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codeName="ThisWorkbook" defaultThemeVersion="124226"/>
  <mc:AlternateContent xmlns:mc="http://schemas.openxmlformats.org/markup-compatibility/2006">
    <mc:Choice Requires="x15">
      <x15ac:absPath xmlns:x15ac="http://schemas.microsoft.com/office/spreadsheetml/2010/11/ac" url="C:\Users\efitzgerald\Documents\"/>
    </mc:Choice>
  </mc:AlternateContent>
  <xr:revisionPtr revIDLastSave="0" documentId="13_ncr:1_{1AB79F79-F5CF-464A-871E-B11C0C761FA4}" xr6:coauthVersionLast="43" xr6:coauthVersionMax="43" xr10:uidLastSave="{00000000-0000-0000-0000-000000000000}"/>
  <bookViews>
    <workbookView xWindow="28935" yWindow="195" windowWidth="26175" windowHeight="17205" xr2:uid="{00000000-000D-0000-FFFF-FFFF00000000}"/>
  </bookViews>
  <sheets>
    <sheet name="Audit" sheetId="2" r:id="rId1"/>
    <sheet name="GUTS" sheetId="3" r:id="rId2"/>
    <sheet name="SNIP" sheetId="11" r:id="rId3"/>
  </sheets>
  <definedNames>
    <definedName name="_xlnm._FilterDatabase" localSheetId="2" hidden="1">SNIP!$A$1:$P$2001</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11" l="1"/>
  <c r="AI4" i="3"/>
  <c r="AK4" i="3" s="1"/>
  <c r="AL4" i="3"/>
  <c r="AM4" i="3"/>
  <c r="AO4" i="3"/>
  <c r="AQ4" i="3" s="1"/>
  <c r="AP4" i="3"/>
  <c r="AR4" i="3"/>
  <c r="AT4" i="3" s="1"/>
  <c r="AS4" i="3"/>
  <c r="AU4" i="3"/>
  <c r="AW4" i="3" s="1"/>
  <c r="AV4" i="3"/>
  <c r="AX4" i="3"/>
  <c r="AZ4" i="3" s="1"/>
  <c r="AY4" i="3"/>
  <c r="BA4" i="3"/>
  <c r="BC4" i="3" s="1"/>
  <c r="BB4" i="3"/>
  <c r="BD4" i="3"/>
  <c r="BF4" i="3" s="1"/>
  <c r="U4" i="3"/>
  <c r="K4" i="3" s="1"/>
  <c r="BG4" i="3"/>
  <c r="BI4" i="3" s="1"/>
  <c r="N3" i="11"/>
  <c r="O3" i="11"/>
  <c r="P3" i="11"/>
  <c r="A4" i="11"/>
  <c r="AI5" i="3"/>
  <c r="AK5" i="3" s="1"/>
  <c r="AL5" i="3"/>
  <c r="AN5" i="3" s="1"/>
  <c r="AM5" i="3"/>
  <c r="AO5" i="3"/>
  <c r="AQ5" i="3" s="1"/>
  <c r="AP5" i="3"/>
  <c r="AR5" i="3"/>
  <c r="AT5" i="3" s="1"/>
  <c r="AS5" i="3"/>
  <c r="AU5" i="3"/>
  <c r="AW5" i="3" s="1"/>
  <c r="AV5" i="3"/>
  <c r="AX5" i="3"/>
  <c r="AZ5" i="3" s="1"/>
  <c r="AY5" i="3"/>
  <c r="BA5" i="3"/>
  <c r="BC5" i="3" s="1"/>
  <c r="BB5" i="3"/>
  <c r="BD5" i="3"/>
  <c r="BF5" i="3" s="1"/>
  <c r="U5" i="3"/>
  <c r="BH5" i="3" s="1"/>
  <c r="BG5" i="3"/>
  <c r="N4" i="11"/>
  <c r="O4" i="11"/>
  <c r="P4" i="11"/>
  <c r="A5" i="11"/>
  <c r="AI6" i="3"/>
  <c r="AK6" i="3" s="1"/>
  <c r="AL6" i="3"/>
  <c r="AN6" i="3" s="1"/>
  <c r="AM6" i="3"/>
  <c r="AO6" i="3"/>
  <c r="AQ6" i="3" s="1"/>
  <c r="AP6" i="3"/>
  <c r="AR6" i="3"/>
  <c r="AT6" i="3" s="1"/>
  <c r="AS6" i="3"/>
  <c r="AU6" i="3"/>
  <c r="AW6" i="3" s="1"/>
  <c r="AV6" i="3"/>
  <c r="AX6" i="3"/>
  <c r="AZ6" i="3" s="1"/>
  <c r="AY6" i="3"/>
  <c r="BA6" i="3"/>
  <c r="BB6" i="3"/>
  <c r="BD6" i="3"/>
  <c r="BF6" i="3" s="1"/>
  <c r="U6" i="3"/>
  <c r="J6" i="3" s="1"/>
  <c r="BG6" i="3"/>
  <c r="BI6" i="3" s="1"/>
  <c r="N5" i="11"/>
  <c r="O5" i="11"/>
  <c r="P5" i="11"/>
  <c r="A6" i="11"/>
  <c r="AI7" i="3"/>
  <c r="AK7" i="3" s="1"/>
  <c r="AL7" i="3"/>
  <c r="AM7" i="3"/>
  <c r="AO7" i="3"/>
  <c r="AQ7" i="3" s="1"/>
  <c r="AP7" i="3"/>
  <c r="AR7" i="3"/>
  <c r="AT7" i="3" s="1"/>
  <c r="AS7" i="3"/>
  <c r="AU7" i="3"/>
  <c r="AW7" i="3" s="1"/>
  <c r="AV7" i="3"/>
  <c r="AX7" i="3"/>
  <c r="AZ7" i="3" s="1"/>
  <c r="AY7" i="3"/>
  <c r="BA7" i="3"/>
  <c r="BC7" i="3" s="1"/>
  <c r="BB7" i="3"/>
  <c r="BD7" i="3"/>
  <c r="BF7" i="3" s="1"/>
  <c r="U7" i="3"/>
  <c r="BH7" i="3" s="1"/>
  <c r="BG7" i="3"/>
  <c r="BI7" i="3" s="1"/>
  <c r="N6" i="11"/>
  <c r="O6" i="11"/>
  <c r="P6" i="11"/>
  <c r="A7" i="11"/>
  <c r="AI8" i="3"/>
  <c r="AK8" i="3" s="1"/>
  <c r="AL8" i="3"/>
  <c r="AM8" i="3"/>
  <c r="AO8" i="3"/>
  <c r="AQ8" i="3" s="1"/>
  <c r="AP8" i="3"/>
  <c r="AR8" i="3"/>
  <c r="AT8" i="3" s="1"/>
  <c r="AS8" i="3"/>
  <c r="AU8" i="3"/>
  <c r="AW8" i="3" s="1"/>
  <c r="AV8" i="3"/>
  <c r="AX8" i="3"/>
  <c r="AZ8" i="3" s="1"/>
  <c r="AY8" i="3"/>
  <c r="BA8" i="3"/>
  <c r="BC8" i="3" s="1"/>
  <c r="BB8" i="3"/>
  <c r="BD8" i="3"/>
  <c r="BF8" i="3" s="1"/>
  <c r="U8" i="3"/>
  <c r="BG8" i="3"/>
  <c r="BI8" i="3" s="1"/>
  <c r="N7" i="11"/>
  <c r="O7" i="11"/>
  <c r="P7" i="11"/>
  <c r="A8" i="11"/>
  <c r="AI9" i="3"/>
  <c r="AK9" i="3" s="1"/>
  <c r="AL9" i="3"/>
  <c r="AM9" i="3"/>
  <c r="AO9" i="3"/>
  <c r="AP9" i="3"/>
  <c r="AR9" i="3"/>
  <c r="AT9" i="3" s="1"/>
  <c r="AS9" i="3"/>
  <c r="AU9" i="3"/>
  <c r="AW9" i="3" s="1"/>
  <c r="AV9" i="3"/>
  <c r="AX9" i="3"/>
  <c r="AZ9" i="3" s="1"/>
  <c r="AY9" i="3"/>
  <c r="BA9" i="3"/>
  <c r="BC9" i="3" s="1"/>
  <c r="BB9" i="3"/>
  <c r="BD9" i="3"/>
  <c r="BF9" i="3" s="1"/>
  <c r="U9" i="3"/>
  <c r="BG9" i="3"/>
  <c r="BI9" i="3" s="1"/>
  <c r="N8" i="11"/>
  <c r="O8" i="11"/>
  <c r="P8" i="11"/>
  <c r="A9" i="11"/>
  <c r="AI10" i="3"/>
  <c r="AK10" i="3" s="1"/>
  <c r="AL10" i="3"/>
  <c r="AN10" i="3" s="1"/>
  <c r="AM10" i="3"/>
  <c r="AO10" i="3"/>
  <c r="AP10" i="3"/>
  <c r="AR10" i="3"/>
  <c r="AT10" i="3" s="1"/>
  <c r="AS10" i="3"/>
  <c r="AU10" i="3"/>
  <c r="AW10" i="3" s="1"/>
  <c r="AV10" i="3"/>
  <c r="AX10" i="3"/>
  <c r="AZ10" i="3" s="1"/>
  <c r="AY10" i="3"/>
  <c r="BA10" i="3"/>
  <c r="BC10" i="3" s="1"/>
  <c r="BB10" i="3"/>
  <c r="BD10" i="3"/>
  <c r="BF10" i="3" s="1"/>
  <c r="U10" i="3"/>
  <c r="BH10" i="3" s="1"/>
  <c r="BG10" i="3"/>
  <c r="BI10" i="3" s="1"/>
  <c r="N9" i="11"/>
  <c r="O9" i="11"/>
  <c r="P9" i="11"/>
  <c r="A10" i="11"/>
  <c r="AI11" i="3"/>
  <c r="AK11" i="3" s="1"/>
  <c r="AL11" i="3"/>
  <c r="AN11" i="3" s="1"/>
  <c r="AM11" i="3"/>
  <c r="AO11" i="3"/>
  <c r="AQ11" i="3" s="1"/>
  <c r="AP11" i="3"/>
  <c r="AR11" i="3"/>
  <c r="AS11" i="3"/>
  <c r="AU11" i="3"/>
  <c r="AW11" i="3" s="1"/>
  <c r="AV11" i="3"/>
  <c r="AX11" i="3"/>
  <c r="AZ11" i="3" s="1"/>
  <c r="AY11" i="3"/>
  <c r="BA11" i="3"/>
  <c r="BC11" i="3" s="1"/>
  <c r="BB11" i="3"/>
  <c r="BD11" i="3"/>
  <c r="BF11" i="3" s="1"/>
  <c r="U11" i="3"/>
  <c r="K11" i="3" s="1"/>
  <c r="BG11" i="3"/>
  <c r="BI11" i="3" s="1"/>
  <c r="N10" i="11"/>
  <c r="O10" i="11"/>
  <c r="P10" i="11"/>
  <c r="A11" i="11"/>
  <c r="AI12" i="3"/>
  <c r="AK12" i="3" s="1"/>
  <c r="AL12" i="3"/>
  <c r="AN12" i="3" s="1"/>
  <c r="AM12" i="3"/>
  <c r="AO12" i="3"/>
  <c r="AQ12" i="3" s="1"/>
  <c r="AP12" i="3"/>
  <c r="AR12" i="3"/>
  <c r="AT12" i="3" s="1"/>
  <c r="AS12" i="3"/>
  <c r="AU12" i="3"/>
  <c r="AW12" i="3" s="1"/>
  <c r="AV12" i="3"/>
  <c r="AX12" i="3"/>
  <c r="AZ12" i="3" s="1"/>
  <c r="AY12" i="3"/>
  <c r="BA12" i="3"/>
  <c r="BC12" i="3" s="1"/>
  <c r="BB12" i="3"/>
  <c r="BD12" i="3"/>
  <c r="BF12" i="3" s="1"/>
  <c r="U12" i="3"/>
  <c r="J12" i="3" s="1"/>
  <c r="T12" i="3" s="1"/>
  <c r="BG12" i="3"/>
  <c r="BI12" i="3" s="1"/>
  <c r="N11" i="11"/>
  <c r="O11" i="11"/>
  <c r="P11" i="11"/>
  <c r="A12" i="11"/>
  <c r="AI13" i="3"/>
  <c r="AK13" i="3" s="1"/>
  <c r="AL13" i="3"/>
  <c r="AN13" i="3" s="1"/>
  <c r="AM13" i="3"/>
  <c r="AO13" i="3"/>
  <c r="AQ13" i="3" s="1"/>
  <c r="AP13" i="3"/>
  <c r="AR13" i="3"/>
  <c r="AT13" i="3" s="1"/>
  <c r="AS13" i="3"/>
  <c r="AU13" i="3"/>
  <c r="AW13" i="3" s="1"/>
  <c r="AV13" i="3"/>
  <c r="AX13" i="3"/>
  <c r="AY13" i="3"/>
  <c r="BA13" i="3"/>
  <c r="BC13" i="3" s="1"/>
  <c r="BB13" i="3"/>
  <c r="BD13" i="3"/>
  <c r="BF13" i="3" s="1"/>
  <c r="U13" i="3"/>
  <c r="BE13" i="3" s="1"/>
  <c r="BG13" i="3"/>
  <c r="BI13" i="3" s="1"/>
  <c r="N12" i="11"/>
  <c r="O12" i="11"/>
  <c r="P12" i="11"/>
  <c r="A13" i="11"/>
  <c r="AI14" i="3"/>
  <c r="AK14" i="3" s="1"/>
  <c r="AL14" i="3"/>
  <c r="AN14" i="3" s="1"/>
  <c r="AM14" i="3"/>
  <c r="AO14" i="3"/>
  <c r="AP14" i="3"/>
  <c r="AR14" i="3"/>
  <c r="AT14" i="3" s="1"/>
  <c r="AS14" i="3"/>
  <c r="AU14" i="3"/>
  <c r="AW14" i="3" s="1"/>
  <c r="AV14" i="3"/>
  <c r="AX14" i="3"/>
  <c r="AZ14" i="3" s="1"/>
  <c r="AY14" i="3"/>
  <c r="BA14" i="3"/>
  <c r="BC14" i="3" s="1"/>
  <c r="BB14" i="3"/>
  <c r="BD14" i="3"/>
  <c r="BF14" i="3" s="1"/>
  <c r="U14" i="3"/>
  <c r="BG14" i="3"/>
  <c r="BI14" i="3" s="1"/>
  <c r="N13" i="11"/>
  <c r="O13" i="11"/>
  <c r="P13" i="11"/>
  <c r="A14" i="11"/>
  <c r="AI15" i="3"/>
  <c r="AK15" i="3" s="1"/>
  <c r="AL15" i="3"/>
  <c r="AN15" i="3" s="1"/>
  <c r="AM15" i="3"/>
  <c r="AO15" i="3"/>
  <c r="AQ15" i="3" s="1"/>
  <c r="AP15" i="3"/>
  <c r="AR15" i="3"/>
  <c r="AT15" i="3" s="1"/>
  <c r="AS15" i="3"/>
  <c r="AU15" i="3"/>
  <c r="AW15" i="3" s="1"/>
  <c r="AV15" i="3"/>
  <c r="AX15" i="3"/>
  <c r="AZ15" i="3" s="1"/>
  <c r="AY15" i="3"/>
  <c r="BA15" i="3"/>
  <c r="BC15" i="3" s="1"/>
  <c r="BB15" i="3"/>
  <c r="BD15" i="3"/>
  <c r="BF15" i="3" s="1"/>
  <c r="U15" i="3"/>
  <c r="K15" i="3" s="1"/>
  <c r="BG15" i="3"/>
  <c r="BI15" i="3" s="1"/>
  <c r="N14" i="11"/>
  <c r="O14" i="11"/>
  <c r="P14" i="11"/>
  <c r="A15" i="11"/>
  <c r="AI16" i="3"/>
  <c r="AK16" i="3" s="1"/>
  <c r="AL16" i="3"/>
  <c r="AM16" i="3"/>
  <c r="AO16" i="3"/>
  <c r="AP16" i="3"/>
  <c r="AR16" i="3"/>
  <c r="AT16" i="3" s="1"/>
  <c r="AS16" i="3"/>
  <c r="AU16" i="3"/>
  <c r="AW16" i="3" s="1"/>
  <c r="AV16" i="3"/>
  <c r="AX16" i="3"/>
  <c r="AZ16" i="3" s="1"/>
  <c r="AY16" i="3"/>
  <c r="BA16" i="3"/>
  <c r="BC16" i="3" s="1"/>
  <c r="BB16" i="3"/>
  <c r="BD16" i="3"/>
  <c r="BF16" i="3" s="1"/>
  <c r="U16" i="3"/>
  <c r="BG16" i="3"/>
  <c r="BI16" i="3" s="1"/>
  <c r="N15" i="11"/>
  <c r="O15" i="11"/>
  <c r="P15" i="11"/>
  <c r="A16" i="11"/>
  <c r="AI17" i="3"/>
  <c r="AK17" i="3" s="1"/>
  <c r="AL17" i="3"/>
  <c r="AN17" i="3" s="1"/>
  <c r="AM17" i="3"/>
  <c r="AO17" i="3"/>
  <c r="AQ17" i="3" s="1"/>
  <c r="AP17" i="3"/>
  <c r="AR17" i="3"/>
  <c r="AS17" i="3"/>
  <c r="AU17" i="3"/>
  <c r="AW17" i="3" s="1"/>
  <c r="AV17" i="3"/>
  <c r="AX17" i="3"/>
  <c r="AZ17" i="3" s="1"/>
  <c r="AY17" i="3"/>
  <c r="BA17" i="3"/>
  <c r="BC17" i="3" s="1"/>
  <c r="BB17" i="3"/>
  <c r="BD17" i="3"/>
  <c r="BF17" i="3" s="1"/>
  <c r="U17" i="3"/>
  <c r="K17" i="3" s="1"/>
  <c r="BG17" i="3"/>
  <c r="BI17" i="3" s="1"/>
  <c r="N16" i="11"/>
  <c r="O16" i="11"/>
  <c r="P16" i="11"/>
  <c r="A17" i="11"/>
  <c r="AI18" i="3"/>
  <c r="AK18" i="3" s="1"/>
  <c r="AL18" i="3"/>
  <c r="AN18" i="3" s="1"/>
  <c r="AM18" i="3"/>
  <c r="AO18" i="3"/>
  <c r="AQ18" i="3" s="1"/>
  <c r="AP18" i="3"/>
  <c r="AR18" i="3"/>
  <c r="AT18" i="3" s="1"/>
  <c r="AS18" i="3"/>
  <c r="AU18" i="3"/>
  <c r="AW18" i="3" s="1"/>
  <c r="AV18" i="3"/>
  <c r="AX18" i="3"/>
  <c r="AZ18" i="3" s="1"/>
  <c r="AY18" i="3"/>
  <c r="BA18" i="3"/>
  <c r="BC18" i="3" s="1"/>
  <c r="BB18" i="3"/>
  <c r="BD18" i="3"/>
  <c r="BF18" i="3" s="1"/>
  <c r="U18" i="3"/>
  <c r="BG18" i="3"/>
  <c r="BI18" i="3" s="1"/>
  <c r="N17" i="11"/>
  <c r="O17" i="11"/>
  <c r="P17" i="11"/>
  <c r="A18" i="11"/>
  <c r="AI19" i="3"/>
  <c r="AK19" i="3" s="1"/>
  <c r="AL19" i="3"/>
  <c r="AN19" i="3" s="1"/>
  <c r="AM19" i="3"/>
  <c r="AO19" i="3"/>
  <c r="AQ19" i="3" s="1"/>
  <c r="AP19" i="3"/>
  <c r="AR19" i="3"/>
  <c r="AT19" i="3" s="1"/>
  <c r="AS19" i="3"/>
  <c r="AU19" i="3"/>
  <c r="AW19" i="3" s="1"/>
  <c r="AV19" i="3"/>
  <c r="AX19" i="3"/>
  <c r="AZ19" i="3" s="1"/>
  <c r="AY19" i="3"/>
  <c r="BA19" i="3"/>
  <c r="BC19" i="3" s="1"/>
  <c r="BB19" i="3"/>
  <c r="BD19" i="3"/>
  <c r="BF19" i="3" s="1"/>
  <c r="U19" i="3"/>
  <c r="K19" i="3" s="1"/>
  <c r="BG19" i="3"/>
  <c r="BI19" i="3" s="1"/>
  <c r="N18" i="11"/>
  <c r="O18" i="11"/>
  <c r="P18" i="11"/>
  <c r="A19" i="11"/>
  <c r="AI20" i="3"/>
  <c r="AK20" i="3" s="1"/>
  <c r="AL20" i="3"/>
  <c r="AN20" i="3" s="1"/>
  <c r="AM20" i="3"/>
  <c r="AO20" i="3"/>
  <c r="AQ20" i="3" s="1"/>
  <c r="AP20" i="3"/>
  <c r="AR20" i="3"/>
  <c r="AT20" i="3" s="1"/>
  <c r="AS20" i="3"/>
  <c r="AU20" i="3"/>
  <c r="AV20" i="3"/>
  <c r="AX20" i="3"/>
  <c r="AZ20" i="3" s="1"/>
  <c r="AY20" i="3"/>
  <c r="BA20" i="3"/>
  <c r="BC20" i="3" s="1"/>
  <c r="BB20" i="3"/>
  <c r="BD20" i="3"/>
  <c r="BF20" i="3" s="1"/>
  <c r="U20" i="3"/>
  <c r="BG20" i="3"/>
  <c r="BI20" i="3" s="1"/>
  <c r="N19" i="11"/>
  <c r="O19" i="11"/>
  <c r="P19" i="11"/>
  <c r="A20" i="11"/>
  <c r="AI21" i="3"/>
  <c r="AK21" i="3" s="1"/>
  <c r="AL21" i="3"/>
  <c r="AN21" i="3" s="1"/>
  <c r="AM21" i="3"/>
  <c r="AO21" i="3"/>
  <c r="AQ21" i="3" s="1"/>
  <c r="AP21" i="3"/>
  <c r="AR21" i="3"/>
  <c r="AT21" i="3" s="1"/>
  <c r="AS21" i="3"/>
  <c r="AU21" i="3"/>
  <c r="AW21" i="3" s="1"/>
  <c r="AV21" i="3"/>
  <c r="AX21" i="3"/>
  <c r="AY21" i="3"/>
  <c r="BA21" i="3"/>
  <c r="BC21" i="3" s="1"/>
  <c r="BB21" i="3"/>
  <c r="BD21" i="3"/>
  <c r="BF21" i="3" s="1"/>
  <c r="U21" i="3"/>
  <c r="BH21" i="3" s="1"/>
  <c r="BG21" i="3"/>
  <c r="N20" i="11"/>
  <c r="O20" i="11"/>
  <c r="P20" i="11"/>
  <c r="A21" i="11"/>
  <c r="AI22" i="3"/>
  <c r="AK22" i="3" s="1"/>
  <c r="AL22" i="3"/>
  <c r="AN22" i="3" s="1"/>
  <c r="AM22" i="3"/>
  <c r="AO22" i="3"/>
  <c r="AQ22" i="3" s="1"/>
  <c r="AP22" i="3"/>
  <c r="AR22" i="3"/>
  <c r="AT22" i="3" s="1"/>
  <c r="AS22" i="3"/>
  <c r="AU22" i="3"/>
  <c r="AW22" i="3" s="1"/>
  <c r="AV22" i="3"/>
  <c r="AX22" i="3"/>
  <c r="AZ22" i="3" s="1"/>
  <c r="AY22" i="3"/>
  <c r="BA22" i="3"/>
  <c r="BC22" i="3" s="1"/>
  <c r="BB22" i="3"/>
  <c r="BD22" i="3"/>
  <c r="BF22" i="3" s="1"/>
  <c r="U22" i="3"/>
  <c r="BG22" i="3"/>
  <c r="BI22" i="3" s="1"/>
  <c r="N21" i="11"/>
  <c r="O21" i="11"/>
  <c r="P21" i="11"/>
  <c r="A22" i="11"/>
  <c r="AI23" i="3"/>
  <c r="AK23" i="3" s="1"/>
  <c r="AL23" i="3"/>
  <c r="AN23" i="3" s="1"/>
  <c r="AM23" i="3"/>
  <c r="AO23" i="3"/>
  <c r="AQ23" i="3" s="1"/>
  <c r="AP23" i="3"/>
  <c r="AR23" i="3"/>
  <c r="AT23" i="3" s="1"/>
  <c r="AS23" i="3"/>
  <c r="AU23" i="3"/>
  <c r="AW23" i="3" s="1"/>
  <c r="AV23" i="3"/>
  <c r="AX23" i="3"/>
  <c r="AZ23" i="3" s="1"/>
  <c r="AY23" i="3"/>
  <c r="BA23" i="3"/>
  <c r="BC23" i="3" s="1"/>
  <c r="BB23" i="3"/>
  <c r="BD23" i="3"/>
  <c r="BF23" i="3" s="1"/>
  <c r="U23" i="3"/>
  <c r="BG23" i="3"/>
  <c r="BI23" i="3" s="1"/>
  <c r="N22" i="11"/>
  <c r="O22" i="11"/>
  <c r="P22" i="11"/>
  <c r="A23" i="11"/>
  <c r="AI24" i="3"/>
  <c r="AK24" i="3" s="1"/>
  <c r="AL24" i="3"/>
  <c r="AM24" i="3"/>
  <c r="AO24" i="3"/>
  <c r="AP24" i="3"/>
  <c r="AR24" i="3"/>
  <c r="AT24" i="3" s="1"/>
  <c r="AS24" i="3"/>
  <c r="AU24" i="3"/>
  <c r="AW24" i="3" s="1"/>
  <c r="AV24" i="3"/>
  <c r="AX24" i="3"/>
  <c r="AZ24" i="3" s="1"/>
  <c r="AY24" i="3"/>
  <c r="BA24" i="3"/>
  <c r="BC24" i="3" s="1"/>
  <c r="BB24" i="3"/>
  <c r="BD24" i="3"/>
  <c r="BF24" i="3" s="1"/>
  <c r="U24" i="3"/>
  <c r="BE24" i="3" s="1"/>
  <c r="BG24" i="3"/>
  <c r="BI24" i="3" s="1"/>
  <c r="N23" i="11"/>
  <c r="O23" i="11"/>
  <c r="P23" i="11"/>
  <c r="A24" i="11"/>
  <c r="AI25" i="3"/>
  <c r="AK25" i="3" s="1"/>
  <c r="AL25" i="3"/>
  <c r="AN25" i="3" s="1"/>
  <c r="AM25" i="3"/>
  <c r="AO25" i="3"/>
  <c r="AP25" i="3"/>
  <c r="AR25" i="3"/>
  <c r="AS25" i="3"/>
  <c r="AU25" i="3"/>
  <c r="AW25" i="3" s="1"/>
  <c r="AV25" i="3"/>
  <c r="AX25" i="3"/>
  <c r="AZ25" i="3" s="1"/>
  <c r="AY25" i="3"/>
  <c r="BA25" i="3"/>
  <c r="BC25" i="3" s="1"/>
  <c r="BB25" i="3"/>
  <c r="BD25" i="3"/>
  <c r="BF25" i="3" s="1"/>
  <c r="U25" i="3"/>
  <c r="BG25" i="3"/>
  <c r="N24" i="11"/>
  <c r="O24" i="11"/>
  <c r="P24" i="11"/>
  <c r="A25" i="11"/>
  <c r="AI26" i="3"/>
  <c r="AK26" i="3" s="1"/>
  <c r="AL26" i="3"/>
  <c r="AN26" i="3" s="1"/>
  <c r="AM26" i="3"/>
  <c r="AO26" i="3"/>
  <c r="AQ26" i="3" s="1"/>
  <c r="AP26" i="3"/>
  <c r="AR26" i="3"/>
  <c r="AS26" i="3"/>
  <c r="AU26" i="3"/>
  <c r="AW26" i="3" s="1"/>
  <c r="AV26" i="3"/>
  <c r="AX26" i="3"/>
  <c r="AZ26" i="3" s="1"/>
  <c r="AY26" i="3"/>
  <c r="BA26" i="3"/>
  <c r="BC26" i="3" s="1"/>
  <c r="BB26" i="3"/>
  <c r="BD26" i="3"/>
  <c r="BF26" i="3" s="1"/>
  <c r="U26" i="3"/>
  <c r="BG26" i="3"/>
  <c r="BI26" i="3" s="1"/>
  <c r="N25" i="11"/>
  <c r="O25" i="11"/>
  <c r="P25" i="11"/>
  <c r="A26" i="11"/>
  <c r="AI27" i="3"/>
  <c r="AK27" i="3" s="1"/>
  <c r="AL27" i="3"/>
  <c r="AM27" i="3"/>
  <c r="AO27" i="3"/>
  <c r="AQ27" i="3" s="1"/>
  <c r="AP27" i="3"/>
  <c r="AR27" i="3"/>
  <c r="AT27" i="3" s="1"/>
  <c r="AS27" i="3"/>
  <c r="AU27" i="3"/>
  <c r="AW27" i="3" s="1"/>
  <c r="AV27" i="3"/>
  <c r="AX27" i="3"/>
  <c r="AZ27" i="3" s="1"/>
  <c r="AY27" i="3"/>
  <c r="BA27" i="3"/>
  <c r="BC27" i="3" s="1"/>
  <c r="BB27" i="3"/>
  <c r="BD27" i="3"/>
  <c r="BF27" i="3" s="1"/>
  <c r="U27" i="3"/>
  <c r="K27" i="3" s="1"/>
  <c r="BG27" i="3"/>
  <c r="BI27" i="3" s="1"/>
  <c r="N26" i="11"/>
  <c r="O26" i="11"/>
  <c r="P26" i="11"/>
  <c r="A27" i="11"/>
  <c r="AI28" i="3"/>
  <c r="AK28" i="3" s="1"/>
  <c r="AL28" i="3"/>
  <c r="AM28" i="3"/>
  <c r="AO28" i="3"/>
  <c r="AQ28" i="3" s="1"/>
  <c r="AP28" i="3"/>
  <c r="AR28" i="3"/>
  <c r="AT28" i="3" s="1"/>
  <c r="AS28" i="3"/>
  <c r="AU28" i="3"/>
  <c r="AW28" i="3" s="1"/>
  <c r="AV28" i="3"/>
  <c r="AX28" i="3"/>
  <c r="AZ28" i="3" s="1"/>
  <c r="AY28" i="3"/>
  <c r="BA28" i="3"/>
  <c r="BC28" i="3" s="1"/>
  <c r="BB28" i="3"/>
  <c r="BD28" i="3"/>
  <c r="BF28" i="3" s="1"/>
  <c r="U28" i="3"/>
  <c r="J28" i="3" s="1"/>
  <c r="T28" i="3" s="1"/>
  <c r="BG28" i="3"/>
  <c r="BI28" i="3" s="1"/>
  <c r="N27" i="11"/>
  <c r="O27" i="11"/>
  <c r="P27" i="11"/>
  <c r="A28" i="11"/>
  <c r="AI29" i="3"/>
  <c r="AK29" i="3" s="1"/>
  <c r="AL29" i="3"/>
  <c r="AN29" i="3" s="1"/>
  <c r="AM29" i="3"/>
  <c r="AO29" i="3"/>
  <c r="AQ29" i="3" s="1"/>
  <c r="AP29" i="3"/>
  <c r="AR29" i="3"/>
  <c r="AS29" i="3"/>
  <c r="AU29" i="3"/>
  <c r="AW29" i="3" s="1"/>
  <c r="AV29" i="3"/>
  <c r="AX29" i="3"/>
  <c r="AZ29" i="3" s="1"/>
  <c r="AY29" i="3"/>
  <c r="BA29" i="3"/>
  <c r="BC29" i="3" s="1"/>
  <c r="BB29" i="3"/>
  <c r="BD29" i="3"/>
  <c r="BF29" i="3" s="1"/>
  <c r="U29" i="3"/>
  <c r="BG29" i="3"/>
  <c r="BI29" i="3" s="1"/>
  <c r="N28" i="11"/>
  <c r="O28" i="11"/>
  <c r="P28" i="11"/>
  <c r="A29" i="11"/>
  <c r="AI30" i="3"/>
  <c r="AK30" i="3" s="1"/>
  <c r="AL30" i="3"/>
  <c r="AN30" i="3" s="1"/>
  <c r="AM30" i="3"/>
  <c r="AO30" i="3"/>
  <c r="AQ30" i="3" s="1"/>
  <c r="AP30" i="3"/>
  <c r="AR30" i="3"/>
  <c r="AT30" i="3" s="1"/>
  <c r="AS30" i="3"/>
  <c r="AU30" i="3"/>
  <c r="AW30" i="3" s="1"/>
  <c r="AV30" i="3"/>
  <c r="AX30" i="3"/>
  <c r="AZ30" i="3" s="1"/>
  <c r="AY30" i="3"/>
  <c r="BA30" i="3"/>
  <c r="BC30" i="3" s="1"/>
  <c r="BB30" i="3"/>
  <c r="BD30" i="3"/>
  <c r="BF30" i="3" s="1"/>
  <c r="U30" i="3"/>
  <c r="BG30" i="3"/>
  <c r="BI30" i="3" s="1"/>
  <c r="N29" i="11"/>
  <c r="O29" i="11"/>
  <c r="P29" i="11"/>
  <c r="A30" i="11"/>
  <c r="AI31" i="3"/>
  <c r="AK31" i="3" s="1"/>
  <c r="AL31" i="3"/>
  <c r="AM31" i="3"/>
  <c r="AO31" i="3"/>
  <c r="AQ31" i="3" s="1"/>
  <c r="AP31" i="3"/>
  <c r="AR31" i="3"/>
  <c r="AT31" i="3" s="1"/>
  <c r="AS31" i="3"/>
  <c r="AU31" i="3"/>
  <c r="AW31" i="3" s="1"/>
  <c r="AV31" i="3"/>
  <c r="AX31" i="3"/>
  <c r="AZ31" i="3" s="1"/>
  <c r="AY31" i="3"/>
  <c r="BA31" i="3"/>
  <c r="BC31" i="3" s="1"/>
  <c r="BB31" i="3"/>
  <c r="BD31" i="3"/>
  <c r="BF31" i="3" s="1"/>
  <c r="U31" i="3"/>
  <c r="BH31" i="3" s="1"/>
  <c r="BG31" i="3"/>
  <c r="BI31" i="3" s="1"/>
  <c r="N30" i="11"/>
  <c r="O30" i="11"/>
  <c r="P30" i="11"/>
  <c r="A31" i="11"/>
  <c r="AI32" i="3"/>
  <c r="AK32" i="3" s="1"/>
  <c r="AL32" i="3"/>
  <c r="AM32" i="3"/>
  <c r="AO32" i="3"/>
  <c r="AQ32" i="3" s="1"/>
  <c r="AP32" i="3"/>
  <c r="AR32" i="3"/>
  <c r="AT32" i="3" s="1"/>
  <c r="AS32" i="3"/>
  <c r="AU32" i="3"/>
  <c r="AW32" i="3" s="1"/>
  <c r="AV32" i="3"/>
  <c r="AX32" i="3"/>
  <c r="AZ32" i="3" s="1"/>
  <c r="AY32" i="3"/>
  <c r="BA32" i="3"/>
  <c r="BC32" i="3" s="1"/>
  <c r="BB32" i="3"/>
  <c r="BD32" i="3"/>
  <c r="BF32" i="3" s="1"/>
  <c r="U32" i="3"/>
  <c r="BG32" i="3"/>
  <c r="BI32" i="3" s="1"/>
  <c r="N31" i="11"/>
  <c r="O31" i="11"/>
  <c r="P31" i="11"/>
  <c r="A32" i="11"/>
  <c r="AI33" i="3"/>
  <c r="AK33" i="3" s="1"/>
  <c r="AL33" i="3"/>
  <c r="AM33" i="3"/>
  <c r="AO33" i="3"/>
  <c r="AQ33" i="3" s="1"/>
  <c r="AP33" i="3"/>
  <c r="AR33" i="3"/>
  <c r="AT33" i="3" s="1"/>
  <c r="AS33" i="3"/>
  <c r="AU33" i="3"/>
  <c r="AW33" i="3" s="1"/>
  <c r="AV33" i="3"/>
  <c r="AX33" i="3"/>
  <c r="AZ33" i="3" s="1"/>
  <c r="AY33" i="3"/>
  <c r="BA33" i="3"/>
  <c r="BC33" i="3" s="1"/>
  <c r="BB33" i="3"/>
  <c r="BD33" i="3"/>
  <c r="BF33" i="3" s="1"/>
  <c r="U33" i="3"/>
  <c r="J33" i="3" s="1"/>
  <c r="T33" i="3" s="1"/>
  <c r="BG33" i="3"/>
  <c r="BI33" i="3" s="1"/>
  <c r="N32" i="11"/>
  <c r="O32" i="11"/>
  <c r="P32" i="11"/>
  <c r="A33" i="11"/>
  <c r="AI34" i="3"/>
  <c r="AK34" i="3" s="1"/>
  <c r="AL34" i="3"/>
  <c r="AN34" i="3" s="1"/>
  <c r="AM34" i="3"/>
  <c r="AO34" i="3"/>
  <c r="AQ34" i="3" s="1"/>
  <c r="AP34" i="3"/>
  <c r="AR34" i="3"/>
  <c r="AT34" i="3" s="1"/>
  <c r="AS34" i="3"/>
  <c r="AU34" i="3"/>
  <c r="AW34" i="3" s="1"/>
  <c r="AV34" i="3"/>
  <c r="AX34" i="3"/>
  <c r="AZ34" i="3" s="1"/>
  <c r="AY34" i="3"/>
  <c r="BA34" i="3"/>
  <c r="BC34" i="3" s="1"/>
  <c r="BB34" i="3"/>
  <c r="BD34" i="3"/>
  <c r="BF34" i="3" s="1"/>
  <c r="U34" i="3"/>
  <c r="BG34" i="3"/>
  <c r="BI34" i="3" s="1"/>
  <c r="N33" i="11"/>
  <c r="O33" i="11"/>
  <c r="P33" i="11"/>
  <c r="A34" i="11"/>
  <c r="AI35" i="3"/>
  <c r="AK35" i="3" s="1"/>
  <c r="AL35" i="3"/>
  <c r="AM35" i="3"/>
  <c r="AO35" i="3"/>
  <c r="AQ35" i="3" s="1"/>
  <c r="AP35" i="3"/>
  <c r="AR35" i="3"/>
  <c r="AT35" i="3" s="1"/>
  <c r="AS35" i="3"/>
  <c r="AU35" i="3"/>
  <c r="AW35" i="3" s="1"/>
  <c r="AV35" i="3"/>
  <c r="AX35" i="3"/>
  <c r="AZ35" i="3" s="1"/>
  <c r="AY35" i="3"/>
  <c r="BA35" i="3"/>
  <c r="BC35" i="3" s="1"/>
  <c r="BB35" i="3"/>
  <c r="BD35" i="3"/>
  <c r="BF35" i="3" s="1"/>
  <c r="U35" i="3"/>
  <c r="J35" i="3" s="1"/>
  <c r="T35" i="3" s="1"/>
  <c r="BG35" i="3"/>
  <c r="BI35" i="3" s="1"/>
  <c r="N34" i="11"/>
  <c r="O34" i="11"/>
  <c r="P34" i="11"/>
  <c r="A35" i="11"/>
  <c r="AI36" i="3"/>
  <c r="AK36" i="3" s="1"/>
  <c r="AL36" i="3"/>
  <c r="AN36" i="3" s="1"/>
  <c r="AM36" i="3"/>
  <c r="AO36" i="3"/>
  <c r="AQ36" i="3" s="1"/>
  <c r="AP36" i="3"/>
  <c r="AR36" i="3"/>
  <c r="AT36" i="3" s="1"/>
  <c r="AS36" i="3"/>
  <c r="AU36" i="3"/>
  <c r="AW36" i="3" s="1"/>
  <c r="AV36" i="3"/>
  <c r="AX36" i="3"/>
  <c r="AZ36" i="3" s="1"/>
  <c r="AY36" i="3"/>
  <c r="BA36" i="3"/>
  <c r="BC36" i="3" s="1"/>
  <c r="BB36" i="3"/>
  <c r="BD36" i="3"/>
  <c r="BF36" i="3" s="1"/>
  <c r="U36" i="3"/>
  <c r="BG36" i="3"/>
  <c r="BI36" i="3" s="1"/>
  <c r="N35" i="11"/>
  <c r="O35" i="11"/>
  <c r="P35" i="11"/>
  <c r="A36" i="11"/>
  <c r="AI37" i="3"/>
  <c r="AK37" i="3" s="1"/>
  <c r="AL37" i="3"/>
  <c r="AN37" i="3" s="1"/>
  <c r="AM37" i="3"/>
  <c r="AO37" i="3"/>
  <c r="AQ37" i="3" s="1"/>
  <c r="AP37" i="3"/>
  <c r="AR37" i="3"/>
  <c r="AT37" i="3" s="1"/>
  <c r="AS37" i="3"/>
  <c r="AU37" i="3"/>
  <c r="AW37" i="3" s="1"/>
  <c r="AV37" i="3"/>
  <c r="AX37" i="3"/>
  <c r="AZ37" i="3" s="1"/>
  <c r="AY37" i="3"/>
  <c r="BA37" i="3"/>
  <c r="BC37" i="3" s="1"/>
  <c r="BB37" i="3"/>
  <c r="BD37" i="3"/>
  <c r="BF37" i="3" s="1"/>
  <c r="U37" i="3"/>
  <c r="BG37" i="3"/>
  <c r="BI37" i="3" s="1"/>
  <c r="N36" i="11"/>
  <c r="O36" i="11"/>
  <c r="P36" i="11"/>
  <c r="A37" i="11"/>
  <c r="AI38" i="3"/>
  <c r="AK38" i="3" s="1"/>
  <c r="AL38" i="3"/>
  <c r="AN38" i="3" s="1"/>
  <c r="AM38" i="3"/>
  <c r="AO38" i="3"/>
  <c r="AQ38" i="3" s="1"/>
  <c r="AP38" i="3"/>
  <c r="AR38" i="3"/>
  <c r="AT38" i="3" s="1"/>
  <c r="AS38" i="3"/>
  <c r="AU38" i="3"/>
  <c r="AW38" i="3" s="1"/>
  <c r="AV38" i="3"/>
  <c r="AX38" i="3"/>
  <c r="AZ38" i="3" s="1"/>
  <c r="AY38" i="3"/>
  <c r="BA38" i="3"/>
  <c r="BC38" i="3" s="1"/>
  <c r="BB38" i="3"/>
  <c r="BD38" i="3"/>
  <c r="BF38" i="3" s="1"/>
  <c r="U38" i="3"/>
  <c r="K38" i="3" s="1"/>
  <c r="BG38" i="3"/>
  <c r="BI38" i="3" s="1"/>
  <c r="N37" i="11"/>
  <c r="O37" i="11"/>
  <c r="P37" i="11"/>
  <c r="A38" i="11"/>
  <c r="AI39" i="3"/>
  <c r="AK39" i="3" s="1"/>
  <c r="AL39" i="3"/>
  <c r="AN39" i="3" s="1"/>
  <c r="AM39" i="3"/>
  <c r="AO39" i="3"/>
  <c r="AQ39" i="3" s="1"/>
  <c r="AP39" i="3"/>
  <c r="AR39" i="3"/>
  <c r="AT39" i="3" s="1"/>
  <c r="AS39" i="3"/>
  <c r="AU39" i="3"/>
  <c r="AW39" i="3" s="1"/>
  <c r="AV39" i="3"/>
  <c r="AX39" i="3"/>
  <c r="AZ39" i="3" s="1"/>
  <c r="AY39" i="3"/>
  <c r="BA39" i="3"/>
  <c r="BC39" i="3" s="1"/>
  <c r="BB39" i="3"/>
  <c r="BD39" i="3"/>
  <c r="BF39" i="3" s="1"/>
  <c r="U39" i="3"/>
  <c r="BG39" i="3"/>
  <c r="BI39" i="3" s="1"/>
  <c r="N38" i="11"/>
  <c r="O38" i="11"/>
  <c r="P38" i="11"/>
  <c r="A39" i="11"/>
  <c r="AI40" i="3"/>
  <c r="AK40" i="3" s="1"/>
  <c r="AL40" i="3"/>
  <c r="AM40" i="3"/>
  <c r="AO40" i="3"/>
  <c r="AP40" i="3"/>
  <c r="AR40" i="3"/>
  <c r="AT40" i="3" s="1"/>
  <c r="AS40" i="3"/>
  <c r="AU40" i="3"/>
  <c r="AW40" i="3" s="1"/>
  <c r="AV40" i="3"/>
  <c r="AX40" i="3"/>
  <c r="AZ40" i="3" s="1"/>
  <c r="AY40" i="3"/>
  <c r="BA40" i="3"/>
  <c r="BC40" i="3" s="1"/>
  <c r="BB40" i="3"/>
  <c r="BD40" i="3"/>
  <c r="BF40" i="3" s="1"/>
  <c r="U40" i="3"/>
  <c r="BG40" i="3"/>
  <c r="BI40" i="3" s="1"/>
  <c r="N39" i="11"/>
  <c r="O39" i="11"/>
  <c r="P39" i="11"/>
  <c r="A40" i="11"/>
  <c r="AI41" i="3"/>
  <c r="AK41" i="3" s="1"/>
  <c r="AL41" i="3"/>
  <c r="AN41" i="3" s="1"/>
  <c r="AM41" i="3"/>
  <c r="AO41" i="3"/>
  <c r="AQ41" i="3" s="1"/>
  <c r="AP41" i="3"/>
  <c r="AR41" i="3"/>
  <c r="AT41" i="3" s="1"/>
  <c r="AS41" i="3"/>
  <c r="AU41" i="3"/>
  <c r="AW41" i="3" s="1"/>
  <c r="AV41" i="3"/>
  <c r="AX41" i="3"/>
  <c r="AZ41" i="3" s="1"/>
  <c r="AY41" i="3"/>
  <c r="BA41" i="3"/>
  <c r="BC41" i="3" s="1"/>
  <c r="BB41" i="3"/>
  <c r="BD41" i="3"/>
  <c r="BF41" i="3" s="1"/>
  <c r="U41" i="3"/>
  <c r="J41" i="3" s="1"/>
  <c r="T41" i="3" s="1"/>
  <c r="BG41" i="3"/>
  <c r="BI41" i="3" s="1"/>
  <c r="N40" i="11"/>
  <c r="O40" i="11"/>
  <c r="P40" i="11"/>
  <c r="A41" i="11"/>
  <c r="AI42" i="3"/>
  <c r="AK42" i="3" s="1"/>
  <c r="AL42" i="3"/>
  <c r="AN42" i="3" s="1"/>
  <c r="AM42" i="3"/>
  <c r="AO42" i="3"/>
  <c r="AQ42" i="3" s="1"/>
  <c r="AP42" i="3"/>
  <c r="AR42" i="3"/>
  <c r="AS42" i="3"/>
  <c r="AU42" i="3"/>
  <c r="AW42" i="3" s="1"/>
  <c r="AV42" i="3"/>
  <c r="AX42" i="3"/>
  <c r="AZ42" i="3" s="1"/>
  <c r="AY42" i="3"/>
  <c r="BA42" i="3"/>
  <c r="BC42" i="3" s="1"/>
  <c r="BB42" i="3"/>
  <c r="BD42" i="3"/>
  <c r="BF42" i="3" s="1"/>
  <c r="U42" i="3"/>
  <c r="BE42" i="3" s="1"/>
  <c r="BG42" i="3"/>
  <c r="BI42" i="3" s="1"/>
  <c r="N41" i="11"/>
  <c r="O41" i="11"/>
  <c r="P41" i="11"/>
  <c r="A42" i="11"/>
  <c r="AI43" i="3"/>
  <c r="AK43" i="3" s="1"/>
  <c r="AL43" i="3"/>
  <c r="AN43" i="3" s="1"/>
  <c r="AM43" i="3"/>
  <c r="AO43" i="3"/>
  <c r="AQ43" i="3" s="1"/>
  <c r="AP43" i="3"/>
  <c r="AR43" i="3"/>
  <c r="AT43" i="3" s="1"/>
  <c r="AS43" i="3"/>
  <c r="AU43" i="3"/>
  <c r="AW43" i="3" s="1"/>
  <c r="AV43" i="3"/>
  <c r="AX43" i="3"/>
  <c r="AZ43" i="3" s="1"/>
  <c r="AY43" i="3"/>
  <c r="BA43" i="3"/>
  <c r="BC43" i="3" s="1"/>
  <c r="BB43" i="3"/>
  <c r="BD43" i="3"/>
  <c r="BF43" i="3" s="1"/>
  <c r="U43" i="3"/>
  <c r="BE43" i="3" s="1"/>
  <c r="BG43" i="3"/>
  <c r="BI43" i="3" s="1"/>
  <c r="N42" i="11"/>
  <c r="O42" i="11"/>
  <c r="P42" i="11"/>
  <c r="A43" i="11"/>
  <c r="AI44" i="3"/>
  <c r="AK44" i="3" s="1"/>
  <c r="AL44" i="3"/>
  <c r="AM44" i="3"/>
  <c r="AO44" i="3"/>
  <c r="AP44" i="3"/>
  <c r="AR44" i="3"/>
  <c r="AT44" i="3" s="1"/>
  <c r="AS44" i="3"/>
  <c r="AU44" i="3"/>
  <c r="AW44" i="3" s="1"/>
  <c r="AV44" i="3"/>
  <c r="AX44" i="3"/>
  <c r="AZ44" i="3" s="1"/>
  <c r="AY44" i="3"/>
  <c r="BA44" i="3"/>
  <c r="BC44" i="3" s="1"/>
  <c r="BB44" i="3"/>
  <c r="BD44" i="3"/>
  <c r="BF44" i="3" s="1"/>
  <c r="U44" i="3"/>
  <c r="BG44" i="3"/>
  <c r="BI44" i="3" s="1"/>
  <c r="N43" i="11"/>
  <c r="O43" i="11"/>
  <c r="P43" i="11"/>
  <c r="A44" i="11"/>
  <c r="AI45" i="3"/>
  <c r="AK45" i="3" s="1"/>
  <c r="AL45" i="3"/>
  <c r="AM45" i="3"/>
  <c r="AO45" i="3"/>
  <c r="AP45" i="3"/>
  <c r="AR45" i="3"/>
  <c r="AT45" i="3" s="1"/>
  <c r="AS45" i="3"/>
  <c r="AU45" i="3"/>
  <c r="AW45" i="3" s="1"/>
  <c r="AV45" i="3"/>
  <c r="AX45" i="3"/>
  <c r="AZ45" i="3" s="1"/>
  <c r="AY45" i="3"/>
  <c r="BA45" i="3"/>
  <c r="BC45" i="3" s="1"/>
  <c r="BB45" i="3"/>
  <c r="BD45" i="3"/>
  <c r="BF45" i="3" s="1"/>
  <c r="U45" i="3"/>
  <c r="K45" i="3" s="1"/>
  <c r="BG45" i="3"/>
  <c r="BI45" i="3" s="1"/>
  <c r="N44" i="11"/>
  <c r="O44" i="11"/>
  <c r="P44" i="11"/>
  <c r="A45" i="11"/>
  <c r="AI46" i="3"/>
  <c r="AK46" i="3" s="1"/>
  <c r="AL46" i="3"/>
  <c r="AM46" i="3"/>
  <c r="AO46" i="3"/>
  <c r="AP46" i="3"/>
  <c r="AR46" i="3"/>
  <c r="AT46" i="3" s="1"/>
  <c r="AS46" i="3"/>
  <c r="AU46" i="3"/>
  <c r="AW46" i="3" s="1"/>
  <c r="AV46" i="3"/>
  <c r="AX46" i="3"/>
  <c r="AZ46" i="3" s="1"/>
  <c r="AY46" i="3"/>
  <c r="BA46" i="3"/>
  <c r="BC46" i="3" s="1"/>
  <c r="BB46" i="3"/>
  <c r="BD46" i="3"/>
  <c r="BF46" i="3" s="1"/>
  <c r="U46" i="3"/>
  <c r="BG46" i="3"/>
  <c r="BI46" i="3" s="1"/>
  <c r="N45" i="11"/>
  <c r="O45" i="11"/>
  <c r="P45" i="11"/>
  <c r="A46" i="11"/>
  <c r="AI47" i="3"/>
  <c r="AK47" i="3" s="1"/>
  <c r="AL47" i="3"/>
  <c r="AN47" i="3" s="1"/>
  <c r="AM47" i="3"/>
  <c r="AO47" i="3"/>
  <c r="AQ47" i="3" s="1"/>
  <c r="AP47" i="3"/>
  <c r="AR47" i="3"/>
  <c r="AT47" i="3" s="1"/>
  <c r="AS47" i="3"/>
  <c r="AU47" i="3"/>
  <c r="AW47" i="3" s="1"/>
  <c r="AV47" i="3"/>
  <c r="AX47" i="3"/>
  <c r="AZ47" i="3" s="1"/>
  <c r="AY47" i="3"/>
  <c r="BA47" i="3"/>
  <c r="BC47" i="3" s="1"/>
  <c r="BB47" i="3"/>
  <c r="BD47" i="3"/>
  <c r="BF47" i="3" s="1"/>
  <c r="U47" i="3"/>
  <c r="BG47" i="3"/>
  <c r="BI47" i="3" s="1"/>
  <c r="N46" i="11"/>
  <c r="O46" i="11"/>
  <c r="P46" i="11"/>
  <c r="A47" i="11"/>
  <c r="AI48" i="3"/>
  <c r="AK48" i="3" s="1"/>
  <c r="AL48" i="3"/>
  <c r="AN48" i="3" s="1"/>
  <c r="AM48" i="3"/>
  <c r="AO48" i="3"/>
  <c r="AP48" i="3"/>
  <c r="AR48" i="3"/>
  <c r="AT48" i="3" s="1"/>
  <c r="AS48" i="3"/>
  <c r="AU48" i="3"/>
  <c r="AW48" i="3" s="1"/>
  <c r="AV48" i="3"/>
  <c r="AX48" i="3"/>
  <c r="AZ48" i="3" s="1"/>
  <c r="AY48" i="3"/>
  <c r="BA48" i="3"/>
  <c r="BC48" i="3" s="1"/>
  <c r="BB48" i="3"/>
  <c r="BD48" i="3"/>
  <c r="BF48" i="3" s="1"/>
  <c r="U48" i="3"/>
  <c r="BE48" i="3" s="1"/>
  <c r="BG48" i="3"/>
  <c r="BI48" i="3" s="1"/>
  <c r="N47" i="11"/>
  <c r="O47" i="11"/>
  <c r="P47" i="11"/>
  <c r="A48" i="11"/>
  <c r="AI49" i="3"/>
  <c r="AK49" i="3" s="1"/>
  <c r="AL49" i="3"/>
  <c r="AN49" i="3" s="1"/>
  <c r="AM49" i="3"/>
  <c r="AO49" i="3"/>
  <c r="AP49" i="3"/>
  <c r="AR49" i="3"/>
  <c r="AT49" i="3" s="1"/>
  <c r="AS49" i="3"/>
  <c r="AU49" i="3"/>
  <c r="AW49" i="3" s="1"/>
  <c r="AV49" i="3"/>
  <c r="AX49" i="3"/>
  <c r="AZ49" i="3" s="1"/>
  <c r="AY49" i="3"/>
  <c r="BA49" i="3"/>
  <c r="BC49" i="3" s="1"/>
  <c r="BB49" i="3"/>
  <c r="BD49" i="3"/>
  <c r="BF49" i="3" s="1"/>
  <c r="U49" i="3"/>
  <c r="BG49" i="3"/>
  <c r="BI49" i="3" s="1"/>
  <c r="N48" i="11"/>
  <c r="O48" i="11"/>
  <c r="P48" i="11"/>
  <c r="A49" i="11"/>
  <c r="AI50" i="3"/>
  <c r="AK50" i="3" s="1"/>
  <c r="AL50" i="3"/>
  <c r="AN50" i="3" s="1"/>
  <c r="AM50" i="3"/>
  <c r="AO50" i="3"/>
  <c r="AP50" i="3"/>
  <c r="AR50" i="3"/>
  <c r="AT50" i="3" s="1"/>
  <c r="AS50" i="3"/>
  <c r="AU50" i="3"/>
  <c r="AW50" i="3" s="1"/>
  <c r="AV50" i="3"/>
  <c r="AX50" i="3"/>
  <c r="AZ50" i="3" s="1"/>
  <c r="AY50" i="3"/>
  <c r="BA50" i="3"/>
  <c r="BC50" i="3" s="1"/>
  <c r="BB50" i="3"/>
  <c r="BD50" i="3"/>
  <c r="BF50" i="3" s="1"/>
  <c r="U50" i="3"/>
  <c r="J50" i="3" s="1"/>
  <c r="T50" i="3" s="1"/>
  <c r="BG50" i="3"/>
  <c r="BI50" i="3" s="1"/>
  <c r="N49" i="11"/>
  <c r="O49" i="11"/>
  <c r="P49" i="11"/>
  <c r="A50" i="11"/>
  <c r="AI51" i="3"/>
  <c r="AK51" i="3" s="1"/>
  <c r="AL51" i="3"/>
  <c r="AM51" i="3"/>
  <c r="AO51" i="3"/>
  <c r="AQ51" i="3" s="1"/>
  <c r="AP51" i="3"/>
  <c r="AR51" i="3"/>
  <c r="AT51" i="3" s="1"/>
  <c r="AS51" i="3"/>
  <c r="AU51" i="3"/>
  <c r="AW51" i="3" s="1"/>
  <c r="AV51" i="3"/>
  <c r="AX51" i="3"/>
  <c r="AZ51" i="3" s="1"/>
  <c r="AY51" i="3"/>
  <c r="BA51" i="3"/>
  <c r="BC51" i="3" s="1"/>
  <c r="BB51" i="3"/>
  <c r="BD51" i="3"/>
  <c r="BF51" i="3" s="1"/>
  <c r="U51" i="3"/>
  <c r="BE51" i="3" s="1"/>
  <c r="BG51" i="3"/>
  <c r="BI51" i="3" s="1"/>
  <c r="N50" i="11"/>
  <c r="O50" i="11"/>
  <c r="P50" i="11"/>
  <c r="A51" i="11"/>
  <c r="AI52" i="3"/>
  <c r="AK52" i="3" s="1"/>
  <c r="AL52" i="3"/>
  <c r="AN52" i="3" s="1"/>
  <c r="AM52" i="3"/>
  <c r="AO52" i="3"/>
  <c r="AQ52" i="3" s="1"/>
  <c r="AP52" i="3"/>
  <c r="AR52" i="3"/>
  <c r="AT52" i="3" s="1"/>
  <c r="AS52" i="3"/>
  <c r="AU52" i="3"/>
  <c r="AV52" i="3"/>
  <c r="AX52" i="3"/>
  <c r="AZ52" i="3" s="1"/>
  <c r="AY52" i="3"/>
  <c r="BA52" i="3"/>
  <c r="BC52" i="3" s="1"/>
  <c r="BB52" i="3"/>
  <c r="BD52" i="3"/>
  <c r="BF52" i="3" s="1"/>
  <c r="U52" i="3"/>
  <c r="BG52" i="3"/>
  <c r="BI52" i="3" s="1"/>
  <c r="N51" i="11"/>
  <c r="O51" i="11"/>
  <c r="P51" i="11"/>
  <c r="A52" i="11"/>
  <c r="AI53" i="3"/>
  <c r="AK53" i="3" s="1"/>
  <c r="AL53" i="3"/>
  <c r="AN53" i="3" s="1"/>
  <c r="AM53" i="3"/>
  <c r="AO53" i="3"/>
  <c r="AQ53" i="3" s="1"/>
  <c r="AP53" i="3"/>
  <c r="AR53" i="3"/>
  <c r="AS53" i="3"/>
  <c r="AU53" i="3"/>
  <c r="AW53" i="3" s="1"/>
  <c r="AV53" i="3"/>
  <c r="AX53" i="3"/>
  <c r="AZ53" i="3" s="1"/>
  <c r="AY53" i="3"/>
  <c r="BA53" i="3"/>
  <c r="BC53" i="3" s="1"/>
  <c r="BB53" i="3"/>
  <c r="BD53" i="3"/>
  <c r="BF53" i="3" s="1"/>
  <c r="U53" i="3"/>
  <c r="BG53" i="3"/>
  <c r="BI53" i="3" s="1"/>
  <c r="N52" i="11"/>
  <c r="O52" i="11"/>
  <c r="P52" i="11"/>
  <c r="A53" i="11"/>
  <c r="AI54" i="3"/>
  <c r="AK54" i="3" s="1"/>
  <c r="AL54" i="3"/>
  <c r="AM54" i="3"/>
  <c r="AO54" i="3"/>
  <c r="AQ54" i="3" s="1"/>
  <c r="AP54" i="3"/>
  <c r="AR54" i="3"/>
  <c r="AT54" i="3" s="1"/>
  <c r="AS54" i="3"/>
  <c r="AU54" i="3"/>
  <c r="AW54" i="3" s="1"/>
  <c r="AV54" i="3"/>
  <c r="AX54" i="3"/>
  <c r="AZ54" i="3" s="1"/>
  <c r="AY54" i="3"/>
  <c r="BA54" i="3"/>
  <c r="BC54" i="3" s="1"/>
  <c r="BB54" i="3"/>
  <c r="BD54" i="3"/>
  <c r="BF54" i="3" s="1"/>
  <c r="U54" i="3"/>
  <c r="J54" i="3" s="1"/>
  <c r="T54" i="3" s="1"/>
  <c r="BG54" i="3"/>
  <c r="BI54" i="3" s="1"/>
  <c r="N53" i="11"/>
  <c r="O53" i="11"/>
  <c r="P53" i="11"/>
  <c r="A54" i="11"/>
  <c r="AI55" i="3"/>
  <c r="AK55" i="3" s="1"/>
  <c r="AL55" i="3"/>
  <c r="AN55" i="3" s="1"/>
  <c r="AM55" i="3"/>
  <c r="AO55" i="3"/>
  <c r="AQ55" i="3" s="1"/>
  <c r="AP55" i="3"/>
  <c r="AR55" i="3"/>
  <c r="AT55" i="3" s="1"/>
  <c r="AS55" i="3"/>
  <c r="AU55" i="3"/>
  <c r="AW55" i="3" s="1"/>
  <c r="AV55" i="3"/>
  <c r="AX55" i="3"/>
  <c r="AZ55" i="3" s="1"/>
  <c r="AY55" i="3"/>
  <c r="BA55" i="3"/>
  <c r="BC55" i="3" s="1"/>
  <c r="BB55" i="3"/>
  <c r="BD55" i="3"/>
  <c r="BF55" i="3" s="1"/>
  <c r="U55" i="3"/>
  <c r="BG55" i="3"/>
  <c r="BI55" i="3" s="1"/>
  <c r="N54" i="11"/>
  <c r="O54" i="11"/>
  <c r="P54" i="11"/>
  <c r="A55" i="11"/>
  <c r="AI56" i="3"/>
  <c r="AK56" i="3" s="1"/>
  <c r="AL56" i="3"/>
  <c r="AN56" i="3" s="1"/>
  <c r="AM56" i="3"/>
  <c r="AO56" i="3"/>
  <c r="AQ56" i="3" s="1"/>
  <c r="AP56" i="3"/>
  <c r="AR56" i="3"/>
  <c r="AS56" i="3"/>
  <c r="AU56" i="3"/>
  <c r="AW56" i="3" s="1"/>
  <c r="AV56" i="3"/>
  <c r="AX56" i="3"/>
  <c r="AZ56" i="3" s="1"/>
  <c r="AY56" i="3"/>
  <c r="BA56" i="3"/>
  <c r="BC56" i="3" s="1"/>
  <c r="BB56" i="3"/>
  <c r="BD56" i="3"/>
  <c r="BF56" i="3" s="1"/>
  <c r="U56" i="3"/>
  <c r="BG56" i="3"/>
  <c r="BI56" i="3" s="1"/>
  <c r="N55" i="11"/>
  <c r="O55" i="11"/>
  <c r="P55" i="11"/>
  <c r="A56" i="11"/>
  <c r="AI57" i="3"/>
  <c r="AK57" i="3" s="1"/>
  <c r="AL57" i="3"/>
  <c r="AM57" i="3"/>
  <c r="AO57" i="3"/>
  <c r="AQ57" i="3" s="1"/>
  <c r="AP57" i="3"/>
  <c r="AR57" i="3"/>
  <c r="AT57" i="3" s="1"/>
  <c r="AS57" i="3"/>
  <c r="AU57" i="3"/>
  <c r="AW57" i="3" s="1"/>
  <c r="AV57" i="3"/>
  <c r="AX57" i="3"/>
  <c r="AZ57" i="3" s="1"/>
  <c r="AY57" i="3"/>
  <c r="BA57" i="3"/>
  <c r="BC57" i="3" s="1"/>
  <c r="BB57" i="3"/>
  <c r="BD57" i="3"/>
  <c r="BF57" i="3" s="1"/>
  <c r="U57" i="3"/>
  <c r="BG57" i="3"/>
  <c r="BI57" i="3" s="1"/>
  <c r="N56" i="11"/>
  <c r="O56" i="11"/>
  <c r="P56" i="11"/>
  <c r="A57" i="11"/>
  <c r="AI58" i="3"/>
  <c r="AK58" i="3" s="1"/>
  <c r="AL58" i="3"/>
  <c r="AN58" i="3" s="1"/>
  <c r="AM58" i="3"/>
  <c r="AO58" i="3"/>
  <c r="AP58" i="3"/>
  <c r="AR58" i="3"/>
  <c r="AT58" i="3" s="1"/>
  <c r="AS58" i="3"/>
  <c r="AU58" i="3"/>
  <c r="AW58" i="3" s="1"/>
  <c r="AV58" i="3"/>
  <c r="AX58" i="3"/>
  <c r="AZ58" i="3" s="1"/>
  <c r="AY58" i="3"/>
  <c r="BA58" i="3"/>
  <c r="BC58" i="3" s="1"/>
  <c r="BB58" i="3"/>
  <c r="BD58" i="3"/>
  <c r="BF58" i="3" s="1"/>
  <c r="U58" i="3"/>
  <c r="BG58" i="3"/>
  <c r="BI58" i="3" s="1"/>
  <c r="N57" i="11"/>
  <c r="O57" i="11"/>
  <c r="P57" i="11"/>
  <c r="A58" i="11"/>
  <c r="AI59" i="3"/>
  <c r="AK59" i="3" s="1"/>
  <c r="AL59" i="3"/>
  <c r="AM59" i="3"/>
  <c r="AO59" i="3"/>
  <c r="AP59" i="3"/>
  <c r="AR59" i="3"/>
  <c r="AT59" i="3" s="1"/>
  <c r="AS59" i="3"/>
  <c r="AU59" i="3"/>
  <c r="AW59" i="3" s="1"/>
  <c r="AV59" i="3"/>
  <c r="AX59" i="3"/>
  <c r="AZ59" i="3" s="1"/>
  <c r="AY59" i="3"/>
  <c r="BA59" i="3"/>
  <c r="BC59" i="3" s="1"/>
  <c r="BB59" i="3"/>
  <c r="BD59" i="3"/>
  <c r="BF59" i="3" s="1"/>
  <c r="U59" i="3"/>
  <c r="K59" i="3" s="1"/>
  <c r="BG59" i="3"/>
  <c r="BI59" i="3" s="1"/>
  <c r="N58" i="11"/>
  <c r="O58" i="11"/>
  <c r="P58" i="11"/>
  <c r="A59" i="11"/>
  <c r="AI60" i="3"/>
  <c r="AK60" i="3" s="1"/>
  <c r="AL60" i="3"/>
  <c r="AN60" i="3" s="1"/>
  <c r="AM60" i="3"/>
  <c r="AO60" i="3"/>
  <c r="AP60" i="3"/>
  <c r="AR60" i="3"/>
  <c r="AT60" i="3" s="1"/>
  <c r="AS60" i="3"/>
  <c r="AU60" i="3"/>
  <c r="AW60" i="3" s="1"/>
  <c r="AV60" i="3"/>
  <c r="AX60" i="3"/>
  <c r="AZ60" i="3" s="1"/>
  <c r="AY60" i="3"/>
  <c r="BA60" i="3"/>
  <c r="BC60" i="3" s="1"/>
  <c r="BB60" i="3"/>
  <c r="BD60" i="3"/>
  <c r="BF60" i="3" s="1"/>
  <c r="U60" i="3"/>
  <c r="BG60" i="3"/>
  <c r="BI60" i="3" s="1"/>
  <c r="N59" i="11"/>
  <c r="O59" i="11"/>
  <c r="P59" i="11"/>
  <c r="A60" i="11"/>
  <c r="AI61" i="3"/>
  <c r="AK61" i="3" s="1"/>
  <c r="AL61" i="3"/>
  <c r="AN61" i="3" s="1"/>
  <c r="AM61" i="3"/>
  <c r="AO61" i="3"/>
  <c r="AQ61" i="3" s="1"/>
  <c r="AP61" i="3"/>
  <c r="AR61" i="3"/>
  <c r="AT61" i="3" s="1"/>
  <c r="AS61" i="3"/>
  <c r="AU61" i="3"/>
  <c r="AW61" i="3" s="1"/>
  <c r="AV61" i="3"/>
  <c r="AX61" i="3"/>
  <c r="AZ61" i="3" s="1"/>
  <c r="AY61" i="3"/>
  <c r="BA61" i="3"/>
  <c r="BC61" i="3" s="1"/>
  <c r="BB61" i="3"/>
  <c r="BD61" i="3"/>
  <c r="BF61" i="3" s="1"/>
  <c r="U61" i="3"/>
  <c r="J61" i="3" s="1"/>
  <c r="BG61" i="3"/>
  <c r="BI61" i="3" s="1"/>
  <c r="N60" i="11"/>
  <c r="O60" i="11"/>
  <c r="P60" i="11"/>
  <c r="A61" i="11"/>
  <c r="AI62" i="3"/>
  <c r="AK62" i="3" s="1"/>
  <c r="AL62" i="3"/>
  <c r="AN62" i="3" s="1"/>
  <c r="AM62" i="3"/>
  <c r="AO62" i="3"/>
  <c r="AQ62" i="3" s="1"/>
  <c r="AP62" i="3"/>
  <c r="AR62" i="3"/>
  <c r="AT62" i="3" s="1"/>
  <c r="AS62" i="3"/>
  <c r="AU62" i="3"/>
  <c r="AW62" i="3" s="1"/>
  <c r="AV62" i="3"/>
  <c r="AX62" i="3"/>
  <c r="AZ62" i="3" s="1"/>
  <c r="AY62" i="3"/>
  <c r="BA62" i="3"/>
  <c r="BC62" i="3" s="1"/>
  <c r="BB62" i="3"/>
  <c r="BD62" i="3"/>
  <c r="BF62" i="3" s="1"/>
  <c r="U62" i="3"/>
  <c r="J62" i="3" s="1"/>
  <c r="T62" i="3" s="1"/>
  <c r="BG62" i="3"/>
  <c r="BI62" i="3" s="1"/>
  <c r="N61" i="11"/>
  <c r="O61" i="11"/>
  <c r="P61" i="11"/>
  <c r="A62" i="11"/>
  <c r="AI63" i="3"/>
  <c r="AK63" i="3" s="1"/>
  <c r="AL63" i="3"/>
  <c r="AN63" i="3" s="1"/>
  <c r="AM63" i="3"/>
  <c r="AO63" i="3"/>
  <c r="AQ63" i="3" s="1"/>
  <c r="AP63" i="3"/>
  <c r="AR63" i="3"/>
  <c r="AT63" i="3" s="1"/>
  <c r="AS63" i="3"/>
  <c r="AU63" i="3"/>
  <c r="AW63" i="3" s="1"/>
  <c r="AV63" i="3"/>
  <c r="AX63" i="3"/>
  <c r="AZ63" i="3" s="1"/>
  <c r="AY63" i="3"/>
  <c r="BA63" i="3"/>
  <c r="BC63" i="3" s="1"/>
  <c r="BB63" i="3"/>
  <c r="BD63" i="3"/>
  <c r="BF63" i="3" s="1"/>
  <c r="U63" i="3"/>
  <c r="K63" i="3" s="1"/>
  <c r="BG63" i="3"/>
  <c r="BI63" i="3" s="1"/>
  <c r="N62" i="11"/>
  <c r="O62" i="11"/>
  <c r="P62" i="11"/>
  <c r="A63" i="11"/>
  <c r="AI64" i="3"/>
  <c r="AK64" i="3" s="1"/>
  <c r="AL64" i="3"/>
  <c r="AM64" i="3"/>
  <c r="AO64" i="3"/>
  <c r="AQ64" i="3" s="1"/>
  <c r="AP64" i="3"/>
  <c r="AR64" i="3"/>
  <c r="AT64" i="3" s="1"/>
  <c r="AS64" i="3"/>
  <c r="AU64" i="3"/>
  <c r="AW64" i="3" s="1"/>
  <c r="AV64" i="3"/>
  <c r="AX64" i="3"/>
  <c r="AZ64" i="3" s="1"/>
  <c r="AY64" i="3"/>
  <c r="BA64" i="3"/>
  <c r="BC64" i="3" s="1"/>
  <c r="BB64" i="3"/>
  <c r="BD64" i="3"/>
  <c r="BF64" i="3" s="1"/>
  <c r="U64" i="3"/>
  <c r="BG64" i="3"/>
  <c r="BI64" i="3" s="1"/>
  <c r="N63" i="11"/>
  <c r="O63" i="11"/>
  <c r="P63" i="11"/>
  <c r="A64" i="11"/>
  <c r="AI65" i="3"/>
  <c r="AK65" i="3" s="1"/>
  <c r="AL65" i="3"/>
  <c r="AM65" i="3"/>
  <c r="AO65" i="3"/>
  <c r="AQ65" i="3" s="1"/>
  <c r="AP65" i="3"/>
  <c r="AR65" i="3"/>
  <c r="AT65" i="3" s="1"/>
  <c r="AS65" i="3"/>
  <c r="AU65" i="3"/>
  <c r="AW65" i="3" s="1"/>
  <c r="AV65" i="3"/>
  <c r="AX65" i="3"/>
  <c r="AZ65" i="3" s="1"/>
  <c r="AY65" i="3"/>
  <c r="BA65" i="3"/>
  <c r="BC65" i="3" s="1"/>
  <c r="BB65" i="3"/>
  <c r="BD65" i="3"/>
  <c r="BF65" i="3" s="1"/>
  <c r="U65" i="3"/>
  <c r="BG65" i="3"/>
  <c r="BI65" i="3" s="1"/>
  <c r="N64" i="11"/>
  <c r="O64" i="11"/>
  <c r="P64" i="11"/>
  <c r="A65" i="11"/>
  <c r="AI66" i="3"/>
  <c r="AK66" i="3" s="1"/>
  <c r="AL66" i="3"/>
  <c r="AN66" i="3" s="1"/>
  <c r="AM66" i="3"/>
  <c r="AO66" i="3"/>
  <c r="AP66" i="3"/>
  <c r="AR66" i="3"/>
  <c r="AT66" i="3" s="1"/>
  <c r="AS66" i="3"/>
  <c r="AU66" i="3"/>
  <c r="AW66" i="3" s="1"/>
  <c r="AV66" i="3"/>
  <c r="AX66" i="3"/>
  <c r="AZ66" i="3" s="1"/>
  <c r="AY66" i="3"/>
  <c r="BA66" i="3"/>
  <c r="BC66" i="3" s="1"/>
  <c r="BB66" i="3"/>
  <c r="BD66" i="3"/>
  <c r="BF66" i="3" s="1"/>
  <c r="U66" i="3"/>
  <c r="J66" i="3" s="1"/>
  <c r="T66" i="3" s="1"/>
  <c r="BG66" i="3"/>
  <c r="BI66" i="3" s="1"/>
  <c r="N65" i="11"/>
  <c r="O65" i="11"/>
  <c r="P65" i="11"/>
  <c r="A66" i="11"/>
  <c r="AI67" i="3"/>
  <c r="AK67" i="3" s="1"/>
  <c r="AL67" i="3"/>
  <c r="AN67" i="3" s="1"/>
  <c r="AM67" i="3"/>
  <c r="AO67" i="3"/>
  <c r="AQ67" i="3" s="1"/>
  <c r="AP67" i="3"/>
  <c r="AR67" i="3"/>
  <c r="AT67" i="3" s="1"/>
  <c r="AS67" i="3"/>
  <c r="AU67" i="3"/>
  <c r="AV67" i="3"/>
  <c r="AX67" i="3"/>
  <c r="AZ67" i="3" s="1"/>
  <c r="AY67" i="3"/>
  <c r="BA67" i="3"/>
  <c r="BC67" i="3" s="1"/>
  <c r="BB67" i="3"/>
  <c r="BD67" i="3"/>
  <c r="BF67" i="3" s="1"/>
  <c r="U67" i="3"/>
  <c r="J67" i="3" s="1"/>
  <c r="T67" i="3" s="1"/>
  <c r="BG67" i="3"/>
  <c r="BI67" i="3" s="1"/>
  <c r="N66" i="11"/>
  <c r="O66" i="11"/>
  <c r="P66" i="11"/>
  <c r="A67" i="11"/>
  <c r="AI68" i="3"/>
  <c r="AK68" i="3" s="1"/>
  <c r="AL68" i="3"/>
  <c r="AN68" i="3" s="1"/>
  <c r="AM68" i="3"/>
  <c r="AO68" i="3"/>
  <c r="AQ68" i="3" s="1"/>
  <c r="AP68" i="3"/>
  <c r="AR68" i="3"/>
  <c r="AS68" i="3"/>
  <c r="AU68" i="3"/>
  <c r="AW68" i="3" s="1"/>
  <c r="AV68" i="3"/>
  <c r="AX68" i="3"/>
  <c r="AZ68" i="3" s="1"/>
  <c r="AY68" i="3"/>
  <c r="BA68" i="3"/>
  <c r="BC68" i="3" s="1"/>
  <c r="BB68" i="3"/>
  <c r="BD68" i="3"/>
  <c r="BF68" i="3" s="1"/>
  <c r="U68" i="3"/>
  <c r="J68" i="3" s="1"/>
  <c r="T68" i="3" s="1"/>
  <c r="BG68" i="3"/>
  <c r="BI68" i="3" s="1"/>
  <c r="N67" i="11"/>
  <c r="O67" i="11"/>
  <c r="P67" i="11"/>
  <c r="A68" i="11"/>
  <c r="AI69" i="3"/>
  <c r="AK69" i="3" s="1"/>
  <c r="AL69" i="3"/>
  <c r="AN69" i="3" s="1"/>
  <c r="AM69" i="3"/>
  <c r="AO69" i="3"/>
  <c r="AQ69" i="3" s="1"/>
  <c r="AP69" i="3"/>
  <c r="AR69" i="3"/>
  <c r="AT69" i="3" s="1"/>
  <c r="AS69" i="3"/>
  <c r="AU69" i="3"/>
  <c r="AW69" i="3" s="1"/>
  <c r="AV69" i="3"/>
  <c r="AX69" i="3"/>
  <c r="AZ69" i="3" s="1"/>
  <c r="AY69" i="3"/>
  <c r="BA69" i="3"/>
  <c r="BC69" i="3" s="1"/>
  <c r="BB69" i="3"/>
  <c r="BD69" i="3"/>
  <c r="BF69" i="3" s="1"/>
  <c r="U69" i="3"/>
  <c r="BG69" i="3"/>
  <c r="BI69" i="3" s="1"/>
  <c r="N68" i="11"/>
  <c r="O68" i="11"/>
  <c r="P68" i="11"/>
  <c r="A69" i="11"/>
  <c r="AI70" i="3"/>
  <c r="AK70" i="3" s="1"/>
  <c r="AL70" i="3"/>
  <c r="AN70" i="3" s="1"/>
  <c r="AM70" i="3"/>
  <c r="AO70" i="3"/>
  <c r="AP70" i="3"/>
  <c r="AR70" i="3"/>
  <c r="AT70" i="3" s="1"/>
  <c r="AS70" i="3"/>
  <c r="AU70" i="3"/>
  <c r="AW70" i="3" s="1"/>
  <c r="AV70" i="3"/>
  <c r="AX70" i="3"/>
  <c r="AZ70" i="3" s="1"/>
  <c r="AY70" i="3"/>
  <c r="BA70" i="3"/>
  <c r="BC70" i="3" s="1"/>
  <c r="BB70" i="3"/>
  <c r="BD70" i="3"/>
  <c r="BF70" i="3" s="1"/>
  <c r="U70" i="3"/>
  <c r="K70" i="3" s="1"/>
  <c r="BG70" i="3"/>
  <c r="BI70" i="3" s="1"/>
  <c r="N69" i="11"/>
  <c r="O69" i="11"/>
  <c r="P69" i="11"/>
  <c r="A70" i="11"/>
  <c r="AI71" i="3"/>
  <c r="AK71" i="3" s="1"/>
  <c r="AL71" i="3"/>
  <c r="AM71" i="3"/>
  <c r="AO71" i="3"/>
  <c r="AP71" i="3"/>
  <c r="AR71" i="3"/>
  <c r="AT71" i="3" s="1"/>
  <c r="AS71" i="3"/>
  <c r="AU71" i="3"/>
  <c r="AW71" i="3" s="1"/>
  <c r="AV71" i="3"/>
  <c r="AX71" i="3"/>
  <c r="AZ71" i="3" s="1"/>
  <c r="AY71" i="3"/>
  <c r="BA71" i="3"/>
  <c r="BC71" i="3" s="1"/>
  <c r="BB71" i="3"/>
  <c r="BD71" i="3"/>
  <c r="BF71" i="3" s="1"/>
  <c r="U71" i="3"/>
  <c r="BG71" i="3"/>
  <c r="BI71" i="3" s="1"/>
  <c r="N70" i="11"/>
  <c r="O70" i="11"/>
  <c r="P70" i="11"/>
  <c r="A71" i="11"/>
  <c r="AI72" i="3"/>
  <c r="AK72" i="3" s="1"/>
  <c r="AL72" i="3"/>
  <c r="AM72" i="3"/>
  <c r="AO72" i="3"/>
  <c r="AP72" i="3"/>
  <c r="AR72" i="3"/>
  <c r="AT72" i="3" s="1"/>
  <c r="AS72" i="3"/>
  <c r="AU72" i="3"/>
  <c r="AW72" i="3" s="1"/>
  <c r="AV72" i="3"/>
  <c r="AX72" i="3"/>
  <c r="AZ72" i="3" s="1"/>
  <c r="AY72" i="3"/>
  <c r="BA72" i="3"/>
  <c r="BC72" i="3" s="1"/>
  <c r="BB72" i="3"/>
  <c r="BD72" i="3"/>
  <c r="BF72" i="3" s="1"/>
  <c r="U72" i="3"/>
  <c r="BE72" i="3" s="1"/>
  <c r="BG72" i="3"/>
  <c r="BI72" i="3" s="1"/>
  <c r="N71" i="11"/>
  <c r="O71" i="11"/>
  <c r="P71" i="11"/>
  <c r="A72" i="11"/>
  <c r="AI73" i="3"/>
  <c r="AK73" i="3" s="1"/>
  <c r="AL73" i="3"/>
  <c r="AN73" i="3" s="1"/>
  <c r="AM73" i="3"/>
  <c r="AO73" i="3"/>
  <c r="AP73" i="3"/>
  <c r="AR73" i="3"/>
  <c r="AT73" i="3" s="1"/>
  <c r="AS73" i="3"/>
  <c r="AU73" i="3"/>
  <c r="AW73" i="3" s="1"/>
  <c r="AV73" i="3"/>
  <c r="AX73" i="3"/>
  <c r="AZ73" i="3" s="1"/>
  <c r="AY73" i="3"/>
  <c r="BA73" i="3"/>
  <c r="BC73" i="3" s="1"/>
  <c r="BB73" i="3"/>
  <c r="BD73" i="3"/>
  <c r="BF73" i="3" s="1"/>
  <c r="U73" i="3"/>
  <c r="J73" i="3" s="1"/>
  <c r="T73" i="3" s="1"/>
  <c r="BG73" i="3"/>
  <c r="BI73" i="3" s="1"/>
  <c r="N72" i="11"/>
  <c r="O72" i="11"/>
  <c r="P72" i="11"/>
  <c r="A73" i="11"/>
  <c r="AI74" i="3"/>
  <c r="AK74" i="3" s="1"/>
  <c r="AL74" i="3"/>
  <c r="AN74" i="3" s="1"/>
  <c r="AM74" i="3"/>
  <c r="AO74" i="3"/>
  <c r="AP74" i="3"/>
  <c r="AR74" i="3"/>
  <c r="AT74" i="3" s="1"/>
  <c r="AS74" i="3"/>
  <c r="AU74" i="3"/>
  <c r="AW74" i="3" s="1"/>
  <c r="AV74" i="3"/>
  <c r="AX74" i="3"/>
  <c r="AZ74" i="3" s="1"/>
  <c r="AY74" i="3"/>
  <c r="BA74" i="3"/>
  <c r="BC74" i="3" s="1"/>
  <c r="BB74" i="3"/>
  <c r="BD74" i="3"/>
  <c r="U74" i="3"/>
  <c r="BG74" i="3"/>
  <c r="N73" i="11"/>
  <c r="O73" i="11"/>
  <c r="P73" i="11"/>
  <c r="A74" i="11"/>
  <c r="AI75" i="3"/>
  <c r="AK75" i="3" s="1"/>
  <c r="AL75" i="3"/>
  <c r="AM75" i="3"/>
  <c r="AO75" i="3"/>
  <c r="AQ75" i="3" s="1"/>
  <c r="AP75" i="3"/>
  <c r="AR75" i="3"/>
  <c r="AT75" i="3" s="1"/>
  <c r="AS75" i="3"/>
  <c r="AU75" i="3"/>
  <c r="AW75" i="3" s="1"/>
  <c r="AV75" i="3"/>
  <c r="AX75" i="3"/>
  <c r="AZ75" i="3" s="1"/>
  <c r="AY75" i="3"/>
  <c r="BA75" i="3"/>
  <c r="BC75" i="3" s="1"/>
  <c r="BB75" i="3"/>
  <c r="BD75" i="3"/>
  <c r="BF75" i="3" s="1"/>
  <c r="U75" i="3"/>
  <c r="J75" i="3" s="1"/>
  <c r="T75" i="3" s="1"/>
  <c r="BG75" i="3"/>
  <c r="BI75" i="3" s="1"/>
  <c r="N74" i="11"/>
  <c r="O74" i="11"/>
  <c r="P74" i="11"/>
  <c r="A75" i="11"/>
  <c r="AI76" i="3"/>
  <c r="AK76" i="3" s="1"/>
  <c r="AL76" i="3"/>
  <c r="AN76" i="3" s="1"/>
  <c r="AM76" i="3"/>
  <c r="AO76" i="3"/>
  <c r="AQ76" i="3" s="1"/>
  <c r="AP76" i="3"/>
  <c r="AR76" i="3"/>
  <c r="AT76" i="3" s="1"/>
  <c r="AS76" i="3"/>
  <c r="AU76" i="3"/>
  <c r="AW76" i="3" s="1"/>
  <c r="AV76" i="3"/>
  <c r="AX76" i="3"/>
  <c r="AZ76" i="3" s="1"/>
  <c r="AY76" i="3"/>
  <c r="BA76" i="3"/>
  <c r="BC76" i="3" s="1"/>
  <c r="BB76" i="3"/>
  <c r="BD76" i="3"/>
  <c r="BF76" i="3" s="1"/>
  <c r="U76" i="3"/>
  <c r="BG76" i="3"/>
  <c r="BI76" i="3" s="1"/>
  <c r="N75" i="11"/>
  <c r="O75" i="11"/>
  <c r="P75" i="11"/>
  <c r="A76" i="11"/>
  <c r="AI77" i="3"/>
  <c r="AK77" i="3" s="1"/>
  <c r="AL77" i="3"/>
  <c r="AM77" i="3"/>
  <c r="AO77" i="3"/>
  <c r="AQ77" i="3" s="1"/>
  <c r="AP77" i="3"/>
  <c r="AR77" i="3"/>
  <c r="AT77" i="3" s="1"/>
  <c r="AS77" i="3"/>
  <c r="AU77" i="3"/>
  <c r="AW77" i="3" s="1"/>
  <c r="AV77" i="3"/>
  <c r="AX77" i="3"/>
  <c r="AZ77" i="3" s="1"/>
  <c r="AY77" i="3"/>
  <c r="BA77" i="3"/>
  <c r="BC77" i="3" s="1"/>
  <c r="BB77" i="3"/>
  <c r="BD77" i="3"/>
  <c r="BF77" i="3" s="1"/>
  <c r="U77" i="3"/>
  <c r="BH77" i="3" s="1"/>
  <c r="BG77" i="3"/>
  <c r="BI77" i="3" s="1"/>
  <c r="N76" i="11"/>
  <c r="O76" i="11"/>
  <c r="P76" i="11"/>
  <c r="A77" i="11"/>
  <c r="AI78" i="3"/>
  <c r="AK78" i="3" s="1"/>
  <c r="AL78" i="3"/>
  <c r="AN78" i="3" s="1"/>
  <c r="AM78" i="3"/>
  <c r="AO78" i="3"/>
  <c r="AQ78" i="3" s="1"/>
  <c r="AP78" i="3"/>
  <c r="AR78" i="3"/>
  <c r="AT78" i="3" s="1"/>
  <c r="AS78" i="3"/>
  <c r="AU78" i="3"/>
  <c r="AW78" i="3" s="1"/>
  <c r="AV78" i="3"/>
  <c r="AX78" i="3"/>
  <c r="AY78" i="3"/>
  <c r="BA78" i="3"/>
  <c r="BC78" i="3" s="1"/>
  <c r="BB78" i="3"/>
  <c r="BD78" i="3"/>
  <c r="BF78" i="3" s="1"/>
  <c r="U78" i="3"/>
  <c r="K78" i="3" s="1"/>
  <c r="BG78" i="3"/>
  <c r="BI78" i="3" s="1"/>
  <c r="N77" i="11"/>
  <c r="O77" i="11"/>
  <c r="P77" i="11"/>
  <c r="A78" i="11"/>
  <c r="AI79" i="3"/>
  <c r="AK79" i="3" s="1"/>
  <c r="AL79" i="3"/>
  <c r="AN79" i="3" s="1"/>
  <c r="AM79" i="3"/>
  <c r="AO79" i="3"/>
  <c r="AP79" i="3"/>
  <c r="AR79" i="3"/>
  <c r="AT79" i="3" s="1"/>
  <c r="AS79" i="3"/>
  <c r="AU79" i="3"/>
  <c r="AW79" i="3" s="1"/>
  <c r="AV79" i="3"/>
  <c r="AX79" i="3"/>
  <c r="AZ79" i="3" s="1"/>
  <c r="AY79" i="3"/>
  <c r="BA79" i="3"/>
  <c r="BC79" i="3" s="1"/>
  <c r="BB79" i="3"/>
  <c r="BD79" i="3"/>
  <c r="U79" i="3"/>
  <c r="J79" i="3" s="1"/>
  <c r="T79" i="3" s="1"/>
  <c r="BG79" i="3"/>
  <c r="BI79" i="3" s="1"/>
  <c r="N78" i="11"/>
  <c r="O78" i="11"/>
  <c r="P78" i="11"/>
  <c r="A79" i="11"/>
  <c r="AI80" i="3"/>
  <c r="AK80" i="3" s="1"/>
  <c r="AL80" i="3"/>
  <c r="AM80" i="3"/>
  <c r="AO80" i="3"/>
  <c r="AQ80" i="3" s="1"/>
  <c r="AP80" i="3"/>
  <c r="AR80" i="3"/>
  <c r="AT80" i="3" s="1"/>
  <c r="AS80" i="3"/>
  <c r="AU80" i="3"/>
  <c r="AW80" i="3" s="1"/>
  <c r="AV80" i="3"/>
  <c r="AX80" i="3"/>
  <c r="AZ80" i="3" s="1"/>
  <c r="AY80" i="3"/>
  <c r="BA80" i="3"/>
  <c r="BC80" i="3" s="1"/>
  <c r="BB80" i="3"/>
  <c r="BD80" i="3"/>
  <c r="BF80" i="3" s="1"/>
  <c r="U80" i="3"/>
  <c r="BG80" i="3"/>
  <c r="BI80" i="3" s="1"/>
  <c r="N79" i="11"/>
  <c r="O79" i="11"/>
  <c r="P79" i="11"/>
  <c r="A80" i="11"/>
  <c r="AI81" i="3"/>
  <c r="AK81" i="3" s="1"/>
  <c r="AL81" i="3"/>
  <c r="AN81" i="3" s="1"/>
  <c r="AM81" i="3"/>
  <c r="AO81" i="3"/>
  <c r="AQ81" i="3" s="1"/>
  <c r="AP81" i="3"/>
  <c r="AR81" i="3"/>
  <c r="AT81" i="3" s="1"/>
  <c r="AS81" i="3"/>
  <c r="AU81" i="3"/>
  <c r="AW81" i="3" s="1"/>
  <c r="AV81" i="3"/>
  <c r="AX81" i="3"/>
  <c r="AZ81" i="3" s="1"/>
  <c r="AY81" i="3"/>
  <c r="BA81" i="3"/>
  <c r="BC81" i="3" s="1"/>
  <c r="BB81" i="3"/>
  <c r="BD81" i="3"/>
  <c r="BF81" i="3" s="1"/>
  <c r="U81" i="3"/>
  <c r="J81" i="3" s="1"/>
  <c r="T81" i="3" s="1"/>
  <c r="BG81" i="3"/>
  <c r="N80" i="11"/>
  <c r="O80" i="11"/>
  <c r="P80" i="11"/>
  <c r="A81" i="11"/>
  <c r="AI82" i="3"/>
  <c r="AK82" i="3" s="1"/>
  <c r="AL82" i="3"/>
  <c r="AN82" i="3" s="1"/>
  <c r="AM82" i="3"/>
  <c r="AO82" i="3"/>
  <c r="AQ82" i="3" s="1"/>
  <c r="AP82" i="3"/>
  <c r="AR82" i="3"/>
  <c r="AT82" i="3" s="1"/>
  <c r="AS82" i="3"/>
  <c r="AU82" i="3"/>
  <c r="AV82" i="3"/>
  <c r="AX82" i="3"/>
  <c r="AZ82" i="3" s="1"/>
  <c r="AY82" i="3"/>
  <c r="BA82" i="3"/>
  <c r="BC82" i="3" s="1"/>
  <c r="BB82" i="3"/>
  <c r="BD82" i="3"/>
  <c r="BF82" i="3" s="1"/>
  <c r="U82" i="3"/>
  <c r="K82" i="3" s="1"/>
  <c r="BG82" i="3"/>
  <c r="BI82" i="3" s="1"/>
  <c r="N81" i="11"/>
  <c r="O81" i="11"/>
  <c r="P81" i="11"/>
  <c r="A82" i="11"/>
  <c r="AI83" i="3"/>
  <c r="AK83" i="3" s="1"/>
  <c r="AL83" i="3"/>
  <c r="AN83" i="3" s="1"/>
  <c r="AM83" i="3"/>
  <c r="AO83" i="3"/>
  <c r="AQ83" i="3" s="1"/>
  <c r="AP83" i="3"/>
  <c r="AR83" i="3"/>
  <c r="AS83" i="3"/>
  <c r="AU83" i="3"/>
  <c r="AW83" i="3" s="1"/>
  <c r="AV83" i="3"/>
  <c r="AX83" i="3"/>
  <c r="AZ83" i="3" s="1"/>
  <c r="AY83" i="3"/>
  <c r="BA83" i="3"/>
  <c r="BC83" i="3" s="1"/>
  <c r="BB83" i="3"/>
  <c r="BD83" i="3"/>
  <c r="BF83" i="3" s="1"/>
  <c r="U83" i="3"/>
  <c r="BG83" i="3"/>
  <c r="BI83" i="3" s="1"/>
  <c r="N82" i="11"/>
  <c r="O82" i="11"/>
  <c r="P82" i="11"/>
  <c r="A83" i="11"/>
  <c r="AI84" i="3"/>
  <c r="AK84" i="3" s="1"/>
  <c r="AL84" i="3"/>
  <c r="AN84" i="3" s="1"/>
  <c r="AM84" i="3"/>
  <c r="AO84" i="3"/>
  <c r="AQ84" i="3" s="1"/>
  <c r="AP84" i="3"/>
  <c r="AR84" i="3"/>
  <c r="AT84" i="3" s="1"/>
  <c r="AS84" i="3"/>
  <c r="AU84" i="3"/>
  <c r="AW84" i="3" s="1"/>
  <c r="AV84" i="3"/>
  <c r="AX84" i="3"/>
  <c r="AZ84" i="3" s="1"/>
  <c r="AY84" i="3"/>
  <c r="BA84" i="3"/>
  <c r="BC84" i="3" s="1"/>
  <c r="BB84" i="3"/>
  <c r="BD84" i="3"/>
  <c r="BF84" i="3" s="1"/>
  <c r="U84" i="3"/>
  <c r="BG84" i="3"/>
  <c r="N83" i="11"/>
  <c r="O83" i="11"/>
  <c r="P83" i="11"/>
  <c r="A84" i="11"/>
  <c r="AI85" i="3"/>
  <c r="AK85" i="3" s="1"/>
  <c r="AL85" i="3"/>
  <c r="AN85" i="3" s="1"/>
  <c r="AM85" i="3"/>
  <c r="AO85" i="3"/>
  <c r="AP85" i="3"/>
  <c r="AR85" i="3"/>
  <c r="AT85" i="3" s="1"/>
  <c r="AS85" i="3"/>
  <c r="AU85" i="3"/>
  <c r="AW85" i="3" s="1"/>
  <c r="AV85" i="3"/>
  <c r="AX85" i="3"/>
  <c r="AZ85" i="3" s="1"/>
  <c r="AY85" i="3"/>
  <c r="BA85" i="3"/>
  <c r="BC85" i="3" s="1"/>
  <c r="BB85" i="3"/>
  <c r="BD85" i="3"/>
  <c r="BF85" i="3" s="1"/>
  <c r="U85" i="3"/>
  <c r="BH85" i="3" s="1"/>
  <c r="BG85" i="3"/>
  <c r="N84" i="11"/>
  <c r="O84" i="11"/>
  <c r="P84" i="11"/>
  <c r="A85" i="11"/>
  <c r="AI86" i="3"/>
  <c r="AK86" i="3" s="1"/>
  <c r="AL86" i="3"/>
  <c r="AN86" i="3" s="1"/>
  <c r="AM86" i="3"/>
  <c r="AO86" i="3"/>
  <c r="AP86" i="3"/>
  <c r="AR86" i="3"/>
  <c r="AT86" i="3" s="1"/>
  <c r="AS86" i="3"/>
  <c r="AU86" i="3"/>
  <c r="AV86" i="3"/>
  <c r="AX86" i="3"/>
  <c r="AZ86" i="3" s="1"/>
  <c r="AY86" i="3"/>
  <c r="BA86" i="3"/>
  <c r="BC86" i="3" s="1"/>
  <c r="BB86" i="3"/>
  <c r="BD86" i="3"/>
  <c r="BF86" i="3" s="1"/>
  <c r="U86" i="3"/>
  <c r="BG86" i="3"/>
  <c r="BI86" i="3" s="1"/>
  <c r="N85" i="11"/>
  <c r="O85" i="11"/>
  <c r="P85" i="11"/>
  <c r="A86" i="11"/>
  <c r="AI87" i="3"/>
  <c r="AK87" i="3" s="1"/>
  <c r="AL87" i="3"/>
  <c r="AN87" i="3" s="1"/>
  <c r="AM87" i="3"/>
  <c r="AO87" i="3"/>
  <c r="AP87" i="3"/>
  <c r="AR87" i="3"/>
  <c r="AT87" i="3" s="1"/>
  <c r="AS87" i="3"/>
  <c r="AU87" i="3"/>
  <c r="AW87" i="3" s="1"/>
  <c r="AV87" i="3"/>
  <c r="AX87" i="3"/>
  <c r="AZ87" i="3" s="1"/>
  <c r="AY87" i="3"/>
  <c r="BA87" i="3"/>
  <c r="BC87" i="3" s="1"/>
  <c r="BB87" i="3"/>
  <c r="BD87" i="3"/>
  <c r="BF87" i="3" s="1"/>
  <c r="U87" i="3"/>
  <c r="J87" i="3" s="1"/>
  <c r="T87" i="3" s="1"/>
  <c r="BG87" i="3"/>
  <c r="BI87" i="3" s="1"/>
  <c r="N86" i="11"/>
  <c r="O86" i="11"/>
  <c r="P86" i="11"/>
  <c r="A87" i="11"/>
  <c r="AI88" i="3"/>
  <c r="AK88" i="3" s="1"/>
  <c r="AL88" i="3"/>
  <c r="AN88" i="3" s="1"/>
  <c r="AM88" i="3"/>
  <c r="AO88" i="3"/>
  <c r="AP88" i="3"/>
  <c r="AR88" i="3"/>
  <c r="AT88" i="3" s="1"/>
  <c r="AS88" i="3"/>
  <c r="AU88" i="3"/>
  <c r="AW88" i="3" s="1"/>
  <c r="AV88" i="3"/>
  <c r="AX88" i="3"/>
  <c r="AZ88" i="3" s="1"/>
  <c r="AY88" i="3"/>
  <c r="BA88" i="3"/>
  <c r="BC88" i="3" s="1"/>
  <c r="BB88" i="3"/>
  <c r="BD88" i="3"/>
  <c r="U88" i="3"/>
  <c r="BE88" i="3" s="1"/>
  <c r="BG88" i="3"/>
  <c r="N87" i="11"/>
  <c r="O87" i="11"/>
  <c r="P87" i="11"/>
  <c r="A88" i="11"/>
  <c r="AI89" i="3"/>
  <c r="AK89" i="3" s="1"/>
  <c r="AL89" i="3"/>
  <c r="AN89" i="3" s="1"/>
  <c r="AM89" i="3"/>
  <c r="AO89" i="3"/>
  <c r="AQ89" i="3" s="1"/>
  <c r="AP89" i="3"/>
  <c r="AR89" i="3"/>
  <c r="AT89" i="3" s="1"/>
  <c r="AS89" i="3"/>
  <c r="AU89" i="3"/>
  <c r="AV89" i="3"/>
  <c r="AX89" i="3"/>
  <c r="AZ89" i="3" s="1"/>
  <c r="AY89" i="3"/>
  <c r="BA89" i="3"/>
  <c r="BC89" i="3" s="1"/>
  <c r="BB89" i="3"/>
  <c r="BD89" i="3"/>
  <c r="BF89" i="3" s="1"/>
  <c r="U89" i="3"/>
  <c r="BG89" i="3"/>
  <c r="BI89" i="3" s="1"/>
  <c r="N88" i="11"/>
  <c r="O88" i="11"/>
  <c r="P88" i="11"/>
  <c r="A89" i="11"/>
  <c r="AI90" i="3"/>
  <c r="AK90" i="3" s="1"/>
  <c r="AL90" i="3"/>
  <c r="AN90" i="3" s="1"/>
  <c r="AM90" i="3"/>
  <c r="AO90" i="3"/>
  <c r="AQ90" i="3" s="1"/>
  <c r="AP90" i="3"/>
  <c r="AR90" i="3"/>
  <c r="AT90" i="3" s="1"/>
  <c r="AS90" i="3"/>
  <c r="AU90" i="3"/>
  <c r="AW90" i="3" s="1"/>
  <c r="AV90" i="3"/>
  <c r="AX90" i="3"/>
  <c r="AZ90" i="3" s="1"/>
  <c r="AY90" i="3"/>
  <c r="BA90" i="3"/>
  <c r="BC90" i="3" s="1"/>
  <c r="BB90" i="3"/>
  <c r="BD90" i="3"/>
  <c r="BF90" i="3" s="1"/>
  <c r="U90" i="3"/>
  <c r="J90" i="3" s="1"/>
  <c r="BG90" i="3"/>
  <c r="BI90" i="3" s="1"/>
  <c r="N89" i="11"/>
  <c r="O89" i="11"/>
  <c r="P89" i="11"/>
  <c r="A90" i="11"/>
  <c r="AI91" i="3"/>
  <c r="AK91" i="3" s="1"/>
  <c r="AL91" i="3"/>
  <c r="AN91" i="3" s="1"/>
  <c r="AM91" i="3"/>
  <c r="AO91" i="3"/>
  <c r="AQ91" i="3" s="1"/>
  <c r="AP91" i="3"/>
  <c r="AR91" i="3"/>
  <c r="AT91" i="3" s="1"/>
  <c r="AS91" i="3"/>
  <c r="AU91" i="3"/>
  <c r="AW91" i="3" s="1"/>
  <c r="AV91" i="3"/>
  <c r="AX91" i="3"/>
  <c r="AZ91" i="3" s="1"/>
  <c r="AY91" i="3"/>
  <c r="BA91" i="3"/>
  <c r="BC91" i="3" s="1"/>
  <c r="BB91" i="3"/>
  <c r="BD91" i="3"/>
  <c r="BF91" i="3" s="1"/>
  <c r="U91" i="3"/>
  <c r="BG91" i="3"/>
  <c r="BI91" i="3" s="1"/>
  <c r="N90" i="11"/>
  <c r="O90" i="11"/>
  <c r="P90" i="11"/>
  <c r="A91" i="11"/>
  <c r="AI92" i="3"/>
  <c r="AK92" i="3" s="1"/>
  <c r="AL92" i="3"/>
  <c r="AN92" i="3" s="1"/>
  <c r="AM92" i="3"/>
  <c r="AO92" i="3"/>
  <c r="AQ92" i="3" s="1"/>
  <c r="AP92" i="3"/>
  <c r="AR92" i="3"/>
  <c r="AT92" i="3" s="1"/>
  <c r="AS92" i="3"/>
  <c r="AU92" i="3"/>
  <c r="AW92" i="3" s="1"/>
  <c r="AV92" i="3"/>
  <c r="AX92" i="3"/>
  <c r="AZ92" i="3" s="1"/>
  <c r="AY92" i="3"/>
  <c r="BA92" i="3"/>
  <c r="BC92" i="3" s="1"/>
  <c r="BB92" i="3"/>
  <c r="BD92" i="3"/>
  <c r="BF92" i="3" s="1"/>
  <c r="U92" i="3"/>
  <c r="BG92" i="3"/>
  <c r="BI92" i="3" s="1"/>
  <c r="N91" i="11"/>
  <c r="O91" i="11"/>
  <c r="P91" i="11"/>
  <c r="A92" i="11"/>
  <c r="AI93" i="3"/>
  <c r="AK93" i="3" s="1"/>
  <c r="AL93" i="3"/>
  <c r="AN93" i="3" s="1"/>
  <c r="AM93" i="3"/>
  <c r="AO93" i="3"/>
  <c r="AQ93" i="3" s="1"/>
  <c r="AP93" i="3"/>
  <c r="AR93" i="3"/>
  <c r="AT93" i="3" s="1"/>
  <c r="AS93" i="3"/>
  <c r="AU93" i="3"/>
  <c r="AW93" i="3" s="1"/>
  <c r="AV93" i="3"/>
  <c r="AX93" i="3"/>
  <c r="AZ93" i="3" s="1"/>
  <c r="AY93" i="3"/>
  <c r="BA93" i="3"/>
  <c r="BB93" i="3"/>
  <c r="BD93" i="3"/>
  <c r="BF93" i="3" s="1"/>
  <c r="U93" i="3"/>
  <c r="BG93" i="3"/>
  <c r="BI93" i="3" s="1"/>
  <c r="N92" i="11"/>
  <c r="O92" i="11"/>
  <c r="P92" i="11"/>
  <c r="A93" i="11"/>
  <c r="AI94" i="3"/>
  <c r="AK94" i="3" s="1"/>
  <c r="AL94" i="3"/>
  <c r="AN94" i="3" s="1"/>
  <c r="AM94" i="3"/>
  <c r="AO94" i="3"/>
  <c r="AQ94" i="3" s="1"/>
  <c r="AP94" i="3"/>
  <c r="AR94" i="3"/>
  <c r="AT94" i="3" s="1"/>
  <c r="AS94" i="3"/>
  <c r="AU94" i="3"/>
  <c r="AV94" i="3"/>
  <c r="AX94" i="3"/>
  <c r="AZ94" i="3" s="1"/>
  <c r="AY94" i="3"/>
  <c r="BA94" i="3"/>
  <c r="BC94" i="3" s="1"/>
  <c r="BB94" i="3"/>
  <c r="BD94" i="3"/>
  <c r="BF94" i="3" s="1"/>
  <c r="U94" i="3"/>
  <c r="J94" i="3" s="1"/>
  <c r="T94" i="3" s="1"/>
  <c r="BG94" i="3"/>
  <c r="BI94" i="3" s="1"/>
  <c r="N93" i="11"/>
  <c r="O93" i="11"/>
  <c r="P93" i="11"/>
  <c r="A94" i="11"/>
  <c r="AI95" i="3"/>
  <c r="AK95" i="3" s="1"/>
  <c r="AL95" i="3"/>
  <c r="AN95" i="3" s="1"/>
  <c r="AM95" i="3"/>
  <c r="AO95" i="3"/>
  <c r="AP95" i="3"/>
  <c r="AR95" i="3"/>
  <c r="AT95" i="3" s="1"/>
  <c r="AS95" i="3"/>
  <c r="AU95" i="3"/>
  <c r="AW95" i="3" s="1"/>
  <c r="AV95" i="3"/>
  <c r="AX95" i="3"/>
  <c r="AZ95" i="3" s="1"/>
  <c r="AY95" i="3"/>
  <c r="BA95" i="3"/>
  <c r="BC95" i="3" s="1"/>
  <c r="BB95" i="3"/>
  <c r="BD95" i="3"/>
  <c r="BF95" i="3" s="1"/>
  <c r="U95" i="3"/>
  <c r="BG95" i="3"/>
  <c r="BI95" i="3" s="1"/>
  <c r="N94" i="11"/>
  <c r="O94" i="11"/>
  <c r="P94" i="11"/>
  <c r="A95" i="11"/>
  <c r="AI96" i="3"/>
  <c r="AK96" i="3" s="1"/>
  <c r="AL96" i="3"/>
  <c r="AN96" i="3" s="1"/>
  <c r="AM96" i="3"/>
  <c r="AO96" i="3"/>
  <c r="AQ96" i="3" s="1"/>
  <c r="AP96" i="3"/>
  <c r="AR96" i="3"/>
  <c r="AT96" i="3" s="1"/>
  <c r="AS96" i="3"/>
  <c r="AU96" i="3"/>
  <c r="AW96" i="3" s="1"/>
  <c r="AV96" i="3"/>
  <c r="AX96" i="3"/>
  <c r="AZ96" i="3" s="1"/>
  <c r="AY96" i="3"/>
  <c r="BA96" i="3"/>
  <c r="BC96" i="3" s="1"/>
  <c r="BB96" i="3"/>
  <c r="BD96" i="3"/>
  <c r="BF96" i="3" s="1"/>
  <c r="U96" i="3"/>
  <c r="BG96" i="3"/>
  <c r="BI96" i="3" s="1"/>
  <c r="N95" i="11"/>
  <c r="O95" i="11"/>
  <c r="P95" i="11"/>
  <c r="A96" i="11"/>
  <c r="AI97" i="3"/>
  <c r="AK97" i="3" s="1"/>
  <c r="AL97" i="3"/>
  <c r="AN97" i="3" s="1"/>
  <c r="AM97" i="3"/>
  <c r="AO97" i="3"/>
  <c r="AQ97" i="3" s="1"/>
  <c r="AP97" i="3"/>
  <c r="AR97" i="3"/>
  <c r="AT97" i="3" s="1"/>
  <c r="AS97" i="3"/>
  <c r="AU97" i="3"/>
  <c r="AW97" i="3" s="1"/>
  <c r="AV97" i="3"/>
  <c r="AX97" i="3"/>
  <c r="AZ97" i="3" s="1"/>
  <c r="AY97" i="3"/>
  <c r="BA97" i="3"/>
  <c r="BC97" i="3" s="1"/>
  <c r="BB97" i="3"/>
  <c r="BD97" i="3"/>
  <c r="BF97" i="3" s="1"/>
  <c r="U97" i="3"/>
  <c r="BH97" i="3" s="1"/>
  <c r="BG97" i="3"/>
  <c r="BI97" i="3" s="1"/>
  <c r="N96" i="11"/>
  <c r="O96" i="11"/>
  <c r="P96" i="11"/>
  <c r="A97" i="11"/>
  <c r="AI98" i="3"/>
  <c r="AK98" i="3" s="1"/>
  <c r="AL98" i="3"/>
  <c r="AN98" i="3" s="1"/>
  <c r="AM98" i="3"/>
  <c r="AO98" i="3"/>
  <c r="AQ98" i="3" s="1"/>
  <c r="AP98" i="3"/>
  <c r="AR98" i="3"/>
  <c r="AT98" i="3" s="1"/>
  <c r="AS98" i="3"/>
  <c r="AU98" i="3"/>
  <c r="AW98" i="3" s="1"/>
  <c r="AV98" i="3"/>
  <c r="AX98" i="3"/>
  <c r="AZ98" i="3" s="1"/>
  <c r="AY98" i="3"/>
  <c r="BA98" i="3"/>
  <c r="BC98" i="3" s="1"/>
  <c r="BB98" i="3"/>
  <c r="BD98" i="3"/>
  <c r="BF98" i="3" s="1"/>
  <c r="U98" i="3"/>
  <c r="BH98" i="3" s="1"/>
  <c r="BG98" i="3"/>
  <c r="BI98" i="3" s="1"/>
  <c r="N97" i="11"/>
  <c r="O97" i="11"/>
  <c r="P97" i="11"/>
  <c r="A98" i="11"/>
  <c r="AI99" i="3"/>
  <c r="AK99" i="3" s="1"/>
  <c r="AL99" i="3"/>
  <c r="AN99" i="3" s="1"/>
  <c r="AM99" i="3"/>
  <c r="AO99" i="3"/>
  <c r="AP99" i="3"/>
  <c r="AR99" i="3"/>
  <c r="AT99" i="3" s="1"/>
  <c r="AS99" i="3"/>
  <c r="AU99" i="3"/>
  <c r="AW99" i="3" s="1"/>
  <c r="AV99" i="3"/>
  <c r="AX99" i="3"/>
  <c r="AZ99" i="3" s="1"/>
  <c r="AY99" i="3"/>
  <c r="BA99" i="3"/>
  <c r="BC99" i="3" s="1"/>
  <c r="BB99" i="3"/>
  <c r="BD99" i="3"/>
  <c r="BF99" i="3" s="1"/>
  <c r="U99" i="3"/>
  <c r="BG99" i="3"/>
  <c r="BI99" i="3" s="1"/>
  <c r="N98" i="11"/>
  <c r="O98" i="11"/>
  <c r="P98" i="11"/>
  <c r="A99" i="11"/>
  <c r="AI100" i="3"/>
  <c r="AK100" i="3" s="1"/>
  <c r="AL100" i="3"/>
  <c r="AM100" i="3"/>
  <c r="AO100" i="3"/>
  <c r="AQ100" i="3" s="1"/>
  <c r="AP100" i="3"/>
  <c r="AR100" i="3"/>
  <c r="AT100" i="3" s="1"/>
  <c r="AS100" i="3"/>
  <c r="AU100" i="3"/>
  <c r="AW100" i="3" s="1"/>
  <c r="AV100" i="3"/>
  <c r="AX100" i="3"/>
  <c r="AZ100" i="3" s="1"/>
  <c r="AY100" i="3"/>
  <c r="BA100" i="3"/>
  <c r="BC100" i="3" s="1"/>
  <c r="BB100" i="3"/>
  <c r="BD100" i="3"/>
  <c r="BF100" i="3" s="1"/>
  <c r="U100" i="3"/>
  <c r="BG100" i="3"/>
  <c r="BI100" i="3" s="1"/>
  <c r="N99" i="11"/>
  <c r="O99" i="11"/>
  <c r="P99" i="11"/>
  <c r="A100" i="11"/>
  <c r="AI101" i="3"/>
  <c r="AK101" i="3" s="1"/>
  <c r="AL101" i="3"/>
  <c r="AN101" i="3" s="1"/>
  <c r="AM101" i="3"/>
  <c r="AO101" i="3"/>
  <c r="AP101" i="3"/>
  <c r="AR101" i="3"/>
  <c r="AT101" i="3" s="1"/>
  <c r="AS101" i="3"/>
  <c r="AU101" i="3"/>
  <c r="AW101" i="3" s="1"/>
  <c r="AV101" i="3"/>
  <c r="AX101" i="3"/>
  <c r="AZ101" i="3" s="1"/>
  <c r="AY101" i="3"/>
  <c r="BA101" i="3"/>
  <c r="BC101" i="3" s="1"/>
  <c r="BB101" i="3"/>
  <c r="BD101" i="3"/>
  <c r="BF101" i="3" s="1"/>
  <c r="U101" i="3"/>
  <c r="BG101" i="3"/>
  <c r="BI101" i="3" s="1"/>
  <c r="N100" i="11"/>
  <c r="O100" i="11"/>
  <c r="P100" i="11"/>
  <c r="A101" i="11"/>
  <c r="AI102" i="3"/>
  <c r="AK102" i="3" s="1"/>
  <c r="AL102" i="3"/>
  <c r="AN102" i="3" s="1"/>
  <c r="AM102" i="3"/>
  <c r="AO102" i="3"/>
  <c r="AP102" i="3"/>
  <c r="AR102" i="3"/>
  <c r="AT102" i="3" s="1"/>
  <c r="AS102" i="3"/>
  <c r="AU102" i="3"/>
  <c r="AW102" i="3" s="1"/>
  <c r="AV102" i="3"/>
  <c r="AX102" i="3"/>
  <c r="AZ102" i="3" s="1"/>
  <c r="AY102" i="3"/>
  <c r="BA102" i="3"/>
  <c r="BC102" i="3" s="1"/>
  <c r="BB102" i="3"/>
  <c r="BD102" i="3"/>
  <c r="BF102" i="3" s="1"/>
  <c r="U102" i="3"/>
  <c r="J102" i="3" s="1"/>
  <c r="T102" i="3" s="1"/>
  <c r="BG102" i="3"/>
  <c r="BI102" i="3" s="1"/>
  <c r="N101" i="11"/>
  <c r="O101" i="11"/>
  <c r="P101" i="11"/>
  <c r="A102" i="11"/>
  <c r="AI103" i="3"/>
  <c r="AK103" i="3" s="1"/>
  <c r="AL103" i="3"/>
  <c r="AM103" i="3"/>
  <c r="AO103" i="3"/>
  <c r="AP103" i="3"/>
  <c r="AR103" i="3"/>
  <c r="AT103" i="3" s="1"/>
  <c r="AS103" i="3"/>
  <c r="AU103" i="3"/>
  <c r="AW103" i="3" s="1"/>
  <c r="AV103" i="3"/>
  <c r="AX103" i="3"/>
  <c r="AZ103" i="3" s="1"/>
  <c r="AY103" i="3"/>
  <c r="BA103" i="3"/>
  <c r="BC103" i="3" s="1"/>
  <c r="BB103" i="3"/>
  <c r="BD103" i="3"/>
  <c r="BF103" i="3" s="1"/>
  <c r="U103" i="3"/>
  <c r="BE103" i="3" s="1"/>
  <c r="BG103" i="3"/>
  <c r="BI103" i="3" s="1"/>
  <c r="N102" i="11"/>
  <c r="O102" i="11"/>
  <c r="P102" i="11"/>
  <c r="A103" i="11"/>
  <c r="AI104" i="3"/>
  <c r="AK104" i="3" s="1"/>
  <c r="AL104" i="3"/>
  <c r="AN104" i="3" s="1"/>
  <c r="AM104" i="3"/>
  <c r="AO104" i="3"/>
  <c r="AQ104" i="3" s="1"/>
  <c r="AP104" i="3"/>
  <c r="AR104" i="3"/>
  <c r="AT104" i="3" s="1"/>
  <c r="AS104" i="3"/>
  <c r="AU104" i="3"/>
  <c r="AW104" i="3" s="1"/>
  <c r="AV104" i="3"/>
  <c r="AX104" i="3"/>
  <c r="AZ104" i="3" s="1"/>
  <c r="AY104" i="3"/>
  <c r="BA104" i="3"/>
  <c r="BC104" i="3" s="1"/>
  <c r="BB104" i="3"/>
  <c r="BD104" i="3"/>
  <c r="BF104" i="3" s="1"/>
  <c r="U104" i="3"/>
  <c r="J104" i="3" s="1"/>
  <c r="T104" i="3" s="1"/>
  <c r="BG104" i="3"/>
  <c r="BI104" i="3" s="1"/>
  <c r="N103" i="11"/>
  <c r="O103" i="11"/>
  <c r="P103" i="11"/>
  <c r="A104" i="11"/>
  <c r="AI105" i="3"/>
  <c r="AK105" i="3" s="1"/>
  <c r="AL105" i="3"/>
  <c r="AN105" i="3" s="1"/>
  <c r="AM105" i="3"/>
  <c r="AO105" i="3"/>
  <c r="AP105" i="3"/>
  <c r="AR105" i="3"/>
  <c r="AT105" i="3" s="1"/>
  <c r="AS105" i="3"/>
  <c r="AU105" i="3"/>
  <c r="AW105" i="3" s="1"/>
  <c r="AV105" i="3"/>
  <c r="AX105" i="3"/>
  <c r="AZ105" i="3" s="1"/>
  <c r="AY105" i="3"/>
  <c r="BA105" i="3"/>
  <c r="BC105" i="3" s="1"/>
  <c r="BB105" i="3"/>
  <c r="BD105" i="3"/>
  <c r="BF105" i="3" s="1"/>
  <c r="U105" i="3"/>
  <c r="J105" i="3" s="1"/>
  <c r="T105" i="3" s="1"/>
  <c r="BG105" i="3"/>
  <c r="N104" i="11"/>
  <c r="O104" i="11"/>
  <c r="P104" i="11"/>
  <c r="A105" i="11"/>
  <c r="AI106" i="3"/>
  <c r="AK106" i="3" s="1"/>
  <c r="AL106" i="3"/>
  <c r="AN106" i="3" s="1"/>
  <c r="AM106" i="3"/>
  <c r="AO106" i="3"/>
  <c r="AQ106" i="3" s="1"/>
  <c r="AP106" i="3"/>
  <c r="AR106" i="3"/>
  <c r="AT106" i="3" s="1"/>
  <c r="AS106" i="3"/>
  <c r="AU106" i="3"/>
  <c r="AW106" i="3" s="1"/>
  <c r="AV106" i="3"/>
  <c r="AX106" i="3"/>
  <c r="AZ106" i="3" s="1"/>
  <c r="AY106" i="3"/>
  <c r="BA106" i="3"/>
  <c r="BC106" i="3" s="1"/>
  <c r="BB106" i="3"/>
  <c r="BD106" i="3"/>
  <c r="BF106" i="3" s="1"/>
  <c r="U106" i="3"/>
  <c r="BG106" i="3"/>
  <c r="BI106" i="3" s="1"/>
  <c r="N105" i="11"/>
  <c r="O105" i="11"/>
  <c r="P105" i="11"/>
  <c r="A106" i="11"/>
  <c r="AI107" i="3"/>
  <c r="AK107" i="3" s="1"/>
  <c r="AL107" i="3"/>
  <c r="AN107" i="3" s="1"/>
  <c r="AM107" i="3"/>
  <c r="AO107" i="3"/>
  <c r="AQ107" i="3" s="1"/>
  <c r="AP107" i="3"/>
  <c r="AR107" i="3"/>
  <c r="AT107" i="3" s="1"/>
  <c r="AS107" i="3"/>
  <c r="AU107" i="3"/>
  <c r="AW107" i="3" s="1"/>
  <c r="AV107" i="3"/>
  <c r="AX107" i="3"/>
  <c r="AZ107" i="3" s="1"/>
  <c r="AY107" i="3"/>
  <c r="BA107" i="3"/>
  <c r="BC107" i="3" s="1"/>
  <c r="BB107" i="3"/>
  <c r="BD107" i="3"/>
  <c r="BF107" i="3" s="1"/>
  <c r="U107" i="3"/>
  <c r="BG107" i="3"/>
  <c r="BI107" i="3" s="1"/>
  <c r="N106" i="11"/>
  <c r="O106" i="11"/>
  <c r="P106" i="11"/>
  <c r="A107" i="11"/>
  <c r="AI108" i="3"/>
  <c r="AK108" i="3" s="1"/>
  <c r="AL108" i="3"/>
  <c r="AN108" i="3" s="1"/>
  <c r="AM108" i="3"/>
  <c r="AO108" i="3"/>
  <c r="AQ108" i="3" s="1"/>
  <c r="AP108" i="3"/>
  <c r="AR108" i="3"/>
  <c r="AT108" i="3" s="1"/>
  <c r="AS108" i="3"/>
  <c r="AU108" i="3"/>
  <c r="AW108" i="3" s="1"/>
  <c r="AV108" i="3"/>
  <c r="AX108" i="3"/>
  <c r="AZ108" i="3" s="1"/>
  <c r="AY108" i="3"/>
  <c r="BA108" i="3"/>
  <c r="BC108" i="3" s="1"/>
  <c r="BB108" i="3"/>
  <c r="BD108" i="3"/>
  <c r="BF108" i="3" s="1"/>
  <c r="U108" i="3"/>
  <c r="J108" i="3" s="1"/>
  <c r="T108" i="3" s="1"/>
  <c r="BG108" i="3"/>
  <c r="BI108" i="3" s="1"/>
  <c r="N107" i="11"/>
  <c r="O107" i="11"/>
  <c r="P107" i="11"/>
  <c r="A108" i="11"/>
  <c r="AI109" i="3"/>
  <c r="AK109" i="3" s="1"/>
  <c r="AL109" i="3"/>
  <c r="AN109" i="3" s="1"/>
  <c r="AM109" i="3"/>
  <c r="AO109" i="3"/>
  <c r="AQ109" i="3" s="1"/>
  <c r="AP109" i="3"/>
  <c r="AR109" i="3"/>
  <c r="AT109" i="3" s="1"/>
  <c r="AS109" i="3"/>
  <c r="AU109" i="3"/>
  <c r="AW109" i="3" s="1"/>
  <c r="AV109" i="3"/>
  <c r="AX109" i="3"/>
  <c r="AZ109" i="3" s="1"/>
  <c r="AY109" i="3"/>
  <c r="BA109" i="3"/>
  <c r="BC109" i="3" s="1"/>
  <c r="BB109" i="3"/>
  <c r="BD109" i="3"/>
  <c r="BF109" i="3" s="1"/>
  <c r="U109" i="3"/>
  <c r="BG109" i="3"/>
  <c r="BI109" i="3" s="1"/>
  <c r="N108" i="11"/>
  <c r="O108" i="11"/>
  <c r="P108" i="11"/>
  <c r="A109" i="11"/>
  <c r="AI110" i="3"/>
  <c r="AK110" i="3" s="1"/>
  <c r="AL110" i="3"/>
  <c r="AM110" i="3"/>
  <c r="AO110" i="3"/>
  <c r="AQ110" i="3" s="1"/>
  <c r="AP110" i="3"/>
  <c r="AR110" i="3"/>
  <c r="AT110" i="3" s="1"/>
  <c r="AS110" i="3"/>
  <c r="AU110" i="3"/>
  <c r="AW110" i="3" s="1"/>
  <c r="AV110" i="3"/>
  <c r="AX110" i="3"/>
  <c r="AZ110" i="3" s="1"/>
  <c r="AY110" i="3"/>
  <c r="BA110" i="3"/>
  <c r="BC110" i="3" s="1"/>
  <c r="BB110" i="3"/>
  <c r="BD110" i="3"/>
  <c r="BF110" i="3" s="1"/>
  <c r="U110" i="3"/>
  <c r="J110" i="3" s="1"/>
  <c r="T110" i="3" s="1"/>
  <c r="BG110" i="3"/>
  <c r="BI110" i="3" s="1"/>
  <c r="N109" i="11"/>
  <c r="O109" i="11"/>
  <c r="P109" i="11"/>
  <c r="A110" i="11"/>
  <c r="AI111" i="3"/>
  <c r="AK111" i="3" s="1"/>
  <c r="AL111" i="3"/>
  <c r="AN111" i="3" s="1"/>
  <c r="AM111" i="3"/>
  <c r="AO111" i="3"/>
  <c r="AQ111" i="3" s="1"/>
  <c r="AP111" i="3"/>
  <c r="AR111" i="3"/>
  <c r="AT111" i="3" s="1"/>
  <c r="AS111" i="3"/>
  <c r="AU111" i="3"/>
  <c r="AV111" i="3"/>
  <c r="AX111" i="3"/>
  <c r="AZ111" i="3" s="1"/>
  <c r="AY111" i="3"/>
  <c r="BA111" i="3"/>
  <c r="BC111" i="3" s="1"/>
  <c r="BB111" i="3"/>
  <c r="BD111" i="3"/>
  <c r="BF111" i="3" s="1"/>
  <c r="U111" i="3"/>
  <c r="BG111" i="3"/>
  <c r="N110" i="11"/>
  <c r="O110" i="11"/>
  <c r="P110" i="11"/>
  <c r="A111" i="11"/>
  <c r="AI112" i="3"/>
  <c r="AK112" i="3" s="1"/>
  <c r="AL112" i="3"/>
  <c r="AN112" i="3" s="1"/>
  <c r="AM112" i="3"/>
  <c r="AO112" i="3"/>
  <c r="AP112" i="3"/>
  <c r="AR112" i="3"/>
  <c r="AT112" i="3" s="1"/>
  <c r="AS112" i="3"/>
  <c r="AU112" i="3"/>
  <c r="AW112" i="3" s="1"/>
  <c r="AV112" i="3"/>
  <c r="AX112" i="3"/>
  <c r="AZ112" i="3" s="1"/>
  <c r="AY112" i="3"/>
  <c r="BA112" i="3"/>
  <c r="BC112" i="3" s="1"/>
  <c r="BB112" i="3"/>
  <c r="BD112" i="3"/>
  <c r="BF112" i="3" s="1"/>
  <c r="U112" i="3"/>
  <c r="K112" i="3" s="1"/>
  <c r="BG112" i="3"/>
  <c r="BI112" i="3" s="1"/>
  <c r="N111" i="11"/>
  <c r="O111" i="11"/>
  <c r="P111" i="11"/>
  <c r="A112" i="11"/>
  <c r="AI113" i="3"/>
  <c r="AK113" i="3" s="1"/>
  <c r="AL113" i="3"/>
  <c r="AN113" i="3" s="1"/>
  <c r="AM113" i="3"/>
  <c r="AO113" i="3"/>
  <c r="AQ113" i="3" s="1"/>
  <c r="AP113" i="3"/>
  <c r="AR113" i="3"/>
  <c r="AT113" i="3" s="1"/>
  <c r="AS113" i="3"/>
  <c r="AU113" i="3"/>
  <c r="AW113" i="3" s="1"/>
  <c r="AV113" i="3"/>
  <c r="AX113" i="3"/>
  <c r="AZ113" i="3" s="1"/>
  <c r="AY113" i="3"/>
  <c r="BA113" i="3"/>
  <c r="BC113" i="3" s="1"/>
  <c r="BB113" i="3"/>
  <c r="BD113" i="3"/>
  <c r="BF113" i="3" s="1"/>
  <c r="U113" i="3"/>
  <c r="J113" i="3" s="1"/>
  <c r="T113" i="3" s="1"/>
  <c r="BG113" i="3"/>
  <c r="BI113" i="3" s="1"/>
  <c r="N112" i="11"/>
  <c r="O112" i="11"/>
  <c r="P112" i="11"/>
  <c r="A113" i="11"/>
  <c r="AI114" i="3"/>
  <c r="AK114" i="3" s="1"/>
  <c r="AL114" i="3"/>
  <c r="AN114" i="3" s="1"/>
  <c r="AM114" i="3"/>
  <c r="AO114" i="3"/>
  <c r="AP114" i="3"/>
  <c r="AR114" i="3"/>
  <c r="AT114" i="3" s="1"/>
  <c r="AS114" i="3"/>
  <c r="AU114" i="3"/>
  <c r="AW114" i="3" s="1"/>
  <c r="AV114" i="3"/>
  <c r="AX114" i="3"/>
  <c r="AZ114" i="3" s="1"/>
  <c r="AY114" i="3"/>
  <c r="BA114" i="3"/>
  <c r="BC114" i="3" s="1"/>
  <c r="BB114" i="3"/>
  <c r="BD114" i="3"/>
  <c r="BF114" i="3" s="1"/>
  <c r="U114" i="3"/>
  <c r="BE114" i="3" s="1"/>
  <c r="BG114" i="3"/>
  <c r="BI114" i="3" s="1"/>
  <c r="N113" i="11"/>
  <c r="O113" i="11"/>
  <c r="P113" i="11"/>
  <c r="A114" i="11"/>
  <c r="AI115" i="3"/>
  <c r="AK115" i="3" s="1"/>
  <c r="AL115" i="3"/>
  <c r="AN115" i="3" s="1"/>
  <c r="AM115" i="3"/>
  <c r="AO115" i="3"/>
  <c r="AP115" i="3"/>
  <c r="AR115" i="3"/>
  <c r="AT115" i="3" s="1"/>
  <c r="AS115" i="3"/>
  <c r="AU115" i="3"/>
  <c r="AW115" i="3" s="1"/>
  <c r="AV115" i="3"/>
  <c r="AX115" i="3"/>
  <c r="AZ115" i="3" s="1"/>
  <c r="AY115" i="3"/>
  <c r="BA115" i="3"/>
  <c r="BC115" i="3" s="1"/>
  <c r="BB115" i="3"/>
  <c r="BD115" i="3"/>
  <c r="BF115" i="3" s="1"/>
  <c r="U115" i="3"/>
  <c r="K115" i="3" s="1"/>
  <c r="BG115" i="3"/>
  <c r="BI115" i="3" s="1"/>
  <c r="N114" i="11"/>
  <c r="O114" i="11"/>
  <c r="P114" i="11"/>
  <c r="A115" i="11"/>
  <c r="AI116" i="3"/>
  <c r="AK116" i="3" s="1"/>
  <c r="AL116" i="3"/>
  <c r="AN116" i="3" s="1"/>
  <c r="AM116" i="3"/>
  <c r="AO116" i="3"/>
  <c r="AP116" i="3"/>
  <c r="AR116" i="3"/>
  <c r="AS116" i="3"/>
  <c r="AU116" i="3"/>
  <c r="AW116" i="3" s="1"/>
  <c r="AV116" i="3"/>
  <c r="AX116" i="3"/>
  <c r="AZ116" i="3" s="1"/>
  <c r="AY116" i="3"/>
  <c r="BA116" i="3"/>
  <c r="BC116" i="3" s="1"/>
  <c r="BB116" i="3"/>
  <c r="BD116" i="3"/>
  <c r="BF116" i="3" s="1"/>
  <c r="U116" i="3"/>
  <c r="J116" i="3" s="1"/>
  <c r="T116" i="3" s="1"/>
  <c r="BG116" i="3"/>
  <c r="BI116" i="3" s="1"/>
  <c r="N115" i="11"/>
  <c r="O115" i="11"/>
  <c r="P115" i="11"/>
  <c r="A116" i="11"/>
  <c r="AI117" i="3"/>
  <c r="AK117" i="3" s="1"/>
  <c r="AL117" i="3"/>
  <c r="AN117" i="3" s="1"/>
  <c r="AM117" i="3"/>
  <c r="AO117" i="3"/>
  <c r="AP117" i="3"/>
  <c r="AR117" i="3"/>
  <c r="AT117" i="3" s="1"/>
  <c r="AS117" i="3"/>
  <c r="AU117" i="3"/>
  <c r="AV117" i="3"/>
  <c r="AX117" i="3"/>
  <c r="AZ117" i="3" s="1"/>
  <c r="AY117" i="3"/>
  <c r="BA117" i="3"/>
  <c r="BC117" i="3" s="1"/>
  <c r="BB117" i="3"/>
  <c r="BD117" i="3"/>
  <c r="BF117" i="3" s="1"/>
  <c r="U117" i="3"/>
  <c r="K117" i="3" s="1"/>
  <c r="BG117" i="3"/>
  <c r="BI117" i="3" s="1"/>
  <c r="N116" i="11"/>
  <c r="O116" i="11"/>
  <c r="P116" i="11"/>
  <c r="A117" i="11"/>
  <c r="AI118" i="3"/>
  <c r="AK118" i="3" s="1"/>
  <c r="AL118" i="3"/>
  <c r="AN118" i="3" s="1"/>
  <c r="AM118" i="3"/>
  <c r="AO118" i="3"/>
  <c r="AQ118" i="3" s="1"/>
  <c r="AP118" i="3"/>
  <c r="AR118" i="3"/>
  <c r="AT118" i="3" s="1"/>
  <c r="AS118" i="3"/>
  <c r="AU118" i="3"/>
  <c r="AW118" i="3" s="1"/>
  <c r="AV118" i="3"/>
  <c r="AX118" i="3"/>
  <c r="AY118" i="3"/>
  <c r="BA118" i="3"/>
  <c r="BC118" i="3" s="1"/>
  <c r="BB118" i="3"/>
  <c r="BD118" i="3"/>
  <c r="BF118" i="3" s="1"/>
  <c r="U118" i="3"/>
  <c r="BG118" i="3"/>
  <c r="BI118" i="3" s="1"/>
  <c r="N117" i="11"/>
  <c r="O117" i="11"/>
  <c r="P117" i="11"/>
  <c r="A118" i="11"/>
  <c r="AI119" i="3"/>
  <c r="AK119" i="3" s="1"/>
  <c r="AL119" i="3"/>
  <c r="AM119" i="3"/>
  <c r="AO119" i="3"/>
  <c r="AQ119" i="3" s="1"/>
  <c r="AP119" i="3"/>
  <c r="AR119" i="3"/>
  <c r="AT119" i="3" s="1"/>
  <c r="AS119" i="3"/>
  <c r="AU119" i="3"/>
  <c r="AW119" i="3" s="1"/>
  <c r="AV119" i="3"/>
  <c r="AX119" i="3"/>
  <c r="AZ119" i="3" s="1"/>
  <c r="AY119" i="3"/>
  <c r="BA119" i="3"/>
  <c r="BC119" i="3" s="1"/>
  <c r="BB119" i="3"/>
  <c r="BD119" i="3"/>
  <c r="BF119" i="3" s="1"/>
  <c r="U119" i="3"/>
  <c r="BG119" i="3"/>
  <c r="BI119" i="3" s="1"/>
  <c r="N118" i="11"/>
  <c r="O118" i="11"/>
  <c r="P118" i="11"/>
  <c r="A119" i="11"/>
  <c r="AI120" i="3"/>
  <c r="AK120" i="3" s="1"/>
  <c r="AL120" i="3"/>
  <c r="AN120" i="3" s="1"/>
  <c r="AM120" i="3"/>
  <c r="AO120" i="3"/>
  <c r="AQ120" i="3" s="1"/>
  <c r="AP120" i="3"/>
  <c r="AR120" i="3"/>
  <c r="AT120" i="3" s="1"/>
  <c r="AS120" i="3"/>
  <c r="AU120" i="3"/>
  <c r="AW120" i="3" s="1"/>
  <c r="AV120" i="3"/>
  <c r="AX120" i="3"/>
  <c r="AZ120" i="3" s="1"/>
  <c r="AY120" i="3"/>
  <c r="BA120" i="3"/>
  <c r="BC120" i="3" s="1"/>
  <c r="BB120" i="3"/>
  <c r="BD120" i="3"/>
  <c r="BF120" i="3" s="1"/>
  <c r="U120" i="3"/>
  <c r="K120" i="3" s="1"/>
  <c r="BG120" i="3"/>
  <c r="BI120" i="3" s="1"/>
  <c r="N119" i="11"/>
  <c r="O119" i="11"/>
  <c r="P119" i="11"/>
  <c r="A120" i="11"/>
  <c r="AI121" i="3"/>
  <c r="AK121" i="3" s="1"/>
  <c r="AL121" i="3"/>
  <c r="AN121" i="3" s="1"/>
  <c r="AM121" i="3"/>
  <c r="AO121" i="3"/>
  <c r="AQ121" i="3" s="1"/>
  <c r="AP121" i="3"/>
  <c r="AR121" i="3"/>
  <c r="AT121" i="3" s="1"/>
  <c r="AS121" i="3"/>
  <c r="AU121" i="3"/>
  <c r="AW121" i="3" s="1"/>
  <c r="AV121" i="3"/>
  <c r="AX121" i="3"/>
  <c r="AZ121" i="3" s="1"/>
  <c r="AY121" i="3"/>
  <c r="BA121" i="3"/>
  <c r="BC121" i="3" s="1"/>
  <c r="BB121" i="3"/>
  <c r="BD121" i="3"/>
  <c r="BF121" i="3" s="1"/>
  <c r="U121" i="3"/>
  <c r="BG121" i="3"/>
  <c r="BI121" i="3" s="1"/>
  <c r="N120" i="11"/>
  <c r="O120" i="11"/>
  <c r="P120" i="11"/>
  <c r="A121" i="11"/>
  <c r="AI122" i="3"/>
  <c r="AK122" i="3" s="1"/>
  <c r="AL122" i="3"/>
  <c r="AN122" i="3" s="1"/>
  <c r="AM122" i="3"/>
  <c r="AO122" i="3"/>
  <c r="AP122" i="3"/>
  <c r="AR122" i="3"/>
  <c r="AT122" i="3" s="1"/>
  <c r="AS122" i="3"/>
  <c r="AU122" i="3"/>
  <c r="AW122" i="3" s="1"/>
  <c r="AV122" i="3"/>
  <c r="AX122" i="3"/>
  <c r="AZ122" i="3" s="1"/>
  <c r="AY122" i="3"/>
  <c r="BA122" i="3"/>
  <c r="BC122" i="3" s="1"/>
  <c r="BB122" i="3"/>
  <c r="BD122" i="3"/>
  <c r="BF122" i="3" s="1"/>
  <c r="U122" i="3"/>
  <c r="K122" i="3" s="1"/>
  <c r="BG122" i="3"/>
  <c r="BI122" i="3" s="1"/>
  <c r="N121" i="11"/>
  <c r="O121" i="11"/>
  <c r="P121" i="11"/>
  <c r="A122" i="11"/>
  <c r="AI123" i="3"/>
  <c r="AK123" i="3" s="1"/>
  <c r="AL123" i="3"/>
  <c r="AN123" i="3" s="1"/>
  <c r="AM123" i="3"/>
  <c r="AO123" i="3"/>
  <c r="AQ123" i="3" s="1"/>
  <c r="AP123" i="3"/>
  <c r="AR123" i="3"/>
  <c r="AT123" i="3" s="1"/>
  <c r="AS123" i="3"/>
  <c r="AU123" i="3"/>
  <c r="AV123" i="3"/>
  <c r="AX123" i="3"/>
  <c r="AZ123" i="3" s="1"/>
  <c r="AY123" i="3"/>
  <c r="BA123" i="3"/>
  <c r="BC123" i="3" s="1"/>
  <c r="BB123" i="3"/>
  <c r="BD123" i="3"/>
  <c r="BF123" i="3" s="1"/>
  <c r="U123" i="3"/>
  <c r="BG123" i="3"/>
  <c r="N122" i="11"/>
  <c r="O122" i="11"/>
  <c r="P122" i="11"/>
  <c r="A123" i="11"/>
  <c r="AI124" i="3"/>
  <c r="AK124" i="3" s="1"/>
  <c r="AL124" i="3"/>
  <c r="AN124" i="3" s="1"/>
  <c r="AM124" i="3"/>
  <c r="AO124" i="3"/>
  <c r="AP124" i="3"/>
  <c r="AR124" i="3"/>
  <c r="AT124" i="3" s="1"/>
  <c r="AS124" i="3"/>
  <c r="AU124" i="3"/>
  <c r="AW124" i="3" s="1"/>
  <c r="AV124" i="3"/>
  <c r="AX124" i="3"/>
  <c r="AZ124" i="3" s="1"/>
  <c r="AY124" i="3"/>
  <c r="BA124" i="3"/>
  <c r="BC124" i="3" s="1"/>
  <c r="BB124" i="3"/>
  <c r="BD124" i="3"/>
  <c r="BF124" i="3" s="1"/>
  <c r="U124" i="3"/>
  <c r="BG124" i="3"/>
  <c r="BI124" i="3" s="1"/>
  <c r="N123" i="11"/>
  <c r="O123" i="11"/>
  <c r="P123" i="11"/>
  <c r="A124" i="11"/>
  <c r="AI125" i="3"/>
  <c r="AK125" i="3" s="1"/>
  <c r="AL125" i="3"/>
  <c r="AN125" i="3" s="1"/>
  <c r="AM125" i="3"/>
  <c r="AO125" i="3"/>
  <c r="AQ125" i="3" s="1"/>
  <c r="AP125" i="3"/>
  <c r="AR125" i="3"/>
  <c r="AT125" i="3" s="1"/>
  <c r="AS125" i="3"/>
  <c r="AU125" i="3"/>
  <c r="AW125" i="3" s="1"/>
  <c r="AV125" i="3"/>
  <c r="AX125" i="3"/>
  <c r="AZ125" i="3" s="1"/>
  <c r="AY125" i="3"/>
  <c r="BA125" i="3"/>
  <c r="BC125" i="3" s="1"/>
  <c r="BB125" i="3"/>
  <c r="BD125" i="3"/>
  <c r="BF125" i="3" s="1"/>
  <c r="U125" i="3"/>
  <c r="BG125" i="3"/>
  <c r="N124" i="11"/>
  <c r="O124" i="11"/>
  <c r="P124" i="11"/>
  <c r="A125" i="11"/>
  <c r="AI126" i="3"/>
  <c r="AK126" i="3" s="1"/>
  <c r="AL126" i="3"/>
  <c r="AN126" i="3" s="1"/>
  <c r="AM126" i="3"/>
  <c r="AO126" i="3"/>
  <c r="AQ126" i="3" s="1"/>
  <c r="AP126" i="3"/>
  <c r="AR126" i="3"/>
  <c r="AT126" i="3" s="1"/>
  <c r="AS126" i="3"/>
  <c r="AU126" i="3"/>
  <c r="AW126" i="3" s="1"/>
  <c r="AV126" i="3"/>
  <c r="AX126" i="3"/>
  <c r="AZ126" i="3" s="1"/>
  <c r="AY126" i="3"/>
  <c r="BA126" i="3"/>
  <c r="BC126" i="3" s="1"/>
  <c r="BB126" i="3"/>
  <c r="BD126" i="3"/>
  <c r="BF126" i="3" s="1"/>
  <c r="U126" i="3"/>
  <c r="BG126" i="3"/>
  <c r="BI126" i="3" s="1"/>
  <c r="N125" i="11"/>
  <c r="O125" i="11"/>
  <c r="P125" i="11"/>
  <c r="A126" i="11"/>
  <c r="AI127" i="3"/>
  <c r="AK127" i="3" s="1"/>
  <c r="AL127" i="3"/>
  <c r="AM127" i="3"/>
  <c r="AO127" i="3"/>
  <c r="AQ127" i="3" s="1"/>
  <c r="AP127" i="3"/>
  <c r="AR127" i="3"/>
  <c r="AT127" i="3" s="1"/>
  <c r="AS127" i="3"/>
  <c r="AU127" i="3"/>
  <c r="AW127" i="3" s="1"/>
  <c r="AV127" i="3"/>
  <c r="AX127" i="3"/>
  <c r="AZ127" i="3" s="1"/>
  <c r="AY127" i="3"/>
  <c r="BA127" i="3"/>
  <c r="BC127" i="3" s="1"/>
  <c r="BB127" i="3"/>
  <c r="BD127" i="3"/>
  <c r="BF127" i="3" s="1"/>
  <c r="U127" i="3"/>
  <c r="BG127" i="3"/>
  <c r="N126" i="11"/>
  <c r="O126" i="11"/>
  <c r="P126" i="11"/>
  <c r="A127" i="11"/>
  <c r="AI128" i="3"/>
  <c r="AK128" i="3" s="1"/>
  <c r="AL128" i="3"/>
  <c r="AN128" i="3" s="1"/>
  <c r="AM128" i="3"/>
  <c r="AO128" i="3"/>
  <c r="AQ128" i="3" s="1"/>
  <c r="AP128" i="3"/>
  <c r="AR128" i="3"/>
  <c r="AT128" i="3" s="1"/>
  <c r="AS128" i="3"/>
  <c r="AU128" i="3"/>
  <c r="AW128" i="3" s="1"/>
  <c r="AV128" i="3"/>
  <c r="AX128" i="3"/>
  <c r="AZ128" i="3" s="1"/>
  <c r="AY128" i="3"/>
  <c r="BA128" i="3"/>
  <c r="BC128" i="3" s="1"/>
  <c r="BB128" i="3"/>
  <c r="BD128" i="3"/>
  <c r="BF128" i="3" s="1"/>
  <c r="U128" i="3"/>
  <c r="BG128" i="3"/>
  <c r="BI128" i="3" s="1"/>
  <c r="N127" i="11"/>
  <c r="O127" i="11"/>
  <c r="P127" i="11"/>
  <c r="A128" i="11"/>
  <c r="AI129" i="3"/>
  <c r="AK129" i="3" s="1"/>
  <c r="AL129" i="3"/>
  <c r="AN129" i="3" s="1"/>
  <c r="AM129" i="3"/>
  <c r="AO129" i="3"/>
  <c r="AQ129" i="3" s="1"/>
  <c r="AP129" i="3"/>
  <c r="AR129" i="3"/>
  <c r="AT129" i="3" s="1"/>
  <c r="AS129" i="3"/>
  <c r="AU129" i="3"/>
  <c r="AW129" i="3" s="1"/>
  <c r="AV129" i="3"/>
  <c r="AX129" i="3"/>
  <c r="AZ129" i="3" s="1"/>
  <c r="AY129" i="3"/>
  <c r="BA129" i="3"/>
  <c r="BC129" i="3" s="1"/>
  <c r="BB129" i="3"/>
  <c r="BD129" i="3"/>
  <c r="BF129" i="3" s="1"/>
  <c r="U129" i="3"/>
  <c r="BG129" i="3"/>
  <c r="BI129" i="3" s="1"/>
  <c r="N128" i="11"/>
  <c r="O128" i="11"/>
  <c r="P128" i="11"/>
  <c r="A129" i="11"/>
  <c r="AI130" i="3"/>
  <c r="AK130" i="3" s="1"/>
  <c r="AL130" i="3"/>
  <c r="AN130" i="3" s="1"/>
  <c r="AM130" i="3"/>
  <c r="AO130" i="3"/>
  <c r="AQ130" i="3" s="1"/>
  <c r="AP130" i="3"/>
  <c r="AR130" i="3"/>
  <c r="AT130" i="3" s="1"/>
  <c r="AS130" i="3"/>
  <c r="AU130" i="3"/>
  <c r="AW130" i="3" s="1"/>
  <c r="AV130" i="3"/>
  <c r="AX130" i="3"/>
  <c r="AZ130" i="3" s="1"/>
  <c r="AY130" i="3"/>
  <c r="BA130" i="3"/>
  <c r="BC130" i="3" s="1"/>
  <c r="BB130" i="3"/>
  <c r="BD130" i="3"/>
  <c r="BF130" i="3" s="1"/>
  <c r="U130" i="3"/>
  <c r="BG130" i="3"/>
  <c r="BI130" i="3" s="1"/>
  <c r="N129" i="11"/>
  <c r="O129" i="11"/>
  <c r="P129" i="11"/>
  <c r="A130" i="11"/>
  <c r="AI131" i="3"/>
  <c r="AK131" i="3" s="1"/>
  <c r="AL131" i="3"/>
  <c r="AN131" i="3" s="1"/>
  <c r="AM131" i="3"/>
  <c r="AO131" i="3"/>
  <c r="AP131" i="3"/>
  <c r="AR131" i="3"/>
  <c r="AT131" i="3" s="1"/>
  <c r="AS131" i="3"/>
  <c r="AU131" i="3"/>
  <c r="AW131" i="3" s="1"/>
  <c r="AV131" i="3"/>
  <c r="AX131" i="3"/>
  <c r="AZ131" i="3" s="1"/>
  <c r="AY131" i="3"/>
  <c r="BA131" i="3"/>
  <c r="BC131" i="3" s="1"/>
  <c r="BB131" i="3"/>
  <c r="BD131" i="3"/>
  <c r="BF131" i="3" s="1"/>
  <c r="U131" i="3"/>
  <c r="BG131" i="3"/>
  <c r="BI131" i="3" s="1"/>
  <c r="N130" i="11"/>
  <c r="O130" i="11"/>
  <c r="P130" i="11"/>
  <c r="A131" i="11"/>
  <c r="AI132" i="3"/>
  <c r="AK132" i="3" s="1"/>
  <c r="AL132" i="3"/>
  <c r="AN132" i="3" s="1"/>
  <c r="AM132" i="3"/>
  <c r="AO132" i="3"/>
  <c r="AQ132" i="3" s="1"/>
  <c r="AP132" i="3"/>
  <c r="AR132" i="3"/>
  <c r="AT132" i="3" s="1"/>
  <c r="AS132" i="3"/>
  <c r="AU132" i="3"/>
  <c r="AW132" i="3" s="1"/>
  <c r="AV132" i="3"/>
  <c r="AX132" i="3"/>
  <c r="AZ132" i="3" s="1"/>
  <c r="AY132" i="3"/>
  <c r="BA132" i="3"/>
  <c r="BC132" i="3" s="1"/>
  <c r="BB132" i="3"/>
  <c r="BD132" i="3"/>
  <c r="BF132" i="3" s="1"/>
  <c r="U132" i="3"/>
  <c r="BG132" i="3"/>
  <c r="BI132" i="3" s="1"/>
  <c r="N131" i="11"/>
  <c r="O131" i="11"/>
  <c r="P131" i="11"/>
  <c r="A132" i="11"/>
  <c r="AI133" i="3"/>
  <c r="AK133" i="3" s="1"/>
  <c r="AL133" i="3"/>
  <c r="AN133" i="3" s="1"/>
  <c r="AM133" i="3"/>
  <c r="AO133" i="3"/>
  <c r="AQ133" i="3" s="1"/>
  <c r="AP133" i="3"/>
  <c r="AR133" i="3"/>
  <c r="AT133" i="3" s="1"/>
  <c r="AS133" i="3"/>
  <c r="AU133" i="3"/>
  <c r="AW133" i="3" s="1"/>
  <c r="AV133" i="3"/>
  <c r="AX133" i="3"/>
  <c r="AZ133" i="3" s="1"/>
  <c r="AY133" i="3"/>
  <c r="BA133" i="3"/>
  <c r="BC133" i="3" s="1"/>
  <c r="BB133" i="3"/>
  <c r="BD133" i="3"/>
  <c r="BF133" i="3" s="1"/>
  <c r="U133" i="3"/>
  <c r="BG133" i="3"/>
  <c r="BI133" i="3" s="1"/>
  <c r="N132" i="11"/>
  <c r="O132" i="11"/>
  <c r="P132" i="11"/>
  <c r="A133" i="11"/>
  <c r="AI134" i="3"/>
  <c r="AK134" i="3" s="1"/>
  <c r="AL134" i="3"/>
  <c r="AN134" i="3" s="1"/>
  <c r="AM134" i="3"/>
  <c r="AO134" i="3"/>
  <c r="AQ134" i="3" s="1"/>
  <c r="AP134" i="3"/>
  <c r="AR134" i="3"/>
  <c r="AT134" i="3" s="1"/>
  <c r="AS134" i="3"/>
  <c r="AU134" i="3"/>
  <c r="AW134" i="3" s="1"/>
  <c r="AV134" i="3"/>
  <c r="AX134" i="3"/>
  <c r="AZ134" i="3" s="1"/>
  <c r="AY134" i="3"/>
  <c r="BA134" i="3"/>
  <c r="BC134" i="3" s="1"/>
  <c r="BB134" i="3"/>
  <c r="BD134" i="3"/>
  <c r="BF134" i="3" s="1"/>
  <c r="U134" i="3"/>
  <c r="J134" i="3" s="1"/>
  <c r="T134" i="3" s="1"/>
  <c r="BG134" i="3"/>
  <c r="BI134" i="3" s="1"/>
  <c r="N133" i="11"/>
  <c r="O133" i="11"/>
  <c r="P133" i="11"/>
  <c r="A134" i="11"/>
  <c r="AI135" i="3"/>
  <c r="AK135" i="3" s="1"/>
  <c r="AL135" i="3"/>
  <c r="AN135" i="3" s="1"/>
  <c r="AM135" i="3"/>
  <c r="AO135" i="3"/>
  <c r="AQ135" i="3" s="1"/>
  <c r="AP135" i="3"/>
  <c r="AR135" i="3"/>
  <c r="AT135" i="3" s="1"/>
  <c r="AS135" i="3"/>
  <c r="AU135" i="3"/>
  <c r="AW135" i="3" s="1"/>
  <c r="AV135" i="3"/>
  <c r="AX135" i="3"/>
  <c r="AZ135" i="3" s="1"/>
  <c r="AY135" i="3"/>
  <c r="BA135" i="3"/>
  <c r="BC135" i="3" s="1"/>
  <c r="BB135" i="3"/>
  <c r="BD135" i="3"/>
  <c r="BF135" i="3" s="1"/>
  <c r="U135" i="3"/>
  <c r="BG135" i="3"/>
  <c r="BI135" i="3" s="1"/>
  <c r="N134" i="11"/>
  <c r="O134" i="11"/>
  <c r="P134" i="11"/>
  <c r="A135" i="11"/>
  <c r="AI136" i="3"/>
  <c r="AK136" i="3" s="1"/>
  <c r="AL136" i="3"/>
  <c r="AN136" i="3" s="1"/>
  <c r="AM136" i="3"/>
  <c r="AO136" i="3"/>
  <c r="AQ136" i="3" s="1"/>
  <c r="AP136" i="3"/>
  <c r="AR136" i="3"/>
  <c r="AT136" i="3" s="1"/>
  <c r="AS136" i="3"/>
  <c r="AU136" i="3"/>
  <c r="AW136" i="3" s="1"/>
  <c r="AV136" i="3"/>
  <c r="AX136" i="3"/>
  <c r="AZ136" i="3" s="1"/>
  <c r="AY136" i="3"/>
  <c r="BA136" i="3"/>
  <c r="BC136" i="3" s="1"/>
  <c r="BB136" i="3"/>
  <c r="BD136" i="3"/>
  <c r="BF136" i="3" s="1"/>
  <c r="U136" i="3"/>
  <c r="BG136" i="3"/>
  <c r="BI136" i="3" s="1"/>
  <c r="N135" i="11"/>
  <c r="O135" i="11"/>
  <c r="P135" i="11"/>
  <c r="A136" i="11"/>
  <c r="AI137" i="3"/>
  <c r="AK137" i="3" s="1"/>
  <c r="AL137" i="3"/>
  <c r="AN137" i="3" s="1"/>
  <c r="AM137" i="3"/>
  <c r="AO137" i="3"/>
  <c r="AQ137" i="3" s="1"/>
  <c r="AP137" i="3"/>
  <c r="AR137" i="3"/>
  <c r="AT137" i="3" s="1"/>
  <c r="AS137" i="3"/>
  <c r="AU137" i="3"/>
  <c r="AW137" i="3" s="1"/>
  <c r="AV137" i="3"/>
  <c r="AX137" i="3"/>
  <c r="AZ137" i="3" s="1"/>
  <c r="AY137" i="3"/>
  <c r="BA137" i="3"/>
  <c r="BC137" i="3" s="1"/>
  <c r="BB137" i="3"/>
  <c r="BD137" i="3"/>
  <c r="BF137" i="3" s="1"/>
  <c r="U137" i="3"/>
  <c r="K137" i="3" s="1"/>
  <c r="BG137" i="3"/>
  <c r="N136" i="11"/>
  <c r="O136" i="11"/>
  <c r="P136" i="11"/>
  <c r="A137" i="11"/>
  <c r="AI138" i="3"/>
  <c r="AK138" i="3" s="1"/>
  <c r="AL138" i="3"/>
  <c r="AN138" i="3" s="1"/>
  <c r="AM138" i="3"/>
  <c r="AO138" i="3"/>
  <c r="AP138" i="3"/>
  <c r="AR138" i="3"/>
  <c r="AT138" i="3" s="1"/>
  <c r="AS138" i="3"/>
  <c r="AU138" i="3"/>
  <c r="AW138" i="3" s="1"/>
  <c r="AV138" i="3"/>
  <c r="AX138" i="3"/>
  <c r="AZ138" i="3" s="1"/>
  <c r="AY138" i="3"/>
  <c r="BA138" i="3"/>
  <c r="BC138" i="3" s="1"/>
  <c r="BB138" i="3"/>
  <c r="BD138" i="3"/>
  <c r="BF138" i="3" s="1"/>
  <c r="U138" i="3"/>
  <c r="BE138" i="3" s="1"/>
  <c r="BG138" i="3"/>
  <c r="N137" i="11"/>
  <c r="O137" i="11"/>
  <c r="P137" i="11"/>
  <c r="A138" i="11"/>
  <c r="AI139" i="3"/>
  <c r="AK139" i="3" s="1"/>
  <c r="AL139" i="3"/>
  <c r="AN139" i="3" s="1"/>
  <c r="AM139" i="3"/>
  <c r="AO139" i="3"/>
  <c r="AQ139" i="3" s="1"/>
  <c r="AP139" i="3"/>
  <c r="AR139" i="3"/>
  <c r="AT139" i="3" s="1"/>
  <c r="AS139" i="3"/>
  <c r="AU139" i="3"/>
  <c r="AW139" i="3" s="1"/>
  <c r="AV139" i="3"/>
  <c r="AX139" i="3"/>
  <c r="AZ139" i="3" s="1"/>
  <c r="AY139" i="3"/>
  <c r="BA139" i="3"/>
  <c r="BC139" i="3" s="1"/>
  <c r="BB139" i="3"/>
  <c r="BD139" i="3"/>
  <c r="BF139" i="3" s="1"/>
  <c r="U139" i="3"/>
  <c r="BG139" i="3"/>
  <c r="BI139" i="3" s="1"/>
  <c r="N138" i="11"/>
  <c r="O138" i="11"/>
  <c r="P138" i="11"/>
  <c r="A139" i="11"/>
  <c r="AI140" i="3"/>
  <c r="AK140" i="3" s="1"/>
  <c r="AL140" i="3"/>
  <c r="AN140" i="3" s="1"/>
  <c r="AM140" i="3"/>
  <c r="AO140" i="3"/>
  <c r="AQ140" i="3" s="1"/>
  <c r="AP140" i="3"/>
  <c r="AR140" i="3"/>
  <c r="AT140" i="3" s="1"/>
  <c r="AS140" i="3"/>
  <c r="AU140" i="3"/>
  <c r="AW140" i="3" s="1"/>
  <c r="AV140" i="3"/>
  <c r="AX140" i="3"/>
  <c r="AZ140" i="3" s="1"/>
  <c r="AY140" i="3"/>
  <c r="BA140" i="3"/>
  <c r="BC140" i="3" s="1"/>
  <c r="BB140" i="3"/>
  <c r="BD140" i="3"/>
  <c r="BF140" i="3" s="1"/>
  <c r="U140" i="3"/>
  <c r="BG140" i="3"/>
  <c r="BI140" i="3" s="1"/>
  <c r="N139" i="11"/>
  <c r="O139" i="11"/>
  <c r="P139" i="11"/>
  <c r="A140" i="11"/>
  <c r="AI141" i="3"/>
  <c r="AK141" i="3" s="1"/>
  <c r="AL141" i="3"/>
  <c r="AN141" i="3" s="1"/>
  <c r="AM141" i="3"/>
  <c r="AO141" i="3"/>
  <c r="AQ141" i="3" s="1"/>
  <c r="AP141" i="3"/>
  <c r="AR141" i="3"/>
  <c r="AT141" i="3" s="1"/>
  <c r="AS141" i="3"/>
  <c r="AU141" i="3"/>
  <c r="AW141" i="3" s="1"/>
  <c r="AV141" i="3"/>
  <c r="AX141" i="3"/>
  <c r="AZ141" i="3" s="1"/>
  <c r="AY141" i="3"/>
  <c r="BA141" i="3"/>
  <c r="BC141" i="3" s="1"/>
  <c r="BB141" i="3"/>
  <c r="BD141" i="3"/>
  <c r="BF141" i="3" s="1"/>
  <c r="U141" i="3"/>
  <c r="BG141" i="3"/>
  <c r="BI141" i="3" s="1"/>
  <c r="N140" i="11"/>
  <c r="O140" i="11"/>
  <c r="P140" i="11"/>
  <c r="A141" i="11"/>
  <c r="AI142" i="3"/>
  <c r="AK142" i="3" s="1"/>
  <c r="AL142" i="3"/>
  <c r="AN142" i="3" s="1"/>
  <c r="AM142" i="3"/>
  <c r="AO142" i="3"/>
  <c r="AQ142" i="3" s="1"/>
  <c r="AP142" i="3"/>
  <c r="AR142" i="3"/>
  <c r="AT142" i="3" s="1"/>
  <c r="AS142" i="3"/>
  <c r="AU142" i="3"/>
  <c r="AW142" i="3" s="1"/>
  <c r="AV142" i="3"/>
  <c r="AX142" i="3"/>
  <c r="AZ142" i="3" s="1"/>
  <c r="AY142" i="3"/>
  <c r="BA142" i="3"/>
  <c r="BC142" i="3" s="1"/>
  <c r="BB142" i="3"/>
  <c r="BD142" i="3"/>
  <c r="U142" i="3"/>
  <c r="J142" i="3" s="1"/>
  <c r="BG142" i="3"/>
  <c r="BI142" i="3" s="1"/>
  <c r="N141" i="11"/>
  <c r="O141" i="11"/>
  <c r="P141" i="11"/>
  <c r="A142" i="11"/>
  <c r="AI143" i="3"/>
  <c r="AK143" i="3" s="1"/>
  <c r="AL143" i="3"/>
  <c r="AN143" i="3" s="1"/>
  <c r="AM143" i="3"/>
  <c r="AO143" i="3"/>
  <c r="AP143" i="3"/>
  <c r="AR143" i="3"/>
  <c r="AT143" i="3" s="1"/>
  <c r="AS143" i="3"/>
  <c r="AU143" i="3"/>
  <c r="AW143" i="3" s="1"/>
  <c r="AV143" i="3"/>
  <c r="AX143" i="3"/>
  <c r="AZ143" i="3" s="1"/>
  <c r="AY143" i="3"/>
  <c r="BA143" i="3"/>
  <c r="BC143" i="3" s="1"/>
  <c r="BB143" i="3"/>
  <c r="BD143" i="3"/>
  <c r="BF143" i="3" s="1"/>
  <c r="U143" i="3"/>
  <c r="BG143" i="3"/>
  <c r="BI143" i="3" s="1"/>
  <c r="N142" i="11"/>
  <c r="O142" i="11"/>
  <c r="P142" i="11"/>
  <c r="A143" i="11"/>
  <c r="AI144" i="3"/>
  <c r="AK144" i="3" s="1"/>
  <c r="AL144" i="3"/>
  <c r="AN144" i="3" s="1"/>
  <c r="AM144" i="3"/>
  <c r="AO144" i="3"/>
  <c r="AQ144" i="3" s="1"/>
  <c r="AP144" i="3"/>
  <c r="AR144" i="3"/>
  <c r="AT144" i="3" s="1"/>
  <c r="AS144" i="3"/>
  <c r="AU144" i="3"/>
  <c r="AW144" i="3" s="1"/>
  <c r="AV144" i="3"/>
  <c r="AX144" i="3"/>
  <c r="AZ144" i="3" s="1"/>
  <c r="AY144" i="3"/>
  <c r="BA144" i="3"/>
  <c r="BC144" i="3" s="1"/>
  <c r="BB144" i="3"/>
  <c r="BD144" i="3"/>
  <c r="U144" i="3"/>
  <c r="BG144" i="3"/>
  <c r="BI144" i="3" s="1"/>
  <c r="N143" i="11"/>
  <c r="O143" i="11"/>
  <c r="P143" i="11"/>
  <c r="A144" i="11"/>
  <c r="AI145" i="3"/>
  <c r="AK145" i="3" s="1"/>
  <c r="AL145" i="3"/>
  <c r="AN145" i="3" s="1"/>
  <c r="AM145" i="3"/>
  <c r="AO145" i="3"/>
  <c r="AQ145" i="3" s="1"/>
  <c r="AP145" i="3"/>
  <c r="AR145" i="3"/>
  <c r="AT145" i="3" s="1"/>
  <c r="AS145" i="3"/>
  <c r="AU145" i="3"/>
  <c r="AW145" i="3" s="1"/>
  <c r="AV145" i="3"/>
  <c r="AX145" i="3"/>
  <c r="AZ145" i="3" s="1"/>
  <c r="AY145" i="3"/>
  <c r="BA145" i="3"/>
  <c r="BC145" i="3" s="1"/>
  <c r="BB145" i="3"/>
  <c r="BD145" i="3"/>
  <c r="BF145" i="3" s="1"/>
  <c r="U145" i="3"/>
  <c r="BG145" i="3"/>
  <c r="BI145" i="3" s="1"/>
  <c r="N144" i="11"/>
  <c r="O144" i="11"/>
  <c r="P144" i="11"/>
  <c r="A145" i="11"/>
  <c r="AI146" i="3"/>
  <c r="AK146" i="3" s="1"/>
  <c r="AL146" i="3"/>
  <c r="AN146" i="3" s="1"/>
  <c r="AM146" i="3"/>
  <c r="AO146" i="3"/>
  <c r="AQ146" i="3" s="1"/>
  <c r="AP146" i="3"/>
  <c r="AR146" i="3"/>
  <c r="AT146" i="3" s="1"/>
  <c r="AS146" i="3"/>
  <c r="AU146" i="3"/>
  <c r="AW146" i="3" s="1"/>
  <c r="AV146" i="3"/>
  <c r="AX146" i="3"/>
  <c r="AZ146" i="3" s="1"/>
  <c r="AY146" i="3"/>
  <c r="BA146" i="3"/>
  <c r="BC146" i="3" s="1"/>
  <c r="BB146" i="3"/>
  <c r="BD146" i="3"/>
  <c r="U146" i="3"/>
  <c r="BG146" i="3"/>
  <c r="BI146" i="3" s="1"/>
  <c r="N145" i="11"/>
  <c r="O145" i="11"/>
  <c r="P145" i="11"/>
  <c r="A146" i="11"/>
  <c r="AI147" i="3"/>
  <c r="AK147" i="3" s="1"/>
  <c r="AL147" i="3"/>
  <c r="AN147" i="3" s="1"/>
  <c r="AM147" i="3"/>
  <c r="AO147" i="3"/>
  <c r="AQ147" i="3" s="1"/>
  <c r="AP147" i="3"/>
  <c r="AR147" i="3"/>
  <c r="AT147" i="3" s="1"/>
  <c r="AS147" i="3"/>
  <c r="AU147" i="3"/>
  <c r="AW147" i="3" s="1"/>
  <c r="AV147" i="3"/>
  <c r="AX147" i="3"/>
  <c r="AZ147" i="3" s="1"/>
  <c r="AY147" i="3"/>
  <c r="BA147" i="3"/>
  <c r="BC147" i="3" s="1"/>
  <c r="BB147" i="3"/>
  <c r="BD147" i="3"/>
  <c r="BF147" i="3" s="1"/>
  <c r="U147" i="3"/>
  <c r="BG147" i="3"/>
  <c r="BI147" i="3" s="1"/>
  <c r="N146" i="11"/>
  <c r="O146" i="11"/>
  <c r="P146" i="11"/>
  <c r="A147" i="11"/>
  <c r="AI148" i="3"/>
  <c r="AK148" i="3" s="1"/>
  <c r="AL148" i="3"/>
  <c r="AN148" i="3" s="1"/>
  <c r="AM148" i="3"/>
  <c r="AO148" i="3"/>
  <c r="AQ148" i="3" s="1"/>
  <c r="AP148" i="3"/>
  <c r="AR148" i="3"/>
  <c r="AT148" i="3" s="1"/>
  <c r="AS148" i="3"/>
  <c r="AU148" i="3"/>
  <c r="AW148" i="3" s="1"/>
  <c r="AV148" i="3"/>
  <c r="AX148" i="3"/>
  <c r="AZ148" i="3" s="1"/>
  <c r="AY148" i="3"/>
  <c r="BA148" i="3"/>
  <c r="BC148" i="3" s="1"/>
  <c r="BB148" i="3"/>
  <c r="BD148" i="3"/>
  <c r="U148" i="3"/>
  <c r="K148" i="3" s="1"/>
  <c r="BG148" i="3"/>
  <c r="BI148" i="3" s="1"/>
  <c r="N147" i="11"/>
  <c r="O147" i="11"/>
  <c r="P147" i="11"/>
  <c r="A148" i="11"/>
  <c r="AI149" i="3"/>
  <c r="AK149" i="3" s="1"/>
  <c r="AL149" i="3"/>
  <c r="AN149" i="3" s="1"/>
  <c r="AM149" i="3"/>
  <c r="AO149" i="3"/>
  <c r="AQ149" i="3" s="1"/>
  <c r="AP149" i="3"/>
  <c r="AR149" i="3"/>
  <c r="AT149" i="3" s="1"/>
  <c r="AS149" i="3"/>
  <c r="AU149" i="3"/>
  <c r="AW149" i="3" s="1"/>
  <c r="AV149" i="3"/>
  <c r="AX149" i="3"/>
  <c r="AZ149" i="3" s="1"/>
  <c r="AY149" i="3"/>
  <c r="BA149" i="3"/>
  <c r="BC149" i="3" s="1"/>
  <c r="BB149" i="3"/>
  <c r="BD149" i="3"/>
  <c r="BF149" i="3" s="1"/>
  <c r="U149" i="3"/>
  <c r="BG149" i="3"/>
  <c r="BI149" i="3" s="1"/>
  <c r="N148" i="11"/>
  <c r="O148" i="11"/>
  <c r="P148" i="11"/>
  <c r="A149" i="11"/>
  <c r="AI150" i="3"/>
  <c r="AK150" i="3" s="1"/>
  <c r="AL150" i="3"/>
  <c r="AM150" i="3"/>
  <c r="AO150" i="3"/>
  <c r="AQ150" i="3" s="1"/>
  <c r="AP150" i="3"/>
  <c r="AR150" i="3"/>
  <c r="AT150" i="3" s="1"/>
  <c r="AS150" i="3"/>
  <c r="AU150" i="3"/>
  <c r="AW150" i="3" s="1"/>
  <c r="AV150" i="3"/>
  <c r="AX150" i="3"/>
  <c r="AZ150" i="3" s="1"/>
  <c r="AY150" i="3"/>
  <c r="BA150" i="3"/>
  <c r="BC150" i="3" s="1"/>
  <c r="BB150" i="3"/>
  <c r="BD150" i="3"/>
  <c r="U150" i="3"/>
  <c r="K150" i="3" s="1"/>
  <c r="BG150" i="3"/>
  <c r="BI150" i="3" s="1"/>
  <c r="N149" i="11"/>
  <c r="O149" i="11"/>
  <c r="P149" i="11"/>
  <c r="A150" i="11"/>
  <c r="AI151" i="3"/>
  <c r="AK151" i="3" s="1"/>
  <c r="AL151" i="3"/>
  <c r="AM151" i="3"/>
  <c r="AO151" i="3"/>
  <c r="AQ151" i="3" s="1"/>
  <c r="AP151" i="3"/>
  <c r="AR151" i="3"/>
  <c r="AT151" i="3" s="1"/>
  <c r="AS151" i="3"/>
  <c r="AU151" i="3"/>
  <c r="AW151" i="3" s="1"/>
  <c r="AV151" i="3"/>
  <c r="AX151" i="3"/>
  <c r="AZ151" i="3" s="1"/>
  <c r="AY151" i="3"/>
  <c r="BA151" i="3"/>
  <c r="BC151" i="3" s="1"/>
  <c r="BB151" i="3"/>
  <c r="BD151" i="3"/>
  <c r="BF151" i="3" s="1"/>
  <c r="U151" i="3"/>
  <c r="K151" i="3" s="1"/>
  <c r="BG151" i="3"/>
  <c r="BI151" i="3" s="1"/>
  <c r="N150" i="11"/>
  <c r="O150" i="11"/>
  <c r="P150" i="11"/>
  <c r="A151" i="11"/>
  <c r="AI152" i="3"/>
  <c r="AK152" i="3" s="1"/>
  <c r="AL152" i="3"/>
  <c r="AN152" i="3" s="1"/>
  <c r="AM152" i="3"/>
  <c r="AO152" i="3"/>
  <c r="AQ152" i="3" s="1"/>
  <c r="AP152" i="3"/>
  <c r="AR152" i="3"/>
  <c r="AT152" i="3" s="1"/>
  <c r="AS152" i="3"/>
  <c r="AU152" i="3"/>
  <c r="AW152" i="3" s="1"/>
  <c r="AV152" i="3"/>
  <c r="AX152" i="3"/>
  <c r="AZ152" i="3" s="1"/>
  <c r="AY152" i="3"/>
  <c r="BA152" i="3"/>
  <c r="BC152" i="3" s="1"/>
  <c r="BB152" i="3"/>
  <c r="BD152" i="3"/>
  <c r="BF152" i="3" s="1"/>
  <c r="U152" i="3"/>
  <c r="J152" i="3" s="1"/>
  <c r="T152" i="3" s="1"/>
  <c r="BG152" i="3"/>
  <c r="N151" i="11"/>
  <c r="O151" i="11"/>
  <c r="P151" i="11"/>
  <c r="A152" i="11"/>
  <c r="AI153" i="3"/>
  <c r="AK153" i="3" s="1"/>
  <c r="AL153" i="3"/>
  <c r="AN153" i="3" s="1"/>
  <c r="AM153" i="3"/>
  <c r="AO153" i="3"/>
  <c r="AQ153" i="3" s="1"/>
  <c r="AP153" i="3"/>
  <c r="AR153" i="3"/>
  <c r="AT153" i="3" s="1"/>
  <c r="AS153" i="3"/>
  <c r="AU153" i="3"/>
  <c r="AW153" i="3" s="1"/>
  <c r="AV153" i="3"/>
  <c r="AX153" i="3"/>
  <c r="AZ153" i="3" s="1"/>
  <c r="AY153" i="3"/>
  <c r="BA153" i="3"/>
  <c r="BC153" i="3" s="1"/>
  <c r="BB153" i="3"/>
  <c r="BD153" i="3"/>
  <c r="BF153" i="3" s="1"/>
  <c r="U153" i="3"/>
  <c r="BG153" i="3"/>
  <c r="BI153" i="3" s="1"/>
  <c r="N152" i="11"/>
  <c r="O152" i="11"/>
  <c r="P152" i="11"/>
  <c r="A153" i="11"/>
  <c r="AI154" i="3"/>
  <c r="AK154" i="3" s="1"/>
  <c r="AL154" i="3"/>
  <c r="AN154" i="3" s="1"/>
  <c r="AM154" i="3"/>
  <c r="AO154" i="3"/>
  <c r="AQ154" i="3" s="1"/>
  <c r="AP154" i="3"/>
  <c r="AR154" i="3"/>
  <c r="AT154" i="3" s="1"/>
  <c r="AS154" i="3"/>
  <c r="AU154" i="3"/>
  <c r="AW154" i="3" s="1"/>
  <c r="AV154" i="3"/>
  <c r="AX154" i="3"/>
  <c r="AZ154" i="3" s="1"/>
  <c r="AY154" i="3"/>
  <c r="BA154" i="3"/>
  <c r="BC154" i="3" s="1"/>
  <c r="BB154" i="3"/>
  <c r="BD154" i="3"/>
  <c r="BF154" i="3" s="1"/>
  <c r="U154" i="3"/>
  <c r="J154" i="3" s="1"/>
  <c r="T154" i="3" s="1"/>
  <c r="BG154" i="3"/>
  <c r="BI154" i="3" s="1"/>
  <c r="N153" i="11"/>
  <c r="O153" i="11"/>
  <c r="P153" i="11"/>
  <c r="A154" i="11"/>
  <c r="AI155" i="3"/>
  <c r="AK155" i="3" s="1"/>
  <c r="AL155" i="3"/>
  <c r="AN155" i="3" s="1"/>
  <c r="AM155" i="3"/>
  <c r="AO155" i="3"/>
  <c r="AQ155" i="3" s="1"/>
  <c r="AP155" i="3"/>
  <c r="AR155" i="3"/>
  <c r="AT155" i="3" s="1"/>
  <c r="AS155" i="3"/>
  <c r="AU155" i="3"/>
  <c r="AW155" i="3" s="1"/>
  <c r="AV155" i="3"/>
  <c r="AX155" i="3"/>
  <c r="AZ155" i="3" s="1"/>
  <c r="AY155" i="3"/>
  <c r="BA155" i="3"/>
  <c r="BC155" i="3" s="1"/>
  <c r="BB155" i="3"/>
  <c r="BD155" i="3"/>
  <c r="BF155" i="3" s="1"/>
  <c r="U155" i="3"/>
  <c r="BG155" i="3"/>
  <c r="BI155" i="3" s="1"/>
  <c r="N154" i="11"/>
  <c r="O154" i="11"/>
  <c r="P154" i="11"/>
  <c r="A155" i="11"/>
  <c r="AI156" i="3"/>
  <c r="AK156" i="3" s="1"/>
  <c r="AL156" i="3"/>
  <c r="AN156" i="3" s="1"/>
  <c r="AM156" i="3"/>
  <c r="AO156" i="3"/>
  <c r="AQ156" i="3" s="1"/>
  <c r="AP156" i="3"/>
  <c r="AR156" i="3"/>
  <c r="AT156" i="3" s="1"/>
  <c r="AS156" i="3"/>
  <c r="AU156" i="3"/>
  <c r="AW156" i="3" s="1"/>
  <c r="AV156" i="3"/>
  <c r="AX156" i="3"/>
  <c r="AZ156" i="3" s="1"/>
  <c r="AY156" i="3"/>
  <c r="BA156" i="3"/>
  <c r="BC156" i="3" s="1"/>
  <c r="BB156" i="3"/>
  <c r="BD156" i="3"/>
  <c r="BF156" i="3" s="1"/>
  <c r="U156" i="3"/>
  <c r="J156" i="3" s="1"/>
  <c r="T156" i="3" s="1"/>
  <c r="BG156" i="3"/>
  <c r="BI156" i="3" s="1"/>
  <c r="N155" i="11"/>
  <c r="O155" i="11"/>
  <c r="P155" i="11"/>
  <c r="A156" i="11"/>
  <c r="AI157" i="3"/>
  <c r="AK157" i="3" s="1"/>
  <c r="AL157" i="3"/>
  <c r="AN157" i="3" s="1"/>
  <c r="AM157" i="3"/>
  <c r="AO157" i="3"/>
  <c r="AQ157" i="3" s="1"/>
  <c r="AP157" i="3"/>
  <c r="AR157" i="3"/>
  <c r="AT157" i="3" s="1"/>
  <c r="AS157" i="3"/>
  <c r="AU157" i="3"/>
  <c r="AW157" i="3" s="1"/>
  <c r="AV157" i="3"/>
  <c r="AX157" i="3"/>
  <c r="AZ157" i="3" s="1"/>
  <c r="AY157" i="3"/>
  <c r="BA157" i="3"/>
  <c r="BC157" i="3" s="1"/>
  <c r="BB157" i="3"/>
  <c r="BD157" i="3"/>
  <c r="BF157" i="3" s="1"/>
  <c r="U157" i="3"/>
  <c r="BG157" i="3"/>
  <c r="BI157" i="3" s="1"/>
  <c r="N156" i="11"/>
  <c r="O156" i="11"/>
  <c r="P156" i="11"/>
  <c r="A157" i="11"/>
  <c r="AI158" i="3"/>
  <c r="AK158" i="3" s="1"/>
  <c r="AL158" i="3"/>
  <c r="AN158" i="3" s="1"/>
  <c r="AM158" i="3"/>
  <c r="AO158" i="3"/>
  <c r="AQ158" i="3" s="1"/>
  <c r="AP158" i="3"/>
  <c r="AR158" i="3"/>
  <c r="AT158" i="3" s="1"/>
  <c r="AS158" i="3"/>
  <c r="AU158" i="3"/>
  <c r="AW158" i="3" s="1"/>
  <c r="AV158" i="3"/>
  <c r="AX158" i="3"/>
  <c r="AZ158" i="3" s="1"/>
  <c r="AY158" i="3"/>
  <c r="BA158" i="3"/>
  <c r="BC158" i="3" s="1"/>
  <c r="BB158" i="3"/>
  <c r="BD158" i="3"/>
  <c r="BF158" i="3" s="1"/>
  <c r="U158" i="3"/>
  <c r="BG158" i="3"/>
  <c r="BI158" i="3" s="1"/>
  <c r="N157" i="11"/>
  <c r="O157" i="11"/>
  <c r="P157" i="11"/>
  <c r="A158" i="11"/>
  <c r="AI159" i="3"/>
  <c r="AK159" i="3" s="1"/>
  <c r="AL159" i="3"/>
  <c r="AN159" i="3" s="1"/>
  <c r="AM159" i="3"/>
  <c r="AO159" i="3"/>
  <c r="AQ159" i="3" s="1"/>
  <c r="AP159" i="3"/>
  <c r="AR159" i="3"/>
  <c r="AT159" i="3" s="1"/>
  <c r="AS159" i="3"/>
  <c r="AU159" i="3"/>
  <c r="AW159" i="3" s="1"/>
  <c r="AV159" i="3"/>
  <c r="AX159" i="3"/>
  <c r="AZ159" i="3" s="1"/>
  <c r="AY159" i="3"/>
  <c r="BA159" i="3"/>
  <c r="BC159" i="3" s="1"/>
  <c r="BB159" i="3"/>
  <c r="BD159" i="3"/>
  <c r="BF159" i="3" s="1"/>
  <c r="U159" i="3"/>
  <c r="BG159" i="3"/>
  <c r="BI159" i="3" s="1"/>
  <c r="N158" i="11"/>
  <c r="O158" i="11"/>
  <c r="P158" i="11"/>
  <c r="A159" i="11"/>
  <c r="AI160" i="3"/>
  <c r="AK160" i="3" s="1"/>
  <c r="AL160" i="3"/>
  <c r="AN160" i="3" s="1"/>
  <c r="AM160" i="3"/>
  <c r="AO160" i="3"/>
  <c r="AQ160" i="3" s="1"/>
  <c r="AP160" i="3"/>
  <c r="AR160" i="3"/>
  <c r="AT160" i="3" s="1"/>
  <c r="AS160" i="3"/>
  <c r="AU160" i="3"/>
  <c r="AW160" i="3" s="1"/>
  <c r="AV160" i="3"/>
  <c r="AX160" i="3"/>
  <c r="AZ160" i="3" s="1"/>
  <c r="AY160" i="3"/>
  <c r="BA160" i="3"/>
  <c r="BC160" i="3" s="1"/>
  <c r="BB160" i="3"/>
  <c r="BD160" i="3"/>
  <c r="BF160" i="3" s="1"/>
  <c r="U160" i="3"/>
  <c r="BG160" i="3"/>
  <c r="BI160" i="3" s="1"/>
  <c r="N159" i="11"/>
  <c r="O159" i="11"/>
  <c r="P159" i="11"/>
  <c r="A160" i="11"/>
  <c r="AI161" i="3"/>
  <c r="AK161" i="3" s="1"/>
  <c r="AL161" i="3"/>
  <c r="AN161" i="3" s="1"/>
  <c r="AM161" i="3"/>
  <c r="AO161" i="3"/>
  <c r="AQ161" i="3" s="1"/>
  <c r="AP161" i="3"/>
  <c r="AR161" i="3"/>
  <c r="AT161" i="3" s="1"/>
  <c r="AS161" i="3"/>
  <c r="AU161" i="3"/>
  <c r="AW161" i="3" s="1"/>
  <c r="AV161" i="3"/>
  <c r="AX161" i="3"/>
  <c r="AZ161" i="3" s="1"/>
  <c r="AY161" i="3"/>
  <c r="BA161" i="3"/>
  <c r="BC161" i="3" s="1"/>
  <c r="BB161" i="3"/>
  <c r="BD161" i="3"/>
  <c r="BF161" i="3" s="1"/>
  <c r="U161" i="3"/>
  <c r="K161" i="3" s="1"/>
  <c r="BG161" i="3"/>
  <c r="BI161" i="3" s="1"/>
  <c r="N160" i="11"/>
  <c r="O160" i="11"/>
  <c r="P160" i="11"/>
  <c r="A161" i="11"/>
  <c r="AI162" i="3"/>
  <c r="AK162" i="3" s="1"/>
  <c r="AL162" i="3"/>
  <c r="AN162" i="3" s="1"/>
  <c r="AM162" i="3"/>
  <c r="AO162" i="3"/>
  <c r="AQ162" i="3" s="1"/>
  <c r="AP162" i="3"/>
  <c r="AR162" i="3"/>
  <c r="AS162" i="3"/>
  <c r="AU162" i="3"/>
  <c r="AW162" i="3" s="1"/>
  <c r="AV162" i="3"/>
  <c r="AX162" i="3"/>
  <c r="AZ162" i="3" s="1"/>
  <c r="AY162" i="3"/>
  <c r="BA162" i="3"/>
  <c r="BC162" i="3" s="1"/>
  <c r="BB162" i="3"/>
  <c r="BD162" i="3"/>
  <c r="BF162" i="3" s="1"/>
  <c r="U162" i="3"/>
  <c r="BG162" i="3"/>
  <c r="BI162" i="3" s="1"/>
  <c r="N161" i="11"/>
  <c r="O161" i="11"/>
  <c r="P161" i="11"/>
  <c r="A162" i="11"/>
  <c r="AI163" i="3"/>
  <c r="AK163" i="3" s="1"/>
  <c r="AL163" i="3"/>
  <c r="AN163" i="3" s="1"/>
  <c r="AM163" i="3"/>
  <c r="AO163" i="3"/>
  <c r="AQ163" i="3" s="1"/>
  <c r="AP163" i="3"/>
  <c r="AR163" i="3"/>
  <c r="AS163" i="3"/>
  <c r="AU163" i="3"/>
  <c r="AW163" i="3" s="1"/>
  <c r="AV163" i="3"/>
  <c r="AX163" i="3"/>
  <c r="AZ163" i="3" s="1"/>
  <c r="AY163" i="3"/>
  <c r="BA163" i="3"/>
  <c r="BC163" i="3" s="1"/>
  <c r="BB163" i="3"/>
  <c r="BD163" i="3"/>
  <c r="BF163" i="3" s="1"/>
  <c r="U163" i="3"/>
  <c r="BE163" i="3" s="1"/>
  <c r="BG163" i="3"/>
  <c r="BI163" i="3" s="1"/>
  <c r="N162" i="11"/>
  <c r="O162" i="11"/>
  <c r="P162" i="11"/>
  <c r="A163" i="11"/>
  <c r="AI164" i="3"/>
  <c r="AK164" i="3" s="1"/>
  <c r="AL164" i="3"/>
  <c r="AN164" i="3" s="1"/>
  <c r="AM164" i="3"/>
  <c r="AO164" i="3"/>
  <c r="AQ164" i="3" s="1"/>
  <c r="AP164" i="3"/>
  <c r="AR164" i="3"/>
  <c r="AT164" i="3" s="1"/>
  <c r="AS164" i="3"/>
  <c r="AU164" i="3"/>
  <c r="AW164" i="3" s="1"/>
  <c r="AV164" i="3"/>
  <c r="AX164" i="3"/>
  <c r="AZ164" i="3" s="1"/>
  <c r="AY164" i="3"/>
  <c r="BA164" i="3"/>
  <c r="BC164" i="3" s="1"/>
  <c r="BB164" i="3"/>
  <c r="BD164" i="3"/>
  <c r="BF164" i="3" s="1"/>
  <c r="U164" i="3"/>
  <c r="J164" i="3" s="1"/>
  <c r="T164" i="3" s="1"/>
  <c r="BG164" i="3"/>
  <c r="BI164" i="3" s="1"/>
  <c r="N163" i="11"/>
  <c r="O163" i="11"/>
  <c r="P163" i="11"/>
  <c r="A164" i="11"/>
  <c r="AI165" i="3"/>
  <c r="AK165" i="3" s="1"/>
  <c r="AL165" i="3"/>
  <c r="AM165" i="3"/>
  <c r="AO165" i="3"/>
  <c r="AQ165" i="3" s="1"/>
  <c r="AP165" i="3"/>
  <c r="AR165" i="3"/>
  <c r="AT165" i="3" s="1"/>
  <c r="AS165" i="3"/>
  <c r="AU165" i="3"/>
  <c r="AW165" i="3" s="1"/>
  <c r="AV165" i="3"/>
  <c r="AX165" i="3"/>
  <c r="AZ165" i="3" s="1"/>
  <c r="AY165" i="3"/>
  <c r="BA165" i="3"/>
  <c r="BC165" i="3" s="1"/>
  <c r="BB165" i="3"/>
  <c r="BD165" i="3"/>
  <c r="BF165" i="3" s="1"/>
  <c r="U165" i="3"/>
  <c r="K165" i="3" s="1"/>
  <c r="BG165" i="3"/>
  <c r="BI165" i="3" s="1"/>
  <c r="N164" i="11"/>
  <c r="O164" i="11"/>
  <c r="P164" i="11"/>
  <c r="A165" i="11"/>
  <c r="AI166" i="3"/>
  <c r="AK166" i="3" s="1"/>
  <c r="AL166" i="3"/>
  <c r="AN166" i="3" s="1"/>
  <c r="AM166" i="3"/>
  <c r="AO166" i="3"/>
  <c r="AQ166" i="3" s="1"/>
  <c r="AP166" i="3"/>
  <c r="AR166" i="3"/>
  <c r="AT166" i="3" s="1"/>
  <c r="AS166" i="3"/>
  <c r="AU166" i="3"/>
  <c r="AW166" i="3" s="1"/>
  <c r="AV166" i="3"/>
  <c r="AX166" i="3"/>
  <c r="AZ166" i="3" s="1"/>
  <c r="AY166" i="3"/>
  <c r="BA166" i="3"/>
  <c r="BC166" i="3" s="1"/>
  <c r="BB166" i="3"/>
  <c r="BD166" i="3"/>
  <c r="U166" i="3"/>
  <c r="BG166" i="3"/>
  <c r="BI166" i="3" s="1"/>
  <c r="N165" i="11"/>
  <c r="O165" i="11"/>
  <c r="P165" i="11"/>
  <c r="A166" i="11"/>
  <c r="AI167" i="3"/>
  <c r="AK167" i="3" s="1"/>
  <c r="AL167" i="3"/>
  <c r="AN167" i="3" s="1"/>
  <c r="AM167" i="3"/>
  <c r="AO167" i="3"/>
  <c r="AQ167" i="3" s="1"/>
  <c r="AP167" i="3"/>
  <c r="AR167" i="3"/>
  <c r="AT167" i="3" s="1"/>
  <c r="AS167" i="3"/>
  <c r="AU167" i="3"/>
  <c r="AW167" i="3" s="1"/>
  <c r="AV167" i="3"/>
  <c r="AX167" i="3"/>
  <c r="AZ167" i="3" s="1"/>
  <c r="AY167" i="3"/>
  <c r="BA167" i="3"/>
  <c r="BC167" i="3" s="1"/>
  <c r="BB167" i="3"/>
  <c r="BD167" i="3"/>
  <c r="BF167" i="3" s="1"/>
  <c r="U167" i="3"/>
  <c r="BG167" i="3"/>
  <c r="BI167" i="3" s="1"/>
  <c r="N166" i="11"/>
  <c r="O166" i="11"/>
  <c r="P166" i="11"/>
  <c r="A167" i="11"/>
  <c r="AI168" i="3"/>
  <c r="AK168" i="3" s="1"/>
  <c r="AL168" i="3"/>
  <c r="AN168" i="3" s="1"/>
  <c r="AM168" i="3"/>
  <c r="AO168" i="3"/>
  <c r="AP168" i="3"/>
  <c r="AR168" i="3"/>
  <c r="AT168" i="3" s="1"/>
  <c r="AS168" i="3"/>
  <c r="AU168" i="3"/>
  <c r="AW168" i="3" s="1"/>
  <c r="AV168" i="3"/>
  <c r="AX168" i="3"/>
  <c r="AZ168" i="3" s="1"/>
  <c r="AY168" i="3"/>
  <c r="BA168" i="3"/>
  <c r="BC168" i="3" s="1"/>
  <c r="BB168" i="3"/>
  <c r="BD168" i="3"/>
  <c r="U168" i="3"/>
  <c r="BG168" i="3"/>
  <c r="BI168" i="3" s="1"/>
  <c r="N167" i="11"/>
  <c r="O167" i="11"/>
  <c r="P167" i="11"/>
  <c r="A168" i="11"/>
  <c r="AI169" i="3"/>
  <c r="AK169" i="3" s="1"/>
  <c r="AL169" i="3"/>
  <c r="AM169" i="3"/>
  <c r="AO169" i="3"/>
  <c r="AQ169" i="3" s="1"/>
  <c r="AP169" i="3"/>
  <c r="AR169" i="3"/>
  <c r="AT169" i="3" s="1"/>
  <c r="AS169" i="3"/>
  <c r="AU169" i="3"/>
  <c r="AW169" i="3" s="1"/>
  <c r="AV169" i="3"/>
  <c r="AX169" i="3"/>
  <c r="AZ169" i="3" s="1"/>
  <c r="AY169" i="3"/>
  <c r="BA169" i="3"/>
  <c r="BC169" i="3" s="1"/>
  <c r="BB169" i="3"/>
  <c r="BD169" i="3"/>
  <c r="BF169" i="3" s="1"/>
  <c r="U169" i="3"/>
  <c r="J169" i="3" s="1"/>
  <c r="T169" i="3" s="1"/>
  <c r="BG169" i="3"/>
  <c r="BI169" i="3" s="1"/>
  <c r="N168" i="11"/>
  <c r="O168" i="11"/>
  <c r="P168" i="11"/>
  <c r="A169" i="11"/>
  <c r="AI170" i="3"/>
  <c r="AK170" i="3" s="1"/>
  <c r="AL170" i="3"/>
  <c r="AN170" i="3" s="1"/>
  <c r="AM170" i="3"/>
  <c r="AO170" i="3"/>
  <c r="AQ170" i="3" s="1"/>
  <c r="AP170" i="3"/>
  <c r="AR170" i="3"/>
  <c r="AT170" i="3" s="1"/>
  <c r="AS170" i="3"/>
  <c r="AU170" i="3"/>
  <c r="AW170" i="3" s="1"/>
  <c r="AV170" i="3"/>
  <c r="AX170" i="3"/>
  <c r="AZ170" i="3" s="1"/>
  <c r="AY170" i="3"/>
  <c r="BA170" i="3"/>
  <c r="BC170" i="3" s="1"/>
  <c r="BB170" i="3"/>
  <c r="BD170" i="3"/>
  <c r="U170" i="3"/>
  <c r="BG170" i="3"/>
  <c r="BI170" i="3" s="1"/>
  <c r="N169" i="11"/>
  <c r="O169" i="11"/>
  <c r="P169" i="11"/>
  <c r="A170" i="11"/>
  <c r="AI171" i="3"/>
  <c r="AK171" i="3" s="1"/>
  <c r="AL171" i="3"/>
  <c r="AN171" i="3" s="1"/>
  <c r="AM171" i="3"/>
  <c r="AO171" i="3"/>
  <c r="AP171" i="3"/>
  <c r="AR171" i="3"/>
  <c r="AT171" i="3" s="1"/>
  <c r="AS171" i="3"/>
  <c r="AU171" i="3"/>
  <c r="AW171" i="3" s="1"/>
  <c r="AV171" i="3"/>
  <c r="AX171" i="3"/>
  <c r="AZ171" i="3" s="1"/>
  <c r="AY171" i="3"/>
  <c r="BA171" i="3"/>
  <c r="BC171" i="3" s="1"/>
  <c r="BB171" i="3"/>
  <c r="BD171" i="3"/>
  <c r="BF171" i="3" s="1"/>
  <c r="U171" i="3"/>
  <c r="BG171" i="3"/>
  <c r="BI171" i="3" s="1"/>
  <c r="N170" i="11"/>
  <c r="O170" i="11"/>
  <c r="P170" i="11"/>
  <c r="A171" i="11"/>
  <c r="AI172" i="3"/>
  <c r="AK172" i="3" s="1"/>
  <c r="AL172" i="3"/>
  <c r="AN172" i="3" s="1"/>
  <c r="AM172" i="3"/>
  <c r="AO172" i="3"/>
  <c r="AP172" i="3"/>
  <c r="AR172" i="3"/>
  <c r="AT172" i="3" s="1"/>
  <c r="AS172" i="3"/>
  <c r="AU172" i="3"/>
  <c r="AW172" i="3" s="1"/>
  <c r="AV172" i="3"/>
  <c r="AX172" i="3"/>
  <c r="AZ172" i="3" s="1"/>
  <c r="AY172" i="3"/>
  <c r="BA172" i="3"/>
  <c r="BC172" i="3" s="1"/>
  <c r="BB172" i="3"/>
  <c r="BD172" i="3"/>
  <c r="U172" i="3"/>
  <c r="K172" i="3" s="1"/>
  <c r="BG172" i="3"/>
  <c r="BI172" i="3" s="1"/>
  <c r="N171" i="11"/>
  <c r="O171" i="11"/>
  <c r="P171" i="11"/>
  <c r="A172" i="11"/>
  <c r="AI173" i="3"/>
  <c r="AK173" i="3" s="1"/>
  <c r="AL173" i="3"/>
  <c r="AN173" i="3" s="1"/>
  <c r="AM173" i="3"/>
  <c r="AO173" i="3"/>
  <c r="AQ173" i="3" s="1"/>
  <c r="AP173" i="3"/>
  <c r="AR173" i="3"/>
  <c r="AT173" i="3" s="1"/>
  <c r="AS173" i="3"/>
  <c r="AU173" i="3"/>
  <c r="AW173" i="3" s="1"/>
  <c r="AV173" i="3"/>
  <c r="AX173" i="3"/>
  <c r="AZ173" i="3" s="1"/>
  <c r="AY173" i="3"/>
  <c r="BA173" i="3"/>
  <c r="BC173" i="3" s="1"/>
  <c r="BB173" i="3"/>
  <c r="BD173" i="3"/>
  <c r="BF173" i="3" s="1"/>
  <c r="U173" i="3"/>
  <c r="BG173" i="3"/>
  <c r="N172" i="11"/>
  <c r="O172" i="11"/>
  <c r="P172" i="11"/>
  <c r="A173" i="11"/>
  <c r="AI174" i="3"/>
  <c r="AK174" i="3" s="1"/>
  <c r="AL174" i="3"/>
  <c r="AN174" i="3" s="1"/>
  <c r="AM174" i="3"/>
  <c r="AO174" i="3"/>
  <c r="AQ174" i="3" s="1"/>
  <c r="AP174" i="3"/>
  <c r="AR174" i="3"/>
  <c r="AT174" i="3" s="1"/>
  <c r="AS174" i="3"/>
  <c r="AU174" i="3"/>
  <c r="AV174" i="3"/>
  <c r="AX174" i="3"/>
  <c r="AZ174" i="3" s="1"/>
  <c r="AY174" i="3"/>
  <c r="BA174" i="3"/>
  <c r="BC174" i="3" s="1"/>
  <c r="BB174" i="3"/>
  <c r="BD174" i="3"/>
  <c r="U174" i="3"/>
  <c r="J174" i="3" s="1"/>
  <c r="BG174" i="3"/>
  <c r="BI174" i="3" s="1"/>
  <c r="N173" i="11"/>
  <c r="O173" i="11"/>
  <c r="P173" i="11"/>
  <c r="A174" i="11"/>
  <c r="AI175" i="3"/>
  <c r="AK175" i="3" s="1"/>
  <c r="AL175" i="3"/>
  <c r="AN175" i="3" s="1"/>
  <c r="AM175" i="3"/>
  <c r="AO175" i="3"/>
  <c r="AQ175" i="3" s="1"/>
  <c r="AP175" i="3"/>
  <c r="AR175" i="3"/>
  <c r="AT175" i="3" s="1"/>
  <c r="AS175" i="3"/>
  <c r="AU175" i="3"/>
  <c r="AW175" i="3" s="1"/>
  <c r="AV175" i="3"/>
  <c r="AX175" i="3"/>
  <c r="AZ175" i="3" s="1"/>
  <c r="AY175" i="3"/>
  <c r="BA175" i="3"/>
  <c r="BC175" i="3" s="1"/>
  <c r="BB175" i="3"/>
  <c r="BD175" i="3"/>
  <c r="BF175" i="3" s="1"/>
  <c r="U175" i="3"/>
  <c r="BG175" i="3"/>
  <c r="BI175" i="3" s="1"/>
  <c r="N174" i="11"/>
  <c r="O174" i="11"/>
  <c r="P174" i="11"/>
  <c r="A175" i="11"/>
  <c r="AI176" i="3"/>
  <c r="AK176" i="3" s="1"/>
  <c r="AL176" i="3"/>
  <c r="AN176" i="3" s="1"/>
  <c r="AM176" i="3"/>
  <c r="AO176" i="3"/>
  <c r="AQ176" i="3" s="1"/>
  <c r="AP176" i="3"/>
  <c r="AR176" i="3"/>
  <c r="AT176" i="3" s="1"/>
  <c r="AS176" i="3"/>
  <c r="AU176" i="3"/>
  <c r="AW176" i="3" s="1"/>
  <c r="AV176" i="3"/>
  <c r="AX176" i="3"/>
  <c r="AZ176" i="3" s="1"/>
  <c r="AY176" i="3"/>
  <c r="BA176" i="3"/>
  <c r="BC176" i="3" s="1"/>
  <c r="BB176" i="3"/>
  <c r="BD176" i="3"/>
  <c r="BF176" i="3" s="1"/>
  <c r="U176" i="3"/>
  <c r="BG176" i="3"/>
  <c r="N175" i="11"/>
  <c r="O175" i="11"/>
  <c r="P175" i="11"/>
  <c r="A176" i="11"/>
  <c r="AI177" i="3"/>
  <c r="AK177" i="3" s="1"/>
  <c r="AL177" i="3"/>
  <c r="AM177" i="3"/>
  <c r="AO177" i="3"/>
  <c r="AQ177" i="3" s="1"/>
  <c r="AP177" i="3"/>
  <c r="AR177" i="3"/>
  <c r="AT177" i="3" s="1"/>
  <c r="AS177" i="3"/>
  <c r="AU177" i="3"/>
  <c r="AW177" i="3" s="1"/>
  <c r="AV177" i="3"/>
  <c r="AX177" i="3"/>
  <c r="AZ177" i="3" s="1"/>
  <c r="AY177" i="3"/>
  <c r="BA177" i="3"/>
  <c r="BC177" i="3" s="1"/>
  <c r="BB177" i="3"/>
  <c r="BD177" i="3"/>
  <c r="BF177" i="3" s="1"/>
  <c r="U177" i="3"/>
  <c r="BG177" i="3"/>
  <c r="BI177" i="3" s="1"/>
  <c r="N176" i="11"/>
  <c r="O176" i="11"/>
  <c r="P176" i="11"/>
  <c r="A177" i="11"/>
  <c r="AI178" i="3"/>
  <c r="AK178" i="3" s="1"/>
  <c r="AL178" i="3"/>
  <c r="AN178" i="3" s="1"/>
  <c r="AM178" i="3"/>
  <c r="AO178" i="3"/>
  <c r="AQ178" i="3" s="1"/>
  <c r="AP178" i="3"/>
  <c r="AR178" i="3"/>
  <c r="AS178" i="3"/>
  <c r="AU178" i="3"/>
  <c r="AW178" i="3" s="1"/>
  <c r="AV178" i="3"/>
  <c r="AX178" i="3"/>
  <c r="AZ178" i="3" s="1"/>
  <c r="AY178" i="3"/>
  <c r="BA178" i="3"/>
  <c r="BC178" i="3" s="1"/>
  <c r="BB178" i="3"/>
  <c r="BD178" i="3"/>
  <c r="BF178" i="3" s="1"/>
  <c r="U178" i="3"/>
  <c r="BG178" i="3"/>
  <c r="BI178" i="3" s="1"/>
  <c r="N177" i="11"/>
  <c r="O177" i="11"/>
  <c r="P177" i="11"/>
  <c r="A178" i="11"/>
  <c r="AI179" i="3"/>
  <c r="AK179" i="3" s="1"/>
  <c r="AL179" i="3"/>
  <c r="AN179" i="3" s="1"/>
  <c r="AM179" i="3"/>
  <c r="AO179" i="3"/>
  <c r="AQ179" i="3" s="1"/>
  <c r="AP179" i="3"/>
  <c r="AR179" i="3"/>
  <c r="AT179" i="3" s="1"/>
  <c r="AS179" i="3"/>
  <c r="AU179" i="3"/>
  <c r="AW179" i="3" s="1"/>
  <c r="AV179" i="3"/>
  <c r="AX179" i="3"/>
  <c r="AZ179" i="3" s="1"/>
  <c r="AY179" i="3"/>
  <c r="BA179" i="3"/>
  <c r="BC179" i="3" s="1"/>
  <c r="BB179" i="3"/>
  <c r="BD179" i="3"/>
  <c r="BF179" i="3" s="1"/>
  <c r="U179" i="3"/>
  <c r="BG179" i="3"/>
  <c r="BI179" i="3" s="1"/>
  <c r="N178" i="11"/>
  <c r="O178" i="11"/>
  <c r="P178" i="11"/>
  <c r="A179" i="11"/>
  <c r="AI180" i="3"/>
  <c r="AK180" i="3" s="1"/>
  <c r="AL180" i="3"/>
  <c r="AN180" i="3" s="1"/>
  <c r="AM180" i="3"/>
  <c r="AO180" i="3"/>
  <c r="AP180" i="3"/>
  <c r="AR180" i="3"/>
  <c r="AT180" i="3" s="1"/>
  <c r="AS180" i="3"/>
  <c r="AU180" i="3"/>
  <c r="AW180" i="3" s="1"/>
  <c r="AV180" i="3"/>
  <c r="AX180" i="3"/>
  <c r="AZ180" i="3" s="1"/>
  <c r="AY180" i="3"/>
  <c r="BA180" i="3"/>
  <c r="BC180" i="3" s="1"/>
  <c r="BB180" i="3"/>
  <c r="BD180" i="3"/>
  <c r="BF180" i="3" s="1"/>
  <c r="U180" i="3"/>
  <c r="J180" i="3" s="1"/>
  <c r="T180" i="3" s="1"/>
  <c r="BG180" i="3"/>
  <c r="BI180" i="3" s="1"/>
  <c r="N179" i="11"/>
  <c r="O179" i="11"/>
  <c r="P179" i="11"/>
  <c r="A180" i="11"/>
  <c r="AI181" i="3"/>
  <c r="AK181" i="3" s="1"/>
  <c r="AL181" i="3"/>
  <c r="AN181" i="3" s="1"/>
  <c r="AM181" i="3"/>
  <c r="AO181" i="3"/>
  <c r="AQ181" i="3" s="1"/>
  <c r="AP181" i="3"/>
  <c r="AR181" i="3"/>
  <c r="AT181" i="3" s="1"/>
  <c r="AS181" i="3"/>
  <c r="AU181" i="3"/>
  <c r="AW181" i="3" s="1"/>
  <c r="AV181" i="3"/>
  <c r="AX181" i="3"/>
  <c r="AZ181" i="3" s="1"/>
  <c r="AY181" i="3"/>
  <c r="BA181" i="3"/>
  <c r="BC181" i="3" s="1"/>
  <c r="BB181" i="3"/>
  <c r="BD181" i="3"/>
  <c r="BF181" i="3" s="1"/>
  <c r="U181" i="3"/>
  <c r="BG181" i="3"/>
  <c r="BI181" i="3" s="1"/>
  <c r="N180" i="11"/>
  <c r="O180" i="11"/>
  <c r="P180" i="11"/>
  <c r="A181" i="11"/>
  <c r="AI182" i="3"/>
  <c r="AK182" i="3" s="1"/>
  <c r="AL182" i="3"/>
  <c r="AN182" i="3" s="1"/>
  <c r="AM182" i="3"/>
  <c r="AO182" i="3"/>
  <c r="AQ182" i="3" s="1"/>
  <c r="AP182" i="3"/>
  <c r="AR182" i="3"/>
  <c r="AT182" i="3" s="1"/>
  <c r="AS182" i="3"/>
  <c r="AU182" i="3"/>
  <c r="AW182" i="3" s="1"/>
  <c r="AV182" i="3"/>
  <c r="AX182" i="3"/>
  <c r="AZ182" i="3" s="1"/>
  <c r="AY182" i="3"/>
  <c r="BA182" i="3"/>
  <c r="BC182" i="3" s="1"/>
  <c r="BB182" i="3"/>
  <c r="BD182" i="3"/>
  <c r="BF182" i="3" s="1"/>
  <c r="U182" i="3"/>
  <c r="BG182" i="3"/>
  <c r="BI182" i="3" s="1"/>
  <c r="N181" i="11"/>
  <c r="O181" i="11"/>
  <c r="P181" i="11"/>
  <c r="A182" i="11"/>
  <c r="AI183" i="3"/>
  <c r="AK183" i="3" s="1"/>
  <c r="AL183" i="3"/>
  <c r="AM183" i="3"/>
  <c r="AO183" i="3"/>
  <c r="AQ183" i="3" s="1"/>
  <c r="AP183" i="3"/>
  <c r="AR183" i="3"/>
  <c r="AT183" i="3" s="1"/>
  <c r="AS183" i="3"/>
  <c r="AU183" i="3"/>
  <c r="AW183" i="3" s="1"/>
  <c r="AV183" i="3"/>
  <c r="AX183" i="3"/>
  <c r="AZ183" i="3" s="1"/>
  <c r="AY183" i="3"/>
  <c r="BA183" i="3"/>
  <c r="BC183" i="3" s="1"/>
  <c r="BB183" i="3"/>
  <c r="BD183" i="3"/>
  <c r="BF183" i="3" s="1"/>
  <c r="U183" i="3"/>
  <c r="BG183" i="3"/>
  <c r="BI183" i="3" s="1"/>
  <c r="N182" i="11"/>
  <c r="O182" i="11"/>
  <c r="P182" i="11"/>
  <c r="A183" i="11"/>
  <c r="AI184" i="3"/>
  <c r="AK184" i="3" s="1"/>
  <c r="AL184" i="3"/>
  <c r="AN184" i="3" s="1"/>
  <c r="AM184" i="3"/>
  <c r="AO184" i="3"/>
  <c r="AP184" i="3"/>
  <c r="AR184" i="3"/>
  <c r="AT184" i="3" s="1"/>
  <c r="AS184" i="3"/>
  <c r="AU184" i="3"/>
  <c r="AW184" i="3" s="1"/>
  <c r="AV184" i="3"/>
  <c r="AX184" i="3"/>
  <c r="AZ184" i="3" s="1"/>
  <c r="AY184" i="3"/>
  <c r="BA184" i="3"/>
  <c r="BC184" i="3" s="1"/>
  <c r="BB184" i="3"/>
  <c r="BD184" i="3"/>
  <c r="BF184" i="3" s="1"/>
  <c r="U184" i="3"/>
  <c r="K184" i="3" s="1"/>
  <c r="BG184" i="3"/>
  <c r="BI184" i="3" s="1"/>
  <c r="N183" i="11"/>
  <c r="O183" i="11"/>
  <c r="P183" i="11"/>
  <c r="A184" i="11"/>
  <c r="AI185" i="3"/>
  <c r="AK185" i="3" s="1"/>
  <c r="AL185" i="3"/>
  <c r="AM185" i="3"/>
  <c r="AO185" i="3"/>
  <c r="AQ185" i="3" s="1"/>
  <c r="AP185" i="3"/>
  <c r="AR185" i="3"/>
  <c r="AT185" i="3" s="1"/>
  <c r="AS185" i="3"/>
  <c r="AU185" i="3"/>
  <c r="AW185" i="3" s="1"/>
  <c r="AV185" i="3"/>
  <c r="AX185" i="3"/>
  <c r="AZ185" i="3" s="1"/>
  <c r="AY185" i="3"/>
  <c r="BA185" i="3"/>
  <c r="BC185" i="3" s="1"/>
  <c r="BB185" i="3"/>
  <c r="BD185" i="3"/>
  <c r="BF185" i="3" s="1"/>
  <c r="U185" i="3"/>
  <c r="J185" i="3" s="1"/>
  <c r="T185" i="3" s="1"/>
  <c r="BG185" i="3"/>
  <c r="BI185" i="3" s="1"/>
  <c r="N184" i="11"/>
  <c r="O184" i="11"/>
  <c r="P184" i="11"/>
  <c r="A185" i="11"/>
  <c r="AI186" i="3"/>
  <c r="AK186" i="3" s="1"/>
  <c r="AL186" i="3"/>
  <c r="AM186" i="3"/>
  <c r="AO186" i="3"/>
  <c r="AQ186" i="3" s="1"/>
  <c r="AP186" i="3"/>
  <c r="AR186" i="3"/>
  <c r="AT186" i="3" s="1"/>
  <c r="AS186" i="3"/>
  <c r="AU186" i="3"/>
  <c r="AW186" i="3" s="1"/>
  <c r="AV186" i="3"/>
  <c r="AX186" i="3"/>
  <c r="AZ186" i="3" s="1"/>
  <c r="AY186" i="3"/>
  <c r="BA186" i="3"/>
  <c r="BC186" i="3" s="1"/>
  <c r="BB186" i="3"/>
  <c r="BD186" i="3"/>
  <c r="BF186" i="3" s="1"/>
  <c r="U186" i="3"/>
  <c r="BG186" i="3"/>
  <c r="BI186" i="3" s="1"/>
  <c r="N185" i="11"/>
  <c r="O185" i="11"/>
  <c r="P185" i="11"/>
  <c r="A186" i="11"/>
  <c r="AI187" i="3"/>
  <c r="AK187" i="3" s="1"/>
  <c r="AL187" i="3"/>
  <c r="AN187" i="3" s="1"/>
  <c r="AM187" i="3"/>
  <c r="AO187" i="3"/>
  <c r="AQ187" i="3" s="1"/>
  <c r="AP187" i="3"/>
  <c r="AR187" i="3"/>
  <c r="AT187" i="3" s="1"/>
  <c r="AS187" i="3"/>
  <c r="AU187" i="3"/>
  <c r="AW187" i="3" s="1"/>
  <c r="AV187" i="3"/>
  <c r="AX187" i="3"/>
  <c r="AZ187" i="3" s="1"/>
  <c r="AY187" i="3"/>
  <c r="BA187" i="3"/>
  <c r="BC187" i="3" s="1"/>
  <c r="BB187" i="3"/>
  <c r="BD187" i="3"/>
  <c r="U187" i="3"/>
  <c r="BG187" i="3"/>
  <c r="BI187" i="3" s="1"/>
  <c r="N186" i="11"/>
  <c r="O186" i="11"/>
  <c r="P186" i="11"/>
  <c r="A187" i="11"/>
  <c r="AI188" i="3"/>
  <c r="AK188" i="3" s="1"/>
  <c r="AL188" i="3"/>
  <c r="AN188" i="3" s="1"/>
  <c r="AM188" i="3"/>
  <c r="AO188" i="3"/>
  <c r="AQ188" i="3" s="1"/>
  <c r="AP188" i="3"/>
  <c r="AR188" i="3"/>
  <c r="AT188" i="3" s="1"/>
  <c r="AS188" i="3"/>
  <c r="AU188" i="3"/>
  <c r="AW188" i="3" s="1"/>
  <c r="AV188" i="3"/>
  <c r="AX188" i="3"/>
  <c r="AZ188" i="3" s="1"/>
  <c r="AY188" i="3"/>
  <c r="BA188" i="3"/>
  <c r="BC188" i="3" s="1"/>
  <c r="BB188" i="3"/>
  <c r="BD188" i="3"/>
  <c r="BF188" i="3" s="1"/>
  <c r="U188" i="3"/>
  <c r="BG188" i="3"/>
  <c r="BI188" i="3" s="1"/>
  <c r="N187" i="11"/>
  <c r="O187" i="11"/>
  <c r="P187" i="11"/>
  <c r="A188" i="11"/>
  <c r="AI189" i="3"/>
  <c r="AK189" i="3" s="1"/>
  <c r="AL189" i="3"/>
  <c r="AN189" i="3" s="1"/>
  <c r="AM189" i="3"/>
  <c r="AO189" i="3"/>
  <c r="AQ189" i="3" s="1"/>
  <c r="AP189" i="3"/>
  <c r="AR189" i="3"/>
  <c r="AT189" i="3" s="1"/>
  <c r="AS189" i="3"/>
  <c r="AU189" i="3"/>
  <c r="AW189" i="3" s="1"/>
  <c r="AV189" i="3"/>
  <c r="AX189" i="3"/>
  <c r="AZ189" i="3" s="1"/>
  <c r="AY189" i="3"/>
  <c r="BA189" i="3"/>
  <c r="BC189" i="3" s="1"/>
  <c r="BB189" i="3"/>
  <c r="BD189" i="3"/>
  <c r="BF189" i="3" s="1"/>
  <c r="U189" i="3"/>
  <c r="J189" i="3" s="1"/>
  <c r="T189" i="3" s="1"/>
  <c r="BG189" i="3"/>
  <c r="BI189" i="3" s="1"/>
  <c r="N188" i="11"/>
  <c r="O188" i="11"/>
  <c r="P188" i="11"/>
  <c r="A189" i="11"/>
  <c r="AI190" i="3"/>
  <c r="AK190" i="3" s="1"/>
  <c r="AL190" i="3"/>
  <c r="AN190" i="3" s="1"/>
  <c r="AM190" i="3"/>
  <c r="AO190" i="3"/>
  <c r="AQ190" i="3" s="1"/>
  <c r="AP190" i="3"/>
  <c r="AR190" i="3"/>
  <c r="AT190" i="3" s="1"/>
  <c r="AS190" i="3"/>
  <c r="AU190" i="3"/>
  <c r="AV190" i="3"/>
  <c r="AX190" i="3"/>
  <c r="AZ190" i="3" s="1"/>
  <c r="AY190" i="3"/>
  <c r="BA190" i="3"/>
  <c r="BC190" i="3" s="1"/>
  <c r="BB190" i="3"/>
  <c r="BD190" i="3"/>
  <c r="U190" i="3"/>
  <c r="BG190" i="3"/>
  <c r="BI190" i="3" s="1"/>
  <c r="N189" i="11"/>
  <c r="O189" i="11"/>
  <c r="P189" i="11"/>
  <c r="A190" i="11"/>
  <c r="AI191" i="3"/>
  <c r="AK191" i="3" s="1"/>
  <c r="AL191" i="3"/>
  <c r="AN191" i="3" s="1"/>
  <c r="AM191" i="3"/>
  <c r="AO191" i="3"/>
  <c r="AQ191" i="3" s="1"/>
  <c r="AP191" i="3"/>
  <c r="AR191" i="3"/>
  <c r="AT191" i="3" s="1"/>
  <c r="AS191" i="3"/>
  <c r="AU191" i="3"/>
  <c r="AW191" i="3" s="1"/>
  <c r="AV191" i="3"/>
  <c r="AX191" i="3"/>
  <c r="AZ191" i="3" s="1"/>
  <c r="AY191" i="3"/>
  <c r="BA191" i="3"/>
  <c r="BC191" i="3" s="1"/>
  <c r="BB191" i="3"/>
  <c r="BD191" i="3"/>
  <c r="BF191" i="3" s="1"/>
  <c r="U191" i="3"/>
  <c r="BG191" i="3"/>
  <c r="BI191" i="3" s="1"/>
  <c r="N190" i="11"/>
  <c r="O190" i="11"/>
  <c r="P190" i="11"/>
  <c r="A191" i="11"/>
  <c r="AI192" i="3"/>
  <c r="AK192" i="3" s="1"/>
  <c r="AL192" i="3"/>
  <c r="AN192" i="3" s="1"/>
  <c r="AM192" i="3"/>
  <c r="AO192" i="3"/>
  <c r="AQ192" i="3" s="1"/>
  <c r="AP192" i="3"/>
  <c r="AR192" i="3"/>
  <c r="AT192" i="3" s="1"/>
  <c r="AS192" i="3"/>
  <c r="AU192" i="3"/>
  <c r="AW192" i="3" s="1"/>
  <c r="AV192" i="3"/>
  <c r="AX192" i="3"/>
  <c r="AZ192" i="3" s="1"/>
  <c r="AY192" i="3"/>
  <c r="BA192" i="3"/>
  <c r="BC192" i="3" s="1"/>
  <c r="BB192" i="3"/>
  <c r="BD192" i="3"/>
  <c r="U192" i="3"/>
  <c r="K192" i="3" s="1"/>
  <c r="BG192" i="3"/>
  <c r="BI192" i="3" s="1"/>
  <c r="N191" i="11"/>
  <c r="O191" i="11"/>
  <c r="P191" i="11"/>
  <c r="A192" i="11"/>
  <c r="AI193" i="3"/>
  <c r="AK193" i="3" s="1"/>
  <c r="AL193" i="3"/>
  <c r="AN193" i="3" s="1"/>
  <c r="AM193" i="3"/>
  <c r="AO193" i="3"/>
  <c r="AQ193" i="3" s="1"/>
  <c r="AP193" i="3"/>
  <c r="AR193" i="3"/>
  <c r="AT193" i="3" s="1"/>
  <c r="AS193" i="3"/>
  <c r="AU193" i="3"/>
  <c r="AW193" i="3" s="1"/>
  <c r="AV193" i="3"/>
  <c r="AX193" i="3"/>
  <c r="AZ193" i="3" s="1"/>
  <c r="AY193" i="3"/>
  <c r="BA193" i="3"/>
  <c r="BC193" i="3" s="1"/>
  <c r="BB193" i="3"/>
  <c r="BD193" i="3"/>
  <c r="BF193" i="3" s="1"/>
  <c r="U193" i="3"/>
  <c r="BG193" i="3"/>
  <c r="BI193" i="3" s="1"/>
  <c r="N192" i="11"/>
  <c r="O192" i="11"/>
  <c r="P192" i="11"/>
  <c r="A193" i="11"/>
  <c r="AI194" i="3"/>
  <c r="AK194" i="3" s="1"/>
  <c r="AL194" i="3"/>
  <c r="AN194" i="3" s="1"/>
  <c r="AM194" i="3"/>
  <c r="AO194" i="3"/>
  <c r="AQ194" i="3" s="1"/>
  <c r="AP194" i="3"/>
  <c r="AR194" i="3"/>
  <c r="AT194" i="3" s="1"/>
  <c r="AS194" i="3"/>
  <c r="AU194" i="3"/>
  <c r="AW194" i="3" s="1"/>
  <c r="AV194" i="3"/>
  <c r="AX194" i="3"/>
  <c r="AZ194" i="3" s="1"/>
  <c r="AY194" i="3"/>
  <c r="BA194" i="3"/>
  <c r="BC194" i="3" s="1"/>
  <c r="BB194" i="3"/>
  <c r="BD194" i="3"/>
  <c r="U194" i="3"/>
  <c r="J194" i="3" s="1"/>
  <c r="BG194" i="3"/>
  <c r="BI194" i="3" s="1"/>
  <c r="N193" i="11"/>
  <c r="O193" i="11"/>
  <c r="P193" i="11"/>
  <c r="A194" i="11"/>
  <c r="AI195" i="3"/>
  <c r="AK195" i="3" s="1"/>
  <c r="AL195" i="3"/>
  <c r="AN195" i="3" s="1"/>
  <c r="AM195" i="3"/>
  <c r="AO195" i="3"/>
  <c r="AP195" i="3"/>
  <c r="AR195" i="3"/>
  <c r="AT195" i="3" s="1"/>
  <c r="AS195" i="3"/>
  <c r="AU195" i="3"/>
  <c r="AW195" i="3" s="1"/>
  <c r="AV195" i="3"/>
  <c r="AX195" i="3"/>
  <c r="AZ195" i="3" s="1"/>
  <c r="AY195" i="3"/>
  <c r="BA195" i="3"/>
  <c r="BC195" i="3" s="1"/>
  <c r="BB195" i="3"/>
  <c r="BD195" i="3"/>
  <c r="BF195" i="3" s="1"/>
  <c r="U195" i="3"/>
  <c r="BG195" i="3"/>
  <c r="BI195" i="3" s="1"/>
  <c r="N194" i="11"/>
  <c r="O194" i="11"/>
  <c r="P194" i="11"/>
  <c r="A195" i="11"/>
  <c r="AI196" i="3"/>
  <c r="AK196" i="3" s="1"/>
  <c r="AL196" i="3"/>
  <c r="AN196" i="3" s="1"/>
  <c r="AM196" i="3"/>
  <c r="AO196" i="3"/>
  <c r="AP196" i="3"/>
  <c r="AR196" i="3"/>
  <c r="AT196" i="3" s="1"/>
  <c r="AS196" i="3"/>
  <c r="AU196" i="3"/>
  <c r="AW196" i="3" s="1"/>
  <c r="AV196" i="3"/>
  <c r="AX196" i="3"/>
  <c r="AZ196" i="3" s="1"/>
  <c r="AY196" i="3"/>
  <c r="BA196" i="3"/>
  <c r="BC196" i="3" s="1"/>
  <c r="BB196" i="3"/>
  <c r="BD196" i="3"/>
  <c r="U196" i="3"/>
  <c r="BG196" i="3"/>
  <c r="BI196" i="3" s="1"/>
  <c r="N195" i="11"/>
  <c r="O195" i="11"/>
  <c r="P195" i="11"/>
  <c r="A196" i="11"/>
  <c r="AI197" i="3"/>
  <c r="AK197" i="3" s="1"/>
  <c r="AL197" i="3"/>
  <c r="AN197" i="3" s="1"/>
  <c r="AM197" i="3"/>
  <c r="AO197" i="3"/>
  <c r="AP197" i="3"/>
  <c r="AR197" i="3"/>
  <c r="AT197" i="3" s="1"/>
  <c r="AS197" i="3"/>
  <c r="AU197" i="3"/>
  <c r="AW197" i="3" s="1"/>
  <c r="AV197" i="3"/>
  <c r="AX197" i="3"/>
  <c r="AZ197" i="3" s="1"/>
  <c r="AY197" i="3"/>
  <c r="BA197" i="3"/>
  <c r="BC197" i="3" s="1"/>
  <c r="BB197" i="3"/>
  <c r="BD197" i="3"/>
  <c r="BF197" i="3" s="1"/>
  <c r="U197" i="3"/>
  <c r="BG197" i="3"/>
  <c r="BI197" i="3" s="1"/>
  <c r="N196" i="11"/>
  <c r="O196" i="11"/>
  <c r="P196" i="11"/>
  <c r="A197" i="11"/>
  <c r="AI198" i="3"/>
  <c r="AK198" i="3" s="1"/>
  <c r="AL198" i="3"/>
  <c r="AM198" i="3"/>
  <c r="AO198" i="3"/>
  <c r="AQ198" i="3" s="1"/>
  <c r="AP198" i="3"/>
  <c r="AR198" i="3"/>
  <c r="AT198" i="3" s="1"/>
  <c r="AS198" i="3"/>
  <c r="AU198" i="3"/>
  <c r="AW198" i="3" s="1"/>
  <c r="AV198" i="3"/>
  <c r="AX198" i="3"/>
  <c r="AZ198" i="3" s="1"/>
  <c r="AY198" i="3"/>
  <c r="BA198" i="3"/>
  <c r="BC198" i="3" s="1"/>
  <c r="BB198" i="3"/>
  <c r="BD198" i="3"/>
  <c r="U198" i="3"/>
  <c r="K198" i="3" s="1"/>
  <c r="BG198" i="3"/>
  <c r="BI198" i="3" s="1"/>
  <c r="N197" i="11"/>
  <c r="O197" i="11"/>
  <c r="P197" i="11"/>
  <c r="A198" i="11"/>
  <c r="AI199" i="3"/>
  <c r="AK199" i="3" s="1"/>
  <c r="AL199" i="3"/>
  <c r="AM199" i="3"/>
  <c r="AO199" i="3"/>
  <c r="AQ199" i="3" s="1"/>
  <c r="AP199" i="3"/>
  <c r="AR199" i="3"/>
  <c r="AT199" i="3" s="1"/>
  <c r="AS199" i="3"/>
  <c r="AU199" i="3"/>
  <c r="AW199" i="3" s="1"/>
  <c r="AV199" i="3"/>
  <c r="AX199" i="3"/>
  <c r="AZ199" i="3" s="1"/>
  <c r="AY199" i="3"/>
  <c r="BA199" i="3"/>
  <c r="BC199" i="3" s="1"/>
  <c r="BB199" i="3"/>
  <c r="BD199" i="3"/>
  <c r="BF199" i="3" s="1"/>
  <c r="U199" i="3"/>
  <c r="K199" i="3" s="1"/>
  <c r="BG199" i="3"/>
  <c r="BI199" i="3" s="1"/>
  <c r="N198" i="11"/>
  <c r="O198" i="11"/>
  <c r="P198" i="11"/>
  <c r="A199" i="11"/>
  <c r="AI200" i="3"/>
  <c r="AK200" i="3" s="1"/>
  <c r="AL200" i="3"/>
  <c r="AN200" i="3" s="1"/>
  <c r="AM200" i="3"/>
  <c r="AO200" i="3"/>
  <c r="AQ200" i="3" s="1"/>
  <c r="AP200" i="3"/>
  <c r="AR200" i="3"/>
  <c r="AT200" i="3" s="1"/>
  <c r="AS200" i="3"/>
  <c r="AU200" i="3"/>
  <c r="AW200" i="3" s="1"/>
  <c r="AV200" i="3"/>
  <c r="AX200" i="3"/>
  <c r="AZ200" i="3" s="1"/>
  <c r="AY200" i="3"/>
  <c r="BA200" i="3"/>
  <c r="BC200" i="3" s="1"/>
  <c r="BB200" i="3"/>
  <c r="BD200" i="3"/>
  <c r="BF200" i="3" s="1"/>
  <c r="U200" i="3"/>
  <c r="BG200" i="3"/>
  <c r="N199" i="11"/>
  <c r="O199" i="11"/>
  <c r="P199" i="11"/>
  <c r="A200" i="11"/>
  <c r="AI201" i="3"/>
  <c r="AK201" i="3" s="1"/>
  <c r="AL201" i="3"/>
  <c r="AN201" i="3" s="1"/>
  <c r="AM201" i="3"/>
  <c r="AO201" i="3"/>
  <c r="AQ201" i="3" s="1"/>
  <c r="AP201" i="3"/>
  <c r="AR201" i="3"/>
  <c r="AT201" i="3" s="1"/>
  <c r="AS201" i="3"/>
  <c r="AU201" i="3"/>
  <c r="AW201" i="3" s="1"/>
  <c r="AV201" i="3"/>
  <c r="AX201" i="3"/>
  <c r="AZ201" i="3" s="1"/>
  <c r="AY201" i="3"/>
  <c r="BA201" i="3"/>
  <c r="BC201" i="3" s="1"/>
  <c r="BB201" i="3"/>
  <c r="BD201" i="3"/>
  <c r="BF201" i="3" s="1"/>
  <c r="U201" i="3"/>
  <c r="J201" i="3" s="1"/>
  <c r="T201" i="3" s="1"/>
  <c r="BG201" i="3"/>
  <c r="BI201" i="3" s="1"/>
  <c r="N200" i="11"/>
  <c r="O200" i="11"/>
  <c r="P200" i="11"/>
  <c r="A201" i="11"/>
  <c r="AI202" i="3"/>
  <c r="AK202" i="3" s="1"/>
  <c r="AL202" i="3"/>
  <c r="AN202" i="3" s="1"/>
  <c r="AM202" i="3"/>
  <c r="AO202" i="3"/>
  <c r="AQ202" i="3" s="1"/>
  <c r="AP202" i="3"/>
  <c r="AR202" i="3"/>
  <c r="AT202" i="3" s="1"/>
  <c r="AS202" i="3"/>
  <c r="AU202" i="3"/>
  <c r="AV202" i="3"/>
  <c r="AX202" i="3"/>
  <c r="AZ202" i="3" s="1"/>
  <c r="AY202" i="3"/>
  <c r="BA202" i="3"/>
  <c r="BC202" i="3" s="1"/>
  <c r="BB202" i="3"/>
  <c r="BD202" i="3"/>
  <c r="BF202" i="3" s="1"/>
  <c r="U202" i="3"/>
  <c r="BG202" i="3"/>
  <c r="BI202" i="3" s="1"/>
  <c r="N201" i="11"/>
  <c r="O201" i="11"/>
  <c r="P201" i="11"/>
  <c r="A202" i="11"/>
  <c r="AI203" i="3"/>
  <c r="AK203" i="3" s="1"/>
  <c r="AL203" i="3"/>
  <c r="AN203" i="3" s="1"/>
  <c r="AM203" i="3"/>
  <c r="AO203" i="3"/>
  <c r="AQ203" i="3" s="1"/>
  <c r="AP203" i="3"/>
  <c r="AR203" i="3"/>
  <c r="AT203" i="3" s="1"/>
  <c r="AS203" i="3"/>
  <c r="AU203" i="3"/>
  <c r="AW203" i="3" s="1"/>
  <c r="AV203" i="3"/>
  <c r="AX203" i="3"/>
  <c r="AZ203" i="3" s="1"/>
  <c r="AY203" i="3"/>
  <c r="BA203" i="3"/>
  <c r="BC203" i="3" s="1"/>
  <c r="BB203" i="3"/>
  <c r="BD203" i="3"/>
  <c r="BF203" i="3" s="1"/>
  <c r="U203" i="3"/>
  <c r="K203" i="3" s="1"/>
  <c r="BG203" i="3"/>
  <c r="BI203" i="3" s="1"/>
  <c r="N202" i="11"/>
  <c r="O202" i="11"/>
  <c r="P202" i="11"/>
  <c r="A203" i="11"/>
  <c r="AI204" i="3"/>
  <c r="AK204" i="3" s="1"/>
  <c r="AL204" i="3"/>
  <c r="AM204" i="3"/>
  <c r="AO204" i="3"/>
  <c r="AQ204" i="3" s="1"/>
  <c r="AP204" i="3"/>
  <c r="AR204" i="3"/>
  <c r="AT204" i="3" s="1"/>
  <c r="AS204" i="3"/>
  <c r="AU204" i="3"/>
  <c r="AW204" i="3" s="1"/>
  <c r="AV204" i="3"/>
  <c r="AX204" i="3"/>
  <c r="AZ204" i="3" s="1"/>
  <c r="AY204" i="3"/>
  <c r="BA204" i="3"/>
  <c r="BC204" i="3" s="1"/>
  <c r="BB204" i="3"/>
  <c r="BD204" i="3"/>
  <c r="BF204" i="3" s="1"/>
  <c r="U204" i="3"/>
  <c r="BH204" i="3" s="1"/>
  <c r="BG204" i="3"/>
  <c r="BI204" i="3" s="1"/>
  <c r="N203" i="11"/>
  <c r="O203" i="11"/>
  <c r="P203" i="11"/>
  <c r="A204" i="11"/>
  <c r="AI205" i="3"/>
  <c r="AK205" i="3" s="1"/>
  <c r="AL205" i="3"/>
  <c r="AN205" i="3" s="1"/>
  <c r="AM205" i="3"/>
  <c r="AO205" i="3"/>
  <c r="AQ205" i="3" s="1"/>
  <c r="AP205" i="3"/>
  <c r="AR205" i="3"/>
  <c r="AT205" i="3" s="1"/>
  <c r="AS205" i="3"/>
  <c r="AU205" i="3"/>
  <c r="AW205" i="3" s="1"/>
  <c r="AV205" i="3"/>
  <c r="AX205" i="3"/>
  <c r="AZ205" i="3" s="1"/>
  <c r="AY205" i="3"/>
  <c r="BA205" i="3"/>
  <c r="BC205" i="3" s="1"/>
  <c r="BB205" i="3"/>
  <c r="BD205" i="3"/>
  <c r="BF205" i="3" s="1"/>
  <c r="U205" i="3"/>
  <c r="BG205" i="3"/>
  <c r="BI205" i="3" s="1"/>
  <c r="N204" i="11"/>
  <c r="O204" i="11"/>
  <c r="P204" i="11"/>
  <c r="A205" i="11"/>
  <c r="AI206" i="3"/>
  <c r="AK206" i="3" s="1"/>
  <c r="AL206" i="3"/>
  <c r="AM206" i="3"/>
  <c r="AO206" i="3"/>
  <c r="AQ206" i="3" s="1"/>
  <c r="AP206" i="3"/>
  <c r="AR206" i="3"/>
  <c r="AT206" i="3" s="1"/>
  <c r="AS206" i="3"/>
  <c r="AU206" i="3"/>
  <c r="AW206" i="3" s="1"/>
  <c r="AV206" i="3"/>
  <c r="AX206" i="3"/>
  <c r="AZ206" i="3" s="1"/>
  <c r="AY206" i="3"/>
  <c r="BA206" i="3"/>
  <c r="BC206" i="3" s="1"/>
  <c r="BB206" i="3"/>
  <c r="BD206" i="3"/>
  <c r="BF206" i="3" s="1"/>
  <c r="U206" i="3"/>
  <c r="BE206" i="3" s="1"/>
  <c r="BG206" i="3"/>
  <c r="BI206" i="3" s="1"/>
  <c r="N205" i="11"/>
  <c r="O205" i="11"/>
  <c r="P205" i="11"/>
  <c r="A206" i="11"/>
  <c r="AI207" i="3"/>
  <c r="AK207" i="3" s="1"/>
  <c r="AL207" i="3"/>
  <c r="AN207" i="3" s="1"/>
  <c r="AM207" i="3"/>
  <c r="AO207" i="3"/>
  <c r="AQ207" i="3" s="1"/>
  <c r="AP207" i="3"/>
  <c r="AR207" i="3"/>
  <c r="AT207" i="3" s="1"/>
  <c r="AS207" i="3"/>
  <c r="AU207" i="3"/>
  <c r="AW207" i="3" s="1"/>
  <c r="AV207" i="3"/>
  <c r="AX207" i="3"/>
  <c r="AZ207" i="3" s="1"/>
  <c r="AY207" i="3"/>
  <c r="BA207" i="3"/>
  <c r="BC207" i="3" s="1"/>
  <c r="BB207" i="3"/>
  <c r="BD207" i="3"/>
  <c r="BF207" i="3" s="1"/>
  <c r="U207" i="3"/>
  <c r="BG207" i="3"/>
  <c r="BI207" i="3" s="1"/>
  <c r="N206" i="11"/>
  <c r="O206" i="11"/>
  <c r="P206" i="11"/>
  <c r="A207" i="11"/>
  <c r="AI208" i="3"/>
  <c r="AK208" i="3" s="1"/>
  <c r="AL208" i="3"/>
  <c r="AN208" i="3" s="1"/>
  <c r="AM208" i="3"/>
  <c r="AO208" i="3"/>
  <c r="AQ208" i="3" s="1"/>
  <c r="AP208" i="3"/>
  <c r="AR208" i="3"/>
  <c r="AT208" i="3" s="1"/>
  <c r="AS208" i="3"/>
  <c r="AU208" i="3"/>
  <c r="AW208" i="3" s="1"/>
  <c r="AV208" i="3"/>
  <c r="AX208" i="3"/>
  <c r="AZ208" i="3" s="1"/>
  <c r="AY208" i="3"/>
  <c r="BA208" i="3"/>
  <c r="BC208" i="3" s="1"/>
  <c r="BB208" i="3"/>
  <c r="BD208" i="3"/>
  <c r="BF208" i="3" s="1"/>
  <c r="U208" i="3"/>
  <c r="BG208" i="3"/>
  <c r="BI208" i="3" s="1"/>
  <c r="N207" i="11"/>
  <c r="O207" i="11"/>
  <c r="P207" i="11"/>
  <c r="A208" i="11"/>
  <c r="AI209" i="3"/>
  <c r="AK209" i="3" s="1"/>
  <c r="AL209" i="3"/>
  <c r="AM209" i="3"/>
  <c r="AO209" i="3"/>
  <c r="AQ209" i="3" s="1"/>
  <c r="AP209" i="3"/>
  <c r="AR209" i="3"/>
  <c r="AT209" i="3" s="1"/>
  <c r="AS209" i="3"/>
  <c r="AU209" i="3"/>
  <c r="AW209" i="3" s="1"/>
  <c r="AV209" i="3"/>
  <c r="AX209" i="3"/>
  <c r="AZ209" i="3" s="1"/>
  <c r="AY209" i="3"/>
  <c r="BA209" i="3"/>
  <c r="BC209" i="3" s="1"/>
  <c r="BB209" i="3"/>
  <c r="BD209" i="3"/>
  <c r="BF209" i="3" s="1"/>
  <c r="U209" i="3"/>
  <c r="BE209" i="3" s="1"/>
  <c r="BG209" i="3"/>
  <c r="BI209" i="3" s="1"/>
  <c r="N208" i="11"/>
  <c r="O208" i="11"/>
  <c r="P208" i="11"/>
  <c r="A209" i="11"/>
  <c r="AI210" i="3"/>
  <c r="AK210" i="3" s="1"/>
  <c r="AL210" i="3"/>
  <c r="AN210" i="3" s="1"/>
  <c r="AM210" i="3"/>
  <c r="AO210" i="3"/>
  <c r="AP210" i="3"/>
  <c r="AR210" i="3"/>
  <c r="AT210" i="3" s="1"/>
  <c r="AS210" i="3"/>
  <c r="AU210" i="3"/>
  <c r="AW210" i="3" s="1"/>
  <c r="AV210" i="3"/>
  <c r="AX210" i="3"/>
  <c r="AZ210" i="3" s="1"/>
  <c r="AY210" i="3"/>
  <c r="BA210" i="3"/>
  <c r="BC210" i="3" s="1"/>
  <c r="BB210" i="3"/>
  <c r="BD210" i="3"/>
  <c r="BF210" i="3" s="1"/>
  <c r="U210" i="3"/>
  <c r="J210" i="3" s="1"/>
  <c r="T210" i="3" s="1"/>
  <c r="BG210" i="3"/>
  <c r="BI210" i="3" s="1"/>
  <c r="N209" i="11"/>
  <c r="O209" i="11"/>
  <c r="P209" i="11"/>
  <c r="A210" i="11"/>
  <c r="AI211" i="3"/>
  <c r="AK211" i="3" s="1"/>
  <c r="AL211" i="3"/>
  <c r="AN211" i="3" s="1"/>
  <c r="AM211" i="3"/>
  <c r="AO211" i="3"/>
  <c r="AQ211" i="3" s="1"/>
  <c r="AP211" i="3"/>
  <c r="AR211" i="3"/>
  <c r="AT211" i="3" s="1"/>
  <c r="AS211" i="3"/>
  <c r="AU211" i="3"/>
  <c r="AW211" i="3" s="1"/>
  <c r="AV211" i="3"/>
  <c r="AX211" i="3"/>
  <c r="AZ211" i="3" s="1"/>
  <c r="AY211" i="3"/>
  <c r="BA211" i="3"/>
  <c r="BC211" i="3" s="1"/>
  <c r="BB211" i="3"/>
  <c r="BD211" i="3"/>
  <c r="BF211" i="3" s="1"/>
  <c r="U211" i="3"/>
  <c r="BG211" i="3"/>
  <c r="BI211" i="3" s="1"/>
  <c r="N210" i="11"/>
  <c r="O210" i="11"/>
  <c r="P210" i="11"/>
  <c r="A211" i="11"/>
  <c r="AI212" i="3"/>
  <c r="AK212" i="3" s="1"/>
  <c r="AL212" i="3"/>
  <c r="AN212" i="3" s="1"/>
  <c r="AM212" i="3"/>
  <c r="AO212" i="3"/>
  <c r="AQ212" i="3" s="1"/>
  <c r="AP212" i="3"/>
  <c r="AR212" i="3"/>
  <c r="AT212" i="3" s="1"/>
  <c r="AS212" i="3"/>
  <c r="AU212" i="3"/>
  <c r="AW212" i="3" s="1"/>
  <c r="AV212" i="3"/>
  <c r="AX212" i="3"/>
  <c r="AZ212" i="3" s="1"/>
  <c r="AY212" i="3"/>
  <c r="BA212" i="3"/>
  <c r="BC212" i="3" s="1"/>
  <c r="BB212" i="3"/>
  <c r="BD212" i="3"/>
  <c r="BF212" i="3" s="1"/>
  <c r="U212" i="3"/>
  <c r="BG212" i="3"/>
  <c r="BI212" i="3" s="1"/>
  <c r="N211" i="11"/>
  <c r="O211" i="11"/>
  <c r="P211" i="11"/>
  <c r="A212" i="11"/>
  <c r="AI213" i="3"/>
  <c r="AK213" i="3" s="1"/>
  <c r="AL213" i="3"/>
  <c r="AN213" i="3" s="1"/>
  <c r="AM213" i="3"/>
  <c r="AO213" i="3"/>
  <c r="AP213" i="3"/>
  <c r="AR213" i="3"/>
  <c r="AT213" i="3" s="1"/>
  <c r="AS213" i="3"/>
  <c r="AU213" i="3"/>
  <c r="AW213" i="3" s="1"/>
  <c r="AV213" i="3"/>
  <c r="AX213" i="3"/>
  <c r="AZ213" i="3" s="1"/>
  <c r="AY213" i="3"/>
  <c r="BA213" i="3"/>
  <c r="BC213" i="3" s="1"/>
  <c r="BB213" i="3"/>
  <c r="BD213" i="3"/>
  <c r="BF213" i="3" s="1"/>
  <c r="U213" i="3"/>
  <c r="K213" i="3" s="1"/>
  <c r="BG213" i="3"/>
  <c r="BI213" i="3" s="1"/>
  <c r="N212" i="11"/>
  <c r="O212" i="11"/>
  <c r="P212" i="11"/>
  <c r="A213" i="11"/>
  <c r="AI214" i="3"/>
  <c r="AK214" i="3" s="1"/>
  <c r="AL214" i="3"/>
  <c r="AN214" i="3" s="1"/>
  <c r="AM214" i="3"/>
  <c r="AO214" i="3"/>
  <c r="AQ214" i="3" s="1"/>
  <c r="AP214" i="3"/>
  <c r="AR214" i="3"/>
  <c r="AT214" i="3" s="1"/>
  <c r="AS214" i="3"/>
  <c r="AU214" i="3"/>
  <c r="AW214" i="3" s="1"/>
  <c r="AV214" i="3"/>
  <c r="AX214" i="3"/>
  <c r="AZ214" i="3" s="1"/>
  <c r="AY214" i="3"/>
  <c r="BA214" i="3"/>
  <c r="BC214" i="3" s="1"/>
  <c r="BB214" i="3"/>
  <c r="BD214" i="3"/>
  <c r="U214" i="3"/>
  <c r="BG214" i="3"/>
  <c r="BI214" i="3" s="1"/>
  <c r="N213" i="11"/>
  <c r="O213" i="11"/>
  <c r="P213" i="11"/>
  <c r="A214" i="11"/>
  <c r="AI215" i="3"/>
  <c r="AK215" i="3" s="1"/>
  <c r="AL215" i="3"/>
  <c r="AN215" i="3" s="1"/>
  <c r="AM215" i="3"/>
  <c r="AO215" i="3"/>
  <c r="AQ215" i="3" s="1"/>
  <c r="AP215" i="3"/>
  <c r="AR215" i="3"/>
  <c r="AT215" i="3" s="1"/>
  <c r="AS215" i="3"/>
  <c r="AU215" i="3"/>
  <c r="AW215" i="3" s="1"/>
  <c r="AV215" i="3"/>
  <c r="AX215" i="3"/>
  <c r="AZ215" i="3" s="1"/>
  <c r="AY215" i="3"/>
  <c r="BA215" i="3"/>
  <c r="BC215" i="3" s="1"/>
  <c r="BB215" i="3"/>
  <c r="BD215" i="3"/>
  <c r="BF215" i="3" s="1"/>
  <c r="U215" i="3"/>
  <c r="BG215" i="3"/>
  <c r="BI215" i="3" s="1"/>
  <c r="N214" i="11"/>
  <c r="O214" i="11"/>
  <c r="P214" i="11"/>
  <c r="A215" i="11"/>
  <c r="AI216" i="3"/>
  <c r="AK216" i="3" s="1"/>
  <c r="AL216" i="3"/>
  <c r="AN216" i="3" s="1"/>
  <c r="AM216" i="3"/>
  <c r="AO216" i="3"/>
  <c r="AQ216" i="3" s="1"/>
  <c r="AP216" i="3"/>
  <c r="AR216" i="3"/>
  <c r="AT216" i="3" s="1"/>
  <c r="AS216" i="3"/>
  <c r="AU216" i="3"/>
  <c r="AW216" i="3" s="1"/>
  <c r="AV216" i="3"/>
  <c r="AX216" i="3"/>
  <c r="AZ216" i="3" s="1"/>
  <c r="AY216" i="3"/>
  <c r="BA216" i="3"/>
  <c r="BC216" i="3" s="1"/>
  <c r="BB216" i="3"/>
  <c r="BD216" i="3"/>
  <c r="U216" i="3"/>
  <c r="BE216" i="3" s="1"/>
  <c r="BG216" i="3"/>
  <c r="BI216" i="3" s="1"/>
  <c r="N215" i="11"/>
  <c r="O215" i="11"/>
  <c r="P215" i="11"/>
  <c r="A216" i="11"/>
  <c r="AI217" i="3"/>
  <c r="AK217" i="3" s="1"/>
  <c r="AL217" i="3"/>
  <c r="AM217" i="3"/>
  <c r="AO217" i="3"/>
  <c r="AQ217" i="3" s="1"/>
  <c r="AP217" i="3"/>
  <c r="AR217" i="3"/>
  <c r="AT217" i="3" s="1"/>
  <c r="AS217" i="3"/>
  <c r="AU217" i="3"/>
  <c r="AW217" i="3" s="1"/>
  <c r="AV217" i="3"/>
  <c r="AX217" i="3"/>
  <c r="AZ217" i="3" s="1"/>
  <c r="AY217" i="3"/>
  <c r="BA217" i="3"/>
  <c r="BC217" i="3" s="1"/>
  <c r="BB217" i="3"/>
  <c r="BD217" i="3"/>
  <c r="BF217" i="3" s="1"/>
  <c r="U217" i="3"/>
  <c r="BG217" i="3"/>
  <c r="BI217" i="3" s="1"/>
  <c r="N216" i="11"/>
  <c r="O216" i="11"/>
  <c r="P216" i="11"/>
  <c r="A217" i="11"/>
  <c r="AI218" i="3"/>
  <c r="AK218" i="3" s="1"/>
  <c r="AL218" i="3"/>
  <c r="AM218" i="3"/>
  <c r="AO218" i="3"/>
  <c r="AQ218" i="3" s="1"/>
  <c r="AP218" i="3"/>
  <c r="AR218" i="3"/>
  <c r="AT218" i="3" s="1"/>
  <c r="AS218" i="3"/>
  <c r="AU218" i="3"/>
  <c r="AW218" i="3" s="1"/>
  <c r="AV218" i="3"/>
  <c r="AX218" i="3"/>
  <c r="AZ218" i="3" s="1"/>
  <c r="AY218" i="3"/>
  <c r="BA218" i="3"/>
  <c r="BC218" i="3" s="1"/>
  <c r="BB218" i="3"/>
  <c r="BD218" i="3"/>
  <c r="U218" i="3"/>
  <c r="K218" i="3" s="1"/>
  <c r="BG218" i="3"/>
  <c r="BI218" i="3" s="1"/>
  <c r="N217" i="11"/>
  <c r="O217" i="11"/>
  <c r="P217" i="11"/>
  <c r="A218" i="11"/>
  <c r="AI219" i="3"/>
  <c r="AK219" i="3" s="1"/>
  <c r="AL219" i="3"/>
  <c r="AN219" i="3" s="1"/>
  <c r="AM219" i="3"/>
  <c r="AO219" i="3"/>
  <c r="AQ219" i="3" s="1"/>
  <c r="AP219" i="3"/>
  <c r="AR219" i="3"/>
  <c r="AT219" i="3" s="1"/>
  <c r="AS219" i="3"/>
  <c r="AU219" i="3"/>
  <c r="AW219" i="3" s="1"/>
  <c r="AV219" i="3"/>
  <c r="AX219" i="3"/>
  <c r="AZ219" i="3" s="1"/>
  <c r="AY219" i="3"/>
  <c r="BA219" i="3"/>
  <c r="BC219" i="3" s="1"/>
  <c r="BB219" i="3"/>
  <c r="BD219" i="3"/>
  <c r="BF219" i="3" s="1"/>
  <c r="U219" i="3"/>
  <c r="BG219" i="3"/>
  <c r="BI219" i="3" s="1"/>
  <c r="N218" i="11"/>
  <c r="O218" i="11"/>
  <c r="P218" i="11"/>
  <c r="A219" i="11"/>
  <c r="AI220" i="3"/>
  <c r="AK220" i="3" s="1"/>
  <c r="AL220" i="3"/>
  <c r="AN220" i="3" s="1"/>
  <c r="AM220" i="3"/>
  <c r="AO220" i="3"/>
  <c r="AP220" i="3"/>
  <c r="AR220" i="3"/>
  <c r="AT220" i="3" s="1"/>
  <c r="AS220" i="3"/>
  <c r="AU220" i="3"/>
  <c r="AW220" i="3" s="1"/>
  <c r="AV220" i="3"/>
  <c r="AX220" i="3"/>
  <c r="AZ220" i="3" s="1"/>
  <c r="AY220" i="3"/>
  <c r="BA220" i="3"/>
  <c r="BC220" i="3" s="1"/>
  <c r="BB220" i="3"/>
  <c r="BD220" i="3"/>
  <c r="U220" i="3"/>
  <c r="K220" i="3" s="1"/>
  <c r="BG220" i="3"/>
  <c r="BI220" i="3" s="1"/>
  <c r="N219" i="11"/>
  <c r="O219" i="11"/>
  <c r="P219" i="11"/>
  <c r="A220" i="11"/>
  <c r="AI221" i="3"/>
  <c r="AK221" i="3" s="1"/>
  <c r="AL221" i="3"/>
  <c r="AN221" i="3" s="1"/>
  <c r="AM221" i="3"/>
  <c r="AO221" i="3"/>
  <c r="AQ221" i="3" s="1"/>
  <c r="AP221" i="3"/>
  <c r="AR221" i="3"/>
  <c r="AT221" i="3" s="1"/>
  <c r="AS221" i="3"/>
  <c r="AU221" i="3"/>
  <c r="AW221" i="3" s="1"/>
  <c r="AV221" i="3"/>
  <c r="AX221" i="3"/>
  <c r="AZ221" i="3" s="1"/>
  <c r="AY221" i="3"/>
  <c r="BA221" i="3"/>
  <c r="BC221" i="3" s="1"/>
  <c r="BB221" i="3"/>
  <c r="BD221" i="3"/>
  <c r="BF221" i="3" s="1"/>
  <c r="U221" i="3"/>
  <c r="J221" i="3" s="1"/>
  <c r="T221" i="3" s="1"/>
  <c r="BG221" i="3"/>
  <c r="N220" i="11"/>
  <c r="O220" i="11"/>
  <c r="P220" i="11"/>
  <c r="A221" i="11"/>
  <c r="AI222" i="3"/>
  <c r="AK222" i="3" s="1"/>
  <c r="AL222" i="3"/>
  <c r="AN222" i="3" s="1"/>
  <c r="AM222" i="3"/>
  <c r="AO222" i="3"/>
  <c r="AQ222" i="3" s="1"/>
  <c r="AP222" i="3"/>
  <c r="AR222" i="3"/>
  <c r="AS222" i="3"/>
  <c r="AU222" i="3"/>
  <c r="AW222" i="3" s="1"/>
  <c r="AV222" i="3"/>
  <c r="AX222" i="3"/>
  <c r="AZ222" i="3" s="1"/>
  <c r="AY222" i="3"/>
  <c r="BA222" i="3"/>
  <c r="BC222" i="3" s="1"/>
  <c r="BB222" i="3"/>
  <c r="BD222" i="3"/>
  <c r="U222" i="3"/>
  <c r="K222" i="3" s="1"/>
  <c r="BG222" i="3"/>
  <c r="BI222" i="3" s="1"/>
  <c r="N221" i="11"/>
  <c r="O221" i="11"/>
  <c r="P221" i="11"/>
  <c r="A222" i="11"/>
  <c r="AI223" i="3"/>
  <c r="AK223" i="3" s="1"/>
  <c r="AL223" i="3"/>
  <c r="AN223" i="3" s="1"/>
  <c r="AM223" i="3"/>
  <c r="AO223" i="3"/>
  <c r="AQ223" i="3" s="1"/>
  <c r="AP223" i="3"/>
  <c r="AR223" i="3"/>
  <c r="AT223" i="3" s="1"/>
  <c r="AS223" i="3"/>
  <c r="AU223" i="3"/>
  <c r="AW223" i="3" s="1"/>
  <c r="AV223" i="3"/>
  <c r="AX223" i="3"/>
  <c r="AZ223" i="3" s="1"/>
  <c r="AY223" i="3"/>
  <c r="BA223" i="3"/>
  <c r="BC223" i="3" s="1"/>
  <c r="BB223" i="3"/>
  <c r="BD223" i="3"/>
  <c r="BF223" i="3" s="1"/>
  <c r="U223" i="3"/>
  <c r="BG223" i="3"/>
  <c r="BI223" i="3" s="1"/>
  <c r="N222" i="11"/>
  <c r="O222" i="11"/>
  <c r="P222" i="11"/>
  <c r="A223" i="11"/>
  <c r="AI224" i="3"/>
  <c r="AK224" i="3" s="1"/>
  <c r="AL224" i="3"/>
  <c r="AN224" i="3" s="1"/>
  <c r="AM224" i="3"/>
  <c r="AO224" i="3"/>
  <c r="AQ224" i="3" s="1"/>
  <c r="AP224" i="3"/>
  <c r="AR224" i="3"/>
  <c r="AT224" i="3" s="1"/>
  <c r="AS224" i="3"/>
  <c r="AU224" i="3"/>
  <c r="AW224" i="3" s="1"/>
  <c r="AV224" i="3"/>
  <c r="AX224" i="3"/>
  <c r="AZ224" i="3" s="1"/>
  <c r="AY224" i="3"/>
  <c r="BA224" i="3"/>
  <c r="BC224" i="3" s="1"/>
  <c r="BB224" i="3"/>
  <c r="BD224" i="3"/>
  <c r="BF224" i="3" s="1"/>
  <c r="U224" i="3"/>
  <c r="BG224" i="3"/>
  <c r="BI224" i="3" s="1"/>
  <c r="N223" i="11"/>
  <c r="O223" i="11"/>
  <c r="P223" i="11"/>
  <c r="A224" i="11"/>
  <c r="AI225" i="3"/>
  <c r="AK225" i="3" s="1"/>
  <c r="AL225" i="3"/>
  <c r="AN225" i="3" s="1"/>
  <c r="AM225" i="3"/>
  <c r="AO225" i="3"/>
  <c r="AP225" i="3"/>
  <c r="AR225" i="3"/>
  <c r="AT225" i="3" s="1"/>
  <c r="AS225" i="3"/>
  <c r="AU225" i="3"/>
  <c r="AW225" i="3" s="1"/>
  <c r="AV225" i="3"/>
  <c r="AX225" i="3"/>
  <c r="AZ225" i="3" s="1"/>
  <c r="AY225" i="3"/>
  <c r="BA225" i="3"/>
  <c r="BC225" i="3" s="1"/>
  <c r="BB225" i="3"/>
  <c r="BD225" i="3"/>
  <c r="BF225" i="3" s="1"/>
  <c r="U225" i="3"/>
  <c r="BG225" i="3"/>
  <c r="BI225" i="3" s="1"/>
  <c r="N224" i="11"/>
  <c r="O224" i="11"/>
  <c r="P224" i="11"/>
  <c r="A225" i="11"/>
  <c r="AI226" i="3"/>
  <c r="AK226" i="3" s="1"/>
  <c r="AL226" i="3"/>
  <c r="AM226" i="3"/>
  <c r="AO226" i="3"/>
  <c r="AQ226" i="3" s="1"/>
  <c r="AP226" i="3"/>
  <c r="AR226" i="3"/>
  <c r="AT226" i="3" s="1"/>
  <c r="AS226" i="3"/>
  <c r="AU226" i="3"/>
  <c r="AW226" i="3" s="1"/>
  <c r="AV226" i="3"/>
  <c r="AX226" i="3"/>
  <c r="AZ226" i="3" s="1"/>
  <c r="AY226" i="3"/>
  <c r="BA226" i="3"/>
  <c r="BC226" i="3" s="1"/>
  <c r="BB226" i="3"/>
  <c r="BD226" i="3"/>
  <c r="BF226" i="3" s="1"/>
  <c r="U226" i="3"/>
  <c r="BG226" i="3"/>
  <c r="BI226" i="3" s="1"/>
  <c r="N225" i="11"/>
  <c r="O225" i="11"/>
  <c r="P225" i="11"/>
  <c r="A226" i="11"/>
  <c r="AI227" i="3"/>
  <c r="AK227" i="3" s="1"/>
  <c r="AL227" i="3"/>
  <c r="AN227" i="3" s="1"/>
  <c r="AM227" i="3"/>
  <c r="AO227" i="3"/>
  <c r="AQ227" i="3" s="1"/>
  <c r="AP227" i="3"/>
  <c r="AR227" i="3"/>
  <c r="AT227" i="3" s="1"/>
  <c r="AS227" i="3"/>
  <c r="AU227" i="3"/>
  <c r="AW227" i="3" s="1"/>
  <c r="AV227" i="3"/>
  <c r="AX227" i="3"/>
  <c r="AZ227" i="3" s="1"/>
  <c r="AY227" i="3"/>
  <c r="BA227" i="3"/>
  <c r="BC227" i="3" s="1"/>
  <c r="BB227" i="3"/>
  <c r="BD227" i="3"/>
  <c r="BF227" i="3" s="1"/>
  <c r="U227" i="3"/>
  <c r="BG227" i="3"/>
  <c r="BI227" i="3" s="1"/>
  <c r="N226" i="11"/>
  <c r="O226" i="11"/>
  <c r="P226" i="11"/>
  <c r="A227" i="11"/>
  <c r="AI228" i="3"/>
  <c r="AK228" i="3" s="1"/>
  <c r="AL228" i="3"/>
  <c r="AN228" i="3" s="1"/>
  <c r="AM228" i="3"/>
  <c r="AO228" i="3"/>
  <c r="AP228" i="3"/>
  <c r="AR228" i="3"/>
  <c r="AT228" i="3" s="1"/>
  <c r="AS228" i="3"/>
  <c r="AU228" i="3"/>
  <c r="AW228" i="3" s="1"/>
  <c r="AV228" i="3"/>
  <c r="AX228" i="3"/>
  <c r="AZ228" i="3" s="1"/>
  <c r="AY228" i="3"/>
  <c r="BA228" i="3"/>
  <c r="BC228" i="3" s="1"/>
  <c r="BB228" i="3"/>
  <c r="BD228" i="3"/>
  <c r="BF228" i="3" s="1"/>
  <c r="U228" i="3"/>
  <c r="J228" i="3" s="1"/>
  <c r="T228" i="3" s="1"/>
  <c r="BG228" i="3"/>
  <c r="BI228" i="3" s="1"/>
  <c r="N227" i="11"/>
  <c r="O227" i="11"/>
  <c r="P227" i="11"/>
  <c r="A228" i="11"/>
  <c r="AI229" i="3"/>
  <c r="AK229" i="3" s="1"/>
  <c r="AL229" i="3"/>
  <c r="AM229" i="3"/>
  <c r="AO229" i="3"/>
  <c r="AQ229" i="3" s="1"/>
  <c r="AP229" i="3"/>
  <c r="AR229" i="3"/>
  <c r="AT229" i="3" s="1"/>
  <c r="AS229" i="3"/>
  <c r="AU229" i="3"/>
  <c r="AW229" i="3" s="1"/>
  <c r="AV229" i="3"/>
  <c r="AX229" i="3"/>
  <c r="AZ229" i="3" s="1"/>
  <c r="AY229" i="3"/>
  <c r="BA229" i="3"/>
  <c r="BC229" i="3" s="1"/>
  <c r="BB229" i="3"/>
  <c r="BD229" i="3"/>
  <c r="BF229" i="3" s="1"/>
  <c r="U229" i="3"/>
  <c r="K229" i="3" s="1"/>
  <c r="BG229" i="3"/>
  <c r="BI229" i="3" s="1"/>
  <c r="N228" i="11"/>
  <c r="O228" i="11"/>
  <c r="P228" i="11"/>
  <c r="A229" i="11"/>
  <c r="AI230" i="3"/>
  <c r="AK230" i="3" s="1"/>
  <c r="AL230" i="3"/>
  <c r="AM230" i="3"/>
  <c r="AO230" i="3"/>
  <c r="AQ230" i="3" s="1"/>
  <c r="AP230" i="3"/>
  <c r="AR230" i="3"/>
  <c r="AT230" i="3" s="1"/>
  <c r="AS230" i="3"/>
  <c r="AU230" i="3"/>
  <c r="AW230" i="3" s="1"/>
  <c r="AV230" i="3"/>
  <c r="AX230" i="3"/>
  <c r="AZ230" i="3" s="1"/>
  <c r="AY230" i="3"/>
  <c r="BA230" i="3"/>
  <c r="BC230" i="3" s="1"/>
  <c r="BB230" i="3"/>
  <c r="BD230" i="3"/>
  <c r="BF230" i="3" s="1"/>
  <c r="U230" i="3"/>
  <c r="K230" i="3" s="1"/>
  <c r="BG230" i="3"/>
  <c r="BI230" i="3" s="1"/>
  <c r="N229" i="11"/>
  <c r="O229" i="11"/>
  <c r="P229" i="11"/>
  <c r="A230" i="11"/>
  <c r="AI231" i="3"/>
  <c r="AK231" i="3" s="1"/>
  <c r="AL231" i="3"/>
  <c r="AN231" i="3" s="1"/>
  <c r="AM231" i="3"/>
  <c r="AO231" i="3"/>
  <c r="AQ231" i="3" s="1"/>
  <c r="AP231" i="3"/>
  <c r="AR231" i="3"/>
  <c r="AT231" i="3" s="1"/>
  <c r="AS231" i="3"/>
  <c r="AU231" i="3"/>
  <c r="AW231" i="3" s="1"/>
  <c r="AV231" i="3"/>
  <c r="AX231" i="3"/>
  <c r="AZ231" i="3" s="1"/>
  <c r="AY231" i="3"/>
  <c r="BA231" i="3"/>
  <c r="BC231" i="3" s="1"/>
  <c r="BB231" i="3"/>
  <c r="BD231" i="3"/>
  <c r="BF231" i="3" s="1"/>
  <c r="U231" i="3"/>
  <c r="K231" i="3" s="1"/>
  <c r="BG231" i="3"/>
  <c r="BI231" i="3" s="1"/>
  <c r="N230" i="11"/>
  <c r="O230" i="11"/>
  <c r="P230" i="11"/>
  <c r="A231" i="11"/>
  <c r="AI232" i="3"/>
  <c r="AK232" i="3" s="1"/>
  <c r="AL232" i="3"/>
  <c r="AN232" i="3" s="1"/>
  <c r="AM232" i="3"/>
  <c r="AO232" i="3"/>
  <c r="AP232" i="3"/>
  <c r="AR232" i="3"/>
  <c r="AT232" i="3" s="1"/>
  <c r="AS232" i="3"/>
  <c r="AU232" i="3"/>
  <c r="AW232" i="3" s="1"/>
  <c r="AV232" i="3"/>
  <c r="AX232" i="3"/>
  <c r="AZ232" i="3" s="1"/>
  <c r="AY232" i="3"/>
  <c r="BA232" i="3"/>
  <c r="BC232" i="3" s="1"/>
  <c r="BB232" i="3"/>
  <c r="BD232" i="3"/>
  <c r="BF232" i="3" s="1"/>
  <c r="U232" i="3"/>
  <c r="J232" i="3" s="1"/>
  <c r="T232" i="3" s="1"/>
  <c r="BG232" i="3"/>
  <c r="BI232" i="3" s="1"/>
  <c r="N231" i="11"/>
  <c r="O231" i="11"/>
  <c r="P231" i="11"/>
  <c r="A232" i="11"/>
  <c r="AI233" i="3"/>
  <c r="AK233" i="3" s="1"/>
  <c r="AL233" i="3"/>
  <c r="AN233" i="3" s="1"/>
  <c r="AM233" i="3"/>
  <c r="AO233" i="3"/>
  <c r="AQ233" i="3" s="1"/>
  <c r="AP233" i="3"/>
  <c r="AR233" i="3"/>
  <c r="AT233" i="3" s="1"/>
  <c r="AS233" i="3"/>
  <c r="AU233" i="3"/>
  <c r="AW233" i="3" s="1"/>
  <c r="AV233" i="3"/>
  <c r="AX233" i="3"/>
  <c r="AZ233" i="3" s="1"/>
  <c r="AY233" i="3"/>
  <c r="BA233" i="3"/>
  <c r="BC233" i="3" s="1"/>
  <c r="BB233" i="3"/>
  <c r="BD233" i="3"/>
  <c r="BF233" i="3" s="1"/>
  <c r="U233" i="3"/>
  <c r="BE233" i="3" s="1"/>
  <c r="BG233" i="3"/>
  <c r="N232" i="11"/>
  <c r="O232" i="11"/>
  <c r="P232" i="11"/>
  <c r="A233" i="11"/>
  <c r="AI234" i="3"/>
  <c r="AK234" i="3" s="1"/>
  <c r="AL234" i="3"/>
  <c r="AM234" i="3"/>
  <c r="AO234" i="3"/>
  <c r="AQ234" i="3" s="1"/>
  <c r="AP234" i="3"/>
  <c r="AR234" i="3"/>
  <c r="AT234" i="3" s="1"/>
  <c r="AS234" i="3"/>
  <c r="AU234" i="3"/>
  <c r="AW234" i="3" s="1"/>
  <c r="AV234" i="3"/>
  <c r="AX234" i="3"/>
  <c r="AZ234" i="3" s="1"/>
  <c r="AY234" i="3"/>
  <c r="BA234" i="3"/>
  <c r="BC234" i="3" s="1"/>
  <c r="BB234" i="3"/>
  <c r="BD234" i="3"/>
  <c r="BF234" i="3" s="1"/>
  <c r="U234" i="3"/>
  <c r="J234" i="3" s="1"/>
  <c r="T234" i="3" s="1"/>
  <c r="BG234" i="3"/>
  <c r="N233" i="11"/>
  <c r="O233" i="11"/>
  <c r="P233" i="11"/>
  <c r="A234" i="11"/>
  <c r="AI235" i="3"/>
  <c r="AK235" i="3" s="1"/>
  <c r="AL235" i="3"/>
  <c r="AM235" i="3"/>
  <c r="AO235" i="3"/>
  <c r="AQ235" i="3" s="1"/>
  <c r="AP235" i="3"/>
  <c r="AR235" i="3"/>
  <c r="AT235" i="3" s="1"/>
  <c r="AS235" i="3"/>
  <c r="AU235" i="3"/>
  <c r="AW235" i="3" s="1"/>
  <c r="AV235" i="3"/>
  <c r="AX235" i="3"/>
  <c r="AZ235" i="3" s="1"/>
  <c r="AY235" i="3"/>
  <c r="BA235" i="3"/>
  <c r="BC235" i="3" s="1"/>
  <c r="BB235" i="3"/>
  <c r="BD235" i="3"/>
  <c r="BF235" i="3" s="1"/>
  <c r="U235" i="3"/>
  <c r="BG235" i="3"/>
  <c r="BI235" i="3" s="1"/>
  <c r="N234" i="11"/>
  <c r="O234" i="11"/>
  <c r="P234" i="11"/>
  <c r="A235" i="11"/>
  <c r="AI236" i="3"/>
  <c r="AK236" i="3" s="1"/>
  <c r="AL236" i="3"/>
  <c r="AN236" i="3" s="1"/>
  <c r="AM236" i="3"/>
  <c r="AO236" i="3"/>
  <c r="AQ236" i="3" s="1"/>
  <c r="AP236" i="3"/>
  <c r="AR236" i="3"/>
  <c r="AT236" i="3" s="1"/>
  <c r="AS236" i="3"/>
  <c r="AU236" i="3"/>
  <c r="AW236" i="3" s="1"/>
  <c r="AV236" i="3"/>
  <c r="AX236" i="3"/>
  <c r="AZ236" i="3" s="1"/>
  <c r="AY236" i="3"/>
  <c r="BA236" i="3"/>
  <c r="BC236" i="3" s="1"/>
  <c r="BB236" i="3"/>
  <c r="BD236" i="3"/>
  <c r="BF236" i="3" s="1"/>
  <c r="U236" i="3"/>
  <c r="J236" i="3" s="1"/>
  <c r="T236" i="3" s="1"/>
  <c r="BG236" i="3"/>
  <c r="BI236" i="3" s="1"/>
  <c r="N235" i="11"/>
  <c r="O235" i="11"/>
  <c r="P235" i="11"/>
  <c r="A236" i="11"/>
  <c r="AI237" i="3"/>
  <c r="AK237" i="3" s="1"/>
  <c r="AL237" i="3"/>
  <c r="AN237" i="3" s="1"/>
  <c r="AM237" i="3"/>
  <c r="AO237" i="3"/>
  <c r="AQ237" i="3" s="1"/>
  <c r="AP237" i="3"/>
  <c r="AR237" i="3"/>
  <c r="AT237" i="3" s="1"/>
  <c r="AS237" i="3"/>
  <c r="AU237" i="3"/>
  <c r="AW237" i="3" s="1"/>
  <c r="AV237" i="3"/>
  <c r="AX237" i="3"/>
  <c r="AZ237" i="3" s="1"/>
  <c r="AY237" i="3"/>
  <c r="BA237" i="3"/>
  <c r="BC237" i="3" s="1"/>
  <c r="BB237" i="3"/>
  <c r="BD237" i="3"/>
  <c r="BF237" i="3" s="1"/>
  <c r="U237" i="3"/>
  <c r="K237" i="3" s="1"/>
  <c r="BG237" i="3"/>
  <c r="BI237" i="3" s="1"/>
  <c r="N236" i="11"/>
  <c r="O236" i="11"/>
  <c r="P236" i="11"/>
  <c r="A237" i="11"/>
  <c r="AI238" i="3"/>
  <c r="AK238" i="3" s="1"/>
  <c r="AL238" i="3"/>
  <c r="AN238" i="3" s="1"/>
  <c r="AM238" i="3"/>
  <c r="AO238" i="3"/>
  <c r="AQ238" i="3" s="1"/>
  <c r="AP238" i="3"/>
  <c r="AR238" i="3"/>
  <c r="AT238" i="3" s="1"/>
  <c r="AS238" i="3"/>
  <c r="AU238" i="3"/>
  <c r="AW238" i="3" s="1"/>
  <c r="AV238" i="3"/>
  <c r="AX238" i="3"/>
  <c r="AZ238" i="3" s="1"/>
  <c r="AY238" i="3"/>
  <c r="BA238" i="3"/>
  <c r="BC238" i="3" s="1"/>
  <c r="BB238" i="3"/>
  <c r="BD238" i="3"/>
  <c r="U238" i="3"/>
  <c r="BG238" i="3"/>
  <c r="BI238" i="3" s="1"/>
  <c r="N237" i="11"/>
  <c r="O237" i="11"/>
  <c r="P237" i="11"/>
  <c r="A238" i="11"/>
  <c r="AI239" i="3"/>
  <c r="AK239" i="3" s="1"/>
  <c r="AL239" i="3"/>
  <c r="AN239" i="3" s="1"/>
  <c r="AM239" i="3"/>
  <c r="AO239" i="3"/>
  <c r="AQ239" i="3" s="1"/>
  <c r="AP239" i="3"/>
  <c r="AR239" i="3"/>
  <c r="AT239" i="3" s="1"/>
  <c r="AS239" i="3"/>
  <c r="AU239" i="3"/>
  <c r="AW239" i="3" s="1"/>
  <c r="AV239" i="3"/>
  <c r="AX239" i="3"/>
  <c r="AZ239" i="3" s="1"/>
  <c r="AY239" i="3"/>
  <c r="BA239" i="3"/>
  <c r="BC239" i="3" s="1"/>
  <c r="BB239" i="3"/>
  <c r="BD239" i="3"/>
  <c r="BF239" i="3" s="1"/>
  <c r="U239" i="3"/>
  <c r="BG239" i="3"/>
  <c r="BI239" i="3" s="1"/>
  <c r="N238" i="11"/>
  <c r="O238" i="11"/>
  <c r="P238" i="11"/>
  <c r="A239" i="11"/>
  <c r="AI240" i="3"/>
  <c r="AK240" i="3" s="1"/>
  <c r="AL240" i="3"/>
  <c r="AN240" i="3" s="1"/>
  <c r="AM240" i="3"/>
  <c r="AO240" i="3"/>
  <c r="AQ240" i="3" s="1"/>
  <c r="AP240" i="3"/>
  <c r="AR240" i="3"/>
  <c r="AT240" i="3" s="1"/>
  <c r="AS240" i="3"/>
  <c r="AU240" i="3"/>
  <c r="AW240" i="3" s="1"/>
  <c r="AV240" i="3"/>
  <c r="AX240" i="3"/>
  <c r="AZ240" i="3" s="1"/>
  <c r="AY240" i="3"/>
  <c r="BA240" i="3"/>
  <c r="BC240" i="3" s="1"/>
  <c r="BB240" i="3"/>
  <c r="BD240" i="3"/>
  <c r="U240" i="3"/>
  <c r="J240" i="3" s="1"/>
  <c r="BG240" i="3"/>
  <c r="BI240" i="3" s="1"/>
  <c r="N239" i="11"/>
  <c r="O239" i="11"/>
  <c r="P239" i="11"/>
  <c r="A240" i="11"/>
  <c r="AI241" i="3"/>
  <c r="AK241" i="3" s="1"/>
  <c r="AL241" i="3"/>
  <c r="AN241" i="3" s="1"/>
  <c r="AM241" i="3"/>
  <c r="AO241" i="3"/>
  <c r="AQ241" i="3" s="1"/>
  <c r="AP241" i="3"/>
  <c r="AR241" i="3"/>
  <c r="AT241" i="3" s="1"/>
  <c r="AS241" i="3"/>
  <c r="AU241" i="3"/>
  <c r="AW241" i="3" s="1"/>
  <c r="AV241" i="3"/>
  <c r="AX241" i="3"/>
  <c r="AZ241" i="3" s="1"/>
  <c r="AY241" i="3"/>
  <c r="BA241" i="3"/>
  <c r="BC241" i="3" s="1"/>
  <c r="BB241" i="3"/>
  <c r="BD241" i="3"/>
  <c r="BF241" i="3" s="1"/>
  <c r="U241" i="3"/>
  <c r="BG241" i="3"/>
  <c r="BI241" i="3" s="1"/>
  <c r="N240" i="11"/>
  <c r="O240" i="11"/>
  <c r="P240" i="11"/>
  <c r="A241" i="11"/>
  <c r="AI242" i="3"/>
  <c r="AK242" i="3" s="1"/>
  <c r="AL242" i="3"/>
  <c r="AN242" i="3" s="1"/>
  <c r="AM242" i="3"/>
  <c r="AO242" i="3"/>
  <c r="AQ242" i="3" s="1"/>
  <c r="AP242" i="3"/>
  <c r="AR242" i="3"/>
  <c r="AT242" i="3" s="1"/>
  <c r="AS242" i="3"/>
  <c r="AU242" i="3"/>
  <c r="AW242" i="3" s="1"/>
  <c r="AV242" i="3"/>
  <c r="AX242" i="3"/>
  <c r="AZ242" i="3" s="1"/>
  <c r="AY242" i="3"/>
  <c r="BA242" i="3"/>
  <c r="BC242" i="3" s="1"/>
  <c r="BB242" i="3"/>
  <c r="BD242" i="3"/>
  <c r="U242" i="3"/>
  <c r="BG242" i="3"/>
  <c r="BI242" i="3" s="1"/>
  <c r="N241" i="11"/>
  <c r="O241" i="11"/>
  <c r="P241" i="11"/>
  <c r="A242" i="11"/>
  <c r="AI243" i="3"/>
  <c r="AK243" i="3" s="1"/>
  <c r="AL243" i="3"/>
  <c r="AN243" i="3" s="1"/>
  <c r="AM243" i="3"/>
  <c r="AO243" i="3"/>
  <c r="AP243" i="3"/>
  <c r="AR243" i="3"/>
  <c r="AT243" i="3" s="1"/>
  <c r="AS243" i="3"/>
  <c r="AU243" i="3"/>
  <c r="AW243" i="3" s="1"/>
  <c r="AV243" i="3"/>
  <c r="AX243" i="3"/>
  <c r="AZ243" i="3" s="1"/>
  <c r="AY243" i="3"/>
  <c r="BA243" i="3"/>
  <c r="BC243" i="3" s="1"/>
  <c r="BB243" i="3"/>
  <c r="BD243" i="3"/>
  <c r="BF243" i="3" s="1"/>
  <c r="U243" i="3"/>
  <c r="K243" i="3" s="1"/>
  <c r="BG243" i="3"/>
  <c r="BI243" i="3" s="1"/>
  <c r="N242" i="11"/>
  <c r="O242" i="11"/>
  <c r="P242" i="11"/>
  <c r="A243" i="11"/>
  <c r="AI244" i="3"/>
  <c r="AK244" i="3" s="1"/>
  <c r="AL244" i="3"/>
  <c r="AN244" i="3" s="1"/>
  <c r="AM244" i="3"/>
  <c r="AO244" i="3"/>
  <c r="AQ244" i="3" s="1"/>
  <c r="AP244" i="3"/>
  <c r="AR244" i="3"/>
  <c r="AT244" i="3" s="1"/>
  <c r="AS244" i="3"/>
  <c r="AU244" i="3"/>
  <c r="AW244" i="3" s="1"/>
  <c r="AV244" i="3"/>
  <c r="AX244" i="3"/>
  <c r="AZ244" i="3" s="1"/>
  <c r="AY244" i="3"/>
  <c r="BA244" i="3"/>
  <c r="BC244" i="3" s="1"/>
  <c r="BB244" i="3"/>
  <c r="BD244" i="3"/>
  <c r="U244" i="3"/>
  <c r="J244" i="3" s="1"/>
  <c r="BG244" i="3"/>
  <c r="BI244" i="3" s="1"/>
  <c r="N243" i="11"/>
  <c r="O243" i="11"/>
  <c r="P243" i="11"/>
  <c r="A244" i="11"/>
  <c r="AI245" i="3"/>
  <c r="AK245" i="3" s="1"/>
  <c r="AL245" i="3"/>
  <c r="AN245" i="3" s="1"/>
  <c r="AM245" i="3"/>
  <c r="AO245" i="3"/>
  <c r="AQ245" i="3" s="1"/>
  <c r="AP245" i="3"/>
  <c r="AR245" i="3"/>
  <c r="AT245" i="3" s="1"/>
  <c r="AS245" i="3"/>
  <c r="AU245" i="3"/>
  <c r="AW245" i="3" s="1"/>
  <c r="AV245" i="3"/>
  <c r="AX245" i="3"/>
  <c r="AZ245" i="3" s="1"/>
  <c r="AY245" i="3"/>
  <c r="BA245" i="3"/>
  <c r="BC245" i="3" s="1"/>
  <c r="BB245" i="3"/>
  <c r="BD245" i="3"/>
  <c r="BF245" i="3" s="1"/>
  <c r="U245" i="3"/>
  <c r="J245" i="3" s="1"/>
  <c r="T245" i="3" s="1"/>
  <c r="BG245" i="3"/>
  <c r="BI245" i="3" s="1"/>
  <c r="N244" i="11"/>
  <c r="O244" i="11"/>
  <c r="P244" i="11"/>
  <c r="A245" i="11"/>
  <c r="AI246" i="3"/>
  <c r="AK246" i="3" s="1"/>
  <c r="AL246" i="3"/>
  <c r="AN246" i="3" s="1"/>
  <c r="AM246" i="3"/>
  <c r="AO246" i="3"/>
  <c r="AQ246" i="3" s="1"/>
  <c r="AP246" i="3"/>
  <c r="AR246" i="3"/>
  <c r="AT246" i="3" s="1"/>
  <c r="AS246" i="3"/>
  <c r="AU246" i="3"/>
  <c r="AW246" i="3" s="1"/>
  <c r="AV246" i="3"/>
  <c r="AX246" i="3"/>
  <c r="AZ246" i="3" s="1"/>
  <c r="AY246" i="3"/>
  <c r="BA246" i="3"/>
  <c r="BC246" i="3" s="1"/>
  <c r="BB246" i="3"/>
  <c r="BD246" i="3"/>
  <c r="U246" i="3"/>
  <c r="BH246" i="3" s="1"/>
  <c r="BG246" i="3"/>
  <c r="BI246" i="3" s="1"/>
  <c r="N245" i="11"/>
  <c r="O245" i="11"/>
  <c r="P245" i="11"/>
  <c r="A246" i="11"/>
  <c r="AI247" i="3"/>
  <c r="AK247" i="3" s="1"/>
  <c r="AL247" i="3"/>
  <c r="AN247" i="3" s="1"/>
  <c r="AM247" i="3"/>
  <c r="AO247" i="3"/>
  <c r="AQ247" i="3" s="1"/>
  <c r="AP247" i="3"/>
  <c r="AR247" i="3"/>
  <c r="AT247" i="3" s="1"/>
  <c r="AS247" i="3"/>
  <c r="AU247" i="3"/>
  <c r="AW247" i="3" s="1"/>
  <c r="AV247" i="3"/>
  <c r="AX247" i="3"/>
  <c r="AZ247" i="3" s="1"/>
  <c r="AY247" i="3"/>
  <c r="BA247" i="3"/>
  <c r="BC247" i="3" s="1"/>
  <c r="BB247" i="3"/>
  <c r="BD247" i="3"/>
  <c r="BF247" i="3" s="1"/>
  <c r="U247" i="3"/>
  <c r="BH247" i="3" s="1"/>
  <c r="BG247" i="3"/>
  <c r="BI247" i="3" s="1"/>
  <c r="N246" i="11"/>
  <c r="O246" i="11"/>
  <c r="P246" i="11"/>
  <c r="A247" i="11"/>
  <c r="AI248" i="3"/>
  <c r="AK248" i="3" s="1"/>
  <c r="AL248" i="3"/>
  <c r="AM248" i="3"/>
  <c r="AO248" i="3"/>
  <c r="AQ248" i="3" s="1"/>
  <c r="AP248" i="3"/>
  <c r="AR248" i="3"/>
  <c r="AT248" i="3" s="1"/>
  <c r="AS248" i="3"/>
  <c r="AU248" i="3"/>
  <c r="AW248" i="3" s="1"/>
  <c r="AV248" i="3"/>
  <c r="AX248" i="3"/>
  <c r="AZ248" i="3" s="1"/>
  <c r="AY248" i="3"/>
  <c r="BA248" i="3"/>
  <c r="BC248" i="3" s="1"/>
  <c r="BB248" i="3"/>
  <c r="BD248" i="3"/>
  <c r="BF248" i="3" s="1"/>
  <c r="U248" i="3"/>
  <c r="J248" i="3" s="1"/>
  <c r="T248" i="3" s="1"/>
  <c r="BG248" i="3"/>
  <c r="N247" i="11"/>
  <c r="O247" i="11"/>
  <c r="P247" i="11"/>
  <c r="A248" i="11"/>
  <c r="AI249" i="3"/>
  <c r="AK249" i="3" s="1"/>
  <c r="AL249" i="3"/>
  <c r="AN249" i="3" s="1"/>
  <c r="AM249" i="3"/>
  <c r="AO249" i="3"/>
  <c r="AQ249" i="3" s="1"/>
  <c r="AP249" i="3"/>
  <c r="AR249" i="3"/>
  <c r="AT249" i="3" s="1"/>
  <c r="AS249" i="3"/>
  <c r="AU249" i="3"/>
  <c r="AW249" i="3" s="1"/>
  <c r="AV249" i="3"/>
  <c r="AX249" i="3"/>
  <c r="AZ249" i="3" s="1"/>
  <c r="AY249" i="3"/>
  <c r="BA249" i="3"/>
  <c r="BC249" i="3" s="1"/>
  <c r="BB249" i="3"/>
  <c r="BD249" i="3"/>
  <c r="BF249" i="3" s="1"/>
  <c r="U249" i="3"/>
  <c r="K249" i="3" s="1"/>
  <c r="BG249" i="3"/>
  <c r="N248" i="11"/>
  <c r="O248" i="11"/>
  <c r="P248" i="11"/>
  <c r="A249" i="11"/>
  <c r="AI250" i="3"/>
  <c r="AK250" i="3" s="1"/>
  <c r="AL250" i="3"/>
  <c r="AN250" i="3" s="1"/>
  <c r="AM250" i="3"/>
  <c r="AO250" i="3"/>
  <c r="AQ250" i="3" s="1"/>
  <c r="AP250" i="3"/>
  <c r="AR250" i="3"/>
  <c r="AT250" i="3" s="1"/>
  <c r="AS250" i="3"/>
  <c r="AU250" i="3"/>
  <c r="AW250" i="3" s="1"/>
  <c r="AV250" i="3"/>
  <c r="AX250" i="3"/>
  <c r="AZ250" i="3" s="1"/>
  <c r="AY250" i="3"/>
  <c r="BA250" i="3"/>
  <c r="BC250" i="3" s="1"/>
  <c r="BB250" i="3"/>
  <c r="BD250" i="3"/>
  <c r="BF250" i="3" s="1"/>
  <c r="U250" i="3"/>
  <c r="BG250" i="3"/>
  <c r="BI250" i="3" s="1"/>
  <c r="N249" i="11"/>
  <c r="O249" i="11"/>
  <c r="P249" i="11"/>
  <c r="A250" i="11"/>
  <c r="AI251" i="3"/>
  <c r="AK251" i="3" s="1"/>
  <c r="AL251" i="3"/>
  <c r="AN251" i="3" s="1"/>
  <c r="AM251" i="3"/>
  <c r="AO251" i="3"/>
  <c r="AQ251" i="3" s="1"/>
  <c r="AP251" i="3"/>
  <c r="AR251" i="3"/>
  <c r="AT251" i="3" s="1"/>
  <c r="AS251" i="3"/>
  <c r="AU251" i="3"/>
  <c r="AW251" i="3" s="1"/>
  <c r="AV251" i="3"/>
  <c r="AX251" i="3"/>
  <c r="AZ251" i="3" s="1"/>
  <c r="AY251" i="3"/>
  <c r="BA251" i="3"/>
  <c r="BC251" i="3" s="1"/>
  <c r="BB251" i="3"/>
  <c r="BD251" i="3"/>
  <c r="BF251" i="3" s="1"/>
  <c r="U251" i="3"/>
  <c r="BG251" i="3"/>
  <c r="BI251" i="3" s="1"/>
  <c r="N250" i="11"/>
  <c r="O250" i="11"/>
  <c r="P250" i="11"/>
  <c r="A251" i="11"/>
  <c r="AI252" i="3"/>
  <c r="AK252" i="3" s="1"/>
  <c r="AL252" i="3"/>
  <c r="AM252" i="3"/>
  <c r="AO252" i="3"/>
  <c r="AQ252" i="3" s="1"/>
  <c r="AP252" i="3"/>
  <c r="AR252" i="3"/>
  <c r="AT252" i="3" s="1"/>
  <c r="AS252" i="3"/>
  <c r="AU252" i="3"/>
  <c r="AW252" i="3" s="1"/>
  <c r="AV252" i="3"/>
  <c r="AX252" i="3"/>
  <c r="AZ252" i="3" s="1"/>
  <c r="AY252" i="3"/>
  <c r="BA252" i="3"/>
  <c r="BC252" i="3" s="1"/>
  <c r="BB252" i="3"/>
  <c r="BD252" i="3"/>
  <c r="BF252" i="3" s="1"/>
  <c r="U252" i="3"/>
  <c r="J252" i="3" s="1"/>
  <c r="T252" i="3" s="1"/>
  <c r="BG252" i="3"/>
  <c r="BI252" i="3" s="1"/>
  <c r="N251" i="11"/>
  <c r="O251" i="11"/>
  <c r="P251" i="11"/>
  <c r="A252" i="11"/>
  <c r="AI253" i="3"/>
  <c r="AK253" i="3" s="1"/>
  <c r="AL253" i="3"/>
  <c r="AM253" i="3"/>
  <c r="AO253" i="3"/>
  <c r="AQ253" i="3" s="1"/>
  <c r="AP253" i="3"/>
  <c r="AR253" i="3"/>
  <c r="AT253" i="3" s="1"/>
  <c r="AS253" i="3"/>
  <c r="AU253" i="3"/>
  <c r="AW253" i="3" s="1"/>
  <c r="AV253" i="3"/>
  <c r="AX253" i="3"/>
  <c r="AZ253" i="3" s="1"/>
  <c r="AY253" i="3"/>
  <c r="BA253" i="3"/>
  <c r="BC253" i="3" s="1"/>
  <c r="BB253" i="3"/>
  <c r="BD253" i="3"/>
  <c r="BF253" i="3" s="1"/>
  <c r="U253" i="3"/>
  <c r="J253" i="3" s="1"/>
  <c r="T253" i="3" s="1"/>
  <c r="BG253" i="3"/>
  <c r="BI253" i="3" s="1"/>
  <c r="N252" i="11"/>
  <c r="O252" i="11"/>
  <c r="P252" i="11"/>
  <c r="A253" i="11"/>
  <c r="AI254" i="3"/>
  <c r="AK254" i="3" s="1"/>
  <c r="AL254" i="3"/>
  <c r="AM254" i="3"/>
  <c r="AO254" i="3"/>
  <c r="AQ254" i="3" s="1"/>
  <c r="AP254" i="3"/>
  <c r="AR254" i="3"/>
  <c r="AT254" i="3" s="1"/>
  <c r="AS254" i="3"/>
  <c r="AU254" i="3"/>
  <c r="AW254" i="3" s="1"/>
  <c r="AV254" i="3"/>
  <c r="AX254" i="3"/>
  <c r="AZ254" i="3" s="1"/>
  <c r="AY254" i="3"/>
  <c r="BA254" i="3"/>
  <c r="BC254" i="3" s="1"/>
  <c r="BB254" i="3"/>
  <c r="BD254" i="3"/>
  <c r="BF254" i="3" s="1"/>
  <c r="U254" i="3"/>
  <c r="BG254" i="3"/>
  <c r="BI254" i="3" s="1"/>
  <c r="N253" i="11"/>
  <c r="O253" i="11"/>
  <c r="P253" i="11"/>
  <c r="A254" i="11"/>
  <c r="AI255" i="3"/>
  <c r="AK255" i="3" s="1"/>
  <c r="AL255" i="3"/>
  <c r="AM255" i="3"/>
  <c r="AO255" i="3"/>
  <c r="AQ255" i="3" s="1"/>
  <c r="AP255" i="3"/>
  <c r="AR255" i="3"/>
  <c r="AT255" i="3" s="1"/>
  <c r="AS255" i="3"/>
  <c r="AU255" i="3"/>
  <c r="AW255" i="3" s="1"/>
  <c r="AV255" i="3"/>
  <c r="AX255" i="3"/>
  <c r="AZ255" i="3" s="1"/>
  <c r="AY255" i="3"/>
  <c r="BA255" i="3"/>
  <c r="BC255" i="3" s="1"/>
  <c r="BB255" i="3"/>
  <c r="BD255" i="3"/>
  <c r="BF255" i="3" s="1"/>
  <c r="U255" i="3"/>
  <c r="BE255" i="3" s="1"/>
  <c r="BG255" i="3"/>
  <c r="BI255" i="3" s="1"/>
  <c r="N254" i="11"/>
  <c r="O254" i="11"/>
  <c r="P254" i="11"/>
  <c r="A255" i="11"/>
  <c r="AI256" i="3"/>
  <c r="AK256" i="3" s="1"/>
  <c r="AL256" i="3"/>
  <c r="AN256" i="3" s="1"/>
  <c r="AM256" i="3"/>
  <c r="AO256" i="3"/>
  <c r="AQ256" i="3" s="1"/>
  <c r="AP256" i="3"/>
  <c r="AR256" i="3"/>
  <c r="AT256" i="3" s="1"/>
  <c r="AS256" i="3"/>
  <c r="AU256" i="3"/>
  <c r="AW256" i="3" s="1"/>
  <c r="AV256" i="3"/>
  <c r="AX256" i="3"/>
  <c r="AZ256" i="3" s="1"/>
  <c r="AY256" i="3"/>
  <c r="BA256" i="3"/>
  <c r="BC256" i="3" s="1"/>
  <c r="BB256" i="3"/>
  <c r="BD256" i="3"/>
  <c r="BF256" i="3" s="1"/>
  <c r="U256" i="3"/>
  <c r="J256" i="3" s="1"/>
  <c r="T256" i="3" s="1"/>
  <c r="BG256" i="3"/>
  <c r="BI256" i="3" s="1"/>
  <c r="N255" i="11"/>
  <c r="O255" i="11"/>
  <c r="P255" i="11"/>
  <c r="A256" i="11"/>
  <c r="AI257" i="3"/>
  <c r="AK257" i="3" s="1"/>
  <c r="AL257" i="3"/>
  <c r="AN257" i="3" s="1"/>
  <c r="AM257" i="3"/>
  <c r="AO257" i="3"/>
  <c r="AQ257" i="3" s="1"/>
  <c r="AP257" i="3"/>
  <c r="AR257" i="3"/>
  <c r="AT257" i="3" s="1"/>
  <c r="AS257" i="3"/>
  <c r="AU257" i="3"/>
  <c r="AW257" i="3" s="1"/>
  <c r="AV257" i="3"/>
  <c r="AX257" i="3"/>
  <c r="AZ257" i="3" s="1"/>
  <c r="AY257" i="3"/>
  <c r="BA257" i="3"/>
  <c r="BC257" i="3" s="1"/>
  <c r="BB257" i="3"/>
  <c r="BD257" i="3"/>
  <c r="BF257" i="3" s="1"/>
  <c r="U257" i="3"/>
  <c r="K257" i="3" s="1"/>
  <c r="BG257" i="3"/>
  <c r="BI257" i="3" s="1"/>
  <c r="N256" i="11"/>
  <c r="O256" i="11"/>
  <c r="P256" i="11"/>
  <c r="A257" i="11"/>
  <c r="AI258" i="3"/>
  <c r="AK258" i="3" s="1"/>
  <c r="AL258" i="3"/>
  <c r="AM258" i="3"/>
  <c r="AO258" i="3"/>
  <c r="AQ258" i="3" s="1"/>
  <c r="AP258" i="3"/>
  <c r="AR258" i="3"/>
  <c r="AT258" i="3" s="1"/>
  <c r="AS258" i="3"/>
  <c r="AU258" i="3"/>
  <c r="AW258" i="3" s="1"/>
  <c r="AV258" i="3"/>
  <c r="AX258" i="3"/>
  <c r="AZ258" i="3" s="1"/>
  <c r="AY258" i="3"/>
  <c r="BA258" i="3"/>
  <c r="BC258" i="3" s="1"/>
  <c r="BB258" i="3"/>
  <c r="BD258" i="3"/>
  <c r="BF258" i="3" s="1"/>
  <c r="U258" i="3"/>
  <c r="BG258" i="3"/>
  <c r="BI258" i="3" s="1"/>
  <c r="N257" i="11"/>
  <c r="O257" i="11"/>
  <c r="P257" i="11"/>
  <c r="A258" i="11"/>
  <c r="AI259" i="3"/>
  <c r="AK259" i="3" s="1"/>
  <c r="AL259" i="3"/>
  <c r="AN259" i="3" s="1"/>
  <c r="AM259" i="3"/>
  <c r="AO259" i="3"/>
  <c r="AQ259" i="3" s="1"/>
  <c r="AP259" i="3"/>
  <c r="AR259" i="3"/>
  <c r="AT259" i="3" s="1"/>
  <c r="AS259" i="3"/>
  <c r="AU259" i="3"/>
  <c r="AW259" i="3" s="1"/>
  <c r="AV259" i="3"/>
  <c r="AX259" i="3"/>
  <c r="AZ259" i="3" s="1"/>
  <c r="AY259" i="3"/>
  <c r="BA259" i="3"/>
  <c r="BC259" i="3" s="1"/>
  <c r="BB259" i="3"/>
  <c r="BD259" i="3"/>
  <c r="BF259" i="3" s="1"/>
  <c r="U259" i="3"/>
  <c r="BG259" i="3"/>
  <c r="BI259" i="3" s="1"/>
  <c r="N258" i="11"/>
  <c r="O258" i="11"/>
  <c r="P258" i="11"/>
  <c r="A259" i="11"/>
  <c r="AI260" i="3"/>
  <c r="AK260" i="3" s="1"/>
  <c r="AL260" i="3"/>
  <c r="AN260" i="3" s="1"/>
  <c r="AM260" i="3"/>
  <c r="AO260" i="3"/>
  <c r="AQ260" i="3" s="1"/>
  <c r="AP260" i="3"/>
  <c r="AR260" i="3"/>
  <c r="AT260" i="3" s="1"/>
  <c r="AS260" i="3"/>
  <c r="AU260" i="3"/>
  <c r="AW260" i="3" s="1"/>
  <c r="AV260" i="3"/>
  <c r="AX260" i="3"/>
  <c r="AZ260" i="3" s="1"/>
  <c r="AY260" i="3"/>
  <c r="BA260" i="3"/>
  <c r="BC260" i="3" s="1"/>
  <c r="BB260" i="3"/>
  <c r="BD260" i="3"/>
  <c r="BF260" i="3" s="1"/>
  <c r="U260" i="3"/>
  <c r="BE260" i="3" s="1"/>
  <c r="BG260" i="3"/>
  <c r="BI260" i="3" s="1"/>
  <c r="N259" i="11"/>
  <c r="O259" i="11"/>
  <c r="P259" i="11"/>
  <c r="A260" i="11"/>
  <c r="AI261" i="3"/>
  <c r="AK261" i="3" s="1"/>
  <c r="AL261" i="3"/>
  <c r="AN261" i="3" s="1"/>
  <c r="AM261" i="3"/>
  <c r="AO261" i="3"/>
  <c r="AP261" i="3"/>
  <c r="AR261" i="3"/>
  <c r="AT261" i="3" s="1"/>
  <c r="AS261" i="3"/>
  <c r="AU261" i="3"/>
  <c r="AW261" i="3" s="1"/>
  <c r="AV261" i="3"/>
  <c r="AX261" i="3"/>
  <c r="AZ261" i="3" s="1"/>
  <c r="AY261" i="3"/>
  <c r="BA261" i="3"/>
  <c r="BC261" i="3" s="1"/>
  <c r="BB261" i="3"/>
  <c r="BD261" i="3"/>
  <c r="BF261" i="3" s="1"/>
  <c r="U261" i="3"/>
  <c r="J261" i="3" s="1"/>
  <c r="T261" i="3" s="1"/>
  <c r="BG261" i="3"/>
  <c r="BI261" i="3" s="1"/>
  <c r="N260" i="11"/>
  <c r="O260" i="11"/>
  <c r="P260" i="11"/>
  <c r="A261" i="11"/>
  <c r="AI262" i="3"/>
  <c r="AK262" i="3" s="1"/>
  <c r="AL262" i="3"/>
  <c r="AN262" i="3" s="1"/>
  <c r="AM262" i="3"/>
  <c r="AO262" i="3"/>
  <c r="AQ262" i="3" s="1"/>
  <c r="AP262" i="3"/>
  <c r="AR262" i="3"/>
  <c r="AT262" i="3" s="1"/>
  <c r="AS262" i="3"/>
  <c r="AU262" i="3"/>
  <c r="AW262" i="3" s="1"/>
  <c r="AV262" i="3"/>
  <c r="AX262" i="3"/>
  <c r="AZ262" i="3" s="1"/>
  <c r="AY262" i="3"/>
  <c r="BA262" i="3"/>
  <c r="BC262" i="3" s="1"/>
  <c r="BB262" i="3"/>
  <c r="BD262" i="3"/>
  <c r="U262" i="3"/>
  <c r="J262" i="3" s="1"/>
  <c r="BG262" i="3"/>
  <c r="BI262" i="3" s="1"/>
  <c r="N261" i="11"/>
  <c r="O261" i="11"/>
  <c r="P261" i="11"/>
  <c r="A262" i="11"/>
  <c r="AI263" i="3"/>
  <c r="AK263" i="3" s="1"/>
  <c r="AL263" i="3"/>
  <c r="AN263" i="3" s="1"/>
  <c r="AM263" i="3"/>
  <c r="AO263" i="3"/>
  <c r="AQ263" i="3" s="1"/>
  <c r="AP263" i="3"/>
  <c r="AR263" i="3"/>
  <c r="AT263" i="3" s="1"/>
  <c r="AS263" i="3"/>
  <c r="AU263" i="3"/>
  <c r="AW263" i="3" s="1"/>
  <c r="AV263" i="3"/>
  <c r="AX263" i="3"/>
  <c r="AZ263" i="3" s="1"/>
  <c r="AY263" i="3"/>
  <c r="BA263" i="3"/>
  <c r="BC263" i="3" s="1"/>
  <c r="BB263" i="3"/>
  <c r="BD263" i="3"/>
  <c r="BF263" i="3" s="1"/>
  <c r="U263" i="3"/>
  <c r="J263" i="3" s="1"/>
  <c r="T263" i="3" s="1"/>
  <c r="BG263" i="3"/>
  <c r="BI263" i="3" s="1"/>
  <c r="N262" i="11"/>
  <c r="O262" i="11"/>
  <c r="P262" i="11"/>
  <c r="A263" i="11"/>
  <c r="AI264" i="3"/>
  <c r="AK264" i="3" s="1"/>
  <c r="AL264" i="3"/>
  <c r="AN264" i="3" s="1"/>
  <c r="AM264" i="3"/>
  <c r="AO264" i="3"/>
  <c r="AQ264" i="3" s="1"/>
  <c r="AP264" i="3"/>
  <c r="AR264" i="3"/>
  <c r="AT264" i="3" s="1"/>
  <c r="AS264" i="3"/>
  <c r="AU264" i="3"/>
  <c r="AW264" i="3" s="1"/>
  <c r="AV264" i="3"/>
  <c r="AX264" i="3"/>
  <c r="AZ264" i="3" s="1"/>
  <c r="AY264" i="3"/>
  <c r="BA264" i="3"/>
  <c r="BC264" i="3" s="1"/>
  <c r="BB264" i="3"/>
  <c r="BD264" i="3"/>
  <c r="U264" i="3"/>
  <c r="J264" i="3" s="1"/>
  <c r="BG264" i="3"/>
  <c r="BI264" i="3" s="1"/>
  <c r="N263" i="11"/>
  <c r="O263" i="11"/>
  <c r="P263" i="11"/>
  <c r="A264" i="11"/>
  <c r="AI265" i="3"/>
  <c r="AK265" i="3" s="1"/>
  <c r="AL265" i="3"/>
  <c r="AN265" i="3" s="1"/>
  <c r="AM265" i="3"/>
  <c r="AO265" i="3"/>
  <c r="AQ265" i="3" s="1"/>
  <c r="AP265" i="3"/>
  <c r="AR265" i="3"/>
  <c r="AT265" i="3" s="1"/>
  <c r="AS265" i="3"/>
  <c r="AU265" i="3"/>
  <c r="AV265" i="3"/>
  <c r="AX265" i="3"/>
  <c r="AZ265" i="3" s="1"/>
  <c r="AY265" i="3"/>
  <c r="BA265" i="3"/>
  <c r="BC265" i="3" s="1"/>
  <c r="BB265" i="3"/>
  <c r="BD265" i="3"/>
  <c r="BF265" i="3" s="1"/>
  <c r="U265" i="3"/>
  <c r="BE265" i="3" s="1"/>
  <c r="BG265" i="3"/>
  <c r="BI265" i="3" s="1"/>
  <c r="N264" i="11"/>
  <c r="O264" i="11"/>
  <c r="P264" i="11"/>
  <c r="A265" i="11"/>
  <c r="AI266" i="3"/>
  <c r="AK266" i="3" s="1"/>
  <c r="AL266" i="3"/>
  <c r="AN266" i="3" s="1"/>
  <c r="AM266" i="3"/>
  <c r="AO266" i="3"/>
  <c r="AQ266" i="3" s="1"/>
  <c r="AP266" i="3"/>
  <c r="AR266" i="3"/>
  <c r="AT266" i="3" s="1"/>
  <c r="AS266" i="3"/>
  <c r="AU266" i="3"/>
  <c r="AW266" i="3" s="1"/>
  <c r="AV266" i="3"/>
  <c r="AX266" i="3"/>
  <c r="AZ266" i="3" s="1"/>
  <c r="AY266" i="3"/>
  <c r="BA266" i="3"/>
  <c r="BC266" i="3" s="1"/>
  <c r="BB266" i="3"/>
  <c r="BD266" i="3"/>
  <c r="U266" i="3"/>
  <c r="BG266" i="3"/>
  <c r="BI266" i="3" s="1"/>
  <c r="N265" i="11"/>
  <c r="O265" i="11"/>
  <c r="P265" i="11"/>
  <c r="A266" i="11"/>
  <c r="AI267" i="3"/>
  <c r="AK267" i="3" s="1"/>
  <c r="AL267" i="3"/>
  <c r="AN267" i="3" s="1"/>
  <c r="AM267" i="3"/>
  <c r="AO267" i="3"/>
  <c r="AQ267" i="3" s="1"/>
  <c r="AP267" i="3"/>
  <c r="AR267" i="3"/>
  <c r="AT267" i="3" s="1"/>
  <c r="AS267" i="3"/>
  <c r="AU267" i="3"/>
  <c r="AW267" i="3" s="1"/>
  <c r="AV267" i="3"/>
  <c r="AX267" i="3"/>
  <c r="AZ267" i="3" s="1"/>
  <c r="AY267" i="3"/>
  <c r="BA267" i="3"/>
  <c r="BC267" i="3" s="1"/>
  <c r="BB267" i="3"/>
  <c r="BD267" i="3"/>
  <c r="BF267" i="3" s="1"/>
  <c r="U267" i="3"/>
  <c r="BG267" i="3"/>
  <c r="BI267" i="3" s="1"/>
  <c r="N266" i="11"/>
  <c r="O266" i="11"/>
  <c r="P266" i="11"/>
  <c r="A267" i="11"/>
  <c r="AI268" i="3"/>
  <c r="AK268" i="3" s="1"/>
  <c r="AL268" i="3"/>
  <c r="AN268" i="3" s="1"/>
  <c r="AM268" i="3"/>
  <c r="AO268" i="3"/>
  <c r="AQ268" i="3" s="1"/>
  <c r="AP268" i="3"/>
  <c r="AR268" i="3"/>
  <c r="AT268" i="3" s="1"/>
  <c r="AS268" i="3"/>
  <c r="AU268" i="3"/>
  <c r="AW268" i="3" s="1"/>
  <c r="AV268" i="3"/>
  <c r="AX268" i="3"/>
  <c r="AZ268" i="3" s="1"/>
  <c r="AY268" i="3"/>
  <c r="BA268" i="3"/>
  <c r="BC268" i="3" s="1"/>
  <c r="BB268" i="3"/>
  <c r="BD268" i="3"/>
  <c r="U268" i="3"/>
  <c r="BG268" i="3"/>
  <c r="BI268" i="3" s="1"/>
  <c r="N267" i="11"/>
  <c r="O267" i="11"/>
  <c r="P267" i="11"/>
  <c r="A268" i="11"/>
  <c r="AI269" i="3"/>
  <c r="AK269" i="3" s="1"/>
  <c r="AL269" i="3"/>
  <c r="AN269" i="3" s="1"/>
  <c r="AM269" i="3"/>
  <c r="AO269" i="3"/>
  <c r="AQ269" i="3" s="1"/>
  <c r="AP269" i="3"/>
  <c r="AR269" i="3"/>
  <c r="AT269" i="3" s="1"/>
  <c r="AS269" i="3"/>
  <c r="AU269" i="3"/>
  <c r="AW269" i="3" s="1"/>
  <c r="AV269" i="3"/>
  <c r="AX269" i="3"/>
  <c r="AZ269" i="3" s="1"/>
  <c r="AY269" i="3"/>
  <c r="BA269" i="3"/>
  <c r="BC269" i="3" s="1"/>
  <c r="BB269" i="3"/>
  <c r="BD269" i="3"/>
  <c r="BF269" i="3" s="1"/>
  <c r="U269" i="3"/>
  <c r="J269" i="3" s="1"/>
  <c r="T269" i="3" s="1"/>
  <c r="BG269" i="3"/>
  <c r="N268" i="11"/>
  <c r="O268" i="11"/>
  <c r="P268" i="11"/>
  <c r="A269" i="11"/>
  <c r="AI270" i="3"/>
  <c r="AK270" i="3" s="1"/>
  <c r="AL270" i="3"/>
  <c r="AN270" i="3" s="1"/>
  <c r="AM270" i="3"/>
  <c r="AO270" i="3"/>
  <c r="AQ270" i="3" s="1"/>
  <c r="AP270" i="3"/>
  <c r="AR270" i="3"/>
  <c r="AT270" i="3" s="1"/>
  <c r="AS270" i="3"/>
  <c r="AU270" i="3"/>
  <c r="AW270" i="3" s="1"/>
  <c r="AV270" i="3"/>
  <c r="AX270" i="3"/>
  <c r="AZ270" i="3" s="1"/>
  <c r="AY270" i="3"/>
  <c r="BA270" i="3"/>
  <c r="BC270" i="3" s="1"/>
  <c r="BB270" i="3"/>
  <c r="BD270" i="3"/>
  <c r="U270" i="3"/>
  <c r="BG270" i="3"/>
  <c r="BI270" i="3" s="1"/>
  <c r="N269" i="11"/>
  <c r="O269" i="11"/>
  <c r="P269" i="11"/>
  <c r="A270" i="11"/>
  <c r="AI271" i="3"/>
  <c r="AK271" i="3" s="1"/>
  <c r="AL271" i="3"/>
  <c r="AN271" i="3" s="1"/>
  <c r="AM271" i="3"/>
  <c r="AO271" i="3"/>
  <c r="AP271" i="3"/>
  <c r="AR271" i="3"/>
  <c r="AT271" i="3" s="1"/>
  <c r="AS271" i="3"/>
  <c r="AU271" i="3"/>
  <c r="AW271" i="3" s="1"/>
  <c r="AV271" i="3"/>
  <c r="AX271" i="3"/>
  <c r="AZ271" i="3" s="1"/>
  <c r="AY271" i="3"/>
  <c r="BA271" i="3"/>
  <c r="BC271" i="3" s="1"/>
  <c r="BB271" i="3"/>
  <c r="BD271" i="3"/>
  <c r="BF271" i="3" s="1"/>
  <c r="U271" i="3"/>
  <c r="K271" i="3" s="1"/>
  <c r="BG271" i="3"/>
  <c r="BI271" i="3" s="1"/>
  <c r="N270" i="11"/>
  <c r="O270" i="11"/>
  <c r="P270" i="11"/>
  <c r="A271" i="11"/>
  <c r="AI272" i="3"/>
  <c r="AK272" i="3" s="1"/>
  <c r="AL272" i="3"/>
  <c r="AN272" i="3" s="1"/>
  <c r="AM272" i="3"/>
  <c r="AO272" i="3"/>
  <c r="AQ272" i="3" s="1"/>
  <c r="AP272" i="3"/>
  <c r="AR272" i="3"/>
  <c r="AT272" i="3" s="1"/>
  <c r="AS272" i="3"/>
  <c r="AU272" i="3"/>
  <c r="AW272" i="3" s="1"/>
  <c r="AV272" i="3"/>
  <c r="AX272" i="3"/>
  <c r="AZ272" i="3" s="1"/>
  <c r="AY272" i="3"/>
  <c r="BA272" i="3"/>
  <c r="BC272" i="3" s="1"/>
  <c r="BB272" i="3"/>
  <c r="BD272" i="3"/>
  <c r="BF272" i="3" s="1"/>
  <c r="U272" i="3"/>
  <c r="K272" i="3" s="1"/>
  <c r="BG272" i="3"/>
  <c r="N271" i="11"/>
  <c r="O271" i="11"/>
  <c r="P271" i="11"/>
  <c r="A272" i="11"/>
  <c r="AI273" i="3"/>
  <c r="AK273" i="3" s="1"/>
  <c r="AL273" i="3"/>
  <c r="AN273" i="3" s="1"/>
  <c r="AM273" i="3"/>
  <c r="AO273" i="3"/>
  <c r="AQ273" i="3" s="1"/>
  <c r="AP273" i="3"/>
  <c r="AR273" i="3"/>
  <c r="AT273" i="3" s="1"/>
  <c r="AS273" i="3"/>
  <c r="AU273" i="3"/>
  <c r="AW273" i="3" s="1"/>
  <c r="AV273" i="3"/>
  <c r="AX273" i="3"/>
  <c r="AZ273" i="3" s="1"/>
  <c r="AY273" i="3"/>
  <c r="BA273" i="3"/>
  <c r="BC273" i="3" s="1"/>
  <c r="BB273" i="3"/>
  <c r="BD273" i="3"/>
  <c r="BF273" i="3" s="1"/>
  <c r="U273" i="3"/>
  <c r="BG273" i="3"/>
  <c r="BI273" i="3" s="1"/>
  <c r="N272" i="11"/>
  <c r="O272" i="11"/>
  <c r="P272" i="11"/>
  <c r="A273" i="11"/>
  <c r="AI274" i="3"/>
  <c r="AK274" i="3" s="1"/>
  <c r="AL274" i="3"/>
  <c r="AM274" i="3"/>
  <c r="AO274" i="3"/>
  <c r="AQ274" i="3" s="1"/>
  <c r="AP274" i="3"/>
  <c r="AR274" i="3"/>
  <c r="AT274" i="3" s="1"/>
  <c r="AS274" i="3"/>
  <c r="AU274" i="3"/>
  <c r="AW274" i="3" s="1"/>
  <c r="AV274" i="3"/>
  <c r="AX274" i="3"/>
  <c r="AZ274" i="3" s="1"/>
  <c r="AY274" i="3"/>
  <c r="BA274" i="3"/>
  <c r="BC274" i="3" s="1"/>
  <c r="BB274" i="3"/>
  <c r="BD274" i="3"/>
  <c r="BF274" i="3" s="1"/>
  <c r="U274" i="3"/>
  <c r="BG274" i="3"/>
  <c r="BI274" i="3" s="1"/>
  <c r="N273" i="11"/>
  <c r="O273" i="11"/>
  <c r="P273" i="11"/>
  <c r="A274" i="11"/>
  <c r="AI275" i="3"/>
  <c r="AK275" i="3" s="1"/>
  <c r="AL275" i="3"/>
  <c r="AN275" i="3" s="1"/>
  <c r="AM275" i="3"/>
  <c r="AO275" i="3"/>
  <c r="AQ275" i="3" s="1"/>
  <c r="AP275" i="3"/>
  <c r="AR275" i="3"/>
  <c r="AT275" i="3" s="1"/>
  <c r="AS275" i="3"/>
  <c r="AU275" i="3"/>
  <c r="AW275" i="3" s="1"/>
  <c r="AV275" i="3"/>
  <c r="AX275" i="3"/>
  <c r="AZ275" i="3" s="1"/>
  <c r="AY275" i="3"/>
  <c r="BA275" i="3"/>
  <c r="BC275" i="3" s="1"/>
  <c r="BB275" i="3"/>
  <c r="BD275" i="3"/>
  <c r="BF275" i="3" s="1"/>
  <c r="U275" i="3"/>
  <c r="BE275" i="3" s="1"/>
  <c r="BG275" i="3"/>
  <c r="BI275" i="3" s="1"/>
  <c r="N274" i="11"/>
  <c r="O274" i="11"/>
  <c r="P274" i="11"/>
  <c r="A275" i="11"/>
  <c r="AI276" i="3"/>
  <c r="AK276" i="3" s="1"/>
  <c r="AL276" i="3"/>
  <c r="AN276" i="3" s="1"/>
  <c r="AM276" i="3"/>
  <c r="AO276" i="3"/>
  <c r="AQ276" i="3" s="1"/>
  <c r="AP276" i="3"/>
  <c r="AR276" i="3"/>
  <c r="AT276" i="3" s="1"/>
  <c r="AS276" i="3"/>
  <c r="AU276" i="3"/>
  <c r="AW276" i="3" s="1"/>
  <c r="AV276" i="3"/>
  <c r="AX276" i="3"/>
  <c r="AZ276" i="3" s="1"/>
  <c r="AY276" i="3"/>
  <c r="BA276" i="3"/>
  <c r="BC276" i="3" s="1"/>
  <c r="BB276" i="3"/>
  <c r="BD276" i="3"/>
  <c r="BF276" i="3" s="1"/>
  <c r="U276" i="3"/>
  <c r="K276" i="3" s="1"/>
  <c r="BG276" i="3"/>
  <c r="BI276" i="3" s="1"/>
  <c r="N275" i="11"/>
  <c r="O275" i="11"/>
  <c r="P275" i="11"/>
  <c r="A276" i="11"/>
  <c r="AI277" i="3"/>
  <c r="AK277" i="3" s="1"/>
  <c r="AL277" i="3"/>
  <c r="AN277" i="3" s="1"/>
  <c r="AM277" i="3"/>
  <c r="AO277" i="3"/>
  <c r="AQ277" i="3" s="1"/>
  <c r="AP277" i="3"/>
  <c r="AR277" i="3"/>
  <c r="AT277" i="3" s="1"/>
  <c r="AS277" i="3"/>
  <c r="AU277" i="3"/>
  <c r="AW277" i="3" s="1"/>
  <c r="AV277" i="3"/>
  <c r="AX277" i="3"/>
  <c r="AZ277" i="3" s="1"/>
  <c r="AY277" i="3"/>
  <c r="BA277" i="3"/>
  <c r="BC277" i="3" s="1"/>
  <c r="BB277" i="3"/>
  <c r="BD277" i="3"/>
  <c r="BF277" i="3" s="1"/>
  <c r="U277" i="3"/>
  <c r="BG277" i="3"/>
  <c r="BI277" i="3" s="1"/>
  <c r="N276" i="11"/>
  <c r="O276" i="11"/>
  <c r="P276" i="11"/>
  <c r="A277" i="11"/>
  <c r="AI278" i="3"/>
  <c r="AK278" i="3" s="1"/>
  <c r="AL278" i="3"/>
  <c r="AN278" i="3" s="1"/>
  <c r="AM278" i="3"/>
  <c r="AO278" i="3"/>
  <c r="AQ278" i="3" s="1"/>
  <c r="AP278" i="3"/>
  <c r="AR278" i="3"/>
  <c r="AT278" i="3" s="1"/>
  <c r="AS278" i="3"/>
  <c r="AU278" i="3"/>
  <c r="AW278" i="3" s="1"/>
  <c r="AV278" i="3"/>
  <c r="AX278" i="3"/>
  <c r="AZ278" i="3" s="1"/>
  <c r="AY278" i="3"/>
  <c r="BA278" i="3"/>
  <c r="BC278" i="3" s="1"/>
  <c r="BB278" i="3"/>
  <c r="BD278" i="3"/>
  <c r="BF278" i="3" s="1"/>
  <c r="U278" i="3"/>
  <c r="BG278" i="3"/>
  <c r="BI278" i="3" s="1"/>
  <c r="N277" i="11"/>
  <c r="O277" i="11"/>
  <c r="P277" i="11"/>
  <c r="A278" i="11"/>
  <c r="AI279" i="3"/>
  <c r="AK279" i="3" s="1"/>
  <c r="AL279" i="3"/>
  <c r="AM279" i="3"/>
  <c r="AO279" i="3"/>
  <c r="AQ279" i="3" s="1"/>
  <c r="AP279" i="3"/>
  <c r="AR279" i="3"/>
  <c r="AT279" i="3" s="1"/>
  <c r="AS279" i="3"/>
  <c r="AU279" i="3"/>
  <c r="AW279" i="3" s="1"/>
  <c r="AV279" i="3"/>
  <c r="AX279" i="3"/>
  <c r="AZ279" i="3" s="1"/>
  <c r="AY279" i="3"/>
  <c r="BA279" i="3"/>
  <c r="BC279" i="3" s="1"/>
  <c r="BB279" i="3"/>
  <c r="BD279" i="3"/>
  <c r="BF279" i="3" s="1"/>
  <c r="U279" i="3"/>
  <c r="BG279" i="3"/>
  <c r="BI279" i="3" s="1"/>
  <c r="N278" i="11"/>
  <c r="O278" i="11"/>
  <c r="P278" i="11"/>
  <c r="A279" i="11"/>
  <c r="AI280" i="3"/>
  <c r="AK280" i="3" s="1"/>
  <c r="AL280" i="3"/>
  <c r="AN280" i="3" s="1"/>
  <c r="AM280" i="3"/>
  <c r="AO280" i="3"/>
  <c r="AQ280" i="3" s="1"/>
  <c r="AP280" i="3"/>
  <c r="AR280" i="3"/>
  <c r="AT280" i="3" s="1"/>
  <c r="AS280" i="3"/>
  <c r="AU280" i="3"/>
  <c r="AW280" i="3" s="1"/>
  <c r="AV280" i="3"/>
  <c r="AX280" i="3"/>
  <c r="AZ280" i="3" s="1"/>
  <c r="AY280" i="3"/>
  <c r="BA280" i="3"/>
  <c r="BC280" i="3" s="1"/>
  <c r="BB280" i="3"/>
  <c r="BD280" i="3"/>
  <c r="BF280" i="3" s="1"/>
  <c r="U280" i="3"/>
  <c r="J280" i="3" s="1"/>
  <c r="T280" i="3" s="1"/>
  <c r="BG280" i="3"/>
  <c r="BI280" i="3" s="1"/>
  <c r="N279" i="11"/>
  <c r="O279" i="11"/>
  <c r="P279" i="11"/>
  <c r="A280" i="11"/>
  <c r="AI281" i="3"/>
  <c r="AK281" i="3" s="1"/>
  <c r="AL281" i="3"/>
  <c r="AN281" i="3" s="1"/>
  <c r="AM281" i="3"/>
  <c r="AO281" i="3"/>
  <c r="AP281" i="3"/>
  <c r="AR281" i="3"/>
  <c r="AT281" i="3" s="1"/>
  <c r="AS281" i="3"/>
  <c r="AU281" i="3"/>
  <c r="AW281" i="3" s="1"/>
  <c r="AV281" i="3"/>
  <c r="AX281" i="3"/>
  <c r="AY281" i="3"/>
  <c r="BA281" i="3"/>
  <c r="BC281" i="3" s="1"/>
  <c r="BB281" i="3"/>
  <c r="BD281" i="3"/>
  <c r="BF281" i="3" s="1"/>
  <c r="U281" i="3"/>
  <c r="J281" i="3" s="1"/>
  <c r="T281" i="3" s="1"/>
  <c r="BG281" i="3"/>
  <c r="BI281" i="3" s="1"/>
  <c r="N280" i="11"/>
  <c r="O280" i="11"/>
  <c r="P280" i="11"/>
  <c r="A281" i="11"/>
  <c r="AI282" i="3"/>
  <c r="AK282" i="3" s="1"/>
  <c r="AL282" i="3"/>
  <c r="AM282" i="3"/>
  <c r="AO282" i="3"/>
  <c r="AQ282" i="3" s="1"/>
  <c r="AP282" i="3"/>
  <c r="AR282" i="3"/>
  <c r="AT282" i="3" s="1"/>
  <c r="AS282" i="3"/>
  <c r="AU282" i="3"/>
  <c r="AW282" i="3" s="1"/>
  <c r="AV282" i="3"/>
  <c r="AX282" i="3"/>
  <c r="AZ282" i="3" s="1"/>
  <c r="AY282" i="3"/>
  <c r="BA282" i="3"/>
  <c r="BC282" i="3" s="1"/>
  <c r="BB282" i="3"/>
  <c r="BD282" i="3"/>
  <c r="BF282" i="3" s="1"/>
  <c r="U282" i="3"/>
  <c r="BG282" i="3"/>
  <c r="BI282" i="3" s="1"/>
  <c r="N281" i="11"/>
  <c r="O281" i="11"/>
  <c r="P281" i="11"/>
  <c r="A282" i="11"/>
  <c r="AI283" i="3"/>
  <c r="AK283" i="3" s="1"/>
  <c r="AL283" i="3"/>
  <c r="AN283" i="3" s="1"/>
  <c r="AM283" i="3"/>
  <c r="AO283" i="3"/>
  <c r="AQ283" i="3" s="1"/>
  <c r="AP283" i="3"/>
  <c r="AR283" i="3"/>
  <c r="AS283" i="3"/>
  <c r="AU283" i="3"/>
  <c r="AW283" i="3" s="1"/>
  <c r="AV283" i="3"/>
  <c r="AX283" i="3"/>
  <c r="AZ283" i="3" s="1"/>
  <c r="AY283" i="3"/>
  <c r="BA283" i="3"/>
  <c r="BC283" i="3" s="1"/>
  <c r="BB283" i="3"/>
  <c r="BD283" i="3"/>
  <c r="BF283" i="3" s="1"/>
  <c r="U283" i="3"/>
  <c r="BG283" i="3"/>
  <c r="BI283" i="3" s="1"/>
  <c r="N282" i="11"/>
  <c r="O282" i="11"/>
  <c r="P282" i="11"/>
  <c r="A283" i="11"/>
  <c r="AI284" i="3"/>
  <c r="AK284" i="3" s="1"/>
  <c r="AL284" i="3"/>
  <c r="AN284" i="3" s="1"/>
  <c r="AM284" i="3"/>
  <c r="AO284" i="3"/>
  <c r="AQ284" i="3" s="1"/>
  <c r="AP284" i="3"/>
  <c r="AR284" i="3"/>
  <c r="AT284" i="3" s="1"/>
  <c r="AS284" i="3"/>
  <c r="AU284" i="3"/>
  <c r="AW284" i="3" s="1"/>
  <c r="AV284" i="3"/>
  <c r="AX284" i="3"/>
  <c r="AZ284" i="3" s="1"/>
  <c r="AY284" i="3"/>
  <c r="BA284" i="3"/>
  <c r="BC284" i="3" s="1"/>
  <c r="BB284" i="3"/>
  <c r="BD284" i="3"/>
  <c r="BF284" i="3" s="1"/>
  <c r="U284" i="3"/>
  <c r="J284" i="3" s="1"/>
  <c r="T284" i="3" s="1"/>
  <c r="BG284" i="3"/>
  <c r="BI284" i="3" s="1"/>
  <c r="N283" i="11"/>
  <c r="O283" i="11"/>
  <c r="P283" i="11"/>
  <c r="A284" i="11"/>
  <c r="AI285" i="3"/>
  <c r="AK285" i="3" s="1"/>
  <c r="AL285" i="3"/>
  <c r="AN285" i="3" s="1"/>
  <c r="AM285" i="3"/>
  <c r="AO285" i="3"/>
  <c r="AQ285" i="3" s="1"/>
  <c r="AP285" i="3"/>
  <c r="AR285" i="3"/>
  <c r="AT285" i="3" s="1"/>
  <c r="AS285" i="3"/>
  <c r="AU285" i="3"/>
  <c r="AW285" i="3" s="1"/>
  <c r="AV285" i="3"/>
  <c r="AX285" i="3"/>
  <c r="AZ285" i="3" s="1"/>
  <c r="AY285" i="3"/>
  <c r="BA285" i="3"/>
  <c r="BC285" i="3" s="1"/>
  <c r="BB285" i="3"/>
  <c r="BD285" i="3"/>
  <c r="BF285" i="3" s="1"/>
  <c r="U285" i="3"/>
  <c r="BE285" i="3" s="1"/>
  <c r="BG285" i="3"/>
  <c r="BI285" i="3" s="1"/>
  <c r="N284" i="11"/>
  <c r="O284" i="11"/>
  <c r="P284" i="11"/>
  <c r="A285" i="11"/>
  <c r="AI286" i="3"/>
  <c r="AK286" i="3" s="1"/>
  <c r="AL286" i="3"/>
  <c r="AM286" i="3"/>
  <c r="AO286" i="3"/>
  <c r="AQ286" i="3" s="1"/>
  <c r="AP286" i="3"/>
  <c r="AR286" i="3"/>
  <c r="AT286" i="3" s="1"/>
  <c r="AS286" i="3"/>
  <c r="AU286" i="3"/>
  <c r="AW286" i="3" s="1"/>
  <c r="AV286" i="3"/>
  <c r="AX286" i="3"/>
  <c r="AZ286" i="3" s="1"/>
  <c r="AY286" i="3"/>
  <c r="BA286" i="3"/>
  <c r="BC286" i="3" s="1"/>
  <c r="BB286" i="3"/>
  <c r="BD286" i="3"/>
  <c r="U286" i="3"/>
  <c r="BG286" i="3"/>
  <c r="BI286" i="3" s="1"/>
  <c r="N285" i="11"/>
  <c r="O285" i="11"/>
  <c r="P285" i="11"/>
  <c r="A286" i="11"/>
  <c r="AI287" i="3"/>
  <c r="AK287" i="3" s="1"/>
  <c r="AL287" i="3"/>
  <c r="AN287" i="3" s="1"/>
  <c r="AM287" i="3"/>
  <c r="AO287" i="3"/>
  <c r="AP287" i="3"/>
  <c r="AR287" i="3"/>
  <c r="AT287" i="3" s="1"/>
  <c r="AS287" i="3"/>
  <c r="AU287" i="3"/>
  <c r="AW287" i="3" s="1"/>
  <c r="AV287" i="3"/>
  <c r="AX287" i="3"/>
  <c r="AZ287" i="3" s="1"/>
  <c r="AY287" i="3"/>
  <c r="BA287" i="3"/>
  <c r="BC287" i="3" s="1"/>
  <c r="BB287" i="3"/>
  <c r="BD287" i="3"/>
  <c r="BF287" i="3" s="1"/>
  <c r="U287" i="3"/>
  <c r="BG287" i="3"/>
  <c r="BI287" i="3" s="1"/>
  <c r="N286" i="11"/>
  <c r="O286" i="11"/>
  <c r="P286" i="11"/>
  <c r="A287" i="11"/>
  <c r="AI288" i="3"/>
  <c r="AK288" i="3" s="1"/>
  <c r="AL288" i="3"/>
  <c r="AN288" i="3" s="1"/>
  <c r="AM288" i="3"/>
  <c r="AO288" i="3"/>
  <c r="AQ288" i="3" s="1"/>
  <c r="AP288" i="3"/>
  <c r="AR288" i="3"/>
  <c r="AT288" i="3" s="1"/>
  <c r="AS288" i="3"/>
  <c r="AU288" i="3"/>
  <c r="AW288" i="3" s="1"/>
  <c r="AV288" i="3"/>
  <c r="AX288" i="3"/>
  <c r="AZ288" i="3" s="1"/>
  <c r="AY288" i="3"/>
  <c r="BA288" i="3"/>
  <c r="BC288" i="3" s="1"/>
  <c r="BB288" i="3"/>
  <c r="BD288" i="3"/>
  <c r="U288" i="3"/>
  <c r="BG288" i="3"/>
  <c r="BI288" i="3" s="1"/>
  <c r="N287" i="11"/>
  <c r="O287" i="11"/>
  <c r="P287" i="11"/>
  <c r="A288" i="11"/>
  <c r="AI289" i="3"/>
  <c r="AK289" i="3" s="1"/>
  <c r="AL289" i="3"/>
  <c r="AN289" i="3" s="1"/>
  <c r="AM289" i="3"/>
  <c r="AO289" i="3"/>
  <c r="AQ289" i="3" s="1"/>
  <c r="AP289" i="3"/>
  <c r="AR289" i="3"/>
  <c r="AT289" i="3" s="1"/>
  <c r="AS289" i="3"/>
  <c r="AU289" i="3"/>
  <c r="AW289" i="3" s="1"/>
  <c r="AV289" i="3"/>
  <c r="AX289" i="3"/>
  <c r="AZ289" i="3" s="1"/>
  <c r="AY289" i="3"/>
  <c r="BA289" i="3"/>
  <c r="BC289" i="3" s="1"/>
  <c r="BB289" i="3"/>
  <c r="BD289" i="3"/>
  <c r="BF289" i="3" s="1"/>
  <c r="U289" i="3"/>
  <c r="K289" i="3" s="1"/>
  <c r="BG289" i="3"/>
  <c r="BI289" i="3" s="1"/>
  <c r="N288" i="11"/>
  <c r="O288" i="11"/>
  <c r="P288" i="11"/>
  <c r="A289" i="11"/>
  <c r="AI290" i="3"/>
  <c r="AK290" i="3" s="1"/>
  <c r="AL290" i="3"/>
  <c r="AN290" i="3" s="1"/>
  <c r="AM290" i="3"/>
  <c r="AO290" i="3"/>
  <c r="AQ290" i="3" s="1"/>
  <c r="AP290" i="3"/>
  <c r="AR290" i="3"/>
  <c r="AT290" i="3" s="1"/>
  <c r="AS290" i="3"/>
  <c r="AU290" i="3"/>
  <c r="AW290" i="3" s="1"/>
  <c r="AV290" i="3"/>
  <c r="AX290" i="3"/>
  <c r="AZ290" i="3" s="1"/>
  <c r="AY290" i="3"/>
  <c r="BA290" i="3"/>
  <c r="BC290" i="3" s="1"/>
  <c r="BB290" i="3"/>
  <c r="BD290" i="3"/>
  <c r="U290" i="3"/>
  <c r="BG290" i="3"/>
  <c r="BI290" i="3" s="1"/>
  <c r="N289" i="11"/>
  <c r="O289" i="11"/>
  <c r="P289" i="11"/>
  <c r="A290" i="11"/>
  <c r="AI291" i="3"/>
  <c r="AK291" i="3" s="1"/>
  <c r="AL291" i="3"/>
  <c r="AN291" i="3" s="1"/>
  <c r="AM291" i="3"/>
  <c r="AO291" i="3"/>
  <c r="AQ291" i="3" s="1"/>
  <c r="AP291" i="3"/>
  <c r="AR291" i="3"/>
  <c r="AT291" i="3" s="1"/>
  <c r="AS291" i="3"/>
  <c r="AU291" i="3"/>
  <c r="AW291" i="3" s="1"/>
  <c r="AV291" i="3"/>
  <c r="AX291" i="3"/>
  <c r="AZ291" i="3" s="1"/>
  <c r="AY291" i="3"/>
  <c r="BA291" i="3"/>
  <c r="BC291" i="3" s="1"/>
  <c r="BB291" i="3"/>
  <c r="BD291" i="3"/>
  <c r="BF291" i="3" s="1"/>
  <c r="U291" i="3"/>
  <c r="J291" i="3" s="1"/>
  <c r="BG291" i="3"/>
  <c r="BI291" i="3" s="1"/>
  <c r="N290" i="11"/>
  <c r="O290" i="11"/>
  <c r="P290" i="11"/>
  <c r="A291" i="11"/>
  <c r="AI292" i="3"/>
  <c r="AK292" i="3" s="1"/>
  <c r="AL292" i="3"/>
  <c r="AN292" i="3" s="1"/>
  <c r="AM292" i="3"/>
  <c r="AO292" i="3"/>
  <c r="AQ292" i="3" s="1"/>
  <c r="AP292" i="3"/>
  <c r="AR292" i="3"/>
  <c r="AT292" i="3" s="1"/>
  <c r="AS292" i="3"/>
  <c r="AU292" i="3"/>
  <c r="AW292" i="3" s="1"/>
  <c r="AV292" i="3"/>
  <c r="AX292" i="3"/>
  <c r="AZ292" i="3" s="1"/>
  <c r="AY292" i="3"/>
  <c r="BA292" i="3"/>
  <c r="BC292" i="3" s="1"/>
  <c r="BB292" i="3"/>
  <c r="BD292" i="3"/>
  <c r="U292" i="3"/>
  <c r="J292" i="3" s="1"/>
  <c r="BG292" i="3"/>
  <c r="BI292" i="3" s="1"/>
  <c r="N291" i="11"/>
  <c r="O291" i="11"/>
  <c r="P291" i="11"/>
  <c r="A292" i="11"/>
  <c r="AI293" i="3"/>
  <c r="AK293" i="3" s="1"/>
  <c r="AL293" i="3"/>
  <c r="AN293" i="3" s="1"/>
  <c r="AM293" i="3"/>
  <c r="AO293" i="3"/>
  <c r="AQ293" i="3" s="1"/>
  <c r="AP293" i="3"/>
  <c r="AR293" i="3"/>
  <c r="AT293" i="3" s="1"/>
  <c r="AS293" i="3"/>
  <c r="AU293" i="3"/>
  <c r="AW293" i="3" s="1"/>
  <c r="AV293" i="3"/>
  <c r="AX293" i="3"/>
  <c r="AZ293" i="3" s="1"/>
  <c r="AY293" i="3"/>
  <c r="BA293" i="3"/>
  <c r="BC293" i="3" s="1"/>
  <c r="BB293" i="3"/>
  <c r="BD293" i="3"/>
  <c r="BF293" i="3" s="1"/>
  <c r="U293" i="3"/>
  <c r="J293" i="3" s="1"/>
  <c r="T293" i="3" s="1"/>
  <c r="BG293" i="3"/>
  <c r="BI293" i="3" s="1"/>
  <c r="N292" i="11"/>
  <c r="O292" i="11"/>
  <c r="P292" i="11"/>
  <c r="A293" i="11"/>
  <c r="AI294" i="3"/>
  <c r="AK294" i="3" s="1"/>
  <c r="AL294" i="3"/>
  <c r="AN294" i="3" s="1"/>
  <c r="AM294" i="3"/>
  <c r="AO294" i="3"/>
  <c r="AP294" i="3"/>
  <c r="AR294" i="3"/>
  <c r="AT294" i="3" s="1"/>
  <c r="AS294" i="3"/>
  <c r="AU294" i="3"/>
  <c r="AW294" i="3" s="1"/>
  <c r="AV294" i="3"/>
  <c r="AX294" i="3"/>
  <c r="AZ294" i="3" s="1"/>
  <c r="AY294" i="3"/>
  <c r="BA294" i="3"/>
  <c r="BC294" i="3" s="1"/>
  <c r="BB294" i="3"/>
  <c r="BD294" i="3"/>
  <c r="U294" i="3"/>
  <c r="BG294" i="3"/>
  <c r="BI294" i="3" s="1"/>
  <c r="N293" i="11"/>
  <c r="O293" i="11"/>
  <c r="P293" i="11"/>
  <c r="A294" i="11"/>
  <c r="AI295" i="3"/>
  <c r="AK295" i="3" s="1"/>
  <c r="AL295" i="3"/>
  <c r="AN295" i="3" s="1"/>
  <c r="AM295" i="3"/>
  <c r="AO295" i="3"/>
  <c r="AP295" i="3"/>
  <c r="AR295" i="3"/>
  <c r="AT295" i="3" s="1"/>
  <c r="AS295" i="3"/>
  <c r="AU295" i="3"/>
  <c r="AW295" i="3" s="1"/>
  <c r="AV295" i="3"/>
  <c r="AX295" i="3"/>
  <c r="AZ295" i="3" s="1"/>
  <c r="AY295" i="3"/>
  <c r="BA295" i="3"/>
  <c r="BC295" i="3" s="1"/>
  <c r="BB295" i="3"/>
  <c r="BD295" i="3"/>
  <c r="BF295" i="3" s="1"/>
  <c r="U295" i="3"/>
  <c r="BG295" i="3"/>
  <c r="BI295" i="3" s="1"/>
  <c r="N294" i="11"/>
  <c r="O294" i="11"/>
  <c r="P294" i="11"/>
  <c r="A295" i="11"/>
  <c r="AI296" i="3"/>
  <c r="AK296" i="3" s="1"/>
  <c r="AL296" i="3"/>
  <c r="AN296" i="3" s="1"/>
  <c r="AM296" i="3"/>
  <c r="AO296" i="3"/>
  <c r="AQ296" i="3" s="1"/>
  <c r="AP296" i="3"/>
  <c r="AR296" i="3"/>
  <c r="AT296" i="3" s="1"/>
  <c r="AS296" i="3"/>
  <c r="AU296" i="3"/>
  <c r="AW296" i="3" s="1"/>
  <c r="AV296" i="3"/>
  <c r="AX296" i="3"/>
  <c r="AZ296" i="3" s="1"/>
  <c r="AY296" i="3"/>
  <c r="BA296" i="3"/>
  <c r="BC296" i="3" s="1"/>
  <c r="BB296" i="3"/>
  <c r="BD296" i="3"/>
  <c r="BF296" i="3" s="1"/>
  <c r="U296" i="3"/>
  <c r="K296" i="3" s="1"/>
  <c r="BG296" i="3"/>
  <c r="N295" i="11"/>
  <c r="O295" i="11"/>
  <c r="P295" i="11"/>
  <c r="A296" i="11"/>
  <c r="AI297" i="3"/>
  <c r="AK297" i="3" s="1"/>
  <c r="AL297" i="3"/>
  <c r="AN297" i="3" s="1"/>
  <c r="AM297" i="3"/>
  <c r="AO297" i="3"/>
  <c r="AQ297" i="3" s="1"/>
  <c r="AP297" i="3"/>
  <c r="AR297" i="3"/>
  <c r="AS297" i="3"/>
  <c r="AU297" i="3"/>
  <c r="AW297" i="3" s="1"/>
  <c r="AV297" i="3"/>
  <c r="AX297" i="3"/>
  <c r="AZ297" i="3" s="1"/>
  <c r="AY297" i="3"/>
  <c r="BA297" i="3"/>
  <c r="BC297" i="3" s="1"/>
  <c r="BB297" i="3"/>
  <c r="BD297" i="3"/>
  <c r="BF297" i="3" s="1"/>
  <c r="U297" i="3"/>
  <c r="BG297" i="3"/>
  <c r="BI297" i="3" s="1"/>
  <c r="N296" i="11"/>
  <c r="O296" i="11"/>
  <c r="P296" i="11"/>
  <c r="A297" i="11"/>
  <c r="AI298" i="3"/>
  <c r="AK298" i="3" s="1"/>
  <c r="AL298" i="3"/>
  <c r="AN298" i="3" s="1"/>
  <c r="AM298" i="3"/>
  <c r="AO298" i="3"/>
  <c r="AQ298" i="3" s="1"/>
  <c r="AP298" i="3"/>
  <c r="AR298" i="3"/>
  <c r="AT298" i="3" s="1"/>
  <c r="AS298" i="3"/>
  <c r="AU298" i="3"/>
  <c r="AW298" i="3" s="1"/>
  <c r="AV298" i="3"/>
  <c r="AX298" i="3"/>
  <c r="AZ298" i="3" s="1"/>
  <c r="AY298" i="3"/>
  <c r="BA298" i="3"/>
  <c r="BC298" i="3" s="1"/>
  <c r="BB298" i="3"/>
  <c r="BD298" i="3"/>
  <c r="BF298" i="3" s="1"/>
  <c r="U298" i="3"/>
  <c r="BG298" i="3"/>
  <c r="BI298" i="3" s="1"/>
  <c r="N297" i="11"/>
  <c r="O297" i="11"/>
  <c r="P297" i="11"/>
  <c r="A298" i="11"/>
  <c r="AI299" i="3"/>
  <c r="AK299" i="3" s="1"/>
  <c r="AL299" i="3"/>
  <c r="AN299" i="3" s="1"/>
  <c r="AM299" i="3"/>
  <c r="AO299" i="3"/>
  <c r="AQ299" i="3" s="1"/>
  <c r="AP299" i="3"/>
  <c r="AR299" i="3"/>
  <c r="AT299" i="3" s="1"/>
  <c r="AS299" i="3"/>
  <c r="AU299" i="3"/>
  <c r="AW299" i="3" s="1"/>
  <c r="AV299" i="3"/>
  <c r="AX299" i="3"/>
  <c r="AZ299" i="3" s="1"/>
  <c r="AY299" i="3"/>
  <c r="BA299" i="3"/>
  <c r="BC299" i="3" s="1"/>
  <c r="BB299" i="3"/>
  <c r="BD299" i="3"/>
  <c r="BF299" i="3" s="1"/>
  <c r="U299" i="3"/>
  <c r="BE299" i="3" s="1"/>
  <c r="BG299" i="3"/>
  <c r="BI299" i="3" s="1"/>
  <c r="N298" i="11"/>
  <c r="O298" i="11"/>
  <c r="P298" i="11"/>
  <c r="A299" i="11"/>
  <c r="AI300" i="3"/>
  <c r="AK300" i="3" s="1"/>
  <c r="AL300" i="3"/>
  <c r="AN300" i="3" s="1"/>
  <c r="AM300" i="3"/>
  <c r="AO300" i="3"/>
  <c r="AQ300" i="3" s="1"/>
  <c r="AP300" i="3"/>
  <c r="AR300" i="3"/>
  <c r="AT300" i="3" s="1"/>
  <c r="AS300" i="3"/>
  <c r="AU300" i="3"/>
  <c r="AW300" i="3" s="1"/>
  <c r="AV300" i="3"/>
  <c r="AX300" i="3"/>
  <c r="AZ300" i="3" s="1"/>
  <c r="AY300" i="3"/>
  <c r="BA300" i="3"/>
  <c r="BC300" i="3" s="1"/>
  <c r="BB300" i="3"/>
  <c r="BD300" i="3"/>
  <c r="BF300" i="3" s="1"/>
  <c r="U300" i="3"/>
  <c r="BG300" i="3"/>
  <c r="BI300" i="3" s="1"/>
  <c r="N299" i="11"/>
  <c r="O299" i="11"/>
  <c r="P299" i="11"/>
  <c r="A300" i="11"/>
  <c r="AI301" i="3"/>
  <c r="AK301" i="3" s="1"/>
  <c r="AL301" i="3"/>
  <c r="AM301" i="3"/>
  <c r="AO301" i="3"/>
  <c r="AQ301" i="3" s="1"/>
  <c r="AP301" i="3"/>
  <c r="AR301" i="3"/>
  <c r="AT301" i="3" s="1"/>
  <c r="AS301" i="3"/>
  <c r="AU301" i="3"/>
  <c r="AW301" i="3" s="1"/>
  <c r="AV301" i="3"/>
  <c r="AX301" i="3"/>
  <c r="AZ301" i="3" s="1"/>
  <c r="AY301" i="3"/>
  <c r="BA301" i="3"/>
  <c r="BC301" i="3" s="1"/>
  <c r="BB301" i="3"/>
  <c r="BD301" i="3"/>
  <c r="BF301" i="3" s="1"/>
  <c r="U301" i="3"/>
  <c r="J301" i="3" s="1"/>
  <c r="T301" i="3" s="1"/>
  <c r="BG301" i="3"/>
  <c r="BI301" i="3" s="1"/>
  <c r="N300" i="11"/>
  <c r="O300" i="11"/>
  <c r="P300" i="11"/>
  <c r="A301" i="11"/>
  <c r="AI302" i="3"/>
  <c r="AK302" i="3" s="1"/>
  <c r="AL302" i="3"/>
  <c r="AN302" i="3" s="1"/>
  <c r="AM302" i="3"/>
  <c r="AO302" i="3"/>
  <c r="AQ302" i="3" s="1"/>
  <c r="AP302" i="3"/>
  <c r="AR302" i="3"/>
  <c r="AT302" i="3" s="1"/>
  <c r="AS302" i="3"/>
  <c r="AU302" i="3"/>
  <c r="AW302" i="3" s="1"/>
  <c r="AV302" i="3"/>
  <c r="AX302" i="3"/>
  <c r="AZ302" i="3" s="1"/>
  <c r="AY302" i="3"/>
  <c r="BA302" i="3"/>
  <c r="BC302" i="3" s="1"/>
  <c r="BB302" i="3"/>
  <c r="BD302" i="3"/>
  <c r="BF302" i="3" s="1"/>
  <c r="U302" i="3"/>
  <c r="K302" i="3" s="1"/>
  <c r="BG302" i="3"/>
  <c r="BI302" i="3" s="1"/>
  <c r="N301" i="11"/>
  <c r="O301" i="11"/>
  <c r="P301" i="11"/>
  <c r="A302" i="11"/>
  <c r="AI303" i="3"/>
  <c r="AK303" i="3" s="1"/>
  <c r="AL303" i="3"/>
  <c r="AM303" i="3"/>
  <c r="AO303" i="3"/>
  <c r="AQ303" i="3" s="1"/>
  <c r="AP303" i="3"/>
  <c r="AR303" i="3"/>
  <c r="AT303" i="3" s="1"/>
  <c r="AS303" i="3"/>
  <c r="AU303" i="3"/>
  <c r="AW303" i="3" s="1"/>
  <c r="AV303" i="3"/>
  <c r="AX303" i="3"/>
  <c r="AZ303" i="3" s="1"/>
  <c r="AY303" i="3"/>
  <c r="BA303" i="3"/>
  <c r="BC303" i="3" s="1"/>
  <c r="BB303" i="3"/>
  <c r="BD303" i="3"/>
  <c r="BF303" i="3" s="1"/>
  <c r="U303" i="3"/>
  <c r="K303" i="3" s="1"/>
  <c r="BG303" i="3"/>
  <c r="BI303" i="3" s="1"/>
  <c r="N302" i="11"/>
  <c r="O302" i="11"/>
  <c r="P302" i="11"/>
  <c r="A303" i="11"/>
  <c r="AI304" i="3"/>
  <c r="AK304" i="3" s="1"/>
  <c r="AL304" i="3"/>
  <c r="AN304" i="3" s="1"/>
  <c r="AM304" i="3"/>
  <c r="AO304" i="3"/>
  <c r="AQ304" i="3" s="1"/>
  <c r="AP304" i="3"/>
  <c r="AR304" i="3"/>
  <c r="AT304" i="3" s="1"/>
  <c r="AS304" i="3"/>
  <c r="AU304" i="3"/>
  <c r="AW304" i="3" s="1"/>
  <c r="AV304" i="3"/>
  <c r="AX304" i="3"/>
  <c r="AZ304" i="3" s="1"/>
  <c r="AY304" i="3"/>
  <c r="BA304" i="3"/>
  <c r="BC304" i="3" s="1"/>
  <c r="BB304" i="3"/>
  <c r="BD304" i="3"/>
  <c r="BF304" i="3" s="1"/>
  <c r="U304" i="3"/>
  <c r="K304" i="3" s="1"/>
  <c r="BG304" i="3"/>
  <c r="BI304" i="3" s="1"/>
  <c r="N303" i="11"/>
  <c r="O303" i="11"/>
  <c r="P303" i="11"/>
  <c r="A304" i="11"/>
  <c r="AI305" i="3"/>
  <c r="AK305" i="3" s="1"/>
  <c r="AL305" i="3"/>
  <c r="AN305" i="3" s="1"/>
  <c r="AM305" i="3"/>
  <c r="AO305" i="3"/>
  <c r="AQ305" i="3" s="1"/>
  <c r="AP305" i="3"/>
  <c r="AR305" i="3"/>
  <c r="AT305" i="3" s="1"/>
  <c r="AS305" i="3"/>
  <c r="AU305" i="3"/>
  <c r="AW305" i="3" s="1"/>
  <c r="AV305" i="3"/>
  <c r="AX305" i="3"/>
  <c r="AZ305" i="3" s="1"/>
  <c r="AY305" i="3"/>
  <c r="BA305" i="3"/>
  <c r="BC305" i="3" s="1"/>
  <c r="BB305" i="3"/>
  <c r="BD305" i="3"/>
  <c r="BF305" i="3" s="1"/>
  <c r="U305" i="3"/>
  <c r="J305" i="3" s="1"/>
  <c r="T305" i="3" s="1"/>
  <c r="BG305" i="3"/>
  <c r="N304" i="11"/>
  <c r="O304" i="11"/>
  <c r="P304" i="11"/>
  <c r="A305" i="11"/>
  <c r="AI306" i="3"/>
  <c r="AK306" i="3" s="1"/>
  <c r="AL306" i="3"/>
  <c r="AN306" i="3" s="1"/>
  <c r="AM306" i="3"/>
  <c r="AO306" i="3"/>
  <c r="AQ306" i="3" s="1"/>
  <c r="AP306" i="3"/>
  <c r="AR306" i="3"/>
  <c r="AT306" i="3" s="1"/>
  <c r="AS306" i="3"/>
  <c r="AU306" i="3"/>
  <c r="AW306" i="3" s="1"/>
  <c r="AV306" i="3"/>
  <c r="AX306" i="3"/>
  <c r="AZ306" i="3" s="1"/>
  <c r="AY306" i="3"/>
  <c r="BA306" i="3"/>
  <c r="BC306" i="3" s="1"/>
  <c r="BB306" i="3"/>
  <c r="BD306" i="3"/>
  <c r="BF306" i="3" s="1"/>
  <c r="U306" i="3"/>
  <c r="K306" i="3" s="1"/>
  <c r="BG306" i="3"/>
  <c r="N305" i="11"/>
  <c r="O305" i="11"/>
  <c r="P305" i="11"/>
  <c r="A306" i="11"/>
  <c r="AI307" i="3"/>
  <c r="AK307" i="3" s="1"/>
  <c r="AL307" i="3"/>
  <c r="AN307" i="3" s="1"/>
  <c r="AM307" i="3"/>
  <c r="AO307" i="3"/>
  <c r="AP307" i="3"/>
  <c r="AR307" i="3"/>
  <c r="AT307" i="3" s="1"/>
  <c r="AS307" i="3"/>
  <c r="AU307" i="3"/>
  <c r="AW307" i="3" s="1"/>
  <c r="AV307" i="3"/>
  <c r="AX307" i="3"/>
  <c r="AZ307" i="3" s="1"/>
  <c r="AY307" i="3"/>
  <c r="BA307" i="3"/>
  <c r="BC307" i="3" s="1"/>
  <c r="BB307" i="3"/>
  <c r="BD307" i="3"/>
  <c r="BF307" i="3" s="1"/>
  <c r="U307" i="3"/>
  <c r="BG307" i="3"/>
  <c r="BI307" i="3" s="1"/>
  <c r="N306" i="11"/>
  <c r="O306" i="11"/>
  <c r="P306" i="11"/>
  <c r="A307" i="11"/>
  <c r="AI308" i="3"/>
  <c r="AK308" i="3" s="1"/>
  <c r="AL308" i="3"/>
  <c r="AN308" i="3" s="1"/>
  <c r="AM308" i="3"/>
  <c r="AO308" i="3"/>
  <c r="AQ308" i="3" s="1"/>
  <c r="AP308" i="3"/>
  <c r="AR308" i="3"/>
  <c r="AT308" i="3" s="1"/>
  <c r="AS308" i="3"/>
  <c r="AU308" i="3"/>
  <c r="AW308" i="3" s="1"/>
  <c r="AV308" i="3"/>
  <c r="AX308" i="3"/>
  <c r="AZ308" i="3" s="1"/>
  <c r="AY308" i="3"/>
  <c r="BA308" i="3"/>
  <c r="BC308" i="3" s="1"/>
  <c r="BB308" i="3"/>
  <c r="BD308" i="3"/>
  <c r="BF308" i="3" s="1"/>
  <c r="U308" i="3"/>
  <c r="J308" i="3" s="1"/>
  <c r="T308" i="3" s="1"/>
  <c r="BG308" i="3"/>
  <c r="BI308" i="3" s="1"/>
  <c r="N307" i="11"/>
  <c r="O307" i="11"/>
  <c r="P307" i="11"/>
  <c r="A308" i="11"/>
  <c r="AI309" i="3"/>
  <c r="AK309" i="3" s="1"/>
  <c r="AL309" i="3"/>
  <c r="AN309" i="3" s="1"/>
  <c r="AM309" i="3"/>
  <c r="AO309" i="3"/>
  <c r="AQ309" i="3" s="1"/>
  <c r="AP309" i="3"/>
  <c r="AR309" i="3"/>
  <c r="AT309" i="3" s="1"/>
  <c r="AS309" i="3"/>
  <c r="AU309" i="3"/>
  <c r="AW309" i="3" s="1"/>
  <c r="AV309" i="3"/>
  <c r="AX309" i="3"/>
  <c r="AZ309" i="3" s="1"/>
  <c r="AY309" i="3"/>
  <c r="BA309" i="3"/>
  <c r="BC309" i="3" s="1"/>
  <c r="BB309" i="3"/>
  <c r="BD309" i="3"/>
  <c r="BF309" i="3" s="1"/>
  <c r="U309" i="3"/>
  <c r="J309" i="3" s="1"/>
  <c r="T309" i="3" s="1"/>
  <c r="BG309" i="3"/>
  <c r="BI309" i="3" s="1"/>
  <c r="N308" i="11"/>
  <c r="O308" i="11"/>
  <c r="P308" i="11"/>
  <c r="A309" i="11"/>
  <c r="AI310" i="3"/>
  <c r="AK310" i="3" s="1"/>
  <c r="AL310" i="3"/>
  <c r="AN310" i="3" s="1"/>
  <c r="AM310" i="3"/>
  <c r="AO310" i="3"/>
  <c r="AQ310" i="3" s="1"/>
  <c r="AP310" i="3"/>
  <c r="AR310" i="3"/>
  <c r="AS310" i="3"/>
  <c r="AU310" i="3"/>
  <c r="AW310" i="3" s="1"/>
  <c r="AV310" i="3"/>
  <c r="AX310" i="3"/>
  <c r="AZ310" i="3" s="1"/>
  <c r="AY310" i="3"/>
  <c r="BA310" i="3"/>
  <c r="BC310" i="3" s="1"/>
  <c r="BB310" i="3"/>
  <c r="BD310" i="3"/>
  <c r="U310" i="3"/>
  <c r="J310" i="3" s="1"/>
  <c r="BG310" i="3"/>
  <c r="BI310" i="3" s="1"/>
  <c r="N309" i="11"/>
  <c r="O309" i="11"/>
  <c r="P309" i="11"/>
  <c r="A310" i="11"/>
  <c r="AI311" i="3"/>
  <c r="AK311" i="3" s="1"/>
  <c r="AL311" i="3"/>
  <c r="AN311" i="3" s="1"/>
  <c r="AM311" i="3"/>
  <c r="AO311" i="3"/>
  <c r="AQ311" i="3" s="1"/>
  <c r="AP311" i="3"/>
  <c r="AR311" i="3"/>
  <c r="AT311" i="3" s="1"/>
  <c r="AS311" i="3"/>
  <c r="AU311" i="3"/>
  <c r="AW311" i="3" s="1"/>
  <c r="AV311" i="3"/>
  <c r="AX311" i="3"/>
  <c r="AZ311" i="3" s="1"/>
  <c r="AY311" i="3"/>
  <c r="BA311" i="3"/>
  <c r="BC311" i="3" s="1"/>
  <c r="BB311" i="3"/>
  <c r="BD311" i="3"/>
  <c r="BF311" i="3" s="1"/>
  <c r="U311" i="3"/>
  <c r="BG311" i="3"/>
  <c r="BI311" i="3" s="1"/>
  <c r="N310" i="11"/>
  <c r="O310" i="11"/>
  <c r="P310" i="11"/>
  <c r="A311" i="11"/>
  <c r="AI312" i="3"/>
  <c r="AK312" i="3" s="1"/>
  <c r="AL312" i="3"/>
  <c r="AM312" i="3"/>
  <c r="AO312" i="3"/>
  <c r="AQ312" i="3" s="1"/>
  <c r="AP312" i="3"/>
  <c r="AR312" i="3"/>
  <c r="AT312" i="3" s="1"/>
  <c r="AS312" i="3"/>
  <c r="AU312" i="3"/>
  <c r="AW312" i="3" s="1"/>
  <c r="AV312" i="3"/>
  <c r="AX312" i="3"/>
  <c r="AZ312" i="3" s="1"/>
  <c r="AY312" i="3"/>
  <c r="BA312" i="3"/>
  <c r="BC312" i="3" s="1"/>
  <c r="BB312" i="3"/>
  <c r="BD312" i="3"/>
  <c r="U312" i="3"/>
  <c r="BG312" i="3"/>
  <c r="BI312" i="3" s="1"/>
  <c r="N311" i="11"/>
  <c r="O311" i="11"/>
  <c r="P311" i="11"/>
  <c r="A312" i="11"/>
  <c r="AI313" i="3"/>
  <c r="AK313" i="3" s="1"/>
  <c r="AL313" i="3"/>
  <c r="AN313" i="3" s="1"/>
  <c r="AM313" i="3"/>
  <c r="AO313" i="3"/>
  <c r="AQ313" i="3" s="1"/>
  <c r="AP313" i="3"/>
  <c r="AR313" i="3"/>
  <c r="AT313" i="3" s="1"/>
  <c r="AS313" i="3"/>
  <c r="AU313" i="3"/>
  <c r="AW313" i="3" s="1"/>
  <c r="AV313" i="3"/>
  <c r="AX313" i="3"/>
  <c r="AZ313" i="3" s="1"/>
  <c r="AY313" i="3"/>
  <c r="BA313" i="3"/>
  <c r="BC313" i="3" s="1"/>
  <c r="BB313" i="3"/>
  <c r="BD313" i="3"/>
  <c r="BF313" i="3" s="1"/>
  <c r="U313" i="3"/>
  <c r="K313" i="3" s="1"/>
  <c r="BG313" i="3"/>
  <c r="BI313" i="3" s="1"/>
  <c r="N312" i="11"/>
  <c r="O312" i="11"/>
  <c r="P312" i="11"/>
  <c r="A313" i="11"/>
  <c r="AI314" i="3"/>
  <c r="AK314" i="3" s="1"/>
  <c r="AL314" i="3"/>
  <c r="AM314" i="3"/>
  <c r="AO314" i="3"/>
  <c r="AQ314" i="3" s="1"/>
  <c r="AP314" i="3"/>
  <c r="AR314" i="3"/>
  <c r="AT314" i="3" s="1"/>
  <c r="AS314" i="3"/>
  <c r="AU314" i="3"/>
  <c r="AW314" i="3" s="1"/>
  <c r="AV314" i="3"/>
  <c r="AX314" i="3"/>
  <c r="AZ314" i="3" s="1"/>
  <c r="AY314" i="3"/>
  <c r="BA314" i="3"/>
  <c r="BC314" i="3" s="1"/>
  <c r="BB314" i="3"/>
  <c r="BD314" i="3"/>
  <c r="U314" i="3"/>
  <c r="BG314" i="3"/>
  <c r="BI314" i="3" s="1"/>
  <c r="N313" i="11"/>
  <c r="O313" i="11"/>
  <c r="P313" i="11"/>
  <c r="A314" i="11"/>
  <c r="AI315" i="3"/>
  <c r="AK315" i="3" s="1"/>
  <c r="AL315" i="3"/>
  <c r="AM315" i="3"/>
  <c r="AO315" i="3"/>
  <c r="AQ315" i="3" s="1"/>
  <c r="AP315" i="3"/>
  <c r="AR315" i="3"/>
  <c r="AT315" i="3" s="1"/>
  <c r="AS315" i="3"/>
  <c r="AU315" i="3"/>
  <c r="AW315" i="3" s="1"/>
  <c r="AV315" i="3"/>
  <c r="AX315" i="3"/>
  <c r="AZ315" i="3" s="1"/>
  <c r="AY315" i="3"/>
  <c r="BA315" i="3"/>
  <c r="BC315" i="3" s="1"/>
  <c r="BB315" i="3"/>
  <c r="BD315" i="3"/>
  <c r="BF315" i="3" s="1"/>
  <c r="U315" i="3"/>
  <c r="BG315" i="3"/>
  <c r="BI315" i="3" s="1"/>
  <c r="N314" i="11"/>
  <c r="O314" i="11"/>
  <c r="P314" i="11"/>
  <c r="A315" i="11"/>
  <c r="AI316" i="3"/>
  <c r="AK316" i="3" s="1"/>
  <c r="AL316" i="3"/>
  <c r="AN316" i="3" s="1"/>
  <c r="AM316" i="3"/>
  <c r="AO316" i="3"/>
  <c r="AP316" i="3"/>
  <c r="AR316" i="3"/>
  <c r="AT316" i="3" s="1"/>
  <c r="AS316" i="3"/>
  <c r="AU316" i="3"/>
  <c r="AW316" i="3" s="1"/>
  <c r="AV316" i="3"/>
  <c r="AX316" i="3"/>
  <c r="AZ316" i="3" s="1"/>
  <c r="AY316" i="3"/>
  <c r="BA316" i="3"/>
  <c r="BC316" i="3" s="1"/>
  <c r="BB316" i="3"/>
  <c r="BD316" i="3"/>
  <c r="U316" i="3"/>
  <c r="BG316" i="3"/>
  <c r="BI316" i="3" s="1"/>
  <c r="N315" i="11"/>
  <c r="O315" i="11"/>
  <c r="P315" i="11"/>
  <c r="A316" i="11"/>
  <c r="AI317" i="3"/>
  <c r="AK317" i="3" s="1"/>
  <c r="AL317" i="3"/>
  <c r="AN317" i="3" s="1"/>
  <c r="AM317" i="3"/>
  <c r="AO317" i="3"/>
  <c r="AQ317" i="3" s="1"/>
  <c r="AP317" i="3"/>
  <c r="AR317" i="3"/>
  <c r="AT317" i="3" s="1"/>
  <c r="AS317" i="3"/>
  <c r="AU317" i="3"/>
  <c r="AW317" i="3" s="1"/>
  <c r="AV317" i="3"/>
  <c r="AX317" i="3"/>
  <c r="AZ317" i="3" s="1"/>
  <c r="AY317" i="3"/>
  <c r="BA317" i="3"/>
  <c r="BC317" i="3" s="1"/>
  <c r="BB317" i="3"/>
  <c r="BD317" i="3"/>
  <c r="BF317" i="3" s="1"/>
  <c r="U317" i="3"/>
  <c r="BG317" i="3"/>
  <c r="BI317" i="3" s="1"/>
  <c r="N316" i="11"/>
  <c r="O316" i="11"/>
  <c r="P316" i="11"/>
  <c r="A317" i="11"/>
  <c r="AI318" i="3"/>
  <c r="AK318" i="3" s="1"/>
  <c r="AL318" i="3"/>
  <c r="AN318" i="3" s="1"/>
  <c r="AM318" i="3"/>
  <c r="AO318" i="3"/>
  <c r="AQ318" i="3" s="1"/>
  <c r="AP318" i="3"/>
  <c r="AR318" i="3"/>
  <c r="AT318" i="3" s="1"/>
  <c r="AS318" i="3"/>
  <c r="AU318" i="3"/>
  <c r="AW318" i="3" s="1"/>
  <c r="AV318" i="3"/>
  <c r="AX318" i="3"/>
  <c r="AZ318" i="3" s="1"/>
  <c r="AY318" i="3"/>
  <c r="BA318" i="3"/>
  <c r="BC318" i="3" s="1"/>
  <c r="BB318" i="3"/>
  <c r="BD318" i="3"/>
  <c r="U318" i="3"/>
  <c r="BG318" i="3"/>
  <c r="BI318" i="3" s="1"/>
  <c r="N317" i="11"/>
  <c r="O317" i="11"/>
  <c r="P317" i="11"/>
  <c r="A318" i="11"/>
  <c r="AI319" i="3"/>
  <c r="AK319" i="3" s="1"/>
  <c r="AL319" i="3"/>
  <c r="AN319" i="3" s="1"/>
  <c r="AM319" i="3"/>
  <c r="AO319" i="3"/>
  <c r="AQ319" i="3" s="1"/>
  <c r="AP319" i="3"/>
  <c r="AR319" i="3"/>
  <c r="AT319" i="3" s="1"/>
  <c r="AS319" i="3"/>
  <c r="AU319" i="3"/>
  <c r="AW319" i="3" s="1"/>
  <c r="AV319" i="3"/>
  <c r="AX319" i="3"/>
  <c r="AZ319" i="3" s="1"/>
  <c r="AY319" i="3"/>
  <c r="BA319" i="3"/>
  <c r="BC319" i="3" s="1"/>
  <c r="BB319" i="3"/>
  <c r="BD319" i="3"/>
  <c r="BF319" i="3" s="1"/>
  <c r="U319" i="3"/>
  <c r="K319" i="3" s="1"/>
  <c r="BG319" i="3"/>
  <c r="BI319" i="3" s="1"/>
  <c r="N318" i="11"/>
  <c r="O318" i="11"/>
  <c r="P318" i="11"/>
  <c r="A319" i="11"/>
  <c r="AI320" i="3"/>
  <c r="AK320" i="3" s="1"/>
  <c r="AL320" i="3"/>
  <c r="AN320" i="3" s="1"/>
  <c r="AM320" i="3"/>
  <c r="AO320" i="3"/>
  <c r="AQ320" i="3" s="1"/>
  <c r="AP320" i="3"/>
  <c r="AR320" i="3"/>
  <c r="AT320" i="3" s="1"/>
  <c r="AS320" i="3"/>
  <c r="AU320" i="3"/>
  <c r="AW320" i="3" s="1"/>
  <c r="AV320" i="3"/>
  <c r="AX320" i="3"/>
  <c r="AZ320" i="3" s="1"/>
  <c r="AY320" i="3"/>
  <c r="BA320" i="3"/>
  <c r="BC320" i="3" s="1"/>
  <c r="BB320" i="3"/>
  <c r="BD320" i="3"/>
  <c r="BF320" i="3" s="1"/>
  <c r="U320" i="3"/>
  <c r="J320" i="3" s="1"/>
  <c r="T320" i="3" s="1"/>
  <c r="BG320" i="3"/>
  <c r="BI320" i="3" s="1"/>
  <c r="N319" i="11"/>
  <c r="O319" i="11"/>
  <c r="P319" i="11"/>
  <c r="A320" i="11"/>
  <c r="AI321" i="3"/>
  <c r="AK321" i="3" s="1"/>
  <c r="AL321" i="3"/>
  <c r="AN321" i="3" s="1"/>
  <c r="AM321" i="3"/>
  <c r="AO321" i="3"/>
  <c r="AQ321" i="3" s="1"/>
  <c r="AP321" i="3"/>
  <c r="AR321" i="3"/>
  <c r="AT321" i="3" s="1"/>
  <c r="AS321" i="3"/>
  <c r="AU321" i="3"/>
  <c r="AV321" i="3"/>
  <c r="AX321" i="3"/>
  <c r="AZ321" i="3" s="1"/>
  <c r="AY321" i="3"/>
  <c r="BA321" i="3"/>
  <c r="BC321" i="3" s="1"/>
  <c r="BB321" i="3"/>
  <c r="BD321" i="3"/>
  <c r="BF321" i="3" s="1"/>
  <c r="U321" i="3"/>
  <c r="J321" i="3" s="1"/>
  <c r="T321" i="3" s="1"/>
  <c r="BG321" i="3"/>
  <c r="BI321" i="3" s="1"/>
  <c r="N320" i="11"/>
  <c r="O320" i="11"/>
  <c r="P320" i="11"/>
  <c r="A321" i="11"/>
  <c r="AI322" i="3"/>
  <c r="AK322" i="3" s="1"/>
  <c r="AL322" i="3"/>
  <c r="AN322" i="3" s="1"/>
  <c r="AM322" i="3"/>
  <c r="AO322" i="3"/>
  <c r="AQ322" i="3" s="1"/>
  <c r="AP322" i="3"/>
  <c r="AR322" i="3"/>
  <c r="AT322" i="3" s="1"/>
  <c r="AS322" i="3"/>
  <c r="AU322" i="3"/>
  <c r="AW322" i="3" s="1"/>
  <c r="AV322" i="3"/>
  <c r="AX322" i="3"/>
  <c r="AZ322" i="3" s="1"/>
  <c r="AY322" i="3"/>
  <c r="BA322" i="3"/>
  <c r="BC322" i="3" s="1"/>
  <c r="BB322" i="3"/>
  <c r="BD322" i="3"/>
  <c r="BF322" i="3" s="1"/>
  <c r="U322" i="3"/>
  <c r="BG322" i="3"/>
  <c r="BI322" i="3" s="1"/>
  <c r="N321" i="11"/>
  <c r="O321" i="11"/>
  <c r="P321" i="11"/>
  <c r="A322" i="11"/>
  <c r="AI323" i="3"/>
  <c r="AK323" i="3" s="1"/>
  <c r="AL323" i="3"/>
  <c r="AN323" i="3" s="1"/>
  <c r="AM323" i="3"/>
  <c r="AO323" i="3"/>
  <c r="AQ323" i="3" s="1"/>
  <c r="AP323" i="3"/>
  <c r="AR323" i="3"/>
  <c r="AT323" i="3" s="1"/>
  <c r="AS323" i="3"/>
  <c r="AU323" i="3"/>
  <c r="AW323" i="3" s="1"/>
  <c r="AV323" i="3"/>
  <c r="AX323" i="3"/>
  <c r="AZ323" i="3" s="1"/>
  <c r="AY323" i="3"/>
  <c r="BA323" i="3"/>
  <c r="BC323" i="3" s="1"/>
  <c r="BB323" i="3"/>
  <c r="BD323" i="3"/>
  <c r="BF323" i="3" s="1"/>
  <c r="U323" i="3"/>
  <c r="BG323" i="3"/>
  <c r="BI323" i="3" s="1"/>
  <c r="N322" i="11"/>
  <c r="O322" i="11"/>
  <c r="P322" i="11"/>
  <c r="A323" i="11"/>
  <c r="AI324" i="3"/>
  <c r="AK324" i="3" s="1"/>
  <c r="AL324" i="3"/>
  <c r="AN324" i="3" s="1"/>
  <c r="AM324" i="3"/>
  <c r="AO324" i="3"/>
  <c r="AQ324" i="3" s="1"/>
  <c r="AP324" i="3"/>
  <c r="AR324" i="3"/>
  <c r="AT324" i="3" s="1"/>
  <c r="AS324" i="3"/>
  <c r="AU324" i="3"/>
  <c r="AV324" i="3"/>
  <c r="AX324" i="3"/>
  <c r="AZ324" i="3" s="1"/>
  <c r="AY324" i="3"/>
  <c r="BA324" i="3"/>
  <c r="BC324" i="3" s="1"/>
  <c r="BB324" i="3"/>
  <c r="BD324" i="3"/>
  <c r="BF324" i="3" s="1"/>
  <c r="U324" i="3"/>
  <c r="BG324" i="3"/>
  <c r="BI324" i="3" s="1"/>
  <c r="N323" i="11"/>
  <c r="O323" i="11"/>
  <c r="P323" i="11"/>
  <c r="A324" i="11"/>
  <c r="AI325" i="3"/>
  <c r="AK325" i="3" s="1"/>
  <c r="AL325" i="3"/>
  <c r="AN325" i="3" s="1"/>
  <c r="AM325" i="3"/>
  <c r="AO325" i="3"/>
  <c r="AQ325" i="3" s="1"/>
  <c r="AP325" i="3"/>
  <c r="AR325" i="3"/>
  <c r="AT325" i="3" s="1"/>
  <c r="AS325" i="3"/>
  <c r="AU325" i="3"/>
  <c r="AW325" i="3" s="1"/>
  <c r="AV325" i="3"/>
  <c r="AX325" i="3"/>
  <c r="AZ325" i="3" s="1"/>
  <c r="AY325" i="3"/>
  <c r="BA325" i="3"/>
  <c r="BC325" i="3" s="1"/>
  <c r="BB325" i="3"/>
  <c r="BD325" i="3"/>
  <c r="BF325" i="3" s="1"/>
  <c r="U325" i="3"/>
  <c r="BG325" i="3"/>
  <c r="BI325" i="3" s="1"/>
  <c r="N324" i="11"/>
  <c r="O324" i="11"/>
  <c r="P324" i="11"/>
  <c r="A325" i="11"/>
  <c r="AI326" i="3"/>
  <c r="AK326" i="3" s="1"/>
  <c r="AL326" i="3"/>
  <c r="AN326" i="3" s="1"/>
  <c r="AM326" i="3"/>
  <c r="AO326" i="3"/>
  <c r="AQ326" i="3" s="1"/>
  <c r="AP326" i="3"/>
  <c r="AR326" i="3"/>
  <c r="AT326" i="3" s="1"/>
  <c r="AS326" i="3"/>
  <c r="AU326" i="3"/>
  <c r="AW326" i="3" s="1"/>
  <c r="AV326" i="3"/>
  <c r="AX326" i="3"/>
  <c r="AZ326" i="3" s="1"/>
  <c r="AY326" i="3"/>
  <c r="BA326" i="3"/>
  <c r="BC326" i="3" s="1"/>
  <c r="BB326" i="3"/>
  <c r="BD326" i="3"/>
  <c r="U326" i="3"/>
  <c r="K326" i="3" s="1"/>
  <c r="BG326" i="3"/>
  <c r="BI326" i="3" s="1"/>
  <c r="N325" i="11"/>
  <c r="O325" i="11"/>
  <c r="P325" i="11"/>
  <c r="A326" i="11"/>
  <c r="AI327" i="3"/>
  <c r="AK327" i="3" s="1"/>
  <c r="AL327" i="3"/>
  <c r="AN327" i="3" s="1"/>
  <c r="AM327" i="3"/>
  <c r="AO327" i="3"/>
  <c r="AQ327" i="3" s="1"/>
  <c r="AP327" i="3"/>
  <c r="AR327" i="3"/>
  <c r="AT327" i="3" s="1"/>
  <c r="AS327" i="3"/>
  <c r="AU327" i="3"/>
  <c r="AW327" i="3" s="1"/>
  <c r="AV327" i="3"/>
  <c r="AX327" i="3"/>
  <c r="AZ327" i="3" s="1"/>
  <c r="AY327" i="3"/>
  <c r="BA327" i="3"/>
  <c r="BC327" i="3" s="1"/>
  <c r="BB327" i="3"/>
  <c r="BD327" i="3"/>
  <c r="BF327" i="3" s="1"/>
  <c r="U327" i="3"/>
  <c r="BG327" i="3"/>
  <c r="BI327" i="3" s="1"/>
  <c r="N326" i="11"/>
  <c r="O326" i="11"/>
  <c r="P326" i="11"/>
  <c r="A327" i="11"/>
  <c r="AI328" i="3"/>
  <c r="AK328" i="3" s="1"/>
  <c r="AL328" i="3"/>
  <c r="AM328" i="3"/>
  <c r="AO328" i="3"/>
  <c r="AQ328" i="3" s="1"/>
  <c r="AP328" i="3"/>
  <c r="AR328" i="3"/>
  <c r="AT328" i="3" s="1"/>
  <c r="AS328" i="3"/>
  <c r="AU328" i="3"/>
  <c r="AW328" i="3" s="1"/>
  <c r="AV328" i="3"/>
  <c r="AX328" i="3"/>
  <c r="AZ328" i="3" s="1"/>
  <c r="AY328" i="3"/>
  <c r="BA328" i="3"/>
  <c r="BC328" i="3" s="1"/>
  <c r="BB328" i="3"/>
  <c r="BD328" i="3"/>
  <c r="BF328" i="3" s="1"/>
  <c r="U328" i="3"/>
  <c r="K328" i="3" s="1"/>
  <c r="BG328" i="3"/>
  <c r="BI328" i="3" s="1"/>
  <c r="N327" i="11"/>
  <c r="O327" i="11"/>
  <c r="P327" i="11"/>
  <c r="A328" i="11"/>
  <c r="AI329" i="3"/>
  <c r="AK329" i="3" s="1"/>
  <c r="AL329" i="3"/>
  <c r="AN329" i="3" s="1"/>
  <c r="AM329" i="3"/>
  <c r="AO329" i="3"/>
  <c r="AP329" i="3"/>
  <c r="AR329" i="3"/>
  <c r="AT329" i="3" s="1"/>
  <c r="AS329" i="3"/>
  <c r="AU329" i="3"/>
  <c r="AW329" i="3" s="1"/>
  <c r="AV329" i="3"/>
  <c r="AX329" i="3"/>
  <c r="AZ329" i="3" s="1"/>
  <c r="AY329" i="3"/>
  <c r="BA329" i="3"/>
  <c r="BC329" i="3" s="1"/>
  <c r="BB329" i="3"/>
  <c r="BD329" i="3"/>
  <c r="BF329" i="3" s="1"/>
  <c r="U329" i="3"/>
  <c r="K329" i="3" s="1"/>
  <c r="BG329" i="3"/>
  <c r="BI329" i="3" s="1"/>
  <c r="N328" i="11"/>
  <c r="O328" i="11"/>
  <c r="P328" i="11"/>
  <c r="A329" i="11"/>
  <c r="AI330" i="3"/>
  <c r="AK330" i="3" s="1"/>
  <c r="AL330" i="3"/>
  <c r="AN330" i="3" s="1"/>
  <c r="AM330" i="3"/>
  <c r="AO330" i="3"/>
  <c r="AP330" i="3"/>
  <c r="AR330" i="3"/>
  <c r="AT330" i="3" s="1"/>
  <c r="AS330" i="3"/>
  <c r="AU330" i="3"/>
  <c r="AW330" i="3" s="1"/>
  <c r="AV330" i="3"/>
  <c r="AX330" i="3"/>
  <c r="AZ330" i="3" s="1"/>
  <c r="AY330" i="3"/>
  <c r="BA330" i="3"/>
  <c r="BC330" i="3" s="1"/>
  <c r="BB330" i="3"/>
  <c r="BD330" i="3"/>
  <c r="BF330" i="3" s="1"/>
  <c r="U330" i="3"/>
  <c r="J330" i="3" s="1"/>
  <c r="T330" i="3" s="1"/>
  <c r="BG330" i="3"/>
  <c r="BI330" i="3" s="1"/>
  <c r="N329" i="11"/>
  <c r="O329" i="11"/>
  <c r="P329" i="11"/>
  <c r="A330" i="11"/>
  <c r="AI331" i="3"/>
  <c r="AK331" i="3" s="1"/>
  <c r="AL331" i="3"/>
  <c r="AN331" i="3" s="1"/>
  <c r="AM331" i="3"/>
  <c r="AO331" i="3"/>
  <c r="AQ331" i="3" s="1"/>
  <c r="AP331" i="3"/>
  <c r="AR331" i="3"/>
  <c r="AT331" i="3" s="1"/>
  <c r="AS331" i="3"/>
  <c r="AU331" i="3"/>
  <c r="AV331" i="3"/>
  <c r="AX331" i="3"/>
  <c r="AZ331" i="3" s="1"/>
  <c r="AY331" i="3"/>
  <c r="BA331" i="3"/>
  <c r="BC331" i="3" s="1"/>
  <c r="BB331" i="3"/>
  <c r="BD331" i="3"/>
  <c r="BF331" i="3" s="1"/>
  <c r="U331" i="3"/>
  <c r="BG331" i="3"/>
  <c r="BI331" i="3" s="1"/>
  <c r="N330" i="11"/>
  <c r="O330" i="11"/>
  <c r="P330" i="11"/>
  <c r="A331" i="11"/>
  <c r="AI332" i="3"/>
  <c r="AK332" i="3" s="1"/>
  <c r="AL332" i="3"/>
  <c r="AN332" i="3" s="1"/>
  <c r="AM332" i="3"/>
  <c r="AO332" i="3"/>
  <c r="AQ332" i="3" s="1"/>
  <c r="AP332" i="3"/>
  <c r="AR332" i="3"/>
  <c r="AS332" i="3"/>
  <c r="AU332" i="3"/>
  <c r="AW332" i="3" s="1"/>
  <c r="AV332" i="3"/>
  <c r="AX332" i="3"/>
  <c r="AZ332" i="3" s="1"/>
  <c r="AY332" i="3"/>
  <c r="BA332" i="3"/>
  <c r="BC332" i="3" s="1"/>
  <c r="BB332" i="3"/>
  <c r="BD332" i="3"/>
  <c r="BF332" i="3" s="1"/>
  <c r="U332" i="3"/>
  <c r="BG332" i="3"/>
  <c r="BI332" i="3" s="1"/>
  <c r="N331" i="11"/>
  <c r="O331" i="11"/>
  <c r="P331" i="11"/>
  <c r="A332" i="11"/>
  <c r="AI333" i="3"/>
  <c r="AK333" i="3" s="1"/>
  <c r="AL333" i="3"/>
  <c r="AN333" i="3" s="1"/>
  <c r="AM333" i="3"/>
  <c r="AO333" i="3"/>
  <c r="AQ333" i="3" s="1"/>
  <c r="AP333" i="3"/>
  <c r="AR333" i="3"/>
  <c r="AT333" i="3" s="1"/>
  <c r="AS333" i="3"/>
  <c r="AU333" i="3"/>
  <c r="AW333" i="3" s="1"/>
  <c r="AV333" i="3"/>
  <c r="AX333" i="3"/>
  <c r="AZ333" i="3" s="1"/>
  <c r="AY333" i="3"/>
  <c r="BA333" i="3"/>
  <c r="BC333" i="3" s="1"/>
  <c r="BB333" i="3"/>
  <c r="BD333" i="3"/>
  <c r="BF333" i="3" s="1"/>
  <c r="U333" i="3"/>
  <c r="K333" i="3" s="1"/>
  <c r="BG333" i="3"/>
  <c r="BI333" i="3" s="1"/>
  <c r="N332" i="11"/>
  <c r="O332" i="11"/>
  <c r="P332" i="11"/>
  <c r="A333" i="11"/>
  <c r="AI334" i="3"/>
  <c r="AK334" i="3" s="1"/>
  <c r="AL334" i="3"/>
  <c r="AN334" i="3" s="1"/>
  <c r="AM334" i="3"/>
  <c r="AO334" i="3"/>
  <c r="AQ334" i="3" s="1"/>
  <c r="AP334" i="3"/>
  <c r="AR334" i="3"/>
  <c r="AT334" i="3" s="1"/>
  <c r="AS334" i="3"/>
  <c r="AU334" i="3"/>
  <c r="AW334" i="3" s="1"/>
  <c r="AV334" i="3"/>
  <c r="AX334" i="3"/>
  <c r="AZ334" i="3" s="1"/>
  <c r="AY334" i="3"/>
  <c r="BA334" i="3"/>
  <c r="BC334" i="3" s="1"/>
  <c r="BB334" i="3"/>
  <c r="BD334" i="3"/>
  <c r="U334" i="3"/>
  <c r="BG334" i="3"/>
  <c r="BI334" i="3" s="1"/>
  <c r="N333" i="11"/>
  <c r="O333" i="11"/>
  <c r="P333" i="11"/>
  <c r="A334" i="11"/>
  <c r="AI335" i="3"/>
  <c r="AK335" i="3" s="1"/>
  <c r="AL335" i="3"/>
  <c r="AN335" i="3" s="1"/>
  <c r="AM335" i="3"/>
  <c r="AO335" i="3"/>
  <c r="AQ335" i="3" s="1"/>
  <c r="AP335" i="3"/>
  <c r="AR335" i="3"/>
  <c r="AT335" i="3" s="1"/>
  <c r="AS335" i="3"/>
  <c r="AU335" i="3"/>
  <c r="AW335" i="3" s="1"/>
  <c r="AV335" i="3"/>
  <c r="AX335" i="3"/>
  <c r="AZ335" i="3" s="1"/>
  <c r="AY335" i="3"/>
  <c r="BA335" i="3"/>
  <c r="BC335" i="3" s="1"/>
  <c r="BB335" i="3"/>
  <c r="BD335" i="3"/>
  <c r="BF335" i="3" s="1"/>
  <c r="U335" i="3"/>
  <c r="BG335" i="3"/>
  <c r="BI335" i="3" s="1"/>
  <c r="N334" i="11"/>
  <c r="O334" i="11"/>
  <c r="P334" i="11"/>
  <c r="A335" i="11"/>
  <c r="AI336" i="3"/>
  <c r="AK336" i="3" s="1"/>
  <c r="AL336" i="3"/>
  <c r="AN336" i="3" s="1"/>
  <c r="AM336" i="3"/>
  <c r="AO336" i="3"/>
  <c r="AQ336" i="3" s="1"/>
  <c r="AP336" i="3"/>
  <c r="AR336" i="3"/>
  <c r="AT336" i="3" s="1"/>
  <c r="AS336" i="3"/>
  <c r="AU336" i="3"/>
  <c r="AW336" i="3" s="1"/>
  <c r="AV336" i="3"/>
  <c r="AX336" i="3"/>
  <c r="AZ336" i="3" s="1"/>
  <c r="AY336" i="3"/>
  <c r="BA336" i="3"/>
  <c r="BC336" i="3" s="1"/>
  <c r="BB336" i="3"/>
  <c r="BD336" i="3"/>
  <c r="U336" i="3"/>
  <c r="J336" i="3" s="1"/>
  <c r="BG336" i="3"/>
  <c r="BI336" i="3" s="1"/>
  <c r="N335" i="11"/>
  <c r="O335" i="11"/>
  <c r="P335" i="11"/>
  <c r="A336" i="11"/>
  <c r="AI337" i="3"/>
  <c r="AK337" i="3" s="1"/>
  <c r="AL337" i="3"/>
  <c r="AN337" i="3" s="1"/>
  <c r="AM337" i="3"/>
  <c r="AO337" i="3"/>
  <c r="AQ337" i="3" s="1"/>
  <c r="AP337" i="3"/>
  <c r="AR337" i="3"/>
  <c r="AT337" i="3" s="1"/>
  <c r="AS337" i="3"/>
  <c r="AU337" i="3"/>
  <c r="AW337" i="3" s="1"/>
  <c r="AV337" i="3"/>
  <c r="AX337" i="3"/>
  <c r="AZ337" i="3" s="1"/>
  <c r="AY337" i="3"/>
  <c r="BA337" i="3"/>
  <c r="BC337" i="3" s="1"/>
  <c r="BB337" i="3"/>
  <c r="BD337" i="3"/>
  <c r="BF337" i="3" s="1"/>
  <c r="U337" i="3"/>
  <c r="J337" i="3" s="1"/>
  <c r="T337" i="3" s="1"/>
  <c r="BG337" i="3"/>
  <c r="BI337" i="3" s="1"/>
  <c r="N336" i="11"/>
  <c r="O336" i="11"/>
  <c r="P336" i="11"/>
  <c r="A337" i="11"/>
  <c r="AI338" i="3"/>
  <c r="AK338" i="3" s="1"/>
  <c r="AL338" i="3"/>
  <c r="AN338" i="3" s="1"/>
  <c r="AM338" i="3"/>
  <c r="AO338" i="3"/>
  <c r="AQ338" i="3" s="1"/>
  <c r="AP338" i="3"/>
  <c r="AR338" i="3"/>
  <c r="AT338" i="3" s="1"/>
  <c r="AS338" i="3"/>
  <c r="AU338" i="3"/>
  <c r="AW338" i="3" s="1"/>
  <c r="AV338" i="3"/>
  <c r="AX338" i="3"/>
  <c r="AZ338" i="3" s="1"/>
  <c r="AY338" i="3"/>
  <c r="BA338" i="3"/>
  <c r="BC338" i="3" s="1"/>
  <c r="BB338" i="3"/>
  <c r="BD338" i="3"/>
  <c r="U338" i="3"/>
  <c r="BG338" i="3"/>
  <c r="BI338" i="3" s="1"/>
  <c r="N337" i="11"/>
  <c r="O337" i="11"/>
  <c r="P337" i="11"/>
  <c r="A338" i="11"/>
  <c r="AI339" i="3"/>
  <c r="AK339" i="3" s="1"/>
  <c r="AL339" i="3"/>
  <c r="AN339" i="3" s="1"/>
  <c r="AM339" i="3"/>
  <c r="AO339" i="3"/>
  <c r="AQ339" i="3" s="1"/>
  <c r="AP339" i="3"/>
  <c r="AR339" i="3"/>
  <c r="AT339" i="3" s="1"/>
  <c r="AS339" i="3"/>
  <c r="AU339" i="3"/>
  <c r="AW339" i="3" s="1"/>
  <c r="AV339" i="3"/>
  <c r="AX339" i="3"/>
  <c r="AZ339" i="3" s="1"/>
  <c r="AY339" i="3"/>
  <c r="BA339" i="3"/>
  <c r="BC339" i="3" s="1"/>
  <c r="BB339" i="3"/>
  <c r="BD339" i="3"/>
  <c r="BF339" i="3" s="1"/>
  <c r="U339" i="3"/>
  <c r="BH339" i="3" s="1"/>
  <c r="BG339" i="3"/>
  <c r="BI339" i="3" s="1"/>
  <c r="N338" i="11"/>
  <c r="O338" i="11"/>
  <c r="P338" i="11"/>
  <c r="A339" i="11"/>
  <c r="AI340" i="3"/>
  <c r="AK340" i="3" s="1"/>
  <c r="AL340" i="3"/>
  <c r="AM340" i="3"/>
  <c r="AO340" i="3"/>
  <c r="AQ340" i="3" s="1"/>
  <c r="AP340" i="3"/>
  <c r="AR340" i="3"/>
  <c r="AT340" i="3" s="1"/>
  <c r="AS340" i="3"/>
  <c r="AU340" i="3"/>
  <c r="AW340" i="3" s="1"/>
  <c r="AV340" i="3"/>
  <c r="AX340" i="3"/>
  <c r="AZ340" i="3" s="1"/>
  <c r="AY340" i="3"/>
  <c r="BA340" i="3"/>
  <c r="BC340" i="3" s="1"/>
  <c r="BB340" i="3"/>
  <c r="BD340" i="3"/>
  <c r="U340" i="3"/>
  <c r="BG340" i="3"/>
  <c r="BI340" i="3" s="1"/>
  <c r="N339" i="11"/>
  <c r="O339" i="11"/>
  <c r="P339" i="11"/>
  <c r="A340" i="11"/>
  <c r="AI341" i="3"/>
  <c r="AK341" i="3" s="1"/>
  <c r="AL341" i="3"/>
  <c r="AN341" i="3" s="1"/>
  <c r="AM341" i="3"/>
  <c r="AO341" i="3"/>
  <c r="AQ341" i="3" s="1"/>
  <c r="AP341" i="3"/>
  <c r="AR341" i="3"/>
  <c r="AT341" i="3" s="1"/>
  <c r="AS341" i="3"/>
  <c r="AU341" i="3"/>
  <c r="AV341" i="3"/>
  <c r="AX341" i="3"/>
  <c r="AZ341" i="3" s="1"/>
  <c r="AY341" i="3"/>
  <c r="BA341" i="3"/>
  <c r="BC341" i="3" s="1"/>
  <c r="BB341" i="3"/>
  <c r="BD341" i="3"/>
  <c r="BF341" i="3" s="1"/>
  <c r="U341" i="3"/>
  <c r="BG341" i="3"/>
  <c r="BI341" i="3" s="1"/>
  <c r="N340" i="11"/>
  <c r="O340" i="11"/>
  <c r="P340" i="11"/>
  <c r="A341" i="11"/>
  <c r="AI342" i="3"/>
  <c r="AK342" i="3" s="1"/>
  <c r="AL342" i="3"/>
  <c r="AN342" i="3" s="1"/>
  <c r="AM342" i="3"/>
  <c r="AO342" i="3"/>
  <c r="AQ342" i="3" s="1"/>
  <c r="AP342" i="3"/>
  <c r="AR342" i="3"/>
  <c r="AT342" i="3" s="1"/>
  <c r="AS342" i="3"/>
  <c r="AU342" i="3"/>
  <c r="AW342" i="3" s="1"/>
  <c r="AV342" i="3"/>
  <c r="AX342" i="3"/>
  <c r="AZ342" i="3" s="1"/>
  <c r="AY342" i="3"/>
  <c r="BA342" i="3"/>
  <c r="BC342" i="3" s="1"/>
  <c r="BB342" i="3"/>
  <c r="BD342" i="3"/>
  <c r="U342" i="3"/>
  <c r="BG342" i="3"/>
  <c r="BI342" i="3" s="1"/>
  <c r="N341" i="11"/>
  <c r="O341" i="11"/>
  <c r="P341" i="11"/>
  <c r="A342" i="11"/>
  <c r="AI343" i="3"/>
  <c r="AK343" i="3" s="1"/>
  <c r="AL343" i="3"/>
  <c r="AN343" i="3" s="1"/>
  <c r="AM343" i="3"/>
  <c r="AO343" i="3"/>
  <c r="AQ343" i="3" s="1"/>
  <c r="AP343" i="3"/>
  <c r="AR343" i="3"/>
  <c r="AT343" i="3" s="1"/>
  <c r="AS343" i="3"/>
  <c r="AU343" i="3"/>
  <c r="AW343" i="3" s="1"/>
  <c r="AV343" i="3"/>
  <c r="AX343" i="3"/>
  <c r="AZ343" i="3" s="1"/>
  <c r="AY343" i="3"/>
  <c r="BA343" i="3"/>
  <c r="BC343" i="3" s="1"/>
  <c r="BB343" i="3"/>
  <c r="BD343" i="3"/>
  <c r="BF343" i="3" s="1"/>
  <c r="U343" i="3"/>
  <c r="BG343" i="3"/>
  <c r="BI343" i="3" s="1"/>
  <c r="N342" i="11"/>
  <c r="O342" i="11"/>
  <c r="P342" i="11"/>
  <c r="A343" i="11"/>
  <c r="AI344" i="3"/>
  <c r="AK344" i="3" s="1"/>
  <c r="AL344" i="3"/>
  <c r="AN344" i="3" s="1"/>
  <c r="AM344" i="3"/>
  <c r="AO344" i="3"/>
  <c r="AQ344" i="3" s="1"/>
  <c r="AP344" i="3"/>
  <c r="AR344" i="3"/>
  <c r="AS344" i="3"/>
  <c r="AU344" i="3"/>
  <c r="AW344" i="3" s="1"/>
  <c r="AV344" i="3"/>
  <c r="AX344" i="3"/>
  <c r="AZ344" i="3" s="1"/>
  <c r="AY344" i="3"/>
  <c r="BA344" i="3"/>
  <c r="BC344" i="3" s="1"/>
  <c r="BB344" i="3"/>
  <c r="BD344" i="3"/>
  <c r="BF344" i="3" s="1"/>
  <c r="U344" i="3"/>
  <c r="BG344" i="3"/>
  <c r="N343" i="11"/>
  <c r="O343" i="11"/>
  <c r="P343" i="11"/>
  <c r="A344" i="11"/>
  <c r="AI345" i="3"/>
  <c r="AK345" i="3" s="1"/>
  <c r="AL345" i="3"/>
  <c r="AN345" i="3" s="1"/>
  <c r="AM345" i="3"/>
  <c r="AO345" i="3"/>
  <c r="AQ345" i="3" s="1"/>
  <c r="AP345" i="3"/>
  <c r="AR345" i="3"/>
  <c r="AT345" i="3" s="1"/>
  <c r="AS345" i="3"/>
  <c r="AU345" i="3"/>
  <c r="AW345" i="3" s="1"/>
  <c r="AV345" i="3"/>
  <c r="AX345" i="3"/>
  <c r="AZ345" i="3" s="1"/>
  <c r="AY345" i="3"/>
  <c r="BA345" i="3"/>
  <c r="BC345" i="3" s="1"/>
  <c r="BB345" i="3"/>
  <c r="BD345" i="3"/>
  <c r="BF345" i="3" s="1"/>
  <c r="U345" i="3"/>
  <c r="BG345" i="3"/>
  <c r="BI345" i="3" s="1"/>
  <c r="N344" i="11"/>
  <c r="O344" i="11"/>
  <c r="P344" i="11"/>
  <c r="A345" i="11"/>
  <c r="AI346" i="3"/>
  <c r="AK346" i="3" s="1"/>
  <c r="AL346" i="3"/>
  <c r="AN346" i="3" s="1"/>
  <c r="AM346" i="3"/>
  <c r="AO346" i="3"/>
  <c r="AQ346" i="3" s="1"/>
  <c r="AP346" i="3"/>
  <c r="AR346" i="3"/>
  <c r="AT346" i="3" s="1"/>
  <c r="AS346" i="3"/>
  <c r="AU346" i="3"/>
  <c r="AW346" i="3" s="1"/>
  <c r="AV346" i="3"/>
  <c r="AX346" i="3"/>
  <c r="AZ346" i="3" s="1"/>
  <c r="AY346" i="3"/>
  <c r="BA346" i="3"/>
  <c r="BC346" i="3" s="1"/>
  <c r="BB346" i="3"/>
  <c r="BD346" i="3"/>
  <c r="BF346" i="3" s="1"/>
  <c r="U346" i="3"/>
  <c r="BG346" i="3"/>
  <c r="BI346" i="3" s="1"/>
  <c r="N345" i="11"/>
  <c r="O345" i="11"/>
  <c r="P345" i="11"/>
  <c r="A346" i="11"/>
  <c r="AI347" i="3"/>
  <c r="AK347" i="3" s="1"/>
  <c r="AL347" i="3"/>
  <c r="AN347" i="3" s="1"/>
  <c r="AM347" i="3"/>
  <c r="AO347" i="3"/>
  <c r="AQ347" i="3" s="1"/>
  <c r="AP347" i="3"/>
  <c r="AR347" i="3"/>
  <c r="AT347" i="3" s="1"/>
  <c r="AS347" i="3"/>
  <c r="AU347" i="3"/>
  <c r="AW347" i="3" s="1"/>
  <c r="AV347" i="3"/>
  <c r="AX347" i="3"/>
  <c r="AZ347" i="3" s="1"/>
  <c r="AY347" i="3"/>
  <c r="BA347" i="3"/>
  <c r="BC347" i="3" s="1"/>
  <c r="BB347" i="3"/>
  <c r="BD347" i="3"/>
  <c r="BF347" i="3" s="1"/>
  <c r="U347" i="3"/>
  <c r="BG347" i="3"/>
  <c r="BI347" i="3" s="1"/>
  <c r="N346" i="11"/>
  <c r="O346" i="11"/>
  <c r="P346" i="11"/>
  <c r="A347" i="11"/>
  <c r="AI348" i="3"/>
  <c r="AK348" i="3" s="1"/>
  <c r="AL348" i="3"/>
  <c r="AN348" i="3" s="1"/>
  <c r="AM348" i="3"/>
  <c r="AO348" i="3"/>
  <c r="AQ348" i="3" s="1"/>
  <c r="AP348" i="3"/>
  <c r="AR348" i="3"/>
  <c r="AS348" i="3"/>
  <c r="AU348" i="3"/>
  <c r="AW348" i="3" s="1"/>
  <c r="AV348" i="3"/>
  <c r="AX348" i="3"/>
  <c r="AZ348" i="3" s="1"/>
  <c r="AY348" i="3"/>
  <c r="BA348" i="3"/>
  <c r="BC348" i="3" s="1"/>
  <c r="BB348" i="3"/>
  <c r="BD348" i="3"/>
  <c r="BF348" i="3" s="1"/>
  <c r="U348" i="3"/>
  <c r="BE348" i="3" s="1"/>
  <c r="BG348" i="3"/>
  <c r="BI348" i="3" s="1"/>
  <c r="N347" i="11"/>
  <c r="O347" i="11"/>
  <c r="P347" i="11"/>
  <c r="A348" i="11"/>
  <c r="AI349" i="3"/>
  <c r="AK349" i="3" s="1"/>
  <c r="AL349" i="3"/>
  <c r="AN349" i="3" s="1"/>
  <c r="AM349" i="3"/>
  <c r="AO349" i="3"/>
  <c r="AQ349" i="3" s="1"/>
  <c r="AP349" i="3"/>
  <c r="AR349" i="3"/>
  <c r="AT349" i="3" s="1"/>
  <c r="AS349" i="3"/>
  <c r="AU349" i="3"/>
  <c r="AW349" i="3" s="1"/>
  <c r="AV349" i="3"/>
  <c r="AX349" i="3"/>
  <c r="AZ349" i="3" s="1"/>
  <c r="AY349" i="3"/>
  <c r="BA349" i="3"/>
  <c r="BC349" i="3" s="1"/>
  <c r="BB349" i="3"/>
  <c r="BD349" i="3"/>
  <c r="BF349" i="3" s="1"/>
  <c r="U349" i="3"/>
  <c r="BG349" i="3"/>
  <c r="BI349" i="3" s="1"/>
  <c r="N348" i="11"/>
  <c r="O348" i="11"/>
  <c r="P348" i="11"/>
  <c r="A349" i="11"/>
  <c r="AI350" i="3"/>
  <c r="AK350" i="3" s="1"/>
  <c r="AL350" i="3"/>
  <c r="AN350" i="3" s="1"/>
  <c r="AM350" i="3"/>
  <c r="AO350" i="3"/>
  <c r="AQ350" i="3" s="1"/>
  <c r="AP350" i="3"/>
  <c r="AR350" i="3"/>
  <c r="AT350" i="3" s="1"/>
  <c r="AS350" i="3"/>
  <c r="AU350" i="3"/>
  <c r="AW350" i="3" s="1"/>
  <c r="AV350" i="3"/>
  <c r="AX350" i="3"/>
  <c r="AZ350" i="3" s="1"/>
  <c r="AY350" i="3"/>
  <c r="BA350" i="3"/>
  <c r="BC350" i="3" s="1"/>
  <c r="BB350" i="3"/>
  <c r="BD350" i="3"/>
  <c r="BF350" i="3" s="1"/>
  <c r="U350" i="3"/>
  <c r="BH350" i="3" s="1"/>
  <c r="BG350" i="3"/>
  <c r="BI350" i="3" s="1"/>
  <c r="N349" i="11"/>
  <c r="O349" i="11"/>
  <c r="P349" i="11"/>
  <c r="A350" i="11"/>
  <c r="AI351" i="3"/>
  <c r="AK351" i="3" s="1"/>
  <c r="AL351" i="3"/>
  <c r="AN351" i="3" s="1"/>
  <c r="AM351" i="3"/>
  <c r="AO351" i="3"/>
  <c r="AP351" i="3"/>
  <c r="AR351" i="3"/>
  <c r="AT351" i="3" s="1"/>
  <c r="AS351" i="3"/>
  <c r="AU351" i="3"/>
  <c r="AW351" i="3" s="1"/>
  <c r="AV351" i="3"/>
  <c r="AX351" i="3"/>
  <c r="AZ351" i="3" s="1"/>
  <c r="AY351" i="3"/>
  <c r="BA351" i="3"/>
  <c r="BC351" i="3" s="1"/>
  <c r="BB351" i="3"/>
  <c r="BD351" i="3"/>
  <c r="BF351" i="3" s="1"/>
  <c r="U351" i="3"/>
  <c r="J351" i="3" s="1"/>
  <c r="T351" i="3" s="1"/>
  <c r="BG351" i="3"/>
  <c r="BI351" i="3" s="1"/>
  <c r="N350" i="11"/>
  <c r="O350" i="11"/>
  <c r="P350" i="11"/>
  <c r="A351" i="11"/>
  <c r="AI352" i="3"/>
  <c r="AK352" i="3" s="1"/>
  <c r="AL352" i="3"/>
  <c r="AN352" i="3" s="1"/>
  <c r="AM352" i="3"/>
  <c r="AO352" i="3"/>
  <c r="AQ352" i="3" s="1"/>
  <c r="AP352" i="3"/>
  <c r="AR352" i="3"/>
  <c r="AT352" i="3" s="1"/>
  <c r="AS352" i="3"/>
  <c r="AU352" i="3"/>
  <c r="AW352" i="3" s="1"/>
  <c r="AV352" i="3"/>
  <c r="AX352" i="3"/>
  <c r="AZ352" i="3" s="1"/>
  <c r="AY352" i="3"/>
  <c r="BA352" i="3"/>
  <c r="BC352" i="3" s="1"/>
  <c r="BB352" i="3"/>
  <c r="BD352" i="3"/>
  <c r="BF352" i="3" s="1"/>
  <c r="U352" i="3"/>
  <c r="BG352" i="3"/>
  <c r="BI352" i="3" s="1"/>
  <c r="N351" i="11"/>
  <c r="O351" i="11"/>
  <c r="P351" i="11"/>
  <c r="A352" i="11"/>
  <c r="AI353" i="3"/>
  <c r="AK353" i="3" s="1"/>
  <c r="AL353" i="3"/>
  <c r="AN353" i="3" s="1"/>
  <c r="AM353" i="3"/>
  <c r="AO353" i="3"/>
  <c r="AP353" i="3"/>
  <c r="AR353" i="3"/>
  <c r="AT353" i="3" s="1"/>
  <c r="AS353" i="3"/>
  <c r="AU353" i="3"/>
  <c r="AW353" i="3" s="1"/>
  <c r="AV353" i="3"/>
  <c r="AX353" i="3"/>
  <c r="AZ353" i="3" s="1"/>
  <c r="AY353" i="3"/>
  <c r="BA353" i="3"/>
  <c r="BC353" i="3" s="1"/>
  <c r="BB353" i="3"/>
  <c r="BD353" i="3"/>
  <c r="BF353" i="3" s="1"/>
  <c r="U353" i="3"/>
  <c r="BG353" i="3"/>
  <c r="BI353" i="3" s="1"/>
  <c r="N352" i="11"/>
  <c r="O352" i="11"/>
  <c r="P352" i="11"/>
  <c r="A353" i="11"/>
  <c r="AI354" i="3"/>
  <c r="AK354" i="3" s="1"/>
  <c r="AL354" i="3"/>
  <c r="AN354" i="3" s="1"/>
  <c r="AM354" i="3"/>
  <c r="AO354" i="3"/>
  <c r="AQ354" i="3" s="1"/>
  <c r="AP354" i="3"/>
  <c r="AR354" i="3"/>
  <c r="AT354" i="3" s="1"/>
  <c r="AS354" i="3"/>
  <c r="AU354" i="3"/>
  <c r="AW354" i="3" s="1"/>
  <c r="AV354" i="3"/>
  <c r="AX354" i="3"/>
  <c r="AZ354" i="3" s="1"/>
  <c r="AY354" i="3"/>
  <c r="BA354" i="3"/>
  <c r="BC354" i="3" s="1"/>
  <c r="BB354" i="3"/>
  <c r="BD354" i="3"/>
  <c r="BF354" i="3" s="1"/>
  <c r="U354" i="3"/>
  <c r="BG354" i="3"/>
  <c r="BI354" i="3" s="1"/>
  <c r="N353" i="11"/>
  <c r="O353" i="11"/>
  <c r="P353" i="11"/>
  <c r="A354" i="11"/>
  <c r="AI355" i="3"/>
  <c r="AK355" i="3" s="1"/>
  <c r="AL355" i="3"/>
  <c r="AN355" i="3" s="1"/>
  <c r="AM355" i="3"/>
  <c r="AO355" i="3"/>
  <c r="AQ355" i="3" s="1"/>
  <c r="AP355" i="3"/>
  <c r="AR355" i="3"/>
  <c r="AT355" i="3" s="1"/>
  <c r="AS355" i="3"/>
  <c r="AU355" i="3"/>
  <c r="AW355" i="3" s="1"/>
  <c r="AV355" i="3"/>
  <c r="AX355" i="3"/>
  <c r="AZ355" i="3" s="1"/>
  <c r="AY355" i="3"/>
  <c r="BA355" i="3"/>
  <c r="BC355" i="3" s="1"/>
  <c r="BB355" i="3"/>
  <c r="BD355" i="3"/>
  <c r="BF355" i="3" s="1"/>
  <c r="U355" i="3"/>
  <c r="J355" i="3" s="1"/>
  <c r="T355" i="3" s="1"/>
  <c r="BG355" i="3"/>
  <c r="BI355" i="3" s="1"/>
  <c r="N354" i="11"/>
  <c r="O354" i="11"/>
  <c r="P354" i="11"/>
  <c r="A355" i="11"/>
  <c r="AI356" i="3"/>
  <c r="AK356" i="3" s="1"/>
  <c r="AL356" i="3"/>
  <c r="AN356" i="3" s="1"/>
  <c r="AM356" i="3"/>
  <c r="AO356" i="3"/>
  <c r="AQ356" i="3" s="1"/>
  <c r="AP356" i="3"/>
  <c r="AR356" i="3"/>
  <c r="AT356" i="3" s="1"/>
  <c r="AS356" i="3"/>
  <c r="AU356" i="3"/>
  <c r="AW356" i="3" s="1"/>
  <c r="AV356" i="3"/>
  <c r="AX356" i="3"/>
  <c r="AZ356" i="3" s="1"/>
  <c r="AY356" i="3"/>
  <c r="BA356" i="3"/>
  <c r="BC356" i="3" s="1"/>
  <c r="BB356" i="3"/>
  <c r="BD356" i="3"/>
  <c r="BF356" i="3" s="1"/>
  <c r="U356" i="3"/>
  <c r="J356" i="3" s="1"/>
  <c r="T356" i="3" s="1"/>
  <c r="BG356" i="3"/>
  <c r="BI356" i="3" s="1"/>
  <c r="N355" i="11"/>
  <c r="O355" i="11"/>
  <c r="P355" i="11"/>
  <c r="A356" i="11"/>
  <c r="AI357" i="3"/>
  <c r="AK357" i="3" s="1"/>
  <c r="AL357" i="3"/>
  <c r="AN357" i="3" s="1"/>
  <c r="AM357" i="3"/>
  <c r="AO357" i="3"/>
  <c r="AQ357" i="3" s="1"/>
  <c r="AP357" i="3"/>
  <c r="AR357" i="3"/>
  <c r="AT357" i="3" s="1"/>
  <c r="AS357" i="3"/>
  <c r="AU357" i="3"/>
  <c r="AW357" i="3" s="1"/>
  <c r="AV357" i="3"/>
  <c r="AX357" i="3"/>
  <c r="AZ357" i="3" s="1"/>
  <c r="AY357" i="3"/>
  <c r="BA357" i="3"/>
  <c r="BC357" i="3" s="1"/>
  <c r="BB357" i="3"/>
  <c r="BD357" i="3"/>
  <c r="BF357" i="3" s="1"/>
  <c r="U357" i="3"/>
  <c r="K357" i="3" s="1"/>
  <c r="BG357" i="3"/>
  <c r="BI357" i="3" s="1"/>
  <c r="N356" i="11"/>
  <c r="O356" i="11"/>
  <c r="P356" i="11"/>
  <c r="A357" i="11"/>
  <c r="AI358" i="3"/>
  <c r="AK358" i="3" s="1"/>
  <c r="AL358" i="3"/>
  <c r="AN358" i="3" s="1"/>
  <c r="AM358" i="3"/>
  <c r="AO358" i="3"/>
  <c r="AQ358" i="3" s="1"/>
  <c r="AP358" i="3"/>
  <c r="AR358" i="3"/>
  <c r="AT358" i="3" s="1"/>
  <c r="AS358" i="3"/>
  <c r="AU358" i="3"/>
  <c r="AW358" i="3" s="1"/>
  <c r="AV358" i="3"/>
  <c r="AX358" i="3"/>
  <c r="AZ358" i="3" s="1"/>
  <c r="AY358" i="3"/>
  <c r="BA358" i="3"/>
  <c r="BC358" i="3" s="1"/>
  <c r="BB358" i="3"/>
  <c r="BD358" i="3"/>
  <c r="U358" i="3"/>
  <c r="BG358" i="3"/>
  <c r="BI358" i="3" s="1"/>
  <c r="N357" i="11"/>
  <c r="O357" i="11"/>
  <c r="P357" i="11"/>
  <c r="A358" i="11"/>
  <c r="AI359" i="3"/>
  <c r="AK359" i="3" s="1"/>
  <c r="AL359" i="3"/>
  <c r="AN359" i="3" s="1"/>
  <c r="AM359" i="3"/>
  <c r="AO359" i="3"/>
  <c r="AP359" i="3"/>
  <c r="AR359" i="3"/>
  <c r="AT359" i="3" s="1"/>
  <c r="AS359" i="3"/>
  <c r="AU359" i="3"/>
  <c r="AW359" i="3" s="1"/>
  <c r="AV359" i="3"/>
  <c r="AX359" i="3"/>
  <c r="AZ359" i="3" s="1"/>
  <c r="AY359" i="3"/>
  <c r="BA359" i="3"/>
  <c r="BC359" i="3" s="1"/>
  <c r="BB359" i="3"/>
  <c r="BD359" i="3"/>
  <c r="BF359" i="3" s="1"/>
  <c r="U359" i="3"/>
  <c r="BH359" i="3" s="1"/>
  <c r="BG359" i="3"/>
  <c r="BI359" i="3" s="1"/>
  <c r="N358" i="11"/>
  <c r="O358" i="11"/>
  <c r="P358" i="11"/>
  <c r="A359" i="11"/>
  <c r="AI360" i="3"/>
  <c r="AK360" i="3" s="1"/>
  <c r="AL360" i="3"/>
  <c r="AN360" i="3" s="1"/>
  <c r="AM360" i="3"/>
  <c r="AO360" i="3"/>
  <c r="AQ360" i="3" s="1"/>
  <c r="AP360" i="3"/>
  <c r="AR360" i="3"/>
  <c r="AT360" i="3" s="1"/>
  <c r="AS360" i="3"/>
  <c r="AU360" i="3"/>
  <c r="AW360" i="3" s="1"/>
  <c r="AV360" i="3"/>
  <c r="AX360" i="3"/>
  <c r="AZ360" i="3" s="1"/>
  <c r="AY360" i="3"/>
  <c r="BA360" i="3"/>
  <c r="BC360" i="3" s="1"/>
  <c r="BB360" i="3"/>
  <c r="BD360" i="3"/>
  <c r="U360" i="3"/>
  <c r="K360" i="3" s="1"/>
  <c r="BG360" i="3"/>
  <c r="BI360" i="3" s="1"/>
  <c r="N359" i="11"/>
  <c r="O359" i="11"/>
  <c r="P359" i="11"/>
  <c r="A360" i="11"/>
  <c r="AI361" i="3"/>
  <c r="AK361" i="3" s="1"/>
  <c r="AL361" i="3"/>
  <c r="AN361" i="3" s="1"/>
  <c r="AM361" i="3"/>
  <c r="AO361" i="3"/>
  <c r="AQ361" i="3" s="1"/>
  <c r="AP361" i="3"/>
  <c r="AR361" i="3"/>
  <c r="AT361" i="3" s="1"/>
  <c r="AS361" i="3"/>
  <c r="AU361" i="3"/>
  <c r="AW361" i="3" s="1"/>
  <c r="AV361" i="3"/>
  <c r="AX361" i="3"/>
  <c r="AZ361" i="3" s="1"/>
  <c r="AY361" i="3"/>
  <c r="BA361" i="3"/>
  <c r="BC361" i="3" s="1"/>
  <c r="BB361" i="3"/>
  <c r="BD361" i="3"/>
  <c r="BF361" i="3" s="1"/>
  <c r="U361" i="3"/>
  <c r="BG361" i="3"/>
  <c r="BI361" i="3" s="1"/>
  <c r="N360" i="11"/>
  <c r="O360" i="11"/>
  <c r="P360" i="11"/>
  <c r="A361" i="11"/>
  <c r="AI362" i="3"/>
  <c r="AK362" i="3" s="1"/>
  <c r="AL362" i="3"/>
  <c r="AN362" i="3" s="1"/>
  <c r="AM362" i="3"/>
  <c r="AO362" i="3"/>
  <c r="AQ362" i="3" s="1"/>
  <c r="AP362" i="3"/>
  <c r="AR362" i="3"/>
  <c r="AT362" i="3" s="1"/>
  <c r="AS362" i="3"/>
  <c r="AU362" i="3"/>
  <c r="AW362" i="3" s="1"/>
  <c r="AV362" i="3"/>
  <c r="AX362" i="3"/>
  <c r="AZ362" i="3" s="1"/>
  <c r="AY362" i="3"/>
  <c r="BA362" i="3"/>
  <c r="BC362" i="3" s="1"/>
  <c r="BB362" i="3"/>
  <c r="BD362" i="3"/>
  <c r="U362" i="3"/>
  <c r="BG362" i="3"/>
  <c r="BI362" i="3" s="1"/>
  <c r="N361" i="11"/>
  <c r="O361" i="11"/>
  <c r="P361" i="11"/>
  <c r="A362" i="11"/>
  <c r="AI363" i="3"/>
  <c r="AK363" i="3" s="1"/>
  <c r="AL363" i="3"/>
  <c r="AN363" i="3" s="1"/>
  <c r="AM363" i="3"/>
  <c r="AO363" i="3"/>
  <c r="AQ363" i="3" s="1"/>
  <c r="AP363" i="3"/>
  <c r="AR363" i="3"/>
  <c r="AT363" i="3" s="1"/>
  <c r="AS363" i="3"/>
  <c r="AU363" i="3"/>
  <c r="AW363" i="3" s="1"/>
  <c r="AV363" i="3"/>
  <c r="AX363" i="3"/>
  <c r="AZ363" i="3" s="1"/>
  <c r="AY363" i="3"/>
  <c r="BA363" i="3"/>
  <c r="BC363" i="3" s="1"/>
  <c r="BB363" i="3"/>
  <c r="BD363" i="3"/>
  <c r="BF363" i="3" s="1"/>
  <c r="U363" i="3"/>
  <c r="BG363" i="3"/>
  <c r="BI363" i="3" s="1"/>
  <c r="N362" i="11"/>
  <c r="O362" i="11"/>
  <c r="P362" i="11"/>
  <c r="A363" i="11"/>
  <c r="AI364" i="3"/>
  <c r="AK364" i="3" s="1"/>
  <c r="AL364" i="3"/>
  <c r="AN364" i="3" s="1"/>
  <c r="AM364" i="3"/>
  <c r="AO364" i="3"/>
  <c r="AQ364" i="3" s="1"/>
  <c r="AP364" i="3"/>
  <c r="AR364" i="3"/>
  <c r="AT364" i="3" s="1"/>
  <c r="AS364" i="3"/>
  <c r="AU364" i="3"/>
  <c r="AW364" i="3" s="1"/>
  <c r="AV364" i="3"/>
  <c r="AX364" i="3"/>
  <c r="AZ364" i="3" s="1"/>
  <c r="AY364" i="3"/>
  <c r="BA364" i="3"/>
  <c r="BC364" i="3" s="1"/>
  <c r="BB364" i="3"/>
  <c r="BD364" i="3"/>
  <c r="U364" i="3"/>
  <c r="BG364" i="3"/>
  <c r="BI364" i="3" s="1"/>
  <c r="N363" i="11"/>
  <c r="O363" i="11"/>
  <c r="P363" i="11"/>
  <c r="A364" i="11"/>
  <c r="AI365" i="3"/>
  <c r="AK365" i="3" s="1"/>
  <c r="AL365" i="3"/>
  <c r="AN365" i="3" s="1"/>
  <c r="AM365" i="3"/>
  <c r="AO365" i="3"/>
  <c r="AQ365" i="3" s="1"/>
  <c r="AP365" i="3"/>
  <c r="AR365" i="3"/>
  <c r="AT365" i="3" s="1"/>
  <c r="AS365" i="3"/>
  <c r="AU365" i="3"/>
  <c r="AW365" i="3" s="1"/>
  <c r="AV365" i="3"/>
  <c r="AX365" i="3"/>
  <c r="AZ365" i="3" s="1"/>
  <c r="AY365" i="3"/>
  <c r="BA365" i="3"/>
  <c r="BC365" i="3" s="1"/>
  <c r="BB365" i="3"/>
  <c r="BD365" i="3"/>
  <c r="BF365" i="3" s="1"/>
  <c r="U365" i="3"/>
  <c r="K365" i="3" s="1"/>
  <c r="BG365" i="3"/>
  <c r="N364" i="11"/>
  <c r="O364" i="11"/>
  <c r="P364" i="11"/>
  <c r="A365" i="11"/>
  <c r="AI366" i="3"/>
  <c r="AK366" i="3" s="1"/>
  <c r="AL366" i="3"/>
  <c r="AN366" i="3" s="1"/>
  <c r="AM366" i="3"/>
  <c r="AO366" i="3"/>
  <c r="AQ366" i="3" s="1"/>
  <c r="AP366" i="3"/>
  <c r="AR366" i="3"/>
  <c r="AT366" i="3" s="1"/>
  <c r="AS366" i="3"/>
  <c r="AU366" i="3"/>
  <c r="AW366" i="3" s="1"/>
  <c r="AV366" i="3"/>
  <c r="AX366" i="3"/>
  <c r="AZ366" i="3" s="1"/>
  <c r="AY366" i="3"/>
  <c r="BA366" i="3"/>
  <c r="BC366" i="3" s="1"/>
  <c r="BB366" i="3"/>
  <c r="BD366" i="3"/>
  <c r="U366" i="3"/>
  <c r="BG366" i="3"/>
  <c r="BI366" i="3" s="1"/>
  <c r="N365" i="11"/>
  <c r="O365" i="11"/>
  <c r="P365" i="11"/>
  <c r="A366" i="11"/>
  <c r="AI367" i="3"/>
  <c r="AK367" i="3" s="1"/>
  <c r="AL367" i="3"/>
  <c r="AN367" i="3" s="1"/>
  <c r="AM367" i="3"/>
  <c r="AO367" i="3"/>
  <c r="AP367" i="3"/>
  <c r="AR367" i="3"/>
  <c r="AT367" i="3" s="1"/>
  <c r="AS367" i="3"/>
  <c r="AU367" i="3"/>
  <c r="AW367" i="3" s="1"/>
  <c r="AV367" i="3"/>
  <c r="AX367" i="3"/>
  <c r="AZ367" i="3" s="1"/>
  <c r="AY367" i="3"/>
  <c r="BA367" i="3"/>
  <c r="BC367" i="3" s="1"/>
  <c r="BB367" i="3"/>
  <c r="BD367" i="3"/>
  <c r="BF367" i="3" s="1"/>
  <c r="U367" i="3"/>
  <c r="BG367" i="3"/>
  <c r="BI367" i="3" s="1"/>
  <c r="N366" i="11"/>
  <c r="O366" i="11"/>
  <c r="P366" i="11"/>
  <c r="A367" i="11"/>
  <c r="AI368" i="3"/>
  <c r="AK368" i="3" s="1"/>
  <c r="AL368" i="3"/>
  <c r="AN368" i="3" s="1"/>
  <c r="AM368" i="3"/>
  <c r="AO368" i="3"/>
  <c r="AQ368" i="3" s="1"/>
  <c r="AP368" i="3"/>
  <c r="AR368" i="3"/>
  <c r="AT368" i="3" s="1"/>
  <c r="AS368" i="3"/>
  <c r="AU368" i="3"/>
  <c r="AW368" i="3" s="1"/>
  <c r="AV368" i="3"/>
  <c r="AX368" i="3"/>
  <c r="AZ368" i="3" s="1"/>
  <c r="AY368" i="3"/>
  <c r="BA368" i="3"/>
  <c r="BC368" i="3" s="1"/>
  <c r="BB368" i="3"/>
  <c r="BD368" i="3"/>
  <c r="BF368" i="3" s="1"/>
  <c r="U368" i="3"/>
  <c r="BG368" i="3"/>
  <c r="N367" i="11"/>
  <c r="O367" i="11"/>
  <c r="P367" i="11"/>
  <c r="A368" i="11"/>
  <c r="AI369" i="3"/>
  <c r="AK369" i="3" s="1"/>
  <c r="AL369" i="3"/>
  <c r="AM369" i="3"/>
  <c r="AO369" i="3"/>
  <c r="AQ369" i="3" s="1"/>
  <c r="AP369" i="3"/>
  <c r="AR369" i="3"/>
  <c r="AT369" i="3" s="1"/>
  <c r="AS369" i="3"/>
  <c r="AU369" i="3"/>
  <c r="AW369" i="3" s="1"/>
  <c r="AV369" i="3"/>
  <c r="AX369" i="3"/>
  <c r="AZ369" i="3" s="1"/>
  <c r="AY369" i="3"/>
  <c r="BA369" i="3"/>
  <c r="BC369" i="3" s="1"/>
  <c r="BB369" i="3"/>
  <c r="BD369" i="3"/>
  <c r="BF369" i="3" s="1"/>
  <c r="U369" i="3"/>
  <c r="K369" i="3" s="1"/>
  <c r="BG369" i="3"/>
  <c r="BI369" i="3" s="1"/>
  <c r="N368" i="11"/>
  <c r="O368" i="11"/>
  <c r="P368" i="11"/>
  <c r="A369" i="11"/>
  <c r="AI370" i="3"/>
  <c r="AK370" i="3" s="1"/>
  <c r="AL370" i="3"/>
  <c r="AN370" i="3" s="1"/>
  <c r="AM370" i="3"/>
  <c r="AO370" i="3"/>
  <c r="AQ370" i="3" s="1"/>
  <c r="AP370" i="3"/>
  <c r="AR370" i="3"/>
  <c r="AT370" i="3" s="1"/>
  <c r="AS370" i="3"/>
  <c r="AU370" i="3"/>
  <c r="AW370" i="3" s="1"/>
  <c r="AV370" i="3"/>
  <c r="AX370" i="3"/>
  <c r="AZ370" i="3" s="1"/>
  <c r="AY370" i="3"/>
  <c r="BA370" i="3"/>
  <c r="BC370" i="3" s="1"/>
  <c r="BB370" i="3"/>
  <c r="BD370" i="3"/>
  <c r="BF370" i="3" s="1"/>
  <c r="U370" i="3"/>
  <c r="J370" i="3" s="1"/>
  <c r="T370" i="3" s="1"/>
  <c r="BG370" i="3"/>
  <c r="BI370" i="3" s="1"/>
  <c r="N369" i="11"/>
  <c r="O369" i="11"/>
  <c r="P369" i="11"/>
  <c r="A370" i="11"/>
  <c r="AI371" i="3"/>
  <c r="AK371" i="3" s="1"/>
  <c r="AL371" i="3"/>
  <c r="AN371" i="3" s="1"/>
  <c r="AM371" i="3"/>
  <c r="AO371" i="3"/>
  <c r="AP371" i="3"/>
  <c r="AR371" i="3"/>
  <c r="AT371" i="3" s="1"/>
  <c r="AS371" i="3"/>
  <c r="AU371" i="3"/>
  <c r="AW371" i="3" s="1"/>
  <c r="AV371" i="3"/>
  <c r="AX371" i="3"/>
  <c r="AZ371" i="3" s="1"/>
  <c r="AY371" i="3"/>
  <c r="BA371" i="3"/>
  <c r="BC371" i="3" s="1"/>
  <c r="BB371" i="3"/>
  <c r="BD371" i="3"/>
  <c r="BF371" i="3" s="1"/>
  <c r="U371" i="3"/>
  <c r="BG371" i="3"/>
  <c r="BI371" i="3" s="1"/>
  <c r="N370" i="11"/>
  <c r="O370" i="11"/>
  <c r="P370" i="11"/>
  <c r="A371" i="11"/>
  <c r="AI372" i="3"/>
  <c r="AK372" i="3" s="1"/>
  <c r="AL372" i="3"/>
  <c r="AN372" i="3" s="1"/>
  <c r="AM372" i="3"/>
  <c r="AO372" i="3"/>
  <c r="AQ372" i="3" s="1"/>
  <c r="AP372" i="3"/>
  <c r="AR372" i="3"/>
  <c r="AT372" i="3" s="1"/>
  <c r="AS372" i="3"/>
  <c r="AU372" i="3"/>
  <c r="AW372" i="3" s="1"/>
  <c r="AV372" i="3"/>
  <c r="AX372" i="3"/>
  <c r="AZ372" i="3" s="1"/>
  <c r="AY372" i="3"/>
  <c r="BA372" i="3"/>
  <c r="BC372" i="3" s="1"/>
  <c r="BB372" i="3"/>
  <c r="BD372" i="3"/>
  <c r="BF372" i="3" s="1"/>
  <c r="U372" i="3"/>
  <c r="J372" i="3" s="1"/>
  <c r="T372" i="3" s="1"/>
  <c r="BG372" i="3"/>
  <c r="BI372" i="3" s="1"/>
  <c r="N371" i="11"/>
  <c r="O371" i="11"/>
  <c r="P371" i="11"/>
  <c r="A372" i="11"/>
  <c r="AI373" i="3"/>
  <c r="AK373" i="3" s="1"/>
  <c r="AL373" i="3"/>
  <c r="AM373" i="3"/>
  <c r="AO373" i="3"/>
  <c r="AQ373" i="3" s="1"/>
  <c r="AP373" i="3"/>
  <c r="AR373" i="3"/>
  <c r="AT373" i="3" s="1"/>
  <c r="AS373" i="3"/>
  <c r="AU373" i="3"/>
  <c r="AW373" i="3" s="1"/>
  <c r="AV373" i="3"/>
  <c r="AX373" i="3"/>
  <c r="AZ373" i="3" s="1"/>
  <c r="AY373" i="3"/>
  <c r="BA373" i="3"/>
  <c r="BC373" i="3" s="1"/>
  <c r="BB373" i="3"/>
  <c r="BD373" i="3"/>
  <c r="BF373" i="3" s="1"/>
  <c r="U373" i="3"/>
  <c r="BH373" i="3" s="1"/>
  <c r="BG373" i="3"/>
  <c r="BI373" i="3" s="1"/>
  <c r="N372" i="11"/>
  <c r="O372" i="11"/>
  <c r="P372" i="11"/>
  <c r="A373" i="11"/>
  <c r="AI374" i="3"/>
  <c r="AK374" i="3" s="1"/>
  <c r="AL374" i="3"/>
  <c r="AM374" i="3"/>
  <c r="AO374" i="3"/>
  <c r="AQ374" i="3" s="1"/>
  <c r="AP374" i="3"/>
  <c r="AR374" i="3"/>
  <c r="AT374" i="3" s="1"/>
  <c r="AS374" i="3"/>
  <c r="AU374" i="3"/>
  <c r="AW374" i="3" s="1"/>
  <c r="AV374" i="3"/>
  <c r="AX374" i="3"/>
  <c r="AZ374" i="3" s="1"/>
  <c r="AY374" i="3"/>
  <c r="BA374" i="3"/>
  <c r="BC374" i="3" s="1"/>
  <c r="BB374" i="3"/>
  <c r="BD374" i="3"/>
  <c r="BF374" i="3" s="1"/>
  <c r="U374" i="3"/>
  <c r="BG374" i="3"/>
  <c r="BI374" i="3" s="1"/>
  <c r="N373" i="11"/>
  <c r="O373" i="11"/>
  <c r="P373" i="11"/>
  <c r="A374" i="11"/>
  <c r="AI375" i="3"/>
  <c r="AK375" i="3" s="1"/>
  <c r="AL375" i="3"/>
  <c r="AN375" i="3" s="1"/>
  <c r="AM375" i="3"/>
  <c r="AO375" i="3"/>
  <c r="AQ375" i="3" s="1"/>
  <c r="AP375" i="3"/>
  <c r="AR375" i="3"/>
  <c r="AS375" i="3"/>
  <c r="AU375" i="3"/>
  <c r="AW375" i="3" s="1"/>
  <c r="AV375" i="3"/>
  <c r="AX375" i="3"/>
  <c r="AZ375" i="3" s="1"/>
  <c r="AY375" i="3"/>
  <c r="BA375" i="3"/>
  <c r="BC375" i="3" s="1"/>
  <c r="BB375" i="3"/>
  <c r="BD375" i="3"/>
  <c r="BF375" i="3" s="1"/>
  <c r="U375" i="3"/>
  <c r="BG375" i="3"/>
  <c r="BI375" i="3" s="1"/>
  <c r="N374" i="11"/>
  <c r="O374" i="11"/>
  <c r="P374" i="11"/>
  <c r="A375" i="11"/>
  <c r="AI376" i="3"/>
  <c r="AK376" i="3" s="1"/>
  <c r="AL376" i="3"/>
  <c r="AN376" i="3" s="1"/>
  <c r="AM376" i="3"/>
  <c r="AO376" i="3"/>
  <c r="AP376" i="3"/>
  <c r="AR376" i="3"/>
  <c r="AT376" i="3" s="1"/>
  <c r="AS376" i="3"/>
  <c r="AU376" i="3"/>
  <c r="AW376" i="3" s="1"/>
  <c r="AV376" i="3"/>
  <c r="AX376" i="3"/>
  <c r="AZ376" i="3" s="1"/>
  <c r="AY376" i="3"/>
  <c r="BA376" i="3"/>
  <c r="BC376" i="3" s="1"/>
  <c r="BB376" i="3"/>
  <c r="BD376" i="3"/>
  <c r="BF376" i="3" s="1"/>
  <c r="U376" i="3"/>
  <c r="BG376" i="3"/>
  <c r="BI376" i="3" s="1"/>
  <c r="N375" i="11"/>
  <c r="O375" i="11"/>
  <c r="P375" i="11"/>
  <c r="A376" i="11"/>
  <c r="AI377" i="3"/>
  <c r="AK377" i="3" s="1"/>
  <c r="AL377" i="3"/>
  <c r="AN377" i="3" s="1"/>
  <c r="AM377" i="3"/>
  <c r="AO377" i="3"/>
  <c r="AQ377" i="3" s="1"/>
  <c r="AP377" i="3"/>
  <c r="AR377" i="3"/>
  <c r="AT377" i="3" s="1"/>
  <c r="AS377" i="3"/>
  <c r="AU377" i="3"/>
  <c r="AW377" i="3" s="1"/>
  <c r="AV377" i="3"/>
  <c r="AX377" i="3"/>
  <c r="AZ377" i="3" s="1"/>
  <c r="AY377" i="3"/>
  <c r="BA377" i="3"/>
  <c r="BC377" i="3" s="1"/>
  <c r="BB377" i="3"/>
  <c r="BD377" i="3"/>
  <c r="BF377" i="3" s="1"/>
  <c r="U377" i="3"/>
  <c r="K377" i="3" s="1"/>
  <c r="BG377" i="3"/>
  <c r="BI377" i="3" s="1"/>
  <c r="N376" i="11"/>
  <c r="O376" i="11"/>
  <c r="P376" i="11"/>
  <c r="A377" i="11"/>
  <c r="AI378" i="3"/>
  <c r="AK378" i="3" s="1"/>
  <c r="AL378" i="3"/>
  <c r="AN378" i="3" s="1"/>
  <c r="AM378" i="3"/>
  <c r="AO378" i="3"/>
  <c r="AQ378" i="3" s="1"/>
  <c r="AP378" i="3"/>
  <c r="AR378" i="3"/>
  <c r="AT378" i="3" s="1"/>
  <c r="AS378" i="3"/>
  <c r="AU378" i="3"/>
  <c r="AW378" i="3" s="1"/>
  <c r="AV378" i="3"/>
  <c r="AX378" i="3"/>
  <c r="AZ378" i="3" s="1"/>
  <c r="AY378" i="3"/>
  <c r="BA378" i="3"/>
  <c r="BC378" i="3" s="1"/>
  <c r="BB378" i="3"/>
  <c r="BD378" i="3"/>
  <c r="BF378" i="3" s="1"/>
  <c r="U378" i="3"/>
  <c r="J378" i="3" s="1"/>
  <c r="T378" i="3" s="1"/>
  <c r="BG378" i="3"/>
  <c r="BI378" i="3" s="1"/>
  <c r="N377" i="11"/>
  <c r="O377" i="11"/>
  <c r="P377" i="11"/>
  <c r="A378" i="11"/>
  <c r="AI379" i="3"/>
  <c r="AK379" i="3" s="1"/>
  <c r="AL379" i="3"/>
  <c r="AN379" i="3" s="1"/>
  <c r="AM379" i="3"/>
  <c r="AO379" i="3"/>
  <c r="AP379" i="3"/>
  <c r="AR379" i="3"/>
  <c r="AT379" i="3" s="1"/>
  <c r="AS379" i="3"/>
  <c r="AU379" i="3"/>
  <c r="AW379" i="3" s="1"/>
  <c r="AV379" i="3"/>
  <c r="AX379" i="3"/>
  <c r="AZ379" i="3" s="1"/>
  <c r="AY379" i="3"/>
  <c r="BA379" i="3"/>
  <c r="BC379" i="3" s="1"/>
  <c r="BB379" i="3"/>
  <c r="BD379" i="3"/>
  <c r="BF379" i="3" s="1"/>
  <c r="U379" i="3"/>
  <c r="BG379" i="3"/>
  <c r="BI379" i="3" s="1"/>
  <c r="N378" i="11"/>
  <c r="O378" i="11"/>
  <c r="P378" i="11"/>
  <c r="A379" i="11"/>
  <c r="AI380" i="3"/>
  <c r="AK380" i="3" s="1"/>
  <c r="AL380" i="3"/>
  <c r="AN380" i="3" s="1"/>
  <c r="AM380" i="3"/>
  <c r="AO380" i="3"/>
  <c r="AQ380" i="3" s="1"/>
  <c r="AP380" i="3"/>
  <c r="AR380" i="3"/>
  <c r="AT380" i="3" s="1"/>
  <c r="AS380" i="3"/>
  <c r="AU380" i="3"/>
  <c r="AW380" i="3" s="1"/>
  <c r="AV380" i="3"/>
  <c r="AX380" i="3"/>
  <c r="AZ380" i="3" s="1"/>
  <c r="AY380" i="3"/>
  <c r="BA380" i="3"/>
  <c r="BC380" i="3" s="1"/>
  <c r="BB380" i="3"/>
  <c r="BD380" i="3"/>
  <c r="BF380" i="3" s="1"/>
  <c r="U380" i="3"/>
  <c r="BG380" i="3"/>
  <c r="BI380" i="3" s="1"/>
  <c r="N379" i="11"/>
  <c r="O379" i="11"/>
  <c r="P379" i="11"/>
  <c r="A380" i="11"/>
  <c r="AI381" i="3"/>
  <c r="AK381" i="3" s="1"/>
  <c r="AL381" i="3"/>
  <c r="AN381" i="3" s="1"/>
  <c r="AM381" i="3"/>
  <c r="AO381" i="3"/>
  <c r="AQ381" i="3" s="1"/>
  <c r="AP381" i="3"/>
  <c r="AR381" i="3"/>
  <c r="AT381" i="3" s="1"/>
  <c r="AS381" i="3"/>
  <c r="AU381" i="3"/>
  <c r="AW381" i="3" s="1"/>
  <c r="AV381" i="3"/>
  <c r="AX381" i="3"/>
  <c r="AZ381" i="3" s="1"/>
  <c r="AY381" i="3"/>
  <c r="BA381" i="3"/>
  <c r="BC381" i="3" s="1"/>
  <c r="BB381" i="3"/>
  <c r="BD381" i="3"/>
  <c r="BF381" i="3" s="1"/>
  <c r="U381" i="3"/>
  <c r="J381" i="3" s="1"/>
  <c r="T381" i="3" s="1"/>
  <c r="BG381" i="3"/>
  <c r="BI381" i="3" s="1"/>
  <c r="N380" i="11"/>
  <c r="O380" i="11"/>
  <c r="P380" i="11"/>
  <c r="A381" i="11"/>
  <c r="AI382" i="3"/>
  <c r="AK382" i="3" s="1"/>
  <c r="AL382" i="3"/>
  <c r="AN382" i="3" s="1"/>
  <c r="AM382" i="3"/>
  <c r="AO382" i="3"/>
  <c r="AP382" i="3"/>
  <c r="AR382" i="3"/>
  <c r="AT382" i="3" s="1"/>
  <c r="AS382" i="3"/>
  <c r="AU382" i="3"/>
  <c r="AW382" i="3" s="1"/>
  <c r="AV382" i="3"/>
  <c r="AX382" i="3"/>
  <c r="AZ382" i="3" s="1"/>
  <c r="AY382" i="3"/>
  <c r="BA382" i="3"/>
  <c r="BC382" i="3" s="1"/>
  <c r="BB382" i="3"/>
  <c r="BD382" i="3"/>
  <c r="U382" i="3"/>
  <c r="BG382" i="3"/>
  <c r="BI382" i="3" s="1"/>
  <c r="N381" i="11"/>
  <c r="O381" i="11"/>
  <c r="P381" i="11"/>
  <c r="A382" i="11"/>
  <c r="AI383" i="3"/>
  <c r="AK383" i="3" s="1"/>
  <c r="AL383" i="3"/>
  <c r="AN383" i="3" s="1"/>
  <c r="AM383" i="3"/>
  <c r="AO383" i="3"/>
  <c r="AQ383" i="3" s="1"/>
  <c r="AP383" i="3"/>
  <c r="AR383" i="3"/>
  <c r="AT383" i="3" s="1"/>
  <c r="AS383" i="3"/>
  <c r="AU383" i="3"/>
  <c r="AW383" i="3" s="1"/>
  <c r="AV383" i="3"/>
  <c r="AX383" i="3"/>
  <c r="AZ383" i="3" s="1"/>
  <c r="AY383" i="3"/>
  <c r="BA383" i="3"/>
  <c r="BC383" i="3" s="1"/>
  <c r="BB383" i="3"/>
  <c r="BD383" i="3"/>
  <c r="BF383" i="3" s="1"/>
  <c r="U383" i="3"/>
  <c r="J383" i="3" s="1"/>
  <c r="T383" i="3" s="1"/>
  <c r="BG383" i="3"/>
  <c r="BI383" i="3" s="1"/>
  <c r="N382" i="11"/>
  <c r="O382" i="11"/>
  <c r="P382" i="11"/>
  <c r="A383" i="11"/>
  <c r="AI384" i="3"/>
  <c r="AK384" i="3" s="1"/>
  <c r="AL384" i="3"/>
  <c r="AN384" i="3" s="1"/>
  <c r="AM384" i="3"/>
  <c r="AO384" i="3"/>
  <c r="AQ384" i="3" s="1"/>
  <c r="AP384" i="3"/>
  <c r="AR384" i="3"/>
  <c r="AT384" i="3" s="1"/>
  <c r="AS384" i="3"/>
  <c r="AU384" i="3"/>
  <c r="AW384" i="3" s="1"/>
  <c r="AV384" i="3"/>
  <c r="AX384" i="3"/>
  <c r="AZ384" i="3" s="1"/>
  <c r="AY384" i="3"/>
  <c r="BA384" i="3"/>
  <c r="BC384" i="3" s="1"/>
  <c r="BB384" i="3"/>
  <c r="BD384" i="3"/>
  <c r="U384" i="3"/>
  <c r="BG384" i="3"/>
  <c r="BI384" i="3" s="1"/>
  <c r="N383" i="11"/>
  <c r="O383" i="11"/>
  <c r="P383" i="11"/>
  <c r="A384" i="11"/>
  <c r="AI385" i="3"/>
  <c r="AK385" i="3" s="1"/>
  <c r="AL385" i="3"/>
  <c r="AM385" i="3"/>
  <c r="AO385" i="3"/>
  <c r="AQ385" i="3" s="1"/>
  <c r="AP385" i="3"/>
  <c r="AR385" i="3"/>
  <c r="AT385" i="3" s="1"/>
  <c r="AS385" i="3"/>
  <c r="AU385" i="3"/>
  <c r="AW385" i="3" s="1"/>
  <c r="AV385" i="3"/>
  <c r="AX385" i="3"/>
  <c r="AZ385" i="3" s="1"/>
  <c r="AY385" i="3"/>
  <c r="BA385" i="3"/>
  <c r="BC385" i="3" s="1"/>
  <c r="BB385" i="3"/>
  <c r="BD385" i="3"/>
  <c r="BF385" i="3" s="1"/>
  <c r="U385" i="3"/>
  <c r="K385" i="3" s="1"/>
  <c r="BG385" i="3"/>
  <c r="BI385" i="3" s="1"/>
  <c r="N384" i="11"/>
  <c r="O384" i="11"/>
  <c r="P384" i="11"/>
  <c r="A385" i="11"/>
  <c r="AI386" i="3"/>
  <c r="AK386" i="3" s="1"/>
  <c r="AL386" i="3"/>
  <c r="AM386" i="3"/>
  <c r="AO386" i="3"/>
  <c r="AQ386" i="3" s="1"/>
  <c r="AP386" i="3"/>
  <c r="AR386" i="3"/>
  <c r="AT386" i="3" s="1"/>
  <c r="AS386" i="3"/>
  <c r="AU386" i="3"/>
  <c r="AW386" i="3" s="1"/>
  <c r="AV386" i="3"/>
  <c r="AX386" i="3"/>
  <c r="AZ386" i="3" s="1"/>
  <c r="AY386" i="3"/>
  <c r="BA386" i="3"/>
  <c r="BC386" i="3" s="1"/>
  <c r="BB386" i="3"/>
  <c r="BD386" i="3"/>
  <c r="U386" i="3"/>
  <c r="K386" i="3" s="1"/>
  <c r="BG386" i="3"/>
  <c r="BI386" i="3" s="1"/>
  <c r="N385" i="11"/>
  <c r="O385" i="11"/>
  <c r="P385" i="11"/>
  <c r="A386" i="11"/>
  <c r="AI387" i="3"/>
  <c r="AK387" i="3" s="1"/>
  <c r="AL387" i="3"/>
  <c r="AN387" i="3" s="1"/>
  <c r="AM387" i="3"/>
  <c r="AO387" i="3"/>
  <c r="AQ387" i="3" s="1"/>
  <c r="AP387" i="3"/>
  <c r="AR387" i="3"/>
  <c r="AT387" i="3" s="1"/>
  <c r="AS387" i="3"/>
  <c r="AU387" i="3"/>
  <c r="AW387" i="3" s="1"/>
  <c r="AV387" i="3"/>
  <c r="AX387" i="3"/>
  <c r="AZ387" i="3" s="1"/>
  <c r="AY387" i="3"/>
  <c r="BA387" i="3"/>
  <c r="BC387" i="3" s="1"/>
  <c r="BB387" i="3"/>
  <c r="BD387" i="3"/>
  <c r="BF387" i="3" s="1"/>
  <c r="U387" i="3"/>
  <c r="BG387" i="3"/>
  <c r="BI387" i="3" s="1"/>
  <c r="N386" i="11"/>
  <c r="O386" i="11"/>
  <c r="P386" i="11"/>
  <c r="A387" i="11"/>
  <c r="AI388" i="3"/>
  <c r="AK388" i="3" s="1"/>
  <c r="AL388" i="3"/>
  <c r="AN388" i="3" s="1"/>
  <c r="AM388" i="3"/>
  <c r="AO388" i="3"/>
  <c r="AQ388" i="3" s="1"/>
  <c r="AP388" i="3"/>
  <c r="AR388" i="3"/>
  <c r="AT388" i="3" s="1"/>
  <c r="AS388" i="3"/>
  <c r="AU388" i="3"/>
  <c r="AW388" i="3" s="1"/>
  <c r="AV388" i="3"/>
  <c r="AX388" i="3"/>
  <c r="AZ388" i="3" s="1"/>
  <c r="AY388" i="3"/>
  <c r="BA388" i="3"/>
  <c r="BC388" i="3" s="1"/>
  <c r="BB388" i="3"/>
  <c r="BD388" i="3"/>
  <c r="U388" i="3"/>
  <c r="K388" i="3" s="1"/>
  <c r="BG388" i="3"/>
  <c r="BI388" i="3" s="1"/>
  <c r="N387" i="11"/>
  <c r="O387" i="11"/>
  <c r="P387" i="11"/>
  <c r="A388" i="11"/>
  <c r="AI389" i="3"/>
  <c r="AK389" i="3" s="1"/>
  <c r="AL389" i="3"/>
  <c r="AN389" i="3" s="1"/>
  <c r="AM389" i="3"/>
  <c r="AO389" i="3"/>
  <c r="AQ389" i="3" s="1"/>
  <c r="AP389" i="3"/>
  <c r="AR389" i="3"/>
  <c r="AT389" i="3" s="1"/>
  <c r="AS389" i="3"/>
  <c r="AU389" i="3"/>
  <c r="AW389" i="3" s="1"/>
  <c r="AV389" i="3"/>
  <c r="AX389" i="3"/>
  <c r="AZ389" i="3" s="1"/>
  <c r="AY389" i="3"/>
  <c r="BA389" i="3"/>
  <c r="BC389" i="3" s="1"/>
  <c r="BB389" i="3"/>
  <c r="BD389" i="3"/>
  <c r="BF389" i="3" s="1"/>
  <c r="U389" i="3"/>
  <c r="BE389" i="3" s="1"/>
  <c r="BG389" i="3"/>
  <c r="BI389" i="3" s="1"/>
  <c r="N388" i="11"/>
  <c r="O388" i="11"/>
  <c r="P388" i="11"/>
  <c r="A389" i="11"/>
  <c r="AI390" i="3"/>
  <c r="AK390" i="3" s="1"/>
  <c r="AL390" i="3"/>
  <c r="AN390" i="3" s="1"/>
  <c r="AM390" i="3"/>
  <c r="AO390" i="3"/>
  <c r="AQ390" i="3" s="1"/>
  <c r="AP390" i="3"/>
  <c r="AR390" i="3"/>
  <c r="AT390" i="3" s="1"/>
  <c r="AS390" i="3"/>
  <c r="AU390" i="3"/>
  <c r="AV390" i="3"/>
  <c r="AX390" i="3"/>
  <c r="AZ390" i="3" s="1"/>
  <c r="AY390" i="3"/>
  <c r="BA390" i="3"/>
  <c r="BC390" i="3" s="1"/>
  <c r="BB390" i="3"/>
  <c r="BD390" i="3"/>
  <c r="U390" i="3"/>
  <c r="BG390" i="3"/>
  <c r="BI390" i="3" s="1"/>
  <c r="N389" i="11"/>
  <c r="O389" i="11"/>
  <c r="P389" i="11"/>
  <c r="A390" i="11"/>
  <c r="AI391" i="3"/>
  <c r="AK391" i="3" s="1"/>
  <c r="AL391" i="3"/>
  <c r="AN391" i="3" s="1"/>
  <c r="AM391" i="3"/>
  <c r="AO391" i="3"/>
  <c r="AQ391" i="3" s="1"/>
  <c r="AP391" i="3"/>
  <c r="AR391" i="3"/>
  <c r="AT391" i="3" s="1"/>
  <c r="AS391" i="3"/>
  <c r="AU391" i="3"/>
  <c r="AW391" i="3" s="1"/>
  <c r="AV391" i="3"/>
  <c r="AX391" i="3"/>
  <c r="AZ391" i="3" s="1"/>
  <c r="AY391" i="3"/>
  <c r="BA391" i="3"/>
  <c r="BC391" i="3" s="1"/>
  <c r="BB391" i="3"/>
  <c r="BD391" i="3"/>
  <c r="BF391" i="3" s="1"/>
  <c r="U391" i="3"/>
  <c r="K391" i="3" s="1"/>
  <c r="BG391" i="3"/>
  <c r="BI391" i="3" s="1"/>
  <c r="N390" i="11"/>
  <c r="O390" i="11"/>
  <c r="P390" i="11"/>
  <c r="A391" i="11"/>
  <c r="AI392" i="3"/>
  <c r="AK392" i="3" s="1"/>
  <c r="AL392" i="3"/>
  <c r="AM392" i="3"/>
  <c r="AO392" i="3"/>
  <c r="AQ392" i="3" s="1"/>
  <c r="AP392" i="3"/>
  <c r="AR392" i="3"/>
  <c r="AT392" i="3" s="1"/>
  <c r="AS392" i="3"/>
  <c r="AU392" i="3"/>
  <c r="AW392" i="3" s="1"/>
  <c r="AV392" i="3"/>
  <c r="AX392" i="3"/>
  <c r="AZ392" i="3" s="1"/>
  <c r="AY392" i="3"/>
  <c r="BA392" i="3"/>
  <c r="BC392" i="3" s="1"/>
  <c r="BB392" i="3"/>
  <c r="BD392" i="3"/>
  <c r="BF392" i="3" s="1"/>
  <c r="U392" i="3"/>
  <c r="J392" i="3" s="1"/>
  <c r="T392" i="3" s="1"/>
  <c r="BG392" i="3"/>
  <c r="N391" i="11"/>
  <c r="O391" i="11"/>
  <c r="P391" i="11"/>
  <c r="A392" i="11"/>
  <c r="AI393" i="3"/>
  <c r="AK393" i="3" s="1"/>
  <c r="AL393" i="3"/>
  <c r="AN393" i="3" s="1"/>
  <c r="AM393" i="3"/>
  <c r="AO393" i="3"/>
  <c r="AQ393" i="3" s="1"/>
  <c r="AP393" i="3"/>
  <c r="AR393" i="3"/>
  <c r="AT393" i="3" s="1"/>
  <c r="AS393" i="3"/>
  <c r="AU393" i="3"/>
  <c r="AW393" i="3" s="1"/>
  <c r="AV393" i="3"/>
  <c r="AX393" i="3"/>
  <c r="AZ393" i="3" s="1"/>
  <c r="AY393" i="3"/>
  <c r="BA393" i="3"/>
  <c r="BC393" i="3" s="1"/>
  <c r="BB393" i="3"/>
  <c r="BD393" i="3"/>
  <c r="BF393" i="3" s="1"/>
  <c r="U393" i="3"/>
  <c r="BG393" i="3"/>
  <c r="BI393" i="3" s="1"/>
  <c r="N392" i="11"/>
  <c r="O392" i="11"/>
  <c r="P392" i="11"/>
  <c r="A393" i="11"/>
  <c r="AI394" i="3"/>
  <c r="AK394" i="3" s="1"/>
  <c r="AL394" i="3"/>
  <c r="AN394" i="3" s="1"/>
  <c r="AM394" i="3"/>
  <c r="AO394" i="3"/>
  <c r="AQ394" i="3" s="1"/>
  <c r="AP394" i="3"/>
  <c r="AR394" i="3"/>
  <c r="AT394" i="3" s="1"/>
  <c r="AS394" i="3"/>
  <c r="AU394" i="3"/>
  <c r="AW394" i="3" s="1"/>
  <c r="AV394" i="3"/>
  <c r="AX394" i="3"/>
  <c r="AZ394" i="3" s="1"/>
  <c r="AY394" i="3"/>
  <c r="BA394" i="3"/>
  <c r="BC394" i="3" s="1"/>
  <c r="BB394" i="3"/>
  <c r="BD394" i="3"/>
  <c r="BF394" i="3" s="1"/>
  <c r="U394" i="3"/>
  <c r="BG394" i="3"/>
  <c r="BI394" i="3" s="1"/>
  <c r="N393" i="11"/>
  <c r="O393" i="11"/>
  <c r="P393" i="11"/>
  <c r="A394" i="11"/>
  <c r="AI395" i="3"/>
  <c r="AK395" i="3" s="1"/>
  <c r="AL395" i="3"/>
  <c r="AN395" i="3" s="1"/>
  <c r="AM395" i="3"/>
  <c r="AO395" i="3"/>
  <c r="AQ395" i="3" s="1"/>
  <c r="AP395" i="3"/>
  <c r="AR395" i="3"/>
  <c r="AT395" i="3" s="1"/>
  <c r="AS395" i="3"/>
  <c r="AU395" i="3"/>
  <c r="AW395" i="3" s="1"/>
  <c r="AV395" i="3"/>
  <c r="AX395" i="3"/>
  <c r="AZ395" i="3" s="1"/>
  <c r="AY395" i="3"/>
  <c r="BA395" i="3"/>
  <c r="BC395" i="3" s="1"/>
  <c r="BB395" i="3"/>
  <c r="BD395" i="3"/>
  <c r="BF395" i="3" s="1"/>
  <c r="U395" i="3"/>
  <c r="BG395" i="3"/>
  <c r="BI395" i="3" s="1"/>
  <c r="N394" i="11"/>
  <c r="O394" i="11"/>
  <c r="P394" i="11"/>
  <c r="A395" i="11"/>
  <c r="AI396" i="3"/>
  <c r="AK396" i="3" s="1"/>
  <c r="AL396" i="3"/>
  <c r="AN396" i="3" s="1"/>
  <c r="AM396" i="3"/>
  <c r="AO396" i="3"/>
  <c r="AP396" i="3"/>
  <c r="AR396" i="3"/>
  <c r="AT396" i="3" s="1"/>
  <c r="AS396" i="3"/>
  <c r="AU396" i="3"/>
  <c r="AW396" i="3" s="1"/>
  <c r="AV396" i="3"/>
  <c r="AX396" i="3"/>
  <c r="AZ396" i="3" s="1"/>
  <c r="AY396" i="3"/>
  <c r="BA396" i="3"/>
  <c r="BC396" i="3" s="1"/>
  <c r="BB396" i="3"/>
  <c r="BD396" i="3"/>
  <c r="BF396" i="3" s="1"/>
  <c r="U396" i="3"/>
  <c r="K396" i="3" s="1"/>
  <c r="BG396" i="3"/>
  <c r="BI396" i="3" s="1"/>
  <c r="N395" i="11"/>
  <c r="O395" i="11"/>
  <c r="P395" i="11"/>
  <c r="A396" i="11"/>
  <c r="AI397" i="3"/>
  <c r="AK397" i="3" s="1"/>
  <c r="AL397" i="3"/>
  <c r="AM397" i="3"/>
  <c r="AO397" i="3"/>
  <c r="AQ397" i="3" s="1"/>
  <c r="AP397" i="3"/>
  <c r="AR397" i="3"/>
  <c r="AT397" i="3" s="1"/>
  <c r="AS397" i="3"/>
  <c r="AU397" i="3"/>
  <c r="AW397" i="3" s="1"/>
  <c r="AV397" i="3"/>
  <c r="AX397" i="3"/>
  <c r="AZ397" i="3" s="1"/>
  <c r="AY397" i="3"/>
  <c r="BA397" i="3"/>
  <c r="BC397" i="3" s="1"/>
  <c r="BB397" i="3"/>
  <c r="BD397" i="3"/>
  <c r="BF397" i="3" s="1"/>
  <c r="U397" i="3"/>
  <c r="BG397" i="3"/>
  <c r="BI397" i="3" s="1"/>
  <c r="N396" i="11"/>
  <c r="O396" i="11"/>
  <c r="P396" i="11"/>
  <c r="A397" i="11"/>
  <c r="AI398" i="3"/>
  <c r="AK398" i="3" s="1"/>
  <c r="AL398" i="3"/>
  <c r="AN398" i="3" s="1"/>
  <c r="AM398" i="3"/>
  <c r="AO398" i="3"/>
  <c r="AQ398" i="3" s="1"/>
  <c r="AP398" i="3"/>
  <c r="AR398" i="3"/>
  <c r="AT398" i="3" s="1"/>
  <c r="AS398" i="3"/>
  <c r="AU398" i="3"/>
  <c r="AW398" i="3" s="1"/>
  <c r="AV398" i="3"/>
  <c r="AX398" i="3"/>
  <c r="AZ398" i="3" s="1"/>
  <c r="AY398" i="3"/>
  <c r="BA398" i="3"/>
  <c r="BC398" i="3" s="1"/>
  <c r="BB398" i="3"/>
  <c r="BD398" i="3"/>
  <c r="BF398" i="3" s="1"/>
  <c r="U398" i="3"/>
  <c r="BE398" i="3" s="1"/>
  <c r="BG398" i="3"/>
  <c r="BI398" i="3" s="1"/>
  <c r="N397" i="11"/>
  <c r="O397" i="11"/>
  <c r="P397" i="11"/>
  <c r="A398" i="11"/>
  <c r="AI399" i="3"/>
  <c r="AK399" i="3" s="1"/>
  <c r="AL399" i="3"/>
  <c r="AN399" i="3" s="1"/>
  <c r="AM399" i="3"/>
  <c r="AO399" i="3"/>
  <c r="AQ399" i="3" s="1"/>
  <c r="AP399" i="3"/>
  <c r="AR399" i="3"/>
  <c r="AT399" i="3" s="1"/>
  <c r="AS399" i="3"/>
  <c r="AU399" i="3"/>
  <c r="AW399" i="3" s="1"/>
  <c r="AV399" i="3"/>
  <c r="AX399" i="3"/>
  <c r="AZ399" i="3" s="1"/>
  <c r="AY399" i="3"/>
  <c r="BA399" i="3"/>
  <c r="BC399" i="3" s="1"/>
  <c r="BB399" i="3"/>
  <c r="BD399" i="3"/>
  <c r="BF399" i="3" s="1"/>
  <c r="U399" i="3"/>
  <c r="BG399" i="3"/>
  <c r="BI399" i="3" s="1"/>
  <c r="N398" i="11"/>
  <c r="O398" i="11"/>
  <c r="P398" i="11"/>
  <c r="A399" i="11"/>
  <c r="AI400" i="3"/>
  <c r="AK400" i="3" s="1"/>
  <c r="AL400" i="3"/>
  <c r="AN400" i="3" s="1"/>
  <c r="AM400" i="3"/>
  <c r="AO400" i="3"/>
  <c r="AQ400" i="3" s="1"/>
  <c r="AP400" i="3"/>
  <c r="AR400" i="3"/>
  <c r="AT400" i="3" s="1"/>
  <c r="AS400" i="3"/>
  <c r="AU400" i="3"/>
  <c r="AV400" i="3"/>
  <c r="AX400" i="3"/>
  <c r="AZ400" i="3" s="1"/>
  <c r="AY400" i="3"/>
  <c r="BA400" i="3"/>
  <c r="BC400" i="3" s="1"/>
  <c r="BB400" i="3"/>
  <c r="BD400" i="3"/>
  <c r="BF400" i="3" s="1"/>
  <c r="U400" i="3"/>
  <c r="BG400" i="3"/>
  <c r="BI400" i="3" s="1"/>
  <c r="N399" i="11"/>
  <c r="O399" i="11"/>
  <c r="P399" i="11"/>
  <c r="A400" i="11"/>
  <c r="AI401" i="3"/>
  <c r="AK401" i="3" s="1"/>
  <c r="AL401" i="3"/>
  <c r="AN401" i="3" s="1"/>
  <c r="AM401" i="3"/>
  <c r="AO401" i="3"/>
  <c r="AQ401" i="3" s="1"/>
  <c r="AP401" i="3"/>
  <c r="AR401" i="3"/>
  <c r="AT401" i="3" s="1"/>
  <c r="AS401" i="3"/>
  <c r="AU401" i="3"/>
  <c r="AW401" i="3" s="1"/>
  <c r="AV401" i="3"/>
  <c r="AX401" i="3"/>
  <c r="AZ401" i="3" s="1"/>
  <c r="AY401" i="3"/>
  <c r="BA401" i="3"/>
  <c r="BC401" i="3" s="1"/>
  <c r="BB401" i="3"/>
  <c r="BD401" i="3"/>
  <c r="BF401" i="3" s="1"/>
  <c r="U401" i="3"/>
  <c r="BE401" i="3" s="1"/>
  <c r="BG401" i="3"/>
  <c r="BI401" i="3" s="1"/>
  <c r="N400" i="11"/>
  <c r="O400" i="11"/>
  <c r="P400" i="11"/>
  <c r="A401" i="11"/>
  <c r="AI402" i="3"/>
  <c r="AK402" i="3" s="1"/>
  <c r="AL402" i="3"/>
  <c r="AN402" i="3" s="1"/>
  <c r="AM402" i="3"/>
  <c r="AO402" i="3"/>
  <c r="AQ402" i="3" s="1"/>
  <c r="AP402" i="3"/>
  <c r="AR402" i="3"/>
  <c r="AT402" i="3" s="1"/>
  <c r="AS402" i="3"/>
  <c r="AU402" i="3"/>
  <c r="AW402" i="3" s="1"/>
  <c r="AV402" i="3"/>
  <c r="AX402" i="3"/>
  <c r="AZ402" i="3" s="1"/>
  <c r="AY402" i="3"/>
  <c r="BA402" i="3"/>
  <c r="BC402" i="3" s="1"/>
  <c r="BB402" i="3"/>
  <c r="BD402" i="3"/>
  <c r="BF402" i="3" s="1"/>
  <c r="U402" i="3"/>
  <c r="BE402" i="3" s="1"/>
  <c r="BG402" i="3"/>
  <c r="BI402" i="3" s="1"/>
  <c r="N401" i="11"/>
  <c r="O401" i="11"/>
  <c r="P401" i="11"/>
  <c r="A402" i="11"/>
  <c r="AI403" i="3"/>
  <c r="AK403" i="3" s="1"/>
  <c r="AL403" i="3"/>
  <c r="AN403" i="3" s="1"/>
  <c r="AM403" i="3"/>
  <c r="AO403" i="3"/>
  <c r="AQ403" i="3" s="1"/>
  <c r="AP403" i="3"/>
  <c r="AR403" i="3"/>
  <c r="AS403" i="3"/>
  <c r="AU403" i="3"/>
  <c r="AW403" i="3" s="1"/>
  <c r="AV403" i="3"/>
  <c r="AX403" i="3"/>
  <c r="AZ403" i="3" s="1"/>
  <c r="AY403" i="3"/>
  <c r="BA403" i="3"/>
  <c r="BC403" i="3" s="1"/>
  <c r="BB403" i="3"/>
  <c r="BD403" i="3"/>
  <c r="BF403" i="3" s="1"/>
  <c r="U403" i="3"/>
  <c r="J403" i="3" s="1"/>
  <c r="T403" i="3" s="1"/>
  <c r="BG403" i="3"/>
  <c r="BI403" i="3" s="1"/>
  <c r="N402" i="11"/>
  <c r="O402" i="11"/>
  <c r="P402" i="11"/>
  <c r="A403" i="11"/>
  <c r="AI404" i="3"/>
  <c r="AK404" i="3" s="1"/>
  <c r="AL404" i="3"/>
  <c r="AM404" i="3"/>
  <c r="AO404" i="3"/>
  <c r="AQ404" i="3" s="1"/>
  <c r="AP404" i="3"/>
  <c r="AR404" i="3"/>
  <c r="AT404" i="3" s="1"/>
  <c r="AS404" i="3"/>
  <c r="AU404" i="3"/>
  <c r="AW404" i="3" s="1"/>
  <c r="AV404" i="3"/>
  <c r="AX404" i="3"/>
  <c r="AZ404" i="3" s="1"/>
  <c r="AY404" i="3"/>
  <c r="BA404" i="3"/>
  <c r="BC404" i="3" s="1"/>
  <c r="BB404" i="3"/>
  <c r="BD404" i="3"/>
  <c r="BF404" i="3" s="1"/>
  <c r="U404" i="3"/>
  <c r="BE404" i="3" s="1"/>
  <c r="BG404" i="3"/>
  <c r="BI404" i="3" s="1"/>
  <c r="N403" i="11"/>
  <c r="O403" i="11"/>
  <c r="P403" i="11"/>
  <c r="A404" i="11"/>
  <c r="AI405" i="3"/>
  <c r="AK405" i="3" s="1"/>
  <c r="AL405" i="3"/>
  <c r="AM405" i="3"/>
  <c r="AO405" i="3"/>
  <c r="AQ405" i="3" s="1"/>
  <c r="AP405" i="3"/>
  <c r="AR405" i="3"/>
  <c r="AT405" i="3" s="1"/>
  <c r="AS405" i="3"/>
  <c r="AU405" i="3"/>
  <c r="AW405" i="3" s="1"/>
  <c r="AV405" i="3"/>
  <c r="AX405" i="3"/>
  <c r="AZ405" i="3" s="1"/>
  <c r="AY405" i="3"/>
  <c r="BA405" i="3"/>
  <c r="BC405" i="3" s="1"/>
  <c r="BB405" i="3"/>
  <c r="BD405" i="3"/>
  <c r="BF405" i="3" s="1"/>
  <c r="U405" i="3"/>
  <c r="J405" i="3" s="1"/>
  <c r="T405" i="3" s="1"/>
  <c r="BG405" i="3"/>
  <c r="BI405" i="3" s="1"/>
  <c r="N404" i="11"/>
  <c r="O404" i="11"/>
  <c r="P404" i="11"/>
  <c r="A405" i="11"/>
  <c r="AI406" i="3"/>
  <c r="AK406" i="3" s="1"/>
  <c r="AL406" i="3"/>
  <c r="AN406" i="3" s="1"/>
  <c r="AM406" i="3"/>
  <c r="AO406" i="3"/>
  <c r="AQ406" i="3" s="1"/>
  <c r="AP406" i="3"/>
  <c r="AR406" i="3"/>
  <c r="AT406" i="3" s="1"/>
  <c r="AS406" i="3"/>
  <c r="AU406" i="3"/>
  <c r="AW406" i="3" s="1"/>
  <c r="AV406" i="3"/>
  <c r="AX406" i="3"/>
  <c r="AZ406" i="3" s="1"/>
  <c r="AY406" i="3"/>
  <c r="BA406" i="3"/>
  <c r="BC406" i="3" s="1"/>
  <c r="BB406" i="3"/>
  <c r="BD406" i="3"/>
  <c r="U406" i="3"/>
  <c r="BG406" i="3"/>
  <c r="BI406" i="3" s="1"/>
  <c r="N405" i="11"/>
  <c r="O405" i="11"/>
  <c r="P405" i="11"/>
  <c r="A406" i="11"/>
  <c r="AI407" i="3"/>
  <c r="AK407" i="3" s="1"/>
  <c r="AL407" i="3"/>
  <c r="AN407" i="3" s="1"/>
  <c r="AM407" i="3"/>
  <c r="AO407" i="3"/>
  <c r="AQ407" i="3" s="1"/>
  <c r="AP407" i="3"/>
  <c r="AR407" i="3"/>
  <c r="AT407" i="3" s="1"/>
  <c r="AS407" i="3"/>
  <c r="AU407" i="3"/>
  <c r="AW407" i="3" s="1"/>
  <c r="AV407" i="3"/>
  <c r="AX407" i="3"/>
  <c r="AZ407" i="3" s="1"/>
  <c r="AY407" i="3"/>
  <c r="BA407" i="3"/>
  <c r="BC407" i="3" s="1"/>
  <c r="BB407" i="3"/>
  <c r="BD407" i="3"/>
  <c r="BF407" i="3" s="1"/>
  <c r="U407" i="3"/>
  <c r="BG407" i="3"/>
  <c r="BI407" i="3" s="1"/>
  <c r="N406" i="11"/>
  <c r="O406" i="11"/>
  <c r="P406" i="11"/>
  <c r="A407" i="11"/>
  <c r="AI408" i="3"/>
  <c r="AK408" i="3" s="1"/>
  <c r="AL408" i="3"/>
  <c r="AN408" i="3" s="1"/>
  <c r="AM408" i="3"/>
  <c r="AO408" i="3"/>
  <c r="AQ408" i="3" s="1"/>
  <c r="AP408" i="3"/>
  <c r="AR408" i="3"/>
  <c r="AT408" i="3" s="1"/>
  <c r="AS408" i="3"/>
  <c r="AU408" i="3"/>
  <c r="AW408" i="3" s="1"/>
  <c r="AV408" i="3"/>
  <c r="AX408" i="3"/>
  <c r="AZ408" i="3" s="1"/>
  <c r="AY408" i="3"/>
  <c r="BA408" i="3"/>
  <c r="BC408" i="3" s="1"/>
  <c r="BB408" i="3"/>
  <c r="BD408" i="3"/>
  <c r="U408" i="3"/>
  <c r="BE408" i="3" s="1"/>
  <c r="BG408" i="3"/>
  <c r="BI408" i="3" s="1"/>
  <c r="N407" i="11"/>
  <c r="O407" i="11"/>
  <c r="P407" i="11"/>
  <c r="A408" i="11"/>
  <c r="AI409" i="3"/>
  <c r="AK409" i="3" s="1"/>
  <c r="AL409" i="3"/>
  <c r="AM409" i="3"/>
  <c r="AO409" i="3"/>
  <c r="AQ409" i="3" s="1"/>
  <c r="AP409" i="3"/>
  <c r="AR409" i="3"/>
  <c r="AT409" i="3" s="1"/>
  <c r="AS409" i="3"/>
  <c r="AU409" i="3"/>
  <c r="AW409" i="3" s="1"/>
  <c r="AV409" i="3"/>
  <c r="AX409" i="3"/>
  <c r="AZ409" i="3" s="1"/>
  <c r="AY409" i="3"/>
  <c r="BA409" i="3"/>
  <c r="BC409" i="3" s="1"/>
  <c r="BB409" i="3"/>
  <c r="BD409" i="3"/>
  <c r="BF409" i="3" s="1"/>
  <c r="U409" i="3"/>
  <c r="BG409" i="3"/>
  <c r="BI409" i="3" s="1"/>
  <c r="N408" i="11"/>
  <c r="O408" i="11"/>
  <c r="P408" i="11"/>
  <c r="A409" i="11"/>
  <c r="AI410" i="3"/>
  <c r="AK410" i="3" s="1"/>
  <c r="AL410" i="3"/>
  <c r="AM410" i="3"/>
  <c r="AO410" i="3"/>
  <c r="AQ410" i="3" s="1"/>
  <c r="AP410" i="3"/>
  <c r="AR410" i="3"/>
  <c r="AT410" i="3" s="1"/>
  <c r="AS410" i="3"/>
  <c r="AU410" i="3"/>
  <c r="AW410" i="3" s="1"/>
  <c r="AV410" i="3"/>
  <c r="AX410" i="3"/>
  <c r="AZ410" i="3" s="1"/>
  <c r="AY410" i="3"/>
  <c r="BA410" i="3"/>
  <c r="BC410" i="3" s="1"/>
  <c r="BB410" i="3"/>
  <c r="BD410" i="3"/>
  <c r="U410" i="3"/>
  <c r="J410" i="3" s="1"/>
  <c r="BG410" i="3"/>
  <c r="BI410" i="3" s="1"/>
  <c r="N409" i="11"/>
  <c r="O409" i="11"/>
  <c r="P409" i="11"/>
  <c r="A410" i="11"/>
  <c r="AI411" i="3"/>
  <c r="AK411" i="3" s="1"/>
  <c r="AL411" i="3"/>
  <c r="AN411" i="3" s="1"/>
  <c r="AM411" i="3"/>
  <c r="AO411" i="3"/>
  <c r="AQ411" i="3" s="1"/>
  <c r="AP411" i="3"/>
  <c r="AR411" i="3"/>
  <c r="AT411" i="3" s="1"/>
  <c r="AS411" i="3"/>
  <c r="AU411" i="3"/>
  <c r="AW411" i="3" s="1"/>
  <c r="AV411" i="3"/>
  <c r="AX411" i="3"/>
  <c r="AZ411" i="3" s="1"/>
  <c r="AY411" i="3"/>
  <c r="BA411" i="3"/>
  <c r="BC411" i="3" s="1"/>
  <c r="BB411" i="3"/>
  <c r="BD411" i="3"/>
  <c r="BF411" i="3" s="1"/>
  <c r="U411" i="3"/>
  <c r="K411" i="3" s="1"/>
  <c r="BG411" i="3"/>
  <c r="BI411" i="3" s="1"/>
  <c r="N410" i="11"/>
  <c r="O410" i="11"/>
  <c r="P410" i="11"/>
  <c r="A411" i="11"/>
  <c r="AI412" i="3"/>
  <c r="AK412" i="3" s="1"/>
  <c r="AL412" i="3"/>
  <c r="AN412" i="3" s="1"/>
  <c r="AM412" i="3"/>
  <c r="AO412" i="3"/>
  <c r="AQ412" i="3" s="1"/>
  <c r="AP412" i="3"/>
  <c r="AR412" i="3"/>
  <c r="AT412" i="3" s="1"/>
  <c r="AS412" i="3"/>
  <c r="AU412" i="3"/>
  <c r="AW412" i="3" s="1"/>
  <c r="AV412" i="3"/>
  <c r="AX412" i="3"/>
  <c r="AZ412" i="3" s="1"/>
  <c r="AY412" i="3"/>
  <c r="BA412" i="3"/>
  <c r="BC412" i="3" s="1"/>
  <c r="BB412" i="3"/>
  <c r="BD412" i="3"/>
  <c r="U412" i="3"/>
  <c r="BH412" i="3" s="1"/>
  <c r="BG412" i="3"/>
  <c r="BI412" i="3" s="1"/>
  <c r="N411" i="11"/>
  <c r="O411" i="11"/>
  <c r="P411" i="11"/>
  <c r="A412" i="11"/>
  <c r="AI413" i="3"/>
  <c r="AK413" i="3" s="1"/>
  <c r="AL413" i="3"/>
  <c r="AN413" i="3" s="1"/>
  <c r="AM413" i="3"/>
  <c r="AO413" i="3"/>
  <c r="AQ413" i="3" s="1"/>
  <c r="AP413" i="3"/>
  <c r="AR413" i="3"/>
  <c r="AT413" i="3" s="1"/>
  <c r="AS413" i="3"/>
  <c r="AU413" i="3"/>
  <c r="AW413" i="3" s="1"/>
  <c r="AV413" i="3"/>
  <c r="AX413" i="3"/>
  <c r="AZ413" i="3" s="1"/>
  <c r="AY413" i="3"/>
  <c r="BA413" i="3"/>
  <c r="BC413" i="3" s="1"/>
  <c r="BB413" i="3"/>
  <c r="BD413" i="3"/>
  <c r="BF413" i="3" s="1"/>
  <c r="U413" i="3"/>
  <c r="K413" i="3" s="1"/>
  <c r="BG413" i="3"/>
  <c r="BI413" i="3" s="1"/>
  <c r="N412" i="11"/>
  <c r="O412" i="11"/>
  <c r="P412" i="11"/>
  <c r="A413" i="11"/>
  <c r="AI414" i="3"/>
  <c r="AK414" i="3" s="1"/>
  <c r="AL414" i="3"/>
  <c r="AM414" i="3"/>
  <c r="AO414" i="3"/>
  <c r="AQ414" i="3" s="1"/>
  <c r="AP414" i="3"/>
  <c r="AR414" i="3"/>
  <c r="AT414" i="3" s="1"/>
  <c r="AS414" i="3"/>
  <c r="AU414" i="3"/>
  <c r="AW414" i="3" s="1"/>
  <c r="AV414" i="3"/>
  <c r="AX414" i="3"/>
  <c r="AZ414" i="3" s="1"/>
  <c r="AY414" i="3"/>
  <c r="BA414" i="3"/>
  <c r="BC414" i="3" s="1"/>
  <c r="BB414" i="3"/>
  <c r="BD414" i="3"/>
  <c r="U414" i="3"/>
  <c r="BH414" i="3" s="1"/>
  <c r="BG414" i="3"/>
  <c r="BI414" i="3" s="1"/>
  <c r="N413" i="11"/>
  <c r="O413" i="11"/>
  <c r="P413" i="11"/>
  <c r="A414" i="11"/>
  <c r="AI415" i="3"/>
  <c r="AK415" i="3" s="1"/>
  <c r="AL415" i="3"/>
  <c r="AN415" i="3" s="1"/>
  <c r="AM415" i="3"/>
  <c r="AO415" i="3"/>
  <c r="AQ415" i="3" s="1"/>
  <c r="AP415" i="3"/>
  <c r="AR415" i="3"/>
  <c r="AT415" i="3" s="1"/>
  <c r="AS415" i="3"/>
  <c r="AU415" i="3"/>
  <c r="AW415" i="3" s="1"/>
  <c r="AV415" i="3"/>
  <c r="AX415" i="3"/>
  <c r="AZ415" i="3" s="1"/>
  <c r="AY415" i="3"/>
  <c r="BA415" i="3"/>
  <c r="BC415" i="3" s="1"/>
  <c r="BB415" i="3"/>
  <c r="BD415" i="3"/>
  <c r="BF415" i="3" s="1"/>
  <c r="U415" i="3"/>
  <c r="BG415" i="3"/>
  <c r="BI415" i="3" s="1"/>
  <c r="N414" i="11"/>
  <c r="O414" i="11"/>
  <c r="P414" i="11"/>
  <c r="A415" i="11"/>
  <c r="AI416" i="3"/>
  <c r="AK416" i="3" s="1"/>
  <c r="AL416" i="3"/>
  <c r="AM416" i="3"/>
  <c r="AO416" i="3"/>
  <c r="AQ416" i="3" s="1"/>
  <c r="AP416" i="3"/>
  <c r="AR416" i="3"/>
  <c r="AT416" i="3" s="1"/>
  <c r="AS416" i="3"/>
  <c r="AU416" i="3"/>
  <c r="AW416" i="3" s="1"/>
  <c r="AV416" i="3"/>
  <c r="AX416" i="3"/>
  <c r="AZ416" i="3" s="1"/>
  <c r="AY416" i="3"/>
  <c r="BA416" i="3"/>
  <c r="BC416" i="3" s="1"/>
  <c r="BB416" i="3"/>
  <c r="BD416" i="3"/>
  <c r="BF416" i="3" s="1"/>
  <c r="U416" i="3"/>
  <c r="J416" i="3" s="1"/>
  <c r="T416" i="3" s="1"/>
  <c r="BG416" i="3"/>
  <c r="N415" i="11"/>
  <c r="O415" i="11"/>
  <c r="P415" i="11"/>
  <c r="A416" i="11"/>
  <c r="AI417" i="3"/>
  <c r="AK417" i="3" s="1"/>
  <c r="AL417" i="3"/>
  <c r="AN417" i="3" s="1"/>
  <c r="AM417" i="3"/>
  <c r="AO417" i="3"/>
  <c r="AQ417" i="3" s="1"/>
  <c r="AP417" i="3"/>
  <c r="AR417" i="3"/>
  <c r="AT417" i="3" s="1"/>
  <c r="AS417" i="3"/>
  <c r="AU417" i="3"/>
  <c r="AW417" i="3" s="1"/>
  <c r="AV417" i="3"/>
  <c r="AX417" i="3"/>
  <c r="AZ417" i="3" s="1"/>
  <c r="AY417" i="3"/>
  <c r="BA417" i="3"/>
  <c r="BC417" i="3" s="1"/>
  <c r="BB417" i="3"/>
  <c r="BD417" i="3"/>
  <c r="BF417" i="3" s="1"/>
  <c r="U417" i="3"/>
  <c r="BG417" i="3"/>
  <c r="BI417" i="3" s="1"/>
  <c r="N416" i="11"/>
  <c r="O416" i="11"/>
  <c r="P416" i="11"/>
  <c r="A417" i="11"/>
  <c r="AI418" i="3"/>
  <c r="AK418" i="3" s="1"/>
  <c r="AL418" i="3"/>
  <c r="AN418" i="3" s="1"/>
  <c r="AM418" i="3"/>
  <c r="AO418" i="3"/>
  <c r="AQ418" i="3" s="1"/>
  <c r="AP418" i="3"/>
  <c r="AR418" i="3"/>
  <c r="AT418" i="3" s="1"/>
  <c r="AS418" i="3"/>
  <c r="AU418" i="3"/>
  <c r="AW418" i="3" s="1"/>
  <c r="AV418" i="3"/>
  <c r="AX418" i="3"/>
  <c r="AZ418" i="3" s="1"/>
  <c r="AY418" i="3"/>
  <c r="BA418" i="3"/>
  <c r="BC418" i="3" s="1"/>
  <c r="BB418" i="3"/>
  <c r="BD418" i="3"/>
  <c r="BF418" i="3" s="1"/>
  <c r="U418" i="3"/>
  <c r="K418" i="3" s="1"/>
  <c r="BG418" i="3"/>
  <c r="BI418" i="3" s="1"/>
  <c r="N417" i="11"/>
  <c r="O417" i="11"/>
  <c r="P417" i="11"/>
  <c r="A418" i="11"/>
  <c r="AI419" i="3"/>
  <c r="AK419" i="3" s="1"/>
  <c r="AL419" i="3"/>
  <c r="AN419" i="3" s="1"/>
  <c r="AM419" i="3"/>
  <c r="AO419" i="3"/>
  <c r="AQ419" i="3" s="1"/>
  <c r="AP419" i="3"/>
  <c r="AR419" i="3"/>
  <c r="AT419" i="3" s="1"/>
  <c r="AS419" i="3"/>
  <c r="AU419" i="3"/>
  <c r="AW419" i="3" s="1"/>
  <c r="AV419" i="3"/>
  <c r="AX419" i="3"/>
  <c r="AZ419" i="3" s="1"/>
  <c r="AY419" i="3"/>
  <c r="BA419" i="3"/>
  <c r="BC419" i="3" s="1"/>
  <c r="BB419" i="3"/>
  <c r="BD419" i="3"/>
  <c r="BF419" i="3" s="1"/>
  <c r="U419" i="3"/>
  <c r="J419" i="3" s="1"/>
  <c r="T419" i="3" s="1"/>
  <c r="BG419" i="3"/>
  <c r="BI419" i="3" s="1"/>
  <c r="N418" i="11"/>
  <c r="O418" i="11"/>
  <c r="P418" i="11"/>
  <c r="A419" i="11"/>
  <c r="AI420" i="3"/>
  <c r="AK420" i="3" s="1"/>
  <c r="AL420" i="3"/>
  <c r="AM420" i="3"/>
  <c r="AO420" i="3"/>
  <c r="AQ420" i="3" s="1"/>
  <c r="AP420" i="3"/>
  <c r="AR420" i="3"/>
  <c r="AT420" i="3" s="1"/>
  <c r="AS420" i="3"/>
  <c r="AU420" i="3"/>
  <c r="AW420" i="3" s="1"/>
  <c r="AV420" i="3"/>
  <c r="AX420" i="3"/>
  <c r="AZ420" i="3" s="1"/>
  <c r="AY420" i="3"/>
  <c r="BA420" i="3"/>
  <c r="BC420" i="3" s="1"/>
  <c r="BB420" i="3"/>
  <c r="BD420" i="3"/>
  <c r="BF420" i="3" s="1"/>
  <c r="U420" i="3"/>
  <c r="BH420" i="3" s="1"/>
  <c r="BG420" i="3"/>
  <c r="BI420" i="3" s="1"/>
  <c r="N419" i="11"/>
  <c r="O419" i="11"/>
  <c r="P419" i="11"/>
  <c r="A420" i="11"/>
  <c r="AI421" i="3"/>
  <c r="AK421" i="3" s="1"/>
  <c r="AL421" i="3"/>
  <c r="AM421" i="3"/>
  <c r="AO421" i="3"/>
  <c r="AQ421" i="3" s="1"/>
  <c r="AP421" i="3"/>
  <c r="AR421" i="3"/>
  <c r="AT421" i="3" s="1"/>
  <c r="AS421" i="3"/>
  <c r="AU421" i="3"/>
  <c r="AW421" i="3" s="1"/>
  <c r="AV421" i="3"/>
  <c r="AX421" i="3"/>
  <c r="AZ421" i="3" s="1"/>
  <c r="AY421" i="3"/>
  <c r="BA421" i="3"/>
  <c r="BC421" i="3" s="1"/>
  <c r="BB421" i="3"/>
  <c r="BD421" i="3"/>
  <c r="BF421" i="3" s="1"/>
  <c r="U421" i="3"/>
  <c r="J421" i="3" s="1"/>
  <c r="T421" i="3" s="1"/>
  <c r="BG421" i="3"/>
  <c r="BI421" i="3" s="1"/>
  <c r="N420" i="11"/>
  <c r="O420" i="11"/>
  <c r="P420" i="11"/>
  <c r="A421" i="11"/>
  <c r="AI422" i="3"/>
  <c r="AK422" i="3" s="1"/>
  <c r="AL422" i="3"/>
  <c r="AM422" i="3"/>
  <c r="AO422" i="3"/>
  <c r="AQ422" i="3" s="1"/>
  <c r="AP422" i="3"/>
  <c r="AR422" i="3"/>
  <c r="AT422" i="3" s="1"/>
  <c r="AS422" i="3"/>
  <c r="AU422" i="3"/>
  <c r="AW422" i="3" s="1"/>
  <c r="AV422" i="3"/>
  <c r="AX422" i="3"/>
  <c r="AZ422" i="3" s="1"/>
  <c r="AY422" i="3"/>
  <c r="BA422" i="3"/>
  <c r="BC422" i="3" s="1"/>
  <c r="BB422" i="3"/>
  <c r="BD422" i="3"/>
  <c r="BF422" i="3" s="1"/>
  <c r="U422" i="3"/>
  <c r="J422" i="3" s="1"/>
  <c r="T422" i="3" s="1"/>
  <c r="BG422" i="3"/>
  <c r="BI422" i="3" s="1"/>
  <c r="N421" i="11"/>
  <c r="O421" i="11"/>
  <c r="P421" i="11"/>
  <c r="A422" i="11"/>
  <c r="AI423" i="3"/>
  <c r="AK423" i="3" s="1"/>
  <c r="AL423" i="3"/>
  <c r="AN423" i="3" s="1"/>
  <c r="AM423" i="3"/>
  <c r="AO423" i="3"/>
  <c r="AQ423" i="3" s="1"/>
  <c r="AP423" i="3"/>
  <c r="AR423" i="3"/>
  <c r="AT423" i="3" s="1"/>
  <c r="AS423" i="3"/>
  <c r="AU423" i="3"/>
  <c r="AW423" i="3" s="1"/>
  <c r="AV423" i="3"/>
  <c r="AX423" i="3"/>
  <c r="AZ423" i="3" s="1"/>
  <c r="AY423" i="3"/>
  <c r="BA423" i="3"/>
  <c r="BC423" i="3" s="1"/>
  <c r="BB423" i="3"/>
  <c r="BD423" i="3"/>
  <c r="BF423" i="3" s="1"/>
  <c r="U423" i="3"/>
  <c r="BE423" i="3" s="1"/>
  <c r="BG423" i="3"/>
  <c r="N422" i="11"/>
  <c r="O422" i="11"/>
  <c r="P422" i="11"/>
  <c r="A423" i="11"/>
  <c r="AI424" i="3"/>
  <c r="AK424" i="3" s="1"/>
  <c r="AL424" i="3"/>
  <c r="AN424" i="3" s="1"/>
  <c r="AM424" i="3"/>
  <c r="AO424" i="3"/>
  <c r="AQ424" i="3" s="1"/>
  <c r="AP424" i="3"/>
  <c r="AR424" i="3"/>
  <c r="AT424" i="3" s="1"/>
  <c r="AS424" i="3"/>
  <c r="AU424" i="3"/>
  <c r="AW424" i="3" s="1"/>
  <c r="AV424" i="3"/>
  <c r="AX424" i="3"/>
  <c r="AZ424" i="3" s="1"/>
  <c r="AY424" i="3"/>
  <c r="BA424" i="3"/>
  <c r="BC424" i="3" s="1"/>
  <c r="BB424" i="3"/>
  <c r="BD424" i="3"/>
  <c r="BF424" i="3" s="1"/>
  <c r="U424" i="3"/>
  <c r="J424" i="3" s="1"/>
  <c r="T424" i="3" s="1"/>
  <c r="BG424" i="3"/>
  <c r="BI424" i="3" s="1"/>
  <c r="N423" i="11"/>
  <c r="O423" i="11"/>
  <c r="P423" i="11"/>
  <c r="A424" i="11"/>
  <c r="AI425" i="3"/>
  <c r="AK425" i="3" s="1"/>
  <c r="AL425" i="3"/>
  <c r="AN425" i="3" s="1"/>
  <c r="AM425" i="3"/>
  <c r="AO425" i="3"/>
  <c r="AP425" i="3"/>
  <c r="AR425" i="3"/>
  <c r="AT425" i="3" s="1"/>
  <c r="AS425" i="3"/>
  <c r="AU425" i="3"/>
  <c r="AW425" i="3" s="1"/>
  <c r="AV425" i="3"/>
  <c r="AX425" i="3"/>
  <c r="AZ425" i="3" s="1"/>
  <c r="AY425" i="3"/>
  <c r="BA425" i="3"/>
  <c r="BC425" i="3" s="1"/>
  <c r="BB425" i="3"/>
  <c r="BD425" i="3"/>
  <c r="BF425" i="3" s="1"/>
  <c r="U425" i="3"/>
  <c r="K425" i="3" s="1"/>
  <c r="BG425" i="3"/>
  <c r="BI425" i="3" s="1"/>
  <c r="N424" i="11"/>
  <c r="O424" i="11"/>
  <c r="P424" i="11"/>
  <c r="A425" i="11"/>
  <c r="AI426" i="3"/>
  <c r="AK426" i="3" s="1"/>
  <c r="AL426" i="3"/>
  <c r="AM426" i="3"/>
  <c r="AO426" i="3"/>
  <c r="AQ426" i="3" s="1"/>
  <c r="AP426" i="3"/>
  <c r="AR426" i="3"/>
  <c r="AT426" i="3" s="1"/>
  <c r="AS426" i="3"/>
  <c r="AU426" i="3"/>
  <c r="AW426" i="3" s="1"/>
  <c r="AV426" i="3"/>
  <c r="AX426" i="3"/>
  <c r="AZ426" i="3" s="1"/>
  <c r="AY426" i="3"/>
  <c r="BA426" i="3"/>
  <c r="BC426" i="3" s="1"/>
  <c r="BB426" i="3"/>
  <c r="BD426" i="3"/>
  <c r="BF426" i="3" s="1"/>
  <c r="U426" i="3"/>
  <c r="K426" i="3" s="1"/>
  <c r="BG426" i="3"/>
  <c r="BI426" i="3" s="1"/>
  <c r="N425" i="11"/>
  <c r="O425" i="11"/>
  <c r="P425" i="11"/>
  <c r="A426" i="11"/>
  <c r="AI427" i="3"/>
  <c r="AK427" i="3" s="1"/>
  <c r="AL427" i="3"/>
  <c r="AN427" i="3" s="1"/>
  <c r="AM427" i="3"/>
  <c r="AO427" i="3"/>
  <c r="AQ427" i="3" s="1"/>
  <c r="AP427" i="3"/>
  <c r="AR427" i="3"/>
  <c r="AT427" i="3" s="1"/>
  <c r="AS427" i="3"/>
  <c r="AU427" i="3"/>
  <c r="AW427" i="3" s="1"/>
  <c r="AV427" i="3"/>
  <c r="AX427" i="3"/>
  <c r="AZ427" i="3" s="1"/>
  <c r="AY427" i="3"/>
  <c r="BA427" i="3"/>
  <c r="BC427" i="3" s="1"/>
  <c r="BB427" i="3"/>
  <c r="BD427" i="3"/>
  <c r="BF427" i="3" s="1"/>
  <c r="U427" i="3"/>
  <c r="K427" i="3" s="1"/>
  <c r="BG427" i="3"/>
  <c r="BI427" i="3" s="1"/>
  <c r="N426" i="11"/>
  <c r="O426" i="11"/>
  <c r="P426" i="11"/>
  <c r="A427" i="11"/>
  <c r="AI428" i="3"/>
  <c r="AK428" i="3" s="1"/>
  <c r="AL428" i="3"/>
  <c r="AM428" i="3"/>
  <c r="AO428" i="3"/>
  <c r="AQ428" i="3" s="1"/>
  <c r="AP428" i="3"/>
  <c r="AR428" i="3"/>
  <c r="AT428" i="3" s="1"/>
  <c r="AS428" i="3"/>
  <c r="AU428" i="3"/>
  <c r="AW428" i="3" s="1"/>
  <c r="AV428" i="3"/>
  <c r="AX428" i="3"/>
  <c r="AZ428" i="3" s="1"/>
  <c r="AY428" i="3"/>
  <c r="BA428" i="3"/>
  <c r="BC428" i="3" s="1"/>
  <c r="BB428" i="3"/>
  <c r="BD428" i="3"/>
  <c r="BF428" i="3" s="1"/>
  <c r="U428" i="3"/>
  <c r="BE428" i="3" s="1"/>
  <c r="BG428" i="3"/>
  <c r="BI428" i="3" s="1"/>
  <c r="N427" i="11"/>
  <c r="O427" i="11"/>
  <c r="P427" i="11"/>
  <c r="A428" i="11"/>
  <c r="AI429" i="3"/>
  <c r="AK429" i="3" s="1"/>
  <c r="AL429" i="3"/>
  <c r="AN429" i="3" s="1"/>
  <c r="AM429" i="3"/>
  <c r="AO429" i="3"/>
  <c r="AQ429" i="3" s="1"/>
  <c r="AP429" i="3"/>
  <c r="AR429" i="3"/>
  <c r="AT429" i="3" s="1"/>
  <c r="AS429" i="3"/>
  <c r="AU429" i="3"/>
  <c r="AW429" i="3" s="1"/>
  <c r="AV429" i="3"/>
  <c r="AX429" i="3"/>
  <c r="AZ429" i="3" s="1"/>
  <c r="AY429" i="3"/>
  <c r="BA429" i="3"/>
  <c r="BC429" i="3" s="1"/>
  <c r="BB429" i="3"/>
  <c r="BD429" i="3"/>
  <c r="BF429" i="3" s="1"/>
  <c r="U429" i="3"/>
  <c r="BG429" i="3"/>
  <c r="BI429" i="3" s="1"/>
  <c r="N428" i="11"/>
  <c r="O428" i="11"/>
  <c r="P428" i="11"/>
  <c r="A429" i="11"/>
  <c r="AI430" i="3"/>
  <c r="AK430" i="3" s="1"/>
  <c r="AL430" i="3"/>
  <c r="AN430" i="3" s="1"/>
  <c r="AM430" i="3"/>
  <c r="AO430" i="3"/>
  <c r="AQ430" i="3" s="1"/>
  <c r="AP430" i="3"/>
  <c r="AR430" i="3"/>
  <c r="AT430" i="3" s="1"/>
  <c r="AS430" i="3"/>
  <c r="AU430" i="3"/>
  <c r="AW430" i="3" s="1"/>
  <c r="AV430" i="3"/>
  <c r="AX430" i="3"/>
  <c r="AZ430" i="3" s="1"/>
  <c r="AY430" i="3"/>
  <c r="BA430" i="3"/>
  <c r="BC430" i="3" s="1"/>
  <c r="BB430" i="3"/>
  <c r="BD430" i="3"/>
  <c r="U430" i="3"/>
  <c r="J430" i="3" s="1"/>
  <c r="BG430" i="3"/>
  <c r="BI430" i="3" s="1"/>
  <c r="N429" i="11"/>
  <c r="O429" i="11"/>
  <c r="P429" i="11"/>
  <c r="A430" i="11"/>
  <c r="AI431" i="3"/>
  <c r="AK431" i="3" s="1"/>
  <c r="AL431" i="3"/>
  <c r="AN431" i="3" s="1"/>
  <c r="AM431" i="3"/>
  <c r="AO431" i="3"/>
  <c r="AQ431" i="3" s="1"/>
  <c r="AP431" i="3"/>
  <c r="AR431" i="3"/>
  <c r="AT431" i="3" s="1"/>
  <c r="AS431" i="3"/>
  <c r="AU431" i="3"/>
  <c r="AV431" i="3"/>
  <c r="AX431" i="3"/>
  <c r="AZ431" i="3" s="1"/>
  <c r="AY431" i="3"/>
  <c r="BA431" i="3"/>
  <c r="BC431" i="3" s="1"/>
  <c r="BB431" i="3"/>
  <c r="BD431" i="3"/>
  <c r="BF431" i="3" s="1"/>
  <c r="U431" i="3"/>
  <c r="BH431" i="3" s="1"/>
  <c r="BG431" i="3"/>
  <c r="BI431" i="3" s="1"/>
  <c r="N430" i="11"/>
  <c r="O430" i="11"/>
  <c r="P430" i="11"/>
  <c r="A431" i="11"/>
  <c r="AI432" i="3"/>
  <c r="AK432" i="3" s="1"/>
  <c r="AL432" i="3"/>
  <c r="AN432" i="3" s="1"/>
  <c r="AM432" i="3"/>
  <c r="AO432" i="3"/>
  <c r="AQ432" i="3" s="1"/>
  <c r="AP432" i="3"/>
  <c r="AR432" i="3"/>
  <c r="AS432" i="3"/>
  <c r="AU432" i="3"/>
  <c r="AW432" i="3" s="1"/>
  <c r="AV432" i="3"/>
  <c r="AX432" i="3"/>
  <c r="AZ432" i="3" s="1"/>
  <c r="AY432" i="3"/>
  <c r="BA432" i="3"/>
  <c r="BC432" i="3" s="1"/>
  <c r="BB432" i="3"/>
  <c r="BD432" i="3"/>
  <c r="U432" i="3"/>
  <c r="BH432" i="3" s="1"/>
  <c r="BG432" i="3"/>
  <c r="BI432" i="3" s="1"/>
  <c r="N431" i="11"/>
  <c r="O431" i="11"/>
  <c r="P431" i="11"/>
  <c r="A432" i="11"/>
  <c r="AI433" i="3"/>
  <c r="AK433" i="3" s="1"/>
  <c r="AL433" i="3"/>
  <c r="AM433" i="3"/>
  <c r="AO433" i="3"/>
  <c r="AP433" i="3"/>
  <c r="AR433" i="3"/>
  <c r="AT433" i="3" s="1"/>
  <c r="AS433" i="3"/>
  <c r="AU433" i="3"/>
  <c r="AW433" i="3" s="1"/>
  <c r="AV433" i="3"/>
  <c r="AX433" i="3"/>
  <c r="AZ433" i="3" s="1"/>
  <c r="AY433" i="3"/>
  <c r="BA433" i="3"/>
  <c r="BC433" i="3" s="1"/>
  <c r="BB433" i="3"/>
  <c r="BD433" i="3"/>
  <c r="BF433" i="3" s="1"/>
  <c r="U433" i="3"/>
  <c r="BG433" i="3"/>
  <c r="BI433" i="3" s="1"/>
  <c r="N432" i="11"/>
  <c r="O432" i="11"/>
  <c r="P432" i="11"/>
  <c r="A433" i="11"/>
  <c r="AI434" i="3"/>
  <c r="AK434" i="3" s="1"/>
  <c r="AL434" i="3"/>
  <c r="AN434" i="3" s="1"/>
  <c r="AM434" i="3"/>
  <c r="AO434" i="3"/>
  <c r="AQ434" i="3" s="1"/>
  <c r="AP434" i="3"/>
  <c r="AR434" i="3"/>
  <c r="AT434" i="3" s="1"/>
  <c r="AS434" i="3"/>
  <c r="AU434" i="3"/>
  <c r="AW434" i="3" s="1"/>
  <c r="AV434" i="3"/>
  <c r="AX434" i="3"/>
  <c r="AZ434" i="3" s="1"/>
  <c r="AY434" i="3"/>
  <c r="BA434" i="3"/>
  <c r="BC434" i="3" s="1"/>
  <c r="BB434" i="3"/>
  <c r="BD434" i="3"/>
  <c r="U434" i="3"/>
  <c r="K434" i="3" s="1"/>
  <c r="BG434" i="3"/>
  <c r="BI434" i="3" s="1"/>
  <c r="N433" i="11"/>
  <c r="O433" i="11"/>
  <c r="P433" i="11"/>
  <c r="A434" i="11"/>
  <c r="AI435" i="3"/>
  <c r="AK435" i="3" s="1"/>
  <c r="AL435" i="3"/>
  <c r="AN435" i="3" s="1"/>
  <c r="AM435" i="3"/>
  <c r="AO435" i="3"/>
  <c r="AQ435" i="3" s="1"/>
  <c r="AP435" i="3"/>
  <c r="AR435" i="3"/>
  <c r="AT435" i="3" s="1"/>
  <c r="AS435" i="3"/>
  <c r="AU435" i="3"/>
  <c r="AW435" i="3" s="1"/>
  <c r="AV435" i="3"/>
  <c r="AX435" i="3"/>
  <c r="AZ435" i="3" s="1"/>
  <c r="AY435" i="3"/>
  <c r="BA435" i="3"/>
  <c r="BC435" i="3" s="1"/>
  <c r="BB435" i="3"/>
  <c r="BD435" i="3"/>
  <c r="BF435" i="3" s="1"/>
  <c r="U435" i="3"/>
  <c r="BG435" i="3"/>
  <c r="N434" i="11"/>
  <c r="O434" i="11"/>
  <c r="P434" i="11"/>
  <c r="A435" i="11"/>
  <c r="AI436" i="3"/>
  <c r="AK436" i="3" s="1"/>
  <c r="AL436" i="3"/>
  <c r="AN436" i="3" s="1"/>
  <c r="AM436" i="3"/>
  <c r="AO436" i="3"/>
  <c r="AQ436" i="3" s="1"/>
  <c r="AP436" i="3"/>
  <c r="AR436" i="3"/>
  <c r="AS436" i="3"/>
  <c r="AU436" i="3"/>
  <c r="AW436" i="3" s="1"/>
  <c r="AV436" i="3"/>
  <c r="AX436" i="3"/>
  <c r="AZ436" i="3" s="1"/>
  <c r="AY436" i="3"/>
  <c r="BA436" i="3"/>
  <c r="BC436" i="3" s="1"/>
  <c r="BB436" i="3"/>
  <c r="BD436" i="3"/>
  <c r="U436" i="3"/>
  <c r="K436" i="3" s="1"/>
  <c r="BG436" i="3"/>
  <c r="BI436" i="3" s="1"/>
  <c r="N435" i="11"/>
  <c r="O435" i="11"/>
  <c r="P435" i="11"/>
  <c r="A436" i="11"/>
  <c r="AI437" i="3"/>
  <c r="AK437" i="3" s="1"/>
  <c r="AL437" i="3"/>
  <c r="AN437" i="3" s="1"/>
  <c r="AM437" i="3"/>
  <c r="AO437" i="3"/>
  <c r="AQ437" i="3" s="1"/>
  <c r="AP437" i="3"/>
  <c r="AR437" i="3"/>
  <c r="AT437" i="3" s="1"/>
  <c r="AS437" i="3"/>
  <c r="AU437" i="3"/>
  <c r="AW437" i="3" s="1"/>
  <c r="AV437" i="3"/>
  <c r="AX437" i="3"/>
  <c r="AZ437" i="3" s="1"/>
  <c r="AY437" i="3"/>
  <c r="BA437" i="3"/>
  <c r="BC437" i="3" s="1"/>
  <c r="BB437" i="3"/>
  <c r="BD437" i="3"/>
  <c r="BF437" i="3" s="1"/>
  <c r="U437" i="3"/>
  <c r="BG437" i="3"/>
  <c r="BI437" i="3" s="1"/>
  <c r="N436" i="11"/>
  <c r="O436" i="11"/>
  <c r="P436" i="11"/>
  <c r="A437" i="11"/>
  <c r="AI438" i="3"/>
  <c r="AK438" i="3" s="1"/>
  <c r="AL438" i="3"/>
  <c r="AM438" i="3"/>
  <c r="AO438" i="3"/>
  <c r="AQ438" i="3" s="1"/>
  <c r="AP438" i="3"/>
  <c r="AR438" i="3"/>
  <c r="AT438" i="3" s="1"/>
  <c r="AS438" i="3"/>
  <c r="AU438" i="3"/>
  <c r="AW438" i="3" s="1"/>
  <c r="AV438" i="3"/>
  <c r="AX438" i="3"/>
  <c r="AZ438" i="3" s="1"/>
  <c r="AY438" i="3"/>
  <c r="BA438" i="3"/>
  <c r="BC438" i="3" s="1"/>
  <c r="BB438" i="3"/>
  <c r="BD438" i="3"/>
  <c r="U438" i="3"/>
  <c r="K438" i="3" s="1"/>
  <c r="BG438" i="3"/>
  <c r="BI438" i="3" s="1"/>
  <c r="N437" i="11"/>
  <c r="O437" i="11"/>
  <c r="P437" i="11"/>
  <c r="A438" i="11"/>
  <c r="AI439" i="3"/>
  <c r="AK439" i="3" s="1"/>
  <c r="AL439" i="3"/>
  <c r="AN439" i="3" s="1"/>
  <c r="AM439" i="3"/>
  <c r="AO439" i="3"/>
  <c r="AQ439" i="3" s="1"/>
  <c r="AP439" i="3"/>
  <c r="AR439" i="3"/>
  <c r="AT439" i="3" s="1"/>
  <c r="AS439" i="3"/>
  <c r="AU439" i="3"/>
  <c r="AW439" i="3" s="1"/>
  <c r="AV439" i="3"/>
  <c r="AX439" i="3"/>
  <c r="AY439" i="3"/>
  <c r="BA439" i="3"/>
  <c r="BC439" i="3" s="1"/>
  <c r="BB439" i="3"/>
  <c r="BD439" i="3"/>
  <c r="BF439" i="3" s="1"/>
  <c r="U439" i="3"/>
  <c r="BG439" i="3"/>
  <c r="BI439" i="3" s="1"/>
  <c r="N438" i="11"/>
  <c r="O438" i="11"/>
  <c r="P438" i="11"/>
  <c r="A439" i="11"/>
  <c r="AI440" i="3"/>
  <c r="AK440" i="3" s="1"/>
  <c r="AL440" i="3"/>
  <c r="AM440" i="3"/>
  <c r="AO440" i="3"/>
  <c r="AQ440" i="3" s="1"/>
  <c r="AP440" i="3"/>
  <c r="AR440" i="3"/>
  <c r="AT440" i="3" s="1"/>
  <c r="AS440" i="3"/>
  <c r="AU440" i="3"/>
  <c r="AW440" i="3" s="1"/>
  <c r="AV440" i="3"/>
  <c r="AX440" i="3"/>
  <c r="AZ440" i="3" s="1"/>
  <c r="AY440" i="3"/>
  <c r="BA440" i="3"/>
  <c r="BC440" i="3" s="1"/>
  <c r="BB440" i="3"/>
  <c r="BD440" i="3"/>
  <c r="BF440" i="3" s="1"/>
  <c r="U440" i="3"/>
  <c r="BG440" i="3"/>
  <c r="N439" i="11"/>
  <c r="O439" i="11"/>
  <c r="P439" i="11"/>
  <c r="A440" i="11"/>
  <c r="AI441" i="3"/>
  <c r="AK441" i="3" s="1"/>
  <c r="AL441" i="3"/>
  <c r="AN441" i="3" s="1"/>
  <c r="AM441" i="3"/>
  <c r="AO441" i="3"/>
  <c r="AQ441" i="3" s="1"/>
  <c r="AP441" i="3"/>
  <c r="AR441" i="3"/>
  <c r="AT441" i="3" s="1"/>
  <c r="AS441" i="3"/>
  <c r="AU441" i="3"/>
  <c r="AW441" i="3" s="1"/>
  <c r="AV441" i="3"/>
  <c r="AX441" i="3"/>
  <c r="AZ441" i="3" s="1"/>
  <c r="AY441" i="3"/>
  <c r="BA441" i="3"/>
  <c r="BC441" i="3" s="1"/>
  <c r="BB441" i="3"/>
  <c r="BD441" i="3"/>
  <c r="BF441" i="3" s="1"/>
  <c r="U441" i="3"/>
  <c r="K441" i="3" s="1"/>
  <c r="BG441" i="3"/>
  <c r="BI441" i="3" s="1"/>
  <c r="N440" i="11"/>
  <c r="O440" i="11"/>
  <c r="P440" i="11"/>
  <c r="A441" i="11"/>
  <c r="AI442" i="3"/>
  <c r="AK442" i="3" s="1"/>
  <c r="AL442" i="3"/>
  <c r="AN442" i="3" s="1"/>
  <c r="AM442" i="3"/>
  <c r="AO442" i="3"/>
  <c r="AQ442" i="3" s="1"/>
  <c r="AP442" i="3"/>
  <c r="AR442" i="3"/>
  <c r="AT442" i="3" s="1"/>
  <c r="AS442" i="3"/>
  <c r="AU442" i="3"/>
  <c r="AW442" i="3" s="1"/>
  <c r="AV442" i="3"/>
  <c r="AX442" i="3"/>
  <c r="AZ442" i="3" s="1"/>
  <c r="AY442" i="3"/>
  <c r="BA442" i="3"/>
  <c r="BC442" i="3" s="1"/>
  <c r="BB442" i="3"/>
  <c r="BD442" i="3"/>
  <c r="BF442" i="3" s="1"/>
  <c r="U442" i="3"/>
  <c r="K442" i="3" s="1"/>
  <c r="BG442" i="3"/>
  <c r="BI442" i="3" s="1"/>
  <c r="N441" i="11"/>
  <c r="O441" i="11"/>
  <c r="P441" i="11"/>
  <c r="A442" i="11"/>
  <c r="AI443" i="3"/>
  <c r="AK443" i="3" s="1"/>
  <c r="AL443" i="3"/>
  <c r="AN443" i="3" s="1"/>
  <c r="AM443" i="3"/>
  <c r="AO443" i="3"/>
  <c r="AQ443" i="3" s="1"/>
  <c r="AP443" i="3"/>
  <c r="AR443" i="3"/>
  <c r="AT443" i="3" s="1"/>
  <c r="AS443" i="3"/>
  <c r="AU443" i="3"/>
  <c r="AW443" i="3" s="1"/>
  <c r="AV443" i="3"/>
  <c r="AX443" i="3"/>
  <c r="AZ443" i="3" s="1"/>
  <c r="AY443" i="3"/>
  <c r="BA443" i="3"/>
  <c r="BC443" i="3" s="1"/>
  <c r="BB443" i="3"/>
  <c r="BD443" i="3"/>
  <c r="BF443" i="3" s="1"/>
  <c r="U443" i="3"/>
  <c r="K443" i="3" s="1"/>
  <c r="BG443" i="3"/>
  <c r="BI443" i="3" s="1"/>
  <c r="N442" i="11"/>
  <c r="O442" i="11"/>
  <c r="P442" i="11"/>
  <c r="A443" i="11"/>
  <c r="AI444" i="3"/>
  <c r="AK444" i="3" s="1"/>
  <c r="AL444" i="3"/>
  <c r="AN444" i="3" s="1"/>
  <c r="AM444" i="3"/>
  <c r="AO444" i="3"/>
  <c r="AP444" i="3"/>
  <c r="AR444" i="3"/>
  <c r="AT444" i="3" s="1"/>
  <c r="AS444" i="3"/>
  <c r="AU444" i="3"/>
  <c r="AW444" i="3" s="1"/>
  <c r="AV444" i="3"/>
  <c r="AX444" i="3"/>
  <c r="AZ444" i="3" s="1"/>
  <c r="AY444" i="3"/>
  <c r="BA444" i="3"/>
  <c r="BC444" i="3" s="1"/>
  <c r="BB444" i="3"/>
  <c r="BD444" i="3"/>
  <c r="BF444" i="3" s="1"/>
  <c r="U444" i="3"/>
  <c r="K444" i="3" s="1"/>
  <c r="BG444" i="3"/>
  <c r="BI444" i="3" s="1"/>
  <c r="N443" i="11"/>
  <c r="O443" i="11"/>
  <c r="P443" i="11"/>
  <c r="A444" i="11"/>
  <c r="AI445" i="3"/>
  <c r="AK445" i="3" s="1"/>
  <c r="AL445" i="3"/>
  <c r="AM445" i="3"/>
  <c r="AO445" i="3"/>
  <c r="AQ445" i="3" s="1"/>
  <c r="AP445" i="3"/>
  <c r="AR445" i="3"/>
  <c r="AT445" i="3" s="1"/>
  <c r="AS445" i="3"/>
  <c r="AU445" i="3"/>
  <c r="AW445" i="3" s="1"/>
  <c r="AV445" i="3"/>
  <c r="AX445" i="3"/>
  <c r="AZ445" i="3" s="1"/>
  <c r="AY445" i="3"/>
  <c r="BA445" i="3"/>
  <c r="BC445" i="3" s="1"/>
  <c r="BB445" i="3"/>
  <c r="BD445" i="3"/>
  <c r="BF445" i="3" s="1"/>
  <c r="U445" i="3"/>
  <c r="K445" i="3" s="1"/>
  <c r="BG445" i="3"/>
  <c r="BI445" i="3" s="1"/>
  <c r="N444" i="11"/>
  <c r="O444" i="11"/>
  <c r="P444" i="11"/>
  <c r="A445" i="11"/>
  <c r="AI446" i="3"/>
  <c r="AK446" i="3" s="1"/>
  <c r="AL446" i="3"/>
  <c r="AN446" i="3" s="1"/>
  <c r="AM446" i="3"/>
  <c r="AO446" i="3"/>
  <c r="AQ446" i="3" s="1"/>
  <c r="AP446" i="3"/>
  <c r="AR446" i="3"/>
  <c r="AT446" i="3" s="1"/>
  <c r="AS446" i="3"/>
  <c r="AU446" i="3"/>
  <c r="AW446" i="3" s="1"/>
  <c r="AV446" i="3"/>
  <c r="AX446" i="3"/>
  <c r="AZ446" i="3" s="1"/>
  <c r="AY446" i="3"/>
  <c r="BA446" i="3"/>
  <c r="BC446" i="3" s="1"/>
  <c r="BB446" i="3"/>
  <c r="BD446" i="3"/>
  <c r="BF446" i="3" s="1"/>
  <c r="U446" i="3"/>
  <c r="BE446" i="3" s="1"/>
  <c r="BG446" i="3"/>
  <c r="BI446" i="3" s="1"/>
  <c r="N445" i="11"/>
  <c r="O445" i="11"/>
  <c r="P445" i="11"/>
  <c r="A446" i="11"/>
  <c r="AI447" i="3"/>
  <c r="AK447" i="3" s="1"/>
  <c r="AL447" i="3"/>
  <c r="AN447" i="3" s="1"/>
  <c r="AM447" i="3"/>
  <c r="AO447" i="3"/>
  <c r="AQ447" i="3" s="1"/>
  <c r="AP447" i="3"/>
  <c r="AR447" i="3"/>
  <c r="AS447" i="3"/>
  <c r="AU447" i="3"/>
  <c r="AW447" i="3" s="1"/>
  <c r="AV447" i="3"/>
  <c r="AX447" i="3"/>
  <c r="AZ447" i="3" s="1"/>
  <c r="AY447" i="3"/>
  <c r="BA447" i="3"/>
  <c r="BC447" i="3" s="1"/>
  <c r="BB447" i="3"/>
  <c r="BD447" i="3"/>
  <c r="BF447" i="3" s="1"/>
  <c r="U447" i="3"/>
  <c r="BE447" i="3" s="1"/>
  <c r="BG447" i="3"/>
  <c r="BI447" i="3" s="1"/>
  <c r="N446" i="11"/>
  <c r="O446" i="11"/>
  <c r="P446" i="11"/>
  <c r="A447" i="11"/>
  <c r="AI448" i="3"/>
  <c r="AK448" i="3" s="1"/>
  <c r="AL448" i="3"/>
  <c r="AN448" i="3" s="1"/>
  <c r="AM448" i="3"/>
  <c r="AO448" i="3"/>
  <c r="AQ448" i="3" s="1"/>
  <c r="AP448" i="3"/>
  <c r="AR448" i="3"/>
  <c r="AT448" i="3" s="1"/>
  <c r="AS448" i="3"/>
  <c r="AU448" i="3"/>
  <c r="AW448" i="3" s="1"/>
  <c r="AV448" i="3"/>
  <c r="AX448" i="3"/>
  <c r="AZ448" i="3" s="1"/>
  <c r="AY448" i="3"/>
  <c r="BA448" i="3"/>
  <c r="BC448" i="3" s="1"/>
  <c r="BB448" i="3"/>
  <c r="BD448" i="3"/>
  <c r="BF448" i="3" s="1"/>
  <c r="U448" i="3"/>
  <c r="J448" i="3" s="1"/>
  <c r="T448" i="3" s="1"/>
  <c r="BG448" i="3"/>
  <c r="BI448" i="3" s="1"/>
  <c r="N447" i="11"/>
  <c r="O447" i="11"/>
  <c r="P447" i="11"/>
  <c r="A448" i="11"/>
  <c r="AI449" i="3"/>
  <c r="AK449" i="3" s="1"/>
  <c r="AL449" i="3"/>
  <c r="AN449" i="3" s="1"/>
  <c r="AM449" i="3"/>
  <c r="AO449" i="3"/>
  <c r="AQ449" i="3" s="1"/>
  <c r="AP449" i="3"/>
  <c r="AR449" i="3"/>
  <c r="AT449" i="3" s="1"/>
  <c r="AS449" i="3"/>
  <c r="AU449" i="3"/>
  <c r="AW449" i="3" s="1"/>
  <c r="AV449" i="3"/>
  <c r="AX449" i="3"/>
  <c r="AZ449" i="3" s="1"/>
  <c r="AY449" i="3"/>
  <c r="BA449" i="3"/>
  <c r="BC449" i="3" s="1"/>
  <c r="BB449" i="3"/>
  <c r="BD449" i="3"/>
  <c r="BF449" i="3" s="1"/>
  <c r="U449" i="3"/>
  <c r="K449" i="3" s="1"/>
  <c r="BG449" i="3"/>
  <c r="BI449" i="3" s="1"/>
  <c r="N448" i="11"/>
  <c r="O448" i="11"/>
  <c r="P448" i="11"/>
  <c r="A449" i="11"/>
  <c r="AI450" i="3"/>
  <c r="AK450" i="3" s="1"/>
  <c r="AL450" i="3"/>
  <c r="AN450" i="3" s="1"/>
  <c r="AM450" i="3"/>
  <c r="AO450" i="3"/>
  <c r="AQ450" i="3" s="1"/>
  <c r="AP450" i="3"/>
  <c r="AR450" i="3"/>
  <c r="AT450" i="3" s="1"/>
  <c r="AS450" i="3"/>
  <c r="AU450" i="3"/>
  <c r="AW450" i="3" s="1"/>
  <c r="AV450" i="3"/>
  <c r="AX450" i="3"/>
  <c r="AZ450" i="3" s="1"/>
  <c r="AY450" i="3"/>
  <c r="BA450" i="3"/>
  <c r="BC450" i="3" s="1"/>
  <c r="BB450" i="3"/>
  <c r="BD450" i="3"/>
  <c r="BF450" i="3" s="1"/>
  <c r="U450" i="3"/>
  <c r="BE450" i="3" s="1"/>
  <c r="BG450" i="3"/>
  <c r="BI450" i="3" s="1"/>
  <c r="N449" i="11"/>
  <c r="O449" i="11"/>
  <c r="P449" i="11"/>
  <c r="A450" i="11"/>
  <c r="AI451" i="3"/>
  <c r="AK451" i="3" s="1"/>
  <c r="AL451" i="3"/>
  <c r="AN451" i="3" s="1"/>
  <c r="AM451" i="3"/>
  <c r="AO451" i="3"/>
  <c r="AQ451" i="3" s="1"/>
  <c r="AP451" i="3"/>
  <c r="AR451" i="3"/>
  <c r="AT451" i="3" s="1"/>
  <c r="AS451" i="3"/>
  <c r="AU451" i="3"/>
  <c r="AW451" i="3" s="1"/>
  <c r="AV451" i="3"/>
  <c r="AX451" i="3"/>
  <c r="AZ451" i="3" s="1"/>
  <c r="AY451" i="3"/>
  <c r="BA451" i="3"/>
  <c r="BC451" i="3" s="1"/>
  <c r="BB451" i="3"/>
  <c r="BD451" i="3"/>
  <c r="BF451" i="3" s="1"/>
  <c r="U451" i="3"/>
  <c r="BG451" i="3"/>
  <c r="BI451" i="3" s="1"/>
  <c r="N450" i="11"/>
  <c r="O450" i="11"/>
  <c r="P450" i="11"/>
  <c r="A451" i="11"/>
  <c r="AI452" i="3"/>
  <c r="AK452" i="3" s="1"/>
  <c r="AL452" i="3"/>
  <c r="AM452" i="3"/>
  <c r="AO452" i="3"/>
  <c r="AQ452" i="3" s="1"/>
  <c r="AP452" i="3"/>
  <c r="AR452" i="3"/>
  <c r="AT452" i="3" s="1"/>
  <c r="AS452" i="3"/>
  <c r="AU452" i="3"/>
  <c r="AW452" i="3" s="1"/>
  <c r="AV452" i="3"/>
  <c r="AX452" i="3"/>
  <c r="AZ452" i="3" s="1"/>
  <c r="AY452" i="3"/>
  <c r="BA452" i="3"/>
  <c r="BC452" i="3" s="1"/>
  <c r="BB452" i="3"/>
  <c r="BD452" i="3"/>
  <c r="BF452" i="3" s="1"/>
  <c r="U452" i="3"/>
  <c r="K452" i="3" s="1"/>
  <c r="BG452" i="3"/>
  <c r="BI452" i="3" s="1"/>
  <c r="N451" i="11"/>
  <c r="O451" i="11"/>
  <c r="P451" i="11"/>
  <c r="A452" i="11"/>
  <c r="AI453" i="3"/>
  <c r="AK453" i="3" s="1"/>
  <c r="AL453" i="3"/>
  <c r="AM453" i="3"/>
  <c r="AO453" i="3"/>
  <c r="AQ453" i="3" s="1"/>
  <c r="AP453" i="3"/>
  <c r="AR453" i="3"/>
  <c r="AT453" i="3" s="1"/>
  <c r="AS453" i="3"/>
  <c r="AU453" i="3"/>
  <c r="AW453" i="3" s="1"/>
  <c r="AV453" i="3"/>
  <c r="AX453" i="3"/>
  <c r="AZ453" i="3" s="1"/>
  <c r="AY453" i="3"/>
  <c r="BA453" i="3"/>
  <c r="BC453" i="3" s="1"/>
  <c r="BB453" i="3"/>
  <c r="BD453" i="3"/>
  <c r="BF453" i="3" s="1"/>
  <c r="U453" i="3"/>
  <c r="BG453" i="3"/>
  <c r="BI453" i="3" s="1"/>
  <c r="N452" i="11"/>
  <c r="O452" i="11"/>
  <c r="P452" i="11"/>
  <c r="A453" i="11"/>
  <c r="AI454" i="3"/>
  <c r="AK454" i="3" s="1"/>
  <c r="AL454" i="3"/>
  <c r="AN454" i="3" s="1"/>
  <c r="AM454" i="3"/>
  <c r="AO454" i="3"/>
  <c r="AQ454" i="3" s="1"/>
  <c r="AP454" i="3"/>
  <c r="AR454" i="3"/>
  <c r="AT454" i="3" s="1"/>
  <c r="AS454" i="3"/>
  <c r="AU454" i="3"/>
  <c r="AW454" i="3" s="1"/>
  <c r="AV454" i="3"/>
  <c r="AX454" i="3"/>
  <c r="AZ454" i="3" s="1"/>
  <c r="AY454" i="3"/>
  <c r="BA454" i="3"/>
  <c r="BC454" i="3" s="1"/>
  <c r="BB454" i="3"/>
  <c r="BD454" i="3"/>
  <c r="U454" i="3"/>
  <c r="BE454" i="3" s="1"/>
  <c r="BG454" i="3"/>
  <c r="BI454" i="3" s="1"/>
  <c r="N453" i="11"/>
  <c r="O453" i="11"/>
  <c r="P453" i="11"/>
  <c r="A454" i="11"/>
  <c r="AI455" i="3"/>
  <c r="AK455" i="3" s="1"/>
  <c r="AL455" i="3"/>
  <c r="AN455" i="3" s="1"/>
  <c r="AM455" i="3"/>
  <c r="AO455" i="3"/>
  <c r="AQ455" i="3" s="1"/>
  <c r="AP455" i="3"/>
  <c r="AR455" i="3"/>
  <c r="AT455" i="3" s="1"/>
  <c r="AS455" i="3"/>
  <c r="AU455" i="3"/>
  <c r="AW455" i="3" s="1"/>
  <c r="AV455" i="3"/>
  <c r="AX455" i="3"/>
  <c r="AZ455" i="3" s="1"/>
  <c r="AY455" i="3"/>
  <c r="BA455" i="3"/>
  <c r="BC455" i="3" s="1"/>
  <c r="BB455" i="3"/>
  <c r="BD455" i="3"/>
  <c r="BF455" i="3" s="1"/>
  <c r="U455" i="3"/>
  <c r="J455" i="3" s="1"/>
  <c r="T455" i="3" s="1"/>
  <c r="BG455" i="3"/>
  <c r="BI455" i="3" s="1"/>
  <c r="N454" i="11"/>
  <c r="O454" i="11"/>
  <c r="P454" i="11"/>
  <c r="A455" i="11"/>
  <c r="AI456" i="3"/>
  <c r="AK456" i="3" s="1"/>
  <c r="AL456" i="3"/>
  <c r="AN456" i="3" s="1"/>
  <c r="AM456" i="3"/>
  <c r="AO456" i="3"/>
  <c r="AP456" i="3"/>
  <c r="AR456" i="3"/>
  <c r="AT456" i="3" s="1"/>
  <c r="AS456" i="3"/>
  <c r="AU456" i="3"/>
  <c r="AW456" i="3" s="1"/>
  <c r="AV456" i="3"/>
  <c r="AX456" i="3"/>
  <c r="AY456" i="3"/>
  <c r="BA456" i="3"/>
  <c r="BC456" i="3" s="1"/>
  <c r="BB456" i="3"/>
  <c r="BD456" i="3"/>
  <c r="U456" i="3"/>
  <c r="BG456" i="3"/>
  <c r="BI456" i="3" s="1"/>
  <c r="N455" i="11"/>
  <c r="O455" i="11"/>
  <c r="P455" i="11"/>
  <c r="A456" i="11"/>
  <c r="AI457" i="3"/>
  <c r="AK457" i="3" s="1"/>
  <c r="AL457" i="3"/>
  <c r="AM457" i="3"/>
  <c r="AO457" i="3"/>
  <c r="AQ457" i="3" s="1"/>
  <c r="AP457" i="3"/>
  <c r="AR457" i="3"/>
  <c r="AT457" i="3" s="1"/>
  <c r="AS457" i="3"/>
  <c r="AU457" i="3"/>
  <c r="AW457" i="3" s="1"/>
  <c r="AV457" i="3"/>
  <c r="AX457" i="3"/>
  <c r="AZ457" i="3" s="1"/>
  <c r="AY457" i="3"/>
  <c r="BA457" i="3"/>
  <c r="BC457" i="3" s="1"/>
  <c r="BB457" i="3"/>
  <c r="BD457" i="3"/>
  <c r="BF457" i="3" s="1"/>
  <c r="U457" i="3"/>
  <c r="BG457" i="3"/>
  <c r="BI457" i="3" s="1"/>
  <c r="N456" i="11"/>
  <c r="O456" i="11"/>
  <c r="P456" i="11"/>
  <c r="A457" i="11"/>
  <c r="AI458" i="3"/>
  <c r="AK458" i="3" s="1"/>
  <c r="AL458" i="3"/>
  <c r="AN458" i="3" s="1"/>
  <c r="AM458" i="3"/>
  <c r="AO458" i="3"/>
  <c r="AQ458" i="3" s="1"/>
  <c r="AP458" i="3"/>
  <c r="AR458" i="3"/>
  <c r="AT458" i="3" s="1"/>
  <c r="AS458" i="3"/>
  <c r="AU458" i="3"/>
  <c r="AW458" i="3" s="1"/>
  <c r="AV458" i="3"/>
  <c r="AX458" i="3"/>
  <c r="AZ458" i="3" s="1"/>
  <c r="AY458" i="3"/>
  <c r="BA458" i="3"/>
  <c r="BC458" i="3" s="1"/>
  <c r="BB458" i="3"/>
  <c r="BD458" i="3"/>
  <c r="U458" i="3"/>
  <c r="BG458" i="3"/>
  <c r="BI458" i="3" s="1"/>
  <c r="N457" i="11"/>
  <c r="O457" i="11"/>
  <c r="P457" i="11"/>
  <c r="A458" i="11"/>
  <c r="AI459" i="3"/>
  <c r="AK459" i="3" s="1"/>
  <c r="AL459" i="3"/>
  <c r="AN459" i="3" s="1"/>
  <c r="AM459" i="3"/>
  <c r="AO459" i="3"/>
  <c r="AQ459" i="3" s="1"/>
  <c r="AP459" i="3"/>
  <c r="AR459" i="3"/>
  <c r="AT459" i="3" s="1"/>
  <c r="AS459" i="3"/>
  <c r="AU459" i="3"/>
  <c r="AW459" i="3" s="1"/>
  <c r="AV459" i="3"/>
  <c r="AX459" i="3"/>
  <c r="AZ459" i="3" s="1"/>
  <c r="AY459" i="3"/>
  <c r="BA459" i="3"/>
  <c r="BC459" i="3" s="1"/>
  <c r="BB459" i="3"/>
  <c r="BD459" i="3"/>
  <c r="BF459" i="3" s="1"/>
  <c r="U459" i="3"/>
  <c r="BG459" i="3"/>
  <c r="BI459" i="3" s="1"/>
  <c r="N458" i="11"/>
  <c r="O458" i="11"/>
  <c r="P458" i="11"/>
  <c r="A459" i="11"/>
  <c r="AI460" i="3"/>
  <c r="AK460" i="3" s="1"/>
  <c r="AL460" i="3"/>
  <c r="AN460" i="3" s="1"/>
  <c r="AM460" i="3"/>
  <c r="AO460" i="3"/>
  <c r="AQ460" i="3" s="1"/>
  <c r="AP460" i="3"/>
  <c r="AR460" i="3"/>
  <c r="AT460" i="3" s="1"/>
  <c r="AS460" i="3"/>
  <c r="AU460" i="3"/>
  <c r="AW460" i="3" s="1"/>
  <c r="AV460" i="3"/>
  <c r="AX460" i="3"/>
  <c r="AZ460" i="3" s="1"/>
  <c r="AY460" i="3"/>
  <c r="BA460" i="3"/>
  <c r="BC460" i="3" s="1"/>
  <c r="BB460" i="3"/>
  <c r="BD460" i="3"/>
  <c r="U460" i="3"/>
  <c r="BG460" i="3"/>
  <c r="BI460" i="3" s="1"/>
  <c r="N459" i="11"/>
  <c r="O459" i="11"/>
  <c r="P459" i="11"/>
  <c r="A460" i="11"/>
  <c r="AI461" i="3"/>
  <c r="AK461" i="3" s="1"/>
  <c r="AL461" i="3"/>
  <c r="AN461" i="3" s="1"/>
  <c r="AM461" i="3"/>
  <c r="AO461" i="3"/>
  <c r="AQ461" i="3" s="1"/>
  <c r="AP461" i="3"/>
  <c r="AR461" i="3"/>
  <c r="AT461" i="3" s="1"/>
  <c r="AS461" i="3"/>
  <c r="AU461" i="3"/>
  <c r="AW461" i="3" s="1"/>
  <c r="AV461" i="3"/>
  <c r="AX461" i="3"/>
  <c r="AY461" i="3"/>
  <c r="BA461" i="3"/>
  <c r="BC461" i="3" s="1"/>
  <c r="BB461" i="3"/>
  <c r="BD461" i="3"/>
  <c r="BF461" i="3" s="1"/>
  <c r="U461" i="3"/>
  <c r="K461" i="3" s="1"/>
  <c r="BG461" i="3"/>
  <c r="BI461" i="3" s="1"/>
  <c r="N460" i="11"/>
  <c r="O460" i="11"/>
  <c r="P460" i="11"/>
  <c r="A461" i="11"/>
  <c r="AI462" i="3"/>
  <c r="AK462" i="3" s="1"/>
  <c r="AL462" i="3"/>
  <c r="AN462" i="3" s="1"/>
  <c r="AM462" i="3"/>
  <c r="AO462" i="3"/>
  <c r="AQ462" i="3" s="1"/>
  <c r="AP462" i="3"/>
  <c r="AR462" i="3"/>
  <c r="AT462" i="3" s="1"/>
  <c r="AS462" i="3"/>
  <c r="AU462" i="3"/>
  <c r="AW462" i="3" s="1"/>
  <c r="AV462" i="3"/>
  <c r="AX462" i="3"/>
  <c r="AZ462" i="3" s="1"/>
  <c r="AY462" i="3"/>
  <c r="BA462" i="3"/>
  <c r="BC462" i="3" s="1"/>
  <c r="BB462" i="3"/>
  <c r="BD462" i="3"/>
  <c r="U462" i="3"/>
  <c r="BG462" i="3"/>
  <c r="BI462" i="3" s="1"/>
  <c r="N461" i="11"/>
  <c r="O461" i="11"/>
  <c r="P461" i="11"/>
  <c r="A462" i="11"/>
  <c r="AI463" i="3"/>
  <c r="AK463" i="3" s="1"/>
  <c r="AL463" i="3"/>
  <c r="AN463" i="3" s="1"/>
  <c r="AM463" i="3"/>
  <c r="AO463" i="3"/>
  <c r="AQ463" i="3" s="1"/>
  <c r="AP463" i="3"/>
  <c r="AR463" i="3"/>
  <c r="AT463" i="3" s="1"/>
  <c r="AS463" i="3"/>
  <c r="AU463" i="3"/>
  <c r="AW463" i="3" s="1"/>
  <c r="AV463" i="3"/>
  <c r="AX463" i="3"/>
  <c r="AZ463" i="3" s="1"/>
  <c r="AY463" i="3"/>
  <c r="BA463" i="3"/>
  <c r="BC463" i="3" s="1"/>
  <c r="BB463" i="3"/>
  <c r="BD463" i="3"/>
  <c r="BF463" i="3" s="1"/>
  <c r="U463" i="3"/>
  <c r="K463" i="3" s="1"/>
  <c r="BG463" i="3"/>
  <c r="BI463" i="3" s="1"/>
  <c r="N462" i="11"/>
  <c r="O462" i="11"/>
  <c r="P462" i="11"/>
  <c r="A463" i="11"/>
  <c r="AI464" i="3"/>
  <c r="AK464" i="3" s="1"/>
  <c r="AL464" i="3"/>
  <c r="AN464" i="3" s="1"/>
  <c r="AM464" i="3"/>
  <c r="AO464" i="3"/>
  <c r="AP464" i="3"/>
  <c r="AR464" i="3"/>
  <c r="AT464" i="3" s="1"/>
  <c r="AS464" i="3"/>
  <c r="AU464" i="3"/>
  <c r="AW464" i="3" s="1"/>
  <c r="AV464" i="3"/>
  <c r="AX464" i="3"/>
  <c r="AZ464" i="3" s="1"/>
  <c r="AY464" i="3"/>
  <c r="BA464" i="3"/>
  <c r="BC464" i="3" s="1"/>
  <c r="BB464" i="3"/>
  <c r="BD464" i="3"/>
  <c r="BF464" i="3" s="1"/>
  <c r="U464" i="3"/>
  <c r="BG464" i="3"/>
  <c r="N463" i="11"/>
  <c r="O463" i="11"/>
  <c r="P463" i="11"/>
  <c r="A464" i="11"/>
  <c r="AI465" i="3"/>
  <c r="AK465" i="3" s="1"/>
  <c r="AL465" i="3"/>
  <c r="AN465" i="3" s="1"/>
  <c r="AM465" i="3"/>
  <c r="AO465" i="3"/>
  <c r="AQ465" i="3" s="1"/>
  <c r="AP465" i="3"/>
  <c r="AR465" i="3"/>
  <c r="AT465" i="3" s="1"/>
  <c r="AS465" i="3"/>
  <c r="AU465" i="3"/>
  <c r="AW465" i="3" s="1"/>
  <c r="AV465" i="3"/>
  <c r="AX465" i="3"/>
  <c r="AZ465" i="3" s="1"/>
  <c r="AY465" i="3"/>
  <c r="BA465" i="3"/>
  <c r="BC465" i="3" s="1"/>
  <c r="BB465" i="3"/>
  <c r="BD465" i="3"/>
  <c r="BF465" i="3" s="1"/>
  <c r="U465" i="3"/>
  <c r="BG465" i="3"/>
  <c r="BI465" i="3" s="1"/>
  <c r="N464" i="11"/>
  <c r="O464" i="11"/>
  <c r="P464" i="11"/>
  <c r="A465" i="11"/>
  <c r="AI466" i="3"/>
  <c r="AK466" i="3" s="1"/>
  <c r="AL466" i="3"/>
  <c r="AN466" i="3" s="1"/>
  <c r="AM466" i="3"/>
  <c r="AO466" i="3"/>
  <c r="AP466" i="3"/>
  <c r="AR466" i="3"/>
  <c r="AT466" i="3" s="1"/>
  <c r="AS466" i="3"/>
  <c r="AU466" i="3"/>
  <c r="AW466" i="3" s="1"/>
  <c r="AV466" i="3"/>
  <c r="AX466" i="3"/>
  <c r="AZ466" i="3" s="1"/>
  <c r="AY466" i="3"/>
  <c r="BA466" i="3"/>
  <c r="BC466" i="3" s="1"/>
  <c r="BB466" i="3"/>
  <c r="BD466" i="3"/>
  <c r="BF466" i="3" s="1"/>
  <c r="U466" i="3"/>
  <c r="BG466" i="3"/>
  <c r="BI466" i="3" s="1"/>
  <c r="N465" i="11"/>
  <c r="O465" i="11"/>
  <c r="P465" i="11"/>
  <c r="A466" i="11"/>
  <c r="AI467" i="3"/>
  <c r="AK467" i="3" s="1"/>
  <c r="AL467" i="3"/>
  <c r="AM467" i="3"/>
  <c r="AO467" i="3"/>
  <c r="AQ467" i="3" s="1"/>
  <c r="AP467" i="3"/>
  <c r="AR467" i="3"/>
  <c r="AT467" i="3" s="1"/>
  <c r="AS467" i="3"/>
  <c r="AU467" i="3"/>
  <c r="AW467" i="3" s="1"/>
  <c r="AV467" i="3"/>
  <c r="AX467" i="3"/>
  <c r="AZ467" i="3" s="1"/>
  <c r="AY467" i="3"/>
  <c r="BA467" i="3"/>
  <c r="BC467" i="3" s="1"/>
  <c r="BB467" i="3"/>
  <c r="BD467" i="3"/>
  <c r="BF467" i="3" s="1"/>
  <c r="U467" i="3"/>
  <c r="BG467" i="3"/>
  <c r="BI467" i="3" s="1"/>
  <c r="N466" i="11"/>
  <c r="O466" i="11"/>
  <c r="P466" i="11"/>
  <c r="A467" i="11"/>
  <c r="AI468" i="3"/>
  <c r="AK468" i="3" s="1"/>
  <c r="AL468" i="3"/>
  <c r="AN468" i="3" s="1"/>
  <c r="AM468" i="3"/>
  <c r="AO468" i="3"/>
  <c r="AQ468" i="3" s="1"/>
  <c r="AP468" i="3"/>
  <c r="AR468" i="3"/>
  <c r="AT468" i="3" s="1"/>
  <c r="AS468" i="3"/>
  <c r="AU468" i="3"/>
  <c r="AW468" i="3" s="1"/>
  <c r="AV468" i="3"/>
  <c r="AX468" i="3"/>
  <c r="AZ468" i="3" s="1"/>
  <c r="AY468" i="3"/>
  <c r="BA468" i="3"/>
  <c r="BC468" i="3" s="1"/>
  <c r="BB468" i="3"/>
  <c r="BD468" i="3"/>
  <c r="BF468" i="3" s="1"/>
  <c r="U468" i="3"/>
  <c r="J468" i="3" s="1"/>
  <c r="T468" i="3" s="1"/>
  <c r="BG468" i="3"/>
  <c r="BI468" i="3" s="1"/>
  <c r="N467" i="11"/>
  <c r="O467" i="11"/>
  <c r="P467" i="11"/>
  <c r="A468" i="11"/>
  <c r="AI469" i="3"/>
  <c r="AK469" i="3" s="1"/>
  <c r="AL469" i="3"/>
  <c r="AN469" i="3" s="1"/>
  <c r="AM469" i="3"/>
  <c r="AO469" i="3"/>
  <c r="AQ469" i="3" s="1"/>
  <c r="AP469" i="3"/>
  <c r="AR469" i="3"/>
  <c r="AT469" i="3" s="1"/>
  <c r="AS469" i="3"/>
  <c r="AU469" i="3"/>
  <c r="AW469" i="3" s="1"/>
  <c r="AV469" i="3"/>
  <c r="AX469" i="3"/>
  <c r="AZ469" i="3" s="1"/>
  <c r="AY469" i="3"/>
  <c r="BA469" i="3"/>
  <c r="BC469" i="3" s="1"/>
  <c r="BB469" i="3"/>
  <c r="BD469" i="3"/>
  <c r="BF469" i="3" s="1"/>
  <c r="U469" i="3"/>
  <c r="BG469" i="3"/>
  <c r="BI469" i="3" s="1"/>
  <c r="N468" i="11"/>
  <c r="O468" i="11"/>
  <c r="P468" i="11"/>
  <c r="A469" i="11"/>
  <c r="AI470" i="3"/>
  <c r="AK470" i="3" s="1"/>
  <c r="AL470" i="3"/>
  <c r="AM470" i="3"/>
  <c r="AO470" i="3"/>
  <c r="AQ470" i="3" s="1"/>
  <c r="AP470" i="3"/>
  <c r="AR470" i="3"/>
  <c r="AT470" i="3" s="1"/>
  <c r="AS470" i="3"/>
  <c r="AU470" i="3"/>
  <c r="AW470" i="3" s="1"/>
  <c r="AV470" i="3"/>
  <c r="AX470" i="3"/>
  <c r="AZ470" i="3" s="1"/>
  <c r="AY470" i="3"/>
  <c r="BA470" i="3"/>
  <c r="BC470" i="3" s="1"/>
  <c r="BB470" i="3"/>
  <c r="BD470" i="3"/>
  <c r="BF470" i="3" s="1"/>
  <c r="U470" i="3"/>
  <c r="K470" i="3" s="1"/>
  <c r="BG470" i="3"/>
  <c r="BI470" i="3" s="1"/>
  <c r="N469" i="11"/>
  <c r="O469" i="11"/>
  <c r="P469" i="11"/>
  <c r="A470" i="11"/>
  <c r="AI471" i="3"/>
  <c r="AK471" i="3" s="1"/>
  <c r="AL471" i="3"/>
  <c r="AN471" i="3" s="1"/>
  <c r="AM471" i="3"/>
  <c r="AO471" i="3"/>
  <c r="AP471" i="3"/>
  <c r="AR471" i="3"/>
  <c r="AT471" i="3" s="1"/>
  <c r="AS471" i="3"/>
  <c r="AU471" i="3"/>
  <c r="AW471" i="3" s="1"/>
  <c r="AV471" i="3"/>
  <c r="AX471" i="3"/>
  <c r="AZ471" i="3" s="1"/>
  <c r="AY471" i="3"/>
  <c r="BA471" i="3"/>
  <c r="BC471" i="3" s="1"/>
  <c r="BB471" i="3"/>
  <c r="BD471" i="3"/>
  <c r="BF471" i="3" s="1"/>
  <c r="U471" i="3"/>
  <c r="J471" i="3" s="1"/>
  <c r="T471" i="3" s="1"/>
  <c r="BG471" i="3"/>
  <c r="BI471" i="3" s="1"/>
  <c r="N470" i="11"/>
  <c r="O470" i="11"/>
  <c r="P470" i="11"/>
  <c r="A471" i="11"/>
  <c r="AI472" i="3"/>
  <c r="AK472" i="3" s="1"/>
  <c r="AL472" i="3"/>
  <c r="AN472" i="3" s="1"/>
  <c r="AM472" i="3"/>
  <c r="AO472" i="3"/>
  <c r="AQ472" i="3" s="1"/>
  <c r="AP472" i="3"/>
  <c r="AR472" i="3"/>
  <c r="AT472" i="3" s="1"/>
  <c r="AS472" i="3"/>
  <c r="AU472" i="3"/>
  <c r="AW472" i="3" s="1"/>
  <c r="AV472" i="3"/>
  <c r="AX472" i="3"/>
  <c r="AZ472" i="3" s="1"/>
  <c r="AY472" i="3"/>
  <c r="BA472" i="3"/>
  <c r="BC472" i="3" s="1"/>
  <c r="BB472" i="3"/>
  <c r="BD472" i="3"/>
  <c r="BF472" i="3" s="1"/>
  <c r="U472" i="3"/>
  <c r="K472" i="3" s="1"/>
  <c r="BG472" i="3"/>
  <c r="BI472" i="3" s="1"/>
  <c r="N471" i="11"/>
  <c r="O471" i="11"/>
  <c r="P471" i="11"/>
  <c r="A472" i="11"/>
  <c r="AI473" i="3"/>
  <c r="AK473" i="3" s="1"/>
  <c r="AL473" i="3"/>
  <c r="AN473" i="3" s="1"/>
  <c r="AM473" i="3"/>
  <c r="AO473" i="3"/>
  <c r="AQ473" i="3" s="1"/>
  <c r="AP473" i="3"/>
  <c r="AR473" i="3"/>
  <c r="AT473" i="3" s="1"/>
  <c r="AS473" i="3"/>
  <c r="AU473" i="3"/>
  <c r="AW473" i="3" s="1"/>
  <c r="AV473" i="3"/>
  <c r="AX473" i="3"/>
  <c r="AZ473" i="3" s="1"/>
  <c r="AY473" i="3"/>
  <c r="BA473" i="3"/>
  <c r="BC473" i="3" s="1"/>
  <c r="BB473" i="3"/>
  <c r="BD473" i="3"/>
  <c r="BF473" i="3" s="1"/>
  <c r="U473" i="3"/>
  <c r="J473" i="3" s="1"/>
  <c r="T473" i="3" s="1"/>
  <c r="BG473" i="3"/>
  <c r="BI473" i="3" s="1"/>
  <c r="N472" i="11"/>
  <c r="O472" i="11"/>
  <c r="P472" i="11"/>
  <c r="A473" i="11"/>
  <c r="AI474" i="3"/>
  <c r="AK474" i="3" s="1"/>
  <c r="AL474" i="3"/>
  <c r="AN474" i="3" s="1"/>
  <c r="AM474" i="3"/>
  <c r="AO474" i="3"/>
  <c r="AQ474" i="3" s="1"/>
  <c r="AP474" i="3"/>
  <c r="AR474" i="3"/>
  <c r="AS474" i="3"/>
  <c r="AU474" i="3"/>
  <c r="AW474" i="3" s="1"/>
  <c r="AV474" i="3"/>
  <c r="AX474" i="3"/>
  <c r="AZ474" i="3" s="1"/>
  <c r="AY474" i="3"/>
  <c r="BA474" i="3"/>
  <c r="BC474" i="3" s="1"/>
  <c r="BB474" i="3"/>
  <c r="BD474" i="3"/>
  <c r="BF474" i="3" s="1"/>
  <c r="U474" i="3"/>
  <c r="BG474" i="3"/>
  <c r="BI474" i="3" s="1"/>
  <c r="N473" i="11"/>
  <c r="O473" i="11"/>
  <c r="P473" i="11"/>
  <c r="A474" i="11"/>
  <c r="AI475" i="3"/>
  <c r="AK475" i="3" s="1"/>
  <c r="AL475" i="3"/>
  <c r="AM475" i="3"/>
  <c r="AO475" i="3"/>
  <c r="AQ475" i="3" s="1"/>
  <c r="AP475" i="3"/>
  <c r="AR475" i="3"/>
  <c r="AT475" i="3" s="1"/>
  <c r="AS475" i="3"/>
  <c r="AU475" i="3"/>
  <c r="AW475" i="3" s="1"/>
  <c r="AV475" i="3"/>
  <c r="AX475" i="3"/>
  <c r="AZ475" i="3" s="1"/>
  <c r="AY475" i="3"/>
  <c r="BA475" i="3"/>
  <c r="BC475" i="3" s="1"/>
  <c r="BB475" i="3"/>
  <c r="BD475" i="3"/>
  <c r="BF475" i="3" s="1"/>
  <c r="U475" i="3"/>
  <c r="J475" i="3" s="1"/>
  <c r="T475" i="3" s="1"/>
  <c r="BG475" i="3"/>
  <c r="BI475" i="3" s="1"/>
  <c r="N474" i="11"/>
  <c r="O474" i="11"/>
  <c r="P474" i="11"/>
  <c r="A475" i="11"/>
  <c r="AI476" i="3"/>
  <c r="AK476" i="3" s="1"/>
  <c r="AL476" i="3"/>
  <c r="AM476" i="3"/>
  <c r="AO476" i="3"/>
  <c r="AQ476" i="3" s="1"/>
  <c r="AP476" i="3"/>
  <c r="AR476" i="3"/>
  <c r="AT476" i="3" s="1"/>
  <c r="AS476" i="3"/>
  <c r="AU476" i="3"/>
  <c r="AW476" i="3" s="1"/>
  <c r="AV476" i="3"/>
  <c r="AX476" i="3"/>
  <c r="AZ476" i="3" s="1"/>
  <c r="AY476" i="3"/>
  <c r="BA476" i="3"/>
  <c r="BC476" i="3" s="1"/>
  <c r="BB476" i="3"/>
  <c r="BD476" i="3"/>
  <c r="BF476" i="3" s="1"/>
  <c r="U476" i="3"/>
  <c r="J476" i="3" s="1"/>
  <c r="T476" i="3" s="1"/>
  <c r="BG476" i="3"/>
  <c r="BI476" i="3" s="1"/>
  <c r="N475" i="11"/>
  <c r="O475" i="11"/>
  <c r="P475" i="11"/>
  <c r="A476" i="11"/>
  <c r="AI477" i="3"/>
  <c r="AK477" i="3" s="1"/>
  <c r="AL477" i="3"/>
  <c r="AN477" i="3" s="1"/>
  <c r="AM477" i="3"/>
  <c r="AO477" i="3"/>
  <c r="AQ477" i="3" s="1"/>
  <c r="AP477" i="3"/>
  <c r="AR477" i="3"/>
  <c r="AT477" i="3" s="1"/>
  <c r="AS477" i="3"/>
  <c r="AU477" i="3"/>
  <c r="AW477" i="3" s="1"/>
  <c r="AV477" i="3"/>
  <c r="AX477" i="3"/>
  <c r="AZ477" i="3" s="1"/>
  <c r="AY477" i="3"/>
  <c r="BA477" i="3"/>
  <c r="BC477" i="3" s="1"/>
  <c r="BB477" i="3"/>
  <c r="BD477" i="3"/>
  <c r="BF477" i="3" s="1"/>
  <c r="U477" i="3"/>
  <c r="BG477" i="3"/>
  <c r="BI477" i="3" s="1"/>
  <c r="N476" i="11"/>
  <c r="O476" i="11"/>
  <c r="P476" i="11"/>
  <c r="A477" i="11"/>
  <c r="AI478" i="3"/>
  <c r="AK478" i="3" s="1"/>
  <c r="AL478" i="3"/>
  <c r="AN478" i="3" s="1"/>
  <c r="AM478" i="3"/>
  <c r="AO478" i="3"/>
  <c r="AP478" i="3"/>
  <c r="AR478" i="3"/>
  <c r="AT478" i="3" s="1"/>
  <c r="AS478" i="3"/>
  <c r="AU478" i="3"/>
  <c r="AW478" i="3" s="1"/>
  <c r="AV478" i="3"/>
  <c r="AX478" i="3"/>
  <c r="AZ478" i="3" s="1"/>
  <c r="AY478" i="3"/>
  <c r="BA478" i="3"/>
  <c r="BC478" i="3" s="1"/>
  <c r="BB478" i="3"/>
  <c r="BD478" i="3"/>
  <c r="U478" i="3"/>
  <c r="BG478" i="3"/>
  <c r="BI478" i="3" s="1"/>
  <c r="N477" i="11"/>
  <c r="O477" i="11"/>
  <c r="P477" i="11"/>
  <c r="A478" i="11"/>
  <c r="AI479" i="3"/>
  <c r="AK479" i="3" s="1"/>
  <c r="AL479" i="3"/>
  <c r="AN479" i="3" s="1"/>
  <c r="AM479" i="3"/>
  <c r="AO479" i="3"/>
  <c r="AQ479" i="3" s="1"/>
  <c r="AP479" i="3"/>
  <c r="AR479" i="3"/>
  <c r="AT479" i="3" s="1"/>
  <c r="AS479" i="3"/>
  <c r="AU479" i="3"/>
  <c r="AV479" i="3"/>
  <c r="AX479" i="3"/>
  <c r="AZ479" i="3" s="1"/>
  <c r="AY479" i="3"/>
  <c r="BA479" i="3"/>
  <c r="BC479" i="3" s="1"/>
  <c r="BB479" i="3"/>
  <c r="BD479" i="3"/>
  <c r="BF479" i="3" s="1"/>
  <c r="U479" i="3"/>
  <c r="BG479" i="3"/>
  <c r="BI479" i="3" s="1"/>
  <c r="N478" i="11"/>
  <c r="O478" i="11"/>
  <c r="P478" i="11"/>
  <c r="A479" i="11"/>
  <c r="AI480" i="3"/>
  <c r="AK480" i="3" s="1"/>
  <c r="AL480" i="3"/>
  <c r="AM480" i="3"/>
  <c r="AO480" i="3"/>
  <c r="AQ480" i="3" s="1"/>
  <c r="AP480" i="3"/>
  <c r="AR480" i="3"/>
  <c r="AT480" i="3" s="1"/>
  <c r="AS480" i="3"/>
  <c r="AU480" i="3"/>
  <c r="AW480" i="3" s="1"/>
  <c r="AV480" i="3"/>
  <c r="AX480" i="3"/>
  <c r="AZ480" i="3" s="1"/>
  <c r="AY480" i="3"/>
  <c r="BA480" i="3"/>
  <c r="BC480" i="3" s="1"/>
  <c r="BB480" i="3"/>
  <c r="BD480" i="3"/>
  <c r="U480" i="3"/>
  <c r="BG480" i="3"/>
  <c r="BI480" i="3" s="1"/>
  <c r="N479" i="11"/>
  <c r="O479" i="11"/>
  <c r="P479" i="11"/>
  <c r="A480" i="11"/>
  <c r="AI481" i="3"/>
  <c r="AK481" i="3" s="1"/>
  <c r="AL481" i="3"/>
  <c r="AN481" i="3" s="1"/>
  <c r="AM481" i="3"/>
  <c r="AO481" i="3"/>
  <c r="AQ481" i="3" s="1"/>
  <c r="AP481" i="3"/>
  <c r="AR481" i="3"/>
  <c r="AT481" i="3" s="1"/>
  <c r="AS481" i="3"/>
  <c r="AU481" i="3"/>
  <c r="AW481" i="3" s="1"/>
  <c r="AV481" i="3"/>
  <c r="AX481" i="3"/>
  <c r="AZ481" i="3" s="1"/>
  <c r="AY481" i="3"/>
  <c r="BA481" i="3"/>
  <c r="BC481" i="3" s="1"/>
  <c r="BB481" i="3"/>
  <c r="BD481" i="3"/>
  <c r="BF481" i="3" s="1"/>
  <c r="U481" i="3"/>
  <c r="BG481" i="3"/>
  <c r="BI481" i="3" s="1"/>
  <c r="N480" i="11"/>
  <c r="O480" i="11"/>
  <c r="P480" i="11"/>
  <c r="A481" i="11"/>
  <c r="AI482" i="3"/>
  <c r="AK482" i="3" s="1"/>
  <c r="AL482" i="3"/>
  <c r="AN482" i="3" s="1"/>
  <c r="AM482" i="3"/>
  <c r="AO482" i="3"/>
  <c r="AQ482" i="3" s="1"/>
  <c r="AP482" i="3"/>
  <c r="AR482" i="3"/>
  <c r="AT482" i="3" s="1"/>
  <c r="AS482" i="3"/>
  <c r="AU482" i="3"/>
  <c r="AW482" i="3" s="1"/>
  <c r="AV482" i="3"/>
  <c r="AX482" i="3"/>
  <c r="AZ482" i="3" s="1"/>
  <c r="AY482" i="3"/>
  <c r="BA482" i="3"/>
  <c r="BC482" i="3" s="1"/>
  <c r="BB482" i="3"/>
  <c r="BD482" i="3"/>
  <c r="U482" i="3"/>
  <c r="BG482" i="3"/>
  <c r="BI482" i="3" s="1"/>
  <c r="N481" i="11"/>
  <c r="O481" i="11"/>
  <c r="P481" i="11"/>
  <c r="A482" i="11"/>
  <c r="AI483" i="3"/>
  <c r="AK483" i="3" s="1"/>
  <c r="AL483" i="3"/>
  <c r="AN483" i="3" s="1"/>
  <c r="AM483" i="3"/>
  <c r="AO483" i="3"/>
  <c r="AQ483" i="3" s="1"/>
  <c r="AP483" i="3"/>
  <c r="AR483" i="3"/>
  <c r="AT483" i="3" s="1"/>
  <c r="AS483" i="3"/>
  <c r="AU483" i="3"/>
  <c r="AW483" i="3" s="1"/>
  <c r="AV483" i="3"/>
  <c r="AX483" i="3"/>
  <c r="AZ483" i="3" s="1"/>
  <c r="AY483" i="3"/>
  <c r="BA483" i="3"/>
  <c r="BC483" i="3" s="1"/>
  <c r="BB483" i="3"/>
  <c r="BD483" i="3"/>
  <c r="BF483" i="3" s="1"/>
  <c r="U483" i="3"/>
  <c r="BE483" i="3" s="1"/>
  <c r="BG483" i="3"/>
  <c r="BI483" i="3" s="1"/>
  <c r="N482" i="11"/>
  <c r="O482" i="11"/>
  <c r="P482" i="11"/>
  <c r="A483" i="11"/>
  <c r="AI484" i="3"/>
  <c r="AK484" i="3" s="1"/>
  <c r="AL484" i="3"/>
  <c r="AN484" i="3" s="1"/>
  <c r="AM484" i="3"/>
  <c r="AO484" i="3"/>
  <c r="AP484" i="3"/>
  <c r="AR484" i="3"/>
  <c r="AT484" i="3" s="1"/>
  <c r="AS484" i="3"/>
  <c r="AU484" i="3"/>
  <c r="AW484" i="3" s="1"/>
  <c r="AV484" i="3"/>
  <c r="AX484" i="3"/>
  <c r="AZ484" i="3" s="1"/>
  <c r="AY484" i="3"/>
  <c r="BA484" i="3"/>
  <c r="BC484" i="3" s="1"/>
  <c r="BB484" i="3"/>
  <c r="BD484" i="3"/>
  <c r="U484" i="3"/>
  <c r="BG484" i="3"/>
  <c r="BI484" i="3" s="1"/>
  <c r="N483" i="11"/>
  <c r="O483" i="11"/>
  <c r="P483" i="11"/>
  <c r="A484" i="11"/>
  <c r="AI485" i="3"/>
  <c r="AK485" i="3" s="1"/>
  <c r="AL485" i="3"/>
  <c r="AN485" i="3" s="1"/>
  <c r="AM485" i="3"/>
  <c r="AO485" i="3"/>
  <c r="AP485" i="3"/>
  <c r="AR485" i="3"/>
  <c r="AT485" i="3" s="1"/>
  <c r="AS485" i="3"/>
  <c r="AU485" i="3"/>
  <c r="AW485" i="3" s="1"/>
  <c r="AV485" i="3"/>
  <c r="AX485" i="3"/>
  <c r="AZ485" i="3" s="1"/>
  <c r="AY485" i="3"/>
  <c r="BA485" i="3"/>
  <c r="BC485" i="3" s="1"/>
  <c r="BB485" i="3"/>
  <c r="BD485" i="3"/>
  <c r="BF485" i="3" s="1"/>
  <c r="U485" i="3"/>
  <c r="BE485" i="3" s="1"/>
  <c r="BG485" i="3"/>
  <c r="BI485" i="3" s="1"/>
  <c r="N484" i="11"/>
  <c r="O484" i="11"/>
  <c r="P484" i="11"/>
  <c r="A485" i="11"/>
  <c r="AI486" i="3"/>
  <c r="AK486" i="3" s="1"/>
  <c r="AL486" i="3"/>
  <c r="AN486" i="3" s="1"/>
  <c r="AM486" i="3"/>
  <c r="AO486" i="3"/>
  <c r="AQ486" i="3" s="1"/>
  <c r="AP486" i="3"/>
  <c r="AR486" i="3"/>
  <c r="AT486" i="3" s="1"/>
  <c r="AS486" i="3"/>
  <c r="AU486" i="3"/>
  <c r="AW486" i="3" s="1"/>
  <c r="AV486" i="3"/>
  <c r="AX486" i="3"/>
  <c r="AZ486" i="3" s="1"/>
  <c r="AY486" i="3"/>
  <c r="BA486" i="3"/>
  <c r="BC486" i="3" s="1"/>
  <c r="BB486" i="3"/>
  <c r="BD486" i="3"/>
  <c r="U486" i="3"/>
  <c r="J486" i="3" s="1"/>
  <c r="BG486" i="3"/>
  <c r="BI486" i="3" s="1"/>
  <c r="N485" i="11"/>
  <c r="O485" i="11"/>
  <c r="P485" i="11"/>
  <c r="A486" i="11"/>
  <c r="AI487" i="3"/>
  <c r="AK487" i="3" s="1"/>
  <c r="AL487" i="3"/>
  <c r="AN487" i="3" s="1"/>
  <c r="AM487" i="3"/>
  <c r="AO487" i="3"/>
  <c r="AQ487" i="3" s="1"/>
  <c r="AP487" i="3"/>
  <c r="AR487" i="3"/>
  <c r="AT487" i="3" s="1"/>
  <c r="AS487" i="3"/>
  <c r="AU487" i="3"/>
  <c r="AW487" i="3" s="1"/>
  <c r="AV487" i="3"/>
  <c r="AX487" i="3"/>
  <c r="AZ487" i="3" s="1"/>
  <c r="AY487" i="3"/>
  <c r="BA487" i="3"/>
  <c r="BC487" i="3" s="1"/>
  <c r="BB487" i="3"/>
  <c r="BD487" i="3"/>
  <c r="BF487" i="3" s="1"/>
  <c r="U487" i="3"/>
  <c r="J487" i="3" s="1"/>
  <c r="T487" i="3" s="1"/>
  <c r="BG487" i="3"/>
  <c r="BI487" i="3" s="1"/>
  <c r="N486" i="11"/>
  <c r="O486" i="11"/>
  <c r="P486" i="11"/>
  <c r="A487" i="11"/>
  <c r="AI488" i="3"/>
  <c r="AK488" i="3" s="1"/>
  <c r="AL488" i="3"/>
  <c r="AM488" i="3"/>
  <c r="AO488" i="3"/>
  <c r="AQ488" i="3" s="1"/>
  <c r="AP488" i="3"/>
  <c r="AR488" i="3"/>
  <c r="AT488" i="3" s="1"/>
  <c r="AS488" i="3"/>
  <c r="AU488" i="3"/>
  <c r="AW488" i="3" s="1"/>
  <c r="AV488" i="3"/>
  <c r="AX488" i="3"/>
  <c r="AZ488" i="3" s="1"/>
  <c r="AY488" i="3"/>
  <c r="BA488" i="3"/>
  <c r="BC488" i="3" s="1"/>
  <c r="BB488" i="3"/>
  <c r="BD488" i="3"/>
  <c r="BF488" i="3" s="1"/>
  <c r="U488" i="3"/>
  <c r="BG488" i="3"/>
  <c r="N487" i="11"/>
  <c r="O487" i="11"/>
  <c r="P487" i="11"/>
  <c r="A488" i="11"/>
  <c r="AI489" i="3"/>
  <c r="AK489" i="3" s="1"/>
  <c r="AL489" i="3"/>
  <c r="AN489" i="3" s="1"/>
  <c r="AM489" i="3"/>
  <c r="AO489" i="3"/>
  <c r="AQ489" i="3" s="1"/>
  <c r="AP489" i="3"/>
  <c r="AR489" i="3"/>
  <c r="AT489" i="3" s="1"/>
  <c r="AS489" i="3"/>
  <c r="AU489" i="3"/>
  <c r="AW489" i="3" s="1"/>
  <c r="AV489" i="3"/>
  <c r="AX489" i="3"/>
  <c r="AZ489" i="3" s="1"/>
  <c r="AY489" i="3"/>
  <c r="BA489" i="3"/>
  <c r="BC489" i="3" s="1"/>
  <c r="BB489" i="3"/>
  <c r="BD489" i="3"/>
  <c r="BF489" i="3" s="1"/>
  <c r="U489" i="3"/>
  <c r="K489" i="3" s="1"/>
  <c r="BG489" i="3"/>
  <c r="BI489" i="3" s="1"/>
  <c r="N488" i="11"/>
  <c r="O488" i="11"/>
  <c r="P488" i="11"/>
  <c r="A489" i="11"/>
  <c r="AI490" i="3"/>
  <c r="AK490" i="3" s="1"/>
  <c r="AL490" i="3"/>
  <c r="AN490" i="3" s="1"/>
  <c r="AM490" i="3"/>
  <c r="AO490" i="3"/>
  <c r="AQ490" i="3" s="1"/>
  <c r="AP490" i="3"/>
  <c r="AR490" i="3"/>
  <c r="AT490" i="3" s="1"/>
  <c r="AS490" i="3"/>
  <c r="AU490" i="3"/>
  <c r="AV490" i="3"/>
  <c r="AX490" i="3"/>
  <c r="AZ490" i="3" s="1"/>
  <c r="AY490" i="3"/>
  <c r="BA490" i="3"/>
  <c r="BC490" i="3" s="1"/>
  <c r="BB490" i="3"/>
  <c r="BD490" i="3"/>
  <c r="BF490" i="3" s="1"/>
  <c r="U490" i="3"/>
  <c r="BG490" i="3"/>
  <c r="BI490" i="3" s="1"/>
  <c r="N489" i="11"/>
  <c r="O489" i="11"/>
  <c r="P489" i="11"/>
  <c r="A490" i="11"/>
  <c r="AI491" i="3"/>
  <c r="AK491" i="3" s="1"/>
  <c r="AL491" i="3"/>
  <c r="AM491" i="3"/>
  <c r="AO491" i="3"/>
  <c r="AQ491" i="3" s="1"/>
  <c r="AP491" i="3"/>
  <c r="AR491" i="3"/>
  <c r="AT491" i="3" s="1"/>
  <c r="AS491" i="3"/>
  <c r="AU491" i="3"/>
  <c r="AW491" i="3" s="1"/>
  <c r="AV491" i="3"/>
  <c r="AX491" i="3"/>
  <c r="AZ491" i="3" s="1"/>
  <c r="AY491" i="3"/>
  <c r="BA491" i="3"/>
  <c r="BC491" i="3" s="1"/>
  <c r="BB491" i="3"/>
  <c r="BD491" i="3"/>
  <c r="BF491" i="3" s="1"/>
  <c r="U491" i="3"/>
  <c r="J491" i="3" s="1"/>
  <c r="T491" i="3" s="1"/>
  <c r="BG491" i="3"/>
  <c r="BI491" i="3" s="1"/>
  <c r="N490" i="11"/>
  <c r="O490" i="11"/>
  <c r="P490" i="11"/>
  <c r="A491" i="11"/>
  <c r="AI492" i="3"/>
  <c r="AK492" i="3" s="1"/>
  <c r="AL492" i="3"/>
  <c r="AM492" i="3"/>
  <c r="AO492" i="3"/>
  <c r="AQ492" i="3" s="1"/>
  <c r="AP492" i="3"/>
  <c r="AR492" i="3"/>
  <c r="AT492" i="3" s="1"/>
  <c r="AS492" i="3"/>
  <c r="AU492" i="3"/>
  <c r="AW492" i="3" s="1"/>
  <c r="AV492" i="3"/>
  <c r="AX492" i="3"/>
  <c r="AZ492" i="3" s="1"/>
  <c r="AY492" i="3"/>
  <c r="BA492" i="3"/>
  <c r="BC492" i="3" s="1"/>
  <c r="BB492" i="3"/>
  <c r="BD492" i="3"/>
  <c r="BF492" i="3" s="1"/>
  <c r="U492" i="3"/>
  <c r="K492" i="3" s="1"/>
  <c r="BG492" i="3"/>
  <c r="BI492" i="3" s="1"/>
  <c r="N491" i="11"/>
  <c r="O491" i="11"/>
  <c r="P491" i="11"/>
  <c r="A492" i="11"/>
  <c r="AI493" i="3"/>
  <c r="AK493" i="3" s="1"/>
  <c r="AL493" i="3"/>
  <c r="AN493" i="3" s="1"/>
  <c r="AM493" i="3"/>
  <c r="AO493" i="3"/>
  <c r="AQ493" i="3" s="1"/>
  <c r="AP493" i="3"/>
  <c r="AR493" i="3"/>
  <c r="AT493" i="3" s="1"/>
  <c r="AS493" i="3"/>
  <c r="AU493" i="3"/>
  <c r="AW493" i="3" s="1"/>
  <c r="AV493" i="3"/>
  <c r="AX493" i="3"/>
  <c r="AZ493" i="3" s="1"/>
  <c r="AY493" i="3"/>
  <c r="BA493" i="3"/>
  <c r="BC493" i="3" s="1"/>
  <c r="BB493" i="3"/>
  <c r="BD493" i="3"/>
  <c r="BF493" i="3" s="1"/>
  <c r="U493" i="3"/>
  <c r="K493" i="3" s="1"/>
  <c r="BG493" i="3"/>
  <c r="BI493" i="3" s="1"/>
  <c r="N492" i="11"/>
  <c r="O492" i="11"/>
  <c r="P492" i="11"/>
  <c r="A493" i="11"/>
  <c r="AI494" i="3"/>
  <c r="AK494" i="3" s="1"/>
  <c r="AL494" i="3"/>
  <c r="AM494" i="3"/>
  <c r="AO494" i="3"/>
  <c r="AQ494" i="3" s="1"/>
  <c r="AP494" i="3"/>
  <c r="AR494" i="3"/>
  <c r="AT494" i="3" s="1"/>
  <c r="AS494" i="3"/>
  <c r="AU494" i="3"/>
  <c r="AW494" i="3" s="1"/>
  <c r="AV494" i="3"/>
  <c r="AX494" i="3"/>
  <c r="AZ494" i="3" s="1"/>
  <c r="AY494" i="3"/>
  <c r="BA494" i="3"/>
  <c r="BC494" i="3" s="1"/>
  <c r="BB494" i="3"/>
  <c r="BD494" i="3"/>
  <c r="BF494" i="3" s="1"/>
  <c r="U494" i="3"/>
  <c r="K494" i="3" s="1"/>
  <c r="BG494" i="3"/>
  <c r="BI494" i="3" s="1"/>
  <c r="N493" i="11"/>
  <c r="O493" i="11"/>
  <c r="P493" i="11"/>
  <c r="A494" i="11"/>
  <c r="AI495" i="3"/>
  <c r="AK495" i="3" s="1"/>
  <c r="AL495" i="3"/>
  <c r="AN495" i="3" s="1"/>
  <c r="AM495" i="3"/>
  <c r="AO495" i="3"/>
  <c r="AP495" i="3"/>
  <c r="AR495" i="3"/>
  <c r="AT495" i="3" s="1"/>
  <c r="AS495" i="3"/>
  <c r="AU495" i="3"/>
  <c r="AW495" i="3" s="1"/>
  <c r="AV495" i="3"/>
  <c r="AX495" i="3"/>
  <c r="AZ495" i="3" s="1"/>
  <c r="AY495" i="3"/>
  <c r="BA495" i="3"/>
  <c r="BC495" i="3" s="1"/>
  <c r="BB495" i="3"/>
  <c r="BD495" i="3"/>
  <c r="BF495" i="3" s="1"/>
  <c r="U495" i="3"/>
  <c r="BE495" i="3" s="1"/>
  <c r="BG495" i="3"/>
  <c r="BI495" i="3" s="1"/>
  <c r="N494" i="11"/>
  <c r="O494" i="11"/>
  <c r="P494" i="11"/>
  <c r="A495" i="11"/>
  <c r="AI496" i="3"/>
  <c r="AK496" i="3" s="1"/>
  <c r="AL496" i="3"/>
  <c r="AN496" i="3" s="1"/>
  <c r="AM496" i="3"/>
  <c r="AO496" i="3"/>
  <c r="AQ496" i="3" s="1"/>
  <c r="AP496" i="3"/>
  <c r="AR496" i="3"/>
  <c r="AT496" i="3" s="1"/>
  <c r="AS496" i="3"/>
  <c r="AU496" i="3"/>
  <c r="AW496" i="3" s="1"/>
  <c r="AV496" i="3"/>
  <c r="AX496" i="3"/>
  <c r="AZ496" i="3" s="1"/>
  <c r="AY496" i="3"/>
  <c r="BA496" i="3"/>
  <c r="BC496" i="3" s="1"/>
  <c r="BB496" i="3"/>
  <c r="BD496" i="3"/>
  <c r="BF496" i="3" s="1"/>
  <c r="U496" i="3"/>
  <c r="BG496" i="3"/>
  <c r="BI496" i="3" s="1"/>
  <c r="N495" i="11"/>
  <c r="O495" i="11"/>
  <c r="P495" i="11"/>
  <c r="A496" i="11"/>
  <c r="AI497" i="3"/>
  <c r="AK497" i="3" s="1"/>
  <c r="AL497" i="3"/>
  <c r="AN497" i="3" s="1"/>
  <c r="AM497" i="3"/>
  <c r="AO497" i="3"/>
  <c r="AQ497" i="3" s="1"/>
  <c r="AP497" i="3"/>
  <c r="AR497" i="3"/>
  <c r="AT497" i="3" s="1"/>
  <c r="AS497" i="3"/>
  <c r="AU497" i="3"/>
  <c r="AW497" i="3" s="1"/>
  <c r="AV497" i="3"/>
  <c r="AX497" i="3"/>
  <c r="AZ497" i="3" s="1"/>
  <c r="AY497" i="3"/>
  <c r="BA497" i="3"/>
  <c r="BC497" i="3" s="1"/>
  <c r="BB497" i="3"/>
  <c r="BD497" i="3"/>
  <c r="BF497" i="3" s="1"/>
  <c r="U497" i="3"/>
  <c r="J497" i="3" s="1"/>
  <c r="T497" i="3" s="1"/>
  <c r="BG497" i="3"/>
  <c r="BI497" i="3" s="1"/>
  <c r="N496" i="11"/>
  <c r="O496" i="11"/>
  <c r="P496" i="11"/>
  <c r="A497" i="11"/>
  <c r="AI498" i="3"/>
  <c r="AK498" i="3" s="1"/>
  <c r="AL498" i="3"/>
  <c r="AN498" i="3" s="1"/>
  <c r="AM498" i="3"/>
  <c r="AO498" i="3"/>
  <c r="AQ498" i="3" s="1"/>
  <c r="AP498" i="3"/>
  <c r="AR498" i="3"/>
  <c r="AT498" i="3" s="1"/>
  <c r="AS498" i="3"/>
  <c r="AU498" i="3"/>
  <c r="AW498" i="3" s="1"/>
  <c r="AV498" i="3"/>
  <c r="AX498" i="3"/>
  <c r="AZ498" i="3" s="1"/>
  <c r="AY498" i="3"/>
  <c r="BA498" i="3"/>
  <c r="BC498" i="3" s="1"/>
  <c r="BB498" i="3"/>
  <c r="BD498" i="3"/>
  <c r="BF498" i="3" s="1"/>
  <c r="U498" i="3"/>
  <c r="J498" i="3" s="1"/>
  <c r="T498" i="3" s="1"/>
  <c r="BG498" i="3"/>
  <c r="BI498" i="3" s="1"/>
  <c r="N497" i="11"/>
  <c r="O497" i="11"/>
  <c r="P497" i="11"/>
  <c r="A498" i="11"/>
  <c r="AI499" i="3"/>
  <c r="AK499" i="3" s="1"/>
  <c r="AL499" i="3"/>
  <c r="AN499" i="3" s="1"/>
  <c r="AM499" i="3"/>
  <c r="AO499" i="3"/>
  <c r="AQ499" i="3" s="1"/>
  <c r="AP499" i="3"/>
  <c r="AR499" i="3"/>
  <c r="AT499" i="3" s="1"/>
  <c r="AS499" i="3"/>
  <c r="AU499" i="3"/>
  <c r="AW499" i="3" s="1"/>
  <c r="AV499" i="3"/>
  <c r="AX499" i="3"/>
  <c r="AZ499" i="3" s="1"/>
  <c r="AY499" i="3"/>
  <c r="BA499" i="3"/>
  <c r="BC499" i="3" s="1"/>
  <c r="BB499" i="3"/>
  <c r="BD499" i="3"/>
  <c r="BF499" i="3" s="1"/>
  <c r="U499" i="3"/>
  <c r="BG499" i="3"/>
  <c r="BI499" i="3" s="1"/>
  <c r="N498" i="11"/>
  <c r="O498" i="11"/>
  <c r="P498" i="11"/>
  <c r="A499" i="11"/>
  <c r="AI500" i="3"/>
  <c r="AK500" i="3" s="1"/>
  <c r="AL500" i="3"/>
  <c r="AN500" i="3" s="1"/>
  <c r="AM500" i="3"/>
  <c r="AO500" i="3"/>
  <c r="AQ500" i="3" s="1"/>
  <c r="AP500" i="3"/>
  <c r="AR500" i="3"/>
  <c r="AT500" i="3" s="1"/>
  <c r="AS500" i="3"/>
  <c r="AU500" i="3"/>
  <c r="AW500" i="3" s="1"/>
  <c r="AV500" i="3"/>
  <c r="AX500" i="3"/>
  <c r="AZ500" i="3" s="1"/>
  <c r="AY500" i="3"/>
  <c r="BA500" i="3"/>
  <c r="BC500" i="3" s="1"/>
  <c r="BB500" i="3"/>
  <c r="BD500" i="3"/>
  <c r="BF500" i="3" s="1"/>
  <c r="U500" i="3"/>
  <c r="J500" i="3" s="1"/>
  <c r="T500" i="3" s="1"/>
  <c r="BG500" i="3"/>
  <c r="N499" i="11"/>
  <c r="O499" i="11"/>
  <c r="P499" i="11"/>
  <c r="A500" i="11"/>
  <c r="AI501" i="3"/>
  <c r="AK501" i="3" s="1"/>
  <c r="AL501" i="3"/>
  <c r="AN501" i="3" s="1"/>
  <c r="AM501" i="3"/>
  <c r="AO501" i="3"/>
  <c r="AQ501" i="3" s="1"/>
  <c r="AP501" i="3"/>
  <c r="AR501" i="3"/>
  <c r="AT501" i="3" s="1"/>
  <c r="AS501" i="3"/>
  <c r="AU501" i="3"/>
  <c r="AW501" i="3" s="1"/>
  <c r="AV501" i="3"/>
  <c r="AX501" i="3"/>
  <c r="AZ501" i="3" s="1"/>
  <c r="AY501" i="3"/>
  <c r="BA501" i="3"/>
  <c r="BC501" i="3" s="1"/>
  <c r="BB501" i="3"/>
  <c r="BD501" i="3"/>
  <c r="BF501" i="3" s="1"/>
  <c r="U501" i="3"/>
  <c r="J501" i="3" s="1"/>
  <c r="T501" i="3" s="1"/>
  <c r="BG501" i="3"/>
  <c r="BI501" i="3" s="1"/>
  <c r="N500" i="11"/>
  <c r="O500" i="11"/>
  <c r="P500" i="11"/>
  <c r="A501" i="11"/>
  <c r="AI502" i="3"/>
  <c r="AK502" i="3" s="1"/>
  <c r="AL502" i="3"/>
  <c r="AN502" i="3" s="1"/>
  <c r="AM502" i="3"/>
  <c r="AO502" i="3"/>
  <c r="AQ502" i="3" s="1"/>
  <c r="AP502" i="3"/>
  <c r="AR502" i="3"/>
  <c r="AT502" i="3" s="1"/>
  <c r="AS502" i="3"/>
  <c r="AU502" i="3"/>
  <c r="AW502" i="3" s="1"/>
  <c r="AV502" i="3"/>
  <c r="AX502" i="3"/>
  <c r="AZ502" i="3" s="1"/>
  <c r="AY502" i="3"/>
  <c r="BA502" i="3"/>
  <c r="BC502" i="3" s="1"/>
  <c r="BB502" i="3"/>
  <c r="BD502" i="3"/>
  <c r="BF502" i="3" s="1"/>
  <c r="U502" i="3"/>
  <c r="BG502" i="3"/>
  <c r="BI502" i="3" s="1"/>
  <c r="N501" i="11"/>
  <c r="O501" i="11"/>
  <c r="P501" i="11"/>
  <c r="A502" i="11"/>
  <c r="AI503" i="3"/>
  <c r="AK503" i="3" s="1"/>
  <c r="AL503" i="3"/>
  <c r="AN503" i="3" s="1"/>
  <c r="AM503" i="3"/>
  <c r="AO503" i="3"/>
  <c r="AQ503" i="3" s="1"/>
  <c r="AP503" i="3"/>
  <c r="AR503" i="3"/>
  <c r="AT503" i="3" s="1"/>
  <c r="AS503" i="3"/>
  <c r="AU503" i="3"/>
  <c r="AW503" i="3" s="1"/>
  <c r="AV503" i="3"/>
  <c r="AX503" i="3"/>
  <c r="AZ503" i="3" s="1"/>
  <c r="AY503" i="3"/>
  <c r="BA503" i="3"/>
  <c r="BC503" i="3" s="1"/>
  <c r="BB503" i="3"/>
  <c r="BD503" i="3"/>
  <c r="BF503" i="3" s="1"/>
  <c r="U503" i="3"/>
  <c r="BG503" i="3"/>
  <c r="N502" i="11"/>
  <c r="O502" i="11"/>
  <c r="P502" i="11"/>
  <c r="A503" i="11"/>
  <c r="AI504" i="3"/>
  <c r="AK504" i="3" s="1"/>
  <c r="AL504" i="3"/>
  <c r="AM504" i="3"/>
  <c r="AO504" i="3"/>
  <c r="AQ504" i="3" s="1"/>
  <c r="AP504" i="3"/>
  <c r="AR504" i="3"/>
  <c r="AT504" i="3" s="1"/>
  <c r="AS504" i="3"/>
  <c r="AU504" i="3"/>
  <c r="AW504" i="3" s="1"/>
  <c r="AV504" i="3"/>
  <c r="AX504" i="3"/>
  <c r="AZ504" i="3" s="1"/>
  <c r="AY504" i="3"/>
  <c r="BA504" i="3"/>
  <c r="BC504" i="3" s="1"/>
  <c r="BB504" i="3"/>
  <c r="BD504" i="3"/>
  <c r="BF504" i="3" s="1"/>
  <c r="U504" i="3"/>
  <c r="J504" i="3" s="1"/>
  <c r="T504" i="3" s="1"/>
  <c r="BG504" i="3"/>
  <c r="BI504" i="3" s="1"/>
  <c r="N503" i="11"/>
  <c r="O503" i="11"/>
  <c r="P503" i="11"/>
  <c r="A504" i="11"/>
  <c r="AI505" i="3"/>
  <c r="AK505" i="3" s="1"/>
  <c r="AL505" i="3"/>
  <c r="AN505" i="3" s="1"/>
  <c r="AM505" i="3"/>
  <c r="AO505" i="3"/>
  <c r="AQ505" i="3" s="1"/>
  <c r="AP505" i="3"/>
  <c r="AR505" i="3"/>
  <c r="AT505" i="3" s="1"/>
  <c r="AS505" i="3"/>
  <c r="AU505" i="3"/>
  <c r="AW505" i="3" s="1"/>
  <c r="AV505" i="3"/>
  <c r="AX505" i="3"/>
  <c r="AY505" i="3"/>
  <c r="BA505" i="3"/>
  <c r="BC505" i="3" s="1"/>
  <c r="BB505" i="3"/>
  <c r="BD505" i="3"/>
  <c r="BF505" i="3" s="1"/>
  <c r="U505" i="3"/>
  <c r="J505" i="3" s="1"/>
  <c r="BG505" i="3"/>
  <c r="N504" i="11"/>
  <c r="O504" i="11"/>
  <c r="P504" i="11"/>
  <c r="A505" i="11"/>
  <c r="AI506" i="3"/>
  <c r="AK506" i="3" s="1"/>
  <c r="AL506" i="3"/>
  <c r="AN506" i="3" s="1"/>
  <c r="AM506" i="3"/>
  <c r="AO506" i="3"/>
  <c r="AP506" i="3"/>
  <c r="AR506" i="3"/>
  <c r="AT506" i="3" s="1"/>
  <c r="AS506" i="3"/>
  <c r="AU506" i="3"/>
  <c r="AW506" i="3" s="1"/>
  <c r="AV506" i="3"/>
  <c r="AX506" i="3"/>
  <c r="AZ506" i="3" s="1"/>
  <c r="AY506" i="3"/>
  <c r="BA506" i="3"/>
  <c r="BC506" i="3" s="1"/>
  <c r="BB506" i="3"/>
  <c r="BD506" i="3"/>
  <c r="BF506" i="3" s="1"/>
  <c r="U506" i="3"/>
  <c r="BG506" i="3"/>
  <c r="BI506" i="3" s="1"/>
  <c r="N505" i="11"/>
  <c r="O505" i="11"/>
  <c r="P505" i="11"/>
  <c r="A506" i="11"/>
  <c r="AI507" i="3"/>
  <c r="AK507" i="3" s="1"/>
  <c r="AL507" i="3"/>
  <c r="AN507" i="3" s="1"/>
  <c r="AM507" i="3"/>
  <c r="AO507" i="3"/>
  <c r="AQ507" i="3" s="1"/>
  <c r="AP507" i="3"/>
  <c r="AR507" i="3"/>
  <c r="AT507" i="3" s="1"/>
  <c r="AS507" i="3"/>
  <c r="AU507" i="3"/>
  <c r="AW507" i="3" s="1"/>
  <c r="AV507" i="3"/>
  <c r="AX507" i="3"/>
  <c r="AZ507" i="3" s="1"/>
  <c r="AY507" i="3"/>
  <c r="BA507" i="3"/>
  <c r="BC507" i="3" s="1"/>
  <c r="BB507" i="3"/>
  <c r="BD507" i="3"/>
  <c r="BF507" i="3" s="1"/>
  <c r="U507" i="3"/>
  <c r="J507" i="3" s="1"/>
  <c r="T507" i="3" s="1"/>
  <c r="BG507" i="3"/>
  <c r="N506" i="11"/>
  <c r="O506" i="11"/>
  <c r="P506" i="11"/>
  <c r="A507" i="11"/>
  <c r="AI508" i="3"/>
  <c r="AK508" i="3" s="1"/>
  <c r="AL508" i="3"/>
  <c r="AM508" i="3"/>
  <c r="AO508" i="3"/>
  <c r="AQ508" i="3" s="1"/>
  <c r="AP508" i="3"/>
  <c r="AR508" i="3"/>
  <c r="AT508" i="3" s="1"/>
  <c r="AS508" i="3"/>
  <c r="AU508" i="3"/>
  <c r="AW508" i="3" s="1"/>
  <c r="AV508" i="3"/>
  <c r="AX508" i="3"/>
  <c r="AZ508" i="3" s="1"/>
  <c r="AY508" i="3"/>
  <c r="BA508" i="3"/>
  <c r="BC508" i="3" s="1"/>
  <c r="BB508" i="3"/>
  <c r="BD508" i="3"/>
  <c r="BF508" i="3" s="1"/>
  <c r="U508" i="3"/>
  <c r="BG508" i="3"/>
  <c r="BI508" i="3" s="1"/>
  <c r="N507" i="11"/>
  <c r="O507" i="11"/>
  <c r="P507" i="11"/>
  <c r="A508" i="11"/>
  <c r="AI509" i="3"/>
  <c r="AK509" i="3" s="1"/>
  <c r="AL509" i="3"/>
  <c r="AN509" i="3" s="1"/>
  <c r="AM509" i="3"/>
  <c r="AO509" i="3"/>
  <c r="AQ509" i="3" s="1"/>
  <c r="AP509" i="3"/>
  <c r="AR509" i="3"/>
  <c r="AS509" i="3"/>
  <c r="AU509" i="3"/>
  <c r="AW509" i="3" s="1"/>
  <c r="AV509" i="3"/>
  <c r="AX509" i="3"/>
  <c r="AZ509" i="3" s="1"/>
  <c r="AY509" i="3"/>
  <c r="BA509" i="3"/>
  <c r="BC509" i="3" s="1"/>
  <c r="BB509" i="3"/>
  <c r="BD509" i="3"/>
  <c r="BF509" i="3" s="1"/>
  <c r="U509" i="3"/>
  <c r="J509" i="3" s="1"/>
  <c r="T509" i="3" s="1"/>
  <c r="BG509" i="3"/>
  <c r="N508" i="11"/>
  <c r="O508" i="11"/>
  <c r="P508" i="11"/>
  <c r="A509" i="11"/>
  <c r="AI510" i="3"/>
  <c r="AK510" i="3" s="1"/>
  <c r="AL510" i="3"/>
  <c r="AN510" i="3" s="1"/>
  <c r="AM510" i="3"/>
  <c r="AO510" i="3"/>
  <c r="AP510" i="3"/>
  <c r="AR510" i="3"/>
  <c r="AT510" i="3" s="1"/>
  <c r="AS510" i="3"/>
  <c r="AU510" i="3"/>
  <c r="AW510" i="3" s="1"/>
  <c r="AV510" i="3"/>
  <c r="AX510" i="3"/>
  <c r="AZ510" i="3" s="1"/>
  <c r="AY510" i="3"/>
  <c r="BA510" i="3"/>
  <c r="BC510" i="3" s="1"/>
  <c r="BB510" i="3"/>
  <c r="BD510" i="3"/>
  <c r="BF510" i="3" s="1"/>
  <c r="U510" i="3"/>
  <c r="K510" i="3" s="1"/>
  <c r="BG510" i="3"/>
  <c r="BI510" i="3" s="1"/>
  <c r="N509" i="11"/>
  <c r="O509" i="11"/>
  <c r="P509" i="11"/>
  <c r="A510" i="11"/>
  <c r="AI511" i="3"/>
  <c r="AK511" i="3" s="1"/>
  <c r="AL511" i="3"/>
  <c r="AN511" i="3" s="1"/>
  <c r="AM511" i="3"/>
  <c r="AO511" i="3"/>
  <c r="AQ511" i="3" s="1"/>
  <c r="AP511" i="3"/>
  <c r="AR511" i="3"/>
  <c r="AT511" i="3" s="1"/>
  <c r="AS511" i="3"/>
  <c r="AU511" i="3"/>
  <c r="AW511" i="3" s="1"/>
  <c r="AV511" i="3"/>
  <c r="AX511" i="3"/>
  <c r="AZ511" i="3" s="1"/>
  <c r="AY511" i="3"/>
  <c r="BA511" i="3"/>
  <c r="BC511" i="3" s="1"/>
  <c r="BB511" i="3"/>
  <c r="BD511" i="3"/>
  <c r="BF511" i="3" s="1"/>
  <c r="U511" i="3"/>
  <c r="J511" i="3" s="1"/>
  <c r="T511" i="3" s="1"/>
  <c r="BG511" i="3"/>
  <c r="N510" i="11"/>
  <c r="O510" i="11"/>
  <c r="P510" i="11"/>
  <c r="A511" i="11"/>
  <c r="AI512" i="3"/>
  <c r="AK512" i="3" s="1"/>
  <c r="AL512" i="3"/>
  <c r="AN512" i="3" s="1"/>
  <c r="AM512" i="3"/>
  <c r="AO512" i="3"/>
  <c r="AQ512" i="3" s="1"/>
  <c r="AP512" i="3"/>
  <c r="AR512" i="3"/>
  <c r="AT512" i="3" s="1"/>
  <c r="AS512" i="3"/>
  <c r="AU512" i="3"/>
  <c r="AW512" i="3" s="1"/>
  <c r="AV512" i="3"/>
  <c r="AX512" i="3"/>
  <c r="AZ512" i="3" s="1"/>
  <c r="AY512" i="3"/>
  <c r="BA512" i="3"/>
  <c r="BC512" i="3" s="1"/>
  <c r="BB512" i="3"/>
  <c r="BD512" i="3"/>
  <c r="BF512" i="3" s="1"/>
  <c r="U512" i="3"/>
  <c r="BG512" i="3"/>
  <c r="BI512" i="3" s="1"/>
  <c r="N511" i="11"/>
  <c r="O511" i="11"/>
  <c r="P511" i="11"/>
  <c r="A512" i="11"/>
  <c r="AI513" i="3"/>
  <c r="AK513" i="3" s="1"/>
  <c r="AL513" i="3"/>
  <c r="AN513" i="3" s="1"/>
  <c r="AM513" i="3"/>
  <c r="AO513" i="3"/>
  <c r="AQ513" i="3" s="1"/>
  <c r="AP513" i="3"/>
  <c r="AR513" i="3"/>
  <c r="AT513" i="3" s="1"/>
  <c r="AS513" i="3"/>
  <c r="AU513" i="3"/>
  <c r="AW513" i="3" s="1"/>
  <c r="AV513" i="3"/>
  <c r="AX513" i="3"/>
  <c r="AZ513" i="3" s="1"/>
  <c r="AY513" i="3"/>
  <c r="BA513" i="3"/>
  <c r="BC513" i="3" s="1"/>
  <c r="BB513" i="3"/>
  <c r="BD513" i="3"/>
  <c r="BF513" i="3" s="1"/>
  <c r="U513" i="3"/>
  <c r="K513" i="3" s="1"/>
  <c r="BG513" i="3"/>
  <c r="BI513" i="3" s="1"/>
  <c r="N512" i="11"/>
  <c r="O512" i="11"/>
  <c r="P512" i="11"/>
  <c r="A513" i="11"/>
  <c r="AI514" i="3"/>
  <c r="AK514" i="3" s="1"/>
  <c r="AL514" i="3"/>
  <c r="AN514" i="3" s="1"/>
  <c r="AM514" i="3"/>
  <c r="AO514" i="3"/>
  <c r="AQ514" i="3" s="1"/>
  <c r="AP514" i="3"/>
  <c r="AR514" i="3"/>
  <c r="AT514" i="3" s="1"/>
  <c r="AS514" i="3"/>
  <c r="AU514" i="3"/>
  <c r="AV514" i="3"/>
  <c r="AX514" i="3"/>
  <c r="AZ514" i="3" s="1"/>
  <c r="AY514" i="3"/>
  <c r="BA514" i="3"/>
  <c r="BC514" i="3" s="1"/>
  <c r="BB514" i="3"/>
  <c r="BD514" i="3"/>
  <c r="U514" i="3"/>
  <c r="BG514" i="3"/>
  <c r="BI514" i="3" s="1"/>
  <c r="N513" i="11"/>
  <c r="O513" i="11"/>
  <c r="P513" i="11"/>
  <c r="A514" i="11"/>
  <c r="AI515" i="3"/>
  <c r="AK515" i="3" s="1"/>
  <c r="AL515" i="3"/>
  <c r="AN515" i="3" s="1"/>
  <c r="AM515" i="3"/>
  <c r="AO515" i="3"/>
  <c r="AQ515" i="3" s="1"/>
  <c r="AP515" i="3"/>
  <c r="AR515" i="3"/>
  <c r="AT515" i="3" s="1"/>
  <c r="AS515" i="3"/>
  <c r="AU515" i="3"/>
  <c r="AW515" i="3" s="1"/>
  <c r="AV515" i="3"/>
  <c r="AX515" i="3"/>
  <c r="AZ515" i="3" s="1"/>
  <c r="AY515" i="3"/>
  <c r="BA515" i="3"/>
  <c r="BC515" i="3" s="1"/>
  <c r="BB515" i="3"/>
  <c r="BD515" i="3"/>
  <c r="BF515" i="3" s="1"/>
  <c r="U515" i="3"/>
  <c r="K515" i="3" s="1"/>
  <c r="BG515" i="3"/>
  <c r="BI515" i="3" s="1"/>
  <c r="N514" i="11"/>
  <c r="O514" i="11"/>
  <c r="P514" i="11"/>
  <c r="A515" i="11"/>
  <c r="AI516" i="3"/>
  <c r="AK516" i="3" s="1"/>
  <c r="AL516" i="3"/>
  <c r="AN516" i="3" s="1"/>
  <c r="AM516" i="3"/>
  <c r="AO516" i="3"/>
  <c r="AQ516" i="3" s="1"/>
  <c r="AP516" i="3"/>
  <c r="AR516" i="3"/>
  <c r="AT516" i="3" s="1"/>
  <c r="AS516" i="3"/>
  <c r="AU516" i="3"/>
  <c r="AW516" i="3" s="1"/>
  <c r="AV516" i="3"/>
  <c r="AX516" i="3"/>
  <c r="AZ516" i="3" s="1"/>
  <c r="AY516" i="3"/>
  <c r="BA516" i="3"/>
  <c r="BC516" i="3" s="1"/>
  <c r="BB516" i="3"/>
  <c r="BD516" i="3"/>
  <c r="BF516" i="3" s="1"/>
  <c r="U516" i="3"/>
  <c r="BE516" i="3" s="1"/>
  <c r="BG516" i="3"/>
  <c r="BI516" i="3" s="1"/>
  <c r="N515" i="11"/>
  <c r="O515" i="11"/>
  <c r="P515" i="11"/>
  <c r="A516" i="11"/>
  <c r="AI517" i="3"/>
  <c r="AK517" i="3" s="1"/>
  <c r="AL517" i="3"/>
  <c r="AN517" i="3" s="1"/>
  <c r="AM517" i="3"/>
  <c r="AO517" i="3"/>
  <c r="AP517" i="3"/>
  <c r="AR517" i="3"/>
  <c r="AT517" i="3" s="1"/>
  <c r="AS517" i="3"/>
  <c r="AU517" i="3"/>
  <c r="AW517" i="3" s="1"/>
  <c r="AV517" i="3"/>
  <c r="AX517" i="3"/>
  <c r="AZ517" i="3" s="1"/>
  <c r="AY517" i="3"/>
  <c r="BA517" i="3"/>
  <c r="BC517" i="3" s="1"/>
  <c r="BB517" i="3"/>
  <c r="BD517" i="3"/>
  <c r="BF517" i="3" s="1"/>
  <c r="U517" i="3"/>
  <c r="BG517" i="3"/>
  <c r="BI517" i="3" s="1"/>
  <c r="N516" i="11"/>
  <c r="O516" i="11"/>
  <c r="P516" i="11"/>
  <c r="A517" i="11"/>
  <c r="AI518" i="3"/>
  <c r="AK518" i="3" s="1"/>
  <c r="AL518" i="3"/>
  <c r="AN518" i="3" s="1"/>
  <c r="AM518" i="3"/>
  <c r="AO518" i="3"/>
  <c r="AP518" i="3"/>
  <c r="AR518" i="3"/>
  <c r="AT518" i="3" s="1"/>
  <c r="AS518" i="3"/>
  <c r="AU518" i="3"/>
  <c r="AW518" i="3" s="1"/>
  <c r="AV518" i="3"/>
  <c r="AX518" i="3"/>
  <c r="AZ518" i="3" s="1"/>
  <c r="AY518" i="3"/>
  <c r="BA518" i="3"/>
  <c r="BC518" i="3" s="1"/>
  <c r="BB518" i="3"/>
  <c r="BD518" i="3"/>
  <c r="U518" i="3"/>
  <c r="J518" i="3" s="1"/>
  <c r="BG518" i="3"/>
  <c r="BI518" i="3" s="1"/>
  <c r="N517" i="11"/>
  <c r="O517" i="11"/>
  <c r="P517" i="11"/>
  <c r="A518" i="11"/>
  <c r="AI519" i="3"/>
  <c r="AK519" i="3" s="1"/>
  <c r="AL519" i="3"/>
  <c r="AN519" i="3" s="1"/>
  <c r="AM519" i="3"/>
  <c r="AO519" i="3"/>
  <c r="AQ519" i="3" s="1"/>
  <c r="AP519" i="3"/>
  <c r="AR519" i="3"/>
  <c r="AT519" i="3" s="1"/>
  <c r="AS519" i="3"/>
  <c r="AU519" i="3"/>
  <c r="AW519" i="3" s="1"/>
  <c r="AV519" i="3"/>
  <c r="AX519" i="3"/>
  <c r="AZ519" i="3" s="1"/>
  <c r="AY519" i="3"/>
  <c r="BA519" i="3"/>
  <c r="BC519" i="3" s="1"/>
  <c r="BB519" i="3"/>
  <c r="BD519" i="3"/>
  <c r="BF519" i="3" s="1"/>
  <c r="U519" i="3"/>
  <c r="BG519" i="3"/>
  <c r="BI519" i="3" s="1"/>
  <c r="N518" i="11"/>
  <c r="O518" i="11"/>
  <c r="P518" i="11"/>
  <c r="A519" i="11"/>
  <c r="AI520" i="3"/>
  <c r="AK520" i="3" s="1"/>
  <c r="AL520" i="3"/>
  <c r="AM520" i="3"/>
  <c r="AO520" i="3"/>
  <c r="AQ520" i="3" s="1"/>
  <c r="AP520" i="3"/>
  <c r="AR520" i="3"/>
  <c r="AT520" i="3" s="1"/>
  <c r="AS520" i="3"/>
  <c r="AU520" i="3"/>
  <c r="AW520" i="3" s="1"/>
  <c r="AV520" i="3"/>
  <c r="AX520" i="3"/>
  <c r="AZ520" i="3" s="1"/>
  <c r="AY520" i="3"/>
  <c r="BA520" i="3"/>
  <c r="BC520" i="3" s="1"/>
  <c r="BB520" i="3"/>
  <c r="BD520" i="3"/>
  <c r="U520" i="3"/>
  <c r="BG520" i="3"/>
  <c r="BI520" i="3" s="1"/>
  <c r="N519" i="11"/>
  <c r="O519" i="11"/>
  <c r="P519" i="11"/>
  <c r="A520" i="11"/>
  <c r="AI521" i="3"/>
  <c r="AK521" i="3" s="1"/>
  <c r="AL521" i="3"/>
  <c r="AN521" i="3" s="1"/>
  <c r="AM521" i="3"/>
  <c r="AO521" i="3"/>
  <c r="AQ521" i="3" s="1"/>
  <c r="AP521" i="3"/>
  <c r="AR521" i="3"/>
  <c r="AT521" i="3" s="1"/>
  <c r="AS521" i="3"/>
  <c r="AU521" i="3"/>
  <c r="AW521" i="3" s="1"/>
  <c r="AV521" i="3"/>
  <c r="AX521" i="3"/>
  <c r="AZ521" i="3" s="1"/>
  <c r="AY521" i="3"/>
  <c r="BA521" i="3"/>
  <c r="BC521" i="3" s="1"/>
  <c r="BB521" i="3"/>
  <c r="BD521" i="3"/>
  <c r="BF521" i="3" s="1"/>
  <c r="U521" i="3"/>
  <c r="K521" i="3" s="1"/>
  <c r="BG521" i="3"/>
  <c r="BI521" i="3" s="1"/>
  <c r="N520" i="11"/>
  <c r="O520" i="11"/>
  <c r="P520" i="11"/>
  <c r="A521" i="11"/>
  <c r="AI522" i="3"/>
  <c r="AK522" i="3" s="1"/>
  <c r="AL522" i="3"/>
  <c r="AN522" i="3" s="1"/>
  <c r="AM522" i="3"/>
  <c r="AO522" i="3"/>
  <c r="AQ522" i="3" s="1"/>
  <c r="AP522" i="3"/>
  <c r="AR522" i="3"/>
  <c r="AT522" i="3" s="1"/>
  <c r="AS522" i="3"/>
  <c r="AU522" i="3"/>
  <c r="AW522" i="3" s="1"/>
  <c r="AV522" i="3"/>
  <c r="AX522" i="3"/>
  <c r="AZ522" i="3" s="1"/>
  <c r="AY522" i="3"/>
  <c r="BA522" i="3"/>
  <c r="BC522" i="3" s="1"/>
  <c r="BB522" i="3"/>
  <c r="BD522" i="3"/>
  <c r="BF522" i="3" s="1"/>
  <c r="U522" i="3"/>
  <c r="BE522" i="3" s="1"/>
  <c r="BG522" i="3"/>
  <c r="BI522" i="3" s="1"/>
  <c r="N521" i="11"/>
  <c r="O521" i="11"/>
  <c r="P521" i="11"/>
  <c r="A522" i="11"/>
  <c r="AI523" i="3"/>
  <c r="AK523" i="3" s="1"/>
  <c r="AL523" i="3"/>
  <c r="AN523" i="3" s="1"/>
  <c r="AM523" i="3"/>
  <c r="AO523" i="3"/>
  <c r="AP523" i="3"/>
  <c r="AR523" i="3"/>
  <c r="AT523" i="3" s="1"/>
  <c r="AS523" i="3"/>
  <c r="AU523" i="3"/>
  <c r="AW523" i="3" s="1"/>
  <c r="AV523" i="3"/>
  <c r="AX523" i="3"/>
  <c r="AZ523" i="3" s="1"/>
  <c r="AY523" i="3"/>
  <c r="BA523" i="3"/>
  <c r="BC523" i="3" s="1"/>
  <c r="BB523" i="3"/>
  <c r="BD523" i="3"/>
  <c r="BF523" i="3" s="1"/>
  <c r="U523" i="3"/>
  <c r="J523" i="3" s="1"/>
  <c r="T523" i="3" s="1"/>
  <c r="BG523" i="3"/>
  <c r="BI523" i="3" s="1"/>
  <c r="N522" i="11"/>
  <c r="O522" i="11"/>
  <c r="P522" i="11"/>
  <c r="A523" i="11"/>
  <c r="AI524" i="3"/>
  <c r="AK524" i="3" s="1"/>
  <c r="AL524" i="3"/>
  <c r="AN524" i="3" s="1"/>
  <c r="AM524" i="3"/>
  <c r="AO524" i="3"/>
  <c r="AQ524" i="3" s="1"/>
  <c r="AP524" i="3"/>
  <c r="AR524" i="3"/>
  <c r="AT524" i="3" s="1"/>
  <c r="AS524" i="3"/>
  <c r="AU524" i="3"/>
  <c r="AW524" i="3" s="1"/>
  <c r="AV524" i="3"/>
  <c r="AX524" i="3"/>
  <c r="AZ524" i="3" s="1"/>
  <c r="AY524" i="3"/>
  <c r="BA524" i="3"/>
  <c r="BC524" i="3" s="1"/>
  <c r="BB524" i="3"/>
  <c r="BD524" i="3"/>
  <c r="BF524" i="3" s="1"/>
  <c r="U524" i="3"/>
  <c r="BG524" i="3"/>
  <c r="N523" i="11"/>
  <c r="O523" i="11"/>
  <c r="P523" i="11"/>
  <c r="A524" i="11"/>
  <c r="AI525" i="3"/>
  <c r="AK525" i="3" s="1"/>
  <c r="AL525" i="3"/>
  <c r="AN525" i="3" s="1"/>
  <c r="AM525" i="3"/>
  <c r="AO525" i="3"/>
  <c r="AQ525" i="3" s="1"/>
  <c r="AP525" i="3"/>
  <c r="AR525" i="3"/>
  <c r="AT525" i="3" s="1"/>
  <c r="AS525" i="3"/>
  <c r="AU525" i="3"/>
  <c r="AW525" i="3" s="1"/>
  <c r="AV525" i="3"/>
  <c r="AX525" i="3"/>
  <c r="AZ525" i="3" s="1"/>
  <c r="AY525" i="3"/>
  <c r="BA525" i="3"/>
  <c r="BC525" i="3" s="1"/>
  <c r="BB525" i="3"/>
  <c r="BD525" i="3"/>
  <c r="BF525" i="3" s="1"/>
  <c r="U525" i="3"/>
  <c r="K525" i="3" s="1"/>
  <c r="BG525" i="3"/>
  <c r="BI525" i="3" s="1"/>
  <c r="N524" i="11"/>
  <c r="O524" i="11"/>
  <c r="P524" i="11"/>
  <c r="A525" i="11"/>
  <c r="AI526" i="3"/>
  <c r="AK526" i="3" s="1"/>
  <c r="AL526" i="3"/>
  <c r="AN526" i="3" s="1"/>
  <c r="AM526" i="3"/>
  <c r="AO526" i="3"/>
  <c r="AQ526" i="3" s="1"/>
  <c r="AP526" i="3"/>
  <c r="AR526" i="3"/>
  <c r="AT526" i="3" s="1"/>
  <c r="AS526" i="3"/>
  <c r="AU526" i="3"/>
  <c r="AW526" i="3" s="1"/>
  <c r="AV526" i="3"/>
  <c r="AX526" i="3"/>
  <c r="AZ526" i="3" s="1"/>
  <c r="AY526" i="3"/>
  <c r="BA526" i="3"/>
  <c r="BC526" i="3" s="1"/>
  <c r="BB526" i="3"/>
  <c r="BD526" i="3"/>
  <c r="BF526" i="3" s="1"/>
  <c r="U526" i="3"/>
  <c r="BG526" i="3"/>
  <c r="BI526" i="3" s="1"/>
  <c r="N525" i="11"/>
  <c r="O525" i="11"/>
  <c r="P525" i="11"/>
  <c r="A526" i="11"/>
  <c r="AI527" i="3"/>
  <c r="AK527" i="3" s="1"/>
  <c r="AL527" i="3"/>
  <c r="AN527" i="3" s="1"/>
  <c r="AM527" i="3"/>
  <c r="AO527" i="3"/>
  <c r="AQ527" i="3" s="1"/>
  <c r="AP527" i="3"/>
  <c r="AR527" i="3"/>
  <c r="AT527" i="3" s="1"/>
  <c r="AS527" i="3"/>
  <c r="AU527" i="3"/>
  <c r="AW527" i="3" s="1"/>
  <c r="AV527" i="3"/>
  <c r="AX527" i="3"/>
  <c r="AZ527" i="3" s="1"/>
  <c r="AY527" i="3"/>
  <c r="BA527" i="3"/>
  <c r="BB527" i="3"/>
  <c r="BD527" i="3"/>
  <c r="BF527" i="3" s="1"/>
  <c r="U527" i="3"/>
  <c r="BG527" i="3"/>
  <c r="BI527" i="3" s="1"/>
  <c r="N526" i="11"/>
  <c r="O526" i="11"/>
  <c r="P526" i="11"/>
  <c r="A527" i="11"/>
  <c r="AI528" i="3"/>
  <c r="AK528" i="3" s="1"/>
  <c r="AL528" i="3"/>
  <c r="AN528" i="3" s="1"/>
  <c r="AM528" i="3"/>
  <c r="AO528" i="3"/>
  <c r="AQ528" i="3" s="1"/>
  <c r="AP528" i="3"/>
  <c r="AR528" i="3"/>
  <c r="AT528" i="3" s="1"/>
  <c r="AS528" i="3"/>
  <c r="AU528" i="3"/>
  <c r="AW528" i="3" s="1"/>
  <c r="AV528" i="3"/>
  <c r="AX528" i="3"/>
  <c r="AZ528" i="3" s="1"/>
  <c r="AY528" i="3"/>
  <c r="BA528" i="3"/>
  <c r="BC528" i="3" s="1"/>
  <c r="BB528" i="3"/>
  <c r="BD528" i="3"/>
  <c r="BF528" i="3" s="1"/>
  <c r="U528" i="3"/>
  <c r="J528" i="3" s="1"/>
  <c r="T528" i="3" s="1"/>
  <c r="BG528" i="3"/>
  <c r="BI528" i="3" s="1"/>
  <c r="N527" i="11"/>
  <c r="O527" i="11"/>
  <c r="P527" i="11"/>
  <c r="A528" i="11"/>
  <c r="AI529" i="3"/>
  <c r="AK529" i="3" s="1"/>
  <c r="AL529" i="3"/>
  <c r="AN529" i="3" s="1"/>
  <c r="AM529" i="3"/>
  <c r="AO529" i="3"/>
  <c r="AQ529" i="3" s="1"/>
  <c r="AP529" i="3"/>
  <c r="AR529" i="3"/>
  <c r="AT529" i="3" s="1"/>
  <c r="AS529" i="3"/>
  <c r="AU529" i="3"/>
  <c r="AW529" i="3" s="1"/>
  <c r="AV529" i="3"/>
  <c r="AX529" i="3"/>
  <c r="AZ529" i="3" s="1"/>
  <c r="AY529" i="3"/>
  <c r="BA529" i="3"/>
  <c r="BC529" i="3" s="1"/>
  <c r="BB529" i="3"/>
  <c r="BD529" i="3"/>
  <c r="BF529" i="3" s="1"/>
  <c r="U529" i="3"/>
  <c r="J529" i="3" s="1"/>
  <c r="T529" i="3" s="1"/>
  <c r="BG529" i="3"/>
  <c r="BI529" i="3" s="1"/>
  <c r="N528" i="11"/>
  <c r="O528" i="11"/>
  <c r="P528" i="11"/>
  <c r="A529" i="11"/>
  <c r="AI530" i="3"/>
  <c r="AK530" i="3" s="1"/>
  <c r="AL530" i="3"/>
  <c r="AN530" i="3" s="1"/>
  <c r="AM530" i="3"/>
  <c r="AO530" i="3"/>
  <c r="AQ530" i="3" s="1"/>
  <c r="AP530" i="3"/>
  <c r="AR530" i="3"/>
  <c r="AT530" i="3" s="1"/>
  <c r="AS530" i="3"/>
  <c r="AU530" i="3"/>
  <c r="AV530" i="3"/>
  <c r="AX530" i="3"/>
  <c r="AZ530" i="3" s="1"/>
  <c r="AY530" i="3"/>
  <c r="BA530" i="3"/>
  <c r="BC530" i="3" s="1"/>
  <c r="BB530" i="3"/>
  <c r="BD530" i="3"/>
  <c r="BF530" i="3" s="1"/>
  <c r="U530" i="3"/>
  <c r="BG530" i="3"/>
  <c r="BI530" i="3" s="1"/>
  <c r="N529" i="11"/>
  <c r="O529" i="11"/>
  <c r="P529" i="11"/>
  <c r="A530" i="11"/>
  <c r="AI531" i="3"/>
  <c r="AK531" i="3" s="1"/>
  <c r="AL531" i="3"/>
  <c r="AM531" i="3"/>
  <c r="AO531" i="3"/>
  <c r="AQ531" i="3" s="1"/>
  <c r="AP531" i="3"/>
  <c r="AR531" i="3"/>
  <c r="AT531" i="3" s="1"/>
  <c r="AS531" i="3"/>
  <c r="AU531" i="3"/>
  <c r="AW531" i="3" s="1"/>
  <c r="AV531" i="3"/>
  <c r="AX531" i="3"/>
  <c r="AZ531" i="3" s="1"/>
  <c r="AY531" i="3"/>
  <c r="BA531" i="3"/>
  <c r="BC531" i="3" s="1"/>
  <c r="BB531" i="3"/>
  <c r="BD531" i="3"/>
  <c r="BF531" i="3" s="1"/>
  <c r="U531" i="3"/>
  <c r="K531" i="3" s="1"/>
  <c r="BG531" i="3"/>
  <c r="BI531" i="3" s="1"/>
  <c r="N530" i="11"/>
  <c r="O530" i="11"/>
  <c r="P530" i="11"/>
  <c r="A531" i="11"/>
  <c r="AI532" i="3"/>
  <c r="AK532" i="3" s="1"/>
  <c r="AL532" i="3"/>
  <c r="AM532" i="3"/>
  <c r="AO532" i="3"/>
  <c r="AQ532" i="3" s="1"/>
  <c r="AP532" i="3"/>
  <c r="AR532" i="3"/>
  <c r="AT532" i="3" s="1"/>
  <c r="AS532" i="3"/>
  <c r="AU532" i="3"/>
  <c r="AW532" i="3" s="1"/>
  <c r="AV532" i="3"/>
  <c r="AX532" i="3"/>
  <c r="AZ532" i="3" s="1"/>
  <c r="AY532" i="3"/>
  <c r="BA532" i="3"/>
  <c r="BC532" i="3" s="1"/>
  <c r="BB532" i="3"/>
  <c r="BD532" i="3"/>
  <c r="BF532" i="3" s="1"/>
  <c r="U532" i="3"/>
  <c r="K532" i="3" s="1"/>
  <c r="BG532" i="3"/>
  <c r="BI532" i="3" s="1"/>
  <c r="N531" i="11"/>
  <c r="O531" i="11"/>
  <c r="P531" i="11"/>
  <c r="A532" i="11"/>
  <c r="AI533" i="3"/>
  <c r="AK533" i="3" s="1"/>
  <c r="AL533" i="3"/>
  <c r="AN533" i="3" s="1"/>
  <c r="AM533" i="3"/>
  <c r="AO533" i="3"/>
  <c r="AQ533" i="3" s="1"/>
  <c r="AP533" i="3"/>
  <c r="AR533" i="3"/>
  <c r="AT533" i="3" s="1"/>
  <c r="AS533" i="3"/>
  <c r="AU533" i="3"/>
  <c r="AW533" i="3" s="1"/>
  <c r="AV533" i="3"/>
  <c r="AX533" i="3"/>
  <c r="AZ533" i="3" s="1"/>
  <c r="AY533" i="3"/>
  <c r="BA533" i="3"/>
  <c r="BC533" i="3" s="1"/>
  <c r="BB533" i="3"/>
  <c r="BD533" i="3"/>
  <c r="BF533" i="3" s="1"/>
  <c r="U533" i="3"/>
  <c r="BG533" i="3"/>
  <c r="BI533" i="3" s="1"/>
  <c r="N532" i="11"/>
  <c r="O532" i="11"/>
  <c r="P532" i="11"/>
  <c r="A533" i="11"/>
  <c r="AI534" i="3"/>
  <c r="AK534" i="3" s="1"/>
  <c r="AL534" i="3"/>
  <c r="AN534" i="3" s="1"/>
  <c r="AM534" i="3"/>
  <c r="AO534" i="3"/>
  <c r="AP534" i="3"/>
  <c r="AR534" i="3"/>
  <c r="AT534" i="3" s="1"/>
  <c r="AS534" i="3"/>
  <c r="AU534" i="3"/>
  <c r="AW534" i="3" s="1"/>
  <c r="AV534" i="3"/>
  <c r="AX534" i="3"/>
  <c r="AZ534" i="3" s="1"/>
  <c r="AY534" i="3"/>
  <c r="BA534" i="3"/>
  <c r="BC534" i="3" s="1"/>
  <c r="BB534" i="3"/>
  <c r="BD534" i="3"/>
  <c r="BF534" i="3" s="1"/>
  <c r="U534" i="3"/>
  <c r="BG534" i="3"/>
  <c r="BI534" i="3" s="1"/>
  <c r="N533" i="11"/>
  <c r="O533" i="11"/>
  <c r="P533" i="11"/>
  <c r="A534" i="11"/>
  <c r="AI535" i="3"/>
  <c r="AK535" i="3" s="1"/>
  <c r="AL535" i="3"/>
  <c r="AN535" i="3" s="1"/>
  <c r="AM535" i="3"/>
  <c r="AO535" i="3"/>
  <c r="AQ535" i="3" s="1"/>
  <c r="AP535" i="3"/>
  <c r="AR535" i="3"/>
  <c r="AT535" i="3" s="1"/>
  <c r="AS535" i="3"/>
  <c r="AU535" i="3"/>
  <c r="AV535" i="3"/>
  <c r="AX535" i="3"/>
  <c r="AZ535" i="3" s="1"/>
  <c r="AY535" i="3"/>
  <c r="BA535" i="3"/>
  <c r="BC535" i="3" s="1"/>
  <c r="BB535" i="3"/>
  <c r="BD535" i="3"/>
  <c r="BF535" i="3" s="1"/>
  <c r="U535" i="3"/>
  <c r="BH535" i="3" s="1"/>
  <c r="BG535" i="3"/>
  <c r="BI535" i="3" s="1"/>
  <c r="N534" i="11"/>
  <c r="O534" i="11"/>
  <c r="P534" i="11"/>
  <c r="A535" i="11"/>
  <c r="AI536" i="3"/>
  <c r="AK536" i="3" s="1"/>
  <c r="AL536" i="3"/>
  <c r="AN536" i="3" s="1"/>
  <c r="AM536" i="3"/>
  <c r="AO536" i="3"/>
  <c r="AQ536" i="3" s="1"/>
  <c r="AP536" i="3"/>
  <c r="AR536" i="3"/>
  <c r="AT536" i="3" s="1"/>
  <c r="AS536" i="3"/>
  <c r="AU536" i="3"/>
  <c r="AW536" i="3" s="1"/>
  <c r="AV536" i="3"/>
  <c r="AX536" i="3"/>
  <c r="AZ536" i="3" s="1"/>
  <c r="AY536" i="3"/>
  <c r="BA536" i="3"/>
  <c r="BC536" i="3" s="1"/>
  <c r="BB536" i="3"/>
  <c r="BD536" i="3"/>
  <c r="BF536" i="3" s="1"/>
  <c r="U536" i="3"/>
  <c r="BH536" i="3" s="1"/>
  <c r="BG536" i="3"/>
  <c r="BI536" i="3" s="1"/>
  <c r="N535" i="11"/>
  <c r="O535" i="11"/>
  <c r="P535" i="11"/>
  <c r="A536" i="11"/>
  <c r="AI537" i="3"/>
  <c r="AK537" i="3" s="1"/>
  <c r="AL537" i="3"/>
  <c r="AN537" i="3" s="1"/>
  <c r="AM537" i="3"/>
  <c r="AO537" i="3"/>
  <c r="AQ537" i="3" s="1"/>
  <c r="AP537" i="3"/>
  <c r="AR537" i="3"/>
  <c r="AT537" i="3" s="1"/>
  <c r="AS537" i="3"/>
  <c r="AU537" i="3"/>
  <c r="AW537" i="3" s="1"/>
  <c r="AV537" i="3"/>
  <c r="AX537" i="3"/>
  <c r="AZ537" i="3" s="1"/>
  <c r="AY537" i="3"/>
  <c r="BA537" i="3"/>
  <c r="BC537" i="3" s="1"/>
  <c r="BB537" i="3"/>
  <c r="BD537" i="3"/>
  <c r="U537" i="3"/>
  <c r="BH537" i="3" s="1"/>
  <c r="BG537" i="3"/>
  <c r="BI537" i="3" s="1"/>
  <c r="N536" i="11"/>
  <c r="O536" i="11"/>
  <c r="P536" i="11"/>
  <c r="A537" i="11"/>
  <c r="AI538" i="3"/>
  <c r="AK538" i="3" s="1"/>
  <c r="AL538" i="3"/>
  <c r="AM538" i="3"/>
  <c r="AO538" i="3"/>
  <c r="AQ538" i="3" s="1"/>
  <c r="AP538" i="3"/>
  <c r="AR538" i="3"/>
  <c r="AT538" i="3" s="1"/>
  <c r="AS538" i="3"/>
  <c r="AU538" i="3"/>
  <c r="AW538" i="3" s="1"/>
  <c r="AV538" i="3"/>
  <c r="AX538" i="3"/>
  <c r="AZ538" i="3" s="1"/>
  <c r="AY538" i="3"/>
  <c r="BA538" i="3"/>
  <c r="BC538" i="3" s="1"/>
  <c r="BB538" i="3"/>
  <c r="BD538" i="3"/>
  <c r="BF538" i="3" s="1"/>
  <c r="U538" i="3"/>
  <c r="BG538" i="3"/>
  <c r="BI538" i="3" s="1"/>
  <c r="N537" i="11"/>
  <c r="O537" i="11"/>
  <c r="P537" i="11"/>
  <c r="A538" i="11"/>
  <c r="AI539" i="3"/>
  <c r="AK539" i="3" s="1"/>
  <c r="AL539" i="3"/>
  <c r="AM539" i="3"/>
  <c r="AO539" i="3"/>
  <c r="AQ539" i="3" s="1"/>
  <c r="AP539" i="3"/>
  <c r="AR539" i="3"/>
  <c r="AT539" i="3" s="1"/>
  <c r="AS539" i="3"/>
  <c r="AU539" i="3"/>
  <c r="AW539" i="3" s="1"/>
  <c r="AV539" i="3"/>
  <c r="AX539" i="3"/>
  <c r="AZ539" i="3" s="1"/>
  <c r="AY539" i="3"/>
  <c r="BA539" i="3"/>
  <c r="BC539" i="3" s="1"/>
  <c r="BB539" i="3"/>
  <c r="BD539" i="3"/>
  <c r="BF539" i="3" s="1"/>
  <c r="U539" i="3"/>
  <c r="BE539" i="3" s="1"/>
  <c r="BG539" i="3"/>
  <c r="BI539" i="3" s="1"/>
  <c r="N538" i="11"/>
  <c r="O538" i="11"/>
  <c r="P538" i="11"/>
  <c r="A539" i="11"/>
  <c r="AI540" i="3"/>
  <c r="AK540" i="3" s="1"/>
  <c r="AL540" i="3"/>
  <c r="AN540" i="3" s="1"/>
  <c r="AM540" i="3"/>
  <c r="AO540" i="3"/>
  <c r="AQ540" i="3" s="1"/>
  <c r="AP540" i="3"/>
  <c r="AR540" i="3"/>
  <c r="AT540" i="3" s="1"/>
  <c r="AS540" i="3"/>
  <c r="AU540" i="3"/>
  <c r="AW540" i="3" s="1"/>
  <c r="AV540" i="3"/>
  <c r="AX540" i="3"/>
  <c r="AZ540" i="3" s="1"/>
  <c r="AY540" i="3"/>
  <c r="BA540" i="3"/>
  <c r="BC540" i="3" s="1"/>
  <c r="BB540" i="3"/>
  <c r="BD540" i="3"/>
  <c r="U540" i="3"/>
  <c r="J540" i="3" s="1"/>
  <c r="BG540" i="3"/>
  <c r="BI540" i="3" s="1"/>
  <c r="N539" i="11"/>
  <c r="O539" i="11"/>
  <c r="P539" i="11"/>
  <c r="A540" i="11"/>
  <c r="AI541" i="3"/>
  <c r="AK541" i="3" s="1"/>
  <c r="AL541" i="3"/>
  <c r="AN541" i="3" s="1"/>
  <c r="AM541" i="3"/>
  <c r="AO541" i="3"/>
  <c r="AQ541" i="3" s="1"/>
  <c r="AP541" i="3"/>
  <c r="AR541" i="3"/>
  <c r="AT541" i="3" s="1"/>
  <c r="AS541" i="3"/>
  <c r="AU541" i="3"/>
  <c r="AW541" i="3" s="1"/>
  <c r="AV541" i="3"/>
  <c r="AX541" i="3"/>
  <c r="AZ541" i="3" s="1"/>
  <c r="AY541" i="3"/>
  <c r="BA541" i="3"/>
  <c r="BC541" i="3" s="1"/>
  <c r="BB541" i="3"/>
  <c r="BD541" i="3"/>
  <c r="BF541" i="3" s="1"/>
  <c r="U541" i="3"/>
  <c r="BG541" i="3"/>
  <c r="BI541" i="3" s="1"/>
  <c r="N540" i="11"/>
  <c r="O540" i="11"/>
  <c r="P540" i="11"/>
  <c r="A541" i="11"/>
  <c r="AI542" i="3"/>
  <c r="AK542" i="3" s="1"/>
  <c r="AL542" i="3"/>
  <c r="AN542" i="3" s="1"/>
  <c r="AM542" i="3"/>
  <c r="AO542" i="3"/>
  <c r="AQ542" i="3" s="1"/>
  <c r="AP542" i="3"/>
  <c r="AR542" i="3"/>
  <c r="AT542" i="3" s="1"/>
  <c r="AS542" i="3"/>
  <c r="AU542" i="3"/>
  <c r="AW542" i="3" s="1"/>
  <c r="AV542" i="3"/>
  <c r="AX542" i="3"/>
  <c r="AZ542" i="3" s="1"/>
  <c r="AY542" i="3"/>
  <c r="BA542" i="3"/>
  <c r="BC542" i="3" s="1"/>
  <c r="BB542" i="3"/>
  <c r="BD542" i="3"/>
  <c r="U542" i="3"/>
  <c r="J542" i="3" s="1"/>
  <c r="BG542" i="3"/>
  <c r="BI542" i="3" s="1"/>
  <c r="N541" i="11"/>
  <c r="O541" i="11"/>
  <c r="P541" i="11"/>
  <c r="A542" i="11"/>
  <c r="AI543" i="3"/>
  <c r="AK543" i="3" s="1"/>
  <c r="AL543" i="3"/>
  <c r="AN543" i="3" s="1"/>
  <c r="AM543" i="3"/>
  <c r="AO543" i="3"/>
  <c r="AQ543" i="3" s="1"/>
  <c r="AP543" i="3"/>
  <c r="AR543" i="3"/>
  <c r="AT543" i="3" s="1"/>
  <c r="AS543" i="3"/>
  <c r="AU543" i="3"/>
  <c r="AW543" i="3" s="1"/>
  <c r="AV543" i="3"/>
  <c r="AX543" i="3"/>
  <c r="AZ543" i="3" s="1"/>
  <c r="AY543" i="3"/>
  <c r="BA543" i="3"/>
  <c r="BC543" i="3" s="1"/>
  <c r="BB543" i="3"/>
  <c r="BD543" i="3"/>
  <c r="BF543" i="3" s="1"/>
  <c r="U543" i="3"/>
  <c r="K543" i="3" s="1"/>
  <c r="BG543" i="3"/>
  <c r="BI543" i="3" s="1"/>
  <c r="N542" i="11"/>
  <c r="O542" i="11"/>
  <c r="P542" i="11"/>
  <c r="A543" i="11"/>
  <c r="AI544" i="3"/>
  <c r="AK544" i="3" s="1"/>
  <c r="AL544" i="3"/>
  <c r="AM544" i="3"/>
  <c r="AO544" i="3"/>
  <c r="AQ544" i="3" s="1"/>
  <c r="AP544" i="3"/>
  <c r="AR544" i="3"/>
  <c r="AT544" i="3" s="1"/>
  <c r="AS544" i="3"/>
  <c r="AU544" i="3"/>
  <c r="AW544" i="3" s="1"/>
  <c r="AV544" i="3"/>
  <c r="AX544" i="3"/>
  <c r="AZ544" i="3" s="1"/>
  <c r="AY544" i="3"/>
  <c r="BA544" i="3"/>
  <c r="BC544" i="3" s="1"/>
  <c r="BB544" i="3"/>
  <c r="BD544" i="3"/>
  <c r="U544" i="3"/>
  <c r="J544" i="3" s="1"/>
  <c r="BG544" i="3"/>
  <c r="BI544" i="3" s="1"/>
  <c r="N543" i="11"/>
  <c r="O543" i="11"/>
  <c r="P543" i="11"/>
  <c r="A544" i="11"/>
  <c r="AI545" i="3"/>
  <c r="AK545" i="3" s="1"/>
  <c r="AL545" i="3"/>
  <c r="AN545" i="3" s="1"/>
  <c r="AM545" i="3"/>
  <c r="AO545" i="3"/>
  <c r="AQ545" i="3" s="1"/>
  <c r="AP545" i="3"/>
  <c r="AR545" i="3"/>
  <c r="AT545" i="3" s="1"/>
  <c r="AS545" i="3"/>
  <c r="AU545" i="3"/>
  <c r="AW545" i="3" s="1"/>
  <c r="AV545" i="3"/>
  <c r="AX545" i="3"/>
  <c r="AZ545" i="3" s="1"/>
  <c r="AY545" i="3"/>
  <c r="BA545" i="3"/>
  <c r="BC545" i="3" s="1"/>
  <c r="BB545" i="3"/>
  <c r="BD545" i="3"/>
  <c r="BF545" i="3" s="1"/>
  <c r="U545" i="3"/>
  <c r="J545" i="3" s="1"/>
  <c r="T545" i="3" s="1"/>
  <c r="BG545" i="3"/>
  <c r="BI545" i="3" s="1"/>
  <c r="N544" i="11"/>
  <c r="O544" i="11"/>
  <c r="P544" i="11"/>
  <c r="A545" i="11"/>
  <c r="AI546" i="3"/>
  <c r="AK546" i="3" s="1"/>
  <c r="AL546" i="3"/>
  <c r="AN546" i="3" s="1"/>
  <c r="AM546" i="3"/>
  <c r="AO546" i="3"/>
  <c r="AQ546" i="3" s="1"/>
  <c r="AP546" i="3"/>
  <c r="AR546" i="3"/>
  <c r="AT546" i="3" s="1"/>
  <c r="AS546" i="3"/>
  <c r="AU546" i="3"/>
  <c r="AW546" i="3" s="1"/>
  <c r="AV546" i="3"/>
  <c r="AX546" i="3"/>
  <c r="AZ546" i="3" s="1"/>
  <c r="AY546" i="3"/>
  <c r="BA546" i="3"/>
  <c r="BC546" i="3" s="1"/>
  <c r="BB546" i="3"/>
  <c r="BD546" i="3"/>
  <c r="BF546" i="3" s="1"/>
  <c r="U546" i="3"/>
  <c r="J546" i="3" s="1"/>
  <c r="T546" i="3" s="1"/>
  <c r="BG546" i="3"/>
  <c r="BI546" i="3" s="1"/>
  <c r="N545" i="11"/>
  <c r="O545" i="11"/>
  <c r="P545" i="11"/>
  <c r="A546" i="11"/>
  <c r="AI547" i="3"/>
  <c r="AK547" i="3" s="1"/>
  <c r="AL547" i="3"/>
  <c r="AN547" i="3" s="1"/>
  <c r="AM547" i="3"/>
  <c r="AO547" i="3"/>
  <c r="AQ547" i="3" s="1"/>
  <c r="AP547" i="3"/>
  <c r="AR547" i="3"/>
  <c r="AT547" i="3" s="1"/>
  <c r="AS547" i="3"/>
  <c r="AU547" i="3"/>
  <c r="AW547" i="3" s="1"/>
  <c r="AV547" i="3"/>
  <c r="AX547" i="3"/>
  <c r="AZ547" i="3" s="1"/>
  <c r="AY547" i="3"/>
  <c r="BA547" i="3"/>
  <c r="BB547" i="3"/>
  <c r="BD547" i="3"/>
  <c r="BF547" i="3" s="1"/>
  <c r="U547" i="3"/>
  <c r="J547" i="3" s="1"/>
  <c r="T547" i="3" s="1"/>
  <c r="BG547" i="3"/>
  <c r="BI547" i="3" s="1"/>
  <c r="N546" i="11"/>
  <c r="O546" i="11"/>
  <c r="P546" i="11"/>
  <c r="A547" i="11"/>
  <c r="AI548" i="3"/>
  <c r="AK548" i="3" s="1"/>
  <c r="AL548" i="3"/>
  <c r="AN548" i="3" s="1"/>
  <c r="AM548" i="3"/>
  <c r="AO548" i="3"/>
  <c r="AQ548" i="3" s="1"/>
  <c r="AP548" i="3"/>
  <c r="AR548" i="3"/>
  <c r="AT548" i="3" s="1"/>
  <c r="AS548" i="3"/>
  <c r="AU548" i="3"/>
  <c r="AW548" i="3" s="1"/>
  <c r="AV548" i="3"/>
  <c r="AX548" i="3"/>
  <c r="AZ548" i="3" s="1"/>
  <c r="AY548" i="3"/>
  <c r="BA548" i="3"/>
  <c r="BC548" i="3" s="1"/>
  <c r="BB548" i="3"/>
  <c r="BD548" i="3"/>
  <c r="BF548" i="3" s="1"/>
  <c r="U548" i="3"/>
  <c r="K548" i="3" s="1"/>
  <c r="BG548" i="3"/>
  <c r="N547" i="11"/>
  <c r="O547" i="11"/>
  <c r="P547" i="11"/>
  <c r="A548" i="11"/>
  <c r="AI549" i="3"/>
  <c r="AK549" i="3" s="1"/>
  <c r="AL549" i="3"/>
  <c r="AN549" i="3" s="1"/>
  <c r="AM549" i="3"/>
  <c r="AO549" i="3"/>
  <c r="AQ549" i="3" s="1"/>
  <c r="AP549" i="3"/>
  <c r="AR549" i="3"/>
  <c r="AS549" i="3"/>
  <c r="AU549" i="3"/>
  <c r="AW549" i="3" s="1"/>
  <c r="AV549" i="3"/>
  <c r="AX549" i="3"/>
  <c r="AZ549" i="3" s="1"/>
  <c r="AY549" i="3"/>
  <c r="BA549" i="3"/>
  <c r="BC549" i="3" s="1"/>
  <c r="BB549" i="3"/>
  <c r="BD549" i="3"/>
  <c r="BF549" i="3" s="1"/>
  <c r="U549" i="3"/>
  <c r="BH549" i="3" s="1"/>
  <c r="BG549" i="3"/>
  <c r="BI549" i="3" s="1"/>
  <c r="N548" i="11"/>
  <c r="O548" i="11"/>
  <c r="P548" i="11"/>
  <c r="A549" i="11"/>
  <c r="AI550" i="3"/>
  <c r="AK550" i="3" s="1"/>
  <c r="AL550" i="3"/>
  <c r="AN550" i="3" s="1"/>
  <c r="AM550" i="3"/>
  <c r="AO550" i="3"/>
  <c r="AQ550" i="3" s="1"/>
  <c r="AP550" i="3"/>
  <c r="AR550" i="3"/>
  <c r="AT550" i="3" s="1"/>
  <c r="AS550" i="3"/>
  <c r="AU550" i="3"/>
  <c r="AW550" i="3" s="1"/>
  <c r="AV550" i="3"/>
  <c r="AX550" i="3"/>
  <c r="AZ550" i="3" s="1"/>
  <c r="AY550" i="3"/>
  <c r="BA550" i="3"/>
  <c r="BC550" i="3" s="1"/>
  <c r="BB550" i="3"/>
  <c r="BD550" i="3"/>
  <c r="BF550" i="3" s="1"/>
  <c r="U550" i="3"/>
  <c r="BG550" i="3"/>
  <c r="BI550" i="3" s="1"/>
  <c r="N549" i="11"/>
  <c r="O549" i="11"/>
  <c r="P549" i="11"/>
  <c r="A550" i="11"/>
  <c r="AI551" i="3"/>
  <c r="AK551" i="3" s="1"/>
  <c r="AL551" i="3"/>
  <c r="AN551" i="3" s="1"/>
  <c r="AM551" i="3"/>
  <c r="AO551" i="3"/>
  <c r="AQ551" i="3" s="1"/>
  <c r="AP551" i="3"/>
  <c r="AR551" i="3"/>
  <c r="AT551" i="3" s="1"/>
  <c r="AS551" i="3"/>
  <c r="AU551" i="3"/>
  <c r="AW551" i="3" s="1"/>
  <c r="AV551" i="3"/>
  <c r="AX551" i="3"/>
  <c r="AZ551" i="3" s="1"/>
  <c r="AY551" i="3"/>
  <c r="BA551" i="3"/>
  <c r="BC551" i="3" s="1"/>
  <c r="BB551" i="3"/>
  <c r="BD551" i="3"/>
  <c r="BF551" i="3" s="1"/>
  <c r="U551" i="3"/>
  <c r="J551" i="3" s="1"/>
  <c r="T551" i="3" s="1"/>
  <c r="BG551" i="3"/>
  <c r="BI551" i="3" s="1"/>
  <c r="N550" i="11"/>
  <c r="O550" i="11"/>
  <c r="P550" i="11"/>
  <c r="A551" i="11"/>
  <c r="AI552" i="3"/>
  <c r="AK552" i="3" s="1"/>
  <c r="AL552" i="3"/>
  <c r="AN552" i="3" s="1"/>
  <c r="AM552" i="3"/>
  <c r="AO552" i="3"/>
  <c r="AQ552" i="3" s="1"/>
  <c r="AP552" i="3"/>
  <c r="AR552" i="3"/>
  <c r="AT552" i="3" s="1"/>
  <c r="AS552" i="3"/>
  <c r="AU552" i="3"/>
  <c r="AW552" i="3" s="1"/>
  <c r="AV552" i="3"/>
  <c r="AX552" i="3"/>
  <c r="AZ552" i="3" s="1"/>
  <c r="AY552" i="3"/>
  <c r="BA552" i="3"/>
  <c r="BC552" i="3" s="1"/>
  <c r="BB552" i="3"/>
  <c r="BD552" i="3"/>
  <c r="BF552" i="3" s="1"/>
  <c r="U552" i="3"/>
  <c r="K552" i="3" s="1"/>
  <c r="BG552" i="3"/>
  <c r="BI552" i="3" s="1"/>
  <c r="N551" i="11"/>
  <c r="O551" i="11"/>
  <c r="P551" i="11"/>
  <c r="A552" i="11"/>
  <c r="AI553" i="3"/>
  <c r="AK553" i="3" s="1"/>
  <c r="AL553" i="3"/>
  <c r="AN553" i="3" s="1"/>
  <c r="AM553" i="3"/>
  <c r="AO553" i="3"/>
  <c r="AQ553" i="3" s="1"/>
  <c r="AP553" i="3"/>
  <c r="AR553" i="3"/>
  <c r="AT553" i="3" s="1"/>
  <c r="AS553" i="3"/>
  <c r="AU553" i="3"/>
  <c r="AW553" i="3" s="1"/>
  <c r="AV553" i="3"/>
  <c r="AX553" i="3"/>
  <c r="AZ553" i="3" s="1"/>
  <c r="AY553" i="3"/>
  <c r="BA553" i="3"/>
  <c r="BC553" i="3" s="1"/>
  <c r="BB553" i="3"/>
  <c r="BD553" i="3"/>
  <c r="BF553" i="3" s="1"/>
  <c r="U553" i="3"/>
  <c r="BG553" i="3"/>
  <c r="BI553" i="3" s="1"/>
  <c r="N552" i="11"/>
  <c r="O552" i="11"/>
  <c r="P552" i="11"/>
  <c r="A553" i="11"/>
  <c r="AI554" i="3"/>
  <c r="AK554" i="3" s="1"/>
  <c r="AL554" i="3"/>
  <c r="AN554" i="3" s="1"/>
  <c r="AM554" i="3"/>
  <c r="AO554" i="3"/>
  <c r="AQ554" i="3" s="1"/>
  <c r="AP554" i="3"/>
  <c r="AR554" i="3"/>
  <c r="AS554" i="3"/>
  <c r="AU554" i="3"/>
  <c r="AW554" i="3" s="1"/>
  <c r="AV554" i="3"/>
  <c r="AX554" i="3"/>
  <c r="AZ554" i="3" s="1"/>
  <c r="AY554" i="3"/>
  <c r="BA554" i="3"/>
  <c r="BC554" i="3" s="1"/>
  <c r="BB554" i="3"/>
  <c r="BD554" i="3"/>
  <c r="BF554" i="3" s="1"/>
  <c r="U554" i="3"/>
  <c r="J554" i="3" s="1"/>
  <c r="T554" i="3" s="1"/>
  <c r="BG554" i="3"/>
  <c r="BI554" i="3" s="1"/>
  <c r="N553" i="11"/>
  <c r="O553" i="11"/>
  <c r="P553" i="11"/>
  <c r="A554" i="11"/>
  <c r="AI555" i="3"/>
  <c r="AK555" i="3" s="1"/>
  <c r="AL555" i="3"/>
  <c r="AN555" i="3" s="1"/>
  <c r="AM555" i="3"/>
  <c r="AO555" i="3"/>
  <c r="AQ555" i="3" s="1"/>
  <c r="AP555" i="3"/>
  <c r="AR555" i="3"/>
  <c r="AT555" i="3" s="1"/>
  <c r="AS555" i="3"/>
  <c r="AU555" i="3"/>
  <c r="AW555" i="3" s="1"/>
  <c r="AV555" i="3"/>
  <c r="AX555" i="3"/>
  <c r="AZ555" i="3" s="1"/>
  <c r="AY555" i="3"/>
  <c r="BA555" i="3"/>
  <c r="BC555" i="3" s="1"/>
  <c r="BB555" i="3"/>
  <c r="BD555" i="3"/>
  <c r="BF555" i="3" s="1"/>
  <c r="U555" i="3"/>
  <c r="BG555" i="3"/>
  <c r="BI555" i="3" s="1"/>
  <c r="N554" i="11"/>
  <c r="O554" i="11"/>
  <c r="P554" i="11"/>
  <c r="A555" i="11"/>
  <c r="AI556" i="3"/>
  <c r="AK556" i="3" s="1"/>
  <c r="AL556" i="3"/>
  <c r="AM556" i="3"/>
  <c r="AO556" i="3"/>
  <c r="AQ556" i="3" s="1"/>
  <c r="AP556" i="3"/>
  <c r="AR556" i="3"/>
  <c r="AT556" i="3" s="1"/>
  <c r="AS556" i="3"/>
  <c r="AU556" i="3"/>
  <c r="AW556" i="3" s="1"/>
  <c r="AV556" i="3"/>
  <c r="AX556" i="3"/>
  <c r="AZ556" i="3" s="1"/>
  <c r="AY556" i="3"/>
  <c r="BA556" i="3"/>
  <c r="BC556" i="3" s="1"/>
  <c r="BB556" i="3"/>
  <c r="BD556" i="3"/>
  <c r="BF556" i="3" s="1"/>
  <c r="U556" i="3"/>
  <c r="BG556" i="3"/>
  <c r="BI556" i="3" s="1"/>
  <c r="N555" i="11"/>
  <c r="O555" i="11"/>
  <c r="P555" i="11"/>
  <c r="A556" i="11"/>
  <c r="AI557" i="3"/>
  <c r="AK557" i="3" s="1"/>
  <c r="AL557" i="3"/>
  <c r="AN557" i="3" s="1"/>
  <c r="AM557" i="3"/>
  <c r="AO557" i="3"/>
  <c r="AQ557" i="3" s="1"/>
  <c r="AP557" i="3"/>
  <c r="AR557" i="3"/>
  <c r="AT557" i="3" s="1"/>
  <c r="AS557" i="3"/>
  <c r="AU557" i="3"/>
  <c r="AW557" i="3" s="1"/>
  <c r="AV557" i="3"/>
  <c r="AX557" i="3"/>
  <c r="AZ557" i="3" s="1"/>
  <c r="AY557" i="3"/>
  <c r="BA557" i="3"/>
  <c r="BC557" i="3" s="1"/>
  <c r="BB557" i="3"/>
  <c r="BD557" i="3"/>
  <c r="BF557" i="3" s="1"/>
  <c r="U557" i="3"/>
  <c r="BG557" i="3"/>
  <c r="BI557" i="3" s="1"/>
  <c r="N556" i="11"/>
  <c r="O556" i="11"/>
  <c r="P556" i="11"/>
  <c r="A557" i="11"/>
  <c r="AI558" i="3"/>
  <c r="AK558" i="3" s="1"/>
  <c r="AL558" i="3"/>
  <c r="AN558" i="3" s="1"/>
  <c r="AM558" i="3"/>
  <c r="AO558" i="3"/>
  <c r="AP558" i="3"/>
  <c r="AR558" i="3"/>
  <c r="AT558" i="3" s="1"/>
  <c r="AS558" i="3"/>
  <c r="AU558" i="3"/>
  <c r="AW558" i="3" s="1"/>
  <c r="AV558" i="3"/>
  <c r="AX558" i="3"/>
  <c r="AZ558" i="3" s="1"/>
  <c r="AY558" i="3"/>
  <c r="BA558" i="3"/>
  <c r="BC558" i="3" s="1"/>
  <c r="BB558" i="3"/>
  <c r="BD558" i="3"/>
  <c r="BF558" i="3" s="1"/>
  <c r="U558" i="3"/>
  <c r="K558" i="3" s="1"/>
  <c r="BG558" i="3"/>
  <c r="BI558" i="3" s="1"/>
  <c r="N557" i="11"/>
  <c r="O557" i="11"/>
  <c r="P557" i="11"/>
  <c r="A558" i="11"/>
  <c r="AI559" i="3"/>
  <c r="AK559" i="3" s="1"/>
  <c r="AL559" i="3"/>
  <c r="AN559" i="3" s="1"/>
  <c r="AM559" i="3"/>
  <c r="AO559" i="3"/>
  <c r="AQ559" i="3" s="1"/>
  <c r="AP559" i="3"/>
  <c r="AR559" i="3"/>
  <c r="AT559" i="3" s="1"/>
  <c r="AS559" i="3"/>
  <c r="AU559" i="3"/>
  <c r="AW559" i="3" s="1"/>
  <c r="AV559" i="3"/>
  <c r="AX559" i="3"/>
  <c r="AZ559" i="3" s="1"/>
  <c r="AY559" i="3"/>
  <c r="BA559" i="3"/>
  <c r="BC559" i="3" s="1"/>
  <c r="BB559" i="3"/>
  <c r="BD559" i="3"/>
  <c r="BF559" i="3" s="1"/>
  <c r="U559" i="3"/>
  <c r="K559" i="3" s="1"/>
  <c r="BG559" i="3"/>
  <c r="BI559" i="3" s="1"/>
  <c r="N558" i="11"/>
  <c r="O558" i="11"/>
  <c r="P558" i="11"/>
  <c r="A559" i="11"/>
  <c r="AI560" i="3"/>
  <c r="AK560" i="3" s="1"/>
  <c r="AL560" i="3"/>
  <c r="AN560" i="3" s="1"/>
  <c r="AM560" i="3"/>
  <c r="AO560" i="3"/>
  <c r="AQ560" i="3" s="1"/>
  <c r="AP560" i="3"/>
  <c r="AR560" i="3"/>
  <c r="AT560" i="3" s="1"/>
  <c r="AS560" i="3"/>
  <c r="AU560" i="3"/>
  <c r="AW560" i="3" s="1"/>
  <c r="AV560" i="3"/>
  <c r="AX560" i="3"/>
  <c r="AZ560" i="3" s="1"/>
  <c r="AY560" i="3"/>
  <c r="BA560" i="3"/>
  <c r="BC560" i="3" s="1"/>
  <c r="BB560" i="3"/>
  <c r="BD560" i="3"/>
  <c r="BF560" i="3" s="1"/>
  <c r="U560" i="3"/>
  <c r="BG560" i="3"/>
  <c r="BI560" i="3" s="1"/>
  <c r="N559" i="11"/>
  <c r="O559" i="11"/>
  <c r="P559" i="11"/>
  <c r="A560" i="11"/>
  <c r="AI561" i="3"/>
  <c r="AK561" i="3" s="1"/>
  <c r="AL561" i="3"/>
  <c r="AN561" i="3" s="1"/>
  <c r="AM561" i="3"/>
  <c r="AO561" i="3"/>
  <c r="AQ561" i="3" s="1"/>
  <c r="AP561" i="3"/>
  <c r="AR561" i="3"/>
  <c r="AT561" i="3" s="1"/>
  <c r="AS561" i="3"/>
  <c r="AU561" i="3"/>
  <c r="AW561" i="3" s="1"/>
  <c r="AV561" i="3"/>
  <c r="AX561" i="3"/>
  <c r="AZ561" i="3" s="1"/>
  <c r="AY561" i="3"/>
  <c r="BA561" i="3"/>
  <c r="BC561" i="3" s="1"/>
  <c r="BB561" i="3"/>
  <c r="BD561" i="3"/>
  <c r="BF561" i="3" s="1"/>
  <c r="U561" i="3"/>
  <c r="BG561" i="3"/>
  <c r="BI561" i="3" s="1"/>
  <c r="N560" i="11"/>
  <c r="O560" i="11"/>
  <c r="P560" i="11"/>
  <c r="A561" i="11"/>
  <c r="AI562" i="3"/>
  <c r="AK562" i="3" s="1"/>
  <c r="AL562" i="3"/>
  <c r="AM562" i="3"/>
  <c r="AO562" i="3"/>
  <c r="AQ562" i="3" s="1"/>
  <c r="AP562" i="3"/>
  <c r="AR562" i="3"/>
  <c r="AT562" i="3" s="1"/>
  <c r="AS562" i="3"/>
  <c r="AU562" i="3"/>
  <c r="AW562" i="3" s="1"/>
  <c r="AV562" i="3"/>
  <c r="AX562" i="3"/>
  <c r="AZ562" i="3" s="1"/>
  <c r="AY562" i="3"/>
  <c r="BA562" i="3"/>
  <c r="BC562" i="3" s="1"/>
  <c r="BB562" i="3"/>
  <c r="BD562" i="3"/>
  <c r="U562" i="3"/>
  <c r="BG562" i="3"/>
  <c r="BI562" i="3" s="1"/>
  <c r="N561" i="11"/>
  <c r="O561" i="11"/>
  <c r="P561" i="11"/>
  <c r="A562" i="11"/>
  <c r="AI563" i="3"/>
  <c r="AK563" i="3" s="1"/>
  <c r="AL563" i="3"/>
  <c r="AN563" i="3" s="1"/>
  <c r="AM563" i="3"/>
  <c r="AO563" i="3"/>
  <c r="AQ563" i="3" s="1"/>
  <c r="AP563" i="3"/>
  <c r="AR563" i="3"/>
  <c r="AT563" i="3" s="1"/>
  <c r="AS563" i="3"/>
  <c r="AU563" i="3"/>
  <c r="AW563" i="3" s="1"/>
  <c r="AV563" i="3"/>
  <c r="AX563" i="3"/>
  <c r="AZ563" i="3" s="1"/>
  <c r="AY563" i="3"/>
  <c r="BA563" i="3"/>
  <c r="BC563" i="3" s="1"/>
  <c r="BB563" i="3"/>
  <c r="BD563" i="3"/>
  <c r="BF563" i="3" s="1"/>
  <c r="U563" i="3"/>
  <c r="BG563" i="3"/>
  <c r="BI563" i="3" s="1"/>
  <c r="N562" i="11"/>
  <c r="O562" i="11"/>
  <c r="P562" i="11"/>
  <c r="A563" i="11"/>
  <c r="AI564" i="3"/>
  <c r="AK564" i="3" s="1"/>
  <c r="AL564" i="3"/>
  <c r="AN564" i="3" s="1"/>
  <c r="AM564" i="3"/>
  <c r="AO564" i="3"/>
  <c r="AQ564" i="3" s="1"/>
  <c r="AP564" i="3"/>
  <c r="AR564" i="3"/>
  <c r="AT564" i="3" s="1"/>
  <c r="AS564" i="3"/>
  <c r="AU564" i="3"/>
  <c r="AW564" i="3" s="1"/>
  <c r="AV564" i="3"/>
  <c r="AX564" i="3"/>
  <c r="AZ564" i="3" s="1"/>
  <c r="AY564" i="3"/>
  <c r="BA564" i="3"/>
  <c r="BC564" i="3" s="1"/>
  <c r="BB564" i="3"/>
  <c r="BD564" i="3"/>
  <c r="U564" i="3"/>
  <c r="BG564" i="3"/>
  <c r="BI564" i="3" s="1"/>
  <c r="N563" i="11"/>
  <c r="O563" i="11"/>
  <c r="P563" i="11"/>
  <c r="A564" i="11"/>
  <c r="AI565" i="3"/>
  <c r="AK565" i="3" s="1"/>
  <c r="AL565" i="3"/>
  <c r="AN565" i="3" s="1"/>
  <c r="AM565" i="3"/>
  <c r="AO565" i="3"/>
  <c r="AQ565" i="3" s="1"/>
  <c r="AP565" i="3"/>
  <c r="AR565" i="3"/>
  <c r="AT565" i="3" s="1"/>
  <c r="AS565" i="3"/>
  <c r="AU565" i="3"/>
  <c r="AW565" i="3" s="1"/>
  <c r="AV565" i="3"/>
  <c r="AX565" i="3"/>
  <c r="AZ565" i="3" s="1"/>
  <c r="AY565" i="3"/>
  <c r="BA565" i="3"/>
  <c r="BC565" i="3" s="1"/>
  <c r="BB565" i="3"/>
  <c r="BD565" i="3"/>
  <c r="BF565" i="3" s="1"/>
  <c r="U565" i="3"/>
  <c r="BG565" i="3"/>
  <c r="BI565" i="3" s="1"/>
  <c r="N564" i="11"/>
  <c r="O564" i="11"/>
  <c r="P564" i="11"/>
  <c r="A565" i="11"/>
  <c r="AI566" i="3"/>
  <c r="AK566" i="3" s="1"/>
  <c r="AL566" i="3"/>
  <c r="AN566" i="3" s="1"/>
  <c r="AM566" i="3"/>
  <c r="AO566" i="3"/>
  <c r="AQ566" i="3" s="1"/>
  <c r="AP566" i="3"/>
  <c r="AR566" i="3"/>
  <c r="AT566" i="3" s="1"/>
  <c r="AS566" i="3"/>
  <c r="AU566" i="3"/>
  <c r="AW566" i="3" s="1"/>
  <c r="AV566" i="3"/>
  <c r="AX566" i="3"/>
  <c r="AZ566" i="3" s="1"/>
  <c r="AY566" i="3"/>
  <c r="BA566" i="3"/>
  <c r="BC566" i="3" s="1"/>
  <c r="BB566" i="3"/>
  <c r="BD566" i="3"/>
  <c r="U566" i="3"/>
  <c r="BG566" i="3"/>
  <c r="BI566" i="3" s="1"/>
  <c r="N565" i="11"/>
  <c r="O565" i="11"/>
  <c r="P565" i="11"/>
  <c r="A566" i="11"/>
  <c r="AI567" i="3"/>
  <c r="AK567" i="3" s="1"/>
  <c r="AL567" i="3"/>
  <c r="AN567" i="3" s="1"/>
  <c r="AM567" i="3"/>
  <c r="AO567" i="3"/>
  <c r="AQ567" i="3" s="1"/>
  <c r="AP567" i="3"/>
  <c r="AR567" i="3"/>
  <c r="AT567" i="3" s="1"/>
  <c r="AS567" i="3"/>
  <c r="AU567" i="3"/>
  <c r="AW567" i="3" s="1"/>
  <c r="AV567" i="3"/>
  <c r="AX567" i="3"/>
  <c r="AZ567" i="3" s="1"/>
  <c r="AY567" i="3"/>
  <c r="BA567" i="3"/>
  <c r="BB567" i="3"/>
  <c r="BD567" i="3"/>
  <c r="BF567" i="3" s="1"/>
  <c r="U567" i="3"/>
  <c r="BG567" i="3"/>
  <c r="BI567" i="3" s="1"/>
  <c r="N566" i="11"/>
  <c r="O566" i="11"/>
  <c r="P566" i="11"/>
  <c r="A567" i="11"/>
  <c r="AI568" i="3"/>
  <c r="AK568" i="3" s="1"/>
  <c r="AL568" i="3"/>
  <c r="AN568" i="3" s="1"/>
  <c r="AM568" i="3"/>
  <c r="AO568" i="3"/>
  <c r="AP568" i="3"/>
  <c r="AR568" i="3"/>
  <c r="AT568" i="3" s="1"/>
  <c r="AS568" i="3"/>
  <c r="AU568" i="3"/>
  <c r="AW568" i="3" s="1"/>
  <c r="AV568" i="3"/>
  <c r="AX568" i="3"/>
  <c r="AZ568" i="3" s="1"/>
  <c r="AY568" i="3"/>
  <c r="BA568" i="3"/>
  <c r="BC568" i="3" s="1"/>
  <c r="BB568" i="3"/>
  <c r="BD568" i="3"/>
  <c r="U568" i="3"/>
  <c r="BH568" i="3" s="1"/>
  <c r="BG568" i="3"/>
  <c r="BI568" i="3" s="1"/>
  <c r="N567" i="11"/>
  <c r="O567" i="11"/>
  <c r="P567" i="11"/>
  <c r="A568" i="11"/>
  <c r="AI569" i="3"/>
  <c r="AK569" i="3" s="1"/>
  <c r="AL569" i="3"/>
  <c r="AN569" i="3" s="1"/>
  <c r="AM569" i="3"/>
  <c r="AO569" i="3"/>
  <c r="AQ569" i="3" s="1"/>
  <c r="AP569" i="3"/>
  <c r="AR569" i="3"/>
  <c r="AT569" i="3" s="1"/>
  <c r="AS569" i="3"/>
  <c r="AU569" i="3"/>
  <c r="AW569" i="3" s="1"/>
  <c r="AV569" i="3"/>
  <c r="AX569" i="3"/>
  <c r="AZ569" i="3" s="1"/>
  <c r="AY569" i="3"/>
  <c r="BA569" i="3"/>
  <c r="BC569" i="3" s="1"/>
  <c r="BB569" i="3"/>
  <c r="BD569" i="3"/>
  <c r="BF569" i="3" s="1"/>
  <c r="U569" i="3"/>
  <c r="BG569" i="3"/>
  <c r="BI569" i="3" s="1"/>
  <c r="N568" i="11"/>
  <c r="O568" i="11"/>
  <c r="P568" i="11"/>
  <c r="A569" i="11"/>
  <c r="AI570" i="3"/>
  <c r="AK570" i="3" s="1"/>
  <c r="AL570" i="3"/>
  <c r="AN570" i="3" s="1"/>
  <c r="AM570" i="3"/>
  <c r="AO570" i="3"/>
  <c r="AQ570" i="3" s="1"/>
  <c r="AP570" i="3"/>
  <c r="AR570" i="3"/>
  <c r="AT570" i="3" s="1"/>
  <c r="AS570" i="3"/>
  <c r="AU570" i="3"/>
  <c r="AV570" i="3"/>
  <c r="AX570" i="3"/>
  <c r="AZ570" i="3" s="1"/>
  <c r="AY570" i="3"/>
  <c r="BA570" i="3"/>
  <c r="BC570" i="3" s="1"/>
  <c r="BB570" i="3"/>
  <c r="BD570" i="3"/>
  <c r="U570" i="3"/>
  <c r="K570" i="3" s="1"/>
  <c r="BG570" i="3"/>
  <c r="BI570" i="3" s="1"/>
  <c r="N569" i="11"/>
  <c r="O569" i="11"/>
  <c r="P569" i="11"/>
  <c r="A570" i="11"/>
  <c r="AI571" i="3"/>
  <c r="AK571" i="3" s="1"/>
  <c r="AL571" i="3"/>
  <c r="AM571" i="3"/>
  <c r="AO571" i="3"/>
  <c r="AQ571" i="3" s="1"/>
  <c r="AP571" i="3"/>
  <c r="AR571" i="3"/>
  <c r="AT571" i="3" s="1"/>
  <c r="AS571" i="3"/>
  <c r="AU571" i="3"/>
  <c r="AW571" i="3" s="1"/>
  <c r="AV571" i="3"/>
  <c r="AX571" i="3"/>
  <c r="AZ571" i="3" s="1"/>
  <c r="AY571" i="3"/>
  <c r="BA571" i="3"/>
  <c r="BC571" i="3" s="1"/>
  <c r="BB571" i="3"/>
  <c r="BD571" i="3"/>
  <c r="BF571" i="3" s="1"/>
  <c r="U571" i="3"/>
  <c r="J571" i="3" s="1"/>
  <c r="T571" i="3" s="1"/>
  <c r="BG571" i="3"/>
  <c r="BI571" i="3" s="1"/>
  <c r="N570" i="11"/>
  <c r="O570" i="11"/>
  <c r="P570" i="11"/>
  <c r="A571" i="11"/>
  <c r="AI572" i="3"/>
  <c r="AK572" i="3" s="1"/>
  <c r="AL572" i="3"/>
  <c r="AN572" i="3" s="1"/>
  <c r="AM572" i="3"/>
  <c r="AO572" i="3"/>
  <c r="AQ572" i="3" s="1"/>
  <c r="AP572" i="3"/>
  <c r="AR572" i="3"/>
  <c r="AT572" i="3" s="1"/>
  <c r="AS572" i="3"/>
  <c r="AU572" i="3"/>
  <c r="AW572" i="3" s="1"/>
  <c r="AV572" i="3"/>
  <c r="AX572" i="3"/>
  <c r="AY572" i="3"/>
  <c r="BA572" i="3"/>
  <c r="BC572" i="3" s="1"/>
  <c r="BB572" i="3"/>
  <c r="BD572" i="3"/>
  <c r="BF572" i="3" s="1"/>
  <c r="U572" i="3"/>
  <c r="BG572" i="3"/>
  <c r="N571" i="11"/>
  <c r="O571" i="11"/>
  <c r="P571" i="11"/>
  <c r="A572" i="11"/>
  <c r="AI573" i="3"/>
  <c r="AK573" i="3" s="1"/>
  <c r="AL573" i="3"/>
  <c r="AN573" i="3" s="1"/>
  <c r="AM573" i="3"/>
  <c r="AO573" i="3"/>
  <c r="AQ573" i="3" s="1"/>
  <c r="AP573" i="3"/>
  <c r="AR573" i="3"/>
  <c r="AT573" i="3" s="1"/>
  <c r="AS573" i="3"/>
  <c r="AU573" i="3"/>
  <c r="AW573" i="3" s="1"/>
  <c r="AV573" i="3"/>
  <c r="AX573" i="3"/>
  <c r="AZ573" i="3" s="1"/>
  <c r="AY573" i="3"/>
  <c r="BA573" i="3"/>
  <c r="BC573" i="3" s="1"/>
  <c r="BB573" i="3"/>
  <c r="BD573" i="3"/>
  <c r="BF573" i="3" s="1"/>
  <c r="U573" i="3"/>
  <c r="J573" i="3" s="1"/>
  <c r="T573" i="3" s="1"/>
  <c r="BG573" i="3"/>
  <c r="BI573" i="3" s="1"/>
  <c r="N572" i="11"/>
  <c r="O572" i="11"/>
  <c r="P572" i="11"/>
  <c r="A573" i="11"/>
  <c r="AI574" i="3"/>
  <c r="AK574" i="3" s="1"/>
  <c r="AL574" i="3"/>
  <c r="AN574" i="3" s="1"/>
  <c r="AM574" i="3"/>
  <c r="AO574" i="3"/>
  <c r="AQ574" i="3" s="1"/>
  <c r="AP574" i="3"/>
  <c r="AR574" i="3"/>
  <c r="AT574" i="3" s="1"/>
  <c r="AS574" i="3"/>
  <c r="AU574" i="3"/>
  <c r="AW574" i="3" s="1"/>
  <c r="AV574" i="3"/>
  <c r="AX574" i="3"/>
  <c r="AZ574" i="3" s="1"/>
  <c r="AY574" i="3"/>
  <c r="BA574" i="3"/>
  <c r="BC574" i="3" s="1"/>
  <c r="BB574" i="3"/>
  <c r="BD574" i="3"/>
  <c r="BF574" i="3" s="1"/>
  <c r="U574" i="3"/>
  <c r="J574" i="3" s="1"/>
  <c r="T574" i="3" s="1"/>
  <c r="BG574" i="3"/>
  <c r="BI574" i="3" s="1"/>
  <c r="N573" i="11"/>
  <c r="O573" i="11"/>
  <c r="P573" i="11"/>
  <c r="A574" i="11"/>
  <c r="AI575" i="3"/>
  <c r="AK575" i="3" s="1"/>
  <c r="AL575" i="3"/>
  <c r="AN575" i="3" s="1"/>
  <c r="AM575" i="3"/>
  <c r="AO575" i="3"/>
  <c r="AQ575" i="3" s="1"/>
  <c r="AP575" i="3"/>
  <c r="AR575" i="3"/>
  <c r="AT575" i="3" s="1"/>
  <c r="AS575" i="3"/>
  <c r="AU575" i="3"/>
  <c r="AW575" i="3" s="1"/>
  <c r="AV575" i="3"/>
  <c r="AX575" i="3"/>
  <c r="AZ575" i="3" s="1"/>
  <c r="AY575" i="3"/>
  <c r="BA575" i="3"/>
  <c r="BC575" i="3" s="1"/>
  <c r="BB575" i="3"/>
  <c r="BD575" i="3"/>
  <c r="BF575" i="3" s="1"/>
  <c r="U575" i="3"/>
  <c r="BG575" i="3"/>
  <c r="BI575" i="3" s="1"/>
  <c r="N574" i="11"/>
  <c r="O574" i="11"/>
  <c r="P574" i="11"/>
  <c r="A575" i="11"/>
  <c r="AI576" i="3"/>
  <c r="AK576" i="3" s="1"/>
  <c r="AL576" i="3"/>
  <c r="AM576" i="3"/>
  <c r="AO576" i="3"/>
  <c r="AQ576" i="3" s="1"/>
  <c r="AP576" i="3"/>
  <c r="AR576" i="3"/>
  <c r="AT576" i="3" s="1"/>
  <c r="AS576" i="3"/>
  <c r="AU576" i="3"/>
  <c r="AW576" i="3" s="1"/>
  <c r="AV576" i="3"/>
  <c r="AX576" i="3"/>
  <c r="AZ576" i="3" s="1"/>
  <c r="AY576" i="3"/>
  <c r="BA576" i="3"/>
  <c r="BC576" i="3" s="1"/>
  <c r="BB576" i="3"/>
  <c r="BD576" i="3"/>
  <c r="BF576" i="3" s="1"/>
  <c r="U576" i="3"/>
  <c r="BG576" i="3"/>
  <c r="BI576" i="3" s="1"/>
  <c r="N575" i="11"/>
  <c r="O575" i="11"/>
  <c r="P575" i="11"/>
  <c r="A576" i="11"/>
  <c r="AI577" i="3"/>
  <c r="AK577" i="3" s="1"/>
  <c r="AL577" i="3"/>
  <c r="AN577" i="3" s="1"/>
  <c r="AM577" i="3"/>
  <c r="AO577" i="3"/>
  <c r="AQ577" i="3" s="1"/>
  <c r="AP577" i="3"/>
  <c r="AR577" i="3"/>
  <c r="AT577" i="3" s="1"/>
  <c r="AS577" i="3"/>
  <c r="AU577" i="3"/>
  <c r="AW577" i="3" s="1"/>
  <c r="AV577" i="3"/>
  <c r="AX577" i="3"/>
  <c r="AZ577" i="3" s="1"/>
  <c r="AY577" i="3"/>
  <c r="BA577" i="3"/>
  <c r="BC577" i="3" s="1"/>
  <c r="BB577" i="3"/>
  <c r="BD577" i="3"/>
  <c r="BF577" i="3" s="1"/>
  <c r="U577" i="3"/>
  <c r="BG577" i="3"/>
  <c r="BI577" i="3" s="1"/>
  <c r="N576" i="11"/>
  <c r="O576" i="11"/>
  <c r="P576" i="11"/>
  <c r="A577" i="11"/>
  <c r="AI578" i="3"/>
  <c r="AK578" i="3" s="1"/>
  <c r="AL578" i="3"/>
  <c r="AN578" i="3" s="1"/>
  <c r="AM578" i="3"/>
  <c r="AO578" i="3"/>
  <c r="AQ578" i="3" s="1"/>
  <c r="AP578" i="3"/>
  <c r="AR578" i="3"/>
  <c r="AT578" i="3" s="1"/>
  <c r="AS578" i="3"/>
  <c r="AU578" i="3"/>
  <c r="AW578" i="3" s="1"/>
  <c r="AV578" i="3"/>
  <c r="AX578" i="3"/>
  <c r="AZ578" i="3" s="1"/>
  <c r="AY578" i="3"/>
  <c r="BA578" i="3"/>
  <c r="BC578" i="3" s="1"/>
  <c r="BB578" i="3"/>
  <c r="BD578" i="3"/>
  <c r="BF578" i="3" s="1"/>
  <c r="U578" i="3"/>
  <c r="BG578" i="3"/>
  <c r="BI578" i="3" s="1"/>
  <c r="N577" i="11"/>
  <c r="O577" i="11"/>
  <c r="P577" i="11"/>
  <c r="A578" i="11"/>
  <c r="AI579" i="3"/>
  <c r="AK579" i="3" s="1"/>
  <c r="AL579" i="3"/>
  <c r="AN579" i="3" s="1"/>
  <c r="AM579" i="3"/>
  <c r="AO579" i="3"/>
  <c r="AQ579" i="3" s="1"/>
  <c r="AP579" i="3"/>
  <c r="AR579" i="3"/>
  <c r="AT579" i="3" s="1"/>
  <c r="AS579" i="3"/>
  <c r="AU579" i="3"/>
  <c r="AW579" i="3" s="1"/>
  <c r="AV579" i="3"/>
  <c r="AX579" i="3"/>
  <c r="AZ579" i="3" s="1"/>
  <c r="AY579" i="3"/>
  <c r="BA579" i="3"/>
  <c r="BC579" i="3" s="1"/>
  <c r="BB579" i="3"/>
  <c r="BD579" i="3"/>
  <c r="BF579" i="3" s="1"/>
  <c r="U579" i="3"/>
  <c r="BG579" i="3"/>
  <c r="BI579" i="3" s="1"/>
  <c r="N578" i="11"/>
  <c r="O578" i="11"/>
  <c r="P578" i="11"/>
  <c r="A579" i="11"/>
  <c r="AI580" i="3"/>
  <c r="AK580" i="3" s="1"/>
  <c r="AL580" i="3"/>
  <c r="AM580" i="3"/>
  <c r="AO580" i="3"/>
  <c r="AQ580" i="3" s="1"/>
  <c r="AP580" i="3"/>
  <c r="AR580" i="3"/>
  <c r="AT580" i="3" s="1"/>
  <c r="AS580" i="3"/>
  <c r="AU580" i="3"/>
  <c r="AW580" i="3" s="1"/>
  <c r="AV580" i="3"/>
  <c r="AX580" i="3"/>
  <c r="AZ580" i="3" s="1"/>
  <c r="AY580" i="3"/>
  <c r="BA580" i="3"/>
  <c r="BC580" i="3" s="1"/>
  <c r="BB580" i="3"/>
  <c r="BD580" i="3"/>
  <c r="BF580" i="3" s="1"/>
  <c r="U580" i="3"/>
  <c r="K580" i="3" s="1"/>
  <c r="BG580" i="3"/>
  <c r="BI580" i="3" s="1"/>
  <c r="N579" i="11"/>
  <c r="O579" i="11"/>
  <c r="P579" i="11"/>
  <c r="A580" i="11"/>
  <c r="AI581" i="3"/>
  <c r="AK581" i="3" s="1"/>
  <c r="AL581" i="3"/>
  <c r="AN581" i="3" s="1"/>
  <c r="AM581" i="3"/>
  <c r="AO581" i="3"/>
  <c r="AQ581" i="3" s="1"/>
  <c r="AP581" i="3"/>
  <c r="AR581" i="3"/>
  <c r="AT581" i="3" s="1"/>
  <c r="AS581" i="3"/>
  <c r="AU581" i="3"/>
  <c r="AW581" i="3" s="1"/>
  <c r="AV581" i="3"/>
  <c r="AX581" i="3"/>
  <c r="AZ581" i="3" s="1"/>
  <c r="AY581" i="3"/>
  <c r="BA581" i="3"/>
  <c r="BC581" i="3" s="1"/>
  <c r="BB581" i="3"/>
  <c r="BD581" i="3"/>
  <c r="BF581" i="3" s="1"/>
  <c r="U581" i="3"/>
  <c r="BG581" i="3"/>
  <c r="BI581" i="3" s="1"/>
  <c r="N580" i="11"/>
  <c r="O580" i="11"/>
  <c r="P580" i="11"/>
  <c r="A581" i="11"/>
  <c r="AI582" i="3"/>
  <c r="AK582" i="3" s="1"/>
  <c r="AL582" i="3"/>
  <c r="AN582" i="3" s="1"/>
  <c r="AM582" i="3"/>
  <c r="AO582" i="3"/>
  <c r="AP582" i="3"/>
  <c r="AR582" i="3"/>
  <c r="AT582" i="3" s="1"/>
  <c r="AS582" i="3"/>
  <c r="AU582" i="3"/>
  <c r="AW582" i="3" s="1"/>
  <c r="AV582" i="3"/>
  <c r="AX582" i="3"/>
  <c r="AZ582" i="3" s="1"/>
  <c r="AY582" i="3"/>
  <c r="BA582" i="3"/>
  <c r="BC582" i="3" s="1"/>
  <c r="BB582" i="3"/>
  <c r="BD582" i="3"/>
  <c r="BF582" i="3" s="1"/>
  <c r="U582" i="3"/>
  <c r="K582" i="3" s="1"/>
  <c r="BG582" i="3"/>
  <c r="N581" i="11"/>
  <c r="O581" i="11"/>
  <c r="P581" i="11"/>
  <c r="A582" i="11"/>
  <c r="AI583" i="3"/>
  <c r="AK583" i="3" s="1"/>
  <c r="AL583" i="3"/>
  <c r="AM583" i="3"/>
  <c r="AO583" i="3"/>
  <c r="AQ583" i="3" s="1"/>
  <c r="AP583" i="3"/>
  <c r="AR583" i="3"/>
  <c r="AT583" i="3" s="1"/>
  <c r="AS583" i="3"/>
  <c r="AU583" i="3"/>
  <c r="AW583" i="3" s="1"/>
  <c r="AV583" i="3"/>
  <c r="AX583" i="3"/>
  <c r="AZ583" i="3" s="1"/>
  <c r="AY583" i="3"/>
  <c r="BA583" i="3"/>
  <c r="BC583" i="3" s="1"/>
  <c r="BB583" i="3"/>
  <c r="BD583" i="3"/>
  <c r="BF583" i="3" s="1"/>
  <c r="U583" i="3"/>
  <c r="BH583" i="3" s="1"/>
  <c r="BG583" i="3"/>
  <c r="BI583" i="3" s="1"/>
  <c r="N582" i="11"/>
  <c r="O582" i="11"/>
  <c r="P582" i="11"/>
  <c r="A583" i="11"/>
  <c r="AI584" i="3"/>
  <c r="AK584" i="3" s="1"/>
  <c r="AL584" i="3"/>
  <c r="AN584" i="3" s="1"/>
  <c r="AM584" i="3"/>
  <c r="AO584" i="3"/>
  <c r="AQ584" i="3" s="1"/>
  <c r="AP584" i="3"/>
  <c r="AR584" i="3"/>
  <c r="AT584" i="3" s="1"/>
  <c r="AS584" i="3"/>
  <c r="AU584" i="3"/>
  <c r="AW584" i="3" s="1"/>
  <c r="AV584" i="3"/>
  <c r="AX584" i="3"/>
  <c r="AZ584" i="3" s="1"/>
  <c r="AY584" i="3"/>
  <c r="BA584" i="3"/>
  <c r="BC584" i="3" s="1"/>
  <c r="BB584" i="3"/>
  <c r="BD584" i="3"/>
  <c r="BF584" i="3" s="1"/>
  <c r="U584" i="3"/>
  <c r="K584" i="3" s="1"/>
  <c r="BG584" i="3"/>
  <c r="BI584" i="3" s="1"/>
  <c r="N583" i="11"/>
  <c r="O583" i="11"/>
  <c r="P583" i="11"/>
  <c r="A584" i="11"/>
  <c r="AI585" i="3"/>
  <c r="AK585" i="3" s="1"/>
  <c r="AL585" i="3"/>
  <c r="AN585" i="3" s="1"/>
  <c r="AM585" i="3"/>
  <c r="AO585" i="3"/>
  <c r="AQ585" i="3" s="1"/>
  <c r="AP585" i="3"/>
  <c r="AR585" i="3"/>
  <c r="AT585" i="3" s="1"/>
  <c r="AS585" i="3"/>
  <c r="AU585" i="3"/>
  <c r="AW585" i="3" s="1"/>
  <c r="AV585" i="3"/>
  <c r="AX585" i="3"/>
  <c r="AZ585" i="3" s="1"/>
  <c r="AY585" i="3"/>
  <c r="BA585" i="3"/>
  <c r="BC585" i="3" s="1"/>
  <c r="BB585" i="3"/>
  <c r="BD585" i="3"/>
  <c r="BF585" i="3" s="1"/>
  <c r="U585" i="3"/>
  <c r="BG585" i="3"/>
  <c r="BI585" i="3" s="1"/>
  <c r="N584" i="11"/>
  <c r="O584" i="11"/>
  <c r="P584" i="11"/>
  <c r="A585" i="11"/>
  <c r="AI586" i="3"/>
  <c r="AK586" i="3" s="1"/>
  <c r="AL586" i="3"/>
  <c r="AN586" i="3" s="1"/>
  <c r="AM586" i="3"/>
  <c r="AO586" i="3"/>
  <c r="AQ586" i="3" s="1"/>
  <c r="AP586" i="3"/>
  <c r="AR586" i="3"/>
  <c r="AT586" i="3" s="1"/>
  <c r="AS586" i="3"/>
  <c r="AU586" i="3"/>
  <c r="AW586" i="3" s="1"/>
  <c r="AV586" i="3"/>
  <c r="AX586" i="3"/>
  <c r="AZ586" i="3" s="1"/>
  <c r="AY586" i="3"/>
  <c r="BA586" i="3"/>
  <c r="BC586" i="3" s="1"/>
  <c r="BB586" i="3"/>
  <c r="BD586" i="3"/>
  <c r="U586" i="3"/>
  <c r="J586" i="3" s="1"/>
  <c r="BG586" i="3"/>
  <c r="BI586" i="3" s="1"/>
  <c r="N585" i="11"/>
  <c r="O585" i="11"/>
  <c r="P585" i="11"/>
  <c r="A586" i="11"/>
  <c r="AI587" i="3"/>
  <c r="AK587" i="3" s="1"/>
  <c r="AL587" i="3"/>
  <c r="AM587" i="3"/>
  <c r="AO587" i="3"/>
  <c r="AQ587" i="3" s="1"/>
  <c r="AP587" i="3"/>
  <c r="AR587" i="3"/>
  <c r="AT587" i="3" s="1"/>
  <c r="AS587" i="3"/>
  <c r="AU587" i="3"/>
  <c r="AW587" i="3" s="1"/>
  <c r="AV587" i="3"/>
  <c r="AX587" i="3"/>
  <c r="AZ587" i="3" s="1"/>
  <c r="AY587" i="3"/>
  <c r="BA587" i="3"/>
  <c r="BC587" i="3" s="1"/>
  <c r="BB587" i="3"/>
  <c r="BD587" i="3"/>
  <c r="BF587" i="3" s="1"/>
  <c r="U587" i="3"/>
  <c r="BG587" i="3"/>
  <c r="BI587" i="3" s="1"/>
  <c r="N586" i="11"/>
  <c r="O586" i="11"/>
  <c r="P586" i="11"/>
  <c r="A587" i="11"/>
  <c r="AI588" i="3"/>
  <c r="AK588" i="3" s="1"/>
  <c r="AL588" i="3"/>
  <c r="AN588" i="3" s="1"/>
  <c r="AM588" i="3"/>
  <c r="AO588" i="3"/>
  <c r="AQ588" i="3" s="1"/>
  <c r="AP588" i="3"/>
  <c r="AR588" i="3"/>
  <c r="AT588" i="3" s="1"/>
  <c r="AS588" i="3"/>
  <c r="AU588" i="3"/>
  <c r="AW588" i="3" s="1"/>
  <c r="AV588" i="3"/>
  <c r="AX588" i="3"/>
  <c r="AZ588" i="3" s="1"/>
  <c r="AY588" i="3"/>
  <c r="BA588" i="3"/>
  <c r="BC588" i="3" s="1"/>
  <c r="BB588" i="3"/>
  <c r="BD588" i="3"/>
  <c r="U588" i="3"/>
  <c r="BG588" i="3"/>
  <c r="BI588" i="3" s="1"/>
  <c r="N587" i="11"/>
  <c r="O587" i="11"/>
  <c r="P587" i="11"/>
  <c r="A588" i="11"/>
  <c r="AI589" i="3"/>
  <c r="AK589" i="3" s="1"/>
  <c r="AL589" i="3"/>
  <c r="AN589" i="3" s="1"/>
  <c r="AM589" i="3"/>
  <c r="AO589" i="3"/>
  <c r="AQ589" i="3" s="1"/>
  <c r="AP589" i="3"/>
  <c r="AR589" i="3"/>
  <c r="AT589" i="3" s="1"/>
  <c r="AS589" i="3"/>
  <c r="AU589" i="3"/>
  <c r="AW589" i="3" s="1"/>
  <c r="AV589" i="3"/>
  <c r="AX589" i="3"/>
  <c r="AZ589" i="3" s="1"/>
  <c r="AY589" i="3"/>
  <c r="BA589" i="3"/>
  <c r="BC589" i="3" s="1"/>
  <c r="BB589" i="3"/>
  <c r="BD589" i="3"/>
  <c r="BF589" i="3" s="1"/>
  <c r="U589" i="3"/>
  <c r="BG589" i="3"/>
  <c r="BI589" i="3" s="1"/>
  <c r="N588" i="11"/>
  <c r="O588" i="11"/>
  <c r="P588" i="11"/>
  <c r="A589" i="11"/>
  <c r="AI590" i="3"/>
  <c r="AK590" i="3" s="1"/>
  <c r="AL590" i="3"/>
  <c r="AN590" i="3" s="1"/>
  <c r="AM590" i="3"/>
  <c r="AO590" i="3"/>
  <c r="AQ590" i="3" s="1"/>
  <c r="AP590" i="3"/>
  <c r="AR590" i="3"/>
  <c r="AT590" i="3" s="1"/>
  <c r="AS590" i="3"/>
  <c r="AU590" i="3"/>
  <c r="AW590" i="3" s="1"/>
  <c r="AV590" i="3"/>
  <c r="AX590" i="3"/>
  <c r="AZ590" i="3" s="1"/>
  <c r="AY590" i="3"/>
  <c r="BA590" i="3"/>
  <c r="BC590" i="3" s="1"/>
  <c r="BB590" i="3"/>
  <c r="BD590" i="3"/>
  <c r="U590" i="3"/>
  <c r="BG590" i="3"/>
  <c r="BI590" i="3" s="1"/>
  <c r="N589" i="11"/>
  <c r="O589" i="11"/>
  <c r="P589" i="11"/>
  <c r="A590" i="11"/>
  <c r="AI591" i="3"/>
  <c r="AK591" i="3" s="1"/>
  <c r="AL591" i="3"/>
  <c r="AN591" i="3" s="1"/>
  <c r="AM591" i="3"/>
  <c r="AO591" i="3"/>
  <c r="AQ591" i="3" s="1"/>
  <c r="AP591" i="3"/>
  <c r="AR591" i="3"/>
  <c r="AT591" i="3" s="1"/>
  <c r="AS591" i="3"/>
  <c r="AU591" i="3"/>
  <c r="AW591" i="3" s="1"/>
  <c r="AV591" i="3"/>
  <c r="AX591" i="3"/>
  <c r="AZ591" i="3" s="1"/>
  <c r="AY591" i="3"/>
  <c r="BA591" i="3"/>
  <c r="BC591" i="3" s="1"/>
  <c r="BB591" i="3"/>
  <c r="BD591" i="3"/>
  <c r="BF591" i="3" s="1"/>
  <c r="U591" i="3"/>
  <c r="BG591" i="3"/>
  <c r="BI591" i="3" s="1"/>
  <c r="N590" i="11"/>
  <c r="O590" i="11"/>
  <c r="P590" i="11"/>
  <c r="A591" i="11"/>
  <c r="AI592" i="3"/>
  <c r="AK592" i="3" s="1"/>
  <c r="AL592" i="3"/>
  <c r="AM592" i="3"/>
  <c r="AO592" i="3"/>
  <c r="AQ592" i="3" s="1"/>
  <c r="AP592" i="3"/>
  <c r="AR592" i="3"/>
  <c r="AT592" i="3" s="1"/>
  <c r="AS592" i="3"/>
  <c r="AU592" i="3"/>
  <c r="AW592" i="3" s="1"/>
  <c r="AV592" i="3"/>
  <c r="AX592" i="3"/>
  <c r="AZ592" i="3" s="1"/>
  <c r="AY592" i="3"/>
  <c r="BA592" i="3"/>
  <c r="BC592" i="3" s="1"/>
  <c r="BB592" i="3"/>
  <c r="BD592" i="3"/>
  <c r="U592" i="3"/>
  <c r="J592" i="3" s="1"/>
  <c r="BG592" i="3"/>
  <c r="BI592" i="3" s="1"/>
  <c r="N591" i="11"/>
  <c r="O591" i="11"/>
  <c r="P591" i="11"/>
  <c r="A592" i="11"/>
  <c r="AI593" i="3"/>
  <c r="AK593" i="3" s="1"/>
  <c r="AL593" i="3"/>
  <c r="AN593" i="3" s="1"/>
  <c r="AM593" i="3"/>
  <c r="AO593" i="3"/>
  <c r="AQ593" i="3" s="1"/>
  <c r="AP593" i="3"/>
  <c r="AR593" i="3"/>
  <c r="AT593" i="3" s="1"/>
  <c r="AS593" i="3"/>
  <c r="AU593" i="3"/>
  <c r="AW593" i="3" s="1"/>
  <c r="AV593" i="3"/>
  <c r="AX593" i="3"/>
  <c r="AZ593" i="3" s="1"/>
  <c r="AY593" i="3"/>
  <c r="BA593" i="3"/>
  <c r="BC593" i="3" s="1"/>
  <c r="BB593" i="3"/>
  <c r="BD593" i="3"/>
  <c r="BF593" i="3" s="1"/>
  <c r="U593" i="3"/>
  <c r="J593" i="3" s="1"/>
  <c r="T593" i="3" s="1"/>
  <c r="BG593" i="3"/>
  <c r="BI593" i="3" s="1"/>
  <c r="N592" i="11"/>
  <c r="O592" i="11"/>
  <c r="P592" i="11"/>
  <c r="A593" i="11"/>
  <c r="AI594" i="3"/>
  <c r="AK594" i="3" s="1"/>
  <c r="AL594" i="3"/>
  <c r="AN594" i="3" s="1"/>
  <c r="AM594" i="3"/>
  <c r="AO594" i="3"/>
  <c r="AP594" i="3"/>
  <c r="AR594" i="3"/>
  <c r="AT594" i="3" s="1"/>
  <c r="AS594" i="3"/>
  <c r="AU594" i="3"/>
  <c r="AW594" i="3" s="1"/>
  <c r="AV594" i="3"/>
  <c r="AX594" i="3"/>
  <c r="AZ594" i="3" s="1"/>
  <c r="AY594" i="3"/>
  <c r="BA594" i="3"/>
  <c r="BC594" i="3" s="1"/>
  <c r="BB594" i="3"/>
  <c r="BD594" i="3"/>
  <c r="BF594" i="3" s="1"/>
  <c r="U594" i="3"/>
  <c r="BG594" i="3"/>
  <c r="BI594" i="3" s="1"/>
  <c r="N593" i="11"/>
  <c r="O593" i="11"/>
  <c r="P593" i="11"/>
  <c r="A594" i="11"/>
  <c r="AI595" i="3"/>
  <c r="AK595" i="3" s="1"/>
  <c r="AL595" i="3"/>
  <c r="AM595" i="3"/>
  <c r="AO595" i="3"/>
  <c r="AQ595" i="3" s="1"/>
  <c r="AP595" i="3"/>
  <c r="AR595" i="3"/>
  <c r="AT595" i="3" s="1"/>
  <c r="AS595" i="3"/>
  <c r="AU595" i="3"/>
  <c r="AW595" i="3" s="1"/>
  <c r="AV595" i="3"/>
  <c r="AX595" i="3"/>
  <c r="AZ595" i="3" s="1"/>
  <c r="AY595" i="3"/>
  <c r="BA595" i="3"/>
  <c r="BC595" i="3" s="1"/>
  <c r="BB595" i="3"/>
  <c r="BD595" i="3"/>
  <c r="BF595" i="3" s="1"/>
  <c r="U595" i="3"/>
  <c r="J595" i="3" s="1"/>
  <c r="T595" i="3" s="1"/>
  <c r="BG595" i="3"/>
  <c r="BI595" i="3" s="1"/>
  <c r="N594" i="11"/>
  <c r="O594" i="11"/>
  <c r="P594" i="11"/>
  <c r="A595" i="11"/>
  <c r="AI596" i="3"/>
  <c r="AK596" i="3" s="1"/>
  <c r="AL596" i="3"/>
  <c r="AN596" i="3" s="1"/>
  <c r="AM596" i="3"/>
  <c r="AO596" i="3"/>
  <c r="AQ596" i="3" s="1"/>
  <c r="AP596" i="3"/>
  <c r="AR596" i="3"/>
  <c r="AT596" i="3" s="1"/>
  <c r="AS596" i="3"/>
  <c r="AU596" i="3"/>
  <c r="AW596" i="3" s="1"/>
  <c r="AV596" i="3"/>
  <c r="AX596" i="3"/>
  <c r="AY596" i="3"/>
  <c r="BA596" i="3"/>
  <c r="BC596" i="3" s="1"/>
  <c r="BB596" i="3"/>
  <c r="BD596" i="3"/>
  <c r="BF596" i="3" s="1"/>
  <c r="U596" i="3"/>
  <c r="BG596" i="3"/>
  <c r="N595" i="11"/>
  <c r="O595" i="11"/>
  <c r="P595" i="11"/>
  <c r="A596" i="11"/>
  <c r="AI597" i="3"/>
  <c r="AK597" i="3" s="1"/>
  <c r="AL597" i="3"/>
  <c r="AN597" i="3" s="1"/>
  <c r="AM597" i="3"/>
  <c r="AO597" i="3"/>
  <c r="AQ597" i="3" s="1"/>
  <c r="AP597" i="3"/>
  <c r="AR597" i="3"/>
  <c r="AT597" i="3" s="1"/>
  <c r="AS597" i="3"/>
  <c r="AU597" i="3"/>
  <c r="AW597" i="3" s="1"/>
  <c r="AV597" i="3"/>
  <c r="AX597" i="3"/>
  <c r="AZ597" i="3" s="1"/>
  <c r="AY597" i="3"/>
  <c r="BA597" i="3"/>
  <c r="BC597" i="3" s="1"/>
  <c r="BB597" i="3"/>
  <c r="BD597" i="3"/>
  <c r="BF597" i="3" s="1"/>
  <c r="U597" i="3"/>
  <c r="J597" i="3" s="1"/>
  <c r="T597" i="3" s="1"/>
  <c r="BG597" i="3"/>
  <c r="BI597" i="3" s="1"/>
  <c r="N596" i="11"/>
  <c r="O596" i="11"/>
  <c r="P596" i="11"/>
  <c r="A597" i="11"/>
  <c r="AI598" i="3"/>
  <c r="AK598" i="3" s="1"/>
  <c r="AL598" i="3"/>
  <c r="AN598" i="3" s="1"/>
  <c r="AM598" i="3"/>
  <c r="AO598" i="3"/>
  <c r="AQ598" i="3" s="1"/>
  <c r="AP598" i="3"/>
  <c r="AR598" i="3"/>
  <c r="AT598" i="3" s="1"/>
  <c r="AS598" i="3"/>
  <c r="AU598" i="3"/>
  <c r="AW598" i="3" s="1"/>
  <c r="AV598" i="3"/>
  <c r="AX598" i="3"/>
  <c r="AZ598" i="3" s="1"/>
  <c r="AY598" i="3"/>
  <c r="BA598" i="3"/>
  <c r="BC598" i="3" s="1"/>
  <c r="BB598" i="3"/>
  <c r="BD598" i="3"/>
  <c r="BF598" i="3" s="1"/>
  <c r="U598" i="3"/>
  <c r="BG598" i="3"/>
  <c r="BI598" i="3" s="1"/>
  <c r="N597" i="11"/>
  <c r="O597" i="11"/>
  <c r="P597" i="11"/>
  <c r="A598" i="11"/>
  <c r="AI599" i="3"/>
  <c r="AK599" i="3" s="1"/>
  <c r="AL599" i="3"/>
  <c r="AN599" i="3" s="1"/>
  <c r="AM599" i="3"/>
  <c r="AO599" i="3"/>
  <c r="AQ599" i="3" s="1"/>
  <c r="AP599" i="3"/>
  <c r="AR599" i="3"/>
  <c r="AT599" i="3" s="1"/>
  <c r="AS599" i="3"/>
  <c r="AU599" i="3"/>
  <c r="AW599" i="3" s="1"/>
  <c r="AV599" i="3"/>
  <c r="AX599" i="3"/>
  <c r="AZ599" i="3" s="1"/>
  <c r="AY599" i="3"/>
  <c r="BA599" i="3"/>
  <c r="BC599" i="3" s="1"/>
  <c r="BB599" i="3"/>
  <c r="BD599" i="3"/>
  <c r="BF599" i="3" s="1"/>
  <c r="U599" i="3"/>
  <c r="BG599" i="3"/>
  <c r="BI599" i="3" s="1"/>
  <c r="N598" i="11"/>
  <c r="O598" i="11"/>
  <c r="P598" i="11"/>
  <c r="A599" i="11"/>
  <c r="AI600" i="3"/>
  <c r="AK600" i="3" s="1"/>
  <c r="AL600" i="3"/>
  <c r="AN600" i="3" s="1"/>
  <c r="AM600" i="3"/>
  <c r="AO600" i="3"/>
  <c r="AQ600" i="3" s="1"/>
  <c r="AP600" i="3"/>
  <c r="AR600" i="3"/>
  <c r="AT600" i="3" s="1"/>
  <c r="AS600" i="3"/>
  <c r="AU600" i="3"/>
  <c r="AW600" i="3" s="1"/>
  <c r="AV600" i="3"/>
  <c r="AX600" i="3"/>
  <c r="AZ600" i="3" s="1"/>
  <c r="AY600" i="3"/>
  <c r="BA600" i="3"/>
  <c r="BC600" i="3" s="1"/>
  <c r="BB600" i="3"/>
  <c r="BD600" i="3"/>
  <c r="BF600" i="3" s="1"/>
  <c r="U600" i="3"/>
  <c r="J600" i="3" s="1"/>
  <c r="T600" i="3" s="1"/>
  <c r="BG600" i="3"/>
  <c r="BI600" i="3" s="1"/>
  <c r="N599" i="11"/>
  <c r="O599" i="11"/>
  <c r="P599" i="11"/>
  <c r="A600" i="11"/>
  <c r="AI601" i="3"/>
  <c r="AK601" i="3" s="1"/>
  <c r="AL601" i="3"/>
  <c r="AN601" i="3" s="1"/>
  <c r="AM601" i="3"/>
  <c r="AO601" i="3"/>
  <c r="AQ601" i="3" s="1"/>
  <c r="AP601" i="3"/>
  <c r="AR601" i="3"/>
  <c r="AT601" i="3" s="1"/>
  <c r="AS601" i="3"/>
  <c r="AU601" i="3"/>
  <c r="AW601" i="3" s="1"/>
  <c r="AV601" i="3"/>
  <c r="AX601" i="3"/>
  <c r="AZ601" i="3" s="1"/>
  <c r="AY601" i="3"/>
  <c r="BA601" i="3"/>
  <c r="BC601" i="3" s="1"/>
  <c r="BB601" i="3"/>
  <c r="BD601" i="3"/>
  <c r="BF601" i="3" s="1"/>
  <c r="U601" i="3"/>
  <c r="BG601" i="3"/>
  <c r="BI601" i="3" s="1"/>
  <c r="N600" i="11"/>
  <c r="O600" i="11"/>
  <c r="P600" i="11"/>
  <c r="A601" i="11"/>
  <c r="AI602" i="3"/>
  <c r="AK602" i="3" s="1"/>
  <c r="AL602" i="3"/>
  <c r="AN602" i="3" s="1"/>
  <c r="AM602" i="3"/>
  <c r="AO602" i="3"/>
  <c r="AQ602" i="3" s="1"/>
  <c r="AP602" i="3"/>
  <c r="AR602" i="3"/>
  <c r="AT602" i="3" s="1"/>
  <c r="AS602" i="3"/>
  <c r="AU602" i="3"/>
  <c r="AW602" i="3" s="1"/>
  <c r="AV602" i="3"/>
  <c r="AX602" i="3"/>
  <c r="AZ602" i="3" s="1"/>
  <c r="AY602" i="3"/>
  <c r="BA602" i="3"/>
  <c r="BC602" i="3" s="1"/>
  <c r="BB602" i="3"/>
  <c r="BD602" i="3"/>
  <c r="BF602" i="3" s="1"/>
  <c r="U602" i="3"/>
  <c r="BG602" i="3"/>
  <c r="BI602" i="3" s="1"/>
  <c r="N601" i="11"/>
  <c r="O601" i="11"/>
  <c r="P601" i="11"/>
  <c r="A602" i="11"/>
  <c r="AI603" i="3"/>
  <c r="AK603" i="3" s="1"/>
  <c r="AL603" i="3"/>
  <c r="AN603" i="3" s="1"/>
  <c r="AM603" i="3"/>
  <c r="AO603" i="3"/>
  <c r="AQ603" i="3" s="1"/>
  <c r="AP603" i="3"/>
  <c r="AR603" i="3"/>
  <c r="AT603" i="3" s="1"/>
  <c r="AS603" i="3"/>
  <c r="AU603" i="3"/>
  <c r="AW603" i="3" s="1"/>
  <c r="AV603" i="3"/>
  <c r="AX603" i="3"/>
  <c r="AZ603" i="3" s="1"/>
  <c r="AY603" i="3"/>
  <c r="BA603" i="3"/>
  <c r="BC603" i="3" s="1"/>
  <c r="BB603" i="3"/>
  <c r="BD603" i="3"/>
  <c r="BF603" i="3" s="1"/>
  <c r="U603" i="3"/>
  <c r="BG603" i="3"/>
  <c r="BI603" i="3" s="1"/>
  <c r="N602" i="11"/>
  <c r="O602" i="11"/>
  <c r="P602" i="11"/>
  <c r="A603" i="11"/>
  <c r="AI604" i="3"/>
  <c r="AK604" i="3" s="1"/>
  <c r="AL604" i="3"/>
  <c r="AM604" i="3"/>
  <c r="AO604" i="3"/>
  <c r="AQ604" i="3" s="1"/>
  <c r="AP604" i="3"/>
  <c r="AR604" i="3"/>
  <c r="AT604" i="3" s="1"/>
  <c r="AS604" i="3"/>
  <c r="AU604" i="3"/>
  <c r="AW604" i="3" s="1"/>
  <c r="AV604" i="3"/>
  <c r="AX604" i="3"/>
  <c r="AZ604" i="3" s="1"/>
  <c r="AY604" i="3"/>
  <c r="BA604" i="3"/>
  <c r="BC604" i="3" s="1"/>
  <c r="BB604" i="3"/>
  <c r="BD604" i="3"/>
  <c r="BF604" i="3" s="1"/>
  <c r="U604" i="3"/>
  <c r="BH604" i="3" s="1"/>
  <c r="BG604" i="3"/>
  <c r="BI604" i="3" s="1"/>
  <c r="N603" i="11"/>
  <c r="O603" i="11"/>
  <c r="P603" i="11"/>
  <c r="A604" i="11"/>
  <c r="AI605" i="3"/>
  <c r="AK605" i="3" s="1"/>
  <c r="AL605" i="3"/>
  <c r="AN605" i="3" s="1"/>
  <c r="AM605" i="3"/>
  <c r="AO605" i="3"/>
  <c r="AQ605" i="3" s="1"/>
  <c r="AP605" i="3"/>
  <c r="AR605" i="3"/>
  <c r="AT605" i="3" s="1"/>
  <c r="AS605" i="3"/>
  <c r="AU605" i="3"/>
  <c r="AW605" i="3" s="1"/>
  <c r="AV605" i="3"/>
  <c r="AX605" i="3"/>
  <c r="AZ605" i="3" s="1"/>
  <c r="AY605" i="3"/>
  <c r="BA605" i="3"/>
  <c r="BC605" i="3" s="1"/>
  <c r="BB605" i="3"/>
  <c r="BD605" i="3"/>
  <c r="BF605" i="3" s="1"/>
  <c r="U605" i="3"/>
  <c r="J605" i="3" s="1"/>
  <c r="T605" i="3" s="1"/>
  <c r="BG605" i="3"/>
  <c r="N604" i="11"/>
  <c r="O604" i="11"/>
  <c r="P604" i="11"/>
  <c r="A605" i="11"/>
  <c r="AI606" i="3"/>
  <c r="AK606" i="3" s="1"/>
  <c r="AL606" i="3"/>
  <c r="AN606" i="3" s="1"/>
  <c r="AM606" i="3"/>
  <c r="AO606" i="3"/>
  <c r="AQ606" i="3" s="1"/>
  <c r="AP606" i="3"/>
  <c r="AR606" i="3"/>
  <c r="AT606" i="3" s="1"/>
  <c r="AS606" i="3"/>
  <c r="AU606" i="3"/>
  <c r="AW606" i="3" s="1"/>
  <c r="AV606" i="3"/>
  <c r="AX606" i="3"/>
  <c r="AZ606" i="3" s="1"/>
  <c r="AY606" i="3"/>
  <c r="BA606" i="3"/>
  <c r="BC606" i="3" s="1"/>
  <c r="BB606" i="3"/>
  <c r="BD606" i="3"/>
  <c r="BF606" i="3" s="1"/>
  <c r="U606" i="3"/>
  <c r="BG606" i="3"/>
  <c r="BI606" i="3" s="1"/>
  <c r="N605" i="11"/>
  <c r="O605" i="11"/>
  <c r="P605" i="11"/>
  <c r="A606" i="11"/>
  <c r="AI607" i="3"/>
  <c r="AK607" i="3" s="1"/>
  <c r="AL607" i="3"/>
  <c r="AM607" i="3"/>
  <c r="AO607" i="3"/>
  <c r="AQ607" i="3" s="1"/>
  <c r="AP607" i="3"/>
  <c r="AR607" i="3"/>
  <c r="AT607" i="3" s="1"/>
  <c r="AS607" i="3"/>
  <c r="AU607" i="3"/>
  <c r="AW607" i="3" s="1"/>
  <c r="AV607" i="3"/>
  <c r="AX607" i="3"/>
  <c r="AZ607" i="3" s="1"/>
  <c r="AY607" i="3"/>
  <c r="BA607" i="3"/>
  <c r="BC607" i="3" s="1"/>
  <c r="BB607" i="3"/>
  <c r="BD607" i="3"/>
  <c r="BF607" i="3" s="1"/>
  <c r="U607" i="3"/>
  <c r="J607" i="3" s="1"/>
  <c r="T607" i="3" s="1"/>
  <c r="BG607" i="3"/>
  <c r="BI607" i="3" s="1"/>
  <c r="N606" i="11"/>
  <c r="O606" i="11"/>
  <c r="P606" i="11"/>
  <c r="A607" i="11"/>
  <c r="AI608" i="3"/>
  <c r="AK608" i="3" s="1"/>
  <c r="AL608" i="3"/>
  <c r="AN608" i="3" s="1"/>
  <c r="AM608" i="3"/>
  <c r="AO608" i="3"/>
  <c r="AQ608" i="3" s="1"/>
  <c r="AP608" i="3"/>
  <c r="AR608" i="3"/>
  <c r="AT608" i="3" s="1"/>
  <c r="AS608" i="3"/>
  <c r="AU608" i="3"/>
  <c r="AW608" i="3" s="1"/>
  <c r="AV608" i="3"/>
  <c r="AX608" i="3"/>
  <c r="AZ608" i="3" s="1"/>
  <c r="AY608" i="3"/>
  <c r="BA608" i="3"/>
  <c r="BC608" i="3" s="1"/>
  <c r="BB608" i="3"/>
  <c r="BD608" i="3"/>
  <c r="BF608" i="3" s="1"/>
  <c r="U608" i="3"/>
  <c r="BH608" i="3" s="1"/>
  <c r="BG608" i="3"/>
  <c r="BI608" i="3" s="1"/>
  <c r="N607" i="11"/>
  <c r="O607" i="11"/>
  <c r="P607" i="11"/>
  <c r="A608" i="11"/>
  <c r="AI609" i="3"/>
  <c r="AK609" i="3" s="1"/>
  <c r="AL609" i="3"/>
  <c r="AN609" i="3" s="1"/>
  <c r="AM609" i="3"/>
  <c r="AO609" i="3"/>
  <c r="AQ609" i="3" s="1"/>
  <c r="AP609" i="3"/>
  <c r="AR609" i="3"/>
  <c r="AS609" i="3"/>
  <c r="AU609" i="3"/>
  <c r="AW609" i="3" s="1"/>
  <c r="AV609" i="3"/>
  <c r="AX609" i="3"/>
  <c r="AZ609" i="3" s="1"/>
  <c r="AY609" i="3"/>
  <c r="BA609" i="3"/>
  <c r="BC609" i="3" s="1"/>
  <c r="BB609" i="3"/>
  <c r="BD609" i="3"/>
  <c r="BF609" i="3" s="1"/>
  <c r="U609" i="3"/>
  <c r="BG609" i="3"/>
  <c r="BI609" i="3" s="1"/>
  <c r="N608" i="11"/>
  <c r="O608" i="11"/>
  <c r="P608" i="11"/>
  <c r="A609" i="11"/>
  <c r="AI610" i="3"/>
  <c r="AK610" i="3" s="1"/>
  <c r="AL610" i="3"/>
  <c r="AN610" i="3" s="1"/>
  <c r="AM610" i="3"/>
  <c r="AO610" i="3"/>
  <c r="AQ610" i="3" s="1"/>
  <c r="AP610" i="3"/>
  <c r="AR610" i="3"/>
  <c r="AT610" i="3" s="1"/>
  <c r="AS610" i="3"/>
  <c r="AU610" i="3"/>
  <c r="AW610" i="3" s="1"/>
  <c r="AV610" i="3"/>
  <c r="AX610" i="3"/>
  <c r="AZ610" i="3" s="1"/>
  <c r="AY610" i="3"/>
  <c r="BA610" i="3"/>
  <c r="BC610" i="3" s="1"/>
  <c r="BB610" i="3"/>
  <c r="BD610" i="3"/>
  <c r="U610" i="3"/>
  <c r="J610" i="3" s="1"/>
  <c r="BG610" i="3"/>
  <c r="BI610" i="3" s="1"/>
  <c r="N609" i="11"/>
  <c r="O609" i="11"/>
  <c r="P609" i="11"/>
  <c r="A610" i="11"/>
  <c r="AI611" i="3"/>
  <c r="AK611" i="3" s="1"/>
  <c r="AL611" i="3"/>
  <c r="AN611" i="3" s="1"/>
  <c r="AM611" i="3"/>
  <c r="AO611" i="3"/>
  <c r="AQ611" i="3" s="1"/>
  <c r="AP611" i="3"/>
  <c r="AR611" i="3"/>
  <c r="AT611" i="3" s="1"/>
  <c r="AS611" i="3"/>
  <c r="AU611" i="3"/>
  <c r="AW611" i="3" s="1"/>
  <c r="AV611" i="3"/>
  <c r="AX611" i="3"/>
  <c r="AZ611" i="3" s="1"/>
  <c r="AY611" i="3"/>
  <c r="BA611" i="3"/>
  <c r="BC611" i="3" s="1"/>
  <c r="BB611" i="3"/>
  <c r="BD611" i="3"/>
  <c r="BF611" i="3" s="1"/>
  <c r="U611" i="3"/>
  <c r="BG611" i="3"/>
  <c r="BI611" i="3" s="1"/>
  <c r="N610" i="11"/>
  <c r="O610" i="11"/>
  <c r="P610" i="11"/>
  <c r="A611" i="11"/>
  <c r="AI612" i="3"/>
  <c r="AK612" i="3" s="1"/>
  <c r="AL612" i="3"/>
  <c r="AN612" i="3" s="1"/>
  <c r="AM612" i="3"/>
  <c r="AO612" i="3"/>
  <c r="AQ612" i="3" s="1"/>
  <c r="AP612" i="3"/>
  <c r="AR612" i="3"/>
  <c r="AT612" i="3" s="1"/>
  <c r="AS612" i="3"/>
  <c r="AU612" i="3"/>
  <c r="AW612" i="3" s="1"/>
  <c r="AV612" i="3"/>
  <c r="AX612" i="3"/>
  <c r="AZ612" i="3" s="1"/>
  <c r="AY612" i="3"/>
  <c r="BA612" i="3"/>
  <c r="BC612" i="3" s="1"/>
  <c r="BB612" i="3"/>
  <c r="BD612" i="3"/>
  <c r="U612" i="3"/>
  <c r="BH612" i="3" s="1"/>
  <c r="BG612" i="3"/>
  <c r="BI612" i="3" s="1"/>
  <c r="N611" i="11"/>
  <c r="O611" i="11"/>
  <c r="P611" i="11"/>
  <c r="A612" i="11"/>
  <c r="AI613" i="3"/>
  <c r="AK613" i="3" s="1"/>
  <c r="AL613" i="3"/>
  <c r="AN613" i="3" s="1"/>
  <c r="AM613" i="3"/>
  <c r="AO613" i="3"/>
  <c r="AQ613" i="3" s="1"/>
  <c r="AP613" i="3"/>
  <c r="AR613" i="3"/>
  <c r="AT613" i="3" s="1"/>
  <c r="AS613" i="3"/>
  <c r="AU613" i="3"/>
  <c r="AW613" i="3" s="1"/>
  <c r="AV613" i="3"/>
  <c r="AX613" i="3"/>
  <c r="AZ613" i="3" s="1"/>
  <c r="AY613" i="3"/>
  <c r="BA613" i="3"/>
  <c r="BC613" i="3" s="1"/>
  <c r="BB613" i="3"/>
  <c r="BD613" i="3"/>
  <c r="BF613" i="3" s="1"/>
  <c r="U613" i="3"/>
  <c r="BG613" i="3"/>
  <c r="BI613" i="3" s="1"/>
  <c r="N612" i="11"/>
  <c r="O612" i="11"/>
  <c r="P612" i="11"/>
  <c r="A613" i="11"/>
  <c r="AI614" i="3"/>
  <c r="AK614" i="3" s="1"/>
  <c r="AL614" i="3"/>
  <c r="AN614" i="3" s="1"/>
  <c r="AM614" i="3"/>
  <c r="AO614" i="3"/>
  <c r="AQ614" i="3" s="1"/>
  <c r="AP614" i="3"/>
  <c r="AR614" i="3"/>
  <c r="AS614" i="3"/>
  <c r="AU614" i="3"/>
  <c r="AW614" i="3" s="1"/>
  <c r="AV614" i="3"/>
  <c r="AX614" i="3"/>
  <c r="AZ614" i="3" s="1"/>
  <c r="AY614" i="3"/>
  <c r="BA614" i="3"/>
  <c r="BC614" i="3" s="1"/>
  <c r="BB614" i="3"/>
  <c r="BD614" i="3"/>
  <c r="U614" i="3"/>
  <c r="K614" i="3" s="1"/>
  <c r="BG614" i="3"/>
  <c r="BI614" i="3" s="1"/>
  <c r="N613" i="11"/>
  <c r="O613" i="11"/>
  <c r="P613" i="11"/>
  <c r="A614" i="11"/>
  <c r="AI615" i="3"/>
  <c r="AK615" i="3" s="1"/>
  <c r="AL615" i="3"/>
  <c r="AM615" i="3"/>
  <c r="AO615" i="3"/>
  <c r="AQ615" i="3" s="1"/>
  <c r="AP615" i="3"/>
  <c r="AR615" i="3"/>
  <c r="AT615" i="3" s="1"/>
  <c r="AS615" i="3"/>
  <c r="AU615" i="3"/>
  <c r="AW615" i="3" s="1"/>
  <c r="AV615" i="3"/>
  <c r="AX615" i="3"/>
  <c r="AZ615" i="3" s="1"/>
  <c r="AY615" i="3"/>
  <c r="BA615" i="3"/>
  <c r="BC615" i="3" s="1"/>
  <c r="BB615" i="3"/>
  <c r="BD615" i="3"/>
  <c r="BF615" i="3" s="1"/>
  <c r="U615" i="3"/>
  <c r="J615" i="3" s="1"/>
  <c r="T615" i="3" s="1"/>
  <c r="BG615" i="3"/>
  <c r="BI615" i="3" s="1"/>
  <c r="N614" i="11"/>
  <c r="O614" i="11"/>
  <c r="P614" i="11"/>
  <c r="A615" i="11"/>
  <c r="AI616" i="3"/>
  <c r="AK616" i="3" s="1"/>
  <c r="AL616" i="3"/>
  <c r="AN616" i="3" s="1"/>
  <c r="AM616" i="3"/>
  <c r="AO616" i="3"/>
  <c r="AQ616" i="3" s="1"/>
  <c r="AP616" i="3"/>
  <c r="AR616" i="3"/>
  <c r="AT616" i="3" s="1"/>
  <c r="AS616" i="3"/>
  <c r="AU616" i="3"/>
  <c r="AW616" i="3" s="1"/>
  <c r="AV616" i="3"/>
  <c r="AX616" i="3"/>
  <c r="AY616" i="3"/>
  <c r="BA616" i="3"/>
  <c r="BC616" i="3" s="1"/>
  <c r="BB616" i="3"/>
  <c r="BD616" i="3"/>
  <c r="U616" i="3"/>
  <c r="BH616" i="3" s="1"/>
  <c r="BG616" i="3"/>
  <c r="BI616" i="3" s="1"/>
  <c r="N615" i="11"/>
  <c r="O615" i="11"/>
  <c r="P615" i="11"/>
  <c r="A616" i="11"/>
  <c r="AI617" i="3"/>
  <c r="AK617" i="3" s="1"/>
  <c r="AL617" i="3"/>
  <c r="AN617" i="3" s="1"/>
  <c r="AM617" i="3"/>
  <c r="AO617" i="3"/>
  <c r="AQ617" i="3" s="1"/>
  <c r="AP617" i="3"/>
  <c r="AR617" i="3"/>
  <c r="AT617" i="3" s="1"/>
  <c r="AS617" i="3"/>
  <c r="AU617" i="3"/>
  <c r="AW617" i="3" s="1"/>
  <c r="AV617" i="3"/>
  <c r="AX617" i="3"/>
  <c r="AZ617" i="3" s="1"/>
  <c r="AY617" i="3"/>
  <c r="BA617" i="3"/>
  <c r="BC617" i="3" s="1"/>
  <c r="BB617" i="3"/>
  <c r="BD617" i="3"/>
  <c r="BF617" i="3" s="1"/>
  <c r="U617" i="3"/>
  <c r="BG617" i="3"/>
  <c r="BI617" i="3" s="1"/>
  <c r="N616" i="11"/>
  <c r="O616" i="11"/>
  <c r="P616" i="11"/>
  <c r="A617" i="11"/>
  <c r="AI618" i="3"/>
  <c r="AK618" i="3" s="1"/>
  <c r="AL618" i="3"/>
  <c r="AN618" i="3" s="1"/>
  <c r="AM618" i="3"/>
  <c r="AO618" i="3"/>
  <c r="AQ618" i="3" s="1"/>
  <c r="AP618" i="3"/>
  <c r="AR618" i="3"/>
  <c r="AS618" i="3"/>
  <c r="AU618" i="3"/>
  <c r="AW618" i="3" s="1"/>
  <c r="AV618" i="3"/>
  <c r="AX618" i="3"/>
  <c r="AZ618" i="3" s="1"/>
  <c r="AY618" i="3"/>
  <c r="BA618" i="3"/>
  <c r="BC618" i="3" s="1"/>
  <c r="BB618" i="3"/>
  <c r="BD618" i="3"/>
  <c r="BF618" i="3" s="1"/>
  <c r="U618" i="3"/>
  <c r="BH618" i="3" s="1"/>
  <c r="BG618" i="3"/>
  <c r="BI618" i="3" s="1"/>
  <c r="N617" i="11"/>
  <c r="O617" i="11"/>
  <c r="P617" i="11"/>
  <c r="A618" i="11"/>
  <c r="AI619" i="3"/>
  <c r="AK619" i="3" s="1"/>
  <c r="AL619" i="3"/>
  <c r="AM619" i="3"/>
  <c r="AO619" i="3"/>
  <c r="AQ619" i="3" s="1"/>
  <c r="AP619" i="3"/>
  <c r="AR619" i="3"/>
  <c r="AT619" i="3" s="1"/>
  <c r="AS619" i="3"/>
  <c r="AU619" i="3"/>
  <c r="AW619" i="3" s="1"/>
  <c r="AV619" i="3"/>
  <c r="AX619" i="3"/>
  <c r="AZ619" i="3" s="1"/>
  <c r="AY619" i="3"/>
  <c r="BA619" i="3"/>
  <c r="BC619" i="3" s="1"/>
  <c r="BB619" i="3"/>
  <c r="BD619" i="3"/>
  <c r="BF619" i="3" s="1"/>
  <c r="U619" i="3"/>
  <c r="K619" i="3" s="1"/>
  <c r="BG619" i="3"/>
  <c r="BI619" i="3" s="1"/>
  <c r="N618" i="11"/>
  <c r="O618" i="11"/>
  <c r="P618" i="11"/>
  <c r="A619" i="11"/>
  <c r="AI620" i="3"/>
  <c r="AK620" i="3" s="1"/>
  <c r="AL620" i="3"/>
  <c r="AN620" i="3" s="1"/>
  <c r="AM620" i="3"/>
  <c r="AO620" i="3"/>
  <c r="AQ620" i="3" s="1"/>
  <c r="AP620" i="3"/>
  <c r="AR620" i="3"/>
  <c r="AT620" i="3" s="1"/>
  <c r="AS620" i="3"/>
  <c r="AU620" i="3"/>
  <c r="AW620" i="3" s="1"/>
  <c r="AV620" i="3"/>
  <c r="AX620" i="3"/>
  <c r="AZ620" i="3" s="1"/>
  <c r="AY620" i="3"/>
  <c r="BA620" i="3"/>
  <c r="BC620" i="3" s="1"/>
  <c r="BB620" i="3"/>
  <c r="BD620" i="3"/>
  <c r="U620" i="3"/>
  <c r="J620" i="3" s="1"/>
  <c r="T620" i="3" s="1"/>
  <c r="BG620" i="3"/>
  <c r="N619" i="11"/>
  <c r="O619" i="11"/>
  <c r="P619" i="11"/>
  <c r="A620" i="11"/>
  <c r="AI621" i="3"/>
  <c r="AK621" i="3" s="1"/>
  <c r="AL621" i="3"/>
  <c r="AN621" i="3" s="1"/>
  <c r="AM621" i="3"/>
  <c r="AO621" i="3"/>
  <c r="AQ621" i="3" s="1"/>
  <c r="AP621" i="3"/>
  <c r="AR621" i="3"/>
  <c r="AT621" i="3" s="1"/>
  <c r="AS621" i="3"/>
  <c r="AU621" i="3"/>
  <c r="AW621" i="3" s="1"/>
  <c r="AV621" i="3"/>
  <c r="AX621" i="3"/>
  <c r="AZ621" i="3" s="1"/>
  <c r="AY621" i="3"/>
  <c r="BA621" i="3"/>
  <c r="BC621" i="3" s="1"/>
  <c r="BB621" i="3"/>
  <c r="BD621" i="3"/>
  <c r="BF621" i="3" s="1"/>
  <c r="U621" i="3"/>
  <c r="K621" i="3" s="1"/>
  <c r="BG621" i="3"/>
  <c r="BI621" i="3" s="1"/>
  <c r="N620" i="11"/>
  <c r="O620" i="11"/>
  <c r="P620" i="11"/>
  <c r="A621" i="11"/>
  <c r="AI622" i="3"/>
  <c r="AK622" i="3" s="1"/>
  <c r="AL622" i="3"/>
  <c r="AN622" i="3" s="1"/>
  <c r="AM622" i="3"/>
  <c r="AO622" i="3"/>
  <c r="AQ622" i="3" s="1"/>
  <c r="AP622" i="3"/>
  <c r="AR622" i="3"/>
  <c r="AS622" i="3"/>
  <c r="AU622" i="3"/>
  <c r="AW622" i="3" s="1"/>
  <c r="AV622" i="3"/>
  <c r="AX622" i="3"/>
  <c r="AZ622" i="3" s="1"/>
  <c r="AY622" i="3"/>
  <c r="BA622" i="3"/>
  <c r="BC622" i="3" s="1"/>
  <c r="BB622" i="3"/>
  <c r="BD622" i="3"/>
  <c r="BF622" i="3" s="1"/>
  <c r="U622" i="3"/>
  <c r="BG622" i="3"/>
  <c r="BI622" i="3" s="1"/>
  <c r="N621" i="11"/>
  <c r="O621" i="11"/>
  <c r="P621" i="11"/>
  <c r="A622" i="11"/>
  <c r="AI623" i="3"/>
  <c r="AK623" i="3" s="1"/>
  <c r="AL623" i="3"/>
  <c r="AN623" i="3" s="1"/>
  <c r="AM623" i="3"/>
  <c r="AO623" i="3"/>
  <c r="AQ623" i="3" s="1"/>
  <c r="AP623" i="3"/>
  <c r="AR623" i="3"/>
  <c r="AT623" i="3" s="1"/>
  <c r="AS623" i="3"/>
  <c r="AU623" i="3"/>
  <c r="AW623" i="3" s="1"/>
  <c r="AV623" i="3"/>
  <c r="AX623" i="3"/>
  <c r="AZ623" i="3" s="1"/>
  <c r="AY623" i="3"/>
  <c r="BA623" i="3"/>
  <c r="BC623" i="3" s="1"/>
  <c r="BB623" i="3"/>
  <c r="BD623" i="3"/>
  <c r="BF623" i="3" s="1"/>
  <c r="U623" i="3"/>
  <c r="BH623" i="3" s="1"/>
  <c r="BG623" i="3"/>
  <c r="BI623" i="3" s="1"/>
  <c r="N622" i="11"/>
  <c r="O622" i="11"/>
  <c r="P622" i="11"/>
  <c r="A623" i="11"/>
  <c r="AI624" i="3"/>
  <c r="AK624" i="3" s="1"/>
  <c r="AL624" i="3"/>
  <c r="AN624" i="3" s="1"/>
  <c r="AM624" i="3"/>
  <c r="AO624" i="3"/>
  <c r="AQ624" i="3" s="1"/>
  <c r="AP624" i="3"/>
  <c r="AR624" i="3"/>
  <c r="AT624" i="3" s="1"/>
  <c r="AS624" i="3"/>
  <c r="AU624" i="3"/>
  <c r="AW624" i="3" s="1"/>
  <c r="AV624" i="3"/>
  <c r="AX624" i="3"/>
  <c r="AZ624" i="3" s="1"/>
  <c r="AY624" i="3"/>
  <c r="BA624" i="3"/>
  <c r="BC624" i="3" s="1"/>
  <c r="BB624" i="3"/>
  <c r="BD624" i="3"/>
  <c r="BF624" i="3" s="1"/>
  <c r="U624" i="3"/>
  <c r="BH624" i="3" s="1"/>
  <c r="BG624" i="3"/>
  <c r="BI624" i="3" s="1"/>
  <c r="N623" i="11"/>
  <c r="O623" i="11"/>
  <c r="P623" i="11"/>
  <c r="A624" i="11"/>
  <c r="AI625" i="3"/>
  <c r="AK625" i="3" s="1"/>
  <c r="AL625" i="3"/>
  <c r="AM625" i="3"/>
  <c r="AO625" i="3"/>
  <c r="AQ625" i="3" s="1"/>
  <c r="AP625" i="3"/>
  <c r="AR625" i="3"/>
  <c r="AT625" i="3" s="1"/>
  <c r="AS625" i="3"/>
  <c r="AU625" i="3"/>
  <c r="AW625" i="3" s="1"/>
  <c r="AV625" i="3"/>
  <c r="AX625" i="3"/>
  <c r="AZ625" i="3" s="1"/>
  <c r="AY625" i="3"/>
  <c r="BA625" i="3"/>
  <c r="BC625" i="3" s="1"/>
  <c r="BB625" i="3"/>
  <c r="BD625" i="3"/>
  <c r="BF625" i="3" s="1"/>
  <c r="U625" i="3"/>
  <c r="K625" i="3" s="1"/>
  <c r="BG625" i="3"/>
  <c r="BI625" i="3" s="1"/>
  <c r="N624" i="11"/>
  <c r="O624" i="11"/>
  <c r="P624" i="11"/>
  <c r="A625" i="11"/>
  <c r="AI626" i="3"/>
  <c r="AK626" i="3" s="1"/>
  <c r="AL626" i="3"/>
  <c r="AN626" i="3" s="1"/>
  <c r="AM626" i="3"/>
  <c r="AO626" i="3"/>
  <c r="AQ626" i="3" s="1"/>
  <c r="AP626" i="3"/>
  <c r="AR626" i="3"/>
  <c r="AT626" i="3" s="1"/>
  <c r="AS626" i="3"/>
  <c r="AU626" i="3"/>
  <c r="AW626" i="3" s="1"/>
  <c r="AV626" i="3"/>
  <c r="AX626" i="3"/>
  <c r="AZ626" i="3" s="1"/>
  <c r="AY626" i="3"/>
  <c r="BA626" i="3"/>
  <c r="BC626" i="3" s="1"/>
  <c r="BB626" i="3"/>
  <c r="BD626" i="3"/>
  <c r="BF626" i="3" s="1"/>
  <c r="U626" i="3"/>
  <c r="K626" i="3" s="1"/>
  <c r="BG626" i="3"/>
  <c r="BI626" i="3" s="1"/>
  <c r="N625" i="11"/>
  <c r="O625" i="11"/>
  <c r="P625" i="11"/>
  <c r="A626" i="11"/>
  <c r="AI627" i="3"/>
  <c r="AK627" i="3" s="1"/>
  <c r="AL627" i="3"/>
  <c r="AM627" i="3"/>
  <c r="AO627" i="3"/>
  <c r="AQ627" i="3" s="1"/>
  <c r="AP627" i="3"/>
  <c r="AR627" i="3"/>
  <c r="AT627" i="3" s="1"/>
  <c r="AS627" i="3"/>
  <c r="AU627" i="3"/>
  <c r="AW627" i="3" s="1"/>
  <c r="AV627" i="3"/>
  <c r="AX627" i="3"/>
  <c r="AZ627" i="3" s="1"/>
  <c r="AY627" i="3"/>
  <c r="BA627" i="3"/>
  <c r="BC627" i="3" s="1"/>
  <c r="BB627" i="3"/>
  <c r="BD627" i="3"/>
  <c r="BF627" i="3" s="1"/>
  <c r="U627" i="3"/>
  <c r="BG627" i="3"/>
  <c r="BI627" i="3" s="1"/>
  <c r="N626" i="11"/>
  <c r="O626" i="11"/>
  <c r="P626" i="11"/>
  <c r="A627" i="11"/>
  <c r="AI628" i="3"/>
  <c r="AK628" i="3" s="1"/>
  <c r="AL628" i="3"/>
  <c r="AN628" i="3" s="1"/>
  <c r="AM628" i="3"/>
  <c r="AO628" i="3"/>
  <c r="AQ628" i="3" s="1"/>
  <c r="AP628" i="3"/>
  <c r="AR628" i="3"/>
  <c r="AT628" i="3" s="1"/>
  <c r="AS628" i="3"/>
  <c r="AU628" i="3"/>
  <c r="AW628" i="3" s="1"/>
  <c r="AV628" i="3"/>
  <c r="AX628" i="3"/>
  <c r="AZ628" i="3" s="1"/>
  <c r="AY628" i="3"/>
  <c r="BA628" i="3"/>
  <c r="BC628" i="3" s="1"/>
  <c r="BB628" i="3"/>
  <c r="BD628" i="3"/>
  <c r="U628" i="3"/>
  <c r="BG628" i="3"/>
  <c r="BI628" i="3" s="1"/>
  <c r="N627" i="11"/>
  <c r="O627" i="11"/>
  <c r="P627" i="11"/>
  <c r="A628" i="11"/>
  <c r="AI629" i="3"/>
  <c r="AK629" i="3" s="1"/>
  <c r="AL629" i="3"/>
  <c r="AN629" i="3" s="1"/>
  <c r="AM629" i="3"/>
  <c r="AO629" i="3"/>
  <c r="AQ629" i="3" s="1"/>
  <c r="AP629" i="3"/>
  <c r="AR629" i="3"/>
  <c r="AT629" i="3" s="1"/>
  <c r="AS629" i="3"/>
  <c r="AU629" i="3"/>
  <c r="AW629" i="3" s="1"/>
  <c r="AV629" i="3"/>
  <c r="AX629" i="3"/>
  <c r="AZ629" i="3" s="1"/>
  <c r="AY629" i="3"/>
  <c r="BA629" i="3"/>
  <c r="BC629" i="3" s="1"/>
  <c r="BB629" i="3"/>
  <c r="BD629" i="3"/>
  <c r="BF629" i="3" s="1"/>
  <c r="U629" i="3"/>
  <c r="BG629" i="3"/>
  <c r="BI629" i="3" s="1"/>
  <c r="N628" i="11"/>
  <c r="O628" i="11"/>
  <c r="P628" i="11"/>
  <c r="A629" i="11"/>
  <c r="AI630" i="3"/>
  <c r="AK630" i="3" s="1"/>
  <c r="AL630" i="3"/>
  <c r="AN630" i="3" s="1"/>
  <c r="AM630" i="3"/>
  <c r="AO630" i="3"/>
  <c r="AQ630" i="3" s="1"/>
  <c r="AP630" i="3"/>
  <c r="AR630" i="3"/>
  <c r="AT630" i="3" s="1"/>
  <c r="AS630" i="3"/>
  <c r="AU630" i="3"/>
  <c r="AW630" i="3" s="1"/>
  <c r="AV630" i="3"/>
  <c r="AX630" i="3"/>
  <c r="AZ630" i="3" s="1"/>
  <c r="AY630" i="3"/>
  <c r="BA630" i="3"/>
  <c r="BC630" i="3" s="1"/>
  <c r="BB630" i="3"/>
  <c r="BD630" i="3"/>
  <c r="BF630" i="3" s="1"/>
  <c r="U630" i="3"/>
  <c r="K630" i="3" s="1"/>
  <c r="BG630" i="3"/>
  <c r="BI630" i="3" s="1"/>
  <c r="N629" i="11"/>
  <c r="O629" i="11"/>
  <c r="P629" i="11"/>
  <c r="A630" i="11"/>
  <c r="AI631" i="3"/>
  <c r="AK631" i="3" s="1"/>
  <c r="AL631" i="3"/>
  <c r="AN631" i="3" s="1"/>
  <c r="AM631" i="3"/>
  <c r="AO631" i="3"/>
  <c r="AQ631" i="3" s="1"/>
  <c r="AP631" i="3"/>
  <c r="AR631" i="3"/>
  <c r="AS631" i="3"/>
  <c r="AU631" i="3"/>
  <c r="AW631" i="3" s="1"/>
  <c r="AV631" i="3"/>
  <c r="AX631" i="3"/>
  <c r="AZ631" i="3" s="1"/>
  <c r="AY631" i="3"/>
  <c r="BA631" i="3"/>
  <c r="BC631" i="3" s="1"/>
  <c r="BB631" i="3"/>
  <c r="BD631" i="3"/>
  <c r="BF631" i="3" s="1"/>
  <c r="U631" i="3"/>
  <c r="K631" i="3" s="1"/>
  <c r="BG631" i="3"/>
  <c r="BI631" i="3" s="1"/>
  <c r="N630" i="11"/>
  <c r="O630" i="11"/>
  <c r="P630" i="11"/>
  <c r="A631" i="11"/>
  <c r="AI632" i="3"/>
  <c r="AK632" i="3" s="1"/>
  <c r="AL632" i="3"/>
  <c r="AN632" i="3" s="1"/>
  <c r="AM632" i="3"/>
  <c r="AO632" i="3"/>
  <c r="AQ632" i="3" s="1"/>
  <c r="AP632" i="3"/>
  <c r="AR632" i="3"/>
  <c r="AT632" i="3" s="1"/>
  <c r="AS632" i="3"/>
  <c r="AU632" i="3"/>
  <c r="AW632" i="3" s="1"/>
  <c r="AV632" i="3"/>
  <c r="AX632" i="3"/>
  <c r="AZ632" i="3" s="1"/>
  <c r="AY632" i="3"/>
  <c r="BA632" i="3"/>
  <c r="BC632" i="3" s="1"/>
  <c r="BB632" i="3"/>
  <c r="BD632" i="3"/>
  <c r="BF632" i="3" s="1"/>
  <c r="U632" i="3"/>
  <c r="BG632" i="3"/>
  <c r="BI632" i="3" s="1"/>
  <c r="N631" i="11"/>
  <c r="O631" i="11"/>
  <c r="P631" i="11"/>
  <c r="A632" i="11"/>
  <c r="AI633" i="3"/>
  <c r="AK633" i="3" s="1"/>
  <c r="AL633" i="3"/>
  <c r="AM633" i="3"/>
  <c r="AO633" i="3"/>
  <c r="AQ633" i="3" s="1"/>
  <c r="AP633" i="3"/>
  <c r="AR633" i="3"/>
  <c r="AT633" i="3" s="1"/>
  <c r="AS633" i="3"/>
  <c r="AU633" i="3"/>
  <c r="AW633" i="3" s="1"/>
  <c r="AV633" i="3"/>
  <c r="AX633" i="3"/>
  <c r="AZ633" i="3" s="1"/>
  <c r="AY633" i="3"/>
  <c r="BA633" i="3"/>
  <c r="BC633" i="3" s="1"/>
  <c r="BB633" i="3"/>
  <c r="BD633" i="3"/>
  <c r="BF633" i="3" s="1"/>
  <c r="U633" i="3"/>
  <c r="J633" i="3" s="1"/>
  <c r="T633" i="3" s="1"/>
  <c r="BG633" i="3"/>
  <c r="BI633" i="3" s="1"/>
  <c r="N632" i="11"/>
  <c r="O632" i="11"/>
  <c r="P632" i="11"/>
  <c r="A633" i="11"/>
  <c r="AI634" i="3"/>
  <c r="AK634" i="3" s="1"/>
  <c r="AL634" i="3"/>
  <c r="AN634" i="3" s="1"/>
  <c r="AM634" i="3"/>
  <c r="AO634" i="3"/>
  <c r="AQ634" i="3" s="1"/>
  <c r="AP634" i="3"/>
  <c r="AR634" i="3"/>
  <c r="AT634" i="3" s="1"/>
  <c r="AS634" i="3"/>
  <c r="AU634" i="3"/>
  <c r="AW634" i="3" s="1"/>
  <c r="AV634" i="3"/>
  <c r="AX634" i="3"/>
  <c r="AZ634" i="3" s="1"/>
  <c r="AY634" i="3"/>
  <c r="BA634" i="3"/>
  <c r="BC634" i="3" s="1"/>
  <c r="BB634" i="3"/>
  <c r="BD634" i="3"/>
  <c r="U634" i="3"/>
  <c r="BH634" i="3" s="1"/>
  <c r="BG634" i="3"/>
  <c r="BI634" i="3" s="1"/>
  <c r="N633" i="11"/>
  <c r="O633" i="11"/>
  <c r="P633" i="11"/>
  <c r="A634" i="11"/>
  <c r="AI635" i="3"/>
  <c r="AK635" i="3" s="1"/>
  <c r="AL635" i="3"/>
  <c r="AN635" i="3" s="1"/>
  <c r="AM635" i="3"/>
  <c r="AO635" i="3"/>
  <c r="AQ635" i="3" s="1"/>
  <c r="AP635" i="3"/>
  <c r="AR635" i="3"/>
  <c r="AT635" i="3" s="1"/>
  <c r="AS635" i="3"/>
  <c r="AU635" i="3"/>
  <c r="AW635" i="3" s="1"/>
  <c r="AV635" i="3"/>
  <c r="AX635" i="3"/>
  <c r="AZ635" i="3" s="1"/>
  <c r="AY635" i="3"/>
  <c r="BA635" i="3"/>
  <c r="BC635" i="3" s="1"/>
  <c r="BB635" i="3"/>
  <c r="BD635" i="3"/>
  <c r="BF635" i="3" s="1"/>
  <c r="U635" i="3"/>
  <c r="J635" i="3" s="1"/>
  <c r="T635" i="3" s="1"/>
  <c r="BG635" i="3"/>
  <c r="BI635" i="3" s="1"/>
  <c r="N634" i="11"/>
  <c r="O634" i="11"/>
  <c r="P634" i="11"/>
  <c r="A635" i="11"/>
  <c r="AI636" i="3"/>
  <c r="AK636" i="3" s="1"/>
  <c r="AL636" i="3"/>
  <c r="AN636" i="3" s="1"/>
  <c r="AM636" i="3"/>
  <c r="AO636" i="3"/>
  <c r="AQ636" i="3" s="1"/>
  <c r="AP636" i="3"/>
  <c r="AR636" i="3"/>
  <c r="AT636" i="3" s="1"/>
  <c r="AS636" i="3"/>
  <c r="AU636" i="3"/>
  <c r="AW636" i="3" s="1"/>
  <c r="AV636" i="3"/>
  <c r="AX636" i="3"/>
  <c r="AZ636" i="3" s="1"/>
  <c r="AY636" i="3"/>
  <c r="BA636" i="3"/>
  <c r="BC636" i="3" s="1"/>
  <c r="BB636" i="3"/>
  <c r="BD636" i="3"/>
  <c r="U636" i="3"/>
  <c r="BG636" i="3"/>
  <c r="BI636" i="3" s="1"/>
  <c r="N635" i="11"/>
  <c r="O635" i="11"/>
  <c r="P635" i="11"/>
  <c r="A636" i="11"/>
  <c r="AI637" i="3"/>
  <c r="AK637" i="3" s="1"/>
  <c r="AL637" i="3"/>
  <c r="AN637" i="3" s="1"/>
  <c r="AM637" i="3"/>
  <c r="AO637" i="3"/>
  <c r="AQ637" i="3" s="1"/>
  <c r="AP637" i="3"/>
  <c r="AR637" i="3"/>
  <c r="AT637" i="3" s="1"/>
  <c r="AS637" i="3"/>
  <c r="AU637" i="3"/>
  <c r="AW637" i="3" s="1"/>
  <c r="AV637" i="3"/>
  <c r="AX637" i="3"/>
  <c r="AZ637" i="3" s="1"/>
  <c r="AY637" i="3"/>
  <c r="BA637" i="3"/>
  <c r="BC637" i="3" s="1"/>
  <c r="BB637" i="3"/>
  <c r="BD637" i="3"/>
  <c r="BF637" i="3" s="1"/>
  <c r="U637" i="3"/>
  <c r="J637" i="3" s="1"/>
  <c r="T637" i="3" s="1"/>
  <c r="BG637" i="3"/>
  <c r="BI637" i="3" s="1"/>
  <c r="N636" i="11"/>
  <c r="O636" i="11"/>
  <c r="P636" i="11"/>
  <c r="A637" i="11"/>
  <c r="AI638" i="3"/>
  <c r="AK638" i="3" s="1"/>
  <c r="AL638" i="3"/>
  <c r="AM638" i="3"/>
  <c r="AO638" i="3"/>
  <c r="AQ638" i="3" s="1"/>
  <c r="AP638" i="3"/>
  <c r="AR638" i="3"/>
  <c r="AT638" i="3" s="1"/>
  <c r="AS638" i="3"/>
  <c r="AU638" i="3"/>
  <c r="AW638" i="3" s="1"/>
  <c r="AV638" i="3"/>
  <c r="AX638" i="3"/>
  <c r="AZ638" i="3" s="1"/>
  <c r="AY638" i="3"/>
  <c r="BA638" i="3"/>
  <c r="BC638" i="3" s="1"/>
  <c r="BB638" i="3"/>
  <c r="BD638" i="3"/>
  <c r="U638" i="3"/>
  <c r="J638" i="3" s="1"/>
  <c r="BG638" i="3"/>
  <c r="BI638" i="3" s="1"/>
  <c r="N637" i="11"/>
  <c r="O637" i="11"/>
  <c r="P637" i="11"/>
  <c r="A638" i="11"/>
  <c r="AI639" i="3"/>
  <c r="AK639" i="3" s="1"/>
  <c r="AL639" i="3"/>
  <c r="AN639" i="3" s="1"/>
  <c r="AM639" i="3"/>
  <c r="AO639" i="3"/>
  <c r="AQ639" i="3" s="1"/>
  <c r="AP639" i="3"/>
  <c r="AR639" i="3"/>
  <c r="AT639" i="3" s="1"/>
  <c r="AS639" i="3"/>
  <c r="AU639" i="3"/>
  <c r="AW639" i="3" s="1"/>
  <c r="AV639" i="3"/>
  <c r="AX639" i="3"/>
  <c r="AZ639" i="3" s="1"/>
  <c r="AY639" i="3"/>
  <c r="BA639" i="3"/>
  <c r="BC639" i="3" s="1"/>
  <c r="BB639" i="3"/>
  <c r="BD639" i="3"/>
  <c r="BF639" i="3" s="1"/>
  <c r="U639" i="3"/>
  <c r="J639" i="3" s="1"/>
  <c r="T639" i="3" s="1"/>
  <c r="BG639" i="3"/>
  <c r="BI639" i="3" s="1"/>
  <c r="N638" i="11"/>
  <c r="O638" i="11"/>
  <c r="P638" i="11"/>
  <c r="A639" i="11"/>
  <c r="AI640" i="3"/>
  <c r="AK640" i="3" s="1"/>
  <c r="AL640" i="3"/>
  <c r="AM640" i="3"/>
  <c r="AO640" i="3"/>
  <c r="AQ640" i="3" s="1"/>
  <c r="AP640" i="3"/>
  <c r="AR640" i="3"/>
  <c r="AT640" i="3" s="1"/>
  <c r="AS640" i="3"/>
  <c r="AU640" i="3"/>
  <c r="AW640" i="3" s="1"/>
  <c r="AV640" i="3"/>
  <c r="AX640" i="3"/>
  <c r="AZ640" i="3" s="1"/>
  <c r="AY640" i="3"/>
  <c r="BA640" i="3"/>
  <c r="BC640" i="3" s="1"/>
  <c r="BB640" i="3"/>
  <c r="BD640" i="3"/>
  <c r="U640" i="3"/>
  <c r="BG640" i="3"/>
  <c r="BI640" i="3" s="1"/>
  <c r="N639" i="11"/>
  <c r="O639" i="11"/>
  <c r="P639" i="11"/>
  <c r="A640" i="11"/>
  <c r="AI641" i="3"/>
  <c r="AK641" i="3" s="1"/>
  <c r="AL641" i="3"/>
  <c r="AN641" i="3" s="1"/>
  <c r="AM641" i="3"/>
  <c r="AO641" i="3"/>
  <c r="AQ641" i="3" s="1"/>
  <c r="AP641" i="3"/>
  <c r="AR641" i="3"/>
  <c r="AT641" i="3" s="1"/>
  <c r="AS641" i="3"/>
  <c r="AU641" i="3"/>
  <c r="AW641" i="3" s="1"/>
  <c r="AV641" i="3"/>
  <c r="AX641" i="3"/>
  <c r="AZ641" i="3" s="1"/>
  <c r="AY641" i="3"/>
  <c r="BA641" i="3"/>
  <c r="BC641" i="3" s="1"/>
  <c r="BB641" i="3"/>
  <c r="BD641" i="3"/>
  <c r="BF641" i="3" s="1"/>
  <c r="U641" i="3"/>
  <c r="J641" i="3" s="1"/>
  <c r="T641" i="3" s="1"/>
  <c r="BG641" i="3"/>
  <c r="BI641" i="3" s="1"/>
  <c r="N640" i="11"/>
  <c r="O640" i="11"/>
  <c r="P640" i="11"/>
  <c r="A641" i="11"/>
  <c r="AI642" i="3"/>
  <c r="AK642" i="3" s="1"/>
  <c r="AL642" i="3"/>
  <c r="AN642" i="3" s="1"/>
  <c r="AM642" i="3"/>
  <c r="AO642" i="3"/>
  <c r="AQ642" i="3" s="1"/>
  <c r="AP642" i="3"/>
  <c r="AR642" i="3"/>
  <c r="AT642" i="3" s="1"/>
  <c r="AS642" i="3"/>
  <c r="AU642" i="3"/>
  <c r="AW642" i="3" s="1"/>
  <c r="AV642" i="3"/>
  <c r="AX642" i="3"/>
  <c r="AZ642" i="3" s="1"/>
  <c r="AY642" i="3"/>
  <c r="BA642" i="3"/>
  <c r="BC642" i="3" s="1"/>
  <c r="BB642" i="3"/>
  <c r="BD642" i="3"/>
  <c r="U642" i="3"/>
  <c r="BE642" i="3" s="1"/>
  <c r="BG642" i="3"/>
  <c r="BI642" i="3" s="1"/>
  <c r="N641" i="11"/>
  <c r="O641" i="11"/>
  <c r="P641" i="11"/>
  <c r="A642" i="11"/>
  <c r="AI643" i="3"/>
  <c r="AK643" i="3" s="1"/>
  <c r="AL643" i="3"/>
  <c r="AN643" i="3" s="1"/>
  <c r="AM643" i="3"/>
  <c r="AO643" i="3"/>
  <c r="AP643" i="3"/>
  <c r="AR643" i="3"/>
  <c r="AT643" i="3" s="1"/>
  <c r="AS643" i="3"/>
  <c r="AU643" i="3"/>
  <c r="AW643" i="3" s="1"/>
  <c r="AV643" i="3"/>
  <c r="AX643" i="3"/>
  <c r="AZ643" i="3" s="1"/>
  <c r="AY643" i="3"/>
  <c r="BA643" i="3"/>
  <c r="BC643" i="3" s="1"/>
  <c r="BB643" i="3"/>
  <c r="BD643" i="3"/>
  <c r="BF643" i="3" s="1"/>
  <c r="U643" i="3"/>
  <c r="BG643" i="3"/>
  <c r="BI643" i="3" s="1"/>
  <c r="N642" i="11"/>
  <c r="O642" i="11"/>
  <c r="P642" i="11"/>
  <c r="A643" i="11"/>
  <c r="AI644" i="3"/>
  <c r="AK644" i="3" s="1"/>
  <c r="AL644" i="3"/>
  <c r="AN644" i="3" s="1"/>
  <c r="AM644" i="3"/>
  <c r="AO644" i="3"/>
  <c r="AQ644" i="3" s="1"/>
  <c r="AP644" i="3"/>
  <c r="AR644" i="3"/>
  <c r="AS644" i="3"/>
  <c r="AU644" i="3"/>
  <c r="AW644" i="3" s="1"/>
  <c r="AV644" i="3"/>
  <c r="AX644" i="3"/>
  <c r="AZ644" i="3" s="1"/>
  <c r="AY644" i="3"/>
  <c r="BA644" i="3"/>
  <c r="BC644" i="3" s="1"/>
  <c r="BB644" i="3"/>
  <c r="BD644" i="3"/>
  <c r="BF644" i="3" s="1"/>
  <c r="U644" i="3"/>
  <c r="BG644" i="3"/>
  <c r="BI644" i="3" s="1"/>
  <c r="N643" i="11"/>
  <c r="O643" i="11"/>
  <c r="P643" i="11"/>
  <c r="A644" i="11"/>
  <c r="AI645" i="3"/>
  <c r="AK645" i="3" s="1"/>
  <c r="AL645" i="3"/>
  <c r="AN645" i="3" s="1"/>
  <c r="AM645" i="3"/>
  <c r="AO645" i="3"/>
  <c r="AQ645" i="3" s="1"/>
  <c r="AP645" i="3"/>
  <c r="AR645" i="3"/>
  <c r="AT645" i="3" s="1"/>
  <c r="AS645" i="3"/>
  <c r="AU645" i="3"/>
  <c r="AW645" i="3" s="1"/>
  <c r="AV645" i="3"/>
  <c r="AX645" i="3"/>
  <c r="AZ645" i="3" s="1"/>
  <c r="AY645" i="3"/>
  <c r="BA645" i="3"/>
  <c r="BC645" i="3" s="1"/>
  <c r="BB645" i="3"/>
  <c r="BD645" i="3"/>
  <c r="BF645" i="3" s="1"/>
  <c r="U645" i="3"/>
  <c r="K645" i="3" s="1"/>
  <c r="BG645" i="3"/>
  <c r="BI645" i="3" s="1"/>
  <c r="N644" i="11"/>
  <c r="O644" i="11"/>
  <c r="P644" i="11"/>
  <c r="A645" i="11"/>
  <c r="AI646" i="3"/>
  <c r="AK646" i="3" s="1"/>
  <c r="AL646" i="3"/>
  <c r="AN646" i="3" s="1"/>
  <c r="AM646" i="3"/>
  <c r="AO646" i="3"/>
  <c r="AQ646" i="3" s="1"/>
  <c r="AP646" i="3"/>
  <c r="AR646" i="3"/>
  <c r="AT646" i="3" s="1"/>
  <c r="AS646" i="3"/>
  <c r="AU646" i="3"/>
  <c r="AW646" i="3" s="1"/>
  <c r="AV646" i="3"/>
  <c r="AX646" i="3"/>
  <c r="AZ646" i="3" s="1"/>
  <c r="AY646" i="3"/>
  <c r="BA646" i="3"/>
  <c r="BC646" i="3" s="1"/>
  <c r="BB646" i="3"/>
  <c r="BD646" i="3"/>
  <c r="BF646" i="3" s="1"/>
  <c r="U646" i="3"/>
  <c r="BG646" i="3"/>
  <c r="BI646" i="3" s="1"/>
  <c r="N645" i="11"/>
  <c r="O645" i="11"/>
  <c r="P645" i="11"/>
  <c r="A646" i="11"/>
  <c r="AI647" i="3"/>
  <c r="AK647" i="3" s="1"/>
  <c r="AL647" i="3"/>
  <c r="AN647" i="3" s="1"/>
  <c r="AM647" i="3"/>
  <c r="AO647" i="3"/>
  <c r="AQ647" i="3" s="1"/>
  <c r="AP647" i="3"/>
  <c r="AR647" i="3"/>
  <c r="AT647" i="3" s="1"/>
  <c r="AS647" i="3"/>
  <c r="AU647" i="3"/>
  <c r="AW647" i="3" s="1"/>
  <c r="AV647" i="3"/>
  <c r="AX647" i="3"/>
  <c r="AZ647" i="3" s="1"/>
  <c r="AY647" i="3"/>
  <c r="BA647" i="3"/>
  <c r="BC647" i="3" s="1"/>
  <c r="BB647" i="3"/>
  <c r="BD647" i="3"/>
  <c r="BF647" i="3" s="1"/>
  <c r="U647" i="3"/>
  <c r="BG647" i="3"/>
  <c r="BI647" i="3" s="1"/>
  <c r="N646" i="11"/>
  <c r="O646" i="11"/>
  <c r="P646" i="11"/>
  <c r="A647" i="11"/>
  <c r="AI648" i="3"/>
  <c r="AK648" i="3" s="1"/>
  <c r="AL648" i="3"/>
  <c r="AN648" i="3" s="1"/>
  <c r="AM648" i="3"/>
  <c r="AO648" i="3"/>
  <c r="AQ648" i="3" s="1"/>
  <c r="AP648" i="3"/>
  <c r="AR648" i="3"/>
  <c r="AT648" i="3" s="1"/>
  <c r="AS648" i="3"/>
  <c r="AU648" i="3"/>
  <c r="AW648" i="3" s="1"/>
  <c r="AV648" i="3"/>
  <c r="AX648" i="3"/>
  <c r="AZ648" i="3" s="1"/>
  <c r="AY648" i="3"/>
  <c r="BA648" i="3"/>
  <c r="BC648" i="3" s="1"/>
  <c r="BB648" i="3"/>
  <c r="BD648" i="3"/>
  <c r="BF648" i="3" s="1"/>
  <c r="U648" i="3"/>
  <c r="BG648" i="3"/>
  <c r="BI648" i="3" s="1"/>
  <c r="N647" i="11"/>
  <c r="O647" i="11"/>
  <c r="P647" i="11"/>
  <c r="A648" i="11"/>
  <c r="AI649" i="3"/>
  <c r="AK649" i="3" s="1"/>
  <c r="AL649" i="3"/>
  <c r="AN649" i="3" s="1"/>
  <c r="AM649" i="3"/>
  <c r="AO649" i="3"/>
  <c r="AQ649" i="3" s="1"/>
  <c r="AP649" i="3"/>
  <c r="AR649" i="3"/>
  <c r="AT649" i="3" s="1"/>
  <c r="AS649" i="3"/>
  <c r="AU649" i="3"/>
  <c r="AW649" i="3" s="1"/>
  <c r="AV649" i="3"/>
  <c r="AX649" i="3"/>
  <c r="AZ649" i="3" s="1"/>
  <c r="AY649" i="3"/>
  <c r="BA649" i="3"/>
  <c r="BC649" i="3" s="1"/>
  <c r="BB649" i="3"/>
  <c r="BD649" i="3"/>
  <c r="BF649" i="3" s="1"/>
  <c r="U649" i="3"/>
  <c r="K649" i="3" s="1"/>
  <c r="BG649" i="3"/>
  <c r="BI649" i="3" s="1"/>
  <c r="N648" i="11"/>
  <c r="O648" i="11"/>
  <c r="P648" i="11"/>
  <c r="A649" i="11"/>
  <c r="AI650" i="3"/>
  <c r="AK650" i="3" s="1"/>
  <c r="AL650" i="3"/>
  <c r="AN650" i="3" s="1"/>
  <c r="AM650" i="3"/>
  <c r="AO650" i="3"/>
  <c r="AQ650" i="3" s="1"/>
  <c r="AP650" i="3"/>
  <c r="AR650" i="3"/>
  <c r="AT650" i="3" s="1"/>
  <c r="AS650" i="3"/>
  <c r="AU650" i="3"/>
  <c r="AW650" i="3" s="1"/>
  <c r="AV650" i="3"/>
  <c r="AX650" i="3"/>
  <c r="AZ650" i="3" s="1"/>
  <c r="AY650" i="3"/>
  <c r="BA650" i="3"/>
  <c r="BC650" i="3" s="1"/>
  <c r="BB650" i="3"/>
  <c r="BD650" i="3"/>
  <c r="BF650" i="3" s="1"/>
  <c r="U650" i="3"/>
  <c r="BG650" i="3"/>
  <c r="BI650" i="3" s="1"/>
  <c r="N649" i="11"/>
  <c r="O649" i="11"/>
  <c r="P649" i="11"/>
  <c r="A650" i="11"/>
  <c r="AI651" i="3"/>
  <c r="AK651" i="3" s="1"/>
  <c r="AL651" i="3"/>
  <c r="AN651" i="3" s="1"/>
  <c r="AM651" i="3"/>
  <c r="AO651" i="3"/>
  <c r="AQ651" i="3" s="1"/>
  <c r="AP651" i="3"/>
  <c r="AR651" i="3"/>
  <c r="AT651" i="3" s="1"/>
  <c r="AS651" i="3"/>
  <c r="AU651" i="3"/>
  <c r="AW651" i="3" s="1"/>
  <c r="AV651" i="3"/>
  <c r="AX651" i="3"/>
  <c r="AZ651" i="3" s="1"/>
  <c r="AY651" i="3"/>
  <c r="BA651" i="3"/>
  <c r="BC651" i="3" s="1"/>
  <c r="BB651" i="3"/>
  <c r="BD651" i="3"/>
  <c r="BF651" i="3" s="1"/>
  <c r="U651" i="3"/>
  <c r="BG651" i="3"/>
  <c r="BI651" i="3" s="1"/>
  <c r="N650" i="11"/>
  <c r="O650" i="11"/>
  <c r="P650" i="11"/>
  <c r="A651" i="11"/>
  <c r="AI652" i="3"/>
  <c r="AK652" i="3" s="1"/>
  <c r="AL652" i="3"/>
  <c r="AN652" i="3" s="1"/>
  <c r="AM652" i="3"/>
  <c r="AO652" i="3"/>
  <c r="AQ652" i="3" s="1"/>
  <c r="AP652" i="3"/>
  <c r="AR652" i="3"/>
  <c r="AT652" i="3" s="1"/>
  <c r="AS652" i="3"/>
  <c r="AU652" i="3"/>
  <c r="AW652" i="3" s="1"/>
  <c r="AV652" i="3"/>
  <c r="AX652" i="3"/>
  <c r="AZ652" i="3" s="1"/>
  <c r="AY652" i="3"/>
  <c r="BA652" i="3"/>
  <c r="BC652" i="3" s="1"/>
  <c r="BB652" i="3"/>
  <c r="BD652" i="3"/>
  <c r="BF652" i="3" s="1"/>
  <c r="U652" i="3"/>
  <c r="K652" i="3" s="1"/>
  <c r="BG652" i="3"/>
  <c r="BI652" i="3" s="1"/>
  <c r="N651" i="11"/>
  <c r="O651" i="11"/>
  <c r="P651" i="11"/>
  <c r="A652" i="11"/>
  <c r="AI653" i="3"/>
  <c r="AK653" i="3" s="1"/>
  <c r="AL653" i="3"/>
  <c r="AN653" i="3" s="1"/>
  <c r="AM653" i="3"/>
  <c r="AO653" i="3"/>
  <c r="AQ653" i="3" s="1"/>
  <c r="AP653" i="3"/>
  <c r="AR653" i="3"/>
  <c r="AT653" i="3" s="1"/>
  <c r="AS653" i="3"/>
  <c r="AU653" i="3"/>
  <c r="AW653" i="3" s="1"/>
  <c r="AV653" i="3"/>
  <c r="AX653" i="3"/>
  <c r="AZ653" i="3" s="1"/>
  <c r="AY653" i="3"/>
  <c r="BA653" i="3"/>
  <c r="BC653" i="3" s="1"/>
  <c r="BB653" i="3"/>
  <c r="BD653" i="3"/>
  <c r="BF653" i="3" s="1"/>
  <c r="U653" i="3"/>
  <c r="BE653" i="3" s="1"/>
  <c r="BG653" i="3"/>
  <c r="BI653" i="3" s="1"/>
  <c r="N652" i="11"/>
  <c r="O652" i="11"/>
  <c r="P652" i="11"/>
  <c r="A653" i="11"/>
  <c r="AI654" i="3"/>
  <c r="AK654" i="3" s="1"/>
  <c r="AL654" i="3"/>
  <c r="AN654" i="3" s="1"/>
  <c r="AM654" i="3"/>
  <c r="AO654" i="3"/>
  <c r="AQ654" i="3" s="1"/>
  <c r="AP654" i="3"/>
  <c r="AR654" i="3"/>
  <c r="AT654" i="3" s="1"/>
  <c r="AS654" i="3"/>
  <c r="AU654" i="3"/>
  <c r="AW654" i="3" s="1"/>
  <c r="AV654" i="3"/>
  <c r="AX654" i="3"/>
  <c r="AZ654" i="3" s="1"/>
  <c r="AY654" i="3"/>
  <c r="BA654" i="3"/>
  <c r="BC654" i="3" s="1"/>
  <c r="BB654" i="3"/>
  <c r="BD654" i="3"/>
  <c r="BF654" i="3" s="1"/>
  <c r="U654" i="3"/>
  <c r="J654" i="3" s="1"/>
  <c r="T654" i="3" s="1"/>
  <c r="BG654" i="3"/>
  <c r="N653" i="11"/>
  <c r="O653" i="11"/>
  <c r="P653" i="11"/>
  <c r="A654" i="11"/>
  <c r="AI655" i="3"/>
  <c r="AK655" i="3" s="1"/>
  <c r="AL655" i="3"/>
  <c r="AN655" i="3" s="1"/>
  <c r="AM655" i="3"/>
  <c r="AO655" i="3"/>
  <c r="AP655" i="3"/>
  <c r="AR655" i="3"/>
  <c r="AS655" i="3"/>
  <c r="AU655" i="3"/>
  <c r="AW655" i="3" s="1"/>
  <c r="AV655" i="3"/>
  <c r="AX655" i="3"/>
  <c r="AZ655" i="3" s="1"/>
  <c r="AY655" i="3"/>
  <c r="BA655" i="3"/>
  <c r="BC655" i="3" s="1"/>
  <c r="BB655" i="3"/>
  <c r="BD655" i="3"/>
  <c r="BF655" i="3" s="1"/>
  <c r="U655" i="3"/>
  <c r="BG655" i="3"/>
  <c r="BI655" i="3" s="1"/>
  <c r="N654" i="11"/>
  <c r="O654" i="11"/>
  <c r="P654" i="11"/>
  <c r="A655" i="11"/>
  <c r="AI656" i="3"/>
  <c r="AK656" i="3" s="1"/>
  <c r="AL656" i="3"/>
  <c r="AN656" i="3" s="1"/>
  <c r="AM656" i="3"/>
  <c r="AO656" i="3"/>
  <c r="AQ656" i="3" s="1"/>
  <c r="AP656" i="3"/>
  <c r="AR656" i="3"/>
  <c r="AT656" i="3" s="1"/>
  <c r="AS656" i="3"/>
  <c r="AU656" i="3"/>
  <c r="AW656" i="3" s="1"/>
  <c r="AV656" i="3"/>
  <c r="AX656" i="3"/>
  <c r="AZ656" i="3" s="1"/>
  <c r="AY656" i="3"/>
  <c r="BA656" i="3"/>
  <c r="BC656" i="3" s="1"/>
  <c r="BB656" i="3"/>
  <c r="BD656" i="3"/>
  <c r="BF656" i="3" s="1"/>
  <c r="U656" i="3"/>
  <c r="BG656" i="3"/>
  <c r="BI656" i="3" s="1"/>
  <c r="N655" i="11"/>
  <c r="O655" i="11"/>
  <c r="P655" i="11"/>
  <c r="A656" i="11"/>
  <c r="AI657" i="3"/>
  <c r="AK657" i="3" s="1"/>
  <c r="AL657" i="3"/>
  <c r="AN657" i="3" s="1"/>
  <c r="AM657" i="3"/>
  <c r="AO657" i="3"/>
  <c r="AQ657" i="3" s="1"/>
  <c r="AP657" i="3"/>
  <c r="AR657" i="3"/>
  <c r="AT657" i="3" s="1"/>
  <c r="AS657" i="3"/>
  <c r="AU657" i="3"/>
  <c r="AW657" i="3" s="1"/>
  <c r="AV657" i="3"/>
  <c r="AX657" i="3"/>
  <c r="AZ657" i="3" s="1"/>
  <c r="AY657" i="3"/>
  <c r="BA657" i="3"/>
  <c r="BC657" i="3" s="1"/>
  <c r="BB657" i="3"/>
  <c r="BD657" i="3"/>
  <c r="BF657" i="3" s="1"/>
  <c r="U657" i="3"/>
  <c r="BG657" i="3"/>
  <c r="BI657" i="3" s="1"/>
  <c r="N656" i="11"/>
  <c r="O656" i="11"/>
  <c r="P656" i="11"/>
  <c r="A657" i="11"/>
  <c r="AI658" i="3"/>
  <c r="AK658" i="3" s="1"/>
  <c r="AL658" i="3"/>
  <c r="AM658" i="3"/>
  <c r="AO658" i="3"/>
  <c r="AQ658" i="3" s="1"/>
  <c r="AP658" i="3"/>
  <c r="AR658" i="3"/>
  <c r="AT658" i="3" s="1"/>
  <c r="AS658" i="3"/>
  <c r="AU658" i="3"/>
  <c r="AW658" i="3" s="1"/>
  <c r="AV658" i="3"/>
  <c r="AX658" i="3"/>
  <c r="AZ658" i="3" s="1"/>
  <c r="AY658" i="3"/>
  <c r="BA658" i="3"/>
  <c r="BC658" i="3" s="1"/>
  <c r="BB658" i="3"/>
  <c r="BD658" i="3"/>
  <c r="U658" i="3"/>
  <c r="J658" i="3" s="1"/>
  <c r="BG658" i="3"/>
  <c r="BI658" i="3" s="1"/>
  <c r="N657" i="11"/>
  <c r="O657" i="11"/>
  <c r="P657" i="11"/>
  <c r="A658" i="11"/>
  <c r="AI659" i="3"/>
  <c r="AK659" i="3" s="1"/>
  <c r="AL659" i="3"/>
  <c r="AN659" i="3" s="1"/>
  <c r="AM659" i="3"/>
  <c r="AO659" i="3"/>
  <c r="AQ659" i="3" s="1"/>
  <c r="AP659" i="3"/>
  <c r="AR659" i="3"/>
  <c r="AT659" i="3" s="1"/>
  <c r="AS659" i="3"/>
  <c r="AU659" i="3"/>
  <c r="AW659" i="3" s="1"/>
  <c r="AV659" i="3"/>
  <c r="AX659" i="3"/>
  <c r="AZ659" i="3" s="1"/>
  <c r="AY659" i="3"/>
  <c r="BA659" i="3"/>
  <c r="BC659" i="3" s="1"/>
  <c r="BB659" i="3"/>
  <c r="BD659" i="3"/>
  <c r="BF659" i="3" s="1"/>
  <c r="U659" i="3"/>
  <c r="BG659" i="3"/>
  <c r="BI659" i="3" s="1"/>
  <c r="N658" i="11"/>
  <c r="O658" i="11"/>
  <c r="P658" i="11"/>
  <c r="A659" i="11"/>
  <c r="AI660" i="3"/>
  <c r="AK660" i="3" s="1"/>
  <c r="AL660" i="3"/>
  <c r="AN660" i="3" s="1"/>
  <c r="AM660" i="3"/>
  <c r="AO660" i="3"/>
  <c r="AP660" i="3"/>
  <c r="AR660" i="3"/>
  <c r="AT660" i="3" s="1"/>
  <c r="AS660" i="3"/>
  <c r="AU660" i="3"/>
  <c r="AW660" i="3" s="1"/>
  <c r="AV660" i="3"/>
  <c r="AX660" i="3"/>
  <c r="AZ660" i="3" s="1"/>
  <c r="AY660" i="3"/>
  <c r="BA660" i="3"/>
  <c r="BC660" i="3" s="1"/>
  <c r="BB660" i="3"/>
  <c r="BD660" i="3"/>
  <c r="U660" i="3"/>
  <c r="K660" i="3" s="1"/>
  <c r="BG660" i="3"/>
  <c r="BI660" i="3" s="1"/>
  <c r="N659" i="11"/>
  <c r="O659" i="11"/>
  <c r="P659" i="11"/>
  <c r="A660" i="11"/>
  <c r="AI661" i="3"/>
  <c r="AK661" i="3" s="1"/>
  <c r="AL661" i="3"/>
  <c r="AM661" i="3"/>
  <c r="AO661" i="3"/>
  <c r="AQ661" i="3" s="1"/>
  <c r="AP661" i="3"/>
  <c r="AR661" i="3"/>
  <c r="AT661" i="3" s="1"/>
  <c r="AS661" i="3"/>
  <c r="AU661" i="3"/>
  <c r="AW661" i="3" s="1"/>
  <c r="AV661" i="3"/>
  <c r="AX661" i="3"/>
  <c r="AZ661" i="3" s="1"/>
  <c r="AY661" i="3"/>
  <c r="BA661" i="3"/>
  <c r="BC661" i="3" s="1"/>
  <c r="BB661" i="3"/>
  <c r="BD661" i="3"/>
  <c r="BF661" i="3" s="1"/>
  <c r="U661" i="3"/>
  <c r="J661" i="3" s="1"/>
  <c r="T661" i="3" s="1"/>
  <c r="BG661" i="3"/>
  <c r="BI661" i="3" s="1"/>
  <c r="N660" i="11"/>
  <c r="O660" i="11"/>
  <c r="P660" i="11"/>
  <c r="A661" i="11"/>
  <c r="AI662" i="3"/>
  <c r="AK662" i="3" s="1"/>
  <c r="AL662" i="3"/>
  <c r="AN662" i="3" s="1"/>
  <c r="AM662" i="3"/>
  <c r="AO662" i="3"/>
  <c r="AQ662" i="3" s="1"/>
  <c r="AP662" i="3"/>
  <c r="AR662" i="3"/>
  <c r="AT662" i="3" s="1"/>
  <c r="AS662" i="3"/>
  <c r="AU662" i="3"/>
  <c r="AW662" i="3" s="1"/>
  <c r="AV662" i="3"/>
  <c r="AX662" i="3"/>
  <c r="AZ662" i="3" s="1"/>
  <c r="AY662" i="3"/>
  <c r="BA662" i="3"/>
  <c r="BC662" i="3" s="1"/>
  <c r="BB662" i="3"/>
  <c r="BD662" i="3"/>
  <c r="U662" i="3"/>
  <c r="BG662" i="3"/>
  <c r="BI662" i="3" s="1"/>
  <c r="N661" i="11"/>
  <c r="O661" i="11"/>
  <c r="P661" i="11"/>
  <c r="A662" i="11"/>
  <c r="AI663" i="3"/>
  <c r="AK663" i="3" s="1"/>
  <c r="AL663" i="3"/>
  <c r="AN663" i="3" s="1"/>
  <c r="AM663" i="3"/>
  <c r="AO663" i="3"/>
  <c r="AQ663" i="3" s="1"/>
  <c r="AP663" i="3"/>
  <c r="AR663" i="3"/>
  <c r="AT663" i="3" s="1"/>
  <c r="AS663" i="3"/>
  <c r="AU663" i="3"/>
  <c r="AW663" i="3" s="1"/>
  <c r="AV663" i="3"/>
  <c r="AX663" i="3"/>
  <c r="AZ663" i="3" s="1"/>
  <c r="AY663" i="3"/>
  <c r="BA663" i="3"/>
  <c r="BC663" i="3" s="1"/>
  <c r="BB663" i="3"/>
  <c r="BD663" i="3"/>
  <c r="BF663" i="3" s="1"/>
  <c r="U663" i="3"/>
  <c r="K663" i="3" s="1"/>
  <c r="BG663" i="3"/>
  <c r="BI663" i="3" s="1"/>
  <c r="N662" i="11"/>
  <c r="O662" i="11"/>
  <c r="P662" i="11"/>
  <c r="A663" i="11"/>
  <c r="AI664" i="3"/>
  <c r="AK664" i="3" s="1"/>
  <c r="AL664" i="3"/>
  <c r="AN664" i="3" s="1"/>
  <c r="AM664" i="3"/>
  <c r="AO664" i="3"/>
  <c r="AQ664" i="3" s="1"/>
  <c r="AP664" i="3"/>
  <c r="AR664" i="3"/>
  <c r="AT664" i="3" s="1"/>
  <c r="AS664" i="3"/>
  <c r="AU664" i="3"/>
  <c r="AW664" i="3" s="1"/>
  <c r="AV664" i="3"/>
  <c r="AX664" i="3"/>
  <c r="AZ664" i="3" s="1"/>
  <c r="AY664" i="3"/>
  <c r="BA664" i="3"/>
  <c r="BC664" i="3" s="1"/>
  <c r="BB664" i="3"/>
  <c r="BD664" i="3"/>
  <c r="U664" i="3"/>
  <c r="K664" i="3" s="1"/>
  <c r="BG664" i="3"/>
  <c r="BI664" i="3" s="1"/>
  <c r="N663" i="11"/>
  <c r="O663" i="11"/>
  <c r="P663" i="11"/>
  <c r="A664" i="11"/>
  <c r="AI665" i="3"/>
  <c r="AK665" i="3" s="1"/>
  <c r="AL665" i="3"/>
  <c r="AN665" i="3" s="1"/>
  <c r="AM665" i="3"/>
  <c r="AO665" i="3"/>
  <c r="AQ665" i="3" s="1"/>
  <c r="AP665" i="3"/>
  <c r="AR665" i="3"/>
  <c r="AT665" i="3" s="1"/>
  <c r="AS665" i="3"/>
  <c r="AU665" i="3"/>
  <c r="AW665" i="3" s="1"/>
  <c r="AV665" i="3"/>
  <c r="AX665" i="3"/>
  <c r="AZ665" i="3" s="1"/>
  <c r="AY665" i="3"/>
  <c r="BA665" i="3"/>
  <c r="BC665" i="3" s="1"/>
  <c r="BB665" i="3"/>
  <c r="BD665" i="3"/>
  <c r="BF665" i="3" s="1"/>
  <c r="U665" i="3"/>
  <c r="BG665" i="3"/>
  <c r="BI665" i="3" s="1"/>
  <c r="N664" i="11"/>
  <c r="O664" i="11"/>
  <c r="P664" i="11"/>
  <c r="A665" i="11"/>
  <c r="AI666" i="3"/>
  <c r="AK666" i="3" s="1"/>
  <c r="AL666" i="3"/>
  <c r="AN666" i="3" s="1"/>
  <c r="AM666" i="3"/>
  <c r="AO666" i="3"/>
  <c r="AP666" i="3"/>
  <c r="AR666" i="3"/>
  <c r="AT666" i="3" s="1"/>
  <c r="AS666" i="3"/>
  <c r="AU666" i="3"/>
  <c r="AW666" i="3" s="1"/>
  <c r="AV666" i="3"/>
  <c r="AX666" i="3"/>
  <c r="AZ666" i="3" s="1"/>
  <c r="AY666" i="3"/>
  <c r="BA666" i="3"/>
  <c r="BC666" i="3" s="1"/>
  <c r="BB666" i="3"/>
  <c r="BD666" i="3"/>
  <c r="U666" i="3"/>
  <c r="J666" i="3" s="1"/>
  <c r="BG666" i="3"/>
  <c r="BI666" i="3" s="1"/>
  <c r="N665" i="11"/>
  <c r="O665" i="11"/>
  <c r="P665" i="11"/>
  <c r="A666" i="11"/>
  <c r="AI667" i="3"/>
  <c r="AK667" i="3" s="1"/>
  <c r="AL667" i="3"/>
  <c r="AN667" i="3" s="1"/>
  <c r="AM667" i="3"/>
  <c r="AO667" i="3"/>
  <c r="AQ667" i="3" s="1"/>
  <c r="AP667" i="3"/>
  <c r="AR667" i="3"/>
  <c r="AT667" i="3" s="1"/>
  <c r="AS667" i="3"/>
  <c r="AU667" i="3"/>
  <c r="AW667" i="3" s="1"/>
  <c r="AV667" i="3"/>
  <c r="AX667" i="3"/>
  <c r="AZ667" i="3" s="1"/>
  <c r="AY667" i="3"/>
  <c r="BA667" i="3"/>
  <c r="BC667" i="3" s="1"/>
  <c r="BB667" i="3"/>
  <c r="BD667" i="3"/>
  <c r="BF667" i="3" s="1"/>
  <c r="U667" i="3"/>
  <c r="BG667" i="3"/>
  <c r="BI667" i="3" s="1"/>
  <c r="N666" i="11"/>
  <c r="O666" i="11"/>
  <c r="P666" i="11"/>
  <c r="A667" i="11"/>
  <c r="AI668" i="3"/>
  <c r="AK668" i="3" s="1"/>
  <c r="AL668" i="3"/>
  <c r="AN668" i="3" s="1"/>
  <c r="AM668" i="3"/>
  <c r="AO668" i="3"/>
  <c r="AQ668" i="3" s="1"/>
  <c r="AP668" i="3"/>
  <c r="AR668" i="3"/>
  <c r="AT668" i="3" s="1"/>
  <c r="AS668" i="3"/>
  <c r="AU668" i="3"/>
  <c r="AW668" i="3" s="1"/>
  <c r="AV668" i="3"/>
  <c r="AX668" i="3"/>
  <c r="AZ668" i="3" s="1"/>
  <c r="AY668" i="3"/>
  <c r="BA668" i="3"/>
  <c r="BC668" i="3" s="1"/>
  <c r="BB668" i="3"/>
  <c r="BD668" i="3"/>
  <c r="BF668" i="3" s="1"/>
  <c r="U668" i="3"/>
  <c r="K668" i="3" s="1"/>
  <c r="BG668" i="3"/>
  <c r="N667" i="11"/>
  <c r="O667" i="11"/>
  <c r="P667" i="11"/>
  <c r="A668" i="11"/>
  <c r="AI669" i="3"/>
  <c r="AK669" i="3" s="1"/>
  <c r="AL669" i="3"/>
  <c r="AN669" i="3" s="1"/>
  <c r="AM669" i="3"/>
  <c r="AO669" i="3"/>
  <c r="AQ669" i="3" s="1"/>
  <c r="AP669" i="3"/>
  <c r="AR669" i="3"/>
  <c r="AT669" i="3" s="1"/>
  <c r="AS669" i="3"/>
  <c r="AU669" i="3"/>
  <c r="AW669" i="3" s="1"/>
  <c r="AV669" i="3"/>
  <c r="AX669" i="3"/>
  <c r="AZ669" i="3" s="1"/>
  <c r="AY669" i="3"/>
  <c r="BA669" i="3"/>
  <c r="BC669" i="3" s="1"/>
  <c r="BB669" i="3"/>
  <c r="BD669" i="3"/>
  <c r="BF669" i="3" s="1"/>
  <c r="U669" i="3"/>
  <c r="BG669" i="3"/>
  <c r="BI669" i="3" s="1"/>
  <c r="N668" i="11"/>
  <c r="O668" i="11"/>
  <c r="P668" i="11"/>
  <c r="A669" i="11"/>
  <c r="AI670" i="3"/>
  <c r="AK670" i="3" s="1"/>
  <c r="AL670" i="3"/>
  <c r="AN670" i="3" s="1"/>
  <c r="AM670" i="3"/>
  <c r="AO670" i="3"/>
  <c r="AQ670" i="3" s="1"/>
  <c r="AP670" i="3"/>
  <c r="AR670" i="3"/>
  <c r="AT670" i="3" s="1"/>
  <c r="AS670" i="3"/>
  <c r="AU670" i="3"/>
  <c r="AW670" i="3" s="1"/>
  <c r="AV670" i="3"/>
  <c r="AX670" i="3"/>
  <c r="AZ670" i="3" s="1"/>
  <c r="AY670" i="3"/>
  <c r="BA670" i="3"/>
  <c r="BC670" i="3" s="1"/>
  <c r="BB670" i="3"/>
  <c r="BD670" i="3"/>
  <c r="BF670" i="3" s="1"/>
  <c r="U670" i="3"/>
  <c r="J670" i="3" s="1"/>
  <c r="T670" i="3" s="1"/>
  <c r="BG670" i="3"/>
  <c r="BI670" i="3" s="1"/>
  <c r="N669" i="11"/>
  <c r="O669" i="11"/>
  <c r="P669" i="11"/>
  <c r="A670" i="11"/>
  <c r="AI671" i="3"/>
  <c r="AK671" i="3" s="1"/>
  <c r="AL671" i="3"/>
  <c r="AN671" i="3" s="1"/>
  <c r="AM671" i="3"/>
  <c r="AO671" i="3"/>
  <c r="AQ671" i="3" s="1"/>
  <c r="AP671" i="3"/>
  <c r="AR671" i="3"/>
  <c r="AT671" i="3" s="1"/>
  <c r="AS671" i="3"/>
  <c r="AU671" i="3"/>
  <c r="AW671" i="3" s="1"/>
  <c r="AV671" i="3"/>
  <c r="AX671" i="3"/>
  <c r="AZ671" i="3" s="1"/>
  <c r="AY671" i="3"/>
  <c r="BA671" i="3"/>
  <c r="BC671" i="3" s="1"/>
  <c r="BB671" i="3"/>
  <c r="BD671" i="3"/>
  <c r="BF671" i="3" s="1"/>
  <c r="U671" i="3"/>
  <c r="BG671" i="3"/>
  <c r="BI671" i="3" s="1"/>
  <c r="N670" i="11"/>
  <c r="O670" i="11"/>
  <c r="P670" i="11"/>
  <c r="A671" i="11"/>
  <c r="AI672" i="3"/>
  <c r="AK672" i="3" s="1"/>
  <c r="AL672" i="3"/>
  <c r="AN672" i="3" s="1"/>
  <c r="AM672" i="3"/>
  <c r="AO672" i="3"/>
  <c r="AQ672" i="3" s="1"/>
  <c r="AP672" i="3"/>
  <c r="AR672" i="3"/>
  <c r="AT672" i="3" s="1"/>
  <c r="AS672" i="3"/>
  <c r="AU672" i="3"/>
  <c r="AW672" i="3" s="1"/>
  <c r="AV672" i="3"/>
  <c r="AX672" i="3"/>
  <c r="AZ672" i="3" s="1"/>
  <c r="AY672" i="3"/>
  <c r="BA672" i="3"/>
  <c r="BC672" i="3" s="1"/>
  <c r="BB672" i="3"/>
  <c r="BD672" i="3"/>
  <c r="BF672" i="3" s="1"/>
  <c r="U672" i="3"/>
  <c r="BH672" i="3" s="1"/>
  <c r="BG672" i="3"/>
  <c r="BI672" i="3" s="1"/>
  <c r="N671" i="11"/>
  <c r="O671" i="11"/>
  <c r="P671" i="11"/>
  <c r="A672" i="11"/>
  <c r="AI673" i="3"/>
  <c r="AK673" i="3" s="1"/>
  <c r="AL673" i="3"/>
  <c r="AN673" i="3" s="1"/>
  <c r="AM673" i="3"/>
  <c r="AO673" i="3"/>
  <c r="AQ673" i="3" s="1"/>
  <c r="AP673" i="3"/>
  <c r="AR673" i="3"/>
  <c r="AT673" i="3" s="1"/>
  <c r="AS673" i="3"/>
  <c r="AU673" i="3"/>
  <c r="AW673" i="3" s="1"/>
  <c r="AV673" i="3"/>
  <c r="AX673" i="3"/>
  <c r="AZ673" i="3" s="1"/>
  <c r="AY673" i="3"/>
  <c r="BA673" i="3"/>
  <c r="BC673" i="3" s="1"/>
  <c r="BB673" i="3"/>
  <c r="BD673" i="3"/>
  <c r="BF673" i="3" s="1"/>
  <c r="U673" i="3"/>
  <c r="BE673" i="3" s="1"/>
  <c r="BG673" i="3"/>
  <c r="BI673" i="3" s="1"/>
  <c r="N672" i="11"/>
  <c r="O672" i="11"/>
  <c r="P672" i="11"/>
  <c r="A673" i="11"/>
  <c r="AI674" i="3"/>
  <c r="AK674" i="3" s="1"/>
  <c r="AL674" i="3"/>
  <c r="AN674" i="3" s="1"/>
  <c r="AM674" i="3"/>
  <c r="AO674" i="3"/>
  <c r="AQ674" i="3" s="1"/>
  <c r="AP674" i="3"/>
  <c r="AR674" i="3"/>
  <c r="AT674" i="3" s="1"/>
  <c r="AS674" i="3"/>
  <c r="AU674" i="3"/>
  <c r="AW674" i="3" s="1"/>
  <c r="AV674" i="3"/>
  <c r="AX674" i="3"/>
  <c r="AZ674" i="3" s="1"/>
  <c r="AY674" i="3"/>
  <c r="BA674" i="3"/>
  <c r="BC674" i="3" s="1"/>
  <c r="BB674" i="3"/>
  <c r="BD674" i="3"/>
  <c r="BF674" i="3" s="1"/>
  <c r="U674" i="3"/>
  <c r="BG674" i="3"/>
  <c r="BI674" i="3" s="1"/>
  <c r="N673" i="11"/>
  <c r="O673" i="11"/>
  <c r="P673" i="11"/>
  <c r="A674" i="11"/>
  <c r="AI675" i="3"/>
  <c r="AK675" i="3" s="1"/>
  <c r="AL675" i="3"/>
  <c r="AM675" i="3"/>
  <c r="AO675" i="3"/>
  <c r="AQ675" i="3" s="1"/>
  <c r="AP675" i="3"/>
  <c r="AR675" i="3"/>
  <c r="AT675" i="3" s="1"/>
  <c r="AS675" i="3"/>
  <c r="AU675" i="3"/>
  <c r="AW675" i="3" s="1"/>
  <c r="AV675" i="3"/>
  <c r="AX675" i="3"/>
  <c r="AZ675" i="3" s="1"/>
  <c r="AY675" i="3"/>
  <c r="BA675" i="3"/>
  <c r="BC675" i="3" s="1"/>
  <c r="BB675" i="3"/>
  <c r="BD675" i="3"/>
  <c r="BF675" i="3" s="1"/>
  <c r="U675" i="3"/>
  <c r="BG675" i="3"/>
  <c r="BI675" i="3" s="1"/>
  <c r="N674" i="11"/>
  <c r="O674" i="11"/>
  <c r="P674" i="11"/>
  <c r="A675" i="11"/>
  <c r="AI676" i="3"/>
  <c r="AK676" i="3" s="1"/>
  <c r="AL676" i="3"/>
  <c r="AN676" i="3" s="1"/>
  <c r="AM676" i="3"/>
  <c r="AO676" i="3"/>
  <c r="AP676" i="3"/>
  <c r="AR676" i="3"/>
  <c r="AT676" i="3" s="1"/>
  <c r="AS676" i="3"/>
  <c r="AU676" i="3"/>
  <c r="AW676" i="3" s="1"/>
  <c r="AV676" i="3"/>
  <c r="AX676" i="3"/>
  <c r="AZ676" i="3" s="1"/>
  <c r="AY676" i="3"/>
  <c r="BA676" i="3"/>
  <c r="BC676" i="3" s="1"/>
  <c r="BB676" i="3"/>
  <c r="BD676" i="3"/>
  <c r="BF676" i="3" s="1"/>
  <c r="U676" i="3"/>
  <c r="BG676" i="3"/>
  <c r="BI676" i="3" s="1"/>
  <c r="N675" i="11"/>
  <c r="O675" i="11"/>
  <c r="P675" i="11"/>
  <c r="A676" i="11"/>
  <c r="AI677" i="3"/>
  <c r="AK677" i="3" s="1"/>
  <c r="AL677" i="3"/>
  <c r="AN677" i="3" s="1"/>
  <c r="AM677" i="3"/>
  <c r="AO677" i="3"/>
  <c r="AQ677" i="3" s="1"/>
  <c r="AP677" i="3"/>
  <c r="AR677" i="3"/>
  <c r="AT677" i="3" s="1"/>
  <c r="AS677" i="3"/>
  <c r="AU677" i="3"/>
  <c r="AW677" i="3" s="1"/>
  <c r="AV677" i="3"/>
  <c r="AX677" i="3"/>
  <c r="AZ677" i="3" s="1"/>
  <c r="AY677" i="3"/>
  <c r="BA677" i="3"/>
  <c r="BC677" i="3" s="1"/>
  <c r="BB677" i="3"/>
  <c r="BD677" i="3"/>
  <c r="BF677" i="3" s="1"/>
  <c r="U677" i="3"/>
  <c r="K677" i="3" s="1"/>
  <c r="BG677" i="3"/>
  <c r="BI677" i="3" s="1"/>
  <c r="N676" i="11"/>
  <c r="O676" i="11"/>
  <c r="P676" i="11"/>
  <c r="A677" i="11"/>
  <c r="AI678" i="3"/>
  <c r="AK678" i="3" s="1"/>
  <c r="AL678" i="3"/>
  <c r="AN678" i="3" s="1"/>
  <c r="AM678" i="3"/>
  <c r="AO678" i="3"/>
  <c r="AQ678" i="3" s="1"/>
  <c r="AP678" i="3"/>
  <c r="AR678" i="3"/>
  <c r="AT678" i="3" s="1"/>
  <c r="AS678" i="3"/>
  <c r="AU678" i="3"/>
  <c r="AW678" i="3" s="1"/>
  <c r="AV678" i="3"/>
  <c r="AX678" i="3"/>
  <c r="AZ678" i="3" s="1"/>
  <c r="AY678" i="3"/>
  <c r="BA678" i="3"/>
  <c r="BC678" i="3" s="1"/>
  <c r="BB678" i="3"/>
  <c r="BD678" i="3"/>
  <c r="BF678" i="3" s="1"/>
  <c r="U678" i="3"/>
  <c r="K678" i="3" s="1"/>
  <c r="BG678" i="3"/>
  <c r="BI678" i="3" s="1"/>
  <c r="N677" i="11"/>
  <c r="O677" i="11"/>
  <c r="P677" i="11"/>
  <c r="A678" i="11"/>
  <c r="AI679" i="3"/>
  <c r="AK679" i="3" s="1"/>
  <c r="AL679" i="3"/>
  <c r="AM679" i="3"/>
  <c r="AO679" i="3"/>
  <c r="AQ679" i="3" s="1"/>
  <c r="AP679" i="3"/>
  <c r="AR679" i="3"/>
  <c r="AT679" i="3" s="1"/>
  <c r="AS679" i="3"/>
  <c r="AU679" i="3"/>
  <c r="AW679" i="3" s="1"/>
  <c r="AV679" i="3"/>
  <c r="AX679" i="3"/>
  <c r="AZ679" i="3" s="1"/>
  <c r="AY679" i="3"/>
  <c r="BA679" i="3"/>
  <c r="BC679" i="3" s="1"/>
  <c r="BB679" i="3"/>
  <c r="BD679" i="3"/>
  <c r="BF679" i="3" s="1"/>
  <c r="U679" i="3"/>
  <c r="J679" i="3" s="1"/>
  <c r="T679" i="3" s="1"/>
  <c r="BG679" i="3"/>
  <c r="BI679" i="3" s="1"/>
  <c r="N678" i="11"/>
  <c r="O678" i="11"/>
  <c r="P678" i="11"/>
  <c r="A679" i="11"/>
  <c r="AI680" i="3"/>
  <c r="AK680" i="3" s="1"/>
  <c r="AL680" i="3"/>
  <c r="AM680" i="3"/>
  <c r="AO680" i="3"/>
  <c r="AQ680" i="3" s="1"/>
  <c r="AP680" i="3"/>
  <c r="AR680" i="3"/>
  <c r="AT680" i="3" s="1"/>
  <c r="AS680" i="3"/>
  <c r="AU680" i="3"/>
  <c r="AW680" i="3" s="1"/>
  <c r="AV680" i="3"/>
  <c r="AX680" i="3"/>
  <c r="AZ680" i="3" s="1"/>
  <c r="AY680" i="3"/>
  <c r="BA680" i="3"/>
  <c r="BC680" i="3" s="1"/>
  <c r="BB680" i="3"/>
  <c r="BD680" i="3"/>
  <c r="BF680" i="3" s="1"/>
  <c r="U680" i="3"/>
  <c r="J680" i="3" s="1"/>
  <c r="BG680" i="3"/>
  <c r="BI680" i="3" s="1"/>
  <c r="N679" i="11"/>
  <c r="O679" i="11"/>
  <c r="P679" i="11"/>
  <c r="A680" i="11"/>
  <c r="AI681" i="3"/>
  <c r="AK681" i="3" s="1"/>
  <c r="AL681" i="3"/>
  <c r="AN681" i="3" s="1"/>
  <c r="AM681" i="3"/>
  <c r="AO681" i="3"/>
  <c r="AQ681" i="3" s="1"/>
  <c r="AP681" i="3"/>
  <c r="AR681" i="3"/>
  <c r="AT681" i="3" s="1"/>
  <c r="AS681" i="3"/>
  <c r="AU681" i="3"/>
  <c r="AW681" i="3" s="1"/>
  <c r="AV681" i="3"/>
  <c r="AX681" i="3"/>
  <c r="AZ681" i="3" s="1"/>
  <c r="AY681" i="3"/>
  <c r="BA681" i="3"/>
  <c r="BC681" i="3" s="1"/>
  <c r="BB681" i="3"/>
  <c r="BD681" i="3"/>
  <c r="BF681" i="3" s="1"/>
  <c r="U681" i="3"/>
  <c r="K681" i="3" s="1"/>
  <c r="BG681" i="3"/>
  <c r="BI681" i="3" s="1"/>
  <c r="N680" i="11"/>
  <c r="O680" i="11"/>
  <c r="P680" i="11"/>
  <c r="A681" i="11"/>
  <c r="AI682" i="3"/>
  <c r="AK682" i="3" s="1"/>
  <c r="AL682" i="3"/>
  <c r="AM682" i="3"/>
  <c r="AO682" i="3"/>
  <c r="AQ682" i="3" s="1"/>
  <c r="AP682" i="3"/>
  <c r="AR682" i="3"/>
  <c r="AT682" i="3" s="1"/>
  <c r="AS682" i="3"/>
  <c r="AU682" i="3"/>
  <c r="AW682" i="3" s="1"/>
  <c r="AV682" i="3"/>
  <c r="AX682" i="3"/>
  <c r="AZ682" i="3" s="1"/>
  <c r="AY682" i="3"/>
  <c r="BA682" i="3"/>
  <c r="BC682" i="3" s="1"/>
  <c r="BB682" i="3"/>
  <c r="BD682" i="3"/>
  <c r="U682" i="3"/>
  <c r="BH682" i="3" s="1"/>
  <c r="BG682" i="3"/>
  <c r="BI682" i="3" s="1"/>
  <c r="N681" i="11"/>
  <c r="O681" i="11"/>
  <c r="P681" i="11"/>
  <c r="A682" i="11"/>
  <c r="AI683" i="3"/>
  <c r="AK683" i="3" s="1"/>
  <c r="AL683" i="3"/>
  <c r="AN683" i="3" s="1"/>
  <c r="AM683" i="3"/>
  <c r="AO683" i="3"/>
  <c r="AQ683" i="3" s="1"/>
  <c r="AP683" i="3"/>
  <c r="AR683" i="3"/>
  <c r="AT683" i="3" s="1"/>
  <c r="AS683" i="3"/>
  <c r="AU683" i="3"/>
  <c r="AW683" i="3" s="1"/>
  <c r="AV683" i="3"/>
  <c r="AX683" i="3"/>
  <c r="AZ683" i="3" s="1"/>
  <c r="AY683" i="3"/>
  <c r="BA683" i="3"/>
  <c r="BC683" i="3" s="1"/>
  <c r="BB683" i="3"/>
  <c r="BD683" i="3"/>
  <c r="BF683" i="3" s="1"/>
  <c r="U683" i="3"/>
  <c r="K683" i="3" s="1"/>
  <c r="BG683" i="3"/>
  <c r="BI683" i="3" s="1"/>
  <c r="N682" i="11"/>
  <c r="O682" i="11"/>
  <c r="P682" i="11"/>
  <c r="A683" i="11"/>
  <c r="AI684" i="3"/>
  <c r="AK684" i="3" s="1"/>
  <c r="AL684" i="3"/>
  <c r="AN684" i="3" s="1"/>
  <c r="AM684" i="3"/>
  <c r="AO684" i="3"/>
  <c r="AP684" i="3"/>
  <c r="AR684" i="3"/>
  <c r="AT684" i="3" s="1"/>
  <c r="AS684" i="3"/>
  <c r="AU684" i="3"/>
  <c r="AW684" i="3" s="1"/>
  <c r="AV684" i="3"/>
  <c r="AX684" i="3"/>
  <c r="AZ684" i="3" s="1"/>
  <c r="AY684" i="3"/>
  <c r="BA684" i="3"/>
  <c r="BC684" i="3" s="1"/>
  <c r="BB684" i="3"/>
  <c r="BD684" i="3"/>
  <c r="U684" i="3"/>
  <c r="BG684" i="3"/>
  <c r="BI684" i="3" s="1"/>
  <c r="N683" i="11"/>
  <c r="O683" i="11"/>
  <c r="P683" i="11"/>
  <c r="A684" i="11"/>
  <c r="AI685" i="3"/>
  <c r="AK685" i="3" s="1"/>
  <c r="AL685" i="3"/>
  <c r="AN685" i="3" s="1"/>
  <c r="AM685" i="3"/>
  <c r="AO685" i="3"/>
  <c r="AQ685" i="3" s="1"/>
  <c r="AP685" i="3"/>
  <c r="AR685" i="3"/>
  <c r="AT685" i="3" s="1"/>
  <c r="AS685" i="3"/>
  <c r="AU685" i="3"/>
  <c r="AW685" i="3" s="1"/>
  <c r="AV685" i="3"/>
  <c r="AX685" i="3"/>
  <c r="AZ685" i="3" s="1"/>
  <c r="AY685" i="3"/>
  <c r="BA685" i="3"/>
  <c r="BC685" i="3" s="1"/>
  <c r="BB685" i="3"/>
  <c r="BD685" i="3"/>
  <c r="BF685" i="3" s="1"/>
  <c r="U685" i="3"/>
  <c r="BH685" i="3" s="1"/>
  <c r="BG685" i="3"/>
  <c r="BI685" i="3" s="1"/>
  <c r="N684" i="11"/>
  <c r="O684" i="11"/>
  <c r="P684" i="11"/>
  <c r="A685" i="11"/>
  <c r="AI686" i="3"/>
  <c r="AK686" i="3" s="1"/>
  <c r="AL686" i="3"/>
  <c r="AN686" i="3" s="1"/>
  <c r="AM686" i="3"/>
  <c r="AO686" i="3"/>
  <c r="AQ686" i="3" s="1"/>
  <c r="AP686" i="3"/>
  <c r="AR686" i="3"/>
  <c r="AT686" i="3" s="1"/>
  <c r="AS686" i="3"/>
  <c r="AU686" i="3"/>
  <c r="AW686" i="3" s="1"/>
  <c r="AV686" i="3"/>
  <c r="AX686" i="3"/>
  <c r="AZ686" i="3" s="1"/>
  <c r="AY686" i="3"/>
  <c r="BA686" i="3"/>
  <c r="BC686" i="3" s="1"/>
  <c r="BB686" i="3"/>
  <c r="BD686" i="3"/>
  <c r="U686" i="3"/>
  <c r="BG686" i="3"/>
  <c r="BI686" i="3" s="1"/>
  <c r="N685" i="11"/>
  <c r="O685" i="11"/>
  <c r="P685" i="11"/>
  <c r="A686" i="11"/>
  <c r="AI687" i="3"/>
  <c r="AK687" i="3" s="1"/>
  <c r="AL687" i="3"/>
  <c r="AN687" i="3" s="1"/>
  <c r="AM687" i="3"/>
  <c r="AO687" i="3"/>
  <c r="AQ687" i="3" s="1"/>
  <c r="AP687" i="3"/>
  <c r="AR687" i="3"/>
  <c r="AS687" i="3"/>
  <c r="AU687" i="3"/>
  <c r="AW687" i="3" s="1"/>
  <c r="AV687" i="3"/>
  <c r="AX687" i="3"/>
  <c r="AZ687" i="3" s="1"/>
  <c r="AY687" i="3"/>
  <c r="BA687" i="3"/>
  <c r="BC687" i="3" s="1"/>
  <c r="BB687" i="3"/>
  <c r="BD687" i="3"/>
  <c r="BF687" i="3" s="1"/>
  <c r="U687" i="3"/>
  <c r="K687" i="3" s="1"/>
  <c r="BG687" i="3"/>
  <c r="BI687" i="3" s="1"/>
  <c r="N686" i="11"/>
  <c r="O686" i="11"/>
  <c r="P686" i="11"/>
  <c r="A687" i="11"/>
  <c r="AI688" i="3"/>
  <c r="AK688" i="3" s="1"/>
  <c r="AL688" i="3"/>
  <c r="AN688" i="3" s="1"/>
  <c r="AM688" i="3"/>
  <c r="AO688" i="3"/>
  <c r="AP688" i="3"/>
  <c r="AR688" i="3"/>
  <c r="AT688" i="3" s="1"/>
  <c r="AS688" i="3"/>
  <c r="AU688" i="3"/>
  <c r="AW688" i="3" s="1"/>
  <c r="AV688" i="3"/>
  <c r="AX688" i="3"/>
  <c r="AZ688" i="3" s="1"/>
  <c r="AY688" i="3"/>
  <c r="BA688" i="3"/>
  <c r="BC688" i="3" s="1"/>
  <c r="BB688" i="3"/>
  <c r="BD688" i="3"/>
  <c r="U688" i="3"/>
  <c r="BE688" i="3" s="1"/>
  <c r="BG688" i="3"/>
  <c r="BI688" i="3" s="1"/>
  <c r="N687" i="11"/>
  <c r="O687" i="11"/>
  <c r="P687" i="11"/>
  <c r="A688" i="11"/>
  <c r="AI689" i="3"/>
  <c r="AK689" i="3" s="1"/>
  <c r="AL689" i="3"/>
  <c r="AN689" i="3" s="1"/>
  <c r="AM689" i="3"/>
  <c r="AO689" i="3"/>
  <c r="AQ689" i="3" s="1"/>
  <c r="AP689" i="3"/>
  <c r="AR689" i="3"/>
  <c r="AT689" i="3" s="1"/>
  <c r="AS689" i="3"/>
  <c r="AU689" i="3"/>
  <c r="AW689" i="3" s="1"/>
  <c r="AV689" i="3"/>
  <c r="AX689" i="3"/>
  <c r="AZ689" i="3" s="1"/>
  <c r="AY689" i="3"/>
  <c r="BA689" i="3"/>
  <c r="BC689" i="3" s="1"/>
  <c r="BB689" i="3"/>
  <c r="BD689" i="3"/>
  <c r="BF689" i="3" s="1"/>
  <c r="U689" i="3"/>
  <c r="BG689" i="3"/>
  <c r="BI689" i="3" s="1"/>
  <c r="N688" i="11"/>
  <c r="O688" i="11"/>
  <c r="P688" i="11"/>
  <c r="A689" i="11"/>
  <c r="AI690" i="3"/>
  <c r="AK690" i="3" s="1"/>
  <c r="AL690" i="3"/>
  <c r="AN690" i="3" s="1"/>
  <c r="AM690" i="3"/>
  <c r="AO690" i="3"/>
  <c r="AQ690" i="3" s="1"/>
  <c r="AP690" i="3"/>
  <c r="AR690" i="3"/>
  <c r="AT690" i="3" s="1"/>
  <c r="AS690" i="3"/>
  <c r="AU690" i="3"/>
  <c r="AW690" i="3" s="1"/>
  <c r="AV690" i="3"/>
  <c r="AX690" i="3"/>
  <c r="AZ690" i="3" s="1"/>
  <c r="AY690" i="3"/>
  <c r="BA690" i="3"/>
  <c r="BC690" i="3" s="1"/>
  <c r="BB690" i="3"/>
  <c r="BD690" i="3"/>
  <c r="U690" i="3"/>
  <c r="J690" i="3" s="1"/>
  <c r="BG690" i="3"/>
  <c r="BI690" i="3" s="1"/>
  <c r="N689" i="11"/>
  <c r="O689" i="11"/>
  <c r="P689" i="11"/>
  <c r="A690" i="11"/>
  <c r="AI691" i="3"/>
  <c r="AK691" i="3" s="1"/>
  <c r="AL691" i="3"/>
  <c r="AN691" i="3" s="1"/>
  <c r="AM691" i="3"/>
  <c r="AO691" i="3"/>
  <c r="AQ691" i="3" s="1"/>
  <c r="AP691" i="3"/>
  <c r="AR691" i="3"/>
  <c r="AT691" i="3" s="1"/>
  <c r="AS691" i="3"/>
  <c r="AU691" i="3"/>
  <c r="AV691" i="3"/>
  <c r="AX691" i="3"/>
  <c r="AZ691" i="3" s="1"/>
  <c r="AY691" i="3"/>
  <c r="BA691" i="3"/>
  <c r="BC691" i="3" s="1"/>
  <c r="BB691" i="3"/>
  <c r="BD691" i="3"/>
  <c r="BF691" i="3" s="1"/>
  <c r="U691" i="3"/>
  <c r="K691" i="3" s="1"/>
  <c r="BG691" i="3"/>
  <c r="BI691" i="3" s="1"/>
  <c r="N690" i="11"/>
  <c r="O690" i="11"/>
  <c r="P690" i="11"/>
  <c r="A691" i="11"/>
  <c r="AI692" i="3"/>
  <c r="AK692" i="3" s="1"/>
  <c r="AL692" i="3"/>
  <c r="AN692" i="3" s="1"/>
  <c r="AM692" i="3"/>
  <c r="AO692" i="3"/>
  <c r="AQ692" i="3" s="1"/>
  <c r="AP692" i="3"/>
  <c r="AR692" i="3"/>
  <c r="AT692" i="3" s="1"/>
  <c r="AS692" i="3"/>
  <c r="AU692" i="3"/>
  <c r="AW692" i="3" s="1"/>
  <c r="AV692" i="3"/>
  <c r="AX692" i="3"/>
  <c r="AZ692" i="3" s="1"/>
  <c r="AY692" i="3"/>
  <c r="BA692" i="3"/>
  <c r="BC692" i="3" s="1"/>
  <c r="BB692" i="3"/>
  <c r="BD692" i="3"/>
  <c r="BF692" i="3" s="1"/>
  <c r="U692" i="3"/>
  <c r="BG692" i="3"/>
  <c r="N691" i="11"/>
  <c r="O691" i="11"/>
  <c r="P691" i="11"/>
  <c r="A692" i="11"/>
  <c r="AI693" i="3"/>
  <c r="AK693" i="3" s="1"/>
  <c r="AL693" i="3"/>
  <c r="AM693" i="3"/>
  <c r="AO693" i="3"/>
  <c r="AQ693" i="3" s="1"/>
  <c r="AP693" i="3"/>
  <c r="AR693" i="3"/>
  <c r="AT693" i="3" s="1"/>
  <c r="AS693" i="3"/>
  <c r="AU693" i="3"/>
  <c r="AW693" i="3" s="1"/>
  <c r="AV693" i="3"/>
  <c r="AX693" i="3"/>
  <c r="AZ693" i="3" s="1"/>
  <c r="AY693" i="3"/>
  <c r="BA693" i="3"/>
  <c r="BC693" i="3" s="1"/>
  <c r="BB693" i="3"/>
  <c r="BD693" i="3"/>
  <c r="BF693" i="3" s="1"/>
  <c r="U693" i="3"/>
  <c r="BG693" i="3"/>
  <c r="BI693" i="3" s="1"/>
  <c r="N692" i="11"/>
  <c r="O692" i="11"/>
  <c r="P692" i="11"/>
  <c r="A693" i="11"/>
  <c r="AI694" i="3"/>
  <c r="AK694" i="3" s="1"/>
  <c r="AL694" i="3"/>
  <c r="AN694" i="3" s="1"/>
  <c r="AM694" i="3"/>
  <c r="AO694" i="3"/>
  <c r="AQ694" i="3" s="1"/>
  <c r="AP694" i="3"/>
  <c r="AR694" i="3"/>
  <c r="AT694" i="3" s="1"/>
  <c r="AS694" i="3"/>
  <c r="AU694" i="3"/>
  <c r="AW694" i="3" s="1"/>
  <c r="AV694" i="3"/>
  <c r="AX694" i="3"/>
  <c r="AZ694" i="3" s="1"/>
  <c r="AY694" i="3"/>
  <c r="BA694" i="3"/>
  <c r="BC694" i="3" s="1"/>
  <c r="BB694" i="3"/>
  <c r="BD694" i="3"/>
  <c r="BF694" i="3" s="1"/>
  <c r="U694" i="3"/>
  <c r="BG694" i="3"/>
  <c r="BI694" i="3" s="1"/>
  <c r="N693" i="11"/>
  <c r="O693" i="11"/>
  <c r="P693" i="11"/>
  <c r="A694" i="11"/>
  <c r="AI695" i="3"/>
  <c r="AK695" i="3" s="1"/>
  <c r="AL695" i="3"/>
  <c r="AN695" i="3" s="1"/>
  <c r="AM695" i="3"/>
  <c r="AO695" i="3"/>
  <c r="AQ695" i="3" s="1"/>
  <c r="AP695" i="3"/>
  <c r="AR695" i="3"/>
  <c r="AS695" i="3"/>
  <c r="AU695" i="3"/>
  <c r="AW695" i="3" s="1"/>
  <c r="AV695" i="3"/>
  <c r="AX695" i="3"/>
  <c r="AZ695" i="3" s="1"/>
  <c r="AY695" i="3"/>
  <c r="BA695" i="3"/>
  <c r="BC695" i="3" s="1"/>
  <c r="BB695" i="3"/>
  <c r="BD695" i="3"/>
  <c r="BF695" i="3" s="1"/>
  <c r="U695" i="3"/>
  <c r="BG695" i="3"/>
  <c r="BI695" i="3" s="1"/>
  <c r="N694" i="11"/>
  <c r="O694" i="11"/>
  <c r="P694" i="11"/>
  <c r="A695" i="11"/>
  <c r="AI696" i="3"/>
  <c r="AK696" i="3" s="1"/>
  <c r="AL696" i="3"/>
  <c r="AN696" i="3" s="1"/>
  <c r="AM696" i="3"/>
  <c r="AO696" i="3"/>
  <c r="AQ696" i="3" s="1"/>
  <c r="AP696" i="3"/>
  <c r="AR696" i="3"/>
  <c r="AT696" i="3" s="1"/>
  <c r="AS696" i="3"/>
  <c r="AU696" i="3"/>
  <c r="AW696" i="3" s="1"/>
  <c r="AV696" i="3"/>
  <c r="AX696" i="3"/>
  <c r="AZ696" i="3" s="1"/>
  <c r="AY696" i="3"/>
  <c r="BA696" i="3"/>
  <c r="BC696" i="3" s="1"/>
  <c r="BB696" i="3"/>
  <c r="BD696" i="3"/>
  <c r="BF696" i="3" s="1"/>
  <c r="U696" i="3"/>
  <c r="BG696" i="3"/>
  <c r="BI696" i="3" s="1"/>
  <c r="N695" i="11"/>
  <c r="O695" i="11"/>
  <c r="P695" i="11"/>
  <c r="A696" i="11"/>
  <c r="AI697" i="3"/>
  <c r="AK697" i="3" s="1"/>
  <c r="AL697" i="3"/>
  <c r="AM697" i="3"/>
  <c r="AO697" i="3"/>
  <c r="AQ697" i="3" s="1"/>
  <c r="AP697" i="3"/>
  <c r="AR697" i="3"/>
  <c r="AT697" i="3" s="1"/>
  <c r="AS697" i="3"/>
  <c r="AU697" i="3"/>
  <c r="AW697" i="3" s="1"/>
  <c r="AV697" i="3"/>
  <c r="AX697" i="3"/>
  <c r="AZ697" i="3" s="1"/>
  <c r="AY697" i="3"/>
  <c r="BA697" i="3"/>
  <c r="BC697" i="3" s="1"/>
  <c r="BB697" i="3"/>
  <c r="BD697" i="3"/>
  <c r="BF697" i="3" s="1"/>
  <c r="U697" i="3"/>
  <c r="BG697" i="3"/>
  <c r="BI697" i="3" s="1"/>
  <c r="N696" i="11"/>
  <c r="O696" i="11"/>
  <c r="P696" i="11"/>
  <c r="A697" i="11"/>
  <c r="AI698" i="3"/>
  <c r="AK698" i="3" s="1"/>
  <c r="AL698" i="3"/>
  <c r="AN698" i="3" s="1"/>
  <c r="AM698" i="3"/>
  <c r="AO698" i="3"/>
  <c r="AQ698" i="3" s="1"/>
  <c r="AP698" i="3"/>
  <c r="AR698" i="3"/>
  <c r="AS698" i="3"/>
  <c r="AU698" i="3"/>
  <c r="AW698" i="3" s="1"/>
  <c r="AV698" i="3"/>
  <c r="AX698" i="3"/>
  <c r="AZ698" i="3" s="1"/>
  <c r="AY698" i="3"/>
  <c r="BA698" i="3"/>
  <c r="BC698" i="3" s="1"/>
  <c r="BB698" i="3"/>
  <c r="BD698" i="3"/>
  <c r="BF698" i="3" s="1"/>
  <c r="U698" i="3"/>
  <c r="BG698" i="3"/>
  <c r="BI698" i="3" s="1"/>
  <c r="N697" i="11"/>
  <c r="O697" i="11"/>
  <c r="P697" i="11"/>
  <c r="A698" i="11"/>
  <c r="AI699" i="3"/>
  <c r="AK699" i="3" s="1"/>
  <c r="AL699" i="3"/>
  <c r="AN699" i="3" s="1"/>
  <c r="AM699" i="3"/>
  <c r="AO699" i="3"/>
  <c r="AQ699" i="3" s="1"/>
  <c r="AP699" i="3"/>
  <c r="AR699" i="3"/>
  <c r="AS699" i="3"/>
  <c r="AU699" i="3"/>
  <c r="AW699" i="3" s="1"/>
  <c r="AV699" i="3"/>
  <c r="AX699" i="3"/>
  <c r="AZ699" i="3" s="1"/>
  <c r="AY699" i="3"/>
  <c r="BA699" i="3"/>
  <c r="BC699" i="3" s="1"/>
  <c r="BB699" i="3"/>
  <c r="BD699" i="3"/>
  <c r="BF699" i="3" s="1"/>
  <c r="U699" i="3"/>
  <c r="J699" i="3" s="1"/>
  <c r="T699" i="3" s="1"/>
  <c r="BG699" i="3"/>
  <c r="BI699" i="3" s="1"/>
  <c r="N698" i="11"/>
  <c r="O698" i="11"/>
  <c r="P698" i="11"/>
  <c r="A699" i="11"/>
  <c r="AI700" i="3"/>
  <c r="AK700" i="3" s="1"/>
  <c r="AL700" i="3"/>
  <c r="AM700" i="3"/>
  <c r="AO700" i="3"/>
  <c r="AQ700" i="3" s="1"/>
  <c r="AP700" i="3"/>
  <c r="AR700" i="3"/>
  <c r="AT700" i="3" s="1"/>
  <c r="AS700" i="3"/>
  <c r="AU700" i="3"/>
  <c r="AW700" i="3" s="1"/>
  <c r="AV700" i="3"/>
  <c r="AX700" i="3"/>
  <c r="AZ700" i="3" s="1"/>
  <c r="AY700" i="3"/>
  <c r="BA700" i="3"/>
  <c r="BC700" i="3" s="1"/>
  <c r="BB700" i="3"/>
  <c r="BD700" i="3"/>
  <c r="BF700" i="3" s="1"/>
  <c r="U700" i="3"/>
  <c r="BG700" i="3"/>
  <c r="BI700" i="3" s="1"/>
  <c r="N699" i="11"/>
  <c r="O699" i="11"/>
  <c r="P699" i="11"/>
  <c r="A700" i="11"/>
  <c r="AI701" i="3"/>
  <c r="AK701" i="3" s="1"/>
  <c r="AL701" i="3"/>
  <c r="AN701" i="3" s="1"/>
  <c r="AM701" i="3"/>
  <c r="AO701" i="3"/>
  <c r="AQ701" i="3" s="1"/>
  <c r="AP701" i="3"/>
  <c r="AR701" i="3"/>
  <c r="AT701" i="3" s="1"/>
  <c r="AS701" i="3"/>
  <c r="AU701" i="3"/>
  <c r="AW701" i="3" s="1"/>
  <c r="AV701" i="3"/>
  <c r="AX701" i="3"/>
  <c r="AZ701" i="3" s="1"/>
  <c r="AY701" i="3"/>
  <c r="BA701" i="3"/>
  <c r="BC701" i="3" s="1"/>
  <c r="BB701" i="3"/>
  <c r="BD701" i="3"/>
  <c r="BF701" i="3" s="1"/>
  <c r="U701" i="3"/>
  <c r="BG701" i="3"/>
  <c r="BI701" i="3" s="1"/>
  <c r="N700" i="11"/>
  <c r="O700" i="11"/>
  <c r="P700" i="11"/>
  <c r="A701" i="11"/>
  <c r="AI702" i="3"/>
  <c r="AK702" i="3" s="1"/>
  <c r="AL702" i="3"/>
  <c r="AN702" i="3" s="1"/>
  <c r="AM702" i="3"/>
  <c r="AO702" i="3"/>
  <c r="AQ702" i="3" s="1"/>
  <c r="AP702" i="3"/>
  <c r="AR702" i="3"/>
  <c r="AT702" i="3" s="1"/>
  <c r="AS702" i="3"/>
  <c r="AU702" i="3"/>
  <c r="AW702" i="3" s="1"/>
  <c r="AV702" i="3"/>
  <c r="AX702" i="3"/>
  <c r="AZ702" i="3" s="1"/>
  <c r="AY702" i="3"/>
  <c r="BA702" i="3"/>
  <c r="BC702" i="3" s="1"/>
  <c r="BB702" i="3"/>
  <c r="BD702" i="3"/>
  <c r="BF702" i="3" s="1"/>
  <c r="U702" i="3"/>
  <c r="BG702" i="3"/>
  <c r="BI702" i="3" s="1"/>
  <c r="N701" i="11"/>
  <c r="O701" i="11"/>
  <c r="P701" i="11"/>
  <c r="A702" i="11"/>
  <c r="AI703" i="3"/>
  <c r="AK703" i="3" s="1"/>
  <c r="AL703" i="3"/>
  <c r="AN703" i="3" s="1"/>
  <c r="AM703" i="3"/>
  <c r="AO703" i="3"/>
  <c r="AQ703" i="3" s="1"/>
  <c r="AP703" i="3"/>
  <c r="AR703" i="3"/>
  <c r="AT703" i="3" s="1"/>
  <c r="AS703" i="3"/>
  <c r="AU703" i="3"/>
  <c r="AW703" i="3" s="1"/>
  <c r="AV703" i="3"/>
  <c r="AX703" i="3"/>
  <c r="AZ703" i="3" s="1"/>
  <c r="AY703" i="3"/>
  <c r="BA703" i="3"/>
  <c r="BC703" i="3" s="1"/>
  <c r="BB703" i="3"/>
  <c r="BD703" i="3"/>
  <c r="BF703" i="3" s="1"/>
  <c r="U703" i="3"/>
  <c r="BG703" i="3"/>
  <c r="BI703" i="3" s="1"/>
  <c r="N702" i="11"/>
  <c r="O702" i="11"/>
  <c r="P702" i="11"/>
  <c r="A703" i="11"/>
  <c r="AI704" i="3"/>
  <c r="AK704" i="3" s="1"/>
  <c r="AL704" i="3"/>
  <c r="AN704" i="3" s="1"/>
  <c r="AM704" i="3"/>
  <c r="AO704" i="3"/>
  <c r="AQ704" i="3" s="1"/>
  <c r="AP704" i="3"/>
  <c r="AR704" i="3"/>
  <c r="AT704" i="3" s="1"/>
  <c r="AS704" i="3"/>
  <c r="AU704" i="3"/>
  <c r="AW704" i="3" s="1"/>
  <c r="AV704" i="3"/>
  <c r="AX704" i="3"/>
  <c r="AZ704" i="3" s="1"/>
  <c r="AY704" i="3"/>
  <c r="BA704" i="3"/>
  <c r="BC704" i="3" s="1"/>
  <c r="BB704" i="3"/>
  <c r="BD704" i="3"/>
  <c r="BF704" i="3" s="1"/>
  <c r="U704" i="3"/>
  <c r="BG704" i="3"/>
  <c r="BI704" i="3" s="1"/>
  <c r="N703" i="11"/>
  <c r="O703" i="11"/>
  <c r="P703" i="11"/>
  <c r="A704" i="11"/>
  <c r="AI705" i="3"/>
  <c r="AK705" i="3" s="1"/>
  <c r="AL705" i="3"/>
  <c r="AN705" i="3" s="1"/>
  <c r="AM705" i="3"/>
  <c r="AO705" i="3"/>
  <c r="AQ705" i="3" s="1"/>
  <c r="AP705" i="3"/>
  <c r="AR705" i="3"/>
  <c r="AT705" i="3" s="1"/>
  <c r="AS705" i="3"/>
  <c r="AU705" i="3"/>
  <c r="AW705" i="3" s="1"/>
  <c r="AV705" i="3"/>
  <c r="AX705" i="3"/>
  <c r="AZ705" i="3" s="1"/>
  <c r="AY705" i="3"/>
  <c r="BA705" i="3"/>
  <c r="BC705" i="3" s="1"/>
  <c r="BB705" i="3"/>
  <c r="BD705" i="3"/>
  <c r="BF705" i="3" s="1"/>
  <c r="U705" i="3"/>
  <c r="BG705" i="3"/>
  <c r="BI705" i="3" s="1"/>
  <c r="N704" i="11"/>
  <c r="O704" i="11"/>
  <c r="P704" i="11"/>
  <c r="A705" i="11"/>
  <c r="AI706" i="3"/>
  <c r="AK706" i="3" s="1"/>
  <c r="AL706" i="3"/>
  <c r="AM706" i="3"/>
  <c r="AO706" i="3"/>
  <c r="AQ706" i="3" s="1"/>
  <c r="AP706" i="3"/>
  <c r="AR706" i="3"/>
  <c r="AT706" i="3" s="1"/>
  <c r="AS706" i="3"/>
  <c r="AU706" i="3"/>
  <c r="AV706" i="3"/>
  <c r="AX706" i="3"/>
  <c r="AZ706" i="3" s="1"/>
  <c r="AY706" i="3"/>
  <c r="BA706" i="3"/>
  <c r="BC706" i="3" s="1"/>
  <c r="BB706" i="3"/>
  <c r="BD706" i="3"/>
  <c r="U706" i="3"/>
  <c r="BG706" i="3"/>
  <c r="BI706" i="3" s="1"/>
  <c r="N705" i="11"/>
  <c r="O705" i="11"/>
  <c r="P705" i="11"/>
  <c r="A706" i="11"/>
  <c r="AI707" i="3"/>
  <c r="AK707" i="3" s="1"/>
  <c r="AL707" i="3"/>
  <c r="AN707" i="3" s="1"/>
  <c r="AM707" i="3"/>
  <c r="AO707" i="3"/>
  <c r="AQ707" i="3" s="1"/>
  <c r="AP707" i="3"/>
  <c r="AR707" i="3"/>
  <c r="AT707" i="3" s="1"/>
  <c r="AS707" i="3"/>
  <c r="AU707" i="3"/>
  <c r="AW707" i="3" s="1"/>
  <c r="AV707" i="3"/>
  <c r="AX707" i="3"/>
  <c r="AZ707" i="3" s="1"/>
  <c r="AY707" i="3"/>
  <c r="BA707" i="3"/>
  <c r="BC707" i="3" s="1"/>
  <c r="BB707" i="3"/>
  <c r="BD707" i="3"/>
  <c r="BF707" i="3" s="1"/>
  <c r="U707" i="3"/>
  <c r="BG707" i="3"/>
  <c r="BI707" i="3" s="1"/>
  <c r="N706" i="11"/>
  <c r="O706" i="11"/>
  <c r="P706" i="11"/>
  <c r="A707" i="11"/>
  <c r="AI708" i="3"/>
  <c r="AK708" i="3" s="1"/>
  <c r="AL708" i="3"/>
  <c r="AN708" i="3" s="1"/>
  <c r="AM708" i="3"/>
  <c r="AO708" i="3"/>
  <c r="AQ708" i="3" s="1"/>
  <c r="AP708" i="3"/>
  <c r="AR708" i="3"/>
  <c r="AT708" i="3" s="1"/>
  <c r="AS708" i="3"/>
  <c r="AU708" i="3"/>
  <c r="AW708" i="3" s="1"/>
  <c r="AV708" i="3"/>
  <c r="AX708" i="3"/>
  <c r="AZ708" i="3" s="1"/>
  <c r="AY708" i="3"/>
  <c r="BA708" i="3"/>
  <c r="BC708" i="3" s="1"/>
  <c r="BB708" i="3"/>
  <c r="BD708" i="3"/>
  <c r="U708" i="3"/>
  <c r="K708" i="3" s="1"/>
  <c r="BG708" i="3"/>
  <c r="BI708" i="3" s="1"/>
  <c r="N707" i="11"/>
  <c r="O707" i="11"/>
  <c r="P707" i="11"/>
  <c r="A708" i="11"/>
  <c r="AI709" i="3"/>
  <c r="AK709" i="3" s="1"/>
  <c r="AL709" i="3"/>
  <c r="AN709" i="3" s="1"/>
  <c r="AM709" i="3"/>
  <c r="AO709" i="3"/>
  <c r="AP709" i="3"/>
  <c r="AR709" i="3"/>
  <c r="AT709" i="3" s="1"/>
  <c r="AS709" i="3"/>
  <c r="AU709" i="3"/>
  <c r="AW709" i="3" s="1"/>
  <c r="AV709" i="3"/>
  <c r="AX709" i="3"/>
  <c r="AZ709" i="3" s="1"/>
  <c r="AY709" i="3"/>
  <c r="BA709" i="3"/>
  <c r="BC709" i="3" s="1"/>
  <c r="BB709" i="3"/>
  <c r="BD709" i="3"/>
  <c r="BF709" i="3" s="1"/>
  <c r="U709" i="3"/>
  <c r="BG709" i="3"/>
  <c r="BI709" i="3" s="1"/>
  <c r="N708" i="11"/>
  <c r="O708" i="11"/>
  <c r="P708" i="11"/>
  <c r="A709" i="11"/>
  <c r="AI710" i="3"/>
  <c r="AK710" i="3" s="1"/>
  <c r="AL710" i="3"/>
  <c r="AN710" i="3" s="1"/>
  <c r="AM710" i="3"/>
  <c r="AO710" i="3"/>
  <c r="AQ710" i="3" s="1"/>
  <c r="AP710" i="3"/>
  <c r="AR710" i="3"/>
  <c r="AT710" i="3" s="1"/>
  <c r="AS710" i="3"/>
  <c r="AU710" i="3"/>
  <c r="AW710" i="3" s="1"/>
  <c r="AV710" i="3"/>
  <c r="AX710" i="3"/>
  <c r="AZ710" i="3" s="1"/>
  <c r="AY710" i="3"/>
  <c r="BA710" i="3"/>
  <c r="BC710" i="3" s="1"/>
  <c r="BB710" i="3"/>
  <c r="BD710" i="3"/>
  <c r="U710" i="3"/>
  <c r="BG710" i="3"/>
  <c r="BI710" i="3" s="1"/>
  <c r="N709" i="11"/>
  <c r="O709" i="11"/>
  <c r="P709" i="11"/>
  <c r="A710" i="11"/>
  <c r="AI711" i="3"/>
  <c r="AK711" i="3" s="1"/>
  <c r="AL711" i="3"/>
  <c r="AM711" i="3"/>
  <c r="AO711" i="3"/>
  <c r="AQ711" i="3" s="1"/>
  <c r="AP711" i="3"/>
  <c r="AR711" i="3"/>
  <c r="AT711" i="3" s="1"/>
  <c r="AS711" i="3"/>
  <c r="AU711" i="3"/>
  <c r="AW711" i="3" s="1"/>
  <c r="AV711" i="3"/>
  <c r="AX711" i="3"/>
  <c r="AZ711" i="3" s="1"/>
  <c r="AY711" i="3"/>
  <c r="BA711" i="3"/>
  <c r="BC711" i="3" s="1"/>
  <c r="BB711" i="3"/>
  <c r="BD711" i="3"/>
  <c r="BF711" i="3" s="1"/>
  <c r="U711" i="3"/>
  <c r="K711" i="3" s="1"/>
  <c r="BG711" i="3"/>
  <c r="BI711" i="3" s="1"/>
  <c r="N710" i="11"/>
  <c r="O710" i="11"/>
  <c r="P710" i="11"/>
  <c r="A711" i="11"/>
  <c r="AI712" i="3"/>
  <c r="AK712" i="3" s="1"/>
  <c r="AL712" i="3"/>
  <c r="AN712" i="3" s="1"/>
  <c r="AM712" i="3"/>
  <c r="AO712" i="3"/>
  <c r="AQ712" i="3" s="1"/>
  <c r="AP712" i="3"/>
  <c r="AR712" i="3"/>
  <c r="AT712" i="3" s="1"/>
  <c r="AS712" i="3"/>
  <c r="AU712" i="3"/>
  <c r="AW712" i="3" s="1"/>
  <c r="AV712" i="3"/>
  <c r="AX712" i="3"/>
  <c r="AZ712" i="3" s="1"/>
  <c r="AY712" i="3"/>
  <c r="BA712" i="3"/>
  <c r="BC712" i="3" s="1"/>
  <c r="BB712" i="3"/>
  <c r="BD712" i="3"/>
  <c r="U712" i="3"/>
  <c r="J712" i="3" s="1"/>
  <c r="BG712" i="3"/>
  <c r="BI712" i="3" s="1"/>
  <c r="N711" i="11"/>
  <c r="O711" i="11"/>
  <c r="P711" i="11"/>
  <c r="A712" i="11"/>
  <c r="AI713" i="3"/>
  <c r="AK713" i="3" s="1"/>
  <c r="AL713" i="3"/>
  <c r="AM713" i="3"/>
  <c r="AO713" i="3"/>
  <c r="AQ713" i="3" s="1"/>
  <c r="AP713" i="3"/>
  <c r="AR713" i="3"/>
  <c r="AT713" i="3" s="1"/>
  <c r="AS713" i="3"/>
  <c r="AU713" i="3"/>
  <c r="AW713" i="3" s="1"/>
  <c r="AV713" i="3"/>
  <c r="AX713" i="3"/>
  <c r="AZ713" i="3" s="1"/>
  <c r="AY713" i="3"/>
  <c r="BA713" i="3"/>
  <c r="BC713" i="3" s="1"/>
  <c r="BB713" i="3"/>
  <c r="BD713" i="3"/>
  <c r="BF713" i="3" s="1"/>
  <c r="U713" i="3"/>
  <c r="BG713" i="3"/>
  <c r="BI713" i="3" s="1"/>
  <c r="N712" i="11"/>
  <c r="O712" i="11"/>
  <c r="P712" i="11"/>
  <c r="A713" i="11"/>
  <c r="AI714" i="3"/>
  <c r="AK714" i="3" s="1"/>
  <c r="AL714" i="3"/>
  <c r="AM714" i="3"/>
  <c r="AO714" i="3"/>
  <c r="AQ714" i="3" s="1"/>
  <c r="AP714" i="3"/>
  <c r="AR714" i="3"/>
  <c r="AT714" i="3" s="1"/>
  <c r="AS714" i="3"/>
  <c r="AU714" i="3"/>
  <c r="AW714" i="3" s="1"/>
  <c r="AV714" i="3"/>
  <c r="AX714" i="3"/>
  <c r="AZ714" i="3" s="1"/>
  <c r="AY714" i="3"/>
  <c r="BA714" i="3"/>
  <c r="BC714" i="3" s="1"/>
  <c r="BB714" i="3"/>
  <c r="BD714" i="3"/>
  <c r="U714" i="3"/>
  <c r="BG714" i="3"/>
  <c r="BI714" i="3" s="1"/>
  <c r="N713" i="11"/>
  <c r="O713" i="11"/>
  <c r="P713" i="11"/>
  <c r="A714" i="11"/>
  <c r="AI715" i="3"/>
  <c r="AK715" i="3" s="1"/>
  <c r="AL715" i="3"/>
  <c r="AN715" i="3" s="1"/>
  <c r="AM715" i="3"/>
  <c r="AO715" i="3"/>
  <c r="AQ715" i="3" s="1"/>
  <c r="AP715" i="3"/>
  <c r="AR715" i="3"/>
  <c r="AT715" i="3" s="1"/>
  <c r="AS715" i="3"/>
  <c r="AU715" i="3"/>
  <c r="AW715" i="3" s="1"/>
  <c r="AV715" i="3"/>
  <c r="AX715" i="3"/>
  <c r="AZ715" i="3" s="1"/>
  <c r="AY715" i="3"/>
  <c r="BA715" i="3"/>
  <c r="BC715" i="3" s="1"/>
  <c r="BB715" i="3"/>
  <c r="BD715" i="3"/>
  <c r="BF715" i="3" s="1"/>
  <c r="U715" i="3"/>
  <c r="J715" i="3" s="1"/>
  <c r="T715" i="3" s="1"/>
  <c r="BG715" i="3"/>
  <c r="BI715" i="3" s="1"/>
  <c r="N714" i="11"/>
  <c r="O714" i="11"/>
  <c r="P714" i="11"/>
  <c r="A715" i="11"/>
  <c r="AI716" i="3"/>
  <c r="AK716" i="3" s="1"/>
  <c r="AL716" i="3"/>
  <c r="AN716" i="3" s="1"/>
  <c r="AM716" i="3"/>
  <c r="AO716" i="3"/>
  <c r="AP716" i="3"/>
  <c r="AR716" i="3"/>
  <c r="AT716" i="3" s="1"/>
  <c r="AS716" i="3"/>
  <c r="AU716" i="3"/>
  <c r="AW716" i="3" s="1"/>
  <c r="AV716" i="3"/>
  <c r="AX716" i="3"/>
  <c r="AZ716" i="3" s="1"/>
  <c r="AY716" i="3"/>
  <c r="BA716" i="3"/>
  <c r="BC716" i="3" s="1"/>
  <c r="BB716" i="3"/>
  <c r="BD716" i="3"/>
  <c r="BF716" i="3" s="1"/>
  <c r="U716" i="3"/>
  <c r="BG716" i="3"/>
  <c r="N715" i="11"/>
  <c r="O715" i="11"/>
  <c r="P715" i="11"/>
  <c r="A716" i="11"/>
  <c r="AI717" i="3"/>
  <c r="AK717" i="3" s="1"/>
  <c r="AL717" i="3"/>
  <c r="AN717" i="3" s="1"/>
  <c r="AM717" i="3"/>
  <c r="AO717" i="3"/>
  <c r="AQ717" i="3" s="1"/>
  <c r="AP717" i="3"/>
  <c r="AR717" i="3"/>
  <c r="AT717" i="3" s="1"/>
  <c r="AS717" i="3"/>
  <c r="AU717" i="3"/>
  <c r="AW717" i="3" s="1"/>
  <c r="AV717" i="3"/>
  <c r="AX717" i="3"/>
  <c r="AZ717" i="3" s="1"/>
  <c r="AY717" i="3"/>
  <c r="BA717" i="3"/>
  <c r="BC717" i="3" s="1"/>
  <c r="BB717" i="3"/>
  <c r="BD717" i="3"/>
  <c r="BF717" i="3" s="1"/>
  <c r="U717" i="3"/>
  <c r="BG717" i="3"/>
  <c r="BI717" i="3" s="1"/>
  <c r="N716" i="11"/>
  <c r="O716" i="11"/>
  <c r="P716" i="11"/>
  <c r="A717" i="11"/>
  <c r="AI718" i="3"/>
  <c r="AK718" i="3" s="1"/>
  <c r="AL718" i="3"/>
  <c r="AN718" i="3" s="1"/>
  <c r="AM718" i="3"/>
  <c r="AO718" i="3"/>
  <c r="AQ718" i="3" s="1"/>
  <c r="AP718" i="3"/>
  <c r="AR718" i="3"/>
  <c r="AT718" i="3" s="1"/>
  <c r="AS718" i="3"/>
  <c r="AU718" i="3"/>
  <c r="AW718" i="3" s="1"/>
  <c r="AV718" i="3"/>
  <c r="AX718" i="3"/>
  <c r="AZ718" i="3" s="1"/>
  <c r="AY718" i="3"/>
  <c r="BA718" i="3"/>
  <c r="BC718" i="3" s="1"/>
  <c r="BB718" i="3"/>
  <c r="BD718" i="3"/>
  <c r="BF718" i="3" s="1"/>
  <c r="U718" i="3"/>
  <c r="J718" i="3" s="1"/>
  <c r="T718" i="3" s="1"/>
  <c r="BG718" i="3"/>
  <c r="BI718" i="3" s="1"/>
  <c r="N717" i="11"/>
  <c r="O717" i="11"/>
  <c r="P717" i="11"/>
  <c r="A718" i="11"/>
  <c r="AI719" i="3"/>
  <c r="AK719" i="3" s="1"/>
  <c r="AL719" i="3"/>
  <c r="AN719" i="3" s="1"/>
  <c r="AM719" i="3"/>
  <c r="AO719" i="3"/>
  <c r="AQ719" i="3" s="1"/>
  <c r="AP719" i="3"/>
  <c r="AR719" i="3"/>
  <c r="AT719" i="3" s="1"/>
  <c r="AS719" i="3"/>
  <c r="AU719" i="3"/>
  <c r="AW719" i="3" s="1"/>
  <c r="AV719" i="3"/>
  <c r="AX719" i="3"/>
  <c r="AZ719" i="3" s="1"/>
  <c r="AY719" i="3"/>
  <c r="BA719" i="3"/>
  <c r="BC719" i="3" s="1"/>
  <c r="BB719" i="3"/>
  <c r="BD719" i="3"/>
  <c r="BF719" i="3" s="1"/>
  <c r="U719" i="3"/>
  <c r="BG719" i="3"/>
  <c r="BI719" i="3" s="1"/>
  <c r="N718" i="11"/>
  <c r="O718" i="11"/>
  <c r="P718" i="11"/>
  <c r="A719" i="11"/>
  <c r="AI720" i="3"/>
  <c r="AK720" i="3" s="1"/>
  <c r="AL720" i="3"/>
  <c r="AN720" i="3" s="1"/>
  <c r="AM720" i="3"/>
  <c r="AO720" i="3"/>
  <c r="AQ720" i="3" s="1"/>
  <c r="AP720" i="3"/>
  <c r="AR720" i="3"/>
  <c r="AT720" i="3" s="1"/>
  <c r="AS720" i="3"/>
  <c r="AU720" i="3"/>
  <c r="AW720" i="3" s="1"/>
  <c r="AV720" i="3"/>
  <c r="AX720" i="3"/>
  <c r="AZ720" i="3" s="1"/>
  <c r="AY720" i="3"/>
  <c r="BA720" i="3"/>
  <c r="BC720" i="3" s="1"/>
  <c r="BB720" i="3"/>
  <c r="BD720" i="3"/>
  <c r="BF720" i="3" s="1"/>
  <c r="U720" i="3"/>
  <c r="K720" i="3" s="1"/>
  <c r="BG720" i="3"/>
  <c r="BI720" i="3" s="1"/>
  <c r="N719" i="11"/>
  <c r="O719" i="11"/>
  <c r="P719" i="11"/>
  <c r="A720" i="11"/>
  <c r="AI721" i="3"/>
  <c r="AK721" i="3" s="1"/>
  <c r="AL721" i="3"/>
  <c r="AN721" i="3" s="1"/>
  <c r="AM721" i="3"/>
  <c r="AO721" i="3"/>
  <c r="AQ721" i="3" s="1"/>
  <c r="AP721" i="3"/>
  <c r="AR721" i="3"/>
  <c r="AT721" i="3" s="1"/>
  <c r="AS721" i="3"/>
  <c r="AU721" i="3"/>
  <c r="AW721" i="3" s="1"/>
  <c r="AV721" i="3"/>
  <c r="AX721" i="3"/>
  <c r="AZ721" i="3" s="1"/>
  <c r="AY721" i="3"/>
  <c r="BA721" i="3"/>
  <c r="BC721" i="3" s="1"/>
  <c r="BB721" i="3"/>
  <c r="BD721" i="3"/>
  <c r="BF721" i="3" s="1"/>
  <c r="U721" i="3"/>
  <c r="BG721" i="3"/>
  <c r="BI721" i="3" s="1"/>
  <c r="N720" i="11"/>
  <c r="O720" i="11"/>
  <c r="P720" i="11"/>
  <c r="A721" i="11"/>
  <c r="AI722" i="3"/>
  <c r="AK722" i="3" s="1"/>
  <c r="AL722" i="3"/>
  <c r="AM722" i="3"/>
  <c r="AO722" i="3"/>
  <c r="AQ722" i="3" s="1"/>
  <c r="AP722" i="3"/>
  <c r="AR722" i="3"/>
  <c r="AT722" i="3" s="1"/>
  <c r="AS722" i="3"/>
  <c r="AU722" i="3"/>
  <c r="AW722" i="3" s="1"/>
  <c r="AV722" i="3"/>
  <c r="AX722" i="3"/>
  <c r="AZ722" i="3" s="1"/>
  <c r="AY722" i="3"/>
  <c r="BA722" i="3"/>
  <c r="BC722" i="3" s="1"/>
  <c r="BB722" i="3"/>
  <c r="BD722" i="3"/>
  <c r="BF722" i="3" s="1"/>
  <c r="U722" i="3"/>
  <c r="BG722" i="3"/>
  <c r="BI722" i="3" s="1"/>
  <c r="N721" i="11"/>
  <c r="O721" i="11"/>
  <c r="P721" i="11"/>
  <c r="A722" i="11"/>
  <c r="AI723" i="3"/>
  <c r="AK723" i="3" s="1"/>
  <c r="AL723" i="3"/>
  <c r="AN723" i="3" s="1"/>
  <c r="AM723" i="3"/>
  <c r="AO723" i="3"/>
  <c r="AQ723" i="3" s="1"/>
  <c r="AP723" i="3"/>
  <c r="AR723" i="3"/>
  <c r="AT723" i="3" s="1"/>
  <c r="AS723" i="3"/>
  <c r="AU723" i="3"/>
  <c r="AW723" i="3" s="1"/>
  <c r="AV723" i="3"/>
  <c r="AX723" i="3"/>
  <c r="AZ723" i="3" s="1"/>
  <c r="AY723" i="3"/>
  <c r="BA723" i="3"/>
  <c r="BC723" i="3" s="1"/>
  <c r="BB723" i="3"/>
  <c r="BD723" i="3"/>
  <c r="BF723" i="3" s="1"/>
  <c r="U723" i="3"/>
  <c r="J723" i="3" s="1"/>
  <c r="T723" i="3" s="1"/>
  <c r="BG723" i="3"/>
  <c r="BI723" i="3" s="1"/>
  <c r="N722" i="11"/>
  <c r="O722" i="11"/>
  <c r="P722" i="11"/>
  <c r="A723" i="11"/>
  <c r="AI724" i="3"/>
  <c r="AK724" i="3" s="1"/>
  <c r="AL724" i="3"/>
  <c r="AN724" i="3" s="1"/>
  <c r="AM724" i="3"/>
  <c r="AO724" i="3"/>
  <c r="AQ724" i="3" s="1"/>
  <c r="AP724" i="3"/>
  <c r="AR724" i="3"/>
  <c r="AT724" i="3" s="1"/>
  <c r="AS724" i="3"/>
  <c r="AU724" i="3"/>
  <c r="AW724" i="3" s="1"/>
  <c r="AV724" i="3"/>
  <c r="AX724" i="3"/>
  <c r="AZ724" i="3" s="1"/>
  <c r="AY724" i="3"/>
  <c r="BA724" i="3"/>
  <c r="BC724" i="3" s="1"/>
  <c r="BB724" i="3"/>
  <c r="BD724" i="3"/>
  <c r="BF724" i="3" s="1"/>
  <c r="U724" i="3"/>
  <c r="K724" i="3" s="1"/>
  <c r="BG724" i="3"/>
  <c r="BI724" i="3" s="1"/>
  <c r="N723" i="11"/>
  <c r="O723" i="11"/>
  <c r="P723" i="11"/>
  <c r="A724" i="11"/>
  <c r="AI725" i="3"/>
  <c r="AK725" i="3" s="1"/>
  <c r="AL725" i="3"/>
  <c r="AN725" i="3" s="1"/>
  <c r="AM725" i="3"/>
  <c r="AO725" i="3"/>
  <c r="AQ725" i="3" s="1"/>
  <c r="AP725" i="3"/>
  <c r="AR725" i="3"/>
  <c r="AT725" i="3" s="1"/>
  <c r="AS725" i="3"/>
  <c r="AU725" i="3"/>
  <c r="AW725" i="3" s="1"/>
  <c r="AV725" i="3"/>
  <c r="AX725" i="3"/>
  <c r="AZ725" i="3" s="1"/>
  <c r="AY725" i="3"/>
  <c r="BA725" i="3"/>
  <c r="BC725" i="3" s="1"/>
  <c r="BB725" i="3"/>
  <c r="BD725" i="3"/>
  <c r="BF725" i="3" s="1"/>
  <c r="U725" i="3"/>
  <c r="BG725" i="3"/>
  <c r="BI725" i="3" s="1"/>
  <c r="N724" i="11"/>
  <c r="O724" i="11"/>
  <c r="P724" i="11"/>
  <c r="A725" i="11"/>
  <c r="AI726" i="3"/>
  <c r="AK726" i="3" s="1"/>
  <c r="AL726" i="3"/>
  <c r="AN726" i="3" s="1"/>
  <c r="AM726" i="3"/>
  <c r="AO726" i="3"/>
  <c r="AQ726" i="3" s="1"/>
  <c r="AP726" i="3"/>
  <c r="AR726" i="3"/>
  <c r="AT726" i="3" s="1"/>
  <c r="AS726" i="3"/>
  <c r="AU726" i="3"/>
  <c r="AW726" i="3" s="1"/>
  <c r="AV726" i="3"/>
  <c r="AX726" i="3"/>
  <c r="AZ726" i="3" s="1"/>
  <c r="AY726" i="3"/>
  <c r="BA726" i="3"/>
  <c r="BC726" i="3" s="1"/>
  <c r="BB726" i="3"/>
  <c r="BD726" i="3"/>
  <c r="BF726" i="3" s="1"/>
  <c r="U726" i="3"/>
  <c r="BG726" i="3"/>
  <c r="BI726" i="3" s="1"/>
  <c r="N725" i="11"/>
  <c r="O725" i="11"/>
  <c r="P725" i="11"/>
  <c r="A726" i="11"/>
  <c r="AI727" i="3"/>
  <c r="AK727" i="3" s="1"/>
  <c r="AL727" i="3"/>
  <c r="AN727" i="3" s="1"/>
  <c r="AM727" i="3"/>
  <c r="AO727" i="3"/>
  <c r="AQ727" i="3" s="1"/>
  <c r="AP727" i="3"/>
  <c r="AR727" i="3"/>
  <c r="AT727" i="3" s="1"/>
  <c r="AS727" i="3"/>
  <c r="AU727" i="3"/>
  <c r="AW727" i="3" s="1"/>
  <c r="AV727" i="3"/>
  <c r="AX727" i="3"/>
  <c r="AZ727" i="3" s="1"/>
  <c r="AY727" i="3"/>
  <c r="BA727" i="3"/>
  <c r="BC727" i="3" s="1"/>
  <c r="BB727" i="3"/>
  <c r="BD727" i="3"/>
  <c r="BF727" i="3" s="1"/>
  <c r="U727" i="3"/>
  <c r="BG727" i="3"/>
  <c r="BI727" i="3" s="1"/>
  <c r="N726" i="11"/>
  <c r="O726" i="11"/>
  <c r="P726" i="11"/>
  <c r="A727" i="11"/>
  <c r="AI728" i="3"/>
  <c r="AK728" i="3" s="1"/>
  <c r="AL728" i="3"/>
  <c r="AN728" i="3" s="1"/>
  <c r="AM728" i="3"/>
  <c r="AO728" i="3"/>
  <c r="AQ728" i="3" s="1"/>
  <c r="AP728" i="3"/>
  <c r="AR728" i="3"/>
  <c r="AT728" i="3" s="1"/>
  <c r="AS728" i="3"/>
  <c r="AU728" i="3"/>
  <c r="AW728" i="3" s="1"/>
  <c r="AV728" i="3"/>
  <c r="AX728" i="3"/>
  <c r="AZ728" i="3" s="1"/>
  <c r="AY728" i="3"/>
  <c r="BA728" i="3"/>
  <c r="BC728" i="3" s="1"/>
  <c r="BB728" i="3"/>
  <c r="BD728" i="3"/>
  <c r="BF728" i="3" s="1"/>
  <c r="U728" i="3"/>
  <c r="BG728" i="3"/>
  <c r="BI728" i="3" s="1"/>
  <c r="N727" i="11"/>
  <c r="O727" i="11"/>
  <c r="P727" i="11"/>
  <c r="A728" i="11"/>
  <c r="AI729" i="3"/>
  <c r="AK729" i="3" s="1"/>
  <c r="AL729" i="3"/>
  <c r="AN729" i="3" s="1"/>
  <c r="AM729" i="3"/>
  <c r="AO729" i="3"/>
  <c r="AQ729" i="3" s="1"/>
  <c r="AP729" i="3"/>
  <c r="AR729" i="3"/>
  <c r="AT729" i="3" s="1"/>
  <c r="AS729" i="3"/>
  <c r="AU729" i="3"/>
  <c r="AW729" i="3" s="1"/>
  <c r="AV729" i="3"/>
  <c r="AX729" i="3"/>
  <c r="AZ729" i="3" s="1"/>
  <c r="AY729" i="3"/>
  <c r="BA729" i="3"/>
  <c r="BC729" i="3" s="1"/>
  <c r="BB729" i="3"/>
  <c r="BD729" i="3"/>
  <c r="BF729" i="3" s="1"/>
  <c r="U729" i="3"/>
  <c r="BG729" i="3"/>
  <c r="BI729" i="3" s="1"/>
  <c r="N728" i="11"/>
  <c r="O728" i="11"/>
  <c r="P728" i="11"/>
  <c r="A729" i="11"/>
  <c r="AI730" i="3"/>
  <c r="AK730" i="3" s="1"/>
  <c r="AL730" i="3"/>
  <c r="AM730" i="3"/>
  <c r="AO730" i="3"/>
  <c r="AQ730" i="3" s="1"/>
  <c r="AP730" i="3"/>
  <c r="AR730" i="3"/>
  <c r="AT730" i="3" s="1"/>
  <c r="AS730" i="3"/>
  <c r="AU730" i="3"/>
  <c r="AW730" i="3" s="1"/>
  <c r="AV730" i="3"/>
  <c r="AX730" i="3"/>
  <c r="AZ730" i="3" s="1"/>
  <c r="AY730" i="3"/>
  <c r="BA730" i="3"/>
  <c r="BC730" i="3" s="1"/>
  <c r="BB730" i="3"/>
  <c r="BD730" i="3"/>
  <c r="U730" i="3"/>
  <c r="BG730" i="3"/>
  <c r="BI730" i="3" s="1"/>
  <c r="N729" i="11"/>
  <c r="O729" i="11"/>
  <c r="P729" i="11"/>
  <c r="A730" i="11"/>
  <c r="AI731" i="3"/>
  <c r="AK731" i="3" s="1"/>
  <c r="AL731" i="3"/>
  <c r="AM731" i="3"/>
  <c r="AO731" i="3"/>
  <c r="AQ731" i="3" s="1"/>
  <c r="AP731" i="3"/>
  <c r="AR731" i="3"/>
  <c r="AT731" i="3" s="1"/>
  <c r="AS731" i="3"/>
  <c r="AU731" i="3"/>
  <c r="AW731" i="3" s="1"/>
  <c r="AV731" i="3"/>
  <c r="AX731" i="3"/>
  <c r="AZ731" i="3" s="1"/>
  <c r="AY731" i="3"/>
  <c r="BA731" i="3"/>
  <c r="BC731" i="3" s="1"/>
  <c r="BB731" i="3"/>
  <c r="BD731" i="3"/>
  <c r="BF731" i="3" s="1"/>
  <c r="U731" i="3"/>
  <c r="K731" i="3" s="1"/>
  <c r="BG731" i="3"/>
  <c r="BI731" i="3" s="1"/>
  <c r="N730" i="11"/>
  <c r="O730" i="11"/>
  <c r="P730" i="11"/>
  <c r="A731" i="11"/>
  <c r="AI732" i="3"/>
  <c r="AK732" i="3" s="1"/>
  <c r="AL732" i="3"/>
  <c r="AN732" i="3" s="1"/>
  <c r="AM732" i="3"/>
  <c r="AO732" i="3"/>
  <c r="AQ732" i="3" s="1"/>
  <c r="AP732" i="3"/>
  <c r="AR732" i="3"/>
  <c r="AT732" i="3" s="1"/>
  <c r="AS732" i="3"/>
  <c r="AU732" i="3"/>
  <c r="AW732" i="3" s="1"/>
  <c r="AV732" i="3"/>
  <c r="AX732" i="3"/>
  <c r="AZ732" i="3" s="1"/>
  <c r="AY732" i="3"/>
  <c r="BA732" i="3"/>
  <c r="BC732" i="3" s="1"/>
  <c r="BB732" i="3"/>
  <c r="BD732" i="3"/>
  <c r="U732" i="3"/>
  <c r="BG732" i="3"/>
  <c r="BI732" i="3" s="1"/>
  <c r="N731" i="11"/>
  <c r="O731" i="11"/>
  <c r="P731" i="11"/>
  <c r="A732" i="11"/>
  <c r="AI733" i="3"/>
  <c r="AK733" i="3" s="1"/>
  <c r="AL733" i="3"/>
  <c r="AM733" i="3"/>
  <c r="AO733" i="3"/>
  <c r="AQ733" i="3" s="1"/>
  <c r="AP733" i="3"/>
  <c r="AR733" i="3"/>
  <c r="AT733" i="3" s="1"/>
  <c r="AS733" i="3"/>
  <c r="AU733" i="3"/>
  <c r="AW733" i="3" s="1"/>
  <c r="AV733" i="3"/>
  <c r="AX733" i="3"/>
  <c r="AZ733" i="3" s="1"/>
  <c r="AY733" i="3"/>
  <c r="BA733" i="3"/>
  <c r="BC733" i="3" s="1"/>
  <c r="BB733" i="3"/>
  <c r="BD733" i="3"/>
  <c r="BF733" i="3" s="1"/>
  <c r="U733" i="3"/>
  <c r="J733" i="3" s="1"/>
  <c r="T733" i="3" s="1"/>
  <c r="BG733" i="3"/>
  <c r="BI733" i="3" s="1"/>
  <c r="N732" i="11"/>
  <c r="O732" i="11"/>
  <c r="P732" i="11"/>
  <c r="A733" i="11"/>
  <c r="AI734" i="3"/>
  <c r="AK734" i="3" s="1"/>
  <c r="AL734" i="3"/>
  <c r="AM734" i="3"/>
  <c r="AO734" i="3"/>
  <c r="AQ734" i="3" s="1"/>
  <c r="AP734" i="3"/>
  <c r="AR734" i="3"/>
  <c r="AT734" i="3" s="1"/>
  <c r="AS734" i="3"/>
  <c r="AU734" i="3"/>
  <c r="AW734" i="3" s="1"/>
  <c r="AV734" i="3"/>
  <c r="AX734" i="3"/>
  <c r="AZ734" i="3" s="1"/>
  <c r="AY734" i="3"/>
  <c r="BA734" i="3"/>
  <c r="BC734" i="3" s="1"/>
  <c r="BB734" i="3"/>
  <c r="BD734" i="3"/>
  <c r="U734" i="3"/>
  <c r="K734" i="3" s="1"/>
  <c r="BG734" i="3"/>
  <c r="BI734" i="3" s="1"/>
  <c r="N733" i="11"/>
  <c r="O733" i="11"/>
  <c r="P733" i="11"/>
  <c r="A734" i="11"/>
  <c r="AI735" i="3"/>
  <c r="AK735" i="3" s="1"/>
  <c r="AL735" i="3"/>
  <c r="AN735" i="3" s="1"/>
  <c r="AM735" i="3"/>
  <c r="AO735" i="3"/>
  <c r="AQ735" i="3" s="1"/>
  <c r="AP735" i="3"/>
  <c r="AR735" i="3"/>
  <c r="AT735" i="3" s="1"/>
  <c r="AS735" i="3"/>
  <c r="AU735" i="3"/>
  <c r="AW735" i="3" s="1"/>
  <c r="AV735" i="3"/>
  <c r="AX735" i="3"/>
  <c r="AZ735" i="3" s="1"/>
  <c r="AY735" i="3"/>
  <c r="BA735" i="3"/>
  <c r="BC735" i="3" s="1"/>
  <c r="BB735" i="3"/>
  <c r="BD735" i="3"/>
  <c r="BF735" i="3" s="1"/>
  <c r="U735" i="3"/>
  <c r="BG735" i="3"/>
  <c r="BI735" i="3" s="1"/>
  <c r="N734" i="11"/>
  <c r="O734" i="11"/>
  <c r="P734" i="11"/>
  <c r="A735" i="11"/>
  <c r="AI736" i="3"/>
  <c r="AK736" i="3" s="1"/>
  <c r="AL736" i="3"/>
  <c r="AN736" i="3" s="1"/>
  <c r="AM736" i="3"/>
  <c r="AO736" i="3"/>
  <c r="AQ736" i="3" s="1"/>
  <c r="AP736" i="3"/>
  <c r="AR736" i="3"/>
  <c r="AT736" i="3" s="1"/>
  <c r="AS736" i="3"/>
  <c r="AU736" i="3"/>
  <c r="AW736" i="3" s="1"/>
  <c r="AV736" i="3"/>
  <c r="AX736" i="3"/>
  <c r="AZ736" i="3" s="1"/>
  <c r="AY736" i="3"/>
  <c r="BA736" i="3"/>
  <c r="BC736" i="3" s="1"/>
  <c r="BB736" i="3"/>
  <c r="BD736" i="3"/>
  <c r="U736" i="3"/>
  <c r="K736" i="3" s="1"/>
  <c r="BG736" i="3"/>
  <c r="N735" i="11"/>
  <c r="O735" i="11"/>
  <c r="P735" i="11"/>
  <c r="A736" i="11"/>
  <c r="AI737" i="3"/>
  <c r="AK737" i="3" s="1"/>
  <c r="AL737" i="3"/>
  <c r="AM737" i="3"/>
  <c r="AO737" i="3"/>
  <c r="AQ737" i="3" s="1"/>
  <c r="AP737" i="3"/>
  <c r="AR737" i="3"/>
  <c r="AT737" i="3" s="1"/>
  <c r="AS737" i="3"/>
  <c r="AU737" i="3"/>
  <c r="AW737" i="3" s="1"/>
  <c r="AV737" i="3"/>
  <c r="AX737" i="3"/>
  <c r="AZ737" i="3" s="1"/>
  <c r="AY737" i="3"/>
  <c r="BA737" i="3"/>
  <c r="BC737" i="3" s="1"/>
  <c r="BB737" i="3"/>
  <c r="BD737" i="3"/>
  <c r="BF737" i="3" s="1"/>
  <c r="U737" i="3"/>
  <c r="BG737" i="3"/>
  <c r="BI737" i="3" s="1"/>
  <c r="N736" i="11"/>
  <c r="O736" i="11"/>
  <c r="P736" i="11"/>
  <c r="A737" i="11"/>
  <c r="AI738" i="3"/>
  <c r="AK738" i="3" s="1"/>
  <c r="AL738" i="3"/>
  <c r="AM738" i="3"/>
  <c r="AO738" i="3"/>
  <c r="AQ738" i="3" s="1"/>
  <c r="AP738" i="3"/>
  <c r="AR738" i="3"/>
  <c r="AT738" i="3" s="1"/>
  <c r="AS738" i="3"/>
  <c r="AU738" i="3"/>
  <c r="AW738" i="3" s="1"/>
  <c r="AV738" i="3"/>
  <c r="AX738" i="3"/>
  <c r="AZ738" i="3" s="1"/>
  <c r="AY738" i="3"/>
  <c r="BA738" i="3"/>
  <c r="BC738" i="3" s="1"/>
  <c r="BB738" i="3"/>
  <c r="BD738" i="3"/>
  <c r="U738" i="3"/>
  <c r="J738" i="3" s="1"/>
  <c r="BG738" i="3"/>
  <c r="BI738" i="3" s="1"/>
  <c r="N737" i="11"/>
  <c r="O737" i="11"/>
  <c r="P737" i="11"/>
  <c r="A738" i="11"/>
  <c r="AI739" i="3"/>
  <c r="AK739" i="3" s="1"/>
  <c r="AL739" i="3"/>
  <c r="AN739" i="3" s="1"/>
  <c r="AM739" i="3"/>
  <c r="AO739" i="3"/>
  <c r="AQ739" i="3" s="1"/>
  <c r="AP739" i="3"/>
  <c r="AR739" i="3"/>
  <c r="AS739" i="3"/>
  <c r="AU739" i="3"/>
  <c r="AW739" i="3" s="1"/>
  <c r="AV739" i="3"/>
  <c r="AX739" i="3"/>
  <c r="AZ739" i="3" s="1"/>
  <c r="AY739" i="3"/>
  <c r="BA739" i="3"/>
  <c r="BC739" i="3" s="1"/>
  <c r="BB739" i="3"/>
  <c r="BD739" i="3"/>
  <c r="BF739" i="3" s="1"/>
  <c r="U739" i="3"/>
  <c r="BE739" i="3" s="1"/>
  <c r="BG739" i="3"/>
  <c r="BI739" i="3" s="1"/>
  <c r="N738" i="11"/>
  <c r="O738" i="11"/>
  <c r="P738" i="11"/>
  <c r="A739" i="11"/>
  <c r="AI740" i="3"/>
  <c r="AK740" i="3" s="1"/>
  <c r="AL740" i="3"/>
  <c r="AN740" i="3" s="1"/>
  <c r="AM740" i="3"/>
  <c r="AO740" i="3"/>
  <c r="AQ740" i="3" s="1"/>
  <c r="AP740" i="3"/>
  <c r="AR740" i="3"/>
  <c r="AT740" i="3" s="1"/>
  <c r="AS740" i="3"/>
  <c r="AU740" i="3"/>
  <c r="AW740" i="3" s="1"/>
  <c r="AV740" i="3"/>
  <c r="AX740" i="3"/>
  <c r="AZ740" i="3" s="1"/>
  <c r="AY740" i="3"/>
  <c r="BA740" i="3"/>
  <c r="BC740" i="3" s="1"/>
  <c r="BB740" i="3"/>
  <c r="BD740" i="3"/>
  <c r="BF740" i="3" s="1"/>
  <c r="U740" i="3"/>
  <c r="J740" i="3" s="1"/>
  <c r="T740" i="3" s="1"/>
  <c r="BG740" i="3"/>
  <c r="N739" i="11"/>
  <c r="O739" i="11"/>
  <c r="P739" i="11"/>
  <c r="A740" i="11"/>
  <c r="AI741" i="3"/>
  <c r="AK741" i="3" s="1"/>
  <c r="AL741" i="3"/>
  <c r="AN741" i="3" s="1"/>
  <c r="AM741" i="3"/>
  <c r="AO741" i="3"/>
  <c r="AQ741" i="3" s="1"/>
  <c r="AP741" i="3"/>
  <c r="AR741" i="3"/>
  <c r="AT741" i="3" s="1"/>
  <c r="AS741" i="3"/>
  <c r="AU741" i="3"/>
  <c r="AW741" i="3" s="1"/>
  <c r="AV741" i="3"/>
  <c r="AX741" i="3"/>
  <c r="AZ741" i="3" s="1"/>
  <c r="AY741" i="3"/>
  <c r="BA741" i="3"/>
  <c r="BC741" i="3" s="1"/>
  <c r="BB741" i="3"/>
  <c r="BD741" i="3"/>
  <c r="BF741" i="3" s="1"/>
  <c r="U741" i="3"/>
  <c r="BE741" i="3" s="1"/>
  <c r="BG741" i="3"/>
  <c r="BI741" i="3" s="1"/>
  <c r="N740" i="11"/>
  <c r="O740" i="11"/>
  <c r="P740" i="11"/>
  <c r="A741" i="11"/>
  <c r="AI742" i="3"/>
  <c r="AK742" i="3" s="1"/>
  <c r="AL742" i="3"/>
  <c r="AM742" i="3"/>
  <c r="AO742" i="3"/>
  <c r="AQ742" i="3" s="1"/>
  <c r="AP742" i="3"/>
  <c r="AR742" i="3"/>
  <c r="AT742" i="3" s="1"/>
  <c r="AS742" i="3"/>
  <c r="AU742" i="3"/>
  <c r="AW742" i="3" s="1"/>
  <c r="AV742" i="3"/>
  <c r="AX742" i="3"/>
  <c r="AZ742" i="3" s="1"/>
  <c r="AY742" i="3"/>
  <c r="BA742" i="3"/>
  <c r="BC742" i="3" s="1"/>
  <c r="BB742" i="3"/>
  <c r="BD742" i="3"/>
  <c r="BF742" i="3" s="1"/>
  <c r="U742" i="3"/>
  <c r="J742" i="3" s="1"/>
  <c r="T742" i="3" s="1"/>
  <c r="BG742" i="3"/>
  <c r="BI742" i="3" s="1"/>
  <c r="N741" i="11"/>
  <c r="O741" i="11"/>
  <c r="P741" i="11"/>
  <c r="A742" i="11"/>
  <c r="AI743" i="3"/>
  <c r="AK743" i="3" s="1"/>
  <c r="AL743" i="3"/>
  <c r="AM743" i="3"/>
  <c r="AO743" i="3"/>
  <c r="AQ743" i="3" s="1"/>
  <c r="AP743" i="3"/>
  <c r="AR743" i="3"/>
  <c r="AT743" i="3" s="1"/>
  <c r="AS743" i="3"/>
  <c r="AU743" i="3"/>
  <c r="AW743" i="3" s="1"/>
  <c r="AV743" i="3"/>
  <c r="AX743" i="3"/>
  <c r="AZ743" i="3" s="1"/>
  <c r="AY743" i="3"/>
  <c r="BA743" i="3"/>
  <c r="BC743" i="3" s="1"/>
  <c r="BB743" i="3"/>
  <c r="BD743" i="3"/>
  <c r="BF743" i="3" s="1"/>
  <c r="U743" i="3"/>
  <c r="BG743" i="3"/>
  <c r="BI743" i="3" s="1"/>
  <c r="N742" i="11"/>
  <c r="O742" i="11"/>
  <c r="P742" i="11"/>
  <c r="A743" i="11"/>
  <c r="AI744" i="3"/>
  <c r="AK744" i="3" s="1"/>
  <c r="AL744" i="3"/>
  <c r="AN744" i="3" s="1"/>
  <c r="AM744" i="3"/>
  <c r="AO744" i="3"/>
  <c r="AQ744" i="3" s="1"/>
  <c r="AP744" i="3"/>
  <c r="AR744" i="3"/>
  <c r="AT744" i="3" s="1"/>
  <c r="AS744" i="3"/>
  <c r="AU744" i="3"/>
  <c r="AW744" i="3" s="1"/>
  <c r="AV744" i="3"/>
  <c r="AX744" i="3"/>
  <c r="AZ744" i="3" s="1"/>
  <c r="AY744" i="3"/>
  <c r="BA744" i="3"/>
  <c r="BC744" i="3" s="1"/>
  <c r="BB744" i="3"/>
  <c r="BD744" i="3"/>
  <c r="BF744" i="3" s="1"/>
  <c r="U744" i="3"/>
  <c r="J744" i="3" s="1"/>
  <c r="T744" i="3" s="1"/>
  <c r="BG744" i="3"/>
  <c r="BI744" i="3" s="1"/>
  <c r="N743" i="11"/>
  <c r="O743" i="11"/>
  <c r="P743" i="11"/>
  <c r="A744" i="11"/>
  <c r="AI745" i="3"/>
  <c r="AK745" i="3" s="1"/>
  <c r="AL745" i="3"/>
  <c r="AN745" i="3" s="1"/>
  <c r="AM745" i="3"/>
  <c r="AO745" i="3"/>
  <c r="AQ745" i="3" s="1"/>
  <c r="AP745" i="3"/>
  <c r="AR745" i="3"/>
  <c r="AT745" i="3" s="1"/>
  <c r="AS745" i="3"/>
  <c r="AU745" i="3"/>
  <c r="AW745" i="3" s="1"/>
  <c r="AV745" i="3"/>
  <c r="AX745" i="3"/>
  <c r="AZ745" i="3" s="1"/>
  <c r="AY745" i="3"/>
  <c r="BA745" i="3"/>
  <c r="BC745" i="3" s="1"/>
  <c r="BB745" i="3"/>
  <c r="BD745" i="3"/>
  <c r="BF745" i="3" s="1"/>
  <c r="U745" i="3"/>
  <c r="J745" i="3" s="1"/>
  <c r="T745" i="3" s="1"/>
  <c r="BG745" i="3"/>
  <c r="BI745" i="3" s="1"/>
  <c r="N744" i="11"/>
  <c r="O744" i="11"/>
  <c r="P744" i="11"/>
  <c r="A745" i="11"/>
  <c r="AI746" i="3"/>
  <c r="AK746" i="3" s="1"/>
  <c r="AL746" i="3"/>
  <c r="AN746" i="3" s="1"/>
  <c r="AM746" i="3"/>
  <c r="AO746" i="3"/>
  <c r="AQ746" i="3" s="1"/>
  <c r="AP746" i="3"/>
  <c r="AR746" i="3"/>
  <c r="AT746" i="3" s="1"/>
  <c r="AS746" i="3"/>
  <c r="AU746" i="3"/>
  <c r="AW746" i="3" s="1"/>
  <c r="AV746" i="3"/>
  <c r="AX746" i="3"/>
  <c r="AZ746" i="3" s="1"/>
  <c r="AY746" i="3"/>
  <c r="BA746" i="3"/>
  <c r="BC746" i="3" s="1"/>
  <c r="BB746" i="3"/>
  <c r="BD746" i="3"/>
  <c r="BF746" i="3" s="1"/>
  <c r="U746" i="3"/>
  <c r="J746" i="3" s="1"/>
  <c r="T746" i="3" s="1"/>
  <c r="BG746" i="3"/>
  <c r="BI746" i="3" s="1"/>
  <c r="N745" i="11"/>
  <c r="O745" i="11"/>
  <c r="P745" i="11"/>
  <c r="A746" i="11"/>
  <c r="AI747" i="3"/>
  <c r="AK747" i="3" s="1"/>
  <c r="AL747" i="3"/>
  <c r="AN747" i="3" s="1"/>
  <c r="AM747" i="3"/>
  <c r="AO747" i="3"/>
  <c r="AQ747" i="3" s="1"/>
  <c r="AP747" i="3"/>
  <c r="AR747" i="3"/>
  <c r="AT747" i="3" s="1"/>
  <c r="AS747" i="3"/>
  <c r="AU747" i="3"/>
  <c r="AW747" i="3" s="1"/>
  <c r="AV747" i="3"/>
  <c r="AX747" i="3"/>
  <c r="AZ747" i="3" s="1"/>
  <c r="AY747" i="3"/>
  <c r="BA747" i="3"/>
  <c r="BC747" i="3" s="1"/>
  <c r="BB747" i="3"/>
  <c r="BD747" i="3"/>
  <c r="BF747" i="3" s="1"/>
  <c r="U747" i="3"/>
  <c r="BG747" i="3"/>
  <c r="BI747" i="3" s="1"/>
  <c r="N746" i="11"/>
  <c r="O746" i="11"/>
  <c r="P746" i="11"/>
  <c r="A747" i="11"/>
  <c r="AI748" i="3"/>
  <c r="AK748" i="3" s="1"/>
  <c r="AL748" i="3"/>
  <c r="AN748" i="3" s="1"/>
  <c r="AM748" i="3"/>
  <c r="AO748" i="3"/>
  <c r="AQ748" i="3" s="1"/>
  <c r="AP748" i="3"/>
  <c r="AR748" i="3"/>
  <c r="AT748" i="3" s="1"/>
  <c r="AS748" i="3"/>
  <c r="AU748" i="3"/>
  <c r="AW748" i="3" s="1"/>
  <c r="AV748" i="3"/>
  <c r="AX748" i="3"/>
  <c r="AZ748" i="3" s="1"/>
  <c r="AY748" i="3"/>
  <c r="BA748" i="3"/>
  <c r="BC748" i="3" s="1"/>
  <c r="BB748" i="3"/>
  <c r="BD748" i="3"/>
  <c r="BF748" i="3" s="1"/>
  <c r="U748" i="3"/>
  <c r="J748" i="3" s="1"/>
  <c r="T748" i="3" s="1"/>
  <c r="BG748" i="3"/>
  <c r="BI748" i="3" s="1"/>
  <c r="N747" i="11"/>
  <c r="O747" i="11"/>
  <c r="P747" i="11"/>
  <c r="A748" i="11"/>
  <c r="AI749" i="3"/>
  <c r="AK749" i="3" s="1"/>
  <c r="AL749" i="3"/>
  <c r="AM749" i="3"/>
  <c r="AO749" i="3"/>
  <c r="AQ749" i="3" s="1"/>
  <c r="AP749" i="3"/>
  <c r="AR749" i="3"/>
  <c r="AT749" i="3" s="1"/>
  <c r="AS749" i="3"/>
  <c r="AU749" i="3"/>
  <c r="AW749" i="3" s="1"/>
  <c r="AV749" i="3"/>
  <c r="AX749" i="3"/>
  <c r="AZ749" i="3" s="1"/>
  <c r="AY749" i="3"/>
  <c r="BA749" i="3"/>
  <c r="BC749" i="3" s="1"/>
  <c r="BB749" i="3"/>
  <c r="BD749" i="3"/>
  <c r="BF749" i="3" s="1"/>
  <c r="U749" i="3"/>
  <c r="K749" i="3" s="1"/>
  <c r="BG749" i="3"/>
  <c r="BI749" i="3" s="1"/>
  <c r="N748" i="11"/>
  <c r="O748" i="11"/>
  <c r="P748" i="11"/>
  <c r="A749" i="11"/>
  <c r="AI750" i="3"/>
  <c r="AK750" i="3" s="1"/>
  <c r="AL750" i="3"/>
  <c r="AN750" i="3" s="1"/>
  <c r="AM750" i="3"/>
  <c r="AO750" i="3"/>
  <c r="AQ750" i="3" s="1"/>
  <c r="AP750" i="3"/>
  <c r="AR750" i="3"/>
  <c r="AT750" i="3" s="1"/>
  <c r="AS750" i="3"/>
  <c r="AU750" i="3"/>
  <c r="AW750" i="3" s="1"/>
  <c r="AV750" i="3"/>
  <c r="AX750" i="3"/>
  <c r="AZ750" i="3" s="1"/>
  <c r="AY750" i="3"/>
  <c r="BA750" i="3"/>
  <c r="BC750" i="3" s="1"/>
  <c r="BB750" i="3"/>
  <c r="BD750" i="3"/>
  <c r="BF750" i="3" s="1"/>
  <c r="U750" i="3"/>
  <c r="BG750" i="3"/>
  <c r="BI750" i="3" s="1"/>
  <c r="N749" i="11"/>
  <c r="O749" i="11"/>
  <c r="P749" i="11"/>
  <c r="A750" i="11"/>
  <c r="AI751" i="3"/>
  <c r="AK751" i="3" s="1"/>
  <c r="AL751" i="3"/>
  <c r="AN751" i="3" s="1"/>
  <c r="AM751" i="3"/>
  <c r="AO751" i="3"/>
  <c r="AP751" i="3"/>
  <c r="AR751" i="3"/>
  <c r="AT751" i="3" s="1"/>
  <c r="AS751" i="3"/>
  <c r="AU751" i="3"/>
  <c r="AW751" i="3" s="1"/>
  <c r="AV751" i="3"/>
  <c r="AX751" i="3"/>
  <c r="AZ751" i="3" s="1"/>
  <c r="AY751" i="3"/>
  <c r="BA751" i="3"/>
  <c r="BC751" i="3" s="1"/>
  <c r="BB751" i="3"/>
  <c r="BD751" i="3"/>
  <c r="BF751" i="3" s="1"/>
  <c r="U751" i="3"/>
  <c r="BG751" i="3"/>
  <c r="BI751" i="3" s="1"/>
  <c r="N750" i="11"/>
  <c r="O750" i="11"/>
  <c r="P750" i="11"/>
  <c r="A751" i="11"/>
  <c r="AI752" i="3"/>
  <c r="AK752" i="3" s="1"/>
  <c r="AL752" i="3"/>
  <c r="AN752" i="3" s="1"/>
  <c r="AM752" i="3"/>
  <c r="AO752" i="3"/>
  <c r="AQ752" i="3" s="1"/>
  <c r="AP752" i="3"/>
  <c r="AR752" i="3"/>
  <c r="AT752" i="3" s="1"/>
  <c r="AS752" i="3"/>
  <c r="AU752" i="3"/>
  <c r="AW752" i="3" s="1"/>
  <c r="AV752" i="3"/>
  <c r="AX752" i="3"/>
  <c r="AZ752" i="3" s="1"/>
  <c r="AY752" i="3"/>
  <c r="BA752" i="3"/>
  <c r="BC752" i="3" s="1"/>
  <c r="BB752" i="3"/>
  <c r="BD752" i="3"/>
  <c r="BF752" i="3" s="1"/>
  <c r="U752" i="3"/>
  <c r="BG752" i="3"/>
  <c r="BI752" i="3" s="1"/>
  <c r="N751" i="11"/>
  <c r="O751" i="11"/>
  <c r="P751" i="11"/>
  <c r="A752" i="11"/>
  <c r="AI753" i="3"/>
  <c r="AK753" i="3" s="1"/>
  <c r="AL753" i="3"/>
  <c r="AN753" i="3" s="1"/>
  <c r="AM753" i="3"/>
  <c r="AO753" i="3"/>
  <c r="AQ753" i="3" s="1"/>
  <c r="AP753" i="3"/>
  <c r="AR753" i="3"/>
  <c r="AT753" i="3" s="1"/>
  <c r="AS753" i="3"/>
  <c r="AU753" i="3"/>
  <c r="AW753" i="3" s="1"/>
  <c r="AV753" i="3"/>
  <c r="AX753" i="3"/>
  <c r="AZ753" i="3" s="1"/>
  <c r="AY753" i="3"/>
  <c r="BA753" i="3"/>
  <c r="BC753" i="3" s="1"/>
  <c r="BB753" i="3"/>
  <c r="BD753" i="3"/>
  <c r="BF753" i="3" s="1"/>
  <c r="U753" i="3"/>
  <c r="BG753" i="3"/>
  <c r="BI753" i="3" s="1"/>
  <c r="N752" i="11"/>
  <c r="O752" i="11"/>
  <c r="P752" i="11"/>
  <c r="A753" i="11"/>
  <c r="AI754" i="3"/>
  <c r="AK754" i="3" s="1"/>
  <c r="AL754" i="3"/>
  <c r="AM754" i="3"/>
  <c r="AO754" i="3"/>
  <c r="AQ754" i="3" s="1"/>
  <c r="AP754" i="3"/>
  <c r="AR754" i="3"/>
  <c r="AT754" i="3" s="1"/>
  <c r="AS754" i="3"/>
  <c r="AU754" i="3"/>
  <c r="AW754" i="3" s="1"/>
  <c r="AV754" i="3"/>
  <c r="AX754" i="3"/>
  <c r="AZ754" i="3" s="1"/>
  <c r="AY754" i="3"/>
  <c r="BA754" i="3"/>
  <c r="BC754" i="3" s="1"/>
  <c r="BB754" i="3"/>
  <c r="BD754" i="3"/>
  <c r="U754" i="3"/>
  <c r="K754" i="3" s="1"/>
  <c r="BG754" i="3"/>
  <c r="BI754" i="3" s="1"/>
  <c r="N753" i="11"/>
  <c r="O753" i="11"/>
  <c r="P753" i="11"/>
  <c r="A754" i="11"/>
  <c r="AI755" i="3"/>
  <c r="AK755" i="3" s="1"/>
  <c r="AL755" i="3"/>
  <c r="AN755" i="3" s="1"/>
  <c r="AM755" i="3"/>
  <c r="AO755" i="3"/>
  <c r="AQ755" i="3" s="1"/>
  <c r="AP755" i="3"/>
  <c r="AR755" i="3"/>
  <c r="AS755" i="3"/>
  <c r="AU755" i="3"/>
  <c r="AW755" i="3" s="1"/>
  <c r="AV755" i="3"/>
  <c r="AX755" i="3"/>
  <c r="AZ755" i="3" s="1"/>
  <c r="AY755" i="3"/>
  <c r="BA755" i="3"/>
  <c r="BC755" i="3" s="1"/>
  <c r="BB755" i="3"/>
  <c r="BD755" i="3"/>
  <c r="BF755" i="3" s="1"/>
  <c r="U755" i="3"/>
  <c r="BG755" i="3"/>
  <c r="BI755" i="3" s="1"/>
  <c r="N754" i="11"/>
  <c r="O754" i="11"/>
  <c r="P754" i="11"/>
  <c r="A755" i="11"/>
  <c r="AI756" i="3"/>
  <c r="AK756" i="3" s="1"/>
  <c r="AL756" i="3"/>
  <c r="AN756" i="3" s="1"/>
  <c r="AM756" i="3"/>
  <c r="AO756" i="3"/>
  <c r="AQ756" i="3" s="1"/>
  <c r="AP756" i="3"/>
  <c r="AR756" i="3"/>
  <c r="AT756" i="3" s="1"/>
  <c r="AS756" i="3"/>
  <c r="AU756" i="3"/>
  <c r="AW756" i="3" s="1"/>
  <c r="AV756" i="3"/>
  <c r="AX756" i="3"/>
  <c r="AZ756" i="3" s="1"/>
  <c r="AY756" i="3"/>
  <c r="BA756" i="3"/>
  <c r="BC756" i="3" s="1"/>
  <c r="BB756" i="3"/>
  <c r="BD756" i="3"/>
  <c r="U756" i="3"/>
  <c r="J756" i="3" s="1"/>
  <c r="BG756" i="3"/>
  <c r="BI756" i="3" s="1"/>
  <c r="N755" i="11"/>
  <c r="O755" i="11"/>
  <c r="P755" i="11"/>
  <c r="A756" i="11"/>
  <c r="AI757" i="3"/>
  <c r="AK757" i="3" s="1"/>
  <c r="AL757" i="3"/>
  <c r="AN757" i="3" s="1"/>
  <c r="AM757" i="3"/>
  <c r="AO757" i="3"/>
  <c r="AQ757" i="3" s="1"/>
  <c r="AP757" i="3"/>
  <c r="AR757" i="3"/>
  <c r="AT757" i="3" s="1"/>
  <c r="AS757" i="3"/>
  <c r="AU757" i="3"/>
  <c r="AW757" i="3" s="1"/>
  <c r="AV757" i="3"/>
  <c r="AX757" i="3"/>
  <c r="AZ757" i="3" s="1"/>
  <c r="AY757" i="3"/>
  <c r="BA757" i="3"/>
  <c r="BC757" i="3" s="1"/>
  <c r="BB757" i="3"/>
  <c r="BD757" i="3"/>
  <c r="BF757" i="3" s="1"/>
  <c r="U757" i="3"/>
  <c r="BG757" i="3"/>
  <c r="BI757" i="3" s="1"/>
  <c r="N756" i="11"/>
  <c r="O756" i="11"/>
  <c r="P756" i="11"/>
  <c r="A757" i="11"/>
  <c r="AI758" i="3"/>
  <c r="AK758" i="3" s="1"/>
  <c r="AL758" i="3"/>
  <c r="AN758" i="3" s="1"/>
  <c r="AM758" i="3"/>
  <c r="AO758" i="3"/>
  <c r="AQ758" i="3" s="1"/>
  <c r="AP758" i="3"/>
  <c r="AR758" i="3"/>
  <c r="AT758" i="3" s="1"/>
  <c r="AS758" i="3"/>
  <c r="AU758" i="3"/>
  <c r="AW758" i="3" s="1"/>
  <c r="AV758" i="3"/>
  <c r="AX758" i="3"/>
  <c r="AZ758" i="3" s="1"/>
  <c r="AY758" i="3"/>
  <c r="BA758" i="3"/>
  <c r="BC758" i="3" s="1"/>
  <c r="BB758" i="3"/>
  <c r="BD758" i="3"/>
  <c r="U758" i="3"/>
  <c r="BG758" i="3"/>
  <c r="BI758" i="3" s="1"/>
  <c r="N757" i="11"/>
  <c r="O757" i="11"/>
  <c r="P757" i="11"/>
  <c r="A758" i="11"/>
  <c r="AI759" i="3"/>
  <c r="AK759" i="3" s="1"/>
  <c r="AL759" i="3"/>
  <c r="AN759" i="3" s="1"/>
  <c r="AM759" i="3"/>
  <c r="AO759" i="3"/>
  <c r="AQ759" i="3" s="1"/>
  <c r="AP759" i="3"/>
  <c r="AR759" i="3"/>
  <c r="AT759" i="3" s="1"/>
  <c r="AS759" i="3"/>
  <c r="AU759" i="3"/>
  <c r="AW759" i="3" s="1"/>
  <c r="AV759" i="3"/>
  <c r="AX759" i="3"/>
  <c r="AZ759" i="3" s="1"/>
  <c r="AY759" i="3"/>
  <c r="BA759" i="3"/>
  <c r="BC759" i="3" s="1"/>
  <c r="BB759" i="3"/>
  <c r="BD759" i="3"/>
  <c r="BF759" i="3" s="1"/>
  <c r="U759" i="3"/>
  <c r="J759" i="3" s="1"/>
  <c r="T759" i="3" s="1"/>
  <c r="BG759" i="3"/>
  <c r="BI759" i="3" s="1"/>
  <c r="N758" i="11"/>
  <c r="O758" i="11"/>
  <c r="P758" i="11"/>
  <c r="A759" i="11"/>
  <c r="AI760" i="3"/>
  <c r="AK760" i="3" s="1"/>
  <c r="AL760" i="3"/>
  <c r="AN760" i="3" s="1"/>
  <c r="AM760" i="3"/>
  <c r="AO760" i="3"/>
  <c r="AQ760" i="3" s="1"/>
  <c r="AP760" i="3"/>
  <c r="AR760" i="3"/>
  <c r="AT760" i="3" s="1"/>
  <c r="AS760" i="3"/>
  <c r="AU760" i="3"/>
  <c r="AW760" i="3" s="1"/>
  <c r="AV760" i="3"/>
  <c r="AX760" i="3"/>
  <c r="AZ760" i="3" s="1"/>
  <c r="AY760" i="3"/>
  <c r="BA760" i="3"/>
  <c r="BC760" i="3" s="1"/>
  <c r="BB760" i="3"/>
  <c r="BD760" i="3"/>
  <c r="U760" i="3"/>
  <c r="BE760" i="3" s="1"/>
  <c r="BG760" i="3"/>
  <c r="BI760" i="3" s="1"/>
  <c r="N759" i="11"/>
  <c r="O759" i="11"/>
  <c r="P759" i="11"/>
  <c r="A760" i="11"/>
  <c r="AI761" i="3"/>
  <c r="AK761" i="3" s="1"/>
  <c r="AL761" i="3"/>
  <c r="AN761" i="3" s="1"/>
  <c r="AM761" i="3"/>
  <c r="AO761" i="3"/>
  <c r="AQ761" i="3" s="1"/>
  <c r="AP761" i="3"/>
  <c r="AR761" i="3"/>
  <c r="AT761" i="3" s="1"/>
  <c r="AS761" i="3"/>
  <c r="AU761" i="3"/>
  <c r="AW761" i="3" s="1"/>
  <c r="AV761" i="3"/>
  <c r="AX761" i="3"/>
  <c r="AZ761" i="3" s="1"/>
  <c r="AY761" i="3"/>
  <c r="BA761" i="3"/>
  <c r="BC761" i="3" s="1"/>
  <c r="BB761" i="3"/>
  <c r="BD761" i="3"/>
  <c r="BF761" i="3" s="1"/>
  <c r="U761" i="3"/>
  <c r="BG761" i="3"/>
  <c r="N760" i="11"/>
  <c r="O760" i="11"/>
  <c r="P760" i="11"/>
  <c r="A761" i="11"/>
  <c r="AI762" i="3"/>
  <c r="AK762" i="3" s="1"/>
  <c r="AL762" i="3"/>
  <c r="AN762" i="3" s="1"/>
  <c r="AM762" i="3"/>
  <c r="AO762" i="3"/>
  <c r="AQ762" i="3" s="1"/>
  <c r="AP762" i="3"/>
  <c r="AR762" i="3"/>
  <c r="AT762" i="3" s="1"/>
  <c r="AS762" i="3"/>
  <c r="AU762" i="3"/>
  <c r="AW762" i="3" s="1"/>
  <c r="AV762" i="3"/>
  <c r="AX762" i="3"/>
  <c r="AZ762" i="3" s="1"/>
  <c r="AY762" i="3"/>
  <c r="BA762" i="3"/>
  <c r="BC762" i="3" s="1"/>
  <c r="BB762" i="3"/>
  <c r="BD762" i="3"/>
  <c r="U762" i="3"/>
  <c r="BG762" i="3"/>
  <c r="BI762" i="3" s="1"/>
  <c r="N761" i="11"/>
  <c r="O761" i="11"/>
  <c r="P761" i="11"/>
  <c r="A762" i="11"/>
  <c r="AI763" i="3"/>
  <c r="AK763" i="3" s="1"/>
  <c r="AL763" i="3"/>
  <c r="AN763" i="3" s="1"/>
  <c r="AM763" i="3"/>
  <c r="AO763" i="3"/>
  <c r="AQ763" i="3" s="1"/>
  <c r="AP763" i="3"/>
  <c r="AR763" i="3"/>
  <c r="AT763" i="3" s="1"/>
  <c r="AS763" i="3"/>
  <c r="AU763" i="3"/>
  <c r="AW763" i="3" s="1"/>
  <c r="AV763" i="3"/>
  <c r="AX763" i="3"/>
  <c r="AZ763" i="3" s="1"/>
  <c r="AY763" i="3"/>
  <c r="BA763" i="3"/>
  <c r="BC763" i="3" s="1"/>
  <c r="BB763" i="3"/>
  <c r="BD763" i="3"/>
  <c r="BF763" i="3" s="1"/>
  <c r="U763" i="3"/>
  <c r="BG763" i="3"/>
  <c r="BI763" i="3" s="1"/>
  <c r="N762" i="11"/>
  <c r="O762" i="11"/>
  <c r="P762" i="11"/>
  <c r="A763" i="11"/>
  <c r="AI764" i="3"/>
  <c r="AK764" i="3" s="1"/>
  <c r="AL764" i="3"/>
  <c r="AN764" i="3" s="1"/>
  <c r="AM764" i="3"/>
  <c r="AO764" i="3"/>
  <c r="AQ764" i="3" s="1"/>
  <c r="AP764" i="3"/>
  <c r="AR764" i="3"/>
  <c r="AT764" i="3" s="1"/>
  <c r="AS764" i="3"/>
  <c r="AU764" i="3"/>
  <c r="AW764" i="3" s="1"/>
  <c r="AV764" i="3"/>
  <c r="AX764" i="3"/>
  <c r="AZ764" i="3" s="1"/>
  <c r="AY764" i="3"/>
  <c r="BA764" i="3"/>
  <c r="BC764" i="3" s="1"/>
  <c r="BB764" i="3"/>
  <c r="BD764" i="3"/>
  <c r="BF764" i="3" s="1"/>
  <c r="U764" i="3"/>
  <c r="BG764" i="3"/>
  <c r="N763" i="11"/>
  <c r="O763" i="11"/>
  <c r="P763" i="11"/>
  <c r="A764" i="11"/>
  <c r="AI765" i="3"/>
  <c r="AK765" i="3" s="1"/>
  <c r="AL765" i="3"/>
  <c r="AN765" i="3" s="1"/>
  <c r="AM765" i="3"/>
  <c r="AO765" i="3"/>
  <c r="AQ765" i="3" s="1"/>
  <c r="AP765" i="3"/>
  <c r="AR765" i="3"/>
  <c r="AT765" i="3" s="1"/>
  <c r="AS765" i="3"/>
  <c r="AU765" i="3"/>
  <c r="AW765" i="3" s="1"/>
  <c r="AV765" i="3"/>
  <c r="AX765" i="3"/>
  <c r="AZ765" i="3" s="1"/>
  <c r="AY765" i="3"/>
  <c r="BA765" i="3"/>
  <c r="BC765" i="3" s="1"/>
  <c r="BB765" i="3"/>
  <c r="BD765" i="3"/>
  <c r="BF765" i="3" s="1"/>
  <c r="U765" i="3"/>
  <c r="BG765" i="3"/>
  <c r="BI765" i="3" s="1"/>
  <c r="N764" i="11"/>
  <c r="O764" i="11"/>
  <c r="P764" i="11"/>
  <c r="A765" i="11"/>
  <c r="AI766" i="3"/>
  <c r="AK766" i="3" s="1"/>
  <c r="AL766" i="3"/>
  <c r="AM766" i="3"/>
  <c r="AO766" i="3"/>
  <c r="AQ766" i="3" s="1"/>
  <c r="AP766" i="3"/>
  <c r="AR766" i="3"/>
  <c r="AT766" i="3" s="1"/>
  <c r="AS766" i="3"/>
  <c r="AU766" i="3"/>
  <c r="AW766" i="3" s="1"/>
  <c r="AV766" i="3"/>
  <c r="AX766" i="3"/>
  <c r="AZ766" i="3" s="1"/>
  <c r="AY766" i="3"/>
  <c r="BA766" i="3"/>
  <c r="BC766" i="3" s="1"/>
  <c r="BB766" i="3"/>
  <c r="BD766" i="3"/>
  <c r="BF766" i="3" s="1"/>
  <c r="U766" i="3"/>
  <c r="K766" i="3" s="1"/>
  <c r="BG766" i="3"/>
  <c r="BI766" i="3" s="1"/>
  <c r="N765" i="11"/>
  <c r="O765" i="11"/>
  <c r="P765" i="11"/>
  <c r="A766" i="11"/>
  <c r="AI767" i="3"/>
  <c r="AK767" i="3" s="1"/>
  <c r="AL767" i="3"/>
  <c r="AN767" i="3" s="1"/>
  <c r="AM767" i="3"/>
  <c r="AO767" i="3"/>
  <c r="AQ767" i="3" s="1"/>
  <c r="AP767" i="3"/>
  <c r="AR767" i="3"/>
  <c r="AT767" i="3" s="1"/>
  <c r="AS767" i="3"/>
  <c r="AU767" i="3"/>
  <c r="AW767" i="3" s="1"/>
  <c r="AV767" i="3"/>
  <c r="AX767" i="3"/>
  <c r="AZ767" i="3" s="1"/>
  <c r="AY767" i="3"/>
  <c r="BA767" i="3"/>
  <c r="BC767" i="3" s="1"/>
  <c r="BB767" i="3"/>
  <c r="BD767" i="3"/>
  <c r="BF767" i="3" s="1"/>
  <c r="U767" i="3"/>
  <c r="BG767" i="3"/>
  <c r="BI767" i="3" s="1"/>
  <c r="N766" i="11"/>
  <c r="O766" i="11"/>
  <c r="P766" i="11"/>
  <c r="A767" i="11"/>
  <c r="AI768" i="3"/>
  <c r="AK768" i="3" s="1"/>
  <c r="AL768" i="3"/>
  <c r="AN768" i="3" s="1"/>
  <c r="AM768" i="3"/>
  <c r="AO768" i="3"/>
  <c r="AQ768" i="3" s="1"/>
  <c r="AP768" i="3"/>
  <c r="AR768" i="3"/>
  <c r="AT768" i="3" s="1"/>
  <c r="AS768" i="3"/>
  <c r="AU768" i="3"/>
  <c r="AW768" i="3" s="1"/>
  <c r="AV768" i="3"/>
  <c r="AX768" i="3"/>
  <c r="AZ768" i="3" s="1"/>
  <c r="AY768" i="3"/>
  <c r="BA768" i="3"/>
  <c r="BC768" i="3" s="1"/>
  <c r="BB768" i="3"/>
  <c r="BD768" i="3"/>
  <c r="BF768" i="3" s="1"/>
  <c r="U768" i="3"/>
  <c r="K768" i="3" s="1"/>
  <c r="BG768" i="3"/>
  <c r="BI768" i="3" s="1"/>
  <c r="N767" i="11"/>
  <c r="O767" i="11"/>
  <c r="P767" i="11"/>
  <c r="A768" i="11"/>
  <c r="AI769" i="3"/>
  <c r="AK769" i="3" s="1"/>
  <c r="AL769" i="3"/>
  <c r="AN769" i="3" s="1"/>
  <c r="AM769" i="3"/>
  <c r="AO769" i="3"/>
  <c r="AQ769" i="3" s="1"/>
  <c r="AP769" i="3"/>
  <c r="AR769" i="3"/>
  <c r="AT769" i="3" s="1"/>
  <c r="AS769" i="3"/>
  <c r="AU769" i="3"/>
  <c r="AW769" i="3" s="1"/>
  <c r="AV769" i="3"/>
  <c r="AX769" i="3"/>
  <c r="AZ769" i="3" s="1"/>
  <c r="AY769" i="3"/>
  <c r="BA769" i="3"/>
  <c r="BC769" i="3" s="1"/>
  <c r="BB769" i="3"/>
  <c r="BD769" i="3"/>
  <c r="BF769" i="3" s="1"/>
  <c r="U769" i="3"/>
  <c r="J769" i="3" s="1"/>
  <c r="T769" i="3" s="1"/>
  <c r="BG769" i="3"/>
  <c r="BI769" i="3" s="1"/>
  <c r="N768" i="11"/>
  <c r="O768" i="11"/>
  <c r="P768" i="11"/>
  <c r="A769" i="11"/>
  <c r="AI770" i="3"/>
  <c r="AK770" i="3" s="1"/>
  <c r="AL770" i="3"/>
  <c r="AN770" i="3" s="1"/>
  <c r="AM770" i="3"/>
  <c r="AO770" i="3"/>
  <c r="AP770" i="3"/>
  <c r="AR770" i="3"/>
  <c r="AT770" i="3" s="1"/>
  <c r="AS770" i="3"/>
  <c r="AU770" i="3"/>
  <c r="AW770" i="3" s="1"/>
  <c r="AV770" i="3"/>
  <c r="AX770" i="3"/>
  <c r="AZ770" i="3" s="1"/>
  <c r="AY770" i="3"/>
  <c r="BA770" i="3"/>
  <c r="BC770" i="3" s="1"/>
  <c r="BB770" i="3"/>
  <c r="BD770" i="3"/>
  <c r="BF770" i="3" s="1"/>
  <c r="U770" i="3"/>
  <c r="BG770" i="3"/>
  <c r="BI770" i="3" s="1"/>
  <c r="N769" i="11"/>
  <c r="O769" i="11"/>
  <c r="P769" i="11"/>
  <c r="A770" i="11"/>
  <c r="AI771" i="3"/>
  <c r="AK771" i="3" s="1"/>
  <c r="AL771" i="3"/>
  <c r="AN771" i="3" s="1"/>
  <c r="AM771" i="3"/>
  <c r="AO771" i="3"/>
  <c r="AQ771" i="3" s="1"/>
  <c r="AP771" i="3"/>
  <c r="AR771" i="3"/>
  <c r="AS771" i="3"/>
  <c r="AU771" i="3"/>
  <c r="AW771" i="3" s="1"/>
  <c r="AV771" i="3"/>
  <c r="AX771" i="3"/>
  <c r="AZ771" i="3" s="1"/>
  <c r="AY771" i="3"/>
  <c r="BA771" i="3"/>
  <c r="BC771" i="3" s="1"/>
  <c r="BB771" i="3"/>
  <c r="BD771" i="3"/>
  <c r="BF771" i="3" s="1"/>
  <c r="U771" i="3"/>
  <c r="J771" i="3" s="1"/>
  <c r="T771" i="3" s="1"/>
  <c r="BG771" i="3"/>
  <c r="BI771" i="3" s="1"/>
  <c r="N770" i="11"/>
  <c r="O770" i="11"/>
  <c r="P770" i="11"/>
  <c r="A771" i="11"/>
  <c r="AI772" i="3"/>
  <c r="AK772" i="3" s="1"/>
  <c r="AL772" i="3"/>
  <c r="AM772" i="3"/>
  <c r="AO772" i="3"/>
  <c r="AQ772" i="3" s="1"/>
  <c r="AP772" i="3"/>
  <c r="AR772" i="3"/>
  <c r="AT772" i="3" s="1"/>
  <c r="AS772" i="3"/>
  <c r="AU772" i="3"/>
  <c r="AW772" i="3" s="1"/>
  <c r="AV772" i="3"/>
  <c r="AX772" i="3"/>
  <c r="AZ772" i="3" s="1"/>
  <c r="AY772" i="3"/>
  <c r="BA772" i="3"/>
  <c r="BC772" i="3" s="1"/>
  <c r="BB772" i="3"/>
  <c r="BD772" i="3"/>
  <c r="BF772" i="3" s="1"/>
  <c r="U772" i="3"/>
  <c r="BG772" i="3"/>
  <c r="BI772" i="3" s="1"/>
  <c r="N771" i="11"/>
  <c r="O771" i="11"/>
  <c r="P771" i="11"/>
  <c r="A772" i="11"/>
  <c r="AI773" i="3"/>
  <c r="AK773" i="3" s="1"/>
  <c r="AL773" i="3"/>
  <c r="AN773" i="3" s="1"/>
  <c r="AM773" i="3"/>
  <c r="AO773" i="3"/>
  <c r="AP773" i="3"/>
  <c r="AR773" i="3"/>
  <c r="AT773" i="3" s="1"/>
  <c r="AS773" i="3"/>
  <c r="AU773" i="3"/>
  <c r="AW773" i="3" s="1"/>
  <c r="AV773" i="3"/>
  <c r="AX773" i="3"/>
  <c r="AZ773" i="3" s="1"/>
  <c r="AY773" i="3"/>
  <c r="BA773" i="3"/>
  <c r="BC773" i="3" s="1"/>
  <c r="BB773" i="3"/>
  <c r="BD773" i="3"/>
  <c r="BF773" i="3" s="1"/>
  <c r="U773" i="3"/>
  <c r="BG773" i="3"/>
  <c r="BI773" i="3" s="1"/>
  <c r="N772" i="11"/>
  <c r="O772" i="11"/>
  <c r="P772" i="11"/>
  <c r="A773" i="11"/>
  <c r="AI774" i="3"/>
  <c r="AK774" i="3" s="1"/>
  <c r="AL774" i="3"/>
  <c r="AN774" i="3" s="1"/>
  <c r="AM774" i="3"/>
  <c r="AO774" i="3"/>
  <c r="AQ774" i="3" s="1"/>
  <c r="AP774" i="3"/>
  <c r="AR774" i="3"/>
  <c r="AT774" i="3" s="1"/>
  <c r="AS774" i="3"/>
  <c r="AU774" i="3"/>
  <c r="AW774" i="3" s="1"/>
  <c r="AV774" i="3"/>
  <c r="AX774" i="3"/>
  <c r="AZ774" i="3" s="1"/>
  <c r="AY774" i="3"/>
  <c r="BA774" i="3"/>
  <c r="BC774" i="3" s="1"/>
  <c r="BB774" i="3"/>
  <c r="BD774" i="3"/>
  <c r="BF774" i="3" s="1"/>
  <c r="U774" i="3"/>
  <c r="K774" i="3" s="1"/>
  <c r="BG774" i="3"/>
  <c r="BI774" i="3" s="1"/>
  <c r="N773" i="11"/>
  <c r="O773" i="11"/>
  <c r="P773" i="11"/>
  <c r="A774" i="11"/>
  <c r="AI775" i="3"/>
  <c r="AK775" i="3" s="1"/>
  <c r="AL775" i="3"/>
  <c r="AN775" i="3" s="1"/>
  <c r="AM775" i="3"/>
  <c r="AO775" i="3"/>
  <c r="AQ775" i="3" s="1"/>
  <c r="AP775" i="3"/>
  <c r="AR775" i="3"/>
  <c r="AT775" i="3" s="1"/>
  <c r="AS775" i="3"/>
  <c r="AU775" i="3"/>
  <c r="AW775" i="3" s="1"/>
  <c r="AV775" i="3"/>
  <c r="AX775" i="3"/>
  <c r="AZ775" i="3" s="1"/>
  <c r="AY775" i="3"/>
  <c r="BA775" i="3"/>
  <c r="BC775" i="3" s="1"/>
  <c r="BB775" i="3"/>
  <c r="BD775" i="3"/>
  <c r="BF775" i="3" s="1"/>
  <c r="U775" i="3"/>
  <c r="K775" i="3" s="1"/>
  <c r="BG775" i="3"/>
  <c r="BI775" i="3" s="1"/>
  <c r="N774" i="11"/>
  <c r="O774" i="11"/>
  <c r="P774" i="11"/>
  <c r="A775" i="11"/>
  <c r="AI776" i="3"/>
  <c r="AK776" i="3" s="1"/>
  <c r="AL776" i="3"/>
  <c r="AN776" i="3" s="1"/>
  <c r="AM776" i="3"/>
  <c r="AO776" i="3"/>
  <c r="AP776" i="3"/>
  <c r="AR776" i="3"/>
  <c r="AT776" i="3" s="1"/>
  <c r="AS776" i="3"/>
  <c r="AU776" i="3"/>
  <c r="AW776" i="3" s="1"/>
  <c r="AV776" i="3"/>
  <c r="AX776" i="3"/>
  <c r="AZ776" i="3" s="1"/>
  <c r="AY776" i="3"/>
  <c r="BA776" i="3"/>
  <c r="BC776" i="3" s="1"/>
  <c r="BB776" i="3"/>
  <c r="BD776" i="3"/>
  <c r="BF776" i="3" s="1"/>
  <c r="U776" i="3"/>
  <c r="BG776" i="3"/>
  <c r="BI776" i="3" s="1"/>
  <c r="N775" i="11"/>
  <c r="O775" i="11"/>
  <c r="P775" i="11"/>
  <c r="A776" i="11"/>
  <c r="AI777" i="3"/>
  <c r="AK777" i="3" s="1"/>
  <c r="AL777" i="3"/>
  <c r="AN777" i="3" s="1"/>
  <c r="AM777" i="3"/>
  <c r="AO777" i="3"/>
  <c r="AQ777" i="3" s="1"/>
  <c r="AP777" i="3"/>
  <c r="AR777" i="3"/>
  <c r="AT777" i="3" s="1"/>
  <c r="AS777" i="3"/>
  <c r="AU777" i="3"/>
  <c r="AW777" i="3" s="1"/>
  <c r="AV777" i="3"/>
  <c r="AX777" i="3"/>
  <c r="AZ777" i="3" s="1"/>
  <c r="AY777" i="3"/>
  <c r="BA777" i="3"/>
  <c r="BC777" i="3" s="1"/>
  <c r="BB777" i="3"/>
  <c r="BD777" i="3"/>
  <c r="BF777" i="3" s="1"/>
  <c r="U777" i="3"/>
  <c r="J777" i="3" s="1"/>
  <c r="T777" i="3" s="1"/>
  <c r="BG777" i="3"/>
  <c r="BI777" i="3" s="1"/>
  <c r="N776" i="11"/>
  <c r="O776" i="11"/>
  <c r="P776" i="11"/>
  <c r="A777" i="11"/>
  <c r="AI778" i="3"/>
  <c r="AK778" i="3" s="1"/>
  <c r="AL778" i="3"/>
  <c r="AM778" i="3"/>
  <c r="AO778" i="3"/>
  <c r="AQ778" i="3" s="1"/>
  <c r="AP778" i="3"/>
  <c r="AR778" i="3"/>
  <c r="AT778" i="3" s="1"/>
  <c r="AS778" i="3"/>
  <c r="AU778" i="3"/>
  <c r="AW778" i="3" s="1"/>
  <c r="AV778" i="3"/>
  <c r="AX778" i="3"/>
  <c r="AZ778" i="3" s="1"/>
  <c r="AY778" i="3"/>
  <c r="BA778" i="3"/>
  <c r="BC778" i="3" s="1"/>
  <c r="BB778" i="3"/>
  <c r="BD778" i="3"/>
  <c r="U778" i="3"/>
  <c r="BG778" i="3"/>
  <c r="BI778" i="3" s="1"/>
  <c r="N777" i="11"/>
  <c r="O777" i="11"/>
  <c r="P777" i="11"/>
  <c r="A778" i="11"/>
  <c r="AI779" i="3"/>
  <c r="AK779" i="3" s="1"/>
  <c r="AL779" i="3"/>
  <c r="AN779" i="3" s="1"/>
  <c r="AM779" i="3"/>
  <c r="AO779" i="3"/>
  <c r="AQ779" i="3" s="1"/>
  <c r="AP779" i="3"/>
  <c r="AR779" i="3"/>
  <c r="AT779" i="3" s="1"/>
  <c r="AS779" i="3"/>
  <c r="AU779" i="3"/>
  <c r="AW779" i="3" s="1"/>
  <c r="AV779" i="3"/>
  <c r="AX779" i="3"/>
  <c r="AZ779" i="3" s="1"/>
  <c r="AY779" i="3"/>
  <c r="BA779" i="3"/>
  <c r="BC779" i="3" s="1"/>
  <c r="BB779" i="3"/>
  <c r="BD779" i="3"/>
  <c r="BF779" i="3" s="1"/>
  <c r="U779" i="3"/>
  <c r="BE779" i="3" s="1"/>
  <c r="BG779" i="3"/>
  <c r="BI779" i="3" s="1"/>
  <c r="N778" i="11"/>
  <c r="O778" i="11"/>
  <c r="P778" i="11"/>
  <c r="A779" i="11"/>
  <c r="AI780" i="3"/>
  <c r="AK780" i="3" s="1"/>
  <c r="AL780" i="3"/>
  <c r="AN780" i="3" s="1"/>
  <c r="AM780" i="3"/>
  <c r="AO780" i="3"/>
  <c r="AQ780" i="3" s="1"/>
  <c r="AP780" i="3"/>
  <c r="AR780" i="3"/>
  <c r="AT780" i="3" s="1"/>
  <c r="AS780" i="3"/>
  <c r="AU780" i="3"/>
  <c r="AW780" i="3" s="1"/>
  <c r="AV780" i="3"/>
  <c r="AX780" i="3"/>
  <c r="AZ780" i="3" s="1"/>
  <c r="AY780" i="3"/>
  <c r="BA780" i="3"/>
  <c r="BC780" i="3" s="1"/>
  <c r="BB780" i="3"/>
  <c r="BD780" i="3"/>
  <c r="U780" i="3"/>
  <c r="K780" i="3" s="1"/>
  <c r="BG780" i="3"/>
  <c r="BI780" i="3" s="1"/>
  <c r="N779" i="11"/>
  <c r="O779" i="11"/>
  <c r="P779" i="11"/>
  <c r="A780" i="11"/>
  <c r="AI781" i="3"/>
  <c r="AK781" i="3" s="1"/>
  <c r="AL781" i="3"/>
  <c r="AN781" i="3" s="1"/>
  <c r="AM781" i="3"/>
  <c r="AO781" i="3"/>
  <c r="AQ781" i="3" s="1"/>
  <c r="AP781" i="3"/>
  <c r="AR781" i="3"/>
  <c r="AT781" i="3" s="1"/>
  <c r="AS781" i="3"/>
  <c r="AU781" i="3"/>
  <c r="AW781" i="3" s="1"/>
  <c r="AV781" i="3"/>
  <c r="AX781" i="3"/>
  <c r="AZ781" i="3" s="1"/>
  <c r="AY781" i="3"/>
  <c r="BA781" i="3"/>
  <c r="BC781" i="3" s="1"/>
  <c r="BB781" i="3"/>
  <c r="BD781" i="3"/>
  <c r="BF781" i="3" s="1"/>
  <c r="U781" i="3"/>
  <c r="BE781" i="3" s="1"/>
  <c r="BG781" i="3"/>
  <c r="BI781" i="3" s="1"/>
  <c r="N780" i="11"/>
  <c r="O780" i="11"/>
  <c r="P780" i="11"/>
  <c r="A781" i="11"/>
  <c r="AI782" i="3"/>
  <c r="AK782" i="3" s="1"/>
  <c r="AL782" i="3"/>
  <c r="AM782" i="3"/>
  <c r="AO782" i="3"/>
  <c r="AQ782" i="3" s="1"/>
  <c r="AP782" i="3"/>
  <c r="AR782" i="3"/>
  <c r="AT782" i="3" s="1"/>
  <c r="AS782" i="3"/>
  <c r="AU782" i="3"/>
  <c r="AW782" i="3" s="1"/>
  <c r="AV782" i="3"/>
  <c r="AX782" i="3"/>
  <c r="AZ782" i="3" s="1"/>
  <c r="AY782" i="3"/>
  <c r="BA782" i="3"/>
  <c r="BC782" i="3" s="1"/>
  <c r="BB782" i="3"/>
  <c r="BD782" i="3"/>
  <c r="U782" i="3"/>
  <c r="K782" i="3" s="1"/>
  <c r="BG782" i="3"/>
  <c r="BI782" i="3" s="1"/>
  <c r="N781" i="11"/>
  <c r="O781" i="11"/>
  <c r="P781" i="11"/>
  <c r="A782" i="11"/>
  <c r="AI783" i="3"/>
  <c r="AK783" i="3" s="1"/>
  <c r="AL783" i="3"/>
  <c r="AN783" i="3" s="1"/>
  <c r="AM783" i="3"/>
  <c r="AO783" i="3"/>
  <c r="AQ783" i="3" s="1"/>
  <c r="AP783" i="3"/>
  <c r="AR783" i="3"/>
  <c r="AT783" i="3" s="1"/>
  <c r="AS783" i="3"/>
  <c r="AU783" i="3"/>
  <c r="AW783" i="3" s="1"/>
  <c r="AV783" i="3"/>
  <c r="AX783" i="3"/>
  <c r="AZ783" i="3" s="1"/>
  <c r="AY783" i="3"/>
  <c r="BA783" i="3"/>
  <c r="BC783" i="3" s="1"/>
  <c r="BB783" i="3"/>
  <c r="BD783" i="3"/>
  <c r="BF783" i="3" s="1"/>
  <c r="U783" i="3"/>
  <c r="BG783" i="3"/>
  <c r="BI783" i="3" s="1"/>
  <c r="N782" i="11"/>
  <c r="O782" i="11"/>
  <c r="P782" i="11"/>
  <c r="A783" i="11"/>
  <c r="AI784" i="3"/>
  <c r="AK784" i="3" s="1"/>
  <c r="AL784" i="3"/>
  <c r="AN784" i="3" s="1"/>
  <c r="AM784" i="3"/>
  <c r="AO784" i="3"/>
  <c r="AQ784" i="3" s="1"/>
  <c r="AP784" i="3"/>
  <c r="AR784" i="3"/>
  <c r="AS784" i="3"/>
  <c r="AU784" i="3"/>
  <c r="AW784" i="3" s="1"/>
  <c r="AV784" i="3"/>
  <c r="AX784" i="3"/>
  <c r="AZ784" i="3" s="1"/>
  <c r="AY784" i="3"/>
  <c r="BA784" i="3"/>
  <c r="BC784" i="3" s="1"/>
  <c r="BB784" i="3"/>
  <c r="BD784" i="3"/>
  <c r="U784" i="3"/>
  <c r="BG784" i="3"/>
  <c r="BI784" i="3" s="1"/>
  <c r="N783" i="11"/>
  <c r="O783" i="11"/>
  <c r="P783" i="11"/>
  <c r="A784" i="11"/>
  <c r="AI785" i="3"/>
  <c r="AK785" i="3" s="1"/>
  <c r="AL785" i="3"/>
  <c r="AN785" i="3" s="1"/>
  <c r="AM785" i="3"/>
  <c r="AO785" i="3"/>
  <c r="AQ785" i="3" s="1"/>
  <c r="AP785" i="3"/>
  <c r="AR785" i="3"/>
  <c r="AT785" i="3" s="1"/>
  <c r="AS785" i="3"/>
  <c r="AU785" i="3"/>
  <c r="AW785" i="3" s="1"/>
  <c r="AV785" i="3"/>
  <c r="AX785" i="3"/>
  <c r="AZ785" i="3" s="1"/>
  <c r="AY785" i="3"/>
  <c r="BA785" i="3"/>
  <c r="BC785" i="3" s="1"/>
  <c r="BB785" i="3"/>
  <c r="BD785" i="3"/>
  <c r="BF785" i="3" s="1"/>
  <c r="U785" i="3"/>
  <c r="J785" i="3" s="1"/>
  <c r="T785" i="3" s="1"/>
  <c r="BG785" i="3"/>
  <c r="BI785" i="3" s="1"/>
  <c r="N784" i="11"/>
  <c r="O784" i="11"/>
  <c r="P784" i="11"/>
  <c r="A785" i="11"/>
  <c r="AI786" i="3"/>
  <c r="AK786" i="3" s="1"/>
  <c r="AL786" i="3"/>
  <c r="AN786" i="3" s="1"/>
  <c r="AM786" i="3"/>
  <c r="AO786" i="3"/>
  <c r="AQ786" i="3" s="1"/>
  <c r="AP786" i="3"/>
  <c r="AR786" i="3"/>
  <c r="AT786" i="3" s="1"/>
  <c r="AS786" i="3"/>
  <c r="AU786" i="3"/>
  <c r="AW786" i="3" s="1"/>
  <c r="AV786" i="3"/>
  <c r="AX786" i="3"/>
  <c r="AZ786" i="3" s="1"/>
  <c r="AY786" i="3"/>
  <c r="BA786" i="3"/>
  <c r="BC786" i="3" s="1"/>
  <c r="BB786" i="3"/>
  <c r="BD786" i="3"/>
  <c r="U786" i="3"/>
  <c r="BG786" i="3"/>
  <c r="BI786" i="3" s="1"/>
  <c r="N785" i="11"/>
  <c r="O785" i="11"/>
  <c r="P785" i="11"/>
  <c r="A786" i="11"/>
  <c r="AI787" i="3"/>
  <c r="AK787" i="3" s="1"/>
  <c r="AL787" i="3"/>
  <c r="AN787" i="3" s="1"/>
  <c r="AM787" i="3"/>
  <c r="AO787" i="3"/>
  <c r="AP787" i="3"/>
  <c r="AR787" i="3"/>
  <c r="AT787" i="3" s="1"/>
  <c r="AS787" i="3"/>
  <c r="AU787" i="3"/>
  <c r="AW787" i="3" s="1"/>
  <c r="AV787" i="3"/>
  <c r="AX787" i="3"/>
  <c r="AZ787" i="3" s="1"/>
  <c r="AY787" i="3"/>
  <c r="BA787" i="3"/>
  <c r="BC787" i="3" s="1"/>
  <c r="BB787" i="3"/>
  <c r="BD787" i="3"/>
  <c r="BF787" i="3" s="1"/>
  <c r="U787" i="3"/>
  <c r="J787" i="3" s="1"/>
  <c r="T787" i="3" s="1"/>
  <c r="BG787" i="3"/>
  <c r="BI787" i="3" s="1"/>
  <c r="N786" i="11"/>
  <c r="O786" i="11"/>
  <c r="P786" i="11"/>
  <c r="A787" i="11"/>
  <c r="AI788" i="3"/>
  <c r="AK788" i="3" s="1"/>
  <c r="AL788" i="3"/>
  <c r="AN788" i="3" s="1"/>
  <c r="AM788" i="3"/>
  <c r="AO788" i="3"/>
  <c r="AQ788" i="3" s="1"/>
  <c r="AP788" i="3"/>
  <c r="AR788" i="3"/>
  <c r="AT788" i="3" s="1"/>
  <c r="AS788" i="3"/>
  <c r="AU788" i="3"/>
  <c r="AW788" i="3" s="1"/>
  <c r="AV788" i="3"/>
  <c r="AX788" i="3"/>
  <c r="AZ788" i="3" s="1"/>
  <c r="AY788" i="3"/>
  <c r="BA788" i="3"/>
  <c r="BC788" i="3" s="1"/>
  <c r="BB788" i="3"/>
  <c r="BD788" i="3"/>
  <c r="BF788" i="3" s="1"/>
  <c r="U788" i="3"/>
  <c r="J788" i="3" s="1"/>
  <c r="T788" i="3" s="1"/>
  <c r="BG788" i="3"/>
  <c r="N787" i="11"/>
  <c r="O787" i="11"/>
  <c r="P787" i="11"/>
  <c r="A788" i="11"/>
  <c r="AI789" i="3"/>
  <c r="AK789" i="3" s="1"/>
  <c r="AL789" i="3"/>
  <c r="AN789" i="3" s="1"/>
  <c r="AM789" i="3"/>
  <c r="AO789" i="3"/>
  <c r="AQ789" i="3" s="1"/>
  <c r="AP789" i="3"/>
  <c r="AR789" i="3"/>
  <c r="AT789" i="3" s="1"/>
  <c r="AS789" i="3"/>
  <c r="AU789" i="3"/>
  <c r="AW789" i="3" s="1"/>
  <c r="AV789" i="3"/>
  <c r="AX789" i="3"/>
  <c r="AZ789" i="3" s="1"/>
  <c r="AY789" i="3"/>
  <c r="BA789" i="3"/>
  <c r="BC789" i="3" s="1"/>
  <c r="BB789" i="3"/>
  <c r="BD789" i="3"/>
  <c r="BF789" i="3" s="1"/>
  <c r="U789" i="3"/>
  <c r="J789" i="3" s="1"/>
  <c r="BG789" i="3"/>
  <c r="BI789" i="3" s="1"/>
  <c r="N788" i="11"/>
  <c r="O788" i="11"/>
  <c r="P788" i="11"/>
  <c r="A789" i="11"/>
  <c r="AI790" i="3"/>
  <c r="AK790" i="3" s="1"/>
  <c r="AL790" i="3"/>
  <c r="AM790" i="3"/>
  <c r="AO790" i="3"/>
  <c r="AQ790" i="3" s="1"/>
  <c r="AP790" i="3"/>
  <c r="AR790" i="3"/>
  <c r="AT790" i="3" s="1"/>
  <c r="AS790" i="3"/>
  <c r="AU790" i="3"/>
  <c r="AW790" i="3" s="1"/>
  <c r="AV790" i="3"/>
  <c r="AX790" i="3"/>
  <c r="AZ790" i="3" s="1"/>
  <c r="AY790" i="3"/>
  <c r="BA790" i="3"/>
  <c r="BC790" i="3" s="1"/>
  <c r="BB790" i="3"/>
  <c r="BD790" i="3"/>
  <c r="BF790" i="3" s="1"/>
  <c r="U790" i="3"/>
  <c r="BG790" i="3"/>
  <c r="BI790" i="3" s="1"/>
  <c r="N789" i="11"/>
  <c r="O789" i="11"/>
  <c r="P789" i="11"/>
  <c r="A790" i="11"/>
  <c r="AI791" i="3"/>
  <c r="AK791" i="3" s="1"/>
  <c r="AL791" i="3"/>
  <c r="AM791" i="3"/>
  <c r="AO791" i="3"/>
  <c r="AQ791" i="3" s="1"/>
  <c r="AP791" i="3"/>
  <c r="AR791" i="3"/>
  <c r="AT791" i="3" s="1"/>
  <c r="AS791" i="3"/>
  <c r="AU791" i="3"/>
  <c r="AW791" i="3" s="1"/>
  <c r="AV791" i="3"/>
  <c r="AX791" i="3"/>
  <c r="AZ791" i="3" s="1"/>
  <c r="AY791" i="3"/>
  <c r="BA791" i="3"/>
  <c r="BC791" i="3" s="1"/>
  <c r="BB791" i="3"/>
  <c r="BD791" i="3"/>
  <c r="BF791" i="3" s="1"/>
  <c r="U791" i="3"/>
  <c r="BG791" i="3"/>
  <c r="BI791" i="3" s="1"/>
  <c r="N790" i="11"/>
  <c r="O790" i="11"/>
  <c r="P790" i="11"/>
  <c r="A791" i="11"/>
  <c r="AI792" i="3"/>
  <c r="AK792" i="3" s="1"/>
  <c r="AL792" i="3"/>
  <c r="AN792" i="3" s="1"/>
  <c r="AM792" i="3"/>
  <c r="AO792" i="3"/>
  <c r="AQ792" i="3" s="1"/>
  <c r="AP792" i="3"/>
  <c r="AR792" i="3"/>
  <c r="AT792" i="3" s="1"/>
  <c r="AS792" i="3"/>
  <c r="AU792" i="3"/>
  <c r="AW792" i="3" s="1"/>
  <c r="AV792" i="3"/>
  <c r="AX792" i="3"/>
  <c r="AZ792" i="3" s="1"/>
  <c r="AY792" i="3"/>
  <c r="BA792" i="3"/>
  <c r="BC792" i="3" s="1"/>
  <c r="BB792" i="3"/>
  <c r="BD792" i="3"/>
  <c r="BF792" i="3" s="1"/>
  <c r="U792" i="3"/>
  <c r="BG792" i="3"/>
  <c r="BI792" i="3" s="1"/>
  <c r="N791" i="11"/>
  <c r="O791" i="11"/>
  <c r="P791" i="11"/>
  <c r="A792" i="11"/>
  <c r="AI793" i="3"/>
  <c r="AK793" i="3" s="1"/>
  <c r="AL793" i="3"/>
  <c r="AN793" i="3" s="1"/>
  <c r="AM793" i="3"/>
  <c r="AO793" i="3"/>
  <c r="AQ793" i="3" s="1"/>
  <c r="AP793" i="3"/>
  <c r="AR793" i="3"/>
  <c r="AT793" i="3" s="1"/>
  <c r="AS793" i="3"/>
  <c r="AU793" i="3"/>
  <c r="AW793" i="3" s="1"/>
  <c r="AV793" i="3"/>
  <c r="AX793" i="3"/>
  <c r="AZ793" i="3" s="1"/>
  <c r="AY793" i="3"/>
  <c r="BA793" i="3"/>
  <c r="BC793" i="3" s="1"/>
  <c r="BB793" i="3"/>
  <c r="BD793" i="3"/>
  <c r="BF793" i="3" s="1"/>
  <c r="U793" i="3"/>
  <c r="BG793" i="3"/>
  <c r="BI793" i="3" s="1"/>
  <c r="N792" i="11"/>
  <c r="O792" i="11"/>
  <c r="P792" i="11"/>
  <c r="A793" i="11"/>
  <c r="AI794" i="3"/>
  <c r="AK794" i="3" s="1"/>
  <c r="AL794" i="3"/>
  <c r="AN794" i="3" s="1"/>
  <c r="AM794" i="3"/>
  <c r="AO794" i="3"/>
  <c r="AQ794" i="3" s="1"/>
  <c r="AP794" i="3"/>
  <c r="AR794" i="3"/>
  <c r="AT794" i="3" s="1"/>
  <c r="AS794" i="3"/>
  <c r="AU794" i="3"/>
  <c r="AW794" i="3" s="1"/>
  <c r="AV794" i="3"/>
  <c r="AX794" i="3"/>
  <c r="AZ794" i="3" s="1"/>
  <c r="AY794" i="3"/>
  <c r="BA794" i="3"/>
  <c r="BC794" i="3" s="1"/>
  <c r="BB794" i="3"/>
  <c r="BD794" i="3"/>
  <c r="BF794" i="3" s="1"/>
  <c r="U794" i="3"/>
  <c r="BH794" i="3" s="1"/>
  <c r="BG794" i="3"/>
  <c r="BI794" i="3" s="1"/>
  <c r="N793" i="11"/>
  <c r="O793" i="11"/>
  <c r="P793" i="11"/>
  <c r="A794" i="11"/>
  <c r="AI795" i="3"/>
  <c r="AK795" i="3" s="1"/>
  <c r="AL795" i="3"/>
  <c r="AN795" i="3" s="1"/>
  <c r="AM795" i="3"/>
  <c r="AO795" i="3"/>
  <c r="AQ795" i="3" s="1"/>
  <c r="AP795" i="3"/>
  <c r="AR795" i="3"/>
  <c r="AT795" i="3" s="1"/>
  <c r="AS795" i="3"/>
  <c r="AU795" i="3"/>
  <c r="AW795" i="3" s="1"/>
  <c r="AV795" i="3"/>
  <c r="AX795" i="3"/>
  <c r="AZ795" i="3" s="1"/>
  <c r="AY795" i="3"/>
  <c r="BA795" i="3"/>
  <c r="BC795" i="3" s="1"/>
  <c r="BB795" i="3"/>
  <c r="BD795" i="3"/>
  <c r="BF795" i="3" s="1"/>
  <c r="U795" i="3"/>
  <c r="J795" i="3" s="1"/>
  <c r="T795" i="3" s="1"/>
  <c r="BG795" i="3"/>
  <c r="BI795" i="3" s="1"/>
  <c r="N794" i="11"/>
  <c r="O794" i="11"/>
  <c r="P794" i="11"/>
  <c r="A795" i="11"/>
  <c r="AI796" i="3"/>
  <c r="AK796" i="3" s="1"/>
  <c r="AL796" i="3"/>
  <c r="AM796" i="3"/>
  <c r="AO796" i="3"/>
  <c r="AQ796" i="3" s="1"/>
  <c r="AP796" i="3"/>
  <c r="AR796" i="3"/>
  <c r="AT796" i="3" s="1"/>
  <c r="AS796" i="3"/>
  <c r="AU796" i="3"/>
  <c r="AW796" i="3" s="1"/>
  <c r="AV796" i="3"/>
  <c r="AX796" i="3"/>
  <c r="AZ796" i="3" s="1"/>
  <c r="AY796" i="3"/>
  <c r="BA796" i="3"/>
  <c r="BC796" i="3" s="1"/>
  <c r="BB796" i="3"/>
  <c r="BD796" i="3"/>
  <c r="BF796" i="3" s="1"/>
  <c r="U796" i="3"/>
  <c r="BG796" i="3"/>
  <c r="BI796" i="3" s="1"/>
  <c r="N795" i="11"/>
  <c r="O795" i="11"/>
  <c r="P795" i="11"/>
  <c r="A796" i="11"/>
  <c r="AI797" i="3"/>
  <c r="AK797" i="3" s="1"/>
  <c r="AL797" i="3"/>
  <c r="AN797" i="3" s="1"/>
  <c r="AM797" i="3"/>
  <c r="AO797" i="3"/>
  <c r="AQ797" i="3" s="1"/>
  <c r="AP797" i="3"/>
  <c r="AR797" i="3"/>
  <c r="AT797" i="3" s="1"/>
  <c r="AS797" i="3"/>
  <c r="AU797" i="3"/>
  <c r="AW797" i="3" s="1"/>
  <c r="AV797" i="3"/>
  <c r="AX797" i="3"/>
  <c r="AZ797" i="3" s="1"/>
  <c r="AY797" i="3"/>
  <c r="BA797" i="3"/>
  <c r="BC797" i="3" s="1"/>
  <c r="BB797" i="3"/>
  <c r="BD797" i="3"/>
  <c r="BF797" i="3" s="1"/>
  <c r="U797" i="3"/>
  <c r="BG797" i="3"/>
  <c r="N796" i="11"/>
  <c r="O796" i="11"/>
  <c r="P796" i="11"/>
  <c r="A797" i="11"/>
  <c r="AI798" i="3"/>
  <c r="AK798" i="3" s="1"/>
  <c r="AL798" i="3"/>
  <c r="AN798" i="3" s="1"/>
  <c r="AM798" i="3"/>
  <c r="AO798" i="3"/>
  <c r="AQ798" i="3" s="1"/>
  <c r="AP798" i="3"/>
  <c r="AR798" i="3"/>
  <c r="AT798" i="3" s="1"/>
  <c r="AS798" i="3"/>
  <c r="AU798" i="3"/>
  <c r="AW798" i="3" s="1"/>
  <c r="AV798" i="3"/>
  <c r="AX798" i="3"/>
  <c r="AZ798" i="3" s="1"/>
  <c r="AY798" i="3"/>
  <c r="BA798" i="3"/>
  <c r="BC798" i="3" s="1"/>
  <c r="BB798" i="3"/>
  <c r="BD798" i="3"/>
  <c r="BF798" i="3" s="1"/>
  <c r="U798" i="3"/>
  <c r="BE798" i="3" s="1"/>
  <c r="BG798" i="3"/>
  <c r="N797" i="11"/>
  <c r="O797" i="11"/>
  <c r="P797" i="11"/>
  <c r="A798" i="11"/>
  <c r="AI799" i="3"/>
  <c r="AK799" i="3" s="1"/>
  <c r="AL799" i="3"/>
  <c r="AN799" i="3" s="1"/>
  <c r="AM799" i="3"/>
  <c r="AO799" i="3"/>
  <c r="AQ799" i="3" s="1"/>
  <c r="AP799" i="3"/>
  <c r="AR799" i="3"/>
  <c r="AT799" i="3" s="1"/>
  <c r="AS799" i="3"/>
  <c r="AU799" i="3"/>
  <c r="AW799" i="3" s="1"/>
  <c r="AV799" i="3"/>
  <c r="AX799" i="3"/>
  <c r="AZ799" i="3" s="1"/>
  <c r="AY799" i="3"/>
  <c r="BA799" i="3"/>
  <c r="BC799" i="3" s="1"/>
  <c r="BB799" i="3"/>
  <c r="BD799" i="3"/>
  <c r="BF799" i="3" s="1"/>
  <c r="U799" i="3"/>
  <c r="BG799" i="3"/>
  <c r="BI799" i="3" s="1"/>
  <c r="N798" i="11"/>
  <c r="O798" i="11"/>
  <c r="P798" i="11"/>
  <c r="A799" i="11"/>
  <c r="AI800" i="3"/>
  <c r="AK800" i="3" s="1"/>
  <c r="AL800" i="3"/>
  <c r="AN800" i="3" s="1"/>
  <c r="AM800" i="3"/>
  <c r="AO800" i="3"/>
  <c r="AQ800" i="3" s="1"/>
  <c r="AP800" i="3"/>
  <c r="AR800" i="3"/>
  <c r="AT800" i="3" s="1"/>
  <c r="AS800" i="3"/>
  <c r="AU800" i="3"/>
  <c r="AW800" i="3" s="1"/>
  <c r="AV800" i="3"/>
  <c r="AX800" i="3"/>
  <c r="AZ800" i="3" s="1"/>
  <c r="AY800" i="3"/>
  <c r="BA800" i="3"/>
  <c r="BC800" i="3" s="1"/>
  <c r="BB800" i="3"/>
  <c r="BD800" i="3"/>
  <c r="BF800" i="3" s="1"/>
  <c r="U800" i="3"/>
  <c r="K800" i="3" s="1"/>
  <c r="BG800" i="3"/>
  <c r="BI800" i="3" s="1"/>
  <c r="N799" i="11"/>
  <c r="O799" i="11"/>
  <c r="P799" i="11"/>
  <c r="A800" i="11"/>
  <c r="AI801" i="3"/>
  <c r="AK801" i="3" s="1"/>
  <c r="AL801" i="3"/>
  <c r="AN801" i="3" s="1"/>
  <c r="AM801" i="3"/>
  <c r="AO801" i="3"/>
  <c r="AQ801" i="3" s="1"/>
  <c r="AP801" i="3"/>
  <c r="AR801" i="3"/>
  <c r="AT801" i="3" s="1"/>
  <c r="AS801" i="3"/>
  <c r="AU801" i="3"/>
  <c r="AW801" i="3" s="1"/>
  <c r="AV801" i="3"/>
  <c r="AX801" i="3"/>
  <c r="AZ801" i="3" s="1"/>
  <c r="AY801" i="3"/>
  <c r="BA801" i="3"/>
  <c r="BC801" i="3" s="1"/>
  <c r="BB801" i="3"/>
  <c r="BD801" i="3"/>
  <c r="BF801" i="3" s="1"/>
  <c r="U801" i="3"/>
  <c r="BG801" i="3"/>
  <c r="BI801" i="3" s="1"/>
  <c r="N800" i="11"/>
  <c r="O800" i="11"/>
  <c r="P800" i="11"/>
  <c r="A801" i="11"/>
  <c r="AI802" i="3"/>
  <c r="AK802" i="3" s="1"/>
  <c r="AL802" i="3"/>
  <c r="AM802" i="3"/>
  <c r="AO802" i="3"/>
  <c r="AQ802" i="3" s="1"/>
  <c r="AP802" i="3"/>
  <c r="AR802" i="3"/>
  <c r="AT802" i="3" s="1"/>
  <c r="AS802" i="3"/>
  <c r="AU802" i="3"/>
  <c r="AW802" i="3" s="1"/>
  <c r="AV802" i="3"/>
  <c r="AX802" i="3"/>
  <c r="AZ802" i="3" s="1"/>
  <c r="AY802" i="3"/>
  <c r="BA802" i="3"/>
  <c r="BC802" i="3" s="1"/>
  <c r="BB802" i="3"/>
  <c r="BD802" i="3"/>
  <c r="U802" i="3"/>
  <c r="K802" i="3" s="1"/>
  <c r="BG802" i="3"/>
  <c r="BI802" i="3" s="1"/>
  <c r="N801" i="11"/>
  <c r="O801" i="11"/>
  <c r="P801" i="11"/>
  <c r="A802" i="11"/>
  <c r="AI803" i="3"/>
  <c r="AK803" i="3" s="1"/>
  <c r="AL803" i="3"/>
  <c r="AN803" i="3" s="1"/>
  <c r="AM803" i="3"/>
  <c r="AO803" i="3"/>
  <c r="AQ803" i="3" s="1"/>
  <c r="AP803" i="3"/>
  <c r="AR803" i="3"/>
  <c r="AT803" i="3" s="1"/>
  <c r="AS803" i="3"/>
  <c r="AU803" i="3"/>
  <c r="AW803" i="3" s="1"/>
  <c r="AV803" i="3"/>
  <c r="AX803" i="3"/>
  <c r="AZ803" i="3" s="1"/>
  <c r="AY803" i="3"/>
  <c r="BA803" i="3"/>
  <c r="BC803" i="3" s="1"/>
  <c r="BB803" i="3"/>
  <c r="BD803" i="3"/>
  <c r="BF803" i="3" s="1"/>
  <c r="U803" i="3"/>
  <c r="BG803" i="3"/>
  <c r="BI803" i="3" s="1"/>
  <c r="N802" i="11"/>
  <c r="O802" i="11"/>
  <c r="P802" i="11"/>
  <c r="A803" i="11"/>
  <c r="AI804" i="3"/>
  <c r="AK804" i="3" s="1"/>
  <c r="AL804" i="3"/>
  <c r="AN804" i="3" s="1"/>
  <c r="AM804" i="3"/>
  <c r="AO804" i="3"/>
  <c r="AQ804" i="3" s="1"/>
  <c r="AP804" i="3"/>
  <c r="AR804" i="3"/>
  <c r="AT804" i="3" s="1"/>
  <c r="AS804" i="3"/>
  <c r="AU804" i="3"/>
  <c r="AW804" i="3" s="1"/>
  <c r="AV804" i="3"/>
  <c r="AX804" i="3"/>
  <c r="AZ804" i="3" s="1"/>
  <c r="AY804" i="3"/>
  <c r="BA804" i="3"/>
  <c r="BC804" i="3" s="1"/>
  <c r="BB804" i="3"/>
  <c r="BD804" i="3"/>
  <c r="U804" i="3"/>
  <c r="J804" i="3" s="1"/>
  <c r="BG804" i="3"/>
  <c r="BI804" i="3" s="1"/>
  <c r="N803" i="11"/>
  <c r="O803" i="11"/>
  <c r="P803" i="11"/>
  <c r="A804" i="11"/>
  <c r="AI805" i="3"/>
  <c r="AK805" i="3" s="1"/>
  <c r="AL805" i="3"/>
  <c r="AN805" i="3" s="1"/>
  <c r="AM805" i="3"/>
  <c r="AO805" i="3"/>
  <c r="AQ805" i="3" s="1"/>
  <c r="AP805" i="3"/>
  <c r="AR805" i="3"/>
  <c r="AT805" i="3" s="1"/>
  <c r="AS805" i="3"/>
  <c r="AU805" i="3"/>
  <c r="AW805" i="3" s="1"/>
  <c r="AV805" i="3"/>
  <c r="AX805" i="3"/>
  <c r="AZ805" i="3" s="1"/>
  <c r="AY805" i="3"/>
  <c r="BA805" i="3"/>
  <c r="BC805" i="3" s="1"/>
  <c r="BB805" i="3"/>
  <c r="BD805" i="3"/>
  <c r="BF805" i="3" s="1"/>
  <c r="U805" i="3"/>
  <c r="J805" i="3" s="1"/>
  <c r="T805" i="3" s="1"/>
  <c r="BG805" i="3"/>
  <c r="BI805" i="3" s="1"/>
  <c r="N804" i="11"/>
  <c r="O804" i="11"/>
  <c r="P804" i="11"/>
  <c r="A805" i="11"/>
  <c r="AI806" i="3"/>
  <c r="AK806" i="3" s="1"/>
  <c r="AL806" i="3"/>
  <c r="AN806" i="3" s="1"/>
  <c r="AM806" i="3"/>
  <c r="AO806" i="3"/>
  <c r="AQ806" i="3" s="1"/>
  <c r="AP806" i="3"/>
  <c r="AR806" i="3"/>
  <c r="AT806" i="3" s="1"/>
  <c r="AS806" i="3"/>
  <c r="AU806" i="3"/>
  <c r="AW806" i="3" s="1"/>
  <c r="AV806" i="3"/>
  <c r="AX806" i="3"/>
  <c r="AZ806" i="3" s="1"/>
  <c r="AY806" i="3"/>
  <c r="BA806" i="3"/>
  <c r="BC806" i="3" s="1"/>
  <c r="BB806" i="3"/>
  <c r="BD806" i="3"/>
  <c r="U806" i="3"/>
  <c r="K806" i="3" s="1"/>
  <c r="BG806" i="3"/>
  <c r="BI806" i="3" s="1"/>
  <c r="N805" i="11"/>
  <c r="O805" i="11"/>
  <c r="P805" i="11"/>
  <c r="A806" i="11"/>
  <c r="AI807" i="3"/>
  <c r="AK807" i="3" s="1"/>
  <c r="AL807" i="3"/>
  <c r="AN807" i="3" s="1"/>
  <c r="AM807" i="3"/>
  <c r="AO807" i="3"/>
  <c r="AQ807" i="3" s="1"/>
  <c r="AP807" i="3"/>
  <c r="AR807" i="3"/>
  <c r="AT807" i="3" s="1"/>
  <c r="AS807" i="3"/>
  <c r="AU807" i="3"/>
  <c r="AW807" i="3" s="1"/>
  <c r="AV807" i="3"/>
  <c r="AX807" i="3"/>
  <c r="AZ807" i="3" s="1"/>
  <c r="AY807" i="3"/>
  <c r="BA807" i="3"/>
  <c r="BC807" i="3" s="1"/>
  <c r="BB807" i="3"/>
  <c r="BD807" i="3"/>
  <c r="BF807" i="3" s="1"/>
  <c r="U807" i="3"/>
  <c r="BG807" i="3"/>
  <c r="BI807" i="3" s="1"/>
  <c r="N806" i="11"/>
  <c r="O806" i="11"/>
  <c r="P806" i="11"/>
  <c r="A807" i="11"/>
  <c r="AI808" i="3"/>
  <c r="AK808" i="3" s="1"/>
  <c r="AL808" i="3"/>
  <c r="AN808" i="3" s="1"/>
  <c r="AM808" i="3"/>
  <c r="AO808" i="3"/>
  <c r="AQ808" i="3" s="1"/>
  <c r="AP808" i="3"/>
  <c r="AR808" i="3"/>
  <c r="AT808" i="3" s="1"/>
  <c r="AS808" i="3"/>
  <c r="AU808" i="3"/>
  <c r="AW808" i="3" s="1"/>
  <c r="AV808" i="3"/>
  <c r="AX808" i="3"/>
  <c r="AY808" i="3"/>
  <c r="BA808" i="3"/>
  <c r="BC808" i="3" s="1"/>
  <c r="BB808" i="3"/>
  <c r="BD808" i="3"/>
  <c r="U808" i="3"/>
  <c r="K808" i="3" s="1"/>
  <c r="BG808" i="3"/>
  <c r="BI808" i="3" s="1"/>
  <c r="N807" i="11"/>
  <c r="O807" i="11"/>
  <c r="P807" i="11"/>
  <c r="A808" i="11"/>
  <c r="AI809" i="3"/>
  <c r="AK809" i="3" s="1"/>
  <c r="AL809" i="3"/>
  <c r="AM809" i="3"/>
  <c r="AO809" i="3"/>
  <c r="AQ809" i="3" s="1"/>
  <c r="AP809" i="3"/>
  <c r="AR809" i="3"/>
  <c r="AT809" i="3" s="1"/>
  <c r="AS809" i="3"/>
  <c r="AU809" i="3"/>
  <c r="AW809" i="3" s="1"/>
  <c r="AV809" i="3"/>
  <c r="AX809" i="3"/>
  <c r="AZ809" i="3" s="1"/>
  <c r="AY809" i="3"/>
  <c r="BA809" i="3"/>
  <c r="BC809" i="3" s="1"/>
  <c r="BB809" i="3"/>
  <c r="BD809" i="3"/>
  <c r="BF809" i="3" s="1"/>
  <c r="U809" i="3"/>
  <c r="BG809" i="3"/>
  <c r="N808" i="11"/>
  <c r="O808" i="11"/>
  <c r="P808" i="11"/>
  <c r="A809" i="11"/>
  <c r="AI810" i="3"/>
  <c r="AK810" i="3" s="1"/>
  <c r="AL810" i="3"/>
  <c r="AN810" i="3" s="1"/>
  <c r="AM810" i="3"/>
  <c r="AO810" i="3"/>
  <c r="AQ810" i="3" s="1"/>
  <c r="AP810" i="3"/>
  <c r="AR810" i="3"/>
  <c r="AT810" i="3" s="1"/>
  <c r="AS810" i="3"/>
  <c r="AU810" i="3"/>
  <c r="AW810" i="3" s="1"/>
  <c r="AV810" i="3"/>
  <c r="AX810" i="3"/>
  <c r="AZ810" i="3" s="1"/>
  <c r="AY810" i="3"/>
  <c r="BA810" i="3"/>
  <c r="BC810" i="3" s="1"/>
  <c r="BB810" i="3"/>
  <c r="BD810" i="3"/>
  <c r="U810" i="3"/>
  <c r="K810" i="3" s="1"/>
  <c r="BG810" i="3"/>
  <c r="BI810" i="3" s="1"/>
  <c r="N809" i="11"/>
  <c r="O809" i="11"/>
  <c r="P809" i="11"/>
  <c r="A810" i="11"/>
  <c r="AI811" i="3"/>
  <c r="AK811" i="3" s="1"/>
  <c r="AL811" i="3"/>
  <c r="AN811" i="3" s="1"/>
  <c r="AM811" i="3"/>
  <c r="AO811" i="3"/>
  <c r="AQ811" i="3" s="1"/>
  <c r="AP811" i="3"/>
  <c r="AR811" i="3"/>
  <c r="AT811" i="3" s="1"/>
  <c r="AS811" i="3"/>
  <c r="AU811" i="3"/>
  <c r="AW811" i="3" s="1"/>
  <c r="AV811" i="3"/>
  <c r="AX811" i="3"/>
  <c r="AZ811" i="3" s="1"/>
  <c r="AY811" i="3"/>
  <c r="BA811" i="3"/>
  <c r="BC811" i="3" s="1"/>
  <c r="BB811" i="3"/>
  <c r="BD811" i="3"/>
  <c r="BF811" i="3" s="1"/>
  <c r="U811" i="3"/>
  <c r="BG811" i="3"/>
  <c r="BI811" i="3" s="1"/>
  <c r="N810" i="11"/>
  <c r="O810" i="11"/>
  <c r="P810" i="11"/>
  <c r="A811" i="11"/>
  <c r="AI812" i="3"/>
  <c r="AK812" i="3" s="1"/>
  <c r="AL812" i="3"/>
  <c r="AN812" i="3" s="1"/>
  <c r="AM812" i="3"/>
  <c r="AO812" i="3"/>
  <c r="AQ812" i="3" s="1"/>
  <c r="AP812" i="3"/>
  <c r="AR812" i="3"/>
  <c r="AT812" i="3" s="1"/>
  <c r="AS812" i="3"/>
  <c r="AU812" i="3"/>
  <c r="AV812" i="3"/>
  <c r="AX812" i="3"/>
  <c r="AZ812" i="3" s="1"/>
  <c r="AY812" i="3"/>
  <c r="BA812" i="3"/>
  <c r="BC812" i="3" s="1"/>
  <c r="BB812" i="3"/>
  <c r="BD812" i="3"/>
  <c r="BF812" i="3" s="1"/>
  <c r="U812" i="3"/>
  <c r="K812" i="3" s="1"/>
  <c r="BG812" i="3"/>
  <c r="N811" i="11"/>
  <c r="O811" i="11"/>
  <c r="P811" i="11"/>
  <c r="A812" i="11"/>
  <c r="AI813" i="3"/>
  <c r="AK813" i="3" s="1"/>
  <c r="AL813" i="3"/>
  <c r="AN813" i="3" s="1"/>
  <c r="AM813" i="3"/>
  <c r="AO813" i="3"/>
  <c r="AQ813" i="3" s="1"/>
  <c r="AP813" i="3"/>
  <c r="AR813" i="3"/>
  <c r="AT813" i="3" s="1"/>
  <c r="AS813" i="3"/>
  <c r="AU813" i="3"/>
  <c r="AW813" i="3" s="1"/>
  <c r="AV813" i="3"/>
  <c r="AX813" i="3"/>
  <c r="AZ813" i="3" s="1"/>
  <c r="AY813" i="3"/>
  <c r="BA813" i="3"/>
  <c r="BC813" i="3" s="1"/>
  <c r="BB813" i="3"/>
  <c r="BD813" i="3"/>
  <c r="BF813" i="3" s="1"/>
  <c r="U813" i="3"/>
  <c r="K813" i="3" s="1"/>
  <c r="BG813" i="3"/>
  <c r="BI813" i="3" s="1"/>
  <c r="N812" i="11"/>
  <c r="O812" i="11"/>
  <c r="P812" i="11"/>
  <c r="A813" i="11"/>
  <c r="AI814" i="3"/>
  <c r="AK814" i="3" s="1"/>
  <c r="AL814" i="3"/>
  <c r="AM814" i="3"/>
  <c r="AO814" i="3"/>
  <c r="AQ814" i="3" s="1"/>
  <c r="AP814" i="3"/>
  <c r="AR814" i="3"/>
  <c r="AT814" i="3" s="1"/>
  <c r="AS814" i="3"/>
  <c r="AU814" i="3"/>
  <c r="AW814" i="3" s="1"/>
  <c r="AV814" i="3"/>
  <c r="AX814" i="3"/>
  <c r="AZ814" i="3" s="1"/>
  <c r="AY814" i="3"/>
  <c r="BA814" i="3"/>
  <c r="BC814" i="3" s="1"/>
  <c r="BB814" i="3"/>
  <c r="BD814" i="3"/>
  <c r="BF814" i="3" s="1"/>
  <c r="U814" i="3"/>
  <c r="K814" i="3" s="1"/>
  <c r="BG814" i="3"/>
  <c r="BI814" i="3" s="1"/>
  <c r="N813" i="11"/>
  <c r="O813" i="11"/>
  <c r="P813" i="11"/>
  <c r="A814" i="11"/>
  <c r="AI815" i="3"/>
  <c r="AK815" i="3" s="1"/>
  <c r="AL815" i="3"/>
  <c r="AM815" i="3"/>
  <c r="AO815" i="3"/>
  <c r="AQ815" i="3" s="1"/>
  <c r="AP815" i="3"/>
  <c r="AR815" i="3"/>
  <c r="AT815" i="3" s="1"/>
  <c r="AS815" i="3"/>
  <c r="AU815" i="3"/>
  <c r="AW815" i="3" s="1"/>
  <c r="AV815" i="3"/>
  <c r="AX815" i="3"/>
  <c r="AZ815" i="3" s="1"/>
  <c r="AY815" i="3"/>
  <c r="BA815" i="3"/>
  <c r="BC815" i="3" s="1"/>
  <c r="BB815" i="3"/>
  <c r="BD815" i="3"/>
  <c r="BF815" i="3" s="1"/>
  <c r="U815" i="3"/>
  <c r="K815" i="3" s="1"/>
  <c r="BG815" i="3"/>
  <c r="BI815" i="3" s="1"/>
  <c r="N814" i="11"/>
  <c r="O814" i="11"/>
  <c r="P814" i="11"/>
  <c r="A815" i="11"/>
  <c r="AI816" i="3"/>
  <c r="AK816" i="3" s="1"/>
  <c r="AL816" i="3"/>
  <c r="AN816" i="3" s="1"/>
  <c r="AM816" i="3"/>
  <c r="AO816" i="3"/>
  <c r="AQ816" i="3" s="1"/>
  <c r="AP816" i="3"/>
  <c r="AR816" i="3"/>
  <c r="AT816" i="3" s="1"/>
  <c r="AS816" i="3"/>
  <c r="AU816" i="3"/>
  <c r="AW816" i="3" s="1"/>
  <c r="AV816" i="3"/>
  <c r="AX816" i="3"/>
  <c r="AZ816" i="3" s="1"/>
  <c r="AY816" i="3"/>
  <c r="BA816" i="3"/>
  <c r="BC816" i="3" s="1"/>
  <c r="BB816" i="3"/>
  <c r="BD816" i="3"/>
  <c r="BF816" i="3" s="1"/>
  <c r="U816" i="3"/>
  <c r="BH816" i="3" s="1"/>
  <c r="BG816" i="3"/>
  <c r="BI816" i="3" s="1"/>
  <c r="N815" i="11"/>
  <c r="O815" i="11"/>
  <c r="P815" i="11"/>
  <c r="A816" i="11"/>
  <c r="AI817" i="3"/>
  <c r="AK817" i="3" s="1"/>
  <c r="AL817" i="3"/>
  <c r="AN817" i="3" s="1"/>
  <c r="AM817" i="3"/>
  <c r="AO817" i="3"/>
  <c r="AQ817" i="3" s="1"/>
  <c r="AP817" i="3"/>
  <c r="AR817" i="3"/>
  <c r="AT817" i="3" s="1"/>
  <c r="AS817" i="3"/>
  <c r="AU817" i="3"/>
  <c r="AW817" i="3" s="1"/>
  <c r="AV817" i="3"/>
  <c r="AX817" i="3"/>
  <c r="AZ817" i="3" s="1"/>
  <c r="AY817" i="3"/>
  <c r="BA817" i="3"/>
  <c r="BC817" i="3" s="1"/>
  <c r="BB817" i="3"/>
  <c r="BD817" i="3"/>
  <c r="BF817" i="3" s="1"/>
  <c r="U817" i="3"/>
  <c r="K817" i="3" s="1"/>
  <c r="BG817" i="3"/>
  <c r="BI817" i="3" s="1"/>
  <c r="N816" i="11"/>
  <c r="O816" i="11"/>
  <c r="P816" i="11"/>
  <c r="A817" i="11"/>
  <c r="AI818" i="3"/>
  <c r="AK818" i="3" s="1"/>
  <c r="AL818" i="3"/>
  <c r="AN818" i="3" s="1"/>
  <c r="AM818" i="3"/>
  <c r="AO818" i="3"/>
  <c r="AQ818" i="3" s="1"/>
  <c r="AP818" i="3"/>
  <c r="AR818" i="3"/>
  <c r="AT818" i="3" s="1"/>
  <c r="AS818" i="3"/>
  <c r="AU818" i="3"/>
  <c r="AW818" i="3" s="1"/>
  <c r="AV818" i="3"/>
  <c r="AX818" i="3"/>
  <c r="AZ818" i="3" s="1"/>
  <c r="AY818" i="3"/>
  <c r="BA818" i="3"/>
  <c r="BC818" i="3" s="1"/>
  <c r="BB818" i="3"/>
  <c r="BD818" i="3"/>
  <c r="BF818" i="3" s="1"/>
  <c r="U818" i="3"/>
  <c r="K818" i="3" s="1"/>
  <c r="BG818" i="3"/>
  <c r="BI818" i="3" s="1"/>
  <c r="N817" i="11"/>
  <c r="O817" i="11"/>
  <c r="P817" i="11"/>
  <c r="A818" i="11"/>
  <c r="AI819" i="3"/>
  <c r="AK819" i="3" s="1"/>
  <c r="AL819" i="3"/>
  <c r="AN819" i="3" s="1"/>
  <c r="AM819" i="3"/>
  <c r="AO819" i="3"/>
  <c r="AQ819" i="3" s="1"/>
  <c r="AP819" i="3"/>
  <c r="AR819" i="3"/>
  <c r="AT819" i="3" s="1"/>
  <c r="AS819" i="3"/>
  <c r="AU819" i="3"/>
  <c r="AW819" i="3" s="1"/>
  <c r="AV819" i="3"/>
  <c r="AX819" i="3"/>
  <c r="AZ819" i="3" s="1"/>
  <c r="AY819" i="3"/>
  <c r="BA819" i="3"/>
  <c r="BC819" i="3" s="1"/>
  <c r="BB819" i="3"/>
  <c r="BD819" i="3"/>
  <c r="BF819" i="3" s="1"/>
  <c r="U819" i="3"/>
  <c r="BH819" i="3" s="1"/>
  <c r="BG819" i="3"/>
  <c r="BI819" i="3" s="1"/>
  <c r="N818" i="11"/>
  <c r="O818" i="11"/>
  <c r="P818" i="11"/>
  <c r="A819" i="11"/>
  <c r="AI820" i="3"/>
  <c r="AK820" i="3" s="1"/>
  <c r="AL820" i="3"/>
  <c r="AM820" i="3"/>
  <c r="AO820" i="3"/>
  <c r="AQ820" i="3" s="1"/>
  <c r="AP820" i="3"/>
  <c r="AR820" i="3"/>
  <c r="AT820" i="3" s="1"/>
  <c r="AS820" i="3"/>
  <c r="AU820" i="3"/>
  <c r="AW820" i="3" s="1"/>
  <c r="AV820" i="3"/>
  <c r="AX820" i="3"/>
  <c r="AZ820" i="3" s="1"/>
  <c r="AY820" i="3"/>
  <c r="BA820" i="3"/>
  <c r="BC820" i="3" s="1"/>
  <c r="BB820" i="3"/>
  <c r="BD820" i="3"/>
  <c r="BF820" i="3" s="1"/>
  <c r="U820" i="3"/>
  <c r="K820" i="3" s="1"/>
  <c r="BG820" i="3"/>
  <c r="BI820" i="3" s="1"/>
  <c r="N819" i="11"/>
  <c r="O819" i="11"/>
  <c r="P819" i="11"/>
  <c r="A820" i="11"/>
  <c r="AI821" i="3"/>
  <c r="AK821" i="3" s="1"/>
  <c r="AL821" i="3"/>
  <c r="AN821" i="3" s="1"/>
  <c r="AM821" i="3"/>
  <c r="AO821" i="3"/>
  <c r="AP821" i="3"/>
  <c r="AR821" i="3"/>
  <c r="AT821" i="3" s="1"/>
  <c r="AS821" i="3"/>
  <c r="AU821" i="3"/>
  <c r="AW821" i="3" s="1"/>
  <c r="AV821" i="3"/>
  <c r="AX821" i="3"/>
  <c r="AZ821" i="3" s="1"/>
  <c r="AY821" i="3"/>
  <c r="BA821" i="3"/>
  <c r="BC821" i="3" s="1"/>
  <c r="BB821" i="3"/>
  <c r="BD821" i="3"/>
  <c r="BF821" i="3" s="1"/>
  <c r="U821" i="3"/>
  <c r="BG821" i="3"/>
  <c r="BI821" i="3" s="1"/>
  <c r="N820" i="11"/>
  <c r="O820" i="11"/>
  <c r="P820" i="11"/>
  <c r="A821" i="11"/>
  <c r="AI822" i="3"/>
  <c r="AK822" i="3" s="1"/>
  <c r="AL822" i="3"/>
  <c r="AN822" i="3" s="1"/>
  <c r="AM822" i="3"/>
  <c r="AO822" i="3"/>
  <c r="AQ822" i="3" s="1"/>
  <c r="AP822" i="3"/>
  <c r="AR822" i="3"/>
  <c r="AT822" i="3" s="1"/>
  <c r="AS822" i="3"/>
  <c r="AU822" i="3"/>
  <c r="AW822" i="3" s="1"/>
  <c r="AV822" i="3"/>
  <c r="AX822" i="3"/>
  <c r="AZ822" i="3" s="1"/>
  <c r="AY822" i="3"/>
  <c r="BA822" i="3"/>
  <c r="BC822" i="3" s="1"/>
  <c r="BB822" i="3"/>
  <c r="BD822" i="3"/>
  <c r="BF822" i="3" s="1"/>
  <c r="U822" i="3"/>
  <c r="K822" i="3" s="1"/>
  <c r="BG822" i="3"/>
  <c r="BI822" i="3" s="1"/>
  <c r="N821" i="11"/>
  <c r="O821" i="11"/>
  <c r="P821" i="11"/>
  <c r="A822" i="11"/>
  <c r="AI823" i="3"/>
  <c r="AK823" i="3" s="1"/>
  <c r="AL823" i="3"/>
  <c r="AN823" i="3" s="1"/>
  <c r="AM823" i="3"/>
  <c r="AO823" i="3"/>
  <c r="AQ823" i="3" s="1"/>
  <c r="AP823" i="3"/>
  <c r="AR823" i="3"/>
  <c r="AT823" i="3" s="1"/>
  <c r="AS823" i="3"/>
  <c r="AU823" i="3"/>
  <c r="AW823" i="3" s="1"/>
  <c r="AV823" i="3"/>
  <c r="AX823" i="3"/>
  <c r="AZ823" i="3" s="1"/>
  <c r="AY823" i="3"/>
  <c r="BA823" i="3"/>
  <c r="BC823" i="3" s="1"/>
  <c r="BB823" i="3"/>
  <c r="BD823" i="3"/>
  <c r="BF823" i="3" s="1"/>
  <c r="U823" i="3"/>
  <c r="BG823" i="3"/>
  <c r="BI823" i="3" s="1"/>
  <c r="N822" i="11"/>
  <c r="O822" i="11"/>
  <c r="P822" i="11"/>
  <c r="A823" i="11"/>
  <c r="AI824" i="3"/>
  <c r="AK824" i="3" s="1"/>
  <c r="AL824" i="3"/>
  <c r="AN824" i="3" s="1"/>
  <c r="AM824" i="3"/>
  <c r="AO824" i="3"/>
  <c r="AQ824" i="3" s="1"/>
  <c r="AP824" i="3"/>
  <c r="AR824" i="3"/>
  <c r="AT824" i="3" s="1"/>
  <c r="AS824" i="3"/>
  <c r="AU824" i="3"/>
  <c r="AW824" i="3" s="1"/>
  <c r="AV824" i="3"/>
  <c r="AX824" i="3"/>
  <c r="AZ824" i="3" s="1"/>
  <c r="AY824" i="3"/>
  <c r="BA824" i="3"/>
  <c r="BC824" i="3" s="1"/>
  <c r="BB824" i="3"/>
  <c r="BD824" i="3"/>
  <c r="BF824" i="3" s="1"/>
  <c r="U824" i="3"/>
  <c r="K824" i="3" s="1"/>
  <c r="BG824" i="3"/>
  <c r="BI824" i="3" s="1"/>
  <c r="N823" i="11"/>
  <c r="O823" i="11"/>
  <c r="P823" i="11"/>
  <c r="A824" i="11"/>
  <c r="AI825" i="3"/>
  <c r="AK825" i="3" s="1"/>
  <c r="AL825" i="3"/>
  <c r="AN825" i="3" s="1"/>
  <c r="AM825" i="3"/>
  <c r="AO825" i="3"/>
  <c r="AQ825" i="3" s="1"/>
  <c r="AP825" i="3"/>
  <c r="AR825" i="3"/>
  <c r="AT825" i="3" s="1"/>
  <c r="AS825" i="3"/>
  <c r="AU825" i="3"/>
  <c r="AW825" i="3" s="1"/>
  <c r="AV825" i="3"/>
  <c r="AX825" i="3"/>
  <c r="AZ825" i="3" s="1"/>
  <c r="AY825" i="3"/>
  <c r="BA825" i="3"/>
  <c r="BC825" i="3" s="1"/>
  <c r="BB825" i="3"/>
  <c r="BD825" i="3"/>
  <c r="BF825" i="3" s="1"/>
  <c r="U825" i="3"/>
  <c r="BG825" i="3"/>
  <c r="BI825" i="3" s="1"/>
  <c r="N824" i="11"/>
  <c r="O824" i="11"/>
  <c r="P824" i="11"/>
  <c r="A825" i="11"/>
  <c r="AI826" i="3"/>
  <c r="AK826" i="3" s="1"/>
  <c r="AL826" i="3"/>
  <c r="AM826" i="3"/>
  <c r="AO826" i="3"/>
  <c r="AQ826" i="3" s="1"/>
  <c r="AP826" i="3"/>
  <c r="AR826" i="3"/>
  <c r="AT826" i="3" s="1"/>
  <c r="AS826" i="3"/>
  <c r="AU826" i="3"/>
  <c r="AW826" i="3" s="1"/>
  <c r="AV826" i="3"/>
  <c r="AX826" i="3"/>
  <c r="AZ826" i="3" s="1"/>
  <c r="AY826" i="3"/>
  <c r="BA826" i="3"/>
  <c r="BC826" i="3" s="1"/>
  <c r="BB826" i="3"/>
  <c r="BD826" i="3"/>
  <c r="U826" i="3"/>
  <c r="K826" i="3" s="1"/>
  <c r="BG826" i="3"/>
  <c r="BI826" i="3" s="1"/>
  <c r="N825" i="11"/>
  <c r="O825" i="11"/>
  <c r="P825" i="11"/>
  <c r="A826" i="11"/>
  <c r="AI827" i="3"/>
  <c r="AK827" i="3" s="1"/>
  <c r="AL827" i="3"/>
  <c r="AN827" i="3" s="1"/>
  <c r="AM827" i="3"/>
  <c r="AO827" i="3"/>
  <c r="AQ827" i="3" s="1"/>
  <c r="AP827" i="3"/>
  <c r="AR827" i="3"/>
  <c r="AT827" i="3" s="1"/>
  <c r="AS827" i="3"/>
  <c r="AU827" i="3"/>
  <c r="AW827" i="3" s="1"/>
  <c r="AV827" i="3"/>
  <c r="AX827" i="3"/>
  <c r="AY827" i="3"/>
  <c r="BA827" i="3"/>
  <c r="BC827" i="3" s="1"/>
  <c r="BB827" i="3"/>
  <c r="BD827" i="3"/>
  <c r="BF827" i="3" s="1"/>
  <c r="U827" i="3"/>
  <c r="BG827" i="3"/>
  <c r="BI827" i="3" s="1"/>
  <c r="N826" i="11"/>
  <c r="O826" i="11"/>
  <c r="P826" i="11"/>
  <c r="A827" i="11"/>
  <c r="AI828" i="3"/>
  <c r="AK828" i="3" s="1"/>
  <c r="AL828" i="3"/>
  <c r="AM828" i="3"/>
  <c r="AO828" i="3"/>
  <c r="AQ828" i="3" s="1"/>
  <c r="AP828" i="3"/>
  <c r="AR828" i="3"/>
  <c r="AT828" i="3" s="1"/>
  <c r="AS828" i="3"/>
  <c r="AU828" i="3"/>
  <c r="AW828" i="3" s="1"/>
  <c r="AV828" i="3"/>
  <c r="AX828" i="3"/>
  <c r="AZ828" i="3" s="1"/>
  <c r="AY828" i="3"/>
  <c r="BA828" i="3"/>
  <c r="BC828" i="3" s="1"/>
  <c r="BB828" i="3"/>
  <c r="BD828" i="3"/>
  <c r="U828" i="3"/>
  <c r="K828" i="3" s="1"/>
  <c r="BG828" i="3"/>
  <c r="BI828" i="3" s="1"/>
  <c r="N827" i="11"/>
  <c r="O827" i="11"/>
  <c r="P827" i="11"/>
  <c r="A828" i="11"/>
  <c r="AI829" i="3"/>
  <c r="AK829" i="3" s="1"/>
  <c r="AL829" i="3"/>
  <c r="AN829" i="3" s="1"/>
  <c r="AM829" i="3"/>
  <c r="AO829" i="3"/>
  <c r="AQ829" i="3" s="1"/>
  <c r="AP829" i="3"/>
  <c r="AR829" i="3"/>
  <c r="AT829" i="3" s="1"/>
  <c r="AS829" i="3"/>
  <c r="AU829" i="3"/>
  <c r="AW829" i="3" s="1"/>
  <c r="AV829" i="3"/>
  <c r="AX829" i="3"/>
  <c r="AZ829" i="3" s="1"/>
  <c r="AY829" i="3"/>
  <c r="BA829" i="3"/>
  <c r="BC829" i="3" s="1"/>
  <c r="BB829" i="3"/>
  <c r="BD829" i="3"/>
  <c r="BF829" i="3" s="1"/>
  <c r="U829" i="3"/>
  <c r="K829" i="3" s="1"/>
  <c r="BG829" i="3"/>
  <c r="BI829" i="3" s="1"/>
  <c r="N828" i="11"/>
  <c r="O828" i="11"/>
  <c r="P828" i="11"/>
  <c r="A829" i="11"/>
  <c r="AI830" i="3"/>
  <c r="AK830" i="3" s="1"/>
  <c r="AL830" i="3"/>
  <c r="AM830" i="3"/>
  <c r="AO830" i="3"/>
  <c r="AQ830" i="3" s="1"/>
  <c r="AP830" i="3"/>
  <c r="AR830" i="3"/>
  <c r="AT830" i="3" s="1"/>
  <c r="AS830" i="3"/>
  <c r="AU830" i="3"/>
  <c r="AW830" i="3" s="1"/>
  <c r="AV830" i="3"/>
  <c r="AX830" i="3"/>
  <c r="AZ830" i="3" s="1"/>
  <c r="AY830" i="3"/>
  <c r="BA830" i="3"/>
  <c r="BC830" i="3" s="1"/>
  <c r="BB830" i="3"/>
  <c r="BD830" i="3"/>
  <c r="U830" i="3"/>
  <c r="J830" i="3" s="1"/>
  <c r="BG830" i="3"/>
  <c r="BI830" i="3" s="1"/>
  <c r="N829" i="11"/>
  <c r="O829" i="11"/>
  <c r="P829" i="11"/>
  <c r="A830" i="11"/>
  <c r="AI831" i="3"/>
  <c r="AK831" i="3" s="1"/>
  <c r="AL831" i="3"/>
  <c r="AN831" i="3" s="1"/>
  <c r="AM831" i="3"/>
  <c r="AO831" i="3"/>
  <c r="AQ831" i="3" s="1"/>
  <c r="AP831" i="3"/>
  <c r="AR831" i="3"/>
  <c r="AT831" i="3" s="1"/>
  <c r="AS831" i="3"/>
  <c r="AU831" i="3"/>
  <c r="AW831" i="3" s="1"/>
  <c r="AV831" i="3"/>
  <c r="AX831" i="3"/>
  <c r="AZ831" i="3" s="1"/>
  <c r="AY831" i="3"/>
  <c r="BA831" i="3"/>
  <c r="BC831" i="3" s="1"/>
  <c r="BB831" i="3"/>
  <c r="BD831" i="3"/>
  <c r="BF831" i="3" s="1"/>
  <c r="U831" i="3"/>
  <c r="BG831" i="3"/>
  <c r="BI831" i="3" s="1"/>
  <c r="N830" i="11"/>
  <c r="O830" i="11"/>
  <c r="P830" i="11"/>
  <c r="A831" i="11"/>
  <c r="AI832" i="3"/>
  <c r="AK832" i="3" s="1"/>
  <c r="AL832" i="3"/>
  <c r="AN832" i="3" s="1"/>
  <c r="AM832" i="3"/>
  <c r="AO832" i="3"/>
  <c r="AQ832" i="3" s="1"/>
  <c r="AP832" i="3"/>
  <c r="AR832" i="3"/>
  <c r="AS832" i="3"/>
  <c r="AU832" i="3"/>
  <c r="AW832" i="3" s="1"/>
  <c r="AV832" i="3"/>
  <c r="AX832" i="3"/>
  <c r="AZ832" i="3" s="1"/>
  <c r="AY832" i="3"/>
  <c r="BA832" i="3"/>
  <c r="BC832" i="3" s="1"/>
  <c r="BB832" i="3"/>
  <c r="BD832" i="3"/>
  <c r="U832" i="3"/>
  <c r="BG832" i="3"/>
  <c r="BI832" i="3" s="1"/>
  <c r="N831" i="11"/>
  <c r="O831" i="11"/>
  <c r="P831" i="11"/>
  <c r="A832" i="11"/>
  <c r="AI833" i="3"/>
  <c r="AK833" i="3" s="1"/>
  <c r="AL833" i="3"/>
  <c r="AM833" i="3"/>
  <c r="AO833" i="3"/>
  <c r="AQ833" i="3" s="1"/>
  <c r="AP833" i="3"/>
  <c r="AR833" i="3"/>
  <c r="AT833" i="3" s="1"/>
  <c r="AS833" i="3"/>
  <c r="AU833" i="3"/>
  <c r="AW833" i="3" s="1"/>
  <c r="AV833" i="3"/>
  <c r="AX833" i="3"/>
  <c r="AZ833" i="3" s="1"/>
  <c r="AY833" i="3"/>
  <c r="BA833" i="3"/>
  <c r="BC833" i="3" s="1"/>
  <c r="BB833" i="3"/>
  <c r="BD833" i="3"/>
  <c r="BF833" i="3" s="1"/>
  <c r="U833" i="3"/>
  <c r="J833" i="3" s="1"/>
  <c r="BG833" i="3"/>
  <c r="BI833" i="3" s="1"/>
  <c r="N832" i="11"/>
  <c r="O832" i="11"/>
  <c r="P832" i="11"/>
  <c r="A833" i="11"/>
  <c r="AI834" i="3"/>
  <c r="AK834" i="3" s="1"/>
  <c r="AL834" i="3"/>
  <c r="AN834" i="3" s="1"/>
  <c r="AM834" i="3"/>
  <c r="AO834" i="3"/>
  <c r="AQ834" i="3" s="1"/>
  <c r="AP834" i="3"/>
  <c r="AR834" i="3"/>
  <c r="AT834" i="3" s="1"/>
  <c r="AS834" i="3"/>
  <c r="AU834" i="3"/>
  <c r="AW834" i="3" s="1"/>
  <c r="AV834" i="3"/>
  <c r="AX834" i="3"/>
  <c r="AZ834" i="3" s="1"/>
  <c r="AY834" i="3"/>
  <c r="BA834" i="3"/>
  <c r="BC834" i="3" s="1"/>
  <c r="BB834" i="3"/>
  <c r="BD834" i="3"/>
  <c r="U834" i="3"/>
  <c r="BE834" i="3" s="1"/>
  <c r="BG834" i="3"/>
  <c r="BI834" i="3" s="1"/>
  <c r="N833" i="11"/>
  <c r="O833" i="11"/>
  <c r="P833" i="11"/>
  <c r="A834" i="11"/>
  <c r="AI835" i="3"/>
  <c r="AK835" i="3" s="1"/>
  <c r="AL835" i="3"/>
  <c r="AN835" i="3" s="1"/>
  <c r="AM835" i="3"/>
  <c r="AO835" i="3"/>
  <c r="AQ835" i="3" s="1"/>
  <c r="AP835" i="3"/>
  <c r="AR835" i="3"/>
  <c r="AT835" i="3" s="1"/>
  <c r="AS835" i="3"/>
  <c r="AU835" i="3"/>
  <c r="AW835" i="3" s="1"/>
  <c r="AV835" i="3"/>
  <c r="AX835" i="3"/>
  <c r="AZ835" i="3" s="1"/>
  <c r="AY835" i="3"/>
  <c r="BA835" i="3"/>
  <c r="BC835" i="3" s="1"/>
  <c r="BB835" i="3"/>
  <c r="BD835" i="3"/>
  <c r="U835" i="3"/>
  <c r="J835" i="3" s="1"/>
  <c r="T835" i="3" s="1"/>
  <c r="BG835" i="3"/>
  <c r="BI835" i="3" s="1"/>
  <c r="N834" i="11"/>
  <c r="O834" i="11"/>
  <c r="P834" i="11"/>
  <c r="A835" i="11"/>
  <c r="AI836" i="3"/>
  <c r="AK836" i="3" s="1"/>
  <c r="AL836" i="3"/>
  <c r="AN836" i="3" s="1"/>
  <c r="AM836" i="3"/>
  <c r="AO836" i="3"/>
  <c r="AQ836" i="3" s="1"/>
  <c r="AP836" i="3"/>
  <c r="AR836" i="3"/>
  <c r="AT836" i="3" s="1"/>
  <c r="AS836" i="3"/>
  <c r="AU836" i="3"/>
  <c r="AW836" i="3" s="1"/>
  <c r="AV836" i="3"/>
  <c r="AX836" i="3"/>
  <c r="AZ836" i="3" s="1"/>
  <c r="AY836" i="3"/>
  <c r="BA836" i="3"/>
  <c r="BC836" i="3" s="1"/>
  <c r="BB836" i="3"/>
  <c r="BD836" i="3"/>
  <c r="BF836" i="3" s="1"/>
  <c r="U836" i="3"/>
  <c r="J836" i="3" s="1"/>
  <c r="BG836" i="3"/>
  <c r="N835" i="11"/>
  <c r="O835" i="11"/>
  <c r="P835" i="11"/>
  <c r="A836" i="11"/>
  <c r="AI837" i="3"/>
  <c r="AK837" i="3" s="1"/>
  <c r="AL837" i="3"/>
  <c r="AN837" i="3" s="1"/>
  <c r="AM837" i="3"/>
  <c r="AO837" i="3"/>
  <c r="AQ837" i="3" s="1"/>
  <c r="AP837" i="3"/>
  <c r="AR837" i="3"/>
  <c r="AT837" i="3" s="1"/>
  <c r="AS837" i="3"/>
  <c r="AU837" i="3"/>
  <c r="AW837" i="3" s="1"/>
  <c r="AV837" i="3"/>
  <c r="AX837" i="3"/>
  <c r="AZ837" i="3" s="1"/>
  <c r="AY837" i="3"/>
  <c r="BA837" i="3"/>
  <c r="BC837" i="3" s="1"/>
  <c r="BB837" i="3"/>
  <c r="BD837" i="3"/>
  <c r="BF837" i="3" s="1"/>
  <c r="U837" i="3"/>
  <c r="BG837" i="3"/>
  <c r="BI837" i="3" s="1"/>
  <c r="N836" i="11"/>
  <c r="O836" i="11"/>
  <c r="P836" i="11"/>
  <c r="A837" i="11"/>
  <c r="AI838" i="3"/>
  <c r="AK838" i="3" s="1"/>
  <c r="AL838" i="3"/>
  <c r="AM838" i="3"/>
  <c r="AO838" i="3"/>
  <c r="AQ838" i="3" s="1"/>
  <c r="AP838" i="3"/>
  <c r="AR838" i="3"/>
  <c r="AT838" i="3" s="1"/>
  <c r="AS838" i="3"/>
  <c r="AU838" i="3"/>
  <c r="AW838" i="3" s="1"/>
  <c r="AV838" i="3"/>
  <c r="AX838" i="3"/>
  <c r="AZ838" i="3" s="1"/>
  <c r="AY838" i="3"/>
  <c r="BA838" i="3"/>
  <c r="BC838" i="3" s="1"/>
  <c r="BB838" i="3"/>
  <c r="BD838" i="3"/>
  <c r="BF838" i="3" s="1"/>
  <c r="U838" i="3"/>
  <c r="J838" i="3" s="1"/>
  <c r="T838" i="3" s="1"/>
  <c r="BG838" i="3"/>
  <c r="BI838" i="3" s="1"/>
  <c r="N837" i="11"/>
  <c r="O837" i="11"/>
  <c r="P837" i="11"/>
  <c r="A838" i="11"/>
  <c r="AI839" i="3"/>
  <c r="AK839" i="3" s="1"/>
  <c r="AL839" i="3"/>
  <c r="AN839" i="3" s="1"/>
  <c r="AM839" i="3"/>
  <c r="AO839" i="3"/>
  <c r="AQ839" i="3" s="1"/>
  <c r="AP839" i="3"/>
  <c r="AR839" i="3"/>
  <c r="AS839" i="3"/>
  <c r="AU839" i="3"/>
  <c r="AW839" i="3" s="1"/>
  <c r="AV839" i="3"/>
  <c r="AX839" i="3"/>
  <c r="AZ839" i="3" s="1"/>
  <c r="AY839" i="3"/>
  <c r="BA839" i="3"/>
  <c r="BC839" i="3" s="1"/>
  <c r="BB839" i="3"/>
  <c r="BD839" i="3"/>
  <c r="BF839" i="3" s="1"/>
  <c r="U839" i="3"/>
  <c r="K839" i="3" s="1"/>
  <c r="BG839" i="3"/>
  <c r="BI839" i="3" s="1"/>
  <c r="N838" i="11"/>
  <c r="O838" i="11"/>
  <c r="P838" i="11"/>
  <c r="A839" i="11"/>
  <c r="AI840" i="3"/>
  <c r="AK840" i="3" s="1"/>
  <c r="AL840" i="3"/>
  <c r="AN840" i="3" s="1"/>
  <c r="AM840" i="3"/>
  <c r="AO840" i="3"/>
  <c r="AQ840" i="3" s="1"/>
  <c r="AP840" i="3"/>
  <c r="AR840" i="3"/>
  <c r="AS840" i="3"/>
  <c r="AU840" i="3"/>
  <c r="AW840" i="3" s="1"/>
  <c r="AV840" i="3"/>
  <c r="AX840" i="3"/>
  <c r="AZ840" i="3" s="1"/>
  <c r="AY840" i="3"/>
  <c r="BA840" i="3"/>
  <c r="BC840" i="3" s="1"/>
  <c r="BB840" i="3"/>
  <c r="BD840" i="3"/>
  <c r="BF840" i="3" s="1"/>
  <c r="U840" i="3"/>
  <c r="K840" i="3" s="1"/>
  <c r="BG840" i="3"/>
  <c r="BI840" i="3" s="1"/>
  <c r="N839" i="11"/>
  <c r="O839" i="11"/>
  <c r="P839" i="11"/>
  <c r="A840" i="11"/>
  <c r="AI841" i="3"/>
  <c r="AK841" i="3" s="1"/>
  <c r="AL841" i="3"/>
  <c r="AN841" i="3" s="1"/>
  <c r="AM841" i="3"/>
  <c r="AO841" i="3"/>
  <c r="AP841" i="3"/>
  <c r="AR841" i="3"/>
  <c r="AT841" i="3" s="1"/>
  <c r="AS841" i="3"/>
  <c r="AU841" i="3"/>
  <c r="AW841" i="3" s="1"/>
  <c r="AV841" i="3"/>
  <c r="AX841" i="3"/>
  <c r="AZ841" i="3" s="1"/>
  <c r="AY841" i="3"/>
  <c r="BA841" i="3"/>
  <c r="BC841" i="3" s="1"/>
  <c r="BB841" i="3"/>
  <c r="BD841" i="3"/>
  <c r="BF841" i="3" s="1"/>
  <c r="U841" i="3"/>
  <c r="K841" i="3" s="1"/>
  <c r="BG841" i="3"/>
  <c r="BI841" i="3" s="1"/>
  <c r="N840" i="11"/>
  <c r="O840" i="11"/>
  <c r="P840" i="11"/>
  <c r="A841" i="11"/>
  <c r="AI842" i="3"/>
  <c r="AK842" i="3" s="1"/>
  <c r="AL842" i="3"/>
  <c r="AM842" i="3"/>
  <c r="AO842" i="3"/>
  <c r="AQ842" i="3" s="1"/>
  <c r="AP842" i="3"/>
  <c r="AR842" i="3"/>
  <c r="AT842" i="3" s="1"/>
  <c r="AS842" i="3"/>
  <c r="AU842" i="3"/>
  <c r="AW842" i="3" s="1"/>
  <c r="AV842" i="3"/>
  <c r="AX842" i="3"/>
  <c r="AZ842" i="3" s="1"/>
  <c r="AY842" i="3"/>
  <c r="BA842" i="3"/>
  <c r="BC842" i="3" s="1"/>
  <c r="BB842" i="3"/>
  <c r="BD842" i="3"/>
  <c r="BF842" i="3" s="1"/>
  <c r="U842" i="3"/>
  <c r="J842" i="3" s="1"/>
  <c r="T842" i="3" s="1"/>
  <c r="BG842" i="3"/>
  <c r="BI842" i="3" s="1"/>
  <c r="N841" i="11"/>
  <c r="O841" i="11"/>
  <c r="P841" i="11"/>
  <c r="A842" i="11"/>
  <c r="AI843" i="3"/>
  <c r="AK843" i="3" s="1"/>
  <c r="AL843" i="3"/>
  <c r="AN843" i="3" s="1"/>
  <c r="AM843" i="3"/>
  <c r="AO843" i="3"/>
  <c r="AQ843" i="3" s="1"/>
  <c r="AP843" i="3"/>
  <c r="AR843" i="3"/>
  <c r="AT843" i="3" s="1"/>
  <c r="AS843" i="3"/>
  <c r="AU843" i="3"/>
  <c r="AW843" i="3" s="1"/>
  <c r="AV843" i="3"/>
  <c r="AX843" i="3"/>
  <c r="AZ843" i="3" s="1"/>
  <c r="AY843" i="3"/>
  <c r="BA843" i="3"/>
  <c r="BC843" i="3" s="1"/>
  <c r="BB843" i="3"/>
  <c r="BD843" i="3"/>
  <c r="BF843" i="3" s="1"/>
  <c r="U843" i="3"/>
  <c r="J843" i="3" s="1"/>
  <c r="T843" i="3" s="1"/>
  <c r="BG843" i="3"/>
  <c r="BI843" i="3" s="1"/>
  <c r="N842" i="11"/>
  <c r="O842" i="11"/>
  <c r="P842" i="11"/>
  <c r="A843" i="11"/>
  <c r="AI844" i="3"/>
  <c r="AK844" i="3" s="1"/>
  <c r="AL844" i="3"/>
  <c r="AN844" i="3" s="1"/>
  <c r="AM844" i="3"/>
  <c r="AO844" i="3"/>
  <c r="AQ844" i="3" s="1"/>
  <c r="AP844" i="3"/>
  <c r="AR844" i="3"/>
  <c r="AT844" i="3" s="1"/>
  <c r="AS844" i="3"/>
  <c r="AU844" i="3"/>
  <c r="AW844" i="3" s="1"/>
  <c r="AV844" i="3"/>
  <c r="AX844" i="3"/>
  <c r="AZ844" i="3" s="1"/>
  <c r="AY844" i="3"/>
  <c r="BA844" i="3"/>
  <c r="BC844" i="3" s="1"/>
  <c r="BB844" i="3"/>
  <c r="BD844" i="3"/>
  <c r="BF844" i="3" s="1"/>
  <c r="U844" i="3"/>
  <c r="K844" i="3" s="1"/>
  <c r="BG844" i="3"/>
  <c r="BI844" i="3" s="1"/>
  <c r="N843" i="11"/>
  <c r="O843" i="11"/>
  <c r="P843" i="11"/>
  <c r="A844" i="11"/>
  <c r="AI845" i="3"/>
  <c r="AK845" i="3" s="1"/>
  <c r="AL845" i="3"/>
  <c r="AM845" i="3"/>
  <c r="AO845" i="3"/>
  <c r="AQ845" i="3" s="1"/>
  <c r="AP845" i="3"/>
  <c r="AR845" i="3"/>
  <c r="AT845" i="3" s="1"/>
  <c r="AS845" i="3"/>
  <c r="AU845" i="3"/>
  <c r="AW845" i="3" s="1"/>
  <c r="AV845" i="3"/>
  <c r="AX845" i="3"/>
  <c r="AZ845" i="3" s="1"/>
  <c r="AY845" i="3"/>
  <c r="BA845" i="3"/>
  <c r="BC845" i="3" s="1"/>
  <c r="BB845" i="3"/>
  <c r="BD845" i="3"/>
  <c r="BF845" i="3" s="1"/>
  <c r="U845" i="3"/>
  <c r="J845" i="3" s="1"/>
  <c r="T845" i="3" s="1"/>
  <c r="BG845" i="3"/>
  <c r="BI845" i="3" s="1"/>
  <c r="N844" i="11"/>
  <c r="O844" i="11"/>
  <c r="P844" i="11"/>
  <c r="A845" i="11"/>
  <c r="AI846" i="3"/>
  <c r="AK846" i="3" s="1"/>
  <c r="AL846" i="3"/>
  <c r="AN846" i="3" s="1"/>
  <c r="AM846" i="3"/>
  <c r="AO846" i="3"/>
  <c r="AQ846" i="3" s="1"/>
  <c r="AP846" i="3"/>
  <c r="AR846" i="3"/>
  <c r="AT846" i="3" s="1"/>
  <c r="AS846" i="3"/>
  <c r="AU846" i="3"/>
  <c r="AW846" i="3" s="1"/>
  <c r="AV846" i="3"/>
  <c r="AX846" i="3"/>
  <c r="AZ846" i="3" s="1"/>
  <c r="AY846" i="3"/>
  <c r="BA846" i="3"/>
  <c r="BC846" i="3" s="1"/>
  <c r="BB846" i="3"/>
  <c r="BD846" i="3"/>
  <c r="BF846" i="3" s="1"/>
  <c r="U846" i="3"/>
  <c r="K846" i="3" s="1"/>
  <c r="BG846" i="3"/>
  <c r="BI846" i="3" s="1"/>
  <c r="N845" i="11"/>
  <c r="O845" i="11"/>
  <c r="P845" i="11"/>
  <c r="A846" i="11"/>
  <c r="AI847" i="3"/>
  <c r="AK847" i="3" s="1"/>
  <c r="AL847" i="3"/>
  <c r="AN847" i="3" s="1"/>
  <c r="AM847" i="3"/>
  <c r="AO847" i="3"/>
  <c r="AQ847" i="3" s="1"/>
  <c r="AP847" i="3"/>
  <c r="AR847" i="3"/>
  <c r="AT847" i="3" s="1"/>
  <c r="AS847" i="3"/>
  <c r="AU847" i="3"/>
  <c r="AW847" i="3" s="1"/>
  <c r="AV847" i="3"/>
  <c r="AX847" i="3"/>
  <c r="AZ847" i="3" s="1"/>
  <c r="AY847" i="3"/>
  <c r="BA847" i="3"/>
  <c r="BC847" i="3" s="1"/>
  <c r="BB847" i="3"/>
  <c r="BD847" i="3"/>
  <c r="BF847" i="3" s="1"/>
  <c r="U847" i="3"/>
  <c r="BE847" i="3" s="1"/>
  <c r="BG847" i="3"/>
  <c r="BI847" i="3" s="1"/>
  <c r="N846" i="11"/>
  <c r="O846" i="11"/>
  <c r="P846" i="11"/>
  <c r="A847" i="11"/>
  <c r="AI848" i="3"/>
  <c r="AK848" i="3" s="1"/>
  <c r="AL848" i="3"/>
  <c r="AN848" i="3" s="1"/>
  <c r="AM848" i="3"/>
  <c r="AO848" i="3"/>
  <c r="AP848" i="3"/>
  <c r="AR848" i="3"/>
  <c r="AT848" i="3" s="1"/>
  <c r="AS848" i="3"/>
  <c r="AU848" i="3"/>
  <c r="AW848" i="3" s="1"/>
  <c r="AV848" i="3"/>
  <c r="AX848" i="3"/>
  <c r="AZ848" i="3" s="1"/>
  <c r="AY848" i="3"/>
  <c r="BA848" i="3"/>
  <c r="BC848" i="3" s="1"/>
  <c r="BB848" i="3"/>
  <c r="BD848" i="3"/>
  <c r="BF848" i="3" s="1"/>
  <c r="U848" i="3"/>
  <c r="BG848" i="3"/>
  <c r="BI848" i="3" s="1"/>
  <c r="N847" i="11"/>
  <c r="O847" i="11"/>
  <c r="P847" i="11"/>
  <c r="A848" i="11"/>
  <c r="AI849" i="3"/>
  <c r="AK849" i="3" s="1"/>
  <c r="AL849" i="3"/>
  <c r="AN849" i="3" s="1"/>
  <c r="AM849" i="3"/>
  <c r="AO849" i="3"/>
  <c r="AQ849" i="3" s="1"/>
  <c r="AP849" i="3"/>
  <c r="AR849" i="3"/>
  <c r="AT849" i="3" s="1"/>
  <c r="AS849" i="3"/>
  <c r="AU849" i="3"/>
  <c r="AV849" i="3"/>
  <c r="AX849" i="3"/>
  <c r="AZ849" i="3" s="1"/>
  <c r="AY849" i="3"/>
  <c r="BA849" i="3"/>
  <c r="BC849" i="3" s="1"/>
  <c r="BB849" i="3"/>
  <c r="BD849" i="3"/>
  <c r="BF849" i="3" s="1"/>
  <c r="U849" i="3"/>
  <c r="J849" i="3" s="1"/>
  <c r="T849" i="3" s="1"/>
  <c r="BG849" i="3"/>
  <c r="BI849" i="3" s="1"/>
  <c r="N848" i="11"/>
  <c r="O848" i="11"/>
  <c r="P848" i="11"/>
  <c r="A849" i="11"/>
  <c r="AI850" i="3"/>
  <c r="AK850" i="3" s="1"/>
  <c r="AL850" i="3"/>
  <c r="AM850" i="3"/>
  <c r="AO850" i="3"/>
  <c r="AQ850" i="3" s="1"/>
  <c r="AP850" i="3"/>
  <c r="AR850" i="3"/>
  <c r="AT850" i="3" s="1"/>
  <c r="AS850" i="3"/>
  <c r="AU850" i="3"/>
  <c r="AW850" i="3" s="1"/>
  <c r="AV850" i="3"/>
  <c r="AX850" i="3"/>
  <c r="AZ850" i="3" s="1"/>
  <c r="AY850" i="3"/>
  <c r="BA850" i="3"/>
  <c r="BC850" i="3" s="1"/>
  <c r="BB850" i="3"/>
  <c r="BD850" i="3"/>
  <c r="U850" i="3"/>
  <c r="BG850" i="3"/>
  <c r="BI850" i="3" s="1"/>
  <c r="N849" i="11"/>
  <c r="O849" i="11"/>
  <c r="P849" i="11"/>
  <c r="A850" i="11"/>
  <c r="AI851" i="3"/>
  <c r="AK851" i="3" s="1"/>
  <c r="AL851" i="3"/>
  <c r="AN851" i="3" s="1"/>
  <c r="AM851" i="3"/>
  <c r="AO851" i="3"/>
  <c r="AQ851" i="3" s="1"/>
  <c r="AP851" i="3"/>
  <c r="AR851" i="3"/>
  <c r="AS851" i="3"/>
  <c r="AU851" i="3"/>
  <c r="AW851" i="3" s="1"/>
  <c r="AV851" i="3"/>
  <c r="AX851" i="3"/>
  <c r="AZ851" i="3" s="1"/>
  <c r="AY851" i="3"/>
  <c r="BA851" i="3"/>
  <c r="BC851" i="3" s="1"/>
  <c r="BB851" i="3"/>
  <c r="BD851" i="3"/>
  <c r="BF851" i="3" s="1"/>
  <c r="U851" i="3"/>
  <c r="K851" i="3" s="1"/>
  <c r="BG851" i="3"/>
  <c r="BI851" i="3" s="1"/>
  <c r="N850" i="11"/>
  <c r="O850" i="11"/>
  <c r="P850" i="11"/>
  <c r="A851" i="11"/>
  <c r="AI852" i="3"/>
  <c r="AK852" i="3" s="1"/>
  <c r="AL852" i="3"/>
  <c r="AN852" i="3" s="1"/>
  <c r="AM852" i="3"/>
  <c r="AO852" i="3"/>
  <c r="AQ852" i="3" s="1"/>
  <c r="AP852" i="3"/>
  <c r="AR852" i="3"/>
  <c r="AT852" i="3" s="1"/>
  <c r="AS852" i="3"/>
  <c r="AU852" i="3"/>
  <c r="AW852" i="3" s="1"/>
  <c r="AV852" i="3"/>
  <c r="AX852" i="3"/>
  <c r="AZ852" i="3" s="1"/>
  <c r="AY852" i="3"/>
  <c r="BA852" i="3"/>
  <c r="BC852" i="3" s="1"/>
  <c r="BB852" i="3"/>
  <c r="BD852" i="3"/>
  <c r="U852" i="3"/>
  <c r="BG852" i="3"/>
  <c r="BI852" i="3" s="1"/>
  <c r="N851" i="11"/>
  <c r="O851" i="11"/>
  <c r="P851" i="11"/>
  <c r="A852" i="11"/>
  <c r="AI853" i="3"/>
  <c r="AK853" i="3" s="1"/>
  <c r="AL853" i="3"/>
  <c r="AN853" i="3" s="1"/>
  <c r="AM853" i="3"/>
  <c r="AO853" i="3"/>
  <c r="AQ853" i="3" s="1"/>
  <c r="AP853" i="3"/>
  <c r="AR853" i="3"/>
  <c r="AT853" i="3" s="1"/>
  <c r="AS853" i="3"/>
  <c r="AU853" i="3"/>
  <c r="AW853" i="3" s="1"/>
  <c r="AV853" i="3"/>
  <c r="AX853" i="3"/>
  <c r="AZ853" i="3" s="1"/>
  <c r="AY853" i="3"/>
  <c r="BA853" i="3"/>
  <c r="BC853" i="3" s="1"/>
  <c r="BB853" i="3"/>
  <c r="BD853" i="3"/>
  <c r="BF853" i="3" s="1"/>
  <c r="U853" i="3"/>
  <c r="K853" i="3" s="1"/>
  <c r="BG853" i="3"/>
  <c r="BI853" i="3" s="1"/>
  <c r="N852" i="11"/>
  <c r="O852" i="11"/>
  <c r="P852" i="11"/>
  <c r="A853" i="11"/>
  <c r="AI854" i="3"/>
  <c r="AK854" i="3" s="1"/>
  <c r="AL854" i="3"/>
  <c r="AM854" i="3"/>
  <c r="AO854" i="3"/>
  <c r="AQ854" i="3" s="1"/>
  <c r="AP854" i="3"/>
  <c r="AR854" i="3"/>
  <c r="AT854" i="3" s="1"/>
  <c r="AS854" i="3"/>
  <c r="AU854" i="3"/>
  <c r="AW854" i="3" s="1"/>
  <c r="AV854" i="3"/>
  <c r="AX854" i="3"/>
  <c r="AZ854" i="3" s="1"/>
  <c r="AY854" i="3"/>
  <c r="BA854" i="3"/>
  <c r="BC854" i="3" s="1"/>
  <c r="BB854" i="3"/>
  <c r="BD854" i="3"/>
  <c r="U854" i="3"/>
  <c r="J854" i="3" s="1"/>
  <c r="BG854" i="3"/>
  <c r="BI854" i="3" s="1"/>
  <c r="N853" i="11"/>
  <c r="O853" i="11"/>
  <c r="P853" i="11"/>
  <c r="A854" i="11"/>
  <c r="AI855" i="3"/>
  <c r="AK855" i="3" s="1"/>
  <c r="AL855" i="3"/>
  <c r="AN855" i="3" s="1"/>
  <c r="AM855" i="3"/>
  <c r="AO855" i="3"/>
  <c r="AQ855" i="3" s="1"/>
  <c r="AP855" i="3"/>
  <c r="AR855" i="3"/>
  <c r="AT855" i="3" s="1"/>
  <c r="AS855" i="3"/>
  <c r="AU855" i="3"/>
  <c r="AW855" i="3" s="1"/>
  <c r="AV855" i="3"/>
  <c r="AX855" i="3"/>
  <c r="AZ855" i="3" s="1"/>
  <c r="AY855" i="3"/>
  <c r="BA855" i="3"/>
  <c r="BC855" i="3" s="1"/>
  <c r="BB855" i="3"/>
  <c r="BD855" i="3"/>
  <c r="BF855" i="3" s="1"/>
  <c r="U855" i="3"/>
  <c r="K855" i="3" s="1"/>
  <c r="BG855" i="3"/>
  <c r="BI855" i="3" s="1"/>
  <c r="N854" i="11"/>
  <c r="O854" i="11"/>
  <c r="P854" i="11"/>
  <c r="A855" i="11"/>
  <c r="AI856" i="3"/>
  <c r="AK856" i="3" s="1"/>
  <c r="AL856" i="3"/>
  <c r="AN856" i="3" s="1"/>
  <c r="AM856" i="3"/>
  <c r="AO856" i="3"/>
  <c r="AQ856" i="3" s="1"/>
  <c r="AP856" i="3"/>
  <c r="AR856" i="3"/>
  <c r="AT856" i="3" s="1"/>
  <c r="AS856" i="3"/>
  <c r="AU856" i="3"/>
  <c r="AW856" i="3" s="1"/>
  <c r="AV856" i="3"/>
  <c r="AX856" i="3"/>
  <c r="AZ856" i="3" s="1"/>
  <c r="AY856" i="3"/>
  <c r="BA856" i="3"/>
  <c r="BC856" i="3" s="1"/>
  <c r="BB856" i="3"/>
  <c r="BD856" i="3"/>
  <c r="U856" i="3"/>
  <c r="BG856" i="3"/>
  <c r="BI856" i="3" s="1"/>
  <c r="N855" i="11"/>
  <c r="O855" i="11"/>
  <c r="P855" i="11"/>
  <c r="A856" i="11"/>
  <c r="AI857" i="3"/>
  <c r="AK857" i="3" s="1"/>
  <c r="AL857" i="3"/>
  <c r="AM857" i="3"/>
  <c r="AO857" i="3"/>
  <c r="AQ857" i="3" s="1"/>
  <c r="AP857" i="3"/>
  <c r="AR857" i="3"/>
  <c r="AT857" i="3" s="1"/>
  <c r="AS857" i="3"/>
  <c r="AU857" i="3"/>
  <c r="AW857" i="3" s="1"/>
  <c r="AV857" i="3"/>
  <c r="AX857" i="3"/>
  <c r="AZ857" i="3" s="1"/>
  <c r="AY857" i="3"/>
  <c r="BA857" i="3"/>
  <c r="BC857" i="3" s="1"/>
  <c r="BB857" i="3"/>
  <c r="BD857" i="3"/>
  <c r="BF857" i="3" s="1"/>
  <c r="U857" i="3"/>
  <c r="BG857" i="3"/>
  <c r="N856" i="11"/>
  <c r="O856" i="11"/>
  <c r="P856" i="11"/>
  <c r="A857" i="11"/>
  <c r="AI858" i="3"/>
  <c r="AK858" i="3" s="1"/>
  <c r="AL858" i="3"/>
  <c r="AM858" i="3"/>
  <c r="AO858" i="3"/>
  <c r="AQ858" i="3" s="1"/>
  <c r="AP858" i="3"/>
  <c r="AR858" i="3"/>
  <c r="AT858" i="3" s="1"/>
  <c r="AS858" i="3"/>
  <c r="AU858" i="3"/>
  <c r="AW858" i="3" s="1"/>
  <c r="AV858" i="3"/>
  <c r="AX858" i="3"/>
  <c r="AZ858" i="3" s="1"/>
  <c r="AY858" i="3"/>
  <c r="BA858" i="3"/>
  <c r="BC858" i="3" s="1"/>
  <c r="BB858" i="3"/>
  <c r="BD858" i="3"/>
  <c r="U858" i="3"/>
  <c r="J858" i="3" s="1"/>
  <c r="BG858" i="3"/>
  <c r="BI858" i="3" s="1"/>
  <c r="N857" i="11"/>
  <c r="O857" i="11"/>
  <c r="P857" i="11"/>
  <c r="A858" i="11"/>
  <c r="AI859" i="3"/>
  <c r="AK859" i="3" s="1"/>
  <c r="AL859" i="3"/>
  <c r="AN859" i="3" s="1"/>
  <c r="AM859" i="3"/>
  <c r="AO859" i="3"/>
  <c r="AQ859" i="3" s="1"/>
  <c r="AP859" i="3"/>
  <c r="AR859" i="3"/>
  <c r="AT859" i="3" s="1"/>
  <c r="AS859" i="3"/>
  <c r="AU859" i="3"/>
  <c r="AW859" i="3" s="1"/>
  <c r="AV859" i="3"/>
  <c r="AX859" i="3"/>
  <c r="AZ859" i="3" s="1"/>
  <c r="AY859" i="3"/>
  <c r="BA859" i="3"/>
  <c r="BC859" i="3" s="1"/>
  <c r="BB859" i="3"/>
  <c r="BD859" i="3"/>
  <c r="BF859" i="3" s="1"/>
  <c r="U859" i="3"/>
  <c r="K859" i="3" s="1"/>
  <c r="BG859" i="3"/>
  <c r="BI859" i="3" s="1"/>
  <c r="N858" i="11"/>
  <c r="O858" i="11"/>
  <c r="P858" i="11"/>
  <c r="A859" i="11"/>
  <c r="AI860" i="3"/>
  <c r="AK860" i="3" s="1"/>
  <c r="AL860" i="3"/>
  <c r="AN860" i="3" s="1"/>
  <c r="AM860" i="3"/>
  <c r="AO860" i="3"/>
  <c r="AQ860" i="3" s="1"/>
  <c r="AP860" i="3"/>
  <c r="AR860" i="3"/>
  <c r="AT860" i="3" s="1"/>
  <c r="AS860" i="3"/>
  <c r="AU860" i="3"/>
  <c r="AW860" i="3" s="1"/>
  <c r="AV860" i="3"/>
  <c r="AX860" i="3"/>
  <c r="AZ860" i="3" s="1"/>
  <c r="AY860" i="3"/>
  <c r="BA860" i="3"/>
  <c r="BC860" i="3" s="1"/>
  <c r="BB860" i="3"/>
  <c r="BD860" i="3"/>
  <c r="BF860" i="3" s="1"/>
  <c r="U860" i="3"/>
  <c r="J860" i="3" s="1"/>
  <c r="T860" i="3" s="1"/>
  <c r="BG860" i="3"/>
  <c r="N859" i="11"/>
  <c r="O859" i="11"/>
  <c r="P859" i="11"/>
  <c r="A860" i="11"/>
  <c r="AI861" i="3"/>
  <c r="AK861" i="3" s="1"/>
  <c r="AL861" i="3"/>
  <c r="AN861" i="3" s="1"/>
  <c r="AM861" i="3"/>
  <c r="AO861" i="3"/>
  <c r="AQ861" i="3" s="1"/>
  <c r="AP861" i="3"/>
  <c r="AR861" i="3"/>
  <c r="AT861" i="3" s="1"/>
  <c r="AS861" i="3"/>
  <c r="AU861" i="3"/>
  <c r="AW861" i="3" s="1"/>
  <c r="AV861" i="3"/>
  <c r="AX861" i="3"/>
  <c r="AZ861" i="3" s="1"/>
  <c r="AY861" i="3"/>
  <c r="BA861" i="3"/>
  <c r="BC861" i="3" s="1"/>
  <c r="BB861" i="3"/>
  <c r="BD861" i="3"/>
  <c r="BF861" i="3" s="1"/>
  <c r="U861" i="3"/>
  <c r="K861" i="3" s="1"/>
  <c r="BG861" i="3"/>
  <c r="BI861" i="3" s="1"/>
  <c r="N860" i="11"/>
  <c r="O860" i="11"/>
  <c r="P860" i="11"/>
  <c r="A861" i="11"/>
  <c r="AI862" i="3"/>
  <c r="AK862" i="3" s="1"/>
  <c r="AL862" i="3"/>
  <c r="AM862" i="3"/>
  <c r="AO862" i="3"/>
  <c r="AQ862" i="3" s="1"/>
  <c r="AP862" i="3"/>
  <c r="AR862" i="3"/>
  <c r="AT862" i="3" s="1"/>
  <c r="AS862" i="3"/>
  <c r="AU862" i="3"/>
  <c r="AW862" i="3" s="1"/>
  <c r="AV862" i="3"/>
  <c r="AX862" i="3"/>
  <c r="AZ862" i="3" s="1"/>
  <c r="AY862" i="3"/>
  <c r="BA862" i="3"/>
  <c r="BC862" i="3" s="1"/>
  <c r="BB862" i="3"/>
  <c r="BD862" i="3"/>
  <c r="BF862" i="3" s="1"/>
  <c r="U862" i="3"/>
  <c r="K862" i="3" s="1"/>
  <c r="BG862" i="3"/>
  <c r="BI862" i="3" s="1"/>
  <c r="N861" i="11"/>
  <c r="O861" i="11"/>
  <c r="P861" i="11"/>
  <c r="A862" i="11"/>
  <c r="AI863" i="3"/>
  <c r="AK863" i="3" s="1"/>
  <c r="AL863" i="3"/>
  <c r="AM863" i="3"/>
  <c r="AO863" i="3"/>
  <c r="AQ863" i="3" s="1"/>
  <c r="AP863" i="3"/>
  <c r="AR863" i="3"/>
  <c r="AT863" i="3" s="1"/>
  <c r="AS863" i="3"/>
  <c r="AU863" i="3"/>
  <c r="AW863" i="3" s="1"/>
  <c r="AV863" i="3"/>
  <c r="AX863" i="3"/>
  <c r="AZ863" i="3" s="1"/>
  <c r="AY863" i="3"/>
  <c r="BA863" i="3"/>
  <c r="BC863" i="3" s="1"/>
  <c r="BB863" i="3"/>
  <c r="BD863" i="3"/>
  <c r="BF863" i="3" s="1"/>
  <c r="U863" i="3"/>
  <c r="J863" i="3" s="1"/>
  <c r="T863" i="3" s="1"/>
  <c r="BG863" i="3"/>
  <c r="BI863" i="3" s="1"/>
  <c r="N862" i="11"/>
  <c r="O862" i="11"/>
  <c r="P862" i="11"/>
  <c r="A863" i="11"/>
  <c r="AI864" i="3"/>
  <c r="AK864" i="3" s="1"/>
  <c r="AL864" i="3"/>
  <c r="AN864" i="3" s="1"/>
  <c r="AM864" i="3"/>
  <c r="AO864" i="3"/>
  <c r="AQ864" i="3" s="1"/>
  <c r="AP864" i="3"/>
  <c r="AR864" i="3"/>
  <c r="AT864" i="3" s="1"/>
  <c r="AS864" i="3"/>
  <c r="AU864" i="3"/>
  <c r="AW864" i="3" s="1"/>
  <c r="AV864" i="3"/>
  <c r="AX864" i="3"/>
  <c r="AZ864" i="3" s="1"/>
  <c r="AY864" i="3"/>
  <c r="BA864" i="3"/>
  <c r="BC864" i="3" s="1"/>
  <c r="BB864" i="3"/>
  <c r="BD864" i="3"/>
  <c r="BF864" i="3" s="1"/>
  <c r="U864" i="3"/>
  <c r="J864" i="3" s="1"/>
  <c r="T864" i="3" s="1"/>
  <c r="BG864" i="3"/>
  <c r="BI864" i="3" s="1"/>
  <c r="N863" i="11"/>
  <c r="O863" i="11"/>
  <c r="P863" i="11"/>
  <c r="A864" i="11"/>
  <c r="AI865" i="3"/>
  <c r="AK865" i="3" s="1"/>
  <c r="AL865" i="3"/>
  <c r="AN865" i="3" s="1"/>
  <c r="AM865" i="3"/>
  <c r="AO865" i="3"/>
  <c r="AQ865" i="3" s="1"/>
  <c r="AP865" i="3"/>
  <c r="AR865" i="3"/>
  <c r="AT865" i="3" s="1"/>
  <c r="AS865" i="3"/>
  <c r="AU865" i="3"/>
  <c r="AW865" i="3" s="1"/>
  <c r="AV865" i="3"/>
  <c r="AX865" i="3"/>
  <c r="AZ865" i="3" s="1"/>
  <c r="AY865" i="3"/>
  <c r="BA865" i="3"/>
  <c r="BC865" i="3" s="1"/>
  <c r="BB865" i="3"/>
  <c r="BD865" i="3"/>
  <c r="BF865" i="3" s="1"/>
  <c r="U865" i="3"/>
  <c r="BG865" i="3"/>
  <c r="BI865" i="3" s="1"/>
  <c r="N864" i="11"/>
  <c r="O864" i="11"/>
  <c r="P864" i="11"/>
  <c r="A865" i="11"/>
  <c r="AI866" i="3"/>
  <c r="AK866" i="3" s="1"/>
  <c r="AL866" i="3"/>
  <c r="AM866" i="3"/>
  <c r="AO866" i="3"/>
  <c r="AQ866" i="3" s="1"/>
  <c r="AP866" i="3"/>
  <c r="AR866" i="3"/>
  <c r="AT866" i="3" s="1"/>
  <c r="AS866" i="3"/>
  <c r="AU866" i="3"/>
  <c r="AW866" i="3" s="1"/>
  <c r="AV866" i="3"/>
  <c r="AX866" i="3"/>
  <c r="AZ866" i="3" s="1"/>
  <c r="AY866" i="3"/>
  <c r="BA866" i="3"/>
  <c r="BC866" i="3" s="1"/>
  <c r="BB866" i="3"/>
  <c r="BD866" i="3"/>
  <c r="BF866" i="3" s="1"/>
  <c r="U866" i="3"/>
  <c r="J866" i="3" s="1"/>
  <c r="T866" i="3" s="1"/>
  <c r="BG866" i="3"/>
  <c r="BI866" i="3" s="1"/>
  <c r="N865" i="11"/>
  <c r="O865" i="11"/>
  <c r="P865" i="11"/>
  <c r="A866" i="11"/>
  <c r="AI867" i="3"/>
  <c r="AK867" i="3" s="1"/>
  <c r="AL867" i="3"/>
  <c r="AM867" i="3"/>
  <c r="AO867" i="3"/>
  <c r="AQ867" i="3" s="1"/>
  <c r="AP867" i="3"/>
  <c r="AR867" i="3"/>
  <c r="AT867" i="3" s="1"/>
  <c r="AS867" i="3"/>
  <c r="AU867" i="3"/>
  <c r="AW867" i="3" s="1"/>
  <c r="AV867" i="3"/>
  <c r="AX867" i="3"/>
  <c r="AZ867" i="3" s="1"/>
  <c r="AY867" i="3"/>
  <c r="BA867" i="3"/>
  <c r="BC867" i="3" s="1"/>
  <c r="BB867" i="3"/>
  <c r="BD867" i="3"/>
  <c r="BF867" i="3" s="1"/>
  <c r="U867" i="3"/>
  <c r="BG867" i="3"/>
  <c r="BI867" i="3" s="1"/>
  <c r="N866" i="11"/>
  <c r="O866" i="11"/>
  <c r="P866" i="11"/>
  <c r="A867" i="11"/>
  <c r="AI868" i="3"/>
  <c r="AK868" i="3" s="1"/>
  <c r="AL868" i="3"/>
  <c r="AN868" i="3" s="1"/>
  <c r="AM868" i="3"/>
  <c r="AO868" i="3"/>
  <c r="AQ868" i="3" s="1"/>
  <c r="AP868" i="3"/>
  <c r="AR868" i="3"/>
  <c r="AT868" i="3" s="1"/>
  <c r="AS868" i="3"/>
  <c r="AU868" i="3"/>
  <c r="AW868" i="3" s="1"/>
  <c r="AV868" i="3"/>
  <c r="AX868" i="3"/>
  <c r="AZ868" i="3" s="1"/>
  <c r="AY868" i="3"/>
  <c r="BA868" i="3"/>
  <c r="BC868" i="3" s="1"/>
  <c r="BB868" i="3"/>
  <c r="BD868" i="3"/>
  <c r="BF868" i="3" s="1"/>
  <c r="U868" i="3"/>
  <c r="J868" i="3" s="1"/>
  <c r="T868" i="3" s="1"/>
  <c r="BG868" i="3"/>
  <c r="BI868" i="3" s="1"/>
  <c r="N867" i="11"/>
  <c r="O867" i="11"/>
  <c r="P867" i="11"/>
  <c r="A868" i="11"/>
  <c r="AI869" i="3"/>
  <c r="AK869" i="3" s="1"/>
  <c r="AL869" i="3"/>
  <c r="AM869" i="3"/>
  <c r="AO869" i="3"/>
  <c r="AQ869" i="3" s="1"/>
  <c r="AP869" i="3"/>
  <c r="AR869" i="3"/>
  <c r="AT869" i="3" s="1"/>
  <c r="AS869" i="3"/>
  <c r="AU869" i="3"/>
  <c r="AW869" i="3" s="1"/>
  <c r="AV869" i="3"/>
  <c r="AX869" i="3"/>
  <c r="AZ869" i="3" s="1"/>
  <c r="AY869" i="3"/>
  <c r="BA869" i="3"/>
  <c r="BB869" i="3"/>
  <c r="BD869" i="3"/>
  <c r="BF869" i="3" s="1"/>
  <c r="U869" i="3"/>
  <c r="BG869" i="3"/>
  <c r="BI869" i="3" s="1"/>
  <c r="N868" i="11"/>
  <c r="O868" i="11"/>
  <c r="P868" i="11"/>
  <c r="A869" i="11"/>
  <c r="AI870" i="3"/>
  <c r="AK870" i="3" s="1"/>
  <c r="AL870" i="3"/>
  <c r="AN870" i="3" s="1"/>
  <c r="AM870" i="3"/>
  <c r="AO870" i="3"/>
  <c r="AQ870" i="3" s="1"/>
  <c r="AP870" i="3"/>
  <c r="AR870" i="3"/>
  <c r="AT870" i="3" s="1"/>
  <c r="AS870" i="3"/>
  <c r="AU870" i="3"/>
  <c r="AW870" i="3" s="1"/>
  <c r="AV870" i="3"/>
  <c r="AX870" i="3"/>
  <c r="AZ870" i="3" s="1"/>
  <c r="AY870" i="3"/>
  <c r="BA870" i="3"/>
  <c r="BC870" i="3" s="1"/>
  <c r="BB870" i="3"/>
  <c r="BD870" i="3"/>
  <c r="BF870" i="3" s="1"/>
  <c r="U870" i="3"/>
  <c r="K870" i="3" s="1"/>
  <c r="BG870" i="3"/>
  <c r="BI870" i="3" s="1"/>
  <c r="N869" i="11"/>
  <c r="O869" i="11"/>
  <c r="P869" i="11"/>
  <c r="A870" i="11"/>
  <c r="AI871" i="3"/>
  <c r="AK871" i="3" s="1"/>
  <c r="AL871" i="3"/>
  <c r="AN871" i="3" s="1"/>
  <c r="AM871" i="3"/>
  <c r="AO871" i="3"/>
  <c r="AP871" i="3"/>
  <c r="AR871" i="3"/>
  <c r="AT871" i="3" s="1"/>
  <c r="AS871" i="3"/>
  <c r="AU871" i="3"/>
  <c r="AW871" i="3" s="1"/>
  <c r="AV871" i="3"/>
  <c r="AX871" i="3"/>
  <c r="AZ871" i="3" s="1"/>
  <c r="AY871" i="3"/>
  <c r="BA871" i="3"/>
  <c r="BC871" i="3" s="1"/>
  <c r="BB871" i="3"/>
  <c r="BD871" i="3"/>
  <c r="BF871" i="3" s="1"/>
  <c r="U871" i="3"/>
  <c r="BE871" i="3" s="1"/>
  <c r="BG871" i="3"/>
  <c r="BI871" i="3" s="1"/>
  <c r="N870" i="11"/>
  <c r="O870" i="11"/>
  <c r="P870" i="11"/>
  <c r="A871" i="11"/>
  <c r="AI872" i="3"/>
  <c r="AK872" i="3" s="1"/>
  <c r="AL872" i="3"/>
  <c r="AN872" i="3" s="1"/>
  <c r="AM872" i="3"/>
  <c r="AO872" i="3"/>
  <c r="AQ872" i="3" s="1"/>
  <c r="AP872" i="3"/>
  <c r="AR872" i="3"/>
  <c r="AT872" i="3" s="1"/>
  <c r="AS872" i="3"/>
  <c r="AU872" i="3"/>
  <c r="AW872" i="3" s="1"/>
  <c r="AV872" i="3"/>
  <c r="AX872" i="3"/>
  <c r="AZ872" i="3" s="1"/>
  <c r="AY872" i="3"/>
  <c r="BA872" i="3"/>
  <c r="BC872" i="3" s="1"/>
  <c r="BB872" i="3"/>
  <c r="BD872" i="3"/>
  <c r="BF872" i="3" s="1"/>
  <c r="U872" i="3"/>
  <c r="BG872" i="3"/>
  <c r="BI872" i="3" s="1"/>
  <c r="N871" i="11"/>
  <c r="O871" i="11"/>
  <c r="P871" i="11"/>
  <c r="A872" i="11"/>
  <c r="AI873" i="3"/>
  <c r="AK873" i="3" s="1"/>
  <c r="AL873" i="3"/>
  <c r="AN873" i="3" s="1"/>
  <c r="AM873" i="3"/>
  <c r="AO873" i="3"/>
  <c r="AP873" i="3"/>
  <c r="AR873" i="3"/>
  <c r="AT873" i="3" s="1"/>
  <c r="AS873" i="3"/>
  <c r="AU873" i="3"/>
  <c r="AW873" i="3" s="1"/>
  <c r="AV873" i="3"/>
  <c r="AX873" i="3"/>
  <c r="AZ873" i="3" s="1"/>
  <c r="AY873" i="3"/>
  <c r="BA873" i="3"/>
  <c r="BC873" i="3" s="1"/>
  <c r="BB873" i="3"/>
  <c r="BD873" i="3"/>
  <c r="BF873" i="3" s="1"/>
  <c r="U873" i="3"/>
  <c r="BG873" i="3"/>
  <c r="BI873" i="3" s="1"/>
  <c r="N872" i="11"/>
  <c r="O872" i="11"/>
  <c r="P872" i="11"/>
  <c r="A873" i="11"/>
  <c r="AI874" i="3"/>
  <c r="AK874" i="3" s="1"/>
  <c r="AL874" i="3"/>
  <c r="AM874" i="3"/>
  <c r="AO874" i="3"/>
  <c r="AQ874" i="3" s="1"/>
  <c r="AP874" i="3"/>
  <c r="AR874" i="3"/>
  <c r="AT874" i="3" s="1"/>
  <c r="AS874" i="3"/>
  <c r="AU874" i="3"/>
  <c r="AW874" i="3" s="1"/>
  <c r="AV874" i="3"/>
  <c r="AX874" i="3"/>
  <c r="AZ874" i="3" s="1"/>
  <c r="AY874" i="3"/>
  <c r="BA874" i="3"/>
  <c r="BC874" i="3" s="1"/>
  <c r="BB874" i="3"/>
  <c r="BD874" i="3"/>
  <c r="U874" i="3"/>
  <c r="J874" i="3" s="1"/>
  <c r="BG874" i="3"/>
  <c r="BI874" i="3" s="1"/>
  <c r="N873" i="11"/>
  <c r="O873" i="11"/>
  <c r="P873" i="11"/>
  <c r="A874" i="11"/>
  <c r="AI875" i="3"/>
  <c r="AK875" i="3" s="1"/>
  <c r="AL875" i="3"/>
  <c r="AN875" i="3" s="1"/>
  <c r="AM875" i="3"/>
  <c r="AO875" i="3"/>
  <c r="AP875" i="3"/>
  <c r="AR875" i="3"/>
  <c r="AT875" i="3" s="1"/>
  <c r="AS875" i="3"/>
  <c r="AU875" i="3"/>
  <c r="AW875" i="3" s="1"/>
  <c r="AV875" i="3"/>
  <c r="AX875" i="3"/>
  <c r="AZ875" i="3" s="1"/>
  <c r="AY875" i="3"/>
  <c r="BA875" i="3"/>
  <c r="BC875" i="3" s="1"/>
  <c r="BB875" i="3"/>
  <c r="BD875" i="3"/>
  <c r="BF875" i="3" s="1"/>
  <c r="U875" i="3"/>
  <c r="BG875" i="3"/>
  <c r="BI875" i="3" s="1"/>
  <c r="N874" i="11"/>
  <c r="O874" i="11"/>
  <c r="P874" i="11"/>
  <c r="A875" i="11"/>
  <c r="AI876" i="3"/>
  <c r="AK876" i="3" s="1"/>
  <c r="AL876" i="3"/>
  <c r="AN876" i="3" s="1"/>
  <c r="AM876" i="3"/>
  <c r="AO876" i="3"/>
  <c r="AQ876" i="3" s="1"/>
  <c r="AP876" i="3"/>
  <c r="AR876" i="3"/>
  <c r="AS876" i="3"/>
  <c r="AU876" i="3"/>
  <c r="AW876" i="3" s="1"/>
  <c r="AV876" i="3"/>
  <c r="AX876" i="3"/>
  <c r="AZ876" i="3" s="1"/>
  <c r="AY876" i="3"/>
  <c r="BA876" i="3"/>
  <c r="BC876" i="3" s="1"/>
  <c r="BB876" i="3"/>
  <c r="BD876" i="3"/>
  <c r="U876" i="3"/>
  <c r="BG876" i="3"/>
  <c r="BI876" i="3" s="1"/>
  <c r="N875" i="11"/>
  <c r="O875" i="11"/>
  <c r="P875" i="11"/>
  <c r="A876" i="11"/>
  <c r="AI877" i="3"/>
  <c r="AK877" i="3" s="1"/>
  <c r="AL877" i="3"/>
  <c r="AN877" i="3" s="1"/>
  <c r="AM877" i="3"/>
  <c r="AO877" i="3"/>
  <c r="AP877" i="3"/>
  <c r="AR877" i="3"/>
  <c r="AT877" i="3" s="1"/>
  <c r="AS877" i="3"/>
  <c r="AU877" i="3"/>
  <c r="AW877" i="3" s="1"/>
  <c r="AV877" i="3"/>
  <c r="AX877" i="3"/>
  <c r="AZ877" i="3" s="1"/>
  <c r="AY877" i="3"/>
  <c r="BA877" i="3"/>
  <c r="BC877" i="3" s="1"/>
  <c r="BB877" i="3"/>
  <c r="BD877" i="3"/>
  <c r="BF877" i="3" s="1"/>
  <c r="U877" i="3"/>
  <c r="BG877" i="3"/>
  <c r="BI877" i="3" s="1"/>
  <c r="N876" i="11"/>
  <c r="O876" i="11"/>
  <c r="P876" i="11"/>
  <c r="A877" i="11"/>
  <c r="AI878" i="3"/>
  <c r="AK878" i="3" s="1"/>
  <c r="AL878" i="3"/>
  <c r="AM878" i="3"/>
  <c r="AO878" i="3"/>
  <c r="AQ878" i="3" s="1"/>
  <c r="AP878" i="3"/>
  <c r="AR878" i="3"/>
  <c r="AT878" i="3" s="1"/>
  <c r="AS878" i="3"/>
  <c r="AU878" i="3"/>
  <c r="AW878" i="3" s="1"/>
  <c r="AV878" i="3"/>
  <c r="AX878" i="3"/>
  <c r="AZ878" i="3" s="1"/>
  <c r="AY878" i="3"/>
  <c r="BA878" i="3"/>
  <c r="BC878" i="3" s="1"/>
  <c r="BB878" i="3"/>
  <c r="BD878" i="3"/>
  <c r="U878" i="3"/>
  <c r="BG878" i="3"/>
  <c r="BI878" i="3" s="1"/>
  <c r="N877" i="11"/>
  <c r="O877" i="11"/>
  <c r="P877" i="11"/>
  <c r="A878" i="11"/>
  <c r="AI879" i="3"/>
  <c r="AK879" i="3" s="1"/>
  <c r="AL879" i="3"/>
  <c r="AM879" i="3"/>
  <c r="AO879" i="3"/>
  <c r="AQ879" i="3" s="1"/>
  <c r="AP879" i="3"/>
  <c r="AR879" i="3"/>
  <c r="AT879" i="3" s="1"/>
  <c r="AS879" i="3"/>
  <c r="AU879" i="3"/>
  <c r="AW879" i="3" s="1"/>
  <c r="AV879" i="3"/>
  <c r="AX879" i="3"/>
  <c r="AZ879" i="3" s="1"/>
  <c r="AY879" i="3"/>
  <c r="BA879" i="3"/>
  <c r="BC879" i="3" s="1"/>
  <c r="BB879" i="3"/>
  <c r="BD879" i="3"/>
  <c r="BF879" i="3" s="1"/>
  <c r="U879" i="3"/>
  <c r="BG879" i="3"/>
  <c r="BI879" i="3" s="1"/>
  <c r="N878" i="11"/>
  <c r="O878" i="11"/>
  <c r="P878" i="11"/>
  <c r="A879" i="11"/>
  <c r="AI880" i="3"/>
  <c r="AK880" i="3" s="1"/>
  <c r="AL880" i="3"/>
  <c r="AM880" i="3"/>
  <c r="AO880" i="3"/>
  <c r="AQ880" i="3" s="1"/>
  <c r="AP880" i="3"/>
  <c r="AR880" i="3"/>
  <c r="AT880" i="3" s="1"/>
  <c r="AS880" i="3"/>
  <c r="AU880" i="3"/>
  <c r="AW880" i="3" s="1"/>
  <c r="AV880" i="3"/>
  <c r="AX880" i="3"/>
  <c r="AZ880" i="3" s="1"/>
  <c r="AY880" i="3"/>
  <c r="BA880" i="3"/>
  <c r="BC880" i="3" s="1"/>
  <c r="BB880" i="3"/>
  <c r="BD880" i="3"/>
  <c r="U880" i="3"/>
  <c r="J880" i="3" s="1"/>
  <c r="BG880" i="3"/>
  <c r="BI880" i="3" s="1"/>
  <c r="N879" i="11"/>
  <c r="O879" i="11"/>
  <c r="P879" i="11"/>
  <c r="A880" i="11"/>
  <c r="AI881" i="3"/>
  <c r="AK881" i="3" s="1"/>
  <c r="AL881" i="3"/>
  <c r="AN881" i="3" s="1"/>
  <c r="AM881" i="3"/>
  <c r="AO881" i="3"/>
  <c r="AP881" i="3"/>
  <c r="AR881" i="3"/>
  <c r="AT881" i="3" s="1"/>
  <c r="AS881" i="3"/>
  <c r="AU881" i="3"/>
  <c r="AW881" i="3" s="1"/>
  <c r="AV881" i="3"/>
  <c r="AX881" i="3"/>
  <c r="AZ881" i="3" s="1"/>
  <c r="AY881" i="3"/>
  <c r="BA881" i="3"/>
  <c r="BC881" i="3" s="1"/>
  <c r="BB881" i="3"/>
  <c r="BD881" i="3"/>
  <c r="BF881" i="3" s="1"/>
  <c r="U881" i="3"/>
  <c r="K881" i="3" s="1"/>
  <c r="BG881" i="3"/>
  <c r="BI881" i="3" s="1"/>
  <c r="N880" i="11"/>
  <c r="O880" i="11"/>
  <c r="P880" i="11"/>
  <c r="A881" i="11"/>
  <c r="AI882" i="3"/>
  <c r="AK882" i="3" s="1"/>
  <c r="AL882" i="3"/>
  <c r="AN882" i="3" s="1"/>
  <c r="AM882" i="3"/>
  <c r="AO882" i="3"/>
  <c r="AQ882" i="3" s="1"/>
  <c r="AP882" i="3"/>
  <c r="AR882" i="3"/>
  <c r="AT882" i="3" s="1"/>
  <c r="AS882" i="3"/>
  <c r="AU882" i="3"/>
  <c r="AW882" i="3" s="1"/>
  <c r="AV882" i="3"/>
  <c r="AX882" i="3"/>
  <c r="AZ882" i="3" s="1"/>
  <c r="AY882" i="3"/>
  <c r="BA882" i="3"/>
  <c r="BC882" i="3" s="1"/>
  <c r="BB882" i="3"/>
  <c r="BD882" i="3"/>
  <c r="U882" i="3"/>
  <c r="J882" i="3" s="1"/>
  <c r="BG882" i="3"/>
  <c r="BI882" i="3" s="1"/>
  <c r="N881" i="11"/>
  <c r="O881" i="11"/>
  <c r="P881" i="11"/>
  <c r="A882" i="11"/>
  <c r="AI883" i="3"/>
  <c r="AK883" i="3" s="1"/>
  <c r="AL883" i="3"/>
  <c r="AN883" i="3" s="1"/>
  <c r="AM883" i="3"/>
  <c r="AO883" i="3"/>
  <c r="AP883" i="3"/>
  <c r="AR883" i="3"/>
  <c r="AT883" i="3" s="1"/>
  <c r="AS883" i="3"/>
  <c r="AU883" i="3"/>
  <c r="AW883" i="3" s="1"/>
  <c r="AV883" i="3"/>
  <c r="AX883" i="3"/>
  <c r="AZ883" i="3" s="1"/>
  <c r="AY883" i="3"/>
  <c r="BA883" i="3"/>
  <c r="BC883" i="3" s="1"/>
  <c r="BB883" i="3"/>
  <c r="BD883" i="3"/>
  <c r="BF883" i="3" s="1"/>
  <c r="U883" i="3"/>
  <c r="BG883" i="3"/>
  <c r="BI883" i="3" s="1"/>
  <c r="N882" i="11"/>
  <c r="O882" i="11"/>
  <c r="P882" i="11"/>
  <c r="A883" i="11"/>
  <c r="AI884" i="3"/>
  <c r="AK884" i="3" s="1"/>
  <c r="AL884" i="3"/>
  <c r="AN884" i="3" s="1"/>
  <c r="AM884" i="3"/>
  <c r="AO884" i="3"/>
  <c r="AQ884" i="3" s="1"/>
  <c r="AP884" i="3"/>
  <c r="AR884" i="3"/>
  <c r="AT884" i="3" s="1"/>
  <c r="AS884" i="3"/>
  <c r="AU884" i="3"/>
  <c r="AW884" i="3" s="1"/>
  <c r="AV884" i="3"/>
  <c r="AX884" i="3"/>
  <c r="AZ884" i="3" s="1"/>
  <c r="AY884" i="3"/>
  <c r="BA884" i="3"/>
  <c r="BC884" i="3" s="1"/>
  <c r="BB884" i="3"/>
  <c r="BD884" i="3"/>
  <c r="BF884" i="3" s="1"/>
  <c r="U884" i="3"/>
  <c r="K884" i="3" s="1"/>
  <c r="BG884" i="3"/>
  <c r="BI884" i="3" s="1"/>
  <c r="N883" i="11"/>
  <c r="O883" i="11"/>
  <c r="P883" i="11"/>
  <c r="A884" i="11"/>
  <c r="AI885" i="3"/>
  <c r="AK885" i="3" s="1"/>
  <c r="AL885" i="3"/>
  <c r="AN885" i="3" s="1"/>
  <c r="AM885" i="3"/>
  <c r="AO885" i="3"/>
  <c r="AP885" i="3"/>
  <c r="AR885" i="3"/>
  <c r="AT885" i="3" s="1"/>
  <c r="AS885" i="3"/>
  <c r="AU885" i="3"/>
  <c r="AW885" i="3" s="1"/>
  <c r="AV885" i="3"/>
  <c r="AX885" i="3"/>
  <c r="AZ885" i="3" s="1"/>
  <c r="AY885" i="3"/>
  <c r="BA885" i="3"/>
  <c r="BC885" i="3" s="1"/>
  <c r="BB885" i="3"/>
  <c r="BD885" i="3"/>
  <c r="BF885" i="3" s="1"/>
  <c r="U885" i="3"/>
  <c r="K885" i="3" s="1"/>
  <c r="BG885" i="3"/>
  <c r="N884" i="11"/>
  <c r="O884" i="11"/>
  <c r="P884" i="11"/>
  <c r="A885" i="11"/>
  <c r="AI886" i="3"/>
  <c r="AK886" i="3" s="1"/>
  <c r="AL886" i="3"/>
  <c r="AM886" i="3"/>
  <c r="AO886" i="3"/>
  <c r="AQ886" i="3" s="1"/>
  <c r="AP886" i="3"/>
  <c r="AR886" i="3"/>
  <c r="AT886" i="3" s="1"/>
  <c r="AS886" i="3"/>
  <c r="AU886" i="3"/>
  <c r="AW886" i="3" s="1"/>
  <c r="AV886" i="3"/>
  <c r="AX886" i="3"/>
  <c r="AZ886" i="3" s="1"/>
  <c r="AY886" i="3"/>
  <c r="BA886" i="3"/>
  <c r="BC886" i="3" s="1"/>
  <c r="BB886" i="3"/>
  <c r="BD886" i="3"/>
  <c r="BF886" i="3" s="1"/>
  <c r="U886" i="3"/>
  <c r="BG886" i="3"/>
  <c r="N885" i="11"/>
  <c r="O885" i="11"/>
  <c r="P885" i="11"/>
  <c r="A886" i="11"/>
  <c r="AI887" i="3"/>
  <c r="AK887" i="3" s="1"/>
  <c r="AL887" i="3"/>
  <c r="AM887" i="3"/>
  <c r="AO887" i="3"/>
  <c r="AQ887" i="3" s="1"/>
  <c r="AP887" i="3"/>
  <c r="AR887" i="3"/>
  <c r="AT887" i="3" s="1"/>
  <c r="AS887" i="3"/>
  <c r="AU887" i="3"/>
  <c r="AW887" i="3" s="1"/>
  <c r="AV887" i="3"/>
  <c r="AX887" i="3"/>
  <c r="AZ887" i="3" s="1"/>
  <c r="AY887" i="3"/>
  <c r="BA887" i="3"/>
  <c r="BC887" i="3" s="1"/>
  <c r="BB887" i="3"/>
  <c r="BD887" i="3"/>
  <c r="BF887" i="3" s="1"/>
  <c r="U887" i="3"/>
  <c r="BH887" i="3" s="1"/>
  <c r="BG887" i="3"/>
  <c r="BI887" i="3" s="1"/>
  <c r="N886" i="11"/>
  <c r="O886" i="11"/>
  <c r="P886" i="11"/>
  <c r="A887" i="11"/>
  <c r="AI888" i="3"/>
  <c r="AK888" i="3" s="1"/>
  <c r="AL888" i="3"/>
  <c r="AN888" i="3" s="1"/>
  <c r="AM888" i="3"/>
  <c r="AO888" i="3"/>
  <c r="AQ888" i="3" s="1"/>
  <c r="AP888" i="3"/>
  <c r="AR888" i="3"/>
  <c r="AS888" i="3"/>
  <c r="AU888" i="3"/>
  <c r="AW888" i="3" s="1"/>
  <c r="AV888" i="3"/>
  <c r="AX888" i="3"/>
  <c r="AZ888" i="3" s="1"/>
  <c r="AY888" i="3"/>
  <c r="BA888" i="3"/>
  <c r="BC888" i="3" s="1"/>
  <c r="BB888" i="3"/>
  <c r="BD888" i="3"/>
  <c r="BF888" i="3" s="1"/>
  <c r="U888" i="3"/>
  <c r="BG888" i="3"/>
  <c r="N887" i="11"/>
  <c r="O887" i="11"/>
  <c r="P887" i="11"/>
  <c r="A888" i="11"/>
  <c r="AI889" i="3"/>
  <c r="AK889" i="3" s="1"/>
  <c r="AL889" i="3"/>
  <c r="AN889" i="3" s="1"/>
  <c r="AM889" i="3"/>
  <c r="AO889" i="3"/>
  <c r="AQ889" i="3" s="1"/>
  <c r="AP889" i="3"/>
  <c r="AR889" i="3"/>
  <c r="AT889" i="3" s="1"/>
  <c r="AS889" i="3"/>
  <c r="AU889" i="3"/>
  <c r="AW889" i="3" s="1"/>
  <c r="AV889" i="3"/>
  <c r="AX889" i="3"/>
  <c r="AZ889" i="3" s="1"/>
  <c r="AY889" i="3"/>
  <c r="BA889" i="3"/>
  <c r="BC889" i="3" s="1"/>
  <c r="BB889" i="3"/>
  <c r="BD889" i="3"/>
  <c r="BF889" i="3" s="1"/>
  <c r="U889" i="3"/>
  <c r="BE889" i="3" s="1"/>
  <c r="BG889" i="3"/>
  <c r="BI889" i="3" s="1"/>
  <c r="N888" i="11"/>
  <c r="O888" i="11"/>
  <c r="P888" i="11"/>
  <c r="A889" i="11"/>
  <c r="AI890" i="3"/>
  <c r="AK890" i="3" s="1"/>
  <c r="AL890" i="3"/>
  <c r="AN890" i="3" s="1"/>
  <c r="AM890" i="3"/>
  <c r="AO890" i="3"/>
  <c r="AQ890" i="3" s="1"/>
  <c r="AP890" i="3"/>
  <c r="AR890" i="3"/>
  <c r="AT890" i="3" s="1"/>
  <c r="AS890" i="3"/>
  <c r="AU890" i="3"/>
  <c r="AW890" i="3" s="1"/>
  <c r="AV890" i="3"/>
  <c r="AX890" i="3"/>
  <c r="AZ890" i="3" s="1"/>
  <c r="AY890" i="3"/>
  <c r="BA890" i="3"/>
  <c r="BC890" i="3" s="1"/>
  <c r="BB890" i="3"/>
  <c r="BD890" i="3"/>
  <c r="BF890" i="3" s="1"/>
  <c r="U890" i="3"/>
  <c r="J890" i="3" s="1"/>
  <c r="T890" i="3" s="1"/>
  <c r="BG890" i="3"/>
  <c r="BI890" i="3" s="1"/>
  <c r="N889" i="11"/>
  <c r="O889" i="11"/>
  <c r="P889" i="11"/>
  <c r="A890" i="11"/>
  <c r="AI891" i="3"/>
  <c r="AK891" i="3" s="1"/>
  <c r="AL891" i="3"/>
  <c r="AN891" i="3" s="1"/>
  <c r="AM891" i="3"/>
  <c r="AO891" i="3"/>
  <c r="AQ891" i="3" s="1"/>
  <c r="AP891" i="3"/>
  <c r="AR891" i="3"/>
  <c r="AT891" i="3" s="1"/>
  <c r="AS891" i="3"/>
  <c r="AU891" i="3"/>
  <c r="AW891" i="3" s="1"/>
  <c r="AV891" i="3"/>
  <c r="AX891" i="3"/>
  <c r="AZ891" i="3" s="1"/>
  <c r="AY891" i="3"/>
  <c r="BA891" i="3"/>
  <c r="BC891" i="3" s="1"/>
  <c r="BB891" i="3"/>
  <c r="BD891" i="3"/>
  <c r="BF891" i="3" s="1"/>
  <c r="U891" i="3"/>
  <c r="BG891" i="3"/>
  <c r="BI891" i="3" s="1"/>
  <c r="N890" i="11"/>
  <c r="O890" i="11"/>
  <c r="P890" i="11"/>
  <c r="A891" i="11"/>
  <c r="AI892" i="3"/>
  <c r="AK892" i="3" s="1"/>
  <c r="AL892" i="3"/>
  <c r="AN892" i="3" s="1"/>
  <c r="AM892" i="3"/>
  <c r="AO892" i="3"/>
  <c r="AQ892" i="3" s="1"/>
  <c r="AP892" i="3"/>
  <c r="AR892" i="3"/>
  <c r="AT892" i="3" s="1"/>
  <c r="AS892" i="3"/>
  <c r="AU892" i="3"/>
  <c r="AW892" i="3" s="1"/>
  <c r="AV892" i="3"/>
  <c r="AX892" i="3"/>
  <c r="AZ892" i="3" s="1"/>
  <c r="AY892" i="3"/>
  <c r="BA892" i="3"/>
  <c r="BC892" i="3" s="1"/>
  <c r="BB892" i="3"/>
  <c r="BD892" i="3"/>
  <c r="BF892" i="3" s="1"/>
  <c r="U892" i="3"/>
  <c r="K892" i="3" s="1"/>
  <c r="BG892" i="3"/>
  <c r="BI892" i="3" s="1"/>
  <c r="N891" i="11"/>
  <c r="O891" i="11"/>
  <c r="P891" i="11"/>
  <c r="A892" i="11"/>
  <c r="AI893" i="3"/>
  <c r="AK893" i="3" s="1"/>
  <c r="AL893" i="3"/>
  <c r="AN893" i="3" s="1"/>
  <c r="AM893" i="3"/>
  <c r="AO893" i="3"/>
  <c r="AQ893" i="3" s="1"/>
  <c r="AP893" i="3"/>
  <c r="AR893" i="3"/>
  <c r="AT893" i="3" s="1"/>
  <c r="AS893" i="3"/>
  <c r="AU893" i="3"/>
  <c r="AW893" i="3" s="1"/>
  <c r="AV893" i="3"/>
  <c r="AX893" i="3"/>
  <c r="AZ893" i="3" s="1"/>
  <c r="AY893" i="3"/>
  <c r="BA893" i="3"/>
  <c r="BC893" i="3" s="1"/>
  <c r="BB893" i="3"/>
  <c r="BD893" i="3"/>
  <c r="BF893" i="3" s="1"/>
  <c r="U893" i="3"/>
  <c r="BG893" i="3"/>
  <c r="BI893" i="3" s="1"/>
  <c r="N892" i="11"/>
  <c r="O892" i="11"/>
  <c r="P892" i="11"/>
  <c r="A893" i="11"/>
  <c r="AI894" i="3"/>
  <c r="AK894" i="3" s="1"/>
  <c r="AL894" i="3"/>
  <c r="AN894" i="3" s="1"/>
  <c r="AM894" i="3"/>
  <c r="AO894" i="3"/>
  <c r="AQ894" i="3" s="1"/>
  <c r="AP894" i="3"/>
  <c r="AR894" i="3"/>
  <c r="AT894" i="3" s="1"/>
  <c r="AS894" i="3"/>
  <c r="AU894" i="3"/>
  <c r="AW894" i="3" s="1"/>
  <c r="AV894" i="3"/>
  <c r="AX894" i="3"/>
  <c r="AZ894" i="3" s="1"/>
  <c r="AY894" i="3"/>
  <c r="BA894" i="3"/>
  <c r="BC894" i="3" s="1"/>
  <c r="BB894" i="3"/>
  <c r="BD894" i="3"/>
  <c r="BF894" i="3" s="1"/>
  <c r="U894" i="3"/>
  <c r="BG894" i="3"/>
  <c r="BI894" i="3" s="1"/>
  <c r="N893" i="11"/>
  <c r="O893" i="11"/>
  <c r="P893" i="11"/>
  <c r="A894" i="11"/>
  <c r="AI895" i="3"/>
  <c r="AK895" i="3" s="1"/>
  <c r="AL895" i="3"/>
  <c r="AN895" i="3" s="1"/>
  <c r="AM895" i="3"/>
  <c r="AO895" i="3"/>
  <c r="AQ895" i="3" s="1"/>
  <c r="AP895" i="3"/>
  <c r="AR895" i="3"/>
  <c r="AT895" i="3" s="1"/>
  <c r="AS895" i="3"/>
  <c r="AU895" i="3"/>
  <c r="AW895" i="3" s="1"/>
  <c r="AV895" i="3"/>
  <c r="AX895" i="3"/>
  <c r="AZ895" i="3" s="1"/>
  <c r="AY895" i="3"/>
  <c r="BA895" i="3"/>
  <c r="BC895" i="3" s="1"/>
  <c r="BB895" i="3"/>
  <c r="BD895" i="3"/>
  <c r="BF895" i="3" s="1"/>
  <c r="U895" i="3"/>
  <c r="J895" i="3" s="1"/>
  <c r="T895" i="3" s="1"/>
  <c r="BG895" i="3"/>
  <c r="BI895" i="3" s="1"/>
  <c r="N894" i="11"/>
  <c r="O894" i="11"/>
  <c r="P894" i="11"/>
  <c r="A895" i="11"/>
  <c r="AI896" i="3"/>
  <c r="AK896" i="3" s="1"/>
  <c r="AL896" i="3"/>
  <c r="AN896" i="3" s="1"/>
  <c r="AM896" i="3"/>
  <c r="AO896" i="3"/>
  <c r="AQ896" i="3" s="1"/>
  <c r="AP896" i="3"/>
  <c r="AR896" i="3"/>
  <c r="AT896" i="3" s="1"/>
  <c r="AS896" i="3"/>
  <c r="AU896" i="3"/>
  <c r="AW896" i="3" s="1"/>
  <c r="AV896" i="3"/>
  <c r="AX896" i="3"/>
  <c r="AZ896" i="3" s="1"/>
  <c r="AY896" i="3"/>
  <c r="BA896" i="3"/>
  <c r="BC896" i="3" s="1"/>
  <c r="BB896" i="3"/>
  <c r="BD896" i="3"/>
  <c r="BF896" i="3" s="1"/>
  <c r="U896" i="3"/>
  <c r="BG896" i="3"/>
  <c r="N895" i="11"/>
  <c r="O895" i="11"/>
  <c r="P895" i="11"/>
  <c r="A896" i="11"/>
  <c r="AI897" i="3"/>
  <c r="AK897" i="3" s="1"/>
  <c r="AL897" i="3"/>
  <c r="AN897" i="3" s="1"/>
  <c r="AM897" i="3"/>
  <c r="AO897" i="3"/>
  <c r="AQ897" i="3" s="1"/>
  <c r="AP897" i="3"/>
  <c r="AR897" i="3"/>
  <c r="AT897" i="3" s="1"/>
  <c r="AS897" i="3"/>
  <c r="AU897" i="3"/>
  <c r="AW897" i="3" s="1"/>
  <c r="AV897" i="3"/>
  <c r="AX897" i="3"/>
  <c r="AZ897" i="3" s="1"/>
  <c r="AY897" i="3"/>
  <c r="BA897" i="3"/>
  <c r="BC897" i="3" s="1"/>
  <c r="BB897" i="3"/>
  <c r="BD897" i="3"/>
  <c r="BF897" i="3" s="1"/>
  <c r="U897" i="3"/>
  <c r="BG897" i="3"/>
  <c r="BI897" i="3" s="1"/>
  <c r="N896" i="11"/>
  <c r="O896" i="11"/>
  <c r="P896" i="11"/>
  <c r="A897" i="11"/>
  <c r="AI898" i="3"/>
  <c r="AK898" i="3" s="1"/>
  <c r="AL898" i="3"/>
  <c r="AM898" i="3"/>
  <c r="AO898" i="3"/>
  <c r="AQ898" i="3" s="1"/>
  <c r="AP898" i="3"/>
  <c r="AR898" i="3"/>
  <c r="AT898" i="3" s="1"/>
  <c r="AS898" i="3"/>
  <c r="AU898" i="3"/>
  <c r="AW898" i="3" s="1"/>
  <c r="AV898" i="3"/>
  <c r="AX898" i="3"/>
  <c r="AZ898" i="3" s="1"/>
  <c r="AY898" i="3"/>
  <c r="BA898" i="3"/>
  <c r="BC898" i="3" s="1"/>
  <c r="BB898" i="3"/>
  <c r="BD898" i="3"/>
  <c r="BF898" i="3" s="1"/>
  <c r="U898" i="3"/>
  <c r="K898" i="3" s="1"/>
  <c r="BG898" i="3"/>
  <c r="BI898" i="3" s="1"/>
  <c r="N897" i="11"/>
  <c r="O897" i="11"/>
  <c r="P897" i="11"/>
  <c r="A898" i="11"/>
  <c r="AI899" i="3"/>
  <c r="AK899" i="3" s="1"/>
  <c r="AL899" i="3"/>
  <c r="AN899" i="3" s="1"/>
  <c r="AM899" i="3"/>
  <c r="AO899" i="3"/>
  <c r="AQ899" i="3" s="1"/>
  <c r="AP899" i="3"/>
  <c r="AR899" i="3"/>
  <c r="AT899" i="3" s="1"/>
  <c r="AS899" i="3"/>
  <c r="AU899" i="3"/>
  <c r="AW899" i="3" s="1"/>
  <c r="AV899" i="3"/>
  <c r="AX899" i="3"/>
  <c r="AZ899" i="3" s="1"/>
  <c r="AY899" i="3"/>
  <c r="BA899" i="3"/>
  <c r="BC899" i="3" s="1"/>
  <c r="BB899" i="3"/>
  <c r="BD899" i="3"/>
  <c r="BF899" i="3" s="1"/>
  <c r="U899" i="3"/>
  <c r="BG899" i="3"/>
  <c r="BI899" i="3" s="1"/>
  <c r="N898" i="11"/>
  <c r="O898" i="11"/>
  <c r="P898" i="11"/>
  <c r="A899" i="11"/>
  <c r="AI900" i="3"/>
  <c r="AK900" i="3" s="1"/>
  <c r="AL900" i="3"/>
  <c r="AN900" i="3" s="1"/>
  <c r="AM900" i="3"/>
  <c r="AO900" i="3"/>
  <c r="AQ900" i="3" s="1"/>
  <c r="AP900" i="3"/>
  <c r="AR900" i="3"/>
  <c r="AT900" i="3" s="1"/>
  <c r="AS900" i="3"/>
  <c r="AU900" i="3"/>
  <c r="AW900" i="3" s="1"/>
  <c r="AV900" i="3"/>
  <c r="AX900" i="3"/>
  <c r="AZ900" i="3" s="1"/>
  <c r="AY900" i="3"/>
  <c r="BA900" i="3"/>
  <c r="BC900" i="3" s="1"/>
  <c r="BB900" i="3"/>
  <c r="BD900" i="3"/>
  <c r="BF900" i="3" s="1"/>
  <c r="U900" i="3"/>
  <c r="BG900" i="3"/>
  <c r="BI900" i="3" s="1"/>
  <c r="N899" i="11"/>
  <c r="O899" i="11"/>
  <c r="P899" i="11"/>
  <c r="A900" i="11"/>
  <c r="AI901" i="3"/>
  <c r="AK901" i="3" s="1"/>
  <c r="AL901" i="3"/>
  <c r="AN901" i="3" s="1"/>
  <c r="AM901" i="3"/>
  <c r="AO901" i="3"/>
  <c r="AQ901" i="3" s="1"/>
  <c r="AP901" i="3"/>
  <c r="AR901" i="3"/>
  <c r="AT901" i="3" s="1"/>
  <c r="AS901" i="3"/>
  <c r="AU901" i="3"/>
  <c r="AV901" i="3"/>
  <c r="AX901" i="3"/>
  <c r="AZ901" i="3" s="1"/>
  <c r="AY901" i="3"/>
  <c r="BA901" i="3"/>
  <c r="BC901" i="3" s="1"/>
  <c r="BB901" i="3"/>
  <c r="BD901" i="3"/>
  <c r="BF901" i="3" s="1"/>
  <c r="U901" i="3"/>
  <c r="BG901" i="3"/>
  <c r="N900" i="11"/>
  <c r="O900" i="11"/>
  <c r="P900" i="11"/>
  <c r="A901" i="11"/>
  <c r="AI902" i="3"/>
  <c r="AK902" i="3" s="1"/>
  <c r="AL902" i="3"/>
  <c r="AN902" i="3" s="1"/>
  <c r="AM902" i="3"/>
  <c r="AO902" i="3"/>
  <c r="AQ902" i="3" s="1"/>
  <c r="AP902" i="3"/>
  <c r="AR902" i="3"/>
  <c r="AT902" i="3" s="1"/>
  <c r="AS902" i="3"/>
  <c r="AU902" i="3"/>
  <c r="AW902" i="3" s="1"/>
  <c r="AV902" i="3"/>
  <c r="AX902" i="3"/>
  <c r="AZ902" i="3" s="1"/>
  <c r="AY902" i="3"/>
  <c r="BA902" i="3"/>
  <c r="BC902" i="3" s="1"/>
  <c r="BB902" i="3"/>
  <c r="BD902" i="3"/>
  <c r="BF902" i="3" s="1"/>
  <c r="U902" i="3"/>
  <c r="BG902" i="3"/>
  <c r="BI902" i="3" s="1"/>
  <c r="N901" i="11"/>
  <c r="O901" i="11"/>
  <c r="P901" i="11"/>
  <c r="A902" i="11"/>
  <c r="AI903" i="3"/>
  <c r="AK903" i="3" s="1"/>
  <c r="AL903" i="3"/>
  <c r="AN903" i="3" s="1"/>
  <c r="AM903" i="3"/>
  <c r="AO903" i="3"/>
  <c r="AP903" i="3"/>
  <c r="AR903" i="3"/>
  <c r="AT903" i="3" s="1"/>
  <c r="AS903" i="3"/>
  <c r="AU903" i="3"/>
  <c r="AW903" i="3" s="1"/>
  <c r="AV903" i="3"/>
  <c r="AX903" i="3"/>
  <c r="AZ903" i="3" s="1"/>
  <c r="AY903" i="3"/>
  <c r="BA903" i="3"/>
  <c r="BC903" i="3" s="1"/>
  <c r="BB903" i="3"/>
  <c r="BD903" i="3"/>
  <c r="BF903" i="3" s="1"/>
  <c r="U903" i="3"/>
  <c r="BG903" i="3"/>
  <c r="BI903" i="3" s="1"/>
  <c r="N902" i="11"/>
  <c r="O902" i="11"/>
  <c r="P902" i="11"/>
  <c r="A903" i="11"/>
  <c r="AI904" i="3"/>
  <c r="AK904" i="3" s="1"/>
  <c r="AL904" i="3"/>
  <c r="AM904" i="3"/>
  <c r="AO904" i="3"/>
  <c r="AQ904" i="3" s="1"/>
  <c r="AP904" i="3"/>
  <c r="AR904" i="3"/>
  <c r="AT904" i="3" s="1"/>
  <c r="AS904" i="3"/>
  <c r="AU904" i="3"/>
  <c r="AW904" i="3" s="1"/>
  <c r="AV904" i="3"/>
  <c r="AX904" i="3"/>
  <c r="AZ904" i="3" s="1"/>
  <c r="AY904" i="3"/>
  <c r="BA904" i="3"/>
  <c r="BC904" i="3" s="1"/>
  <c r="BB904" i="3"/>
  <c r="BD904" i="3"/>
  <c r="BF904" i="3" s="1"/>
  <c r="U904" i="3"/>
  <c r="J904" i="3" s="1"/>
  <c r="T904" i="3" s="1"/>
  <c r="BG904" i="3"/>
  <c r="BI904" i="3" s="1"/>
  <c r="N903" i="11"/>
  <c r="O903" i="11"/>
  <c r="P903" i="11"/>
  <c r="A904" i="11"/>
  <c r="AI905" i="3"/>
  <c r="AK905" i="3" s="1"/>
  <c r="AL905" i="3"/>
  <c r="AN905" i="3" s="1"/>
  <c r="AM905" i="3"/>
  <c r="AO905" i="3"/>
  <c r="AP905" i="3"/>
  <c r="AR905" i="3"/>
  <c r="AT905" i="3" s="1"/>
  <c r="AS905" i="3"/>
  <c r="AU905" i="3"/>
  <c r="AW905" i="3" s="1"/>
  <c r="AV905" i="3"/>
  <c r="AX905" i="3"/>
  <c r="AZ905" i="3" s="1"/>
  <c r="AY905" i="3"/>
  <c r="BA905" i="3"/>
  <c r="BC905" i="3" s="1"/>
  <c r="BB905" i="3"/>
  <c r="BD905" i="3"/>
  <c r="BF905" i="3" s="1"/>
  <c r="U905" i="3"/>
  <c r="J905" i="3" s="1"/>
  <c r="T905" i="3" s="1"/>
  <c r="BG905" i="3"/>
  <c r="N904" i="11"/>
  <c r="O904" i="11"/>
  <c r="P904" i="11"/>
  <c r="A905" i="11"/>
  <c r="AI906" i="3"/>
  <c r="AK906" i="3" s="1"/>
  <c r="AL906" i="3"/>
  <c r="AM906" i="3"/>
  <c r="AO906" i="3"/>
  <c r="AQ906" i="3" s="1"/>
  <c r="AP906" i="3"/>
  <c r="AR906" i="3"/>
  <c r="AT906" i="3" s="1"/>
  <c r="AS906" i="3"/>
  <c r="AU906" i="3"/>
  <c r="AW906" i="3" s="1"/>
  <c r="AV906" i="3"/>
  <c r="AX906" i="3"/>
  <c r="AZ906" i="3" s="1"/>
  <c r="AY906" i="3"/>
  <c r="BA906" i="3"/>
  <c r="BC906" i="3" s="1"/>
  <c r="BB906" i="3"/>
  <c r="BD906" i="3"/>
  <c r="BF906" i="3" s="1"/>
  <c r="U906" i="3"/>
  <c r="BG906" i="3"/>
  <c r="BI906" i="3" s="1"/>
  <c r="N905" i="11"/>
  <c r="O905" i="11"/>
  <c r="P905" i="11"/>
  <c r="A906" i="11"/>
  <c r="AI907" i="3"/>
  <c r="AK907" i="3" s="1"/>
  <c r="AL907" i="3"/>
  <c r="AN907" i="3" s="1"/>
  <c r="AM907" i="3"/>
  <c r="AO907" i="3"/>
  <c r="AQ907" i="3" s="1"/>
  <c r="AP907" i="3"/>
  <c r="AR907" i="3"/>
  <c r="AT907" i="3" s="1"/>
  <c r="AS907" i="3"/>
  <c r="AU907" i="3"/>
  <c r="AW907" i="3" s="1"/>
  <c r="AV907" i="3"/>
  <c r="AX907" i="3"/>
  <c r="AZ907" i="3" s="1"/>
  <c r="AY907" i="3"/>
  <c r="BA907" i="3"/>
  <c r="BC907" i="3" s="1"/>
  <c r="BB907" i="3"/>
  <c r="BD907" i="3"/>
  <c r="BF907" i="3" s="1"/>
  <c r="U907" i="3"/>
  <c r="BG907" i="3"/>
  <c r="BI907" i="3" s="1"/>
  <c r="N906" i="11"/>
  <c r="O906" i="11"/>
  <c r="P906" i="11"/>
  <c r="A907" i="11"/>
  <c r="AI908" i="3"/>
  <c r="AK908" i="3" s="1"/>
  <c r="AL908" i="3"/>
  <c r="AN908" i="3" s="1"/>
  <c r="AM908" i="3"/>
  <c r="AO908" i="3"/>
  <c r="AQ908" i="3" s="1"/>
  <c r="AP908" i="3"/>
  <c r="AR908" i="3"/>
  <c r="AT908" i="3" s="1"/>
  <c r="AS908" i="3"/>
  <c r="AU908" i="3"/>
  <c r="AW908" i="3" s="1"/>
  <c r="AV908" i="3"/>
  <c r="AX908" i="3"/>
  <c r="AZ908" i="3" s="1"/>
  <c r="AY908" i="3"/>
  <c r="BA908" i="3"/>
  <c r="BC908" i="3" s="1"/>
  <c r="BB908" i="3"/>
  <c r="BD908" i="3"/>
  <c r="BF908" i="3" s="1"/>
  <c r="U908" i="3"/>
  <c r="BG908" i="3"/>
  <c r="BI908" i="3" s="1"/>
  <c r="N907" i="11"/>
  <c r="O907" i="11"/>
  <c r="P907" i="11"/>
  <c r="A908" i="11"/>
  <c r="AI909" i="3"/>
  <c r="AK909" i="3" s="1"/>
  <c r="AL909" i="3"/>
  <c r="AN909" i="3" s="1"/>
  <c r="AM909" i="3"/>
  <c r="AO909" i="3"/>
  <c r="AP909" i="3"/>
  <c r="AR909" i="3"/>
  <c r="AT909" i="3" s="1"/>
  <c r="AS909" i="3"/>
  <c r="AU909" i="3"/>
  <c r="AW909" i="3" s="1"/>
  <c r="AV909" i="3"/>
  <c r="AX909" i="3"/>
  <c r="AZ909" i="3" s="1"/>
  <c r="AY909" i="3"/>
  <c r="BA909" i="3"/>
  <c r="BB909" i="3"/>
  <c r="BD909" i="3"/>
  <c r="BF909" i="3" s="1"/>
  <c r="U909" i="3"/>
  <c r="BG909" i="3"/>
  <c r="BI909" i="3" s="1"/>
  <c r="N908" i="11"/>
  <c r="O908" i="11"/>
  <c r="P908" i="11"/>
  <c r="A909" i="11"/>
  <c r="AI910" i="3"/>
  <c r="AK910" i="3" s="1"/>
  <c r="AL910" i="3"/>
  <c r="AM910" i="3"/>
  <c r="AO910" i="3"/>
  <c r="AQ910" i="3" s="1"/>
  <c r="AP910" i="3"/>
  <c r="AR910" i="3"/>
  <c r="AT910" i="3" s="1"/>
  <c r="AS910" i="3"/>
  <c r="AU910" i="3"/>
  <c r="AW910" i="3" s="1"/>
  <c r="AV910" i="3"/>
  <c r="AX910" i="3"/>
  <c r="AZ910" i="3" s="1"/>
  <c r="AY910" i="3"/>
  <c r="BA910" i="3"/>
  <c r="BC910" i="3" s="1"/>
  <c r="BB910" i="3"/>
  <c r="BD910" i="3"/>
  <c r="BF910" i="3" s="1"/>
  <c r="U910" i="3"/>
  <c r="BG910" i="3"/>
  <c r="BI910" i="3" s="1"/>
  <c r="N909" i="11"/>
  <c r="O909" i="11"/>
  <c r="P909" i="11"/>
  <c r="A910" i="11"/>
  <c r="AI911" i="3"/>
  <c r="AK911" i="3" s="1"/>
  <c r="AL911" i="3"/>
  <c r="AN911" i="3" s="1"/>
  <c r="AM911" i="3"/>
  <c r="AO911" i="3"/>
  <c r="AQ911" i="3" s="1"/>
  <c r="AP911" i="3"/>
  <c r="AR911" i="3"/>
  <c r="AT911" i="3" s="1"/>
  <c r="AS911" i="3"/>
  <c r="AU911" i="3"/>
  <c r="AW911" i="3" s="1"/>
  <c r="AV911" i="3"/>
  <c r="AX911" i="3"/>
  <c r="AZ911" i="3" s="1"/>
  <c r="AY911" i="3"/>
  <c r="BA911" i="3"/>
  <c r="BC911" i="3" s="1"/>
  <c r="BB911" i="3"/>
  <c r="BD911" i="3"/>
  <c r="BF911" i="3" s="1"/>
  <c r="U911" i="3"/>
  <c r="BG911" i="3"/>
  <c r="BI911" i="3" s="1"/>
  <c r="N910" i="11"/>
  <c r="O910" i="11"/>
  <c r="P910" i="11"/>
  <c r="A911" i="11"/>
  <c r="AI912" i="3"/>
  <c r="AK912" i="3" s="1"/>
  <c r="AL912" i="3"/>
  <c r="AN912" i="3" s="1"/>
  <c r="AM912" i="3"/>
  <c r="AO912" i="3"/>
  <c r="AQ912" i="3" s="1"/>
  <c r="AP912" i="3"/>
  <c r="AR912" i="3"/>
  <c r="AT912" i="3" s="1"/>
  <c r="AS912" i="3"/>
  <c r="AU912" i="3"/>
  <c r="AW912" i="3" s="1"/>
  <c r="AV912" i="3"/>
  <c r="AX912" i="3"/>
  <c r="AZ912" i="3" s="1"/>
  <c r="AY912" i="3"/>
  <c r="BA912" i="3"/>
  <c r="BC912" i="3" s="1"/>
  <c r="BB912" i="3"/>
  <c r="BD912" i="3"/>
  <c r="BF912" i="3" s="1"/>
  <c r="U912" i="3"/>
  <c r="BG912" i="3"/>
  <c r="BI912" i="3" s="1"/>
  <c r="N911" i="11"/>
  <c r="O911" i="11"/>
  <c r="P911" i="11"/>
  <c r="A912" i="11"/>
  <c r="AI913" i="3"/>
  <c r="AK913" i="3" s="1"/>
  <c r="AL913" i="3"/>
  <c r="AN913" i="3" s="1"/>
  <c r="AM913" i="3"/>
  <c r="AO913" i="3"/>
  <c r="AQ913" i="3" s="1"/>
  <c r="AP913" i="3"/>
  <c r="AR913" i="3"/>
  <c r="AT913" i="3" s="1"/>
  <c r="AS913" i="3"/>
  <c r="AU913" i="3"/>
  <c r="AW913" i="3" s="1"/>
  <c r="AV913" i="3"/>
  <c r="AX913" i="3"/>
  <c r="AZ913" i="3" s="1"/>
  <c r="AY913" i="3"/>
  <c r="BA913" i="3"/>
  <c r="BC913" i="3" s="1"/>
  <c r="BB913" i="3"/>
  <c r="BD913" i="3"/>
  <c r="BF913" i="3" s="1"/>
  <c r="U913" i="3"/>
  <c r="J913" i="3" s="1"/>
  <c r="T913" i="3" s="1"/>
  <c r="BG913" i="3"/>
  <c r="BI913" i="3" s="1"/>
  <c r="N912" i="11"/>
  <c r="O912" i="11"/>
  <c r="P912" i="11"/>
  <c r="A913" i="11"/>
  <c r="AI914" i="3"/>
  <c r="AK914" i="3" s="1"/>
  <c r="AL914" i="3"/>
  <c r="AM914" i="3"/>
  <c r="AO914" i="3"/>
  <c r="AQ914" i="3" s="1"/>
  <c r="AP914" i="3"/>
  <c r="AR914" i="3"/>
  <c r="AT914" i="3" s="1"/>
  <c r="AS914" i="3"/>
  <c r="AU914" i="3"/>
  <c r="AW914" i="3" s="1"/>
  <c r="AV914" i="3"/>
  <c r="AX914" i="3"/>
  <c r="AZ914" i="3" s="1"/>
  <c r="AY914" i="3"/>
  <c r="BA914" i="3"/>
  <c r="BC914" i="3" s="1"/>
  <c r="BB914" i="3"/>
  <c r="BD914" i="3"/>
  <c r="BF914" i="3" s="1"/>
  <c r="U914" i="3"/>
  <c r="K914" i="3" s="1"/>
  <c r="BG914" i="3"/>
  <c r="BI914" i="3" s="1"/>
  <c r="N913" i="11"/>
  <c r="O913" i="11"/>
  <c r="P913" i="11"/>
  <c r="A914" i="11"/>
  <c r="AI915" i="3"/>
  <c r="AK915" i="3" s="1"/>
  <c r="AL915" i="3"/>
  <c r="AN915" i="3" s="1"/>
  <c r="AM915" i="3"/>
  <c r="AO915" i="3"/>
  <c r="AQ915" i="3" s="1"/>
  <c r="AP915" i="3"/>
  <c r="AR915" i="3"/>
  <c r="AT915" i="3" s="1"/>
  <c r="AS915" i="3"/>
  <c r="AU915" i="3"/>
  <c r="AW915" i="3" s="1"/>
  <c r="AV915" i="3"/>
  <c r="AX915" i="3"/>
  <c r="AZ915" i="3" s="1"/>
  <c r="AY915" i="3"/>
  <c r="BA915" i="3"/>
  <c r="BC915" i="3" s="1"/>
  <c r="BB915" i="3"/>
  <c r="BD915" i="3"/>
  <c r="BF915" i="3" s="1"/>
  <c r="U915" i="3"/>
  <c r="BG915" i="3"/>
  <c r="BI915" i="3" s="1"/>
  <c r="N914" i="11"/>
  <c r="O914" i="11"/>
  <c r="P914" i="11"/>
  <c r="A915" i="11"/>
  <c r="AI916" i="3"/>
  <c r="AK916" i="3" s="1"/>
  <c r="AL916" i="3"/>
  <c r="AN916" i="3" s="1"/>
  <c r="AM916" i="3"/>
  <c r="AO916" i="3"/>
  <c r="AQ916" i="3" s="1"/>
  <c r="AP916" i="3"/>
  <c r="AR916" i="3"/>
  <c r="AT916" i="3" s="1"/>
  <c r="AS916" i="3"/>
  <c r="AU916" i="3"/>
  <c r="AW916" i="3" s="1"/>
  <c r="AV916" i="3"/>
  <c r="AX916" i="3"/>
  <c r="AZ916" i="3" s="1"/>
  <c r="AY916" i="3"/>
  <c r="BA916" i="3"/>
  <c r="BC916" i="3" s="1"/>
  <c r="BB916" i="3"/>
  <c r="BD916" i="3"/>
  <c r="BF916" i="3" s="1"/>
  <c r="U916" i="3"/>
  <c r="J916" i="3" s="1"/>
  <c r="T916" i="3" s="1"/>
  <c r="BG916" i="3"/>
  <c r="BI916" i="3" s="1"/>
  <c r="N915" i="11"/>
  <c r="O915" i="11"/>
  <c r="P915" i="11"/>
  <c r="A916" i="11"/>
  <c r="AI917" i="3"/>
  <c r="AK917" i="3" s="1"/>
  <c r="AL917" i="3"/>
  <c r="AM917" i="3"/>
  <c r="AO917" i="3"/>
  <c r="AQ917" i="3" s="1"/>
  <c r="AP917" i="3"/>
  <c r="AR917" i="3"/>
  <c r="AT917" i="3" s="1"/>
  <c r="AS917" i="3"/>
  <c r="AU917" i="3"/>
  <c r="AW917" i="3" s="1"/>
  <c r="AV917" i="3"/>
  <c r="AX917" i="3"/>
  <c r="AZ917" i="3" s="1"/>
  <c r="AY917" i="3"/>
  <c r="BA917" i="3"/>
  <c r="BC917" i="3" s="1"/>
  <c r="BB917" i="3"/>
  <c r="BD917" i="3"/>
  <c r="BF917" i="3" s="1"/>
  <c r="U917" i="3"/>
  <c r="BG917" i="3"/>
  <c r="BI917" i="3" s="1"/>
  <c r="N916" i="11"/>
  <c r="O916" i="11"/>
  <c r="P916" i="11"/>
  <c r="A917" i="11"/>
  <c r="AI918" i="3"/>
  <c r="AK918" i="3" s="1"/>
  <c r="AL918" i="3"/>
  <c r="AN918" i="3" s="1"/>
  <c r="AM918" i="3"/>
  <c r="AO918" i="3"/>
  <c r="AQ918" i="3" s="1"/>
  <c r="AP918" i="3"/>
  <c r="AR918" i="3"/>
  <c r="AT918" i="3" s="1"/>
  <c r="AS918" i="3"/>
  <c r="AU918" i="3"/>
  <c r="AW918" i="3" s="1"/>
  <c r="AV918" i="3"/>
  <c r="AX918" i="3"/>
  <c r="AZ918" i="3" s="1"/>
  <c r="AY918" i="3"/>
  <c r="BA918" i="3"/>
  <c r="BC918" i="3" s="1"/>
  <c r="BB918" i="3"/>
  <c r="BD918" i="3"/>
  <c r="BF918" i="3" s="1"/>
  <c r="U918" i="3"/>
  <c r="BG918" i="3"/>
  <c r="BI918" i="3" s="1"/>
  <c r="N917" i="11"/>
  <c r="O917" i="11"/>
  <c r="P917" i="11"/>
  <c r="A918" i="11"/>
  <c r="AI919" i="3"/>
  <c r="AK919" i="3" s="1"/>
  <c r="AL919" i="3"/>
  <c r="AN919" i="3" s="1"/>
  <c r="AM919" i="3"/>
  <c r="AO919" i="3"/>
  <c r="AQ919" i="3" s="1"/>
  <c r="AP919" i="3"/>
  <c r="AR919" i="3"/>
  <c r="AT919" i="3" s="1"/>
  <c r="AS919" i="3"/>
  <c r="AU919" i="3"/>
  <c r="AV919" i="3"/>
  <c r="AX919" i="3"/>
  <c r="AZ919" i="3" s="1"/>
  <c r="AY919" i="3"/>
  <c r="BA919" i="3"/>
  <c r="BC919" i="3" s="1"/>
  <c r="BB919" i="3"/>
  <c r="BD919" i="3"/>
  <c r="BF919" i="3" s="1"/>
  <c r="U919" i="3"/>
  <c r="BG919" i="3"/>
  <c r="BI919" i="3" s="1"/>
  <c r="N918" i="11"/>
  <c r="O918" i="11"/>
  <c r="P918" i="11"/>
  <c r="A919" i="11"/>
  <c r="AI920" i="3"/>
  <c r="AK920" i="3" s="1"/>
  <c r="AL920" i="3"/>
  <c r="AN920" i="3" s="1"/>
  <c r="AM920" i="3"/>
  <c r="AO920" i="3"/>
  <c r="AQ920" i="3" s="1"/>
  <c r="AP920" i="3"/>
  <c r="AR920" i="3"/>
  <c r="AT920" i="3" s="1"/>
  <c r="AS920" i="3"/>
  <c r="AU920" i="3"/>
  <c r="AW920" i="3" s="1"/>
  <c r="AV920" i="3"/>
  <c r="AX920" i="3"/>
  <c r="AZ920" i="3" s="1"/>
  <c r="AY920" i="3"/>
  <c r="BA920" i="3"/>
  <c r="BC920" i="3" s="1"/>
  <c r="BB920" i="3"/>
  <c r="BD920" i="3"/>
  <c r="BF920" i="3" s="1"/>
  <c r="U920" i="3"/>
  <c r="BG920" i="3"/>
  <c r="BI920" i="3" s="1"/>
  <c r="N919" i="11"/>
  <c r="O919" i="11"/>
  <c r="P919" i="11"/>
  <c r="A920" i="11"/>
  <c r="AI921" i="3"/>
  <c r="AK921" i="3" s="1"/>
  <c r="AL921" i="3"/>
  <c r="AN921" i="3" s="1"/>
  <c r="AM921" i="3"/>
  <c r="AO921" i="3"/>
  <c r="AQ921" i="3" s="1"/>
  <c r="AP921" i="3"/>
  <c r="AR921" i="3"/>
  <c r="AT921" i="3" s="1"/>
  <c r="AS921" i="3"/>
  <c r="AU921" i="3"/>
  <c r="AW921" i="3" s="1"/>
  <c r="AV921" i="3"/>
  <c r="AX921" i="3"/>
  <c r="AZ921" i="3" s="1"/>
  <c r="AY921" i="3"/>
  <c r="BA921" i="3"/>
  <c r="BC921" i="3" s="1"/>
  <c r="BB921" i="3"/>
  <c r="BD921" i="3"/>
  <c r="BF921" i="3" s="1"/>
  <c r="U921" i="3"/>
  <c r="BG921" i="3"/>
  <c r="BI921" i="3" s="1"/>
  <c r="N920" i="11"/>
  <c r="O920" i="11"/>
  <c r="P920" i="11"/>
  <c r="A921" i="11"/>
  <c r="AI922" i="3"/>
  <c r="AK922" i="3" s="1"/>
  <c r="AL922" i="3"/>
  <c r="AM922" i="3"/>
  <c r="AO922" i="3"/>
  <c r="AQ922" i="3" s="1"/>
  <c r="AP922" i="3"/>
  <c r="AR922" i="3"/>
  <c r="AT922" i="3" s="1"/>
  <c r="AS922" i="3"/>
  <c r="AU922" i="3"/>
  <c r="AW922" i="3" s="1"/>
  <c r="AV922" i="3"/>
  <c r="AX922" i="3"/>
  <c r="AZ922" i="3" s="1"/>
  <c r="AY922" i="3"/>
  <c r="BA922" i="3"/>
  <c r="BC922" i="3" s="1"/>
  <c r="BB922" i="3"/>
  <c r="BD922" i="3"/>
  <c r="BF922" i="3" s="1"/>
  <c r="U922" i="3"/>
  <c r="K922" i="3" s="1"/>
  <c r="BG922" i="3"/>
  <c r="BI922" i="3" s="1"/>
  <c r="N921" i="11"/>
  <c r="O921" i="11"/>
  <c r="P921" i="11"/>
  <c r="A922" i="11"/>
  <c r="AI923" i="3"/>
  <c r="AK923" i="3" s="1"/>
  <c r="AL923" i="3"/>
  <c r="AN923" i="3" s="1"/>
  <c r="AM923" i="3"/>
  <c r="AO923" i="3"/>
  <c r="AQ923" i="3" s="1"/>
  <c r="AP923" i="3"/>
  <c r="AR923" i="3"/>
  <c r="AT923" i="3" s="1"/>
  <c r="AS923" i="3"/>
  <c r="AU923" i="3"/>
  <c r="AW923" i="3" s="1"/>
  <c r="AV923" i="3"/>
  <c r="AX923" i="3"/>
  <c r="AZ923" i="3" s="1"/>
  <c r="AY923" i="3"/>
  <c r="BA923" i="3"/>
  <c r="BC923" i="3" s="1"/>
  <c r="BB923" i="3"/>
  <c r="BD923" i="3"/>
  <c r="BF923" i="3" s="1"/>
  <c r="U923" i="3"/>
  <c r="K923" i="3" s="1"/>
  <c r="BG923" i="3"/>
  <c r="BI923" i="3" s="1"/>
  <c r="N922" i="11"/>
  <c r="O922" i="11"/>
  <c r="P922" i="11"/>
  <c r="A923" i="11"/>
  <c r="AI924" i="3"/>
  <c r="AK924" i="3" s="1"/>
  <c r="AL924" i="3"/>
  <c r="AN924" i="3" s="1"/>
  <c r="AM924" i="3"/>
  <c r="AO924" i="3"/>
  <c r="AQ924" i="3" s="1"/>
  <c r="AP924" i="3"/>
  <c r="AR924" i="3"/>
  <c r="AT924" i="3" s="1"/>
  <c r="AS924" i="3"/>
  <c r="AU924" i="3"/>
  <c r="AW924" i="3" s="1"/>
  <c r="AV924" i="3"/>
  <c r="AX924" i="3"/>
  <c r="AZ924" i="3" s="1"/>
  <c r="AY924" i="3"/>
  <c r="BA924" i="3"/>
  <c r="BC924" i="3" s="1"/>
  <c r="BB924" i="3"/>
  <c r="BD924" i="3"/>
  <c r="U924" i="3"/>
  <c r="BG924" i="3"/>
  <c r="BI924" i="3" s="1"/>
  <c r="N923" i="11"/>
  <c r="O923" i="11"/>
  <c r="P923" i="11"/>
  <c r="A924" i="11"/>
  <c r="AI925" i="3"/>
  <c r="AK925" i="3" s="1"/>
  <c r="AL925" i="3"/>
  <c r="AN925" i="3" s="1"/>
  <c r="AM925" i="3"/>
  <c r="AO925" i="3"/>
  <c r="AQ925" i="3" s="1"/>
  <c r="AP925" i="3"/>
  <c r="AR925" i="3"/>
  <c r="AT925" i="3" s="1"/>
  <c r="AS925" i="3"/>
  <c r="AU925" i="3"/>
  <c r="AW925" i="3" s="1"/>
  <c r="AV925" i="3"/>
  <c r="AX925" i="3"/>
  <c r="AZ925" i="3" s="1"/>
  <c r="AY925" i="3"/>
  <c r="BA925" i="3"/>
  <c r="BC925" i="3" s="1"/>
  <c r="BB925" i="3"/>
  <c r="BD925" i="3"/>
  <c r="BF925" i="3" s="1"/>
  <c r="U925" i="3"/>
  <c r="BG925" i="3"/>
  <c r="BI925" i="3" s="1"/>
  <c r="N924" i="11"/>
  <c r="O924" i="11"/>
  <c r="P924" i="11"/>
  <c r="A925" i="11"/>
  <c r="AI926" i="3"/>
  <c r="AK926" i="3" s="1"/>
  <c r="AL926" i="3"/>
  <c r="AN926" i="3" s="1"/>
  <c r="AM926" i="3"/>
  <c r="AO926" i="3"/>
  <c r="AQ926" i="3" s="1"/>
  <c r="AP926" i="3"/>
  <c r="AR926" i="3"/>
  <c r="AT926" i="3" s="1"/>
  <c r="AS926" i="3"/>
  <c r="AU926" i="3"/>
  <c r="AW926" i="3" s="1"/>
  <c r="AV926" i="3"/>
  <c r="AX926" i="3"/>
  <c r="AZ926" i="3" s="1"/>
  <c r="AY926" i="3"/>
  <c r="BA926" i="3"/>
  <c r="BC926" i="3" s="1"/>
  <c r="BB926" i="3"/>
  <c r="BD926" i="3"/>
  <c r="BF926" i="3" s="1"/>
  <c r="U926" i="3"/>
  <c r="BG926" i="3"/>
  <c r="BI926" i="3" s="1"/>
  <c r="N925" i="11"/>
  <c r="O925" i="11"/>
  <c r="P925" i="11"/>
  <c r="A926" i="11"/>
  <c r="AI927" i="3"/>
  <c r="AK927" i="3" s="1"/>
  <c r="AL927" i="3"/>
  <c r="AN927" i="3" s="1"/>
  <c r="AM927" i="3"/>
  <c r="AO927" i="3"/>
  <c r="AQ927" i="3" s="1"/>
  <c r="AP927" i="3"/>
  <c r="AR927" i="3"/>
  <c r="AT927" i="3" s="1"/>
  <c r="AS927" i="3"/>
  <c r="AU927" i="3"/>
  <c r="AW927" i="3" s="1"/>
  <c r="AV927" i="3"/>
  <c r="AX927" i="3"/>
  <c r="AZ927" i="3" s="1"/>
  <c r="AY927" i="3"/>
  <c r="BA927" i="3"/>
  <c r="BC927" i="3" s="1"/>
  <c r="BB927" i="3"/>
  <c r="BD927" i="3"/>
  <c r="BF927" i="3" s="1"/>
  <c r="U927" i="3"/>
  <c r="J927" i="3" s="1"/>
  <c r="T927" i="3" s="1"/>
  <c r="BG927" i="3"/>
  <c r="BI927" i="3" s="1"/>
  <c r="N926" i="11"/>
  <c r="O926" i="11"/>
  <c r="P926" i="11"/>
  <c r="A927" i="11"/>
  <c r="AI928" i="3"/>
  <c r="AK928" i="3" s="1"/>
  <c r="AL928" i="3"/>
  <c r="AN928" i="3" s="1"/>
  <c r="AM928" i="3"/>
  <c r="AO928" i="3"/>
  <c r="AQ928" i="3" s="1"/>
  <c r="AP928" i="3"/>
  <c r="AR928" i="3"/>
  <c r="AT928" i="3" s="1"/>
  <c r="AS928" i="3"/>
  <c r="AU928" i="3"/>
  <c r="AW928" i="3" s="1"/>
  <c r="AV928" i="3"/>
  <c r="AX928" i="3"/>
  <c r="AZ928" i="3" s="1"/>
  <c r="AY928" i="3"/>
  <c r="BA928" i="3"/>
  <c r="BC928" i="3" s="1"/>
  <c r="BB928" i="3"/>
  <c r="BD928" i="3"/>
  <c r="BF928" i="3" s="1"/>
  <c r="U928" i="3"/>
  <c r="K928" i="3" s="1"/>
  <c r="BG928" i="3"/>
  <c r="BI928" i="3" s="1"/>
  <c r="N927" i="11"/>
  <c r="O927" i="11"/>
  <c r="P927" i="11"/>
  <c r="A928" i="11"/>
  <c r="AI929" i="3"/>
  <c r="AK929" i="3" s="1"/>
  <c r="AL929" i="3"/>
  <c r="AM929" i="3"/>
  <c r="AO929" i="3"/>
  <c r="AQ929" i="3" s="1"/>
  <c r="AP929" i="3"/>
  <c r="AR929" i="3"/>
  <c r="AT929" i="3" s="1"/>
  <c r="AS929" i="3"/>
  <c r="AU929" i="3"/>
  <c r="AW929" i="3" s="1"/>
  <c r="AV929" i="3"/>
  <c r="AX929" i="3"/>
  <c r="AZ929" i="3" s="1"/>
  <c r="AY929" i="3"/>
  <c r="BA929" i="3"/>
  <c r="BC929" i="3" s="1"/>
  <c r="BB929" i="3"/>
  <c r="BD929" i="3"/>
  <c r="BF929" i="3" s="1"/>
  <c r="U929" i="3"/>
  <c r="BG929" i="3"/>
  <c r="BI929" i="3" s="1"/>
  <c r="N928" i="11"/>
  <c r="O928" i="11"/>
  <c r="P928" i="11"/>
  <c r="A929" i="11"/>
  <c r="AI930" i="3"/>
  <c r="AK930" i="3" s="1"/>
  <c r="AL930" i="3"/>
  <c r="AN930" i="3" s="1"/>
  <c r="AM930" i="3"/>
  <c r="AO930" i="3"/>
  <c r="AQ930" i="3" s="1"/>
  <c r="AP930" i="3"/>
  <c r="AR930" i="3"/>
  <c r="AT930" i="3" s="1"/>
  <c r="AS930" i="3"/>
  <c r="AU930" i="3"/>
  <c r="AW930" i="3" s="1"/>
  <c r="AV930" i="3"/>
  <c r="AX930" i="3"/>
  <c r="AZ930" i="3" s="1"/>
  <c r="AY930" i="3"/>
  <c r="BA930" i="3"/>
  <c r="BC930" i="3" s="1"/>
  <c r="BB930" i="3"/>
  <c r="BD930" i="3"/>
  <c r="BF930" i="3" s="1"/>
  <c r="U930" i="3"/>
  <c r="K930" i="3" s="1"/>
  <c r="BG930" i="3"/>
  <c r="BI930" i="3" s="1"/>
  <c r="N929" i="11"/>
  <c r="O929" i="11"/>
  <c r="P929" i="11"/>
  <c r="A930" i="11"/>
  <c r="AI931" i="3"/>
  <c r="AK931" i="3" s="1"/>
  <c r="AL931" i="3"/>
  <c r="AN931" i="3" s="1"/>
  <c r="AM931" i="3"/>
  <c r="AO931" i="3"/>
  <c r="AQ931" i="3" s="1"/>
  <c r="AP931" i="3"/>
  <c r="AR931" i="3"/>
  <c r="AT931" i="3" s="1"/>
  <c r="AS931" i="3"/>
  <c r="AU931" i="3"/>
  <c r="AW931" i="3" s="1"/>
  <c r="AV931" i="3"/>
  <c r="AX931" i="3"/>
  <c r="AY931" i="3"/>
  <c r="BA931" i="3"/>
  <c r="BC931" i="3" s="1"/>
  <c r="BB931" i="3"/>
  <c r="BD931" i="3"/>
  <c r="BF931" i="3" s="1"/>
  <c r="U931" i="3"/>
  <c r="BG931" i="3"/>
  <c r="BI931" i="3" s="1"/>
  <c r="N930" i="11"/>
  <c r="O930" i="11"/>
  <c r="P930" i="11"/>
  <c r="A931" i="11"/>
  <c r="AI932" i="3"/>
  <c r="AK932" i="3" s="1"/>
  <c r="AL932" i="3"/>
  <c r="AN932" i="3" s="1"/>
  <c r="AM932" i="3"/>
  <c r="AO932" i="3"/>
  <c r="AQ932" i="3" s="1"/>
  <c r="AP932" i="3"/>
  <c r="AR932" i="3"/>
  <c r="AT932" i="3" s="1"/>
  <c r="AS932" i="3"/>
  <c r="AU932" i="3"/>
  <c r="AW932" i="3" s="1"/>
  <c r="AV932" i="3"/>
  <c r="AX932" i="3"/>
  <c r="AY932" i="3"/>
  <c r="BA932" i="3"/>
  <c r="BC932" i="3" s="1"/>
  <c r="BB932" i="3"/>
  <c r="BD932" i="3"/>
  <c r="BF932" i="3" s="1"/>
  <c r="U932" i="3"/>
  <c r="BG932" i="3"/>
  <c r="BI932" i="3" s="1"/>
  <c r="N931" i="11"/>
  <c r="O931" i="11"/>
  <c r="P931" i="11"/>
  <c r="A932" i="11"/>
  <c r="AI933" i="3"/>
  <c r="AK933" i="3" s="1"/>
  <c r="AL933" i="3"/>
  <c r="AN933" i="3" s="1"/>
  <c r="AM933" i="3"/>
  <c r="AO933" i="3"/>
  <c r="AP933" i="3"/>
  <c r="AR933" i="3"/>
  <c r="AT933" i="3" s="1"/>
  <c r="AS933" i="3"/>
  <c r="AU933" i="3"/>
  <c r="AV933" i="3"/>
  <c r="AX933" i="3"/>
  <c r="AZ933" i="3" s="1"/>
  <c r="AY933" i="3"/>
  <c r="BA933" i="3"/>
  <c r="BC933" i="3" s="1"/>
  <c r="BB933" i="3"/>
  <c r="BD933" i="3"/>
  <c r="BF933" i="3" s="1"/>
  <c r="U933" i="3"/>
  <c r="BG933" i="3"/>
  <c r="BI933" i="3" s="1"/>
  <c r="N932" i="11"/>
  <c r="O932" i="11"/>
  <c r="P932" i="11"/>
  <c r="A933" i="11"/>
  <c r="AI934" i="3"/>
  <c r="AK934" i="3" s="1"/>
  <c r="AL934" i="3"/>
  <c r="AM934" i="3"/>
  <c r="AO934" i="3"/>
  <c r="AQ934" i="3" s="1"/>
  <c r="AP934" i="3"/>
  <c r="AR934" i="3"/>
  <c r="AT934" i="3" s="1"/>
  <c r="AS934" i="3"/>
  <c r="AU934" i="3"/>
  <c r="AW934" i="3" s="1"/>
  <c r="AV934" i="3"/>
  <c r="AX934" i="3"/>
  <c r="AZ934" i="3" s="1"/>
  <c r="AY934" i="3"/>
  <c r="BA934" i="3"/>
  <c r="BC934" i="3" s="1"/>
  <c r="BB934" i="3"/>
  <c r="BD934" i="3"/>
  <c r="BF934" i="3" s="1"/>
  <c r="U934" i="3"/>
  <c r="K934" i="3" s="1"/>
  <c r="BG934" i="3"/>
  <c r="BI934" i="3" s="1"/>
  <c r="N933" i="11"/>
  <c r="O933" i="11"/>
  <c r="P933" i="11"/>
  <c r="A934" i="11"/>
  <c r="AI935" i="3"/>
  <c r="AK935" i="3" s="1"/>
  <c r="AL935" i="3"/>
  <c r="AM935" i="3"/>
  <c r="AO935" i="3"/>
  <c r="AQ935" i="3" s="1"/>
  <c r="AP935" i="3"/>
  <c r="AR935" i="3"/>
  <c r="AT935" i="3" s="1"/>
  <c r="AS935" i="3"/>
  <c r="AU935" i="3"/>
  <c r="AW935" i="3" s="1"/>
  <c r="AV935" i="3"/>
  <c r="AX935" i="3"/>
  <c r="AZ935" i="3" s="1"/>
  <c r="AY935" i="3"/>
  <c r="BA935" i="3"/>
  <c r="BC935" i="3" s="1"/>
  <c r="BB935" i="3"/>
  <c r="BD935" i="3"/>
  <c r="BF935" i="3" s="1"/>
  <c r="U935" i="3"/>
  <c r="K935" i="3" s="1"/>
  <c r="BG935" i="3"/>
  <c r="BI935" i="3" s="1"/>
  <c r="N934" i="11"/>
  <c r="O934" i="11"/>
  <c r="P934" i="11"/>
  <c r="A935" i="11"/>
  <c r="AI936" i="3"/>
  <c r="AK936" i="3" s="1"/>
  <c r="AL936" i="3"/>
  <c r="AN936" i="3" s="1"/>
  <c r="AM936" i="3"/>
  <c r="AO936" i="3"/>
  <c r="AP936" i="3"/>
  <c r="AR936" i="3"/>
  <c r="AT936" i="3" s="1"/>
  <c r="AS936" i="3"/>
  <c r="AU936" i="3"/>
  <c r="AW936" i="3" s="1"/>
  <c r="AV936" i="3"/>
  <c r="AX936" i="3"/>
  <c r="AZ936" i="3" s="1"/>
  <c r="AY936" i="3"/>
  <c r="BA936" i="3"/>
  <c r="BC936" i="3" s="1"/>
  <c r="BB936" i="3"/>
  <c r="BD936" i="3"/>
  <c r="BF936" i="3" s="1"/>
  <c r="U936" i="3"/>
  <c r="J936" i="3" s="1"/>
  <c r="T936" i="3" s="1"/>
  <c r="BG936" i="3"/>
  <c r="BI936" i="3" s="1"/>
  <c r="N935" i="11"/>
  <c r="O935" i="11"/>
  <c r="P935" i="11"/>
  <c r="A936" i="11"/>
  <c r="AI937" i="3"/>
  <c r="AK937" i="3" s="1"/>
  <c r="AL937" i="3"/>
  <c r="AN937" i="3" s="1"/>
  <c r="AM937" i="3"/>
  <c r="AO937" i="3"/>
  <c r="AQ937" i="3" s="1"/>
  <c r="AP937" i="3"/>
  <c r="AR937" i="3"/>
  <c r="AT937" i="3" s="1"/>
  <c r="AS937" i="3"/>
  <c r="AU937" i="3"/>
  <c r="AW937" i="3" s="1"/>
  <c r="AV937" i="3"/>
  <c r="AX937" i="3"/>
  <c r="AZ937" i="3" s="1"/>
  <c r="AY937" i="3"/>
  <c r="BA937" i="3"/>
  <c r="BC937" i="3" s="1"/>
  <c r="BB937" i="3"/>
  <c r="BD937" i="3"/>
  <c r="BF937" i="3" s="1"/>
  <c r="U937" i="3"/>
  <c r="K937" i="3" s="1"/>
  <c r="BG937" i="3"/>
  <c r="BI937" i="3" s="1"/>
  <c r="N936" i="11"/>
  <c r="O936" i="11"/>
  <c r="P936" i="11"/>
  <c r="A937" i="11"/>
  <c r="AI938" i="3"/>
  <c r="AK938" i="3" s="1"/>
  <c r="AL938" i="3"/>
  <c r="AM938" i="3"/>
  <c r="AO938" i="3"/>
  <c r="AQ938" i="3" s="1"/>
  <c r="AP938" i="3"/>
  <c r="AR938" i="3"/>
  <c r="AT938" i="3" s="1"/>
  <c r="AS938" i="3"/>
  <c r="AU938" i="3"/>
  <c r="AW938" i="3" s="1"/>
  <c r="AV938" i="3"/>
  <c r="AX938" i="3"/>
  <c r="AZ938" i="3" s="1"/>
  <c r="AY938" i="3"/>
  <c r="BA938" i="3"/>
  <c r="BC938" i="3" s="1"/>
  <c r="BB938" i="3"/>
  <c r="BD938" i="3"/>
  <c r="BF938" i="3" s="1"/>
  <c r="U938" i="3"/>
  <c r="J938" i="3" s="1"/>
  <c r="T938" i="3" s="1"/>
  <c r="BG938" i="3"/>
  <c r="BI938" i="3" s="1"/>
  <c r="N937" i="11"/>
  <c r="O937" i="11"/>
  <c r="P937" i="11"/>
  <c r="A938" i="11"/>
  <c r="AI939" i="3"/>
  <c r="AK939" i="3" s="1"/>
  <c r="AL939" i="3"/>
  <c r="AN939" i="3" s="1"/>
  <c r="AM939" i="3"/>
  <c r="AO939" i="3"/>
  <c r="AQ939" i="3" s="1"/>
  <c r="AP939" i="3"/>
  <c r="AR939" i="3"/>
  <c r="AT939" i="3" s="1"/>
  <c r="AS939" i="3"/>
  <c r="AU939" i="3"/>
  <c r="AV939" i="3"/>
  <c r="AX939" i="3"/>
  <c r="AZ939" i="3" s="1"/>
  <c r="AY939" i="3"/>
  <c r="BA939" i="3"/>
  <c r="BC939" i="3" s="1"/>
  <c r="BB939" i="3"/>
  <c r="BD939" i="3"/>
  <c r="BF939" i="3" s="1"/>
  <c r="U939" i="3"/>
  <c r="BG939" i="3"/>
  <c r="BI939" i="3" s="1"/>
  <c r="N938" i="11"/>
  <c r="O938" i="11"/>
  <c r="P938" i="11"/>
  <c r="A939" i="11"/>
  <c r="AI940" i="3"/>
  <c r="AK940" i="3" s="1"/>
  <c r="AL940" i="3"/>
  <c r="AM940" i="3"/>
  <c r="AO940" i="3"/>
  <c r="AQ940" i="3" s="1"/>
  <c r="AP940" i="3"/>
  <c r="AR940" i="3"/>
  <c r="AT940" i="3" s="1"/>
  <c r="AS940" i="3"/>
  <c r="AU940" i="3"/>
  <c r="AW940" i="3" s="1"/>
  <c r="AV940" i="3"/>
  <c r="AX940" i="3"/>
  <c r="AZ940" i="3" s="1"/>
  <c r="AY940" i="3"/>
  <c r="BA940" i="3"/>
  <c r="BC940" i="3" s="1"/>
  <c r="BB940" i="3"/>
  <c r="BD940" i="3"/>
  <c r="BF940" i="3" s="1"/>
  <c r="U940" i="3"/>
  <c r="K940" i="3" s="1"/>
  <c r="BG940" i="3"/>
  <c r="BI940" i="3" s="1"/>
  <c r="N939" i="11"/>
  <c r="O939" i="11"/>
  <c r="P939" i="11"/>
  <c r="A940" i="11"/>
  <c r="AI941" i="3"/>
  <c r="AK941" i="3" s="1"/>
  <c r="AL941" i="3"/>
  <c r="AM941" i="3"/>
  <c r="AO941" i="3"/>
  <c r="AQ941" i="3" s="1"/>
  <c r="AP941" i="3"/>
  <c r="AR941" i="3"/>
  <c r="AT941" i="3" s="1"/>
  <c r="AS941" i="3"/>
  <c r="AU941" i="3"/>
  <c r="AW941" i="3" s="1"/>
  <c r="AV941" i="3"/>
  <c r="AX941" i="3"/>
  <c r="AZ941" i="3" s="1"/>
  <c r="AY941" i="3"/>
  <c r="BA941" i="3"/>
  <c r="BC941" i="3" s="1"/>
  <c r="BB941" i="3"/>
  <c r="BD941" i="3"/>
  <c r="BF941" i="3" s="1"/>
  <c r="U941" i="3"/>
  <c r="K941" i="3" s="1"/>
  <c r="BG941" i="3"/>
  <c r="BI941" i="3" s="1"/>
  <c r="N940" i="11"/>
  <c r="O940" i="11"/>
  <c r="P940" i="11"/>
  <c r="A941" i="11"/>
  <c r="AI942" i="3"/>
  <c r="AK942" i="3" s="1"/>
  <c r="AL942" i="3"/>
  <c r="AN942" i="3" s="1"/>
  <c r="AM942" i="3"/>
  <c r="AO942" i="3"/>
  <c r="AQ942" i="3" s="1"/>
  <c r="AP942" i="3"/>
  <c r="AR942" i="3"/>
  <c r="AT942" i="3" s="1"/>
  <c r="AS942" i="3"/>
  <c r="AU942" i="3"/>
  <c r="AW942" i="3" s="1"/>
  <c r="AV942" i="3"/>
  <c r="AX942" i="3"/>
  <c r="AZ942" i="3" s="1"/>
  <c r="AY942" i="3"/>
  <c r="BA942" i="3"/>
  <c r="BC942" i="3" s="1"/>
  <c r="BB942" i="3"/>
  <c r="BD942" i="3"/>
  <c r="BF942" i="3" s="1"/>
  <c r="U942" i="3"/>
  <c r="BG942" i="3"/>
  <c r="BI942" i="3" s="1"/>
  <c r="N941" i="11"/>
  <c r="O941" i="11"/>
  <c r="P941" i="11"/>
  <c r="A942" i="11"/>
  <c r="AI943" i="3"/>
  <c r="AK943" i="3" s="1"/>
  <c r="AL943" i="3"/>
  <c r="AN943" i="3" s="1"/>
  <c r="AM943" i="3"/>
  <c r="AO943" i="3"/>
  <c r="AQ943" i="3" s="1"/>
  <c r="AP943" i="3"/>
  <c r="AR943" i="3"/>
  <c r="AT943" i="3" s="1"/>
  <c r="AS943" i="3"/>
  <c r="AU943" i="3"/>
  <c r="AV943" i="3"/>
  <c r="AX943" i="3"/>
  <c r="AZ943" i="3" s="1"/>
  <c r="AY943" i="3"/>
  <c r="BA943" i="3"/>
  <c r="BC943" i="3" s="1"/>
  <c r="BB943" i="3"/>
  <c r="BD943" i="3"/>
  <c r="BF943" i="3" s="1"/>
  <c r="U943" i="3"/>
  <c r="BG943" i="3"/>
  <c r="BI943" i="3" s="1"/>
  <c r="N942" i="11"/>
  <c r="O942" i="11"/>
  <c r="P942" i="11"/>
  <c r="A943" i="11"/>
  <c r="AI944" i="3"/>
  <c r="AK944" i="3" s="1"/>
  <c r="AL944" i="3"/>
  <c r="AN944" i="3" s="1"/>
  <c r="AM944" i="3"/>
  <c r="AO944" i="3"/>
  <c r="AQ944" i="3" s="1"/>
  <c r="AP944" i="3"/>
  <c r="AR944" i="3"/>
  <c r="AT944" i="3" s="1"/>
  <c r="AS944" i="3"/>
  <c r="AU944" i="3"/>
  <c r="AW944" i="3" s="1"/>
  <c r="AV944" i="3"/>
  <c r="AX944" i="3"/>
  <c r="AZ944" i="3" s="1"/>
  <c r="AY944" i="3"/>
  <c r="BA944" i="3"/>
  <c r="BC944" i="3" s="1"/>
  <c r="BB944" i="3"/>
  <c r="BD944" i="3"/>
  <c r="BF944" i="3" s="1"/>
  <c r="U944" i="3"/>
  <c r="BG944" i="3"/>
  <c r="N943" i="11"/>
  <c r="O943" i="11"/>
  <c r="P943" i="11"/>
  <c r="A944" i="11"/>
  <c r="AI945" i="3"/>
  <c r="AK945" i="3" s="1"/>
  <c r="AL945" i="3"/>
  <c r="AM945" i="3"/>
  <c r="AO945" i="3"/>
  <c r="AQ945" i="3" s="1"/>
  <c r="AP945" i="3"/>
  <c r="AR945" i="3"/>
  <c r="AT945" i="3" s="1"/>
  <c r="AS945" i="3"/>
  <c r="AU945" i="3"/>
  <c r="AW945" i="3" s="1"/>
  <c r="AV945" i="3"/>
  <c r="AX945" i="3"/>
  <c r="AZ945" i="3" s="1"/>
  <c r="AY945" i="3"/>
  <c r="BA945" i="3"/>
  <c r="BC945" i="3" s="1"/>
  <c r="BB945" i="3"/>
  <c r="BD945" i="3"/>
  <c r="BF945" i="3" s="1"/>
  <c r="U945" i="3"/>
  <c r="K945" i="3" s="1"/>
  <c r="BG945" i="3"/>
  <c r="BI945" i="3" s="1"/>
  <c r="N944" i="11"/>
  <c r="O944" i="11"/>
  <c r="P944" i="11"/>
  <c r="A945" i="11"/>
  <c r="AI946" i="3"/>
  <c r="AK946" i="3" s="1"/>
  <c r="AL946" i="3"/>
  <c r="AM946" i="3"/>
  <c r="AO946" i="3"/>
  <c r="AQ946" i="3" s="1"/>
  <c r="AP946" i="3"/>
  <c r="AR946" i="3"/>
  <c r="AT946" i="3" s="1"/>
  <c r="AS946" i="3"/>
  <c r="AU946" i="3"/>
  <c r="AW946" i="3" s="1"/>
  <c r="AV946" i="3"/>
  <c r="AX946" i="3"/>
  <c r="AZ946" i="3" s="1"/>
  <c r="AY946" i="3"/>
  <c r="BA946" i="3"/>
  <c r="BC946" i="3" s="1"/>
  <c r="BB946" i="3"/>
  <c r="BD946" i="3"/>
  <c r="BF946" i="3" s="1"/>
  <c r="U946" i="3"/>
  <c r="K946" i="3" s="1"/>
  <c r="BG946" i="3"/>
  <c r="BI946" i="3" s="1"/>
  <c r="N945" i="11"/>
  <c r="O945" i="11"/>
  <c r="P945" i="11"/>
  <c r="A946" i="11"/>
  <c r="AI947" i="3"/>
  <c r="AK947" i="3" s="1"/>
  <c r="AL947" i="3"/>
  <c r="AM947" i="3"/>
  <c r="AO947" i="3"/>
  <c r="AQ947" i="3" s="1"/>
  <c r="AP947" i="3"/>
  <c r="AR947" i="3"/>
  <c r="AT947" i="3" s="1"/>
  <c r="AS947" i="3"/>
  <c r="AU947" i="3"/>
  <c r="AW947" i="3" s="1"/>
  <c r="AV947" i="3"/>
  <c r="AX947" i="3"/>
  <c r="AZ947" i="3" s="1"/>
  <c r="AY947" i="3"/>
  <c r="BA947" i="3"/>
  <c r="BC947" i="3" s="1"/>
  <c r="BB947" i="3"/>
  <c r="BD947" i="3"/>
  <c r="BF947" i="3" s="1"/>
  <c r="U947" i="3"/>
  <c r="J947" i="3" s="1"/>
  <c r="T947" i="3" s="1"/>
  <c r="BG947" i="3"/>
  <c r="BI947" i="3" s="1"/>
  <c r="N946" i="11"/>
  <c r="O946" i="11"/>
  <c r="P946" i="11"/>
  <c r="A947" i="11"/>
  <c r="AI948" i="3"/>
  <c r="AK948" i="3" s="1"/>
  <c r="AL948" i="3"/>
  <c r="AN948" i="3" s="1"/>
  <c r="AM948" i="3"/>
  <c r="AO948" i="3"/>
  <c r="AP948" i="3"/>
  <c r="AR948" i="3"/>
  <c r="AT948" i="3" s="1"/>
  <c r="AS948" i="3"/>
  <c r="AU948" i="3"/>
  <c r="AW948" i="3" s="1"/>
  <c r="AV948" i="3"/>
  <c r="AX948" i="3"/>
  <c r="AZ948" i="3" s="1"/>
  <c r="AY948" i="3"/>
  <c r="BA948" i="3"/>
  <c r="BC948" i="3" s="1"/>
  <c r="BB948" i="3"/>
  <c r="BD948" i="3"/>
  <c r="BF948" i="3" s="1"/>
  <c r="U948" i="3"/>
  <c r="BG948" i="3"/>
  <c r="BI948" i="3" s="1"/>
  <c r="N947" i="11"/>
  <c r="O947" i="11"/>
  <c r="P947" i="11"/>
  <c r="A948" i="11"/>
  <c r="AI949" i="3"/>
  <c r="AK949" i="3" s="1"/>
  <c r="AL949" i="3"/>
  <c r="AN949" i="3" s="1"/>
  <c r="AM949" i="3"/>
  <c r="AO949" i="3"/>
  <c r="AQ949" i="3" s="1"/>
  <c r="AP949" i="3"/>
  <c r="AR949" i="3"/>
  <c r="AT949" i="3" s="1"/>
  <c r="AS949" i="3"/>
  <c r="AU949" i="3"/>
  <c r="AW949" i="3" s="1"/>
  <c r="AV949" i="3"/>
  <c r="AX949" i="3"/>
  <c r="AZ949" i="3" s="1"/>
  <c r="AY949" i="3"/>
  <c r="BA949" i="3"/>
  <c r="BB949" i="3"/>
  <c r="BD949" i="3"/>
  <c r="BF949" i="3" s="1"/>
  <c r="U949" i="3"/>
  <c r="J949" i="3" s="1"/>
  <c r="T949" i="3" s="1"/>
  <c r="BG949" i="3"/>
  <c r="BI949" i="3" s="1"/>
  <c r="N948" i="11"/>
  <c r="O948" i="11"/>
  <c r="P948" i="11"/>
  <c r="A949" i="11"/>
  <c r="AI950" i="3"/>
  <c r="AK950" i="3" s="1"/>
  <c r="AL950" i="3"/>
  <c r="AN950" i="3" s="1"/>
  <c r="AM950" i="3"/>
  <c r="AO950" i="3"/>
  <c r="AQ950" i="3" s="1"/>
  <c r="AP950" i="3"/>
  <c r="AR950" i="3"/>
  <c r="AT950" i="3" s="1"/>
  <c r="AS950" i="3"/>
  <c r="AU950" i="3"/>
  <c r="AW950" i="3" s="1"/>
  <c r="AV950" i="3"/>
  <c r="AX950" i="3"/>
  <c r="AZ950" i="3" s="1"/>
  <c r="AY950" i="3"/>
  <c r="BA950" i="3"/>
  <c r="BC950" i="3" s="1"/>
  <c r="BB950" i="3"/>
  <c r="BD950" i="3"/>
  <c r="BF950" i="3" s="1"/>
  <c r="U950" i="3"/>
  <c r="K950" i="3" s="1"/>
  <c r="BG950" i="3"/>
  <c r="BI950" i="3" s="1"/>
  <c r="N949" i="11"/>
  <c r="O949" i="11"/>
  <c r="P949" i="11"/>
  <c r="A950" i="11"/>
  <c r="AI951" i="3"/>
  <c r="AK951" i="3" s="1"/>
  <c r="AL951" i="3"/>
  <c r="AN951" i="3" s="1"/>
  <c r="AM951" i="3"/>
  <c r="AO951" i="3"/>
  <c r="AQ951" i="3" s="1"/>
  <c r="AP951" i="3"/>
  <c r="AR951" i="3"/>
  <c r="AT951" i="3" s="1"/>
  <c r="AS951" i="3"/>
  <c r="AU951" i="3"/>
  <c r="AW951" i="3" s="1"/>
  <c r="AV951" i="3"/>
  <c r="AX951" i="3"/>
  <c r="AZ951" i="3" s="1"/>
  <c r="AY951" i="3"/>
  <c r="BA951" i="3"/>
  <c r="BC951" i="3" s="1"/>
  <c r="BB951" i="3"/>
  <c r="BD951" i="3"/>
  <c r="BF951" i="3" s="1"/>
  <c r="U951" i="3"/>
  <c r="BG951" i="3"/>
  <c r="BI951" i="3" s="1"/>
  <c r="N950" i="11"/>
  <c r="O950" i="11"/>
  <c r="P950" i="11"/>
  <c r="A951" i="11"/>
  <c r="AI952" i="3"/>
  <c r="AK952" i="3" s="1"/>
  <c r="AL952" i="3"/>
  <c r="AN952" i="3" s="1"/>
  <c r="AM952" i="3"/>
  <c r="AO952" i="3"/>
  <c r="AQ952" i="3" s="1"/>
  <c r="AP952" i="3"/>
  <c r="AR952" i="3"/>
  <c r="AS952" i="3"/>
  <c r="AU952" i="3"/>
  <c r="AW952" i="3" s="1"/>
  <c r="AV952" i="3"/>
  <c r="AX952" i="3"/>
  <c r="AZ952" i="3" s="1"/>
  <c r="AY952" i="3"/>
  <c r="BA952" i="3"/>
  <c r="BC952" i="3" s="1"/>
  <c r="BB952" i="3"/>
  <c r="BD952" i="3"/>
  <c r="BF952" i="3" s="1"/>
  <c r="U952" i="3"/>
  <c r="BG952" i="3"/>
  <c r="BI952" i="3" s="1"/>
  <c r="N951" i="11"/>
  <c r="O951" i="11"/>
  <c r="P951" i="11"/>
  <c r="A952" i="11"/>
  <c r="AI953" i="3"/>
  <c r="AK953" i="3" s="1"/>
  <c r="AL953" i="3"/>
  <c r="AM953" i="3"/>
  <c r="AO953" i="3"/>
  <c r="AQ953" i="3" s="1"/>
  <c r="AP953" i="3"/>
  <c r="AR953" i="3"/>
  <c r="AT953" i="3" s="1"/>
  <c r="AS953" i="3"/>
  <c r="AU953" i="3"/>
  <c r="AW953" i="3" s="1"/>
  <c r="AV953" i="3"/>
  <c r="AX953" i="3"/>
  <c r="AZ953" i="3" s="1"/>
  <c r="AY953" i="3"/>
  <c r="BA953" i="3"/>
  <c r="BC953" i="3" s="1"/>
  <c r="BB953" i="3"/>
  <c r="BD953" i="3"/>
  <c r="BF953" i="3" s="1"/>
  <c r="U953" i="3"/>
  <c r="BG953" i="3"/>
  <c r="BI953" i="3" s="1"/>
  <c r="N952" i="11"/>
  <c r="O952" i="11"/>
  <c r="P952" i="11"/>
  <c r="A953" i="11"/>
  <c r="AI954" i="3"/>
  <c r="AK954" i="3" s="1"/>
  <c r="AL954" i="3"/>
  <c r="AN954" i="3" s="1"/>
  <c r="AM954" i="3"/>
  <c r="AO954" i="3"/>
  <c r="AQ954" i="3" s="1"/>
  <c r="AP954" i="3"/>
  <c r="AR954" i="3"/>
  <c r="AT954" i="3" s="1"/>
  <c r="AS954" i="3"/>
  <c r="AU954" i="3"/>
  <c r="AW954" i="3" s="1"/>
  <c r="AV954" i="3"/>
  <c r="AX954" i="3"/>
  <c r="AZ954" i="3" s="1"/>
  <c r="AY954" i="3"/>
  <c r="BA954" i="3"/>
  <c r="BC954" i="3" s="1"/>
  <c r="BB954" i="3"/>
  <c r="BD954" i="3"/>
  <c r="BF954" i="3" s="1"/>
  <c r="U954" i="3"/>
  <c r="BG954" i="3"/>
  <c r="BI954" i="3" s="1"/>
  <c r="N953" i="11"/>
  <c r="O953" i="11"/>
  <c r="P953" i="11"/>
  <c r="A954" i="11"/>
  <c r="AI955" i="3"/>
  <c r="AK955" i="3" s="1"/>
  <c r="AL955" i="3"/>
  <c r="AN955" i="3" s="1"/>
  <c r="AM955" i="3"/>
  <c r="AO955" i="3"/>
  <c r="AQ955" i="3" s="1"/>
  <c r="AP955" i="3"/>
  <c r="AR955" i="3"/>
  <c r="AT955" i="3" s="1"/>
  <c r="AS955" i="3"/>
  <c r="AU955" i="3"/>
  <c r="AW955" i="3" s="1"/>
  <c r="AV955" i="3"/>
  <c r="AX955" i="3"/>
  <c r="AZ955" i="3" s="1"/>
  <c r="AY955" i="3"/>
  <c r="BA955" i="3"/>
  <c r="BC955" i="3" s="1"/>
  <c r="BB955" i="3"/>
  <c r="BD955" i="3"/>
  <c r="BF955" i="3" s="1"/>
  <c r="U955" i="3"/>
  <c r="BG955" i="3"/>
  <c r="BI955" i="3" s="1"/>
  <c r="N954" i="11"/>
  <c r="O954" i="11"/>
  <c r="P954" i="11"/>
  <c r="A955" i="11"/>
  <c r="AI956" i="3"/>
  <c r="AK956" i="3" s="1"/>
  <c r="AL956" i="3"/>
  <c r="AN956" i="3" s="1"/>
  <c r="AM956" i="3"/>
  <c r="AO956" i="3"/>
  <c r="AQ956" i="3" s="1"/>
  <c r="AP956" i="3"/>
  <c r="AR956" i="3"/>
  <c r="AT956" i="3" s="1"/>
  <c r="AS956" i="3"/>
  <c r="AU956" i="3"/>
  <c r="AW956" i="3" s="1"/>
  <c r="AV956" i="3"/>
  <c r="AX956" i="3"/>
  <c r="AZ956" i="3" s="1"/>
  <c r="AY956" i="3"/>
  <c r="BA956" i="3"/>
  <c r="BC956" i="3" s="1"/>
  <c r="BB956" i="3"/>
  <c r="BD956" i="3"/>
  <c r="BF956" i="3" s="1"/>
  <c r="U956" i="3"/>
  <c r="K956" i="3" s="1"/>
  <c r="BG956" i="3"/>
  <c r="BI956" i="3" s="1"/>
  <c r="N955" i="11"/>
  <c r="O955" i="11"/>
  <c r="P955" i="11"/>
  <c r="A956" i="11"/>
  <c r="AI957" i="3"/>
  <c r="AK957" i="3" s="1"/>
  <c r="AL957" i="3"/>
  <c r="AN957" i="3" s="1"/>
  <c r="AM957" i="3"/>
  <c r="AO957" i="3"/>
  <c r="AP957" i="3"/>
  <c r="AR957" i="3"/>
  <c r="AT957" i="3" s="1"/>
  <c r="AS957" i="3"/>
  <c r="AU957" i="3"/>
  <c r="AW957" i="3" s="1"/>
  <c r="AV957" i="3"/>
  <c r="AX957" i="3"/>
  <c r="AZ957" i="3" s="1"/>
  <c r="AY957" i="3"/>
  <c r="BA957" i="3"/>
  <c r="BC957" i="3" s="1"/>
  <c r="BB957" i="3"/>
  <c r="BD957" i="3"/>
  <c r="BF957" i="3" s="1"/>
  <c r="U957" i="3"/>
  <c r="BG957" i="3"/>
  <c r="BI957" i="3" s="1"/>
  <c r="N956" i="11"/>
  <c r="O956" i="11"/>
  <c r="P956" i="11"/>
  <c r="A957" i="11"/>
  <c r="AI958" i="3"/>
  <c r="AK958" i="3" s="1"/>
  <c r="AL958" i="3"/>
  <c r="AM958" i="3"/>
  <c r="AO958" i="3"/>
  <c r="AQ958" i="3" s="1"/>
  <c r="AP958" i="3"/>
  <c r="AR958" i="3"/>
  <c r="AT958" i="3" s="1"/>
  <c r="AS958" i="3"/>
  <c r="AU958" i="3"/>
  <c r="AW958" i="3" s="1"/>
  <c r="AV958" i="3"/>
  <c r="AX958" i="3"/>
  <c r="AZ958" i="3" s="1"/>
  <c r="AY958" i="3"/>
  <c r="BA958" i="3"/>
  <c r="BC958" i="3" s="1"/>
  <c r="BB958" i="3"/>
  <c r="BD958" i="3"/>
  <c r="BF958" i="3" s="1"/>
  <c r="U958" i="3"/>
  <c r="J958" i="3" s="1"/>
  <c r="T958" i="3" s="1"/>
  <c r="BG958" i="3"/>
  <c r="BI958" i="3" s="1"/>
  <c r="N957" i="11"/>
  <c r="O957" i="11"/>
  <c r="P957" i="11"/>
  <c r="A958" i="11"/>
  <c r="AI959" i="3"/>
  <c r="AK959" i="3" s="1"/>
  <c r="AL959" i="3"/>
  <c r="AN959" i="3" s="1"/>
  <c r="AM959" i="3"/>
  <c r="AO959" i="3"/>
  <c r="AP959" i="3"/>
  <c r="AR959" i="3"/>
  <c r="AT959" i="3" s="1"/>
  <c r="AS959" i="3"/>
  <c r="AU959" i="3"/>
  <c r="AW959" i="3" s="1"/>
  <c r="AV959" i="3"/>
  <c r="AX959" i="3"/>
  <c r="AZ959" i="3" s="1"/>
  <c r="AY959" i="3"/>
  <c r="BA959" i="3"/>
  <c r="BC959" i="3" s="1"/>
  <c r="BB959" i="3"/>
  <c r="BD959" i="3"/>
  <c r="BF959" i="3" s="1"/>
  <c r="U959" i="3"/>
  <c r="BG959" i="3"/>
  <c r="BI959" i="3" s="1"/>
  <c r="N958" i="11"/>
  <c r="O958" i="11"/>
  <c r="P958" i="11"/>
  <c r="A959" i="11"/>
  <c r="AI960" i="3"/>
  <c r="AK960" i="3" s="1"/>
  <c r="AL960" i="3"/>
  <c r="AN960" i="3" s="1"/>
  <c r="AM960" i="3"/>
  <c r="AO960" i="3"/>
  <c r="AQ960" i="3" s="1"/>
  <c r="AP960" i="3"/>
  <c r="AR960" i="3"/>
  <c r="AT960" i="3" s="1"/>
  <c r="AS960" i="3"/>
  <c r="AU960" i="3"/>
  <c r="AW960" i="3" s="1"/>
  <c r="AV960" i="3"/>
  <c r="AX960" i="3"/>
  <c r="AZ960" i="3" s="1"/>
  <c r="AY960" i="3"/>
  <c r="BA960" i="3"/>
  <c r="BC960" i="3" s="1"/>
  <c r="BB960" i="3"/>
  <c r="BD960" i="3"/>
  <c r="BF960" i="3" s="1"/>
  <c r="U960" i="3"/>
  <c r="J960" i="3" s="1"/>
  <c r="T960" i="3" s="1"/>
  <c r="BG960" i="3"/>
  <c r="BI960" i="3" s="1"/>
  <c r="N959" i="11"/>
  <c r="O959" i="11"/>
  <c r="P959" i="11"/>
  <c r="A960" i="11"/>
  <c r="AI961" i="3"/>
  <c r="AK961" i="3" s="1"/>
  <c r="AL961" i="3"/>
  <c r="AN961" i="3" s="1"/>
  <c r="AM961" i="3"/>
  <c r="AO961" i="3"/>
  <c r="AQ961" i="3" s="1"/>
  <c r="AP961" i="3"/>
  <c r="AR961" i="3"/>
  <c r="AT961" i="3" s="1"/>
  <c r="AS961" i="3"/>
  <c r="AU961" i="3"/>
  <c r="AW961" i="3" s="1"/>
  <c r="AV961" i="3"/>
  <c r="AX961" i="3"/>
  <c r="AZ961" i="3" s="1"/>
  <c r="AY961" i="3"/>
  <c r="BA961" i="3"/>
  <c r="BC961" i="3" s="1"/>
  <c r="BB961" i="3"/>
  <c r="BD961" i="3"/>
  <c r="BF961" i="3" s="1"/>
  <c r="U961" i="3"/>
  <c r="J961" i="3" s="1"/>
  <c r="T961" i="3" s="1"/>
  <c r="BG961" i="3"/>
  <c r="BI961" i="3" s="1"/>
  <c r="N960" i="11"/>
  <c r="O960" i="11"/>
  <c r="P960" i="11"/>
  <c r="A961" i="11"/>
  <c r="AI962" i="3"/>
  <c r="AK962" i="3" s="1"/>
  <c r="AL962" i="3"/>
  <c r="AN962" i="3" s="1"/>
  <c r="AM962" i="3"/>
  <c r="AO962" i="3"/>
  <c r="AQ962" i="3" s="1"/>
  <c r="AP962" i="3"/>
  <c r="AR962" i="3"/>
  <c r="AT962" i="3" s="1"/>
  <c r="AS962" i="3"/>
  <c r="AU962" i="3"/>
  <c r="AW962" i="3" s="1"/>
  <c r="AV962" i="3"/>
  <c r="AX962" i="3"/>
  <c r="AZ962" i="3" s="1"/>
  <c r="AY962" i="3"/>
  <c r="BA962" i="3"/>
  <c r="BC962" i="3" s="1"/>
  <c r="BB962" i="3"/>
  <c r="BD962" i="3"/>
  <c r="BF962" i="3" s="1"/>
  <c r="U962" i="3"/>
  <c r="K962" i="3" s="1"/>
  <c r="BG962" i="3"/>
  <c r="BI962" i="3" s="1"/>
  <c r="N961" i="11"/>
  <c r="O961" i="11"/>
  <c r="P961" i="11"/>
  <c r="A962" i="11"/>
  <c r="AI963" i="3"/>
  <c r="AK963" i="3" s="1"/>
  <c r="AL963" i="3"/>
  <c r="AN963" i="3" s="1"/>
  <c r="AM963" i="3"/>
  <c r="AO963" i="3"/>
  <c r="AQ963" i="3" s="1"/>
  <c r="AP963" i="3"/>
  <c r="AR963" i="3"/>
  <c r="AT963" i="3" s="1"/>
  <c r="AS963" i="3"/>
  <c r="AU963" i="3"/>
  <c r="AW963" i="3" s="1"/>
  <c r="AV963" i="3"/>
  <c r="AX963" i="3"/>
  <c r="AZ963" i="3" s="1"/>
  <c r="AY963" i="3"/>
  <c r="BA963" i="3"/>
  <c r="BC963" i="3" s="1"/>
  <c r="BB963" i="3"/>
  <c r="BD963" i="3"/>
  <c r="BF963" i="3" s="1"/>
  <c r="U963" i="3"/>
  <c r="BG963" i="3"/>
  <c r="BI963" i="3" s="1"/>
  <c r="N962" i="11"/>
  <c r="O962" i="11"/>
  <c r="P962" i="11"/>
  <c r="A963" i="11"/>
  <c r="AI964" i="3"/>
  <c r="AK964" i="3" s="1"/>
  <c r="AL964" i="3"/>
  <c r="AM964" i="3"/>
  <c r="AO964" i="3"/>
  <c r="AQ964" i="3" s="1"/>
  <c r="AP964" i="3"/>
  <c r="AR964" i="3"/>
  <c r="AT964" i="3" s="1"/>
  <c r="AS964" i="3"/>
  <c r="AU964" i="3"/>
  <c r="AW964" i="3" s="1"/>
  <c r="AV964" i="3"/>
  <c r="AX964" i="3"/>
  <c r="AZ964" i="3" s="1"/>
  <c r="AY964" i="3"/>
  <c r="BA964" i="3"/>
  <c r="BC964" i="3" s="1"/>
  <c r="BB964" i="3"/>
  <c r="BD964" i="3"/>
  <c r="BF964" i="3" s="1"/>
  <c r="U964" i="3"/>
  <c r="BG964" i="3"/>
  <c r="BI964" i="3" s="1"/>
  <c r="N963" i="11"/>
  <c r="O963" i="11"/>
  <c r="P963" i="11"/>
  <c r="A964" i="11"/>
  <c r="AI965" i="3"/>
  <c r="AK965" i="3" s="1"/>
  <c r="AL965" i="3"/>
  <c r="AM965" i="3"/>
  <c r="AO965" i="3"/>
  <c r="AQ965" i="3" s="1"/>
  <c r="AP965" i="3"/>
  <c r="AR965" i="3"/>
  <c r="AT965" i="3" s="1"/>
  <c r="AS965" i="3"/>
  <c r="AU965" i="3"/>
  <c r="AW965" i="3" s="1"/>
  <c r="AV965" i="3"/>
  <c r="AX965" i="3"/>
  <c r="AZ965" i="3" s="1"/>
  <c r="AY965" i="3"/>
  <c r="BA965" i="3"/>
  <c r="BC965" i="3" s="1"/>
  <c r="BB965" i="3"/>
  <c r="BD965" i="3"/>
  <c r="BF965" i="3" s="1"/>
  <c r="U965" i="3"/>
  <c r="J965" i="3" s="1"/>
  <c r="T965" i="3" s="1"/>
  <c r="BG965" i="3"/>
  <c r="BI965" i="3" s="1"/>
  <c r="N964" i="11"/>
  <c r="O964" i="11"/>
  <c r="P964" i="11"/>
  <c r="A965" i="11"/>
  <c r="AI966" i="3"/>
  <c r="AK966" i="3" s="1"/>
  <c r="AL966" i="3"/>
  <c r="AN966" i="3" s="1"/>
  <c r="AM966" i="3"/>
  <c r="AO966" i="3"/>
  <c r="AQ966" i="3" s="1"/>
  <c r="AP966" i="3"/>
  <c r="AR966" i="3"/>
  <c r="AT966" i="3" s="1"/>
  <c r="AS966" i="3"/>
  <c r="AU966" i="3"/>
  <c r="AW966" i="3" s="1"/>
  <c r="AV966" i="3"/>
  <c r="AX966" i="3"/>
  <c r="AZ966" i="3" s="1"/>
  <c r="AY966" i="3"/>
  <c r="BA966" i="3"/>
  <c r="BC966" i="3" s="1"/>
  <c r="BB966" i="3"/>
  <c r="BD966" i="3"/>
  <c r="BF966" i="3" s="1"/>
  <c r="U966" i="3"/>
  <c r="BG966" i="3"/>
  <c r="N965" i="11"/>
  <c r="O965" i="11"/>
  <c r="P965" i="11"/>
  <c r="A966" i="11"/>
  <c r="AI967" i="3"/>
  <c r="AK967" i="3" s="1"/>
  <c r="AL967" i="3"/>
  <c r="AN967" i="3" s="1"/>
  <c r="AM967" i="3"/>
  <c r="AO967" i="3"/>
  <c r="AQ967" i="3" s="1"/>
  <c r="AP967" i="3"/>
  <c r="AR967" i="3"/>
  <c r="AT967" i="3" s="1"/>
  <c r="AS967" i="3"/>
  <c r="AU967" i="3"/>
  <c r="AW967" i="3" s="1"/>
  <c r="AV967" i="3"/>
  <c r="AX967" i="3"/>
  <c r="AZ967" i="3" s="1"/>
  <c r="AY967" i="3"/>
  <c r="BA967" i="3"/>
  <c r="BC967" i="3" s="1"/>
  <c r="BB967" i="3"/>
  <c r="BD967" i="3"/>
  <c r="BF967" i="3" s="1"/>
  <c r="U967" i="3"/>
  <c r="BG967" i="3"/>
  <c r="BI967" i="3" s="1"/>
  <c r="N966" i="11"/>
  <c r="O966" i="11"/>
  <c r="P966" i="11"/>
  <c r="A967" i="11"/>
  <c r="AI968" i="3"/>
  <c r="AK968" i="3" s="1"/>
  <c r="AL968" i="3"/>
  <c r="AN968" i="3" s="1"/>
  <c r="AM968" i="3"/>
  <c r="AO968" i="3"/>
  <c r="AP968" i="3"/>
  <c r="AR968" i="3"/>
  <c r="AT968" i="3" s="1"/>
  <c r="AS968" i="3"/>
  <c r="AU968" i="3"/>
  <c r="AW968" i="3" s="1"/>
  <c r="AV968" i="3"/>
  <c r="AX968" i="3"/>
  <c r="AZ968" i="3" s="1"/>
  <c r="AY968" i="3"/>
  <c r="BA968" i="3"/>
  <c r="BC968" i="3" s="1"/>
  <c r="BB968" i="3"/>
  <c r="BD968" i="3"/>
  <c r="BF968" i="3" s="1"/>
  <c r="U968" i="3"/>
  <c r="J968" i="3" s="1"/>
  <c r="T968" i="3" s="1"/>
  <c r="BG968" i="3"/>
  <c r="BI968" i="3" s="1"/>
  <c r="N967" i="11"/>
  <c r="O967" i="11"/>
  <c r="P967" i="11"/>
  <c r="A968" i="11"/>
  <c r="AI969" i="3"/>
  <c r="AK969" i="3" s="1"/>
  <c r="AL969" i="3"/>
  <c r="AN969" i="3" s="1"/>
  <c r="AM969" i="3"/>
  <c r="AO969" i="3"/>
  <c r="AP969" i="3"/>
  <c r="AR969" i="3"/>
  <c r="AT969" i="3" s="1"/>
  <c r="AS969" i="3"/>
  <c r="AU969" i="3"/>
  <c r="AW969" i="3" s="1"/>
  <c r="AV969" i="3"/>
  <c r="AX969" i="3"/>
  <c r="AZ969" i="3" s="1"/>
  <c r="AY969" i="3"/>
  <c r="BA969" i="3"/>
  <c r="BC969" i="3" s="1"/>
  <c r="BB969" i="3"/>
  <c r="BD969" i="3"/>
  <c r="BF969" i="3" s="1"/>
  <c r="U969" i="3"/>
  <c r="BG969" i="3"/>
  <c r="BI969" i="3" s="1"/>
  <c r="N968" i="11"/>
  <c r="O968" i="11"/>
  <c r="P968" i="11"/>
  <c r="A969" i="11"/>
  <c r="AI970" i="3"/>
  <c r="AK970" i="3" s="1"/>
  <c r="AL970" i="3"/>
  <c r="AM970" i="3"/>
  <c r="AO970" i="3"/>
  <c r="AQ970" i="3" s="1"/>
  <c r="AP970" i="3"/>
  <c r="AR970" i="3"/>
  <c r="AT970" i="3" s="1"/>
  <c r="AS970" i="3"/>
  <c r="AU970" i="3"/>
  <c r="AW970" i="3" s="1"/>
  <c r="AV970" i="3"/>
  <c r="AX970" i="3"/>
  <c r="AZ970" i="3" s="1"/>
  <c r="AY970" i="3"/>
  <c r="BA970" i="3"/>
  <c r="BC970" i="3" s="1"/>
  <c r="BB970" i="3"/>
  <c r="BD970" i="3"/>
  <c r="BF970" i="3" s="1"/>
  <c r="U970" i="3"/>
  <c r="BG970" i="3"/>
  <c r="BI970" i="3" s="1"/>
  <c r="N969" i="11"/>
  <c r="O969" i="11"/>
  <c r="P969" i="11"/>
  <c r="A970" i="11"/>
  <c r="AI971" i="3"/>
  <c r="AK971" i="3" s="1"/>
  <c r="AL971" i="3"/>
  <c r="AN971" i="3" s="1"/>
  <c r="AM971" i="3"/>
  <c r="AO971" i="3"/>
  <c r="AQ971" i="3" s="1"/>
  <c r="AP971" i="3"/>
  <c r="AR971" i="3"/>
  <c r="AT971" i="3" s="1"/>
  <c r="AS971" i="3"/>
  <c r="AU971" i="3"/>
  <c r="AW971" i="3" s="1"/>
  <c r="AV971" i="3"/>
  <c r="AX971" i="3"/>
  <c r="AZ971" i="3" s="1"/>
  <c r="AY971" i="3"/>
  <c r="BA971" i="3"/>
  <c r="BC971" i="3" s="1"/>
  <c r="BB971" i="3"/>
  <c r="BD971" i="3"/>
  <c r="BF971" i="3" s="1"/>
  <c r="U971" i="3"/>
  <c r="J971" i="3" s="1"/>
  <c r="T971" i="3" s="1"/>
  <c r="BG971" i="3"/>
  <c r="BI971" i="3" s="1"/>
  <c r="N970" i="11"/>
  <c r="O970" i="11"/>
  <c r="P970" i="11"/>
  <c r="A971" i="11"/>
  <c r="AI972" i="3"/>
  <c r="AK972" i="3" s="1"/>
  <c r="AL972" i="3"/>
  <c r="AN972" i="3" s="1"/>
  <c r="AM972" i="3"/>
  <c r="AO972" i="3"/>
  <c r="AQ972" i="3" s="1"/>
  <c r="AP972" i="3"/>
  <c r="AR972" i="3"/>
  <c r="AT972" i="3" s="1"/>
  <c r="AS972" i="3"/>
  <c r="AU972" i="3"/>
  <c r="AW972" i="3" s="1"/>
  <c r="AV972" i="3"/>
  <c r="AX972" i="3"/>
  <c r="AZ972" i="3" s="1"/>
  <c r="AY972" i="3"/>
  <c r="BA972" i="3"/>
  <c r="BC972" i="3" s="1"/>
  <c r="BB972" i="3"/>
  <c r="BD972" i="3"/>
  <c r="BF972" i="3" s="1"/>
  <c r="U972" i="3"/>
  <c r="BG972" i="3"/>
  <c r="BI972" i="3" s="1"/>
  <c r="N971" i="11"/>
  <c r="O971" i="11"/>
  <c r="P971" i="11"/>
  <c r="A972" i="11"/>
  <c r="AI973" i="3"/>
  <c r="AK973" i="3" s="1"/>
  <c r="AL973" i="3"/>
  <c r="AN973" i="3" s="1"/>
  <c r="AM973" i="3"/>
  <c r="AO973" i="3"/>
  <c r="AQ973" i="3" s="1"/>
  <c r="AP973" i="3"/>
  <c r="AR973" i="3"/>
  <c r="AT973" i="3" s="1"/>
  <c r="AS973" i="3"/>
  <c r="AU973" i="3"/>
  <c r="AW973" i="3" s="1"/>
  <c r="AV973" i="3"/>
  <c r="AX973" i="3"/>
  <c r="AZ973" i="3" s="1"/>
  <c r="AY973" i="3"/>
  <c r="BA973" i="3"/>
  <c r="BC973" i="3" s="1"/>
  <c r="BB973" i="3"/>
  <c r="BD973" i="3"/>
  <c r="BF973" i="3" s="1"/>
  <c r="U973" i="3"/>
  <c r="BG973" i="3"/>
  <c r="BI973" i="3" s="1"/>
  <c r="N972" i="11"/>
  <c r="O972" i="11"/>
  <c r="P972" i="11"/>
  <c r="A973" i="11"/>
  <c r="AI974" i="3"/>
  <c r="AK974" i="3" s="1"/>
  <c r="AL974" i="3"/>
  <c r="AN974" i="3" s="1"/>
  <c r="AM974" i="3"/>
  <c r="AO974" i="3"/>
  <c r="AQ974" i="3" s="1"/>
  <c r="AP974" i="3"/>
  <c r="AR974" i="3"/>
  <c r="AT974" i="3" s="1"/>
  <c r="AS974" i="3"/>
  <c r="AU974" i="3"/>
  <c r="AW974" i="3" s="1"/>
  <c r="AV974" i="3"/>
  <c r="AX974" i="3"/>
  <c r="AZ974" i="3" s="1"/>
  <c r="AY974" i="3"/>
  <c r="BA974" i="3"/>
  <c r="BB974" i="3"/>
  <c r="BD974" i="3"/>
  <c r="BF974" i="3" s="1"/>
  <c r="U974" i="3"/>
  <c r="BG974" i="3"/>
  <c r="BI974" i="3" s="1"/>
  <c r="N973" i="11"/>
  <c r="O973" i="11"/>
  <c r="P973" i="11"/>
  <c r="A974" i="11"/>
  <c r="AI975" i="3"/>
  <c r="AK975" i="3" s="1"/>
  <c r="AL975" i="3"/>
  <c r="AN975" i="3" s="1"/>
  <c r="AM975" i="3"/>
  <c r="AO975" i="3"/>
  <c r="AQ975" i="3" s="1"/>
  <c r="AP975" i="3"/>
  <c r="AR975" i="3"/>
  <c r="AT975" i="3" s="1"/>
  <c r="AS975" i="3"/>
  <c r="AU975" i="3"/>
  <c r="AW975" i="3" s="1"/>
  <c r="AV975" i="3"/>
  <c r="AX975" i="3"/>
  <c r="AZ975" i="3" s="1"/>
  <c r="AY975" i="3"/>
  <c r="BA975" i="3"/>
  <c r="BC975" i="3" s="1"/>
  <c r="BB975" i="3"/>
  <c r="BD975" i="3"/>
  <c r="BF975" i="3" s="1"/>
  <c r="U975" i="3"/>
  <c r="K975" i="3" s="1"/>
  <c r="BG975" i="3"/>
  <c r="BI975" i="3" s="1"/>
  <c r="N974" i="11"/>
  <c r="O974" i="11"/>
  <c r="P974" i="11"/>
  <c r="A975" i="11"/>
  <c r="AI976" i="3"/>
  <c r="AK976" i="3" s="1"/>
  <c r="AL976" i="3"/>
  <c r="AN976" i="3" s="1"/>
  <c r="AM976" i="3"/>
  <c r="AO976" i="3"/>
  <c r="AQ976" i="3" s="1"/>
  <c r="AP976" i="3"/>
  <c r="AR976" i="3"/>
  <c r="AT976" i="3" s="1"/>
  <c r="AS976" i="3"/>
  <c r="AU976" i="3"/>
  <c r="AW976" i="3" s="1"/>
  <c r="AV976" i="3"/>
  <c r="AX976" i="3"/>
  <c r="AZ976" i="3" s="1"/>
  <c r="AY976" i="3"/>
  <c r="BA976" i="3"/>
  <c r="BC976" i="3" s="1"/>
  <c r="BB976" i="3"/>
  <c r="BD976" i="3"/>
  <c r="BF976" i="3" s="1"/>
  <c r="U976" i="3"/>
  <c r="BG976" i="3"/>
  <c r="BI976" i="3" s="1"/>
  <c r="N975" i="11"/>
  <c r="O975" i="11"/>
  <c r="P975" i="11"/>
  <c r="A976" i="11"/>
  <c r="AI977" i="3"/>
  <c r="AK977" i="3" s="1"/>
  <c r="AL977" i="3"/>
  <c r="AM977" i="3"/>
  <c r="AO977" i="3"/>
  <c r="AQ977" i="3" s="1"/>
  <c r="AP977" i="3"/>
  <c r="AR977" i="3"/>
  <c r="AT977" i="3" s="1"/>
  <c r="AS977" i="3"/>
  <c r="AU977" i="3"/>
  <c r="AW977" i="3" s="1"/>
  <c r="AV977" i="3"/>
  <c r="AX977" i="3"/>
  <c r="AZ977" i="3" s="1"/>
  <c r="AY977" i="3"/>
  <c r="BA977" i="3"/>
  <c r="BC977" i="3" s="1"/>
  <c r="BB977" i="3"/>
  <c r="BD977" i="3"/>
  <c r="BF977" i="3" s="1"/>
  <c r="U977" i="3"/>
  <c r="J977" i="3" s="1"/>
  <c r="T977" i="3" s="1"/>
  <c r="BG977" i="3"/>
  <c r="BI977" i="3" s="1"/>
  <c r="N976" i="11"/>
  <c r="O976" i="11"/>
  <c r="P976" i="11"/>
  <c r="A977" i="11"/>
  <c r="AI978" i="3"/>
  <c r="AK978" i="3" s="1"/>
  <c r="AL978" i="3"/>
  <c r="AN978" i="3" s="1"/>
  <c r="AM978" i="3"/>
  <c r="AO978" i="3"/>
  <c r="AQ978" i="3" s="1"/>
  <c r="AP978" i="3"/>
  <c r="AR978" i="3"/>
  <c r="AT978" i="3" s="1"/>
  <c r="AS978" i="3"/>
  <c r="AU978" i="3"/>
  <c r="AW978" i="3" s="1"/>
  <c r="AV978" i="3"/>
  <c r="AX978" i="3"/>
  <c r="AZ978" i="3" s="1"/>
  <c r="AY978" i="3"/>
  <c r="BA978" i="3"/>
  <c r="BC978" i="3" s="1"/>
  <c r="BB978" i="3"/>
  <c r="BD978" i="3"/>
  <c r="BF978" i="3" s="1"/>
  <c r="U978" i="3"/>
  <c r="BG978" i="3"/>
  <c r="BI978" i="3" s="1"/>
  <c r="N977" i="11"/>
  <c r="O977" i="11"/>
  <c r="P977" i="11"/>
  <c r="A978" i="11"/>
  <c r="AI979" i="3"/>
  <c r="AK979" i="3" s="1"/>
  <c r="AL979" i="3"/>
  <c r="AN979" i="3" s="1"/>
  <c r="AM979" i="3"/>
  <c r="AO979" i="3"/>
  <c r="AQ979" i="3" s="1"/>
  <c r="AP979" i="3"/>
  <c r="AR979" i="3"/>
  <c r="AT979" i="3" s="1"/>
  <c r="AS979" i="3"/>
  <c r="AU979" i="3"/>
  <c r="AW979" i="3" s="1"/>
  <c r="AV979" i="3"/>
  <c r="AX979" i="3"/>
  <c r="AZ979" i="3" s="1"/>
  <c r="AY979" i="3"/>
  <c r="BA979" i="3"/>
  <c r="BC979" i="3" s="1"/>
  <c r="BB979" i="3"/>
  <c r="BD979" i="3"/>
  <c r="BF979" i="3" s="1"/>
  <c r="U979" i="3"/>
  <c r="BH979" i="3" s="1"/>
  <c r="BG979" i="3"/>
  <c r="BI979" i="3" s="1"/>
  <c r="N978" i="11"/>
  <c r="O978" i="11"/>
  <c r="P978" i="11"/>
  <c r="A979" i="11"/>
  <c r="AI980" i="3"/>
  <c r="AK980" i="3" s="1"/>
  <c r="AL980" i="3"/>
  <c r="AN980" i="3" s="1"/>
  <c r="AM980" i="3"/>
  <c r="AO980" i="3"/>
  <c r="AP980" i="3"/>
  <c r="AR980" i="3"/>
  <c r="AT980" i="3" s="1"/>
  <c r="AS980" i="3"/>
  <c r="AU980" i="3"/>
  <c r="AW980" i="3" s="1"/>
  <c r="AV980" i="3"/>
  <c r="AX980" i="3"/>
  <c r="AZ980" i="3" s="1"/>
  <c r="AY980" i="3"/>
  <c r="BA980" i="3"/>
  <c r="BC980" i="3" s="1"/>
  <c r="BB980" i="3"/>
  <c r="BD980" i="3"/>
  <c r="BF980" i="3" s="1"/>
  <c r="U980" i="3"/>
  <c r="K980" i="3" s="1"/>
  <c r="BG980" i="3"/>
  <c r="BI980" i="3" s="1"/>
  <c r="N979" i="11"/>
  <c r="O979" i="11"/>
  <c r="P979" i="11"/>
  <c r="A980" i="11"/>
  <c r="AI981" i="3"/>
  <c r="AK981" i="3" s="1"/>
  <c r="AL981" i="3"/>
  <c r="AN981" i="3" s="1"/>
  <c r="AM981" i="3"/>
  <c r="AO981" i="3"/>
  <c r="AP981" i="3"/>
  <c r="AR981" i="3"/>
  <c r="AT981" i="3" s="1"/>
  <c r="AS981" i="3"/>
  <c r="AU981" i="3"/>
  <c r="AW981" i="3" s="1"/>
  <c r="AV981" i="3"/>
  <c r="AX981" i="3"/>
  <c r="AZ981" i="3" s="1"/>
  <c r="AY981" i="3"/>
  <c r="BA981" i="3"/>
  <c r="BC981" i="3" s="1"/>
  <c r="BB981" i="3"/>
  <c r="BD981" i="3"/>
  <c r="BF981" i="3" s="1"/>
  <c r="U981" i="3"/>
  <c r="K981" i="3" s="1"/>
  <c r="BG981" i="3"/>
  <c r="BI981" i="3" s="1"/>
  <c r="N980" i="11"/>
  <c r="O980" i="11"/>
  <c r="P980" i="11"/>
  <c r="A981" i="11"/>
  <c r="AI982" i="3"/>
  <c r="AK982" i="3" s="1"/>
  <c r="AL982" i="3"/>
  <c r="AM982" i="3"/>
  <c r="AO982" i="3"/>
  <c r="AQ982" i="3" s="1"/>
  <c r="AP982" i="3"/>
  <c r="AR982" i="3"/>
  <c r="AT982" i="3" s="1"/>
  <c r="AS982" i="3"/>
  <c r="AU982" i="3"/>
  <c r="AW982" i="3" s="1"/>
  <c r="AV982" i="3"/>
  <c r="AX982" i="3"/>
  <c r="AZ982" i="3" s="1"/>
  <c r="AY982" i="3"/>
  <c r="BA982" i="3"/>
  <c r="BC982" i="3" s="1"/>
  <c r="BB982" i="3"/>
  <c r="BD982" i="3"/>
  <c r="BF982" i="3" s="1"/>
  <c r="U982" i="3"/>
  <c r="BH982" i="3" s="1"/>
  <c r="BG982" i="3"/>
  <c r="BI982" i="3" s="1"/>
  <c r="N981" i="11"/>
  <c r="O981" i="11"/>
  <c r="P981" i="11"/>
  <c r="A982" i="11"/>
  <c r="AI983" i="3"/>
  <c r="AK983" i="3" s="1"/>
  <c r="AL983" i="3"/>
  <c r="AN983" i="3" s="1"/>
  <c r="AM983" i="3"/>
  <c r="AO983" i="3"/>
  <c r="AQ983" i="3" s="1"/>
  <c r="AP983" i="3"/>
  <c r="AR983" i="3"/>
  <c r="AT983" i="3" s="1"/>
  <c r="AS983" i="3"/>
  <c r="AU983" i="3"/>
  <c r="AW983" i="3" s="1"/>
  <c r="AV983" i="3"/>
  <c r="AX983" i="3"/>
  <c r="AZ983" i="3" s="1"/>
  <c r="AY983" i="3"/>
  <c r="BA983" i="3"/>
  <c r="BC983" i="3" s="1"/>
  <c r="BB983" i="3"/>
  <c r="BD983" i="3"/>
  <c r="BF983" i="3" s="1"/>
  <c r="U983" i="3"/>
  <c r="J983" i="3" s="1"/>
  <c r="T983" i="3" s="1"/>
  <c r="BG983" i="3"/>
  <c r="BI983" i="3" s="1"/>
  <c r="N982" i="11"/>
  <c r="O982" i="11"/>
  <c r="P982" i="11"/>
  <c r="A983" i="11"/>
  <c r="AI984" i="3"/>
  <c r="AK984" i="3" s="1"/>
  <c r="AL984" i="3"/>
  <c r="AN984" i="3" s="1"/>
  <c r="AM984" i="3"/>
  <c r="AO984" i="3"/>
  <c r="AQ984" i="3" s="1"/>
  <c r="AP984" i="3"/>
  <c r="AR984" i="3"/>
  <c r="AT984" i="3" s="1"/>
  <c r="AS984" i="3"/>
  <c r="AU984" i="3"/>
  <c r="AW984" i="3" s="1"/>
  <c r="AV984" i="3"/>
  <c r="AX984" i="3"/>
  <c r="AZ984" i="3" s="1"/>
  <c r="AY984" i="3"/>
  <c r="BA984" i="3"/>
  <c r="BC984" i="3" s="1"/>
  <c r="BB984" i="3"/>
  <c r="BD984" i="3"/>
  <c r="BF984" i="3" s="1"/>
  <c r="U984" i="3"/>
  <c r="J984" i="3" s="1"/>
  <c r="T984" i="3" s="1"/>
  <c r="BG984" i="3"/>
  <c r="BI984" i="3" s="1"/>
  <c r="N983" i="11"/>
  <c r="O983" i="11"/>
  <c r="P983" i="11"/>
  <c r="A984" i="11"/>
  <c r="AI985" i="3"/>
  <c r="AK985" i="3" s="1"/>
  <c r="AL985" i="3"/>
  <c r="AN985" i="3" s="1"/>
  <c r="AM985" i="3"/>
  <c r="AO985" i="3"/>
  <c r="AQ985" i="3" s="1"/>
  <c r="AP985" i="3"/>
  <c r="AR985" i="3"/>
  <c r="AT985" i="3" s="1"/>
  <c r="AS985" i="3"/>
  <c r="AU985" i="3"/>
  <c r="AW985" i="3" s="1"/>
  <c r="AV985" i="3"/>
  <c r="AX985" i="3"/>
  <c r="AZ985" i="3" s="1"/>
  <c r="AY985" i="3"/>
  <c r="BA985" i="3"/>
  <c r="BC985" i="3" s="1"/>
  <c r="BB985" i="3"/>
  <c r="BD985" i="3"/>
  <c r="BF985" i="3" s="1"/>
  <c r="U985" i="3"/>
  <c r="J985" i="3" s="1"/>
  <c r="T985" i="3" s="1"/>
  <c r="BG985" i="3"/>
  <c r="BI985" i="3" s="1"/>
  <c r="N984" i="11"/>
  <c r="O984" i="11"/>
  <c r="P984" i="11"/>
  <c r="A985" i="11"/>
  <c r="AI986" i="3"/>
  <c r="AK986" i="3" s="1"/>
  <c r="AL986" i="3"/>
  <c r="AM986" i="3"/>
  <c r="AO986" i="3"/>
  <c r="AQ986" i="3" s="1"/>
  <c r="AP986" i="3"/>
  <c r="AR986" i="3"/>
  <c r="AT986" i="3" s="1"/>
  <c r="AS986" i="3"/>
  <c r="AU986" i="3"/>
  <c r="AW986" i="3" s="1"/>
  <c r="AV986" i="3"/>
  <c r="AX986" i="3"/>
  <c r="AZ986" i="3" s="1"/>
  <c r="AY986" i="3"/>
  <c r="BA986" i="3"/>
  <c r="BC986" i="3" s="1"/>
  <c r="BB986" i="3"/>
  <c r="BD986" i="3"/>
  <c r="BF986" i="3" s="1"/>
  <c r="U986" i="3"/>
  <c r="BG986" i="3"/>
  <c r="N985" i="11"/>
  <c r="O985" i="11"/>
  <c r="P985" i="11"/>
  <c r="A986" i="11"/>
  <c r="AI987" i="3"/>
  <c r="AK987" i="3" s="1"/>
  <c r="AL987" i="3"/>
  <c r="AN987" i="3" s="1"/>
  <c r="AM987" i="3"/>
  <c r="AO987" i="3"/>
  <c r="AQ987" i="3" s="1"/>
  <c r="AP987" i="3"/>
  <c r="AR987" i="3"/>
  <c r="AT987" i="3" s="1"/>
  <c r="AS987" i="3"/>
  <c r="AU987" i="3"/>
  <c r="AW987" i="3" s="1"/>
  <c r="AV987" i="3"/>
  <c r="AX987" i="3"/>
  <c r="AZ987" i="3" s="1"/>
  <c r="AY987" i="3"/>
  <c r="BA987" i="3"/>
  <c r="BC987" i="3" s="1"/>
  <c r="BB987" i="3"/>
  <c r="BD987" i="3"/>
  <c r="BF987" i="3" s="1"/>
  <c r="U987" i="3"/>
  <c r="BG987" i="3"/>
  <c r="BI987" i="3" s="1"/>
  <c r="N986" i="11"/>
  <c r="O986" i="11"/>
  <c r="P986" i="11"/>
  <c r="A987" i="11"/>
  <c r="AI988" i="3"/>
  <c r="AK988" i="3" s="1"/>
  <c r="AL988" i="3"/>
  <c r="AM988" i="3"/>
  <c r="AO988" i="3"/>
  <c r="AQ988" i="3" s="1"/>
  <c r="AP988" i="3"/>
  <c r="AR988" i="3"/>
  <c r="AT988" i="3" s="1"/>
  <c r="AS988" i="3"/>
  <c r="AU988" i="3"/>
  <c r="AW988" i="3" s="1"/>
  <c r="AV988" i="3"/>
  <c r="AX988" i="3"/>
  <c r="AZ988" i="3" s="1"/>
  <c r="AY988" i="3"/>
  <c r="BA988" i="3"/>
  <c r="BC988" i="3" s="1"/>
  <c r="BB988" i="3"/>
  <c r="BD988" i="3"/>
  <c r="BF988" i="3" s="1"/>
  <c r="U988" i="3"/>
  <c r="BG988" i="3"/>
  <c r="BI988" i="3" s="1"/>
  <c r="N987" i="11"/>
  <c r="O987" i="11"/>
  <c r="P987" i="11"/>
  <c r="A988" i="11"/>
  <c r="AI989" i="3"/>
  <c r="AK989" i="3" s="1"/>
  <c r="AL989" i="3"/>
  <c r="AM989" i="3"/>
  <c r="AO989" i="3"/>
  <c r="AQ989" i="3" s="1"/>
  <c r="AP989" i="3"/>
  <c r="AR989" i="3"/>
  <c r="AT989" i="3" s="1"/>
  <c r="AS989" i="3"/>
  <c r="AU989" i="3"/>
  <c r="AW989" i="3" s="1"/>
  <c r="AV989" i="3"/>
  <c r="AX989" i="3"/>
  <c r="AZ989" i="3" s="1"/>
  <c r="AY989" i="3"/>
  <c r="BA989" i="3"/>
  <c r="BC989" i="3" s="1"/>
  <c r="BB989" i="3"/>
  <c r="BD989" i="3"/>
  <c r="BF989" i="3" s="1"/>
  <c r="U989" i="3"/>
  <c r="BE989" i="3" s="1"/>
  <c r="BG989" i="3"/>
  <c r="BI989" i="3" s="1"/>
  <c r="N988" i="11"/>
  <c r="O988" i="11"/>
  <c r="P988" i="11"/>
  <c r="A989" i="11"/>
  <c r="AI990" i="3"/>
  <c r="AK990" i="3" s="1"/>
  <c r="AL990" i="3"/>
  <c r="AM990" i="3"/>
  <c r="AO990" i="3"/>
  <c r="AQ990" i="3" s="1"/>
  <c r="AP990" i="3"/>
  <c r="AR990" i="3"/>
  <c r="AT990" i="3" s="1"/>
  <c r="AS990" i="3"/>
  <c r="AU990" i="3"/>
  <c r="AW990" i="3" s="1"/>
  <c r="AV990" i="3"/>
  <c r="AX990" i="3"/>
  <c r="AZ990" i="3" s="1"/>
  <c r="AY990" i="3"/>
  <c r="BA990" i="3"/>
  <c r="BC990" i="3" s="1"/>
  <c r="BB990" i="3"/>
  <c r="BD990" i="3"/>
  <c r="BF990" i="3" s="1"/>
  <c r="U990" i="3"/>
  <c r="K990" i="3" s="1"/>
  <c r="BG990" i="3"/>
  <c r="BI990" i="3" s="1"/>
  <c r="N989" i="11"/>
  <c r="O989" i="11"/>
  <c r="P989" i="11"/>
  <c r="A990" i="11"/>
  <c r="AI991" i="3"/>
  <c r="AK991" i="3" s="1"/>
  <c r="AL991" i="3"/>
  <c r="AN991" i="3" s="1"/>
  <c r="AM991" i="3"/>
  <c r="AO991" i="3"/>
  <c r="AQ991" i="3" s="1"/>
  <c r="AP991" i="3"/>
  <c r="AR991" i="3"/>
  <c r="AT991" i="3" s="1"/>
  <c r="AS991" i="3"/>
  <c r="AU991" i="3"/>
  <c r="AW991" i="3" s="1"/>
  <c r="AV991" i="3"/>
  <c r="AX991" i="3"/>
  <c r="AZ991" i="3" s="1"/>
  <c r="AY991" i="3"/>
  <c r="BA991" i="3"/>
  <c r="BC991" i="3" s="1"/>
  <c r="BB991" i="3"/>
  <c r="BD991" i="3"/>
  <c r="BF991" i="3" s="1"/>
  <c r="U991" i="3"/>
  <c r="K991" i="3" s="1"/>
  <c r="BG991" i="3"/>
  <c r="BI991" i="3" s="1"/>
  <c r="N990" i="11"/>
  <c r="O990" i="11"/>
  <c r="P990" i="11"/>
  <c r="A991" i="11"/>
  <c r="AI992" i="3"/>
  <c r="AK992" i="3" s="1"/>
  <c r="AL992" i="3"/>
  <c r="AN992" i="3" s="1"/>
  <c r="AM992" i="3"/>
  <c r="AO992" i="3"/>
  <c r="AQ992" i="3" s="1"/>
  <c r="AP992" i="3"/>
  <c r="AR992" i="3"/>
  <c r="AT992" i="3" s="1"/>
  <c r="AS992" i="3"/>
  <c r="AU992" i="3"/>
  <c r="AW992" i="3" s="1"/>
  <c r="AV992" i="3"/>
  <c r="AX992" i="3"/>
  <c r="AZ992" i="3" s="1"/>
  <c r="AY992" i="3"/>
  <c r="BA992" i="3"/>
  <c r="BC992" i="3" s="1"/>
  <c r="BB992" i="3"/>
  <c r="BD992" i="3"/>
  <c r="BF992" i="3" s="1"/>
  <c r="U992" i="3"/>
  <c r="J992" i="3" s="1"/>
  <c r="T992" i="3" s="1"/>
  <c r="BG992" i="3"/>
  <c r="BI992" i="3" s="1"/>
  <c r="N991" i="11"/>
  <c r="O991" i="11"/>
  <c r="P991" i="11"/>
  <c r="A992" i="11"/>
  <c r="AI993" i="3"/>
  <c r="AK993" i="3" s="1"/>
  <c r="AL993" i="3"/>
  <c r="AN993" i="3" s="1"/>
  <c r="AM993" i="3"/>
  <c r="AO993" i="3"/>
  <c r="AQ993" i="3" s="1"/>
  <c r="AP993" i="3"/>
  <c r="AR993" i="3"/>
  <c r="AT993" i="3" s="1"/>
  <c r="AS993" i="3"/>
  <c r="AU993" i="3"/>
  <c r="AW993" i="3" s="1"/>
  <c r="AV993" i="3"/>
  <c r="AX993" i="3"/>
  <c r="AZ993" i="3" s="1"/>
  <c r="AY993" i="3"/>
  <c r="BA993" i="3"/>
  <c r="BC993" i="3" s="1"/>
  <c r="BB993" i="3"/>
  <c r="BD993" i="3"/>
  <c r="BF993" i="3" s="1"/>
  <c r="U993" i="3"/>
  <c r="BE993" i="3" s="1"/>
  <c r="BG993" i="3"/>
  <c r="BI993" i="3" s="1"/>
  <c r="N992" i="11"/>
  <c r="O992" i="11"/>
  <c r="P992" i="11"/>
  <c r="A993" i="11"/>
  <c r="AI994" i="3"/>
  <c r="AK994" i="3" s="1"/>
  <c r="AL994" i="3"/>
  <c r="AN994" i="3" s="1"/>
  <c r="AM994" i="3"/>
  <c r="AO994" i="3"/>
  <c r="AQ994" i="3" s="1"/>
  <c r="AP994" i="3"/>
  <c r="AR994" i="3"/>
  <c r="AT994" i="3" s="1"/>
  <c r="AS994" i="3"/>
  <c r="AU994" i="3"/>
  <c r="AW994" i="3" s="1"/>
  <c r="AV994" i="3"/>
  <c r="AX994" i="3"/>
  <c r="AZ994" i="3" s="1"/>
  <c r="AY994" i="3"/>
  <c r="BA994" i="3"/>
  <c r="BC994" i="3" s="1"/>
  <c r="BB994" i="3"/>
  <c r="BD994" i="3"/>
  <c r="BF994" i="3" s="1"/>
  <c r="U994" i="3"/>
  <c r="K994" i="3" s="1"/>
  <c r="BG994" i="3"/>
  <c r="BI994" i="3" s="1"/>
  <c r="N993" i="11"/>
  <c r="O993" i="11"/>
  <c r="P993" i="11"/>
  <c r="A994" i="11"/>
  <c r="AI995" i="3"/>
  <c r="AK995" i="3" s="1"/>
  <c r="AL995" i="3"/>
  <c r="AN995" i="3" s="1"/>
  <c r="AM995" i="3"/>
  <c r="AO995" i="3"/>
  <c r="AQ995" i="3" s="1"/>
  <c r="AP995" i="3"/>
  <c r="AR995" i="3"/>
  <c r="AT995" i="3" s="1"/>
  <c r="AS995" i="3"/>
  <c r="AU995" i="3"/>
  <c r="AW995" i="3" s="1"/>
  <c r="AV995" i="3"/>
  <c r="AX995" i="3"/>
  <c r="AZ995" i="3" s="1"/>
  <c r="AY995" i="3"/>
  <c r="BA995" i="3"/>
  <c r="BC995" i="3" s="1"/>
  <c r="BB995" i="3"/>
  <c r="BD995" i="3"/>
  <c r="BF995" i="3" s="1"/>
  <c r="U995" i="3"/>
  <c r="BG995" i="3"/>
  <c r="BI995" i="3" s="1"/>
  <c r="N994" i="11"/>
  <c r="O994" i="11"/>
  <c r="P994" i="11"/>
  <c r="A995" i="11"/>
  <c r="AI996" i="3"/>
  <c r="AK996" i="3" s="1"/>
  <c r="AL996" i="3"/>
  <c r="AN996" i="3" s="1"/>
  <c r="AM996" i="3"/>
  <c r="AO996" i="3"/>
  <c r="AP996" i="3"/>
  <c r="AR996" i="3"/>
  <c r="AT996" i="3" s="1"/>
  <c r="AS996" i="3"/>
  <c r="AU996" i="3"/>
  <c r="AW996" i="3" s="1"/>
  <c r="AV996" i="3"/>
  <c r="AX996" i="3"/>
  <c r="AZ996" i="3" s="1"/>
  <c r="AY996" i="3"/>
  <c r="BA996" i="3"/>
  <c r="BC996" i="3" s="1"/>
  <c r="BB996" i="3"/>
  <c r="BD996" i="3"/>
  <c r="BF996" i="3" s="1"/>
  <c r="U996" i="3"/>
  <c r="BG996" i="3"/>
  <c r="BI996" i="3" s="1"/>
  <c r="N995" i="11"/>
  <c r="O995" i="11"/>
  <c r="P995" i="11"/>
  <c r="A996" i="11"/>
  <c r="AI997" i="3"/>
  <c r="AK997" i="3" s="1"/>
  <c r="AL997" i="3"/>
  <c r="AN997" i="3" s="1"/>
  <c r="AM997" i="3"/>
  <c r="AO997" i="3"/>
  <c r="AQ997" i="3" s="1"/>
  <c r="AP997" i="3"/>
  <c r="AR997" i="3"/>
  <c r="AT997" i="3" s="1"/>
  <c r="AS997" i="3"/>
  <c r="AU997" i="3"/>
  <c r="AW997" i="3" s="1"/>
  <c r="AV997" i="3"/>
  <c r="AX997" i="3"/>
  <c r="AZ997" i="3" s="1"/>
  <c r="AY997" i="3"/>
  <c r="BA997" i="3"/>
  <c r="BC997" i="3" s="1"/>
  <c r="BB997" i="3"/>
  <c r="BD997" i="3"/>
  <c r="BF997" i="3" s="1"/>
  <c r="U997" i="3"/>
  <c r="K997" i="3" s="1"/>
  <c r="BG997" i="3"/>
  <c r="BI997" i="3" s="1"/>
  <c r="N996" i="11"/>
  <c r="O996" i="11"/>
  <c r="P996" i="11"/>
  <c r="A997" i="11"/>
  <c r="AI998" i="3"/>
  <c r="AK998" i="3" s="1"/>
  <c r="AL998" i="3"/>
  <c r="AM998" i="3"/>
  <c r="AO998" i="3"/>
  <c r="AQ998" i="3" s="1"/>
  <c r="AP998" i="3"/>
  <c r="AR998" i="3"/>
  <c r="AT998" i="3" s="1"/>
  <c r="AS998" i="3"/>
  <c r="AU998" i="3"/>
  <c r="AW998" i="3" s="1"/>
  <c r="AV998" i="3"/>
  <c r="AX998" i="3"/>
  <c r="AZ998" i="3" s="1"/>
  <c r="AY998" i="3"/>
  <c r="BA998" i="3"/>
  <c r="BC998" i="3" s="1"/>
  <c r="BB998" i="3"/>
  <c r="BD998" i="3"/>
  <c r="BF998" i="3" s="1"/>
  <c r="U998" i="3"/>
  <c r="BG998" i="3"/>
  <c r="BI998" i="3" s="1"/>
  <c r="N997" i="11"/>
  <c r="O997" i="11"/>
  <c r="P997" i="11"/>
  <c r="A998" i="11"/>
  <c r="AI999" i="3"/>
  <c r="AK999" i="3" s="1"/>
  <c r="AL999" i="3"/>
  <c r="AN999" i="3" s="1"/>
  <c r="AM999" i="3"/>
  <c r="AO999" i="3"/>
  <c r="AQ999" i="3" s="1"/>
  <c r="AP999" i="3"/>
  <c r="AR999" i="3"/>
  <c r="AT999" i="3" s="1"/>
  <c r="AS999" i="3"/>
  <c r="AU999" i="3"/>
  <c r="AW999" i="3" s="1"/>
  <c r="AV999" i="3"/>
  <c r="AX999" i="3"/>
  <c r="AZ999" i="3" s="1"/>
  <c r="AY999" i="3"/>
  <c r="BA999" i="3"/>
  <c r="BC999" i="3" s="1"/>
  <c r="BB999" i="3"/>
  <c r="BD999" i="3"/>
  <c r="BF999" i="3" s="1"/>
  <c r="U999" i="3"/>
  <c r="BG999" i="3"/>
  <c r="BI999" i="3" s="1"/>
  <c r="N998" i="11"/>
  <c r="O998" i="11"/>
  <c r="P998" i="11"/>
  <c r="A999" i="11"/>
  <c r="AI1000" i="3"/>
  <c r="AK1000" i="3" s="1"/>
  <c r="AL1000" i="3"/>
  <c r="AM1000" i="3"/>
  <c r="AO1000" i="3"/>
  <c r="AQ1000" i="3" s="1"/>
  <c r="AP1000" i="3"/>
  <c r="AR1000" i="3"/>
  <c r="AT1000" i="3" s="1"/>
  <c r="AS1000" i="3"/>
  <c r="AU1000" i="3"/>
  <c r="AW1000" i="3" s="1"/>
  <c r="AV1000" i="3"/>
  <c r="AX1000" i="3"/>
  <c r="AZ1000" i="3" s="1"/>
  <c r="AY1000" i="3"/>
  <c r="BA1000" i="3"/>
  <c r="BC1000" i="3" s="1"/>
  <c r="BB1000" i="3"/>
  <c r="BD1000" i="3"/>
  <c r="BF1000" i="3" s="1"/>
  <c r="U1000" i="3"/>
  <c r="BG1000" i="3"/>
  <c r="BI1000" i="3" s="1"/>
  <c r="N999" i="11"/>
  <c r="O999" i="11"/>
  <c r="P999" i="11"/>
  <c r="A1000" i="11"/>
  <c r="AI1001" i="3"/>
  <c r="AK1001" i="3" s="1"/>
  <c r="AL1001" i="3"/>
  <c r="AN1001" i="3" s="1"/>
  <c r="AM1001" i="3"/>
  <c r="AO1001" i="3"/>
  <c r="AQ1001" i="3" s="1"/>
  <c r="AP1001" i="3"/>
  <c r="AR1001" i="3"/>
  <c r="AT1001" i="3" s="1"/>
  <c r="AS1001" i="3"/>
  <c r="AU1001" i="3"/>
  <c r="AW1001" i="3" s="1"/>
  <c r="AV1001" i="3"/>
  <c r="AX1001" i="3"/>
  <c r="AZ1001" i="3" s="1"/>
  <c r="AY1001" i="3"/>
  <c r="BA1001" i="3"/>
  <c r="BC1001" i="3" s="1"/>
  <c r="BB1001" i="3"/>
  <c r="BD1001" i="3"/>
  <c r="BF1001" i="3" s="1"/>
  <c r="U1001" i="3"/>
  <c r="J1001" i="3" s="1"/>
  <c r="T1001" i="3" s="1"/>
  <c r="BG1001" i="3"/>
  <c r="BI1001" i="3" s="1"/>
  <c r="N1000" i="11"/>
  <c r="O1000" i="11"/>
  <c r="P1000" i="11"/>
  <c r="A1001" i="11"/>
  <c r="AI1002" i="3"/>
  <c r="AK1002" i="3" s="1"/>
  <c r="AL1002" i="3"/>
  <c r="AN1002" i="3" s="1"/>
  <c r="AM1002" i="3"/>
  <c r="AO1002" i="3"/>
  <c r="AQ1002" i="3" s="1"/>
  <c r="AP1002" i="3"/>
  <c r="AR1002" i="3"/>
  <c r="AT1002" i="3" s="1"/>
  <c r="AS1002" i="3"/>
  <c r="AU1002" i="3"/>
  <c r="AW1002" i="3" s="1"/>
  <c r="AV1002" i="3"/>
  <c r="AX1002" i="3"/>
  <c r="AZ1002" i="3" s="1"/>
  <c r="AY1002" i="3"/>
  <c r="BA1002" i="3"/>
  <c r="BC1002" i="3" s="1"/>
  <c r="BB1002" i="3"/>
  <c r="BD1002" i="3"/>
  <c r="BF1002" i="3" s="1"/>
  <c r="U1002" i="3"/>
  <c r="BG1002" i="3"/>
  <c r="BI1002" i="3" s="1"/>
  <c r="N1001" i="11"/>
  <c r="O1001" i="11"/>
  <c r="P1001" i="11"/>
  <c r="A1002" i="11"/>
  <c r="AI1003" i="3"/>
  <c r="AK1003" i="3" s="1"/>
  <c r="AL1003" i="3"/>
  <c r="AN1003" i="3" s="1"/>
  <c r="AM1003" i="3"/>
  <c r="AO1003" i="3"/>
  <c r="AQ1003" i="3" s="1"/>
  <c r="AP1003" i="3"/>
  <c r="AR1003" i="3"/>
  <c r="AT1003" i="3" s="1"/>
  <c r="AS1003" i="3"/>
  <c r="AU1003" i="3"/>
  <c r="AW1003" i="3" s="1"/>
  <c r="AV1003" i="3"/>
  <c r="AX1003" i="3"/>
  <c r="AZ1003" i="3" s="1"/>
  <c r="AY1003" i="3"/>
  <c r="BA1003" i="3"/>
  <c r="BC1003" i="3" s="1"/>
  <c r="BB1003" i="3"/>
  <c r="BD1003" i="3"/>
  <c r="BF1003" i="3" s="1"/>
  <c r="U1003" i="3"/>
  <c r="BG1003" i="3"/>
  <c r="BI1003" i="3" s="1"/>
  <c r="N1002" i="11"/>
  <c r="O1002" i="11"/>
  <c r="P1002" i="11"/>
  <c r="A1003" i="11"/>
  <c r="AI1004" i="3"/>
  <c r="AK1004" i="3" s="1"/>
  <c r="AL1004" i="3"/>
  <c r="AM1004" i="3"/>
  <c r="AO1004" i="3"/>
  <c r="AQ1004" i="3" s="1"/>
  <c r="AP1004" i="3"/>
  <c r="AR1004" i="3"/>
  <c r="AT1004" i="3" s="1"/>
  <c r="AS1004" i="3"/>
  <c r="AU1004" i="3"/>
  <c r="AW1004" i="3" s="1"/>
  <c r="AV1004" i="3"/>
  <c r="AX1004" i="3"/>
  <c r="AZ1004" i="3" s="1"/>
  <c r="AY1004" i="3"/>
  <c r="BA1004" i="3"/>
  <c r="BC1004" i="3" s="1"/>
  <c r="BB1004" i="3"/>
  <c r="BD1004" i="3"/>
  <c r="BF1004" i="3" s="1"/>
  <c r="U1004" i="3"/>
  <c r="BG1004" i="3"/>
  <c r="BI1004" i="3" s="1"/>
  <c r="N1003" i="11"/>
  <c r="O1003" i="11"/>
  <c r="P1003" i="11"/>
  <c r="A1004" i="11"/>
  <c r="AI1005" i="3"/>
  <c r="AK1005" i="3" s="1"/>
  <c r="AL1005" i="3"/>
  <c r="AN1005" i="3" s="1"/>
  <c r="AM1005" i="3"/>
  <c r="AO1005" i="3"/>
  <c r="AP1005" i="3"/>
  <c r="AR1005" i="3"/>
  <c r="AT1005" i="3" s="1"/>
  <c r="AS1005" i="3"/>
  <c r="AU1005" i="3"/>
  <c r="AW1005" i="3" s="1"/>
  <c r="AV1005" i="3"/>
  <c r="AX1005" i="3"/>
  <c r="AZ1005" i="3" s="1"/>
  <c r="AY1005" i="3"/>
  <c r="BA1005" i="3"/>
  <c r="BC1005" i="3" s="1"/>
  <c r="BB1005" i="3"/>
  <c r="BD1005" i="3"/>
  <c r="U1005" i="3"/>
  <c r="BG1005" i="3"/>
  <c r="BI1005" i="3" s="1"/>
  <c r="N1004" i="11"/>
  <c r="O1004" i="11"/>
  <c r="P1004" i="11"/>
  <c r="A1005" i="11"/>
  <c r="AI1006" i="3"/>
  <c r="AK1006" i="3" s="1"/>
  <c r="AL1006" i="3"/>
  <c r="AN1006" i="3" s="1"/>
  <c r="AM1006" i="3"/>
  <c r="AO1006" i="3"/>
  <c r="AP1006" i="3"/>
  <c r="AR1006" i="3"/>
  <c r="AS1006" i="3"/>
  <c r="AU1006" i="3"/>
  <c r="AW1006" i="3" s="1"/>
  <c r="AV1006" i="3"/>
  <c r="AX1006" i="3"/>
  <c r="AZ1006" i="3" s="1"/>
  <c r="AY1006" i="3"/>
  <c r="BA1006" i="3"/>
  <c r="BC1006" i="3" s="1"/>
  <c r="BB1006" i="3"/>
  <c r="BD1006" i="3"/>
  <c r="BF1006" i="3" s="1"/>
  <c r="U1006" i="3"/>
  <c r="BG1006" i="3"/>
  <c r="BI1006" i="3" s="1"/>
  <c r="N1005" i="11"/>
  <c r="O1005" i="11"/>
  <c r="P1005" i="11"/>
  <c r="A1006" i="11"/>
  <c r="AI1007" i="3"/>
  <c r="AK1007" i="3" s="1"/>
  <c r="AL1007" i="3"/>
  <c r="AN1007" i="3" s="1"/>
  <c r="AM1007" i="3"/>
  <c r="AO1007" i="3"/>
  <c r="AQ1007" i="3" s="1"/>
  <c r="AP1007" i="3"/>
  <c r="AR1007" i="3"/>
  <c r="AT1007" i="3" s="1"/>
  <c r="AS1007" i="3"/>
  <c r="AU1007" i="3"/>
  <c r="AW1007" i="3" s="1"/>
  <c r="AV1007" i="3"/>
  <c r="AX1007" i="3"/>
  <c r="AZ1007" i="3" s="1"/>
  <c r="AY1007" i="3"/>
  <c r="BA1007" i="3"/>
  <c r="BC1007" i="3" s="1"/>
  <c r="BB1007" i="3"/>
  <c r="BD1007" i="3"/>
  <c r="BF1007" i="3" s="1"/>
  <c r="U1007" i="3"/>
  <c r="J1007" i="3" s="1"/>
  <c r="T1007" i="3" s="1"/>
  <c r="BG1007" i="3"/>
  <c r="BI1007" i="3" s="1"/>
  <c r="N1006" i="11"/>
  <c r="O1006" i="11"/>
  <c r="P1006" i="11"/>
  <c r="A1007" i="11"/>
  <c r="AI1008" i="3"/>
  <c r="AK1008" i="3" s="1"/>
  <c r="AL1008" i="3"/>
  <c r="AN1008" i="3" s="1"/>
  <c r="AM1008" i="3"/>
  <c r="AO1008" i="3"/>
  <c r="AQ1008" i="3" s="1"/>
  <c r="AP1008" i="3"/>
  <c r="AR1008" i="3"/>
  <c r="AT1008" i="3" s="1"/>
  <c r="AS1008" i="3"/>
  <c r="AU1008" i="3"/>
  <c r="AW1008" i="3" s="1"/>
  <c r="AV1008" i="3"/>
  <c r="AX1008" i="3"/>
  <c r="AY1008" i="3"/>
  <c r="BA1008" i="3"/>
  <c r="BC1008" i="3" s="1"/>
  <c r="BB1008" i="3"/>
  <c r="BD1008" i="3"/>
  <c r="BF1008" i="3" s="1"/>
  <c r="U1008" i="3"/>
  <c r="J1008" i="3" s="1"/>
  <c r="T1008" i="3" s="1"/>
  <c r="BG1008" i="3"/>
  <c r="BI1008" i="3" s="1"/>
  <c r="N1007" i="11"/>
  <c r="O1007" i="11"/>
  <c r="P1007" i="11"/>
  <c r="A1008" i="11"/>
  <c r="AI1009" i="3"/>
  <c r="AK1009" i="3" s="1"/>
  <c r="AL1009" i="3"/>
  <c r="AN1009" i="3" s="1"/>
  <c r="AM1009" i="3"/>
  <c r="AO1009" i="3"/>
  <c r="AQ1009" i="3" s="1"/>
  <c r="AP1009" i="3"/>
  <c r="AR1009" i="3"/>
  <c r="AT1009" i="3" s="1"/>
  <c r="AS1009" i="3"/>
  <c r="AU1009" i="3"/>
  <c r="AW1009" i="3" s="1"/>
  <c r="AV1009" i="3"/>
  <c r="AX1009" i="3"/>
  <c r="AZ1009" i="3" s="1"/>
  <c r="AY1009" i="3"/>
  <c r="BA1009" i="3"/>
  <c r="BC1009" i="3" s="1"/>
  <c r="BB1009" i="3"/>
  <c r="BD1009" i="3"/>
  <c r="BF1009" i="3" s="1"/>
  <c r="U1009" i="3"/>
  <c r="BG1009" i="3"/>
  <c r="BI1009" i="3" s="1"/>
  <c r="N1008" i="11"/>
  <c r="O1008" i="11"/>
  <c r="P1008" i="11"/>
  <c r="A1009" i="11"/>
  <c r="AI1010" i="3"/>
  <c r="AK1010" i="3" s="1"/>
  <c r="AL1010" i="3"/>
  <c r="AN1010" i="3" s="1"/>
  <c r="AM1010" i="3"/>
  <c r="AO1010" i="3"/>
  <c r="AQ1010" i="3" s="1"/>
  <c r="AP1010" i="3"/>
  <c r="AR1010" i="3"/>
  <c r="AT1010" i="3" s="1"/>
  <c r="AS1010" i="3"/>
  <c r="AU1010" i="3"/>
  <c r="AW1010" i="3" s="1"/>
  <c r="AV1010" i="3"/>
  <c r="AX1010" i="3"/>
  <c r="AZ1010" i="3" s="1"/>
  <c r="AY1010" i="3"/>
  <c r="BA1010" i="3"/>
  <c r="BC1010" i="3" s="1"/>
  <c r="BB1010" i="3"/>
  <c r="BD1010" i="3"/>
  <c r="BF1010" i="3" s="1"/>
  <c r="U1010" i="3"/>
  <c r="BG1010" i="3"/>
  <c r="BI1010" i="3" s="1"/>
  <c r="N1009" i="11"/>
  <c r="O1009" i="11"/>
  <c r="P1009" i="11"/>
  <c r="A1010" i="11"/>
  <c r="AI1011" i="3"/>
  <c r="AK1011" i="3" s="1"/>
  <c r="AL1011" i="3"/>
  <c r="AN1011" i="3" s="1"/>
  <c r="AM1011" i="3"/>
  <c r="AO1011" i="3"/>
  <c r="AQ1011" i="3" s="1"/>
  <c r="AP1011" i="3"/>
  <c r="AR1011" i="3"/>
  <c r="AT1011" i="3" s="1"/>
  <c r="AS1011" i="3"/>
  <c r="AU1011" i="3"/>
  <c r="AW1011" i="3" s="1"/>
  <c r="AV1011" i="3"/>
  <c r="AX1011" i="3"/>
  <c r="AZ1011" i="3" s="1"/>
  <c r="AY1011" i="3"/>
  <c r="BA1011" i="3"/>
  <c r="BC1011" i="3" s="1"/>
  <c r="BB1011" i="3"/>
  <c r="BD1011" i="3"/>
  <c r="BF1011" i="3" s="1"/>
  <c r="U1011" i="3"/>
  <c r="BG1011" i="3"/>
  <c r="BI1011" i="3" s="1"/>
  <c r="N1010" i="11"/>
  <c r="O1010" i="11"/>
  <c r="P1010" i="11"/>
  <c r="A1011" i="11"/>
  <c r="AI1012" i="3"/>
  <c r="AK1012" i="3" s="1"/>
  <c r="AL1012" i="3"/>
  <c r="AN1012" i="3" s="1"/>
  <c r="AM1012" i="3"/>
  <c r="AO1012" i="3"/>
  <c r="AQ1012" i="3" s="1"/>
  <c r="AP1012" i="3"/>
  <c r="AR1012" i="3"/>
  <c r="AT1012" i="3" s="1"/>
  <c r="AS1012" i="3"/>
  <c r="AU1012" i="3"/>
  <c r="AW1012" i="3" s="1"/>
  <c r="AV1012" i="3"/>
  <c r="AX1012" i="3"/>
  <c r="AZ1012" i="3" s="1"/>
  <c r="AY1012" i="3"/>
  <c r="BA1012" i="3"/>
  <c r="BC1012" i="3" s="1"/>
  <c r="BB1012" i="3"/>
  <c r="BD1012" i="3"/>
  <c r="BF1012" i="3" s="1"/>
  <c r="U1012" i="3"/>
  <c r="K1012" i="3" s="1"/>
  <c r="BG1012" i="3"/>
  <c r="BI1012" i="3" s="1"/>
  <c r="N1011" i="11"/>
  <c r="O1011" i="11"/>
  <c r="P1011" i="11"/>
  <c r="A1012" i="11"/>
  <c r="AI1013" i="3"/>
  <c r="AK1013" i="3" s="1"/>
  <c r="AL1013" i="3"/>
  <c r="AN1013" i="3" s="1"/>
  <c r="AM1013" i="3"/>
  <c r="AO1013" i="3"/>
  <c r="AP1013" i="3"/>
  <c r="AR1013" i="3"/>
  <c r="AT1013" i="3" s="1"/>
  <c r="AS1013" i="3"/>
  <c r="AU1013" i="3"/>
  <c r="AW1013" i="3" s="1"/>
  <c r="AV1013" i="3"/>
  <c r="AX1013" i="3"/>
  <c r="AZ1013" i="3" s="1"/>
  <c r="AY1013" i="3"/>
  <c r="BA1013" i="3"/>
  <c r="BC1013" i="3" s="1"/>
  <c r="BB1013" i="3"/>
  <c r="BD1013" i="3"/>
  <c r="BF1013" i="3" s="1"/>
  <c r="U1013" i="3"/>
  <c r="K1013" i="3" s="1"/>
  <c r="BG1013" i="3"/>
  <c r="BI1013" i="3" s="1"/>
  <c r="N1012" i="11"/>
  <c r="O1012" i="11"/>
  <c r="P1012" i="11"/>
  <c r="A1013" i="11"/>
  <c r="AI1014" i="3"/>
  <c r="AK1014" i="3" s="1"/>
  <c r="AL1014" i="3"/>
  <c r="AN1014" i="3" s="1"/>
  <c r="AM1014" i="3"/>
  <c r="AO1014" i="3"/>
  <c r="AQ1014" i="3" s="1"/>
  <c r="AP1014" i="3"/>
  <c r="AR1014" i="3"/>
  <c r="AT1014" i="3" s="1"/>
  <c r="AS1014" i="3"/>
  <c r="AU1014" i="3"/>
  <c r="AW1014" i="3" s="1"/>
  <c r="AV1014" i="3"/>
  <c r="AX1014" i="3"/>
  <c r="AZ1014" i="3" s="1"/>
  <c r="AY1014" i="3"/>
  <c r="BA1014" i="3"/>
  <c r="BC1014" i="3" s="1"/>
  <c r="BB1014" i="3"/>
  <c r="BD1014" i="3"/>
  <c r="BF1014" i="3" s="1"/>
  <c r="U1014" i="3"/>
  <c r="J1014" i="3" s="1"/>
  <c r="T1014" i="3" s="1"/>
  <c r="BG1014" i="3"/>
  <c r="N1013" i="11"/>
  <c r="O1013" i="11"/>
  <c r="P1013" i="11"/>
  <c r="A1014" i="11"/>
  <c r="AI1015" i="3"/>
  <c r="AK1015" i="3" s="1"/>
  <c r="AL1015" i="3"/>
  <c r="AN1015" i="3" s="1"/>
  <c r="AM1015" i="3"/>
  <c r="AO1015" i="3"/>
  <c r="AQ1015" i="3" s="1"/>
  <c r="AP1015" i="3"/>
  <c r="AR1015" i="3"/>
  <c r="AT1015" i="3" s="1"/>
  <c r="AS1015" i="3"/>
  <c r="AU1015" i="3"/>
  <c r="AW1015" i="3" s="1"/>
  <c r="AV1015" i="3"/>
  <c r="AX1015" i="3"/>
  <c r="AZ1015" i="3" s="1"/>
  <c r="AY1015" i="3"/>
  <c r="BA1015" i="3"/>
  <c r="BC1015" i="3" s="1"/>
  <c r="BB1015" i="3"/>
  <c r="BD1015" i="3"/>
  <c r="BF1015" i="3" s="1"/>
  <c r="U1015" i="3"/>
  <c r="BG1015" i="3"/>
  <c r="BI1015" i="3" s="1"/>
  <c r="N1014" i="11"/>
  <c r="O1014" i="11"/>
  <c r="P1014" i="11"/>
  <c r="A1015" i="11"/>
  <c r="AI1016" i="3"/>
  <c r="AK1016" i="3" s="1"/>
  <c r="AL1016" i="3"/>
  <c r="AM1016" i="3"/>
  <c r="AO1016" i="3"/>
  <c r="AQ1016" i="3" s="1"/>
  <c r="AP1016" i="3"/>
  <c r="AR1016" i="3"/>
  <c r="AT1016" i="3" s="1"/>
  <c r="AS1016" i="3"/>
  <c r="AU1016" i="3"/>
  <c r="AW1016" i="3" s="1"/>
  <c r="AV1016" i="3"/>
  <c r="AX1016" i="3"/>
  <c r="AZ1016" i="3" s="1"/>
  <c r="AY1016" i="3"/>
  <c r="BA1016" i="3"/>
  <c r="BC1016" i="3" s="1"/>
  <c r="BB1016" i="3"/>
  <c r="BD1016" i="3"/>
  <c r="BF1016" i="3" s="1"/>
  <c r="U1016" i="3"/>
  <c r="BG1016" i="3"/>
  <c r="BI1016" i="3" s="1"/>
  <c r="N1015" i="11"/>
  <c r="O1015" i="11"/>
  <c r="P1015" i="11"/>
  <c r="A1016" i="11"/>
  <c r="AI1017" i="3"/>
  <c r="AK1017" i="3" s="1"/>
  <c r="AL1017" i="3"/>
  <c r="AM1017" i="3"/>
  <c r="AO1017" i="3"/>
  <c r="AQ1017" i="3" s="1"/>
  <c r="AP1017" i="3"/>
  <c r="AR1017" i="3"/>
  <c r="AT1017" i="3" s="1"/>
  <c r="AS1017" i="3"/>
  <c r="AU1017" i="3"/>
  <c r="AW1017" i="3" s="1"/>
  <c r="AV1017" i="3"/>
  <c r="AX1017" i="3"/>
  <c r="AZ1017" i="3" s="1"/>
  <c r="AY1017" i="3"/>
  <c r="BA1017" i="3"/>
  <c r="BC1017" i="3" s="1"/>
  <c r="BB1017" i="3"/>
  <c r="BD1017" i="3"/>
  <c r="BF1017" i="3" s="1"/>
  <c r="U1017" i="3"/>
  <c r="BG1017" i="3"/>
  <c r="BI1017" i="3" s="1"/>
  <c r="N1016" i="11"/>
  <c r="O1016" i="11"/>
  <c r="P1016" i="11"/>
  <c r="A1017" i="11"/>
  <c r="AI1018" i="3"/>
  <c r="AK1018" i="3" s="1"/>
  <c r="AL1018" i="3"/>
  <c r="AN1018" i="3" s="1"/>
  <c r="AM1018" i="3"/>
  <c r="AO1018" i="3"/>
  <c r="AP1018" i="3"/>
  <c r="AR1018" i="3"/>
  <c r="AT1018" i="3" s="1"/>
  <c r="AS1018" i="3"/>
  <c r="AU1018" i="3"/>
  <c r="AW1018" i="3" s="1"/>
  <c r="AV1018" i="3"/>
  <c r="AX1018" i="3"/>
  <c r="AZ1018" i="3" s="1"/>
  <c r="AY1018" i="3"/>
  <c r="BA1018" i="3"/>
  <c r="BC1018" i="3" s="1"/>
  <c r="BB1018" i="3"/>
  <c r="BD1018" i="3"/>
  <c r="BF1018" i="3" s="1"/>
  <c r="U1018" i="3"/>
  <c r="J1018" i="3" s="1"/>
  <c r="T1018" i="3" s="1"/>
  <c r="BG1018" i="3"/>
  <c r="BI1018" i="3" s="1"/>
  <c r="N1017" i="11"/>
  <c r="O1017" i="11"/>
  <c r="P1017" i="11"/>
  <c r="A1018" i="11"/>
  <c r="AI1019" i="3"/>
  <c r="AK1019" i="3" s="1"/>
  <c r="AL1019" i="3"/>
  <c r="AN1019" i="3" s="1"/>
  <c r="AM1019" i="3"/>
  <c r="AO1019" i="3"/>
  <c r="AQ1019" i="3" s="1"/>
  <c r="AP1019" i="3"/>
  <c r="AR1019" i="3"/>
  <c r="AT1019" i="3" s="1"/>
  <c r="AS1019" i="3"/>
  <c r="AU1019" i="3"/>
  <c r="AW1019" i="3" s="1"/>
  <c r="AV1019" i="3"/>
  <c r="AX1019" i="3"/>
  <c r="AZ1019" i="3" s="1"/>
  <c r="AY1019" i="3"/>
  <c r="BA1019" i="3"/>
  <c r="BC1019" i="3" s="1"/>
  <c r="BB1019" i="3"/>
  <c r="BD1019" i="3"/>
  <c r="BF1019" i="3" s="1"/>
  <c r="U1019" i="3"/>
  <c r="BG1019" i="3"/>
  <c r="BI1019" i="3" s="1"/>
  <c r="N1018" i="11"/>
  <c r="O1018" i="11"/>
  <c r="P1018" i="11"/>
  <c r="A1019" i="11"/>
  <c r="AI1020" i="3"/>
  <c r="AK1020" i="3" s="1"/>
  <c r="AL1020" i="3"/>
  <c r="AN1020" i="3" s="1"/>
  <c r="AM1020" i="3"/>
  <c r="AO1020" i="3"/>
  <c r="AP1020" i="3"/>
  <c r="AR1020" i="3"/>
  <c r="AT1020" i="3" s="1"/>
  <c r="AS1020" i="3"/>
  <c r="AU1020" i="3"/>
  <c r="AW1020" i="3" s="1"/>
  <c r="AV1020" i="3"/>
  <c r="AX1020" i="3"/>
  <c r="AZ1020" i="3" s="1"/>
  <c r="AY1020" i="3"/>
  <c r="BA1020" i="3"/>
  <c r="BC1020" i="3" s="1"/>
  <c r="BB1020" i="3"/>
  <c r="BD1020" i="3"/>
  <c r="BF1020" i="3" s="1"/>
  <c r="U1020" i="3"/>
  <c r="K1020" i="3" s="1"/>
  <c r="BG1020" i="3"/>
  <c r="BI1020" i="3" s="1"/>
  <c r="N1019" i="11"/>
  <c r="O1019" i="11"/>
  <c r="P1019" i="11"/>
  <c r="A1020" i="11"/>
  <c r="AI1021" i="3"/>
  <c r="AK1021" i="3" s="1"/>
  <c r="AL1021" i="3"/>
  <c r="AN1021" i="3" s="1"/>
  <c r="AM1021" i="3"/>
  <c r="AO1021" i="3"/>
  <c r="AQ1021" i="3" s="1"/>
  <c r="AP1021" i="3"/>
  <c r="AR1021" i="3"/>
  <c r="AT1021" i="3" s="1"/>
  <c r="AS1021" i="3"/>
  <c r="AU1021" i="3"/>
  <c r="AW1021" i="3" s="1"/>
  <c r="AV1021" i="3"/>
  <c r="AX1021" i="3"/>
  <c r="AY1021" i="3"/>
  <c r="BA1021" i="3"/>
  <c r="BC1021" i="3" s="1"/>
  <c r="BB1021" i="3"/>
  <c r="BD1021" i="3"/>
  <c r="BF1021" i="3" s="1"/>
  <c r="U1021" i="3"/>
  <c r="BE1021" i="3" s="1"/>
  <c r="BG1021" i="3"/>
  <c r="BI1021" i="3" s="1"/>
  <c r="N1020" i="11"/>
  <c r="O1020" i="11"/>
  <c r="P1020" i="11"/>
  <c r="A1021" i="11"/>
  <c r="AI1022" i="3"/>
  <c r="AK1022" i="3" s="1"/>
  <c r="AL1022" i="3"/>
  <c r="AN1022" i="3" s="1"/>
  <c r="AM1022" i="3"/>
  <c r="AO1022" i="3"/>
  <c r="AQ1022" i="3" s="1"/>
  <c r="AP1022" i="3"/>
  <c r="AR1022" i="3"/>
  <c r="AT1022" i="3" s="1"/>
  <c r="AS1022" i="3"/>
  <c r="AU1022" i="3"/>
  <c r="AW1022" i="3" s="1"/>
  <c r="AV1022" i="3"/>
  <c r="AX1022" i="3"/>
  <c r="AY1022" i="3"/>
  <c r="BA1022" i="3"/>
  <c r="BC1022" i="3" s="1"/>
  <c r="BB1022" i="3"/>
  <c r="BD1022" i="3"/>
  <c r="BF1022" i="3" s="1"/>
  <c r="U1022" i="3"/>
  <c r="K1022" i="3" s="1"/>
  <c r="BG1022" i="3"/>
  <c r="BI1022" i="3" s="1"/>
  <c r="N1021" i="11"/>
  <c r="O1021" i="11"/>
  <c r="P1021" i="11"/>
  <c r="A1022" i="11"/>
  <c r="AI1023" i="3"/>
  <c r="AK1023" i="3" s="1"/>
  <c r="AL1023" i="3"/>
  <c r="AM1023" i="3"/>
  <c r="AO1023" i="3"/>
  <c r="AQ1023" i="3" s="1"/>
  <c r="AP1023" i="3"/>
  <c r="AR1023" i="3"/>
  <c r="AT1023" i="3" s="1"/>
  <c r="AS1023" i="3"/>
  <c r="AU1023" i="3"/>
  <c r="AW1023" i="3" s="1"/>
  <c r="AV1023" i="3"/>
  <c r="AX1023" i="3"/>
  <c r="AZ1023" i="3" s="1"/>
  <c r="AY1023" i="3"/>
  <c r="BA1023" i="3"/>
  <c r="BC1023" i="3" s="1"/>
  <c r="BB1023" i="3"/>
  <c r="BD1023" i="3"/>
  <c r="BF1023" i="3" s="1"/>
  <c r="U1023" i="3"/>
  <c r="K1023" i="3" s="1"/>
  <c r="BG1023" i="3"/>
  <c r="BI1023" i="3" s="1"/>
  <c r="N1022" i="11"/>
  <c r="O1022" i="11"/>
  <c r="P1022" i="11"/>
  <c r="A1023" i="11"/>
  <c r="AI1024" i="3"/>
  <c r="AK1024" i="3" s="1"/>
  <c r="AL1024" i="3"/>
  <c r="AN1024" i="3" s="1"/>
  <c r="AM1024" i="3"/>
  <c r="AO1024" i="3"/>
  <c r="AQ1024" i="3" s="1"/>
  <c r="AP1024" i="3"/>
  <c r="AR1024" i="3"/>
  <c r="AT1024" i="3" s="1"/>
  <c r="AS1024" i="3"/>
  <c r="AU1024" i="3"/>
  <c r="AV1024" i="3"/>
  <c r="AX1024" i="3"/>
  <c r="AZ1024" i="3" s="1"/>
  <c r="AY1024" i="3"/>
  <c r="BA1024" i="3"/>
  <c r="BC1024" i="3" s="1"/>
  <c r="BB1024" i="3"/>
  <c r="BD1024" i="3"/>
  <c r="BF1024" i="3" s="1"/>
  <c r="U1024" i="3"/>
  <c r="J1024" i="3" s="1"/>
  <c r="T1024" i="3" s="1"/>
  <c r="BG1024" i="3"/>
  <c r="BI1024" i="3" s="1"/>
  <c r="N1023" i="11"/>
  <c r="O1023" i="11"/>
  <c r="P1023" i="11"/>
  <c r="A1024" i="11"/>
  <c r="AI1025" i="3"/>
  <c r="AK1025" i="3" s="1"/>
  <c r="AL1025" i="3"/>
  <c r="AN1025" i="3" s="1"/>
  <c r="AM1025" i="3"/>
  <c r="AO1025" i="3"/>
  <c r="AQ1025" i="3" s="1"/>
  <c r="AP1025" i="3"/>
  <c r="AR1025" i="3"/>
  <c r="AS1025" i="3"/>
  <c r="AU1025" i="3"/>
  <c r="AW1025" i="3" s="1"/>
  <c r="AV1025" i="3"/>
  <c r="AX1025" i="3"/>
  <c r="AZ1025" i="3" s="1"/>
  <c r="AY1025" i="3"/>
  <c r="BA1025" i="3"/>
  <c r="BC1025" i="3" s="1"/>
  <c r="BB1025" i="3"/>
  <c r="BD1025" i="3"/>
  <c r="BF1025" i="3" s="1"/>
  <c r="U1025" i="3"/>
  <c r="BG1025" i="3"/>
  <c r="BI1025" i="3" s="1"/>
  <c r="N1024" i="11"/>
  <c r="O1024" i="11"/>
  <c r="P1024" i="11"/>
  <c r="A1025" i="11"/>
  <c r="AI1026" i="3"/>
  <c r="AK1026" i="3" s="1"/>
  <c r="AL1026" i="3"/>
  <c r="AN1026" i="3" s="1"/>
  <c r="AM1026" i="3"/>
  <c r="AO1026" i="3"/>
  <c r="AQ1026" i="3" s="1"/>
  <c r="AP1026" i="3"/>
  <c r="AR1026" i="3"/>
  <c r="AT1026" i="3" s="1"/>
  <c r="AS1026" i="3"/>
  <c r="AU1026" i="3"/>
  <c r="AW1026" i="3" s="1"/>
  <c r="AV1026" i="3"/>
  <c r="AX1026" i="3"/>
  <c r="AZ1026" i="3" s="1"/>
  <c r="AY1026" i="3"/>
  <c r="BA1026" i="3"/>
  <c r="BC1026" i="3" s="1"/>
  <c r="BB1026" i="3"/>
  <c r="BD1026" i="3"/>
  <c r="BF1026" i="3" s="1"/>
  <c r="U1026" i="3"/>
  <c r="BG1026" i="3"/>
  <c r="BI1026" i="3" s="1"/>
  <c r="N1025" i="11"/>
  <c r="O1025" i="11"/>
  <c r="P1025" i="11"/>
  <c r="A1026" i="11"/>
  <c r="AI1027" i="3"/>
  <c r="AK1027" i="3" s="1"/>
  <c r="AL1027" i="3"/>
  <c r="AN1027" i="3" s="1"/>
  <c r="AM1027" i="3"/>
  <c r="AO1027" i="3"/>
  <c r="AQ1027" i="3" s="1"/>
  <c r="AP1027" i="3"/>
  <c r="AR1027" i="3"/>
  <c r="AT1027" i="3" s="1"/>
  <c r="AS1027" i="3"/>
  <c r="AU1027" i="3"/>
  <c r="AW1027" i="3" s="1"/>
  <c r="AV1027" i="3"/>
  <c r="AX1027" i="3"/>
  <c r="AZ1027" i="3" s="1"/>
  <c r="AY1027" i="3"/>
  <c r="BA1027" i="3"/>
  <c r="BC1027" i="3" s="1"/>
  <c r="BB1027" i="3"/>
  <c r="BD1027" i="3"/>
  <c r="BF1027" i="3" s="1"/>
  <c r="U1027" i="3"/>
  <c r="J1027" i="3" s="1"/>
  <c r="T1027" i="3" s="1"/>
  <c r="BG1027" i="3"/>
  <c r="BI1027" i="3" s="1"/>
  <c r="N1026" i="11"/>
  <c r="O1026" i="11"/>
  <c r="P1026" i="11"/>
  <c r="A1027" i="11"/>
  <c r="AI1028" i="3"/>
  <c r="AK1028" i="3" s="1"/>
  <c r="AL1028" i="3"/>
  <c r="AN1028" i="3" s="1"/>
  <c r="AM1028" i="3"/>
  <c r="AO1028" i="3"/>
  <c r="AQ1028" i="3" s="1"/>
  <c r="AP1028" i="3"/>
  <c r="AR1028" i="3"/>
  <c r="AS1028" i="3"/>
  <c r="AU1028" i="3"/>
  <c r="AW1028" i="3" s="1"/>
  <c r="AV1028" i="3"/>
  <c r="AX1028" i="3"/>
  <c r="AZ1028" i="3" s="1"/>
  <c r="AY1028" i="3"/>
  <c r="BA1028" i="3"/>
  <c r="BC1028" i="3" s="1"/>
  <c r="BB1028" i="3"/>
  <c r="BD1028" i="3"/>
  <c r="BF1028" i="3" s="1"/>
  <c r="U1028" i="3"/>
  <c r="J1028" i="3" s="1"/>
  <c r="BG1028" i="3"/>
  <c r="BI1028" i="3" s="1"/>
  <c r="N1027" i="11"/>
  <c r="O1027" i="11"/>
  <c r="P1027" i="11"/>
  <c r="A1028" i="11"/>
  <c r="AI1029" i="3"/>
  <c r="AK1029" i="3" s="1"/>
  <c r="AL1029" i="3"/>
  <c r="AN1029" i="3" s="1"/>
  <c r="AM1029" i="3"/>
  <c r="AO1029" i="3"/>
  <c r="AP1029" i="3"/>
  <c r="AR1029" i="3"/>
  <c r="AT1029" i="3" s="1"/>
  <c r="AS1029" i="3"/>
  <c r="AU1029" i="3"/>
  <c r="AW1029" i="3" s="1"/>
  <c r="AV1029" i="3"/>
  <c r="AX1029" i="3"/>
  <c r="AZ1029" i="3" s="1"/>
  <c r="AY1029" i="3"/>
  <c r="BA1029" i="3"/>
  <c r="BC1029" i="3" s="1"/>
  <c r="BB1029" i="3"/>
  <c r="BD1029" i="3"/>
  <c r="BF1029" i="3" s="1"/>
  <c r="U1029" i="3"/>
  <c r="BG1029" i="3"/>
  <c r="N1028" i="11"/>
  <c r="O1028" i="11"/>
  <c r="P1028" i="11"/>
  <c r="A1029" i="11"/>
  <c r="AI1030" i="3"/>
  <c r="AK1030" i="3" s="1"/>
  <c r="AL1030" i="3"/>
  <c r="AN1030" i="3" s="1"/>
  <c r="AM1030" i="3"/>
  <c r="AO1030" i="3"/>
  <c r="AQ1030" i="3" s="1"/>
  <c r="AP1030" i="3"/>
  <c r="AR1030" i="3"/>
  <c r="AT1030" i="3" s="1"/>
  <c r="AS1030" i="3"/>
  <c r="AU1030" i="3"/>
  <c r="AW1030" i="3" s="1"/>
  <c r="AV1030" i="3"/>
  <c r="AX1030" i="3"/>
  <c r="AZ1030" i="3" s="1"/>
  <c r="AY1030" i="3"/>
  <c r="BA1030" i="3"/>
  <c r="BC1030" i="3" s="1"/>
  <c r="BB1030" i="3"/>
  <c r="BD1030" i="3"/>
  <c r="BF1030" i="3" s="1"/>
  <c r="U1030" i="3"/>
  <c r="J1030" i="3" s="1"/>
  <c r="BG1030" i="3"/>
  <c r="BI1030" i="3" s="1"/>
  <c r="N1029" i="11"/>
  <c r="O1029" i="11"/>
  <c r="P1029" i="11"/>
  <c r="A1030" i="11"/>
  <c r="AI1031" i="3"/>
  <c r="AK1031" i="3" s="1"/>
  <c r="AL1031" i="3"/>
  <c r="AN1031" i="3" s="1"/>
  <c r="AM1031" i="3"/>
  <c r="AO1031" i="3"/>
  <c r="AP1031" i="3"/>
  <c r="AR1031" i="3"/>
  <c r="AT1031" i="3" s="1"/>
  <c r="AS1031" i="3"/>
  <c r="AU1031" i="3"/>
  <c r="AW1031" i="3" s="1"/>
  <c r="AV1031" i="3"/>
  <c r="AX1031" i="3"/>
  <c r="AZ1031" i="3" s="1"/>
  <c r="AY1031" i="3"/>
  <c r="BA1031" i="3"/>
  <c r="BC1031" i="3" s="1"/>
  <c r="BB1031" i="3"/>
  <c r="BD1031" i="3"/>
  <c r="BF1031" i="3" s="1"/>
  <c r="U1031" i="3"/>
  <c r="BG1031" i="3"/>
  <c r="BI1031" i="3" s="1"/>
  <c r="N1030" i="11"/>
  <c r="O1030" i="11"/>
  <c r="P1030" i="11"/>
  <c r="A1031" i="11"/>
  <c r="AI1032" i="3"/>
  <c r="AK1032" i="3" s="1"/>
  <c r="AL1032" i="3"/>
  <c r="AN1032" i="3" s="1"/>
  <c r="AM1032" i="3"/>
  <c r="AO1032" i="3"/>
  <c r="AQ1032" i="3" s="1"/>
  <c r="AP1032" i="3"/>
  <c r="AR1032" i="3"/>
  <c r="AT1032" i="3" s="1"/>
  <c r="AS1032" i="3"/>
  <c r="AU1032" i="3"/>
  <c r="AW1032" i="3" s="1"/>
  <c r="AV1032" i="3"/>
  <c r="AX1032" i="3"/>
  <c r="AZ1032" i="3" s="1"/>
  <c r="AY1032" i="3"/>
  <c r="BA1032" i="3"/>
  <c r="BC1032" i="3" s="1"/>
  <c r="BB1032" i="3"/>
  <c r="BD1032" i="3"/>
  <c r="BF1032" i="3" s="1"/>
  <c r="U1032" i="3"/>
  <c r="BG1032" i="3"/>
  <c r="BI1032" i="3" s="1"/>
  <c r="N1031" i="11"/>
  <c r="O1031" i="11"/>
  <c r="P1031" i="11"/>
  <c r="A1032" i="11"/>
  <c r="AI1033" i="3"/>
  <c r="AK1033" i="3" s="1"/>
  <c r="AL1033" i="3"/>
  <c r="AN1033" i="3" s="1"/>
  <c r="AM1033" i="3"/>
  <c r="AO1033" i="3"/>
  <c r="AQ1033" i="3" s="1"/>
  <c r="AP1033" i="3"/>
  <c r="AR1033" i="3"/>
  <c r="AS1033" i="3"/>
  <c r="AU1033" i="3"/>
  <c r="AW1033" i="3" s="1"/>
  <c r="AV1033" i="3"/>
  <c r="AX1033" i="3"/>
  <c r="AZ1033" i="3" s="1"/>
  <c r="AY1033" i="3"/>
  <c r="BA1033" i="3"/>
  <c r="BC1033" i="3" s="1"/>
  <c r="BB1033" i="3"/>
  <c r="BD1033" i="3"/>
  <c r="BF1033" i="3" s="1"/>
  <c r="U1033" i="3"/>
  <c r="BG1033" i="3"/>
  <c r="BI1033" i="3" s="1"/>
  <c r="N1032" i="11"/>
  <c r="O1032" i="11"/>
  <c r="P1032" i="11"/>
  <c r="A1033" i="11"/>
  <c r="AI1034" i="3"/>
  <c r="AK1034" i="3" s="1"/>
  <c r="AL1034" i="3"/>
  <c r="AN1034" i="3" s="1"/>
  <c r="AM1034" i="3"/>
  <c r="AO1034" i="3"/>
  <c r="AQ1034" i="3" s="1"/>
  <c r="AP1034" i="3"/>
  <c r="AR1034" i="3"/>
  <c r="AT1034" i="3" s="1"/>
  <c r="AS1034" i="3"/>
  <c r="AU1034" i="3"/>
  <c r="AW1034" i="3" s="1"/>
  <c r="AV1034" i="3"/>
  <c r="AX1034" i="3"/>
  <c r="AZ1034" i="3" s="1"/>
  <c r="AY1034" i="3"/>
  <c r="BA1034" i="3"/>
  <c r="BC1034" i="3" s="1"/>
  <c r="BB1034" i="3"/>
  <c r="BD1034" i="3"/>
  <c r="BF1034" i="3" s="1"/>
  <c r="U1034" i="3"/>
  <c r="BE1034" i="3" s="1"/>
  <c r="BG1034" i="3"/>
  <c r="BI1034" i="3" s="1"/>
  <c r="N1033" i="11"/>
  <c r="O1033" i="11"/>
  <c r="P1033" i="11"/>
  <c r="A1034" i="11"/>
  <c r="AI1035" i="3"/>
  <c r="AK1035" i="3" s="1"/>
  <c r="AL1035" i="3"/>
  <c r="AN1035" i="3" s="1"/>
  <c r="AM1035" i="3"/>
  <c r="AO1035" i="3"/>
  <c r="AQ1035" i="3" s="1"/>
  <c r="AP1035" i="3"/>
  <c r="AR1035" i="3"/>
  <c r="AT1035" i="3" s="1"/>
  <c r="AS1035" i="3"/>
  <c r="AU1035" i="3"/>
  <c r="AV1035" i="3"/>
  <c r="AX1035" i="3"/>
  <c r="AZ1035" i="3" s="1"/>
  <c r="AY1035" i="3"/>
  <c r="BA1035" i="3"/>
  <c r="BC1035" i="3" s="1"/>
  <c r="BB1035" i="3"/>
  <c r="BD1035" i="3"/>
  <c r="BF1035" i="3" s="1"/>
  <c r="U1035" i="3"/>
  <c r="K1035" i="3" s="1"/>
  <c r="BG1035" i="3"/>
  <c r="BI1035" i="3" s="1"/>
  <c r="N1034" i="11"/>
  <c r="O1034" i="11"/>
  <c r="P1034" i="11"/>
  <c r="A1035" i="11"/>
  <c r="AI1036" i="3"/>
  <c r="AK1036" i="3" s="1"/>
  <c r="AL1036" i="3"/>
  <c r="AN1036" i="3" s="1"/>
  <c r="AM1036" i="3"/>
  <c r="AO1036" i="3"/>
  <c r="AQ1036" i="3" s="1"/>
  <c r="AP1036" i="3"/>
  <c r="AR1036" i="3"/>
  <c r="AT1036" i="3" s="1"/>
  <c r="AS1036" i="3"/>
  <c r="AU1036" i="3"/>
  <c r="AW1036" i="3" s="1"/>
  <c r="AV1036" i="3"/>
  <c r="AX1036" i="3"/>
  <c r="AZ1036" i="3" s="1"/>
  <c r="AY1036" i="3"/>
  <c r="BA1036" i="3"/>
  <c r="BC1036" i="3" s="1"/>
  <c r="BB1036" i="3"/>
  <c r="BD1036" i="3"/>
  <c r="BF1036" i="3" s="1"/>
  <c r="U1036" i="3"/>
  <c r="J1036" i="3" s="1"/>
  <c r="T1036" i="3" s="1"/>
  <c r="BG1036" i="3"/>
  <c r="BI1036" i="3" s="1"/>
  <c r="N1035" i="11"/>
  <c r="O1035" i="11"/>
  <c r="P1035" i="11"/>
  <c r="A1036" i="11"/>
  <c r="AI1037" i="3"/>
  <c r="AK1037" i="3" s="1"/>
  <c r="AL1037" i="3"/>
  <c r="AN1037" i="3" s="1"/>
  <c r="AM1037" i="3"/>
  <c r="AO1037" i="3"/>
  <c r="AQ1037" i="3" s="1"/>
  <c r="AP1037" i="3"/>
  <c r="AR1037" i="3"/>
  <c r="AT1037" i="3" s="1"/>
  <c r="AS1037" i="3"/>
  <c r="AU1037" i="3"/>
  <c r="AV1037" i="3"/>
  <c r="AX1037" i="3"/>
  <c r="AZ1037" i="3" s="1"/>
  <c r="AY1037" i="3"/>
  <c r="BA1037" i="3"/>
  <c r="BC1037" i="3" s="1"/>
  <c r="BB1037" i="3"/>
  <c r="BD1037" i="3"/>
  <c r="BF1037" i="3" s="1"/>
  <c r="U1037" i="3"/>
  <c r="J1037" i="3" s="1"/>
  <c r="T1037" i="3" s="1"/>
  <c r="BG1037" i="3"/>
  <c r="BI1037" i="3" s="1"/>
  <c r="N1036" i="11"/>
  <c r="O1036" i="11"/>
  <c r="P1036" i="11"/>
  <c r="A1037" i="11"/>
  <c r="AI1038" i="3"/>
  <c r="AK1038" i="3" s="1"/>
  <c r="AL1038" i="3"/>
  <c r="AM1038" i="3"/>
  <c r="AO1038" i="3"/>
  <c r="AQ1038" i="3" s="1"/>
  <c r="AP1038" i="3"/>
  <c r="AR1038" i="3"/>
  <c r="AT1038" i="3" s="1"/>
  <c r="AS1038" i="3"/>
  <c r="AU1038" i="3"/>
  <c r="AW1038" i="3" s="1"/>
  <c r="AV1038" i="3"/>
  <c r="AX1038" i="3"/>
  <c r="AZ1038" i="3" s="1"/>
  <c r="AY1038" i="3"/>
  <c r="BA1038" i="3"/>
  <c r="BC1038" i="3" s="1"/>
  <c r="BB1038" i="3"/>
  <c r="BD1038" i="3"/>
  <c r="BF1038" i="3" s="1"/>
  <c r="U1038" i="3"/>
  <c r="BG1038" i="3"/>
  <c r="BI1038" i="3" s="1"/>
  <c r="N1037" i="11"/>
  <c r="O1037" i="11"/>
  <c r="P1037" i="11"/>
  <c r="A1038" i="11"/>
  <c r="AI1039" i="3"/>
  <c r="AK1039" i="3" s="1"/>
  <c r="AL1039" i="3"/>
  <c r="AN1039" i="3" s="1"/>
  <c r="AM1039" i="3"/>
  <c r="AO1039" i="3"/>
  <c r="AQ1039" i="3" s="1"/>
  <c r="AP1039" i="3"/>
  <c r="AR1039" i="3"/>
  <c r="AT1039" i="3" s="1"/>
  <c r="AS1039" i="3"/>
  <c r="AU1039" i="3"/>
  <c r="AW1039" i="3" s="1"/>
  <c r="AV1039" i="3"/>
  <c r="AX1039" i="3"/>
  <c r="AZ1039" i="3" s="1"/>
  <c r="AY1039" i="3"/>
  <c r="BA1039" i="3"/>
  <c r="BC1039" i="3" s="1"/>
  <c r="BB1039" i="3"/>
  <c r="BD1039" i="3"/>
  <c r="BF1039" i="3" s="1"/>
  <c r="U1039" i="3"/>
  <c r="BG1039" i="3"/>
  <c r="BI1039" i="3" s="1"/>
  <c r="N1038" i="11"/>
  <c r="O1038" i="11"/>
  <c r="P1038" i="11"/>
  <c r="A1039" i="11"/>
  <c r="AI1040" i="3"/>
  <c r="AK1040" i="3" s="1"/>
  <c r="AL1040" i="3"/>
  <c r="AN1040" i="3" s="1"/>
  <c r="AM1040" i="3"/>
  <c r="AO1040" i="3"/>
  <c r="AQ1040" i="3" s="1"/>
  <c r="AP1040" i="3"/>
  <c r="AR1040" i="3"/>
  <c r="AT1040" i="3" s="1"/>
  <c r="AS1040" i="3"/>
  <c r="AU1040" i="3"/>
  <c r="AW1040" i="3" s="1"/>
  <c r="AV1040" i="3"/>
  <c r="AX1040" i="3"/>
  <c r="AZ1040" i="3" s="1"/>
  <c r="AY1040" i="3"/>
  <c r="BA1040" i="3"/>
  <c r="BC1040" i="3" s="1"/>
  <c r="BB1040" i="3"/>
  <c r="BD1040" i="3"/>
  <c r="BF1040" i="3" s="1"/>
  <c r="U1040" i="3"/>
  <c r="J1040" i="3" s="1"/>
  <c r="T1040" i="3" s="1"/>
  <c r="BG1040" i="3"/>
  <c r="BI1040" i="3" s="1"/>
  <c r="N1039" i="11"/>
  <c r="O1039" i="11"/>
  <c r="P1039" i="11"/>
  <c r="A1040" i="11"/>
  <c r="AI1041" i="3"/>
  <c r="AK1041" i="3" s="1"/>
  <c r="AL1041" i="3"/>
  <c r="AN1041" i="3" s="1"/>
  <c r="AM1041" i="3"/>
  <c r="AO1041" i="3"/>
  <c r="AQ1041" i="3" s="1"/>
  <c r="AP1041" i="3"/>
  <c r="AR1041" i="3"/>
  <c r="AT1041" i="3" s="1"/>
  <c r="AS1041" i="3"/>
  <c r="AU1041" i="3"/>
  <c r="AW1041" i="3" s="1"/>
  <c r="AV1041" i="3"/>
  <c r="AX1041" i="3"/>
  <c r="AZ1041" i="3" s="1"/>
  <c r="AY1041" i="3"/>
  <c r="BA1041" i="3"/>
  <c r="BC1041" i="3" s="1"/>
  <c r="BB1041" i="3"/>
  <c r="BD1041" i="3"/>
  <c r="BF1041" i="3" s="1"/>
  <c r="U1041" i="3"/>
  <c r="BG1041" i="3"/>
  <c r="BI1041" i="3" s="1"/>
  <c r="N1040" i="11"/>
  <c r="O1040" i="11"/>
  <c r="P1040" i="11"/>
  <c r="A1041" i="11"/>
  <c r="AI1042" i="3"/>
  <c r="AK1042" i="3" s="1"/>
  <c r="AL1042" i="3"/>
  <c r="AN1042" i="3" s="1"/>
  <c r="AM1042" i="3"/>
  <c r="AO1042" i="3"/>
  <c r="AQ1042" i="3" s="1"/>
  <c r="AP1042" i="3"/>
  <c r="AR1042" i="3"/>
  <c r="AT1042" i="3" s="1"/>
  <c r="AS1042" i="3"/>
  <c r="AU1042" i="3"/>
  <c r="AW1042" i="3" s="1"/>
  <c r="AV1042" i="3"/>
  <c r="AX1042" i="3"/>
  <c r="AZ1042" i="3" s="1"/>
  <c r="AY1042" i="3"/>
  <c r="BA1042" i="3"/>
  <c r="BC1042" i="3" s="1"/>
  <c r="BB1042" i="3"/>
  <c r="BD1042" i="3"/>
  <c r="BF1042" i="3" s="1"/>
  <c r="U1042" i="3"/>
  <c r="K1042" i="3" s="1"/>
  <c r="BG1042" i="3"/>
  <c r="BI1042" i="3" s="1"/>
  <c r="N1041" i="11"/>
  <c r="O1041" i="11"/>
  <c r="P1041" i="11"/>
  <c r="A1042" i="11"/>
  <c r="AI1043" i="3"/>
  <c r="AK1043" i="3" s="1"/>
  <c r="AL1043" i="3"/>
  <c r="AN1043" i="3" s="1"/>
  <c r="AM1043" i="3"/>
  <c r="AO1043" i="3"/>
  <c r="AQ1043" i="3" s="1"/>
  <c r="AP1043" i="3"/>
  <c r="AR1043" i="3"/>
  <c r="AT1043" i="3" s="1"/>
  <c r="AS1043" i="3"/>
  <c r="AU1043" i="3"/>
  <c r="AV1043" i="3"/>
  <c r="AX1043" i="3"/>
  <c r="AZ1043" i="3" s="1"/>
  <c r="AY1043" i="3"/>
  <c r="BA1043" i="3"/>
  <c r="BC1043" i="3" s="1"/>
  <c r="BB1043" i="3"/>
  <c r="BD1043" i="3"/>
  <c r="BF1043" i="3" s="1"/>
  <c r="U1043" i="3"/>
  <c r="BH1043" i="3" s="1"/>
  <c r="BG1043" i="3"/>
  <c r="BI1043" i="3" s="1"/>
  <c r="N1042" i="11"/>
  <c r="O1042" i="11"/>
  <c r="P1042" i="11"/>
  <c r="A1043" i="11"/>
  <c r="AI1044" i="3"/>
  <c r="AK1044" i="3" s="1"/>
  <c r="AL1044" i="3"/>
  <c r="AN1044" i="3" s="1"/>
  <c r="AM1044" i="3"/>
  <c r="AO1044" i="3"/>
  <c r="AQ1044" i="3" s="1"/>
  <c r="AP1044" i="3"/>
  <c r="AR1044" i="3"/>
  <c r="AT1044" i="3" s="1"/>
  <c r="AS1044" i="3"/>
  <c r="AU1044" i="3"/>
  <c r="AW1044" i="3" s="1"/>
  <c r="AV1044" i="3"/>
  <c r="AX1044" i="3"/>
  <c r="AZ1044" i="3" s="1"/>
  <c r="AY1044" i="3"/>
  <c r="BA1044" i="3"/>
  <c r="BC1044" i="3" s="1"/>
  <c r="BB1044" i="3"/>
  <c r="BD1044" i="3"/>
  <c r="BF1044" i="3" s="1"/>
  <c r="U1044" i="3"/>
  <c r="K1044" i="3" s="1"/>
  <c r="BG1044" i="3"/>
  <c r="BI1044" i="3" s="1"/>
  <c r="N1043" i="11"/>
  <c r="O1043" i="11"/>
  <c r="P1043" i="11"/>
  <c r="A1044" i="11"/>
  <c r="AI1045" i="3"/>
  <c r="AK1045" i="3" s="1"/>
  <c r="AL1045" i="3"/>
  <c r="AN1045" i="3" s="1"/>
  <c r="AM1045" i="3"/>
  <c r="AO1045" i="3"/>
  <c r="AQ1045" i="3" s="1"/>
  <c r="AP1045" i="3"/>
  <c r="AR1045" i="3"/>
  <c r="AT1045" i="3" s="1"/>
  <c r="AS1045" i="3"/>
  <c r="AU1045" i="3"/>
  <c r="AW1045" i="3" s="1"/>
  <c r="AV1045" i="3"/>
  <c r="AX1045" i="3"/>
  <c r="AZ1045" i="3" s="1"/>
  <c r="AY1045" i="3"/>
  <c r="BA1045" i="3"/>
  <c r="BC1045" i="3" s="1"/>
  <c r="BB1045" i="3"/>
  <c r="BD1045" i="3"/>
  <c r="U1045" i="3"/>
  <c r="BG1045" i="3"/>
  <c r="BI1045" i="3" s="1"/>
  <c r="N1044" i="11"/>
  <c r="O1044" i="11"/>
  <c r="P1044" i="11"/>
  <c r="A1045" i="11"/>
  <c r="AI1046" i="3"/>
  <c r="AK1046" i="3" s="1"/>
  <c r="AL1046" i="3"/>
  <c r="AM1046" i="3"/>
  <c r="AO1046" i="3"/>
  <c r="AQ1046" i="3" s="1"/>
  <c r="AP1046" i="3"/>
  <c r="AR1046" i="3"/>
  <c r="AT1046" i="3" s="1"/>
  <c r="AS1046" i="3"/>
  <c r="AU1046" i="3"/>
  <c r="AW1046" i="3" s="1"/>
  <c r="AV1046" i="3"/>
  <c r="AX1046" i="3"/>
  <c r="AZ1046" i="3" s="1"/>
  <c r="AY1046" i="3"/>
  <c r="BA1046" i="3"/>
  <c r="BC1046" i="3" s="1"/>
  <c r="BB1046" i="3"/>
  <c r="BD1046" i="3"/>
  <c r="BF1046" i="3" s="1"/>
  <c r="U1046" i="3"/>
  <c r="K1046" i="3" s="1"/>
  <c r="BG1046" i="3"/>
  <c r="BI1046" i="3" s="1"/>
  <c r="N1045" i="11"/>
  <c r="O1045" i="11"/>
  <c r="P1045" i="11"/>
  <c r="A1046" i="11"/>
  <c r="AI1047" i="3"/>
  <c r="AK1047" i="3" s="1"/>
  <c r="AL1047" i="3"/>
  <c r="AN1047" i="3" s="1"/>
  <c r="AM1047" i="3"/>
  <c r="AO1047" i="3"/>
  <c r="AQ1047" i="3" s="1"/>
  <c r="AP1047" i="3"/>
  <c r="AR1047" i="3"/>
  <c r="AT1047" i="3" s="1"/>
  <c r="AS1047" i="3"/>
  <c r="AU1047" i="3"/>
  <c r="AW1047" i="3" s="1"/>
  <c r="AV1047" i="3"/>
  <c r="AX1047" i="3"/>
  <c r="AZ1047" i="3" s="1"/>
  <c r="AY1047" i="3"/>
  <c r="BA1047" i="3"/>
  <c r="BC1047" i="3" s="1"/>
  <c r="BB1047" i="3"/>
  <c r="BD1047" i="3"/>
  <c r="BF1047" i="3" s="1"/>
  <c r="U1047" i="3"/>
  <c r="BG1047" i="3"/>
  <c r="N1046" i="11"/>
  <c r="O1046" i="11"/>
  <c r="P1046" i="11"/>
  <c r="A1047" i="11"/>
  <c r="AI1048" i="3"/>
  <c r="AK1048" i="3" s="1"/>
  <c r="AL1048" i="3"/>
  <c r="AN1048" i="3" s="1"/>
  <c r="AM1048" i="3"/>
  <c r="AO1048" i="3"/>
  <c r="AQ1048" i="3" s="1"/>
  <c r="AP1048" i="3"/>
  <c r="AR1048" i="3"/>
  <c r="AT1048" i="3" s="1"/>
  <c r="AS1048" i="3"/>
  <c r="AU1048" i="3"/>
  <c r="AW1048" i="3" s="1"/>
  <c r="AV1048" i="3"/>
  <c r="AX1048" i="3"/>
  <c r="AZ1048" i="3" s="1"/>
  <c r="AY1048" i="3"/>
  <c r="BA1048" i="3"/>
  <c r="BB1048" i="3"/>
  <c r="BD1048" i="3"/>
  <c r="BF1048" i="3" s="1"/>
  <c r="U1048" i="3"/>
  <c r="J1048" i="3" s="1"/>
  <c r="T1048" i="3" s="1"/>
  <c r="BG1048" i="3"/>
  <c r="BI1048" i="3" s="1"/>
  <c r="N1047" i="11"/>
  <c r="O1047" i="11"/>
  <c r="P1047" i="11"/>
  <c r="A1048" i="11"/>
  <c r="AI1049" i="3"/>
  <c r="AK1049" i="3" s="1"/>
  <c r="AL1049" i="3"/>
  <c r="AN1049" i="3" s="1"/>
  <c r="AM1049" i="3"/>
  <c r="AO1049" i="3"/>
  <c r="AQ1049" i="3" s="1"/>
  <c r="AP1049" i="3"/>
  <c r="AR1049" i="3"/>
  <c r="AT1049" i="3" s="1"/>
  <c r="AS1049" i="3"/>
  <c r="AU1049" i="3"/>
  <c r="AW1049" i="3" s="1"/>
  <c r="AV1049" i="3"/>
  <c r="AX1049" i="3"/>
  <c r="AZ1049" i="3" s="1"/>
  <c r="AY1049" i="3"/>
  <c r="BA1049" i="3"/>
  <c r="BC1049" i="3" s="1"/>
  <c r="BB1049" i="3"/>
  <c r="BD1049" i="3"/>
  <c r="BF1049" i="3" s="1"/>
  <c r="U1049" i="3"/>
  <c r="BH1049" i="3" s="1"/>
  <c r="BG1049" i="3"/>
  <c r="BI1049" i="3" s="1"/>
  <c r="N1048" i="11"/>
  <c r="O1048" i="11"/>
  <c r="P1048" i="11"/>
  <c r="A1049" i="11"/>
  <c r="AI1050" i="3"/>
  <c r="AK1050" i="3" s="1"/>
  <c r="AL1050" i="3"/>
  <c r="AN1050" i="3" s="1"/>
  <c r="AM1050" i="3"/>
  <c r="AO1050" i="3"/>
  <c r="AQ1050" i="3" s="1"/>
  <c r="AP1050" i="3"/>
  <c r="AR1050" i="3"/>
  <c r="AT1050" i="3" s="1"/>
  <c r="AS1050" i="3"/>
  <c r="AU1050" i="3"/>
  <c r="AW1050" i="3" s="1"/>
  <c r="AV1050" i="3"/>
  <c r="AX1050" i="3"/>
  <c r="AZ1050" i="3" s="1"/>
  <c r="AY1050" i="3"/>
  <c r="BA1050" i="3"/>
  <c r="BC1050" i="3" s="1"/>
  <c r="BB1050" i="3"/>
  <c r="BD1050" i="3"/>
  <c r="BF1050" i="3" s="1"/>
  <c r="U1050" i="3"/>
  <c r="K1050" i="3" s="1"/>
  <c r="BG1050" i="3"/>
  <c r="BI1050" i="3" s="1"/>
  <c r="N1049" i="11"/>
  <c r="O1049" i="11"/>
  <c r="P1049" i="11"/>
  <c r="A1050" i="11"/>
  <c r="AI1051" i="3"/>
  <c r="AK1051" i="3" s="1"/>
  <c r="AL1051" i="3"/>
  <c r="AN1051" i="3" s="1"/>
  <c r="AM1051" i="3"/>
  <c r="AO1051" i="3"/>
  <c r="AQ1051" i="3" s="1"/>
  <c r="AP1051" i="3"/>
  <c r="AR1051" i="3"/>
  <c r="AT1051" i="3" s="1"/>
  <c r="AS1051" i="3"/>
  <c r="AU1051" i="3"/>
  <c r="AW1051" i="3" s="1"/>
  <c r="AV1051" i="3"/>
  <c r="AX1051" i="3"/>
  <c r="AZ1051" i="3" s="1"/>
  <c r="AY1051" i="3"/>
  <c r="BA1051" i="3"/>
  <c r="BC1051" i="3" s="1"/>
  <c r="BB1051" i="3"/>
  <c r="BD1051" i="3"/>
  <c r="BF1051" i="3" s="1"/>
  <c r="U1051" i="3"/>
  <c r="BG1051" i="3"/>
  <c r="BI1051" i="3" s="1"/>
  <c r="N1050" i="11"/>
  <c r="O1050" i="11"/>
  <c r="P1050" i="11"/>
  <c r="A1051" i="11"/>
  <c r="AI1052" i="3"/>
  <c r="AK1052" i="3" s="1"/>
  <c r="AL1052" i="3"/>
  <c r="AN1052" i="3" s="1"/>
  <c r="AM1052" i="3"/>
  <c r="AO1052" i="3"/>
  <c r="AQ1052" i="3" s="1"/>
  <c r="AP1052" i="3"/>
  <c r="AR1052" i="3"/>
  <c r="AT1052" i="3" s="1"/>
  <c r="AS1052" i="3"/>
  <c r="AU1052" i="3"/>
  <c r="AW1052" i="3" s="1"/>
  <c r="AV1052" i="3"/>
  <c r="AX1052" i="3"/>
  <c r="AZ1052" i="3" s="1"/>
  <c r="AY1052" i="3"/>
  <c r="BA1052" i="3"/>
  <c r="BC1052" i="3" s="1"/>
  <c r="BB1052" i="3"/>
  <c r="BD1052" i="3"/>
  <c r="BF1052" i="3" s="1"/>
  <c r="U1052" i="3"/>
  <c r="BG1052" i="3"/>
  <c r="BI1052" i="3" s="1"/>
  <c r="N1051" i="11"/>
  <c r="O1051" i="11"/>
  <c r="P1051" i="11"/>
  <c r="A1052" i="11"/>
  <c r="AI1053" i="3"/>
  <c r="AK1053" i="3" s="1"/>
  <c r="AL1053" i="3"/>
  <c r="AN1053" i="3" s="1"/>
  <c r="AM1053" i="3"/>
  <c r="AO1053" i="3"/>
  <c r="AQ1053" i="3" s="1"/>
  <c r="AP1053" i="3"/>
  <c r="AR1053" i="3"/>
  <c r="AT1053" i="3" s="1"/>
  <c r="AS1053" i="3"/>
  <c r="AU1053" i="3"/>
  <c r="AW1053" i="3" s="1"/>
  <c r="AV1053" i="3"/>
  <c r="AX1053" i="3"/>
  <c r="AZ1053" i="3" s="1"/>
  <c r="AY1053" i="3"/>
  <c r="BA1053" i="3"/>
  <c r="BC1053" i="3" s="1"/>
  <c r="BB1053" i="3"/>
  <c r="BD1053" i="3"/>
  <c r="BF1053" i="3" s="1"/>
  <c r="U1053" i="3"/>
  <c r="BG1053" i="3"/>
  <c r="BI1053" i="3" s="1"/>
  <c r="N1052" i="11"/>
  <c r="O1052" i="11"/>
  <c r="P1052" i="11"/>
  <c r="A1053" i="11"/>
  <c r="AI1054" i="3"/>
  <c r="AK1054" i="3" s="1"/>
  <c r="AL1054" i="3"/>
  <c r="AN1054" i="3" s="1"/>
  <c r="AM1054" i="3"/>
  <c r="AO1054" i="3"/>
  <c r="AP1054" i="3"/>
  <c r="AR1054" i="3"/>
  <c r="AT1054" i="3" s="1"/>
  <c r="AS1054" i="3"/>
  <c r="AU1054" i="3"/>
  <c r="AW1054" i="3" s="1"/>
  <c r="AV1054" i="3"/>
  <c r="AX1054" i="3"/>
  <c r="AZ1054" i="3" s="1"/>
  <c r="AY1054" i="3"/>
  <c r="BA1054" i="3"/>
  <c r="BC1054" i="3" s="1"/>
  <c r="BB1054" i="3"/>
  <c r="BD1054" i="3"/>
  <c r="BF1054" i="3" s="1"/>
  <c r="U1054" i="3"/>
  <c r="J1054" i="3" s="1"/>
  <c r="T1054" i="3" s="1"/>
  <c r="BG1054" i="3"/>
  <c r="BI1054" i="3" s="1"/>
  <c r="N1053" i="11"/>
  <c r="O1053" i="11"/>
  <c r="P1053" i="11"/>
  <c r="A1054" i="11"/>
  <c r="AI1055" i="3"/>
  <c r="AK1055" i="3" s="1"/>
  <c r="AL1055" i="3"/>
  <c r="AM1055" i="3"/>
  <c r="AO1055" i="3"/>
  <c r="AQ1055" i="3" s="1"/>
  <c r="AP1055" i="3"/>
  <c r="AR1055" i="3"/>
  <c r="AT1055" i="3" s="1"/>
  <c r="AS1055" i="3"/>
  <c r="AU1055" i="3"/>
  <c r="AW1055" i="3" s="1"/>
  <c r="AV1055" i="3"/>
  <c r="AX1055" i="3"/>
  <c r="AZ1055" i="3" s="1"/>
  <c r="AY1055" i="3"/>
  <c r="BA1055" i="3"/>
  <c r="BC1055" i="3" s="1"/>
  <c r="BB1055" i="3"/>
  <c r="BD1055" i="3"/>
  <c r="BF1055" i="3" s="1"/>
  <c r="U1055" i="3"/>
  <c r="BG1055" i="3"/>
  <c r="BI1055" i="3" s="1"/>
  <c r="N1054" i="11"/>
  <c r="O1054" i="11"/>
  <c r="P1054" i="11"/>
  <c r="A1055" i="11"/>
  <c r="AI1056" i="3"/>
  <c r="AK1056" i="3" s="1"/>
  <c r="AL1056" i="3"/>
  <c r="AN1056" i="3" s="1"/>
  <c r="AM1056" i="3"/>
  <c r="AO1056" i="3"/>
  <c r="AP1056" i="3"/>
  <c r="AR1056" i="3"/>
  <c r="AT1056" i="3" s="1"/>
  <c r="AS1056" i="3"/>
  <c r="AU1056" i="3"/>
  <c r="AW1056" i="3" s="1"/>
  <c r="AV1056" i="3"/>
  <c r="AX1056" i="3"/>
  <c r="AZ1056" i="3" s="1"/>
  <c r="AY1056" i="3"/>
  <c r="BA1056" i="3"/>
  <c r="BC1056" i="3" s="1"/>
  <c r="BB1056" i="3"/>
  <c r="BD1056" i="3"/>
  <c r="BF1056" i="3" s="1"/>
  <c r="U1056" i="3"/>
  <c r="BG1056" i="3"/>
  <c r="BI1056" i="3" s="1"/>
  <c r="N1055" i="11"/>
  <c r="O1055" i="11"/>
  <c r="P1055" i="11"/>
  <c r="A1056" i="11"/>
  <c r="AI1057" i="3"/>
  <c r="AK1057" i="3" s="1"/>
  <c r="AL1057" i="3"/>
  <c r="AN1057" i="3" s="1"/>
  <c r="AM1057" i="3"/>
  <c r="AO1057" i="3"/>
  <c r="AQ1057" i="3" s="1"/>
  <c r="AP1057" i="3"/>
  <c r="AR1057" i="3"/>
  <c r="AT1057" i="3" s="1"/>
  <c r="AS1057" i="3"/>
  <c r="AU1057" i="3"/>
  <c r="AW1057" i="3" s="1"/>
  <c r="AV1057" i="3"/>
  <c r="AX1057" i="3"/>
  <c r="AZ1057" i="3" s="1"/>
  <c r="AY1057" i="3"/>
  <c r="BA1057" i="3"/>
  <c r="BC1057" i="3" s="1"/>
  <c r="BB1057" i="3"/>
  <c r="BD1057" i="3"/>
  <c r="BF1057" i="3" s="1"/>
  <c r="U1057" i="3"/>
  <c r="J1057" i="3" s="1"/>
  <c r="T1057" i="3" s="1"/>
  <c r="BG1057" i="3"/>
  <c r="BI1057" i="3" s="1"/>
  <c r="N1056" i="11"/>
  <c r="O1056" i="11"/>
  <c r="P1056" i="11"/>
  <c r="A1057" i="11"/>
  <c r="AI1058" i="3"/>
  <c r="AK1058" i="3" s="1"/>
  <c r="AL1058" i="3"/>
  <c r="AN1058" i="3" s="1"/>
  <c r="AM1058" i="3"/>
  <c r="AO1058" i="3"/>
  <c r="AQ1058" i="3" s="1"/>
  <c r="AP1058" i="3"/>
  <c r="AR1058" i="3"/>
  <c r="AT1058" i="3" s="1"/>
  <c r="AS1058" i="3"/>
  <c r="AU1058" i="3"/>
  <c r="AW1058" i="3" s="1"/>
  <c r="AV1058" i="3"/>
  <c r="AX1058" i="3"/>
  <c r="AZ1058" i="3" s="1"/>
  <c r="AY1058" i="3"/>
  <c r="BA1058" i="3"/>
  <c r="BC1058" i="3" s="1"/>
  <c r="BB1058" i="3"/>
  <c r="BD1058" i="3"/>
  <c r="BF1058" i="3" s="1"/>
  <c r="U1058" i="3"/>
  <c r="J1058" i="3" s="1"/>
  <c r="T1058" i="3" s="1"/>
  <c r="BG1058" i="3"/>
  <c r="BI1058" i="3" s="1"/>
  <c r="N1057" i="11"/>
  <c r="O1057" i="11"/>
  <c r="P1057" i="11"/>
  <c r="A1058" i="11"/>
  <c r="AI1059" i="3"/>
  <c r="AK1059" i="3" s="1"/>
  <c r="AL1059" i="3"/>
  <c r="AM1059" i="3"/>
  <c r="AO1059" i="3"/>
  <c r="AQ1059" i="3" s="1"/>
  <c r="AP1059" i="3"/>
  <c r="AR1059" i="3"/>
  <c r="AT1059" i="3" s="1"/>
  <c r="AS1059" i="3"/>
  <c r="AU1059" i="3"/>
  <c r="AW1059" i="3" s="1"/>
  <c r="AV1059" i="3"/>
  <c r="AX1059" i="3"/>
  <c r="AZ1059" i="3" s="1"/>
  <c r="AY1059" i="3"/>
  <c r="BA1059" i="3"/>
  <c r="BC1059" i="3" s="1"/>
  <c r="BB1059" i="3"/>
  <c r="BD1059" i="3"/>
  <c r="BF1059" i="3" s="1"/>
  <c r="U1059" i="3"/>
  <c r="BG1059" i="3"/>
  <c r="BI1059" i="3" s="1"/>
  <c r="N1058" i="11"/>
  <c r="O1058" i="11"/>
  <c r="P1058" i="11"/>
  <c r="A1059" i="11"/>
  <c r="AI1060" i="3"/>
  <c r="AK1060" i="3" s="1"/>
  <c r="AL1060" i="3"/>
  <c r="AN1060" i="3" s="1"/>
  <c r="AM1060" i="3"/>
  <c r="AO1060" i="3"/>
  <c r="AP1060" i="3"/>
  <c r="AR1060" i="3"/>
  <c r="AT1060" i="3" s="1"/>
  <c r="AS1060" i="3"/>
  <c r="AU1060" i="3"/>
  <c r="AW1060" i="3" s="1"/>
  <c r="AV1060" i="3"/>
  <c r="AX1060" i="3"/>
  <c r="AZ1060" i="3" s="1"/>
  <c r="AY1060" i="3"/>
  <c r="BA1060" i="3"/>
  <c r="BC1060" i="3" s="1"/>
  <c r="BB1060" i="3"/>
  <c r="BD1060" i="3"/>
  <c r="BF1060" i="3" s="1"/>
  <c r="U1060" i="3"/>
  <c r="J1060" i="3" s="1"/>
  <c r="T1060" i="3" s="1"/>
  <c r="BG1060" i="3"/>
  <c r="BI1060" i="3" s="1"/>
  <c r="N1059" i="11"/>
  <c r="O1059" i="11"/>
  <c r="P1059" i="11"/>
  <c r="A1060" i="11"/>
  <c r="AI1061" i="3"/>
  <c r="AK1061" i="3" s="1"/>
  <c r="AL1061" i="3"/>
  <c r="AN1061" i="3" s="1"/>
  <c r="AM1061" i="3"/>
  <c r="AO1061" i="3"/>
  <c r="AP1061" i="3"/>
  <c r="AR1061" i="3"/>
  <c r="AT1061" i="3" s="1"/>
  <c r="AS1061" i="3"/>
  <c r="AU1061" i="3"/>
  <c r="AW1061" i="3" s="1"/>
  <c r="AV1061" i="3"/>
  <c r="AX1061" i="3"/>
  <c r="AZ1061" i="3" s="1"/>
  <c r="AY1061" i="3"/>
  <c r="BA1061" i="3"/>
  <c r="BC1061" i="3" s="1"/>
  <c r="BB1061" i="3"/>
  <c r="BD1061" i="3"/>
  <c r="BF1061" i="3" s="1"/>
  <c r="U1061" i="3"/>
  <c r="J1061" i="3" s="1"/>
  <c r="T1061" i="3" s="1"/>
  <c r="BG1061" i="3"/>
  <c r="BI1061" i="3" s="1"/>
  <c r="N1060" i="11"/>
  <c r="O1060" i="11"/>
  <c r="P1060" i="11"/>
  <c r="A1061" i="11"/>
  <c r="AI1062" i="3"/>
  <c r="AK1062" i="3" s="1"/>
  <c r="AL1062" i="3"/>
  <c r="AN1062" i="3" s="1"/>
  <c r="AM1062" i="3"/>
  <c r="AO1062" i="3"/>
  <c r="AP1062" i="3"/>
  <c r="AR1062" i="3"/>
  <c r="AT1062" i="3" s="1"/>
  <c r="AS1062" i="3"/>
  <c r="AU1062" i="3"/>
  <c r="AW1062" i="3" s="1"/>
  <c r="AV1062" i="3"/>
  <c r="AX1062" i="3"/>
  <c r="AZ1062" i="3" s="1"/>
  <c r="AY1062" i="3"/>
  <c r="BA1062" i="3"/>
  <c r="BC1062" i="3" s="1"/>
  <c r="BB1062" i="3"/>
  <c r="BD1062" i="3"/>
  <c r="BF1062" i="3" s="1"/>
  <c r="U1062" i="3"/>
  <c r="BG1062" i="3"/>
  <c r="BI1062" i="3" s="1"/>
  <c r="N1061" i="11"/>
  <c r="O1061" i="11"/>
  <c r="P1061" i="11"/>
  <c r="A1062" i="11"/>
  <c r="AI1063" i="3"/>
  <c r="AK1063" i="3" s="1"/>
  <c r="AL1063" i="3"/>
  <c r="AN1063" i="3" s="1"/>
  <c r="AM1063" i="3"/>
  <c r="AO1063" i="3"/>
  <c r="AQ1063" i="3" s="1"/>
  <c r="AP1063" i="3"/>
  <c r="AR1063" i="3"/>
  <c r="AT1063" i="3" s="1"/>
  <c r="AS1063" i="3"/>
  <c r="AU1063" i="3"/>
  <c r="AW1063" i="3" s="1"/>
  <c r="AV1063" i="3"/>
  <c r="AX1063" i="3"/>
  <c r="AZ1063" i="3" s="1"/>
  <c r="AY1063" i="3"/>
  <c r="BA1063" i="3"/>
  <c r="BC1063" i="3" s="1"/>
  <c r="BB1063" i="3"/>
  <c r="BD1063" i="3"/>
  <c r="BF1063" i="3" s="1"/>
  <c r="U1063" i="3"/>
  <c r="BG1063" i="3"/>
  <c r="BI1063" i="3" s="1"/>
  <c r="N1062" i="11"/>
  <c r="O1062" i="11"/>
  <c r="P1062" i="11"/>
  <c r="A1063" i="11"/>
  <c r="AI1064" i="3"/>
  <c r="AK1064" i="3" s="1"/>
  <c r="AL1064" i="3"/>
  <c r="AN1064" i="3" s="1"/>
  <c r="AM1064" i="3"/>
  <c r="AO1064" i="3"/>
  <c r="AQ1064" i="3" s="1"/>
  <c r="AP1064" i="3"/>
  <c r="AR1064" i="3"/>
  <c r="AT1064" i="3" s="1"/>
  <c r="AS1064" i="3"/>
  <c r="AU1064" i="3"/>
  <c r="AW1064" i="3" s="1"/>
  <c r="AV1064" i="3"/>
  <c r="AX1064" i="3"/>
  <c r="AZ1064" i="3" s="1"/>
  <c r="AY1064" i="3"/>
  <c r="BA1064" i="3"/>
  <c r="BC1064" i="3" s="1"/>
  <c r="BB1064" i="3"/>
  <c r="BD1064" i="3"/>
  <c r="BF1064" i="3" s="1"/>
  <c r="U1064" i="3"/>
  <c r="BG1064" i="3"/>
  <c r="BI1064" i="3" s="1"/>
  <c r="N1063" i="11"/>
  <c r="O1063" i="11"/>
  <c r="P1063" i="11"/>
  <c r="A1064" i="11"/>
  <c r="AI1065" i="3"/>
  <c r="AK1065" i="3" s="1"/>
  <c r="AL1065" i="3"/>
  <c r="AN1065" i="3" s="1"/>
  <c r="AM1065" i="3"/>
  <c r="AO1065" i="3"/>
  <c r="AQ1065" i="3" s="1"/>
  <c r="AP1065" i="3"/>
  <c r="AR1065" i="3"/>
  <c r="AT1065" i="3" s="1"/>
  <c r="AS1065" i="3"/>
  <c r="AU1065" i="3"/>
  <c r="AW1065" i="3" s="1"/>
  <c r="AV1065" i="3"/>
  <c r="AX1065" i="3"/>
  <c r="AZ1065" i="3" s="1"/>
  <c r="AY1065" i="3"/>
  <c r="BA1065" i="3"/>
  <c r="BC1065" i="3" s="1"/>
  <c r="BB1065" i="3"/>
  <c r="BD1065" i="3"/>
  <c r="BF1065" i="3" s="1"/>
  <c r="U1065" i="3"/>
  <c r="K1065" i="3" s="1"/>
  <c r="BG1065" i="3"/>
  <c r="BI1065" i="3" s="1"/>
  <c r="N1064" i="11"/>
  <c r="O1064" i="11"/>
  <c r="P1064" i="11"/>
  <c r="A1065" i="11"/>
  <c r="AI1066" i="3"/>
  <c r="AK1066" i="3" s="1"/>
  <c r="AL1066" i="3"/>
  <c r="AN1066" i="3" s="1"/>
  <c r="AM1066" i="3"/>
  <c r="AO1066" i="3"/>
  <c r="AQ1066" i="3" s="1"/>
  <c r="AP1066" i="3"/>
  <c r="AR1066" i="3"/>
  <c r="AT1066" i="3" s="1"/>
  <c r="AS1066" i="3"/>
  <c r="AU1066" i="3"/>
  <c r="AW1066" i="3" s="1"/>
  <c r="AV1066" i="3"/>
  <c r="AX1066" i="3"/>
  <c r="AZ1066" i="3" s="1"/>
  <c r="AY1066" i="3"/>
  <c r="BA1066" i="3"/>
  <c r="BC1066" i="3" s="1"/>
  <c r="BB1066" i="3"/>
  <c r="BD1066" i="3"/>
  <c r="BF1066" i="3" s="1"/>
  <c r="U1066" i="3"/>
  <c r="K1066" i="3" s="1"/>
  <c r="BG1066" i="3"/>
  <c r="BI1066" i="3" s="1"/>
  <c r="N1065" i="11"/>
  <c r="O1065" i="11"/>
  <c r="P1065" i="11"/>
  <c r="A1066" i="11"/>
  <c r="AI1067" i="3"/>
  <c r="AK1067" i="3" s="1"/>
  <c r="AL1067" i="3"/>
  <c r="AM1067" i="3"/>
  <c r="AO1067" i="3"/>
  <c r="AQ1067" i="3" s="1"/>
  <c r="AP1067" i="3"/>
  <c r="AR1067" i="3"/>
  <c r="AT1067" i="3" s="1"/>
  <c r="AS1067" i="3"/>
  <c r="AU1067" i="3"/>
  <c r="AW1067" i="3" s="1"/>
  <c r="AV1067" i="3"/>
  <c r="AX1067" i="3"/>
  <c r="AZ1067" i="3" s="1"/>
  <c r="AY1067" i="3"/>
  <c r="BA1067" i="3"/>
  <c r="BC1067" i="3" s="1"/>
  <c r="BB1067" i="3"/>
  <c r="BD1067" i="3"/>
  <c r="BF1067" i="3" s="1"/>
  <c r="U1067" i="3"/>
  <c r="K1067" i="3" s="1"/>
  <c r="BG1067" i="3"/>
  <c r="BI1067" i="3" s="1"/>
  <c r="N1066" i="11"/>
  <c r="O1066" i="11"/>
  <c r="P1066" i="11"/>
  <c r="A1067" i="11"/>
  <c r="AI1068" i="3"/>
  <c r="AK1068" i="3" s="1"/>
  <c r="AL1068" i="3"/>
  <c r="AN1068" i="3" s="1"/>
  <c r="AM1068" i="3"/>
  <c r="AO1068" i="3"/>
  <c r="AP1068" i="3"/>
  <c r="AR1068" i="3"/>
  <c r="AT1068" i="3" s="1"/>
  <c r="AS1068" i="3"/>
  <c r="AU1068" i="3"/>
  <c r="AW1068" i="3" s="1"/>
  <c r="AV1068" i="3"/>
  <c r="AX1068" i="3"/>
  <c r="AZ1068" i="3" s="1"/>
  <c r="AY1068" i="3"/>
  <c r="BA1068" i="3"/>
  <c r="BC1068" i="3" s="1"/>
  <c r="BB1068" i="3"/>
  <c r="BD1068" i="3"/>
  <c r="BF1068" i="3" s="1"/>
  <c r="U1068" i="3"/>
  <c r="BG1068" i="3"/>
  <c r="BI1068" i="3" s="1"/>
  <c r="N1067" i="11"/>
  <c r="O1067" i="11"/>
  <c r="P1067" i="11"/>
  <c r="A1068" i="11"/>
  <c r="AI1069" i="3"/>
  <c r="AK1069" i="3" s="1"/>
  <c r="AL1069" i="3"/>
  <c r="AN1069" i="3" s="1"/>
  <c r="AM1069" i="3"/>
  <c r="AO1069" i="3"/>
  <c r="AQ1069" i="3" s="1"/>
  <c r="AP1069" i="3"/>
  <c r="AR1069" i="3"/>
  <c r="AT1069" i="3" s="1"/>
  <c r="AS1069" i="3"/>
  <c r="AU1069" i="3"/>
  <c r="AW1069" i="3" s="1"/>
  <c r="AV1069" i="3"/>
  <c r="AX1069" i="3"/>
  <c r="AZ1069" i="3" s="1"/>
  <c r="AY1069" i="3"/>
  <c r="BA1069" i="3"/>
  <c r="BB1069" i="3"/>
  <c r="BD1069" i="3"/>
  <c r="BF1069" i="3" s="1"/>
  <c r="U1069" i="3"/>
  <c r="BH1069" i="3" s="1"/>
  <c r="BG1069" i="3"/>
  <c r="BI1069" i="3" s="1"/>
  <c r="N1068" i="11"/>
  <c r="O1068" i="11"/>
  <c r="P1068" i="11"/>
  <c r="A1069" i="11"/>
  <c r="AI1070" i="3"/>
  <c r="AK1070" i="3" s="1"/>
  <c r="AL1070" i="3"/>
  <c r="AM1070" i="3"/>
  <c r="AO1070" i="3"/>
  <c r="AQ1070" i="3" s="1"/>
  <c r="AP1070" i="3"/>
  <c r="AR1070" i="3"/>
  <c r="AT1070" i="3" s="1"/>
  <c r="AS1070" i="3"/>
  <c r="AU1070" i="3"/>
  <c r="AW1070" i="3" s="1"/>
  <c r="AV1070" i="3"/>
  <c r="AX1070" i="3"/>
  <c r="AZ1070" i="3" s="1"/>
  <c r="AY1070" i="3"/>
  <c r="BA1070" i="3"/>
  <c r="BC1070" i="3" s="1"/>
  <c r="BB1070" i="3"/>
  <c r="BD1070" i="3"/>
  <c r="BF1070" i="3" s="1"/>
  <c r="U1070" i="3"/>
  <c r="J1070" i="3" s="1"/>
  <c r="T1070" i="3" s="1"/>
  <c r="BG1070" i="3"/>
  <c r="BI1070" i="3" s="1"/>
  <c r="N1069" i="11"/>
  <c r="O1069" i="11"/>
  <c r="P1069" i="11"/>
  <c r="A1070" i="11"/>
  <c r="AI1071" i="3"/>
  <c r="AK1071" i="3" s="1"/>
  <c r="AL1071" i="3"/>
  <c r="AN1071" i="3" s="1"/>
  <c r="AM1071" i="3"/>
  <c r="AO1071" i="3"/>
  <c r="AQ1071" i="3" s="1"/>
  <c r="AP1071" i="3"/>
  <c r="AR1071" i="3"/>
  <c r="AT1071" i="3" s="1"/>
  <c r="AS1071" i="3"/>
  <c r="AU1071" i="3"/>
  <c r="AW1071" i="3" s="1"/>
  <c r="AV1071" i="3"/>
  <c r="AX1071" i="3"/>
  <c r="AZ1071" i="3" s="1"/>
  <c r="AY1071" i="3"/>
  <c r="BA1071" i="3"/>
  <c r="BC1071" i="3" s="1"/>
  <c r="BB1071" i="3"/>
  <c r="BD1071" i="3"/>
  <c r="BF1071" i="3" s="1"/>
  <c r="U1071" i="3"/>
  <c r="BG1071" i="3"/>
  <c r="BI1071" i="3" s="1"/>
  <c r="N1070" i="11"/>
  <c r="O1070" i="11"/>
  <c r="P1070" i="11"/>
  <c r="A1071" i="11"/>
  <c r="AI1072" i="3"/>
  <c r="AK1072" i="3" s="1"/>
  <c r="AL1072" i="3"/>
  <c r="AN1072" i="3" s="1"/>
  <c r="AM1072" i="3"/>
  <c r="AO1072" i="3"/>
  <c r="AQ1072" i="3" s="1"/>
  <c r="AP1072" i="3"/>
  <c r="AR1072" i="3"/>
  <c r="AT1072" i="3" s="1"/>
  <c r="AS1072" i="3"/>
  <c r="AU1072" i="3"/>
  <c r="AW1072" i="3" s="1"/>
  <c r="AV1072" i="3"/>
  <c r="AX1072" i="3"/>
  <c r="AZ1072" i="3" s="1"/>
  <c r="AY1072" i="3"/>
  <c r="BA1072" i="3"/>
  <c r="BC1072" i="3" s="1"/>
  <c r="BB1072" i="3"/>
  <c r="BD1072" i="3"/>
  <c r="BF1072" i="3" s="1"/>
  <c r="U1072" i="3"/>
  <c r="BG1072" i="3"/>
  <c r="BI1072" i="3" s="1"/>
  <c r="N1071" i="11"/>
  <c r="O1071" i="11"/>
  <c r="P1071" i="11"/>
  <c r="A1072" i="11"/>
  <c r="AI1073" i="3"/>
  <c r="AK1073" i="3" s="1"/>
  <c r="AL1073" i="3"/>
  <c r="AN1073" i="3" s="1"/>
  <c r="AM1073" i="3"/>
  <c r="AO1073" i="3"/>
  <c r="AQ1073" i="3" s="1"/>
  <c r="AP1073" i="3"/>
  <c r="AR1073" i="3"/>
  <c r="AT1073" i="3" s="1"/>
  <c r="AS1073" i="3"/>
  <c r="AU1073" i="3"/>
  <c r="AW1073" i="3" s="1"/>
  <c r="AV1073" i="3"/>
  <c r="AX1073" i="3"/>
  <c r="AZ1073" i="3" s="1"/>
  <c r="AY1073" i="3"/>
  <c r="BA1073" i="3"/>
  <c r="BC1073" i="3" s="1"/>
  <c r="BB1073" i="3"/>
  <c r="BD1073" i="3"/>
  <c r="BF1073" i="3" s="1"/>
  <c r="U1073" i="3"/>
  <c r="BE1073" i="3" s="1"/>
  <c r="BG1073" i="3"/>
  <c r="BI1073" i="3" s="1"/>
  <c r="N1072" i="11"/>
  <c r="O1072" i="11"/>
  <c r="P1072" i="11"/>
  <c r="A1073" i="11"/>
  <c r="AI1074" i="3"/>
  <c r="AK1074" i="3" s="1"/>
  <c r="AL1074" i="3"/>
  <c r="AN1074" i="3" s="1"/>
  <c r="AM1074" i="3"/>
  <c r="AO1074" i="3"/>
  <c r="AQ1074" i="3" s="1"/>
  <c r="AP1074" i="3"/>
  <c r="AR1074" i="3"/>
  <c r="AT1074" i="3" s="1"/>
  <c r="AS1074" i="3"/>
  <c r="AU1074" i="3"/>
  <c r="AW1074" i="3" s="1"/>
  <c r="AV1074" i="3"/>
  <c r="AX1074" i="3"/>
  <c r="AZ1074" i="3" s="1"/>
  <c r="AY1074" i="3"/>
  <c r="BA1074" i="3"/>
  <c r="BC1074" i="3" s="1"/>
  <c r="BB1074" i="3"/>
  <c r="BD1074" i="3"/>
  <c r="BF1074" i="3" s="1"/>
  <c r="U1074" i="3"/>
  <c r="BG1074" i="3"/>
  <c r="BI1074" i="3" s="1"/>
  <c r="N1073" i="11"/>
  <c r="O1073" i="11"/>
  <c r="P1073" i="11"/>
  <c r="A1074" i="11"/>
  <c r="AI1075" i="3"/>
  <c r="AK1075" i="3" s="1"/>
  <c r="AL1075" i="3"/>
  <c r="AM1075" i="3"/>
  <c r="AO1075" i="3"/>
  <c r="AQ1075" i="3" s="1"/>
  <c r="AP1075" i="3"/>
  <c r="AR1075" i="3"/>
  <c r="AT1075" i="3" s="1"/>
  <c r="AS1075" i="3"/>
  <c r="AU1075" i="3"/>
  <c r="AW1075" i="3" s="1"/>
  <c r="AV1075" i="3"/>
  <c r="AX1075" i="3"/>
  <c r="AZ1075" i="3" s="1"/>
  <c r="AY1075" i="3"/>
  <c r="BA1075" i="3"/>
  <c r="BC1075" i="3" s="1"/>
  <c r="BB1075" i="3"/>
  <c r="BD1075" i="3"/>
  <c r="BF1075" i="3" s="1"/>
  <c r="U1075" i="3"/>
  <c r="BE1075" i="3" s="1"/>
  <c r="BG1075" i="3"/>
  <c r="BI1075" i="3" s="1"/>
  <c r="N1074" i="11"/>
  <c r="O1074" i="11"/>
  <c r="P1074" i="11"/>
  <c r="A1075" i="11"/>
  <c r="AI1076" i="3"/>
  <c r="AK1076" i="3" s="1"/>
  <c r="AL1076" i="3"/>
  <c r="AN1076" i="3" s="1"/>
  <c r="AM1076" i="3"/>
  <c r="AO1076" i="3"/>
  <c r="AQ1076" i="3" s="1"/>
  <c r="AP1076" i="3"/>
  <c r="AR1076" i="3"/>
  <c r="AT1076" i="3" s="1"/>
  <c r="AS1076" i="3"/>
  <c r="AU1076" i="3"/>
  <c r="AW1076" i="3" s="1"/>
  <c r="AV1076" i="3"/>
  <c r="AX1076" i="3"/>
  <c r="AZ1076" i="3" s="1"/>
  <c r="AY1076" i="3"/>
  <c r="BA1076" i="3"/>
  <c r="BC1076" i="3" s="1"/>
  <c r="BB1076" i="3"/>
  <c r="BD1076" i="3"/>
  <c r="BF1076" i="3" s="1"/>
  <c r="U1076" i="3"/>
  <c r="BH1076" i="3" s="1"/>
  <c r="BG1076" i="3"/>
  <c r="BI1076" i="3" s="1"/>
  <c r="N1075" i="11"/>
  <c r="O1075" i="11"/>
  <c r="P1075" i="11"/>
  <c r="A1076" i="11"/>
  <c r="AI1077" i="3"/>
  <c r="AK1077" i="3" s="1"/>
  <c r="AL1077" i="3"/>
  <c r="AN1077" i="3" s="1"/>
  <c r="AM1077" i="3"/>
  <c r="AO1077" i="3"/>
  <c r="AP1077" i="3"/>
  <c r="AR1077" i="3"/>
  <c r="AT1077" i="3" s="1"/>
  <c r="AS1077" i="3"/>
  <c r="AU1077" i="3"/>
  <c r="AW1077" i="3" s="1"/>
  <c r="AV1077" i="3"/>
  <c r="AX1077" i="3"/>
  <c r="AZ1077" i="3" s="1"/>
  <c r="AY1077" i="3"/>
  <c r="BA1077" i="3"/>
  <c r="BC1077" i="3" s="1"/>
  <c r="BB1077" i="3"/>
  <c r="BD1077" i="3"/>
  <c r="BF1077" i="3" s="1"/>
  <c r="U1077" i="3"/>
  <c r="BG1077" i="3"/>
  <c r="BI1077" i="3" s="1"/>
  <c r="N1076" i="11"/>
  <c r="O1076" i="11"/>
  <c r="P1076" i="11"/>
  <c r="A1077" i="11"/>
  <c r="AI1078" i="3"/>
  <c r="AK1078" i="3" s="1"/>
  <c r="AL1078" i="3"/>
  <c r="AM1078" i="3"/>
  <c r="AO1078" i="3"/>
  <c r="AQ1078" i="3" s="1"/>
  <c r="AP1078" i="3"/>
  <c r="AR1078" i="3"/>
  <c r="AT1078" i="3" s="1"/>
  <c r="AS1078" i="3"/>
  <c r="AU1078" i="3"/>
  <c r="AW1078" i="3" s="1"/>
  <c r="AV1078" i="3"/>
  <c r="AX1078" i="3"/>
  <c r="AZ1078" i="3" s="1"/>
  <c r="AY1078" i="3"/>
  <c r="BA1078" i="3"/>
  <c r="BC1078" i="3" s="1"/>
  <c r="BB1078" i="3"/>
  <c r="BD1078" i="3"/>
  <c r="BF1078" i="3" s="1"/>
  <c r="U1078" i="3"/>
  <c r="J1078" i="3" s="1"/>
  <c r="T1078" i="3" s="1"/>
  <c r="BG1078" i="3"/>
  <c r="BI1078" i="3" s="1"/>
  <c r="N1077" i="11"/>
  <c r="O1077" i="11"/>
  <c r="P1077" i="11"/>
  <c r="A1078" i="11"/>
  <c r="AI1079" i="3"/>
  <c r="AK1079" i="3" s="1"/>
  <c r="AL1079" i="3"/>
  <c r="AM1079" i="3"/>
  <c r="AO1079" i="3"/>
  <c r="AQ1079" i="3" s="1"/>
  <c r="AP1079" i="3"/>
  <c r="AR1079" i="3"/>
  <c r="AT1079" i="3" s="1"/>
  <c r="AS1079" i="3"/>
  <c r="AU1079" i="3"/>
  <c r="AW1079" i="3" s="1"/>
  <c r="AV1079" i="3"/>
  <c r="AX1079" i="3"/>
  <c r="AZ1079" i="3" s="1"/>
  <c r="AY1079" i="3"/>
  <c r="BA1079" i="3"/>
  <c r="BC1079" i="3" s="1"/>
  <c r="BB1079" i="3"/>
  <c r="BD1079" i="3"/>
  <c r="BF1079" i="3" s="1"/>
  <c r="U1079" i="3"/>
  <c r="BE1079" i="3" s="1"/>
  <c r="BG1079" i="3"/>
  <c r="BI1079" i="3" s="1"/>
  <c r="N1078" i="11"/>
  <c r="O1078" i="11"/>
  <c r="P1078" i="11"/>
  <c r="A1079" i="11"/>
  <c r="AI1080" i="3"/>
  <c r="AK1080" i="3" s="1"/>
  <c r="AL1080" i="3"/>
  <c r="AN1080" i="3" s="1"/>
  <c r="AM1080" i="3"/>
  <c r="AO1080" i="3"/>
  <c r="AQ1080" i="3" s="1"/>
  <c r="AP1080" i="3"/>
  <c r="AR1080" i="3"/>
  <c r="AT1080" i="3" s="1"/>
  <c r="AS1080" i="3"/>
  <c r="AU1080" i="3"/>
  <c r="AW1080" i="3" s="1"/>
  <c r="AV1080" i="3"/>
  <c r="AX1080" i="3"/>
  <c r="AZ1080" i="3" s="1"/>
  <c r="AY1080" i="3"/>
  <c r="BA1080" i="3"/>
  <c r="BB1080" i="3"/>
  <c r="BD1080" i="3"/>
  <c r="BF1080" i="3" s="1"/>
  <c r="U1080" i="3"/>
  <c r="BH1080" i="3" s="1"/>
  <c r="BG1080" i="3"/>
  <c r="BI1080" i="3" s="1"/>
  <c r="N1079" i="11"/>
  <c r="O1079" i="11"/>
  <c r="P1079" i="11"/>
  <c r="A1080" i="11"/>
  <c r="AI1081" i="3"/>
  <c r="AK1081" i="3" s="1"/>
  <c r="AL1081" i="3"/>
  <c r="AN1081" i="3" s="1"/>
  <c r="AM1081" i="3"/>
  <c r="AO1081" i="3"/>
  <c r="AQ1081" i="3" s="1"/>
  <c r="AP1081" i="3"/>
  <c r="AR1081" i="3"/>
  <c r="AT1081" i="3" s="1"/>
  <c r="AS1081" i="3"/>
  <c r="AU1081" i="3"/>
  <c r="AW1081" i="3" s="1"/>
  <c r="AV1081" i="3"/>
  <c r="AX1081" i="3"/>
  <c r="AZ1081" i="3" s="1"/>
  <c r="AY1081" i="3"/>
  <c r="BA1081" i="3"/>
  <c r="BC1081" i="3" s="1"/>
  <c r="BB1081" i="3"/>
  <c r="BD1081" i="3"/>
  <c r="BF1081" i="3" s="1"/>
  <c r="U1081" i="3"/>
  <c r="J1081" i="3" s="1"/>
  <c r="T1081" i="3" s="1"/>
  <c r="BG1081" i="3"/>
  <c r="BI1081" i="3" s="1"/>
  <c r="N1080" i="11"/>
  <c r="O1080" i="11"/>
  <c r="P1080" i="11"/>
  <c r="A1081" i="11"/>
  <c r="AI1082" i="3"/>
  <c r="AK1082" i="3" s="1"/>
  <c r="AL1082" i="3"/>
  <c r="AN1082" i="3" s="1"/>
  <c r="AM1082" i="3"/>
  <c r="AO1082" i="3"/>
  <c r="AQ1082" i="3" s="1"/>
  <c r="AP1082" i="3"/>
  <c r="AR1082" i="3"/>
  <c r="AT1082" i="3" s="1"/>
  <c r="AS1082" i="3"/>
  <c r="AU1082" i="3"/>
  <c r="AW1082" i="3" s="1"/>
  <c r="AV1082" i="3"/>
  <c r="AX1082" i="3"/>
  <c r="AY1082" i="3"/>
  <c r="BA1082" i="3"/>
  <c r="BC1082" i="3" s="1"/>
  <c r="BB1082" i="3"/>
  <c r="BD1082" i="3"/>
  <c r="BF1082" i="3" s="1"/>
  <c r="U1082" i="3"/>
  <c r="BG1082" i="3"/>
  <c r="BI1082" i="3" s="1"/>
  <c r="N1081" i="11"/>
  <c r="O1081" i="11"/>
  <c r="P1081" i="11"/>
  <c r="A1082" i="11"/>
  <c r="AI1083" i="3"/>
  <c r="AK1083" i="3" s="1"/>
  <c r="AL1083" i="3"/>
  <c r="AN1083" i="3" s="1"/>
  <c r="AM1083" i="3"/>
  <c r="AO1083" i="3"/>
  <c r="AQ1083" i="3" s="1"/>
  <c r="AP1083" i="3"/>
  <c r="AR1083" i="3"/>
  <c r="AT1083" i="3" s="1"/>
  <c r="AS1083" i="3"/>
  <c r="AU1083" i="3"/>
  <c r="AW1083" i="3" s="1"/>
  <c r="AV1083" i="3"/>
  <c r="AX1083" i="3"/>
  <c r="AZ1083" i="3" s="1"/>
  <c r="AY1083" i="3"/>
  <c r="BA1083" i="3"/>
  <c r="BC1083" i="3" s="1"/>
  <c r="BB1083" i="3"/>
  <c r="BD1083" i="3"/>
  <c r="BF1083" i="3" s="1"/>
  <c r="U1083" i="3"/>
  <c r="BG1083" i="3"/>
  <c r="BI1083" i="3" s="1"/>
  <c r="N1082" i="11"/>
  <c r="O1082" i="11"/>
  <c r="P1082" i="11"/>
  <c r="A1083" i="11"/>
  <c r="AI1084" i="3"/>
  <c r="AK1084" i="3" s="1"/>
  <c r="AL1084" i="3"/>
  <c r="AN1084" i="3" s="1"/>
  <c r="AM1084" i="3"/>
  <c r="AO1084" i="3"/>
  <c r="AQ1084" i="3" s="1"/>
  <c r="AP1084" i="3"/>
  <c r="AR1084" i="3"/>
  <c r="AT1084" i="3" s="1"/>
  <c r="AS1084" i="3"/>
  <c r="AU1084" i="3"/>
  <c r="AW1084" i="3" s="1"/>
  <c r="AV1084" i="3"/>
  <c r="AX1084" i="3"/>
  <c r="AZ1084" i="3" s="1"/>
  <c r="AY1084" i="3"/>
  <c r="BA1084" i="3"/>
  <c r="BC1084" i="3" s="1"/>
  <c r="BB1084" i="3"/>
  <c r="BD1084" i="3"/>
  <c r="BF1084" i="3" s="1"/>
  <c r="U1084" i="3"/>
  <c r="K1084" i="3" s="1"/>
  <c r="BG1084" i="3"/>
  <c r="BI1084" i="3" s="1"/>
  <c r="N1083" i="11"/>
  <c r="O1083" i="11"/>
  <c r="P1083" i="11"/>
  <c r="A1084" i="11"/>
  <c r="AI1085" i="3"/>
  <c r="AK1085" i="3" s="1"/>
  <c r="AL1085" i="3"/>
  <c r="AN1085" i="3" s="1"/>
  <c r="AM1085" i="3"/>
  <c r="AO1085" i="3"/>
  <c r="AP1085" i="3"/>
  <c r="AR1085" i="3"/>
  <c r="AT1085" i="3" s="1"/>
  <c r="AS1085" i="3"/>
  <c r="AU1085" i="3"/>
  <c r="AW1085" i="3" s="1"/>
  <c r="AV1085" i="3"/>
  <c r="AX1085" i="3"/>
  <c r="AZ1085" i="3" s="1"/>
  <c r="AY1085" i="3"/>
  <c r="BA1085" i="3"/>
  <c r="BC1085" i="3" s="1"/>
  <c r="BB1085" i="3"/>
  <c r="BD1085" i="3"/>
  <c r="BF1085" i="3" s="1"/>
  <c r="U1085" i="3"/>
  <c r="BG1085" i="3"/>
  <c r="BI1085" i="3" s="1"/>
  <c r="N1084" i="11"/>
  <c r="O1084" i="11"/>
  <c r="P1084" i="11"/>
  <c r="A1085" i="11"/>
  <c r="AI1086" i="3"/>
  <c r="AK1086" i="3" s="1"/>
  <c r="AL1086" i="3"/>
  <c r="AN1086" i="3" s="1"/>
  <c r="AM1086" i="3"/>
  <c r="AO1086" i="3"/>
  <c r="AQ1086" i="3" s="1"/>
  <c r="AP1086" i="3"/>
  <c r="AR1086" i="3"/>
  <c r="AT1086" i="3" s="1"/>
  <c r="AS1086" i="3"/>
  <c r="AU1086" i="3"/>
  <c r="AW1086" i="3" s="1"/>
  <c r="AV1086" i="3"/>
  <c r="AX1086" i="3"/>
  <c r="AZ1086" i="3" s="1"/>
  <c r="AY1086" i="3"/>
  <c r="BA1086" i="3"/>
  <c r="BB1086" i="3"/>
  <c r="BD1086" i="3"/>
  <c r="BF1086" i="3" s="1"/>
  <c r="U1086" i="3"/>
  <c r="BG1086" i="3"/>
  <c r="BI1086" i="3" s="1"/>
  <c r="N1085" i="11"/>
  <c r="O1085" i="11"/>
  <c r="P1085" i="11"/>
  <c r="A1086" i="11"/>
  <c r="AI1087" i="3"/>
  <c r="AK1087" i="3" s="1"/>
  <c r="AL1087" i="3"/>
  <c r="AN1087" i="3" s="1"/>
  <c r="AM1087" i="3"/>
  <c r="AO1087" i="3"/>
  <c r="AQ1087" i="3" s="1"/>
  <c r="AP1087" i="3"/>
  <c r="AR1087" i="3"/>
  <c r="AT1087" i="3" s="1"/>
  <c r="AS1087" i="3"/>
  <c r="AU1087" i="3"/>
  <c r="AW1087" i="3" s="1"/>
  <c r="AV1087" i="3"/>
  <c r="AX1087" i="3"/>
  <c r="AZ1087" i="3" s="1"/>
  <c r="AY1087" i="3"/>
  <c r="BA1087" i="3"/>
  <c r="BC1087" i="3" s="1"/>
  <c r="BB1087" i="3"/>
  <c r="BD1087" i="3"/>
  <c r="BF1087" i="3" s="1"/>
  <c r="U1087" i="3"/>
  <c r="BG1087" i="3"/>
  <c r="BI1087" i="3" s="1"/>
  <c r="N1086" i="11"/>
  <c r="O1086" i="11"/>
  <c r="P1086" i="11"/>
  <c r="A1087" i="11"/>
  <c r="AI1088" i="3"/>
  <c r="AK1088" i="3" s="1"/>
  <c r="AL1088" i="3"/>
  <c r="AN1088" i="3" s="1"/>
  <c r="AM1088" i="3"/>
  <c r="AO1088" i="3"/>
  <c r="AQ1088" i="3" s="1"/>
  <c r="AP1088" i="3"/>
  <c r="AR1088" i="3"/>
  <c r="AS1088" i="3"/>
  <c r="AU1088" i="3"/>
  <c r="AW1088" i="3" s="1"/>
  <c r="AV1088" i="3"/>
  <c r="AX1088" i="3"/>
  <c r="AZ1088" i="3" s="1"/>
  <c r="AY1088" i="3"/>
  <c r="BA1088" i="3"/>
  <c r="BC1088" i="3" s="1"/>
  <c r="BB1088" i="3"/>
  <c r="BD1088" i="3"/>
  <c r="BF1088" i="3" s="1"/>
  <c r="U1088" i="3"/>
  <c r="J1088" i="3" s="1"/>
  <c r="T1088" i="3" s="1"/>
  <c r="BG1088" i="3"/>
  <c r="BI1088" i="3" s="1"/>
  <c r="N1087" i="11"/>
  <c r="O1087" i="11"/>
  <c r="P1087" i="11"/>
  <c r="A1088" i="11"/>
  <c r="AI1089" i="3"/>
  <c r="AK1089" i="3" s="1"/>
  <c r="AL1089" i="3"/>
  <c r="AN1089" i="3" s="1"/>
  <c r="AM1089" i="3"/>
  <c r="AO1089" i="3"/>
  <c r="AQ1089" i="3" s="1"/>
  <c r="AP1089" i="3"/>
  <c r="AR1089" i="3"/>
  <c r="AT1089" i="3" s="1"/>
  <c r="AS1089" i="3"/>
  <c r="AU1089" i="3"/>
  <c r="AW1089" i="3" s="1"/>
  <c r="AV1089" i="3"/>
  <c r="AX1089" i="3"/>
  <c r="AZ1089" i="3" s="1"/>
  <c r="AY1089" i="3"/>
  <c r="BA1089" i="3"/>
  <c r="BC1089" i="3" s="1"/>
  <c r="BB1089" i="3"/>
  <c r="BD1089" i="3"/>
  <c r="BF1089" i="3" s="1"/>
  <c r="U1089" i="3"/>
  <c r="BE1089" i="3" s="1"/>
  <c r="BG1089" i="3"/>
  <c r="BI1089" i="3" s="1"/>
  <c r="N1088" i="11"/>
  <c r="O1088" i="11"/>
  <c r="P1088" i="11"/>
  <c r="A1089" i="11"/>
  <c r="AI1090" i="3"/>
  <c r="AK1090" i="3" s="1"/>
  <c r="AL1090" i="3"/>
  <c r="AN1090" i="3" s="1"/>
  <c r="AM1090" i="3"/>
  <c r="AO1090" i="3"/>
  <c r="AQ1090" i="3" s="1"/>
  <c r="AP1090" i="3"/>
  <c r="AR1090" i="3"/>
  <c r="AT1090" i="3" s="1"/>
  <c r="AS1090" i="3"/>
  <c r="AU1090" i="3"/>
  <c r="AW1090" i="3" s="1"/>
  <c r="AV1090" i="3"/>
  <c r="AX1090" i="3"/>
  <c r="AZ1090" i="3" s="1"/>
  <c r="AY1090" i="3"/>
  <c r="BA1090" i="3"/>
  <c r="BC1090" i="3" s="1"/>
  <c r="BB1090" i="3"/>
  <c r="BD1090" i="3"/>
  <c r="BF1090" i="3" s="1"/>
  <c r="U1090" i="3"/>
  <c r="K1090" i="3" s="1"/>
  <c r="BG1090" i="3"/>
  <c r="BI1090" i="3" s="1"/>
  <c r="N1089" i="11"/>
  <c r="O1089" i="11"/>
  <c r="P1089" i="11"/>
  <c r="A1090" i="11"/>
  <c r="AI1091" i="3"/>
  <c r="AK1091" i="3" s="1"/>
  <c r="AL1091" i="3"/>
  <c r="AN1091" i="3" s="1"/>
  <c r="AM1091" i="3"/>
  <c r="AO1091" i="3"/>
  <c r="AQ1091" i="3" s="1"/>
  <c r="AP1091" i="3"/>
  <c r="AR1091" i="3"/>
  <c r="AT1091" i="3" s="1"/>
  <c r="AS1091" i="3"/>
  <c r="AU1091" i="3"/>
  <c r="AW1091" i="3" s="1"/>
  <c r="AV1091" i="3"/>
  <c r="AX1091" i="3"/>
  <c r="AZ1091" i="3" s="1"/>
  <c r="AY1091" i="3"/>
  <c r="BA1091" i="3"/>
  <c r="BC1091" i="3" s="1"/>
  <c r="BB1091" i="3"/>
  <c r="BD1091" i="3"/>
  <c r="BF1091" i="3" s="1"/>
  <c r="U1091" i="3"/>
  <c r="K1091" i="3" s="1"/>
  <c r="BG1091" i="3"/>
  <c r="BI1091" i="3" s="1"/>
  <c r="N1090" i="11"/>
  <c r="O1090" i="11"/>
  <c r="P1090" i="11"/>
  <c r="A1091" i="11"/>
  <c r="AI1092" i="3"/>
  <c r="AK1092" i="3" s="1"/>
  <c r="AL1092" i="3"/>
  <c r="AN1092" i="3" s="1"/>
  <c r="AM1092" i="3"/>
  <c r="AO1092" i="3"/>
  <c r="AQ1092" i="3" s="1"/>
  <c r="AP1092" i="3"/>
  <c r="AR1092" i="3"/>
  <c r="AT1092" i="3" s="1"/>
  <c r="AS1092" i="3"/>
  <c r="AU1092" i="3"/>
  <c r="AW1092" i="3" s="1"/>
  <c r="AV1092" i="3"/>
  <c r="AX1092" i="3"/>
  <c r="AZ1092" i="3" s="1"/>
  <c r="AY1092" i="3"/>
  <c r="BA1092" i="3"/>
  <c r="BC1092" i="3" s="1"/>
  <c r="BB1092" i="3"/>
  <c r="BD1092" i="3"/>
  <c r="BF1092" i="3" s="1"/>
  <c r="U1092" i="3"/>
  <c r="K1092" i="3" s="1"/>
  <c r="BG1092" i="3"/>
  <c r="BI1092" i="3" s="1"/>
  <c r="N1091" i="11"/>
  <c r="O1091" i="11"/>
  <c r="P1091" i="11"/>
  <c r="A1092" i="11"/>
  <c r="AI1093" i="3"/>
  <c r="AK1093" i="3" s="1"/>
  <c r="AL1093" i="3"/>
  <c r="AN1093" i="3" s="1"/>
  <c r="AM1093" i="3"/>
  <c r="AO1093" i="3"/>
  <c r="AQ1093" i="3" s="1"/>
  <c r="AP1093" i="3"/>
  <c r="AR1093" i="3"/>
  <c r="AT1093" i="3" s="1"/>
  <c r="AS1093" i="3"/>
  <c r="AU1093" i="3"/>
  <c r="AW1093" i="3" s="1"/>
  <c r="AV1093" i="3"/>
  <c r="AX1093" i="3"/>
  <c r="AZ1093" i="3" s="1"/>
  <c r="AY1093" i="3"/>
  <c r="BA1093" i="3"/>
  <c r="BC1093" i="3" s="1"/>
  <c r="BB1093" i="3"/>
  <c r="BD1093" i="3"/>
  <c r="BF1093" i="3" s="1"/>
  <c r="U1093" i="3"/>
  <c r="BE1093" i="3" s="1"/>
  <c r="BG1093" i="3"/>
  <c r="BI1093" i="3" s="1"/>
  <c r="N1092" i="11"/>
  <c r="O1092" i="11"/>
  <c r="P1092" i="11"/>
  <c r="A1093" i="11"/>
  <c r="AI1094" i="3"/>
  <c r="AK1094" i="3" s="1"/>
  <c r="AL1094" i="3"/>
  <c r="AN1094" i="3" s="1"/>
  <c r="AM1094" i="3"/>
  <c r="AO1094" i="3"/>
  <c r="AQ1094" i="3" s="1"/>
  <c r="AP1094" i="3"/>
  <c r="AR1094" i="3"/>
  <c r="AT1094" i="3" s="1"/>
  <c r="AS1094" i="3"/>
  <c r="AU1094" i="3"/>
  <c r="AW1094" i="3" s="1"/>
  <c r="AV1094" i="3"/>
  <c r="AX1094" i="3"/>
  <c r="AZ1094" i="3" s="1"/>
  <c r="AY1094" i="3"/>
  <c r="BA1094" i="3"/>
  <c r="BC1094" i="3" s="1"/>
  <c r="BB1094" i="3"/>
  <c r="BD1094" i="3"/>
  <c r="BF1094" i="3" s="1"/>
  <c r="U1094" i="3"/>
  <c r="BH1094" i="3" s="1"/>
  <c r="BG1094" i="3"/>
  <c r="BI1094" i="3" s="1"/>
  <c r="N1093" i="11"/>
  <c r="O1093" i="11"/>
  <c r="P1093" i="11"/>
  <c r="A1094" i="11"/>
  <c r="AI1095" i="3"/>
  <c r="AK1095" i="3" s="1"/>
  <c r="AL1095" i="3"/>
  <c r="AN1095" i="3" s="1"/>
  <c r="AM1095" i="3"/>
  <c r="AO1095" i="3"/>
  <c r="AQ1095" i="3" s="1"/>
  <c r="AP1095" i="3"/>
  <c r="AR1095" i="3"/>
  <c r="AT1095" i="3" s="1"/>
  <c r="AS1095" i="3"/>
  <c r="AU1095" i="3"/>
  <c r="AW1095" i="3" s="1"/>
  <c r="AV1095" i="3"/>
  <c r="AX1095" i="3"/>
  <c r="AZ1095" i="3" s="1"/>
  <c r="AY1095" i="3"/>
  <c r="BA1095" i="3"/>
  <c r="BC1095" i="3" s="1"/>
  <c r="BB1095" i="3"/>
  <c r="BD1095" i="3"/>
  <c r="BF1095" i="3" s="1"/>
  <c r="U1095" i="3"/>
  <c r="K1095" i="3" s="1"/>
  <c r="BG1095" i="3"/>
  <c r="BI1095" i="3" s="1"/>
  <c r="N1094" i="11"/>
  <c r="O1094" i="11"/>
  <c r="P1094" i="11"/>
  <c r="A1095" i="11"/>
  <c r="AI1096" i="3"/>
  <c r="AK1096" i="3" s="1"/>
  <c r="AL1096" i="3"/>
  <c r="AN1096" i="3" s="1"/>
  <c r="AM1096" i="3"/>
  <c r="AO1096" i="3"/>
  <c r="AQ1096" i="3" s="1"/>
  <c r="AP1096" i="3"/>
  <c r="AR1096" i="3"/>
  <c r="AT1096" i="3" s="1"/>
  <c r="AS1096" i="3"/>
  <c r="AU1096" i="3"/>
  <c r="AW1096" i="3" s="1"/>
  <c r="AV1096" i="3"/>
  <c r="AX1096" i="3"/>
  <c r="AZ1096" i="3" s="1"/>
  <c r="AY1096" i="3"/>
  <c r="BA1096" i="3"/>
  <c r="BC1096" i="3" s="1"/>
  <c r="BB1096" i="3"/>
  <c r="BD1096" i="3"/>
  <c r="BF1096" i="3" s="1"/>
  <c r="U1096" i="3"/>
  <c r="BG1096" i="3"/>
  <c r="BI1096" i="3" s="1"/>
  <c r="N1095" i="11"/>
  <c r="O1095" i="11"/>
  <c r="P1095" i="11"/>
  <c r="A1096" i="11"/>
  <c r="AI1097" i="3"/>
  <c r="AK1097" i="3" s="1"/>
  <c r="AL1097" i="3"/>
  <c r="AN1097" i="3" s="1"/>
  <c r="AM1097" i="3"/>
  <c r="AO1097" i="3"/>
  <c r="AQ1097" i="3" s="1"/>
  <c r="AP1097" i="3"/>
  <c r="AR1097" i="3"/>
  <c r="AT1097" i="3" s="1"/>
  <c r="AS1097" i="3"/>
  <c r="AU1097" i="3"/>
  <c r="AW1097" i="3" s="1"/>
  <c r="AV1097" i="3"/>
  <c r="AX1097" i="3"/>
  <c r="AZ1097" i="3" s="1"/>
  <c r="AY1097" i="3"/>
  <c r="BA1097" i="3"/>
  <c r="BC1097" i="3" s="1"/>
  <c r="BB1097" i="3"/>
  <c r="BD1097" i="3"/>
  <c r="BF1097" i="3" s="1"/>
  <c r="U1097" i="3"/>
  <c r="BG1097" i="3"/>
  <c r="BI1097" i="3" s="1"/>
  <c r="N1096" i="11"/>
  <c r="O1096" i="11"/>
  <c r="P1096" i="11"/>
  <c r="A1097" i="11"/>
  <c r="AI1098" i="3"/>
  <c r="AK1098" i="3" s="1"/>
  <c r="AL1098" i="3"/>
  <c r="AN1098" i="3" s="1"/>
  <c r="AM1098" i="3"/>
  <c r="AO1098" i="3"/>
  <c r="AQ1098" i="3" s="1"/>
  <c r="AP1098" i="3"/>
  <c r="AR1098" i="3"/>
  <c r="AT1098" i="3" s="1"/>
  <c r="AS1098" i="3"/>
  <c r="AU1098" i="3"/>
  <c r="AW1098" i="3" s="1"/>
  <c r="AV1098" i="3"/>
  <c r="AX1098" i="3"/>
  <c r="AZ1098" i="3" s="1"/>
  <c r="AY1098" i="3"/>
  <c r="BA1098" i="3"/>
  <c r="BC1098" i="3" s="1"/>
  <c r="BB1098" i="3"/>
  <c r="BD1098" i="3"/>
  <c r="BF1098" i="3" s="1"/>
  <c r="U1098" i="3"/>
  <c r="BH1098" i="3" s="1"/>
  <c r="BG1098" i="3"/>
  <c r="BI1098" i="3" s="1"/>
  <c r="N1097" i="11"/>
  <c r="O1097" i="11"/>
  <c r="P1097" i="11"/>
  <c r="A1098" i="11"/>
  <c r="AI1099" i="3"/>
  <c r="AK1099" i="3" s="1"/>
  <c r="AL1099" i="3"/>
  <c r="AM1099" i="3"/>
  <c r="AO1099" i="3"/>
  <c r="AQ1099" i="3" s="1"/>
  <c r="AP1099" i="3"/>
  <c r="AR1099" i="3"/>
  <c r="AT1099" i="3" s="1"/>
  <c r="AS1099" i="3"/>
  <c r="AU1099" i="3"/>
  <c r="AW1099" i="3" s="1"/>
  <c r="AV1099" i="3"/>
  <c r="AX1099" i="3"/>
  <c r="AZ1099" i="3" s="1"/>
  <c r="AY1099" i="3"/>
  <c r="BA1099" i="3"/>
  <c r="BC1099" i="3" s="1"/>
  <c r="BB1099" i="3"/>
  <c r="BD1099" i="3"/>
  <c r="BF1099" i="3" s="1"/>
  <c r="U1099" i="3"/>
  <c r="BE1099" i="3" s="1"/>
  <c r="BG1099" i="3"/>
  <c r="BI1099" i="3" s="1"/>
  <c r="N1098" i="11"/>
  <c r="O1098" i="11"/>
  <c r="P1098" i="11"/>
  <c r="A1099" i="11"/>
  <c r="AI1100" i="3"/>
  <c r="AK1100" i="3" s="1"/>
  <c r="AL1100" i="3"/>
  <c r="AM1100" i="3"/>
  <c r="AO1100" i="3"/>
  <c r="AQ1100" i="3" s="1"/>
  <c r="AP1100" i="3"/>
  <c r="AR1100" i="3"/>
  <c r="AT1100" i="3" s="1"/>
  <c r="AS1100" i="3"/>
  <c r="AU1100" i="3"/>
  <c r="AW1100" i="3" s="1"/>
  <c r="AV1100" i="3"/>
  <c r="AX1100" i="3"/>
  <c r="AZ1100" i="3" s="1"/>
  <c r="AY1100" i="3"/>
  <c r="BA1100" i="3"/>
  <c r="BC1100" i="3" s="1"/>
  <c r="BB1100" i="3"/>
  <c r="BD1100" i="3"/>
  <c r="BF1100" i="3" s="1"/>
  <c r="U1100" i="3"/>
  <c r="J1100" i="3" s="1"/>
  <c r="BG1100" i="3"/>
  <c r="BI1100" i="3" s="1"/>
  <c r="N1099" i="11"/>
  <c r="O1099" i="11"/>
  <c r="P1099" i="11"/>
  <c r="A1100" i="11"/>
  <c r="AI1101" i="3"/>
  <c r="AK1101" i="3" s="1"/>
  <c r="AL1101" i="3"/>
  <c r="AN1101" i="3" s="1"/>
  <c r="AM1101" i="3"/>
  <c r="AO1101" i="3"/>
  <c r="AP1101" i="3"/>
  <c r="AR1101" i="3"/>
  <c r="AT1101" i="3" s="1"/>
  <c r="AS1101" i="3"/>
  <c r="AU1101" i="3"/>
  <c r="AW1101" i="3" s="1"/>
  <c r="AV1101" i="3"/>
  <c r="AX1101" i="3"/>
  <c r="AZ1101" i="3" s="1"/>
  <c r="AY1101" i="3"/>
  <c r="BA1101" i="3"/>
  <c r="BC1101" i="3" s="1"/>
  <c r="BB1101" i="3"/>
  <c r="BD1101" i="3"/>
  <c r="BF1101" i="3" s="1"/>
  <c r="U1101" i="3"/>
  <c r="J1101" i="3" s="1"/>
  <c r="T1101" i="3" s="1"/>
  <c r="BG1101" i="3"/>
  <c r="BI1101" i="3" s="1"/>
  <c r="N1100" i="11"/>
  <c r="O1100" i="11"/>
  <c r="P1100" i="11"/>
  <c r="A1101" i="11"/>
  <c r="AI1102" i="3"/>
  <c r="AK1102" i="3" s="1"/>
  <c r="AL1102" i="3"/>
  <c r="AN1102" i="3" s="1"/>
  <c r="AM1102" i="3"/>
  <c r="AO1102" i="3"/>
  <c r="AQ1102" i="3" s="1"/>
  <c r="AP1102" i="3"/>
  <c r="AR1102" i="3"/>
  <c r="AT1102" i="3" s="1"/>
  <c r="AS1102" i="3"/>
  <c r="AU1102" i="3"/>
  <c r="AW1102" i="3" s="1"/>
  <c r="AV1102" i="3"/>
  <c r="AX1102" i="3"/>
  <c r="AZ1102" i="3" s="1"/>
  <c r="AY1102" i="3"/>
  <c r="BA1102" i="3"/>
  <c r="BC1102" i="3" s="1"/>
  <c r="BB1102" i="3"/>
  <c r="BD1102" i="3"/>
  <c r="BF1102" i="3" s="1"/>
  <c r="U1102" i="3"/>
  <c r="J1102" i="3" s="1"/>
  <c r="T1102" i="3" s="1"/>
  <c r="BG1102" i="3"/>
  <c r="BI1102" i="3" s="1"/>
  <c r="N1101" i="11"/>
  <c r="O1101" i="11"/>
  <c r="P1101" i="11"/>
  <c r="A1102" i="11"/>
  <c r="AI1103" i="3"/>
  <c r="AK1103" i="3" s="1"/>
  <c r="AL1103" i="3"/>
  <c r="AN1103" i="3" s="1"/>
  <c r="AM1103" i="3"/>
  <c r="AO1103" i="3"/>
  <c r="AP1103" i="3"/>
  <c r="AR1103" i="3"/>
  <c r="AT1103" i="3" s="1"/>
  <c r="AS1103" i="3"/>
  <c r="AU1103" i="3"/>
  <c r="AW1103" i="3" s="1"/>
  <c r="AV1103" i="3"/>
  <c r="AX1103" i="3"/>
  <c r="AZ1103" i="3" s="1"/>
  <c r="AY1103" i="3"/>
  <c r="BA1103" i="3"/>
  <c r="BC1103" i="3" s="1"/>
  <c r="BB1103" i="3"/>
  <c r="BD1103" i="3"/>
  <c r="BF1103" i="3" s="1"/>
  <c r="U1103" i="3"/>
  <c r="BG1103" i="3"/>
  <c r="BI1103" i="3" s="1"/>
  <c r="N1102" i="11"/>
  <c r="O1102" i="11"/>
  <c r="P1102" i="11"/>
  <c r="A1103" i="11"/>
  <c r="AI1104" i="3"/>
  <c r="AK1104" i="3" s="1"/>
  <c r="AL1104" i="3"/>
  <c r="AN1104" i="3" s="1"/>
  <c r="AM1104" i="3"/>
  <c r="AO1104" i="3"/>
  <c r="AQ1104" i="3" s="1"/>
  <c r="AP1104" i="3"/>
  <c r="AR1104" i="3"/>
  <c r="AT1104" i="3" s="1"/>
  <c r="AS1104" i="3"/>
  <c r="AU1104" i="3"/>
  <c r="AW1104" i="3" s="1"/>
  <c r="AV1104" i="3"/>
  <c r="AX1104" i="3"/>
  <c r="AZ1104" i="3" s="1"/>
  <c r="AY1104" i="3"/>
  <c r="BA1104" i="3"/>
  <c r="BC1104" i="3" s="1"/>
  <c r="BB1104" i="3"/>
  <c r="BD1104" i="3"/>
  <c r="BF1104" i="3" s="1"/>
  <c r="U1104" i="3"/>
  <c r="BG1104" i="3"/>
  <c r="BI1104" i="3" s="1"/>
  <c r="N1103" i="11"/>
  <c r="O1103" i="11"/>
  <c r="P1103" i="11"/>
  <c r="A1104" i="11"/>
  <c r="AI1105" i="3"/>
  <c r="AK1105" i="3" s="1"/>
  <c r="AL1105" i="3"/>
  <c r="AN1105" i="3" s="1"/>
  <c r="AM1105" i="3"/>
  <c r="AO1105" i="3"/>
  <c r="AQ1105" i="3" s="1"/>
  <c r="AP1105" i="3"/>
  <c r="AR1105" i="3"/>
  <c r="AT1105" i="3" s="1"/>
  <c r="AS1105" i="3"/>
  <c r="AU1105" i="3"/>
  <c r="AW1105" i="3" s="1"/>
  <c r="AV1105" i="3"/>
  <c r="AX1105" i="3"/>
  <c r="AZ1105" i="3" s="1"/>
  <c r="AY1105" i="3"/>
  <c r="BA1105" i="3"/>
  <c r="BC1105" i="3" s="1"/>
  <c r="BB1105" i="3"/>
  <c r="BD1105" i="3"/>
  <c r="BF1105" i="3" s="1"/>
  <c r="U1105" i="3"/>
  <c r="BG1105" i="3"/>
  <c r="BI1105" i="3" s="1"/>
  <c r="N1104" i="11"/>
  <c r="O1104" i="11"/>
  <c r="P1104" i="11"/>
  <c r="A1105" i="11"/>
  <c r="AI1106" i="3"/>
  <c r="AK1106" i="3" s="1"/>
  <c r="AL1106" i="3"/>
  <c r="AN1106" i="3" s="1"/>
  <c r="AM1106" i="3"/>
  <c r="AO1106" i="3"/>
  <c r="AQ1106" i="3" s="1"/>
  <c r="AP1106" i="3"/>
  <c r="AR1106" i="3"/>
  <c r="AT1106" i="3" s="1"/>
  <c r="AS1106" i="3"/>
  <c r="AU1106" i="3"/>
  <c r="AW1106" i="3" s="1"/>
  <c r="AV1106" i="3"/>
  <c r="AX1106" i="3"/>
  <c r="AZ1106" i="3" s="1"/>
  <c r="AY1106" i="3"/>
  <c r="BA1106" i="3"/>
  <c r="BC1106" i="3" s="1"/>
  <c r="BB1106" i="3"/>
  <c r="BD1106" i="3"/>
  <c r="BF1106" i="3" s="1"/>
  <c r="U1106" i="3"/>
  <c r="BG1106" i="3"/>
  <c r="BI1106" i="3" s="1"/>
  <c r="N1105" i="11"/>
  <c r="O1105" i="11"/>
  <c r="P1105" i="11"/>
  <c r="A1106" i="11"/>
  <c r="AI1107" i="3"/>
  <c r="AK1107" i="3" s="1"/>
  <c r="AL1107" i="3"/>
  <c r="AM1107" i="3"/>
  <c r="AO1107" i="3"/>
  <c r="AQ1107" i="3" s="1"/>
  <c r="AP1107" i="3"/>
  <c r="AR1107" i="3"/>
  <c r="AT1107" i="3" s="1"/>
  <c r="AS1107" i="3"/>
  <c r="AU1107" i="3"/>
  <c r="AW1107" i="3" s="1"/>
  <c r="AV1107" i="3"/>
  <c r="AX1107" i="3"/>
  <c r="AZ1107" i="3" s="1"/>
  <c r="AY1107" i="3"/>
  <c r="BA1107" i="3"/>
  <c r="BC1107" i="3" s="1"/>
  <c r="BB1107" i="3"/>
  <c r="BD1107" i="3"/>
  <c r="BF1107" i="3" s="1"/>
  <c r="U1107" i="3"/>
  <c r="BG1107" i="3"/>
  <c r="BI1107" i="3" s="1"/>
  <c r="N1106" i="11"/>
  <c r="O1106" i="11"/>
  <c r="P1106" i="11"/>
  <c r="A1107" i="11"/>
  <c r="AI1108" i="3"/>
  <c r="AK1108" i="3" s="1"/>
  <c r="AL1108" i="3"/>
  <c r="AN1108" i="3" s="1"/>
  <c r="AM1108" i="3"/>
  <c r="AO1108" i="3"/>
  <c r="AQ1108" i="3" s="1"/>
  <c r="AP1108" i="3"/>
  <c r="AR1108" i="3"/>
  <c r="AT1108" i="3" s="1"/>
  <c r="AS1108" i="3"/>
  <c r="AU1108" i="3"/>
  <c r="AW1108" i="3" s="1"/>
  <c r="AV1108" i="3"/>
  <c r="AX1108" i="3"/>
  <c r="AZ1108" i="3" s="1"/>
  <c r="AY1108" i="3"/>
  <c r="BA1108" i="3"/>
  <c r="BC1108" i="3" s="1"/>
  <c r="BB1108" i="3"/>
  <c r="BD1108" i="3"/>
  <c r="BF1108" i="3" s="1"/>
  <c r="U1108" i="3"/>
  <c r="BE1108" i="3" s="1"/>
  <c r="BG1108" i="3"/>
  <c r="BI1108" i="3" s="1"/>
  <c r="N1107" i="11"/>
  <c r="O1107" i="11"/>
  <c r="P1107" i="11"/>
  <c r="A1108" i="11"/>
  <c r="AI1109" i="3"/>
  <c r="AK1109" i="3" s="1"/>
  <c r="AL1109" i="3"/>
  <c r="AN1109" i="3" s="1"/>
  <c r="AM1109" i="3"/>
  <c r="AO1109" i="3"/>
  <c r="AQ1109" i="3" s="1"/>
  <c r="AP1109" i="3"/>
  <c r="AR1109" i="3"/>
  <c r="AT1109" i="3" s="1"/>
  <c r="AS1109" i="3"/>
  <c r="AU1109" i="3"/>
  <c r="AW1109" i="3" s="1"/>
  <c r="AV1109" i="3"/>
  <c r="AX1109" i="3"/>
  <c r="AZ1109" i="3" s="1"/>
  <c r="AY1109" i="3"/>
  <c r="BA1109" i="3"/>
  <c r="BC1109" i="3" s="1"/>
  <c r="BB1109" i="3"/>
  <c r="BD1109" i="3"/>
  <c r="BF1109" i="3" s="1"/>
  <c r="U1109" i="3"/>
  <c r="BG1109" i="3"/>
  <c r="BI1109" i="3" s="1"/>
  <c r="N1108" i="11"/>
  <c r="O1108" i="11"/>
  <c r="P1108" i="11"/>
  <c r="A1109" i="11"/>
  <c r="AI1110" i="3"/>
  <c r="AK1110" i="3" s="1"/>
  <c r="AL1110" i="3"/>
  <c r="AN1110" i="3" s="1"/>
  <c r="AM1110" i="3"/>
  <c r="AO1110" i="3"/>
  <c r="AQ1110" i="3" s="1"/>
  <c r="AP1110" i="3"/>
  <c r="AR1110" i="3"/>
  <c r="AT1110" i="3" s="1"/>
  <c r="AS1110" i="3"/>
  <c r="AU1110" i="3"/>
  <c r="AW1110" i="3" s="1"/>
  <c r="AV1110" i="3"/>
  <c r="AX1110" i="3"/>
  <c r="AZ1110" i="3" s="1"/>
  <c r="AY1110" i="3"/>
  <c r="BA1110" i="3"/>
  <c r="BC1110" i="3" s="1"/>
  <c r="BB1110" i="3"/>
  <c r="BD1110" i="3"/>
  <c r="BF1110" i="3" s="1"/>
  <c r="U1110" i="3"/>
  <c r="K1110" i="3" s="1"/>
  <c r="BG1110" i="3"/>
  <c r="N1109" i="11"/>
  <c r="O1109" i="11"/>
  <c r="P1109" i="11"/>
  <c r="A1110" i="11"/>
  <c r="AI1111" i="3"/>
  <c r="AK1111" i="3" s="1"/>
  <c r="AL1111" i="3"/>
  <c r="AM1111" i="3"/>
  <c r="AO1111" i="3"/>
  <c r="AQ1111" i="3" s="1"/>
  <c r="AP1111" i="3"/>
  <c r="AR1111" i="3"/>
  <c r="AT1111" i="3" s="1"/>
  <c r="AS1111" i="3"/>
  <c r="AU1111" i="3"/>
  <c r="AW1111" i="3" s="1"/>
  <c r="AV1111" i="3"/>
  <c r="AX1111" i="3"/>
  <c r="AZ1111" i="3" s="1"/>
  <c r="AY1111" i="3"/>
  <c r="BA1111" i="3"/>
  <c r="BC1111" i="3" s="1"/>
  <c r="BB1111" i="3"/>
  <c r="BD1111" i="3"/>
  <c r="BF1111" i="3" s="1"/>
  <c r="U1111" i="3"/>
  <c r="J1111" i="3" s="1"/>
  <c r="T1111" i="3" s="1"/>
  <c r="BG1111" i="3"/>
  <c r="BI1111" i="3" s="1"/>
  <c r="N1110" i="11"/>
  <c r="O1110" i="11"/>
  <c r="P1110" i="11"/>
  <c r="A1111" i="11"/>
  <c r="AI1112" i="3"/>
  <c r="AK1112" i="3" s="1"/>
  <c r="AL1112" i="3"/>
  <c r="AN1112" i="3" s="1"/>
  <c r="AM1112" i="3"/>
  <c r="AO1112" i="3"/>
  <c r="AQ1112" i="3" s="1"/>
  <c r="AP1112" i="3"/>
  <c r="AR1112" i="3"/>
  <c r="AT1112" i="3" s="1"/>
  <c r="AS1112" i="3"/>
  <c r="AU1112" i="3"/>
  <c r="AW1112" i="3" s="1"/>
  <c r="AV1112" i="3"/>
  <c r="AX1112" i="3"/>
  <c r="AZ1112" i="3" s="1"/>
  <c r="AY1112" i="3"/>
  <c r="BA1112" i="3"/>
  <c r="BC1112" i="3" s="1"/>
  <c r="BB1112" i="3"/>
  <c r="BD1112" i="3"/>
  <c r="BF1112" i="3" s="1"/>
  <c r="U1112" i="3"/>
  <c r="BG1112" i="3"/>
  <c r="BI1112" i="3" s="1"/>
  <c r="N1111" i="11"/>
  <c r="O1111" i="11"/>
  <c r="P1111" i="11"/>
  <c r="A1112" i="11"/>
  <c r="AI1113" i="3"/>
  <c r="AK1113" i="3" s="1"/>
  <c r="AL1113" i="3"/>
  <c r="AN1113" i="3" s="1"/>
  <c r="AM1113" i="3"/>
  <c r="AO1113" i="3"/>
  <c r="AQ1113" i="3" s="1"/>
  <c r="AP1113" i="3"/>
  <c r="AR1113" i="3"/>
  <c r="AT1113" i="3" s="1"/>
  <c r="AS1113" i="3"/>
  <c r="AU1113" i="3"/>
  <c r="AW1113" i="3" s="1"/>
  <c r="AV1113" i="3"/>
  <c r="AX1113" i="3"/>
  <c r="AZ1113" i="3" s="1"/>
  <c r="AY1113" i="3"/>
  <c r="BA1113" i="3"/>
  <c r="BC1113" i="3" s="1"/>
  <c r="BB1113" i="3"/>
  <c r="BD1113" i="3"/>
  <c r="BF1113" i="3" s="1"/>
  <c r="U1113" i="3"/>
  <c r="BG1113" i="3"/>
  <c r="BI1113" i="3" s="1"/>
  <c r="N1112" i="11"/>
  <c r="O1112" i="11"/>
  <c r="P1112" i="11"/>
  <c r="A1113" i="11"/>
  <c r="AI1114" i="3"/>
  <c r="AK1114" i="3" s="1"/>
  <c r="AL1114" i="3"/>
  <c r="AN1114" i="3" s="1"/>
  <c r="AM1114" i="3"/>
  <c r="AO1114" i="3"/>
  <c r="AQ1114" i="3" s="1"/>
  <c r="AP1114" i="3"/>
  <c r="AR1114" i="3"/>
  <c r="AT1114" i="3" s="1"/>
  <c r="AS1114" i="3"/>
  <c r="AU1114" i="3"/>
  <c r="AW1114" i="3" s="1"/>
  <c r="AV1114" i="3"/>
  <c r="AX1114" i="3"/>
  <c r="AZ1114" i="3" s="1"/>
  <c r="AY1114" i="3"/>
  <c r="BA1114" i="3"/>
  <c r="BC1114" i="3" s="1"/>
  <c r="BB1114" i="3"/>
  <c r="BD1114" i="3"/>
  <c r="BF1114" i="3" s="1"/>
  <c r="U1114" i="3"/>
  <c r="BG1114" i="3"/>
  <c r="BI1114" i="3" s="1"/>
  <c r="N1113" i="11"/>
  <c r="O1113" i="11"/>
  <c r="P1113" i="11"/>
  <c r="A1114" i="11"/>
  <c r="AI1115" i="3"/>
  <c r="AK1115" i="3" s="1"/>
  <c r="AL1115" i="3"/>
  <c r="AM1115" i="3"/>
  <c r="AO1115" i="3"/>
  <c r="AQ1115" i="3" s="1"/>
  <c r="AP1115" i="3"/>
  <c r="AR1115" i="3"/>
  <c r="AT1115" i="3" s="1"/>
  <c r="AS1115" i="3"/>
  <c r="AU1115" i="3"/>
  <c r="AW1115" i="3" s="1"/>
  <c r="AV1115" i="3"/>
  <c r="AX1115" i="3"/>
  <c r="AZ1115" i="3" s="1"/>
  <c r="AY1115" i="3"/>
  <c r="BA1115" i="3"/>
  <c r="BC1115" i="3" s="1"/>
  <c r="BB1115" i="3"/>
  <c r="BD1115" i="3"/>
  <c r="BF1115" i="3" s="1"/>
  <c r="U1115" i="3"/>
  <c r="BG1115" i="3"/>
  <c r="BI1115" i="3" s="1"/>
  <c r="N1114" i="11"/>
  <c r="O1114" i="11"/>
  <c r="P1114" i="11"/>
  <c r="A1115" i="11"/>
  <c r="AI1116" i="3"/>
  <c r="AK1116" i="3" s="1"/>
  <c r="AL1116" i="3"/>
  <c r="AN1116" i="3" s="1"/>
  <c r="AM1116" i="3"/>
  <c r="AO1116" i="3"/>
  <c r="AQ1116" i="3" s="1"/>
  <c r="AP1116" i="3"/>
  <c r="AR1116" i="3"/>
  <c r="AT1116" i="3" s="1"/>
  <c r="AS1116" i="3"/>
  <c r="AU1116" i="3"/>
  <c r="AW1116" i="3" s="1"/>
  <c r="AV1116" i="3"/>
  <c r="AX1116" i="3"/>
  <c r="AZ1116" i="3" s="1"/>
  <c r="AY1116" i="3"/>
  <c r="BA1116" i="3"/>
  <c r="BC1116" i="3" s="1"/>
  <c r="BB1116" i="3"/>
  <c r="BD1116" i="3"/>
  <c r="BF1116" i="3" s="1"/>
  <c r="U1116" i="3"/>
  <c r="BG1116" i="3"/>
  <c r="BI1116" i="3" s="1"/>
  <c r="N1115" i="11"/>
  <c r="O1115" i="11"/>
  <c r="P1115" i="11"/>
  <c r="A1116" i="11"/>
  <c r="AI1117" i="3"/>
  <c r="AK1117" i="3" s="1"/>
  <c r="AL1117" i="3"/>
  <c r="AN1117" i="3" s="1"/>
  <c r="AM1117" i="3"/>
  <c r="AO1117" i="3"/>
  <c r="AQ1117" i="3" s="1"/>
  <c r="AP1117" i="3"/>
  <c r="AR1117" i="3"/>
  <c r="AT1117" i="3" s="1"/>
  <c r="AS1117" i="3"/>
  <c r="AU1117" i="3"/>
  <c r="AW1117" i="3" s="1"/>
  <c r="AV1117" i="3"/>
  <c r="AX1117" i="3"/>
  <c r="AZ1117" i="3" s="1"/>
  <c r="AY1117" i="3"/>
  <c r="BA1117" i="3"/>
  <c r="BC1117" i="3" s="1"/>
  <c r="BB1117" i="3"/>
  <c r="BD1117" i="3"/>
  <c r="BF1117" i="3" s="1"/>
  <c r="U1117" i="3"/>
  <c r="BH1117" i="3" s="1"/>
  <c r="BG1117" i="3"/>
  <c r="BI1117" i="3" s="1"/>
  <c r="N1116" i="11"/>
  <c r="O1116" i="11"/>
  <c r="P1116" i="11"/>
  <c r="A1117" i="11"/>
  <c r="AI1118" i="3"/>
  <c r="AK1118" i="3" s="1"/>
  <c r="AL1118" i="3"/>
  <c r="AN1118" i="3" s="1"/>
  <c r="AM1118" i="3"/>
  <c r="AO1118" i="3"/>
  <c r="AQ1118" i="3" s="1"/>
  <c r="AP1118" i="3"/>
  <c r="AR1118" i="3"/>
  <c r="AT1118" i="3" s="1"/>
  <c r="AS1118" i="3"/>
  <c r="AU1118" i="3"/>
  <c r="AW1118" i="3" s="1"/>
  <c r="AV1118" i="3"/>
  <c r="AX1118" i="3"/>
  <c r="AZ1118" i="3" s="1"/>
  <c r="AY1118" i="3"/>
  <c r="BA1118" i="3"/>
  <c r="BC1118" i="3" s="1"/>
  <c r="BB1118" i="3"/>
  <c r="BD1118" i="3"/>
  <c r="BF1118" i="3" s="1"/>
  <c r="U1118" i="3"/>
  <c r="BH1118" i="3" s="1"/>
  <c r="BG1118" i="3"/>
  <c r="BI1118" i="3" s="1"/>
  <c r="N1117" i="11"/>
  <c r="O1117" i="11"/>
  <c r="P1117" i="11"/>
  <c r="A1118" i="11"/>
  <c r="AI1119" i="3"/>
  <c r="AK1119" i="3" s="1"/>
  <c r="AL1119" i="3"/>
  <c r="AM1119" i="3"/>
  <c r="AO1119" i="3"/>
  <c r="AQ1119" i="3" s="1"/>
  <c r="AP1119" i="3"/>
  <c r="AR1119" i="3"/>
  <c r="AT1119" i="3" s="1"/>
  <c r="AS1119" i="3"/>
  <c r="AU1119" i="3"/>
  <c r="AW1119" i="3" s="1"/>
  <c r="AV1119" i="3"/>
  <c r="AX1119" i="3"/>
  <c r="AZ1119" i="3" s="1"/>
  <c r="AY1119" i="3"/>
  <c r="BA1119" i="3"/>
  <c r="BC1119" i="3" s="1"/>
  <c r="BB1119" i="3"/>
  <c r="BD1119" i="3"/>
  <c r="BF1119" i="3" s="1"/>
  <c r="U1119" i="3"/>
  <c r="BG1119" i="3"/>
  <c r="BI1119" i="3" s="1"/>
  <c r="N1118" i="11"/>
  <c r="O1118" i="11"/>
  <c r="P1118" i="11"/>
  <c r="A1119" i="11"/>
  <c r="AI1120" i="3"/>
  <c r="AK1120" i="3" s="1"/>
  <c r="AL1120" i="3"/>
  <c r="AN1120" i="3" s="1"/>
  <c r="AM1120" i="3"/>
  <c r="AO1120" i="3"/>
  <c r="AQ1120" i="3" s="1"/>
  <c r="AP1120" i="3"/>
  <c r="AR1120" i="3"/>
  <c r="AT1120" i="3" s="1"/>
  <c r="AS1120" i="3"/>
  <c r="AU1120" i="3"/>
  <c r="AW1120" i="3" s="1"/>
  <c r="AV1120" i="3"/>
  <c r="AX1120" i="3"/>
  <c r="AZ1120" i="3" s="1"/>
  <c r="AY1120" i="3"/>
  <c r="BA1120" i="3"/>
  <c r="BC1120" i="3" s="1"/>
  <c r="BB1120" i="3"/>
  <c r="BD1120" i="3"/>
  <c r="BF1120" i="3" s="1"/>
  <c r="U1120" i="3"/>
  <c r="J1120" i="3" s="1"/>
  <c r="T1120" i="3" s="1"/>
  <c r="BG1120" i="3"/>
  <c r="BI1120" i="3" s="1"/>
  <c r="N1119" i="11"/>
  <c r="O1119" i="11"/>
  <c r="P1119" i="11"/>
  <c r="A1120" i="11"/>
  <c r="AI1121" i="3"/>
  <c r="AK1121" i="3" s="1"/>
  <c r="AL1121" i="3"/>
  <c r="AN1121" i="3" s="1"/>
  <c r="AM1121" i="3"/>
  <c r="AO1121" i="3"/>
  <c r="AQ1121" i="3" s="1"/>
  <c r="AP1121" i="3"/>
  <c r="AR1121" i="3"/>
  <c r="AT1121" i="3" s="1"/>
  <c r="AS1121" i="3"/>
  <c r="AU1121" i="3"/>
  <c r="AW1121" i="3" s="1"/>
  <c r="AV1121" i="3"/>
  <c r="AX1121" i="3"/>
  <c r="AZ1121" i="3" s="1"/>
  <c r="AY1121" i="3"/>
  <c r="BA1121" i="3"/>
  <c r="BC1121" i="3" s="1"/>
  <c r="BB1121" i="3"/>
  <c r="BD1121" i="3"/>
  <c r="BF1121" i="3" s="1"/>
  <c r="U1121" i="3"/>
  <c r="BG1121" i="3"/>
  <c r="BI1121" i="3" s="1"/>
  <c r="N1120" i="11"/>
  <c r="O1120" i="11"/>
  <c r="P1120" i="11"/>
  <c r="A1121" i="11"/>
  <c r="AI1122" i="3"/>
  <c r="AK1122" i="3" s="1"/>
  <c r="AL1122" i="3"/>
  <c r="AM1122" i="3"/>
  <c r="AO1122" i="3"/>
  <c r="AQ1122" i="3" s="1"/>
  <c r="AP1122" i="3"/>
  <c r="AR1122" i="3"/>
  <c r="AT1122" i="3" s="1"/>
  <c r="AS1122" i="3"/>
  <c r="AU1122" i="3"/>
  <c r="AW1122" i="3" s="1"/>
  <c r="AV1122" i="3"/>
  <c r="AX1122" i="3"/>
  <c r="AZ1122" i="3" s="1"/>
  <c r="AY1122" i="3"/>
  <c r="BA1122" i="3"/>
  <c r="BC1122" i="3" s="1"/>
  <c r="BB1122" i="3"/>
  <c r="BD1122" i="3"/>
  <c r="BF1122" i="3" s="1"/>
  <c r="U1122" i="3"/>
  <c r="BG1122" i="3"/>
  <c r="BI1122" i="3" s="1"/>
  <c r="N1121" i="11"/>
  <c r="O1121" i="11"/>
  <c r="P1121" i="11"/>
  <c r="A1122" i="11"/>
  <c r="AI1123" i="3"/>
  <c r="AK1123" i="3" s="1"/>
  <c r="AL1123" i="3"/>
  <c r="AN1123" i="3" s="1"/>
  <c r="AM1123" i="3"/>
  <c r="AO1123" i="3"/>
  <c r="AQ1123" i="3" s="1"/>
  <c r="AP1123" i="3"/>
  <c r="AR1123" i="3"/>
  <c r="AT1123" i="3" s="1"/>
  <c r="AS1123" i="3"/>
  <c r="AU1123" i="3"/>
  <c r="AW1123" i="3" s="1"/>
  <c r="AV1123" i="3"/>
  <c r="AX1123" i="3"/>
  <c r="AZ1123" i="3" s="1"/>
  <c r="AY1123" i="3"/>
  <c r="BA1123" i="3"/>
  <c r="BC1123" i="3" s="1"/>
  <c r="BB1123" i="3"/>
  <c r="BD1123" i="3"/>
  <c r="BF1123" i="3" s="1"/>
  <c r="U1123" i="3"/>
  <c r="J1123" i="3" s="1"/>
  <c r="T1123" i="3" s="1"/>
  <c r="BG1123" i="3"/>
  <c r="BI1123" i="3" s="1"/>
  <c r="N1122" i="11"/>
  <c r="O1122" i="11"/>
  <c r="P1122" i="11"/>
  <c r="A1123" i="11"/>
  <c r="AI1124" i="3"/>
  <c r="AK1124" i="3" s="1"/>
  <c r="AL1124" i="3"/>
  <c r="AN1124" i="3" s="1"/>
  <c r="AM1124" i="3"/>
  <c r="AO1124" i="3"/>
  <c r="AQ1124" i="3" s="1"/>
  <c r="AP1124" i="3"/>
  <c r="AR1124" i="3"/>
  <c r="AT1124" i="3" s="1"/>
  <c r="AS1124" i="3"/>
  <c r="AU1124" i="3"/>
  <c r="AW1124" i="3" s="1"/>
  <c r="AV1124" i="3"/>
  <c r="AX1124" i="3"/>
  <c r="AZ1124" i="3" s="1"/>
  <c r="AY1124" i="3"/>
  <c r="BA1124" i="3"/>
  <c r="BC1124" i="3" s="1"/>
  <c r="BB1124" i="3"/>
  <c r="BD1124" i="3"/>
  <c r="BF1124" i="3" s="1"/>
  <c r="U1124" i="3"/>
  <c r="BG1124" i="3"/>
  <c r="BI1124" i="3" s="1"/>
  <c r="N1123" i="11"/>
  <c r="O1123" i="11"/>
  <c r="P1123" i="11"/>
  <c r="A1124" i="11"/>
  <c r="AI1125" i="3"/>
  <c r="AK1125" i="3" s="1"/>
  <c r="AL1125" i="3"/>
  <c r="AN1125" i="3" s="1"/>
  <c r="AM1125" i="3"/>
  <c r="AO1125" i="3"/>
  <c r="AP1125" i="3"/>
  <c r="AR1125" i="3"/>
  <c r="AT1125" i="3" s="1"/>
  <c r="AS1125" i="3"/>
  <c r="AU1125" i="3"/>
  <c r="AW1125" i="3" s="1"/>
  <c r="AV1125" i="3"/>
  <c r="AX1125" i="3"/>
  <c r="AZ1125" i="3" s="1"/>
  <c r="AY1125" i="3"/>
  <c r="BA1125" i="3"/>
  <c r="BC1125" i="3" s="1"/>
  <c r="BB1125" i="3"/>
  <c r="BD1125" i="3"/>
  <c r="BF1125" i="3" s="1"/>
  <c r="U1125" i="3"/>
  <c r="K1125" i="3" s="1"/>
  <c r="BG1125" i="3"/>
  <c r="BI1125" i="3" s="1"/>
  <c r="N1124" i="11"/>
  <c r="O1124" i="11"/>
  <c r="P1124" i="11"/>
  <c r="A1125" i="11"/>
  <c r="AI1126" i="3"/>
  <c r="AK1126" i="3" s="1"/>
  <c r="AL1126" i="3"/>
  <c r="AN1126" i="3" s="1"/>
  <c r="AM1126" i="3"/>
  <c r="AO1126" i="3"/>
  <c r="AQ1126" i="3" s="1"/>
  <c r="AP1126" i="3"/>
  <c r="AR1126" i="3"/>
  <c r="AT1126" i="3" s="1"/>
  <c r="AS1126" i="3"/>
  <c r="AU1126" i="3"/>
  <c r="AW1126" i="3" s="1"/>
  <c r="AV1126" i="3"/>
  <c r="AX1126" i="3"/>
  <c r="AZ1126" i="3" s="1"/>
  <c r="AY1126" i="3"/>
  <c r="BA1126" i="3"/>
  <c r="BC1126" i="3" s="1"/>
  <c r="BB1126" i="3"/>
  <c r="BD1126" i="3"/>
  <c r="BF1126" i="3" s="1"/>
  <c r="U1126" i="3"/>
  <c r="BG1126" i="3"/>
  <c r="BI1126" i="3" s="1"/>
  <c r="N1125" i="11"/>
  <c r="O1125" i="11"/>
  <c r="P1125" i="11"/>
  <c r="A1126" i="11"/>
  <c r="AI1127" i="3"/>
  <c r="AK1127" i="3" s="1"/>
  <c r="AL1127" i="3"/>
  <c r="AN1127" i="3" s="1"/>
  <c r="AM1127" i="3"/>
  <c r="AO1127" i="3"/>
  <c r="AQ1127" i="3" s="1"/>
  <c r="AP1127" i="3"/>
  <c r="AR1127" i="3"/>
  <c r="AT1127" i="3" s="1"/>
  <c r="AS1127" i="3"/>
  <c r="AU1127" i="3"/>
  <c r="AW1127" i="3" s="1"/>
  <c r="AV1127" i="3"/>
  <c r="AX1127" i="3"/>
  <c r="AZ1127" i="3" s="1"/>
  <c r="AY1127" i="3"/>
  <c r="BA1127" i="3"/>
  <c r="BC1127" i="3" s="1"/>
  <c r="BB1127" i="3"/>
  <c r="BD1127" i="3"/>
  <c r="BF1127" i="3" s="1"/>
  <c r="U1127" i="3"/>
  <c r="BG1127" i="3"/>
  <c r="BI1127" i="3" s="1"/>
  <c r="N1126" i="11"/>
  <c r="O1126" i="11"/>
  <c r="P1126" i="11"/>
  <c r="A1127" i="11"/>
  <c r="AI1128" i="3"/>
  <c r="AK1128" i="3" s="1"/>
  <c r="AL1128" i="3"/>
  <c r="AN1128" i="3" s="1"/>
  <c r="AM1128" i="3"/>
  <c r="AO1128" i="3"/>
  <c r="AQ1128" i="3" s="1"/>
  <c r="AP1128" i="3"/>
  <c r="AR1128" i="3"/>
  <c r="AT1128" i="3" s="1"/>
  <c r="AS1128" i="3"/>
  <c r="AU1128" i="3"/>
  <c r="AW1128" i="3" s="1"/>
  <c r="AV1128" i="3"/>
  <c r="AX1128" i="3"/>
  <c r="AZ1128" i="3" s="1"/>
  <c r="AY1128" i="3"/>
  <c r="BA1128" i="3"/>
  <c r="BC1128" i="3" s="1"/>
  <c r="BB1128" i="3"/>
  <c r="BD1128" i="3"/>
  <c r="BF1128" i="3" s="1"/>
  <c r="U1128" i="3"/>
  <c r="K1128" i="3" s="1"/>
  <c r="BG1128" i="3"/>
  <c r="BI1128" i="3" s="1"/>
  <c r="N1127" i="11"/>
  <c r="O1127" i="11"/>
  <c r="P1127" i="11"/>
  <c r="A1128" i="11"/>
  <c r="AI1129" i="3"/>
  <c r="AK1129" i="3" s="1"/>
  <c r="AL1129" i="3"/>
  <c r="AN1129" i="3" s="1"/>
  <c r="AM1129" i="3"/>
  <c r="AO1129" i="3"/>
  <c r="AQ1129" i="3" s="1"/>
  <c r="AP1129" i="3"/>
  <c r="AR1129" i="3"/>
  <c r="AT1129" i="3" s="1"/>
  <c r="AS1129" i="3"/>
  <c r="AU1129" i="3"/>
  <c r="AW1129" i="3" s="1"/>
  <c r="AV1129" i="3"/>
  <c r="AX1129" i="3"/>
  <c r="AZ1129" i="3" s="1"/>
  <c r="AY1129" i="3"/>
  <c r="BA1129" i="3"/>
  <c r="BC1129" i="3" s="1"/>
  <c r="BB1129" i="3"/>
  <c r="BD1129" i="3"/>
  <c r="BF1129" i="3" s="1"/>
  <c r="U1129" i="3"/>
  <c r="BE1129" i="3" s="1"/>
  <c r="BG1129" i="3"/>
  <c r="BI1129" i="3" s="1"/>
  <c r="N1128" i="11"/>
  <c r="O1128" i="11"/>
  <c r="P1128" i="11"/>
  <c r="A1129" i="11"/>
  <c r="AI1130" i="3"/>
  <c r="AK1130" i="3" s="1"/>
  <c r="AL1130" i="3"/>
  <c r="AM1130" i="3"/>
  <c r="AO1130" i="3"/>
  <c r="AQ1130" i="3" s="1"/>
  <c r="AP1130" i="3"/>
  <c r="AR1130" i="3"/>
  <c r="AT1130" i="3" s="1"/>
  <c r="AS1130" i="3"/>
  <c r="AU1130" i="3"/>
  <c r="AW1130" i="3" s="1"/>
  <c r="AV1130" i="3"/>
  <c r="AX1130" i="3"/>
  <c r="AZ1130" i="3" s="1"/>
  <c r="AY1130" i="3"/>
  <c r="BA1130" i="3"/>
  <c r="BC1130" i="3" s="1"/>
  <c r="BB1130" i="3"/>
  <c r="BD1130" i="3"/>
  <c r="BF1130" i="3" s="1"/>
  <c r="U1130" i="3"/>
  <c r="K1130" i="3" s="1"/>
  <c r="BG1130" i="3"/>
  <c r="BI1130" i="3" s="1"/>
  <c r="N1129" i="11"/>
  <c r="O1129" i="11"/>
  <c r="P1129" i="11"/>
  <c r="A1130" i="11"/>
  <c r="AI1131" i="3"/>
  <c r="AK1131" i="3" s="1"/>
  <c r="AL1131" i="3"/>
  <c r="AN1131" i="3" s="1"/>
  <c r="AM1131" i="3"/>
  <c r="AO1131" i="3"/>
  <c r="AQ1131" i="3" s="1"/>
  <c r="AP1131" i="3"/>
  <c r="AR1131" i="3"/>
  <c r="AT1131" i="3" s="1"/>
  <c r="AS1131" i="3"/>
  <c r="AU1131" i="3"/>
  <c r="AW1131" i="3" s="1"/>
  <c r="AV1131" i="3"/>
  <c r="AX1131" i="3"/>
  <c r="AY1131" i="3"/>
  <c r="BA1131" i="3"/>
  <c r="BC1131" i="3" s="1"/>
  <c r="BB1131" i="3"/>
  <c r="BD1131" i="3"/>
  <c r="BF1131" i="3" s="1"/>
  <c r="U1131" i="3"/>
  <c r="BG1131" i="3"/>
  <c r="BI1131" i="3" s="1"/>
  <c r="N1130" i="11"/>
  <c r="O1130" i="11"/>
  <c r="P1130" i="11"/>
  <c r="A1131" i="11"/>
  <c r="AI1132" i="3"/>
  <c r="AK1132" i="3" s="1"/>
  <c r="AL1132" i="3"/>
  <c r="AN1132" i="3" s="1"/>
  <c r="AM1132" i="3"/>
  <c r="AO1132" i="3"/>
  <c r="AQ1132" i="3" s="1"/>
  <c r="AP1132" i="3"/>
  <c r="AR1132" i="3"/>
  <c r="AT1132" i="3" s="1"/>
  <c r="AS1132" i="3"/>
  <c r="AU1132" i="3"/>
  <c r="AW1132" i="3" s="1"/>
  <c r="AV1132" i="3"/>
  <c r="AX1132" i="3"/>
  <c r="AZ1132" i="3" s="1"/>
  <c r="AY1132" i="3"/>
  <c r="BA1132" i="3"/>
  <c r="BC1132" i="3" s="1"/>
  <c r="BB1132" i="3"/>
  <c r="BD1132" i="3"/>
  <c r="BF1132" i="3" s="1"/>
  <c r="U1132" i="3"/>
  <c r="BE1132" i="3" s="1"/>
  <c r="BG1132" i="3"/>
  <c r="BI1132" i="3" s="1"/>
  <c r="N1131" i="11"/>
  <c r="O1131" i="11"/>
  <c r="P1131" i="11"/>
  <c r="A1132" i="11"/>
  <c r="AI1133" i="3"/>
  <c r="AK1133" i="3" s="1"/>
  <c r="AL1133" i="3"/>
  <c r="AN1133" i="3" s="1"/>
  <c r="AM1133" i="3"/>
  <c r="AO1133" i="3"/>
  <c r="AQ1133" i="3" s="1"/>
  <c r="AP1133" i="3"/>
  <c r="AR1133" i="3"/>
  <c r="AT1133" i="3" s="1"/>
  <c r="AS1133" i="3"/>
  <c r="AU1133" i="3"/>
  <c r="AW1133" i="3" s="1"/>
  <c r="AV1133" i="3"/>
  <c r="AX1133" i="3"/>
  <c r="AZ1133" i="3" s="1"/>
  <c r="AY1133" i="3"/>
  <c r="BA1133" i="3"/>
  <c r="BC1133" i="3" s="1"/>
  <c r="BB1133" i="3"/>
  <c r="BD1133" i="3"/>
  <c r="BF1133" i="3" s="1"/>
  <c r="U1133" i="3"/>
  <c r="BE1133" i="3" s="1"/>
  <c r="BG1133" i="3"/>
  <c r="BI1133" i="3" s="1"/>
  <c r="N1132" i="11"/>
  <c r="O1132" i="11"/>
  <c r="P1132" i="11"/>
  <c r="A1133" i="11"/>
  <c r="AI1134" i="3"/>
  <c r="AK1134" i="3" s="1"/>
  <c r="AL1134" i="3"/>
  <c r="AN1134" i="3" s="1"/>
  <c r="AM1134" i="3"/>
  <c r="AO1134" i="3"/>
  <c r="AQ1134" i="3" s="1"/>
  <c r="AP1134" i="3"/>
  <c r="AR1134" i="3"/>
  <c r="AT1134" i="3" s="1"/>
  <c r="AS1134" i="3"/>
  <c r="AU1134" i="3"/>
  <c r="AW1134" i="3" s="1"/>
  <c r="AV1134" i="3"/>
  <c r="AX1134" i="3"/>
  <c r="AZ1134" i="3" s="1"/>
  <c r="AY1134" i="3"/>
  <c r="BA1134" i="3"/>
  <c r="BC1134" i="3" s="1"/>
  <c r="BB1134" i="3"/>
  <c r="BD1134" i="3"/>
  <c r="BF1134" i="3" s="1"/>
  <c r="U1134" i="3"/>
  <c r="BG1134" i="3"/>
  <c r="N1133" i="11"/>
  <c r="O1133" i="11"/>
  <c r="P1133" i="11"/>
  <c r="A1134" i="11"/>
  <c r="AI1135" i="3"/>
  <c r="AK1135" i="3" s="1"/>
  <c r="AL1135" i="3"/>
  <c r="AM1135" i="3"/>
  <c r="AO1135" i="3"/>
  <c r="AQ1135" i="3" s="1"/>
  <c r="AP1135" i="3"/>
  <c r="AR1135" i="3"/>
  <c r="AT1135" i="3" s="1"/>
  <c r="AS1135" i="3"/>
  <c r="AU1135" i="3"/>
  <c r="AW1135" i="3" s="1"/>
  <c r="AV1135" i="3"/>
  <c r="AX1135" i="3"/>
  <c r="AZ1135" i="3" s="1"/>
  <c r="AY1135" i="3"/>
  <c r="BA1135" i="3"/>
  <c r="BC1135" i="3" s="1"/>
  <c r="BB1135" i="3"/>
  <c r="BD1135" i="3"/>
  <c r="BF1135" i="3" s="1"/>
  <c r="U1135" i="3"/>
  <c r="J1135" i="3" s="1"/>
  <c r="T1135" i="3" s="1"/>
  <c r="BG1135" i="3"/>
  <c r="BI1135" i="3" s="1"/>
  <c r="N1134" i="11"/>
  <c r="O1134" i="11"/>
  <c r="P1134" i="11"/>
  <c r="A1135" i="11"/>
  <c r="AI1136" i="3"/>
  <c r="AK1136" i="3" s="1"/>
  <c r="AL1136" i="3"/>
  <c r="AN1136" i="3" s="1"/>
  <c r="AM1136" i="3"/>
  <c r="AO1136" i="3"/>
  <c r="AQ1136" i="3" s="1"/>
  <c r="AP1136" i="3"/>
  <c r="AR1136" i="3"/>
  <c r="AT1136" i="3" s="1"/>
  <c r="AS1136" i="3"/>
  <c r="AU1136" i="3"/>
  <c r="AW1136" i="3" s="1"/>
  <c r="AV1136" i="3"/>
  <c r="AX1136" i="3"/>
  <c r="AZ1136" i="3" s="1"/>
  <c r="AY1136" i="3"/>
  <c r="BA1136" i="3"/>
  <c r="BC1136" i="3" s="1"/>
  <c r="BB1136" i="3"/>
  <c r="BD1136" i="3"/>
  <c r="BF1136" i="3" s="1"/>
  <c r="U1136" i="3"/>
  <c r="BG1136" i="3"/>
  <c r="BI1136" i="3" s="1"/>
  <c r="N1135" i="11"/>
  <c r="O1135" i="11"/>
  <c r="P1135" i="11"/>
  <c r="A1136" i="11"/>
  <c r="AI1137" i="3"/>
  <c r="AK1137" i="3" s="1"/>
  <c r="AL1137" i="3"/>
  <c r="AN1137" i="3" s="1"/>
  <c r="AM1137" i="3"/>
  <c r="AO1137" i="3"/>
  <c r="AQ1137" i="3" s="1"/>
  <c r="AP1137" i="3"/>
  <c r="AR1137" i="3"/>
  <c r="AT1137" i="3" s="1"/>
  <c r="AS1137" i="3"/>
  <c r="AU1137" i="3"/>
  <c r="AW1137" i="3" s="1"/>
  <c r="AV1137" i="3"/>
  <c r="AX1137" i="3"/>
  <c r="AZ1137" i="3" s="1"/>
  <c r="AY1137" i="3"/>
  <c r="BA1137" i="3"/>
  <c r="BC1137" i="3" s="1"/>
  <c r="BB1137" i="3"/>
  <c r="BD1137" i="3"/>
  <c r="BF1137" i="3" s="1"/>
  <c r="U1137" i="3"/>
  <c r="BG1137" i="3"/>
  <c r="BI1137" i="3" s="1"/>
  <c r="N1136" i="11"/>
  <c r="O1136" i="11"/>
  <c r="P1136" i="11"/>
  <c r="A1137" i="11"/>
  <c r="AI1138" i="3"/>
  <c r="AK1138" i="3" s="1"/>
  <c r="AL1138" i="3"/>
  <c r="AN1138" i="3" s="1"/>
  <c r="AM1138" i="3"/>
  <c r="AO1138" i="3"/>
  <c r="AQ1138" i="3" s="1"/>
  <c r="AP1138" i="3"/>
  <c r="AR1138" i="3"/>
  <c r="AT1138" i="3" s="1"/>
  <c r="AS1138" i="3"/>
  <c r="AU1138" i="3"/>
  <c r="AW1138" i="3" s="1"/>
  <c r="AV1138" i="3"/>
  <c r="AX1138" i="3"/>
  <c r="AZ1138" i="3" s="1"/>
  <c r="AY1138" i="3"/>
  <c r="BA1138" i="3"/>
  <c r="BC1138" i="3" s="1"/>
  <c r="BB1138" i="3"/>
  <c r="BD1138" i="3"/>
  <c r="BF1138" i="3" s="1"/>
  <c r="U1138" i="3"/>
  <c r="J1138" i="3" s="1"/>
  <c r="T1138" i="3" s="1"/>
  <c r="BG1138" i="3"/>
  <c r="BI1138" i="3" s="1"/>
  <c r="N1137" i="11"/>
  <c r="O1137" i="11"/>
  <c r="P1137" i="11"/>
  <c r="A1138" i="11"/>
  <c r="AI1139" i="3"/>
  <c r="AK1139" i="3" s="1"/>
  <c r="AL1139" i="3"/>
  <c r="AN1139" i="3" s="1"/>
  <c r="AM1139" i="3"/>
  <c r="AO1139" i="3"/>
  <c r="AQ1139" i="3" s="1"/>
  <c r="AP1139" i="3"/>
  <c r="AR1139" i="3"/>
  <c r="AT1139" i="3" s="1"/>
  <c r="AS1139" i="3"/>
  <c r="AU1139" i="3"/>
  <c r="AW1139" i="3" s="1"/>
  <c r="AV1139" i="3"/>
  <c r="AX1139" i="3"/>
  <c r="AZ1139" i="3" s="1"/>
  <c r="AY1139" i="3"/>
  <c r="BA1139" i="3"/>
  <c r="BC1139" i="3" s="1"/>
  <c r="BB1139" i="3"/>
  <c r="BD1139" i="3"/>
  <c r="BF1139" i="3" s="1"/>
  <c r="U1139" i="3"/>
  <c r="K1139" i="3" s="1"/>
  <c r="BG1139" i="3"/>
  <c r="BI1139" i="3" s="1"/>
  <c r="N1138" i="11"/>
  <c r="O1138" i="11"/>
  <c r="P1138" i="11"/>
  <c r="A1139" i="11"/>
  <c r="AI1140" i="3"/>
  <c r="AK1140" i="3" s="1"/>
  <c r="AL1140" i="3"/>
  <c r="AN1140" i="3" s="1"/>
  <c r="AM1140" i="3"/>
  <c r="AO1140" i="3"/>
  <c r="AQ1140" i="3" s="1"/>
  <c r="AP1140" i="3"/>
  <c r="AR1140" i="3"/>
  <c r="AT1140" i="3" s="1"/>
  <c r="AS1140" i="3"/>
  <c r="AU1140" i="3"/>
  <c r="AW1140" i="3" s="1"/>
  <c r="AV1140" i="3"/>
  <c r="AX1140" i="3"/>
  <c r="AZ1140" i="3" s="1"/>
  <c r="AY1140" i="3"/>
  <c r="BA1140" i="3"/>
  <c r="BB1140" i="3"/>
  <c r="BD1140" i="3"/>
  <c r="BF1140" i="3" s="1"/>
  <c r="U1140" i="3"/>
  <c r="K1140" i="3" s="1"/>
  <c r="BG1140" i="3"/>
  <c r="BI1140" i="3" s="1"/>
  <c r="N1139" i="11"/>
  <c r="O1139" i="11"/>
  <c r="P1139" i="11"/>
  <c r="A1140" i="11"/>
  <c r="AI1141" i="3"/>
  <c r="AK1141" i="3" s="1"/>
  <c r="AL1141" i="3"/>
  <c r="AM1141" i="3"/>
  <c r="AO1141" i="3"/>
  <c r="AQ1141" i="3" s="1"/>
  <c r="AP1141" i="3"/>
  <c r="AR1141" i="3"/>
  <c r="AT1141" i="3" s="1"/>
  <c r="AS1141" i="3"/>
  <c r="AU1141" i="3"/>
  <c r="AW1141" i="3" s="1"/>
  <c r="AV1141" i="3"/>
  <c r="AX1141" i="3"/>
  <c r="AZ1141" i="3" s="1"/>
  <c r="AY1141" i="3"/>
  <c r="BA1141" i="3"/>
  <c r="BC1141" i="3" s="1"/>
  <c r="BB1141" i="3"/>
  <c r="BD1141" i="3"/>
  <c r="BF1141" i="3" s="1"/>
  <c r="U1141" i="3"/>
  <c r="BG1141" i="3"/>
  <c r="BI1141" i="3" s="1"/>
  <c r="N1140" i="11"/>
  <c r="O1140" i="11"/>
  <c r="P1140" i="11"/>
  <c r="A1141" i="11"/>
  <c r="AI1142" i="3"/>
  <c r="AK1142" i="3" s="1"/>
  <c r="AL1142" i="3"/>
  <c r="AM1142" i="3"/>
  <c r="AO1142" i="3"/>
  <c r="AQ1142" i="3" s="1"/>
  <c r="AP1142" i="3"/>
  <c r="AR1142" i="3"/>
  <c r="AT1142" i="3" s="1"/>
  <c r="AS1142" i="3"/>
  <c r="AU1142" i="3"/>
  <c r="AW1142" i="3" s="1"/>
  <c r="AV1142" i="3"/>
  <c r="AX1142" i="3"/>
  <c r="AZ1142" i="3" s="1"/>
  <c r="AY1142" i="3"/>
  <c r="BA1142" i="3"/>
  <c r="BB1142" i="3"/>
  <c r="BD1142" i="3"/>
  <c r="BF1142" i="3" s="1"/>
  <c r="U1142" i="3"/>
  <c r="BG1142" i="3"/>
  <c r="BI1142" i="3" s="1"/>
  <c r="N1141" i="11"/>
  <c r="O1141" i="11"/>
  <c r="P1141" i="11"/>
  <c r="A1142" i="11"/>
  <c r="AI1143" i="3"/>
  <c r="AK1143" i="3" s="1"/>
  <c r="AL1143" i="3"/>
  <c r="AN1143" i="3" s="1"/>
  <c r="AM1143" i="3"/>
  <c r="AO1143" i="3"/>
  <c r="AQ1143" i="3" s="1"/>
  <c r="AP1143" i="3"/>
  <c r="AR1143" i="3"/>
  <c r="AT1143" i="3" s="1"/>
  <c r="AS1143" i="3"/>
  <c r="AU1143" i="3"/>
  <c r="AW1143" i="3" s="1"/>
  <c r="AV1143" i="3"/>
  <c r="AX1143" i="3"/>
  <c r="AZ1143" i="3" s="1"/>
  <c r="AY1143" i="3"/>
  <c r="BA1143" i="3"/>
  <c r="BC1143" i="3" s="1"/>
  <c r="BB1143" i="3"/>
  <c r="BD1143" i="3"/>
  <c r="BF1143" i="3" s="1"/>
  <c r="U1143" i="3"/>
  <c r="BG1143" i="3"/>
  <c r="BI1143" i="3" s="1"/>
  <c r="N1142" i="11"/>
  <c r="O1142" i="11"/>
  <c r="P1142" i="11"/>
  <c r="A1143" i="11"/>
  <c r="AI1144" i="3"/>
  <c r="AK1144" i="3" s="1"/>
  <c r="AL1144" i="3"/>
  <c r="AN1144" i="3" s="1"/>
  <c r="AM1144" i="3"/>
  <c r="AO1144" i="3"/>
  <c r="AQ1144" i="3" s="1"/>
  <c r="AP1144" i="3"/>
  <c r="AR1144" i="3"/>
  <c r="AT1144" i="3" s="1"/>
  <c r="AS1144" i="3"/>
  <c r="AU1144" i="3"/>
  <c r="AW1144" i="3" s="1"/>
  <c r="AV1144" i="3"/>
  <c r="AX1144" i="3"/>
  <c r="AZ1144" i="3" s="1"/>
  <c r="AY1144" i="3"/>
  <c r="BA1144" i="3"/>
  <c r="BB1144" i="3"/>
  <c r="BD1144" i="3"/>
  <c r="BF1144" i="3" s="1"/>
  <c r="U1144" i="3"/>
  <c r="BE1144" i="3" s="1"/>
  <c r="BG1144" i="3"/>
  <c r="BI1144" i="3" s="1"/>
  <c r="N1143" i="11"/>
  <c r="O1143" i="11"/>
  <c r="P1143" i="11"/>
  <c r="A1144" i="11"/>
  <c r="AI1145" i="3"/>
  <c r="AK1145" i="3" s="1"/>
  <c r="AL1145" i="3"/>
  <c r="AN1145" i="3" s="1"/>
  <c r="AM1145" i="3"/>
  <c r="AO1145" i="3"/>
  <c r="AQ1145" i="3" s="1"/>
  <c r="AP1145" i="3"/>
  <c r="AR1145" i="3"/>
  <c r="AT1145" i="3" s="1"/>
  <c r="AS1145" i="3"/>
  <c r="AU1145" i="3"/>
  <c r="AW1145" i="3" s="1"/>
  <c r="AV1145" i="3"/>
  <c r="AX1145" i="3"/>
  <c r="AZ1145" i="3" s="1"/>
  <c r="AY1145" i="3"/>
  <c r="BA1145" i="3"/>
  <c r="BC1145" i="3" s="1"/>
  <c r="BB1145" i="3"/>
  <c r="BD1145" i="3"/>
  <c r="BF1145" i="3" s="1"/>
  <c r="U1145" i="3"/>
  <c r="K1145" i="3" s="1"/>
  <c r="BG1145" i="3"/>
  <c r="BI1145" i="3" s="1"/>
  <c r="N1144" i="11"/>
  <c r="O1144" i="11"/>
  <c r="P1144" i="11"/>
  <c r="A1145" i="11"/>
  <c r="AI1146" i="3"/>
  <c r="AK1146" i="3" s="1"/>
  <c r="AL1146" i="3"/>
  <c r="AN1146" i="3" s="1"/>
  <c r="AM1146" i="3"/>
  <c r="AO1146" i="3"/>
  <c r="AQ1146" i="3" s="1"/>
  <c r="AP1146" i="3"/>
  <c r="AR1146" i="3"/>
  <c r="AT1146" i="3" s="1"/>
  <c r="AS1146" i="3"/>
  <c r="AU1146" i="3"/>
  <c r="AW1146" i="3" s="1"/>
  <c r="AV1146" i="3"/>
  <c r="AX1146" i="3"/>
  <c r="AZ1146" i="3" s="1"/>
  <c r="AY1146" i="3"/>
  <c r="BA1146" i="3"/>
  <c r="BC1146" i="3" s="1"/>
  <c r="BB1146" i="3"/>
  <c r="BD1146" i="3"/>
  <c r="BF1146" i="3" s="1"/>
  <c r="U1146" i="3"/>
  <c r="J1146" i="3" s="1"/>
  <c r="T1146" i="3" s="1"/>
  <c r="BG1146" i="3"/>
  <c r="BI1146" i="3" s="1"/>
  <c r="N1145" i="11"/>
  <c r="O1145" i="11"/>
  <c r="P1145" i="11"/>
  <c r="A1146" i="11"/>
  <c r="AI1147" i="3"/>
  <c r="AK1147" i="3" s="1"/>
  <c r="AL1147" i="3"/>
  <c r="AM1147" i="3"/>
  <c r="AO1147" i="3"/>
  <c r="AQ1147" i="3" s="1"/>
  <c r="AP1147" i="3"/>
  <c r="AR1147" i="3"/>
  <c r="AT1147" i="3" s="1"/>
  <c r="AS1147" i="3"/>
  <c r="AU1147" i="3"/>
  <c r="AW1147" i="3" s="1"/>
  <c r="AV1147" i="3"/>
  <c r="AX1147" i="3"/>
  <c r="AZ1147" i="3" s="1"/>
  <c r="AY1147" i="3"/>
  <c r="BA1147" i="3"/>
  <c r="BC1147" i="3" s="1"/>
  <c r="BB1147" i="3"/>
  <c r="BD1147" i="3"/>
  <c r="BF1147" i="3" s="1"/>
  <c r="U1147" i="3"/>
  <c r="BG1147" i="3"/>
  <c r="BI1147" i="3" s="1"/>
  <c r="N1146" i="11"/>
  <c r="O1146" i="11"/>
  <c r="P1146" i="11"/>
  <c r="A1147" i="11"/>
  <c r="AI1148" i="3"/>
  <c r="AK1148" i="3" s="1"/>
  <c r="AL1148" i="3"/>
  <c r="AN1148" i="3" s="1"/>
  <c r="AM1148" i="3"/>
  <c r="AO1148" i="3"/>
  <c r="AQ1148" i="3" s="1"/>
  <c r="AP1148" i="3"/>
  <c r="AR1148" i="3"/>
  <c r="AT1148" i="3" s="1"/>
  <c r="AS1148" i="3"/>
  <c r="AU1148" i="3"/>
  <c r="AW1148" i="3" s="1"/>
  <c r="AV1148" i="3"/>
  <c r="AX1148" i="3"/>
  <c r="AZ1148" i="3" s="1"/>
  <c r="AY1148" i="3"/>
  <c r="BA1148" i="3"/>
  <c r="BC1148" i="3" s="1"/>
  <c r="BB1148" i="3"/>
  <c r="BD1148" i="3"/>
  <c r="BF1148" i="3" s="1"/>
  <c r="U1148" i="3"/>
  <c r="BG1148" i="3"/>
  <c r="BI1148" i="3" s="1"/>
  <c r="N1147" i="11"/>
  <c r="O1147" i="11"/>
  <c r="P1147" i="11"/>
  <c r="A1148" i="11"/>
  <c r="AI1149" i="3"/>
  <c r="AK1149" i="3" s="1"/>
  <c r="AL1149" i="3"/>
  <c r="AN1149" i="3" s="1"/>
  <c r="AM1149" i="3"/>
  <c r="AO1149" i="3"/>
  <c r="AP1149" i="3"/>
  <c r="AR1149" i="3"/>
  <c r="AT1149" i="3" s="1"/>
  <c r="AS1149" i="3"/>
  <c r="AU1149" i="3"/>
  <c r="AW1149" i="3" s="1"/>
  <c r="AV1149" i="3"/>
  <c r="AX1149" i="3"/>
  <c r="AZ1149" i="3" s="1"/>
  <c r="AY1149" i="3"/>
  <c r="BA1149" i="3"/>
  <c r="BC1149" i="3" s="1"/>
  <c r="BB1149" i="3"/>
  <c r="BD1149" i="3"/>
  <c r="BF1149" i="3" s="1"/>
  <c r="U1149" i="3"/>
  <c r="BG1149" i="3"/>
  <c r="BI1149" i="3" s="1"/>
  <c r="N1148" i="11"/>
  <c r="O1148" i="11"/>
  <c r="P1148" i="11"/>
  <c r="A1149" i="11"/>
  <c r="AI1150" i="3"/>
  <c r="AK1150" i="3" s="1"/>
  <c r="AL1150" i="3"/>
  <c r="AN1150" i="3" s="1"/>
  <c r="AM1150" i="3"/>
  <c r="AO1150" i="3"/>
  <c r="AQ1150" i="3" s="1"/>
  <c r="AP1150" i="3"/>
  <c r="AR1150" i="3"/>
  <c r="AT1150" i="3" s="1"/>
  <c r="AS1150" i="3"/>
  <c r="AU1150" i="3"/>
  <c r="AW1150" i="3" s="1"/>
  <c r="AV1150" i="3"/>
  <c r="AX1150" i="3"/>
  <c r="AZ1150" i="3" s="1"/>
  <c r="AY1150" i="3"/>
  <c r="BA1150" i="3"/>
  <c r="BC1150" i="3" s="1"/>
  <c r="BB1150" i="3"/>
  <c r="BD1150" i="3"/>
  <c r="BF1150" i="3" s="1"/>
  <c r="U1150" i="3"/>
  <c r="J1150" i="3" s="1"/>
  <c r="T1150" i="3" s="1"/>
  <c r="BG1150" i="3"/>
  <c r="BI1150" i="3" s="1"/>
  <c r="N1149" i="11"/>
  <c r="O1149" i="11"/>
  <c r="P1149" i="11"/>
  <c r="A1150" i="11"/>
  <c r="AI1151" i="3"/>
  <c r="AK1151" i="3" s="1"/>
  <c r="AL1151" i="3"/>
  <c r="AN1151" i="3" s="1"/>
  <c r="AM1151" i="3"/>
  <c r="AO1151" i="3"/>
  <c r="AQ1151" i="3" s="1"/>
  <c r="AP1151" i="3"/>
  <c r="AR1151" i="3"/>
  <c r="AT1151" i="3" s="1"/>
  <c r="AS1151" i="3"/>
  <c r="AU1151" i="3"/>
  <c r="AW1151" i="3" s="1"/>
  <c r="AV1151" i="3"/>
  <c r="AX1151" i="3"/>
  <c r="AZ1151" i="3" s="1"/>
  <c r="AY1151" i="3"/>
  <c r="BA1151" i="3"/>
  <c r="BC1151" i="3" s="1"/>
  <c r="BB1151" i="3"/>
  <c r="BD1151" i="3"/>
  <c r="BF1151" i="3" s="1"/>
  <c r="U1151" i="3"/>
  <c r="J1151" i="3" s="1"/>
  <c r="T1151" i="3" s="1"/>
  <c r="BG1151" i="3"/>
  <c r="BI1151" i="3" s="1"/>
  <c r="N1150" i="11"/>
  <c r="O1150" i="11"/>
  <c r="P1150" i="11"/>
  <c r="A1151" i="11"/>
  <c r="AI1152" i="3"/>
  <c r="AK1152" i="3" s="1"/>
  <c r="AL1152" i="3"/>
  <c r="AN1152" i="3" s="1"/>
  <c r="AM1152" i="3"/>
  <c r="AO1152" i="3"/>
  <c r="AQ1152" i="3" s="1"/>
  <c r="AP1152" i="3"/>
  <c r="AR1152" i="3"/>
  <c r="AT1152" i="3" s="1"/>
  <c r="AS1152" i="3"/>
  <c r="AU1152" i="3"/>
  <c r="AW1152" i="3" s="1"/>
  <c r="AV1152" i="3"/>
  <c r="AX1152" i="3"/>
  <c r="AZ1152" i="3" s="1"/>
  <c r="AY1152" i="3"/>
  <c r="BA1152" i="3"/>
  <c r="BC1152" i="3" s="1"/>
  <c r="BB1152" i="3"/>
  <c r="BD1152" i="3"/>
  <c r="BF1152" i="3" s="1"/>
  <c r="U1152" i="3"/>
  <c r="J1152" i="3" s="1"/>
  <c r="T1152" i="3" s="1"/>
  <c r="BG1152" i="3"/>
  <c r="BI1152" i="3" s="1"/>
  <c r="N1151" i="11"/>
  <c r="O1151" i="11"/>
  <c r="P1151" i="11"/>
  <c r="A1152" i="11"/>
  <c r="AI1153" i="3"/>
  <c r="AK1153" i="3" s="1"/>
  <c r="AL1153" i="3"/>
  <c r="AM1153" i="3"/>
  <c r="AO1153" i="3"/>
  <c r="AQ1153" i="3" s="1"/>
  <c r="AP1153" i="3"/>
  <c r="AR1153" i="3"/>
  <c r="AT1153" i="3" s="1"/>
  <c r="AS1153" i="3"/>
  <c r="AU1153" i="3"/>
  <c r="AW1153" i="3" s="1"/>
  <c r="AV1153" i="3"/>
  <c r="AX1153" i="3"/>
  <c r="AZ1153" i="3" s="1"/>
  <c r="AY1153" i="3"/>
  <c r="BA1153" i="3"/>
  <c r="BC1153" i="3" s="1"/>
  <c r="BB1153" i="3"/>
  <c r="BD1153" i="3"/>
  <c r="BF1153" i="3" s="1"/>
  <c r="U1153" i="3"/>
  <c r="K1153" i="3" s="1"/>
  <c r="BG1153" i="3"/>
  <c r="BI1153" i="3" s="1"/>
  <c r="N1152" i="11"/>
  <c r="O1152" i="11"/>
  <c r="P1152" i="11"/>
  <c r="A1153" i="11"/>
  <c r="AI1154" i="3"/>
  <c r="AK1154" i="3" s="1"/>
  <c r="AL1154" i="3"/>
  <c r="AN1154" i="3" s="1"/>
  <c r="AM1154" i="3"/>
  <c r="AO1154" i="3"/>
  <c r="AQ1154" i="3" s="1"/>
  <c r="AP1154" i="3"/>
  <c r="AR1154" i="3"/>
  <c r="AT1154" i="3" s="1"/>
  <c r="AS1154" i="3"/>
  <c r="AU1154" i="3"/>
  <c r="AW1154" i="3" s="1"/>
  <c r="AV1154" i="3"/>
  <c r="AX1154" i="3"/>
  <c r="AZ1154" i="3" s="1"/>
  <c r="AY1154" i="3"/>
  <c r="BA1154" i="3"/>
  <c r="BC1154" i="3" s="1"/>
  <c r="BB1154" i="3"/>
  <c r="BD1154" i="3"/>
  <c r="BF1154" i="3" s="1"/>
  <c r="U1154" i="3"/>
  <c r="BG1154" i="3"/>
  <c r="BI1154" i="3" s="1"/>
  <c r="N1153" i="11"/>
  <c r="O1153" i="11"/>
  <c r="P1153" i="11"/>
  <c r="A1154" i="11"/>
  <c r="AI1155" i="3"/>
  <c r="AK1155" i="3" s="1"/>
  <c r="AL1155" i="3"/>
  <c r="AN1155" i="3" s="1"/>
  <c r="AM1155" i="3"/>
  <c r="AO1155" i="3"/>
  <c r="AQ1155" i="3" s="1"/>
  <c r="AP1155" i="3"/>
  <c r="AR1155" i="3"/>
  <c r="AS1155" i="3"/>
  <c r="AU1155" i="3"/>
  <c r="AW1155" i="3" s="1"/>
  <c r="AV1155" i="3"/>
  <c r="AX1155" i="3"/>
  <c r="AZ1155" i="3" s="1"/>
  <c r="AY1155" i="3"/>
  <c r="BA1155" i="3"/>
  <c r="BC1155" i="3" s="1"/>
  <c r="BB1155" i="3"/>
  <c r="BD1155" i="3"/>
  <c r="BF1155" i="3" s="1"/>
  <c r="U1155" i="3"/>
  <c r="BG1155" i="3"/>
  <c r="BI1155" i="3" s="1"/>
  <c r="N1154" i="11"/>
  <c r="O1154" i="11"/>
  <c r="P1154" i="11"/>
  <c r="A1155" i="11"/>
  <c r="AI1156" i="3"/>
  <c r="AK1156" i="3" s="1"/>
  <c r="AL1156" i="3"/>
  <c r="AN1156" i="3" s="1"/>
  <c r="AM1156" i="3"/>
  <c r="AO1156" i="3"/>
  <c r="AQ1156" i="3" s="1"/>
  <c r="AP1156" i="3"/>
  <c r="AR1156" i="3"/>
  <c r="AT1156" i="3" s="1"/>
  <c r="AS1156" i="3"/>
  <c r="AU1156" i="3"/>
  <c r="AW1156" i="3" s="1"/>
  <c r="AV1156" i="3"/>
  <c r="AX1156" i="3"/>
  <c r="AZ1156" i="3" s="1"/>
  <c r="AY1156" i="3"/>
  <c r="BA1156" i="3"/>
  <c r="BC1156" i="3" s="1"/>
  <c r="BB1156" i="3"/>
  <c r="BD1156" i="3"/>
  <c r="BF1156" i="3" s="1"/>
  <c r="U1156" i="3"/>
  <c r="BH1156" i="3" s="1"/>
  <c r="BG1156" i="3"/>
  <c r="BI1156" i="3" s="1"/>
  <c r="N1155" i="11"/>
  <c r="O1155" i="11"/>
  <c r="P1155" i="11"/>
  <c r="A1156" i="11"/>
  <c r="AI1157" i="3"/>
  <c r="AK1157" i="3" s="1"/>
  <c r="AL1157" i="3"/>
  <c r="AN1157" i="3" s="1"/>
  <c r="AM1157" i="3"/>
  <c r="AO1157" i="3"/>
  <c r="AQ1157" i="3" s="1"/>
  <c r="AP1157" i="3"/>
  <c r="AR1157" i="3"/>
  <c r="AT1157" i="3" s="1"/>
  <c r="AS1157" i="3"/>
  <c r="AU1157" i="3"/>
  <c r="AW1157" i="3" s="1"/>
  <c r="AV1157" i="3"/>
  <c r="AX1157" i="3"/>
  <c r="AZ1157" i="3" s="1"/>
  <c r="AY1157" i="3"/>
  <c r="BA1157" i="3"/>
  <c r="BC1157" i="3" s="1"/>
  <c r="BB1157" i="3"/>
  <c r="BD1157" i="3"/>
  <c r="BF1157" i="3" s="1"/>
  <c r="U1157" i="3"/>
  <c r="J1157" i="3" s="1"/>
  <c r="T1157" i="3" s="1"/>
  <c r="BG1157" i="3"/>
  <c r="BI1157" i="3" s="1"/>
  <c r="N1156" i="11"/>
  <c r="O1156" i="11"/>
  <c r="P1156" i="11"/>
  <c r="A1157" i="11"/>
  <c r="AI1158" i="3"/>
  <c r="AK1158" i="3" s="1"/>
  <c r="AL1158" i="3"/>
  <c r="AN1158" i="3" s="1"/>
  <c r="AM1158" i="3"/>
  <c r="AO1158" i="3"/>
  <c r="AP1158" i="3"/>
  <c r="AR1158" i="3"/>
  <c r="AT1158" i="3" s="1"/>
  <c r="AS1158" i="3"/>
  <c r="AU1158" i="3"/>
  <c r="AW1158" i="3" s="1"/>
  <c r="AV1158" i="3"/>
  <c r="AX1158" i="3"/>
  <c r="AZ1158" i="3" s="1"/>
  <c r="AY1158" i="3"/>
  <c r="BA1158" i="3"/>
  <c r="BC1158" i="3" s="1"/>
  <c r="BB1158" i="3"/>
  <c r="BD1158" i="3"/>
  <c r="BF1158" i="3" s="1"/>
  <c r="U1158" i="3"/>
  <c r="BG1158" i="3"/>
  <c r="N1157" i="11"/>
  <c r="O1157" i="11"/>
  <c r="P1157" i="11"/>
  <c r="A1158" i="11"/>
  <c r="AI1159" i="3"/>
  <c r="AK1159" i="3" s="1"/>
  <c r="AL1159" i="3"/>
  <c r="AN1159" i="3" s="1"/>
  <c r="AM1159" i="3"/>
  <c r="AO1159" i="3"/>
  <c r="AQ1159" i="3" s="1"/>
  <c r="AP1159" i="3"/>
  <c r="AR1159" i="3"/>
  <c r="AT1159" i="3" s="1"/>
  <c r="AS1159" i="3"/>
  <c r="AU1159" i="3"/>
  <c r="AW1159" i="3" s="1"/>
  <c r="AV1159" i="3"/>
  <c r="AX1159" i="3"/>
  <c r="AZ1159" i="3" s="1"/>
  <c r="AY1159" i="3"/>
  <c r="BA1159" i="3"/>
  <c r="BC1159" i="3" s="1"/>
  <c r="BB1159" i="3"/>
  <c r="BD1159" i="3"/>
  <c r="BF1159" i="3" s="1"/>
  <c r="U1159" i="3"/>
  <c r="BG1159" i="3"/>
  <c r="BI1159" i="3" s="1"/>
  <c r="N1158" i="11"/>
  <c r="O1158" i="11"/>
  <c r="P1158" i="11"/>
  <c r="A1159" i="11"/>
  <c r="AI1160" i="3"/>
  <c r="AK1160" i="3" s="1"/>
  <c r="AL1160" i="3"/>
  <c r="AM1160" i="3"/>
  <c r="AO1160" i="3"/>
  <c r="AQ1160" i="3" s="1"/>
  <c r="AP1160" i="3"/>
  <c r="AR1160" i="3"/>
  <c r="AT1160" i="3" s="1"/>
  <c r="AS1160" i="3"/>
  <c r="AU1160" i="3"/>
  <c r="AW1160" i="3" s="1"/>
  <c r="AV1160" i="3"/>
  <c r="AX1160" i="3"/>
  <c r="AZ1160" i="3" s="1"/>
  <c r="AY1160" i="3"/>
  <c r="BA1160" i="3"/>
  <c r="BC1160" i="3" s="1"/>
  <c r="BB1160" i="3"/>
  <c r="BD1160" i="3"/>
  <c r="BF1160" i="3" s="1"/>
  <c r="U1160" i="3"/>
  <c r="BG1160" i="3"/>
  <c r="BI1160" i="3" s="1"/>
  <c r="N1159" i="11"/>
  <c r="O1159" i="11"/>
  <c r="P1159" i="11"/>
  <c r="A1160" i="11"/>
  <c r="AI1161" i="3"/>
  <c r="AK1161" i="3" s="1"/>
  <c r="AL1161" i="3"/>
  <c r="AN1161" i="3" s="1"/>
  <c r="AM1161" i="3"/>
  <c r="AO1161" i="3"/>
  <c r="AQ1161" i="3" s="1"/>
  <c r="AP1161" i="3"/>
  <c r="AR1161" i="3"/>
  <c r="AT1161" i="3" s="1"/>
  <c r="AS1161" i="3"/>
  <c r="AU1161" i="3"/>
  <c r="AW1161" i="3" s="1"/>
  <c r="AV1161" i="3"/>
  <c r="AX1161" i="3"/>
  <c r="AZ1161" i="3" s="1"/>
  <c r="AY1161" i="3"/>
  <c r="BA1161" i="3"/>
  <c r="BC1161" i="3" s="1"/>
  <c r="BB1161" i="3"/>
  <c r="BD1161" i="3"/>
  <c r="BF1161" i="3" s="1"/>
  <c r="U1161" i="3"/>
  <c r="BE1161" i="3" s="1"/>
  <c r="BG1161" i="3"/>
  <c r="BI1161" i="3" s="1"/>
  <c r="N1160" i="11"/>
  <c r="O1160" i="11"/>
  <c r="P1160" i="11"/>
  <c r="A1161" i="11"/>
  <c r="AI1162" i="3"/>
  <c r="AK1162" i="3" s="1"/>
  <c r="AL1162" i="3"/>
  <c r="AN1162" i="3" s="1"/>
  <c r="AM1162" i="3"/>
  <c r="AO1162" i="3"/>
  <c r="AQ1162" i="3" s="1"/>
  <c r="AP1162" i="3"/>
  <c r="AR1162" i="3"/>
  <c r="AT1162" i="3" s="1"/>
  <c r="AS1162" i="3"/>
  <c r="AU1162" i="3"/>
  <c r="AW1162" i="3" s="1"/>
  <c r="AV1162" i="3"/>
  <c r="AX1162" i="3"/>
  <c r="AZ1162" i="3" s="1"/>
  <c r="AY1162" i="3"/>
  <c r="BA1162" i="3"/>
  <c r="BC1162" i="3" s="1"/>
  <c r="BB1162" i="3"/>
  <c r="BD1162" i="3"/>
  <c r="BF1162" i="3" s="1"/>
  <c r="U1162" i="3"/>
  <c r="K1162" i="3" s="1"/>
  <c r="BG1162" i="3"/>
  <c r="BI1162" i="3" s="1"/>
  <c r="N1161" i="11"/>
  <c r="O1161" i="11"/>
  <c r="P1161" i="11"/>
  <c r="A1162" i="11"/>
  <c r="AI1163" i="3"/>
  <c r="AK1163" i="3" s="1"/>
  <c r="AL1163" i="3"/>
  <c r="AN1163" i="3" s="1"/>
  <c r="AM1163" i="3"/>
  <c r="AO1163" i="3"/>
  <c r="AQ1163" i="3" s="1"/>
  <c r="AP1163" i="3"/>
  <c r="AR1163" i="3"/>
  <c r="AT1163" i="3" s="1"/>
  <c r="AS1163" i="3"/>
  <c r="AU1163" i="3"/>
  <c r="AW1163" i="3" s="1"/>
  <c r="AV1163" i="3"/>
  <c r="AX1163" i="3"/>
  <c r="AZ1163" i="3" s="1"/>
  <c r="AY1163" i="3"/>
  <c r="BA1163" i="3"/>
  <c r="BC1163" i="3" s="1"/>
  <c r="BB1163" i="3"/>
  <c r="BD1163" i="3"/>
  <c r="BF1163" i="3" s="1"/>
  <c r="U1163" i="3"/>
  <c r="BG1163" i="3"/>
  <c r="BI1163" i="3" s="1"/>
  <c r="N1162" i="11"/>
  <c r="O1162" i="11"/>
  <c r="P1162" i="11"/>
  <c r="A1163" i="11"/>
  <c r="AI1164" i="3"/>
  <c r="AK1164" i="3" s="1"/>
  <c r="AL1164" i="3"/>
  <c r="AN1164" i="3" s="1"/>
  <c r="AM1164" i="3"/>
  <c r="AO1164" i="3"/>
  <c r="AQ1164" i="3" s="1"/>
  <c r="AP1164" i="3"/>
  <c r="AR1164" i="3"/>
  <c r="AT1164" i="3" s="1"/>
  <c r="AS1164" i="3"/>
  <c r="AU1164" i="3"/>
  <c r="AW1164" i="3" s="1"/>
  <c r="AV1164" i="3"/>
  <c r="AX1164" i="3"/>
  <c r="AZ1164" i="3" s="1"/>
  <c r="AY1164" i="3"/>
  <c r="BA1164" i="3"/>
  <c r="BC1164" i="3" s="1"/>
  <c r="BB1164" i="3"/>
  <c r="BD1164" i="3"/>
  <c r="BF1164" i="3" s="1"/>
  <c r="U1164" i="3"/>
  <c r="J1164" i="3" s="1"/>
  <c r="T1164" i="3" s="1"/>
  <c r="BG1164" i="3"/>
  <c r="BI1164" i="3" s="1"/>
  <c r="N1163" i="11"/>
  <c r="O1163" i="11"/>
  <c r="P1163" i="11"/>
  <c r="A1164" i="11"/>
  <c r="AI1165" i="3"/>
  <c r="AK1165" i="3" s="1"/>
  <c r="AL1165" i="3"/>
  <c r="AN1165" i="3" s="1"/>
  <c r="AM1165" i="3"/>
  <c r="AO1165" i="3"/>
  <c r="AQ1165" i="3" s="1"/>
  <c r="AP1165" i="3"/>
  <c r="AR1165" i="3"/>
  <c r="AT1165" i="3" s="1"/>
  <c r="AS1165" i="3"/>
  <c r="AU1165" i="3"/>
  <c r="AW1165" i="3" s="1"/>
  <c r="AV1165" i="3"/>
  <c r="AX1165" i="3"/>
  <c r="AZ1165" i="3" s="1"/>
  <c r="AY1165" i="3"/>
  <c r="BA1165" i="3"/>
  <c r="BC1165" i="3" s="1"/>
  <c r="BB1165" i="3"/>
  <c r="BD1165" i="3"/>
  <c r="BF1165" i="3" s="1"/>
  <c r="U1165" i="3"/>
  <c r="J1165" i="3" s="1"/>
  <c r="T1165" i="3" s="1"/>
  <c r="BG1165" i="3"/>
  <c r="N1164" i="11"/>
  <c r="O1164" i="11"/>
  <c r="P1164" i="11"/>
  <c r="A1165" i="11"/>
  <c r="AI1166" i="3"/>
  <c r="AK1166" i="3" s="1"/>
  <c r="AL1166" i="3"/>
  <c r="AN1166" i="3" s="1"/>
  <c r="AM1166" i="3"/>
  <c r="AO1166" i="3"/>
  <c r="AQ1166" i="3" s="1"/>
  <c r="AP1166" i="3"/>
  <c r="AR1166" i="3"/>
  <c r="AS1166" i="3"/>
  <c r="AU1166" i="3"/>
  <c r="AW1166" i="3" s="1"/>
  <c r="AV1166" i="3"/>
  <c r="AX1166" i="3"/>
  <c r="AZ1166" i="3" s="1"/>
  <c r="AY1166" i="3"/>
  <c r="BA1166" i="3"/>
  <c r="BC1166" i="3" s="1"/>
  <c r="BB1166" i="3"/>
  <c r="BD1166" i="3"/>
  <c r="BF1166" i="3" s="1"/>
  <c r="U1166" i="3"/>
  <c r="J1166" i="3" s="1"/>
  <c r="T1166" i="3" s="1"/>
  <c r="BG1166" i="3"/>
  <c r="BI1166" i="3" s="1"/>
  <c r="N1165" i="11"/>
  <c r="O1165" i="11"/>
  <c r="P1165" i="11"/>
  <c r="A1166" i="11"/>
  <c r="AI1167" i="3"/>
  <c r="AK1167" i="3" s="1"/>
  <c r="AL1167" i="3"/>
  <c r="AM1167" i="3"/>
  <c r="AO1167" i="3"/>
  <c r="AQ1167" i="3" s="1"/>
  <c r="AP1167" i="3"/>
  <c r="AR1167" i="3"/>
  <c r="AT1167" i="3" s="1"/>
  <c r="AS1167" i="3"/>
  <c r="AU1167" i="3"/>
  <c r="AW1167" i="3" s="1"/>
  <c r="AV1167" i="3"/>
  <c r="AX1167" i="3"/>
  <c r="AZ1167" i="3" s="1"/>
  <c r="AY1167" i="3"/>
  <c r="BA1167" i="3"/>
  <c r="BC1167" i="3" s="1"/>
  <c r="BB1167" i="3"/>
  <c r="BD1167" i="3"/>
  <c r="BF1167" i="3" s="1"/>
  <c r="U1167" i="3"/>
  <c r="J1167" i="3" s="1"/>
  <c r="T1167" i="3" s="1"/>
  <c r="BG1167" i="3"/>
  <c r="BI1167" i="3" s="1"/>
  <c r="N1166" i="11"/>
  <c r="O1166" i="11"/>
  <c r="P1166" i="11"/>
  <c r="A1167" i="11"/>
  <c r="AI1168" i="3"/>
  <c r="AK1168" i="3" s="1"/>
  <c r="AL1168" i="3"/>
  <c r="AM1168" i="3"/>
  <c r="AO1168" i="3"/>
  <c r="AQ1168" i="3" s="1"/>
  <c r="AP1168" i="3"/>
  <c r="AR1168" i="3"/>
  <c r="AT1168" i="3" s="1"/>
  <c r="AS1168" i="3"/>
  <c r="AU1168" i="3"/>
  <c r="AW1168" i="3" s="1"/>
  <c r="AV1168" i="3"/>
  <c r="AX1168" i="3"/>
  <c r="AZ1168" i="3" s="1"/>
  <c r="AY1168" i="3"/>
  <c r="BA1168" i="3"/>
  <c r="BC1168" i="3" s="1"/>
  <c r="BB1168" i="3"/>
  <c r="BD1168" i="3"/>
  <c r="BF1168" i="3" s="1"/>
  <c r="U1168" i="3"/>
  <c r="K1168" i="3" s="1"/>
  <c r="BG1168" i="3"/>
  <c r="BI1168" i="3" s="1"/>
  <c r="N1167" i="11"/>
  <c r="O1167" i="11"/>
  <c r="P1167" i="11"/>
  <c r="A1168" i="11"/>
  <c r="AI1169" i="3"/>
  <c r="AK1169" i="3" s="1"/>
  <c r="AL1169" i="3"/>
  <c r="AN1169" i="3" s="1"/>
  <c r="AM1169" i="3"/>
  <c r="AO1169" i="3"/>
  <c r="AQ1169" i="3" s="1"/>
  <c r="AP1169" i="3"/>
  <c r="AR1169" i="3"/>
  <c r="AT1169" i="3" s="1"/>
  <c r="AS1169" i="3"/>
  <c r="AU1169" i="3"/>
  <c r="AV1169" i="3"/>
  <c r="AX1169" i="3"/>
  <c r="AZ1169" i="3" s="1"/>
  <c r="AY1169" i="3"/>
  <c r="BA1169" i="3"/>
  <c r="BC1169" i="3" s="1"/>
  <c r="BB1169" i="3"/>
  <c r="BD1169" i="3"/>
  <c r="BF1169" i="3" s="1"/>
  <c r="U1169" i="3"/>
  <c r="BG1169" i="3"/>
  <c r="BI1169" i="3" s="1"/>
  <c r="N1168" i="11"/>
  <c r="O1168" i="11"/>
  <c r="P1168" i="11"/>
  <c r="A1169" i="11"/>
  <c r="AI1170" i="3"/>
  <c r="AK1170" i="3" s="1"/>
  <c r="AL1170" i="3"/>
  <c r="AN1170" i="3" s="1"/>
  <c r="AM1170" i="3"/>
  <c r="AO1170" i="3"/>
  <c r="AQ1170" i="3" s="1"/>
  <c r="AP1170" i="3"/>
  <c r="AR1170" i="3"/>
  <c r="AT1170" i="3" s="1"/>
  <c r="AS1170" i="3"/>
  <c r="AU1170" i="3"/>
  <c r="AW1170" i="3" s="1"/>
  <c r="AV1170" i="3"/>
  <c r="AX1170" i="3"/>
  <c r="AZ1170" i="3" s="1"/>
  <c r="AY1170" i="3"/>
  <c r="BA1170" i="3"/>
  <c r="BC1170" i="3" s="1"/>
  <c r="BB1170" i="3"/>
  <c r="BD1170" i="3"/>
  <c r="BF1170" i="3" s="1"/>
  <c r="U1170" i="3"/>
  <c r="J1170" i="3" s="1"/>
  <c r="T1170" i="3" s="1"/>
  <c r="BG1170" i="3"/>
  <c r="BI1170" i="3" s="1"/>
  <c r="N1169" i="11"/>
  <c r="O1169" i="11"/>
  <c r="P1169" i="11"/>
  <c r="A1170" i="11"/>
  <c r="AI1171" i="3"/>
  <c r="AK1171" i="3" s="1"/>
  <c r="AL1171" i="3"/>
  <c r="AN1171" i="3" s="1"/>
  <c r="AM1171" i="3"/>
  <c r="AO1171" i="3"/>
  <c r="AQ1171" i="3" s="1"/>
  <c r="AP1171" i="3"/>
  <c r="AR1171" i="3"/>
  <c r="AT1171" i="3" s="1"/>
  <c r="AS1171" i="3"/>
  <c r="AU1171" i="3"/>
  <c r="AW1171" i="3" s="1"/>
  <c r="AV1171" i="3"/>
  <c r="AX1171" i="3"/>
  <c r="AZ1171" i="3" s="1"/>
  <c r="AY1171" i="3"/>
  <c r="BA1171" i="3"/>
  <c r="BC1171" i="3" s="1"/>
  <c r="BB1171" i="3"/>
  <c r="BD1171" i="3"/>
  <c r="BF1171" i="3" s="1"/>
  <c r="U1171" i="3"/>
  <c r="BH1171" i="3" s="1"/>
  <c r="BG1171" i="3"/>
  <c r="BI1171" i="3" s="1"/>
  <c r="N1170" i="11"/>
  <c r="O1170" i="11"/>
  <c r="P1170" i="11"/>
  <c r="A1171" i="11"/>
  <c r="AI1172" i="3"/>
  <c r="AK1172" i="3" s="1"/>
  <c r="AL1172" i="3"/>
  <c r="AN1172" i="3" s="1"/>
  <c r="AM1172" i="3"/>
  <c r="AO1172" i="3"/>
  <c r="AQ1172" i="3" s="1"/>
  <c r="AP1172" i="3"/>
  <c r="AR1172" i="3"/>
  <c r="AT1172" i="3" s="1"/>
  <c r="AS1172" i="3"/>
  <c r="AU1172" i="3"/>
  <c r="AW1172" i="3" s="1"/>
  <c r="AV1172" i="3"/>
  <c r="AX1172" i="3"/>
  <c r="AZ1172" i="3" s="1"/>
  <c r="AY1172" i="3"/>
  <c r="BA1172" i="3"/>
  <c r="BC1172" i="3" s="1"/>
  <c r="BB1172" i="3"/>
  <c r="BD1172" i="3"/>
  <c r="BF1172" i="3" s="1"/>
  <c r="U1172" i="3"/>
  <c r="BG1172" i="3"/>
  <c r="BI1172" i="3" s="1"/>
  <c r="N1171" i="11"/>
  <c r="O1171" i="11"/>
  <c r="P1171" i="11"/>
  <c r="A1172" i="11"/>
  <c r="AI1173" i="3"/>
  <c r="AK1173" i="3" s="1"/>
  <c r="AL1173" i="3"/>
  <c r="AM1173" i="3"/>
  <c r="AO1173" i="3"/>
  <c r="AP1173" i="3"/>
  <c r="AR1173" i="3"/>
  <c r="AT1173" i="3" s="1"/>
  <c r="AS1173" i="3"/>
  <c r="AU1173" i="3"/>
  <c r="AW1173" i="3" s="1"/>
  <c r="AV1173" i="3"/>
  <c r="AX1173" i="3"/>
  <c r="AZ1173" i="3" s="1"/>
  <c r="AY1173" i="3"/>
  <c r="BA1173" i="3"/>
  <c r="BC1173" i="3" s="1"/>
  <c r="BB1173" i="3"/>
  <c r="BD1173" i="3"/>
  <c r="BF1173" i="3" s="1"/>
  <c r="U1173" i="3"/>
  <c r="J1173" i="3" s="1"/>
  <c r="T1173" i="3" s="1"/>
  <c r="BG1173" i="3"/>
  <c r="BI1173" i="3" s="1"/>
  <c r="N1172" i="11"/>
  <c r="O1172" i="11"/>
  <c r="P1172" i="11"/>
  <c r="A1173" i="11"/>
  <c r="AI1174" i="3"/>
  <c r="AK1174" i="3" s="1"/>
  <c r="AL1174" i="3"/>
  <c r="AN1174" i="3" s="1"/>
  <c r="AM1174" i="3"/>
  <c r="AO1174" i="3"/>
  <c r="AQ1174" i="3" s="1"/>
  <c r="AP1174" i="3"/>
  <c r="AR1174" i="3"/>
  <c r="AT1174" i="3" s="1"/>
  <c r="AS1174" i="3"/>
  <c r="AU1174" i="3"/>
  <c r="AW1174" i="3" s="1"/>
  <c r="AV1174" i="3"/>
  <c r="AX1174" i="3"/>
  <c r="AZ1174" i="3" s="1"/>
  <c r="AY1174" i="3"/>
  <c r="BA1174" i="3"/>
  <c r="BC1174" i="3" s="1"/>
  <c r="BB1174" i="3"/>
  <c r="BD1174" i="3"/>
  <c r="BF1174" i="3" s="1"/>
  <c r="U1174" i="3"/>
  <c r="J1174" i="3" s="1"/>
  <c r="T1174" i="3" s="1"/>
  <c r="BG1174" i="3"/>
  <c r="BI1174" i="3" s="1"/>
  <c r="N1173" i="11"/>
  <c r="O1173" i="11"/>
  <c r="P1173" i="11"/>
  <c r="A1174" i="11"/>
  <c r="AI1175" i="3"/>
  <c r="AK1175" i="3" s="1"/>
  <c r="AL1175" i="3"/>
  <c r="AN1175" i="3" s="1"/>
  <c r="AM1175" i="3"/>
  <c r="AO1175" i="3"/>
  <c r="AP1175" i="3"/>
  <c r="AR1175" i="3"/>
  <c r="AT1175" i="3" s="1"/>
  <c r="AS1175" i="3"/>
  <c r="AU1175" i="3"/>
  <c r="AW1175" i="3" s="1"/>
  <c r="AV1175" i="3"/>
  <c r="AX1175" i="3"/>
  <c r="AZ1175" i="3" s="1"/>
  <c r="AY1175" i="3"/>
  <c r="BA1175" i="3"/>
  <c r="BC1175" i="3" s="1"/>
  <c r="BB1175" i="3"/>
  <c r="BD1175" i="3"/>
  <c r="BF1175" i="3" s="1"/>
  <c r="U1175" i="3"/>
  <c r="BG1175" i="3"/>
  <c r="BI1175" i="3" s="1"/>
  <c r="N1174" i="11"/>
  <c r="O1174" i="11"/>
  <c r="P1174" i="11"/>
  <c r="A1175" i="11"/>
  <c r="AI1176" i="3"/>
  <c r="AK1176" i="3" s="1"/>
  <c r="AL1176" i="3"/>
  <c r="AN1176" i="3" s="1"/>
  <c r="AM1176" i="3"/>
  <c r="AO1176" i="3"/>
  <c r="AQ1176" i="3" s="1"/>
  <c r="AP1176" i="3"/>
  <c r="AR1176" i="3"/>
  <c r="AT1176" i="3" s="1"/>
  <c r="AS1176" i="3"/>
  <c r="AU1176" i="3"/>
  <c r="AW1176" i="3" s="1"/>
  <c r="AV1176" i="3"/>
  <c r="AX1176" i="3"/>
  <c r="AZ1176" i="3" s="1"/>
  <c r="AY1176" i="3"/>
  <c r="BA1176" i="3"/>
  <c r="BC1176" i="3" s="1"/>
  <c r="BB1176" i="3"/>
  <c r="BD1176" i="3"/>
  <c r="BF1176" i="3" s="1"/>
  <c r="U1176" i="3"/>
  <c r="BG1176" i="3"/>
  <c r="BI1176" i="3" s="1"/>
  <c r="N1175" i="11"/>
  <c r="O1175" i="11"/>
  <c r="P1175" i="11"/>
  <c r="A1176" i="11"/>
  <c r="AI1177" i="3"/>
  <c r="AK1177" i="3" s="1"/>
  <c r="AL1177" i="3"/>
  <c r="AN1177" i="3" s="1"/>
  <c r="AM1177" i="3"/>
  <c r="AO1177" i="3"/>
  <c r="AQ1177" i="3" s="1"/>
  <c r="AP1177" i="3"/>
  <c r="AR1177" i="3"/>
  <c r="AT1177" i="3" s="1"/>
  <c r="AS1177" i="3"/>
  <c r="AU1177" i="3"/>
  <c r="AV1177" i="3"/>
  <c r="AX1177" i="3"/>
  <c r="AZ1177" i="3" s="1"/>
  <c r="AY1177" i="3"/>
  <c r="BA1177" i="3"/>
  <c r="BC1177" i="3" s="1"/>
  <c r="BB1177" i="3"/>
  <c r="BD1177" i="3"/>
  <c r="BF1177" i="3" s="1"/>
  <c r="U1177" i="3"/>
  <c r="J1177" i="3" s="1"/>
  <c r="T1177" i="3" s="1"/>
  <c r="BG1177" i="3"/>
  <c r="BI1177" i="3" s="1"/>
  <c r="N1176" i="11"/>
  <c r="O1176" i="11"/>
  <c r="P1176" i="11"/>
  <c r="A1177" i="11"/>
  <c r="AI1178" i="3"/>
  <c r="AK1178" i="3" s="1"/>
  <c r="AL1178" i="3"/>
  <c r="AN1178" i="3" s="1"/>
  <c r="AM1178" i="3"/>
  <c r="AO1178" i="3"/>
  <c r="AQ1178" i="3" s="1"/>
  <c r="AP1178" i="3"/>
  <c r="AR1178" i="3"/>
  <c r="AT1178" i="3" s="1"/>
  <c r="AS1178" i="3"/>
  <c r="AU1178" i="3"/>
  <c r="AW1178" i="3" s="1"/>
  <c r="AV1178" i="3"/>
  <c r="AX1178" i="3"/>
  <c r="AZ1178" i="3" s="1"/>
  <c r="AY1178" i="3"/>
  <c r="BA1178" i="3"/>
  <c r="BC1178" i="3" s="1"/>
  <c r="BB1178" i="3"/>
  <c r="BD1178" i="3"/>
  <c r="BF1178" i="3" s="1"/>
  <c r="U1178" i="3"/>
  <c r="J1178" i="3" s="1"/>
  <c r="T1178" i="3" s="1"/>
  <c r="BG1178" i="3"/>
  <c r="BI1178" i="3" s="1"/>
  <c r="N1177" i="11"/>
  <c r="O1177" i="11"/>
  <c r="P1177" i="11"/>
  <c r="A1178" i="11"/>
  <c r="AI1179" i="3"/>
  <c r="AK1179" i="3" s="1"/>
  <c r="AL1179" i="3"/>
  <c r="AM1179" i="3"/>
  <c r="AO1179" i="3"/>
  <c r="AQ1179" i="3" s="1"/>
  <c r="AP1179" i="3"/>
  <c r="AR1179" i="3"/>
  <c r="AT1179" i="3" s="1"/>
  <c r="AS1179" i="3"/>
  <c r="AU1179" i="3"/>
  <c r="AW1179" i="3" s="1"/>
  <c r="AV1179" i="3"/>
  <c r="AX1179" i="3"/>
  <c r="AZ1179" i="3" s="1"/>
  <c r="AY1179" i="3"/>
  <c r="BA1179" i="3"/>
  <c r="BC1179" i="3" s="1"/>
  <c r="BB1179" i="3"/>
  <c r="BD1179" i="3"/>
  <c r="BF1179" i="3" s="1"/>
  <c r="U1179" i="3"/>
  <c r="BG1179" i="3"/>
  <c r="BI1179" i="3" s="1"/>
  <c r="N1178" i="11"/>
  <c r="O1178" i="11"/>
  <c r="P1178" i="11"/>
  <c r="A1179" i="11"/>
  <c r="AI1180" i="3"/>
  <c r="AK1180" i="3" s="1"/>
  <c r="AL1180" i="3"/>
  <c r="AN1180" i="3" s="1"/>
  <c r="AM1180" i="3"/>
  <c r="AO1180" i="3"/>
  <c r="AP1180" i="3"/>
  <c r="AR1180" i="3"/>
  <c r="AT1180" i="3" s="1"/>
  <c r="AS1180" i="3"/>
  <c r="AU1180" i="3"/>
  <c r="AW1180" i="3" s="1"/>
  <c r="AV1180" i="3"/>
  <c r="AX1180" i="3"/>
  <c r="AZ1180" i="3" s="1"/>
  <c r="AY1180" i="3"/>
  <c r="BA1180" i="3"/>
  <c r="BC1180" i="3" s="1"/>
  <c r="BB1180" i="3"/>
  <c r="BD1180" i="3"/>
  <c r="BF1180" i="3" s="1"/>
  <c r="U1180" i="3"/>
  <c r="J1180" i="3" s="1"/>
  <c r="T1180" i="3" s="1"/>
  <c r="BG1180" i="3"/>
  <c r="BI1180" i="3" s="1"/>
  <c r="N1179" i="11"/>
  <c r="O1179" i="11"/>
  <c r="P1179" i="11"/>
  <c r="A1180" i="11"/>
  <c r="AI1181" i="3"/>
  <c r="AK1181" i="3" s="1"/>
  <c r="AL1181" i="3"/>
  <c r="AN1181" i="3" s="1"/>
  <c r="AM1181" i="3"/>
  <c r="AO1181" i="3"/>
  <c r="AQ1181" i="3" s="1"/>
  <c r="AP1181" i="3"/>
  <c r="AR1181" i="3"/>
  <c r="AT1181" i="3" s="1"/>
  <c r="AS1181" i="3"/>
  <c r="AU1181" i="3"/>
  <c r="AV1181" i="3"/>
  <c r="AX1181" i="3"/>
  <c r="AZ1181" i="3" s="1"/>
  <c r="AY1181" i="3"/>
  <c r="BA1181" i="3"/>
  <c r="BC1181" i="3" s="1"/>
  <c r="BB1181" i="3"/>
  <c r="BD1181" i="3"/>
  <c r="BF1181" i="3" s="1"/>
  <c r="U1181" i="3"/>
  <c r="BG1181" i="3"/>
  <c r="BI1181" i="3" s="1"/>
  <c r="N1180" i="11"/>
  <c r="O1180" i="11"/>
  <c r="P1180" i="11"/>
  <c r="A1181" i="11"/>
  <c r="AI1182" i="3"/>
  <c r="AK1182" i="3" s="1"/>
  <c r="AL1182" i="3"/>
  <c r="AN1182" i="3" s="1"/>
  <c r="AM1182" i="3"/>
  <c r="AO1182" i="3"/>
  <c r="AQ1182" i="3" s="1"/>
  <c r="AP1182" i="3"/>
  <c r="AR1182" i="3"/>
  <c r="AT1182" i="3" s="1"/>
  <c r="AS1182" i="3"/>
  <c r="AU1182" i="3"/>
  <c r="AW1182" i="3" s="1"/>
  <c r="AV1182" i="3"/>
  <c r="AX1182" i="3"/>
  <c r="AZ1182" i="3" s="1"/>
  <c r="AY1182" i="3"/>
  <c r="BA1182" i="3"/>
  <c r="BC1182" i="3" s="1"/>
  <c r="BB1182" i="3"/>
  <c r="BD1182" i="3"/>
  <c r="BF1182" i="3" s="1"/>
  <c r="U1182" i="3"/>
  <c r="BG1182" i="3"/>
  <c r="N1181" i="11"/>
  <c r="O1181" i="11"/>
  <c r="P1181" i="11"/>
  <c r="A1182" i="11"/>
  <c r="AI1183" i="3"/>
  <c r="AK1183" i="3" s="1"/>
  <c r="AL1183" i="3"/>
  <c r="AN1183" i="3" s="1"/>
  <c r="AM1183" i="3"/>
  <c r="AO1183" i="3"/>
  <c r="AQ1183" i="3" s="1"/>
  <c r="AP1183" i="3"/>
  <c r="AR1183" i="3"/>
  <c r="AT1183" i="3" s="1"/>
  <c r="AS1183" i="3"/>
  <c r="AU1183" i="3"/>
  <c r="AW1183" i="3" s="1"/>
  <c r="AV1183" i="3"/>
  <c r="AX1183" i="3"/>
  <c r="AZ1183" i="3" s="1"/>
  <c r="AY1183" i="3"/>
  <c r="BA1183" i="3"/>
  <c r="BC1183" i="3" s="1"/>
  <c r="BB1183" i="3"/>
  <c r="BD1183" i="3"/>
  <c r="BF1183" i="3" s="1"/>
  <c r="U1183" i="3"/>
  <c r="BG1183" i="3"/>
  <c r="BI1183" i="3" s="1"/>
  <c r="N1182" i="11"/>
  <c r="O1182" i="11"/>
  <c r="P1182" i="11"/>
  <c r="A1183" i="11"/>
  <c r="AI1184" i="3"/>
  <c r="AK1184" i="3" s="1"/>
  <c r="AL1184" i="3"/>
  <c r="AN1184" i="3" s="1"/>
  <c r="AM1184" i="3"/>
  <c r="AO1184" i="3"/>
  <c r="AQ1184" i="3" s="1"/>
  <c r="AP1184" i="3"/>
  <c r="AR1184" i="3"/>
  <c r="AT1184" i="3" s="1"/>
  <c r="AS1184" i="3"/>
  <c r="AU1184" i="3"/>
  <c r="AW1184" i="3" s="1"/>
  <c r="AV1184" i="3"/>
  <c r="AX1184" i="3"/>
  <c r="AZ1184" i="3" s="1"/>
  <c r="AY1184" i="3"/>
  <c r="BA1184" i="3"/>
  <c r="BC1184" i="3" s="1"/>
  <c r="BB1184" i="3"/>
  <c r="BD1184" i="3"/>
  <c r="BF1184" i="3" s="1"/>
  <c r="U1184" i="3"/>
  <c r="BG1184" i="3"/>
  <c r="BI1184" i="3" s="1"/>
  <c r="N1183" i="11"/>
  <c r="O1183" i="11"/>
  <c r="P1183" i="11"/>
  <c r="A1184" i="11"/>
  <c r="AI1185" i="3"/>
  <c r="AK1185" i="3" s="1"/>
  <c r="AL1185" i="3"/>
  <c r="AN1185" i="3" s="1"/>
  <c r="AM1185" i="3"/>
  <c r="AO1185" i="3"/>
  <c r="AQ1185" i="3" s="1"/>
  <c r="AP1185" i="3"/>
  <c r="AR1185" i="3"/>
  <c r="AT1185" i="3" s="1"/>
  <c r="AS1185" i="3"/>
  <c r="AU1185" i="3"/>
  <c r="AW1185" i="3" s="1"/>
  <c r="AV1185" i="3"/>
  <c r="AX1185" i="3"/>
  <c r="AZ1185" i="3" s="1"/>
  <c r="AY1185" i="3"/>
  <c r="BA1185" i="3"/>
  <c r="BC1185" i="3" s="1"/>
  <c r="BB1185" i="3"/>
  <c r="BD1185" i="3"/>
  <c r="BF1185" i="3" s="1"/>
  <c r="U1185" i="3"/>
  <c r="K1185" i="3" s="1"/>
  <c r="BG1185" i="3"/>
  <c r="BI1185" i="3" s="1"/>
  <c r="N1184" i="11"/>
  <c r="O1184" i="11"/>
  <c r="P1184" i="11"/>
  <c r="A1185" i="11"/>
  <c r="AI1186" i="3"/>
  <c r="AK1186" i="3" s="1"/>
  <c r="AL1186" i="3"/>
  <c r="AN1186" i="3" s="1"/>
  <c r="AM1186" i="3"/>
  <c r="AO1186" i="3"/>
  <c r="AQ1186" i="3" s="1"/>
  <c r="AP1186" i="3"/>
  <c r="AR1186" i="3"/>
  <c r="AT1186" i="3" s="1"/>
  <c r="AS1186" i="3"/>
  <c r="AU1186" i="3"/>
  <c r="AW1186" i="3" s="1"/>
  <c r="AV1186" i="3"/>
  <c r="AX1186" i="3"/>
  <c r="AZ1186" i="3" s="1"/>
  <c r="AY1186" i="3"/>
  <c r="BA1186" i="3"/>
  <c r="BC1186" i="3" s="1"/>
  <c r="BB1186" i="3"/>
  <c r="BD1186" i="3"/>
  <c r="BF1186" i="3" s="1"/>
  <c r="U1186" i="3"/>
  <c r="K1186" i="3" s="1"/>
  <c r="BG1186" i="3"/>
  <c r="BI1186" i="3" s="1"/>
  <c r="N1185" i="11"/>
  <c r="O1185" i="11"/>
  <c r="P1185" i="11"/>
  <c r="A1186" i="11"/>
  <c r="AI1187" i="3"/>
  <c r="AK1187" i="3" s="1"/>
  <c r="AL1187" i="3"/>
  <c r="AN1187" i="3" s="1"/>
  <c r="AM1187" i="3"/>
  <c r="AO1187" i="3"/>
  <c r="AQ1187" i="3" s="1"/>
  <c r="AP1187" i="3"/>
  <c r="AR1187" i="3"/>
  <c r="AT1187" i="3" s="1"/>
  <c r="AS1187" i="3"/>
  <c r="AU1187" i="3"/>
  <c r="AW1187" i="3" s="1"/>
  <c r="AV1187" i="3"/>
  <c r="AX1187" i="3"/>
  <c r="AZ1187" i="3" s="1"/>
  <c r="AY1187" i="3"/>
  <c r="BA1187" i="3"/>
  <c r="BC1187" i="3" s="1"/>
  <c r="BB1187" i="3"/>
  <c r="BD1187" i="3"/>
  <c r="BF1187" i="3" s="1"/>
  <c r="U1187" i="3"/>
  <c r="BG1187" i="3"/>
  <c r="BI1187" i="3" s="1"/>
  <c r="N1186" i="11"/>
  <c r="O1186" i="11"/>
  <c r="P1186" i="11"/>
  <c r="A1187" i="11"/>
  <c r="AI1188" i="3"/>
  <c r="AK1188" i="3" s="1"/>
  <c r="AL1188" i="3"/>
  <c r="AN1188" i="3" s="1"/>
  <c r="AM1188" i="3"/>
  <c r="AO1188" i="3"/>
  <c r="AP1188" i="3"/>
  <c r="AR1188" i="3"/>
  <c r="AT1188" i="3" s="1"/>
  <c r="AS1188" i="3"/>
  <c r="AU1188" i="3"/>
  <c r="AW1188" i="3" s="1"/>
  <c r="AV1188" i="3"/>
  <c r="AX1188" i="3"/>
  <c r="AZ1188" i="3" s="1"/>
  <c r="AY1188" i="3"/>
  <c r="BA1188" i="3"/>
  <c r="BC1188" i="3" s="1"/>
  <c r="BB1188" i="3"/>
  <c r="BD1188" i="3"/>
  <c r="BF1188" i="3" s="1"/>
  <c r="U1188" i="3"/>
  <c r="BH1188" i="3" s="1"/>
  <c r="BG1188" i="3"/>
  <c r="BI1188" i="3" s="1"/>
  <c r="N1187" i="11"/>
  <c r="O1187" i="11"/>
  <c r="P1187" i="11"/>
  <c r="A1188" i="11"/>
  <c r="AI1189" i="3"/>
  <c r="AK1189" i="3" s="1"/>
  <c r="AL1189" i="3"/>
  <c r="AM1189" i="3"/>
  <c r="AO1189" i="3"/>
  <c r="AQ1189" i="3" s="1"/>
  <c r="AP1189" i="3"/>
  <c r="AR1189" i="3"/>
  <c r="AT1189" i="3" s="1"/>
  <c r="AS1189" i="3"/>
  <c r="AU1189" i="3"/>
  <c r="AW1189" i="3" s="1"/>
  <c r="AV1189" i="3"/>
  <c r="AX1189" i="3"/>
  <c r="AZ1189" i="3" s="1"/>
  <c r="AY1189" i="3"/>
  <c r="BA1189" i="3"/>
  <c r="BC1189" i="3" s="1"/>
  <c r="BB1189" i="3"/>
  <c r="BD1189" i="3"/>
  <c r="BF1189" i="3" s="1"/>
  <c r="U1189" i="3"/>
  <c r="BG1189" i="3"/>
  <c r="BI1189" i="3" s="1"/>
  <c r="N1188" i="11"/>
  <c r="O1188" i="11"/>
  <c r="P1188" i="11"/>
  <c r="A1189" i="11"/>
  <c r="AI1190" i="3"/>
  <c r="AK1190" i="3" s="1"/>
  <c r="AL1190" i="3"/>
  <c r="AN1190" i="3" s="1"/>
  <c r="AM1190" i="3"/>
  <c r="AO1190" i="3"/>
  <c r="AQ1190" i="3" s="1"/>
  <c r="AP1190" i="3"/>
  <c r="AR1190" i="3"/>
  <c r="AT1190" i="3" s="1"/>
  <c r="AS1190" i="3"/>
  <c r="AU1190" i="3"/>
  <c r="AW1190" i="3" s="1"/>
  <c r="AV1190" i="3"/>
  <c r="AX1190" i="3"/>
  <c r="AZ1190" i="3" s="1"/>
  <c r="AY1190" i="3"/>
  <c r="BA1190" i="3"/>
  <c r="BC1190" i="3" s="1"/>
  <c r="BB1190" i="3"/>
  <c r="BD1190" i="3"/>
  <c r="BF1190" i="3" s="1"/>
  <c r="U1190" i="3"/>
  <c r="BG1190" i="3"/>
  <c r="BI1190" i="3" s="1"/>
  <c r="N1189" i="11"/>
  <c r="O1189" i="11"/>
  <c r="P1189" i="11"/>
  <c r="A1190" i="11"/>
  <c r="AI1191" i="3"/>
  <c r="AK1191" i="3" s="1"/>
  <c r="AL1191" i="3"/>
  <c r="AN1191" i="3" s="1"/>
  <c r="AM1191" i="3"/>
  <c r="AO1191" i="3"/>
  <c r="AQ1191" i="3" s="1"/>
  <c r="AP1191" i="3"/>
  <c r="AR1191" i="3"/>
  <c r="AT1191" i="3" s="1"/>
  <c r="AS1191" i="3"/>
  <c r="AU1191" i="3"/>
  <c r="AW1191" i="3" s="1"/>
  <c r="AV1191" i="3"/>
  <c r="AX1191" i="3"/>
  <c r="AZ1191" i="3" s="1"/>
  <c r="AY1191" i="3"/>
  <c r="BA1191" i="3"/>
  <c r="BC1191" i="3" s="1"/>
  <c r="BB1191" i="3"/>
  <c r="BD1191" i="3"/>
  <c r="BF1191" i="3" s="1"/>
  <c r="U1191" i="3"/>
  <c r="BG1191" i="3"/>
  <c r="BI1191" i="3" s="1"/>
  <c r="N1190" i="11"/>
  <c r="O1190" i="11"/>
  <c r="P1190" i="11"/>
  <c r="A1191" i="11"/>
  <c r="AI1192" i="3"/>
  <c r="AK1192" i="3" s="1"/>
  <c r="AL1192" i="3"/>
  <c r="AN1192" i="3" s="1"/>
  <c r="AM1192" i="3"/>
  <c r="AO1192" i="3"/>
  <c r="AQ1192" i="3" s="1"/>
  <c r="AP1192" i="3"/>
  <c r="AR1192" i="3"/>
  <c r="AT1192" i="3" s="1"/>
  <c r="AS1192" i="3"/>
  <c r="AU1192" i="3"/>
  <c r="AW1192" i="3" s="1"/>
  <c r="AV1192" i="3"/>
  <c r="AX1192" i="3"/>
  <c r="AZ1192" i="3" s="1"/>
  <c r="AY1192" i="3"/>
  <c r="BA1192" i="3"/>
  <c r="BB1192" i="3"/>
  <c r="BD1192" i="3"/>
  <c r="BF1192" i="3" s="1"/>
  <c r="U1192" i="3"/>
  <c r="K1192" i="3" s="1"/>
  <c r="BG1192" i="3"/>
  <c r="BI1192" i="3" s="1"/>
  <c r="N1191" i="11"/>
  <c r="O1191" i="11"/>
  <c r="P1191" i="11"/>
  <c r="A1192" i="11"/>
  <c r="AI1193" i="3"/>
  <c r="AK1193" i="3" s="1"/>
  <c r="AL1193" i="3"/>
  <c r="AN1193" i="3" s="1"/>
  <c r="AM1193" i="3"/>
  <c r="AO1193" i="3"/>
  <c r="AQ1193" i="3" s="1"/>
  <c r="AP1193" i="3"/>
  <c r="AR1193" i="3"/>
  <c r="AT1193" i="3" s="1"/>
  <c r="AS1193" i="3"/>
  <c r="AU1193" i="3"/>
  <c r="AW1193" i="3" s="1"/>
  <c r="AV1193" i="3"/>
  <c r="AX1193" i="3"/>
  <c r="AZ1193" i="3" s="1"/>
  <c r="AY1193" i="3"/>
  <c r="BA1193" i="3"/>
  <c r="BC1193" i="3" s="1"/>
  <c r="BB1193" i="3"/>
  <c r="BD1193" i="3"/>
  <c r="BF1193" i="3" s="1"/>
  <c r="U1193" i="3"/>
  <c r="BG1193" i="3"/>
  <c r="BI1193" i="3" s="1"/>
  <c r="N1192" i="11"/>
  <c r="O1192" i="11"/>
  <c r="P1192" i="11"/>
  <c r="A1193" i="11"/>
  <c r="AI1194" i="3"/>
  <c r="AK1194" i="3" s="1"/>
  <c r="AL1194" i="3"/>
  <c r="AM1194" i="3"/>
  <c r="AO1194" i="3"/>
  <c r="AQ1194" i="3" s="1"/>
  <c r="AP1194" i="3"/>
  <c r="AR1194" i="3"/>
  <c r="AT1194" i="3" s="1"/>
  <c r="AS1194" i="3"/>
  <c r="AU1194" i="3"/>
  <c r="AW1194" i="3" s="1"/>
  <c r="AV1194" i="3"/>
  <c r="AX1194" i="3"/>
  <c r="AZ1194" i="3" s="1"/>
  <c r="AY1194" i="3"/>
  <c r="BA1194" i="3"/>
  <c r="BC1194" i="3" s="1"/>
  <c r="BB1194" i="3"/>
  <c r="BD1194" i="3"/>
  <c r="BF1194" i="3" s="1"/>
  <c r="U1194" i="3"/>
  <c r="BG1194" i="3"/>
  <c r="BI1194" i="3" s="1"/>
  <c r="N1193" i="11"/>
  <c r="O1193" i="11"/>
  <c r="P1193" i="11"/>
  <c r="A1194" i="11"/>
  <c r="AI1195" i="3"/>
  <c r="AK1195" i="3" s="1"/>
  <c r="AL1195" i="3"/>
  <c r="AN1195" i="3" s="1"/>
  <c r="AM1195" i="3"/>
  <c r="AO1195" i="3"/>
  <c r="AQ1195" i="3" s="1"/>
  <c r="AP1195" i="3"/>
  <c r="AR1195" i="3"/>
  <c r="AT1195" i="3" s="1"/>
  <c r="AS1195" i="3"/>
  <c r="AU1195" i="3"/>
  <c r="AW1195" i="3" s="1"/>
  <c r="AV1195" i="3"/>
  <c r="AX1195" i="3"/>
  <c r="AZ1195" i="3" s="1"/>
  <c r="AY1195" i="3"/>
  <c r="BA1195" i="3"/>
  <c r="BC1195" i="3" s="1"/>
  <c r="BB1195" i="3"/>
  <c r="BD1195" i="3"/>
  <c r="BF1195" i="3" s="1"/>
  <c r="U1195" i="3"/>
  <c r="BE1195" i="3" s="1"/>
  <c r="BG1195" i="3"/>
  <c r="BI1195" i="3" s="1"/>
  <c r="N1194" i="11"/>
  <c r="O1194" i="11"/>
  <c r="P1194" i="11"/>
  <c r="A1195" i="11"/>
  <c r="AI1196" i="3"/>
  <c r="AK1196" i="3" s="1"/>
  <c r="AL1196" i="3"/>
  <c r="AM1196" i="3"/>
  <c r="AO1196" i="3"/>
  <c r="AQ1196" i="3" s="1"/>
  <c r="AP1196" i="3"/>
  <c r="AR1196" i="3"/>
  <c r="AT1196" i="3" s="1"/>
  <c r="AS1196" i="3"/>
  <c r="AU1196" i="3"/>
  <c r="AW1196" i="3" s="1"/>
  <c r="AV1196" i="3"/>
  <c r="AX1196" i="3"/>
  <c r="AZ1196" i="3" s="1"/>
  <c r="AY1196" i="3"/>
  <c r="BA1196" i="3"/>
  <c r="BC1196" i="3" s="1"/>
  <c r="BB1196" i="3"/>
  <c r="BD1196" i="3"/>
  <c r="BF1196" i="3" s="1"/>
  <c r="U1196" i="3"/>
  <c r="BG1196" i="3"/>
  <c r="BI1196" i="3" s="1"/>
  <c r="N1195" i="11"/>
  <c r="O1195" i="11"/>
  <c r="P1195" i="11"/>
  <c r="A1196" i="11"/>
  <c r="AI1197" i="3"/>
  <c r="AK1197" i="3" s="1"/>
  <c r="AL1197" i="3"/>
  <c r="AM1197" i="3"/>
  <c r="AO1197" i="3"/>
  <c r="AP1197" i="3"/>
  <c r="AR1197" i="3"/>
  <c r="AT1197" i="3" s="1"/>
  <c r="AS1197" i="3"/>
  <c r="AU1197" i="3"/>
  <c r="AW1197" i="3" s="1"/>
  <c r="AV1197" i="3"/>
  <c r="AX1197" i="3"/>
  <c r="AZ1197" i="3" s="1"/>
  <c r="AY1197" i="3"/>
  <c r="BA1197" i="3"/>
  <c r="BC1197" i="3" s="1"/>
  <c r="BB1197" i="3"/>
  <c r="BD1197" i="3"/>
  <c r="BF1197" i="3" s="1"/>
  <c r="U1197" i="3"/>
  <c r="BE1197" i="3" s="1"/>
  <c r="BG1197" i="3"/>
  <c r="BI1197" i="3" s="1"/>
  <c r="N1196" i="11"/>
  <c r="O1196" i="11"/>
  <c r="P1196" i="11"/>
  <c r="A1197" i="11"/>
  <c r="AI1198" i="3"/>
  <c r="AK1198" i="3" s="1"/>
  <c r="AL1198" i="3"/>
  <c r="AN1198" i="3" s="1"/>
  <c r="AM1198" i="3"/>
  <c r="AO1198" i="3"/>
  <c r="AQ1198" i="3" s="1"/>
  <c r="AP1198" i="3"/>
  <c r="AR1198" i="3"/>
  <c r="AS1198" i="3"/>
  <c r="AU1198" i="3"/>
  <c r="AW1198" i="3" s="1"/>
  <c r="AV1198" i="3"/>
  <c r="AX1198" i="3"/>
  <c r="AZ1198" i="3" s="1"/>
  <c r="AY1198" i="3"/>
  <c r="BA1198" i="3"/>
  <c r="BC1198" i="3" s="1"/>
  <c r="BB1198" i="3"/>
  <c r="BD1198" i="3"/>
  <c r="BF1198" i="3" s="1"/>
  <c r="U1198" i="3"/>
  <c r="BG1198" i="3"/>
  <c r="BI1198" i="3" s="1"/>
  <c r="N1197" i="11"/>
  <c r="O1197" i="11"/>
  <c r="P1197" i="11"/>
  <c r="A1198" i="11"/>
  <c r="AI1199" i="3"/>
  <c r="AK1199" i="3" s="1"/>
  <c r="AL1199" i="3"/>
  <c r="AN1199" i="3" s="1"/>
  <c r="AM1199" i="3"/>
  <c r="AO1199" i="3"/>
  <c r="AQ1199" i="3" s="1"/>
  <c r="AP1199" i="3"/>
  <c r="AR1199" i="3"/>
  <c r="AT1199" i="3" s="1"/>
  <c r="AS1199" i="3"/>
  <c r="AU1199" i="3"/>
  <c r="AW1199" i="3" s="1"/>
  <c r="AV1199" i="3"/>
  <c r="AX1199" i="3"/>
  <c r="AZ1199" i="3" s="1"/>
  <c r="AY1199" i="3"/>
  <c r="BA1199" i="3"/>
  <c r="BC1199" i="3" s="1"/>
  <c r="BB1199" i="3"/>
  <c r="BD1199" i="3"/>
  <c r="BF1199" i="3" s="1"/>
  <c r="U1199" i="3"/>
  <c r="J1199" i="3" s="1"/>
  <c r="T1199" i="3" s="1"/>
  <c r="BG1199" i="3"/>
  <c r="BI1199" i="3" s="1"/>
  <c r="N1198" i="11"/>
  <c r="O1198" i="11"/>
  <c r="P1198" i="11"/>
  <c r="A1199" i="11"/>
  <c r="AI1200" i="3"/>
  <c r="AK1200" i="3" s="1"/>
  <c r="AL1200" i="3"/>
  <c r="AN1200" i="3" s="1"/>
  <c r="AM1200" i="3"/>
  <c r="AO1200" i="3"/>
  <c r="AQ1200" i="3" s="1"/>
  <c r="AP1200" i="3"/>
  <c r="AR1200" i="3"/>
  <c r="AT1200" i="3" s="1"/>
  <c r="AS1200" i="3"/>
  <c r="AU1200" i="3"/>
  <c r="AW1200" i="3" s="1"/>
  <c r="AV1200" i="3"/>
  <c r="AX1200" i="3"/>
  <c r="AZ1200" i="3" s="1"/>
  <c r="AY1200" i="3"/>
  <c r="BA1200" i="3"/>
  <c r="BC1200" i="3" s="1"/>
  <c r="BB1200" i="3"/>
  <c r="BD1200" i="3"/>
  <c r="BF1200" i="3" s="1"/>
  <c r="U1200" i="3"/>
  <c r="J1200" i="3" s="1"/>
  <c r="T1200" i="3" s="1"/>
  <c r="BG1200" i="3"/>
  <c r="BI1200" i="3" s="1"/>
  <c r="N1199" i="11"/>
  <c r="O1199" i="11"/>
  <c r="P1199" i="11"/>
  <c r="A1200" i="11"/>
  <c r="AI1201" i="3"/>
  <c r="AK1201" i="3" s="1"/>
  <c r="AL1201" i="3"/>
  <c r="AM1201" i="3"/>
  <c r="AO1201" i="3"/>
  <c r="AQ1201" i="3" s="1"/>
  <c r="AP1201" i="3"/>
  <c r="AR1201" i="3"/>
  <c r="AT1201" i="3" s="1"/>
  <c r="AS1201" i="3"/>
  <c r="AU1201" i="3"/>
  <c r="AW1201" i="3" s="1"/>
  <c r="AV1201" i="3"/>
  <c r="AX1201" i="3"/>
  <c r="AZ1201" i="3" s="1"/>
  <c r="AY1201" i="3"/>
  <c r="BA1201" i="3"/>
  <c r="BC1201" i="3" s="1"/>
  <c r="BB1201" i="3"/>
  <c r="BD1201" i="3"/>
  <c r="BF1201" i="3" s="1"/>
  <c r="U1201" i="3"/>
  <c r="BG1201" i="3"/>
  <c r="BI1201" i="3" s="1"/>
  <c r="N1200" i="11"/>
  <c r="O1200" i="11"/>
  <c r="P1200" i="11"/>
  <c r="A1201" i="11"/>
  <c r="AI1202" i="3"/>
  <c r="AK1202" i="3" s="1"/>
  <c r="AL1202" i="3"/>
  <c r="AN1202" i="3" s="1"/>
  <c r="AM1202" i="3"/>
  <c r="AO1202" i="3"/>
  <c r="AQ1202" i="3" s="1"/>
  <c r="AP1202" i="3"/>
  <c r="AR1202" i="3"/>
  <c r="AT1202" i="3" s="1"/>
  <c r="AS1202" i="3"/>
  <c r="AU1202" i="3"/>
  <c r="AW1202" i="3" s="1"/>
  <c r="AV1202" i="3"/>
  <c r="AX1202" i="3"/>
  <c r="AZ1202" i="3" s="1"/>
  <c r="AY1202" i="3"/>
  <c r="BA1202" i="3"/>
  <c r="BC1202" i="3" s="1"/>
  <c r="BB1202" i="3"/>
  <c r="BD1202" i="3"/>
  <c r="BF1202" i="3" s="1"/>
  <c r="U1202" i="3"/>
  <c r="BH1202" i="3" s="1"/>
  <c r="BG1202" i="3"/>
  <c r="BI1202" i="3" s="1"/>
  <c r="N1201" i="11"/>
  <c r="O1201" i="11"/>
  <c r="P1201" i="11"/>
  <c r="A1202" i="11"/>
  <c r="AI1203" i="3"/>
  <c r="AK1203" i="3" s="1"/>
  <c r="AL1203" i="3"/>
  <c r="AM1203" i="3"/>
  <c r="AO1203" i="3"/>
  <c r="AQ1203" i="3" s="1"/>
  <c r="AP1203" i="3"/>
  <c r="AR1203" i="3"/>
  <c r="AT1203" i="3" s="1"/>
  <c r="AS1203" i="3"/>
  <c r="AU1203" i="3"/>
  <c r="AW1203" i="3" s="1"/>
  <c r="AV1203" i="3"/>
  <c r="AX1203" i="3"/>
  <c r="AZ1203" i="3" s="1"/>
  <c r="AY1203" i="3"/>
  <c r="BA1203" i="3"/>
  <c r="BC1203" i="3" s="1"/>
  <c r="BB1203" i="3"/>
  <c r="BD1203" i="3"/>
  <c r="BF1203" i="3" s="1"/>
  <c r="U1203" i="3"/>
  <c r="BH1203" i="3" s="1"/>
  <c r="BG1203" i="3"/>
  <c r="BI1203" i="3" s="1"/>
  <c r="N1202" i="11"/>
  <c r="O1202" i="11"/>
  <c r="P1202" i="11"/>
  <c r="A1203" i="11"/>
  <c r="AI1204" i="3"/>
  <c r="AK1204" i="3" s="1"/>
  <c r="AL1204" i="3"/>
  <c r="AN1204" i="3" s="1"/>
  <c r="AM1204" i="3"/>
  <c r="AO1204" i="3"/>
  <c r="AQ1204" i="3" s="1"/>
  <c r="AP1204" i="3"/>
  <c r="AR1204" i="3"/>
  <c r="AT1204" i="3" s="1"/>
  <c r="AS1204" i="3"/>
  <c r="AU1204" i="3"/>
  <c r="AW1204" i="3" s="1"/>
  <c r="AV1204" i="3"/>
  <c r="AX1204" i="3"/>
  <c r="AZ1204" i="3" s="1"/>
  <c r="AY1204" i="3"/>
  <c r="BA1204" i="3"/>
  <c r="BC1204" i="3" s="1"/>
  <c r="BB1204" i="3"/>
  <c r="BD1204" i="3"/>
  <c r="BF1204" i="3" s="1"/>
  <c r="U1204" i="3"/>
  <c r="BG1204" i="3"/>
  <c r="BI1204" i="3" s="1"/>
  <c r="N1203" i="11"/>
  <c r="O1203" i="11"/>
  <c r="P1203" i="11"/>
  <c r="A1204" i="11"/>
  <c r="AI1205" i="3"/>
  <c r="AK1205" i="3" s="1"/>
  <c r="AL1205" i="3"/>
  <c r="AM1205" i="3"/>
  <c r="AO1205" i="3"/>
  <c r="AQ1205" i="3" s="1"/>
  <c r="AP1205" i="3"/>
  <c r="AR1205" i="3"/>
  <c r="AT1205" i="3" s="1"/>
  <c r="AS1205" i="3"/>
  <c r="AU1205" i="3"/>
  <c r="AW1205" i="3" s="1"/>
  <c r="AV1205" i="3"/>
  <c r="AX1205" i="3"/>
  <c r="AZ1205" i="3" s="1"/>
  <c r="AY1205" i="3"/>
  <c r="BA1205" i="3"/>
  <c r="BC1205" i="3" s="1"/>
  <c r="BB1205" i="3"/>
  <c r="BD1205" i="3"/>
  <c r="BF1205" i="3" s="1"/>
  <c r="U1205" i="3"/>
  <c r="BG1205" i="3"/>
  <c r="BI1205" i="3" s="1"/>
  <c r="N1204" i="11"/>
  <c r="O1204" i="11"/>
  <c r="P1204" i="11"/>
  <c r="A1205" i="11"/>
  <c r="AI1206" i="3"/>
  <c r="AK1206" i="3" s="1"/>
  <c r="AL1206" i="3"/>
  <c r="AM1206" i="3"/>
  <c r="AO1206" i="3"/>
  <c r="AQ1206" i="3" s="1"/>
  <c r="AP1206" i="3"/>
  <c r="AR1206" i="3"/>
  <c r="AT1206" i="3" s="1"/>
  <c r="AS1206" i="3"/>
  <c r="AU1206" i="3"/>
  <c r="AW1206" i="3" s="1"/>
  <c r="AV1206" i="3"/>
  <c r="AX1206" i="3"/>
  <c r="AZ1206" i="3" s="1"/>
  <c r="AY1206" i="3"/>
  <c r="BA1206" i="3"/>
  <c r="BC1206" i="3" s="1"/>
  <c r="BB1206" i="3"/>
  <c r="BD1206" i="3"/>
  <c r="BF1206" i="3" s="1"/>
  <c r="U1206" i="3"/>
  <c r="BE1206" i="3" s="1"/>
  <c r="BG1206" i="3"/>
  <c r="BI1206" i="3" s="1"/>
  <c r="N1205" i="11"/>
  <c r="O1205" i="11"/>
  <c r="P1205" i="11"/>
  <c r="A1206" i="11"/>
  <c r="AI1207" i="3"/>
  <c r="AK1207" i="3" s="1"/>
  <c r="AL1207" i="3"/>
  <c r="AN1207" i="3" s="1"/>
  <c r="AM1207" i="3"/>
  <c r="AO1207" i="3"/>
  <c r="AP1207" i="3"/>
  <c r="AR1207" i="3"/>
  <c r="AT1207" i="3" s="1"/>
  <c r="AS1207" i="3"/>
  <c r="AU1207" i="3"/>
  <c r="AW1207" i="3" s="1"/>
  <c r="AV1207" i="3"/>
  <c r="AX1207" i="3"/>
  <c r="AZ1207" i="3" s="1"/>
  <c r="AY1207" i="3"/>
  <c r="BA1207" i="3"/>
  <c r="BC1207" i="3" s="1"/>
  <c r="BB1207" i="3"/>
  <c r="BD1207" i="3"/>
  <c r="BF1207" i="3" s="1"/>
  <c r="U1207" i="3"/>
  <c r="BG1207" i="3"/>
  <c r="BI1207" i="3" s="1"/>
  <c r="N1206" i="11"/>
  <c r="O1206" i="11"/>
  <c r="P1206" i="11"/>
  <c r="A1207" i="11"/>
  <c r="AI1208" i="3"/>
  <c r="AK1208" i="3" s="1"/>
  <c r="AL1208" i="3"/>
  <c r="AN1208" i="3" s="1"/>
  <c r="AM1208" i="3"/>
  <c r="AO1208" i="3"/>
  <c r="AQ1208" i="3" s="1"/>
  <c r="AP1208" i="3"/>
  <c r="AR1208" i="3"/>
  <c r="AT1208" i="3" s="1"/>
  <c r="AS1208" i="3"/>
  <c r="AU1208" i="3"/>
  <c r="AW1208" i="3" s="1"/>
  <c r="AV1208" i="3"/>
  <c r="AX1208" i="3"/>
  <c r="AZ1208" i="3" s="1"/>
  <c r="AY1208" i="3"/>
  <c r="BA1208" i="3"/>
  <c r="BC1208" i="3" s="1"/>
  <c r="BB1208" i="3"/>
  <c r="BD1208" i="3"/>
  <c r="BF1208" i="3" s="1"/>
  <c r="U1208" i="3"/>
  <c r="K1208" i="3" s="1"/>
  <c r="BG1208" i="3"/>
  <c r="BI1208" i="3" s="1"/>
  <c r="N1207" i="11"/>
  <c r="O1207" i="11"/>
  <c r="P1207" i="11"/>
  <c r="A1208" i="11"/>
  <c r="AI1209" i="3"/>
  <c r="AK1209" i="3" s="1"/>
  <c r="AL1209" i="3"/>
  <c r="AN1209" i="3" s="1"/>
  <c r="AM1209" i="3"/>
  <c r="AO1209" i="3"/>
  <c r="AP1209" i="3"/>
  <c r="AR1209" i="3"/>
  <c r="AS1209" i="3"/>
  <c r="AU1209" i="3"/>
  <c r="AW1209" i="3" s="1"/>
  <c r="AV1209" i="3"/>
  <c r="AX1209" i="3"/>
  <c r="AZ1209" i="3" s="1"/>
  <c r="AY1209" i="3"/>
  <c r="BA1209" i="3"/>
  <c r="BC1209" i="3" s="1"/>
  <c r="BB1209" i="3"/>
  <c r="BD1209" i="3"/>
  <c r="BF1209" i="3" s="1"/>
  <c r="U1209" i="3"/>
  <c r="J1209" i="3" s="1"/>
  <c r="T1209" i="3" s="1"/>
  <c r="BG1209" i="3"/>
  <c r="BI1209" i="3" s="1"/>
  <c r="N1208" i="11"/>
  <c r="O1208" i="11"/>
  <c r="P1208" i="11"/>
  <c r="A1209" i="11"/>
  <c r="AI1210" i="3"/>
  <c r="AK1210" i="3" s="1"/>
  <c r="AL1210" i="3"/>
  <c r="AN1210" i="3" s="1"/>
  <c r="AM1210" i="3"/>
  <c r="AO1210" i="3"/>
  <c r="AQ1210" i="3" s="1"/>
  <c r="AP1210" i="3"/>
  <c r="AR1210" i="3"/>
  <c r="AT1210" i="3" s="1"/>
  <c r="AS1210" i="3"/>
  <c r="AU1210" i="3"/>
  <c r="AW1210" i="3" s="1"/>
  <c r="AV1210" i="3"/>
  <c r="AX1210" i="3"/>
  <c r="AZ1210" i="3" s="1"/>
  <c r="AY1210" i="3"/>
  <c r="BA1210" i="3"/>
  <c r="BC1210" i="3" s="1"/>
  <c r="BB1210" i="3"/>
  <c r="BD1210" i="3"/>
  <c r="BF1210" i="3" s="1"/>
  <c r="U1210" i="3"/>
  <c r="BG1210" i="3"/>
  <c r="BI1210" i="3" s="1"/>
  <c r="N1209" i="11"/>
  <c r="O1209" i="11"/>
  <c r="P1209" i="11"/>
  <c r="A1210" i="11"/>
  <c r="AI1211" i="3"/>
  <c r="AK1211" i="3" s="1"/>
  <c r="AL1211" i="3"/>
  <c r="AN1211" i="3" s="1"/>
  <c r="AM1211" i="3"/>
  <c r="AO1211" i="3"/>
  <c r="AQ1211" i="3" s="1"/>
  <c r="AP1211" i="3"/>
  <c r="AR1211" i="3"/>
  <c r="AT1211" i="3" s="1"/>
  <c r="AS1211" i="3"/>
  <c r="AU1211" i="3"/>
  <c r="AW1211" i="3" s="1"/>
  <c r="AV1211" i="3"/>
  <c r="AX1211" i="3"/>
  <c r="AZ1211" i="3" s="1"/>
  <c r="AY1211" i="3"/>
  <c r="BA1211" i="3"/>
  <c r="BC1211" i="3" s="1"/>
  <c r="BB1211" i="3"/>
  <c r="BD1211" i="3"/>
  <c r="BF1211" i="3" s="1"/>
  <c r="U1211" i="3"/>
  <c r="J1211" i="3" s="1"/>
  <c r="T1211" i="3" s="1"/>
  <c r="BG1211" i="3"/>
  <c r="BI1211" i="3" s="1"/>
  <c r="N1210" i="11"/>
  <c r="O1210" i="11"/>
  <c r="P1210" i="11"/>
  <c r="A1211" i="11"/>
  <c r="AI1212" i="3"/>
  <c r="AK1212" i="3" s="1"/>
  <c r="AL1212" i="3"/>
  <c r="AN1212" i="3" s="1"/>
  <c r="AM1212" i="3"/>
  <c r="AO1212" i="3"/>
  <c r="AP1212" i="3"/>
  <c r="AR1212" i="3"/>
  <c r="AT1212" i="3" s="1"/>
  <c r="AS1212" i="3"/>
  <c r="AU1212" i="3"/>
  <c r="AW1212" i="3" s="1"/>
  <c r="AV1212" i="3"/>
  <c r="AX1212" i="3"/>
  <c r="AZ1212" i="3" s="1"/>
  <c r="AY1212" i="3"/>
  <c r="BA1212" i="3"/>
  <c r="BC1212" i="3" s="1"/>
  <c r="BB1212" i="3"/>
  <c r="BD1212" i="3"/>
  <c r="BF1212" i="3" s="1"/>
  <c r="U1212" i="3"/>
  <c r="BG1212" i="3"/>
  <c r="BI1212" i="3" s="1"/>
  <c r="N1211" i="11"/>
  <c r="O1211" i="11"/>
  <c r="P1211" i="11"/>
  <c r="A1212" i="11"/>
  <c r="AI1213" i="3"/>
  <c r="AK1213" i="3" s="1"/>
  <c r="AL1213" i="3"/>
  <c r="AN1213" i="3" s="1"/>
  <c r="AM1213" i="3"/>
  <c r="AO1213" i="3"/>
  <c r="AQ1213" i="3" s="1"/>
  <c r="AP1213" i="3"/>
  <c r="AR1213" i="3"/>
  <c r="AT1213" i="3" s="1"/>
  <c r="AS1213" i="3"/>
  <c r="AU1213" i="3"/>
  <c r="AW1213" i="3" s="1"/>
  <c r="AV1213" i="3"/>
  <c r="AX1213" i="3"/>
  <c r="AZ1213" i="3" s="1"/>
  <c r="AY1213" i="3"/>
  <c r="BA1213" i="3"/>
  <c r="BC1213" i="3" s="1"/>
  <c r="BB1213" i="3"/>
  <c r="BD1213" i="3"/>
  <c r="BF1213" i="3" s="1"/>
  <c r="U1213" i="3"/>
  <c r="J1213" i="3" s="1"/>
  <c r="T1213" i="3" s="1"/>
  <c r="BG1213" i="3"/>
  <c r="BI1213" i="3" s="1"/>
  <c r="N1212" i="11"/>
  <c r="O1212" i="11"/>
  <c r="P1212" i="11"/>
  <c r="A1213" i="11"/>
  <c r="AI1214" i="3"/>
  <c r="AK1214" i="3" s="1"/>
  <c r="AL1214" i="3"/>
  <c r="AN1214" i="3" s="1"/>
  <c r="AM1214" i="3"/>
  <c r="AO1214" i="3"/>
  <c r="AQ1214" i="3" s="1"/>
  <c r="AP1214" i="3"/>
  <c r="AR1214" i="3"/>
  <c r="AT1214" i="3" s="1"/>
  <c r="AS1214" i="3"/>
  <c r="AU1214" i="3"/>
  <c r="AW1214" i="3" s="1"/>
  <c r="AV1214" i="3"/>
  <c r="AX1214" i="3"/>
  <c r="AZ1214" i="3" s="1"/>
  <c r="AY1214" i="3"/>
  <c r="BA1214" i="3"/>
  <c r="BC1214" i="3" s="1"/>
  <c r="BB1214" i="3"/>
  <c r="BD1214" i="3"/>
  <c r="BF1214" i="3" s="1"/>
  <c r="U1214" i="3"/>
  <c r="BG1214" i="3"/>
  <c r="BI1214" i="3" s="1"/>
  <c r="N1213" i="11"/>
  <c r="O1213" i="11"/>
  <c r="P1213" i="11"/>
  <c r="A1214" i="11"/>
  <c r="AI1215" i="3"/>
  <c r="AK1215" i="3" s="1"/>
  <c r="AL1215" i="3"/>
  <c r="AN1215" i="3" s="1"/>
  <c r="AM1215" i="3"/>
  <c r="AO1215" i="3"/>
  <c r="AQ1215" i="3" s="1"/>
  <c r="AP1215" i="3"/>
  <c r="AR1215" i="3"/>
  <c r="AT1215" i="3" s="1"/>
  <c r="AS1215" i="3"/>
  <c r="AU1215" i="3"/>
  <c r="AW1215" i="3" s="1"/>
  <c r="AV1215" i="3"/>
  <c r="AX1215" i="3"/>
  <c r="AZ1215" i="3" s="1"/>
  <c r="AY1215" i="3"/>
  <c r="BA1215" i="3"/>
  <c r="BC1215" i="3" s="1"/>
  <c r="BB1215" i="3"/>
  <c r="BD1215" i="3"/>
  <c r="BF1215" i="3" s="1"/>
  <c r="U1215" i="3"/>
  <c r="J1215" i="3" s="1"/>
  <c r="T1215" i="3" s="1"/>
  <c r="BG1215" i="3"/>
  <c r="BI1215" i="3" s="1"/>
  <c r="N1214" i="11"/>
  <c r="O1214" i="11"/>
  <c r="P1214" i="11"/>
  <c r="A1215" i="11"/>
  <c r="AI1216" i="3"/>
  <c r="AK1216" i="3" s="1"/>
  <c r="AL1216" i="3"/>
  <c r="AN1216" i="3" s="1"/>
  <c r="AM1216" i="3"/>
  <c r="AO1216" i="3"/>
  <c r="AQ1216" i="3" s="1"/>
  <c r="AP1216" i="3"/>
  <c r="AR1216" i="3"/>
  <c r="AT1216" i="3" s="1"/>
  <c r="AS1216" i="3"/>
  <c r="AU1216" i="3"/>
  <c r="AW1216" i="3" s="1"/>
  <c r="AV1216" i="3"/>
  <c r="AX1216" i="3"/>
  <c r="AZ1216" i="3" s="1"/>
  <c r="AY1216" i="3"/>
  <c r="BA1216" i="3"/>
  <c r="BC1216" i="3" s="1"/>
  <c r="BB1216" i="3"/>
  <c r="BD1216" i="3"/>
  <c r="BF1216" i="3" s="1"/>
  <c r="U1216" i="3"/>
  <c r="BE1216" i="3" s="1"/>
  <c r="BG1216" i="3"/>
  <c r="BI1216" i="3" s="1"/>
  <c r="N1215" i="11"/>
  <c r="O1215" i="11"/>
  <c r="P1215" i="11"/>
  <c r="A1216" i="11"/>
  <c r="AI1217" i="3"/>
  <c r="AK1217" i="3" s="1"/>
  <c r="AL1217" i="3"/>
  <c r="AN1217" i="3" s="1"/>
  <c r="AM1217" i="3"/>
  <c r="AO1217" i="3"/>
  <c r="AQ1217" i="3" s="1"/>
  <c r="AP1217" i="3"/>
  <c r="AR1217" i="3"/>
  <c r="AT1217" i="3" s="1"/>
  <c r="AS1217" i="3"/>
  <c r="AU1217" i="3"/>
  <c r="AW1217" i="3" s="1"/>
  <c r="AV1217" i="3"/>
  <c r="AX1217" i="3"/>
  <c r="AZ1217" i="3" s="1"/>
  <c r="AY1217" i="3"/>
  <c r="BA1217" i="3"/>
  <c r="BC1217" i="3" s="1"/>
  <c r="BB1217" i="3"/>
  <c r="BD1217" i="3"/>
  <c r="BF1217" i="3" s="1"/>
  <c r="U1217" i="3"/>
  <c r="BG1217" i="3"/>
  <c r="BI1217" i="3" s="1"/>
  <c r="N1216" i="11"/>
  <c r="O1216" i="11"/>
  <c r="P1216" i="11"/>
  <c r="A1217" i="11"/>
  <c r="AI1218" i="3"/>
  <c r="AK1218" i="3" s="1"/>
  <c r="AL1218" i="3"/>
  <c r="AN1218" i="3" s="1"/>
  <c r="AM1218" i="3"/>
  <c r="AO1218" i="3"/>
  <c r="AQ1218" i="3" s="1"/>
  <c r="AP1218" i="3"/>
  <c r="AR1218" i="3"/>
  <c r="AT1218" i="3" s="1"/>
  <c r="AS1218" i="3"/>
  <c r="AU1218" i="3"/>
  <c r="AW1218" i="3" s="1"/>
  <c r="AV1218" i="3"/>
  <c r="AX1218" i="3"/>
  <c r="AZ1218" i="3" s="1"/>
  <c r="AY1218" i="3"/>
  <c r="BA1218" i="3"/>
  <c r="BC1218" i="3" s="1"/>
  <c r="BB1218" i="3"/>
  <c r="BD1218" i="3"/>
  <c r="BF1218" i="3" s="1"/>
  <c r="U1218" i="3"/>
  <c r="BG1218" i="3"/>
  <c r="BI1218" i="3" s="1"/>
  <c r="N1217" i="11"/>
  <c r="O1217" i="11"/>
  <c r="P1217" i="11"/>
  <c r="A1218" i="11"/>
  <c r="AI1219" i="3"/>
  <c r="AK1219" i="3" s="1"/>
  <c r="AL1219" i="3"/>
  <c r="AN1219" i="3" s="1"/>
  <c r="AM1219" i="3"/>
  <c r="AO1219" i="3"/>
  <c r="AQ1219" i="3" s="1"/>
  <c r="AP1219" i="3"/>
  <c r="AR1219" i="3"/>
  <c r="AT1219" i="3" s="1"/>
  <c r="AS1219" i="3"/>
  <c r="AU1219" i="3"/>
  <c r="AW1219" i="3" s="1"/>
  <c r="AV1219" i="3"/>
  <c r="AX1219" i="3"/>
  <c r="AZ1219" i="3" s="1"/>
  <c r="AY1219" i="3"/>
  <c r="BA1219" i="3"/>
  <c r="BC1219" i="3" s="1"/>
  <c r="BB1219" i="3"/>
  <c r="BD1219" i="3"/>
  <c r="BF1219" i="3" s="1"/>
  <c r="U1219" i="3"/>
  <c r="BE1219" i="3" s="1"/>
  <c r="BG1219" i="3"/>
  <c r="BI1219" i="3" s="1"/>
  <c r="N1218" i="11"/>
  <c r="O1218" i="11"/>
  <c r="P1218" i="11"/>
  <c r="A1219" i="11"/>
  <c r="AI1220" i="3"/>
  <c r="AK1220" i="3" s="1"/>
  <c r="AL1220" i="3"/>
  <c r="AN1220" i="3" s="1"/>
  <c r="AM1220" i="3"/>
  <c r="AO1220" i="3"/>
  <c r="AQ1220" i="3" s="1"/>
  <c r="AP1220" i="3"/>
  <c r="AR1220" i="3"/>
  <c r="AT1220" i="3" s="1"/>
  <c r="AS1220" i="3"/>
  <c r="AU1220" i="3"/>
  <c r="AW1220" i="3" s="1"/>
  <c r="AV1220" i="3"/>
  <c r="AX1220" i="3"/>
  <c r="AZ1220" i="3" s="1"/>
  <c r="AY1220" i="3"/>
  <c r="BA1220" i="3"/>
  <c r="BC1220" i="3" s="1"/>
  <c r="BB1220" i="3"/>
  <c r="BD1220" i="3"/>
  <c r="BF1220" i="3" s="1"/>
  <c r="U1220" i="3"/>
  <c r="K1220" i="3" s="1"/>
  <c r="BG1220" i="3"/>
  <c r="BI1220" i="3" s="1"/>
  <c r="N1219" i="11"/>
  <c r="O1219" i="11"/>
  <c r="P1219" i="11"/>
  <c r="A1220" i="11"/>
  <c r="AI1221" i="3"/>
  <c r="AK1221" i="3" s="1"/>
  <c r="AL1221" i="3"/>
  <c r="AM1221" i="3"/>
  <c r="AO1221" i="3"/>
  <c r="AP1221" i="3"/>
  <c r="AR1221" i="3"/>
  <c r="AT1221" i="3" s="1"/>
  <c r="AS1221" i="3"/>
  <c r="AU1221" i="3"/>
  <c r="AW1221" i="3" s="1"/>
  <c r="AV1221" i="3"/>
  <c r="AX1221" i="3"/>
  <c r="AZ1221" i="3" s="1"/>
  <c r="AY1221" i="3"/>
  <c r="BA1221" i="3"/>
  <c r="BC1221" i="3" s="1"/>
  <c r="BB1221" i="3"/>
  <c r="BD1221" i="3"/>
  <c r="BF1221" i="3" s="1"/>
  <c r="U1221" i="3"/>
  <c r="BG1221" i="3"/>
  <c r="BI1221" i="3" s="1"/>
  <c r="N1220" i="11"/>
  <c r="O1220" i="11"/>
  <c r="P1220" i="11"/>
  <c r="A1221" i="11"/>
  <c r="AI1222" i="3"/>
  <c r="AK1222" i="3" s="1"/>
  <c r="AL1222" i="3"/>
  <c r="AN1222" i="3" s="1"/>
  <c r="AM1222" i="3"/>
  <c r="AO1222" i="3"/>
  <c r="AQ1222" i="3" s="1"/>
  <c r="AP1222" i="3"/>
  <c r="AR1222" i="3"/>
  <c r="AT1222" i="3" s="1"/>
  <c r="AS1222" i="3"/>
  <c r="AU1222" i="3"/>
  <c r="AW1222" i="3" s="1"/>
  <c r="AV1222" i="3"/>
  <c r="AX1222" i="3"/>
  <c r="AZ1222" i="3" s="1"/>
  <c r="AY1222" i="3"/>
  <c r="BA1222" i="3"/>
  <c r="BC1222" i="3" s="1"/>
  <c r="BB1222" i="3"/>
  <c r="BD1222" i="3"/>
  <c r="BF1222" i="3" s="1"/>
  <c r="U1222" i="3"/>
  <c r="BG1222" i="3"/>
  <c r="N1221" i="11"/>
  <c r="O1221" i="11"/>
  <c r="P1221" i="11"/>
  <c r="A1222" i="11"/>
  <c r="AI1223" i="3"/>
  <c r="AK1223" i="3" s="1"/>
  <c r="AL1223" i="3"/>
  <c r="AN1223" i="3" s="1"/>
  <c r="AM1223" i="3"/>
  <c r="AO1223" i="3"/>
  <c r="AQ1223" i="3" s="1"/>
  <c r="AP1223" i="3"/>
  <c r="AR1223" i="3"/>
  <c r="AT1223" i="3" s="1"/>
  <c r="AS1223" i="3"/>
  <c r="AU1223" i="3"/>
  <c r="AW1223" i="3" s="1"/>
  <c r="AV1223" i="3"/>
  <c r="AX1223" i="3"/>
  <c r="AZ1223" i="3" s="1"/>
  <c r="AY1223" i="3"/>
  <c r="BA1223" i="3"/>
  <c r="BC1223" i="3" s="1"/>
  <c r="BB1223" i="3"/>
  <c r="BD1223" i="3"/>
  <c r="BF1223" i="3" s="1"/>
  <c r="U1223" i="3"/>
  <c r="K1223" i="3" s="1"/>
  <c r="BG1223" i="3"/>
  <c r="BI1223" i="3" s="1"/>
  <c r="N1222" i="11"/>
  <c r="O1222" i="11"/>
  <c r="P1222" i="11"/>
  <c r="A1223" i="11"/>
  <c r="AI1224" i="3"/>
  <c r="AK1224" i="3" s="1"/>
  <c r="AL1224" i="3"/>
  <c r="AN1224" i="3" s="1"/>
  <c r="AM1224" i="3"/>
  <c r="AO1224" i="3"/>
  <c r="AQ1224" i="3" s="1"/>
  <c r="AP1224" i="3"/>
  <c r="AR1224" i="3"/>
  <c r="AT1224" i="3" s="1"/>
  <c r="AS1224" i="3"/>
  <c r="AU1224" i="3"/>
  <c r="AW1224" i="3" s="1"/>
  <c r="AV1224" i="3"/>
  <c r="AX1224" i="3"/>
  <c r="AZ1224" i="3" s="1"/>
  <c r="AY1224" i="3"/>
  <c r="BA1224" i="3"/>
  <c r="BC1224" i="3" s="1"/>
  <c r="BB1224" i="3"/>
  <c r="BD1224" i="3"/>
  <c r="BF1224" i="3" s="1"/>
  <c r="U1224" i="3"/>
  <c r="BG1224" i="3"/>
  <c r="BI1224" i="3" s="1"/>
  <c r="N1223" i="11"/>
  <c r="O1223" i="11"/>
  <c r="P1223" i="11"/>
  <c r="A1224" i="11"/>
  <c r="AI1225" i="3"/>
  <c r="AK1225" i="3" s="1"/>
  <c r="AL1225" i="3"/>
  <c r="AN1225" i="3" s="1"/>
  <c r="AM1225" i="3"/>
  <c r="AO1225" i="3"/>
  <c r="AQ1225" i="3" s="1"/>
  <c r="AP1225" i="3"/>
  <c r="AR1225" i="3"/>
  <c r="AT1225" i="3" s="1"/>
  <c r="AS1225" i="3"/>
  <c r="AU1225" i="3"/>
  <c r="AW1225" i="3" s="1"/>
  <c r="AV1225" i="3"/>
  <c r="AX1225" i="3"/>
  <c r="AZ1225" i="3" s="1"/>
  <c r="AY1225" i="3"/>
  <c r="BA1225" i="3"/>
  <c r="BC1225" i="3" s="1"/>
  <c r="BB1225" i="3"/>
  <c r="BD1225" i="3"/>
  <c r="BF1225" i="3" s="1"/>
  <c r="U1225" i="3"/>
  <c r="K1225" i="3" s="1"/>
  <c r="BG1225" i="3"/>
  <c r="BI1225" i="3" s="1"/>
  <c r="N1224" i="11"/>
  <c r="O1224" i="11"/>
  <c r="P1224" i="11"/>
  <c r="A1225" i="11"/>
  <c r="AI1226" i="3"/>
  <c r="AK1226" i="3" s="1"/>
  <c r="AL1226" i="3"/>
  <c r="AM1226" i="3"/>
  <c r="AO1226" i="3"/>
  <c r="AQ1226" i="3" s="1"/>
  <c r="AP1226" i="3"/>
  <c r="AR1226" i="3"/>
  <c r="AT1226" i="3" s="1"/>
  <c r="AS1226" i="3"/>
  <c r="AU1226" i="3"/>
  <c r="AW1226" i="3" s="1"/>
  <c r="AV1226" i="3"/>
  <c r="AX1226" i="3"/>
  <c r="AZ1226" i="3" s="1"/>
  <c r="AY1226" i="3"/>
  <c r="BA1226" i="3"/>
  <c r="BC1226" i="3" s="1"/>
  <c r="BB1226" i="3"/>
  <c r="BD1226" i="3"/>
  <c r="BF1226" i="3" s="1"/>
  <c r="U1226" i="3"/>
  <c r="K1226" i="3" s="1"/>
  <c r="BG1226" i="3"/>
  <c r="BI1226" i="3" s="1"/>
  <c r="N1225" i="11"/>
  <c r="O1225" i="11"/>
  <c r="P1225" i="11"/>
  <c r="A1226" i="11"/>
  <c r="AI1227" i="3"/>
  <c r="AK1227" i="3" s="1"/>
  <c r="AL1227" i="3"/>
  <c r="AN1227" i="3" s="1"/>
  <c r="AM1227" i="3"/>
  <c r="AO1227" i="3"/>
  <c r="AQ1227" i="3" s="1"/>
  <c r="AP1227" i="3"/>
  <c r="AR1227" i="3"/>
  <c r="AS1227" i="3"/>
  <c r="AU1227" i="3"/>
  <c r="AW1227" i="3" s="1"/>
  <c r="AV1227" i="3"/>
  <c r="AX1227" i="3"/>
  <c r="AZ1227" i="3" s="1"/>
  <c r="AY1227" i="3"/>
  <c r="BA1227" i="3"/>
  <c r="BC1227" i="3" s="1"/>
  <c r="BB1227" i="3"/>
  <c r="BD1227" i="3"/>
  <c r="BF1227" i="3" s="1"/>
  <c r="U1227" i="3"/>
  <c r="J1227" i="3" s="1"/>
  <c r="T1227" i="3" s="1"/>
  <c r="BG1227" i="3"/>
  <c r="BI1227" i="3" s="1"/>
  <c r="N1226" i="11"/>
  <c r="O1226" i="11"/>
  <c r="P1226" i="11"/>
  <c r="A1227" i="11"/>
  <c r="AI1228" i="3"/>
  <c r="AK1228" i="3" s="1"/>
  <c r="AL1228" i="3"/>
  <c r="AN1228" i="3" s="1"/>
  <c r="AM1228" i="3"/>
  <c r="AO1228" i="3"/>
  <c r="AQ1228" i="3" s="1"/>
  <c r="AP1228" i="3"/>
  <c r="AR1228" i="3"/>
  <c r="AT1228" i="3" s="1"/>
  <c r="AS1228" i="3"/>
  <c r="AU1228" i="3"/>
  <c r="AW1228" i="3" s="1"/>
  <c r="AV1228" i="3"/>
  <c r="AX1228" i="3"/>
  <c r="AZ1228" i="3" s="1"/>
  <c r="AY1228" i="3"/>
  <c r="BA1228" i="3"/>
  <c r="BC1228" i="3" s="1"/>
  <c r="BB1228" i="3"/>
  <c r="BD1228" i="3"/>
  <c r="BF1228" i="3" s="1"/>
  <c r="U1228" i="3"/>
  <c r="J1228" i="3" s="1"/>
  <c r="T1228" i="3" s="1"/>
  <c r="BG1228" i="3"/>
  <c r="BI1228" i="3" s="1"/>
  <c r="N1227" i="11"/>
  <c r="O1227" i="11"/>
  <c r="P1227" i="11"/>
  <c r="A1228" i="11"/>
  <c r="AI1229" i="3"/>
  <c r="AK1229" i="3" s="1"/>
  <c r="AL1229" i="3"/>
  <c r="AN1229" i="3" s="1"/>
  <c r="AM1229" i="3"/>
  <c r="AO1229" i="3"/>
  <c r="AQ1229" i="3" s="1"/>
  <c r="AP1229" i="3"/>
  <c r="AR1229" i="3"/>
  <c r="AT1229" i="3" s="1"/>
  <c r="AS1229" i="3"/>
  <c r="AU1229" i="3"/>
  <c r="AW1229" i="3" s="1"/>
  <c r="AV1229" i="3"/>
  <c r="AX1229" i="3"/>
  <c r="AZ1229" i="3" s="1"/>
  <c r="AY1229" i="3"/>
  <c r="BA1229" i="3"/>
  <c r="BC1229" i="3" s="1"/>
  <c r="BB1229" i="3"/>
  <c r="BD1229" i="3"/>
  <c r="BF1229" i="3" s="1"/>
  <c r="U1229" i="3"/>
  <c r="BH1229" i="3" s="1"/>
  <c r="BG1229" i="3"/>
  <c r="BI1229" i="3" s="1"/>
  <c r="N1228" i="11"/>
  <c r="O1228" i="11"/>
  <c r="P1228" i="11"/>
  <c r="A1229" i="11"/>
  <c r="AI1230" i="3"/>
  <c r="AK1230" i="3" s="1"/>
  <c r="AL1230" i="3"/>
  <c r="AN1230" i="3" s="1"/>
  <c r="AM1230" i="3"/>
  <c r="AO1230" i="3"/>
  <c r="AQ1230" i="3" s="1"/>
  <c r="AP1230" i="3"/>
  <c r="AR1230" i="3"/>
  <c r="AT1230" i="3" s="1"/>
  <c r="AS1230" i="3"/>
  <c r="AU1230" i="3"/>
  <c r="AW1230" i="3" s="1"/>
  <c r="AV1230" i="3"/>
  <c r="AX1230" i="3"/>
  <c r="AZ1230" i="3" s="1"/>
  <c r="AY1230" i="3"/>
  <c r="BA1230" i="3"/>
  <c r="BC1230" i="3" s="1"/>
  <c r="BB1230" i="3"/>
  <c r="BD1230" i="3"/>
  <c r="BF1230" i="3" s="1"/>
  <c r="U1230" i="3"/>
  <c r="BG1230" i="3"/>
  <c r="N1229" i="11"/>
  <c r="O1229" i="11"/>
  <c r="P1229" i="11"/>
  <c r="A1230" i="11"/>
  <c r="AI1231" i="3"/>
  <c r="AK1231" i="3" s="1"/>
  <c r="AL1231" i="3"/>
  <c r="AN1231" i="3" s="1"/>
  <c r="AM1231" i="3"/>
  <c r="AO1231" i="3"/>
  <c r="AQ1231" i="3" s="1"/>
  <c r="AP1231" i="3"/>
  <c r="AR1231" i="3"/>
  <c r="AT1231" i="3" s="1"/>
  <c r="AS1231" i="3"/>
  <c r="AU1231" i="3"/>
  <c r="AV1231" i="3"/>
  <c r="AX1231" i="3"/>
  <c r="AZ1231" i="3" s="1"/>
  <c r="AY1231" i="3"/>
  <c r="BA1231" i="3"/>
  <c r="BC1231" i="3" s="1"/>
  <c r="BB1231" i="3"/>
  <c r="BD1231" i="3"/>
  <c r="BF1231" i="3" s="1"/>
  <c r="U1231" i="3"/>
  <c r="J1231" i="3" s="1"/>
  <c r="T1231" i="3" s="1"/>
  <c r="BG1231" i="3"/>
  <c r="BI1231" i="3" s="1"/>
  <c r="N1230" i="11"/>
  <c r="O1230" i="11"/>
  <c r="P1230" i="11"/>
  <c r="A1231" i="11"/>
  <c r="AI1232" i="3"/>
  <c r="AK1232" i="3" s="1"/>
  <c r="AL1232" i="3"/>
  <c r="AM1232" i="3"/>
  <c r="AO1232" i="3"/>
  <c r="AQ1232" i="3" s="1"/>
  <c r="AP1232" i="3"/>
  <c r="AR1232" i="3"/>
  <c r="AT1232" i="3" s="1"/>
  <c r="AS1232" i="3"/>
  <c r="AU1232" i="3"/>
  <c r="AW1232" i="3" s="1"/>
  <c r="AV1232" i="3"/>
  <c r="AX1232" i="3"/>
  <c r="AZ1232" i="3" s="1"/>
  <c r="AY1232" i="3"/>
  <c r="BA1232" i="3"/>
  <c r="BC1232" i="3" s="1"/>
  <c r="BB1232" i="3"/>
  <c r="BD1232" i="3"/>
  <c r="BF1232" i="3" s="1"/>
  <c r="U1232" i="3"/>
  <c r="J1232" i="3" s="1"/>
  <c r="T1232" i="3" s="1"/>
  <c r="BG1232" i="3"/>
  <c r="BI1232" i="3" s="1"/>
  <c r="N1231" i="11"/>
  <c r="O1231" i="11"/>
  <c r="P1231" i="11"/>
  <c r="A1232" i="11"/>
  <c r="AI1233" i="3"/>
  <c r="AK1233" i="3" s="1"/>
  <c r="AL1233" i="3"/>
  <c r="AM1233" i="3"/>
  <c r="AO1233" i="3"/>
  <c r="AQ1233" i="3" s="1"/>
  <c r="AP1233" i="3"/>
  <c r="AR1233" i="3"/>
  <c r="AT1233" i="3" s="1"/>
  <c r="AS1233" i="3"/>
  <c r="AU1233" i="3"/>
  <c r="AW1233" i="3" s="1"/>
  <c r="AV1233" i="3"/>
  <c r="AX1233" i="3"/>
  <c r="AZ1233" i="3" s="1"/>
  <c r="AY1233" i="3"/>
  <c r="BA1233" i="3"/>
  <c r="BC1233" i="3" s="1"/>
  <c r="BB1233" i="3"/>
  <c r="BD1233" i="3"/>
  <c r="BF1233" i="3" s="1"/>
  <c r="U1233" i="3"/>
  <c r="BG1233" i="3"/>
  <c r="BI1233" i="3" s="1"/>
  <c r="N1232" i="11"/>
  <c r="O1232" i="11"/>
  <c r="P1232" i="11"/>
  <c r="A1233" i="11"/>
  <c r="AI1234" i="3"/>
  <c r="AK1234" i="3" s="1"/>
  <c r="AL1234" i="3"/>
  <c r="AN1234" i="3" s="1"/>
  <c r="AM1234" i="3"/>
  <c r="AO1234" i="3"/>
  <c r="AQ1234" i="3" s="1"/>
  <c r="AP1234" i="3"/>
  <c r="AR1234" i="3"/>
  <c r="AT1234" i="3" s="1"/>
  <c r="AS1234" i="3"/>
  <c r="AU1234" i="3"/>
  <c r="AV1234" i="3"/>
  <c r="AX1234" i="3"/>
  <c r="AZ1234" i="3" s="1"/>
  <c r="AY1234" i="3"/>
  <c r="BA1234" i="3"/>
  <c r="BC1234" i="3" s="1"/>
  <c r="BB1234" i="3"/>
  <c r="BD1234" i="3"/>
  <c r="BF1234" i="3" s="1"/>
  <c r="U1234" i="3"/>
  <c r="BH1234" i="3" s="1"/>
  <c r="BG1234" i="3"/>
  <c r="BI1234" i="3" s="1"/>
  <c r="N1233" i="11"/>
  <c r="O1233" i="11"/>
  <c r="P1233" i="11"/>
  <c r="A1234" i="11"/>
  <c r="AI1235" i="3"/>
  <c r="AK1235" i="3" s="1"/>
  <c r="AL1235" i="3"/>
  <c r="AN1235" i="3" s="1"/>
  <c r="AM1235" i="3"/>
  <c r="AO1235" i="3"/>
  <c r="AQ1235" i="3" s="1"/>
  <c r="AP1235" i="3"/>
  <c r="AR1235" i="3"/>
  <c r="AT1235" i="3" s="1"/>
  <c r="AS1235" i="3"/>
  <c r="AU1235" i="3"/>
  <c r="AW1235" i="3" s="1"/>
  <c r="AV1235" i="3"/>
  <c r="AX1235" i="3"/>
  <c r="AZ1235" i="3" s="1"/>
  <c r="AY1235" i="3"/>
  <c r="BA1235" i="3"/>
  <c r="BC1235" i="3" s="1"/>
  <c r="BB1235" i="3"/>
  <c r="BD1235" i="3"/>
  <c r="BF1235" i="3" s="1"/>
  <c r="U1235" i="3"/>
  <c r="J1235" i="3" s="1"/>
  <c r="T1235" i="3" s="1"/>
  <c r="BG1235" i="3"/>
  <c r="BI1235" i="3" s="1"/>
  <c r="N1234" i="11"/>
  <c r="O1234" i="11"/>
  <c r="P1234" i="11"/>
  <c r="A1235" i="11"/>
  <c r="AI1236" i="3"/>
  <c r="AK1236" i="3" s="1"/>
  <c r="AL1236" i="3"/>
  <c r="AN1236" i="3" s="1"/>
  <c r="AM1236" i="3"/>
  <c r="AO1236" i="3"/>
  <c r="AQ1236" i="3" s="1"/>
  <c r="AP1236" i="3"/>
  <c r="AR1236" i="3"/>
  <c r="AT1236" i="3" s="1"/>
  <c r="AS1236" i="3"/>
  <c r="AU1236" i="3"/>
  <c r="AW1236" i="3" s="1"/>
  <c r="AV1236" i="3"/>
  <c r="AX1236" i="3"/>
  <c r="AZ1236" i="3" s="1"/>
  <c r="AY1236" i="3"/>
  <c r="BA1236" i="3"/>
  <c r="BC1236" i="3" s="1"/>
  <c r="BB1236" i="3"/>
  <c r="BD1236" i="3"/>
  <c r="BF1236" i="3" s="1"/>
  <c r="U1236" i="3"/>
  <c r="K1236" i="3" s="1"/>
  <c r="BG1236" i="3"/>
  <c r="BI1236" i="3" s="1"/>
  <c r="N1235" i="11"/>
  <c r="O1235" i="11"/>
  <c r="P1235" i="11"/>
  <c r="A1236" i="11"/>
  <c r="AI1237" i="3"/>
  <c r="AK1237" i="3" s="1"/>
  <c r="AL1237" i="3"/>
  <c r="AN1237" i="3" s="1"/>
  <c r="AM1237" i="3"/>
  <c r="AO1237" i="3"/>
  <c r="AQ1237" i="3" s="1"/>
  <c r="AP1237" i="3"/>
  <c r="AR1237" i="3"/>
  <c r="AT1237" i="3" s="1"/>
  <c r="AS1237" i="3"/>
  <c r="AU1237" i="3"/>
  <c r="AW1237" i="3" s="1"/>
  <c r="AV1237" i="3"/>
  <c r="AX1237" i="3"/>
  <c r="AZ1237" i="3" s="1"/>
  <c r="AY1237" i="3"/>
  <c r="BA1237" i="3"/>
  <c r="BC1237" i="3" s="1"/>
  <c r="BB1237" i="3"/>
  <c r="BD1237" i="3"/>
  <c r="BF1237" i="3" s="1"/>
  <c r="U1237" i="3"/>
  <c r="BG1237" i="3"/>
  <c r="BI1237" i="3" s="1"/>
  <c r="N1236" i="11"/>
  <c r="O1236" i="11"/>
  <c r="P1236" i="11"/>
  <c r="A1237" i="11"/>
  <c r="AI1238" i="3"/>
  <c r="AK1238" i="3" s="1"/>
  <c r="AL1238" i="3"/>
  <c r="AN1238" i="3" s="1"/>
  <c r="AM1238" i="3"/>
  <c r="AO1238" i="3"/>
  <c r="AQ1238" i="3" s="1"/>
  <c r="AP1238" i="3"/>
  <c r="AR1238" i="3"/>
  <c r="AT1238" i="3" s="1"/>
  <c r="AS1238" i="3"/>
  <c r="AU1238" i="3"/>
  <c r="AW1238" i="3" s="1"/>
  <c r="AV1238" i="3"/>
  <c r="AX1238" i="3"/>
  <c r="AZ1238" i="3" s="1"/>
  <c r="AY1238" i="3"/>
  <c r="BA1238" i="3"/>
  <c r="BC1238" i="3" s="1"/>
  <c r="BB1238" i="3"/>
  <c r="BD1238" i="3"/>
  <c r="BF1238" i="3" s="1"/>
  <c r="U1238" i="3"/>
  <c r="BH1238" i="3" s="1"/>
  <c r="BG1238" i="3"/>
  <c r="BI1238" i="3" s="1"/>
  <c r="N1237" i="11"/>
  <c r="O1237" i="11"/>
  <c r="P1237" i="11"/>
  <c r="A1238" i="11"/>
  <c r="AI1239" i="3"/>
  <c r="AK1239" i="3" s="1"/>
  <c r="AL1239" i="3"/>
  <c r="AN1239" i="3" s="1"/>
  <c r="AM1239" i="3"/>
  <c r="AO1239" i="3"/>
  <c r="AQ1239" i="3" s="1"/>
  <c r="AP1239" i="3"/>
  <c r="AR1239" i="3"/>
  <c r="AT1239" i="3" s="1"/>
  <c r="AS1239" i="3"/>
  <c r="AU1239" i="3"/>
  <c r="AW1239" i="3" s="1"/>
  <c r="AV1239" i="3"/>
  <c r="AX1239" i="3"/>
  <c r="AZ1239" i="3" s="1"/>
  <c r="AY1239" i="3"/>
  <c r="BA1239" i="3"/>
  <c r="BC1239" i="3" s="1"/>
  <c r="BB1239" i="3"/>
  <c r="BD1239" i="3"/>
  <c r="BF1239" i="3" s="1"/>
  <c r="U1239" i="3"/>
  <c r="K1239" i="3" s="1"/>
  <c r="BG1239" i="3"/>
  <c r="BI1239" i="3" s="1"/>
  <c r="N1238" i="11"/>
  <c r="O1238" i="11"/>
  <c r="P1238" i="11"/>
  <c r="A1239" i="11"/>
  <c r="AI1240" i="3"/>
  <c r="AK1240" i="3" s="1"/>
  <c r="AL1240" i="3"/>
  <c r="AN1240" i="3" s="1"/>
  <c r="AM1240" i="3"/>
  <c r="AO1240" i="3"/>
  <c r="AP1240" i="3"/>
  <c r="AR1240" i="3"/>
  <c r="AT1240" i="3" s="1"/>
  <c r="AS1240" i="3"/>
  <c r="AU1240" i="3"/>
  <c r="AW1240" i="3" s="1"/>
  <c r="AV1240" i="3"/>
  <c r="AX1240" i="3"/>
  <c r="AZ1240" i="3" s="1"/>
  <c r="AY1240" i="3"/>
  <c r="BA1240" i="3"/>
  <c r="BC1240" i="3" s="1"/>
  <c r="BB1240" i="3"/>
  <c r="BD1240" i="3"/>
  <c r="BF1240" i="3" s="1"/>
  <c r="U1240" i="3"/>
  <c r="J1240" i="3" s="1"/>
  <c r="T1240" i="3" s="1"/>
  <c r="BG1240" i="3"/>
  <c r="BI1240" i="3" s="1"/>
  <c r="N1239" i="11"/>
  <c r="O1239" i="11"/>
  <c r="P1239" i="11"/>
  <c r="A1240" i="11"/>
  <c r="AI1241" i="3"/>
  <c r="AK1241" i="3" s="1"/>
  <c r="AL1241" i="3"/>
  <c r="AN1241" i="3" s="1"/>
  <c r="AM1241" i="3"/>
  <c r="AO1241" i="3"/>
  <c r="AQ1241" i="3" s="1"/>
  <c r="AP1241" i="3"/>
  <c r="AR1241" i="3"/>
  <c r="AT1241" i="3" s="1"/>
  <c r="AS1241" i="3"/>
  <c r="AU1241" i="3"/>
  <c r="AW1241" i="3" s="1"/>
  <c r="AV1241" i="3"/>
  <c r="AX1241" i="3"/>
  <c r="AZ1241" i="3" s="1"/>
  <c r="AY1241" i="3"/>
  <c r="BA1241" i="3"/>
  <c r="BC1241" i="3" s="1"/>
  <c r="BB1241" i="3"/>
  <c r="BD1241" i="3"/>
  <c r="BF1241" i="3" s="1"/>
  <c r="U1241" i="3"/>
  <c r="J1241" i="3" s="1"/>
  <c r="T1241" i="3" s="1"/>
  <c r="BG1241" i="3"/>
  <c r="BI1241" i="3" s="1"/>
  <c r="N1240" i="11"/>
  <c r="O1240" i="11"/>
  <c r="P1240" i="11"/>
  <c r="A1241" i="11"/>
  <c r="AI1242" i="3"/>
  <c r="AK1242" i="3" s="1"/>
  <c r="AL1242" i="3"/>
  <c r="AN1242" i="3" s="1"/>
  <c r="AM1242" i="3"/>
  <c r="AO1242" i="3"/>
  <c r="AQ1242" i="3" s="1"/>
  <c r="AP1242" i="3"/>
  <c r="AR1242" i="3"/>
  <c r="AT1242" i="3" s="1"/>
  <c r="AS1242" i="3"/>
  <c r="AU1242" i="3"/>
  <c r="AW1242" i="3" s="1"/>
  <c r="AV1242" i="3"/>
  <c r="AX1242" i="3"/>
  <c r="AZ1242" i="3" s="1"/>
  <c r="AY1242" i="3"/>
  <c r="BA1242" i="3"/>
  <c r="BC1242" i="3" s="1"/>
  <c r="BB1242" i="3"/>
  <c r="BD1242" i="3"/>
  <c r="BF1242" i="3" s="1"/>
  <c r="U1242" i="3"/>
  <c r="BG1242" i="3"/>
  <c r="BI1242" i="3" s="1"/>
  <c r="N1241" i="11"/>
  <c r="O1241" i="11"/>
  <c r="P1241" i="11"/>
  <c r="A1242" i="11"/>
  <c r="AI1243" i="3"/>
  <c r="AK1243" i="3" s="1"/>
  <c r="AL1243" i="3"/>
  <c r="AN1243" i="3" s="1"/>
  <c r="AM1243" i="3"/>
  <c r="AO1243" i="3"/>
  <c r="AQ1243" i="3" s="1"/>
  <c r="AP1243" i="3"/>
  <c r="AR1243" i="3"/>
  <c r="AT1243" i="3" s="1"/>
  <c r="AS1243" i="3"/>
  <c r="AU1243" i="3"/>
  <c r="AW1243" i="3" s="1"/>
  <c r="AV1243" i="3"/>
  <c r="AX1243" i="3"/>
  <c r="AZ1243" i="3" s="1"/>
  <c r="AY1243" i="3"/>
  <c r="BA1243" i="3"/>
  <c r="BB1243" i="3"/>
  <c r="BD1243" i="3"/>
  <c r="BF1243" i="3" s="1"/>
  <c r="U1243" i="3"/>
  <c r="J1243" i="3" s="1"/>
  <c r="T1243" i="3" s="1"/>
  <c r="BG1243" i="3"/>
  <c r="BI1243" i="3" s="1"/>
  <c r="N1242" i="11"/>
  <c r="O1242" i="11"/>
  <c r="P1242" i="11"/>
  <c r="A1243" i="11"/>
  <c r="AI1244" i="3"/>
  <c r="AK1244" i="3" s="1"/>
  <c r="AL1244" i="3"/>
  <c r="AN1244" i="3" s="1"/>
  <c r="AM1244" i="3"/>
  <c r="AO1244" i="3"/>
  <c r="AQ1244" i="3" s="1"/>
  <c r="AP1244" i="3"/>
  <c r="AR1244" i="3"/>
  <c r="AT1244" i="3" s="1"/>
  <c r="AS1244" i="3"/>
  <c r="AU1244" i="3"/>
  <c r="AW1244" i="3" s="1"/>
  <c r="AV1244" i="3"/>
  <c r="AX1244" i="3"/>
  <c r="AZ1244" i="3" s="1"/>
  <c r="AY1244" i="3"/>
  <c r="BA1244" i="3"/>
  <c r="BC1244" i="3" s="1"/>
  <c r="BB1244" i="3"/>
  <c r="BD1244" i="3"/>
  <c r="BF1244" i="3" s="1"/>
  <c r="U1244" i="3"/>
  <c r="BG1244" i="3"/>
  <c r="BI1244" i="3" s="1"/>
  <c r="N1243" i="11"/>
  <c r="O1243" i="11"/>
  <c r="P1243" i="11"/>
  <c r="A1244" i="11"/>
  <c r="AI1245" i="3"/>
  <c r="AK1245" i="3" s="1"/>
  <c r="AL1245" i="3"/>
  <c r="AN1245" i="3" s="1"/>
  <c r="AM1245" i="3"/>
  <c r="AO1245" i="3"/>
  <c r="AP1245" i="3"/>
  <c r="AR1245" i="3"/>
  <c r="AT1245" i="3" s="1"/>
  <c r="AS1245" i="3"/>
  <c r="AU1245" i="3"/>
  <c r="AV1245" i="3"/>
  <c r="AX1245" i="3"/>
  <c r="AZ1245" i="3" s="1"/>
  <c r="AY1245" i="3"/>
  <c r="BA1245" i="3"/>
  <c r="BC1245" i="3" s="1"/>
  <c r="BB1245" i="3"/>
  <c r="BD1245" i="3"/>
  <c r="BF1245" i="3" s="1"/>
  <c r="U1245" i="3"/>
  <c r="BG1245" i="3"/>
  <c r="BI1245" i="3" s="1"/>
  <c r="N1244" i="11"/>
  <c r="O1244" i="11"/>
  <c r="P1244" i="11"/>
  <c r="A1245" i="11"/>
  <c r="AI1246" i="3"/>
  <c r="AK1246" i="3" s="1"/>
  <c r="AL1246" i="3"/>
  <c r="AM1246" i="3"/>
  <c r="AO1246" i="3"/>
  <c r="AQ1246" i="3" s="1"/>
  <c r="AP1246" i="3"/>
  <c r="AR1246" i="3"/>
  <c r="AT1246" i="3" s="1"/>
  <c r="AS1246" i="3"/>
  <c r="AU1246" i="3"/>
  <c r="AW1246" i="3" s="1"/>
  <c r="AV1246" i="3"/>
  <c r="AX1246" i="3"/>
  <c r="AZ1246" i="3" s="1"/>
  <c r="AY1246" i="3"/>
  <c r="BA1246" i="3"/>
  <c r="BC1246" i="3" s="1"/>
  <c r="BB1246" i="3"/>
  <c r="BD1246" i="3"/>
  <c r="BF1246" i="3" s="1"/>
  <c r="U1246" i="3"/>
  <c r="BG1246" i="3"/>
  <c r="BI1246" i="3" s="1"/>
  <c r="N1245" i="11"/>
  <c r="O1245" i="11"/>
  <c r="P1245" i="11"/>
  <c r="A1246" i="11"/>
  <c r="AI1247" i="3"/>
  <c r="AK1247" i="3" s="1"/>
  <c r="AL1247" i="3"/>
  <c r="AN1247" i="3" s="1"/>
  <c r="AM1247" i="3"/>
  <c r="AO1247" i="3"/>
  <c r="AQ1247" i="3" s="1"/>
  <c r="AP1247" i="3"/>
  <c r="AR1247" i="3"/>
  <c r="AT1247" i="3" s="1"/>
  <c r="AS1247" i="3"/>
  <c r="AU1247" i="3"/>
  <c r="AW1247" i="3" s="1"/>
  <c r="AV1247" i="3"/>
  <c r="AX1247" i="3"/>
  <c r="AZ1247" i="3" s="1"/>
  <c r="AY1247" i="3"/>
  <c r="BA1247" i="3"/>
  <c r="BC1247" i="3" s="1"/>
  <c r="BB1247" i="3"/>
  <c r="BD1247" i="3"/>
  <c r="BF1247" i="3" s="1"/>
  <c r="U1247" i="3"/>
  <c r="J1247" i="3" s="1"/>
  <c r="T1247" i="3" s="1"/>
  <c r="BG1247" i="3"/>
  <c r="BI1247" i="3" s="1"/>
  <c r="N1246" i="11"/>
  <c r="O1246" i="11"/>
  <c r="P1246" i="11"/>
  <c r="A1247" i="11"/>
  <c r="AI1248" i="3"/>
  <c r="AK1248" i="3" s="1"/>
  <c r="AL1248" i="3"/>
  <c r="AM1248" i="3"/>
  <c r="AO1248" i="3"/>
  <c r="AQ1248" i="3" s="1"/>
  <c r="AP1248" i="3"/>
  <c r="AR1248" i="3"/>
  <c r="AT1248" i="3" s="1"/>
  <c r="AS1248" i="3"/>
  <c r="AU1248" i="3"/>
  <c r="AW1248" i="3" s="1"/>
  <c r="AV1248" i="3"/>
  <c r="AX1248" i="3"/>
  <c r="AZ1248" i="3" s="1"/>
  <c r="AY1248" i="3"/>
  <c r="BA1248" i="3"/>
  <c r="BC1248" i="3" s="1"/>
  <c r="BB1248" i="3"/>
  <c r="BD1248" i="3"/>
  <c r="BF1248" i="3" s="1"/>
  <c r="U1248" i="3"/>
  <c r="BG1248" i="3"/>
  <c r="BI1248" i="3" s="1"/>
  <c r="N1247" i="11"/>
  <c r="O1247" i="11"/>
  <c r="P1247" i="11"/>
  <c r="A1248" i="11"/>
  <c r="AI1249" i="3"/>
  <c r="AK1249" i="3" s="1"/>
  <c r="AL1249" i="3"/>
  <c r="AN1249" i="3" s="1"/>
  <c r="AM1249" i="3"/>
  <c r="AO1249" i="3"/>
  <c r="AQ1249" i="3" s="1"/>
  <c r="AP1249" i="3"/>
  <c r="AR1249" i="3"/>
  <c r="AT1249" i="3" s="1"/>
  <c r="AS1249" i="3"/>
  <c r="AU1249" i="3"/>
  <c r="AW1249" i="3" s="1"/>
  <c r="AV1249" i="3"/>
  <c r="AX1249" i="3"/>
  <c r="AZ1249" i="3" s="1"/>
  <c r="AY1249" i="3"/>
  <c r="BA1249" i="3"/>
  <c r="BC1249" i="3" s="1"/>
  <c r="BB1249" i="3"/>
  <c r="BD1249" i="3"/>
  <c r="BF1249" i="3" s="1"/>
  <c r="U1249" i="3"/>
  <c r="J1249" i="3" s="1"/>
  <c r="T1249" i="3" s="1"/>
  <c r="BG1249" i="3"/>
  <c r="BI1249" i="3" s="1"/>
  <c r="N1248" i="11"/>
  <c r="O1248" i="11"/>
  <c r="P1248" i="11"/>
  <c r="A1249" i="11"/>
  <c r="AI1250" i="3"/>
  <c r="AK1250" i="3" s="1"/>
  <c r="AL1250" i="3"/>
  <c r="AN1250" i="3" s="1"/>
  <c r="AM1250" i="3"/>
  <c r="AO1250" i="3"/>
  <c r="AP1250" i="3"/>
  <c r="AR1250" i="3"/>
  <c r="AT1250" i="3" s="1"/>
  <c r="AS1250" i="3"/>
  <c r="AU1250" i="3"/>
  <c r="AW1250" i="3" s="1"/>
  <c r="AV1250" i="3"/>
  <c r="AX1250" i="3"/>
  <c r="AZ1250" i="3" s="1"/>
  <c r="AY1250" i="3"/>
  <c r="BA1250" i="3"/>
  <c r="BC1250" i="3" s="1"/>
  <c r="BB1250" i="3"/>
  <c r="BD1250" i="3"/>
  <c r="BF1250" i="3" s="1"/>
  <c r="U1250" i="3"/>
  <c r="K1250" i="3" s="1"/>
  <c r="BG1250" i="3"/>
  <c r="BI1250" i="3" s="1"/>
  <c r="N1249" i="11"/>
  <c r="O1249" i="11"/>
  <c r="P1249" i="11"/>
  <c r="A1250" i="11"/>
  <c r="AI1251" i="3"/>
  <c r="AK1251" i="3" s="1"/>
  <c r="AL1251" i="3"/>
  <c r="AN1251" i="3" s="1"/>
  <c r="AM1251" i="3"/>
  <c r="AO1251" i="3"/>
  <c r="AQ1251" i="3" s="1"/>
  <c r="AP1251" i="3"/>
  <c r="AR1251" i="3"/>
  <c r="AT1251" i="3" s="1"/>
  <c r="AS1251" i="3"/>
  <c r="AU1251" i="3"/>
  <c r="AW1251" i="3" s="1"/>
  <c r="AV1251" i="3"/>
  <c r="AX1251" i="3"/>
  <c r="AZ1251" i="3" s="1"/>
  <c r="AY1251" i="3"/>
  <c r="BA1251" i="3"/>
  <c r="BC1251" i="3" s="1"/>
  <c r="BB1251" i="3"/>
  <c r="BD1251" i="3"/>
  <c r="BF1251" i="3" s="1"/>
  <c r="U1251" i="3"/>
  <c r="J1251" i="3" s="1"/>
  <c r="T1251" i="3" s="1"/>
  <c r="BG1251" i="3"/>
  <c r="BI1251" i="3" s="1"/>
  <c r="N1250" i="11"/>
  <c r="O1250" i="11"/>
  <c r="P1250" i="11"/>
  <c r="A1251" i="11"/>
  <c r="AI1252" i="3"/>
  <c r="AK1252" i="3" s="1"/>
  <c r="AL1252" i="3"/>
  <c r="AN1252" i="3" s="1"/>
  <c r="AM1252" i="3"/>
  <c r="AO1252" i="3"/>
  <c r="AQ1252" i="3" s="1"/>
  <c r="AP1252" i="3"/>
  <c r="AR1252" i="3"/>
  <c r="AT1252" i="3" s="1"/>
  <c r="AS1252" i="3"/>
  <c r="AU1252" i="3"/>
  <c r="AW1252" i="3" s="1"/>
  <c r="AV1252" i="3"/>
  <c r="AX1252" i="3"/>
  <c r="AZ1252" i="3" s="1"/>
  <c r="AY1252" i="3"/>
  <c r="BA1252" i="3"/>
  <c r="BC1252" i="3" s="1"/>
  <c r="BB1252" i="3"/>
  <c r="BD1252" i="3"/>
  <c r="BF1252" i="3" s="1"/>
  <c r="U1252" i="3"/>
  <c r="K1252" i="3" s="1"/>
  <c r="BG1252" i="3"/>
  <c r="BI1252" i="3" s="1"/>
  <c r="N1251" i="11"/>
  <c r="O1251" i="11"/>
  <c r="P1251" i="11"/>
  <c r="A1252" i="11"/>
  <c r="AI1253" i="3"/>
  <c r="AK1253" i="3" s="1"/>
  <c r="AL1253" i="3"/>
  <c r="AM1253" i="3"/>
  <c r="AO1253" i="3"/>
  <c r="AQ1253" i="3" s="1"/>
  <c r="AP1253" i="3"/>
  <c r="AR1253" i="3"/>
  <c r="AT1253" i="3" s="1"/>
  <c r="AS1253" i="3"/>
  <c r="AU1253" i="3"/>
  <c r="AW1253" i="3" s="1"/>
  <c r="AV1253" i="3"/>
  <c r="AX1253" i="3"/>
  <c r="AZ1253" i="3" s="1"/>
  <c r="AY1253" i="3"/>
  <c r="BA1253" i="3"/>
  <c r="BC1253" i="3" s="1"/>
  <c r="BB1253" i="3"/>
  <c r="BD1253" i="3"/>
  <c r="BF1253" i="3" s="1"/>
  <c r="U1253" i="3"/>
  <c r="J1253" i="3" s="1"/>
  <c r="T1253" i="3" s="1"/>
  <c r="BG1253" i="3"/>
  <c r="BI1253" i="3" s="1"/>
  <c r="N1252" i="11"/>
  <c r="O1252" i="11"/>
  <c r="P1252" i="11"/>
  <c r="A1253" i="11"/>
  <c r="AI1254" i="3"/>
  <c r="AK1254" i="3" s="1"/>
  <c r="AL1254" i="3"/>
  <c r="AN1254" i="3" s="1"/>
  <c r="AM1254" i="3"/>
  <c r="AO1254" i="3"/>
  <c r="AQ1254" i="3" s="1"/>
  <c r="AP1254" i="3"/>
  <c r="AR1254" i="3"/>
  <c r="AT1254" i="3" s="1"/>
  <c r="AS1254" i="3"/>
  <c r="AU1254" i="3"/>
  <c r="AW1254" i="3" s="1"/>
  <c r="AV1254" i="3"/>
  <c r="AX1254" i="3"/>
  <c r="AZ1254" i="3" s="1"/>
  <c r="AY1254" i="3"/>
  <c r="BA1254" i="3"/>
  <c r="BC1254" i="3" s="1"/>
  <c r="BB1254" i="3"/>
  <c r="BD1254" i="3"/>
  <c r="BF1254" i="3" s="1"/>
  <c r="U1254" i="3"/>
  <c r="J1254" i="3" s="1"/>
  <c r="T1254" i="3" s="1"/>
  <c r="BG1254" i="3"/>
  <c r="N1253" i="11"/>
  <c r="O1253" i="11"/>
  <c r="P1253" i="11"/>
  <c r="A1254" i="11"/>
  <c r="AI1255" i="3"/>
  <c r="AK1255" i="3" s="1"/>
  <c r="AL1255" i="3"/>
  <c r="AN1255" i="3" s="1"/>
  <c r="AM1255" i="3"/>
  <c r="AO1255" i="3"/>
  <c r="AQ1255" i="3" s="1"/>
  <c r="AP1255" i="3"/>
  <c r="AR1255" i="3"/>
  <c r="AT1255" i="3" s="1"/>
  <c r="AS1255" i="3"/>
  <c r="AU1255" i="3"/>
  <c r="AW1255" i="3" s="1"/>
  <c r="AV1255" i="3"/>
  <c r="AX1255" i="3"/>
  <c r="AZ1255" i="3" s="1"/>
  <c r="AY1255" i="3"/>
  <c r="BA1255" i="3"/>
  <c r="BC1255" i="3" s="1"/>
  <c r="BB1255" i="3"/>
  <c r="BD1255" i="3"/>
  <c r="BF1255" i="3" s="1"/>
  <c r="U1255" i="3"/>
  <c r="BG1255" i="3"/>
  <c r="BI1255" i="3" s="1"/>
  <c r="N1254" i="11"/>
  <c r="O1254" i="11"/>
  <c r="P1254" i="11"/>
  <c r="A1255" i="11"/>
  <c r="AI1256" i="3"/>
  <c r="AK1256" i="3" s="1"/>
  <c r="AL1256" i="3"/>
  <c r="AN1256" i="3" s="1"/>
  <c r="AM1256" i="3"/>
  <c r="AO1256" i="3"/>
  <c r="AP1256" i="3"/>
  <c r="AR1256" i="3"/>
  <c r="AT1256" i="3" s="1"/>
  <c r="AS1256" i="3"/>
  <c r="AU1256" i="3"/>
  <c r="AW1256" i="3" s="1"/>
  <c r="AV1256" i="3"/>
  <c r="AX1256" i="3"/>
  <c r="AZ1256" i="3" s="1"/>
  <c r="AY1256" i="3"/>
  <c r="BA1256" i="3"/>
  <c r="BC1256" i="3" s="1"/>
  <c r="BB1256" i="3"/>
  <c r="BD1256" i="3"/>
  <c r="BF1256" i="3" s="1"/>
  <c r="U1256" i="3"/>
  <c r="BG1256" i="3"/>
  <c r="BI1256" i="3" s="1"/>
  <c r="N1255" i="11"/>
  <c r="O1255" i="11"/>
  <c r="P1255" i="11"/>
  <c r="A1256" i="11"/>
  <c r="AI1257" i="3"/>
  <c r="AK1257" i="3" s="1"/>
  <c r="AL1257" i="3"/>
  <c r="AN1257" i="3" s="1"/>
  <c r="AM1257" i="3"/>
  <c r="AO1257" i="3"/>
  <c r="AQ1257" i="3" s="1"/>
  <c r="AP1257" i="3"/>
  <c r="AR1257" i="3"/>
  <c r="AT1257" i="3" s="1"/>
  <c r="AS1257" i="3"/>
  <c r="AU1257" i="3"/>
  <c r="AW1257" i="3" s="1"/>
  <c r="AV1257" i="3"/>
  <c r="AX1257" i="3"/>
  <c r="AY1257" i="3"/>
  <c r="BA1257" i="3"/>
  <c r="BC1257" i="3" s="1"/>
  <c r="BB1257" i="3"/>
  <c r="BD1257" i="3"/>
  <c r="BF1257" i="3" s="1"/>
  <c r="U1257" i="3"/>
  <c r="BG1257" i="3"/>
  <c r="BI1257" i="3" s="1"/>
  <c r="N1256" i="11"/>
  <c r="O1256" i="11"/>
  <c r="P1256" i="11"/>
  <c r="A1257" i="11"/>
  <c r="AI1258" i="3"/>
  <c r="AK1258" i="3" s="1"/>
  <c r="AL1258" i="3"/>
  <c r="AN1258" i="3" s="1"/>
  <c r="AM1258" i="3"/>
  <c r="AO1258" i="3"/>
  <c r="AQ1258" i="3" s="1"/>
  <c r="AP1258" i="3"/>
  <c r="AR1258" i="3"/>
  <c r="AT1258" i="3" s="1"/>
  <c r="AS1258" i="3"/>
  <c r="AU1258" i="3"/>
  <c r="AW1258" i="3" s="1"/>
  <c r="AV1258" i="3"/>
  <c r="AX1258" i="3"/>
  <c r="AZ1258" i="3" s="1"/>
  <c r="AY1258" i="3"/>
  <c r="BA1258" i="3"/>
  <c r="BC1258" i="3" s="1"/>
  <c r="BB1258" i="3"/>
  <c r="BD1258" i="3"/>
  <c r="BF1258" i="3" s="1"/>
  <c r="U1258" i="3"/>
  <c r="BH1258" i="3" s="1"/>
  <c r="BG1258" i="3"/>
  <c r="BI1258" i="3" s="1"/>
  <c r="N1257" i="11"/>
  <c r="O1257" i="11"/>
  <c r="P1257" i="11"/>
  <c r="A1258" i="11"/>
  <c r="AI1259" i="3"/>
  <c r="AK1259" i="3" s="1"/>
  <c r="AL1259" i="3"/>
  <c r="AN1259" i="3" s="1"/>
  <c r="AM1259" i="3"/>
  <c r="AO1259" i="3"/>
  <c r="AQ1259" i="3" s="1"/>
  <c r="AP1259" i="3"/>
  <c r="AR1259" i="3"/>
  <c r="AT1259" i="3" s="1"/>
  <c r="AS1259" i="3"/>
  <c r="AU1259" i="3"/>
  <c r="AW1259" i="3" s="1"/>
  <c r="AV1259" i="3"/>
  <c r="AX1259" i="3"/>
  <c r="AZ1259" i="3" s="1"/>
  <c r="AY1259" i="3"/>
  <c r="BA1259" i="3"/>
  <c r="BC1259" i="3" s="1"/>
  <c r="BB1259" i="3"/>
  <c r="BD1259" i="3"/>
  <c r="BF1259" i="3" s="1"/>
  <c r="U1259" i="3"/>
  <c r="J1259" i="3" s="1"/>
  <c r="T1259" i="3" s="1"/>
  <c r="BG1259" i="3"/>
  <c r="BI1259" i="3" s="1"/>
  <c r="N1258" i="11"/>
  <c r="O1258" i="11"/>
  <c r="P1258" i="11"/>
  <c r="A1259" i="11"/>
  <c r="AI1260" i="3"/>
  <c r="AK1260" i="3" s="1"/>
  <c r="AL1260" i="3"/>
  <c r="AN1260" i="3" s="1"/>
  <c r="AM1260" i="3"/>
  <c r="AO1260" i="3"/>
  <c r="AQ1260" i="3" s="1"/>
  <c r="AP1260" i="3"/>
  <c r="AR1260" i="3"/>
  <c r="AT1260" i="3" s="1"/>
  <c r="AS1260" i="3"/>
  <c r="AU1260" i="3"/>
  <c r="AW1260" i="3" s="1"/>
  <c r="AV1260" i="3"/>
  <c r="AX1260" i="3"/>
  <c r="AZ1260" i="3" s="1"/>
  <c r="AY1260" i="3"/>
  <c r="BA1260" i="3"/>
  <c r="BC1260" i="3" s="1"/>
  <c r="BB1260" i="3"/>
  <c r="BD1260" i="3"/>
  <c r="BF1260" i="3" s="1"/>
  <c r="U1260" i="3"/>
  <c r="BG1260" i="3"/>
  <c r="BI1260" i="3" s="1"/>
  <c r="N1259" i="11"/>
  <c r="O1259" i="11"/>
  <c r="P1259" i="11"/>
  <c r="A1260" i="11"/>
  <c r="AI1261" i="3"/>
  <c r="AK1261" i="3" s="1"/>
  <c r="AL1261" i="3"/>
  <c r="AN1261" i="3" s="1"/>
  <c r="AM1261" i="3"/>
  <c r="AO1261" i="3"/>
  <c r="AQ1261" i="3" s="1"/>
  <c r="AP1261" i="3"/>
  <c r="AR1261" i="3"/>
  <c r="AT1261" i="3" s="1"/>
  <c r="AS1261" i="3"/>
  <c r="AU1261" i="3"/>
  <c r="AW1261" i="3" s="1"/>
  <c r="AV1261" i="3"/>
  <c r="AX1261" i="3"/>
  <c r="AZ1261" i="3" s="1"/>
  <c r="AY1261" i="3"/>
  <c r="BA1261" i="3"/>
  <c r="BC1261" i="3" s="1"/>
  <c r="BB1261" i="3"/>
  <c r="BD1261" i="3"/>
  <c r="BF1261" i="3" s="1"/>
  <c r="U1261" i="3"/>
  <c r="BG1261" i="3"/>
  <c r="BI1261" i="3" s="1"/>
  <c r="N1260" i="11"/>
  <c r="O1260" i="11"/>
  <c r="P1260" i="11"/>
  <c r="A1261" i="11"/>
  <c r="AI1262" i="3"/>
  <c r="AK1262" i="3" s="1"/>
  <c r="AL1262" i="3"/>
  <c r="AM1262" i="3"/>
  <c r="AO1262" i="3"/>
  <c r="AQ1262" i="3" s="1"/>
  <c r="AP1262" i="3"/>
  <c r="AR1262" i="3"/>
  <c r="AT1262" i="3" s="1"/>
  <c r="AS1262" i="3"/>
  <c r="AU1262" i="3"/>
  <c r="AW1262" i="3" s="1"/>
  <c r="AV1262" i="3"/>
  <c r="AX1262" i="3"/>
  <c r="AZ1262" i="3" s="1"/>
  <c r="AY1262" i="3"/>
  <c r="BA1262" i="3"/>
  <c r="BC1262" i="3" s="1"/>
  <c r="BB1262" i="3"/>
  <c r="BD1262" i="3"/>
  <c r="BF1262" i="3" s="1"/>
  <c r="U1262" i="3"/>
  <c r="J1262" i="3" s="1"/>
  <c r="T1262" i="3" s="1"/>
  <c r="BG1262" i="3"/>
  <c r="BI1262" i="3" s="1"/>
  <c r="N1261" i="11"/>
  <c r="O1261" i="11"/>
  <c r="P1261" i="11"/>
  <c r="A1262" i="11"/>
  <c r="AI1263" i="3"/>
  <c r="AK1263" i="3" s="1"/>
  <c r="AL1263" i="3"/>
  <c r="AN1263" i="3" s="1"/>
  <c r="AM1263" i="3"/>
  <c r="AO1263" i="3"/>
  <c r="AQ1263" i="3" s="1"/>
  <c r="AP1263" i="3"/>
  <c r="AR1263" i="3"/>
  <c r="AT1263" i="3" s="1"/>
  <c r="AS1263" i="3"/>
  <c r="AU1263" i="3"/>
  <c r="AW1263" i="3" s="1"/>
  <c r="AV1263" i="3"/>
  <c r="AX1263" i="3"/>
  <c r="AZ1263" i="3" s="1"/>
  <c r="AY1263" i="3"/>
  <c r="BA1263" i="3"/>
  <c r="BC1263" i="3" s="1"/>
  <c r="BB1263" i="3"/>
  <c r="BD1263" i="3"/>
  <c r="BF1263" i="3" s="1"/>
  <c r="U1263" i="3"/>
  <c r="J1263" i="3" s="1"/>
  <c r="T1263" i="3" s="1"/>
  <c r="BG1263" i="3"/>
  <c r="BI1263" i="3" s="1"/>
  <c r="N1262" i="11"/>
  <c r="O1262" i="11"/>
  <c r="P1262" i="11"/>
  <c r="A1263" i="11"/>
  <c r="AI1264" i="3"/>
  <c r="AK1264" i="3" s="1"/>
  <c r="AL1264" i="3"/>
  <c r="AN1264" i="3" s="1"/>
  <c r="AM1264" i="3"/>
  <c r="AO1264" i="3"/>
  <c r="AQ1264" i="3" s="1"/>
  <c r="AP1264" i="3"/>
  <c r="AR1264" i="3"/>
  <c r="AT1264" i="3" s="1"/>
  <c r="AS1264" i="3"/>
  <c r="AU1264" i="3"/>
  <c r="AW1264" i="3" s="1"/>
  <c r="AV1264" i="3"/>
  <c r="AX1264" i="3"/>
  <c r="AZ1264" i="3" s="1"/>
  <c r="AY1264" i="3"/>
  <c r="BA1264" i="3"/>
  <c r="BC1264" i="3" s="1"/>
  <c r="BB1264" i="3"/>
  <c r="BD1264" i="3"/>
  <c r="BF1264" i="3" s="1"/>
  <c r="U1264" i="3"/>
  <c r="J1264" i="3" s="1"/>
  <c r="T1264" i="3" s="1"/>
  <c r="BG1264" i="3"/>
  <c r="BI1264" i="3" s="1"/>
  <c r="N1263" i="11"/>
  <c r="O1263" i="11"/>
  <c r="P1263" i="11"/>
  <c r="A1264" i="11"/>
  <c r="AI1265" i="3"/>
  <c r="AK1265" i="3" s="1"/>
  <c r="AL1265" i="3"/>
  <c r="AN1265" i="3" s="1"/>
  <c r="AM1265" i="3"/>
  <c r="AO1265" i="3"/>
  <c r="AQ1265" i="3" s="1"/>
  <c r="AP1265" i="3"/>
  <c r="AR1265" i="3"/>
  <c r="AT1265" i="3" s="1"/>
  <c r="AS1265" i="3"/>
  <c r="AU1265" i="3"/>
  <c r="AW1265" i="3" s="1"/>
  <c r="AV1265" i="3"/>
  <c r="AX1265" i="3"/>
  <c r="AZ1265" i="3" s="1"/>
  <c r="AY1265" i="3"/>
  <c r="BA1265" i="3"/>
  <c r="BC1265" i="3" s="1"/>
  <c r="BB1265" i="3"/>
  <c r="BD1265" i="3"/>
  <c r="BF1265" i="3" s="1"/>
  <c r="U1265" i="3"/>
  <c r="BG1265" i="3"/>
  <c r="BI1265" i="3" s="1"/>
  <c r="N1264" i="11"/>
  <c r="O1264" i="11"/>
  <c r="P1264" i="11"/>
  <c r="A1265" i="11"/>
  <c r="AI1266" i="3"/>
  <c r="AK1266" i="3" s="1"/>
  <c r="AL1266" i="3"/>
  <c r="AM1266" i="3"/>
  <c r="AO1266" i="3"/>
  <c r="AQ1266" i="3" s="1"/>
  <c r="AP1266" i="3"/>
  <c r="AR1266" i="3"/>
  <c r="AT1266" i="3" s="1"/>
  <c r="AS1266" i="3"/>
  <c r="AU1266" i="3"/>
  <c r="AW1266" i="3" s="1"/>
  <c r="AV1266" i="3"/>
  <c r="AX1266" i="3"/>
  <c r="AZ1266" i="3" s="1"/>
  <c r="AY1266" i="3"/>
  <c r="BA1266" i="3"/>
  <c r="BC1266" i="3" s="1"/>
  <c r="BB1266" i="3"/>
  <c r="BD1266" i="3"/>
  <c r="BF1266" i="3" s="1"/>
  <c r="U1266" i="3"/>
  <c r="K1266" i="3" s="1"/>
  <c r="BG1266" i="3"/>
  <c r="BI1266" i="3" s="1"/>
  <c r="N1265" i="11"/>
  <c r="O1265" i="11"/>
  <c r="P1265" i="11"/>
  <c r="A1266" i="11"/>
  <c r="AI1267" i="3"/>
  <c r="AK1267" i="3" s="1"/>
  <c r="AL1267" i="3"/>
  <c r="AN1267" i="3" s="1"/>
  <c r="AM1267" i="3"/>
  <c r="AO1267" i="3"/>
  <c r="AQ1267" i="3" s="1"/>
  <c r="AP1267" i="3"/>
  <c r="AR1267" i="3"/>
  <c r="AT1267" i="3" s="1"/>
  <c r="AS1267" i="3"/>
  <c r="AU1267" i="3"/>
  <c r="AW1267" i="3" s="1"/>
  <c r="AV1267" i="3"/>
  <c r="AX1267" i="3"/>
  <c r="AZ1267" i="3" s="1"/>
  <c r="AY1267" i="3"/>
  <c r="BA1267" i="3"/>
  <c r="BC1267" i="3" s="1"/>
  <c r="BB1267" i="3"/>
  <c r="BD1267" i="3"/>
  <c r="BF1267" i="3" s="1"/>
  <c r="U1267" i="3"/>
  <c r="J1267" i="3" s="1"/>
  <c r="T1267" i="3" s="1"/>
  <c r="BG1267" i="3"/>
  <c r="BI1267" i="3" s="1"/>
  <c r="N1266" i="11"/>
  <c r="O1266" i="11"/>
  <c r="P1266" i="11"/>
  <c r="A1267" i="11"/>
  <c r="AI1268" i="3"/>
  <c r="AK1268" i="3" s="1"/>
  <c r="AL1268" i="3"/>
  <c r="AN1268" i="3" s="1"/>
  <c r="AM1268" i="3"/>
  <c r="AO1268" i="3"/>
  <c r="AP1268" i="3"/>
  <c r="AR1268" i="3"/>
  <c r="AT1268" i="3" s="1"/>
  <c r="AS1268" i="3"/>
  <c r="AU1268" i="3"/>
  <c r="AW1268" i="3" s="1"/>
  <c r="AV1268" i="3"/>
  <c r="AX1268" i="3"/>
  <c r="AZ1268" i="3" s="1"/>
  <c r="AY1268" i="3"/>
  <c r="BA1268" i="3"/>
  <c r="BC1268" i="3" s="1"/>
  <c r="BB1268" i="3"/>
  <c r="BD1268" i="3"/>
  <c r="BF1268" i="3" s="1"/>
  <c r="U1268" i="3"/>
  <c r="K1268" i="3" s="1"/>
  <c r="BG1268" i="3"/>
  <c r="BI1268" i="3" s="1"/>
  <c r="N1267" i="11"/>
  <c r="O1267" i="11"/>
  <c r="P1267" i="11"/>
  <c r="A1268" i="11"/>
  <c r="AI1269" i="3"/>
  <c r="AK1269" i="3" s="1"/>
  <c r="AL1269" i="3"/>
  <c r="AN1269" i="3" s="1"/>
  <c r="AM1269" i="3"/>
  <c r="AO1269" i="3"/>
  <c r="AQ1269" i="3" s="1"/>
  <c r="AP1269" i="3"/>
  <c r="AR1269" i="3"/>
  <c r="AT1269" i="3" s="1"/>
  <c r="AS1269" i="3"/>
  <c r="AU1269" i="3"/>
  <c r="AW1269" i="3" s="1"/>
  <c r="AV1269" i="3"/>
  <c r="AX1269" i="3"/>
  <c r="AZ1269" i="3" s="1"/>
  <c r="AY1269" i="3"/>
  <c r="BA1269" i="3"/>
  <c r="BC1269" i="3" s="1"/>
  <c r="BB1269" i="3"/>
  <c r="BD1269" i="3"/>
  <c r="BF1269" i="3" s="1"/>
  <c r="U1269" i="3"/>
  <c r="BG1269" i="3"/>
  <c r="BI1269" i="3" s="1"/>
  <c r="N1268" i="11"/>
  <c r="O1268" i="11"/>
  <c r="P1268" i="11"/>
  <c r="A1269" i="11"/>
  <c r="AI1270" i="3"/>
  <c r="AK1270" i="3" s="1"/>
  <c r="AL1270" i="3"/>
  <c r="AN1270" i="3" s="1"/>
  <c r="AM1270" i="3"/>
  <c r="AO1270" i="3"/>
  <c r="AQ1270" i="3" s="1"/>
  <c r="AP1270" i="3"/>
  <c r="AR1270" i="3"/>
  <c r="AT1270" i="3" s="1"/>
  <c r="AS1270" i="3"/>
  <c r="AU1270" i="3"/>
  <c r="AW1270" i="3" s="1"/>
  <c r="AV1270" i="3"/>
  <c r="AX1270" i="3"/>
  <c r="AZ1270" i="3" s="1"/>
  <c r="AY1270" i="3"/>
  <c r="BA1270" i="3"/>
  <c r="BC1270" i="3" s="1"/>
  <c r="BB1270" i="3"/>
  <c r="BD1270" i="3"/>
  <c r="BF1270" i="3" s="1"/>
  <c r="U1270" i="3"/>
  <c r="BG1270" i="3"/>
  <c r="BI1270" i="3" s="1"/>
  <c r="N1269" i="11"/>
  <c r="O1269" i="11"/>
  <c r="P1269" i="11"/>
  <c r="A1270" i="11"/>
  <c r="AI1271" i="3"/>
  <c r="AK1271" i="3" s="1"/>
  <c r="AL1271" i="3"/>
  <c r="AN1271" i="3" s="1"/>
  <c r="AM1271" i="3"/>
  <c r="AO1271" i="3"/>
  <c r="AQ1271" i="3" s="1"/>
  <c r="AP1271" i="3"/>
  <c r="AR1271" i="3"/>
  <c r="AT1271" i="3" s="1"/>
  <c r="AS1271" i="3"/>
  <c r="AU1271" i="3"/>
  <c r="AW1271" i="3" s="1"/>
  <c r="AV1271" i="3"/>
  <c r="AX1271" i="3"/>
  <c r="AZ1271" i="3" s="1"/>
  <c r="AY1271" i="3"/>
  <c r="BA1271" i="3"/>
  <c r="BC1271" i="3" s="1"/>
  <c r="BB1271" i="3"/>
  <c r="BD1271" i="3"/>
  <c r="BF1271" i="3" s="1"/>
  <c r="U1271" i="3"/>
  <c r="J1271" i="3" s="1"/>
  <c r="T1271" i="3" s="1"/>
  <c r="BG1271" i="3"/>
  <c r="BI1271" i="3" s="1"/>
  <c r="N1270" i="11"/>
  <c r="O1270" i="11"/>
  <c r="P1270" i="11"/>
  <c r="A1271" i="11"/>
  <c r="AI1272" i="3"/>
  <c r="AK1272" i="3" s="1"/>
  <c r="AL1272" i="3"/>
  <c r="AN1272" i="3" s="1"/>
  <c r="AM1272" i="3"/>
  <c r="AO1272" i="3"/>
  <c r="AQ1272" i="3" s="1"/>
  <c r="AP1272" i="3"/>
  <c r="AR1272" i="3"/>
  <c r="AT1272" i="3" s="1"/>
  <c r="AS1272" i="3"/>
  <c r="AU1272" i="3"/>
  <c r="AW1272" i="3" s="1"/>
  <c r="AV1272" i="3"/>
  <c r="AX1272" i="3"/>
  <c r="AZ1272" i="3" s="1"/>
  <c r="AY1272" i="3"/>
  <c r="BA1272" i="3"/>
  <c r="BC1272" i="3" s="1"/>
  <c r="BB1272" i="3"/>
  <c r="BD1272" i="3"/>
  <c r="BF1272" i="3" s="1"/>
  <c r="U1272" i="3"/>
  <c r="BG1272" i="3"/>
  <c r="BI1272" i="3" s="1"/>
  <c r="N1271" i="11"/>
  <c r="O1271" i="11"/>
  <c r="P1271" i="11"/>
  <c r="A1272" i="11"/>
  <c r="AI1273" i="3"/>
  <c r="AK1273" i="3" s="1"/>
  <c r="AL1273" i="3"/>
  <c r="AN1273" i="3" s="1"/>
  <c r="AM1273" i="3"/>
  <c r="AO1273" i="3"/>
  <c r="AQ1273" i="3" s="1"/>
  <c r="AP1273" i="3"/>
  <c r="AR1273" i="3"/>
  <c r="AT1273" i="3" s="1"/>
  <c r="AS1273" i="3"/>
  <c r="AU1273" i="3"/>
  <c r="AW1273" i="3" s="1"/>
  <c r="AV1273" i="3"/>
  <c r="AX1273" i="3"/>
  <c r="AZ1273" i="3" s="1"/>
  <c r="AY1273" i="3"/>
  <c r="BA1273" i="3"/>
  <c r="BC1273" i="3" s="1"/>
  <c r="BB1273" i="3"/>
  <c r="BD1273" i="3"/>
  <c r="BF1273" i="3" s="1"/>
  <c r="U1273" i="3"/>
  <c r="BG1273" i="3"/>
  <c r="BI1273" i="3" s="1"/>
  <c r="N1272" i="11"/>
  <c r="O1272" i="11"/>
  <c r="P1272" i="11"/>
  <c r="A1273" i="11"/>
  <c r="AI1274" i="3"/>
  <c r="AK1274" i="3" s="1"/>
  <c r="AL1274" i="3"/>
  <c r="AM1274" i="3"/>
  <c r="AO1274" i="3"/>
  <c r="AQ1274" i="3" s="1"/>
  <c r="AP1274" i="3"/>
  <c r="AR1274" i="3"/>
  <c r="AT1274" i="3" s="1"/>
  <c r="AS1274" i="3"/>
  <c r="AU1274" i="3"/>
  <c r="AW1274" i="3" s="1"/>
  <c r="AV1274" i="3"/>
  <c r="AX1274" i="3"/>
  <c r="AZ1274" i="3" s="1"/>
  <c r="AY1274" i="3"/>
  <c r="BA1274" i="3"/>
  <c r="BC1274" i="3" s="1"/>
  <c r="BB1274" i="3"/>
  <c r="BD1274" i="3"/>
  <c r="BF1274" i="3" s="1"/>
  <c r="U1274" i="3"/>
  <c r="BG1274" i="3"/>
  <c r="BI1274" i="3" s="1"/>
  <c r="N1273" i="11"/>
  <c r="O1273" i="11"/>
  <c r="P1273" i="11"/>
  <c r="A1274" i="11"/>
  <c r="AI1275" i="3"/>
  <c r="AK1275" i="3" s="1"/>
  <c r="AL1275" i="3"/>
  <c r="AN1275" i="3" s="1"/>
  <c r="AM1275" i="3"/>
  <c r="AO1275" i="3"/>
  <c r="AQ1275" i="3" s="1"/>
  <c r="AP1275" i="3"/>
  <c r="AR1275" i="3"/>
  <c r="AT1275" i="3" s="1"/>
  <c r="AS1275" i="3"/>
  <c r="AU1275" i="3"/>
  <c r="AW1275" i="3" s="1"/>
  <c r="AV1275" i="3"/>
  <c r="AX1275" i="3"/>
  <c r="AZ1275" i="3" s="1"/>
  <c r="AY1275" i="3"/>
  <c r="BA1275" i="3"/>
  <c r="BC1275" i="3" s="1"/>
  <c r="BB1275" i="3"/>
  <c r="BD1275" i="3"/>
  <c r="BF1275" i="3" s="1"/>
  <c r="U1275" i="3"/>
  <c r="J1275" i="3" s="1"/>
  <c r="T1275" i="3" s="1"/>
  <c r="BG1275" i="3"/>
  <c r="BI1275" i="3" s="1"/>
  <c r="N1274" i="11"/>
  <c r="O1274" i="11"/>
  <c r="P1274" i="11"/>
  <c r="A1275" i="11"/>
  <c r="AI1276" i="3"/>
  <c r="AK1276" i="3" s="1"/>
  <c r="AL1276" i="3"/>
  <c r="AN1276" i="3" s="1"/>
  <c r="AM1276" i="3"/>
  <c r="AO1276" i="3"/>
  <c r="AQ1276" i="3" s="1"/>
  <c r="AP1276" i="3"/>
  <c r="AR1276" i="3"/>
  <c r="AT1276" i="3" s="1"/>
  <c r="AS1276" i="3"/>
  <c r="AU1276" i="3"/>
  <c r="AV1276" i="3"/>
  <c r="AX1276" i="3"/>
  <c r="AZ1276" i="3" s="1"/>
  <c r="AY1276" i="3"/>
  <c r="BA1276" i="3"/>
  <c r="BC1276" i="3" s="1"/>
  <c r="BB1276" i="3"/>
  <c r="BD1276" i="3"/>
  <c r="BF1276" i="3" s="1"/>
  <c r="U1276" i="3"/>
  <c r="J1276" i="3" s="1"/>
  <c r="T1276" i="3" s="1"/>
  <c r="BG1276" i="3"/>
  <c r="BI1276" i="3" s="1"/>
  <c r="N1275" i="11"/>
  <c r="O1275" i="11"/>
  <c r="P1275" i="11"/>
  <c r="A1276" i="11"/>
  <c r="AI1277" i="3"/>
  <c r="AK1277" i="3" s="1"/>
  <c r="AL1277" i="3"/>
  <c r="AN1277" i="3" s="1"/>
  <c r="AM1277" i="3"/>
  <c r="AO1277" i="3"/>
  <c r="AQ1277" i="3" s="1"/>
  <c r="AP1277" i="3"/>
  <c r="AR1277" i="3"/>
  <c r="AT1277" i="3" s="1"/>
  <c r="AS1277" i="3"/>
  <c r="AU1277" i="3"/>
  <c r="AW1277" i="3" s="1"/>
  <c r="AV1277" i="3"/>
  <c r="AX1277" i="3"/>
  <c r="AZ1277" i="3" s="1"/>
  <c r="AY1277" i="3"/>
  <c r="BA1277" i="3"/>
  <c r="BC1277" i="3" s="1"/>
  <c r="BB1277" i="3"/>
  <c r="BD1277" i="3"/>
  <c r="BF1277" i="3" s="1"/>
  <c r="U1277" i="3"/>
  <c r="J1277" i="3" s="1"/>
  <c r="T1277" i="3" s="1"/>
  <c r="BG1277" i="3"/>
  <c r="BI1277" i="3" s="1"/>
  <c r="N1276" i="11"/>
  <c r="O1276" i="11"/>
  <c r="P1276" i="11"/>
  <c r="A1277" i="11"/>
  <c r="AI1278" i="3"/>
  <c r="AK1278" i="3" s="1"/>
  <c r="AL1278" i="3"/>
  <c r="AM1278" i="3"/>
  <c r="AO1278" i="3"/>
  <c r="AP1278" i="3"/>
  <c r="AR1278" i="3"/>
  <c r="AT1278" i="3" s="1"/>
  <c r="AS1278" i="3"/>
  <c r="AU1278" i="3"/>
  <c r="AW1278" i="3" s="1"/>
  <c r="AV1278" i="3"/>
  <c r="AX1278" i="3"/>
  <c r="AZ1278" i="3" s="1"/>
  <c r="AY1278" i="3"/>
  <c r="BA1278" i="3"/>
  <c r="BC1278" i="3" s="1"/>
  <c r="BB1278" i="3"/>
  <c r="BD1278" i="3"/>
  <c r="BF1278" i="3" s="1"/>
  <c r="U1278" i="3"/>
  <c r="BG1278" i="3"/>
  <c r="BI1278" i="3" s="1"/>
  <c r="N1277" i="11"/>
  <c r="O1277" i="11"/>
  <c r="P1277" i="11"/>
  <c r="A1278" i="11"/>
  <c r="AI1279" i="3"/>
  <c r="AK1279" i="3" s="1"/>
  <c r="AL1279" i="3"/>
  <c r="AN1279" i="3" s="1"/>
  <c r="AM1279" i="3"/>
  <c r="AO1279" i="3"/>
  <c r="AP1279" i="3"/>
  <c r="AR1279" i="3"/>
  <c r="AT1279" i="3" s="1"/>
  <c r="AS1279" i="3"/>
  <c r="AU1279" i="3"/>
  <c r="AW1279" i="3" s="1"/>
  <c r="AV1279" i="3"/>
  <c r="AX1279" i="3"/>
  <c r="AZ1279" i="3" s="1"/>
  <c r="AY1279" i="3"/>
  <c r="BA1279" i="3"/>
  <c r="BC1279" i="3" s="1"/>
  <c r="BB1279" i="3"/>
  <c r="BD1279" i="3"/>
  <c r="BF1279" i="3" s="1"/>
  <c r="U1279" i="3"/>
  <c r="J1279" i="3" s="1"/>
  <c r="T1279" i="3" s="1"/>
  <c r="BG1279" i="3"/>
  <c r="BI1279" i="3" s="1"/>
  <c r="N1278" i="11"/>
  <c r="O1278" i="11"/>
  <c r="P1278" i="11"/>
  <c r="A1279" i="11"/>
  <c r="AI1280" i="3"/>
  <c r="AK1280" i="3" s="1"/>
  <c r="AL1280" i="3"/>
  <c r="AN1280" i="3" s="1"/>
  <c r="AM1280" i="3"/>
  <c r="AO1280" i="3"/>
  <c r="AP1280" i="3"/>
  <c r="AR1280" i="3"/>
  <c r="AT1280" i="3" s="1"/>
  <c r="AS1280" i="3"/>
  <c r="AU1280" i="3"/>
  <c r="AW1280" i="3" s="1"/>
  <c r="AV1280" i="3"/>
  <c r="AX1280" i="3"/>
  <c r="AZ1280" i="3" s="1"/>
  <c r="AY1280" i="3"/>
  <c r="BA1280" i="3"/>
  <c r="BC1280" i="3" s="1"/>
  <c r="BB1280" i="3"/>
  <c r="BD1280" i="3"/>
  <c r="BF1280" i="3" s="1"/>
  <c r="U1280" i="3"/>
  <c r="BG1280" i="3"/>
  <c r="BI1280" i="3" s="1"/>
  <c r="N1279" i="11"/>
  <c r="O1279" i="11"/>
  <c r="P1279" i="11"/>
  <c r="A1280" i="11"/>
  <c r="AI1281" i="3"/>
  <c r="AK1281" i="3" s="1"/>
  <c r="AL1281" i="3"/>
  <c r="AM1281" i="3"/>
  <c r="AO1281" i="3"/>
  <c r="AP1281" i="3"/>
  <c r="AR1281" i="3"/>
  <c r="AT1281" i="3" s="1"/>
  <c r="AS1281" i="3"/>
  <c r="AU1281" i="3"/>
  <c r="AW1281" i="3" s="1"/>
  <c r="AV1281" i="3"/>
  <c r="AX1281" i="3"/>
  <c r="AZ1281" i="3" s="1"/>
  <c r="AY1281" i="3"/>
  <c r="BA1281" i="3"/>
  <c r="BC1281" i="3" s="1"/>
  <c r="BB1281" i="3"/>
  <c r="BD1281" i="3"/>
  <c r="BF1281" i="3" s="1"/>
  <c r="U1281" i="3"/>
  <c r="K1281" i="3" s="1"/>
  <c r="BG1281" i="3"/>
  <c r="BI1281" i="3" s="1"/>
  <c r="N1280" i="11"/>
  <c r="O1280" i="11"/>
  <c r="P1280" i="11"/>
  <c r="A1281" i="11"/>
  <c r="AI1282" i="3"/>
  <c r="AK1282" i="3" s="1"/>
  <c r="AL1282" i="3"/>
  <c r="AN1282" i="3" s="1"/>
  <c r="AM1282" i="3"/>
  <c r="AO1282" i="3"/>
  <c r="AP1282" i="3"/>
  <c r="AR1282" i="3"/>
  <c r="AT1282" i="3" s="1"/>
  <c r="AS1282" i="3"/>
  <c r="AU1282" i="3"/>
  <c r="AW1282" i="3" s="1"/>
  <c r="AV1282" i="3"/>
  <c r="AX1282" i="3"/>
  <c r="AZ1282" i="3" s="1"/>
  <c r="AY1282" i="3"/>
  <c r="BA1282" i="3"/>
  <c r="BC1282" i="3" s="1"/>
  <c r="BB1282" i="3"/>
  <c r="BD1282" i="3"/>
  <c r="BF1282" i="3" s="1"/>
  <c r="U1282" i="3"/>
  <c r="K1282" i="3" s="1"/>
  <c r="BG1282" i="3"/>
  <c r="BI1282" i="3" s="1"/>
  <c r="N1281" i="11"/>
  <c r="O1281" i="11"/>
  <c r="P1281" i="11"/>
  <c r="A1282" i="11"/>
  <c r="AI1283" i="3"/>
  <c r="AK1283" i="3" s="1"/>
  <c r="AL1283" i="3"/>
  <c r="AN1283" i="3" s="1"/>
  <c r="AM1283" i="3"/>
  <c r="AO1283" i="3"/>
  <c r="AP1283" i="3"/>
  <c r="AR1283" i="3"/>
  <c r="AT1283" i="3" s="1"/>
  <c r="AS1283" i="3"/>
  <c r="AU1283" i="3"/>
  <c r="AV1283" i="3"/>
  <c r="AX1283" i="3"/>
  <c r="AZ1283" i="3" s="1"/>
  <c r="AY1283" i="3"/>
  <c r="BA1283" i="3"/>
  <c r="BC1283" i="3" s="1"/>
  <c r="BB1283" i="3"/>
  <c r="BD1283" i="3"/>
  <c r="BF1283" i="3" s="1"/>
  <c r="U1283" i="3"/>
  <c r="BG1283" i="3"/>
  <c r="BI1283" i="3" s="1"/>
  <c r="N1282" i="11"/>
  <c r="O1282" i="11"/>
  <c r="P1282" i="11"/>
  <c r="A1283" i="11"/>
  <c r="AI1284" i="3"/>
  <c r="AK1284" i="3" s="1"/>
  <c r="AL1284" i="3"/>
  <c r="AN1284" i="3" s="1"/>
  <c r="AM1284" i="3"/>
  <c r="AO1284" i="3"/>
  <c r="AP1284" i="3"/>
  <c r="AR1284" i="3"/>
  <c r="AT1284" i="3" s="1"/>
  <c r="AS1284" i="3"/>
  <c r="AU1284" i="3"/>
  <c r="AW1284" i="3" s="1"/>
  <c r="AV1284" i="3"/>
  <c r="AX1284" i="3"/>
  <c r="AZ1284" i="3" s="1"/>
  <c r="AY1284" i="3"/>
  <c r="BA1284" i="3"/>
  <c r="BC1284" i="3" s="1"/>
  <c r="BB1284" i="3"/>
  <c r="BD1284" i="3"/>
  <c r="BF1284" i="3" s="1"/>
  <c r="U1284" i="3"/>
  <c r="K1284" i="3" s="1"/>
  <c r="BG1284" i="3"/>
  <c r="BI1284" i="3" s="1"/>
  <c r="N1283" i="11"/>
  <c r="O1283" i="11"/>
  <c r="P1283" i="11"/>
  <c r="A1284" i="11"/>
  <c r="AI1285" i="3"/>
  <c r="AK1285" i="3" s="1"/>
  <c r="AL1285" i="3"/>
  <c r="AN1285" i="3" s="1"/>
  <c r="AM1285" i="3"/>
  <c r="AO1285" i="3"/>
  <c r="AQ1285" i="3" s="1"/>
  <c r="AP1285" i="3"/>
  <c r="AR1285" i="3"/>
  <c r="AT1285" i="3" s="1"/>
  <c r="AS1285" i="3"/>
  <c r="AU1285" i="3"/>
  <c r="AW1285" i="3" s="1"/>
  <c r="AV1285" i="3"/>
  <c r="AX1285" i="3"/>
  <c r="AZ1285" i="3" s="1"/>
  <c r="AY1285" i="3"/>
  <c r="BA1285" i="3"/>
  <c r="BC1285" i="3" s="1"/>
  <c r="BB1285" i="3"/>
  <c r="BD1285" i="3"/>
  <c r="BF1285" i="3" s="1"/>
  <c r="U1285" i="3"/>
  <c r="BG1285" i="3"/>
  <c r="BI1285" i="3" s="1"/>
  <c r="N1284" i="11"/>
  <c r="O1284" i="11"/>
  <c r="P1284" i="11"/>
  <c r="A1285" i="11"/>
  <c r="AI1286" i="3"/>
  <c r="AK1286" i="3" s="1"/>
  <c r="AL1286" i="3"/>
  <c r="AN1286" i="3" s="1"/>
  <c r="AM1286" i="3"/>
  <c r="AO1286" i="3"/>
  <c r="AQ1286" i="3" s="1"/>
  <c r="AP1286" i="3"/>
  <c r="AR1286" i="3"/>
  <c r="AT1286" i="3" s="1"/>
  <c r="AS1286" i="3"/>
  <c r="AU1286" i="3"/>
  <c r="AW1286" i="3" s="1"/>
  <c r="AV1286" i="3"/>
  <c r="AX1286" i="3"/>
  <c r="AZ1286" i="3" s="1"/>
  <c r="AY1286" i="3"/>
  <c r="BA1286" i="3"/>
  <c r="BC1286" i="3" s="1"/>
  <c r="BB1286" i="3"/>
  <c r="BD1286" i="3"/>
  <c r="BF1286" i="3" s="1"/>
  <c r="U1286" i="3"/>
  <c r="BE1286" i="3" s="1"/>
  <c r="BG1286" i="3"/>
  <c r="BI1286" i="3" s="1"/>
  <c r="N1285" i="11"/>
  <c r="O1285" i="11"/>
  <c r="P1285" i="11"/>
  <c r="A1286" i="11"/>
  <c r="AI1287" i="3"/>
  <c r="AK1287" i="3" s="1"/>
  <c r="AL1287" i="3"/>
  <c r="AN1287" i="3" s="1"/>
  <c r="AM1287" i="3"/>
  <c r="AO1287" i="3"/>
  <c r="AQ1287" i="3" s="1"/>
  <c r="AP1287" i="3"/>
  <c r="AR1287" i="3"/>
  <c r="AT1287" i="3" s="1"/>
  <c r="AS1287" i="3"/>
  <c r="AU1287" i="3"/>
  <c r="AW1287" i="3" s="1"/>
  <c r="AV1287" i="3"/>
  <c r="AX1287" i="3"/>
  <c r="AZ1287" i="3" s="1"/>
  <c r="AY1287" i="3"/>
  <c r="BA1287" i="3"/>
  <c r="BC1287" i="3" s="1"/>
  <c r="BB1287" i="3"/>
  <c r="BD1287" i="3"/>
  <c r="BF1287" i="3" s="1"/>
  <c r="U1287" i="3"/>
  <c r="BG1287" i="3"/>
  <c r="BI1287" i="3" s="1"/>
  <c r="N1286" i="11"/>
  <c r="O1286" i="11"/>
  <c r="P1286" i="11"/>
  <c r="A1287" i="11"/>
  <c r="AI1288" i="3"/>
  <c r="AK1288" i="3" s="1"/>
  <c r="AL1288" i="3"/>
  <c r="AN1288" i="3" s="1"/>
  <c r="AM1288" i="3"/>
  <c r="AO1288" i="3"/>
  <c r="AQ1288" i="3" s="1"/>
  <c r="AP1288" i="3"/>
  <c r="AR1288" i="3"/>
  <c r="AT1288" i="3" s="1"/>
  <c r="AS1288" i="3"/>
  <c r="AU1288" i="3"/>
  <c r="AW1288" i="3" s="1"/>
  <c r="AV1288" i="3"/>
  <c r="AX1288" i="3"/>
  <c r="AZ1288" i="3" s="1"/>
  <c r="AY1288" i="3"/>
  <c r="BA1288" i="3"/>
  <c r="BB1288" i="3"/>
  <c r="BD1288" i="3"/>
  <c r="BF1288" i="3" s="1"/>
  <c r="U1288" i="3"/>
  <c r="BG1288" i="3"/>
  <c r="BI1288" i="3" s="1"/>
  <c r="N1287" i="11"/>
  <c r="O1287" i="11"/>
  <c r="P1287" i="11"/>
  <c r="A1288" i="11"/>
  <c r="AI1289" i="3"/>
  <c r="AK1289" i="3" s="1"/>
  <c r="AL1289" i="3"/>
  <c r="AN1289" i="3" s="1"/>
  <c r="AM1289" i="3"/>
  <c r="AO1289" i="3"/>
  <c r="AQ1289" i="3" s="1"/>
  <c r="AP1289" i="3"/>
  <c r="AR1289" i="3"/>
  <c r="AT1289" i="3" s="1"/>
  <c r="AS1289" i="3"/>
  <c r="AU1289" i="3"/>
  <c r="AW1289" i="3" s="1"/>
  <c r="AV1289" i="3"/>
  <c r="AX1289" i="3"/>
  <c r="AZ1289" i="3" s="1"/>
  <c r="AY1289" i="3"/>
  <c r="BA1289" i="3"/>
  <c r="BC1289" i="3" s="1"/>
  <c r="BB1289" i="3"/>
  <c r="BD1289" i="3"/>
  <c r="BF1289" i="3" s="1"/>
  <c r="U1289" i="3"/>
  <c r="J1289" i="3" s="1"/>
  <c r="T1289" i="3" s="1"/>
  <c r="BG1289" i="3"/>
  <c r="BI1289" i="3" s="1"/>
  <c r="N1288" i="11"/>
  <c r="O1288" i="11"/>
  <c r="P1288" i="11"/>
  <c r="A1289" i="11"/>
  <c r="AI1290" i="3"/>
  <c r="AK1290" i="3" s="1"/>
  <c r="AL1290" i="3"/>
  <c r="AN1290" i="3" s="1"/>
  <c r="AM1290" i="3"/>
  <c r="AO1290" i="3"/>
  <c r="AQ1290" i="3" s="1"/>
  <c r="AP1290" i="3"/>
  <c r="AR1290" i="3"/>
  <c r="AT1290" i="3" s="1"/>
  <c r="AS1290" i="3"/>
  <c r="AU1290" i="3"/>
  <c r="AW1290" i="3" s="1"/>
  <c r="AV1290" i="3"/>
  <c r="AX1290" i="3"/>
  <c r="AZ1290" i="3" s="1"/>
  <c r="AY1290" i="3"/>
  <c r="BA1290" i="3"/>
  <c r="BC1290" i="3" s="1"/>
  <c r="BB1290" i="3"/>
  <c r="BD1290" i="3"/>
  <c r="BF1290" i="3" s="1"/>
  <c r="U1290" i="3"/>
  <c r="J1290" i="3" s="1"/>
  <c r="T1290" i="3" s="1"/>
  <c r="BG1290" i="3"/>
  <c r="BI1290" i="3" s="1"/>
  <c r="N1289" i="11"/>
  <c r="O1289" i="11"/>
  <c r="P1289" i="11"/>
  <c r="A1290" i="11"/>
  <c r="AI1291" i="3"/>
  <c r="AK1291" i="3" s="1"/>
  <c r="AL1291" i="3"/>
  <c r="AN1291" i="3" s="1"/>
  <c r="AM1291" i="3"/>
  <c r="AO1291" i="3"/>
  <c r="AQ1291" i="3" s="1"/>
  <c r="AP1291" i="3"/>
  <c r="AR1291" i="3"/>
  <c r="AT1291" i="3" s="1"/>
  <c r="AS1291" i="3"/>
  <c r="AU1291" i="3"/>
  <c r="AW1291" i="3" s="1"/>
  <c r="AV1291" i="3"/>
  <c r="AX1291" i="3"/>
  <c r="AZ1291" i="3" s="1"/>
  <c r="AY1291" i="3"/>
  <c r="BA1291" i="3"/>
  <c r="BC1291" i="3" s="1"/>
  <c r="BB1291" i="3"/>
  <c r="BD1291" i="3"/>
  <c r="BF1291" i="3" s="1"/>
  <c r="U1291" i="3"/>
  <c r="BE1291" i="3" s="1"/>
  <c r="BG1291" i="3"/>
  <c r="BI1291" i="3" s="1"/>
  <c r="N1290" i="11"/>
  <c r="O1290" i="11"/>
  <c r="P1290" i="11"/>
  <c r="A1291" i="11"/>
  <c r="AI1292" i="3"/>
  <c r="AK1292" i="3" s="1"/>
  <c r="AL1292" i="3"/>
  <c r="AN1292" i="3" s="1"/>
  <c r="AM1292" i="3"/>
  <c r="AO1292" i="3"/>
  <c r="AQ1292" i="3" s="1"/>
  <c r="AP1292" i="3"/>
  <c r="AR1292" i="3"/>
  <c r="AT1292" i="3" s="1"/>
  <c r="AS1292" i="3"/>
  <c r="AU1292" i="3"/>
  <c r="AW1292" i="3" s="1"/>
  <c r="AV1292" i="3"/>
  <c r="AX1292" i="3"/>
  <c r="AZ1292" i="3" s="1"/>
  <c r="AY1292" i="3"/>
  <c r="BA1292" i="3"/>
  <c r="BC1292" i="3" s="1"/>
  <c r="BB1292" i="3"/>
  <c r="BD1292" i="3"/>
  <c r="BF1292" i="3" s="1"/>
  <c r="U1292" i="3"/>
  <c r="J1292" i="3" s="1"/>
  <c r="T1292" i="3" s="1"/>
  <c r="BG1292" i="3"/>
  <c r="BI1292" i="3" s="1"/>
  <c r="N1291" i="11"/>
  <c r="O1291" i="11"/>
  <c r="P1291" i="11"/>
  <c r="A1292" i="11"/>
  <c r="AI1293" i="3"/>
  <c r="AK1293" i="3" s="1"/>
  <c r="AL1293" i="3"/>
  <c r="AN1293" i="3" s="1"/>
  <c r="AM1293" i="3"/>
  <c r="AO1293" i="3"/>
  <c r="AQ1293" i="3" s="1"/>
  <c r="AP1293" i="3"/>
  <c r="AR1293" i="3"/>
  <c r="AT1293" i="3" s="1"/>
  <c r="AS1293" i="3"/>
  <c r="AU1293" i="3"/>
  <c r="AW1293" i="3" s="1"/>
  <c r="AV1293" i="3"/>
  <c r="AX1293" i="3"/>
  <c r="AZ1293" i="3" s="1"/>
  <c r="AY1293" i="3"/>
  <c r="BA1293" i="3"/>
  <c r="BC1293" i="3" s="1"/>
  <c r="BB1293" i="3"/>
  <c r="BD1293" i="3"/>
  <c r="BF1293" i="3" s="1"/>
  <c r="U1293" i="3"/>
  <c r="K1293" i="3" s="1"/>
  <c r="BG1293" i="3"/>
  <c r="BI1293" i="3" s="1"/>
  <c r="N1292" i="11"/>
  <c r="O1292" i="11"/>
  <c r="P1292" i="11"/>
  <c r="A1293" i="11"/>
  <c r="AI1294" i="3"/>
  <c r="AK1294" i="3" s="1"/>
  <c r="AL1294" i="3"/>
  <c r="AN1294" i="3" s="1"/>
  <c r="AM1294" i="3"/>
  <c r="AO1294" i="3"/>
  <c r="AP1294" i="3"/>
  <c r="AR1294" i="3"/>
  <c r="AT1294" i="3" s="1"/>
  <c r="AS1294" i="3"/>
  <c r="AU1294" i="3"/>
  <c r="AW1294" i="3" s="1"/>
  <c r="AV1294" i="3"/>
  <c r="AX1294" i="3"/>
  <c r="AZ1294" i="3" s="1"/>
  <c r="AY1294" i="3"/>
  <c r="BA1294" i="3"/>
  <c r="BC1294" i="3" s="1"/>
  <c r="BB1294" i="3"/>
  <c r="BD1294" i="3"/>
  <c r="BF1294" i="3" s="1"/>
  <c r="U1294" i="3"/>
  <c r="J1294" i="3" s="1"/>
  <c r="T1294" i="3" s="1"/>
  <c r="BG1294" i="3"/>
  <c r="BI1294" i="3" s="1"/>
  <c r="N1293" i="11"/>
  <c r="O1293" i="11"/>
  <c r="P1293" i="11"/>
  <c r="A1294" i="11"/>
  <c r="AI1295" i="3"/>
  <c r="AK1295" i="3" s="1"/>
  <c r="AL1295" i="3"/>
  <c r="AN1295" i="3" s="1"/>
  <c r="AM1295" i="3"/>
  <c r="AO1295" i="3"/>
  <c r="AQ1295" i="3" s="1"/>
  <c r="AP1295" i="3"/>
  <c r="AR1295" i="3"/>
  <c r="AT1295" i="3" s="1"/>
  <c r="AS1295" i="3"/>
  <c r="AU1295" i="3"/>
  <c r="AW1295" i="3" s="1"/>
  <c r="AV1295" i="3"/>
  <c r="AX1295" i="3"/>
  <c r="AZ1295" i="3" s="1"/>
  <c r="AY1295" i="3"/>
  <c r="BA1295" i="3"/>
  <c r="BC1295" i="3" s="1"/>
  <c r="BB1295" i="3"/>
  <c r="BD1295" i="3"/>
  <c r="BF1295" i="3" s="1"/>
  <c r="U1295" i="3"/>
  <c r="J1295" i="3" s="1"/>
  <c r="T1295" i="3" s="1"/>
  <c r="BG1295" i="3"/>
  <c r="BI1295" i="3" s="1"/>
  <c r="N1294" i="11"/>
  <c r="O1294" i="11"/>
  <c r="P1294" i="11"/>
  <c r="A1295" i="11"/>
  <c r="AI1296" i="3"/>
  <c r="AK1296" i="3" s="1"/>
  <c r="AL1296" i="3"/>
  <c r="AN1296" i="3" s="1"/>
  <c r="AM1296" i="3"/>
  <c r="AO1296" i="3"/>
  <c r="AQ1296" i="3" s="1"/>
  <c r="AP1296" i="3"/>
  <c r="AR1296" i="3"/>
  <c r="AT1296" i="3" s="1"/>
  <c r="AS1296" i="3"/>
  <c r="AU1296" i="3"/>
  <c r="AW1296" i="3" s="1"/>
  <c r="AV1296" i="3"/>
  <c r="AX1296" i="3"/>
  <c r="AZ1296" i="3" s="1"/>
  <c r="AY1296" i="3"/>
  <c r="BA1296" i="3"/>
  <c r="BC1296" i="3" s="1"/>
  <c r="BB1296" i="3"/>
  <c r="BD1296" i="3"/>
  <c r="BF1296" i="3" s="1"/>
  <c r="U1296" i="3"/>
  <c r="J1296" i="3" s="1"/>
  <c r="T1296" i="3" s="1"/>
  <c r="BG1296" i="3"/>
  <c r="BI1296" i="3" s="1"/>
  <c r="N1295" i="11"/>
  <c r="O1295" i="11"/>
  <c r="P1295" i="11"/>
  <c r="A1296" i="11"/>
  <c r="AI1297" i="3"/>
  <c r="AK1297" i="3" s="1"/>
  <c r="AL1297" i="3"/>
  <c r="AN1297" i="3" s="1"/>
  <c r="AM1297" i="3"/>
  <c r="AO1297" i="3"/>
  <c r="AQ1297" i="3" s="1"/>
  <c r="AP1297" i="3"/>
  <c r="AR1297" i="3"/>
  <c r="AT1297" i="3" s="1"/>
  <c r="AS1297" i="3"/>
  <c r="AU1297" i="3"/>
  <c r="AW1297" i="3" s="1"/>
  <c r="AV1297" i="3"/>
  <c r="AX1297" i="3"/>
  <c r="AZ1297" i="3" s="1"/>
  <c r="AY1297" i="3"/>
  <c r="BA1297" i="3"/>
  <c r="BC1297" i="3" s="1"/>
  <c r="BB1297" i="3"/>
  <c r="BD1297" i="3"/>
  <c r="BF1297" i="3" s="1"/>
  <c r="U1297" i="3"/>
  <c r="BG1297" i="3"/>
  <c r="BI1297" i="3" s="1"/>
  <c r="N1296" i="11"/>
  <c r="O1296" i="11"/>
  <c r="P1296" i="11"/>
  <c r="A1297" i="11"/>
  <c r="AI1298" i="3"/>
  <c r="AK1298" i="3" s="1"/>
  <c r="AL1298" i="3"/>
  <c r="AM1298" i="3"/>
  <c r="AO1298" i="3"/>
  <c r="AQ1298" i="3" s="1"/>
  <c r="AP1298" i="3"/>
  <c r="AR1298" i="3"/>
  <c r="AT1298" i="3" s="1"/>
  <c r="AS1298" i="3"/>
  <c r="AU1298" i="3"/>
  <c r="AW1298" i="3" s="1"/>
  <c r="AV1298" i="3"/>
  <c r="AX1298" i="3"/>
  <c r="AZ1298" i="3" s="1"/>
  <c r="AY1298" i="3"/>
  <c r="BA1298" i="3"/>
  <c r="BC1298" i="3" s="1"/>
  <c r="BB1298" i="3"/>
  <c r="BD1298" i="3"/>
  <c r="BF1298" i="3" s="1"/>
  <c r="U1298" i="3"/>
  <c r="BG1298" i="3"/>
  <c r="BI1298" i="3" s="1"/>
  <c r="N1297" i="11"/>
  <c r="O1297" i="11"/>
  <c r="P1297" i="11"/>
  <c r="A1298" i="11"/>
  <c r="AI1299" i="3"/>
  <c r="AK1299" i="3" s="1"/>
  <c r="AL1299" i="3"/>
  <c r="AN1299" i="3" s="1"/>
  <c r="AM1299" i="3"/>
  <c r="AO1299" i="3"/>
  <c r="AP1299" i="3"/>
  <c r="AR1299" i="3"/>
  <c r="AT1299" i="3" s="1"/>
  <c r="AS1299" i="3"/>
  <c r="AU1299" i="3"/>
  <c r="AW1299" i="3" s="1"/>
  <c r="AV1299" i="3"/>
  <c r="AX1299" i="3"/>
  <c r="AZ1299" i="3" s="1"/>
  <c r="AY1299" i="3"/>
  <c r="BA1299" i="3"/>
  <c r="BC1299" i="3" s="1"/>
  <c r="BB1299" i="3"/>
  <c r="BD1299" i="3"/>
  <c r="BF1299" i="3" s="1"/>
  <c r="U1299" i="3"/>
  <c r="J1299" i="3" s="1"/>
  <c r="T1299" i="3" s="1"/>
  <c r="BG1299" i="3"/>
  <c r="BI1299" i="3" s="1"/>
  <c r="N1298" i="11"/>
  <c r="O1298" i="11"/>
  <c r="P1298" i="11"/>
  <c r="A1299" i="11"/>
  <c r="AI1300" i="3"/>
  <c r="AK1300" i="3" s="1"/>
  <c r="AL1300" i="3"/>
  <c r="AM1300" i="3"/>
  <c r="AO1300" i="3"/>
  <c r="AP1300" i="3"/>
  <c r="AR1300" i="3"/>
  <c r="AT1300" i="3" s="1"/>
  <c r="AS1300" i="3"/>
  <c r="AU1300" i="3"/>
  <c r="AW1300" i="3" s="1"/>
  <c r="AV1300" i="3"/>
  <c r="AX1300" i="3"/>
  <c r="AZ1300" i="3" s="1"/>
  <c r="AY1300" i="3"/>
  <c r="BA1300" i="3"/>
  <c r="BC1300" i="3" s="1"/>
  <c r="BB1300" i="3"/>
  <c r="BD1300" i="3"/>
  <c r="BF1300" i="3" s="1"/>
  <c r="U1300" i="3"/>
  <c r="J1300" i="3" s="1"/>
  <c r="T1300" i="3" s="1"/>
  <c r="BG1300" i="3"/>
  <c r="BI1300" i="3" s="1"/>
  <c r="N1299" i="11"/>
  <c r="O1299" i="11"/>
  <c r="P1299" i="11"/>
  <c r="A1300" i="11"/>
  <c r="AI1301" i="3"/>
  <c r="AK1301" i="3" s="1"/>
  <c r="AL1301" i="3"/>
  <c r="AN1301" i="3" s="1"/>
  <c r="AM1301" i="3"/>
  <c r="AO1301" i="3"/>
  <c r="AQ1301" i="3" s="1"/>
  <c r="AP1301" i="3"/>
  <c r="AR1301" i="3"/>
  <c r="AT1301" i="3" s="1"/>
  <c r="AS1301" i="3"/>
  <c r="AU1301" i="3"/>
  <c r="AW1301" i="3" s="1"/>
  <c r="AV1301" i="3"/>
  <c r="AX1301" i="3"/>
  <c r="AZ1301" i="3" s="1"/>
  <c r="AY1301" i="3"/>
  <c r="BA1301" i="3"/>
  <c r="BC1301" i="3" s="1"/>
  <c r="BB1301" i="3"/>
  <c r="BD1301" i="3"/>
  <c r="BF1301" i="3" s="1"/>
  <c r="U1301" i="3"/>
  <c r="BH1301" i="3" s="1"/>
  <c r="BG1301" i="3"/>
  <c r="BI1301" i="3" s="1"/>
  <c r="N1300" i="11"/>
  <c r="O1300" i="11"/>
  <c r="P1300" i="11"/>
  <c r="A1301" i="11"/>
  <c r="AI1302" i="3"/>
  <c r="AK1302" i="3" s="1"/>
  <c r="AL1302" i="3"/>
  <c r="AN1302" i="3" s="1"/>
  <c r="AM1302" i="3"/>
  <c r="AO1302" i="3"/>
  <c r="AP1302" i="3"/>
  <c r="AR1302" i="3"/>
  <c r="AT1302" i="3" s="1"/>
  <c r="AS1302" i="3"/>
  <c r="AU1302" i="3"/>
  <c r="AW1302" i="3" s="1"/>
  <c r="AV1302" i="3"/>
  <c r="AX1302" i="3"/>
  <c r="AZ1302" i="3" s="1"/>
  <c r="AY1302" i="3"/>
  <c r="BA1302" i="3"/>
  <c r="BC1302" i="3" s="1"/>
  <c r="BB1302" i="3"/>
  <c r="BD1302" i="3"/>
  <c r="BF1302" i="3" s="1"/>
  <c r="U1302" i="3"/>
  <c r="J1302" i="3" s="1"/>
  <c r="T1302" i="3" s="1"/>
  <c r="BG1302" i="3"/>
  <c r="BI1302" i="3" s="1"/>
  <c r="N1301" i="11"/>
  <c r="O1301" i="11"/>
  <c r="P1301" i="11"/>
  <c r="A1302" i="11"/>
  <c r="AI1303" i="3"/>
  <c r="AK1303" i="3" s="1"/>
  <c r="AL1303" i="3"/>
  <c r="AN1303" i="3" s="1"/>
  <c r="AM1303" i="3"/>
  <c r="AO1303" i="3"/>
  <c r="AP1303" i="3"/>
  <c r="AR1303" i="3"/>
  <c r="AT1303" i="3" s="1"/>
  <c r="AS1303" i="3"/>
  <c r="AU1303" i="3"/>
  <c r="AW1303" i="3" s="1"/>
  <c r="AV1303" i="3"/>
  <c r="AX1303" i="3"/>
  <c r="AZ1303" i="3" s="1"/>
  <c r="AY1303" i="3"/>
  <c r="BA1303" i="3"/>
  <c r="BC1303" i="3" s="1"/>
  <c r="BB1303" i="3"/>
  <c r="BD1303" i="3"/>
  <c r="BF1303" i="3" s="1"/>
  <c r="U1303" i="3"/>
  <c r="BG1303" i="3"/>
  <c r="BI1303" i="3" s="1"/>
  <c r="N1302" i="11"/>
  <c r="O1302" i="11"/>
  <c r="P1302" i="11"/>
  <c r="A1303" i="11"/>
  <c r="AI1304" i="3"/>
  <c r="AK1304" i="3" s="1"/>
  <c r="AL1304" i="3"/>
  <c r="AN1304" i="3" s="1"/>
  <c r="AM1304" i="3"/>
  <c r="AO1304" i="3"/>
  <c r="AP1304" i="3"/>
  <c r="AR1304" i="3"/>
  <c r="AT1304" i="3" s="1"/>
  <c r="AS1304" i="3"/>
  <c r="AU1304" i="3"/>
  <c r="AW1304" i="3" s="1"/>
  <c r="AV1304" i="3"/>
  <c r="AX1304" i="3"/>
  <c r="AZ1304" i="3" s="1"/>
  <c r="AY1304" i="3"/>
  <c r="BA1304" i="3"/>
  <c r="BC1304" i="3" s="1"/>
  <c r="BB1304" i="3"/>
  <c r="BD1304" i="3"/>
  <c r="BF1304" i="3" s="1"/>
  <c r="U1304" i="3"/>
  <c r="K1304" i="3" s="1"/>
  <c r="BG1304" i="3"/>
  <c r="BI1304" i="3" s="1"/>
  <c r="N1303" i="11"/>
  <c r="O1303" i="11"/>
  <c r="P1303" i="11"/>
  <c r="A1304" i="11"/>
  <c r="AI1305" i="3"/>
  <c r="AK1305" i="3" s="1"/>
  <c r="AL1305" i="3"/>
  <c r="AN1305" i="3" s="1"/>
  <c r="AM1305" i="3"/>
  <c r="AO1305" i="3"/>
  <c r="AP1305" i="3"/>
  <c r="AR1305" i="3"/>
  <c r="AT1305" i="3" s="1"/>
  <c r="AS1305" i="3"/>
  <c r="AU1305" i="3"/>
  <c r="AW1305" i="3" s="1"/>
  <c r="AV1305" i="3"/>
  <c r="AX1305" i="3"/>
  <c r="AZ1305" i="3" s="1"/>
  <c r="AY1305" i="3"/>
  <c r="BA1305" i="3"/>
  <c r="BC1305" i="3" s="1"/>
  <c r="BB1305" i="3"/>
  <c r="BD1305" i="3"/>
  <c r="BF1305" i="3" s="1"/>
  <c r="U1305" i="3"/>
  <c r="J1305" i="3" s="1"/>
  <c r="T1305" i="3" s="1"/>
  <c r="BG1305" i="3"/>
  <c r="BI1305" i="3" s="1"/>
  <c r="N1304" i="11"/>
  <c r="O1304" i="11"/>
  <c r="P1304" i="11"/>
  <c r="A1305" i="11"/>
  <c r="AI1306" i="3"/>
  <c r="AK1306" i="3" s="1"/>
  <c r="AL1306" i="3"/>
  <c r="AN1306" i="3" s="1"/>
  <c r="AM1306" i="3"/>
  <c r="AO1306" i="3"/>
  <c r="AP1306" i="3"/>
  <c r="AR1306" i="3"/>
  <c r="AT1306" i="3" s="1"/>
  <c r="AS1306" i="3"/>
  <c r="AU1306" i="3"/>
  <c r="AW1306" i="3" s="1"/>
  <c r="AV1306" i="3"/>
  <c r="AX1306" i="3"/>
  <c r="AZ1306" i="3" s="1"/>
  <c r="AY1306" i="3"/>
  <c r="BA1306" i="3"/>
  <c r="BC1306" i="3" s="1"/>
  <c r="BB1306" i="3"/>
  <c r="BD1306" i="3"/>
  <c r="BF1306" i="3" s="1"/>
  <c r="U1306" i="3"/>
  <c r="BG1306" i="3"/>
  <c r="BI1306" i="3" s="1"/>
  <c r="N1305" i="11"/>
  <c r="O1305" i="11"/>
  <c r="P1305" i="11"/>
  <c r="A1306" i="11"/>
  <c r="AI1307" i="3"/>
  <c r="AK1307" i="3" s="1"/>
  <c r="AL1307" i="3"/>
  <c r="AN1307" i="3" s="1"/>
  <c r="AM1307" i="3"/>
  <c r="AO1307" i="3"/>
  <c r="AP1307" i="3"/>
  <c r="AR1307" i="3"/>
  <c r="AS1307" i="3"/>
  <c r="AU1307" i="3"/>
  <c r="AW1307" i="3" s="1"/>
  <c r="AV1307" i="3"/>
  <c r="AX1307" i="3"/>
  <c r="AZ1307" i="3" s="1"/>
  <c r="AY1307" i="3"/>
  <c r="BA1307" i="3"/>
  <c r="BC1307" i="3" s="1"/>
  <c r="BB1307" i="3"/>
  <c r="BD1307" i="3"/>
  <c r="BF1307" i="3" s="1"/>
  <c r="U1307" i="3"/>
  <c r="J1307" i="3" s="1"/>
  <c r="T1307" i="3" s="1"/>
  <c r="BG1307" i="3"/>
  <c r="BI1307" i="3" s="1"/>
  <c r="N1306" i="11"/>
  <c r="O1306" i="11"/>
  <c r="P1306" i="11"/>
  <c r="A1307" i="11"/>
  <c r="AI1308" i="3"/>
  <c r="AK1308" i="3" s="1"/>
  <c r="AL1308" i="3"/>
  <c r="AN1308" i="3" s="1"/>
  <c r="AM1308" i="3"/>
  <c r="AO1308" i="3"/>
  <c r="AP1308" i="3"/>
  <c r="AR1308" i="3"/>
  <c r="AT1308" i="3" s="1"/>
  <c r="AS1308" i="3"/>
  <c r="AU1308" i="3"/>
  <c r="AW1308" i="3" s="1"/>
  <c r="AV1308" i="3"/>
  <c r="AX1308" i="3"/>
  <c r="AZ1308" i="3" s="1"/>
  <c r="AY1308" i="3"/>
  <c r="BA1308" i="3"/>
  <c r="BC1308" i="3" s="1"/>
  <c r="BB1308" i="3"/>
  <c r="BD1308" i="3"/>
  <c r="BF1308" i="3" s="1"/>
  <c r="U1308" i="3"/>
  <c r="BG1308" i="3"/>
  <c r="BI1308" i="3" s="1"/>
  <c r="N1307" i="11"/>
  <c r="O1307" i="11"/>
  <c r="P1307" i="11"/>
  <c r="A1308" i="11"/>
  <c r="AI1309" i="3"/>
  <c r="AK1309" i="3" s="1"/>
  <c r="AL1309" i="3"/>
  <c r="AN1309" i="3" s="1"/>
  <c r="AM1309" i="3"/>
  <c r="AO1309" i="3"/>
  <c r="AP1309" i="3"/>
  <c r="AR1309" i="3"/>
  <c r="AT1309" i="3" s="1"/>
  <c r="AS1309" i="3"/>
  <c r="AU1309" i="3"/>
  <c r="AW1309" i="3" s="1"/>
  <c r="AV1309" i="3"/>
  <c r="AX1309" i="3"/>
  <c r="AZ1309" i="3" s="1"/>
  <c r="AY1309" i="3"/>
  <c r="BA1309" i="3"/>
  <c r="BC1309" i="3" s="1"/>
  <c r="BB1309" i="3"/>
  <c r="BD1309" i="3"/>
  <c r="BF1309" i="3" s="1"/>
  <c r="U1309" i="3"/>
  <c r="BE1309" i="3" s="1"/>
  <c r="BG1309" i="3"/>
  <c r="BI1309" i="3" s="1"/>
  <c r="N1308" i="11"/>
  <c r="O1308" i="11"/>
  <c r="P1308" i="11"/>
  <c r="A1309" i="11"/>
  <c r="AI1310" i="3"/>
  <c r="AK1310" i="3" s="1"/>
  <c r="AL1310" i="3"/>
  <c r="AM1310" i="3"/>
  <c r="AO1310" i="3"/>
  <c r="AP1310" i="3"/>
  <c r="AR1310" i="3"/>
  <c r="AT1310" i="3" s="1"/>
  <c r="AS1310" i="3"/>
  <c r="AU1310" i="3"/>
  <c r="AW1310" i="3" s="1"/>
  <c r="AV1310" i="3"/>
  <c r="AX1310" i="3"/>
  <c r="AZ1310" i="3" s="1"/>
  <c r="AY1310" i="3"/>
  <c r="BA1310" i="3"/>
  <c r="BC1310" i="3" s="1"/>
  <c r="BB1310" i="3"/>
  <c r="BD1310" i="3"/>
  <c r="BF1310" i="3" s="1"/>
  <c r="U1310" i="3"/>
  <c r="K1310" i="3" s="1"/>
  <c r="BG1310" i="3"/>
  <c r="BI1310" i="3" s="1"/>
  <c r="N1309" i="11"/>
  <c r="O1309" i="11"/>
  <c r="P1309" i="11"/>
  <c r="A1310" i="11"/>
  <c r="AI1311" i="3"/>
  <c r="AK1311" i="3" s="1"/>
  <c r="AL1311" i="3"/>
  <c r="AN1311" i="3" s="1"/>
  <c r="AM1311" i="3"/>
  <c r="AO1311" i="3"/>
  <c r="AP1311" i="3"/>
  <c r="AR1311" i="3"/>
  <c r="AT1311" i="3" s="1"/>
  <c r="AS1311" i="3"/>
  <c r="AU1311" i="3"/>
  <c r="AW1311" i="3" s="1"/>
  <c r="AV1311" i="3"/>
  <c r="AX1311" i="3"/>
  <c r="AZ1311" i="3" s="1"/>
  <c r="AY1311" i="3"/>
  <c r="BA1311" i="3"/>
  <c r="BC1311" i="3" s="1"/>
  <c r="BB1311" i="3"/>
  <c r="BD1311" i="3"/>
  <c r="BF1311" i="3" s="1"/>
  <c r="U1311" i="3"/>
  <c r="BE1311" i="3" s="1"/>
  <c r="BG1311" i="3"/>
  <c r="BI1311" i="3" s="1"/>
  <c r="N1310" i="11"/>
  <c r="O1310" i="11"/>
  <c r="P1310" i="11"/>
  <c r="A1311" i="11"/>
  <c r="AI1312" i="3"/>
  <c r="AK1312" i="3" s="1"/>
  <c r="AL1312" i="3"/>
  <c r="AN1312" i="3" s="1"/>
  <c r="AM1312" i="3"/>
  <c r="AO1312" i="3"/>
  <c r="AP1312" i="3"/>
  <c r="AR1312" i="3"/>
  <c r="AT1312" i="3" s="1"/>
  <c r="AS1312" i="3"/>
  <c r="AU1312" i="3"/>
  <c r="AW1312" i="3" s="1"/>
  <c r="AV1312" i="3"/>
  <c r="AX1312" i="3"/>
  <c r="AZ1312" i="3" s="1"/>
  <c r="AY1312" i="3"/>
  <c r="BA1312" i="3"/>
  <c r="BC1312" i="3" s="1"/>
  <c r="BB1312" i="3"/>
  <c r="BD1312" i="3"/>
  <c r="BF1312" i="3" s="1"/>
  <c r="U1312" i="3"/>
  <c r="J1312" i="3" s="1"/>
  <c r="T1312" i="3" s="1"/>
  <c r="BG1312" i="3"/>
  <c r="N1311" i="11"/>
  <c r="O1311" i="11"/>
  <c r="P1311" i="11"/>
  <c r="A1312" i="11"/>
  <c r="AI1313" i="3"/>
  <c r="AK1313" i="3" s="1"/>
  <c r="AL1313" i="3"/>
  <c r="AM1313" i="3"/>
  <c r="AO1313" i="3"/>
  <c r="AQ1313" i="3" s="1"/>
  <c r="AP1313" i="3"/>
  <c r="AR1313" i="3"/>
  <c r="AT1313" i="3" s="1"/>
  <c r="AS1313" i="3"/>
  <c r="AU1313" i="3"/>
  <c r="AW1313" i="3" s="1"/>
  <c r="AV1313" i="3"/>
  <c r="AX1313" i="3"/>
  <c r="AZ1313" i="3" s="1"/>
  <c r="AY1313" i="3"/>
  <c r="BA1313" i="3"/>
  <c r="BC1313" i="3" s="1"/>
  <c r="BB1313" i="3"/>
  <c r="BD1313" i="3"/>
  <c r="BF1313" i="3" s="1"/>
  <c r="U1313" i="3"/>
  <c r="J1313" i="3" s="1"/>
  <c r="T1313" i="3" s="1"/>
  <c r="BG1313" i="3"/>
  <c r="BI1313" i="3" s="1"/>
  <c r="N1312" i="11"/>
  <c r="O1312" i="11"/>
  <c r="P1312" i="11"/>
  <c r="A1313" i="11"/>
  <c r="AI1314" i="3"/>
  <c r="AK1314" i="3" s="1"/>
  <c r="AL1314" i="3"/>
  <c r="AN1314" i="3" s="1"/>
  <c r="AM1314" i="3"/>
  <c r="AO1314" i="3"/>
  <c r="AQ1314" i="3" s="1"/>
  <c r="AP1314" i="3"/>
  <c r="AR1314" i="3"/>
  <c r="AT1314" i="3" s="1"/>
  <c r="AS1314" i="3"/>
  <c r="AU1314" i="3"/>
  <c r="AW1314" i="3" s="1"/>
  <c r="AV1314" i="3"/>
  <c r="AX1314" i="3"/>
  <c r="AZ1314" i="3" s="1"/>
  <c r="AY1314" i="3"/>
  <c r="BA1314" i="3"/>
  <c r="BC1314" i="3" s="1"/>
  <c r="BB1314" i="3"/>
  <c r="BD1314" i="3"/>
  <c r="BF1314" i="3" s="1"/>
  <c r="U1314" i="3"/>
  <c r="K1314" i="3" s="1"/>
  <c r="BG1314" i="3"/>
  <c r="BI1314" i="3" s="1"/>
  <c r="N1313" i="11"/>
  <c r="O1313" i="11"/>
  <c r="P1313" i="11"/>
  <c r="A1314" i="11"/>
  <c r="AI1315" i="3"/>
  <c r="AK1315" i="3" s="1"/>
  <c r="AL1315" i="3"/>
  <c r="AN1315" i="3" s="1"/>
  <c r="AM1315" i="3"/>
  <c r="AO1315" i="3"/>
  <c r="AP1315" i="3"/>
  <c r="AR1315" i="3"/>
  <c r="AT1315" i="3" s="1"/>
  <c r="AS1315" i="3"/>
  <c r="AU1315" i="3"/>
  <c r="AW1315" i="3" s="1"/>
  <c r="AV1315" i="3"/>
  <c r="AX1315" i="3"/>
  <c r="AZ1315" i="3" s="1"/>
  <c r="AY1315" i="3"/>
  <c r="BA1315" i="3"/>
  <c r="BC1315" i="3" s="1"/>
  <c r="BB1315" i="3"/>
  <c r="BD1315" i="3"/>
  <c r="BF1315" i="3" s="1"/>
  <c r="U1315" i="3"/>
  <c r="BE1315" i="3" s="1"/>
  <c r="BG1315" i="3"/>
  <c r="BI1315" i="3" s="1"/>
  <c r="N1314" i="11"/>
  <c r="O1314" i="11"/>
  <c r="P1314" i="11"/>
  <c r="A1315" i="11"/>
  <c r="AI1316" i="3"/>
  <c r="AK1316" i="3" s="1"/>
  <c r="AL1316" i="3"/>
  <c r="AN1316" i="3" s="1"/>
  <c r="AM1316" i="3"/>
  <c r="AO1316" i="3"/>
  <c r="AP1316" i="3"/>
  <c r="AR1316" i="3"/>
  <c r="AT1316" i="3" s="1"/>
  <c r="AS1316" i="3"/>
  <c r="AU1316" i="3"/>
  <c r="AW1316" i="3" s="1"/>
  <c r="AV1316" i="3"/>
  <c r="AX1316" i="3"/>
  <c r="AZ1316" i="3" s="1"/>
  <c r="AY1316" i="3"/>
  <c r="BA1316" i="3"/>
  <c r="BC1316" i="3" s="1"/>
  <c r="BB1316" i="3"/>
  <c r="BD1316" i="3"/>
  <c r="BF1316" i="3" s="1"/>
  <c r="U1316" i="3"/>
  <c r="BE1316" i="3" s="1"/>
  <c r="BG1316" i="3"/>
  <c r="BI1316" i="3" s="1"/>
  <c r="N1315" i="11"/>
  <c r="O1315" i="11"/>
  <c r="P1315" i="11"/>
  <c r="A1316" i="11"/>
  <c r="AI1317" i="3"/>
  <c r="AK1317" i="3" s="1"/>
  <c r="AL1317" i="3"/>
  <c r="AN1317" i="3" s="1"/>
  <c r="AM1317" i="3"/>
  <c r="AO1317" i="3"/>
  <c r="AP1317" i="3"/>
  <c r="AR1317" i="3"/>
  <c r="AT1317" i="3" s="1"/>
  <c r="AS1317" i="3"/>
  <c r="AU1317" i="3"/>
  <c r="AW1317" i="3" s="1"/>
  <c r="AV1317" i="3"/>
  <c r="AX1317" i="3"/>
  <c r="AZ1317" i="3" s="1"/>
  <c r="AY1317" i="3"/>
  <c r="BA1317" i="3"/>
  <c r="BC1317" i="3" s="1"/>
  <c r="BB1317" i="3"/>
  <c r="BD1317" i="3"/>
  <c r="BF1317" i="3" s="1"/>
  <c r="U1317" i="3"/>
  <c r="BG1317" i="3"/>
  <c r="BI1317" i="3" s="1"/>
  <c r="N1316" i="11"/>
  <c r="O1316" i="11"/>
  <c r="P1316" i="11"/>
  <c r="A1317" i="11"/>
  <c r="AI1318" i="3"/>
  <c r="AK1318" i="3" s="1"/>
  <c r="AL1318" i="3"/>
  <c r="AN1318" i="3" s="1"/>
  <c r="AM1318" i="3"/>
  <c r="AO1318" i="3"/>
  <c r="AP1318" i="3"/>
  <c r="AR1318" i="3"/>
  <c r="AT1318" i="3" s="1"/>
  <c r="AS1318" i="3"/>
  <c r="AU1318" i="3"/>
  <c r="AW1318" i="3" s="1"/>
  <c r="AV1318" i="3"/>
  <c r="AX1318" i="3"/>
  <c r="AZ1318" i="3" s="1"/>
  <c r="AY1318" i="3"/>
  <c r="BA1318" i="3"/>
  <c r="BC1318" i="3" s="1"/>
  <c r="BB1318" i="3"/>
  <c r="BD1318" i="3"/>
  <c r="BF1318" i="3" s="1"/>
  <c r="U1318" i="3"/>
  <c r="J1318" i="3" s="1"/>
  <c r="BG1318" i="3"/>
  <c r="BI1318" i="3" s="1"/>
  <c r="N1317" i="11"/>
  <c r="O1317" i="11"/>
  <c r="P1317" i="11"/>
  <c r="A1318" i="11"/>
  <c r="AI1319" i="3"/>
  <c r="AK1319" i="3" s="1"/>
  <c r="AL1319" i="3"/>
  <c r="AN1319" i="3" s="1"/>
  <c r="AM1319" i="3"/>
  <c r="AO1319" i="3"/>
  <c r="AP1319" i="3"/>
  <c r="AR1319" i="3"/>
  <c r="AT1319" i="3" s="1"/>
  <c r="AS1319" i="3"/>
  <c r="AU1319" i="3"/>
  <c r="AW1319" i="3" s="1"/>
  <c r="AV1319" i="3"/>
  <c r="AX1319" i="3"/>
  <c r="AZ1319" i="3" s="1"/>
  <c r="AY1319" i="3"/>
  <c r="BA1319" i="3"/>
  <c r="BC1319" i="3" s="1"/>
  <c r="BB1319" i="3"/>
  <c r="BD1319" i="3"/>
  <c r="BF1319" i="3" s="1"/>
  <c r="U1319" i="3"/>
  <c r="J1319" i="3" s="1"/>
  <c r="T1319" i="3" s="1"/>
  <c r="BG1319" i="3"/>
  <c r="BI1319" i="3" s="1"/>
  <c r="N1318" i="11"/>
  <c r="O1318" i="11"/>
  <c r="P1318" i="11"/>
  <c r="A1319" i="11"/>
  <c r="AI1320" i="3"/>
  <c r="AK1320" i="3" s="1"/>
  <c r="AL1320" i="3"/>
  <c r="AN1320" i="3" s="1"/>
  <c r="AM1320" i="3"/>
  <c r="AO1320" i="3"/>
  <c r="AQ1320" i="3" s="1"/>
  <c r="AP1320" i="3"/>
  <c r="AR1320" i="3"/>
  <c r="AT1320" i="3" s="1"/>
  <c r="AS1320" i="3"/>
  <c r="AU1320" i="3"/>
  <c r="AW1320" i="3" s="1"/>
  <c r="AV1320" i="3"/>
  <c r="AX1320" i="3"/>
  <c r="AZ1320" i="3" s="1"/>
  <c r="AY1320" i="3"/>
  <c r="BA1320" i="3"/>
  <c r="BC1320" i="3" s="1"/>
  <c r="BB1320" i="3"/>
  <c r="BD1320" i="3"/>
  <c r="U1320" i="3"/>
  <c r="BG1320" i="3"/>
  <c r="BI1320" i="3" s="1"/>
  <c r="N1319" i="11"/>
  <c r="O1319" i="11"/>
  <c r="P1319" i="11"/>
  <c r="A1320" i="11"/>
  <c r="AI1321" i="3"/>
  <c r="AK1321" i="3" s="1"/>
  <c r="AL1321" i="3"/>
  <c r="AN1321" i="3" s="1"/>
  <c r="AM1321" i="3"/>
  <c r="AO1321" i="3"/>
  <c r="AQ1321" i="3" s="1"/>
  <c r="AP1321" i="3"/>
  <c r="AR1321" i="3"/>
  <c r="AT1321" i="3" s="1"/>
  <c r="AS1321" i="3"/>
  <c r="AU1321" i="3"/>
  <c r="AW1321" i="3" s="1"/>
  <c r="AV1321" i="3"/>
  <c r="AX1321" i="3"/>
  <c r="AZ1321" i="3" s="1"/>
  <c r="AY1321" i="3"/>
  <c r="BA1321" i="3"/>
  <c r="BC1321" i="3" s="1"/>
  <c r="BB1321" i="3"/>
  <c r="BD1321" i="3"/>
  <c r="BF1321" i="3" s="1"/>
  <c r="U1321" i="3"/>
  <c r="K1321" i="3" s="1"/>
  <c r="BG1321" i="3"/>
  <c r="BI1321" i="3" s="1"/>
  <c r="N1320" i="11"/>
  <c r="O1320" i="11"/>
  <c r="P1320" i="11"/>
  <c r="A1321" i="11"/>
  <c r="AI1322" i="3"/>
  <c r="AK1322" i="3" s="1"/>
  <c r="AL1322" i="3"/>
  <c r="AN1322" i="3" s="1"/>
  <c r="AM1322" i="3"/>
  <c r="AO1322" i="3"/>
  <c r="AP1322" i="3"/>
  <c r="AR1322" i="3"/>
  <c r="AT1322" i="3" s="1"/>
  <c r="AS1322" i="3"/>
  <c r="AU1322" i="3"/>
  <c r="AW1322" i="3" s="1"/>
  <c r="AV1322" i="3"/>
  <c r="AX1322" i="3"/>
  <c r="AZ1322" i="3" s="1"/>
  <c r="AY1322" i="3"/>
  <c r="BA1322" i="3"/>
  <c r="BC1322" i="3" s="1"/>
  <c r="BB1322" i="3"/>
  <c r="BD1322" i="3"/>
  <c r="BF1322" i="3" s="1"/>
  <c r="U1322" i="3"/>
  <c r="BG1322" i="3"/>
  <c r="BI1322" i="3" s="1"/>
  <c r="N1321" i="11"/>
  <c r="O1321" i="11"/>
  <c r="P1321" i="11"/>
  <c r="A1322" i="11"/>
  <c r="AI1323" i="3"/>
  <c r="AK1323" i="3" s="1"/>
  <c r="AL1323" i="3"/>
  <c r="AN1323" i="3" s="1"/>
  <c r="AM1323" i="3"/>
  <c r="AO1323" i="3"/>
  <c r="AQ1323" i="3" s="1"/>
  <c r="AP1323" i="3"/>
  <c r="AR1323" i="3"/>
  <c r="AT1323" i="3" s="1"/>
  <c r="AS1323" i="3"/>
  <c r="AU1323" i="3"/>
  <c r="AW1323" i="3" s="1"/>
  <c r="AV1323" i="3"/>
  <c r="AX1323" i="3"/>
  <c r="AZ1323" i="3" s="1"/>
  <c r="AY1323" i="3"/>
  <c r="BA1323" i="3"/>
  <c r="BC1323" i="3" s="1"/>
  <c r="BB1323" i="3"/>
  <c r="BD1323" i="3"/>
  <c r="BF1323" i="3" s="1"/>
  <c r="U1323" i="3"/>
  <c r="J1323" i="3" s="1"/>
  <c r="T1323" i="3" s="1"/>
  <c r="BG1323" i="3"/>
  <c r="BI1323" i="3" s="1"/>
  <c r="N1322" i="11"/>
  <c r="O1322" i="11"/>
  <c r="P1322" i="11"/>
  <c r="A1323" i="11"/>
  <c r="AI1324" i="3"/>
  <c r="AK1324" i="3" s="1"/>
  <c r="AL1324" i="3"/>
  <c r="AM1324" i="3"/>
  <c r="AO1324" i="3"/>
  <c r="AQ1324" i="3" s="1"/>
  <c r="AP1324" i="3"/>
  <c r="AR1324" i="3"/>
  <c r="AT1324" i="3" s="1"/>
  <c r="AS1324" i="3"/>
  <c r="AU1324" i="3"/>
  <c r="AW1324" i="3" s="1"/>
  <c r="AV1324" i="3"/>
  <c r="AX1324" i="3"/>
  <c r="AZ1324" i="3" s="1"/>
  <c r="AY1324" i="3"/>
  <c r="BA1324" i="3"/>
  <c r="BC1324" i="3" s="1"/>
  <c r="BB1324" i="3"/>
  <c r="BD1324" i="3"/>
  <c r="BF1324" i="3" s="1"/>
  <c r="U1324" i="3"/>
  <c r="BG1324" i="3"/>
  <c r="BI1324" i="3" s="1"/>
  <c r="N1323" i="11"/>
  <c r="O1323" i="11"/>
  <c r="P1323" i="11"/>
  <c r="A1324" i="11"/>
  <c r="AI1325" i="3"/>
  <c r="AK1325" i="3" s="1"/>
  <c r="AL1325" i="3"/>
  <c r="AN1325" i="3" s="1"/>
  <c r="AM1325" i="3"/>
  <c r="AO1325" i="3"/>
  <c r="AQ1325" i="3" s="1"/>
  <c r="AP1325" i="3"/>
  <c r="AR1325" i="3"/>
  <c r="AT1325" i="3" s="1"/>
  <c r="AS1325" i="3"/>
  <c r="AU1325" i="3"/>
  <c r="AW1325" i="3" s="1"/>
  <c r="AV1325" i="3"/>
  <c r="AX1325" i="3"/>
  <c r="AY1325" i="3"/>
  <c r="BA1325" i="3"/>
  <c r="BC1325" i="3" s="1"/>
  <c r="BB1325" i="3"/>
  <c r="BD1325" i="3"/>
  <c r="BF1325" i="3" s="1"/>
  <c r="U1325" i="3"/>
  <c r="K1325" i="3" s="1"/>
  <c r="BG1325" i="3"/>
  <c r="BI1325" i="3" s="1"/>
  <c r="N1324" i="11"/>
  <c r="O1324" i="11"/>
  <c r="P1324" i="11"/>
  <c r="A1325" i="11"/>
  <c r="AI1326" i="3"/>
  <c r="AK1326" i="3" s="1"/>
  <c r="AL1326" i="3"/>
  <c r="AN1326" i="3" s="1"/>
  <c r="AM1326" i="3"/>
  <c r="AO1326" i="3"/>
  <c r="AP1326" i="3"/>
  <c r="AR1326" i="3"/>
  <c r="AT1326" i="3" s="1"/>
  <c r="AS1326" i="3"/>
  <c r="AU1326" i="3"/>
  <c r="AW1326" i="3" s="1"/>
  <c r="AV1326" i="3"/>
  <c r="AX1326" i="3"/>
  <c r="AZ1326" i="3" s="1"/>
  <c r="AY1326" i="3"/>
  <c r="BA1326" i="3"/>
  <c r="BB1326" i="3"/>
  <c r="BD1326" i="3"/>
  <c r="U1326" i="3"/>
  <c r="J1326" i="3" s="1"/>
  <c r="T1326" i="3" s="1"/>
  <c r="BG1326" i="3"/>
  <c r="BI1326" i="3" s="1"/>
  <c r="N1325" i="11"/>
  <c r="O1325" i="11"/>
  <c r="P1325" i="11"/>
  <c r="A1326" i="11"/>
  <c r="AI1327" i="3"/>
  <c r="AK1327" i="3" s="1"/>
  <c r="AL1327" i="3"/>
  <c r="AN1327" i="3" s="1"/>
  <c r="AM1327" i="3"/>
  <c r="AO1327" i="3"/>
  <c r="AP1327" i="3"/>
  <c r="AR1327" i="3"/>
  <c r="AT1327" i="3" s="1"/>
  <c r="AS1327" i="3"/>
  <c r="AU1327" i="3"/>
  <c r="AV1327" i="3"/>
  <c r="AX1327" i="3"/>
  <c r="AZ1327" i="3" s="1"/>
  <c r="AY1327" i="3"/>
  <c r="BA1327" i="3"/>
  <c r="BB1327" i="3"/>
  <c r="BD1327" i="3"/>
  <c r="BF1327" i="3" s="1"/>
  <c r="U1327" i="3"/>
  <c r="BG1327" i="3"/>
  <c r="BI1327" i="3" s="1"/>
  <c r="N1326" i="11"/>
  <c r="O1326" i="11"/>
  <c r="P1326" i="11"/>
  <c r="A1327" i="11"/>
  <c r="AI1328" i="3"/>
  <c r="AK1328" i="3" s="1"/>
  <c r="AL1328" i="3"/>
  <c r="AN1328" i="3" s="1"/>
  <c r="AM1328" i="3"/>
  <c r="AO1328" i="3"/>
  <c r="AQ1328" i="3" s="1"/>
  <c r="AP1328" i="3"/>
  <c r="AR1328" i="3"/>
  <c r="AT1328" i="3" s="1"/>
  <c r="AS1328" i="3"/>
  <c r="AU1328" i="3"/>
  <c r="AW1328" i="3" s="1"/>
  <c r="AV1328" i="3"/>
  <c r="AX1328" i="3"/>
  <c r="AZ1328" i="3" s="1"/>
  <c r="AY1328" i="3"/>
  <c r="BA1328" i="3"/>
  <c r="BC1328" i="3" s="1"/>
  <c r="BB1328" i="3"/>
  <c r="BD1328" i="3"/>
  <c r="BF1328" i="3" s="1"/>
  <c r="U1328" i="3"/>
  <c r="BG1328" i="3"/>
  <c r="BI1328" i="3" s="1"/>
  <c r="N1327" i="11"/>
  <c r="O1327" i="11"/>
  <c r="P1327" i="11"/>
  <c r="A1328" i="11"/>
  <c r="AI1329" i="3"/>
  <c r="AK1329" i="3" s="1"/>
  <c r="AL1329" i="3"/>
  <c r="AN1329" i="3" s="1"/>
  <c r="AM1329" i="3"/>
  <c r="AO1329" i="3"/>
  <c r="AP1329" i="3"/>
  <c r="AR1329" i="3"/>
  <c r="AT1329" i="3" s="1"/>
  <c r="AS1329" i="3"/>
  <c r="AU1329" i="3"/>
  <c r="AW1329" i="3" s="1"/>
  <c r="AV1329" i="3"/>
  <c r="AX1329" i="3"/>
  <c r="AZ1329" i="3" s="1"/>
  <c r="AY1329" i="3"/>
  <c r="BA1329" i="3"/>
  <c r="BC1329" i="3" s="1"/>
  <c r="BB1329" i="3"/>
  <c r="BD1329" i="3"/>
  <c r="BF1329" i="3" s="1"/>
  <c r="U1329" i="3"/>
  <c r="K1329" i="3" s="1"/>
  <c r="BG1329" i="3"/>
  <c r="BI1329" i="3" s="1"/>
  <c r="N1328" i="11"/>
  <c r="O1328" i="11"/>
  <c r="P1328" i="11"/>
  <c r="A1329" i="11"/>
  <c r="AI1330" i="3"/>
  <c r="AK1330" i="3" s="1"/>
  <c r="AL1330" i="3"/>
  <c r="AN1330" i="3" s="1"/>
  <c r="AM1330" i="3"/>
  <c r="AO1330" i="3"/>
  <c r="AQ1330" i="3" s="1"/>
  <c r="AP1330" i="3"/>
  <c r="AR1330" i="3"/>
  <c r="AT1330" i="3" s="1"/>
  <c r="AS1330" i="3"/>
  <c r="AU1330" i="3"/>
  <c r="AW1330" i="3" s="1"/>
  <c r="AV1330" i="3"/>
  <c r="AX1330" i="3"/>
  <c r="AZ1330" i="3" s="1"/>
  <c r="AY1330" i="3"/>
  <c r="BA1330" i="3"/>
  <c r="BC1330" i="3" s="1"/>
  <c r="BB1330" i="3"/>
  <c r="BD1330" i="3"/>
  <c r="BF1330" i="3" s="1"/>
  <c r="U1330" i="3"/>
  <c r="BE1330" i="3" s="1"/>
  <c r="BG1330" i="3"/>
  <c r="BI1330" i="3" s="1"/>
  <c r="N1329" i="11"/>
  <c r="O1329" i="11"/>
  <c r="P1329" i="11"/>
  <c r="A1330" i="11"/>
  <c r="AI1331" i="3"/>
  <c r="AK1331" i="3" s="1"/>
  <c r="AL1331" i="3"/>
  <c r="AN1331" i="3" s="1"/>
  <c r="AM1331" i="3"/>
  <c r="AO1331" i="3"/>
  <c r="AQ1331" i="3" s="1"/>
  <c r="AP1331" i="3"/>
  <c r="AR1331" i="3"/>
  <c r="AT1331" i="3" s="1"/>
  <c r="AS1331" i="3"/>
  <c r="AU1331" i="3"/>
  <c r="AW1331" i="3" s="1"/>
  <c r="AV1331" i="3"/>
  <c r="AX1331" i="3"/>
  <c r="AZ1331" i="3" s="1"/>
  <c r="AY1331" i="3"/>
  <c r="BA1331" i="3"/>
  <c r="BC1331" i="3" s="1"/>
  <c r="BB1331" i="3"/>
  <c r="BD1331" i="3"/>
  <c r="BF1331" i="3" s="1"/>
  <c r="U1331" i="3"/>
  <c r="BG1331" i="3"/>
  <c r="BI1331" i="3" s="1"/>
  <c r="N1330" i="11"/>
  <c r="O1330" i="11"/>
  <c r="P1330" i="11"/>
  <c r="A1331" i="11"/>
  <c r="AI1332" i="3"/>
  <c r="AK1332" i="3" s="1"/>
  <c r="AL1332" i="3"/>
  <c r="AM1332" i="3"/>
  <c r="AO1332" i="3"/>
  <c r="AQ1332" i="3" s="1"/>
  <c r="AP1332" i="3"/>
  <c r="AR1332" i="3"/>
  <c r="AT1332" i="3" s="1"/>
  <c r="AS1332" i="3"/>
  <c r="AU1332" i="3"/>
  <c r="AW1332" i="3" s="1"/>
  <c r="AV1332" i="3"/>
  <c r="AX1332" i="3"/>
  <c r="AZ1332" i="3" s="1"/>
  <c r="AY1332" i="3"/>
  <c r="BA1332" i="3"/>
  <c r="BC1332" i="3" s="1"/>
  <c r="BB1332" i="3"/>
  <c r="BD1332" i="3"/>
  <c r="BF1332" i="3" s="1"/>
  <c r="U1332" i="3"/>
  <c r="J1332" i="3" s="1"/>
  <c r="BG1332" i="3"/>
  <c r="BI1332" i="3" s="1"/>
  <c r="N1331" i="11"/>
  <c r="O1331" i="11"/>
  <c r="P1331" i="11"/>
  <c r="A1332" i="11"/>
  <c r="AI1333" i="3"/>
  <c r="AK1333" i="3" s="1"/>
  <c r="AL1333" i="3"/>
  <c r="AN1333" i="3" s="1"/>
  <c r="AM1333" i="3"/>
  <c r="AO1333" i="3"/>
  <c r="AQ1333" i="3" s="1"/>
  <c r="AP1333" i="3"/>
  <c r="AR1333" i="3"/>
  <c r="AT1333" i="3" s="1"/>
  <c r="AS1333" i="3"/>
  <c r="AU1333" i="3"/>
  <c r="AW1333" i="3" s="1"/>
  <c r="AV1333" i="3"/>
  <c r="AX1333" i="3"/>
  <c r="AZ1333" i="3" s="1"/>
  <c r="AY1333" i="3"/>
  <c r="BA1333" i="3"/>
  <c r="BC1333" i="3" s="1"/>
  <c r="BB1333" i="3"/>
  <c r="BD1333" i="3"/>
  <c r="BF1333" i="3" s="1"/>
  <c r="U1333" i="3"/>
  <c r="BG1333" i="3"/>
  <c r="BI1333" i="3" s="1"/>
  <c r="N1332" i="11"/>
  <c r="O1332" i="11"/>
  <c r="P1332" i="11"/>
  <c r="A1333" i="11"/>
  <c r="AI1334" i="3"/>
  <c r="AK1334" i="3" s="1"/>
  <c r="AL1334" i="3"/>
  <c r="AN1334" i="3" s="1"/>
  <c r="AM1334" i="3"/>
  <c r="AO1334" i="3"/>
  <c r="AQ1334" i="3" s="1"/>
  <c r="AP1334" i="3"/>
  <c r="AR1334" i="3"/>
  <c r="AT1334" i="3" s="1"/>
  <c r="AS1334" i="3"/>
  <c r="AU1334" i="3"/>
  <c r="AW1334" i="3" s="1"/>
  <c r="AV1334" i="3"/>
  <c r="AX1334" i="3"/>
  <c r="AZ1334" i="3" s="1"/>
  <c r="AY1334" i="3"/>
  <c r="BA1334" i="3"/>
  <c r="BC1334" i="3" s="1"/>
  <c r="BB1334" i="3"/>
  <c r="BD1334" i="3"/>
  <c r="BF1334" i="3" s="1"/>
  <c r="U1334" i="3"/>
  <c r="BG1334" i="3"/>
  <c r="BI1334" i="3" s="1"/>
  <c r="N1333" i="11"/>
  <c r="O1333" i="11"/>
  <c r="P1333" i="11"/>
  <c r="A1334" i="11"/>
  <c r="AI1335" i="3"/>
  <c r="AK1335" i="3" s="1"/>
  <c r="AL1335" i="3"/>
  <c r="AM1335" i="3"/>
  <c r="AO1335" i="3"/>
  <c r="AQ1335" i="3" s="1"/>
  <c r="AP1335" i="3"/>
  <c r="AR1335" i="3"/>
  <c r="AT1335" i="3" s="1"/>
  <c r="AS1335" i="3"/>
  <c r="AU1335" i="3"/>
  <c r="AW1335" i="3" s="1"/>
  <c r="AV1335" i="3"/>
  <c r="AX1335" i="3"/>
  <c r="AZ1335" i="3" s="1"/>
  <c r="AY1335" i="3"/>
  <c r="BA1335" i="3"/>
  <c r="BC1335" i="3" s="1"/>
  <c r="BB1335" i="3"/>
  <c r="BD1335" i="3"/>
  <c r="BF1335" i="3" s="1"/>
  <c r="U1335" i="3"/>
  <c r="BE1335" i="3" s="1"/>
  <c r="BG1335" i="3"/>
  <c r="BI1335" i="3" s="1"/>
  <c r="N1334" i="11"/>
  <c r="O1334" i="11"/>
  <c r="P1334" i="11"/>
  <c r="A1335" i="11"/>
  <c r="AI1336" i="3"/>
  <c r="AK1336" i="3" s="1"/>
  <c r="AL1336" i="3"/>
  <c r="AN1336" i="3" s="1"/>
  <c r="AM1336" i="3"/>
  <c r="AO1336" i="3"/>
  <c r="AQ1336" i="3" s="1"/>
  <c r="AP1336" i="3"/>
  <c r="AR1336" i="3"/>
  <c r="AT1336" i="3" s="1"/>
  <c r="AS1336" i="3"/>
  <c r="AU1336" i="3"/>
  <c r="AW1336" i="3" s="1"/>
  <c r="AV1336" i="3"/>
  <c r="AX1336" i="3"/>
  <c r="AZ1336" i="3" s="1"/>
  <c r="AY1336" i="3"/>
  <c r="BA1336" i="3"/>
  <c r="BC1336" i="3" s="1"/>
  <c r="BB1336" i="3"/>
  <c r="BD1336" i="3"/>
  <c r="BF1336" i="3" s="1"/>
  <c r="U1336" i="3"/>
  <c r="BG1336" i="3"/>
  <c r="BI1336" i="3" s="1"/>
  <c r="N1335" i="11"/>
  <c r="O1335" i="11"/>
  <c r="P1335" i="11"/>
  <c r="A1336" i="11"/>
  <c r="AI1337" i="3"/>
  <c r="AK1337" i="3" s="1"/>
  <c r="AL1337" i="3"/>
  <c r="AN1337" i="3" s="1"/>
  <c r="AM1337" i="3"/>
  <c r="AO1337" i="3"/>
  <c r="AP1337" i="3"/>
  <c r="AR1337" i="3"/>
  <c r="AT1337" i="3" s="1"/>
  <c r="AS1337" i="3"/>
  <c r="AU1337" i="3"/>
  <c r="AW1337" i="3" s="1"/>
  <c r="AV1337" i="3"/>
  <c r="AX1337" i="3"/>
  <c r="AZ1337" i="3" s="1"/>
  <c r="AY1337" i="3"/>
  <c r="BA1337" i="3"/>
  <c r="BC1337" i="3" s="1"/>
  <c r="BB1337" i="3"/>
  <c r="BD1337" i="3"/>
  <c r="BF1337" i="3" s="1"/>
  <c r="U1337" i="3"/>
  <c r="BH1337" i="3" s="1"/>
  <c r="BG1337" i="3"/>
  <c r="BI1337" i="3" s="1"/>
  <c r="N1336" i="11"/>
  <c r="O1336" i="11"/>
  <c r="P1336" i="11"/>
  <c r="A1337" i="11"/>
  <c r="AI1338" i="3"/>
  <c r="AK1338" i="3" s="1"/>
  <c r="AL1338" i="3"/>
  <c r="AN1338" i="3" s="1"/>
  <c r="AM1338" i="3"/>
  <c r="AO1338" i="3"/>
  <c r="AQ1338" i="3" s="1"/>
  <c r="AP1338" i="3"/>
  <c r="AR1338" i="3"/>
  <c r="AS1338" i="3"/>
  <c r="AU1338" i="3"/>
  <c r="AW1338" i="3" s="1"/>
  <c r="AV1338" i="3"/>
  <c r="AX1338" i="3"/>
  <c r="AZ1338" i="3" s="1"/>
  <c r="AY1338" i="3"/>
  <c r="BA1338" i="3"/>
  <c r="BC1338" i="3" s="1"/>
  <c r="BB1338" i="3"/>
  <c r="BD1338" i="3"/>
  <c r="BF1338" i="3" s="1"/>
  <c r="U1338" i="3"/>
  <c r="J1338" i="3" s="1"/>
  <c r="T1338" i="3" s="1"/>
  <c r="BG1338" i="3"/>
  <c r="BI1338" i="3" s="1"/>
  <c r="N1337" i="11"/>
  <c r="O1337" i="11"/>
  <c r="P1337" i="11"/>
  <c r="A1338" i="11"/>
  <c r="AI1339" i="3"/>
  <c r="AK1339" i="3" s="1"/>
  <c r="AL1339" i="3"/>
  <c r="AN1339" i="3" s="1"/>
  <c r="AM1339" i="3"/>
  <c r="AO1339" i="3"/>
  <c r="AQ1339" i="3" s="1"/>
  <c r="AP1339" i="3"/>
  <c r="AR1339" i="3"/>
  <c r="AS1339" i="3"/>
  <c r="AU1339" i="3"/>
  <c r="AW1339" i="3" s="1"/>
  <c r="AV1339" i="3"/>
  <c r="AX1339" i="3"/>
  <c r="AZ1339" i="3" s="1"/>
  <c r="AY1339" i="3"/>
  <c r="BA1339" i="3"/>
  <c r="BC1339" i="3" s="1"/>
  <c r="BB1339" i="3"/>
  <c r="BD1339" i="3"/>
  <c r="BF1339" i="3" s="1"/>
  <c r="U1339" i="3"/>
  <c r="BH1339" i="3" s="1"/>
  <c r="BG1339" i="3"/>
  <c r="BI1339" i="3" s="1"/>
  <c r="N1338" i="11"/>
  <c r="O1338" i="11"/>
  <c r="P1338" i="11"/>
  <c r="A1339" i="11"/>
  <c r="AI1340" i="3"/>
  <c r="AK1340" i="3" s="1"/>
  <c r="AL1340" i="3"/>
  <c r="AM1340" i="3"/>
  <c r="AO1340" i="3"/>
  <c r="AQ1340" i="3" s="1"/>
  <c r="AP1340" i="3"/>
  <c r="AR1340" i="3"/>
  <c r="AT1340" i="3" s="1"/>
  <c r="AS1340" i="3"/>
  <c r="AU1340" i="3"/>
  <c r="AW1340" i="3" s="1"/>
  <c r="AV1340" i="3"/>
  <c r="AX1340" i="3"/>
  <c r="AZ1340" i="3" s="1"/>
  <c r="AY1340" i="3"/>
  <c r="BA1340" i="3"/>
  <c r="BC1340" i="3" s="1"/>
  <c r="BB1340" i="3"/>
  <c r="BD1340" i="3"/>
  <c r="BF1340" i="3" s="1"/>
  <c r="U1340" i="3"/>
  <c r="BG1340" i="3"/>
  <c r="BI1340" i="3" s="1"/>
  <c r="N1339" i="11"/>
  <c r="O1339" i="11"/>
  <c r="P1339" i="11"/>
  <c r="A1340" i="11"/>
  <c r="AI1341" i="3"/>
  <c r="AK1341" i="3" s="1"/>
  <c r="AL1341" i="3"/>
  <c r="AN1341" i="3" s="1"/>
  <c r="AM1341" i="3"/>
  <c r="AO1341" i="3"/>
  <c r="AQ1341" i="3" s="1"/>
  <c r="AP1341" i="3"/>
  <c r="AR1341" i="3"/>
  <c r="AT1341" i="3" s="1"/>
  <c r="AS1341" i="3"/>
  <c r="AU1341" i="3"/>
  <c r="AW1341" i="3" s="1"/>
  <c r="AV1341" i="3"/>
  <c r="AX1341" i="3"/>
  <c r="AZ1341" i="3" s="1"/>
  <c r="AY1341" i="3"/>
  <c r="BA1341" i="3"/>
  <c r="BC1341" i="3" s="1"/>
  <c r="BB1341" i="3"/>
  <c r="BD1341" i="3"/>
  <c r="BF1341" i="3" s="1"/>
  <c r="U1341" i="3"/>
  <c r="BG1341" i="3"/>
  <c r="BI1341" i="3" s="1"/>
  <c r="N1340" i="11"/>
  <c r="O1340" i="11"/>
  <c r="P1340" i="11"/>
  <c r="A1341" i="11"/>
  <c r="AI1342" i="3"/>
  <c r="AK1342" i="3" s="1"/>
  <c r="AL1342" i="3"/>
  <c r="AN1342" i="3" s="1"/>
  <c r="AM1342" i="3"/>
  <c r="AO1342" i="3"/>
  <c r="AQ1342" i="3" s="1"/>
  <c r="AP1342" i="3"/>
  <c r="AR1342" i="3"/>
  <c r="AT1342" i="3" s="1"/>
  <c r="AS1342" i="3"/>
  <c r="AU1342" i="3"/>
  <c r="AW1342" i="3" s="1"/>
  <c r="AV1342" i="3"/>
  <c r="AX1342" i="3"/>
  <c r="AZ1342" i="3" s="1"/>
  <c r="AY1342" i="3"/>
  <c r="BA1342" i="3"/>
  <c r="BC1342" i="3" s="1"/>
  <c r="BB1342" i="3"/>
  <c r="BD1342" i="3"/>
  <c r="BF1342" i="3" s="1"/>
  <c r="U1342" i="3"/>
  <c r="BG1342" i="3"/>
  <c r="BI1342" i="3" s="1"/>
  <c r="N1341" i="11"/>
  <c r="O1341" i="11"/>
  <c r="P1341" i="11"/>
  <c r="A1342" i="11"/>
  <c r="AI1343" i="3"/>
  <c r="AK1343" i="3" s="1"/>
  <c r="AL1343" i="3"/>
  <c r="AN1343" i="3" s="1"/>
  <c r="AM1343" i="3"/>
  <c r="AO1343" i="3"/>
  <c r="AQ1343" i="3" s="1"/>
  <c r="AP1343" i="3"/>
  <c r="AR1343" i="3"/>
  <c r="AT1343" i="3" s="1"/>
  <c r="AS1343" i="3"/>
  <c r="AU1343" i="3"/>
  <c r="AW1343" i="3" s="1"/>
  <c r="AV1343" i="3"/>
  <c r="AX1343" i="3"/>
  <c r="AZ1343" i="3" s="1"/>
  <c r="AY1343" i="3"/>
  <c r="BA1343" i="3"/>
  <c r="BC1343" i="3" s="1"/>
  <c r="BB1343" i="3"/>
  <c r="BD1343" i="3"/>
  <c r="BF1343" i="3" s="1"/>
  <c r="U1343" i="3"/>
  <c r="BH1343" i="3" s="1"/>
  <c r="BG1343" i="3"/>
  <c r="BI1343" i="3" s="1"/>
  <c r="N1342" i="11"/>
  <c r="O1342" i="11"/>
  <c r="P1342" i="11"/>
  <c r="A1343" i="11"/>
  <c r="AI1344" i="3"/>
  <c r="AK1344" i="3" s="1"/>
  <c r="AL1344" i="3"/>
  <c r="AN1344" i="3" s="1"/>
  <c r="AM1344" i="3"/>
  <c r="AO1344" i="3"/>
  <c r="AQ1344" i="3" s="1"/>
  <c r="AP1344" i="3"/>
  <c r="AR1344" i="3"/>
  <c r="AT1344" i="3" s="1"/>
  <c r="AS1344" i="3"/>
  <c r="AU1344" i="3"/>
  <c r="AW1344" i="3" s="1"/>
  <c r="AV1344" i="3"/>
  <c r="AX1344" i="3"/>
  <c r="AY1344" i="3"/>
  <c r="BA1344" i="3"/>
  <c r="BC1344" i="3" s="1"/>
  <c r="BB1344" i="3"/>
  <c r="BD1344" i="3"/>
  <c r="BF1344" i="3" s="1"/>
  <c r="U1344" i="3"/>
  <c r="BG1344" i="3"/>
  <c r="BI1344" i="3" s="1"/>
  <c r="N1343" i="11"/>
  <c r="O1343" i="11"/>
  <c r="P1343" i="11"/>
  <c r="A1344" i="11"/>
  <c r="AI1345" i="3"/>
  <c r="AK1345" i="3" s="1"/>
  <c r="AL1345" i="3"/>
  <c r="AN1345" i="3" s="1"/>
  <c r="AM1345" i="3"/>
  <c r="AO1345" i="3"/>
  <c r="AQ1345" i="3" s="1"/>
  <c r="AP1345" i="3"/>
  <c r="AR1345" i="3"/>
  <c r="AT1345" i="3" s="1"/>
  <c r="AS1345" i="3"/>
  <c r="AU1345" i="3"/>
  <c r="AW1345" i="3" s="1"/>
  <c r="AV1345" i="3"/>
  <c r="AX1345" i="3"/>
  <c r="AZ1345" i="3" s="1"/>
  <c r="AY1345" i="3"/>
  <c r="BA1345" i="3"/>
  <c r="BC1345" i="3" s="1"/>
  <c r="BB1345" i="3"/>
  <c r="BD1345" i="3"/>
  <c r="BF1345" i="3" s="1"/>
  <c r="U1345" i="3"/>
  <c r="BG1345" i="3"/>
  <c r="BI1345" i="3" s="1"/>
  <c r="N1344" i="11"/>
  <c r="O1344" i="11"/>
  <c r="P1344" i="11"/>
  <c r="A1345" i="11"/>
  <c r="AI1346" i="3"/>
  <c r="AK1346" i="3" s="1"/>
  <c r="AL1346" i="3"/>
  <c r="AM1346" i="3"/>
  <c r="AO1346" i="3"/>
  <c r="AQ1346" i="3" s="1"/>
  <c r="AP1346" i="3"/>
  <c r="AR1346" i="3"/>
  <c r="AT1346" i="3" s="1"/>
  <c r="AS1346" i="3"/>
  <c r="AU1346" i="3"/>
  <c r="AW1346" i="3" s="1"/>
  <c r="AV1346" i="3"/>
  <c r="AX1346" i="3"/>
  <c r="AZ1346" i="3" s="1"/>
  <c r="AY1346" i="3"/>
  <c r="BA1346" i="3"/>
  <c r="BC1346" i="3" s="1"/>
  <c r="BB1346" i="3"/>
  <c r="BD1346" i="3"/>
  <c r="BF1346" i="3" s="1"/>
  <c r="U1346" i="3"/>
  <c r="K1346" i="3" s="1"/>
  <c r="BG1346" i="3"/>
  <c r="BI1346" i="3" s="1"/>
  <c r="N1345" i="11"/>
  <c r="O1345" i="11"/>
  <c r="P1345" i="11"/>
  <c r="A1346" i="11"/>
  <c r="AI1347" i="3"/>
  <c r="AK1347" i="3" s="1"/>
  <c r="AL1347" i="3"/>
  <c r="AN1347" i="3" s="1"/>
  <c r="AM1347" i="3"/>
  <c r="AO1347" i="3"/>
  <c r="AQ1347" i="3" s="1"/>
  <c r="AP1347" i="3"/>
  <c r="AR1347" i="3"/>
  <c r="AT1347" i="3" s="1"/>
  <c r="AS1347" i="3"/>
  <c r="AU1347" i="3"/>
  <c r="AW1347" i="3" s="1"/>
  <c r="AV1347" i="3"/>
  <c r="AX1347" i="3"/>
  <c r="AY1347" i="3"/>
  <c r="BA1347" i="3"/>
  <c r="BC1347" i="3" s="1"/>
  <c r="BB1347" i="3"/>
  <c r="BD1347" i="3"/>
  <c r="BF1347" i="3" s="1"/>
  <c r="U1347" i="3"/>
  <c r="BG1347" i="3"/>
  <c r="BI1347" i="3" s="1"/>
  <c r="N1346" i="11"/>
  <c r="O1346" i="11"/>
  <c r="P1346" i="11"/>
  <c r="A1347" i="11"/>
  <c r="AI1348" i="3"/>
  <c r="AK1348" i="3" s="1"/>
  <c r="AL1348" i="3"/>
  <c r="AM1348" i="3"/>
  <c r="AO1348" i="3"/>
  <c r="AQ1348" i="3" s="1"/>
  <c r="AP1348" i="3"/>
  <c r="AR1348" i="3"/>
  <c r="AT1348" i="3" s="1"/>
  <c r="AS1348" i="3"/>
  <c r="AU1348" i="3"/>
  <c r="AW1348" i="3" s="1"/>
  <c r="AV1348" i="3"/>
  <c r="AX1348" i="3"/>
  <c r="AZ1348" i="3" s="1"/>
  <c r="AY1348" i="3"/>
  <c r="BA1348" i="3"/>
  <c r="BC1348" i="3" s="1"/>
  <c r="BB1348" i="3"/>
  <c r="BD1348" i="3"/>
  <c r="BF1348" i="3" s="1"/>
  <c r="U1348" i="3"/>
  <c r="K1348" i="3" s="1"/>
  <c r="BG1348" i="3"/>
  <c r="BI1348" i="3" s="1"/>
  <c r="N1347" i="11"/>
  <c r="O1347" i="11"/>
  <c r="P1347" i="11"/>
  <c r="A1348" i="11"/>
  <c r="AI1349" i="3"/>
  <c r="AK1349" i="3" s="1"/>
  <c r="AL1349" i="3"/>
  <c r="AN1349" i="3" s="1"/>
  <c r="AM1349" i="3"/>
  <c r="AO1349" i="3"/>
  <c r="AQ1349" i="3" s="1"/>
  <c r="AP1349" i="3"/>
  <c r="AR1349" i="3"/>
  <c r="AT1349" i="3" s="1"/>
  <c r="AS1349" i="3"/>
  <c r="AU1349" i="3"/>
  <c r="AW1349" i="3" s="1"/>
  <c r="AV1349" i="3"/>
  <c r="AX1349" i="3"/>
  <c r="AY1349" i="3"/>
  <c r="BA1349" i="3"/>
  <c r="BC1349" i="3" s="1"/>
  <c r="BB1349" i="3"/>
  <c r="BD1349" i="3"/>
  <c r="BF1349" i="3" s="1"/>
  <c r="U1349" i="3"/>
  <c r="BG1349" i="3"/>
  <c r="BI1349" i="3" s="1"/>
  <c r="N1348" i="11"/>
  <c r="O1348" i="11"/>
  <c r="P1348" i="11"/>
  <c r="A1349" i="11"/>
  <c r="AI1350" i="3"/>
  <c r="AK1350" i="3" s="1"/>
  <c r="AL1350" i="3"/>
  <c r="AN1350" i="3" s="1"/>
  <c r="AM1350" i="3"/>
  <c r="AO1350" i="3"/>
  <c r="AQ1350" i="3" s="1"/>
  <c r="AP1350" i="3"/>
  <c r="AR1350" i="3"/>
  <c r="AS1350" i="3"/>
  <c r="AU1350" i="3"/>
  <c r="AW1350" i="3" s="1"/>
  <c r="AV1350" i="3"/>
  <c r="AX1350" i="3"/>
  <c r="AZ1350" i="3" s="1"/>
  <c r="AY1350" i="3"/>
  <c r="BA1350" i="3"/>
  <c r="BC1350" i="3" s="1"/>
  <c r="BB1350" i="3"/>
  <c r="BD1350" i="3"/>
  <c r="BF1350" i="3" s="1"/>
  <c r="U1350" i="3"/>
  <c r="J1350" i="3" s="1"/>
  <c r="T1350" i="3" s="1"/>
  <c r="BG1350" i="3"/>
  <c r="BI1350" i="3" s="1"/>
  <c r="N1349" i="11"/>
  <c r="O1349" i="11"/>
  <c r="P1349" i="11"/>
  <c r="A1350" i="11"/>
  <c r="AI1351" i="3"/>
  <c r="AK1351" i="3" s="1"/>
  <c r="AL1351" i="3"/>
  <c r="AN1351" i="3" s="1"/>
  <c r="AM1351" i="3"/>
  <c r="AO1351" i="3"/>
  <c r="AQ1351" i="3" s="1"/>
  <c r="AP1351" i="3"/>
  <c r="AR1351" i="3"/>
  <c r="AT1351" i="3" s="1"/>
  <c r="AS1351" i="3"/>
  <c r="AU1351" i="3"/>
  <c r="AW1351" i="3" s="1"/>
  <c r="AV1351" i="3"/>
  <c r="AX1351" i="3"/>
  <c r="AZ1351" i="3" s="1"/>
  <c r="AY1351" i="3"/>
  <c r="BA1351" i="3"/>
  <c r="BC1351" i="3" s="1"/>
  <c r="BB1351" i="3"/>
  <c r="BD1351" i="3"/>
  <c r="BF1351" i="3" s="1"/>
  <c r="U1351" i="3"/>
  <c r="J1351" i="3" s="1"/>
  <c r="T1351" i="3" s="1"/>
  <c r="BG1351" i="3"/>
  <c r="BI1351" i="3" s="1"/>
  <c r="N1350" i="11"/>
  <c r="O1350" i="11"/>
  <c r="P1350" i="11"/>
  <c r="A1351" i="11"/>
  <c r="AI1352" i="3"/>
  <c r="AK1352" i="3" s="1"/>
  <c r="AL1352" i="3"/>
  <c r="AN1352" i="3" s="1"/>
  <c r="AM1352" i="3"/>
  <c r="AO1352" i="3"/>
  <c r="AQ1352" i="3" s="1"/>
  <c r="AP1352" i="3"/>
  <c r="AR1352" i="3"/>
  <c r="AT1352" i="3" s="1"/>
  <c r="AS1352" i="3"/>
  <c r="AU1352" i="3"/>
  <c r="AW1352" i="3" s="1"/>
  <c r="AV1352" i="3"/>
  <c r="AX1352" i="3"/>
  <c r="AZ1352" i="3" s="1"/>
  <c r="AY1352" i="3"/>
  <c r="BA1352" i="3"/>
  <c r="BC1352" i="3" s="1"/>
  <c r="BB1352" i="3"/>
  <c r="BD1352" i="3"/>
  <c r="BF1352" i="3" s="1"/>
  <c r="U1352" i="3"/>
  <c r="BG1352" i="3"/>
  <c r="BI1352" i="3" s="1"/>
  <c r="N1351" i="11"/>
  <c r="O1351" i="11"/>
  <c r="P1351" i="11"/>
  <c r="A1352" i="11"/>
  <c r="AI1353" i="3"/>
  <c r="AK1353" i="3" s="1"/>
  <c r="AL1353" i="3"/>
  <c r="AN1353" i="3" s="1"/>
  <c r="AM1353" i="3"/>
  <c r="AO1353" i="3"/>
  <c r="AQ1353" i="3" s="1"/>
  <c r="AP1353" i="3"/>
  <c r="AR1353" i="3"/>
  <c r="AT1353" i="3" s="1"/>
  <c r="AS1353" i="3"/>
  <c r="AU1353" i="3"/>
  <c r="AW1353" i="3" s="1"/>
  <c r="AV1353" i="3"/>
  <c r="AX1353" i="3"/>
  <c r="AZ1353" i="3" s="1"/>
  <c r="AY1353" i="3"/>
  <c r="BA1353" i="3"/>
  <c r="BC1353" i="3" s="1"/>
  <c r="BB1353" i="3"/>
  <c r="BD1353" i="3"/>
  <c r="BF1353" i="3" s="1"/>
  <c r="U1353" i="3"/>
  <c r="J1353" i="3" s="1"/>
  <c r="T1353" i="3" s="1"/>
  <c r="BG1353" i="3"/>
  <c r="BI1353" i="3" s="1"/>
  <c r="N1352" i="11"/>
  <c r="O1352" i="11"/>
  <c r="P1352" i="11"/>
  <c r="A1353" i="11"/>
  <c r="AI1354" i="3"/>
  <c r="AK1354" i="3" s="1"/>
  <c r="AL1354" i="3"/>
  <c r="AN1354" i="3" s="1"/>
  <c r="AM1354" i="3"/>
  <c r="AO1354" i="3"/>
  <c r="AQ1354" i="3" s="1"/>
  <c r="AP1354" i="3"/>
  <c r="AR1354" i="3"/>
  <c r="AT1354" i="3" s="1"/>
  <c r="AS1354" i="3"/>
  <c r="AU1354" i="3"/>
  <c r="AW1354" i="3" s="1"/>
  <c r="AV1354" i="3"/>
  <c r="AX1354" i="3"/>
  <c r="AZ1354" i="3" s="1"/>
  <c r="AY1354" i="3"/>
  <c r="BA1354" i="3"/>
  <c r="BC1354" i="3" s="1"/>
  <c r="BB1354" i="3"/>
  <c r="BD1354" i="3"/>
  <c r="BF1354" i="3" s="1"/>
  <c r="U1354" i="3"/>
  <c r="J1354" i="3" s="1"/>
  <c r="T1354" i="3" s="1"/>
  <c r="BG1354" i="3"/>
  <c r="BI1354" i="3" s="1"/>
  <c r="N1353" i="11"/>
  <c r="O1353" i="11"/>
  <c r="P1353" i="11"/>
  <c r="A1354" i="11"/>
  <c r="AI1355" i="3"/>
  <c r="AK1355" i="3" s="1"/>
  <c r="AL1355" i="3"/>
  <c r="AN1355" i="3" s="1"/>
  <c r="AM1355" i="3"/>
  <c r="AO1355" i="3"/>
  <c r="AQ1355" i="3" s="1"/>
  <c r="AP1355" i="3"/>
  <c r="AR1355" i="3"/>
  <c r="AT1355" i="3" s="1"/>
  <c r="AS1355" i="3"/>
  <c r="AU1355" i="3"/>
  <c r="AW1355" i="3" s="1"/>
  <c r="AV1355" i="3"/>
  <c r="AX1355" i="3"/>
  <c r="AZ1355" i="3" s="1"/>
  <c r="AY1355" i="3"/>
  <c r="BA1355" i="3"/>
  <c r="BC1355" i="3" s="1"/>
  <c r="BB1355" i="3"/>
  <c r="BD1355" i="3"/>
  <c r="BF1355" i="3" s="1"/>
  <c r="U1355" i="3"/>
  <c r="BG1355" i="3"/>
  <c r="BI1355" i="3" s="1"/>
  <c r="N1354" i="11"/>
  <c r="O1354" i="11"/>
  <c r="P1354" i="11"/>
  <c r="A1355" i="11"/>
  <c r="AI1356" i="3"/>
  <c r="AK1356" i="3" s="1"/>
  <c r="AL1356" i="3"/>
  <c r="AN1356" i="3" s="1"/>
  <c r="AM1356" i="3"/>
  <c r="AO1356" i="3"/>
  <c r="AQ1356" i="3" s="1"/>
  <c r="AP1356" i="3"/>
  <c r="AR1356" i="3"/>
  <c r="AT1356" i="3" s="1"/>
  <c r="AS1356" i="3"/>
  <c r="AU1356" i="3"/>
  <c r="AW1356" i="3" s="1"/>
  <c r="AV1356" i="3"/>
  <c r="AX1356" i="3"/>
  <c r="AZ1356" i="3" s="1"/>
  <c r="AY1356" i="3"/>
  <c r="BA1356" i="3"/>
  <c r="BC1356" i="3" s="1"/>
  <c r="BB1356" i="3"/>
  <c r="BD1356" i="3"/>
  <c r="BF1356" i="3" s="1"/>
  <c r="U1356" i="3"/>
  <c r="BG1356" i="3"/>
  <c r="BI1356" i="3" s="1"/>
  <c r="N1355" i="11"/>
  <c r="O1355" i="11"/>
  <c r="P1355" i="11"/>
  <c r="A1356" i="11"/>
  <c r="AI1357" i="3"/>
  <c r="AK1357" i="3" s="1"/>
  <c r="AL1357" i="3"/>
  <c r="AN1357" i="3" s="1"/>
  <c r="AM1357" i="3"/>
  <c r="AO1357" i="3"/>
  <c r="AQ1357" i="3" s="1"/>
  <c r="AP1357" i="3"/>
  <c r="AR1357" i="3"/>
  <c r="AT1357" i="3" s="1"/>
  <c r="AS1357" i="3"/>
  <c r="AU1357" i="3"/>
  <c r="AW1357" i="3" s="1"/>
  <c r="AV1357" i="3"/>
  <c r="AX1357" i="3"/>
  <c r="AZ1357" i="3" s="1"/>
  <c r="AY1357" i="3"/>
  <c r="BA1357" i="3"/>
  <c r="BC1357" i="3" s="1"/>
  <c r="BB1357" i="3"/>
  <c r="BD1357" i="3"/>
  <c r="BF1357" i="3" s="1"/>
  <c r="U1357" i="3"/>
  <c r="BE1357" i="3" s="1"/>
  <c r="BG1357" i="3"/>
  <c r="BI1357" i="3" s="1"/>
  <c r="N1356" i="11"/>
  <c r="O1356" i="11"/>
  <c r="P1356" i="11"/>
  <c r="A1357" i="11"/>
  <c r="AI1358" i="3"/>
  <c r="AK1358" i="3" s="1"/>
  <c r="AL1358" i="3"/>
  <c r="AN1358" i="3" s="1"/>
  <c r="AM1358" i="3"/>
  <c r="AO1358" i="3"/>
  <c r="AQ1358" i="3" s="1"/>
  <c r="AP1358" i="3"/>
  <c r="AR1358" i="3"/>
  <c r="AT1358" i="3" s="1"/>
  <c r="AS1358" i="3"/>
  <c r="AU1358" i="3"/>
  <c r="AW1358" i="3" s="1"/>
  <c r="AV1358" i="3"/>
  <c r="AX1358" i="3"/>
  <c r="AZ1358" i="3" s="1"/>
  <c r="AY1358" i="3"/>
  <c r="BA1358" i="3"/>
  <c r="BC1358" i="3" s="1"/>
  <c r="BB1358" i="3"/>
  <c r="BD1358" i="3"/>
  <c r="BF1358" i="3" s="1"/>
  <c r="U1358" i="3"/>
  <c r="BE1358" i="3" s="1"/>
  <c r="BG1358" i="3"/>
  <c r="BI1358" i="3" s="1"/>
  <c r="N1357" i="11"/>
  <c r="O1357" i="11"/>
  <c r="P1357" i="11"/>
  <c r="A1358" i="11"/>
  <c r="AI1359" i="3"/>
  <c r="AK1359" i="3" s="1"/>
  <c r="AL1359" i="3"/>
  <c r="AM1359" i="3"/>
  <c r="AO1359" i="3"/>
  <c r="AQ1359" i="3" s="1"/>
  <c r="AP1359" i="3"/>
  <c r="AR1359" i="3"/>
  <c r="AT1359" i="3" s="1"/>
  <c r="AS1359" i="3"/>
  <c r="AU1359" i="3"/>
  <c r="AW1359" i="3" s="1"/>
  <c r="AV1359" i="3"/>
  <c r="AX1359" i="3"/>
  <c r="AZ1359" i="3" s="1"/>
  <c r="AY1359" i="3"/>
  <c r="BA1359" i="3"/>
  <c r="BC1359" i="3" s="1"/>
  <c r="BB1359" i="3"/>
  <c r="BD1359" i="3"/>
  <c r="BF1359" i="3" s="1"/>
  <c r="U1359" i="3"/>
  <c r="BG1359" i="3"/>
  <c r="BI1359" i="3" s="1"/>
  <c r="N1358" i="11"/>
  <c r="O1358" i="11"/>
  <c r="P1358" i="11"/>
  <c r="A1359" i="11"/>
  <c r="AI1360" i="3"/>
  <c r="AK1360" i="3" s="1"/>
  <c r="AL1360" i="3"/>
  <c r="AN1360" i="3" s="1"/>
  <c r="AM1360" i="3"/>
  <c r="AO1360" i="3"/>
  <c r="AQ1360" i="3" s="1"/>
  <c r="AP1360" i="3"/>
  <c r="AR1360" i="3"/>
  <c r="AT1360" i="3" s="1"/>
  <c r="AS1360" i="3"/>
  <c r="AU1360" i="3"/>
  <c r="AW1360" i="3" s="1"/>
  <c r="AV1360" i="3"/>
  <c r="AX1360" i="3"/>
  <c r="AY1360" i="3"/>
  <c r="BA1360" i="3"/>
  <c r="BC1360" i="3" s="1"/>
  <c r="BB1360" i="3"/>
  <c r="BD1360" i="3"/>
  <c r="BF1360" i="3" s="1"/>
  <c r="U1360" i="3"/>
  <c r="K1360" i="3" s="1"/>
  <c r="BG1360" i="3"/>
  <c r="BI1360" i="3" s="1"/>
  <c r="N1359" i="11"/>
  <c r="O1359" i="11"/>
  <c r="P1359" i="11"/>
  <c r="A1360" i="11"/>
  <c r="AI1361" i="3"/>
  <c r="AK1361" i="3" s="1"/>
  <c r="AL1361" i="3"/>
  <c r="AM1361" i="3"/>
  <c r="AO1361" i="3"/>
  <c r="AQ1361" i="3" s="1"/>
  <c r="AP1361" i="3"/>
  <c r="AR1361" i="3"/>
  <c r="AT1361" i="3" s="1"/>
  <c r="AS1361" i="3"/>
  <c r="AU1361" i="3"/>
  <c r="AW1361" i="3" s="1"/>
  <c r="AV1361" i="3"/>
  <c r="AX1361" i="3"/>
  <c r="AZ1361" i="3" s="1"/>
  <c r="AY1361" i="3"/>
  <c r="BA1361" i="3"/>
  <c r="BC1361" i="3" s="1"/>
  <c r="BB1361" i="3"/>
  <c r="BD1361" i="3"/>
  <c r="BF1361" i="3" s="1"/>
  <c r="U1361" i="3"/>
  <c r="J1361" i="3" s="1"/>
  <c r="T1361" i="3" s="1"/>
  <c r="BG1361" i="3"/>
  <c r="BI1361" i="3" s="1"/>
  <c r="N1360" i="11"/>
  <c r="O1360" i="11"/>
  <c r="P1360" i="11"/>
  <c r="A1361" i="11"/>
  <c r="AI1362" i="3"/>
  <c r="AK1362" i="3" s="1"/>
  <c r="AL1362" i="3"/>
  <c r="AN1362" i="3" s="1"/>
  <c r="AM1362" i="3"/>
  <c r="AO1362" i="3"/>
  <c r="AQ1362" i="3" s="1"/>
  <c r="AP1362" i="3"/>
  <c r="AR1362" i="3"/>
  <c r="AT1362" i="3" s="1"/>
  <c r="AS1362" i="3"/>
  <c r="AU1362" i="3"/>
  <c r="AW1362" i="3" s="1"/>
  <c r="AV1362" i="3"/>
  <c r="AX1362" i="3"/>
  <c r="AZ1362" i="3" s="1"/>
  <c r="AY1362" i="3"/>
  <c r="BA1362" i="3"/>
  <c r="BC1362" i="3" s="1"/>
  <c r="BB1362" i="3"/>
  <c r="BD1362" i="3"/>
  <c r="BF1362" i="3" s="1"/>
  <c r="U1362" i="3"/>
  <c r="BG1362" i="3"/>
  <c r="BI1362" i="3" s="1"/>
  <c r="N1361" i="11"/>
  <c r="O1361" i="11"/>
  <c r="P1361" i="11"/>
  <c r="A1362" i="11"/>
  <c r="AI1363" i="3"/>
  <c r="AK1363" i="3" s="1"/>
  <c r="AL1363" i="3"/>
  <c r="AN1363" i="3" s="1"/>
  <c r="AM1363" i="3"/>
  <c r="AO1363" i="3"/>
  <c r="AQ1363" i="3" s="1"/>
  <c r="AP1363" i="3"/>
  <c r="AR1363" i="3"/>
  <c r="AS1363" i="3"/>
  <c r="AU1363" i="3"/>
  <c r="AW1363" i="3" s="1"/>
  <c r="AV1363" i="3"/>
  <c r="AX1363" i="3"/>
  <c r="AZ1363" i="3" s="1"/>
  <c r="AY1363" i="3"/>
  <c r="BA1363" i="3"/>
  <c r="BC1363" i="3" s="1"/>
  <c r="BB1363" i="3"/>
  <c r="BD1363" i="3"/>
  <c r="BF1363" i="3" s="1"/>
  <c r="U1363" i="3"/>
  <c r="J1363" i="3" s="1"/>
  <c r="T1363" i="3" s="1"/>
  <c r="BG1363" i="3"/>
  <c r="BI1363" i="3" s="1"/>
  <c r="N1362" i="11"/>
  <c r="O1362" i="11"/>
  <c r="P1362" i="11"/>
  <c r="A1363" i="11"/>
  <c r="AI1364" i="3"/>
  <c r="AK1364" i="3" s="1"/>
  <c r="AL1364" i="3"/>
  <c r="AN1364" i="3" s="1"/>
  <c r="AM1364" i="3"/>
  <c r="AO1364" i="3"/>
  <c r="AP1364" i="3"/>
  <c r="AR1364" i="3"/>
  <c r="AT1364" i="3" s="1"/>
  <c r="AS1364" i="3"/>
  <c r="AU1364" i="3"/>
  <c r="AW1364" i="3" s="1"/>
  <c r="AV1364" i="3"/>
  <c r="AX1364" i="3"/>
  <c r="AZ1364" i="3" s="1"/>
  <c r="AY1364" i="3"/>
  <c r="BA1364" i="3"/>
  <c r="BC1364" i="3" s="1"/>
  <c r="BB1364" i="3"/>
  <c r="BD1364" i="3"/>
  <c r="BF1364" i="3" s="1"/>
  <c r="U1364" i="3"/>
  <c r="BG1364" i="3"/>
  <c r="BI1364" i="3" s="1"/>
  <c r="N1363" i="11"/>
  <c r="O1363" i="11"/>
  <c r="P1363" i="11"/>
  <c r="A1364" i="11"/>
  <c r="AI1365" i="3"/>
  <c r="AK1365" i="3" s="1"/>
  <c r="AL1365" i="3"/>
  <c r="AN1365" i="3" s="1"/>
  <c r="AM1365" i="3"/>
  <c r="AO1365" i="3"/>
  <c r="AQ1365" i="3" s="1"/>
  <c r="AP1365" i="3"/>
  <c r="AR1365" i="3"/>
  <c r="AT1365" i="3" s="1"/>
  <c r="AS1365" i="3"/>
  <c r="AU1365" i="3"/>
  <c r="AW1365" i="3" s="1"/>
  <c r="AV1365" i="3"/>
  <c r="AX1365" i="3"/>
  <c r="AZ1365" i="3" s="1"/>
  <c r="AY1365" i="3"/>
  <c r="BA1365" i="3"/>
  <c r="BC1365" i="3" s="1"/>
  <c r="BB1365" i="3"/>
  <c r="BD1365" i="3"/>
  <c r="BF1365" i="3" s="1"/>
  <c r="U1365" i="3"/>
  <c r="BG1365" i="3"/>
  <c r="BI1365" i="3" s="1"/>
  <c r="N1364" i="11"/>
  <c r="O1364" i="11"/>
  <c r="P1364" i="11"/>
  <c r="A1365" i="11"/>
  <c r="AI1366" i="3"/>
  <c r="AK1366" i="3" s="1"/>
  <c r="AL1366" i="3"/>
  <c r="AN1366" i="3" s="1"/>
  <c r="AM1366" i="3"/>
  <c r="AO1366" i="3"/>
  <c r="AQ1366" i="3" s="1"/>
  <c r="AP1366" i="3"/>
  <c r="AR1366" i="3"/>
  <c r="AT1366" i="3" s="1"/>
  <c r="AS1366" i="3"/>
  <c r="AU1366" i="3"/>
  <c r="AW1366" i="3" s="1"/>
  <c r="AV1366" i="3"/>
  <c r="AX1366" i="3"/>
  <c r="AZ1366" i="3" s="1"/>
  <c r="AY1366" i="3"/>
  <c r="BA1366" i="3"/>
  <c r="BC1366" i="3" s="1"/>
  <c r="BB1366" i="3"/>
  <c r="BD1366" i="3"/>
  <c r="BF1366" i="3" s="1"/>
  <c r="U1366" i="3"/>
  <c r="BG1366" i="3"/>
  <c r="BI1366" i="3" s="1"/>
  <c r="N1365" i="11"/>
  <c r="O1365" i="11"/>
  <c r="P1365" i="11"/>
  <c r="A1366" i="11"/>
  <c r="AI1367" i="3"/>
  <c r="AK1367" i="3" s="1"/>
  <c r="AL1367" i="3"/>
  <c r="AN1367" i="3" s="1"/>
  <c r="AM1367" i="3"/>
  <c r="AO1367" i="3"/>
  <c r="AP1367" i="3"/>
  <c r="AR1367" i="3"/>
  <c r="AT1367" i="3" s="1"/>
  <c r="AS1367" i="3"/>
  <c r="AU1367" i="3"/>
  <c r="AW1367" i="3" s="1"/>
  <c r="AV1367" i="3"/>
  <c r="AX1367" i="3"/>
  <c r="AZ1367" i="3" s="1"/>
  <c r="AY1367" i="3"/>
  <c r="BA1367" i="3"/>
  <c r="BC1367" i="3" s="1"/>
  <c r="BB1367" i="3"/>
  <c r="BD1367" i="3"/>
  <c r="BF1367" i="3" s="1"/>
  <c r="U1367" i="3"/>
  <c r="J1367" i="3" s="1"/>
  <c r="T1367" i="3" s="1"/>
  <c r="BG1367" i="3"/>
  <c r="BI1367" i="3" s="1"/>
  <c r="N1366" i="11"/>
  <c r="O1366" i="11"/>
  <c r="P1366" i="11"/>
  <c r="A1367" i="11"/>
  <c r="AI1368" i="3"/>
  <c r="AK1368" i="3" s="1"/>
  <c r="AL1368" i="3"/>
  <c r="AN1368" i="3" s="1"/>
  <c r="AM1368" i="3"/>
  <c r="AO1368" i="3"/>
  <c r="AQ1368" i="3" s="1"/>
  <c r="AP1368" i="3"/>
  <c r="AR1368" i="3"/>
  <c r="AT1368" i="3" s="1"/>
  <c r="AS1368" i="3"/>
  <c r="AU1368" i="3"/>
  <c r="AW1368" i="3" s="1"/>
  <c r="AV1368" i="3"/>
  <c r="AX1368" i="3"/>
  <c r="AZ1368" i="3" s="1"/>
  <c r="AY1368" i="3"/>
  <c r="BA1368" i="3"/>
  <c r="BC1368" i="3" s="1"/>
  <c r="BB1368" i="3"/>
  <c r="BD1368" i="3"/>
  <c r="BF1368" i="3" s="1"/>
  <c r="U1368" i="3"/>
  <c r="BG1368" i="3"/>
  <c r="BI1368" i="3" s="1"/>
  <c r="N1367" i="11"/>
  <c r="O1367" i="11"/>
  <c r="P1367" i="11"/>
  <c r="A1368" i="11"/>
  <c r="AI1369" i="3"/>
  <c r="AK1369" i="3" s="1"/>
  <c r="AL1369" i="3"/>
  <c r="AM1369" i="3"/>
  <c r="AO1369" i="3"/>
  <c r="AQ1369" i="3" s="1"/>
  <c r="AP1369" i="3"/>
  <c r="AR1369" i="3"/>
  <c r="AT1369" i="3" s="1"/>
  <c r="AS1369" i="3"/>
  <c r="AU1369" i="3"/>
  <c r="AW1369" i="3" s="1"/>
  <c r="AV1369" i="3"/>
  <c r="AX1369" i="3"/>
  <c r="AZ1369" i="3" s="1"/>
  <c r="AY1369" i="3"/>
  <c r="BA1369" i="3"/>
  <c r="BC1369" i="3" s="1"/>
  <c r="BB1369" i="3"/>
  <c r="BD1369" i="3"/>
  <c r="BF1369" i="3" s="1"/>
  <c r="U1369" i="3"/>
  <c r="K1369" i="3" s="1"/>
  <c r="BG1369" i="3"/>
  <c r="BI1369" i="3" s="1"/>
  <c r="N1368" i="11"/>
  <c r="O1368" i="11"/>
  <c r="P1368" i="11"/>
  <c r="A1369" i="11"/>
  <c r="AI1370" i="3"/>
  <c r="AK1370" i="3" s="1"/>
  <c r="AL1370" i="3"/>
  <c r="AN1370" i="3" s="1"/>
  <c r="AM1370" i="3"/>
  <c r="AO1370" i="3"/>
  <c r="AQ1370" i="3" s="1"/>
  <c r="AP1370" i="3"/>
  <c r="AR1370" i="3"/>
  <c r="AT1370" i="3" s="1"/>
  <c r="AS1370" i="3"/>
  <c r="AU1370" i="3"/>
  <c r="AW1370" i="3" s="1"/>
  <c r="AV1370" i="3"/>
  <c r="AX1370" i="3"/>
  <c r="AZ1370" i="3" s="1"/>
  <c r="AY1370" i="3"/>
  <c r="BA1370" i="3"/>
  <c r="BC1370" i="3" s="1"/>
  <c r="BB1370" i="3"/>
  <c r="BD1370" i="3"/>
  <c r="BF1370" i="3" s="1"/>
  <c r="U1370" i="3"/>
  <c r="BE1370" i="3" s="1"/>
  <c r="BG1370" i="3"/>
  <c r="BI1370" i="3" s="1"/>
  <c r="N1369" i="11"/>
  <c r="O1369" i="11"/>
  <c r="P1369" i="11"/>
  <c r="A1370" i="11"/>
  <c r="AI1371" i="3"/>
  <c r="AK1371" i="3" s="1"/>
  <c r="AL1371" i="3"/>
  <c r="AN1371" i="3" s="1"/>
  <c r="AM1371" i="3"/>
  <c r="AO1371" i="3"/>
  <c r="AQ1371" i="3" s="1"/>
  <c r="AP1371" i="3"/>
  <c r="AR1371" i="3"/>
  <c r="AT1371" i="3" s="1"/>
  <c r="AS1371" i="3"/>
  <c r="AU1371" i="3"/>
  <c r="AW1371" i="3" s="1"/>
  <c r="AV1371" i="3"/>
  <c r="AX1371" i="3"/>
  <c r="AZ1371" i="3" s="1"/>
  <c r="AY1371" i="3"/>
  <c r="BA1371" i="3"/>
  <c r="BC1371" i="3" s="1"/>
  <c r="BB1371" i="3"/>
  <c r="BD1371" i="3"/>
  <c r="BF1371" i="3" s="1"/>
  <c r="U1371" i="3"/>
  <c r="J1371" i="3" s="1"/>
  <c r="T1371" i="3" s="1"/>
  <c r="BG1371" i="3"/>
  <c r="BI1371" i="3" s="1"/>
  <c r="N1370" i="11"/>
  <c r="O1370" i="11"/>
  <c r="P1370" i="11"/>
  <c r="A1371" i="11"/>
  <c r="AI1372" i="3"/>
  <c r="AK1372" i="3" s="1"/>
  <c r="AL1372" i="3"/>
  <c r="AN1372" i="3" s="1"/>
  <c r="AM1372" i="3"/>
  <c r="AO1372" i="3"/>
  <c r="AP1372" i="3"/>
  <c r="AR1372" i="3"/>
  <c r="AT1372" i="3" s="1"/>
  <c r="AS1372" i="3"/>
  <c r="AU1372" i="3"/>
  <c r="AW1372" i="3" s="1"/>
  <c r="AV1372" i="3"/>
  <c r="AX1372" i="3"/>
  <c r="AZ1372" i="3" s="1"/>
  <c r="AY1372" i="3"/>
  <c r="BA1372" i="3"/>
  <c r="BC1372" i="3" s="1"/>
  <c r="BB1372" i="3"/>
  <c r="BD1372" i="3"/>
  <c r="BF1372" i="3" s="1"/>
  <c r="U1372" i="3"/>
  <c r="J1372" i="3" s="1"/>
  <c r="T1372" i="3" s="1"/>
  <c r="BG1372" i="3"/>
  <c r="BI1372" i="3" s="1"/>
  <c r="N1371" i="11"/>
  <c r="O1371" i="11"/>
  <c r="P1371" i="11"/>
  <c r="A1372" i="11"/>
  <c r="AI1373" i="3"/>
  <c r="AK1373" i="3" s="1"/>
  <c r="AL1373" i="3"/>
  <c r="AN1373" i="3" s="1"/>
  <c r="AM1373" i="3"/>
  <c r="AO1373" i="3"/>
  <c r="AQ1373" i="3" s="1"/>
  <c r="AP1373" i="3"/>
  <c r="AR1373" i="3"/>
  <c r="AT1373" i="3" s="1"/>
  <c r="AS1373" i="3"/>
  <c r="AU1373" i="3"/>
  <c r="AW1373" i="3" s="1"/>
  <c r="AV1373" i="3"/>
  <c r="AX1373" i="3"/>
  <c r="AZ1373" i="3" s="1"/>
  <c r="AY1373" i="3"/>
  <c r="BA1373" i="3"/>
  <c r="BC1373" i="3" s="1"/>
  <c r="BB1373" i="3"/>
  <c r="BD1373" i="3"/>
  <c r="BF1373" i="3" s="1"/>
  <c r="U1373" i="3"/>
  <c r="K1373" i="3" s="1"/>
  <c r="BG1373" i="3"/>
  <c r="BI1373" i="3" s="1"/>
  <c r="N1372" i="11"/>
  <c r="O1372" i="11"/>
  <c r="P1372" i="11"/>
  <c r="A1373" i="11"/>
  <c r="AI1374" i="3"/>
  <c r="AK1374" i="3" s="1"/>
  <c r="AL1374" i="3"/>
  <c r="AN1374" i="3" s="1"/>
  <c r="AM1374" i="3"/>
  <c r="AO1374" i="3"/>
  <c r="AQ1374" i="3" s="1"/>
  <c r="AP1374" i="3"/>
  <c r="AR1374" i="3"/>
  <c r="AT1374" i="3" s="1"/>
  <c r="AS1374" i="3"/>
  <c r="AU1374" i="3"/>
  <c r="AW1374" i="3" s="1"/>
  <c r="AV1374" i="3"/>
  <c r="AX1374" i="3"/>
  <c r="AZ1374" i="3" s="1"/>
  <c r="AY1374" i="3"/>
  <c r="BA1374" i="3"/>
  <c r="BC1374" i="3" s="1"/>
  <c r="BB1374" i="3"/>
  <c r="BD1374" i="3"/>
  <c r="BF1374" i="3" s="1"/>
  <c r="U1374" i="3"/>
  <c r="K1374" i="3" s="1"/>
  <c r="BG1374" i="3"/>
  <c r="BI1374" i="3" s="1"/>
  <c r="N1373" i="11"/>
  <c r="O1373" i="11"/>
  <c r="P1373" i="11"/>
  <c r="A1374" i="11"/>
  <c r="AI1375" i="3"/>
  <c r="AK1375" i="3" s="1"/>
  <c r="AL1375" i="3"/>
  <c r="AN1375" i="3" s="1"/>
  <c r="AM1375" i="3"/>
  <c r="AO1375" i="3"/>
  <c r="AQ1375" i="3" s="1"/>
  <c r="AP1375" i="3"/>
  <c r="AR1375" i="3"/>
  <c r="AT1375" i="3" s="1"/>
  <c r="AS1375" i="3"/>
  <c r="AU1375" i="3"/>
  <c r="AW1375" i="3" s="1"/>
  <c r="AV1375" i="3"/>
  <c r="AX1375" i="3"/>
  <c r="AZ1375" i="3" s="1"/>
  <c r="AY1375" i="3"/>
  <c r="BA1375" i="3"/>
  <c r="BC1375" i="3" s="1"/>
  <c r="BB1375" i="3"/>
  <c r="BD1375" i="3"/>
  <c r="BF1375" i="3" s="1"/>
  <c r="U1375" i="3"/>
  <c r="BG1375" i="3"/>
  <c r="BI1375" i="3" s="1"/>
  <c r="N1374" i="11"/>
  <c r="O1374" i="11"/>
  <c r="P1374" i="11"/>
  <c r="A1375" i="11"/>
  <c r="AI1376" i="3"/>
  <c r="AK1376" i="3" s="1"/>
  <c r="AL1376" i="3"/>
  <c r="AN1376" i="3" s="1"/>
  <c r="AM1376" i="3"/>
  <c r="AO1376" i="3"/>
  <c r="AQ1376" i="3" s="1"/>
  <c r="AP1376" i="3"/>
  <c r="AR1376" i="3"/>
  <c r="AT1376" i="3" s="1"/>
  <c r="AS1376" i="3"/>
  <c r="AU1376" i="3"/>
  <c r="AW1376" i="3" s="1"/>
  <c r="AV1376" i="3"/>
  <c r="AX1376" i="3"/>
  <c r="AZ1376" i="3" s="1"/>
  <c r="AY1376" i="3"/>
  <c r="BA1376" i="3"/>
  <c r="BC1376" i="3" s="1"/>
  <c r="BB1376" i="3"/>
  <c r="BD1376" i="3"/>
  <c r="BF1376" i="3" s="1"/>
  <c r="U1376" i="3"/>
  <c r="K1376" i="3" s="1"/>
  <c r="BG1376" i="3"/>
  <c r="BI1376" i="3" s="1"/>
  <c r="N1375" i="11"/>
  <c r="O1375" i="11"/>
  <c r="P1375" i="11"/>
  <c r="A1376" i="11"/>
  <c r="AI1377" i="3"/>
  <c r="AK1377" i="3" s="1"/>
  <c r="AL1377" i="3"/>
  <c r="AN1377" i="3" s="1"/>
  <c r="AM1377" i="3"/>
  <c r="AO1377" i="3"/>
  <c r="AQ1377" i="3" s="1"/>
  <c r="AP1377" i="3"/>
  <c r="AR1377" i="3"/>
  <c r="AT1377" i="3" s="1"/>
  <c r="AS1377" i="3"/>
  <c r="AU1377" i="3"/>
  <c r="AW1377" i="3" s="1"/>
  <c r="AV1377" i="3"/>
  <c r="AX1377" i="3"/>
  <c r="AZ1377" i="3" s="1"/>
  <c r="AY1377" i="3"/>
  <c r="BA1377" i="3"/>
  <c r="BC1377" i="3" s="1"/>
  <c r="BB1377" i="3"/>
  <c r="BD1377" i="3"/>
  <c r="BF1377" i="3" s="1"/>
  <c r="U1377" i="3"/>
  <c r="BG1377" i="3"/>
  <c r="BI1377" i="3" s="1"/>
  <c r="N1376" i="11"/>
  <c r="O1376" i="11"/>
  <c r="P1376" i="11"/>
  <c r="A1377" i="11"/>
  <c r="AI1378" i="3"/>
  <c r="AK1378" i="3" s="1"/>
  <c r="AL1378" i="3"/>
  <c r="AN1378" i="3" s="1"/>
  <c r="AM1378" i="3"/>
  <c r="AO1378" i="3"/>
  <c r="AQ1378" i="3" s="1"/>
  <c r="AP1378" i="3"/>
  <c r="AR1378" i="3"/>
  <c r="AT1378" i="3" s="1"/>
  <c r="AS1378" i="3"/>
  <c r="AU1378" i="3"/>
  <c r="AW1378" i="3" s="1"/>
  <c r="AV1378" i="3"/>
  <c r="AX1378" i="3"/>
  <c r="AY1378" i="3"/>
  <c r="BA1378" i="3"/>
  <c r="BC1378" i="3" s="1"/>
  <c r="BB1378" i="3"/>
  <c r="BD1378" i="3"/>
  <c r="BF1378" i="3" s="1"/>
  <c r="U1378" i="3"/>
  <c r="BG1378" i="3"/>
  <c r="BI1378" i="3" s="1"/>
  <c r="N1377" i="11"/>
  <c r="O1377" i="11"/>
  <c r="P1377" i="11"/>
  <c r="A1378" i="11"/>
  <c r="AI1379" i="3"/>
  <c r="AK1379" i="3" s="1"/>
  <c r="AL1379" i="3"/>
  <c r="AN1379" i="3" s="1"/>
  <c r="AM1379" i="3"/>
  <c r="AO1379" i="3"/>
  <c r="AP1379" i="3"/>
  <c r="AR1379" i="3"/>
  <c r="AT1379" i="3" s="1"/>
  <c r="AS1379" i="3"/>
  <c r="AU1379" i="3"/>
  <c r="AW1379" i="3" s="1"/>
  <c r="AV1379" i="3"/>
  <c r="AX1379" i="3"/>
  <c r="AZ1379" i="3" s="1"/>
  <c r="AY1379" i="3"/>
  <c r="BA1379" i="3"/>
  <c r="BC1379" i="3" s="1"/>
  <c r="BB1379" i="3"/>
  <c r="BD1379" i="3"/>
  <c r="BF1379" i="3" s="1"/>
  <c r="U1379" i="3"/>
  <c r="K1379" i="3" s="1"/>
  <c r="BG1379" i="3"/>
  <c r="BI1379" i="3" s="1"/>
  <c r="N1378" i="11"/>
  <c r="O1378" i="11"/>
  <c r="P1378" i="11"/>
  <c r="A1379" i="11"/>
  <c r="AI1380" i="3"/>
  <c r="AK1380" i="3" s="1"/>
  <c r="AL1380" i="3"/>
  <c r="AM1380" i="3"/>
  <c r="AO1380" i="3"/>
  <c r="AQ1380" i="3" s="1"/>
  <c r="AP1380" i="3"/>
  <c r="AR1380" i="3"/>
  <c r="AT1380" i="3" s="1"/>
  <c r="AS1380" i="3"/>
  <c r="AU1380" i="3"/>
  <c r="AW1380" i="3" s="1"/>
  <c r="AV1380" i="3"/>
  <c r="AX1380" i="3"/>
  <c r="AZ1380" i="3" s="1"/>
  <c r="AY1380" i="3"/>
  <c r="BA1380" i="3"/>
  <c r="BC1380" i="3" s="1"/>
  <c r="BB1380" i="3"/>
  <c r="BD1380" i="3"/>
  <c r="BF1380" i="3" s="1"/>
  <c r="U1380" i="3"/>
  <c r="BG1380" i="3"/>
  <c r="BI1380" i="3" s="1"/>
  <c r="N1379" i="11"/>
  <c r="O1379" i="11"/>
  <c r="P1379" i="11"/>
  <c r="A1380" i="11"/>
  <c r="AI1381" i="3"/>
  <c r="AK1381" i="3" s="1"/>
  <c r="AL1381" i="3"/>
  <c r="AN1381" i="3" s="1"/>
  <c r="AM1381" i="3"/>
  <c r="AO1381" i="3"/>
  <c r="AQ1381" i="3" s="1"/>
  <c r="AP1381" i="3"/>
  <c r="AR1381" i="3"/>
  <c r="AT1381" i="3" s="1"/>
  <c r="AS1381" i="3"/>
  <c r="AU1381" i="3"/>
  <c r="AW1381" i="3" s="1"/>
  <c r="AV1381" i="3"/>
  <c r="AX1381" i="3"/>
  <c r="AZ1381" i="3" s="1"/>
  <c r="AY1381" i="3"/>
  <c r="BA1381" i="3"/>
  <c r="BC1381" i="3" s="1"/>
  <c r="BB1381" i="3"/>
  <c r="BD1381" i="3"/>
  <c r="BF1381" i="3" s="1"/>
  <c r="U1381" i="3"/>
  <c r="BG1381" i="3"/>
  <c r="BI1381" i="3" s="1"/>
  <c r="N1380" i="11"/>
  <c r="O1380" i="11"/>
  <c r="P1380" i="11"/>
  <c r="A1381" i="11"/>
  <c r="AI1382" i="3"/>
  <c r="AK1382" i="3" s="1"/>
  <c r="AL1382" i="3"/>
  <c r="AN1382" i="3" s="1"/>
  <c r="AM1382" i="3"/>
  <c r="AO1382" i="3"/>
  <c r="AQ1382" i="3" s="1"/>
  <c r="AP1382" i="3"/>
  <c r="AR1382" i="3"/>
  <c r="AT1382" i="3" s="1"/>
  <c r="AS1382" i="3"/>
  <c r="AU1382" i="3"/>
  <c r="AW1382" i="3" s="1"/>
  <c r="AV1382" i="3"/>
  <c r="AX1382" i="3"/>
  <c r="AZ1382" i="3" s="1"/>
  <c r="AY1382" i="3"/>
  <c r="BA1382" i="3"/>
  <c r="BC1382" i="3" s="1"/>
  <c r="BB1382" i="3"/>
  <c r="BD1382" i="3"/>
  <c r="BF1382" i="3" s="1"/>
  <c r="U1382" i="3"/>
  <c r="BH1382" i="3" s="1"/>
  <c r="BG1382" i="3"/>
  <c r="BI1382" i="3" s="1"/>
  <c r="N1381" i="11"/>
  <c r="O1381" i="11"/>
  <c r="P1381" i="11"/>
  <c r="A1382" i="11"/>
  <c r="AI1383" i="3"/>
  <c r="AK1383" i="3" s="1"/>
  <c r="AL1383" i="3"/>
  <c r="AN1383" i="3" s="1"/>
  <c r="AM1383" i="3"/>
  <c r="AO1383" i="3"/>
  <c r="AQ1383" i="3" s="1"/>
  <c r="AP1383" i="3"/>
  <c r="AR1383" i="3"/>
  <c r="AT1383" i="3" s="1"/>
  <c r="AS1383" i="3"/>
  <c r="AU1383" i="3"/>
  <c r="AW1383" i="3" s="1"/>
  <c r="AV1383" i="3"/>
  <c r="AX1383" i="3"/>
  <c r="AZ1383" i="3" s="1"/>
  <c r="AY1383" i="3"/>
  <c r="BA1383" i="3"/>
  <c r="BC1383" i="3" s="1"/>
  <c r="BB1383" i="3"/>
  <c r="BD1383" i="3"/>
  <c r="BF1383" i="3" s="1"/>
  <c r="U1383" i="3"/>
  <c r="J1383" i="3" s="1"/>
  <c r="T1383" i="3" s="1"/>
  <c r="BG1383" i="3"/>
  <c r="BI1383" i="3" s="1"/>
  <c r="N1382" i="11"/>
  <c r="O1382" i="11"/>
  <c r="P1382" i="11"/>
  <c r="A1383" i="11"/>
  <c r="AI1384" i="3"/>
  <c r="AK1384" i="3" s="1"/>
  <c r="AL1384" i="3"/>
  <c r="AN1384" i="3" s="1"/>
  <c r="AM1384" i="3"/>
  <c r="AO1384" i="3"/>
  <c r="AQ1384" i="3" s="1"/>
  <c r="AP1384" i="3"/>
  <c r="AR1384" i="3"/>
  <c r="AT1384" i="3" s="1"/>
  <c r="AS1384" i="3"/>
  <c r="AU1384" i="3"/>
  <c r="AW1384" i="3" s="1"/>
  <c r="AV1384" i="3"/>
  <c r="AX1384" i="3"/>
  <c r="AZ1384" i="3" s="1"/>
  <c r="AY1384" i="3"/>
  <c r="BA1384" i="3"/>
  <c r="BC1384" i="3" s="1"/>
  <c r="BB1384" i="3"/>
  <c r="BD1384" i="3"/>
  <c r="BF1384" i="3" s="1"/>
  <c r="U1384" i="3"/>
  <c r="BE1384" i="3" s="1"/>
  <c r="BG1384" i="3"/>
  <c r="BI1384" i="3" s="1"/>
  <c r="N1383" i="11"/>
  <c r="O1383" i="11"/>
  <c r="P1383" i="11"/>
  <c r="A1384" i="11"/>
  <c r="AI1385" i="3"/>
  <c r="AK1385" i="3" s="1"/>
  <c r="AL1385" i="3"/>
  <c r="AM1385" i="3"/>
  <c r="AO1385" i="3"/>
  <c r="AQ1385" i="3" s="1"/>
  <c r="AP1385" i="3"/>
  <c r="AR1385" i="3"/>
  <c r="AT1385" i="3" s="1"/>
  <c r="AS1385" i="3"/>
  <c r="AU1385" i="3"/>
  <c r="AW1385" i="3" s="1"/>
  <c r="AV1385" i="3"/>
  <c r="AX1385" i="3"/>
  <c r="AZ1385" i="3" s="1"/>
  <c r="AY1385" i="3"/>
  <c r="BA1385" i="3"/>
  <c r="BC1385" i="3" s="1"/>
  <c r="BB1385" i="3"/>
  <c r="BD1385" i="3"/>
  <c r="BF1385" i="3" s="1"/>
  <c r="U1385" i="3"/>
  <c r="BG1385" i="3"/>
  <c r="BI1385" i="3" s="1"/>
  <c r="N1384" i="11"/>
  <c r="O1384" i="11"/>
  <c r="P1384" i="11"/>
  <c r="A1385" i="11"/>
  <c r="AI1386" i="3"/>
  <c r="AK1386" i="3" s="1"/>
  <c r="AL1386" i="3"/>
  <c r="AN1386" i="3" s="1"/>
  <c r="AM1386" i="3"/>
  <c r="AO1386" i="3"/>
  <c r="AQ1386" i="3" s="1"/>
  <c r="AP1386" i="3"/>
  <c r="AR1386" i="3"/>
  <c r="AT1386" i="3" s="1"/>
  <c r="AS1386" i="3"/>
  <c r="AU1386" i="3"/>
  <c r="AW1386" i="3" s="1"/>
  <c r="AV1386" i="3"/>
  <c r="AX1386" i="3"/>
  <c r="AZ1386" i="3" s="1"/>
  <c r="AY1386" i="3"/>
  <c r="BA1386" i="3"/>
  <c r="BC1386" i="3" s="1"/>
  <c r="BB1386" i="3"/>
  <c r="BD1386" i="3"/>
  <c r="BF1386" i="3" s="1"/>
  <c r="U1386" i="3"/>
  <c r="BG1386" i="3"/>
  <c r="N1385" i="11"/>
  <c r="O1385" i="11"/>
  <c r="P1385" i="11"/>
  <c r="A1386" i="11"/>
  <c r="AI1387" i="3"/>
  <c r="AK1387" i="3" s="1"/>
  <c r="AL1387" i="3"/>
  <c r="AN1387" i="3" s="1"/>
  <c r="AM1387" i="3"/>
  <c r="AO1387" i="3"/>
  <c r="AQ1387" i="3" s="1"/>
  <c r="AP1387" i="3"/>
  <c r="AR1387" i="3"/>
  <c r="AT1387" i="3" s="1"/>
  <c r="AS1387" i="3"/>
  <c r="AU1387" i="3"/>
  <c r="AW1387" i="3" s="1"/>
  <c r="AV1387" i="3"/>
  <c r="AX1387" i="3"/>
  <c r="AZ1387" i="3" s="1"/>
  <c r="AY1387" i="3"/>
  <c r="BA1387" i="3"/>
  <c r="BC1387" i="3" s="1"/>
  <c r="BB1387" i="3"/>
  <c r="BD1387" i="3"/>
  <c r="BF1387" i="3" s="1"/>
  <c r="U1387" i="3"/>
  <c r="BG1387" i="3"/>
  <c r="BI1387" i="3" s="1"/>
  <c r="N1386" i="11"/>
  <c r="O1386" i="11"/>
  <c r="P1386" i="11"/>
  <c r="A1387" i="11"/>
  <c r="AI1388" i="3"/>
  <c r="AK1388" i="3" s="1"/>
  <c r="AL1388" i="3"/>
  <c r="AM1388" i="3"/>
  <c r="AO1388" i="3"/>
  <c r="AQ1388" i="3" s="1"/>
  <c r="AP1388" i="3"/>
  <c r="AR1388" i="3"/>
  <c r="AT1388" i="3" s="1"/>
  <c r="AS1388" i="3"/>
  <c r="AU1388" i="3"/>
  <c r="AW1388" i="3" s="1"/>
  <c r="AV1388" i="3"/>
  <c r="AX1388" i="3"/>
  <c r="AZ1388" i="3" s="1"/>
  <c r="AY1388" i="3"/>
  <c r="BA1388" i="3"/>
  <c r="BC1388" i="3" s="1"/>
  <c r="BB1388" i="3"/>
  <c r="BD1388" i="3"/>
  <c r="BF1388" i="3" s="1"/>
  <c r="U1388" i="3"/>
  <c r="K1388" i="3" s="1"/>
  <c r="BG1388" i="3"/>
  <c r="BI1388" i="3" s="1"/>
  <c r="N1387" i="11"/>
  <c r="O1387" i="11"/>
  <c r="P1387" i="11"/>
  <c r="A1388" i="11"/>
  <c r="AI1389" i="3"/>
  <c r="AK1389" i="3" s="1"/>
  <c r="AL1389" i="3"/>
  <c r="AN1389" i="3" s="1"/>
  <c r="AM1389" i="3"/>
  <c r="AO1389" i="3"/>
  <c r="AQ1389" i="3" s="1"/>
  <c r="AP1389" i="3"/>
  <c r="AR1389" i="3"/>
  <c r="AT1389" i="3" s="1"/>
  <c r="AS1389" i="3"/>
  <c r="AU1389" i="3"/>
  <c r="AW1389" i="3" s="1"/>
  <c r="AV1389" i="3"/>
  <c r="AX1389" i="3"/>
  <c r="AZ1389" i="3" s="1"/>
  <c r="AY1389" i="3"/>
  <c r="BA1389" i="3"/>
  <c r="BC1389" i="3" s="1"/>
  <c r="BB1389" i="3"/>
  <c r="BD1389" i="3"/>
  <c r="BF1389" i="3" s="1"/>
  <c r="U1389" i="3"/>
  <c r="BH1389" i="3" s="1"/>
  <c r="BG1389" i="3"/>
  <c r="BI1389" i="3" s="1"/>
  <c r="N1388" i="11"/>
  <c r="O1388" i="11"/>
  <c r="P1388" i="11"/>
  <c r="A1389" i="11"/>
  <c r="AI1390" i="3"/>
  <c r="AK1390" i="3" s="1"/>
  <c r="AL1390" i="3"/>
  <c r="AN1390" i="3" s="1"/>
  <c r="AM1390" i="3"/>
  <c r="AO1390" i="3"/>
  <c r="AQ1390" i="3" s="1"/>
  <c r="AP1390" i="3"/>
  <c r="AR1390" i="3"/>
  <c r="AT1390" i="3" s="1"/>
  <c r="AS1390" i="3"/>
  <c r="AU1390" i="3"/>
  <c r="AV1390" i="3"/>
  <c r="AX1390" i="3"/>
  <c r="AZ1390" i="3" s="1"/>
  <c r="AY1390" i="3"/>
  <c r="BA1390" i="3"/>
  <c r="BC1390" i="3" s="1"/>
  <c r="BB1390" i="3"/>
  <c r="BD1390" i="3"/>
  <c r="BF1390" i="3" s="1"/>
  <c r="U1390" i="3"/>
  <c r="J1390" i="3" s="1"/>
  <c r="T1390" i="3" s="1"/>
  <c r="BG1390" i="3"/>
  <c r="BI1390" i="3" s="1"/>
  <c r="N1389" i="11"/>
  <c r="O1389" i="11"/>
  <c r="P1389" i="11"/>
  <c r="A1390" i="11"/>
  <c r="AI1391" i="3"/>
  <c r="AK1391" i="3" s="1"/>
  <c r="AL1391" i="3"/>
  <c r="AN1391" i="3" s="1"/>
  <c r="AM1391" i="3"/>
  <c r="AO1391" i="3"/>
  <c r="AQ1391" i="3" s="1"/>
  <c r="AP1391" i="3"/>
  <c r="AR1391" i="3"/>
  <c r="AT1391" i="3" s="1"/>
  <c r="AS1391" i="3"/>
  <c r="AU1391" i="3"/>
  <c r="AW1391" i="3" s="1"/>
  <c r="AV1391" i="3"/>
  <c r="AX1391" i="3"/>
  <c r="AZ1391" i="3" s="1"/>
  <c r="AY1391" i="3"/>
  <c r="BA1391" i="3"/>
  <c r="BC1391" i="3" s="1"/>
  <c r="BB1391" i="3"/>
  <c r="BD1391" i="3"/>
  <c r="BF1391" i="3" s="1"/>
  <c r="U1391" i="3"/>
  <c r="K1391" i="3" s="1"/>
  <c r="BG1391" i="3"/>
  <c r="BI1391" i="3" s="1"/>
  <c r="N1390" i="11"/>
  <c r="O1390" i="11"/>
  <c r="P1390" i="11"/>
  <c r="A1391" i="11"/>
  <c r="AI1392" i="3"/>
  <c r="AK1392" i="3" s="1"/>
  <c r="AL1392" i="3"/>
  <c r="AN1392" i="3" s="1"/>
  <c r="AM1392" i="3"/>
  <c r="AO1392" i="3"/>
  <c r="AQ1392" i="3" s="1"/>
  <c r="AP1392" i="3"/>
  <c r="AR1392" i="3"/>
  <c r="AT1392" i="3" s="1"/>
  <c r="AS1392" i="3"/>
  <c r="AU1392" i="3"/>
  <c r="AV1392" i="3"/>
  <c r="AX1392" i="3"/>
  <c r="AZ1392" i="3" s="1"/>
  <c r="AY1392" i="3"/>
  <c r="BA1392" i="3"/>
  <c r="BC1392" i="3" s="1"/>
  <c r="BB1392" i="3"/>
  <c r="BD1392" i="3"/>
  <c r="BF1392" i="3" s="1"/>
  <c r="U1392" i="3"/>
  <c r="BH1392" i="3" s="1"/>
  <c r="BG1392" i="3"/>
  <c r="BI1392" i="3" s="1"/>
  <c r="N1391" i="11"/>
  <c r="O1391" i="11"/>
  <c r="P1391" i="11"/>
  <c r="A1392" i="11"/>
  <c r="AI1393" i="3"/>
  <c r="AK1393" i="3" s="1"/>
  <c r="AL1393" i="3"/>
  <c r="AM1393" i="3"/>
  <c r="AO1393" i="3"/>
  <c r="AQ1393" i="3" s="1"/>
  <c r="AP1393" i="3"/>
  <c r="AR1393" i="3"/>
  <c r="AT1393" i="3" s="1"/>
  <c r="AS1393" i="3"/>
  <c r="AU1393" i="3"/>
  <c r="AW1393" i="3" s="1"/>
  <c r="AV1393" i="3"/>
  <c r="AX1393" i="3"/>
  <c r="AZ1393" i="3" s="1"/>
  <c r="AY1393" i="3"/>
  <c r="BA1393" i="3"/>
  <c r="BC1393" i="3" s="1"/>
  <c r="BB1393" i="3"/>
  <c r="BD1393" i="3"/>
  <c r="BF1393" i="3" s="1"/>
  <c r="U1393" i="3"/>
  <c r="BH1393" i="3" s="1"/>
  <c r="BG1393" i="3"/>
  <c r="BI1393" i="3" s="1"/>
  <c r="N1392" i="11"/>
  <c r="O1392" i="11"/>
  <c r="P1392" i="11"/>
  <c r="A1393" i="11"/>
  <c r="AI1394" i="3"/>
  <c r="AK1394" i="3" s="1"/>
  <c r="AL1394" i="3"/>
  <c r="AN1394" i="3" s="1"/>
  <c r="AM1394" i="3"/>
  <c r="AO1394" i="3"/>
  <c r="AQ1394" i="3" s="1"/>
  <c r="AP1394" i="3"/>
  <c r="AR1394" i="3"/>
  <c r="AT1394" i="3" s="1"/>
  <c r="AS1394" i="3"/>
  <c r="AU1394" i="3"/>
  <c r="AW1394" i="3" s="1"/>
  <c r="AV1394" i="3"/>
  <c r="AX1394" i="3"/>
  <c r="AZ1394" i="3" s="1"/>
  <c r="AY1394" i="3"/>
  <c r="BA1394" i="3"/>
  <c r="BC1394" i="3" s="1"/>
  <c r="BB1394" i="3"/>
  <c r="BD1394" i="3"/>
  <c r="BF1394" i="3" s="1"/>
  <c r="U1394" i="3"/>
  <c r="K1394" i="3" s="1"/>
  <c r="BG1394" i="3"/>
  <c r="BI1394" i="3" s="1"/>
  <c r="N1393" i="11"/>
  <c r="O1393" i="11"/>
  <c r="P1393" i="11"/>
  <c r="A1394" i="11"/>
  <c r="AI1395" i="3"/>
  <c r="AK1395" i="3" s="1"/>
  <c r="AL1395" i="3"/>
  <c r="AN1395" i="3" s="1"/>
  <c r="AM1395" i="3"/>
  <c r="AO1395" i="3"/>
  <c r="AQ1395" i="3" s="1"/>
  <c r="AP1395" i="3"/>
  <c r="AR1395" i="3"/>
  <c r="AT1395" i="3" s="1"/>
  <c r="AS1395" i="3"/>
  <c r="AU1395" i="3"/>
  <c r="AW1395" i="3" s="1"/>
  <c r="AV1395" i="3"/>
  <c r="AX1395" i="3"/>
  <c r="AZ1395" i="3" s="1"/>
  <c r="AY1395" i="3"/>
  <c r="BA1395" i="3"/>
  <c r="BC1395" i="3" s="1"/>
  <c r="BB1395" i="3"/>
  <c r="BD1395" i="3"/>
  <c r="BF1395" i="3" s="1"/>
  <c r="U1395" i="3"/>
  <c r="BG1395" i="3"/>
  <c r="BI1395" i="3" s="1"/>
  <c r="N1394" i="11"/>
  <c r="O1394" i="11"/>
  <c r="P1394" i="11"/>
  <c r="A1395" i="11"/>
  <c r="AI1396" i="3"/>
  <c r="AK1396" i="3" s="1"/>
  <c r="AL1396" i="3"/>
  <c r="AN1396" i="3" s="1"/>
  <c r="AM1396" i="3"/>
  <c r="AO1396" i="3"/>
  <c r="AQ1396" i="3" s="1"/>
  <c r="AP1396" i="3"/>
  <c r="AR1396" i="3"/>
  <c r="AT1396" i="3" s="1"/>
  <c r="AS1396" i="3"/>
  <c r="AU1396" i="3"/>
  <c r="AW1396" i="3" s="1"/>
  <c r="AV1396" i="3"/>
  <c r="AX1396" i="3"/>
  <c r="AZ1396" i="3" s="1"/>
  <c r="AY1396" i="3"/>
  <c r="BA1396" i="3"/>
  <c r="BC1396" i="3" s="1"/>
  <c r="BB1396" i="3"/>
  <c r="BD1396" i="3"/>
  <c r="BF1396" i="3" s="1"/>
  <c r="U1396" i="3"/>
  <c r="J1396" i="3" s="1"/>
  <c r="T1396" i="3" s="1"/>
  <c r="BG1396" i="3"/>
  <c r="BI1396" i="3" s="1"/>
  <c r="N1395" i="11"/>
  <c r="O1395" i="11"/>
  <c r="P1395" i="11"/>
  <c r="A1396" i="11"/>
  <c r="AI1397" i="3"/>
  <c r="AK1397" i="3" s="1"/>
  <c r="AL1397" i="3"/>
  <c r="AN1397" i="3" s="1"/>
  <c r="AM1397" i="3"/>
  <c r="AO1397" i="3"/>
  <c r="AQ1397" i="3" s="1"/>
  <c r="AP1397" i="3"/>
  <c r="AR1397" i="3"/>
  <c r="AT1397" i="3" s="1"/>
  <c r="AS1397" i="3"/>
  <c r="AU1397" i="3"/>
  <c r="AW1397" i="3" s="1"/>
  <c r="AV1397" i="3"/>
  <c r="AX1397" i="3"/>
  <c r="AY1397" i="3"/>
  <c r="BA1397" i="3"/>
  <c r="BC1397" i="3" s="1"/>
  <c r="BB1397" i="3"/>
  <c r="BD1397" i="3"/>
  <c r="BF1397" i="3" s="1"/>
  <c r="U1397" i="3"/>
  <c r="BG1397" i="3"/>
  <c r="BI1397" i="3" s="1"/>
  <c r="N1396" i="11"/>
  <c r="O1396" i="11"/>
  <c r="P1396" i="11"/>
  <c r="A1397" i="11"/>
  <c r="AI1398" i="3"/>
  <c r="AK1398" i="3" s="1"/>
  <c r="AL1398" i="3"/>
  <c r="AN1398" i="3" s="1"/>
  <c r="AM1398" i="3"/>
  <c r="AO1398" i="3"/>
  <c r="AQ1398" i="3" s="1"/>
  <c r="AP1398" i="3"/>
  <c r="AR1398" i="3"/>
  <c r="AS1398" i="3"/>
  <c r="AU1398" i="3"/>
  <c r="AW1398" i="3" s="1"/>
  <c r="AV1398" i="3"/>
  <c r="AX1398" i="3"/>
  <c r="AZ1398" i="3" s="1"/>
  <c r="AY1398" i="3"/>
  <c r="BA1398" i="3"/>
  <c r="BC1398" i="3" s="1"/>
  <c r="BB1398" i="3"/>
  <c r="BD1398" i="3"/>
  <c r="BF1398" i="3" s="1"/>
  <c r="U1398" i="3"/>
  <c r="K1398" i="3" s="1"/>
  <c r="BG1398" i="3"/>
  <c r="BI1398" i="3" s="1"/>
  <c r="N1397" i="11"/>
  <c r="O1397" i="11"/>
  <c r="P1397" i="11"/>
  <c r="A1398" i="11"/>
  <c r="AI1399" i="3"/>
  <c r="AK1399" i="3" s="1"/>
  <c r="AL1399" i="3"/>
  <c r="AN1399" i="3" s="1"/>
  <c r="AM1399" i="3"/>
  <c r="AO1399" i="3"/>
  <c r="AQ1399" i="3" s="1"/>
  <c r="AP1399" i="3"/>
  <c r="AR1399" i="3"/>
  <c r="AT1399" i="3" s="1"/>
  <c r="AS1399" i="3"/>
  <c r="AU1399" i="3"/>
  <c r="AW1399" i="3" s="1"/>
  <c r="AV1399" i="3"/>
  <c r="AX1399" i="3"/>
  <c r="AY1399" i="3"/>
  <c r="BA1399" i="3"/>
  <c r="BC1399" i="3" s="1"/>
  <c r="BB1399" i="3"/>
  <c r="BD1399" i="3"/>
  <c r="BF1399" i="3" s="1"/>
  <c r="U1399" i="3"/>
  <c r="J1399" i="3" s="1"/>
  <c r="T1399" i="3" s="1"/>
  <c r="BG1399" i="3"/>
  <c r="BI1399" i="3" s="1"/>
  <c r="N1398" i="11"/>
  <c r="O1398" i="11"/>
  <c r="P1398" i="11"/>
  <c r="A1399" i="11"/>
  <c r="AI1400" i="3"/>
  <c r="AK1400" i="3" s="1"/>
  <c r="AL1400" i="3"/>
  <c r="AN1400" i="3" s="1"/>
  <c r="AM1400" i="3"/>
  <c r="AO1400" i="3"/>
  <c r="AP1400" i="3"/>
  <c r="AR1400" i="3"/>
  <c r="AT1400" i="3" s="1"/>
  <c r="AS1400" i="3"/>
  <c r="AU1400" i="3"/>
  <c r="AW1400" i="3" s="1"/>
  <c r="AV1400" i="3"/>
  <c r="AX1400" i="3"/>
  <c r="AZ1400" i="3" s="1"/>
  <c r="AY1400" i="3"/>
  <c r="BA1400" i="3"/>
  <c r="BC1400" i="3" s="1"/>
  <c r="BB1400" i="3"/>
  <c r="BD1400" i="3"/>
  <c r="BF1400" i="3" s="1"/>
  <c r="U1400" i="3"/>
  <c r="K1400" i="3" s="1"/>
  <c r="BG1400" i="3"/>
  <c r="BI1400" i="3" s="1"/>
  <c r="N1399" i="11"/>
  <c r="O1399" i="11"/>
  <c r="P1399" i="11"/>
  <c r="A1400" i="11"/>
  <c r="AI1401" i="3"/>
  <c r="AK1401" i="3" s="1"/>
  <c r="AL1401" i="3"/>
  <c r="AN1401" i="3" s="1"/>
  <c r="AM1401" i="3"/>
  <c r="AO1401" i="3"/>
  <c r="AQ1401" i="3" s="1"/>
  <c r="AP1401" i="3"/>
  <c r="AR1401" i="3"/>
  <c r="AT1401" i="3" s="1"/>
  <c r="AS1401" i="3"/>
  <c r="AU1401" i="3"/>
  <c r="AW1401" i="3" s="1"/>
  <c r="AV1401" i="3"/>
  <c r="AX1401" i="3"/>
  <c r="AZ1401" i="3" s="1"/>
  <c r="AY1401" i="3"/>
  <c r="BA1401" i="3"/>
  <c r="BC1401" i="3" s="1"/>
  <c r="BB1401" i="3"/>
  <c r="BD1401" i="3"/>
  <c r="BF1401" i="3" s="1"/>
  <c r="U1401" i="3"/>
  <c r="BG1401" i="3"/>
  <c r="BI1401" i="3" s="1"/>
  <c r="N1400" i="11"/>
  <c r="O1400" i="11"/>
  <c r="P1400" i="11"/>
  <c r="A1401" i="11"/>
  <c r="AI1402" i="3"/>
  <c r="AK1402" i="3" s="1"/>
  <c r="AL1402" i="3"/>
  <c r="AM1402" i="3"/>
  <c r="AO1402" i="3"/>
  <c r="AQ1402" i="3" s="1"/>
  <c r="AP1402" i="3"/>
  <c r="AR1402" i="3"/>
  <c r="AT1402" i="3" s="1"/>
  <c r="AS1402" i="3"/>
  <c r="AU1402" i="3"/>
  <c r="AW1402" i="3" s="1"/>
  <c r="AV1402" i="3"/>
  <c r="AX1402" i="3"/>
  <c r="AZ1402" i="3" s="1"/>
  <c r="AY1402" i="3"/>
  <c r="BA1402" i="3"/>
  <c r="BC1402" i="3" s="1"/>
  <c r="BB1402" i="3"/>
  <c r="BD1402" i="3"/>
  <c r="BF1402" i="3" s="1"/>
  <c r="U1402" i="3"/>
  <c r="BH1402" i="3" s="1"/>
  <c r="BG1402" i="3"/>
  <c r="BI1402" i="3" s="1"/>
  <c r="N1401" i="11"/>
  <c r="O1401" i="11"/>
  <c r="P1401" i="11"/>
  <c r="A1402" i="11"/>
  <c r="AI1403" i="3"/>
  <c r="AK1403" i="3" s="1"/>
  <c r="AL1403" i="3"/>
  <c r="AN1403" i="3" s="1"/>
  <c r="AM1403" i="3"/>
  <c r="AO1403" i="3"/>
  <c r="AQ1403" i="3" s="1"/>
  <c r="AP1403" i="3"/>
  <c r="AR1403" i="3"/>
  <c r="AT1403" i="3" s="1"/>
  <c r="AS1403" i="3"/>
  <c r="AU1403" i="3"/>
  <c r="AW1403" i="3" s="1"/>
  <c r="AV1403" i="3"/>
  <c r="AX1403" i="3"/>
  <c r="AZ1403" i="3" s="1"/>
  <c r="AY1403" i="3"/>
  <c r="BA1403" i="3"/>
  <c r="BC1403" i="3" s="1"/>
  <c r="BB1403" i="3"/>
  <c r="BD1403" i="3"/>
  <c r="BF1403" i="3" s="1"/>
  <c r="U1403" i="3"/>
  <c r="BG1403" i="3"/>
  <c r="BI1403" i="3" s="1"/>
  <c r="N1402" i="11"/>
  <c r="O1402" i="11"/>
  <c r="P1402" i="11"/>
  <c r="A1403" i="11"/>
  <c r="AI1404" i="3"/>
  <c r="AK1404" i="3" s="1"/>
  <c r="AL1404" i="3"/>
  <c r="AM1404" i="3"/>
  <c r="AO1404" i="3"/>
  <c r="AQ1404" i="3" s="1"/>
  <c r="AP1404" i="3"/>
  <c r="AR1404" i="3"/>
  <c r="AT1404" i="3" s="1"/>
  <c r="AS1404" i="3"/>
  <c r="AU1404" i="3"/>
  <c r="AW1404" i="3" s="1"/>
  <c r="AV1404" i="3"/>
  <c r="AX1404" i="3"/>
  <c r="AZ1404" i="3" s="1"/>
  <c r="AY1404" i="3"/>
  <c r="BA1404" i="3"/>
  <c r="BC1404" i="3" s="1"/>
  <c r="BB1404" i="3"/>
  <c r="BD1404" i="3"/>
  <c r="BF1404" i="3" s="1"/>
  <c r="U1404" i="3"/>
  <c r="BH1404" i="3" s="1"/>
  <c r="BG1404" i="3"/>
  <c r="BI1404" i="3" s="1"/>
  <c r="N1403" i="11"/>
  <c r="O1403" i="11"/>
  <c r="P1403" i="11"/>
  <c r="A1404" i="11"/>
  <c r="AI1405" i="3"/>
  <c r="AK1405" i="3" s="1"/>
  <c r="AL1405" i="3"/>
  <c r="AM1405" i="3"/>
  <c r="AO1405" i="3"/>
  <c r="AQ1405" i="3" s="1"/>
  <c r="AP1405" i="3"/>
  <c r="AR1405" i="3"/>
  <c r="AT1405" i="3" s="1"/>
  <c r="AS1405" i="3"/>
  <c r="AU1405" i="3"/>
  <c r="AW1405" i="3" s="1"/>
  <c r="AV1405" i="3"/>
  <c r="AX1405" i="3"/>
  <c r="AZ1405" i="3" s="1"/>
  <c r="AY1405" i="3"/>
  <c r="BA1405" i="3"/>
  <c r="BC1405" i="3" s="1"/>
  <c r="BB1405" i="3"/>
  <c r="BD1405" i="3"/>
  <c r="BF1405" i="3" s="1"/>
  <c r="U1405" i="3"/>
  <c r="BH1405" i="3" s="1"/>
  <c r="BG1405" i="3"/>
  <c r="BI1405" i="3" s="1"/>
  <c r="N1404" i="11"/>
  <c r="O1404" i="11"/>
  <c r="P1404" i="11"/>
  <c r="A1405" i="11"/>
  <c r="AI1406" i="3"/>
  <c r="AK1406" i="3" s="1"/>
  <c r="AL1406" i="3"/>
  <c r="AN1406" i="3" s="1"/>
  <c r="AM1406" i="3"/>
  <c r="AO1406" i="3"/>
  <c r="AQ1406" i="3" s="1"/>
  <c r="AP1406" i="3"/>
  <c r="AR1406" i="3"/>
  <c r="AT1406" i="3" s="1"/>
  <c r="AS1406" i="3"/>
  <c r="AU1406" i="3"/>
  <c r="AW1406" i="3" s="1"/>
  <c r="AV1406" i="3"/>
  <c r="AX1406" i="3"/>
  <c r="AZ1406" i="3" s="1"/>
  <c r="AY1406" i="3"/>
  <c r="BA1406" i="3"/>
  <c r="BC1406" i="3" s="1"/>
  <c r="BB1406" i="3"/>
  <c r="BD1406" i="3"/>
  <c r="BF1406" i="3" s="1"/>
  <c r="U1406" i="3"/>
  <c r="BG1406" i="3"/>
  <c r="BI1406" i="3" s="1"/>
  <c r="N1405" i="11"/>
  <c r="O1405" i="11"/>
  <c r="P1405" i="11"/>
  <c r="A1406" i="11"/>
  <c r="AI1407" i="3"/>
  <c r="AK1407" i="3" s="1"/>
  <c r="AL1407" i="3"/>
  <c r="AN1407" i="3" s="1"/>
  <c r="AM1407" i="3"/>
  <c r="AO1407" i="3"/>
  <c r="AQ1407" i="3" s="1"/>
  <c r="AP1407" i="3"/>
  <c r="AR1407" i="3"/>
  <c r="AT1407" i="3" s="1"/>
  <c r="AS1407" i="3"/>
  <c r="AU1407" i="3"/>
  <c r="AW1407" i="3" s="1"/>
  <c r="AV1407" i="3"/>
  <c r="AX1407" i="3"/>
  <c r="AZ1407" i="3" s="1"/>
  <c r="AY1407" i="3"/>
  <c r="BA1407" i="3"/>
  <c r="BC1407" i="3" s="1"/>
  <c r="BB1407" i="3"/>
  <c r="BD1407" i="3"/>
  <c r="BF1407" i="3" s="1"/>
  <c r="U1407" i="3"/>
  <c r="BG1407" i="3"/>
  <c r="BI1407" i="3" s="1"/>
  <c r="N1406" i="11"/>
  <c r="O1406" i="11"/>
  <c r="P1406" i="11"/>
  <c r="A1407" i="11"/>
  <c r="AI1408" i="3"/>
  <c r="AK1408" i="3" s="1"/>
  <c r="AL1408" i="3"/>
  <c r="AN1408" i="3" s="1"/>
  <c r="AM1408" i="3"/>
  <c r="AO1408" i="3"/>
  <c r="AP1408" i="3"/>
  <c r="AR1408" i="3"/>
  <c r="AT1408" i="3" s="1"/>
  <c r="AS1408" i="3"/>
  <c r="AU1408" i="3"/>
  <c r="AW1408" i="3" s="1"/>
  <c r="AV1408" i="3"/>
  <c r="AX1408" i="3"/>
  <c r="AZ1408" i="3" s="1"/>
  <c r="AY1408" i="3"/>
  <c r="BA1408" i="3"/>
  <c r="BC1408" i="3" s="1"/>
  <c r="BB1408" i="3"/>
  <c r="BD1408" i="3"/>
  <c r="BF1408" i="3" s="1"/>
  <c r="U1408" i="3"/>
  <c r="BH1408" i="3" s="1"/>
  <c r="BG1408" i="3"/>
  <c r="BI1408" i="3" s="1"/>
  <c r="N1407" i="11"/>
  <c r="O1407" i="11"/>
  <c r="P1407" i="11"/>
  <c r="A1408" i="11"/>
  <c r="AI1409" i="3"/>
  <c r="AK1409" i="3" s="1"/>
  <c r="AL1409" i="3"/>
  <c r="AN1409" i="3" s="1"/>
  <c r="AM1409" i="3"/>
  <c r="AO1409" i="3"/>
  <c r="AQ1409" i="3" s="1"/>
  <c r="AP1409" i="3"/>
  <c r="AR1409" i="3"/>
  <c r="AT1409" i="3" s="1"/>
  <c r="AS1409" i="3"/>
  <c r="AU1409" i="3"/>
  <c r="AW1409" i="3" s="1"/>
  <c r="AV1409" i="3"/>
  <c r="AX1409" i="3"/>
  <c r="AZ1409" i="3" s="1"/>
  <c r="AY1409" i="3"/>
  <c r="BA1409" i="3"/>
  <c r="BC1409" i="3" s="1"/>
  <c r="BB1409" i="3"/>
  <c r="BD1409" i="3"/>
  <c r="BF1409" i="3" s="1"/>
  <c r="U1409" i="3"/>
  <c r="BG1409" i="3"/>
  <c r="BI1409" i="3" s="1"/>
  <c r="N1408" i="11"/>
  <c r="O1408" i="11"/>
  <c r="P1408" i="11"/>
  <c r="A1409" i="11"/>
  <c r="AI1410" i="3"/>
  <c r="AK1410" i="3" s="1"/>
  <c r="AL1410" i="3"/>
  <c r="AN1410" i="3" s="1"/>
  <c r="AM1410" i="3"/>
  <c r="AO1410" i="3"/>
  <c r="AQ1410" i="3" s="1"/>
  <c r="AP1410" i="3"/>
  <c r="AR1410" i="3"/>
  <c r="AT1410" i="3" s="1"/>
  <c r="AS1410" i="3"/>
  <c r="AU1410" i="3"/>
  <c r="AW1410" i="3" s="1"/>
  <c r="AV1410" i="3"/>
  <c r="AX1410" i="3"/>
  <c r="AZ1410" i="3" s="1"/>
  <c r="AY1410" i="3"/>
  <c r="BA1410" i="3"/>
  <c r="BC1410" i="3" s="1"/>
  <c r="BB1410" i="3"/>
  <c r="BD1410" i="3"/>
  <c r="BF1410" i="3" s="1"/>
  <c r="U1410" i="3"/>
  <c r="BG1410" i="3"/>
  <c r="BI1410" i="3" s="1"/>
  <c r="N1409" i="11"/>
  <c r="O1409" i="11"/>
  <c r="P1409" i="11"/>
  <c r="A1410" i="11"/>
  <c r="AI1411" i="3"/>
  <c r="AK1411" i="3" s="1"/>
  <c r="AL1411" i="3"/>
  <c r="AN1411" i="3" s="1"/>
  <c r="AM1411" i="3"/>
  <c r="AO1411" i="3"/>
  <c r="AQ1411" i="3" s="1"/>
  <c r="AP1411" i="3"/>
  <c r="AR1411" i="3"/>
  <c r="AT1411" i="3" s="1"/>
  <c r="AS1411" i="3"/>
  <c r="AU1411" i="3"/>
  <c r="AW1411" i="3" s="1"/>
  <c r="AV1411" i="3"/>
  <c r="AX1411" i="3"/>
  <c r="AZ1411" i="3" s="1"/>
  <c r="AY1411" i="3"/>
  <c r="BA1411" i="3"/>
  <c r="BC1411" i="3" s="1"/>
  <c r="BB1411" i="3"/>
  <c r="BD1411" i="3"/>
  <c r="BF1411" i="3" s="1"/>
  <c r="U1411" i="3"/>
  <c r="J1411" i="3" s="1"/>
  <c r="T1411" i="3" s="1"/>
  <c r="BG1411" i="3"/>
  <c r="BI1411" i="3" s="1"/>
  <c r="N1410" i="11"/>
  <c r="O1410" i="11"/>
  <c r="P1410" i="11"/>
  <c r="A1411" i="11"/>
  <c r="AI1412" i="3"/>
  <c r="AK1412" i="3" s="1"/>
  <c r="AL1412" i="3"/>
  <c r="AN1412" i="3" s="1"/>
  <c r="AM1412" i="3"/>
  <c r="AO1412" i="3"/>
  <c r="AP1412" i="3"/>
  <c r="AR1412" i="3"/>
  <c r="AT1412" i="3" s="1"/>
  <c r="AS1412" i="3"/>
  <c r="AU1412" i="3"/>
  <c r="AW1412" i="3" s="1"/>
  <c r="AV1412" i="3"/>
  <c r="AX1412" i="3"/>
  <c r="AZ1412" i="3" s="1"/>
  <c r="AY1412" i="3"/>
  <c r="BA1412" i="3"/>
  <c r="BC1412" i="3" s="1"/>
  <c r="BB1412" i="3"/>
  <c r="BD1412" i="3"/>
  <c r="BF1412" i="3" s="1"/>
  <c r="U1412" i="3"/>
  <c r="BG1412" i="3"/>
  <c r="BI1412" i="3" s="1"/>
  <c r="N1411" i="11"/>
  <c r="O1411" i="11"/>
  <c r="P1411" i="11"/>
  <c r="A1412" i="11"/>
  <c r="AI1413" i="3"/>
  <c r="AK1413" i="3" s="1"/>
  <c r="AL1413" i="3"/>
  <c r="AN1413" i="3" s="1"/>
  <c r="AM1413" i="3"/>
  <c r="AO1413" i="3"/>
  <c r="AQ1413" i="3" s="1"/>
  <c r="AP1413" i="3"/>
  <c r="AR1413" i="3"/>
  <c r="AT1413" i="3" s="1"/>
  <c r="AS1413" i="3"/>
  <c r="AU1413" i="3"/>
  <c r="AW1413" i="3" s="1"/>
  <c r="AV1413" i="3"/>
  <c r="AX1413" i="3"/>
  <c r="AZ1413" i="3" s="1"/>
  <c r="AY1413" i="3"/>
  <c r="BA1413" i="3"/>
  <c r="BC1413" i="3" s="1"/>
  <c r="BB1413" i="3"/>
  <c r="BD1413" i="3"/>
  <c r="BF1413" i="3" s="1"/>
  <c r="U1413" i="3"/>
  <c r="BG1413" i="3"/>
  <c r="BI1413" i="3" s="1"/>
  <c r="N1412" i="11"/>
  <c r="O1412" i="11"/>
  <c r="P1412" i="11"/>
  <c r="A1413" i="11"/>
  <c r="AI1414" i="3"/>
  <c r="AK1414" i="3" s="1"/>
  <c r="AL1414" i="3"/>
  <c r="AN1414" i="3" s="1"/>
  <c r="AM1414" i="3"/>
  <c r="AO1414" i="3"/>
  <c r="AQ1414" i="3" s="1"/>
  <c r="AP1414" i="3"/>
  <c r="AR1414" i="3"/>
  <c r="AT1414" i="3" s="1"/>
  <c r="AS1414" i="3"/>
  <c r="AU1414" i="3"/>
  <c r="AW1414" i="3" s="1"/>
  <c r="AV1414" i="3"/>
  <c r="AX1414" i="3"/>
  <c r="AZ1414" i="3" s="1"/>
  <c r="AY1414" i="3"/>
  <c r="BA1414" i="3"/>
  <c r="BC1414" i="3" s="1"/>
  <c r="BB1414" i="3"/>
  <c r="BD1414" i="3"/>
  <c r="BF1414" i="3" s="1"/>
  <c r="U1414" i="3"/>
  <c r="K1414" i="3" s="1"/>
  <c r="BG1414" i="3"/>
  <c r="BI1414" i="3" s="1"/>
  <c r="N1413" i="11"/>
  <c r="O1413" i="11"/>
  <c r="P1413" i="11"/>
  <c r="A1414" i="11"/>
  <c r="AI1415" i="3"/>
  <c r="AK1415" i="3" s="1"/>
  <c r="AL1415" i="3"/>
  <c r="AN1415" i="3" s="1"/>
  <c r="AM1415" i="3"/>
  <c r="AO1415" i="3"/>
  <c r="AQ1415" i="3" s="1"/>
  <c r="AP1415" i="3"/>
  <c r="AR1415" i="3"/>
  <c r="AT1415" i="3" s="1"/>
  <c r="AS1415" i="3"/>
  <c r="AU1415" i="3"/>
  <c r="AW1415" i="3" s="1"/>
  <c r="AV1415" i="3"/>
  <c r="AX1415" i="3"/>
  <c r="AZ1415" i="3" s="1"/>
  <c r="AY1415" i="3"/>
  <c r="BA1415" i="3"/>
  <c r="BC1415" i="3" s="1"/>
  <c r="BB1415" i="3"/>
  <c r="BD1415" i="3"/>
  <c r="BF1415" i="3" s="1"/>
  <c r="U1415" i="3"/>
  <c r="BE1415" i="3" s="1"/>
  <c r="BG1415" i="3"/>
  <c r="BI1415" i="3" s="1"/>
  <c r="N1414" i="11"/>
  <c r="O1414" i="11"/>
  <c r="P1414" i="11"/>
  <c r="A1415" i="11"/>
  <c r="AI1416" i="3"/>
  <c r="AK1416" i="3" s="1"/>
  <c r="AL1416" i="3"/>
  <c r="AM1416" i="3"/>
  <c r="AO1416" i="3"/>
  <c r="AQ1416" i="3" s="1"/>
  <c r="AP1416" i="3"/>
  <c r="AR1416" i="3"/>
  <c r="AT1416" i="3" s="1"/>
  <c r="AS1416" i="3"/>
  <c r="AU1416" i="3"/>
  <c r="AW1416" i="3" s="1"/>
  <c r="AV1416" i="3"/>
  <c r="AX1416" i="3"/>
  <c r="AZ1416" i="3" s="1"/>
  <c r="AY1416" i="3"/>
  <c r="BA1416" i="3"/>
  <c r="BC1416" i="3" s="1"/>
  <c r="BB1416" i="3"/>
  <c r="BD1416" i="3"/>
  <c r="BF1416" i="3" s="1"/>
  <c r="U1416" i="3"/>
  <c r="K1416" i="3" s="1"/>
  <c r="BG1416" i="3"/>
  <c r="BI1416" i="3" s="1"/>
  <c r="N1415" i="11"/>
  <c r="O1415" i="11"/>
  <c r="P1415" i="11"/>
  <c r="A1416" i="11"/>
  <c r="AI1417" i="3"/>
  <c r="AK1417" i="3" s="1"/>
  <c r="AL1417" i="3"/>
  <c r="AM1417" i="3"/>
  <c r="AO1417" i="3"/>
  <c r="AQ1417" i="3" s="1"/>
  <c r="AP1417" i="3"/>
  <c r="AR1417" i="3"/>
  <c r="AT1417" i="3" s="1"/>
  <c r="AS1417" i="3"/>
  <c r="AU1417" i="3"/>
  <c r="AW1417" i="3" s="1"/>
  <c r="AV1417" i="3"/>
  <c r="AX1417" i="3"/>
  <c r="AZ1417" i="3" s="1"/>
  <c r="AY1417" i="3"/>
  <c r="BA1417" i="3"/>
  <c r="BC1417" i="3" s="1"/>
  <c r="BB1417" i="3"/>
  <c r="BD1417" i="3"/>
  <c r="BF1417" i="3" s="1"/>
  <c r="U1417" i="3"/>
  <c r="K1417" i="3" s="1"/>
  <c r="BG1417" i="3"/>
  <c r="BI1417" i="3" s="1"/>
  <c r="N1416" i="11"/>
  <c r="O1416" i="11"/>
  <c r="P1416" i="11"/>
  <c r="A1417" i="11"/>
  <c r="AI1418" i="3"/>
  <c r="AK1418" i="3" s="1"/>
  <c r="AL1418" i="3"/>
  <c r="AN1418" i="3" s="1"/>
  <c r="AM1418" i="3"/>
  <c r="AO1418" i="3"/>
  <c r="AQ1418" i="3" s="1"/>
  <c r="AP1418" i="3"/>
  <c r="AR1418" i="3"/>
  <c r="AT1418" i="3" s="1"/>
  <c r="AS1418" i="3"/>
  <c r="AU1418" i="3"/>
  <c r="AW1418" i="3" s="1"/>
  <c r="AV1418" i="3"/>
  <c r="AX1418" i="3"/>
  <c r="AZ1418" i="3" s="1"/>
  <c r="AY1418" i="3"/>
  <c r="BA1418" i="3"/>
  <c r="BC1418" i="3" s="1"/>
  <c r="BB1418" i="3"/>
  <c r="BD1418" i="3"/>
  <c r="BF1418" i="3" s="1"/>
  <c r="U1418" i="3"/>
  <c r="J1418" i="3" s="1"/>
  <c r="T1418" i="3" s="1"/>
  <c r="BG1418" i="3"/>
  <c r="BI1418" i="3" s="1"/>
  <c r="N1417" i="11"/>
  <c r="O1417" i="11"/>
  <c r="P1417" i="11"/>
  <c r="A1418" i="11"/>
  <c r="AI1419" i="3"/>
  <c r="AK1419" i="3" s="1"/>
  <c r="AL1419" i="3"/>
  <c r="AN1419" i="3" s="1"/>
  <c r="AM1419" i="3"/>
  <c r="AO1419" i="3"/>
  <c r="AQ1419" i="3" s="1"/>
  <c r="AP1419" i="3"/>
  <c r="AR1419" i="3"/>
  <c r="AT1419" i="3" s="1"/>
  <c r="AS1419" i="3"/>
  <c r="AU1419" i="3"/>
  <c r="AW1419" i="3" s="1"/>
  <c r="AV1419" i="3"/>
  <c r="AX1419" i="3"/>
  <c r="AZ1419" i="3" s="1"/>
  <c r="AY1419" i="3"/>
  <c r="BA1419" i="3"/>
  <c r="BC1419" i="3" s="1"/>
  <c r="BB1419" i="3"/>
  <c r="BD1419" i="3"/>
  <c r="BF1419" i="3" s="1"/>
  <c r="U1419" i="3"/>
  <c r="K1419" i="3" s="1"/>
  <c r="BG1419" i="3"/>
  <c r="BI1419" i="3" s="1"/>
  <c r="N1418" i="11"/>
  <c r="O1418" i="11"/>
  <c r="P1418" i="11"/>
  <c r="A1419" i="11"/>
  <c r="AI1420" i="3"/>
  <c r="AK1420" i="3" s="1"/>
  <c r="AL1420" i="3"/>
  <c r="AN1420" i="3" s="1"/>
  <c r="AM1420" i="3"/>
  <c r="AO1420" i="3"/>
  <c r="AP1420" i="3"/>
  <c r="AR1420" i="3"/>
  <c r="AT1420" i="3" s="1"/>
  <c r="AS1420" i="3"/>
  <c r="AU1420" i="3"/>
  <c r="AW1420" i="3" s="1"/>
  <c r="AV1420" i="3"/>
  <c r="AX1420" i="3"/>
  <c r="AZ1420" i="3" s="1"/>
  <c r="AY1420" i="3"/>
  <c r="BA1420" i="3"/>
  <c r="BC1420" i="3" s="1"/>
  <c r="BB1420" i="3"/>
  <c r="BD1420" i="3"/>
  <c r="BF1420" i="3" s="1"/>
  <c r="U1420" i="3"/>
  <c r="BG1420" i="3"/>
  <c r="BI1420" i="3" s="1"/>
  <c r="N1419" i="11"/>
  <c r="O1419" i="11"/>
  <c r="P1419" i="11"/>
  <c r="A1420" i="11"/>
  <c r="AI1421" i="3"/>
  <c r="AK1421" i="3" s="1"/>
  <c r="AL1421" i="3"/>
  <c r="AN1421" i="3" s="1"/>
  <c r="AM1421" i="3"/>
  <c r="AO1421" i="3"/>
  <c r="AQ1421" i="3" s="1"/>
  <c r="AP1421" i="3"/>
  <c r="AR1421" i="3"/>
  <c r="AT1421" i="3" s="1"/>
  <c r="AS1421" i="3"/>
  <c r="AU1421" i="3"/>
  <c r="AV1421" i="3"/>
  <c r="AX1421" i="3"/>
  <c r="AZ1421" i="3" s="1"/>
  <c r="AY1421" i="3"/>
  <c r="BA1421" i="3"/>
  <c r="BC1421" i="3" s="1"/>
  <c r="BB1421" i="3"/>
  <c r="BD1421" i="3"/>
  <c r="BF1421" i="3" s="1"/>
  <c r="U1421" i="3"/>
  <c r="BG1421" i="3"/>
  <c r="BI1421" i="3" s="1"/>
  <c r="N1420" i="11"/>
  <c r="O1420" i="11"/>
  <c r="P1420" i="11"/>
  <c r="A1421" i="11"/>
  <c r="AI1422" i="3"/>
  <c r="AK1422" i="3" s="1"/>
  <c r="AL1422" i="3"/>
  <c r="AN1422" i="3" s="1"/>
  <c r="AM1422" i="3"/>
  <c r="AO1422" i="3"/>
  <c r="AQ1422" i="3" s="1"/>
  <c r="AP1422" i="3"/>
  <c r="AR1422" i="3"/>
  <c r="AT1422" i="3" s="1"/>
  <c r="AS1422" i="3"/>
  <c r="AU1422" i="3"/>
  <c r="AW1422" i="3" s="1"/>
  <c r="AV1422" i="3"/>
  <c r="AX1422" i="3"/>
  <c r="AZ1422" i="3" s="1"/>
  <c r="AY1422" i="3"/>
  <c r="BA1422" i="3"/>
  <c r="BC1422" i="3" s="1"/>
  <c r="BB1422" i="3"/>
  <c r="BD1422" i="3"/>
  <c r="BF1422" i="3" s="1"/>
  <c r="U1422" i="3"/>
  <c r="K1422" i="3" s="1"/>
  <c r="BG1422" i="3"/>
  <c r="BI1422" i="3" s="1"/>
  <c r="N1421" i="11"/>
  <c r="O1421" i="11"/>
  <c r="P1421" i="11"/>
  <c r="A1422" i="11"/>
  <c r="AI1423" i="3"/>
  <c r="AK1423" i="3" s="1"/>
  <c r="AL1423" i="3"/>
  <c r="AN1423" i="3" s="1"/>
  <c r="AM1423" i="3"/>
  <c r="AO1423" i="3"/>
  <c r="AQ1423" i="3" s="1"/>
  <c r="AP1423" i="3"/>
  <c r="AR1423" i="3"/>
  <c r="AS1423" i="3"/>
  <c r="AU1423" i="3"/>
  <c r="AW1423" i="3" s="1"/>
  <c r="AV1423" i="3"/>
  <c r="AX1423" i="3"/>
  <c r="AZ1423" i="3" s="1"/>
  <c r="AY1423" i="3"/>
  <c r="BA1423" i="3"/>
  <c r="BC1423" i="3" s="1"/>
  <c r="BB1423" i="3"/>
  <c r="BD1423" i="3"/>
  <c r="BF1423" i="3" s="1"/>
  <c r="U1423" i="3"/>
  <c r="BG1423" i="3"/>
  <c r="BI1423" i="3" s="1"/>
  <c r="N1422" i="11"/>
  <c r="O1422" i="11"/>
  <c r="P1422" i="11"/>
  <c r="A1423" i="11"/>
  <c r="AI1424" i="3"/>
  <c r="AK1424" i="3" s="1"/>
  <c r="AL1424" i="3"/>
  <c r="AN1424" i="3" s="1"/>
  <c r="AM1424" i="3"/>
  <c r="AO1424" i="3"/>
  <c r="AQ1424" i="3" s="1"/>
  <c r="AP1424" i="3"/>
  <c r="AR1424" i="3"/>
  <c r="AT1424" i="3" s="1"/>
  <c r="AS1424" i="3"/>
  <c r="AU1424" i="3"/>
  <c r="AW1424" i="3" s="1"/>
  <c r="AV1424" i="3"/>
  <c r="AX1424" i="3"/>
  <c r="AZ1424" i="3" s="1"/>
  <c r="AY1424" i="3"/>
  <c r="BA1424" i="3"/>
  <c r="BC1424" i="3" s="1"/>
  <c r="BB1424" i="3"/>
  <c r="BD1424" i="3"/>
  <c r="BF1424" i="3" s="1"/>
  <c r="U1424" i="3"/>
  <c r="BG1424" i="3"/>
  <c r="BI1424" i="3" s="1"/>
  <c r="N1423" i="11"/>
  <c r="O1423" i="11"/>
  <c r="P1423" i="11"/>
  <c r="A1424" i="11"/>
  <c r="AI1425" i="3"/>
  <c r="AK1425" i="3" s="1"/>
  <c r="AL1425" i="3"/>
  <c r="AN1425" i="3" s="1"/>
  <c r="AM1425" i="3"/>
  <c r="AO1425" i="3"/>
  <c r="AQ1425" i="3" s="1"/>
  <c r="AP1425" i="3"/>
  <c r="AR1425" i="3"/>
  <c r="AT1425" i="3" s="1"/>
  <c r="AS1425" i="3"/>
  <c r="AU1425" i="3"/>
  <c r="AW1425" i="3" s="1"/>
  <c r="AV1425" i="3"/>
  <c r="AX1425" i="3"/>
  <c r="AY1425" i="3"/>
  <c r="BA1425" i="3"/>
  <c r="BC1425" i="3" s="1"/>
  <c r="BB1425" i="3"/>
  <c r="BD1425" i="3"/>
  <c r="BF1425" i="3" s="1"/>
  <c r="U1425" i="3"/>
  <c r="K1425" i="3" s="1"/>
  <c r="BG1425" i="3"/>
  <c r="BI1425" i="3" s="1"/>
  <c r="N1424" i="11"/>
  <c r="O1424" i="11"/>
  <c r="P1424" i="11"/>
  <c r="A1425" i="11"/>
  <c r="AI1426" i="3"/>
  <c r="AK1426" i="3" s="1"/>
  <c r="AL1426" i="3"/>
  <c r="AN1426" i="3" s="1"/>
  <c r="AM1426" i="3"/>
  <c r="AO1426" i="3"/>
  <c r="AQ1426" i="3" s="1"/>
  <c r="AP1426" i="3"/>
  <c r="AR1426" i="3"/>
  <c r="AT1426" i="3" s="1"/>
  <c r="AS1426" i="3"/>
  <c r="AU1426" i="3"/>
  <c r="AW1426" i="3" s="1"/>
  <c r="AV1426" i="3"/>
  <c r="AX1426" i="3"/>
  <c r="AZ1426" i="3" s="1"/>
  <c r="AY1426" i="3"/>
  <c r="BA1426" i="3"/>
  <c r="BC1426" i="3" s="1"/>
  <c r="BB1426" i="3"/>
  <c r="BD1426" i="3"/>
  <c r="BF1426" i="3" s="1"/>
  <c r="U1426" i="3"/>
  <c r="BG1426" i="3"/>
  <c r="BI1426" i="3" s="1"/>
  <c r="N1425" i="11"/>
  <c r="O1425" i="11"/>
  <c r="P1425" i="11"/>
  <c r="A1426" i="11"/>
  <c r="AI1427" i="3"/>
  <c r="AK1427" i="3" s="1"/>
  <c r="AL1427" i="3"/>
  <c r="AN1427" i="3" s="1"/>
  <c r="AM1427" i="3"/>
  <c r="AO1427" i="3"/>
  <c r="AP1427" i="3"/>
  <c r="AR1427" i="3"/>
  <c r="AT1427" i="3" s="1"/>
  <c r="AS1427" i="3"/>
  <c r="AU1427" i="3"/>
  <c r="AW1427" i="3" s="1"/>
  <c r="AV1427" i="3"/>
  <c r="AX1427" i="3"/>
  <c r="AZ1427" i="3" s="1"/>
  <c r="AY1427" i="3"/>
  <c r="BA1427" i="3"/>
  <c r="BC1427" i="3" s="1"/>
  <c r="BB1427" i="3"/>
  <c r="BD1427" i="3"/>
  <c r="BF1427" i="3" s="1"/>
  <c r="U1427" i="3"/>
  <c r="K1427" i="3" s="1"/>
  <c r="BG1427" i="3"/>
  <c r="BI1427" i="3" s="1"/>
  <c r="N1426" i="11"/>
  <c r="O1426" i="11"/>
  <c r="P1426" i="11"/>
  <c r="A1427" i="11"/>
  <c r="AI1428" i="3"/>
  <c r="AK1428" i="3" s="1"/>
  <c r="AL1428" i="3"/>
  <c r="AM1428" i="3"/>
  <c r="AO1428" i="3"/>
  <c r="AQ1428" i="3" s="1"/>
  <c r="AP1428" i="3"/>
  <c r="AR1428" i="3"/>
  <c r="AT1428" i="3" s="1"/>
  <c r="AS1428" i="3"/>
  <c r="AU1428" i="3"/>
  <c r="AW1428" i="3" s="1"/>
  <c r="AV1428" i="3"/>
  <c r="AX1428" i="3"/>
  <c r="AZ1428" i="3" s="1"/>
  <c r="AY1428" i="3"/>
  <c r="BA1428" i="3"/>
  <c r="BC1428" i="3" s="1"/>
  <c r="BB1428" i="3"/>
  <c r="BD1428" i="3"/>
  <c r="BF1428" i="3" s="1"/>
  <c r="U1428" i="3"/>
  <c r="BH1428" i="3" s="1"/>
  <c r="BG1428" i="3"/>
  <c r="BI1428" i="3" s="1"/>
  <c r="N1427" i="11"/>
  <c r="O1427" i="11"/>
  <c r="P1427" i="11"/>
  <c r="A1428" i="11"/>
  <c r="AI1429" i="3"/>
  <c r="AK1429" i="3" s="1"/>
  <c r="AL1429" i="3"/>
  <c r="AM1429" i="3"/>
  <c r="AO1429" i="3"/>
  <c r="AQ1429" i="3" s="1"/>
  <c r="AP1429" i="3"/>
  <c r="AR1429" i="3"/>
  <c r="AT1429" i="3" s="1"/>
  <c r="AS1429" i="3"/>
  <c r="AU1429" i="3"/>
  <c r="AW1429" i="3" s="1"/>
  <c r="AV1429" i="3"/>
  <c r="AX1429" i="3"/>
  <c r="AZ1429" i="3" s="1"/>
  <c r="AY1429" i="3"/>
  <c r="BA1429" i="3"/>
  <c r="BC1429" i="3" s="1"/>
  <c r="BB1429" i="3"/>
  <c r="BD1429" i="3"/>
  <c r="BF1429" i="3" s="1"/>
  <c r="U1429" i="3"/>
  <c r="J1429" i="3" s="1"/>
  <c r="T1429" i="3" s="1"/>
  <c r="BG1429" i="3"/>
  <c r="BI1429" i="3" s="1"/>
  <c r="N1428" i="11"/>
  <c r="O1428" i="11"/>
  <c r="P1428" i="11"/>
  <c r="A1429" i="11"/>
  <c r="AI1430" i="3"/>
  <c r="AK1430" i="3" s="1"/>
  <c r="AL1430" i="3"/>
  <c r="AN1430" i="3" s="1"/>
  <c r="AM1430" i="3"/>
  <c r="AO1430" i="3"/>
  <c r="AQ1430" i="3" s="1"/>
  <c r="AP1430" i="3"/>
  <c r="AR1430" i="3"/>
  <c r="AT1430" i="3" s="1"/>
  <c r="AS1430" i="3"/>
  <c r="AU1430" i="3"/>
  <c r="AW1430" i="3" s="1"/>
  <c r="AV1430" i="3"/>
  <c r="AX1430" i="3"/>
  <c r="AY1430" i="3"/>
  <c r="BA1430" i="3"/>
  <c r="BC1430" i="3" s="1"/>
  <c r="BB1430" i="3"/>
  <c r="BD1430" i="3"/>
  <c r="BF1430" i="3" s="1"/>
  <c r="U1430" i="3"/>
  <c r="BG1430" i="3"/>
  <c r="BI1430" i="3" s="1"/>
  <c r="N1429" i="11"/>
  <c r="O1429" i="11"/>
  <c r="P1429" i="11"/>
  <c r="A1430" i="11"/>
  <c r="AI1431" i="3"/>
  <c r="AK1431" i="3" s="1"/>
  <c r="AL1431" i="3"/>
  <c r="AN1431" i="3" s="1"/>
  <c r="AM1431" i="3"/>
  <c r="AO1431" i="3"/>
  <c r="AQ1431" i="3" s="1"/>
  <c r="AP1431" i="3"/>
  <c r="AR1431" i="3"/>
  <c r="AT1431" i="3" s="1"/>
  <c r="AS1431" i="3"/>
  <c r="AU1431" i="3"/>
  <c r="AW1431" i="3" s="1"/>
  <c r="AV1431" i="3"/>
  <c r="AX1431" i="3"/>
  <c r="AZ1431" i="3" s="1"/>
  <c r="AY1431" i="3"/>
  <c r="BA1431" i="3"/>
  <c r="BC1431" i="3" s="1"/>
  <c r="BB1431" i="3"/>
  <c r="BD1431" i="3"/>
  <c r="BF1431" i="3" s="1"/>
  <c r="U1431" i="3"/>
  <c r="J1431" i="3" s="1"/>
  <c r="T1431" i="3" s="1"/>
  <c r="BG1431" i="3"/>
  <c r="BI1431" i="3" s="1"/>
  <c r="N1430" i="11"/>
  <c r="O1430" i="11"/>
  <c r="P1430" i="11"/>
  <c r="A1431" i="11"/>
  <c r="AI1432" i="3"/>
  <c r="AK1432" i="3" s="1"/>
  <c r="AL1432" i="3"/>
  <c r="AN1432" i="3" s="1"/>
  <c r="AM1432" i="3"/>
  <c r="AO1432" i="3"/>
  <c r="AQ1432" i="3" s="1"/>
  <c r="AP1432" i="3"/>
  <c r="AR1432" i="3"/>
  <c r="AT1432" i="3" s="1"/>
  <c r="AS1432" i="3"/>
  <c r="AU1432" i="3"/>
  <c r="AW1432" i="3" s="1"/>
  <c r="AV1432" i="3"/>
  <c r="AX1432" i="3"/>
  <c r="AZ1432" i="3" s="1"/>
  <c r="AY1432" i="3"/>
  <c r="BA1432" i="3"/>
  <c r="BC1432" i="3" s="1"/>
  <c r="BB1432" i="3"/>
  <c r="BD1432" i="3"/>
  <c r="BF1432" i="3" s="1"/>
  <c r="U1432" i="3"/>
  <c r="J1432" i="3" s="1"/>
  <c r="T1432" i="3" s="1"/>
  <c r="BG1432" i="3"/>
  <c r="BI1432" i="3" s="1"/>
  <c r="N1431" i="11"/>
  <c r="O1431" i="11"/>
  <c r="P1431" i="11"/>
  <c r="A1432" i="11"/>
  <c r="AI1433" i="3"/>
  <c r="AK1433" i="3" s="1"/>
  <c r="AL1433" i="3"/>
  <c r="AN1433" i="3" s="1"/>
  <c r="AM1433" i="3"/>
  <c r="AO1433" i="3"/>
  <c r="AQ1433" i="3" s="1"/>
  <c r="AP1433" i="3"/>
  <c r="AR1433" i="3"/>
  <c r="AT1433" i="3" s="1"/>
  <c r="AS1433" i="3"/>
  <c r="AU1433" i="3"/>
  <c r="AW1433" i="3" s="1"/>
  <c r="AV1433" i="3"/>
  <c r="AX1433" i="3"/>
  <c r="AZ1433" i="3" s="1"/>
  <c r="AY1433" i="3"/>
  <c r="BA1433" i="3"/>
  <c r="BC1433" i="3" s="1"/>
  <c r="BB1433" i="3"/>
  <c r="BD1433" i="3"/>
  <c r="BF1433" i="3" s="1"/>
  <c r="U1433" i="3"/>
  <c r="BG1433" i="3"/>
  <c r="BI1433" i="3" s="1"/>
  <c r="N1432" i="11"/>
  <c r="O1432" i="11"/>
  <c r="P1432" i="11"/>
  <c r="A1433" i="11"/>
  <c r="AI1434" i="3"/>
  <c r="AK1434" i="3" s="1"/>
  <c r="AL1434" i="3"/>
  <c r="AN1434" i="3" s="1"/>
  <c r="AM1434" i="3"/>
  <c r="AO1434" i="3"/>
  <c r="AQ1434" i="3" s="1"/>
  <c r="AP1434" i="3"/>
  <c r="AR1434" i="3"/>
  <c r="AT1434" i="3" s="1"/>
  <c r="AS1434" i="3"/>
  <c r="AU1434" i="3"/>
  <c r="AW1434" i="3" s="1"/>
  <c r="AV1434" i="3"/>
  <c r="AX1434" i="3"/>
  <c r="AY1434" i="3"/>
  <c r="BA1434" i="3"/>
  <c r="BC1434" i="3" s="1"/>
  <c r="BB1434" i="3"/>
  <c r="BD1434" i="3"/>
  <c r="BF1434" i="3" s="1"/>
  <c r="U1434" i="3"/>
  <c r="J1434" i="3" s="1"/>
  <c r="T1434" i="3" s="1"/>
  <c r="BG1434" i="3"/>
  <c r="BI1434" i="3" s="1"/>
  <c r="N1433" i="11"/>
  <c r="O1433" i="11"/>
  <c r="P1433" i="11"/>
  <c r="A1434" i="11"/>
  <c r="AI1435" i="3"/>
  <c r="AK1435" i="3" s="1"/>
  <c r="AL1435" i="3"/>
  <c r="AN1435" i="3" s="1"/>
  <c r="AM1435" i="3"/>
  <c r="AO1435" i="3"/>
  <c r="AQ1435" i="3" s="1"/>
  <c r="AP1435" i="3"/>
  <c r="AR1435" i="3"/>
  <c r="AT1435" i="3" s="1"/>
  <c r="AS1435" i="3"/>
  <c r="AU1435" i="3"/>
  <c r="AW1435" i="3" s="1"/>
  <c r="AV1435" i="3"/>
  <c r="AX1435" i="3"/>
  <c r="AZ1435" i="3" s="1"/>
  <c r="AY1435" i="3"/>
  <c r="BA1435" i="3"/>
  <c r="BC1435" i="3" s="1"/>
  <c r="BB1435" i="3"/>
  <c r="BD1435" i="3"/>
  <c r="BF1435" i="3" s="1"/>
  <c r="U1435" i="3"/>
  <c r="BG1435" i="3"/>
  <c r="BI1435" i="3" s="1"/>
  <c r="N1434" i="11"/>
  <c r="O1434" i="11"/>
  <c r="P1434" i="11"/>
  <c r="A1435" i="11"/>
  <c r="AI1436" i="3"/>
  <c r="AK1436" i="3" s="1"/>
  <c r="AL1436" i="3"/>
  <c r="AN1436" i="3" s="1"/>
  <c r="AM1436" i="3"/>
  <c r="AO1436" i="3"/>
  <c r="AP1436" i="3"/>
  <c r="AR1436" i="3"/>
  <c r="AT1436" i="3" s="1"/>
  <c r="AS1436" i="3"/>
  <c r="AU1436" i="3"/>
  <c r="AW1436" i="3" s="1"/>
  <c r="AV1436" i="3"/>
  <c r="AX1436" i="3"/>
  <c r="AZ1436" i="3" s="1"/>
  <c r="AY1436" i="3"/>
  <c r="BA1436" i="3"/>
  <c r="BC1436" i="3" s="1"/>
  <c r="BB1436" i="3"/>
  <c r="BD1436" i="3"/>
  <c r="BF1436" i="3" s="1"/>
  <c r="U1436" i="3"/>
  <c r="J1436" i="3" s="1"/>
  <c r="T1436" i="3" s="1"/>
  <c r="BG1436" i="3"/>
  <c r="BI1436" i="3" s="1"/>
  <c r="N1435" i="11"/>
  <c r="O1435" i="11"/>
  <c r="P1435" i="11"/>
  <c r="A1436" i="11"/>
  <c r="AI1437" i="3"/>
  <c r="AK1437" i="3" s="1"/>
  <c r="AL1437" i="3"/>
  <c r="AN1437" i="3" s="1"/>
  <c r="AM1437" i="3"/>
  <c r="AO1437" i="3"/>
  <c r="AQ1437" i="3" s="1"/>
  <c r="AP1437" i="3"/>
  <c r="AR1437" i="3"/>
  <c r="AT1437" i="3" s="1"/>
  <c r="AS1437" i="3"/>
  <c r="AU1437" i="3"/>
  <c r="AW1437" i="3" s="1"/>
  <c r="AV1437" i="3"/>
  <c r="AX1437" i="3"/>
  <c r="AZ1437" i="3" s="1"/>
  <c r="AY1437" i="3"/>
  <c r="BA1437" i="3"/>
  <c r="BC1437" i="3" s="1"/>
  <c r="BB1437" i="3"/>
  <c r="BD1437" i="3"/>
  <c r="BF1437" i="3" s="1"/>
  <c r="U1437" i="3"/>
  <c r="BH1437" i="3" s="1"/>
  <c r="BG1437" i="3"/>
  <c r="BI1437" i="3" s="1"/>
  <c r="N1436" i="11"/>
  <c r="O1436" i="11"/>
  <c r="P1436" i="11"/>
  <c r="A1437" i="11"/>
  <c r="AI1438" i="3"/>
  <c r="AK1438" i="3" s="1"/>
  <c r="AL1438" i="3"/>
  <c r="AN1438" i="3" s="1"/>
  <c r="AM1438" i="3"/>
  <c r="AO1438" i="3"/>
  <c r="AQ1438" i="3" s="1"/>
  <c r="AP1438" i="3"/>
  <c r="AR1438" i="3"/>
  <c r="AT1438" i="3" s="1"/>
  <c r="AS1438" i="3"/>
  <c r="AU1438" i="3"/>
  <c r="AW1438" i="3" s="1"/>
  <c r="AV1438" i="3"/>
  <c r="AX1438" i="3"/>
  <c r="AZ1438" i="3" s="1"/>
  <c r="AY1438" i="3"/>
  <c r="BA1438" i="3"/>
  <c r="BC1438" i="3" s="1"/>
  <c r="BB1438" i="3"/>
  <c r="BD1438" i="3"/>
  <c r="BF1438" i="3" s="1"/>
  <c r="U1438" i="3"/>
  <c r="BG1438" i="3"/>
  <c r="BI1438" i="3" s="1"/>
  <c r="N1437" i="11"/>
  <c r="O1437" i="11"/>
  <c r="P1437" i="11"/>
  <c r="A1438" i="11"/>
  <c r="AI1439" i="3"/>
  <c r="AK1439" i="3" s="1"/>
  <c r="AL1439" i="3"/>
  <c r="AN1439" i="3" s="1"/>
  <c r="AM1439" i="3"/>
  <c r="AO1439" i="3"/>
  <c r="AQ1439" i="3" s="1"/>
  <c r="AP1439" i="3"/>
  <c r="AR1439" i="3"/>
  <c r="AT1439" i="3" s="1"/>
  <c r="AS1439" i="3"/>
  <c r="AU1439" i="3"/>
  <c r="AW1439" i="3" s="1"/>
  <c r="AV1439" i="3"/>
  <c r="AX1439" i="3"/>
  <c r="AZ1439" i="3" s="1"/>
  <c r="AY1439" i="3"/>
  <c r="BA1439" i="3"/>
  <c r="BC1439" i="3" s="1"/>
  <c r="BB1439" i="3"/>
  <c r="BD1439" i="3"/>
  <c r="BF1439" i="3" s="1"/>
  <c r="U1439" i="3"/>
  <c r="J1439" i="3" s="1"/>
  <c r="T1439" i="3" s="1"/>
  <c r="BG1439" i="3"/>
  <c r="BI1439" i="3" s="1"/>
  <c r="N1438" i="11"/>
  <c r="O1438" i="11"/>
  <c r="P1438" i="11"/>
  <c r="A1439" i="11"/>
  <c r="AI1440" i="3"/>
  <c r="AK1440" i="3" s="1"/>
  <c r="AL1440" i="3"/>
  <c r="AN1440" i="3" s="1"/>
  <c r="AM1440" i="3"/>
  <c r="AO1440" i="3"/>
  <c r="AQ1440" i="3" s="1"/>
  <c r="AP1440" i="3"/>
  <c r="AR1440" i="3"/>
  <c r="AT1440" i="3" s="1"/>
  <c r="AS1440" i="3"/>
  <c r="AU1440" i="3"/>
  <c r="AW1440" i="3" s="1"/>
  <c r="AV1440" i="3"/>
  <c r="AX1440" i="3"/>
  <c r="AZ1440" i="3" s="1"/>
  <c r="AY1440" i="3"/>
  <c r="BA1440" i="3"/>
  <c r="BC1440" i="3" s="1"/>
  <c r="BB1440" i="3"/>
  <c r="BD1440" i="3"/>
  <c r="BF1440" i="3" s="1"/>
  <c r="U1440" i="3"/>
  <c r="BG1440" i="3"/>
  <c r="BI1440" i="3" s="1"/>
  <c r="N1439" i="11"/>
  <c r="O1439" i="11"/>
  <c r="P1439" i="11"/>
  <c r="A1440" i="11"/>
  <c r="AI1441" i="3"/>
  <c r="AK1441" i="3" s="1"/>
  <c r="AL1441" i="3"/>
  <c r="AM1441" i="3"/>
  <c r="AO1441" i="3"/>
  <c r="AQ1441" i="3" s="1"/>
  <c r="AP1441" i="3"/>
  <c r="AR1441" i="3"/>
  <c r="AT1441" i="3" s="1"/>
  <c r="AS1441" i="3"/>
  <c r="AU1441" i="3"/>
  <c r="AW1441" i="3" s="1"/>
  <c r="AV1441" i="3"/>
  <c r="AX1441" i="3"/>
  <c r="AZ1441" i="3" s="1"/>
  <c r="AY1441" i="3"/>
  <c r="BA1441" i="3"/>
  <c r="BC1441" i="3" s="1"/>
  <c r="BB1441" i="3"/>
  <c r="BD1441" i="3"/>
  <c r="BF1441" i="3" s="1"/>
  <c r="U1441" i="3"/>
  <c r="J1441" i="3" s="1"/>
  <c r="T1441" i="3" s="1"/>
  <c r="BG1441" i="3"/>
  <c r="BI1441" i="3" s="1"/>
  <c r="N1440" i="11"/>
  <c r="O1440" i="11"/>
  <c r="P1440" i="11"/>
  <c r="A1441" i="11"/>
  <c r="AI1442" i="3"/>
  <c r="AK1442" i="3" s="1"/>
  <c r="AL1442" i="3"/>
  <c r="AM1442" i="3"/>
  <c r="AO1442" i="3"/>
  <c r="AQ1442" i="3" s="1"/>
  <c r="AP1442" i="3"/>
  <c r="AR1442" i="3"/>
  <c r="AT1442" i="3" s="1"/>
  <c r="AS1442" i="3"/>
  <c r="AU1442" i="3"/>
  <c r="AW1442" i="3" s="1"/>
  <c r="AV1442" i="3"/>
  <c r="AX1442" i="3"/>
  <c r="AZ1442" i="3" s="1"/>
  <c r="AY1442" i="3"/>
  <c r="BA1442" i="3"/>
  <c r="BC1442" i="3" s="1"/>
  <c r="BB1442" i="3"/>
  <c r="BD1442" i="3"/>
  <c r="BF1442" i="3" s="1"/>
  <c r="U1442" i="3"/>
  <c r="J1442" i="3" s="1"/>
  <c r="T1442" i="3" s="1"/>
  <c r="BG1442" i="3"/>
  <c r="BI1442" i="3" s="1"/>
  <c r="N1441" i="11"/>
  <c r="O1441" i="11"/>
  <c r="P1441" i="11"/>
  <c r="A1442" i="11"/>
  <c r="AI1443" i="3"/>
  <c r="AK1443" i="3" s="1"/>
  <c r="AL1443" i="3"/>
  <c r="AN1443" i="3" s="1"/>
  <c r="AM1443" i="3"/>
  <c r="AO1443" i="3"/>
  <c r="AQ1443" i="3" s="1"/>
  <c r="AP1443" i="3"/>
  <c r="AR1443" i="3"/>
  <c r="AT1443" i="3" s="1"/>
  <c r="AS1443" i="3"/>
  <c r="AU1443" i="3"/>
  <c r="AW1443" i="3" s="1"/>
  <c r="AV1443" i="3"/>
  <c r="AX1443" i="3"/>
  <c r="AZ1443" i="3" s="1"/>
  <c r="AY1443" i="3"/>
  <c r="BA1443" i="3"/>
  <c r="BC1443" i="3" s="1"/>
  <c r="BB1443" i="3"/>
  <c r="BD1443" i="3"/>
  <c r="BF1443" i="3" s="1"/>
  <c r="U1443" i="3"/>
  <c r="BG1443" i="3"/>
  <c r="N1442" i="11"/>
  <c r="O1442" i="11"/>
  <c r="P1442" i="11"/>
  <c r="A1443" i="11"/>
  <c r="AI1444" i="3"/>
  <c r="AK1444" i="3" s="1"/>
  <c r="AL1444" i="3"/>
  <c r="AN1444" i="3" s="1"/>
  <c r="AM1444" i="3"/>
  <c r="AO1444" i="3"/>
  <c r="AQ1444" i="3" s="1"/>
  <c r="AP1444" i="3"/>
  <c r="AR1444" i="3"/>
  <c r="AT1444" i="3" s="1"/>
  <c r="AS1444" i="3"/>
  <c r="AU1444" i="3"/>
  <c r="AW1444" i="3" s="1"/>
  <c r="AV1444" i="3"/>
  <c r="AX1444" i="3"/>
  <c r="AZ1444" i="3" s="1"/>
  <c r="AY1444" i="3"/>
  <c r="BA1444" i="3"/>
  <c r="BC1444" i="3" s="1"/>
  <c r="BB1444" i="3"/>
  <c r="BD1444" i="3"/>
  <c r="BF1444" i="3" s="1"/>
  <c r="U1444" i="3"/>
  <c r="J1444" i="3" s="1"/>
  <c r="T1444" i="3" s="1"/>
  <c r="BG1444" i="3"/>
  <c r="BI1444" i="3" s="1"/>
  <c r="N1443" i="11"/>
  <c r="O1443" i="11"/>
  <c r="P1443" i="11"/>
  <c r="A1444" i="11"/>
  <c r="AI1445" i="3"/>
  <c r="AK1445" i="3" s="1"/>
  <c r="AL1445" i="3"/>
  <c r="AN1445" i="3" s="1"/>
  <c r="AM1445" i="3"/>
  <c r="AO1445" i="3"/>
  <c r="AQ1445" i="3" s="1"/>
  <c r="AP1445" i="3"/>
  <c r="AR1445" i="3"/>
  <c r="AT1445" i="3" s="1"/>
  <c r="AS1445" i="3"/>
  <c r="AU1445" i="3"/>
  <c r="AW1445" i="3" s="1"/>
  <c r="AV1445" i="3"/>
  <c r="AX1445" i="3"/>
  <c r="AY1445" i="3"/>
  <c r="BA1445" i="3"/>
  <c r="BC1445" i="3" s="1"/>
  <c r="BB1445" i="3"/>
  <c r="BD1445" i="3"/>
  <c r="BF1445" i="3" s="1"/>
  <c r="U1445" i="3"/>
  <c r="BG1445" i="3"/>
  <c r="BI1445" i="3" s="1"/>
  <c r="N1444" i="11"/>
  <c r="O1444" i="11"/>
  <c r="P1444" i="11"/>
  <c r="A1445" i="11"/>
  <c r="AI1446" i="3"/>
  <c r="AK1446" i="3" s="1"/>
  <c r="AL1446" i="3"/>
  <c r="AN1446" i="3" s="1"/>
  <c r="AM1446" i="3"/>
  <c r="AO1446" i="3"/>
  <c r="AQ1446" i="3" s="1"/>
  <c r="AP1446" i="3"/>
  <c r="AR1446" i="3"/>
  <c r="AT1446" i="3" s="1"/>
  <c r="AS1446" i="3"/>
  <c r="AU1446" i="3"/>
  <c r="AW1446" i="3" s="1"/>
  <c r="AV1446" i="3"/>
  <c r="AX1446" i="3"/>
  <c r="AZ1446" i="3" s="1"/>
  <c r="AY1446" i="3"/>
  <c r="BA1446" i="3"/>
  <c r="BC1446" i="3" s="1"/>
  <c r="BB1446" i="3"/>
  <c r="BD1446" i="3"/>
  <c r="BF1446" i="3" s="1"/>
  <c r="U1446" i="3"/>
  <c r="J1446" i="3" s="1"/>
  <c r="BG1446" i="3"/>
  <c r="BI1446" i="3" s="1"/>
  <c r="N1445" i="11"/>
  <c r="O1445" i="11"/>
  <c r="P1445" i="11"/>
  <c r="A1446" i="11"/>
  <c r="AI1447" i="3"/>
  <c r="AK1447" i="3" s="1"/>
  <c r="AL1447" i="3"/>
  <c r="AN1447" i="3" s="1"/>
  <c r="AM1447" i="3"/>
  <c r="AO1447" i="3"/>
  <c r="AQ1447" i="3" s="1"/>
  <c r="AP1447" i="3"/>
  <c r="AR1447" i="3"/>
  <c r="AT1447" i="3" s="1"/>
  <c r="AS1447" i="3"/>
  <c r="AU1447" i="3"/>
  <c r="AW1447" i="3" s="1"/>
  <c r="AV1447" i="3"/>
  <c r="AX1447" i="3"/>
  <c r="AZ1447" i="3" s="1"/>
  <c r="AY1447" i="3"/>
  <c r="BA1447" i="3"/>
  <c r="BC1447" i="3" s="1"/>
  <c r="BB1447" i="3"/>
  <c r="BD1447" i="3"/>
  <c r="BF1447" i="3" s="1"/>
  <c r="U1447" i="3"/>
  <c r="BG1447" i="3"/>
  <c r="BI1447" i="3" s="1"/>
  <c r="N1446" i="11"/>
  <c r="O1446" i="11"/>
  <c r="P1446" i="11"/>
  <c r="A1447" i="11"/>
  <c r="AI1448" i="3"/>
  <c r="AK1448" i="3" s="1"/>
  <c r="AL1448" i="3"/>
  <c r="AN1448" i="3" s="1"/>
  <c r="AM1448" i="3"/>
  <c r="AO1448" i="3"/>
  <c r="AQ1448" i="3" s="1"/>
  <c r="AP1448" i="3"/>
  <c r="AR1448" i="3"/>
  <c r="AS1448" i="3"/>
  <c r="AU1448" i="3"/>
  <c r="AW1448" i="3" s="1"/>
  <c r="AV1448" i="3"/>
  <c r="AX1448" i="3"/>
  <c r="AZ1448" i="3" s="1"/>
  <c r="AY1448" i="3"/>
  <c r="BA1448" i="3"/>
  <c r="BC1448" i="3" s="1"/>
  <c r="BB1448" i="3"/>
  <c r="BD1448" i="3"/>
  <c r="BF1448" i="3" s="1"/>
  <c r="U1448" i="3"/>
  <c r="BG1448" i="3"/>
  <c r="BI1448" i="3" s="1"/>
  <c r="N1447" i="11"/>
  <c r="O1447" i="11"/>
  <c r="P1447" i="11"/>
  <c r="A1448" i="11"/>
  <c r="AI1449" i="3"/>
  <c r="AK1449" i="3" s="1"/>
  <c r="AL1449" i="3"/>
  <c r="AN1449" i="3" s="1"/>
  <c r="AM1449" i="3"/>
  <c r="AO1449" i="3"/>
  <c r="AQ1449" i="3" s="1"/>
  <c r="AP1449" i="3"/>
  <c r="AR1449" i="3"/>
  <c r="AT1449" i="3" s="1"/>
  <c r="AS1449" i="3"/>
  <c r="AU1449" i="3"/>
  <c r="AW1449" i="3" s="1"/>
  <c r="AV1449" i="3"/>
  <c r="AX1449" i="3"/>
  <c r="AZ1449" i="3" s="1"/>
  <c r="AY1449" i="3"/>
  <c r="BA1449" i="3"/>
  <c r="BC1449" i="3" s="1"/>
  <c r="BB1449" i="3"/>
  <c r="BD1449" i="3"/>
  <c r="BF1449" i="3" s="1"/>
  <c r="U1449" i="3"/>
  <c r="K1449" i="3" s="1"/>
  <c r="BG1449" i="3"/>
  <c r="BI1449" i="3" s="1"/>
  <c r="N1448" i="11"/>
  <c r="O1448" i="11"/>
  <c r="P1448" i="11"/>
  <c r="A1449" i="11"/>
  <c r="AI1450" i="3"/>
  <c r="AK1450" i="3" s="1"/>
  <c r="AL1450" i="3"/>
  <c r="AM1450" i="3"/>
  <c r="AO1450" i="3"/>
  <c r="AQ1450" i="3" s="1"/>
  <c r="AP1450" i="3"/>
  <c r="AR1450" i="3"/>
  <c r="AT1450" i="3" s="1"/>
  <c r="AS1450" i="3"/>
  <c r="AU1450" i="3"/>
  <c r="AW1450" i="3" s="1"/>
  <c r="AV1450" i="3"/>
  <c r="AX1450" i="3"/>
  <c r="AZ1450" i="3" s="1"/>
  <c r="AY1450" i="3"/>
  <c r="BA1450" i="3"/>
  <c r="BC1450" i="3" s="1"/>
  <c r="BB1450" i="3"/>
  <c r="BD1450" i="3"/>
  <c r="BF1450" i="3" s="1"/>
  <c r="U1450" i="3"/>
  <c r="BH1450" i="3" s="1"/>
  <c r="BG1450" i="3"/>
  <c r="BI1450" i="3" s="1"/>
  <c r="N1449" i="11"/>
  <c r="O1449" i="11"/>
  <c r="P1449" i="11"/>
  <c r="A1450" i="11"/>
  <c r="AI1451" i="3"/>
  <c r="AK1451" i="3" s="1"/>
  <c r="AL1451" i="3"/>
  <c r="AN1451" i="3" s="1"/>
  <c r="AM1451" i="3"/>
  <c r="AO1451" i="3"/>
  <c r="AQ1451" i="3" s="1"/>
  <c r="AP1451" i="3"/>
  <c r="AR1451" i="3"/>
  <c r="AT1451" i="3" s="1"/>
  <c r="AS1451" i="3"/>
  <c r="AU1451" i="3"/>
  <c r="AV1451" i="3"/>
  <c r="AX1451" i="3"/>
  <c r="AZ1451" i="3" s="1"/>
  <c r="AY1451" i="3"/>
  <c r="BA1451" i="3"/>
  <c r="BC1451" i="3" s="1"/>
  <c r="BB1451" i="3"/>
  <c r="BD1451" i="3"/>
  <c r="BF1451" i="3" s="1"/>
  <c r="U1451" i="3"/>
  <c r="BG1451" i="3"/>
  <c r="BI1451" i="3" s="1"/>
  <c r="N1450" i="11"/>
  <c r="O1450" i="11"/>
  <c r="P1450" i="11"/>
  <c r="A1451" i="11"/>
  <c r="AI1452" i="3"/>
  <c r="AK1452" i="3" s="1"/>
  <c r="AL1452" i="3"/>
  <c r="AM1452" i="3"/>
  <c r="AO1452" i="3"/>
  <c r="AQ1452" i="3" s="1"/>
  <c r="AP1452" i="3"/>
  <c r="AR1452" i="3"/>
  <c r="AT1452" i="3" s="1"/>
  <c r="AS1452" i="3"/>
  <c r="AU1452" i="3"/>
  <c r="AW1452" i="3" s="1"/>
  <c r="AV1452" i="3"/>
  <c r="AX1452" i="3"/>
  <c r="AZ1452" i="3" s="1"/>
  <c r="AY1452" i="3"/>
  <c r="BA1452" i="3"/>
  <c r="BC1452" i="3" s="1"/>
  <c r="BB1452" i="3"/>
  <c r="BD1452" i="3"/>
  <c r="BF1452" i="3" s="1"/>
  <c r="U1452" i="3"/>
  <c r="J1452" i="3" s="1"/>
  <c r="T1452" i="3" s="1"/>
  <c r="BG1452" i="3"/>
  <c r="BI1452" i="3" s="1"/>
  <c r="N1451" i="11"/>
  <c r="O1451" i="11"/>
  <c r="P1451" i="11"/>
  <c r="A1452" i="11"/>
  <c r="AI1453" i="3"/>
  <c r="AK1453" i="3" s="1"/>
  <c r="AL1453" i="3"/>
  <c r="AN1453" i="3" s="1"/>
  <c r="AM1453" i="3"/>
  <c r="AO1453" i="3"/>
  <c r="AQ1453" i="3" s="1"/>
  <c r="AP1453" i="3"/>
  <c r="AR1453" i="3"/>
  <c r="AT1453" i="3" s="1"/>
  <c r="AS1453" i="3"/>
  <c r="AU1453" i="3"/>
  <c r="AW1453" i="3" s="1"/>
  <c r="AV1453" i="3"/>
  <c r="AX1453" i="3"/>
  <c r="AZ1453" i="3" s="1"/>
  <c r="AY1453" i="3"/>
  <c r="BA1453" i="3"/>
  <c r="BC1453" i="3" s="1"/>
  <c r="BB1453" i="3"/>
  <c r="BD1453" i="3"/>
  <c r="BF1453" i="3" s="1"/>
  <c r="U1453" i="3"/>
  <c r="BG1453" i="3"/>
  <c r="BI1453" i="3" s="1"/>
  <c r="N1452" i="11"/>
  <c r="O1452" i="11"/>
  <c r="P1452" i="11"/>
  <c r="A1453" i="11"/>
  <c r="AI1454" i="3"/>
  <c r="AK1454" i="3" s="1"/>
  <c r="AL1454" i="3"/>
  <c r="AN1454" i="3" s="1"/>
  <c r="AM1454" i="3"/>
  <c r="AO1454" i="3"/>
  <c r="AQ1454" i="3" s="1"/>
  <c r="AP1454" i="3"/>
  <c r="AR1454" i="3"/>
  <c r="AT1454" i="3" s="1"/>
  <c r="AS1454" i="3"/>
  <c r="AU1454" i="3"/>
  <c r="AW1454" i="3" s="1"/>
  <c r="AV1454" i="3"/>
  <c r="AX1454" i="3"/>
  <c r="AZ1454" i="3" s="1"/>
  <c r="AY1454" i="3"/>
  <c r="BA1454" i="3"/>
  <c r="BB1454" i="3"/>
  <c r="BD1454" i="3"/>
  <c r="BF1454" i="3" s="1"/>
  <c r="U1454" i="3"/>
  <c r="BG1454" i="3"/>
  <c r="BI1454" i="3" s="1"/>
  <c r="N1453" i="11"/>
  <c r="O1453" i="11"/>
  <c r="P1453" i="11"/>
  <c r="A1454" i="11"/>
  <c r="AI1455" i="3"/>
  <c r="AK1455" i="3" s="1"/>
  <c r="AL1455" i="3"/>
  <c r="AN1455" i="3" s="1"/>
  <c r="AM1455" i="3"/>
  <c r="AO1455" i="3"/>
  <c r="AP1455" i="3"/>
  <c r="AR1455" i="3"/>
  <c r="AT1455" i="3" s="1"/>
  <c r="AS1455" i="3"/>
  <c r="AU1455" i="3"/>
  <c r="AW1455" i="3" s="1"/>
  <c r="AV1455" i="3"/>
  <c r="AX1455" i="3"/>
  <c r="AZ1455" i="3" s="1"/>
  <c r="AY1455" i="3"/>
  <c r="BA1455" i="3"/>
  <c r="BC1455" i="3" s="1"/>
  <c r="BB1455" i="3"/>
  <c r="BD1455" i="3"/>
  <c r="BF1455" i="3" s="1"/>
  <c r="U1455" i="3"/>
  <c r="BH1455" i="3" s="1"/>
  <c r="BG1455" i="3"/>
  <c r="BI1455" i="3" s="1"/>
  <c r="N1454" i="11"/>
  <c r="O1454" i="11"/>
  <c r="P1454" i="11"/>
  <c r="A1455" i="11"/>
  <c r="AI1456" i="3"/>
  <c r="AK1456" i="3" s="1"/>
  <c r="AL1456" i="3"/>
  <c r="AN1456" i="3" s="1"/>
  <c r="AM1456" i="3"/>
  <c r="AO1456" i="3"/>
  <c r="AQ1456" i="3" s="1"/>
  <c r="AP1456" i="3"/>
  <c r="AR1456" i="3"/>
  <c r="AS1456" i="3"/>
  <c r="AU1456" i="3"/>
  <c r="AW1456" i="3" s="1"/>
  <c r="AV1456" i="3"/>
  <c r="AX1456" i="3"/>
  <c r="AZ1456" i="3" s="1"/>
  <c r="AY1456" i="3"/>
  <c r="BA1456" i="3"/>
  <c r="BC1456" i="3" s="1"/>
  <c r="BB1456" i="3"/>
  <c r="BD1456" i="3"/>
  <c r="BF1456" i="3" s="1"/>
  <c r="U1456" i="3"/>
  <c r="J1456" i="3" s="1"/>
  <c r="T1456" i="3" s="1"/>
  <c r="BG1456" i="3"/>
  <c r="BI1456" i="3" s="1"/>
  <c r="N1455" i="11"/>
  <c r="O1455" i="11"/>
  <c r="P1455" i="11"/>
  <c r="A1456" i="11"/>
  <c r="AI1457" i="3"/>
  <c r="AK1457" i="3" s="1"/>
  <c r="AL1457" i="3"/>
  <c r="AN1457" i="3" s="1"/>
  <c r="AM1457" i="3"/>
  <c r="AO1457" i="3"/>
  <c r="AQ1457" i="3" s="1"/>
  <c r="AP1457" i="3"/>
  <c r="AR1457" i="3"/>
  <c r="AS1457" i="3"/>
  <c r="AU1457" i="3"/>
  <c r="AW1457" i="3" s="1"/>
  <c r="AV1457" i="3"/>
  <c r="AX1457" i="3"/>
  <c r="AZ1457" i="3" s="1"/>
  <c r="AY1457" i="3"/>
  <c r="BA1457" i="3"/>
  <c r="BC1457" i="3" s="1"/>
  <c r="BB1457" i="3"/>
  <c r="BD1457" i="3"/>
  <c r="BF1457" i="3" s="1"/>
  <c r="U1457" i="3"/>
  <c r="J1457" i="3" s="1"/>
  <c r="T1457" i="3" s="1"/>
  <c r="BG1457" i="3"/>
  <c r="BI1457" i="3" s="1"/>
  <c r="N1456" i="11"/>
  <c r="O1456" i="11"/>
  <c r="P1456" i="11"/>
  <c r="A1457" i="11"/>
  <c r="AI1458" i="3"/>
  <c r="AK1458" i="3" s="1"/>
  <c r="AL1458" i="3"/>
  <c r="AN1458" i="3" s="1"/>
  <c r="AM1458" i="3"/>
  <c r="AO1458" i="3"/>
  <c r="AQ1458" i="3" s="1"/>
  <c r="AP1458" i="3"/>
  <c r="AR1458" i="3"/>
  <c r="AT1458" i="3" s="1"/>
  <c r="AS1458" i="3"/>
  <c r="AU1458" i="3"/>
  <c r="AW1458" i="3" s="1"/>
  <c r="AV1458" i="3"/>
  <c r="AX1458" i="3"/>
  <c r="AZ1458" i="3" s="1"/>
  <c r="AY1458" i="3"/>
  <c r="BA1458" i="3"/>
  <c r="BC1458" i="3" s="1"/>
  <c r="BB1458" i="3"/>
  <c r="BD1458" i="3"/>
  <c r="BF1458" i="3" s="1"/>
  <c r="U1458" i="3"/>
  <c r="BG1458" i="3"/>
  <c r="BI1458" i="3" s="1"/>
  <c r="N1457" i="11"/>
  <c r="O1457" i="11"/>
  <c r="P1457" i="11"/>
  <c r="A1458" i="11"/>
  <c r="AI1459" i="3"/>
  <c r="AK1459" i="3" s="1"/>
  <c r="AL1459" i="3"/>
  <c r="AN1459" i="3" s="1"/>
  <c r="AM1459" i="3"/>
  <c r="AO1459" i="3"/>
  <c r="AP1459" i="3"/>
  <c r="AR1459" i="3"/>
  <c r="AT1459" i="3" s="1"/>
  <c r="AS1459" i="3"/>
  <c r="AU1459" i="3"/>
  <c r="AW1459" i="3" s="1"/>
  <c r="AV1459" i="3"/>
  <c r="AX1459" i="3"/>
  <c r="AZ1459" i="3" s="1"/>
  <c r="AY1459" i="3"/>
  <c r="BA1459" i="3"/>
  <c r="BC1459" i="3" s="1"/>
  <c r="BB1459" i="3"/>
  <c r="BD1459" i="3"/>
  <c r="BF1459" i="3" s="1"/>
  <c r="U1459" i="3"/>
  <c r="BG1459" i="3"/>
  <c r="BI1459" i="3" s="1"/>
  <c r="N1458" i="11"/>
  <c r="O1458" i="11"/>
  <c r="P1458" i="11"/>
  <c r="A1459" i="11"/>
  <c r="AI1460" i="3"/>
  <c r="AK1460" i="3" s="1"/>
  <c r="AL1460" i="3"/>
  <c r="AN1460" i="3" s="1"/>
  <c r="AM1460" i="3"/>
  <c r="AO1460" i="3"/>
  <c r="AQ1460" i="3" s="1"/>
  <c r="AP1460" i="3"/>
  <c r="AR1460" i="3"/>
  <c r="AT1460" i="3" s="1"/>
  <c r="AS1460" i="3"/>
  <c r="AU1460" i="3"/>
  <c r="AW1460" i="3" s="1"/>
  <c r="AV1460" i="3"/>
  <c r="AX1460" i="3"/>
  <c r="AZ1460" i="3" s="1"/>
  <c r="AY1460" i="3"/>
  <c r="BA1460" i="3"/>
  <c r="BC1460" i="3" s="1"/>
  <c r="BB1460" i="3"/>
  <c r="BD1460" i="3"/>
  <c r="BF1460" i="3" s="1"/>
  <c r="U1460" i="3"/>
  <c r="BE1460" i="3" s="1"/>
  <c r="BG1460" i="3"/>
  <c r="BI1460" i="3" s="1"/>
  <c r="N1459" i="11"/>
  <c r="O1459" i="11"/>
  <c r="P1459" i="11"/>
  <c r="A1460" i="11"/>
  <c r="AI1461" i="3"/>
  <c r="AK1461" i="3" s="1"/>
  <c r="AL1461" i="3"/>
  <c r="AN1461" i="3" s="1"/>
  <c r="AM1461" i="3"/>
  <c r="AO1461" i="3"/>
  <c r="AQ1461" i="3" s="1"/>
  <c r="AP1461" i="3"/>
  <c r="AR1461" i="3"/>
  <c r="AT1461" i="3" s="1"/>
  <c r="AS1461" i="3"/>
  <c r="AU1461" i="3"/>
  <c r="AW1461" i="3" s="1"/>
  <c r="AV1461" i="3"/>
  <c r="AX1461" i="3"/>
  <c r="AZ1461" i="3" s="1"/>
  <c r="AY1461" i="3"/>
  <c r="BA1461" i="3"/>
  <c r="BC1461" i="3" s="1"/>
  <c r="BB1461" i="3"/>
  <c r="BD1461" i="3"/>
  <c r="BF1461" i="3" s="1"/>
  <c r="U1461" i="3"/>
  <c r="BE1461" i="3" s="1"/>
  <c r="BG1461" i="3"/>
  <c r="BI1461" i="3" s="1"/>
  <c r="N1460" i="11"/>
  <c r="O1460" i="11"/>
  <c r="P1460" i="11"/>
  <c r="A1461" i="11"/>
  <c r="AI1462" i="3"/>
  <c r="AK1462" i="3" s="1"/>
  <c r="AL1462" i="3"/>
  <c r="AN1462" i="3" s="1"/>
  <c r="AM1462" i="3"/>
  <c r="AO1462" i="3"/>
  <c r="AQ1462" i="3" s="1"/>
  <c r="AP1462" i="3"/>
  <c r="AR1462" i="3"/>
  <c r="AT1462" i="3" s="1"/>
  <c r="AS1462" i="3"/>
  <c r="AU1462" i="3"/>
  <c r="AW1462" i="3" s="1"/>
  <c r="AV1462" i="3"/>
  <c r="AX1462" i="3"/>
  <c r="AZ1462" i="3" s="1"/>
  <c r="AY1462" i="3"/>
  <c r="BA1462" i="3"/>
  <c r="BC1462" i="3" s="1"/>
  <c r="BB1462" i="3"/>
  <c r="BD1462" i="3"/>
  <c r="BF1462" i="3" s="1"/>
  <c r="U1462" i="3"/>
  <c r="J1462" i="3" s="1"/>
  <c r="T1462" i="3" s="1"/>
  <c r="BG1462" i="3"/>
  <c r="BI1462" i="3" s="1"/>
  <c r="N1461" i="11"/>
  <c r="O1461" i="11"/>
  <c r="P1461" i="11"/>
  <c r="A1462" i="11"/>
  <c r="AI1463" i="3"/>
  <c r="AK1463" i="3" s="1"/>
  <c r="AL1463" i="3"/>
  <c r="AN1463" i="3" s="1"/>
  <c r="AM1463" i="3"/>
  <c r="AO1463" i="3"/>
  <c r="AQ1463" i="3" s="1"/>
  <c r="AP1463" i="3"/>
  <c r="AR1463" i="3"/>
  <c r="AT1463" i="3" s="1"/>
  <c r="AS1463" i="3"/>
  <c r="AU1463" i="3"/>
  <c r="AW1463" i="3" s="1"/>
  <c r="AV1463" i="3"/>
  <c r="AX1463" i="3"/>
  <c r="AZ1463" i="3" s="1"/>
  <c r="AY1463" i="3"/>
  <c r="BA1463" i="3"/>
  <c r="BC1463" i="3" s="1"/>
  <c r="BB1463" i="3"/>
  <c r="BD1463" i="3"/>
  <c r="BF1463" i="3" s="1"/>
  <c r="U1463" i="3"/>
  <c r="J1463" i="3" s="1"/>
  <c r="T1463" i="3" s="1"/>
  <c r="BG1463" i="3"/>
  <c r="BI1463" i="3" s="1"/>
  <c r="N1462" i="11"/>
  <c r="O1462" i="11"/>
  <c r="P1462" i="11"/>
  <c r="A1463" i="11"/>
  <c r="AI1464" i="3"/>
  <c r="AK1464" i="3" s="1"/>
  <c r="AL1464" i="3"/>
  <c r="AN1464" i="3" s="1"/>
  <c r="AM1464" i="3"/>
  <c r="AO1464" i="3"/>
  <c r="AQ1464" i="3" s="1"/>
  <c r="AP1464" i="3"/>
  <c r="AR1464" i="3"/>
  <c r="AT1464" i="3" s="1"/>
  <c r="AS1464" i="3"/>
  <c r="AU1464" i="3"/>
  <c r="AW1464" i="3" s="1"/>
  <c r="AV1464" i="3"/>
  <c r="AX1464" i="3"/>
  <c r="AZ1464" i="3" s="1"/>
  <c r="AY1464" i="3"/>
  <c r="BA1464" i="3"/>
  <c r="BC1464" i="3" s="1"/>
  <c r="BB1464" i="3"/>
  <c r="BD1464" i="3"/>
  <c r="BF1464" i="3" s="1"/>
  <c r="U1464" i="3"/>
  <c r="BE1464" i="3" s="1"/>
  <c r="BG1464" i="3"/>
  <c r="BI1464" i="3" s="1"/>
  <c r="N1463" i="11"/>
  <c r="O1463" i="11"/>
  <c r="P1463" i="11"/>
  <c r="A1464" i="11"/>
  <c r="AI1465" i="3"/>
  <c r="AK1465" i="3" s="1"/>
  <c r="AL1465" i="3"/>
  <c r="AN1465" i="3" s="1"/>
  <c r="AM1465" i="3"/>
  <c r="AO1465" i="3"/>
  <c r="AQ1465" i="3" s="1"/>
  <c r="AP1465" i="3"/>
  <c r="AR1465" i="3"/>
  <c r="AT1465" i="3" s="1"/>
  <c r="AS1465" i="3"/>
  <c r="AU1465" i="3"/>
  <c r="AW1465" i="3" s="1"/>
  <c r="AV1465" i="3"/>
  <c r="AX1465" i="3"/>
  <c r="AZ1465" i="3" s="1"/>
  <c r="AY1465" i="3"/>
  <c r="BA1465" i="3"/>
  <c r="BC1465" i="3" s="1"/>
  <c r="BB1465" i="3"/>
  <c r="BD1465" i="3"/>
  <c r="BF1465" i="3" s="1"/>
  <c r="U1465" i="3"/>
  <c r="BG1465" i="3"/>
  <c r="BI1465" i="3" s="1"/>
  <c r="N1464" i="11"/>
  <c r="O1464" i="11"/>
  <c r="P1464" i="11"/>
  <c r="A1465" i="11"/>
  <c r="AI1466" i="3"/>
  <c r="AK1466" i="3" s="1"/>
  <c r="AL1466" i="3"/>
  <c r="AN1466" i="3" s="1"/>
  <c r="AM1466" i="3"/>
  <c r="AO1466" i="3"/>
  <c r="AP1466" i="3"/>
  <c r="AR1466" i="3"/>
  <c r="AT1466" i="3" s="1"/>
  <c r="AS1466" i="3"/>
  <c r="AU1466" i="3"/>
  <c r="AW1466" i="3" s="1"/>
  <c r="AV1466" i="3"/>
  <c r="AX1466" i="3"/>
  <c r="AZ1466" i="3" s="1"/>
  <c r="AY1466" i="3"/>
  <c r="BA1466" i="3"/>
  <c r="BC1466" i="3" s="1"/>
  <c r="BB1466" i="3"/>
  <c r="BD1466" i="3"/>
  <c r="BF1466" i="3" s="1"/>
  <c r="U1466" i="3"/>
  <c r="J1466" i="3" s="1"/>
  <c r="T1466" i="3" s="1"/>
  <c r="BG1466" i="3"/>
  <c r="BI1466" i="3" s="1"/>
  <c r="N1465" i="11"/>
  <c r="O1465" i="11"/>
  <c r="P1465" i="11"/>
  <c r="A1466" i="11"/>
  <c r="AI1467" i="3"/>
  <c r="AK1467" i="3" s="1"/>
  <c r="AL1467" i="3"/>
  <c r="AN1467" i="3" s="1"/>
  <c r="AM1467" i="3"/>
  <c r="AO1467" i="3"/>
  <c r="AP1467" i="3"/>
  <c r="AR1467" i="3"/>
  <c r="AT1467" i="3" s="1"/>
  <c r="AS1467" i="3"/>
  <c r="AU1467" i="3"/>
  <c r="AW1467" i="3" s="1"/>
  <c r="AV1467" i="3"/>
  <c r="AX1467" i="3"/>
  <c r="AZ1467" i="3" s="1"/>
  <c r="AY1467" i="3"/>
  <c r="BA1467" i="3"/>
  <c r="BC1467" i="3" s="1"/>
  <c r="BB1467" i="3"/>
  <c r="BD1467" i="3"/>
  <c r="BF1467" i="3" s="1"/>
  <c r="U1467" i="3"/>
  <c r="BG1467" i="3"/>
  <c r="BI1467" i="3" s="1"/>
  <c r="N1466" i="11"/>
  <c r="O1466" i="11"/>
  <c r="P1466" i="11"/>
  <c r="A1467" i="11"/>
  <c r="AI1468" i="3"/>
  <c r="AK1468" i="3" s="1"/>
  <c r="AL1468" i="3"/>
  <c r="AN1468" i="3" s="1"/>
  <c r="AM1468" i="3"/>
  <c r="AO1468" i="3"/>
  <c r="AQ1468" i="3" s="1"/>
  <c r="AP1468" i="3"/>
  <c r="AR1468" i="3"/>
  <c r="AT1468" i="3" s="1"/>
  <c r="AS1468" i="3"/>
  <c r="AU1468" i="3"/>
  <c r="AW1468" i="3" s="1"/>
  <c r="AV1468" i="3"/>
  <c r="AX1468" i="3"/>
  <c r="AZ1468" i="3" s="1"/>
  <c r="AY1468" i="3"/>
  <c r="BA1468" i="3"/>
  <c r="BC1468" i="3" s="1"/>
  <c r="BB1468" i="3"/>
  <c r="BD1468" i="3"/>
  <c r="BF1468" i="3" s="1"/>
  <c r="U1468" i="3"/>
  <c r="K1468" i="3" s="1"/>
  <c r="BG1468" i="3"/>
  <c r="BI1468" i="3" s="1"/>
  <c r="N1467" i="11"/>
  <c r="O1467" i="11"/>
  <c r="P1467" i="11"/>
  <c r="A1468" i="11"/>
  <c r="AI1469" i="3"/>
  <c r="AK1469" i="3" s="1"/>
  <c r="AL1469" i="3"/>
  <c r="AN1469" i="3" s="1"/>
  <c r="AM1469" i="3"/>
  <c r="AO1469" i="3"/>
  <c r="AQ1469" i="3" s="1"/>
  <c r="AP1469" i="3"/>
  <c r="AR1469" i="3"/>
  <c r="AT1469" i="3" s="1"/>
  <c r="AS1469" i="3"/>
  <c r="AU1469" i="3"/>
  <c r="AW1469" i="3" s="1"/>
  <c r="AV1469" i="3"/>
  <c r="AX1469" i="3"/>
  <c r="AZ1469" i="3" s="1"/>
  <c r="AY1469" i="3"/>
  <c r="BA1469" i="3"/>
  <c r="BC1469" i="3" s="1"/>
  <c r="BB1469" i="3"/>
  <c r="BD1469" i="3"/>
  <c r="BF1469" i="3" s="1"/>
  <c r="U1469" i="3"/>
  <c r="BG1469" i="3"/>
  <c r="BI1469" i="3" s="1"/>
  <c r="N1468" i="11"/>
  <c r="O1468" i="11"/>
  <c r="P1468" i="11"/>
  <c r="A1469" i="11"/>
  <c r="AI1470" i="3"/>
  <c r="AK1470" i="3" s="1"/>
  <c r="AL1470" i="3"/>
  <c r="AN1470" i="3" s="1"/>
  <c r="AM1470" i="3"/>
  <c r="AO1470" i="3"/>
  <c r="AQ1470" i="3" s="1"/>
  <c r="AP1470" i="3"/>
  <c r="AR1470" i="3"/>
  <c r="AT1470" i="3" s="1"/>
  <c r="AS1470" i="3"/>
  <c r="AU1470" i="3"/>
  <c r="AW1470" i="3" s="1"/>
  <c r="AV1470" i="3"/>
  <c r="AX1470" i="3"/>
  <c r="AZ1470" i="3" s="1"/>
  <c r="AY1470" i="3"/>
  <c r="BA1470" i="3"/>
  <c r="BC1470" i="3" s="1"/>
  <c r="BB1470" i="3"/>
  <c r="BD1470" i="3"/>
  <c r="BF1470" i="3" s="1"/>
  <c r="U1470" i="3"/>
  <c r="BG1470" i="3"/>
  <c r="BI1470" i="3" s="1"/>
  <c r="N1469" i="11"/>
  <c r="O1469" i="11"/>
  <c r="P1469" i="11"/>
  <c r="A1470" i="11"/>
  <c r="AI1471" i="3"/>
  <c r="AK1471" i="3" s="1"/>
  <c r="AL1471" i="3"/>
  <c r="AN1471" i="3" s="1"/>
  <c r="AM1471" i="3"/>
  <c r="AO1471" i="3"/>
  <c r="AQ1471" i="3" s="1"/>
  <c r="AP1471" i="3"/>
  <c r="AR1471" i="3"/>
  <c r="AT1471" i="3" s="1"/>
  <c r="AS1471" i="3"/>
  <c r="AU1471" i="3"/>
  <c r="AW1471" i="3" s="1"/>
  <c r="AV1471" i="3"/>
  <c r="AX1471" i="3"/>
  <c r="AY1471" i="3"/>
  <c r="BA1471" i="3"/>
  <c r="BC1471" i="3" s="1"/>
  <c r="BB1471" i="3"/>
  <c r="BD1471" i="3"/>
  <c r="BF1471" i="3" s="1"/>
  <c r="U1471" i="3"/>
  <c r="BG1471" i="3"/>
  <c r="BI1471" i="3" s="1"/>
  <c r="N1470" i="11"/>
  <c r="O1470" i="11"/>
  <c r="P1470" i="11"/>
  <c r="A1471" i="11"/>
  <c r="AI1472" i="3"/>
  <c r="AK1472" i="3" s="1"/>
  <c r="AL1472" i="3"/>
  <c r="AN1472" i="3" s="1"/>
  <c r="AM1472" i="3"/>
  <c r="AO1472" i="3"/>
  <c r="AQ1472" i="3" s="1"/>
  <c r="AP1472" i="3"/>
  <c r="AR1472" i="3"/>
  <c r="AT1472" i="3" s="1"/>
  <c r="AS1472" i="3"/>
  <c r="AU1472" i="3"/>
  <c r="AW1472" i="3" s="1"/>
  <c r="AV1472" i="3"/>
  <c r="AX1472" i="3"/>
  <c r="AZ1472" i="3" s="1"/>
  <c r="AY1472" i="3"/>
  <c r="BA1472" i="3"/>
  <c r="BC1472" i="3" s="1"/>
  <c r="BB1472" i="3"/>
  <c r="BD1472" i="3"/>
  <c r="BF1472" i="3" s="1"/>
  <c r="U1472" i="3"/>
  <c r="BG1472" i="3"/>
  <c r="BI1472" i="3" s="1"/>
  <c r="N1471" i="11"/>
  <c r="O1471" i="11"/>
  <c r="P1471" i="11"/>
  <c r="A1472" i="11"/>
  <c r="AI1473" i="3"/>
  <c r="AK1473" i="3" s="1"/>
  <c r="AL1473" i="3"/>
  <c r="AN1473" i="3" s="1"/>
  <c r="AM1473" i="3"/>
  <c r="AO1473" i="3"/>
  <c r="AQ1473" i="3" s="1"/>
  <c r="AP1473" i="3"/>
  <c r="AR1473" i="3"/>
  <c r="AT1473" i="3" s="1"/>
  <c r="AS1473" i="3"/>
  <c r="AU1473" i="3"/>
  <c r="AW1473" i="3" s="1"/>
  <c r="AV1473" i="3"/>
  <c r="AX1473" i="3"/>
  <c r="AZ1473" i="3" s="1"/>
  <c r="AY1473" i="3"/>
  <c r="BA1473" i="3"/>
  <c r="BC1473" i="3" s="1"/>
  <c r="BB1473" i="3"/>
  <c r="BD1473" i="3"/>
  <c r="BF1473" i="3" s="1"/>
  <c r="U1473" i="3"/>
  <c r="J1473" i="3" s="1"/>
  <c r="T1473" i="3" s="1"/>
  <c r="BG1473" i="3"/>
  <c r="BI1473" i="3" s="1"/>
  <c r="N1472" i="11"/>
  <c r="O1472" i="11"/>
  <c r="P1472" i="11"/>
  <c r="A1473" i="11"/>
  <c r="AI1474" i="3"/>
  <c r="AK1474" i="3" s="1"/>
  <c r="AL1474" i="3"/>
  <c r="AN1474" i="3" s="1"/>
  <c r="AM1474" i="3"/>
  <c r="AO1474" i="3"/>
  <c r="AQ1474" i="3" s="1"/>
  <c r="AP1474" i="3"/>
  <c r="AR1474" i="3"/>
  <c r="AT1474" i="3" s="1"/>
  <c r="AS1474" i="3"/>
  <c r="AU1474" i="3"/>
  <c r="AW1474" i="3" s="1"/>
  <c r="AV1474" i="3"/>
  <c r="AX1474" i="3"/>
  <c r="AZ1474" i="3" s="1"/>
  <c r="AY1474" i="3"/>
  <c r="BA1474" i="3"/>
  <c r="BC1474" i="3" s="1"/>
  <c r="BB1474" i="3"/>
  <c r="BD1474" i="3"/>
  <c r="BF1474" i="3" s="1"/>
  <c r="U1474" i="3"/>
  <c r="BG1474" i="3"/>
  <c r="BI1474" i="3" s="1"/>
  <c r="N1473" i="11"/>
  <c r="O1473" i="11"/>
  <c r="P1473" i="11"/>
  <c r="A1474" i="11"/>
  <c r="AI1475" i="3"/>
  <c r="AK1475" i="3" s="1"/>
  <c r="AL1475" i="3"/>
  <c r="AN1475" i="3" s="1"/>
  <c r="AM1475" i="3"/>
  <c r="AO1475" i="3"/>
  <c r="AQ1475" i="3" s="1"/>
  <c r="AP1475" i="3"/>
  <c r="AR1475" i="3"/>
  <c r="AT1475" i="3" s="1"/>
  <c r="AS1475" i="3"/>
  <c r="AU1475" i="3"/>
  <c r="AW1475" i="3" s="1"/>
  <c r="AV1475" i="3"/>
  <c r="AX1475" i="3"/>
  <c r="AY1475" i="3"/>
  <c r="BA1475" i="3"/>
  <c r="BC1475" i="3" s="1"/>
  <c r="BB1475" i="3"/>
  <c r="BD1475" i="3"/>
  <c r="BF1475" i="3" s="1"/>
  <c r="U1475" i="3"/>
  <c r="K1475" i="3" s="1"/>
  <c r="BG1475" i="3"/>
  <c r="BI1475" i="3" s="1"/>
  <c r="N1474" i="11"/>
  <c r="O1474" i="11"/>
  <c r="P1474" i="11"/>
  <c r="A1475" i="11"/>
  <c r="AI1476" i="3"/>
  <c r="AK1476" i="3" s="1"/>
  <c r="AL1476" i="3"/>
  <c r="AN1476" i="3" s="1"/>
  <c r="AM1476" i="3"/>
  <c r="AO1476" i="3"/>
  <c r="AQ1476" i="3" s="1"/>
  <c r="AP1476" i="3"/>
  <c r="AR1476" i="3"/>
  <c r="AT1476" i="3" s="1"/>
  <c r="AS1476" i="3"/>
  <c r="AU1476" i="3"/>
  <c r="AW1476" i="3" s="1"/>
  <c r="AV1476" i="3"/>
  <c r="AX1476" i="3"/>
  <c r="AZ1476" i="3" s="1"/>
  <c r="AY1476" i="3"/>
  <c r="BA1476" i="3"/>
  <c r="BC1476" i="3" s="1"/>
  <c r="BB1476" i="3"/>
  <c r="BD1476" i="3"/>
  <c r="BF1476" i="3" s="1"/>
  <c r="U1476" i="3"/>
  <c r="J1476" i="3" s="1"/>
  <c r="T1476" i="3" s="1"/>
  <c r="BG1476" i="3"/>
  <c r="BI1476" i="3" s="1"/>
  <c r="N1475" i="11"/>
  <c r="O1475" i="11"/>
  <c r="P1475" i="11"/>
  <c r="A1476" i="11"/>
  <c r="AI1477" i="3"/>
  <c r="AK1477" i="3" s="1"/>
  <c r="AL1477" i="3"/>
  <c r="AN1477" i="3" s="1"/>
  <c r="AM1477" i="3"/>
  <c r="AO1477" i="3"/>
  <c r="AQ1477" i="3" s="1"/>
  <c r="AP1477" i="3"/>
  <c r="AR1477" i="3"/>
  <c r="AS1477" i="3"/>
  <c r="AU1477" i="3"/>
  <c r="AW1477" i="3" s="1"/>
  <c r="AV1477" i="3"/>
  <c r="AX1477" i="3"/>
  <c r="AZ1477" i="3" s="1"/>
  <c r="AY1477" i="3"/>
  <c r="BA1477" i="3"/>
  <c r="BC1477" i="3" s="1"/>
  <c r="BB1477" i="3"/>
  <c r="BD1477" i="3"/>
  <c r="BF1477" i="3" s="1"/>
  <c r="U1477" i="3"/>
  <c r="BG1477" i="3"/>
  <c r="BI1477" i="3" s="1"/>
  <c r="N1476" i="11"/>
  <c r="O1476" i="11"/>
  <c r="P1476" i="11"/>
  <c r="A1477" i="11"/>
  <c r="AI1478" i="3"/>
  <c r="AK1478" i="3" s="1"/>
  <c r="AL1478" i="3"/>
  <c r="AM1478" i="3"/>
  <c r="AO1478" i="3"/>
  <c r="AQ1478" i="3" s="1"/>
  <c r="AP1478" i="3"/>
  <c r="AR1478" i="3"/>
  <c r="AT1478" i="3" s="1"/>
  <c r="AS1478" i="3"/>
  <c r="AU1478" i="3"/>
  <c r="AW1478" i="3" s="1"/>
  <c r="AV1478" i="3"/>
  <c r="AX1478" i="3"/>
  <c r="AZ1478" i="3" s="1"/>
  <c r="AY1478" i="3"/>
  <c r="BA1478" i="3"/>
  <c r="BC1478" i="3" s="1"/>
  <c r="BB1478" i="3"/>
  <c r="BD1478" i="3"/>
  <c r="BF1478" i="3" s="1"/>
  <c r="U1478" i="3"/>
  <c r="BH1478" i="3" s="1"/>
  <c r="BG1478" i="3"/>
  <c r="BI1478" i="3" s="1"/>
  <c r="N1477" i="11"/>
  <c r="O1477" i="11"/>
  <c r="P1477" i="11"/>
  <c r="A1478" i="11"/>
  <c r="AI1479" i="3"/>
  <c r="AK1479" i="3" s="1"/>
  <c r="AL1479" i="3"/>
  <c r="AN1479" i="3" s="1"/>
  <c r="AM1479" i="3"/>
  <c r="AO1479" i="3"/>
  <c r="AQ1479" i="3" s="1"/>
  <c r="AP1479" i="3"/>
  <c r="AR1479" i="3"/>
  <c r="AT1479" i="3" s="1"/>
  <c r="AS1479" i="3"/>
  <c r="AU1479" i="3"/>
  <c r="AW1479" i="3" s="1"/>
  <c r="AV1479" i="3"/>
  <c r="AX1479" i="3"/>
  <c r="AZ1479" i="3" s="1"/>
  <c r="AY1479" i="3"/>
  <c r="BA1479" i="3"/>
  <c r="BC1479" i="3" s="1"/>
  <c r="BB1479" i="3"/>
  <c r="BD1479" i="3"/>
  <c r="BF1479" i="3" s="1"/>
  <c r="U1479" i="3"/>
  <c r="BE1479" i="3" s="1"/>
  <c r="BG1479" i="3"/>
  <c r="BI1479" i="3" s="1"/>
  <c r="N1478" i="11"/>
  <c r="O1478" i="11"/>
  <c r="P1478" i="11"/>
  <c r="A1479" i="11"/>
  <c r="AI1480" i="3"/>
  <c r="AK1480" i="3" s="1"/>
  <c r="AL1480" i="3"/>
  <c r="AN1480" i="3" s="1"/>
  <c r="AM1480" i="3"/>
  <c r="AO1480" i="3"/>
  <c r="AQ1480" i="3" s="1"/>
  <c r="AP1480" i="3"/>
  <c r="AR1480" i="3"/>
  <c r="AT1480" i="3" s="1"/>
  <c r="AS1480" i="3"/>
  <c r="AU1480" i="3"/>
  <c r="AW1480" i="3" s="1"/>
  <c r="AV1480" i="3"/>
  <c r="AX1480" i="3"/>
  <c r="AZ1480" i="3" s="1"/>
  <c r="AY1480" i="3"/>
  <c r="BA1480" i="3"/>
  <c r="BC1480" i="3" s="1"/>
  <c r="BB1480" i="3"/>
  <c r="BD1480" i="3"/>
  <c r="BF1480" i="3" s="1"/>
  <c r="U1480" i="3"/>
  <c r="BE1480" i="3" s="1"/>
  <c r="BG1480" i="3"/>
  <c r="BI1480" i="3" s="1"/>
  <c r="N1479" i="11"/>
  <c r="O1479" i="11"/>
  <c r="P1479" i="11"/>
  <c r="A1480" i="11"/>
  <c r="AI1481" i="3"/>
  <c r="AK1481" i="3" s="1"/>
  <c r="AL1481" i="3"/>
  <c r="AN1481" i="3" s="1"/>
  <c r="AM1481" i="3"/>
  <c r="AO1481" i="3"/>
  <c r="AQ1481" i="3" s="1"/>
  <c r="AP1481" i="3"/>
  <c r="AR1481" i="3"/>
  <c r="AT1481" i="3" s="1"/>
  <c r="AS1481" i="3"/>
  <c r="AU1481" i="3"/>
  <c r="AW1481" i="3" s="1"/>
  <c r="AV1481" i="3"/>
  <c r="AX1481" i="3"/>
  <c r="AZ1481" i="3" s="1"/>
  <c r="AY1481" i="3"/>
  <c r="BA1481" i="3"/>
  <c r="BC1481" i="3" s="1"/>
  <c r="BB1481" i="3"/>
  <c r="BD1481" i="3"/>
  <c r="BF1481" i="3" s="1"/>
  <c r="U1481" i="3"/>
  <c r="J1481" i="3" s="1"/>
  <c r="T1481" i="3" s="1"/>
  <c r="BG1481" i="3"/>
  <c r="BI1481" i="3" s="1"/>
  <c r="N1480" i="11"/>
  <c r="O1480" i="11"/>
  <c r="P1480" i="11"/>
  <c r="A1481" i="11"/>
  <c r="AI1482" i="3"/>
  <c r="AK1482" i="3" s="1"/>
  <c r="AL1482" i="3"/>
  <c r="AN1482" i="3" s="1"/>
  <c r="AM1482" i="3"/>
  <c r="AO1482" i="3"/>
  <c r="AQ1482" i="3" s="1"/>
  <c r="AP1482" i="3"/>
  <c r="AR1482" i="3"/>
  <c r="AT1482" i="3" s="1"/>
  <c r="AS1482" i="3"/>
  <c r="AU1482" i="3"/>
  <c r="AW1482" i="3" s="1"/>
  <c r="AV1482" i="3"/>
  <c r="AX1482" i="3"/>
  <c r="AZ1482" i="3" s="1"/>
  <c r="AY1482" i="3"/>
  <c r="BA1482" i="3"/>
  <c r="BC1482" i="3" s="1"/>
  <c r="BB1482" i="3"/>
  <c r="BD1482" i="3"/>
  <c r="BF1482" i="3" s="1"/>
  <c r="U1482" i="3"/>
  <c r="BG1482" i="3"/>
  <c r="BI1482" i="3" s="1"/>
  <c r="N1481" i="11"/>
  <c r="O1481" i="11"/>
  <c r="P1481" i="11"/>
  <c r="A1482" i="11"/>
  <c r="AI1483" i="3"/>
  <c r="AK1483" i="3" s="1"/>
  <c r="AL1483" i="3"/>
  <c r="AN1483" i="3" s="1"/>
  <c r="AM1483" i="3"/>
  <c r="AO1483" i="3"/>
  <c r="AQ1483" i="3" s="1"/>
  <c r="AP1483" i="3"/>
  <c r="AR1483" i="3"/>
  <c r="AT1483" i="3" s="1"/>
  <c r="AS1483" i="3"/>
  <c r="AU1483" i="3"/>
  <c r="AW1483" i="3" s="1"/>
  <c r="AV1483" i="3"/>
  <c r="AX1483" i="3"/>
  <c r="AZ1483" i="3" s="1"/>
  <c r="AY1483" i="3"/>
  <c r="BA1483" i="3"/>
  <c r="BC1483" i="3" s="1"/>
  <c r="BB1483" i="3"/>
  <c r="BD1483" i="3"/>
  <c r="BF1483" i="3" s="1"/>
  <c r="U1483" i="3"/>
  <c r="BH1483" i="3" s="1"/>
  <c r="BG1483" i="3"/>
  <c r="BI1483" i="3" s="1"/>
  <c r="N1482" i="11"/>
  <c r="O1482" i="11"/>
  <c r="P1482" i="11"/>
  <c r="A1483" i="11"/>
  <c r="AI1484" i="3"/>
  <c r="AK1484" i="3" s="1"/>
  <c r="AL1484" i="3"/>
  <c r="AN1484" i="3" s="1"/>
  <c r="AM1484" i="3"/>
  <c r="AO1484" i="3"/>
  <c r="AQ1484" i="3" s="1"/>
  <c r="AP1484" i="3"/>
  <c r="AR1484" i="3"/>
  <c r="AT1484" i="3" s="1"/>
  <c r="AS1484" i="3"/>
  <c r="AU1484" i="3"/>
  <c r="AV1484" i="3"/>
  <c r="AX1484" i="3"/>
  <c r="AZ1484" i="3" s="1"/>
  <c r="AY1484" i="3"/>
  <c r="BA1484" i="3"/>
  <c r="BC1484" i="3" s="1"/>
  <c r="BB1484" i="3"/>
  <c r="BD1484" i="3"/>
  <c r="BF1484" i="3" s="1"/>
  <c r="U1484" i="3"/>
  <c r="BG1484" i="3"/>
  <c r="BI1484" i="3" s="1"/>
  <c r="N1483" i="11"/>
  <c r="O1483" i="11"/>
  <c r="P1483" i="11"/>
  <c r="A1484" i="11"/>
  <c r="AI1485" i="3"/>
  <c r="AK1485" i="3" s="1"/>
  <c r="AL1485" i="3"/>
  <c r="AN1485" i="3" s="1"/>
  <c r="AM1485" i="3"/>
  <c r="AO1485" i="3"/>
  <c r="AQ1485" i="3" s="1"/>
  <c r="AP1485" i="3"/>
  <c r="AR1485" i="3"/>
  <c r="AT1485" i="3" s="1"/>
  <c r="AS1485" i="3"/>
  <c r="AU1485" i="3"/>
  <c r="AW1485" i="3" s="1"/>
  <c r="AV1485" i="3"/>
  <c r="AX1485" i="3"/>
  <c r="AZ1485" i="3" s="1"/>
  <c r="AY1485" i="3"/>
  <c r="BA1485" i="3"/>
  <c r="BC1485" i="3" s="1"/>
  <c r="BB1485" i="3"/>
  <c r="BD1485" i="3"/>
  <c r="BF1485" i="3" s="1"/>
  <c r="U1485" i="3"/>
  <c r="BG1485" i="3"/>
  <c r="BI1485" i="3" s="1"/>
  <c r="N1484" i="11"/>
  <c r="O1484" i="11"/>
  <c r="P1484" i="11"/>
  <c r="A1485" i="11"/>
  <c r="AI1486" i="3"/>
  <c r="AK1486" i="3" s="1"/>
  <c r="AL1486" i="3"/>
  <c r="AM1486" i="3"/>
  <c r="AO1486" i="3"/>
  <c r="AQ1486" i="3" s="1"/>
  <c r="AP1486" i="3"/>
  <c r="AR1486" i="3"/>
  <c r="AT1486" i="3" s="1"/>
  <c r="AS1486" i="3"/>
  <c r="AU1486" i="3"/>
  <c r="AW1486" i="3" s="1"/>
  <c r="AV1486" i="3"/>
  <c r="AX1486" i="3"/>
  <c r="AZ1486" i="3" s="1"/>
  <c r="AY1486" i="3"/>
  <c r="BA1486" i="3"/>
  <c r="BC1486" i="3" s="1"/>
  <c r="BB1486" i="3"/>
  <c r="BD1486" i="3"/>
  <c r="BF1486" i="3" s="1"/>
  <c r="U1486" i="3"/>
  <c r="J1486" i="3" s="1"/>
  <c r="T1486" i="3" s="1"/>
  <c r="BG1486" i="3"/>
  <c r="BI1486" i="3" s="1"/>
  <c r="N1485" i="11"/>
  <c r="O1485" i="11"/>
  <c r="P1485" i="11"/>
  <c r="A1486" i="11"/>
  <c r="AI1487" i="3"/>
  <c r="AK1487" i="3" s="1"/>
  <c r="AL1487" i="3"/>
  <c r="AN1487" i="3" s="1"/>
  <c r="AM1487" i="3"/>
  <c r="AO1487" i="3"/>
  <c r="AQ1487" i="3" s="1"/>
  <c r="AP1487" i="3"/>
  <c r="AR1487" i="3"/>
  <c r="AT1487" i="3" s="1"/>
  <c r="AS1487" i="3"/>
  <c r="AU1487" i="3"/>
  <c r="AW1487" i="3" s="1"/>
  <c r="AV1487" i="3"/>
  <c r="AX1487" i="3"/>
  <c r="AZ1487" i="3" s="1"/>
  <c r="AY1487" i="3"/>
  <c r="BA1487" i="3"/>
  <c r="BC1487" i="3" s="1"/>
  <c r="BB1487" i="3"/>
  <c r="BD1487" i="3"/>
  <c r="BF1487" i="3" s="1"/>
  <c r="U1487" i="3"/>
  <c r="BG1487" i="3"/>
  <c r="BI1487" i="3" s="1"/>
  <c r="N1486" i="11"/>
  <c r="O1486" i="11"/>
  <c r="P1486" i="11"/>
  <c r="A1487" i="11"/>
  <c r="AI1488" i="3"/>
  <c r="AK1488" i="3" s="1"/>
  <c r="AL1488" i="3"/>
  <c r="AM1488" i="3"/>
  <c r="AO1488" i="3"/>
  <c r="AQ1488" i="3" s="1"/>
  <c r="AP1488" i="3"/>
  <c r="AR1488" i="3"/>
  <c r="AT1488" i="3" s="1"/>
  <c r="AS1488" i="3"/>
  <c r="AU1488" i="3"/>
  <c r="AW1488" i="3" s="1"/>
  <c r="AV1488" i="3"/>
  <c r="AX1488" i="3"/>
  <c r="AZ1488" i="3" s="1"/>
  <c r="AY1488" i="3"/>
  <c r="BA1488" i="3"/>
  <c r="BC1488" i="3" s="1"/>
  <c r="BB1488" i="3"/>
  <c r="BD1488" i="3"/>
  <c r="BF1488" i="3" s="1"/>
  <c r="U1488" i="3"/>
  <c r="K1488" i="3" s="1"/>
  <c r="BG1488" i="3"/>
  <c r="BI1488" i="3" s="1"/>
  <c r="N1487" i="11"/>
  <c r="O1487" i="11"/>
  <c r="P1487" i="11"/>
  <c r="A1488" i="11"/>
  <c r="AI1489" i="3"/>
  <c r="AK1489" i="3" s="1"/>
  <c r="AL1489" i="3"/>
  <c r="AN1489" i="3" s="1"/>
  <c r="AM1489" i="3"/>
  <c r="AO1489" i="3"/>
  <c r="AQ1489" i="3" s="1"/>
  <c r="AP1489" i="3"/>
  <c r="AR1489" i="3"/>
  <c r="AS1489" i="3"/>
  <c r="AU1489" i="3"/>
  <c r="AW1489" i="3" s="1"/>
  <c r="AV1489" i="3"/>
  <c r="AX1489" i="3"/>
  <c r="AZ1489" i="3" s="1"/>
  <c r="AY1489" i="3"/>
  <c r="BA1489" i="3"/>
  <c r="BC1489" i="3" s="1"/>
  <c r="BB1489" i="3"/>
  <c r="BD1489" i="3"/>
  <c r="BF1489" i="3" s="1"/>
  <c r="U1489" i="3"/>
  <c r="BG1489" i="3"/>
  <c r="BI1489" i="3" s="1"/>
  <c r="N1488" i="11"/>
  <c r="O1488" i="11"/>
  <c r="P1488" i="11"/>
  <c r="A1489" i="11"/>
  <c r="AI1490" i="3"/>
  <c r="AK1490" i="3" s="1"/>
  <c r="AL1490" i="3"/>
  <c r="AN1490" i="3" s="1"/>
  <c r="AM1490" i="3"/>
  <c r="AO1490" i="3"/>
  <c r="AP1490" i="3"/>
  <c r="AR1490" i="3"/>
  <c r="AT1490" i="3" s="1"/>
  <c r="AS1490" i="3"/>
  <c r="AU1490" i="3"/>
  <c r="AW1490" i="3" s="1"/>
  <c r="AV1490" i="3"/>
  <c r="AX1490" i="3"/>
  <c r="AZ1490" i="3" s="1"/>
  <c r="AY1490" i="3"/>
  <c r="BA1490" i="3"/>
  <c r="BC1490" i="3" s="1"/>
  <c r="BB1490" i="3"/>
  <c r="BD1490" i="3"/>
  <c r="BF1490" i="3" s="1"/>
  <c r="U1490" i="3"/>
  <c r="J1490" i="3" s="1"/>
  <c r="T1490" i="3" s="1"/>
  <c r="BG1490" i="3"/>
  <c r="BI1490" i="3" s="1"/>
  <c r="N1489" i="11"/>
  <c r="O1489" i="11"/>
  <c r="P1489" i="11"/>
  <c r="A1490" i="11"/>
  <c r="AI1491" i="3"/>
  <c r="AK1491" i="3" s="1"/>
  <c r="AL1491" i="3"/>
  <c r="AN1491" i="3" s="1"/>
  <c r="AM1491" i="3"/>
  <c r="AO1491" i="3"/>
  <c r="AQ1491" i="3" s="1"/>
  <c r="AP1491" i="3"/>
  <c r="AR1491" i="3"/>
  <c r="AT1491" i="3" s="1"/>
  <c r="AS1491" i="3"/>
  <c r="AU1491" i="3"/>
  <c r="AW1491" i="3" s="1"/>
  <c r="AV1491" i="3"/>
  <c r="AX1491" i="3"/>
  <c r="AZ1491" i="3" s="1"/>
  <c r="AY1491" i="3"/>
  <c r="BA1491" i="3"/>
  <c r="BC1491" i="3" s="1"/>
  <c r="BB1491" i="3"/>
  <c r="BD1491" i="3"/>
  <c r="U1491" i="3"/>
  <c r="BG1491" i="3"/>
  <c r="BI1491" i="3" s="1"/>
  <c r="N1490" i="11"/>
  <c r="O1490" i="11"/>
  <c r="P1490" i="11"/>
  <c r="A1491" i="11"/>
  <c r="AI1492" i="3"/>
  <c r="AK1492" i="3" s="1"/>
  <c r="AL1492" i="3"/>
  <c r="AM1492" i="3"/>
  <c r="AO1492" i="3"/>
  <c r="AQ1492" i="3" s="1"/>
  <c r="AP1492" i="3"/>
  <c r="AR1492" i="3"/>
  <c r="AT1492" i="3" s="1"/>
  <c r="AS1492" i="3"/>
  <c r="AU1492" i="3"/>
  <c r="AW1492" i="3" s="1"/>
  <c r="AV1492" i="3"/>
  <c r="AX1492" i="3"/>
  <c r="AZ1492" i="3" s="1"/>
  <c r="AY1492" i="3"/>
  <c r="BA1492" i="3"/>
  <c r="BC1492" i="3" s="1"/>
  <c r="BB1492" i="3"/>
  <c r="BD1492" i="3"/>
  <c r="BF1492" i="3" s="1"/>
  <c r="U1492" i="3"/>
  <c r="BG1492" i="3"/>
  <c r="BI1492" i="3" s="1"/>
  <c r="N1491" i="11"/>
  <c r="O1491" i="11"/>
  <c r="P1491" i="11"/>
  <c r="A1492" i="11"/>
  <c r="AI1493" i="3"/>
  <c r="AK1493" i="3" s="1"/>
  <c r="AL1493" i="3"/>
  <c r="AN1493" i="3" s="1"/>
  <c r="AM1493" i="3"/>
  <c r="AO1493" i="3"/>
  <c r="AQ1493" i="3" s="1"/>
  <c r="AP1493" i="3"/>
  <c r="AR1493" i="3"/>
  <c r="AS1493" i="3"/>
  <c r="AU1493" i="3"/>
  <c r="AW1493" i="3" s="1"/>
  <c r="AV1493" i="3"/>
  <c r="AX1493" i="3"/>
  <c r="AZ1493" i="3" s="1"/>
  <c r="AY1493" i="3"/>
  <c r="BA1493" i="3"/>
  <c r="BC1493" i="3" s="1"/>
  <c r="BB1493" i="3"/>
  <c r="BD1493" i="3"/>
  <c r="BF1493" i="3" s="1"/>
  <c r="U1493" i="3"/>
  <c r="BG1493" i="3"/>
  <c r="BI1493" i="3" s="1"/>
  <c r="N1492" i="11"/>
  <c r="O1492" i="11"/>
  <c r="P1492" i="11"/>
  <c r="A1493" i="11"/>
  <c r="AI1494" i="3"/>
  <c r="AK1494" i="3" s="1"/>
  <c r="AL1494" i="3"/>
  <c r="AN1494" i="3" s="1"/>
  <c r="AM1494" i="3"/>
  <c r="AO1494" i="3"/>
  <c r="AQ1494" i="3" s="1"/>
  <c r="AP1494" i="3"/>
  <c r="AR1494" i="3"/>
  <c r="AT1494" i="3" s="1"/>
  <c r="AS1494" i="3"/>
  <c r="AU1494" i="3"/>
  <c r="AW1494" i="3" s="1"/>
  <c r="AV1494" i="3"/>
  <c r="AX1494" i="3"/>
  <c r="AZ1494" i="3" s="1"/>
  <c r="AY1494" i="3"/>
  <c r="BA1494" i="3"/>
  <c r="BC1494" i="3" s="1"/>
  <c r="BB1494" i="3"/>
  <c r="BD1494" i="3"/>
  <c r="BF1494" i="3" s="1"/>
  <c r="U1494" i="3"/>
  <c r="J1494" i="3" s="1"/>
  <c r="T1494" i="3" s="1"/>
  <c r="BG1494" i="3"/>
  <c r="BI1494" i="3" s="1"/>
  <c r="N1493" i="11"/>
  <c r="O1493" i="11"/>
  <c r="P1493" i="11"/>
  <c r="A1494" i="11"/>
  <c r="AI1495" i="3"/>
  <c r="AK1495" i="3" s="1"/>
  <c r="AL1495" i="3"/>
  <c r="AM1495" i="3"/>
  <c r="AO1495" i="3"/>
  <c r="AQ1495" i="3" s="1"/>
  <c r="AP1495" i="3"/>
  <c r="AR1495" i="3"/>
  <c r="AT1495" i="3" s="1"/>
  <c r="AS1495" i="3"/>
  <c r="AU1495" i="3"/>
  <c r="AW1495" i="3" s="1"/>
  <c r="AV1495" i="3"/>
  <c r="AX1495" i="3"/>
  <c r="AZ1495" i="3" s="1"/>
  <c r="AY1495" i="3"/>
  <c r="BA1495" i="3"/>
  <c r="BC1495" i="3" s="1"/>
  <c r="BB1495" i="3"/>
  <c r="BD1495" i="3"/>
  <c r="BF1495" i="3" s="1"/>
  <c r="U1495" i="3"/>
  <c r="K1495" i="3" s="1"/>
  <c r="BG1495" i="3"/>
  <c r="BI1495" i="3" s="1"/>
  <c r="N1494" i="11"/>
  <c r="O1494" i="11"/>
  <c r="P1494" i="11"/>
  <c r="A1495" i="11"/>
  <c r="AI1496" i="3"/>
  <c r="AK1496" i="3" s="1"/>
  <c r="AL1496" i="3"/>
  <c r="AN1496" i="3" s="1"/>
  <c r="AM1496" i="3"/>
  <c r="AO1496" i="3"/>
  <c r="AQ1496" i="3" s="1"/>
  <c r="AP1496" i="3"/>
  <c r="AR1496" i="3"/>
  <c r="AT1496" i="3" s="1"/>
  <c r="AS1496" i="3"/>
  <c r="AU1496" i="3"/>
  <c r="AW1496" i="3" s="1"/>
  <c r="AV1496" i="3"/>
  <c r="AX1496" i="3"/>
  <c r="AZ1496" i="3" s="1"/>
  <c r="AY1496" i="3"/>
  <c r="BA1496" i="3"/>
  <c r="BC1496" i="3" s="1"/>
  <c r="BB1496" i="3"/>
  <c r="BD1496" i="3"/>
  <c r="BF1496" i="3" s="1"/>
  <c r="U1496" i="3"/>
  <c r="K1496" i="3" s="1"/>
  <c r="BG1496" i="3"/>
  <c r="BI1496" i="3" s="1"/>
  <c r="N1495" i="11"/>
  <c r="O1495" i="11"/>
  <c r="P1495" i="11"/>
  <c r="A1496" i="11"/>
  <c r="AI1497" i="3"/>
  <c r="AK1497" i="3" s="1"/>
  <c r="AL1497" i="3"/>
  <c r="AN1497" i="3" s="1"/>
  <c r="AM1497" i="3"/>
  <c r="AO1497" i="3"/>
  <c r="AQ1497" i="3" s="1"/>
  <c r="AP1497" i="3"/>
  <c r="AR1497" i="3"/>
  <c r="AT1497" i="3" s="1"/>
  <c r="AS1497" i="3"/>
  <c r="AU1497" i="3"/>
  <c r="AW1497" i="3" s="1"/>
  <c r="AV1497" i="3"/>
  <c r="AX1497" i="3"/>
  <c r="AZ1497" i="3" s="1"/>
  <c r="AY1497" i="3"/>
  <c r="BA1497" i="3"/>
  <c r="BC1497" i="3" s="1"/>
  <c r="BB1497" i="3"/>
  <c r="BD1497" i="3"/>
  <c r="BF1497" i="3" s="1"/>
  <c r="U1497" i="3"/>
  <c r="BG1497" i="3"/>
  <c r="BI1497" i="3" s="1"/>
  <c r="N1496" i="11"/>
  <c r="O1496" i="11"/>
  <c r="P1496" i="11"/>
  <c r="A1497" i="11"/>
  <c r="AI1498" i="3"/>
  <c r="AK1498" i="3" s="1"/>
  <c r="AL1498" i="3"/>
  <c r="AN1498" i="3" s="1"/>
  <c r="AM1498" i="3"/>
  <c r="AO1498" i="3"/>
  <c r="AQ1498" i="3" s="1"/>
  <c r="AP1498" i="3"/>
  <c r="AR1498" i="3"/>
  <c r="AS1498" i="3"/>
  <c r="AU1498" i="3"/>
  <c r="AW1498" i="3" s="1"/>
  <c r="AV1498" i="3"/>
  <c r="AX1498" i="3"/>
  <c r="AZ1498" i="3" s="1"/>
  <c r="AY1498" i="3"/>
  <c r="BA1498" i="3"/>
  <c r="BC1498" i="3" s="1"/>
  <c r="BB1498" i="3"/>
  <c r="BD1498" i="3"/>
  <c r="BF1498" i="3" s="1"/>
  <c r="U1498" i="3"/>
  <c r="J1498" i="3" s="1"/>
  <c r="T1498" i="3" s="1"/>
  <c r="BG1498" i="3"/>
  <c r="BI1498" i="3" s="1"/>
  <c r="N1497" i="11"/>
  <c r="O1497" i="11"/>
  <c r="P1497" i="11"/>
  <c r="A1498" i="11"/>
  <c r="AI1499" i="3"/>
  <c r="AK1499" i="3" s="1"/>
  <c r="AL1499" i="3"/>
  <c r="AN1499" i="3" s="1"/>
  <c r="AM1499" i="3"/>
  <c r="AO1499" i="3"/>
  <c r="AQ1499" i="3" s="1"/>
  <c r="AP1499" i="3"/>
  <c r="AR1499" i="3"/>
  <c r="AT1499" i="3" s="1"/>
  <c r="AS1499" i="3"/>
  <c r="AU1499" i="3"/>
  <c r="AW1499" i="3" s="1"/>
  <c r="AV1499" i="3"/>
  <c r="AX1499" i="3"/>
  <c r="AZ1499" i="3" s="1"/>
  <c r="AY1499" i="3"/>
  <c r="BA1499" i="3"/>
  <c r="BC1499" i="3" s="1"/>
  <c r="BB1499" i="3"/>
  <c r="BD1499" i="3"/>
  <c r="BF1499" i="3" s="1"/>
  <c r="U1499" i="3"/>
  <c r="K1499" i="3" s="1"/>
  <c r="BG1499" i="3"/>
  <c r="BI1499" i="3" s="1"/>
  <c r="N1498" i="11"/>
  <c r="O1498" i="11"/>
  <c r="P1498" i="11"/>
  <c r="A1499" i="11"/>
  <c r="AI1500" i="3"/>
  <c r="AK1500" i="3" s="1"/>
  <c r="AL1500" i="3"/>
  <c r="AN1500" i="3" s="1"/>
  <c r="AM1500" i="3"/>
  <c r="AO1500" i="3"/>
  <c r="AP1500" i="3"/>
  <c r="AR1500" i="3"/>
  <c r="AT1500" i="3" s="1"/>
  <c r="AS1500" i="3"/>
  <c r="AU1500" i="3"/>
  <c r="AW1500" i="3" s="1"/>
  <c r="AV1500" i="3"/>
  <c r="AX1500" i="3"/>
  <c r="AZ1500" i="3" s="1"/>
  <c r="AY1500" i="3"/>
  <c r="BA1500" i="3"/>
  <c r="BC1500" i="3" s="1"/>
  <c r="BB1500" i="3"/>
  <c r="BD1500" i="3"/>
  <c r="BF1500" i="3" s="1"/>
  <c r="U1500" i="3"/>
  <c r="K1500" i="3" s="1"/>
  <c r="BG1500" i="3"/>
  <c r="BI1500" i="3" s="1"/>
  <c r="N1499" i="11"/>
  <c r="O1499" i="11"/>
  <c r="P1499" i="11"/>
  <c r="A1500" i="11"/>
  <c r="AI1501" i="3"/>
  <c r="AK1501" i="3" s="1"/>
  <c r="AL1501" i="3"/>
  <c r="AN1501" i="3" s="1"/>
  <c r="AM1501" i="3"/>
  <c r="AO1501" i="3"/>
  <c r="AQ1501" i="3" s="1"/>
  <c r="AP1501" i="3"/>
  <c r="AR1501" i="3"/>
  <c r="AT1501" i="3" s="1"/>
  <c r="AS1501" i="3"/>
  <c r="AU1501" i="3"/>
  <c r="AW1501" i="3" s="1"/>
  <c r="AV1501" i="3"/>
  <c r="AX1501" i="3"/>
  <c r="AZ1501" i="3" s="1"/>
  <c r="AY1501" i="3"/>
  <c r="BA1501" i="3"/>
  <c r="BC1501" i="3" s="1"/>
  <c r="BB1501" i="3"/>
  <c r="BD1501" i="3"/>
  <c r="BF1501" i="3" s="1"/>
  <c r="U1501" i="3"/>
  <c r="J1501" i="3" s="1"/>
  <c r="T1501" i="3" s="1"/>
  <c r="BG1501" i="3"/>
  <c r="BI1501" i="3" s="1"/>
  <c r="N1500" i="11"/>
  <c r="O1500" i="11"/>
  <c r="P1500" i="11"/>
  <c r="A1501" i="11"/>
  <c r="AI1502" i="3"/>
  <c r="AK1502" i="3" s="1"/>
  <c r="AL1502" i="3"/>
  <c r="AN1502" i="3" s="1"/>
  <c r="AM1502" i="3"/>
  <c r="AO1502" i="3"/>
  <c r="AQ1502" i="3" s="1"/>
  <c r="AP1502" i="3"/>
  <c r="AR1502" i="3"/>
  <c r="AT1502" i="3" s="1"/>
  <c r="AS1502" i="3"/>
  <c r="AU1502" i="3"/>
  <c r="AV1502" i="3"/>
  <c r="AX1502" i="3"/>
  <c r="AZ1502" i="3" s="1"/>
  <c r="AY1502" i="3"/>
  <c r="BA1502" i="3"/>
  <c r="BC1502" i="3" s="1"/>
  <c r="BB1502" i="3"/>
  <c r="BD1502" i="3"/>
  <c r="BF1502" i="3" s="1"/>
  <c r="U1502" i="3"/>
  <c r="BE1502" i="3" s="1"/>
  <c r="BG1502" i="3"/>
  <c r="BI1502" i="3" s="1"/>
  <c r="N1501" i="11"/>
  <c r="O1501" i="11"/>
  <c r="P1501" i="11"/>
  <c r="A1502" i="11"/>
  <c r="AI1503" i="3"/>
  <c r="AK1503" i="3" s="1"/>
  <c r="AL1503" i="3"/>
  <c r="AN1503" i="3" s="1"/>
  <c r="AM1503" i="3"/>
  <c r="AO1503" i="3"/>
  <c r="AP1503" i="3"/>
  <c r="AR1503" i="3"/>
  <c r="AT1503" i="3" s="1"/>
  <c r="AS1503" i="3"/>
  <c r="AU1503" i="3"/>
  <c r="AW1503" i="3" s="1"/>
  <c r="AV1503" i="3"/>
  <c r="AX1503" i="3"/>
  <c r="AZ1503" i="3" s="1"/>
  <c r="AY1503" i="3"/>
  <c r="BA1503" i="3"/>
  <c r="BC1503" i="3" s="1"/>
  <c r="BB1503" i="3"/>
  <c r="BD1503" i="3"/>
  <c r="BF1503" i="3" s="1"/>
  <c r="U1503" i="3"/>
  <c r="BG1503" i="3"/>
  <c r="BI1503" i="3" s="1"/>
  <c r="N1502" i="11"/>
  <c r="O1502" i="11"/>
  <c r="P1502" i="11"/>
  <c r="A1503" i="11"/>
  <c r="AI1504" i="3"/>
  <c r="AK1504" i="3" s="1"/>
  <c r="AL1504" i="3"/>
  <c r="AM1504" i="3"/>
  <c r="AO1504" i="3"/>
  <c r="AQ1504" i="3" s="1"/>
  <c r="AP1504" i="3"/>
  <c r="AR1504" i="3"/>
  <c r="AT1504" i="3" s="1"/>
  <c r="AS1504" i="3"/>
  <c r="AU1504" i="3"/>
  <c r="AW1504" i="3" s="1"/>
  <c r="AV1504" i="3"/>
  <c r="AX1504" i="3"/>
  <c r="AZ1504" i="3" s="1"/>
  <c r="AY1504" i="3"/>
  <c r="BA1504" i="3"/>
  <c r="BC1504" i="3" s="1"/>
  <c r="BB1504" i="3"/>
  <c r="BD1504" i="3"/>
  <c r="BF1504" i="3" s="1"/>
  <c r="U1504" i="3"/>
  <c r="BG1504" i="3"/>
  <c r="BI1504" i="3" s="1"/>
  <c r="N1503" i="11"/>
  <c r="O1503" i="11"/>
  <c r="P1503" i="11"/>
  <c r="A1504" i="11"/>
  <c r="AI1505" i="3"/>
  <c r="AK1505" i="3" s="1"/>
  <c r="AL1505" i="3"/>
  <c r="AN1505" i="3" s="1"/>
  <c r="AM1505" i="3"/>
  <c r="AO1505" i="3"/>
  <c r="AQ1505" i="3" s="1"/>
  <c r="AP1505" i="3"/>
  <c r="AR1505" i="3"/>
  <c r="AT1505" i="3" s="1"/>
  <c r="AS1505" i="3"/>
  <c r="AU1505" i="3"/>
  <c r="AW1505" i="3" s="1"/>
  <c r="AV1505" i="3"/>
  <c r="AX1505" i="3"/>
  <c r="AZ1505" i="3" s="1"/>
  <c r="AY1505" i="3"/>
  <c r="BA1505" i="3"/>
  <c r="BC1505" i="3" s="1"/>
  <c r="BB1505" i="3"/>
  <c r="BD1505" i="3"/>
  <c r="BF1505" i="3" s="1"/>
  <c r="U1505" i="3"/>
  <c r="J1505" i="3" s="1"/>
  <c r="T1505" i="3" s="1"/>
  <c r="BG1505" i="3"/>
  <c r="BI1505" i="3" s="1"/>
  <c r="N1504" i="11"/>
  <c r="O1504" i="11"/>
  <c r="P1504" i="11"/>
  <c r="A1505" i="11"/>
  <c r="AI1506" i="3"/>
  <c r="AK1506" i="3" s="1"/>
  <c r="AL1506" i="3"/>
  <c r="AN1506" i="3" s="1"/>
  <c r="AM1506" i="3"/>
  <c r="AO1506" i="3"/>
  <c r="AQ1506" i="3" s="1"/>
  <c r="AP1506" i="3"/>
  <c r="AR1506" i="3"/>
  <c r="AS1506" i="3"/>
  <c r="AU1506" i="3"/>
  <c r="AW1506" i="3" s="1"/>
  <c r="AV1506" i="3"/>
  <c r="AX1506" i="3"/>
  <c r="AZ1506" i="3" s="1"/>
  <c r="AY1506" i="3"/>
  <c r="BA1506" i="3"/>
  <c r="BC1506" i="3" s="1"/>
  <c r="BB1506" i="3"/>
  <c r="BD1506" i="3"/>
  <c r="BF1506" i="3" s="1"/>
  <c r="U1506" i="3"/>
  <c r="BG1506" i="3"/>
  <c r="BI1506" i="3" s="1"/>
  <c r="N1505" i="11"/>
  <c r="O1505" i="11"/>
  <c r="P1505" i="11"/>
  <c r="A1506" i="11"/>
  <c r="AI1507" i="3"/>
  <c r="AK1507" i="3" s="1"/>
  <c r="AL1507" i="3"/>
  <c r="AM1507" i="3"/>
  <c r="AO1507" i="3"/>
  <c r="AQ1507" i="3" s="1"/>
  <c r="AP1507" i="3"/>
  <c r="AR1507" i="3"/>
  <c r="AT1507" i="3" s="1"/>
  <c r="AS1507" i="3"/>
  <c r="AU1507" i="3"/>
  <c r="AW1507" i="3" s="1"/>
  <c r="AV1507" i="3"/>
  <c r="AX1507" i="3"/>
  <c r="AZ1507" i="3" s="1"/>
  <c r="AY1507" i="3"/>
  <c r="BA1507" i="3"/>
  <c r="BC1507" i="3" s="1"/>
  <c r="BB1507" i="3"/>
  <c r="BD1507" i="3"/>
  <c r="BF1507" i="3" s="1"/>
  <c r="U1507" i="3"/>
  <c r="J1507" i="3" s="1"/>
  <c r="T1507" i="3" s="1"/>
  <c r="BG1507" i="3"/>
  <c r="BI1507" i="3" s="1"/>
  <c r="N1506" i="11"/>
  <c r="O1506" i="11"/>
  <c r="P1506" i="11"/>
  <c r="A1507" i="11"/>
  <c r="AI1508" i="3"/>
  <c r="AK1508" i="3" s="1"/>
  <c r="AL1508" i="3"/>
  <c r="AN1508" i="3" s="1"/>
  <c r="AM1508" i="3"/>
  <c r="AO1508" i="3"/>
  <c r="AP1508" i="3"/>
  <c r="AR1508" i="3"/>
  <c r="AT1508" i="3" s="1"/>
  <c r="AS1508" i="3"/>
  <c r="AU1508" i="3"/>
  <c r="AW1508" i="3" s="1"/>
  <c r="AV1508" i="3"/>
  <c r="AX1508" i="3"/>
  <c r="AZ1508" i="3" s="1"/>
  <c r="AY1508" i="3"/>
  <c r="BA1508" i="3"/>
  <c r="BC1508" i="3" s="1"/>
  <c r="BB1508" i="3"/>
  <c r="BD1508" i="3"/>
  <c r="BF1508" i="3" s="1"/>
  <c r="U1508" i="3"/>
  <c r="BH1508" i="3" s="1"/>
  <c r="BG1508" i="3"/>
  <c r="BI1508" i="3" s="1"/>
  <c r="N1507" i="11"/>
  <c r="O1507" i="11"/>
  <c r="P1507" i="11"/>
  <c r="A1508" i="11"/>
  <c r="AI1509" i="3"/>
  <c r="AK1509" i="3" s="1"/>
  <c r="AL1509" i="3"/>
  <c r="AN1509" i="3" s="1"/>
  <c r="AM1509" i="3"/>
  <c r="AO1509" i="3"/>
  <c r="AQ1509" i="3" s="1"/>
  <c r="AP1509" i="3"/>
  <c r="AR1509" i="3"/>
  <c r="AT1509" i="3" s="1"/>
  <c r="AS1509" i="3"/>
  <c r="AU1509" i="3"/>
  <c r="AW1509" i="3" s="1"/>
  <c r="AV1509" i="3"/>
  <c r="AX1509" i="3"/>
  <c r="AZ1509" i="3" s="1"/>
  <c r="AY1509" i="3"/>
  <c r="BA1509" i="3"/>
  <c r="BC1509" i="3" s="1"/>
  <c r="BB1509" i="3"/>
  <c r="BD1509" i="3"/>
  <c r="BF1509" i="3" s="1"/>
  <c r="U1509" i="3"/>
  <c r="BG1509" i="3"/>
  <c r="BI1509" i="3" s="1"/>
  <c r="N1508" i="11"/>
  <c r="O1508" i="11"/>
  <c r="P1508" i="11"/>
  <c r="A1509" i="11"/>
  <c r="AI1510" i="3"/>
  <c r="AK1510" i="3" s="1"/>
  <c r="AL1510" i="3"/>
  <c r="AM1510" i="3"/>
  <c r="AO1510" i="3"/>
  <c r="AQ1510" i="3" s="1"/>
  <c r="AP1510" i="3"/>
  <c r="AR1510" i="3"/>
  <c r="AT1510" i="3" s="1"/>
  <c r="AS1510" i="3"/>
  <c r="AU1510" i="3"/>
  <c r="AW1510" i="3" s="1"/>
  <c r="AV1510" i="3"/>
  <c r="AX1510" i="3"/>
  <c r="AZ1510" i="3" s="1"/>
  <c r="AY1510" i="3"/>
  <c r="BA1510" i="3"/>
  <c r="BC1510" i="3" s="1"/>
  <c r="BB1510" i="3"/>
  <c r="BD1510" i="3"/>
  <c r="BF1510" i="3" s="1"/>
  <c r="U1510" i="3"/>
  <c r="BG1510" i="3"/>
  <c r="BI1510" i="3" s="1"/>
  <c r="N1509" i="11"/>
  <c r="O1509" i="11"/>
  <c r="P1509" i="11"/>
  <c r="A1510" i="11"/>
  <c r="AI1511" i="3"/>
  <c r="AK1511" i="3" s="1"/>
  <c r="AL1511" i="3"/>
  <c r="AN1511" i="3" s="1"/>
  <c r="AM1511" i="3"/>
  <c r="AO1511" i="3"/>
  <c r="AQ1511" i="3" s="1"/>
  <c r="AP1511" i="3"/>
  <c r="AR1511" i="3"/>
  <c r="AT1511" i="3" s="1"/>
  <c r="AS1511" i="3"/>
  <c r="AU1511" i="3"/>
  <c r="AW1511" i="3" s="1"/>
  <c r="AV1511" i="3"/>
  <c r="AX1511" i="3"/>
  <c r="AZ1511" i="3" s="1"/>
  <c r="AY1511" i="3"/>
  <c r="BA1511" i="3"/>
  <c r="BC1511" i="3" s="1"/>
  <c r="BB1511" i="3"/>
  <c r="BD1511" i="3"/>
  <c r="BF1511" i="3" s="1"/>
  <c r="U1511" i="3"/>
  <c r="BG1511" i="3"/>
  <c r="BI1511" i="3" s="1"/>
  <c r="N1510" i="11"/>
  <c r="O1510" i="11"/>
  <c r="P1510" i="11"/>
  <c r="A1511" i="11"/>
  <c r="AI1512" i="3"/>
  <c r="AK1512" i="3" s="1"/>
  <c r="AL1512" i="3"/>
  <c r="AM1512" i="3"/>
  <c r="AO1512" i="3"/>
  <c r="AQ1512" i="3" s="1"/>
  <c r="AP1512" i="3"/>
  <c r="AR1512" i="3"/>
  <c r="AT1512" i="3" s="1"/>
  <c r="AS1512" i="3"/>
  <c r="AU1512" i="3"/>
  <c r="AW1512" i="3" s="1"/>
  <c r="AV1512" i="3"/>
  <c r="AX1512" i="3"/>
  <c r="AZ1512" i="3" s="1"/>
  <c r="AY1512" i="3"/>
  <c r="BA1512" i="3"/>
  <c r="BC1512" i="3" s="1"/>
  <c r="BB1512" i="3"/>
  <c r="BD1512" i="3"/>
  <c r="BF1512" i="3" s="1"/>
  <c r="U1512" i="3"/>
  <c r="J1512" i="3" s="1"/>
  <c r="T1512" i="3" s="1"/>
  <c r="BG1512" i="3"/>
  <c r="BI1512" i="3" s="1"/>
  <c r="N1511" i="11"/>
  <c r="O1511" i="11"/>
  <c r="P1511" i="11"/>
  <c r="A1512" i="11"/>
  <c r="AI1513" i="3"/>
  <c r="AK1513" i="3" s="1"/>
  <c r="AL1513" i="3"/>
  <c r="AN1513" i="3" s="1"/>
  <c r="AM1513" i="3"/>
  <c r="AO1513" i="3"/>
  <c r="AQ1513" i="3" s="1"/>
  <c r="AP1513" i="3"/>
  <c r="AR1513" i="3"/>
  <c r="AT1513" i="3" s="1"/>
  <c r="AS1513" i="3"/>
  <c r="AU1513" i="3"/>
  <c r="AW1513" i="3" s="1"/>
  <c r="AV1513" i="3"/>
  <c r="AX1513" i="3"/>
  <c r="AZ1513" i="3" s="1"/>
  <c r="AY1513" i="3"/>
  <c r="BA1513" i="3"/>
  <c r="BC1513" i="3" s="1"/>
  <c r="BB1513" i="3"/>
  <c r="BD1513" i="3"/>
  <c r="BF1513" i="3" s="1"/>
  <c r="U1513" i="3"/>
  <c r="BG1513" i="3"/>
  <c r="BI1513" i="3" s="1"/>
  <c r="N1512" i="11"/>
  <c r="O1512" i="11"/>
  <c r="P1512" i="11"/>
  <c r="A1513" i="11"/>
  <c r="AI1514" i="3"/>
  <c r="AK1514" i="3" s="1"/>
  <c r="AL1514" i="3"/>
  <c r="AN1514" i="3" s="1"/>
  <c r="AM1514" i="3"/>
  <c r="AO1514" i="3"/>
  <c r="AP1514" i="3"/>
  <c r="AR1514" i="3"/>
  <c r="AT1514" i="3" s="1"/>
  <c r="AS1514" i="3"/>
  <c r="AU1514" i="3"/>
  <c r="AW1514" i="3" s="1"/>
  <c r="AV1514" i="3"/>
  <c r="AX1514" i="3"/>
  <c r="AZ1514" i="3" s="1"/>
  <c r="AY1514" i="3"/>
  <c r="BA1514" i="3"/>
  <c r="BC1514" i="3" s="1"/>
  <c r="BB1514" i="3"/>
  <c r="BD1514" i="3"/>
  <c r="BF1514" i="3" s="1"/>
  <c r="U1514" i="3"/>
  <c r="BG1514" i="3"/>
  <c r="BI1514" i="3" s="1"/>
  <c r="N1513" i="11"/>
  <c r="O1513" i="11"/>
  <c r="P1513" i="11"/>
  <c r="A1514" i="11"/>
  <c r="AI1515" i="3"/>
  <c r="AK1515" i="3" s="1"/>
  <c r="AL1515" i="3"/>
  <c r="AN1515" i="3" s="1"/>
  <c r="AM1515" i="3"/>
  <c r="AO1515" i="3"/>
  <c r="AQ1515" i="3" s="1"/>
  <c r="AP1515" i="3"/>
  <c r="AR1515" i="3"/>
  <c r="AT1515" i="3" s="1"/>
  <c r="AS1515" i="3"/>
  <c r="AU1515" i="3"/>
  <c r="AW1515" i="3" s="1"/>
  <c r="AV1515" i="3"/>
  <c r="AX1515" i="3"/>
  <c r="AZ1515" i="3" s="1"/>
  <c r="AY1515" i="3"/>
  <c r="BA1515" i="3"/>
  <c r="BC1515" i="3" s="1"/>
  <c r="BB1515" i="3"/>
  <c r="BD1515" i="3"/>
  <c r="BF1515" i="3" s="1"/>
  <c r="U1515" i="3"/>
  <c r="J1515" i="3" s="1"/>
  <c r="T1515" i="3" s="1"/>
  <c r="BG1515" i="3"/>
  <c r="BI1515" i="3" s="1"/>
  <c r="N1514" i="11"/>
  <c r="O1514" i="11"/>
  <c r="P1514" i="11"/>
  <c r="A1515" i="11"/>
  <c r="AI1516" i="3"/>
  <c r="AK1516" i="3" s="1"/>
  <c r="AL1516" i="3"/>
  <c r="AN1516" i="3" s="1"/>
  <c r="AM1516" i="3"/>
  <c r="AO1516" i="3"/>
  <c r="AQ1516" i="3" s="1"/>
  <c r="AP1516" i="3"/>
  <c r="AR1516" i="3"/>
  <c r="AT1516" i="3" s="1"/>
  <c r="AS1516" i="3"/>
  <c r="AU1516" i="3"/>
  <c r="AW1516" i="3" s="1"/>
  <c r="AV1516" i="3"/>
  <c r="AX1516" i="3"/>
  <c r="AZ1516" i="3" s="1"/>
  <c r="AY1516" i="3"/>
  <c r="BA1516" i="3"/>
  <c r="BC1516" i="3" s="1"/>
  <c r="BB1516" i="3"/>
  <c r="BD1516" i="3"/>
  <c r="BF1516" i="3" s="1"/>
  <c r="U1516" i="3"/>
  <c r="J1516" i="3" s="1"/>
  <c r="T1516" i="3" s="1"/>
  <c r="BG1516" i="3"/>
  <c r="BI1516" i="3" s="1"/>
  <c r="N1515" i="11"/>
  <c r="O1515" i="11"/>
  <c r="P1515" i="11"/>
  <c r="A1516" i="11"/>
  <c r="AI1517" i="3"/>
  <c r="AK1517" i="3" s="1"/>
  <c r="AL1517" i="3"/>
  <c r="AN1517" i="3" s="1"/>
  <c r="AM1517" i="3"/>
  <c r="AO1517" i="3"/>
  <c r="AQ1517" i="3" s="1"/>
  <c r="AP1517" i="3"/>
  <c r="AR1517" i="3"/>
  <c r="AT1517" i="3" s="1"/>
  <c r="AS1517" i="3"/>
  <c r="AU1517" i="3"/>
  <c r="AW1517" i="3" s="1"/>
  <c r="AV1517" i="3"/>
  <c r="AX1517" i="3"/>
  <c r="AZ1517" i="3" s="1"/>
  <c r="AY1517" i="3"/>
  <c r="BA1517" i="3"/>
  <c r="BC1517" i="3" s="1"/>
  <c r="BB1517" i="3"/>
  <c r="BD1517" i="3"/>
  <c r="BF1517" i="3" s="1"/>
  <c r="U1517" i="3"/>
  <c r="J1517" i="3" s="1"/>
  <c r="T1517" i="3" s="1"/>
  <c r="BG1517" i="3"/>
  <c r="BI1517" i="3" s="1"/>
  <c r="N1516" i="11"/>
  <c r="O1516" i="11"/>
  <c r="P1516" i="11"/>
  <c r="A1517" i="11"/>
  <c r="AI1518" i="3"/>
  <c r="AK1518" i="3" s="1"/>
  <c r="AL1518" i="3"/>
  <c r="AN1518" i="3" s="1"/>
  <c r="AM1518" i="3"/>
  <c r="AO1518" i="3"/>
  <c r="AQ1518" i="3" s="1"/>
  <c r="AP1518" i="3"/>
  <c r="AR1518" i="3"/>
  <c r="AT1518" i="3" s="1"/>
  <c r="AS1518" i="3"/>
  <c r="AU1518" i="3"/>
  <c r="AW1518" i="3" s="1"/>
  <c r="AV1518" i="3"/>
  <c r="AX1518" i="3"/>
  <c r="AZ1518" i="3" s="1"/>
  <c r="AY1518" i="3"/>
  <c r="BA1518" i="3"/>
  <c r="BC1518" i="3" s="1"/>
  <c r="BB1518" i="3"/>
  <c r="BD1518" i="3"/>
  <c r="BF1518" i="3" s="1"/>
  <c r="U1518" i="3"/>
  <c r="J1518" i="3" s="1"/>
  <c r="T1518" i="3" s="1"/>
  <c r="BG1518" i="3"/>
  <c r="BI1518" i="3" s="1"/>
  <c r="N1517" i="11"/>
  <c r="O1517" i="11"/>
  <c r="P1517" i="11"/>
  <c r="A1518" i="11"/>
  <c r="AI1519" i="3"/>
  <c r="AK1519" i="3" s="1"/>
  <c r="AL1519" i="3"/>
  <c r="AN1519" i="3" s="1"/>
  <c r="AM1519" i="3"/>
  <c r="AO1519" i="3"/>
  <c r="AQ1519" i="3" s="1"/>
  <c r="AP1519" i="3"/>
  <c r="AR1519" i="3"/>
  <c r="AT1519" i="3" s="1"/>
  <c r="AS1519" i="3"/>
  <c r="AU1519" i="3"/>
  <c r="AW1519" i="3" s="1"/>
  <c r="AV1519" i="3"/>
  <c r="AX1519" i="3"/>
  <c r="AZ1519" i="3" s="1"/>
  <c r="AY1519" i="3"/>
  <c r="BA1519" i="3"/>
  <c r="BC1519" i="3" s="1"/>
  <c r="BB1519" i="3"/>
  <c r="BD1519" i="3"/>
  <c r="BF1519" i="3" s="1"/>
  <c r="U1519" i="3"/>
  <c r="J1519" i="3" s="1"/>
  <c r="T1519" i="3" s="1"/>
  <c r="BG1519" i="3"/>
  <c r="BI1519" i="3" s="1"/>
  <c r="N1518" i="11"/>
  <c r="O1518" i="11"/>
  <c r="P1518" i="11"/>
  <c r="A1519" i="11"/>
  <c r="AI1520" i="3"/>
  <c r="AK1520" i="3" s="1"/>
  <c r="AL1520" i="3"/>
  <c r="AN1520" i="3" s="1"/>
  <c r="AM1520" i="3"/>
  <c r="AO1520" i="3"/>
  <c r="AQ1520" i="3" s="1"/>
  <c r="AP1520" i="3"/>
  <c r="AR1520" i="3"/>
  <c r="AT1520" i="3" s="1"/>
  <c r="AS1520" i="3"/>
  <c r="AU1520" i="3"/>
  <c r="AW1520" i="3" s="1"/>
  <c r="AV1520" i="3"/>
  <c r="AX1520" i="3"/>
  <c r="AZ1520" i="3" s="1"/>
  <c r="AY1520" i="3"/>
  <c r="BA1520" i="3"/>
  <c r="BC1520" i="3" s="1"/>
  <c r="BB1520" i="3"/>
  <c r="BD1520" i="3"/>
  <c r="BF1520" i="3" s="1"/>
  <c r="U1520" i="3"/>
  <c r="BG1520" i="3"/>
  <c r="BI1520" i="3" s="1"/>
  <c r="N1519" i="11"/>
  <c r="O1519" i="11"/>
  <c r="P1519" i="11"/>
  <c r="A1520" i="11"/>
  <c r="AI1521" i="3"/>
  <c r="AK1521" i="3" s="1"/>
  <c r="AL1521" i="3"/>
  <c r="AN1521" i="3" s="1"/>
  <c r="AM1521" i="3"/>
  <c r="AO1521" i="3"/>
  <c r="AQ1521" i="3" s="1"/>
  <c r="AP1521" i="3"/>
  <c r="AR1521" i="3"/>
  <c r="AT1521" i="3" s="1"/>
  <c r="AS1521" i="3"/>
  <c r="AU1521" i="3"/>
  <c r="AW1521" i="3" s="1"/>
  <c r="AV1521" i="3"/>
  <c r="AX1521" i="3"/>
  <c r="AZ1521" i="3" s="1"/>
  <c r="AY1521" i="3"/>
  <c r="BA1521" i="3"/>
  <c r="BC1521" i="3" s="1"/>
  <c r="BB1521" i="3"/>
  <c r="BD1521" i="3"/>
  <c r="BF1521" i="3" s="1"/>
  <c r="U1521" i="3"/>
  <c r="J1521" i="3" s="1"/>
  <c r="T1521" i="3" s="1"/>
  <c r="BG1521" i="3"/>
  <c r="BI1521" i="3" s="1"/>
  <c r="N1520" i="11"/>
  <c r="O1520" i="11"/>
  <c r="P1520" i="11"/>
  <c r="A1521" i="11"/>
  <c r="AI1522" i="3"/>
  <c r="AK1522" i="3" s="1"/>
  <c r="AL1522" i="3"/>
  <c r="AM1522" i="3"/>
  <c r="AO1522" i="3"/>
  <c r="AQ1522" i="3" s="1"/>
  <c r="AP1522" i="3"/>
  <c r="AR1522" i="3"/>
  <c r="AT1522" i="3" s="1"/>
  <c r="AS1522" i="3"/>
  <c r="AU1522" i="3"/>
  <c r="AW1522" i="3" s="1"/>
  <c r="AV1522" i="3"/>
  <c r="AX1522" i="3"/>
  <c r="AZ1522" i="3" s="1"/>
  <c r="AY1522" i="3"/>
  <c r="BA1522" i="3"/>
  <c r="BC1522" i="3" s="1"/>
  <c r="BB1522" i="3"/>
  <c r="BD1522" i="3"/>
  <c r="BF1522" i="3" s="1"/>
  <c r="U1522" i="3"/>
  <c r="K1522" i="3" s="1"/>
  <c r="BG1522" i="3"/>
  <c r="BI1522" i="3" s="1"/>
  <c r="N1521" i="11"/>
  <c r="O1521" i="11"/>
  <c r="P1521" i="11"/>
  <c r="A1522" i="11"/>
  <c r="AI1523" i="3"/>
  <c r="AK1523" i="3" s="1"/>
  <c r="AL1523" i="3"/>
  <c r="AN1523" i="3" s="1"/>
  <c r="AM1523" i="3"/>
  <c r="AO1523" i="3"/>
  <c r="AQ1523" i="3" s="1"/>
  <c r="AP1523" i="3"/>
  <c r="AR1523" i="3"/>
  <c r="AT1523" i="3" s="1"/>
  <c r="AS1523" i="3"/>
  <c r="AU1523" i="3"/>
  <c r="AW1523" i="3" s="1"/>
  <c r="AV1523" i="3"/>
  <c r="AX1523" i="3"/>
  <c r="AZ1523" i="3" s="1"/>
  <c r="AY1523" i="3"/>
  <c r="BA1523" i="3"/>
  <c r="BC1523" i="3" s="1"/>
  <c r="BB1523" i="3"/>
  <c r="BD1523" i="3"/>
  <c r="BF1523" i="3" s="1"/>
  <c r="U1523" i="3"/>
  <c r="BG1523" i="3"/>
  <c r="BI1523" i="3" s="1"/>
  <c r="N1522" i="11"/>
  <c r="O1522" i="11"/>
  <c r="P1522" i="11"/>
  <c r="A1523" i="11"/>
  <c r="AI1524" i="3"/>
  <c r="AK1524" i="3" s="1"/>
  <c r="AL1524" i="3"/>
  <c r="AM1524" i="3"/>
  <c r="AO1524" i="3"/>
  <c r="AQ1524" i="3" s="1"/>
  <c r="AP1524" i="3"/>
  <c r="AR1524" i="3"/>
  <c r="AT1524" i="3" s="1"/>
  <c r="AS1524" i="3"/>
  <c r="AU1524" i="3"/>
  <c r="AW1524" i="3" s="1"/>
  <c r="AV1524" i="3"/>
  <c r="AX1524" i="3"/>
  <c r="AZ1524" i="3" s="1"/>
  <c r="AY1524" i="3"/>
  <c r="BA1524" i="3"/>
  <c r="BC1524" i="3" s="1"/>
  <c r="BB1524" i="3"/>
  <c r="BD1524" i="3"/>
  <c r="BF1524" i="3" s="1"/>
  <c r="U1524" i="3"/>
  <c r="J1524" i="3" s="1"/>
  <c r="T1524" i="3" s="1"/>
  <c r="BG1524" i="3"/>
  <c r="BI1524" i="3" s="1"/>
  <c r="N1523" i="11"/>
  <c r="O1523" i="11"/>
  <c r="P1523" i="11"/>
  <c r="A1524" i="11"/>
  <c r="AI1525" i="3"/>
  <c r="AK1525" i="3" s="1"/>
  <c r="AL1525" i="3"/>
  <c r="AN1525" i="3" s="1"/>
  <c r="AM1525" i="3"/>
  <c r="AO1525" i="3"/>
  <c r="AP1525" i="3"/>
  <c r="AR1525" i="3"/>
  <c r="AT1525" i="3" s="1"/>
  <c r="AS1525" i="3"/>
  <c r="AU1525" i="3"/>
  <c r="AW1525" i="3" s="1"/>
  <c r="AV1525" i="3"/>
  <c r="AX1525" i="3"/>
  <c r="AZ1525" i="3" s="1"/>
  <c r="AY1525" i="3"/>
  <c r="BA1525" i="3"/>
  <c r="BC1525" i="3" s="1"/>
  <c r="BB1525" i="3"/>
  <c r="BD1525" i="3"/>
  <c r="BF1525" i="3" s="1"/>
  <c r="U1525" i="3"/>
  <c r="K1525" i="3" s="1"/>
  <c r="BG1525" i="3"/>
  <c r="BI1525" i="3" s="1"/>
  <c r="N1524" i="11"/>
  <c r="O1524" i="11"/>
  <c r="P1524" i="11"/>
  <c r="A1525" i="11"/>
  <c r="AI1526" i="3"/>
  <c r="AK1526" i="3" s="1"/>
  <c r="AL1526" i="3"/>
  <c r="AN1526" i="3" s="1"/>
  <c r="AM1526" i="3"/>
  <c r="AO1526" i="3"/>
  <c r="AQ1526" i="3" s="1"/>
  <c r="AP1526" i="3"/>
  <c r="AR1526" i="3"/>
  <c r="AT1526" i="3" s="1"/>
  <c r="AS1526" i="3"/>
  <c r="AU1526" i="3"/>
  <c r="AW1526" i="3" s="1"/>
  <c r="AV1526" i="3"/>
  <c r="AX1526" i="3"/>
  <c r="AZ1526" i="3" s="1"/>
  <c r="AY1526" i="3"/>
  <c r="BA1526" i="3"/>
  <c r="BC1526" i="3" s="1"/>
  <c r="BB1526" i="3"/>
  <c r="BD1526" i="3"/>
  <c r="BF1526" i="3" s="1"/>
  <c r="U1526" i="3"/>
  <c r="BG1526" i="3"/>
  <c r="BI1526" i="3" s="1"/>
  <c r="N1525" i="11"/>
  <c r="O1525" i="11"/>
  <c r="P1525" i="11"/>
  <c r="A1526" i="11"/>
  <c r="AI1527" i="3"/>
  <c r="AK1527" i="3" s="1"/>
  <c r="AL1527" i="3"/>
  <c r="AN1527" i="3" s="1"/>
  <c r="AM1527" i="3"/>
  <c r="AO1527" i="3"/>
  <c r="AQ1527" i="3" s="1"/>
  <c r="AP1527" i="3"/>
  <c r="AR1527" i="3"/>
  <c r="AT1527" i="3" s="1"/>
  <c r="AS1527" i="3"/>
  <c r="AU1527" i="3"/>
  <c r="AW1527" i="3" s="1"/>
  <c r="AV1527" i="3"/>
  <c r="AX1527" i="3"/>
  <c r="AZ1527" i="3" s="1"/>
  <c r="AY1527" i="3"/>
  <c r="BA1527" i="3"/>
  <c r="BC1527" i="3" s="1"/>
  <c r="BB1527" i="3"/>
  <c r="BD1527" i="3"/>
  <c r="BF1527" i="3" s="1"/>
  <c r="U1527" i="3"/>
  <c r="BG1527" i="3"/>
  <c r="BI1527" i="3" s="1"/>
  <c r="N1526" i="11"/>
  <c r="O1526" i="11"/>
  <c r="P1526" i="11"/>
  <c r="A1527" i="11"/>
  <c r="AI1528" i="3"/>
  <c r="AK1528" i="3" s="1"/>
  <c r="AL1528" i="3"/>
  <c r="AN1528" i="3" s="1"/>
  <c r="AM1528" i="3"/>
  <c r="AO1528" i="3"/>
  <c r="AQ1528" i="3" s="1"/>
  <c r="AP1528" i="3"/>
  <c r="AR1528" i="3"/>
  <c r="AT1528" i="3" s="1"/>
  <c r="AS1528" i="3"/>
  <c r="AU1528" i="3"/>
  <c r="AW1528" i="3" s="1"/>
  <c r="AV1528" i="3"/>
  <c r="AX1528" i="3"/>
  <c r="AZ1528" i="3" s="1"/>
  <c r="AY1528" i="3"/>
  <c r="BA1528" i="3"/>
  <c r="BC1528" i="3" s="1"/>
  <c r="BB1528" i="3"/>
  <c r="BD1528" i="3"/>
  <c r="BF1528" i="3" s="1"/>
  <c r="U1528" i="3"/>
  <c r="K1528" i="3" s="1"/>
  <c r="BG1528" i="3"/>
  <c r="BI1528" i="3" s="1"/>
  <c r="N1527" i="11"/>
  <c r="O1527" i="11"/>
  <c r="P1527" i="11"/>
  <c r="A1528" i="11"/>
  <c r="AI1529" i="3"/>
  <c r="AK1529" i="3" s="1"/>
  <c r="AL1529" i="3"/>
  <c r="AN1529" i="3" s="1"/>
  <c r="AM1529" i="3"/>
  <c r="AO1529" i="3"/>
  <c r="AQ1529" i="3" s="1"/>
  <c r="AP1529" i="3"/>
  <c r="AR1529" i="3"/>
  <c r="AT1529" i="3" s="1"/>
  <c r="AS1529" i="3"/>
  <c r="AU1529" i="3"/>
  <c r="AW1529" i="3" s="1"/>
  <c r="AV1529" i="3"/>
  <c r="AX1529" i="3"/>
  <c r="AZ1529" i="3" s="1"/>
  <c r="AY1529" i="3"/>
  <c r="BA1529" i="3"/>
  <c r="BC1529" i="3" s="1"/>
  <c r="BB1529" i="3"/>
  <c r="BD1529" i="3"/>
  <c r="BF1529" i="3" s="1"/>
  <c r="U1529" i="3"/>
  <c r="BG1529" i="3"/>
  <c r="BI1529" i="3" s="1"/>
  <c r="N1528" i="11"/>
  <c r="O1528" i="11"/>
  <c r="P1528" i="11"/>
  <c r="A1529" i="11"/>
  <c r="AI1530" i="3"/>
  <c r="AK1530" i="3" s="1"/>
  <c r="AL1530" i="3"/>
  <c r="AN1530" i="3" s="1"/>
  <c r="AM1530" i="3"/>
  <c r="AO1530" i="3"/>
  <c r="AQ1530" i="3" s="1"/>
  <c r="AP1530" i="3"/>
  <c r="AR1530" i="3"/>
  <c r="AS1530" i="3"/>
  <c r="AU1530" i="3"/>
  <c r="AW1530" i="3" s="1"/>
  <c r="AV1530" i="3"/>
  <c r="AX1530" i="3"/>
  <c r="AZ1530" i="3" s="1"/>
  <c r="AY1530" i="3"/>
  <c r="BA1530" i="3"/>
  <c r="BC1530" i="3" s="1"/>
  <c r="BB1530" i="3"/>
  <c r="BD1530" i="3"/>
  <c r="BF1530" i="3" s="1"/>
  <c r="U1530" i="3"/>
  <c r="J1530" i="3" s="1"/>
  <c r="T1530" i="3" s="1"/>
  <c r="BG1530" i="3"/>
  <c r="BI1530" i="3" s="1"/>
  <c r="N1529" i="11"/>
  <c r="O1529" i="11"/>
  <c r="P1529" i="11"/>
  <c r="A1530" i="11"/>
  <c r="AI1531" i="3"/>
  <c r="AK1531" i="3" s="1"/>
  <c r="AL1531" i="3"/>
  <c r="AN1531" i="3" s="1"/>
  <c r="AM1531" i="3"/>
  <c r="AO1531" i="3"/>
  <c r="AP1531" i="3"/>
  <c r="AR1531" i="3"/>
  <c r="AT1531" i="3" s="1"/>
  <c r="AS1531" i="3"/>
  <c r="AU1531" i="3"/>
  <c r="AW1531" i="3" s="1"/>
  <c r="AV1531" i="3"/>
  <c r="AX1531" i="3"/>
  <c r="AZ1531" i="3" s="1"/>
  <c r="AY1531" i="3"/>
  <c r="BA1531" i="3"/>
  <c r="BC1531" i="3" s="1"/>
  <c r="BB1531" i="3"/>
  <c r="BD1531" i="3"/>
  <c r="BF1531" i="3" s="1"/>
  <c r="U1531" i="3"/>
  <c r="BG1531" i="3"/>
  <c r="BI1531" i="3" s="1"/>
  <c r="N1530" i="11"/>
  <c r="O1530" i="11"/>
  <c r="P1530" i="11"/>
  <c r="A1531" i="11"/>
  <c r="AI1532" i="3"/>
  <c r="AK1532" i="3" s="1"/>
  <c r="AL1532" i="3"/>
  <c r="AM1532" i="3"/>
  <c r="AO1532" i="3"/>
  <c r="AQ1532" i="3" s="1"/>
  <c r="AP1532" i="3"/>
  <c r="AR1532" i="3"/>
  <c r="AT1532" i="3" s="1"/>
  <c r="AS1532" i="3"/>
  <c r="AU1532" i="3"/>
  <c r="AW1532" i="3" s="1"/>
  <c r="AV1532" i="3"/>
  <c r="AX1532" i="3"/>
  <c r="AZ1532" i="3" s="1"/>
  <c r="AY1532" i="3"/>
  <c r="BA1532" i="3"/>
  <c r="BC1532" i="3" s="1"/>
  <c r="BB1532" i="3"/>
  <c r="BD1532" i="3"/>
  <c r="BF1532" i="3" s="1"/>
  <c r="U1532" i="3"/>
  <c r="BG1532" i="3"/>
  <c r="BI1532" i="3" s="1"/>
  <c r="N1531" i="11"/>
  <c r="O1531" i="11"/>
  <c r="P1531" i="11"/>
  <c r="A1532" i="11"/>
  <c r="AI1533" i="3"/>
  <c r="AK1533" i="3" s="1"/>
  <c r="AL1533" i="3"/>
  <c r="AN1533" i="3" s="1"/>
  <c r="AM1533" i="3"/>
  <c r="AO1533" i="3"/>
  <c r="AQ1533" i="3" s="1"/>
  <c r="AP1533" i="3"/>
  <c r="AR1533" i="3"/>
  <c r="AT1533" i="3" s="1"/>
  <c r="AS1533" i="3"/>
  <c r="AU1533" i="3"/>
  <c r="AW1533" i="3" s="1"/>
  <c r="AV1533" i="3"/>
  <c r="AX1533" i="3"/>
  <c r="AZ1533" i="3" s="1"/>
  <c r="AY1533" i="3"/>
  <c r="BA1533" i="3"/>
  <c r="BC1533" i="3" s="1"/>
  <c r="BB1533" i="3"/>
  <c r="BD1533" i="3"/>
  <c r="BF1533" i="3" s="1"/>
  <c r="U1533" i="3"/>
  <c r="K1533" i="3" s="1"/>
  <c r="BG1533" i="3"/>
  <c r="N1532" i="11"/>
  <c r="O1532" i="11"/>
  <c r="P1532" i="11"/>
  <c r="A1533" i="11"/>
  <c r="AI1534" i="3"/>
  <c r="AK1534" i="3" s="1"/>
  <c r="AL1534" i="3"/>
  <c r="AM1534" i="3"/>
  <c r="AO1534" i="3"/>
  <c r="AQ1534" i="3" s="1"/>
  <c r="AP1534" i="3"/>
  <c r="AR1534" i="3"/>
  <c r="AT1534" i="3" s="1"/>
  <c r="AS1534" i="3"/>
  <c r="AU1534" i="3"/>
  <c r="AW1534" i="3" s="1"/>
  <c r="AV1534" i="3"/>
  <c r="AX1534" i="3"/>
  <c r="AZ1534" i="3" s="1"/>
  <c r="AY1534" i="3"/>
  <c r="BA1534" i="3"/>
  <c r="BC1534" i="3" s="1"/>
  <c r="BB1534" i="3"/>
  <c r="BD1534" i="3"/>
  <c r="BF1534" i="3" s="1"/>
  <c r="U1534" i="3"/>
  <c r="J1534" i="3" s="1"/>
  <c r="T1534" i="3" s="1"/>
  <c r="BG1534" i="3"/>
  <c r="BI1534" i="3" s="1"/>
  <c r="N1533" i="11"/>
  <c r="O1533" i="11"/>
  <c r="P1533" i="11"/>
  <c r="A1534" i="11"/>
  <c r="AI1535" i="3"/>
  <c r="AK1535" i="3" s="1"/>
  <c r="AL1535" i="3"/>
  <c r="AN1535" i="3" s="1"/>
  <c r="AM1535" i="3"/>
  <c r="AO1535" i="3"/>
  <c r="AQ1535" i="3" s="1"/>
  <c r="AP1535" i="3"/>
  <c r="AR1535" i="3"/>
  <c r="AT1535" i="3" s="1"/>
  <c r="AS1535" i="3"/>
  <c r="AU1535" i="3"/>
  <c r="AW1535" i="3" s="1"/>
  <c r="AV1535" i="3"/>
  <c r="AX1535" i="3"/>
  <c r="AZ1535" i="3" s="1"/>
  <c r="AY1535" i="3"/>
  <c r="BA1535" i="3"/>
  <c r="BC1535" i="3" s="1"/>
  <c r="BB1535" i="3"/>
  <c r="BD1535" i="3"/>
  <c r="BF1535" i="3" s="1"/>
  <c r="U1535" i="3"/>
  <c r="K1535" i="3" s="1"/>
  <c r="BG1535" i="3"/>
  <c r="BI1535" i="3" s="1"/>
  <c r="N1534" i="11"/>
  <c r="O1534" i="11"/>
  <c r="P1534" i="11"/>
  <c r="A1535" i="11"/>
  <c r="AI1536" i="3"/>
  <c r="AK1536" i="3" s="1"/>
  <c r="AL1536" i="3"/>
  <c r="AN1536" i="3" s="1"/>
  <c r="AM1536" i="3"/>
  <c r="AO1536" i="3"/>
  <c r="AP1536" i="3"/>
  <c r="AR1536" i="3"/>
  <c r="AT1536" i="3" s="1"/>
  <c r="AS1536" i="3"/>
  <c r="AU1536" i="3"/>
  <c r="AW1536" i="3" s="1"/>
  <c r="AV1536" i="3"/>
  <c r="AX1536" i="3"/>
  <c r="AZ1536" i="3" s="1"/>
  <c r="AY1536" i="3"/>
  <c r="BA1536" i="3"/>
  <c r="BC1536" i="3" s="1"/>
  <c r="BB1536" i="3"/>
  <c r="BD1536" i="3"/>
  <c r="BF1536" i="3" s="1"/>
  <c r="U1536" i="3"/>
  <c r="BG1536" i="3"/>
  <c r="BI1536" i="3" s="1"/>
  <c r="N1535" i="11"/>
  <c r="O1535" i="11"/>
  <c r="P1535" i="11"/>
  <c r="A1536" i="11"/>
  <c r="AI1537" i="3"/>
  <c r="AK1537" i="3" s="1"/>
  <c r="AL1537" i="3"/>
  <c r="AN1537" i="3" s="1"/>
  <c r="AM1537" i="3"/>
  <c r="AO1537" i="3"/>
  <c r="AQ1537" i="3" s="1"/>
  <c r="AP1537" i="3"/>
  <c r="AR1537" i="3"/>
  <c r="AT1537" i="3" s="1"/>
  <c r="AS1537" i="3"/>
  <c r="AU1537" i="3"/>
  <c r="AW1537" i="3" s="1"/>
  <c r="AV1537" i="3"/>
  <c r="AX1537" i="3"/>
  <c r="AZ1537" i="3" s="1"/>
  <c r="AY1537" i="3"/>
  <c r="BA1537" i="3"/>
  <c r="BC1537" i="3" s="1"/>
  <c r="BB1537" i="3"/>
  <c r="BD1537" i="3"/>
  <c r="BF1537" i="3" s="1"/>
  <c r="U1537" i="3"/>
  <c r="J1537" i="3" s="1"/>
  <c r="T1537" i="3" s="1"/>
  <c r="BG1537" i="3"/>
  <c r="BI1537" i="3" s="1"/>
  <c r="N1536" i="11"/>
  <c r="O1536" i="11"/>
  <c r="P1536" i="11"/>
  <c r="A1537" i="11"/>
  <c r="AI1538" i="3"/>
  <c r="AK1538" i="3" s="1"/>
  <c r="AL1538" i="3"/>
  <c r="AN1538" i="3" s="1"/>
  <c r="AM1538" i="3"/>
  <c r="AO1538" i="3"/>
  <c r="AQ1538" i="3" s="1"/>
  <c r="AP1538" i="3"/>
  <c r="AR1538" i="3"/>
  <c r="AT1538" i="3" s="1"/>
  <c r="AS1538" i="3"/>
  <c r="AU1538" i="3"/>
  <c r="AW1538" i="3" s="1"/>
  <c r="AV1538" i="3"/>
  <c r="AX1538" i="3"/>
  <c r="AZ1538" i="3" s="1"/>
  <c r="AY1538" i="3"/>
  <c r="BA1538" i="3"/>
  <c r="BC1538" i="3" s="1"/>
  <c r="BB1538" i="3"/>
  <c r="BD1538" i="3"/>
  <c r="BF1538" i="3" s="1"/>
  <c r="U1538" i="3"/>
  <c r="BG1538" i="3"/>
  <c r="BI1538" i="3" s="1"/>
  <c r="N1537" i="11"/>
  <c r="O1537" i="11"/>
  <c r="P1537" i="11"/>
  <c r="A1538" i="11"/>
  <c r="AI1539" i="3"/>
  <c r="AK1539" i="3" s="1"/>
  <c r="AL1539" i="3"/>
  <c r="AN1539" i="3" s="1"/>
  <c r="AM1539" i="3"/>
  <c r="AO1539" i="3"/>
  <c r="AP1539" i="3"/>
  <c r="AR1539" i="3"/>
  <c r="AT1539" i="3" s="1"/>
  <c r="AS1539" i="3"/>
  <c r="AU1539" i="3"/>
  <c r="AW1539" i="3" s="1"/>
  <c r="AV1539" i="3"/>
  <c r="AX1539" i="3"/>
  <c r="AZ1539" i="3" s="1"/>
  <c r="AY1539" i="3"/>
  <c r="BA1539" i="3"/>
  <c r="BC1539" i="3" s="1"/>
  <c r="BB1539" i="3"/>
  <c r="BD1539" i="3"/>
  <c r="BF1539" i="3" s="1"/>
  <c r="U1539" i="3"/>
  <c r="BG1539" i="3"/>
  <c r="BI1539" i="3" s="1"/>
  <c r="N1538" i="11"/>
  <c r="O1538" i="11"/>
  <c r="P1538" i="11"/>
  <c r="A1539" i="11"/>
  <c r="AI1540" i="3"/>
  <c r="AK1540" i="3" s="1"/>
  <c r="AL1540" i="3"/>
  <c r="AN1540" i="3" s="1"/>
  <c r="AM1540" i="3"/>
  <c r="AO1540" i="3"/>
  <c r="AQ1540" i="3" s="1"/>
  <c r="AP1540" i="3"/>
  <c r="AR1540" i="3"/>
  <c r="AT1540" i="3" s="1"/>
  <c r="AS1540" i="3"/>
  <c r="AU1540" i="3"/>
  <c r="AW1540" i="3" s="1"/>
  <c r="AV1540" i="3"/>
  <c r="AX1540" i="3"/>
  <c r="AZ1540" i="3" s="1"/>
  <c r="AY1540" i="3"/>
  <c r="BA1540" i="3"/>
  <c r="BC1540" i="3" s="1"/>
  <c r="BB1540" i="3"/>
  <c r="BD1540" i="3"/>
  <c r="BF1540" i="3" s="1"/>
  <c r="U1540" i="3"/>
  <c r="BG1540" i="3"/>
  <c r="BI1540" i="3" s="1"/>
  <c r="N1539" i="11"/>
  <c r="O1539" i="11"/>
  <c r="P1539" i="11"/>
  <c r="A1540" i="11"/>
  <c r="AI1541" i="3"/>
  <c r="AK1541" i="3" s="1"/>
  <c r="AL1541" i="3"/>
  <c r="AN1541" i="3" s="1"/>
  <c r="AM1541" i="3"/>
  <c r="AO1541" i="3"/>
  <c r="AQ1541" i="3" s="1"/>
  <c r="AP1541" i="3"/>
  <c r="AR1541" i="3"/>
  <c r="AT1541" i="3" s="1"/>
  <c r="AS1541" i="3"/>
  <c r="AU1541" i="3"/>
  <c r="AV1541" i="3"/>
  <c r="AX1541" i="3"/>
  <c r="AZ1541" i="3" s="1"/>
  <c r="AY1541" i="3"/>
  <c r="BA1541" i="3"/>
  <c r="BC1541" i="3" s="1"/>
  <c r="BB1541" i="3"/>
  <c r="BD1541" i="3"/>
  <c r="BF1541" i="3" s="1"/>
  <c r="U1541" i="3"/>
  <c r="BG1541" i="3"/>
  <c r="BI1541" i="3" s="1"/>
  <c r="N1540" i="11"/>
  <c r="O1540" i="11"/>
  <c r="P1540" i="11"/>
  <c r="A1541" i="11"/>
  <c r="AI1542" i="3"/>
  <c r="AK1542" i="3" s="1"/>
  <c r="AL1542" i="3"/>
  <c r="AN1542" i="3" s="1"/>
  <c r="AM1542" i="3"/>
  <c r="AO1542" i="3"/>
  <c r="AQ1542" i="3" s="1"/>
  <c r="AP1542" i="3"/>
  <c r="AR1542" i="3"/>
  <c r="AS1542" i="3"/>
  <c r="AU1542" i="3"/>
  <c r="AW1542" i="3" s="1"/>
  <c r="AV1542" i="3"/>
  <c r="AX1542" i="3"/>
  <c r="AZ1542" i="3" s="1"/>
  <c r="AY1542" i="3"/>
  <c r="BA1542" i="3"/>
  <c r="BC1542" i="3" s="1"/>
  <c r="BB1542" i="3"/>
  <c r="BD1542" i="3"/>
  <c r="BF1542" i="3" s="1"/>
  <c r="U1542" i="3"/>
  <c r="J1542" i="3" s="1"/>
  <c r="T1542" i="3" s="1"/>
  <c r="BG1542" i="3"/>
  <c r="BI1542" i="3" s="1"/>
  <c r="N1541" i="11"/>
  <c r="O1541" i="11"/>
  <c r="P1541" i="11"/>
  <c r="A1542" i="11"/>
  <c r="AI1543" i="3"/>
  <c r="AK1543" i="3" s="1"/>
  <c r="AL1543" i="3"/>
  <c r="AN1543" i="3" s="1"/>
  <c r="AM1543" i="3"/>
  <c r="AO1543" i="3"/>
  <c r="AQ1543" i="3" s="1"/>
  <c r="AP1543" i="3"/>
  <c r="AR1543" i="3"/>
  <c r="AT1543" i="3" s="1"/>
  <c r="AS1543" i="3"/>
  <c r="AU1543" i="3"/>
  <c r="AW1543" i="3" s="1"/>
  <c r="AV1543" i="3"/>
  <c r="AX1543" i="3"/>
  <c r="AZ1543" i="3" s="1"/>
  <c r="AY1543" i="3"/>
  <c r="BA1543" i="3"/>
  <c r="BC1543" i="3" s="1"/>
  <c r="BB1543" i="3"/>
  <c r="BD1543" i="3"/>
  <c r="BF1543" i="3" s="1"/>
  <c r="U1543" i="3"/>
  <c r="BG1543" i="3"/>
  <c r="BI1543" i="3" s="1"/>
  <c r="N1542" i="11"/>
  <c r="O1542" i="11"/>
  <c r="P1542" i="11"/>
  <c r="A1543" i="11"/>
  <c r="AI1544" i="3"/>
  <c r="AK1544" i="3" s="1"/>
  <c r="AL1544" i="3"/>
  <c r="AN1544" i="3" s="1"/>
  <c r="AM1544" i="3"/>
  <c r="AO1544" i="3"/>
  <c r="AQ1544" i="3" s="1"/>
  <c r="AP1544" i="3"/>
  <c r="AR1544" i="3"/>
  <c r="AT1544" i="3" s="1"/>
  <c r="AS1544" i="3"/>
  <c r="AU1544" i="3"/>
  <c r="AW1544" i="3" s="1"/>
  <c r="AV1544" i="3"/>
  <c r="AX1544" i="3"/>
  <c r="AZ1544" i="3" s="1"/>
  <c r="AY1544" i="3"/>
  <c r="BA1544" i="3"/>
  <c r="BC1544" i="3" s="1"/>
  <c r="BB1544" i="3"/>
  <c r="BD1544" i="3"/>
  <c r="BF1544" i="3" s="1"/>
  <c r="U1544" i="3"/>
  <c r="J1544" i="3" s="1"/>
  <c r="T1544" i="3" s="1"/>
  <c r="BG1544" i="3"/>
  <c r="BI1544" i="3" s="1"/>
  <c r="N1543" i="11"/>
  <c r="O1543" i="11"/>
  <c r="P1543" i="11"/>
  <c r="A1544" i="11"/>
  <c r="AI1545" i="3"/>
  <c r="AK1545" i="3" s="1"/>
  <c r="AL1545" i="3"/>
  <c r="AM1545" i="3"/>
  <c r="AO1545" i="3"/>
  <c r="AQ1545" i="3" s="1"/>
  <c r="AP1545" i="3"/>
  <c r="AR1545" i="3"/>
  <c r="AT1545" i="3" s="1"/>
  <c r="AS1545" i="3"/>
  <c r="AU1545" i="3"/>
  <c r="AW1545" i="3" s="1"/>
  <c r="AV1545" i="3"/>
  <c r="AX1545" i="3"/>
  <c r="AZ1545" i="3" s="1"/>
  <c r="AY1545" i="3"/>
  <c r="BA1545" i="3"/>
  <c r="BC1545" i="3" s="1"/>
  <c r="BB1545" i="3"/>
  <c r="BD1545" i="3"/>
  <c r="BF1545" i="3" s="1"/>
  <c r="U1545" i="3"/>
  <c r="BH1545" i="3" s="1"/>
  <c r="BG1545" i="3"/>
  <c r="BI1545" i="3" s="1"/>
  <c r="N1544" i="11"/>
  <c r="O1544" i="11"/>
  <c r="P1544" i="11"/>
  <c r="A1545" i="11"/>
  <c r="AI1546" i="3"/>
  <c r="AK1546" i="3" s="1"/>
  <c r="AL1546" i="3"/>
  <c r="AM1546" i="3"/>
  <c r="AO1546" i="3"/>
  <c r="AQ1546" i="3" s="1"/>
  <c r="AP1546" i="3"/>
  <c r="AR1546" i="3"/>
  <c r="AT1546" i="3" s="1"/>
  <c r="AS1546" i="3"/>
  <c r="AU1546" i="3"/>
  <c r="AW1546" i="3" s="1"/>
  <c r="AV1546" i="3"/>
  <c r="AX1546" i="3"/>
  <c r="AZ1546" i="3" s="1"/>
  <c r="AY1546" i="3"/>
  <c r="BA1546" i="3"/>
  <c r="BC1546" i="3" s="1"/>
  <c r="BB1546" i="3"/>
  <c r="BD1546" i="3"/>
  <c r="BF1546" i="3" s="1"/>
  <c r="U1546" i="3"/>
  <c r="K1546" i="3" s="1"/>
  <c r="BG1546" i="3"/>
  <c r="BI1546" i="3" s="1"/>
  <c r="N1545" i="11"/>
  <c r="O1545" i="11"/>
  <c r="P1545" i="11"/>
  <c r="A1546" i="11"/>
  <c r="AI1547" i="3"/>
  <c r="AK1547" i="3" s="1"/>
  <c r="AL1547" i="3"/>
  <c r="AN1547" i="3" s="1"/>
  <c r="AM1547" i="3"/>
  <c r="AO1547" i="3"/>
  <c r="AP1547" i="3"/>
  <c r="AR1547" i="3"/>
  <c r="AT1547" i="3" s="1"/>
  <c r="AS1547" i="3"/>
  <c r="AU1547" i="3"/>
  <c r="AW1547" i="3" s="1"/>
  <c r="AV1547" i="3"/>
  <c r="AX1547" i="3"/>
  <c r="AZ1547" i="3" s="1"/>
  <c r="AY1547" i="3"/>
  <c r="BA1547" i="3"/>
  <c r="BC1547" i="3" s="1"/>
  <c r="BB1547" i="3"/>
  <c r="BD1547" i="3"/>
  <c r="BF1547" i="3" s="1"/>
  <c r="U1547" i="3"/>
  <c r="K1547" i="3" s="1"/>
  <c r="BG1547" i="3"/>
  <c r="BI1547" i="3" s="1"/>
  <c r="N1546" i="11"/>
  <c r="O1546" i="11"/>
  <c r="P1546" i="11"/>
  <c r="A1547" i="11"/>
  <c r="AI1548" i="3"/>
  <c r="AK1548" i="3" s="1"/>
  <c r="AL1548" i="3"/>
  <c r="AM1548" i="3"/>
  <c r="AO1548" i="3"/>
  <c r="AQ1548" i="3" s="1"/>
  <c r="AP1548" i="3"/>
  <c r="AR1548" i="3"/>
  <c r="AT1548" i="3" s="1"/>
  <c r="AS1548" i="3"/>
  <c r="AU1548" i="3"/>
  <c r="AW1548" i="3" s="1"/>
  <c r="AV1548" i="3"/>
  <c r="AX1548" i="3"/>
  <c r="AZ1548" i="3" s="1"/>
  <c r="AY1548" i="3"/>
  <c r="BA1548" i="3"/>
  <c r="BC1548" i="3" s="1"/>
  <c r="BB1548" i="3"/>
  <c r="BD1548" i="3"/>
  <c r="BF1548" i="3" s="1"/>
  <c r="U1548" i="3"/>
  <c r="BG1548" i="3"/>
  <c r="BI1548" i="3" s="1"/>
  <c r="N1547" i="11"/>
  <c r="O1547" i="11"/>
  <c r="P1547" i="11"/>
  <c r="A1548" i="11"/>
  <c r="AI1549" i="3"/>
  <c r="AK1549" i="3" s="1"/>
  <c r="AL1549" i="3"/>
  <c r="AN1549" i="3" s="1"/>
  <c r="AM1549" i="3"/>
  <c r="AO1549" i="3"/>
  <c r="AP1549" i="3"/>
  <c r="AR1549" i="3"/>
  <c r="AT1549" i="3" s="1"/>
  <c r="AS1549" i="3"/>
  <c r="AU1549" i="3"/>
  <c r="AW1549" i="3" s="1"/>
  <c r="AV1549" i="3"/>
  <c r="AX1549" i="3"/>
  <c r="AZ1549" i="3" s="1"/>
  <c r="AY1549" i="3"/>
  <c r="BA1549" i="3"/>
  <c r="BC1549" i="3" s="1"/>
  <c r="BB1549" i="3"/>
  <c r="BD1549" i="3"/>
  <c r="BF1549" i="3" s="1"/>
  <c r="U1549" i="3"/>
  <c r="BG1549" i="3"/>
  <c r="BI1549" i="3" s="1"/>
  <c r="N1548" i="11"/>
  <c r="O1548" i="11"/>
  <c r="P1548" i="11"/>
  <c r="A1549" i="11"/>
  <c r="AI1550" i="3"/>
  <c r="AK1550" i="3" s="1"/>
  <c r="AL1550" i="3"/>
  <c r="AN1550" i="3" s="1"/>
  <c r="AM1550" i="3"/>
  <c r="AO1550" i="3"/>
  <c r="AQ1550" i="3" s="1"/>
  <c r="AP1550" i="3"/>
  <c r="AR1550" i="3"/>
  <c r="AT1550" i="3" s="1"/>
  <c r="AS1550" i="3"/>
  <c r="AU1550" i="3"/>
  <c r="AW1550" i="3" s="1"/>
  <c r="AV1550" i="3"/>
  <c r="AX1550" i="3"/>
  <c r="AZ1550" i="3" s="1"/>
  <c r="AY1550" i="3"/>
  <c r="BA1550" i="3"/>
  <c r="BC1550" i="3" s="1"/>
  <c r="BB1550" i="3"/>
  <c r="BD1550" i="3"/>
  <c r="BF1550" i="3" s="1"/>
  <c r="U1550" i="3"/>
  <c r="BG1550" i="3"/>
  <c r="BI1550" i="3" s="1"/>
  <c r="N1549" i="11"/>
  <c r="O1549" i="11"/>
  <c r="P1549" i="11"/>
  <c r="A1550" i="11"/>
  <c r="AI1551" i="3"/>
  <c r="AK1551" i="3" s="1"/>
  <c r="AL1551" i="3"/>
  <c r="AM1551" i="3"/>
  <c r="AO1551" i="3"/>
  <c r="AQ1551" i="3" s="1"/>
  <c r="AP1551" i="3"/>
  <c r="AR1551" i="3"/>
  <c r="AT1551" i="3" s="1"/>
  <c r="AS1551" i="3"/>
  <c r="AU1551" i="3"/>
  <c r="AW1551" i="3" s="1"/>
  <c r="AV1551" i="3"/>
  <c r="AX1551" i="3"/>
  <c r="AZ1551" i="3" s="1"/>
  <c r="AY1551" i="3"/>
  <c r="BA1551" i="3"/>
  <c r="BC1551" i="3" s="1"/>
  <c r="BB1551" i="3"/>
  <c r="BD1551" i="3"/>
  <c r="BF1551" i="3" s="1"/>
  <c r="U1551" i="3"/>
  <c r="K1551" i="3" s="1"/>
  <c r="BG1551" i="3"/>
  <c r="BI1551" i="3" s="1"/>
  <c r="N1550" i="11"/>
  <c r="O1550" i="11"/>
  <c r="P1550" i="11"/>
  <c r="A1551" i="11"/>
  <c r="AI1552" i="3"/>
  <c r="AK1552" i="3" s="1"/>
  <c r="AL1552" i="3"/>
  <c r="AN1552" i="3" s="1"/>
  <c r="AM1552" i="3"/>
  <c r="AO1552" i="3"/>
  <c r="AQ1552" i="3" s="1"/>
  <c r="AP1552" i="3"/>
  <c r="AR1552" i="3"/>
  <c r="AT1552" i="3" s="1"/>
  <c r="AS1552" i="3"/>
  <c r="AU1552" i="3"/>
  <c r="AW1552" i="3" s="1"/>
  <c r="AV1552" i="3"/>
  <c r="AX1552" i="3"/>
  <c r="AZ1552" i="3" s="1"/>
  <c r="AY1552" i="3"/>
  <c r="BA1552" i="3"/>
  <c r="BC1552" i="3" s="1"/>
  <c r="BB1552" i="3"/>
  <c r="BD1552" i="3"/>
  <c r="BF1552" i="3" s="1"/>
  <c r="U1552" i="3"/>
  <c r="BG1552" i="3"/>
  <c r="BI1552" i="3" s="1"/>
  <c r="N1551" i="11"/>
  <c r="O1551" i="11"/>
  <c r="P1551" i="11"/>
  <c r="A1552" i="11"/>
  <c r="AI1553" i="3"/>
  <c r="AK1553" i="3" s="1"/>
  <c r="AL1553" i="3"/>
  <c r="AN1553" i="3" s="1"/>
  <c r="AM1553" i="3"/>
  <c r="AO1553" i="3"/>
  <c r="AQ1553" i="3" s="1"/>
  <c r="AP1553" i="3"/>
  <c r="AR1553" i="3"/>
  <c r="AT1553" i="3" s="1"/>
  <c r="AS1553" i="3"/>
  <c r="AU1553" i="3"/>
  <c r="AW1553" i="3" s="1"/>
  <c r="AV1553" i="3"/>
  <c r="AX1553" i="3"/>
  <c r="AZ1553" i="3" s="1"/>
  <c r="AY1553" i="3"/>
  <c r="BA1553" i="3"/>
  <c r="BC1553" i="3" s="1"/>
  <c r="BB1553" i="3"/>
  <c r="BD1553" i="3"/>
  <c r="BF1553" i="3" s="1"/>
  <c r="U1553" i="3"/>
  <c r="BG1553" i="3"/>
  <c r="BI1553" i="3" s="1"/>
  <c r="N1552" i="11"/>
  <c r="O1552" i="11"/>
  <c r="P1552" i="11"/>
  <c r="A1553" i="11"/>
  <c r="AI1554" i="3"/>
  <c r="AK1554" i="3" s="1"/>
  <c r="AL1554" i="3"/>
  <c r="AN1554" i="3" s="1"/>
  <c r="AM1554" i="3"/>
  <c r="AO1554" i="3"/>
  <c r="AP1554" i="3"/>
  <c r="AR1554" i="3"/>
  <c r="AT1554" i="3" s="1"/>
  <c r="AS1554" i="3"/>
  <c r="AU1554" i="3"/>
  <c r="AW1554" i="3" s="1"/>
  <c r="AV1554" i="3"/>
  <c r="AX1554" i="3"/>
  <c r="AZ1554" i="3" s="1"/>
  <c r="AY1554" i="3"/>
  <c r="BA1554" i="3"/>
  <c r="BC1554" i="3" s="1"/>
  <c r="BB1554" i="3"/>
  <c r="BD1554" i="3"/>
  <c r="BF1554" i="3" s="1"/>
  <c r="U1554" i="3"/>
  <c r="BE1554" i="3" s="1"/>
  <c r="BG1554" i="3"/>
  <c r="BI1554" i="3" s="1"/>
  <c r="N1553" i="11"/>
  <c r="O1553" i="11"/>
  <c r="P1553" i="11"/>
  <c r="A1554" i="11"/>
  <c r="AI1555" i="3"/>
  <c r="AK1555" i="3" s="1"/>
  <c r="AL1555" i="3"/>
  <c r="AN1555" i="3" s="1"/>
  <c r="AM1555" i="3"/>
  <c r="AO1555" i="3"/>
  <c r="AQ1555" i="3" s="1"/>
  <c r="AP1555" i="3"/>
  <c r="AR1555" i="3"/>
  <c r="AT1555" i="3" s="1"/>
  <c r="AS1555" i="3"/>
  <c r="AU1555" i="3"/>
  <c r="AW1555" i="3" s="1"/>
  <c r="AV1555" i="3"/>
  <c r="AX1555" i="3"/>
  <c r="AZ1555" i="3" s="1"/>
  <c r="AY1555" i="3"/>
  <c r="BA1555" i="3"/>
  <c r="BC1555" i="3" s="1"/>
  <c r="BB1555" i="3"/>
  <c r="BD1555" i="3"/>
  <c r="BF1555" i="3" s="1"/>
  <c r="U1555" i="3"/>
  <c r="BE1555" i="3" s="1"/>
  <c r="BG1555" i="3"/>
  <c r="BI1555" i="3" s="1"/>
  <c r="N1554" i="11"/>
  <c r="O1554" i="11"/>
  <c r="P1554" i="11"/>
  <c r="A1555" i="11"/>
  <c r="AI1556" i="3"/>
  <c r="AK1556" i="3" s="1"/>
  <c r="AL1556" i="3"/>
  <c r="AM1556" i="3"/>
  <c r="AO1556" i="3"/>
  <c r="AQ1556" i="3" s="1"/>
  <c r="AP1556" i="3"/>
  <c r="AR1556" i="3"/>
  <c r="AT1556" i="3" s="1"/>
  <c r="AS1556" i="3"/>
  <c r="AU1556" i="3"/>
  <c r="AW1556" i="3" s="1"/>
  <c r="AV1556" i="3"/>
  <c r="AX1556" i="3"/>
  <c r="AZ1556" i="3" s="1"/>
  <c r="AY1556" i="3"/>
  <c r="BA1556" i="3"/>
  <c r="BC1556" i="3" s="1"/>
  <c r="BB1556" i="3"/>
  <c r="BD1556" i="3"/>
  <c r="BF1556" i="3" s="1"/>
  <c r="U1556" i="3"/>
  <c r="J1556" i="3" s="1"/>
  <c r="T1556" i="3" s="1"/>
  <c r="BG1556" i="3"/>
  <c r="BI1556" i="3" s="1"/>
  <c r="N1555" i="11"/>
  <c r="O1555" i="11"/>
  <c r="P1555" i="11"/>
  <c r="A1556" i="11"/>
  <c r="AI1557" i="3"/>
  <c r="AK1557" i="3" s="1"/>
  <c r="AL1557" i="3"/>
  <c r="AN1557" i="3" s="1"/>
  <c r="AM1557" i="3"/>
  <c r="AO1557" i="3"/>
  <c r="AQ1557" i="3" s="1"/>
  <c r="AP1557" i="3"/>
  <c r="AR1557" i="3"/>
  <c r="AT1557" i="3" s="1"/>
  <c r="AS1557" i="3"/>
  <c r="AU1557" i="3"/>
  <c r="AW1557" i="3" s="1"/>
  <c r="AV1557" i="3"/>
  <c r="AX1557" i="3"/>
  <c r="AZ1557" i="3" s="1"/>
  <c r="AY1557" i="3"/>
  <c r="BA1557" i="3"/>
  <c r="BC1557" i="3" s="1"/>
  <c r="BB1557" i="3"/>
  <c r="BD1557" i="3"/>
  <c r="BF1557" i="3" s="1"/>
  <c r="U1557" i="3"/>
  <c r="BG1557" i="3"/>
  <c r="BI1557" i="3" s="1"/>
  <c r="N1556" i="11"/>
  <c r="O1556" i="11"/>
  <c r="P1556" i="11"/>
  <c r="A1557" i="11"/>
  <c r="AI1558" i="3"/>
  <c r="AK1558" i="3" s="1"/>
  <c r="AL1558" i="3"/>
  <c r="AN1558" i="3" s="1"/>
  <c r="AM1558" i="3"/>
  <c r="AO1558" i="3"/>
  <c r="AQ1558" i="3" s="1"/>
  <c r="AP1558" i="3"/>
  <c r="AR1558" i="3"/>
  <c r="AT1558" i="3" s="1"/>
  <c r="AS1558" i="3"/>
  <c r="AU1558" i="3"/>
  <c r="AW1558" i="3" s="1"/>
  <c r="AV1558" i="3"/>
  <c r="AX1558" i="3"/>
  <c r="AZ1558" i="3" s="1"/>
  <c r="AY1558" i="3"/>
  <c r="BA1558" i="3"/>
  <c r="BC1558" i="3" s="1"/>
  <c r="BB1558" i="3"/>
  <c r="BD1558" i="3"/>
  <c r="BF1558" i="3" s="1"/>
  <c r="U1558" i="3"/>
  <c r="BG1558" i="3"/>
  <c r="BI1558" i="3" s="1"/>
  <c r="N1557" i="11"/>
  <c r="O1557" i="11"/>
  <c r="P1557" i="11"/>
  <c r="A1558" i="11"/>
  <c r="AI1559" i="3"/>
  <c r="AK1559" i="3" s="1"/>
  <c r="AL1559" i="3"/>
  <c r="AM1559" i="3"/>
  <c r="AO1559" i="3"/>
  <c r="AQ1559" i="3" s="1"/>
  <c r="AP1559" i="3"/>
  <c r="AR1559" i="3"/>
  <c r="AT1559" i="3" s="1"/>
  <c r="AS1559" i="3"/>
  <c r="AU1559" i="3"/>
  <c r="AW1559" i="3" s="1"/>
  <c r="AV1559" i="3"/>
  <c r="AX1559" i="3"/>
  <c r="AZ1559" i="3" s="1"/>
  <c r="AY1559" i="3"/>
  <c r="BA1559" i="3"/>
  <c r="BC1559" i="3" s="1"/>
  <c r="BB1559" i="3"/>
  <c r="BD1559" i="3"/>
  <c r="BF1559" i="3" s="1"/>
  <c r="U1559" i="3"/>
  <c r="BG1559" i="3"/>
  <c r="BI1559" i="3" s="1"/>
  <c r="N1558" i="11"/>
  <c r="O1558" i="11"/>
  <c r="P1558" i="11"/>
  <c r="A1559" i="11"/>
  <c r="AI1560" i="3"/>
  <c r="AK1560" i="3" s="1"/>
  <c r="AL1560" i="3"/>
  <c r="AN1560" i="3" s="1"/>
  <c r="AM1560" i="3"/>
  <c r="AO1560" i="3"/>
  <c r="AQ1560" i="3" s="1"/>
  <c r="AP1560" i="3"/>
  <c r="AR1560" i="3"/>
  <c r="AT1560" i="3" s="1"/>
  <c r="AS1560" i="3"/>
  <c r="AU1560" i="3"/>
  <c r="AW1560" i="3" s="1"/>
  <c r="AV1560" i="3"/>
  <c r="AX1560" i="3"/>
  <c r="AZ1560" i="3" s="1"/>
  <c r="AY1560" i="3"/>
  <c r="BA1560" i="3"/>
  <c r="BB1560" i="3"/>
  <c r="BD1560" i="3"/>
  <c r="BF1560" i="3" s="1"/>
  <c r="U1560" i="3"/>
  <c r="K1560" i="3" s="1"/>
  <c r="BG1560" i="3"/>
  <c r="BI1560" i="3" s="1"/>
  <c r="N1559" i="11"/>
  <c r="O1559" i="11"/>
  <c r="P1559" i="11"/>
  <c r="A1560" i="11"/>
  <c r="AI1561" i="3"/>
  <c r="AK1561" i="3" s="1"/>
  <c r="AL1561" i="3"/>
  <c r="AN1561" i="3" s="1"/>
  <c r="AM1561" i="3"/>
  <c r="AO1561" i="3"/>
  <c r="AQ1561" i="3" s="1"/>
  <c r="AP1561" i="3"/>
  <c r="AR1561" i="3"/>
  <c r="AT1561" i="3" s="1"/>
  <c r="AS1561" i="3"/>
  <c r="AU1561" i="3"/>
  <c r="AW1561" i="3" s="1"/>
  <c r="AV1561" i="3"/>
  <c r="AX1561" i="3"/>
  <c r="AZ1561" i="3" s="1"/>
  <c r="AY1561" i="3"/>
  <c r="BA1561" i="3"/>
  <c r="BC1561" i="3" s="1"/>
  <c r="BB1561" i="3"/>
  <c r="BD1561" i="3"/>
  <c r="BF1561" i="3" s="1"/>
  <c r="U1561" i="3"/>
  <c r="BG1561" i="3"/>
  <c r="BI1561" i="3" s="1"/>
  <c r="N1560" i="11"/>
  <c r="O1560" i="11"/>
  <c r="P1560" i="11"/>
  <c r="A1561" i="11"/>
  <c r="AI1562" i="3"/>
  <c r="AK1562" i="3" s="1"/>
  <c r="AL1562" i="3"/>
  <c r="AN1562" i="3" s="1"/>
  <c r="AM1562" i="3"/>
  <c r="AO1562" i="3"/>
  <c r="AQ1562" i="3" s="1"/>
  <c r="AP1562" i="3"/>
  <c r="AR1562" i="3"/>
  <c r="AT1562" i="3" s="1"/>
  <c r="AS1562" i="3"/>
  <c r="AU1562" i="3"/>
  <c r="AW1562" i="3" s="1"/>
  <c r="AV1562" i="3"/>
  <c r="AX1562" i="3"/>
  <c r="AZ1562" i="3" s="1"/>
  <c r="AY1562" i="3"/>
  <c r="BA1562" i="3"/>
  <c r="BC1562" i="3" s="1"/>
  <c r="BB1562" i="3"/>
  <c r="BD1562" i="3"/>
  <c r="BF1562" i="3" s="1"/>
  <c r="U1562" i="3"/>
  <c r="BG1562" i="3"/>
  <c r="BI1562" i="3" s="1"/>
  <c r="N1561" i="11"/>
  <c r="O1561" i="11"/>
  <c r="P1561" i="11"/>
  <c r="A1562" i="11"/>
  <c r="AI1563" i="3"/>
  <c r="AK1563" i="3" s="1"/>
  <c r="AL1563" i="3"/>
  <c r="AN1563" i="3" s="1"/>
  <c r="AM1563" i="3"/>
  <c r="AO1563" i="3"/>
  <c r="AP1563" i="3"/>
  <c r="AR1563" i="3"/>
  <c r="AT1563" i="3" s="1"/>
  <c r="AS1563" i="3"/>
  <c r="AU1563" i="3"/>
  <c r="AW1563" i="3" s="1"/>
  <c r="AV1563" i="3"/>
  <c r="AX1563" i="3"/>
  <c r="AZ1563" i="3" s="1"/>
  <c r="AY1563" i="3"/>
  <c r="BA1563" i="3"/>
  <c r="BC1563" i="3" s="1"/>
  <c r="BB1563" i="3"/>
  <c r="BD1563" i="3"/>
  <c r="BF1563" i="3" s="1"/>
  <c r="U1563" i="3"/>
  <c r="BG1563" i="3"/>
  <c r="BI1563" i="3" s="1"/>
  <c r="N1562" i="11"/>
  <c r="O1562" i="11"/>
  <c r="P1562" i="11"/>
  <c r="A1563" i="11"/>
  <c r="AI1564" i="3"/>
  <c r="AK1564" i="3" s="1"/>
  <c r="AL1564" i="3"/>
  <c r="AN1564" i="3" s="1"/>
  <c r="AM1564" i="3"/>
  <c r="AO1564" i="3"/>
  <c r="AQ1564" i="3" s="1"/>
  <c r="AP1564" i="3"/>
  <c r="AR1564" i="3"/>
  <c r="AT1564" i="3" s="1"/>
  <c r="AS1564" i="3"/>
  <c r="AU1564" i="3"/>
  <c r="AW1564" i="3" s="1"/>
  <c r="AV1564" i="3"/>
  <c r="AX1564" i="3"/>
  <c r="AZ1564" i="3" s="1"/>
  <c r="AY1564" i="3"/>
  <c r="BA1564" i="3"/>
  <c r="BC1564" i="3" s="1"/>
  <c r="BB1564" i="3"/>
  <c r="BD1564" i="3"/>
  <c r="BF1564" i="3" s="1"/>
  <c r="U1564" i="3"/>
  <c r="BG1564" i="3"/>
  <c r="BI1564" i="3" s="1"/>
  <c r="N1563" i="11"/>
  <c r="O1563" i="11"/>
  <c r="P1563" i="11"/>
  <c r="A1564" i="11"/>
  <c r="AI1565" i="3"/>
  <c r="AK1565" i="3" s="1"/>
  <c r="AL1565" i="3"/>
  <c r="AN1565" i="3" s="1"/>
  <c r="AM1565" i="3"/>
  <c r="AO1565" i="3"/>
  <c r="AQ1565" i="3" s="1"/>
  <c r="AP1565" i="3"/>
  <c r="AR1565" i="3"/>
  <c r="AT1565" i="3" s="1"/>
  <c r="AS1565" i="3"/>
  <c r="AU1565" i="3"/>
  <c r="AW1565" i="3" s="1"/>
  <c r="AV1565" i="3"/>
  <c r="AX1565" i="3"/>
  <c r="AZ1565" i="3" s="1"/>
  <c r="AY1565" i="3"/>
  <c r="BA1565" i="3"/>
  <c r="BC1565" i="3" s="1"/>
  <c r="BB1565" i="3"/>
  <c r="BD1565" i="3"/>
  <c r="BF1565" i="3" s="1"/>
  <c r="U1565" i="3"/>
  <c r="K1565" i="3" s="1"/>
  <c r="BG1565" i="3"/>
  <c r="BI1565" i="3" s="1"/>
  <c r="N1564" i="11"/>
  <c r="O1564" i="11"/>
  <c r="P1564" i="11"/>
  <c r="A1565" i="11"/>
  <c r="AI1566" i="3"/>
  <c r="AK1566" i="3" s="1"/>
  <c r="AL1566" i="3"/>
  <c r="AN1566" i="3" s="1"/>
  <c r="AM1566" i="3"/>
  <c r="AO1566" i="3"/>
  <c r="AQ1566" i="3" s="1"/>
  <c r="AP1566" i="3"/>
  <c r="AR1566" i="3"/>
  <c r="AT1566" i="3" s="1"/>
  <c r="AS1566" i="3"/>
  <c r="AU1566" i="3"/>
  <c r="AW1566" i="3" s="1"/>
  <c r="AV1566" i="3"/>
  <c r="AX1566" i="3"/>
  <c r="AZ1566" i="3" s="1"/>
  <c r="AY1566" i="3"/>
  <c r="BA1566" i="3"/>
  <c r="BC1566" i="3" s="1"/>
  <c r="BB1566" i="3"/>
  <c r="BD1566" i="3"/>
  <c r="BF1566" i="3" s="1"/>
  <c r="U1566" i="3"/>
  <c r="BG1566" i="3"/>
  <c r="BI1566" i="3" s="1"/>
  <c r="N1565" i="11"/>
  <c r="O1565" i="11"/>
  <c r="P1565" i="11"/>
  <c r="A1566" i="11"/>
  <c r="AI1567" i="3"/>
  <c r="AK1567" i="3" s="1"/>
  <c r="AL1567" i="3"/>
  <c r="AM1567" i="3"/>
  <c r="AO1567" i="3"/>
  <c r="AQ1567" i="3" s="1"/>
  <c r="AP1567" i="3"/>
  <c r="AR1567" i="3"/>
  <c r="AT1567" i="3" s="1"/>
  <c r="AS1567" i="3"/>
  <c r="AU1567" i="3"/>
  <c r="AW1567" i="3" s="1"/>
  <c r="AV1567" i="3"/>
  <c r="AX1567" i="3"/>
  <c r="AZ1567" i="3" s="1"/>
  <c r="AY1567" i="3"/>
  <c r="BA1567" i="3"/>
  <c r="BC1567" i="3" s="1"/>
  <c r="BB1567" i="3"/>
  <c r="BD1567" i="3"/>
  <c r="BF1567" i="3" s="1"/>
  <c r="U1567" i="3"/>
  <c r="BG1567" i="3"/>
  <c r="BI1567" i="3" s="1"/>
  <c r="N1566" i="11"/>
  <c r="O1566" i="11"/>
  <c r="P1566" i="11"/>
  <c r="A1567" i="11"/>
  <c r="AI1568" i="3"/>
  <c r="AK1568" i="3" s="1"/>
  <c r="AL1568" i="3"/>
  <c r="AN1568" i="3" s="1"/>
  <c r="AM1568" i="3"/>
  <c r="AO1568" i="3"/>
  <c r="AQ1568" i="3" s="1"/>
  <c r="AP1568" i="3"/>
  <c r="AR1568" i="3"/>
  <c r="AT1568" i="3" s="1"/>
  <c r="AS1568" i="3"/>
  <c r="AU1568" i="3"/>
  <c r="AW1568" i="3" s="1"/>
  <c r="AV1568" i="3"/>
  <c r="AX1568" i="3"/>
  <c r="AZ1568" i="3" s="1"/>
  <c r="AY1568" i="3"/>
  <c r="BA1568" i="3"/>
  <c r="BC1568" i="3" s="1"/>
  <c r="BB1568" i="3"/>
  <c r="BD1568" i="3"/>
  <c r="BF1568" i="3" s="1"/>
  <c r="U1568" i="3"/>
  <c r="BG1568" i="3"/>
  <c r="BI1568" i="3" s="1"/>
  <c r="N1567" i="11"/>
  <c r="O1567" i="11"/>
  <c r="P1567" i="11"/>
  <c r="A1568" i="11"/>
  <c r="AI1569" i="3"/>
  <c r="AK1569" i="3" s="1"/>
  <c r="AL1569" i="3"/>
  <c r="AN1569" i="3" s="1"/>
  <c r="AM1569" i="3"/>
  <c r="AO1569" i="3"/>
  <c r="AQ1569" i="3" s="1"/>
  <c r="AP1569" i="3"/>
  <c r="AR1569" i="3"/>
  <c r="AT1569" i="3" s="1"/>
  <c r="AS1569" i="3"/>
  <c r="AU1569" i="3"/>
  <c r="AW1569" i="3" s="1"/>
  <c r="AV1569" i="3"/>
  <c r="AX1569" i="3"/>
  <c r="AZ1569" i="3" s="1"/>
  <c r="AY1569" i="3"/>
  <c r="BA1569" i="3"/>
  <c r="BC1569" i="3" s="1"/>
  <c r="BB1569" i="3"/>
  <c r="BD1569" i="3"/>
  <c r="BF1569" i="3" s="1"/>
  <c r="U1569" i="3"/>
  <c r="BH1569" i="3" s="1"/>
  <c r="BG1569" i="3"/>
  <c r="BI1569" i="3" s="1"/>
  <c r="N1568" i="11"/>
  <c r="O1568" i="11"/>
  <c r="P1568" i="11"/>
  <c r="A1569" i="11"/>
  <c r="AI1570" i="3"/>
  <c r="AK1570" i="3" s="1"/>
  <c r="AL1570" i="3"/>
  <c r="AM1570" i="3"/>
  <c r="AO1570" i="3"/>
  <c r="AQ1570" i="3" s="1"/>
  <c r="AP1570" i="3"/>
  <c r="AR1570" i="3"/>
  <c r="AT1570" i="3" s="1"/>
  <c r="AS1570" i="3"/>
  <c r="AU1570" i="3"/>
  <c r="AW1570" i="3" s="1"/>
  <c r="AV1570" i="3"/>
  <c r="AX1570" i="3"/>
  <c r="AZ1570" i="3" s="1"/>
  <c r="AY1570" i="3"/>
  <c r="BA1570" i="3"/>
  <c r="BC1570" i="3" s="1"/>
  <c r="BB1570" i="3"/>
  <c r="BD1570" i="3"/>
  <c r="BF1570" i="3" s="1"/>
  <c r="U1570" i="3"/>
  <c r="BG1570" i="3"/>
  <c r="BI1570" i="3" s="1"/>
  <c r="N1569" i="11"/>
  <c r="O1569" i="11"/>
  <c r="P1569" i="11"/>
  <c r="A1570" i="11"/>
  <c r="AI1571" i="3"/>
  <c r="AK1571" i="3" s="1"/>
  <c r="AL1571" i="3"/>
  <c r="AN1571" i="3" s="1"/>
  <c r="AM1571" i="3"/>
  <c r="AO1571" i="3"/>
  <c r="AQ1571" i="3" s="1"/>
  <c r="AP1571" i="3"/>
  <c r="AR1571" i="3"/>
  <c r="AT1571" i="3" s="1"/>
  <c r="AS1571" i="3"/>
  <c r="AU1571" i="3"/>
  <c r="AW1571" i="3" s="1"/>
  <c r="AV1571" i="3"/>
  <c r="AX1571" i="3"/>
  <c r="AZ1571" i="3" s="1"/>
  <c r="AY1571" i="3"/>
  <c r="BA1571" i="3"/>
  <c r="BC1571" i="3" s="1"/>
  <c r="BB1571" i="3"/>
  <c r="BD1571" i="3"/>
  <c r="BF1571" i="3" s="1"/>
  <c r="U1571" i="3"/>
  <c r="BG1571" i="3"/>
  <c r="BI1571" i="3" s="1"/>
  <c r="N1570" i="11"/>
  <c r="O1570" i="11"/>
  <c r="P1570" i="11"/>
  <c r="A1571" i="11"/>
  <c r="AI1572" i="3"/>
  <c r="AK1572" i="3" s="1"/>
  <c r="AL1572" i="3"/>
  <c r="AN1572" i="3" s="1"/>
  <c r="AM1572" i="3"/>
  <c r="AO1572" i="3"/>
  <c r="AQ1572" i="3" s="1"/>
  <c r="AP1572" i="3"/>
  <c r="AR1572" i="3"/>
  <c r="AT1572" i="3" s="1"/>
  <c r="AS1572" i="3"/>
  <c r="AU1572" i="3"/>
  <c r="AW1572" i="3" s="1"/>
  <c r="AV1572" i="3"/>
  <c r="AX1572" i="3"/>
  <c r="AZ1572" i="3" s="1"/>
  <c r="AY1572" i="3"/>
  <c r="BA1572" i="3"/>
  <c r="BC1572" i="3" s="1"/>
  <c r="BB1572" i="3"/>
  <c r="BD1572" i="3"/>
  <c r="BF1572" i="3" s="1"/>
  <c r="U1572" i="3"/>
  <c r="BG1572" i="3"/>
  <c r="BI1572" i="3" s="1"/>
  <c r="N1571" i="11"/>
  <c r="O1571" i="11"/>
  <c r="P1571" i="11"/>
  <c r="A1572" i="11"/>
  <c r="AI1573" i="3"/>
  <c r="AK1573" i="3" s="1"/>
  <c r="AL1573" i="3"/>
  <c r="AN1573" i="3" s="1"/>
  <c r="AM1573" i="3"/>
  <c r="AO1573" i="3"/>
  <c r="AQ1573" i="3" s="1"/>
  <c r="AP1573" i="3"/>
  <c r="AR1573" i="3"/>
  <c r="AT1573" i="3" s="1"/>
  <c r="AS1573" i="3"/>
  <c r="AU1573" i="3"/>
  <c r="AW1573" i="3" s="1"/>
  <c r="AV1573" i="3"/>
  <c r="AX1573" i="3"/>
  <c r="AZ1573" i="3" s="1"/>
  <c r="AY1573" i="3"/>
  <c r="BA1573" i="3"/>
  <c r="BC1573" i="3" s="1"/>
  <c r="BB1573" i="3"/>
  <c r="BD1573" i="3"/>
  <c r="BF1573" i="3" s="1"/>
  <c r="U1573" i="3"/>
  <c r="J1573" i="3" s="1"/>
  <c r="T1573" i="3" s="1"/>
  <c r="BG1573" i="3"/>
  <c r="BI1573" i="3" s="1"/>
  <c r="N1572" i="11"/>
  <c r="O1572" i="11"/>
  <c r="P1572" i="11"/>
  <c r="A1573" i="11"/>
  <c r="AI1574" i="3"/>
  <c r="AK1574" i="3" s="1"/>
  <c r="AL1574" i="3"/>
  <c r="AN1574" i="3" s="1"/>
  <c r="AM1574" i="3"/>
  <c r="AO1574" i="3"/>
  <c r="AQ1574" i="3" s="1"/>
  <c r="AP1574" i="3"/>
  <c r="AR1574" i="3"/>
  <c r="AT1574" i="3" s="1"/>
  <c r="AS1574" i="3"/>
  <c r="AU1574" i="3"/>
  <c r="AW1574" i="3" s="1"/>
  <c r="AV1574" i="3"/>
  <c r="AX1574" i="3"/>
  <c r="AZ1574" i="3" s="1"/>
  <c r="AY1574" i="3"/>
  <c r="BA1574" i="3"/>
  <c r="BC1574" i="3" s="1"/>
  <c r="BB1574" i="3"/>
  <c r="BD1574" i="3"/>
  <c r="BF1574" i="3" s="1"/>
  <c r="U1574" i="3"/>
  <c r="BG1574" i="3"/>
  <c r="BI1574" i="3" s="1"/>
  <c r="N1573" i="11"/>
  <c r="O1573" i="11"/>
  <c r="P1573" i="11"/>
  <c r="A1574" i="11"/>
  <c r="AI1575" i="3"/>
  <c r="AK1575" i="3" s="1"/>
  <c r="AL1575" i="3"/>
  <c r="AN1575" i="3" s="1"/>
  <c r="AM1575" i="3"/>
  <c r="AO1575" i="3"/>
  <c r="AQ1575" i="3" s="1"/>
  <c r="AP1575" i="3"/>
  <c r="AR1575" i="3"/>
  <c r="AT1575" i="3" s="1"/>
  <c r="AS1575" i="3"/>
  <c r="AU1575" i="3"/>
  <c r="AW1575" i="3" s="1"/>
  <c r="AV1575" i="3"/>
  <c r="AX1575" i="3"/>
  <c r="AZ1575" i="3" s="1"/>
  <c r="AY1575" i="3"/>
  <c r="BA1575" i="3"/>
  <c r="BC1575" i="3" s="1"/>
  <c r="BB1575" i="3"/>
  <c r="BD1575" i="3"/>
  <c r="BF1575" i="3" s="1"/>
  <c r="U1575" i="3"/>
  <c r="K1575" i="3" s="1"/>
  <c r="BG1575" i="3"/>
  <c r="BI1575" i="3" s="1"/>
  <c r="N1574" i="11"/>
  <c r="O1574" i="11"/>
  <c r="P1574" i="11"/>
  <c r="A1575" i="11"/>
  <c r="AI1576" i="3"/>
  <c r="AK1576" i="3" s="1"/>
  <c r="AL1576" i="3"/>
  <c r="AM1576" i="3"/>
  <c r="AO1576" i="3"/>
  <c r="AQ1576" i="3" s="1"/>
  <c r="AP1576" i="3"/>
  <c r="AR1576" i="3"/>
  <c r="AT1576" i="3" s="1"/>
  <c r="AS1576" i="3"/>
  <c r="AU1576" i="3"/>
  <c r="AW1576" i="3" s="1"/>
  <c r="AV1576" i="3"/>
  <c r="AX1576" i="3"/>
  <c r="AZ1576" i="3" s="1"/>
  <c r="AY1576" i="3"/>
  <c r="BA1576" i="3"/>
  <c r="BC1576" i="3" s="1"/>
  <c r="BB1576" i="3"/>
  <c r="BD1576" i="3"/>
  <c r="BF1576" i="3" s="1"/>
  <c r="U1576" i="3"/>
  <c r="K1576" i="3" s="1"/>
  <c r="BG1576" i="3"/>
  <c r="BI1576" i="3" s="1"/>
  <c r="N1575" i="11"/>
  <c r="O1575" i="11"/>
  <c r="P1575" i="11"/>
  <c r="A1576" i="11"/>
  <c r="AI1577" i="3"/>
  <c r="AK1577" i="3" s="1"/>
  <c r="AL1577" i="3"/>
  <c r="AN1577" i="3" s="1"/>
  <c r="AM1577" i="3"/>
  <c r="AO1577" i="3"/>
  <c r="AQ1577" i="3" s="1"/>
  <c r="AP1577" i="3"/>
  <c r="AR1577" i="3"/>
  <c r="AT1577" i="3" s="1"/>
  <c r="AS1577" i="3"/>
  <c r="AU1577" i="3"/>
  <c r="AW1577" i="3" s="1"/>
  <c r="AV1577" i="3"/>
  <c r="AX1577" i="3"/>
  <c r="AZ1577" i="3" s="1"/>
  <c r="AY1577" i="3"/>
  <c r="BA1577" i="3"/>
  <c r="BC1577" i="3" s="1"/>
  <c r="BB1577" i="3"/>
  <c r="BD1577" i="3"/>
  <c r="BF1577" i="3" s="1"/>
  <c r="U1577" i="3"/>
  <c r="BG1577" i="3"/>
  <c r="BI1577" i="3" s="1"/>
  <c r="N1576" i="11"/>
  <c r="O1576" i="11"/>
  <c r="P1576" i="11"/>
  <c r="A1577" i="11"/>
  <c r="AI1578" i="3"/>
  <c r="AK1578" i="3" s="1"/>
  <c r="AL1578" i="3"/>
  <c r="AN1578" i="3" s="1"/>
  <c r="AM1578" i="3"/>
  <c r="AO1578" i="3"/>
  <c r="AQ1578" i="3" s="1"/>
  <c r="AP1578" i="3"/>
  <c r="AR1578" i="3"/>
  <c r="AS1578" i="3"/>
  <c r="AU1578" i="3"/>
  <c r="AW1578" i="3" s="1"/>
  <c r="AV1578" i="3"/>
  <c r="AX1578" i="3"/>
  <c r="AZ1578" i="3" s="1"/>
  <c r="AY1578" i="3"/>
  <c r="BA1578" i="3"/>
  <c r="BC1578" i="3" s="1"/>
  <c r="BB1578" i="3"/>
  <c r="BD1578" i="3"/>
  <c r="BF1578" i="3" s="1"/>
  <c r="U1578" i="3"/>
  <c r="BG1578" i="3"/>
  <c r="BI1578" i="3" s="1"/>
  <c r="N1577" i="11"/>
  <c r="O1577" i="11"/>
  <c r="P1577" i="11"/>
  <c r="A1578" i="11"/>
  <c r="AI1579" i="3"/>
  <c r="AK1579" i="3" s="1"/>
  <c r="AL1579" i="3"/>
  <c r="AM1579" i="3"/>
  <c r="AO1579" i="3"/>
  <c r="AQ1579" i="3" s="1"/>
  <c r="AP1579" i="3"/>
  <c r="AR1579" i="3"/>
  <c r="AT1579" i="3" s="1"/>
  <c r="AS1579" i="3"/>
  <c r="AU1579" i="3"/>
  <c r="AW1579" i="3" s="1"/>
  <c r="AV1579" i="3"/>
  <c r="AX1579" i="3"/>
  <c r="AZ1579" i="3" s="1"/>
  <c r="AY1579" i="3"/>
  <c r="BA1579" i="3"/>
  <c r="BC1579" i="3" s="1"/>
  <c r="BB1579" i="3"/>
  <c r="BD1579" i="3"/>
  <c r="BF1579" i="3" s="1"/>
  <c r="U1579" i="3"/>
  <c r="J1579" i="3" s="1"/>
  <c r="T1579" i="3" s="1"/>
  <c r="BG1579" i="3"/>
  <c r="BI1579" i="3" s="1"/>
  <c r="N1578" i="11"/>
  <c r="O1578" i="11"/>
  <c r="P1578" i="11"/>
  <c r="A1579" i="11"/>
  <c r="AI1580" i="3"/>
  <c r="AK1580" i="3" s="1"/>
  <c r="AL1580" i="3"/>
  <c r="AM1580" i="3"/>
  <c r="AO1580" i="3"/>
  <c r="AQ1580" i="3" s="1"/>
  <c r="AP1580" i="3"/>
  <c r="AR1580" i="3"/>
  <c r="AT1580" i="3" s="1"/>
  <c r="AS1580" i="3"/>
  <c r="AU1580" i="3"/>
  <c r="AW1580" i="3" s="1"/>
  <c r="AV1580" i="3"/>
  <c r="AX1580" i="3"/>
  <c r="AZ1580" i="3" s="1"/>
  <c r="AY1580" i="3"/>
  <c r="BA1580" i="3"/>
  <c r="BC1580" i="3" s="1"/>
  <c r="BB1580" i="3"/>
  <c r="BD1580" i="3"/>
  <c r="BF1580" i="3" s="1"/>
  <c r="U1580" i="3"/>
  <c r="J1580" i="3" s="1"/>
  <c r="T1580" i="3" s="1"/>
  <c r="BG1580" i="3"/>
  <c r="BI1580" i="3" s="1"/>
  <c r="N1579" i="11"/>
  <c r="O1579" i="11"/>
  <c r="P1579" i="11"/>
  <c r="A1580" i="11"/>
  <c r="AI1581" i="3"/>
  <c r="AK1581" i="3" s="1"/>
  <c r="AL1581" i="3"/>
  <c r="AM1581" i="3"/>
  <c r="AO1581" i="3"/>
  <c r="AQ1581" i="3" s="1"/>
  <c r="AP1581" i="3"/>
  <c r="AR1581" i="3"/>
  <c r="AT1581" i="3" s="1"/>
  <c r="AS1581" i="3"/>
  <c r="AU1581" i="3"/>
  <c r="AW1581" i="3" s="1"/>
  <c r="AV1581" i="3"/>
  <c r="AX1581" i="3"/>
  <c r="AZ1581" i="3" s="1"/>
  <c r="AY1581" i="3"/>
  <c r="BA1581" i="3"/>
  <c r="BC1581" i="3" s="1"/>
  <c r="BB1581" i="3"/>
  <c r="BD1581" i="3"/>
  <c r="BF1581" i="3" s="1"/>
  <c r="U1581" i="3"/>
  <c r="BG1581" i="3"/>
  <c r="BI1581" i="3" s="1"/>
  <c r="N1580" i="11"/>
  <c r="O1580" i="11"/>
  <c r="P1580" i="11"/>
  <c r="A1581" i="11"/>
  <c r="AI1582" i="3"/>
  <c r="AK1582" i="3" s="1"/>
  <c r="AL1582" i="3"/>
  <c r="AN1582" i="3" s="1"/>
  <c r="AM1582" i="3"/>
  <c r="AO1582" i="3"/>
  <c r="AQ1582" i="3" s="1"/>
  <c r="AP1582" i="3"/>
  <c r="AR1582" i="3"/>
  <c r="AT1582" i="3" s="1"/>
  <c r="AS1582" i="3"/>
  <c r="AU1582" i="3"/>
  <c r="AV1582" i="3"/>
  <c r="AX1582" i="3"/>
  <c r="AZ1582" i="3" s="1"/>
  <c r="AY1582" i="3"/>
  <c r="BA1582" i="3"/>
  <c r="BC1582" i="3" s="1"/>
  <c r="BB1582" i="3"/>
  <c r="BD1582" i="3"/>
  <c r="BF1582" i="3" s="1"/>
  <c r="U1582" i="3"/>
  <c r="BG1582" i="3"/>
  <c r="BI1582" i="3" s="1"/>
  <c r="N1581" i="11"/>
  <c r="O1581" i="11"/>
  <c r="P1581" i="11"/>
  <c r="A1582" i="11"/>
  <c r="AI1583" i="3"/>
  <c r="AK1583" i="3" s="1"/>
  <c r="AL1583" i="3"/>
  <c r="AM1583" i="3"/>
  <c r="AO1583" i="3"/>
  <c r="AQ1583" i="3" s="1"/>
  <c r="AP1583" i="3"/>
  <c r="AR1583" i="3"/>
  <c r="AT1583" i="3" s="1"/>
  <c r="AS1583" i="3"/>
  <c r="AU1583" i="3"/>
  <c r="AW1583" i="3" s="1"/>
  <c r="AV1583" i="3"/>
  <c r="AX1583" i="3"/>
  <c r="AZ1583" i="3" s="1"/>
  <c r="AY1583" i="3"/>
  <c r="BA1583" i="3"/>
  <c r="BC1583" i="3" s="1"/>
  <c r="BB1583" i="3"/>
  <c r="BD1583" i="3"/>
  <c r="BF1583" i="3" s="1"/>
  <c r="U1583" i="3"/>
  <c r="BG1583" i="3"/>
  <c r="BI1583" i="3" s="1"/>
  <c r="N1582" i="11"/>
  <c r="O1582" i="11"/>
  <c r="P1582" i="11"/>
  <c r="A1583" i="11"/>
  <c r="AI1584" i="3"/>
  <c r="AK1584" i="3" s="1"/>
  <c r="AL1584" i="3"/>
  <c r="AN1584" i="3" s="1"/>
  <c r="AM1584" i="3"/>
  <c r="AO1584" i="3"/>
  <c r="AQ1584" i="3" s="1"/>
  <c r="AP1584" i="3"/>
  <c r="AR1584" i="3"/>
  <c r="AT1584" i="3" s="1"/>
  <c r="AS1584" i="3"/>
  <c r="AU1584" i="3"/>
  <c r="AW1584" i="3" s="1"/>
  <c r="AV1584" i="3"/>
  <c r="AX1584" i="3"/>
  <c r="AZ1584" i="3" s="1"/>
  <c r="AY1584" i="3"/>
  <c r="BA1584" i="3"/>
  <c r="BC1584" i="3" s="1"/>
  <c r="BB1584" i="3"/>
  <c r="BD1584" i="3"/>
  <c r="BF1584" i="3" s="1"/>
  <c r="U1584" i="3"/>
  <c r="K1584" i="3" s="1"/>
  <c r="BG1584" i="3"/>
  <c r="BI1584" i="3" s="1"/>
  <c r="N1583" i="11"/>
  <c r="O1583" i="11"/>
  <c r="P1583" i="11"/>
  <c r="A1584" i="11"/>
  <c r="AI1585" i="3"/>
  <c r="AK1585" i="3" s="1"/>
  <c r="AL1585" i="3"/>
  <c r="AN1585" i="3" s="1"/>
  <c r="AM1585" i="3"/>
  <c r="AO1585" i="3"/>
  <c r="AQ1585" i="3" s="1"/>
  <c r="AP1585" i="3"/>
  <c r="AR1585" i="3"/>
  <c r="AT1585" i="3" s="1"/>
  <c r="AS1585" i="3"/>
  <c r="AU1585" i="3"/>
  <c r="AV1585" i="3"/>
  <c r="AX1585" i="3"/>
  <c r="AZ1585" i="3" s="1"/>
  <c r="AY1585" i="3"/>
  <c r="BA1585" i="3"/>
  <c r="BC1585" i="3" s="1"/>
  <c r="BB1585" i="3"/>
  <c r="BD1585" i="3"/>
  <c r="BF1585" i="3" s="1"/>
  <c r="U1585" i="3"/>
  <c r="K1585" i="3" s="1"/>
  <c r="BG1585" i="3"/>
  <c r="BI1585" i="3" s="1"/>
  <c r="N1584" i="11"/>
  <c r="O1584" i="11"/>
  <c r="P1584" i="11"/>
  <c r="A1585" i="11"/>
  <c r="AI1586" i="3"/>
  <c r="AK1586" i="3" s="1"/>
  <c r="AL1586" i="3"/>
  <c r="AN1586" i="3" s="1"/>
  <c r="AM1586" i="3"/>
  <c r="AO1586" i="3"/>
  <c r="AQ1586" i="3" s="1"/>
  <c r="AP1586" i="3"/>
  <c r="AR1586" i="3"/>
  <c r="AT1586" i="3" s="1"/>
  <c r="AS1586" i="3"/>
  <c r="AU1586" i="3"/>
  <c r="AW1586" i="3" s="1"/>
  <c r="AV1586" i="3"/>
  <c r="AX1586" i="3"/>
  <c r="AZ1586" i="3" s="1"/>
  <c r="AY1586" i="3"/>
  <c r="BA1586" i="3"/>
  <c r="BC1586" i="3" s="1"/>
  <c r="BB1586" i="3"/>
  <c r="BD1586" i="3"/>
  <c r="BF1586" i="3" s="1"/>
  <c r="U1586" i="3"/>
  <c r="BG1586" i="3"/>
  <c r="BI1586" i="3" s="1"/>
  <c r="N1585" i="11"/>
  <c r="O1585" i="11"/>
  <c r="P1585" i="11"/>
  <c r="A1586" i="11"/>
  <c r="AI1587" i="3"/>
  <c r="AK1587" i="3" s="1"/>
  <c r="AL1587" i="3"/>
  <c r="AN1587" i="3" s="1"/>
  <c r="AM1587" i="3"/>
  <c r="AO1587" i="3"/>
  <c r="AQ1587" i="3" s="1"/>
  <c r="AP1587" i="3"/>
  <c r="AR1587" i="3"/>
  <c r="AT1587" i="3" s="1"/>
  <c r="AS1587" i="3"/>
  <c r="AU1587" i="3"/>
  <c r="AW1587" i="3" s="1"/>
  <c r="AV1587" i="3"/>
  <c r="AX1587" i="3"/>
  <c r="AZ1587" i="3" s="1"/>
  <c r="AY1587" i="3"/>
  <c r="BA1587" i="3"/>
  <c r="BC1587" i="3" s="1"/>
  <c r="BB1587" i="3"/>
  <c r="BD1587" i="3"/>
  <c r="BF1587" i="3" s="1"/>
  <c r="U1587" i="3"/>
  <c r="J1587" i="3" s="1"/>
  <c r="T1587" i="3" s="1"/>
  <c r="BG1587" i="3"/>
  <c r="BI1587" i="3" s="1"/>
  <c r="N1586" i="11"/>
  <c r="O1586" i="11"/>
  <c r="P1586" i="11"/>
  <c r="A1587" i="11"/>
  <c r="AI1588" i="3"/>
  <c r="AK1588" i="3" s="1"/>
  <c r="AL1588" i="3"/>
  <c r="AM1588" i="3"/>
  <c r="AO1588" i="3"/>
  <c r="AQ1588" i="3" s="1"/>
  <c r="AP1588" i="3"/>
  <c r="AR1588" i="3"/>
  <c r="AT1588" i="3" s="1"/>
  <c r="AS1588" i="3"/>
  <c r="AU1588" i="3"/>
  <c r="AW1588" i="3" s="1"/>
  <c r="AV1588" i="3"/>
  <c r="AX1588" i="3"/>
  <c r="AZ1588" i="3" s="1"/>
  <c r="AY1588" i="3"/>
  <c r="BA1588" i="3"/>
  <c r="BC1588" i="3" s="1"/>
  <c r="BB1588" i="3"/>
  <c r="BD1588" i="3"/>
  <c r="BF1588" i="3" s="1"/>
  <c r="U1588" i="3"/>
  <c r="BH1588" i="3" s="1"/>
  <c r="BG1588" i="3"/>
  <c r="BI1588" i="3" s="1"/>
  <c r="N1587" i="11"/>
  <c r="O1587" i="11"/>
  <c r="P1587" i="11"/>
  <c r="A1588" i="11"/>
  <c r="AI1589" i="3"/>
  <c r="AK1589" i="3" s="1"/>
  <c r="AL1589" i="3"/>
  <c r="AN1589" i="3" s="1"/>
  <c r="AM1589" i="3"/>
  <c r="AO1589" i="3"/>
  <c r="AQ1589" i="3" s="1"/>
  <c r="AP1589" i="3"/>
  <c r="AR1589" i="3"/>
  <c r="AT1589" i="3" s="1"/>
  <c r="AS1589" i="3"/>
  <c r="AU1589" i="3"/>
  <c r="AW1589" i="3" s="1"/>
  <c r="AV1589" i="3"/>
  <c r="AX1589" i="3"/>
  <c r="AZ1589" i="3" s="1"/>
  <c r="AY1589" i="3"/>
  <c r="BA1589" i="3"/>
  <c r="BC1589" i="3" s="1"/>
  <c r="BB1589" i="3"/>
  <c r="BD1589" i="3"/>
  <c r="BF1589" i="3" s="1"/>
  <c r="U1589" i="3"/>
  <c r="BG1589" i="3"/>
  <c r="BI1589" i="3" s="1"/>
  <c r="N1588" i="11"/>
  <c r="O1588" i="11"/>
  <c r="P1588" i="11"/>
  <c r="A1589" i="11"/>
  <c r="AI1590" i="3"/>
  <c r="AK1590" i="3" s="1"/>
  <c r="AL1590" i="3"/>
  <c r="AN1590" i="3" s="1"/>
  <c r="AM1590" i="3"/>
  <c r="AO1590" i="3"/>
  <c r="AQ1590" i="3" s="1"/>
  <c r="AP1590" i="3"/>
  <c r="AR1590" i="3"/>
  <c r="AS1590" i="3"/>
  <c r="AU1590" i="3"/>
  <c r="AW1590" i="3" s="1"/>
  <c r="AV1590" i="3"/>
  <c r="AX1590" i="3"/>
  <c r="AZ1590" i="3" s="1"/>
  <c r="AY1590" i="3"/>
  <c r="BA1590" i="3"/>
  <c r="BC1590" i="3" s="1"/>
  <c r="BB1590" i="3"/>
  <c r="BD1590" i="3"/>
  <c r="BF1590" i="3" s="1"/>
  <c r="U1590" i="3"/>
  <c r="BG1590" i="3"/>
  <c r="BI1590" i="3" s="1"/>
  <c r="N1589" i="11"/>
  <c r="O1589" i="11"/>
  <c r="P1589" i="11"/>
  <c r="A1590" i="11"/>
  <c r="AI1591" i="3"/>
  <c r="AK1591" i="3" s="1"/>
  <c r="AL1591" i="3"/>
  <c r="AN1591" i="3" s="1"/>
  <c r="AM1591" i="3"/>
  <c r="AO1591" i="3"/>
  <c r="AQ1591" i="3" s="1"/>
  <c r="AP1591" i="3"/>
  <c r="AR1591" i="3"/>
  <c r="AT1591" i="3" s="1"/>
  <c r="AS1591" i="3"/>
  <c r="AU1591" i="3"/>
  <c r="AW1591" i="3" s="1"/>
  <c r="AV1591" i="3"/>
  <c r="AX1591" i="3"/>
  <c r="AZ1591" i="3" s="1"/>
  <c r="AY1591" i="3"/>
  <c r="BA1591" i="3"/>
  <c r="BC1591" i="3" s="1"/>
  <c r="BB1591" i="3"/>
  <c r="BD1591" i="3"/>
  <c r="BF1591" i="3" s="1"/>
  <c r="U1591" i="3"/>
  <c r="K1591" i="3" s="1"/>
  <c r="BG1591" i="3"/>
  <c r="BI1591" i="3" s="1"/>
  <c r="N1590" i="11"/>
  <c r="O1590" i="11"/>
  <c r="P1590" i="11"/>
  <c r="A1591" i="11"/>
  <c r="AI1592" i="3"/>
  <c r="AK1592" i="3" s="1"/>
  <c r="AL1592" i="3"/>
  <c r="AM1592" i="3"/>
  <c r="AO1592" i="3"/>
  <c r="AQ1592" i="3" s="1"/>
  <c r="AP1592" i="3"/>
  <c r="AR1592" i="3"/>
  <c r="AT1592" i="3" s="1"/>
  <c r="AS1592" i="3"/>
  <c r="AU1592" i="3"/>
  <c r="AW1592" i="3" s="1"/>
  <c r="AV1592" i="3"/>
  <c r="AX1592" i="3"/>
  <c r="AZ1592" i="3" s="1"/>
  <c r="AY1592" i="3"/>
  <c r="BA1592" i="3"/>
  <c r="BC1592" i="3" s="1"/>
  <c r="BB1592" i="3"/>
  <c r="BD1592" i="3"/>
  <c r="BF1592" i="3" s="1"/>
  <c r="U1592" i="3"/>
  <c r="BG1592" i="3"/>
  <c r="BI1592" i="3" s="1"/>
  <c r="N1591" i="11"/>
  <c r="O1591" i="11"/>
  <c r="P1591" i="11"/>
  <c r="A1592" i="11"/>
  <c r="AI1593" i="3"/>
  <c r="AK1593" i="3" s="1"/>
  <c r="AL1593" i="3"/>
  <c r="AN1593" i="3" s="1"/>
  <c r="AM1593" i="3"/>
  <c r="AO1593" i="3"/>
  <c r="AQ1593" i="3" s="1"/>
  <c r="AP1593" i="3"/>
  <c r="AR1593" i="3"/>
  <c r="AT1593" i="3" s="1"/>
  <c r="AS1593" i="3"/>
  <c r="AU1593" i="3"/>
  <c r="AV1593" i="3"/>
  <c r="AX1593" i="3"/>
  <c r="AZ1593" i="3" s="1"/>
  <c r="AY1593" i="3"/>
  <c r="BA1593" i="3"/>
  <c r="BC1593" i="3" s="1"/>
  <c r="BB1593" i="3"/>
  <c r="BD1593" i="3"/>
  <c r="BF1593" i="3" s="1"/>
  <c r="U1593" i="3"/>
  <c r="K1593" i="3" s="1"/>
  <c r="BG1593" i="3"/>
  <c r="BI1593" i="3" s="1"/>
  <c r="N1592" i="11"/>
  <c r="O1592" i="11"/>
  <c r="P1592" i="11"/>
  <c r="A1593" i="11"/>
  <c r="AI1594" i="3"/>
  <c r="AK1594" i="3" s="1"/>
  <c r="AL1594" i="3"/>
  <c r="AM1594" i="3"/>
  <c r="AO1594" i="3"/>
  <c r="AQ1594" i="3" s="1"/>
  <c r="AP1594" i="3"/>
  <c r="AR1594" i="3"/>
  <c r="AT1594" i="3" s="1"/>
  <c r="AS1594" i="3"/>
  <c r="AU1594" i="3"/>
  <c r="AW1594" i="3" s="1"/>
  <c r="AV1594" i="3"/>
  <c r="AX1594" i="3"/>
  <c r="AZ1594" i="3" s="1"/>
  <c r="AY1594" i="3"/>
  <c r="BA1594" i="3"/>
  <c r="BC1594" i="3" s="1"/>
  <c r="BB1594" i="3"/>
  <c r="BD1594" i="3"/>
  <c r="BF1594" i="3" s="1"/>
  <c r="U1594" i="3"/>
  <c r="BG1594" i="3"/>
  <c r="BI1594" i="3" s="1"/>
  <c r="N1593" i="11"/>
  <c r="O1593" i="11"/>
  <c r="P1593" i="11"/>
  <c r="A1594" i="11"/>
  <c r="AI1595" i="3"/>
  <c r="AK1595" i="3" s="1"/>
  <c r="AL1595" i="3"/>
  <c r="AN1595" i="3" s="1"/>
  <c r="AM1595" i="3"/>
  <c r="AO1595" i="3"/>
  <c r="AP1595" i="3"/>
  <c r="AR1595" i="3"/>
  <c r="AT1595" i="3" s="1"/>
  <c r="AS1595" i="3"/>
  <c r="AU1595" i="3"/>
  <c r="AW1595" i="3" s="1"/>
  <c r="AV1595" i="3"/>
  <c r="AX1595" i="3"/>
  <c r="AZ1595" i="3" s="1"/>
  <c r="AY1595" i="3"/>
  <c r="BA1595" i="3"/>
  <c r="BC1595" i="3" s="1"/>
  <c r="BB1595" i="3"/>
  <c r="BD1595" i="3"/>
  <c r="BF1595" i="3" s="1"/>
  <c r="U1595" i="3"/>
  <c r="BG1595" i="3"/>
  <c r="BI1595" i="3" s="1"/>
  <c r="N1594" i="11"/>
  <c r="O1594" i="11"/>
  <c r="P1594" i="11"/>
  <c r="A1595" i="11"/>
  <c r="AI1596" i="3"/>
  <c r="AK1596" i="3" s="1"/>
  <c r="AL1596" i="3"/>
  <c r="AN1596" i="3" s="1"/>
  <c r="AM1596" i="3"/>
  <c r="AO1596" i="3"/>
  <c r="AQ1596" i="3" s="1"/>
  <c r="AP1596" i="3"/>
  <c r="AR1596" i="3"/>
  <c r="AT1596" i="3" s="1"/>
  <c r="AS1596" i="3"/>
  <c r="AU1596" i="3"/>
  <c r="AW1596" i="3" s="1"/>
  <c r="AV1596" i="3"/>
  <c r="AX1596" i="3"/>
  <c r="AZ1596" i="3" s="1"/>
  <c r="AY1596" i="3"/>
  <c r="BA1596" i="3"/>
  <c r="BC1596" i="3" s="1"/>
  <c r="BB1596" i="3"/>
  <c r="BD1596" i="3"/>
  <c r="BF1596" i="3" s="1"/>
  <c r="U1596" i="3"/>
  <c r="BG1596" i="3"/>
  <c r="BI1596" i="3" s="1"/>
  <c r="N1595" i="11"/>
  <c r="O1595" i="11"/>
  <c r="P1595" i="11"/>
  <c r="A1596" i="11"/>
  <c r="AI1597" i="3"/>
  <c r="AK1597" i="3" s="1"/>
  <c r="AL1597" i="3"/>
  <c r="AM1597" i="3"/>
  <c r="AO1597" i="3"/>
  <c r="AQ1597" i="3" s="1"/>
  <c r="AP1597" i="3"/>
  <c r="AR1597" i="3"/>
  <c r="AT1597" i="3" s="1"/>
  <c r="AS1597" i="3"/>
  <c r="AU1597" i="3"/>
  <c r="AW1597" i="3" s="1"/>
  <c r="AV1597" i="3"/>
  <c r="AX1597" i="3"/>
  <c r="AZ1597" i="3" s="1"/>
  <c r="AY1597" i="3"/>
  <c r="BA1597" i="3"/>
  <c r="BC1597" i="3" s="1"/>
  <c r="BB1597" i="3"/>
  <c r="BD1597" i="3"/>
  <c r="BF1597" i="3" s="1"/>
  <c r="U1597" i="3"/>
  <c r="BG1597" i="3"/>
  <c r="BI1597" i="3" s="1"/>
  <c r="N1596" i="11"/>
  <c r="O1596" i="11"/>
  <c r="P1596" i="11"/>
  <c r="A1597" i="11"/>
  <c r="AI1598" i="3"/>
  <c r="AK1598" i="3" s="1"/>
  <c r="AL1598" i="3"/>
  <c r="AN1598" i="3" s="1"/>
  <c r="AM1598" i="3"/>
  <c r="AO1598" i="3"/>
  <c r="AQ1598" i="3" s="1"/>
  <c r="AP1598" i="3"/>
  <c r="AR1598" i="3"/>
  <c r="AT1598" i="3" s="1"/>
  <c r="AS1598" i="3"/>
  <c r="AU1598" i="3"/>
  <c r="AW1598" i="3" s="1"/>
  <c r="AV1598" i="3"/>
  <c r="AX1598" i="3"/>
  <c r="AZ1598" i="3" s="1"/>
  <c r="AY1598" i="3"/>
  <c r="BA1598" i="3"/>
  <c r="BC1598" i="3" s="1"/>
  <c r="BB1598" i="3"/>
  <c r="BD1598" i="3"/>
  <c r="BF1598" i="3" s="1"/>
  <c r="U1598" i="3"/>
  <c r="BG1598" i="3"/>
  <c r="BI1598" i="3" s="1"/>
  <c r="N1597" i="11"/>
  <c r="O1597" i="11"/>
  <c r="P1597" i="11"/>
  <c r="A1598" i="11"/>
  <c r="AI1599" i="3"/>
  <c r="AK1599" i="3" s="1"/>
  <c r="AL1599" i="3"/>
  <c r="AM1599" i="3"/>
  <c r="AO1599" i="3"/>
  <c r="AQ1599" i="3" s="1"/>
  <c r="AP1599" i="3"/>
  <c r="AR1599" i="3"/>
  <c r="AT1599" i="3" s="1"/>
  <c r="AS1599" i="3"/>
  <c r="AU1599" i="3"/>
  <c r="AW1599" i="3" s="1"/>
  <c r="AV1599" i="3"/>
  <c r="AX1599" i="3"/>
  <c r="AZ1599" i="3" s="1"/>
  <c r="AY1599" i="3"/>
  <c r="BA1599" i="3"/>
  <c r="BC1599" i="3" s="1"/>
  <c r="BB1599" i="3"/>
  <c r="BD1599" i="3"/>
  <c r="BF1599" i="3" s="1"/>
  <c r="U1599" i="3"/>
  <c r="J1599" i="3" s="1"/>
  <c r="T1599" i="3" s="1"/>
  <c r="BG1599" i="3"/>
  <c r="BI1599" i="3" s="1"/>
  <c r="N1598" i="11"/>
  <c r="O1598" i="11"/>
  <c r="P1598" i="11"/>
  <c r="A1599" i="11"/>
  <c r="AI1600" i="3"/>
  <c r="AK1600" i="3" s="1"/>
  <c r="AL1600" i="3"/>
  <c r="AN1600" i="3" s="1"/>
  <c r="AM1600" i="3"/>
  <c r="AO1600" i="3"/>
  <c r="AQ1600" i="3" s="1"/>
  <c r="AP1600" i="3"/>
  <c r="AR1600" i="3"/>
  <c r="AT1600" i="3" s="1"/>
  <c r="AS1600" i="3"/>
  <c r="AU1600" i="3"/>
  <c r="AV1600" i="3"/>
  <c r="AX1600" i="3"/>
  <c r="AZ1600" i="3" s="1"/>
  <c r="AY1600" i="3"/>
  <c r="BA1600" i="3"/>
  <c r="BC1600" i="3" s="1"/>
  <c r="BB1600" i="3"/>
  <c r="BD1600" i="3"/>
  <c r="BF1600" i="3" s="1"/>
  <c r="U1600" i="3"/>
  <c r="K1600" i="3" s="1"/>
  <c r="BG1600" i="3"/>
  <c r="BI1600" i="3" s="1"/>
  <c r="N1599" i="11"/>
  <c r="O1599" i="11"/>
  <c r="P1599" i="11"/>
  <c r="A1600" i="11"/>
  <c r="AI1601" i="3"/>
  <c r="AK1601" i="3" s="1"/>
  <c r="AL1601" i="3"/>
  <c r="AN1601" i="3" s="1"/>
  <c r="AM1601" i="3"/>
  <c r="AO1601" i="3"/>
  <c r="AQ1601" i="3" s="1"/>
  <c r="AP1601" i="3"/>
  <c r="AR1601" i="3"/>
  <c r="AT1601" i="3" s="1"/>
  <c r="AS1601" i="3"/>
  <c r="AU1601" i="3"/>
  <c r="AV1601" i="3"/>
  <c r="AX1601" i="3"/>
  <c r="AZ1601" i="3" s="1"/>
  <c r="AY1601" i="3"/>
  <c r="BA1601" i="3"/>
  <c r="BC1601" i="3" s="1"/>
  <c r="BB1601" i="3"/>
  <c r="BD1601" i="3"/>
  <c r="BF1601" i="3" s="1"/>
  <c r="U1601" i="3"/>
  <c r="J1601" i="3" s="1"/>
  <c r="T1601" i="3" s="1"/>
  <c r="BG1601" i="3"/>
  <c r="BI1601" i="3" s="1"/>
  <c r="N1600" i="11"/>
  <c r="O1600" i="11"/>
  <c r="P1600" i="11"/>
  <c r="A1601" i="11"/>
  <c r="AI1602" i="3"/>
  <c r="AK1602" i="3" s="1"/>
  <c r="AL1602" i="3"/>
  <c r="AN1602" i="3" s="1"/>
  <c r="AM1602" i="3"/>
  <c r="AO1602" i="3"/>
  <c r="AQ1602" i="3" s="1"/>
  <c r="AP1602" i="3"/>
  <c r="AR1602" i="3"/>
  <c r="AS1602" i="3"/>
  <c r="AU1602" i="3"/>
  <c r="AW1602" i="3" s="1"/>
  <c r="AV1602" i="3"/>
  <c r="AX1602" i="3"/>
  <c r="AZ1602" i="3" s="1"/>
  <c r="AY1602" i="3"/>
  <c r="BA1602" i="3"/>
  <c r="BC1602" i="3" s="1"/>
  <c r="BB1602" i="3"/>
  <c r="BD1602" i="3"/>
  <c r="BF1602" i="3" s="1"/>
  <c r="U1602" i="3"/>
  <c r="J1602" i="3" s="1"/>
  <c r="T1602" i="3" s="1"/>
  <c r="BG1602" i="3"/>
  <c r="BI1602" i="3" s="1"/>
  <c r="N1601" i="11"/>
  <c r="O1601" i="11"/>
  <c r="P1601" i="11"/>
  <c r="A1602" i="11"/>
  <c r="AI1603" i="3"/>
  <c r="AK1603" i="3" s="1"/>
  <c r="AL1603" i="3"/>
  <c r="AN1603" i="3" s="1"/>
  <c r="AM1603" i="3"/>
  <c r="AO1603" i="3"/>
  <c r="AQ1603" i="3" s="1"/>
  <c r="AP1603" i="3"/>
  <c r="AR1603" i="3"/>
  <c r="AT1603" i="3" s="1"/>
  <c r="AS1603" i="3"/>
  <c r="AU1603" i="3"/>
  <c r="AW1603" i="3" s="1"/>
  <c r="AV1603" i="3"/>
  <c r="AX1603" i="3"/>
  <c r="AZ1603" i="3" s="1"/>
  <c r="AY1603" i="3"/>
  <c r="BA1603" i="3"/>
  <c r="BC1603" i="3" s="1"/>
  <c r="BB1603" i="3"/>
  <c r="BD1603" i="3"/>
  <c r="BF1603" i="3" s="1"/>
  <c r="U1603" i="3"/>
  <c r="K1603" i="3" s="1"/>
  <c r="BG1603" i="3"/>
  <c r="BI1603" i="3" s="1"/>
  <c r="N1602" i="11"/>
  <c r="O1602" i="11"/>
  <c r="P1602" i="11"/>
  <c r="A1603" i="11"/>
  <c r="AI1604" i="3"/>
  <c r="AK1604" i="3" s="1"/>
  <c r="AL1604" i="3"/>
  <c r="AM1604" i="3"/>
  <c r="AO1604" i="3"/>
  <c r="AQ1604" i="3" s="1"/>
  <c r="AP1604" i="3"/>
  <c r="AR1604" i="3"/>
  <c r="AT1604" i="3" s="1"/>
  <c r="AS1604" i="3"/>
  <c r="AU1604" i="3"/>
  <c r="AW1604" i="3" s="1"/>
  <c r="AV1604" i="3"/>
  <c r="AX1604" i="3"/>
  <c r="AZ1604" i="3" s="1"/>
  <c r="AY1604" i="3"/>
  <c r="BA1604" i="3"/>
  <c r="BC1604" i="3" s="1"/>
  <c r="BB1604" i="3"/>
  <c r="BD1604" i="3"/>
  <c r="BF1604" i="3" s="1"/>
  <c r="U1604" i="3"/>
  <c r="BG1604" i="3"/>
  <c r="BI1604" i="3" s="1"/>
  <c r="N1603" i="11"/>
  <c r="O1603" i="11"/>
  <c r="P1603" i="11"/>
  <c r="A1604" i="11"/>
  <c r="AI1605" i="3"/>
  <c r="AK1605" i="3" s="1"/>
  <c r="AL1605" i="3"/>
  <c r="AN1605" i="3" s="1"/>
  <c r="AM1605" i="3"/>
  <c r="AO1605" i="3"/>
  <c r="AQ1605" i="3" s="1"/>
  <c r="AP1605" i="3"/>
  <c r="AR1605" i="3"/>
  <c r="AT1605" i="3" s="1"/>
  <c r="AS1605" i="3"/>
  <c r="AU1605" i="3"/>
  <c r="AW1605" i="3" s="1"/>
  <c r="AV1605" i="3"/>
  <c r="AX1605" i="3"/>
  <c r="AZ1605" i="3" s="1"/>
  <c r="AY1605" i="3"/>
  <c r="BA1605" i="3"/>
  <c r="BC1605" i="3" s="1"/>
  <c r="BB1605" i="3"/>
  <c r="BD1605" i="3"/>
  <c r="BF1605" i="3" s="1"/>
  <c r="U1605" i="3"/>
  <c r="BH1605" i="3" s="1"/>
  <c r="BG1605" i="3"/>
  <c r="BI1605" i="3" s="1"/>
  <c r="N1604" i="11"/>
  <c r="O1604" i="11"/>
  <c r="P1604" i="11"/>
  <c r="A1605" i="11"/>
  <c r="AI1606" i="3"/>
  <c r="AK1606" i="3" s="1"/>
  <c r="AL1606" i="3"/>
  <c r="AN1606" i="3" s="1"/>
  <c r="AM1606" i="3"/>
  <c r="AO1606" i="3"/>
  <c r="AQ1606" i="3" s="1"/>
  <c r="AP1606" i="3"/>
  <c r="AR1606" i="3"/>
  <c r="AT1606" i="3" s="1"/>
  <c r="AS1606" i="3"/>
  <c r="AU1606" i="3"/>
  <c r="AW1606" i="3" s="1"/>
  <c r="AV1606" i="3"/>
  <c r="AX1606" i="3"/>
  <c r="AZ1606" i="3" s="1"/>
  <c r="AY1606" i="3"/>
  <c r="BA1606" i="3"/>
  <c r="BC1606" i="3" s="1"/>
  <c r="BB1606" i="3"/>
  <c r="BD1606" i="3"/>
  <c r="BF1606" i="3" s="1"/>
  <c r="U1606" i="3"/>
  <c r="J1606" i="3" s="1"/>
  <c r="T1606" i="3" s="1"/>
  <c r="BG1606" i="3"/>
  <c r="BI1606" i="3" s="1"/>
  <c r="N1605" i="11"/>
  <c r="O1605" i="11"/>
  <c r="P1605" i="11"/>
  <c r="A1606" i="11"/>
  <c r="AI1607" i="3"/>
  <c r="AK1607" i="3" s="1"/>
  <c r="AL1607" i="3"/>
  <c r="AN1607" i="3" s="1"/>
  <c r="AM1607" i="3"/>
  <c r="AO1607" i="3"/>
  <c r="AQ1607" i="3" s="1"/>
  <c r="AP1607" i="3"/>
  <c r="AR1607" i="3"/>
  <c r="AT1607" i="3" s="1"/>
  <c r="AS1607" i="3"/>
  <c r="AU1607" i="3"/>
  <c r="AW1607" i="3" s="1"/>
  <c r="AV1607" i="3"/>
  <c r="AX1607" i="3"/>
  <c r="AY1607" i="3"/>
  <c r="BA1607" i="3"/>
  <c r="BC1607" i="3" s="1"/>
  <c r="BB1607" i="3"/>
  <c r="BD1607" i="3"/>
  <c r="BF1607" i="3" s="1"/>
  <c r="U1607" i="3"/>
  <c r="BH1607" i="3" s="1"/>
  <c r="BG1607" i="3"/>
  <c r="BI1607" i="3" s="1"/>
  <c r="N1606" i="11"/>
  <c r="O1606" i="11"/>
  <c r="P1606" i="11"/>
  <c r="A1607" i="11"/>
  <c r="AI1608" i="3"/>
  <c r="AK1608" i="3" s="1"/>
  <c r="AL1608" i="3"/>
  <c r="AN1608" i="3" s="1"/>
  <c r="AM1608" i="3"/>
  <c r="AO1608" i="3"/>
  <c r="AP1608" i="3"/>
  <c r="AR1608" i="3"/>
  <c r="AT1608" i="3" s="1"/>
  <c r="AS1608" i="3"/>
  <c r="AU1608" i="3"/>
  <c r="AW1608" i="3" s="1"/>
  <c r="AV1608" i="3"/>
  <c r="AX1608" i="3"/>
  <c r="AZ1608" i="3" s="1"/>
  <c r="AY1608" i="3"/>
  <c r="BA1608" i="3"/>
  <c r="BC1608" i="3" s="1"/>
  <c r="BB1608" i="3"/>
  <c r="BD1608" i="3"/>
  <c r="BF1608" i="3" s="1"/>
  <c r="U1608" i="3"/>
  <c r="BE1608" i="3" s="1"/>
  <c r="BG1608" i="3"/>
  <c r="BI1608" i="3" s="1"/>
  <c r="N1607" i="11"/>
  <c r="O1607" i="11"/>
  <c r="P1607" i="11"/>
  <c r="A1608" i="11"/>
  <c r="AI1609" i="3"/>
  <c r="AK1609" i="3" s="1"/>
  <c r="AL1609" i="3"/>
  <c r="AN1609" i="3" s="1"/>
  <c r="AM1609" i="3"/>
  <c r="AO1609" i="3"/>
  <c r="AQ1609" i="3" s="1"/>
  <c r="AP1609" i="3"/>
  <c r="AR1609" i="3"/>
  <c r="AT1609" i="3" s="1"/>
  <c r="AS1609" i="3"/>
  <c r="AU1609" i="3"/>
  <c r="AW1609" i="3" s="1"/>
  <c r="AV1609" i="3"/>
  <c r="AX1609" i="3"/>
  <c r="AZ1609" i="3" s="1"/>
  <c r="AY1609" i="3"/>
  <c r="BA1609" i="3"/>
  <c r="BC1609" i="3" s="1"/>
  <c r="BB1609" i="3"/>
  <c r="BD1609" i="3"/>
  <c r="BF1609" i="3" s="1"/>
  <c r="U1609" i="3"/>
  <c r="BE1609" i="3" s="1"/>
  <c r="BG1609" i="3"/>
  <c r="BI1609" i="3" s="1"/>
  <c r="N1608" i="11"/>
  <c r="O1608" i="11"/>
  <c r="P1608" i="11"/>
  <c r="A1609" i="11"/>
  <c r="AI1610" i="3"/>
  <c r="AK1610" i="3" s="1"/>
  <c r="AL1610" i="3"/>
  <c r="AN1610" i="3" s="1"/>
  <c r="AM1610" i="3"/>
  <c r="AO1610" i="3"/>
  <c r="AQ1610" i="3" s="1"/>
  <c r="AP1610" i="3"/>
  <c r="AR1610" i="3"/>
  <c r="AT1610" i="3" s="1"/>
  <c r="AS1610" i="3"/>
  <c r="AU1610" i="3"/>
  <c r="AV1610" i="3"/>
  <c r="AX1610" i="3"/>
  <c r="AZ1610" i="3" s="1"/>
  <c r="AY1610" i="3"/>
  <c r="BA1610" i="3"/>
  <c r="BC1610" i="3" s="1"/>
  <c r="BB1610" i="3"/>
  <c r="BD1610" i="3"/>
  <c r="BF1610" i="3" s="1"/>
  <c r="U1610" i="3"/>
  <c r="J1610" i="3" s="1"/>
  <c r="T1610" i="3" s="1"/>
  <c r="BG1610" i="3"/>
  <c r="BI1610" i="3" s="1"/>
  <c r="N1609" i="11"/>
  <c r="O1609" i="11"/>
  <c r="P1609" i="11"/>
  <c r="A1610" i="11"/>
  <c r="AI1611" i="3"/>
  <c r="AK1611" i="3" s="1"/>
  <c r="AL1611" i="3"/>
  <c r="AN1611" i="3" s="1"/>
  <c r="AM1611" i="3"/>
  <c r="AO1611" i="3"/>
  <c r="AP1611" i="3"/>
  <c r="AR1611" i="3"/>
  <c r="AT1611" i="3" s="1"/>
  <c r="AS1611" i="3"/>
  <c r="AU1611" i="3"/>
  <c r="AW1611" i="3" s="1"/>
  <c r="AV1611" i="3"/>
  <c r="AX1611" i="3"/>
  <c r="AZ1611" i="3" s="1"/>
  <c r="AY1611" i="3"/>
  <c r="BA1611" i="3"/>
  <c r="BC1611" i="3" s="1"/>
  <c r="BB1611" i="3"/>
  <c r="BD1611" i="3"/>
  <c r="BF1611" i="3" s="1"/>
  <c r="U1611" i="3"/>
  <c r="BG1611" i="3"/>
  <c r="BI1611" i="3" s="1"/>
  <c r="N1610" i="11"/>
  <c r="O1610" i="11"/>
  <c r="P1610" i="11"/>
  <c r="A1611" i="11"/>
  <c r="AI1612" i="3"/>
  <c r="AK1612" i="3" s="1"/>
  <c r="AL1612" i="3"/>
  <c r="AN1612" i="3" s="1"/>
  <c r="AM1612" i="3"/>
  <c r="AO1612" i="3"/>
  <c r="AQ1612" i="3" s="1"/>
  <c r="AP1612" i="3"/>
  <c r="AR1612" i="3"/>
  <c r="AT1612" i="3" s="1"/>
  <c r="AS1612" i="3"/>
  <c r="AU1612" i="3"/>
  <c r="AW1612" i="3" s="1"/>
  <c r="AV1612" i="3"/>
  <c r="AX1612" i="3"/>
  <c r="AZ1612" i="3" s="1"/>
  <c r="AY1612" i="3"/>
  <c r="BA1612" i="3"/>
  <c r="BC1612" i="3" s="1"/>
  <c r="BB1612" i="3"/>
  <c r="BD1612" i="3"/>
  <c r="BF1612" i="3" s="1"/>
  <c r="U1612" i="3"/>
  <c r="K1612" i="3" s="1"/>
  <c r="BG1612" i="3"/>
  <c r="BI1612" i="3" s="1"/>
  <c r="N1611" i="11"/>
  <c r="O1611" i="11"/>
  <c r="P1611" i="11"/>
  <c r="A1612" i="11"/>
  <c r="AI1613" i="3"/>
  <c r="AK1613" i="3" s="1"/>
  <c r="AL1613" i="3"/>
  <c r="AN1613" i="3" s="1"/>
  <c r="AM1613" i="3"/>
  <c r="AO1613" i="3"/>
  <c r="AQ1613" i="3" s="1"/>
  <c r="AP1613" i="3"/>
  <c r="AR1613" i="3"/>
  <c r="AT1613" i="3" s="1"/>
  <c r="AS1613" i="3"/>
  <c r="AU1613" i="3"/>
  <c r="AW1613" i="3" s="1"/>
  <c r="AV1613" i="3"/>
  <c r="AX1613" i="3"/>
  <c r="AZ1613" i="3" s="1"/>
  <c r="AY1613" i="3"/>
  <c r="BA1613" i="3"/>
  <c r="BC1613" i="3" s="1"/>
  <c r="BB1613" i="3"/>
  <c r="BD1613" i="3"/>
  <c r="BF1613" i="3" s="1"/>
  <c r="U1613" i="3"/>
  <c r="BG1613" i="3"/>
  <c r="BI1613" i="3" s="1"/>
  <c r="N1612" i="11"/>
  <c r="O1612" i="11"/>
  <c r="P1612" i="11"/>
  <c r="A1613" i="11"/>
  <c r="AI1614" i="3"/>
  <c r="AK1614" i="3" s="1"/>
  <c r="AL1614" i="3"/>
  <c r="AN1614" i="3" s="1"/>
  <c r="AM1614" i="3"/>
  <c r="AO1614" i="3"/>
  <c r="AQ1614" i="3" s="1"/>
  <c r="AP1614" i="3"/>
  <c r="AR1614" i="3"/>
  <c r="AT1614" i="3" s="1"/>
  <c r="AS1614" i="3"/>
  <c r="AU1614" i="3"/>
  <c r="AW1614" i="3" s="1"/>
  <c r="AV1614" i="3"/>
  <c r="AX1614" i="3"/>
  <c r="AZ1614" i="3" s="1"/>
  <c r="AY1614" i="3"/>
  <c r="BA1614" i="3"/>
  <c r="BC1614" i="3" s="1"/>
  <c r="BB1614" i="3"/>
  <c r="BD1614" i="3"/>
  <c r="BF1614" i="3" s="1"/>
  <c r="U1614" i="3"/>
  <c r="BG1614" i="3"/>
  <c r="BI1614" i="3" s="1"/>
  <c r="N1613" i="11"/>
  <c r="O1613" i="11"/>
  <c r="P1613" i="11"/>
  <c r="A1614" i="11"/>
  <c r="AI1615" i="3"/>
  <c r="AK1615" i="3" s="1"/>
  <c r="AL1615" i="3"/>
  <c r="AN1615" i="3" s="1"/>
  <c r="AM1615" i="3"/>
  <c r="AO1615" i="3"/>
  <c r="AQ1615" i="3" s="1"/>
  <c r="AP1615" i="3"/>
  <c r="AR1615" i="3"/>
  <c r="AT1615" i="3" s="1"/>
  <c r="AS1615" i="3"/>
  <c r="AU1615" i="3"/>
  <c r="AW1615" i="3" s="1"/>
  <c r="AV1615" i="3"/>
  <c r="AX1615" i="3"/>
  <c r="AZ1615" i="3" s="1"/>
  <c r="AY1615" i="3"/>
  <c r="BA1615" i="3"/>
  <c r="BC1615" i="3" s="1"/>
  <c r="BB1615" i="3"/>
  <c r="BD1615" i="3"/>
  <c r="BF1615" i="3" s="1"/>
  <c r="U1615" i="3"/>
  <c r="BE1615" i="3" s="1"/>
  <c r="BG1615" i="3"/>
  <c r="BI1615" i="3" s="1"/>
  <c r="N1614" i="11"/>
  <c r="O1614" i="11"/>
  <c r="P1614" i="11"/>
  <c r="A1615" i="11"/>
  <c r="AI1616" i="3"/>
  <c r="AK1616" i="3" s="1"/>
  <c r="AL1616" i="3"/>
  <c r="AN1616" i="3" s="1"/>
  <c r="AM1616" i="3"/>
  <c r="AO1616" i="3"/>
  <c r="AQ1616" i="3" s="1"/>
  <c r="AP1616" i="3"/>
  <c r="AR1616" i="3"/>
  <c r="AT1616" i="3" s="1"/>
  <c r="AS1616" i="3"/>
  <c r="AU1616" i="3"/>
  <c r="AW1616" i="3" s="1"/>
  <c r="AV1616" i="3"/>
  <c r="AX1616" i="3"/>
  <c r="AY1616" i="3"/>
  <c r="BA1616" i="3"/>
  <c r="BC1616" i="3" s="1"/>
  <c r="BB1616" i="3"/>
  <c r="BD1616" i="3"/>
  <c r="BF1616" i="3" s="1"/>
  <c r="U1616" i="3"/>
  <c r="J1616" i="3" s="1"/>
  <c r="T1616" i="3" s="1"/>
  <c r="BG1616" i="3"/>
  <c r="BI1616" i="3" s="1"/>
  <c r="N1615" i="11"/>
  <c r="O1615" i="11"/>
  <c r="P1615" i="11"/>
  <c r="A1616" i="11"/>
  <c r="AI1617" i="3"/>
  <c r="AK1617" i="3" s="1"/>
  <c r="AL1617" i="3"/>
  <c r="AM1617" i="3"/>
  <c r="AO1617" i="3"/>
  <c r="AQ1617" i="3" s="1"/>
  <c r="AP1617" i="3"/>
  <c r="AR1617" i="3"/>
  <c r="AT1617" i="3" s="1"/>
  <c r="AS1617" i="3"/>
  <c r="AU1617" i="3"/>
  <c r="AW1617" i="3" s="1"/>
  <c r="AV1617" i="3"/>
  <c r="AX1617" i="3"/>
  <c r="AZ1617" i="3" s="1"/>
  <c r="AY1617" i="3"/>
  <c r="BA1617" i="3"/>
  <c r="BC1617" i="3" s="1"/>
  <c r="BB1617" i="3"/>
  <c r="BD1617" i="3"/>
  <c r="BF1617" i="3" s="1"/>
  <c r="U1617" i="3"/>
  <c r="J1617" i="3" s="1"/>
  <c r="T1617" i="3" s="1"/>
  <c r="BG1617" i="3"/>
  <c r="BI1617" i="3" s="1"/>
  <c r="N1616" i="11"/>
  <c r="O1616" i="11"/>
  <c r="P1616" i="11"/>
  <c r="A1617" i="11"/>
  <c r="AI1618" i="3"/>
  <c r="AK1618" i="3" s="1"/>
  <c r="AL1618" i="3"/>
  <c r="AN1618" i="3" s="1"/>
  <c r="AM1618" i="3"/>
  <c r="AO1618" i="3"/>
  <c r="AQ1618" i="3" s="1"/>
  <c r="AP1618" i="3"/>
  <c r="AR1618" i="3"/>
  <c r="AT1618" i="3" s="1"/>
  <c r="AS1618" i="3"/>
  <c r="AU1618" i="3"/>
  <c r="AW1618" i="3" s="1"/>
  <c r="AV1618" i="3"/>
  <c r="AX1618" i="3"/>
  <c r="AZ1618" i="3" s="1"/>
  <c r="AY1618" i="3"/>
  <c r="BA1618" i="3"/>
  <c r="BC1618" i="3" s="1"/>
  <c r="BB1618" i="3"/>
  <c r="BD1618" i="3"/>
  <c r="BF1618" i="3" s="1"/>
  <c r="U1618" i="3"/>
  <c r="K1618" i="3" s="1"/>
  <c r="BG1618" i="3"/>
  <c r="BI1618" i="3" s="1"/>
  <c r="N1617" i="11"/>
  <c r="O1617" i="11"/>
  <c r="P1617" i="11"/>
  <c r="A1618" i="11"/>
  <c r="AI1619" i="3"/>
  <c r="AK1619" i="3" s="1"/>
  <c r="AL1619" i="3"/>
  <c r="AN1619" i="3" s="1"/>
  <c r="AM1619" i="3"/>
  <c r="AO1619" i="3"/>
  <c r="AQ1619" i="3" s="1"/>
  <c r="AP1619" i="3"/>
  <c r="AR1619" i="3"/>
  <c r="AT1619" i="3" s="1"/>
  <c r="AS1619" i="3"/>
  <c r="AU1619" i="3"/>
  <c r="AW1619" i="3" s="1"/>
  <c r="AV1619" i="3"/>
  <c r="AX1619" i="3"/>
  <c r="AZ1619" i="3" s="1"/>
  <c r="AY1619" i="3"/>
  <c r="BA1619" i="3"/>
  <c r="BC1619" i="3" s="1"/>
  <c r="BB1619" i="3"/>
  <c r="BD1619" i="3"/>
  <c r="BF1619" i="3" s="1"/>
  <c r="U1619" i="3"/>
  <c r="BG1619" i="3"/>
  <c r="BI1619" i="3" s="1"/>
  <c r="N1618" i="11"/>
  <c r="O1618" i="11"/>
  <c r="P1618" i="11"/>
  <c r="A1619" i="11"/>
  <c r="AI1620" i="3"/>
  <c r="AK1620" i="3" s="1"/>
  <c r="AL1620" i="3"/>
  <c r="AM1620" i="3"/>
  <c r="AO1620" i="3"/>
  <c r="AQ1620" i="3" s="1"/>
  <c r="AP1620" i="3"/>
  <c r="AR1620" i="3"/>
  <c r="AT1620" i="3" s="1"/>
  <c r="AS1620" i="3"/>
  <c r="AU1620" i="3"/>
  <c r="AW1620" i="3" s="1"/>
  <c r="AV1620" i="3"/>
  <c r="AX1620" i="3"/>
  <c r="AZ1620" i="3" s="1"/>
  <c r="AY1620" i="3"/>
  <c r="BA1620" i="3"/>
  <c r="BC1620" i="3" s="1"/>
  <c r="BB1620" i="3"/>
  <c r="BD1620" i="3"/>
  <c r="BF1620" i="3" s="1"/>
  <c r="U1620" i="3"/>
  <c r="K1620" i="3" s="1"/>
  <c r="BG1620" i="3"/>
  <c r="BI1620" i="3" s="1"/>
  <c r="N1619" i="11"/>
  <c r="O1619" i="11"/>
  <c r="P1619" i="11"/>
  <c r="A1620" i="11"/>
  <c r="AI1621" i="3"/>
  <c r="AK1621" i="3" s="1"/>
  <c r="AL1621" i="3"/>
  <c r="AN1621" i="3" s="1"/>
  <c r="AM1621" i="3"/>
  <c r="AO1621" i="3"/>
  <c r="AQ1621" i="3" s="1"/>
  <c r="AP1621" i="3"/>
  <c r="AR1621" i="3"/>
  <c r="AT1621" i="3" s="1"/>
  <c r="AS1621" i="3"/>
  <c r="AU1621" i="3"/>
  <c r="AW1621" i="3" s="1"/>
  <c r="AV1621" i="3"/>
  <c r="AX1621" i="3"/>
  <c r="AZ1621" i="3" s="1"/>
  <c r="AY1621" i="3"/>
  <c r="BA1621" i="3"/>
  <c r="BC1621" i="3" s="1"/>
  <c r="BB1621" i="3"/>
  <c r="BD1621" i="3"/>
  <c r="BF1621" i="3" s="1"/>
  <c r="U1621" i="3"/>
  <c r="K1621" i="3" s="1"/>
  <c r="BG1621" i="3"/>
  <c r="BI1621" i="3" s="1"/>
  <c r="N1620" i="11"/>
  <c r="O1620" i="11"/>
  <c r="P1620" i="11"/>
  <c r="A1621" i="11"/>
  <c r="AI1622" i="3"/>
  <c r="AK1622" i="3" s="1"/>
  <c r="AL1622" i="3"/>
  <c r="AN1622" i="3" s="1"/>
  <c r="AM1622" i="3"/>
  <c r="AO1622" i="3"/>
  <c r="AQ1622" i="3" s="1"/>
  <c r="AP1622" i="3"/>
  <c r="AR1622" i="3"/>
  <c r="AT1622" i="3" s="1"/>
  <c r="AS1622" i="3"/>
  <c r="AU1622" i="3"/>
  <c r="AW1622" i="3" s="1"/>
  <c r="AV1622" i="3"/>
  <c r="AX1622" i="3"/>
  <c r="AZ1622" i="3" s="1"/>
  <c r="AY1622" i="3"/>
  <c r="BA1622" i="3"/>
  <c r="BC1622" i="3" s="1"/>
  <c r="BB1622" i="3"/>
  <c r="BD1622" i="3"/>
  <c r="BF1622" i="3" s="1"/>
  <c r="U1622" i="3"/>
  <c r="J1622" i="3" s="1"/>
  <c r="T1622" i="3" s="1"/>
  <c r="BG1622" i="3"/>
  <c r="BI1622" i="3" s="1"/>
  <c r="N1621" i="11"/>
  <c r="O1621" i="11"/>
  <c r="P1621" i="11"/>
  <c r="A1622" i="11"/>
  <c r="AI1623" i="3"/>
  <c r="AK1623" i="3" s="1"/>
  <c r="AL1623" i="3"/>
  <c r="AM1623" i="3"/>
  <c r="AO1623" i="3"/>
  <c r="AQ1623" i="3" s="1"/>
  <c r="AP1623" i="3"/>
  <c r="AR1623" i="3"/>
  <c r="AT1623" i="3" s="1"/>
  <c r="AS1623" i="3"/>
  <c r="AU1623" i="3"/>
  <c r="AW1623" i="3" s="1"/>
  <c r="AV1623" i="3"/>
  <c r="AX1623" i="3"/>
  <c r="AZ1623" i="3" s="1"/>
  <c r="AY1623" i="3"/>
  <c r="BA1623" i="3"/>
  <c r="BC1623" i="3" s="1"/>
  <c r="BB1623" i="3"/>
  <c r="BD1623" i="3"/>
  <c r="BF1623" i="3" s="1"/>
  <c r="U1623" i="3"/>
  <c r="J1623" i="3" s="1"/>
  <c r="T1623" i="3" s="1"/>
  <c r="BG1623" i="3"/>
  <c r="BI1623" i="3" s="1"/>
  <c r="N1622" i="11"/>
  <c r="O1622" i="11"/>
  <c r="P1622" i="11"/>
  <c r="A1623" i="11"/>
  <c r="AI1624" i="3"/>
  <c r="AK1624" i="3" s="1"/>
  <c r="AL1624" i="3"/>
  <c r="AN1624" i="3" s="1"/>
  <c r="AM1624" i="3"/>
  <c r="AO1624" i="3"/>
  <c r="AQ1624" i="3" s="1"/>
  <c r="AP1624" i="3"/>
  <c r="AR1624" i="3"/>
  <c r="AT1624" i="3" s="1"/>
  <c r="AS1624" i="3"/>
  <c r="AU1624" i="3"/>
  <c r="AW1624" i="3" s="1"/>
  <c r="AV1624" i="3"/>
  <c r="AX1624" i="3"/>
  <c r="AZ1624" i="3" s="1"/>
  <c r="AY1624" i="3"/>
  <c r="BA1624" i="3"/>
  <c r="BC1624" i="3" s="1"/>
  <c r="BB1624" i="3"/>
  <c r="BD1624" i="3"/>
  <c r="BF1624" i="3" s="1"/>
  <c r="U1624" i="3"/>
  <c r="BG1624" i="3"/>
  <c r="BI1624" i="3" s="1"/>
  <c r="N1623" i="11"/>
  <c r="O1623" i="11"/>
  <c r="P1623" i="11"/>
  <c r="A1624" i="11"/>
  <c r="AI1625" i="3"/>
  <c r="AK1625" i="3" s="1"/>
  <c r="AL1625" i="3"/>
  <c r="AN1625" i="3" s="1"/>
  <c r="AM1625" i="3"/>
  <c r="AO1625" i="3"/>
  <c r="AP1625" i="3"/>
  <c r="AR1625" i="3"/>
  <c r="AT1625" i="3" s="1"/>
  <c r="AS1625" i="3"/>
  <c r="AU1625" i="3"/>
  <c r="AW1625" i="3" s="1"/>
  <c r="AV1625" i="3"/>
  <c r="AX1625" i="3"/>
  <c r="AZ1625" i="3" s="1"/>
  <c r="AY1625" i="3"/>
  <c r="BA1625" i="3"/>
  <c r="BC1625" i="3" s="1"/>
  <c r="BB1625" i="3"/>
  <c r="BD1625" i="3"/>
  <c r="BF1625" i="3" s="1"/>
  <c r="U1625" i="3"/>
  <c r="BG1625" i="3"/>
  <c r="BI1625" i="3" s="1"/>
  <c r="N1624" i="11"/>
  <c r="O1624" i="11"/>
  <c r="P1624" i="11"/>
  <c r="A1625" i="11"/>
  <c r="AI1626" i="3"/>
  <c r="AK1626" i="3" s="1"/>
  <c r="AL1626" i="3"/>
  <c r="AN1626" i="3" s="1"/>
  <c r="AM1626" i="3"/>
  <c r="AO1626" i="3"/>
  <c r="AP1626" i="3"/>
  <c r="AR1626" i="3"/>
  <c r="AT1626" i="3" s="1"/>
  <c r="AS1626" i="3"/>
  <c r="AU1626" i="3"/>
  <c r="AW1626" i="3" s="1"/>
  <c r="AV1626" i="3"/>
  <c r="AX1626" i="3"/>
  <c r="AZ1626" i="3" s="1"/>
  <c r="AY1626" i="3"/>
  <c r="BA1626" i="3"/>
  <c r="BC1626" i="3" s="1"/>
  <c r="BB1626" i="3"/>
  <c r="BD1626" i="3"/>
  <c r="BF1626" i="3" s="1"/>
  <c r="U1626" i="3"/>
  <c r="K1626" i="3" s="1"/>
  <c r="BG1626" i="3"/>
  <c r="BI1626" i="3" s="1"/>
  <c r="N1625" i="11"/>
  <c r="O1625" i="11"/>
  <c r="P1625" i="11"/>
  <c r="A1626" i="11"/>
  <c r="AI1627" i="3"/>
  <c r="AK1627" i="3" s="1"/>
  <c r="AL1627" i="3"/>
  <c r="AN1627" i="3" s="1"/>
  <c r="AM1627" i="3"/>
  <c r="AO1627" i="3"/>
  <c r="AQ1627" i="3" s="1"/>
  <c r="AP1627" i="3"/>
  <c r="AR1627" i="3"/>
  <c r="AT1627" i="3" s="1"/>
  <c r="AS1627" i="3"/>
  <c r="AU1627" i="3"/>
  <c r="AW1627" i="3" s="1"/>
  <c r="AV1627" i="3"/>
  <c r="AX1627" i="3"/>
  <c r="AZ1627" i="3" s="1"/>
  <c r="AY1627" i="3"/>
  <c r="BA1627" i="3"/>
  <c r="BC1627" i="3" s="1"/>
  <c r="BB1627" i="3"/>
  <c r="BD1627" i="3"/>
  <c r="BF1627" i="3" s="1"/>
  <c r="U1627" i="3"/>
  <c r="J1627" i="3" s="1"/>
  <c r="T1627" i="3" s="1"/>
  <c r="BG1627" i="3"/>
  <c r="BI1627" i="3" s="1"/>
  <c r="N1626" i="11"/>
  <c r="O1626" i="11"/>
  <c r="P1626" i="11"/>
  <c r="A1627" i="11"/>
  <c r="AI1628" i="3"/>
  <c r="AK1628" i="3" s="1"/>
  <c r="AL1628" i="3"/>
  <c r="AM1628" i="3"/>
  <c r="AO1628" i="3"/>
  <c r="AQ1628" i="3" s="1"/>
  <c r="AP1628" i="3"/>
  <c r="AR1628" i="3"/>
  <c r="AT1628" i="3" s="1"/>
  <c r="AS1628" i="3"/>
  <c r="AU1628" i="3"/>
  <c r="AW1628" i="3" s="1"/>
  <c r="AV1628" i="3"/>
  <c r="AX1628" i="3"/>
  <c r="AZ1628" i="3" s="1"/>
  <c r="AY1628" i="3"/>
  <c r="BA1628" i="3"/>
  <c r="BC1628" i="3" s="1"/>
  <c r="BB1628" i="3"/>
  <c r="BD1628" i="3"/>
  <c r="BF1628" i="3" s="1"/>
  <c r="U1628" i="3"/>
  <c r="BH1628" i="3" s="1"/>
  <c r="BG1628" i="3"/>
  <c r="BI1628" i="3" s="1"/>
  <c r="N1627" i="11"/>
  <c r="O1627" i="11"/>
  <c r="P1627" i="11"/>
  <c r="A1628" i="11"/>
  <c r="AI1629" i="3"/>
  <c r="AK1629" i="3" s="1"/>
  <c r="AL1629" i="3"/>
  <c r="AM1629" i="3"/>
  <c r="AO1629" i="3"/>
  <c r="AQ1629" i="3" s="1"/>
  <c r="AP1629" i="3"/>
  <c r="AR1629" i="3"/>
  <c r="AT1629" i="3" s="1"/>
  <c r="AS1629" i="3"/>
  <c r="AU1629" i="3"/>
  <c r="AW1629" i="3" s="1"/>
  <c r="AV1629" i="3"/>
  <c r="AX1629" i="3"/>
  <c r="AZ1629" i="3" s="1"/>
  <c r="AY1629" i="3"/>
  <c r="BA1629" i="3"/>
  <c r="BC1629" i="3" s="1"/>
  <c r="BB1629" i="3"/>
  <c r="BD1629" i="3"/>
  <c r="BF1629" i="3" s="1"/>
  <c r="U1629" i="3"/>
  <c r="K1629" i="3" s="1"/>
  <c r="BG1629" i="3"/>
  <c r="BI1629" i="3" s="1"/>
  <c r="N1628" i="11"/>
  <c r="O1628" i="11"/>
  <c r="P1628" i="11"/>
  <c r="A1629" i="11"/>
  <c r="AI1630" i="3"/>
  <c r="AK1630" i="3" s="1"/>
  <c r="AL1630" i="3"/>
  <c r="AN1630" i="3" s="1"/>
  <c r="AM1630" i="3"/>
  <c r="AO1630" i="3"/>
  <c r="AQ1630" i="3" s="1"/>
  <c r="AP1630" i="3"/>
  <c r="AR1630" i="3"/>
  <c r="AT1630" i="3" s="1"/>
  <c r="AS1630" i="3"/>
  <c r="AU1630" i="3"/>
  <c r="AW1630" i="3" s="1"/>
  <c r="AV1630" i="3"/>
  <c r="AX1630" i="3"/>
  <c r="AZ1630" i="3" s="1"/>
  <c r="AY1630" i="3"/>
  <c r="BA1630" i="3"/>
  <c r="BC1630" i="3" s="1"/>
  <c r="BB1630" i="3"/>
  <c r="BD1630" i="3"/>
  <c r="BF1630" i="3" s="1"/>
  <c r="U1630" i="3"/>
  <c r="K1630" i="3" s="1"/>
  <c r="BG1630" i="3"/>
  <c r="BI1630" i="3" s="1"/>
  <c r="N1629" i="11"/>
  <c r="O1629" i="11"/>
  <c r="P1629" i="11"/>
  <c r="A1630" i="11"/>
  <c r="AI1631" i="3"/>
  <c r="AK1631" i="3" s="1"/>
  <c r="AL1631" i="3"/>
  <c r="AM1631" i="3"/>
  <c r="AO1631" i="3"/>
  <c r="AQ1631" i="3" s="1"/>
  <c r="AP1631" i="3"/>
  <c r="AR1631" i="3"/>
  <c r="AT1631" i="3" s="1"/>
  <c r="AS1631" i="3"/>
  <c r="AU1631" i="3"/>
  <c r="AW1631" i="3" s="1"/>
  <c r="AV1631" i="3"/>
  <c r="AX1631" i="3"/>
  <c r="AZ1631" i="3" s="1"/>
  <c r="AY1631" i="3"/>
  <c r="BA1631" i="3"/>
  <c r="BC1631" i="3" s="1"/>
  <c r="BB1631" i="3"/>
  <c r="BD1631" i="3"/>
  <c r="BF1631" i="3" s="1"/>
  <c r="U1631" i="3"/>
  <c r="BG1631" i="3"/>
  <c r="BI1631" i="3" s="1"/>
  <c r="N1630" i="11"/>
  <c r="O1630" i="11"/>
  <c r="P1630" i="11"/>
  <c r="A1631" i="11"/>
  <c r="AI1632" i="3"/>
  <c r="AK1632" i="3" s="1"/>
  <c r="AL1632" i="3"/>
  <c r="AN1632" i="3" s="1"/>
  <c r="AM1632" i="3"/>
  <c r="AO1632" i="3"/>
  <c r="AQ1632" i="3" s="1"/>
  <c r="AP1632" i="3"/>
  <c r="AR1632" i="3"/>
  <c r="AT1632" i="3" s="1"/>
  <c r="AS1632" i="3"/>
  <c r="AU1632" i="3"/>
  <c r="AW1632" i="3" s="1"/>
  <c r="AV1632" i="3"/>
  <c r="AX1632" i="3"/>
  <c r="AZ1632" i="3" s="1"/>
  <c r="AY1632" i="3"/>
  <c r="BA1632" i="3"/>
  <c r="BC1632" i="3" s="1"/>
  <c r="BB1632" i="3"/>
  <c r="BD1632" i="3"/>
  <c r="BF1632" i="3" s="1"/>
  <c r="U1632" i="3"/>
  <c r="K1632" i="3" s="1"/>
  <c r="BG1632" i="3"/>
  <c r="BI1632" i="3" s="1"/>
  <c r="N1631" i="11"/>
  <c r="O1631" i="11"/>
  <c r="P1631" i="11"/>
  <c r="A1632" i="11"/>
  <c r="AI1633" i="3"/>
  <c r="AK1633" i="3" s="1"/>
  <c r="AL1633" i="3"/>
  <c r="AN1633" i="3" s="1"/>
  <c r="AM1633" i="3"/>
  <c r="AO1633" i="3"/>
  <c r="AQ1633" i="3" s="1"/>
  <c r="AP1633" i="3"/>
  <c r="AR1633" i="3"/>
  <c r="AT1633" i="3" s="1"/>
  <c r="AS1633" i="3"/>
  <c r="AU1633" i="3"/>
  <c r="AW1633" i="3" s="1"/>
  <c r="AV1633" i="3"/>
  <c r="AX1633" i="3"/>
  <c r="AZ1633" i="3" s="1"/>
  <c r="AY1633" i="3"/>
  <c r="BA1633" i="3"/>
  <c r="BC1633" i="3" s="1"/>
  <c r="BB1633" i="3"/>
  <c r="BD1633" i="3"/>
  <c r="BF1633" i="3" s="1"/>
  <c r="U1633" i="3"/>
  <c r="K1633" i="3" s="1"/>
  <c r="BG1633" i="3"/>
  <c r="BI1633" i="3" s="1"/>
  <c r="N1632" i="11"/>
  <c r="O1632" i="11"/>
  <c r="P1632" i="11"/>
  <c r="A1633" i="11"/>
  <c r="AI1634" i="3"/>
  <c r="AK1634" i="3" s="1"/>
  <c r="AL1634" i="3"/>
  <c r="AN1634" i="3" s="1"/>
  <c r="AM1634" i="3"/>
  <c r="AO1634" i="3"/>
  <c r="AQ1634" i="3" s="1"/>
  <c r="AP1634" i="3"/>
  <c r="AR1634" i="3"/>
  <c r="AT1634" i="3" s="1"/>
  <c r="AS1634" i="3"/>
  <c r="AU1634" i="3"/>
  <c r="AW1634" i="3" s="1"/>
  <c r="AV1634" i="3"/>
  <c r="AX1634" i="3"/>
  <c r="AZ1634" i="3" s="1"/>
  <c r="AY1634" i="3"/>
  <c r="BA1634" i="3"/>
  <c r="BC1634" i="3" s="1"/>
  <c r="BB1634" i="3"/>
  <c r="BD1634" i="3"/>
  <c r="BF1634" i="3" s="1"/>
  <c r="U1634" i="3"/>
  <c r="BG1634" i="3"/>
  <c r="BI1634" i="3" s="1"/>
  <c r="N1633" i="11"/>
  <c r="O1633" i="11"/>
  <c r="P1633" i="11"/>
  <c r="A1634" i="11"/>
  <c r="AI1635" i="3"/>
  <c r="AK1635" i="3" s="1"/>
  <c r="AL1635" i="3"/>
  <c r="AN1635" i="3" s="1"/>
  <c r="AM1635" i="3"/>
  <c r="AO1635" i="3"/>
  <c r="AQ1635" i="3" s="1"/>
  <c r="AP1635" i="3"/>
  <c r="AR1635" i="3"/>
  <c r="AT1635" i="3" s="1"/>
  <c r="AS1635" i="3"/>
  <c r="AU1635" i="3"/>
  <c r="AW1635" i="3" s="1"/>
  <c r="AV1635" i="3"/>
  <c r="AX1635" i="3"/>
  <c r="AZ1635" i="3" s="1"/>
  <c r="AY1635" i="3"/>
  <c r="BA1635" i="3"/>
  <c r="BC1635" i="3" s="1"/>
  <c r="BB1635" i="3"/>
  <c r="BD1635" i="3"/>
  <c r="BF1635" i="3" s="1"/>
  <c r="U1635" i="3"/>
  <c r="BE1635" i="3" s="1"/>
  <c r="BG1635" i="3"/>
  <c r="BI1635" i="3" s="1"/>
  <c r="N1634" i="11"/>
  <c r="O1634" i="11"/>
  <c r="P1634" i="11"/>
  <c r="A1635" i="11"/>
  <c r="AI1636" i="3"/>
  <c r="AK1636" i="3" s="1"/>
  <c r="AL1636" i="3"/>
  <c r="AN1636" i="3" s="1"/>
  <c r="AM1636" i="3"/>
  <c r="AO1636" i="3"/>
  <c r="AQ1636" i="3" s="1"/>
  <c r="AP1636" i="3"/>
  <c r="AR1636" i="3"/>
  <c r="AS1636" i="3"/>
  <c r="AU1636" i="3"/>
  <c r="AW1636" i="3" s="1"/>
  <c r="AV1636" i="3"/>
  <c r="AX1636" i="3"/>
  <c r="AZ1636" i="3" s="1"/>
  <c r="AY1636" i="3"/>
  <c r="BA1636" i="3"/>
  <c r="BC1636" i="3" s="1"/>
  <c r="BB1636" i="3"/>
  <c r="BD1636" i="3"/>
  <c r="BF1636" i="3" s="1"/>
  <c r="U1636" i="3"/>
  <c r="BG1636" i="3"/>
  <c r="BI1636" i="3" s="1"/>
  <c r="N1635" i="11"/>
  <c r="O1635" i="11"/>
  <c r="P1635" i="11"/>
  <c r="A1636" i="11"/>
  <c r="AI1637" i="3"/>
  <c r="AK1637" i="3" s="1"/>
  <c r="AL1637" i="3"/>
  <c r="AN1637" i="3" s="1"/>
  <c r="AM1637" i="3"/>
  <c r="AO1637" i="3"/>
  <c r="AP1637" i="3"/>
  <c r="AR1637" i="3"/>
  <c r="AT1637" i="3" s="1"/>
  <c r="AS1637" i="3"/>
  <c r="AU1637" i="3"/>
  <c r="AW1637" i="3" s="1"/>
  <c r="AV1637" i="3"/>
  <c r="AX1637" i="3"/>
  <c r="AZ1637" i="3" s="1"/>
  <c r="AY1637" i="3"/>
  <c r="BA1637" i="3"/>
  <c r="BC1637" i="3" s="1"/>
  <c r="BB1637" i="3"/>
  <c r="BD1637" i="3"/>
  <c r="BF1637" i="3" s="1"/>
  <c r="U1637" i="3"/>
  <c r="BG1637" i="3"/>
  <c r="BI1637" i="3" s="1"/>
  <c r="N1636" i="11"/>
  <c r="O1636" i="11"/>
  <c r="P1636" i="11"/>
  <c r="A1637" i="11"/>
  <c r="AI1638" i="3"/>
  <c r="AK1638" i="3" s="1"/>
  <c r="AL1638" i="3"/>
  <c r="AN1638" i="3" s="1"/>
  <c r="AM1638" i="3"/>
  <c r="AO1638" i="3"/>
  <c r="AQ1638" i="3" s="1"/>
  <c r="AP1638" i="3"/>
  <c r="AR1638" i="3"/>
  <c r="AT1638" i="3" s="1"/>
  <c r="AS1638" i="3"/>
  <c r="AU1638" i="3"/>
  <c r="AW1638" i="3" s="1"/>
  <c r="AV1638" i="3"/>
  <c r="AX1638" i="3"/>
  <c r="AZ1638" i="3" s="1"/>
  <c r="AY1638" i="3"/>
  <c r="BA1638" i="3"/>
  <c r="BC1638" i="3" s="1"/>
  <c r="BB1638" i="3"/>
  <c r="BD1638" i="3"/>
  <c r="BF1638" i="3" s="1"/>
  <c r="U1638" i="3"/>
  <c r="K1638" i="3" s="1"/>
  <c r="BG1638" i="3"/>
  <c r="BI1638" i="3" s="1"/>
  <c r="N1637" i="11"/>
  <c r="O1637" i="11"/>
  <c r="P1637" i="11"/>
  <c r="A1638" i="11"/>
  <c r="AI1639" i="3"/>
  <c r="AK1639" i="3" s="1"/>
  <c r="AL1639" i="3"/>
  <c r="AM1639" i="3"/>
  <c r="AO1639" i="3"/>
  <c r="AQ1639" i="3" s="1"/>
  <c r="AP1639" i="3"/>
  <c r="AR1639" i="3"/>
  <c r="AT1639" i="3" s="1"/>
  <c r="AS1639" i="3"/>
  <c r="AU1639" i="3"/>
  <c r="AW1639" i="3" s="1"/>
  <c r="AV1639" i="3"/>
  <c r="AX1639" i="3"/>
  <c r="AZ1639" i="3" s="1"/>
  <c r="AY1639" i="3"/>
  <c r="BA1639" i="3"/>
  <c r="BC1639" i="3" s="1"/>
  <c r="BB1639" i="3"/>
  <c r="BD1639" i="3"/>
  <c r="BF1639" i="3" s="1"/>
  <c r="U1639" i="3"/>
  <c r="K1639" i="3" s="1"/>
  <c r="BG1639" i="3"/>
  <c r="BI1639" i="3" s="1"/>
  <c r="N1638" i="11"/>
  <c r="O1638" i="11"/>
  <c r="P1638" i="11"/>
  <c r="A1639" i="11"/>
  <c r="AI1640" i="3"/>
  <c r="AK1640" i="3" s="1"/>
  <c r="AL1640" i="3"/>
  <c r="AN1640" i="3" s="1"/>
  <c r="AM1640" i="3"/>
  <c r="AO1640" i="3"/>
  <c r="AQ1640" i="3" s="1"/>
  <c r="AP1640" i="3"/>
  <c r="AR1640" i="3"/>
  <c r="AT1640" i="3" s="1"/>
  <c r="AS1640" i="3"/>
  <c r="AU1640" i="3"/>
  <c r="AW1640" i="3" s="1"/>
  <c r="AV1640" i="3"/>
  <c r="AX1640" i="3"/>
  <c r="AZ1640" i="3" s="1"/>
  <c r="AY1640" i="3"/>
  <c r="BA1640" i="3"/>
  <c r="BC1640" i="3" s="1"/>
  <c r="BB1640" i="3"/>
  <c r="BD1640" i="3"/>
  <c r="BF1640" i="3" s="1"/>
  <c r="U1640" i="3"/>
  <c r="J1640" i="3" s="1"/>
  <c r="T1640" i="3" s="1"/>
  <c r="BG1640" i="3"/>
  <c r="BI1640" i="3" s="1"/>
  <c r="N1639" i="11"/>
  <c r="O1639" i="11"/>
  <c r="P1639" i="11"/>
  <c r="A1640" i="11"/>
  <c r="AI1641" i="3"/>
  <c r="AK1641" i="3" s="1"/>
  <c r="AL1641" i="3"/>
  <c r="AN1641" i="3" s="1"/>
  <c r="AM1641" i="3"/>
  <c r="AO1641" i="3"/>
  <c r="AQ1641" i="3" s="1"/>
  <c r="AP1641" i="3"/>
  <c r="AR1641" i="3"/>
  <c r="AT1641" i="3" s="1"/>
  <c r="AS1641" i="3"/>
  <c r="AU1641" i="3"/>
  <c r="AW1641" i="3" s="1"/>
  <c r="AV1641" i="3"/>
  <c r="AX1641" i="3"/>
  <c r="AZ1641" i="3" s="1"/>
  <c r="AY1641" i="3"/>
  <c r="BA1641" i="3"/>
  <c r="BC1641" i="3" s="1"/>
  <c r="BB1641" i="3"/>
  <c r="BD1641" i="3"/>
  <c r="BF1641" i="3" s="1"/>
  <c r="U1641" i="3"/>
  <c r="BG1641" i="3"/>
  <c r="BI1641" i="3" s="1"/>
  <c r="N1640" i="11"/>
  <c r="O1640" i="11"/>
  <c r="P1640" i="11"/>
  <c r="A1641" i="11"/>
  <c r="AI1642" i="3"/>
  <c r="AK1642" i="3" s="1"/>
  <c r="AL1642" i="3"/>
  <c r="AM1642" i="3"/>
  <c r="AO1642" i="3"/>
  <c r="AQ1642" i="3" s="1"/>
  <c r="AP1642" i="3"/>
  <c r="AR1642" i="3"/>
  <c r="AT1642" i="3" s="1"/>
  <c r="AS1642" i="3"/>
  <c r="AU1642" i="3"/>
  <c r="AW1642" i="3" s="1"/>
  <c r="AV1642" i="3"/>
  <c r="AX1642" i="3"/>
  <c r="AZ1642" i="3" s="1"/>
  <c r="AY1642" i="3"/>
  <c r="BA1642" i="3"/>
  <c r="BC1642" i="3" s="1"/>
  <c r="BB1642" i="3"/>
  <c r="BD1642" i="3"/>
  <c r="BF1642" i="3" s="1"/>
  <c r="U1642" i="3"/>
  <c r="BG1642" i="3"/>
  <c r="BI1642" i="3" s="1"/>
  <c r="N1641" i="11"/>
  <c r="O1641" i="11"/>
  <c r="P1641" i="11"/>
  <c r="A1642" i="11"/>
  <c r="AI1643" i="3"/>
  <c r="AK1643" i="3" s="1"/>
  <c r="AL1643" i="3"/>
  <c r="AN1643" i="3" s="1"/>
  <c r="AM1643" i="3"/>
  <c r="AO1643" i="3"/>
  <c r="AQ1643" i="3" s="1"/>
  <c r="AP1643" i="3"/>
  <c r="AR1643" i="3"/>
  <c r="AT1643" i="3" s="1"/>
  <c r="AS1643" i="3"/>
  <c r="AU1643" i="3"/>
  <c r="AW1643" i="3" s="1"/>
  <c r="AV1643" i="3"/>
  <c r="AX1643" i="3"/>
  <c r="AZ1643" i="3" s="1"/>
  <c r="AY1643" i="3"/>
  <c r="BA1643" i="3"/>
  <c r="BC1643" i="3" s="1"/>
  <c r="BB1643" i="3"/>
  <c r="BD1643" i="3"/>
  <c r="BF1643" i="3" s="1"/>
  <c r="U1643" i="3"/>
  <c r="K1643" i="3" s="1"/>
  <c r="BG1643" i="3"/>
  <c r="BI1643" i="3" s="1"/>
  <c r="N1642" i="11"/>
  <c r="O1642" i="11"/>
  <c r="P1642" i="11"/>
  <c r="A1643" i="11"/>
  <c r="AI1644" i="3"/>
  <c r="AK1644" i="3" s="1"/>
  <c r="AL1644" i="3"/>
  <c r="AN1644" i="3" s="1"/>
  <c r="AM1644" i="3"/>
  <c r="AO1644" i="3"/>
  <c r="AQ1644" i="3" s="1"/>
  <c r="AP1644" i="3"/>
  <c r="AR1644" i="3"/>
  <c r="AT1644" i="3" s="1"/>
  <c r="AS1644" i="3"/>
  <c r="AU1644" i="3"/>
  <c r="AW1644" i="3" s="1"/>
  <c r="AV1644" i="3"/>
  <c r="AX1644" i="3"/>
  <c r="AZ1644" i="3" s="1"/>
  <c r="AY1644" i="3"/>
  <c r="BA1644" i="3"/>
  <c r="BC1644" i="3" s="1"/>
  <c r="BB1644" i="3"/>
  <c r="BD1644" i="3"/>
  <c r="BF1644" i="3" s="1"/>
  <c r="U1644" i="3"/>
  <c r="J1644" i="3" s="1"/>
  <c r="T1644" i="3" s="1"/>
  <c r="BG1644" i="3"/>
  <c r="BI1644" i="3" s="1"/>
  <c r="N1643" i="11"/>
  <c r="O1643" i="11"/>
  <c r="P1643" i="11"/>
  <c r="A1644" i="11"/>
  <c r="AI1645" i="3"/>
  <c r="AK1645" i="3" s="1"/>
  <c r="AL1645" i="3"/>
  <c r="AN1645" i="3" s="1"/>
  <c r="AM1645" i="3"/>
  <c r="AO1645" i="3"/>
  <c r="AQ1645" i="3" s="1"/>
  <c r="AP1645" i="3"/>
  <c r="AR1645" i="3"/>
  <c r="AT1645" i="3" s="1"/>
  <c r="AS1645" i="3"/>
  <c r="AU1645" i="3"/>
  <c r="AW1645" i="3" s="1"/>
  <c r="AV1645" i="3"/>
  <c r="AX1645" i="3"/>
  <c r="AZ1645" i="3" s="1"/>
  <c r="AY1645" i="3"/>
  <c r="BA1645" i="3"/>
  <c r="BC1645" i="3" s="1"/>
  <c r="BB1645" i="3"/>
  <c r="BD1645" i="3"/>
  <c r="BF1645" i="3" s="1"/>
  <c r="U1645" i="3"/>
  <c r="BG1645" i="3"/>
  <c r="BI1645" i="3" s="1"/>
  <c r="N1644" i="11"/>
  <c r="O1644" i="11"/>
  <c r="P1644" i="11"/>
  <c r="A1645" i="11"/>
  <c r="AI1646" i="3"/>
  <c r="AK1646" i="3" s="1"/>
  <c r="AL1646" i="3"/>
  <c r="AN1646" i="3" s="1"/>
  <c r="AM1646" i="3"/>
  <c r="AO1646" i="3"/>
  <c r="AQ1646" i="3" s="1"/>
  <c r="AP1646" i="3"/>
  <c r="AR1646" i="3"/>
  <c r="AT1646" i="3" s="1"/>
  <c r="AS1646" i="3"/>
  <c r="AU1646" i="3"/>
  <c r="AW1646" i="3" s="1"/>
  <c r="AV1646" i="3"/>
  <c r="AX1646" i="3"/>
  <c r="AZ1646" i="3" s="1"/>
  <c r="AY1646" i="3"/>
  <c r="BA1646" i="3"/>
  <c r="BC1646" i="3" s="1"/>
  <c r="BB1646" i="3"/>
  <c r="BD1646" i="3"/>
  <c r="BF1646" i="3" s="1"/>
  <c r="U1646" i="3"/>
  <c r="BG1646" i="3"/>
  <c r="BI1646" i="3" s="1"/>
  <c r="N1645" i="11"/>
  <c r="O1645" i="11"/>
  <c r="P1645" i="11"/>
  <c r="A1646" i="11"/>
  <c r="AI1647" i="3"/>
  <c r="AK1647" i="3" s="1"/>
  <c r="AL1647" i="3"/>
  <c r="AN1647" i="3" s="1"/>
  <c r="AM1647" i="3"/>
  <c r="AO1647" i="3"/>
  <c r="AQ1647" i="3" s="1"/>
  <c r="AP1647" i="3"/>
  <c r="AR1647" i="3"/>
  <c r="AT1647" i="3" s="1"/>
  <c r="AS1647" i="3"/>
  <c r="AU1647" i="3"/>
  <c r="AW1647" i="3" s="1"/>
  <c r="AV1647" i="3"/>
  <c r="AX1647" i="3"/>
  <c r="AZ1647" i="3" s="1"/>
  <c r="AY1647" i="3"/>
  <c r="BA1647" i="3"/>
  <c r="BC1647" i="3" s="1"/>
  <c r="BB1647" i="3"/>
  <c r="BD1647" i="3"/>
  <c r="BF1647" i="3" s="1"/>
  <c r="U1647" i="3"/>
  <c r="J1647" i="3" s="1"/>
  <c r="T1647" i="3" s="1"/>
  <c r="BG1647" i="3"/>
  <c r="BI1647" i="3" s="1"/>
  <c r="N1646" i="11"/>
  <c r="O1646" i="11"/>
  <c r="P1646" i="11"/>
  <c r="A1647" i="11"/>
  <c r="AI1648" i="3"/>
  <c r="AK1648" i="3" s="1"/>
  <c r="AL1648" i="3"/>
  <c r="AN1648" i="3" s="1"/>
  <c r="AM1648" i="3"/>
  <c r="AO1648" i="3"/>
  <c r="AQ1648" i="3" s="1"/>
  <c r="AP1648" i="3"/>
  <c r="AR1648" i="3"/>
  <c r="AT1648" i="3" s="1"/>
  <c r="AS1648" i="3"/>
  <c r="AU1648" i="3"/>
  <c r="AW1648" i="3" s="1"/>
  <c r="AV1648" i="3"/>
  <c r="AX1648" i="3"/>
  <c r="AZ1648" i="3" s="1"/>
  <c r="AY1648" i="3"/>
  <c r="BA1648" i="3"/>
  <c r="BB1648" i="3"/>
  <c r="BD1648" i="3"/>
  <c r="BF1648" i="3" s="1"/>
  <c r="U1648" i="3"/>
  <c r="K1648" i="3" s="1"/>
  <c r="BG1648" i="3"/>
  <c r="BI1648" i="3" s="1"/>
  <c r="N1647" i="11"/>
  <c r="O1647" i="11"/>
  <c r="P1647" i="11"/>
  <c r="A1648" i="11"/>
  <c r="AI1649" i="3"/>
  <c r="AK1649" i="3" s="1"/>
  <c r="AL1649" i="3"/>
  <c r="AN1649" i="3" s="1"/>
  <c r="AM1649" i="3"/>
  <c r="AO1649" i="3"/>
  <c r="AQ1649" i="3" s="1"/>
  <c r="AP1649" i="3"/>
  <c r="AR1649" i="3"/>
  <c r="AT1649" i="3" s="1"/>
  <c r="AS1649" i="3"/>
  <c r="AU1649" i="3"/>
  <c r="AW1649" i="3" s="1"/>
  <c r="AV1649" i="3"/>
  <c r="AX1649" i="3"/>
  <c r="AZ1649" i="3" s="1"/>
  <c r="AY1649" i="3"/>
  <c r="BA1649" i="3"/>
  <c r="BC1649" i="3" s="1"/>
  <c r="BB1649" i="3"/>
  <c r="BD1649" i="3"/>
  <c r="BF1649" i="3" s="1"/>
  <c r="U1649" i="3"/>
  <c r="K1649" i="3" s="1"/>
  <c r="BG1649" i="3"/>
  <c r="BI1649" i="3" s="1"/>
  <c r="N1648" i="11"/>
  <c r="O1648" i="11"/>
  <c r="P1648" i="11"/>
  <c r="A1649" i="11"/>
  <c r="AI1650" i="3"/>
  <c r="AK1650" i="3" s="1"/>
  <c r="AL1650" i="3"/>
  <c r="AN1650" i="3" s="1"/>
  <c r="AM1650" i="3"/>
  <c r="AO1650" i="3"/>
  <c r="AQ1650" i="3" s="1"/>
  <c r="AP1650" i="3"/>
  <c r="AR1650" i="3"/>
  <c r="AT1650" i="3" s="1"/>
  <c r="AS1650" i="3"/>
  <c r="AU1650" i="3"/>
  <c r="AW1650" i="3" s="1"/>
  <c r="AV1650" i="3"/>
  <c r="AX1650" i="3"/>
  <c r="AZ1650" i="3" s="1"/>
  <c r="AY1650" i="3"/>
  <c r="BA1650" i="3"/>
  <c r="BC1650" i="3" s="1"/>
  <c r="BB1650" i="3"/>
  <c r="BD1650" i="3"/>
  <c r="BF1650" i="3" s="1"/>
  <c r="U1650" i="3"/>
  <c r="BG1650" i="3"/>
  <c r="BI1650" i="3" s="1"/>
  <c r="N1649" i="11"/>
  <c r="O1649" i="11"/>
  <c r="P1649" i="11"/>
  <c r="A1650" i="11"/>
  <c r="AI1651" i="3"/>
  <c r="AK1651" i="3" s="1"/>
  <c r="AL1651" i="3"/>
  <c r="AM1651" i="3"/>
  <c r="AO1651" i="3"/>
  <c r="AQ1651" i="3" s="1"/>
  <c r="AP1651" i="3"/>
  <c r="AR1651" i="3"/>
  <c r="AT1651" i="3" s="1"/>
  <c r="AS1651" i="3"/>
  <c r="AU1651" i="3"/>
  <c r="AW1651" i="3" s="1"/>
  <c r="AV1651" i="3"/>
  <c r="AX1651" i="3"/>
  <c r="AZ1651" i="3" s="1"/>
  <c r="AY1651" i="3"/>
  <c r="BA1651" i="3"/>
  <c r="BC1651" i="3" s="1"/>
  <c r="BB1651" i="3"/>
  <c r="BD1651" i="3"/>
  <c r="BF1651" i="3" s="1"/>
  <c r="U1651" i="3"/>
  <c r="J1651" i="3" s="1"/>
  <c r="T1651" i="3" s="1"/>
  <c r="BG1651" i="3"/>
  <c r="BI1651" i="3" s="1"/>
  <c r="N1650" i="11"/>
  <c r="O1650" i="11"/>
  <c r="P1650" i="11"/>
  <c r="A1651" i="11"/>
  <c r="AI1652" i="3"/>
  <c r="AK1652" i="3" s="1"/>
  <c r="AL1652" i="3"/>
  <c r="AM1652" i="3"/>
  <c r="AO1652" i="3"/>
  <c r="AQ1652" i="3" s="1"/>
  <c r="AP1652" i="3"/>
  <c r="AR1652" i="3"/>
  <c r="AT1652" i="3" s="1"/>
  <c r="AS1652" i="3"/>
  <c r="AU1652" i="3"/>
  <c r="AW1652" i="3" s="1"/>
  <c r="AV1652" i="3"/>
  <c r="AX1652" i="3"/>
  <c r="AZ1652" i="3" s="1"/>
  <c r="AY1652" i="3"/>
  <c r="BA1652" i="3"/>
  <c r="BC1652" i="3" s="1"/>
  <c r="BB1652" i="3"/>
  <c r="BD1652" i="3"/>
  <c r="BF1652" i="3" s="1"/>
  <c r="U1652" i="3"/>
  <c r="K1652" i="3" s="1"/>
  <c r="BG1652" i="3"/>
  <c r="BI1652" i="3" s="1"/>
  <c r="N1651" i="11"/>
  <c r="O1651" i="11"/>
  <c r="P1651" i="11"/>
  <c r="A1652" i="11"/>
  <c r="AI1653" i="3"/>
  <c r="AK1653" i="3" s="1"/>
  <c r="AL1653" i="3"/>
  <c r="AN1653" i="3" s="1"/>
  <c r="AM1653" i="3"/>
  <c r="AO1653" i="3"/>
  <c r="AP1653" i="3"/>
  <c r="AR1653" i="3"/>
  <c r="AT1653" i="3" s="1"/>
  <c r="AS1653" i="3"/>
  <c r="AU1653" i="3"/>
  <c r="AW1653" i="3" s="1"/>
  <c r="AV1653" i="3"/>
  <c r="AX1653" i="3"/>
  <c r="AZ1653" i="3" s="1"/>
  <c r="AY1653" i="3"/>
  <c r="BA1653" i="3"/>
  <c r="BC1653" i="3" s="1"/>
  <c r="BB1653" i="3"/>
  <c r="BD1653" i="3"/>
  <c r="BF1653" i="3" s="1"/>
  <c r="U1653" i="3"/>
  <c r="BH1653" i="3" s="1"/>
  <c r="BG1653" i="3"/>
  <c r="BI1653" i="3" s="1"/>
  <c r="N1652" i="11"/>
  <c r="O1652" i="11"/>
  <c r="P1652" i="11"/>
  <c r="A1653" i="11"/>
  <c r="AI1654" i="3"/>
  <c r="AK1654" i="3" s="1"/>
  <c r="AL1654" i="3"/>
  <c r="AN1654" i="3" s="1"/>
  <c r="AM1654" i="3"/>
  <c r="AO1654" i="3"/>
  <c r="AQ1654" i="3" s="1"/>
  <c r="AP1654" i="3"/>
  <c r="AR1654" i="3"/>
  <c r="AT1654" i="3" s="1"/>
  <c r="AS1654" i="3"/>
  <c r="AU1654" i="3"/>
  <c r="AW1654" i="3" s="1"/>
  <c r="AV1654" i="3"/>
  <c r="AX1654" i="3"/>
  <c r="AZ1654" i="3" s="1"/>
  <c r="AY1654" i="3"/>
  <c r="BA1654" i="3"/>
  <c r="BC1654" i="3" s="1"/>
  <c r="BB1654" i="3"/>
  <c r="BD1654" i="3"/>
  <c r="BF1654" i="3" s="1"/>
  <c r="U1654" i="3"/>
  <c r="BG1654" i="3"/>
  <c r="BI1654" i="3" s="1"/>
  <c r="N1653" i="11"/>
  <c r="O1653" i="11"/>
  <c r="P1653" i="11"/>
  <c r="A1654" i="11"/>
  <c r="AI1655" i="3"/>
  <c r="AK1655" i="3" s="1"/>
  <c r="AL1655" i="3"/>
  <c r="AM1655" i="3"/>
  <c r="AO1655" i="3"/>
  <c r="AQ1655" i="3" s="1"/>
  <c r="AP1655" i="3"/>
  <c r="AR1655" i="3"/>
  <c r="AT1655" i="3" s="1"/>
  <c r="AS1655" i="3"/>
  <c r="AU1655" i="3"/>
  <c r="AW1655" i="3" s="1"/>
  <c r="AV1655" i="3"/>
  <c r="AX1655" i="3"/>
  <c r="AZ1655" i="3" s="1"/>
  <c r="AY1655" i="3"/>
  <c r="BA1655" i="3"/>
  <c r="BC1655" i="3" s="1"/>
  <c r="BB1655" i="3"/>
  <c r="BD1655" i="3"/>
  <c r="BF1655" i="3" s="1"/>
  <c r="U1655" i="3"/>
  <c r="BG1655" i="3"/>
  <c r="BI1655" i="3" s="1"/>
  <c r="N1654" i="11"/>
  <c r="O1654" i="11"/>
  <c r="P1654" i="11"/>
  <c r="A1655" i="11"/>
  <c r="AI1656" i="3"/>
  <c r="AK1656" i="3" s="1"/>
  <c r="AL1656" i="3"/>
  <c r="AM1656" i="3"/>
  <c r="AO1656" i="3"/>
  <c r="AQ1656" i="3" s="1"/>
  <c r="AP1656" i="3"/>
  <c r="AR1656" i="3"/>
  <c r="AT1656" i="3" s="1"/>
  <c r="AS1656" i="3"/>
  <c r="AU1656" i="3"/>
  <c r="AW1656" i="3" s="1"/>
  <c r="AV1656" i="3"/>
  <c r="AX1656" i="3"/>
  <c r="AZ1656" i="3" s="1"/>
  <c r="AY1656" i="3"/>
  <c r="BA1656" i="3"/>
  <c r="BC1656" i="3" s="1"/>
  <c r="BB1656" i="3"/>
  <c r="BD1656" i="3"/>
  <c r="BF1656" i="3" s="1"/>
  <c r="U1656" i="3"/>
  <c r="BG1656" i="3"/>
  <c r="BI1656" i="3" s="1"/>
  <c r="N1655" i="11"/>
  <c r="O1655" i="11"/>
  <c r="P1655" i="11"/>
  <c r="A1656" i="11"/>
  <c r="AI1657" i="3"/>
  <c r="AK1657" i="3" s="1"/>
  <c r="AL1657" i="3"/>
  <c r="AM1657" i="3"/>
  <c r="AO1657" i="3"/>
  <c r="AQ1657" i="3" s="1"/>
  <c r="AP1657" i="3"/>
  <c r="AR1657" i="3"/>
  <c r="AT1657" i="3" s="1"/>
  <c r="AS1657" i="3"/>
  <c r="AU1657" i="3"/>
  <c r="AW1657" i="3" s="1"/>
  <c r="AV1657" i="3"/>
  <c r="AX1657" i="3"/>
  <c r="AZ1657" i="3" s="1"/>
  <c r="AY1657" i="3"/>
  <c r="BA1657" i="3"/>
  <c r="BC1657" i="3" s="1"/>
  <c r="BB1657" i="3"/>
  <c r="BD1657" i="3"/>
  <c r="BF1657" i="3" s="1"/>
  <c r="U1657" i="3"/>
  <c r="J1657" i="3" s="1"/>
  <c r="T1657" i="3" s="1"/>
  <c r="BG1657" i="3"/>
  <c r="BI1657" i="3" s="1"/>
  <c r="N1656" i="11"/>
  <c r="O1656" i="11"/>
  <c r="P1656" i="11"/>
  <c r="A1657" i="11"/>
  <c r="AI1658" i="3"/>
  <c r="AK1658" i="3" s="1"/>
  <c r="AL1658" i="3"/>
  <c r="AN1658" i="3" s="1"/>
  <c r="AM1658" i="3"/>
  <c r="AO1658" i="3"/>
  <c r="AQ1658" i="3" s="1"/>
  <c r="AP1658" i="3"/>
  <c r="AR1658" i="3"/>
  <c r="AT1658" i="3" s="1"/>
  <c r="AS1658" i="3"/>
  <c r="AU1658" i="3"/>
  <c r="AW1658" i="3" s="1"/>
  <c r="AV1658" i="3"/>
  <c r="AX1658" i="3"/>
  <c r="AZ1658" i="3" s="1"/>
  <c r="AY1658" i="3"/>
  <c r="BA1658" i="3"/>
  <c r="BC1658" i="3" s="1"/>
  <c r="BB1658" i="3"/>
  <c r="BD1658" i="3"/>
  <c r="BF1658" i="3" s="1"/>
  <c r="U1658" i="3"/>
  <c r="J1658" i="3" s="1"/>
  <c r="T1658" i="3" s="1"/>
  <c r="BG1658" i="3"/>
  <c r="BI1658" i="3" s="1"/>
  <c r="N1657" i="11"/>
  <c r="O1657" i="11"/>
  <c r="P1657" i="11"/>
  <c r="A1658" i="11"/>
  <c r="AI1659" i="3"/>
  <c r="AK1659" i="3" s="1"/>
  <c r="AL1659" i="3"/>
  <c r="AM1659" i="3"/>
  <c r="AO1659" i="3"/>
  <c r="AQ1659" i="3" s="1"/>
  <c r="AP1659" i="3"/>
  <c r="AR1659" i="3"/>
  <c r="AT1659" i="3" s="1"/>
  <c r="AS1659" i="3"/>
  <c r="AU1659" i="3"/>
  <c r="AW1659" i="3" s="1"/>
  <c r="AV1659" i="3"/>
  <c r="AX1659" i="3"/>
  <c r="AZ1659" i="3" s="1"/>
  <c r="AY1659" i="3"/>
  <c r="BA1659" i="3"/>
  <c r="BC1659" i="3" s="1"/>
  <c r="BB1659" i="3"/>
  <c r="BD1659" i="3"/>
  <c r="BF1659" i="3" s="1"/>
  <c r="U1659" i="3"/>
  <c r="K1659" i="3" s="1"/>
  <c r="BG1659" i="3"/>
  <c r="BI1659" i="3" s="1"/>
  <c r="N1658" i="11"/>
  <c r="O1658" i="11"/>
  <c r="P1658" i="11"/>
  <c r="A1659" i="11"/>
  <c r="AI1660" i="3"/>
  <c r="AK1660" i="3" s="1"/>
  <c r="AL1660" i="3"/>
  <c r="AN1660" i="3" s="1"/>
  <c r="AM1660" i="3"/>
  <c r="AO1660" i="3"/>
  <c r="AP1660" i="3"/>
  <c r="AR1660" i="3"/>
  <c r="AT1660" i="3" s="1"/>
  <c r="AS1660" i="3"/>
  <c r="AU1660" i="3"/>
  <c r="AW1660" i="3" s="1"/>
  <c r="AV1660" i="3"/>
  <c r="AX1660" i="3"/>
  <c r="AZ1660" i="3" s="1"/>
  <c r="AY1660" i="3"/>
  <c r="BA1660" i="3"/>
  <c r="BC1660" i="3" s="1"/>
  <c r="BB1660" i="3"/>
  <c r="BD1660" i="3"/>
  <c r="BF1660" i="3" s="1"/>
  <c r="U1660" i="3"/>
  <c r="J1660" i="3" s="1"/>
  <c r="T1660" i="3" s="1"/>
  <c r="BG1660" i="3"/>
  <c r="BI1660" i="3" s="1"/>
  <c r="N1659" i="11"/>
  <c r="O1659" i="11"/>
  <c r="P1659" i="11"/>
  <c r="A1660" i="11"/>
  <c r="AI1661" i="3"/>
  <c r="AK1661" i="3" s="1"/>
  <c r="AL1661" i="3"/>
  <c r="AN1661" i="3" s="1"/>
  <c r="AM1661" i="3"/>
  <c r="AO1661" i="3"/>
  <c r="AQ1661" i="3" s="1"/>
  <c r="AP1661" i="3"/>
  <c r="AR1661" i="3"/>
  <c r="AT1661" i="3" s="1"/>
  <c r="AS1661" i="3"/>
  <c r="AU1661" i="3"/>
  <c r="AW1661" i="3" s="1"/>
  <c r="AV1661" i="3"/>
  <c r="AX1661" i="3"/>
  <c r="AZ1661" i="3" s="1"/>
  <c r="AY1661" i="3"/>
  <c r="BA1661" i="3"/>
  <c r="BC1661" i="3" s="1"/>
  <c r="BB1661" i="3"/>
  <c r="BD1661" i="3"/>
  <c r="BF1661" i="3" s="1"/>
  <c r="U1661" i="3"/>
  <c r="BG1661" i="3"/>
  <c r="BI1661" i="3" s="1"/>
  <c r="N1660" i="11"/>
  <c r="O1660" i="11"/>
  <c r="P1660" i="11"/>
  <c r="A1661" i="11"/>
  <c r="AI1662" i="3"/>
  <c r="AK1662" i="3" s="1"/>
  <c r="AL1662" i="3"/>
  <c r="AN1662" i="3" s="1"/>
  <c r="AM1662" i="3"/>
  <c r="AO1662" i="3"/>
  <c r="AQ1662" i="3" s="1"/>
  <c r="AP1662" i="3"/>
  <c r="AR1662" i="3"/>
  <c r="AT1662" i="3" s="1"/>
  <c r="AS1662" i="3"/>
  <c r="AU1662" i="3"/>
  <c r="AW1662" i="3" s="1"/>
  <c r="AV1662" i="3"/>
  <c r="AX1662" i="3"/>
  <c r="AZ1662" i="3" s="1"/>
  <c r="AY1662" i="3"/>
  <c r="BA1662" i="3"/>
  <c r="BC1662" i="3" s="1"/>
  <c r="BB1662" i="3"/>
  <c r="BD1662" i="3"/>
  <c r="BF1662" i="3" s="1"/>
  <c r="U1662" i="3"/>
  <c r="BG1662" i="3"/>
  <c r="BI1662" i="3" s="1"/>
  <c r="N1661" i="11"/>
  <c r="O1661" i="11"/>
  <c r="P1661" i="11"/>
  <c r="A1662" i="11"/>
  <c r="AI1663" i="3"/>
  <c r="AK1663" i="3" s="1"/>
  <c r="AL1663" i="3"/>
  <c r="AN1663" i="3" s="1"/>
  <c r="AM1663" i="3"/>
  <c r="AO1663" i="3"/>
  <c r="AQ1663" i="3" s="1"/>
  <c r="AP1663" i="3"/>
  <c r="AR1663" i="3"/>
  <c r="AT1663" i="3" s="1"/>
  <c r="AS1663" i="3"/>
  <c r="AU1663" i="3"/>
  <c r="AW1663" i="3" s="1"/>
  <c r="AV1663" i="3"/>
  <c r="AX1663" i="3"/>
  <c r="AZ1663" i="3" s="1"/>
  <c r="AY1663" i="3"/>
  <c r="BA1663" i="3"/>
  <c r="BC1663" i="3" s="1"/>
  <c r="BB1663" i="3"/>
  <c r="BD1663" i="3"/>
  <c r="BF1663" i="3" s="1"/>
  <c r="U1663" i="3"/>
  <c r="BE1663" i="3" s="1"/>
  <c r="BG1663" i="3"/>
  <c r="BI1663" i="3" s="1"/>
  <c r="N1662" i="11"/>
  <c r="O1662" i="11"/>
  <c r="P1662" i="11"/>
  <c r="A1663" i="11"/>
  <c r="AI1664" i="3"/>
  <c r="AK1664" i="3" s="1"/>
  <c r="AL1664" i="3"/>
  <c r="AM1664" i="3"/>
  <c r="AO1664" i="3"/>
  <c r="AQ1664" i="3" s="1"/>
  <c r="AP1664" i="3"/>
  <c r="AR1664" i="3"/>
  <c r="AT1664" i="3" s="1"/>
  <c r="AS1664" i="3"/>
  <c r="AU1664" i="3"/>
  <c r="AW1664" i="3" s="1"/>
  <c r="AV1664" i="3"/>
  <c r="AX1664" i="3"/>
  <c r="AZ1664" i="3" s="1"/>
  <c r="AY1664" i="3"/>
  <c r="BA1664" i="3"/>
  <c r="BC1664" i="3" s="1"/>
  <c r="BB1664" i="3"/>
  <c r="BD1664" i="3"/>
  <c r="BF1664" i="3" s="1"/>
  <c r="U1664" i="3"/>
  <c r="BH1664" i="3" s="1"/>
  <c r="BG1664" i="3"/>
  <c r="BI1664" i="3" s="1"/>
  <c r="N1663" i="11"/>
  <c r="O1663" i="11"/>
  <c r="P1663" i="11"/>
  <c r="A1664" i="11"/>
  <c r="AI1665" i="3"/>
  <c r="AK1665" i="3" s="1"/>
  <c r="AL1665" i="3"/>
  <c r="AN1665" i="3" s="1"/>
  <c r="AM1665" i="3"/>
  <c r="AO1665" i="3"/>
  <c r="AQ1665" i="3" s="1"/>
  <c r="AP1665" i="3"/>
  <c r="AR1665" i="3"/>
  <c r="AT1665" i="3" s="1"/>
  <c r="AS1665" i="3"/>
  <c r="AU1665" i="3"/>
  <c r="AW1665" i="3" s="1"/>
  <c r="AV1665" i="3"/>
  <c r="AX1665" i="3"/>
  <c r="AZ1665" i="3" s="1"/>
  <c r="AY1665" i="3"/>
  <c r="BA1665" i="3"/>
  <c r="BC1665" i="3" s="1"/>
  <c r="BB1665" i="3"/>
  <c r="BD1665" i="3"/>
  <c r="BF1665" i="3" s="1"/>
  <c r="U1665" i="3"/>
  <c r="J1665" i="3" s="1"/>
  <c r="T1665" i="3" s="1"/>
  <c r="BG1665" i="3"/>
  <c r="BI1665" i="3" s="1"/>
  <c r="N1664" i="11"/>
  <c r="O1664" i="11"/>
  <c r="P1664" i="11"/>
  <c r="A1665" i="11"/>
  <c r="AI1666" i="3"/>
  <c r="AK1666" i="3" s="1"/>
  <c r="AL1666" i="3"/>
  <c r="AN1666" i="3" s="1"/>
  <c r="AM1666" i="3"/>
  <c r="AO1666" i="3"/>
  <c r="AQ1666" i="3" s="1"/>
  <c r="AP1666" i="3"/>
  <c r="AR1666" i="3"/>
  <c r="AT1666" i="3" s="1"/>
  <c r="AS1666" i="3"/>
  <c r="AU1666" i="3"/>
  <c r="AW1666" i="3" s="1"/>
  <c r="AV1666" i="3"/>
  <c r="AX1666" i="3"/>
  <c r="AZ1666" i="3" s="1"/>
  <c r="AY1666" i="3"/>
  <c r="BA1666" i="3"/>
  <c r="BC1666" i="3" s="1"/>
  <c r="BB1666" i="3"/>
  <c r="BD1666" i="3"/>
  <c r="BF1666" i="3" s="1"/>
  <c r="U1666" i="3"/>
  <c r="BG1666" i="3"/>
  <c r="BI1666" i="3" s="1"/>
  <c r="N1665" i="11"/>
  <c r="O1665" i="11"/>
  <c r="P1665" i="11"/>
  <c r="A1666" i="11"/>
  <c r="AI1667" i="3"/>
  <c r="AK1667" i="3" s="1"/>
  <c r="AL1667" i="3"/>
  <c r="AN1667" i="3" s="1"/>
  <c r="AM1667" i="3"/>
  <c r="AO1667" i="3"/>
  <c r="AP1667" i="3"/>
  <c r="AR1667" i="3"/>
  <c r="AT1667" i="3" s="1"/>
  <c r="AS1667" i="3"/>
  <c r="AU1667" i="3"/>
  <c r="AW1667" i="3" s="1"/>
  <c r="AV1667" i="3"/>
  <c r="AX1667" i="3"/>
  <c r="AZ1667" i="3" s="1"/>
  <c r="AY1667" i="3"/>
  <c r="BA1667" i="3"/>
  <c r="BC1667" i="3" s="1"/>
  <c r="BB1667" i="3"/>
  <c r="BD1667" i="3"/>
  <c r="BF1667" i="3" s="1"/>
  <c r="U1667" i="3"/>
  <c r="K1667" i="3" s="1"/>
  <c r="BG1667" i="3"/>
  <c r="BI1667" i="3" s="1"/>
  <c r="N1666" i="11"/>
  <c r="O1666" i="11"/>
  <c r="P1666" i="11"/>
  <c r="A1667" i="11"/>
  <c r="AI1668" i="3"/>
  <c r="AK1668" i="3" s="1"/>
  <c r="AL1668" i="3"/>
  <c r="AN1668" i="3" s="1"/>
  <c r="AM1668" i="3"/>
  <c r="AO1668" i="3"/>
  <c r="AQ1668" i="3" s="1"/>
  <c r="AP1668" i="3"/>
  <c r="AR1668" i="3"/>
  <c r="AT1668" i="3" s="1"/>
  <c r="AS1668" i="3"/>
  <c r="AU1668" i="3"/>
  <c r="AW1668" i="3" s="1"/>
  <c r="AV1668" i="3"/>
  <c r="AX1668" i="3"/>
  <c r="AZ1668" i="3" s="1"/>
  <c r="AY1668" i="3"/>
  <c r="BA1668" i="3"/>
  <c r="BC1668" i="3" s="1"/>
  <c r="BB1668" i="3"/>
  <c r="BD1668" i="3"/>
  <c r="BF1668" i="3" s="1"/>
  <c r="U1668" i="3"/>
  <c r="J1668" i="3" s="1"/>
  <c r="T1668" i="3" s="1"/>
  <c r="BG1668" i="3"/>
  <c r="BI1668" i="3" s="1"/>
  <c r="N1667" i="11"/>
  <c r="O1667" i="11"/>
  <c r="P1667" i="11"/>
  <c r="A1668" i="11"/>
  <c r="AI1669" i="3"/>
  <c r="AK1669" i="3" s="1"/>
  <c r="AL1669" i="3"/>
  <c r="AN1669" i="3" s="1"/>
  <c r="AM1669" i="3"/>
  <c r="AO1669" i="3"/>
  <c r="AQ1669" i="3" s="1"/>
  <c r="AP1669" i="3"/>
  <c r="AR1669" i="3"/>
  <c r="AT1669" i="3" s="1"/>
  <c r="AS1669" i="3"/>
  <c r="AU1669" i="3"/>
  <c r="AW1669" i="3" s="1"/>
  <c r="AV1669" i="3"/>
  <c r="AX1669" i="3"/>
  <c r="AZ1669" i="3" s="1"/>
  <c r="AY1669" i="3"/>
  <c r="BA1669" i="3"/>
  <c r="BC1669" i="3" s="1"/>
  <c r="BB1669" i="3"/>
  <c r="BD1669" i="3"/>
  <c r="BF1669" i="3" s="1"/>
  <c r="U1669" i="3"/>
  <c r="J1669" i="3" s="1"/>
  <c r="T1669" i="3" s="1"/>
  <c r="BG1669" i="3"/>
  <c r="BI1669" i="3" s="1"/>
  <c r="N1668" i="11"/>
  <c r="O1668" i="11"/>
  <c r="P1668" i="11"/>
  <c r="A1669" i="11"/>
  <c r="AI1670" i="3"/>
  <c r="AK1670" i="3" s="1"/>
  <c r="AL1670" i="3"/>
  <c r="AN1670" i="3" s="1"/>
  <c r="AM1670" i="3"/>
  <c r="AO1670" i="3"/>
  <c r="AQ1670" i="3" s="1"/>
  <c r="AP1670" i="3"/>
  <c r="AR1670" i="3"/>
  <c r="AT1670" i="3" s="1"/>
  <c r="AS1670" i="3"/>
  <c r="AU1670" i="3"/>
  <c r="AW1670" i="3" s="1"/>
  <c r="AV1670" i="3"/>
  <c r="AX1670" i="3"/>
  <c r="AZ1670" i="3" s="1"/>
  <c r="AY1670" i="3"/>
  <c r="BA1670" i="3"/>
  <c r="BC1670" i="3" s="1"/>
  <c r="BB1670" i="3"/>
  <c r="BD1670" i="3"/>
  <c r="BF1670" i="3" s="1"/>
  <c r="U1670" i="3"/>
  <c r="BG1670" i="3"/>
  <c r="BI1670" i="3" s="1"/>
  <c r="N1669" i="11"/>
  <c r="O1669" i="11"/>
  <c r="P1669" i="11"/>
  <c r="A1670" i="11"/>
  <c r="AI1671" i="3"/>
  <c r="AK1671" i="3" s="1"/>
  <c r="AL1671" i="3"/>
  <c r="AM1671" i="3"/>
  <c r="AO1671" i="3"/>
  <c r="AQ1671" i="3" s="1"/>
  <c r="AP1671" i="3"/>
  <c r="AR1671" i="3"/>
  <c r="AT1671" i="3" s="1"/>
  <c r="AS1671" i="3"/>
  <c r="AU1671" i="3"/>
  <c r="AW1671" i="3" s="1"/>
  <c r="AV1671" i="3"/>
  <c r="AX1671" i="3"/>
  <c r="AZ1671" i="3" s="1"/>
  <c r="AY1671" i="3"/>
  <c r="BA1671" i="3"/>
  <c r="BC1671" i="3" s="1"/>
  <c r="BB1671" i="3"/>
  <c r="BD1671" i="3"/>
  <c r="BF1671" i="3" s="1"/>
  <c r="U1671" i="3"/>
  <c r="K1671" i="3" s="1"/>
  <c r="BG1671" i="3"/>
  <c r="BI1671" i="3" s="1"/>
  <c r="N1670" i="11"/>
  <c r="O1670" i="11"/>
  <c r="P1670" i="11"/>
  <c r="A1671" i="11"/>
  <c r="AI1672" i="3"/>
  <c r="AK1672" i="3" s="1"/>
  <c r="AL1672" i="3"/>
  <c r="AN1672" i="3" s="1"/>
  <c r="AM1672" i="3"/>
  <c r="AO1672" i="3"/>
  <c r="AQ1672" i="3" s="1"/>
  <c r="AP1672" i="3"/>
  <c r="AR1672" i="3"/>
  <c r="AT1672" i="3" s="1"/>
  <c r="AS1672" i="3"/>
  <c r="AU1672" i="3"/>
  <c r="AW1672" i="3" s="1"/>
  <c r="AV1672" i="3"/>
  <c r="AX1672" i="3"/>
  <c r="AZ1672" i="3" s="1"/>
  <c r="AY1672" i="3"/>
  <c r="BA1672" i="3"/>
  <c r="BC1672" i="3" s="1"/>
  <c r="BB1672" i="3"/>
  <c r="BD1672" i="3"/>
  <c r="BF1672" i="3" s="1"/>
  <c r="U1672" i="3"/>
  <c r="BG1672" i="3"/>
  <c r="BI1672" i="3" s="1"/>
  <c r="N1671" i="11"/>
  <c r="O1671" i="11"/>
  <c r="P1671" i="11"/>
  <c r="A1672" i="11"/>
  <c r="AI1673" i="3"/>
  <c r="AK1673" i="3" s="1"/>
  <c r="AL1673" i="3"/>
  <c r="AN1673" i="3" s="1"/>
  <c r="AM1673" i="3"/>
  <c r="AO1673" i="3"/>
  <c r="AP1673" i="3"/>
  <c r="AR1673" i="3"/>
  <c r="AT1673" i="3" s="1"/>
  <c r="AS1673" i="3"/>
  <c r="AU1673" i="3"/>
  <c r="AW1673" i="3" s="1"/>
  <c r="AV1673" i="3"/>
  <c r="AX1673" i="3"/>
  <c r="AZ1673" i="3" s="1"/>
  <c r="AY1673" i="3"/>
  <c r="BA1673" i="3"/>
  <c r="BC1673" i="3" s="1"/>
  <c r="BB1673" i="3"/>
  <c r="BD1673" i="3"/>
  <c r="BF1673" i="3" s="1"/>
  <c r="U1673" i="3"/>
  <c r="BG1673" i="3"/>
  <c r="BI1673" i="3" s="1"/>
  <c r="N1672" i="11"/>
  <c r="O1672" i="11"/>
  <c r="P1672" i="11"/>
  <c r="A1673" i="11"/>
  <c r="AI1674" i="3"/>
  <c r="AK1674" i="3" s="1"/>
  <c r="AL1674" i="3"/>
  <c r="AN1674" i="3" s="1"/>
  <c r="AM1674" i="3"/>
  <c r="AO1674" i="3"/>
  <c r="AQ1674" i="3" s="1"/>
  <c r="AP1674" i="3"/>
  <c r="AR1674" i="3"/>
  <c r="AT1674" i="3" s="1"/>
  <c r="AS1674" i="3"/>
  <c r="AU1674" i="3"/>
  <c r="AW1674" i="3" s="1"/>
  <c r="AV1674" i="3"/>
  <c r="AX1674" i="3"/>
  <c r="AZ1674" i="3" s="1"/>
  <c r="AY1674" i="3"/>
  <c r="BA1674" i="3"/>
  <c r="BC1674" i="3" s="1"/>
  <c r="BB1674" i="3"/>
  <c r="BD1674" i="3"/>
  <c r="BF1674" i="3" s="1"/>
  <c r="U1674" i="3"/>
  <c r="K1674" i="3" s="1"/>
  <c r="BG1674" i="3"/>
  <c r="BI1674" i="3" s="1"/>
  <c r="N1673" i="11"/>
  <c r="O1673" i="11"/>
  <c r="P1673" i="11"/>
  <c r="A1674" i="11"/>
  <c r="AI1675" i="3"/>
  <c r="AK1675" i="3" s="1"/>
  <c r="AL1675" i="3"/>
  <c r="AN1675" i="3" s="1"/>
  <c r="AM1675" i="3"/>
  <c r="AO1675" i="3"/>
  <c r="AP1675" i="3"/>
  <c r="AR1675" i="3"/>
  <c r="AT1675" i="3" s="1"/>
  <c r="AS1675" i="3"/>
  <c r="AU1675" i="3"/>
  <c r="AW1675" i="3" s="1"/>
  <c r="AV1675" i="3"/>
  <c r="AX1675" i="3"/>
  <c r="AZ1675" i="3" s="1"/>
  <c r="AY1675" i="3"/>
  <c r="BA1675" i="3"/>
  <c r="BC1675" i="3" s="1"/>
  <c r="BB1675" i="3"/>
  <c r="BD1675" i="3"/>
  <c r="BF1675" i="3" s="1"/>
  <c r="U1675" i="3"/>
  <c r="K1675" i="3" s="1"/>
  <c r="BG1675" i="3"/>
  <c r="BI1675" i="3" s="1"/>
  <c r="N1674" i="11"/>
  <c r="O1674" i="11"/>
  <c r="P1674" i="11"/>
  <c r="A1675" i="11"/>
  <c r="AI1676" i="3"/>
  <c r="AK1676" i="3" s="1"/>
  <c r="AL1676" i="3"/>
  <c r="AM1676" i="3"/>
  <c r="AO1676" i="3"/>
  <c r="AQ1676" i="3" s="1"/>
  <c r="AP1676" i="3"/>
  <c r="AR1676" i="3"/>
  <c r="AT1676" i="3" s="1"/>
  <c r="AS1676" i="3"/>
  <c r="AU1676" i="3"/>
  <c r="AW1676" i="3" s="1"/>
  <c r="AV1676" i="3"/>
  <c r="AX1676" i="3"/>
  <c r="AZ1676" i="3" s="1"/>
  <c r="AY1676" i="3"/>
  <c r="BA1676" i="3"/>
  <c r="BC1676" i="3" s="1"/>
  <c r="BB1676" i="3"/>
  <c r="BD1676" i="3"/>
  <c r="BF1676" i="3" s="1"/>
  <c r="U1676" i="3"/>
  <c r="J1676" i="3" s="1"/>
  <c r="T1676" i="3" s="1"/>
  <c r="BG1676" i="3"/>
  <c r="BI1676" i="3" s="1"/>
  <c r="N1675" i="11"/>
  <c r="O1675" i="11"/>
  <c r="P1675" i="11"/>
  <c r="A1676" i="11"/>
  <c r="AI1677" i="3"/>
  <c r="AK1677" i="3" s="1"/>
  <c r="AL1677" i="3"/>
  <c r="AN1677" i="3" s="1"/>
  <c r="AM1677" i="3"/>
  <c r="AO1677" i="3"/>
  <c r="AQ1677" i="3" s="1"/>
  <c r="AP1677" i="3"/>
  <c r="AR1677" i="3"/>
  <c r="AT1677" i="3" s="1"/>
  <c r="AS1677" i="3"/>
  <c r="AU1677" i="3"/>
  <c r="AW1677" i="3" s="1"/>
  <c r="AV1677" i="3"/>
  <c r="AX1677" i="3"/>
  <c r="AZ1677" i="3" s="1"/>
  <c r="AY1677" i="3"/>
  <c r="BA1677" i="3"/>
  <c r="BB1677" i="3"/>
  <c r="BD1677" i="3"/>
  <c r="BF1677" i="3" s="1"/>
  <c r="U1677" i="3"/>
  <c r="K1677" i="3" s="1"/>
  <c r="BG1677" i="3"/>
  <c r="BI1677" i="3" s="1"/>
  <c r="N1676" i="11"/>
  <c r="O1676" i="11"/>
  <c r="P1676" i="11"/>
  <c r="A1677" i="11"/>
  <c r="AI1678" i="3"/>
  <c r="AK1678" i="3" s="1"/>
  <c r="AL1678" i="3"/>
  <c r="AN1678" i="3" s="1"/>
  <c r="AM1678" i="3"/>
  <c r="AO1678" i="3"/>
  <c r="AQ1678" i="3" s="1"/>
  <c r="AP1678" i="3"/>
  <c r="AR1678" i="3"/>
  <c r="AT1678" i="3" s="1"/>
  <c r="AS1678" i="3"/>
  <c r="AU1678" i="3"/>
  <c r="AW1678" i="3" s="1"/>
  <c r="AV1678" i="3"/>
  <c r="AX1678" i="3"/>
  <c r="AZ1678" i="3" s="1"/>
  <c r="AY1678" i="3"/>
  <c r="BA1678" i="3"/>
  <c r="BC1678" i="3" s="1"/>
  <c r="BB1678" i="3"/>
  <c r="BD1678" i="3"/>
  <c r="BF1678" i="3" s="1"/>
  <c r="U1678" i="3"/>
  <c r="BG1678" i="3"/>
  <c r="BI1678" i="3" s="1"/>
  <c r="N1677" i="11"/>
  <c r="O1677" i="11"/>
  <c r="P1677" i="11"/>
  <c r="A1678" i="11"/>
  <c r="AI1679" i="3"/>
  <c r="AK1679" i="3" s="1"/>
  <c r="AL1679" i="3"/>
  <c r="AN1679" i="3" s="1"/>
  <c r="AM1679" i="3"/>
  <c r="AO1679" i="3"/>
  <c r="AP1679" i="3"/>
  <c r="AR1679" i="3"/>
  <c r="AT1679" i="3" s="1"/>
  <c r="AS1679" i="3"/>
  <c r="AU1679" i="3"/>
  <c r="AW1679" i="3" s="1"/>
  <c r="AV1679" i="3"/>
  <c r="AX1679" i="3"/>
  <c r="AZ1679" i="3" s="1"/>
  <c r="AY1679" i="3"/>
  <c r="BA1679" i="3"/>
  <c r="BC1679" i="3" s="1"/>
  <c r="BB1679" i="3"/>
  <c r="BD1679" i="3"/>
  <c r="BF1679" i="3" s="1"/>
  <c r="U1679" i="3"/>
  <c r="BG1679" i="3"/>
  <c r="BI1679" i="3" s="1"/>
  <c r="N1678" i="11"/>
  <c r="O1678" i="11"/>
  <c r="P1678" i="11"/>
  <c r="A1679" i="11"/>
  <c r="AI1680" i="3"/>
  <c r="AK1680" i="3" s="1"/>
  <c r="AL1680" i="3"/>
  <c r="AN1680" i="3" s="1"/>
  <c r="AM1680" i="3"/>
  <c r="AO1680" i="3"/>
  <c r="AP1680" i="3"/>
  <c r="AR1680" i="3"/>
  <c r="AT1680" i="3" s="1"/>
  <c r="AS1680" i="3"/>
  <c r="AU1680" i="3"/>
  <c r="AW1680" i="3" s="1"/>
  <c r="AV1680" i="3"/>
  <c r="AX1680" i="3"/>
  <c r="AZ1680" i="3" s="1"/>
  <c r="AY1680" i="3"/>
  <c r="BA1680" i="3"/>
  <c r="BC1680" i="3" s="1"/>
  <c r="BB1680" i="3"/>
  <c r="BD1680" i="3"/>
  <c r="BF1680" i="3" s="1"/>
  <c r="U1680" i="3"/>
  <c r="K1680" i="3" s="1"/>
  <c r="BG1680" i="3"/>
  <c r="BI1680" i="3" s="1"/>
  <c r="N1679" i="11"/>
  <c r="O1679" i="11"/>
  <c r="P1679" i="11"/>
  <c r="A1680" i="11"/>
  <c r="AI1681" i="3"/>
  <c r="AK1681" i="3" s="1"/>
  <c r="AL1681" i="3"/>
  <c r="AN1681" i="3" s="1"/>
  <c r="AM1681" i="3"/>
  <c r="AO1681" i="3"/>
  <c r="AP1681" i="3"/>
  <c r="AR1681" i="3"/>
  <c r="AT1681" i="3" s="1"/>
  <c r="AS1681" i="3"/>
  <c r="AU1681" i="3"/>
  <c r="AW1681" i="3" s="1"/>
  <c r="AV1681" i="3"/>
  <c r="AX1681" i="3"/>
  <c r="AZ1681" i="3" s="1"/>
  <c r="AY1681" i="3"/>
  <c r="BA1681" i="3"/>
  <c r="BC1681" i="3" s="1"/>
  <c r="BB1681" i="3"/>
  <c r="BD1681" i="3"/>
  <c r="BF1681" i="3" s="1"/>
  <c r="U1681" i="3"/>
  <c r="BG1681" i="3"/>
  <c r="BI1681" i="3" s="1"/>
  <c r="N1680" i="11"/>
  <c r="O1680" i="11"/>
  <c r="P1680" i="11"/>
  <c r="A1681" i="11"/>
  <c r="AI1682" i="3"/>
  <c r="AK1682" i="3" s="1"/>
  <c r="AL1682" i="3"/>
  <c r="AN1682" i="3" s="1"/>
  <c r="AM1682" i="3"/>
  <c r="AO1682" i="3"/>
  <c r="AQ1682" i="3" s="1"/>
  <c r="AP1682" i="3"/>
  <c r="AR1682" i="3"/>
  <c r="AT1682" i="3" s="1"/>
  <c r="AS1682" i="3"/>
  <c r="AU1682" i="3"/>
  <c r="AW1682" i="3" s="1"/>
  <c r="AV1682" i="3"/>
  <c r="AX1682" i="3"/>
  <c r="AZ1682" i="3" s="1"/>
  <c r="AY1682" i="3"/>
  <c r="BA1682" i="3"/>
  <c r="BC1682" i="3" s="1"/>
  <c r="BB1682" i="3"/>
  <c r="BD1682" i="3"/>
  <c r="BF1682" i="3" s="1"/>
  <c r="U1682" i="3"/>
  <c r="BG1682" i="3"/>
  <c r="BI1682" i="3" s="1"/>
  <c r="N1681" i="11"/>
  <c r="O1681" i="11"/>
  <c r="P1681" i="11"/>
  <c r="A1682" i="11"/>
  <c r="AI1683" i="3"/>
  <c r="AK1683" i="3" s="1"/>
  <c r="AL1683" i="3"/>
  <c r="AN1683" i="3" s="1"/>
  <c r="AM1683" i="3"/>
  <c r="AO1683" i="3"/>
  <c r="AP1683" i="3"/>
  <c r="AR1683" i="3"/>
  <c r="AT1683" i="3" s="1"/>
  <c r="AS1683" i="3"/>
  <c r="AU1683" i="3"/>
  <c r="AW1683" i="3" s="1"/>
  <c r="AV1683" i="3"/>
  <c r="AX1683" i="3"/>
  <c r="AZ1683" i="3" s="1"/>
  <c r="AY1683" i="3"/>
  <c r="BA1683" i="3"/>
  <c r="BC1683" i="3" s="1"/>
  <c r="BB1683" i="3"/>
  <c r="BD1683" i="3"/>
  <c r="BF1683" i="3" s="1"/>
  <c r="U1683" i="3"/>
  <c r="BG1683" i="3"/>
  <c r="BI1683" i="3" s="1"/>
  <c r="N1682" i="11"/>
  <c r="O1682" i="11"/>
  <c r="P1682" i="11"/>
  <c r="A1683" i="11"/>
  <c r="AI1684" i="3"/>
  <c r="AK1684" i="3" s="1"/>
  <c r="AL1684" i="3"/>
  <c r="AN1684" i="3" s="1"/>
  <c r="AM1684" i="3"/>
  <c r="AO1684" i="3"/>
  <c r="AP1684" i="3"/>
  <c r="AR1684" i="3"/>
  <c r="AT1684" i="3" s="1"/>
  <c r="AS1684" i="3"/>
  <c r="AU1684" i="3"/>
  <c r="AW1684" i="3" s="1"/>
  <c r="AV1684" i="3"/>
  <c r="AX1684" i="3"/>
  <c r="AZ1684" i="3" s="1"/>
  <c r="AY1684" i="3"/>
  <c r="BA1684" i="3"/>
  <c r="BC1684" i="3" s="1"/>
  <c r="BB1684" i="3"/>
  <c r="BD1684" i="3"/>
  <c r="BF1684" i="3" s="1"/>
  <c r="U1684" i="3"/>
  <c r="J1684" i="3" s="1"/>
  <c r="T1684" i="3" s="1"/>
  <c r="BG1684" i="3"/>
  <c r="BI1684" i="3" s="1"/>
  <c r="N1683" i="11"/>
  <c r="O1683" i="11"/>
  <c r="P1683" i="11"/>
  <c r="A1684" i="11"/>
  <c r="AI1685" i="3"/>
  <c r="AK1685" i="3" s="1"/>
  <c r="AL1685" i="3"/>
  <c r="AN1685" i="3" s="1"/>
  <c r="AM1685" i="3"/>
  <c r="AO1685" i="3"/>
  <c r="AQ1685" i="3" s="1"/>
  <c r="AP1685" i="3"/>
  <c r="AR1685" i="3"/>
  <c r="AT1685" i="3" s="1"/>
  <c r="AS1685" i="3"/>
  <c r="AU1685" i="3"/>
  <c r="AV1685" i="3"/>
  <c r="AX1685" i="3"/>
  <c r="AZ1685" i="3" s="1"/>
  <c r="AY1685" i="3"/>
  <c r="BA1685" i="3"/>
  <c r="BC1685" i="3" s="1"/>
  <c r="BB1685" i="3"/>
  <c r="BD1685" i="3"/>
  <c r="BF1685" i="3" s="1"/>
  <c r="U1685" i="3"/>
  <c r="BG1685" i="3"/>
  <c r="BI1685" i="3" s="1"/>
  <c r="N1684" i="11"/>
  <c r="O1684" i="11"/>
  <c r="P1684" i="11"/>
  <c r="A1685" i="11"/>
  <c r="AI1686" i="3"/>
  <c r="AK1686" i="3" s="1"/>
  <c r="AL1686" i="3"/>
  <c r="AN1686" i="3" s="1"/>
  <c r="AM1686" i="3"/>
  <c r="AO1686" i="3"/>
  <c r="AQ1686" i="3" s="1"/>
  <c r="AP1686" i="3"/>
  <c r="AR1686" i="3"/>
  <c r="AT1686" i="3" s="1"/>
  <c r="AS1686" i="3"/>
  <c r="AU1686" i="3"/>
  <c r="AW1686" i="3" s="1"/>
  <c r="AV1686" i="3"/>
  <c r="AX1686" i="3"/>
  <c r="AZ1686" i="3" s="1"/>
  <c r="AY1686" i="3"/>
  <c r="BA1686" i="3"/>
  <c r="BC1686" i="3" s="1"/>
  <c r="BB1686" i="3"/>
  <c r="BD1686" i="3"/>
  <c r="BF1686" i="3" s="1"/>
  <c r="U1686" i="3"/>
  <c r="BG1686" i="3"/>
  <c r="BI1686" i="3" s="1"/>
  <c r="N1685" i="11"/>
  <c r="O1685" i="11"/>
  <c r="P1685" i="11"/>
  <c r="A1686" i="11"/>
  <c r="AI1687" i="3"/>
  <c r="AK1687" i="3" s="1"/>
  <c r="AL1687" i="3"/>
  <c r="AN1687" i="3" s="1"/>
  <c r="AM1687" i="3"/>
  <c r="AO1687" i="3"/>
  <c r="AQ1687" i="3" s="1"/>
  <c r="AP1687" i="3"/>
  <c r="AR1687" i="3"/>
  <c r="AT1687" i="3" s="1"/>
  <c r="AS1687" i="3"/>
  <c r="AU1687" i="3"/>
  <c r="AW1687" i="3" s="1"/>
  <c r="AV1687" i="3"/>
  <c r="AX1687" i="3"/>
  <c r="AZ1687" i="3" s="1"/>
  <c r="AY1687" i="3"/>
  <c r="BA1687" i="3"/>
  <c r="BC1687" i="3" s="1"/>
  <c r="BB1687" i="3"/>
  <c r="BD1687" i="3"/>
  <c r="BF1687" i="3" s="1"/>
  <c r="U1687" i="3"/>
  <c r="BG1687" i="3"/>
  <c r="BI1687" i="3" s="1"/>
  <c r="N1686" i="11"/>
  <c r="O1686" i="11"/>
  <c r="P1686" i="11"/>
  <c r="A1687" i="11"/>
  <c r="AI1688" i="3"/>
  <c r="AK1688" i="3" s="1"/>
  <c r="AL1688" i="3"/>
  <c r="AN1688" i="3" s="1"/>
  <c r="AM1688" i="3"/>
  <c r="AO1688" i="3"/>
  <c r="AQ1688" i="3" s="1"/>
  <c r="AP1688" i="3"/>
  <c r="AR1688" i="3"/>
  <c r="AT1688" i="3" s="1"/>
  <c r="AS1688" i="3"/>
  <c r="AU1688" i="3"/>
  <c r="AW1688" i="3" s="1"/>
  <c r="AV1688" i="3"/>
  <c r="AX1688" i="3"/>
  <c r="AZ1688" i="3" s="1"/>
  <c r="AY1688" i="3"/>
  <c r="BA1688" i="3"/>
  <c r="BC1688" i="3" s="1"/>
  <c r="BB1688" i="3"/>
  <c r="BD1688" i="3"/>
  <c r="BF1688" i="3" s="1"/>
  <c r="U1688" i="3"/>
  <c r="BG1688" i="3"/>
  <c r="BI1688" i="3" s="1"/>
  <c r="N1687" i="11"/>
  <c r="O1687" i="11"/>
  <c r="P1687" i="11"/>
  <c r="A1688" i="11"/>
  <c r="AI1689" i="3"/>
  <c r="AK1689" i="3" s="1"/>
  <c r="AL1689" i="3"/>
  <c r="AN1689" i="3" s="1"/>
  <c r="AM1689" i="3"/>
  <c r="AO1689" i="3"/>
  <c r="AQ1689" i="3" s="1"/>
  <c r="AP1689" i="3"/>
  <c r="AR1689" i="3"/>
  <c r="AT1689" i="3" s="1"/>
  <c r="AS1689" i="3"/>
  <c r="AU1689" i="3"/>
  <c r="AV1689" i="3"/>
  <c r="AX1689" i="3"/>
  <c r="AZ1689" i="3" s="1"/>
  <c r="AY1689" i="3"/>
  <c r="BA1689" i="3"/>
  <c r="BC1689" i="3" s="1"/>
  <c r="BB1689" i="3"/>
  <c r="BD1689" i="3"/>
  <c r="BF1689" i="3" s="1"/>
  <c r="U1689" i="3"/>
  <c r="K1689" i="3" s="1"/>
  <c r="BG1689" i="3"/>
  <c r="BI1689" i="3" s="1"/>
  <c r="N1688" i="11"/>
  <c r="O1688" i="11"/>
  <c r="P1688" i="11"/>
  <c r="A1689" i="11"/>
  <c r="AI1690" i="3"/>
  <c r="AK1690" i="3" s="1"/>
  <c r="AL1690" i="3"/>
  <c r="AM1690" i="3"/>
  <c r="AO1690" i="3"/>
  <c r="AQ1690" i="3" s="1"/>
  <c r="AP1690" i="3"/>
  <c r="AR1690" i="3"/>
  <c r="AT1690" i="3" s="1"/>
  <c r="AS1690" i="3"/>
  <c r="AU1690" i="3"/>
  <c r="AW1690" i="3" s="1"/>
  <c r="AV1690" i="3"/>
  <c r="AX1690" i="3"/>
  <c r="AZ1690" i="3" s="1"/>
  <c r="AY1690" i="3"/>
  <c r="BA1690" i="3"/>
  <c r="BC1690" i="3" s="1"/>
  <c r="BB1690" i="3"/>
  <c r="BD1690" i="3"/>
  <c r="BF1690" i="3" s="1"/>
  <c r="U1690" i="3"/>
  <c r="J1690" i="3" s="1"/>
  <c r="T1690" i="3" s="1"/>
  <c r="BG1690" i="3"/>
  <c r="BI1690" i="3" s="1"/>
  <c r="N1689" i="11"/>
  <c r="O1689" i="11"/>
  <c r="P1689" i="11"/>
  <c r="A1690" i="11"/>
  <c r="AI1691" i="3"/>
  <c r="AK1691" i="3" s="1"/>
  <c r="AL1691" i="3"/>
  <c r="AN1691" i="3" s="1"/>
  <c r="AM1691" i="3"/>
  <c r="AO1691" i="3"/>
  <c r="AP1691" i="3"/>
  <c r="AR1691" i="3"/>
  <c r="AT1691" i="3" s="1"/>
  <c r="AS1691" i="3"/>
  <c r="AU1691" i="3"/>
  <c r="AW1691" i="3" s="1"/>
  <c r="AV1691" i="3"/>
  <c r="AX1691" i="3"/>
  <c r="AZ1691" i="3" s="1"/>
  <c r="AY1691" i="3"/>
  <c r="BA1691" i="3"/>
  <c r="BC1691" i="3" s="1"/>
  <c r="BB1691" i="3"/>
  <c r="BD1691" i="3"/>
  <c r="BF1691" i="3" s="1"/>
  <c r="U1691" i="3"/>
  <c r="K1691" i="3" s="1"/>
  <c r="BG1691" i="3"/>
  <c r="BI1691" i="3" s="1"/>
  <c r="N1690" i="11"/>
  <c r="O1690" i="11"/>
  <c r="P1690" i="11"/>
  <c r="A1691" i="11"/>
  <c r="AI1692" i="3"/>
  <c r="AK1692" i="3" s="1"/>
  <c r="AL1692" i="3"/>
  <c r="AM1692" i="3"/>
  <c r="AO1692" i="3"/>
  <c r="AQ1692" i="3" s="1"/>
  <c r="AP1692" i="3"/>
  <c r="AR1692" i="3"/>
  <c r="AT1692" i="3" s="1"/>
  <c r="AS1692" i="3"/>
  <c r="AU1692" i="3"/>
  <c r="AW1692" i="3" s="1"/>
  <c r="AV1692" i="3"/>
  <c r="AX1692" i="3"/>
  <c r="AZ1692" i="3" s="1"/>
  <c r="AY1692" i="3"/>
  <c r="BA1692" i="3"/>
  <c r="BC1692" i="3" s="1"/>
  <c r="BB1692" i="3"/>
  <c r="BD1692" i="3"/>
  <c r="BF1692" i="3" s="1"/>
  <c r="U1692" i="3"/>
  <c r="BG1692" i="3"/>
  <c r="BI1692" i="3" s="1"/>
  <c r="N1691" i="11"/>
  <c r="O1691" i="11"/>
  <c r="P1691" i="11"/>
  <c r="A1692" i="11"/>
  <c r="AI1693" i="3"/>
  <c r="AK1693" i="3" s="1"/>
  <c r="AL1693" i="3"/>
  <c r="AN1693" i="3" s="1"/>
  <c r="AM1693" i="3"/>
  <c r="AO1693" i="3"/>
  <c r="AP1693" i="3"/>
  <c r="AR1693" i="3"/>
  <c r="AT1693" i="3" s="1"/>
  <c r="AS1693" i="3"/>
  <c r="AU1693" i="3"/>
  <c r="AW1693" i="3" s="1"/>
  <c r="AV1693" i="3"/>
  <c r="AX1693" i="3"/>
  <c r="AZ1693" i="3" s="1"/>
  <c r="AY1693" i="3"/>
  <c r="BA1693" i="3"/>
  <c r="BC1693" i="3" s="1"/>
  <c r="BB1693" i="3"/>
  <c r="BD1693" i="3"/>
  <c r="BF1693" i="3" s="1"/>
  <c r="U1693" i="3"/>
  <c r="J1693" i="3" s="1"/>
  <c r="T1693" i="3" s="1"/>
  <c r="BG1693" i="3"/>
  <c r="BI1693" i="3" s="1"/>
  <c r="N1692" i="11"/>
  <c r="O1692" i="11"/>
  <c r="P1692" i="11"/>
  <c r="A1693" i="11"/>
  <c r="AI1694" i="3"/>
  <c r="AK1694" i="3" s="1"/>
  <c r="AL1694" i="3"/>
  <c r="AN1694" i="3" s="1"/>
  <c r="AM1694" i="3"/>
  <c r="AO1694" i="3"/>
  <c r="AQ1694" i="3" s="1"/>
  <c r="AP1694" i="3"/>
  <c r="AR1694" i="3"/>
  <c r="AT1694" i="3" s="1"/>
  <c r="AS1694" i="3"/>
  <c r="AU1694" i="3"/>
  <c r="AW1694" i="3" s="1"/>
  <c r="AV1694" i="3"/>
  <c r="AX1694" i="3"/>
  <c r="AZ1694" i="3" s="1"/>
  <c r="AY1694" i="3"/>
  <c r="BA1694" i="3"/>
  <c r="BC1694" i="3" s="1"/>
  <c r="BB1694" i="3"/>
  <c r="BD1694" i="3"/>
  <c r="BF1694" i="3" s="1"/>
  <c r="U1694" i="3"/>
  <c r="J1694" i="3" s="1"/>
  <c r="T1694" i="3" s="1"/>
  <c r="BG1694" i="3"/>
  <c r="BI1694" i="3" s="1"/>
  <c r="N1693" i="11"/>
  <c r="O1693" i="11"/>
  <c r="P1693" i="11"/>
  <c r="A1694" i="11"/>
  <c r="AI1695" i="3"/>
  <c r="AK1695" i="3" s="1"/>
  <c r="AL1695" i="3"/>
  <c r="AM1695" i="3"/>
  <c r="AO1695" i="3"/>
  <c r="AQ1695" i="3" s="1"/>
  <c r="AP1695" i="3"/>
  <c r="AR1695" i="3"/>
  <c r="AT1695" i="3" s="1"/>
  <c r="AS1695" i="3"/>
  <c r="AU1695" i="3"/>
  <c r="AW1695" i="3" s="1"/>
  <c r="AV1695" i="3"/>
  <c r="AX1695" i="3"/>
  <c r="AZ1695" i="3" s="1"/>
  <c r="AY1695" i="3"/>
  <c r="BA1695" i="3"/>
  <c r="BC1695" i="3" s="1"/>
  <c r="BB1695" i="3"/>
  <c r="BD1695" i="3"/>
  <c r="BF1695" i="3" s="1"/>
  <c r="U1695" i="3"/>
  <c r="BG1695" i="3"/>
  <c r="BI1695" i="3" s="1"/>
  <c r="N1694" i="11"/>
  <c r="O1694" i="11"/>
  <c r="P1694" i="11"/>
  <c r="A1695" i="11"/>
  <c r="AI1696" i="3"/>
  <c r="AK1696" i="3" s="1"/>
  <c r="AL1696" i="3"/>
  <c r="AM1696" i="3"/>
  <c r="AO1696" i="3"/>
  <c r="AQ1696" i="3" s="1"/>
  <c r="AP1696" i="3"/>
  <c r="AR1696" i="3"/>
  <c r="AT1696" i="3" s="1"/>
  <c r="AS1696" i="3"/>
  <c r="AU1696" i="3"/>
  <c r="AW1696" i="3" s="1"/>
  <c r="AV1696" i="3"/>
  <c r="AX1696" i="3"/>
  <c r="AZ1696" i="3" s="1"/>
  <c r="AY1696" i="3"/>
  <c r="BA1696" i="3"/>
  <c r="BC1696" i="3" s="1"/>
  <c r="BB1696" i="3"/>
  <c r="BD1696" i="3"/>
  <c r="BF1696" i="3" s="1"/>
  <c r="U1696" i="3"/>
  <c r="J1696" i="3" s="1"/>
  <c r="T1696" i="3" s="1"/>
  <c r="BG1696" i="3"/>
  <c r="BI1696" i="3" s="1"/>
  <c r="N1695" i="11"/>
  <c r="O1695" i="11"/>
  <c r="P1695" i="11"/>
  <c r="A1696" i="11"/>
  <c r="AI1697" i="3"/>
  <c r="AK1697" i="3" s="1"/>
  <c r="AL1697" i="3"/>
  <c r="AN1697" i="3" s="1"/>
  <c r="AM1697" i="3"/>
  <c r="AO1697" i="3"/>
  <c r="AQ1697" i="3" s="1"/>
  <c r="AP1697" i="3"/>
  <c r="AR1697" i="3"/>
  <c r="AT1697" i="3" s="1"/>
  <c r="AS1697" i="3"/>
  <c r="AU1697" i="3"/>
  <c r="AW1697" i="3" s="1"/>
  <c r="AV1697" i="3"/>
  <c r="AX1697" i="3"/>
  <c r="AZ1697" i="3" s="1"/>
  <c r="AY1697" i="3"/>
  <c r="BA1697" i="3"/>
  <c r="BC1697" i="3" s="1"/>
  <c r="BB1697" i="3"/>
  <c r="BD1697" i="3"/>
  <c r="BF1697" i="3" s="1"/>
  <c r="U1697" i="3"/>
  <c r="BG1697" i="3"/>
  <c r="BI1697" i="3" s="1"/>
  <c r="N1696" i="11"/>
  <c r="O1696" i="11"/>
  <c r="P1696" i="11"/>
  <c r="A1697" i="11"/>
  <c r="AI1698" i="3"/>
  <c r="AK1698" i="3" s="1"/>
  <c r="AL1698" i="3"/>
  <c r="AN1698" i="3" s="1"/>
  <c r="AM1698" i="3"/>
  <c r="AO1698" i="3"/>
  <c r="AQ1698" i="3" s="1"/>
  <c r="AP1698" i="3"/>
  <c r="AR1698" i="3"/>
  <c r="AS1698" i="3"/>
  <c r="AU1698" i="3"/>
  <c r="AW1698" i="3" s="1"/>
  <c r="AV1698" i="3"/>
  <c r="AX1698" i="3"/>
  <c r="AZ1698" i="3" s="1"/>
  <c r="AY1698" i="3"/>
  <c r="BA1698" i="3"/>
  <c r="BC1698" i="3" s="1"/>
  <c r="BB1698" i="3"/>
  <c r="BD1698" i="3"/>
  <c r="BF1698" i="3" s="1"/>
  <c r="U1698" i="3"/>
  <c r="J1698" i="3" s="1"/>
  <c r="T1698" i="3" s="1"/>
  <c r="BG1698" i="3"/>
  <c r="BI1698" i="3" s="1"/>
  <c r="N1697" i="11"/>
  <c r="O1697" i="11"/>
  <c r="P1697" i="11"/>
  <c r="A1698" i="11"/>
  <c r="AI1699" i="3"/>
  <c r="AK1699" i="3" s="1"/>
  <c r="AL1699" i="3"/>
  <c r="AN1699" i="3" s="1"/>
  <c r="AM1699" i="3"/>
  <c r="AO1699" i="3"/>
  <c r="AQ1699" i="3" s="1"/>
  <c r="AP1699" i="3"/>
  <c r="AR1699" i="3"/>
  <c r="AT1699" i="3" s="1"/>
  <c r="AS1699" i="3"/>
  <c r="AU1699" i="3"/>
  <c r="AW1699" i="3" s="1"/>
  <c r="AV1699" i="3"/>
  <c r="AX1699" i="3"/>
  <c r="AZ1699" i="3" s="1"/>
  <c r="AY1699" i="3"/>
  <c r="BA1699" i="3"/>
  <c r="BC1699" i="3" s="1"/>
  <c r="BB1699" i="3"/>
  <c r="BD1699" i="3"/>
  <c r="BF1699" i="3" s="1"/>
  <c r="U1699" i="3"/>
  <c r="BG1699" i="3"/>
  <c r="BI1699" i="3" s="1"/>
  <c r="N1698" i="11"/>
  <c r="O1698" i="11"/>
  <c r="P1698" i="11"/>
  <c r="A1699" i="11"/>
  <c r="AI1700" i="3"/>
  <c r="AK1700" i="3" s="1"/>
  <c r="AL1700" i="3"/>
  <c r="AM1700" i="3"/>
  <c r="AO1700" i="3"/>
  <c r="AQ1700" i="3" s="1"/>
  <c r="AP1700" i="3"/>
  <c r="AR1700" i="3"/>
  <c r="AT1700" i="3" s="1"/>
  <c r="AS1700" i="3"/>
  <c r="AU1700" i="3"/>
  <c r="AW1700" i="3" s="1"/>
  <c r="AV1700" i="3"/>
  <c r="AX1700" i="3"/>
  <c r="AZ1700" i="3" s="1"/>
  <c r="AY1700" i="3"/>
  <c r="BA1700" i="3"/>
  <c r="BC1700" i="3" s="1"/>
  <c r="BB1700" i="3"/>
  <c r="BD1700" i="3"/>
  <c r="BF1700" i="3" s="1"/>
  <c r="U1700" i="3"/>
  <c r="BE1700" i="3" s="1"/>
  <c r="BG1700" i="3"/>
  <c r="BI1700" i="3" s="1"/>
  <c r="N1699" i="11"/>
  <c r="O1699" i="11"/>
  <c r="P1699" i="11"/>
  <c r="A1700" i="11"/>
  <c r="AI1701" i="3"/>
  <c r="AK1701" i="3" s="1"/>
  <c r="AL1701" i="3"/>
  <c r="AN1701" i="3" s="1"/>
  <c r="AM1701" i="3"/>
  <c r="AO1701" i="3"/>
  <c r="AQ1701" i="3" s="1"/>
  <c r="AP1701" i="3"/>
  <c r="AR1701" i="3"/>
  <c r="AT1701" i="3" s="1"/>
  <c r="AS1701" i="3"/>
  <c r="AU1701" i="3"/>
  <c r="AW1701" i="3" s="1"/>
  <c r="AV1701" i="3"/>
  <c r="AX1701" i="3"/>
  <c r="AZ1701" i="3" s="1"/>
  <c r="AY1701" i="3"/>
  <c r="BA1701" i="3"/>
  <c r="BC1701" i="3" s="1"/>
  <c r="BB1701" i="3"/>
  <c r="BD1701" i="3"/>
  <c r="BF1701" i="3" s="1"/>
  <c r="U1701" i="3"/>
  <c r="J1701" i="3" s="1"/>
  <c r="T1701" i="3" s="1"/>
  <c r="BG1701" i="3"/>
  <c r="BI1701" i="3" s="1"/>
  <c r="N1700" i="11"/>
  <c r="O1700" i="11"/>
  <c r="P1700" i="11"/>
  <c r="A1701" i="11"/>
  <c r="AI1702" i="3"/>
  <c r="AK1702" i="3" s="1"/>
  <c r="AL1702" i="3"/>
  <c r="AN1702" i="3" s="1"/>
  <c r="AM1702" i="3"/>
  <c r="AO1702" i="3"/>
  <c r="AQ1702" i="3" s="1"/>
  <c r="AP1702" i="3"/>
  <c r="AR1702" i="3"/>
  <c r="AT1702" i="3" s="1"/>
  <c r="AS1702" i="3"/>
  <c r="AU1702" i="3"/>
  <c r="AW1702" i="3" s="1"/>
  <c r="AV1702" i="3"/>
  <c r="AX1702" i="3"/>
  <c r="AZ1702" i="3" s="1"/>
  <c r="AY1702" i="3"/>
  <c r="BA1702" i="3"/>
  <c r="BC1702" i="3" s="1"/>
  <c r="BB1702" i="3"/>
  <c r="BD1702" i="3"/>
  <c r="BF1702" i="3" s="1"/>
  <c r="U1702" i="3"/>
  <c r="K1702" i="3" s="1"/>
  <c r="BG1702" i="3"/>
  <c r="BI1702" i="3" s="1"/>
  <c r="N1701" i="11"/>
  <c r="O1701" i="11"/>
  <c r="P1701" i="11"/>
  <c r="A1702" i="11"/>
  <c r="AI1703" i="3"/>
  <c r="AK1703" i="3" s="1"/>
  <c r="AL1703" i="3"/>
  <c r="AN1703" i="3" s="1"/>
  <c r="AM1703" i="3"/>
  <c r="AO1703" i="3"/>
  <c r="AQ1703" i="3" s="1"/>
  <c r="AP1703" i="3"/>
  <c r="AR1703" i="3"/>
  <c r="AT1703" i="3" s="1"/>
  <c r="AS1703" i="3"/>
  <c r="AU1703" i="3"/>
  <c r="AW1703" i="3" s="1"/>
  <c r="AV1703" i="3"/>
  <c r="AX1703" i="3"/>
  <c r="AZ1703" i="3" s="1"/>
  <c r="AY1703" i="3"/>
  <c r="BA1703" i="3"/>
  <c r="BC1703" i="3" s="1"/>
  <c r="BB1703" i="3"/>
  <c r="BD1703" i="3"/>
  <c r="BF1703" i="3" s="1"/>
  <c r="U1703" i="3"/>
  <c r="BG1703" i="3"/>
  <c r="BI1703" i="3" s="1"/>
  <c r="N1702" i="11"/>
  <c r="O1702" i="11"/>
  <c r="P1702" i="11"/>
  <c r="A1703" i="11"/>
  <c r="AI1704" i="3"/>
  <c r="AK1704" i="3" s="1"/>
  <c r="AL1704" i="3"/>
  <c r="AN1704" i="3" s="1"/>
  <c r="AM1704" i="3"/>
  <c r="AO1704" i="3"/>
  <c r="AQ1704" i="3" s="1"/>
  <c r="AP1704" i="3"/>
  <c r="AR1704" i="3"/>
  <c r="AT1704" i="3" s="1"/>
  <c r="AS1704" i="3"/>
  <c r="AU1704" i="3"/>
  <c r="AW1704" i="3" s="1"/>
  <c r="AV1704" i="3"/>
  <c r="AX1704" i="3"/>
  <c r="AZ1704" i="3" s="1"/>
  <c r="AY1704" i="3"/>
  <c r="BA1704" i="3"/>
  <c r="BC1704" i="3" s="1"/>
  <c r="BB1704" i="3"/>
  <c r="BD1704" i="3"/>
  <c r="BF1704" i="3" s="1"/>
  <c r="U1704" i="3"/>
  <c r="BE1704" i="3" s="1"/>
  <c r="BG1704" i="3"/>
  <c r="BI1704" i="3" s="1"/>
  <c r="N1703" i="11"/>
  <c r="O1703" i="11"/>
  <c r="P1703" i="11"/>
  <c r="A1704" i="11"/>
  <c r="AI1705" i="3"/>
  <c r="AK1705" i="3" s="1"/>
  <c r="AL1705" i="3"/>
  <c r="AN1705" i="3" s="1"/>
  <c r="AM1705" i="3"/>
  <c r="AO1705" i="3"/>
  <c r="AQ1705" i="3" s="1"/>
  <c r="AP1705" i="3"/>
  <c r="AR1705" i="3"/>
  <c r="AT1705" i="3" s="1"/>
  <c r="AS1705" i="3"/>
  <c r="AU1705" i="3"/>
  <c r="AW1705" i="3" s="1"/>
  <c r="AV1705" i="3"/>
  <c r="AX1705" i="3"/>
  <c r="AZ1705" i="3" s="1"/>
  <c r="AY1705" i="3"/>
  <c r="BA1705" i="3"/>
  <c r="BC1705" i="3" s="1"/>
  <c r="BB1705" i="3"/>
  <c r="BD1705" i="3"/>
  <c r="BF1705" i="3" s="1"/>
  <c r="U1705" i="3"/>
  <c r="J1705" i="3" s="1"/>
  <c r="T1705" i="3" s="1"/>
  <c r="BG1705" i="3"/>
  <c r="BI1705" i="3" s="1"/>
  <c r="N1704" i="11"/>
  <c r="O1704" i="11"/>
  <c r="P1704" i="11"/>
  <c r="A1705" i="11"/>
  <c r="AI1706" i="3"/>
  <c r="AK1706" i="3" s="1"/>
  <c r="AL1706" i="3"/>
  <c r="AN1706" i="3" s="1"/>
  <c r="AM1706" i="3"/>
  <c r="AO1706" i="3"/>
  <c r="AQ1706" i="3" s="1"/>
  <c r="AP1706" i="3"/>
  <c r="AR1706" i="3"/>
  <c r="AT1706" i="3" s="1"/>
  <c r="AS1706" i="3"/>
  <c r="AU1706" i="3"/>
  <c r="AW1706" i="3" s="1"/>
  <c r="AV1706" i="3"/>
  <c r="AX1706" i="3"/>
  <c r="AZ1706" i="3" s="1"/>
  <c r="AY1706" i="3"/>
  <c r="BA1706" i="3"/>
  <c r="BC1706" i="3" s="1"/>
  <c r="BB1706" i="3"/>
  <c r="BD1706" i="3"/>
  <c r="BF1706" i="3" s="1"/>
  <c r="U1706" i="3"/>
  <c r="J1706" i="3" s="1"/>
  <c r="T1706" i="3" s="1"/>
  <c r="BG1706" i="3"/>
  <c r="BI1706" i="3" s="1"/>
  <c r="N1705" i="11"/>
  <c r="O1705" i="11"/>
  <c r="P1705" i="11"/>
  <c r="A1706" i="11"/>
  <c r="AI1707" i="3"/>
  <c r="AK1707" i="3" s="1"/>
  <c r="AL1707" i="3"/>
  <c r="AN1707" i="3" s="1"/>
  <c r="AM1707" i="3"/>
  <c r="AO1707" i="3"/>
  <c r="AQ1707" i="3" s="1"/>
  <c r="AP1707" i="3"/>
  <c r="AR1707" i="3"/>
  <c r="AT1707" i="3" s="1"/>
  <c r="AS1707" i="3"/>
  <c r="AU1707" i="3"/>
  <c r="AW1707" i="3" s="1"/>
  <c r="AV1707" i="3"/>
  <c r="AX1707" i="3"/>
  <c r="AZ1707" i="3" s="1"/>
  <c r="AY1707" i="3"/>
  <c r="BA1707" i="3"/>
  <c r="BC1707" i="3" s="1"/>
  <c r="BB1707" i="3"/>
  <c r="BD1707" i="3"/>
  <c r="BF1707" i="3" s="1"/>
  <c r="U1707" i="3"/>
  <c r="J1707" i="3" s="1"/>
  <c r="T1707" i="3" s="1"/>
  <c r="BG1707" i="3"/>
  <c r="BI1707" i="3" s="1"/>
  <c r="N1706" i="11"/>
  <c r="O1706" i="11"/>
  <c r="P1706" i="11"/>
  <c r="A1707" i="11"/>
  <c r="AI1708" i="3"/>
  <c r="AK1708" i="3" s="1"/>
  <c r="AL1708" i="3"/>
  <c r="AN1708" i="3" s="1"/>
  <c r="AM1708" i="3"/>
  <c r="AO1708" i="3"/>
  <c r="AQ1708" i="3" s="1"/>
  <c r="AP1708" i="3"/>
  <c r="AR1708" i="3"/>
  <c r="AT1708" i="3" s="1"/>
  <c r="AS1708" i="3"/>
  <c r="AU1708" i="3"/>
  <c r="AW1708" i="3" s="1"/>
  <c r="AV1708" i="3"/>
  <c r="AX1708" i="3"/>
  <c r="AY1708" i="3"/>
  <c r="BA1708" i="3"/>
  <c r="BC1708" i="3" s="1"/>
  <c r="BB1708" i="3"/>
  <c r="BD1708" i="3"/>
  <c r="BF1708" i="3" s="1"/>
  <c r="U1708" i="3"/>
  <c r="BH1708" i="3" s="1"/>
  <c r="BG1708" i="3"/>
  <c r="BI1708" i="3" s="1"/>
  <c r="N1707" i="11"/>
  <c r="O1707" i="11"/>
  <c r="P1707" i="11"/>
  <c r="A1708" i="11"/>
  <c r="AI1709" i="3"/>
  <c r="AK1709" i="3" s="1"/>
  <c r="AL1709" i="3"/>
  <c r="AN1709" i="3" s="1"/>
  <c r="AM1709" i="3"/>
  <c r="AO1709" i="3"/>
  <c r="AQ1709" i="3" s="1"/>
  <c r="AP1709" i="3"/>
  <c r="AR1709" i="3"/>
  <c r="AT1709" i="3" s="1"/>
  <c r="AS1709" i="3"/>
  <c r="AU1709" i="3"/>
  <c r="AW1709" i="3" s="1"/>
  <c r="AV1709" i="3"/>
  <c r="AX1709" i="3"/>
  <c r="AZ1709" i="3" s="1"/>
  <c r="AY1709" i="3"/>
  <c r="BA1709" i="3"/>
  <c r="BC1709" i="3" s="1"/>
  <c r="BB1709" i="3"/>
  <c r="BD1709" i="3"/>
  <c r="BF1709" i="3" s="1"/>
  <c r="U1709" i="3"/>
  <c r="BG1709" i="3"/>
  <c r="BI1709" i="3" s="1"/>
  <c r="N1708" i="11"/>
  <c r="O1708" i="11"/>
  <c r="P1708" i="11"/>
  <c r="A1709" i="11"/>
  <c r="AI1710" i="3"/>
  <c r="AK1710" i="3" s="1"/>
  <c r="AL1710" i="3"/>
  <c r="AN1710" i="3" s="1"/>
  <c r="AM1710" i="3"/>
  <c r="AO1710" i="3"/>
  <c r="AQ1710" i="3" s="1"/>
  <c r="AP1710" i="3"/>
  <c r="AR1710" i="3"/>
  <c r="AT1710" i="3" s="1"/>
  <c r="AS1710" i="3"/>
  <c r="AU1710" i="3"/>
  <c r="AW1710" i="3" s="1"/>
  <c r="AV1710" i="3"/>
  <c r="AX1710" i="3"/>
  <c r="AZ1710" i="3" s="1"/>
  <c r="AY1710" i="3"/>
  <c r="BA1710" i="3"/>
  <c r="BC1710" i="3" s="1"/>
  <c r="BB1710" i="3"/>
  <c r="BD1710" i="3"/>
  <c r="BF1710" i="3" s="1"/>
  <c r="U1710" i="3"/>
  <c r="BG1710" i="3"/>
  <c r="BI1710" i="3" s="1"/>
  <c r="N1709" i="11"/>
  <c r="O1709" i="11"/>
  <c r="P1709" i="11"/>
  <c r="A1710" i="11"/>
  <c r="AI1711" i="3"/>
  <c r="AK1711" i="3" s="1"/>
  <c r="AL1711" i="3"/>
  <c r="AM1711" i="3"/>
  <c r="AO1711" i="3"/>
  <c r="AQ1711" i="3" s="1"/>
  <c r="AP1711" i="3"/>
  <c r="AR1711" i="3"/>
  <c r="AT1711" i="3" s="1"/>
  <c r="AS1711" i="3"/>
  <c r="AU1711" i="3"/>
  <c r="AW1711" i="3" s="1"/>
  <c r="AV1711" i="3"/>
  <c r="AX1711" i="3"/>
  <c r="AZ1711" i="3" s="1"/>
  <c r="AY1711" i="3"/>
  <c r="BA1711" i="3"/>
  <c r="BC1711" i="3" s="1"/>
  <c r="BB1711" i="3"/>
  <c r="BD1711" i="3"/>
  <c r="BF1711" i="3" s="1"/>
  <c r="U1711" i="3"/>
  <c r="BG1711" i="3"/>
  <c r="BI1711" i="3" s="1"/>
  <c r="N1710" i="11"/>
  <c r="O1710" i="11"/>
  <c r="P1710" i="11"/>
  <c r="A1711" i="11"/>
  <c r="AI1712" i="3"/>
  <c r="AK1712" i="3" s="1"/>
  <c r="AL1712" i="3"/>
  <c r="AN1712" i="3" s="1"/>
  <c r="AM1712" i="3"/>
  <c r="AO1712" i="3"/>
  <c r="AQ1712" i="3" s="1"/>
  <c r="AP1712" i="3"/>
  <c r="AR1712" i="3"/>
  <c r="AT1712" i="3" s="1"/>
  <c r="AS1712" i="3"/>
  <c r="AU1712" i="3"/>
  <c r="AW1712" i="3" s="1"/>
  <c r="AV1712" i="3"/>
  <c r="AX1712" i="3"/>
  <c r="AZ1712" i="3" s="1"/>
  <c r="AY1712" i="3"/>
  <c r="BA1712" i="3"/>
  <c r="BC1712" i="3" s="1"/>
  <c r="BB1712" i="3"/>
  <c r="BD1712" i="3"/>
  <c r="BF1712" i="3" s="1"/>
  <c r="U1712" i="3"/>
  <c r="BG1712" i="3"/>
  <c r="BI1712" i="3" s="1"/>
  <c r="N1711" i="11"/>
  <c r="O1711" i="11"/>
  <c r="P1711" i="11"/>
  <c r="A1712" i="11"/>
  <c r="AI1713" i="3"/>
  <c r="AK1713" i="3" s="1"/>
  <c r="AL1713" i="3"/>
  <c r="AN1713" i="3" s="1"/>
  <c r="AM1713" i="3"/>
  <c r="AO1713" i="3"/>
  <c r="AQ1713" i="3" s="1"/>
  <c r="AP1713" i="3"/>
  <c r="AR1713" i="3"/>
  <c r="AT1713" i="3" s="1"/>
  <c r="AS1713" i="3"/>
  <c r="AU1713" i="3"/>
  <c r="AW1713" i="3" s="1"/>
  <c r="AV1713" i="3"/>
  <c r="AX1713" i="3"/>
  <c r="AZ1713" i="3" s="1"/>
  <c r="AY1713" i="3"/>
  <c r="BA1713" i="3"/>
  <c r="BC1713" i="3" s="1"/>
  <c r="BB1713" i="3"/>
  <c r="BD1713" i="3"/>
  <c r="BF1713" i="3" s="1"/>
  <c r="U1713" i="3"/>
  <c r="BG1713" i="3"/>
  <c r="BI1713" i="3" s="1"/>
  <c r="N1712" i="11"/>
  <c r="O1712" i="11"/>
  <c r="P1712" i="11"/>
  <c r="A1713" i="11"/>
  <c r="AI1714" i="3"/>
  <c r="AK1714" i="3" s="1"/>
  <c r="AL1714" i="3"/>
  <c r="AN1714" i="3" s="1"/>
  <c r="AM1714" i="3"/>
  <c r="AO1714" i="3"/>
  <c r="AQ1714" i="3" s="1"/>
  <c r="AP1714" i="3"/>
  <c r="AR1714" i="3"/>
  <c r="AT1714" i="3" s="1"/>
  <c r="AS1714" i="3"/>
  <c r="AU1714" i="3"/>
  <c r="AW1714" i="3" s="1"/>
  <c r="AV1714" i="3"/>
  <c r="AX1714" i="3"/>
  <c r="AY1714" i="3"/>
  <c r="BA1714" i="3"/>
  <c r="BC1714" i="3" s="1"/>
  <c r="BB1714" i="3"/>
  <c r="BD1714" i="3"/>
  <c r="BF1714" i="3" s="1"/>
  <c r="U1714" i="3"/>
  <c r="J1714" i="3" s="1"/>
  <c r="T1714" i="3" s="1"/>
  <c r="BG1714" i="3"/>
  <c r="BI1714" i="3" s="1"/>
  <c r="N1713" i="11"/>
  <c r="O1713" i="11"/>
  <c r="P1713" i="11"/>
  <c r="A1714" i="11"/>
  <c r="AI1715" i="3"/>
  <c r="AK1715" i="3" s="1"/>
  <c r="AL1715" i="3"/>
  <c r="AN1715" i="3" s="1"/>
  <c r="AM1715" i="3"/>
  <c r="AO1715" i="3"/>
  <c r="AQ1715" i="3" s="1"/>
  <c r="AP1715" i="3"/>
  <c r="AR1715" i="3"/>
  <c r="AT1715" i="3" s="1"/>
  <c r="AS1715" i="3"/>
  <c r="AU1715" i="3"/>
  <c r="AW1715" i="3" s="1"/>
  <c r="AV1715" i="3"/>
  <c r="AX1715" i="3"/>
  <c r="AZ1715" i="3" s="1"/>
  <c r="AY1715" i="3"/>
  <c r="BA1715" i="3"/>
  <c r="BC1715" i="3" s="1"/>
  <c r="BB1715" i="3"/>
  <c r="BD1715" i="3"/>
  <c r="BF1715" i="3" s="1"/>
  <c r="U1715" i="3"/>
  <c r="J1715" i="3" s="1"/>
  <c r="T1715" i="3" s="1"/>
  <c r="BG1715" i="3"/>
  <c r="BI1715" i="3" s="1"/>
  <c r="N1714" i="11"/>
  <c r="O1714" i="11"/>
  <c r="P1714" i="11"/>
  <c r="A1715" i="11"/>
  <c r="AI1716" i="3"/>
  <c r="AK1716" i="3" s="1"/>
  <c r="AL1716" i="3"/>
  <c r="AN1716" i="3" s="1"/>
  <c r="AM1716" i="3"/>
  <c r="AO1716" i="3"/>
  <c r="AQ1716" i="3" s="1"/>
  <c r="AP1716" i="3"/>
  <c r="AR1716" i="3"/>
  <c r="AT1716" i="3" s="1"/>
  <c r="AS1716" i="3"/>
  <c r="AU1716" i="3"/>
  <c r="AW1716" i="3" s="1"/>
  <c r="AV1716" i="3"/>
  <c r="AX1716" i="3"/>
  <c r="AZ1716" i="3" s="1"/>
  <c r="AY1716" i="3"/>
  <c r="BA1716" i="3"/>
  <c r="BC1716" i="3" s="1"/>
  <c r="BB1716" i="3"/>
  <c r="BD1716" i="3"/>
  <c r="BF1716" i="3" s="1"/>
  <c r="U1716" i="3"/>
  <c r="J1716" i="3" s="1"/>
  <c r="T1716" i="3" s="1"/>
  <c r="BG1716" i="3"/>
  <c r="BI1716" i="3" s="1"/>
  <c r="N1715" i="11"/>
  <c r="O1715" i="11"/>
  <c r="P1715" i="11"/>
  <c r="A1716" i="11"/>
  <c r="AI1717" i="3"/>
  <c r="AK1717" i="3" s="1"/>
  <c r="AL1717" i="3"/>
  <c r="AN1717" i="3" s="1"/>
  <c r="AM1717" i="3"/>
  <c r="AO1717" i="3"/>
  <c r="AQ1717" i="3" s="1"/>
  <c r="AP1717" i="3"/>
  <c r="AR1717" i="3"/>
  <c r="AT1717" i="3" s="1"/>
  <c r="AS1717" i="3"/>
  <c r="AU1717" i="3"/>
  <c r="AW1717" i="3" s="1"/>
  <c r="AV1717" i="3"/>
  <c r="AX1717" i="3"/>
  <c r="AZ1717" i="3" s="1"/>
  <c r="AY1717" i="3"/>
  <c r="BA1717" i="3"/>
  <c r="BC1717" i="3" s="1"/>
  <c r="BB1717" i="3"/>
  <c r="BD1717" i="3"/>
  <c r="BF1717" i="3" s="1"/>
  <c r="U1717" i="3"/>
  <c r="BG1717" i="3"/>
  <c r="BI1717" i="3" s="1"/>
  <c r="N1716" i="11"/>
  <c r="O1716" i="11"/>
  <c r="P1716" i="11"/>
  <c r="A1717" i="11"/>
  <c r="AI1718" i="3"/>
  <c r="AK1718" i="3" s="1"/>
  <c r="AL1718" i="3"/>
  <c r="AN1718" i="3" s="1"/>
  <c r="AM1718" i="3"/>
  <c r="AO1718" i="3"/>
  <c r="AQ1718" i="3" s="1"/>
  <c r="AP1718" i="3"/>
  <c r="AR1718" i="3"/>
  <c r="AT1718" i="3" s="1"/>
  <c r="AS1718" i="3"/>
  <c r="AU1718" i="3"/>
  <c r="AW1718" i="3" s="1"/>
  <c r="AV1718" i="3"/>
  <c r="AX1718" i="3"/>
  <c r="AZ1718" i="3" s="1"/>
  <c r="AY1718" i="3"/>
  <c r="BA1718" i="3"/>
  <c r="BC1718" i="3" s="1"/>
  <c r="BB1718" i="3"/>
  <c r="BD1718" i="3"/>
  <c r="BF1718" i="3" s="1"/>
  <c r="U1718" i="3"/>
  <c r="J1718" i="3" s="1"/>
  <c r="T1718" i="3" s="1"/>
  <c r="BG1718" i="3"/>
  <c r="BI1718" i="3" s="1"/>
  <c r="N1717" i="11"/>
  <c r="O1717" i="11"/>
  <c r="P1717" i="11"/>
  <c r="A1718" i="11"/>
  <c r="AI1719" i="3"/>
  <c r="AK1719" i="3" s="1"/>
  <c r="AL1719" i="3"/>
  <c r="AM1719" i="3"/>
  <c r="AO1719" i="3"/>
  <c r="AQ1719" i="3" s="1"/>
  <c r="AP1719" i="3"/>
  <c r="AR1719" i="3"/>
  <c r="AT1719" i="3" s="1"/>
  <c r="AS1719" i="3"/>
  <c r="AU1719" i="3"/>
  <c r="AW1719" i="3" s="1"/>
  <c r="AV1719" i="3"/>
  <c r="AX1719" i="3"/>
  <c r="AZ1719" i="3" s="1"/>
  <c r="AY1719" i="3"/>
  <c r="BA1719" i="3"/>
  <c r="BC1719" i="3" s="1"/>
  <c r="BB1719" i="3"/>
  <c r="BD1719" i="3"/>
  <c r="BF1719" i="3" s="1"/>
  <c r="U1719" i="3"/>
  <c r="BE1719" i="3" s="1"/>
  <c r="BG1719" i="3"/>
  <c r="BI1719" i="3" s="1"/>
  <c r="N1718" i="11"/>
  <c r="O1718" i="11"/>
  <c r="P1718" i="11"/>
  <c r="A1719" i="11"/>
  <c r="AI1720" i="3"/>
  <c r="AK1720" i="3" s="1"/>
  <c r="AL1720" i="3"/>
  <c r="AN1720" i="3" s="1"/>
  <c r="AM1720" i="3"/>
  <c r="AO1720" i="3"/>
  <c r="AQ1720" i="3" s="1"/>
  <c r="AP1720" i="3"/>
  <c r="AR1720" i="3"/>
  <c r="AT1720" i="3" s="1"/>
  <c r="AS1720" i="3"/>
  <c r="AU1720" i="3"/>
  <c r="AW1720" i="3" s="1"/>
  <c r="AV1720" i="3"/>
  <c r="AX1720" i="3"/>
  <c r="AZ1720" i="3" s="1"/>
  <c r="AY1720" i="3"/>
  <c r="BA1720" i="3"/>
  <c r="BC1720" i="3" s="1"/>
  <c r="BB1720" i="3"/>
  <c r="BD1720" i="3"/>
  <c r="BF1720" i="3" s="1"/>
  <c r="U1720" i="3"/>
  <c r="BG1720" i="3"/>
  <c r="BI1720" i="3" s="1"/>
  <c r="N1719" i="11"/>
  <c r="O1719" i="11"/>
  <c r="P1719" i="11"/>
  <c r="A1720" i="11"/>
  <c r="AI1721" i="3"/>
  <c r="AK1721" i="3" s="1"/>
  <c r="AL1721" i="3"/>
  <c r="AN1721" i="3" s="1"/>
  <c r="AM1721" i="3"/>
  <c r="AO1721" i="3"/>
  <c r="AQ1721" i="3" s="1"/>
  <c r="AP1721" i="3"/>
  <c r="AR1721" i="3"/>
  <c r="AT1721" i="3" s="1"/>
  <c r="AS1721" i="3"/>
  <c r="AU1721" i="3"/>
  <c r="AW1721" i="3" s="1"/>
  <c r="AV1721" i="3"/>
  <c r="AX1721" i="3"/>
  <c r="AZ1721" i="3" s="1"/>
  <c r="AY1721" i="3"/>
  <c r="BA1721" i="3"/>
  <c r="BC1721" i="3" s="1"/>
  <c r="BB1721" i="3"/>
  <c r="BD1721" i="3"/>
  <c r="BF1721" i="3" s="1"/>
  <c r="U1721" i="3"/>
  <c r="BG1721" i="3"/>
  <c r="BI1721" i="3" s="1"/>
  <c r="N1720" i="11"/>
  <c r="O1720" i="11"/>
  <c r="P1720" i="11"/>
  <c r="A1721" i="11"/>
  <c r="AI1722" i="3"/>
  <c r="AK1722" i="3" s="1"/>
  <c r="AL1722" i="3"/>
  <c r="AN1722" i="3" s="1"/>
  <c r="AM1722" i="3"/>
  <c r="AO1722" i="3"/>
  <c r="AQ1722" i="3" s="1"/>
  <c r="AP1722" i="3"/>
  <c r="AR1722" i="3"/>
  <c r="AT1722" i="3" s="1"/>
  <c r="AS1722" i="3"/>
  <c r="AU1722" i="3"/>
  <c r="AW1722" i="3" s="1"/>
  <c r="AV1722" i="3"/>
  <c r="AX1722" i="3"/>
  <c r="AZ1722" i="3" s="1"/>
  <c r="AY1722" i="3"/>
  <c r="BA1722" i="3"/>
  <c r="BC1722" i="3" s="1"/>
  <c r="BB1722" i="3"/>
  <c r="BD1722" i="3"/>
  <c r="BF1722" i="3" s="1"/>
  <c r="U1722" i="3"/>
  <c r="J1722" i="3" s="1"/>
  <c r="T1722" i="3" s="1"/>
  <c r="BG1722" i="3"/>
  <c r="BI1722" i="3" s="1"/>
  <c r="N1721" i="11"/>
  <c r="O1721" i="11"/>
  <c r="P1721" i="11"/>
  <c r="A1722" i="11"/>
  <c r="AI1723" i="3"/>
  <c r="AK1723" i="3" s="1"/>
  <c r="AL1723" i="3"/>
  <c r="AN1723" i="3" s="1"/>
  <c r="AM1723" i="3"/>
  <c r="AO1723" i="3"/>
  <c r="AQ1723" i="3" s="1"/>
  <c r="AP1723" i="3"/>
  <c r="AR1723" i="3"/>
  <c r="AT1723" i="3" s="1"/>
  <c r="AS1723" i="3"/>
  <c r="AU1723" i="3"/>
  <c r="AW1723" i="3" s="1"/>
  <c r="AV1723" i="3"/>
  <c r="AX1723" i="3"/>
  <c r="AZ1723" i="3" s="1"/>
  <c r="AY1723" i="3"/>
  <c r="BA1723" i="3"/>
  <c r="BC1723" i="3" s="1"/>
  <c r="BB1723" i="3"/>
  <c r="BD1723" i="3"/>
  <c r="BF1723" i="3" s="1"/>
  <c r="U1723" i="3"/>
  <c r="J1723" i="3" s="1"/>
  <c r="T1723" i="3" s="1"/>
  <c r="BG1723" i="3"/>
  <c r="BI1723" i="3" s="1"/>
  <c r="N1722" i="11"/>
  <c r="O1722" i="11"/>
  <c r="P1722" i="11"/>
  <c r="A1723" i="11"/>
  <c r="AI1724" i="3"/>
  <c r="AK1724" i="3" s="1"/>
  <c r="AL1724" i="3"/>
  <c r="AM1724" i="3"/>
  <c r="AO1724" i="3"/>
  <c r="AQ1724" i="3" s="1"/>
  <c r="AP1724" i="3"/>
  <c r="AR1724" i="3"/>
  <c r="AT1724" i="3" s="1"/>
  <c r="AS1724" i="3"/>
  <c r="AU1724" i="3"/>
  <c r="AW1724" i="3" s="1"/>
  <c r="AV1724" i="3"/>
  <c r="AX1724" i="3"/>
  <c r="AZ1724" i="3" s="1"/>
  <c r="AY1724" i="3"/>
  <c r="BA1724" i="3"/>
  <c r="BC1724" i="3" s="1"/>
  <c r="BB1724" i="3"/>
  <c r="BD1724" i="3"/>
  <c r="BF1724" i="3" s="1"/>
  <c r="U1724" i="3"/>
  <c r="BG1724" i="3"/>
  <c r="BI1724" i="3" s="1"/>
  <c r="N1723" i="11"/>
  <c r="O1723" i="11"/>
  <c r="P1723" i="11"/>
  <c r="A1724" i="11"/>
  <c r="AI1725" i="3"/>
  <c r="AK1725" i="3" s="1"/>
  <c r="AL1725" i="3"/>
  <c r="AN1725" i="3" s="1"/>
  <c r="AM1725" i="3"/>
  <c r="AO1725" i="3"/>
  <c r="AQ1725" i="3" s="1"/>
  <c r="AP1725" i="3"/>
  <c r="AR1725" i="3"/>
  <c r="AT1725" i="3" s="1"/>
  <c r="AS1725" i="3"/>
  <c r="AU1725" i="3"/>
  <c r="AW1725" i="3" s="1"/>
  <c r="AV1725" i="3"/>
  <c r="AX1725" i="3"/>
  <c r="AZ1725" i="3" s="1"/>
  <c r="AY1725" i="3"/>
  <c r="BA1725" i="3"/>
  <c r="BC1725" i="3" s="1"/>
  <c r="BB1725" i="3"/>
  <c r="BD1725" i="3"/>
  <c r="BF1725" i="3" s="1"/>
  <c r="U1725" i="3"/>
  <c r="K1725" i="3" s="1"/>
  <c r="BG1725" i="3"/>
  <c r="BI1725" i="3" s="1"/>
  <c r="N1724" i="11"/>
  <c r="O1724" i="11"/>
  <c r="P1724" i="11"/>
  <c r="A1725" i="11"/>
  <c r="AI1726" i="3"/>
  <c r="AK1726" i="3" s="1"/>
  <c r="AL1726" i="3"/>
  <c r="AN1726" i="3" s="1"/>
  <c r="AM1726" i="3"/>
  <c r="AO1726" i="3"/>
  <c r="AQ1726" i="3" s="1"/>
  <c r="AP1726" i="3"/>
  <c r="AR1726" i="3"/>
  <c r="AT1726" i="3" s="1"/>
  <c r="AS1726" i="3"/>
  <c r="AU1726" i="3"/>
  <c r="AW1726" i="3" s="1"/>
  <c r="AV1726" i="3"/>
  <c r="AX1726" i="3"/>
  <c r="AZ1726" i="3" s="1"/>
  <c r="AY1726" i="3"/>
  <c r="BA1726" i="3"/>
  <c r="BC1726" i="3" s="1"/>
  <c r="BB1726" i="3"/>
  <c r="BD1726" i="3"/>
  <c r="BF1726" i="3" s="1"/>
  <c r="U1726" i="3"/>
  <c r="BG1726" i="3"/>
  <c r="BI1726" i="3" s="1"/>
  <c r="N1725" i="11"/>
  <c r="O1725" i="11"/>
  <c r="P1725" i="11"/>
  <c r="A1726" i="11"/>
  <c r="AI1727" i="3"/>
  <c r="AK1727" i="3" s="1"/>
  <c r="AL1727" i="3"/>
  <c r="AM1727" i="3"/>
  <c r="AO1727" i="3"/>
  <c r="AQ1727" i="3" s="1"/>
  <c r="AP1727" i="3"/>
  <c r="AR1727" i="3"/>
  <c r="AT1727" i="3" s="1"/>
  <c r="AS1727" i="3"/>
  <c r="AU1727" i="3"/>
  <c r="AW1727" i="3" s="1"/>
  <c r="AV1727" i="3"/>
  <c r="AX1727" i="3"/>
  <c r="AZ1727" i="3" s="1"/>
  <c r="AY1727" i="3"/>
  <c r="BA1727" i="3"/>
  <c r="BC1727" i="3" s="1"/>
  <c r="BB1727" i="3"/>
  <c r="BD1727" i="3"/>
  <c r="BF1727" i="3" s="1"/>
  <c r="U1727" i="3"/>
  <c r="K1727" i="3" s="1"/>
  <c r="BG1727" i="3"/>
  <c r="BI1727" i="3" s="1"/>
  <c r="N1726" i="11"/>
  <c r="O1726" i="11"/>
  <c r="P1726" i="11"/>
  <c r="A1727" i="11"/>
  <c r="AI1728" i="3"/>
  <c r="AK1728" i="3" s="1"/>
  <c r="AL1728" i="3"/>
  <c r="AN1728" i="3" s="1"/>
  <c r="AM1728" i="3"/>
  <c r="AO1728" i="3"/>
  <c r="AQ1728" i="3" s="1"/>
  <c r="AP1728" i="3"/>
  <c r="AR1728" i="3"/>
  <c r="AS1728" i="3"/>
  <c r="AU1728" i="3"/>
  <c r="AW1728" i="3" s="1"/>
  <c r="AV1728" i="3"/>
  <c r="AX1728" i="3"/>
  <c r="AZ1728" i="3" s="1"/>
  <c r="AY1728" i="3"/>
  <c r="BA1728" i="3"/>
  <c r="BC1728" i="3" s="1"/>
  <c r="BB1728" i="3"/>
  <c r="BD1728" i="3"/>
  <c r="BF1728" i="3" s="1"/>
  <c r="U1728" i="3"/>
  <c r="J1728" i="3" s="1"/>
  <c r="T1728" i="3" s="1"/>
  <c r="BG1728" i="3"/>
  <c r="BI1728" i="3" s="1"/>
  <c r="N1727" i="11"/>
  <c r="O1727" i="11"/>
  <c r="P1727" i="11"/>
  <c r="A1728" i="11"/>
  <c r="AI1729" i="3"/>
  <c r="AK1729" i="3" s="1"/>
  <c r="AL1729" i="3"/>
  <c r="AN1729" i="3" s="1"/>
  <c r="AM1729" i="3"/>
  <c r="AO1729" i="3"/>
  <c r="AP1729" i="3"/>
  <c r="AR1729" i="3"/>
  <c r="AT1729" i="3" s="1"/>
  <c r="AS1729" i="3"/>
  <c r="AU1729" i="3"/>
  <c r="AW1729" i="3" s="1"/>
  <c r="AV1729" i="3"/>
  <c r="AX1729" i="3"/>
  <c r="AZ1729" i="3" s="1"/>
  <c r="AY1729" i="3"/>
  <c r="BA1729" i="3"/>
  <c r="BC1729" i="3" s="1"/>
  <c r="BB1729" i="3"/>
  <c r="BD1729" i="3"/>
  <c r="BF1729" i="3" s="1"/>
  <c r="U1729" i="3"/>
  <c r="BG1729" i="3"/>
  <c r="BI1729" i="3" s="1"/>
  <c r="N1728" i="11"/>
  <c r="O1728" i="11"/>
  <c r="P1728" i="11"/>
  <c r="A1729" i="11"/>
  <c r="AI1730" i="3"/>
  <c r="AK1730" i="3" s="1"/>
  <c r="AL1730" i="3"/>
  <c r="AN1730" i="3" s="1"/>
  <c r="AM1730" i="3"/>
  <c r="AO1730" i="3"/>
  <c r="AQ1730" i="3" s="1"/>
  <c r="AP1730" i="3"/>
  <c r="AR1730" i="3"/>
  <c r="AT1730" i="3" s="1"/>
  <c r="AS1730" i="3"/>
  <c r="AU1730" i="3"/>
  <c r="AW1730" i="3" s="1"/>
  <c r="AV1730" i="3"/>
  <c r="AX1730" i="3"/>
  <c r="AZ1730" i="3" s="1"/>
  <c r="AY1730" i="3"/>
  <c r="BA1730" i="3"/>
  <c r="BC1730" i="3" s="1"/>
  <c r="BB1730" i="3"/>
  <c r="BD1730" i="3"/>
  <c r="BF1730" i="3" s="1"/>
  <c r="U1730" i="3"/>
  <c r="K1730" i="3" s="1"/>
  <c r="BG1730" i="3"/>
  <c r="BI1730" i="3" s="1"/>
  <c r="N1729" i="11"/>
  <c r="O1729" i="11"/>
  <c r="P1729" i="11"/>
  <c r="A1730" i="11"/>
  <c r="AI1731" i="3"/>
  <c r="AK1731" i="3" s="1"/>
  <c r="AL1731" i="3"/>
  <c r="AN1731" i="3" s="1"/>
  <c r="AM1731" i="3"/>
  <c r="AO1731" i="3"/>
  <c r="AQ1731" i="3" s="1"/>
  <c r="AP1731" i="3"/>
  <c r="AR1731" i="3"/>
  <c r="AT1731" i="3" s="1"/>
  <c r="AS1731" i="3"/>
  <c r="AU1731" i="3"/>
  <c r="AW1731" i="3" s="1"/>
  <c r="AV1731" i="3"/>
  <c r="AX1731" i="3"/>
  <c r="AZ1731" i="3" s="1"/>
  <c r="AY1731" i="3"/>
  <c r="BA1731" i="3"/>
  <c r="BC1731" i="3" s="1"/>
  <c r="BB1731" i="3"/>
  <c r="BD1731" i="3"/>
  <c r="BF1731" i="3" s="1"/>
  <c r="U1731" i="3"/>
  <c r="J1731" i="3" s="1"/>
  <c r="T1731" i="3" s="1"/>
  <c r="BG1731" i="3"/>
  <c r="BI1731" i="3" s="1"/>
  <c r="N1730" i="11"/>
  <c r="O1730" i="11"/>
  <c r="P1730" i="11"/>
  <c r="A1731" i="11"/>
  <c r="AI1732" i="3"/>
  <c r="AK1732" i="3" s="1"/>
  <c r="AL1732" i="3"/>
  <c r="AN1732" i="3" s="1"/>
  <c r="AM1732" i="3"/>
  <c r="AO1732" i="3"/>
  <c r="AQ1732" i="3" s="1"/>
  <c r="AP1732" i="3"/>
  <c r="AR1732" i="3"/>
  <c r="AS1732" i="3"/>
  <c r="AU1732" i="3"/>
  <c r="AW1732" i="3" s="1"/>
  <c r="AV1732" i="3"/>
  <c r="AX1732" i="3"/>
  <c r="AZ1732" i="3" s="1"/>
  <c r="AY1732" i="3"/>
  <c r="BA1732" i="3"/>
  <c r="BC1732" i="3" s="1"/>
  <c r="BB1732" i="3"/>
  <c r="BD1732" i="3"/>
  <c r="BF1732" i="3" s="1"/>
  <c r="U1732" i="3"/>
  <c r="K1732" i="3" s="1"/>
  <c r="BG1732" i="3"/>
  <c r="BI1732" i="3" s="1"/>
  <c r="N1731" i="11"/>
  <c r="O1731" i="11"/>
  <c r="P1731" i="11"/>
  <c r="A1732" i="11"/>
  <c r="AI1733" i="3"/>
  <c r="AK1733" i="3" s="1"/>
  <c r="AL1733" i="3"/>
  <c r="AN1733" i="3" s="1"/>
  <c r="AM1733" i="3"/>
  <c r="AO1733" i="3"/>
  <c r="AQ1733" i="3" s="1"/>
  <c r="AP1733" i="3"/>
  <c r="AR1733" i="3"/>
  <c r="AT1733" i="3" s="1"/>
  <c r="AS1733" i="3"/>
  <c r="AU1733" i="3"/>
  <c r="AW1733" i="3" s="1"/>
  <c r="AV1733" i="3"/>
  <c r="AX1733" i="3"/>
  <c r="AZ1733" i="3" s="1"/>
  <c r="AY1733" i="3"/>
  <c r="BA1733" i="3"/>
  <c r="BC1733" i="3" s="1"/>
  <c r="BB1733" i="3"/>
  <c r="BD1733" i="3"/>
  <c r="BF1733" i="3" s="1"/>
  <c r="U1733" i="3"/>
  <c r="BG1733" i="3"/>
  <c r="BI1733" i="3" s="1"/>
  <c r="N1732" i="11"/>
  <c r="O1732" i="11"/>
  <c r="P1732" i="11"/>
  <c r="A1733" i="11"/>
  <c r="AI1734" i="3"/>
  <c r="AK1734" i="3" s="1"/>
  <c r="AL1734" i="3"/>
  <c r="AN1734" i="3" s="1"/>
  <c r="AM1734" i="3"/>
  <c r="AO1734" i="3"/>
  <c r="AQ1734" i="3" s="1"/>
  <c r="AP1734" i="3"/>
  <c r="AR1734" i="3"/>
  <c r="AT1734" i="3" s="1"/>
  <c r="AS1734" i="3"/>
  <c r="AU1734" i="3"/>
  <c r="AW1734" i="3" s="1"/>
  <c r="AV1734" i="3"/>
  <c r="AX1734" i="3"/>
  <c r="AZ1734" i="3" s="1"/>
  <c r="AY1734" i="3"/>
  <c r="BA1734" i="3"/>
  <c r="BC1734" i="3" s="1"/>
  <c r="BB1734" i="3"/>
  <c r="BD1734" i="3"/>
  <c r="BF1734" i="3" s="1"/>
  <c r="U1734" i="3"/>
  <c r="BE1734" i="3" s="1"/>
  <c r="BG1734" i="3"/>
  <c r="BI1734" i="3" s="1"/>
  <c r="N1733" i="11"/>
  <c r="O1733" i="11"/>
  <c r="P1733" i="11"/>
  <c r="A1734" i="11"/>
  <c r="AI1735" i="3"/>
  <c r="AK1735" i="3" s="1"/>
  <c r="AL1735" i="3"/>
  <c r="AM1735" i="3"/>
  <c r="AO1735" i="3"/>
  <c r="AQ1735" i="3" s="1"/>
  <c r="AP1735" i="3"/>
  <c r="AR1735" i="3"/>
  <c r="AT1735" i="3" s="1"/>
  <c r="AS1735" i="3"/>
  <c r="AU1735" i="3"/>
  <c r="AW1735" i="3" s="1"/>
  <c r="AV1735" i="3"/>
  <c r="AX1735" i="3"/>
  <c r="AZ1735" i="3" s="1"/>
  <c r="AY1735" i="3"/>
  <c r="BA1735" i="3"/>
  <c r="BC1735" i="3" s="1"/>
  <c r="BB1735" i="3"/>
  <c r="BD1735" i="3"/>
  <c r="BF1735" i="3" s="1"/>
  <c r="U1735" i="3"/>
  <c r="K1735" i="3" s="1"/>
  <c r="BG1735" i="3"/>
  <c r="BI1735" i="3" s="1"/>
  <c r="N1734" i="11"/>
  <c r="O1734" i="11"/>
  <c r="P1734" i="11"/>
  <c r="A1735" i="11"/>
  <c r="AI1736" i="3"/>
  <c r="AK1736" i="3" s="1"/>
  <c r="AL1736" i="3"/>
  <c r="AM1736" i="3"/>
  <c r="AO1736" i="3"/>
  <c r="AQ1736" i="3" s="1"/>
  <c r="AP1736" i="3"/>
  <c r="AR1736" i="3"/>
  <c r="AT1736" i="3" s="1"/>
  <c r="AS1736" i="3"/>
  <c r="AU1736" i="3"/>
  <c r="AW1736" i="3" s="1"/>
  <c r="AV1736" i="3"/>
  <c r="AX1736" i="3"/>
  <c r="AZ1736" i="3" s="1"/>
  <c r="AY1736" i="3"/>
  <c r="BA1736" i="3"/>
  <c r="BC1736" i="3" s="1"/>
  <c r="BB1736" i="3"/>
  <c r="BD1736" i="3"/>
  <c r="BF1736" i="3" s="1"/>
  <c r="U1736" i="3"/>
  <c r="BG1736" i="3"/>
  <c r="BI1736" i="3" s="1"/>
  <c r="N1735" i="11"/>
  <c r="O1735" i="11"/>
  <c r="P1735" i="11"/>
  <c r="A1736" i="11"/>
  <c r="AI1737" i="3"/>
  <c r="AK1737" i="3" s="1"/>
  <c r="AL1737" i="3"/>
  <c r="AM1737" i="3"/>
  <c r="AO1737" i="3"/>
  <c r="AQ1737" i="3" s="1"/>
  <c r="AP1737" i="3"/>
  <c r="AR1737" i="3"/>
  <c r="AT1737" i="3" s="1"/>
  <c r="AS1737" i="3"/>
  <c r="AU1737" i="3"/>
  <c r="AW1737" i="3" s="1"/>
  <c r="AV1737" i="3"/>
  <c r="AX1737" i="3"/>
  <c r="AZ1737" i="3" s="1"/>
  <c r="AY1737" i="3"/>
  <c r="BA1737" i="3"/>
  <c r="BC1737" i="3" s="1"/>
  <c r="BB1737" i="3"/>
  <c r="BD1737" i="3"/>
  <c r="BF1737" i="3" s="1"/>
  <c r="U1737" i="3"/>
  <c r="BG1737" i="3"/>
  <c r="BI1737" i="3" s="1"/>
  <c r="N1736" i="11"/>
  <c r="O1736" i="11"/>
  <c r="P1736" i="11"/>
  <c r="A1737" i="11"/>
  <c r="AI1738" i="3"/>
  <c r="AK1738" i="3" s="1"/>
  <c r="AL1738" i="3"/>
  <c r="AN1738" i="3" s="1"/>
  <c r="AM1738" i="3"/>
  <c r="AO1738" i="3"/>
  <c r="AQ1738" i="3" s="1"/>
  <c r="AP1738" i="3"/>
  <c r="AR1738" i="3"/>
  <c r="AT1738" i="3" s="1"/>
  <c r="AS1738" i="3"/>
  <c r="AU1738" i="3"/>
  <c r="AW1738" i="3" s="1"/>
  <c r="AV1738" i="3"/>
  <c r="AX1738" i="3"/>
  <c r="AY1738" i="3"/>
  <c r="BA1738" i="3"/>
  <c r="BC1738" i="3" s="1"/>
  <c r="BB1738" i="3"/>
  <c r="BD1738" i="3"/>
  <c r="BF1738" i="3" s="1"/>
  <c r="U1738" i="3"/>
  <c r="BH1738" i="3" s="1"/>
  <c r="BG1738" i="3"/>
  <c r="BI1738" i="3" s="1"/>
  <c r="N1737" i="11"/>
  <c r="O1737" i="11"/>
  <c r="P1737" i="11"/>
  <c r="A1738" i="11"/>
  <c r="AI1739" i="3"/>
  <c r="AK1739" i="3" s="1"/>
  <c r="AL1739" i="3"/>
  <c r="AN1739" i="3" s="1"/>
  <c r="AM1739" i="3"/>
  <c r="AO1739" i="3"/>
  <c r="AP1739" i="3"/>
  <c r="AR1739" i="3"/>
  <c r="AT1739" i="3" s="1"/>
  <c r="AS1739" i="3"/>
  <c r="AU1739" i="3"/>
  <c r="AW1739" i="3" s="1"/>
  <c r="AV1739" i="3"/>
  <c r="AX1739" i="3"/>
  <c r="AZ1739" i="3" s="1"/>
  <c r="AY1739" i="3"/>
  <c r="BA1739" i="3"/>
  <c r="BC1739" i="3" s="1"/>
  <c r="BB1739" i="3"/>
  <c r="BD1739" i="3"/>
  <c r="BF1739" i="3" s="1"/>
  <c r="U1739" i="3"/>
  <c r="BG1739" i="3"/>
  <c r="BI1739" i="3" s="1"/>
  <c r="N1738" i="11"/>
  <c r="O1738" i="11"/>
  <c r="P1738" i="11"/>
  <c r="A1739" i="11"/>
  <c r="AI1740" i="3"/>
  <c r="AK1740" i="3" s="1"/>
  <c r="AL1740" i="3"/>
  <c r="AM1740" i="3"/>
  <c r="AO1740" i="3"/>
  <c r="AQ1740" i="3" s="1"/>
  <c r="AP1740" i="3"/>
  <c r="AR1740" i="3"/>
  <c r="AT1740" i="3" s="1"/>
  <c r="AS1740" i="3"/>
  <c r="AU1740" i="3"/>
  <c r="AW1740" i="3" s="1"/>
  <c r="AV1740" i="3"/>
  <c r="AX1740" i="3"/>
  <c r="AZ1740" i="3" s="1"/>
  <c r="AY1740" i="3"/>
  <c r="BA1740" i="3"/>
  <c r="BC1740" i="3" s="1"/>
  <c r="BB1740" i="3"/>
  <c r="BD1740" i="3"/>
  <c r="BF1740" i="3" s="1"/>
  <c r="U1740" i="3"/>
  <c r="J1740" i="3" s="1"/>
  <c r="T1740" i="3" s="1"/>
  <c r="BG1740" i="3"/>
  <c r="BI1740" i="3" s="1"/>
  <c r="N1739" i="11"/>
  <c r="O1739" i="11"/>
  <c r="P1739" i="11"/>
  <c r="A1740" i="11"/>
  <c r="AI1741" i="3"/>
  <c r="AK1741" i="3" s="1"/>
  <c r="AL1741" i="3"/>
  <c r="AN1741" i="3" s="1"/>
  <c r="AM1741" i="3"/>
  <c r="AO1741" i="3"/>
  <c r="AQ1741" i="3" s="1"/>
  <c r="AP1741" i="3"/>
  <c r="AR1741" i="3"/>
  <c r="AT1741" i="3" s="1"/>
  <c r="AS1741" i="3"/>
  <c r="AU1741" i="3"/>
  <c r="AW1741" i="3" s="1"/>
  <c r="AV1741" i="3"/>
  <c r="AX1741" i="3"/>
  <c r="AZ1741" i="3" s="1"/>
  <c r="AY1741" i="3"/>
  <c r="BA1741" i="3"/>
  <c r="BC1741" i="3" s="1"/>
  <c r="BB1741" i="3"/>
  <c r="BD1741" i="3"/>
  <c r="BF1741" i="3" s="1"/>
  <c r="U1741" i="3"/>
  <c r="BG1741" i="3"/>
  <c r="BI1741" i="3" s="1"/>
  <c r="N1740" i="11"/>
  <c r="O1740" i="11"/>
  <c r="P1740" i="11"/>
  <c r="A1741" i="11"/>
  <c r="AI1742" i="3"/>
  <c r="AK1742" i="3" s="1"/>
  <c r="AL1742" i="3"/>
  <c r="AM1742" i="3"/>
  <c r="AO1742" i="3"/>
  <c r="AQ1742" i="3" s="1"/>
  <c r="AP1742" i="3"/>
  <c r="AR1742" i="3"/>
  <c r="AT1742" i="3" s="1"/>
  <c r="AS1742" i="3"/>
  <c r="AU1742" i="3"/>
  <c r="AW1742" i="3" s="1"/>
  <c r="AV1742" i="3"/>
  <c r="AX1742" i="3"/>
  <c r="AZ1742" i="3" s="1"/>
  <c r="AY1742" i="3"/>
  <c r="BA1742" i="3"/>
  <c r="BC1742" i="3" s="1"/>
  <c r="BB1742" i="3"/>
  <c r="BD1742" i="3"/>
  <c r="BF1742" i="3" s="1"/>
  <c r="U1742" i="3"/>
  <c r="BG1742" i="3"/>
  <c r="BI1742" i="3" s="1"/>
  <c r="N1741" i="11"/>
  <c r="O1741" i="11"/>
  <c r="P1741" i="11"/>
  <c r="A1742" i="11"/>
  <c r="AI1743" i="3"/>
  <c r="AK1743" i="3" s="1"/>
  <c r="AL1743" i="3"/>
  <c r="AM1743" i="3"/>
  <c r="AO1743" i="3"/>
  <c r="AQ1743" i="3" s="1"/>
  <c r="AP1743" i="3"/>
  <c r="AR1743" i="3"/>
  <c r="AT1743" i="3" s="1"/>
  <c r="AS1743" i="3"/>
  <c r="AU1743" i="3"/>
  <c r="AW1743" i="3" s="1"/>
  <c r="AV1743" i="3"/>
  <c r="AX1743" i="3"/>
  <c r="AZ1743" i="3" s="1"/>
  <c r="AY1743" i="3"/>
  <c r="BA1743" i="3"/>
  <c r="BC1743" i="3" s="1"/>
  <c r="BB1743" i="3"/>
  <c r="BD1743" i="3"/>
  <c r="BF1743" i="3" s="1"/>
  <c r="U1743" i="3"/>
  <c r="J1743" i="3" s="1"/>
  <c r="T1743" i="3" s="1"/>
  <c r="BG1743" i="3"/>
  <c r="BI1743" i="3" s="1"/>
  <c r="N1742" i="11"/>
  <c r="O1742" i="11"/>
  <c r="P1742" i="11"/>
  <c r="A1743" i="11"/>
  <c r="AI1744" i="3"/>
  <c r="AK1744" i="3" s="1"/>
  <c r="AL1744" i="3"/>
  <c r="AN1744" i="3" s="1"/>
  <c r="AM1744" i="3"/>
  <c r="AO1744" i="3"/>
  <c r="AQ1744" i="3" s="1"/>
  <c r="AP1744" i="3"/>
  <c r="AR1744" i="3"/>
  <c r="AS1744" i="3"/>
  <c r="AU1744" i="3"/>
  <c r="AW1744" i="3" s="1"/>
  <c r="AV1744" i="3"/>
  <c r="AX1744" i="3"/>
  <c r="AZ1744" i="3" s="1"/>
  <c r="AY1744" i="3"/>
  <c r="BA1744" i="3"/>
  <c r="BC1744" i="3" s="1"/>
  <c r="BB1744" i="3"/>
  <c r="BD1744" i="3"/>
  <c r="BF1744" i="3" s="1"/>
  <c r="U1744" i="3"/>
  <c r="BG1744" i="3"/>
  <c r="BI1744" i="3" s="1"/>
  <c r="N1743" i="11"/>
  <c r="O1743" i="11"/>
  <c r="P1743" i="11"/>
  <c r="A1744" i="11"/>
  <c r="AI1745" i="3"/>
  <c r="AK1745" i="3" s="1"/>
  <c r="AL1745" i="3"/>
  <c r="AM1745" i="3"/>
  <c r="AO1745" i="3"/>
  <c r="AQ1745" i="3" s="1"/>
  <c r="AP1745" i="3"/>
  <c r="AR1745" i="3"/>
  <c r="AT1745" i="3" s="1"/>
  <c r="AS1745" i="3"/>
  <c r="AU1745" i="3"/>
  <c r="AW1745" i="3" s="1"/>
  <c r="AV1745" i="3"/>
  <c r="AX1745" i="3"/>
  <c r="AZ1745" i="3" s="1"/>
  <c r="AY1745" i="3"/>
  <c r="BA1745" i="3"/>
  <c r="BC1745" i="3" s="1"/>
  <c r="BB1745" i="3"/>
  <c r="BD1745" i="3"/>
  <c r="BF1745" i="3" s="1"/>
  <c r="U1745" i="3"/>
  <c r="BG1745" i="3"/>
  <c r="BI1745" i="3" s="1"/>
  <c r="N1744" i="11"/>
  <c r="O1744" i="11"/>
  <c r="P1744" i="11"/>
  <c r="A1745" i="11"/>
  <c r="AI1746" i="3"/>
  <c r="AK1746" i="3" s="1"/>
  <c r="AL1746" i="3"/>
  <c r="AN1746" i="3" s="1"/>
  <c r="AM1746" i="3"/>
  <c r="AO1746" i="3"/>
  <c r="AQ1746" i="3" s="1"/>
  <c r="AP1746" i="3"/>
  <c r="AR1746" i="3"/>
  <c r="AT1746" i="3" s="1"/>
  <c r="AS1746" i="3"/>
  <c r="AU1746" i="3"/>
  <c r="AW1746" i="3" s="1"/>
  <c r="AV1746" i="3"/>
  <c r="AX1746" i="3"/>
  <c r="AZ1746" i="3" s="1"/>
  <c r="AY1746" i="3"/>
  <c r="BA1746" i="3"/>
  <c r="BC1746" i="3" s="1"/>
  <c r="BB1746" i="3"/>
  <c r="BD1746" i="3"/>
  <c r="BF1746" i="3" s="1"/>
  <c r="U1746" i="3"/>
  <c r="BG1746" i="3"/>
  <c r="BI1746" i="3" s="1"/>
  <c r="N1745" i="11"/>
  <c r="O1745" i="11"/>
  <c r="P1745" i="11"/>
  <c r="A1746" i="11"/>
  <c r="AI1747" i="3"/>
  <c r="AK1747" i="3" s="1"/>
  <c r="AL1747" i="3"/>
  <c r="AN1747" i="3" s="1"/>
  <c r="AM1747" i="3"/>
  <c r="AO1747" i="3"/>
  <c r="AQ1747" i="3" s="1"/>
  <c r="AP1747" i="3"/>
  <c r="AR1747" i="3"/>
  <c r="AT1747" i="3" s="1"/>
  <c r="AS1747" i="3"/>
  <c r="AU1747" i="3"/>
  <c r="AW1747" i="3" s="1"/>
  <c r="AV1747" i="3"/>
  <c r="AX1747" i="3"/>
  <c r="AZ1747" i="3" s="1"/>
  <c r="AY1747" i="3"/>
  <c r="BA1747" i="3"/>
  <c r="BC1747" i="3" s="1"/>
  <c r="BB1747" i="3"/>
  <c r="BD1747" i="3"/>
  <c r="BF1747" i="3" s="1"/>
  <c r="U1747" i="3"/>
  <c r="BE1747" i="3" s="1"/>
  <c r="BG1747" i="3"/>
  <c r="BI1747" i="3" s="1"/>
  <c r="N1746" i="11"/>
  <c r="O1746" i="11"/>
  <c r="P1746" i="11"/>
  <c r="A1747" i="11"/>
  <c r="AI1748" i="3"/>
  <c r="AK1748" i="3" s="1"/>
  <c r="AL1748" i="3"/>
  <c r="AM1748" i="3"/>
  <c r="AO1748" i="3"/>
  <c r="AQ1748" i="3" s="1"/>
  <c r="AP1748" i="3"/>
  <c r="AR1748" i="3"/>
  <c r="AT1748" i="3" s="1"/>
  <c r="AS1748" i="3"/>
  <c r="AU1748" i="3"/>
  <c r="AW1748" i="3" s="1"/>
  <c r="AV1748" i="3"/>
  <c r="AX1748" i="3"/>
  <c r="AZ1748" i="3" s="1"/>
  <c r="AY1748" i="3"/>
  <c r="BA1748" i="3"/>
  <c r="BC1748" i="3" s="1"/>
  <c r="BB1748" i="3"/>
  <c r="BD1748" i="3"/>
  <c r="BF1748" i="3" s="1"/>
  <c r="U1748" i="3"/>
  <c r="BG1748" i="3"/>
  <c r="BI1748" i="3" s="1"/>
  <c r="N1747" i="11"/>
  <c r="O1747" i="11"/>
  <c r="P1747" i="11"/>
  <c r="A1748" i="11"/>
  <c r="AI1749" i="3"/>
  <c r="AK1749" i="3" s="1"/>
  <c r="AL1749" i="3"/>
  <c r="AN1749" i="3" s="1"/>
  <c r="AM1749" i="3"/>
  <c r="AO1749" i="3"/>
  <c r="AQ1749" i="3" s="1"/>
  <c r="AP1749" i="3"/>
  <c r="AR1749" i="3"/>
  <c r="AT1749" i="3" s="1"/>
  <c r="AS1749" i="3"/>
  <c r="AU1749" i="3"/>
  <c r="AW1749" i="3" s="1"/>
  <c r="AV1749" i="3"/>
  <c r="AX1749" i="3"/>
  <c r="AZ1749" i="3" s="1"/>
  <c r="AY1749" i="3"/>
  <c r="BA1749" i="3"/>
  <c r="BC1749" i="3" s="1"/>
  <c r="BB1749" i="3"/>
  <c r="BD1749" i="3"/>
  <c r="BF1749" i="3" s="1"/>
  <c r="U1749" i="3"/>
  <c r="BG1749" i="3"/>
  <c r="BI1749" i="3" s="1"/>
  <c r="N1748" i="11"/>
  <c r="O1748" i="11"/>
  <c r="P1748" i="11"/>
  <c r="A1749" i="11"/>
  <c r="AI1750" i="3"/>
  <c r="AK1750" i="3" s="1"/>
  <c r="AL1750" i="3"/>
  <c r="AN1750" i="3" s="1"/>
  <c r="AM1750" i="3"/>
  <c r="AO1750" i="3"/>
  <c r="AQ1750" i="3" s="1"/>
  <c r="AP1750" i="3"/>
  <c r="AR1750" i="3"/>
  <c r="AT1750" i="3" s="1"/>
  <c r="AS1750" i="3"/>
  <c r="AU1750" i="3"/>
  <c r="AW1750" i="3" s="1"/>
  <c r="AV1750" i="3"/>
  <c r="AX1750" i="3"/>
  <c r="AZ1750" i="3" s="1"/>
  <c r="AY1750" i="3"/>
  <c r="BA1750" i="3"/>
  <c r="BC1750" i="3" s="1"/>
  <c r="BB1750" i="3"/>
  <c r="BD1750" i="3"/>
  <c r="BF1750" i="3" s="1"/>
  <c r="U1750" i="3"/>
  <c r="BG1750" i="3"/>
  <c r="BI1750" i="3" s="1"/>
  <c r="N1749" i="11"/>
  <c r="O1749" i="11"/>
  <c r="P1749" i="11"/>
  <c r="A1750" i="11"/>
  <c r="AI1751" i="3"/>
  <c r="AK1751" i="3" s="1"/>
  <c r="AL1751" i="3"/>
  <c r="AN1751" i="3" s="1"/>
  <c r="AM1751" i="3"/>
  <c r="AO1751" i="3"/>
  <c r="AQ1751" i="3" s="1"/>
  <c r="AP1751" i="3"/>
  <c r="AR1751" i="3"/>
  <c r="AT1751" i="3" s="1"/>
  <c r="AS1751" i="3"/>
  <c r="AU1751" i="3"/>
  <c r="AW1751" i="3" s="1"/>
  <c r="AV1751" i="3"/>
  <c r="AX1751" i="3"/>
  <c r="AZ1751" i="3" s="1"/>
  <c r="AY1751" i="3"/>
  <c r="BA1751" i="3"/>
  <c r="BC1751" i="3" s="1"/>
  <c r="BB1751" i="3"/>
  <c r="BD1751" i="3"/>
  <c r="BF1751" i="3" s="1"/>
  <c r="U1751" i="3"/>
  <c r="J1751" i="3" s="1"/>
  <c r="T1751" i="3" s="1"/>
  <c r="BG1751" i="3"/>
  <c r="BI1751" i="3" s="1"/>
  <c r="N1750" i="11"/>
  <c r="O1750" i="11"/>
  <c r="P1750" i="11"/>
  <c r="A1751" i="11"/>
  <c r="AI1752" i="3"/>
  <c r="AK1752" i="3" s="1"/>
  <c r="AL1752" i="3"/>
  <c r="AN1752" i="3" s="1"/>
  <c r="AM1752" i="3"/>
  <c r="AO1752" i="3"/>
  <c r="AP1752" i="3"/>
  <c r="AR1752" i="3"/>
  <c r="AT1752" i="3" s="1"/>
  <c r="AS1752" i="3"/>
  <c r="AU1752" i="3"/>
  <c r="AW1752" i="3" s="1"/>
  <c r="AV1752" i="3"/>
  <c r="AX1752" i="3"/>
  <c r="AZ1752" i="3" s="1"/>
  <c r="AY1752" i="3"/>
  <c r="BA1752" i="3"/>
  <c r="BC1752" i="3" s="1"/>
  <c r="BB1752" i="3"/>
  <c r="BD1752" i="3"/>
  <c r="BF1752" i="3" s="1"/>
  <c r="U1752" i="3"/>
  <c r="K1752" i="3" s="1"/>
  <c r="BG1752" i="3"/>
  <c r="BI1752" i="3" s="1"/>
  <c r="N1751" i="11"/>
  <c r="O1751" i="11"/>
  <c r="P1751" i="11"/>
  <c r="A1752" i="11"/>
  <c r="AI1753" i="3"/>
  <c r="AK1753" i="3" s="1"/>
  <c r="AL1753" i="3"/>
  <c r="AN1753" i="3" s="1"/>
  <c r="AM1753" i="3"/>
  <c r="AO1753" i="3"/>
  <c r="AQ1753" i="3" s="1"/>
  <c r="AP1753" i="3"/>
  <c r="AR1753" i="3"/>
  <c r="AT1753" i="3" s="1"/>
  <c r="AS1753" i="3"/>
  <c r="AU1753" i="3"/>
  <c r="AW1753" i="3" s="1"/>
  <c r="AV1753" i="3"/>
  <c r="AX1753" i="3"/>
  <c r="AZ1753" i="3" s="1"/>
  <c r="AY1753" i="3"/>
  <c r="BA1753" i="3"/>
  <c r="BC1753" i="3" s="1"/>
  <c r="BB1753" i="3"/>
  <c r="BD1753" i="3"/>
  <c r="BF1753" i="3" s="1"/>
  <c r="U1753" i="3"/>
  <c r="K1753" i="3" s="1"/>
  <c r="BG1753" i="3"/>
  <c r="BI1753" i="3" s="1"/>
  <c r="N1752" i="11"/>
  <c r="O1752" i="11"/>
  <c r="P1752" i="11"/>
  <c r="A1753" i="11"/>
  <c r="AI1754" i="3"/>
  <c r="AK1754" i="3" s="1"/>
  <c r="AL1754" i="3"/>
  <c r="AN1754" i="3" s="1"/>
  <c r="AM1754" i="3"/>
  <c r="AO1754" i="3"/>
  <c r="AQ1754" i="3" s="1"/>
  <c r="AP1754" i="3"/>
  <c r="AR1754" i="3"/>
  <c r="AS1754" i="3"/>
  <c r="AU1754" i="3"/>
  <c r="AW1754" i="3" s="1"/>
  <c r="AV1754" i="3"/>
  <c r="AX1754" i="3"/>
  <c r="AZ1754" i="3" s="1"/>
  <c r="AY1754" i="3"/>
  <c r="BA1754" i="3"/>
  <c r="BC1754" i="3" s="1"/>
  <c r="BB1754" i="3"/>
  <c r="BD1754" i="3"/>
  <c r="BF1754" i="3" s="1"/>
  <c r="U1754" i="3"/>
  <c r="BG1754" i="3"/>
  <c r="BI1754" i="3" s="1"/>
  <c r="N1753" i="11"/>
  <c r="O1753" i="11"/>
  <c r="P1753" i="11"/>
  <c r="A1754" i="11"/>
  <c r="AI1755" i="3"/>
  <c r="AK1755" i="3" s="1"/>
  <c r="AL1755" i="3"/>
  <c r="AN1755" i="3" s="1"/>
  <c r="AM1755" i="3"/>
  <c r="AO1755" i="3"/>
  <c r="AQ1755" i="3" s="1"/>
  <c r="AP1755" i="3"/>
  <c r="AR1755" i="3"/>
  <c r="AT1755" i="3" s="1"/>
  <c r="AS1755" i="3"/>
  <c r="AU1755" i="3"/>
  <c r="AV1755" i="3"/>
  <c r="AX1755" i="3"/>
  <c r="AZ1755" i="3" s="1"/>
  <c r="AY1755" i="3"/>
  <c r="BA1755" i="3"/>
  <c r="BC1755" i="3" s="1"/>
  <c r="BB1755" i="3"/>
  <c r="BD1755" i="3"/>
  <c r="BF1755" i="3" s="1"/>
  <c r="U1755" i="3"/>
  <c r="K1755" i="3" s="1"/>
  <c r="BG1755" i="3"/>
  <c r="BI1755" i="3" s="1"/>
  <c r="N1754" i="11"/>
  <c r="O1754" i="11"/>
  <c r="P1754" i="11"/>
  <c r="A1755" i="11"/>
  <c r="AI1756" i="3"/>
  <c r="AK1756" i="3" s="1"/>
  <c r="AL1756" i="3"/>
  <c r="AN1756" i="3" s="1"/>
  <c r="AM1756" i="3"/>
  <c r="AO1756" i="3"/>
  <c r="AQ1756" i="3" s="1"/>
  <c r="AP1756" i="3"/>
  <c r="AR1756" i="3"/>
  <c r="AT1756" i="3" s="1"/>
  <c r="AS1756" i="3"/>
  <c r="AU1756" i="3"/>
  <c r="AW1756" i="3" s="1"/>
  <c r="AV1756" i="3"/>
  <c r="AX1756" i="3"/>
  <c r="AY1756" i="3"/>
  <c r="BA1756" i="3"/>
  <c r="BC1756" i="3" s="1"/>
  <c r="BB1756" i="3"/>
  <c r="BD1756" i="3"/>
  <c r="BF1756" i="3" s="1"/>
  <c r="U1756" i="3"/>
  <c r="BG1756" i="3"/>
  <c r="BI1756" i="3" s="1"/>
  <c r="N1755" i="11"/>
  <c r="O1755" i="11"/>
  <c r="P1755" i="11"/>
  <c r="A1756" i="11"/>
  <c r="AI1757" i="3"/>
  <c r="AK1757" i="3" s="1"/>
  <c r="AL1757" i="3"/>
  <c r="AN1757" i="3" s="1"/>
  <c r="AM1757" i="3"/>
  <c r="AO1757" i="3"/>
  <c r="AQ1757" i="3" s="1"/>
  <c r="AP1757" i="3"/>
  <c r="AR1757" i="3"/>
  <c r="AT1757" i="3" s="1"/>
  <c r="AS1757" i="3"/>
  <c r="AU1757" i="3"/>
  <c r="AW1757" i="3" s="1"/>
  <c r="AV1757" i="3"/>
  <c r="AX1757" i="3"/>
  <c r="AY1757" i="3"/>
  <c r="BA1757" i="3"/>
  <c r="BC1757" i="3" s="1"/>
  <c r="BB1757" i="3"/>
  <c r="BD1757" i="3"/>
  <c r="BF1757" i="3" s="1"/>
  <c r="U1757" i="3"/>
  <c r="BE1757" i="3" s="1"/>
  <c r="BG1757" i="3"/>
  <c r="BI1757" i="3" s="1"/>
  <c r="N1756" i="11"/>
  <c r="O1756" i="11"/>
  <c r="P1756" i="11"/>
  <c r="A1757" i="11"/>
  <c r="AI1758" i="3"/>
  <c r="AK1758" i="3" s="1"/>
  <c r="AL1758" i="3"/>
  <c r="AN1758" i="3" s="1"/>
  <c r="AM1758" i="3"/>
  <c r="AO1758" i="3"/>
  <c r="AQ1758" i="3" s="1"/>
  <c r="AP1758" i="3"/>
  <c r="AR1758" i="3"/>
  <c r="AT1758" i="3" s="1"/>
  <c r="AS1758" i="3"/>
  <c r="AU1758" i="3"/>
  <c r="AW1758" i="3" s="1"/>
  <c r="AV1758" i="3"/>
  <c r="AX1758" i="3"/>
  <c r="AZ1758" i="3" s="1"/>
  <c r="AY1758" i="3"/>
  <c r="BA1758" i="3"/>
  <c r="BC1758" i="3" s="1"/>
  <c r="BB1758" i="3"/>
  <c r="BD1758" i="3"/>
  <c r="BF1758" i="3" s="1"/>
  <c r="U1758" i="3"/>
  <c r="K1758" i="3" s="1"/>
  <c r="BG1758" i="3"/>
  <c r="BI1758" i="3" s="1"/>
  <c r="N1757" i="11"/>
  <c r="O1757" i="11"/>
  <c r="P1757" i="11"/>
  <c r="A1758" i="11"/>
  <c r="AI1759" i="3"/>
  <c r="AK1759" i="3" s="1"/>
  <c r="AL1759" i="3"/>
  <c r="AN1759" i="3" s="1"/>
  <c r="AM1759" i="3"/>
  <c r="AO1759" i="3"/>
  <c r="AQ1759" i="3" s="1"/>
  <c r="AP1759" i="3"/>
  <c r="AR1759" i="3"/>
  <c r="AT1759" i="3" s="1"/>
  <c r="AS1759" i="3"/>
  <c r="AU1759" i="3"/>
  <c r="AW1759" i="3" s="1"/>
  <c r="AV1759" i="3"/>
  <c r="AX1759" i="3"/>
  <c r="AZ1759" i="3" s="1"/>
  <c r="AY1759" i="3"/>
  <c r="BA1759" i="3"/>
  <c r="BC1759" i="3" s="1"/>
  <c r="BB1759" i="3"/>
  <c r="BD1759" i="3"/>
  <c r="BF1759" i="3" s="1"/>
  <c r="U1759" i="3"/>
  <c r="BG1759" i="3"/>
  <c r="BI1759" i="3" s="1"/>
  <c r="N1758" i="11"/>
  <c r="O1758" i="11"/>
  <c r="P1758" i="11"/>
  <c r="A1759" i="11"/>
  <c r="AI1760" i="3"/>
  <c r="AK1760" i="3" s="1"/>
  <c r="AL1760" i="3"/>
  <c r="AN1760" i="3" s="1"/>
  <c r="AM1760" i="3"/>
  <c r="AO1760" i="3"/>
  <c r="AQ1760" i="3" s="1"/>
  <c r="AP1760" i="3"/>
  <c r="AR1760" i="3"/>
  <c r="AT1760" i="3" s="1"/>
  <c r="AS1760" i="3"/>
  <c r="AU1760" i="3"/>
  <c r="AW1760" i="3" s="1"/>
  <c r="AV1760" i="3"/>
  <c r="AX1760" i="3"/>
  <c r="AZ1760" i="3" s="1"/>
  <c r="AY1760" i="3"/>
  <c r="BA1760" i="3"/>
  <c r="BC1760" i="3" s="1"/>
  <c r="BB1760" i="3"/>
  <c r="BD1760" i="3"/>
  <c r="BF1760" i="3" s="1"/>
  <c r="U1760" i="3"/>
  <c r="K1760" i="3" s="1"/>
  <c r="BG1760" i="3"/>
  <c r="BI1760" i="3" s="1"/>
  <c r="N1759" i="11"/>
  <c r="O1759" i="11"/>
  <c r="P1759" i="11"/>
  <c r="A1760" i="11"/>
  <c r="AI1761" i="3"/>
  <c r="AK1761" i="3" s="1"/>
  <c r="AL1761" i="3"/>
  <c r="AM1761" i="3"/>
  <c r="AO1761" i="3"/>
  <c r="AQ1761" i="3" s="1"/>
  <c r="AP1761" i="3"/>
  <c r="AR1761" i="3"/>
  <c r="AT1761" i="3" s="1"/>
  <c r="AS1761" i="3"/>
  <c r="AU1761" i="3"/>
  <c r="AW1761" i="3" s="1"/>
  <c r="AV1761" i="3"/>
  <c r="AX1761" i="3"/>
  <c r="AZ1761" i="3" s="1"/>
  <c r="AY1761" i="3"/>
  <c r="BA1761" i="3"/>
  <c r="BC1761" i="3" s="1"/>
  <c r="BB1761" i="3"/>
  <c r="BD1761" i="3"/>
  <c r="BF1761" i="3" s="1"/>
  <c r="U1761" i="3"/>
  <c r="BG1761" i="3"/>
  <c r="BI1761" i="3" s="1"/>
  <c r="N1760" i="11"/>
  <c r="O1760" i="11"/>
  <c r="P1760" i="11"/>
  <c r="A1761" i="11"/>
  <c r="AI1762" i="3"/>
  <c r="AK1762" i="3" s="1"/>
  <c r="AL1762" i="3"/>
  <c r="AN1762" i="3" s="1"/>
  <c r="AM1762" i="3"/>
  <c r="AO1762" i="3"/>
  <c r="AQ1762" i="3" s="1"/>
  <c r="AP1762" i="3"/>
  <c r="AR1762" i="3"/>
  <c r="AT1762" i="3" s="1"/>
  <c r="AS1762" i="3"/>
  <c r="AU1762" i="3"/>
  <c r="AW1762" i="3" s="1"/>
  <c r="AV1762" i="3"/>
  <c r="AX1762" i="3"/>
  <c r="AZ1762" i="3" s="1"/>
  <c r="AY1762" i="3"/>
  <c r="BA1762" i="3"/>
  <c r="BC1762" i="3" s="1"/>
  <c r="BB1762" i="3"/>
  <c r="BD1762" i="3"/>
  <c r="BF1762" i="3" s="1"/>
  <c r="U1762" i="3"/>
  <c r="K1762" i="3" s="1"/>
  <c r="BG1762" i="3"/>
  <c r="BI1762" i="3" s="1"/>
  <c r="N1761" i="11"/>
  <c r="O1761" i="11"/>
  <c r="P1761" i="11"/>
  <c r="A1762" i="11"/>
  <c r="AI1763" i="3"/>
  <c r="AK1763" i="3" s="1"/>
  <c r="AL1763" i="3"/>
  <c r="AM1763" i="3"/>
  <c r="AO1763" i="3"/>
  <c r="AQ1763" i="3" s="1"/>
  <c r="AP1763" i="3"/>
  <c r="AR1763" i="3"/>
  <c r="AT1763" i="3" s="1"/>
  <c r="AS1763" i="3"/>
  <c r="AU1763" i="3"/>
  <c r="AW1763" i="3" s="1"/>
  <c r="AV1763" i="3"/>
  <c r="AX1763" i="3"/>
  <c r="AZ1763" i="3" s="1"/>
  <c r="AY1763" i="3"/>
  <c r="BA1763" i="3"/>
  <c r="BC1763" i="3" s="1"/>
  <c r="BB1763" i="3"/>
  <c r="BD1763" i="3"/>
  <c r="BF1763" i="3" s="1"/>
  <c r="U1763" i="3"/>
  <c r="BG1763" i="3"/>
  <c r="BI1763" i="3" s="1"/>
  <c r="N1762" i="11"/>
  <c r="O1762" i="11"/>
  <c r="P1762" i="11"/>
  <c r="A1763" i="11"/>
  <c r="AI1764" i="3"/>
  <c r="AK1764" i="3" s="1"/>
  <c r="AL1764" i="3"/>
  <c r="AN1764" i="3" s="1"/>
  <c r="AM1764" i="3"/>
  <c r="AO1764" i="3"/>
  <c r="AQ1764" i="3" s="1"/>
  <c r="AP1764" i="3"/>
  <c r="AR1764" i="3"/>
  <c r="AS1764" i="3"/>
  <c r="AU1764" i="3"/>
  <c r="AW1764" i="3" s="1"/>
  <c r="AV1764" i="3"/>
  <c r="AX1764" i="3"/>
  <c r="AZ1764" i="3" s="1"/>
  <c r="AY1764" i="3"/>
  <c r="BA1764" i="3"/>
  <c r="BC1764" i="3" s="1"/>
  <c r="BB1764" i="3"/>
  <c r="BD1764" i="3"/>
  <c r="BF1764" i="3" s="1"/>
  <c r="U1764" i="3"/>
  <c r="BG1764" i="3"/>
  <c r="BI1764" i="3" s="1"/>
  <c r="N1763" i="11"/>
  <c r="O1763" i="11"/>
  <c r="P1763" i="11"/>
  <c r="A1764" i="11"/>
  <c r="AI1765" i="3"/>
  <c r="AK1765" i="3" s="1"/>
  <c r="AL1765" i="3"/>
  <c r="AN1765" i="3" s="1"/>
  <c r="AM1765" i="3"/>
  <c r="AO1765" i="3"/>
  <c r="AQ1765" i="3" s="1"/>
  <c r="AP1765" i="3"/>
  <c r="AR1765" i="3"/>
  <c r="AT1765" i="3" s="1"/>
  <c r="AS1765" i="3"/>
  <c r="AU1765" i="3"/>
  <c r="AW1765" i="3" s="1"/>
  <c r="AV1765" i="3"/>
  <c r="AX1765" i="3"/>
  <c r="AZ1765" i="3" s="1"/>
  <c r="AY1765" i="3"/>
  <c r="BA1765" i="3"/>
  <c r="BC1765" i="3" s="1"/>
  <c r="BB1765" i="3"/>
  <c r="BD1765" i="3"/>
  <c r="BF1765" i="3" s="1"/>
  <c r="U1765" i="3"/>
  <c r="J1765" i="3" s="1"/>
  <c r="T1765" i="3" s="1"/>
  <c r="BG1765" i="3"/>
  <c r="BI1765" i="3" s="1"/>
  <c r="N1764" i="11"/>
  <c r="O1764" i="11"/>
  <c r="P1764" i="11"/>
  <c r="A1765" i="11"/>
  <c r="AI1766" i="3"/>
  <c r="AK1766" i="3" s="1"/>
  <c r="AL1766" i="3"/>
  <c r="AN1766" i="3" s="1"/>
  <c r="AM1766" i="3"/>
  <c r="AO1766" i="3"/>
  <c r="AQ1766" i="3" s="1"/>
  <c r="AP1766" i="3"/>
  <c r="AR1766" i="3"/>
  <c r="AT1766" i="3" s="1"/>
  <c r="AS1766" i="3"/>
  <c r="AU1766" i="3"/>
  <c r="AW1766" i="3" s="1"/>
  <c r="AV1766" i="3"/>
  <c r="AX1766" i="3"/>
  <c r="AZ1766" i="3" s="1"/>
  <c r="AY1766" i="3"/>
  <c r="BA1766" i="3"/>
  <c r="BC1766" i="3" s="1"/>
  <c r="BB1766" i="3"/>
  <c r="BD1766" i="3"/>
  <c r="BF1766" i="3" s="1"/>
  <c r="U1766" i="3"/>
  <c r="BG1766" i="3"/>
  <c r="BI1766" i="3" s="1"/>
  <c r="N1765" i="11"/>
  <c r="O1765" i="11"/>
  <c r="P1765" i="11"/>
  <c r="A1766" i="11"/>
  <c r="AI1767" i="3"/>
  <c r="AK1767" i="3" s="1"/>
  <c r="AL1767" i="3"/>
  <c r="AN1767" i="3" s="1"/>
  <c r="AM1767" i="3"/>
  <c r="AO1767" i="3"/>
  <c r="AQ1767" i="3" s="1"/>
  <c r="AP1767" i="3"/>
  <c r="AR1767" i="3"/>
  <c r="AT1767" i="3" s="1"/>
  <c r="AS1767" i="3"/>
  <c r="AU1767" i="3"/>
  <c r="AW1767" i="3" s="1"/>
  <c r="AV1767" i="3"/>
  <c r="AX1767" i="3"/>
  <c r="AZ1767" i="3" s="1"/>
  <c r="AY1767" i="3"/>
  <c r="BA1767" i="3"/>
  <c r="BC1767" i="3" s="1"/>
  <c r="BB1767" i="3"/>
  <c r="BD1767" i="3"/>
  <c r="BF1767" i="3" s="1"/>
  <c r="U1767" i="3"/>
  <c r="J1767" i="3" s="1"/>
  <c r="T1767" i="3" s="1"/>
  <c r="BG1767" i="3"/>
  <c r="BI1767" i="3" s="1"/>
  <c r="N1766" i="11"/>
  <c r="O1766" i="11"/>
  <c r="P1766" i="11"/>
  <c r="A1767" i="11"/>
  <c r="AI1768" i="3"/>
  <c r="AK1768" i="3" s="1"/>
  <c r="AL1768" i="3"/>
  <c r="AN1768" i="3" s="1"/>
  <c r="AM1768" i="3"/>
  <c r="AO1768" i="3"/>
  <c r="AQ1768" i="3" s="1"/>
  <c r="AP1768" i="3"/>
  <c r="AR1768" i="3"/>
  <c r="AT1768" i="3" s="1"/>
  <c r="AS1768" i="3"/>
  <c r="AU1768" i="3"/>
  <c r="AW1768" i="3" s="1"/>
  <c r="AV1768" i="3"/>
  <c r="AX1768" i="3"/>
  <c r="AZ1768" i="3" s="1"/>
  <c r="AY1768" i="3"/>
  <c r="BA1768" i="3"/>
  <c r="BC1768" i="3" s="1"/>
  <c r="BB1768" i="3"/>
  <c r="BD1768" i="3"/>
  <c r="BF1768" i="3" s="1"/>
  <c r="U1768" i="3"/>
  <c r="K1768" i="3" s="1"/>
  <c r="BG1768" i="3"/>
  <c r="BI1768" i="3" s="1"/>
  <c r="N1767" i="11"/>
  <c r="O1767" i="11"/>
  <c r="P1767" i="11"/>
  <c r="A1768" i="11"/>
  <c r="AI1769" i="3"/>
  <c r="AK1769" i="3" s="1"/>
  <c r="AL1769" i="3"/>
  <c r="AN1769" i="3" s="1"/>
  <c r="AM1769" i="3"/>
  <c r="AO1769" i="3"/>
  <c r="AQ1769" i="3" s="1"/>
  <c r="AP1769" i="3"/>
  <c r="AR1769" i="3"/>
  <c r="AT1769" i="3" s="1"/>
  <c r="AS1769" i="3"/>
  <c r="AU1769" i="3"/>
  <c r="AW1769" i="3" s="1"/>
  <c r="AV1769" i="3"/>
  <c r="AX1769" i="3"/>
  <c r="AZ1769" i="3" s="1"/>
  <c r="AY1769" i="3"/>
  <c r="BA1769" i="3"/>
  <c r="BC1769" i="3" s="1"/>
  <c r="BB1769" i="3"/>
  <c r="BD1769" i="3"/>
  <c r="BF1769" i="3" s="1"/>
  <c r="U1769" i="3"/>
  <c r="J1769" i="3" s="1"/>
  <c r="T1769" i="3" s="1"/>
  <c r="BG1769" i="3"/>
  <c r="BI1769" i="3" s="1"/>
  <c r="N1768" i="11"/>
  <c r="O1768" i="11"/>
  <c r="P1768" i="11"/>
  <c r="A1769" i="11"/>
  <c r="AI1770" i="3"/>
  <c r="AK1770" i="3" s="1"/>
  <c r="AL1770" i="3"/>
  <c r="AN1770" i="3" s="1"/>
  <c r="AM1770" i="3"/>
  <c r="AO1770" i="3"/>
  <c r="AQ1770" i="3" s="1"/>
  <c r="AP1770" i="3"/>
  <c r="AR1770" i="3"/>
  <c r="AT1770" i="3" s="1"/>
  <c r="AS1770" i="3"/>
  <c r="AU1770" i="3"/>
  <c r="AW1770" i="3" s="1"/>
  <c r="AV1770" i="3"/>
  <c r="AX1770" i="3"/>
  <c r="AZ1770" i="3" s="1"/>
  <c r="AY1770" i="3"/>
  <c r="BA1770" i="3"/>
  <c r="BC1770" i="3" s="1"/>
  <c r="BB1770" i="3"/>
  <c r="BD1770" i="3"/>
  <c r="BF1770" i="3" s="1"/>
  <c r="U1770" i="3"/>
  <c r="BG1770" i="3"/>
  <c r="BI1770" i="3" s="1"/>
  <c r="N1769" i="11"/>
  <c r="O1769" i="11"/>
  <c r="P1769" i="11"/>
  <c r="A1770" i="11"/>
  <c r="AI1771" i="3"/>
  <c r="AK1771" i="3" s="1"/>
  <c r="AL1771" i="3"/>
  <c r="AM1771" i="3"/>
  <c r="AO1771" i="3"/>
  <c r="AQ1771" i="3" s="1"/>
  <c r="AP1771" i="3"/>
  <c r="AR1771" i="3"/>
  <c r="AT1771" i="3" s="1"/>
  <c r="AS1771" i="3"/>
  <c r="AU1771" i="3"/>
  <c r="AW1771" i="3" s="1"/>
  <c r="AV1771" i="3"/>
  <c r="AX1771" i="3"/>
  <c r="AZ1771" i="3" s="1"/>
  <c r="AY1771" i="3"/>
  <c r="BA1771" i="3"/>
  <c r="BC1771" i="3" s="1"/>
  <c r="BB1771" i="3"/>
  <c r="BD1771" i="3"/>
  <c r="BF1771" i="3" s="1"/>
  <c r="U1771" i="3"/>
  <c r="K1771" i="3" s="1"/>
  <c r="BG1771" i="3"/>
  <c r="BI1771" i="3" s="1"/>
  <c r="N1770" i="11"/>
  <c r="O1770" i="11"/>
  <c r="P1770" i="11"/>
  <c r="A1771" i="11"/>
  <c r="AI1772" i="3"/>
  <c r="AK1772" i="3" s="1"/>
  <c r="AL1772" i="3"/>
  <c r="AN1772" i="3" s="1"/>
  <c r="AM1772" i="3"/>
  <c r="AO1772" i="3"/>
  <c r="AQ1772" i="3" s="1"/>
  <c r="AP1772" i="3"/>
  <c r="AR1772" i="3"/>
  <c r="AT1772" i="3" s="1"/>
  <c r="AS1772" i="3"/>
  <c r="AU1772" i="3"/>
  <c r="AV1772" i="3"/>
  <c r="AX1772" i="3"/>
  <c r="AZ1772" i="3" s="1"/>
  <c r="AY1772" i="3"/>
  <c r="BA1772" i="3"/>
  <c r="BC1772" i="3" s="1"/>
  <c r="BB1772" i="3"/>
  <c r="BD1772" i="3"/>
  <c r="BF1772" i="3" s="1"/>
  <c r="U1772" i="3"/>
  <c r="BG1772" i="3"/>
  <c r="BI1772" i="3" s="1"/>
  <c r="N1771" i="11"/>
  <c r="O1771" i="11"/>
  <c r="P1771" i="11"/>
  <c r="A1772" i="11"/>
  <c r="AI1773" i="3"/>
  <c r="AK1773" i="3" s="1"/>
  <c r="AL1773" i="3"/>
  <c r="AM1773" i="3"/>
  <c r="AO1773" i="3"/>
  <c r="AQ1773" i="3" s="1"/>
  <c r="AP1773" i="3"/>
  <c r="AR1773" i="3"/>
  <c r="AT1773" i="3" s="1"/>
  <c r="AS1773" i="3"/>
  <c r="AU1773" i="3"/>
  <c r="AW1773" i="3" s="1"/>
  <c r="AV1773" i="3"/>
  <c r="AX1773" i="3"/>
  <c r="AZ1773" i="3" s="1"/>
  <c r="AY1773" i="3"/>
  <c r="BA1773" i="3"/>
  <c r="BC1773" i="3" s="1"/>
  <c r="BB1773" i="3"/>
  <c r="BD1773" i="3"/>
  <c r="BF1773" i="3" s="1"/>
  <c r="U1773" i="3"/>
  <c r="K1773" i="3" s="1"/>
  <c r="BG1773" i="3"/>
  <c r="BI1773" i="3" s="1"/>
  <c r="N1772" i="11"/>
  <c r="O1772" i="11"/>
  <c r="P1772" i="11"/>
  <c r="A1773" i="11"/>
  <c r="AI1774" i="3"/>
  <c r="AK1774" i="3" s="1"/>
  <c r="AL1774" i="3"/>
  <c r="AN1774" i="3" s="1"/>
  <c r="AM1774" i="3"/>
  <c r="AO1774" i="3"/>
  <c r="AQ1774" i="3" s="1"/>
  <c r="AP1774" i="3"/>
  <c r="AR1774" i="3"/>
  <c r="AT1774" i="3" s="1"/>
  <c r="AS1774" i="3"/>
  <c r="AU1774" i="3"/>
  <c r="AW1774" i="3" s="1"/>
  <c r="AV1774" i="3"/>
  <c r="AX1774" i="3"/>
  <c r="AZ1774" i="3" s="1"/>
  <c r="AY1774" i="3"/>
  <c r="BA1774" i="3"/>
  <c r="BC1774" i="3" s="1"/>
  <c r="BB1774" i="3"/>
  <c r="BD1774" i="3"/>
  <c r="BF1774" i="3" s="1"/>
  <c r="U1774" i="3"/>
  <c r="BE1774" i="3" s="1"/>
  <c r="BG1774" i="3"/>
  <c r="BI1774" i="3" s="1"/>
  <c r="N1773" i="11"/>
  <c r="O1773" i="11"/>
  <c r="P1773" i="11"/>
  <c r="A1774" i="11"/>
  <c r="AI1775" i="3"/>
  <c r="AK1775" i="3" s="1"/>
  <c r="AL1775" i="3"/>
  <c r="AM1775" i="3"/>
  <c r="AO1775" i="3"/>
  <c r="AQ1775" i="3" s="1"/>
  <c r="AP1775" i="3"/>
  <c r="AR1775" i="3"/>
  <c r="AT1775" i="3" s="1"/>
  <c r="AS1775" i="3"/>
  <c r="AU1775" i="3"/>
  <c r="AW1775" i="3" s="1"/>
  <c r="AV1775" i="3"/>
  <c r="AX1775" i="3"/>
  <c r="AZ1775" i="3" s="1"/>
  <c r="AY1775" i="3"/>
  <c r="BA1775" i="3"/>
  <c r="BC1775" i="3" s="1"/>
  <c r="BB1775" i="3"/>
  <c r="BD1775" i="3"/>
  <c r="BF1775" i="3" s="1"/>
  <c r="U1775" i="3"/>
  <c r="BG1775" i="3"/>
  <c r="BI1775" i="3" s="1"/>
  <c r="N1774" i="11"/>
  <c r="O1774" i="11"/>
  <c r="P1774" i="11"/>
  <c r="A1775" i="11"/>
  <c r="AI1776" i="3"/>
  <c r="AK1776" i="3" s="1"/>
  <c r="AL1776" i="3"/>
  <c r="AM1776" i="3"/>
  <c r="AO1776" i="3"/>
  <c r="AQ1776" i="3" s="1"/>
  <c r="AP1776" i="3"/>
  <c r="AR1776" i="3"/>
  <c r="AT1776" i="3" s="1"/>
  <c r="AS1776" i="3"/>
  <c r="AU1776" i="3"/>
  <c r="AW1776" i="3" s="1"/>
  <c r="AV1776" i="3"/>
  <c r="AX1776" i="3"/>
  <c r="AZ1776" i="3" s="1"/>
  <c r="AY1776" i="3"/>
  <c r="BA1776" i="3"/>
  <c r="BC1776" i="3" s="1"/>
  <c r="BB1776" i="3"/>
  <c r="BD1776" i="3"/>
  <c r="BF1776" i="3" s="1"/>
  <c r="U1776" i="3"/>
  <c r="K1776" i="3" s="1"/>
  <c r="BG1776" i="3"/>
  <c r="BI1776" i="3" s="1"/>
  <c r="N1775" i="11"/>
  <c r="O1775" i="11"/>
  <c r="P1775" i="11"/>
  <c r="A1776" i="11"/>
  <c r="AI1777" i="3"/>
  <c r="AK1777" i="3" s="1"/>
  <c r="AL1777" i="3"/>
  <c r="AN1777" i="3" s="1"/>
  <c r="AM1777" i="3"/>
  <c r="AO1777" i="3"/>
  <c r="AQ1777" i="3" s="1"/>
  <c r="AP1777" i="3"/>
  <c r="AR1777" i="3"/>
  <c r="AT1777" i="3" s="1"/>
  <c r="AS1777" i="3"/>
  <c r="AU1777" i="3"/>
  <c r="AW1777" i="3" s="1"/>
  <c r="AV1777" i="3"/>
  <c r="AX1777" i="3"/>
  <c r="AZ1777" i="3" s="1"/>
  <c r="AY1777" i="3"/>
  <c r="BA1777" i="3"/>
  <c r="BC1777" i="3" s="1"/>
  <c r="BB1777" i="3"/>
  <c r="BD1777" i="3"/>
  <c r="BF1777" i="3" s="1"/>
  <c r="U1777" i="3"/>
  <c r="BG1777" i="3"/>
  <c r="BI1777" i="3" s="1"/>
  <c r="N1776" i="11"/>
  <c r="O1776" i="11"/>
  <c r="P1776" i="11"/>
  <c r="A1777" i="11"/>
  <c r="AI1778" i="3"/>
  <c r="AK1778" i="3" s="1"/>
  <c r="AL1778" i="3"/>
  <c r="AN1778" i="3" s="1"/>
  <c r="AM1778" i="3"/>
  <c r="AO1778" i="3"/>
  <c r="AQ1778" i="3" s="1"/>
  <c r="AP1778" i="3"/>
  <c r="AR1778" i="3"/>
  <c r="AT1778" i="3" s="1"/>
  <c r="AS1778" i="3"/>
  <c r="AU1778" i="3"/>
  <c r="AW1778" i="3" s="1"/>
  <c r="AV1778" i="3"/>
  <c r="AX1778" i="3"/>
  <c r="AZ1778" i="3" s="1"/>
  <c r="AY1778" i="3"/>
  <c r="BA1778" i="3"/>
  <c r="BC1778" i="3" s="1"/>
  <c r="BB1778" i="3"/>
  <c r="BD1778" i="3"/>
  <c r="BF1778" i="3" s="1"/>
  <c r="U1778" i="3"/>
  <c r="K1778" i="3" s="1"/>
  <c r="BG1778" i="3"/>
  <c r="BI1778" i="3" s="1"/>
  <c r="N1777" i="11"/>
  <c r="O1777" i="11"/>
  <c r="P1777" i="11"/>
  <c r="A1778" i="11"/>
  <c r="AI1779" i="3"/>
  <c r="AK1779" i="3" s="1"/>
  <c r="AL1779" i="3"/>
  <c r="AN1779" i="3" s="1"/>
  <c r="AM1779" i="3"/>
  <c r="AO1779" i="3"/>
  <c r="AQ1779" i="3" s="1"/>
  <c r="AP1779" i="3"/>
  <c r="AR1779" i="3"/>
  <c r="AT1779" i="3" s="1"/>
  <c r="AS1779" i="3"/>
  <c r="AU1779" i="3"/>
  <c r="AW1779" i="3" s="1"/>
  <c r="AV1779" i="3"/>
  <c r="AX1779" i="3"/>
  <c r="AZ1779" i="3" s="1"/>
  <c r="AY1779" i="3"/>
  <c r="BA1779" i="3"/>
  <c r="BC1779" i="3" s="1"/>
  <c r="BB1779" i="3"/>
  <c r="BD1779" i="3"/>
  <c r="BF1779" i="3" s="1"/>
  <c r="U1779" i="3"/>
  <c r="K1779" i="3" s="1"/>
  <c r="BG1779" i="3"/>
  <c r="BI1779" i="3" s="1"/>
  <c r="N1778" i="11"/>
  <c r="O1778" i="11"/>
  <c r="P1778" i="11"/>
  <c r="A1779" i="11"/>
  <c r="AI1780" i="3"/>
  <c r="AK1780" i="3" s="1"/>
  <c r="AL1780" i="3"/>
  <c r="AM1780" i="3"/>
  <c r="AO1780" i="3"/>
  <c r="AQ1780" i="3" s="1"/>
  <c r="AP1780" i="3"/>
  <c r="AR1780" i="3"/>
  <c r="AT1780" i="3" s="1"/>
  <c r="AS1780" i="3"/>
  <c r="AU1780" i="3"/>
  <c r="AW1780" i="3" s="1"/>
  <c r="AV1780" i="3"/>
  <c r="AX1780" i="3"/>
  <c r="AZ1780" i="3" s="1"/>
  <c r="AY1780" i="3"/>
  <c r="BA1780" i="3"/>
  <c r="BC1780" i="3" s="1"/>
  <c r="BB1780" i="3"/>
  <c r="BD1780" i="3"/>
  <c r="BF1780" i="3" s="1"/>
  <c r="U1780" i="3"/>
  <c r="BG1780" i="3"/>
  <c r="BI1780" i="3" s="1"/>
  <c r="N1779" i="11"/>
  <c r="O1779" i="11"/>
  <c r="P1779" i="11"/>
  <c r="A1780" i="11"/>
  <c r="AI1781" i="3"/>
  <c r="AK1781" i="3" s="1"/>
  <c r="AL1781" i="3"/>
  <c r="AN1781" i="3" s="1"/>
  <c r="AM1781" i="3"/>
  <c r="AO1781" i="3"/>
  <c r="AP1781" i="3"/>
  <c r="AR1781" i="3"/>
  <c r="AT1781" i="3" s="1"/>
  <c r="AS1781" i="3"/>
  <c r="AU1781" i="3"/>
  <c r="AW1781" i="3" s="1"/>
  <c r="AV1781" i="3"/>
  <c r="AX1781" i="3"/>
  <c r="AZ1781" i="3" s="1"/>
  <c r="AY1781" i="3"/>
  <c r="BA1781" i="3"/>
  <c r="BC1781" i="3" s="1"/>
  <c r="BB1781" i="3"/>
  <c r="BD1781" i="3"/>
  <c r="BF1781" i="3" s="1"/>
  <c r="U1781" i="3"/>
  <c r="K1781" i="3" s="1"/>
  <c r="BG1781" i="3"/>
  <c r="BI1781" i="3" s="1"/>
  <c r="N1780" i="11"/>
  <c r="O1780" i="11"/>
  <c r="P1780" i="11"/>
  <c r="A1781" i="11"/>
  <c r="AI1782" i="3"/>
  <c r="AK1782" i="3" s="1"/>
  <c r="AL1782" i="3"/>
  <c r="AN1782" i="3" s="1"/>
  <c r="AM1782" i="3"/>
  <c r="AO1782" i="3"/>
  <c r="AQ1782" i="3" s="1"/>
  <c r="AP1782" i="3"/>
  <c r="AR1782" i="3"/>
  <c r="AT1782" i="3" s="1"/>
  <c r="AS1782" i="3"/>
  <c r="AU1782" i="3"/>
  <c r="AW1782" i="3" s="1"/>
  <c r="AV1782" i="3"/>
  <c r="AX1782" i="3"/>
  <c r="AZ1782" i="3" s="1"/>
  <c r="AY1782" i="3"/>
  <c r="BA1782" i="3"/>
  <c r="BC1782" i="3" s="1"/>
  <c r="BB1782" i="3"/>
  <c r="BD1782" i="3"/>
  <c r="BF1782" i="3" s="1"/>
  <c r="U1782" i="3"/>
  <c r="BH1782" i="3" s="1"/>
  <c r="BG1782" i="3"/>
  <c r="BI1782" i="3" s="1"/>
  <c r="N1781" i="11"/>
  <c r="O1781" i="11"/>
  <c r="P1781" i="11"/>
  <c r="A1782" i="11"/>
  <c r="AI1783" i="3"/>
  <c r="AK1783" i="3" s="1"/>
  <c r="AL1783" i="3"/>
  <c r="AM1783" i="3"/>
  <c r="AO1783" i="3"/>
  <c r="AQ1783" i="3" s="1"/>
  <c r="AP1783" i="3"/>
  <c r="AR1783" i="3"/>
  <c r="AT1783" i="3" s="1"/>
  <c r="AS1783" i="3"/>
  <c r="AU1783" i="3"/>
  <c r="AW1783" i="3" s="1"/>
  <c r="AV1783" i="3"/>
  <c r="AX1783" i="3"/>
  <c r="AZ1783" i="3" s="1"/>
  <c r="AY1783" i="3"/>
  <c r="BA1783" i="3"/>
  <c r="BC1783" i="3" s="1"/>
  <c r="BB1783" i="3"/>
  <c r="BD1783" i="3"/>
  <c r="BF1783" i="3" s="1"/>
  <c r="U1783" i="3"/>
  <c r="J1783" i="3" s="1"/>
  <c r="T1783" i="3" s="1"/>
  <c r="BG1783" i="3"/>
  <c r="BI1783" i="3" s="1"/>
  <c r="N1782" i="11"/>
  <c r="O1782" i="11"/>
  <c r="P1782" i="11"/>
  <c r="A1783" i="11"/>
  <c r="AI1784" i="3"/>
  <c r="AK1784" i="3" s="1"/>
  <c r="AL1784" i="3"/>
  <c r="AN1784" i="3" s="1"/>
  <c r="AM1784" i="3"/>
  <c r="AO1784" i="3"/>
  <c r="AQ1784" i="3" s="1"/>
  <c r="AP1784" i="3"/>
  <c r="AR1784" i="3"/>
  <c r="AT1784" i="3" s="1"/>
  <c r="AS1784" i="3"/>
  <c r="AU1784" i="3"/>
  <c r="AW1784" i="3" s="1"/>
  <c r="AV1784" i="3"/>
  <c r="AX1784" i="3"/>
  <c r="AZ1784" i="3" s="1"/>
  <c r="AY1784" i="3"/>
  <c r="BA1784" i="3"/>
  <c r="BC1784" i="3" s="1"/>
  <c r="BB1784" i="3"/>
  <c r="BD1784" i="3"/>
  <c r="BF1784" i="3" s="1"/>
  <c r="U1784" i="3"/>
  <c r="K1784" i="3" s="1"/>
  <c r="BG1784" i="3"/>
  <c r="BI1784" i="3" s="1"/>
  <c r="N1783" i="11"/>
  <c r="O1783" i="11"/>
  <c r="P1783" i="11"/>
  <c r="A1784" i="11"/>
  <c r="AI1785" i="3"/>
  <c r="AK1785" i="3" s="1"/>
  <c r="AL1785" i="3"/>
  <c r="AN1785" i="3" s="1"/>
  <c r="AM1785" i="3"/>
  <c r="AO1785" i="3"/>
  <c r="AQ1785" i="3" s="1"/>
  <c r="AP1785" i="3"/>
  <c r="AR1785" i="3"/>
  <c r="AT1785" i="3" s="1"/>
  <c r="AS1785" i="3"/>
  <c r="AU1785" i="3"/>
  <c r="AW1785" i="3" s="1"/>
  <c r="AV1785" i="3"/>
  <c r="AX1785" i="3"/>
  <c r="AZ1785" i="3" s="1"/>
  <c r="AY1785" i="3"/>
  <c r="BA1785" i="3"/>
  <c r="BC1785" i="3" s="1"/>
  <c r="BB1785" i="3"/>
  <c r="BD1785" i="3"/>
  <c r="BF1785" i="3" s="1"/>
  <c r="U1785" i="3"/>
  <c r="BG1785" i="3"/>
  <c r="BI1785" i="3" s="1"/>
  <c r="N1784" i="11"/>
  <c r="O1784" i="11"/>
  <c r="P1784" i="11"/>
  <c r="A1785" i="11"/>
  <c r="AI1786" i="3"/>
  <c r="AK1786" i="3" s="1"/>
  <c r="AL1786" i="3"/>
  <c r="AM1786" i="3"/>
  <c r="AO1786" i="3"/>
  <c r="AQ1786" i="3" s="1"/>
  <c r="AP1786" i="3"/>
  <c r="AR1786" i="3"/>
  <c r="AT1786" i="3" s="1"/>
  <c r="AS1786" i="3"/>
  <c r="AU1786" i="3"/>
  <c r="AW1786" i="3" s="1"/>
  <c r="AV1786" i="3"/>
  <c r="AX1786" i="3"/>
  <c r="AZ1786" i="3" s="1"/>
  <c r="AY1786" i="3"/>
  <c r="BA1786" i="3"/>
  <c r="BC1786" i="3" s="1"/>
  <c r="BB1786" i="3"/>
  <c r="BD1786" i="3"/>
  <c r="BF1786" i="3" s="1"/>
  <c r="U1786" i="3"/>
  <c r="BH1786" i="3" s="1"/>
  <c r="BG1786" i="3"/>
  <c r="BI1786" i="3" s="1"/>
  <c r="N1785" i="11"/>
  <c r="O1785" i="11"/>
  <c r="P1785" i="11"/>
  <c r="A1786" i="11"/>
  <c r="AI1787" i="3"/>
  <c r="AK1787" i="3" s="1"/>
  <c r="AL1787" i="3"/>
  <c r="AN1787" i="3" s="1"/>
  <c r="AM1787" i="3"/>
  <c r="AO1787" i="3"/>
  <c r="AQ1787" i="3" s="1"/>
  <c r="AP1787" i="3"/>
  <c r="AR1787" i="3"/>
  <c r="AT1787" i="3" s="1"/>
  <c r="AS1787" i="3"/>
  <c r="AU1787" i="3"/>
  <c r="AW1787" i="3" s="1"/>
  <c r="AV1787" i="3"/>
  <c r="AX1787" i="3"/>
  <c r="AZ1787" i="3" s="1"/>
  <c r="AY1787" i="3"/>
  <c r="BA1787" i="3"/>
  <c r="BC1787" i="3" s="1"/>
  <c r="BB1787" i="3"/>
  <c r="BD1787" i="3"/>
  <c r="BF1787" i="3" s="1"/>
  <c r="U1787" i="3"/>
  <c r="BG1787" i="3"/>
  <c r="BI1787" i="3" s="1"/>
  <c r="N1786" i="11"/>
  <c r="O1786" i="11"/>
  <c r="P1786" i="11"/>
  <c r="A1787" i="11"/>
  <c r="AI1788" i="3"/>
  <c r="AK1788" i="3" s="1"/>
  <c r="AL1788" i="3"/>
  <c r="AN1788" i="3" s="1"/>
  <c r="AM1788" i="3"/>
  <c r="AO1788" i="3"/>
  <c r="AQ1788" i="3" s="1"/>
  <c r="AP1788" i="3"/>
  <c r="AR1788" i="3"/>
  <c r="AT1788" i="3" s="1"/>
  <c r="AS1788" i="3"/>
  <c r="AU1788" i="3"/>
  <c r="AW1788" i="3" s="1"/>
  <c r="AV1788" i="3"/>
  <c r="AX1788" i="3"/>
  <c r="AZ1788" i="3" s="1"/>
  <c r="AY1788" i="3"/>
  <c r="BA1788" i="3"/>
  <c r="BC1788" i="3" s="1"/>
  <c r="BB1788" i="3"/>
  <c r="BD1788" i="3"/>
  <c r="BF1788" i="3" s="1"/>
  <c r="U1788" i="3"/>
  <c r="BG1788" i="3"/>
  <c r="BI1788" i="3" s="1"/>
  <c r="N1787" i="11"/>
  <c r="O1787" i="11"/>
  <c r="P1787" i="11"/>
  <c r="A1788" i="11"/>
  <c r="AI1789" i="3"/>
  <c r="AK1789" i="3" s="1"/>
  <c r="AL1789" i="3"/>
  <c r="AN1789" i="3" s="1"/>
  <c r="AM1789" i="3"/>
  <c r="AO1789" i="3"/>
  <c r="AQ1789" i="3" s="1"/>
  <c r="AP1789" i="3"/>
  <c r="AR1789" i="3"/>
  <c r="AT1789" i="3" s="1"/>
  <c r="AS1789" i="3"/>
  <c r="AU1789" i="3"/>
  <c r="AW1789" i="3" s="1"/>
  <c r="AV1789" i="3"/>
  <c r="AX1789" i="3"/>
  <c r="AZ1789" i="3" s="1"/>
  <c r="AY1789" i="3"/>
  <c r="BA1789" i="3"/>
  <c r="BC1789" i="3" s="1"/>
  <c r="BB1789" i="3"/>
  <c r="BD1789" i="3"/>
  <c r="BF1789" i="3" s="1"/>
  <c r="U1789" i="3"/>
  <c r="J1789" i="3" s="1"/>
  <c r="T1789" i="3" s="1"/>
  <c r="BG1789" i="3"/>
  <c r="BI1789" i="3" s="1"/>
  <c r="N1788" i="11"/>
  <c r="O1788" i="11"/>
  <c r="P1788" i="11"/>
  <c r="A1789" i="11"/>
  <c r="AI1790" i="3"/>
  <c r="AK1790" i="3" s="1"/>
  <c r="AL1790" i="3"/>
  <c r="AN1790" i="3" s="1"/>
  <c r="AM1790" i="3"/>
  <c r="AO1790" i="3"/>
  <c r="AQ1790" i="3" s="1"/>
  <c r="AP1790" i="3"/>
  <c r="AR1790" i="3"/>
  <c r="AT1790" i="3" s="1"/>
  <c r="AS1790" i="3"/>
  <c r="AU1790" i="3"/>
  <c r="AW1790" i="3" s="1"/>
  <c r="AV1790" i="3"/>
  <c r="AX1790" i="3"/>
  <c r="AZ1790" i="3" s="1"/>
  <c r="AY1790" i="3"/>
  <c r="BA1790" i="3"/>
  <c r="BC1790" i="3" s="1"/>
  <c r="BB1790" i="3"/>
  <c r="BD1790" i="3"/>
  <c r="BF1790" i="3" s="1"/>
  <c r="U1790" i="3"/>
  <c r="BG1790" i="3"/>
  <c r="BI1790" i="3" s="1"/>
  <c r="N1789" i="11"/>
  <c r="O1789" i="11"/>
  <c r="P1789" i="11"/>
  <c r="A1790" i="11"/>
  <c r="AI1791" i="3"/>
  <c r="AK1791" i="3" s="1"/>
  <c r="AL1791" i="3"/>
  <c r="AN1791" i="3" s="1"/>
  <c r="AM1791" i="3"/>
  <c r="AO1791" i="3"/>
  <c r="AQ1791" i="3" s="1"/>
  <c r="AP1791" i="3"/>
  <c r="AR1791" i="3"/>
  <c r="AT1791" i="3" s="1"/>
  <c r="AS1791" i="3"/>
  <c r="AU1791" i="3"/>
  <c r="AW1791" i="3" s="1"/>
  <c r="AV1791" i="3"/>
  <c r="AX1791" i="3"/>
  <c r="AZ1791" i="3" s="1"/>
  <c r="AY1791" i="3"/>
  <c r="BA1791" i="3"/>
  <c r="BC1791" i="3" s="1"/>
  <c r="BB1791" i="3"/>
  <c r="BD1791" i="3"/>
  <c r="BF1791" i="3" s="1"/>
  <c r="U1791" i="3"/>
  <c r="BG1791" i="3"/>
  <c r="BI1791" i="3" s="1"/>
  <c r="N1790" i="11"/>
  <c r="O1790" i="11"/>
  <c r="P1790" i="11"/>
  <c r="A1791" i="11"/>
  <c r="AI1792" i="3"/>
  <c r="AK1792" i="3" s="1"/>
  <c r="AL1792" i="3"/>
  <c r="AN1792" i="3" s="1"/>
  <c r="AM1792" i="3"/>
  <c r="AO1792" i="3"/>
  <c r="AQ1792" i="3" s="1"/>
  <c r="AP1792" i="3"/>
  <c r="AR1792" i="3"/>
  <c r="AT1792" i="3" s="1"/>
  <c r="AS1792" i="3"/>
  <c r="AU1792" i="3"/>
  <c r="AW1792" i="3" s="1"/>
  <c r="AV1792" i="3"/>
  <c r="AX1792" i="3"/>
  <c r="AZ1792" i="3" s="1"/>
  <c r="AY1792" i="3"/>
  <c r="BA1792" i="3"/>
  <c r="BC1792" i="3" s="1"/>
  <c r="BB1792" i="3"/>
  <c r="BD1792" i="3"/>
  <c r="BF1792" i="3" s="1"/>
  <c r="U1792" i="3"/>
  <c r="K1792" i="3" s="1"/>
  <c r="BG1792" i="3"/>
  <c r="BI1792" i="3" s="1"/>
  <c r="N1791" i="11"/>
  <c r="O1791" i="11"/>
  <c r="P1791" i="11"/>
  <c r="A1792" i="11"/>
  <c r="AI1793" i="3"/>
  <c r="AK1793" i="3" s="1"/>
  <c r="AL1793" i="3"/>
  <c r="AN1793" i="3" s="1"/>
  <c r="AM1793" i="3"/>
  <c r="AO1793" i="3"/>
  <c r="AQ1793" i="3" s="1"/>
  <c r="AP1793" i="3"/>
  <c r="AR1793" i="3"/>
  <c r="AT1793" i="3" s="1"/>
  <c r="AS1793" i="3"/>
  <c r="AU1793" i="3"/>
  <c r="AW1793" i="3" s="1"/>
  <c r="AV1793" i="3"/>
  <c r="AX1793" i="3"/>
  <c r="AZ1793" i="3" s="1"/>
  <c r="AY1793" i="3"/>
  <c r="BA1793" i="3"/>
  <c r="BC1793" i="3" s="1"/>
  <c r="BB1793" i="3"/>
  <c r="BD1793" i="3"/>
  <c r="BF1793" i="3" s="1"/>
  <c r="U1793" i="3"/>
  <c r="BG1793" i="3"/>
  <c r="BI1793" i="3" s="1"/>
  <c r="N1792" i="11"/>
  <c r="O1792" i="11"/>
  <c r="P1792" i="11"/>
  <c r="A1793" i="11"/>
  <c r="AI1794" i="3"/>
  <c r="AK1794" i="3" s="1"/>
  <c r="AL1794" i="3"/>
  <c r="AN1794" i="3" s="1"/>
  <c r="AM1794" i="3"/>
  <c r="AO1794" i="3"/>
  <c r="AP1794" i="3"/>
  <c r="AR1794" i="3"/>
  <c r="AT1794" i="3" s="1"/>
  <c r="AS1794" i="3"/>
  <c r="AU1794" i="3"/>
  <c r="AW1794" i="3" s="1"/>
  <c r="AV1794" i="3"/>
  <c r="AX1794" i="3"/>
  <c r="AZ1794" i="3" s="1"/>
  <c r="AY1794" i="3"/>
  <c r="BA1794" i="3"/>
  <c r="BC1794" i="3" s="1"/>
  <c r="BB1794" i="3"/>
  <c r="BD1794" i="3"/>
  <c r="BF1794" i="3" s="1"/>
  <c r="U1794" i="3"/>
  <c r="BH1794" i="3" s="1"/>
  <c r="BG1794" i="3"/>
  <c r="BI1794" i="3" s="1"/>
  <c r="N1793" i="11"/>
  <c r="O1793" i="11"/>
  <c r="P1793" i="11"/>
  <c r="A1794" i="11"/>
  <c r="AI1795" i="3"/>
  <c r="AK1795" i="3" s="1"/>
  <c r="AL1795" i="3"/>
  <c r="AN1795" i="3" s="1"/>
  <c r="AM1795" i="3"/>
  <c r="AO1795" i="3"/>
  <c r="AQ1795" i="3" s="1"/>
  <c r="AP1795" i="3"/>
  <c r="AR1795" i="3"/>
  <c r="AT1795" i="3" s="1"/>
  <c r="AS1795" i="3"/>
  <c r="AU1795" i="3"/>
  <c r="AW1795" i="3" s="1"/>
  <c r="AV1795" i="3"/>
  <c r="AX1795" i="3"/>
  <c r="AZ1795" i="3" s="1"/>
  <c r="AY1795" i="3"/>
  <c r="BA1795" i="3"/>
  <c r="BC1795" i="3" s="1"/>
  <c r="BB1795" i="3"/>
  <c r="BD1795" i="3"/>
  <c r="BF1795" i="3" s="1"/>
  <c r="U1795" i="3"/>
  <c r="K1795" i="3" s="1"/>
  <c r="BG1795" i="3"/>
  <c r="BI1795" i="3" s="1"/>
  <c r="N1794" i="11"/>
  <c r="O1794" i="11"/>
  <c r="P1794" i="11"/>
  <c r="A1795" i="11"/>
  <c r="AI1796" i="3"/>
  <c r="AK1796" i="3" s="1"/>
  <c r="AL1796" i="3"/>
  <c r="AN1796" i="3" s="1"/>
  <c r="AM1796" i="3"/>
  <c r="AO1796" i="3"/>
  <c r="AQ1796" i="3" s="1"/>
  <c r="AP1796" i="3"/>
  <c r="AR1796" i="3"/>
  <c r="AT1796" i="3" s="1"/>
  <c r="AS1796" i="3"/>
  <c r="AU1796" i="3"/>
  <c r="AW1796" i="3" s="1"/>
  <c r="AV1796" i="3"/>
  <c r="AX1796" i="3"/>
  <c r="AZ1796" i="3" s="1"/>
  <c r="AY1796" i="3"/>
  <c r="BA1796" i="3"/>
  <c r="BC1796" i="3" s="1"/>
  <c r="BB1796" i="3"/>
  <c r="BD1796" i="3"/>
  <c r="BF1796" i="3" s="1"/>
  <c r="U1796" i="3"/>
  <c r="K1796" i="3" s="1"/>
  <c r="BG1796" i="3"/>
  <c r="BI1796" i="3" s="1"/>
  <c r="N1795" i="11"/>
  <c r="O1795" i="11"/>
  <c r="P1795" i="11"/>
  <c r="A1796" i="11"/>
  <c r="AI1797" i="3"/>
  <c r="AK1797" i="3" s="1"/>
  <c r="AL1797" i="3"/>
  <c r="AN1797" i="3" s="1"/>
  <c r="AM1797" i="3"/>
  <c r="AO1797" i="3"/>
  <c r="AQ1797" i="3" s="1"/>
  <c r="AP1797" i="3"/>
  <c r="AR1797" i="3"/>
  <c r="AT1797" i="3" s="1"/>
  <c r="AS1797" i="3"/>
  <c r="AU1797" i="3"/>
  <c r="AW1797" i="3" s="1"/>
  <c r="AV1797" i="3"/>
  <c r="AX1797" i="3"/>
  <c r="AZ1797" i="3" s="1"/>
  <c r="AY1797" i="3"/>
  <c r="BA1797" i="3"/>
  <c r="BC1797" i="3" s="1"/>
  <c r="BB1797" i="3"/>
  <c r="BD1797" i="3"/>
  <c r="BF1797" i="3" s="1"/>
  <c r="U1797" i="3"/>
  <c r="K1797" i="3" s="1"/>
  <c r="BG1797" i="3"/>
  <c r="BI1797" i="3" s="1"/>
  <c r="N1796" i="11"/>
  <c r="O1796" i="11"/>
  <c r="P1796" i="11"/>
  <c r="A1797" i="11"/>
  <c r="AI1798" i="3"/>
  <c r="AK1798" i="3" s="1"/>
  <c r="AL1798" i="3"/>
  <c r="AN1798" i="3" s="1"/>
  <c r="AM1798" i="3"/>
  <c r="AO1798" i="3"/>
  <c r="AQ1798" i="3" s="1"/>
  <c r="AP1798" i="3"/>
  <c r="AR1798" i="3"/>
  <c r="AT1798" i="3" s="1"/>
  <c r="AS1798" i="3"/>
  <c r="AU1798" i="3"/>
  <c r="AW1798" i="3" s="1"/>
  <c r="AV1798" i="3"/>
  <c r="AX1798" i="3"/>
  <c r="AZ1798" i="3" s="1"/>
  <c r="AY1798" i="3"/>
  <c r="BA1798" i="3"/>
  <c r="BC1798" i="3" s="1"/>
  <c r="BB1798" i="3"/>
  <c r="BD1798" i="3"/>
  <c r="BF1798" i="3" s="1"/>
  <c r="U1798" i="3"/>
  <c r="K1798" i="3" s="1"/>
  <c r="BG1798" i="3"/>
  <c r="BI1798" i="3" s="1"/>
  <c r="N1797" i="11"/>
  <c r="O1797" i="11"/>
  <c r="P1797" i="11"/>
  <c r="A1798" i="11"/>
  <c r="AI1799" i="3"/>
  <c r="AK1799" i="3" s="1"/>
  <c r="AL1799" i="3"/>
  <c r="AN1799" i="3" s="1"/>
  <c r="AM1799" i="3"/>
  <c r="AO1799" i="3"/>
  <c r="AQ1799" i="3" s="1"/>
  <c r="AP1799" i="3"/>
  <c r="AR1799" i="3"/>
  <c r="AT1799" i="3" s="1"/>
  <c r="AS1799" i="3"/>
  <c r="AU1799" i="3"/>
  <c r="AW1799" i="3" s="1"/>
  <c r="AV1799" i="3"/>
  <c r="AX1799" i="3"/>
  <c r="AZ1799" i="3" s="1"/>
  <c r="AY1799" i="3"/>
  <c r="BA1799" i="3"/>
  <c r="BC1799" i="3" s="1"/>
  <c r="BB1799" i="3"/>
  <c r="BD1799" i="3"/>
  <c r="BF1799" i="3" s="1"/>
  <c r="U1799" i="3"/>
  <c r="BH1799" i="3" s="1"/>
  <c r="BG1799" i="3"/>
  <c r="BI1799" i="3" s="1"/>
  <c r="N1798" i="11"/>
  <c r="O1798" i="11"/>
  <c r="P1798" i="11"/>
  <c r="A1799" i="11"/>
  <c r="AI1800" i="3"/>
  <c r="AK1800" i="3" s="1"/>
  <c r="AL1800" i="3"/>
  <c r="AN1800" i="3" s="1"/>
  <c r="AM1800" i="3"/>
  <c r="AO1800" i="3"/>
  <c r="AQ1800" i="3" s="1"/>
  <c r="AP1800" i="3"/>
  <c r="AR1800" i="3"/>
  <c r="AT1800" i="3" s="1"/>
  <c r="AS1800" i="3"/>
  <c r="AU1800" i="3"/>
  <c r="AW1800" i="3" s="1"/>
  <c r="AV1800" i="3"/>
  <c r="AX1800" i="3"/>
  <c r="AZ1800" i="3" s="1"/>
  <c r="AY1800" i="3"/>
  <c r="BA1800" i="3"/>
  <c r="BC1800" i="3" s="1"/>
  <c r="BB1800" i="3"/>
  <c r="BD1800" i="3"/>
  <c r="BF1800" i="3" s="1"/>
  <c r="U1800" i="3"/>
  <c r="K1800" i="3" s="1"/>
  <c r="BG1800" i="3"/>
  <c r="BI1800" i="3" s="1"/>
  <c r="N1799" i="11"/>
  <c r="O1799" i="11"/>
  <c r="P1799" i="11"/>
  <c r="A1800" i="11"/>
  <c r="AI1801" i="3"/>
  <c r="AK1801" i="3" s="1"/>
  <c r="AL1801" i="3"/>
  <c r="AN1801" i="3" s="1"/>
  <c r="AM1801" i="3"/>
  <c r="AO1801" i="3"/>
  <c r="AQ1801" i="3" s="1"/>
  <c r="AP1801" i="3"/>
  <c r="AR1801" i="3"/>
  <c r="AT1801" i="3" s="1"/>
  <c r="AS1801" i="3"/>
  <c r="AU1801" i="3"/>
  <c r="AW1801" i="3" s="1"/>
  <c r="AV1801" i="3"/>
  <c r="AX1801" i="3"/>
  <c r="AZ1801" i="3" s="1"/>
  <c r="AY1801" i="3"/>
  <c r="BA1801" i="3"/>
  <c r="BC1801" i="3" s="1"/>
  <c r="BB1801" i="3"/>
  <c r="BD1801" i="3"/>
  <c r="BF1801" i="3" s="1"/>
  <c r="U1801" i="3"/>
  <c r="BG1801" i="3"/>
  <c r="BI1801" i="3" s="1"/>
  <c r="N1800" i="11"/>
  <c r="O1800" i="11"/>
  <c r="P1800" i="11"/>
  <c r="A1801" i="11"/>
  <c r="AI1802" i="3"/>
  <c r="AK1802" i="3" s="1"/>
  <c r="AL1802" i="3"/>
  <c r="AN1802" i="3" s="1"/>
  <c r="AM1802" i="3"/>
  <c r="AO1802" i="3"/>
  <c r="AQ1802" i="3" s="1"/>
  <c r="AP1802" i="3"/>
  <c r="AR1802" i="3"/>
  <c r="AT1802" i="3" s="1"/>
  <c r="AS1802" i="3"/>
  <c r="AU1802" i="3"/>
  <c r="AW1802" i="3" s="1"/>
  <c r="AV1802" i="3"/>
  <c r="AX1802" i="3"/>
  <c r="AZ1802" i="3" s="1"/>
  <c r="AY1802" i="3"/>
  <c r="BA1802" i="3"/>
  <c r="BC1802" i="3" s="1"/>
  <c r="BB1802" i="3"/>
  <c r="BD1802" i="3"/>
  <c r="BF1802" i="3" s="1"/>
  <c r="U1802" i="3"/>
  <c r="BH1802" i="3" s="1"/>
  <c r="BG1802" i="3"/>
  <c r="BI1802" i="3" s="1"/>
  <c r="N1801" i="11"/>
  <c r="O1801" i="11"/>
  <c r="P1801" i="11"/>
  <c r="A1802" i="11"/>
  <c r="AI1803" i="3"/>
  <c r="AK1803" i="3" s="1"/>
  <c r="AL1803" i="3"/>
  <c r="AN1803" i="3" s="1"/>
  <c r="AM1803" i="3"/>
  <c r="AO1803" i="3"/>
  <c r="AQ1803" i="3" s="1"/>
  <c r="AP1803" i="3"/>
  <c r="AR1803" i="3"/>
  <c r="AT1803" i="3" s="1"/>
  <c r="AS1803" i="3"/>
  <c r="AU1803" i="3"/>
  <c r="AW1803" i="3" s="1"/>
  <c r="AV1803" i="3"/>
  <c r="AX1803" i="3"/>
  <c r="AZ1803" i="3" s="1"/>
  <c r="AY1803" i="3"/>
  <c r="BA1803" i="3"/>
  <c r="BC1803" i="3" s="1"/>
  <c r="BB1803" i="3"/>
  <c r="BD1803" i="3"/>
  <c r="BF1803" i="3" s="1"/>
  <c r="U1803" i="3"/>
  <c r="BG1803" i="3"/>
  <c r="BI1803" i="3" s="1"/>
  <c r="N1802" i="11"/>
  <c r="O1802" i="11"/>
  <c r="P1802" i="11"/>
  <c r="A1803" i="11"/>
  <c r="AI1804" i="3"/>
  <c r="AK1804" i="3" s="1"/>
  <c r="AL1804" i="3"/>
  <c r="AN1804" i="3" s="1"/>
  <c r="AM1804" i="3"/>
  <c r="AO1804" i="3"/>
  <c r="AQ1804" i="3" s="1"/>
  <c r="AP1804" i="3"/>
  <c r="AR1804" i="3"/>
  <c r="AT1804" i="3" s="1"/>
  <c r="AS1804" i="3"/>
  <c r="AU1804" i="3"/>
  <c r="AW1804" i="3" s="1"/>
  <c r="AV1804" i="3"/>
  <c r="AX1804" i="3"/>
  <c r="AZ1804" i="3" s="1"/>
  <c r="AY1804" i="3"/>
  <c r="BA1804" i="3"/>
  <c r="BC1804" i="3" s="1"/>
  <c r="BB1804" i="3"/>
  <c r="BD1804" i="3"/>
  <c r="BF1804" i="3" s="1"/>
  <c r="U1804" i="3"/>
  <c r="BG1804" i="3"/>
  <c r="BI1804" i="3" s="1"/>
  <c r="N1803" i="11"/>
  <c r="O1803" i="11"/>
  <c r="P1803" i="11"/>
  <c r="A1804" i="11"/>
  <c r="AI1805" i="3"/>
  <c r="AK1805" i="3" s="1"/>
  <c r="AL1805" i="3"/>
  <c r="AN1805" i="3" s="1"/>
  <c r="AM1805" i="3"/>
  <c r="AO1805" i="3"/>
  <c r="AQ1805" i="3" s="1"/>
  <c r="AP1805" i="3"/>
  <c r="AR1805" i="3"/>
  <c r="AT1805" i="3" s="1"/>
  <c r="AS1805" i="3"/>
  <c r="AU1805" i="3"/>
  <c r="AW1805" i="3" s="1"/>
  <c r="AV1805" i="3"/>
  <c r="AX1805" i="3"/>
  <c r="AZ1805" i="3" s="1"/>
  <c r="AY1805" i="3"/>
  <c r="BA1805" i="3"/>
  <c r="BC1805" i="3" s="1"/>
  <c r="BB1805" i="3"/>
  <c r="BD1805" i="3"/>
  <c r="BF1805" i="3" s="1"/>
  <c r="U1805" i="3"/>
  <c r="BG1805" i="3"/>
  <c r="BI1805" i="3" s="1"/>
  <c r="N1804" i="11"/>
  <c r="O1804" i="11"/>
  <c r="P1804" i="11"/>
  <c r="A1805" i="11"/>
  <c r="AI1806" i="3"/>
  <c r="AK1806" i="3" s="1"/>
  <c r="AL1806" i="3"/>
  <c r="AN1806" i="3" s="1"/>
  <c r="AM1806" i="3"/>
  <c r="AO1806" i="3"/>
  <c r="AQ1806" i="3" s="1"/>
  <c r="AP1806" i="3"/>
  <c r="AR1806" i="3"/>
  <c r="AT1806" i="3" s="1"/>
  <c r="AS1806" i="3"/>
  <c r="AU1806" i="3"/>
  <c r="AW1806" i="3" s="1"/>
  <c r="AV1806" i="3"/>
  <c r="AX1806" i="3"/>
  <c r="AZ1806" i="3" s="1"/>
  <c r="AY1806" i="3"/>
  <c r="BA1806" i="3"/>
  <c r="BC1806" i="3" s="1"/>
  <c r="BB1806" i="3"/>
  <c r="BD1806" i="3"/>
  <c r="BF1806" i="3" s="1"/>
  <c r="U1806" i="3"/>
  <c r="BE1806" i="3" s="1"/>
  <c r="BG1806" i="3"/>
  <c r="BI1806" i="3" s="1"/>
  <c r="N1805" i="11"/>
  <c r="O1805" i="11"/>
  <c r="P1805" i="11"/>
  <c r="A1806" i="11"/>
  <c r="AI1807" i="3"/>
  <c r="AK1807" i="3" s="1"/>
  <c r="AL1807" i="3"/>
  <c r="AN1807" i="3" s="1"/>
  <c r="AM1807" i="3"/>
  <c r="AO1807" i="3"/>
  <c r="AQ1807" i="3" s="1"/>
  <c r="AP1807" i="3"/>
  <c r="AR1807" i="3"/>
  <c r="AT1807" i="3" s="1"/>
  <c r="AS1807" i="3"/>
  <c r="AU1807" i="3"/>
  <c r="AW1807" i="3" s="1"/>
  <c r="AV1807" i="3"/>
  <c r="AX1807" i="3"/>
  <c r="AZ1807" i="3" s="1"/>
  <c r="AY1807" i="3"/>
  <c r="BA1807" i="3"/>
  <c r="BC1807" i="3" s="1"/>
  <c r="BB1807" i="3"/>
  <c r="BD1807" i="3"/>
  <c r="BF1807" i="3" s="1"/>
  <c r="U1807" i="3"/>
  <c r="BH1807" i="3" s="1"/>
  <c r="BG1807" i="3"/>
  <c r="BI1807" i="3" s="1"/>
  <c r="N1806" i="11"/>
  <c r="O1806" i="11"/>
  <c r="P1806" i="11"/>
  <c r="A1807" i="11"/>
  <c r="AI1808" i="3"/>
  <c r="AK1808" i="3" s="1"/>
  <c r="AL1808" i="3"/>
  <c r="AN1808" i="3" s="1"/>
  <c r="AM1808" i="3"/>
  <c r="AO1808" i="3"/>
  <c r="AQ1808" i="3" s="1"/>
  <c r="AP1808" i="3"/>
  <c r="AR1808" i="3"/>
  <c r="AT1808" i="3" s="1"/>
  <c r="AS1808" i="3"/>
  <c r="AU1808" i="3"/>
  <c r="AW1808" i="3" s="1"/>
  <c r="AV1808" i="3"/>
  <c r="AX1808" i="3"/>
  <c r="AZ1808" i="3" s="1"/>
  <c r="AY1808" i="3"/>
  <c r="BA1808" i="3"/>
  <c r="BC1808" i="3" s="1"/>
  <c r="BB1808" i="3"/>
  <c r="BD1808" i="3"/>
  <c r="BF1808" i="3" s="1"/>
  <c r="U1808" i="3"/>
  <c r="BG1808" i="3"/>
  <c r="BI1808" i="3" s="1"/>
  <c r="N1807" i="11"/>
  <c r="O1807" i="11"/>
  <c r="P1807" i="11"/>
  <c r="A1808" i="11"/>
  <c r="AI1809" i="3"/>
  <c r="AK1809" i="3" s="1"/>
  <c r="AL1809" i="3"/>
  <c r="AN1809" i="3" s="1"/>
  <c r="AM1809" i="3"/>
  <c r="AO1809" i="3"/>
  <c r="AQ1809" i="3" s="1"/>
  <c r="AP1809" i="3"/>
  <c r="AR1809" i="3"/>
  <c r="AT1809" i="3" s="1"/>
  <c r="AS1809" i="3"/>
  <c r="AU1809" i="3"/>
  <c r="AW1809" i="3" s="1"/>
  <c r="AV1809" i="3"/>
  <c r="AX1809" i="3"/>
  <c r="AZ1809" i="3" s="1"/>
  <c r="AY1809" i="3"/>
  <c r="BA1809" i="3"/>
  <c r="BC1809" i="3" s="1"/>
  <c r="BB1809" i="3"/>
  <c r="BD1809" i="3"/>
  <c r="BF1809" i="3" s="1"/>
  <c r="U1809" i="3"/>
  <c r="BG1809" i="3"/>
  <c r="BI1809" i="3" s="1"/>
  <c r="N1808" i="11"/>
  <c r="O1808" i="11"/>
  <c r="P1808" i="11"/>
  <c r="A1809" i="11"/>
  <c r="AI1810" i="3"/>
  <c r="AK1810" i="3" s="1"/>
  <c r="AL1810" i="3"/>
  <c r="AN1810" i="3" s="1"/>
  <c r="AM1810" i="3"/>
  <c r="AO1810" i="3"/>
  <c r="AQ1810" i="3" s="1"/>
  <c r="AP1810" i="3"/>
  <c r="AR1810" i="3"/>
  <c r="AT1810" i="3" s="1"/>
  <c r="AS1810" i="3"/>
  <c r="AU1810" i="3"/>
  <c r="AW1810" i="3" s="1"/>
  <c r="AV1810" i="3"/>
  <c r="AX1810" i="3"/>
  <c r="AZ1810" i="3" s="1"/>
  <c r="AY1810" i="3"/>
  <c r="BA1810" i="3"/>
  <c r="BC1810" i="3" s="1"/>
  <c r="BB1810" i="3"/>
  <c r="BD1810" i="3"/>
  <c r="BF1810" i="3" s="1"/>
  <c r="U1810" i="3"/>
  <c r="K1810" i="3" s="1"/>
  <c r="BG1810" i="3"/>
  <c r="BI1810" i="3" s="1"/>
  <c r="N1809" i="11"/>
  <c r="O1809" i="11"/>
  <c r="P1809" i="11"/>
  <c r="A1810" i="11"/>
  <c r="AI1811" i="3"/>
  <c r="AK1811" i="3" s="1"/>
  <c r="AL1811" i="3"/>
  <c r="AN1811" i="3" s="1"/>
  <c r="AM1811" i="3"/>
  <c r="AO1811" i="3"/>
  <c r="AP1811" i="3"/>
  <c r="AR1811" i="3"/>
  <c r="AT1811" i="3" s="1"/>
  <c r="AS1811" i="3"/>
  <c r="AU1811" i="3"/>
  <c r="AW1811" i="3" s="1"/>
  <c r="AV1811" i="3"/>
  <c r="AX1811" i="3"/>
  <c r="AZ1811" i="3" s="1"/>
  <c r="AY1811" i="3"/>
  <c r="BA1811" i="3"/>
  <c r="BC1811" i="3" s="1"/>
  <c r="BB1811" i="3"/>
  <c r="BD1811" i="3"/>
  <c r="BF1811" i="3" s="1"/>
  <c r="U1811" i="3"/>
  <c r="K1811" i="3" s="1"/>
  <c r="BG1811" i="3"/>
  <c r="BI1811" i="3" s="1"/>
  <c r="N1810" i="11"/>
  <c r="O1810" i="11"/>
  <c r="P1810" i="11"/>
  <c r="A1811" i="11"/>
  <c r="AI1812" i="3"/>
  <c r="AK1812" i="3" s="1"/>
  <c r="AL1812" i="3"/>
  <c r="AN1812" i="3" s="1"/>
  <c r="AM1812" i="3"/>
  <c r="AO1812" i="3"/>
  <c r="AQ1812" i="3" s="1"/>
  <c r="AP1812" i="3"/>
  <c r="AR1812" i="3"/>
  <c r="AT1812" i="3" s="1"/>
  <c r="AS1812" i="3"/>
  <c r="AU1812" i="3"/>
  <c r="AV1812" i="3"/>
  <c r="AX1812" i="3"/>
  <c r="AZ1812" i="3" s="1"/>
  <c r="AY1812" i="3"/>
  <c r="BA1812" i="3"/>
  <c r="BC1812" i="3" s="1"/>
  <c r="BB1812" i="3"/>
  <c r="BD1812" i="3"/>
  <c r="BF1812" i="3" s="1"/>
  <c r="U1812" i="3"/>
  <c r="K1812" i="3" s="1"/>
  <c r="BG1812" i="3"/>
  <c r="BI1812" i="3" s="1"/>
  <c r="N1811" i="11"/>
  <c r="O1811" i="11"/>
  <c r="P1811" i="11"/>
  <c r="A1812" i="11"/>
  <c r="AI1813" i="3"/>
  <c r="AK1813" i="3" s="1"/>
  <c r="AL1813" i="3"/>
  <c r="AN1813" i="3" s="1"/>
  <c r="AM1813" i="3"/>
  <c r="AO1813" i="3"/>
  <c r="AQ1813" i="3" s="1"/>
  <c r="AP1813" i="3"/>
  <c r="AR1813" i="3"/>
  <c r="AT1813" i="3" s="1"/>
  <c r="AS1813" i="3"/>
  <c r="AU1813" i="3"/>
  <c r="AW1813" i="3" s="1"/>
  <c r="AV1813" i="3"/>
  <c r="AX1813" i="3"/>
  <c r="AZ1813" i="3" s="1"/>
  <c r="AY1813" i="3"/>
  <c r="BA1813" i="3"/>
  <c r="BC1813" i="3" s="1"/>
  <c r="BB1813" i="3"/>
  <c r="BD1813" i="3"/>
  <c r="BF1813" i="3" s="1"/>
  <c r="U1813" i="3"/>
  <c r="BG1813" i="3"/>
  <c r="BI1813" i="3" s="1"/>
  <c r="N1812" i="11"/>
  <c r="O1812" i="11"/>
  <c r="P1812" i="11"/>
  <c r="A1813" i="11"/>
  <c r="AI1814" i="3"/>
  <c r="AK1814" i="3" s="1"/>
  <c r="AL1814" i="3"/>
  <c r="AN1814" i="3" s="1"/>
  <c r="AM1814" i="3"/>
  <c r="AO1814" i="3"/>
  <c r="AQ1814" i="3" s="1"/>
  <c r="AP1814" i="3"/>
  <c r="AR1814" i="3"/>
  <c r="AT1814" i="3" s="1"/>
  <c r="AS1814" i="3"/>
  <c r="AU1814" i="3"/>
  <c r="AW1814" i="3" s="1"/>
  <c r="AV1814" i="3"/>
  <c r="AX1814" i="3"/>
  <c r="AZ1814" i="3" s="1"/>
  <c r="AY1814" i="3"/>
  <c r="BA1814" i="3"/>
  <c r="BC1814" i="3" s="1"/>
  <c r="BB1814" i="3"/>
  <c r="BD1814" i="3"/>
  <c r="BF1814" i="3" s="1"/>
  <c r="U1814" i="3"/>
  <c r="BG1814" i="3"/>
  <c r="BI1814" i="3" s="1"/>
  <c r="N1813" i="11"/>
  <c r="O1813" i="11"/>
  <c r="P1813" i="11"/>
  <c r="A1814" i="11"/>
  <c r="AI1815" i="3"/>
  <c r="AK1815" i="3" s="1"/>
  <c r="AL1815" i="3"/>
  <c r="AN1815" i="3" s="1"/>
  <c r="AM1815" i="3"/>
  <c r="AO1815" i="3"/>
  <c r="AQ1815" i="3" s="1"/>
  <c r="AP1815" i="3"/>
  <c r="AR1815" i="3"/>
  <c r="AS1815" i="3"/>
  <c r="AU1815" i="3"/>
  <c r="AW1815" i="3" s="1"/>
  <c r="AV1815" i="3"/>
  <c r="AX1815" i="3"/>
  <c r="AZ1815" i="3" s="1"/>
  <c r="AY1815" i="3"/>
  <c r="BA1815" i="3"/>
  <c r="BC1815" i="3" s="1"/>
  <c r="BB1815" i="3"/>
  <c r="BD1815" i="3"/>
  <c r="BF1815" i="3" s="1"/>
  <c r="U1815" i="3"/>
  <c r="K1815" i="3" s="1"/>
  <c r="BG1815" i="3"/>
  <c r="BI1815" i="3" s="1"/>
  <c r="N1814" i="11"/>
  <c r="O1814" i="11"/>
  <c r="P1814" i="11"/>
  <c r="A1815" i="11"/>
  <c r="AI1816" i="3"/>
  <c r="AK1816" i="3" s="1"/>
  <c r="AL1816" i="3"/>
  <c r="AN1816" i="3" s="1"/>
  <c r="AM1816" i="3"/>
  <c r="AO1816" i="3"/>
  <c r="AQ1816" i="3" s="1"/>
  <c r="AP1816" i="3"/>
  <c r="AR1816" i="3"/>
  <c r="AT1816" i="3" s="1"/>
  <c r="AS1816" i="3"/>
  <c r="AU1816" i="3"/>
  <c r="AW1816" i="3" s="1"/>
  <c r="AV1816" i="3"/>
  <c r="AX1816" i="3"/>
  <c r="AZ1816" i="3" s="1"/>
  <c r="AY1816" i="3"/>
  <c r="BA1816" i="3"/>
  <c r="BC1816" i="3" s="1"/>
  <c r="BB1816" i="3"/>
  <c r="BD1816" i="3"/>
  <c r="BF1816" i="3" s="1"/>
  <c r="U1816" i="3"/>
  <c r="BG1816" i="3"/>
  <c r="BI1816" i="3" s="1"/>
  <c r="N1815" i="11"/>
  <c r="O1815" i="11"/>
  <c r="P1815" i="11"/>
  <c r="A1816" i="11"/>
  <c r="AI1817" i="3"/>
  <c r="AK1817" i="3" s="1"/>
  <c r="AL1817" i="3"/>
  <c r="AN1817" i="3" s="1"/>
  <c r="AM1817" i="3"/>
  <c r="AO1817" i="3"/>
  <c r="AQ1817" i="3" s="1"/>
  <c r="AP1817" i="3"/>
  <c r="AR1817" i="3"/>
  <c r="AT1817" i="3" s="1"/>
  <c r="AS1817" i="3"/>
  <c r="AU1817" i="3"/>
  <c r="AW1817" i="3" s="1"/>
  <c r="AV1817" i="3"/>
  <c r="AX1817" i="3"/>
  <c r="AZ1817" i="3" s="1"/>
  <c r="AY1817" i="3"/>
  <c r="BA1817" i="3"/>
  <c r="BC1817" i="3" s="1"/>
  <c r="BB1817" i="3"/>
  <c r="BD1817" i="3"/>
  <c r="BF1817" i="3" s="1"/>
  <c r="U1817" i="3"/>
  <c r="BG1817" i="3"/>
  <c r="BI1817" i="3" s="1"/>
  <c r="N1816" i="11"/>
  <c r="O1816" i="11"/>
  <c r="P1816" i="11"/>
  <c r="A1817" i="11"/>
  <c r="AI1818" i="3"/>
  <c r="AK1818" i="3" s="1"/>
  <c r="AL1818" i="3"/>
  <c r="AN1818" i="3" s="1"/>
  <c r="AM1818" i="3"/>
  <c r="AO1818" i="3"/>
  <c r="AQ1818" i="3" s="1"/>
  <c r="AP1818" i="3"/>
  <c r="AR1818" i="3"/>
  <c r="AT1818" i="3" s="1"/>
  <c r="AS1818" i="3"/>
  <c r="AU1818" i="3"/>
  <c r="AW1818" i="3" s="1"/>
  <c r="AV1818" i="3"/>
  <c r="AX1818" i="3"/>
  <c r="AZ1818" i="3" s="1"/>
  <c r="AY1818" i="3"/>
  <c r="BA1818" i="3"/>
  <c r="BC1818" i="3" s="1"/>
  <c r="BB1818" i="3"/>
  <c r="BD1818" i="3"/>
  <c r="BF1818" i="3" s="1"/>
  <c r="U1818" i="3"/>
  <c r="BG1818" i="3"/>
  <c r="BI1818" i="3" s="1"/>
  <c r="N1817" i="11"/>
  <c r="O1817" i="11"/>
  <c r="P1817" i="11"/>
  <c r="A1818" i="11"/>
  <c r="AI1819" i="3"/>
  <c r="AK1819" i="3" s="1"/>
  <c r="AL1819" i="3"/>
  <c r="AM1819" i="3"/>
  <c r="AO1819" i="3"/>
  <c r="AQ1819" i="3" s="1"/>
  <c r="AP1819" i="3"/>
  <c r="AR1819" i="3"/>
  <c r="AT1819" i="3" s="1"/>
  <c r="AS1819" i="3"/>
  <c r="AU1819" i="3"/>
  <c r="AW1819" i="3" s="1"/>
  <c r="AV1819" i="3"/>
  <c r="AX1819" i="3"/>
  <c r="AZ1819" i="3" s="1"/>
  <c r="AY1819" i="3"/>
  <c r="BA1819" i="3"/>
  <c r="BC1819" i="3" s="1"/>
  <c r="BB1819" i="3"/>
  <c r="BD1819" i="3"/>
  <c r="BF1819" i="3" s="1"/>
  <c r="U1819" i="3"/>
  <c r="BG1819" i="3"/>
  <c r="BI1819" i="3" s="1"/>
  <c r="N1818" i="11"/>
  <c r="O1818" i="11"/>
  <c r="P1818" i="11"/>
  <c r="A1819" i="11"/>
  <c r="AI1820" i="3"/>
  <c r="AK1820" i="3" s="1"/>
  <c r="AL1820" i="3"/>
  <c r="AN1820" i="3" s="1"/>
  <c r="AM1820" i="3"/>
  <c r="AO1820" i="3"/>
  <c r="AQ1820" i="3" s="1"/>
  <c r="AP1820" i="3"/>
  <c r="AR1820" i="3"/>
  <c r="AT1820" i="3" s="1"/>
  <c r="AS1820" i="3"/>
  <c r="AU1820" i="3"/>
  <c r="AW1820" i="3" s="1"/>
  <c r="AV1820" i="3"/>
  <c r="AX1820" i="3"/>
  <c r="AZ1820" i="3" s="1"/>
  <c r="AY1820" i="3"/>
  <c r="BA1820" i="3"/>
  <c r="BC1820" i="3" s="1"/>
  <c r="BB1820" i="3"/>
  <c r="BD1820" i="3"/>
  <c r="BF1820" i="3" s="1"/>
  <c r="U1820" i="3"/>
  <c r="BG1820" i="3"/>
  <c r="BI1820" i="3" s="1"/>
  <c r="N1819" i="11"/>
  <c r="O1819" i="11"/>
  <c r="P1819" i="11"/>
  <c r="A1820" i="11"/>
  <c r="AI1821" i="3"/>
  <c r="AK1821" i="3" s="1"/>
  <c r="AL1821" i="3"/>
  <c r="AN1821" i="3" s="1"/>
  <c r="AM1821" i="3"/>
  <c r="AO1821" i="3"/>
  <c r="AP1821" i="3"/>
  <c r="AR1821" i="3"/>
  <c r="AT1821" i="3" s="1"/>
  <c r="AS1821" i="3"/>
  <c r="AU1821" i="3"/>
  <c r="AW1821" i="3" s="1"/>
  <c r="AV1821" i="3"/>
  <c r="AX1821" i="3"/>
  <c r="AZ1821" i="3" s="1"/>
  <c r="AY1821" i="3"/>
  <c r="BA1821" i="3"/>
  <c r="BC1821" i="3" s="1"/>
  <c r="BB1821" i="3"/>
  <c r="BD1821" i="3"/>
  <c r="BF1821" i="3" s="1"/>
  <c r="U1821" i="3"/>
  <c r="BH1821" i="3" s="1"/>
  <c r="BG1821" i="3"/>
  <c r="BI1821" i="3" s="1"/>
  <c r="N1820" i="11"/>
  <c r="O1820" i="11"/>
  <c r="P1820" i="11"/>
  <c r="A1821" i="11"/>
  <c r="AI1822" i="3"/>
  <c r="AK1822" i="3" s="1"/>
  <c r="AL1822" i="3"/>
  <c r="AN1822" i="3" s="1"/>
  <c r="AM1822" i="3"/>
  <c r="AO1822" i="3"/>
  <c r="AP1822" i="3"/>
  <c r="AR1822" i="3"/>
  <c r="AT1822" i="3" s="1"/>
  <c r="AS1822" i="3"/>
  <c r="AU1822" i="3"/>
  <c r="AW1822" i="3" s="1"/>
  <c r="AV1822" i="3"/>
  <c r="AX1822" i="3"/>
  <c r="AZ1822" i="3" s="1"/>
  <c r="AY1822" i="3"/>
  <c r="BA1822" i="3"/>
  <c r="BC1822" i="3" s="1"/>
  <c r="BB1822" i="3"/>
  <c r="BD1822" i="3"/>
  <c r="BF1822" i="3" s="1"/>
  <c r="U1822" i="3"/>
  <c r="J1822" i="3" s="1"/>
  <c r="T1822" i="3" s="1"/>
  <c r="BG1822" i="3"/>
  <c r="BI1822" i="3" s="1"/>
  <c r="N1821" i="11"/>
  <c r="O1821" i="11"/>
  <c r="P1821" i="11"/>
  <c r="A1822" i="11"/>
  <c r="AI1823" i="3"/>
  <c r="AK1823" i="3" s="1"/>
  <c r="AL1823" i="3"/>
  <c r="AM1823" i="3"/>
  <c r="AO1823" i="3"/>
  <c r="AQ1823" i="3" s="1"/>
  <c r="AP1823" i="3"/>
  <c r="AR1823" i="3"/>
  <c r="AT1823" i="3" s="1"/>
  <c r="AS1823" i="3"/>
  <c r="AU1823" i="3"/>
  <c r="AW1823" i="3" s="1"/>
  <c r="AV1823" i="3"/>
  <c r="AX1823" i="3"/>
  <c r="AZ1823" i="3" s="1"/>
  <c r="AY1823" i="3"/>
  <c r="BA1823" i="3"/>
  <c r="BC1823" i="3" s="1"/>
  <c r="BB1823" i="3"/>
  <c r="BD1823" i="3"/>
  <c r="BF1823" i="3" s="1"/>
  <c r="U1823" i="3"/>
  <c r="BG1823" i="3"/>
  <c r="BI1823" i="3" s="1"/>
  <c r="N1822" i="11"/>
  <c r="O1822" i="11"/>
  <c r="P1822" i="11"/>
  <c r="A1823" i="11"/>
  <c r="AI1824" i="3"/>
  <c r="AK1824" i="3" s="1"/>
  <c r="AL1824" i="3"/>
  <c r="AN1824" i="3" s="1"/>
  <c r="AM1824" i="3"/>
  <c r="AO1824" i="3"/>
  <c r="AQ1824" i="3" s="1"/>
  <c r="AP1824" i="3"/>
  <c r="AR1824" i="3"/>
  <c r="AT1824" i="3" s="1"/>
  <c r="AS1824" i="3"/>
  <c r="AU1824" i="3"/>
  <c r="AW1824" i="3" s="1"/>
  <c r="AV1824" i="3"/>
  <c r="AX1824" i="3"/>
  <c r="AZ1824" i="3" s="1"/>
  <c r="AY1824" i="3"/>
  <c r="BA1824" i="3"/>
  <c r="BC1824" i="3" s="1"/>
  <c r="BB1824" i="3"/>
  <c r="BD1824" i="3"/>
  <c r="BF1824" i="3" s="1"/>
  <c r="U1824" i="3"/>
  <c r="BG1824" i="3"/>
  <c r="BI1824" i="3" s="1"/>
  <c r="N1823" i="11"/>
  <c r="O1823" i="11"/>
  <c r="P1823" i="11"/>
  <c r="A1824" i="11"/>
  <c r="AI1825" i="3"/>
  <c r="AK1825" i="3" s="1"/>
  <c r="AL1825" i="3"/>
  <c r="AN1825" i="3" s="1"/>
  <c r="AM1825" i="3"/>
  <c r="AO1825" i="3"/>
  <c r="AQ1825" i="3" s="1"/>
  <c r="AP1825" i="3"/>
  <c r="AR1825" i="3"/>
  <c r="AT1825" i="3" s="1"/>
  <c r="AS1825" i="3"/>
  <c r="AU1825" i="3"/>
  <c r="AW1825" i="3" s="1"/>
  <c r="AV1825" i="3"/>
  <c r="AX1825" i="3"/>
  <c r="AZ1825" i="3" s="1"/>
  <c r="AY1825" i="3"/>
  <c r="BA1825" i="3"/>
  <c r="BC1825" i="3" s="1"/>
  <c r="BB1825" i="3"/>
  <c r="BD1825" i="3"/>
  <c r="BF1825" i="3" s="1"/>
  <c r="U1825" i="3"/>
  <c r="K1825" i="3" s="1"/>
  <c r="BG1825" i="3"/>
  <c r="BI1825" i="3" s="1"/>
  <c r="N1824" i="11"/>
  <c r="O1824" i="11"/>
  <c r="P1824" i="11"/>
  <c r="A1825" i="11"/>
  <c r="AI1826" i="3"/>
  <c r="AK1826" i="3" s="1"/>
  <c r="AL1826" i="3"/>
  <c r="AN1826" i="3" s="1"/>
  <c r="AM1826" i="3"/>
  <c r="AO1826" i="3"/>
  <c r="AQ1826" i="3" s="1"/>
  <c r="AP1826" i="3"/>
  <c r="AR1826" i="3"/>
  <c r="AT1826" i="3" s="1"/>
  <c r="AS1826" i="3"/>
  <c r="AU1826" i="3"/>
  <c r="AW1826" i="3" s="1"/>
  <c r="AV1826" i="3"/>
  <c r="AX1826" i="3"/>
  <c r="AZ1826" i="3" s="1"/>
  <c r="AY1826" i="3"/>
  <c r="BA1826" i="3"/>
  <c r="BC1826" i="3" s="1"/>
  <c r="BB1826" i="3"/>
  <c r="BD1826" i="3"/>
  <c r="BF1826" i="3" s="1"/>
  <c r="U1826" i="3"/>
  <c r="BG1826" i="3"/>
  <c r="BI1826" i="3" s="1"/>
  <c r="N1825" i="11"/>
  <c r="O1825" i="11"/>
  <c r="P1825" i="11"/>
  <c r="A1826" i="11"/>
  <c r="AI1827" i="3"/>
  <c r="AK1827" i="3" s="1"/>
  <c r="AL1827" i="3"/>
  <c r="AN1827" i="3" s="1"/>
  <c r="AM1827" i="3"/>
  <c r="AO1827" i="3"/>
  <c r="AQ1827" i="3" s="1"/>
  <c r="AP1827" i="3"/>
  <c r="AR1827" i="3"/>
  <c r="AT1827" i="3" s="1"/>
  <c r="AS1827" i="3"/>
  <c r="AU1827" i="3"/>
  <c r="AV1827" i="3"/>
  <c r="AX1827" i="3"/>
  <c r="AZ1827" i="3" s="1"/>
  <c r="AY1827" i="3"/>
  <c r="BA1827" i="3"/>
  <c r="BC1827" i="3" s="1"/>
  <c r="BB1827" i="3"/>
  <c r="BD1827" i="3"/>
  <c r="BF1827" i="3" s="1"/>
  <c r="U1827" i="3"/>
  <c r="BG1827" i="3"/>
  <c r="BI1827" i="3" s="1"/>
  <c r="N1826" i="11"/>
  <c r="O1826" i="11"/>
  <c r="P1826" i="11"/>
  <c r="A1827" i="11"/>
  <c r="AI1828" i="3"/>
  <c r="AK1828" i="3" s="1"/>
  <c r="AL1828" i="3"/>
  <c r="AN1828" i="3" s="1"/>
  <c r="AM1828" i="3"/>
  <c r="AO1828" i="3"/>
  <c r="AQ1828" i="3" s="1"/>
  <c r="AP1828" i="3"/>
  <c r="AR1828" i="3"/>
  <c r="AT1828" i="3" s="1"/>
  <c r="AS1828" i="3"/>
  <c r="AU1828" i="3"/>
  <c r="AW1828" i="3" s="1"/>
  <c r="AV1828" i="3"/>
  <c r="AX1828" i="3"/>
  <c r="AZ1828" i="3" s="1"/>
  <c r="AY1828" i="3"/>
  <c r="BA1828" i="3"/>
  <c r="BC1828" i="3" s="1"/>
  <c r="BB1828" i="3"/>
  <c r="BD1828" i="3"/>
  <c r="BF1828" i="3" s="1"/>
  <c r="U1828" i="3"/>
  <c r="BE1828" i="3" s="1"/>
  <c r="BG1828" i="3"/>
  <c r="BI1828" i="3" s="1"/>
  <c r="N1827" i="11"/>
  <c r="O1827" i="11"/>
  <c r="P1827" i="11"/>
  <c r="A1828" i="11"/>
  <c r="AI1829" i="3"/>
  <c r="AK1829" i="3" s="1"/>
  <c r="AL1829" i="3"/>
  <c r="AN1829" i="3" s="1"/>
  <c r="AM1829" i="3"/>
  <c r="AO1829" i="3"/>
  <c r="AQ1829" i="3" s="1"/>
  <c r="AP1829" i="3"/>
  <c r="AR1829" i="3"/>
  <c r="AT1829" i="3" s="1"/>
  <c r="AS1829" i="3"/>
  <c r="AU1829" i="3"/>
  <c r="AW1829" i="3" s="1"/>
  <c r="AV1829" i="3"/>
  <c r="AX1829" i="3"/>
  <c r="AZ1829" i="3" s="1"/>
  <c r="AY1829" i="3"/>
  <c r="BA1829" i="3"/>
  <c r="BC1829" i="3" s="1"/>
  <c r="BB1829" i="3"/>
  <c r="BD1829" i="3"/>
  <c r="BF1829" i="3" s="1"/>
  <c r="U1829" i="3"/>
  <c r="K1829" i="3" s="1"/>
  <c r="BG1829" i="3"/>
  <c r="BI1829" i="3" s="1"/>
  <c r="N1828" i="11"/>
  <c r="O1828" i="11"/>
  <c r="P1828" i="11"/>
  <c r="A1829" i="11"/>
  <c r="AI1830" i="3"/>
  <c r="AK1830" i="3" s="1"/>
  <c r="AL1830" i="3"/>
  <c r="AN1830" i="3" s="1"/>
  <c r="AM1830" i="3"/>
  <c r="AO1830" i="3"/>
  <c r="AQ1830" i="3" s="1"/>
  <c r="AP1830" i="3"/>
  <c r="AR1830" i="3"/>
  <c r="AT1830" i="3" s="1"/>
  <c r="AS1830" i="3"/>
  <c r="AU1830" i="3"/>
  <c r="AW1830" i="3" s="1"/>
  <c r="AV1830" i="3"/>
  <c r="AX1830" i="3"/>
  <c r="AZ1830" i="3" s="1"/>
  <c r="AY1830" i="3"/>
  <c r="BA1830" i="3"/>
  <c r="BC1830" i="3" s="1"/>
  <c r="BB1830" i="3"/>
  <c r="BD1830" i="3"/>
  <c r="BF1830" i="3" s="1"/>
  <c r="U1830" i="3"/>
  <c r="BG1830" i="3"/>
  <c r="BI1830" i="3" s="1"/>
  <c r="N1829" i="11"/>
  <c r="O1829" i="11"/>
  <c r="P1829" i="11"/>
  <c r="A1830" i="11"/>
  <c r="AI1831" i="3"/>
  <c r="AK1831" i="3" s="1"/>
  <c r="AL1831" i="3"/>
  <c r="AM1831" i="3"/>
  <c r="AO1831" i="3"/>
  <c r="AQ1831" i="3" s="1"/>
  <c r="AP1831" i="3"/>
  <c r="AR1831" i="3"/>
  <c r="AT1831" i="3" s="1"/>
  <c r="AS1831" i="3"/>
  <c r="AU1831" i="3"/>
  <c r="AW1831" i="3" s="1"/>
  <c r="AV1831" i="3"/>
  <c r="AX1831" i="3"/>
  <c r="AZ1831" i="3" s="1"/>
  <c r="AY1831" i="3"/>
  <c r="BA1831" i="3"/>
  <c r="BC1831" i="3" s="1"/>
  <c r="BB1831" i="3"/>
  <c r="BD1831" i="3"/>
  <c r="BF1831" i="3" s="1"/>
  <c r="U1831" i="3"/>
  <c r="BG1831" i="3"/>
  <c r="BI1831" i="3" s="1"/>
  <c r="N1830" i="11"/>
  <c r="O1830" i="11"/>
  <c r="P1830" i="11"/>
  <c r="A1831" i="11"/>
  <c r="AI1832" i="3"/>
  <c r="AK1832" i="3" s="1"/>
  <c r="AL1832" i="3"/>
  <c r="AM1832" i="3"/>
  <c r="AO1832" i="3"/>
  <c r="AQ1832" i="3" s="1"/>
  <c r="AP1832" i="3"/>
  <c r="AR1832" i="3"/>
  <c r="AT1832" i="3" s="1"/>
  <c r="AS1832" i="3"/>
  <c r="AU1832" i="3"/>
  <c r="AW1832" i="3" s="1"/>
  <c r="AV1832" i="3"/>
  <c r="AX1832" i="3"/>
  <c r="AZ1832" i="3" s="1"/>
  <c r="AY1832" i="3"/>
  <c r="BA1832" i="3"/>
  <c r="BC1832" i="3" s="1"/>
  <c r="BB1832" i="3"/>
  <c r="BD1832" i="3"/>
  <c r="BF1832" i="3" s="1"/>
  <c r="U1832" i="3"/>
  <c r="K1832" i="3" s="1"/>
  <c r="BG1832" i="3"/>
  <c r="BI1832" i="3" s="1"/>
  <c r="N1831" i="11"/>
  <c r="O1831" i="11"/>
  <c r="P1831" i="11"/>
  <c r="A1832" i="11"/>
  <c r="AI1833" i="3"/>
  <c r="AK1833" i="3" s="1"/>
  <c r="AL1833" i="3"/>
  <c r="AN1833" i="3" s="1"/>
  <c r="AM1833" i="3"/>
  <c r="AO1833" i="3"/>
  <c r="AQ1833" i="3" s="1"/>
  <c r="AP1833" i="3"/>
  <c r="AR1833" i="3"/>
  <c r="AS1833" i="3"/>
  <c r="AU1833" i="3"/>
  <c r="AW1833" i="3" s="1"/>
  <c r="AV1833" i="3"/>
  <c r="AX1833" i="3"/>
  <c r="AZ1833" i="3" s="1"/>
  <c r="AY1833" i="3"/>
  <c r="BA1833" i="3"/>
  <c r="BC1833" i="3" s="1"/>
  <c r="BB1833" i="3"/>
  <c r="BD1833" i="3"/>
  <c r="BF1833" i="3" s="1"/>
  <c r="U1833" i="3"/>
  <c r="BG1833" i="3"/>
  <c r="BI1833" i="3" s="1"/>
  <c r="N1832" i="11"/>
  <c r="O1832" i="11"/>
  <c r="P1832" i="11"/>
  <c r="A1833" i="11"/>
  <c r="AI1834" i="3"/>
  <c r="AK1834" i="3" s="1"/>
  <c r="AL1834" i="3"/>
  <c r="AN1834" i="3" s="1"/>
  <c r="AM1834" i="3"/>
  <c r="AO1834" i="3"/>
  <c r="AP1834" i="3"/>
  <c r="AR1834" i="3"/>
  <c r="AT1834" i="3" s="1"/>
  <c r="AS1834" i="3"/>
  <c r="AU1834" i="3"/>
  <c r="AW1834" i="3" s="1"/>
  <c r="AV1834" i="3"/>
  <c r="AX1834" i="3"/>
  <c r="AZ1834" i="3" s="1"/>
  <c r="AY1834" i="3"/>
  <c r="BA1834" i="3"/>
  <c r="BC1834" i="3" s="1"/>
  <c r="BB1834" i="3"/>
  <c r="BD1834" i="3"/>
  <c r="BF1834" i="3" s="1"/>
  <c r="U1834" i="3"/>
  <c r="BG1834" i="3"/>
  <c r="BI1834" i="3" s="1"/>
  <c r="N1833" i="11"/>
  <c r="O1833" i="11"/>
  <c r="P1833" i="11"/>
  <c r="A1834" i="11"/>
  <c r="AI1835" i="3"/>
  <c r="AK1835" i="3" s="1"/>
  <c r="AL1835" i="3"/>
  <c r="AN1835" i="3" s="1"/>
  <c r="AM1835" i="3"/>
  <c r="AO1835" i="3"/>
  <c r="AQ1835" i="3" s="1"/>
  <c r="AP1835" i="3"/>
  <c r="AR1835" i="3"/>
  <c r="AS1835" i="3"/>
  <c r="AU1835" i="3"/>
  <c r="AW1835" i="3" s="1"/>
  <c r="AV1835" i="3"/>
  <c r="AX1835" i="3"/>
  <c r="AZ1835" i="3" s="1"/>
  <c r="AY1835" i="3"/>
  <c r="BA1835" i="3"/>
  <c r="BC1835" i="3" s="1"/>
  <c r="BB1835" i="3"/>
  <c r="BD1835" i="3"/>
  <c r="BF1835" i="3" s="1"/>
  <c r="U1835" i="3"/>
  <c r="BH1835" i="3" s="1"/>
  <c r="BG1835" i="3"/>
  <c r="BI1835" i="3" s="1"/>
  <c r="N1834" i="11"/>
  <c r="O1834" i="11"/>
  <c r="P1834" i="11"/>
  <c r="A1835" i="11"/>
  <c r="AI1836" i="3"/>
  <c r="AK1836" i="3" s="1"/>
  <c r="AL1836" i="3"/>
  <c r="AM1836" i="3"/>
  <c r="AO1836" i="3"/>
  <c r="AQ1836" i="3" s="1"/>
  <c r="AP1836" i="3"/>
  <c r="AR1836" i="3"/>
  <c r="AT1836" i="3" s="1"/>
  <c r="AS1836" i="3"/>
  <c r="AU1836" i="3"/>
  <c r="AW1836" i="3" s="1"/>
  <c r="AV1836" i="3"/>
  <c r="AX1836" i="3"/>
  <c r="AZ1836" i="3" s="1"/>
  <c r="AY1836" i="3"/>
  <c r="BA1836" i="3"/>
  <c r="BC1836" i="3" s="1"/>
  <c r="BB1836" i="3"/>
  <c r="BD1836" i="3"/>
  <c r="BF1836" i="3" s="1"/>
  <c r="U1836" i="3"/>
  <c r="K1836" i="3" s="1"/>
  <c r="BG1836" i="3"/>
  <c r="BI1836" i="3" s="1"/>
  <c r="N1835" i="11"/>
  <c r="O1835" i="11"/>
  <c r="P1835" i="11"/>
  <c r="A1836" i="11"/>
  <c r="AI1837" i="3"/>
  <c r="AK1837" i="3" s="1"/>
  <c r="AL1837" i="3"/>
  <c r="AM1837" i="3"/>
  <c r="AO1837" i="3"/>
  <c r="AQ1837" i="3" s="1"/>
  <c r="AP1837" i="3"/>
  <c r="AR1837" i="3"/>
  <c r="AT1837" i="3" s="1"/>
  <c r="AS1837" i="3"/>
  <c r="AU1837" i="3"/>
  <c r="AW1837" i="3" s="1"/>
  <c r="AV1837" i="3"/>
  <c r="AX1837" i="3"/>
  <c r="AZ1837" i="3" s="1"/>
  <c r="AY1837" i="3"/>
  <c r="BA1837" i="3"/>
  <c r="BC1837" i="3" s="1"/>
  <c r="BB1837" i="3"/>
  <c r="BD1837" i="3"/>
  <c r="BF1837" i="3" s="1"/>
  <c r="U1837" i="3"/>
  <c r="BG1837" i="3"/>
  <c r="BI1837" i="3" s="1"/>
  <c r="N1836" i="11"/>
  <c r="O1836" i="11"/>
  <c r="P1836" i="11"/>
  <c r="A1837" i="11"/>
  <c r="AI1838" i="3"/>
  <c r="AK1838" i="3" s="1"/>
  <c r="AL1838" i="3"/>
  <c r="AN1838" i="3" s="1"/>
  <c r="AM1838" i="3"/>
  <c r="AO1838" i="3"/>
  <c r="AQ1838" i="3" s="1"/>
  <c r="AP1838" i="3"/>
  <c r="AR1838" i="3"/>
  <c r="AT1838" i="3" s="1"/>
  <c r="AS1838" i="3"/>
  <c r="AU1838" i="3"/>
  <c r="AW1838" i="3" s="1"/>
  <c r="AV1838" i="3"/>
  <c r="AX1838" i="3"/>
  <c r="AZ1838" i="3" s="1"/>
  <c r="AY1838" i="3"/>
  <c r="BA1838" i="3"/>
  <c r="BC1838" i="3" s="1"/>
  <c r="BB1838" i="3"/>
  <c r="BD1838" i="3"/>
  <c r="BF1838" i="3" s="1"/>
  <c r="U1838" i="3"/>
  <c r="BG1838" i="3"/>
  <c r="BI1838" i="3" s="1"/>
  <c r="N1837" i="11"/>
  <c r="O1837" i="11"/>
  <c r="P1837" i="11"/>
  <c r="A1838" i="11"/>
  <c r="AI1839" i="3"/>
  <c r="AK1839" i="3" s="1"/>
  <c r="AL1839" i="3"/>
  <c r="AN1839" i="3" s="1"/>
  <c r="AM1839" i="3"/>
  <c r="AO1839" i="3"/>
  <c r="AQ1839" i="3" s="1"/>
  <c r="AP1839" i="3"/>
  <c r="AR1839" i="3"/>
  <c r="AT1839" i="3" s="1"/>
  <c r="AS1839" i="3"/>
  <c r="AU1839" i="3"/>
  <c r="AW1839" i="3" s="1"/>
  <c r="AV1839" i="3"/>
  <c r="AX1839" i="3"/>
  <c r="AZ1839" i="3" s="1"/>
  <c r="AY1839" i="3"/>
  <c r="BA1839" i="3"/>
  <c r="BC1839" i="3" s="1"/>
  <c r="BB1839" i="3"/>
  <c r="BD1839" i="3"/>
  <c r="BF1839" i="3" s="1"/>
  <c r="U1839" i="3"/>
  <c r="BG1839" i="3"/>
  <c r="BI1839" i="3" s="1"/>
  <c r="N1838" i="11"/>
  <c r="O1838" i="11"/>
  <c r="P1838" i="11"/>
  <c r="A1839" i="11"/>
  <c r="AI1840" i="3"/>
  <c r="AK1840" i="3" s="1"/>
  <c r="AL1840" i="3"/>
  <c r="AM1840" i="3"/>
  <c r="AO1840" i="3"/>
  <c r="AQ1840" i="3" s="1"/>
  <c r="AP1840" i="3"/>
  <c r="AR1840" i="3"/>
  <c r="AT1840" i="3" s="1"/>
  <c r="AS1840" i="3"/>
  <c r="AU1840" i="3"/>
  <c r="AW1840" i="3" s="1"/>
  <c r="AV1840" i="3"/>
  <c r="AX1840" i="3"/>
  <c r="AZ1840" i="3" s="1"/>
  <c r="AY1840" i="3"/>
  <c r="BA1840" i="3"/>
  <c r="BC1840" i="3" s="1"/>
  <c r="BB1840" i="3"/>
  <c r="BD1840" i="3"/>
  <c r="BF1840" i="3" s="1"/>
  <c r="U1840" i="3"/>
  <c r="BG1840" i="3"/>
  <c r="BI1840" i="3" s="1"/>
  <c r="N1839" i="11"/>
  <c r="O1839" i="11"/>
  <c r="P1839" i="11"/>
  <c r="A1840" i="11"/>
  <c r="AI1841" i="3"/>
  <c r="AK1841" i="3" s="1"/>
  <c r="AL1841" i="3"/>
  <c r="AN1841" i="3" s="1"/>
  <c r="AM1841" i="3"/>
  <c r="AO1841" i="3"/>
  <c r="AQ1841" i="3" s="1"/>
  <c r="AP1841" i="3"/>
  <c r="AR1841" i="3"/>
  <c r="AT1841" i="3" s="1"/>
  <c r="AS1841" i="3"/>
  <c r="AU1841" i="3"/>
  <c r="AW1841" i="3" s="1"/>
  <c r="AV1841" i="3"/>
  <c r="AX1841" i="3"/>
  <c r="AZ1841" i="3" s="1"/>
  <c r="AY1841" i="3"/>
  <c r="BA1841" i="3"/>
  <c r="BC1841" i="3" s="1"/>
  <c r="BB1841" i="3"/>
  <c r="BD1841" i="3"/>
  <c r="BF1841" i="3" s="1"/>
  <c r="U1841" i="3"/>
  <c r="BG1841" i="3"/>
  <c r="BI1841" i="3" s="1"/>
  <c r="N1840" i="11"/>
  <c r="O1840" i="11"/>
  <c r="P1840" i="11"/>
  <c r="A1841" i="11"/>
  <c r="AI1842" i="3"/>
  <c r="AK1842" i="3" s="1"/>
  <c r="AL1842" i="3"/>
  <c r="AN1842" i="3" s="1"/>
  <c r="AM1842" i="3"/>
  <c r="AO1842" i="3"/>
  <c r="AQ1842" i="3" s="1"/>
  <c r="AP1842" i="3"/>
  <c r="AR1842" i="3"/>
  <c r="AT1842" i="3" s="1"/>
  <c r="AS1842" i="3"/>
  <c r="AU1842" i="3"/>
  <c r="AW1842" i="3" s="1"/>
  <c r="AV1842" i="3"/>
  <c r="AX1842" i="3"/>
  <c r="AZ1842" i="3" s="1"/>
  <c r="AY1842" i="3"/>
  <c r="BA1842" i="3"/>
  <c r="BC1842" i="3" s="1"/>
  <c r="BB1842" i="3"/>
  <c r="BD1842" i="3"/>
  <c r="U1842" i="3"/>
  <c r="BG1842" i="3"/>
  <c r="BI1842" i="3" s="1"/>
  <c r="N1841" i="11"/>
  <c r="O1841" i="11"/>
  <c r="P1841" i="11"/>
  <c r="A1842" i="11"/>
  <c r="AI1843" i="3"/>
  <c r="AK1843" i="3" s="1"/>
  <c r="AL1843" i="3"/>
  <c r="AM1843" i="3"/>
  <c r="AO1843" i="3"/>
  <c r="AQ1843" i="3" s="1"/>
  <c r="AP1843" i="3"/>
  <c r="AR1843" i="3"/>
  <c r="AT1843" i="3" s="1"/>
  <c r="AS1843" i="3"/>
  <c r="AU1843" i="3"/>
  <c r="AW1843" i="3" s="1"/>
  <c r="AV1843" i="3"/>
  <c r="AX1843" i="3"/>
  <c r="AZ1843" i="3" s="1"/>
  <c r="AY1843" i="3"/>
  <c r="BA1843" i="3"/>
  <c r="BC1843" i="3" s="1"/>
  <c r="BB1843" i="3"/>
  <c r="BD1843" i="3"/>
  <c r="BF1843" i="3" s="1"/>
  <c r="U1843" i="3"/>
  <c r="J1843" i="3" s="1"/>
  <c r="T1843" i="3" s="1"/>
  <c r="BG1843" i="3"/>
  <c r="BI1843" i="3" s="1"/>
  <c r="N1842" i="11"/>
  <c r="O1842" i="11"/>
  <c r="P1842" i="11"/>
  <c r="A1843" i="11"/>
  <c r="AI1844" i="3"/>
  <c r="AK1844" i="3" s="1"/>
  <c r="AL1844" i="3"/>
  <c r="AN1844" i="3" s="1"/>
  <c r="AM1844" i="3"/>
  <c r="AO1844" i="3"/>
  <c r="AQ1844" i="3" s="1"/>
  <c r="AP1844" i="3"/>
  <c r="AR1844" i="3"/>
  <c r="AT1844" i="3" s="1"/>
  <c r="AS1844" i="3"/>
  <c r="AU1844" i="3"/>
  <c r="AW1844" i="3" s="1"/>
  <c r="AV1844" i="3"/>
  <c r="AX1844" i="3"/>
  <c r="AZ1844" i="3" s="1"/>
  <c r="AY1844" i="3"/>
  <c r="BA1844" i="3"/>
  <c r="BC1844" i="3" s="1"/>
  <c r="BB1844" i="3"/>
  <c r="BD1844" i="3"/>
  <c r="BF1844" i="3" s="1"/>
  <c r="U1844" i="3"/>
  <c r="BG1844" i="3"/>
  <c r="BI1844" i="3" s="1"/>
  <c r="N1843" i="11"/>
  <c r="O1843" i="11"/>
  <c r="P1843" i="11"/>
  <c r="A1844" i="11"/>
  <c r="AI1845" i="3"/>
  <c r="AK1845" i="3" s="1"/>
  <c r="AL1845" i="3"/>
  <c r="AN1845" i="3" s="1"/>
  <c r="AM1845" i="3"/>
  <c r="AO1845" i="3"/>
  <c r="AQ1845" i="3" s="1"/>
  <c r="AP1845" i="3"/>
  <c r="AR1845" i="3"/>
  <c r="AT1845" i="3" s="1"/>
  <c r="AS1845" i="3"/>
  <c r="AU1845" i="3"/>
  <c r="AW1845" i="3" s="1"/>
  <c r="AV1845" i="3"/>
  <c r="AX1845" i="3"/>
  <c r="AZ1845" i="3" s="1"/>
  <c r="AY1845" i="3"/>
  <c r="BA1845" i="3"/>
  <c r="BC1845" i="3" s="1"/>
  <c r="BB1845" i="3"/>
  <c r="BD1845" i="3"/>
  <c r="BF1845" i="3" s="1"/>
  <c r="U1845" i="3"/>
  <c r="BG1845" i="3"/>
  <c r="BI1845" i="3" s="1"/>
  <c r="N1844" i="11"/>
  <c r="O1844" i="11"/>
  <c r="P1844" i="11"/>
  <c r="A1845" i="11"/>
  <c r="AI1846" i="3"/>
  <c r="AK1846" i="3" s="1"/>
  <c r="AL1846" i="3"/>
  <c r="AN1846" i="3" s="1"/>
  <c r="AM1846" i="3"/>
  <c r="AO1846" i="3"/>
  <c r="AQ1846" i="3" s="1"/>
  <c r="AP1846" i="3"/>
  <c r="AR1846" i="3"/>
  <c r="AT1846" i="3" s="1"/>
  <c r="AS1846" i="3"/>
  <c r="AU1846" i="3"/>
  <c r="AW1846" i="3" s="1"/>
  <c r="AV1846" i="3"/>
  <c r="AX1846" i="3"/>
  <c r="AZ1846" i="3" s="1"/>
  <c r="AY1846" i="3"/>
  <c r="BA1846" i="3"/>
  <c r="BC1846" i="3" s="1"/>
  <c r="BB1846" i="3"/>
  <c r="BD1846" i="3"/>
  <c r="BF1846" i="3" s="1"/>
  <c r="U1846" i="3"/>
  <c r="BG1846" i="3"/>
  <c r="BI1846" i="3" s="1"/>
  <c r="N1845" i="11"/>
  <c r="O1845" i="11"/>
  <c r="P1845" i="11"/>
  <c r="A1846" i="11"/>
  <c r="AI1847" i="3"/>
  <c r="AK1847" i="3" s="1"/>
  <c r="AL1847" i="3"/>
  <c r="AN1847" i="3" s="1"/>
  <c r="AM1847" i="3"/>
  <c r="AO1847" i="3"/>
  <c r="AQ1847" i="3" s="1"/>
  <c r="AP1847" i="3"/>
  <c r="AR1847" i="3"/>
  <c r="AT1847" i="3" s="1"/>
  <c r="AS1847" i="3"/>
  <c r="AU1847" i="3"/>
  <c r="AW1847" i="3" s="1"/>
  <c r="AV1847" i="3"/>
  <c r="AX1847" i="3"/>
  <c r="AZ1847" i="3" s="1"/>
  <c r="AY1847" i="3"/>
  <c r="BA1847" i="3"/>
  <c r="BC1847" i="3" s="1"/>
  <c r="BB1847" i="3"/>
  <c r="BD1847" i="3"/>
  <c r="BF1847" i="3" s="1"/>
  <c r="U1847" i="3"/>
  <c r="K1847" i="3" s="1"/>
  <c r="BG1847" i="3"/>
  <c r="BI1847" i="3" s="1"/>
  <c r="N1846" i="11"/>
  <c r="O1846" i="11"/>
  <c r="P1846" i="11"/>
  <c r="A1847" i="11"/>
  <c r="AI1848" i="3"/>
  <c r="AK1848" i="3" s="1"/>
  <c r="AL1848" i="3"/>
  <c r="AN1848" i="3" s="1"/>
  <c r="AM1848" i="3"/>
  <c r="AO1848" i="3"/>
  <c r="AQ1848" i="3" s="1"/>
  <c r="AP1848" i="3"/>
  <c r="AR1848" i="3"/>
  <c r="AT1848" i="3" s="1"/>
  <c r="AS1848" i="3"/>
  <c r="AU1848" i="3"/>
  <c r="AW1848" i="3" s="1"/>
  <c r="AV1848" i="3"/>
  <c r="AX1848" i="3"/>
  <c r="AZ1848" i="3" s="1"/>
  <c r="AY1848" i="3"/>
  <c r="BA1848" i="3"/>
  <c r="BC1848" i="3" s="1"/>
  <c r="BB1848" i="3"/>
  <c r="BD1848" i="3"/>
  <c r="BF1848" i="3" s="1"/>
  <c r="U1848" i="3"/>
  <c r="K1848" i="3" s="1"/>
  <c r="BG1848" i="3"/>
  <c r="BI1848" i="3" s="1"/>
  <c r="N1847" i="11"/>
  <c r="O1847" i="11"/>
  <c r="P1847" i="11"/>
  <c r="A1848" i="11"/>
  <c r="AI1849" i="3"/>
  <c r="AK1849" i="3" s="1"/>
  <c r="AL1849" i="3"/>
  <c r="AN1849" i="3" s="1"/>
  <c r="AM1849" i="3"/>
  <c r="AO1849" i="3"/>
  <c r="AQ1849" i="3" s="1"/>
  <c r="AP1849" i="3"/>
  <c r="AR1849" i="3"/>
  <c r="AT1849" i="3" s="1"/>
  <c r="AS1849" i="3"/>
  <c r="AU1849" i="3"/>
  <c r="AW1849" i="3" s="1"/>
  <c r="AV1849" i="3"/>
  <c r="AX1849" i="3"/>
  <c r="AZ1849" i="3" s="1"/>
  <c r="AY1849" i="3"/>
  <c r="BA1849" i="3"/>
  <c r="BC1849" i="3" s="1"/>
  <c r="BB1849" i="3"/>
  <c r="BD1849" i="3"/>
  <c r="BF1849" i="3" s="1"/>
  <c r="U1849" i="3"/>
  <c r="BG1849" i="3"/>
  <c r="BI1849" i="3" s="1"/>
  <c r="N1848" i="11"/>
  <c r="O1848" i="11"/>
  <c r="P1848" i="11"/>
  <c r="A1849" i="11"/>
  <c r="AI1850" i="3"/>
  <c r="AK1850" i="3" s="1"/>
  <c r="AL1850" i="3"/>
  <c r="AN1850" i="3" s="1"/>
  <c r="AM1850" i="3"/>
  <c r="AO1850" i="3"/>
  <c r="AP1850" i="3"/>
  <c r="AR1850" i="3"/>
  <c r="AT1850" i="3" s="1"/>
  <c r="AS1850" i="3"/>
  <c r="AU1850" i="3"/>
  <c r="AW1850" i="3" s="1"/>
  <c r="AV1850" i="3"/>
  <c r="AX1850" i="3"/>
  <c r="AZ1850" i="3" s="1"/>
  <c r="AY1850" i="3"/>
  <c r="BA1850" i="3"/>
  <c r="BC1850" i="3" s="1"/>
  <c r="BB1850" i="3"/>
  <c r="BD1850" i="3"/>
  <c r="BF1850" i="3" s="1"/>
  <c r="U1850" i="3"/>
  <c r="K1850" i="3" s="1"/>
  <c r="BG1850" i="3"/>
  <c r="BI1850" i="3" s="1"/>
  <c r="N1849" i="11"/>
  <c r="O1849" i="11"/>
  <c r="P1849" i="11"/>
  <c r="A1850" i="11"/>
  <c r="AI1851" i="3"/>
  <c r="AK1851" i="3" s="1"/>
  <c r="AL1851" i="3"/>
  <c r="AN1851" i="3" s="1"/>
  <c r="AM1851" i="3"/>
  <c r="AO1851" i="3"/>
  <c r="AQ1851" i="3" s="1"/>
  <c r="AP1851" i="3"/>
  <c r="AR1851" i="3"/>
  <c r="AT1851" i="3" s="1"/>
  <c r="AS1851" i="3"/>
  <c r="AU1851" i="3"/>
  <c r="AW1851" i="3" s="1"/>
  <c r="AV1851" i="3"/>
  <c r="AX1851" i="3"/>
  <c r="AZ1851" i="3" s="1"/>
  <c r="AY1851" i="3"/>
  <c r="BA1851" i="3"/>
  <c r="BC1851" i="3" s="1"/>
  <c r="BB1851" i="3"/>
  <c r="BD1851" i="3"/>
  <c r="BF1851" i="3" s="1"/>
  <c r="U1851" i="3"/>
  <c r="BG1851" i="3"/>
  <c r="N1850" i="11"/>
  <c r="O1850" i="11"/>
  <c r="P1850" i="11"/>
  <c r="A1851" i="11"/>
  <c r="AI1852" i="3"/>
  <c r="AK1852" i="3" s="1"/>
  <c r="AL1852" i="3"/>
  <c r="AN1852" i="3" s="1"/>
  <c r="AM1852" i="3"/>
  <c r="AO1852" i="3"/>
  <c r="AQ1852" i="3" s="1"/>
  <c r="AP1852" i="3"/>
  <c r="AR1852" i="3"/>
  <c r="AT1852" i="3" s="1"/>
  <c r="AS1852" i="3"/>
  <c r="AU1852" i="3"/>
  <c r="AW1852" i="3" s="1"/>
  <c r="AV1852" i="3"/>
  <c r="AX1852" i="3"/>
  <c r="AZ1852" i="3" s="1"/>
  <c r="AY1852" i="3"/>
  <c r="BA1852" i="3"/>
  <c r="BC1852" i="3" s="1"/>
  <c r="BB1852" i="3"/>
  <c r="BD1852" i="3"/>
  <c r="BF1852" i="3" s="1"/>
  <c r="U1852" i="3"/>
  <c r="BG1852" i="3"/>
  <c r="BI1852" i="3" s="1"/>
  <c r="N1851" i="11"/>
  <c r="O1851" i="11"/>
  <c r="P1851" i="11"/>
  <c r="A1852" i="11"/>
  <c r="AI1853" i="3"/>
  <c r="AK1853" i="3" s="1"/>
  <c r="AL1853" i="3"/>
  <c r="AM1853" i="3"/>
  <c r="AO1853" i="3"/>
  <c r="AQ1853" i="3" s="1"/>
  <c r="AP1853" i="3"/>
  <c r="AR1853" i="3"/>
  <c r="AT1853" i="3" s="1"/>
  <c r="AS1853" i="3"/>
  <c r="AU1853" i="3"/>
  <c r="AW1853" i="3" s="1"/>
  <c r="AV1853" i="3"/>
  <c r="AX1853" i="3"/>
  <c r="AZ1853" i="3" s="1"/>
  <c r="AY1853" i="3"/>
  <c r="BA1853" i="3"/>
  <c r="BC1853" i="3" s="1"/>
  <c r="BB1853" i="3"/>
  <c r="BD1853" i="3"/>
  <c r="BF1853" i="3" s="1"/>
  <c r="U1853" i="3"/>
  <c r="BH1853" i="3" s="1"/>
  <c r="BG1853" i="3"/>
  <c r="BI1853" i="3" s="1"/>
  <c r="N1852" i="11"/>
  <c r="O1852" i="11"/>
  <c r="P1852" i="11"/>
  <c r="A1853" i="11"/>
  <c r="AI1854" i="3"/>
  <c r="AK1854" i="3" s="1"/>
  <c r="AL1854" i="3"/>
  <c r="AN1854" i="3" s="1"/>
  <c r="AM1854" i="3"/>
  <c r="AO1854" i="3"/>
  <c r="AQ1854" i="3" s="1"/>
  <c r="AP1854" i="3"/>
  <c r="AR1854" i="3"/>
  <c r="AT1854" i="3" s="1"/>
  <c r="AS1854" i="3"/>
  <c r="AU1854" i="3"/>
  <c r="AW1854" i="3" s="1"/>
  <c r="AV1854" i="3"/>
  <c r="AX1854" i="3"/>
  <c r="AZ1854" i="3" s="1"/>
  <c r="AY1854" i="3"/>
  <c r="BA1854" i="3"/>
  <c r="BC1854" i="3" s="1"/>
  <c r="BB1854" i="3"/>
  <c r="BD1854" i="3"/>
  <c r="BF1854" i="3" s="1"/>
  <c r="U1854" i="3"/>
  <c r="BG1854" i="3"/>
  <c r="BI1854" i="3" s="1"/>
  <c r="N1853" i="11"/>
  <c r="O1853" i="11"/>
  <c r="P1853" i="11"/>
  <c r="A1854" i="11"/>
  <c r="AI1855" i="3"/>
  <c r="AK1855" i="3" s="1"/>
  <c r="AL1855" i="3"/>
  <c r="AM1855" i="3"/>
  <c r="AO1855" i="3"/>
  <c r="AQ1855" i="3" s="1"/>
  <c r="AP1855" i="3"/>
  <c r="AR1855" i="3"/>
  <c r="AT1855" i="3" s="1"/>
  <c r="AS1855" i="3"/>
  <c r="AU1855" i="3"/>
  <c r="AW1855" i="3" s="1"/>
  <c r="AV1855" i="3"/>
  <c r="AX1855" i="3"/>
  <c r="AZ1855" i="3" s="1"/>
  <c r="AY1855" i="3"/>
  <c r="BA1855" i="3"/>
  <c r="BC1855" i="3" s="1"/>
  <c r="BB1855" i="3"/>
  <c r="BD1855" i="3"/>
  <c r="BF1855" i="3" s="1"/>
  <c r="U1855" i="3"/>
  <c r="J1855" i="3" s="1"/>
  <c r="T1855" i="3" s="1"/>
  <c r="BG1855" i="3"/>
  <c r="BI1855" i="3" s="1"/>
  <c r="N1854" i="11"/>
  <c r="O1854" i="11"/>
  <c r="P1854" i="11"/>
  <c r="A1855" i="11"/>
  <c r="AI1856" i="3"/>
  <c r="AK1856" i="3" s="1"/>
  <c r="AL1856" i="3"/>
  <c r="AN1856" i="3" s="1"/>
  <c r="AM1856" i="3"/>
  <c r="AO1856" i="3"/>
  <c r="AQ1856" i="3" s="1"/>
  <c r="AP1856" i="3"/>
  <c r="AR1856" i="3"/>
  <c r="AT1856" i="3" s="1"/>
  <c r="AS1856" i="3"/>
  <c r="AU1856" i="3"/>
  <c r="AW1856" i="3" s="1"/>
  <c r="AV1856" i="3"/>
  <c r="AX1856" i="3"/>
  <c r="AZ1856" i="3" s="1"/>
  <c r="AY1856" i="3"/>
  <c r="BA1856" i="3"/>
  <c r="BC1856" i="3" s="1"/>
  <c r="BB1856" i="3"/>
  <c r="BD1856" i="3"/>
  <c r="BF1856" i="3" s="1"/>
  <c r="U1856" i="3"/>
  <c r="BH1856" i="3" s="1"/>
  <c r="BG1856" i="3"/>
  <c r="BI1856" i="3" s="1"/>
  <c r="N1855" i="11"/>
  <c r="O1855" i="11"/>
  <c r="P1855" i="11"/>
  <c r="A1856" i="11"/>
  <c r="AI1857" i="3"/>
  <c r="AK1857" i="3" s="1"/>
  <c r="AL1857" i="3"/>
  <c r="AN1857" i="3" s="1"/>
  <c r="AM1857" i="3"/>
  <c r="AO1857" i="3"/>
  <c r="AQ1857" i="3" s="1"/>
  <c r="AP1857" i="3"/>
  <c r="AR1857" i="3"/>
  <c r="AT1857" i="3" s="1"/>
  <c r="AS1857" i="3"/>
  <c r="AU1857" i="3"/>
  <c r="AW1857" i="3" s="1"/>
  <c r="AV1857" i="3"/>
  <c r="AX1857" i="3"/>
  <c r="AZ1857" i="3" s="1"/>
  <c r="AY1857" i="3"/>
  <c r="BA1857" i="3"/>
  <c r="BC1857" i="3" s="1"/>
  <c r="BB1857" i="3"/>
  <c r="BD1857" i="3"/>
  <c r="BF1857" i="3" s="1"/>
  <c r="U1857" i="3"/>
  <c r="BG1857" i="3"/>
  <c r="BI1857" i="3" s="1"/>
  <c r="N1856" i="11"/>
  <c r="O1856" i="11"/>
  <c r="P1856" i="11"/>
  <c r="A1857" i="11"/>
  <c r="AI1858" i="3"/>
  <c r="AK1858" i="3" s="1"/>
  <c r="AL1858" i="3"/>
  <c r="AN1858" i="3" s="1"/>
  <c r="AM1858" i="3"/>
  <c r="AO1858" i="3"/>
  <c r="AQ1858" i="3" s="1"/>
  <c r="AP1858" i="3"/>
  <c r="AR1858" i="3"/>
  <c r="AT1858" i="3" s="1"/>
  <c r="AS1858" i="3"/>
  <c r="AU1858" i="3"/>
  <c r="AV1858" i="3"/>
  <c r="AX1858" i="3"/>
  <c r="AZ1858" i="3" s="1"/>
  <c r="AY1858" i="3"/>
  <c r="BA1858" i="3"/>
  <c r="BC1858" i="3" s="1"/>
  <c r="BB1858" i="3"/>
  <c r="BD1858" i="3"/>
  <c r="BF1858" i="3" s="1"/>
  <c r="U1858" i="3"/>
  <c r="K1858" i="3" s="1"/>
  <c r="BG1858" i="3"/>
  <c r="BI1858" i="3" s="1"/>
  <c r="N1857" i="11"/>
  <c r="O1857" i="11"/>
  <c r="P1857" i="11"/>
  <c r="A1858" i="11"/>
  <c r="AI1859" i="3"/>
  <c r="AK1859" i="3" s="1"/>
  <c r="AL1859" i="3"/>
  <c r="AN1859" i="3" s="1"/>
  <c r="AM1859" i="3"/>
  <c r="AO1859" i="3"/>
  <c r="AQ1859" i="3" s="1"/>
  <c r="AP1859" i="3"/>
  <c r="AR1859" i="3"/>
  <c r="AT1859" i="3" s="1"/>
  <c r="AS1859" i="3"/>
  <c r="AU1859" i="3"/>
  <c r="AW1859" i="3" s="1"/>
  <c r="AV1859" i="3"/>
  <c r="AX1859" i="3"/>
  <c r="AZ1859" i="3" s="1"/>
  <c r="AY1859" i="3"/>
  <c r="BA1859" i="3"/>
  <c r="BC1859" i="3" s="1"/>
  <c r="BB1859" i="3"/>
  <c r="BD1859" i="3"/>
  <c r="BF1859" i="3" s="1"/>
  <c r="U1859" i="3"/>
  <c r="J1859" i="3" s="1"/>
  <c r="T1859" i="3" s="1"/>
  <c r="BG1859" i="3"/>
  <c r="BI1859" i="3" s="1"/>
  <c r="N1858" i="11"/>
  <c r="O1858" i="11"/>
  <c r="P1858" i="11"/>
  <c r="A1859" i="11"/>
  <c r="AI1860" i="3"/>
  <c r="AK1860" i="3" s="1"/>
  <c r="AL1860" i="3"/>
  <c r="AN1860" i="3" s="1"/>
  <c r="AM1860" i="3"/>
  <c r="AO1860" i="3"/>
  <c r="AQ1860" i="3" s="1"/>
  <c r="AP1860" i="3"/>
  <c r="AR1860" i="3"/>
  <c r="AT1860" i="3" s="1"/>
  <c r="AS1860" i="3"/>
  <c r="AU1860" i="3"/>
  <c r="AW1860" i="3" s="1"/>
  <c r="AV1860" i="3"/>
  <c r="AX1860" i="3"/>
  <c r="AZ1860" i="3" s="1"/>
  <c r="AY1860" i="3"/>
  <c r="BA1860" i="3"/>
  <c r="BC1860" i="3" s="1"/>
  <c r="BB1860" i="3"/>
  <c r="BD1860" i="3"/>
  <c r="BF1860" i="3" s="1"/>
  <c r="U1860" i="3"/>
  <c r="J1860" i="3" s="1"/>
  <c r="T1860" i="3" s="1"/>
  <c r="BG1860" i="3"/>
  <c r="BI1860" i="3" s="1"/>
  <c r="N1859" i="11"/>
  <c r="O1859" i="11"/>
  <c r="P1859" i="11"/>
  <c r="A1860" i="11"/>
  <c r="AI1861" i="3"/>
  <c r="AK1861" i="3" s="1"/>
  <c r="AL1861" i="3"/>
  <c r="AN1861" i="3" s="1"/>
  <c r="AM1861" i="3"/>
  <c r="AO1861" i="3"/>
  <c r="AQ1861" i="3" s="1"/>
  <c r="AP1861" i="3"/>
  <c r="AR1861" i="3"/>
  <c r="AT1861" i="3" s="1"/>
  <c r="AS1861" i="3"/>
  <c r="AU1861" i="3"/>
  <c r="AW1861" i="3" s="1"/>
  <c r="AV1861" i="3"/>
  <c r="AX1861" i="3"/>
  <c r="AZ1861" i="3" s="1"/>
  <c r="AY1861" i="3"/>
  <c r="BA1861" i="3"/>
  <c r="BC1861" i="3" s="1"/>
  <c r="BB1861" i="3"/>
  <c r="BD1861" i="3"/>
  <c r="BF1861" i="3" s="1"/>
  <c r="U1861" i="3"/>
  <c r="BG1861" i="3"/>
  <c r="BI1861" i="3" s="1"/>
  <c r="N1860" i="11"/>
  <c r="O1860" i="11"/>
  <c r="P1860" i="11"/>
  <c r="A1861" i="11"/>
  <c r="AI1862" i="3"/>
  <c r="AK1862" i="3" s="1"/>
  <c r="AL1862" i="3"/>
  <c r="AN1862" i="3" s="1"/>
  <c r="AM1862" i="3"/>
  <c r="AO1862" i="3"/>
  <c r="AQ1862" i="3" s="1"/>
  <c r="AP1862" i="3"/>
  <c r="AR1862" i="3"/>
  <c r="AT1862" i="3" s="1"/>
  <c r="AS1862" i="3"/>
  <c r="AU1862" i="3"/>
  <c r="AW1862" i="3" s="1"/>
  <c r="AV1862" i="3"/>
  <c r="AX1862" i="3"/>
  <c r="AZ1862" i="3" s="1"/>
  <c r="AY1862" i="3"/>
  <c r="BA1862" i="3"/>
  <c r="BC1862" i="3" s="1"/>
  <c r="BB1862" i="3"/>
  <c r="BD1862" i="3"/>
  <c r="BF1862" i="3" s="1"/>
  <c r="U1862" i="3"/>
  <c r="BH1862" i="3" s="1"/>
  <c r="BG1862" i="3"/>
  <c r="BI1862" i="3" s="1"/>
  <c r="N1861" i="11"/>
  <c r="O1861" i="11"/>
  <c r="P1861" i="11"/>
  <c r="A1862" i="11"/>
  <c r="AI1863" i="3"/>
  <c r="AK1863" i="3" s="1"/>
  <c r="AL1863" i="3"/>
  <c r="AN1863" i="3" s="1"/>
  <c r="AM1863" i="3"/>
  <c r="AO1863" i="3"/>
  <c r="AQ1863" i="3" s="1"/>
  <c r="AP1863" i="3"/>
  <c r="AR1863" i="3"/>
  <c r="AT1863" i="3" s="1"/>
  <c r="AS1863" i="3"/>
  <c r="AU1863" i="3"/>
  <c r="AW1863" i="3" s="1"/>
  <c r="AV1863" i="3"/>
  <c r="AX1863" i="3"/>
  <c r="AZ1863" i="3" s="1"/>
  <c r="AY1863" i="3"/>
  <c r="BA1863" i="3"/>
  <c r="BC1863" i="3" s="1"/>
  <c r="BB1863" i="3"/>
  <c r="BD1863" i="3"/>
  <c r="BF1863" i="3" s="1"/>
  <c r="U1863" i="3"/>
  <c r="BG1863" i="3"/>
  <c r="BI1863" i="3" s="1"/>
  <c r="N1862" i="11"/>
  <c r="O1862" i="11"/>
  <c r="P1862" i="11"/>
  <c r="A1863" i="11"/>
  <c r="AI1864" i="3"/>
  <c r="AK1864" i="3" s="1"/>
  <c r="AL1864" i="3"/>
  <c r="AN1864" i="3" s="1"/>
  <c r="AM1864" i="3"/>
  <c r="AO1864" i="3"/>
  <c r="AQ1864" i="3" s="1"/>
  <c r="AP1864" i="3"/>
  <c r="AR1864" i="3"/>
  <c r="AT1864" i="3" s="1"/>
  <c r="AS1864" i="3"/>
  <c r="AU1864" i="3"/>
  <c r="AW1864" i="3" s="1"/>
  <c r="AV1864" i="3"/>
  <c r="AX1864" i="3"/>
  <c r="AZ1864" i="3" s="1"/>
  <c r="AY1864" i="3"/>
  <c r="BA1864" i="3"/>
  <c r="BC1864" i="3" s="1"/>
  <c r="BB1864" i="3"/>
  <c r="BD1864" i="3"/>
  <c r="U1864" i="3"/>
  <c r="BG1864" i="3"/>
  <c r="BI1864" i="3" s="1"/>
  <c r="N1863" i="11"/>
  <c r="O1863" i="11"/>
  <c r="P1863" i="11"/>
  <c r="A1864" i="11"/>
  <c r="AI1865" i="3"/>
  <c r="AK1865" i="3" s="1"/>
  <c r="AL1865" i="3"/>
  <c r="AN1865" i="3" s="1"/>
  <c r="AM1865" i="3"/>
  <c r="AO1865" i="3"/>
  <c r="AQ1865" i="3" s="1"/>
  <c r="AP1865" i="3"/>
  <c r="AR1865" i="3"/>
  <c r="AS1865" i="3"/>
  <c r="AU1865" i="3"/>
  <c r="AW1865" i="3" s="1"/>
  <c r="AV1865" i="3"/>
  <c r="AX1865" i="3"/>
  <c r="AZ1865" i="3" s="1"/>
  <c r="AY1865" i="3"/>
  <c r="BA1865" i="3"/>
  <c r="BC1865" i="3" s="1"/>
  <c r="BB1865" i="3"/>
  <c r="BD1865" i="3"/>
  <c r="BF1865" i="3" s="1"/>
  <c r="U1865" i="3"/>
  <c r="BG1865" i="3"/>
  <c r="BI1865" i="3" s="1"/>
  <c r="N1864" i="11"/>
  <c r="O1864" i="11"/>
  <c r="P1864" i="11"/>
  <c r="A1865" i="11"/>
  <c r="AI1866" i="3"/>
  <c r="AK1866" i="3" s="1"/>
  <c r="AL1866" i="3"/>
  <c r="AN1866" i="3" s="1"/>
  <c r="AM1866" i="3"/>
  <c r="AO1866" i="3"/>
  <c r="AQ1866" i="3" s="1"/>
  <c r="AP1866" i="3"/>
  <c r="AR1866" i="3"/>
  <c r="AT1866" i="3" s="1"/>
  <c r="AS1866" i="3"/>
  <c r="AU1866" i="3"/>
  <c r="AW1866" i="3" s="1"/>
  <c r="AV1866" i="3"/>
  <c r="AX1866" i="3"/>
  <c r="AZ1866" i="3" s="1"/>
  <c r="AY1866" i="3"/>
  <c r="BA1866" i="3"/>
  <c r="BC1866" i="3" s="1"/>
  <c r="BB1866" i="3"/>
  <c r="BD1866" i="3"/>
  <c r="BF1866" i="3" s="1"/>
  <c r="U1866" i="3"/>
  <c r="K1866" i="3" s="1"/>
  <c r="BG1866" i="3"/>
  <c r="BI1866" i="3" s="1"/>
  <c r="N1865" i="11"/>
  <c r="O1865" i="11"/>
  <c r="P1865" i="11"/>
  <c r="A1866" i="11"/>
  <c r="AI1867" i="3"/>
  <c r="AK1867" i="3" s="1"/>
  <c r="AL1867" i="3"/>
  <c r="AM1867" i="3"/>
  <c r="AO1867" i="3"/>
  <c r="AQ1867" i="3" s="1"/>
  <c r="AP1867" i="3"/>
  <c r="AR1867" i="3"/>
  <c r="AT1867" i="3" s="1"/>
  <c r="AS1867" i="3"/>
  <c r="AU1867" i="3"/>
  <c r="AW1867" i="3" s="1"/>
  <c r="AV1867" i="3"/>
  <c r="AX1867" i="3"/>
  <c r="AZ1867" i="3" s="1"/>
  <c r="AY1867" i="3"/>
  <c r="BA1867" i="3"/>
  <c r="BC1867" i="3" s="1"/>
  <c r="BB1867" i="3"/>
  <c r="BD1867" i="3"/>
  <c r="BF1867" i="3" s="1"/>
  <c r="U1867" i="3"/>
  <c r="J1867" i="3" s="1"/>
  <c r="T1867" i="3" s="1"/>
  <c r="BG1867" i="3"/>
  <c r="BI1867" i="3" s="1"/>
  <c r="N1866" i="11"/>
  <c r="O1866" i="11"/>
  <c r="P1866" i="11"/>
  <c r="A1867" i="11"/>
  <c r="AI1868" i="3"/>
  <c r="AK1868" i="3" s="1"/>
  <c r="AL1868" i="3"/>
  <c r="AN1868" i="3" s="1"/>
  <c r="AM1868" i="3"/>
  <c r="AO1868" i="3"/>
  <c r="AQ1868" i="3" s="1"/>
  <c r="AP1868" i="3"/>
  <c r="AR1868" i="3"/>
  <c r="AT1868" i="3" s="1"/>
  <c r="AS1868" i="3"/>
  <c r="AU1868" i="3"/>
  <c r="AW1868" i="3" s="1"/>
  <c r="AV1868" i="3"/>
  <c r="AX1868" i="3"/>
  <c r="AZ1868" i="3" s="1"/>
  <c r="AY1868" i="3"/>
  <c r="BA1868" i="3"/>
  <c r="BC1868" i="3" s="1"/>
  <c r="BB1868" i="3"/>
  <c r="BD1868" i="3"/>
  <c r="BF1868" i="3" s="1"/>
  <c r="U1868" i="3"/>
  <c r="BG1868" i="3"/>
  <c r="BI1868" i="3" s="1"/>
  <c r="N1867" i="11"/>
  <c r="O1867" i="11"/>
  <c r="P1867" i="11"/>
  <c r="A1868" i="11"/>
  <c r="AI1869" i="3"/>
  <c r="AK1869" i="3" s="1"/>
  <c r="AL1869" i="3"/>
  <c r="AN1869" i="3" s="1"/>
  <c r="AM1869" i="3"/>
  <c r="AO1869" i="3"/>
  <c r="AQ1869" i="3" s="1"/>
  <c r="AP1869" i="3"/>
  <c r="AR1869" i="3"/>
  <c r="AT1869" i="3" s="1"/>
  <c r="AS1869" i="3"/>
  <c r="AU1869" i="3"/>
  <c r="AW1869" i="3" s="1"/>
  <c r="AV1869" i="3"/>
  <c r="AX1869" i="3"/>
  <c r="AZ1869" i="3" s="1"/>
  <c r="AY1869" i="3"/>
  <c r="BA1869" i="3"/>
  <c r="BC1869" i="3" s="1"/>
  <c r="BB1869" i="3"/>
  <c r="BD1869" i="3"/>
  <c r="BF1869" i="3" s="1"/>
  <c r="U1869" i="3"/>
  <c r="BG1869" i="3"/>
  <c r="BI1869" i="3" s="1"/>
  <c r="N1868" i="11"/>
  <c r="O1868" i="11"/>
  <c r="P1868" i="11"/>
  <c r="A1869" i="11"/>
  <c r="AI1870" i="3"/>
  <c r="AK1870" i="3" s="1"/>
  <c r="AL1870" i="3"/>
  <c r="AN1870" i="3" s="1"/>
  <c r="AM1870" i="3"/>
  <c r="AO1870" i="3"/>
  <c r="AQ1870" i="3" s="1"/>
  <c r="AP1870" i="3"/>
  <c r="AR1870" i="3"/>
  <c r="AT1870" i="3" s="1"/>
  <c r="AS1870" i="3"/>
  <c r="AU1870" i="3"/>
  <c r="AW1870" i="3" s="1"/>
  <c r="AV1870" i="3"/>
  <c r="AX1870" i="3"/>
  <c r="AZ1870" i="3" s="1"/>
  <c r="AY1870" i="3"/>
  <c r="BA1870" i="3"/>
  <c r="BC1870" i="3" s="1"/>
  <c r="BB1870" i="3"/>
  <c r="BD1870" i="3"/>
  <c r="BF1870" i="3" s="1"/>
  <c r="U1870" i="3"/>
  <c r="BG1870" i="3"/>
  <c r="BI1870" i="3" s="1"/>
  <c r="N1869" i="11"/>
  <c r="O1869" i="11"/>
  <c r="P1869" i="11"/>
  <c r="A1870" i="11"/>
  <c r="AI1871" i="3"/>
  <c r="AK1871" i="3" s="1"/>
  <c r="AL1871" i="3"/>
  <c r="AN1871" i="3" s="1"/>
  <c r="AM1871" i="3"/>
  <c r="AO1871" i="3"/>
  <c r="AP1871" i="3"/>
  <c r="AR1871" i="3"/>
  <c r="AT1871" i="3" s="1"/>
  <c r="AS1871" i="3"/>
  <c r="AU1871" i="3"/>
  <c r="AW1871" i="3" s="1"/>
  <c r="AV1871" i="3"/>
  <c r="AX1871" i="3"/>
  <c r="AZ1871" i="3" s="1"/>
  <c r="AY1871" i="3"/>
  <c r="BA1871" i="3"/>
  <c r="BC1871" i="3" s="1"/>
  <c r="BB1871" i="3"/>
  <c r="BD1871" i="3"/>
  <c r="BF1871" i="3" s="1"/>
  <c r="U1871" i="3"/>
  <c r="BG1871" i="3"/>
  <c r="BI1871" i="3" s="1"/>
  <c r="N1870" i="11"/>
  <c r="O1870" i="11"/>
  <c r="P1870" i="11"/>
  <c r="A1871" i="11"/>
  <c r="AI1872" i="3"/>
  <c r="AK1872" i="3" s="1"/>
  <c r="AL1872" i="3"/>
  <c r="AN1872" i="3" s="1"/>
  <c r="AM1872" i="3"/>
  <c r="AO1872" i="3"/>
  <c r="AQ1872" i="3" s="1"/>
  <c r="AP1872" i="3"/>
  <c r="AR1872" i="3"/>
  <c r="AT1872" i="3" s="1"/>
  <c r="AS1872" i="3"/>
  <c r="AU1872" i="3"/>
  <c r="AW1872" i="3" s="1"/>
  <c r="AV1872" i="3"/>
  <c r="AX1872" i="3"/>
  <c r="AZ1872" i="3" s="1"/>
  <c r="AY1872" i="3"/>
  <c r="BA1872" i="3"/>
  <c r="BC1872" i="3" s="1"/>
  <c r="BB1872" i="3"/>
  <c r="BD1872" i="3"/>
  <c r="BF1872" i="3" s="1"/>
  <c r="U1872" i="3"/>
  <c r="BG1872" i="3"/>
  <c r="N1871" i="11"/>
  <c r="O1871" i="11"/>
  <c r="P1871" i="11"/>
  <c r="A1872" i="11"/>
  <c r="AI1873" i="3"/>
  <c r="AK1873" i="3" s="1"/>
  <c r="AL1873" i="3"/>
  <c r="AN1873" i="3" s="1"/>
  <c r="AM1873" i="3"/>
  <c r="AO1873" i="3"/>
  <c r="AQ1873" i="3" s="1"/>
  <c r="AP1873" i="3"/>
  <c r="AR1873" i="3"/>
  <c r="AT1873" i="3" s="1"/>
  <c r="AS1873" i="3"/>
  <c r="AU1873" i="3"/>
  <c r="AW1873" i="3" s="1"/>
  <c r="AV1873" i="3"/>
  <c r="AX1873" i="3"/>
  <c r="AZ1873" i="3" s="1"/>
  <c r="AY1873" i="3"/>
  <c r="BA1873" i="3"/>
  <c r="BC1873" i="3" s="1"/>
  <c r="BB1873" i="3"/>
  <c r="BD1873" i="3"/>
  <c r="BF1873" i="3" s="1"/>
  <c r="U1873" i="3"/>
  <c r="K1873" i="3" s="1"/>
  <c r="BG1873" i="3"/>
  <c r="BI1873" i="3" s="1"/>
  <c r="N1872" i="11"/>
  <c r="O1872" i="11"/>
  <c r="P1872" i="11"/>
  <c r="A1873" i="11"/>
  <c r="AI1874" i="3"/>
  <c r="AK1874" i="3" s="1"/>
  <c r="AL1874" i="3"/>
  <c r="AN1874" i="3" s="1"/>
  <c r="AM1874" i="3"/>
  <c r="AO1874" i="3"/>
  <c r="AP1874" i="3"/>
  <c r="AR1874" i="3"/>
  <c r="AT1874" i="3" s="1"/>
  <c r="AS1874" i="3"/>
  <c r="AU1874" i="3"/>
  <c r="AW1874" i="3" s="1"/>
  <c r="AV1874" i="3"/>
  <c r="AX1874" i="3"/>
  <c r="AZ1874" i="3" s="1"/>
  <c r="AY1874" i="3"/>
  <c r="BA1874" i="3"/>
  <c r="BC1874" i="3" s="1"/>
  <c r="BB1874" i="3"/>
  <c r="BD1874" i="3"/>
  <c r="BF1874" i="3" s="1"/>
  <c r="U1874" i="3"/>
  <c r="BG1874" i="3"/>
  <c r="BI1874" i="3" s="1"/>
  <c r="N1873" i="11"/>
  <c r="O1873" i="11"/>
  <c r="P1873" i="11"/>
  <c r="A1874" i="11"/>
  <c r="AI1875" i="3"/>
  <c r="AK1875" i="3" s="1"/>
  <c r="AL1875" i="3"/>
  <c r="AM1875" i="3"/>
  <c r="AO1875" i="3"/>
  <c r="AQ1875" i="3" s="1"/>
  <c r="AP1875" i="3"/>
  <c r="AR1875" i="3"/>
  <c r="AT1875" i="3" s="1"/>
  <c r="AS1875" i="3"/>
  <c r="AU1875" i="3"/>
  <c r="AW1875" i="3" s="1"/>
  <c r="AV1875" i="3"/>
  <c r="AX1875" i="3"/>
  <c r="AZ1875" i="3" s="1"/>
  <c r="AY1875" i="3"/>
  <c r="BA1875" i="3"/>
  <c r="BC1875" i="3" s="1"/>
  <c r="BB1875" i="3"/>
  <c r="BD1875" i="3"/>
  <c r="BF1875" i="3" s="1"/>
  <c r="U1875" i="3"/>
  <c r="BG1875" i="3"/>
  <c r="BI1875" i="3" s="1"/>
  <c r="N1874" i="11"/>
  <c r="O1874" i="11"/>
  <c r="P1874" i="11"/>
  <c r="A1875" i="11"/>
  <c r="AI1876" i="3"/>
  <c r="AK1876" i="3" s="1"/>
  <c r="AL1876" i="3"/>
  <c r="AM1876" i="3"/>
  <c r="AO1876" i="3"/>
  <c r="AQ1876" i="3" s="1"/>
  <c r="AP1876" i="3"/>
  <c r="AR1876" i="3"/>
  <c r="AT1876" i="3" s="1"/>
  <c r="AS1876" i="3"/>
  <c r="AU1876" i="3"/>
  <c r="AW1876" i="3" s="1"/>
  <c r="AV1876" i="3"/>
  <c r="AX1876" i="3"/>
  <c r="AZ1876" i="3" s="1"/>
  <c r="AY1876" i="3"/>
  <c r="BA1876" i="3"/>
  <c r="BC1876" i="3" s="1"/>
  <c r="BB1876" i="3"/>
  <c r="BD1876" i="3"/>
  <c r="BF1876" i="3" s="1"/>
  <c r="U1876" i="3"/>
  <c r="BG1876" i="3"/>
  <c r="BI1876" i="3" s="1"/>
  <c r="N1875" i="11"/>
  <c r="O1875" i="11"/>
  <c r="P1875" i="11"/>
  <c r="A1876" i="11"/>
  <c r="AI1877" i="3"/>
  <c r="AK1877" i="3" s="1"/>
  <c r="AL1877" i="3"/>
  <c r="AN1877" i="3" s="1"/>
  <c r="AM1877" i="3"/>
  <c r="AO1877" i="3"/>
  <c r="AQ1877" i="3" s="1"/>
  <c r="AP1877" i="3"/>
  <c r="AR1877" i="3"/>
  <c r="AT1877" i="3" s="1"/>
  <c r="AS1877" i="3"/>
  <c r="AU1877" i="3"/>
  <c r="AW1877" i="3" s="1"/>
  <c r="AV1877" i="3"/>
  <c r="AX1877" i="3"/>
  <c r="AZ1877" i="3" s="1"/>
  <c r="AY1877" i="3"/>
  <c r="BA1877" i="3"/>
  <c r="BC1877" i="3" s="1"/>
  <c r="BB1877" i="3"/>
  <c r="BD1877" i="3"/>
  <c r="BF1877" i="3" s="1"/>
  <c r="U1877" i="3"/>
  <c r="K1877" i="3" s="1"/>
  <c r="BG1877" i="3"/>
  <c r="BI1877" i="3" s="1"/>
  <c r="N1876" i="11"/>
  <c r="O1876" i="11"/>
  <c r="P1876" i="11"/>
  <c r="A1877" i="11"/>
  <c r="AI1878" i="3"/>
  <c r="AK1878" i="3" s="1"/>
  <c r="AL1878" i="3"/>
  <c r="AM1878" i="3"/>
  <c r="AO1878" i="3"/>
  <c r="AQ1878" i="3" s="1"/>
  <c r="AP1878" i="3"/>
  <c r="AR1878" i="3"/>
  <c r="AT1878" i="3" s="1"/>
  <c r="AS1878" i="3"/>
  <c r="AU1878" i="3"/>
  <c r="AW1878" i="3" s="1"/>
  <c r="AV1878" i="3"/>
  <c r="AX1878" i="3"/>
  <c r="AZ1878" i="3" s="1"/>
  <c r="AY1878" i="3"/>
  <c r="BA1878" i="3"/>
  <c r="BC1878" i="3" s="1"/>
  <c r="BB1878" i="3"/>
  <c r="BD1878" i="3"/>
  <c r="BF1878" i="3" s="1"/>
  <c r="U1878" i="3"/>
  <c r="BG1878" i="3"/>
  <c r="BI1878" i="3" s="1"/>
  <c r="N1877" i="11"/>
  <c r="O1877" i="11"/>
  <c r="P1877" i="11"/>
  <c r="A1878" i="11"/>
  <c r="AI1879" i="3"/>
  <c r="AK1879" i="3" s="1"/>
  <c r="AL1879" i="3"/>
  <c r="AM1879" i="3"/>
  <c r="AO1879" i="3"/>
  <c r="AQ1879" i="3" s="1"/>
  <c r="AP1879" i="3"/>
  <c r="AR1879" i="3"/>
  <c r="AT1879" i="3" s="1"/>
  <c r="AS1879" i="3"/>
  <c r="AU1879" i="3"/>
  <c r="AW1879" i="3" s="1"/>
  <c r="AV1879" i="3"/>
  <c r="AX1879" i="3"/>
  <c r="AZ1879" i="3" s="1"/>
  <c r="AY1879" i="3"/>
  <c r="BA1879" i="3"/>
  <c r="BC1879" i="3" s="1"/>
  <c r="BB1879" i="3"/>
  <c r="BD1879" i="3"/>
  <c r="BF1879" i="3" s="1"/>
  <c r="U1879" i="3"/>
  <c r="BG1879" i="3"/>
  <c r="BI1879" i="3" s="1"/>
  <c r="N1878" i="11"/>
  <c r="O1878" i="11"/>
  <c r="P1878" i="11"/>
  <c r="A1879" i="11"/>
  <c r="AI1880" i="3"/>
  <c r="AK1880" i="3" s="1"/>
  <c r="AL1880" i="3"/>
  <c r="AN1880" i="3" s="1"/>
  <c r="AM1880" i="3"/>
  <c r="AO1880" i="3"/>
  <c r="AQ1880" i="3" s="1"/>
  <c r="AP1880" i="3"/>
  <c r="AR1880" i="3"/>
  <c r="AT1880" i="3" s="1"/>
  <c r="AS1880" i="3"/>
  <c r="AU1880" i="3"/>
  <c r="AW1880" i="3" s="1"/>
  <c r="AV1880" i="3"/>
  <c r="AX1880" i="3"/>
  <c r="AZ1880" i="3" s="1"/>
  <c r="AY1880" i="3"/>
  <c r="BA1880" i="3"/>
  <c r="BC1880" i="3" s="1"/>
  <c r="BB1880" i="3"/>
  <c r="BD1880" i="3"/>
  <c r="BF1880" i="3" s="1"/>
  <c r="U1880" i="3"/>
  <c r="K1880" i="3" s="1"/>
  <c r="BG1880" i="3"/>
  <c r="BI1880" i="3" s="1"/>
  <c r="N1879" i="11"/>
  <c r="O1879" i="11"/>
  <c r="P1879" i="11"/>
  <c r="A1880" i="11"/>
  <c r="AI1881" i="3"/>
  <c r="AK1881" i="3" s="1"/>
  <c r="AL1881" i="3"/>
  <c r="AN1881" i="3" s="1"/>
  <c r="AM1881" i="3"/>
  <c r="AO1881" i="3"/>
  <c r="AQ1881" i="3" s="1"/>
  <c r="AP1881" i="3"/>
  <c r="AR1881" i="3"/>
  <c r="AT1881" i="3" s="1"/>
  <c r="AS1881" i="3"/>
  <c r="AU1881" i="3"/>
  <c r="AW1881" i="3" s="1"/>
  <c r="AV1881" i="3"/>
  <c r="AX1881" i="3"/>
  <c r="AZ1881" i="3" s="1"/>
  <c r="AY1881" i="3"/>
  <c r="BA1881" i="3"/>
  <c r="BC1881" i="3" s="1"/>
  <c r="BB1881" i="3"/>
  <c r="BD1881" i="3"/>
  <c r="BF1881" i="3" s="1"/>
  <c r="U1881" i="3"/>
  <c r="BG1881" i="3"/>
  <c r="BI1881" i="3" s="1"/>
  <c r="N1880" i="11"/>
  <c r="O1880" i="11"/>
  <c r="P1880" i="11"/>
  <c r="A1881" i="11"/>
  <c r="AI1882" i="3"/>
  <c r="AK1882" i="3" s="1"/>
  <c r="AL1882" i="3"/>
  <c r="AN1882" i="3" s="1"/>
  <c r="AM1882" i="3"/>
  <c r="AO1882" i="3"/>
  <c r="AQ1882" i="3" s="1"/>
  <c r="AP1882" i="3"/>
  <c r="AR1882" i="3"/>
  <c r="AT1882" i="3" s="1"/>
  <c r="AS1882" i="3"/>
  <c r="AU1882" i="3"/>
  <c r="AW1882" i="3" s="1"/>
  <c r="AV1882" i="3"/>
  <c r="AX1882" i="3"/>
  <c r="AZ1882" i="3" s="1"/>
  <c r="AY1882" i="3"/>
  <c r="BA1882" i="3"/>
  <c r="BC1882" i="3" s="1"/>
  <c r="BB1882" i="3"/>
  <c r="BD1882" i="3"/>
  <c r="BF1882" i="3" s="1"/>
  <c r="U1882" i="3"/>
  <c r="K1882" i="3" s="1"/>
  <c r="BG1882" i="3"/>
  <c r="BI1882" i="3" s="1"/>
  <c r="N1881" i="11"/>
  <c r="O1881" i="11"/>
  <c r="P1881" i="11"/>
  <c r="A1882" i="11"/>
  <c r="AI1883" i="3"/>
  <c r="AK1883" i="3" s="1"/>
  <c r="AL1883" i="3"/>
  <c r="AM1883" i="3"/>
  <c r="AO1883" i="3"/>
  <c r="AQ1883" i="3" s="1"/>
  <c r="AP1883" i="3"/>
  <c r="AR1883" i="3"/>
  <c r="AT1883" i="3" s="1"/>
  <c r="AS1883" i="3"/>
  <c r="AU1883" i="3"/>
  <c r="AW1883" i="3" s="1"/>
  <c r="AV1883" i="3"/>
  <c r="AX1883" i="3"/>
  <c r="AZ1883" i="3" s="1"/>
  <c r="AY1883" i="3"/>
  <c r="BA1883" i="3"/>
  <c r="BC1883" i="3" s="1"/>
  <c r="BB1883" i="3"/>
  <c r="BD1883" i="3"/>
  <c r="BF1883" i="3" s="1"/>
  <c r="U1883" i="3"/>
  <c r="BG1883" i="3"/>
  <c r="BI1883" i="3" s="1"/>
  <c r="N1882" i="11"/>
  <c r="O1882" i="11"/>
  <c r="P1882" i="11"/>
  <c r="A1883" i="11"/>
  <c r="AI1884" i="3"/>
  <c r="AK1884" i="3" s="1"/>
  <c r="AL1884" i="3"/>
  <c r="AN1884" i="3" s="1"/>
  <c r="AM1884" i="3"/>
  <c r="AO1884" i="3"/>
  <c r="AQ1884" i="3" s="1"/>
  <c r="AP1884" i="3"/>
  <c r="AR1884" i="3"/>
  <c r="AT1884" i="3" s="1"/>
  <c r="AS1884" i="3"/>
  <c r="AU1884" i="3"/>
  <c r="AW1884" i="3" s="1"/>
  <c r="AV1884" i="3"/>
  <c r="AX1884" i="3"/>
  <c r="AZ1884" i="3" s="1"/>
  <c r="AY1884" i="3"/>
  <c r="BA1884" i="3"/>
  <c r="BC1884" i="3" s="1"/>
  <c r="BB1884" i="3"/>
  <c r="BD1884" i="3"/>
  <c r="BF1884" i="3" s="1"/>
  <c r="U1884" i="3"/>
  <c r="BG1884" i="3"/>
  <c r="BI1884" i="3" s="1"/>
  <c r="N1883" i="11"/>
  <c r="O1883" i="11"/>
  <c r="P1883" i="11"/>
  <c r="A1884" i="11"/>
  <c r="AI1885" i="3"/>
  <c r="AK1885" i="3" s="1"/>
  <c r="AL1885" i="3"/>
  <c r="AN1885" i="3" s="1"/>
  <c r="AM1885" i="3"/>
  <c r="AO1885" i="3"/>
  <c r="AQ1885" i="3" s="1"/>
  <c r="AP1885" i="3"/>
  <c r="AR1885" i="3"/>
  <c r="AT1885" i="3" s="1"/>
  <c r="AS1885" i="3"/>
  <c r="AU1885" i="3"/>
  <c r="AW1885" i="3" s="1"/>
  <c r="AV1885" i="3"/>
  <c r="AX1885" i="3"/>
  <c r="AZ1885" i="3" s="1"/>
  <c r="AY1885" i="3"/>
  <c r="BA1885" i="3"/>
  <c r="BC1885" i="3" s="1"/>
  <c r="BB1885" i="3"/>
  <c r="BD1885" i="3"/>
  <c r="BF1885" i="3" s="1"/>
  <c r="U1885" i="3"/>
  <c r="BE1885" i="3" s="1"/>
  <c r="BG1885" i="3"/>
  <c r="BI1885" i="3" s="1"/>
  <c r="N1884" i="11"/>
  <c r="O1884" i="11"/>
  <c r="P1884" i="11"/>
  <c r="A1885" i="11"/>
  <c r="AI1886" i="3"/>
  <c r="AK1886" i="3" s="1"/>
  <c r="AL1886" i="3"/>
  <c r="AN1886" i="3" s="1"/>
  <c r="AM1886" i="3"/>
  <c r="AO1886" i="3"/>
  <c r="AP1886" i="3"/>
  <c r="AR1886" i="3"/>
  <c r="AT1886" i="3" s="1"/>
  <c r="AS1886" i="3"/>
  <c r="AU1886" i="3"/>
  <c r="AW1886" i="3" s="1"/>
  <c r="AV1886" i="3"/>
  <c r="AX1886" i="3"/>
  <c r="AZ1886" i="3" s="1"/>
  <c r="AY1886" i="3"/>
  <c r="BA1886" i="3"/>
  <c r="BC1886" i="3" s="1"/>
  <c r="BB1886" i="3"/>
  <c r="BD1886" i="3"/>
  <c r="BF1886" i="3" s="1"/>
  <c r="U1886" i="3"/>
  <c r="BG1886" i="3"/>
  <c r="BI1886" i="3" s="1"/>
  <c r="N1885" i="11"/>
  <c r="O1885" i="11"/>
  <c r="P1885" i="11"/>
  <c r="A1886" i="11"/>
  <c r="AI1887" i="3"/>
  <c r="AK1887" i="3" s="1"/>
  <c r="AL1887" i="3"/>
  <c r="AN1887" i="3" s="1"/>
  <c r="AM1887" i="3"/>
  <c r="AO1887" i="3"/>
  <c r="AQ1887" i="3" s="1"/>
  <c r="AP1887" i="3"/>
  <c r="AR1887" i="3"/>
  <c r="AT1887" i="3" s="1"/>
  <c r="AS1887" i="3"/>
  <c r="AU1887" i="3"/>
  <c r="AW1887" i="3" s="1"/>
  <c r="AV1887" i="3"/>
  <c r="AX1887" i="3"/>
  <c r="AZ1887" i="3" s="1"/>
  <c r="AY1887" i="3"/>
  <c r="BA1887" i="3"/>
  <c r="BC1887" i="3" s="1"/>
  <c r="BB1887" i="3"/>
  <c r="BD1887" i="3"/>
  <c r="BF1887" i="3" s="1"/>
  <c r="U1887" i="3"/>
  <c r="J1887" i="3" s="1"/>
  <c r="T1887" i="3" s="1"/>
  <c r="BG1887" i="3"/>
  <c r="BI1887" i="3" s="1"/>
  <c r="N1886" i="11"/>
  <c r="O1886" i="11"/>
  <c r="P1886" i="11"/>
  <c r="A1887" i="11"/>
  <c r="AI1888" i="3"/>
  <c r="AK1888" i="3" s="1"/>
  <c r="AL1888" i="3"/>
  <c r="AN1888" i="3" s="1"/>
  <c r="AM1888" i="3"/>
  <c r="AO1888" i="3"/>
  <c r="AQ1888" i="3" s="1"/>
  <c r="AP1888" i="3"/>
  <c r="AR1888" i="3"/>
  <c r="AT1888" i="3" s="1"/>
  <c r="AS1888" i="3"/>
  <c r="AU1888" i="3"/>
  <c r="AW1888" i="3" s="1"/>
  <c r="AV1888" i="3"/>
  <c r="AX1888" i="3"/>
  <c r="AZ1888" i="3" s="1"/>
  <c r="AY1888" i="3"/>
  <c r="BA1888" i="3"/>
  <c r="BC1888" i="3" s="1"/>
  <c r="BB1888" i="3"/>
  <c r="BD1888" i="3"/>
  <c r="BF1888" i="3" s="1"/>
  <c r="U1888" i="3"/>
  <c r="K1888" i="3" s="1"/>
  <c r="BG1888" i="3"/>
  <c r="BI1888" i="3" s="1"/>
  <c r="N1887" i="11"/>
  <c r="O1887" i="11"/>
  <c r="P1887" i="11"/>
  <c r="A1888" i="11"/>
  <c r="AI1889" i="3"/>
  <c r="AK1889" i="3" s="1"/>
  <c r="AL1889" i="3"/>
  <c r="AM1889" i="3"/>
  <c r="AO1889" i="3"/>
  <c r="AQ1889" i="3" s="1"/>
  <c r="AP1889" i="3"/>
  <c r="AR1889" i="3"/>
  <c r="AT1889" i="3" s="1"/>
  <c r="AS1889" i="3"/>
  <c r="AU1889" i="3"/>
  <c r="AW1889" i="3" s="1"/>
  <c r="AV1889" i="3"/>
  <c r="AX1889" i="3"/>
  <c r="AZ1889" i="3" s="1"/>
  <c r="AY1889" i="3"/>
  <c r="BA1889" i="3"/>
  <c r="BC1889" i="3" s="1"/>
  <c r="BB1889" i="3"/>
  <c r="BD1889" i="3"/>
  <c r="BF1889" i="3" s="1"/>
  <c r="U1889" i="3"/>
  <c r="K1889" i="3" s="1"/>
  <c r="BG1889" i="3"/>
  <c r="BI1889" i="3" s="1"/>
  <c r="N1888" i="11"/>
  <c r="O1888" i="11"/>
  <c r="P1888" i="11"/>
  <c r="A1889" i="11"/>
  <c r="AI1890" i="3"/>
  <c r="AK1890" i="3" s="1"/>
  <c r="AL1890" i="3"/>
  <c r="AN1890" i="3" s="1"/>
  <c r="AM1890" i="3"/>
  <c r="AO1890" i="3"/>
  <c r="AQ1890" i="3" s="1"/>
  <c r="AP1890" i="3"/>
  <c r="AR1890" i="3"/>
  <c r="AT1890" i="3" s="1"/>
  <c r="AS1890" i="3"/>
  <c r="AU1890" i="3"/>
  <c r="AV1890" i="3"/>
  <c r="AX1890" i="3"/>
  <c r="AZ1890" i="3" s="1"/>
  <c r="AY1890" i="3"/>
  <c r="BA1890" i="3"/>
  <c r="BC1890" i="3" s="1"/>
  <c r="BB1890" i="3"/>
  <c r="BD1890" i="3"/>
  <c r="BF1890" i="3" s="1"/>
  <c r="U1890" i="3"/>
  <c r="BG1890" i="3"/>
  <c r="BI1890" i="3" s="1"/>
  <c r="N1889" i="11"/>
  <c r="O1889" i="11"/>
  <c r="P1889" i="11"/>
  <c r="A1890" i="11"/>
  <c r="AI1891" i="3"/>
  <c r="AK1891" i="3" s="1"/>
  <c r="AL1891" i="3"/>
  <c r="AM1891" i="3"/>
  <c r="AO1891" i="3"/>
  <c r="AQ1891" i="3" s="1"/>
  <c r="AP1891" i="3"/>
  <c r="AR1891" i="3"/>
  <c r="AT1891" i="3" s="1"/>
  <c r="AS1891" i="3"/>
  <c r="AU1891" i="3"/>
  <c r="AW1891" i="3" s="1"/>
  <c r="AV1891" i="3"/>
  <c r="AX1891" i="3"/>
  <c r="AZ1891" i="3" s="1"/>
  <c r="AY1891" i="3"/>
  <c r="BA1891" i="3"/>
  <c r="BC1891" i="3" s="1"/>
  <c r="BB1891" i="3"/>
  <c r="BD1891" i="3"/>
  <c r="BF1891" i="3" s="1"/>
  <c r="U1891" i="3"/>
  <c r="BE1891" i="3" s="1"/>
  <c r="BG1891" i="3"/>
  <c r="BI1891" i="3" s="1"/>
  <c r="N1890" i="11"/>
  <c r="O1890" i="11"/>
  <c r="P1890" i="11"/>
  <c r="A1891" i="11"/>
  <c r="AI1892" i="3"/>
  <c r="AK1892" i="3" s="1"/>
  <c r="AL1892" i="3"/>
  <c r="AN1892" i="3" s="1"/>
  <c r="AM1892" i="3"/>
  <c r="AO1892" i="3"/>
  <c r="AQ1892" i="3" s="1"/>
  <c r="AP1892" i="3"/>
  <c r="AR1892" i="3"/>
  <c r="AT1892" i="3" s="1"/>
  <c r="AS1892" i="3"/>
  <c r="AU1892" i="3"/>
  <c r="AW1892" i="3" s="1"/>
  <c r="AV1892" i="3"/>
  <c r="AX1892" i="3"/>
  <c r="AZ1892" i="3" s="1"/>
  <c r="AY1892" i="3"/>
  <c r="BA1892" i="3"/>
  <c r="BC1892" i="3" s="1"/>
  <c r="BB1892" i="3"/>
  <c r="BD1892" i="3"/>
  <c r="BF1892" i="3" s="1"/>
  <c r="U1892" i="3"/>
  <c r="J1892" i="3" s="1"/>
  <c r="T1892" i="3" s="1"/>
  <c r="BG1892" i="3"/>
  <c r="BI1892" i="3" s="1"/>
  <c r="N1891" i="11"/>
  <c r="O1891" i="11"/>
  <c r="P1891" i="11"/>
  <c r="A1892" i="11"/>
  <c r="AI1893" i="3"/>
  <c r="AK1893" i="3" s="1"/>
  <c r="AL1893" i="3"/>
  <c r="AN1893" i="3" s="1"/>
  <c r="AM1893" i="3"/>
  <c r="AO1893" i="3"/>
  <c r="AP1893" i="3"/>
  <c r="AR1893" i="3"/>
  <c r="AT1893" i="3" s="1"/>
  <c r="AS1893" i="3"/>
  <c r="AU1893" i="3"/>
  <c r="AW1893" i="3" s="1"/>
  <c r="AV1893" i="3"/>
  <c r="AX1893" i="3"/>
  <c r="AZ1893" i="3" s="1"/>
  <c r="AY1893" i="3"/>
  <c r="BA1893" i="3"/>
  <c r="BC1893" i="3" s="1"/>
  <c r="BB1893" i="3"/>
  <c r="BD1893" i="3"/>
  <c r="BF1893" i="3" s="1"/>
  <c r="U1893" i="3"/>
  <c r="K1893" i="3" s="1"/>
  <c r="BG1893" i="3"/>
  <c r="BI1893" i="3" s="1"/>
  <c r="N1892" i="11"/>
  <c r="O1892" i="11"/>
  <c r="P1892" i="11"/>
  <c r="A1893" i="11"/>
  <c r="AI1894" i="3"/>
  <c r="AK1894" i="3" s="1"/>
  <c r="AL1894" i="3"/>
  <c r="AN1894" i="3" s="1"/>
  <c r="AM1894" i="3"/>
  <c r="AO1894" i="3"/>
  <c r="AQ1894" i="3" s="1"/>
  <c r="AP1894" i="3"/>
  <c r="AR1894" i="3"/>
  <c r="AT1894" i="3" s="1"/>
  <c r="AS1894" i="3"/>
  <c r="AU1894" i="3"/>
  <c r="AW1894" i="3" s="1"/>
  <c r="AV1894" i="3"/>
  <c r="AX1894" i="3"/>
  <c r="AZ1894" i="3" s="1"/>
  <c r="AY1894" i="3"/>
  <c r="BA1894" i="3"/>
  <c r="BC1894" i="3" s="1"/>
  <c r="BB1894" i="3"/>
  <c r="BD1894" i="3"/>
  <c r="BF1894" i="3" s="1"/>
  <c r="U1894" i="3"/>
  <c r="J1894" i="3" s="1"/>
  <c r="T1894" i="3" s="1"/>
  <c r="BG1894" i="3"/>
  <c r="BI1894" i="3" s="1"/>
  <c r="N1893" i="11"/>
  <c r="O1893" i="11"/>
  <c r="P1893" i="11"/>
  <c r="A1894" i="11"/>
  <c r="AI1895" i="3"/>
  <c r="AK1895" i="3" s="1"/>
  <c r="AL1895" i="3"/>
  <c r="AM1895" i="3"/>
  <c r="AO1895" i="3"/>
  <c r="AQ1895" i="3" s="1"/>
  <c r="AP1895" i="3"/>
  <c r="AR1895" i="3"/>
  <c r="AT1895" i="3" s="1"/>
  <c r="AS1895" i="3"/>
  <c r="AU1895" i="3"/>
  <c r="AW1895" i="3" s="1"/>
  <c r="AV1895" i="3"/>
  <c r="AX1895" i="3"/>
  <c r="AZ1895" i="3" s="1"/>
  <c r="AY1895" i="3"/>
  <c r="BA1895" i="3"/>
  <c r="BC1895" i="3" s="1"/>
  <c r="BB1895" i="3"/>
  <c r="BD1895" i="3"/>
  <c r="BF1895" i="3" s="1"/>
  <c r="U1895" i="3"/>
  <c r="BH1895" i="3" s="1"/>
  <c r="BG1895" i="3"/>
  <c r="BI1895" i="3" s="1"/>
  <c r="N1894" i="11"/>
  <c r="O1894" i="11"/>
  <c r="P1894" i="11"/>
  <c r="A1895" i="11"/>
  <c r="AI1896" i="3"/>
  <c r="AK1896" i="3" s="1"/>
  <c r="AL1896" i="3"/>
  <c r="AN1896" i="3" s="1"/>
  <c r="AM1896" i="3"/>
  <c r="AO1896" i="3"/>
  <c r="AQ1896" i="3" s="1"/>
  <c r="AP1896" i="3"/>
  <c r="AR1896" i="3"/>
  <c r="AT1896" i="3" s="1"/>
  <c r="AS1896" i="3"/>
  <c r="AU1896" i="3"/>
  <c r="AW1896" i="3" s="1"/>
  <c r="AV1896" i="3"/>
  <c r="AX1896" i="3"/>
  <c r="AZ1896" i="3" s="1"/>
  <c r="AY1896" i="3"/>
  <c r="BA1896" i="3"/>
  <c r="BC1896" i="3" s="1"/>
  <c r="BB1896" i="3"/>
  <c r="BD1896" i="3"/>
  <c r="BF1896" i="3" s="1"/>
  <c r="U1896" i="3"/>
  <c r="BG1896" i="3"/>
  <c r="BI1896" i="3" s="1"/>
  <c r="N1895" i="11"/>
  <c r="O1895" i="11"/>
  <c r="P1895" i="11"/>
  <c r="A1896" i="11"/>
  <c r="AI1897" i="3"/>
  <c r="AK1897" i="3" s="1"/>
  <c r="AL1897" i="3"/>
  <c r="AN1897" i="3" s="1"/>
  <c r="AM1897" i="3"/>
  <c r="AO1897" i="3"/>
  <c r="AQ1897" i="3" s="1"/>
  <c r="AP1897" i="3"/>
  <c r="AR1897" i="3"/>
  <c r="AT1897" i="3" s="1"/>
  <c r="AS1897" i="3"/>
  <c r="AU1897" i="3"/>
  <c r="AW1897" i="3" s="1"/>
  <c r="AV1897" i="3"/>
  <c r="AX1897" i="3"/>
  <c r="AZ1897" i="3" s="1"/>
  <c r="AY1897" i="3"/>
  <c r="BA1897" i="3"/>
  <c r="BC1897" i="3" s="1"/>
  <c r="BB1897" i="3"/>
  <c r="BD1897" i="3"/>
  <c r="BF1897" i="3" s="1"/>
  <c r="U1897" i="3"/>
  <c r="J1897" i="3" s="1"/>
  <c r="T1897" i="3" s="1"/>
  <c r="BG1897" i="3"/>
  <c r="BI1897" i="3" s="1"/>
  <c r="N1896" i="11"/>
  <c r="O1896" i="11"/>
  <c r="P1896" i="11"/>
  <c r="A1897" i="11"/>
  <c r="AI1898" i="3"/>
  <c r="AK1898" i="3" s="1"/>
  <c r="AL1898" i="3"/>
  <c r="AN1898" i="3" s="1"/>
  <c r="AM1898" i="3"/>
  <c r="AO1898" i="3"/>
  <c r="AP1898" i="3"/>
  <c r="AR1898" i="3"/>
  <c r="AT1898" i="3" s="1"/>
  <c r="AS1898" i="3"/>
  <c r="AU1898" i="3"/>
  <c r="AW1898" i="3" s="1"/>
  <c r="AV1898" i="3"/>
  <c r="AX1898" i="3"/>
  <c r="AZ1898" i="3" s="1"/>
  <c r="AY1898" i="3"/>
  <c r="BA1898" i="3"/>
  <c r="BC1898" i="3" s="1"/>
  <c r="BB1898" i="3"/>
  <c r="BD1898" i="3"/>
  <c r="BF1898" i="3" s="1"/>
  <c r="U1898" i="3"/>
  <c r="BG1898" i="3"/>
  <c r="BI1898" i="3" s="1"/>
  <c r="N1897" i="11"/>
  <c r="O1897" i="11"/>
  <c r="P1897" i="11"/>
  <c r="A1898" i="11"/>
  <c r="AI1899" i="3"/>
  <c r="AK1899" i="3" s="1"/>
  <c r="AL1899" i="3"/>
  <c r="AM1899" i="3"/>
  <c r="AO1899" i="3"/>
  <c r="AQ1899" i="3" s="1"/>
  <c r="AP1899" i="3"/>
  <c r="AR1899" i="3"/>
  <c r="AT1899" i="3" s="1"/>
  <c r="AS1899" i="3"/>
  <c r="AU1899" i="3"/>
  <c r="AW1899" i="3" s="1"/>
  <c r="AV1899" i="3"/>
  <c r="AX1899" i="3"/>
  <c r="AZ1899" i="3" s="1"/>
  <c r="AY1899" i="3"/>
  <c r="BA1899" i="3"/>
  <c r="BC1899" i="3" s="1"/>
  <c r="BB1899" i="3"/>
  <c r="BD1899" i="3"/>
  <c r="BF1899" i="3" s="1"/>
  <c r="U1899" i="3"/>
  <c r="BG1899" i="3"/>
  <c r="BI1899" i="3" s="1"/>
  <c r="N1898" i="11"/>
  <c r="O1898" i="11"/>
  <c r="P1898" i="11"/>
  <c r="A1899" i="11"/>
  <c r="AI1900" i="3"/>
  <c r="AK1900" i="3" s="1"/>
  <c r="AL1900" i="3"/>
  <c r="AN1900" i="3" s="1"/>
  <c r="AM1900" i="3"/>
  <c r="AO1900" i="3"/>
  <c r="AQ1900" i="3" s="1"/>
  <c r="AP1900" i="3"/>
  <c r="AR1900" i="3"/>
  <c r="AT1900" i="3" s="1"/>
  <c r="AS1900" i="3"/>
  <c r="AU1900" i="3"/>
  <c r="AW1900" i="3" s="1"/>
  <c r="AV1900" i="3"/>
  <c r="AX1900" i="3"/>
  <c r="AY1900" i="3"/>
  <c r="BA1900" i="3"/>
  <c r="BC1900" i="3" s="1"/>
  <c r="BB1900" i="3"/>
  <c r="BD1900" i="3"/>
  <c r="BF1900" i="3" s="1"/>
  <c r="U1900" i="3"/>
  <c r="BG1900" i="3"/>
  <c r="BI1900" i="3" s="1"/>
  <c r="N1899" i="11"/>
  <c r="O1899" i="11"/>
  <c r="P1899" i="11"/>
  <c r="A1900" i="11"/>
  <c r="AI1901" i="3"/>
  <c r="AK1901" i="3" s="1"/>
  <c r="AL1901" i="3"/>
  <c r="AN1901" i="3" s="1"/>
  <c r="AM1901" i="3"/>
  <c r="AO1901" i="3"/>
  <c r="AP1901" i="3"/>
  <c r="AR1901" i="3"/>
  <c r="AT1901" i="3" s="1"/>
  <c r="AS1901" i="3"/>
  <c r="AU1901" i="3"/>
  <c r="AW1901" i="3" s="1"/>
  <c r="AV1901" i="3"/>
  <c r="AX1901" i="3"/>
  <c r="AZ1901" i="3" s="1"/>
  <c r="AY1901" i="3"/>
  <c r="BA1901" i="3"/>
  <c r="BC1901" i="3" s="1"/>
  <c r="BB1901" i="3"/>
  <c r="BD1901" i="3"/>
  <c r="BF1901" i="3" s="1"/>
  <c r="U1901" i="3"/>
  <c r="K1901" i="3" s="1"/>
  <c r="BG1901" i="3"/>
  <c r="BI1901" i="3" s="1"/>
  <c r="N1900" i="11"/>
  <c r="O1900" i="11"/>
  <c r="P1900" i="11"/>
  <c r="A1901" i="11"/>
  <c r="AI1902" i="3"/>
  <c r="AK1902" i="3" s="1"/>
  <c r="AL1902" i="3"/>
  <c r="AN1902" i="3" s="1"/>
  <c r="AM1902" i="3"/>
  <c r="AO1902" i="3"/>
  <c r="AQ1902" i="3" s="1"/>
  <c r="AP1902" i="3"/>
  <c r="AR1902" i="3"/>
  <c r="AT1902" i="3" s="1"/>
  <c r="AS1902" i="3"/>
  <c r="AU1902" i="3"/>
  <c r="AW1902" i="3" s="1"/>
  <c r="AV1902" i="3"/>
  <c r="AX1902" i="3"/>
  <c r="AZ1902" i="3" s="1"/>
  <c r="AY1902" i="3"/>
  <c r="BA1902" i="3"/>
  <c r="BC1902" i="3" s="1"/>
  <c r="BB1902" i="3"/>
  <c r="BD1902" i="3"/>
  <c r="BF1902" i="3" s="1"/>
  <c r="U1902" i="3"/>
  <c r="BG1902" i="3"/>
  <c r="BI1902" i="3" s="1"/>
  <c r="N1901" i="11"/>
  <c r="O1901" i="11"/>
  <c r="P1901" i="11"/>
  <c r="A1902" i="11"/>
  <c r="AI1903" i="3"/>
  <c r="AK1903" i="3" s="1"/>
  <c r="AL1903" i="3"/>
  <c r="AM1903" i="3"/>
  <c r="AO1903" i="3"/>
  <c r="AQ1903" i="3" s="1"/>
  <c r="AP1903" i="3"/>
  <c r="AR1903" i="3"/>
  <c r="AT1903" i="3" s="1"/>
  <c r="AS1903" i="3"/>
  <c r="AU1903" i="3"/>
  <c r="AW1903" i="3" s="1"/>
  <c r="AV1903" i="3"/>
  <c r="AX1903" i="3"/>
  <c r="AZ1903" i="3" s="1"/>
  <c r="AY1903" i="3"/>
  <c r="BA1903" i="3"/>
  <c r="BC1903" i="3" s="1"/>
  <c r="BB1903" i="3"/>
  <c r="BD1903" i="3"/>
  <c r="BF1903" i="3" s="1"/>
  <c r="U1903" i="3"/>
  <c r="BG1903" i="3"/>
  <c r="BI1903" i="3" s="1"/>
  <c r="N1902" i="11"/>
  <c r="O1902" i="11"/>
  <c r="P1902" i="11"/>
  <c r="A1903" i="11"/>
  <c r="AI1904" i="3"/>
  <c r="AK1904" i="3" s="1"/>
  <c r="AL1904" i="3"/>
  <c r="AN1904" i="3" s="1"/>
  <c r="AM1904" i="3"/>
  <c r="AO1904" i="3"/>
  <c r="AQ1904" i="3" s="1"/>
  <c r="AP1904" i="3"/>
  <c r="AR1904" i="3"/>
  <c r="AT1904" i="3" s="1"/>
  <c r="AS1904" i="3"/>
  <c r="AU1904" i="3"/>
  <c r="AW1904" i="3" s="1"/>
  <c r="AV1904" i="3"/>
  <c r="AX1904" i="3"/>
  <c r="AY1904" i="3"/>
  <c r="BA1904" i="3"/>
  <c r="BC1904" i="3" s="1"/>
  <c r="BB1904" i="3"/>
  <c r="BD1904" i="3"/>
  <c r="BF1904" i="3" s="1"/>
  <c r="U1904" i="3"/>
  <c r="BG1904" i="3"/>
  <c r="BI1904" i="3" s="1"/>
  <c r="N1903" i="11"/>
  <c r="O1903" i="11"/>
  <c r="P1903" i="11"/>
  <c r="A1904" i="11"/>
  <c r="AI1905" i="3"/>
  <c r="AK1905" i="3" s="1"/>
  <c r="AL1905" i="3"/>
  <c r="AN1905" i="3" s="1"/>
  <c r="AM1905" i="3"/>
  <c r="AO1905" i="3"/>
  <c r="AQ1905" i="3" s="1"/>
  <c r="AP1905" i="3"/>
  <c r="AR1905" i="3"/>
  <c r="AT1905" i="3" s="1"/>
  <c r="AS1905" i="3"/>
  <c r="AU1905" i="3"/>
  <c r="AW1905" i="3" s="1"/>
  <c r="AV1905" i="3"/>
  <c r="AX1905" i="3"/>
  <c r="AZ1905" i="3" s="1"/>
  <c r="AY1905" i="3"/>
  <c r="BA1905" i="3"/>
  <c r="BC1905" i="3" s="1"/>
  <c r="BB1905" i="3"/>
  <c r="BD1905" i="3"/>
  <c r="BF1905" i="3" s="1"/>
  <c r="U1905" i="3"/>
  <c r="K1905" i="3" s="1"/>
  <c r="BG1905" i="3"/>
  <c r="BI1905" i="3" s="1"/>
  <c r="N1904" i="11"/>
  <c r="O1904" i="11"/>
  <c r="P1904" i="11"/>
  <c r="A1905" i="11"/>
  <c r="AI1906" i="3"/>
  <c r="AK1906" i="3" s="1"/>
  <c r="AL1906" i="3"/>
  <c r="AN1906" i="3" s="1"/>
  <c r="AM1906" i="3"/>
  <c r="AO1906" i="3"/>
  <c r="AQ1906" i="3" s="1"/>
  <c r="AP1906" i="3"/>
  <c r="AR1906" i="3"/>
  <c r="AT1906" i="3" s="1"/>
  <c r="AS1906" i="3"/>
  <c r="AU1906" i="3"/>
  <c r="AW1906" i="3" s="1"/>
  <c r="AV1906" i="3"/>
  <c r="AX1906" i="3"/>
  <c r="AZ1906" i="3" s="1"/>
  <c r="AY1906" i="3"/>
  <c r="BA1906" i="3"/>
  <c r="BC1906" i="3" s="1"/>
  <c r="BB1906" i="3"/>
  <c r="BD1906" i="3"/>
  <c r="BF1906" i="3" s="1"/>
  <c r="U1906" i="3"/>
  <c r="BG1906" i="3"/>
  <c r="BI1906" i="3" s="1"/>
  <c r="N1905" i="11"/>
  <c r="O1905" i="11"/>
  <c r="P1905" i="11"/>
  <c r="A1906" i="11"/>
  <c r="AI1907" i="3"/>
  <c r="AK1907" i="3" s="1"/>
  <c r="AL1907" i="3"/>
  <c r="AN1907" i="3" s="1"/>
  <c r="AM1907" i="3"/>
  <c r="AO1907" i="3"/>
  <c r="AP1907" i="3"/>
  <c r="AR1907" i="3"/>
  <c r="AT1907" i="3" s="1"/>
  <c r="AS1907" i="3"/>
  <c r="AU1907" i="3"/>
  <c r="AW1907" i="3" s="1"/>
  <c r="AV1907" i="3"/>
  <c r="AX1907" i="3"/>
  <c r="AZ1907" i="3" s="1"/>
  <c r="AY1907" i="3"/>
  <c r="BA1907" i="3"/>
  <c r="BC1907" i="3" s="1"/>
  <c r="BB1907" i="3"/>
  <c r="BD1907" i="3"/>
  <c r="BF1907" i="3" s="1"/>
  <c r="U1907" i="3"/>
  <c r="K1907" i="3" s="1"/>
  <c r="BG1907" i="3"/>
  <c r="BI1907" i="3" s="1"/>
  <c r="N1906" i="11"/>
  <c r="O1906" i="11"/>
  <c r="P1906" i="11"/>
  <c r="A1907" i="11"/>
  <c r="AI1908" i="3"/>
  <c r="AK1908" i="3" s="1"/>
  <c r="AL1908" i="3"/>
  <c r="AN1908" i="3" s="1"/>
  <c r="AM1908" i="3"/>
  <c r="AO1908" i="3"/>
  <c r="AQ1908" i="3" s="1"/>
  <c r="AP1908" i="3"/>
  <c r="AR1908" i="3"/>
  <c r="AS1908" i="3"/>
  <c r="AU1908" i="3"/>
  <c r="AW1908" i="3" s="1"/>
  <c r="AV1908" i="3"/>
  <c r="AX1908" i="3"/>
  <c r="AZ1908" i="3" s="1"/>
  <c r="AY1908" i="3"/>
  <c r="BA1908" i="3"/>
  <c r="BC1908" i="3" s="1"/>
  <c r="BB1908" i="3"/>
  <c r="BD1908" i="3"/>
  <c r="BF1908" i="3" s="1"/>
  <c r="U1908" i="3"/>
  <c r="BG1908" i="3"/>
  <c r="BI1908" i="3" s="1"/>
  <c r="N1907" i="11"/>
  <c r="O1907" i="11"/>
  <c r="P1907" i="11"/>
  <c r="A1908" i="11"/>
  <c r="AI1909" i="3"/>
  <c r="AK1909" i="3" s="1"/>
  <c r="AL1909" i="3"/>
  <c r="AN1909" i="3" s="1"/>
  <c r="AM1909" i="3"/>
  <c r="AO1909" i="3"/>
  <c r="AQ1909" i="3" s="1"/>
  <c r="AP1909" i="3"/>
  <c r="AR1909" i="3"/>
  <c r="AT1909" i="3" s="1"/>
  <c r="AS1909" i="3"/>
  <c r="AU1909" i="3"/>
  <c r="AW1909" i="3" s="1"/>
  <c r="AV1909" i="3"/>
  <c r="AX1909" i="3"/>
  <c r="AZ1909" i="3" s="1"/>
  <c r="AY1909" i="3"/>
  <c r="BA1909" i="3"/>
  <c r="BC1909" i="3" s="1"/>
  <c r="BB1909" i="3"/>
  <c r="BD1909" i="3"/>
  <c r="BF1909" i="3" s="1"/>
  <c r="U1909" i="3"/>
  <c r="BG1909" i="3"/>
  <c r="BI1909" i="3" s="1"/>
  <c r="N1908" i="11"/>
  <c r="O1908" i="11"/>
  <c r="P1908" i="11"/>
  <c r="A1909" i="11"/>
  <c r="AI1910" i="3"/>
  <c r="AK1910" i="3" s="1"/>
  <c r="AL1910" i="3"/>
  <c r="AN1910" i="3" s="1"/>
  <c r="AM1910" i="3"/>
  <c r="AO1910" i="3"/>
  <c r="AP1910" i="3"/>
  <c r="AR1910" i="3"/>
  <c r="AT1910" i="3" s="1"/>
  <c r="AS1910" i="3"/>
  <c r="AU1910" i="3"/>
  <c r="AW1910" i="3" s="1"/>
  <c r="AV1910" i="3"/>
  <c r="AX1910" i="3"/>
  <c r="AZ1910" i="3" s="1"/>
  <c r="AY1910" i="3"/>
  <c r="BA1910" i="3"/>
  <c r="BC1910" i="3" s="1"/>
  <c r="BB1910" i="3"/>
  <c r="BD1910" i="3"/>
  <c r="BF1910" i="3" s="1"/>
  <c r="U1910" i="3"/>
  <c r="BE1910" i="3" s="1"/>
  <c r="BG1910" i="3"/>
  <c r="BI1910" i="3" s="1"/>
  <c r="N1909" i="11"/>
  <c r="O1909" i="11"/>
  <c r="P1909" i="11"/>
  <c r="A1910" i="11"/>
  <c r="AI1911" i="3"/>
  <c r="AK1911" i="3" s="1"/>
  <c r="AL1911" i="3"/>
  <c r="AN1911" i="3" s="1"/>
  <c r="AM1911" i="3"/>
  <c r="AO1911" i="3"/>
  <c r="AQ1911" i="3" s="1"/>
  <c r="AP1911" i="3"/>
  <c r="AR1911" i="3"/>
  <c r="AT1911" i="3" s="1"/>
  <c r="AS1911" i="3"/>
  <c r="AU1911" i="3"/>
  <c r="AV1911" i="3"/>
  <c r="AX1911" i="3"/>
  <c r="AZ1911" i="3" s="1"/>
  <c r="AY1911" i="3"/>
  <c r="BA1911" i="3"/>
  <c r="BC1911" i="3" s="1"/>
  <c r="BB1911" i="3"/>
  <c r="BD1911" i="3"/>
  <c r="BF1911" i="3" s="1"/>
  <c r="U1911" i="3"/>
  <c r="BG1911" i="3"/>
  <c r="BI1911" i="3" s="1"/>
  <c r="N1910" i="11"/>
  <c r="O1910" i="11"/>
  <c r="P1910" i="11"/>
  <c r="A1911" i="11"/>
  <c r="AI1912" i="3"/>
  <c r="AK1912" i="3" s="1"/>
  <c r="AL1912" i="3"/>
  <c r="AN1912" i="3" s="1"/>
  <c r="AM1912" i="3"/>
  <c r="AO1912" i="3"/>
  <c r="AQ1912" i="3" s="1"/>
  <c r="AP1912" i="3"/>
  <c r="AR1912" i="3"/>
  <c r="AT1912" i="3" s="1"/>
  <c r="AS1912" i="3"/>
  <c r="AU1912" i="3"/>
  <c r="AW1912" i="3" s="1"/>
  <c r="AV1912" i="3"/>
  <c r="AX1912" i="3"/>
  <c r="AZ1912" i="3" s="1"/>
  <c r="AY1912" i="3"/>
  <c r="BA1912" i="3"/>
  <c r="BC1912" i="3" s="1"/>
  <c r="BB1912" i="3"/>
  <c r="BD1912" i="3"/>
  <c r="BF1912" i="3" s="1"/>
  <c r="U1912" i="3"/>
  <c r="J1912" i="3" s="1"/>
  <c r="T1912" i="3" s="1"/>
  <c r="BG1912" i="3"/>
  <c r="N1911" i="11"/>
  <c r="O1911" i="11"/>
  <c r="P1911" i="11"/>
  <c r="A1912" i="11"/>
  <c r="AI1913" i="3"/>
  <c r="AK1913" i="3" s="1"/>
  <c r="AL1913" i="3"/>
  <c r="AN1913" i="3" s="1"/>
  <c r="AM1913" i="3"/>
  <c r="AO1913" i="3"/>
  <c r="AQ1913" i="3" s="1"/>
  <c r="AP1913" i="3"/>
  <c r="AR1913" i="3"/>
  <c r="AT1913" i="3" s="1"/>
  <c r="AS1913" i="3"/>
  <c r="AU1913" i="3"/>
  <c r="AW1913" i="3" s="1"/>
  <c r="AV1913" i="3"/>
  <c r="AX1913" i="3"/>
  <c r="AZ1913" i="3" s="1"/>
  <c r="AY1913" i="3"/>
  <c r="BA1913" i="3"/>
  <c r="BC1913" i="3" s="1"/>
  <c r="BB1913" i="3"/>
  <c r="BD1913" i="3"/>
  <c r="BF1913" i="3" s="1"/>
  <c r="U1913" i="3"/>
  <c r="BG1913" i="3"/>
  <c r="BI1913" i="3" s="1"/>
  <c r="N1912" i="11"/>
  <c r="O1912" i="11"/>
  <c r="P1912" i="11"/>
  <c r="A1913" i="11"/>
  <c r="AI1914" i="3"/>
  <c r="AK1914" i="3" s="1"/>
  <c r="AL1914" i="3"/>
  <c r="AN1914" i="3" s="1"/>
  <c r="AM1914" i="3"/>
  <c r="AO1914" i="3"/>
  <c r="AQ1914" i="3" s="1"/>
  <c r="AP1914" i="3"/>
  <c r="AR1914" i="3"/>
  <c r="AT1914" i="3" s="1"/>
  <c r="AS1914" i="3"/>
  <c r="AU1914" i="3"/>
  <c r="AW1914" i="3" s="1"/>
  <c r="AV1914" i="3"/>
  <c r="AX1914" i="3"/>
  <c r="AZ1914" i="3" s="1"/>
  <c r="AY1914" i="3"/>
  <c r="BA1914" i="3"/>
  <c r="BC1914" i="3" s="1"/>
  <c r="BB1914" i="3"/>
  <c r="BD1914" i="3"/>
  <c r="BF1914" i="3" s="1"/>
  <c r="U1914" i="3"/>
  <c r="BG1914" i="3"/>
  <c r="BI1914" i="3" s="1"/>
  <c r="N1913" i="11"/>
  <c r="O1913" i="11"/>
  <c r="P1913" i="11"/>
  <c r="A1914" i="11"/>
  <c r="AI1915" i="3"/>
  <c r="AK1915" i="3" s="1"/>
  <c r="AL1915" i="3"/>
  <c r="AN1915" i="3" s="1"/>
  <c r="AM1915" i="3"/>
  <c r="AO1915" i="3"/>
  <c r="AQ1915" i="3" s="1"/>
  <c r="AP1915" i="3"/>
  <c r="AR1915" i="3"/>
  <c r="AT1915" i="3" s="1"/>
  <c r="AS1915" i="3"/>
  <c r="AU1915" i="3"/>
  <c r="AW1915" i="3" s="1"/>
  <c r="AV1915" i="3"/>
  <c r="AX1915" i="3"/>
  <c r="AZ1915" i="3" s="1"/>
  <c r="AY1915" i="3"/>
  <c r="BA1915" i="3"/>
  <c r="BC1915" i="3" s="1"/>
  <c r="BB1915" i="3"/>
  <c r="BD1915" i="3"/>
  <c r="BF1915" i="3" s="1"/>
  <c r="U1915" i="3"/>
  <c r="BH1915" i="3" s="1"/>
  <c r="BG1915" i="3"/>
  <c r="BI1915" i="3" s="1"/>
  <c r="N1914" i="11"/>
  <c r="O1914" i="11"/>
  <c r="P1914" i="11"/>
  <c r="A1915" i="11"/>
  <c r="AI1916" i="3"/>
  <c r="AK1916" i="3" s="1"/>
  <c r="AL1916" i="3"/>
  <c r="AN1916" i="3" s="1"/>
  <c r="AM1916" i="3"/>
  <c r="AO1916" i="3"/>
  <c r="AQ1916" i="3" s="1"/>
  <c r="AP1916" i="3"/>
  <c r="AR1916" i="3"/>
  <c r="AT1916" i="3" s="1"/>
  <c r="AS1916" i="3"/>
  <c r="AU1916" i="3"/>
  <c r="AW1916" i="3" s="1"/>
  <c r="AV1916" i="3"/>
  <c r="AX1916" i="3"/>
  <c r="AZ1916" i="3" s="1"/>
  <c r="AY1916" i="3"/>
  <c r="BA1916" i="3"/>
  <c r="BB1916" i="3"/>
  <c r="BD1916" i="3"/>
  <c r="BF1916" i="3" s="1"/>
  <c r="U1916" i="3"/>
  <c r="BG1916" i="3"/>
  <c r="BI1916" i="3" s="1"/>
  <c r="N1915" i="11"/>
  <c r="O1915" i="11"/>
  <c r="P1915" i="11"/>
  <c r="A1916" i="11"/>
  <c r="AI1917" i="3"/>
  <c r="AK1917" i="3" s="1"/>
  <c r="AL1917" i="3"/>
  <c r="AN1917" i="3" s="1"/>
  <c r="AM1917" i="3"/>
  <c r="AO1917" i="3"/>
  <c r="AQ1917" i="3" s="1"/>
  <c r="AP1917" i="3"/>
  <c r="AR1917" i="3"/>
  <c r="AT1917" i="3" s="1"/>
  <c r="AS1917" i="3"/>
  <c r="AU1917" i="3"/>
  <c r="AW1917" i="3" s="1"/>
  <c r="AV1917" i="3"/>
  <c r="AX1917" i="3"/>
  <c r="AZ1917" i="3" s="1"/>
  <c r="AY1917" i="3"/>
  <c r="BA1917" i="3"/>
  <c r="BC1917" i="3" s="1"/>
  <c r="BB1917" i="3"/>
  <c r="BD1917" i="3"/>
  <c r="BF1917" i="3" s="1"/>
  <c r="U1917" i="3"/>
  <c r="K1917" i="3" s="1"/>
  <c r="BG1917" i="3"/>
  <c r="BI1917" i="3" s="1"/>
  <c r="N1916" i="11"/>
  <c r="O1916" i="11"/>
  <c r="P1916" i="11"/>
  <c r="A1917" i="11"/>
  <c r="AI1918" i="3"/>
  <c r="AK1918" i="3" s="1"/>
  <c r="AL1918" i="3"/>
  <c r="AN1918" i="3" s="1"/>
  <c r="AM1918" i="3"/>
  <c r="AO1918" i="3"/>
  <c r="AQ1918" i="3" s="1"/>
  <c r="AP1918" i="3"/>
  <c r="AR1918" i="3"/>
  <c r="AT1918" i="3" s="1"/>
  <c r="AS1918" i="3"/>
  <c r="AU1918" i="3"/>
  <c r="AW1918" i="3" s="1"/>
  <c r="AV1918" i="3"/>
  <c r="AX1918" i="3"/>
  <c r="AZ1918" i="3" s="1"/>
  <c r="AY1918" i="3"/>
  <c r="BA1918" i="3"/>
  <c r="BC1918" i="3" s="1"/>
  <c r="BB1918" i="3"/>
  <c r="BD1918" i="3"/>
  <c r="BF1918" i="3" s="1"/>
  <c r="U1918" i="3"/>
  <c r="BG1918" i="3"/>
  <c r="BI1918" i="3" s="1"/>
  <c r="N1917" i="11"/>
  <c r="O1917" i="11"/>
  <c r="P1917" i="11"/>
  <c r="A1918" i="11"/>
  <c r="AI1919" i="3"/>
  <c r="AK1919" i="3" s="1"/>
  <c r="AL1919" i="3"/>
  <c r="AN1919" i="3" s="1"/>
  <c r="AM1919" i="3"/>
  <c r="AO1919" i="3"/>
  <c r="AQ1919" i="3" s="1"/>
  <c r="AP1919" i="3"/>
  <c r="AR1919" i="3"/>
  <c r="AT1919" i="3" s="1"/>
  <c r="AS1919" i="3"/>
  <c r="AU1919" i="3"/>
  <c r="AW1919" i="3" s="1"/>
  <c r="AV1919" i="3"/>
  <c r="AX1919" i="3"/>
  <c r="AZ1919" i="3" s="1"/>
  <c r="AY1919" i="3"/>
  <c r="BA1919" i="3"/>
  <c r="BC1919" i="3" s="1"/>
  <c r="BB1919" i="3"/>
  <c r="BD1919" i="3"/>
  <c r="BF1919" i="3" s="1"/>
  <c r="U1919" i="3"/>
  <c r="K1919" i="3" s="1"/>
  <c r="BG1919" i="3"/>
  <c r="BI1919" i="3" s="1"/>
  <c r="N1918" i="11"/>
  <c r="O1918" i="11"/>
  <c r="P1918" i="11"/>
  <c r="A1919" i="11"/>
  <c r="AI1920" i="3"/>
  <c r="AK1920" i="3" s="1"/>
  <c r="AL1920" i="3"/>
  <c r="AM1920" i="3"/>
  <c r="AO1920" i="3"/>
  <c r="AQ1920" i="3" s="1"/>
  <c r="AP1920" i="3"/>
  <c r="AR1920" i="3"/>
  <c r="AT1920" i="3" s="1"/>
  <c r="AS1920" i="3"/>
  <c r="AU1920" i="3"/>
  <c r="AW1920" i="3" s="1"/>
  <c r="AV1920" i="3"/>
  <c r="AX1920" i="3"/>
  <c r="AZ1920" i="3" s="1"/>
  <c r="AY1920" i="3"/>
  <c r="BA1920" i="3"/>
  <c r="BC1920" i="3" s="1"/>
  <c r="BB1920" i="3"/>
  <c r="BD1920" i="3"/>
  <c r="BF1920" i="3" s="1"/>
  <c r="U1920" i="3"/>
  <c r="BG1920" i="3"/>
  <c r="BI1920" i="3" s="1"/>
  <c r="N1919" i="11"/>
  <c r="O1919" i="11"/>
  <c r="P1919" i="11"/>
  <c r="A1920" i="11"/>
  <c r="AI1921" i="3"/>
  <c r="AK1921" i="3" s="1"/>
  <c r="AL1921" i="3"/>
  <c r="AN1921" i="3" s="1"/>
  <c r="AM1921" i="3"/>
  <c r="AO1921" i="3"/>
  <c r="AQ1921" i="3" s="1"/>
  <c r="AP1921" i="3"/>
  <c r="AR1921" i="3"/>
  <c r="AT1921" i="3" s="1"/>
  <c r="AS1921" i="3"/>
  <c r="AU1921" i="3"/>
  <c r="AV1921" i="3"/>
  <c r="AX1921" i="3"/>
  <c r="AZ1921" i="3" s="1"/>
  <c r="AY1921" i="3"/>
  <c r="BA1921" i="3"/>
  <c r="BC1921" i="3" s="1"/>
  <c r="BB1921" i="3"/>
  <c r="BD1921" i="3"/>
  <c r="BF1921" i="3" s="1"/>
  <c r="U1921" i="3"/>
  <c r="BG1921" i="3"/>
  <c r="BI1921" i="3" s="1"/>
  <c r="N1920" i="11"/>
  <c r="O1920" i="11"/>
  <c r="P1920" i="11"/>
  <c r="A1921" i="11"/>
  <c r="AI1922" i="3"/>
  <c r="AK1922" i="3" s="1"/>
  <c r="AL1922" i="3"/>
  <c r="AN1922" i="3" s="1"/>
  <c r="AM1922" i="3"/>
  <c r="AO1922" i="3"/>
  <c r="AQ1922" i="3" s="1"/>
  <c r="AP1922" i="3"/>
  <c r="AR1922" i="3"/>
  <c r="AT1922" i="3" s="1"/>
  <c r="AS1922" i="3"/>
  <c r="AU1922" i="3"/>
  <c r="AW1922" i="3" s="1"/>
  <c r="AV1922" i="3"/>
  <c r="AX1922" i="3"/>
  <c r="AZ1922" i="3" s="1"/>
  <c r="AY1922" i="3"/>
  <c r="BA1922" i="3"/>
  <c r="BC1922" i="3" s="1"/>
  <c r="BB1922" i="3"/>
  <c r="BD1922" i="3"/>
  <c r="BF1922" i="3" s="1"/>
  <c r="U1922" i="3"/>
  <c r="K1922" i="3" s="1"/>
  <c r="BG1922" i="3"/>
  <c r="BI1922" i="3" s="1"/>
  <c r="N1921" i="11"/>
  <c r="O1921" i="11"/>
  <c r="P1921" i="11"/>
  <c r="A1922" i="11"/>
  <c r="AI1923" i="3"/>
  <c r="AK1923" i="3" s="1"/>
  <c r="AL1923" i="3"/>
  <c r="AN1923" i="3" s="1"/>
  <c r="AM1923" i="3"/>
  <c r="AO1923" i="3"/>
  <c r="AQ1923" i="3" s="1"/>
  <c r="AP1923" i="3"/>
  <c r="AR1923" i="3"/>
  <c r="AT1923" i="3" s="1"/>
  <c r="AS1923" i="3"/>
  <c r="AU1923" i="3"/>
  <c r="AW1923" i="3" s="1"/>
  <c r="AV1923" i="3"/>
  <c r="AX1923" i="3"/>
  <c r="AZ1923" i="3" s="1"/>
  <c r="AY1923" i="3"/>
  <c r="BA1923" i="3"/>
  <c r="BC1923" i="3" s="1"/>
  <c r="BB1923" i="3"/>
  <c r="BD1923" i="3"/>
  <c r="BF1923" i="3" s="1"/>
  <c r="U1923" i="3"/>
  <c r="J1923" i="3" s="1"/>
  <c r="T1923" i="3" s="1"/>
  <c r="BG1923" i="3"/>
  <c r="BI1923" i="3" s="1"/>
  <c r="N1922" i="11"/>
  <c r="O1922" i="11"/>
  <c r="P1922" i="11"/>
  <c r="A1923" i="11"/>
  <c r="AI1924" i="3"/>
  <c r="AK1924" i="3" s="1"/>
  <c r="AL1924" i="3"/>
  <c r="AN1924" i="3" s="1"/>
  <c r="AM1924" i="3"/>
  <c r="AO1924" i="3"/>
  <c r="AQ1924" i="3" s="1"/>
  <c r="AP1924" i="3"/>
  <c r="AR1924" i="3"/>
  <c r="AS1924" i="3"/>
  <c r="AU1924" i="3"/>
  <c r="AW1924" i="3" s="1"/>
  <c r="AV1924" i="3"/>
  <c r="AX1924" i="3"/>
  <c r="AZ1924" i="3" s="1"/>
  <c r="AY1924" i="3"/>
  <c r="BA1924" i="3"/>
  <c r="BC1924" i="3" s="1"/>
  <c r="BB1924" i="3"/>
  <c r="BD1924" i="3"/>
  <c r="BF1924" i="3" s="1"/>
  <c r="U1924" i="3"/>
  <c r="K1924" i="3" s="1"/>
  <c r="BG1924" i="3"/>
  <c r="BI1924" i="3" s="1"/>
  <c r="N1923" i="11"/>
  <c r="O1923" i="11"/>
  <c r="P1923" i="11"/>
  <c r="A1924" i="11"/>
  <c r="AI1925" i="3"/>
  <c r="AK1925" i="3" s="1"/>
  <c r="AL1925" i="3"/>
  <c r="AN1925" i="3" s="1"/>
  <c r="AM1925" i="3"/>
  <c r="AO1925" i="3"/>
  <c r="AQ1925" i="3" s="1"/>
  <c r="AP1925" i="3"/>
  <c r="AR1925" i="3"/>
  <c r="AT1925" i="3" s="1"/>
  <c r="AS1925" i="3"/>
  <c r="AU1925" i="3"/>
  <c r="AW1925" i="3" s="1"/>
  <c r="AV1925" i="3"/>
  <c r="AX1925" i="3"/>
  <c r="AZ1925" i="3" s="1"/>
  <c r="AY1925" i="3"/>
  <c r="BA1925" i="3"/>
  <c r="BC1925" i="3" s="1"/>
  <c r="BB1925" i="3"/>
  <c r="BD1925" i="3"/>
  <c r="BF1925" i="3" s="1"/>
  <c r="U1925" i="3"/>
  <c r="J1925" i="3" s="1"/>
  <c r="T1925" i="3" s="1"/>
  <c r="BG1925" i="3"/>
  <c r="BI1925" i="3" s="1"/>
  <c r="N1924" i="11"/>
  <c r="O1924" i="11"/>
  <c r="P1924" i="11"/>
  <c r="A1925" i="11"/>
  <c r="AI1926" i="3"/>
  <c r="AK1926" i="3" s="1"/>
  <c r="AL1926" i="3"/>
  <c r="AN1926" i="3" s="1"/>
  <c r="AM1926" i="3"/>
  <c r="AO1926" i="3"/>
  <c r="AQ1926" i="3" s="1"/>
  <c r="AP1926" i="3"/>
  <c r="AR1926" i="3"/>
  <c r="AT1926" i="3" s="1"/>
  <c r="AS1926" i="3"/>
  <c r="AU1926" i="3"/>
  <c r="AW1926" i="3" s="1"/>
  <c r="AV1926" i="3"/>
  <c r="AX1926" i="3"/>
  <c r="AZ1926" i="3" s="1"/>
  <c r="AY1926" i="3"/>
  <c r="BA1926" i="3"/>
  <c r="BB1926" i="3"/>
  <c r="BD1926" i="3"/>
  <c r="BF1926" i="3" s="1"/>
  <c r="U1926" i="3"/>
  <c r="BG1926" i="3"/>
  <c r="BI1926" i="3" s="1"/>
  <c r="N1925" i="11"/>
  <c r="O1925" i="11"/>
  <c r="P1925" i="11"/>
  <c r="A1926" i="11"/>
  <c r="AI1927" i="3"/>
  <c r="AK1927" i="3" s="1"/>
  <c r="AL1927" i="3"/>
  <c r="AN1927" i="3" s="1"/>
  <c r="AM1927" i="3"/>
  <c r="AO1927" i="3"/>
  <c r="AQ1927" i="3" s="1"/>
  <c r="AP1927" i="3"/>
  <c r="AR1927" i="3"/>
  <c r="AT1927" i="3" s="1"/>
  <c r="AS1927" i="3"/>
  <c r="AU1927" i="3"/>
  <c r="AW1927" i="3" s="1"/>
  <c r="AV1927" i="3"/>
  <c r="AX1927" i="3"/>
  <c r="AZ1927" i="3" s="1"/>
  <c r="AY1927" i="3"/>
  <c r="BA1927" i="3"/>
  <c r="BC1927" i="3" s="1"/>
  <c r="BB1927" i="3"/>
  <c r="BD1927" i="3"/>
  <c r="BF1927" i="3" s="1"/>
  <c r="U1927" i="3"/>
  <c r="J1927" i="3" s="1"/>
  <c r="T1927" i="3" s="1"/>
  <c r="BG1927" i="3"/>
  <c r="BI1927" i="3" s="1"/>
  <c r="N1926" i="11"/>
  <c r="O1926" i="11"/>
  <c r="P1926" i="11"/>
  <c r="A1927" i="11"/>
  <c r="AI1928" i="3"/>
  <c r="AK1928" i="3" s="1"/>
  <c r="AL1928" i="3"/>
  <c r="AN1928" i="3" s="1"/>
  <c r="AM1928" i="3"/>
  <c r="AO1928" i="3"/>
  <c r="AQ1928" i="3" s="1"/>
  <c r="AP1928" i="3"/>
  <c r="AR1928" i="3"/>
  <c r="AT1928" i="3" s="1"/>
  <c r="AS1928" i="3"/>
  <c r="AU1928" i="3"/>
  <c r="AV1928" i="3"/>
  <c r="AX1928" i="3"/>
  <c r="AZ1928" i="3" s="1"/>
  <c r="AY1928" i="3"/>
  <c r="BA1928" i="3"/>
  <c r="BC1928" i="3" s="1"/>
  <c r="BB1928" i="3"/>
  <c r="BD1928" i="3"/>
  <c r="BF1928" i="3" s="1"/>
  <c r="U1928" i="3"/>
  <c r="BG1928" i="3"/>
  <c r="BI1928" i="3" s="1"/>
  <c r="N1927" i="11"/>
  <c r="O1927" i="11"/>
  <c r="P1927" i="11"/>
  <c r="A1928" i="11"/>
  <c r="AI1929" i="3"/>
  <c r="AK1929" i="3" s="1"/>
  <c r="AL1929" i="3"/>
  <c r="AN1929" i="3" s="1"/>
  <c r="AM1929" i="3"/>
  <c r="AO1929" i="3"/>
  <c r="AP1929" i="3"/>
  <c r="AR1929" i="3"/>
  <c r="AT1929" i="3" s="1"/>
  <c r="AS1929" i="3"/>
  <c r="AU1929" i="3"/>
  <c r="AW1929" i="3" s="1"/>
  <c r="AV1929" i="3"/>
  <c r="AX1929" i="3"/>
  <c r="AZ1929" i="3" s="1"/>
  <c r="AY1929" i="3"/>
  <c r="BA1929" i="3"/>
  <c r="BC1929" i="3" s="1"/>
  <c r="BB1929" i="3"/>
  <c r="BD1929" i="3"/>
  <c r="BF1929" i="3" s="1"/>
  <c r="U1929" i="3"/>
  <c r="K1929" i="3" s="1"/>
  <c r="BG1929" i="3"/>
  <c r="BI1929" i="3" s="1"/>
  <c r="N1928" i="11"/>
  <c r="O1928" i="11"/>
  <c r="P1928" i="11"/>
  <c r="A1929" i="11"/>
  <c r="AI1930" i="3"/>
  <c r="AK1930" i="3" s="1"/>
  <c r="AL1930" i="3"/>
  <c r="AN1930" i="3" s="1"/>
  <c r="AM1930" i="3"/>
  <c r="AO1930" i="3"/>
  <c r="AQ1930" i="3" s="1"/>
  <c r="AP1930" i="3"/>
  <c r="AR1930" i="3"/>
  <c r="AS1930" i="3"/>
  <c r="AU1930" i="3"/>
  <c r="AW1930" i="3" s="1"/>
  <c r="AV1930" i="3"/>
  <c r="AX1930" i="3"/>
  <c r="AZ1930" i="3" s="1"/>
  <c r="AY1930" i="3"/>
  <c r="BA1930" i="3"/>
  <c r="BC1930" i="3" s="1"/>
  <c r="BB1930" i="3"/>
  <c r="BD1930" i="3"/>
  <c r="BF1930" i="3" s="1"/>
  <c r="U1930" i="3"/>
  <c r="BG1930" i="3"/>
  <c r="BI1930" i="3" s="1"/>
  <c r="N1929" i="11"/>
  <c r="O1929" i="11"/>
  <c r="P1929" i="11"/>
  <c r="A1930" i="11"/>
  <c r="AI1931" i="3"/>
  <c r="AK1931" i="3" s="1"/>
  <c r="AL1931" i="3"/>
  <c r="AN1931" i="3" s="1"/>
  <c r="AM1931" i="3"/>
  <c r="AO1931" i="3"/>
  <c r="AQ1931" i="3" s="1"/>
  <c r="AP1931" i="3"/>
  <c r="AR1931" i="3"/>
  <c r="AT1931" i="3" s="1"/>
  <c r="AS1931" i="3"/>
  <c r="AU1931" i="3"/>
  <c r="AW1931" i="3" s="1"/>
  <c r="AV1931" i="3"/>
  <c r="AX1931" i="3"/>
  <c r="AZ1931" i="3" s="1"/>
  <c r="AY1931" i="3"/>
  <c r="BA1931" i="3"/>
  <c r="BC1931" i="3" s="1"/>
  <c r="BB1931" i="3"/>
  <c r="BD1931" i="3"/>
  <c r="BF1931" i="3" s="1"/>
  <c r="U1931" i="3"/>
  <c r="BG1931" i="3"/>
  <c r="BI1931" i="3" s="1"/>
  <c r="N1930" i="11"/>
  <c r="O1930" i="11"/>
  <c r="P1930" i="11"/>
  <c r="A1931" i="11"/>
  <c r="AI1932" i="3"/>
  <c r="AK1932" i="3" s="1"/>
  <c r="AL1932" i="3"/>
  <c r="AM1932" i="3"/>
  <c r="AO1932" i="3"/>
  <c r="AQ1932" i="3" s="1"/>
  <c r="AP1932" i="3"/>
  <c r="AR1932" i="3"/>
  <c r="AT1932" i="3" s="1"/>
  <c r="AS1932" i="3"/>
  <c r="AU1932" i="3"/>
  <c r="AW1932" i="3" s="1"/>
  <c r="AV1932" i="3"/>
  <c r="AX1932" i="3"/>
  <c r="AZ1932" i="3" s="1"/>
  <c r="AY1932" i="3"/>
  <c r="BA1932" i="3"/>
  <c r="BC1932" i="3" s="1"/>
  <c r="BB1932" i="3"/>
  <c r="BD1932" i="3"/>
  <c r="BF1932" i="3" s="1"/>
  <c r="U1932" i="3"/>
  <c r="BG1932" i="3"/>
  <c r="BI1932" i="3" s="1"/>
  <c r="N1931" i="11"/>
  <c r="O1931" i="11"/>
  <c r="P1931" i="11"/>
  <c r="A1932" i="11"/>
  <c r="AI1933" i="3"/>
  <c r="AK1933" i="3" s="1"/>
  <c r="AL1933" i="3"/>
  <c r="AN1933" i="3" s="1"/>
  <c r="AM1933" i="3"/>
  <c r="AO1933" i="3"/>
  <c r="AQ1933" i="3" s="1"/>
  <c r="AP1933" i="3"/>
  <c r="AR1933" i="3"/>
  <c r="AS1933" i="3"/>
  <c r="AU1933" i="3"/>
  <c r="AW1933" i="3" s="1"/>
  <c r="AV1933" i="3"/>
  <c r="AX1933" i="3"/>
  <c r="AZ1933" i="3" s="1"/>
  <c r="AY1933" i="3"/>
  <c r="BA1933" i="3"/>
  <c r="BC1933" i="3" s="1"/>
  <c r="BB1933" i="3"/>
  <c r="BD1933" i="3"/>
  <c r="BF1933" i="3" s="1"/>
  <c r="U1933" i="3"/>
  <c r="BG1933" i="3"/>
  <c r="BI1933" i="3" s="1"/>
  <c r="N1932" i="11"/>
  <c r="O1932" i="11"/>
  <c r="P1932" i="11"/>
  <c r="A1933" i="11"/>
  <c r="AI1934" i="3"/>
  <c r="AK1934" i="3" s="1"/>
  <c r="AL1934" i="3"/>
  <c r="AN1934" i="3" s="1"/>
  <c r="AM1934" i="3"/>
  <c r="AO1934" i="3"/>
  <c r="AQ1934" i="3" s="1"/>
  <c r="AP1934" i="3"/>
  <c r="AR1934" i="3"/>
  <c r="AT1934" i="3" s="1"/>
  <c r="AS1934" i="3"/>
  <c r="AU1934" i="3"/>
  <c r="AV1934" i="3"/>
  <c r="AX1934" i="3"/>
  <c r="AZ1934" i="3" s="1"/>
  <c r="AY1934" i="3"/>
  <c r="BA1934" i="3"/>
  <c r="BC1934" i="3" s="1"/>
  <c r="BB1934" i="3"/>
  <c r="BD1934" i="3"/>
  <c r="BF1934" i="3" s="1"/>
  <c r="U1934" i="3"/>
  <c r="J1934" i="3" s="1"/>
  <c r="T1934" i="3" s="1"/>
  <c r="BG1934" i="3"/>
  <c r="BI1934" i="3" s="1"/>
  <c r="N1933" i="11"/>
  <c r="O1933" i="11"/>
  <c r="P1933" i="11"/>
  <c r="A1934" i="11"/>
  <c r="AI1935" i="3"/>
  <c r="AK1935" i="3" s="1"/>
  <c r="AL1935" i="3"/>
  <c r="AN1935" i="3" s="1"/>
  <c r="AM1935" i="3"/>
  <c r="AO1935" i="3"/>
  <c r="AQ1935" i="3" s="1"/>
  <c r="AP1935" i="3"/>
  <c r="AR1935" i="3"/>
  <c r="AT1935" i="3" s="1"/>
  <c r="AS1935" i="3"/>
  <c r="AU1935" i="3"/>
  <c r="AW1935" i="3" s="1"/>
  <c r="AV1935" i="3"/>
  <c r="AX1935" i="3"/>
  <c r="AY1935" i="3"/>
  <c r="BA1935" i="3"/>
  <c r="BC1935" i="3" s="1"/>
  <c r="BB1935" i="3"/>
  <c r="BD1935" i="3"/>
  <c r="BF1935" i="3" s="1"/>
  <c r="U1935" i="3"/>
  <c r="J1935" i="3" s="1"/>
  <c r="T1935" i="3" s="1"/>
  <c r="BG1935" i="3"/>
  <c r="BI1935" i="3" s="1"/>
  <c r="N1934" i="11"/>
  <c r="O1934" i="11"/>
  <c r="P1934" i="11"/>
  <c r="A1935" i="11"/>
  <c r="AI1936" i="3"/>
  <c r="AK1936" i="3" s="1"/>
  <c r="AL1936" i="3"/>
  <c r="AN1936" i="3" s="1"/>
  <c r="AM1936" i="3"/>
  <c r="AO1936" i="3"/>
  <c r="AQ1936" i="3" s="1"/>
  <c r="AP1936" i="3"/>
  <c r="AR1936" i="3"/>
  <c r="AT1936" i="3" s="1"/>
  <c r="AS1936" i="3"/>
  <c r="AU1936" i="3"/>
  <c r="AW1936" i="3" s="1"/>
  <c r="AV1936" i="3"/>
  <c r="AX1936" i="3"/>
  <c r="AZ1936" i="3" s="1"/>
  <c r="AY1936" i="3"/>
  <c r="BA1936" i="3"/>
  <c r="BC1936" i="3" s="1"/>
  <c r="BB1936" i="3"/>
  <c r="BD1936" i="3"/>
  <c r="BF1936" i="3" s="1"/>
  <c r="U1936" i="3"/>
  <c r="BE1936" i="3" s="1"/>
  <c r="BG1936" i="3"/>
  <c r="BI1936" i="3" s="1"/>
  <c r="N1935" i="11"/>
  <c r="O1935" i="11"/>
  <c r="P1935" i="11"/>
  <c r="A1936" i="11"/>
  <c r="AI1937" i="3"/>
  <c r="AK1937" i="3" s="1"/>
  <c r="AL1937" i="3"/>
  <c r="AN1937" i="3" s="1"/>
  <c r="AM1937" i="3"/>
  <c r="AO1937" i="3"/>
  <c r="AQ1937" i="3" s="1"/>
  <c r="AP1937" i="3"/>
  <c r="AR1937" i="3"/>
  <c r="AT1937" i="3" s="1"/>
  <c r="AS1937" i="3"/>
  <c r="AU1937" i="3"/>
  <c r="AW1937" i="3" s="1"/>
  <c r="AV1937" i="3"/>
  <c r="AX1937" i="3"/>
  <c r="AZ1937" i="3" s="1"/>
  <c r="AY1937" i="3"/>
  <c r="BA1937" i="3"/>
  <c r="BC1937" i="3" s="1"/>
  <c r="BB1937" i="3"/>
  <c r="BD1937" i="3"/>
  <c r="BF1937" i="3" s="1"/>
  <c r="U1937" i="3"/>
  <c r="BG1937" i="3"/>
  <c r="BI1937" i="3" s="1"/>
  <c r="N1936" i="11"/>
  <c r="O1936" i="11"/>
  <c r="P1936" i="11"/>
  <c r="A1937" i="11"/>
  <c r="AI1938" i="3"/>
  <c r="AK1938" i="3" s="1"/>
  <c r="AL1938" i="3"/>
  <c r="AN1938" i="3" s="1"/>
  <c r="AM1938" i="3"/>
  <c r="AO1938" i="3"/>
  <c r="AQ1938" i="3" s="1"/>
  <c r="AP1938" i="3"/>
  <c r="AR1938" i="3"/>
  <c r="AT1938" i="3" s="1"/>
  <c r="AS1938" i="3"/>
  <c r="AU1938" i="3"/>
  <c r="AW1938" i="3" s="1"/>
  <c r="AV1938" i="3"/>
  <c r="AX1938" i="3"/>
  <c r="AZ1938" i="3" s="1"/>
  <c r="AY1938" i="3"/>
  <c r="BA1938" i="3"/>
  <c r="BC1938" i="3" s="1"/>
  <c r="BB1938" i="3"/>
  <c r="BD1938" i="3"/>
  <c r="BF1938" i="3" s="1"/>
  <c r="U1938" i="3"/>
  <c r="BG1938" i="3"/>
  <c r="BI1938" i="3" s="1"/>
  <c r="N1937" i="11"/>
  <c r="O1937" i="11"/>
  <c r="P1937" i="11"/>
  <c r="A1938" i="11"/>
  <c r="AI1939" i="3"/>
  <c r="AK1939" i="3" s="1"/>
  <c r="AL1939" i="3"/>
  <c r="AN1939" i="3" s="1"/>
  <c r="AM1939" i="3"/>
  <c r="AO1939" i="3"/>
  <c r="AQ1939" i="3" s="1"/>
  <c r="AP1939" i="3"/>
  <c r="AR1939" i="3"/>
  <c r="AT1939" i="3" s="1"/>
  <c r="AS1939" i="3"/>
  <c r="AU1939" i="3"/>
  <c r="AW1939" i="3" s="1"/>
  <c r="AV1939" i="3"/>
  <c r="AX1939" i="3"/>
  <c r="AZ1939" i="3" s="1"/>
  <c r="AY1939" i="3"/>
  <c r="BA1939" i="3"/>
  <c r="BC1939" i="3" s="1"/>
  <c r="BB1939" i="3"/>
  <c r="BD1939" i="3"/>
  <c r="BF1939" i="3" s="1"/>
  <c r="U1939" i="3"/>
  <c r="BG1939" i="3"/>
  <c r="BI1939" i="3" s="1"/>
  <c r="N1938" i="11"/>
  <c r="O1938" i="11"/>
  <c r="P1938" i="11"/>
  <c r="A1939" i="11"/>
  <c r="AI1940" i="3"/>
  <c r="AK1940" i="3" s="1"/>
  <c r="AL1940" i="3"/>
  <c r="AN1940" i="3" s="1"/>
  <c r="AM1940" i="3"/>
  <c r="AO1940" i="3"/>
  <c r="AQ1940" i="3" s="1"/>
  <c r="AP1940" i="3"/>
  <c r="AR1940" i="3"/>
  <c r="AT1940" i="3" s="1"/>
  <c r="AS1940" i="3"/>
  <c r="AU1940" i="3"/>
  <c r="AW1940" i="3" s="1"/>
  <c r="AV1940" i="3"/>
  <c r="AX1940" i="3"/>
  <c r="AZ1940" i="3" s="1"/>
  <c r="AY1940" i="3"/>
  <c r="BA1940" i="3"/>
  <c r="BC1940" i="3" s="1"/>
  <c r="BB1940" i="3"/>
  <c r="BD1940" i="3"/>
  <c r="BF1940" i="3" s="1"/>
  <c r="U1940" i="3"/>
  <c r="J1940" i="3" s="1"/>
  <c r="T1940" i="3" s="1"/>
  <c r="BG1940" i="3"/>
  <c r="BI1940" i="3" s="1"/>
  <c r="N1939" i="11"/>
  <c r="O1939" i="11"/>
  <c r="P1939" i="11"/>
  <c r="A1940" i="11"/>
  <c r="AI1941" i="3"/>
  <c r="AK1941" i="3" s="1"/>
  <c r="AL1941" i="3"/>
  <c r="AM1941" i="3"/>
  <c r="AO1941" i="3"/>
  <c r="AQ1941" i="3" s="1"/>
  <c r="AP1941" i="3"/>
  <c r="AR1941" i="3"/>
  <c r="AT1941" i="3" s="1"/>
  <c r="AS1941" i="3"/>
  <c r="AU1941" i="3"/>
  <c r="AW1941" i="3" s="1"/>
  <c r="AV1941" i="3"/>
  <c r="AX1941" i="3"/>
  <c r="AZ1941" i="3" s="1"/>
  <c r="AY1941" i="3"/>
  <c r="BA1941" i="3"/>
  <c r="BC1941" i="3" s="1"/>
  <c r="BB1941" i="3"/>
  <c r="BD1941" i="3"/>
  <c r="BF1941" i="3" s="1"/>
  <c r="U1941" i="3"/>
  <c r="BE1941" i="3" s="1"/>
  <c r="BG1941" i="3"/>
  <c r="BI1941" i="3" s="1"/>
  <c r="N1940" i="11"/>
  <c r="O1940" i="11"/>
  <c r="P1940" i="11"/>
  <c r="A1941" i="11"/>
  <c r="AI1942" i="3"/>
  <c r="AK1942" i="3" s="1"/>
  <c r="AL1942" i="3"/>
  <c r="AN1942" i="3" s="1"/>
  <c r="AM1942" i="3"/>
  <c r="AO1942" i="3"/>
  <c r="AQ1942" i="3" s="1"/>
  <c r="AP1942" i="3"/>
  <c r="AR1942" i="3"/>
  <c r="AT1942" i="3" s="1"/>
  <c r="AS1942" i="3"/>
  <c r="AU1942" i="3"/>
  <c r="AW1942" i="3" s="1"/>
  <c r="AV1942" i="3"/>
  <c r="AX1942" i="3"/>
  <c r="AZ1942" i="3" s="1"/>
  <c r="AY1942" i="3"/>
  <c r="BA1942" i="3"/>
  <c r="BC1942" i="3" s="1"/>
  <c r="BB1942" i="3"/>
  <c r="BD1942" i="3"/>
  <c r="BF1942" i="3" s="1"/>
  <c r="U1942" i="3"/>
  <c r="BE1942" i="3" s="1"/>
  <c r="BG1942" i="3"/>
  <c r="BI1942" i="3" s="1"/>
  <c r="N1941" i="11"/>
  <c r="O1941" i="11"/>
  <c r="P1941" i="11"/>
  <c r="A1942" i="11"/>
  <c r="AI1943" i="3"/>
  <c r="AK1943" i="3" s="1"/>
  <c r="AL1943" i="3"/>
  <c r="AN1943" i="3" s="1"/>
  <c r="AM1943" i="3"/>
  <c r="AO1943" i="3"/>
  <c r="AP1943" i="3"/>
  <c r="AR1943" i="3"/>
  <c r="AT1943" i="3" s="1"/>
  <c r="AS1943" i="3"/>
  <c r="AU1943" i="3"/>
  <c r="AW1943" i="3" s="1"/>
  <c r="AV1943" i="3"/>
  <c r="AX1943" i="3"/>
  <c r="AZ1943" i="3" s="1"/>
  <c r="AY1943" i="3"/>
  <c r="BA1943" i="3"/>
  <c r="BC1943" i="3" s="1"/>
  <c r="BB1943" i="3"/>
  <c r="BD1943" i="3"/>
  <c r="BF1943" i="3" s="1"/>
  <c r="U1943" i="3"/>
  <c r="BH1943" i="3" s="1"/>
  <c r="BG1943" i="3"/>
  <c r="BI1943" i="3" s="1"/>
  <c r="N1942" i="11"/>
  <c r="O1942" i="11"/>
  <c r="P1942" i="11"/>
  <c r="A1943" i="11"/>
  <c r="AI1944" i="3"/>
  <c r="AK1944" i="3" s="1"/>
  <c r="AL1944" i="3"/>
  <c r="AN1944" i="3" s="1"/>
  <c r="AM1944" i="3"/>
  <c r="AO1944" i="3"/>
  <c r="AQ1944" i="3" s="1"/>
  <c r="AP1944" i="3"/>
  <c r="AR1944" i="3"/>
  <c r="AT1944" i="3" s="1"/>
  <c r="AS1944" i="3"/>
  <c r="AU1944" i="3"/>
  <c r="AW1944" i="3" s="1"/>
  <c r="AV1944" i="3"/>
  <c r="AX1944" i="3"/>
  <c r="AZ1944" i="3" s="1"/>
  <c r="AY1944" i="3"/>
  <c r="BA1944" i="3"/>
  <c r="BC1944" i="3" s="1"/>
  <c r="BB1944" i="3"/>
  <c r="BD1944" i="3"/>
  <c r="BF1944" i="3" s="1"/>
  <c r="U1944" i="3"/>
  <c r="BG1944" i="3"/>
  <c r="BI1944" i="3" s="1"/>
  <c r="N1943" i="11"/>
  <c r="O1943" i="11"/>
  <c r="P1943" i="11"/>
  <c r="A1944" i="11"/>
  <c r="AI1945" i="3"/>
  <c r="AK1945" i="3" s="1"/>
  <c r="AL1945" i="3"/>
  <c r="AN1945" i="3" s="1"/>
  <c r="AM1945" i="3"/>
  <c r="AO1945" i="3"/>
  <c r="AQ1945" i="3" s="1"/>
  <c r="AP1945" i="3"/>
  <c r="AR1945" i="3"/>
  <c r="AT1945" i="3" s="1"/>
  <c r="AS1945" i="3"/>
  <c r="AU1945" i="3"/>
  <c r="AW1945" i="3" s="1"/>
  <c r="AV1945" i="3"/>
  <c r="AX1945" i="3"/>
  <c r="AZ1945" i="3" s="1"/>
  <c r="AY1945" i="3"/>
  <c r="BA1945" i="3"/>
  <c r="BC1945" i="3" s="1"/>
  <c r="BB1945" i="3"/>
  <c r="BD1945" i="3"/>
  <c r="BF1945" i="3" s="1"/>
  <c r="U1945" i="3"/>
  <c r="BG1945" i="3"/>
  <c r="BI1945" i="3" s="1"/>
  <c r="N1944" i="11"/>
  <c r="O1944" i="11"/>
  <c r="P1944" i="11"/>
  <c r="A1945" i="11"/>
  <c r="AI1946" i="3"/>
  <c r="AK1946" i="3" s="1"/>
  <c r="AL1946" i="3"/>
  <c r="AN1946" i="3" s="1"/>
  <c r="AM1946" i="3"/>
  <c r="AO1946" i="3"/>
  <c r="AQ1946" i="3" s="1"/>
  <c r="AP1946" i="3"/>
  <c r="AR1946" i="3"/>
  <c r="AT1946" i="3" s="1"/>
  <c r="AS1946" i="3"/>
  <c r="AU1946" i="3"/>
  <c r="AW1946" i="3" s="1"/>
  <c r="AV1946" i="3"/>
  <c r="AX1946" i="3"/>
  <c r="AZ1946" i="3" s="1"/>
  <c r="AY1946" i="3"/>
  <c r="BA1946" i="3"/>
  <c r="BC1946" i="3" s="1"/>
  <c r="BB1946" i="3"/>
  <c r="BD1946" i="3"/>
  <c r="BF1946" i="3" s="1"/>
  <c r="U1946" i="3"/>
  <c r="BG1946" i="3"/>
  <c r="BI1946" i="3" s="1"/>
  <c r="N1945" i="11"/>
  <c r="O1945" i="11"/>
  <c r="P1945" i="11"/>
  <c r="A1946" i="11"/>
  <c r="AI1947" i="3"/>
  <c r="AK1947" i="3" s="1"/>
  <c r="AL1947" i="3"/>
  <c r="AN1947" i="3" s="1"/>
  <c r="AM1947" i="3"/>
  <c r="AO1947" i="3"/>
  <c r="AQ1947" i="3" s="1"/>
  <c r="AP1947" i="3"/>
  <c r="AR1947" i="3"/>
  <c r="AT1947" i="3" s="1"/>
  <c r="AS1947" i="3"/>
  <c r="AU1947" i="3"/>
  <c r="AW1947" i="3" s="1"/>
  <c r="AV1947" i="3"/>
  <c r="AX1947" i="3"/>
  <c r="AZ1947" i="3" s="1"/>
  <c r="AY1947" i="3"/>
  <c r="BA1947" i="3"/>
  <c r="BC1947" i="3" s="1"/>
  <c r="BB1947" i="3"/>
  <c r="BD1947" i="3"/>
  <c r="BF1947" i="3" s="1"/>
  <c r="U1947" i="3"/>
  <c r="BH1947" i="3" s="1"/>
  <c r="BG1947" i="3"/>
  <c r="BI1947" i="3" s="1"/>
  <c r="N1946" i="11"/>
  <c r="O1946" i="11"/>
  <c r="P1946" i="11"/>
  <c r="A1947" i="11"/>
  <c r="AI1948" i="3"/>
  <c r="AK1948" i="3" s="1"/>
  <c r="AL1948" i="3"/>
  <c r="AM1948" i="3"/>
  <c r="AO1948" i="3"/>
  <c r="AQ1948" i="3" s="1"/>
  <c r="AP1948" i="3"/>
  <c r="AR1948" i="3"/>
  <c r="AT1948" i="3" s="1"/>
  <c r="AS1948" i="3"/>
  <c r="AU1948" i="3"/>
  <c r="AW1948" i="3" s="1"/>
  <c r="AV1948" i="3"/>
  <c r="AX1948" i="3"/>
  <c r="AZ1948" i="3" s="1"/>
  <c r="AY1948" i="3"/>
  <c r="BA1948" i="3"/>
  <c r="BC1948" i="3" s="1"/>
  <c r="BB1948" i="3"/>
  <c r="BD1948" i="3"/>
  <c r="BF1948" i="3" s="1"/>
  <c r="U1948" i="3"/>
  <c r="BG1948" i="3"/>
  <c r="BI1948" i="3" s="1"/>
  <c r="N1947" i="11"/>
  <c r="O1947" i="11"/>
  <c r="P1947" i="11"/>
  <c r="A1948" i="11"/>
  <c r="AI1949" i="3"/>
  <c r="AK1949" i="3" s="1"/>
  <c r="AL1949" i="3"/>
  <c r="AN1949" i="3" s="1"/>
  <c r="AM1949" i="3"/>
  <c r="AO1949" i="3"/>
  <c r="AQ1949" i="3" s="1"/>
  <c r="AP1949" i="3"/>
  <c r="AR1949" i="3"/>
  <c r="AT1949" i="3" s="1"/>
  <c r="AS1949" i="3"/>
  <c r="AU1949" i="3"/>
  <c r="AW1949" i="3" s="1"/>
  <c r="AV1949" i="3"/>
  <c r="AX1949" i="3"/>
  <c r="AZ1949" i="3" s="1"/>
  <c r="AY1949" i="3"/>
  <c r="BA1949" i="3"/>
  <c r="BC1949" i="3" s="1"/>
  <c r="BB1949" i="3"/>
  <c r="BD1949" i="3"/>
  <c r="BF1949" i="3" s="1"/>
  <c r="U1949" i="3"/>
  <c r="BG1949" i="3"/>
  <c r="BI1949" i="3" s="1"/>
  <c r="N1948" i="11"/>
  <c r="O1948" i="11"/>
  <c r="P1948" i="11"/>
  <c r="A1949" i="11"/>
  <c r="AI1950" i="3"/>
  <c r="AK1950" i="3" s="1"/>
  <c r="AL1950" i="3"/>
  <c r="AN1950" i="3" s="1"/>
  <c r="AM1950" i="3"/>
  <c r="AO1950" i="3"/>
  <c r="AQ1950" i="3" s="1"/>
  <c r="AP1950" i="3"/>
  <c r="AR1950" i="3"/>
  <c r="AT1950" i="3" s="1"/>
  <c r="AS1950" i="3"/>
  <c r="AU1950" i="3"/>
  <c r="AW1950" i="3" s="1"/>
  <c r="AV1950" i="3"/>
  <c r="AX1950" i="3"/>
  <c r="AZ1950" i="3" s="1"/>
  <c r="AY1950" i="3"/>
  <c r="BA1950" i="3"/>
  <c r="BC1950" i="3" s="1"/>
  <c r="BB1950" i="3"/>
  <c r="BD1950" i="3"/>
  <c r="BF1950" i="3" s="1"/>
  <c r="U1950" i="3"/>
  <c r="BG1950" i="3"/>
  <c r="BI1950" i="3" s="1"/>
  <c r="N1949" i="11"/>
  <c r="O1949" i="11"/>
  <c r="P1949" i="11"/>
  <c r="A1950" i="11"/>
  <c r="AI1951" i="3"/>
  <c r="AK1951" i="3" s="1"/>
  <c r="AL1951" i="3"/>
  <c r="AN1951" i="3" s="1"/>
  <c r="AM1951" i="3"/>
  <c r="AO1951" i="3"/>
  <c r="AQ1951" i="3" s="1"/>
  <c r="AP1951" i="3"/>
  <c r="AR1951" i="3"/>
  <c r="AT1951" i="3" s="1"/>
  <c r="AS1951" i="3"/>
  <c r="AU1951" i="3"/>
  <c r="AW1951" i="3" s="1"/>
  <c r="AV1951" i="3"/>
  <c r="AX1951" i="3"/>
  <c r="AZ1951" i="3" s="1"/>
  <c r="AY1951" i="3"/>
  <c r="BA1951" i="3"/>
  <c r="BC1951" i="3" s="1"/>
  <c r="BB1951" i="3"/>
  <c r="BD1951" i="3"/>
  <c r="BF1951" i="3" s="1"/>
  <c r="U1951" i="3"/>
  <c r="K1951" i="3" s="1"/>
  <c r="BG1951" i="3"/>
  <c r="N1950" i="11"/>
  <c r="O1950" i="11"/>
  <c r="P1950" i="11"/>
  <c r="A1951" i="11"/>
  <c r="AI1952" i="3"/>
  <c r="AK1952" i="3" s="1"/>
  <c r="AL1952" i="3"/>
  <c r="AN1952" i="3" s="1"/>
  <c r="AM1952" i="3"/>
  <c r="AO1952" i="3"/>
  <c r="AQ1952" i="3" s="1"/>
  <c r="AP1952" i="3"/>
  <c r="AR1952" i="3"/>
  <c r="AT1952" i="3" s="1"/>
  <c r="AS1952" i="3"/>
  <c r="AU1952" i="3"/>
  <c r="AW1952" i="3" s="1"/>
  <c r="AV1952" i="3"/>
  <c r="AX1952" i="3"/>
  <c r="AZ1952" i="3" s="1"/>
  <c r="AY1952" i="3"/>
  <c r="BA1952" i="3"/>
  <c r="BC1952" i="3" s="1"/>
  <c r="BB1952" i="3"/>
  <c r="BD1952" i="3"/>
  <c r="BF1952" i="3" s="1"/>
  <c r="U1952" i="3"/>
  <c r="BG1952" i="3"/>
  <c r="BI1952" i="3" s="1"/>
  <c r="N1951" i="11"/>
  <c r="O1951" i="11"/>
  <c r="P1951" i="11"/>
  <c r="A1952" i="11"/>
  <c r="AI1953" i="3"/>
  <c r="AK1953" i="3" s="1"/>
  <c r="AL1953" i="3"/>
  <c r="AN1953" i="3" s="1"/>
  <c r="AM1953" i="3"/>
  <c r="AO1953" i="3"/>
  <c r="AQ1953" i="3" s="1"/>
  <c r="AP1953" i="3"/>
  <c r="AR1953" i="3"/>
  <c r="AT1953" i="3" s="1"/>
  <c r="AS1953" i="3"/>
  <c r="AU1953" i="3"/>
  <c r="AW1953" i="3" s="1"/>
  <c r="AV1953" i="3"/>
  <c r="AX1953" i="3"/>
  <c r="AZ1953" i="3" s="1"/>
  <c r="AY1953" i="3"/>
  <c r="BA1953" i="3"/>
  <c r="BC1953" i="3" s="1"/>
  <c r="BB1953" i="3"/>
  <c r="BD1953" i="3"/>
  <c r="BF1953" i="3" s="1"/>
  <c r="U1953" i="3"/>
  <c r="BG1953" i="3"/>
  <c r="BI1953" i="3" s="1"/>
  <c r="N1952" i="11"/>
  <c r="O1952" i="11"/>
  <c r="P1952" i="11"/>
  <c r="A1953" i="11"/>
  <c r="AI1954" i="3"/>
  <c r="AK1954" i="3" s="1"/>
  <c r="AL1954" i="3"/>
  <c r="AN1954" i="3" s="1"/>
  <c r="AM1954" i="3"/>
  <c r="AO1954" i="3"/>
  <c r="AQ1954" i="3" s="1"/>
  <c r="AP1954" i="3"/>
  <c r="AR1954" i="3"/>
  <c r="AT1954" i="3" s="1"/>
  <c r="AS1954" i="3"/>
  <c r="AU1954" i="3"/>
  <c r="AW1954" i="3" s="1"/>
  <c r="AV1954" i="3"/>
  <c r="AX1954" i="3"/>
  <c r="AZ1954" i="3" s="1"/>
  <c r="AY1954" i="3"/>
  <c r="BA1954" i="3"/>
  <c r="BC1954" i="3" s="1"/>
  <c r="BB1954" i="3"/>
  <c r="BD1954" i="3"/>
  <c r="BF1954" i="3" s="1"/>
  <c r="U1954" i="3"/>
  <c r="K1954" i="3" s="1"/>
  <c r="BG1954" i="3"/>
  <c r="BI1954" i="3" s="1"/>
  <c r="N1953" i="11"/>
  <c r="O1953" i="11"/>
  <c r="P1953" i="11"/>
  <c r="A1954" i="11"/>
  <c r="AI1955" i="3"/>
  <c r="AK1955" i="3" s="1"/>
  <c r="AL1955" i="3"/>
  <c r="AN1955" i="3" s="1"/>
  <c r="AM1955" i="3"/>
  <c r="AO1955" i="3"/>
  <c r="AQ1955" i="3" s="1"/>
  <c r="AP1955" i="3"/>
  <c r="AR1955" i="3"/>
  <c r="AT1955" i="3" s="1"/>
  <c r="AS1955" i="3"/>
  <c r="AU1955" i="3"/>
  <c r="AW1955" i="3" s="1"/>
  <c r="AV1955" i="3"/>
  <c r="AX1955" i="3"/>
  <c r="AZ1955" i="3" s="1"/>
  <c r="AY1955" i="3"/>
  <c r="BA1955" i="3"/>
  <c r="BC1955" i="3" s="1"/>
  <c r="BB1955" i="3"/>
  <c r="BD1955" i="3"/>
  <c r="BF1955" i="3" s="1"/>
  <c r="U1955" i="3"/>
  <c r="BG1955" i="3"/>
  <c r="BI1955" i="3" s="1"/>
  <c r="N1954" i="11"/>
  <c r="O1954" i="11"/>
  <c r="P1954" i="11"/>
  <c r="A1955" i="11"/>
  <c r="AI1956" i="3"/>
  <c r="AK1956" i="3" s="1"/>
  <c r="AL1956" i="3"/>
  <c r="AN1956" i="3" s="1"/>
  <c r="AM1956" i="3"/>
  <c r="AO1956" i="3"/>
  <c r="AP1956" i="3"/>
  <c r="AR1956" i="3"/>
  <c r="AT1956" i="3" s="1"/>
  <c r="AS1956" i="3"/>
  <c r="AU1956" i="3"/>
  <c r="AW1956" i="3" s="1"/>
  <c r="AV1956" i="3"/>
  <c r="AX1956" i="3"/>
  <c r="AZ1956" i="3" s="1"/>
  <c r="AY1956" i="3"/>
  <c r="BA1956" i="3"/>
  <c r="BC1956" i="3" s="1"/>
  <c r="BB1956" i="3"/>
  <c r="BD1956" i="3"/>
  <c r="BF1956" i="3" s="1"/>
  <c r="U1956" i="3"/>
  <c r="K1956" i="3" s="1"/>
  <c r="BG1956" i="3"/>
  <c r="BI1956" i="3" s="1"/>
  <c r="N1955" i="11"/>
  <c r="O1955" i="11"/>
  <c r="P1955" i="11"/>
  <c r="A1956" i="11"/>
  <c r="AI1957" i="3"/>
  <c r="AK1957" i="3" s="1"/>
  <c r="AL1957" i="3"/>
  <c r="AN1957" i="3" s="1"/>
  <c r="AM1957" i="3"/>
  <c r="AO1957" i="3"/>
  <c r="AQ1957" i="3" s="1"/>
  <c r="AP1957" i="3"/>
  <c r="AR1957" i="3"/>
  <c r="AT1957" i="3" s="1"/>
  <c r="AS1957" i="3"/>
  <c r="AU1957" i="3"/>
  <c r="AW1957" i="3" s="1"/>
  <c r="AV1957" i="3"/>
  <c r="AX1957" i="3"/>
  <c r="AZ1957" i="3" s="1"/>
  <c r="AY1957" i="3"/>
  <c r="BA1957" i="3"/>
  <c r="BC1957" i="3" s="1"/>
  <c r="BB1957" i="3"/>
  <c r="BD1957" i="3"/>
  <c r="BF1957" i="3" s="1"/>
  <c r="U1957" i="3"/>
  <c r="BG1957" i="3"/>
  <c r="BI1957" i="3" s="1"/>
  <c r="N1956" i="11"/>
  <c r="O1956" i="11"/>
  <c r="P1956" i="11"/>
  <c r="A1957" i="11"/>
  <c r="AI1958" i="3"/>
  <c r="AK1958" i="3" s="1"/>
  <c r="AL1958" i="3"/>
  <c r="AN1958" i="3" s="1"/>
  <c r="AM1958" i="3"/>
  <c r="AO1958" i="3"/>
  <c r="AQ1958" i="3" s="1"/>
  <c r="AP1958" i="3"/>
  <c r="AR1958" i="3"/>
  <c r="AS1958" i="3"/>
  <c r="AU1958" i="3"/>
  <c r="AW1958" i="3" s="1"/>
  <c r="AV1958" i="3"/>
  <c r="AX1958" i="3"/>
  <c r="AZ1958" i="3" s="1"/>
  <c r="AY1958" i="3"/>
  <c r="BA1958" i="3"/>
  <c r="BC1958" i="3" s="1"/>
  <c r="BB1958" i="3"/>
  <c r="BD1958" i="3"/>
  <c r="BF1958" i="3" s="1"/>
  <c r="U1958" i="3"/>
  <c r="K1958" i="3" s="1"/>
  <c r="BG1958" i="3"/>
  <c r="BI1958" i="3" s="1"/>
  <c r="N1957" i="11"/>
  <c r="O1957" i="11"/>
  <c r="P1957" i="11"/>
  <c r="A1958" i="11"/>
  <c r="AI1959" i="3"/>
  <c r="AK1959" i="3" s="1"/>
  <c r="AL1959" i="3"/>
  <c r="AN1959" i="3" s="1"/>
  <c r="AM1959" i="3"/>
  <c r="AO1959" i="3"/>
  <c r="AQ1959" i="3" s="1"/>
  <c r="AP1959" i="3"/>
  <c r="AR1959" i="3"/>
  <c r="AT1959" i="3" s="1"/>
  <c r="AS1959" i="3"/>
  <c r="AU1959" i="3"/>
  <c r="AW1959" i="3" s="1"/>
  <c r="AV1959" i="3"/>
  <c r="AX1959" i="3"/>
  <c r="AZ1959" i="3" s="1"/>
  <c r="AY1959" i="3"/>
  <c r="BA1959" i="3"/>
  <c r="BC1959" i="3" s="1"/>
  <c r="BB1959" i="3"/>
  <c r="BD1959" i="3"/>
  <c r="U1959" i="3"/>
  <c r="BE1959" i="3" s="1"/>
  <c r="BG1959" i="3"/>
  <c r="BI1959" i="3" s="1"/>
  <c r="N1958" i="11"/>
  <c r="O1958" i="11"/>
  <c r="P1958" i="11"/>
  <c r="A1959" i="11"/>
  <c r="AI1960" i="3"/>
  <c r="AK1960" i="3" s="1"/>
  <c r="AL1960" i="3"/>
  <c r="AM1960" i="3"/>
  <c r="AO1960" i="3"/>
  <c r="AQ1960" i="3" s="1"/>
  <c r="AP1960" i="3"/>
  <c r="AR1960" i="3"/>
  <c r="AT1960" i="3" s="1"/>
  <c r="AS1960" i="3"/>
  <c r="AU1960" i="3"/>
  <c r="AW1960" i="3" s="1"/>
  <c r="AV1960" i="3"/>
  <c r="AX1960" i="3"/>
  <c r="AZ1960" i="3" s="1"/>
  <c r="AY1960" i="3"/>
  <c r="BA1960" i="3"/>
  <c r="BC1960" i="3" s="1"/>
  <c r="BB1960" i="3"/>
  <c r="BD1960" i="3"/>
  <c r="BF1960" i="3" s="1"/>
  <c r="U1960" i="3"/>
  <c r="BG1960" i="3"/>
  <c r="BI1960" i="3" s="1"/>
  <c r="N1959" i="11"/>
  <c r="O1959" i="11"/>
  <c r="P1959" i="11"/>
  <c r="A1960" i="11"/>
  <c r="AI1961" i="3"/>
  <c r="AK1961" i="3" s="1"/>
  <c r="AL1961" i="3"/>
  <c r="AN1961" i="3" s="1"/>
  <c r="AM1961" i="3"/>
  <c r="AO1961" i="3"/>
  <c r="AQ1961" i="3" s="1"/>
  <c r="AP1961" i="3"/>
  <c r="AR1961" i="3"/>
  <c r="AT1961" i="3" s="1"/>
  <c r="AS1961" i="3"/>
  <c r="AU1961" i="3"/>
  <c r="AW1961" i="3" s="1"/>
  <c r="AV1961" i="3"/>
  <c r="AX1961" i="3"/>
  <c r="AZ1961" i="3" s="1"/>
  <c r="AY1961" i="3"/>
  <c r="BA1961" i="3"/>
  <c r="BB1961" i="3"/>
  <c r="BD1961" i="3"/>
  <c r="BF1961" i="3" s="1"/>
  <c r="U1961" i="3"/>
  <c r="J1961" i="3" s="1"/>
  <c r="T1961" i="3" s="1"/>
  <c r="BG1961" i="3"/>
  <c r="BI1961" i="3" s="1"/>
  <c r="N1960" i="11"/>
  <c r="O1960" i="11"/>
  <c r="P1960" i="11"/>
  <c r="A1961" i="11"/>
  <c r="AI1962" i="3"/>
  <c r="AK1962" i="3" s="1"/>
  <c r="AL1962" i="3"/>
  <c r="AN1962" i="3" s="1"/>
  <c r="AM1962" i="3"/>
  <c r="AO1962" i="3"/>
  <c r="AQ1962" i="3" s="1"/>
  <c r="AP1962" i="3"/>
  <c r="AR1962" i="3"/>
  <c r="AT1962" i="3" s="1"/>
  <c r="AS1962" i="3"/>
  <c r="AU1962" i="3"/>
  <c r="AW1962" i="3" s="1"/>
  <c r="AV1962" i="3"/>
  <c r="AX1962" i="3"/>
  <c r="AZ1962" i="3" s="1"/>
  <c r="AY1962" i="3"/>
  <c r="BA1962" i="3"/>
  <c r="BC1962" i="3" s="1"/>
  <c r="BB1962" i="3"/>
  <c r="BD1962" i="3"/>
  <c r="BF1962" i="3" s="1"/>
  <c r="U1962" i="3"/>
  <c r="J1962" i="3" s="1"/>
  <c r="T1962" i="3" s="1"/>
  <c r="BG1962" i="3"/>
  <c r="BI1962" i="3" s="1"/>
  <c r="N1961" i="11"/>
  <c r="O1961" i="11"/>
  <c r="P1961" i="11"/>
  <c r="A1962" i="11"/>
  <c r="AI1963" i="3"/>
  <c r="AK1963" i="3" s="1"/>
  <c r="AL1963" i="3"/>
  <c r="AN1963" i="3" s="1"/>
  <c r="AM1963" i="3"/>
  <c r="AO1963" i="3"/>
  <c r="AQ1963" i="3" s="1"/>
  <c r="AP1963" i="3"/>
  <c r="AR1963" i="3"/>
  <c r="AS1963" i="3"/>
  <c r="AU1963" i="3"/>
  <c r="AW1963" i="3" s="1"/>
  <c r="AV1963" i="3"/>
  <c r="AX1963" i="3"/>
  <c r="AZ1963" i="3" s="1"/>
  <c r="AY1963" i="3"/>
  <c r="BA1963" i="3"/>
  <c r="BC1963" i="3" s="1"/>
  <c r="BB1963" i="3"/>
  <c r="BD1963" i="3"/>
  <c r="BF1963" i="3" s="1"/>
  <c r="U1963" i="3"/>
  <c r="K1963" i="3" s="1"/>
  <c r="BG1963" i="3"/>
  <c r="BI1963" i="3" s="1"/>
  <c r="N1962" i="11"/>
  <c r="O1962" i="11"/>
  <c r="P1962" i="11"/>
  <c r="A1963" i="11"/>
  <c r="AI1964" i="3"/>
  <c r="AK1964" i="3" s="1"/>
  <c r="AL1964" i="3"/>
  <c r="AN1964" i="3" s="1"/>
  <c r="AM1964" i="3"/>
  <c r="AO1964" i="3"/>
  <c r="AQ1964" i="3" s="1"/>
  <c r="AP1964" i="3"/>
  <c r="AR1964" i="3"/>
  <c r="AT1964" i="3" s="1"/>
  <c r="AS1964" i="3"/>
  <c r="AU1964" i="3"/>
  <c r="AW1964" i="3" s="1"/>
  <c r="AV1964" i="3"/>
  <c r="AX1964" i="3"/>
  <c r="AZ1964" i="3" s="1"/>
  <c r="AY1964" i="3"/>
  <c r="BA1964" i="3"/>
  <c r="BC1964" i="3" s="1"/>
  <c r="BB1964" i="3"/>
  <c r="BD1964" i="3"/>
  <c r="BF1964" i="3" s="1"/>
  <c r="U1964" i="3"/>
  <c r="BG1964" i="3"/>
  <c r="BI1964" i="3" s="1"/>
  <c r="N1963" i="11"/>
  <c r="O1963" i="11"/>
  <c r="P1963" i="11"/>
  <c r="A1964" i="11"/>
  <c r="AI1965" i="3"/>
  <c r="AK1965" i="3" s="1"/>
  <c r="AL1965" i="3"/>
  <c r="AN1965" i="3" s="1"/>
  <c r="AM1965" i="3"/>
  <c r="AO1965" i="3"/>
  <c r="AQ1965" i="3" s="1"/>
  <c r="AP1965" i="3"/>
  <c r="AR1965" i="3"/>
  <c r="AT1965" i="3" s="1"/>
  <c r="AS1965" i="3"/>
  <c r="AU1965" i="3"/>
  <c r="AW1965" i="3" s="1"/>
  <c r="AV1965" i="3"/>
  <c r="AX1965" i="3"/>
  <c r="AZ1965" i="3" s="1"/>
  <c r="AY1965" i="3"/>
  <c r="BA1965" i="3"/>
  <c r="BC1965" i="3" s="1"/>
  <c r="BB1965" i="3"/>
  <c r="BD1965" i="3"/>
  <c r="BF1965" i="3" s="1"/>
  <c r="U1965" i="3"/>
  <c r="BG1965" i="3"/>
  <c r="BI1965" i="3" s="1"/>
  <c r="N1964" i="11"/>
  <c r="O1964" i="11"/>
  <c r="P1964" i="11"/>
  <c r="A1965" i="11"/>
  <c r="AI1966" i="3"/>
  <c r="AK1966" i="3" s="1"/>
  <c r="AL1966" i="3"/>
  <c r="AN1966" i="3" s="1"/>
  <c r="AM1966" i="3"/>
  <c r="AO1966" i="3"/>
  <c r="AQ1966" i="3" s="1"/>
  <c r="AP1966" i="3"/>
  <c r="AR1966" i="3"/>
  <c r="AT1966" i="3" s="1"/>
  <c r="AS1966" i="3"/>
  <c r="AU1966" i="3"/>
  <c r="AW1966" i="3" s="1"/>
  <c r="AV1966" i="3"/>
  <c r="AX1966" i="3"/>
  <c r="AZ1966" i="3" s="1"/>
  <c r="AY1966" i="3"/>
  <c r="BA1966" i="3"/>
  <c r="BC1966" i="3" s="1"/>
  <c r="BB1966" i="3"/>
  <c r="BD1966" i="3"/>
  <c r="BF1966" i="3" s="1"/>
  <c r="U1966" i="3"/>
  <c r="J1966" i="3" s="1"/>
  <c r="T1966" i="3" s="1"/>
  <c r="BG1966" i="3"/>
  <c r="BI1966" i="3" s="1"/>
  <c r="N1965" i="11"/>
  <c r="O1965" i="11"/>
  <c r="P1965" i="11"/>
  <c r="A1966" i="11"/>
  <c r="AI1967" i="3"/>
  <c r="AK1967" i="3" s="1"/>
  <c r="AL1967" i="3"/>
  <c r="AN1967" i="3" s="1"/>
  <c r="AM1967" i="3"/>
  <c r="AO1967" i="3"/>
  <c r="AQ1967" i="3" s="1"/>
  <c r="AP1967" i="3"/>
  <c r="AR1967" i="3"/>
  <c r="AT1967" i="3" s="1"/>
  <c r="AS1967" i="3"/>
  <c r="AU1967" i="3"/>
  <c r="AW1967" i="3" s="1"/>
  <c r="AV1967" i="3"/>
  <c r="AX1967" i="3"/>
  <c r="AZ1967" i="3" s="1"/>
  <c r="AY1967" i="3"/>
  <c r="BA1967" i="3"/>
  <c r="BC1967" i="3" s="1"/>
  <c r="BB1967" i="3"/>
  <c r="BD1967" i="3"/>
  <c r="BF1967" i="3" s="1"/>
  <c r="U1967" i="3"/>
  <c r="BG1967" i="3"/>
  <c r="BI1967" i="3" s="1"/>
  <c r="N1966" i="11"/>
  <c r="O1966" i="11"/>
  <c r="P1966" i="11"/>
  <c r="A1967" i="11"/>
  <c r="AI1968" i="3"/>
  <c r="AK1968" i="3" s="1"/>
  <c r="AL1968" i="3"/>
  <c r="AN1968" i="3" s="1"/>
  <c r="AM1968" i="3"/>
  <c r="AO1968" i="3"/>
  <c r="AP1968" i="3"/>
  <c r="AR1968" i="3"/>
  <c r="AT1968" i="3" s="1"/>
  <c r="AS1968" i="3"/>
  <c r="AU1968" i="3"/>
  <c r="AW1968" i="3" s="1"/>
  <c r="AV1968" i="3"/>
  <c r="AX1968" i="3"/>
  <c r="AZ1968" i="3" s="1"/>
  <c r="AY1968" i="3"/>
  <c r="BA1968" i="3"/>
  <c r="BC1968" i="3" s="1"/>
  <c r="BB1968" i="3"/>
  <c r="BD1968" i="3"/>
  <c r="BF1968" i="3" s="1"/>
  <c r="U1968" i="3"/>
  <c r="K1968" i="3" s="1"/>
  <c r="BG1968" i="3"/>
  <c r="BI1968" i="3" s="1"/>
  <c r="N1967" i="11"/>
  <c r="O1967" i="11"/>
  <c r="P1967" i="11"/>
  <c r="A1968" i="11"/>
  <c r="AI1969" i="3"/>
  <c r="AK1969" i="3" s="1"/>
  <c r="AL1969" i="3"/>
  <c r="AN1969" i="3" s="1"/>
  <c r="AM1969" i="3"/>
  <c r="AO1969" i="3"/>
  <c r="AQ1969" i="3" s="1"/>
  <c r="AP1969" i="3"/>
  <c r="AR1969" i="3"/>
  <c r="AT1969" i="3" s="1"/>
  <c r="AS1969" i="3"/>
  <c r="AU1969" i="3"/>
  <c r="AW1969" i="3" s="1"/>
  <c r="AV1969" i="3"/>
  <c r="AX1969" i="3"/>
  <c r="AZ1969" i="3" s="1"/>
  <c r="AY1969" i="3"/>
  <c r="BA1969" i="3"/>
  <c r="BC1969" i="3" s="1"/>
  <c r="BB1969" i="3"/>
  <c r="BD1969" i="3"/>
  <c r="BF1969" i="3" s="1"/>
  <c r="U1969" i="3"/>
  <c r="BG1969" i="3"/>
  <c r="BI1969" i="3" s="1"/>
  <c r="N1968" i="11"/>
  <c r="O1968" i="11"/>
  <c r="P1968" i="11"/>
  <c r="A1969" i="11"/>
  <c r="AI1970" i="3"/>
  <c r="AK1970" i="3" s="1"/>
  <c r="AL1970" i="3"/>
  <c r="AN1970" i="3" s="1"/>
  <c r="AM1970" i="3"/>
  <c r="AO1970" i="3"/>
  <c r="AQ1970" i="3" s="1"/>
  <c r="AP1970" i="3"/>
  <c r="AR1970" i="3"/>
  <c r="AT1970" i="3" s="1"/>
  <c r="AS1970" i="3"/>
  <c r="AU1970" i="3"/>
  <c r="AW1970" i="3" s="1"/>
  <c r="AV1970" i="3"/>
  <c r="AX1970" i="3"/>
  <c r="AZ1970" i="3" s="1"/>
  <c r="AY1970" i="3"/>
  <c r="BA1970" i="3"/>
  <c r="BC1970" i="3" s="1"/>
  <c r="BB1970" i="3"/>
  <c r="BD1970" i="3"/>
  <c r="BF1970" i="3" s="1"/>
  <c r="U1970" i="3"/>
  <c r="BG1970" i="3"/>
  <c r="BI1970" i="3" s="1"/>
  <c r="N1969" i="11"/>
  <c r="O1969" i="11"/>
  <c r="P1969" i="11"/>
  <c r="A1970" i="11"/>
  <c r="AI1971" i="3"/>
  <c r="AK1971" i="3" s="1"/>
  <c r="AL1971" i="3"/>
  <c r="AM1971" i="3"/>
  <c r="AO1971" i="3"/>
  <c r="AQ1971" i="3" s="1"/>
  <c r="AP1971" i="3"/>
  <c r="AR1971" i="3"/>
  <c r="AT1971" i="3" s="1"/>
  <c r="AS1971" i="3"/>
  <c r="AU1971" i="3"/>
  <c r="AW1971" i="3" s="1"/>
  <c r="AV1971" i="3"/>
  <c r="AX1971" i="3"/>
  <c r="AZ1971" i="3" s="1"/>
  <c r="AY1971" i="3"/>
  <c r="BA1971" i="3"/>
  <c r="BC1971" i="3" s="1"/>
  <c r="BB1971" i="3"/>
  <c r="BD1971" i="3"/>
  <c r="BF1971" i="3" s="1"/>
  <c r="U1971" i="3"/>
  <c r="BG1971" i="3"/>
  <c r="BI1971" i="3" s="1"/>
  <c r="N1970" i="11"/>
  <c r="O1970" i="11"/>
  <c r="P1970" i="11"/>
  <c r="A1971" i="11"/>
  <c r="AI1972" i="3"/>
  <c r="AK1972" i="3" s="1"/>
  <c r="AL1972" i="3"/>
  <c r="AN1972" i="3" s="1"/>
  <c r="AM1972" i="3"/>
  <c r="AO1972" i="3"/>
  <c r="AQ1972" i="3" s="1"/>
  <c r="AP1972" i="3"/>
  <c r="AR1972" i="3"/>
  <c r="AT1972" i="3" s="1"/>
  <c r="AS1972" i="3"/>
  <c r="AU1972" i="3"/>
  <c r="AW1972" i="3" s="1"/>
  <c r="AV1972" i="3"/>
  <c r="AX1972" i="3"/>
  <c r="AZ1972" i="3" s="1"/>
  <c r="AY1972" i="3"/>
  <c r="BA1972" i="3"/>
  <c r="BC1972" i="3" s="1"/>
  <c r="BB1972" i="3"/>
  <c r="BD1972" i="3"/>
  <c r="BF1972" i="3" s="1"/>
  <c r="U1972" i="3"/>
  <c r="K1972" i="3" s="1"/>
  <c r="BG1972" i="3"/>
  <c r="BI1972" i="3" s="1"/>
  <c r="N1971" i="11"/>
  <c r="O1971" i="11"/>
  <c r="P1971" i="11"/>
  <c r="A1972" i="11"/>
  <c r="AI1973" i="3"/>
  <c r="AK1973" i="3" s="1"/>
  <c r="AL1973" i="3"/>
  <c r="AN1973" i="3" s="1"/>
  <c r="AM1973" i="3"/>
  <c r="AO1973" i="3"/>
  <c r="AQ1973" i="3" s="1"/>
  <c r="AP1973" i="3"/>
  <c r="AR1973" i="3"/>
  <c r="AT1973" i="3" s="1"/>
  <c r="AS1973" i="3"/>
  <c r="AU1973" i="3"/>
  <c r="AW1973" i="3" s="1"/>
  <c r="AV1973" i="3"/>
  <c r="AX1973" i="3"/>
  <c r="AZ1973" i="3" s="1"/>
  <c r="AY1973" i="3"/>
  <c r="BA1973" i="3"/>
  <c r="BC1973" i="3" s="1"/>
  <c r="BB1973" i="3"/>
  <c r="BD1973" i="3"/>
  <c r="BF1973" i="3" s="1"/>
  <c r="U1973" i="3"/>
  <c r="BG1973" i="3"/>
  <c r="BI1973" i="3" s="1"/>
  <c r="N1972" i="11"/>
  <c r="O1972" i="11"/>
  <c r="P1972" i="11"/>
  <c r="A1973" i="11"/>
  <c r="AI1974" i="3"/>
  <c r="AK1974" i="3" s="1"/>
  <c r="AL1974" i="3"/>
  <c r="AN1974" i="3" s="1"/>
  <c r="AM1974" i="3"/>
  <c r="AO1974" i="3"/>
  <c r="AQ1974" i="3" s="1"/>
  <c r="AP1974" i="3"/>
  <c r="AR1974" i="3"/>
  <c r="AT1974" i="3" s="1"/>
  <c r="AS1974" i="3"/>
  <c r="AU1974" i="3"/>
  <c r="AV1974" i="3"/>
  <c r="AX1974" i="3"/>
  <c r="AZ1974" i="3" s="1"/>
  <c r="AY1974" i="3"/>
  <c r="BA1974" i="3"/>
  <c r="BC1974" i="3" s="1"/>
  <c r="BB1974" i="3"/>
  <c r="BD1974" i="3"/>
  <c r="BF1974" i="3" s="1"/>
  <c r="U1974" i="3"/>
  <c r="BH1974" i="3" s="1"/>
  <c r="BG1974" i="3"/>
  <c r="BI1974" i="3" s="1"/>
  <c r="N1973" i="11"/>
  <c r="O1973" i="11"/>
  <c r="P1973" i="11"/>
  <c r="A1974" i="11"/>
  <c r="AI1975" i="3"/>
  <c r="AK1975" i="3" s="1"/>
  <c r="AL1975" i="3"/>
  <c r="AN1975" i="3" s="1"/>
  <c r="AM1975" i="3"/>
  <c r="AO1975" i="3"/>
  <c r="AP1975" i="3"/>
  <c r="AR1975" i="3"/>
  <c r="AT1975" i="3" s="1"/>
  <c r="AS1975" i="3"/>
  <c r="AU1975" i="3"/>
  <c r="AW1975" i="3" s="1"/>
  <c r="AV1975" i="3"/>
  <c r="AX1975" i="3"/>
  <c r="AZ1975" i="3" s="1"/>
  <c r="AY1975" i="3"/>
  <c r="BA1975" i="3"/>
  <c r="BC1975" i="3" s="1"/>
  <c r="BB1975" i="3"/>
  <c r="BD1975" i="3"/>
  <c r="BF1975" i="3" s="1"/>
  <c r="U1975" i="3"/>
  <c r="J1975" i="3" s="1"/>
  <c r="T1975" i="3" s="1"/>
  <c r="BG1975" i="3"/>
  <c r="BI1975" i="3" s="1"/>
  <c r="N1974" i="11"/>
  <c r="O1974" i="11"/>
  <c r="P1974" i="11"/>
  <c r="A1975" i="11"/>
  <c r="AI1976" i="3"/>
  <c r="AK1976" i="3" s="1"/>
  <c r="AL1976" i="3"/>
  <c r="AM1976" i="3"/>
  <c r="AO1976" i="3"/>
  <c r="AQ1976" i="3" s="1"/>
  <c r="AP1976" i="3"/>
  <c r="AR1976" i="3"/>
  <c r="AT1976" i="3" s="1"/>
  <c r="AS1976" i="3"/>
  <c r="AU1976" i="3"/>
  <c r="AW1976" i="3" s="1"/>
  <c r="AV1976" i="3"/>
  <c r="AX1976" i="3"/>
  <c r="AZ1976" i="3" s="1"/>
  <c r="AY1976" i="3"/>
  <c r="BA1976" i="3"/>
  <c r="BC1976" i="3" s="1"/>
  <c r="BB1976" i="3"/>
  <c r="BD1976" i="3"/>
  <c r="BF1976" i="3" s="1"/>
  <c r="U1976" i="3"/>
  <c r="BG1976" i="3"/>
  <c r="BI1976" i="3" s="1"/>
  <c r="N1975" i="11"/>
  <c r="O1975" i="11"/>
  <c r="P1975" i="11"/>
  <c r="A1976" i="11"/>
  <c r="AI1977" i="3"/>
  <c r="AK1977" i="3" s="1"/>
  <c r="AL1977" i="3"/>
  <c r="AN1977" i="3" s="1"/>
  <c r="AM1977" i="3"/>
  <c r="AO1977" i="3"/>
  <c r="AQ1977" i="3" s="1"/>
  <c r="AP1977" i="3"/>
  <c r="AR1977" i="3"/>
  <c r="AT1977" i="3" s="1"/>
  <c r="AS1977" i="3"/>
  <c r="AU1977" i="3"/>
  <c r="AW1977" i="3" s="1"/>
  <c r="AV1977" i="3"/>
  <c r="AX1977" i="3"/>
  <c r="AZ1977" i="3" s="1"/>
  <c r="AY1977" i="3"/>
  <c r="BA1977" i="3"/>
  <c r="BC1977" i="3" s="1"/>
  <c r="BB1977" i="3"/>
  <c r="BD1977" i="3"/>
  <c r="BF1977" i="3" s="1"/>
  <c r="U1977" i="3"/>
  <c r="J1977" i="3" s="1"/>
  <c r="T1977" i="3" s="1"/>
  <c r="BG1977" i="3"/>
  <c r="BI1977" i="3" s="1"/>
  <c r="N1976" i="11"/>
  <c r="O1976" i="11"/>
  <c r="P1976" i="11"/>
  <c r="A1977" i="11"/>
  <c r="AI1978" i="3"/>
  <c r="AK1978" i="3" s="1"/>
  <c r="AL1978" i="3"/>
  <c r="AN1978" i="3" s="1"/>
  <c r="AM1978" i="3"/>
  <c r="AO1978" i="3"/>
  <c r="AQ1978" i="3" s="1"/>
  <c r="AP1978" i="3"/>
  <c r="AR1978" i="3"/>
  <c r="AT1978" i="3" s="1"/>
  <c r="AS1978" i="3"/>
  <c r="AU1978" i="3"/>
  <c r="AW1978" i="3" s="1"/>
  <c r="AV1978" i="3"/>
  <c r="AX1978" i="3"/>
  <c r="AZ1978" i="3" s="1"/>
  <c r="AY1978" i="3"/>
  <c r="BA1978" i="3"/>
  <c r="BC1978" i="3" s="1"/>
  <c r="BB1978" i="3"/>
  <c r="BD1978" i="3"/>
  <c r="BF1978" i="3" s="1"/>
  <c r="U1978" i="3"/>
  <c r="BG1978" i="3"/>
  <c r="BI1978" i="3" s="1"/>
  <c r="N1977" i="11"/>
  <c r="O1977" i="11"/>
  <c r="P1977" i="11"/>
  <c r="A1978" i="11"/>
  <c r="AI1979" i="3"/>
  <c r="AK1979" i="3" s="1"/>
  <c r="AL1979" i="3"/>
  <c r="AN1979" i="3" s="1"/>
  <c r="AM1979" i="3"/>
  <c r="AO1979" i="3"/>
  <c r="AQ1979" i="3" s="1"/>
  <c r="AP1979" i="3"/>
  <c r="AR1979" i="3"/>
  <c r="AT1979" i="3" s="1"/>
  <c r="AS1979" i="3"/>
  <c r="AU1979" i="3"/>
  <c r="AW1979" i="3" s="1"/>
  <c r="AV1979" i="3"/>
  <c r="AX1979" i="3"/>
  <c r="AZ1979" i="3" s="1"/>
  <c r="AY1979" i="3"/>
  <c r="BA1979" i="3"/>
  <c r="BC1979" i="3" s="1"/>
  <c r="BB1979" i="3"/>
  <c r="BD1979" i="3"/>
  <c r="BF1979" i="3" s="1"/>
  <c r="U1979" i="3"/>
  <c r="J1979" i="3" s="1"/>
  <c r="T1979" i="3" s="1"/>
  <c r="BG1979" i="3"/>
  <c r="BI1979" i="3" s="1"/>
  <c r="N1978" i="11"/>
  <c r="O1978" i="11"/>
  <c r="P1978" i="11"/>
  <c r="A1979" i="11"/>
  <c r="AI1980" i="3"/>
  <c r="AK1980" i="3" s="1"/>
  <c r="AL1980" i="3"/>
  <c r="AN1980" i="3" s="1"/>
  <c r="AM1980" i="3"/>
  <c r="AO1980" i="3"/>
  <c r="AP1980" i="3"/>
  <c r="AR1980" i="3"/>
  <c r="AT1980" i="3" s="1"/>
  <c r="AS1980" i="3"/>
  <c r="AU1980" i="3"/>
  <c r="AW1980" i="3" s="1"/>
  <c r="AV1980" i="3"/>
  <c r="AX1980" i="3"/>
  <c r="AZ1980" i="3" s="1"/>
  <c r="AY1980" i="3"/>
  <c r="BA1980" i="3"/>
  <c r="BC1980" i="3" s="1"/>
  <c r="BB1980" i="3"/>
  <c r="BD1980" i="3"/>
  <c r="BF1980" i="3" s="1"/>
  <c r="U1980" i="3"/>
  <c r="BG1980" i="3"/>
  <c r="BI1980" i="3" s="1"/>
  <c r="N1979" i="11"/>
  <c r="O1979" i="11"/>
  <c r="P1979" i="11"/>
  <c r="A1980" i="11"/>
  <c r="AI1981" i="3"/>
  <c r="AK1981" i="3" s="1"/>
  <c r="AL1981" i="3"/>
  <c r="AN1981" i="3" s="1"/>
  <c r="AM1981" i="3"/>
  <c r="AO1981" i="3"/>
  <c r="AQ1981" i="3" s="1"/>
  <c r="AP1981" i="3"/>
  <c r="AR1981" i="3"/>
  <c r="AT1981" i="3" s="1"/>
  <c r="AS1981" i="3"/>
  <c r="AU1981" i="3"/>
  <c r="AW1981" i="3" s="1"/>
  <c r="AV1981" i="3"/>
  <c r="AX1981" i="3"/>
  <c r="AZ1981" i="3" s="1"/>
  <c r="AY1981" i="3"/>
  <c r="BA1981" i="3"/>
  <c r="BC1981" i="3" s="1"/>
  <c r="BB1981" i="3"/>
  <c r="BD1981" i="3"/>
  <c r="BF1981" i="3" s="1"/>
  <c r="U1981" i="3"/>
  <c r="K1981" i="3" s="1"/>
  <c r="BG1981" i="3"/>
  <c r="BI1981" i="3" s="1"/>
  <c r="N1980" i="11"/>
  <c r="O1980" i="11"/>
  <c r="P1980" i="11"/>
  <c r="A1981" i="11"/>
  <c r="AI1982" i="3"/>
  <c r="AK1982" i="3" s="1"/>
  <c r="AL1982" i="3"/>
  <c r="AN1982" i="3" s="1"/>
  <c r="AM1982" i="3"/>
  <c r="AO1982" i="3"/>
  <c r="AQ1982" i="3" s="1"/>
  <c r="AP1982" i="3"/>
  <c r="AR1982" i="3"/>
  <c r="AT1982" i="3" s="1"/>
  <c r="AS1982" i="3"/>
  <c r="AU1982" i="3"/>
  <c r="AW1982" i="3" s="1"/>
  <c r="AV1982" i="3"/>
  <c r="AX1982" i="3"/>
  <c r="AZ1982" i="3" s="1"/>
  <c r="AY1982" i="3"/>
  <c r="BA1982" i="3"/>
  <c r="BC1982" i="3" s="1"/>
  <c r="BB1982" i="3"/>
  <c r="BD1982" i="3"/>
  <c r="BF1982" i="3" s="1"/>
  <c r="U1982" i="3"/>
  <c r="BG1982" i="3"/>
  <c r="BI1982" i="3" s="1"/>
  <c r="N1981" i="11"/>
  <c r="O1981" i="11"/>
  <c r="P1981" i="11"/>
  <c r="A1982" i="11"/>
  <c r="AI1983" i="3"/>
  <c r="AK1983" i="3" s="1"/>
  <c r="AL1983" i="3"/>
  <c r="AN1983" i="3" s="1"/>
  <c r="AM1983" i="3"/>
  <c r="AO1983" i="3"/>
  <c r="AQ1983" i="3" s="1"/>
  <c r="AP1983" i="3"/>
  <c r="AR1983" i="3"/>
  <c r="AT1983" i="3" s="1"/>
  <c r="AS1983" i="3"/>
  <c r="AU1983" i="3"/>
  <c r="AW1983" i="3" s="1"/>
  <c r="AV1983" i="3"/>
  <c r="AX1983" i="3"/>
  <c r="AZ1983" i="3" s="1"/>
  <c r="AY1983" i="3"/>
  <c r="BA1983" i="3"/>
  <c r="BC1983" i="3" s="1"/>
  <c r="BB1983" i="3"/>
  <c r="BD1983" i="3"/>
  <c r="BF1983" i="3" s="1"/>
  <c r="U1983" i="3"/>
  <c r="J1983" i="3" s="1"/>
  <c r="T1983" i="3" s="1"/>
  <c r="BG1983" i="3"/>
  <c r="BI1983" i="3" s="1"/>
  <c r="N1982" i="11"/>
  <c r="O1982" i="11"/>
  <c r="P1982" i="11"/>
  <c r="A1983" i="11"/>
  <c r="AI1984" i="3"/>
  <c r="AK1984" i="3" s="1"/>
  <c r="AL1984" i="3"/>
  <c r="AN1984" i="3" s="1"/>
  <c r="AM1984" i="3"/>
  <c r="AO1984" i="3"/>
  <c r="AQ1984" i="3" s="1"/>
  <c r="AP1984" i="3"/>
  <c r="AR1984" i="3"/>
  <c r="AT1984" i="3" s="1"/>
  <c r="AS1984" i="3"/>
  <c r="AU1984" i="3"/>
  <c r="AW1984" i="3" s="1"/>
  <c r="AV1984" i="3"/>
  <c r="AX1984" i="3"/>
  <c r="AZ1984" i="3" s="1"/>
  <c r="AY1984" i="3"/>
  <c r="BA1984" i="3"/>
  <c r="BC1984" i="3" s="1"/>
  <c r="BB1984" i="3"/>
  <c r="BD1984" i="3"/>
  <c r="BF1984" i="3" s="1"/>
  <c r="U1984" i="3"/>
  <c r="J1984" i="3" s="1"/>
  <c r="T1984" i="3" s="1"/>
  <c r="BG1984" i="3"/>
  <c r="BI1984" i="3" s="1"/>
  <c r="N1983" i="11"/>
  <c r="O1983" i="11"/>
  <c r="P1983" i="11"/>
  <c r="A1984" i="11"/>
  <c r="AI1985" i="3"/>
  <c r="AK1985" i="3" s="1"/>
  <c r="AL1985" i="3"/>
  <c r="AN1985" i="3" s="1"/>
  <c r="AM1985" i="3"/>
  <c r="AO1985" i="3"/>
  <c r="AQ1985" i="3" s="1"/>
  <c r="AP1985" i="3"/>
  <c r="AR1985" i="3"/>
  <c r="AT1985" i="3" s="1"/>
  <c r="AS1985" i="3"/>
  <c r="AU1985" i="3"/>
  <c r="AW1985" i="3" s="1"/>
  <c r="AV1985" i="3"/>
  <c r="AX1985" i="3"/>
  <c r="AZ1985" i="3" s="1"/>
  <c r="AY1985" i="3"/>
  <c r="BA1985" i="3"/>
  <c r="BC1985" i="3" s="1"/>
  <c r="BB1985" i="3"/>
  <c r="BD1985" i="3"/>
  <c r="BF1985" i="3" s="1"/>
  <c r="U1985" i="3"/>
  <c r="J1985" i="3" s="1"/>
  <c r="T1985" i="3" s="1"/>
  <c r="BG1985" i="3"/>
  <c r="BI1985" i="3" s="1"/>
  <c r="N1984" i="11"/>
  <c r="O1984" i="11"/>
  <c r="P1984" i="11"/>
  <c r="A1985" i="11"/>
  <c r="AI1986" i="3"/>
  <c r="AK1986" i="3" s="1"/>
  <c r="AL1986" i="3"/>
  <c r="AN1986" i="3" s="1"/>
  <c r="AM1986" i="3"/>
  <c r="AO1986" i="3"/>
  <c r="AQ1986" i="3" s="1"/>
  <c r="AP1986" i="3"/>
  <c r="AR1986" i="3"/>
  <c r="AT1986" i="3" s="1"/>
  <c r="AS1986" i="3"/>
  <c r="AU1986" i="3"/>
  <c r="AW1986" i="3" s="1"/>
  <c r="AV1986" i="3"/>
  <c r="AX1986" i="3"/>
  <c r="AZ1986" i="3" s="1"/>
  <c r="AY1986" i="3"/>
  <c r="BA1986" i="3"/>
  <c r="BC1986" i="3" s="1"/>
  <c r="BB1986" i="3"/>
  <c r="BD1986" i="3"/>
  <c r="BF1986" i="3" s="1"/>
  <c r="U1986" i="3"/>
  <c r="BG1986" i="3"/>
  <c r="BI1986" i="3" s="1"/>
  <c r="N1985" i="11"/>
  <c r="O1985" i="11"/>
  <c r="P1985" i="11"/>
  <c r="A1986" i="11"/>
  <c r="AI1987" i="3"/>
  <c r="AK1987" i="3" s="1"/>
  <c r="AL1987" i="3"/>
  <c r="AN1987" i="3" s="1"/>
  <c r="AM1987" i="3"/>
  <c r="AO1987" i="3"/>
  <c r="AQ1987" i="3" s="1"/>
  <c r="AP1987" i="3"/>
  <c r="AR1987" i="3"/>
  <c r="AT1987" i="3" s="1"/>
  <c r="AS1987" i="3"/>
  <c r="AU1987" i="3"/>
  <c r="AW1987" i="3" s="1"/>
  <c r="AV1987" i="3"/>
  <c r="AX1987" i="3"/>
  <c r="AZ1987" i="3" s="1"/>
  <c r="AY1987" i="3"/>
  <c r="BA1987" i="3"/>
  <c r="BC1987" i="3" s="1"/>
  <c r="BB1987" i="3"/>
  <c r="BD1987" i="3"/>
  <c r="BF1987" i="3" s="1"/>
  <c r="U1987" i="3"/>
  <c r="BH1987" i="3" s="1"/>
  <c r="BG1987" i="3"/>
  <c r="BI1987" i="3" s="1"/>
  <c r="N1986" i="11"/>
  <c r="O1986" i="11"/>
  <c r="P1986" i="11"/>
  <c r="A1987" i="11"/>
  <c r="AI1988" i="3"/>
  <c r="AK1988" i="3" s="1"/>
  <c r="AL1988" i="3"/>
  <c r="AM1988" i="3"/>
  <c r="AO1988" i="3"/>
  <c r="AQ1988" i="3" s="1"/>
  <c r="AP1988" i="3"/>
  <c r="AR1988" i="3"/>
  <c r="AT1988" i="3" s="1"/>
  <c r="AS1988" i="3"/>
  <c r="AU1988" i="3"/>
  <c r="AW1988" i="3" s="1"/>
  <c r="AV1988" i="3"/>
  <c r="AX1988" i="3"/>
  <c r="AZ1988" i="3" s="1"/>
  <c r="AY1988" i="3"/>
  <c r="BA1988" i="3"/>
  <c r="BC1988" i="3" s="1"/>
  <c r="BB1988" i="3"/>
  <c r="BD1988" i="3"/>
  <c r="BF1988" i="3" s="1"/>
  <c r="U1988" i="3"/>
  <c r="BG1988" i="3"/>
  <c r="BI1988" i="3" s="1"/>
  <c r="N1987" i="11"/>
  <c r="O1987" i="11"/>
  <c r="P1987" i="11"/>
  <c r="A1988" i="11"/>
  <c r="AI1989" i="3"/>
  <c r="AK1989" i="3" s="1"/>
  <c r="AL1989" i="3"/>
  <c r="AN1989" i="3" s="1"/>
  <c r="AM1989" i="3"/>
  <c r="AO1989" i="3"/>
  <c r="AQ1989" i="3" s="1"/>
  <c r="AP1989" i="3"/>
  <c r="AR1989" i="3"/>
  <c r="AT1989" i="3" s="1"/>
  <c r="AS1989" i="3"/>
  <c r="AU1989" i="3"/>
  <c r="AW1989" i="3" s="1"/>
  <c r="AV1989" i="3"/>
  <c r="AX1989" i="3"/>
  <c r="AY1989" i="3"/>
  <c r="BA1989" i="3"/>
  <c r="BC1989" i="3" s="1"/>
  <c r="BB1989" i="3"/>
  <c r="BD1989" i="3"/>
  <c r="BF1989" i="3" s="1"/>
  <c r="U1989" i="3"/>
  <c r="BG1989" i="3"/>
  <c r="BI1989" i="3" s="1"/>
  <c r="N1988" i="11"/>
  <c r="O1988" i="11"/>
  <c r="P1988" i="11"/>
  <c r="A1989" i="11"/>
  <c r="AI1990" i="3"/>
  <c r="AK1990" i="3" s="1"/>
  <c r="AL1990" i="3"/>
  <c r="AN1990" i="3" s="1"/>
  <c r="AM1990" i="3"/>
  <c r="AO1990" i="3"/>
  <c r="AQ1990" i="3" s="1"/>
  <c r="AP1990" i="3"/>
  <c r="AR1990" i="3"/>
  <c r="AT1990" i="3" s="1"/>
  <c r="AS1990" i="3"/>
  <c r="AU1990" i="3"/>
  <c r="AW1990" i="3" s="1"/>
  <c r="AV1990" i="3"/>
  <c r="AX1990" i="3"/>
  <c r="AZ1990" i="3" s="1"/>
  <c r="AY1990" i="3"/>
  <c r="BA1990" i="3"/>
  <c r="BC1990" i="3" s="1"/>
  <c r="BB1990" i="3"/>
  <c r="BD1990" i="3"/>
  <c r="BF1990" i="3" s="1"/>
  <c r="U1990" i="3"/>
  <c r="BE1990" i="3" s="1"/>
  <c r="BG1990" i="3"/>
  <c r="BI1990" i="3" s="1"/>
  <c r="N1989" i="11"/>
  <c r="O1989" i="11"/>
  <c r="P1989" i="11"/>
  <c r="A1990" i="11"/>
  <c r="AI1991" i="3"/>
  <c r="AK1991" i="3" s="1"/>
  <c r="AL1991" i="3"/>
  <c r="AN1991" i="3" s="1"/>
  <c r="AM1991" i="3"/>
  <c r="AO1991" i="3"/>
  <c r="AQ1991" i="3" s="1"/>
  <c r="AP1991" i="3"/>
  <c r="AR1991" i="3"/>
  <c r="AT1991" i="3" s="1"/>
  <c r="AS1991" i="3"/>
  <c r="AU1991" i="3"/>
  <c r="AW1991" i="3" s="1"/>
  <c r="AV1991" i="3"/>
  <c r="AX1991" i="3"/>
  <c r="AZ1991" i="3" s="1"/>
  <c r="AY1991" i="3"/>
  <c r="BA1991" i="3"/>
  <c r="BC1991" i="3" s="1"/>
  <c r="BB1991" i="3"/>
  <c r="BD1991" i="3"/>
  <c r="BF1991" i="3" s="1"/>
  <c r="U1991" i="3"/>
  <c r="J1991" i="3" s="1"/>
  <c r="T1991" i="3" s="1"/>
  <c r="BG1991" i="3"/>
  <c r="BI1991" i="3" s="1"/>
  <c r="N1990" i="11"/>
  <c r="O1990" i="11"/>
  <c r="P1990" i="11"/>
  <c r="A1991" i="11"/>
  <c r="AI1992" i="3"/>
  <c r="AK1992" i="3" s="1"/>
  <c r="AL1992" i="3"/>
  <c r="AN1992" i="3" s="1"/>
  <c r="AM1992" i="3"/>
  <c r="AO1992" i="3"/>
  <c r="AQ1992" i="3" s="1"/>
  <c r="AP1992" i="3"/>
  <c r="AR1992" i="3"/>
  <c r="AT1992" i="3" s="1"/>
  <c r="AS1992" i="3"/>
  <c r="AU1992" i="3"/>
  <c r="AW1992" i="3" s="1"/>
  <c r="AV1992" i="3"/>
  <c r="AX1992" i="3"/>
  <c r="AZ1992" i="3" s="1"/>
  <c r="AY1992" i="3"/>
  <c r="BA1992" i="3"/>
  <c r="BC1992" i="3" s="1"/>
  <c r="BB1992" i="3"/>
  <c r="BD1992" i="3"/>
  <c r="BF1992" i="3" s="1"/>
  <c r="U1992" i="3"/>
  <c r="K1992" i="3" s="1"/>
  <c r="BG1992" i="3"/>
  <c r="BI1992" i="3" s="1"/>
  <c r="N1991" i="11"/>
  <c r="O1991" i="11"/>
  <c r="P1991" i="11"/>
  <c r="A1992" i="11"/>
  <c r="AI1993" i="3"/>
  <c r="AK1993" i="3" s="1"/>
  <c r="AL1993" i="3"/>
  <c r="AN1993" i="3" s="1"/>
  <c r="AM1993" i="3"/>
  <c r="AO1993" i="3"/>
  <c r="AQ1993" i="3" s="1"/>
  <c r="AP1993" i="3"/>
  <c r="AR1993" i="3"/>
  <c r="AT1993" i="3" s="1"/>
  <c r="AS1993" i="3"/>
  <c r="AU1993" i="3"/>
  <c r="AW1993" i="3" s="1"/>
  <c r="AV1993" i="3"/>
  <c r="AX1993" i="3"/>
  <c r="AZ1993" i="3" s="1"/>
  <c r="AY1993" i="3"/>
  <c r="BA1993" i="3"/>
  <c r="BC1993" i="3" s="1"/>
  <c r="BB1993" i="3"/>
  <c r="BD1993" i="3"/>
  <c r="BF1993" i="3" s="1"/>
  <c r="U1993" i="3"/>
  <c r="BE1993" i="3" s="1"/>
  <c r="BG1993" i="3"/>
  <c r="BI1993" i="3" s="1"/>
  <c r="N1992" i="11"/>
  <c r="O1992" i="11"/>
  <c r="P1992" i="11"/>
  <c r="A1993" i="11"/>
  <c r="AI1994" i="3"/>
  <c r="AK1994" i="3" s="1"/>
  <c r="AL1994" i="3"/>
  <c r="AN1994" i="3" s="1"/>
  <c r="AM1994" i="3"/>
  <c r="AO1994" i="3"/>
  <c r="AQ1994" i="3" s="1"/>
  <c r="AP1994" i="3"/>
  <c r="AR1994" i="3"/>
  <c r="AT1994" i="3" s="1"/>
  <c r="AS1994" i="3"/>
  <c r="AU1994" i="3"/>
  <c r="AW1994" i="3" s="1"/>
  <c r="AV1994" i="3"/>
  <c r="AX1994" i="3"/>
  <c r="AZ1994" i="3" s="1"/>
  <c r="AY1994" i="3"/>
  <c r="BA1994" i="3"/>
  <c r="BC1994" i="3" s="1"/>
  <c r="BB1994" i="3"/>
  <c r="BD1994" i="3"/>
  <c r="BF1994" i="3" s="1"/>
  <c r="U1994" i="3"/>
  <c r="K1994" i="3" s="1"/>
  <c r="BG1994" i="3"/>
  <c r="BI1994" i="3" s="1"/>
  <c r="N1993" i="11"/>
  <c r="O1993" i="11"/>
  <c r="P1993" i="11"/>
  <c r="A1994" i="11"/>
  <c r="AI1995" i="3"/>
  <c r="AK1995" i="3" s="1"/>
  <c r="AL1995" i="3"/>
  <c r="AN1995" i="3" s="1"/>
  <c r="AM1995" i="3"/>
  <c r="AO1995" i="3"/>
  <c r="AQ1995" i="3" s="1"/>
  <c r="AP1995" i="3"/>
  <c r="AR1995" i="3"/>
  <c r="AT1995" i="3" s="1"/>
  <c r="AS1995" i="3"/>
  <c r="AU1995" i="3"/>
  <c r="AW1995" i="3" s="1"/>
  <c r="AV1995" i="3"/>
  <c r="AX1995" i="3"/>
  <c r="AZ1995" i="3" s="1"/>
  <c r="AY1995" i="3"/>
  <c r="BA1995" i="3"/>
  <c r="BC1995" i="3" s="1"/>
  <c r="BB1995" i="3"/>
  <c r="BD1995" i="3"/>
  <c r="BF1995" i="3" s="1"/>
  <c r="U1995" i="3"/>
  <c r="BH1995" i="3" s="1"/>
  <c r="BG1995" i="3"/>
  <c r="BI1995" i="3" s="1"/>
  <c r="N1994" i="11"/>
  <c r="O1994" i="11"/>
  <c r="P1994" i="11"/>
  <c r="A1995" i="11"/>
  <c r="AI1996" i="3"/>
  <c r="AK1996" i="3" s="1"/>
  <c r="AL1996" i="3"/>
  <c r="AN1996" i="3" s="1"/>
  <c r="AM1996" i="3"/>
  <c r="AO1996" i="3"/>
  <c r="AQ1996" i="3" s="1"/>
  <c r="AP1996" i="3"/>
  <c r="AR1996" i="3"/>
  <c r="AT1996" i="3" s="1"/>
  <c r="AS1996" i="3"/>
  <c r="AU1996" i="3"/>
  <c r="AW1996" i="3" s="1"/>
  <c r="AV1996" i="3"/>
  <c r="AX1996" i="3"/>
  <c r="AZ1996" i="3" s="1"/>
  <c r="AY1996" i="3"/>
  <c r="BA1996" i="3"/>
  <c r="BC1996" i="3" s="1"/>
  <c r="BB1996" i="3"/>
  <c r="BD1996" i="3"/>
  <c r="BF1996" i="3" s="1"/>
  <c r="U1996" i="3"/>
  <c r="BG1996" i="3"/>
  <c r="BI1996" i="3" s="1"/>
  <c r="N1995" i="11"/>
  <c r="O1995" i="11"/>
  <c r="P1995" i="11"/>
  <c r="A1996" i="11"/>
  <c r="AI1997" i="3"/>
  <c r="AK1997" i="3" s="1"/>
  <c r="AL1997" i="3"/>
  <c r="AN1997" i="3" s="1"/>
  <c r="AM1997" i="3"/>
  <c r="AO1997" i="3"/>
  <c r="AQ1997" i="3" s="1"/>
  <c r="AP1997" i="3"/>
  <c r="AR1997" i="3"/>
  <c r="AT1997" i="3" s="1"/>
  <c r="AS1997" i="3"/>
  <c r="AU1997" i="3"/>
  <c r="AW1997" i="3" s="1"/>
  <c r="AV1997" i="3"/>
  <c r="AX1997" i="3"/>
  <c r="AZ1997" i="3" s="1"/>
  <c r="AY1997" i="3"/>
  <c r="BA1997" i="3"/>
  <c r="BC1997" i="3" s="1"/>
  <c r="BB1997" i="3"/>
  <c r="BD1997" i="3"/>
  <c r="BF1997" i="3" s="1"/>
  <c r="U1997" i="3"/>
  <c r="K1997" i="3" s="1"/>
  <c r="BG1997" i="3"/>
  <c r="BI1997" i="3" s="1"/>
  <c r="N1996" i="11"/>
  <c r="O1996" i="11"/>
  <c r="P1996" i="11"/>
  <c r="A1997" i="11"/>
  <c r="AI1998" i="3"/>
  <c r="AK1998" i="3" s="1"/>
  <c r="AL1998" i="3"/>
  <c r="AN1998" i="3" s="1"/>
  <c r="AM1998" i="3"/>
  <c r="AO1998" i="3"/>
  <c r="AQ1998" i="3" s="1"/>
  <c r="AP1998" i="3"/>
  <c r="AR1998" i="3"/>
  <c r="AT1998" i="3" s="1"/>
  <c r="AS1998" i="3"/>
  <c r="AU1998" i="3"/>
  <c r="AW1998" i="3" s="1"/>
  <c r="AV1998" i="3"/>
  <c r="AX1998" i="3"/>
  <c r="AZ1998" i="3" s="1"/>
  <c r="AY1998" i="3"/>
  <c r="BA1998" i="3"/>
  <c r="BC1998" i="3" s="1"/>
  <c r="BB1998" i="3"/>
  <c r="BD1998" i="3"/>
  <c r="BF1998" i="3" s="1"/>
  <c r="U1998" i="3"/>
  <c r="BH1998" i="3" s="1"/>
  <c r="BG1998" i="3"/>
  <c r="BI1998" i="3" s="1"/>
  <c r="N1997" i="11"/>
  <c r="O1997" i="11"/>
  <c r="P1997" i="11"/>
  <c r="A1998" i="11"/>
  <c r="AI1999" i="3"/>
  <c r="AK1999" i="3" s="1"/>
  <c r="AL1999" i="3"/>
  <c r="AN1999" i="3" s="1"/>
  <c r="AM1999" i="3"/>
  <c r="AO1999" i="3"/>
  <c r="AQ1999" i="3" s="1"/>
  <c r="AP1999" i="3"/>
  <c r="AR1999" i="3"/>
  <c r="AT1999" i="3" s="1"/>
  <c r="AS1999" i="3"/>
  <c r="AU1999" i="3"/>
  <c r="AV1999" i="3"/>
  <c r="AX1999" i="3"/>
  <c r="AZ1999" i="3" s="1"/>
  <c r="AY1999" i="3"/>
  <c r="BA1999" i="3"/>
  <c r="BC1999" i="3" s="1"/>
  <c r="BB1999" i="3"/>
  <c r="BD1999" i="3"/>
  <c r="BF1999" i="3" s="1"/>
  <c r="U1999" i="3"/>
  <c r="K1999" i="3" s="1"/>
  <c r="BG1999" i="3"/>
  <c r="BI1999" i="3" s="1"/>
  <c r="N1998" i="11"/>
  <c r="O1998" i="11"/>
  <c r="P1998" i="11"/>
  <c r="A1999" i="11"/>
  <c r="AI2000" i="3"/>
  <c r="AK2000" i="3" s="1"/>
  <c r="AL2000" i="3"/>
  <c r="AN2000" i="3" s="1"/>
  <c r="AM2000" i="3"/>
  <c r="AO2000" i="3"/>
  <c r="AQ2000" i="3" s="1"/>
  <c r="AP2000" i="3"/>
  <c r="AR2000" i="3"/>
  <c r="AT2000" i="3" s="1"/>
  <c r="AS2000" i="3"/>
  <c r="AU2000" i="3"/>
  <c r="AW2000" i="3" s="1"/>
  <c r="AV2000" i="3"/>
  <c r="AX2000" i="3"/>
  <c r="AZ2000" i="3" s="1"/>
  <c r="AY2000" i="3"/>
  <c r="BA2000" i="3"/>
  <c r="BC2000" i="3" s="1"/>
  <c r="BB2000" i="3"/>
  <c r="BD2000" i="3"/>
  <c r="BF2000" i="3" s="1"/>
  <c r="U2000" i="3"/>
  <c r="BG2000" i="3"/>
  <c r="BI2000" i="3" s="1"/>
  <c r="N1999" i="11"/>
  <c r="O1999" i="11"/>
  <c r="P1999" i="11"/>
  <c r="A2000" i="11"/>
  <c r="B2000" i="11"/>
  <c r="C2000" i="11"/>
  <c r="D2000" i="11"/>
  <c r="E2000" i="11"/>
  <c r="F2000" i="11"/>
  <c r="G2000" i="11"/>
  <c r="H2000" i="11"/>
  <c r="I2000" i="11"/>
  <c r="J2000" i="11"/>
  <c r="K2000" i="11"/>
  <c r="L2000" i="11"/>
  <c r="M2000" i="11"/>
  <c r="N2000" i="11"/>
  <c r="O2000" i="11"/>
  <c r="P2000" i="11"/>
  <c r="A2001" i="11"/>
  <c r="B2001" i="11"/>
  <c r="C2001" i="11"/>
  <c r="D2001" i="11"/>
  <c r="E2001" i="11"/>
  <c r="F2001" i="11"/>
  <c r="G2001" i="11"/>
  <c r="H2001" i="11"/>
  <c r="I2001" i="11"/>
  <c r="J2001" i="11"/>
  <c r="K2001" i="11"/>
  <c r="L2001" i="11"/>
  <c r="M2001" i="11"/>
  <c r="N2001" i="11"/>
  <c r="O2001" i="11"/>
  <c r="P2001" i="11"/>
  <c r="U2001" i="3"/>
  <c r="U2002" i="3"/>
  <c r="U3" i="3"/>
  <c r="A13" i="3"/>
  <c r="C13" i="3"/>
  <c r="M13" i="3" s="1"/>
  <c r="D13" i="3"/>
  <c r="N13" i="3" s="1"/>
  <c r="E13" i="3"/>
  <c r="O13" i="3" s="1"/>
  <c r="F13" i="3"/>
  <c r="P13" i="3" s="1"/>
  <c r="G13" i="3"/>
  <c r="Q13" i="3" s="1"/>
  <c r="H13" i="3"/>
  <c r="R13" i="3" s="1"/>
  <c r="I13" i="3"/>
  <c r="S13" i="3" s="1"/>
  <c r="A14" i="3"/>
  <c r="C14" i="3"/>
  <c r="M14" i="3" s="1"/>
  <c r="D14" i="3"/>
  <c r="N14" i="3" s="1"/>
  <c r="E14" i="3"/>
  <c r="O14" i="3" s="1"/>
  <c r="F14" i="3"/>
  <c r="P14" i="3" s="1"/>
  <c r="G14" i="3"/>
  <c r="Q14" i="3" s="1"/>
  <c r="H14" i="3"/>
  <c r="R14" i="3" s="1"/>
  <c r="I14" i="3"/>
  <c r="S14" i="3" s="1"/>
  <c r="A15" i="3"/>
  <c r="C15" i="3"/>
  <c r="M15" i="3" s="1"/>
  <c r="D15" i="3"/>
  <c r="N15" i="3" s="1"/>
  <c r="E15" i="3"/>
  <c r="O15" i="3" s="1"/>
  <c r="F15" i="3"/>
  <c r="P15" i="3" s="1"/>
  <c r="G15" i="3"/>
  <c r="Q15" i="3" s="1"/>
  <c r="H15" i="3"/>
  <c r="R15" i="3" s="1"/>
  <c r="I15" i="3"/>
  <c r="S15" i="3" s="1"/>
  <c r="A16" i="3"/>
  <c r="C16" i="3"/>
  <c r="M16" i="3" s="1"/>
  <c r="D16" i="3"/>
  <c r="N16" i="3" s="1"/>
  <c r="E16" i="3"/>
  <c r="F16" i="3"/>
  <c r="P16" i="3" s="1"/>
  <c r="G16" i="3"/>
  <c r="Q16" i="3" s="1"/>
  <c r="H16" i="3"/>
  <c r="R16" i="3" s="1"/>
  <c r="I16" i="3"/>
  <c r="S16" i="3" s="1"/>
  <c r="A17" i="3"/>
  <c r="C17" i="3"/>
  <c r="M17" i="3" s="1"/>
  <c r="D17" i="3"/>
  <c r="N17" i="3" s="1"/>
  <c r="E17" i="3"/>
  <c r="O17" i="3" s="1"/>
  <c r="F17" i="3"/>
  <c r="P17" i="3" s="1"/>
  <c r="G17" i="3"/>
  <c r="Q17" i="3" s="1"/>
  <c r="H17" i="3"/>
  <c r="R17" i="3" s="1"/>
  <c r="I17" i="3"/>
  <c r="S17" i="3" s="1"/>
  <c r="A18" i="3"/>
  <c r="C18" i="3"/>
  <c r="M18" i="3" s="1"/>
  <c r="D18" i="3"/>
  <c r="N18" i="3" s="1"/>
  <c r="E18" i="3"/>
  <c r="O18" i="3" s="1"/>
  <c r="F18" i="3"/>
  <c r="P18" i="3" s="1"/>
  <c r="G18" i="3"/>
  <c r="Q18" i="3" s="1"/>
  <c r="H18" i="3"/>
  <c r="R18" i="3" s="1"/>
  <c r="I18" i="3"/>
  <c r="S18" i="3" s="1"/>
  <c r="A19" i="3"/>
  <c r="C19" i="3"/>
  <c r="M19" i="3" s="1"/>
  <c r="D19" i="3"/>
  <c r="N19" i="3" s="1"/>
  <c r="E19" i="3"/>
  <c r="O19" i="3" s="1"/>
  <c r="F19" i="3"/>
  <c r="P19" i="3" s="1"/>
  <c r="G19" i="3"/>
  <c r="Q19" i="3" s="1"/>
  <c r="H19" i="3"/>
  <c r="R19" i="3" s="1"/>
  <c r="I19" i="3"/>
  <c r="S19" i="3" s="1"/>
  <c r="A20" i="3"/>
  <c r="C20" i="3"/>
  <c r="M20" i="3" s="1"/>
  <c r="D20" i="3"/>
  <c r="N20" i="3" s="1"/>
  <c r="E20" i="3"/>
  <c r="O20" i="3" s="1"/>
  <c r="F20" i="3"/>
  <c r="P20" i="3" s="1"/>
  <c r="G20" i="3"/>
  <c r="Q20" i="3" s="1"/>
  <c r="H20" i="3"/>
  <c r="R20" i="3" s="1"/>
  <c r="I20" i="3"/>
  <c r="S20" i="3" s="1"/>
  <c r="A21" i="3"/>
  <c r="C21" i="3"/>
  <c r="M21" i="3" s="1"/>
  <c r="D21" i="3"/>
  <c r="N21" i="3" s="1"/>
  <c r="E21" i="3"/>
  <c r="O21" i="3" s="1"/>
  <c r="F21" i="3"/>
  <c r="P21" i="3" s="1"/>
  <c r="G21" i="3"/>
  <c r="Q21" i="3" s="1"/>
  <c r="H21" i="3"/>
  <c r="R21" i="3" s="1"/>
  <c r="I21" i="3"/>
  <c r="S21" i="3" s="1"/>
  <c r="A22" i="3"/>
  <c r="C22" i="3"/>
  <c r="M22" i="3" s="1"/>
  <c r="D22" i="3"/>
  <c r="N22" i="3" s="1"/>
  <c r="E22" i="3"/>
  <c r="O22" i="3" s="1"/>
  <c r="F22" i="3"/>
  <c r="P22" i="3" s="1"/>
  <c r="G22" i="3"/>
  <c r="Q22" i="3" s="1"/>
  <c r="H22" i="3"/>
  <c r="R22" i="3" s="1"/>
  <c r="I22" i="3"/>
  <c r="S22" i="3" s="1"/>
  <c r="A23" i="3"/>
  <c r="C23" i="3"/>
  <c r="M23" i="3" s="1"/>
  <c r="D23" i="3"/>
  <c r="N23" i="3" s="1"/>
  <c r="E23" i="3"/>
  <c r="O23" i="3" s="1"/>
  <c r="F23" i="3"/>
  <c r="P23" i="3" s="1"/>
  <c r="G23" i="3"/>
  <c r="Q23" i="3" s="1"/>
  <c r="H23" i="3"/>
  <c r="R23" i="3" s="1"/>
  <c r="I23" i="3"/>
  <c r="S23" i="3" s="1"/>
  <c r="A24" i="3"/>
  <c r="C24" i="3"/>
  <c r="M24" i="3" s="1"/>
  <c r="D24" i="3"/>
  <c r="N24" i="3" s="1"/>
  <c r="E24" i="3"/>
  <c r="F24" i="3"/>
  <c r="P24" i="3" s="1"/>
  <c r="G24" i="3"/>
  <c r="Q24" i="3" s="1"/>
  <c r="H24" i="3"/>
  <c r="R24" i="3" s="1"/>
  <c r="I24" i="3"/>
  <c r="S24" i="3" s="1"/>
  <c r="A25" i="3"/>
  <c r="C25" i="3"/>
  <c r="M25" i="3" s="1"/>
  <c r="D25" i="3"/>
  <c r="N25" i="3" s="1"/>
  <c r="E25" i="3"/>
  <c r="F25" i="3"/>
  <c r="P25" i="3" s="1"/>
  <c r="G25" i="3"/>
  <c r="Q25" i="3" s="1"/>
  <c r="H25" i="3"/>
  <c r="R25" i="3" s="1"/>
  <c r="I25" i="3"/>
  <c r="S25" i="3" s="1"/>
  <c r="A26" i="3"/>
  <c r="C26" i="3"/>
  <c r="M26" i="3" s="1"/>
  <c r="D26" i="3"/>
  <c r="N26" i="3" s="1"/>
  <c r="E26" i="3"/>
  <c r="O26" i="3" s="1"/>
  <c r="F26" i="3"/>
  <c r="P26" i="3" s="1"/>
  <c r="G26" i="3"/>
  <c r="Q26" i="3" s="1"/>
  <c r="H26" i="3"/>
  <c r="R26" i="3" s="1"/>
  <c r="I26" i="3"/>
  <c r="S26" i="3" s="1"/>
  <c r="A27" i="3"/>
  <c r="C27" i="3"/>
  <c r="M27" i="3" s="1"/>
  <c r="D27" i="3"/>
  <c r="N27" i="3" s="1"/>
  <c r="E27" i="3"/>
  <c r="O27" i="3" s="1"/>
  <c r="F27" i="3"/>
  <c r="P27" i="3" s="1"/>
  <c r="G27" i="3"/>
  <c r="Q27" i="3" s="1"/>
  <c r="H27" i="3"/>
  <c r="R27" i="3" s="1"/>
  <c r="I27" i="3"/>
  <c r="S27" i="3" s="1"/>
  <c r="A28" i="3"/>
  <c r="C28" i="3"/>
  <c r="M28" i="3" s="1"/>
  <c r="D28" i="3"/>
  <c r="N28" i="3" s="1"/>
  <c r="E28" i="3"/>
  <c r="O28" i="3" s="1"/>
  <c r="F28" i="3"/>
  <c r="G28" i="3"/>
  <c r="Q28" i="3" s="1"/>
  <c r="H28" i="3"/>
  <c r="R28" i="3" s="1"/>
  <c r="I28" i="3"/>
  <c r="S28" i="3" s="1"/>
  <c r="A29" i="3"/>
  <c r="C29" i="3"/>
  <c r="M29" i="3" s="1"/>
  <c r="D29" i="3"/>
  <c r="N29" i="3" s="1"/>
  <c r="E29" i="3"/>
  <c r="O29" i="3" s="1"/>
  <c r="F29" i="3"/>
  <c r="P29" i="3" s="1"/>
  <c r="G29" i="3"/>
  <c r="Q29" i="3" s="1"/>
  <c r="H29" i="3"/>
  <c r="R29" i="3" s="1"/>
  <c r="I29" i="3"/>
  <c r="S29" i="3" s="1"/>
  <c r="A30" i="3"/>
  <c r="C30" i="3"/>
  <c r="M30" i="3" s="1"/>
  <c r="D30" i="3"/>
  <c r="N30" i="3" s="1"/>
  <c r="E30" i="3"/>
  <c r="O30" i="3" s="1"/>
  <c r="F30" i="3"/>
  <c r="P30" i="3" s="1"/>
  <c r="G30" i="3"/>
  <c r="Q30" i="3" s="1"/>
  <c r="H30" i="3"/>
  <c r="R30" i="3" s="1"/>
  <c r="I30" i="3"/>
  <c r="S30" i="3" s="1"/>
  <c r="A31" i="3"/>
  <c r="C31" i="3"/>
  <c r="M31" i="3" s="1"/>
  <c r="D31" i="3"/>
  <c r="N31" i="3" s="1"/>
  <c r="E31" i="3"/>
  <c r="O31" i="3" s="1"/>
  <c r="F31" i="3"/>
  <c r="P31" i="3" s="1"/>
  <c r="G31" i="3"/>
  <c r="Q31" i="3" s="1"/>
  <c r="H31" i="3"/>
  <c r="R31" i="3" s="1"/>
  <c r="I31" i="3"/>
  <c r="S31" i="3" s="1"/>
  <c r="A32" i="3"/>
  <c r="C32" i="3"/>
  <c r="M32" i="3" s="1"/>
  <c r="D32" i="3"/>
  <c r="N32" i="3" s="1"/>
  <c r="E32" i="3"/>
  <c r="O32" i="3" s="1"/>
  <c r="F32" i="3"/>
  <c r="P32" i="3" s="1"/>
  <c r="G32" i="3"/>
  <c r="Q32" i="3" s="1"/>
  <c r="H32" i="3"/>
  <c r="R32" i="3" s="1"/>
  <c r="I32" i="3"/>
  <c r="S32" i="3" s="1"/>
  <c r="A33" i="3"/>
  <c r="C33" i="3"/>
  <c r="M33" i="3" s="1"/>
  <c r="D33" i="3"/>
  <c r="N33" i="3" s="1"/>
  <c r="E33" i="3"/>
  <c r="O33" i="3" s="1"/>
  <c r="F33" i="3"/>
  <c r="P33" i="3" s="1"/>
  <c r="G33" i="3"/>
  <c r="Q33" i="3" s="1"/>
  <c r="H33" i="3"/>
  <c r="R33" i="3" s="1"/>
  <c r="I33" i="3"/>
  <c r="S33" i="3" s="1"/>
  <c r="A34" i="3"/>
  <c r="C34" i="3"/>
  <c r="M34" i="3" s="1"/>
  <c r="D34" i="3"/>
  <c r="N34" i="3" s="1"/>
  <c r="E34" i="3"/>
  <c r="O34" i="3" s="1"/>
  <c r="F34" i="3"/>
  <c r="P34" i="3" s="1"/>
  <c r="G34" i="3"/>
  <c r="Q34" i="3" s="1"/>
  <c r="H34" i="3"/>
  <c r="R34" i="3" s="1"/>
  <c r="I34" i="3"/>
  <c r="S34" i="3" s="1"/>
  <c r="A35" i="3"/>
  <c r="C35" i="3"/>
  <c r="M35" i="3" s="1"/>
  <c r="D35" i="3"/>
  <c r="N35" i="3" s="1"/>
  <c r="E35" i="3"/>
  <c r="O35" i="3" s="1"/>
  <c r="F35" i="3"/>
  <c r="P35" i="3" s="1"/>
  <c r="G35" i="3"/>
  <c r="Q35" i="3" s="1"/>
  <c r="H35" i="3"/>
  <c r="R35" i="3" s="1"/>
  <c r="I35" i="3"/>
  <c r="S35" i="3" s="1"/>
  <c r="A36" i="3"/>
  <c r="C36" i="3"/>
  <c r="M36" i="3" s="1"/>
  <c r="D36" i="3"/>
  <c r="N36" i="3" s="1"/>
  <c r="E36" i="3"/>
  <c r="O36" i="3" s="1"/>
  <c r="F36" i="3"/>
  <c r="P36" i="3" s="1"/>
  <c r="G36" i="3"/>
  <c r="Q36" i="3" s="1"/>
  <c r="H36" i="3"/>
  <c r="R36" i="3" s="1"/>
  <c r="I36" i="3"/>
  <c r="S36" i="3" s="1"/>
  <c r="A37" i="3"/>
  <c r="C37" i="3"/>
  <c r="M37" i="3" s="1"/>
  <c r="D37" i="3"/>
  <c r="N37" i="3" s="1"/>
  <c r="E37" i="3"/>
  <c r="O37" i="3" s="1"/>
  <c r="F37" i="3"/>
  <c r="P37" i="3" s="1"/>
  <c r="G37" i="3"/>
  <c r="Q37" i="3" s="1"/>
  <c r="H37" i="3"/>
  <c r="R37" i="3" s="1"/>
  <c r="I37" i="3"/>
  <c r="S37" i="3" s="1"/>
  <c r="A38" i="3"/>
  <c r="C38" i="3"/>
  <c r="M38" i="3" s="1"/>
  <c r="D38" i="3"/>
  <c r="N38" i="3" s="1"/>
  <c r="E38" i="3"/>
  <c r="O38" i="3" s="1"/>
  <c r="F38" i="3"/>
  <c r="P38" i="3" s="1"/>
  <c r="G38" i="3"/>
  <c r="Q38" i="3" s="1"/>
  <c r="H38" i="3"/>
  <c r="R38" i="3" s="1"/>
  <c r="I38" i="3"/>
  <c r="S38" i="3" s="1"/>
  <c r="A39" i="3"/>
  <c r="C39" i="3"/>
  <c r="M39" i="3" s="1"/>
  <c r="D39" i="3"/>
  <c r="N39" i="3" s="1"/>
  <c r="E39" i="3"/>
  <c r="O39" i="3" s="1"/>
  <c r="F39" i="3"/>
  <c r="P39" i="3" s="1"/>
  <c r="G39" i="3"/>
  <c r="Q39" i="3" s="1"/>
  <c r="H39" i="3"/>
  <c r="R39" i="3" s="1"/>
  <c r="I39" i="3"/>
  <c r="S39" i="3" s="1"/>
  <c r="A40" i="3"/>
  <c r="C40" i="3"/>
  <c r="M40" i="3" s="1"/>
  <c r="D40" i="3"/>
  <c r="N40" i="3" s="1"/>
  <c r="E40" i="3"/>
  <c r="F40" i="3"/>
  <c r="P40" i="3" s="1"/>
  <c r="G40" i="3"/>
  <c r="Q40" i="3" s="1"/>
  <c r="H40" i="3"/>
  <c r="R40" i="3" s="1"/>
  <c r="I40" i="3"/>
  <c r="S40" i="3" s="1"/>
  <c r="A41" i="3"/>
  <c r="C41" i="3"/>
  <c r="M41" i="3" s="1"/>
  <c r="D41" i="3"/>
  <c r="N41" i="3" s="1"/>
  <c r="E41" i="3"/>
  <c r="O41" i="3" s="1"/>
  <c r="F41" i="3"/>
  <c r="P41" i="3" s="1"/>
  <c r="G41" i="3"/>
  <c r="Q41" i="3" s="1"/>
  <c r="H41" i="3"/>
  <c r="R41" i="3" s="1"/>
  <c r="I41" i="3"/>
  <c r="S41" i="3" s="1"/>
  <c r="A42" i="3"/>
  <c r="C42" i="3"/>
  <c r="M42" i="3" s="1"/>
  <c r="D42" i="3"/>
  <c r="N42" i="3" s="1"/>
  <c r="E42" i="3"/>
  <c r="O42" i="3" s="1"/>
  <c r="F42" i="3"/>
  <c r="P42" i="3" s="1"/>
  <c r="G42" i="3"/>
  <c r="Q42" i="3" s="1"/>
  <c r="H42" i="3"/>
  <c r="R42" i="3" s="1"/>
  <c r="I42" i="3"/>
  <c r="S42" i="3" s="1"/>
  <c r="A43" i="3"/>
  <c r="C43" i="3"/>
  <c r="M43" i="3" s="1"/>
  <c r="D43" i="3"/>
  <c r="N43" i="3" s="1"/>
  <c r="E43" i="3"/>
  <c r="O43" i="3" s="1"/>
  <c r="F43" i="3"/>
  <c r="P43" i="3" s="1"/>
  <c r="G43" i="3"/>
  <c r="Q43" i="3" s="1"/>
  <c r="H43" i="3"/>
  <c r="R43" i="3" s="1"/>
  <c r="I43" i="3"/>
  <c r="S43" i="3" s="1"/>
  <c r="A44" i="3"/>
  <c r="C44" i="3"/>
  <c r="M44" i="3" s="1"/>
  <c r="D44" i="3"/>
  <c r="N44" i="3" s="1"/>
  <c r="E44" i="3"/>
  <c r="F44" i="3"/>
  <c r="P44" i="3" s="1"/>
  <c r="G44" i="3"/>
  <c r="Q44" i="3" s="1"/>
  <c r="H44" i="3"/>
  <c r="R44" i="3" s="1"/>
  <c r="I44" i="3"/>
  <c r="S44" i="3" s="1"/>
  <c r="A45" i="3"/>
  <c r="C45" i="3"/>
  <c r="M45" i="3" s="1"/>
  <c r="D45" i="3"/>
  <c r="N45" i="3" s="1"/>
  <c r="E45" i="3"/>
  <c r="F45" i="3"/>
  <c r="P45" i="3" s="1"/>
  <c r="G45" i="3"/>
  <c r="Q45" i="3" s="1"/>
  <c r="H45" i="3"/>
  <c r="R45" i="3" s="1"/>
  <c r="I45" i="3"/>
  <c r="S45" i="3" s="1"/>
  <c r="A46" i="3"/>
  <c r="C46" i="3"/>
  <c r="M46" i="3" s="1"/>
  <c r="D46" i="3"/>
  <c r="N46" i="3" s="1"/>
  <c r="E46" i="3"/>
  <c r="F46" i="3"/>
  <c r="P46" i="3" s="1"/>
  <c r="G46" i="3"/>
  <c r="Q46" i="3" s="1"/>
  <c r="H46" i="3"/>
  <c r="R46" i="3" s="1"/>
  <c r="I46" i="3"/>
  <c r="S46" i="3" s="1"/>
  <c r="A47" i="3"/>
  <c r="C47" i="3"/>
  <c r="M47" i="3" s="1"/>
  <c r="D47" i="3"/>
  <c r="N47" i="3" s="1"/>
  <c r="E47" i="3"/>
  <c r="O47" i="3" s="1"/>
  <c r="F47" i="3"/>
  <c r="P47" i="3" s="1"/>
  <c r="G47" i="3"/>
  <c r="Q47" i="3" s="1"/>
  <c r="H47" i="3"/>
  <c r="R47" i="3" s="1"/>
  <c r="I47" i="3"/>
  <c r="S47" i="3" s="1"/>
  <c r="A48" i="3"/>
  <c r="C48" i="3"/>
  <c r="M48" i="3" s="1"/>
  <c r="D48" i="3"/>
  <c r="N48" i="3" s="1"/>
  <c r="E48" i="3"/>
  <c r="F48" i="3"/>
  <c r="P48" i="3" s="1"/>
  <c r="G48" i="3"/>
  <c r="Q48" i="3" s="1"/>
  <c r="H48" i="3"/>
  <c r="R48" i="3" s="1"/>
  <c r="I48" i="3"/>
  <c r="S48" i="3" s="1"/>
  <c r="A49" i="3"/>
  <c r="C49" i="3"/>
  <c r="M49" i="3" s="1"/>
  <c r="D49" i="3"/>
  <c r="N49" i="3" s="1"/>
  <c r="E49" i="3"/>
  <c r="O49" i="3" s="1"/>
  <c r="F49" i="3"/>
  <c r="P49" i="3" s="1"/>
  <c r="G49" i="3"/>
  <c r="Q49" i="3" s="1"/>
  <c r="H49" i="3"/>
  <c r="R49" i="3" s="1"/>
  <c r="I49" i="3"/>
  <c r="S49" i="3" s="1"/>
  <c r="A50" i="3"/>
  <c r="C50" i="3"/>
  <c r="M50" i="3" s="1"/>
  <c r="D50" i="3"/>
  <c r="N50" i="3" s="1"/>
  <c r="E50" i="3"/>
  <c r="O50" i="3" s="1"/>
  <c r="F50" i="3"/>
  <c r="P50" i="3" s="1"/>
  <c r="G50" i="3"/>
  <c r="Q50" i="3" s="1"/>
  <c r="H50" i="3"/>
  <c r="R50" i="3" s="1"/>
  <c r="I50" i="3"/>
  <c r="S50" i="3" s="1"/>
  <c r="A51" i="3"/>
  <c r="C51" i="3"/>
  <c r="M51" i="3" s="1"/>
  <c r="D51" i="3"/>
  <c r="N51" i="3" s="1"/>
  <c r="E51" i="3"/>
  <c r="O51" i="3" s="1"/>
  <c r="F51" i="3"/>
  <c r="P51" i="3" s="1"/>
  <c r="G51" i="3"/>
  <c r="Q51" i="3" s="1"/>
  <c r="H51" i="3"/>
  <c r="R51" i="3" s="1"/>
  <c r="I51" i="3"/>
  <c r="S51" i="3" s="1"/>
  <c r="A52" i="3"/>
  <c r="C52" i="3"/>
  <c r="M52" i="3" s="1"/>
  <c r="D52" i="3"/>
  <c r="N52" i="3" s="1"/>
  <c r="E52" i="3"/>
  <c r="O52" i="3" s="1"/>
  <c r="F52" i="3"/>
  <c r="P52" i="3" s="1"/>
  <c r="G52" i="3"/>
  <c r="Q52" i="3" s="1"/>
  <c r="H52" i="3"/>
  <c r="R52" i="3" s="1"/>
  <c r="I52" i="3"/>
  <c r="S52" i="3" s="1"/>
  <c r="A53" i="3"/>
  <c r="C53" i="3"/>
  <c r="M53" i="3" s="1"/>
  <c r="D53" i="3"/>
  <c r="N53" i="3" s="1"/>
  <c r="E53" i="3"/>
  <c r="O53" i="3" s="1"/>
  <c r="F53" i="3"/>
  <c r="P53" i="3" s="1"/>
  <c r="G53" i="3"/>
  <c r="Q53" i="3" s="1"/>
  <c r="H53" i="3"/>
  <c r="R53" i="3" s="1"/>
  <c r="I53" i="3"/>
  <c r="S53" i="3" s="1"/>
  <c r="A54" i="3"/>
  <c r="C54" i="3"/>
  <c r="M54" i="3" s="1"/>
  <c r="D54" i="3"/>
  <c r="N54" i="3" s="1"/>
  <c r="E54" i="3"/>
  <c r="O54" i="3" s="1"/>
  <c r="F54" i="3"/>
  <c r="P54" i="3" s="1"/>
  <c r="G54" i="3"/>
  <c r="Q54" i="3" s="1"/>
  <c r="H54" i="3"/>
  <c r="R54" i="3" s="1"/>
  <c r="I54" i="3"/>
  <c r="S54" i="3" s="1"/>
  <c r="A55" i="3"/>
  <c r="C55" i="3"/>
  <c r="M55" i="3" s="1"/>
  <c r="D55" i="3"/>
  <c r="N55" i="3" s="1"/>
  <c r="E55" i="3"/>
  <c r="O55" i="3" s="1"/>
  <c r="F55" i="3"/>
  <c r="P55" i="3" s="1"/>
  <c r="G55" i="3"/>
  <c r="Q55" i="3" s="1"/>
  <c r="H55" i="3"/>
  <c r="R55" i="3" s="1"/>
  <c r="I55" i="3"/>
  <c r="S55" i="3" s="1"/>
  <c r="A56" i="3"/>
  <c r="C56" i="3"/>
  <c r="M56" i="3" s="1"/>
  <c r="D56" i="3"/>
  <c r="N56" i="3" s="1"/>
  <c r="E56" i="3"/>
  <c r="O56" i="3" s="1"/>
  <c r="F56" i="3"/>
  <c r="P56" i="3" s="1"/>
  <c r="G56" i="3"/>
  <c r="Q56" i="3" s="1"/>
  <c r="H56" i="3"/>
  <c r="R56" i="3" s="1"/>
  <c r="I56" i="3"/>
  <c r="S56" i="3" s="1"/>
  <c r="A57" i="3"/>
  <c r="C57" i="3"/>
  <c r="M57" i="3" s="1"/>
  <c r="D57" i="3"/>
  <c r="N57" i="3" s="1"/>
  <c r="E57" i="3"/>
  <c r="O57" i="3" s="1"/>
  <c r="F57" i="3"/>
  <c r="P57" i="3" s="1"/>
  <c r="G57" i="3"/>
  <c r="Q57" i="3" s="1"/>
  <c r="H57" i="3"/>
  <c r="R57" i="3" s="1"/>
  <c r="I57" i="3"/>
  <c r="S57" i="3" s="1"/>
  <c r="A58" i="3"/>
  <c r="C58" i="3"/>
  <c r="M58" i="3" s="1"/>
  <c r="D58" i="3"/>
  <c r="N58" i="3" s="1"/>
  <c r="E58" i="3"/>
  <c r="F58" i="3"/>
  <c r="P58" i="3" s="1"/>
  <c r="G58" i="3"/>
  <c r="Q58" i="3" s="1"/>
  <c r="H58" i="3"/>
  <c r="R58" i="3" s="1"/>
  <c r="I58" i="3"/>
  <c r="S58" i="3" s="1"/>
  <c r="A59" i="3"/>
  <c r="C59" i="3"/>
  <c r="M59" i="3" s="1"/>
  <c r="D59" i="3"/>
  <c r="N59" i="3" s="1"/>
  <c r="E59" i="3"/>
  <c r="F59" i="3"/>
  <c r="P59" i="3" s="1"/>
  <c r="G59" i="3"/>
  <c r="Q59" i="3" s="1"/>
  <c r="H59" i="3"/>
  <c r="R59" i="3" s="1"/>
  <c r="I59" i="3"/>
  <c r="S59" i="3" s="1"/>
  <c r="A60" i="3"/>
  <c r="C60" i="3"/>
  <c r="M60" i="3" s="1"/>
  <c r="D60" i="3"/>
  <c r="N60" i="3" s="1"/>
  <c r="E60" i="3"/>
  <c r="F60" i="3"/>
  <c r="P60" i="3" s="1"/>
  <c r="G60" i="3"/>
  <c r="Q60" i="3" s="1"/>
  <c r="H60" i="3"/>
  <c r="R60" i="3" s="1"/>
  <c r="I60" i="3"/>
  <c r="S60" i="3" s="1"/>
  <c r="A61" i="3"/>
  <c r="C61" i="3"/>
  <c r="M61" i="3" s="1"/>
  <c r="D61" i="3"/>
  <c r="N61" i="3" s="1"/>
  <c r="E61" i="3"/>
  <c r="O61" i="3" s="1"/>
  <c r="F61" i="3"/>
  <c r="P61" i="3" s="1"/>
  <c r="G61" i="3"/>
  <c r="Q61" i="3" s="1"/>
  <c r="H61" i="3"/>
  <c r="R61" i="3" s="1"/>
  <c r="I61" i="3"/>
  <c r="S61" i="3" s="1"/>
  <c r="A62" i="3"/>
  <c r="C62" i="3"/>
  <c r="M62" i="3" s="1"/>
  <c r="D62" i="3"/>
  <c r="N62" i="3" s="1"/>
  <c r="E62" i="3"/>
  <c r="O62" i="3" s="1"/>
  <c r="F62" i="3"/>
  <c r="P62" i="3" s="1"/>
  <c r="G62" i="3"/>
  <c r="Q62" i="3" s="1"/>
  <c r="H62" i="3"/>
  <c r="R62" i="3" s="1"/>
  <c r="I62" i="3"/>
  <c r="S62" i="3" s="1"/>
  <c r="A63" i="3"/>
  <c r="C63" i="3"/>
  <c r="M63" i="3" s="1"/>
  <c r="D63" i="3"/>
  <c r="N63" i="3" s="1"/>
  <c r="E63" i="3"/>
  <c r="O63" i="3" s="1"/>
  <c r="F63" i="3"/>
  <c r="P63" i="3" s="1"/>
  <c r="G63" i="3"/>
  <c r="Q63" i="3" s="1"/>
  <c r="H63" i="3"/>
  <c r="R63" i="3" s="1"/>
  <c r="I63" i="3"/>
  <c r="S63" i="3" s="1"/>
  <c r="A64" i="3"/>
  <c r="C64" i="3"/>
  <c r="M64" i="3" s="1"/>
  <c r="D64" i="3"/>
  <c r="N64" i="3" s="1"/>
  <c r="E64" i="3"/>
  <c r="O64" i="3" s="1"/>
  <c r="F64" i="3"/>
  <c r="P64" i="3" s="1"/>
  <c r="G64" i="3"/>
  <c r="Q64" i="3" s="1"/>
  <c r="H64" i="3"/>
  <c r="R64" i="3" s="1"/>
  <c r="I64" i="3"/>
  <c r="S64" i="3" s="1"/>
  <c r="A65" i="3"/>
  <c r="C65" i="3"/>
  <c r="M65" i="3" s="1"/>
  <c r="D65" i="3"/>
  <c r="N65" i="3" s="1"/>
  <c r="E65" i="3"/>
  <c r="O65" i="3" s="1"/>
  <c r="F65" i="3"/>
  <c r="P65" i="3" s="1"/>
  <c r="G65" i="3"/>
  <c r="Q65" i="3" s="1"/>
  <c r="H65" i="3"/>
  <c r="R65" i="3" s="1"/>
  <c r="I65" i="3"/>
  <c r="S65" i="3" s="1"/>
  <c r="A66" i="3"/>
  <c r="C66" i="3"/>
  <c r="M66" i="3" s="1"/>
  <c r="D66" i="3"/>
  <c r="N66" i="3" s="1"/>
  <c r="E66" i="3"/>
  <c r="O66" i="3" s="1"/>
  <c r="F66" i="3"/>
  <c r="P66" i="3" s="1"/>
  <c r="G66" i="3"/>
  <c r="Q66" i="3" s="1"/>
  <c r="H66" i="3"/>
  <c r="R66" i="3" s="1"/>
  <c r="I66" i="3"/>
  <c r="S66" i="3" s="1"/>
  <c r="A67" i="3"/>
  <c r="C67" i="3"/>
  <c r="M67" i="3" s="1"/>
  <c r="D67" i="3"/>
  <c r="N67" i="3" s="1"/>
  <c r="E67" i="3"/>
  <c r="O67" i="3" s="1"/>
  <c r="F67" i="3"/>
  <c r="G67" i="3"/>
  <c r="Q67" i="3" s="1"/>
  <c r="H67" i="3"/>
  <c r="R67" i="3" s="1"/>
  <c r="I67" i="3"/>
  <c r="S67" i="3" s="1"/>
  <c r="A68" i="3"/>
  <c r="C68" i="3"/>
  <c r="M68" i="3" s="1"/>
  <c r="D68" i="3"/>
  <c r="N68" i="3" s="1"/>
  <c r="E68" i="3"/>
  <c r="O68" i="3" s="1"/>
  <c r="F68" i="3"/>
  <c r="P68" i="3" s="1"/>
  <c r="G68" i="3"/>
  <c r="Q68" i="3" s="1"/>
  <c r="H68" i="3"/>
  <c r="R68" i="3" s="1"/>
  <c r="I68" i="3"/>
  <c r="S68" i="3" s="1"/>
  <c r="A69" i="3"/>
  <c r="C69" i="3"/>
  <c r="M69" i="3" s="1"/>
  <c r="D69" i="3"/>
  <c r="N69" i="3" s="1"/>
  <c r="E69" i="3"/>
  <c r="O69" i="3" s="1"/>
  <c r="F69" i="3"/>
  <c r="P69" i="3" s="1"/>
  <c r="G69" i="3"/>
  <c r="Q69" i="3" s="1"/>
  <c r="H69" i="3"/>
  <c r="R69" i="3" s="1"/>
  <c r="I69" i="3"/>
  <c r="S69" i="3" s="1"/>
  <c r="A70" i="3"/>
  <c r="C70" i="3"/>
  <c r="M70" i="3" s="1"/>
  <c r="D70" i="3"/>
  <c r="N70" i="3" s="1"/>
  <c r="E70" i="3"/>
  <c r="F70" i="3"/>
  <c r="P70" i="3" s="1"/>
  <c r="G70" i="3"/>
  <c r="Q70" i="3" s="1"/>
  <c r="H70" i="3"/>
  <c r="R70" i="3" s="1"/>
  <c r="I70" i="3"/>
  <c r="S70" i="3" s="1"/>
  <c r="A71" i="3"/>
  <c r="C71" i="3"/>
  <c r="M71" i="3" s="1"/>
  <c r="D71" i="3"/>
  <c r="N71" i="3" s="1"/>
  <c r="E71" i="3"/>
  <c r="F71" i="3"/>
  <c r="P71" i="3" s="1"/>
  <c r="G71" i="3"/>
  <c r="Q71" i="3" s="1"/>
  <c r="H71" i="3"/>
  <c r="R71" i="3" s="1"/>
  <c r="I71" i="3"/>
  <c r="S71" i="3" s="1"/>
  <c r="A72" i="3"/>
  <c r="C72" i="3"/>
  <c r="M72" i="3" s="1"/>
  <c r="D72" i="3"/>
  <c r="N72" i="3" s="1"/>
  <c r="E72" i="3"/>
  <c r="F72" i="3"/>
  <c r="P72" i="3" s="1"/>
  <c r="G72" i="3"/>
  <c r="Q72" i="3" s="1"/>
  <c r="H72" i="3"/>
  <c r="R72" i="3" s="1"/>
  <c r="I72" i="3"/>
  <c r="S72" i="3" s="1"/>
  <c r="A73" i="3"/>
  <c r="C73" i="3"/>
  <c r="M73" i="3" s="1"/>
  <c r="D73" i="3"/>
  <c r="N73" i="3" s="1"/>
  <c r="E73" i="3"/>
  <c r="F73" i="3"/>
  <c r="P73" i="3" s="1"/>
  <c r="G73" i="3"/>
  <c r="Q73" i="3" s="1"/>
  <c r="H73" i="3"/>
  <c r="R73" i="3" s="1"/>
  <c r="I73" i="3"/>
  <c r="S73" i="3" s="1"/>
  <c r="A74" i="3"/>
  <c r="C74" i="3"/>
  <c r="M74" i="3" s="1"/>
  <c r="D74" i="3"/>
  <c r="N74" i="3" s="1"/>
  <c r="E74" i="3"/>
  <c r="F74" i="3"/>
  <c r="P74" i="3" s="1"/>
  <c r="G74" i="3"/>
  <c r="Q74" i="3" s="1"/>
  <c r="H74" i="3"/>
  <c r="R74" i="3" s="1"/>
  <c r="I74" i="3"/>
  <c r="S74" i="3" s="1"/>
  <c r="A75" i="3"/>
  <c r="C75" i="3"/>
  <c r="M75" i="3" s="1"/>
  <c r="D75" i="3"/>
  <c r="N75" i="3" s="1"/>
  <c r="E75" i="3"/>
  <c r="O75" i="3" s="1"/>
  <c r="F75" i="3"/>
  <c r="P75" i="3" s="1"/>
  <c r="G75" i="3"/>
  <c r="Q75" i="3" s="1"/>
  <c r="H75" i="3"/>
  <c r="R75" i="3" s="1"/>
  <c r="I75" i="3"/>
  <c r="S75" i="3" s="1"/>
  <c r="A76" i="3"/>
  <c r="C76" i="3"/>
  <c r="M76" i="3" s="1"/>
  <c r="D76" i="3"/>
  <c r="N76" i="3" s="1"/>
  <c r="E76" i="3"/>
  <c r="O76" i="3" s="1"/>
  <c r="F76" i="3"/>
  <c r="P76" i="3" s="1"/>
  <c r="G76" i="3"/>
  <c r="Q76" i="3" s="1"/>
  <c r="H76" i="3"/>
  <c r="R76" i="3" s="1"/>
  <c r="I76" i="3"/>
  <c r="S76" i="3" s="1"/>
  <c r="A77" i="3"/>
  <c r="C77" i="3"/>
  <c r="M77" i="3" s="1"/>
  <c r="D77" i="3"/>
  <c r="N77" i="3" s="1"/>
  <c r="E77" i="3"/>
  <c r="O77" i="3" s="1"/>
  <c r="F77" i="3"/>
  <c r="P77" i="3" s="1"/>
  <c r="G77" i="3"/>
  <c r="Q77" i="3" s="1"/>
  <c r="H77" i="3"/>
  <c r="R77" i="3" s="1"/>
  <c r="I77" i="3"/>
  <c r="S77" i="3" s="1"/>
  <c r="A78" i="3"/>
  <c r="C78" i="3"/>
  <c r="M78" i="3" s="1"/>
  <c r="D78" i="3"/>
  <c r="N78" i="3" s="1"/>
  <c r="E78" i="3"/>
  <c r="O78" i="3" s="1"/>
  <c r="F78" i="3"/>
  <c r="P78" i="3" s="1"/>
  <c r="G78" i="3"/>
  <c r="Q78" i="3" s="1"/>
  <c r="H78" i="3"/>
  <c r="R78" i="3" s="1"/>
  <c r="I78" i="3"/>
  <c r="S78" i="3" s="1"/>
  <c r="A79" i="3"/>
  <c r="C79" i="3"/>
  <c r="M79" i="3" s="1"/>
  <c r="D79" i="3"/>
  <c r="N79" i="3" s="1"/>
  <c r="E79" i="3"/>
  <c r="F79" i="3"/>
  <c r="P79" i="3" s="1"/>
  <c r="G79" i="3"/>
  <c r="Q79" i="3" s="1"/>
  <c r="H79" i="3"/>
  <c r="R79" i="3" s="1"/>
  <c r="I79" i="3"/>
  <c r="S79" i="3" s="1"/>
  <c r="A80" i="3"/>
  <c r="C80" i="3"/>
  <c r="M80" i="3" s="1"/>
  <c r="D80" i="3"/>
  <c r="N80" i="3" s="1"/>
  <c r="E80" i="3"/>
  <c r="O80" i="3" s="1"/>
  <c r="F80" i="3"/>
  <c r="P80" i="3" s="1"/>
  <c r="G80" i="3"/>
  <c r="Q80" i="3" s="1"/>
  <c r="H80" i="3"/>
  <c r="R80" i="3" s="1"/>
  <c r="I80" i="3"/>
  <c r="S80" i="3" s="1"/>
  <c r="A81" i="3"/>
  <c r="C81" i="3"/>
  <c r="M81" i="3" s="1"/>
  <c r="D81" i="3"/>
  <c r="N81" i="3" s="1"/>
  <c r="E81" i="3"/>
  <c r="O81" i="3" s="1"/>
  <c r="F81" i="3"/>
  <c r="P81" i="3" s="1"/>
  <c r="G81" i="3"/>
  <c r="Q81" i="3" s="1"/>
  <c r="H81" i="3"/>
  <c r="R81" i="3" s="1"/>
  <c r="I81" i="3"/>
  <c r="S81" i="3" s="1"/>
  <c r="A82" i="3"/>
  <c r="C82" i="3"/>
  <c r="M82" i="3" s="1"/>
  <c r="D82" i="3"/>
  <c r="N82" i="3" s="1"/>
  <c r="E82" i="3"/>
  <c r="O82" i="3" s="1"/>
  <c r="F82" i="3"/>
  <c r="P82" i="3" s="1"/>
  <c r="G82" i="3"/>
  <c r="Q82" i="3" s="1"/>
  <c r="H82" i="3"/>
  <c r="R82" i="3" s="1"/>
  <c r="I82" i="3"/>
  <c r="S82" i="3" s="1"/>
  <c r="A83" i="3"/>
  <c r="C83" i="3"/>
  <c r="M83" i="3" s="1"/>
  <c r="D83" i="3"/>
  <c r="N83" i="3" s="1"/>
  <c r="E83" i="3"/>
  <c r="O83" i="3" s="1"/>
  <c r="F83" i="3"/>
  <c r="P83" i="3" s="1"/>
  <c r="G83" i="3"/>
  <c r="Q83" i="3" s="1"/>
  <c r="H83" i="3"/>
  <c r="R83" i="3" s="1"/>
  <c r="I83" i="3"/>
  <c r="S83" i="3" s="1"/>
  <c r="A84" i="3"/>
  <c r="C84" i="3"/>
  <c r="M84" i="3" s="1"/>
  <c r="D84" i="3"/>
  <c r="N84" i="3" s="1"/>
  <c r="E84" i="3"/>
  <c r="O84" i="3" s="1"/>
  <c r="F84" i="3"/>
  <c r="P84" i="3" s="1"/>
  <c r="G84" i="3"/>
  <c r="Q84" i="3" s="1"/>
  <c r="H84" i="3"/>
  <c r="R84" i="3" s="1"/>
  <c r="I84" i="3"/>
  <c r="S84" i="3" s="1"/>
  <c r="A85" i="3"/>
  <c r="C85" i="3"/>
  <c r="M85" i="3" s="1"/>
  <c r="D85" i="3"/>
  <c r="N85" i="3" s="1"/>
  <c r="E85" i="3"/>
  <c r="F85" i="3"/>
  <c r="P85" i="3" s="1"/>
  <c r="G85" i="3"/>
  <c r="Q85" i="3" s="1"/>
  <c r="H85" i="3"/>
  <c r="R85" i="3" s="1"/>
  <c r="I85" i="3"/>
  <c r="S85" i="3" s="1"/>
  <c r="A86" i="3"/>
  <c r="C86" i="3"/>
  <c r="M86" i="3" s="1"/>
  <c r="D86" i="3"/>
  <c r="N86" i="3" s="1"/>
  <c r="E86" i="3"/>
  <c r="F86" i="3"/>
  <c r="P86" i="3" s="1"/>
  <c r="G86" i="3"/>
  <c r="Q86" i="3" s="1"/>
  <c r="H86" i="3"/>
  <c r="R86" i="3" s="1"/>
  <c r="I86" i="3"/>
  <c r="S86" i="3" s="1"/>
  <c r="A87" i="3"/>
  <c r="C87" i="3"/>
  <c r="M87" i="3" s="1"/>
  <c r="D87" i="3"/>
  <c r="N87" i="3" s="1"/>
  <c r="E87" i="3"/>
  <c r="F87" i="3"/>
  <c r="P87" i="3" s="1"/>
  <c r="G87" i="3"/>
  <c r="Q87" i="3" s="1"/>
  <c r="H87" i="3"/>
  <c r="R87" i="3" s="1"/>
  <c r="I87" i="3"/>
  <c r="S87" i="3" s="1"/>
  <c r="A88" i="3"/>
  <c r="C88" i="3"/>
  <c r="M88" i="3" s="1"/>
  <c r="D88" i="3"/>
  <c r="N88" i="3" s="1"/>
  <c r="E88" i="3"/>
  <c r="F88" i="3"/>
  <c r="P88" i="3" s="1"/>
  <c r="G88" i="3"/>
  <c r="Q88" i="3" s="1"/>
  <c r="H88" i="3"/>
  <c r="R88" i="3" s="1"/>
  <c r="I88" i="3"/>
  <c r="S88" i="3" s="1"/>
  <c r="A89" i="3"/>
  <c r="C89" i="3"/>
  <c r="M89" i="3" s="1"/>
  <c r="D89" i="3"/>
  <c r="N89" i="3" s="1"/>
  <c r="E89" i="3"/>
  <c r="O89" i="3" s="1"/>
  <c r="F89" i="3"/>
  <c r="P89" i="3" s="1"/>
  <c r="G89" i="3"/>
  <c r="Q89" i="3" s="1"/>
  <c r="H89" i="3"/>
  <c r="R89" i="3" s="1"/>
  <c r="I89" i="3"/>
  <c r="S89" i="3" s="1"/>
  <c r="A90" i="3"/>
  <c r="C90" i="3"/>
  <c r="M90" i="3" s="1"/>
  <c r="D90" i="3"/>
  <c r="N90" i="3" s="1"/>
  <c r="E90" i="3"/>
  <c r="O90" i="3" s="1"/>
  <c r="F90" i="3"/>
  <c r="P90" i="3" s="1"/>
  <c r="G90" i="3"/>
  <c r="Q90" i="3" s="1"/>
  <c r="H90" i="3"/>
  <c r="R90" i="3" s="1"/>
  <c r="I90" i="3"/>
  <c r="S90" i="3" s="1"/>
  <c r="A91" i="3"/>
  <c r="C91" i="3"/>
  <c r="M91" i="3" s="1"/>
  <c r="D91" i="3"/>
  <c r="N91" i="3" s="1"/>
  <c r="E91" i="3"/>
  <c r="O91" i="3" s="1"/>
  <c r="F91" i="3"/>
  <c r="P91" i="3" s="1"/>
  <c r="G91" i="3"/>
  <c r="Q91" i="3" s="1"/>
  <c r="H91" i="3"/>
  <c r="R91" i="3" s="1"/>
  <c r="I91" i="3"/>
  <c r="S91" i="3" s="1"/>
  <c r="A92" i="3"/>
  <c r="C92" i="3"/>
  <c r="M92" i="3" s="1"/>
  <c r="D92" i="3"/>
  <c r="N92" i="3" s="1"/>
  <c r="E92" i="3"/>
  <c r="O92" i="3" s="1"/>
  <c r="F92" i="3"/>
  <c r="P92" i="3" s="1"/>
  <c r="G92" i="3"/>
  <c r="Q92" i="3" s="1"/>
  <c r="H92" i="3"/>
  <c r="R92" i="3" s="1"/>
  <c r="I92" i="3"/>
  <c r="S92" i="3" s="1"/>
  <c r="A93" i="3"/>
  <c r="C93" i="3"/>
  <c r="M93" i="3" s="1"/>
  <c r="D93" i="3"/>
  <c r="N93" i="3" s="1"/>
  <c r="E93" i="3"/>
  <c r="O93" i="3" s="1"/>
  <c r="F93" i="3"/>
  <c r="P93" i="3" s="1"/>
  <c r="G93" i="3"/>
  <c r="Q93" i="3" s="1"/>
  <c r="H93" i="3"/>
  <c r="R93" i="3" s="1"/>
  <c r="I93" i="3"/>
  <c r="S93" i="3" s="1"/>
  <c r="A94" i="3"/>
  <c r="C94" i="3"/>
  <c r="M94" i="3" s="1"/>
  <c r="D94" i="3"/>
  <c r="N94" i="3" s="1"/>
  <c r="E94" i="3"/>
  <c r="O94" i="3" s="1"/>
  <c r="F94" i="3"/>
  <c r="P94" i="3" s="1"/>
  <c r="G94" i="3"/>
  <c r="Q94" i="3" s="1"/>
  <c r="H94" i="3"/>
  <c r="R94" i="3" s="1"/>
  <c r="I94" i="3"/>
  <c r="S94" i="3" s="1"/>
  <c r="A95" i="3"/>
  <c r="C95" i="3"/>
  <c r="M95" i="3" s="1"/>
  <c r="D95" i="3"/>
  <c r="N95" i="3" s="1"/>
  <c r="E95" i="3"/>
  <c r="O95" i="3" s="1"/>
  <c r="F95" i="3"/>
  <c r="P95" i="3" s="1"/>
  <c r="G95" i="3"/>
  <c r="Q95" i="3" s="1"/>
  <c r="H95" i="3"/>
  <c r="R95" i="3" s="1"/>
  <c r="I95" i="3"/>
  <c r="S95" i="3" s="1"/>
  <c r="A96" i="3"/>
  <c r="C96" i="3"/>
  <c r="M96" i="3" s="1"/>
  <c r="D96" i="3"/>
  <c r="N96" i="3" s="1"/>
  <c r="E96" i="3"/>
  <c r="O96" i="3" s="1"/>
  <c r="F96" i="3"/>
  <c r="P96" i="3" s="1"/>
  <c r="G96" i="3"/>
  <c r="Q96" i="3" s="1"/>
  <c r="H96" i="3"/>
  <c r="R96" i="3" s="1"/>
  <c r="I96" i="3"/>
  <c r="S96" i="3" s="1"/>
  <c r="A97" i="3"/>
  <c r="C97" i="3"/>
  <c r="M97" i="3" s="1"/>
  <c r="D97" i="3"/>
  <c r="N97" i="3" s="1"/>
  <c r="E97" i="3"/>
  <c r="O97" i="3" s="1"/>
  <c r="F97" i="3"/>
  <c r="P97" i="3" s="1"/>
  <c r="G97" i="3"/>
  <c r="Q97" i="3" s="1"/>
  <c r="H97" i="3"/>
  <c r="R97" i="3" s="1"/>
  <c r="I97" i="3"/>
  <c r="S97" i="3" s="1"/>
  <c r="A98" i="3"/>
  <c r="C98" i="3"/>
  <c r="M98" i="3" s="1"/>
  <c r="D98" i="3"/>
  <c r="N98" i="3" s="1"/>
  <c r="E98" i="3"/>
  <c r="O98" i="3" s="1"/>
  <c r="F98" i="3"/>
  <c r="P98" i="3" s="1"/>
  <c r="G98" i="3"/>
  <c r="Q98" i="3" s="1"/>
  <c r="H98" i="3"/>
  <c r="R98" i="3" s="1"/>
  <c r="I98" i="3"/>
  <c r="S98" i="3" s="1"/>
  <c r="A99" i="3"/>
  <c r="C99" i="3"/>
  <c r="M99" i="3" s="1"/>
  <c r="D99" i="3"/>
  <c r="N99" i="3" s="1"/>
  <c r="E99" i="3"/>
  <c r="O99" i="3" s="1"/>
  <c r="F99" i="3"/>
  <c r="P99" i="3" s="1"/>
  <c r="G99" i="3"/>
  <c r="Q99" i="3" s="1"/>
  <c r="H99" i="3"/>
  <c r="R99" i="3" s="1"/>
  <c r="I99" i="3"/>
  <c r="S99" i="3" s="1"/>
  <c r="A100" i="3"/>
  <c r="C100" i="3"/>
  <c r="M100" i="3" s="1"/>
  <c r="D100" i="3"/>
  <c r="N100" i="3" s="1"/>
  <c r="E100" i="3"/>
  <c r="O100" i="3" s="1"/>
  <c r="F100" i="3"/>
  <c r="P100" i="3" s="1"/>
  <c r="G100" i="3"/>
  <c r="Q100" i="3" s="1"/>
  <c r="H100" i="3"/>
  <c r="R100" i="3" s="1"/>
  <c r="I100" i="3"/>
  <c r="S100" i="3" s="1"/>
  <c r="A101" i="3"/>
  <c r="C101" i="3"/>
  <c r="M101" i="3" s="1"/>
  <c r="D101" i="3"/>
  <c r="N101" i="3" s="1"/>
  <c r="E101" i="3"/>
  <c r="F101" i="3"/>
  <c r="P101" i="3" s="1"/>
  <c r="G101" i="3"/>
  <c r="Q101" i="3" s="1"/>
  <c r="H101" i="3"/>
  <c r="R101" i="3" s="1"/>
  <c r="I101" i="3"/>
  <c r="S101" i="3" s="1"/>
  <c r="A102" i="3"/>
  <c r="C102" i="3"/>
  <c r="M102" i="3" s="1"/>
  <c r="D102" i="3"/>
  <c r="N102" i="3" s="1"/>
  <c r="E102" i="3"/>
  <c r="F102" i="3"/>
  <c r="P102" i="3" s="1"/>
  <c r="G102" i="3"/>
  <c r="Q102" i="3" s="1"/>
  <c r="H102" i="3"/>
  <c r="R102" i="3" s="1"/>
  <c r="I102" i="3"/>
  <c r="S102" i="3" s="1"/>
  <c r="A103" i="3"/>
  <c r="C103" i="3"/>
  <c r="M103" i="3" s="1"/>
  <c r="D103" i="3"/>
  <c r="N103" i="3" s="1"/>
  <c r="E103" i="3"/>
  <c r="F103" i="3"/>
  <c r="P103" i="3" s="1"/>
  <c r="G103" i="3"/>
  <c r="Q103" i="3" s="1"/>
  <c r="H103" i="3"/>
  <c r="R103" i="3" s="1"/>
  <c r="I103" i="3"/>
  <c r="S103" i="3" s="1"/>
  <c r="A104" i="3"/>
  <c r="C104" i="3"/>
  <c r="M104" i="3" s="1"/>
  <c r="D104" i="3"/>
  <c r="N104" i="3" s="1"/>
  <c r="E104" i="3"/>
  <c r="O104" i="3" s="1"/>
  <c r="F104" i="3"/>
  <c r="P104" i="3" s="1"/>
  <c r="G104" i="3"/>
  <c r="Q104" i="3" s="1"/>
  <c r="H104" i="3"/>
  <c r="R104" i="3" s="1"/>
  <c r="I104" i="3"/>
  <c r="S104" i="3" s="1"/>
  <c r="A105" i="3"/>
  <c r="C105" i="3"/>
  <c r="M105" i="3" s="1"/>
  <c r="D105" i="3"/>
  <c r="N105" i="3" s="1"/>
  <c r="E105" i="3"/>
  <c r="F105" i="3"/>
  <c r="P105" i="3" s="1"/>
  <c r="G105" i="3"/>
  <c r="Q105" i="3" s="1"/>
  <c r="H105" i="3"/>
  <c r="R105" i="3" s="1"/>
  <c r="I105" i="3"/>
  <c r="S105" i="3" s="1"/>
  <c r="A106" i="3"/>
  <c r="C106" i="3"/>
  <c r="M106" i="3" s="1"/>
  <c r="D106" i="3"/>
  <c r="N106" i="3" s="1"/>
  <c r="E106" i="3"/>
  <c r="O106" i="3" s="1"/>
  <c r="F106" i="3"/>
  <c r="P106" i="3" s="1"/>
  <c r="G106" i="3"/>
  <c r="Q106" i="3" s="1"/>
  <c r="H106" i="3"/>
  <c r="R106" i="3" s="1"/>
  <c r="I106" i="3"/>
  <c r="S106" i="3" s="1"/>
  <c r="A107" i="3"/>
  <c r="C107" i="3"/>
  <c r="M107" i="3" s="1"/>
  <c r="D107" i="3"/>
  <c r="N107" i="3" s="1"/>
  <c r="E107" i="3"/>
  <c r="O107" i="3" s="1"/>
  <c r="F107" i="3"/>
  <c r="P107" i="3" s="1"/>
  <c r="G107" i="3"/>
  <c r="Q107" i="3" s="1"/>
  <c r="H107" i="3"/>
  <c r="R107" i="3" s="1"/>
  <c r="I107" i="3"/>
  <c r="S107" i="3" s="1"/>
  <c r="A108" i="3"/>
  <c r="C108" i="3"/>
  <c r="M108" i="3" s="1"/>
  <c r="D108" i="3"/>
  <c r="N108" i="3" s="1"/>
  <c r="E108" i="3"/>
  <c r="O108" i="3" s="1"/>
  <c r="F108" i="3"/>
  <c r="P108" i="3" s="1"/>
  <c r="G108" i="3"/>
  <c r="Q108" i="3" s="1"/>
  <c r="H108" i="3"/>
  <c r="R108" i="3" s="1"/>
  <c r="I108" i="3"/>
  <c r="S108" i="3" s="1"/>
  <c r="A109" i="3"/>
  <c r="C109" i="3"/>
  <c r="M109" i="3" s="1"/>
  <c r="D109" i="3"/>
  <c r="N109" i="3" s="1"/>
  <c r="E109" i="3"/>
  <c r="O109" i="3" s="1"/>
  <c r="F109" i="3"/>
  <c r="P109" i="3" s="1"/>
  <c r="G109" i="3"/>
  <c r="Q109" i="3" s="1"/>
  <c r="H109" i="3"/>
  <c r="R109" i="3" s="1"/>
  <c r="I109" i="3"/>
  <c r="S109" i="3" s="1"/>
  <c r="A110" i="3"/>
  <c r="C110" i="3"/>
  <c r="M110" i="3" s="1"/>
  <c r="D110" i="3"/>
  <c r="N110" i="3" s="1"/>
  <c r="E110" i="3"/>
  <c r="O110" i="3" s="1"/>
  <c r="F110" i="3"/>
  <c r="P110" i="3" s="1"/>
  <c r="G110" i="3"/>
  <c r="Q110" i="3" s="1"/>
  <c r="H110" i="3"/>
  <c r="R110" i="3" s="1"/>
  <c r="I110" i="3"/>
  <c r="S110" i="3" s="1"/>
  <c r="A111" i="3"/>
  <c r="C111" i="3"/>
  <c r="M111" i="3" s="1"/>
  <c r="D111" i="3"/>
  <c r="N111" i="3" s="1"/>
  <c r="E111" i="3"/>
  <c r="O111" i="3" s="1"/>
  <c r="F111" i="3"/>
  <c r="P111" i="3" s="1"/>
  <c r="G111" i="3"/>
  <c r="Q111" i="3" s="1"/>
  <c r="H111" i="3"/>
  <c r="R111" i="3" s="1"/>
  <c r="I111" i="3"/>
  <c r="S111" i="3" s="1"/>
  <c r="A112" i="3"/>
  <c r="C112" i="3"/>
  <c r="M112" i="3" s="1"/>
  <c r="D112" i="3"/>
  <c r="N112" i="3" s="1"/>
  <c r="E112" i="3"/>
  <c r="O112" i="3" s="1"/>
  <c r="F112" i="3"/>
  <c r="P112" i="3" s="1"/>
  <c r="G112" i="3"/>
  <c r="Q112" i="3" s="1"/>
  <c r="H112" i="3"/>
  <c r="R112" i="3" s="1"/>
  <c r="I112" i="3"/>
  <c r="S112" i="3" s="1"/>
  <c r="A113" i="3"/>
  <c r="C113" i="3"/>
  <c r="M113" i="3" s="1"/>
  <c r="D113" i="3"/>
  <c r="N113" i="3" s="1"/>
  <c r="E113" i="3"/>
  <c r="O113" i="3" s="1"/>
  <c r="F113" i="3"/>
  <c r="P113" i="3" s="1"/>
  <c r="G113" i="3"/>
  <c r="Q113" i="3" s="1"/>
  <c r="H113" i="3"/>
  <c r="R113" i="3" s="1"/>
  <c r="I113" i="3"/>
  <c r="S113" i="3" s="1"/>
  <c r="A114" i="3"/>
  <c r="C114" i="3"/>
  <c r="M114" i="3" s="1"/>
  <c r="D114" i="3"/>
  <c r="N114" i="3" s="1"/>
  <c r="E114" i="3"/>
  <c r="F114" i="3"/>
  <c r="P114" i="3" s="1"/>
  <c r="G114" i="3"/>
  <c r="Q114" i="3" s="1"/>
  <c r="H114" i="3"/>
  <c r="R114" i="3" s="1"/>
  <c r="I114" i="3"/>
  <c r="S114" i="3" s="1"/>
  <c r="A115" i="3"/>
  <c r="C115" i="3"/>
  <c r="M115" i="3" s="1"/>
  <c r="D115" i="3"/>
  <c r="N115" i="3" s="1"/>
  <c r="E115" i="3"/>
  <c r="F115" i="3"/>
  <c r="P115" i="3" s="1"/>
  <c r="G115" i="3"/>
  <c r="Q115" i="3" s="1"/>
  <c r="H115" i="3"/>
  <c r="R115" i="3" s="1"/>
  <c r="I115" i="3"/>
  <c r="S115" i="3" s="1"/>
  <c r="A116" i="3"/>
  <c r="C116" i="3"/>
  <c r="M116" i="3" s="1"/>
  <c r="D116" i="3"/>
  <c r="N116" i="3" s="1"/>
  <c r="E116" i="3"/>
  <c r="F116" i="3"/>
  <c r="P116" i="3" s="1"/>
  <c r="G116" i="3"/>
  <c r="Q116" i="3" s="1"/>
  <c r="H116" i="3"/>
  <c r="R116" i="3" s="1"/>
  <c r="I116" i="3"/>
  <c r="S116" i="3" s="1"/>
  <c r="A117" i="3"/>
  <c r="C117" i="3"/>
  <c r="M117" i="3" s="1"/>
  <c r="D117" i="3"/>
  <c r="N117" i="3" s="1"/>
  <c r="E117" i="3"/>
  <c r="F117" i="3"/>
  <c r="P117" i="3" s="1"/>
  <c r="G117" i="3"/>
  <c r="Q117" i="3" s="1"/>
  <c r="H117" i="3"/>
  <c r="R117" i="3" s="1"/>
  <c r="I117" i="3"/>
  <c r="S117" i="3" s="1"/>
  <c r="A118" i="3"/>
  <c r="C118" i="3"/>
  <c r="M118" i="3" s="1"/>
  <c r="D118" i="3"/>
  <c r="N118" i="3" s="1"/>
  <c r="E118" i="3"/>
  <c r="O118" i="3" s="1"/>
  <c r="F118" i="3"/>
  <c r="P118" i="3" s="1"/>
  <c r="G118" i="3"/>
  <c r="Q118" i="3" s="1"/>
  <c r="H118" i="3"/>
  <c r="R118" i="3" s="1"/>
  <c r="I118" i="3"/>
  <c r="S118" i="3" s="1"/>
  <c r="A119" i="3"/>
  <c r="C119" i="3"/>
  <c r="M119" i="3" s="1"/>
  <c r="D119" i="3"/>
  <c r="N119" i="3" s="1"/>
  <c r="E119" i="3"/>
  <c r="O119" i="3" s="1"/>
  <c r="F119" i="3"/>
  <c r="P119" i="3" s="1"/>
  <c r="G119" i="3"/>
  <c r="Q119" i="3" s="1"/>
  <c r="H119" i="3"/>
  <c r="R119" i="3" s="1"/>
  <c r="I119" i="3"/>
  <c r="S119" i="3" s="1"/>
  <c r="A120" i="3"/>
  <c r="C120" i="3"/>
  <c r="M120" i="3" s="1"/>
  <c r="D120" i="3"/>
  <c r="N120" i="3" s="1"/>
  <c r="E120" i="3"/>
  <c r="O120" i="3" s="1"/>
  <c r="F120" i="3"/>
  <c r="P120" i="3" s="1"/>
  <c r="G120" i="3"/>
  <c r="Q120" i="3" s="1"/>
  <c r="H120" i="3"/>
  <c r="R120" i="3" s="1"/>
  <c r="I120" i="3"/>
  <c r="S120" i="3" s="1"/>
  <c r="A121" i="3"/>
  <c r="C121" i="3"/>
  <c r="M121" i="3" s="1"/>
  <c r="D121" i="3"/>
  <c r="N121" i="3" s="1"/>
  <c r="E121" i="3"/>
  <c r="O121" i="3" s="1"/>
  <c r="F121" i="3"/>
  <c r="P121" i="3" s="1"/>
  <c r="G121" i="3"/>
  <c r="Q121" i="3" s="1"/>
  <c r="H121" i="3"/>
  <c r="R121" i="3" s="1"/>
  <c r="I121" i="3"/>
  <c r="S121" i="3" s="1"/>
  <c r="A122" i="3"/>
  <c r="C122" i="3"/>
  <c r="M122" i="3" s="1"/>
  <c r="D122" i="3"/>
  <c r="N122" i="3" s="1"/>
  <c r="E122" i="3"/>
  <c r="F122" i="3"/>
  <c r="P122" i="3" s="1"/>
  <c r="G122" i="3"/>
  <c r="Q122" i="3" s="1"/>
  <c r="H122" i="3"/>
  <c r="R122" i="3" s="1"/>
  <c r="I122" i="3"/>
  <c r="S122" i="3" s="1"/>
  <c r="A123" i="3"/>
  <c r="C123" i="3"/>
  <c r="M123" i="3" s="1"/>
  <c r="D123" i="3"/>
  <c r="N123" i="3" s="1"/>
  <c r="E123" i="3"/>
  <c r="O123" i="3" s="1"/>
  <c r="F123" i="3"/>
  <c r="P123" i="3" s="1"/>
  <c r="G123" i="3"/>
  <c r="Q123" i="3" s="1"/>
  <c r="H123" i="3"/>
  <c r="R123" i="3" s="1"/>
  <c r="I123" i="3"/>
  <c r="S123" i="3" s="1"/>
  <c r="A124" i="3"/>
  <c r="C124" i="3"/>
  <c r="M124" i="3" s="1"/>
  <c r="D124" i="3"/>
  <c r="N124" i="3" s="1"/>
  <c r="E124" i="3"/>
  <c r="O124" i="3" s="1"/>
  <c r="F124" i="3"/>
  <c r="P124" i="3" s="1"/>
  <c r="G124" i="3"/>
  <c r="Q124" i="3" s="1"/>
  <c r="H124" i="3"/>
  <c r="R124" i="3" s="1"/>
  <c r="I124" i="3"/>
  <c r="S124" i="3" s="1"/>
  <c r="A125" i="3"/>
  <c r="C125" i="3"/>
  <c r="M125" i="3" s="1"/>
  <c r="D125" i="3"/>
  <c r="N125" i="3" s="1"/>
  <c r="E125" i="3"/>
  <c r="O125" i="3" s="1"/>
  <c r="F125" i="3"/>
  <c r="P125" i="3" s="1"/>
  <c r="G125" i="3"/>
  <c r="Q125" i="3" s="1"/>
  <c r="H125" i="3"/>
  <c r="R125" i="3" s="1"/>
  <c r="I125" i="3"/>
  <c r="S125" i="3" s="1"/>
  <c r="A126" i="3"/>
  <c r="C126" i="3"/>
  <c r="M126" i="3" s="1"/>
  <c r="D126" i="3"/>
  <c r="N126" i="3" s="1"/>
  <c r="E126" i="3"/>
  <c r="O126" i="3" s="1"/>
  <c r="F126" i="3"/>
  <c r="P126" i="3" s="1"/>
  <c r="G126" i="3"/>
  <c r="Q126" i="3" s="1"/>
  <c r="H126" i="3"/>
  <c r="R126" i="3" s="1"/>
  <c r="I126" i="3"/>
  <c r="S126" i="3" s="1"/>
  <c r="A127" i="3"/>
  <c r="C127" i="3"/>
  <c r="M127" i="3" s="1"/>
  <c r="D127" i="3"/>
  <c r="N127" i="3" s="1"/>
  <c r="E127" i="3"/>
  <c r="O127" i="3" s="1"/>
  <c r="F127" i="3"/>
  <c r="P127" i="3" s="1"/>
  <c r="G127" i="3"/>
  <c r="Q127" i="3" s="1"/>
  <c r="H127" i="3"/>
  <c r="R127" i="3" s="1"/>
  <c r="I127" i="3"/>
  <c r="S127" i="3" s="1"/>
  <c r="A128" i="3"/>
  <c r="C128" i="3"/>
  <c r="M128" i="3" s="1"/>
  <c r="D128" i="3"/>
  <c r="N128" i="3" s="1"/>
  <c r="E128" i="3"/>
  <c r="O128" i="3" s="1"/>
  <c r="F128" i="3"/>
  <c r="P128" i="3" s="1"/>
  <c r="G128" i="3"/>
  <c r="Q128" i="3" s="1"/>
  <c r="H128" i="3"/>
  <c r="R128" i="3" s="1"/>
  <c r="I128" i="3"/>
  <c r="S128" i="3" s="1"/>
  <c r="A129" i="3"/>
  <c r="C129" i="3"/>
  <c r="M129" i="3" s="1"/>
  <c r="D129" i="3"/>
  <c r="N129" i="3" s="1"/>
  <c r="E129" i="3"/>
  <c r="O129" i="3" s="1"/>
  <c r="F129" i="3"/>
  <c r="P129" i="3" s="1"/>
  <c r="G129" i="3"/>
  <c r="Q129" i="3" s="1"/>
  <c r="H129" i="3"/>
  <c r="R129" i="3" s="1"/>
  <c r="I129" i="3"/>
  <c r="S129" i="3" s="1"/>
  <c r="A130" i="3"/>
  <c r="C130" i="3"/>
  <c r="M130" i="3" s="1"/>
  <c r="D130" i="3"/>
  <c r="N130" i="3" s="1"/>
  <c r="E130" i="3"/>
  <c r="O130" i="3" s="1"/>
  <c r="F130" i="3"/>
  <c r="P130" i="3" s="1"/>
  <c r="G130" i="3"/>
  <c r="Q130" i="3" s="1"/>
  <c r="H130" i="3"/>
  <c r="R130" i="3" s="1"/>
  <c r="I130" i="3"/>
  <c r="S130" i="3" s="1"/>
  <c r="A131" i="3"/>
  <c r="C131" i="3"/>
  <c r="M131" i="3" s="1"/>
  <c r="D131" i="3"/>
  <c r="N131" i="3" s="1"/>
  <c r="E131" i="3"/>
  <c r="O131" i="3" s="1"/>
  <c r="F131" i="3"/>
  <c r="P131" i="3" s="1"/>
  <c r="G131" i="3"/>
  <c r="Q131" i="3" s="1"/>
  <c r="H131" i="3"/>
  <c r="R131" i="3" s="1"/>
  <c r="I131" i="3"/>
  <c r="S131" i="3" s="1"/>
  <c r="A132" i="3"/>
  <c r="C132" i="3"/>
  <c r="M132" i="3" s="1"/>
  <c r="D132" i="3"/>
  <c r="N132" i="3" s="1"/>
  <c r="E132" i="3"/>
  <c r="O132" i="3" s="1"/>
  <c r="F132" i="3"/>
  <c r="P132" i="3" s="1"/>
  <c r="G132" i="3"/>
  <c r="Q132" i="3" s="1"/>
  <c r="H132" i="3"/>
  <c r="R132" i="3" s="1"/>
  <c r="I132" i="3"/>
  <c r="S132" i="3" s="1"/>
  <c r="A133" i="3"/>
  <c r="C133" i="3"/>
  <c r="M133" i="3" s="1"/>
  <c r="D133" i="3"/>
  <c r="N133" i="3" s="1"/>
  <c r="E133" i="3"/>
  <c r="O133" i="3" s="1"/>
  <c r="F133" i="3"/>
  <c r="P133" i="3" s="1"/>
  <c r="G133" i="3"/>
  <c r="Q133" i="3" s="1"/>
  <c r="H133" i="3"/>
  <c r="R133" i="3" s="1"/>
  <c r="I133" i="3"/>
  <c r="S133" i="3" s="1"/>
  <c r="A134" i="3"/>
  <c r="C134" i="3"/>
  <c r="M134" i="3" s="1"/>
  <c r="D134" i="3"/>
  <c r="N134" i="3" s="1"/>
  <c r="E134" i="3"/>
  <c r="O134" i="3" s="1"/>
  <c r="F134" i="3"/>
  <c r="P134" i="3" s="1"/>
  <c r="G134" i="3"/>
  <c r="Q134" i="3" s="1"/>
  <c r="H134" i="3"/>
  <c r="R134" i="3" s="1"/>
  <c r="I134" i="3"/>
  <c r="S134" i="3" s="1"/>
  <c r="A135" i="3"/>
  <c r="C135" i="3"/>
  <c r="M135" i="3" s="1"/>
  <c r="D135" i="3"/>
  <c r="N135" i="3" s="1"/>
  <c r="E135" i="3"/>
  <c r="O135" i="3" s="1"/>
  <c r="F135" i="3"/>
  <c r="P135" i="3" s="1"/>
  <c r="G135" i="3"/>
  <c r="Q135" i="3" s="1"/>
  <c r="H135" i="3"/>
  <c r="R135" i="3" s="1"/>
  <c r="I135" i="3"/>
  <c r="S135" i="3" s="1"/>
  <c r="A136" i="3"/>
  <c r="C136" i="3"/>
  <c r="M136" i="3" s="1"/>
  <c r="D136" i="3"/>
  <c r="N136" i="3" s="1"/>
  <c r="E136" i="3"/>
  <c r="O136" i="3" s="1"/>
  <c r="F136" i="3"/>
  <c r="P136" i="3" s="1"/>
  <c r="G136" i="3"/>
  <c r="Q136" i="3" s="1"/>
  <c r="H136" i="3"/>
  <c r="R136" i="3" s="1"/>
  <c r="I136" i="3"/>
  <c r="S136" i="3" s="1"/>
  <c r="A137" i="3"/>
  <c r="C137" i="3"/>
  <c r="M137" i="3" s="1"/>
  <c r="D137" i="3"/>
  <c r="N137" i="3" s="1"/>
  <c r="E137" i="3"/>
  <c r="O137" i="3" s="1"/>
  <c r="F137" i="3"/>
  <c r="P137" i="3" s="1"/>
  <c r="G137" i="3"/>
  <c r="Q137" i="3" s="1"/>
  <c r="H137" i="3"/>
  <c r="R137" i="3" s="1"/>
  <c r="I137" i="3"/>
  <c r="S137" i="3" s="1"/>
  <c r="A138" i="3"/>
  <c r="C138" i="3"/>
  <c r="M138" i="3" s="1"/>
  <c r="D138" i="3"/>
  <c r="N138" i="3" s="1"/>
  <c r="E138" i="3"/>
  <c r="O138" i="3" s="1"/>
  <c r="F138" i="3"/>
  <c r="P138" i="3" s="1"/>
  <c r="G138" i="3"/>
  <c r="Q138" i="3" s="1"/>
  <c r="H138" i="3"/>
  <c r="R138" i="3" s="1"/>
  <c r="I138" i="3"/>
  <c r="S138" i="3" s="1"/>
  <c r="A139" i="3"/>
  <c r="C139" i="3"/>
  <c r="M139" i="3" s="1"/>
  <c r="D139" i="3"/>
  <c r="N139" i="3" s="1"/>
  <c r="E139" i="3"/>
  <c r="O139" i="3" s="1"/>
  <c r="F139" i="3"/>
  <c r="P139" i="3" s="1"/>
  <c r="G139" i="3"/>
  <c r="Q139" i="3" s="1"/>
  <c r="H139" i="3"/>
  <c r="R139" i="3" s="1"/>
  <c r="I139" i="3"/>
  <c r="S139" i="3" s="1"/>
  <c r="A140" i="3"/>
  <c r="C140" i="3"/>
  <c r="M140" i="3" s="1"/>
  <c r="D140" i="3"/>
  <c r="N140" i="3" s="1"/>
  <c r="E140" i="3"/>
  <c r="O140" i="3" s="1"/>
  <c r="F140" i="3"/>
  <c r="P140" i="3" s="1"/>
  <c r="G140" i="3"/>
  <c r="Q140" i="3" s="1"/>
  <c r="H140" i="3"/>
  <c r="R140" i="3" s="1"/>
  <c r="I140" i="3"/>
  <c r="S140" i="3" s="1"/>
  <c r="A141" i="3"/>
  <c r="C141" i="3"/>
  <c r="M141" i="3" s="1"/>
  <c r="D141" i="3"/>
  <c r="N141" i="3" s="1"/>
  <c r="E141" i="3"/>
  <c r="O141" i="3" s="1"/>
  <c r="F141" i="3"/>
  <c r="P141" i="3" s="1"/>
  <c r="G141" i="3"/>
  <c r="Q141" i="3" s="1"/>
  <c r="H141" i="3"/>
  <c r="R141" i="3" s="1"/>
  <c r="I141" i="3"/>
  <c r="S141" i="3" s="1"/>
  <c r="A142" i="3"/>
  <c r="C142" i="3"/>
  <c r="M142" i="3" s="1"/>
  <c r="D142" i="3"/>
  <c r="N142" i="3" s="1"/>
  <c r="E142" i="3"/>
  <c r="O142" i="3" s="1"/>
  <c r="F142" i="3"/>
  <c r="P142" i="3" s="1"/>
  <c r="G142" i="3"/>
  <c r="Q142" i="3" s="1"/>
  <c r="H142" i="3"/>
  <c r="R142" i="3" s="1"/>
  <c r="I142" i="3"/>
  <c r="S142" i="3" s="1"/>
  <c r="A143" i="3"/>
  <c r="C143" i="3"/>
  <c r="M143" i="3" s="1"/>
  <c r="D143" i="3"/>
  <c r="N143" i="3" s="1"/>
  <c r="E143" i="3"/>
  <c r="O143" i="3" s="1"/>
  <c r="F143" i="3"/>
  <c r="P143" i="3" s="1"/>
  <c r="G143" i="3"/>
  <c r="Q143" i="3" s="1"/>
  <c r="H143" i="3"/>
  <c r="R143" i="3" s="1"/>
  <c r="I143" i="3"/>
  <c r="S143" i="3" s="1"/>
  <c r="A144" i="3"/>
  <c r="C144" i="3"/>
  <c r="M144" i="3" s="1"/>
  <c r="D144" i="3"/>
  <c r="N144" i="3" s="1"/>
  <c r="E144" i="3"/>
  <c r="O144" i="3" s="1"/>
  <c r="F144" i="3"/>
  <c r="P144" i="3" s="1"/>
  <c r="G144" i="3"/>
  <c r="Q144" i="3" s="1"/>
  <c r="H144" i="3"/>
  <c r="R144" i="3" s="1"/>
  <c r="I144" i="3"/>
  <c r="S144" i="3" s="1"/>
  <c r="A145" i="3"/>
  <c r="C145" i="3"/>
  <c r="M145" i="3" s="1"/>
  <c r="D145" i="3"/>
  <c r="N145" i="3" s="1"/>
  <c r="E145" i="3"/>
  <c r="O145" i="3" s="1"/>
  <c r="F145" i="3"/>
  <c r="P145" i="3" s="1"/>
  <c r="G145" i="3"/>
  <c r="Q145" i="3" s="1"/>
  <c r="H145" i="3"/>
  <c r="R145" i="3" s="1"/>
  <c r="I145" i="3"/>
  <c r="S145" i="3" s="1"/>
  <c r="A146" i="3"/>
  <c r="C146" i="3"/>
  <c r="M146" i="3" s="1"/>
  <c r="D146" i="3"/>
  <c r="N146" i="3" s="1"/>
  <c r="E146" i="3"/>
  <c r="O146" i="3" s="1"/>
  <c r="F146" i="3"/>
  <c r="P146" i="3" s="1"/>
  <c r="G146" i="3"/>
  <c r="Q146" i="3" s="1"/>
  <c r="H146" i="3"/>
  <c r="R146" i="3" s="1"/>
  <c r="I146" i="3"/>
  <c r="S146" i="3" s="1"/>
  <c r="A147" i="3"/>
  <c r="C147" i="3"/>
  <c r="M147" i="3" s="1"/>
  <c r="D147" i="3"/>
  <c r="N147" i="3" s="1"/>
  <c r="E147" i="3"/>
  <c r="O147" i="3" s="1"/>
  <c r="F147" i="3"/>
  <c r="P147" i="3" s="1"/>
  <c r="G147" i="3"/>
  <c r="Q147" i="3" s="1"/>
  <c r="H147" i="3"/>
  <c r="R147" i="3" s="1"/>
  <c r="I147" i="3"/>
  <c r="S147" i="3" s="1"/>
  <c r="A148" i="3"/>
  <c r="C148" i="3"/>
  <c r="M148" i="3" s="1"/>
  <c r="D148" i="3"/>
  <c r="N148" i="3" s="1"/>
  <c r="E148" i="3"/>
  <c r="O148" i="3" s="1"/>
  <c r="F148" i="3"/>
  <c r="P148" i="3" s="1"/>
  <c r="G148" i="3"/>
  <c r="Q148" i="3" s="1"/>
  <c r="H148" i="3"/>
  <c r="R148" i="3" s="1"/>
  <c r="I148" i="3"/>
  <c r="S148" i="3" s="1"/>
  <c r="A149" i="3"/>
  <c r="C149" i="3"/>
  <c r="M149" i="3" s="1"/>
  <c r="D149" i="3"/>
  <c r="N149" i="3" s="1"/>
  <c r="E149" i="3"/>
  <c r="O149" i="3" s="1"/>
  <c r="F149" i="3"/>
  <c r="P149" i="3" s="1"/>
  <c r="G149" i="3"/>
  <c r="Q149" i="3" s="1"/>
  <c r="H149" i="3"/>
  <c r="R149" i="3" s="1"/>
  <c r="I149" i="3"/>
  <c r="S149" i="3" s="1"/>
  <c r="A150" i="3"/>
  <c r="C150" i="3"/>
  <c r="M150" i="3" s="1"/>
  <c r="D150" i="3"/>
  <c r="N150" i="3" s="1"/>
  <c r="E150" i="3"/>
  <c r="O150" i="3" s="1"/>
  <c r="F150" i="3"/>
  <c r="P150" i="3" s="1"/>
  <c r="G150" i="3"/>
  <c r="Q150" i="3" s="1"/>
  <c r="H150" i="3"/>
  <c r="R150" i="3" s="1"/>
  <c r="I150" i="3"/>
  <c r="S150" i="3" s="1"/>
  <c r="A151" i="3"/>
  <c r="C151" i="3"/>
  <c r="M151" i="3" s="1"/>
  <c r="D151" i="3"/>
  <c r="N151" i="3" s="1"/>
  <c r="E151" i="3"/>
  <c r="O151" i="3" s="1"/>
  <c r="F151" i="3"/>
  <c r="P151" i="3" s="1"/>
  <c r="G151" i="3"/>
  <c r="Q151" i="3" s="1"/>
  <c r="H151" i="3"/>
  <c r="R151" i="3" s="1"/>
  <c r="I151" i="3"/>
  <c r="S151" i="3" s="1"/>
  <c r="A152" i="3"/>
  <c r="C152" i="3"/>
  <c r="M152" i="3" s="1"/>
  <c r="D152" i="3"/>
  <c r="N152" i="3" s="1"/>
  <c r="E152" i="3"/>
  <c r="O152" i="3" s="1"/>
  <c r="F152" i="3"/>
  <c r="P152" i="3" s="1"/>
  <c r="G152" i="3"/>
  <c r="Q152" i="3" s="1"/>
  <c r="H152" i="3"/>
  <c r="R152" i="3" s="1"/>
  <c r="I152" i="3"/>
  <c r="S152" i="3" s="1"/>
  <c r="A153" i="3"/>
  <c r="C153" i="3"/>
  <c r="M153" i="3" s="1"/>
  <c r="D153" i="3"/>
  <c r="N153" i="3" s="1"/>
  <c r="E153" i="3"/>
  <c r="O153" i="3" s="1"/>
  <c r="F153" i="3"/>
  <c r="P153" i="3" s="1"/>
  <c r="G153" i="3"/>
  <c r="Q153" i="3" s="1"/>
  <c r="H153" i="3"/>
  <c r="R153" i="3" s="1"/>
  <c r="I153" i="3"/>
  <c r="S153" i="3" s="1"/>
  <c r="A154" i="3"/>
  <c r="C154" i="3"/>
  <c r="M154" i="3" s="1"/>
  <c r="D154" i="3"/>
  <c r="N154" i="3" s="1"/>
  <c r="E154" i="3"/>
  <c r="O154" i="3" s="1"/>
  <c r="F154" i="3"/>
  <c r="P154" i="3" s="1"/>
  <c r="G154" i="3"/>
  <c r="Q154" i="3" s="1"/>
  <c r="H154" i="3"/>
  <c r="R154" i="3" s="1"/>
  <c r="I154" i="3"/>
  <c r="S154" i="3" s="1"/>
  <c r="A155" i="3"/>
  <c r="C155" i="3"/>
  <c r="M155" i="3" s="1"/>
  <c r="D155" i="3"/>
  <c r="N155" i="3" s="1"/>
  <c r="E155" i="3"/>
  <c r="O155" i="3" s="1"/>
  <c r="F155" i="3"/>
  <c r="P155" i="3" s="1"/>
  <c r="G155" i="3"/>
  <c r="Q155" i="3" s="1"/>
  <c r="H155" i="3"/>
  <c r="R155" i="3" s="1"/>
  <c r="I155" i="3"/>
  <c r="S155" i="3" s="1"/>
  <c r="A156" i="3"/>
  <c r="C156" i="3"/>
  <c r="M156" i="3" s="1"/>
  <c r="D156" i="3"/>
  <c r="N156" i="3" s="1"/>
  <c r="E156" i="3"/>
  <c r="O156" i="3" s="1"/>
  <c r="F156" i="3"/>
  <c r="P156" i="3" s="1"/>
  <c r="G156" i="3"/>
  <c r="Q156" i="3" s="1"/>
  <c r="H156" i="3"/>
  <c r="R156" i="3" s="1"/>
  <c r="I156" i="3"/>
  <c r="S156" i="3" s="1"/>
  <c r="A157" i="3"/>
  <c r="C157" i="3"/>
  <c r="M157" i="3" s="1"/>
  <c r="D157" i="3"/>
  <c r="N157" i="3" s="1"/>
  <c r="E157" i="3"/>
  <c r="O157" i="3" s="1"/>
  <c r="F157" i="3"/>
  <c r="P157" i="3" s="1"/>
  <c r="G157" i="3"/>
  <c r="Q157" i="3" s="1"/>
  <c r="H157" i="3"/>
  <c r="R157" i="3" s="1"/>
  <c r="I157" i="3"/>
  <c r="S157" i="3" s="1"/>
  <c r="A158" i="3"/>
  <c r="C158" i="3"/>
  <c r="M158" i="3" s="1"/>
  <c r="D158" i="3"/>
  <c r="N158" i="3" s="1"/>
  <c r="E158" i="3"/>
  <c r="O158" i="3" s="1"/>
  <c r="F158" i="3"/>
  <c r="P158" i="3" s="1"/>
  <c r="G158" i="3"/>
  <c r="Q158" i="3" s="1"/>
  <c r="H158" i="3"/>
  <c r="R158" i="3" s="1"/>
  <c r="I158" i="3"/>
  <c r="S158" i="3" s="1"/>
  <c r="A159" i="3"/>
  <c r="C159" i="3"/>
  <c r="M159" i="3" s="1"/>
  <c r="D159" i="3"/>
  <c r="N159" i="3" s="1"/>
  <c r="E159" i="3"/>
  <c r="O159" i="3" s="1"/>
  <c r="F159" i="3"/>
  <c r="P159" i="3" s="1"/>
  <c r="G159" i="3"/>
  <c r="Q159" i="3" s="1"/>
  <c r="H159" i="3"/>
  <c r="R159" i="3" s="1"/>
  <c r="I159" i="3"/>
  <c r="S159" i="3" s="1"/>
  <c r="A160" i="3"/>
  <c r="C160" i="3"/>
  <c r="M160" i="3" s="1"/>
  <c r="D160" i="3"/>
  <c r="N160" i="3" s="1"/>
  <c r="E160" i="3"/>
  <c r="O160" i="3" s="1"/>
  <c r="F160" i="3"/>
  <c r="P160" i="3" s="1"/>
  <c r="G160" i="3"/>
  <c r="Q160" i="3" s="1"/>
  <c r="H160" i="3"/>
  <c r="R160" i="3" s="1"/>
  <c r="I160" i="3"/>
  <c r="S160" i="3" s="1"/>
  <c r="A161" i="3"/>
  <c r="C161" i="3"/>
  <c r="M161" i="3" s="1"/>
  <c r="D161" i="3"/>
  <c r="N161" i="3" s="1"/>
  <c r="E161" i="3"/>
  <c r="O161" i="3" s="1"/>
  <c r="F161" i="3"/>
  <c r="P161" i="3" s="1"/>
  <c r="G161" i="3"/>
  <c r="Q161" i="3" s="1"/>
  <c r="H161" i="3"/>
  <c r="R161" i="3" s="1"/>
  <c r="I161" i="3"/>
  <c r="S161" i="3" s="1"/>
  <c r="A162" i="3"/>
  <c r="C162" i="3"/>
  <c r="M162" i="3" s="1"/>
  <c r="D162" i="3"/>
  <c r="N162" i="3" s="1"/>
  <c r="E162" i="3"/>
  <c r="O162" i="3" s="1"/>
  <c r="F162" i="3"/>
  <c r="P162" i="3" s="1"/>
  <c r="G162" i="3"/>
  <c r="Q162" i="3" s="1"/>
  <c r="H162" i="3"/>
  <c r="R162" i="3" s="1"/>
  <c r="I162" i="3"/>
  <c r="S162" i="3" s="1"/>
  <c r="A163" i="3"/>
  <c r="C163" i="3"/>
  <c r="M163" i="3" s="1"/>
  <c r="D163" i="3"/>
  <c r="N163" i="3" s="1"/>
  <c r="E163" i="3"/>
  <c r="O163" i="3" s="1"/>
  <c r="F163" i="3"/>
  <c r="P163" i="3" s="1"/>
  <c r="G163" i="3"/>
  <c r="Q163" i="3" s="1"/>
  <c r="H163" i="3"/>
  <c r="R163" i="3" s="1"/>
  <c r="I163" i="3"/>
  <c r="S163" i="3" s="1"/>
  <c r="A164" i="3"/>
  <c r="C164" i="3"/>
  <c r="M164" i="3" s="1"/>
  <c r="D164" i="3"/>
  <c r="N164" i="3" s="1"/>
  <c r="E164" i="3"/>
  <c r="O164" i="3" s="1"/>
  <c r="F164" i="3"/>
  <c r="P164" i="3" s="1"/>
  <c r="G164" i="3"/>
  <c r="Q164" i="3" s="1"/>
  <c r="H164" i="3"/>
  <c r="R164" i="3" s="1"/>
  <c r="I164" i="3"/>
  <c r="S164" i="3" s="1"/>
  <c r="A165" i="3"/>
  <c r="C165" i="3"/>
  <c r="M165" i="3" s="1"/>
  <c r="D165" i="3"/>
  <c r="N165" i="3" s="1"/>
  <c r="E165" i="3"/>
  <c r="O165" i="3" s="1"/>
  <c r="F165" i="3"/>
  <c r="P165" i="3" s="1"/>
  <c r="G165" i="3"/>
  <c r="Q165" i="3" s="1"/>
  <c r="H165" i="3"/>
  <c r="R165" i="3" s="1"/>
  <c r="I165" i="3"/>
  <c r="S165" i="3" s="1"/>
  <c r="A166" i="3"/>
  <c r="C166" i="3"/>
  <c r="M166" i="3" s="1"/>
  <c r="D166" i="3"/>
  <c r="N166" i="3" s="1"/>
  <c r="E166" i="3"/>
  <c r="O166" i="3" s="1"/>
  <c r="F166" i="3"/>
  <c r="P166" i="3" s="1"/>
  <c r="G166" i="3"/>
  <c r="Q166" i="3" s="1"/>
  <c r="H166" i="3"/>
  <c r="R166" i="3" s="1"/>
  <c r="I166" i="3"/>
  <c r="S166" i="3" s="1"/>
  <c r="A167" i="3"/>
  <c r="C167" i="3"/>
  <c r="M167" i="3" s="1"/>
  <c r="D167" i="3"/>
  <c r="N167" i="3" s="1"/>
  <c r="E167" i="3"/>
  <c r="O167" i="3" s="1"/>
  <c r="F167" i="3"/>
  <c r="P167" i="3" s="1"/>
  <c r="G167" i="3"/>
  <c r="Q167" i="3" s="1"/>
  <c r="H167" i="3"/>
  <c r="R167" i="3" s="1"/>
  <c r="I167" i="3"/>
  <c r="S167" i="3" s="1"/>
  <c r="A168" i="3"/>
  <c r="C168" i="3"/>
  <c r="M168" i="3" s="1"/>
  <c r="D168" i="3"/>
  <c r="N168" i="3" s="1"/>
  <c r="E168" i="3"/>
  <c r="O168" i="3" s="1"/>
  <c r="F168" i="3"/>
  <c r="P168" i="3" s="1"/>
  <c r="G168" i="3"/>
  <c r="Q168" i="3" s="1"/>
  <c r="H168" i="3"/>
  <c r="R168" i="3" s="1"/>
  <c r="I168" i="3"/>
  <c r="S168" i="3" s="1"/>
  <c r="A169" i="3"/>
  <c r="C169" i="3"/>
  <c r="M169" i="3" s="1"/>
  <c r="D169" i="3"/>
  <c r="N169" i="3" s="1"/>
  <c r="E169" i="3"/>
  <c r="F169" i="3"/>
  <c r="P169" i="3" s="1"/>
  <c r="G169" i="3"/>
  <c r="Q169" i="3" s="1"/>
  <c r="H169" i="3"/>
  <c r="R169" i="3" s="1"/>
  <c r="I169" i="3"/>
  <c r="S169" i="3" s="1"/>
  <c r="A170" i="3"/>
  <c r="C170" i="3"/>
  <c r="M170" i="3" s="1"/>
  <c r="D170" i="3"/>
  <c r="N170" i="3" s="1"/>
  <c r="E170" i="3"/>
  <c r="O170" i="3" s="1"/>
  <c r="F170" i="3"/>
  <c r="P170" i="3" s="1"/>
  <c r="G170" i="3"/>
  <c r="Q170" i="3" s="1"/>
  <c r="H170" i="3"/>
  <c r="R170" i="3" s="1"/>
  <c r="I170" i="3"/>
  <c r="A171" i="3"/>
  <c r="C171" i="3"/>
  <c r="M171" i="3" s="1"/>
  <c r="D171" i="3"/>
  <c r="N171" i="3" s="1"/>
  <c r="E171" i="3"/>
  <c r="F171" i="3"/>
  <c r="P171" i="3" s="1"/>
  <c r="G171" i="3"/>
  <c r="Q171" i="3" s="1"/>
  <c r="H171" i="3"/>
  <c r="R171" i="3" s="1"/>
  <c r="I171" i="3"/>
  <c r="S171" i="3" s="1"/>
  <c r="A172" i="3"/>
  <c r="C172" i="3"/>
  <c r="M172" i="3" s="1"/>
  <c r="D172" i="3"/>
  <c r="N172" i="3" s="1"/>
  <c r="E172" i="3"/>
  <c r="F172" i="3"/>
  <c r="P172" i="3" s="1"/>
  <c r="G172" i="3"/>
  <c r="Q172" i="3" s="1"/>
  <c r="H172" i="3"/>
  <c r="R172" i="3" s="1"/>
  <c r="I172" i="3"/>
  <c r="S172" i="3" s="1"/>
  <c r="A173" i="3"/>
  <c r="C173" i="3"/>
  <c r="M173" i="3" s="1"/>
  <c r="D173" i="3"/>
  <c r="N173" i="3" s="1"/>
  <c r="E173" i="3"/>
  <c r="O173" i="3" s="1"/>
  <c r="F173" i="3"/>
  <c r="P173" i="3" s="1"/>
  <c r="G173" i="3"/>
  <c r="Q173" i="3" s="1"/>
  <c r="H173" i="3"/>
  <c r="R173" i="3" s="1"/>
  <c r="I173" i="3"/>
  <c r="S173" i="3" s="1"/>
  <c r="A174" i="3"/>
  <c r="C174" i="3"/>
  <c r="M174" i="3" s="1"/>
  <c r="D174" i="3"/>
  <c r="N174" i="3" s="1"/>
  <c r="E174" i="3"/>
  <c r="O174" i="3" s="1"/>
  <c r="F174" i="3"/>
  <c r="P174" i="3" s="1"/>
  <c r="G174" i="3"/>
  <c r="Q174" i="3" s="1"/>
  <c r="H174" i="3"/>
  <c r="R174" i="3" s="1"/>
  <c r="I174" i="3"/>
  <c r="S174" i="3" s="1"/>
  <c r="A175" i="3"/>
  <c r="C175" i="3"/>
  <c r="M175" i="3" s="1"/>
  <c r="D175" i="3"/>
  <c r="N175" i="3" s="1"/>
  <c r="E175" i="3"/>
  <c r="O175" i="3" s="1"/>
  <c r="F175" i="3"/>
  <c r="P175" i="3" s="1"/>
  <c r="G175" i="3"/>
  <c r="Q175" i="3" s="1"/>
  <c r="H175" i="3"/>
  <c r="R175" i="3" s="1"/>
  <c r="I175" i="3"/>
  <c r="S175" i="3" s="1"/>
  <c r="A176" i="3"/>
  <c r="C176" i="3"/>
  <c r="M176" i="3" s="1"/>
  <c r="D176" i="3"/>
  <c r="N176" i="3" s="1"/>
  <c r="E176" i="3"/>
  <c r="O176" i="3" s="1"/>
  <c r="F176" i="3"/>
  <c r="P176" i="3" s="1"/>
  <c r="G176" i="3"/>
  <c r="Q176" i="3" s="1"/>
  <c r="H176" i="3"/>
  <c r="R176" i="3" s="1"/>
  <c r="I176" i="3"/>
  <c r="S176" i="3" s="1"/>
  <c r="A177" i="3"/>
  <c r="C177" i="3"/>
  <c r="M177" i="3" s="1"/>
  <c r="D177" i="3"/>
  <c r="N177" i="3" s="1"/>
  <c r="E177" i="3"/>
  <c r="O177" i="3" s="1"/>
  <c r="F177" i="3"/>
  <c r="P177" i="3" s="1"/>
  <c r="G177" i="3"/>
  <c r="Q177" i="3" s="1"/>
  <c r="H177" i="3"/>
  <c r="R177" i="3" s="1"/>
  <c r="I177" i="3"/>
  <c r="S177" i="3" s="1"/>
  <c r="A178" i="3"/>
  <c r="C178" i="3"/>
  <c r="M178" i="3" s="1"/>
  <c r="D178" i="3"/>
  <c r="N178" i="3" s="1"/>
  <c r="E178" i="3"/>
  <c r="O178" i="3" s="1"/>
  <c r="F178" i="3"/>
  <c r="P178" i="3" s="1"/>
  <c r="G178" i="3"/>
  <c r="Q178" i="3" s="1"/>
  <c r="H178" i="3"/>
  <c r="R178" i="3" s="1"/>
  <c r="I178" i="3"/>
  <c r="S178" i="3" s="1"/>
  <c r="A179" i="3"/>
  <c r="C179" i="3"/>
  <c r="M179" i="3" s="1"/>
  <c r="D179" i="3"/>
  <c r="N179" i="3" s="1"/>
  <c r="E179" i="3"/>
  <c r="O179" i="3" s="1"/>
  <c r="F179" i="3"/>
  <c r="P179" i="3" s="1"/>
  <c r="G179" i="3"/>
  <c r="Q179" i="3" s="1"/>
  <c r="H179" i="3"/>
  <c r="R179" i="3" s="1"/>
  <c r="I179" i="3"/>
  <c r="S179" i="3" s="1"/>
  <c r="A180" i="3"/>
  <c r="C180" i="3"/>
  <c r="M180" i="3" s="1"/>
  <c r="D180" i="3"/>
  <c r="N180" i="3" s="1"/>
  <c r="E180" i="3"/>
  <c r="O180" i="3" s="1"/>
  <c r="F180" i="3"/>
  <c r="P180" i="3" s="1"/>
  <c r="G180" i="3"/>
  <c r="Q180" i="3" s="1"/>
  <c r="H180" i="3"/>
  <c r="R180" i="3" s="1"/>
  <c r="I180" i="3"/>
  <c r="S180" i="3" s="1"/>
  <c r="A181" i="3"/>
  <c r="C181" i="3"/>
  <c r="M181" i="3" s="1"/>
  <c r="D181" i="3"/>
  <c r="N181" i="3" s="1"/>
  <c r="E181" i="3"/>
  <c r="O181" i="3" s="1"/>
  <c r="F181" i="3"/>
  <c r="P181" i="3" s="1"/>
  <c r="G181" i="3"/>
  <c r="Q181" i="3" s="1"/>
  <c r="H181" i="3"/>
  <c r="R181" i="3" s="1"/>
  <c r="I181" i="3"/>
  <c r="S181" i="3" s="1"/>
  <c r="A182" i="3"/>
  <c r="C182" i="3"/>
  <c r="M182" i="3" s="1"/>
  <c r="D182" i="3"/>
  <c r="N182" i="3" s="1"/>
  <c r="E182" i="3"/>
  <c r="O182" i="3" s="1"/>
  <c r="F182" i="3"/>
  <c r="P182" i="3" s="1"/>
  <c r="G182" i="3"/>
  <c r="Q182" i="3" s="1"/>
  <c r="H182" i="3"/>
  <c r="R182" i="3" s="1"/>
  <c r="I182" i="3"/>
  <c r="S182" i="3" s="1"/>
  <c r="A183" i="3"/>
  <c r="C183" i="3"/>
  <c r="M183" i="3" s="1"/>
  <c r="D183" i="3"/>
  <c r="N183" i="3" s="1"/>
  <c r="E183" i="3"/>
  <c r="O183" i="3" s="1"/>
  <c r="F183" i="3"/>
  <c r="P183" i="3" s="1"/>
  <c r="G183" i="3"/>
  <c r="Q183" i="3" s="1"/>
  <c r="H183" i="3"/>
  <c r="R183" i="3" s="1"/>
  <c r="I183" i="3"/>
  <c r="S183" i="3" s="1"/>
  <c r="A184" i="3"/>
  <c r="C184" i="3"/>
  <c r="M184" i="3" s="1"/>
  <c r="D184" i="3"/>
  <c r="N184" i="3" s="1"/>
  <c r="E184" i="3"/>
  <c r="O184" i="3" s="1"/>
  <c r="F184" i="3"/>
  <c r="P184" i="3" s="1"/>
  <c r="G184" i="3"/>
  <c r="Q184" i="3" s="1"/>
  <c r="H184" i="3"/>
  <c r="R184" i="3" s="1"/>
  <c r="I184" i="3"/>
  <c r="S184" i="3" s="1"/>
  <c r="A185" i="3"/>
  <c r="C185" i="3"/>
  <c r="M185" i="3" s="1"/>
  <c r="D185" i="3"/>
  <c r="N185" i="3" s="1"/>
  <c r="E185" i="3"/>
  <c r="O185" i="3" s="1"/>
  <c r="F185" i="3"/>
  <c r="P185" i="3" s="1"/>
  <c r="G185" i="3"/>
  <c r="Q185" i="3" s="1"/>
  <c r="H185" i="3"/>
  <c r="R185" i="3" s="1"/>
  <c r="I185" i="3"/>
  <c r="S185" i="3" s="1"/>
  <c r="A186" i="3"/>
  <c r="C186" i="3"/>
  <c r="M186" i="3" s="1"/>
  <c r="D186" i="3"/>
  <c r="N186" i="3" s="1"/>
  <c r="E186" i="3"/>
  <c r="O186" i="3" s="1"/>
  <c r="F186" i="3"/>
  <c r="P186" i="3" s="1"/>
  <c r="G186" i="3"/>
  <c r="Q186" i="3" s="1"/>
  <c r="H186" i="3"/>
  <c r="R186" i="3" s="1"/>
  <c r="I186" i="3"/>
  <c r="S186" i="3" s="1"/>
  <c r="A187" i="3"/>
  <c r="C187" i="3"/>
  <c r="M187" i="3" s="1"/>
  <c r="D187" i="3"/>
  <c r="N187" i="3" s="1"/>
  <c r="E187" i="3"/>
  <c r="O187" i="3" s="1"/>
  <c r="F187" i="3"/>
  <c r="P187" i="3" s="1"/>
  <c r="G187" i="3"/>
  <c r="Q187" i="3" s="1"/>
  <c r="H187" i="3"/>
  <c r="R187" i="3" s="1"/>
  <c r="I187" i="3"/>
  <c r="S187" i="3" s="1"/>
  <c r="A188" i="3"/>
  <c r="C188" i="3"/>
  <c r="M188" i="3" s="1"/>
  <c r="D188" i="3"/>
  <c r="N188" i="3" s="1"/>
  <c r="E188" i="3"/>
  <c r="O188" i="3" s="1"/>
  <c r="F188" i="3"/>
  <c r="P188" i="3" s="1"/>
  <c r="G188" i="3"/>
  <c r="Q188" i="3" s="1"/>
  <c r="H188" i="3"/>
  <c r="R188" i="3" s="1"/>
  <c r="I188" i="3"/>
  <c r="S188" i="3" s="1"/>
  <c r="A189" i="3"/>
  <c r="C189" i="3"/>
  <c r="M189" i="3" s="1"/>
  <c r="D189" i="3"/>
  <c r="N189" i="3" s="1"/>
  <c r="E189" i="3"/>
  <c r="O189" i="3" s="1"/>
  <c r="F189" i="3"/>
  <c r="P189" i="3" s="1"/>
  <c r="G189" i="3"/>
  <c r="Q189" i="3" s="1"/>
  <c r="H189" i="3"/>
  <c r="R189" i="3" s="1"/>
  <c r="I189" i="3"/>
  <c r="S189" i="3" s="1"/>
  <c r="A190" i="3"/>
  <c r="C190" i="3"/>
  <c r="M190" i="3" s="1"/>
  <c r="D190" i="3"/>
  <c r="N190" i="3" s="1"/>
  <c r="E190" i="3"/>
  <c r="O190" i="3" s="1"/>
  <c r="F190" i="3"/>
  <c r="P190" i="3" s="1"/>
  <c r="G190" i="3"/>
  <c r="Q190" i="3" s="1"/>
  <c r="H190" i="3"/>
  <c r="R190" i="3" s="1"/>
  <c r="I190" i="3"/>
  <c r="S190" i="3" s="1"/>
  <c r="A191" i="3"/>
  <c r="C191" i="3"/>
  <c r="M191" i="3" s="1"/>
  <c r="D191" i="3"/>
  <c r="N191" i="3" s="1"/>
  <c r="E191" i="3"/>
  <c r="O191" i="3" s="1"/>
  <c r="F191" i="3"/>
  <c r="P191" i="3" s="1"/>
  <c r="G191" i="3"/>
  <c r="Q191" i="3" s="1"/>
  <c r="H191" i="3"/>
  <c r="R191" i="3" s="1"/>
  <c r="I191" i="3"/>
  <c r="S191" i="3" s="1"/>
  <c r="A192" i="3"/>
  <c r="C192" i="3"/>
  <c r="M192" i="3" s="1"/>
  <c r="D192" i="3"/>
  <c r="N192" i="3" s="1"/>
  <c r="E192" i="3"/>
  <c r="O192" i="3" s="1"/>
  <c r="F192" i="3"/>
  <c r="P192" i="3" s="1"/>
  <c r="G192" i="3"/>
  <c r="Q192" i="3" s="1"/>
  <c r="H192" i="3"/>
  <c r="R192" i="3" s="1"/>
  <c r="I192" i="3"/>
  <c r="S192" i="3" s="1"/>
  <c r="A193" i="3"/>
  <c r="C193" i="3"/>
  <c r="M193" i="3" s="1"/>
  <c r="D193" i="3"/>
  <c r="N193" i="3" s="1"/>
  <c r="E193" i="3"/>
  <c r="O193" i="3" s="1"/>
  <c r="F193" i="3"/>
  <c r="P193" i="3" s="1"/>
  <c r="G193" i="3"/>
  <c r="Q193" i="3" s="1"/>
  <c r="H193" i="3"/>
  <c r="R193" i="3" s="1"/>
  <c r="I193" i="3"/>
  <c r="S193" i="3" s="1"/>
  <c r="A194" i="3"/>
  <c r="C194" i="3"/>
  <c r="M194" i="3" s="1"/>
  <c r="D194" i="3"/>
  <c r="N194" i="3" s="1"/>
  <c r="E194" i="3"/>
  <c r="O194" i="3" s="1"/>
  <c r="F194" i="3"/>
  <c r="P194" i="3" s="1"/>
  <c r="G194" i="3"/>
  <c r="Q194" i="3" s="1"/>
  <c r="H194" i="3"/>
  <c r="R194" i="3" s="1"/>
  <c r="I194" i="3"/>
  <c r="S194" i="3" s="1"/>
  <c r="A195" i="3"/>
  <c r="C195" i="3"/>
  <c r="M195" i="3" s="1"/>
  <c r="D195" i="3"/>
  <c r="N195" i="3" s="1"/>
  <c r="E195" i="3"/>
  <c r="F195" i="3"/>
  <c r="P195" i="3" s="1"/>
  <c r="G195" i="3"/>
  <c r="Q195" i="3" s="1"/>
  <c r="H195" i="3"/>
  <c r="R195" i="3" s="1"/>
  <c r="I195" i="3"/>
  <c r="S195" i="3" s="1"/>
  <c r="A196" i="3"/>
  <c r="C196" i="3"/>
  <c r="M196" i="3" s="1"/>
  <c r="D196" i="3"/>
  <c r="N196" i="3" s="1"/>
  <c r="E196" i="3"/>
  <c r="F196" i="3"/>
  <c r="P196" i="3" s="1"/>
  <c r="G196" i="3"/>
  <c r="Q196" i="3" s="1"/>
  <c r="H196" i="3"/>
  <c r="R196" i="3" s="1"/>
  <c r="I196" i="3"/>
  <c r="S196" i="3" s="1"/>
  <c r="A197" i="3"/>
  <c r="C197" i="3"/>
  <c r="M197" i="3" s="1"/>
  <c r="D197" i="3"/>
  <c r="N197" i="3" s="1"/>
  <c r="E197" i="3"/>
  <c r="F197" i="3"/>
  <c r="P197" i="3" s="1"/>
  <c r="G197" i="3"/>
  <c r="Q197" i="3" s="1"/>
  <c r="H197" i="3"/>
  <c r="R197" i="3" s="1"/>
  <c r="I197" i="3"/>
  <c r="S197" i="3" s="1"/>
  <c r="A198" i="3"/>
  <c r="C198" i="3"/>
  <c r="M198" i="3" s="1"/>
  <c r="D198" i="3"/>
  <c r="N198" i="3" s="1"/>
  <c r="E198" i="3"/>
  <c r="O198" i="3" s="1"/>
  <c r="F198" i="3"/>
  <c r="P198" i="3" s="1"/>
  <c r="G198" i="3"/>
  <c r="Q198" i="3" s="1"/>
  <c r="H198" i="3"/>
  <c r="R198" i="3" s="1"/>
  <c r="I198" i="3"/>
  <c r="S198" i="3" s="1"/>
  <c r="A199" i="3"/>
  <c r="C199" i="3"/>
  <c r="M199" i="3" s="1"/>
  <c r="D199" i="3"/>
  <c r="N199" i="3" s="1"/>
  <c r="E199" i="3"/>
  <c r="O199" i="3" s="1"/>
  <c r="F199" i="3"/>
  <c r="P199" i="3" s="1"/>
  <c r="G199" i="3"/>
  <c r="Q199" i="3" s="1"/>
  <c r="H199" i="3"/>
  <c r="R199" i="3" s="1"/>
  <c r="I199" i="3"/>
  <c r="S199" i="3" s="1"/>
  <c r="A200" i="3"/>
  <c r="C200" i="3"/>
  <c r="M200" i="3" s="1"/>
  <c r="D200" i="3"/>
  <c r="N200" i="3" s="1"/>
  <c r="E200" i="3"/>
  <c r="O200" i="3" s="1"/>
  <c r="F200" i="3"/>
  <c r="P200" i="3" s="1"/>
  <c r="G200" i="3"/>
  <c r="Q200" i="3" s="1"/>
  <c r="H200" i="3"/>
  <c r="R200" i="3" s="1"/>
  <c r="I200" i="3"/>
  <c r="S200" i="3" s="1"/>
  <c r="A201" i="3"/>
  <c r="C201" i="3"/>
  <c r="M201" i="3" s="1"/>
  <c r="D201" i="3"/>
  <c r="N201" i="3" s="1"/>
  <c r="E201" i="3"/>
  <c r="O201" i="3" s="1"/>
  <c r="F201" i="3"/>
  <c r="P201" i="3" s="1"/>
  <c r="G201" i="3"/>
  <c r="Q201" i="3" s="1"/>
  <c r="H201" i="3"/>
  <c r="R201" i="3" s="1"/>
  <c r="I201" i="3"/>
  <c r="S201" i="3" s="1"/>
  <c r="A202" i="3"/>
  <c r="C202" i="3"/>
  <c r="M202" i="3" s="1"/>
  <c r="D202" i="3"/>
  <c r="N202" i="3" s="1"/>
  <c r="E202" i="3"/>
  <c r="O202" i="3" s="1"/>
  <c r="F202" i="3"/>
  <c r="P202" i="3" s="1"/>
  <c r="G202" i="3"/>
  <c r="Q202" i="3" s="1"/>
  <c r="H202" i="3"/>
  <c r="R202" i="3" s="1"/>
  <c r="I202" i="3"/>
  <c r="S202" i="3" s="1"/>
  <c r="A203" i="3"/>
  <c r="C203" i="3"/>
  <c r="M203" i="3" s="1"/>
  <c r="D203" i="3"/>
  <c r="N203" i="3" s="1"/>
  <c r="E203" i="3"/>
  <c r="O203" i="3" s="1"/>
  <c r="F203" i="3"/>
  <c r="P203" i="3" s="1"/>
  <c r="G203" i="3"/>
  <c r="Q203" i="3" s="1"/>
  <c r="H203" i="3"/>
  <c r="R203" i="3" s="1"/>
  <c r="I203" i="3"/>
  <c r="S203" i="3" s="1"/>
  <c r="A204" i="3"/>
  <c r="C204" i="3"/>
  <c r="M204" i="3" s="1"/>
  <c r="D204" i="3"/>
  <c r="N204" i="3" s="1"/>
  <c r="E204" i="3"/>
  <c r="O204" i="3" s="1"/>
  <c r="F204" i="3"/>
  <c r="P204" i="3" s="1"/>
  <c r="G204" i="3"/>
  <c r="Q204" i="3" s="1"/>
  <c r="H204" i="3"/>
  <c r="R204" i="3" s="1"/>
  <c r="I204" i="3"/>
  <c r="S204" i="3" s="1"/>
  <c r="A205" i="3"/>
  <c r="C205" i="3"/>
  <c r="M205" i="3" s="1"/>
  <c r="D205" i="3"/>
  <c r="N205" i="3" s="1"/>
  <c r="E205" i="3"/>
  <c r="O205" i="3" s="1"/>
  <c r="F205" i="3"/>
  <c r="P205" i="3" s="1"/>
  <c r="G205" i="3"/>
  <c r="Q205" i="3" s="1"/>
  <c r="H205" i="3"/>
  <c r="R205" i="3" s="1"/>
  <c r="I205" i="3"/>
  <c r="S205" i="3" s="1"/>
  <c r="A206" i="3"/>
  <c r="C206" i="3"/>
  <c r="M206" i="3" s="1"/>
  <c r="D206" i="3"/>
  <c r="N206" i="3" s="1"/>
  <c r="E206" i="3"/>
  <c r="O206" i="3" s="1"/>
  <c r="F206" i="3"/>
  <c r="P206" i="3" s="1"/>
  <c r="G206" i="3"/>
  <c r="Q206" i="3" s="1"/>
  <c r="H206" i="3"/>
  <c r="R206" i="3" s="1"/>
  <c r="I206" i="3"/>
  <c r="S206" i="3" s="1"/>
  <c r="A207" i="3"/>
  <c r="C207" i="3"/>
  <c r="M207" i="3" s="1"/>
  <c r="D207" i="3"/>
  <c r="N207" i="3" s="1"/>
  <c r="E207" i="3"/>
  <c r="O207" i="3" s="1"/>
  <c r="F207" i="3"/>
  <c r="P207" i="3" s="1"/>
  <c r="G207" i="3"/>
  <c r="Q207" i="3" s="1"/>
  <c r="H207" i="3"/>
  <c r="R207" i="3" s="1"/>
  <c r="I207" i="3"/>
  <c r="S207" i="3" s="1"/>
  <c r="A208" i="3"/>
  <c r="C208" i="3"/>
  <c r="M208" i="3" s="1"/>
  <c r="D208" i="3"/>
  <c r="N208" i="3" s="1"/>
  <c r="E208" i="3"/>
  <c r="O208" i="3" s="1"/>
  <c r="F208" i="3"/>
  <c r="P208" i="3" s="1"/>
  <c r="G208" i="3"/>
  <c r="Q208" i="3" s="1"/>
  <c r="H208" i="3"/>
  <c r="R208" i="3" s="1"/>
  <c r="I208" i="3"/>
  <c r="S208" i="3" s="1"/>
  <c r="A209" i="3"/>
  <c r="C209" i="3"/>
  <c r="M209" i="3" s="1"/>
  <c r="D209" i="3"/>
  <c r="N209" i="3" s="1"/>
  <c r="E209" i="3"/>
  <c r="O209" i="3" s="1"/>
  <c r="F209" i="3"/>
  <c r="P209" i="3" s="1"/>
  <c r="G209" i="3"/>
  <c r="Q209" i="3" s="1"/>
  <c r="H209" i="3"/>
  <c r="R209" i="3" s="1"/>
  <c r="I209" i="3"/>
  <c r="S209" i="3" s="1"/>
  <c r="A210" i="3"/>
  <c r="C210" i="3"/>
  <c r="M210" i="3" s="1"/>
  <c r="D210" i="3"/>
  <c r="N210" i="3" s="1"/>
  <c r="E210" i="3"/>
  <c r="O210" i="3" s="1"/>
  <c r="F210" i="3"/>
  <c r="P210" i="3" s="1"/>
  <c r="G210" i="3"/>
  <c r="Q210" i="3" s="1"/>
  <c r="H210" i="3"/>
  <c r="R210" i="3" s="1"/>
  <c r="I210" i="3"/>
  <c r="S210" i="3" s="1"/>
  <c r="A211" i="3"/>
  <c r="C211" i="3"/>
  <c r="M211" i="3" s="1"/>
  <c r="D211" i="3"/>
  <c r="N211" i="3" s="1"/>
  <c r="E211" i="3"/>
  <c r="O211" i="3" s="1"/>
  <c r="F211" i="3"/>
  <c r="P211" i="3" s="1"/>
  <c r="G211" i="3"/>
  <c r="Q211" i="3" s="1"/>
  <c r="H211" i="3"/>
  <c r="R211" i="3" s="1"/>
  <c r="I211" i="3"/>
  <c r="S211" i="3" s="1"/>
  <c r="A212" i="3"/>
  <c r="C212" i="3"/>
  <c r="M212" i="3" s="1"/>
  <c r="D212" i="3"/>
  <c r="N212" i="3" s="1"/>
  <c r="E212" i="3"/>
  <c r="O212" i="3" s="1"/>
  <c r="F212" i="3"/>
  <c r="P212" i="3" s="1"/>
  <c r="G212" i="3"/>
  <c r="Q212" i="3" s="1"/>
  <c r="H212" i="3"/>
  <c r="R212" i="3" s="1"/>
  <c r="I212" i="3"/>
  <c r="S212" i="3" s="1"/>
  <c r="A213" i="3"/>
  <c r="C213" i="3"/>
  <c r="M213" i="3" s="1"/>
  <c r="D213" i="3"/>
  <c r="N213" i="3" s="1"/>
  <c r="E213" i="3"/>
  <c r="O213" i="3" s="1"/>
  <c r="F213" i="3"/>
  <c r="P213" i="3" s="1"/>
  <c r="G213" i="3"/>
  <c r="Q213" i="3" s="1"/>
  <c r="H213" i="3"/>
  <c r="R213" i="3" s="1"/>
  <c r="I213" i="3"/>
  <c r="S213" i="3" s="1"/>
  <c r="A214" i="3"/>
  <c r="C214" i="3"/>
  <c r="M214" i="3" s="1"/>
  <c r="D214" i="3"/>
  <c r="N214" i="3" s="1"/>
  <c r="E214" i="3"/>
  <c r="O214" i="3" s="1"/>
  <c r="F214" i="3"/>
  <c r="P214" i="3" s="1"/>
  <c r="G214" i="3"/>
  <c r="Q214" i="3" s="1"/>
  <c r="H214" i="3"/>
  <c r="R214" i="3" s="1"/>
  <c r="I214" i="3"/>
  <c r="S214" i="3" s="1"/>
  <c r="A215" i="3"/>
  <c r="C215" i="3"/>
  <c r="M215" i="3" s="1"/>
  <c r="D215" i="3"/>
  <c r="N215" i="3" s="1"/>
  <c r="E215" i="3"/>
  <c r="O215" i="3" s="1"/>
  <c r="F215" i="3"/>
  <c r="P215" i="3" s="1"/>
  <c r="G215" i="3"/>
  <c r="Q215" i="3" s="1"/>
  <c r="H215" i="3"/>
  <c r="R215" i="3" s="1"/>
  <c r="I215" i="3"/>
  <c r="S215" i="3" s="1"/>
  <c r="A216" i="3"/>
  <c r="C216" i="3"/>
  <c r="M216" i="3" s="1"/>
  <c r="D216" i="3"/>
  <c r="N216" i="3" s="1"/>
  <c r="E216" i="3"/>
  <c r="O216" i="3" s="1"/>
  <c r="F216" i="3"/>
  <c r="P216" i="3" s="1"/>
  <c r="G216" i="3"/>
  <c r="Q216" i="3" s="1"/>
  <c r="H216" i="3"/>
  <c r="R216" i="3" s="1"/>
  <c r="I216" i="3"/>
  <c r="S216" i="3" s="1"/>
  <c r="A217" i="3"/>
  <c r="C217" i="3"/>
  <c r="M217" i="3" s="1"/>
  <c r="D217" i="3"/>
  <c r="N217" i="3" s="1"/>
  <c r="E217" i="3"/>
  <c r="O217" i="3" s="1"/>
  <c r="F217" i="3"/>
  <c r="P217" i="3" s="1"/>
  <c r="G217" i="3"/>
  <c r="Q217" i="3" s="1"/>
  <c r="H217" i="3"/>
  <c r="R217" i="3" s="1"/>
  <c r="I217" i="3"/>
  <c r="S217" i="3" s="1"/>
  <c r="A218" i="3"/>
  <c r="C218" i="3"/>
  <c r="M218" i="3" s="1"/>
  <c r="D218" i="3"/>
  <c r="N218" i="3" s="1"/>
  <c r="E218" i="3"/>
  <c r="O218" i="3" s="1"/>
  <c r="F218" i="3"/>
  <c r="P218" i="3" s="1"/>
  <c r="G218" i="3"/>
  <c r="Q218" i="3" s="1"/>
  <c r="H218" i="3"/>
  <c r="R218" i="3" s="1"/>
  <c r="I218" i="3"/>
  <c r="S218" i="3" s="1"/>
  <c r="A219" i="3"/>
  <c r="C219" i="3"/>
  <c r="M219" i="3" s="1"/>
  <c r="D219" i="3"/>
  <c r="N219" i="3" s="1"/>
  <c r="E219" i="3"/>
  <c r="O219" i="3" s="1"/>
  <c r="F219" i="3"/>
  <c r="P219" i="3" s="1"/>
  <c r="G219" i="3"/>
  <c r="Q219" i="3" s="1"/>
  <c r="H219" i="3"/>
  <c r="R219" i="3" s="1"/>
  <c r="I219" i="3"/>
  <c r="S219" i="3" s="1"/>
  <c r="A220" i="3"/>
  <c r="C220" i="3"/>
  <c r="M220" i="3" s="1"/>
  <c r="D220" i="3"/>
  <c r="N220" i="3" s="1"/>
  <c r="E220" i="3"/>
  <c r="O220" i="3" s="1"/>
  <c r="F220" i="3"/>
  <c r="P220" i="3" s="1"/>
  <c r="G220" i="3"/>
  <c r="Q220" i="3" s="1"/>
  <c r="H220" i="3"/>
  <c r="R220" i="3" s="1"/>
  <c r="I220" i="3"/>
  <c r="S220" i="3" s="1"/>
  <c r="A221" i="3"/>
  <c r="C221" i="3"/>
  <c r="M221" i="3" s="1"/>
  <c r="D221" i="3"/>
  <c r="N221" i="3" s="1"/>
  <c r="E221" i="3"/>
  <c r="O221" i="3" s="1"/>
  <c r="F221" i="3"/>
  <c r="P221" i="3" s="1"/>
  <c r="G221" i="3"/>
  <c r="Q221" i="3" s="1"/>
  <c r="H221" i="3"/>
  <c r="R221" i="3" s="1"/>
  <c r="I221" i="3"/>
  <c r="S221" i="3" s="1"/>
  <c r="A222" i="3"/>
  <c r="C222" i="3"/>
  <c r="M222" i="3" s="1"/>
  <c r="D222" i="3"/>
  <c r="N222" i="3" s="1"/>
  <c r="E222" i="3"/>
  <c r="O222" i="3" s="1"/>
  <c r="F222" i="3"/>
  <c r="P222" i="3" s="1"/>
  <c r="G222" i="3"/>
  <c r="Q222" i="3" s="1"/>
  <c r="H222" i="3"/>
  <c r="R222" i="3" s="1"/>
  <c r="I222" i="3"/>
  <c r="S222" i="3" s="1"/>
  <c r="A223" i="3"/>
  <c r="C223" i="3"/>
  <c r="M223" i="3" s="1"/>
  <c r="D223" i="3"/>
  <c r="N223" i="3" s="1"/>
  <c r="E223" i="3"/>
  <c r="O223" i="3" s="1"/>
  <c r="F223" i="3"/>
  <c r="P223" i="3" s="1"/>
  <c r="G223" i="3"/>
  <c r="Q223" i="3" s="1"/>
  <c r="H223" i="3"/>
  <c r="R223" i="3" s="1"/>
  <c r="I223" i="3"/>
  <c r="S223" i="3" s="1"/>
  <c r="A224" i="3"/>
  <c r="C224" i="3"/>
  <c r="M224" i="3" s="1"/>
  <c r="D224" i="3"/>
  <c r="N224" i="3" s="1"/>
  <c r="E224" i="3"/>
  <c r="O224" i="3" s="1"/>
  <c r="F224" i="3"/>
  <c r="P224" i="3" s="1"/>
  <c r="G224" i="3"/>
  <c r="Q224" i="3" s="1"/>
  <c r="H224" i="3"/>
  <c r="R224" i="3" s="1"/>
  <c r="I224" i="3"/>
  <c r="A225" i="3"/>
  <c r="C225" i="3"/>
  <c r="M225" i="3" s="1"/>
  <c r="D225" i="3"/>
  <c r="N225" i="3" s="1"/>
  <c r="E225" i="3"/>
  <c r="O225" i="3" s="1"/>
  <c r="F225" i="3"/>
  <c r="P225" i="3" s="1"/>
  <c r="G225" i="3"/>
  <c r="Q225" i="3" s="1"/>
  <c r="H225" i="3"/>
  <c r="R225" i="3" s="1"/>
  <c r="I225" i="3"/>
  <c r="S225" i="3" s="1"/>
  <c r="A226" i="3"/>
  <c r="C226" i="3"/>
  <c r="M226" i="3" s="1"/>
  <c r="D226" i="3"/>
  <c r="N226" i="3" s="1"/>
  <c r="E226" i="3"/>
  <c r="O226" i="3" s="1"/>
  <c r="F226" i="3"/>
  <c r="P226" i="3" s="1"/>
  <c r="G226" i="3"/>
  <c r="Q226" i="3" s="1"/>
  <c r="H226" i="3"/>
  <c r="R226" i="3" s="1"/>
  <c r="I226" i="3"/>
  <c r="S226" i="3" s="1"/>
  <c r="A227" i="3"/>
  <c r="C227" i="3"/>
  <c r="M227" i="3" s="1"/>
  <c r="D227" i="3"/>
  <c r="N227" i="3" s="1"/>
  <c r="E227" i="3"/>
  <c r="O227" i="3" s="1"/>
  <c r="F227" i="3"/>
  <c r="P227" i="3" s="1"/>
  <c r="G227" i="3"/>
  <c r="Q227" i="3" s="1"/>
  <c r="H227" i="3"/>
  <c r="R227" i="3" s="1"/>
  <c r="I227" i="3"/>
  <c r="S227" i="3" s="1"/>
  <c r="A228" i="3"/>
  <c r="C228" i="3"/>
  <c r="M228" i="3" s="1"/>
  <c r="D228" i="3"/>
  <c r="N228" i="3" s="1"/>
  <c r="E228" i="3"/>
  <c r="F228" i="3"/>
  <c r="P228" i="3" s="1"/>
  <c r="G228" i="3"/>
  <c r="Q228" i="3" s="1"/>
  <c r="H228" i="3"/>
  <c r="R228" i="3" s="1"/>
  <c r="I228" i="3"/>
  <c r="S228" i="3" s="1"/>
  <c r="A229" i="3"/>
  <c r="C229" i="3"/>
  <c r="M229" i="3" s="1"/>
  <c r="D229" i="3"/>
  <c r="N229" i="3" s="1"/>
  <c r="E229" i="3"/>
  <c r="O229" i="3" s="1"/>
  <c r="F229" i="3"/>
  <c r="P229" i="3" s="1"/>
  <c r="G229" i="3"/>
  <c r="Q229" i="3" s="1"/>
  <c r="H229" i="3"/>
  <c r="R229" i="3" s="1"/>
  <c r="I229" i="3"/>
  <c r="S229" i="3" s="1"/>
  <c r="A230" i="3"/>
  <c r="C230" i="3"/>
  <c r="D230" i="3"/>
  <c r="N230" i="3" s="1"/>
  <c r="E230" i="3"/>
  <c r="O230" i="3" s="1"/>
  <c r="F230" i="3"/>
  <c r="P230" i="3" s="1"/>
  <c r="G230" i="3"/>
  <c r="Q230" i="3" s="1"/>
  <c r="H230" i="3"/>
  <c r="R230" i="3" s="1"/>
  <c r="I230" i="3"/>
  <c r="S230" i="3" s="1"/>
  <c r="A231" i="3"/>
  <c r="C231" i="3"/>
  <c r="M231" i="3" s="1"/>
  <c r="D231" i="3"/>
  <c r="N231" i="3" s="1"/>
  <c r="E231" i="3"/>
  <c r="O231" i="3" s="1"/>
  <c r="F231" i="3"/>
  <c r="P231" i="3" s="1"/>
  <c r="G231" i="3"/>
  <c r="Q231" i="3" s="1"/>
  <c r="H231" i="3"/>
  <c r="R231" i="3" s="1"/>
  <c r="I231" i="3"/>
  <c r="S231" i="3" s="1"/>
  <c r="A232" i="3"/>
  <c r="C232" i="3"/>
  <c r="M232" i="3" s="1"/>
  <c r="D232" i="3"/>
  <c r="N232" i="3" s="1"/>
  <c r="E232" i="3"/>
  <c r="O232" i="3" s="1"/>
  <c r="F232" i="3"/>
  <c r="P232" i="3" s="1"/>
  <c r="G232" i="3"/>
  <c r="Q232" i="3" s="1"/>
  <c r="H232" i="3"/>
  <c r="R232" i="3" s="1"/>
  <c r="I232" i="3"/>
  <c r="S232" i="3" s="1"/>
  <c r="A233" i="3"/>
  <c r="C233" i="3"/>
  <c r="M233" i="3" s="1"/>
  <c r="D233" i="3"/>
  <c r="N233" i="3" s="1"/>
  <c r="E233" i="3"/>
  <c r="O233" i="3" s="1"/>
  <c r="F233" i="3"/>
  <c r="P233" i="3" s="1"/>
  <c r="G233" i="3"/>
  <c r="Q233" i="3" s="1"/>
  <c r="H233" i="3"/>
  <c r="R233" i="3" s="1"/>
  <c r="I233" i="3"/>
  <c r="S233" i="3" s="1"/>
  <c r="A234" i="3"/>
  <c r="C234" i="3"/>
  <c r="M234" i="3" s="1"/>
  <c r="D234" i="3"/>
  <c r="N234" i="3" s="1"/>
  <c r="E234" i="3"/>
  <c r="O234" i="3" s="1"/>
  <c r="F234" i="3"/>
  <c r="P234" i="3" s="1"/>
  <c r="G234" i="3"/>
  <c r="Q234" i="3" s="1"/>
  <c r="H234" i="3"/>
  <c r="R234" i="3" s="1"/>
  <c r="I234" i="3"/>
  <c r="S234" i="3" s="1"/>
  <c r="A235" i="3"/>
  <c r="C235" i="3"/>
  <c r="M235" i="3" s="1"/>
  <c r="D235" i="3"/>
  <c r="N235" i="3" s="1"/>
  <c r="E235" i="3"/>
  <c r="O235" i="3" s="1"/>
  <c r="F235" i="3"/>
  <c r="P235" i="3" s="1"/>
  <c r="G235" i="3"/>
  <c r="Q235" i="3" s="1"/>
  <c r="H235" i="3"/>
  <c r="R235" i="3" s="1"/>
  <c r="I235" i="3"/>
  <c r="S235" i="3" s="1"/>
  <c r="A236" i="3"/>
  <c r="C236" i="3"/>
  <c r="M236" i="3" s="1"/>
  <c r="D236" i="3"/>
  <c r="N236" i="3" s="1"/>
  <c r="E236" i="3"/>
  <c r="O236" i="3" s="1"/>
  <c r="F236" i="3"/>
  <c r="P236" i="3" s="1"/>
  <c r="G236" i="3"/>
  <c r="Q236" i="3" s="1"/>
  <c r="H236" i="3"/>
  <c r="R236" i="3" s="1"/>
  <c r="I236" i="3"/>
  <c r="S236" i="3" s="1"/>
  <c r="A237" i="3"/>
  <c r="C237" i="3"/>
  <c r="M237" i="3" s="1"/>
  <c r="D237" i="3"/>
  <c r="N237" i="3" s="1"/>
  <c r="E237" i="3"/>
  <c r="O237" i="3" s="1"/>
  <c r="F237" i="3"/>
  <c r="P237" i="3" s="1"/>
  <c r="G237" i="3"/>
  <c r="Q237" i="3" s="1"/>
  <c r="H237" i="3"/>
  <c r="R237" i="3" s="1"/>
  <c r="I237" i="3"/>
  <c r="S237" i="3" s="1"/>
  <c r="A238" i="3"/>
  <c r="C238" i="3"/>
  <c r="M238" i="3" s="1"/>
  <c r="D238" i="3"/>
  <c r="N238" i="3" s="1"/>
  <c r="E238" i="3"/>
  <c r="O238" i="3" s="1"/>
  <c r="F238" i="3"/>
  <c r="P238" i="3" s="1"/>
  <c r="G238" i="3"/>
  <c r="Q238" i="3" s="1"/>
  <c r="H238" i="3"/>
  <c r="R238" i="3" s="1"/>
  <c r="I238" i="3"/>
  <c r="S238" i="3" s="1"/>
  <c r="A239" i="3"/>
  <c r="C239" i="3"/>
  <c r="M239" i="3" s="1"/>
  <c r="D239" i="3"/>
  <c r="N239" i="3" s="1"/>
  <c r="E239" i="3"/>
  <c r="O239" i="3" s="1"/>
  <c r="F239" i="3"/>
  <c r="P239" i="3" s="1"/>
  <c r="G239" i="3"/>
  <c r="Q239" i="3" s="1"/>
  <c r="H239" i="3"/>
  <c r="R239" i="3" s="1"/>
  <c r="I239" i="3"/>
  <c r="S239" i="3" s="1"/>
  <c r="A240" i="3"/>
  <c r="C240" i="3"/>
  <c r="M240" i="3" s="1"/>
  <c r="D240" i="3"/>
  <c r="N240" i="3" s="1"/>
  <c r="E240" i="3"/>
  <c r="O240" i="3" s="1"/>
  <c r="F240" i="3"/>
  <c r="P240" i="3" s="1"/>
  <c r="G240" i="3"/>
  <c r="Q240" i="3" s="1"/>
  <c r="H240" i="3"/>
  <c r="R240" i="3" s="1"/>
  <c r="I240" i="3"/>
  <c r="S240" i="3" s="1"/>
  <c r="A241" i="3"/>
  <c r="C241" i="3"/>
  <c r="M241" i="3" s="1"/>
  <c r="D241" i="3"/>
  <c r="N241" i="3" s="1"/>
  <c r="E241" i="3"/>
  <c r="O241" i="3" s="1"/>
  <c r="F241" i="3"/>
  <c r="P241" i="3" s="1"/>
  <c r="G241" i="3"/>
  <c r="Q241" i="3" s="1"/>
  <c r="H241" i="3"/>
  <c r="R241" i="3" s="1"/>
  <c r="I241" i="3"/>
  <c r="S241" i="3" s="1"/>
  <c r="A242" i="3"/>
  <c r="C242" i="3"/>
  <c r="M242" i="3" s="1"/>
  <c r="D242" i="3"/>
  <c r="N242" i="3" s="1"/>
  <c r="E242" i="3"/>
  <c r="O242" i="3" s="1"/>
  <c r="F242" i="3"/>
  <c r="P242" i="3" s="1"/>
  <c r="G242" i="3"/>
  <c r="Q242" i="3" s="1"/>
  <c r="H242" i="3"/>
  <c r="R242" i="3" s="1"/>
  <c r="I242" i="3"/>
  <c r="S242" i="3" s="1"/>
  <c r="A243" i="3"/>
  <c r="C243" i="3"/>
  <c r="M243" i="3" s="1"/>
  <c r="D243" i="3"/>
  <c r="N243" i="3" s="1"/>
  <c r="E243" i="3"/>
  <c r="O243" i="3" s="1"/>
  <c r="F243" i="3"/>
  <c r="P243" i="3" s="1"/>
  <c r="G243" i="3"/>
  <c r="Q243" i="3" s="1"/>
  <c r="H243" i="3"/>
  <c r="R243" i="3" s="1"/>
  <c r="I243" i="3"/>
  <c r="S243" i="3" s="1"/>
  <c r="A244" i="3"/>
  <c r="C244" i="3"/>
  <c r="M244" i="3" s="1"/>
  <c r="D244" i="3"/>
  <c r="N244" i="3" s="1"/>
  <c r="E244" i="3"/>
  <c r="O244" i="3" s="1"/>
  <c r="F244" i="3"/>
  <c r="P244" i="3" s="1"/>
  <c r="G244" i="3"/>
  <c r="Q244" i="3" s="1"/>
  <c r="H244" i="3"/>
  <c r="R244" i="3" s="1"/>
  <c r="I244" i="3"/>
  <c r="S244" i="3" s="1"/>
  <c r="A245" i="3"/>
  <c r="C245" i="3"/>
  <c r="M245" i="3" s="1"/>
  <c r="D245" i="3"/>
  <c r="N245" i="3" s="1"/>
  <c r="E245" i="3"/>
  <c r="O245" i="3" s="1"/>
  <c r="F245" i="3"/>
  <c r="P245" i="3" s="1"/>
  <c r="G245" i="3"/>
  <c r="Q245" i="3" s="1"/>
  <c r="H245" i="3"/>
  <c r="R245" i="3" s="1"/>
  <c r="I245" i="3"/>
  <c r="S245" i="3" s="1"/>
  <c r="A246" i="3"/>
  <c r="C246" i="3"/>
  <c r="M246" i="3" s="1"/>
  <c r="D246" i="3"/>
  <c r="N246" i="3" s="1"/>
  <c r="E246" i="3"/>
  <c r="O246" i="3" s="1"/>
  <c r="F246" i="3"/>
  <c r="P246" i="3" s="1"/>
  <c r="G246" i="3"/>
  <c r="Q246" i="3" s="1"/>
  <c r="H246" i="3"/>
  <c r="R246" i="3" s="1"/>
  <c r="I246" i="3"/>
  <c r="S246" i="3" s="1"/>
  <c r="A247" i="3"/>
  <c r="C247" i="3"/>
  <c r="M247" i="3" s="1"/>
  <c r="D247" i="3"/>
  <c r="N247" i="3" s="1"/>
  <c r="E247" i="3"/>
  <c r="O247" i="3" s="1"/>
  <c r="F247" i="3"/>
  <c r="P247" i="3" s="1"/>
  <c r="G247" i="3"/>
  <c r="Q247" i="3" s="1"/>
  <c r="H247" i="3"/>
  <c r="R247" i="3" s="1"/>
  <c r="I247" i="3"/>
  <c r="S247" i="3" s="1"/>
  <c r="A248" i="3"/>
  <c r="C248" i="3"/>
  <c r="M248" i="3" s="1"/>
  <c r="D248" i="3"/>
  <c r="N248" i="3" s="1"/>
  <c r="E248" i="3"/>
  <c r="O248" i="3" s="1"/>
  <c r="F248" i="3"/>
  <c r="P248" i="3" s="1"/>
  <c r="G248" i="3"/>
  <c r="Q248" i="3" s="1"/>
  <c r="H248" i="3"/>
  <c r="R248" i="3" s="1"/>
  <c r="I248" i="3"/>
  <c r="S248" i="3" s="1"/>
  <c r="A249" i="3"/>
  <c r="C249" i="3"/>
  <c r="M249" i="3" s="1"/>
  <c r="D249" i="3"/>
  <c r="N249" i="3" s="1"/>
  <c r="E249" i="3"/>
  <c r="O249" i="3" s="1"/>
  <c r="F249" i="3"/>
  <c r="P249" i="3" s="1"/>
  <c r="G249" i="3"/>
  <c r="Q249" i="3" s="1"/>
  <c r="H249" i="3"/>
  <c r="R249" i="3" s="1"/>
  <c r="I249" i="3"/>
  <c r="S249" i="3" s="1"/>
  <c r="A250" i="3"/>
  <c r="C250" i="3"/>
  <c r="M250" i="3" s="1"/>
  <c r="D250" i="3"/>
  <c r="N250" i="3" s="1"/>
  <c r="E250" i="3"/>
  <c r="O250" i="3" s="1"/>
  <c r="F250" i="3"/>
  <c r="P250" i="3" s="1"/>
  <c r="G250" i="3"/>
  <c r="Q250" i="3" s="1"/>
  <c r="H250" i="3"/>
  <c r="R250" i="3" s="1"/>
  <c r="I250" i="3"/>
  <c r="S250" i="3" s="1"/>
  <c r="A251" i="3"/>
  <c r="C251" i="3"/>
  <c r="M251" i="3" s="1"/>
  <c r="D251" i="3"/>
  <c r="N251" i="3" s="1"/>
  <c r="E251" i="3"/>
  <c r="O251" i="3" s="1"/>
  <c r="F251" i="3"/>
  <c r="P251" i="3" s="1"/>
  <c r="G251" i="3"/>
  <c r="Q251" i="3" s="1"/>
  <c r="H251" i="3"/>
  <c r="R251" i="3" s="1"/>
  <c r="I251" i="3"/>
  <c r="S251" i="3" s="1"/>
  <c r="A252" i="3"/>
  <c r="C252" i="3"/>
  <c r="M252" i="3" s="1"/>
  <c r="D252" i="3"/>
  <c r="N252" i="3" s="1"/>
  <c r="E252" i="3"/>
  <c r="O252" i="3" s="1"/>
  <c r="F252" i="3"/>
  <c r="P252" i="3" s="1"/>
  <c r="G252" i="3"/>
  <c r="Q252" i="3" s="1"/>
  <c r="H252" i="3"/>
  <c r="R252" i="3" s="1"/>
  <c r="I252" i="3"/>
  <c r="S252" i="3" s="1"/>
  <c r="A253" i="3"/>
  <c r="C253" i="3"/>
  <c r="M253" i="3" s="1"/>
  <c r="D253" i="3"/>
  <c r="N253" i="3" s="1"/>
  <c r="E253" i="3"/>
  <c r="O253" i="3" s="1"/>
  <c r="F253" i="3"/>
  <c r="P253" i="3" s="1"/>
  <c r="G253" i="3"/>
  <c r="Q253" i="3" s="1"/>
  <c r="H253" i="3"/>
  <c r="R253" i="3" s="1"/>
  <c r="I253" i="3"/>
  <c r="S253" i="3" s="1"/>
  <c r="A254" i="3"/>
  <c r="C254" i="3"/>
  <c r="M254" i="3" s="1"/>
  <c r="D254" i="3"/>
  <c r="N254" i="3" s="1"/>
  <c r="E254" i="3"/>
  <c r="O254" i="3" s="1"/>
  <c r="F254" i="3"/>
  <c r="P254" i="3" s="1"/>
  <c r="G254" i="3"/>
  <c r="Q254" i="3" s="1"/>
  <c r="H254" i="3"/>
  <c r="R254" i="3" s="1"/>
  <c r="I254" i="3"/>
  <c r="S254" i="3" s="1"/>
  <c r="A255" i="3"/>
  <c r="C255" i="3"/>
  <c r="M255" i="3" s="1"/>
  <c r="D255" i="3"/>
  <c r="N255" i="3" s="1"/>
  <c r="E255" i="3"/>
  <c r="O255" i="3" s="1"/>
  <c r="F255" i="3"/>
  <c r="P255" i="3" s="1"/>
  <c r="G255" i="3"/>
  <c r="Q255" i="3" s="1"/>
  <c r="H255" i="3"/>
  <c r="R255" i="3" s="1"/>
  <c r="I255" i="3"/>
  <c r="S255" i="3" s="1"/>
  <c r="A256" i="3"/>
  <c r="C256" i="3"/>
  <c r="M256" i="3" s="1"/>
  <c r="D256" i="3"/>
  <c r="N256" i="3" s="1"/>
  <c r="E256" i="3"/>
  <c r="O256" i="3" s="1"/>
  <c r="F256" i="3"/>
  <c r="P256" i="3" s="1"/>
  <c r="G256" i="3"/>
  <c r="Q256" i="3" s="1"/>
  <c r="H256" i="3"/>
  <c r="R256" i="3" s="1"/>
  <c r="I256" i="3"/>
  <c r="S256" i="3" s="1"/>
  <c r="A257" i="3"/>
  <c r="C257" i="3"/>
  <c r="M257" i="3" s="1"/>
  <c r="D257" i="3"/>
  <c r="N257" i="3" s="1"/>
  <c r="E257" i="3"/>
  <c r="O257" i="3" s="1"/>
  <c r="F257" i="3"/>
  <c r="P257" i="3" s="1"/>
  <c r="G257" i="3"/>
  <c r="Q257" i="3" s="1"/>
  <c r="H257" i="3"/>
  <c r="R257" i="3" s="1"/>
  <c r="I257" i="3"/>
  <c r="S257" i="3" s="1"/>
  <c r="A258" i="3"/>
  <c r="C258" i="3"/>
  <c r="M258" i="3" s="1"/>
  <c r="D258" i="3"/>
  <c r="N258" i="3" s="1"/>
  <c r="E258" i="3"/>
  <c r="O258" i="3" s="1"/>
  <c r="F258" i="3"/>
  <c r="P258" i="3" s="1"/>
  <c r="G258" i="3"/>
  <c r="Q258" i="3" s="1"/>
  <c r="H258" i="3"/>
  <c r="R258" i="3" s="1"/>
  <c r="I258" i="3"/>
  <c r="S258" i="3" s="1"/>
  <c r="A259" i="3"/>
  <c r="C259" i="3"/>
  <c r="M259" i="3" s="1"/>
  <c r="D259" i="3"/>
  <c r="N259" i="3" s="1"/>
  <c r="E259" i="3"/>
  <c r="O259" i="3" s="1"/>
  <c r="F259" i="3"/>
  <c r="P259" i="3" s="1"/>
  <c r="G259" i="3"/>
  <c r="Q259" i="3" s="1"/>
  <c r="H259" i="3"/>
  <c r="R259" i="3" s="1"/>
  <c r="I259" i="3"/>
  <c r="S259" i="3" s="1"/>
  <c r="A260" i="3"/>
  <c r="C260" i="3"/>
  <c r="M260" i="3" s="1"/>
  <c r="D260" i="3"/>
  <c r="N260" i="3" s="1"/>
  <c r="E260" i="3"/>
  <c r="O260" i="3" s="1"/>
  <c r="F260" i="3"/>
  <c r="P260" i="3" s="1"/>
  <c r="G260" i="3"/>
  <c r="Q260" i="3" s="1"/>
  <c r="H260" i="3"/>
  <c r="R260" i="3" s="1"/>
  <c r="I260" i="3"/>
  <c r="S260" i="3" s="1"/>
  <c r="A261" i="3"/>
  <c r="C261" i="3"/>
  <c r="M261" i="3" s="1"/>
  <c r="D261" i="3"/>
  <c r="N261" i="3" s="1"/>
  <c r="E261" i="3"/>
  <c r="O261" i="3" s="1"/>
  <c r="F261" i="3"/>
  <c r="P261" i="3" s="1"/>
  <c r="G261" i="3"/>
  <c r="Q261" i="3" s="1"/>
  <c r="H261" i="3"/>
  <c r="R261" i="3" s="1"/>
  <c r="I261" i="3"/>
  <c r="S261" i="3" s="1"/>
  <c r="A262" i="3"/>
  <c r="C262" i="3"/>
  <c r="M262" i="3" s="1"/>
  <c r="D262" i="3"/>
  <c r="N262" i="3" s="1"/>
  <c r="E262" i="3"/>
  <c r="O262" i="3" s="1"/>
  <c r="F262" i="3"/>
  <c r="P262" i="3" s="1"/>
  <c r="G262" i="3"/>
  <c r="Q262" i="3" s="1"/>
  <c r="H262" i="3"/>
  <c r="R262" i="3" s="1"/>
  <c r="I262" i="3"/>
  <c r="S262" i="3" s="1"/>
  <c r="A263" i="3"/>
  <c r="C263" i="3"/>
  <c r="M263" i="3" s="1"/>
  <c r="D263" i="3"/>
  <c r="N263" i="3" s="1"/>
  <c r="E263" i="3"/>
  <c r="O263" i="3" s="1"/>
  <c r="F263" i="3"/>
  <c r="P263" i="3" s="1"/>
  <c r="G263" i="3"/>
  <c r="Q263" i="3" s="1"/>
  <c r="H263" i="3"/>
  <c r="R263" i="3" s="1"/>
  <c r="I263" i="3"/>
  <c r="S263" i="3" s="1"/>
  <c r="A264" i="3"/>
  <c r="C264" i="3"/>
  <c r="M264" i="3" s="1"/>
  <c r="D264" i="3"/>
  <c r="N264" i="3" s="1"/>
  <c r="E264" i="3"/>
  <c r="O264" i="3" s="1"/>
  <c r="F264" i="3"/>
  <c r="P264" i="3" s="1"/>
  <c r="G264" i="3"/>
  <c r="Q264" i="3" s="1"/>
  <c r="H264" i="3"/>
  <c r="R264" i="3" s="1"/>
  <c r="I264" i="3"/>
  <c r="S264" i="3" s="1"/>
  <c r="A265" i="3"/>
  <c r="C265" i="3"/>
  <c r="M265" i="3" s="1"/>
  <c r="D265" i="3"/>
  <c r="N265" i="3" s="1"/>
  <c r="E265" i="3"/>
  <c r="O265" i="3" s="1"/>
  <c r="F265" i="3"/>
  <c r="P265" i="3" s="1"/>
  <c r="G265" i="3"/>
  <c r="Q265" i="3" s="1"/>
  <c r="H265" i="3"/>
  <c r="R265" i="3" s="1"/>
  <c r="I265" i="3"/>
  <c r="S265" i="3" s="1"/>
  <c r="A266" i="3"/>
  <c r="C266" i="3"/>
  <c r="M266" i="3" s="1"/>
  <c r="D266" i="3"/>
  <c r="N266" i="3" s="1"/>
  <c r="E266" i="3"/>
  <c r="O266" i="3" s="1"/>
  <c r="F266" i="3"/>
  <c r="P266" i="3" s="1"/>
  <c r="G266" i="3"/>
  <c r="Q266" i="3" s="1"/>
  <c r="H266" i="3"/>
  <c r="R266" i="3" s="1"/>
  <c r="I266" i="3"/>
  <c r="S266" i="3" s="1"/>
  <c r="A267" i="3"/>
  <c r="C267" i="3"/>
  <c r="M267" i="3" s="1"/>
  <c r="D267" i="3"/>
  <c r="N267" i="3" s="1"/>
  <c r="E267" i="3"/>
  <c r="O267" i="3" s="1"/>
  <c r="F267" i="3"/>
  <c r="P267" i="3" s="1"/>
  <c r="G267" i="3"/>
  <c r="Q267" i="3" s="1"/>
  <c r="H267" i="3"/>
  <c r="R267" i="3" s="1"/>
  <c r="I267" i="3"/>
  <c r="S267" i="3" s="1"/>
  <c r="A268" i="3"/>
  <c r="C268" i="3"/>
  <c r="M268" i="3" s="1"/>
  <c r="D268" i="3"/>
  <c r="N268" i="3" s="1"/>
  <c r="E268" i="3"/>
  <c r="O268" i="3" s="1"/>
  <c r="F268" i="3"/>
  <c r="P268" i="3" s="1"/>
  <c r="G268" i="3"/>
  <c r="Q268" i="3" s="1"/>
  <c r="H268" i="3"/>
  <c r="R268" i="3" s="1"/>
  <c r="I268" i="3"/>
  <c r="S268" i="3" s="1"/>
  <c r="A269" i="3"/>
  <c r="C269" i="3"/>
  <c r="M269" i="3" s="1"/>
  <c r="D269" i="3"/>
  <c r="N269" i="3" s="1"/>
  <c r="E269" i="3"/>
  <c r="O269" i="3" s="1"/>
  <c r="F269" i="3"/>
  <c r="P269" i="3" s="1"/>
  <c r="G269" i="3"/>
  <c r="Q269" i="3" s="1"/>
  <c r="H269" i="3"/>
  <c r="R269" i="3" s="1"/>
  <c r="I269" i="3"/>
  <c r="S269" i="3" s="1"/>
  <c r="A270" i="3"/>
  <c r="C270" i="3"/>
  <c r="M270" i="3" s="1"/>
  <c r="D270" i="3"/>
  <c r="N270" i="3" s="1"/>
  <c r="E270" i="3"/>
  <c r="O270" i="3" s="1"/>
  <c r="F270" i="3"/>
  <c r="P270" i="3" s="1"/>
  <c r="G270" i="3"/>
  <c r="Q270" i="3" s="1"/>
  <c r="H270" i="3"/>
  <c r="R270" i="3" s="1"/>
  <c r="I270" i="3"/>
  <c r="S270" i="3" s="1"/>
  <c r="A271" i="3"/>
  <c r="C271" i="3"/>
  <c r="M271" i="3" s="1"/>
  <c r="D271" i="3"/>
  <c r="N271" i="3" s="1"/>
  <c r="E271" i="3"/>
  <c r="O271" i="3" s="1"/>
  <c r="F271" i="3"/>
  <c r="P271" i="3" s="1"/>
  <c r="G271" i="3"/>
  <c r="Q271" i="3" s="1"/>
  <c r="H271" i="3"/>
  <c r="R271" i="3" s="1"/>
  <c r="I271" i="3"/>
  <c r="S271" i="3" s="1"/>
  <c r="A272" i="3"/>
  <c r="C272" i="3"/>
  <c r="M272" i="3" s="1"/>
  <c r="D272" i="3"/>
  <c r="N272" i="3" s="1"/>
  <c r="E272" i="3"/>
  <c r="O272" i="3" s="1"/>
  <c r="F272" i="3"/>
  <c r="P272" i="3" s="1"/>
  <c r="G272" i="3"/>
  <c r="Q272" i="3" s="1"/>
  <c r="H272" i="3"/>
  <c r="R272" i="3" s="1"/>
  <c r="I272" i="3"/>
  <c r="S272" i="3" s="1"/>
  <c r="A273" i="3"/>
  <c r="C273" i="3"/>
  <c r="M273" i="3" s="1"/>
  <c r="D273" i="3"/>
  <c r="N273" i="3" s="1"/>
  <c r="E273" i="3"/>
  <c r="O273" i="3" s="1"/>
  <c r="F273" i="3"/>
  <c r="P273" i="3" s="1"/>
  <c r="G273" i="3"/>
  <c r="Q273" i="3" s="1"/>
  <c r="H273" i="3"/>
  <c r="R273" i="3" s="1"/>
  <c r="I273" i="3"/>
  <c r="S273" i="3" s="1"/>
  <c r="A274" i="3"/>
  <c r="C274" i="3"/>
  <c r="M274" i="3" s="1"/>
  <c r="D274" i="3"/>
  <c r="N274" i="3" s="1"/>
  <c r="E274" i="3"/>
  <c r="O274" i="3" s="1"/>
  <c r="F274" i="3"/>
  <c r="P274" i="3" s="1"/>
  <c r="G274" i="3"/>
  <c r="Q274" i="3" s="1"/>
  <c r="H274" i="3"/>
  <c r="R274" i="3" s="1"/>
  <c r="I274" i="3"/>
  <c r="S274" i="3" s="1"/>
  <c r="A275" i="3"/>
  <c r="C275" i="3"/>
  <c r="M275" i="3" s="1"/>
  <c r="D275" i="3"/>
  <c r="N275" i="3" s="1"/>
  <c r="E275" i="3"/>
  <c r="O275" i="3" s="1"/>
  <c r="F275" i="3"/>
  <c r="P275" i="3" s="1"/>
  <c r="G275" i="3"/>
  <c r="Q275" i="3" s="1"/>
  <c r="H275" i="3"/>
  <c r="R275" i="3" s="1"/>
  <c r="I275" i="3"/>
  <c r="S275" i="3" s="1"/>
  <c r="A276" i="3"/>
  <c r="C276" i="3"/>
  <c r="M276" i="3" s="1"/>
  <c r="D276" i="3"/>
  <c r="N276" i="3" s="1"/>
  <c r="E276" i="3"/>
  <c r="O276" i="3" s="1"/>
  <c r="F276" i="3"/>
  <c r="P276" i="3" s="1"/>
  <c r="G276" i="3"/>
  <c r="Q276" i="3" s="1"/>
  <c r="H276" i="3"/>
  <c r="R276" i="3" s="1"/>
  <c r="I276" i="3"/>
  <c r="S276" i="3" s="1"/>
  <c r="A277" i="3"/>
  <c r="C277" i="3"/>
  <c r="M277" i="3" s="1"/>
  <c r="D277" i="3"/>
  <c r="N277" i="3" s="1"/>
  <c r="E277" i="3"/>
  <c r="O277" i="3" s="1"/>
  <c r="F277" i="3"/>
  <c r="P277" i="3" s="1"/>
  <c r="G277" i="3"/>
  <c r="Q277" i="3" s="1"/>
  <c r="H277" i="3"/>
  <c r="R277" i="3" s="1"/>
  <c r="I277" i="3"/>
  <c r="S277" i="3" s="1"/>
  <c r="A278" i="3"/>
  <c r="C278" i="3"/>
  <c r="M278" i="3" s="1"/>
  <c r="D278" i="3"/>
  <c r="N278" i="3" s="1"/>
  <c r="E278" i="3"/>
  <c r="O278" i="3" s="1"/>
  <c r="F278" i="3"/>
  <c r="P278" i="3" s="1"/>
  <c r="G278" i="3"/>
  <c r="Q278" i="3" s="1"/>
  <c r="H278" i="3"/>
  <c r="R278" i="3" s="1"/>
  <c r="I278" i="3"/>
  <c r="S278" i="3" s="1"/>
  <c r="A279" i="3"/>
  <c r="C279" i="3"/>
  <c r="M279" i="3" s="1"/>
  <c r="D279" i="3"/>
  <c r="N279" i="3" s="1"/>
  <c r="E279" i="3"/>
  <c r="O279" i="3" s="1"/>
  <c r="F279" i="3"/>
  <c r="P279" i="3" s="1"/>
  <c r="G279" i="3"/>
  <c r="Q279" i="3" s="1"/>
  <c r="H279" i="3"/>
  <c r="R279" i="3" s="1"/>
  <c r="I279" i="3"/>
  <c r="S279" i="3" s="1"/>
  <c r="A280" i="3"/>
  <c r="C280" i="3"/>
  <c r="M280" i="3" s="1"/>
  <c r="D280" i="3"/>
  <c r="N280" i="3" s="1"/>
  <c r="E280" i="3"/>
  <c r="O280" i="3" s="1"/>
  <c r="F280" i="3"/>
  <c r="P280" i="3" s="1"/>
  <c r="G280" i="3"/>
  <c r="Q280" i="3" s="1"/>
  <c r="H280" i="3"/>
  <c r="R280" i="3" s="1"/>
  <c r="I280" i="3"/>
  <c r="S280" i="3" s="1"/>
  <c r="A281" i="3"/>
  <c r="C281" i="3"/>
  <c r="M281" i="3" s="1"/>
  <c r="D281" i="3"/>
  <c r="N281" i="3" s="1"/>
  <c r="E281" i="3"/>
  <c r="F281" i="3"/>
  <c r="P281" i="3" s="1"/>
  <c r="G281" i="3"/>
  <c r="Q281" i="3" s="1"/>
  <c r="H281" i="3"/>
  <c r="R281" i="3" s="1"/>
  <c r="I281" i="3"/>
  <c r="S281" i="3" s="1"/>
  <c r="A282" i="3"/>
  <c r="C282" i="3"/>
  <c r="M282" i="3" s="1"/>
  <c r="D282" i="3"/>
  <c r="N282" i="3" s="1"/>
  <c r="E282" i="3"/>
  <c r="O282" i="3" s="1"/>
  <c r="F282" i="3"/>
  <c r="P282" i="3" s="1"/>
  <c r="G282" i="3"/>
  <c r="Q282" i="3" s="1"/>
  <c r="H282" i="3"/>
  <c r="R282" i="3" s="1"/>
  <c r="I282" i="3"/>
  <c r="S282" i="3" s="1"/>
  <c r="A283" i="3"/>
  <c r="C283" i="3"/>
  <c r="M283" i="3" s="1"/>
  <c r="D283" i="3"/>
  <c r="N283" i="3" s="1"/>
  <c r="E283" i="3"/>
  <c r="O283" i="3" s="1"/>
  <c r="F283" i="3"/>
  <c r="P283" i="3" s="1"/>
  <c r="G283" i="3"/>
  <c r="Q283" i="3" s="1"/>
  <c r="H283" i="3"/>
  <c r="R283" i="3" s="1"/>
  <c r="I283" i="3"/>
  <c r="S283" i="3" s="1"/>
  <c r="A284" i="3"/>
  <c r="C284" i="3"/>
  <c r="M284" i="3" s="1"/>
  <c r="D284" i="3"/>
  <c r="N284" i="3" s="1"/>
  <c r="E284" i="3"/>
  <c r="O284" i="3" s="1"/>
  <c r="F284" i="3"/>
  <c r="P284" i="3" s="1"/>
  <c r="G284" i="3"/>
  <c r="Q284" i="3" s="1"/>
  <c r="H284" i="3"/>
  <c r="R284" i="3" s="1"/>
  <c r="I284" i="3"/>
  <c r="S284" i="3" s="1"/>
  <c r="A285" i="3"/>
  <c r="C285" i="3"/>
  <c r="M285" i="3" s="1"/>
  <c r="D285" i="3"/>
  <c r="N285" i="3" s="1"/>
  <c r="E285" i="3"/>
  <c r="O285" i="3" s="1"/>
  <c r="F285" i="3"/>
  <c r="P285" i="3" s="1"/>
  <c r="G285" i="3"/>
  <c r="Q285" i="3" s="1"/>
  <c r="H285" i="3"/>
  <c r="R285" i="3" s="1"/>
  <c r="I285" i="3"/>
  <c r="S285" i="3" s="1"/>
  <c r="A286" i="3"/>
  <c r="C286" i="3"/>
  <c r="M286" i="3" s="1"/>
  <c r="D286" i="3"/>
  <c r="N286" i="3" s="1"/>
  <c r="E286" i="3"/>
  <c r="O286" i="3" s="1"/>
  <c r="F286" i="3"/>
  <c r="P286" i="3" s="1"/>
  <c r="G286" i="3"/>
  <c r="Q286" i="3" s="1"/>
  <c r="H286" i="3"/>
  <c r="R286" i="3" s="1"/>
  <c r="I286" i="3"/>
  <c r="S286" i="3" s="1"/>
  <c r="A287" i="3"/>
  <c r="C287" i="3"/>
  <c r="M287" i="3" s="1"/>
  <c r="D287" i="3"/>
  <c r="N287" i="3" s="1"/>
  <c r="E287" i="3"/>
  <c r="O287" i="3" s="1"/>
  <c r="F287" i="3"/>
  <c r="P287" i="3" s="1"/>
  <c r="G287" i="3"/>
  <c r="Q287" i="3" s="1"/>
  <c r="H287" i="3"/>
  <c r="R287" i="3" s="1"/>
  <c r="I287" i="3"/>
  <c r="S287" i="3" s="1"/>
  <c r="A288" i="3"/>
  <c r="C288" i="3"/>
  <c r="M288" i="3" s="1"/>
  <c r="D288" i="3"/>
  <c r="N288" i="3" s="1"/>
  <c r="E288" i="3"/>
  <c r="O288" i="3" s="1"/>
  <c r="F288" i="3"/>
  <c r="P288" i="3" s="1"/>
  <c r="G288" i="3"/>
  <c r="Q288" i="3" s="1"/>
  <c r="H288" i="3"/>
  <c r="R288" i="3" s="1"/>
  <c r="I288" i="3"/>
  <c r="S288" i="3" s="1"/>
  <c r="A289" i="3"/>
  <c r="C289" i="3"/>
  <c r="M289" i="3" s="1"/>
  <c r="D289" i="3"/>
  <c r="N289" i="3" s="1"/>
  <c r="E289" i="3"/>
  <c r="O289" i="3" s="1"/>
  <c r="F289" i="3"/>
  <c r="P289" i="3" s="1"/>
  <c r="G289" i="3"/>
  <c r="Q289" i="3" s="1"/>
  <c r="H289" i="3"/>
  <c r="R289" i="3" s="1"/>
  <c r="I289" i="3"/>
  <c r="S289" i="3" s="1"/>
  <c r="A290" i="3"/>
  <c r="C290" i="3"/>
  <c r="M290" i="3" s="1"/>
  <c r="D290" i="3"/>
  <c r="N290" i="3" s="1"/>
  <c r="E290" i="3"/>
  <c r="O290" i="3" s="1"/>
  <c r="F290" i="3"/>
  <c r="P290" i="3" s="1"/>
  <c r="G290" i="3"/>
  <c r="Q290" i="3" s="1"/>
  <c r="H290" i="3"/>
  <c r="R290" i="3" s="1"/>
  <c r="I290" i="3"/>
  <c r="S290" i="3" s="1"/>
  <c r="A291" i="3"/>
  <c r="C291" i="3"/>
  <c r="M291" i="3" s="1"/>
  <c r="D291" i="3"/>
  <c r="N291" i="3" s="1"/>
  <c r="E291" i="3"/>
  <c r="O291" i="3" s="1"/>
  <c r="F291" i="3"/>
  <c r="P291" i="3" s="1"/>
  <c r="G291" i="3"/>
  <c r="Q291" i="3" s="1"/>
  <c r="H291" i="3"/>
  <c r="R291" i="3" s="1"/>
  <c r="I291" i="3"/>
  <c r="S291" i="3" s="1"/>
  <c r="A292" i="3"/>
  <c r="C292" i="3"/>
  <c r="M292" i="3" s="1"/>
  <c r="D292" i="3"/>
  <c r="N292" i="3" s="1"/>
  <c r="E292" i="3"/>
  <c r="O292" i="3" s="1"/>
  <c r="F292" i="3"/>
  <c r="P292" i="3" s="1"/>
  <c r="G292" i="3"/>
  <c r="Q292" i="3" s="1"/>
  <c r="H292" i="3"/>
  <c r="R292" i="3" s="1"/>
  <c r="I292" i="3"/>
  <c r="S292" i="3" s="1"/>
  <c r="A293" i="3"/>
  <c r="C293" i="3"/>
  <c r="M293" i="3" s="1"/>
  <c r="D293" i="3"/>
  <c r="N293" i="3" s="1"/>
  <c r="E293" i="3"/>
  <c r="O293" i="3" s="1"/>
  <c r="F293" i="3"/>
  <c r="P293" i="3" s="1"/>
  <c r="G293" i="3"/>
  <c r="Q293" i="3" s="1"/>
  <c r="H293" i="3"/>
  <c r="R293" i="3" s="1"/>
  <c r="I293" i="3"/>
  <c r="S293" i="3" s="1"/>
  <c r="A294" i="3"/>
  <c r="C294" i="3"/>
  <c r="M294" i="3" s="1"/>
  <c r="D294" i="3"/>
  <c r="N294" i="3" s="1"/>
  <c r="E294" i="3"/>
  <c r="O294" i="3" s="1"/>
  <c r="F294" i="3"/>
  <c r="P294" i="3" s="1"/>
  <c r="G294" i="3"/>
  <c r="Q294" i="3" s="1"/>
  <c r="H294" i="3"/>
  <c r="R294" i="3" s="1"/>
  <c r="I294" i="3"/>
  <c r="S294" i="3" s="1"/>
  <c r="A295" i="3"/>
  <c r="C295" i="3"/>
  <c r="M295" i="3" s="1"/>
  <c r="D295" i="3"/>
  <c r="N295" i="3" s="1"/>
  <c r="E295" i="3"/>
  <c r="O295" i="3" s="1"/>
  <c r="F295" i="3"/>
  <c r="P295" i="3" s="1"/>
  <c r="G295" i="3"/>
  <c r="Q295" i="3" s="1"/>
  <c r="H295" i="3"/>
  <c r="R295" i="3" s="1"/>
  <c r="I295" i="3"/>
  <c r="S295" i="3" s="1"/>
  <c r="A296" i="3"/>
  <c r="C296" i="3"/>
  <c r="M296" i="3" s="1"/>
  <c r="D296" i="3"/>
  <c r="N296" i="3" s="1"/>
  <c r="E296" i="3"/>
  <c r="O296" i="3" s="1"/>
  <c r="F296" i="3"/>
  <c r="P296" i="3" s="1"/>
  <c r="G296" i="3"/>
  <c r="Q296" i="3" s="1"/>
  <c r="H296" i="3"/>
  <c r="R296" i="3" s="1"/>
  <c r="I296" i="3"/>
  <c r="S296" i="3" s="1"/>
  <c r="A297" i="3"/>
  <c r="C297" i="3"/>
  <c r="M297" i="3" s="1"/>
  <c r="D297" i="3"/>
  <c r="N297" i="3" s="1"/>
  <c r="E297" i="3"/>
  <c r="O297" i="3" s="1"/>
  <c r="F297" i="3"/>
  <c r="P297" i="3" s="1"/>
  <c r="G297" i="3"/>
  <c r="Q297" i="3" s="1"/>
  <c r="H297" i="3"/>
  <c r="R297" i="3" s="1"/>
  <c r="I297" i="3"/>
  <c r="S297" i="3" s="1"/>
  <c r="A298" i="3"/>
  <c r="C298" i="3"/>
  <c r="M298" i="3" s="1"/>
  <c r="D298" i="3"/>
  <c r="N298" i="3" s="1"/>
  <c r="E298" i="3"/>
  <c r="O298" i="3" s="1"/>
  <c r="F298" i="3"/>
  <c r="P298" i="3" s="1"/>
  <c r="G298" i="3"/>
  <c r="Q298" i="3" s="1"/>
  <c r="H298" i="3"/>
  <c r="R298" i="3" s="1"/>
  <c r="I298" i="3"/>
  <c r="S298" i="3" s="1"/>
  <c r="A299" i="3"/>
  <c r="C299" i="3"/>
  <c r="M299" i="3" s="1"/>
  <c r="D299" i="3"/>
  <c r="N299" i="3" s="1"/>
  <c r="E299" i="3"/>
  <c r="O299" i="3" s="1"/>
  <c r="F299" i="3"/>
  <c r="P299" i="3" s="1"/>
  <c r="G299" i="3"/>
  <c r="Q299" i="3" s="1"/>
  <c r="H299" i="3"/>
  <c r="R299" i="3" s="1"/>
  <c r="I299" i="3"/>
  <c r="S299" i="3" s="1"/>
  <c r="A300" i="3"/>
  <c r="C300" i="3"/>
  <c r="M300" i="3" s="1"/>
  <c r="D300" i="3"/>
  <c r="N300" i="3" s="1"/>
  <c r="E300" i="3"/>
  <c r="O300" i="3" s="1"/>
  <c r="F300" i="3"/>
  <c r="P300" i="3" s="1"/>
  <c r="G300" i="3"/>
  <c r="Q300" i="3" s="1"/>
  <c r="H300" i="3"/>
  <c r="R300" i="3" s="1"/>
  <c r="I300" i="3"/>
  <c r="S300" i="3" s="1"/>
  <c r="A301" i="3"/>
  <c r="C301" i="3"/>
  <c r="M301" i="3" s="1"/>
  <c r="D301" i="3"/>
  <c r="N301" i="3" s="1"/>
  <c r="E301" i="3"/>
  <c r="O301" i="3" s="1"/>
  <c r="F301" i="3"/>
  <c r="P301" i="3" s="1"/>
  <c r="G301" i="3"/>
  <c r="Q301" i="3" s="1"/>
  <c r="H301" i="3"/>
  <c r="R301" i="3" s="1"/>
  <c r="I301" i="3"/>
  <c r="S301" i="3" s="1"/>
  <c r="A302" i="3"/>
  <c r="C302" i="3"/>
  <c r="M302" i="3" s="1"/>
  <c r="D302" i="3"/>
  <c r="N302" i="3" s="1"/>
  <c r="E302" i="3"/>
  <c r="O302" i="3" s="1"/>
  <c r="F302" i="3"/>
  <c r="P302" i="3" s="1"/>
  <c r="G302" i="3"/>
  <c r="Q302" i="3" s="1"/>
  <c r="H302" i="3"/>
  <c r="R302" i="3" s="1"/>
  <c r="I302" i="3"/>
  <c r="S302" i="3" s="1"/>
  <c r="A303" i="3"/>
  <c r="C303" i="3"/>
  <c r="M303" i="3" s="1"/>
  <c r="D303" i="3"/>
  <c r="N303" i="3" s="1"/>
  <c r="E303" i="3"/>
  <c r="O303" i="3" s="1"/>
  <c r="F303" i="3"/>
  <c r="P303" i="3" s="1"/>
  <c r="G303" i="3"/>
  <c r="Q303" i="3" s="1"/>
  <c r="H303" i="3"/>
  <c r="R303" i="3" s="1"/>
  <c r="I303" i="3"/>
  <c r="S303" i="3" s="1"/>
  <c r="A304" i="3"/>
  <c r="C304" i="3"/>
  <c r="M304" i="3" s="1"/>
  <c r="D304" i="3"/>
  <c r="N304" i="3" s="1"/>
  <c r="E304" i="3"/>
  <c r="O304" i="3" s="1"/>
  <c r="F304" i="3"/>
  <c r="P304" i="3" s="1"/>
  <c r="G304" i="3"/>
  <c r="Q304" i="3" s="1"/>
  <c r="H304" i="3"/>
  <c r="R304" i="3" s="1"/>
  <c r="I304" i="3"/>
  <c r="S304" i="3" s="1"/>
  <c r="A305" i="3"/>
  <c r="C305" i="3"/>
  <c r="M305" i="3" s="1"/>
  <c r="D305" i="3"/>
  <c r="N305" i="3" s="1"/>
  <c r="E305" i="3"/>
  <c r="O305" i="3" s="1"/>
  <c r="F305" i="3"/>
  <c r="P305" i="3" s="1"/>
  <c r="G305" i="3"/>
  <c r="Q305" i="3" s="1"/>
  <c r="H305" i="3"/>
  <c r="R305" i="3" s="1"/>
  <c r="I305" i="3"/>
  <c r="S305" i="3" s="1"/>
  <c r="A306" i="3"/>
  <c r="C306" i="3"/>
  <c r="M306" i="3" s="1"/>
  <c r="D306" i="3"/>
  <c r="N306" i="3" s="1"/>
  <c r="E306" i="3"/>
  <c r="O306" i="3" s="1"/>
  <c r="F306" i="3"/>
  <c r="P306" i="3" s="1"/>
  <c r="G306" i="3"/>
  <c r="Q306" i="3" s="1"/>
  <c r="H306" i="3"/>
  <c r="R306" i="3" s="1"/>
  <c r="I306" i="3"/>
  <c r="S306" i="3" s="1"/>
  <c r="A307" i="3"/>
  <c r="C307" i="3"/>
  <c r="M307" i="3" s="1"/>
  <c r="D307" i="3"/>
  <c r="N307" i="3" s="1"/>
  <c r="E307" i="3"/>
  <c r="O307" i="3" s="1"/>
  <c r="F307" i="3"/>
  <c r="P307" i="3" s="1"/>
  <c r="G307" i="3"/>
  <c r="Q307" i="3" s="1"/>
  <c r="H307" i="3"/>
  <c r="R307" i="3" s="1"/>
  <c r="I307" i="3"/>
  <c r="S307" i="3" s="1"/>
  <c r="A308" i="3"/>
  <c r="C308" i="3"/>
  <c r="M308" i="3" s="1"/>
  <c r="D308" i="3"/>
  <c r="N308" i="3" s="1"/>
  <c r="E308" i="3"/>
  <c r="O308" i="3" s="1"/>
  <c r="F308" i="3"/>
  <c r="P308" i="3" s="1"/>
  <c r="G308" i="3"/>
  <c r="Q308" i="3" s="1"/>
  <c r="H308" i="3"/>
  <c r="R308" i="3" s="1"/>
  <c r="I308" i="3"/>
  <c r="S308" i="3" s="1"/>
  <c r="A309" i="3"/>
  <c r="C309" i="3"/>
  <c r="M309" i="3" s="1"/>
  <c r="D309" i="3"/>
  <c r="N309" i="3" s="1"/>
  <c r="E309" i="3"/>
  <c r="O309" i="3" s="1"/>
  <c r="F309" i="3"/>
  <c r="P309" i="3" s="1"/>
  <c r="G309" i="3"/>
  <c r="Q309" i="3" s="1"/>
  <c r="H309" i="3"/>
  <c r="R309" i="3" s="1"/>
  <c r="I309" i="3"/>
  <c r="S309" i="3" s="1"/>
  <c r="A310" i="3"/>
  <c r="C310" i="3"/>
  <c r="M310" i="3" s="1"/>
  <c r="D310" i="3"/>
  <c r="N310" i="3" s="1"/>
  <c r="E310" i="3"/>
  <c r="O310" i="3" s="1"/>
  <c r="F310" i="3"/>
  <c r="P310" i="3" s="1"/>
  <c r="G310" i="3"/>
  <c r="Q310" i="3" s="1"/>
  <c r="H310" i="3"/>
  <c r="R310" i="3" s="1"/>
  <c r="I310" i="3"/>
  <c r="S310" i="3" s="1"/>
  <c r="A311" i="3"/>
  <c r="C311" i="3"/>
  <c r="M311" i="3" s="1"/>
  <c r="D311" i="3"/>
  <c r="N311" i="3" s="1"/>
  <c r="E311" i="3"/>
  <c r="O311" i="3" s="1"/>
  <c r="F311" i="3"/>
  <c r="P311" i="3" s="1"/>
  <c r="G311" i="3"/>
  <c r="Q311" i="3" s="1"/>
  <c r="H311" i="3"/>
  <c r="R311" i="3" s="1"/>
  <c r="I311" i="3"/>
  <c r="S311" i="3" s="1"/>
  <c r="A312" i="3"/>
  <c r="C312" i="3"/>
  <c r="M312" i="3" s="1"/>
  <c r="D312" i="3"/>
  <c r="N312" i="3" s="1"/>
  <c r="E312" i="3"/>
  <c r="O312" i="3" s="1"/>
  <c r="F312" i="3"/>
  <c r="P312" i="3" s="1"/>
  <c r="G312" i="3"/>
  <c r="Q312" i="3" s="1"/>
  <c r="H312" i="3"/>
  <c r="R312" i="3" s="1"/>
  <c r="I312" i="3"/>
  <c r="S312" i="3" s="1"/>
  <c r="A313" i="3"/>
  <c r="C313" i="3"/>
  <c r="M313" i="3" s="1"/>
  <c r="D313" i="3"/>
  <c r="N313" i="3" s="1"/>
  <c r="E313" i="3"/>
  <c r="O313" i="3" s="1"/>
  <c r="F313" i="3"/>
  <c r="P313" i="3" s="1"/>
  <c r="G313" i="3"/>
  <c r="Q313" i="3" s="1"/>
  <c r="H313" i="3"/>
  <c r="R313" i="3" s="1"/>
  <c r="I313" i="3"/>
  <c r="S313" i="3" s="1"/>
  <c r="A314" i="3"/>
  <c r="C314" i="3"/>
  <c r="M314" i="3" s="1"/>
  <c r="D314" i="3"/>
  <c r="N314" i="3" s="1"/>
  <c r="E314" i="3"/>
  <c r="O314" i="3" s="1"/>
  <c r="F314" i="3"/>
  <c r="P314" i="3" s="1"/>
  <c r="G314" i="3"/>
  <c r="Q314" i="3" s="1"/>
  <c r="H314" i="3"/>
  <c r="R314" i="3" s="1"/>
  <c r="I314" i="3"/>
  <c r="S314" i="3" s="1"/>
  <c r="A315" i="3"/>
  <c r="C315" i="3"/>
  <c r="M315" i="3" s="1"/>
  <c r="D315" i="3"/>
  <c r="N315" i="3" s="1"/>
  <c r="E315" i="3"/>
  <c r="O315" i="3" s="1"/>
  <c r="F315" i="3"/>
  <c r="P315" i="3" s="1"/>
  <c r="G315" i="3"/>
  <c r="Q315" i="3" s="1"/>
  <c r="H315" i="3"/>
  <c r="R315" i="3" s="1"/>
  <c r="I315" i="3"/>
  <c r="S315" i="3" s="1"/>
  <c r="A316" i="3"/>
  <c r="C316" i="3"/>
  <c r="M316" i="3" s="1"/>
  <c r="D316" i="3"/>
  <c r="N316" i="3" s="1"/>
  <c r="E316" i="3"/>
  <c r="O316" i="3" s="1"/>
  <c r="F316" i="3"/>
  <c r="P316" i="3" s="1"/>
  <c r="G316" i="3"/>
  <c r="Q316" i="3" s="1"/>
  <c r="H316" i="3"/>
  <c r="R316" i="3" s="1"/>
  <c r="I316" i="3"/>
  <c r="S316" i="3" s="1"/>
  <c r="A317" i="3"/>
  <c r="C317" i="3"/>
  <c r="M317" i="3" s="1"/>
  <c r="D317" i="3"/>
  <c r="N317" i="3" s="1"/>
  <c r="E317" i="3"/>
  <c r="O317" i="3" s="1"/>
  <c r="F317" i="3"/>
  <c r="P317" i="3" s="1"/>
  <c r="G317" i="3"/>
  <c r="Q317" i="3" s="1"/>
  <c r="H317" i="3"/>
  <c r="R317" i="3" s="1"/>
  <c r="I317" i="3"/>
  <c r="S317" i="3" s="1"/>
  <c r="A318" i="3"/>
  <c r="C318" i="3"/>
  <c r="M318" i="3" s="1"/>
  <c r="D318" i="3"/>
  <c r="N318" i="3" s="1"/>
  <c r="E318" i="3"/>
  <c r="O318" i="3" s="1"/>
  <c r="F318" i="3"/>
  <c r="P318" i="3" s="1"/>
  <c r="G318" i="3"/>
  <c r="Q318" i="3" s="1"/>
  <c r="H318" i="3"/>
  <c r="R318" i="3" s="1"/>
  <c r="I318" i="3"/>
  <c r="S318" i="3" s="1"/>
  <c r="A319" i="3"/>
  <c r="C319" i="3"/>
  <c r="M319" i="3" s="1"/>
  <c r="D319" i="3"/>
  <c r="N319" i="3" s="1"/>
  <c r="E319" i="3"/>
  <c r="O319" i="3" s="1"/>
  <c r="F319" i="3"/>
  <c r="P319" i="3" s="1"/>
  <c r="G319" i="3"/>
  <c r="Q319" i="3" s="1"/>
  <c r="H319" i="3"/>
  <c r="R319" i="3" s="1"/>
  <c r="I319" i="3"/>
  <c r="S319" i="3" s="1"/>
  <c r="A320" i="3"/>
  <c r="C320" i="3"/>
  <c r="M320" i="3" s="1"/>
  <c r="D320" i="3"/>
  <c r="N320" i="3" s="1"/>
  <c r="E320" i="3"/>
  <c r="O320" i="3" s="1"/>
  <c r="F320" i="3"/>
  <c r="P320" i="3" s="1"/>
  <c r="G320" i="3"/>
  <c r="Q320" i="3" s="1"/>
  <c r="H320" i="3"/>
  <c r="R320" i="3" s="1"/>
  <c r="I320" i="3"/>
  <c r="S320" i="3" s="1"/>
  <c r="A321" i="3"/>
  <c r="C321" i="3"/>
  <c r="M321" i="3" s="1"/>
  <c r="D321" i="3"/>
  <c r="N321" i="3" s="1"/>
  <c r="E321" i="3"/>
  <c r="O321" i="3" s="1"/>
  <c r="F321" i="3"/>
  <c r="P321" i="3" s="1"/>
  <c r="G321" i="3"/>
  <c r="Q321" i="3" s="1"/>
  <c r="H321" i="3"/>
  <c r="R321" i="3" s="1"/>
  <c r="I321" i="3"/>
  <c r="S321" i="3" s="1"/>
  <c r="A322" i="3"/>
  <c r="C322" i="3"/>
  <c r="M322" i="3" s="1"/>
  <c r="D322" i="3"/>
  <c r="N322" i="3" s="1"/>
  <c r="E322" i="3"/>
  <c r="O322" i="3" s="1"/>
  <c r="F322" i="3"/>
  <c r="P322" i="3" s="1"/>
  <c r="G322" i="3"/>
  <c r="Q322" i="3" s="1"/>
  <c r="H322" i="3"/>
  <c r="R322" i="3" s="1"/>
  <c r="I322" i="3"/>
  <c r="S322" i="3" s="1"/>
  <c r="A323" i="3"/>
  <c r="C323" i="3"/>
  <c r="M323" i="3" s="1"/>
  <c r="D323" i="3"/>
  <c r="N323" i="3" s="1"/>
  <c r="E323" i="3"/>
  <c r="O323" i="3" s="1"/>
  <c r="F323" i="3"/>
  <c r="P323" i="3" s="1"/>
  <c r="G323" i="3"/>
  <c r="Q323" i="3" s="1"/>
  <c r="H323" i="3"/>
  <c r="R323" i="3" s="1"/>
  <c r="I323" i="3"/>
  <c r="S323" i="3" s="1"/>
  <c r="A324" i="3"/>
  <c r="C324" i="3"/>
  <c r="M324" i="3" s="1"/>
  <c r="D324" i="3"/>
  <c r="N324" i="3" s="1"/>
  <c r="E324" i="3"/>
  <c r="O324" i="3" s="1"/>
  <c r="F324" i="3"/>
  <c r="P324" i="3" s="1"/>
  <c r="G324" i="3"/>
  <c r="Q324" i="3" s="1"/>
  <c r="H324" i="3"/>
  <c r="R324" i="3" s="1"/>
  <c r="I324" i="3"/>
  <c r="S324" i="3" s="1"/>
  <c r="A325" i="3"/>
  <c r="C325" i="3"/>
  <c r="M325" i="3" s="1"/>
  <c r="D325" i="3"/>
  <c r="N325" i="3" s="1"/>
  <c r="E325" i="3"/>
  <c r="O325" i="3" s="1"/>
  <c r="F325" i="3"/>
  <c r="P325" i="3" s="1"/>
  <c r="G325" i="3"/>
  <c r="Q325" i="3" s="1"/>
  <c r="H325" i="3"/>
  <c r="R325" i="3" s="1"/>
  <c r="I325" i="3"/>
  <c r="S325" i="3" s="1"/>
  <c r="A326" i="3"/>
  <c r="C326" i="3"/>
  <c r="M326" i="3" s="1"/>
  <c r="D326" i="3"/>
  <c r="N326" i="3" s="1"/>
  <c r="E326" i="3"/>
  <c r="O326" i="3" s="1"/>
  <c r="F326" i="3"/>
  <c r="P326" i="3" s="1"/>
  <c r="G326" i="3"/>
  <c r="Q326" i="3" s="1"/>
  <c r="H326" i="3"/>
  <c r="R326" i="3" s="1"/>
  <c r="I326" i="3"/>
  <c r="S326" i="3" s="1"/>
  <c r="A327" i="3"/>
  <c r="C327" i="3"/>
  <c r="M327" i="3" s="1"/>
  <c r="D327" i="3"/>
  <c r="N327" i="3" s="1"/>
  <c r="E327" i="3"/>
  <c r="O327" i="3" s="1"/>
  <c r="F327" i="3"/>
  <c r="P327" i="3" s="1"/>
  <c r="G327" i="3"/>
  <c r="Q327" i="3" s="1"/>
  <c r="H327" i="3"/>
  <c r="R327" i="3" s="1"/>
  <c r="I327" i="3"/>
  <c r="S327" i="3" s="1"/>
  <c r="A328" i="3"/>
  <c r="C328" i="3"/>
  <c r="M328" i="3" s="1"/>
  <c r="D328" i="3"/>
  <c r="N328" i="3" s="1"/>
  <c r="E328" i="3"/>
  <c r="O328" i="3" s="1"/>
  <c r="F328" i="3"/>
  <c r="P328" i="3" s="1"/>
  <c r="G328" i="3"/>
  <c r="Q328" i="3" s="1"/>
  <c r="H328" i="3"/>
  <c r="R328" i="3" s="1"/>
  <c r="I328" i="3"/>
  <c r="S328" i="3" s="1"/>
  <c r="A329" i="3"/>
  <c r="C329" i="3"/>
  <c r="M329" i="3" s="1"/>
  <c r="D329" i="3"/>
  <c r="N329" i="3" s="1"/>
  <c r="E329" i="3"/>
  <c r="O329" i="3" s="1"/>
  <c r="F329" i="3"/>
  <c r="P329" i="3" s="1"/>
  <c r="G329" i="3"/>
  <c r="Q329" i="3" s="1"/>
  <c r="H329" i="3"/>
  <c r="R329" i="3" s="1"/>
  <c r="I329" i="3"/>
  <c r="S329" i="3" s="1"/>
  <c r="A330" i="3"/>
  <c r="C330" i="3"/>
  <c r="M330" i="3" s="1"/>
  <c r="D330" i="3"/>
  <c r="N330" i="3" s="1"/>
  <c r="E330" i="3"/>
  <c r="O330" i="3" s="1"/>
  <c r="F330" i="3"/>
  <c r="P330" i="3" s="1"/>
  <c r="G330" i="3"/>
  <c r="Q330" i="3" s="1"/>
  <c r="H330" i="3"/>
  <c r="R330" i="3" s="1"/>
  <c r="I330" i="3"/>
  <c r="S330" i="3" s="1"/>
  <c r="A331" i="3"/>
  <c r="C331" i="3"/>
  <c r="M331" i="3" s="1"/>
  <c r="D331" i="3"/>
  <c r="N331" i="3" s="1"/>
  <c r="E331" i="3"/>
  <c r="O331" i="3" s="1"/>
  <c r="F331" i="3"/>
  <c r="P331" i="3" s="1"/>
  <c r="G331" i="3"/>
  <c r="Q331" i="3" s="1"/>
  <c r="H331" i="3"/>
  <c r="R331" i="3" s="1"/>
  <c r="I331" i="3"/>
  <c r="S331" i="3" s="1"/>
  <c r="A332" i="3"/>
  <c r="C332" i="3"/>
  <c r="M332" i="3" s="1"/>
  <c r="D332" i="3"/>
  <c r="N332" i="3" s="1"/>
  <c r="E332" i="3"/>
  <c r="O332" i="3" s="1"/>
  <c r="F332" i="3"/>
  <c r="P332" i="3" s="1"/>
  <c r="G332" i="3"/>
  <c r="Q332" i="3" s="1"/>
  <c r="H332" i="3"/>
  <c r="R332" i="3" s="1"/>
  <c r="I332" i="3"/>
  <c r="S332" i="3" s="1"/>
  <c r="A333" i="3"/>
  <c r="C333" i="3"/>
  <c r="M333" i="3" s="1"/>
  <c r="D333" i="3"/>
  <c r="N333" i="3" s="1"/>
  <c r="E333" i="3"/>
  <c r="O333" i="3" s="1"/>
  <c r="F333" i="3"/>
  <c r="P333" i="3" s="1"/>
  <c r="G333" i="3"/>
  <c r="Q333" i="3" s="1"/>
  <c r="H333" i="3"/>
  <c r="R333" i="3" s="1"/>
  <c r="I333" i="3"/>
  <c r="S333" i="3" s="1"/>
  <c r="A334" i="3"/>
  <c r="C334" i="3"/>
  <c r="M334" i="3" s="1"/>
  <c r="D334" i="3"/>
  <c r="N334" i="3" s="1"/>
  <c r="E334" i="3"/>
  <c r="O334" i="3" s="1"/>
  <c r="F334" i="3"/>
  <c r="P334" i="3" s="1"/>
  <c r="G334" i="3"/>
  <c r="Q334" i="3" s="1"/>
  <c r="H334" i="3"/>
  <c r="R334" i="3" s="1"/>
  <c r="I334" i="3"/>
  <c r="S334" i="3" s="1"/>
  <c r="A335" i="3"/>
  <c r="C335" i="3"/>
  <c r="M335" i="3" s="1"/>
  <c r="D335" i="3"/>
  <c r="N335" i="3" s="1"/>
  <c r="E335" i="3"/>
  <c r="O335" i="3" s="1"/>
  <c r="F335" i="3"/>
  <c r="P335" i="3" s="1"/>
  <c r="G335" i="3"/>
  <c r="Q335" i="3" s="1"/>
  <c r="H335" i="3"/>
  <c r="R335" i="3" s="1"/>
  <c r="I335" i="3"/>
  <c r="S335" i="3" s="1"/>
  <c r="A336" i="3"/>
  <c r="C336" i="3"/>
  <c r="M336" i="3" s="1"/>
  <c r="D336" i="3"/>
  <c r="N336" i="3" s="1"/>
  <c r="E336" i="3"/>
  <c r="O336" i="3" s="1"/>
  <c r="F336" i="3"/>
  <c r="P336" i="3" s="1"/>
  <c r="G336" i="3"/>
  <c r="Q336" i="3" s="1"/>
  <c r="H336" i="3"/>
  <c r="R336" i="3" s="1"/>
  <c r="I336" i="3"/>
  <c r="S336" i="3" s="1"/>
  <c r="A337" i="3"/>
  <c r="C337" i="3"/>
  <c r="M337" i="3" s="1"/>
  <c r="D337" i="3"/>
  <c r="N337" i="3" s="1"/>
  <c r="E337" i="3"/>
  <c r="O337" i="3" s="1"/>
  <c r="F337" i="3"/>
  <c r="P337" i="3" s="1"/>
  <c r="G337" i="3"/>
  <c r="Q337" i="3" s="1"/>
  <c r="H337" i="3"/>
  <c r="R337" i="3" s="1"/>
  <c r="I337" i="3"/>
  <c r="S337" i="3" s="1"/>
  <c r="A338" i="3"/>
  <c r="C338" i="3"/>
  <c r="M338" i="3" s="1"/>
  <c r="D338" i="3"/>
  <c r="N338" i="3" s="1"/>
  <c r="E338" i="3"/>
  <c r="O338" i="3" s="1"/>
  <c r="F338" i="3"/>
  <c r="P338" i="3" s="1"/>
  <c r="G338" i="3"/>
  <c r="Q338" i="3" s="1"/>
  <c r="H338" i="3"/>
  <c r="R338" i="3" s="1"/>
  <c r="I338" i="3"/>
  <c r="S338" i="3" s="1"/>
  <c r="A339" i="3"/>
  <c r="C339" i="3"/>
  <c r="M339" i="3" s="1"/>
  <c r="D339" i="3"/>
  <c r="N339" i="3" s="1"/>
  <c r="E339" i="3"/>
  <c r="O339" i="3" s="1"/>
  <c r="F339" i="3"/>
  <c r="P339" i="3" s="1"/>
  <c r="G339" i="3"/>
  <c r="Q339" i="3" s="1"/>
  <c r="H339" i="3"/>
  <c r="R339" i="3" s="1"/>
  <c r="I339" i="3"/>
  <c r="S339" i="3" s="1"/>
  <c r="A340" i="3"/>
  <c r="C340" i="3"/>
  <c r="M340" i="3" s="1"/>
  <c r="D340" i="3"/>
  <c r="N340" i="3" s="1"/>
  <c r="E340" i="3"/>
  <c r="O340" i="3" s="1"/>
  <c r="F340" i="3"/>
  <c r="P340" i="3" s="1"/>
  <c r="G340" i="3"/>
  <c r="Q340" i="3" s="1"/>
  <c r="H340" i="3"/>
  <c r="R340" i="3" s="1"/>
  <c r="I340" i="3"/>
  <c r="S340" i="3" s="1"/>
  <c r="A341" i="3"/>
  <c r="C341" i="3"/>
  <c r="M341" i="3" s="1"/>
  <c r="D341" i="3"/>
  <c r="N341" i="3" s="1"/>
  <c r="E341" i="3"/>
  <c r="O341" i="3" s="1"/>
  <c r="F341" i="3"/>
  <c r="P341" i="3" s="1"/>
  <c r="G341" i="3"/>
  <c r="Q341" i="3" s="1"/>
  <c r="H341" i="3"/>
  <c r="R341" i="3" s="1"/>
  <c r="I341" i="3"/>
  <c r="S341" i="3" s="1"/>
  <c r="A342" i="3"/>
  <c r="C342" i="3"/>
  <c r="M342" i="3" s="1"/>
  <c r="D342" i="3"/>
  <c r="N342" i="3" s="1"/>
  <c r="E342" i="3"/>
  <c r="O342" i="3" s="1"/>
  <c r="F342" i="3"/>
  <c r="P342" i="3" s="1"/>
  <c r="G342" i="3"/>
  <c r="Q342" i="3" s="1"/>
  <c r="H342" i="3"/>
  <c r="R342" i="3" s="1"/>
  <c r="I342" i="3"/>
  <c r="S342" i="3" s="1"/>
  <c r="A343" i="3"/>
  <c r="C343" i="3"/>
  <c r="M343" i="3" s="1"/>
  <c r="D343" i="3"/>
  <c r="N343" i="3" s="1"/>
  <c r="E343" i="3"/>
  <c r="O343" i="3" s="1"/>
  <c r="F343" i="3"/>
  <c r="P343" i="3" s="1"/>
  <c r="G343" i="3"/>
  <c r="Q343" i="3" s="1"/>
  <c r="H343" i="3"/>
  <c r="R343" i="3" s="1"/>
  <c r="I343" i="3"/>
  <c r="S343" i="3" s="1"/>
  <c r="A344" i="3"/>
  <c r="C344" i="3"/>
  <c r="M344" i="3" s="1"/>
  <c r="D344" i="3"/>
  <c r="N344" i="3" s="1"/>
  <c r="E344" i="3"/>
  <c r="O344" i="3" s="1"/>
  <c r="F344" i="3"/>
  <c r="P344" i="3" s="1"/>
  <c r="G344" i="3"/>
  <c r="Q344" i="3" s="1"/>
  <c r="H344" i="3"/>
  <c r="R344" i="3" s="1"/>
  <c r="I344" i="3"/>
  <c r="S344" i="3" s="1"/>
  <c r="A345" i="3"/>
  <c r="C345" i="3"/>
  <c r="M345" i="3" s="1"/>
  <c r="D345" i="3"/>
  <c r="N345" i="3" s="1"/>
  <c r="E345" i="3"/>
  <c r="O345" i="3" s="1"/>
  <c r="F345" i="3"/>
  <c r="P345" i="3" s="1"/>
  <c r="G345" i="3"/>
  <c r="Q345" i="3" s="1"/>
  <c r="H345" i="3"/>
  <c r="R345" i="3" s="1"/>
  <c r="I345" i="3"/>
  <c r="S345" i="3" s="1"/>
  <c r="A346" i="3"/>
  <c r="C346" i="3"/>
  <c r="M346" i="3" s="1"/>
  <c r="D346" i="3"/>
  <c r="N346" i="3" s="1"/>
  <c r="E346" i="3"/>
  <c r="O346" i="3" s="1"/>
  <c r="F346" i="3"/>
  <c r="P346" i="3" s="1"/>
  <c r="G346" i="3"/>
  <c r="Q346" i="3" s="1"/>
  <c r="H346" i="3"/>
  <c r="R346" i="3" s="1"/>
  <c r="I346" i="3"/>
  <c r="S346" i="3" s="1"/>
  <c r="A347" i="3"/>
  <c r="C347" i="3"/>
  <c r="D347" i="3"/>
  <c r="N347" i="3" s="1"/>
  <c r="E347" i="3"/>
  <c r="O347" i="3" s="1"/>
  <c r="F347" i="3"/>
  <c r="P347" i="3" s="1"/>
  <c r="G347" i="3"/>
  <c r="Q347" i="3" s="1"/>
  <c r="H347" i="3"/>
  <c r="R347" i="3" s="1"/>
  <c r="I347" i="3"/>
  <c r="S347" i="3" s="1"/>
  <c r="A348" i="3"/>
  <c r="C348" i="3"/>
  <c r="M348" i="3" s="1"/>
  <c r="D348" i="3"/>
  <c r="N348" i="3" s="1"/>
  <c r="E348" i="3"/>
  <c r="O348" i="3" s="1"/>
  <c r="F348" i="3"/>
  <c r="P348" i="3" s="1"/>
  <c r="G348" i="3"/>
  <c r="Q348" i="3" s="1"/>
  <c r="H348" i="3"/>
  <c r="R348" i="3" s="1"/>
  <c r="I348" i="3"/>
  <c r="S348" i="3" s="1"/>
  <c r="A349" i="3"/>
  <c r="C349" i="3"/>
  <c r="M349" i="3" s="1"/>
  <c r="D349" i="3"/>
  <c r="N349" i="3" s="1"/>
  <c r="E349" i="3"/>
  <c r="O349" i="3" s="1"/>
  <c r="F349" i="3"/>
  <c r="P349" i="3" s="1"/>
  <c r="G349" i="3"/>
  <c r="Q349" i="3" s="1"/>
  <c r="H349" i="3"/>
  <c r="R349" i="3" s="1"/>
  <c r="I349" i="3"/>
  <c r="S349" i="3" s="1"/>
  <c r="A350" i="3"/>
  <c r="C350" i="3"/>
  <c r="M350" i="3" s="1"/>
  <c r="D350" i="3"/>
  <c r="N350" i="3" s="1"/>
  <c r="E350" i="3"/>
  <c r="O350" i="3" s="1"/>
  <c r="F350" i="3"/>
  <c r="P350" i="3" s="1"/>
  <c r="G350" i="3"/>
  <c r="Q350" i="3" s="1"/>
  <c r="H350" i="3"/>
  <c r="R350" i="3" s="1"/>
  <c r="I350" i="3"/>
  <c r="S350" i="3" s="1"/>
  <c r="A351" i="3"/>
  <c r="C351" i="3"/>
  <c r="M351" i="3" s="1"/>
  <c r="D351" i="3"/>
  <c r="N351" i="3" s="1"/>
  <c r="E351" i="3"/>
  <c r="O351" i="3" s="1"/>
  <c r="F351" i="3"/>
  <c r="P351" i="3" s="1"/>
  <c r="G351" i="3"/>
  <c r="Q351" i="3" s="1"/>
  <c r="H351" i="3"/>
  <c r="R351" i="3" s="1"/>
  <c r="I351" i="3"/>
  <c r="S351" i="3" s="1"/>
  <c r="A352" i="3"/>
  <c r="C352" i="3"/>
  <c r="M352" i="3" s="1"/>
  <c r="D352" i="3"/>
  <c r="N352" i="3" s="1"/>
  <c r="E352" i="3"/>
  <c r="O352" i="3" s="1"/>
  <c r="F352" i="3"/>
  <c r="P352" i="3" s="1"/>
  <c r="G352" i="3"/>
  <c r="Q352" i="3" s="1"/>
  <c r="H352" i="3"/>
  <c r="R352" i="3" s="1"/>
  <c r="I352" i="3"/>
  <c r="S352" i="3" s="1"/>
  <c r="A353" i="3"/>
  <c r="C353" i="3"/>
  <c r="M353" i="3" s="1"/>
  <c r="D353" i="3"/>
  <c r="N353" i="3" s="1"/>
  <c r="E353" i="3"/>
  <c r="O353" i="3" s="1"/>
  <c r="F353" i="3"/>
  <c r="P353" i="3" s="1"/>
  <c r="G353" i="3"/>
  <c r="Q353" i="3" s="1"/>
  <c r="H353" i="3"/>
  <c r="R353" i="3" s="1"/>
  <c r="I353" i="3"/>
  <c r="S353" i="3" s="1"/>
  <c r="A354" i="3"/>
  <c r="C354" i="3"/>
  <c r="M354" i="3" s="1"/>
  <c r="D354" i="3"/>
  <c r="N354" i="3" s="1"/>
  <c r="E354" i="3"/>
  <c r="O354" i="3" s="1"/>
  <c r="F354" i="3"/>
  <c r="P354" i="3" s="1"/>
  <c r="G354" i="3"/>
  <c r="Q354" i="3" s="1"/>
  <c r="H354" i="3"/>
  <c r="R354" i="3" s="1"/>
  <c r="I354" i="3"/>
  <c r="S354" i="3" s="1"/>
  <c r="A355" i="3"/>
  <c r="C355" i="3"/>
  <c r="M355" i="3" s="1"/>
  <c r="D355" i="3"/>
  <c r="N355" i="3" s="1"/>
  <c r="E355" i="3"/>
  <c r="O355" i="3" s="1"/>
  <c r="F355" i="3"/>
  <c r="P355" i="3" s="1"/>
  <c r="G355" i="3"/>
  <c r="Q355" i="3" s="1"/>
  <c r="H355" i="3"/>
  <c r="R355" i="3" s="1"/>
  <c r="I355" i="3"/>
  <c r="S355" i="3" s="1"/>
  <c r="A356" i="3"/>
  <c r="C356" i="3"/>
  <c r="M356" i="3" s="1"/>
  <c r="D356" i="3"/>
  <c r="N356" i="3" s="1"/>
  <c r="E356" i="3"/>
  <c r="O356" i="3" s="1"/>
  <c r="F356" i="3"/>
  <c r="P356" i="3" s="1"/>
  <c r="G356" i="3"/>
  <c r="Q356" i="3" s="1"/>
  <c r="H356" i="3"/>
  <c r="R356" i="3" s="1"/>
  <c r="I356" i="3"/>
  <c r="S356" i="3" s="1"/>
  <c r="A357" i="3"/>
  <c r="C357" i="3"/>
  <c r="M357" i="3" s="1"/>
  <c r="D357" i="3"/>
  <c r="N357" i="3" s="1"/>
  <c r="E357" i="3"/>
  <c r="O357" i="3" s="1"/>
  <c r="F357" i="3"/>
  <c r="P357" i="3" s="1"/>
  <c r="G357" i="3"/>
  <c r="Q357" i="3" s="1"/>
  <c r="H357" i="3"/>
  <c r="R357" i="3" s="1"/>
  <c r="I357" i="3"/>
  <c r="S357" i="3" s="1"/>
  <c r="A358" i="3"/>
  <c r="C358" i="3"/>
  <c r="M358" i="3" s="1"/>
  <c r="D358" i="3"/>
  <c r="N358" i="3" s="1"/>
  <c r="E358" i="3"/>
  <c r="O358" i="3" s="1"/>
  <c r="F358" i="3"/>
  <c r="P358" i="3" s="1"/>
  <c r="G358" i="3"/>
  <c r="Q358" i="3" s="1"/>
  <c r="H358" i="3"/>
  <c r="R358" i="3" s="1"/>
  <c r="I358" i="3"/>
  <c r="S358" i="3" s="1"/>
  <c r="A359" i="3"/>
  <c r="C359" i="3"/>
  <c r="M359" i="3" s="1"/>
  <c r="D359" i="3"/>
  <c r="N359" i="3" s="1"/>
  <c r="E359" i="3"/>
  <c r="O359" i="3" s="1"/>
  <c r="F359" i="3"/>
  <c r="P359" i="3" s="1"/>
  <c r="G359" i="3"/>
  <c r="Q359" i="3" s="1"/>
  <c r="H359" i="3"/>
  <c r="R359" i="3" s="1"/>
  <c r="I359" i="3"/>
  <c r="S359" i="3" s="1"/>
  <c r="A360" i="3"/>
  <c r="C360" i="3"/>
  <c r="M360" i="3" s="1"/>
  <c r="D360" i="3"/>
  <c r="N360" i="3" s="1"/>
  <c r="E360" i="3"/>
  <c r="O360" i="3" s="1"/>
  <c r="F360" i="3"/>
  <c r="P360" i="3" s="1"/>
  <c r="G360" i="3"/>
  <c r="Q360" i="3" s="1"/>
  <c r="H360" i="3"/>
  <c r="R360" i="3" s="1"/>
  <c r="I360" i="3"/>
  <c r="S360" i="3" s="1"/>
  <c r="A361" i="3"/>
  <c r="C361" i="3"/>
  <c r="M361" i="3" s="1"/>
  <c r="D361" i="3"/>
  <c r="N361" i="3" s="1"/>
  <c r="E361" i="3"/>
  <c r="O361" i="3" s="1"/>
  <c r="F361" i="3"/>
  <c r="P361" i="3" s="1"/>
  <c r="G361" i="3"/>
  <c r="Q361" i="3" s="1"/>
  <c r="H361" i="3"/>
  <c r="R361" i="3" s="1"/>
  <c r="I361" i="3"/>
  <c r="S361" i="3" s="1"/>
  <c r="A362" i="3"/>
  <c r="C362" i="3"/>
  <c r="M362" i="3" s="1"/>
  <c r="D362" i="3"/>
  <c r="N362" i="3" s="1"/>
  <c r="E362" i="3"/>
  <c r="O362" i="3" s="1"/>
  <c r="F362" i="3"/>
  <c r="P362" i="3" s="1"/>
  <c r="G362" i="3"/>
  <c r="Q362" i="3" s="1"/>
  <c r="H362" i="3"/>
  <c r="R362" i="3" s="1"/>
  <c r="I362" i="3"/>
  <c r="S362" i="3" s="1"/>
  <c r="A363" i="3"/>
  <c r="C363" i="3"/>
  <c r="M363" i="3" s="1"/>
  <c r="D363" i="3"/>
  <c r="N363" i="3" s="1"/>
  <c r="E363" i="3"/>
  <c r="O363" i="3" s="1"/>
  <c r="F363" i="3"/>
  <c r="P363" i="3" s="1"/>
  <c r="G363" i="3"/>
  <c r="Q363" i="3" s="1"/>
  <c r="H363" i="3"/>
  <c r="R363" i="3" s="1"/>
  <c r="I363" i="3"/>
  <c r="S363" i="3" s="1"/>
  <c r="A364" i="3"/>
  <c r="C364" i="3"/>
  <c r="M364" i="3" s="1"/>
  <c r="D364" i="3"/>
  <c r="N364" i="3" s="1"/>
  <c r="E364" i="3"/>
  <c r="O364" i="3" s="1"/>
  <c r="F364" i="3"/>
  <c r="P364" i="3" s="1"/>
  <c r="G364" i="3"/>
  <c r="Q364" i="3" s="1"/>
  <c r="H364" i="3"/>
  <c r="R364" i="3" s="1"/>
  <c r="I364" i="3"/>
  <c r="S364" i="3" s="1"/>
  <c r="A365" i="3"/>
  <c r="C365" i="3"/>
  <c r="M365" i="3" s="1"/>
  <c r="D365" i="3"/>
  <c r="N365" i="3" s="1"/>
  <c r="E365" i="3"/>
  <c r="O365" i="3" s="1"/>
  <c r="F365" i="3"/>
  <c r="P365" i="3" s="1"/>
  <c r="G365" i="3"/>
  <c r="Q365" i="3" s="1"/>
  <c r="H365" i="3"/>
  <c r="R365" i="3" s="1"/>
  <c r="I365" i="3"/>
  <c r="S365" i="3" s="1"/>
  <c r="A366" i="3"/>
  <c r="C366" i="3"/>
  <c r="M366" i="3" s="1"/>
  <c r="D366" i="3"/>
  <c r="N366" i="3" s="1"/>
  <c r="E366" i="3"/>
  <c r="O366" i="3" s="1"/>
  <c r="F366" i="3"/>
  <c r="P366" i="3" s="1"/>
  <c r="G366" i="3"/>
  <c r="Q366" i="3" s="1"/>
  <c r="H366" i="3"/>
  <c r="R366" i="3" s="1"/>
  <c r="I366" i="3"/>
  <c r="S366" i="3" s="1"/>
  <c r="A367" i="3"/>
  <c r="C367" i="3"/>
  <c r="M367" i="3" s="1"/>
  <c r="D367" i="3"/>
  <c r="N367" i="3" s="1"/>
  <c r="E367" i="3"/>
  <c r="O367" i="3" s="1"/>
  <c r="F367" i="3"/>
  <c r="P367" i="3" s="1"/>
  <c r="G367" i="3"/>
  <c r="Q367" i="3" s="1"/>
  <c r="H367" i="3"/>
  <c r="R367" i="3" s="1"/>
  <c r="I367" i="3"/>
  <c r="S367" i="3" s="1"/>
  <c r="A368" i="3"/>
  <c r="C368" i="3"/>
  <c r="M368" i="3" s="1"/>
  <c r="D368" i="3"/>
  <c r="N368" i="3" s="1"/>
  <c r="E368" i="3"/>
  <c r="O368" i="3" s="1"/>
  <c r="F368" i="3"/>
  <c r="P368" i="3" s="1"/>
  <c r="G368" i="3"/>
  <c r="Q368" i="3" s="1"/>
  <c r="H368" i="3"/>
  <c r="R368" i="3" s="1"/>
  <c r="I368" i="3"/>
  <c r="S368" i="3" s="1"/>
  <c r="A369" i="3"/>
  <c r="C369" i="3"/>
  <c r="M369" i="3" s="1"/>
  <c r="D369" i="3"/>
  <c r="N369" i="3" s="1"/>
  <c r="E369" i="3"/>
  <c r="O369" i="3" s="1"/>
  <c r="F369" i="3"/>
  <c r="P369" i="3" s="1"/>
  <c r="G369" i="3"/>
  <c r="Q369" i="3" s="1"/>
  <c r="H369" i="3"/>
  <c r="R369" i="3" s="1"/>
  <c r="I369" i="3"/>
  <c r="S369" i="3" s="1"/>
  <c r="A370" i="3"/>
  <c r="C370" i="3"/>
  <c r="M370" i="3" s="1"/>
  <c r="D370" i="3"/>
  <c r="N370" i="3" s="1"/>
  <c r="E370" i="3"/>
  <c r="O370" i="3" s="1"/>
  <c r="F370" i="3"/>
  <c r="P370" i="3" s="1"/>
  <c r="G370" i="3"/>
  <c r="Q370" i="3" s="1"/>
  <c r="H370" i="3"/>
  <c r="R370" i="3" s="1"/>
  <c r="I370" i="3"/>
  <c r="S370" i="3" s="1"/>
  <c r="A371" i="3"/>
  <c r="C371" i="3"/>
  <c r="M371" i="3" s="1"/>
  <c r="D371" i="3"/>
  <c r="N371" i="3" s="1"/>
  <c r="E371" i="3"/>
  <c r="O371" i="3" s="1"/>
  <c r="F371" i="3"/>
  <c r="P371" i="3" s="1"/>
  <c r="G371" i="3"/>
  <c r="Q371" i="3" s="1"/>
  <c r="H371" i="3"/>
  <c r="R371" i="3" s="1"/>
  <c r="I371" i="3"/>
  <c r="S371" i="3" s="1"/>
  <c r="A372" i="3"/>
  <c r="C372" i="3"/>
  <c r="M372" i="3" s="1"/>
  <c r="D372" i="3"/>
  <c r="N372" i="3" s="1"/>
  <c r="E372" i="3"/>
  <c r="O372" i="3" s="1"/>
  <c r="F372" i="3"/>
  <c r="P372" i="3" s="1"/>
  <c r="G372" i="3"/>
  <c r="Q372" i="3" s="1"/>
  <c r="H372" i="3"/>
  <c r="R372" i="3" s="1"/>
  <c r="I372" i="3"/>
  <c r="S372" i="3" s="1"/>
  <c r="A373" i="3"/>
  <c r="C373" i="3"/>
  <c r="M373" i="3" s="1"/>
  <c r="D373" i="3"/>
  <c r="N373" i="3" s="1"/>
  <c r="E373" i="3"/>
  <c r="O373" i="3" s="1"/>
  <c r="F373" i="3"/>
  <c r="P373" i="3" s="1"/>
  <c r="G373" i="3"/>
  <c r="Q373" i="3" s="1"/>
  <c r="H373" i="3"/>
  <c r="R373" i="3" s="1"/>
  <c r="I373" i="3"/>
  <c r="S373" i="3" s="1"/>
  <c r="A374" i="3"/>
  <c r="C374" i="3"/>
  <c r="M374" i="3" s="1"/>
  <c r="D374" i="3"/>
  <c r="N374" i="3" s="1"/>
  <c r="E374" i="3"/>
  <c r="O374" i="3" s="1"/>
  <c r="F374" i="3"/>
  <c r="P374" i="3" s="1"/>
  <c r="G374" i="3"/>
  <c r="Q374" i="3" s="1"/>
  <c r="H374" i="3"/>
  <c r="R374" i="3" s="1"/>
  <c r="I374" i="3"/>
  <c r="S374" i="3" s="1"/>
  <c r="A375" i="3"/>
  <c r="C375" i="3"/>
  <c r="M375" i="3" s="1"/>
  <c r="D375" i="3"/>
  <c r="N375" i="3" s="1"/>
  <c r="E375" i="3"/>
  <c r="O375" i="3" s="1"/>
  <c r="F375" i="3"/>
  <c r="P375" i="3" s="1"/>
  <c r="G375" i="3"/>
  <c r="Q375" i="3" s="1"/>
  <c r="H375" i="3"/>
  <c r="R375" i="3" s="1"/>
  <c r="I375" i="3"/>
  <c r="S375" i="3" s="1"/>
  <c r="A376" i="3"/>
  <c r="C376" i="3"/>
  <c r="M376" i="3" s="1"/>
  <c r="D376" i="3"/>
  <c r="N376" i="3" s="1"/>
  <c r="E376" i="3"/>
  <c r="O376" i="3" s="1"/>
  <c r="F376" i="3"/>
  <c r="P376" i="3" s="1"/>
  <c r="G376" i="3"/>
  <c r="Q376" i="3" s="1"/>
  <c r="H376" i="3"/>
  <c r="R376" i="3" s="1"/>
  <c r="I376" i="3"/>
  <c r="S376" i="3" s="1"/>
  <c r="A377" i="3"/>
  <c r="C377" i="3"/>
  <c r="D377" i="3"/>
  <c r="N377" i="3" s="1"/>
  <c r="E377" i="3"/>
  <c r="O377" i="3" s="1"/>
  <c r="F377" i="3"/>
  <c r="P377" i="3" s="1"/>
  <c r="G377" i="3"/>
  <c r="Q377" i="3" s="1"/>
  <c r="H377" i="3"/>
  <c r="R377" i="3" s="1"/>
  <c r="I377" i="3"/>
  <c r="S377" i="3" s="1"/>
  <c r="A378" i="3"/>
  <c r="C378" i="3"/>
  <c r="M378" i="3" s="1"/>
  <c r="D378" i="3"/>
  <c r="N378" i="3" s="1"/>
  <c r="E378" i="3"/>
  <c r="O378" i="3" s="1"/>
  <c r="F378" i="3"/>
  <c r="P378" i="3" s="1"/>
  <c r="G378" i="3"/>
  <c r="Q378" i="3" s="1"/>
  <c r="H378" i="3"/>
  <c r="R378" i="3" s="1"/>
  <c r="I378" i="3"/>
  <c r="S378" i="3" s="1"/>
  <c r="A379" i="3"/>
  <c r="C379" i="3"/>
  <c r="M379" i="3" s="1"/>
  <c r="D379" i="3"/>
  <c r="N379" i="3" s="1"/>
  <c r="E379" i="3"/>
  <c r="O379" i="3" s="1"/>
  <c r="F379" i="3"/>
  <c r="P379" i="3" s="1"/>
  <c r="G379" i="3"/>
  <c r="Q379" i="3" s="1"/>
  <c r="H379" i="3"/>
  <c r="R379" i="3" s="1"/>
  <c r="I379" i="3"/>
  <c r="S379" i="3" s="1"/>
  <c r="A380" i="3"/>
  <c r="C380" i="3"/>
  <c r="M380" i="3" s="1"/>
  <c r="D380" i="3"/>
  <c r="N380" i="3" s="1"/>
  <c r="E380" i="3"/>
  <c r="O380" i="3" s="1"/>
  <c r="F380" i="3"/>
  <c r="P380" i="3" s="1"/>
  <c r="G380" i="3"/>
  <c r="Q380" i="3" s="1"/>
  <c r="H380" i="3"/>
  <c r="R380" i="3" s="1"/>
  <c r="I380" i="3"/>
  <c r="S380" i="3" s="1"/>
  <c r="A381" i="3"/>
  <c r="C381" i="3"/>
  <c r="M381" i="3" s="1"/>
  <c r="D381" i="3"/>
  <c r="N381" i="3" s="1"/>
  <c r="E381" i="3"/>
  <c r="O381" i="3" s="1"/>
  <c r="F381" i="3"/>
  <c r="P381" i="3" s="1"/>
  <c r="G381" i="3"/>
  <c r="Q381" i="3" s="1"/>
  <c r="H381" i="3"/>
  <c r="R381" i="3" s="1"/>
  <c r="I381" i="3"/>
  <c r="S381" i="3" s="1"/>
  <c r="A382" i="3"/>
  <c r="C382" i="3"/>
  <c r="M382" i="3" s="1"/>
  <c r="D382" i="3"/>
  <c r="N382" i="3" s="1"/>
  <c r="E382" i="3"/>
  <c r="O382" i="3" s="1"/>
  <c r="F382" i="3"/>
  <c r="P382" i="3" s="1"/>
  <c r="G382" i="3"/>
  <c r="Q382" i="3" s="1"/>
  <c r="H382" i="3"/>
  <c r="R382" i="3" s="1"/>
  <c r="I382" i="3"/>
  <c r="S382" i="3" s="1"/>
  <c r="A383" i="3"/>
  <c r="C383" i="3"/>
  <c r="M383" i="3" s="1"/>
  <c r="D383" i="3"/>
  <c r="N383" i="3" s="1"/>
  <c r="E383" i="3"/>
  <c r="O383" i="3" s="1"/>
  <c r="F383" i="3"/>
  <c r="P383" i="3" s="1"/>
  <c r="G383" i="3"/>
  <c r="Q383" i="3" s="1"/>
  <c r="H383" i="3"/>
  <c r="R383" i="3" s="1"/>
  <c r="I383" i="3"/>
  <c r="S383" i="3" s="1"/>
  <c r="A384" i="3"/>
  <c r="C384" i="3"/>
  <c r="M384" i="3" s="1"/>
  <c r="D384" i="3"/>
  <c r="N384" i="3" s="1"/>
  <c r="E384" i="3"/>
  <c r="O384" i="3" s="1"/>
  <c r="F384" i="3"/>
  <c r="P384" i="3" s="1"/>
  <c r="G384" i="3"/>
  <c r="Q384" i="3" s="1"/>
  <c r="H384" i="3"/>
  <c r="R384" i="3" s="1"/>
  <c r="I384" i="3"/>
  <c r="S384" i="3" s="1"/>
  <c r="A385" i="3"/>
  <c r="C385" i="3"/>
  <c r="M385" i="3" s="1"/>
  <c r="D385" i="3"/>
  <c r="N385" i="3" s="1"/>
  <c r="E385" i="3"/>
  <c r="O385" i="3" s="1"/>
  <c r="F385" i="3"/>
  <c r="P385" i="3" s="1"/>
  <c r="G385" i="3"/>
  <c r="Q385" i="3" s="1"/>
  <c r="H385" i="3"/>
  <c r="R385" i="3" s="1"/>
  <c r="I385" i="3"/>
  <c r="S385" i="3" s="1"/>
  <c r="A386" i="3"/>
  <c r="C386" i="3"/>
  <c r="M386" i="3" s="1"/>
  <c r="D386" i="3"/>
  <c r="N386" i="3" s="1"/>
  <c r="E386" i="3"/>
  <c r="O386" i="3" s="1"/>
  <c r="F386" i="3"/>
  <c r="P386" i="3" s="1"/>
  <c r="G386" i="3"/>
  <c r="Q386" i="3" s="1"/>
  <c r="H386" i="3"/>
  <c r="R386" i="3" s="1"/>
  <c r="I386" i="3"/>
  <c r="S386" i="3" s="1"/>
  <c r="A387" i="3"/>
  <c r="C387" i="3"/>
  <c r="M387" i="3" s="1"/>
  <c r="D387" i="3"/>
  <c r="N387" i="3" s="1"/>
  <c r="E387" i="3"/>
  <c r="O387" i="3" s="1"/>
  <c r="F387" i="3"/>
  <c r="P387" i="3" s="1"/>
  <c r="G387" i="3"/>
  <c r="Q387" i="3" s="1"/>
  <c r="H387" i="3"/>
  <c r="R387" i="3" s="1"/>
  <c r="I387" i="3"/>
  <c r="S387" i="3" s="1"/>
  <c r="A388" i="3"/>
  <c r="C388" i="3"/>
  <c r="M388" i="3" s="1"/>
  <c r="D388" i="3"/>
  <c r="N388" i="3" s="1"/>
  <c r="E388" i="3"/>
  <c r="O388" i="3" s="1"/>
  <c r="F388" i="3"/>
  <c r="P388" i="3" s="1"/>
  <c r="G388" i="3"/>
  <c r="Q388" i="3" s="1"/>
  <c r="H388" i="3"/>
  <c r="R388" i="3" s="1"/>
  <c r="I388" i="3"/>
  <c r="S388" i="3" s="1"/>
  <c r="A389" i="3"/>
  <c r="C389" i="3"/>
  <c r="M389" i="3" s="1"/>
  <c r="D389" i="3"/>
  <c r="N389" i="3" s="1"/>
  <c r="E389" i="3"/>
  <c r="O389" i="3" s="1"/>
  <c r="F389" i="3"/>
  <c r="P389" i="3" s="1"/>
  <c r="G389" i="3"/>
  <c r="Q389" i="3" s="1"/>
  <c r="H389" i="3"/>
  <c r="R389" i="3" s="1"/>
  <c r="I389" i="3"/>
  <c r="S389" i="3" s="1"/>
  <c r="A390" i="3"/>
  <c r="C390" i="3"/>
  <c r="M390" i="3" s="1"/>
  <c r="D390" i="3"/>
  <c r="E390" i="3"/>
  <c r="O390" i="3" s="1"/>
  <c r="F390" i="3"/>
  <c r="P390" i="3" s="1"/>
  <c r="G390" i="3"/>
  <c r="Q390" i="3" s="1"/>
  <c r="H390" i="3"/>
  <c r="R390" i="3" s="1"/>
  <c r="I390" i="3"/>
  <c r="S390" i="3" s="1"/>
  <c r="A391" i="3"/>
  <c r="C391" i="3"/>
  <c r="M391" i="3" s="1"/>
  <c r="D391" i="3"/>
  <c r="N391" i="3" s="1"/>
  <c r="E391" i="3"/>
  <c r="O391" i="3" s="1"/>
  <c r="F391" i="3"/>
  <c r="P391" i="3" s="1"/>
  <c r="G391" i="3"/>
  <c r="Q391" i="3" s="1"/>
  <c r="H391" i="3"/>
  <c r="R391" i="3" s="1"/>
  <c r="I391" i="3"/>
  <c r="S391" i="3" s="1"/>
  <c r="A392" i="3"/>
  <c r="C392" i="3"/>
  <c r="M392" i="3" s="1"/>
  <c r="D392" i="3"/>
  <c r="N392" i="3" s="1"/>
  <c r="E392" i="3"/>
  <c r="O392" i="3" s="1"/>
  <c r="F392" i="3"/>
  <c r="P392" i="3" s="1"/>
  <c r="G392" i="3"/>
  <c r="Q392" i="3" s="1"/>
  <c r="H392" i="3"/>
  <c r="R392" i="3" s="1"/>
  <c r="I392" i="3"/>
  <c r="S392" i="3" s="1"/>
  <c r="A393" i="3"/>
  <c r="C393" i="3"/>
  <c r="M393" i="3" s="1"/>
  <c r="D393" i="3"/>
  <c r="N393" i="3" s="1"/>
  <c r="E393" i="3"/>
  <c r="O393" i="3" s="1"/>
  <c r="F393" i="3"/>
  <c r="P393" i="3" s="1"/>
  <c r="G393" i="3"/>
  <c r="Q393" i="3" s="1"/>
  <c r="H393" i="3"/>
  <c r="R393" i="3" s="1"/>
  <c r="I393" i="3"/>
  <c r="S393" i="3" s="1"/>
  <c r="A394" i="3"/>
  <c r="C394" i="3"/>
  <c r="M394" i="3" s="1"/>
  <c r="D394" i="3"/>
  <c r="N394" i="3" s="1"/>
  <c r="E394" i="3"/>
  <c r="O394" i="3" s="1"/>
  <c r="F394" i="3"/>
  <c r="P394" i="3" s="1"/>
  <c r="G394" i="3"/>
  <c r="Q394" i="3" s="1"/>
  <c r="H394" i="3"/>
  <c r="R394" i="3" s="1"/>
  <c r="I394" i="3"/>
  <c r="S394" i="3" s="1"/>
  <c r="A395" i="3"/>
  <c r="C395" i="3"/>
  <c r="M395" i="3" s="1"/>
  <c r="D395" i="3"/>
  <c r="N395" i="3" s="1"/>
  <c r="E395" i="3"/>
  <c r="O395" i="3" s="1"/>
  <c r="F395" i="3"/>
  <c r="P395" i="3" s="1"/>
  <c r="G395" i="3"/>
  <c r="Q395" i="3" s="1"/>
  <c r="H395" i="3"/>
  <c r="R395" i="3" s="1"/>
  <c r="I395" i="3"/>
  <c r="S395" i="3" s="1"/>
  <c r="A396" i="3"/>
  <c r="C396" i="3"/>
  <c r="M396" i="3" s="1"/>
  <c r="D396" i="3"/>
  <c r="N396" i="3" s="1"/>
  <c r="E396" i="3"/>
  <c r="O396" i="3" s="1"/>
  <c r="F396" i="3"/>
  <c r="P396" i="3" s="1"/>
  <c r="G396" i="3"/>
  <c r="Q396" i="3" s="1"/>
  <c r="H396" i="3"/>
  <c r="R396" i="3" s="1"/>
  <c r="I396" i="3"/>
  <c r="S396" i="3" s="1"/>
  <c r="A397" i="3"/>
  <c r="C397" i="3"/>
  <c r="M397" i="3" s="1"/>
  <c r="D397" i="3"/>
  <c r="N397" i="3" s="1"/>
  <c r="E397" i="3"/>
  <c r="O397" i="3" s="1"/>
  <c r="F397" i="3"/>
  <c r="P397" i="3" s="1"/>
  <c r="G397" i="3"/>
  <c r="Q397" i="3" s="1"/>
  <c r="H397" i="3"/>
  <c r="R397" i="3" s="1"/>
  <c r="I397" i="3"/>
  <c r="S397" i="3" s="1"/>
  <c r="A398" i="3"/>
  <c r="C398" i="3"/>
  <c r="M398" i="3" s="1"/>
  <c r="D398" i="3"/>
  <c r="N398" i="3" s="1"/>
  <c r="E398" i="3"/>
  <c r="O398" i="3" s="1"/>
  <c r="F398" i="3"/>
  <c r="P398" i="3" s="1"/>
  <c r="G398" i="3"/>
  <c r="Q398" i="3" s="1"/>
  <c r="H398" i="3"/>
  <c r="R398" i="3" s="1"/>
  <c r="I398" i="3"/>
  <c r="S398" i="3" s="1"/>
  <c r="A399" i="3"/>
  <c r="C399" i="3"/>
  <c r="M399" i="3" s="1"/>
  <c r="D399" i="3"/>
  <c r="N399" i="3" s="1"/>
  <c r="E399" i="3"/>
  <c r="O399" i="3" s="1"/>
  <c r="F399" i="3"/>
  <c r="P399" i="3" s="1"/>
  <c r="G399" i="3"/>
  <c r="Q399" i="3" s="1"/>
  <c r="H399" i="3"/>
  <c r="R399" i="3" s="1"/>
  <c r="I399" i="3"/>
  <c r="S399" i="3" s="1"/>
  <c r="A400" i="3"/>
  <c r="C400" i="3"/>
  <c r="M400" i="3" s="1"/>
  <c r="D400" i="3"/>
  <c r="N400" i="3" s="1"/>
  <c r="E400" i="3"/>
  <c r="O400" i="3" s="1"/>
  <c r="F400" i="3"/>
  <c r="P400" i="3" s="1"/>
  <c r="G400" i="3"/>
  <c r="Q400" i="3" s="1"/>
  <c r="H400" i="3"/>
  <c r="R400" i="3" s="1"/>
  <c r="I400" i="3"/>
  <c r="S400" i="3" s="1"/>
  <c r="A401" i="3"/>
  <c r="C401" i="3"/>
  <c r="M401" i="3" s="1"/>
  <c r="D401" i="3"/>
  <c r="N401" i="3" s="1"/>
  <c r="E401" i="3"/>
  <c r="O401" i="3" s="1"/>
  <c r="F401" i="3"/>
  <c r="P401" i="3" s="1"/>
  <c r="G401" i="3"/>
  <c r="Q401" i="3" s="1"/>
  <c r="H401" i="3"/>
  <c r="R401" i="3" s="1"/>
  <c r="I401" i="3"/>
  <c r="S401" i="3" s="1"/>
  <c r="A402" i="3"/>
  <c r="C402" i="3"/>
  <c r="M402" i="3" s="1"/>
  <c r="D402" i="3"/>
  <c r="N402" i="3" s="1"/>
  <c r="E402" i="3"/>
  <c r="O402" i="3" s="1"/>
  <c r="F402" i="3"/>
  <c r="P402" i="3" s="1"/>
  <c r="G402" i="3"/>
  <c r="Q402" i="3" s="1"/>
  <c r="H402" i="3"/>
  <c r="R402" i="3" s="1"/>
  <c r="I402" i="3"/>
  <c r="S402" i="3" s="1"/>
  <c r="A403" i="3"/>
  <c r="C403" i="3"/>
  <c r="M403" i="3" s="1"/>
  <c r="D403" i="3"/>
  <c r="N403" i="3" s="1"/>
  <c r="E403" i="3"/>
  <c r="O403" i="3" s="1"/>
  <c r="F403" i="3"/>
  <c r="P403" i="3" s="1"/>
  <c r="G403" i="3"/>
  <c r="Q403" i="3" s="1"/>
  <c r="H403" i="3"/>
  <c r="R403" i="3" s="1"/>
  <c r="I403" i="3"/>
  <c r="S403" i="3" s="1"/>
  <c r="A404" i="3"/>
  <c r="C404" i="3"/>
  <c r="M404" i="3" s="1"/>
  <c r="D404" i="3"/>
  <c r="N404" i="3" s="1"/>
  <c r="E404" i="3"/>
  <c r="O404" i="3" s="1"/>
  <c r="F404" i="3"/>
  <c r="P404" i="3" s="1"/>
  <c r="G404" i="3"/>
  <c r="Q404" i="3" s="1"/>
  <c r="H404" i="3"/>
  <c r="R404" i="3" s="1"/>
  <c r="I404" i="3"/>
  <c r="S404" i="3" s="1"/>
  <c r="A405" i="3"/>
  <c r="C405" i="3"/>
  <c r="M405" i="3" s="1"/>
  <c r="D405" i="3"/>
  <c r="N405" i="3" s="1"/>
  <c r="E405" i="3"/>
  <c r="O405" i="3" s="1"/>
  <c r="F405" i="3"/>
  <c r="P405" i="3" s="1"/>
  <c r="G405" i="3"/>
  <c r="H405" i="3"/>
  <c r="R405" i="3" s="1"/>
  <c r="I405" i="3"/>
  <c r="S405" i="3" s="1"/>
  <c r="A406" i="3"/>
  <c r="C406" i="3"/>
  <c r="M406" i="3" s="1"/>
  <c r="D406" i="3"/>
  <c r="N406" i="3" s="1"/>
  <c r="E406" i="3"/>
  <c r="O406" i="3" s="1"/>
  <c r="F406" i="3"/>
  <c r="P406" i="3" s="1"/>
  <c r="G406" i="3"/>
  <c r="Q406" i="3" s="1"/>
  <c r="H406" i="3"/>
  <c r="R406" i="3" s="1"/>
  <c r="I406" i="3"/>
  <c r="S406" i="3" s="1"/>
  <c r="A407" i="3"/>
  <c r="C407" i="3"/>
  <c r="M407" i="3" s="1"/>
  <c r="D407" i="3"/>
  <c r="N407" i="3" s="1"/>
  <c r="E407" i="3"/>
  <c r="O407" i="3" s="1"/>
  <c r="F407" i="3"/>
  <c r="P407" i="3" s="1"/>
  <c r="G407" i="3"/>
  <c r="Q407" i="3" s="1"/>
  <c r="H407" i="3"/>
  <c r="R407" i="3" s="1"/>
  <c r="I407" i="3"/>
  <c r="S407" i="3" s="1"/>
  <c r="A408" i="3"/>
  <c r="C408" i="3"/>
  <c r="M408" i="3" s="1"/>
  <c r="D408" i="3"/>
  <c r="N408" i="3" s="1"/>
  <c r="E408" i="3"/>
  <c r="O408" i="3" s="1"/>
  <c r="F408" i="3"/>
  <c r="P408" i="3" s="1"/>
  <c r="G408" i="3"/>
  <c r="Q408" i="3" s="1"/>
  <c r="H408" i="3"/>
  <c r="R408" i="3" s="1"/>
  <c r="I408" i="3"/>
  <c r="S408" i="3" s="1"/>
  <c r="A409" i="3"/>
  <c r="C409" i="3"/>
  <c r="M409" i="3" s="1"/>
  <c r="D409" i="3"/>
  <c r="N409" i="3" s="1"/>
  <c r="E409" i="3"/>
  <c r="O409" i="3" s="1"/>
  <c r="F409" i="3"/>
  <c r="P409" i="3" s="1"/>
  <c r="G409" i="3"/>
  <c r="Q409" i="3" s="1"/>
  <c r="H409" i="3"/>
  <c r="R409" i="3" s="1"/>
  <c r="I409" i="3"/>
  <c r="S409" i="3" s="1"/>
  <c r="A410" i="3"/>
  <c r="C410" i="3"/>
  <c r="M410" i="3" s="1"/>
  <c r="D410" i="3"/>
  <c r="N410" i="3" s="1"/>
  <c r="E410" i="3"/>
  <c r="O410" i="3" s="1"/>
  <c r="F410" i="3"/>
  <c r="P410" i="3" s="1"/>
  <c r="G410" i="3"/>
  <c r="Q410" i="3" s="1"/>
  <c r="H410" i="3"/>
  <c r="R410" i="3" s="1"/>
  <c r="I410" i="3"/>
  <c r="S410" i="3" s="1"/>
  <c r="A411" i="3"/>
  <c r="C411" i="3"/>
  <c r="M411" i="3" s="1"/>
  <c r="D411" i="3"/>
  <c r="N411" i="3" s="1"/>
  <c r="E411" i="3"/>
  <c r="O411" i="3" s="1"/>
  <c r="F411" i="3"/>
  <c r="P411" i="3" s="1"/>
  <c r="G411" i="3"/>
  <c r="Q411" i="3" s="1"/>
  <c r="H411" i="3"/>
  <c r="R411" i="3" s="1"/>
  <c r="I411" i="3"/>
  <c r="S411" i="3" s="1"/>
  <c r="A412" i="3"/>
  <c r="C412" i="3"/>
  <c r="M412" i="3" s="1"/>
  <c r="D412" i="3"/>
  <c r="N412" i="3" s="1"/>
  <c r="E412" i="3"/>
  <c r="O412" i="3" s="1"/>
  <c r="F412" i="3"/>
  <c r="P412" i="3" s="1"/>
  <c r="G412" i="3"/>
  <c r="Q412" i="3" s="1"/>
  <c r="H412" i="3"/>
  <c r="R412" i="3" s="1"/>
  <c r="I412" i="3"/>
  <c r="S412" i="3" s="1"/>
  <c r="A413" i="3"/>
  <c r="C413" i="3"/>
  <c r="M413" i="3" s="1"/>
  <c r="D413" i="3"/>
  <c r="N413" i="3" s="1"/>
  <c r="E413" i="3"/>
  <c r="O413" i="3" s="1"/>
  <c r="F413" i="3"/>
  <c r="P413" i="3" s="1"/>
  <c r="G413" i="3"/>
  <c r="Q413" i="3" s="1"/>
  <c r="H413" i="3"/>
  <c r="R413" i="3" s="1"/>
  <c r="I413" i="3"/>
  <c r="S413" i="3" s="1"/>
  <c r="A414" i="3"/>
  <c r="C414" i="3"/>
  <c r="M414" i="3" s="1"/>
  <c r="D414" i="3"/>
  <c r="N414" i="3" s="1"/>
  <c r="E414" i="3"/>
  <c r="O414" i="3" s="1"/>
  <c r="F414" i="3"/>
  <c r="P414" i="3" s="1"/>
  <c r="G414" i="3"/>
  <c r="Q414" i="3" s="1"/>
  <c r="H414" i="3"/>
  <c r="R414" i="3" s="1"/>
  <c r="I414" i="3"/>
  <c r="S414" i="3" s="1"/>
  <c r="A415" i="3"/>
  <c r="C415" i="3"/>
  <c r="M415" i="3" s="1"/>
  <c r="D415" i="3"/>
  <c r="N415" i="3" s="1"/>
  <c r="E415" i="3"/>
  <c r="O415" i="3" s="1"/>
  <c r="F415" i="3"/>
  <c r="P415" i="3" s="1"/>
  <c r="G415" i="3"/>
  <c r="Q415" i="3" s="1"/>
  <c r="H415" i="3"/>
  <c r="R415" i="3" s="1"/>
  <c r="I415" i="3"/>
  <c r="S415" i="3" s="1"/>
  <c r="A416" i="3"/>
  <c r="C416" i="3"/>
  <c r="M416" i="3" s="1"/>
  <c r="D416" i="3"/>
  <c r="N416" i="3" s="1"/>
  <c r="E416" i="3"/>
  <c r="O416" i="3" s="1"/>
  <c r="F416" i="3"/>
  <c r="P416" i="3" s="1"/>
  <c r="G416" i="3"/>
  <c r="Q416" i="3" s="1"/>
  <c r="H416" i="3"/>
  <c r="R416" i="3" s="1"/>
  <c r="I416" i="3"/>
  <c r="S416" i="3" s="1"/>
  <c r="A417" i="3"/>
  <c r="C417" i="3"/>
  <c r="M417" i="3" s="1"/>
  <c r="D417" i="3"/>
  <c r="N417" i="3" s="1"/>
  <c r="E417" i="3"/>
  <c r="O417" i="3" s="1"/>
  <c r="F417" i="3"/>
  <c r="P417" i="3" s="1"/>
  <c r="G417" i="3"/>
  <c r="Q417" i="3" s="1"/>
  <c r="H417" i="3"/>
  <c r="R417" i="3" s="1"/>
  <c r="I417" i="3"/>
  <c r="S417" i="3" s="1"/>
  <c r="A418" i="3"/>
  <c r="C418" i="3"/>
  <c r="M418" i="3" s="1"/>
  <c r="D418" i="3"/>
  <c r="N418" i="3" s="1"/>
  <c r="E418" i="3"/>
  <c r="O418" i="3" s="1"/>
  <c r="F418" i="3"/>
  <c r="P418" i="3" s="1"/>
  <c r="G418" i="3"/>
  <c r="Q418" i="3" s="1"/>
  <c r="H418" i="3"/>
  <c r="R418" i="3" s="1"/>
  <c r="I418" i="3"/>
  <c r="S418" i="3" s="1"/>
  <c r="A419" i="3"/>
  <c r="C419" i="3"/>
  <c r="M419" i="3" s="1"/>
  <c r="D419" i="3"/>
  <c r="N419" i="3" s="1"/>
  <c r="E419" i="3"/>
  <c r="O419" i="3" s="1"/>
  <c r="F419" i="3"/>
  <c r="P419" i="3" s="1"/>
  <c r="G419" i="3"/>
  <c r="Q419" i="3" s="1"/>
  <c r="H419" i="3"/>
  <c r="R419" i="3" s="1"/>
  <c r="I419" i="3"/>
  <c r="S419" i="3" s="1"/>
  <c r="A420" i="3"/>
  <c r="C420" i="3"/>
  <c r="M420" i="3" s="1"/>
  <c r="D420" i="3"/>
  <c r="N420" i="3" s="1"/>
  <c r="E420" i="3"/>
  <c r="O420" i="3" s="1"/>
  <c r="F420" i="3"/>
  <c r="P420" i="3" s="1"/>
  <c r="G420" i="3"/>
  <c r="Q420" i="3" s="1"/>
  <c r="H420" i="3"/>
  <c r="R420" i="3" s="1"/>
  <c r="I420" i="3"/>
  <c r="S420" i="3" s="1"/>
  <c r="A421" i="3"/>
  <c r="C421" i="3"/>
  <c r="M421" i="3" s="1"/>
  <c r="D421" i="3"/>
  <c r="N421" i="3" s="1"/>
  <c r="E421" i="3"/>
  <c r="O421" i="3" s="1"/>
  <c r="F421" i="3"/>
  <c r="P421" i="3" s="1"/>
  <c r="G421" i="3"/>
  <c r="Q421" i="3" s="1"/>
  <c r="H421" i="3"/>
  <c r="I421" i="3"/>
  <c r="S421" i="3" s="1"/>
  <c r="A422" i="3"/>
  <c r="C422" i="3"/>
  <c r="M422" i="3" s="1"/>
  <c r="D422" i="3"/>
  <c r="N422" i="3" s="1"/>
  <c r="E422" i="3"/>
  <c r="O422" i="3" s="1"/>
  <c r="F422" i="3"/>
  <c r="P422" i="3" s="1"/>
  <c r="G422" i="3"/>
  <c r="Q422" i="3" s="1"/>
  <c r="H422" i="3"/>
  <c r="R422" i="3" s="1"/>
  <c r="I422" i="3"/>
  <c r="S422" i="3" s="1"/>
  <c r="A423" i="3"/>
  <c r="C423" i="3"/>
  <c r="M423" i="3" s="1"/>
  <c r="D423" i="3"/>
  <c r="N423" i="3" s="1"/>
  <c r="E423" i="3"/>
  <c r="O423" i="3" s="1"/>
  <c r="F423" i="3"/>
  <c r="P423" i="3" s="1"/>
  <c r="G423" i="3"/>
  <c r="Q423" i="3" s="1"/>
  <c r="H423" i="3"/>
  <c r="R423" i="3" s="1"/>
  <c r="I423" i="3"/>
  <c r="S423" i="3" s="1"/>
  <c r="A424" i="3"/>
  <c r="C424" i="3"/>
  <c r="M424" i="3" s="1"/>
  <c r="D424" i="3"/>
  <c r="N424" i="3" s="1"/>
  <c r="E424" i="3"/>
  <c r="O424" i="3" s="1"/>
  <c r="F424" i="3"/>
  <c r="P424" i="3" s="1"/>
  <c r="G424" i="3"/>
  <c r="Q424" i="3" s="1"/>
  <c r="H424" i="3"/>
  <c r="R424" i="3" s="1"/>
  <c r="I424" i="3"/>
  <c r="S424" i="3" s="1"/>
  <c r="A425" i="3"/>
  <c r="C425" i="3"/>
  <c r="M425" i="3" s="1"/>
  <c r="D425" i="3"/>
  <c r="N425" i="3" s="1"/>
  <c r="E425" i="3"/>
  <c r="O425" i="3" s="1"/>
  <c r="F425" i="3"/>
  <c r="P425" i="3" s="1"/>
  <c r="G425" i="3"/>
  <c r="Q425" i="3" s="1"/>
  <c r="H425" i="3"/>
  <c r="R425" i="3" s="1"/>
  <c r="I425" i="3"/>
  <c r="S425" i="3" s="1"/>
  <c r="A426" i="3"/>
  <c r="C426" i="3"/>
  <c r="M426" i="3" s="1"/>
  <c r="D426" i="3"/>
  <c r="N426" i="3" s="1"/>
  <c r="E426" i="3"/>
  <c r="O426" i="3" s="1"/>
  <c r="F426" i="3"/>
  <c r="P426" i="3" s="1"/>
  <c r="G426" i="3"/>
  <c r="Q426" i="3" s="1"/>
  <c r="H426" i="3"/>
  <c r="R426" i="3" s="1"/>
  <c r="I426" i="3"/>
  <c r="S426" i="3" s="1"/>
  <c r="A427" i="3"/>
  <c r="C427" i="3"/>
  <c r="M427" i="3" s="1"/>
  <c r="D427" i="3"/>
  <c r="N427" i="3" s="1"/>
  <c r="E427" i="3"/>
  <c r="O427" i="3" s="1"/>
  <c r="F427" i="3"/>
  <c r="P427" i="3" s="1"/>
  <c r="G427" i="3"/>
  <c r="Q427" i="3" s="1"/>
  <c r="H427" i="3"/>
  <c r="R427" i="3" s="1"/>
  <c r="I427" i="3"/>
  <c r="S427" i="3" s="1"/>
  <c r="A428" i="3"/>
  <c r="C428" i="3"/>
  <c r="M428" i="3" s="1"/>
  <c r="D428" i="3"/>
  <c r="N428" i="3" s="1"/>
  <c r="E428" i="3"/>
  <c r="O428" i="3" s="1"/>
  <c r="F428" i="3"/>
  <c r="P428" i="3" s="1"/>
  <c r="G428" i="3"/>
  <c r="Q428" i="3" s="1"/>
  <c r="H428" i="3"/>
  <c r="R428" i="3" s="1"/>
  <c r="I428" i="3"/>
  <c r="S428" i="3" s="1"/>
  <c r="A429" i="3"/>
  <c r="C429" i="3"/>
  <c r="M429" i="3" s="1"/>
  <c r="D429" i="3"/>
  <c r="N429" i="3" s="1"/>
  <c r="E429" i="3"/>
  <c r="O429" i="3" s="1"/>
  <c r="F429" i="3"/>
  <c r="P429" i="3" s="1"/>
  <c r="G429" i="3"/>
  <c r="Q429" i="3" s="1"/>
  <c r="H429" i="3"/>
  <c r="R429" i="3" s="1"/>
  <c r="I429" i="3"/>
  <c r="S429" i="3" s="1"/>
  <c r="A430" i="3"/>
  <c r="C430" i="3"/>
  <c r="M430" i="3" s="1"/>
  <c r="D430" i="3"/>
  <c r="N430" i="3" s="1"/>
  <c r="E430" i="3"/>
  <c r="O430" i="3" s="1"/>
  <c r="F430" i="3"/>
  <c r="P430" i="3" s="1"/>
  <c r="G430" i="3"/>
  <c r="Q430" i="3" s="1"/>
  <c r="H430" i="3"/>
  <c r="R430" i="3" s="1"/>
  <c r="I430" i="3"/>
  <c r="S430" i="3" s="1"/>
  <c r="A431" i="3"/>
  <c r="C431" i="3"/>
  <c r="M431" i="3" s="1"/>
  <c r="D431" i="3"/>
  <c r="N431" i="3" s="1"/>
  <c r="E431" i="3"/>
  <c r="O431" i="3" s="1"/>
  <c r="F431" i="3"/>
  <c r="P431" i="3" s="1"/>
  <c r="G431" i="3"/>
  <c r="Q431" i="3" s="1"/>
  <c r="H431" i="3"/>
  <c r="R431" i="3" s="1"/>
  <c r="I431" i="3"/>
  <c r="S431" i="3" s="1"/>
  <c r="A432" i="3"/>
  <c r="C432" i="3"/>
  <c r="M432" i="3" s="1"/>
  <c r="D432" i="3"/>
  <c r="N432" i="3" s="1"/>
  <c r="E432" i="3"/>
  <c r="O432" i="3" s="1"/>
  <c r="F432" i="3"/>
  <c r="P432" i="3" s="1"/>
  <c r="G432" i="3"/>
  <c r="Q432" i="3" s="1"/>
  <c r="H432" i="3"/>
  <c r="R432" i="3" s="1"/>
  <c r="I432" i="3"/>
  <c r="S432" i="3" s="1"/>
  <c r="P2" i="11"/>
  <c r="Y74" i="3"/>
  <c r="X74" i="3"/>
  <c r="W74" i="3"/>
  <c r="AE76" i="3" s="1"/>
  <c r="AH82" i="3"/>
  <c r="AJ82" i="3"/>
  <c r="AH83" i="3"/>
  <c r="AJ83" i="3"/>
  <c r="AH84" i="3"/>
  <c r="AJ84" i="3"/>
  <c r="AH85" i="3"/>
  <c r="AJ85" i="3"/>
  <c r="AH86" i="3"/>
  <c r="AJ86" i="3"/>
  <c r="AH87" i="3"/>
  <c r="AJ87" i="3"/>
  <c r="AJ4" i="3"/>
  <c r="AJ5" i="3"/>
  <c r="AJ6" i="3"/>
  <c r="AJ7" i="3"/>
  <c r="AJ8" i="3"/>
  <c r="AJ9" i="3"/>
  <c r="AJ10" i="3"/>
  <c r="AJ11" i="3"/>
  <c r="AJ12" i="3"/>
  <c r="AJ13" i="3"/>
  <c r="AJ14" i="3"/>
  <c r="AJ15" i="3"/>
  <c r="AJ16" i="3"/>
  <c r="AJ17" i="3"/>
  <c r="AJ18" i="3"/>
  <c r="AJ19" i="3"/>
  <c r="AJ20" i="3"/>
  <c r="AJ21" i="3"/>
  <c r="AJ22" i="3"/>
  <c r="AJ23" i="3"/>
  <c r="AJ24" i="3"/>
  <c r="AJ25" i="3"/>
  <c r="AJ26" i="3"/>
  <c r="AJ27" i="3"/>
  <c r="AJ28" i="3"/>
  <c r="AJ29" i="3"/>
  <c r="AJ30" i="3"/>
  <c r="AJ31" i="3"/>
  <c r="AJ32" i="3"/>
  <c r="AJ33"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62" i="3"/>
  <c r="AJ63" i="3"/>
  <c r="AJ64" i="3"/>
  <c r="AJ65" i="3"/>
  <c r="AJ66" i="3"/>
  <c r="AJ67" i="3"/>
  <c r="AJ68" i="3"/>
  <c r="AJ69" i="3"/>
  <c r="AJ70" i="3"/>
  <c r="AJ71" i="3"/>
  <c r="AJ72" i="3"/>
  <c r="AJ73" i="3"/>
  <c r="AJ74" i="3"/>
  <c r="AJ75" i="3"/>
  <c r="AJ76" i="3"/>
  <c r="AJ77" i="3"/>
  <c r="AJ78" i="3"/>
  <c r="AJ79" i="3"/>
  <c r="AJ80" i="3"/>
  <c r="AJ81" i="3"/>
  <c r="AJ88" i="3"/>
  <c r="AJ89" i="3"/>
  <c r="AJ90" i="3"/>
  <c r="AJ91" i="3"/>
  <c r="AJ92" i="3"/>
  <c r="AJ93" i="3"/>
  <c r="AJ94" i="3"/>
  <c r="AJ95" i="3"/>
  <c r="AJ96" i="3"/>
  <c r="AJ97" i="3"/>
  <c r="AJ98" i="3"/>
  <c r="AJ99" i="3"/>
  <c r="AJ100" i="3"/>
  <c r="AJ101" i="3"/>
  <c r="AJ102" i="3"/>
  <c r="AJ103" i="3"/>
  <c r="AJ104" i="3"/>
  <c r="AJ105" i="3"/>
  <c r="AJ106" i="3"/>
  <c r="AJ107" i="3"/>
  <c r="AJ108" i="3"/>
  <c r="AJ109" i="3"/>
  <c r="AJ110" i="3"/>
  <c r="AJ111" i="3"/>
  <c r="AJ112" i="3"/>
  <c r="AJ113" i="3"/>
  <c r="AJ114" i="3"/>
  <c r="AJ115" i="3"/>
  <c r="AJ116" i="3"/>
  <c r="AJ117" i="3"/>
  <c r="AJ118" i="3"/>
  <c r="AJ119" i="3"/>
  <c r="AJ120" i="3"/>
  <c r="AJ121" i="3"/>
  <c r="AJ122" i="3"/>
  <c r="AJ123" i="3"/>
  <c r="AJ124" i="3"/>
  <c r="AJ125" i="3"/>
  <c r="AJ126" i="3"/>
  <c r="AJ127" i="3"/>
  <c r="AJ128" i="3"/>
  <c r="AJ129" i="3"/>
  <c r="AJ130" i="3"/>
  <c r="AJ131" i="3"/>
  <c r="AJ132" i="3"/>
  <c r="AJ133" i="3"/>
  <c r="AJ134" i="3"/>
  <c r="AJ135" i="3"/>
  <c r="AJ136" i="3"/>
  <c r="AJ137" i="3"/>
  <c r="AJ138" i="3"/>
  <c r="AJ139" i="3"/>
  <c r="AJ140" i="3"/>
  <c r="AJ141" i="3"/>
  <c r="AJ142" i="3"/>
  <c r="AJ143" i="3"/>
  <c r="AJ144" i="3"/>
  <c r="AJ145" i="3"/>
  <c r="AJ146" i="3"/>
  <c r="AJ147" i="3"/>
  <c r="AJ148" i="3"/>
  <c r="AJ149" i="3"/>
  <c r="AJ150" i="3"/>
  <c r="AJ151" i="3"/>
  <c r="AJ152" i="3"/>
  <c r="AJ153" i="3"/>
  <c r="AJ154" i="3"/>
  <c r="AJ155" i="3"/>
  <c r="AJ156" i="3"/>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194" i="3"/>
  <c r="AJ195" i="3"/>
  <c r="AJ196" i="3"/>
  <c r="AJ197" i="3"/>
  <c r="AJ198" i="3"/>
  <c r="AJ199" i="3"/>
  <c r="AJ200" i="3"/>
  <c r="AJ201" i="3"/>
  <c r="AJ202" i="3"/>
  <c r="AJ203" i="3"/>
  <c r="AJ204" i="3"/>
  <c r="AJ205" i="3"/>
  <c r="AJ206" i="3"/>
  <c r="AJ207" i="3"/>
  <c r="AJ208" i="3"/>
  <c r="AJ209" i="3"/>
  <c r="AJ210" i="3"/>
  <c r="AJ211" i="3"/>
  <c r="AJ212" i="3"/>
  <c r="AJ213" i="3"/>
  <c r="AJ214" i="3"/>
  <c r="AJ215" i="3"/>
  <c r="AJ216" i="3"/>
  <c r="AJ217" i="3"/>
  <c r="AJ218" i="3"/>
  <c r="AJ219" i="3"/>
  <c r="AJ220" i="3"/>
  <c r="AJ221" i="3"/>
  <c r="AJ222" i="3"/>
  <c r="AJ223" i="3"/>
  <c r="AJ224" i="3"/>
  <c r="AJ225" i="3"/>
  <c r="AJ226" i="3"/>
  <c r="AJ227" i="3"/>
  <c r="AJ228" i="3"/>
  <c r="AJ229" i="3"/>
  <c r="AJ230" i="3"/>
  <c r="AJ231" i="3"/>
  <c r="AJ232" i="3"/>
  <c r="AJ233" i="3"/>
  <c r="AJ234" i="3"/>
  <c r="AJ235" i="3"/>
  <c r="AJ236" i="3"/>
  <c r="AJ237" i="3"/>
  <c r="AJ238" i="3"/>
  <c r="AJ239" i="3"/>
  <c r="AJ240" i="3"/>
  <c r="AJ241" i="3"/>
  <c r="AJ242" i="3"/>
  <c r="AJ243" i="3"/>
  <c r="AJ244" i="3"/>
  <c r="AJ245" i="3"/>
  <c r="AJ246" i="3"/>
  <c r="AJ247" i="3"/>
  <c r="AJ248" i="3"/>
  <c r="AJ249" i="3"/>
  <c r="AJ250" i="3"/>
  <c r="AJ251" i="3"/>
  <c r="AJ252" i="3"/>
  <c r="AJ253" i="3"/>
  <c r="AJ254" i="3"/>
  <c r="AJ255" i="3"/>
  <c r="AJ256" i="3"/>
  <c r="AJ257" i="3"/>
  <c r="AJ258" i="3"/>
  <c r="AJ259" i="3"/>
  <c r="AJ260" i="3"/>
  <c r="AJ261" i="3"/>
  <c r="AJ262" i="3"/>
  <c r="AJ263" i="3"/>
  <c r="AJ264" i="3"/>
  <c r="AJ265" i="3"/>
  <c r="AJ266" i="3"/>
  <c r="AJ267" i="3"/>
  <c r="AJ268" i="3"/>
  <c r="AJ269" i="3"/>
  <c r="AJ270" i="3"/>
  <c r="AJ271" i="3"/>
  <c r="AJ272" i="3"/>
  <c r="AJ273" i="3"/>
  <c r="AJ274" i="3"/>
  <c r="AJ275" i="3"/>
  <c r="AJ276" i="3"/>
  <c r="AJ277" i="3"/>
  <c r="AJ278" i="3"/>
  <c r="AJ279" i="3"/>
  <c r="AJ280" i="3"/>
  <c r="AJ281" i="3"/>
  <c r="AJ282" i="3"/>
  <c r="AJ283" i="3"/>
  <c r="AJ284" i="3"/>
  <c r="AJ285" i="3"/>
  <c r="AJ286" i="3"/>
  <c r="AJ287" i="3"/>
  <c r="AJ288" i="3"/>
  <c r="AJ289" i="3"/>
  <c r="AJ290" i="3"/>
  <c r="AJ291" i="3"/>
  <c r="AJ292" i="3"/>
  <c r="AJ293" i="3"/>
  <c r="AJ294" i="3"/>
  <c r="AJ295" i="3"/>
  <c r="AJ296" i="3"/>
  <c r="AJ297" i="3"/>
  <c r="AJ298" i="3"/>
  <c r="AJ299" i="3"/>
  <c r="AJ300" i="3"/>
  <c r="AJ301" i="3"/>
  <c r="AJ302" i="3"/>
  <c r="AJ303" i="3"/>
  <c r="AJ304" i="3"/>
  <c r="AJ305" i="3"/>
  <c r="AJ306" i="3"/>
  <c r="AJ307" i="3"/>
  <c r="AJ308" i="3"/>
  <c r="AJ309" i="3"/>
  <c r="AJ310" i="3"/>
  <c r="AJ311" i="3"/>
  <c r="AJ312" i="3"/>
  <c r="AJ313" i="3"/>
  <c r="AJ314" i="3"/>
  <c r="AJ315" i="3"/>
  <c r="AJ316" i="3"/>
  <c r="AJ317" i="3"/>
  <c r="AJ318" i="3"/>
  <c r="AJ319" i="3"/>
  <c r="AJ320" i="3"/>
  <c r="AJ321" i="3"/>
  <c r="AJ322" i="3"/>
  <c r="AJ323" i="3"/>
  <c r="AJ324" i="3"/>
  <c r="AJ325" i="3"/>
  <c r="AJ326" i="3"/>
  <c r="AJ327" i="3"/>
  <c r="AJ328" i="3"/>
  <c r="AJ329" i="3"/>
  <c r="AJ330" i="3"/>
  <c r="AJ331" i="3"/>
  <c r="AJ332" i="3"/>
  <c r="AJ333" i="3"/>
  <c r="AJ334" i="3"/>
  <c r="AJ335" i="3"/>
  <c r="AJ336" i="3"/>
  <c r="AJ337" i="3"/>
  <c r="AJ338" i="3"/>
  <c r="AJ339" i="3"/>
  <c r="AJ340" i="3"/>
  <c r="AJ341" i="3"/>
  <c r="AJ342" i="3"/>
  <c r="AJ343" i="3"/>
  <c r="AJ344" i="3"/>
  <c r="AJ345" i="3"/>
  <c r="AJ346" i="3"/>
  <c r="AJ347" i="3"/>
  <c r="AJ348" i="3"/>
  <c r="AJ349" i="3"/>
  <c r="AJ350" i="3"/>
  <c r="AJ351" i="3"/>
  <c r="AJ352" i="3"/>
  <c r="AJ353" i="3"/>
  <c r="AJ354" i="3"/>
  <c r="AJ355" i="3"/>
  <c r="AJ356" i="3"/>
  <c r="AJ357" i="3"/>
  <c r="AJ358" i="3"/>
  <c r="AJ359" i="3"/>
  <c r="AJ360" i="3"/>
  <c r="AJ361" i="3"/>
  <c r="AJ362" i="3"/>
  <c r="AJ363" i="3"/>
  <c r="AJ364" i="3"/>
  <c r="AJ365" i="3"/>
  <c r="AJ366" i="3"/>
  <c r="AJ367" i="3"/>
  <c r="AJ368" i="3"/>
  <c r="AJ369" i="3"/>
  <c r="AJ370" i="3"/>
  <c r="AJ371" i="3"/>
  <c r="AJ372" i="3"/>
  <c r="AJ373" i="3"/>
  <c r="AJ374" i="3"/>
  <c r="AJ375" i="3"/>
  <c r="AJ376" i="3"/>
  <c r="AJ377" i="3"/>
  <c r="AJ378" i="3"/>
  <c r="AJ379" i="3"/>
  <c r="AJ380" i="3"/>
  <c r="AJ381" i="3"/>
  <c r="AJ382" i="3"/>
  <c r="AJ383" i="3"/>
  <c r="AJ384" i="3"/>
  <c r="AJ385" i="3"/>
  <c r="AJ386" i="3"/>
  <c r="AJ387" i="3"/>
  <c r="AJ388" i="3"/>
  <c r="AJ389" i="3"/>
  <c r="AJ390" i="3"/>
  <c r="AJ391" i="3"/>
  <c r="AJ392" i="3"/>
  <c r="AJ393" i="3"/>
  <c r="AJ394" i="3"/>
  <c r="AJ395" i="3"/>
  <c r="AJ396" i="3"/>
  <c r="AJ397" i="3"/>
  <c r="AJ398" i="3"/>
  <c r="AJ399" i="3"/>
  <c r="AJ400" i="3"/>
  <c r="AJ401" i="3"/>
  <c r="AJ402" i="3"/>
  <c r="AJ403" i="3"/>
  <c r="AJ404" i="3"/>
  <c r="AJ405" i="3"/>
  <c r="AJ406" i="3"/>
  <c r="AJ407" i="3"/>
  <c r="AJ408" i="3"/>
  <c r="AJ409" i="3"/>
  <c r="AJ410" i="3"/>
  <c r="AJ411" i="3"/>
  <c r="AJ412" i="3"/>
  <c r="AJ413" i="3"/>
  <c r="AJ414" i="3"/>
  <c r="AJ415" i="3"/>
  <c r="AJ416" i="3"/>
  <c r="AJ417" i="3"/>
  <c r="AJ418" i="3"/>
  <c r="AJ419" i="3"/>
  <c r="AJ420" i="3"/>
  <c r="AJ421" i="3"/>
  <c r="AJ422" i="3"/>
  <c r="AJ423" i="3"/>
  <c r="AJ424" i="3"/>
  <c r="AJ425" i="3"/>
  <c r="AJ426" i="3"/>
  <c r="AJ427" i="3"/>
  <c r="AJ428" i="3"/>
  <c r="AJ429" i="3"/>
  <c r="AJ430" i="3"/>
  <c r="AJ431" i="3"/>
  <c r="AJ432" i="3"/>
  <c r="AJ433" i="3"/>
  <c r="AJ434" i="3"/>
  <c r="AJ435" i="3"/>
  <c r="AJ436" i="3"/>
  <c r="AJ437" i="3"/>
  <c r="AJ438" i="3"/>
  <c r="AJ439" i="3"/>
  <c r="AJ440" i="3"/>
  <c r="AJ441" i="3"/>
  <c r="AJ442" i="3"/>
  <c r="AJ443" i="3"/>
  <c r="AJ444" i="3"/>
  <c r="AJ445" i="3"/>
  <c r="AJ446" i="3"/>
  <c r="AJ447" i="3"/>
  <c r="AJ448" i="3"/>
  <c r="AJ449" i="3"/>
  <c r="AJ450" i="3"/>
  <c r="AJ451" i="3"/>
  <c r="AJ452" i="3"/>
  <c r="AJ453" i="3"/>
  <c r="AJ454" i="3"/>
  <c r="AJ455" i="3"/>
  <c r="AJ456" i="3"/>
  <c r="AJ457" i="3"/>
  <c r="AJ458" i="3"/>
  <c r="AJ459" i="3"/>
  <c r="AJ460" i="3"/>
  <c r="AJ461" i="3"/>
  <c r="AJ462" i="3"/>
  <c r="AJ463" i="3"/>
  <c r="AJ464" i="3"/>
  <c r="AJ465" i="3"/>
  <c r="AJ466" i="3"/>
  <c r="AJ467" i="3"/>
  <c r="AJ468" i="3"/>
  <c r="AJ469" i="3"/>
  <c r="AJ470" i="3"/>
  <c r="AJ471" i="3"/>
  <c r="AJ472" i="3"/>
  <c r="AJ473" i="3"/>
  <c r="AJ474" i="3"/>
  <c r="AJ475" i="3"/>
  <c r="AJ476" i="3"/>
  <c r="AJ477" i="3"/>
  <c r="AJ478" i="3"/>
  <c r="AJ479" i="3"/>
  <c r="AJ480" i="3"/>
  <c r="AJ481" i="3"/>
  <c r="AJ482" i="3"/>
  <c r="AJ483" i="3"/>
  <c r="AJ484" i="3"/>
  <c r="AJ485" i="3"/>
  <c r="AJ486" i="3"/>
  <c r="AJ487" i="3"/>
  <c r="AJ488" i="3"/>
  <c r="AJ489" i="3"/>
  <c r="AJ490" i="3"/>
  <c r="AJ491" i="3"/>
  <c r="AJ492" i="3"/>
  <c r="AJ493" i="3"/>
  <c r="AJ494" i="3"/>
  <c r="AJ495" i="3"/>
  <c r="AJ496" i="3"/>
  <c r="AJ497" i="3"/>
  <c r="AJ498" i="3"/>
  <c r="AJ499" i="3"/>
  <c r="AJ500" i="3"/>
  <c r="AJ501" i="3"/>
  <c r="AJ502" i="3"/>
  <c r="AJ503" i="3"/>
  <c r="AJ504" i="3"/>
  <c r="AJ505" i="3"/>
  <c r="AJ506" i="3"/>
  <c r="AJ507" i="3"/>
  <c r="AJ508" i="3"/>
  <c r="AJ509" i="3"/>
  <c r="AJ510" i="3"/>
  <c r="AJ511" i="3"/>
  <c r="AJ512" i="3"/>
  <c r="AJ513" i="3"/>
  <c r="AJ514" i="3"/>
  <c r="AJ515" i="3"/>
  <c r="AJ516" i="3"/>
  <c r="AJ517" i="3"/>
  <c r="AJ518" i="3"/>
  <c r="AJ519" i="3"/>
  <c r="AJ520" i="3"/>
  <c r="AJ521" i="3"/>
  <c r="AJ522" i="3"/>
  <c r="AJ523" i="3"/>
  <c r="AJ524" i="3"/>
  <c r="AJ525" i="3"/>
  <c r="AJ526" i="3"/>
  <c r="AJ527" i="3"/>
  <c r="AJ528" i="3"/>
  <c r="AJ529" i="3"/>
  <c r="AJ530" i="3"/>
  <c r="AJ531" i="3"/>
  <c r="AJ532" i="3"/>
  <c r="AJ533" i="3"/>
  <c r="AJ534" i="3"/>
  <c r="AJ535" i="3"/>
  <c r="AJ536" i="3"/>
  <c r="AJ537" i="3"/>
  <c r="AJ538" i="3"/>
  <c r="AJ539" i="3"/>
  <c r="AJ540" i="3"/>
  <c r="AJ541" i="3"/>
  <c r="AJ542" i="3"/>
  <c r="AJ543" i="3"/>
  <c r="AJ544" i="3"/>
  <c r="AJ545" i="3"/>
  <c r="AJ546" i="3"/>
  <c r="AJ547" i="3"/>
  <c r="AJ548" i="3"/>
  <c r="AJ549" i="3"/>
  <c r="AJ550" i="3"/>
  <c r="AJ551" i="3"/>
  <c r="AJ552" i="3"/>
  <c r="AJ553" i="3"/>
  <c r="AJ554" i="3"/>
  <c r="AJ555" i="3"/>
  <c r="AJ556" i="3"/>
  <c r="AJ557" i="3"/>
  <c r="AJ558" i="3"/>
  <c r="AJ559" i="3"/>
  <c r="AJ560" i="3"/>
  <c r="AJ561" i="3"/>
  <c r="AJ562" i="3"/>
  <c r="AJ563" i="3"/>
  <c r="AJ564" i="3"/>
  <c r="AJ565" i="3"/>
  <c r="AJ566" i="3"/>
  <c r="AJ567" i="3"/>
  <c r="AJ568" i="3"/>
  <c r="AJ569" i="3"/>
  <c r="AJ570" i="3"/>
  <c r="AJ571" i="3"/>
  <c r="AJ572" i="3"/>
  <c r="AJ573" i="3"/>
  <c r="AJ574" i="3"/>
  <c r="AJ575" i="3"/>
  <c r="AJ576" i="3"/>
  <c r="AJ577" i="3"/>
  <c r="AJ578" i="3"/>
  <c r="AJ579" i="3"/>
  <c r="AJ580" i="3"/>
  <c r="AJ581" i="3"/>
  <c r="AJ582" i="3"/>
  <c r="AJ583" i="3"/>
  <c r="AJ584" i="3"/>
  <c r="AJ585" i="3"/>
  <c r="AJ586" i="3"/>
  <c r="AJ587" i="3"/>
  <c r="AJ588" i="3"/>
  <c r="AJ589" i="3"/>
  <c r="AJ590" i="3"/>
  <c r="AJ591" i="3"/>
  <c r="AJ592" i="3"/>
  <c r="AJ593" i="3"/>
  <c r="AJ594" i="3"/>
  <c r="AJ595" i="3"/>
  <c r="AJ596" i="3"/>
  <c r="AJ597" i="3"/>
  <c r="AJ598" i="3"/>
  <c r="AJ599" i="3"/>
  <c r="AJ600" i="3"/>
  <c r="AJ601" i="3"/>
  <c r="AJ602" i="3"/>
  <c r="AJ603" i="3"/>
  <c r="AJ604" i="3"/>
  <c r="AJ605" i="3"/>
  <c r="AJ606" i="3"/>
  <c r="AJ607" i="3"/>
  <c r="AJ608" i="3"/>
  <c r="AJ609" i="3"/>
  <c r="AJ610" i="3"/>
  <c r="AJ611" i="3"/>
  <c r="AJ612" i="3"/>
  <c r="AJ613" i="3"/>
  <c r="AJ614" i="3"/>
  <c r="AJ615" i="3"/>
  <c r="AJ616" i="3"/>
  <c r="AJ617" i="3"/>
  <c r="AJ618" i="3"/>
  <c r="AJ619" i="3"/>
  <c r="AJ620" i="3"/>
  <c r="AJ621" i="3"/>
  <c r="AJ622" i="3"/>
  <c r="AJ623" i="3"/>
  <c r="AJ624" i="3"/>
  <c r="AJ625" i="3"/>
  <c r="AJ626" i="3"/>
  <c r="AJ627" i="3"/>
  <c r="AJ628" i="3"/>
  <c r="AJ629" i="3"/>
  <c r="AJ630" i="3"/>
  <c r="AJ631" i="3"/>
  <c r="AJ632" i="3"/>
  <c r="AJ633" i="3"/>
  <c r="AJ634" i="3"/>
  <c r="AJ635" i="3"/>
  <c r="AJ636" i="3"/>
  <c r="AJ637" i="3"/>
  <c r="AJ638" i="3"/>
  <c r="AJ639" i="3"/>
  <c r="AJ640" i="3"/>
  <c r="AJ641" i="3"/>
  <c r="AJ642" i="3"/>
  <c r="AJ643" i="3"/>
  <c r="AJ644" i="3"/>
  <c r="AJ645" i="3"/>
  <c r="AJ646" i="3"/>
  <c r="AJ647" i="3"/>
  <c r="AJ648" i="3"/>
  <c r="AJ649" i="3"/>
  <c r="AJ650" i="3"/>
  <c r="AJ651" i="3"/>
  <c r="AJ652" i="3"/>
  <c r="AJ653" i="3"/>
  <c r="AJ654" i="3"/>
  <c r="AJ655" i="3"/>
  <c r="AJ656" i="3"/>
  <c r="AJ657" i="3"/>
  <c r="AJ658" i="3"/>
  <c r="AJ659" i="3"/>
  <c r="AJ660" i="3"/>
  <c r="AJ661" i="3"/>
  <c r="AJ662" i="3"/>
  <c r="AJ663" i="3"/>
  <c r="AJ664" i="3"/>
  <c r="AJ665" i="3"/>
  <c r="AJ666" i="3"/>
  <c r="AJ667" i="3"/>
  <c r="AJ668" i="3"/>
  <c r="AJ669" i="3"/>
  <c r="AJ670" i="3"/>
  <c r="AJ671" i="3"/>
  <c r="AJ672" i="3"/>
  <c r="AJ673" i="3"/>
  <c r="AJ674" i="3"/>
  <c r="AJ675" i="3"/>
  <c r="AJ676" i="3"/>
  <c r="AJ677" i="3"/>
  <c r="AJ678" i="3"/>
  <c r="AJ679" i="3"/>
  <c r="AJ680" i="3"/>
  <c r="AJ681" i="3"/>
  <c r="AJ682" i="3"/>
  <c r="AJ683" i="3"/>
  <c r="AJ684" i="3"/>
  <c r="AJ685" i="3"/>
  <c r="AJ686" i="3"/>
  <c r="AJ687" i="3"/>
  <c r="AJ688" i="3"/>
  <c r="AJ689" i="3"/>
  <c r="AJ690" i="3"/>
  <c r="AJ691" i="3"/>
  <c r="AJ692" i="3"/>
  <c r="AJ693" i="3"/>
  <c r="AJ694" i="3"/>
  <c r="AJ695" i="3"/>
  <c r="AJ696" i="3"/>
  <c r="AJ697" i="3"/>
  <c r="AJ698" i="3"/>
  <c r="AJ699" i="3"/>
  <c r="AJ700" i="3"/>
  <c r="AJ701" i="3"/>
  <c r="AJ702" i="3"/>
  <c r="AJ703" i="3"/>
  <c r="AJ704" i="3"/>
  <c r="AJ705" i="3"/>
  <c r="AJ706" i="3"/>
  <c r="AJ707" i="3"/>
  <c r="AJ708" i="3"/>
  <c r="AJ709" i="3"/>
  <c r="AJ710" i="3"/>
  <c r="AJ711" i="3"/>
  <c r="AJ712" i="3"/>
  <c r="AJ713" i="3"/>
  <c r="AJ714" i="3"/>
  <c r="AJ715" i="3"/>
  <c r="AJ716" i="3"/>
  <c r="AJ717" i="3"/>
  <c r="AJ718" i="3"/>
  <c r="AJ719" i="3"/>
  <c r="AJ720" i="3"/>
  <c r="AJ721" i="3"/>
  <c r="AJ722" i="3"/>
  <c r="AJ723" i="3"/>
  <c r="AJ724" i="3"/>
  <c r="AJ725" i="3"/>
  <c r="AJ726" i="3"/>
  <c r="AJ727" i="3"/>
  <c r="AJ728" i="3"/>
  <c r="AJ729" i="3"/>
  <c r="AJ730" i="3"/>
  <c r="AJ731" i="3"/>
  <c r="AJ732" i="3"/>
  <c r="AJ733" i="3"/>
  <c r="AJ734" i="3"/>
  <c r="AJ735" i="3"/>
  <c r="AJ736" i="3"/>
  <c r="AJ737" i="3"/>
  <c r="AJ738" i="3"/>
  <c r="AJ739" i="3"/>
  <c r="AJ740" i="3"/>
  <c r="AJ741" i="3"/>
  <c r="AJ742" i="3"/>
  <c r="AJ743" i="3"/>
  <c r="AJ744" i="3"/>
  <c r="AJ745" i="3"/>
  <c r="AJ746" i="3"/>
  <c r="AJ747" i="3"/>
  <c r="AJ748" i="3"/>
  <c r="AJ749" i="3"/>
  <c r="AJ750" i="3"/>
  <c r="AJ751" i="3"/>
  <c r="AJ752" i="3"/>
  <c r="AJ753" i="3"/>
  <c r="AJ754" i="3"/>
  <c r="AJ755" i="3"/>
  <c r="AJ756" i="3"/>
  <c r="AJ757" i="3"/>
  <c r="AJ758" i="3"/>
  <c r="AJ759" i="3"/>
  <c r="AJ760" i="3"/>
  <c r="AJ761" i="3"/>
  <c r="AJ762" i="3"/>
  <c r="AJ763" i="3"/>
  <c r="AJ764" i="3"/>
  <c r="AJ765" i="3"/>
  <c r="AJ766" i="3"/>
  <c r="AJ767" i="3"/>
  <c r="AJ768" i="3"/>
  <c r="AJ769" i="3"/>
  <c r="AJ770" i="3"/>
  <c r="AJ771" i="3"/>
  <c r="AJ772" i="3"/>
  <c r="AJ773" i="3"/>
  <c r="AJ774" i="3"/>
  <c r="AJ775" i="3"/>
  <c r="AJ776" i="3"/>
  <c r="AJ777" i="3"/>
  <c r="AJ778" i="3"/>
  <c r="AJ779" i="3"/>
  <c r="AJ780" i="3"/>
  <c r="AJ781" i="3"/>
  <c r="AJ782" i="3"/>
  <c r="AJ783" i="3"/>
  <c r="AJ784" i="3"/>
  <c r="AJ785" i="3"/>
  <c r="AJ786" i="3"/>
  <c r="AJ787" i="3"/>
  <c r="AJ788" i="3"/>
  <c r="AJ789" i="3"/>
  <c r="AJ790" i="3"/>
  <c r="AJ791" i="3"/>
  <c r="AJ792" i="3"/>
  <c r="AJ793" i="3"/>
  <c r="AJ794" i="3"/>
  <c r="AJ795" i="3"/>
  <c r="AJ796" i="3"/>
  <c r="AJ797" i="3"/>
  <c r="AJ798" i="3"/>
  <c r="AJ799" i="3"/>
  <c r="AJ800" i="3"/>
  <c r="AJ801" i="3"/>
  <c r="AJ802" i="3"/>
  <c r="AJ803" i="3"/>
  <c r="AJ804" i="3"/>
  <c r="AJ805" i="3"/>
  <c r="AJ806" i="3"/>
  <c r="AJ807" i="3"/>
  <c r="AJ808" i="3"/>
  <c r="AJ809" i="3"/>
  <c r="AJ810" i="3"/>
  <c r="AJ811" i="3"/>
  <c r="AJ812" i="3"/>
  <c r="AJ813" i="3"/>
  <c r="AJ814" i="3"/>
  <c r="AJ815" i="3"/>
  <c r="AJ816" i="3"/>
  <c r="AJ817" i="3"/>
  <c r="AJ818" i="3"/>
  <c r="AJ819" i="3"/>
  <c r="AJ820" i="3"/>
  <c r="AJ821" i="3"/>
  <c r="AJ822" i="3"/>
  <c r="AJ823" i="3"/>
  <c r="AJ824" i="3"/>
  <c r="AJ825" i="3"/>
  <c r="AJ826" i="3"/>
  <c r="AJ827" i="3"/>
  <c r="AJ828" i="3"/>
  <c r="AJ829" i="3"/>
  <c r="AJ830" i="3"/>
  <c r="AJ831" i="3"/>
  <c r="AJ832" i="3"/>
  <c r="AJ833" i="3"/>
  <c r="AJ834" i="3"/>
  <c r="AJ835" i="3"/>
  <c r="AJ836" i="3"/>
  <c r="AJ837" i="3"/>
  <c r="AJ838" i="3"/>
  <c r="AJ839" i="3"/>
  <c r="AJ840" i="3"/>
  <c r="AJ841" i="3"/>
  <c r="AJ842" i="3"/>
  <c r="AJ843" i="3"/>
  <c r="AJ844" i="3"/>
  <c r="AJ845" i="3"/>
  <c r="AJ846" i="3"/>
  <c r="AJ847" i="3"/>
  <c r="AJ848" i="3"/>
  <c r="AJ849" i="3"/>
  <c r="AJ850" i="3"/>
  <c r="AJ851" i="3"/>
  <c r="AJ852" i="3"/>
  <c r="AJ853" i="3"/>
  <c r="AJ854" i="3"/>
  <c r="AJ855" i="3"/>
  <c r="AJ856" i="3"/>
  <c r="AJ857" i="3"/>
  <c r="AJ858" i="3"/>
  <c r="AJ859" i="3"/>
  <c r="AJ860" i="3"/>
  <c r="AJ861" i="3"/>
  <c r="AJ862" i="3"/>
  <c r="AJ863" i="3"/>
  <c r="AJ864" i="3"/>
  <c r="AJ865" i="3"/>
  <c r="AJ866" i="3"/>
  <c r="AJ867" i="3"/>
  <c r="AJ868" i="3"/>
  <c r="AJ869" i="3"/>
  <c r="AJ870" i="3"/>
  <c r="AJ871" i="3"/>
  <c r="AJ872" i="3"/>
  <c r="AJ873" i="3"/>
  <c r="AJ874" i="3"/>
  <c r="AJ875" i="3"/>
  <c r="AJ876" i="3"/>
  <c r="AJ877" i="3"/>
  <c r="AJ878" i="3"/>
  <c r="AJ879" i="3"/>
  <c r="AJ880" i="3"/>
  <c r="AJ881" i="3"/>
  <c r="AJ882" i="3"/>
  <c r="AJ883" i="3"/>
  <c r="AJ884" i="3"/>
  <c r="AJ885" i="3"/>
  <c r="AJ886" i="3"/>
  <c r="AJ887" i="3"/>
  <c r="AJ888" i="3"/>
  <c r="AJ889" i="3"/>
  <c r="AJ890" i="3"/>
  <c r="AJ891" i="3"/>
  <c r="AJ892" i="3"/>
  <c r="AJ893" i="3"/>
  <c r="AJ894" i="3"/>
  <c r="AJ895" i="3"/>
  <c r="AJ896" i="3"/>
  <c r="AJ897" i="3"/>
  <c r="AJ898" i="3"/>
  <c r="AJ899" i="3"/>
  <c r="AJ900" i="3"/>
  <c r="AJ901" i="3"/>
  <c r="AJ902" i="3"/>
  <c r="AJ903" i="3"/>
  <c r="AJ904" i="3"/>
  <c r="AJ905" i="3"/>
  <c r="AJ906" i="3"/>
  <c r="AJ907" i="3"/>
  <c r="AJ908" i="3"/>
  <c r="AJ909" i="3"/>
  <c r="AJ910" i="3"/>
  <c r="AJ911" i="3"/>
  <c r="AJ912" i="3"/>
  <c r="AJ913" i="3"/>
  <c r="AJ914" i="3"/>
  <c r="AJ915" i="3"/>
  <c r="AJ916" i="3"/>
  <c r="AJ917" i="3"/>
  <c r="AJ918" i="3"/>
  <c r="AJ919" i="3"/>
  <c r="AJ920" i="3"/>
  <c r="AJ921" i="3"/>
  <c r="AJ922" i="3"/>
  <c r="AJ923" i="3"/>
  <c r="AJ924" i="3"/>
  <c r="AJ925" i="3"/>
  <c r="AJ926" i="3"/>
  <c r="AJ927" i="3"/>
  <c r="AJ928" i="3"/>
  <c r="AJ929" i="3"/>
  <c r="AJ930" i="3"/>
  <c r="AJ931" i="3"/>
  <c r="AJ932" i="3"/>
  <c r="AJ933" i="3"/>
  <c r="AJ934" i="3"/>
  <c r="AJ935" i="3"/>
  <c r="AJ936" i="3"/>
  <c r="AJ937" i="3"/>
  <c r="AJ938" i="3"/>
  <c r="AJ939" i="3"/>
  <c r="AJ940" i="3"/>
  <c r="AJ941" i="3"/>
  <c r="AJ942" i="3"/>
  <c r="AJ943" i="3"/>
  <c r="AJ944" i="3"/>
  <c r="AJ945" i="3"/>
  <c r="AJ946" i="3"/>
  <c r="AJ947" i="3"/>
  <c r="AJ948" i="3"/>
  <c r="AJ949" i="3"/>
  <c r="AJ950" i="3"/>
  <c r="AJ951" i="3"/>
  <c r="AJ952" i="3"/>
  <c r="AJ953" i="3"/>
  <c r="AJ954" i="3"/>
  <c r="AJ955" i="3"/>
  <c r="AJ956" i="3"/>
  <c r="AJ957" i="3"/>
  <c r="AJ958" i="3"/>
  <c r="AJ959" i="3"/>
  <c r="AJ960" i="3"/>
  <c r="AJ961" i="3"/>
  <c r="AJ962" i="3"/>
  <c r="AJ963" i="3"/>
  <c r="AJ964" i="3"/>
  <c r="AJ965" i="3"/>
  <c r="AJ966" i="3"/>
  <c r="AJ967" i="3"/>
  <c r="AJ968" i="3"/>
  <c r="AJ969" i="3"/>
  <c r="AJ970" i="3"/>
  <c r="AJ971" i="3"/>
  <c r="AJ972" i="3"/>
  <c r="AJ973" i="3"/>
  <c r="AJ974" i="3"/>
  <c r="AJ975" i="3"/>
  <c r="AJ976" i="3"/>
  <c r="AJ977" i="3"/>
  <c r="AJ978" i="3"/>
  <c r="AJ979" i="3"/>
  <c r="AJ980" i="3"/>
  <c r="AJ981" i="3"/>
  <c r="AJ982" i="3"/>
  <c r="AJ983" i="3"/>
  <c r="AJ984" i="3"/>
  <c r="AJ985" i="3"/>
  <c r="AJ986" i="3"/>
  <c r="AJ987" i="3"/>
  <c r="AJ988" i="3"/>
  <c r="AJ989" i="3"/>
  <c r="AJ990" i="3"/>
  <c r="AJ991" i="3"/>
  <c r="AJ992" i="3"/>
  <c r="AJ993" i="3"/>
  <c r="AJ994" i="3"/>
  <c r="AJ995" i="3"/>
  <c r="AJ996" i="3"/>
  <c r="AJ997" i="3"/>
  <c r="AJ998" i="3"/>
  <c r="AJ999" i="3"/>
  <c r="AJ1000" i="3"/>
  <c r="AJ1001" i="3"/>
  <c r="AJ1002" i="3"/>
  <c r="AJ1003" i="3"/>
  <c r="AJ1004" i="3"/>
  <c r="AJ1005" i="3"/>
  <c r="AJ1006" i="3"/>
  <c r="AJ1007" i="3"/>
  <c r="AJ1008" i="3"/>
  <c r="AJ1009" i="3"/>
  <c r="AJ1010" i="3"/>
  <c r="AJ1011" i="3"/>
  <c r="AJ1012" i="3"/>
  <c r="AJ1013" i="3"/>
  <c r="AJ1014" i="3"/>
  <c r="AJ1015" i="3"/>
  <c r="AJ1016" i="3"/>
  <c r="AJ1017" i="3"/>
  <c r="AJ1018" i="3"/>
  <c r="AJ1019" i="3"/>
  <c r="AJ1020" i="3"/>
  <c r="AJ1021" i="3"/>
  <c r="AJ1022" i="3"/>
  <c r="AJ1023" i="3"/>
  <c r="AJ1024" i="3"/>
  <c r="AJ1025" i="3"/>
  <c r="AJ1026" i="3"/>
  <c r="AJ1027" i="3"/>
  <c r="AJ1028" i="3"/>
  <c r="AJ1029" i="3"/>
  <c r="AJ1030" i="3"/>
  <c r="AJ1031" i="3"/>
  <c r="AJ1032" i="3"/>
  <c r="AJ1033" i="3"/>
  <c r="AJ1034" i="3"/>
  <c r="AJ1035" i="3"/>
  <c r="AJ1036" i="3"/>
  <c r="AJ1037" i="3"/>
  <c r="AJ1038" i="3"/>
  <c r="AJ1039" i="3"/>
  <c r="AJ1040" i="3"/>
  <c r="AJ1041" i="3"/>
  <c r="AJ1042" i="3"/>
  <c r="AJ1043" i="3"/>
  <c r="AJ1044" i="3"/>
  <c r="AJ1045" i="3"/>
  <c r="AJ1046" i="3"/>
  <c r="AJ1047" i="3"/>
  <c r="AJ1048" i="3"/>
  <c r="AJ1049" i="3"/>
  <c r="AJ1050" i="3"/>
  <c r="AJ1051" i="3"/>
  <c r="AJ1052" i="3"/>
  <c r="AJ1053" i="3"/>
  <c r="AJ1054" i="3"/>
  <c r="AJ1055" i="3"/>
  <c r="AJ1056" i="3"/>
  <c r="AJ1057" i="3"/>
  <c r="AJ1058" i="3"/>
  <c r="AJ1059" i="3"/>
  <c r="AJ1060" i="3"/>
  <c r="AJ1061" i="3"/>
  <c r="AJ1062" i="3"/>
  <c r="AJ1063" i="3"/>
  <c r="AJ1064" i="3"/>
  <c r="AJ1065" i="3"/>
  <c r="AJ1066" i="3"/>
  <c r="AJ1067" i="3"/>
  <c r="AJ1068" i="3"/>
  <c r="AJ1069" i="3"/>
  <c r="AJ1070" i="3"/>
  <c r="AJ1071" i="3"/>
  <c r="AJ1072" i="3"/>
  <c r="AJ1073" i="3"/>
  <c r="AJ1074" i="3"/>
  <c r="AJ1075" i="3"/>
  <c r="AJ1076" i="3"/>
  <c r="AJ1077" i="3"/>
  <c r="AJ1078" i="3"/>
  <c r="AJ1079" i="3"/>
  <c r="AJ1080" i="3"/>
  <c r="AJ1081" i="3"/>
  <c r="AJ1082" i="3"/>
  <c r="AJ1083" i="3"/>
  <c r="AJ1084" i="3"/>
  <c r="AJ1085" i="3"/>
  <c r="AJ1086" i="3"/>
  <c r="AJ1087" i="3"/>
  <c r="AJ1088" i="3"/>
  <c r="AJ1089" i="3"/>
  <c r="AJ1090" i="3"/>
  <c r="AJ1091" i="3"/>
  <c r="AJ1092" i="3"/>
  <c r="AJ1093" i="3"/>
  <c r="AJ1094" i="3"/>
  <c r="AJ1095" i="3"/>
  <c r="AJ1096" i="3"/>
  <c r="AJ1097" i="3"/>
  <c r="AJ1098" i="3"/>
  <c r="AJ1099" i="3"/>
  <c r="AJ1100" i="3"/>
  <c r="AJ1101" i="3"/>
  <c r="AJ1102" i="3"/>
  <c r="AJ1103" i="3"/>
  <c r="AJ1104" i="3"/>
  <c r="AJ1105" i="3"/>
  <c r="AJ1106" i="3"/>
  <c r="AJ1107" i="3"/>
  <c r="AJ1108" i="3"/>
  <c r="AJ1109" i="3"/>
  <c r="AJ1110" i="3"/>
  <c r="AJ1111" i="3"/>
  <c r="AJ1112" i="3"/>
  <c r="AJ1113" i="3"/>
  <c r="AJ1114" i="3"/>
  <c r="AJ1115" i="3"/>
  <c r="AJ1116" i="3"/>
  <c r="AJ1117" i="3"/>
  <c r="AJ1118" i="3"/>
  <c r="AJ1119" i="3"/>
  <c r="AJ1120" i="3"/>
  <c r="AJ1121" i="3"/>
  <c r="AJ1122" i="3"/>
  <c r="AJ1123" i="3"/>
  <c r="AJ1124" i="3"/>
  <c r="AJ1125" i="3"/>
  <c r="AJ1126" i="3"/>
  <c r="AJ1127" i="3"/>
  <c r="AJ1128" i="3"/>
  <c r="AJ1129" i="3"/>
  <c r="AJ1130" i="3"/>
  <c r="AJ1131" i="3"/>
  <c r="AJ1132" i="3"/>
  <c r="AJ1133" i="3"/>
  <c r="AJ1134" i="3"/>
  <c r="AJ1135" i="3"/>
  <c r="AJ1136" i="3"/>
  <c r="AJ1137" i="3"/>
  <c r="AJ1138" i="3"/>
  <c r="AJ1139" i="3"/>
  <c r="AJ1140" i="3"/>
  <c r="AJ1141" i="3"/>
  <c r="AJ1142" i="3"/>
  <c r="AJ1143" i="3"/>
  <c r="AJ1144" i="3"/>
  <c r="AJ1145" i="3"/>
  <c r="AJ1146" i="3"/>
  <c r="AJ1147" i="3"/>
  <c r="AJ1148" i="3"/>
  <c r="AJ1149" i="3"/>
  <c r="AJ1150" i="3"/>
  <c r="AJ1151" i="3"/>
  <c r="AJ1152" i="3"/>
  <c r="AJ1153" i="3"/>
  <c r="AJ1154" i="3"/>
  <c r="AJ1155" i="3"/>
  <c r="AJ1156" i="3"/>
  <c r="AJ1157" i="3"/>
  <c r="AJ1158" i="3"/>
  <c r="AJ1159" i="3"/>
  <c r="AJ1160" i="3"/>
  <c r="AJ1161" i="3"/>
  <c r="AJ1162" i="3"/>
  <c r="AJ1163" i="3"/>
  <c r="AJ1164" i="3"/>
  <c r="AJ1165" i="3"/>
  <c r="AJ1166" i="3"/>
  <c r="AJ1167" i="3"/>
  <c r="AJ1168" i="3"/>
  <c r="AJ1169" i="3"/>
  <c r="AJ1170" i="3"/>
  <c r="AJ1171" i="3"/>
  <c r="AJ1172" i="3"/>
  <c r="AJ1173" i="3"/>
  <c r="AJ1174" i="3"/>
  <c r="AJ1175" i="3"/>
  <c r="AJ1176" i="3"/>
  <c r="AJ1177" i="3"/>
  <c r="AJ1178" i="3"/>
  <c r="AJ1179" i="3"/>
  <c r="AJ1180" i="3"/>
  <c r="AJ1181" i="3"/>
  <c r="AJ1182" i="3"/>
  <c r="AJ1183" i="3"/>
  <c r="AJ1184" i="3"/>
  <c r="AJ1185" i="3"/>
  <c r="AJ1186" i="3"/>
  <c r="AJ1187" i="3"/>
  <c r="AJ1188" i="3"/>
  <c r="AJ1189" i="3"/>
  <c r="AJ1190" i="3"/>
  <c r="AJ1191" i="3"/>
  <c r="AJ1192" i="3"/>
  <c r="AJ1193" i="3"/>
  <c r="AJ1194" i="3"/>
  <c r="AJ1195" i="3"/>
  <c r="AJ1196" i="3"/>
  <c r="AJ1197" i="3"/>
  <c r="AJ1198" i="3"/>
  <c r="AJ1199" i="3"/>
  <c r="AJ1200" i="3"/>
  <c r="AJ1201" i="3"/>
  <c r="AJ1202" i="3"/>
  <c r="AJ1203" i="3"/>
  <c r="AJ1204" i="3"/>
  <c r="AJ1205" i="3"/>
  <c r="AJ1206" i="3"/>
  <c r="AJ1207" i="3"/>
  <c r="AJ1208" i="3"/>
  <c r="AJ1209" i="3"/>
  <c r="AJ1210" i="3"/>
  <c r="AJ1211" i="3"/>
  <c r="AJ1212" i="3"/>
  <c r="AJ1213" i="3"/>
  <c r="AJ1214" i="3"/>
  <c r="AJ1215" i="3"/>
  <c r="AJ1216" i="3"/>
  <c r="AJ1217" i="3"/>
  <c r="AJ1218" i="3"/>
  <c r="AJ1219" i="3"/>
  <c r="AJ1220" i="3"/>
  <c r="AJ1221" i="3"/>
  <c r="AJ1222" i="3"/>
  <c r="AJ1223" i="3"/>
  <c r="AJ1224" i="3"/>
  <c r="AJ1225" i="3"/>
  <c r="AJ1226" i="3"/>
  <c r="AJ1227" i="3"/>
  <c r="AJ1228" i="3"/>
  <c r="AJ1229" i="3"/>
  <c r="AJ1230" i="3"/>
  <c r="AJ1231" i="3"/>
  <c r="AJ1232" i="3"/>
  <c r="AJ1233" i="3"/>
  <c r="AJ1234" i="3"/>
  <c r="AJ1235" i="3"/>
  <c r="AJ1236" i="3"/>
  <c r="AJ1237" i="3"/>
  <c r="AJ1238" i="3"/>
  <c r="AJ1239" i="3"/>
  <c r="AJ1240" i="3"/>
  <c r="AJ1241" i="3"/>
  <c r="AJ1242" i="3"/>
  <c r="AJ1243" i="3"/>
  <c r="AJ1244" i="3"/>
  <c r="AJ1245" i="3"/>
  <c r="AJ1246" i="3"/>
  <c r="AJ1247" i="3"/>
  <c r="AJ1248" i="3"/>
  <c r="AJ1249" i="3"/>
  <c r="AJ1250" i="3"/>
  <c r="AJ1251" i="3"/>
  <c r="AJ1252" i="3"/>
  <c r="AJ1253" i="3"/>
  <c r="AJ1254" i="3"/>
  <c r="AJ1255" i="3"/>
  <c r="AJ1256" i="3"/>
  <c r="AJ1257" i="3"/>
  <c r="AJ1258" i="3"/>
  <c r="AJ1259" i="3"/>
  <c r="AJ1260" i="3"/>
  <c r="AJ1261" i="3"/>
  <c r="AJ1262" i="3"/>
  <c r="AJ1263" i="3"/>
  <c r="AJ1264" i="3"/>
  <c r="AJ1265" i="3"/>
  <c r="AJ1266" i="3"/>
  <c r="AJ1267" i="3"/>
  <c r="AJ1268" i="3"/>
  <c r="AJ1269" i="3"/>
  <c r="AJ1270" i="3"/>
  <c r="AJ1271" i="3"/>
  <c r="AJ1272" i="3"/>
  <c r="AJ1273" i="3"/>
  <c r="AJ1274" i="3"/>
  <c r="AJ1275" i="3"/>
  <c r="AJ1276" i="3"/>
  <c r="AJ1277" i="3"/>
  <c r="AJ1278" i="3"/>
  <c r="AJ1279" i="3"/>
  <c r="AJ1280" i="3"/>
  <c r="AJ1281" i="3"/>
  <c r="AJ1282" i="3"/>
  <c r="AJ1283" i="3"/>
  <c r="AJ1284" i="3"/>
  <c r="AJ1285" i="3"/>
  <c r="AJ1286" i="3"/>
  <c r="AJ1287" i="3"/>
  <c r="AJ1288" i="3"/>
  <c r="AJ1289" i="3"/>
  <c r="AJ1290" i="3"/>
  <c r="AJ1291" i="3"/>
  <c r="AJ1292" i="3"/>
  <c r="AJ1293" i="3"/>
  <c r="AJ1294" i="3"/>
  <c r="AJ1295" i="3"/>
  <c r="AJ1296" i="3"/>
  <c r="AJ1297" i="3"/>
  <c r="AJ1298" i="3"/>
  <c r="AJ1299" i="3"/>
  <c r="AJ1300" i="3"/>
  <c r="AJ1301" i="3"/>
  <c r="AJ1302" i="3"/>
  <c r="AJ1303" i="3"/>
  <c r="AJ1304" i="3"/>
  <c r="AJ1305" i="3"/>
  <c r="AJ1306" i="3"/>
  <c r="AJ1307" i="3"/>
  <c r="AJ1308" i="3"/>
  <c r="AJ1309" i="3"/>
  <c r="AJ1310" i="3"/>
  <c r="AJ1311" i="3"/>
  <c r="AJ1312" i="3"/>
  <c r="AJ1313" i="3"/>
  <c r="AJ1314" i="3"/>
  <c r="AJ1315" i="3"/>
  <c r="AJ1316" i="3"/>
  <c r="AJ1317" i="3"/>
  <c r="AJ1318" i="3"/>
  <c r="AJ1319" i="3"/>
  <c r="AJ1320" i="3"/>
  <c r="AJ1321" i="3"/>
  <c r="AJ1322" i="3"/>
  <c r="AJ1323" i="3"/>
  <c r="AJ1324" i="3"/>
  <c r="AJ1325" i="3"/>
  <c r="AJ1326" i="3"/>
  <c r="AJ1327" i="3"/>
  <c r="AJ1328" i="3"/>
  <c r="AJ1329" i="3"/>
  <c r="AJ1330" i="3"/>
  <c r="AJ1331" i="3"/>
  <c r="AJ1332" i="3"/>
  <c r="AJ1333" i="3"/>
  <c r="AJ1334" i="3"/>
  <c r="AJ1335" i="3"/>
  <c r="AJ1336" i="3"/>
  <c r="AJ1337" i="3"/>
  <c r="AJ1338" i="3"/>
  <c r="AJ1339" i="3"/>
  <c r="AJ1340" i="3"/>
  <c r="AJ1341" i="3"/>
  <c r="AJ1342" i="3"/>
  <c r="AJ1343" i="3"/>
  <c r="AJ1344" i="3"/>
  <c r="AJ1345" i="3"/>
  <c r="AJ1346" i="3"/>
  <c r="AJ1347" i="3"/>
  <c r="AJ1348" i="3"/>
  <c r="AJ1349" i="3"/>
  <c r="AJ1350" i="3"/>
  <c r="AJ1351" i="3"/>
  <c r="AJ1352" i="3"/>
  <c r="AJ1353" i="3"/>
  <c r="AJ1354" i="3"/>
  <c r="AJ1355" i="3"/>
  <c r="AJ1356" i="3"/>
  <c r="AJ1357" i="3"/>
  <c r="AJ1358" i="3"/>
  <c r="AJ1359" i="3"/>
  <c r="AJ1360" i="3"/>
  <c r="AJ1361" i="3"/>
  <c r="AJ1362" i="3"/>
  <c r="AJ1363" i="3"/>
  <c r="AJ1364" i="3"/>
  <c r="AJ1365" i="3"/>
  <c r="AJ1366" i="3"/>
  <c r="AJ1367" i="3"/>
  <c r="AJ1368" i="3"/>
  <c r="AJ1369" i="3"/>
  <c r="AJ1370" i="3"/>
  <c r="AJ1371" i="3"/>
  <c r="AJ1372" i="3"/>
  <c r="AJ1373" i="3"/>
  <c r="AJ1374" i="3"/>
  <c r="AJ1375" i="3"/>
  <c r="AJ1376" i="3"/>
  <c r="AJ1377" i="3"/>
  <c r="AJ1378" i="3"/>
  <c r="AJ1379" i="3"/>
  <c r="AJ1380" i="3"/>
  <c r="AJ1381" i="3"/>
  <c r="AJ1382" i="3"/>
  <c r="AJ1383" i="3"/>
  <c r="AJ1384" i="3"/>
  <c r="AJ1385" i="3"/>
  <c r="AJ1386" i="3"/>
  <c r="AJ1387" i="3"/>
  <c r="AJ1388" i="3"/>
  <c r="AJ1389" i="3"/>
  <c r="AJ1390" i="3"/>
  <c r="AJ1391" i="3"/>
  <c r="AJ1392" i="3"/>
  <c r="AJ1393" i="3"/>
  <c r="AJ1394" i="3"/>
  <c r="AJ1395" i="3"/>
  <c r="AJ1396" i="3"/>
  <c r="AJ1397" i="3"/>
  <c r="AJ1398" i="3"/>
  <c r="AJ1399" i="3"/>
  <c r="AJ1400" i="3"/>
  <c r="AJ1401" i="3"/>
  <c r="AJ1402" i="3"/>
  <c r="AJ1403" i="3"/>
  <c r="AJ1404" i="3"/>
  <c r="AJ1405" i="3"/>
  <c r="AJ1406" i="3"/>
  <c r="AJ1407" i="3"/>
  <c r="AJ1408" i="3"/>
  <c r="AJ1409" i="3"/>
  <c r="AJ1410" i="3"/>
  <c r="AJ1411" i="3"/>
  <c r="AJ1412" i="3"/>
  <c r="AJ1413" i="3"/>
  <c r="AJ1414" i="3"/>
  <c r="AJ1415" i="3"/>
  <c r="AJ1416" i="3"/>
  <c r="AJ1417" i="3"/>
  <c r="AJ1418" i="3"/>
  <c r="AJ1419" i="3"/>
  <c r="AJ1420" i="3"/>
  <c r="AJ1421" i="3"/>
  <c r="AJ1422" i="3"/>
  <c r="AJ1423" i="3"/>
  <c r="AJ1424" i="3"/>
  <c r="AJ1425" i="3"/>
  <c r="AJ1426" i="3"/>
  <c r="AJ1427" i="3"/>
  <c r="AJ1428" i="3"/>
  <c r="AJ1429" i="3"/>
  <c r="AJ1430" i="3"/>
  <c r="AJ1431" i="3"/>
  <c r="AJ1432" i="3"/>
  <c r="AJ1433" i="3"/>
  <c r="AJ1434" i="3"/>
  <c r="AJ1435" i="3"/>
  <c r="AJ1436" i="3"/>
  <c r="AJ1437" i="3"/>
  <c r="AJ1438" i="3"/>
  <c r="AJ1439" i="3"/>
  <c r="AJ1440" i="3"/>
  <c r="AJ1441" i="3"/>
  <c r="AJ1442" i="3"/>
  <c r="AJ1443" i="3"/>
  <c r="AJ1444" i="3"/>
  <c r="AJ1445" i="3"/>
  <c r="AJ1446" i="3"/>
  <c r="AJ1447" i="3"/>
  <c r="AJ1448" i="3"/>
  <c r="AJ1449" i="3"/>
  <c r="AJ1450" i="3"/>
  <c r="AJ1451" i="3"/>
  <c r="AJ1452" i="3"/>
  <c r="AJ1453" i="3"/>
  <c r="AJ1454" i="3"/>
  <c r="AJ1455" i="3"/>
  <c r="AJ1456" i="3"/>
  <c r="AJ1457" i="3"/>
  <c r="AJ1458" i="3"/>
  <c r="AJ1459" i="3"/>
  <c r="AJ1460" i="3"/>
  <c r="AJ1461" i="3"/>
  <c r="AJ1462" i="3"/>
  <c r="AJ1463" i="3"/>
  <c r="AJ1464" i="3"/>
  <c r="AJ1465" i="3"/>
  <c r="AJ1466" i="3"/>
  <c r="AJ1467" i="3"/>
  <c r="AJ1468" i="3"/>
  <c r="AJ1469" i="3"/>
  <c r="AJ1470" i="3"/>
  <c r="AJ1471" i="3"/>
  <c r="AJ1472" i="3"/>
  <c r="AJ1473" i="3"/>
  <c r="AJ1474" i="3"/>
  <c r="AJ1475" i="3"/>
  <c r="AJ1476" i="3"/>
  <c r="AJ1477" i="3"/>
  <c r="AJ1478" i="3"/>
  <c r="AJ1479" i="3"/>
  <c r="AJ1480" i="3"/>
  <c r="AJ1481" i="3"/>
  <c r="AJ1482" i="3"/>
  <c r="AJ1483" i="3"/>
  <c r="AJ1484" i="3"/>
  <c r="AJ1485" i="3"/>
  <c r="AJ1486" i="3"/>
  <c r="AJ1487" i="3"/>
  <c r="AJ1488" i="3"/>
  <c r="AJ1489" i="3"/>
  <c r="AJ1490" i="3"/>
  <c r="AJ1491" i="3"/>
  <c r="AJ1492" i="3"/>
  <c r="AJ1493" i="3"/>
  <c r="AJ1494" i="3"/>
  <c r="AJ1495" i="3"/>
  <c r="AJ1496" i="3"/>
  <c r="AJ1497" i="3"/>
  <c r="AJ1498" i="3"/>
  <c r="AJ1499" i="3"/>
  <c r="AJ1500" i="3"/>
  <c r="AJ1501" i="3"/>
  <c r="AJ1502" i="3"/>
  <c r="AJ1503" i="3"/>
  <c r="AJ1504" i="3"/>
  <c r="AJ1505" i="3"/>
  <c r="AJ1506" i="3"/>
  <c r="AJ1507" i="3"/>
  <c r="AJ1508" i="3"/>
  <c r="AJ1509" i="3"/>
  <c r="AJ1510" i="3"/>
  <c r="AJ1511" i="3"/>
  <c r="AJ1512" i="3"/>
  <c r="AJ1513" i="3"/>
  <c r="AJ1514" i="3"/>
  <c r="AJ1515" i="3"/>
  <c r="AJ1516" i="3"/>
  <c r="AJ1517" i="3"/>
  <c r="AJ1518" i="3"/>
  <c r="AJ1519" i="3"/>
  <c r="AJ1520" i="3"/>
  <c r="AJ1521" i="3"/>
  <c r="AJ1522" i="3"/>
  <c r="AJ1523" i="3"/>
  <c r="AJ1524" i="3"/>
  <c r="AJ1525" i="3"/>
  <c r="AJ1526" i="3"/>
  <c r="AJ1527" i="3"/>
  <c r="AJ1528" i="3"/>
  <c r="AJ1529" i="3"/>
  <c r="AJ1530" i="3"/>
  <c r="AJ1531" i="3"/>
  <c r="AJ1532" i="3"/>
  <c r="AJ1533" i="3"/>
  <c r="AJ1534" i="3"/>
  <c r="AJ1535" i="3"/>
  <c r="AJ1536" i="3"/>
  <c r="AJ1537" i="3"/>
  <c r="AJ1538" i="3"/>
  <c r="AJ1539" i="3"/>
  <c r="AJ1540" i="3"/>
  <c r="AJ1541" i="3"/>
  <c r="AJ1542" i="3"/>
  <c r="AJ1543" i="3"/>
  <c r="AJ1544" i="3"/>
  <c r="AJ1545" i="3"/>
  <c r="AJ1546" i="3"/>
  <c r="AJ1547" i="3"/>
  <c r="AJ1548" i="3"/>
  <c r="AJ1549" i="3"/>
  <c r="AJ1550" i="3"/>
  <c r="AJ1551" i="3"/>
  <c r="AJ1552" i="3"/>
  <c r="AJ1553" i="3"/>
  <c r="AJ1554" i="3"/>
  <c r="AJ1555" i="3"/>
  <c r="AJ1556" i="3"/>
  <c r="AJ1557" i="3"/>
  <c r="AJ1558" i="3"/>
  <c r="AJ1559" i="3"/>
  <c r="AJ1560" i="3"/>
  <c r="AJ1561" i="3"/>
  <c r="AJ1562" i="3"/>
  <c r="AJ1563" i="3"/>
  <c r="AJ1564" i="3"/>
  <c r="AJ1565" i="3"/>
  <c r="AJ1566" i="3"/>
  <c r="AJ1567" i="3"/>
  <c r="AJ1568" i="3"/>
  <c r="AJ1569" i="3"/>
  <c r="AJ1570" i="3"/>
  <c r="AJ1571" i="3"/>
  <c r="AJ1572" i="3"/>
  <c r="AJ1573" i="3"/>
  <c r="AJ1574" i="3"/>
  <c r="AJ1575" i="3"/>
  <c r="AJ1576" i="3"/>
  <c r="AJ1577" i="3"/>
  <c r="AJ1578" i="3"/>
  <c r="AJ1579" i="3"/>
  <c r="AJ1580" i="3"/>
  <c r="AJ1581" i="3"/>
  <c r="AJ1582" i="3"/>
  <c r="AJ1583" i="3"/>
  <c r="AJ1584" i="3"/>
  <c r="AJ1585" i="3"/>
  <c r="AJ1586" i="3"/>
  <c r="AJ1587" i="3"/>
  <c r="AJ1588" i="3"/>
  <c r="AJ1589" i="3"/>
  <c r="AJ1590" i="3"/>
  <c r="AJ1591" i="3"/>
  <c r="AJ1592" i="3"/>
  <c r="AJ1593" i="3"/>
  <c r="AJ1594" i="3"/>
  <c r="AJ1595" i="3"/>
  <c r="AJ1596" i="3"/>
  <c r="AJ1597" i="3"/>
  <c r="AJ1598" i="3"/>
  <c r="AJ1599" i="3"/>
  <c r="AJ1600" i="3"/>
  <c r="AJ1601" i="3"/>
  <c r="AJ1602" i="3"/>
  <c r="AJ1603" i="3"/>
  <c r="AJ1604" i="3"/>
  <c r="AJ1605" i="3"/>
  <c r="AJ1606" i="3"/>
  <c r="AJ1607" i="3"/>
  <c r="AJ1608" i="3"/>
  <c r="AJ1609" i="3"/>
  <c r="AJ1610" i="3"/>
  <c r="AJ1611" i="3"/>
  <c r="AJ1612" i="3"/>
  <c r="AJ1613" i="3"/>
  <c r="AJ1614" i="3"/>
  <c r="AJ1615" i="3"/>
  <c r="AJ1616" i="3"/>
  <c r="AJ1617" i="3"/>
  <c r="AJ1618" i="3"/>
  <c r="AJ1619" i="3"/>
  <c r="AJ1620" i="3"/>
  <c r="AJ1621" i="3"/>
  <c r="AJ1622" i="3"/>
  <c r="AJ1623" i="3"/>
  <c r="AJ1624" i="3"/>
  <c r="AJ1625" i="3"/>
  <c r="AJ1626" i="3"/>
  <c r="AJ1627" i="3"/>
  <c r="AJ1628" i="3"/>
  <c r="AJ1629" i="3"/>
  <c r="AJ1630" i="3"/>
  <c r="AJ1631" i="3"/>
  <c r="AJ1632" i="3"/>
  <c r="AJ1633" i="3"/>
  <c r="AJ1634" i="3"/>
  <c r="AJ1635" i="3"/>
  <c r="AJ1636" i="3"/>
  <c r="AJ1637" i="3"/>
  <c r="AJ1638" i="3"/>
  <c r="AJ1639" i="3"/>
  <c r="AJ1640" i="3"/>
  <c r="AJ1641" i="3"/>
  <c r="AJ1642" i="3"/>
  <c r="AJ1643" i="3"/>
  <c r="AJ1644" i="3"/>
  <c r="AJ1645" i="3"/>
  <c r="AJ1646" i="3"/>
  <c r="AJ1647" i="3"/>
  <c r="AJ1648" i="3"/>
  <c r="AJ1649" i="3"/>
  <c r="AJ1650" i="3"/>
  <c r="AJ1651" i="3"/>
  <c r="AJ1652" i="3"/>
  <c r="AJ1653" i="3"/>
  <c r="AJ1654" i="3"/>
  <c r="AJ1655" i="3"/>
  <c r="AJ1656" i="3"/>
  <c r="AJ1657" i="3"/>
  <c r="AJ1658" i="3"/>
  <c r="AJ1659" i="3"/>
  <c r="AJ1660" i="3"/>
  <c r="AJ1661" i="3"/>
  <c r="AJ1662" i="3"/>
  <c r="AJ1663" i="3"/>
  <c r="AJ1664" i="3"/>
  <c r="AJ1665" i="3"/>
  <c r="AJ1666" i="3"/>
  <c r="AJ1667" i="3"/>
  <c r="AJ1668" i="3"/>
  <c r="AJ1669" i="3"/>
  <c r="AJ1670" i="3"/>
  <c r="AJ1671" i="3"/>
  <c r="AJ1672" i="3"/>
  <c r="AJ1673" i="3"/>
  <c r="AJ1674" i="3"/>
  <c r="AJ1675" i="3"/>
  <c r="AJ1676" i="3"/>
  <c r="AJ1677" i="3"/>
  <c r="AJ1678" i="3"/>
  <c r="AJ1679" i="3"/>
  <c r="AJ1680" i="3"/>
  <c r="AJ1681" i="3"/>
  <c r="AJ1682" i="3"/>
  <c r="AJ1683" i="3"/>
  <c r="AJ1684" i="3"/>
  <c r="AJ1685" i="3"/>
  <c r="AJ1686" i="3"/>
  <c r="AJ1687" i="3"/>
  <c r="AJ1688" i="3"/>
  <c r="AJ1689" i="3"/>
  <c r="AJ1690" i="3"/>
  <c r="AJ1691" i="3"/>
  <c r="AJ1692" i="3"/>
  <c r="AJ1693" i="3"/>
  <c r="AJ1694" i="3"/>
  <c r="AJ1695" i="3"/>
  <c r="AJ1696" i="3"/>
  <c r="AJ1697" i="3"/>
  <c r="AJ1698" i="3"/>
  <c r="AJ1699" i="3"/>
  <c r="AJ1700" i="3"/>
  <c r="AJ1701" i="3"/>
  <c r="AJ1702" i="3"/>
  <c r="AJ1703" i="3"/>
  <c r="AJ1704" i="3"/>
  <c r="AJ1705" i="3"/>
  <c r="AJ1706" i="3"/>
  <c r="AJ1707" i="3"/>
  <c r="AJ1708" i="3"/>
  <c r="AJ1709" i="3"/>
  <c r="AJ1710" i="3"/>
  <c r="AJ1711" i="3"/>
  <c r="AJ1712" i="3"/>
  <c r="AJ1713" i="3"/>
  <c r="AJ1714" i="3"/>
  <c r="AJ1715" i="3"/>
  <c r="AJ1716" i="3"/>
  <c r="AJ1717" i="3"/>
  <c r="AJ1718" i="3"/>
  <c r="AJ1719" i="3"/>
  <c r="AJ1720" i="3"/>
  <c r="AJ1721" i="3"/>
  <c r="AJ1722" i="3"/>
  <c r="AJ1723" i="3"/>
  <c r="AJ1724" i="3"/>
  <c r="AJ1725" i="3"/>
  <c r="AJ1726" i="3"/>
  <c r="AJ1727" i="3"/>
  <c r="AJ1728" i="3"/>
  <c r="AJ1729" i="3"/>
  <c r="AJ1730" i="3"/>
  <c r="AJ1731" i="3"/>
  <c r="AJ1732" i="3"/>
  <c r="AJ1733" i="3"/>
  <c r="AJ1734" i="3"/>
  <c r="AJ1735" i="3"/>
  <c r="AJ1736" i="3"/>
  <c r="AJ1737" i="3"/>
  <c r="AJ1738" i="3"/>
  <c r="AJ1739" i="3"/>
  <c r="AJ1740" i="3"/>
  <c r="AJ1741" i="3"/>
  <c r="AJ1742" i="3"/>
  <c r="AJ1743" i="3"/>
  <c r="AJ1744" i="3"/>
  <c r="AJ1745" i="3"/>
  <c r="AJ1746" i="3"/>
  <c r="AJ1747" i="3"/>
  <c r="AJ1748" i="3"/>
  <c r="AJ1749" i="3"/>
  <c r="AJ1750" i="3"/>
  <c r="AJ1751" i="3"/>
  <c r="AJ1752" i="3"/>
  <c r="AJ1753" i="3"/>
  <c r="AJ1754" i="3"/>
  <c r="AJ1755" i="3"/>
  <c r="AJ1756" i="3"/>
  <c r="AJ1757" i="3"/>
  <c r="AJ1758" i="3"/>
  <c r="AJ1759" i="3"/>
  <c r="AJ1760" i="3"/>
  <c r="AJ1761" i="3"/>
  <c r="AJ1762" i="3"/>
  <c r="AJ1763" i="3"/>
  <c r="AJ1764" i="3"/>
  <c r="AJ1765" i="3"/>
  <c r="AJ1766" i="3"/>
  <c r="AJ1767" i="3"/>
  <c r="AJ1768" i="3"/>
  <c r="AJ1769" i="3"/>
  <c r="AJ1770" i="3"/>
  <c r="AJ1771" i="3"/>
  <c r="AJ1772" i="3"/>
  <c r="AJ1773" i="3"/>
  <c r="AJ1774" i="3"/>
  <c r="AJ1775" i="3"/>
  <c r="AJ1776" i="3"/>
  <c r="AJ1777" i="3"/>
  <c r="AJ1778" i="3"/>
  <c r="AJ1779" i="3"/>
  <c r="AJ1780" i="3"/>
  <c r="AJ1781" i="3"/>
  <c r="AJ1782" i="3"/>
  <c r="AJ1783" i="3"/>
  <c r="AJ1784" i="3"/>
  <c r="AJ1785" i="3"/>
  <c r="AJ1786" i="3"/>
  <c r="AJ1787" i="3"/>
  <c r="AJ1788" i="3"/>
  <c r="AJ1789" i="3"/>
  <c r="AJ1790" i="3"/>
  <c r="AJ1791" i="3"/>
  <c r="AJ1792" i="3"/>
  <c r="AJ1793" i="3"/>
  <c r="AJ1794" i="3"/>
  <c r="AJ1795" i="3"/>
  <c r="AJ1796" i="3"/>
  <c r="AJ1797" i="3"/>
  <c r="AJ1798" i="3"/>
  <c r="AJ1799" i="3"/>
  <c r="AJ1800" i="3"/>
  <c r="AJ1801" i="3"/>
  <c r="AJ1802" i="3"/>
  <c r="AJ1803" i="3"/>
  <c r="AJ1804" i="3"/>
  <c r="AJ1805" i="3"/>
  <c r="AJ1806" i="3"/>
  <c r="AJ1807" i="3"/>
  <c r="AJ1808" i="3"/>
  <c r="AJ1809" i="3"/>
  <c r="AJ1810" i="3"/>
  <c r="AJ1811" i="3"/>
  <c r="AJ1812" i="3"/>
  <c r="AJ1813" i="3"/>
  <c r="AJ1814" i="3"/>
  <c r="AJ1815" i="3"/>
  <c r="AJ1816" i="3"/>
  <c r="AJ1817" i="3"/>
  <c r="AJ1818" i="3"/>
  <c r="AJ1819" i="3"/>
  <c r="AJ1820" i="3"/>
  <c r="AJ1821" i="3"/>
  <c r="AJ1822" i="3"/>
  <c r="AJ1823" i="3"/>
  <c r="AJ1824" i="3"/>
  <c r="AJ1825" i="3"/>
  <c r="AJ1826" i="3"/>
  <c r="AJ1827" i="3"/>
  <c r="AJ1828" i="3"/>
  <c r="AJ1829" i="3"/>
  <c r="AJ1830" i="3"/>
  <c r="AJ1831" i="3"/>
  <c r="AJ1832" i="3"/>
  <c r="AJ1833" i="3"/>
  <c r="AJ1834" i="3"/>
  <c r="AJ1835" i="3"/>
  <c r="AJ1836" i="3"/>
  <c r="AJ1837" i="3"/>
  <c r="AJ1838" i="3"/>
  <c r="AJ1839" i="3"/>
  <c r="AJ1840" i="3"/>
  <c r="AJ1841" i="3"/>
  <c r="AJ1842" i="3"/>
  <c r="AJ1843" i="3"/>
  <c r="AJ1844" i="3"/>
  <c r="AJ1845" i="3"/>
  <c r="AJ1846" i="3"/>
  <c r="AJ1847" i="3"/>
  <c r="AJ1848" i="3"/>
  <c r="AJ1849" i="3"/>
  <c r="AJ1850" i="3"/>
  <c r="AJ1851" i="3"/>
  <c r="AJ1852" i="3"/>
  <c r="AJ1853" i="3"/>
  <c r="AJ1854" i="3"/>
  <c r="AJ1855" i="3"/>
  <c r="AJ1856" i="3"/>
  <c r="AJ1857" i="3"/>
  <c r="AJ1858" i="3"/>
  <c r="AJ1859" i="3"/>
  <c r="AJ1860" i="3"/>
  <c r="AJ1861" i="3"/>
  <c r="AJ1862" i="3"/>
  <c r="AJ1863" i="3"/>
  <c r="AJ1864" i="3"/>
  <c r="AJ1865" i="3"/>
  <c r="AJ1866" i="3"/>
  <c r="AJ1867" i="3"/>
  <c r="AJ1868" i="3"/>
  <c r="AJ1869" i="3"/>
  <c r="AJ1870" i="3"/>
  <c r="AJ1871" i="3"/>
  <c r="AJ1872" i="3"/>
  <c r="AJ1873" i="3"/>
  <c r="AJ1874" i="3"/>
  <c r="AJ1875" i="3"/>
  <c r="AJ1876" i="3"/>
  <c r="AJ1877" i="3"/>
  <c r="AJ1878" i="3"/>
  <c r="AJ1879" i="3"/>
  <c r="AJ1880" i="3"/>
  <c r="AJ1881" i="3"/>
  <c r="AJ1882" i="3"/>
  <c r="AJ1883" i="3"/>
  <c r="AJ1884" i="3"/>
  <c r="AJ1885" i="3"/>
  <c r="AJ1886" i="3"/>
  <c r="AJ1887" i="3"/>
  <c r="AJ1888" i="3"/>
  <c r="AJ1889" i="3"/>
  <c r="AJ1890" i="3"/>
  <c r="AJ1891" i="3"/>
  <c r="AJ1892" i="3"/>
  <c r="AJ1893" i="3"/>
  <c r="AJ1894" i="3"/>
  <c r="AJ1895" i="3"/>
  <c r="AJ1896" i="3"/>
  <c r="AJ1897" i="3"/>
  <c r="AJ1898" i="3"/>
  <c r="AJ1899" i="3"/>
  <c r="AJ1900" i="3"/>
  <c r="AJ1901" i="3"/>
  <c r="AJ1902" i="3"/>
  <c r="AJ1903" i="3"/>
  <c r="AJ1904" i="3"/>
  <c r="AJ1905" i="3"/>
  <c r="AJ1906" i="3"/>
  <c r="AJ1907" i="3"/>
  <c r="AJ1908" i="3"/>
  <c r="AJ1909" i="3"/>
  <c r="AJ1910" i="3"/>
  <c r="AJ1911" i="3"/>
  <c r="AJ1912" i="3"/>
  <c r="AJ1913" i="3"/>
  <c r="AJ1914" i="3"/>
  <c r="AJ1915" i="3"/>
  <c r="AJ1916" i="3"/>
  <c r="AJ1917" i="3"/>
  <c r="AJ1918" i="3"/>
  <c r="AJ1919" i="3"/>
  <c r="AJ1920" i="3"/>
  <c r="AJ1921" i="3"/>
  <c r="AJ1922" i="3"/>
  <c r="AJ1923" i="3"/>
  <c r="AJ1924" i="3"/>
  <c r="AJ1925" i="3"/>
  <c r="AJ1926" i="3"/>
  <c r="AJ1927" i="3"/>
  <c r="AJ1928" i="3"/>
  <c r="AJ1929" i="3"/>
  <c r="AJ1930" i="3"/>
  <c r="AJ1931" i="3"/>
  <c r="AJ1932" i="3"/>
  <c r="AJ1933" i="3"/>
  <c r="AJ1934" i="3"/>
  <c r="AJ1935" i="3"/>
  <c r="AJ1936" i="3"/>
  <c r="AJ1937" i="3"/>
  <c r="AJ1938" i="3"/>
  <c r="AJ1939" i="3"/>
  <c r="AJ1940" i="3"/>
  <c r="AJ1941" i="3"/>
  <c r="AJ1942" i="3"/>
  <c r="AJ1943" i="3"/>
  <c r="AJ1944" i="3"/>
  <c r="AJ1945" i="3"/>
  <c r="AJ1946" i="3"/>
  <c r="AJ1947" i="3"/>
  <c r="AJ1948" i="3"/>
  <c r="AJ1949" i="3"/>
  <c r="AJ1950" i="3"/>
  <c r="AJ1951" i="3"/>
  <c r="AJ1952" i="3"/>
  <c r="AJ1953" i="3"/>
  <c r="AJ1954" i="3"/>
  <c r="AJ1955" i="3"/>
  <c r="AJ1956" i="3"/>
  <c r="AJ1957" i="3"/>
  <c r="AJ1958" i="3"/>
  <c r="AJ1959" i="3"/>
  <c r="AJ1960" i="3"/>
  <c r="AJ1961" i="3"/>
  <c r="AJ1962" i="3"/>
  <c r="AJ1963" i="3"/>
  <c r="AJ1964" i="3"/>
  <c r="AJ1965" i="3"/>
  <c r="AJ1966" i="3"/>
  <c r="AJ1967" i="3"/>
  <c r="AJ1968" i="3"/>
  <c r="AJ1969" i="3"/>
  <c r="AJ1970" i="3"/>
  <c r="AJ1971" i="3"/>
  <c r="AJ1972" i="3"/>
  <c r="AJ1973" i="3"/>
  <c r="AJ1974" i="3"/>
  <c r="AJ1975" i="3"/>
  <c r="AJ1976" i="3"/>
  <c r="AJ1977" i="3"/>
  <c r="AJ1978" i="3"/>
  <c r="AJ1979" i="3"/>
  <c r="AJ1980" i="3"/>
  <c r="AJ1981" i="3"/>
  <c r="AJ1982" i="3"/>
  <c r="AJ1983" i="3"/>
  <c r="AJ1984" i="3"/>
  <c r="AJ1985" i="3"/>
  <c r="AJ1986" i="3"/>
  <c r="AJ1987" i="3"/>
  <c r="AJ1988" i="3"/>
  <c r="AJ1989" i="3"/>
  <c r="AJ1990" i="3"/>
  <c r="AJ1991" i="3"/>
  <c r="AJ1992" i="3"/>
  <c r="AJ1993" i="3"/>
  <c r="AJ1994" i="3"/>
  <c r="AJ1995" i="3"/>
  <c r="AJ1996" i="3"/>
  <c r="AJ1997" i="3"/>
  <c r="AJ1998" i="3"/>
  <c r="AJ1999" i="3"/>
  <c r="AJ2000" i="3"/>
  <c r="N2" i="11"/>
  <c r="C4" i="3"/>
  <c r="M4" i="3" s="1"/>
  <c r="D4" i="3"/>
  <c r="N4" i="3" s="1"/>
  <c r="E4" i="3"/>
  <c r="O4" i="3" s="1"/>
  <c r="F4" i="3"/>
  <c r="P4" i="3" s="1"/>
  <c r="G4" i="3"/>
  <c r="H4" i="3"/>
  <c r="R4" i="3" s="1"/>
  <c r="I4" i="3"/>
  <c r="S4" i="3" s="1"/>
  <c r="C5" i="3"/>
  <c r="D5" i="3"/>
  <c r="N5" i="3" s="1"/>
  <c r="E5" i="3"/>
  <c r="O5" i="3" s="1"/>
  <c r="F5" i="3"/>
  <c r="P5" i="3" s="1"/>
  <c r="G5" i="3"/>
  <c r="Q5" i="3" s="1"/>
  <c r="H5" i="3"/>
  <c r="R5" i="3" s="1"/>
  <c r="I5" i="3"/>
  <c r="S5" i="3" s="1"/>
  <c r="C6" i="3"/>
  <c r="M6" i="3" s="1"/>
  <c r="D6" i="3"/>
  <c r="N6" i="3" s="1"/>
  <c r="E6" i="3"/>
  <c r="F6" i="3"/>
  <c r="P6" i="3" s="1"/>
  <c r="G6" i="3"/>
  <c r="Q6" i="3" s="1"/>
  <c r="H6" i="3"/>
  <c r="R6" i="3" s="1"/>
  <c r="I6" i="3"/>
  <c r="S6" i="3" s="1"/>
  <c r="C7" i="3"/>
  <c r="M7" i="3" s="1"/>
  <c r="D7" i="3"/>
  <c r="N7" i="3" s="1"/>
  <c r="E7" i="3"/>
  <c r="O7" i="3" s="1"/>
  <c r="F7" i="3"/>
  <c r="P7" i="3" s="1"/>
  <c r="G7" i="3"/>
  <c r="Q7" i="3" s="1"/>
  <c r="H7" i="3"/>
  <c r="R7" i="3" s="1"/>
  <c r="I7" i="3"/>
  <c r="S7" i="3" s="1"/>
  <c r="C8" i="3"/>
  <c r="M8" i="3" s="1"/>
  <c r="D8" i="3"/>
  <c r="N8" i="3" s="1"/>
  <c r="E8" i="3"/>
  <c r="O8" i="3" s="1"/>
  <c r="F8" i="3"/>
  <c r="P8" i="3" s="1"/>
  <c r="G8" i="3"/>
  <c r="Q8" i="3" s="1"/>
  <c r="H8" i="3"/>
  <c r="R8" i="3" s="1"/>
  <c r="I8" i="3"/>
  <c r="S8" i="3" s="1"/>
  <c r="C9" i="3"/>
  <c r="M9" i="3" s="1"/>
  <c r="D9" i="3"/>
  <c r="N9" i="3" s="1"/>
  <c r="E9" i="3"/>
  <c r="F9" i="3"/>
  <c r="P9" i="3" s="1"/>
  <c r="G9" i="3"/>
  <c r="Q9" i="3" s="1"/>
  <c r="H9" i="3"/>
  <c r="R9" i="3" s="1"/>
  <c r="I9" i="3"/>
  <c r="S9" i="3" s="1"/>
  <c r="C10" i="3"/>
  <c r="M10" i="3" s="1"/>
  <c r="D10" i="3"/>
  <c r="N10" i="3" s="1"/>
  <c r="E10" i="3"/>
  <c r="F10" i="3"/>
  <c r="P10" i="3" s="1"/>
  <c r="G10" i="3"/>
  <c r="Q10" i="3" s="1"/>
  <c r="H10" i="3"/>
  <c r="R10" i="3" s="1"/>
  <c r="I10" i="3"/>
  <c r="S10" i="3" s="1"/>
  <c r="C11" i="3"/>
  <c r="D11" i="3"/>
  <c r="N11" i="3" s="1"/>
  <c r="E11" i="3"/>
  <c r="O11" i="3" s="1"/>
  <c r="F11" i="3"/>
  <c r="G11" i="3"/>
  <c r="Q11" i="3" s="1"/>
  <c r="H11" i="3"/>
  <c r="R11" i="3" s="1"/>
  <c r="I11" i="3"/>
  <c r="S11" i="3" s="1"/>
  <c r="C12" i="3"/>
  <c r="M12" i="3" s="1"/>
  <c r="D12" i="3"/>
  <c r="N12" i="3" s="1"/>
  <c r="E12" i="3"/>
  <c r="O12" i="3" s="1"/>
  <c r="F12" i="3"/>
  <c r="P12" i="3" s="1"/>
  <c r="G12" i="3"/>
  <c r="Q12" i="3" s="1"/>
  <c r="H12" i="3"/>
  <c r="R12" i="3" s="1"/>
  <c r="I12" i="3"/>
  <c r="S12" i="3" s="1"/>
  <c r="C433" i="3"/>
  <c r="M433" i="3" s="1"/>
  <c r="D433" i="3"/>
  <c r="N433" i="3" s="1"/>
  <c r="E433" i="3"/>
  <c r="F433" i="3"/>
  <c r="P433" i="3" s="1"/>
  <c r="G433" i="3"/>
  <c r="Q433" i="3" s="1"/>
  <c r="H433" i="3"/>
  <c r="R433" i="3" s="1"/>
  <c r="I433" i="3"/>
  <c r="S433" i="3" s="1"/>
  <c r="C434" i="3"/>
  <c r="M434" i="3" s="1"/>
  <c r="D434" i="3"/>
  <c r="N434" i="3" s="1"/>
  <c r="E434" i="3"/>
  <c r="O434" i="3" s="1"/>
  <c r="F434" i="3"/>
  <c r="P434" i="3" s="1"/>
  <c r="G434" i="3"/>
  <c r="Q434" i="3" s="1"/>
  <c r="H434" i="3"/>
  <c r="R434" i="3" s="1"/>
  <c r="I434" i="3"/>
  <c r="S434" i="3" s="1"/>
  <c r="C435" i="3"/>
  <c r="D435" i="3"/>
  <c r="N435" i="3" s="1"/>
  <c r="E435" i="3"/>
  <c r="O435" i="3" s="1"/>
  <c r="F435" i="3"/>
  <c r="P435" i="3" s="1"/>
  <c r="G435" i="3"/>
  <c r="Q435" i="3" s="1"/>
  <c r="H435" i="3"/>
  <c r="R435" i="3" s="1"/>
  <c r="I435" i="3"/>
  <c r="S435" i="3" s="1"/>
  <c r="C436" i="3"/>
  <c r="M436" i="3" s="1"/>
  <c r="D436" i="3"/>
  <c r="N436" i="3" s="1"/>
  <c r="E436" i="3"/>
  <c r="O436" i="3" s="1"/>
  <c r="F436" i="3"/>
  <c r="P436" i="3" s="1"/>
  <c r="G436" i="3"/>
  <c r="Q436" i="3" s="1"/>
  <c r="H436" i="3"/>
  <c r="R436" i="3" s="1"/>
  <c r="I436" i="3"/>
  <c r="S436" i="3" s="1"/>
  <c r="C437" i="3"/>
  <c r="M437" i="3" s="1"/>
  <c r="D437" i="3"/>
  <c r="N437" i="3" s="1"/>
  <c r="E437" i="3"/>
  <c r="O437" i="3" s="1"/>
  <c r="F437" i="3"/>
  <c r="P437" i="3" s="1"/>
  <c r="G437" i="3"/>
  <c r="Q437" i="3" s="1"/>
  <c r="H437" i="3"/>
  <c r="R437" i="3" s="1"/>
  <c r="I437" i="3"/>
  <c r="S437" i="3" s="1"/>
  <c r="C438" i="3"/>
  <c r="M438" i="3" s="1"/>
  <c r="D438" i="3"/>
  <c r="N438" i="3" s="1"/>
  <c r="E438" i="3"/>
  <c r="F438" i="3"/>
  <c r="P438" i="3" s="1"/>
  <c r="G438" i="3"/>
  <c r="Q438" i="3" s="1"/>
  <c r="H438" i="3"/>
  <c r="R438" i="3" s="1"/>
  <c r="I438" i="3"/>
  <c r="S438" i="3" s="1"/>
  <c r="C439" i="3"/>
  <c r="M439" i="3" s="1"/>
  <c r="D439" i="3"/>
  <c r="N439" i="3" s="1"/>
  <c r="E439" i="3"/>
  <c r="O439" i="3" s="1"/>
  <c r="F439" i="3"/>
  <c r="P439" i="3" s="1"/>
  <c r="G439" i="3"/>
  <c r="Q439" i="3" s="1"/>
  <c r="H439" i="3"/>
  <c r="R439" i="3" s="1"/>
  <c r="I439" i="3"/>
  <c r="S439" i="3" s="1"/>
  <c r="C440" i="3"/>
  <c r="M440" i="3" s="1"/>
  <c r="D440" i="3"/>
  <c r="N440" i="3" s="1"/>
  <c r="E440" i="3"/>
  <c r="O440" i="3" s="1"/>
  <c r="F440" i="3"/>
  <c r="P440" i="3" s="1"/>
  <c r="G440" i="3"/>
  <c r="Q440" i="3" s="1"/>
  <c r="H440" i="3"/>
  <c r="R440" i="3" s="1"/>
  <c r="I440" i="3"/>
  <c r="S440" i="3" s="1"/>
  <c r="C441" i="3"/>
  <c r="M441" i="3" s="1"/>
  <c r="D441" i="3"/>
  <c r="N441" i="3" s="1"/>
  <c r="E441" i="3"/>
  <c r="O441" i="3" s="1"/>
  <c r="F441" i="3"/>
  <c r="P441" i="3" s="1"/>
  <c r="G441" i="3"/>
  <c r="Q441" i="3" s="1"/>
  <c r="H441" i="3"/>
  <c r="R441" i="3" s="1"/>
  <c r="I441" i="3"/>
  <c r="S441" i="3" s="1"/>
  <c r="C442" i="3"/>
  <c r="M442" i="3" s="1"/>
  <c r="D442" i="3"/>
  <c r="N442" i="3" s="1"/>
  <c r="E442" i="3"/>
  <c r="O442" i="3" s="1"/>
  <c r="F442" i="3"/>
  <c r="P442" i="3" s="1"/>
  <c r="G442" i="3"/>
  <c r="Q442" i="3" s="1"/>
  <c r="H442" i="3"/>
  <c r="R442" i="3" s="1"/>
  <c r="I442" i="3"/>
  <c r="S442" i="3" s="1"/>
  <c r="C443" i="3"/>
  <c r="M443" i="3" s="1"/>
  <c r="D443" i="3"/>
  <c r="N443" i="3" s="1"/>
  <c r="E443" i="3"/>
  <c r="O443" i="3" s="1"/>
  <c r="F443" i="3"/>
  <c r="P443" i="3" s="1"/>
  <c r="G443" i="3"/>
  <c r="Q443" i="3" s="1"/>
  <c r="H443" i="3"/>
  <c r="R443" i="3" s="1"/>
  <c r="I443" i="3"/>
  <c r="S443" i="3" s="1"/>
  <c r="C444" i="3"/>
  <c r="M444" i="3" s="1"/>
  <c r="D444" i="3"/>
  <c r="N444" i="3" s="1"/>
  <c r="E444" i="3"/>
  <c r="O444" i="3" s="1"/>
  <c r="F444" i="3"/>
  <c r="P444" i="3" s="1"/>
  <c r="G444" i="3"/>
  <c r="Q444" i="3" s="1"/>
  <c r="H444" i="3"/>
  <c r="R444" i="3" s="1"/>
  <c r="I444" i="3"/>
  <c r="S444" i="3" s="1"/>
  <c r="C445" i="3"/>
  <c r="M445" i="3" s="1"/>
  <c r="D445" i="3"/>
  <c r="N445" i="3" s="1"/>
  <c r="E445" i="3"/>
  <c r="O445" i="3" s="1"/>
  <c r="F445" i="3"/>
  <c r="P445" i="3" s="1"/>
  <c r="G445" i="3"/>
  <c r="Q445" i="3" s="1"/>
  <c r="H445" i="3"/>
  <c r="R445" i="3" s="1"/>
  <c r="I445" i="3"/>
  <c r="S445" i="3" s="1"/>
  <c r="C446" i="3"/>
  <c r="M446" i="3" s="1"/>
  <c r="D446" i="3"/>
  <c r="N446" i="3" s="1"/>
  <c r="E446" i="3"/>
  <c r="O446" i="3" s="1"/>
  <c r="F446" i="3"/>
  <c r="P446" i="3" s="1"/>
  <c r="G446" i="3"/>
  <c r="Q446" i="3" s="1"/>
  <c r="H446" i="3"/>
  <c r="R446" i="3" s="1"/>
  <c r="I446" i="3"/>
  <c r="S446" i="3" s="1"/>
  <c r="C447" i="3"/>
  <c r="M447" i="3" s="1"/>
  <c r="D447" i="3"/>
  <c r="N447" i="3" s="1"/>
  <c r="E447" i="3"/>
  <c r="O447" i="3" s="1"/>
  <c r="F447" i="3"/>
  <c r="P447" i="3" s="1"/>
  <c r="G447" i="3"/>
  <c r="Q447" i="3" s="1"/>
  <c r="H447" i="3"/>
  <c r="R447" i="3" s="1"/>
  <c r="I447" i="3"/>
  <c r="S447" i="3" s="1"/>
  <c r="C448" i="3"/>
  <c r="M448" i="3" s="1"/>
  <c r="D448" i="3"/>
  <c r="N448" i="3" s="1"/>
  <c r="E448" i="3"/>
  <c r="O448" i="3" s="1"/>
  <c r="F448" i="3"/>
  <c r="P448" i="3" s="1"/>
  <c r="G448" i="3"/>
  <c r="Q448" i="3" s="1"/>
  <c r="H448" i="3"/>
  <c r="R448" i="3" s="1"/>
  <c r="I448" i="3"/>
  <c r="S448" i="3" s="1"/>
  <c r="C449" i="3"/>
  <c r="M449" i="3" s="1"/>
  <c r="D449" i="3"/>
  <c r="N449" i="3" s="1"/>
  <c r="E449" i="3"/>
  <c r="O449" i="3" s="1"/>
  <c r="F449" i="3"/>
  <c r="P449" i="3" s="1"/>
  <c r="G449" i="3"/>
  <c r="Q449" i="3" s="1"/>
  <c r="H449" i="3"/>
  <c r="R449" i="3" s="1"/>
  <c r="I449" i="3"/>
  <c r="S449" i="3" s="1"/>
  <c r="C450" i="3"/>
  <c r="M450" i="3" s="1"/>
  <c r="D450" i="3"/>
  <c r="N450" i="3" s="1"/>
  <c r="E450" i="3"/>
  <c r="F450" i="3"/>
  <c r="P450" i="3" s="1"/>
  <c r="G450" i="3"/>
  <c r="Q450" i="3" s="1"/>
  <c r="H450" i="3"/>
  <c r="R450" i="3" s="1"/>
  <c r="I450" i="3"/>
  <c r="S450" i="3" s="1"/>
  <c r="C451" i="3"/>
  <c r="M451" i="3" s="1"/>
  <c r="D451" i="3"/>
  <c r="N451" i="3" s="1"/>
  <c r="E451" i="3"/>
  <c r="O451" i="3" s="1"/>
  <c r="F451" i="3"/>
  <c r="P451" i="3" s="1"/>
  <c r="G451" i="3"/>
  <c r="Q451" i="3" s="1"/>
  <c r="H451" i="3"/>
  <c r="R451" i="3" s="1"/>
  <c r="I451" i="3"/>
  <c r="S451" i="3" s="1"/>
  <c r="C452" i="3"/>
  <c r="M452" i="3" s="1"/>
  <c r="D452" i="3"/>
  <c r="N452" i="3" s="1"/>
  <c r="E452" i="3"/>
  <c r="O452" i="3" s="1"/>
  <c r="F452" i="3"/>
  <c r="P452" i="3" s="1"/>
  <c r="G452" i="3"/>
  <c r="Q452" i="3" s="1"/>
  <c r="H452" i="3"/>
  <c r="R452" i="3" s="1"/>
  <c r="I452" i="3"/>
  <c r="S452" i="3" s="1"/>
  <c r="C453" i="3"/>
  <c r="M453" i="3" s="1"/>
  <c r="D453" i="3"/>
  <c r="N453" i="3" s="1"/>
  <c r="E453" i="3"/>
  <c r="O453" i="3" s="1"/>
  <c r="F453" i="3"/>
  <c r="P453" i="3" s="1"/>
  <c r="G453" i="3"/>
  <c r="Q453" i="3" s="1"/>
  <c r="H453" i="3"/>
  <c r="R453" i="3" s="1"/>
  <c r="I453" i="3"/>
  <c r="S453" i="3" s="1"/>
  <c r="C454" i="3"/>
  <c r="M454" i="3" s="1"/>
  <c r="D454" i="3"/>
  <c r="N454" i="3" s="1"/>
  <c r="E454" i="3"/>
  <c r="O454" i="3" s="1"/>
  <c r="F454" i="3"/>
  <c r="P454" i="3" s="1"/>
  <c r="G454" i="3"/>
  <c r="Q454" i="3" s="1"/>
  <c r="H454" i="3"/>
  <c r="R454" i="3" s="1"/>
  <c r="I454" i="3"/>
  <c r="S454" i="3" s="1"/>
  <c r="C455" i="3"/>
  <c r="M455" i="3" s="1"/>
  <c r="D455" i="3"/>
  <c r="N455" i="3" s="1"/>
  <c r="E455" i="3"/>
  <c r="O455" i="3" s="1"/>
  <c r="F455" i="3"/>
  <c r="P455" i="3" s="1"/>
  <c r="G455" i="3"/>
  <c r="Q455" i="3" s="1"/>
  <c r="H455" i="3"/>
  <c r="R455" i="3" s="1"/>
  <c r="I455" i="3"/>
  <c r="S455" i="3" s="1"/>
  <c r="C456" i="3"/>
  <c r="M456" i="3" s="1"/>
  <c r="D456" i="3"/>
  <c r="N456" i="3" s="1"/>
  <c r="E456" i="3"/>
  <c r="F456" i="3"/>
  <c r="P456" i="3" s="1"/>
  <c r="G456" i="3"/>
  <c r="Q456" i="3" s="1"/>
  <c r="H456" i="3"/>
  <c r="R456" i="3" s="1"/>
  <c r="I456" i="3"/>
  <c r="S456" i="3" s="1"/>
  <c r="C457" i="3"/>
  <c r="M457" i="3" s="1"/>
  <c r="D457" i="3"/>
  <c r="N457" i="3" s="1"/>
  <c r="E457" i="3"/>
  <c r="O457" i="3" s="1"/>
  <c r="F457" i="3"/>
  <c r="P457" i="3" s="1"/>
  <c r="G457" i="3"/>
  <c r="Q457" i="3" s="1"/>
  <c r="H457" i="3"/>
  <c r="R457" i="3" s="1"/>
  <c r="I457" i="3"/>
  <c r="S457" i="3" s="1"/>
  <c r="C458" i="3"/>
  <c r="M458" i="3" s="1"/>
  <c r="D458" i="3"/>
  <c r="N458" i="3" s="1"/>
  <c r="E458" i="3"/>
  <c r="O458" i="3" s="1"/>
  <c r="F458" i="3"/>
  <c r="P458" i="3" s="1"/>
  <c r="G458" i="3"/>
  <c r="Q458" i="3" s="1"/>
  <c r="H458" i="3"/>
  <c r="R458" i="3" s="1"/>
  <c r="I458" i="3"/>
  <c r="S458" i="3" s="1"/>
  <c r="C459" i="3"/>
  <c r="M459" i="3" s="1"/>
  <c r="D459" i="3"/>
  <c r="N459" i="3" s="1"/>
  <c r="E459" i="3"/>
  <c r="O459" i="3" s="1"/>
  <c r="F459" i="3"/>
  <c r="P459" i="3" s="1"/>
  <c r="G459" i="3"/>
  <c r="Q459" i="3" s="1"/>
  <c r="H459" i="3"/>
  <c r="R459" i="3" s="1"/>
  <c r="I459" i="3"/>
  <c r="S459" i="3" s="1"/>
  <c r="C460" i="3"/>
  <c r="M460" i="3" s="1"/>
  <c r="D460" i="3"/>
  <c r="N460" i="3" s="1"/>
  <c r="E460" i="3"/>
  <c r="F460" i="3"/>
  <c r="P460" i="3" s="1"/>
  <c r="G460" i="3"/>
  <c r="Q460" i="3" s="1"/>
  <c r="H460" i="3"/>
  <c r="R460" i="3" s="1"/>
  <c r="I460" i="3"/>
  <c r="S460" i="3" s="1"/>
  <c r="C461" i="3"/>
  <c r="M461" i="3" s="1"/>
  <c r="D461" i="3"/>
  <c r="N461" i="3" s="1"/>
  <c r="E461" i="3"/>
  <c r="O461" i="3" s="1"/>
  <c r="F461" i="3"/>
  <c r="P461" i="3" s="1"/>
  <c r="G461" i="3"/>
  <c r="Q461" i="3" s="1"/>
  <c r="H461" i="3"/>
  <c r="R461" i="3" s="1"/>
  <c r="I461" i="3"/>
  <c r="S461" i="3" s="1"/>
  <c r="C462" i="3"/>
  <c r="M462" i="3" s="1"/>
  <c r="D462" i="3"/>
  <c r="N462" i="3" s="1"/>
  <c r="E462" i="3"/>
  <c r="F462" i="3"/>
  <c r="P462" i="3" s="1"/>
  <c r="G462" i="3"/>
  <c r="Q462" i="3" s="1"/>
  <c r="H462" i="3"/>
  <c r="R462" i="3" s="1"/>
  <c r="I462" i="3"/>
  <c r="S462" i="3" s="1"/>
  <c r="C463" i="3"/>
  <c r="M463" i="3" s="1"/>
  <c r="D463" i="3"/>
  <c r="N463" i="3" s="1"/>
  <c r="E463" i="3"/>
  <c r="O463" i="3" s="1"/>
  <c r="F463" i="3"/>
  <c r="P463" i="3" s="1"/>
  <c r="G463" i="3"/>
  <c r="Q463" i="3" s="1"/>
  <c r="H463" i="3"/>
  <c r="R463" i="3" s="1"/>
  <c r="I463" i="3"/>
  <c r="S463" i="3" s="1"/>
  <c r="C464" i="3"/>
  <c r="M464" i="3" s="1"/>
  <c r="D464" i="3"/>
  <c r="N464" i="3" s="1"/>
  <c r="E464" i="3"/>
  <c r="O464" i="3" s="1"/>
  <c r="F464" i="3"/>
  <c r="P464" i="3" s="1"/>
  <c r="G464" i="3"/>
  <c r="Q464" i="3" s="1"/>
  <c r="H464" i="3"/>
  <c r="R464" i="3" s="1"/>
  <c r="I464" i="3"/>
  <c r="S464" i="3" s="1"/>
  <c r="C465" i="3"/>
  <c r="M465" i="3" s="1"/>
  <c r="D465" i="3"/>
  <c r="N465" i="3" s="1"/>
  <c r="E465" i="3"/>
  <c r="O465" i="3" s="1"/>
  <c r="F465" i="3"/>
  <c r="P465" i="3" s="1"/>
  <c r="G465" i="3"/>
  <c r="Q465" i="3" s="1"/>
  <c r="H465" i="3"/>
  <c r="R465" i="3" s="1"/>
  <c r="I465" i="3"/>
  <c r="S465" i="3" s="1"/>
  <c r="C466" i="3"/>
  <c r="M466" i="3" s="1"/>
  <c r="D466" i="3"/>
  <c r="N466" i="3" s="1"/>
  <c r="E466" i="3"/>
  <c r="O466" i="3" s="1"/>
  <c r="F466" i="3"/>
  <c r="P466" i="3" s="1"/>
  <c r="G466" i="3"/>
  <c r="Q466" i="3" s="1"/>
  <c r="H466" i="3"/>
  <c r="R466" i="3" s="1"/>
  <c r="I466" i="3"/>
  <c r="S466" i="3" s="1"/>
  <c r="C467" i="3"/>
  <c r="M467" i="3" s="1"/>
  <c r="D467" i="3"/>
  <c r="N467" i="3" s="1"/>
  <c r="E467" i="3"/>
  <c r="O467" i="3" s="1"/>
  <c r="F467" i="3"/>
  <c r="P467" i="3" s="1"/>
  <c r="G467" i="3"/>
  <c r="Q467" i="3" s="1"/>
  <c r="H467" i="3"/>
  <c r="R467" i="3" s="1"/>
  <c r="I467" i="3"/>
  <c r="S467" i="3" s="1"/>
  <c r="C468" i="3"/>
  <c r="M468" i="3" s="1"/>
  <c r="D468" i="3"/>
  <c r="N468" i="3" s="1"/>
  <c r="E468" i="3"/>
  <c r="O468" i="3" s="1"/>
  <c r="F468" i="3"/>
  <c r="P468" i="3" s="1"/>
  <c r="G468" i="3"/>
  <c r="Q468" i="3" s="1"/>
  <c r="H468" i="3"/>
  <c r="R468" i="3" s="1"/>
  <c r="I468" i="3"/>
  <c r="S468" i="3" s="1"/>
  <c r="C469" i="3"/>
  <c r="M469" i="3" s="1"/>
  <c r="D469" i="3"/>
  <c r="N469" i="3" s="1"/>
  <c r="E469" i="3"/>
  <c r="O469" i="3" s="1"/>
  <c r="F469" i="3"/>
  <c r="P469" i="3" s="1"/>
  <c r="G469" i="3"/>
  <c r="Q469" i="3" s="1"/>
  <c r="H469" i="3"/>
  <c r="R469" i="3" s="1"/>
  <c r="I469" i="3"/>
  <c r="S469" i="3" s="1"/>
  <c r="C470" i="3"/>
  <c r="M470" i="3" s="1"/>
  <c r="D470" i="3"/>
  <c r="N470" i="3" s="1"/>
  <c r="E470" i="3"/>
  <c r="O470" i="3" s="1"/>
  <c r="F470" i="3"/>
  <c r="P470" i="3" s="1"/>
  <c r="G470" i="3"/>
  <c r="Q470" i="3" s="1"/>
  <c r="H470" i="3"/>
  <c r="R470" i="3" s="1"/>
  <c r="I470" i="3"/>
  <c r="S470" i="3" s="1"/>
  <c r="C471" i="3"/>
  <c r="M471" i="3" s="1"/>
  <c r="D471" i="3"/>
  <c r="N471" i="3" s="1"/>
  <c r="E471" i="3"/>
  <c r="O471" i="3" s="1"/>
  <c r="F471" i="3"/>
  <c r="P471" i="3" s="1"/>
  <c r="G471" i="3"/>
  <c r="Q471" i="3" s="1"/>
  <c r="H471" i="3"/>
  <c r="R471" i="3" s="1"/>
  <c r="I471" i="3"/>
  <c r="S471" i="3" s="1"/>
  <c r="C472" i="3"/>
  <c r="M472" i="3" s="1"/>
  <c r="D472" i="3"/>
  <c r="N472" i="3" s="1"/>
  <c r="E472" i="3"/>
  <c r="O472" i="3" s="1"/>
  <c r="F472" i="3"/>
  <c r="P472" i="3" s="1"/>
  <c r="G472" i="3"/>
  <c r="Q472" i="3" s="1"/>
  <c r="H472" i="3"/>
  <c r="R472" i="3" s="1"/>
  <c r="I472" i="3"/>
  <c r="S472" i="3" s="1"/>
  <c r="C473" i="3"/>
  <c r="M473" i="3" s="1"/>
  <c r="D473" i="3"/>
  <c r="N473" i="3" s="1"/>
  <c r="E473" i="3"/>
  <c r="O473" i="3" s="1"/>
  <c r="F473" i="3"/>
  <c r="P473" i="3" s="1"/>
  <c r="G473" i="3"/>
  <c r="Q473" i="3" s="1"/>
  <c r="H473" i="3"/>
  <c r="R473" i="3" s="1"/>
  <c r="I473" i="3"/>
  <c r="S473" i="3" s="1"/>
  <c r="C474" i="3"/>
  <c r="D474" i="3"/>
  <c r="N474" i="3" s="1"/>
  <c r="E474" i="3"/>
  <c r="O474" i="3" s="1"/>
  <c r="F474" i="3"/>
  <c r="P474" i="3" s="1"/>
  <c r="G474" i="3"/>
  <c r="Q474" i="3" s="1"/>
  <c r="H474" i="3"/>
  <c r="R474" i="3" s="1"/>
  <c r="I474" i="3"/>
  <c r="S474" i="3" s="1"/>
  <c r="C475" i="3"/>
  <c r="M475" i="3" s="1"/>
  <c r="D475" i="3"/>
  <c r="N475" i="3" s="1"/>
  <c r="E475" i="3"/>
  <c r="O475" i="3" s="1"/>
  <c r="F475" i="3"/>
  <c r="P475" i="3" s="1"/>
  <c r="G475" i="3"/>
  <c r="Q475" i="3" s="1"/>
  <c r="H475" i="3"/>
  <c r="R475" i="3" s="1"/>
  <c r="I475" i="3"/>
  <c r="S475" i="3" s="1"/>
  <c r="C476" i="3"/>
  <c r="M476" i="3" s="1"/>
  <c r="D476" i="3"/>
  <c r="N476" i="3" s="1"/>
  <c r="E476" i="3"/>
  <c r="O476" i="3" s="1"/>
  <c r="F476" i="3"/>
  <c r="P476" i="3" s="1"/>
  <c r="G476" i="3"/>
  <c r="Q476" i="3" s="1"/>
  <c r="H476" i="3"/>
  <c r="R476" i="3" s="1"/>
  <c r="I476" i="3"/>
  <c r="S476" i="3" s="1"/>
  <c r="C477" i="3"/>
  <c r="M477" i="3" s="1"/>
  <c r="D477" i="3"/>
  <c r="N477" i="3" s="1"/>
  <c r="E477" i="3"/>
  <c r="O477" i="3" s="1"/>
  <c r="F477" i="3"/>
  <c r="P477" i="3" s="1"/>
  <c r="G477" i="3"/>
  <c r="Q477" i="3" s="1"/>
  <c r="H477" i="3"/>
  <c r="R477" i="3" s="1"/>
  <c r="I477" i="3"/>
  <c r="S477" i="3" s="1"/>
  <c r="C478" i="3"/>
  <c r="M478" i="3" s="1"/>
  <c r="D478" i="3"/>
  <c r="E478" i="3"/>
  <c r="O478" i="3" s="1"/>
  <c r="F478" i="3"/>
  <c r="P478" i="3" s="1"/>
  <c r="G478" i="3"/>
  <c r="Q478" i="3" s="1"/>
  <c r="H478" i="3"/>
  <c r="R478" i="3" s="1"/>
  <c r="I478" i="3"/>
  <c r="S478" i="3" s="1"/>
  <c r="C479" i="3"/>
  <c r="M479" i="3" s="1"/>
  <c r="D479" i="3"/>
  <c r="N479" i="3" s="1"/>
  <c r="E479" i="3"/>
  <c r="O479" i="3" s="1"/>
  <c r="F479" i="3"/>
  <c r="P479" i="3" s="1"/>
  <c r="G479" i="3"/>
  <c r="Q479" i="3" s="1"/>
  <c r="H479" i="3"/>
  <c r="R479" i="3" s="1"/>
  <c r="I479" i="3"/>
  <c r="S479" i="3" s="1"/>
  <c r="C480" i="3"/>
  <c r="M480" i="3" s="1"/>
  <c r="D480" i="3"/>
  <c r="N480" i="3" s="1"/>
  <c r="E480" i="3"/>
  <c r="O480" i="3" s="1"/>
  <c r="F480" i="3"/>
  <c r="P480" i="3" s="1"/>
  <c r="G480" i="3"/>
  <c r="Q480" i="3" s="1"/>
  <c r="H480" i="3"/>
  <c r="R480" i="3" s="1"/>
  <c r="I480" i="3"/>
  <c r="S480" i="3" s="1"/>
  <c r="C481" i="3"/>
  <c r="M481" i="3" s="1"/>
  <c r="D481" i="3"/>
  <c r="N481" i="3" s="1"/>
  <c r="E481" i="3"/>
  <c r="O481" i="3" s="1"/>
  <c r="F481" i="3"/>
  <c r="P481" i="3" s="1"/>
  <c r="G481" i="3"/>
  <c r="Q481" i="3" s="1"/>
  <c r="H481" i="3"/>
  <c r="R481" i="3" s="1"/>
  <c r="I481" i="3"/>
  <c r="S481" i="3" s="1"/>
  <c r="C482" i="3"/>
  <c r="M482" i="3" s="1"/>
  <c r="D482" i="3"/>
  <c r="N482" i="3" s="1"/>
  <c r="E482" i="3"/>
  <c r="O482" i="3" s="1"/>
  <c r="F482" i="3"/>
  <c r="P482" i="3" s="1"/>
  <c r="G482" i="3"/>
  <c r="Q482" i="3" s="1"/>
  <c r="H482" i="3"/>
  <c r="R482" i="3" s="1"/>
  <c r="I482" i="3"/>
  <c r="S482" i="3" s="1"/>
  <c r="C483" i="3"/>
  <c r="M483" i="3" s="1"/>
  <c r="D483" i="3"/>
  <c r="N483" i="3" s="1"/>
  <c r="E483" i="3"/>
  <c r="O483" i="3" s="1"/>
  <c r="F483" i="3"/>
  <c r="P483" i="3" s="1"/>
  <c r="G483" i="3"/>
  <c r="Q483" i="3" s="1"/>
  <c r="H483" i="3"/>
  <c r="R483" i="3" s="1"/>
  <c r="I483" i="3"/>
  <c r="S483" i="3" s="1"/>
  <c r="C484" i="3"/>
  <c r="M484" i="3" s="1"/>
  <c r="D484" i="3"/>
  <c r="N484" i="3" s="1"/>
  <c r="E484" i="3"/>
  <c r="O484" i="3" s="1"/>
  <c r="F484" i="3"/>
  <c r="P484" i="3" s="1"/>
  <c r="G484" i="3"/>
  <c r="Q484" i="3" s="1"/>
  <c r="H484" i="3"/>
  <c r="R484" i="3" s="1"/>
  <c r="I484" i="3"/>
  <c r="S484" i="3" s="1"/>
  <c r="C485" i="3"/>
  <c r="M485" i="3" s="1"/>
  <c r="D485" i="3"/>
  <c r="N485" i="3" s="1"/>
  <c r="E485" i="3"/>
  <c r="O485" i="3" s="1"/>
  <c r="F485" i="3"/>
  <c r="P485" i="3" s="1"/>
  <c r="G485" i="3"/>
  <c r="Q485" i="3" s="1"/>
  <c r="H485" i="3"/>
  <c r="R485" i="3" s="1"/>
  <c r="I485" i="3"/>
  <c r="S485" i="3" s="1"/>
  <c r="C486" i="3"/>
  <c r="M486" i="3" s="1"/>
  <c r="D486" i="3"/>
  <c r="N486" i="3" s="1"/>
  <c r="E486" i="3"/>
  <c r="O486" i="3" s="1"/>
  <c r="F486" i="3"/>
  <c r="P486" i="3" s="1"/>
  <c r="G486" i="3"/>
  <c r="Q486" i="3" s="1"/>
  <c r="H486" i="3"/>
  <c r="R486" i="3" s="1"/>
  <c r="I486" i="3"/>
  <c r="S486" i="3" s="1"/>
  <c r="C487" i="3"/>
  <c r="M487" i="3" s="1"/>
  <c r="D487" i="3"/>
  <c r="N487" i="3" s="1"/>
  <c r="E487" i="3"/>
  <c r="O487" i="3" s="1"/>
  <c r="F487" i="3"/>
  <c r="P487" i="3" s="1"/>
  <c r="G487" i="3"/>
  <c r="Q487" i="3" s="1"/>
  <c r="H487" i="3"/>
  <c r="R487" i="3" s="1"/>
  <c r="I487" i="3"/>
  <c r="S487" i="3" s="1"/>
  <c r="C488" i="3"/>
  <c r="M488" i="3" s="1"/>
  <c r="D488" i="3"/>
  <c r="N488" i="3" s="1"/>
  <c r="E488" i="3"/>
  <c r="O488" i="3" s="1"/>
  <c r="F488" i="3"/>
  <c r="P488" i="3" s="1"/>
  <c r="G488" i="3"/>
  <c r="Q488" i="3" s="1"/>
  <c r="H488" i="3"/>
  <c r="R488" i="3" s="1"/>
  <c r="I488" i="3"/>
  <c r="S488" i="3" s="1"/>
  <c r="C489" i="3"/>
  <c r="M489" i="3" s="1"/>
  <c r="D489" i="3"/>
  <c r="N489" i="3" s="1"/>
  <c r="E489" i="3"/>
  <c r="O489" i="3" s="1"/>
  <c r="F489" i="3"/>
  <c r="P489" i="3" s="1"/>
  <c r="G489" i="3"/>
  <c r="Q489" i="3" s="1"/>
  <c r="H489" i="3"/>
  <c r="R489" i="3" s="1"/>
  <c r="I489" i="3"/>
  <c r="S489" i="3" s="1"/>
  <c r="C490" i="3"/>
  <c r="M490" i="3" s="1"/>
  <c r="D490" i="3"/>
  <c r="N490" i="3" s="1"/>
  <c r="E490" i="3"/>
  <c r="O490" i="3" s="1"/>
  <c r="F490" i="3"/>
  <c r="P490" i="3" s="1"/>
  <c r="G490" i="3"/>
  <c r="Q490" i="3" s="1"/>
  <c r="H490" i="3"/>
  <c r="R490" i="3" s="1"/>
  <c r="I490" i="3"/>
  <c r="S490" i="3" s="1"/>
  <c r="C491" i="3"/>
  <c r="M491" i="3" s="1"/>
  <c r="D491" i="3"/>
  <c r="N491" i="3" s="1"/>
  <c r="E491" i="3"/>
  <c r="O491" i="3" s="1"/>
  <c r="F491" i="3"/>
  <c r="P491" i="3" s="1"/>
  <c r="G491" i="3"/>
  <c r="Q491" i="3" s="1"/>
  <c r="H491" i="3"/>
  <c r="R491" i="3" s="1"/>
  <c r="I491" i="3"/>
  <c r="S491" i="3" s="1"/>
  <c r="C492" i="3"/>
  <c r="M492" i="3" s="1"/>
  <c r="D492" i="3"/>
  <c r="N492" i="3" s="1"/>
  <c r="E492" i="3"/>
  <c r="O492" i="3" s="1"/>
  <c r="F492" i="3"/>
  <c r="P492" i="3" s="1"/>
  <c r="G492" i="3"/>
  <c r="Q492" i="3" s="1"/>
  <c r="H492" i="3"/>
  <c r="R492" i="3" s="1"/>
  <c r="I492" i="3"/>
  <c r="S492" i="3" s="1"/>
  <c r="C493" i="3"/>
  <c r="M493" i="3" s="1"/>
  <c r="D493" i="3"/>
  <c r="N493" i="3" s="1"/>
  <c r="E493" i="3"/>
  <c r="O493" i="3" s="1"/>
  <c r="F493" i="3"/>
  <c r="P493" i="3" s="1"/>
  <c r="G493" i="3"/>
  <c r="Q493" i="3" s="1"/>
  <c r="H493" i="3"/>
  <c r="R493" i="3" s="1"/>
  <c r="I493" i="3"/>
  <c r="S493" i="3" s="1"/>
  <c r="C494" i="3"/>
  <c r="M494" i="3" s="1"/>
  <c r="D494" i="3"/>
  <c r="N494" i="3" s="1"/>
  <c r="E494" i="3"/>
  <c r="O494" i="3" s="1"/>
  <c r="F494" i="3"/>
  <c r="P494" i="3" s="1"/>
  <c r="G494" i="3"/>
  <c r="Q494" i="3" s="1"/>
  <c r="H494" i="3"/>
  <c r="R494" i="3" s="1"/>
  <c r="I494" i="3"/>
  <c r="S494" i="3" s="1"/>
  <c r="C495" i="3"/>
  <c r="M495" i="3" s="1"/>
  <c r="D495" i="3"/>
  <c r="N495" i="3" s="1"/>
  <c r="E495" i="3"/>
  <c r="O495" i="3" s="1"/>
  <c r="F495" i="3"/>
  <c r="P495" i="3" s="1"/>
  <c r="G495" i="3"/>
  <c r="Q495" i="3" s="1"/>
  <c r="H495" i="3"/>
  <c r="R495" i="3" s="1"/>
  <c r="I495" i="3"/>
  <c r="S495" i="3" s="1"/>
  <c r="C496" i="3"/>
  <c r="M496" i="3" s="1"/>
  <c r="D496" i="3"/>
  <c r="N496" i="3" s="1"/>
  <c r="E496" i="3"/>
  <c r="O496" i="3" s="1"/>
  <c r="F496" i="3"/>
  <c r="P496" i="3" s="1"/>
  <c r="G496" i="3"/>
  <c r="Q496" i="3" s="1"/>
  <c r="H496" i="3"/>
  <c r="R496" i="3" s="1"/>
  <c r="I496" i="3"/>
  <c r="S496" i="3" s="1"/>
  <c r="C497" i="3"/>
  <c r="M497" i="3" s="1"/>
  <c r="D497" i="3"/>
  <c r="N497" i="3" s="1"/>
  <c r="E497" i="3"/>
  <c r="O497" i="3" s="1"/>
  <c r="F497" i="3"/>
  <c r="P497" i="3" s="1"/>
  <c r="G497" i="3"/>
  <c r="Q497" i="3" s="1"/>
  <c r="H497" i="3"/>
  <c r="R497" i="3" s="1"/>
  <c r="I497" i="3"/>
  <c r="S497" i="3" s="1"/>
  <c r="C498" i="3"/>
  <c r="M498" i="3" s="1"/>
  <c r="D498" i="3"/>
  <c r="N498" i="3" s="1"/>
  <c r="E498" i="3"/>
  <c r="O498" i="3" s="1"/>
  <c r="F498" i="3"/>
  <c r="P498" i="3" s="1"/>
  <c r="G498" i="3"/>
  <c r="Q498" i="3" s="1"/>
  <c r="H498" i="3"/>
  <c r="R498" i="3" s="1"/>
  <c r="I498" i="3"/>
  <c r="S498" i="3" s="1"/>
  <c r="C499" i="3"/>
  <c r="M499" i="3" s="1"/>
  <c r="D499" i="3"/>
  <c r="N499" i="3" s="1"/>
  <c r="E499" i="3"/>
  <c r="O499" i="3" s="1"/>
  <c r="F499" i="3"/>
  <c r="P499" i="3" s="1"/>
  <c r="G499" i="3"/>
  <c r="Q499" i="3" s="1"/>
  <c r="H499" i="3"/>
  <c r="R499" i="3" s="1"/>
  <c r="I499" i="3"/>
  <c r="S499" i="3" s="1"/>
  <c r="C500" i="3"/>
  <c r="M500" i="3" s="1"/>
  <c r="D500" i="3"/>
  <c r="N500" i="3" s="1"/>
  <c r="E500" i="3"/>
  <c r="O500" i="3" s="1"/>
  <c r="F500" i="3"/>
  <c r="P500" i="3" s="1"/>
  <c r="G500" i="3"/>
  <c r="Q500" i="3" s="1"/>
  <c r="H500" i="3"/>
  <c r="R500" i="3" s="1"/>
  <c r="I500" i="3"/>
  <c r="S500" i="3" s="1"/>
  <c r="C501" i="3"/>
  <c r="M501" i="3" s="1"/>
  <c r="D501" i="3"/>
  <c r="N501" i="3" s="1"/>
  <c r="E501" i="3"/>
  <c r="O501" i="3" s="1"/>
  <c r="F501" i="3"/>
  <c r="P501" i="3" s="1"/>
  <c r="G501" i="3"/>
  <c r="Q501" i="3" s="1"/>
  <c r="H501" i="3"/>
  <c r="R501" i="3" s="1"/>
  <c r="I501" i="3"/>
  <c r="S501" i="3" s="1"/>
  <c r="C502" i="3"/>
  <c r="M502" i="3" s="1"/>
  <c r="D502" i="3"/>
  <c r="N502" i="3" s="1"/>
  <c r="E502" i="3"/>
  <c r="O502" i="3" s="1"/>
  <c r="F502" i="3"/>
  <c r="P502" i="3" s="1"/>
  <c r="G502" i="3"/>
  <c r="Q502" i="3" s="1"/>
  <c r="H502" i="3"/>
  <c r="R502" i="3" s="1"/>
  <c r="I502" i="3"/>
  <c r="S502" i="3" s="1"/>
  <c r="C503" i="3"/>
  <c r="M503" i="3" s="1"/>
  <c r="D503" i="3"/>
  <c r="N503" i="3" s="1"/>
  <c r="E503" i="3"/>
  <c r="O503" i="3" s="1"/>
  <c r="F503" i="3"/>
  <c r="P503" i="3" s="1"/>
  <c r="G503" i="3"/>
  <c r="Q503" i="3" s="1"/>
  <c r="H503" i="3"/>
  <c r="R503" i="3" s="1"/>
  <c r="I503" i="3"/>
  <c r="S503" i="3" s="1"/>
  <c r="C504" i="3"/>
  <c r="M504" i="3" s="1"/>
  <c r="D504" i="3"/>
  <c r="N504" i="3" s="1"/>
  <c r="E504" i="3"/>
  <c r="O504" i="3" s="1"/>
  <c r="F504" i="3"/>
  <c r="P504" i="3" s="1"/>
  <c r="G504" i="3"/>
  <c r="Q504" i="3" s="1"/>
  <c r="H504" i="3"/>
  <c r="R504" i="3" s="1"/>
  <c r="I504" i="3"/>
  <c r="S504" i="3" s="1"/>
  <c r="C505" i="3"/>
  <c r="M505" i="3" s="1"/>
  <c r="D505" i="3"/>
  <c r="N505" i="3" s="1"/>
  <c r="E505" i="3"/>
  <c r="O505" i="3" s="1"/>
  <c r="F505" i="3"/>
  <c r="P505" i="3" s="1"/>
  <c r="G505" i="3"/>
  <c r="Q505" i="3" s="1"/>
  <c r="H505" i="3"/>
  <c r="R505" i="3" s="1"/>
  <c r="I505" i="3"/>
  <c r="S505" i="3" s="1"/>
  <c r="C506" i="3"/>
  <c r="M506" i="3" s="1"/>
  <c r="D506" i="3"/>
  <c r="N506" i="3" s="1"/>
  <c r="E506" i="3"/>
  <c r="O506" i="3" s="1"/>
  <c r="F506" i="3"/>
  <c r="P506" i="3" s="1"/>
  <c r="G506" i="3"/>
  <c r="H506" i="3"/>
  <c r="R506" i="3" s="1"/>
  <c r="I506" i="3"/>
  <c r="S506" i="3" s="1"/>
  <c r="C507" i="3"/>
  <c r="D507" i="3"/>
  <c r="N507" i="3" s="1"/>
  <c r="E507" i="3"/>
  <c r="O507" i="3" s="1"/>
  <c r="F507" i="3"/>
  <c r="P507" i="3" s="1"/>
  <c r="G507" i="3"/>
  <c r="Q507" i="3" s="1"/>
  <c r="H507" i="3"/>
  <c r="R507" i="3" s="1"/>
  <c r="I507" i="3"/>
  <c r="S507" i="3" s="1"/>
  <c r="C508" i="3"/>
  <c r="M508" i="3" s="1"/>
  <c r="D508" i="3"/>
  <c r="N508" i="3" s="1"/>
  <c r="E508" i="3"/>
  <c r="O508" i="3" s="1"/>
  <c r="F508" i="3"/>
  <c r="P508" i="3" s="1"/>
  <c r="G508" i="3"/>
  <c r="Q508" i="3" s="1"/>
  <c r="H508" i="3"/>
  <c r="R508" i="3" s="1"/>
  <c r="I508" i="3"/>
  <c r="S508" i="3" s="1"/>
  <c r="C509" i="3"/>
  <c r="M509" i="3" s="1"/>
  <c r="D509" i="3"/>
  <c r="N509" i="3" s="1"/>
  <c r="E509" i="3"/>
  <c r="O509" i="3" s="1"/>
  <c r="F509" i="3"/>
  <c r="P509" i="3" s="1"/>
  <c r="G509" i="3"/>
  <c r="Q509" i="3" s="1"/>
  <c r="H509" i="3"/>
  <c r="R509" i="3" s="1"/>
  <c r="I509" i="3"/>
  <c r="S509" i="3" s="1"/>
  <c r="C510" i="3"/>
  <c r="M510" i="3" s="1"/>
  <c r="D510" i="3"/>
  <c r="N510" i="3" s="1"/>
  <c r="E510" i="3"/>
  <c r="F510" i="3"/>
  <c r="P510" i="3" s="1"/>
  <c r="G510" i="3"/>
  <c r="Q510" i="3" s="1"/>
  <c r="H510" i="3"/>
  <c r="R510" i="3" s="1"/>
  <c r="I510" i="3"/>
  <c r="S510" i="3" s="1"/>
  <c r="C511" i="3"/>
  <c r="M511" i="3" s="1"/>
  <c r="D511" i="3"/>
  <c r="N511" i="3" s="1"/>
  <c r="E511" i="3"/>
  <c r="O511" i="3" s="1"/>
  <c r="F511" i="3"/>
  <c r="P511" i="3" s="1"/>
  <c r="G511" i="3"/>
  <c r="Q511" i="3" s="1"/>
  <c r="H511" i="3"/>
  <c r="R511" i="3" s="1"/>
  <c r="I511" i="3"/>
  <c r="S511" i="3" s="1"/>
  <c r="C512" i="3"/>
  <c r="M512" i="3" s="1"/>
  <c r="D512" i="3"/>
  <c r="N512" i="3" s="1"/>
  <c r="E512" i="3"/>
  <c r="O512" i="3" s="1"/>
  <c r="F512" i="3"/>
  <c r="P512" i="3" s="1"/>
  <c r="G512" i="3"/>
  <c r="Q512" i="3" s="1"/>
  <c r="H512" i="3"/>
  <c r="R512" i="3" s="1"/>
  <c r="I512" i="3"/>
  <c r="S512" i="3" s="1"/>
  <c r="C513" i="3"/>
  <c r="M513" i="3" s="1"/>
  <c r="D513" i="3"/>
  <c r="N513" i="3" s="1"/>
  <c r="E513" i="3"/>
  <c r="O513" i="3" s="1"/>
  <c r="F513" i="3"/>
  <c r="P513" i="3" s="1"/>
  <c r="G513" i="3"/>
  <c r="Q513" i="3" s="1"/>
  <c r="H513" i="3"/>
  <c r="R513" i="3" s="1"/>
  <c r="I513" i="3"/>
  <c r="S513" i="3" s="1"/>
  <c r="C514" i="3"/>
  <c r="M514" i="3" s="1"/>
  <c r="D514" i="3"/>
  <c r="N514" i="3" s="1"/>
  <c r="E514" i="3"/>
  <c r="O514" i="3" s="1"/>
  <c r="F514" i="3"/>
  <c r="P514" i="3" s="1"/>
  <c r="G514" i="3"/>
  <c r="Q514" i="3" s="1"/>
  <c r="H514" i="3"/>
  <c r="R514" i="3" s="1"/>
  <c r="I514" i="3"/>
  <c r="S514" i="3" s="1"/>
  <c r="C515" i="3"/>
  <c r="M515" i="3" s="1"/>
  <c r="D515" i="3"/>
  <c r="E515" i="3"/>
  <c r="O515" i="3" s="1"/>
  <c r="F515" i="3"/>
  <c r="P515" i="3" s="1"/>
  <c r="G515" i="3"/>
  <c r="Q515" i="3" s="1"/>
  <c r="H515" i="3"/>
  <c r="R515" i="3" s="1"/>
  <c r="I515" i="3"/>
  <c r="S515" i="3" s="1"/>
  <c r="C516" i="3"/>
  <c r="M516" i="3" s="1"/>
  <c r="D516" i="3"/>
  <c r="N516" i="3" s="1"/>
  <c r="E516" i="3"/>
  <c r="O516" i="3" s="1"/>
  <c r="F516" i="3"/>
  <c r="P516" i="3" s="1"/>
  <c r="G516" i="3"/>
  <c r="Q516" i="3" s="1"/>
  <c r="H516" i="3"/>
  <c r="R516" i="3" s="1"/>
  <c r="I516" i="3"/>
  <c r="S516" i="3" s="1"/>
  <c r="C517" i="3"/>
  <c r="M517" i="3" s="1"/>
  <c r="D517" i="3"/>
  <c r="N517" i="3" s="1"/>
  <c r="E517" i="3"/>
  <c r="O517" i="3" s="1"/>
  <c r="F517" i="3"/>
  <c r="P517" i="3" s="1"/>
  <c r="G517" i="3"/>
  <c r="Q517" i="3" s="1"/>
  <c r="H517" i="3"/>
  <c r="R517" i="3" s="1"/>
  <c r="I517" i="3"/>
  <c r="S517" i="3" s="1"/>
  <c r="C518" i="3"/>
  <c r="M518" i="3" s="1"/>
  <c r="D518" i="3"/>
  <c r="N518" i="3" s="1"/>
  <c r="E518" i="3"/>
  <c r="F518" i="3"/>
  <c r="P518" i="3" s="1"/>
  <c r="G518" i="3"/>
  <c r="Q518" i="3" s="1"/>
  <c r="H518" i="3"/>
  <c r="R518" i="3" s="1"/>
  <c r="I518" i="3"/>
  <c r="S518" i="3" s="1"/>
  <c r="C519" i="3"/>
  <c r="M519" i="3" s="1"/>
  <c r="D519" i="3"/>
  <c r="N519" i="3" s="1"/>
  <c r="E519" i="3"/>
  <c r="O519" i="3" s="1"/>
  <c r="F519" i="3"/>
  <c r="P519" i="3" s="1"/>
  <c r="G519" i="3"/>
  <c r="Q519" i="3" s="1"/>
  <c r="H519" i="3"/>
  <c r="R519" i="3" s="1"/>
  <c r="I519" i="3"/>
  <c r="S519" i="3" s="1"/>
  <c r="C520" i="3"/>
  <c r="D520" i="3"/>
  <c r="N520" i="3" s="1"/>
  <c r="E520" i="3"/>
  <c r="O520" i="3" s="1"/>
  <c r="F520" i="3"/>
  <c r="P520" i="3" s="1"/>
  <c r="G520" i="3"/>
  <c r="Q520" i="3" s="1"/>
  <c r="H520" i="3"/>
  <c r="R520" i="3" s="1"/>
  <c r="I520" i="3"/>
  <c r="S520" i="3" s="1"/>
  <c r="C521" i="3"/>
  <c r="M521" i="3" s="1"/>
  <c r="D521" i="3"/>
  <c r="N521" i="3" s="1"/>
  <c r="E521" i="3"/>
  <c r="O521" i="3" s="1"/>
  <c r="F521" i="3"/>
  <c r="P521" i="3" s="1"/>
  <c r="G521" i="3"/>
  <c r="Q521" i="3" s="1"/>
  <c r="H521" i="3"/>
  <c r="R521" i="3" s="1"/>
  <c r="I521" i="3"/>
  <c r="S521" i="3" s="1"/>
  <c r="C522" i="3"/>
  <c r="D522" i="3"/>
  <c r="N522" i="3" s="1"/>
  <c r="E522" i="3"/>
  <c r="O522" i="3" s="1"/>
  <c r="F522" i="3"/>
  <c r="P522" i="3" s="1"/>
  <c r="G522" i="3"/>
  <c r="Q522" i="3" s="1"/>
  <c r="H522" i="3"/>
  <c r="R522" i="3" s="1"/>
  <c r="I522" i="3"/>
  <c r="S522" i="3" s="1"/>
  <c r="C523" i="3"/>
  <c r="M523" i="3" s="1"/>
  <c r="D523" i="3"/>
  <c r="N523" i="3" s="1"/>
  <c r="E523" i="3"/>
  <c r="O523" i="3" s="1"/>
  <c r="F523" i="3"/>
  <c r="P523" i="3" s="1"/>
  <c r="G523" i="3"/>
  <c r="Q523" i="3" s="1"/>
  <c r="H523" i="3"/>
  <c r="R523" i="3" s="1"/>
  <c r="I523" i="3"/>
  <c r="S523" i="3" s="1"/>
  <c r="C524" i="3"/>
  <c r="M524" i="3" s="1"/>
  <c r="D524" i="3"/>
  <c r="N524" i="3" s="1"/>
  <c r="E524" i="3"/>
  <c r="O524" i="3" s="1"/>
  <c r="F524" i="3"/>
  <c r="P524" i="3" s="1"/>
  <c r="G524" i="3"/>
  <c r="Q524" i="3" s="1"/>
  <c r="H524" i="3"/>
  <c r="R524" i="3" s="1"/>
  <c r="I524" i="3"/>
  <c r="S524" i="3" s="1"/>
  <c r="C525" i="3"/>
  <c r="M525" i="3" s="1"/>
  <c r="D525" i="3"/>
  <c r="N525" i="3" s="1"/>
  <c r="E525" i="3"/>
  <c r="O525" i="3" s="1"/>
  <c r="F525" i="3"/>
  <c r="P525" i="3" s="1"/>
  <c r="G525" i="3"/>
  <c r="Q525" i="3" s="1"/>
  <c r="H525" i="3"/>
  <c r="R525" i="3" s="1"/>
  <c r="I525" i="3"/>
  <c r="S525" i="3" s="1"/>
  <c r="C526" i="3"/>
  <c r="M526" i="3" s="1"/>
  <c r="D526" i="3"/>
  <c r="N526" i="3" s="1"/>
  <c r="E526" i="3"/>
  <c r="O526" i="3" s="1"/>
  <c r="F526" i="3"/>
  <c r="P526" i="3" s="1"/>
  <c r="G526" i="3"/>
  <c r="Q526" i="3" s="1"/>
  <c r="H526" i="3"/>
  <c r="R526" i="3" s="1"/>
  <c r="I526" i="3"/>
  <c r="S526" i="3" s="1"/>
  <c r="C527" i="3"/>
  <c r="M527" i="3" s="1"/>
  <c r="D527" i="3"/>
  <c r="N527" i="3" s="1"/>
  <c r="E527" i="3"/>
  <c r="O527" i="3" s="1"/>
  <c r="F527" i="3"/>
  <c r="G527" i="3"/>
  <c r="Q527" i="3" s="1"/>
  <c r="H527" i="3"/>
  <c r="R527" i="3" s="1"/>
  <c r="I527" i="3"/>
  <c r="S527" i="3" s="1"/>
  <c r="C528" i="3"/>
  <c r="M528" i="3" s="1"/>
  <c r="D528" i="3"/>
  <c r="N528" i="3" s="1"/>
  <c r="E528" i="3"/>
  <c r="O528" i="3" s="1"/>
  <c r="F528" i="3"/>
  <c r="P528" i="3" s="1"/>
  <c r="G528" i="3"/>
  <c r="Q528" i="3" s="1"/>
  <c r="H528" i="3"/>
  <c r="R528" i="3" s="1"/>
  <c r="I528" i="3"/>
  <c r="C529" i="3"/>
  <c r="M529" i="3" s="1"/>
  <c r="D529" i="3"/>
  <c r="N529" i="3" s="1"/>
  <c r="E529" i="3"/>
  <c r="O529" i="3" s="1"/>
  <c r="F529" i="3"/>
  <c r="P529" i="3" s="1"/>
  <c r="G529" i="3"/>
  <c r="Q529" i="3" s="1"/>
  <c r="H529" i="3"/>
  <c r="R529" i="3" s="1"/>
  <c r="I529" i="3"/>
  <c r="S529" i="3" s="1"/>
  <c r="C530" i="3"/>
  <c r="M530" i="3" s="1"/>
  <c r="D530" i="3"/>
  <c r="N530" i="3" s="1"/>
  <c r="E530" i="3"/>
  <c r="O530" i="3" s="1"/>
  <c r="F530" i="3"/>
  <c r="P530" i="3" s="1"/>
  <c r="G530" i="3"/>
  <c r="H530" i="3"/>
  <c r="R530" i="3" s="1"/>
  <c r="I530" i="3"/>
  <c r="S530" i="3" s="1"/>
  <c r="C531" i="3"/>
  <c r="M531" i="3" s="1"/>
  <c r="D531" i="3"/>
  <c r="N531" i="3" s="1"/>
  <c r="E531" i="3"/>
  <c r="O531" i="3" s="1"/>
  <c r="F531" i="3"/>
  <c r="P531" i="3" s="1"/>
  <c r="G531" i="3"/>
  <c r="Q531" i="3" s="1"/>
  <c r="H531" i="3"/>
  <c r="R531" i="3" s="1"/>
  <c r="I531" i="3"/>
  <c r="S531" i="3" s="1"/>
  <c r="C532" i="3"/>
  <c r="M532" i="3" s="1"/>
  <c r="D532" i="3"/>
  <c r="N532" i="3" s="1"/>
  <c r="E532" i="3"/>
  <c r="O532" i="3" s="1"/>
  <c r="F532" i="3"/>
  <c r="P532" i="3" s="1"/>
  <c r="G532" i="3"/>
  <c r="Q532" i="3" s="1"/>
  <c r="H532" i="3"/>
  <c r="R532" i="3" s="1"/>
  <c r="I532" i="3"/>
  <c r="S532" i="3" s="1"/>
  <c r="C533" i="3"/>
  <c r="M533" i="3" s="1"/>
  <c r="D533" i="3"/>
  <c r="N533" i="3" s="1"/>
  <c r="E533" i="3"/>
  <c r="O533" i="3" s="1"/>
  <c r="F533" i="3"/>
  <c r="P533" i="3" s="1"/>
  <c r="G533" i="3"/>
  <c r="Q533" i="3" s="1"/>
  <c r="H533" i="3"/>
  <c r="R533" i="3" s="1"/>
  <c r="I533" i="3"/>
  <c r="S533" i="3" s="1"/>
  <c r="C534" i="3"/>
  <c r="M534" i="3" s="1"/>
  <c r="D534" i="3"/>
  <c r="N534" i="3" s="1"/>
  <c r="E534" i="3"/>
  <c r="O534" i="3" s="1"/>
  <c r="F534" i="3"/>
  <c r="P534" i="3" s="1"/>
  <c r="G534" i="3"/>
  <c r="Q534" i="3" s="1"/>
  <c r="H534" i="3"/>
  <c r="R534" i="3" s="1"/>
  <c r="I534" i="3"/>
  <c r="S534" i="3" s="1"/>
  <c r="C535" i="3"/>
  <c r="M535" i="3" s="1"/>
  <c r="D535" i="3"/>
  <c r="N535" i="3" s="1"/>
  <c r="E535" i="3"/>
  <c r="O535" i="3" s="1"/>
  <c r="F535" i="3"/>
  <c r="P535" i="3" s="1"/>
  <c r="G535" i="3"/>
  <c r="Q535" i="3" s="1"/>
  <c r="H535" i="3"/>
  <c r="R535" i="3" s="1"/>
  <c r="I535" i="3"/>
  <c r="S535" i="3" s="1"/>
  <c r="C536" i="3"/>
  <c r="M536" i="3" s="1"/>
  <c r="D536" i="3"/>
  <c r="N536" i="3" s="1"/>
  <c r="E536" i="3"/>
  <c r="O536" i="3" s="1"/>
  <c r="F536" i="3"/>
  <c r="P536" i="3" s="1"/>
  <c r="G536" i="3"/>
  <c r="Q536" i="3" s="1"/>
  <c r="H536" i="3"/>
  <c r="R536" i="3" s="1"/>
  <c r="I536" i="3"/>
  <c r="S536" i="3" s="1"/>
  <c r="C537" i="3"/>
  <c r="M537" i="3" s="1"/>
  <c r="D537" i="3"/>
  <c r="N537" i="3" s="1"/>
  <c r="E537" i="3"/>
  <c r="O537" i="3" s="1"/>
  <c r="F537" i="3"/>
  <c r="P537" i="3" s="1"/>
  <c r="G537" i="3"/>
  <c r="Q537" i="3" s="1"/>
  <c r="H537" i="3"/>
  <c r="R537" i="3" s="1"/>
  <c r="I537" i="3"/>
  <c r="S537" i="3" s="1"/>
  <c r="C538" i="3"/>
  <c r="M538" i="3" s="1"/>
  <c r="D538" i="3"/>
  <c r="N538" i="3" s="1"/>
  <c r="E538" i="3"/>
  <c r="O538" i="3" s="1"/>
  <c r="F538" i="3"/>
  <c r="P538" i="3" s="1"/>
  <c r="G538" i="3"/>
  <c r="Q538" i="3" s="1"/>
  <c r="H538" i="3"/>
  <c r="R538" i="3" s="1"/>
  <c r="I538" i="3"/>
  <c r="S538" i="3" s="1"/>
  <c r="C539" i="3"/>
  <c r="M539" i="3" s="1"/>
  <c r="D539" i="3"/>
  <c r="N539" i="3" s="1"/>
  <c r="E539" i="3"/>
  <c r="O539" i="3" s="1"/>
  <c r="F539" i="3"/>
  <c r="P539" i="3" s="1"/>
  <c r="G539" i="3"/>
  <c r="Q539" i="3" s="1"/>
  <c r="H539" i="3"/>
  <c r="R539" i="3" s="1"/>
  <c r="I539" i="3"/>
  <c r="S539" i="3" s="1"/>
  <c r="C540" i="3"/>
  <c r="M540" i="3" s="1"/>
  <c r="D540" i="3"/>
  <c r="N540" i="3" s="1"/>
  <c r="E540" i="3"/>
  <c r="O540" i="3" s="1"/>
  <c r="F540" i="3"/>
  <c r="P540" i="3" s="1"/>
  <c r="G540" i="3"/>
  <c r="Q540" i="3" s="1"/>
  <c r="H540" i="3"/>
  <c r="R540" i="3" s="1"/>
  <c r="I540" i="3"/>
  <c r="S540" i="3" s="1"/>
  <c r="C541" i="3"/>
  <c r="M541" i="3" s="1"/>
  <c r="D541" i="3"/>
  <c r="N541" i="3" s="1"/>
  <c r="E541" i="3"/>
  <c r="O541" i="3" s="1"/>
  <c r="F541" i="3"/>
  <c r="P541" i="3" s="1"/>
  <c r="G541" i="3"/>
  <c r="H541" i="3"/>
  <c r="R541" i="3" s="1"/>
  <c r="I541" i="3"/>
  <c r="S541" i="3" s="1"/>
  <c r="C542" i="3"/>
  <c r="M542" i="3" s="1"/>
  <c r="D542" i="3"/>
  <c r="N542" i="3" s="1"/>
  <c r="E542" i="3"/>
  <c r="O542" i="3" s="1"/>
  <c r="F542" i="3"/>
  <c r="P542" i="3" s="1"/>
  <c r="G542" i="3"/>
  <c r="Q542" i="3" s="1"/>
  <c r="H542" i="3"/>
  <c r="R542" i="3" s="1"/>
  <c r="I542" i="3"/>
  <c r="S542" i="3" s="1"/>
  <c r="C543" i="3"/>
  <c r="M543" i="3" s="1"/>
  <c r="D543" i="3"/>
  <c r="N543" i="3" s="1"/>
  <c r="E543" i="3"/>
  <c r="O543" i="3" s="1"/>
  <c r="F543" i="3"/>
  <c r="P543" i="3" s="1"/>
  <c r="G543" i="3"/>
  <c r="Q543" i="3" s="1"/>
  <c r="H543" i="3"/>
  <c r="R543" i="3" s="1"/>
  <c r="I543" i="3"/>
  <c r="S543" i="3" s="1"/>
  <c r="C544" i="3"/>
  <c r="M544" i="3" s="1"/>
  <c r="D544" i="3"/>
  <c r="N544" i="3" s="1"/>
  <c r="E544" i="3"/>
  <c r="O544" i="3" s="1"/>
  <c r="F544" i="3"/>
  <c r="P544" i="3" s="1"/>
  <c r="G544" i="3"/>
  <c r="Q544" i="3" s="1"/>
  <c r="H544" i="3"/>
  <c r="R544" i="3" s="1"/>
  <c r="I544" i="3"/>
  <c r="S544" i="3" s="1"/>
  <c r="C545" i="3"/>
  <c r="M545" i="3" s="1"/>
  <c r="D545" i="3"/>
  <c r="N545" i="3" s="1"/>
  <c r="E545" i="3"/>
  <c r="O545" i="3" s="1"/>
  <c r="F545" i="3"/>
  <c r="P545" i="3" s="1"/>
  <c r="G545" i="3"/>
  <c r="Q545" i="3" s="1"/>
  <c r="H545" i="3"/>
  <c r="R545" i="3" s="1"/>
  <c r="I545" i="3"/>
  <c r="S545" i="3" s="1"/>
  <c r="C546" i="3"/>
  <c r="D546" i="3"/>
  <c r="N546" i="3" s="1"/>
  <c r="E546" i="3"/>
  <c r="O546" i="3" s="1"/>
  <c r="F546" i="3"/>
  <c r="P546" i="3" s="1"/>
  <c r="G546" i="3"/>
  <c r="Q546" i="3" s="1"/>
  <c r="H546" i="3"/>
  <c r="R546" i="3" s="1"/>
  <c r="I546" i="3"/>
  <c r="S546" i="3" s="1"/>
  <c r="C547" i="3"/>
  <c r="M547" i="3" s="1"/>
  <c r="D547" i="3"/>
  <c r="N547" i="3" s="1"/>
  <c r="E547" i="3"/>
  <c r="O547" i="3" s="1"/>
  <c r="F547" i="3"/>
  <c r="P547" i="3" s="1"/>
  <c r="G547" i="3"/>
  <c r="Q547" i="3" s="1"/>
  <c r="H547" i="3"/>
  <c r="I547" i="3"/>
  <c r="S547" i="3" s="1"/>
  <c r="C548" i="3"/>
  <c r="M548" i="3" s="1"/>
  <c r="D548" i="3"/>
  <c r="N548" i="3" s="1"/>
  <c r="E548" i="3"/>
  <c r="O548" i="3" s="1"/>
  <c r="F548" i="3"/>
  <c r="P548" i="3" s="1"/>
  <c r="G548" i="3"/>
  <c r="Q548" i="3" s="1"/>
  <c r="H548" i="3"/>
  <c r="R548" i="3" s="1"/>
  <c r="I548" i="3"/>
  <c r="S548" i="3" s="1"/>
  <c r="C549" i="3"/>
  <c r="M549" i="3" s="1"/>
  <c r="D549" i="3"/>
  <c r="N549" i="3" s="1"/>
  <c r="E549" i="3"/>
  <c r="O549" i="3" s="1"/>
  <c r="F549" i="3"/>
  <c r="P549" i="3" s="1"/>
  <c r="G549" i="3"/>
  <c r="Q549" i="3" s="1"/>
  <c r="H549" i="3"/>
  <c r="R549" i="3" s="1"/>
  <c r="I549" i="3"/>
  <c r="S549" i="3" s="1"/>
  <c r="C550" i="3"/>
  <c r="M550" i="3" s="1"/>
  <c r="D550" i="3"/>
  <c r="N550" i="3" s="1"/>
  <c r="E550" i="3"/>
  <c r="O550" i="3" s="1"/>
  <c r="F550" i="3"/>
  <c r="P550" i="3" s="1"/>
  <c r="G550" i="3"/>
  <c r="Q550" i="3" s="1"/>
  <c r="H550" i="3"/>
  <c r="R550" i="3" s="1"/>
  <c r="I550" i="3"/>
  <c r="S550" i="3" s="1"/>
  <c r="C551" i="3"/>
  <c r="M551" i="3" s="1"/>
  <c r="D551" i="3"/>
  <c r="N551" i="3" s="1"/>
  <c r="E551" i="3"/>
  <c r="O551" i="3" s="1"/>
  <c r="F551" i="3"/>
  <c r="P551" i="3" s="1"/>
  <c r="G551" i="3"/>
  <c r="Q551" i="3" s="1"/>
  <c r="H551" i="3"/>
  <c r="R551" i="3" s="1"/>
  <c r="I551" i="3"/>
  <c r="S551" i="3" s="1"/>
  <c r="C552" i="3"/>
  <c r="M552" i="3" s="1"/>
  <c r="D552" i="3"/>
  <c r="N552" i="3" s="1"/>
  <c r="E552" i="3"/>
  <c r="O552" i="3" s="1"/>
  <c r="F552" i="3"/>
  <c r="P552" i="3" s="1"/>
  <c r="G552" i="3"/>
  <c r="Q552" i="3" s="1"/>
  <c r="H552" i="3"/>
  <c r="R552" i="3" s="1"/>
  <c r="I552" i="3"/>
  <c r="S552" i="3" s="1"/>
  <c r="C553" i="3"/>
  <c r="M553" i="3" s="1"/>
  <c r="D553" i="3"/>
  <c r="N553" i="3" s="1"/>
  <c r="E553" i="3"/>
  <c r="O553" i="3" s="1"/>
  <c r="F553" i="3"/>
  <c r="P553" i="3" s="1"/>
  <c r="G553" i="3"/>
  <c r="Q553" i="3" s="1"/>
  <c r="H553" i="3"/>
  <c r="R553" i="3" s="1"/>
  <c r="I553" i="3"/>
  <c r="S553" i="3" s="1"/>
  <c r="C554" i="3"/>
  <c r="M554" i="3" s="1"/>
  <c r="D554" i="3"/>
  <c r="N554" i="3" s="1"/>
  <c r="E554" i="3"/>
  <c r="O554" i="3" s="1"/>
  <c r="F554" i="3"/>
  <c r="P554" i="3" s="1"/>
  <c r="G554" i="3"/>
  <c r="Q554" i="3" s="1"/>
  <c r="H554" i="3"/>
  <c r="R554" i="3" s="1"/>
  <c r="I554" i="3"/>
  <c r="S554" i="3" s="1"/>
  <c r="C555" i="3"/>
  <c r="M555" i="3" s="1"/>
  <c r="D555" i="3"/>
  <c r="N555" i="3" s="1"/>
  <c r="E555" i="3"/>
  <c r="O555" i="3" s="1"/>
  <c r="F555" i="3"/>
  <c r="P555" i="3" s="1"/>
  <c r="G555" i="3"/>
  <c r="Q555" i="3" s="1"/>
  <c r="H555" i="3"/>
  <c r="R555" i="3" s="1"/>
  <c r="I555" i="3"/>
  <c r="S555" i="3" s="1"/>
  <c r="C556" i="3"/>
  <c r="M556" i="3" s="1"/>
  <c r="D556" i="3"/>
  <c r="N556" i="3" s="1"/>
  <c r="E556" i="3"/>
  <c r="O556" i="3" s="1"/>
  <c r="F556" i="3"/>
  <c r="P556" i="3" s="1"/>
  <c r="G556" i="3"/>
  <c r="Q556" i="3" s="1"/>
  <c r="H556" i="3"/>
  <c r="R556" i="3" s="1"/>
  <c r="I556" i="3"/>
  <c r="S556" i="3" s="1"/>
  <c r="C557" i="3"/>
  <c r="M557" i="3" s="1"/>
  <c r="D557" i="3"/>
  <c r="N557" i="3" s="1"/>
  <c r="E557" i="3"/>
  <c r="O557" i="3" s="1"/>
  <c r="F557" i="3"/>
  <c r="P557" i="3" s="1"/>
  <c r="G557" i="3"/>
  <c r="Q557" i="3" s="1"/>
  <c r="H557" i="3"/>
  <c r="R557" i="3" s="1"/>
  <c r="I557" i="3"/>
  <c r="S557" i="3" s="1"/>
  <c r="C558" i="3"/>
  <c r="D558" i="3"/>
  <c r="N558" i="3" s="1"/>
  <c r="E558" i="3"/>
  <c r="O558" i="3" s="1"/>
  <c r="F558" i="3"/>
  <c r="P558" i="3" s="1"/>
  <c r="G558" i="3"/>
  <c r="Q558" i="3" s="1"/>
  <c r="H558" i="3"/>
  <c r="R558" i="3" s="1"/>
  <c r="I558" i="3"/>
  <c r="S558" i="3" s="1"/>
  <c r="C559" i="3"/>
  <c r="M559" i="3" s="1"/>
  <c r="D559" i="3"/>
  <c r="N559" i="3" s="1"/>
  <c r="E559" i="3"/>
  <c r="O559" i="3" s="1"/>
  <c r="F559" i="3"/>
  <c r="P559" i="3" s="1"/>
  <c r="G559" i="3"/>
  <c r="Q559" i="3" s="1"/>
  <c r="H559" i="3"/>
  <c r="R559" i="3" s="1"/>
  <c r="I559" i="3"/>
  <c r="S559" i="3" s="1"/>
  <c r="C560" i="3"/>
  <c r="M560" i="3" s="1"/>
  <c r="D560" i="3"/>
  <c r="N560" i="3" s="1"/>
  <c r="E560" i="3"/>
  <c r="O560" i="3" s="1"/>
  <c r="F560" i="3"/>
  <c r="P560" i="3" s="1"/>
  <c r="G560" i="3"/>
  <c r="Q560" i="3" s="1"/>
  <c r="H560" i="3"/>
  <c r="R560" i="3" s="1"/>
  <c r="I560" i="3"/>
  <c r="S560" i="3" s="1"/>
  <c r="C561" i="3"/>
  <c r="M561" i="3" s="1"/>
  <c r="D561" i="3"/>
  <c r="N561" i="3" s="1"/>
  <c r="E561" i="3"/>
  <c r="O561" i="3" s="1"/>
  <c r="F561" i="3"/>
  <c r="P561" i="3" s="1"/>
  <c r="G561" i="3"/>
  <c r="Q561" i="3" s="1"/>
  <c r="H561" i="3"/>
  <c r="R561" i="3" s="1"/>
  <c r="I561" i="3"/>
  <c r="S561" i="3" s="1"/>
  <c r="C562" i="3"/>
  <c r="M562" i="3" s="1"/>
  <c r="D562" i="3"/>
  <c r="N562" i="3" s="1"/>
  <c r="E562" i="3"/>
  <c r="O562" i="3" s="1"/>
  <c r="F562" i="3"/>
  <c r="P562" i="3" s="1"/>
  <c r="G562" i="3"/>
  <c r="Q562" i="3" s="1"/>
  <c r="H562" i="3"/>
  <c r="R562" i="3" s="1"/>
  <c r="I562" i="3"/>
  <c r="S562" i="3" s="1"/>
  <c r="C563" i="3"/>
  <c r="M563" i="3" s="1"/>
  <c r="D563" i="3"/>
  <c r="N563" i="3" s="1"/>
  <c r="E563" i="3"/>
  <c r="O563" i="3" s="1"/>
  <c r="F563" i="3"/>
  <c r="P563" i="3" s="1"/>
  <c r="G563" i="3"/>
  <c r="Q563" i="3" s="1"/>
  <c r="H563" i="3"/>
  <c r="R563" i="3" s="1"/>
  <c r="I563" i="3"/>
  <c r="S563" i="3" s="1"/>
  <c r="C564" i="3"/>
  <c r="M564" i="3" s="1"/>
  <c r="D564" i="3"/>
  <c r="N564" i="3" s="1"/>
  <c r="E564" i="3"/>
  <c r="O564" i="3" s="1"/>
  <c r="F564" i="3"/>
  <c r="P564" i="3" s="1"/>
  <c r="G564" i="3"/>
  <c r="Q564" i="3" s="1"/>
  <c r="H564" i="3"/>
  <c r="R564" i="3" s="1"/>
  <c r="I564" i="3"/>
  <c r="S564" i="3" s="1"/>
  <c r="C565" i="3"/>
  <c r="M565" i="3" s="1"/>
  <c r="D565" i="3"/>
  <c r="N565" i="3" s="1"/>
  <c r="E565" i="3"/>
  <c r="O565" i="3" s="1"/>
  <c r="F565" i="3"/>
  <c r="P565" i="3" s="1"/>
  <c r="G565" i="3"/>
  <c r="Q565" i="3" s="1"/>
  <c r="H565" i="3"/>
  <c r="R565" i="3" s="1"/>
  <c r="I565" i="3"/>
  <c r="S565" i="3" s="1"/>
  <c r="C566" i="3"/>
  <c r="M566" i="3" s="1"/>
  <c r="D566" i="3"/>
  <c r="N566" i="3" s="1"/>
  <c r="E566" i="3"/>
  <c r="O566" i="3" s="1"/>
  <c r="F566" i="3"/>
  <c r="P566" i="3" s="1"/>
  <c r="G566" i="3"/>
  <c r="Q566" i="3" s="1"/>
  <c r="H566" i="3"/>
  <c r="R566" i="3" s="1"/>
  <c r="I566" i="3"/>
  <c r="S566" i="3" s="1"/>
  <c r="C567" i="3"/>
  <c r="M567" i="3" s="1"/>
  <c r="D567" i="3"/>
  <c r="N567" i="3" s="1"/>
  <c r="E567" i="3"/>
  <c r="O567" i="3" s="1"/>
  <c r="F567" i="3"/>
  <c r="P567" i="3" s="1"/>
  <c r="G567" i="3"/>
  <c r="Q567" i="3" s="1"/>
  <c r="H567" i="3"/>
  <c r="R567" i="3" s="1"/>
  <c r="I567" i="3"/>
  <c r="S567" i="3" s="1"/>
  <c r="C568" i="3"/>
  <c r="M568" i="3" s="1"/>
  <c r="D568" i="3"/>
  <c r="N568" i="3" s="1"/>
  <c r="E568" i="3"/>
  <c r="O568" i="3" s="1"/>
  <c r="F568" i="3"/>
  <c r="P568" i="3" s="1"/>
  <c r="G568" i="3"/>
  <c r="Q568" i="3" s="1"/>
  <c r="H568" i="3"/>
  <c r="R568" i="3" s="1"/>
  <c r="I568" i="3"/>
  <c r="S568" i="3" s="1"/>
  <c r="C569" i="3"/>
  <c r="M569" i="3" s="1"/>
  <c r="D569" i="3"/>
  <c r="N569" i="3" s="1"/>
  <c r="E569" i="3"/>
  <c r="O569" i="3" s="1"/>
  <c r="F569" i="3"/>
  <c r="P569" i="3" s="1"/>
  <c r="G569" i="3"/>
  <c r="Q569" i="3" s="1"/>
  <c r="H569" i="3"/>
  <c r="R569" i="3" s="1"/>
  <c r="I569" i="3"/>
  <c r="S569" i="3" s="1"/>
  <c r="C570" i="3"/>
  <c r="D570" i="3"/>
  <c r="N570" i="3" s="1"/>
  <c r="E570" i="3"/>
  <c r="O570" i="3" s="1"/>
  <c r="F570" i="3"/>
  <c r="P570" i="3" s="1"/>
  <c r="G570" i="3"/>
  <c r="Q570" i="3" s="1"/>
  <c r="H570" i="3"/>
  <c r="R570" i="3" s="1"/>
  <c r="I570" i="3"/>
  <c r="S570" i="3" s="1"/>
  <c r="C571" i="3"/>
  <c r="M571" i="3" s="1"/>
  <c r="D571" i="3"/>
  <c r="N571" i="3" s="1"/>
  <c r="E571" i="3"/>
  <c r="O571" i="3" s="1"/>
  <c r="F571" i="3"/>
  <c r="P571" i="3" s="1"/>
  <c r="G571" i="3"/>
  <c r="Q571" i="3" s="1"/>
  <c r="H571" i="3"/>
  <c r="R571" i="3" s="1"/>
  <c r="I571" i="3"/>
  <c r="S571" i="3" s="1"/>
  <c r="C572" i="3"/>
  <c r="M572" i="3" s="1"/>
  <c r="D572" i="3"/>
  <c r="N572" i="3" s="1"/>
  <c r="E572" i="3"/>
  <c r="O572" i="3" s="1"/>
  <c r="F572" i="3"/>
  <c r="P572" i="3" s="1"/>
  <c r="G572" i="3"/>
  <c r="Q572" i="3" s="1"/>
  <c r="H572" i="3"/>
  <c r="R572" i="3" s="1"/>
  <c r="I572" i="3"/>
  <c r="S572" i="3" s="1"/>
  <c r="C573" i="3"/>
  <c r="M573" i="3" s="1"/>
  <c r="D573" i="3"/>
  <c r="N573" i="3" s="1"/>
  <c r="E573" i="3"/>
  <c r="O573" i="3" s="1"/>
  <c r="F573" i="3"/>
  <c r="P573" i="3" s="1"/>
  <c r="G573" i="3"/>
  <c r="Q573" i="3" s="1"/>
  <c r="H573" i="3"/>
  <c r="R573" i="3" s="1"/>
  <c r="I573" i="3"/>
  <c r="S573" i="3" s="1"/>
  <c r="C574" i="3"/>
  <c r="M574" i="3" s="1"/>
  <c r="D574" i="3"/>
  <c r="N574" i="3" s="1"/>
  <c r="E574" i="3"/>
  <c r="O574" i="3" s="1"/>
  <c r="F574" i="3"/>
  <c r="P574" i="3" s="1"/>
  <c r="G574" i="3"/>
  <c r="Q574" i="3" s="1"/>
  <c r="H574" i="3"/>
  <c r="R574" i="3" s="1"/>
  <c r="I574" i="3"/>
  <c r="S574" i="3" s="1"/>
  <c r="C575" i="3"/>
  <c r="M575" i="3" s="1"/>
  <c r="D575" i="3"/>
  <c r="N575" i="3" s="1"/>
  <c r="E575" i="3"/>
  <c r="O575" i="3" s="1"/>
  <c r="F575" i="3"/>
  <c r="P575" i="3" s="1"/>
  <c r="G575" i="3"/>
  <c r="Q575" i="3" s="1"/>
  <c r="H575" i="3"/>
  <c r="R575" i="3" s="1"/>
  <c r="I575" i="3"/>
  <c r="S575" i="3" s="1"/>
  <c r="C576" i="3"/>
  <c r="M576" i="3" s="1"/>
  <c r="D576" i="3"/>
  <c r="N576" i="3" s="1"/>
  <c r="E576" i="3"/>
  <c r="O576" i="3" s="1"/>
  <c r="F576" i="3"/>
  <c r="P576" i="3" s="1"/>
  <c r="G576" i="3"/>
  <c r="Q576" i="3" s="1"/>
  <c r="H576" i="3"/>
  <c r="R576" i="3" s="1"/>
  <c r="I576" i="3"/>
  <c r="S576" i="3" s="1"/>
  <c r="C577" i="3"/>
  <c r="M577" i="3" s="1"/>
  <c r="D577" i="3"/>
  <c r="N577" i="3" s="1"/>
  <c r="E577" i="3"/>
  <c r="O577" i="3" s="1"/>
  <c r="F577" i="3"/>
  <c r="P577" i="3" s="1"/>
  <c r="G577" i="3"/>
  <c r="Q577" i="3" s="1"/>
  <c r="H577" i="3"/>
  <c r="R577" i="3" s="1"/>
  <c r="I577" i="3"/>
  <c r="S577" i="3" s="1"/>
  <c r="C578" i="3"/>
  <c r="M578" i="3" s="1"/>
  <c r="D578" i="3"/>
  <c r="N578" i="3" s="1"/>
  <c r="E578" i="3"/>
  <c r="O578" i="3" s="1"/>
  <c r="F578" i="3"/>
  <c r="P578" i="3" s="1"/>
  <c r="G578" i="3"/>
  <c r="Q578" i="3" s="1"/>
  <c r="H578" i="3"/>
  <c r="R578" i="3" s="1"/>
  <c r="I578" i="3"/>
  <c r="S578" i="3" s="1"/>
  <c r="C579" i="3"/>
  <c r="D579" i="3"/>
  <c r="N579" i="3" s="1"/>
  <c r="E579" i="3"/>
  <c r="O579" i="3" s="1"/>
  <c r="F579" i="3"/>
  <c r="P579" i="3" s="1"/>
  <c r="G579" i="3"/>
  <c r="Q579" i="3" s="1"/>
  <c r="H579" i="3"/>
  <c r="R579" i="3" s="1"/>
  <c r="I579" i="3"/>
  <c r="S579" i="3" s="1"/>
  <c r="C580" i="3"/>
  <c r="M580" i="3" s="1"/>
  <c r="D580" i="3"/>
  <c r="N580" i="3" s="1"/>
  <c r="E580" i="3"/>
  <c r="O580" i="3" s="1"/>
  <c r="F580" i="3"/>
  <c r="P580" i="3" s="1"/>
  <c r="G580" i="3"/>
  <c r="Q580" i="3" s="1"/>
  <c r="H580" i="3"/>
  <c r="R580" i="3" s="1"/>
  <c r="I580" i="3"/>
  <c r="S580" i="3" s="1"/>
  <c r="C581" i="3"/>
  <c r="M581" i="3" s="1"/>
  <c r="D581" i="3"/>
  <c r="N581" i="3" s="1"/>
  <c r="E581" i="3"/>
  <c r="O581" i="3" s="1"/>
  <c r="F581" i="3"/>
  <c r="P581" i="3" s="1"/>
  <c r="G581" i="3"/>
  <c r="Q581" i="3" s="1"/>
  <c r="H581" i="3"/>
  <c r="R581" i="3" s="1"/>
  <c r="I581" i="3"/>
  <c r="S581" i="3" s="1"/>
  <c r="C582" i="3"/>
  <c r="M582" i="3" s="1"/>
  <c r="D582" i="3"/>
  <c r="N582" i="3" s="1"/>
  <c r="E582" i="3"/>
  <c r="O582" i="3" s="1"/>
  <c r="F582" i="3"/>
  <c r="P582" i="3" s="1"/>
  <c r="G582" i="3"/>
  <c r="Q582" i="3" s="1"/>
  <c r="H582" i="3"/>
  <c r="R582" i="3" s="1"/>
  <c r="I582" i="3"/>
  <c r="S582" i="3" s="1"/>
  <c r="C583" i="3"/>
  <c r="M583" i="3" s="1"/>
  <c r="D583" i="3"/>
  <c r="N583" i="3" s="1"/>
  <c r="E583" i="3"/>
  <c r="O583" i="3" s="1"/>
  <c r="F583" i="3"/>
  <c r="P583" i="3" s="1"/>
  <c r="G583" i="3"/>
  <c r="Q583" i="3" s="1"/>
  <c r="H583" i="3"/>
  <c r="R583" i="3" s="1"/>
  <c r="I583" i="3"/>
  <c r="S583" i="3" s="1"/>
  <c r="C584" i="3"/>
  <c r="M584" i="3" s="1"/>
  <c r="D584" i="3"/>
  <c r="N584" i="3" s="1"/>
  <c r="E584" i="3"/>
  <c r="O584" i="3" s="1"/>
  <c r="F584" i="3"/>
  <c r="P584" i="3" s="1"/>
  <c r="G584" i="3"/>
  <c r="Q584" i="3" s="1"/>
  <c r="H584" i="3"/>
  <c r="R584" i="3" s="1"/>
  <c r="I584" i="3"/>
  <c r="S584" i="3" s="1"/>
  <c r="C585" i="3"/>
  <c r="M585" i="3" s="1"/>
  <c r="D585" i="3"/>
  <c r="N585" i="3" s="1"/>
  <c r="E585" i="3"/>
  <c r="O585" i="3" s="1"/>
  <c r="F585" i="3"/>
  <c r="P585" i="3" s="1"/>
  <c r="G585" i="3"/>
  <c r="Q585" i="3" s="1"/>
  <c r="H585" i="3"/>
  <c r="R585" i="3" s="1"/>
  <c r="I585" i="3"/>
  <c r="S585" i="3" s="1"/>
  <c r="C586" i="3"/>
  <c r="M586" i="3" s="1"/>
  <c r="D586" i="3"/>
  <c r="N586" i="3" s="1"/>
  <c r="E586" i="3"/>
  <c r="O586" i="3" s="1"/>
  <c r="F586" i="3"/>
  <c r="P586" i="3" s="1"/>
  <c r="G586" i="3"/>
  <c r="Q586" i="3" s="1"/>
  <c r="H586" i="3"/>
  <c r="R586" i="3" s="1"/>
  <c r="I586" i="3"/>
  <c r="S586" i="3" s="1"/>
  <c r="C587" i="3"/>
  <c r="D587" i="3"/>
  <c r="N587" i="3" s="1"/>
  <c r="E587" i="3"/>
  <c r="O587" i="3" s="1"/>
  <c r="F587" i="3"/>
  <c r="P587" i="3" s="1"/>
  <c r="G587" i="3"/>
  <c r="Q587" i="3" s="1"/>
  <c r="H587" i="3"/>
  <c r="R587" i="3" s="1"/>
  <c r="I587" i="3"/>
  <c r="S587" i="3" s="1"/>
  <c r="C588" i="3"/>
  <c r="M588" i="3" s="1"/>
  <c r="D588" i="3"/>
  <c r="N588" i="3" s="1"/>
  <c r="E588" i="3"/>
  <c r="O588" i="3" s="1"/>
  <c r="F588" i="3"/>
  <c r="P588" i="3" s="1"/>
  <c r="G588" i="3"/>
  <c r="Q588" i="3" s="1"/>
  <c r="H588" i="3"/>
  <c r="R588" i="3" s="1"/>
  <c r="I588" i="3"/>
  <c r="S588" i="3" s="1"/>
  <c r="C589" i="3"/>
  <c r="M589" i="3" s="1"/>
  <c r="D589" i="3"/>
  <c r="N589" i="3" s="1"/>
  <c r="E589" i="3"/>
  <c r="O589" i="3" s="1"/>
  <c r="F589" i="3"/>
  <c r="P589" i="3" s="1"/>
  <c r="G589" i="3"/>
  <c r="Q589" i="3" s="1"/>
  <c r="H589" i="3"/>
  <c r="R589" i="3" s="1"/>
  <c r="I589" i="3"/>
  <c r="S589" i="3" s="1"/>
  <c r="C590" i="3"/>
  <c r="M590" i="3" s="1"/>
  <c r="D590" i="3"/>
  <c r="N590" i="3" s="1"/>
  <c r="E590" i="3"/>
  <c r="O590" i="3" s="1"/>
  <c r="F590" i="3"/>
  <c r="P590" i="3" s="1"/>
  <c r="G590" i="3"/>
  <c r="Q590" i="3" s="1"/>
  <c r="H590" i="3"/>
  <c r="R590" i="3" s="1"/>
  <c r="I590" i="3"/>
  <c r="S590" i="3" s="1"/>
  <c r="C591" i="3"/>
  <c r="M591" i="3" s="1"/>
  <c r="D591" i="3"/>
  <c r="N591" i="3" s="1"/>
  <c r="E591" i="3"/>
  <c r="O591" i="3" s="1"/>
  <c r="F591" i="3"/>
  <c r="P591" i="3" s="1"/>
  <c r="G591" i="3"/>
  <c r="Q591" i="3" s="1"/>
  <c r="H591" i="3"/>
  <c r="R591" i="3" s="1"/>
  <c r="I591" i="3"/>
  <c r="S591" i="3" s="1"/>
  <c r="C592" i="3"/>
  <c r="M592" i="3" s="1"/>
  <c r="D592" i="3"/>
  <c r="N592" i="3" s="1"/>
  <c r="E592" i="3"/>
  <c r="O592" i="3" s="1"/>
  <c r="F592" i="3"/>
  <c r="P592" i="3" s="1"/>
  <c r="G592" i="3"/>
  <c r="Q592" i="3" s="1"/>
  <c r="H592" i="3"/>
  <c r="R592" i="3" s="1"/>
  <c r="I592" i="3"/>
  <c r="S592" i="3" s="1"/>
  <c r="C593" i="3"/>
  <c r="M593" i="3" s="1"/>
  <c r="D593" i="3"/>
  <c r="N593" i="3" s="1"/>
  <c r="E593" i="3"/>
  <c r="O593" i="3" s="1"/>
  <c r="F593" i="3"/>
  <c r="P593" i="3" s="1"/>
  <c r="G593" i="3"/>
  <c r="Q593" i="3" s="1"/>
  <c r="H593" i="3"/>
  <c r="R593" i="3" s="1"/>
  <c r="I593" i="3"/>
  <c r="S593" i="3" s="1"/>
  <c r="C594" i="3"/>
  <c r="M594" i="3" s="1"/>
  <c r="D594" i="3"/>
  <c r="N594" i="3" s="1"/>
  <c r="E594" i="3"/>
  <c r="O594" i="3" s="1"/>
  <c r="F594" i="3"/>
  <c r="P594" i="3" s="1"/>
  <c r="G594" i="3"/>
  <c r="Q594" i="3" s="1"/>
  <c r="H594" i="3"/>
  <c r="R594" i="3" s="1"/>
  <c r="I594" i="3"/>
  <c r="S594" i="3" s="1"/>
  <c r="C595" i="3"/>
  <c r="M595" i="3" s="1"/>
  <c r="D595" i="3"/>
  <c r="N595" i="3" s="1"/>
  <c r="E595" i="3"/>
  <c r="O595" i="3" s="1"/>
  <c r="F595" i="3"/>
  <c r="P595" i="3" s="1"/>
  <c r="G595" i="3"/>
  <c r="Q595" i="3" s="1"/>
  <c r="H595" i="3"/>
  <c r="R595" i="3" s="1"/>
  <c r="I595" i="3"/>
  <c r="S595" i="3" s="1"/>
  <c r="C596" i="3"/>
  <c r="M596" i="3" s="1"/>
  <c r="D596" i="3"/>
  <c r="N596" i="3" s="1"/>
  <c r="E596" i="3"/>
  <c r="O596" i="3" s="1"/>
  <c r="F596" i="3"/>
  <c r="P596" i="3" s="1"/>
  <c r="G596" i="3"/>
  <c r="Q596" i="3" s="1"/>
  <c r="H596" i="3"/>
  <c r="R596" i="3" s="1"/>
  <c r="I596" i="3"/>
  <c r="S596" i="3" s="1"/>
  <c r="C597" i="3"/>
  <c r="M597" i="3" s="1"/>
  <c r="D597" i="3"/>
  <c r="N597" i="3" s="1"/>
  <c r="E597" i="3"/>
  <c r="O597" i="3" s="1"/>
  <c r="F597" i="3"/>
  <c r="G597" i="3"/>
  <c r="Q597" i="3" s="1"/>
  <c r="H597" i="3"/>
  <c r="R597" i="3" s="1"/>
  <c r="I597" i="3"/>
  <c r="S597" i="3" s="1"/>
  <c r="C598" i="3"/>
  <c r="M598" i="3" s="1"/>
  <c r="D598" i="3"/>
  <c r="N598" i="3" s="1"/>
  <c r="E598" i="3"/>
  <c r="O598" i="3" s="1"/>
  <c r="F598" i="3"/>
  <c r="P598" i="3" s="1"/>
  <c r="G598" i="3"/>
  <c r="Q598" i="3" s="1"/>
  <c r="H598" i="3"/>
  <c r="R598" i="3" s="1"/>
  <c r="I598" i="3"/>
  <c r="S598" i="3" s="1"/>
  <c r="C599" i="3"/>
  <c r="M599" i="3" s="1"/>
  <c r="D599" i="3"/>
  <c r="N599" i="3" s="1"/>
  <c r="E599" i="3"/>
  <c r="O599" i="3" s="1"/>
  <c r="F599" i="3"/>
  <c r="P599" i="3" s="1"/>
  <c r="G599" i="3"/>
  <c r="Q599" i="3" s="1"/>
  <c r="H599" i="3"/>
  <c r="R599" i="3" s="1"/>
  <c r="I599" i="3"/>
  <c r="S599" i="3" s="1"/>
  <c r="C600" i="3"/>
  <c r="M600" i="3" s="1"/>
  <c r="D600" i="3"/>
  <c r="N600" i="3" s="1"/>
  <c r="E600" i="3"/>
  <c r="O600" i="3" s="1"/>
  <c r="F600" i="3"/>
  <c r="P600" i="3" s="1"/>
  <c r="G600" i="3"/>
  <c r="Q600" i="3" s="1"/>
  <c r="H600" i="3"/>
  <c r="R600" i="3" s="1"/>
  <c r="I600" i="3"/>
  <c r="S600" i="3" s="1"/>
  <c r="C601" i="3"/>
  <c r="M601" i="3" s="1"/>
  <c r="D601" i="3"/>
  <c r="N601" i="3" s="1"/>
  <c r="E601" i="3"/>
  <c r="O601" i="3" s="1"/>
  <c r="F601" i="3"/>
  <c r="P601" i="3" s="1"/>
  <c r="G601" i="3"/>
  <c r="Q601" i="3" s="1"/>
  <c r="H601" i="3"/>
  <c r="R601" i="3" s="1"/>
  <c r="I601" i="3"/>
  <c r="S601" i="3" s="1"/>
  <c r="C602" i="3"/>
  <c r="M602" i="3" s="1"/>
  <c r="D602" i="3"/>
  <c r="N602" i="3" s="1"/>
  <c r="E602" i="3"/>
  <c r="O602" i="3" s="1"/>
  <c r="F602" i="3"/>
  <c r="P602" i="3" s="1"/>
  <c r="G602" i="3"/>
  <c r="Q602" i="3" s="1"/>
  <c r="H602" i="3"/>
  <c r="R602" i="3" s="1"/>
  <c r="I602" i="3"/>
  <c r="S602" i="3" s="1"/>
  <c r="C603" i="3"/>
  <c r="M603" i="3" s="1"/>
  <c r="D603" i="3"/>
  <c r="N603" i="3" s="1"/>
  <c r="E603" i="3"/>
  <c r="O603" i="3" s="1"/>
  <c r="F603" i="3"/>
  <c r="P603" i="3" s="1"/>
  <c r="G603" i="3"/>
  <c r="Q603" i="3" s="1"/>
  <c r="H603" i="3"/>
  <c r="R603" i="3" s="1"/>
  <c r="I603" i="3"/>
  <c r="S603" i="3" s="1"/>
  <c r="C604" i="3"/>
  <c r="M604" i="3" s="1"/>
  <c r="D604" i="3"/>
  <c r="N604" i="3" s="1"/>
  <c r="E604" i="3"/>
  <c r="O604" i="3" s="1"/>
  <c r="F604" i="3"/>
  <c r="P604" i="3" s="1"/>
  <c r="G604" i="3"/>
  <c r="Q604" i="3" s="1"/>
  <c r="H604" i="3"/>
  <c r="R604" i="3" s="1"/>
  <c r="I604" i="3"/>
  <c r="S604" i="3" s="1"/>
  <c r="C605" i="3"/>
  <c r="M605" i="3" s="1"/>
  <c r="D605" i="3"/>
  <c r="N605" i="3" s="1"/>
  <c r="E605" i="3"/>
  <c r="O605" i="3" s="1"/>
  <c r="F605" i="3"/>
  <c r="P605" i="3" s="1"/>
  <c r="G605" i="3"/>
  <c r="Q605" i="3" s="1"/>
  <c r="H605" i="3"/>
  <c r="R605" i="3" s="1"/>
  <c r="I605" i="3"/>
  <c r="S605" i="3" s="1"/>
  <c r="C606" i="3"/>
  <c r="D606" i="3"/>
  <c r="N606" i="3" s="1"/>
  <c r="E606" i="3"/>
  <c r="O606" i="3" s="1"/>
  <c r="F606" i="3"/>
  <c r="P606" i="3" s="1"/>
  <c r="G606" i="3"/>
  <c r="Q606" i="3" s="1"/>
  <c r="H606" i="3"/>
  <c r="R606" i="3" s="1"/>
  <c r="I606" i="3"/>
  <c r="S606" i="3" s="1"/>
  <c r="C607" i="3"/>
  <c r="M607" i="3" s="1"/>
  <c r="D607" i="3"/>
  <c r="N607" i="3" s="1"/>
  <c r="E607" i="3"/>
  <c r="O607" i="3" s="1"/>
  <c r="F607" i="3"/>
  <c r="P607" i="3" s="1"/>
  <c r="G607" i="3"/>
  <c r="Q607" i="3" s="1"/>
  <c r="H607" i="3"/>
  <c r="R607" i="3" s="1"/>
  <c r="I607" i="3"/>
  <c r="S607" i="3" s="1"/>
  <c r="C608" i="3"/>
  <c r="M608" i="3" s="1"/>
  <c r="D608" i="3"/>
  <c r="N608" i="3" s="1"/>
  <c r="E608" i="3"/>
  <c r="O608" i="3" s="1"/>
  <c r="F608" i="3"/>
  <c r="P608" i="3" s="1"/>
  <c r="G608" i="3"/>
  <c r="Q608" i="3" s="1"/>
  <c r="H608" i="3"/>
  <c r="R608" i="3" s="1"/>
  <c r="I608" i="3"/>
  <c r="S608" i="3" s="1"/>
  <c r="C609" i="3"/>
  <c r="M609" i="3" s="1"/>
  <c r="D609" i="3"/>
  <c r="N609" i="3" s="1"/>
  <c r="E609" i="3"/>
  <c r="O609" i="3" s="1"/>
  <c r="F609" i="3"/>
  <c r="P609" i="3" s="1"/>
  <c r="G609" i="3"/>
  <c r="Q609" i="3" s="1"/>
  <c r="H609" i="3"/>
  <c r="R609" i="3" s="1"/>
  <c r="I609" i="3"/>
  <c r="S609" i="3" s="1"/>
  <c r="C610" i="3"/>
  <c r="M610" i="3" s="1"/>
  <c r="D610" i="3"/>
  <c r="N610" i="3" s="1"/>
  <c r="E610" i="3"/>
  <c r="O610" i="3" s="1"/>
  <c r="F610" i="3"/>
  <c r="P610" i="3" s="1"/>
  <c r="G610" i="3"/>
  <c r="Q610" i="3" s="1"/>
  <c r="H610" i="3"/>
  <c r="R610" i="3" s="1"/>
  <c r="I610" i="3"/>
  <c r="S610" i="3" s="1"/>
  <c r="C611" i="3"/>
  <c r="M611" i="3" s="1"/>
  <c r="D611" i="3"/>
  <c r="N611" i="3" s="1"/>
  <c r="E611" i="3"/>
  <c r="O611" i="3" s="1"/>
  <c r="F611" i="3"/>
  <c r="P611" i="3" s="1"/>
  <c r="G611" i="3"/>
  <c r="Q611" i="3" s="1"/>
  <c r="H611" i="3"/>
  <c r="R611" i="3" s="1"/>
  <c r="I611" i="3"/>
  <c r="C612" i="3"/>
  <c r="M612" i="3" s="1"/>
  <c r="D612" i="3"/>
  <c r="N612" i="3" s="1"/>
  <c r="E612" i="3"/>
  <c r="O612" i="3" s="1"/>
  <c r="F612" i="3"/>
  <c r="P612" i="3" s="1"/>
  <c r="G612" i="3"/>
  <c r="Q612" i="3" s="1"/>
  <c r="H612" i="3"/>
  <c r="R612" i="3" s="1"/>
  <c r="I612" i="3"/>
  <c r="S612" i="3" s="1"/>
  <c r="C613" i="3"/>
  <c r="M613" i="3" s="1"/>
  <c r="D613" i="3"/>
  <c r="E613" i="3"/>
  <c r="O613" i="3" s="1"/>
  <c r="F613" i="3"/>
  <c r="P613" i="3" s="1"/>
  <c r="G613" i="3"/>
  <c r="Q613" i="3" s="1"/>
  <c r="H613" i="3"/>
  <c r="R613" i="3" s="1"/>
  <c r="I613" i="3"/>
  <c r="S613" i="3" s="1"/>
  <c r="C614" i="3"/>
  <c r="M614" i="3" s="1"/>
  <c r="D614" i="3"/>
  <c r="N614" i="3" s="1"/>
  <c r="E614" i="3"/>
  <c r="O614" i="3" s="1"/>
  <c r="F614" i="3"/>
  <c r="P614" i="3" s="1"/>
  <c r="G614" i="3"/>
  <c r="Q614" i="3" s="1"/>
  <c r="H614" i="3"/>
  <c r="R614" i="3" s="1"/>
  <c r="I614" i="3"/>
  <c r="S614" i="3" s="1"/>
  <c r="C615" i="3"/>
  <c r="M615" i="3" s="1"/>
  <c r="D615" i="3"/>
  <c r="N615" i="3" s="1"/>
  <c r="E615" i="3"/>
  <c r="O615" i="3" s="1"/>
  <c r="F615" i="3"/>
  <c r="P615" i="3" s="1"/>
  <c r="G615" i="3"/>
  <c r="Q615" i="3" s="1"/>
  <c r="H615" i="3"/>
  <c r="R615" i="3" s="1"/>
  <c r="I615" i="3"/>
  <c r="S615" i="3" s="1"/>
  <c r="C616" i="3"/>
  <c r="M616" i="3" s="1"/>
  <c r="D616" i="3"/>
  <c r="N616" i="3" s="1"/>
  <c r="E616" i="3"/>
  <c r="O616" i="3" s="1"/>
  <c r="F616" i="3"/>
  <c r="P616" i="3" s="1"/>
  <c r="G616" i="3"/>
  <c r="Q616" i="3" s="1"/>
  <c r="H616" i="3"/>
  <c r="R616" i="3" s="1"/>
  <c r="I616" i="3"/>
  <c r="S616" i="3" s="1"/>
  <c r="C617" i="3"/>
  <c r="D617" i="3"/>
  <c r="N617" i="3" s="1"/>
  <c r="E617" i="3"/>
  <c r="O617" i="3" s="1"/>
  <c r="F617" i="3"/>
  <c r="P617" i="3" s="1"/>
  <c r="G617" i="3"/>
  <c r="Q617" i="3" s="1"/>
  <c r="H617" i="3"/>
  <c r="R617" i="3" s="1"/>
  <c r="I617" i="3"/>
  <c r="S617" i="3" s="1"/>
  <c r="C618" i="3"/>
  <c r="M618" i="3" s="1"/>
  <c r="D618" i="3"/>
  <c r="N618" i="3" s="1"/>
  <c r="E618" i="3"/>
  <c r="F618" i="3"/>
  <c r="P618" i="3" s="1"/>
  <c r="G618" i="3"/>
  <c r="Q618" i="3" s="1"/>
  <c r="H618" i="3"/>
  <c r="R618" i="3" s="1"/>
  <c r="I618" i="3"/>
  <c r="S618" i="3" s="1"/>
  <c r="C619" i="3"/>
  <c r="M619" i="3" s="1"/>
  <c r="D619" i="3"/>
  <c r="N619" i="3" s="1"/>
  <c r="E619" i="3"/>
  <c r="O619" i="3" s="1"/>
  <c r="F619" i="3"/>
  <c r="P619" i="3" s="1"/>
  <c r="G619" i="3"/>
  <c r="Q619" i="3" s="1"/>
  <c r="H619" i="3"/>
  <c r="R619" i="3" s="1"/>
  <c r="I619" i="3"/>
  <c r="S619" i="3" s="1"/>
  <c r="C620" i="3"/>
  <c r="M620" i="3" s="1"/>
  <c r="D620" i="3"/>
  <c r="N620" i="3" s="1"/>
  <c r="E620" i="3"/>
  <c r="O620" i="3" s="1"/>
  <c r="F620" i="3"/>
  <c r="P620" i="3" s="1"/>
  <c r="G620" i="3"/>
  <c r="Q620" i="3" s="1"/>
  <c r="H620" i="3"/>
  <c r="R620" i="3" s="1"/>
  <c r="I620" i="3"/>
  <c r="S620" i="3" s="1"/>
  <c r="C621" i="3"/>
  <c r="M621" i="3" s="1"/>
  <c r="D621" i="3"/>
  <c r="N621" i="3" s="1"/>
  <c r="E621" i="3"/>
  <c r="O621" i="3" s="1"/>
  <c r="F621" i="3"/>
  <c r="P621" i="3" s="1"/>
  <c r="G621" i="3"/>
  <c r="Q621" i="3" s="1"/>
  <c r="H621" i="3"/>
  <c r="R621" i="3" s="1"/>
  <c r="I621" i="3"/>
  <c r="S621" i="3" s="1"/>
  <c r="C622" i="3"/>
  <c r="M622" i="3" s="1"/>
  <c r="D622" i="3"/>
  <c r="N622" i="3" s="1"/>
  <c r="E622" i="3"/>
  <c r="O622" i="3" s="1"/>
  <c r="F622" i="3"/>
  <c r="P622" i="3" s="1"/>
  <c r="G622" i="3"/>
  <c r="Q622" i="3" s="1"/>
  <c r="H622" i="3"/>
  <c r="R622" i="3" s="1"/>
  <c r="I622" i="3"/>
  <c r="S622" i="3" s="1"/>
  <c r="C623" i="3"/>
  <c r="M623" i="3" s="1"/>
  <c r="D623" i="3"/>
  <c r="E623" i="3"/>
  <c r="O623" i="3" s="1"/>
  <c r="F623" i="3"/>
  <c r="P623" i="3" s="1"/>
  <c r="G623" i="3"/>
  <c r="Q623" i="3" s="1"/>
  <c r="H623" i="3"/>
  <c r="R623" i="3" s="1"/>
  <c r="I623" i="3"/>
  <c r="S623" i="3" s="1"/>
  <c r="C624" i="3"/>
  <c r="M624" i="3" s="1"/>
  <c r="D624" i="3"/>
  <c r="N624" i="3" s="1"/>
  <c r="E624" i="3"/>
  <c r="O624" i="3" s="1"/>
  <c r="F624" i="3"/>
  <c r="P624" i="3" s="1"/>
  <c r="G624" i="3"/>
  <c r="Q624" i="3" s="1"/>
  <c r="H624" i="3"/>
  <c r="R624" i="3" s="1"/>
  <c r="I624" i="3"/>
  <c r="S624" i="3" s="1"/>
  <c r="C625" i="3"/>
  <c r="M625" i="3" s="1"/>
  <c r="D625" i="3"/>
  <c r="N625" i="3" s="1"/>
  <c r="E625" i="3"/>
  <c r="O625" i="3" s="1"/>
  <c r="F625" i="3"/>
  <c r="P625" i="3" s="1"/>
  <c r="G625" i="3"/>
  <c r="Q625" i="3" s="1"/>
  <c r="H625" i="3"/>
  <c r="R625" i="3" s="1"/>
  <c r="I625" i="3"/>
  <c r="S625" i="3" s="1"/>
  <c r="C626" i="3"/>
  <c r="M626" i="3" s="1"/>
  <c r="D626" i="3"/>
  <c r="N626" i="3" s="1"/>
  <c r="E626" i="3"/>
  <c r="O626" i="3" s="1"/>
  <c r="F626" i="3"/>
  <c r="P626" i="3" s="1"/>
  <c r="G626" i="3"/>
  <c r="Q626" i="3" s="1"/>
  <c r="H626" i="3"/>
  <c r="R626" i="3" s="1"/>
  <c r="I626" i="3"/>
  <c r="S626" i="3" s="1"/>
  <c r="C627" i="3"/>
  <c r="M627" i="3" s="1"/>
  <c r="D627" i="3"/>
  <c r="N627" i="3" s="1"/>
  <c r="E627" i="3"/>
  <c r="O627" i="3" s="1"/>
  <c r="F627" i="3"/>
  <c r="P627" i="3" s="1"/>
  <c r="G627" i="3"/>
  <c r="Q627" i="3" s="1"/>
  <c r="H627" i="3"/>
  <c r="R627" i="3" s="1"/>
  <c r="I627" i="3"/>
  <c r="S627" i="3" s="1"/>
  <c r="C628" i="3"/>
  <c r="M628" i="3" s="1"/>
  <c r="D628" i="3"/>
  <c r="N628" i="3" s="1"/>
  <c r="E628" i="3"/>
  <c r="O628" i="3" s="1"/>
  <c r="F628" i="3"/>
  <c r="P628" i="3" s="1"/>
  <c r="G628" i="3"/>
  <c r="Q628" i="3" s="1"/>
  <c r="H628" i="3"/>
  <c r="R628" i="3" s="1"/>
  <c r="I628" i="3"/>
  <c r="S628" i="3" s="1"/>
  <c r="C629" i="3"/>
  <c r="M629" i="3" s="1"/>
  <c r="D629" i="3"/>
  <c r="N629" i="3" s="1"/>
  <c r="E629" i="3"/>
  <c r="O629" i="3" s="1"/>
  <c r="F629" i="3"/>
  <c r="P629" i="3" s="1"/>
  <c r="G629" i="3"/>
  <c r="Q629" i="3" s="1"/>
  <c r="H629" i="3"/>
  <c r="R629" i="3" s="1"/>
  <c r="I629" i="3"/>
  <c r="S629" i="3" s="1"/>
  <c r="C630" i="3"/>
  <c r="M630" i="3" s="1"/>
  <c r="D630" i="3"/>
  <c r="N630" i="3" s="1"/>
  <c r="E630" i="3"/>
  <c r="O630" i="3" s="1"/>
  <c r="F630" i="3"/>
  <c r="P630" i="3" s="1"/>
  <c r="G630" i="3"/>
  <c r="Q630" i="3" s="1"/>
  <c r="H630" i="3"/>
  <c r="R630" i="3" s="1"/>
  <c r="I630" i="3"/>
  <c r="S630" i="3" s="1"/>
  <c r="C631" i="3"/>
  <c r="M631" i="3" s="1"/>
  <c r="D631" i="3"/>
  <c r="N631" i="3" s="1"/>
  <c r="E631" i="3"/>
  <c r="O631" i="3" s="1"/>
  <c r="F631" i="3"/>
  <c r="P631" i="3" s="1"/>
  <c r="G631" i="3"/>
  <c r="Q631" i="3" s="1"/>
  <c r="H631" i="3"/>
  <c r="R631" i="3" s="1"/>
  <c r="I631" i="3"/>
  <c r="S631" i="3" s="1"/>
  <c r="C632" i="3"/>
  <c r="M632" i="3" s="1"/>
  <c r="D632" i="3"/>
  <c r="N632" i="3" s="1"/>
  <c r="E632" i="3"/>
  <c r="O632" i="3" s="1"/>
  <c r="F632" i="3"/>
  <c r="P632" i="3" s="1"/>
  <c r="G632" i="3"/>
  <c r="Q632" i="3" s="1"/>
  <c r="H632" i="3"/>
  <c r="R632" i="3" s="1"/>
  <c r="I632" i="3"/>
  <c r="S632" i="3" s="1"/>
  <c r="C633" i="3"/>
  <c r="M633" i="3" s="1"/>
  <c r="D633" i="3"/>
  <c r="N633" i="3" s="1"/>
  <c r="E633" i="3"/>
  <c r="O633" i="3" s="1"/>
  <c r="F633" i="3"/>
  <c r="P633" i="3" s="1"/>
  <c r="G633" i="3"/>
  <c r="Q633" i="3" s="1"/>
  <c r="H633" i="3"/>
  <c r="I633" i="3"/>
  <c r="S633" i="3" s="1"/>
  <c r="C634" i="3"/>
  <c r="M634" i="3" s="1"/>
  <c r="D634" i="3"/>
  <c r="N634" i="3" s="1"/>
  <c r="E634" i="3"/>
  <c r="O634" i="3" s="1"/>
  <c r="F634" i="3"/>
  <c r="P634" i="3" s="1"/>
  <c r="G634" i="3"/>
  <c r="Q634" i="3" s="1"/>
  <c r="H634" i="3"/>
  <c r="R634" i="3" s="1"/>
  <c r="I634" i="3"/>
  <c r="S634" i="3" s="1"/>
  <c r="C635" i="3"/>
  <c r="M635" i="3" s="1"/>
  <c r="D635" i="3"/>
  <c r="N635" i="3" s="1"/>
  <c r="E635" i="3"/>
  <c r="O635" i="3" s="1"/>
  <c r="F635" i="3"/>
  <c r="P635" i="3" s="1"/>
  <c r="G635" i="3"/>
  <c r="Q635" i="3" s="1"/>
  <c r="H635" i="3"/>
  <c r="R635" i="3" s="1"/>
  <c r="I635" i="3"/>
  <c r="S635" i="3" s="1"/>
  <c r="C636" i="3"/>
  <c r="M636" i="3" s="1"/>
  <c r="D636" i="3"/>
  <c r="N636" i="3" s="1"/>
  <c r="E636" i="3"/>
  <c r="O636" i="3" s="1"/>
  <c r="F636" i="3"/>
  <c r="P636" i="3" s="1"/>
  <c r="G636" i="3"/>
  <c r="Q636" i="3" s="1"/>
  <c r="H636" i="3"/>
  <c r="R636" i="3" s="1"/>
  <c r="I636" i="3"/>
  <c r="S636" i="3" s="1"/>
  <c r="C637" i="3"/>
  <c r="M637" i="3" s="1"/>
  <c r="D637" i="3"/>
  <c r="N637" i="3" s="1"/>
  <c r="E637" i="3"/>
  <c r="O637" i="3" s="1"/>
  <c r="F637" i="3"/>
  <c r="P637" i="3" s="1"/>
  <c r="G637" i="3"/>
  <c r="Q637" i="3" s="1"/>
  <c r="H637" i="3"/>
  <c r="R637" i="3" s="1"/>
  <c r="I637" i="3"/>
  <c r="S637" i="3" s="1"/>
  <c r="C638" i="3"/>
  <c r="M638" i="3" s="1"/>
  <c r="D638" i="3"/>
  <c r="N638" i="3" s="1"/>
  <c r="E638" i="3"/>
  <c r="O638" i="3" s="1"/>
  <c r="F638" i="3"/>
  <c r="P638" i="3" s="1"/>
  <c r="G638" i="3"/>
  <c r="Q638" i="3" s="1"/>
  <c r="H638" i="3"/>
  <c r="R638" i="3" s="1"/>
  <c r="I638" i="3"/>
  <c r="S638" i="3" s="1"/>
  <c r="C639" i="3"/>
  <c r="M639" i="3" s="1"/>
  <c r="D639" i="3"/>
  <c r="N639" i="3" s="1"/>
  <c r="E639" i="3"/>
  <c r="O639" i="3" s="1"/>
  <c r="F639" i="3"/>
  <c r="P639" i="3" s="1"/>
  <c r="G639" i="3"/>
  <c r="Q639" i="3" s="1"/>
  <c r="H639" i="3"/>
  <c r="R639" i="3" s="1"/>
  <c r="I639" i="3"/>
  <c r="S639" i="3" s="1"/>
  <c r="C640" i="3"/>
  <c r="M640" i="3" s="1"/>
  <c r="D640" i="3"/>
  <c r="N640" i="3" s="1"/>
  <c r="E640" i="3"/>
  <c r="O640" i="3" s="1"/>
  <c r="F640" i="3"/>
  <c r="P640" i="3" s="1"/>
  <c r="G640" i="3"/>
  <c r="Q640" i="3" s="1"/>
  <c r="H640" i="3"/>
  <c r="R640" i="3" s="1"/>
  <c r="I640" i="3"/>
  <c r="S640" i="3" s="1"/>
  <c r="C641" i="3"/>
  <c r="M641" i="3" s="1"/>
  <c r="D641" i="3"/>
  <c r="N641" i="3" s="1"/>
  <c r="E641" i="3"/>
  <c r="O641" i="3" s="1"/>
  <c r="F641" i="3"/>
  <c r="P641" i="3" s="1"/>
  <c r="G641" i="3"/>
  <c r="Q641" i="3" s="1"/>
  <c r="H641" i="3"/>
  <c r="R641" i="3" s="1"/>
  <c r="I641" i="3"/>
  <c r="S641" i="3" s="1"/>
  <c r="C642" i="3"/>
  <c r="D642" i="3"/>
  <c r="N642" i="3" s="1"/>
  <c r="E642" i="3"/>
  <c r="O642" i="3" s="1"/>
  <c r="F642" i="3"/>
  <c r="P642" i="3" s="1"/>
  <c r="G642" i="3"/>
  <c r="Q642" i="3" s="1"/>
  <c r="H642" i="3"/>
  <c r="R642" i="3" s="1"/>
  <c r="I642" i="3"/>
  <c r="S642" i="3" s="1"/>
  <c r="C643" i="3"/>
  <c r="M643" i="3" s="1"/>
  <c r="D643" i="3"/>
  <c r="N643" i="3" s="1"/>
  <c r="E643" i="3"/>
  <c r="O643" i="3" s="1"/>
  <c r="F643" i="3"/>
  <c r="P643" i="3" s="1"/>
  <c r="G643" i="3"/>
  <c r="Q643" i="3" s="1"/>
  <c r="H643" i="3"/>
  <c r="R643" i="3" s="1"/>
  <c r="I643" i="3"/>
  <c r="S643" i="3" s="1"/>
  <c r="C644" i="3"/>
  <c r="M644" i="3" s="1"/>
  <c r="D644" i="3"/>
  <c r="N644" i="3" s="1"/>
  <c r="E644" i="3"/>
  <c r="O644" i="3" s="1"/>
  <c r="F644" i="3"/>
  <c r="P644" i="3" s="1"/>
  <c r="G644" i="3"/>
  <c r="Q644" i="3" s="1"/>
  <c r="H644" i="3"/>
  <c r="R644" i="3" s="1"/>
  <c r="I644" i="3"/>
  <c r="S644" i="3" s="1"/>
  <c r="C645" i="3"/>
  <c r="M645" i="3" s="1"/>
  <c r="D645" i="3"/>
  <c r="N645" i="3" s="1"/>
  <c r="E645" i="3"/>
  <c r="O645" i="3" s="1"/>
  <c r="F645" i="3"/>
  <c r="P645" i="3" s="1"/>
  <c r="G645" i="3"/>
  <c r="Q645" i="3" s="1"/>
  <c r="H645" i="3"/>
  <c r="R645" i="3" s="1"/>
  <c r="I645" i="3"/>
  <c r="S645" i="3" s="1"/>
  <c r="C646" i="3"/>
  <c r="M646" i="3" s="1"/>
  <c r="D646" i="3"/>
  <c r="N646" i="3" s="1"/>
  <c r="E646" i="3"/>
  <c r="O646" i="3" s="1"/>
  <c r="F646" i="3"/>
  <c r="P646" i="3" s="1"/>
  <c r="G646" i="3"/>
  <c r="Q646" i="3" s="1"/>
  <c r="H646" i="3"/>
  <c r="R646" i="3" s="1"/>
  <c r="I646" i="3"/>
  <c r="S646" i="3" s="1"/>
  <c r="C647" i="3"/>
  <c r="M647" i="3" s="1"/>
  <c r="D647" i="3"/>
  <c r="N647" i="3" s="1"/>
  <c r="E647" i="3"/>
  <c r="O647" i="3" s="1"/>
  <c r="F647" i="3"/>
  <c r="P647" i="3" s="1"/>
  <c r="G647" i="3"/>
  <c r="Q647" i="3" s="1"/>
  <c r="H647" i="3"/>
  <c r="R647" i="3" s="1"/>
  <c r="I647" i="3"/>
  <c r="S647" i="3" s="1"/>
  <c r="C648" i="3"/>
  <c r="M648" i="3" s="1"/>
  <c r="D648" i="3"/>
  <c r="N648" i="3" s="1"/>
  <c r="E648" i="3"/>
  <c r="O648" i="3" s="1"/>
  <c r="F648" i="3"/>
  <c r="P648" i="3" s="1"/>
  <c r="G648" i="3"/>
  <c r="H648" i="3"/>
  <c r="R648" i="3" s="1"/>
  <c r="I648" i="3"/>
  <c r="S648" i="3" s="1"/>
  <c r="C649" i="3"/>
  <c r="M649" i="3" s="1"/>
  <c r="D649" i="3"/>
  <c r="N649" i="3" s="1"/>
  <c r="E649" i="3"/>
  <c r="O649" i="3" s="1"/>
  <c r="F649" i="3"/>
  <c r="P649" i="3" s="1"/>
  <c r="G649" i="3"/>
  <c r="Q649" i="3" s="1"/>
  <c r="H649" i="3"/>
  <c r="R649" i="3" s="1"/>
  <c r="I649" i="3"/>
  <c r="S649" i="3" s="1"/>
  <c r="C650" i="3"/>
  <c r="M650" i="3" s="1"/>
  <c r="D650" i="3"/>
  <c r="N650" i="3" s="1"/>
  <c r="E650" i="3"/>
  <c r="O650" i="3" s="1"/>
  <c r="F650" i="3"/>
  <c r="P650" i="3" s="1"/>
  <c r="G650" i="3"/>
  <c r="Q650" i="3" s="1"/>
  <c r="H650" i="3"/>
  <c r="R650" i="3" s="1"/>
  <c r="I650" i="3"/>
  <c r="S650" i="3" s="1"/>
  <c r="C651" i="3"/>
  <c r="M651" i="3" s="1"/>
  <c r="D651" i="3"/>
  <c r="N651" i="3" s="1"/>
  <c r="E651" i="3"/>
  <c r="O651" i="3" s="1"/>
  <c r="F651" i="3"/>
  <c r="P651" i="3" s="1"/>
  <c r="G651" i="3"/>
  <c r="Q651" i="3" s="1"/>
  <c r="H651" i="3"/>
  <c r="R651" i="3" s="1"/>
  <c r="I651" i="3"/>
  <c r="S651" i="3" s="1"/>
  <c r="C652" i="3"/>
  <c r="M652" i="3" s="1"/>
  <c r="D652" i="3"/>
  <c r="N652" i="3" s="1"/>
  <c r="E652" i="3"/>
  <c r="F652" i="3"/>
  <c r="P652" i="3" s="1"/>
  <c r="G652" i="3"/>
  <c r="Q652" i="3" s="1"/>
  <c r="H652" i="3"/>
  <c r="R652" i="3" s="1"/>
  <c r="I652" i="3"/>
  <c r="S652" i="3" s="1"/>
  <c r="C653" i="3"/>
  <c r="M653" i="3" s="1"/>
  <c r="D653" i="3"/>
  <c r="N653" i="3" s="1"/>
  <c r="E653" i="3"/>
  <c r="O653" i="3" s="1"/>
  <c r="F653" i="3"/>
  <c r="P653" i="3" s="1"/>
  <c r="G653" i="3"/>
  <c r="Q653" i="3" s="1"/>
  <c r="H653" i="3"/>
  <c r="R653" i="3" s="1"/>
  <c r="I653" i="3"/>
  <c r="S653" i="3" s="1"/>
  <c r="C654" i="3"/>
  <c r="D654" i="3"/>
  <c r="N654" i="3" s="1"/>
  <c r="E654" i="3"/>
  <c r="O654" i="3" s="1"/>
  <c r="F654" i="3"/>
  <c r="P654" i="3" s="1"/>
  <c r="G654" i="3"/>
  <c r="Q654" i="3" s="1"/>
  <c r="H654" i="3"/>
  <c r="R654" i="3" s="1"/>
  <c r="I654" i="3"/>
  <c r="S654" i="3" s="1"/>
  <c r="C655" i="3"/>
  <c r="M655" i="3" s="1"/>
  <c r="D655" i="3"/>
  <c r="N655" i="3" s="1"/>
  <c r="E655" i="3"/>
  <c r="F655" i="3"/>
  <c r="P655" i="3" s="1"/>
  <c r="G655" i="3"/>
  <c r="Q655" i="3" s="1"/>
  <c r="H655" i="3"/>
  <c r="R655" i="3" s="1"/>
  <c r="I655" i="3"/>
  <c r="S655" i="3" s="1"/>
  <c r="C656" i="3"/>
  <c r="M656" i="3" s="1"/>
  <c r="D656" i="3"/>
  <c r="N656" i="3" s="1"/>
  <c r="E656" i="3"/>
  <c r="O656" i="3" s="1"/>
  <c r="F656" i="3"/>
  <c r="P656" i="3" s="1"/>
  <c r="G656" i="3"/>
  <c r="Q656" i="3" s="1"/>
  <c r="H656" i="3"/>
  <c r="R656" i="3" s="1"/>
  <c r="I656" i="3"/>
  <c r="S656" i="3" s="1"/>
  <c r="C657" i="3"/>
  <c r="M657" i="3" s="1"/>
  <c r="D657" i="3"/>
  <c r="N657" i="3" s="1"/>
  <c r="E657" i="3"/>
  <c r="O657" i="3" s="1"/>
  <c r="F657" i="3"/>
  <c r="P657" i="3" s="1"/>
  <c r="G657" i="3"/>
  <c r="Q657" i="3" s="1"/>
  <c r="H657" i="3"/>
  <c r="R657" i="3" s="1"/>
  <c r="I657" i="3"/>
  <c r="S657" i="3" s="1"/>
  <c r="C658" i="3"/>
  <c r="M658" i="3" s="1"/>
  <c r="D658" i="3"/>
  <c r="N658" i="3" s="1"/>
  <c r="E658" i="3"/>
  <c r="O658" i="3" s="1"/>
  <c r="F658" i="3"/>
  <c r="P658" i="3" s="1"/>
  <c r="G658" i="3"/>
  <c r="Q658" i="3" s="1"/>
  <c r="H658" i="3"/>
  <c r="R658" i="3" s="1"/>
  <c r="I658" i="3"/>
  <c r="S658" i="3" s="1"/>
  <c r="C659" i="3"/>
  <c r="D659" i="3"/>
  <c r="N659" i="3" s="1"/>
  <c r="E659" i="3"/>
  <c r="O659" i="3" s="1"/>
  <c r="F659" i="3"/>
  <c r="P659" i="3" s="1"/>
  <c r="G659" i="3"/>
  <c r="Q659" i="3" s="1"/>
  <c r="H659" i="3"/>
  <c r="R659" i="3" s="1"/>
  <c r="I659" i="3"/>
  <c r="S659" i="3" s="1"/>
  <c r="C660" i="3"/>
  <c r="D660" i="3"/>
  <c r="N660" i="3" s="1"/>
  <c r="E660" i="3"/>
  <c r="O660" i="3" s="1"/>
  <c r="F660" i="3"/>
  <c r="P660" i="3" s="1"/>
  <c r="G660" i="3"/>
  <c r="Q660" i="3" s="1"/>
  <c r="H660" i="3"/>
  <c r="R660" i="3" s="1"/>
  <c r="I660" i="3"/>
  <c r="S660" i="3" s="1"/>
  <c r="C661" i="3"/>
  <c r="D661" i="3"/>
  <c r="N661" i="3" s="1"/>
  <c r="E661" i="3"/>
  <c r="O661" i="3" s="1"/>
  <c r="F661" i="3"/>
  <c r="P661" i="3" s="1"/>
  <c r="G661" i="3"/>
  <c r="Q661" i="3" s="1"/>
  <c r="H661" i="3"/>
  <c r="R661" i="3" s="1"/>
  <c r="I661" i="3"/>
  <c r="S661" i="3" s="1"/>
  <c r="C662" i="3"/>
  <c r="M662" i="3" s="1"/>
  <c r="D662" i="3"/>
  <c r="N662" i="3" s="1"/>
  <c r="E662" i="3"/>
  <c r="O662" i="3" s="1"/>
  <c r="F662" i="3"/>
  <c r="P662" i="3" s="1"/>
  <c r="G662" i="3"/>
  <c r="Q662" i="3" s="1"/>
  <c r="H662" i="3"/>
  <c r="R662" i="3" s="1"/>
  <c r="I662" i="3"/>
  <c r="S662" i="3" s="1"/>
  <c r="C663" i="3"/>
  <c r="D663" i="3"/>
  <c r="N663" i="3" s="1"/>
  <c r="E663" i="3"/>
  <c r="O663" i="3" s="1"/>
  <c r="F663" i="3"/>
  <c r="P663" i="3" s="1"/>
  <c r="G663" i="3"/>
  <c r="Q663" i="3" s="1"/>
  <c r="H663" i="3"/>
  <c r="R663" i="3" s="1"/>
  <c r="I663" i="3"/>
  <c r="S663" i="3" s="1"/>
  <c r="C664" i="3"/>
  <c r="M664" i="3" s="1"/>
  <c r="D664" i="3"/>
  <c r="N664" i="3" s="1"/>
  <c r="E664" i="3"/>
  <c r="O664" i="3" s="1"/>
  <c r="F664" i="3"/>
  <c r="P664" i="3" s="1"/>
  <c r="G664" i="3"/>
  <c r="Q664" i="3" s="1"/>
  <c r="H664" i="3"/>
  <c r="R664" i="3" s="1"/>
  <c r="I664" i="3"/>
  <c r="S664" i="3" s="1"/>
  <c r="C665" i="3"/>
  <c r="M665" i="3" s="1"/>
  <c r="D665" i="3"/>
  <c r="N665" i="3" s="1"/>
  <c r="E665" i="3"/>
  <c r="O665" i="3" s="1"/>
  <c r="F665" i="3"/>
  <c r="P665" i="3" s="1"/>
  <c r="G665" i="3"/>
  <c r="Q665" i="3" s="1"/>
  <c r="H665" i="3"/>
  <c r="R665" i="3" s="1"/>
  <c r="I665" i="3"/>
  <c r="S665" i="3" s="1"/>
  <c r="C666" i="3"/>
  <c r="M666" i="3" s="1"/>
  <c r="D666" i="3"/>
  <c r="N666" i="3" s="1"/>
  <c r="E666" i="3"/>
  <c r="O666" i="3" s="1"/>
  <c r="F666" i="3"/>
  <c r="P666" i="3" s="1"/>
  <c r="G666" i="3"/>
  <c r="Q666" i="3" s="1"/>
  <c r="H666" i="3"/>
  <c r="R666" i="3" s="1"/>
  <c r="I666" i="3"/>
  <c r="S666" i="3" s="1"/>
  <c r="C667" i="3"/>
  <c r="M667" i="3" s="1"/>
  <c r="D667" i="3"/>
  <c r="N667" i="3" s="1"/>
  <c r="E667" i="3"/>
  <c r="O667" i="3" s="1"/>
  <c r="F667" i="3"/>
  <c r="P667" i="3" s="1"/>
  <c r="G667" i="3"/>
  <c r="Q667" i="3" s="1"/>
  <c r="H667" i="3"/>
  <c r="R667" i="3" s="1"/>
  <c r="I667" i="3"/>
  <c r="S667" i="3" s="1"/>
  <c r="C668" i="3"/>
  <c r="M668" i="3" s="1"/>
  <c r="D668" i="3"/>
  <c r="N668" i="3" s="1"/>
  <c r="E668" i="3"/>
  <c r="O668" i="3" s="1"/>
  <c r="F668" i="3"/>
  <c r="P668" i="3" s="1"/>
  <c r="G668" i="3"/>
  <c r="Q668" i="3" s="1"/>
  <c r="H668" i="3"/>
  <c r="R668" i="3" s="1"/>
  <c r="I668" i="3"/>
  <c r="S668" i="3" s="1"/>
  <c r="C669" i="3"/>
  <c r="M669" i="3" s="1"/>
  <c r="D669" i="3"/>
  <c r="N669" i="3" s="1"/>
  <c r="E669" i="3"/>
  <c r="O669" i="3" s="1"/>
  <c r="F669" i="3"/>
  <c r="P669" i="3" s="1"/>
  <c r="G669" i="3"/>
  <c r="Q669" i="3" s="1"/>
  <c r="H669" i="3"/>
  <c r="R669" i="3" s="1"/>
  <c r="I669" i="3"/>
  <c r="S669" i="3" s="1"/>
  <c r="C670" i="3"/>
  <c r="M670" i="3" s="1"/>
  <c r="D670" i="3"/>
  <c r="N670" i="3" s="1"/>
  <c r="E670" i="3"/>
  <c r="O670" i="3" s="1"/>
  <c r="F670" i="3"/>
  <c r="P670" i="3" s="1"/>
  <c r="G670" i="3"/>
  <c r="Q670" i="3" s="1"/>
  <c r="H670" i="3"/>
  <c r="R670" i="3" s="1"/>
  <c r="I670" i="3"/>
  <c r="S670" i="3" s="1"/>
  <c r="C671" i="3"/>
  <c r="M671" i="3" s="1"/>
  <c r="D671" i="3"/>
  <c r="N671" i="3" s="1"/>
  <c r="E671" i="3"/>
  <c r="O671" i="3" s="1"/>
  <c r="F671" i="3"/>
  <c r="P671" i="3" s="1"/>
  <c r="G671" i="3"/>
  <c r="Q671" i="3" s="1"/>
  <c r="H671" i="3"/>
  <c r="R671" i="3" s="1"/>
  <c r="I671" i="3"/>
  <c r="S671" i="3" s="1"/>
  <c r="C672" i="3"/>
  <c r="D672" i="3"/>
  <c r="N672" i="3" s="1"/>
  <c r="E672" i="3"/>
  <c r="O672" i="3" s="1"/>
  <c r="F672" i="3"/>
  <c r="P672" i="3" s="1"/>
  <c r="G672" i="3"/>
  <c r="Q672" i="3" s="1"/>
  <c r="H672" i="3"/>
  <c r="R672" i="3" s="1"/>
  <c r="I672" i="3"/>
  <c r="S672" i="3" s="1"/>
  <c r="C673" i="3"/>
  <c r="D673" i="3"/>
  <c r="N673" i="3" s="1"/>
  <c r="E673" i="3"/>
  <c r="O673" i="3" s="1"/>
  <c r="F673" i="3"/>
  <c r="P673" i="3" s="1"/>
  <c r="G673" i="3"/>
  <c r="Q673" i="3" s="1"/>
  <c r="H673" i="3"/>
  <c r="R673" i="3" s="1"/>
  <c r="I673" i="3"/>
  <c r="S673" i="3" s="1"/>
  <c r="C674" i="3"/>
  <c r="D674" i="3"/>
  <c r="N674" i="3" s="1"/>
  <c r="E674" i="3"/>
  <c r="O674" i="3" s="1"/>
  <c r="F674" i="3"/>
  <c r="P674" i="3" s="1"/>
  <c r="G674" i="3"/>
  <c r="Q674" i="3" s="1"/>
  <c r="H674" i="3"/>
  <c r="R674" i="3" s="1"/>
  <c r="I674" i="3"/>
  <c r="S674" i="3" s="1"/>
  <c r="C675" i="3"/>
  <c r="D675" i="3"/>
  <c r="N675" i="3" s="1"/>
  <c r="E675" i="3"/>
  <c r="O675" i="3" s="1"/>
  <c r="F675" i="3"/>
  <c r="P675" i="3" s="1"/>
  <c r="G675" i="3"/>
  <c r="Q675" i="3" s="1"/>
  <c r="H675" i="3"/>
  <c r="R675" i="3" s="1"/>
  <c r="I675" i="3"/>
  <c r="S675" i="3" s="1"/>
  <c r="C676" i="3"/>
  <c r="M676" i="3" s="1"/>
  <c r="D676" i="3"/>
  <c r="N676" i="3" s="1"/>
  <c r="E676" i="3"/>
  <c r="O676" i="3" s="1"/>
  <c r="F676" i="3"/>
  <c r="P676" i="3" s="1"/>
  <c r="G676" i="3"/>
  <c r="Q676" i="3" s="1"/>
  <c r="H676" i="3"/>
  <c r="R676" i="3" s="1"/>
  <c r="I676" i="3"/>
  <c r="S676" i="3" s="1"/>
  <c r="C677" i="3"/>
  <c r="M677" i="3" s="1"/>
  <c r="D677" i="3"/>
  <c r="N677" i="3" s="1"/>
  <c r="E677" i="3"/>
  <c r="O677" i="3" s="1"/>
  <c r="F677" i="3"/>
  <c r="P677" i="3" s="1"/>
  <c r="G677" i="3"/>
  <c r="Q677" i="3" s="1"/>
  <c r="H677" i="3"/>
  <c r="R677" i="3" s="1"/>
  <c r="I677" i="3"/>
  <c r="S677" i="3" s="1"/>
  <c r="C678" i="3"/>
  <c r="M678" i="3" s="1"/>
  <c r="D678" i="3"/>
  <c r="N678" i="3" s="1"/>
  <c r="E678" i="3"/>
  <c r="O678" i="3" s="1"/>
  <c r="F678" i="3"/>
  <c r="P678" i="3" s="1"/>
  <c r="G678" i="3"/>
  <c r="Q678" i="3" s="1"/>
  <c r="H678" i="3"/>
  <c r="R678" i="3" s="1"/>
  <c r="I678" i="3"/>
  <c r="S678" i="3" s="1"/>
  <c r="C679" i="3"/>
  <c r="M679" i="3" s="1"/>
  <c r="D679" i="3"/>
  <c r="N679" i="3" s="1"/>
  <c r="E679" i="3"/>
  <c r="O679" i="3" s="1"/>
  <c r="F679" i="3"/>
  <c r="P679" i="3" s="1"/>
  <c r="G679" i="3"/>
  <c r="Q679" i="3" s="1"/>
  <c r="H679" i="3"/>
  <c r="R679" i="3" s="1"/>
  <c r="I679" i="3"/>
  <c r="S679" i="3" s="1"/>
  <c r="C680" i="3"/>
  <c r="M680" i="3" s="1"/>
  <c r="D680" i="3"/>
  <c r="N680" i="3" s="1"/>
  <c r="E680" i="3"/>
  <c r="O680" i="3" s="1"/>
  <c r="F680" i="3"/>
  <c r="P680" i="3" s="1"/>
  <c r="G680" i="3"/>
  <c r="Q680" i="3" s="1"/>
  <c r="H680" i="3"/>
  <c r="R680" i="3" s="1"/>
  <c r="I680" i="3"/>
  <c r="S680" i="3" s="1"/>
  <c r="C681" i="3"/>
  <c r="D681" i="3"/>
  <c r="N681" i="3" s="1"/>
  <c r="E681" i="3"/>
  <c r="O681" i="3" s="1"/>
  <c r="F681" i="3"/>
  <c r="P681" i="3" s="1"/>
  <c r="G681" i="3"/>
  <c r="Q681" i="3" s="1"/>
  <c r="H681" i="3"/>
  <c r="R681" i="3" s="1"/>
  <c r="I681" i="3"/>
  <c r="S681" i="3" s="1"/>
  <c r="C682" i="3"/>
  <c r="D682" i="3"/>
  <c r="N682" i="3" s="1"/>
  <c r="E682" i="3"/>
  <c r="O682" i="3" s="1"/>
  <c r="F682" i="3"/>
  <c r="P682" i="3" s="1"/>
  <c r="G682" i="3"/>
  <c r="Q682" i="3" s="1"/>
  <c r="H682" i="3"/>
  <c r="R682" i="3" s="1"/>
  <c r="I682" i="3"/>
  <c r="S682" i="3" s="1"/>
  <c r="C683" i="3"/>
  <c r="D683" i="3"/>
  <c r="N683" i="3" s="1"/>
  <c r="E683" i="3"/>
  <c r="O683" i="3" s="1"/>
  <c r="F683" i="3"/>
  <c r="P683" i="3" s="1"/>
  <c r="G683" i="3"/>
  <c r="Q683" i="3" s="1"/>
  <c r="H683" i="3"/>
  <c r="R683" i="3" s="1"/>
  <c r="I683" i="3"/>
  <c r="S683" i="3" s="1"/>
  <c r="C684" i="3"/>
  <c r="D684" i="3"/>
  <c r="N684" i="3" s="1"/>
  <c r="E684" i="3"/>
  <c r="O684" i="3" s="1"/>
  <c r="F684" i="3"/>
  <c r="P684" i="3" s="1"/>
  <c r="G684" i="3"/>
  <c r="Q684" i="3" s="1"/>
  <c r="H684" i="3"/>
  <c r="R684" i="3" s="1"/>
  <c r="I684" i="3"/>
  <c r="S684" i="3" s="1"/>
  <c r="C685" i="3"/>
  <c r="D685" i="3"/>
  <c r="N685" i="3" s="1"/>
  <c r="E685" i="3"/>
  <c r="O685" i="3" s="1"/>
  <c r="F685" i="3"/>
  <c r="P685" i="3" s="1"/>
  <c r="G685" i="3"/>
  <c r="Q685" i="3" s="1"/>
  <c r="H685" i="3"/>
  <c r="R685" i="3" s="1"/>
  <c r="I685" i="3"/>
  <c r="S685" i="3" s="1"/>
  <c r="C686" i="3"/>
  <c r="M686" i="3" s="1"/>
  <c r="D686" i="3"/>
  <c r="N686" i="3" s="1"/>
  <c r="E686" i="3"/>
  <c r="O686" i="3" s="1"/>
  <c r="F686" i="3"/>
  <c r="P686" i="3" s="1"/>
  <c r="G686" i="3"/>
  <c r="Q686" i="3" s="1"/>
  <c r="H686" i="3"/>
  <c r="R686" i="3" s="1"/>
  <c r="I686" i="3"/>
  <c r="S686" i="3" s="1"/>
  <c r="C687" i="3"/>
  <c r="M687" i="3" s="1"/>
  <c r="D687" i="3"/>
  <c r="N687" i="3" s="1"/>
  <c r="E687" i="3"/>
  <c r="O687" i="3" s="1"/>
  <c r="F687" i="3"/>
  <c r="G687" i="3"/>
  <c r="Q687" i="3" s="1"/>
  <c r="H687" i="3"/>
  <c r="R687" i="3" s="1"/>
  <c r="I687" i="3"/>
  <c r="S687" i="3" s="1"/>
  <c r="C688" i="3"/>
  <c r="M688" i="3" s="1"/>
  <c r="D688" i="3"/>
  <c r="N688" i="3" s="1"/>
  <c r="E688" i="3"/>
  <c r="O688" i="3" s="1"/>
  <c r="F688" i="3"/>
  <c r="P688" i="3" s="1"/>
  <c r="G688" i="3"/>
  <c r="Q688" i="3" s="1"/>
  <c r="H688" i="3"/>
  <c r="R688" i="3" s="1"/>
  <c r="I688" i="3"/>
  <c r="S688" i="3" s="1"/>
  <c r="C689" i="3"/>
  <c r="D689" i="3"/>
  <c r="N689" i="3" s="1"/>
  <c r="E689" i="3"/>
  <c r="O689" i="3" s="1"/>
  <c r="F689" i="3"/>
  <c r="P689" i="3" s="1"/>
  <c r="G689" i="3"/>
  <c r="Q689" i="3" s="1"/>
  <c r="H689" i="3"/>
  <c r="R689" i="3" s="1"/>
  <c r="I689" i="3"/>
  <c r="S689" i="3" s="1"/>
  <c r="C690" i="3"/>
  <c r="M690" i="3" s="1"/>
  <c r="D690" i="3"/>
  <c r="N690" i="3" s="1"/>
  <c r="E690" i="3"/>
  <c r="O690" i="3" s="1"/>
  <c r="F690" i="3"/>
  <c r="P690" i="3" s="1"/>
  <c r="G690" i="3"/>
  <c r="Q690" i="3" s="1"/>
  <c r="H690" i="3"/>
  <c r="R690" i="3" s="1"/>
  <c r="I690" i="3"/>
  <c r="S690" i="3" s="1"/>
  <c r="C691" i="3"/>
  <c r="M691" i="3" s="1"/>
  <c r="D691" i="3"/>
  <c r="N691" i="3" s="1"/>
  <c r="E691" i="3"/>
  <c r="O691" i="3" s="1"/>
  <c r="F691" i="3"/>
  <c r="P691" i="3" s="1"/>
  <c r="G691" i="3"/>
  <c r="Q691" i="3" s="1"/>
  <c r="H691" i="3"/>
  <c r="I691" i="3"/>
  <c r="S691" i="3" s="1"/>
  <c r="C692" i="3"/>
  <c r="M692" i="3" s="1"/>
  <c r="D692" i="3"/>
  <c r="N692" i="3" s="1"/>
  <c r="E692" i="3"/>
  <c r="O692" i="3" s="1"/>
  <c r="F692" i="3"/>
  <c r="P692" i="3" s="1"/>
  <c r="G692" i="3"/>
  <c r="Q692" i="3" s="1"/>
  <c r="H692" i="3"/>
  <c r="R692" i="3" s="1"/>
  <c r="I692" i="3"/>
  <c r="S692" i="3" s="1"/>
  <c r="C693" i="3"/>
  <c r="M693" i="3" s="1"/>
  <c r="D693" i="3"/>
  <c r="N693" i="3" s="1"/>
  <c r="E693" i="3"/>
  <c r="O693" i="3" s="1"/>
  <c r="F693" i="3"/>
  <c r="P693" i="3" s="1"/>
  <c r="G693" i="3"/>
  <c r="Q693" i="3" s="1"/>
  <c r="H693" i="3"/>
  <c r="R693" i="3" s="1"/>
  <c r="I693" i="3"/>
  <c r="S693" i="3" s="1"/>
  <c r="C694" i="3"/>
  <c r="M694" i="3" s="1"/>
  <c r="D694" i="3"/>
  <c r="N694" i="3" s="1"/>
  <c r="E694" i="3"/>
  <c r="O694" i="3" s="1"/>
  <c r="F694" i="3"/>
  <c r="P694" i="3" s="1"/>
  <c r="G694" i="3"/>
  <c r="Q694" i="3" s="1"/>
  <c r="H694" i="3"/>
  <c r="R694" i="3" s="1"/>
  <c r="I694" i="3"/>
  <c r="S694" i="3" s="1"/>
  <c r="C695" i="3"/>
  <c r="D695" i="3"/>
  <c r="N695" i="3" s="1"/>
  <c r="E695" i="3"/>
  <c r="O695" i="3" s="1"/>
  <c r="F695" i="3"/>
  <c r="P695" i="3" s="1"/>
  <c r="G695" i="3"/>
  <c r="Q695" i="3" s="1"/>
  <c r="H695" i="3"/>
  <c r="R695" i="3" s="1"/>
  <c r="I695" i="3"/>
  <c r="S695" i="3" s="1"/>
  <c r="C696" i="3"/>
  <c r="D696" i="3"/>
  <c r="N696" i="3" s="1"/>
  <c r="E696" i="3"/>
  <c r="O696" i="3" s="1"/>
  <c r="F696" i="3"/>
  <c r="P696" i="3" s="1"/>
  <c r="G696" i="3"/>
  <c r="Q696" i="3" s="1"/>
  <c r="H696" i="3"/>
  <c r="R696" i="3" s="1"/>
  <c r="I696" i="3"/>
  <c r="S696" i="3" s="1"/>
  <c r="C697" i="3"/>
  <c r="D697" i="3"/>
  <c r="N697" i="3" s="1"/>
  <c r="E697" i="3"/>
  <c r="O697" i="3" s="1"/>
  <c r="F697" i="3"/>
  <c r="P697" i="3" s="1"/>
  <c r="G697" i="3"/>
  <c r="Q697" i="3" s="1"/>
  <c r="H697" i="3"/>
  <c r="R697" i="3" s="1"/>
  <c r="I697" i="3"/>
  <c r="S697" i="3" s="1"/>
  <c r="C698" i="3"/>
  <c r="M698" i="3" s="1"/>
  <c r="D698" i="3"/>
  <c r="N698" i="3" s="1"/>
  <c r="E698" i="3"/>
  <c r="O698" i="3" s="1"/>
  <c r="F698" i="3"/>
  <c r="P698" i="3" s="1"/>
  <c r="G698" i="3"/>
  <c r="Q698" i="3" s="1"/>
  <c r="H698" i="3"/>
  <c r="R698" i="3" s="1"/>
  <c r="I698" i="3"/>
  <c r="S698" i="3" s="1"/>
  <c r="C699" i="3"/>
  <c r="M699" i="3" s="1"/>
  <c r="D699" i="3"/>
  <c r="N699" i="3" s="1"/>
  <c r="E699" i="3"/>
  <c r="O699" i="3" s="1"/>
  <c r="F699" i="3"/>
  <c r="P699" i="3" s="1"/>
  <c r="G699" i="3"/>
  <c r="Q699" i="3" s="1"/>
  <c r="H699" i="3"/>
  <c r="R699" i="3" s="1"/>
  <c r="I699" i="3"/>
  <c r="S699" i="3" s="1"/>
  <c r="C700" i="3"/>
  <c r="M700" i="3" s="1"/>
  <c r="D700" i="3"/>
  <c r="N700" i="3" s="1"/>
  <c r="E700" i="3"/>
  <c r="O700" i="3" s="1"/>
  <c r="F700" i="3"/>
  <c r="P700" i="3" s="1"/>
  <c r="G700" i="3"/>
  <c r="Q700" i="3" s="1"/>
  <c r="H700" i="3"/>
  <c r="R700" i="3" s="1"/>
  <c r="I700" i="3"/>
  <c r="S700" i="3" s="1"/>
  <c r="C701" i="3"/>
  <c r="M701" i="3" s="1"/>
  <c r="D701" i="3"/>
  <c r="N701" i="3" s="1"/>
  <c r="E701" i="3"/>
  <c r="O701" i="3" s="1"/>
  <c r="F701" i="3"/>
  <c r="P701" i="3" s="1"/>
  <c r="G701" i="3"/>
  <c r="Q701" i="3" s="1"/>
  <c r="H701" i="3"/>
  <c r="R701" i="3" s="1"/>
  <c r="I701" i="3"/>
  <c r="S701" i="3" s="1"/>
  <c r="C702" i="3"/>
  <c r="D702" i="3"/>
  <c r="N702" i="3" s="1"/>
  <c r="E702" i="3"/>
  <c r="O702" i="3" s="1"/>
  <c r="F702" i="3"/>
  <c r="P702" i="3" s="1"/>
  <c r="G702" i="3"/>
  <c r="Q702" i="3" s="1"/>
  <c r="H702" i="3"/>
  <c r="R702" i="3" s="1"/>
  <c r="I702" i="3"/>
  <c r="S702" i="3" s="1"/>
  <c r="C703" i="3"/>
  <c r="M703" i="3" s="1"/>
  <c r="D703" i="3"/>
  <c r="N703" i="3" s="1"/>
  <c r="E703" i="3"/>
  <c r="O703" i="3" s="1"/>
  <c r="F703" i="3"/>
  <c r="P703" i="3" s="1"/>
  <c r="G703" i="3"/>
  <c r="Q703" i="3" s="1"/>
  <c r="H703" i="3"/>
  <c r="R703" i="3" s="1"/>
  <c r="I703" i="3"/>
  <c r="S703" i="3" s="1"/>
  <c r="C704" i="3"/>
  <c r="M704" i="3" s="1"/>
  <c r="D704" i="3"/>
  <c r="N704" i="3" s="1"/>
  <c r="E704" i="3"/>
  <c r="O704" i="3" s="1"/>
  <c r="F704" i="3"/>
  <c r="P704" i="3" s="1"/>
  <c r="G704" i="3"/>
  <c r="Q704" i="3" s="1"/>
  <c r="H704" i="3"/>
  <c r="R704" i="3" s="1"/>
  <c r="I704" i="3"/>
  <c r="S704" i="3" s="1"/>
  <c r="C705" i="3"/>
  <c r="M705" i="3" s="1"/>
  <c r="D705" i="3"/>
  <c r="N705" i="3" s="1"/>
  <c r="E705" i="3"/>
  <c r="O705" i="3" s="1"/>
  <c r="F705" i="3"/>
  <c r="P705" i="3" s="1"/>
  <c r="G705" i="3"/>
  <c r="Q705" i="3" s="1"/>
  <c r="H705" i="3"/>
  <c r="R705" i="3" s="1"/>
  <c r="I705" i="3"/>
  <c r="S705" i="3" s="1"/>
  <c r="C706" i="3"/>
  <c r="M706" i="3" s="1"/>
  <c r="D706" i="3"/>
  <c r="N706" i="3" s="1"/>
  <c r="E706" i="3"/>
  <c r="O706" i="3" s="1"/>
  <c r="F706" i="3"/>
  <c r="P706" i="3" s="1"/>
  <c r="G706" i="3"/>
  <c r="H706" i="3"/>
  <c r="R706" i="3" s="1"/>
  <c r="I706" i="3"/>
  <c r="S706" i="3" s="1"/>
  <c r="C707" i="3"/>
  <c r="M707" i="3" s="1"/>
  <c r="D707" i="3"/>
  <c r="N707" i="3" s="1"/>
  <c r="E707" i="3"/>
  <c r="O707" i="3" s="1"/>
  <c r="F707" i="3"/>
  <c r="P707" i="3" s="1"/>
  <c r="G707" i="3"/>
  <c r="Q707" i="3" s="1"/>
  <c r="H707" i="3"/>
  <c r="R707" i="3" s="1"/>
  <c r="I707" i="3"/>
  <c r="S707" i="3" s="1"/>
  <c r="C708" i="3"/>
  <c r="M708" i="3" s="1"/>
  <c r="D708" i="3"/>
  <c r="N708" i="3" s="1"/>
  <c r="E708" i="3"/>
  <c r="O708" i="3" s="1"/>
  <c r="F708" i="3"/>
  <c r="P708" i="3" s="1"/>
  <c r="G708" i="3"/>
  <c r="Q708" i="3" s="1"/>
  <c r="H708" i="3"/>
  <c r="R708" i="3" s="1"/>
  <c r="I708" i="3"/>
  <c r="S708" i="3" s="1"/>
  <c r="C709" i="3"/>
  <c r="M709" i="3" s="1"/>
  <c r="D709" i="3"/>
  <c r="N709" i="3" s="1"/>
  <c r="E709" i="3"/>
  <c r="O709" i="3" s="1"/>
  <c r="F709" i="3"/>
  <c r="P709" i="3" s="1"/>
  <c r="G709" i="3"/>
  <c r="Q709" i="3" s="1"/>
  <c r="H709" i="3"/>
  <c r="R709" i="3" s="1"/>
  <c r="I709" i="3"/>
  <c r="S709" i="3" s="1"/>
  <c r="C710" i="3"/>
  <c r="M710" i="3" s="1"/>
  <c r="D710" i="3"/>
  <c r="N710" i="3" s="1"/>
  <c r="E710" i="3"/>
  <c r="O710" i="3" s="1"/>
  <c r="F710" i="3"/>
  <c r="P710" i="3" s="1"/>
  <c r="G710" i="3"/>
  <c r="Q710" i="3" s="1"/>
  <c r="H710" i="3"/>
  <c r="R710" i="3" s="1"/>
  <c r="I710" i="3"/>
  <c r="S710" i="3" s="1"/>
  <c r="C711" i="3"/>
  <c r="M711" i="3" s="1"/>
  <c r="D711" i="3"/>
  <c r="N711" i="3" s="1"/>
  <c r="E711" i="3"/>
  <c r="O711" i="3" s="1"/>
  <c r="F711" i="3"/>
  <c r="P711" i="3" s="1"/>
  <c r="G711" i="3"/>
  <c r="Q711" i="3" s="1"/>
  <c r="H711" i="3"/>
  <c r="R711" i="3" s="1"/>
  <c r="I711" i="3"/>
  <c r="S711" i="3" s="1"/>
  <c r="C712" i="3"/>
  <c r="M712" i="3" s="1"/>
  <c r="D712" i="3"/>
  <c r="N712" i="3" s="1"/>
  <c r="E712" i="3"/>
  <c r="O712" i="3" s="1"/>
  <c r="F712" i="3"/>
  <c r="P712" i="3" s="1"/>
  <c r="G712" i="3"/>
  <c r="Q712" i="3" s="1"/>
  <c r="H712" i="3"/>
  <c r="R712" i="3" s="1"/>
  <c r="I712" i="3"/>
  <c r="S712" i="3" s="1"/>
  <c r="C713" i="3"/>
  <c r="M713" i="3" s="1"/>
  <c r="D713" i="3"/>
  <c r="N713" i="3" s="1"/>
  <c r="E713" i="3"/>
  <c r="O713" i="3" s="1"/>
  <c r="F713" i="3"/>
  <c r="P713" i="3" s="1"/>
  <c r="G713" i="3"/>
  <c r="Q713" i="3" s="1"/>
  <c r="H713" i="3"/>
  <c r="R713" i="3" s="1"/>
  <c r="I713" i="3"/>
  <c r="S713" i="3" s="1"/>
  <c r="C714" i="3"/>
  <c r="M714" i="3" s="1"/>
  <c r="D714" i="3"/>
  <c r="N714" i="3" s="1"/>
  <c r="E714" i="3"/>
  <c r="O714" i="3" s="1"/>
  <c r="F714" i="3"/>
  <c r="P714" i="3" s="1"/>
  <c r="G714" i="3"/>
  <c r="Q714" i="3" s="1"/>
  <c r="H714" i="3"/>
  <c r="R714" i="3" s="1"/>
  <c r="I714" i="3"/>
  <c r="S714" i="3" s="1"/>
  <c r="C715" i="3"/>
  <c r="M715" i="3" s="1"/>
  <c r="D715" i="3"/>
  <c r="N715" i="3" s="1"/>
  <c r="E715" i="3"/>
  <c r="O715" i="3" s="1"/>
  <c r="F715" i="3"/>
  <c r="P715" i="3" s="1"/>
  <c r="G715" i="3"/>
  <c r="Q715" i="3" s="1"/>
  <c r="H715" i="3"/>
  <c r="R715" i="3" s="1"/>
  <c r="I715" i="3"/>
  <c r="S715" i="3" s="1"/>
  <c r="C716" i="3"/>
  <c r="D716" i="3"/>
  <c r="N716" i="3" s="1"/>
  <c r="E716" i="3"/>
  <c r="O716" i="3" s="1"/>
  <c r="F716" i="3"/>
  <c r="P716" i="3" s="1"/>
  <c r="G716" i="3"/>
  <c r="Q716" i="3" s="1"/>
  <c r="H716" i="3"/>
  <c r="R716" i="3" s="1"/>
  <c r="I716" i="3"/>
  <c r="S716" i="3" s="1"/>
  <c r="C717" i="3"/>
  <c r="M717" i="3" s="1"/>
  <c r="D717" i="3"/>
  <c r="N717" i="3" s="1"/>
  <c r="E717" i="3"/>
  <c r="O717" i="3" s="1"/>
  <c r="F717" i="3"/>
  <c r="P717" i="3" s="1"/>
  <c r="G717" i="3"/>
  <c r="Q717" i="3" s="1"/>
  <c r="H717" i="3"/>
  <c r="R717" i="3" s="1"/>
  <c r="I717" i="3"/>
  <c r="S717" i="3" s="1"/>
  <c r="C718" i="3"/>
  <c r="M718" i="3" s="1"/>
  <c r="D718" i="3"/>
  <c r="N718" i="3" s="1"/>
  <c r="E718" i="3"/>
  <c r="O718" i="3" s="1"/>
  <c r="F718" i="3"/>
  <c r="P718" i="3" s="1"/>
  <c r="G718" i="3"/>
  <c r="Q718" i="3" s="1"/>
  <c r="H718" i="3"/>
  <c r="R718" i="3" s="1"/>
  <c r="I718" i="3"/>
  <c r="S718" i="3" s="1"/>
  <c r="C719" i="3"/>
  <c r="M719" i="3" s="1"/>
  <c r="D719" i="3"/>
  <c r="N719" i="3" s="1"/>
  <c r="E719" i="3"/>
  <c r="O719" i="3" s="1"/>
  <c r="F719" i="3"/>
  <c r="P719" i="3" s="1"/>
  <c r="G719" i="3"/>
  <c r="Q719" i="3" s="1"/>
  <c r="H719" i="3"/>
  <c r="R719" i="3" s="1"/>
  <c r="I719" i="3"/>
  <c r="S719" i="3" s="1"/>
  <c r="C720" i="3"/>
  <c r="M720" i="3" s="1"/>
  <c r="D720" i="3"/>
  <c r="N720" i="3" s="1"/>
  <c r="E720" i="3"/>
  <c r="O720" i="3" s="1"/>
  <c r="F720" i="3"/>
  <c r="P720" i="3" s="1"/>
  <c r="G720" i="3"/>
  <c r="Q720" i="3" s="1"/>
  <c r="H720" i="3"/>
  <c r="R720" i="3" s="1"/>
  <c r="I720" i="3"/>
  <c r="S720" i="3" s="1"/>
  <c r="C721" i="3"/>
  <c r="M721" i="3" s="1"/>
  <c r="D721" i="3"/>
  <c r="N721" i="3" s="1"/>
  <c r="E721" i="3"/>
  <c r="O721" i="3" s="1"/>
  <c r="F721" i="3"/>
  <c r="P721" i="3" s="1"/>
  <c r="G721" i="3"/>
  <c r="Q721" i="3" s="1"/>
  <c r="H721" i="3"/>
  <c r="R721" i="3" s="1"/>
  <c r="I721" i="3"/>
  <c r="S721" i="3" s="1"/>
  <c r="C722" i="3"/>
  <c r="M722" i="3" s="1"/>
  <c r="D722" i="3"/>
  <c r="N722" i="3" s="1"/>
  <c r="E722" i="3"/>
  <c r="O722" i="3" s="1"/>
  <c r="F722" i="3"/>
  <c r="P722" i="3" s="1"/>
  <c r="G722" i="3"/>
  <c r="Q722" i="3" s="1"/>
  <c r="H722" i="3"/>
  <c r="R722" i="3" s="1"/>
  <c r="I722" i="3"/>
  <c r="S722" i="3" s="1"/>
  <c r="C723" i="3"/>
  <c r="M723" i="3" s="1"/>
  <c r="D723" i="3"/>
  <c r="N723" i="3" s="1"/>
  <c r="E723" i="3"/>
  <c r="O723" i="3" s="1"/>
  <c r="F723" i="3"/>
  <c r="P723" i="3" s="1"/>
  <c r="G723" i="3"/>
  <c r="Q723" i="3" s="1"/>
  <c r="H723" i="3"/>
  <c r="R723" i="3" s="1"/>
  <c r="I723" i="3"/>
  <c r="S723" i="3" s="1"/>
  <c r="C724" i="3"/>
  <c r="M724" i="3" s="1"/>
  <c r="D724" i="3"/>
  <c r="N724" i="3" s="1"/>
  <c r="E724" i="3"/>
  <c r="O724" i="3" s="1"/>
  <c r="F724" i="3"/>
  <c r="P724" i="3" s="1"/>
  <c r="G724" i="3"/>
  <c r="Q724" i="3" s="1"/>
  <c r="H724" i="3"/>
  <c r="R724" i="3" s="1"/>
  <c r="I724" i="3"/>
  <c r="S724" i="3" s="1"/>
  <c r="C725" i="3"/>
  <c r="M725" i="3" s="1"/>
  <c r="D725" i="3"/>
  <c r="N725" i="3" s="1"/>
  <c r="E725" i="3"/>
  <c r="O725" i="3" s="1"/>
  <c r="F725" i="3"/>
  <c r="P725" i="3" s="1"/>
  <c r="G725" i="3"/>
  <c r="Q725" i="3" s="1"/>
  <c r="H725" i="3"/>
  <c r="R725" i="3" s="1"/>
  <c r="I725" i="3"/>
  <c r="S725" i="3" s="1"/>
  <c r="C726" i="3"/>
  <c r="M726" i="3" s="1"/>
  <c r="D726" i="3"/>
  <c r="N726" i="3" s="1"/>
  <c r="E726" i="3"/>
  <c r="O726" i="3" s="1"/>
  <c r="F726" i="3"/>
  <c r="P726" i="3" s="1"/>
  <c r="G726" i="3"/>
  <c r="Q726" i="3" s="1"/>
  <c r="H726" i="3"/>
  <c r="R726" i="3" s="1"/>
  <c r="I726" i="3"/>
  <c r="S726" i="3" s="1"/>
  <c r="C727" i="3"/>
  <c r="M727" i="3" s="1"/>
  <c r="D727" i="3"/>
  <c r="N727" i="3" s="1"/>
  <c r="E727" i="3"/>
  <c r="O727" i="3" s="1"/>
  <c r="F727" i="3"/>
  <c r="P727" i="3" s="1"/>
  <c r="G727" i="3"/>
  <c r="Q727" i="3" s="1"/>
  <c r="H727" i="3"/>
  <c r="R727" i="3" s="1"/>
  <c r="I727" i="3"/>
  <c r="S727" i="3" s="1"/>
  <c r="C728" i="3"/>
  <c r="M728" i="3" s="1"/>
  <c r="D728" i="3"/>
  <c r="N728" i="3" s="1"/>
  <c r="E728" i="3"/>
  <c r="O728" i="3" s="1"/>
  <c r="F728" i="3"/>
  <c r="P728" i="3" s="1"/>
  <c r="G728" i="3"/>
  <c r="Q728" i="3" s="1"/>
  <c r="H728" i="3"/>
  <c r="R728" i="3" s="1"/>
  <c r="I728" i="3"/>
  <c r="S728" i="3" s="1"/>
  <c r="C729" i="3"/>
  <c r="M729" i="3" s="1"/>
  <c r="D729" i="3"/>
  <c r="N729" i="3" s="1"/>
  <c r="E729" i="3"/>
  <c r="O729" i="3" s="1"/>
  <c r="F729" i="3"/>
  <c r="P729" i="3" s="1"/>
  <c r="G729" i="3"/>
  <c r="Q729" i="3" s="1"/>
  <c r="H729" i="3"/>
  <c r="R729" i="3" s="1"/>
  <c r="I729" i="3"/>
  <c r="S729" i="3" s="1"/>
  <c r="C730" i="3"/>
  <c r="M730" i="3" s="1"/>
  <c r="D730" i="3"/>
  <c r="N730" i="3" s="1"/>
  <c r="E730" i="3"/>
  <c r="O730" i="3" s="1"/>
  <c r="F730" i="3"/>
  <c r="P730" i="3" s="1"/>
  <c r="G730" i="3"/>
  <c r="Q730" i="3" s="1"/>
  <c r="H730" i="3"/>
  <c r="R730" i="3" s="1"/>
  <c r="I730" i="3"/>
  <c r="S730" i="3" s="1"/>
  <c r="C731" i="3"/>
  <c r="M731" i="3" s="1"/>
  <c r="D731" i="3"/>
  <c r="N731" i="3" s="1"/>
  <c r="E731" i="3"/>
  <c r="O731" i="3" s="1"/>
  <c r="F731" i="3"/>
  <c r="P731" i="3" s="1"/>
  <c r="G731" i="3"/>
  <c r="Q731" i="3" s="1"/>
  <c r="H731" i="3"/>
  <c r="R731" i="3" s="1"/>
  <c r="I731" i="3"/>
  <c r="S731" i="3" s="1"/>
  <c r="C732" i="3"/>
  <c r="M732" i="3" s="1"/>
  <c r="D732" i="3"/>
  <c r="N732" i="3" s="1"/>
  <c r="E732" i="3"/>
  <c r="O732" i="3" s="1"/>
  <c r="F732" i="3"/>
  <c r="P732" i="3" s="1"/>
  <c r="G732" i="3"/>
  <c r="H732" i="3"/>
  <c r="R732" i="3" s="1"/>
  <c r="I732" i="3"/>
  <c r="S732" i="3" s="1"/>
  <c r="C733" i="3"/>
  <c r="M733" i="3" s="1"/>
  <c r="D733" i="3"/>
  <c r="N733" i="3" s="1"/>
  <c r="E733" i="3"/>
  <c r="O733" i="3" s="1"/>
  <c r="F733" i="3"/>
  <c r="P733" i="3" s="1"/>
  <c r="G733" i="3"/>
  <c r="Q733" i="3" s="1"/>
  <c r="H733" i="3"/>
  <c r="R733" i="3" s="1"/>
  <c r="I733" i="3"/>
  <c r="S733" i="3" s="1"/>
  <c r="C734" i="3"/>
  <c r="M734" i="3" s="1"/>
  <c r="D734" i="3"/>
  <c r="N734" i="3" s="1"/>
  <c r="E734" i="3"/>
  <c r="O734" i="3" s="1"/>
  <c r="F734" i="3"/>
  <c r="P734" i="3" s="1"/>
  <c r="G734" i="3"/>
  <c r="Q734" i="3" s="1"/>
  <c r="H734" i="3"/>
  <c r="R734" i="3" s="1"/>
  <c r="I734" i="3"/>
  <c r="S734" i="3" s="1"/>
  <c r="C735" i="3"/>
  <c r="M735" i="3" s="1"/>
  <c r="D735" i="3"/>
  <c r="N735" i="3" s="1"/>
  <c r="E735" i="3"/>
  <c r="O735" i="3" s="1"/>
  <c r="F735" i="3"/>
  <c r="P735" i="3" s="1"/>
  <c r="G735" i="3"/>
  <c r="Q735" i="3" s="1"/>
  <c r="H735" i="3"/>
  <c r="R735" i="3" s="1"/>
  <c r="I735" i="3"/>
  <c r="S735" i="3" s="1"/>
  <c r="C736" i="3"/>
  <c r="M736" i="3" s="1"/>
  <c r="D736" i="3"/>
  <c r="N736" i="3" s="1"/>
  <c r="E736" i="3"/>
  <c r="O736" i="3" s="1"/>
  <c r="F736" i="3"/>
  <c r="P736" i="3" s="1"/>
  <c r="G736" i="3"/>
  <c r="Q736" i="3" s="1"/>
  <c r="H736" i="3"/>
  <c r="R736" i="3" s="1"/>
  <c r="I736" i="3"/>
  <c r="S736" i="3" s="1"/>
  <c r="C737" i="3"/>
  <c r="M737" i="3" s="1"/>
  <c r="D737" i="3"/>
  <c r="N737" i="3" s="1"/>
  <c r="E737" i="3"/>
  <c r="O737" i="3" s="1"/>
  <c r="F737" i="3"/>
  <c r="P737" i="3" s="1"/>
  <c r="G737" i="3"/>
  <c r="Q737" i="3" s="1"/>
  <c r="H737" i="3"/>
  <c r="R737" i="3" s="1"/>
  <c r="I737" i="3"/>
  <c r="S737" i="3" s="1"/>
  <c r="C738" i="3"/>
  <c r="M738" i="3" s="1"/>
  <c r="D738" i="3"/>
  <c r="N738" i="3" s="1"/>
  <c r="E738" i="3"/>
  <c r="O738" i="3" s="1"/>
  <c r="F738" i="3"/>
  <c r="P738" i="3" s="1"/>
  <c r="G738" i="3"/>
  <c r="Q738" i="3" s="1"/>
  <c r="H738" i="3"/>
  <c r="R738" i="3" s="1"/>
  <c r="I738" i="3"/>
  <c r="S738" i="3" s="1"/>
  <c r="C739" i="3"/>
  <c r="M739" i="3" s="1"/>
  <c r="D739" i="3"/>
  <c r="N739" i="3" s="1"/>
  <c r="E739" i="3"/>
  <c r="O739" i="3" s="1"/>
  <c r="F739" i="3"/>
  <c r="P739" i="3" s="1"/>
  <c r="G739" i="3"/>
  <c r="Q739" i="3" s="1"/>
  <c r="H739" i="3"/>
  <c r="R739" i="3" s="1"/>
  <c r="I739" i="3"/>
  <c r="S739" i="3" s="1"/>
  <c r="C740" i="3"/>
  <c r="M740" i="3" s="1"/>
  <c r="D740" i="3"/>
  <c r="N740" i="3" s="1"/>
  <c r="E740" i="3"/>
  <c r="O740" i="3" s="1"/>
  <c r="F740" i="3"/>
  <c r="P740" i="3" s="1"/>
  <c r="G740" i="3"/>
  <c r="Q740" i="3" s="1"/>
  <c r="H740" i="3"/>
  <c r="R740" i="3" s="1"/>
  <c r="I740" i="3"/>
  <c r="S740" i="3" s="1"/>
  <c r="C741" i="3"/>
  <c r="M741" i="3" s="1"/>
  <c r="D741" i="3"/>
  <c r="N741" i="3" s="1"/>
  <c r="E741" i="3"/>
  <c r="O741" i="3" s="1"/>
  <c r="F741" i="3"/>
  <c r="P741" i="3" s="1"/>
  <c r="G741" i="3"/>
  <c r="Q741" i="3" s="1"/>
  <c r="H741" i="3"/>
  <c r="R741" i="3" s="1"/>
  <c r="I741" i="3"/>
  <c r="S741" i="3" s="1"/>
  <c r="C742" i="3"/>
  <c r="M742" i="3" s="1"/>
  <c r="D742" i="3"/>
  <c r="N742" i="3" s="1"/>
  <c r="E742" i="3"/>
  <c r="O742" i="3" s="1"/>
  <c r="F742" i="3"/>
  <c r="P742" i="3" s="1"/>
  <c r="G742" i="3"/>
  <c r="Q742" i="3" s="1"/>
  <c r="H742" i="3"/>
  <c r="R742" i="3" s="1"/>
  <c r="I742" i="3"/>
  <c r="S742" i="3" s="1"/>
  <c r="C743" i="3"/>
  <c r="M743" i="3" s="1"/>
  <c r="D743" i="3"/>
  <c r="N743" i="3" s="1"/>
  <c r="E743" i="3"/>
  <c r="O743" i="3" s="1"/>
  <c r="F743" i="3"/>
  <c r="P743" i="3" s="1"/>
  <c r="G743" i="3"/>
  <c r="Q743" i="3" s="1"/>
  <c r="H743" i="3"/>
  <c r="R743" i="3" s="1"/>
  <c r="I743" i="3"/>
  <c r="S743" i="3" s="1"/>
  <c r="C744" i="3"/>
  <c r="M744" i="3" s="1"/>
  <c r="D744" i="3"/>
  <c r="N744" i="3" s="1"/>
  <c r="E744" i="3"/>
  <c r="O744" i="3" s="1"/>
  <c r="F744" i="3"/>
  <c r="P744" i="3" s="1"/>
  <c r="G744" i="3"/>
  <c r="Q744" i="3" s="1"/>
  <c r="H744" i="3"/>
  <c r="R744" i="3" s="1"/>
  <c r="I744" i="3"/>
  <c r="S744" i="3" s="1"/>
  <c r="C745" i="3"/>
  <c r="M745" i="3" s="1"/>
  <c r="D745" i="3"/>
  <c r="N745" i="3" s="1"/>
  <c r="E745" i="3"/>
  <c r="O745" i="3" s="1"/>
  <c r="F745" i="3"/>
  <c r="P745" i="3" s="1"/>
  <c r="G745" i="3"/>
  <c r="Q745" i="3" s="1"/>
  <c r="H745" i="3"/>
  <c r="R745" i="3" s="1"/>
  <c r="I745" i="3"/>
  <c r="S745" i="3" s="1"/>
  <c r="C746" i="3"/>
  <c r="M746" i="3" s="1"/>
  <c r="D746" i="3"/>
  <c r="N746" i="3" s="1"/>
  <c r="E746" i="3"/>
  <c r="O746" i="3" s="1"/>
  <c r="F746" i="3"/>
  <c r="P746" i="3" s="1"/>
  <c r="G746" i="3"/>
  <c r="Q746" i="3" s="1"/>
  <c r="H746" i="3"/>
  <c r="R746" i="3" s="1"/>
  <c r="I746" i="3"/>
  <c r="S746" i="3" s="1"/>
  <c r="C747" i="3"/>
  <c r="M747" i="3" s="1"/>
  <c r="D747" i="3"/>
  <c r="N747" i="3" s="1"/>
  <c r="E747" i="3"/>
  <c r="O747" i="3" s="1"/>
  <c r="F747" i="3"/>
  <c r="P747" i="3" s="1"/>
  <c r="G747" i="3"/>
  <c r="Q747" i="3" s="1"/>
  <c r="H747" i="3"/>
  <c r="R747" i="3" s="1"/>
  <c r="I747" i="3"/>
  <c r="S747" i="3" s="1"/>
  <c r="C748" i="3"/>
  <c r="M748" i="3" s="1"/>
  <c r="D748" i="3"/>
  <c r="N748" i="3" s="1"/>
  <c r="E748" i="3"/>
  <c r="O748" i="3" s="1"/>
  <c r="F748" i="3"/>
  <c r="P748" i="3" s="1"/>
  <c r="G748" i="3"/>
  <c r="Q748" i="3" s="1"/>
  <c r="H748" i="3"/>
  <c r="R748" i="3" s="1"/>
  <c r="I748" i="3"/>
  <c r="S748" i="3" s="1"/>
  <c r="C749" i="3"/>
  <c r="M749" i="3" s="1"/>
  <c r="D749" i="3"/>
  <c r="N749" i="3" s="1"/>
  <c r="E749" i="3"/>
  <c r="O749" i="3" s="1"/>
  <c r="F749" i="3"/>
  <c r="P749" i="3" s="1"/>
  <c r="G749" i="3"/>
  <c r="Q749" i="3" s="1"/>
  <c r="H749" i="3"/>
  <c r="R749" i="3" s="1"/>
  <c r="I749" i="3"/>
  <c r="S749" i="3" s="1"/>
  <c r="C750" i="3"/>
  <c r="M750" i="3" s="1"/>
  <c r="D750" i="3"/>
  <c r="N750" i="3" s="1"/>
  <c r="E750" i="3"/>
  <c r="O750" i="3" s="1"/>
  <c r="F750" i="3"/>
  <c r="P750" i="3" s="1"/>
  <c r="G750" i="3"/>
  <c r="Q750" i="3" s="1"/>
  <c r="H750" i="3"/>
  <c r="R750" i="3" s="1"/>
  <c r="I750" i="3"/>
  <c r="S750" i="3" s="1"/>
  <c r="C751" i="3"/>
  <c r="M751" i="3" s="1"/>
  <c r="D751" i="3"/>
  <c r="N751" i="3" s="1"/>
  <c r="E751" i="3"/>
  <c r="O751" i="3" s="1"/>
  <c r="F751" i="3"/>
  <c r="P751" i="3" s="1"/>
  <c r="G751" i="3"/>
  <c r="Q751" i="3" s="1"/>
  <c r="H751" i="3"/>
  <c r="R751" i="3" s="1"/>
  <c r="I751" i="3"/>
  <c r="S751" i="3" s="1"/>
  <c r="C752" i="3"/>
  <c r="M752" i="3" s="1"/>
  <c r="D752" i="3"/>
  <c r="N752" i="3" s="1"/>
  <c r="E752" i="3"/>
  <c r="O752" i="3" s="1"/>
  <c r="F752" i="3"/>
  <c r="P752" i="3" s="1"/>
  <c r="G752" i="3"/>
  <c r="Q752" i="3" s="1"/>
  <c r="H752" i="3"/>
  <c r="R752" i="3" s="1"/>
  <c r="I752" i="3"/>
  <c r="S752" i="3" s="1"/>
  <c r="C753" i="3"/>
  <c r="M753" i="3" s="1"/>
  <c r="D753" i="3"/>
  <c r="N753" i="3" s="1"/>
  <c r="E753" i="3"/>
  <c r="O753" i="3" s="1"/>
  <c r="F753" i="3"/>
  <c r="P753" i="3" s="1"/>
  <c r="G753" i="3"/>
  <c r="Q753" i="3" s="1"/>
  <c r="H753" i="3"/>
  <c r="R753" i="3" s="1"/>
  <c r="I753" i="3"/>
  <c r="S753" i="3" s="1"/>
  <c r="C754" i="3"/>
  <c r="M754" i="3" s="1"/>
  <c r="D754" i="3"/>
  <c r="N754" i="3" s="1"/>
  <c r="E754" i="3"/>
  <c r="O754" i="3" s="1"/>
  <c r="F754" i="3"/>
  <c r="P754" i="3" s="1"/>
  <c r="G754" i="3"/>
  <c r="Q754" i="3" s="1"/>
  <c r="H754" i="3"/>
  <c r="R754" i="3" s="1"/>
  <c r="I754" i="3"/>
  <c r="S754" i="3" s="1"/>
  <c r="C755" i="3"/>
  <c r="M755" i="3" s="1"/>
  <c r="D755" i="3"/>
  <c r="N755" i="3" s="1"/>
  <c r="E755" i="3"/>
  <c r="O755" i="3" s="1"/>
  <c r="F755" i="3"/>
  <c r="P755" i="3" s="1"/>
  <c r="G755" i="3"/>
  <c r="Q755" i="3" s="1"/>
  <c r="H755" i="3"/>
  <c r="R755" i="3" s="1"/>
  <c r="I755" i="3"/>
  <c r="S755" i="3" s="1"/>
  <c r="C756" i="3"/>
  <c r="M756" i="3" s="1"/>
  <c r="D756" i="3"/>
  <c r="N756" i="3" s="1"/>
  <c r="E756" i="3"/>
  <c r="O756" i="3" s="1"/>
  <c r="F756" i="3"/>
  <c r="P756" i="3" s="1"/>
  <c r="G756" i="3"/>
  <c r="Q756" i="3" s="1"/>
  <c r="H756" i="3"/>
  <c r="R756" i="3" s="1"/>
  <c r="I756" i="3"/>
  <c r="S756" i="3" s="1"/>
  <c r="C757" i="3"/>
  <c r="M757" i="3" s="1"/>
  <c r="D757" i="3"/>
  <c r="N757" i="3" s="1"/>
  <c r="E757" i="3"/>
  <c r="O757" i="3" s="1"/>
  <c r="F757" i="3"/>
  <c r="P757" i="3" s="1"/>
  <c r="G757" i="3"/>
  <c r="Q757" i="3" s="1"/>
  <c r="H757" i="3"/>
  <c r="R757" i="3" s="1"/>
  <c r="I757" i="3"/>
  <c r="S757" i="3" s="1"/>
  <c r="C758" i="3"/>
  <c r="M758" i="3" s="1"/>
  <c r="D758" i="3"/>
  <c r="N758" i="3" s="1"/>
  <c r="E758" i="3"/>
  <c r="O758" i="3" s="1"/>
  <c r="F758" i="3"/>
  <c r="P758" i="3" s="1"/>
  <c r="G758" i="3"/>
  <c r="Q758" i="3" s="1"/>
  <c r="H758" i="3"/>
  <c r="R758" i="3" s="1"/>
  <c r="I758" i="3"/>
  <c r="S758" i="3" s="1"/>
  <c r="C759" i="3"/>
  <c r="M759" i="3" s="1"/>
  <c r="D759" i="3"/>
  <c r="N759" i="3" s="1"/>
  <c r="E759" i="3"/>
  <c r="O759" i="3" s="1"/>
  <c r="F759" i="3"/>
  <c r="P759" i="3" s="1"/>
  <c r="G759" i="3"/>
  <c r="Q759" i="3" s="1"/>
  <c r="H759" i="3"/>
  <c r="R759" i="3" s="1"/>
  <c r="I759" i="3"/>
  <c r="S759" i="3" s="1"/>
  <c r="C760" i="3"/>
  <c r="M760" i="3" s="1"/>
  <c r="D760" i="3"/>
  <c r="N760" i="3" s="1"/>
  <c r="E760" i="3"/>
  <c r="O760" i="3" s="1"/>
  <c r="F760" i="3"/>
  <c r="P760" i="3" s="1"/>
  <c r="G760" i="3"/>
  <c r="Q760" i="3" s="1"/>
  <c r="H760" i="3"/>
  <c r="R760" i="3" s="1"/>
  <c r="I760" i="3"/>
  <c r="S760" i="3" s="1"/>
  <c r="C761" i="3"/>
  <c r="M761" i="3" s="1"/>
  <c r="D761" i="3"/>
  <c r="N761" i="3" s="1"/>
  <c r="E761" i="3"/>
  <c r="O761" i="3" s="1"/>
  <c r="F761" i="3"/>
  <c r="P761" i="3" s="1"/>
  <c r="G761" i="3"/>
  <c r="Q761" i="3" s="1"/>
  <c r="H761" i="3"/>
  <c r="R761" i="3" s="1"/>
  <c r="I761" i="3"/>
  <c r="S761" i="3" s="1"/>
  <c r="C762" i="3"/>
  <c r="M762" i="3" s="1"/>
  <c r="D762" i="3"/>
  <c r="N762" i="3" s="1"/>
  <c r="E762" i="3"/>
  <c r="O762" i="3" s="1"/>
  <c r="F762" i="3"/>
  <c r="P762" i="3" s="1"/>
  <c r="G762" i="3"/>
  <c r="Q762" i="3" s="1"/>
  <c r="H762" i="3"/>
  <c r="R762" i="3" s="1"/>
  <c r="I762" i="3"/>
  <c r="S762" i="3" s="1"/>
  <c r="C763" i="3"/>
  <c r="M763" i="3" s="1"/>
  <c r="D763" i="3"/>
  <c r="N763" i="3" s="1"/>
  <c r="E763" i="3"/>
  <c r="O763" i="3" s="1"/>
  <c r="F763" i="3"/>
  <c r="P763" i="3" s="1"/>
  <c r="G763" i="3"/>
  <c r="Q763" i="3" s="1"/>
  <c r="H763" i="3"/>
  <c r="R763" i="3" s="1"/>
  <c r="I763" i="3"/>
  <c r="S763" i="3" s="1"/>
  <c r="C764" i="3"/>
  <c r="M764" i="3" s="1"/>
  <c r="D764" i="3"/>
  <c r="N764" i="3" s="1"/>
  <c r="E764" i="3"/>
  <c r="O764" i="3" s="1"/>
  <c r="F764" i="3"/>
  <c r="P764" i="3" s="1"/>
  <c r="G764" i="3"/>
  <c r="Q764" i="3" s="1"/>
  <c r="H764" i="3"/>
  <c r="R764" i="3" s="1"/>
  <c r="I764" i="3"/>
  <c r="S764" i="3" s="1"/>
  <c r="C765" i="3"/>
  <c r="M765" i="3" s="1"/>
  <c r="D765" i="3"/>
  <c r="N765" i="3" s="1"/>
  <c r="E765" i="3"/>
  <c r="O765" i="3" s="1"/>
  <c r="F765" i="3"/>
  <c r="P765" i="3" s="1"/>
  <c r="G765" i="3"/>
  <c r="Q765" i="3" s="1"/>
  <c r="H765" i="3"/>
  <c r="R765" i="3" s="1"/>
  <c r="I765" i="3"/>
  <c r="S765" i="3" s="1"/>
  <c r="C766" i="3"/>
  <c r="M766" i="3" s="1"/>
  <c r="D766" i="3"/>
  <c r="N766" i="3" s="1"/>
  <c r="E766" i="3"/>
  <c r="O766" i="3" s="1"/>
  <c r="F766" i="3"/>
  <c r="P766" i="3" s="1"/>
  <c r="G766" i="3"/>
  <c r="Q766" i="3" s="1"/>
  <c r="H766" i="3"/>
  <c r="R766" i="3" s="1"/>
  <c r="I766" i="3"/>
  <c r="S766" i="3" s="1"/>
  <c r="C767" i="3"/>
  <c r="M767" i="3" s="1"/>
  <c r="D767" i="3"/>
  <c r="N767" i="3" s="1"/>
  <c r="E767" i="3"/>
  <c r="O767" i="3" s="1"/>
  <c r="F767" i="3"/>
  <c r="P767" i="3" s="1"/>
  <c r="G767" i="3"/>
  <c r="Q767" i="3" s="1"/>
  <c r="H767" i="3"/>
  <c r="R767" i="3" s="1"/>
  <c r="I767" i="3"/>
  <c r="S767" i="3" s="1"/>
  <c r="C768" i="3"/>
  <c r="M768" i="3" s="1"/>
  <c r="D768" i="3"/>
  <c r="N768" i="3" s="1"/>
  <c r="E768" i="3"/>
  <c r="O768" i="3" s="1"/>
  <c r="F768" i="3"/>
  <c r="P768" i="3" s="1"/>
  <c r="G768" i="3"/>
  <c r="Q768" i="3" s="1"/>
  <c r="H768" i="3"/>
  <c r="R768" i="3" s="1"/>
  <c r="I768" i="3"/>
  <c r="S768" i="3" s="1"/>
  <c r="C769" i="3"/>
  <c r="M769" i="3" s="1"/>
  <c r="D769" i="3"/>
  <c r="N769" i="3" s="1"/>
  <c r="E769" i="3"/>
  <c r="O769" i="3" s="1"/>
  <c r="F769" i="3"/>
  <c r="P769" i="3" s="1"/>
  <c r="G769" i="3"/>
  <c r="Q769" i="3" s="1"/>
  <c r="H769" i="3"/>
  <c r="R769" i="3" s="1"/>
  <c r="I769" i="3"/>
  <c r="S769" i="3" s="1"/>
  <c r="C770" i="3"/>
  <c r="M770" i="3" s="1"/>
  <c r="D770" i="3"/>
  <c r="N770" i="3" s="1"/>
  <c r="E770" i="3"/>
  <c r="O770" i="3" s="1"/>
  <c r="F770" i="3"/>
  <c r="P770" i="3" s="1"/>
  <c r="G770" i="3"/>
  <c r="Q770" i="3" s="1"/>
  <c r="H770" i="3"/>
  <c r="R770" i="3" s="1"/>
  <c r="I770" i="3"/>
  <c r="S770" i="3" s="1"/>
  <c r="C771" i="3"/>
  <c r="M771" i="3" s="1"/>
  <c r="D771" i="3"/>
  <c r="N771" i="3" s="1"/>
  <c r="E771" i="3"/>
  <c r="O771" i="3" s="1"/>
  <c r="F771" i="3"/>
  <c r="P771" i="3" s="1"/>
  <c r="G771" i="3"/>
  <c r="Q771" i="3" s="1"/>
  <c r="H771" i="3"/>
  <c r="R771" i="3" s="1"/>
  <c r="I771" i="3"/>
  <c r="S771" i="3" s="1"/>
  <c r="C772" i="3"/>
  <c r="M772" i="3" s="1"/>
  <c r="D772" i="3"/>
  <c r="N772" i="3" s="1"/>
  <c r="E772" i="3"/>
  <c r="O772" i="3" s="1"/>
  <c r="F772" i="3"/>
  <c r="P772" i="3" s="1"/>
  <c r="G772" i="3"/>
  <c r="Q772" i="3" s="1"/>
  <c r="H772" i="3"/>
  <c r="R772" i="3" s="1"/>
  <c r="I772" i="3"/>
  <c r="S772" i="3" s="1"/>
  <c r="C773" i="3"/>
  <c r="M773" i="3" s="1"/>
  <c r="D773" i="3"/>
  <c r="N773" i="3" s="1"/>
  <c r="E773" i="3"/>
  <c r="O773" i="3" s="1"/>
  <c r="F773" i="3"/>
  <c r="P773" i="3" s="1"/>
  <c r="G773" i="3"/>
  <c r="Q773" i="3" s="1"/>
  <c r="H773" i="3"/>
  <c r="R773" i="3" s="1"/>
  <c r="I773" i="3"/>
  <c r="S773" i="3" s="1"/>
  <c r="C774" i="3"/>
  <c r="M774" i="3" s="1"/>
  <c r="D774" i="3"/>
  <c r="N774" i="3" s="1"/>
  <c r="E774" i="3"/>
  <c r="O774" i="3" s="1"/>
  <c r="F774" i="3"/>
  <c r="P774" i="3" s="1"/>
  <c r="G774" i="3"/>
  <c r="Q774" i="3" s="1"/>
  <c r="H774" i="3"/>
  <c r="R774" i="3" s="1"/>
  <c r="I774" i="3"/>
  <c r="S774" i="3" s="1"/>
  <c r="C775" i="3"/>
  <c r="M775" i="3" s="1"/>
  <c r="D775" i="3"/>
  <c r="N775" i="3" s="1"/>
  <c r="E775" i="3"/>
  <c r="O775" i="3" s="1"/>
  <c r="F775" i="3"/>
  <c r="P775" i="3" s="1"/>
  <c r="G775" i="3"/>
  <c r="Q775" i="3" s="1"/>
  <c r="H775" i="3"/>
  <c r="R775" i="3" s="1"/>
  <c r="I775" i="3"/>
  <c r="S775" i="3" s="1"/>
  <c r="C776" i="3"/>
  <c r="M776" i="3" s="1"/>
  <c r="D776" i="3"/>
  <c r="N776" i="3" s="1"/>
  <c r="E776" i="3"/>
  <c r="O776" i="3" s="1"/>
  <c r="F776" i="3"/>
  <c r="P776" i="3" s="1"/>
  <c r="G776" i="3"/>
  <c r="Q776" i="3" s="1"/>
  <c r="H776" i="3"/>
  <c r="R776" i="3" s="1"/>
  <c r="I776" i="3"/>
  <c r="S776" i="3" s="1"/>
  <c r="C777" i="3"/>
  <c r="M777" i="3" s="1"/>
  <c r="D777" i="3"/>
  <c r="N777" i="3" s="1"/>
  <c r="E777" i="3"/>
  <c r="O777" i="3" s="1"/>
  <c r="F777" i="3"/>
  <c r="P777" i="3" s="1"/>
  <c r="G777" i="3"/>
  <c r="Q777" i="3" s="1"/>
  <c r="H777" i="3"/>
  <c r="R777" i="3" s="1"/>
  <c r="I777" i="3"/>
  <c r="S777" i="3" s="1"/>
  <c r="C778" i="3"/>
  <c r="M778" i="3" s="1"/>
  <c r="D778" i="3"/>
  <c r="N778" i="3" s="1"/>
  <c r="E778" i="3"/>
  <c r="O778" i="3" s="1"/>
  <c r="F778" i="3"/>
  <c r="P778" i="3" s="1"/>
  <c r="G778" i="3"/>
  <c r="Q778" i="3" s="1"/>
  <c r="H778" i="3"/>
  <c r="R778" i="3" s="1"/>
  <c r="I778" i="3"/>
  <c r="S778" i="3" s="1"/>
  <c r="C779" i="3"/>
  <c r="M779" i="3" s="1"/>
  <c r="D779" i="3"/>
  <c r="N779" i="3" s="1"/>
  <c r="E779" i="3"/>
  <c r="O779" i="3" s="1"/>
  <c r="F779" i="3"/>
  <c r="P779" i="3" s="1"/>
  <c r="G779" i="3"/>
  <c r="Q779" i="3" s="1"/>
  <c r="H779" i="3"/>
  <c r="R779" i="3" s="1"/>
  <c r="I779" i="3"/>
  <c r="S779" i="3" s="1"/>
  <c r="C780" i="3"/>
  <c r="M780" i="3" s="1"/>
  <c r="D780" i="3"/>
  <c r="N780" i="3" s="1"/>
  <c r="E780" i="3"/>
  <c r="O780" i="3" s="1"/>
  <c r="F780" i="3"/>
  <c r="P780" i="3" s="1"/>
  <c r="G780" i="3"/>
  <c r="Q780" i="3" s="1"/>
  <c r="H780" i="3"/>
  <c r="R780" i="3" s="1"/>
  <c r="I780" i="3"/>
  <c r="S780" i="3" s="1"/>
  <c r="C781" i="3"/>
  <c r="M781" i="3" s="1"/>
  <c r="D781" i="3"/>
  <c r="N781" i="3" s="1"/>
  <c r="E781" i="3"/>
  <c r="F781" i="3"/>
  <c r="P781" i="3" s="1"/>
  <c r="G781" i="3"/>
  <c r="Q781" i="3" s="1"/>
  <c r="H781" i="3"/>
  <c r="R781" i="3" s="1"/>
  <c r="I781" i="3"/>
  <c r="S781" i="3" s="1"/>
  <c r="C782" i="3"/>
  <c r="M782" i="3" s="1"/>
  <c r="D782" i="3"/>
  <c r="N782" i="3" s="1"/>
  <c r="E782" i="3"/>
  <c r="O782" i="3" s="1"/>
  <c r="F782" i="3"/>
  <c r="P782" i="3" s="1"/>
  <c r="G782" i="3"/>
  <c r="Q782" i="3" s="1"/>
  <c r="H782" i="3"/>
  <c r="R782" i="3" s="1"/>
  <c r="I782" i="3"/>
  <c r="S782" i="3" s="1"/>
  <c r="C783" i="3"/>
  <c r="M783" i="3" s="1"/>
  <c r="D783" i="3"/>
  <c r="N783" i="3" s="1"/>
  <c r="E783" i="3"/>
  <c r="O783" i="3" s="1"/>
  <c r="F783" i="3"/>
  <c r="P783" i="3" s="1"/>
  <c r="G783" i="3"/>
  <c r="Q783" i="3" s="1"/>
  <c r="H783" i="3"/>
  <c r="R783" i="3" s="1"/>
  <c r="I783" i="3"/>
  <c r="S783" i="3" s="1"/>
  <c r="C784" i="3"/>
  <c r="M784" i="3" s="1"/>
  <c r="D784" i="3"/>
  <c r="N784" i="3" s="1"/>
  <c r="E784" i="3"/>
  <c r="O784" i="3" s="1"/>
  <c r="F784" i="3"/>
  <c r="P784" i="3" s="1"/>
  <c r="G784" i="3"/>
  <c r="Q784" i="3" s="1"/>
  <c r="H784" i="3"/>
  <c r="R784" i="3" s="1"/>
  <c r="I784" i="3"/>
  <c r="S784" i="3" s="1"/>
  <c r="C785" i="3"/>
  <c r="M785" i="3" s="1"/>
  <c r="D785" i="3"/>
  <c r="N785" i="3" s="1"/>
  <c r="E785" i="3"/>
  <c r="O785" i="3" s="1"/>
  <c r="F785" i="3"/>
  <c r="P785" i="3" s="1"/>
  <c r="G785" i="3"/>
  <c r="Q785" i="3" s="1"/>
  <c r="H785" i="3"/>
  <c r="R785" i="3" s="1"/>
  <c r="I785" i="3"/>
  <c r="S785" i="3" s="1"/>
  <c r="C786" i="3"/>
  <c r="M786" i="3" s="1"/>
  <c r="D786" i="3"/>
  <c r="N786" i="3" s="1"/>
  <c r="E786" i="3"/>
  <c r="O786" i="3" s="1"/>
  <c r="F786" i="3"/>
  <c r="P786" i="3" s="1"/>
  <c r="G786" i="3"/>
  <c r="Q786" i="3" s="1"/>
  <c r="H786" i="3"/>
  <c r="R786" i="3" s="1"/>
  <c r="I786" i="3"/>
  <c r="S786" i="3" s="1"/>
  <c r="C787" i="3"/>
  <c r="M787" i="3" s="1"/>
  <c r="D787" i="3"/>
  <c r="N787" i="3" s="1"/>
  <c r="E787" i="3"/>
  <c r="O787" i="3" s="1"/>
  <c r="F787" i="3"/>
  <c r="P787" i="3" s="1"/>
  <c r="G787" i="3"/>
  <c r="Q787" i="3" s="1"/>
  <c r="H787" i="3"/>
  <c r="R787" i="3" s="1"/>
  <c r="I787" i="3"/>
  <c r="S787" i="3" s="1"/>
  <c r="C788" i="3"/>
  <c r="M788" i="3" s="1"/>
  <c r="D788" i="3"/>
  <c r="N788" i="3" s="1"/>
  <c r="E788" i="3"/>
  <c r="O788" i="3" s="1"/>
  <c r="F788" i="3"/>
  <c r="P788" i="3" s="1"/>
  <c r="G788" i="3"/>
  <c r="Q788" i="3" s="1"/>
  <c r="H788" i="3"/>
  <c r="R788" i="3" s="1"/>
  <c r="I788" i="3"/>
  <c r="S788" i="3" s="1"/>
  <c r="C789" i="3"/>
  <c r="M789" i="3" s="1"/>
  <c r="D789" i="3"/>
  <c r="N789" i="3" s="1"/>
  <c r="E789" i="3"/>
  <c r="O789" i="3" s="1"/>
  <c r="F789" i="3"/>
  <c r="P789" i="3" s="1"/>
  <c r="G789" i="3"/>
  <c r="Q789" i="3" s="1"/>
  <c r="H789" i="3"/>
  <c r="R789" i="3" s="1"/>
  <c r="I789" i="3"/>
  <c r="S789" i="3" s="1"/>
  <c r="C790" i="3"/>
  <c r="M790" i="3" s="1"/>
  <c r="D790" i="3"/>
  <c r="N790" i="3" s="1"/>
  <c r="E790" i="3"/>
  <c r="O790" i="3" s="1"/>
  <c r="F790" i="3"/>
  <c r="P790" i="3" s="1"/>
  <c r="G790" i="3"/>
  <c r="Q790" i="3" s="1"/>
  <c r="H790" i="3"/>
  <c r="R790" i="3" s="1"/>
  <c r="I790" i="3"/>
  <c r="S790" i="3" s="1"/>
  <c r="C791" i="3"/>
  <c r="M791" i="3" s="1"/>
  <c r="D791" i="3"/>
  <c r="N791" i="3" s="1"/>
  <c r="E791" i="3"/>
  <c r="O791" i="3" s="1"/>
  <c r="F791" i="3"/>
  <c r="P791" i="3" s="1"/>
  <c r="G791" i="3"/>
  <c r="Q791" i="3" s="1"/>
  <c r="H791" i="3"/>
  <c r="R791" i="3" s="1"/>
  <c r="I791" i="3"/>
  <c r="S791" i="3" s="1"/>
  <c r="C792" i="3"/>
  <c r="M792" i="3" s="1"/>
  <c r="D792" i="3"/>
  <c r="N792" i="3" s="1"/>
  <c r="E792" i="3"/>
  <c r="O792" i="3" s="1"/>
  <c r="F792" i="3"/>
  <c r="P792" i="3" s="1"/>
  <c r="G792" i="3"/>
  <c r="Q792" i="3" s="1"/>
  <c r="H792" i="3"/>
  <c r="R792" i="3" s="1"/>
  <c r="I792" i="3"/>
  <c r="S792" i="3" s="1"/>
  <c r="C793" i="3"/>
  <c r="M793" i="3" s="1"/>
  <c r="D793" i="3"/>
  <c r="N793" i="3" s="1"/>
  <c r="E793" i="3"/>
  <c r="O793" i="3" s="1"/>
  <c r="F793" i="3"/>
  <c r="P793" i="3" s="1"/>
  <c r="G793" i="3"/>
  <c r="Q793" i="3" s="1"/>
  <c r="H793" i="3"/>
  <c r="R793" i="3" s="1"/>
  <c r="I793" i="3"/>
  <c r="S793" i="3" s="1"/>
  <c r="C794" i="3"/>
  <c r="M794" i="3" s="1"/>
  <c r="D794" i="3"/>
  <c r="N794" i="3" s="1"/>
  <c r="E794" i="3"/>
  <c r="O794" i="3" s="1"/>
  <c r="F794" i="3"/>
  <c r="P794" i="3" s="1"/>
  <c r="G794" i="3"/>
  <c r="Q794" i="3" s="1"/>
  <c r="H794" i="3"/>
  <c r="R794" i="3" s="1"/>
  <c r="I794" i="3"/>
  <c r="S794" i="3" s="1"/>
  <c r="C795" i="3"/>
  <c r="M795" i="3" s="1"/>
  <c r="D795" i="3"/>
  <c r="N795" i="3" s="1"/>
  <c r="E795" i="3"/>
  <c r="O795" i="3" s="1"/>
  <c r="F795" i="3"/>
  <c r="P795" i="3" s="1"/>
  <c r="G795" i="3"/>
  <c r="Q795" i="3" s="1"/>
  <c r="H795" i="3"/>
  <c r="R795" i="3" s="1"/>
  <c r="I795" i="3"/>
  <c r="S795" i="3" s="1"/>
  <c r="C796" i="3"/>
  <c r="M796" i="3" s="1"/>
  <c r="D796" i="3"/>
  <c r="N796" i="3" s="1"/>
  <c r="E796" i="3"/>
  <c r="O796" i="3" s="1"/>
  <c r="F796" i="3"/>
  <c r="P796" i="3" s="1"/>
  <c r="G796" i="3"/>
  <c r="Q796" i="3" s="1"/>
  <c r="H796" i="3"/>
  <c r="R796" i="3" s="1"/>
  <c r="I796" i="3"/>
  <c r="S796" i="3" s="1"/>
  <c r="C797" i="3"/>
  <c r="M797" i="3" s="1"/>
  <c r="D797" i="3"/>
  <c r="N797" i="3" s="1"/>
  <c r="E797" i="3"/>
  <c r="O797" i="3" s="1"/>
  <c r="F797" i="3"/>
  <c r="P797" i="3" s="1"/>
  <c r="G797" i="3"/>
  <c r="Q797" i="3" s="1"/>
  <c r="H797" i="3"/>
  <c r="R797" i="3" s="1"/>
  <c r="I797" i="3"/>
  <c r="S797" i="3" s="1"/>
  <c r="C798" i="3"/>
  <c r="M798" i="3" s="1"/>
  <c r="D798" i="3"/>
  <c r="N798" i="3" s="1"/>
  <c r="E798" i="3"/>
  <c r="O798" i="3" s="1"/>
  <c r="F798" i="3"/>
  <c r="P798" i="3" s="1"/>
  <c r="G798" i="3"/>
  <c r="Q798" i="3" s="1"/>
  <c r="H798" i="3"/>
  <c r="R798" i="3" s="1"/>
  <c r="I798" i="3"/>
  <c r="S798" i="3" s="1"/>
  <c r="C799" i="3"/>
  <c r="M799" i="3" s="1"/>
  <c r="D799" i="3"/>
  <c r="N799" i="3" s="1"/>
  <c r="E799" i="3"/>
  <c r="O799" i="3" s="1"/>
  <c r="F799" i="3"/>
  <c r="P799" i="3" s="1"/>
  <c r="G799" i="3"/>
  <c r="Q799" i="3" s="1"/>
  <c r="H799" i="3"/>
  <c r="R799" i="3" s="1"/>
  <c r="I799" i="3"/>
  <c r="S799" i="3" s="1"/>
  <c r="C800" i="3"/>
  <c r="M800" i="3" s="1"/>
  <c r="D800" i="3"/>
  <c r="N800" i="3" s="1"/>
  <c r="E800" i="3"/>
  <c r="O800" i="3" s="1"/>
  <c r="F800" i="3"/>
  <c r="P800" i="3" s="1"/>
  <c r="G800" i="3"/>
  <c r="Q800" i="3" s="1"/>
  <c r="H800" i="3"/>
  <c r="R800" i="3" s="1"/>
  <c r="I800" i="3"/>
  <c r="S800" i="3" s="1"/>
  <c r="C801" i="3"/>
  <c r="M801" i="3" s="1"/>
  <c r="D801" i="3"/>
  <c r="N801" i="3" s="1"/>
  <c r="E801" i="3"/>
  <c r="O801" i="3" s="1"/>
  <c r="F801" i="3"/>
  <c r="P801" i="3" s="1"/>
  <c r="G801" i="3"/>
  <c r="Q801" i="3" s="1"/>
  <c r="H801" i="3"/>
  <c r="R801" i="3" s="1"/>
  <c r="I801" i="3"/>
  <c r="S801" i="3" s="1"/>
  <c r="C802" i="3"/>
  <c r="M802" i="3" s="1"/>
  <c r="D802" i="3"/>
  <c r="N802" i="3" s="1"/>
  <c r="E802" i="3"/>
  <c r="O802" i="3" s="1"/>
  <c r="F802" i="3"/>
  <c r="P802" i="3" s="1"/>
  <c r="G802" i="3"/>
  <c r="Q802" i="3" s="1"/>
  <c r="H802" i="3"/>
  <c r="R802" i="3" s="1"/>
  <c r="I802" i="3"/>
  <c r="S802" i="3" s="1"/>
  <c r="C803" i="3"/>
  <c r="M803" i="3" s="1"/>
  <c r="D803" i="3"/>
  <c r="N803" i="3" s="1"/>
  <c r="E803" i="3"/>
  <c r="O803" i="3" s="1"/>
  <c r="F803" i="3"/>
  <c r="P803" i="3" s="1"/>
  <c r="G803" i="3"/>
  <c r="Q803" i="3" s="1"/>
  <c r="H803" i="3"/>
  <c r="R803" i="3" s="1"/>
  <c r="I803" i="3"/>
  <c r="S803" i="3" s="1"/>
  <c r="C804" i="3"/>
  <c r="M804" i="3" s="1"/>
  <c r="D804" i="3"/>
  <c r="N804" i="3" s="1"/>
  <c r="E804" i="3"/>
  <c r="O804" i="3" s="1"/>
  <c r="F804" i="3"/>
  <c r="P804" i="3" s="1"/>
  <c r="G804" i="3"/>
  <c r="Q804" i="3" s="1"/>
  <c r="H804" i="3"/>
  <c r="R804" i="3" s="1"/>
  <c r="I804" i="3"/>
  <c r="S804" i="3" s="1"/>
  <c r="C805" i="3"/>
  <c r="M805" i="3" s="1"/>
  <c r="D805" i="3"/>
  <c r="N805" i="3" s="1"/>
  <c r="E805" i="3"/>
  <c r="O805" i="3" s="1"/>
  <c r="F805" i="3"/>
  <c r="P805" i="3" s="1"/>
  <c r="G805" i="3"/>
  <c r="Q805" i="3" s="1"/>
  <c r="H805" i="3"/>
  <c r="R805" i="3" s="1"/>
  <c r="I805" i="3"/>
  <c r="S805" i="3" s="1"/>
  <c r="C806" i="3"/>
  <c r="M806" i="3" s="1"/>
  <c r="D806" i="3"/>
  <c r="N806" i="3" s="1"/>
  <c r="E806" i="3"/>
  <c r="O806" i="3" s="1"/>
  <c r="F806" i="3"/>
  <c r="P806" i="3" s="1"/>
  <c r="G806" i="3"/>
  <c r="Q806" i="3" s="1"/>
  <c r="H806" i="3"/>
  <c r="R806" i="3" s="1"/>
  <c r="I806" i="3"/>
  <c r="S806" i="3" s="1"/>
  <c r="C807" i="3"/>
  <c r="M807" i="3" s="1"/>
  <c r="D807" i="3"/>
  <c r="N807" i="3" s="1"/>
  <c r="E807" i="3"/>
  <c r="O807" i="3" s="1"/>
  <c r="F807" i="3"/>
  <c r="P807" i="3" s="1"/>
  <c r="G807" i="3"/>
  <c r="Q807" i="3" s="1"/>
  <c r="H807" i="3"/>
  <c r="R807" i="3" s="1"/>
  <c r="I807" i="3"/>
  <c r="S807" i="3" s="1"/>
  <c r="C808" i="3"/>
  <c r="M808" i="3" s="1"/>
  <c r="D808" i="3"/>
  <c r="N808" i="3" s="1"/>
  <c r="E808" i="3"/>
  <c r="O808" i="3" s="1"/>
  <c r="F808" i="3"/>
  <c r="P808" i="3" s="1"/>
  <c r="G808" i="3"/>
  <c r="Q808" i="3" s="1"/>
  <c r="H808" i="3"/>
  <c r="R808" i="3" s="1"/>
  <c r="I808" i="3"/>
  <c r="S808" i="3" s="1"/>
  <c r="C809" i="3"/>
  <c r="M809" i="3" s="1"/>
  <c r="D809" i="3"/>
  <c r="N809" i="3" s="1"/>
  <c r="E809" i="3"/>
  <c r="O809" i="3" s="1"/>
  <c r="F809" i="3"/>
  <c r="P809" i="3" s="1"/>
  <c r="G809" i="3"/>
  <c r="Q809" i="3" s="1"/>
  <c r="H809" i="3"/>
  <c r="R809" i="3" s="1"/>
  <c r="I809" i="3"/>
  <c r="S809" i="3" s="1"/>
  <c r="C810" i="3"/>
  <c r="M810" i="3" s="1"/>
  <c r="D810" i="3"/>
  <c r="N810" i="3" s="1"/>
  <c r="E810" i="3"/>
  <c r="O810" i="3" s="1"/>
  <c r="F810" i="3"/>
  <c r="P810" i="3" s="1"/>
  <c r="G810" i="3"/>
  <c r="Q810" i="3" s="1"/>
  <c r="H810" i="3"/>
  <c r="R810" i="3" s="1"/>
  <c r="I810" i="3"/>
  <c r="S810" i="3" s="1"/>
  <c r="C811" i="3"/>
  <c r="M811" i="3" s="1"/>
  <c r="D811" i="3"/>
  <c r="N811" i="3" s="1"/>
  <c r="E811" i="3"/>
  <c r="O811" i="3" s="1"/>
  <c r="F811" i="3"/>
  <c r="P811" i="3" s="1"/>
  <c r="G811" i="3"/>
  <c r="Q811" i="3" s="1"/>
  <c r="H811" i="3"/>
  <c r="R811" i="3" s="1"/>
  <c r="I811" i="3"/>
  <c r="S811" i="3" s="1"/>
  <c r="C812" i="3"/>
  <c r="M812" i="3" s="1"/>
  <c r="D812" i="3"/>
  <c r="N812" i="3" s="1"/>
  <c r="E812" i="3"/>
  <c r="O812" i="3" s="1"/>
  <c r="F812" i="3"/>
  <c r="P812" i="3" s="1"/>
  <c r="G812" i="3"/>
  <c r="Q812" i="3" s="1"/>
  <c r="H812" i="3"/>
  <c r="R812" i="3" s="1"/>
  <c r="I812" i="3"/>
  <c r="S812" i="3" s="1"/>
  <c r="C813" i="3"/>
  <c r="M813" i="3" s="1"/>
  <c r="D813" i="3"/>
  <c r="N813" i="3" s="1"/>
  <c r="E813" i="3"/>
  <c r="O813" i="3" s="1"/>
  <c r="F813" i="3"/>
  <c r="P813" i="3" s="1"/>
  <c r="G813" i="3"/>
  <c r="Q813" i="3" s="1"/>
  <c r="H813" i="3"/>
  <c r="R813" i="3" s="1"/>
  <c r="I813" i="3"/>
  <c r="S813" i="3" s="1"/>
  <c r="C814" i="3"/>
  <c r="M814" i="3" s="1"/>
  <c r="D814" i="3"/>
  <c r="N814" i="3" s="1"/>
  <c r="E814" i="3"/>
  <c r="O814" i="3" s="1"/>
  <c r="F814" i="3"/>
  <c r="P814" i="3" s="1"/>
  <c r="G814" i="3"/>
  <c r="Q814" i="3" s="1"/>
  <c r="H814" i="3"/>
  <c r="R814" i="3" s="1"/>
  <c r="I814" i="3"/>
  <c r="S814" i="3" s="1"/>
  <c r="C815" i="3"/>
  <c r="M815" i="3" s="1"/>
  <c r="D815" i="3"/>
  <c r="N815" i="3" s="1"/>
  <c r="E815" i="3"/>
  <c r="O815" i="3" s="1"/>
  <c r="F815" i="3"/>
  <c r="P815" i="3" s="1"/>
  <c r="G815" i="3"/>
  <c r="Q815" i="3" s="1"/>
  <c r="H815" i="3"/>
  <c r="R815" i="3" s="1"/>
  <c r="I815" i="3"/>
  <c r="S815" i="3" s="1"/>
  <c r="C816" i="3"/>
  <c r="M816" i="3" s="1"/>
  <c r="D816" i="3"/>
  <c r="N816" i="3" s="1"/>
  <c r="E816" i="3"/>
  <c r="O816" i="3" s="1"/>
  <c r="F816" i="3"/>
  <c r="P816" i="3" s="1"/>
  <c r="G816" i="3"/>
  <c r="Q816" i="3" s="1"/>
  <c r="H816" i="3"/>
  <c r="R816" i="3" s="1"/>
  <c r="I816" i="3"/>
  <c r="S816" i="3" s="1"/>
  <c r="C817" i="3"/>
  <c r="M817" i="3" s="1"/>
  <c r="D817" i="3"/>
  <c r="N817" i="3" s="1"/>
  <c r="E817" i="3"/>
  <c r="O817" i="3" s="1"/>
  <c r="F817" i="3"/>
  <c r="P817" i="3" s="1"/>
  <c r="G817" i="3"/>
  <c r="Q817" i="3" s="1"/>
  <c r="H817" i="3"/>
  <c r="R817" i="3" s="1"/>
  <c r="I817" i="3"/>
  <c r="S817" i="3" s="1"/>
  <c r="C818" i="3"/>
  <c r="M818" i="3" s="1"/>
  <c r="D818" i="3"/>
  <c r="N818" i="3" s="1"/>
  <c r="E818" i="3"/>
  <c r="O818" i="3" s="1"/>
  <c r="F818" i="3"/>
  <c r="P818" i="3" s="1"/>
  <c r="G818" i="3"/>
  <c r="Q818" i="3" s="1"/>
  <c r="H818" i="3"/>
  <c r="R818" i="3" s="1"/>
  <c r="I818" i="3"/>
  <c r="S818" i="3" s="1"/>
  <c r="C819" i="3"/>
  <c r="M819" i="3" s="1"/>
  <c r="D819" i="3"/>
  <c r="N819" i="3" s="1"/>
  <c r="E819" i="3"/>
  <c r="O819" i="3" s="1"/>
  <c r="F819" i="3"/>
  <c r="P819" i="3" s="1"/>
  <c r="G819" i="3"/>
  <c r="Q819" i="3" s="1"/>
  <c r="H819" i="3"/>
  <c r="R819" i="3" s="1"/>
  <c r="I819" i="3"/>
  <c r="S819" i="3" s="1"/>
  <c r="C820" i="3"/>
  <c r="D820" i="3"/>
  <c r="N820" i="3" s="1"/>
  <c r="E820" i="3"/>
  <c r="O820" i="3" s="1"/>
  <c r="F820" i="3"/>
  <c r="P820" i="3" s="1"/>
  <c r="G820" i="3"/>
  <c r="Q820" i="3" s="1"/>
  <c r="H820" i="3"/>
  <c r="R820" i="3" s="1"/>
  <c r="I820" i="3"/>
  <c r="S820" i="3" s="1"/>
  <c r="C821" i="3"/>
  <c r="M821" i="3" s="1"/>
  <c r="D821" i="3"/>
  <c r="N821" i="3" s="1"/>
  <c r="E821" i="3"/>
  <c r="O821" i="3" s="1"/>
  <c r="F821" i="3"/>
  <c r="P821" i="3" s="1"/>
  <c r="G821" i="3"/>
  <c r="Q821" i="3" s="1"/>
  <c r="H821" i="3"/>
  <c r="R821" i="3" s="1"/>
  <c r="I821" i="3"/>
  <c r="S821" i="3" s="1"/>
  <c r="C822" i="3"/>
  <c r="D822" i="3"/>
  <c r="N822" i="3" s="1"/>
  <c r="E822" i="3"/>
  <c r="O822" i="3" s="1"/>
  <c r="F822" i="3"/>
  <c r="P822" i="3" s="1"/>
  <c r="G822" i="3"/>
  <c r="Q822" i="3" s="1"/>
  <c r="H822" i="3"/>
  <c r="R822" i="3" s="1"/>
  <c r="I822" i="3"/>
  <c r="S822" i="3" s="1"/>
  <c r="C823" i="3"/>
  <c r="M823" i="3" s="1"/>
  <c r="D823" i="3"/>
  <c r="N823" i="3" s="1"/>
  <c r="E823" i="3"/>
  <c r="O823" i="3" s="1"/>
  <c r="F823" i="3"/>
  <c r="P823" i="3" s="1"/>
  <c r="G823" i="3"/>
  <c r="Q823" i="3" s="1"/>
  <c r="H823" i="3"/>
  <c r="I823" i="3"/>
  <c r="S823" i="3" s="1"/>
  <c r="C824" i="3"/>
  <c r="D824" i="3"/>
  <c r="N824" i="3" s="1"/>
  <c r="E824" i="3"/>
  <c r="O824" i="3" s="1"/>
  <c r="F824" i="3"/>
  <c r="P824" i="3" s="1"/>
  <c r="G824" i="3"/>
  <c r="Q824" i="3" s="1"/>
  <c r="H824" i="3"/>
  <c r="R824" i="3" s="1"/>
  <c r="I824" i="3"/>
  <c r="S824" i="3" s="1"/>
  <c r="C825" i="3"/>
  <c r="M825" i="3" s="1"/>
  <c r="D825" i="3"/>
  <c r="N825" i="3" s="1"/>
  <c r="E825" i="3"/>
  <c r="O825" i="3" s="1"/>
  <c r="F825" i="3"/>
  <c r="P825" i="3" s="1"/>
  <c r="G825" i="3"/>
  <c r="Q825" i="3" s="1"/>
  <c r="H825" i="3"/>
  <c r="R825" i="3" s="1"/>
  <c r="I825" i="3"/>
  <c r="S825" i="3" s="1"/>
  <c r="C826" i="3"/>
  <c r="M826" i="3" s="1"/>
  <c r="D826" i="3"/>
  <c r="N826" i="3" s="1"/>
  <c r="E826" i="3"/>
  <c r="O826" i="3" s="1"/>
  <c r="F826" i="3"/>
  <c r="P826" i="3" s="1"/>
  <c r="G826" i="3"/>
  <c r="Q826" i="3" s="1"/>
  <c r="H826" i="3"/>
  <c r="R826" i="3" s="1"/>
  <c r="I826" i="3"/>
  <c r="S826" i="3" s="1"/>
  <c r="C827" i="3"/>
  <c r="M827" i="3" s="1"/>
  <c r="D827" i="3"/>
  <c r="N827" i="3" s="1"/>
  <c r="E827" i="3"/>
  <c r="O827" i="3" s="1"/>
  <c r="F827" i="3"/>
  <c r="P827" i="3" s="1"/>
  <c r="G827" i="3"/>
  <c r="Q827" i="3" s="1"/>
  <c r="H827" i="3"/>
  <c r="R827" i="3" s="1"/>
  <c r="I827" i="3"/>
  <c r="S827" i="3" s="1"/>
  <c r="C828" i="3"/>
  <c r="M828" i="3" s="1"/>
  <c r="D828" i="3"/>
  <c r="N828" i="3" s="1"/>
  <c r="E828" i="3"/>
  <c r="O828" i="3" s="1"/>
  <c r="F828" i="3"/>
  <c r="P828" i="3" s="1"/>
  <c r="G828" i="3"/>
  <c r="Q828" i="3" s="1"/>
  <c r="H828" i="3"/>
  <c r="R828" i="3" s="1"/>
  <c r="I828" i="3"/>
  <c r="S828" i="3" s="1"/>
  <c r="C829" i="3"/>
  <c r="M829" i="3" s="1"/>
  <c r="D829" i="3"/>
  <c r="N829" i="3" s="1"/>
  <c r="E829" i="3"/>
  <c r="O829" i="3" s="1"/>
  <c r="F829" i="3"/>
  <c r="P829" i="3" s="1"/>
  <c r="G829" i="3"/>
  <c r="Q829" i="3" s="1"/>
  <c r="H829" i="3"/>
  <c r="R829" i="3" s="1"/>
  <c r="I829" i="3"/>
  <c r="S829" i="3" s="1"/>
  <c r="C830" i="3"/>
  <c r="M830" i="3" s="1"/>
  <c r="D830" i="3"/>
  <c r="N830" i="3" s="1"/>
  <c r="E830" i="3"/>
  <c r="O830" i="3" s="1"/>
  <c r="F830" i="3"/>
  <c r="P830" i="3" s="1"/>
  <c r="G830" i="3"/>
  <c r="Q830" i="3" s="1"/>
  <c r="H830" i="3"/>
  <c r="R830" i="3" s="1"/>
  <c r="I830" i="3"/>
  <c r="S830" i="3" s="1"/>
  <c r="C831" i="3"/>
  <c r="M831" i="3" s="1"/>
  <c r="D831" i="3"/>
  <c r="N831" i="3" s="1"/>
  <c r="E831" i="3"/>
  <c r="O831" i="3" s="1"/>
  <c r="F831" i="3"/>
  <c r="P831" i="3" s="1"/>
  <c r="G831" i="3"/>
  <c r="Q831" i="3" s="1"/>
  <c r="H831" i="3"/>
  <c r="R831" i="3" s="1"/>
  <c r="I831" i="3"/>
  <c r="S831" i="3" s="1"/>
  <c r="C832" i="3"/>
  <c r="M832" i="3" s="1"/>
  <c r="D832" i="3"/>
  <c r="N832" i="3" s="1"/>
  <c r="E832" i="3"/>
  <c r="O832" i="3" s="1"/>
  <c r="F832" i="3"/>
  <c r="P832" i="3" s="1"/>
  <c r="G832" i="3"/>
  <c r="Q832" i="3" s="1"/>
  <c r="H832" i="3"/>
  <c r="R832" i="3" s="1"/>
  <c r="I832" i="3"/>
  <c r="S832" i="3" s="1"/>
  <c r="C833" i="3"/>
  <c r="M833" i="3" s="1"/>
  <c r="D833" i="3"/>
  <c r="N833" i="3" s="1"/>
  <c r="E833" i="3"/>
  <c r="O833" i="3" s="1"/>
  <c r="F833" i="3"/>
  <c r="P833" i="3" s="1"/>
  <c r="G833" i="3"/>
  <c r="Q833" i="3" s="1"/>
  <c r="H833" i="3"/>
  <c r="R833" i="3" s="1"/>
  <c r="I833" i="3"/>
  <c r="S833" i="3" s="1"/>
  <c r="C834" i="3"/>
  <c r="M834" i="3" s="1"/>
  <c r="D834" i="3"/>
  <c r="N834" i="3" s="1"/>
  <c r="E834" i="3"/>
  <c r="O834" i="3" s="1"/>
  <c r="F834" i="3"/>
  <c r="P834" i="3" s="1"/>
  <c r="G834" i="3"/>
  <c r="Q834" i="3" s="1"/>
  <c r="H834" i="3"/>
  <c r="R834" i="3" s="1"/>
  <c r="I834" i="3"/>
  <c r="S834" i="3" s="1"/>
  <c r="C835" i="3"/>
  <c r="M835" i="3" s="1"/>
  <c r="D835" i="3"/>
  <c r="N835" i="3" s="1"/>
  <c r="E835" i="3"/>
  <c r="O835" i="3" s="1"/>
  <c r="F835" i="3"/>
  <c r="P835" i="3" s="1"/>
  <c r="G835" i="3"/>
  <c r="Q835" i="3" s="1"/>
  <c r="H835" i="3"/>
  <c r="R835" i="3" s="1"/>
  <c r="I835" i="3"/>
  <c r="S835" i="3" s="1"/>
  <c r="C836" i="3"/>
  <c r="M836" i="3" s="1"/>
  <c r="D836" i="3"/>
  <c r="N836" i="3" s="1"/>
  <c r="E836" i="3"/>
  <c r="O836" i="3" s="1"/>
  <c r="F836" i="3"/>
  <c r="P836" i="3" s="1"/>
  <c r="G836" i="3"/>
  <c r="Q836" i="3" s="1"/>
  <c r="H836" i="3"/>
  <c r="R836" i="3" s="1"/>
  <c r="I836" i="3"/>
  <c r="S836" i="3" s="1"/>
  <c r="C837" i="3"/>
  <c r="M837" i="3" s="1"/>
  <c r="D837" i="3"/>
  <c r="N837" i="3" s="1"/>
  <c r="E837" i="3"/>
  <c r="O837" i="3" s="1"/>
  <c r="F837" i="3"/>
  <c r="P837" i="3" s="1"/>
  <c r="G837" i="3"/>
  <c r="Q837" i="3" s="1"/>
  <c r="H837" i="3"/>
  <c r="R837" i="3" s="1"/>
  <c r="I837" i="3"/>
  <c r="S837" i="3" s="1"/>
  <c r="C838" i="3"/>
  <c r="M838" i="3" s="1"/>
  <c r="D838" i="3"/>
  <c r="N838" i="3" s="1"/>
  <c r="E838" i="3"/>
  <c r="O838" i="3" s="1"/>
  <c r="F838" i="3"/>
  <c r="P838" i="3" s="1"/>
  <c r="G838" i="3"/>
  <c r="Q838" i="3" s="1"/>
  <c r="H838" i="3"/>
  <c r="R838" i="3" s="1"/>
  <c r="I838" i="3"/>
  <c r="S838" i="3" s="1"/>
  <c r="C839" i="3"/>
  <c r="M839" i="3" s="1"/>
  <c r="D839" i="3"/>
  <c r="N839" i="3" s="1"/>
  <c r="E839" i="3"/>
  <c r="O839" i="3" s="1"/>
  <c r="F839" i="3"/>
  <c r="P839" i="3" s="1"/>
  <c r="G839" i="3"/>
  <c r="Q839" i="3" s="1"/>
  <c r="H839" i="3"/>
  <c r="R839" i="3" s="1"/>
  <c r="I839" i="3"/>
  <c r="S839" i="3" s="1"/>
  <c r="C840" i="3"/>
  <c r="M840" i="3" s="1"/>
  <c r="D840" i="3"/>
  <c r="N840" i="3" s="1"/>
  <c r="E840" i="3"/>
  <c r="O840" i="3" s="1"/>
  <c r="F840" i="3"/>
  <c r="P840" i="3" s="1"/>
  <c r="G840" i="3"/>
  <c r="Q840" i="3" s="1"/>
  <c r="H840" i="3"/>
  <c r="R840" i="3" s="1"/>
  <c r="I840" i="3"/>
  <c r="S840" i="3" s="1"/>
  <c r="C841" i="3"/>
  <c r="M841" i="3" s="1"/>
  <c r="D841" i="3"/>
  <c r="N841" i="3" s="1"/>
  <c r="E841" i="3"/>
  <c r="O841" i="3" s="1"/>
  <c r="F841" i="3"/>
  <c r="P841" i="3" s="1"/>
  <c r="G841" i="3"/>
  <c r="Q841" i="3" s="1"/>
  <c r="H841" i="3"/>
  <c r="R841" i="3" s="1"/>
  <c r="I841" i="3"/>
  <c r="S841" i="3" s="1"/>
  <c r="C842" i="3"/>
  <c r="M842" i="3" s="1"/>
  <c r="D842" i="3"/>
  <c r="N842" i="3" s="1"/>
  <c r="E842" i="3"/>
  <c r="O842" i="3" s="1"/>
  <c r="F842" i="3"/>
  <c r="P842" i="3" s="1"/>
  <c r="G842" i="3"/>
  <c r="H842" i="3"/>
  <c r="R842" i="3" s="1"/>
  <c r="I842" i="3"/>
  <c r="S842" i="3" s="1"/>
  <c r="C843" i="3"/>
  <c r="M843" i="3" s="1"/>
  <c r="D843" i="3"/>
  <c r="N843" i="3" s="1"/>
  <c r="E843" i="3"/>
  <c r="O843" i="3" s="1"/>
  <c r="F843" i="3"/>
  <c r="P843" i="3" s="1"/>
  <c r="G843" i="3"/>
  <c r="Q843" i="3" s="1"/>
  <c r="H843" i="3"/>
  <c r="R843" i="3" s="1"/>
  <c r="I843" i="3"/>
  <c r="S843" i="3" s="1"/>
  <c r="C844" i="3"/>
  <c r="M844" i="3" s="1"/>
  <c r="D844" i="3"/>
  <c r="N844" i="3" s="1"/>
  <c r="E844" i="3"/>
  <c r="O844" i="3" s="1"/>
  <c r="F844" i="3"/>
  <c r="P844" i="3" s="1"/>
  <c r="G844" i="3"/>
  <c r="Q844" i="3" s="1"/>
  <c r="H844" i="3"/>
  <c r="R844" i="3" s="1"/>
  <c r="I844" i="3"/>
  <c r="S844" i="3" s="1"/>
  <c r="C845" i="3"/>
  <c r="M845" i="3" s="1"/>
  <c r="D845" i="3"/>
  <c r="N845" i="3" s="1"/>
  <c r="E845" i="3"/>
  <c r="O845" i="3" s="1"/>
  <c r="F845" i="3"/>
  <c r="P845" i="3" s="1"/>
  <c r="G845" i="3"/>
  <c r="Q845" i="3" s="1"/>
  <c r="H845" i="3"/>
  <c r="R845" i="3" s="1"/>
  <c r="I845" i="3"/>
  <c r="S845" i="3" s="1"/>
  <c r="C846" i="3"/>
  <c r="D846" i="3"/>
  <c r="N846" i="3" s="1"/>
  <c r="E846" i="3"/>
  <c r="O846" i="3" s="1"/>
  <c r="F846" i="3"/>
  <c r="P846" i="3" s="1"/>
  <c r="G846" i="3"/>
  <c r="Q846" i="3" s="1"/>
  <c r="H846" i="3"/>
  <c r="R846" i="3" s="1"/>
  <c r="I846" i="3"/>
  <c r="S846" i="3" s="1"/>
  <c r="C847" i="3"/>
  <c r="M847" i="3" s="1"/>
  <c r="D847" i="3"/>
  <c r="N847" i="3" s="1"/>
  <c r="E847" i="3"/>
  <c r="O847" i="3" s="1"/>
  <c r="F847" i="3"/>
  <c r="P847" i="3" s="1"/>
  <c r="G847" i="3"/>
  <c r="Q847" i="3" s="1"/>
  <c r="H847" i="3"/>
  <c r="R847" i="3" s="1"/>
  <c r="I847" i="3"/>
  <c r="S847" i="3" s="1"/>
  <c r="C848" i="3"/>
  <c r="M848" i="3" s="1"/>
  <c r="D848" i="3"/>
  <c r="N848" i="3" s="1"/>
  <c r="E848" i="3"/>
  <c r="O848" i="3" s="1"/>
  <c r="F848" i="3"/>
  <c r="P848" i="3" s="1"/>
  <c r="G848" i="3"/>
  <c r="Q848" i="3" s="1"/>
  <c r="H848" i="3"/>
  <c r="R848" i="3" s="1"/>
  <c r="I848" i="3"/>
  <c r="S848" i="3" s="1"/>
  <c r="C849" i="3"/>
  <c r="M849" i="3" s="1"/>
  <c r="D849" i="3"/>
  <c r="N849" i="3" s="1"/>
  <c r="E849" i="3"/>
  <c r="O849" i="3" s="1"/>
  <c r="F849" i="3"/>
  <c r="P849" i="3" s="1"/>
  <c r="G849" i="3"/>
  <c r="Q849" i="3" s="1"/>
  <c r="H849" i="3"/>
  <c r="R849" i="3" s="1"/>
  <c r="I849" i="3"/>
  <c r="S849" i="3" s="1"/>
  <c r="C850" i="3"/>
  <c r="M850" i="3" s="1"/>
  <c r="D850" i="3"/>
  <c r="N850" i="3" s="1"/>
  <c r="E850" i="3"/>
  <c r="O850" i="3" s="1"/>
  <c r="F850" i="3"/>
  <c r="P850" i="3" s="1"/>
  <c r="G850" i="3"/>
  <c r="Q850" i="3" s="1"/>
  <c r="H850" i="3"/>
  <c r="R850" i="3" s="1"/>
  <c r="I850" i="3"/>
  <c r="S850" i="3" s="1"/>
  <c r="C851" i="3"/>
  <c r="M851" i="3" s="1"/>
  <c r="D851" i="3"/>
  <c r="N851" i="3" s="1"/>
  <c r="E851" i="3"/>
  <c r="O851" i="3" s="1"/>
  <c r="F851" i="3"/>
  <c r="P851" i="3" s="1"/>
  <c r="G851" i="3"/>
  <c r="Q851" i="3" s="1"/>
  <c r="H851" i="3"/>
  <c r="R851" i="3" s="1"/>
  <c r="I851" i="3"/>
  <c r="S851" i="3" s="1"/>
  <c r="C852" i="3"/>
  <c r="M852" i="3" s="1"/>
  <c r="D852" i="3"/>
  <c r="N852" i="3" s="1"/>
  <c r="E852" i="3"/>
  <c r="O852" i="3" s="1"/>
  <c r="F852" i="3"/>
  <c r="P852" i="3" s="1"/>
  <c r="G852" i="3"/>
  <c r="Q852" i="3" s="1"/>
  <c r="H852" i="3"/>
  <c r="R852" i="3" s="1"/>
  <c r="I852" i="3"/>
  <c r="C853" i="3"/>
  <c r="M853" i="3" s="1"/>
  <c r="D853" i="3"/>
  <c r="N853" i="3" s="1"/>
  <c r="E853" i="3"/>
  <c r="O853" i="3" s="1"/>
  <c r="F853" i="3"/>
  <c r="P853" i="3" s="1"/>
  <c r="G853" i="3"/>
  <c r="Q853" i="3" s="1"/>
  <c r="H853" i="3"/>
  <c r="R853" i="3" s="1"/>
  <c r="I853" i="3"/>
  <c r="S853" i="3" s="1"/>
  <c r="C854" i="3"/>
  <c r="M854" i="3" s="1"/>
  <c r="D854" i="3"/>
  <c r="N854" i="3" s="1"/>
  <c r="E854" i="3"/>
  <c r="O854" i="3" s="1"/>
  <c r="F854" i="3"/>
  <c r="P854" i="3" s="1"/>
  <c r="G854" i="3"/>
  <c r="Q854" i="3" s="1"/>
  <c r="H854" i="3"/>
  <c r="R854" i="3" s="1"/>
  <c r="I854" i="3"/>
  <c r="S854" i="3" s="1"/>
  <c r="C855" i="3"/>
  <c r="M855" i="3" s="1"/>
  <c r="D855" i="3"/>
  <c r="N855" i="3" s="1"/>
  <c r="E855" i="3"/>
  <c r="O855" i="3" s="1"/>
  <c r="F855" i="3"/>
  <c r="P855" i="3" s="1"/>
  <c r="G855" i="3"/>
  <c r="Q855" i="3" s="1"/>
  <c r="H855" i="3"/>
  <c r="R855" i="3" s="1"/>
  <c r="I855" i="3"/>
  <c r="S855" i="3" s="1"/>
  <c r="C856" i="3"/>
  <c r="M856" i="3" s="1"/>
  <c r="D856" i="3"/>
  <c r="N856" i="3" s="1"/>
  <c r="E856" i="3"/>
  <c r="O856" i="3" s="1"/>
  <c r="F856" i="3"/>
  <c r="P856" i="3" s="1"/>
  <c r="G856" i="3"/>
  <c r="Q856" i="3" s="1"/>
  <c r="H856" i="3"/>
  <c r="R856" i="3" s="1"/>
  <c r="I856" i="3"/>
  <c r="S856" i="3" s="1"/>
  <c r="C857" i="3"/>
  <c r="M857" i="3" s="1"/>
  <c r="D857" i="3"/>
  <c r="N857" i="3" s="1"/>
  <c r="E857" i="3"/>
  <c r="O857" i="3" s="1"/>
  <c r="F857" i="3"/>
  <c r="P857" i="3" s="1"/>
  <c r="G857" i="3"/>
  <c r="Q857" i="3" s="1"/>
  <c r="H857" i="3"/>
  <c r="R857" i="3" s="1"/>
  <c r="I857" i="3"/>
  <c r="S857" i="3" s="1"/>
  <c r="C858" i="3"/>
  <c r="M858" i="3" s="1"/>
  <c r="D858" i="3"/>
  <c r="N858" i="3" s="1"/>
  <c r="E858" i="3"/>
  <c r="O858" i="3" s="1"/>
  <c r="F858" i="3"/>
  <c r="P858" i="3" s="1"/>
  <c r="G858" i="3"/>
  <c r="Q858" i="3" s="1"/>
  <c r="H858" i="3"/>
  <c r="R858" i="3" s="1"/>
  <c r="I858" i="3"/>
  <c r="S858" i="3" s="1"/>
  <c r="C859" i="3"/>
  <c r="M859" i="3" s="1"/>
  <c r="D859" i="3"/>
  <c r="N859" i="3" s="1"/>
  <c r="E859" i="3"/>
  <c r="O859" i="3" s="1"/>
  <c r="F859" i="3"/>
  <c r="P859" i="3" s="1"/>
  <c r="G859" i="3"/>
  <c r="Q859" i="3" s="1"/>
  <c r="H859" i="3"/>
  <c r="R859" i="3" s="1"/>
  <c r="I859" i="3"/>
  <c r="S859" i="3" s="1"/>
  <c r="C860" i="3"/>
  <c r="M860" i="3" s="1"/>
  <c r="D860" i="3"/>
  <c r="N860" i="3" s="1"/>
  <c r="E860" i="3"/>
  <c r="O860" i="3" s="1"/>
  <c r="F860" i="3"/>
  <c r="P860" i="3" s="1"/>
  <c r="G860" i="3"/>
  <c r="Q860" i="3" s="1"/>
  <c r="H860" i="3"/>
  <c r="R860" i="3" s="1"/>
  <c r="I860" i="3"/>
  <c r="S860" i="3" s="1"/>
  <c r="C861" i="3"/>
  <c r="M861" i="3" s="1"/>
  <c r="D861" i="3"/>
  <c r="N861" i="3" s="1"/>
  <c r="E861" i="3"/>
  <c r="O861" i="3" s="1"/>
  <c r="F861" i="3"/>
  <c r="P861" i="3" s="1"/>
  <c r="G861" i="3"/>
  <c r="Q861" i="3" s="1"/>
  <c r="H861" i="3"/>
  <c r="R861" i="3" s="1"/>
  <c r="I861" i="3"/>
  <c r="S861" i="3" s="1"/>
  <c r="C862" i="3"/>
  <c r="M862" i="3" s="1"/>
  <c r="D862" i="3"/>
  <c r="N862" i="3" s="1"/>
  <c r="E862" i="3"/>
  <c r="O862" i="3" s="1"/>
  <c r="F862" i="3"/>
  <c r="P862" i="3" s="1"/>
  <c r="G862" i="3"/>
  <c r="Q862" i="3" s="1"/>
  <c r="H862" i="3"/>
  <c r="R862" i="3" s="1"/>
  <c r="I862" i="3"/>
  <c r="S862" i="3" s="1"/>
  <c r="C863" i="3"/>
  <c r="M863" i="3" s="1"/>
  <c r="D863" i="3"/>
  <c r="N863" i="3" s="1"/>
  <c r="E863" i="3"/>
  <c r="O863" i="3" s="1"/>
  <c r="F863" i="3"/>
  <c r="P863" i="3" s="1"/>
  <c r="G863" i="3"/>
  <c r="Q863" i="3" s="1"/>
  <c r="H863" i="3"/>
  <c r="R863" i="3" s="1"/>
  <c r="I863" i="3"/>
  <c r="S863" i="3" s="1"/>
  <c r="C864" i="3"/>
  <c r="M864" i="3" s="1"/>
  <c r="D864" i="3"/>
  <c r="N864" i="3" s="1"/>
  <c r="E864" i="3"/>
  <c r="O864" i="3" s="1"/>
  <c r="F864" i="3"/>
  <c r="P864" i="3" s="1"/>
  <c r="G864" i="3"/>
  <c r="Q864" i="3" s="1"/>
  <c r="H864" i="3"/>
  <c r="R864" i="3" s="1"/>
  <c r="I864" i="3"/>
  <c r="S864" i="3" s="1"/>
  <c r="C865" i="3"/>
  <c r="M865" i="3" s="1"/>
  <c r="D865" i="3"/>
  <c r="N865" i="3" s="1"/>
  <c r="E865" i="3"/>
  <c r="O865" i="3" s="1"/>
  <c r="F865" i="3"/>
  <c r="P865" i="3" s="1"/>
  <c r="G865" i="3"/>
  <c r="Q865" i="3" s="1"/>
  <c r="H865" i="3"/>
  <c r="R865" i="3" s="1"/>
  <c r="I865" i="3"/>
  <c r="S865" i="3" s="1"/>
  <c r="C866" i="3"/>
  <c r="M866" i="3" s="1"/>
  <c r="D866" i="3"/>
  <c r="N866" i="3" s="1"/>
  <c r="E866" i="3"/>
  <c r="O866" i="3" s="1"/>
  <c r="F866" i="3"/>
  <c r="P866" i="3" s="1"/>
  <c r="G866" i="3"/>
  <c r="Q866" i="3" s="1"/>
  <c r="H866" i="3"/>
  <c r="R866" i="3" s="1"/>
  <c r="I866" i="3"/>
  <c r="S866" i="3" s="1"/>
  <c r="C867" i="3"/>
  <c r="M867" i="3" s="1"/>
  <c r="D867" i="3"/>
  <c r="N867" i="3" s="1"/>
  <c r="E867" i="3"/>
  <c r="O867" i="3" s="1"/>
  <c r="F867" i="3"/>
  <c r="P867" i="3" s="1"/>
  <c r="G867" i="3"/>
  <c r="Q867" i="3" s="1"/>
  <c r="H867" i="3"/>
  <c r="R867" i="3" s="1"/>
  <c r="I867" i="3"/>
  <c r="S867" i="3" s="1"/>
  <c r="C868" i="3"/>
  <c r="M868" i="3" s="1"/>
  <c r="D868" i="3"/>
  <c r="N868" i="3" s="1"/>
  <c r="E868" i="3"/>
  <c r="O868" i="3" s="1"/>
  <c r="F868" i="3"/>
  <c r="P868" i="3" s="1"/>
  <c r="G868" i="3"/>
  <c r="Q868" i="3" s="1"/>
  <c r="H868" i="3"/>
  <c r="R868" i="3" s="1"/>
  <c r="I868" i="3"/>
  <c r="S868" i="3" s="1"/>
  <c r="C869" i="3"/>
  <c r="M869" i="3" s="1"/>
  <c r="D869" i="3"/>
  <c r="N869" i="3" s="1"/>
  <c r="E869" i="3"/>
  <c r="O869" i="3" s="1"/>
  <c r="F869" i="3"/>
  <c r="P869" i="3" s="1"/>
  <c r="G869" i="3"/>
  <c r="Q869" i="3" s="1"/>
  <c r="H869" i="3"/>
  <c r="R869" i="3" s="1"/>
  <c r="I869" i="3"/>
  <c r="C870" i="3"/>
  <c r="M870" i="3" s="1"/>
  <c r="D870" i="3"/>
  <c r="N870" i="3" s="1"/>
  <c r="E870" i="3"/>
  <c r="O870" i="3" s="1"/>
  <c r="F870" i="3"/>
  <c r="P870" i="3" s="1"/>
  <c r="G870" i="3"/>
  <c r="Q870" i="3" s="1"/>
  <c r="H870" i="3"/>
  <c r="R870" i="3" s="1"/>
  <c r="I870" i="3"/>
  <c r="S870" i="3" s="1"/>
  <c r="C871" i="3"/>
  <c r="M871" i="3" s="1"/>
  <c r="D871" i="3"/>
  <c r="N871" i="3" s="1"/>
  <c r="E871" i="3"/>
  <c r="O871" i="3" s="1"/>
  <c r="F871" i="3"/>
  <c r="P871" i="3" s="1"/>
  <c r="G871" i="3"/>
  <c r="Q871" i="3" s="1"/>
  <c r="H871" i="3"/>
  <c r="R871" i="3" s="1"/>
  <c r="I871" i="3"/>
  <c r="S871" i="3" s="1"/>
  <c r="C872" i="3"/>
  <c r="M872" i="3" s="1"/>
  <c r="D872" i="3"/>
  <c r="N872" i="3" s="1"/>
  <c r="E872" i="3"/>
  <c r="O872" i="3" s="1"/>
  <c r="F872" i="3"/>
  <c r="P872" i="3" s="1"/>
  <c r="G872" i="3"/>
  <c r="Q872" i="3" s="1"/>
  <c r="H872" i="3"/>
  <c r="R872" i="3" s="1"/>
  <c r="I872" i="3"/>
  <c r="S872" i="3" s="1"/>
  <c r="C873" i="3"/>
  <c r="M873" i="3" s="1"/>
  <c r="D873" i="3"/>
  <c r="N873" i="3" s="1"/>
  <c r="E873" i="3"/>
  <c r="O873" i="3" s="1"/>
  <c r="F873" i="3"/>
  <c r="P873" i="3" s="1"/>
  <c r="G873" i="3"/>
  <c r="Q873" i="3" s="1"/>
  <c r="H873" i="3"/>
  <c r="R873" i="3" s="1"/>
  <c r="I873" i="3"/>
  <c r="S873" i="3" s="1"/>
  <c r="C874" i="3"/>
  <c r="M874" i="3" s="1"/>
  <c r="D874" i="3"/>
  <c r="N874" i="3" s="1"/>
  <c r="E874" i="3"/>
  <c r="O874" i="3" s="1"/>
  <c r="F874" i="3"/>
  <c r="P874" i="3" s="1"/>
  <c r="G874" i="3"/>
  <c r="Q874" i="3" s="1"/>
  <c r="H874" i="3"/>
  <c r="R874" i="3" s="1"/>
  <c r="I874" i="3"/>
  <c r="S874" i="3" s="1"/>
  <c r="C875" i="3"/>
  <c r="M875" i="3" s="1"/>
  <c r="D875" i="3"/>
  <c r="N875" i="3" s="1"/>
  <c r="E875" i="3"/>
  <c r="O875" i="3" s="1"/>
  <c r="F875" i="3"/>
  <c r="P875" i="3" s="1"/>
  <c r="G875" i="3"/>
  <c r="Q875" i="3" s="1"/>
  <c r="H875" i="3"/>
  <c r="R875" i="3" s="1"/>
  <c r="I875" i="3"/>
  <c r="S875" i="3" s="1"/>
  <c r="C876" i="3"/>
  <c r="M876" i="3" s="1"/>
  <c r="D876" i="3"/>
  <c r="N876" i="3" s="1"/>
  <c r="E876" i="3"/>
  <c r="O876" i="3" s="1"/>
  <c r="F876" i="3"/>
  <c r="P876" i="3" s="1"/>
  <c r="G876" i="3"/>
  <c r="Q876" i="3" s="1"/>
  <c r="H876" i="3"/>
  <c r="R876" i="3" s="1"/>
  <c r="I876" i="3"/>
  <c r="S876" i="3" s="1"/>
  <c r="C877" i="3"/>
  <c r="M877" i="3" s="1"/>
  <c r="D877" i="3"/>
  <c r="N877" i="3" s="1"/>
  <c r="E877" i="3"/>
  <c r="O877" i="3" s="1"/>
  <c r="F877" i="3"/>
  <c r="P877" i="3" s="1"/>
  <c r="G877" i="3"/>
  <c r="Q877" i="3" s="1"/>
  <c r="H877" i="3"/>
  <c r="R877" i="3" s="1"/>
  <c r="I877" i="3"/>
  <c r="S877" i="3" s="1"/>
  <c r="C878" i="3"/>
  <c r="M878" i="3" s="1"/>
  <c r="D878" i="3"/>
  <c r="N878" i="3" s="1"/>
  <c r="E878" i="3"/>
  <c r="O878" i="3" s="1"/>
  <c r="F878" i="3"/>
  <c r="P878" i="3" s="1"/>
  <c r="G878" i="3"/>
  <c r="Q878" i="3" s="1"/>
  <c r="H878" i="3"/>
  <c r="R878" i="3" s="1"/>
  <c r="I878" i="3"/>
  <c r="S878" i="3" s="1"/>
  <c r="C879" i="3"/>
  <c r="M879" i="3" s="1"/>
  <c r="D879" i="3"/>
  <c r="N879" i="3" s="1"/>
  <c r="E879" i="3"/>
  <c r="O879" i="3" s="1"/>
  <c r="F879" i="3"/>
  <c r="P879" i="3" s="1"/>
  <c r="G879" i="3"/>
  <c r="Q879" i="3" s="1"/>
  <c r="H879" i="3"/>
  <c r="R879" i="3" s="1"/>
  <c r="I879" i="3"/>
  <c r="S879" i="3" s="1"/>
  <c r="C880" i="3"/>
  <c r="M880" i="3" s="1"/>
  <c r="D880" i="3"/>
  <c r="N880" i="3" s="1"/>
  <c r="E880" i="3"/>
  <c r="F880" i="3"/>
  <c r="P880" i="3" s="1"/>
  <c r="G880" i="3"/>
  <c r="Q880" i="3" s="1"/>
  <c r="H880" i="3"/>
  <c r="R880" i="3" s="1"/>
  <c r="I880" i="3"/>
  <c r="S880" i="3" s="1"/>
  <c r="C881" i="3"/>
  <c r="M881" i="3" s="1"/>
  <c r="D881" i="3"/>
  <c r="N881" i="3" s="1"/>
  <c r="E881" i="3"/>
  <c r="O881" i="3" s="1"/>
  <c r="F881" i="3"/>
  <c r="P881" i="3" s="1"/>
  <c r="G881" i="3"/>
  <c r="Q881" i="3" s="1"/>
  <c r="H881" i="3"/>
  <c r="R881" i="3" s="1"/>
  <c r="I881" i="3"/>
  <c r="S881" i="3" s="1"/>
  <c r="C882" i="3"/>
  <c r="D882" i="3"/>
  <c r="N882" i="3" s="1"/>
  <c r="E882" i="3"/>
  <c r="O882" i="3" s="1"/>
  <c r="F882" i="3"/>
  <c r="P882" i="3" s="1"/>
  <c r="G882" i="3"/>
  <c r="Q882" i="3" s="1"/>
  <c r="H882" i="3"/>
  <c r="R882" i="3" s="1"/>
  <c r="I882" i="3"/>
  <c r="S882" i="3" s="1"/>
  <c r="C883" i="3"/>
  <c r="M883" i="3" s="1"/>
  <c r="D883" i="3"/>
  <c r="N883" i="3" s="1"/>
  <c r="E883" i="3"/>
  <c r="O883" i="3" s="1"/>
  <c r="F883" i="3"/>
  <c r="P883" i="3" s="1"/>
  <c r="G883" i="3"/>
  <c r="Q883" i="3" s="1"/>
  <c r="H883" i="3"/>
  <c r="I883" i="3"/>
  <c r="S883" i="3" s="1"/>
  <c r="C884" i="3"/>
  <c r="M884" i="3" s="1"/>
  <c r="D884" i="3"/>
  <c r="N884" i="3" s="1"/>
  <c r="E884" i="3"/>
  <c r="O884" i="3" s="1"/>
  <c r="F884" i="3"/>
  <c r="P884" i="3" s="1"/>
  <c r="G884" i="3"/>
  <c r="Q884" i="3" s="1"/>
  <c r="H884" i="3"/>
  <c r="R884" i="3" s="1"/>
  <c r="I884" i="3"/>
  <c r="S884" i="3" s="1"/>
  <c r="C885" i="3"/>
  <c r="M885" i="3" s="1"/>
  <c r="D885" i="3"/>
  <c r="N885" i="3" s="1"/>
  <c r="E885" i="3"/>
  <c r="O885" i="3" s="1"/>
  <c r="F885" i="3"/>
  <c r="P885" i="3" s="1"/>
  <c r="G885" i="3"/>
  <c r="Q885" i="3" s="1"/>
  <c r="H885" i="3"/>
  <c r="R885" i="3" s="1"/>
  <c r="I885" i="3"/>
  <c r="S885" i="3" s="1"/>
  <c r="C886" i="3"/>
  <c r="M886" i="3" s="1"/>
  <c r="D886" i="3"/>
  <c r="N886" i="3" s="1"/>
  <c r="E886" i="3"/>
  <c r="O886" i="3" s="1"/>
  <c r="F886" i="3"/>
  <c r="P886" i="3" s="1"/>
  <c r="G886" i="3"/>
  <c r="Q886" i="3" s="1"/>
  <c r="H886" i="3"/>
  <c r="R886" i="3" s="1"/>
  <c r="I886" i="3"/>
  <c r="S886" i="3" s="1"/>
  <c r="C887" i="3"/>
  <c r="D887" i="3"/>
  <c r="N887" i="3" s="1"/>
  <c r="E887" i="3"/>
  <c r="O887" i="3" s="1"/>
  <c r="F887" i="3"/>
  <c r="P887" i="3" s="1"/>
  <c r="G887" i="3"/>
  <c r="Q887" i="3" s="1"/>
  <c r="H887" i="3"/>
  <c r="R887" i="3" s="1"/>
  <c r="I887" i="3"/>
  <c r="S887" i="3" s="1"/>
  <c r="C888" i="3"/>
  <c r="M888" i="3" s="1"/>
  <c r="D888" i="3"/>
  <c r="N888" i="3" s="1"/>
  <c r="E888" i="3"/>
  <c r="O888" i="3" s="1"/>
  <c r="F888" i="3"/>
  <c r="P888" i="3" s="1"/>
  <c r="G888" i="3"/>
  <c r="Q888" i="3" s="1"/>
  <c r="H888" i="3"/>
  <c r="R888" i="3" s="1"/>
  <c r="I888" i="3"/>
  <c r="S888" i="3" s="1"/>
  <c r="C889" i="3"/>
  <c r="M889" i="3" s="1"/>
  <c r="D889" i="3"/>
  <c r="N889" i="3" s="1"/>
  <c r="E889" i="3"/>
  <c r="O889" i="3" s="1"/>
  <c r="F889" i="3"/>
  <c r="P889" i="3" s="1"/>
  <c r="G889" i="3"/>
  <c r="Q889" i="3" s="1"/>
  <c r="H889" i="3"/>
  <c r="R889" i="3" s="1"/>
  <c r="I889" i="3"/>
  <c r="S889" i="3" s="1"/>
  <c r="C890" i="3"/>
  <c r="M890" i="3" s="1"/>
  <c r="D890" i="3"/>
  <c r="N890" i="3" s="1"/>
  <c r="E890" i="3"/>
  <c r="O890" i="3" s="1"/>
  <c r="F890" i="3"/>
  <c r="P890" i="3" s="1"/>
  <c r="G890" i="3"/>
  <c r="Q890" i="3" s="1"/>
  <c r="H890" i="3"/>
  <c r="R890" i="3" s="1"/>
  <c r="I890" i="3"/>
  <c r="S890" i="3" s="1"/>
  <c r="C891" i="3"/>
  <c r="M891" i="3" s="1"/>
  <c r="D891" i="3"/>
  <c r="N891" i="3" s="1"/>
  <c r="E891" i="3"/>
  <c r="O891" i="3" s="1"/>
  <c r="F891" i="3"/>
  <c r="P891" i="3" s="1"/>
  <c r="G891" i="3"/>
  <c r="Q891" i="3" s="1"/>
  <c r="H891" i="3"/>
  <c r="R891" i="3" s="1"/>
  <c r="I891" i="3"/>
  <c r="S891" i="3" s="1"/>
  <c r="C892" i="3"/>
  <c r="M892" i="3" s="1"/>
  <c r="D892" i="3"/>
  <c r="N892" i="3" s="1"/>
  <c r="E892" i="3"/>
  <c r="O892" i="3" s="1"/>
  <c r="F892" i="3"/>
  <c r="P892" i="3" s="1"/>
  <c r="G892" i="3"/>
  <c r="Q892" i="3" s="1"/>
  <c r="H892" i="3"/>
  <c r="R892" i="3" s="1"/>
  <c r="I892" i="3"/>
  <c r="S892" i="3" s="1"/>
  <c r="C893" i="3"/>
  <c r="M893" i="3" s="1"/>
  <c r="D893" i="3"/>
  <c r="N893" i="3" s="1"/>
  <c r="E893" i="3"/>
  <c r="O893" i="3" s="1"/>
  <c r="F893" i="3"/>
  <c r="P893" i="3" s="1"/>
  <c r="G893" i="3"/>
  <c r="Q893" i="3" s="1"/>
  <c r="H893" i="3"/>
  <c r="R893" i="3" s="1"/>
  <c r="I893" i="3"/>
  <c r="S893" i="3" s="1"/>
  <c r="C894" i="3"/>
  <c r="M894" i="3" s="1"/>
  <c r="D894" i="3"/>
  <c r="N894" i="3" s="1"/>
  <c r="E894" i="3"/>
  <c r="O894" i="3" s="1"/>
  <c r="F894" i="3"/>
  <c r="P894" i="3" s="1"/>
  <c r="G894" i="3"/>
  <c r="Q894" i="3" s="1"/>
  <c r="H894" i="3"/>
  <c r="R894" i="3" s="1"/>
  <c r="I894" i="3"/>
  <c r="S894" i="3" s="1"/>
  <c r="C895" i="3"/>
  <c r="M895" i="3" s="1"/>
  <c r="D895" i="3"/>
  <c r="N895" i="3" s="1"/>
  <c r="E895" i="3"/>
  <c r="O895" i="3" s="1"/>
  <c r="F895" i="3"/>
  <c r="P895" i="3" s="1"/>
  <c r="G895" i="3"/>
  <c r="Q895" i="3" s="1"/>
  <c r="H895" i="3"/>
  <c r="R895" i="3" s="1"/>
  <c r="I895" i="3"/>
  <c r="S895" i="3" s="1"/>
  <c r="C896" i="3"/>
  <c r="D896" i="3"/>
  <c r="N896" i="3" s="1"/>
  <c r="E896" i="3"/>
  <c r="O896" i="3" s="1"/>
  <c r="F896" i="3"/>
  <c r="P896" i="3" s="1"/>
  <c r="G896" i="3"/>
  <c r="Q896" i="3" s="1"/>
  <c r="H896" i="3"/>
  <c r="R896" i="3" s="1"/>
  <c r="I896" i="3"/>
  <c r="S896" i="3" s="1"/>
  <c r="C897" i="3"/>
  <c r="D897" i="3"/>
  <c r="N897" i="3" s="1"/>
  <c r="E897" i="3"/>
  <c r="O897" i="3" s="1"/>
  <c r="F897" i="3"/>
  <c r="P897" i="3" s="1"/>
  <c r="G897" i="3"/>
  <c r="Q897" i="3" s="1"/>
  <c r="H897" i="3"/>
  <c r="R897" i="3" s="1"/>
  <c r="I897" i="3"/>
  <c r="S897" i="3" s="1"/>
  <c r="C898" i="3"/>
  <c r="D898" i="3"/>
  <c r="N898" i="3" s="1"/>
  <c r="E898" i="3"/>
  <c r="O898" i="3" s="1"/>
  <c r="F898" i="3"/>
  <c r="P898" i="3" s="1"/>
  <c r="G898" i="3"/>
  <c r="Q898" i="3" s="1"/>
  <c r="H898" i="3"/>
  <c r="R898" i="3" s="1"/>
  <c r="I898" i="3"/>
  <c r="S898" i="3" s="1"/>
  <c r="C899" i="3"/>
  <c r="D899" i="3"/>
  <c r="N899" i="3" s="1"/>
  <c r="E899" i="3"/>
  <c r="O899" i="3" s="1"/>
  <c r="F899" i="3"/>
  <c r="P899" i="3" s="1"/>
  <c r="G899" i="3"/>
  <c r="Q899" i="3" s="1"/>
  <c r="H899" i="3"/>
  <c r="R899" i="3" s="1"/>
  <c r="I899" i="3"/>
  <c r="S899" i="3" s="1"/>
  <c r="C900" i="3"/>
  <c r="D900" i="3"/>
  <c r="N900" i="3" s="1"/>
  <c r="E900" i="3"/>
  <c r="O900" i="3" s="1"/>
  <c r="F900" i="3"/>
  <c r="P900" i="3" s="1"/>
  <c r="G900" i="3"/>
  <c r="Q900" i="3" s="1"/>
  <c r="H900" i="3"/>
  <c r="R900" i="3" s="1"/>
  <c r="I900" i="3"/>
  <c r="S900" i="3" s="1"/>
  <c r="C901" i="3"/>
  <c r="D901" i="3"/>
  <c r="N901" i="3" s="1"/>
  <c r="E901" i="3"/>
  <c r="O901" i="3" s="1"/>
  <c r="F901" i="3"/>
  <c r="P901" i="3" s="1"/>
  <c r="G901" i="3"/>
  <c r="Q901" i="3" s="1"/>
  <c r="H901" i="3"/>
  <c r="R901" i="3" s="1"/>
  <c r="I901" i="3"/>
  <c r="S901" i="3" s="1"/>
  <c r="C902" i="3"/>
  <c r="D902" i="3"/>
  <c r="N902" i="3" s="1"/>
  <c r="E902" i="3"/>
  <c r="O902" i="3" s="1"/>
  <c r="F902" i="3"/>
  <c r="P902" i="3" s="1"/>
  <c r="G902" i="3"/>
  <c r="Q902" i="3" s="1"/>
  <c r="H902" i="3"/>
  <c r="R902" i="3" s="1"/>
  <c r="I902" i="3"/>
  <c r="S902" i="3" s="1"/>
  <c r="C903" i="3"/>
  <c r="D903" i="3"/>
  <c r="N903" i="3" s="1"/>
  <c r="E903" i="3"/>
  <c r="F903" i="3"/>
  <c r="P903" i="3" s="1"/>
  <c r="G903" i="3"/>
  <c r="Q903" i="3" s="1"/>
  <c r="H903" i="3"/>
  <c r="R903" i="3" s="1"/>
  <c r="I903" i="3"/>
  <c r="S903" i="3" s="1"/>
  <c r="C904" i="3"/>
  <c r="D904" i="3"/>
  <c r="N904" i="3" s="1"/>
  <c r="E904" i="3"/>
  <c r="O904" i="3" s="1"/>
  <c r="F904" i="3"/>
  <c r="P904" i="3" s="1"/>
  <c r="G904" i="3"/>
  <c r="Q904" i="3" s="1"/>
  <c r="H904" i="3"/>
  <c r="R904" i="3" s="1"/>
  <c r="I904" i="3"/>
  <c r="S904" i="3" s="1"/>
  <c r="C905" i="3"/>
  <c r="D905" i="3"/>
  <c r="N905" i="3" s="1"/>
  <c r="E905" i="3"/>
  <c r="O905" i="3" s="1"/>
  <c r="F905" i="3"/>
  <c r="P905" i="3" s="1"/>
  <c r="G905" i="3"/>
  <c r="Q905" i="3" s="1"/>
  <c r="H905" i="3"/>
  <c r="R905" i="3" s="1"/>
  <c r="I905" i="3"/>
  <c r="S905" i="3" s="1"/>
  <c r="C906" i="3"/>
  <c r="M906" i="3" s="1"/>
  <c r="D906" i="3"/>
  <c r="N906" i="3" s="1"/>
  <c r="E906" i="3"/>
  <c r="O906" i="3" s="1"/>
  <c r="F906" i="3"/>
  <c r="P906" i="3" s="1"/>
  <c r="G906" i="3"/>
  <c r="Q906" i="3" s="1"/>
  <c r="H906" i="3"/>
  <c r="R906" i="3" s="1"/>
  <c r="I906" i="3"/>
  <c r="S906" i="3" s="1"/>
  <c r="C907" i="3"/>
  <c r="M907" i="3" s="1"/>
  <c r="D907" i="3"/>
  <c r="N907" i="3" s="1"/>
  <c r="E907" i="3"/>
  <c r="O907" i="3" s="1"/>
  <c r="F907" i="3"/>
  <c r="P907" i="3" s="1"/>
  <c r="G907" i="3"/>
  <c r="Q907" i="3" s="1"/>
  <c r="H907" i="3"/>
  <c r="R907" i="3" s="1"/>
  <c r="I907" i="3"/>
  <c r="S907" i="3" s="1"/>
  <c r="C908" i="3"/>
  <c r="M908" i="3" s="1"/>
  <c r="D908" i="3"/>
  <c r="N908" i="3" s="1"/>
  <c r="E908" i="3"/>
  <c r="O908" i="3" s="1"/>
  <c r="F908" i="3"/>
  <c r="P908" i="3" s="1"/>
  <c r="G908" i="3"/>
  <c r="Q908" i="3" s="1"/>
  <c r="H908" i="3"/>
  <c r="R908" i="3" s="1"/>
  <c r="I908" i="3"/>
  <c r="S908" i="3" s="1"/>
  <c r="C909" i="3"/>
  <c r="M909" i="3" s="1"/>
  <c r="D909" i="3"/>
  <c r="N909" i="3" s="1"/>
  <c r="E909" i="3"/>
  <c r="F909" i="3"/>
  <c r="P909" i="3" s="1"/>
  <c r="G909" i="3"/>
  <c r="Q909" i="3" s="1"/>
  <c r="H909" i="3"/>
  <c r="R909" i="3" s="1"/>
  <c r="I909" i="3"/>
  <c r="C910" i="3"/>
  <c r="M910" i="3" s="1"/>
  <c r="D910" i="3"/>
  <c r="N910" i="3" s="1"/>
  <c r="E910" i="3"/>
  <c r="O910" i="3" s="1"/>
  <c r="F910" i="3"/>
  <c r="P910" i="3" s="1"/>
  <c r="G910" i="3"/>
  <c r="Q910" i="3" s="1"/>
  <c r="H910" i="3"/>
  <c r="R910" i="3" s="1"/>
  <c r="I910" i="3"/>
  <c r="S910" i="3" s="1"/>
  <c r="C911" i="3"/>
  <c r="M911" i="3" s="1"/>
  <c r="D911" i="3"/>
  <c r="N911" i="3" s="1"/>
  <c r="E911" i="3"/>
  <c r="O911" i="3" s="1"/>
  <c r="F911" i="3"/>
  <c r="P911" i="3" s="1"/>
  <c r="G911" i="3"/>
  <c r="Q911" i="3" s="1"/>
  <c r="H911" i="3"/>
  <c r="R911" i="3" s="1"/>
  <c r="I911" i="3"/>
  <c r="S911" i="3" s="1"/>
  <c r="C912" i="3"/>
  <c r="M912" i="3" s="1"/>
  <c r="D912" i="3"/>
  <c r="N912" i="3" s="1"/>
  <c r="E912" i="3"/>
  <c r="O912" i="3" s="1"/>
  <c r="F912" i="3"/>
  <c r="P912" i="3" s="1"/>
  <c r="G912" i="3"/>
  <c r="Q912" i="3" s="1"/>
  <c r="H912" i="3"/>
  <c r="R912" i="3" s="1"/>
  <c r="I912" i="3"/>
  <c r="S912" i="3" s="1"/>
  <c r="C913" i="3"/>
  <c r="M913" i="3" s="1"/>
  <c r="D913" i="3"/>
  <c r="E913" i="3"/>
  <c r="O913" i="3" s="1"/>
  <c r="F913" i="3"/>
  <c r="P913" i="3" s="1"/>
  <c r="G913" i="3"/>
  <c r="Q913" i="3" s="1"/>
  <c r="H913" i="3"/>
  <c r="R913" i="3" s="1"/>
  <c r="I913" i="3"/>
  <c r="S913" i="3" s="1"/>
  <c r="C914" i="3"/>
  <c r="M914" i="3" s="1"/>
  <c r="D914" i="3"/>
  <c r="N914" i="3" s="1"/>
  <c r="E914" i="3"/>
  <c r="O914" i="3" s="1"/>
  <c r="F914" i="3"/>
  <c r="P914" i="3" s="1"/>
  <c r="G914" i="3"/>
  <c r="Q914" i="3" s="1"/>
  <c r="H914" i="3"/>
  <c r="R914" i="3" s="1"/>
  <c r="I914" i="3"/>
  <c r="S914" i="3" s="1"/>
  <c r="C915" i="3"/>
  <c r="M915" i="3" s="1"/>
  <c r="D915" i="3"/>
  <c r="N915" i="3" s="1"/>
  <c r="E915" i="3"/>
  <c r="O915" i="3" s="1"/>
  <c r="F915" i="3"/>
  <c r="P915" i="3" s="1"/>
  <c r="G915" i="3"/>
  <c r="Q915" i="3" s="1"/>
  <c r="H915" i="3"/>
  <c r="R915" i="3" s="1"/>
  <c r="I915" i="3"/>
  <c r="S915" i="3" s="1"/>
  <c r="C916" i="3"/>
  <c r="M916" i="3" s="1"/>
  <c r="D916" i="3"/>
  <c r="N916" i="3" s="1"/>
  <c r="E916" i="3"/>
  <c r="O916" i="3" s="1"/>
  <c r="F916" i="3"/>
  <c r="P916" i="3" s="1"/>
  <c r="G916" i="3"/>
  <c r="Q916" i="3" s="1"/>
  <c r="H916" i="3"/>
  <c r="R916" i="3" s="1"/>
  <c r="I916" i="3"/>
  <c r="S916" i="3" s="1"/>
  <c r="C917" i="3"/>
  <c r="M917" i="3" s="1"/>
  <c r="D917" i="3"/>
  <c r="N917" i="3" s="1"/>
  <c r="E917" i="3"/>
  <c r="O917" i="3" s="1"/>
  <c r="F917" i="3"/>
  <c r="P917" i="3" s="1"/>
  <c r="G917" i="3"/>
  <c r="Q917" i="3" s="1"/>
  <c r="H917" i="3"/>
  <c r="R917" i="3" s="1"/>
  <c r="I917" i="3"/>
  <c r="S917" i="3" s="1"/>
  <c r="C918" i="3"/>
  <c r="M918" i="3" s="1"/>
  <c r="D918" i="3"/>
  <c r="N918" i="3" s="1"/>
  <c r="E918" i="3"/>
  <c r="O918" i="3" s="1"/>
  <c r="F918" i="3"/>
  <c r="P918" i="3" s="1"/>
  <c r="G918" i="3"/>
  <c r="Q918" i="3" s="1"/>
  <c r="H918" i="3"/>
  <c r="R918" i="3" s="1"/>
  <c r="I918" i="3"/>
  <c r="S918" i="3" s="1"/>
  <c r="C919" i="3"/>
  <c r="M919" i="3" s="1"/>
  <c r="D919" i="3"/>
  <c r="N919" i="3" s="1"/>
  <c r="E919" i="3"/>
  <c r="O919" i="3" s="1"/>
  <c r="F919" i="3"/>
  <c r="P919" i="3" s="1"/>
  <c r="G919" i="3"/>
  <c r="Q919" i="3" s="1"/>
  <c r="H919" i="3"/>
  <c r="R919" i="3" s="1"/>
  <c r="I919" i="3"/>
  <c r="S919" i="3" s="1"/>
  <c r="C920" i="3"/>
  <c r="M920" i="3" s="1"/>
  <c r="D920" i="3"/>
  <c r="N920" i="3" s="1"/>
  <c r="E920" i="3"/>
  <c r="O920" i="3" s="1"/>
  <c r="F920" i="3"/>
  <c r="P920" i="3" s="1"/>
  <c r="G920" i="3"/>
  <c r="Q920" i="3" s="1"/>
  <c r="H920" i="3"/>
  <c r="R920" i="3" s="1"/>
  <c r="I920" i="3"/>
  <c r="S920" i="3" s="1"/>
  <c r="C921" i="3"/>
  <c r="M921" i="3" s="1"/>
  <c r="D921" i="3"/>
  <c r="N921" i="3" s="1"/>
  <c r="E921" i="3"/>
  <c r="O921" i="3" s="1"/>
  <c r="F921" i="3"/>
  <c r="P921" i="3" s="1"/>
  <c r="G921" i="3"/>
  <c r="Q921" i="3" s="1"/>
  <c r="H921" i="3"/>
  <c r="R921" i="3" s="1"/>
  <c r="I921" i="3"/>
  <c r="S921" i="3" s="1"/>
  <c r="C922" i="3"/>
  <c r="M922" i="3" s="1"/>
  <c r="D922" i="3"/>
  <c r="N922" i="3" s="1"/>
  <c r="E922" i="3"/>
  <c r="O922" i="3" s="1"/>
  <c r="F922" i="3"/>
  <c r="P922" i="3" s="1"/>
  <c r="G922" i="3"/>
  <c r="Q922" i="3" s="1"/>
  <c r="H922" i="3"/>
  <c r="R922" i="3" s="1"/>
  <c r="I922" i="3"/>
  <c r="S922" i="3" s="1"/>
  <c r="C923" i="3"/>
  <c r="M923" i="3" s="1"/>
  <c r="D923" i="3"/>
  <c r="N923" i="3" s="1"/>
  <c r="E923" i="3"/>
  <c r="O923" i="3" s="1"/>
  <c r="F923" i="3"/>
  <c r="P923" i="3" s="1"/>
  <c r="G923" i="3"/>
  <c r="Q923" i="3" s="1"/>
  <c r="H923" i="3"/>
  <c r="R923" i="3" s="1"/>
  <c r="I923" i="3"/>
  <c r="S923" i="3" s="1"/>
  <c r="C924" i="3"/>
  <c r="M924" i="3" s="1"/>
  <c r="D924" i="3"/>
  <c r="N924" i="3" s="1"/>
  <c r="E924" i="3"/>
  <c r="O924" i="3" s="1"/>
  <c r="F924" i="3"/>
  <c r="P924" i="3" s="1"/>
  <c r="G924" i="3"/>
  <c r="Q924" i="3" s="1"/>
  <c r="H924" i="3"/>
  <c r="R924" i="3" s="1"/>
  <c r="I924" i="3"/>
  <c r="S924" i="3" s="1"/>
  <c r="C925" i="3"/>
  <c r="M925" i="3" s="1"/>
  <c r="D925" i="3"/>
  <c r="N925" i="3" s="1"/>
  <c r="E925" i="3"/>
  <c r="O925" i="3" s="1"/>
  <c r="F925" i="3"/>
  <c r="P925" i="3" s="1"/>
  <c r="G925" i="3"/>
  <c r="Q925" i="3" s="1"/>
  <c r="H925" i="3"/>
  <c r="R925" i="3" s="1"/>
  <c r="I925" i="3"/>
  <c r="S925" i="3" s="1"/>
  <c r="C926" i="3"/>
  <c r="M926" i="3" s="1"/>
  <c r="D926" i="3"/>
  <c r="N926" i="3" s="1"/>
  <c r="E926" i="3"/>
  <c r="O926" i="3" s="1"/>
  <c r="F926" i="3"/>
  <c r="P926" i="3" s="1"/>
  <c r="G926" i="3"/>
  <c r="Q926" i="3" s="1"/>
  <c r="H926" i="3"/>
  <c r="R926" i="3" s="1"/>
  <c r="I926" i="3"/>
  <c r="S926" i="3" s="1"/>
  <c r="C927" i="3"/>
  <c r="M927" i="3" s="1"/>
  <c r="D927" i="3"/>
  <c r="N927" i="3" s="1"/>
  <c r="E927" i="3"/>
  <c r="O927" i="3" s="1"/>
  <c r="F927" i="3"/>
  <c r="P927" i="3" s="1"/>
  <c r="G927" i="3"/>
  <c r="Q927" i="3" s="1"/>
  <c r="H927" i="3"/>
  <c r="R927" i="3" s="1"/>
  <c r="I927" i="3"/>
  <c r="S927" i="3" s="1"/>
  <c r="C928" i="3"/>
  <c r="M928" i="3" s="1"/>
  <c r="D928" i="3"/>
  <c r="N928" i="3" s="1"/>
  <c r="E928" i="3"/>
  <c r="O928" i="3" s="1"/>
  <c r="F928" i="3"/>
  <c r="P928" i="3" s="1"/>
  <c r="G928" i="3"/>
  <c r="Q928" i="3" s="1"/>
  <c r="H928" i="3"/>
  <c r="R928" i="3" s="1"/>
  <c r="I928" i="3"/>
  <c r="S928" i="3" s="1"/>
  <c r="C929" i="3"/>
  <c r="M929" i="3" s="1"/>
  <c r="D929" i="3"/>
  <c r="N929" i="3" s="1"/>
  <c r="E929" i="3"/>
  <c r="O929" i="3" s="1"/>
  <c r="F929" i="3"/>
  <c r="P929" i="3" s="1"/>
  <c r="G929" i="3"/>
  <c r="Q929" i="3" s="1"/>
  <c r="H929" i="3"/>
  <c r="R929" i="3" s="1"/>
  <c r="I929" i="3"/>
  <c r="S929" i="3" s="1"/>
  <c r="C930" i="3"/>
  <c r="M930" i="3" s="1"/>
  <c r="D930" i="3"/>
  <c r="N930" i="3" s="1"/>
  <c r="E930" i="3"/>
  <c r="O930" i="3" s="1"/>
  <c r="F930" i="3"/>
  <c r="P930" i="3" s="1"/>
  <c r="G930" i="3"/>
  <c r="Q930" i="3" s="1"/>
  <c r="H930" i="3"/>
  <c r="R930" i="3" s="1"/>
  <c r="I930" i="3"/>
  <c r="S930" i="3" s="1"/>
  <c r="C931" i="3"/>
  <c r="M931" i="3" s="1"/>
  <c r="D931" i="3"/>
  <c r="N931" i="3" s="1"/>
  <c r="E931" i="3"/>
  <c r="O931" i="3" s="1"/>
  <c r="F931" i="3"/>
  <c r="P931" i="3" s="1"/>
  <c r="G931" i="3"/>
  <c r="Q931" i="3" s="1"/>
  <c r="H931" i="3"/>
  <c r="R931" i="3" s="1"/>
  <c r="I931" i="3"/>
  <c r="S931" i="3" s="1"/>
  <c r="C932" i="3"/>
  <c r="M932" i="3" s="1"/>
  <c r="D932" i="3"/>
  <c r="N932" i="3" s="1"/>
  <c r="E932" i="3"/>
  <c r="O932" i="3" s="1"/>
  <c r="F932" i="3"/>
  <c r="G932" i="3"/>
  <c r="Q932" i="3" s="1"/>
  <c r="H932" i="3"/>
  <c r="R932" i="3" s="1"/>
  <c r="I932" i="3"/>
  <c r="S932" i="3" s="1"/>
  <c r="C933" i="3"/>
  <c r="M933" i="3" s="1"/>
  <c r="D933" i="3"/>
  <c r="N933" i="3" s="1"/>
  <c r="E933" i="3"/>
  <c r="F933" i="3"/>
  <c r="P933" i="3" s="1"/>
  <c r="G933" i="3"/>
  <c r="Q933" i="3" s="1"/>
  <c r="H933" i="3"/>
  <c r="R933" i="3" s="1"/>
  <c r="I933" i="3"/>
  <c r="S933" i="3" s="1"/>
  <c r="C934" i="3"/>
  <c r="M934" i="3" s="1"/>
  <c r="D934" i="3"/>
  <c r="N934" i="3" s="1"/>
  <c r="E934" i="3"/>
  <c r="O934" i="3" s="1"/>
  <c r="F934" i="3"/>
  <c r="P934" i="3" s="1"/>
  <c r="G934" i="3"/>
  <c r="Q934" i="3" s="1"/>
  <c r="H934" i="3"/>
  <c r="R934" i="3" s="1"/>
  <c r="I934" i="3"/>
  <c r="S934" i="3" s="1"/>
  <c r="C935" i="3"/>
  <c r="M935" i="3" s="1"/>
  <c r="D935" i="3"/>
  <c r="N935" i="3" s="1"/>
  <c r="E935" i="3"/>
  <c r="O935" i="3" s="1"/>
  <c r="F935" i="3"/>
  <c r="P935" i="3" s="1"/>
  <c r="G935" i="3"/>
  <c r="Q935" i="3" s="1"/>
  <c r="H935" i="3"/>
  <c r="R935" i="3" s="1"/>
  <c r="I935" i="3"/>
  <c r="S935" i="3" s="1"/>
  <c r="C936" i="3"/>
  <c r="M936" i="3" s="1"/>
  <c r="D936" i="3"/>
  <c r="N936" i="3" s="1"/>
  <c r="E936" i="3"/>
  <c r="O936" i="3" s="1"/>
  <c r="F936" i="3"/>
  <c r="P936" i="3" s="1"/>
  <c r="G936" i="3"/>
  <c r="Q936" i="3" s="1"/>
  <c r="H936" i="3"/>
  <c r="R936" i="3" s="1"/>
  <c r="I936" i="3"/>
  <c r="S936" i="3" s="1"/>
  <c r="C937" i="3"/>
  <c r="M937" i="3" s="1"/>
  <c r="D937" i="3"/>
  <c r="N937" i="3" s="1"/>
  <c r="E937" i="3"/>
  <c r="O937" i="3" s="1"/>
  <c r="F937" i="3"/>
  <c r="P937" i="3" s="1"/>
  <c r="G937" i="3"/>
  <c r="Q937" i="3" s="1"/>
  <c r="H937" i="3"/>
  <c r="R937" i="3" s="1"/>
  <c r="I937" i="3"/>
  <c r="S937" i="3" s="1"/>
  <c r="C938" i="3"/>
  <c r="M938" i="3" s="1"/>
  <c r="D938" i="3"/>
  <c r="N938" i="3" s="1"/>
  <c r="E938" i="3"/>
  <c r="O938" i="3" s="1"/>
  <c r="F938" i="3"/>
  <c r="P938" i="3" s="1"/>
  <c r="G938" i="3"/>
  <c r="Q938" i="3" s="1"/>
  <c r="H938" i="3"/>
  <c r="R938" i="3" s="1"/>
  <c r="I938" i="3"/>
  <c r="S938" i="3" s="1"/>
  <c r="C939" i="3"/>
  <c r="M939" i="3" s="1"/>
  <c r="D939" i="3"/>
  <c r="N939" i="3" s="1"/>
  <c r="E939" i="3"/>
  <c r="O939" i="3" s="1"/>
  <c r="F939" i="3"/>
  <c r="P939" i="3" s="1"/>
  <c r="G939" i="3"/>
  <c r="Q939" i="3" s="1"/>
  <c r="H939" i="3"/>
  <c r="R939" i="3" s="1"/>
  <c r="I939" i="3"/>
  <c r="S939" i="3" s="1"/>
  <c r="C940" i="3"/>
  <c r="M940" i="3" s="1"/>
  <c r="D940" i="3"/>
  <c r="N940" i="3" s="1"/>
  <c r="E940" i="3"/>
  <c r="O940" i="3" s="1"/>
  <c r="F940" i="3"/>
  <c r="P940" i="3" s="1"/>
  <c r="G940" i="3"/>
  <c r="Q940" i="3" s="1"/>
  <c r="H940" i="3"/>
  <c r="R940" i="3" s="1"/>
  <c r="I940" i="3"/>
  <c r="S940" i="3" s="1"/>
  <c r="C941" i="3"/>
  <c r="M941" i="3" s="1"/>
  <c r="D941" i="3"/>
  <c r="N941" i="3" s="1"/>
  <c r="E941" i="3"/>
  <c r="O941" i="3" s="1"/>
  <c r="F941" i="3"/>
  <c r="P941" i="3" s="1"/>
  <c r="G941" i="3"/>
  <c r="Q941" i="3" s="1"/>
  <c r="H941" i="3"/>
  <c r="R941" i="3" s="1"/>
  <c r="I941" i="3"/>
  <c r="S941" i="3" s="1"/>
  <c r="C942" i="3"/>
  <c r="M942" i="3" s="1"/>
  <c r="D942" i="3"/>
  <c r="N942" i="3" s="1"/>
  <c r="E942" i="3"/>
  <c r="O942" i="3" s="1"/>
  <c r="F942" i="3"/>
  <c r="P942" i="3" s="1"/>
  <c r="G942" i="3"/>
  <c r="Q942" i="3" s="1"/>
  <c r="H942" i="3"/>
  <c r="R942" i="3" s="1"/>
  <c r="I942" i="3"/>
  <c r="S942" i="3" s="1"/>
  <c r="C943" i="3"/>
  <c r="M943" i="3" s="1"/>
  <c r="D943" i="3"/>
  <c r="N943" i="3" s="1"/>
  <c r="E943" i="3"/>
  <c r="O943" i="3" s="1"/>
  <c r="F943" i="3"/>
  <c r="P943" i="3" s="1"/>
  <c r="G943" i="3"/>
  <c r="Q943" i="3" s="1"/>
  <c r="H943" i="3"/>
  <c r="R943" i="3" s="1"/>
  <c r="I943" i="3"/>
  <c r="S943" i="3" s="1"/>
  <c r="C944" i="3"/>
  <c r="M944" i="3" s="1"/>
  <c r="D944" i="3"/>
  <c r="N944" i="3" s="1"/>
  <c r="E944" i="3"/>
  <c r="O944" i="3" s="1"/>
  <c r="F944" i="3"/>
  <c r="P944" i="3" s="1"/>
  <c r="G944" i="3"/>
  <c r="Q944" i="3" s="1"/>
  <c r="H944" i="3"/>
  <c r="R944" i="3" s="1"/>
  <c r="I944" i="3"/>
  <c r="S944" i="3" s="1"/>
  <c r="C945" i="3"/>
  <c r="M945" i="3" s="1"/>
  <c r="D945" i="3"/>
  <c r="N945" i="3" s="1"/>
  <c r="E945" i="3"/>
  <c r="O945" i="3" s="1"/>
  <c r="F945" i="3"/>
  <c r="P945" i="3" s="1"/>
  <c r="G945" i="3"/>
  <c r="Q945" i="3" s="1"/>
  <c r="H945" i="3"/>
  <c r="R945" i="3" s="1"/>
  <c r="I945" i="3"/>
  <c r="S945" i="3" s="1"/>
  <c r="C946" i="3"/>
  <c r="M946" i="3" s="1"/>
  <c r="D946" i="3"/>
  <c r="N946" i="3" s="1"/>
  <c r="E946" i="3"/>
  <c r="O946" i="3" s="1"/>
  <c r="F946" i="3"/>
  <c r="P946" i="3" s="1"/>
  <c r="G946" i="3"/>
  <c r="Q946" i="3" s="1"/>
  <c r="H946" i="3"/>
  <c r="R946" i="3" s="1"/>
  <c r="I946" i="3"/>
  <c r="S946" i="3" s="1"/>
  <c r="C947" i="3"/>
  <c r="M947" i="3" s="1"/>
  <c r="D947" i="3"/>
  <c r="E947" i="3"/>
  <c r="O947" i="3" s="1"/>
  <c r="F947" i="3"/>
  <c r="P947" i="3" s="1"/>
  <c r="G947" i="3"/>
  <c r="Q947" i="3" s="1"/>
  <c r="H947" i="3"/>
  <c r="R947" i="3" s="1"/>
  <c r="I947" i="3"/>
  <c r="S947" i="3" s="1"/>
  <c r="C948" i="3"/>
  <c r="M948" i="3" s="1"/>
  <c r="D948" i="3"/>
  <c r="N948" i="3" s="1"/>
  <c r="E948" i="3"/>
  <c r="O948" i="3" s="1"/>
  <c r="F948" i="3"/>
  <c r="P948" i="3" s="1"/>
  <c r="G948" i="3"/>
  <c r="Q948" i="3" s="1"/>
  <c r="H948" i="3"/>
  <c r="R948" i="3" s="1"/>
  <c r="I948" i="3"/>
  <c r="S948" i="3" s="1"/>
  <c r="C949" i="3"/>
  <c r="M949" i="3" s="1"/>
  <c r="D949" i="3"/>
  <c r="N949" i="3" s="1"/>
  <c r="E949" i="3"/>
  <c r="O949" i="3" s="1"/>
  <c r="F949" i="3"/>
  <c r="P949" i="3" s="1"/>
  <c r="G949" i="3"/>
  <c r="Q949" i="3" s="1"/>
  <c r="H949" i="3"/>
  <c r="R949" i="3" s="1"/>
  <c r="I949" i="3"/>
  <c r="S949" i="3" s="1"/>
  <c r="C950" i="3"/>
  <c r="M950" i="3" s="1"/>
  <c r="D950" i="3"/>
  <c r="N950" i="3" s="1"/>
  <c r="E950" i="3"/>
  <c r="O950" i="3" s="1"/>
  <c r="F950" i="3"/>
  <c r="P950" i="3" s="1"/>
  <c r="G950" i="3"/>
  <c r="Q950" i="3" s="1"/>
  <c r="H950" i="3"/>
  <c r="R950" i="3" s="1"/>
  <c r="I950" i="3"/>
  <c r="S950" i="3" s="1"/>
  <c r="C951" i="3"/>
  <c r="M951" i="3" s="1"/>
  <c r="D951" i="3"/>
  <c r="N951" i="3" s="1"/>
  <c r="E951" i="3"/>
  <c r="O951" i="3" s="1"/>
  <c r="F951" i="3"/>
  <c r="P951" i="3" s="1"/>
  <c r="G951" i="3"/>
  <c r="Q951" i="3" s="1"/>
  <c r="H951" i="3"/>
  <c r="R951" i="3" s="1"/>
  <c r="I951" i="3"/>
  <c r="S951" i="3" s="1"/>
  <c r="C952" i="3"/>
  <c r="M952" i="3" s="1"/>
  <c r="D952" i="3"/>
  <c r="N952" i="3" s="1"/>
  <c r="E952" i="3"/>
  <c r="O952" i="3" s="1"/>
  <c r="F952" i="3"/>
  <c r="P952" i="3" s="1"/>
  <c r="G952" i="3"/>
  <c r="Q952" i="3" s="1"/>
  <c r="H952" i="3"/>
  <c r="R952" i="3" s="1"/>
  <c r="I952" i="3"/>
  <c r="S952" i="3" s="1"/>
  <c r="C953" i="3"/>
  <c r="M953" i="3" s="1"/>
  <c r="D953" i="3"/>
  <c r="N953" i="3" s="1"/>
  <c r="E953" i="3"/>
  <c r="O953" i="3" s="1"/>
  <c r="F953" i="3"/>
  <c r="P953" i="3" s="1"/>
  <c r="G953" i="3"/>
  <c r="Q953" i="3" s="1"/>
  <c r="H953" i="3"/>
  <c r="R953" i="3" s="1"/>
  <c r="I953" i="3"/>
  <c r="S953" i="3" s="1"/>
  <c r="C954" i="3"/>
  <c r="D954" i="3"/>
  <c r="N954" i="3" s="1"/>
  <c r="E954" i="3"/>
  <c r="O954" i="3" s="1"/>
  <c r="F954" i="3"/>
  <c r="P954" i="3" s="1"/>
  <c r="G954" i="3"/>
  <c r="Q954" i="3" s="1"/>
  <c r="H954" i="3"/>
  <c r="R954" i="3" s="1"/>
  <c r="I954" i="3"/>
  <c r="S954" i="3" s="1"/>
  <c r="C955" i="3"/>
  <c r="M955" i="3" s="1"/>
  <c r="D955" i="3"/>
  <c r="N955" i="3" s="1"/>
  <c r="E955" i="3"/>
  <c r="O955" i="3" s="1"/>
  <c r="F955" i="3"/>
  <c r="P955" i="3" s="1"/>
  <c r="G955" i="3"/>
  <c r="Q955" i="3" s="1"/>
  <c r="H955" i="3"/>
  <c r="R955" i="3" s="1"/>
  <c r="I955" i="3"/>
  <c r="S955" i="3" s="1"/>
  <c r="C956" i="3"/>
  <c r="M956" i="3" s="1"/>
  <c r="D956" i="3"/>
  <c r="N956" i="3" s="1"/>
  <c r="E956" i="3"/>
  <c r="O956" i="3" s="1"/>
  <c r="F956" i="3"/>
  <c r="P956" i="3" s="1"/>
  <c r="G956" i="3"/>
  <c r="Q956" i="3" s="1"/>
  <c r="H956" i="3"/>
  <c r="R956" i="3" s="1"/>
  <c r="I956" i="3"/>
  <c r="S956" i="3" s="1"/>
  <c r="C957" i="3"/>
  <c r="M957" i="3" s="1"/>
  <c r="D957" i="3"/>
  <c r="N957" i="3" s="1"/>
  <c r="E957" i="3"/>
  <c r="F957" i="3"/>
  <c r="P957" i="3" s="1"/>
  <c r="G957" i="3"/>
  <c r="Q957" i="3" s="1"/>
  <c r="H957" i="3"/>
  <c r="R957" i="3" s="1"/>
  <c r="I957" i="3"/>
  <c r="S957" i="3" s="1"/>
  <c r="C958" i="3"/>
  <c r="M958" i="3" s="1"/>
  <c r="D958" i="3"/>
  <c r="N958" i="3" s="1"/>
  <c r="E958" i="3"/>
  <c r="O958" i="3" s="1"/>
  <c r="F958" i="3"/>
  <c r="P958" i="3" s="1"/>
  <c r="G958" i="3"/>
  <c r="Q958" i="3" s="1"/>
  <c r="H958" i="3"/>
  <c r="R958" i="3" s="1"/>
  <c r="I958" i="3"/>
  <c r="S958" i="3" s="1"/>
  <c r="C959" i="3"/>
  <c r="M959" i="3" s="1"/>
  <c r="D959" i="3"/>
  <c r="N959" i="3" s="1"/>
  <c r="E959" i="3"/>
  <c r="O959" i="3" s="1"/>
  <c r="F959" i="3"/>
  <c r="P959" i="3" s="1"/>
  <c r="G959" i="3"/>
  <c r="Q959" i="3" s="1"/>
  <c r="H959" i="3"/>
  <c r="R959" i="3" s="1"/>
  <c r="I959" i="3"/>
  <c r="S959" i="3" s="1"/>
  <c r="C960" i="3"/>
  <c r="M960" i="3" s="1"/>
  <c r="D960" i="3"/>
  <c r="N960" i="3" s="1"/>
  <c r="E960" i="3"/>
  <c r="O960" i="3" s="1"/>
  <c r="F960" i="3"/>
  <c r="P960" i="3" s="1"/>
  <c r="G960" i="3"/>
  <c r="Q960" i="3" s="1"/>
  <c r="H960" i="3"/>
  <c r="R960" i="3" s="1"/>
  <c r="I960" i="3"/>
  <c r="S960" i="3" s="1"/>
  <c r="C961" i="3"/>
  <c r="M961" i="3" s="1"/>
  <c r="D961" i="3"/>
  <c r="E961" i="3"/>
  <c r="O961" i="3" s="1"/>
  <c r="F961" i="3"/>
  <c r="P961" i="3" s="1"/>
  <c r="G961" i="3"/>
  <c r="Q961" i="3" s="1"/>
  <c r="H961" i="3"/>
  <c r="R961" i="3" s="1"/>
  <c r="I961" i="3"/>
  <c r="S961" i="3" s="1"/>
  <c r="C962" i="3"/>
  <c r="M962" i="3" s="1"/>
  <c r="D962" i="3"/>
  <c r="N962" i="3" s="1"/>
  <c r="E962" i="3"/>
  <c r="O962" i="3" s="1"/>
  <c r="F962" i="3"/>
  <c r="P962" i="3" s="1"/>
  <c r="G962" i="3"/>
  <c r="Q962" i="3" s="1"/>
  <c r="H962" i="3"/>
  <c r="R962" i="3" s="1"/>
  <c r="I962" i="3"/>
  <c r="S962" i="3" s="1"/>
  <c r="C963" i="3"/>
  <c r="M963" i="3" s="1"/>
  <c r="D963" i="3"/>
  <c r="N963" i="3" s="1"/>
  <c r="E963" i="3"/>
  <c r="F963" i="3"/>
  <c r="P963" i="3" s="1"/>
  <c r="G963" i="3"/>
  <c r="Q963" i="3" s="1"/>
  <c r="H963" i="3"/>
  <c r="R963" i="3" s="1"/>
  <c r="I963" i="3"/>
  <c r="S963" i="3" s="1"/>
  <c r="C964" i="3"/>
  <c r="M964" i="3" s="1"/>
  <c r="D964" i="3"/>
  <c r="N964" i="3" s="1"/>
  <c r="E964" i="3"/>
  <c r="O964" i="3" s="1"/>
  <c r="F964" i="3"/>
  <c r="P964" i="3" s="1"/>
  <c r="G964" i="3"/>
  <c r="Q964" i="3" s="1"/>
  <c r="H964" i="3"/>
  <c r="R964" i="3" s="1"/>
  <c r="I964" i="3"/>
  <c r="S964" i="3" s="1"/>
  <c r="C965" i="3"/>
  <c r="M965" i="3" s="1"/>
  <c r="D965" i="3"/>
  <c r="N965" i="3" s="1"/>
  <c r="E965" i="3"/>
  <c r="O965" i="3" s="1"/>
  <c r="F965" i="3"/>
  <c r="P965" i="3" s="1"/>
  <c r="G965" i="3"/>
  <c r="Q965" i="3" s="1"/>
  <c r="H965" i="3"/>
  <c r="R965" i="3" s="1"/>
  <c r="I965" i="3"/>
  <c r="S965" i="3" s="1"/>
  <c r="C966" i="3"/>
  <c r="M966" i="3" s="1"/>
  <c r="D966" i="3"/>
  <c r="N966" i="3" s="1"/>
  <c r="E966" i="3"/>
  <c r="O966" i="3" s="1"/>
  <c r="F966" i="3"/>
  <c r="P966" i="3" s="1"/>
  <c r="G966" i="3"/>
  <c r="Q966" i="3" s="1"/>
  <c r="H966" i="3"/>
  <c r="R966" i="3" s="1"/>
  <c r="I966" i="3"/>
  <c r="S966" i="3" s="1"/>
  <c r="C967" i="3"/>
  <c r="M967" i="3" s="1"/>
  <c r="D967" i="3"/>
  <c r="N967" i="3" s="1"/>
  <c r="E967" i="3"/>
  <c r="O967" i="3" s="1"/>
  <c r="F967" i="3"/>
  <c r="P967" i="3" s="1"/>
  <c r="G967" i="3"/>
  <c r="Q967" i="3" s="1"/>
  <c r="H967" i="3"/>
  <c r="R967" i="3" s="1"/>
  <c r="I967" i="3"/>
  <c r="S967" i="3" s="1"/>
  <c r="C968" i="3"/>
  <c r="M968" i="3" s="1"/>
  <c r="D968" i="3"/>
  <c r="N968" i="3" s="1"/>
  <c r="E968" i="3"/>
  <c r="O968" i="3" s="1"/>
  <c r="F968" i="3"/>
  <c r="P968" i="3" s="1"/>
  <c r="G968" i="3"/>
  <c r="Q968" i="3" s="1"/>
  <c r="H968" i="3"/>
  <c r="R968" i="3" s="1"/>
  <c r="I968" i="3"/>
  <c r="S968" i="3" s="1"/>
  <c r="C969" i="3"/>
  <c r="M969" i="3" s="1"/>
  <c r="D969" i="3"/>
  <c r="N969" i="3" s="1"/>
  <c r="E969" i="3"/>
  <c r="O969" i="3" s="1"/>
  <c r="F969" i="3"/>
  <c r="P969" i="3" s="1"/>
  <c r="G969" i="3"/>
  <c r="Q969" i="3" s="1"/>
  <c r="H969" i="3"/>
  <c r="R969" i="3" s="1"/>
  <c r="I969" i="3"/>
  <c r="S969" i="3" s="1"/>
  <c r="C970" i="3"/>
  <c r="M970" i="3" s="1"/>
  <c r="D970" i="3"/>
  <c r="N970" i="3" s="1"/>
  <c r="E970" i="3"/>
  <c r="O970" i="3" s="1"/>
  <c r="F970" i="3"/>
  <c r="P970" i="3" s="1"/>
  <c r="G970" i="3"/>
  <c r="Q970" i="3" s="1"/>
  <c r="H970" i="3"/>
  <c r="R970" i="3" s="1"/>
  <c r="I970" i="3"/>
  <c r="S970" i="3" s="1"/>
  <c r="C971" i="3"/>
  <c r="M971" i="3" s="1"/>
  <c r="D971" i="3"/>
  <c r="N971" i="3" s="1"/>
  <c r="E971" i="3"/>
  <c r="O971" i="3" s="1"/>
  <c r="F971" i="3"/>
  <c r="P971" i="3" s="1"/>
  <c r="G971" i="3"/>
  <c r="Q971" i="3" s="1"/>
  <c r="H971" i="3"/>
  <c r="R971" i="3" s="1"/>
  <c r="I971" i="3"/>
  <c r="S971" i="3" s="1"/>
  <c r="C972" i="3"/>
  <c r="M972" i="3" s="1"/>
  <c r="D972" i="3"/>
  <c r="N972" i="3" s="1"/>
  <c r="E972" i="3"/>
  <c r="O972" i="3" s="1"/>
  <c r="F972" i="3"/>
  <c r="P972" i="3" s="1"/>
  <c r="G972" i="3"/>
  <c r="Q972" i="3" s="1"/>
  <c r="H972" i="3"/>
  <c r="R972" i="3" s="1"/>
  <c r="I972" i="3"/>
  <c r="S972" i="3" s="1"/>
  <c r="C973" i="3"/>
  <c r="M973" i="3" s="1"/>
  <c r="D973" i="3"/>
  <c r="N973" i="3" s="1"/>
  <c r="E973" i="3"/>
  <c r="O973" i="3" s="1"/>
  <c r="F973" i="3"/>
  <c r="P973" i="3" s="1"/>
  <c r="G973" i="3"/>
  <c r="Q973" i="3" s="1"/>
  <c r="H973" i="3"/>
  <c r="R973" i="3" s="1"/>
  <c r="I973" i="3"/>
  <c r="S973" i="3" s="1"/>
  <c r="C974" i="3"/>
  <c r="M974" i="3" s="1"/>
  <c r="D974" i="3"/>
  <c r="N974" i="3" s="1"/>
  <c r="E974" i="3"/>
  <c r="O974" i="3" s="1"/>
  <c r="F974" i="3"/>
  <c r="P974" i="3" s="1"/>
  <c r="G974" i="3"/>
  <c r="H974" i="3"/>
  <c r="R974" i="3" s="1"/>
  <c r="I974" i="3"/>
  <c r="S974" i="3" s="1"/>
  <c r="C975" i="3"/>
  <c r="M975" i="3" s="1"/>
  <c r="D975" i="3"/>
  <c r="N975" i="3" s="1"/>
  <c r="E975" i="3"/>
  <c r="O975" i="3" s="1"/>
  <c r="F975" i="3"/>
  <c r="P975" i="3" s="1"/>
  <c r="G975" i="3"/>
  <c r="Q975" i="3" s="1"/>
  <c r="H975" i="3"/>
  <c r="R975" i="3" s="1"/>
  <c r="I975" i="3"/>
  <c r="S975" i="3" s="1"/>
  <c r="C976" i="3"/>
  <c r="M976" i="3" s="1"/>
  <c r="D976" i="3"/>
  <c r="N976" i="3" s="1"/>
  <c r="E976" i="3"/>
  <c r="O976" i="3" s="1"/>
  <c r="F976" i="3"/>
  <c r="P976" i="3" s="1"/>
  <c r="G976" i="3"/>
  <c r="Q976" i="3" s="1"/>
  <c r="H976" i="3"/>
  <c r="R976" i="3" s="1"/>
  <c r="I976" i="3"/>
  <c r="S976" i="3" s="1"/>
  <c r="C977" i="3"/>
  <c r="M977" i="3" s="1"/>
  <c r="D977" i="3"/>
  <c r="N977" i="3" s="1"/>
  <c r="E977" i="3"/>
  <c r="O977" i="3" s="1"/>
  <c r="F977" i="3"/>
  <c r="P977" i="3" s="1"/>
  <c r="G977" i="3"/>
  <c r="Q977" i="3" s="1"/>
  <c r="H977" i="3"/>
  <c r="R977" i="3" s="1"/>
  <c r="I977" i="3"/>
  <c r="S977" i="3" s="1"/>
  <c r="C978" i="3"/>
  <c r="M978" i="3" s="1"/>
  <c r="D978" i="3"/>
  <c r="N978" i="3" s="1"/>
  <c r="E978" i="3"/>
  <c r="O978" i="3" s="1"/>
  <c r="F978" i="3"/>
  <c r="P978" i="3" s="1"/>
  <c r="G978" i="3"/>
  <c r="Q978" i="3" s="1"/>
  <c r="H978" i="3"/>
  <c r="R978" i="3" s="1"/>
  <c r="I978" i="3"/>
  <c r="S978" i="3" s="1"/>
  <c r="C979" i="3"/>
  <c r="M979" i="3" s="1"/>
  <c r="D979" i="3"/>
  <c r="N979" i="3" s="1"/>
  <c r="E979" i="3"/>
  <c r="O979" i="3" s="1"/>
  <c r="F979" i="3"/>
  <c r="P979" i="3" s="1"/>
  <c r="G979" i="3"/>
  <c r="Q979" i="3" s="1"/>
  <c r="H979" i="3"/>
  <c r="R979" i="3" s="1"/>
  <c r="I979" i="3"/>
  <c r="S979" i="3" s="1"/>
  <c r="C980" i="3"/>
  <c r="M980" i="3" s="1"/>
  <c r="D980" i="3"/>
  <c r="N980" i="3" s="1"/>
  <c r="E980" i="3"/>
  <c r="O980" i="3" s="1"/>
  <c r="F980" i="3"/>
  <c r="P980" i="3" s="1"/>
  <c r="G980" i="3"/>
  <c r="Q980" i="3" s="1"/>
  <c r="H980" i="3"/>
  <c r="R980" i="3" s="1"/>
  <c r="I980" i="3"/>
  <c r="S980" i="3" s="1"/>
  <c r="C981" i="3"/>
  <c r="M981" i="3" s="1"/>
  <c r="D981" i="3"/>
  <c r="N981" i="3" s="1"/>
  <c r="E981" i="3"/>
  <c r="F981" i="3"/>
  <c r="P981" i="3" s="1"/>
  <c r="G981" i="3"/>
  <c r="Q981" i="3" s="1"/>
  <c r="H981" i="3"/>
  <c r="R981" i="3" s="1"/>
  <c r="I981" i="3"/>
  <c r="S981" i="3" s="1"/>
  <c r="C982" i="3"/>
  <c r="M982" i="3" s="1"/>
  <c r="D982" i="3"/>
  <c r="N982" i="3" s="1"/>
  <c r="E982" i="3"/>
  <c r="O982" i="3" s="1"/>
  <c r="F982" i="3"/>
  <c r="P982" i="3" s="1"/>
  <c r="G982" i="3"/>
  <c r="Q982" i="3" s="1"/>
  <c r="H982" i="3"/>
  <c r="R982" i="3" s="1"/>
  <c r="I982" i="3"/>
  <c r="S982" i="3" s="1"/>
  <c r="C983" i="3"/>
  <c r="M983" i="3" s="1"/>
  <c r="D983" i="3"/>
  <c r="N983" i="3" s="1"/>
  <c r="E983" i="3"/>
  <c r="O983" i="3" s="1"/>
  <c r="F983" i="3"/>
  <c r="P983" i="3" s="1"/>
  <c r="G983" i="3"/>
  <c r="Q983" i="3" s="1"/>
  <c r="H983" i="3"/>
  <c r="R983" i="3" s="1"/>
  <c r="I983" i="3"/>
  <c r="S983" i="3" s="1"/>
  <c r="C984" i="3"/>
  <c r="M984" i="3" s="1"/>
  <c r="D984" i="3"/>
  <c r="N984" i="3" s="1"/>
  <c r="E984" i="3"/>
  <c r="O984" i="3" s="1"/>
  <c r="F984" i="3"/>
  <c r="P984" i="3" s="1"/>
  <c r="G984" i="3"/>
  <c r="Q984" i="3" s="1"/>
  <c r="H984" i="3"/>
  <c r="R984" i="3" s="1"/>
  <c r="I984" i="3"/>
  <c r="S984" i="3" s="1"/>
  <c r="C985" i="3"/>
  <c r="M985" i="3" s="1"/>
  <c r="D985" i="3"/>
  <c r="N985" i="3" s="1"/>
  <c r="E985" i="3"/>
  <c r="O985" i="3" s="1"/>
  <c r="F985" i="3"/>
  <c r="P985" i="3" s="1"/>
  <c r="G985" i="3"/>
  <c r="Q985" i="3" s="1"/>
  <c r="H985" i="3"/>
  <c r="R985" i="3" s="1"/>
  <c r="I985" i="3"/>
  <c r="S985" i="3" s="1"/>
  <c r="C986" i="3"/>
  <c r="M986" i="3" s="1"/>
  <c r="D986" i="3"/>
  <c r="N986" i="3" s="1"/>
  <c r="E986" i="3"/>
  <c r="O986" i="3" s="1"/>
  <c r="F986" i="3"/>
  <c r="P986" i="3" s="1"/>
  <c r="G986" i="3"/>
  <c r="Q986" i="3" s="1"/>
  <c r="H986" i="3"/>
  <c r="R986" i="3" s="1"/>
  <c r="I986" i="3"/>
  <c r="S986" i="3" s="1"/>
  <c r="C987" i="3"/>
  <c r="M987" i="3" s="1"/>
  <c r="D987" i="3"/>
  <c r="N987" i="3" s="1"/>
  <c r="E987" i="3"/>
  <c r="F987" i="3"/>
  <c r="P987" i="3" s="1"/>
  <c r="G987" i="3"/>
  <c r="Q987" i="3" s="1"/>
  <c r="H987" i="3"/>
  <c r="R987" i="3" s="1"/>
  <c r="I987" i="3"/>
  <c r="S987" i="3" s="1"/>
  <c r="C988" i="3"/>
  <c r="M988" i="3" s="1"/>
  <c r="D988" i="3"/>
  <c r="N988" i="3" s="1"/>
  <c r="E988" i="3"/>
  <c r="O988" i="3" s="1"/>
  <c r="F988" i="3"/>
  <c r="P988" i="3" s="1"/>
  <c r="G988" i="3"/>
  <c r="Q988" i="3" s="1"/>
  <c r="H988" i="3"/>
  <c r="R988" i="3" s="1"/>
  <c r="I988" i="3"/>
  <c r="S988" i="3" s="1"/>
  <c r="C989" i="3"/>
  <c r="M989" i="3" s="1"/>
  <c r="D989" i="3"/>
  <c r="N989" i="3" s="1"/>
  <c r="E989" i="3"/>
  <c r="O989" i="3" s="1"/>
  <c r="F989" i="3"/>
  <c r="P989" i="3" s="1"/>
  <c r="G989" i="3"/>
  <c r="Q989" i="3" s="1"/>
  <c r="H989" i="3"/>
  <c r="R989" i="3" s="1"/>
  <c r="I989" i="3"/>
  <c r="S989" i="3" s="1"/>
  <c r="C990" i="3"/>
  <c r="M990" i="3" s="1"/>
  <c r="D990" i="3"/>
  <c r="N990" i="3" s="1"/>
  <c r="E990" i="3"/>
  <c r="O990" i="3" s="1"/>
  <c r="F990" i="3"/>
  <c r="P990" i="3" s="1"/>
  <c r="G990" i="3"/>
  <c r="Q990" i="3" s="1"/>
  <c r="H990" i="3"/>
  <c r="R990" i="3" s="1"/>
  <c r="I990" i="3"/>
  <c r="S990" i="3" s="1"/>
  <c r="C991" i="3"/>
  <c r="M991" i="3" s="1"/>
  <c r="D991" i="3"/>
  <c r="N991" i="3" s="1"/>
  <c r="E991" i="3"/>
  <c r="O991" i="3" s="1"/>
  <c r="F991" i="3"/>
  <c r="P991" i="3" s="1"/>
  <c r="G991" i="3"/>
  <c r="Q991" i="3" s="1"/>
  <c r="H991" i="3"/>
  <c r="R991" i="3" s="1"/>
  <c r="I991" i="3"/>
  <c r="S991" i="3" s="1"/>
  <c r="C992" i="3"/>
  <c r="M992" i="3" s="1"/>
  <c r="D992" i="3"/>
  <c r="N992" i="3" s="1"/>
  <c r="E992" i="3"/>
  <c r="O992" i="3" s="1"/>
  <c r="F992" i="3"/>
  <c r="P992" i="3" s="1"/>
  <c r="G992" i="3"/>
  <c r="Q992" i="3" s="1"/>
  <c r="H992" i="3"/>
  <c r="R992" i="3" s="1"/>
  <c r="I992" i="3"/>
  <c r="S992" i="3" s="1"/>
  <c r="C993" i="3"/>
  <c r="M993" i="3" s="1"/>
  <c r="D993" i="3"/>
  <c r="N993" i="3" s="1"/>
  <c r="E993" i="3"/>
  <c r="O993" i="3" s="1"/>
  <c r="F993" i="3"/>
  <c r="P993" i="3" s="1"/>
  <c r="G993" i="3"/>
  <c r="Q993" i="3" s="1"/>
  <c r="H993" i="3"/>
  <c r="R993" i="3" s="1"/>
  <c r="I993" i="3"/>
  <c r="S993" i="3" s="1"/>
  <c r="C994" i="3"/>
  <c r="M994" i="3" s="1"/>
  <c r="D994" i="3"/>
  <c r="N994" i="3" s="1"/>
  <c r="E994" i="3"/>
  <c r="O994" i="3" s="1"/>
  <c r="F994" i="3"/>
  <c r="P994" i="3" s="1"/>
  <c r="G994" i="3"/>
  <c r="Q994" i="3" s="1"/>
  <c r="H994" i="3"/>
  <c r="R994" i="3" s="1"/>
  <c r="I994" i="3"/>
  <c r="S994" i="3" s="1"/>
  <c r="C995" i="3"/>
  <c r="M995" i="3" s="1"/>
  <c r="D995" i="3"/>
  <c r="N995" i="3" s="1"/>
  <c r="E995" i="3"/>
  <c r="O995" i="3" s="1"/>
  <c r="F995" i="3"/>
  <c r="P995" i="3" s="1"/>
  <c r="G995" i="3"/>
  <c r="Q995" i="3" s="1"/>
  <c r="H995" i="3"/>
  <c r="R995" i="3" s="1"/>
  <c r="I995" i="3"/>
  <c r="S995" i="3" s="1"/>
  <c r="C996" i="3"/>
  <c r="M996" i="3" s="1"/>
  <c r="D996" i="3"/>
  <c r="N996" i="3" s="1"/>
  <c r="E996" i="3"/>
  <c r="O996" i="3" s="1"/>
  <c r="F996" i="3"/>
  <c r="P996" i="3" s="1"/>
  <c r="G996" i="3"/>
  <c r="Q996" i="3" s="1"/>
  <c r="H996" i="3"/>
  <c r="R996" i="3" s="1"/>
  <c r="I996" i="3"/>
  <c r="S996" i="3" s="1"/>
  <c r="C997" i="3"/>
  <c r="M997" i="3" s="1"/>
  <c r="D997" i="3"/>
  <c r="E997" i="3"/>
  <c r="O997" i="3" s="1"/>
  <c r="F997" i="3"/>
  <c r="P997" i="3" s="1"/>
  <c r="G997" i="3"/>
  <c r="Q997" i="3" s="1"/>
  <c r="H997" i="3"/>
  <c r="R997" i="3" s="1"/>
  <c r="I997" i="3"/>
  <c r="S997" i="3" s="1"/>
  <c r="C998" i="3"/>
  <c r="M998" i="3" s="1"/>
  <c r="D998" i="3"/>
  <c r="N998" i="3" s="1"/>
  <c r="E998" i="3"/>
  <c r="O998" i="3" s="1"/>
  <c r="F998" i="3"/>
  <c r="P998" i="3" s="1"/>
  <c r="G998" i="3"/>
  <c r="Q998" i="3" s="1"/>
  <c r="H998" i="3"/>
  <c r="R998" i="3" s="1"/>
  <c r="I998" i="3"/>
  <c r="S998" i="3" s="1"/>
  <c r="C999" i="3"/>
  <c r="M999" i="3" s="1"/>
  <c r="D999" i="3"/>
  <c r="N999" i="3" s="1"/>
  <c r="E999" i="3"/>
  <c r="O999" i="3" s="1"/>
  <c r="F999" i="3"/>
  <c r="P999" i="3" s="1"/>
  <c r="G999" i="3"/>
  <c r="Q999" i="3" s="1"/>
  <c r="H999" i="3"/>
  <c r="R999" i="3" s="1"/>
  <c r="I999" i="3"/>
  <c r="S999" i="3" s="1"/>
  <c r="C1000" i="3"/>
  <c r="D1000" i="3"/>
  <c r="N1000" i="3" s="1"/>
  <c r="E1000" i="3"/>
  <c r="O1000" i="3" s="1"/>
  <c r="F1000" i="3"/>
  <c r="P1000" i="3" s="1"/>
  <c r="G1000" i="3"/>
  <c r="Q1000" i="3" s="1"/>
  <c r="H1000" i="3"/>
  <c r="R1000" i="3" s="1"/>
  <c r="I1000" i="3"/>
  <c r="S1000" i="3" s="1"/>
  <c r="C1001" i="3"/>
  <c r="M1001" i="3" s="1"/>
  <c r="D1001" i="3"/>
  <c r="N1001" i="3" s="1"/>
  <c r="E1001" i="3"/>
  <c r="O1001" i="3" s="1"/>
  <c r="F1001" i="3"/>
  <c r="P1001" i="3" s="1"/>
  <c r="G1001" i="3"/>
  <c r="Q1001" i="3" s="1"/>
  <c r="H1001" i="3"/>
  <c r="R1001" i="3" s="1"/>
  <c r="I1001" i="3"/>
  <c r="S1001" i="3" s="1"/>
  <c r="C1002" i="3"/>
  <c r="M1002" i="3" s="1"/>
  <c r="D1002" i="3"/>
  <c r="N1002" i="3" s="1"/>
  <c r="E1002" i="3"/>
  <c r="O1002" i="3" s="1"/>
  <c r="F1002" i="3"/>
  <c r="P1002" i="3" s="1"/>
  <c r="G1002" i="3"/>
  <c r="Q1002" i="3" s="1"/>
  <c r="H1002" i="3"/>
  <c r="R1002" i="3" s="1"/>
  <c r="I1002" i="3"/>
  <c r="S1002" i="3" s="1"/>
  <c r="C1003" i="3"/>
  <c r="M1003" i="3" s="1"/>
  <c r="D1003" i="3"/>
  <c r="N1003" i="3" s="1"/>
  <c r="E1003" i="3"/>
  <c r="O1003" i="3" s="1"/>
  <c r="F1003" i="3"/>
  <c r="P1003" i="3" s="1"/>
  <c r="G1003" i="3"/>
  <c r="Q1003" i="3" s="1"/>
  <c r="H1003" i="3"/>
  <c r="R1003" i="3" s="1"/>
  <c r="I1003" i="3"/>
  <c r="S1003" i="3" s="1"/>
  <c r="C1004" i="3"/>
  <c r="M1004" i="3" s="1"/>
  <c r="D1004" i="3"/>
  <c r="N1004" i="3" s="1"/>
  <c r="E1004" i="3"/>
  <c r="O1004" i="3" s="1"/>
  <c r="F1004" i="3"/>
  <c r="P1004" i="3" s="1"/>
  <c r="G1004" i="3"/>
  <c r="Q1004" i="3" s="1"/>
  <c r="H1004" i="3"/>
  <c r="R1004" i="3" s="1"/>
  <c r="I1004" i="3"/>
  <c r="S1004" i="3" s="1"/>
  <c r="C1005" i="3"/>
  <c r="M1005" i="3" s="1"/>
  <c r="D1005" i="3"/>
  <c r="N1005" i="3" s="1"/>
  <c r="E1005" i="3"/>
  <c r="F1005" i="3"/>
  <c r="P1005" i="3" s="1"/>
  <c r="G1005" i="3"/>
  <c r="Q1005" i="3" s="1"/>
  <c r="H1005" i="3"/>
  <c r="R1005" i="3" s="1"/>
  <c r="I1005" i="3"/>
  <c r="S1005" i="3" s="1"/>
  <c r="C1006" i="3"/>
  <c r="M1006" i="3" s="1"/>
  <c r="D1006" i="3"/>
  <c r="N1006" i="3" s="1"/>
  <c r="E1006" i="3"/>
  <c r="F1006" i="3"/>
  <c r="P1006" i="3" s="1"/>
  <c r="G1006" i="3"/>
  <c r="Q1006" i="3" s="1"/>
  <c r="H1006" i="3"/>
  <c r="R1006" i="3" s="1"/>
  <c r="I1006" i="3"/>
  <c r="S1006" i="3" s="1"/>
  <c r="C1007" i="3"/>
  <c r="M1007" i="3" s="1"/>
  <c r="D1007" i="3"/>
  <c r="N1007" i="3" s="1"/>
  <c r="E1007" i="3"/>
  <c r="O1007" i="3" s="1"/>
  <c r="F1007" i="3"/>
  <c r="P1007" i="3" s="1"/>
  <c r="G1007" i="3"/>
  <c r="Q1007" i="3" s="1"/>
  <c r="H1007" i="3"/>
  <c r="R1007" i="3" s="1"/>
  <c r="I1007" i="3"/>
  <c r="S1007" i="3" s="1"/>
  <c r="C1008" i="3"/>
  <c r="M1008" i="3" s="1"/>
  <c r="D1008" i="3"/>
  <c r="N1008" i="3" s="1"/>
  <c r="E1008" i="3"/>
  <c r="O1008" i="3" s="1"/>
  <c r="F1008" i="3"/>
  <c r="P1008" i="3" s="1"/>
  <c r="G1008" i="3"/>
  <c r="Q1008" i="3" s="1"/>
  <c r="H1008" i="3"/>
  <c r="R1008" i="3" s="1"/>
  <c r="I1008" i="3"/>
  <c r="S1008" i="3" s="1"/>
  <c r="C1009" i="3"/>
  <c r="M1009" i="3" s="1"/>
  <c r="D1009" i="3"/>
  <c r="N1009" i="3" s="1"/>
  <c r="E1009" i="3"/>
  <c r="O1009" i="3" s="1"/>
  <c r="F1009" i="3"/>
  <c r="P1009" i="3" s="1"/>
  <c r="G1009" i="3"/>
  <c r="Q1009" i="3" s="1"/>
  <c r="H1009" i="3"/>
  <c r="R1009" i="3" s="1"/>
  <c r="I1009" i="3"/>
  <c r="S1009" i="3" s="1"/>
  <c r="C1010" i="3"/>
  <c r="M1010" i="3" s="1"/>
  <c r="D1010" i="3"/>
  <c r="N1010" i="3" s="1"/>
  <c r="E1010" i="3"/>
  <c r="O1010" i="3" s="1"/>
  <c r="F1010" i="3"/>
  <c r="P1010" i="3" s="1"/>
  <c r="G1010" i="3"/>
  <c r="Q1010" i="3" s="1"/>
  <c r="H1010" i="3"/>
  <c r="R1010" i="3" s="1"/>
  <c r="I1010" i="3"/>
  <c r="S1010" i="3" s="1"/>
  <c r="C1011" i="3"/>
  <c r="M1011" i="3" s="1"/>
  <c r="D1011" i="3"/>
  <c r="N1011" i="3" s="1"/>
  <c r="E1011" i="3"/>
  <c r="O1011" i="3" s="1"/>
  <c r="F1011" i="3"/>
  <c r="P1011" i="3" s="1"/>
  <c r="G1011" i="3"/>
  <c r="Q1011" i="3" s="1"/>
  <c r="H1011" i="3"/>
  <c r="R1011" i="3" s="1"/>
  <c r="I1011" i="3"/>
  <c r="S1011" i="3" s="1"/>
  <c r="C1012" i="3"/>
  <c r="M1012" i="3" s="1"/>
  <c r="D1012" i="3"/>
  <c r="N1012" i="3" s="1"/>
  <c r="E1012" i="3"/>
  <c r="O1012" i="3" s="1"/>
  <c r="F1012" i="3"/>
  <c r="P1012" i="3" s="1"/>
  <c r="G1012" i="3"/>
  <c r="Q1012" i="3" s="1"/>
  <c r="H1012" i="3"/>
  <c r="R1012" i="3" s="1"/>
  <c r="I1012" i="3"/>
  <c r="S1012" i="3" s="1"/>
  <c r="C1013" i="3"/>
  <c r="M1013" i="3" s="1"/>
  <c r="D1013" i="3"/>
  <c r="N1013" i="3" s="1"/>
  <c r="E1013" i="3"/>
  <c r="O1013" i="3" s="1"/>
  <c r="F1013" i="3"/>
  <c r="P1013" i="3" s="1"/>
  <c r="G1013" i="3"/>
  <c r="Q1013" i="3" s="1"/>
  <c r="H1013" i="3"/>
  <c r="R1013" i="3" s="1"/>
  <c r="I1013" i="3"/>
  <c r="S1013" i="3" s="1"/>
  <c r="C1014" i="3"/>
  <c r="M1014" i="3" s="1"/>
  <c r="D1014" i="3"/>
  <c r="N1014" i="3" s="1"/>
  <c r="E1014" i="3"/>
  <c r="O1014" i="3" s="1"/>
  <c r="F1014" i="3"/>
  <c r="P1014" i="3" s="1"/>
  <c r="G1014" i="3"/>
  <c r="Q1014" i="3" s="1"/>
  <c r="H1014" i="3"/>
  <c r="R1014" i="3" s="1"/>
  <c r="I1014" i="3"/>
  <c r="S1014" i="3" s="1"/>
  <c r="C1015" i="3"/>
  <c r="M1015" i="3" s="1"/>
  <c r="D1015" i="3"/>
  <c r="N1015" i="3" s="1"/>
  <c r="E1015" i="3"/>
  <c r="O1015" i="3" s="1"/>
  <c r="F1015" i="3"/>
  <c r="P1015" i="3" s="1"/>
  <c r="G1015" i="3"/>
  <c r="Q1015" i="3" s="1"/>
  <c r="H1015" i="3"/>
  <c r="R1015" i="3" s="1"/>
  <c r="I1015" i="3"/>
  <c r="S1015" i="3" s="1"/>
  <c r="C1016" i="3"/>
  <c r="M1016" i="3" s="1"/>
  <c r="D1016" i="3"/>
  <c r="N1016" i="3" s="1"/>
  <c r="E1016" i="3"/>
  <c r="O1016" i="3" s="1"/>
  <c r="F1016" i="3"/>
  <c r="P1016" i="3" s="1"/>
  <c r="G1016" i="3"/>
  <c r="Q1016" i="3" s="1"/>
  <c r="H1016" i="3"/>
  <c r="R1016" i="3" s="1"/>
  <c r="I1016" i="3"/>
  <c r="S1016" i="3" s="1"/>
  <c r="C1017" i="3"/>
  <c r="M1017" i="3" s="1"/>
  <c r="D1017" i="3"/>
  <c r="N1017" i="3" s="1"/>
  <c r="E1017" i="3"/>
  <c r="O1017" i="3" s="1"/>
  <c r="F1017" i="3"/>
  <c r="P1017" i="3" s="1"/>
  <c r="G1017" i="3"/>
  <c r="Q1017" i="3" s="1"/>
  <c r="H1017" i="3"/>
  <c r="R1017" i="3" s="1"/>
  <c r="I1017" i="3"/>
  <c r="S1017" i="3" s="1"/>
  <c r="C1018" i="3"/>
  <c r="M1018" i="3" s="1"/>
  <c r="D1018" i="3"/>
  <c r="N1018" i="3" s="1"/>
  <c r="E1018" i="3"/>
  <c r="O1018" i="3" s="1"/>
  <c r="F1018" i="3"/>
  <c r="P1018" i="3" s="1"/>
  <c r="G1018" i="3"/>
  <c r="Q1018" i="3" s="1"/>
  <c r="H1018" i="3"/>
  <c r="R1018" i="3" s="1"/>
  <c r="I1018" i="3"/>
  <c r="S1018" i="3" s="1"/>
  <c r="C1019" i="3"/>
  <c r="M1019" i="3" s="1"/>
  <c r="D1019" i="3"/>
  <c r="N1019" i="3" s="1"/>
  <c r="E1019" i="3"/>
  <c r="O1019" i="3" s="1"/>
  <c r="F1019" i="3"/>
  <c r="P1019" i="3" s="1"/>
  <c r="G1019" i="3"/>
  <c r="Q1019" i="3" s="1"/>
  <c r="H1019" i="3"/>
  <c r="R1019" i="3" s="1"/>
  <c r="I1019" i="3"/>
  <c r="S1019" i="3" s="1"/>
  <c r="C1020" i="3"/>
  <c r="M1020" i="3" s="1"/>
  <c r="D1020" i="3"/>
  <c r="N1020" i="3" s="1"/>
  <c r="E1020" i="3"/>
  <c r="O1020" i="3" s="1"/>
  <c r="F1020" i="3"/>
  <c r="P1020" i="3" s="1"/>
  <c r="G1020" i="3"/>
  <c r="Q1020" i="3" s="1"/>
  <c r="H1020" i="3"/>
  <c r="R1020" i="3" s="1"/>
  <c r="I1020" i="3"/>
  <c r="S1020" i="3" s="1"/>
  <c r="C1021" i="3"/>
  <c r="M1021" i="3" s="1"/>
  <c r="D1021" i="3"/>
  <c r="N1021" i="3" s="1"/>
  <c r="E1021" i="3"/>
  <c r="O1021" i="3" s="1"/>
  <c r="F1021" i="3"/>
  <c r="P1021" i="3" s="1"/>
  <c r="G1021" i="3"/>
  <c r="Q1021" i="3" s="1"/>
  <c r="H1021" i="3"/>
  <c r="R1021" i="3" s="1"/>
  <c r="I1021" i="3"/>
  <c r="S1021" i="3" s="1"/>
  <c r="C1022" i="3"/>
  <c r="M1022" i="3" s="1"/>
  <c r="D1022" i="3"/>
  <c r="N1022" i="3" s="1"/>
  <c r="E1022" i="3"/>
  <c r="O1022" i="3" s="1"/>
  <c r="F1022" i="3"/>
  <c r="P1022" i="3" s="1"/>
  <c r="G1022" i="3"/>
  <c r="Q1022" i="3" s="1"/>
  <c r="H1022" i="3"/>
  <c r="R1022" i="3" s="1"/>
  <c r="I1022" i="3"/>
  <c r="S1022" i="3" s="1"/>
  <c r="C1023" i="3"/>
  <c r="M1023" i="3" s="1"/>
  <c r="D1023" i="3"/>
  <c r="N1023" i="3" s="1"/>
  <c r="E1023" i="3"/>
  <c r="F1023" i="3"/>
  <c r="P1023" i="3" s="1"/>
  <c r="G1023" i="3"/>
  <c r="Q1023" i="3" s="1"/>
  <c r="H1023" i="3"/>
  <c r="R1023" i="3" s="1"/>
  <c r="I1023" i="3"/>
  <c r="S1023" i="3" s="1"/>
  <c r="C1024" i="3"/>
  <c r="M1024" i="3" s="1"/>
  <c r="D1024" i="3"/>
  <c r="N1024" i="3" s="1"/>
  <c r="E1024" i="3"/>
  <c r="F1024" i="3"/>
  <c r="P1024" i="3" s="1"/>
  <c r="G1024" i="3"/>
  <c r="Q1024" i="3" s="1"/>
  <c r="H1024" i="3"/>
  <c r="R1024" i="3" s="1"/>
  <c r="I1024" i="3"/>
  <c r="S1024" i="3" s="1"/>
  <c r="C1025" i="3"/>
  <c r="M1025" i="3" s="1"/>
  <c r="D1025" i="3"/>
  <c r="N1025" i="3" s="1"/>
  <c r="E1025" i="3"/>
  <c r="O1025" i="3" s="1"/>
  <c r="F1025" i="3"/>
  <c r="P1025" i="3" s="1"/>
  <c r="G1025" i="3"/>
  <c r="Q1025" i="3" s="1"/>
  <c r="H1025" i="3"/>
  <c r="R1025" i="3" s="1"/>
  <c r="I1025" i="3"/>
  <c r="S1025" i="3" s="1"/>
  <c r="C1026" i="3"/>
  <c r="M1026" i="3" s="1"/>
  <c r="D1026" i="3"/>
  <c r="N1026" i="3" s="1"/>
  <c r="E1026" i="3"/>
  <c r="O1026" i="3" s="1"/>
  <c r="F1026" i="3"/>
  <c r="P1026" i="3" s="1"/>
  <c r="G1026" i="3"/>
  <c r="Q1026" i="3" s="1"/>
  <c r="H1026" i="3"/>
  <c r="R1026" i="3" s="1"/>
  <c r="I1026" i="3"/>
  <c r="S1026" i="3" s="1"/>
  <c r="C1027" i="3"/>
  <c r="M1027" i="3" s="1"/>
  <c r="D1027" i="3"/>
  <c r="N1027" i="3" s="1"/>
  <c r="E1027" i="3"/>
  <c r="O1027" i="3" s="1"/>
  <c r="F1027" i="3"/>
  <c r="P1027" i="3" s="1"/>
  <c r="G1027" i="3"/>
  <c r="Q1027" i="3" s="1"/>
  <c r="H1027" i="3"/>
  <c r="R1027" i="3" s="1"/>
  <c r="I1027" i="3"/>
  <c r="S1027" i="3" s="1"/>
  <c r="C1028" i="3"/>
  <c r="M1028" i="3" s="1"/>
  <c r="D1028" i="3"/>
  <c r="N1028" i="3" s="1"/>
  <c r="E1028" i="3"/>
  <c r="O1028" i="3" s="1"/>
  <c r="F1028" i="3"/>
  <c r="P1028" i="3" s="1"/>
  <c r="G1028" i="3"/>
  <c r="Q1028" i="3" s="1"/>
  <c r="H1028" i="3"/>
  <c r="R1028" i="3" s="1"/>
  <c r="I1028" i="3"/>
  <c r="S1028" i="3" s="1"/>
  <c r="C1029" i="3"/>
  <c r="M1029" i="3" s="1"/>
  <c r="D1029" i="3"/>
  <c r="N1029" i="3" s="1"/>
  <c r="E1029" i="3"/>
  <c r="F1029" i="3"/>
  <c r="P1029" i="3" s="1"/>
  <c r="G1029" i="3"/>
  <c r="Q1029" i="3" s="1"/>
  <c r="H1029" i="3"/>
  <c r="R1029" i="3" s="1"/>
  <c r="I1029" i="3"/>
  <c r="S1029" i="3" s="1"/>
  <c r="C1030" i="3"/>
  <c r="M1030" i="3" s="1"/>
  <c r="D1030" i="3"/>
  <c r="N1030" i="3" s="1"/>
  <c r="E1030" i="3"/>
  <c r="O1030" i="3" s="1"/>
  <c r="F1030" i="3"/>
  <c r="P1030" i="3" s="1"/>
  <c r="G1030" i="3"/>
  <c r="Q1030" i="3" s="1"/>
  <c r="H1030" i="3"/>
  <c r="R1030" i="3" s="1"/>
  <c r="I1030" i="3"/>
  <c r="S1030" i="3" s="1"/>
  <c r="C1031" i="3"/>
  <c r="M1031" i="3" s="1"/>
  <c r="D1031" i="3"/>
  <c r="N1031" i="3" s="1"/>
  <c r="E1031" i="3"/>
  <c r="O1031" i="3" s="1"/>
  <c r="F1031" i="3"/>
  <c r="P1031" i="3" s="1"/>
  <c r="G1031" i="3"/>
  <c r="Q1031" i="3" s="1"/>
  <c r="H1031" i="3"/>
  <c r="R1031" i="3" s="1"/>
  <c r="I1031" i="3"/>
  <c r="S1031" i="3" s="1"/>
  <c r="C1032" i="3"/>
  <c r="M1032" i="3" s="1"/>
  <c r="D1032" i="3"/>
  <c r="N1032" i="3" s="1"/>
  <c r="E1032" i="3"/>
  <c r="O1032" i="3" s="1"/>
  <c r="F1032" i="3"/>
  <c r="P1032" i="3" s="1"/>
  <c r="G1032" i="3"/>
  <c r="Q1032" i="3" s="1"/>
  <c r="H1032" i="3"/>
  <c r="R1032" i="3" s="1"/>
  <c r="I1032" i="3"/>
  <c r="S1032" i="3" s="1"/>
  <c r="C1033" i="3"/>
  <c r="M1033" i="3" s="1"/>
  <c r="D1033" i="3"/>
  <c r="N1033" i="3" s="1"/>
  <c r="E1033" i="3"/>
  <c r="O1033" i="3" s="1"/>
  <c r="F1033" i="3"/>
  <c r="P1033" i="3" s="1"/>
  <c r="G1033" i="3"/>
  <c r="Q1033" i="3" s="1"/>
  <c r="H1033" i="3"/>
  <c r="R1033" i="3" s="1"/>
  <c r="I1033" i="3"/>
  <c r="S1033" i="3" s="1"/>
  <c r="C1034" i="3"/>
  <c r="M1034" i="3" s="1"/>
  <c r="D1034" i="3"/>
  <c r="N1034" i="3" s="1"/>
  <c r="E1034" i="3"/>
  <c r="O1034" i="3" s="1"/>
  <c r="F1034" i="3"/>
  <c r="P1034" i="3" s="1"/>
  <c r="G1034" i="3"/>
  <c r="Q1034" i="3" s="1"/>
  <c r="H1034" i="3"/>
  <c r="R1034" i="3" s="1"/>
  <c r="I1034" i="3"/>
  <c r="S1034" i="3" s="1"/>
  <c r="C1035" i="3"/>
  <c r="M1035" i="3" s="1"/>
  <c r="D1035" i="3"/>
  <c r="N1035" i="3" s="1"/>
  <c r="E1035" i="3"/>
  <c r="O1035" i="3" s="1"/>
  <c r="F1035" i="3"/>
  <c r="P1035" i="3" s="1"/>
  <c r="G1035" i="3"/>
  <c r="Q1035" i="3" s="1"/>
  <c r="H1035" i="3"/>
  <c r="R1035" i="3" s="1"/>
  <c r="I1035" i="3"/>
  <c r="S1035" i="3" s="1"/>
  <c r="C1036" i="3"/>
  <c r="M1036" i="3" s="1"/>
  <c r="D1036" i="3"/>
  <c r="N1036" i="3" s="1"/>
  <c r="E1036" i="3"/>
  <c r="F1036" i="3"/>
  <c r="P1036" i="3" s="1"/>
  <c r="G1036" i="3"/>
  <c r="Q1036" i="3" s="1"/>
  <c r="H1036" i="3"/>
  <c r="R1036" i="3" s="1"/>
  <c r="I1036" i="3"/>
  <c r="S1036" i="3" s="1"/>
  <c r="C1037" i="3"/>
  <c r="M1037" i="3" s="1"/>
  <c r="D1037" i="3"/>
  <c r="N1037" i="3" s="1"/>
  <c r="E1037" i="3"/>
  <c r="O1037" i="3" s="1"/>
  <c r="F1037" i="3"/>
  <c r="P1037" i="3" s="1"/>
  <c r="G1037" i="3"/>
  <c r="Q1037" i="3" s="1"/>
  <c r="H1037" i="3"/>
  <c r="R1037" i="3" s="1"/>
  <c r="I1037" i="3"/>
  <c r="S1037" i="3" s="1"/>
  <c r="C1038" i="3"/>
  <c r="M1038" i="3" s="1"/>
  <c r="D1038" i="3"/>
  <c r="N1038" i="3" s="1"/>
  <c r="E1038" i="3"/>
  <c r="O1038" i="3" s="1"/>
  <c r="F1038" i="3"/>
  <c r="P1038" i="3" s="1"/>
  <c r="G1038" i="3"/>
  <c r="Q1038" i="3" s="1"/>
  <c r="H1038" i="3"/>
  <c r="R1038" i="3" s="1"/>
  <c r="I1038" i="3"/>
  <c r="S1038" i="3" s="1"/>
  <c r="C1039" i="3"/>
  <c r="M1039" i="3" s="1"/>
  <c r="D1039" i="3"/>
  <c r="N1039" i="3" s="1"/>
  <c r="E1039" i="3"/>
  <c r="O1039" i="3" s="1"/>
  <c r="F1039" i="3"/>
  <c r="P1039" i="3" s="1"/>
  <c r="G1039" i="3"/>
  <c r="Q1039" i="3" s="1"/>
  <c r="H1039" i="3"/>
  <c r="R1039" i="3" s="1"/>
  <c r="I1039" i="3"/>
  <c r="S1039" i="3" s="1"/>
  <c r="C1040" i="3"/>
  <c r="M1040" i="3" s="1"/>
  <c r="D1040" i="3"/>
  <c r="N1040" i="3" s="1"/>
  <c r="E1040" i="3"/>
  <c r="O1040" i="3" s="1"/>
  <c r="F1040" i="3"/>
  <c r="P1040" i="3" s="1"/>
  <c r="G1040" i="3"/>
  <c r="Q1040" i="3" s="1"/>
  <c r="H1040" i="3"/>
  <c r="R1040" i="3" s="1"/>
  <c r="I1040" i="3"/>
  <c r="S1040" i="3" s="1"/>
  <c r="C1041" i="3"/>
  <c r="M1041" i="3" s="1"/>
  <c r="D1041" i="3"/>
  <c r="N1041" i="3" s="1"/>
  <c r="E1041" i="3"/>
  <c r="O1041" i="3" s="1"/>
  <c r="F1041" i="3"/>
  <c r="P1041" i="3" s="1"/>
  <c r="G1041" i="3"/>
  <c r="Q1041" i="3" s="1"/>
  <c r="H1041" i="3"/>
  <c r="R1041" i="3" s="1"/>
  <c r="I1041" i="3"/>
  <c r="S1041" i="3" s="1"/>
  <c r="C1042" i="3"/>
  <c r="M1042" i="3" s="1"/>
  <c r="D1042" i="3"/>
  <c r="N1042" i="3" s="1"/>
  <c r="E1042" i="3"/>
  <c r="O1042" i="3" s="1"/>
  <c r="F1042" i="3"/>
  <c r="P1042" i="3" s="1"/>
  <c r="G1042" i="3"/>
  <c r="Q1042" i="3" s="1"/>
  <c r="H1042" i="3"/>
  <c r="R1042" i="3" s="1"/>
  <c r="I1042" i="3"/>
  <c r="S1042" i="3" s="1"/>
  <c r="C1043" i="3"/>
  <c r="M1043" i="3" s="1"/>
  <c r="D1043" i="3"/>
  <c r="N1043" i="3" s="1"/>
  <c r="E1043" i="3"/>
  <c r="O1043" i="3" s="1"/>
  <c r="F1043" i="3"/>
  <c r="P1043" i="3" s="1"/>
  <c r="G1043" i="3"/>
  <c r="Q1043" i="3" s="1"/>
  <c r="H1043" i="3"/>
  <c r="R1043" i="3" s="1"/>
  <c r="I1043" i="3"/>
  <c r="S1043" i="3" s="1"/>
  <c r="C1044" i="3"/>
  <c r="M1044" i="3" s="1"/>
  <c r="D1044" i="3"/>
  <c r="N1044" i="3" s="1"/>
  <c r="E1044" i="3"/>
  <c r="O1044" i="3" s="1"/>
  <c r="F1044" i="3"/>
  <c r="P1044" i="3" s="1"/>
  <c r="G1044" i="3"/>
  <c r="Q1044" i="3" s="1"/>
  <c r="H1044" i="3"/>
  <c r="R1044" i="3" s="1"/>
  <c r="I1044" i="3"/>
  <c r="S1044" i="3" s="1"/>
  <c r="C1045" i="3"/>
  <c r="M1045" i="3" s="1"/>
  <c r="D1045" i="3"/>
  <c r="N1045" i="3" s="1"/>
  <c r="E1045" i="3"/>
  <c r="O1045" i="3" s="1"/>
  <c r="F1045" i="3"/>
  <c r="P1045" i="3" s="1"/>
  <c r="G1045" i="3"/>
  <c r="Q1045" i="3" s="1"/>
  <c r="H1045" i="3"/>
  <c r="R1045" i="3" s="1"/>
  <c r="I1045" i="3"/>
  <c r="S1045" i="3" s="1"/>
  <c r="C1046" i="3"/>
  <c r="M1046" i="3" s="1"/>
  <c r="D1046" i="3"/>
  <c r="N1046" i="3" s="1"/>
  <c r="E1046" i="3"/>
  <c r="O1046" i="3" s="1"/>
  <c r="F1046" i="3"/>
  <c r="P1046" i="3" s="1"/>
  <c r="G1046" i="3"/>
  <c r="Q1046" i="3" s="1"/>
  <c r="H1046" i="3"/>
  <c r="R1046" i="3" s="1"/>
  <c r="I1046" i="3"/>
  <c r="S1046" i="3" s="1"/>
  <c r="C1047" i="3"/>
  <c r="M1047" i="3" s="1"/>
  <c r="D1047" i="3"/>
  <c r="N1047" i="3" s="1"/>
  <c r="E1047" i="3"/>
  <c r="O1047" i="3" s="1"/>
  <c r="F1047" i="3"/>
  <c r="P1047" i="3" s="1"/>
  <c r="G1047" i="3"/>
  <c r="Q1047" i="3" s="1"/>
  <c r="H1047" i="3"/>
  <c r="R1047" i="3" s="1"/>
  <c r="I1047" i="3"/>
  <c r="S1047" i="3" s="1"/>
  <c r="C1048" i="3"/>
  <c r="M1048" i="3" s="1"/>
  <c r="D1048" i="3"/>
  <c r="N1048" i="3" s="1"/>
  <c r="E1048" i="3"/>
  <c r="O1048" i="3" s="1"/>
  <c r="F1048" i="3"/>
  <c r="P1048" i="3" s="1"/>
  <c r="G1048" i="3"/>
  <c r="Q1048" i="3" s="1"/>
  <c r="H1048" i="3"/>
  <c r="R1048" i="3" s="1"/>
  <c r="I1048" i="3"/>
  <c r="C1049" i="3"/>
  <c r="M1049" i="3" s="1"/>
  <c r="D1049" i="3"/>
  <c r="N1049" i="3" s="1"/>
  <c r="E1049" i="3"/>
  <c r="O1049" i="3" s="1"/>
  <c r="F1049" i="3"/>
  <c r="P1049" i="3" s="1"/>
  <c r="G1049" i="3"/>
  <c r="Q1049" i="3" s="1"/>
  <c r="H1049" i="3"/>
  <c r="R1049" i="3" s="1"/>
  <c r="I1049" i="3"/>
  <c r="S1049" i="3" s="1"/>
  <c r="C1050" i="3"/>
  <c r="D1050" i="3"/>
  <c r="N1050" i="3" s="1"/>
  <c r="E1050" i="3"/>
  <c r="O1050" i="3" s="1"/>
  <c r="F1050" i="3"/>
  <c r="P1050" i="3" s="1"/>
  <c r="G1050" i="3"/>
  <c r="Q1050" i="3" s="1"/>
  <c r="H1050" i="3"/>
  <c r="R1050" i="3" s="1"/>
  <c r="I1050" i="3"/>
  <c r="S1050" i="3" s="1"/>
  <c r="C1051" i="3"/>
  <c r="M1051" i="3" s="1"/>
  <c r="D1051" i="3"/>
  <c r="N1051" i="3" s="1"/>
  <c r="E1051" i="3"/>
  <c r="O1051" i="3" s="1"/>
  <c r="F1051" i="3"/>
  <c r="P1051" i="3" s="1"/>
  <c r="G1051" i="3"/>
  <c r="Q1051" i="3" s="1"/>
  <c r="H1051" i="3"/>
  <c r="R1051" i="3" s="1"/>
  <c r="I1051" i="3"/>
  <c r="S1051" i="3" s="1"/>
  <c r="C1052" i="3"/>
  <c r="D1052" i="3"/>
  <c r="N1052" i="3" s="1"/>
  <c r="E1052" i="3"/>
  <c r="O1052" i="3" s="1"/>
  <c r="F1052" i="3"/>
  <c r="P1052" i="3" s="1"/>
  <c r="G1052" i="3"/>
  <c r="Q1052" i="3" s="1"/>
  <c r="H1052" i="3"/>
  <c r="R1052" i="3" s="1"/>
  <c r="I1052" i="3"/>
  <c r="S1052" i="3" s="1"/>
  <c r="C1053" i="3"/>
  <c r="M1053" i="3" s="1"/>
  <c r="D1053" i="3"/>
  <c r="N1053" i="3" s="1"/>
  <c r="E1053" i="3"/>
  <c r="O1053" i="3" s="1"/>
  <c r="F1053" i="3"/>
  <c r="P1053" i="3" s="1"/>
  <c r="G1053" i="3"/>
  <c r="Q1053" i="3" s="1"/>
  <c r="H1053" i="3"/>
  <c r="R1053" i="3" s="1"/>
  <c r="I1053" i="3"/>
  <c r="S1053" i="3" s="1"/>
  <c r="C1054" i="3"/>
  <c r="M1054" i="3" s="1"/>
  <c r="D1054" i="3"/>
  <c r="N1054" i="3" s="1"/>
  <c r="E1054" i="3"/>
  <c r="O1054" i="3" s="1"/>
  <c r="F1054" i="3"/>
  <c r="P1054" i="3" s="1"/>
  <c r="G1054" i="3"/>
  <c r="Q1054" i="3" s="1"/>
  <c r="H1054" i="3"/>
  <c r="R1054" i="3" s="1"/>
  <c r="I1054" i="3"/>
  <c r="S1054" i="3" s="1"/>
  <c r="C1055" i="3"/>
  <c r="M1055" i="3" s="1"/>
  <c r="D1055" i="3"/>
  <c r="N1055" i="3" s="1"/>
  <c r="E1055" i="3"/>
  <c r="O1055" i="3" s="1"/>
  <c r="F1055" i="3"/>
  <c r="P1055" i="3" s="1"/>
  <c r="G1055" i="3"/>
  <c r="Q1055" i="3" s="1"/>
  <c r="H1055" i="3"/>
  <c r="R1055" i="3" s="1"/>
  <c r="I1055" i="3"/>
  <c r="S1055" i="3" s="1"/>
  <c r="C1056" i="3"/>
  <c r="M1056" i="3" s="1"/>
  <c r="D1056" i="3"/>
  <c r="N1056" i="3" s="1"/>
  <c r="E1056" i="3"/>
  <c r="O1056" i="3" s="1"/>
  <c r="F1056" i="3"/>
  <c r="P1056" i="3" s="1"/>
  <c r="G1056" i="3"/>
  <c r="Q1056" i="3" s="1"/>
  <c r="H1056" i="3"/>
  <c r="R1056" i="3" s="1"/>
  <c r="I1056" i="3"/>
  <c r="S1056" i="3" s="1"/>
  <c r="C1057" i="3"/>
  <c r="M1057" i="3" s="1"/>
  <c r="D1057" i="3"/>
  <c r="N1057" i="3" s="1"/>
  <c r="E1057" i="3"/>
  <c r="O1057" i="3" s="1"/>
  <c r="F1057" i="3"/>
  <c r="P1057" i="3" s="1"/>
  <c r="G1057" i="3"/>
  <c r="Q1057" i="3" s="1"/>
  <c r="H1057" i="3"/>
  <c r="R1057" i="3" s="1"/>
  <c r="I1057" i="3"/>
  <c r="S1057" i="3" s="1"/>
  <c r="C1058" i="3"/>
  <c r="M1058" i="3" s="1"/>
  <c r="D1058" i="3"/>
  <c r="N1058" i="3" s="1"/>
  <c r="E1058" i="3"/>
  <c r="O1058" i="3" s="1"/>
  <c r="F1058" i="3"/>
  <c r="P1058" i="3" s="1"/>
  <c r="G1058" i="3"/>
  <c r="Q1058" i="3" s="1"/>
  <c r="H1058" i="3"/>
  <c r="R1058" i="3" s="1"/>
  <c r="I1058" i="3"/>
  <c r="S1058" i="3" s="1"/>
  <c r="C1059" i="3"/>
  <c r="M1059" i="3" s="1"/>
  <c r="D1059" i="3"/>
  <c r="N1059" i="3" s="1"/>
  <c r="E1059" i="3"/>
  <c r="O1059" i="3" s="1"/>
  <c r="F1059" i="3"/>
  <c r="P1059" i="3" s="1"/>
  <c r="G1059" i="3"/>
  <c r="Q1059" i="3" s="1"/>
  <c r="H1059" i="3"/>
  <c r="R1059" i="3" s="1"/>
  <c r="I1059" i="3"/>
  <c r="S1059" i="3" s="1"/>
  <c r="C1060" i="3"/>
  <c r="M1060" i="3" s="1"/>
  <c r="D1060" i="3"/>
  <c r="N1060" i="3" s="1"/>
  <c r="E1060" i="3"/>
  <c r="O1060" i="3" s="1"/>
  <c r="F1060" i="3"/>
  <c r="P1060" i="3" s="1"/>
  <c r="G1060" i="3"/>
  <c r="Q1060" i="3" s="1"/>
  <c r="H1060" i="3"/>
  <c r="R1060" i="3" s="1"/>
  <c r="I1060" i="3"/>
  <c r="S1060" i="3" s="1"/>
  <c r="C1061" i="3"/>
  <c r="M1061" i="3" s="1"/>
  <c r="D1061" i="3"/>
  <c r="N1061" i="3" s="1"/>
  <c r="E1061" i="3"/>
  <c r="O1061" i="3" s="1"/>
  <c r="F1061" i="3"/>
  <c r="P1061" i="3" s="1"/>
  <c r="G1061" i="3"/>
  <c r="Q1061" i="3" s="1"/>
  <c r="H1061" i="3"/>
  <c r="R1061" i="3" s="1"/>
  <c r="I1061" i="3"/>
  <c r="S1061" i="3" s="1"/>
  <c r="C1062" i="3"/>
  <c r="M1062" i="3" s="1"/>
  <c r="D1062" i="3"/>
  <c r="N1062" i="3" s="1"/>
  <c r="E1062" i="3"/>
  <c r="F1062" i="3"/>
  <c r="P1062" i="3" s="1"/>
  <c r="G1062" i="3"/>
  <c r="Q1062" i="3" s="1"/>
  <c r="H1062" i="3"/>
  <c r="R1062" i="3" s="1"/>
  <c r="I1062" i="3"/>
  <c r="S1062" i="3" s="1"/>
  <c r="C1063" i="3"/>
  <c r="M1063" i="3" s="1"/>
  <c r="D1063" i="3"/>
  <c r="N1063" i="3" s="1"/>
  <c r="E1063" i="3"/>
  <c r="O1063" i="3" s="1"/>
  <c r="F1063" i="3"/>
  <c r="P1063" i="3" s="1"/>
  <c r="G1063" i="3"/>
  <c r="Q1063" i="3" s="1"/>
  <c r="H1063" i="3"/>
  <c r="I1063" i="3"/>
  <c r="S1063" i="3" s="1"/>
  <c r="C1064" i="3"/>
  <c r="D1064" i="3"/>
  <c r="N1064" i="3" s="1"/>
  <c r="E1064" i="3"/>
  <c r="O1064" i="3" s="1"/>
  <c r="F1064" i="3"/>
  <c r="P1064" i="3" s="1"/>
  <c r="G1064" i="3"/>
  <c r="Q1064" i="3" s="1"/>
  <c r="H1064" i="3"/>
  <c r="R1064" i="3" s="1"/>
  <c r="I1064" i="3"/>
  <c r="S1064" i="3" s="1"/>
  <c r="C1065" i="3"/>
  <c r="M1065" i="3" s="1"/>
  <c r="D1065" i="3"/>
  <c r="N1065" i="3" s="1"/>
  <c r="E1065" i="3"/>
  <c r="O1065" i="3" s="1"/>
  <c r="F1065" i="3"/>
  <c r="P1065" i="3" s="1"/>
  <c r="G1065" i="3"/>
  <c r="Q1065" i="3" s="1"/>
  <c r="H1065" i="3"/>
  <c r="R1065" i="3" s="1"/>
  <c r="I1065" i="3"/>
  <c r="S1065" i="3" s="1"/>
  <c r="C1066" i="3"/>
  <c r="M1066" i="3" s="1"/>
  <c r="D1066" i="3"/>
  <c r="N1066" i="3" s="1"/>
  <c r="E1066" i="3"/>
  <c r="O1066" i="3" s="1"/>
  <c r="F1066" i="3"/>
  <c r="P1066" i="3" s="1"/>
  <c r="G1066" i="3"/>
  <c r="Q1066" i="3" s="1"/>
  <c r="H1066" i="3"/>
  <c r="R1066" i="3" s="1"/>
  <c r="I1066" i="3"/>
  <c r="S1066" i="3" s="1"/>
  <c r="C1067" i="3"/>
  <c r="M1067" i="3" s="1"/>
  <c r="D1067" i="3"/>
  <c r="N1067" i="3" s="1"/>
  <c r="E1067" i="3"/>
  <c r="O1067" i="3" s="1"/>
  <c r="F1067" i="3"/>
  <c r="P1067" i="3" s="1"/>
  <c r="G1067" i="3"/>
  <c r="Q1067" i="3" s="1"/>
  <c r="H1067" i="3"/>
  <c r="R1067" i="3" s="1"/>
  <c r="I1067" i="3"/>
  <c r="S1067" i="3" s="1"/>
  <c r="C1068" i="3"/>
  <c r="M1068" i="3" s="1"/>
  <c r="D1068" i="3"/>
  <c r="N1068" i="3" s="1"/>
  <c r="E1068" i="3"/>
  <c r="O1068" i="3" s="1"/>
  <c r="F1068" i="3"/>
  <c r="P1068" i="3" s="1"/>
  <c r="G1068" i="3"/>
  <c r="Q1068" i="3" s="1"/>
  <c r="H1068" i="3"/>
  <c r="R1068" i="3" s="1"/>
  <c r="I1068" i="3"/>
  <c r="S1068" i="3" s="1"/>
  <c r="C1069" i="3"/>
  <c r="M1069" i="3" s="1"/>
  <c r="D1069" i="3"/>
  <c r="N1069" i="3" s="1"/>
  <c r="E1069" i="3"/>
  <c r="O1069" i="3" s="1"/>
  <c r="F1069" i="3"/>
  <c r="P1069" i="3" s="1"/>
  <c r="G1069" i="3"/>
  <c r="Q1069" i="3" s="1"/>
  <c r="H1069" i="3"/>
  <c r="R1069" i="3" s="1"/>
  <c r="I1069" i="3"/>
  <c r="S1069" i="3" s="1"/>
  <c r="C1070" i="3"/>
  <c r="M1070" i="3" s="1"/>
  <c r="D1070" i="3"/>
  <c r="N1070" i="3" s="1"/>
  <c r="E1070" i="3"/>
  <c r="O1070" i="3" s="1"/>
  <c r="F1070" i="3"/>
  <c r="P1070" i="3" s="1"/>
  <c r="G1070" i="3"/>
  <c r="H1070" i="3"/>
  <c r="R1070" i="3" s="1"/>
  <c r="I1070" i="3"/>
  <c r="S1070" i="3" s="1"/>
  <c r="C1071" i="3"/>
  <c r="M1071" i="3" s="1"/>
  <c r="D1071" i="3"/>
  <c r="N1071" i="3" s="1"/>
  <c r="E1071" i="3"/>
  <c r="O1071" i="3" s="1"/>
  <c r="F1071" i="3"/>
  <c r="P1071" i="3" s="1"/>
  <c r="G1071" i="3"/>
  <c r="Q1071" i="3" s="1"/>
  <c r="H1071" i="3"/>
  <c r="R1071" i="3" s="1"/>
  <c r="I1071" i="3"/>
  <c r="S1071" i="3" s="1"/>
  <c r="C1072" i="3"/>
  <c r="M1072" i="3" s="1"/>
  <c r="D1072" i="3"/>
  <c r="N1072" i="3" s="1"/>
  <c r="E1072" i="3"/>
  <c r="O1072" i="3" s="1"/>
  <c r="F1072" i="3"/>
  <c r="P1072" i="3" s="1"/>
  <c r="G1072" i="3"/>
  <c r="Q1072" i="3" s="1"/>
  <c r="H1072" i="3"/>
  <c r="R1072" i="3" s="1"/>
  <c r="I1072" i="3"/>
  <c r="S1072" i="3" s="1"/>
  <c r="C1073" i="3"/>
  <c r="M1073" i="3" s="1"/>
  <c r="D1073" i="3"/>
  <c r="N1073" i="3" s="1"/>
  <c r="E1073" i="3"/>
  <c r="O1073" i="3" s="1"/>
  <c r="F1073" i="3"/>
  <c r="P1073" i="3" s="1"/>
  <c r="G1073" i="3"/>
  <c r="Q1073" i="3" s="1"/>
  <c r="H1073" i="3"/>
  <c r="R1073" i="3" s="1"/>
  <c r="I1073" i="3"/>
  <c r="S1073" i="3" s="1"/>
  <c r="C1074" i="3"/>
  <c r="D1074" i="3"/>
  <c r="N1074" i="3" s="1"/>
  <c r="E1074" i="3"/>
  <c r="O1074" i="3" s="1"/>
  <c r="F1074" i="3"/>
  <c r="P1074" i="3" s="1"/>
  <c r="G1074" i="3"/>
  <c r="Q1074" i="3" s="1"/>
  <c r="H1074" i="3"/>
  <c r="R1074" i="3" s="1"/>
  <c r="I1074" i="3"/>
  <c r="S1074" i="3" s="1"/>
  <c r="C1075" i="3"/>
  <c r="M1075" i="3" s="1"/>
  <c r="D1075" i="3"/>
  <c r="N1075" i="3" s="1"/>
  <c r="E1075" i="3"/>
  <c r="O1075" i="3" s="1"/>
  <c r="F1075" i="3"/>
  <c r="P1075" i="3" s="1"/>
  <c r="G1075" i="3"/>
  <c r="Q1075" i="3" s="1"/>
  <c r="H1075" i="3"/>
  <c r="R1075" i="3" s="1"/>
  <c r="I1075" i="3"/>
  <c r="S1075" i="3" s="1"/>
  <c r="C1076" i="3"/>
  <c r="M1076" i="3" s="1"/>
  <c r="D1076" i="3"/>
  <c r="N1076" i="3" s="1"/>
  <c r="E1076" i="3"/>
  <c r="O1076" i="3" s="1"/>
  <c r="F1076" i="3"/>
  <c r="P1076" i="3" s="1"/>
  <c r="G1076" i="3"/>
  <c r="Q1076" i="3" s="1"/>
  <c r="H1076" i="3"/>
  <c r="R1076" i="3" s="1"/>
  <c r="I1076" i="3"/>
  <c r="S1076" i="3" s="1"/>
  <c r="C1077" i="3"/>
  <c r="M1077" i="3" s="1"/>
  <c r="D1077" i="3"/>
  <c r="N1077" i="3" s="1"/>
  <c r="E1077" i="3"/>
  <c r="F1077" i="3"/>
  <c r="P1077" i="3" s="1"/>
  <c r="G1077" i="3"/>
  <c r="Q1077" i="3" s="1"/>
  <c r="H1077" i="3"/>
  <c r="R1077" i="3" s="1"/>
  <c r="I1077" i="3"/>
  <c r="S1077" i="3" s="1"/>
  <c r="C1078" i="3"/>
  <c r="M1078" i="3" s="1"/>
  <c r="D1078" i="3"/>
  <c r="N1078" i="3" s="1"/>
  <c r="E1078" i="3"/>
  <c r="O1078" i="3" s="1"/>
  <c r="F1078" i="3"/>
  <c r="P1078" i="3" s="1"/>
  <c r="G1078" i="3"/>
  <c r="Q1078" i="3" s="1"/>
  <c r="H1078" i="3"/>
  <c r="R1078" i="3" s="1"/>
  <c r="I1078" i="3"/>
  <c r="S1078" i="3" s="1"/>
  <c r="C1079" i="3"/>
  <c r="M1079" i="3" s="1"/>
  <c r="D1079" i="3"/>
  <c r="E1079" i="3"/>
  <c r="O1079" i="3" s="1"/>
  <c r="F1079" i="3"/>
  <c r="P1079" i="3" s="1"/>
  <c r="G1079" i="3"/>
  <c r="Q1079" i="3" s="1"/>
  <c r="H1079" i="3"/>
  <c r="R1079" i="3" s="1"/>
  <c r="I1079" i="3"/>
  <c r="S1079" i="3" s="1"/>
  <c r="C1080" i="3"/>
  <c r="M1080" i="3" s="1"/>
  <c r="D1080" i="3"/>
  <c r="N1080" i="3" s="1"/>
  <c r="E1080" i="3"/>
  <c r="O1080" i="3" s="1"/>
  <c r="F1080" i="3"/>
  <c r="P1080" i="3" s="1"/>
  <c r="G1080" i="3"/>
  <c r="Q1080" i="3" s="1"/>
  <c r="H1080" i="3"/>
  <c r="R1080" i="3" s="1"/>
  <c r="I1080" i="3"/>
  <c r="S1080" i="3" s="1"/>
  <c r="C1081" i="3"/>
  <c r="M1081" i="3" s="1"/>
  <c r="D1081" i="3"/>
  <c r="N1081" i="3" s="1"/>
  <c r="E1081" i="3"/>
  <c r="O1081" i="3" s="1"/>
  <c r="F1081" i="3"/>
  <c r="P1081" i="3" s="1"/>
  <c r="G1081" i="3"/>
  <c r="Q1081" i="3" s="1"/>
  <c r="H1081" i="3"/>
  <c r="R1081" i="3" s="1"/>
  <c r="I1081" i="3"/>
  <c r="S1081" i="3" s="1"/>
  <c r="C1082" i="3"/>
  <c r="M1082" i="3" s="1"/>
  <c r="D1082" i="3"/>
  <c r="N1082" i="3" s="1"/>
  <c r="E1082" i="3"/>
  <c r="O1082" i="3" s="1"/>
  <c r="F1082" i="3"/>
  <c r="P1082" i="3" s="1"/>
  <c r="G1082" i="3"/>
  <c r="Q1082" i="3" s="1"/>
  <c r="H1082" i="3"/>
  <c r="R1082" i="3" s="1"/>
  <c r="I1082" i="3"/>
  <c r="S1082" i="3" s="1"/>
  <c r="C1083" i="3"/>
  <c r="M1083" i="3" s="1"/>
  <c r="D1083" i="3"/>
  <c r="N1083" i="3" s="1"/>
  <c r="E1083" i="3"/>
  <c r="O1083" i="3" s="1"/>
  <c r="F1083" i="3"/>
  <c r="P1083" i="3" s="1"/>
  <c r="G1083" i="3"/>
  <c r="Q1083" i="3" s="1"/>
  <c r="H1083" i="3"/>
  <c r="R1083" i="3" s="1"/>
  <c r="I1083" i="3"/>
  <c r="S1083" i="3" s="1"/>
  <c r="C1084" i="3"/>
  <c r="M1084" i="3" s="1"/>
  <c r="D1084" i="3"/>
  <c r="N1084" i="3" s="1"/>
  <c r="E1084" i="3"/>
  <c r="F1084" i="3"/>
  <c r="P1084" i="3" s="1"/>
  <c r="G1084" i="3"/>
  <c r="Q1084" i="3" s="1"/>
  <c r="H1084" i="3"/>
  <c r="R1084" i="3" s="1"/>
  <c r="I1084" i="3"/>
  <c r="S1084" i="3" s="1"/>
  <c r="C1085" i="3"/>
  <c r="D1085" i="3"/>
  <c r="N1085" i="3" s="1"/>
  <c r="E1085" i="3"/>
  <c r="O1085" i="3" s="1"/>
  <c r="F1085" i="3"/>
  <c r="P1085" i="3" s="1"/>
  <c r="G1085" i="3"/>
  <c r="Q1085" i="3" s="1"/>
  <c r="H1085" i="3"/>
  <c r="R1085" i="3" s="1"/>
  <c r="I1085" i="3"/>
  <c r="S1085" i="3" s="1"/>
  <c r="C1086" i="3"/>
  <c r="D1086" i="3"/>
  <c r="N1086" i="3" s="1"/>
  <c r="E1086" i="3"/>
  <c r="O1086" i="3" s="1"/>
  <c r="F1086" i="3"/>
  <c r="P1086" i="3" s="1"/>
  <c r="G1086" i="3"/>
  <c r="Q1086" i="3" s="1"/>
  <c r="H1086" i="3"/>
  <c r="R1086" i="3" s="1"/>
  <c r="I1086" i="3"/>
  <c r="S1086" i="3" s="1"/>
  <c r="C1087" i="3"/>
  <c r="M1087" i="3" s="1"/>
  <c r="D1087" i="3"/>
  <c r="N1087" i="3" s="1"/>
  <c r="E1087" i="3"/>
  <c r="O1087" i="3" s="1"/>
  <c r="F1087" i="3"/>
  <c r="P1087" i="3" s="1"/>
  <c r="G1087" i="3"/>
  <c r="Q1087" i="3" s="1"/>
  <c r="H1087" i="3"/>
  <c r="R1087" i="3" s="1"/>
  <c r="I1087" i="3"/>
  <c r="S1087" i="3" s="1"/>
  <c r="C1088" i="3"/>
  <c r="M1088" i="3" s="1"/>
  <c r="D1088" i="3"/>
  <c r="N1088" i="3" s="1"/>
  <c r="E1088" i="3"/>
  <c r="O1088" i="3" s="1"/>
  <c r="F1088" i="3"/>
  <c r="P1088" i="3" s="1"/>
  <c r="G1088" i="3"/>
  <c r="Q1088" i="3" s="1"/>
  <c r="H1088" i="3"/>
  <c r="R1088" i="3" s="1"/>
  <c r="I1088" i="3"/>
  <c r="S1088" i="3" s="1"/>
  <c r="C1089" i="3"/>
  <c r="M1089" i="3" s="1"/>
  <c r="D1089" i="3"/>
  <c r="N1089" i="3" s="1"/>
  <c r="E1089" i="3"/>
  <c r="O1089" i="3" s="1"/>
  <c r="F1089" i="3"/>
  <c r="P1089" i="3" s="1"/>
  <c r="G1089" i="3"/>
  <c r="Q1089" i="3" s="1"/>
  <c r="H1089" i="3"/>
  <c r="R1089" i="3" s="1"/>
  <c r="I1089" i="3"/>
  <c r="S1089" i="3" s="1"/>
  <c r="C1090" i="3"/>
  <c r="M1090" i="3" s="1"/>
  <c r="D1090" i="3"/>
  <c r="E1090" i="3"/>
  <c r="O1090" i="3" s="1"/>
  <c r="F1090" i="3"/>
  <c r="P1090" i="3" s="1"/>
  <c r="G1090" i="3"/>
  <c r="Q1090" i="3" s="1"/>
  <c r="H1090" i="3"/>
  <c r="R1090" i="3" s="1"/>
  <c r="I1090" i="3"/>
  <c r="S1090" i="3" s="1"/>
  <c r="C1091" i="3"/>
  <c r="M1091" i="3" s="1"/>
  <c r="D1091" i="3"/>
  <c r="N1091" i="3" s="1"/>
  <c r="E1091" i="3"/>
  <c r="O1091" i="3" s="1"/>
  <c r="F1091" i="3"/>
  <c r="P1091" i="3" s="1"/>
  <c r="G1091" i="3"/>
  <c r="Q1091" i="3" s="1"/>
  <c r="H1091" i="3"/>
  <c r="R1091" i="3" s="1"/>
  <c r="I1091" i="3"/>
  <c r="S1091" i="3" s="1"/>
  <c r="C1092" i="3"/>
  <c r="M1092" i="3" s="1"/>
  <c r="D1092" i="3"/>
  <c r="N1092" i="3" s="1"/>
  <c r="E1092" i="3"/>
  <c r="O1092" i="3" s="1"/>
  <c r="F1092" i="3"/>
  <c r="P1092" i="3" s="1"/>
  <c r="G1092" i="3"/>
  <c r="Q1092" i="3" s="1"/>
  <c r="H1092" i="3"/>
  <c r="R1092" i="3" s="1"/>
  <c r="I1092" i="3"/>
  <c r="S1092" i="3" s="1"/>
  <c r="C1093" i="3"/>
  <c r="M1093" i="3" s="1"/>
  <c r="D1093" i="3"/>
  <c r="N1093" i="3" s="1"/>
  <c r="E1093" i="3"/>
  <c r="O1093" i="3" s="1"/>
  <c r="F1093" i="3"/>
  <c r="P1093" i="3" s="1"/>
  <c r="G1093" i="3"/>
  <c r="Q1093" i="3" s="1"/>
  <c r="H1093" i="3"/>
  <c r="R1093" i="3" s="1"/>
  <c r="I1093" i="3"/>
  <c r="S1093" i="3" s="1"/>
  <c r="C1094" i="3"/>
  <c r="M1094" i="3" s="1"/>
  <c r="D1094" i="3"/>
  <c r="N1094" i="3" s="1"/>
  <c r="E1094" i="3"/>
  <c r="O1094" i="3" s="1"/>
  <c r="F1094" i="3"/>
  <c r="P1094" i="3" s="1"/>
  <c r="G1094" i="3"/>
  <c r="Q1094" i="3" s="1"/>
  <c r="H1094" i="3"/>
  <c r="R1094" i="3" s="1"/>
  <c r="I1094" i="3"/>
  <c r="S1094" i="3" s="1"/>
  <c r="C1095" i="3"/>
  <c r="M1095" i="3" s="1"/>
  <c r="D1095" i="3"/>
  <c r="N1095" i="3" s="1"/>
  <c r="E1095" i="3"/>
  <c r="F1095" i="3"/>
  <c r="P1095" i="3" s="1"/>
  <c r="G1095" i="3"/>
  <c r="Q1095" i="3" s="1"/>
  <c r="H1095" i="3"/>
  <c r="R1095" i="3" s="1"/>
  <c r="I1095" i="3"/>
  <c r="S1095" i="3" s="1"/>
  <c r="C1096" i="3"/>
  <c r="M1096" i="3" s="1"/>
  <c r="D1096" i="3"/>
  <c r="N1096" i="3" s="1"/>
  <c r="E1096" i="3"/>
  <c r="O1096" i="3" s="1"/>
  <c r="F1096" i="3"/>
  <c r="P1096" i="3" s="1"/>
  <c r="G1096" i="3"/>
  <c r="Q1096" i="3" s="1"/>
  <c r="H1096" i="3"/>
  <c r="R1096" i="3" s="1"/>
  <c r="I1096" i="3"/>
  <c r="S1096" i="3" s="1"/>
  <c r="C1097" i="3"/>
  <c r="M1097" i="3" s="1"/>
  <c r="D1097" i="3"/>
  <c r="N1097" i="3" s="1"/>
  <c r="E1097" i="3"/>
  <c r="O1097" i="3" s="1"/>
  <c r="F1097" i="3"/>
  <c r="P1097" i="3" s="1"/>
  <c r="G1097" i="3"/>
  <c r="Q1097" i="3" s="1"/>
  <c r="H1097" i="3"/>
  <c r="R1097" i="3" s="1"/>
  <c r="I1097" i="3"/>
  <c r="S1097" i="3" s="1"/>
  <c r="C1098" i="3"/>
  <c r="M1098" i="3" s="1"/>
  <c r="D1098" i="3"/>
  <c r="N1098" i="3" s="1"/>
  <c r="E1098" i="3"/>
  <c r="O1098" i="3" s="1"/>
  <c r="F1098" i="3"/>
  <c r="P1098" i="3" s="1"/>
  <c r="G1098" i="3"/>
  <c r="Q1098" i="3" s="1"/>
  <c r="H1098" i="3"/>
  <c r="R1098" i="3" s="1"/>
  <c r="I1098" i="3"/>
  <c r="S1098" i="3" s="1"/>
  <c r="C1099" i="3"/>
  <c r="M1099" i="3" s="1"/>
  <c r="D1099" i="3"/>
  <c r="N1099" i="3" s="1"/>
  <c r="E1099" i="3"/>
  <c r="O1099" i="3" s="1"/>
  <c r="F1099" i="3"/>
  <c r="P1099" i="3" s="1"/>
  <c r="G1099" i="3"/>
  <c r="Q1099" i="3" s="1"/>
  <c r="H1099" i="3"/>
  <c r="R1099" i="3" s="1"/>
  <c r="I1099" i="3"/>
  <c r="S1099" i="3" s="1"/>
  <c r="C1100" i="3"/>
  <c r="M1100" i="3" s="1"/>
  <c r="D1100" i="3"/>
  <c r="N1100" i="3" s="1"/>
  <c r="E1100" i="3"/>
  <c r="O1100" i="3" s="1"/>
  <c r="F1100" i="3"/>
  <c r="P1100" i="3" s="1"/>
  <c r="G1100" i="3"/>
  <c r="Q1100" i="3" s="1"/>
  <c r="H1100" i="3"/>
  <c r="R1100" i="3" s="1"/>
  <c r="I1100" i="3"/>
  <c r="S1100" i="3" s="1"/>
  <c r="C1101" i="3"/>
  <c r="M1101" i="3" s="1"/>
  <c r="D1101" i="3"/>
  <c r="N1101" i="3" s="1"/>
  <c r="E1101" i="3"/>
  <c r="F1101" i="3"/>
  <c r="P1101" i="3" s="1"/>
  <c r="G1101" i="3"/>
  <c r="Q1101" i="3" s="1"/>
  <c r="H1101" i="3"/>
  <c r="R1101" i="3" s="1"/>
  <c r="I1101" i="3"/>
  <c r="S1101" i="3" s="1"/>
  <c r="C1102" i="3"/>
  <c r="M1102" i="3" s="1"/>
  <c r="D1102" i="3"/>
  <c r="N1102" i="3" s="1"/>
  <c r="E1102" i="3"/>
  <c r="O1102" i="3" s="1"/>
  <c r="F1102" i="3"/>
  <c r="P1102" i="3" s="1"/>
  <c r="G1102" i="3"/>
  <c r="Q1102" i="3" s="1"/>
  <c r="H1102" i="3"/>
  <c r="R1102" i="3" s="1"/>
  <c r="I1102" i="3"/>
  <c r="S1102" i="3" s="1"/>
  <c r="C1103" i="3"/>
  <c r="M1103" i="3" s="1"/>
  <c r="D1103" i="3"/>
  <c r="N1103" i="3" s="1"/>
  <c r="E1103" i="3"/>
  <c r="O1103" i="3" s="1"/>
  <c r="F1103" i="3"/>
  <c r="P1103" i="3" s="1"/>
  <c r="G1103" i="3"/>
  <c r="Q1103" i="3" s="1"/>
  <c r="H1103" i="3"/>
  <c r="R1103" i="3" s="1"/>
  <c r="I1103" i="3"/>
  <c r="S1103" i="3" s="1"/>
  <c r="C1104" i="3"/>
  <c r="M1104" i="3" s="1"/>
  <c r="D1104" i="3"/>
  <c r="N1104" i="3" s="1"/>
  <c r="E1104" i="3"/>
  <c r="O1104" i="3" s="1"/>
  <c r="F1104" i="3"/>
  <c r="P1104" i="3" s="1"/>
  <c r="G1104" i="3"/>
  <c r="Q1104" i="3" s="1"/>
  <c r="H1104" i="3"/>
  <c r="R1104" i="3" s="1"/>
  <c r="I1104" i="3"/>
  <c r="S1104" i="3" s="1"/>
  <c r="C1105" i="3"/>
  <c r="M1105" i="3" s="1"/>
  <c r="D1105" i="3"/>
  <c r="N1105" i="3" s="1"/>
  <c r="E1105" i="3"/>
  <c r="O1105" i="3" s="1"/>
  <c r="F1105" i="3"/>
  <c r="P1105" i="3" s="1"/>
  <c r="G1105" i="3"/>
  <c r="Q1105" i="3" s="1"/>
  <c r="H1105" i="3"/>
  <c r="R1105" i="3" s="1"/>
  <c r="I1105" i="3"/>
  <c r="S1105" i="3" s="1"/>
  <c r="C1106" i="3"/>
  <c r="M1106" i="3" s="1"/>
  <c r="D1106" i="3"/>
  <c r="N1106" i="3" s="1"/>
  <c r="E1106" i="3"/>
  <c r="O1106" i="3" s="1"/>
  <c r="F1106" i="3"/>
  <c r="P1106" i="3" s="1"/>
  <c r="G1106" i="3"/>
  <c r="Q1106" i="3" s="1"/>
  <c r="H1106" i="3"/>
  <c r="R1106" i="3" s="1"/>
  <c r="I1106" i="3"/>
  <c r="S1106" i="3" s="1"/>
  <c r="C1107" i="3"/>
  <c r="M1107" i="3" s="1"/>
  <c r="D1107" i="3"/>
  <c r="N1107" i="3" s="1"/>
  <c r="E1107" i="3"/>
  <c r="O1107" i="3" s="1"/>
  <c r="F1107" i="3"/>
  <c r="P1107" i="3" s="1"/>
  <c r="G1107" i="3"/>
  <c r="Q1107" i="3" s="1"/>
  <c r="H1107" i="3"/>
  <c r="R1107" i="3" s="1"/>
  <c r="I1107" i="3"/>
  <c r="S1107" i="3" s="1"/>
  <c r="C1108" i="3"/>
  <c r="M1108" i="3" s="1"/>
  <c r="D1108" i="3"/>
  <c r="N1108" i="3" s="1"/>
  <c r="E1108" i="3"/>
  <c r="O1108" i="3" s="1"/>
  <c r="F1108" i="3"/>
  <c r="P1108" i="3" s="1"/>
  <c r="G1108" i="3"/>
  <c r="Q1108" i="3" s="1"/>
  <c r="H1108" i="3"/>
  <c r="R1108" i="3" s="1"/>
  <c r="I1108" i="3"/>
  <c r="S1108" i="3" s="1"/>
  <c r="C1109" i="3"/>
  <c r="M1109" i="3" s="1"/>
  <c r="D1109" i="3"/>
  <c r="N1109" i="3" s="1"/>
  <c r="E1109" i="3"/>
  <c r="O1109" i="3" s="1"/>
  <c r="F1109" i="3"/>
  <c r="P1109" i="3" s="1"/>
  <c r="G1109" i="3"/>
  <c r="Q1109" i="3" s="1"/>
  <c r="H1109" i="3"/>
  <c r="R1109" i="3" s="1"/>
  <c r="I1109" i="3"/>
  <c r="S1109" i="3" s="1"/>
  <c r="C1110" i="3"/>
  <c r="M1110" i="3" s="1"/>
  <c r="D1110" i="3"/>
  <c r="N1110" i="3" s="1"/>
  <c r="E1110" i="3"/>
  <c r="O1110" i="3" s="1"/>
  <c r="F1110" i="3"/>
  <c r="P1110" i="3" s="1"/>
  <c r="G1110" i="3"/>
  <c r="Q1110" i="3" s="1"/>
  <c r="H1110" i="3"/>
  <c r="R1110" i="3" s="1"/>
  <c r="I1110" i="3"/>
  <c r="S1110" i="3" s="1"/>
  <c r="C1111" i="3"/>
  <c r="M1111" i="3" s="1"/>
  <c r="D1111" i="3"/>
  <c r="N1111" i="3" s="1"/>
  <c r="E1111" i="3"/>
  <c r="O1111" i="3" s="1"/>
  <c r="F1111" i="3"/>
  <c r="P1111" i="3" s="1"/>
  <c r="G1111" i="3"/>
  <c r="Q1111" i="3" s="1"/>
  <c r="H1111" i="3"/>
  <c r="R1111" i="3" s="1"/>
  <c r="I1111" i="3"/>
  <c r="S1111" i="3" s="1"/>
  <c r="C1112" i="3"/>
  <c r="M1112" i="3" s="1"/>
  <c r="D1112" i="3"/>
  <c r="N1112" i="3" s="1"/>
  <c r="E1112" i="3"/>
  <c r="O1112" i="3" s="1"/>
  <c r="F1112" i="3"/>
  <c r="P1112" i="3" s="1"/>
  <c r="G1112" i="3"/>
  <c r="Q1112" i="3" s="1"/>
  <c r="H1112" i="3"/>
  <c r="R1112" i="3" s="1"/>
  <c r="I1112" i="3"/>
  <c r="S1112" i="3" s="1"/>
  <c r="C1113" i="3"/>
  <c r="M1113" i="3" s="1"/>
  <c r="D1113" i="3"/>
  <c r="N1113" i="3" s="1"/>
  <c r="E1113" i="3"/>
  <c r="O1113" i="3" s="1"/>
  <c r="F1113" i="3"/>
  <c r="P1113" i="3" s="1"/>
  <c r="G1113" i="3"/>
  <c r="Q1113" i="3" s="1"/>
  <c r="H1113" i="3"/>
  <c r="R1113" i="3" s="1"/>
  <c r="I1113" i="3"/>
  <c r="S1113" i="3" s="1"/>
  <c r="C1114" i="3"/>
  <c r="M1114" i="3" s="1"/>
  <c r="D1114" i="3"/>
  <c r="N1114" i="3" s="1"/>
  <c r="E1114" i="3"/>
  <c r="O1114" i="3" s="1"/>
  <c r="F1114" i="3"/>
  <c r="P1114" i="3" s="1"/>
  <c r="G1114" i="3"/>
  <c r="Q1114" i="3" s="1"/>
  <c r="H1114" i="3"/>
  <c r="R1114" i="3" s="1"/>
  <c r="I1114" i="3"/>
  <c r="S1114" i="3" s="1"/>
  <c r="C1115" i="3"/>
  <c r="M1115" i="3" s="1"/>
  <c r="D1115" i="3"/>
  <c r="N1115" i="3" s="1"/>
  <c r="E1115" i="3"/>
  <c r="O1115" i="3" s="1"/>
  <c r="F1115" i="3"/>
  <c r="P1115" i="3" s="1"/>
  <c r="G1115" i="3"/>
  <c r="Q1115" i="3" s="1"/>
  <c r="H1115" i="3"/>
  <c r="R1115" i="3" s="1"/>
  <c r="I1115" i="3"/>
  <c r="S1115" i="3" s="1"/>
  <c r="C1116" i="3"/>
  <c r="M1116" i="3" s="1"/>
  <c r="D1116" i="3"/>
  <c r="N1116" i="3" s="1"/>
  <c r="E1116" i="3"/>
  <c r="O1116" i="3" s="1"/>
  <c r="F1116" i="3"/>
  <c r="P1116" i="3" s="1"/>
  <c r="G1116" i="3"/>
  <c r="Q1116" i="3" s="1"/>
  <c r="H1116" i="3"/>
  <c r="R1116" i="3" s="1"/>
  <c r="I1116" i="3"/>
  <c r="S1116" i="3" s="1"/>
  <c r="C1117" i="3"/>
  <c r="M1117" i="3" s="1"/>
  <c r="D1117" i="3"/>
  <c r="N1117" i="3" s="1"/>
  <c r="E1117" i="3"/>
  <c r="O1117" i="3" s="1"/>
  <c r="F1117" i="3"/>
  <c r="P1117" i="3" s="1"/>
  <c r="G1117" i="3"/>
  <c r="Q1117" i="3" s="1"/>
  <c r="H1117" i="3"/>
  <c r="R1117" i="3" s="1"/>
  <c r="I1117" i="3"/>
  <c r="S1117" i="3" s="1"/>
  <c r="C1118" i="3"/>
  <c r="M1118" i="3" s="1"/>
  <c r="D1118" i="3"/>
  <c r="N1118" i="3" s="1"/>
  <c r="E1118" i="3"/>
  <c r="O1118" i="3" s="1"/>
  <c r="F1118" i="3"/>
  <c r="P1118" i="3" s="1"/>
  <c r="G1118" i="3"/>
  <c r="Q1118" i="3" s="1"/>
  <c r="H1118" i="3"/>
  <c r="R1118" i="3" s="1"/>
  <c r="I1118" i="3"/>
  <c r="S1118" i="3" s="1"/>
  <c r="C1119" i="3"/>
  <c r="M1119" i="3" s="1"/>
  <c r="D1119" i="3"/>
  <c r="N1119" i="3" s="1"/>
  <c r="E1119" i="3"/>
  <c r="F1119" i="3"/>
  <c r="P1119" i="3" s="1"/>
  <c r="G1119" i="3"/>
  <c r="Q1119" i="3" s="1"/>
  <c r="H1119" i="3"/>
  <c r="R1119" i="3" s="1"/>
  <c r="I1119" i="3"/>
  <c r="S1119" i="3" s="1"/>
  <c r="C1120" i="3"/>
  <c r="M1120" i="3" s="1"/>
  <c r="D1120" i="3"/>
  <c r="N1120" i="3" s="1"/>
  <c r="E1120" i="3"/>
  <c r="F1120" i="3"/>
  <c r="P1120" i="3" s="1"/>
  <c r="G1120" i="3"/>
  <c r="Q1120" i="3" s="1"/>
  <c r="H1120" i="3"/>
  <c r="R1120" i="3" s="1"/>
  <c r="I1120" i="3"/>
  <c r="S1120" i="3" s="1"/>
  <c r="C1121" i="3"/>
  <c r="M1121" i="3" s="1"/>
  <c r="D1121" i="3"/>
  <c r="N1121" i="3" s="1"/>
  <c r="E1121" i="3"/>
  <c r="O1121" i="3" s="1"/>
  <c r="F1121" i="3"/>
  <c r="P1121" i="3" s="1"/>
  <c r="G1121" i="3"/>
  <c r="Q1121" i="3" s="1"/>
  <c r="H1121" i="3"/>
  <c r="R1121" i="3" s="1"/>
  <c r="I1121" i="3"/>
  <c r="S1121" i="3" s="1"/>
  <c r="C1122" i="3"/>
  <c r="D1122" i="3"/>
  <c r="N1122" i="3" s="1"/>
  <c r="E1122" i="3"/>
  <c r="O1122" i="3" s="1"/>
  <c r="F1122" i="3"/>
  <c r="P1122" i="3" s="1"/>
  <c r="G1122" i="3"/>
  <c r="Q1122" i="3" s="1"/>
  <c r="H1122" i="3"/>
  <c r="R1122" i="3" s="1"/>
  <c r="I1122" i="3"/>
  <c r="S1122" i="3" s="1"/>
  <c r="C1123" i="3"/>
  <c r="M1123" i="3" s="1"/>
  <c r="D1123" i="3"/>
  <c r="N1123" i="3" s="1"/>
  <c r="E1123" i="3"/>
  <c r="O1123" i="3" s="1"/>
  <c r="F1123" i="3"/>
  <c r="P1123" i="3" s="1"/>
  <c r="G1123" i="3"/>
  <c r="Q1123" i="3" s="1"/>
  <c r="H1123" i="3"/>
  <c r="R1123" i="3" s="1"/>
  <c r="I1123" i="3"/>
  <c r="S1123" i="3" s="1"/>
  <c r="C1124" i="3"/>
  <c r="M1124" i="3" s="1"/>
  <c r="D1124" i="3"/>
  <c r="N1124" i="3" s="1"/>
  <c r="E1124" i="3"/>
  <c r="O1124" i="3" s="1"/>
  <c r="F1124" i="3"/>
  <c r="P1124" i="3" s="1"/>
  <c r="G1124" i="3"/>
  <c r="Q1124" i="3" s="1"/>
  <c r="H1124" i="3"/>
  <c r="R1124" i="3" s="1"/>
  <c r="I1124" i="3"/>
  <c r="S1124" i="3" s="1"/>
  <c r="C1125" i="3"/>
  <c r="M1125" i="3" s="1"/>
  <c r="D1125" i="3"/>
  <c r="N1125" i="3" s="1"/>
  <c r="E1125" i="3"/>
  <c r="F1125" i="3"/>
  <c r="P1125" i="3" s="1"/>
  <c r="G1125" i="3"/>
  <c r="Q1125" i="3" s="1"/>
  <c r="H1125" i="3"/>
  <c r="R1125" i="3" s="1"/>
  <c r="I1125" i="3"/>
  <c r="S1125" i="3" s="1"/>
  <c r="C1126" i="3"/>
  <c r="M1126" i="3" s="1"/>
  <c r="D1126" i="3"/>
  <c r="E1126" i="3"/>
  <c r="O1126" i="3" s="1"/>
  <c r="F1126" i="3"/>
  <c r="P1126" i="3" s="1"/>
  <c r="G1126" i="3"/>
  <c r="Q1126" i="3" s="1"/>
  <c r="H1126" i="3"/>
  <c r="R1126" i="3" s="1"/>
  <c r="I1126" i="3"/>
  <c r="S1126" i="3" s="1"/>
  <c r="C1127" i="3"/>
  <c r="M1127" i="3" s="1"/>
  <c r="D1127" i="3"/>
  <c r="N1127" i="3" s="1"/>
  <c r="E1127" i="3"/>
  <c r="O1127" i="3" s="1"/>
  <c r="F1127" i="3"/>
  <c r="P1127" i="3" s="1"/>
  <c r="G1127" i="3"/>
  <c r="Q1127" i="3" s="1"/>
  <c r="H1127" i="3"/>
  <c r="R1127" i="3" s="1"/>
  <c r="I1127" i="3"/>
  <c r="S1127" i="3" s="1"/>
  <c r="C1128" i="3"/>
  <c r="M1128" i="3" s="1"/>
  <c r="D1128" i="3"/>
  <c r="N1128" i="3" s="1"/>
  <c r="E1128" i="3"/>
  <c r="O1128" i="3" s="1"/>
  <c r="F1128" i="3"/>
  <c r="P1128" i="3" s="1"/>
  <c r="G1128" i="3"/>
  <c r="Q1128" i="3" s="1"/>
  <c r="H1128" i="3"/>
  <c r="R1128" i="3" s="1"/>
  <c r="I1128" i="3"/>
  <c r="S1128" i="3" s="1"/>
  <c r="C1129" i="3"/>
  <c r="M1129" i="3" s="1"/>
  <c r="D1129" i="3"/>
  <c r="N1129" i="3" s="1"/>
  <c r="E1129" i="3"/>
  <c r="F1129" i="3"/>
  <c r="P1129" i="3" s="1"/>
  <c r="G1129" i="3"/>
  <c r="Q1129" i="3" s="1"/>
  <c r="H1129" i="3"/>
  <c r="R1129" i="3" s="1"/>
  <c r="I1129" i="3"/>
  <c r="S1129" i="3" s="1"/>
  <c r="C1130" i="3"/>
  <c r="M1130" i="3" s="1"/>
  <c r="D1130" i="3"/>
  <c r="N1130" i="3" s="1"/>
  <c r="E1130" i="3"/>
  <c r="O1130" i="3" s="1"/>
  <c r="F1130" i="3"/>
  <c r="P1130" i="3" s="1"/>
  <c r="G1130" i="3"/>
  <c r="Q1130" i="3" s="1"/>
  <c r="H1130" i="3"/>
  <c r="R1130" i="3" s="1"/>
  <c r="I1130" i="3"/>
  <c r="S1130" i="3" s="1"/>
  <c r="C1131" i="3"/>
  <c r="M1131" i="3" s="1"/>
  <c r="D1131" i="3"/>
  <c r="N1131" i="3" s="1"/>
  <c r="E1131" i="3"/>
  <c r="F1131" i="3"/>
  <c r="P1131" i="3" s="1"/>
  <c r="G1131" i="3"/>
  <c r="Q1131" i="3" s="1"/>
  <c r="H1131" i="3"/>
  <c r="R1131" i="3" s="1"/>
  <c r="I1131" i="3"/>
  <c r="S1131" i="3" s="1"/>
  <c r="C1132" i="3"/>
  <c r="M1132" i="3" s="1"/>
  <c r="D1132" i="3"/>
  <c r="N1132" i="3" s="1"/>
  <c r="E1132" i="3"/>
  <c r="O1132" i="3" s="1"/>
  <c r="F1132" i="3"/>
  <c r="P1132" i="3" s="1"/>
  <c r="G1132" i="3"/>
  <c r="Q1132" i="3" s="1"/>
  <c r="H1132" i="3"/>
  <c r="R1132" i="3" s="1"/>
  <c r="I1132" i="3"/>
  <c r="S1132" i="3" s="1"/>
  <c r="C1133" i="3"/>
  <c r="D1133" i="3"/>
  <c r="N1133" i="3" s="1"/>
  <c r="E1133" i="3"/>
  <c r="O1133" i="3" s="1"/>
  <c r="F1133" i="3"/>
  <c r="P1133" i="3" s="1"/>
  <c r="G1133" i="3"/>
  <c r="Q1133" i="3" s="1"/>
  <c r="H1133" i="3"/>
  <c r="R1133" i="3" s="1"/>
  <c r="I1133" i="3"/>
  <c r="S1133" i="3" s="1"/>
  <c r="C1134" i="3"/>
  <c r="M1134" i="3" s="1"/>
  <c r="D1134" i="3"/>
  <c r="N1134" i="3" s="1"/>
  <c r="E1134" i="3"/>
  <c r="O1134" i="3" s="1"/>
  <c r="F1134" i="3"/>
  <c r="P1134" i="3" s="1"/>
  <c r="G1134" i="3"/>
  <c r="Q1134" i="3" s="1"/>
  <c r="H1134" i="3"/>
  <c r="R1134" i="3" s="1"/>
  <c r="I1134" i="3"/>
  <c r="S1134" i="3" s="1"/>
  <c r="C1135" i="3"/>
  <c r="M1135" i="3" s="1"/>
  <c r="D1135" i="3"/>
  <c r="N1135" i="3" s="1"/>
  <c r="E1135" i="3"/>
  <c r="O1135" i="3" s="1"/>
  <c r="F1135" i="3"/>
  <c r="P1135" i="3" s="1"/>
  <c r="G1135" i="3"/>
  <c r="Q1135" i="3" s="1"/>
  <c r="H1135" i="3"/>
  <c r="R1135" i="3" s="1"/>
  <c r="I1135" i="3"/>
  <c r="S1135" i="3" s="1"/>
  <c r="C1136" i="3"/>
  <c r="M1136" i="3" s="1"/>
  <c r="D1136" i="3"/>
  <c r="N1136" i="3" s="1"/>
  <c r="E1136" i="3"/>
  <c r="O1136" i="3" s="1"/>
  <c r="F1136" i="3"/>
  <c r="P1136" i="3" s="1"/>
  <c r="G1136" i="3"/>
  <c r="Q1136" i="3" s="1"/>
  <c r="H1136" i="3"/>
  <c r="R1136" i="3" s="1"/>
  <c r="I1136" i="3"/>
  <c r="S1136" i="3" s="1"/>
  <c r="C1137" i="3"/>
  <c r="M1137" i="3" s="1"/>
  <c r="D1137" i="3"/>
  <c r="N1137" i="3" s="1"/>
  <c r="E1137" i="3"/>
  <c r="O1137" i="3" s="1"/>
  <c r="F1137" i="3"/>
  <c r="P1137" i="3" s="1"/>
  <c r="G1137" i="3"/>
  <c r="Q1137" i="3" s="1"/>
  <c r="H1137" i="3"/>
  <c r="R1137" i="3" s="1"/>
  <c r="I1137" i="3"/>
  <c r="S1137" i="3" s="1"/>
  <c r="C1138" i="3"/>
  <c r="M1138" i="3" s="1"/>
  <c r="D1138" i="3"/>
  <c r="N1138" i="3" s="1"/>
  <c r="E1138" i="3"/>
  <c r="O1138" i="3" s="1"/>
  <c r="F1138" i="3"/>
  <c r="P1138" i="3" s="1"/>
  <c r="G1138" i="3"/>
  <c r="Q1138" i="3" s="1"/>
  <c r="H1138" i="3"/>
  <c r="R1138" i="3" s="1"/>
  <c r="I1138" i="3"/>
  <c r="S1138" i="3" s="1"/>
  <c r="C1139" i="3"/>
  <c r="M1139" i="3" s="1"/>
  <c r="D1139" i="3"/>
  <c r="E1139" i="3"/>
  <c r="O1139" i="3" s="1"/>
  <c r="F1139" i="3"/>
  <c r="P1139" i="3" s="1"/>
  <c r="G1139" i="3"/>
  <c r="Q1139" i="3" s="1"/>
  <c r="H1139" i="3"/>
  <c r="R1139" i="3" s="1"/>
  <c r="I1139" i="3"/>
  <c r="S1139" i="3" s="1"/>
  <c r="C1140" i="3"/>
  <c r="M1140" i="3" s="1"/>
  <c r="D1140" i="3"/>
  <c r="N1140" i="3" s="1"/>
  <c r="E1140" i="3"/>
  <c r="O1140" i="3" s="1"/>
  <c r="F1140" i="3"/>
  <c r="P1140" i="3" s="1"/>
  <c r="G1140" i="3"/>
  <c r="Q1140" i="3" s="1"/>
  <c r="H1140" i="3"/>
  <c r="R1140" i="3" s="1"/>
  <c r="I1140" i="3"/>
  <c r="C1141" i="3"/>
  <c r="M1141" i="3" s="1"/>
  <c r="D1141" i="3"/>
  <c r="N1141" i="3" s="1"/>
  <c r="E1141" i="3"/>
  <c r="O1141" i="3" s="1"/>
  <c r="F1141" i="3"/>
  <c r="P1141" i="3" s="1"/>
  <c r="G1141" i="3"/>
  <c r="Q1141" i="3" s="1"/>
  <c r="H1141" i="3"/>
  <c r="R1141" i="3" s="1"/>
  <c r="I1141" i="3"/>
  <c r="S1141" i="3" s="1"/>
  <c r="C1142" i="3"/>
  <c r="M1142" i="3" s="1"/>
  <c r="D1142" i="3"/>
  <c r="N1142" i="3" s="1"/>
  <c r="E1142" i="3"/>
  <c r="O1142" i="3" s="1"/>
  <c r="F1142" i="3"/>
  <c r="P1142" i="3" s="1"/>
  <c r="G1142" i="3"/>
  <c r="H1142" i="3"/>
  <c r="R1142" i="3" s="1"/>
  <c r="I1142" i="3"/>
  <c r="C1143" i="3"/>
  <c r="M1143" i="3" s="1"/>
  <c r="D1143" i="3"/>
  <c r="N1143" i="3" s="1"/>
  <c r="E1143" i="3"/>
  <c r="O1143" i="3" s="1"/>
  <c r="F1143" i="3"/>
  <c r="P1143" i="3" s="1"/>
  <c r="G1143" i="3"/>
  <c r="Q1143" i="3" s="1"/>
  <c r="H1143" i="3"/>
  <c r="R1143" i="3" s="1"/>
  <c r="I1143" i="3"/>
  <c r="S1143" i="3" s="1"/>
  <c r="C1144" i="3"/>
  <c r="D1144" i="3"/>
  <c r="N1144" i="3" s="1"/>
  <c r="E1144" i="3"/>
  <c r="O1144" i="3" s="1"/>
  <c r="F1144" i="3"/>
  <c r="P1144" i="3" s="1"/>
  <c r="G1144" i="3"/>
  <c r="Q1144" i="3" s="1"/>
  <c r="H1144" i="3"/>
  <c r="R1144" i="3" s="1"/>
  <c r="I1144" i="3"/>
  <c r="C1145" i="3"/>
  <c r="M1145" i="3" s="1"/>
  <c r="D1145" i="3"/>
  <c r="N1145" i="3" s="1"/>
  <c r="E1145" i="3"/>
  <c r="O1145" i="3" s="1"/>
  <c r="F1145" i="3"/>
  <c r="P1145" i="3" s="1"/>
  <c r="G1145" i="3"/>
  <c r="Q1145" i="3" s="1"/>
  <c r="H1145" i="3"/>
  <c r="R1145" i="3" s="1"/>
  <c r="I1145" i="3"/>
  <c r="S1145" i="3" s="1"/>
  <c r="C1146" i="3"/>
  <c r="M1146" i="3" s="1"/>
  <c r="D1146" i="3"/>
  <c r="N1146" i="3" s="1"/>
  <c r="E1146" i="3"/>
  <c r="O1146" i="3" s="1"/>
  <c r="F1146" i="3"/>
  <c r="P1146" i="3" s="1"/>
  <c r="G1146" i="3"/>
  <c r="Q1146" i="3" s="1"/>
  <c r="H1146" i="3"/>
  <c r="R1146" i="3" s="1"/>
  <c r="I1146" i="3"/>
  <c r="S1146" i="3" s="1"/>
  <c r="C1147" i="3"/>
  <c r="M1147" i="3" s="1"/>
  <c r="D1147" i="3"/>
  <c r="N1147" i="3" s="1"/>
  <c r="E1147" i="3"/>
  <c r="O1147" i="3" s="1"/>
  <c r="F1147" i="3"/>
  <c r="P1147" i="3" s="1"/>
  <c r="G1147" i="3"/>
  <c r="Q1147" i="3" s="1"/>
  <c r="H1147" i="3"/>
  <c r="R1147" i="3" s="1"/>
  <c r="I1147" i="3"/>
  <c r="S1147" i="3" s="1"/>
  <c r="C1148" i="3"/>
  <c r="M1148" i="3" s="1"/>
  <c r="D1148" i="3"/>
  <c r="N1148" i="3" s="1"/>
  <c r="E1148" i="3"/>
  <c r="O1148" i="3" s="1"/>
  <c r="F1148" i="3"/>
  <c r="P1148" i="3" s="1"/>
  <c r="G1148" i="3"/>
  <c r="Q1148" i="3" s="1"/>
  <c r="H1148" i="3"/>
  <c r="R1148" i="3" s="1"/>
  <c r="I1148" i="3"/>
  <c r="S1148" i="3" s="1"/>
  <c r="C1149" i="3"/>
  <c r="M1149" i="3" s="1"/>
  <c r="D1149" i="3"/>
  <c r="N1149" i="3" s="1"/>
  <c r="E1149" i="3"/>
  <c r="F1149" i="3"/>
  <c r="P1149" i="3" s="1"/>
  <c r="G1149" i="3"/>
  <c r="Q1149" i="3" s="1"/>
  <c r="H1149" i="3"/>
  <c r="R1149" i="3" s="1"/>
  <c r="I1149" i="3"/>
  <c r="S1149" i="3" s="1"/>
  <c r="C1150" i="3"/>
  <c r="M1150" i="3" s="1"/>
  <c r="D1150" i="3"/>
  <c r="N1150" i="3" s="1"/>
  <c r="E1150" i="3"/>
  <c r="O1150" i="3" s="1"/>
  <c r="F1150" i="3"/>
  <c r="P1150" i="3" s="1"/>
  <c r="G1150" i="3"/>
  <c r="Q1150" i="3" s="1"/>
  <c r="H1150" i="3"/>
  <c r="R1150" i="3" s="1"/>
  <c r="I1150" i="3"/>
  <c r="S1150" i="3" s="1"/>
  <c r="C1151" i="3"/>
  <c r="M1151" i="3" s="1"/>
  <c r="D1151" i="3"/>
  <c r="N1151" i="3" s="1"/>
  <c r="E1151" i="3"/>
  <c r="O1151" i="3" s="1"/>
  <c r="F1151" i="3"/>
  <c r="P1151" i="3" s="1"/>
  <c r="G1151" i="3"/>
  <c r="Q1151" i="3" s="1"/>
  <c r="H1151" i="3"/>
  <c r="R1151" i="3" s="1"/>
  <c r="I1151" i="3"/>
  <c r="S1151" i="3" s="1"/>
  <c r="C1152" i="3"/>
  <c r="M1152" i="3" s="1"/>
  <c r="D1152" i="3"/>
  <c r="N1152" i="3" s="1"/>
  <c r="E1152" i="3"/>
  <c r="O1152" i="3" s="1"/>
  <c r="F1152" i="3"/>
  <c r="P1152" i="3" s="1"/>
  <c r="G1152" i="3"/>
  <c r="Q1152" i="3" s="1"/>
  <c r="H1152" i="3"/>
  <c r="R1152" i="3" s="1"/>
  <c r="I1152" i="3"/>
  <c r="S1152" i="3" s="1"/>
  <c r="C1153" i="3"/>
  <c r="M1153" i="3" s="1"/>
  <c r="D1153" i="3"/>
  <c r="N1153" i="3" s="1"/>
  <c r="E1153" i="3"/>
  <c r="O1153" i="3" s="1"/>
  <c r="F1153" i="3"/>
  <c r="P1153" i="3" s="1"/>
  <c r="G1153" i="3"/>
  <c r="Q1153" i="3" s="1"/>
  <c r="H1153" i="3"/>
  <c r="R1153" i="3" s="1"/>
  <c r="I1153" i="3"/>
  <c r="S1153" i="3" s="1"/>
  <c r="C1154" i="3"/>
  <c r="M1154" i="3" s="1"/>
  <c r="D1154" i="3"/>
  <c r="N1154" i="3" s="1"/>
  <c r="E1154" i="3"/>
  <c r="O1154" i="3" s="1"/>
  <c r="F1154" i="3"/>
  <c r="P1154" i="3" s="1"/>
  <c r="G1154" i="3"/>
  <c r="Q1154" i="3" s="1"/>
  <c r="H1154" i="3"/>
  <c r="R1154" i="3" s="1"/>
  <c r="I1154" i="3"/>
  <c r="S1154" i="3" s="1"/>
  <c r="C1155" i="3"/>
  <c r="M1155" i="3" s="1"/>
  <c r="D1155" i="3"/>
  <c r="N1155" i="3" s="1"/>
  <c r="E1155" i="3"/>
  <c r="F1155" i="3"/>
  <c r="P1155" i="3" s="1"/>
  <c r="G1155" i="3"/>
  <c r="Q1155" i="3" s="1"/>
  <c r="H1155" i="3"/>
  <c r="R1155" i="3" s="1"/>
  <c r="I1155" i="3"/>
  <c r="S1155" i="3" s="1"/>
  <c r="C1156" i="3"/>
  <c r="D1156" i="3"/>
  <c r="N1156" i="3" s="1"/>
  <c r="E1156" i="3"/>
  <c r="O1156" i="3" s="1"/>
  <c r="F1156" i="3"/>
  <c r="P1156" i="3" s="1"/>
  <c r="G1156" i="3"/>
  <c r="Q1156" i="3" s="1"/>
  <c r="H1156" i="3"/>
  <c r="R1156" i="3" s="1"/>
  <c r="I1156" i="3"/>
  <c r="S1156" i="3" s="1"/>
  <c r="C1157" i="3"/>
  <c r="M1157" i="3" s="1"/>
  <c r="D1157" i="3"/>
  <c r="N1157" i="3" s="1"/>
  <c r="E1157" i="3"/>
  <c r="O1157" i="3" s="1"/>
  <c r="F1157" i="3"/>
  <c r="P1157" i="3" s="1"/>
  <c r="G1157" i="3"/>
  <c r="Q1157" i="3" s="1"/>
  <c r="H1157" i="3"/>
  <c r="R1157" i="3" s="1"/>
  <c r="I1157" i="3"/>
  <c r="S1157" i="3" s="1"/>
  <c r="C1158" i="3"/>
  <c r="M1158" i="3" s="1"/>
  <c r="D1158" i="3"/>
  <c r="N1158" i="3" s="1"/>
  <c r="E1158" i="3"/>
  <c r="F1158" i="3"/>
  <c r="P1158" i="3" s="1"/>
  <c r="G1158" i="3"/>
  <c r="Q1158" i="3" s="1"/>
  <c r="H1158" i="3"/>
  <c r="R1158" i="3" s="1"/>
  <c r="I1158" i="3"/>
  <c r="S1158" i="3" s="1"/>
  <c r="C1159" i="3"/>
  <c r="M1159" i="3" s="1"/>
  <c r="D1159" i="3"/>
  <c r="N1159" i="3" s="1"/>
  <c r="E1159" i="3"/>
  <c r="O1159" i="3" s="1"/>
  <c r="F1159" i="3"/>
  <c r="P1159" i="3" s="1"/>
  <c r="G1159" i="3"/>
  <c r="Q1159" i="3" s="1"/>
  <c r="H1159" i="3"/>
  <c r="R1159" i="3" s="1"/>
  <c r="I1159" i="3"/>
  <c r="S1159" i="3" s="1"/>
  <c r="C1160" i="3"/>
  <c r="M1160" i="3" s="1"/>
  <c r="D1160" i="3"/>
  <c r="N1160" i="3" s="1"/>
  <c r="E1160" i="3"/>
  <c r="O1160" i="3" s="1"/>
  <c r="F1160" i="3"/>
  <c r="P1160" i="3" s="1"/>
  <c r="G1160" i="3"/>
  <c r="Q1160" i="3" s="1"/>
  <c r="H1160" i="3"/>
  <c r="R1160" i="3" s="1"/>
  <c r="I1160" i="3"/>
  <c r="S1160" i="3" s="1"/>
  <c r="C1161" i="3"/>
  <c r="M1161" i="3" s="1"/>
  <c r="D1161" i="3"/>
  <c r="N1161" i="3" s="1"/>
  <c r="E1161" i="3"/>
  <c r="O1161" i="3" s="1"/>
  <c r="F1161" i="3"/>
  <c r="P1161" i="3" s="1"/>
  <c r="G1161" i="3"/>
  <c r="Q1161" i="3" s="1"/>
  <c r="H1161" i="3"/>
  <c r="R1161" i="3" s="1"/>
  <c r="I1161" i="3"/>
  <c r="S1161" i="3" s="1"/>
  <c r="C1162" i="3"/>
  <c r="M1162" i="3" s="1"/>
  <c r="D1162" i="3"/>
  <c r="N1162" i="3" s="1"/>
  <c r="E1162" i="3"/>
  <c r="O1162" i="3" s="1"/>
  <c r="F1162" i="3"/>
  <c r="P1162" i="3" s="1"/>
  <c r="G1162" i="3"/>
  <c r="Q1162" i="3" s="1"/>
  <c r="H1162" i="3"/>
  <c r="R1162" i="3" s="1"/>
  <c r="I1162" i="3"/>
  <c r="S1162" i="3" s="1"/>
  <c r="C1163" i="3"/>
  <c r="M1163" i="3" s="1"/>
  <c r="D1163" i="3"/>
  <c r="N1163" i="3" s="1"/>
  <c r="E1163" i="3"/>
  <c r="O1163" i="3" s="1"/>
  <c r="F1163" i="3"/>
  <c r="P1163" i="3" s="1"/>
  <c r="G1163" i="3"/>
  <c r="Q1163" i="3" s="1"/>
  <c r="H1163" i="3"/>
  <c r="R1163" i="3" s="1"/>
  <c r="I1163" i="3"/>
  <c r="S1163" i="3" s="1"/>
  <c r="C1164" i="3"/>
  <c r="M1164" i="3" s="1"/>
  <c r="D1164" i="3"/>
  <c r="N1164" i="3" s="1"/>
  <c r="E1164" i="3"/>
  <c r="O1164" i="3" s="1"/>
  <c r="F1164" i="3"/>
  <c r="P1164" i="3" s="1"/>
  <c r="G1164" i="3"/>
  <c r="Q1164" i="3" s="1"/>
  <c r="H1164" i="3"/>
  <c r="R1164" i="3" s="1"/>
  <c r="I1164" i="3"/>
  <c r="S1164" i="3" s="1"/>
  <c r="C1165" i="3"/>
  <c r="M1165" i="3" s="1"/>
  <c r="D1165" i="3"/>
  <c r="N1165" i="3" s="1"/>
  <c r="E1165" i="3"/>
  <c r="O1165" i="3" s="1"/>
  <c r="F1165" i="3"/>
  <c r="P1165" i="3" s="1"/>
  <c r="G1165" i="3"/>
  <c r="Q1165" i="3" s="1"/>
  <c r="H1165" i="3"/>
  <c r="R1165" i="3" s="1"/>
  <c r="I1165" i="3"/>
  <c r="S1165" i="3" s="1"/>
  <c r="C1166" i="3"/>
  <c r="M1166" i="3" s="1"/>
  <c r="D1166" i="3"/>
  <c r="N1166" i="3" s="1"/>
  <c r="E1166" i="3"/>
  <c r="O1166" i="3" s="1"/>
  <c r="F1166" i="3"/>
  <c r="P1166" i="3" s="1"/>
  <c r="G1166" i="3"/>
  <c r="Q1166" i="3" s="1"/>
  <c r="H1166" i="3"/>
  <c r="R1166" i="3" s="1"/>
  <c r="I1166" i="3"/>
  <c r="S1166" i="3" s="1"/>
  <c r="C1167" i="3"/>
  <c r="M1167" i="3" s="1"/>
  <c r="D1167" i="3"/>
  <c r="N1167" i="3" s="1"/>
  <c r="E1167" i="3"/>
  <c r="F1167" i="3"/>
  <c r="P1167" i="3" s="1"/>
  <c r="G1167" i="3"/>
  <c r="Q1167" i="3" s="1"/>
  <c r="H1167" i="3"/>
  <c r="R1167" i="3" s="1"/>
  <c r="I1167" i="3"/>
  <c r="S1167" i="3" s="1"/>
  <c r="C1168" i="3"/>
  <c r="M1168" i="3" s="1"/>
  <c r="D1168" i="3"/>
  <c r="N1168" i="3" s="1"/>
  <c r="E1168" i="3"/>
  <c r="O1168" i="3" s="1"/>
  <c r="F1168" i="3"/>
  <c r="P1168" i="3" s="1"/>
  <c r="G1168" i="3"/>
  <c r="Q1168" i="3" s="1"/>
  <c r="H1168" i="3"/>
  <c r="R1168" i="3" s="1"/>
  <c r="I1168" i="3"/>
  <c r="S1168" i="3" s="1"/>
  <c r="C1169" i="3"/>
  <c r="D1169" i="3"/>
  <c r="N1169" i="3" s="1"/>
  <c r="E1169" i="3"/>
  <c r="O1169" i="3" s="1"/>
  <c r="F1169" i="3"/>
  <c r="P1169" i="3" s="1"/>
  <c r="G1169" i="3"/>
  <c r="Q1169" i="3" s="1"/>
  <c r="H1169" i="3"/>
  <c r="R1169" i="3" s="1"/>
  <c r="I1169" i="3"/>
  <c r="S1169" i="3" s="1"/>
  <c r="C1170" i="3"/>
  <c r="D1170" i="3"/>
  <c r="N1170" i="3" s="1"/>
  <c r="E1170" i="3"/>
  <c r="O1170" i="3" s="1"/>
  <c r="F1170" i="3"/>
  <c r="P1170" i="3" s="1"/>
  <c r="G1170" i="3"/>
  <c r="Q1170" i="3" s="1"/>
  <c r="H1170" i="3"/>
  <c r="R1170" i="3" s="1"/>
  <c r="I1170" i="3"/>
  <c r="S1170" i="3" s="1"/>
  <c r="C1171" i="3"/>
  <c r="M1171" i="3" s="1"/>
  <c r="D1171" i="3"/>
  <c r="N1171" i="3" s="1"/>
  <c r="E1171" i="3"/>
  <c r="O1171" i="3" s="1"/>
  <c r="F1171" i="3"/>
  <c r="P1171" i="3" s="1"/>
  <c r="G1171" i="3"/>
  <c r="Q1171" i="3" s="1"/>
  <c r="H1171" i="3"/>
  <c r="I1171" i="3"/>
  <c r="S1171" i="3" s="1"/>
  <c r="C1172" i="3"/>
  <c r="D1172" i="3"/>
  <c r="N1172" i="3" s="1"/>
  <c r="E1172" i="3"/>
  <c r="O1172" i="3" s="1"/>
  <c r="F1172" i="3"/>
  <c r="P1172" i="3" s="1"/>
  <c r="G1172" i="3"/>
  <c r="Q1172" i="3" s="1"/>
  <c r="H1172" i="3"/>
  <c r="R1172" i="3" s="1"/>
  <c r="I1172" i="3"/>
  <c r="S1172" i="3" s="1"/>
  <c r="C1173" i="3"/>
  <c r="M1173" i="3" s="1"/>
  <c r="D1173" i="3"/>
  <c r="N1173" i="3" s="1"/>
  <c r="E1173" i="3"/>
  <c r="F1173" i="3"/>
  <c r="G1173" i="3"/>
  <c r="Q1173" i="3" s="1"/>
  <c r="H1173" i="3"/>
  <c r="R1173" i="3" s="1"/>
  <c r="I1173" i="3"/>
  <c r="S1173" i="3" s="1"/>
  <c r="C1174" i="3"/>
  <c r="M1174" i="3" s="1"/>
  <c r="D1174" i="3"/>
  <c r="N1174" i="3" s="1"/>
  <c r="E1174" i="3"/>
  <c r="O1174" i="3" s="1"/>
  <c r="F1174" i="3"/>
  <c r="P1174" i="3" s="1"/>
  <c r="G1174" i="3"/>
  <c r="Q1174" i="3" s="1"/>
  <c r="H1174" i="3"/>
  <c r="R1174" i="3" s="1"/>
  <c r="I1174" i="3"/>
  <c r="S1174" i="3" s="1"/>
  <c r="C1175" i="3"/>
  <c r="M1175" i="3" s="1"/>
  <c r="D1175" i="3"/>
  <c r="N1175" i="3" s="1"/>
  <c r="E1175" i="3"/>
  <c r="O1175" i="3" s="1"/>
  <c r="F1175" i="3"/>
  <c r="P1175" i="3" s="1"/>
  <c r="G1175" i="3"/>
  <c r="Q1175" i="3" s="1"/>
  <c r="H1175" i="3"/>
  <c r="R1175" i="3" s="1"/>
  <c r="I1175" i="3"/>
  <c r="S1175" i="3" s="1"/>
  <c r="C1176" i="3"/>
  <c r="M1176" i="3" s="1"/>
  <c r="D1176" i="3"/>
  <c r="N1176" i="3" s="1"/>
  <c r="E1176" i="3"/>
  <c r="O1176" i="3" s="1"/>
  <c r="F1176" i="3"/>
  <c r="P1176" i="3" s="1"/>
  <c r="G1176" i="3"/>
  <c r="Q1176" i="3" s="1"/>
  <c r="H1176" i="3"/>
  <c r="R1176" i="3" s="1"/>
  <c r="I1176" i="3"/>
  <c r="S1176" i="3" s="1"/>
  <c r="C1177" i="3"/>
  <c r="M1177" i="3" s="1"/>
  <c r="D1177" i="3"/>
  <c r="N1177" i="3" s="1"/>
  <c r="E1177" i="3"/>
  <c r="O1177" i="3" s="1"/>
  <c r="F1177" i="3"/>
  <c r="P1177" i="3" s="1"/>
  <c r="G1177" i="3"/>
  <c r="Q1177" i="3" s="1"/>
  <c r="H1177" i="3"/>
  <c r="R1177" i="3" s="1"/>
  <c r="I1177" i="3"/>
  <c r="S1177" i="3" s="1"/>
  <c r="C1178" i="3"/>
  <c r="M1178" i="3" s="1"/>
  <c r="D1178" i="3"/>
  <c r="N1178" i="3" s="1"/>
  <c r="E1178" i="3"/>
  <c r="O1178" i="3" s="1"/>
  <c r="F1178" i="3"/>
  <c r="P1178" i="3" s="1"/>
  <c r="G1178" i="3"/>
  <c r="Q1178" i="3" s="1"/>
  <c r="H1178" i="3"/>
  <c r="R1178" i="3" s="1"/>
  <c r="I1178" i="3"/>
  <c r="S1178" i="3" s="1"/>
  <c r="C1179" i="3"/>
  <c r="M1179" i="3" s="1"/>
  <c r="D1179" i="3"/>
  <c r="N1179" i="3" s="1"/>
  <c r="E1179" i="3"/>
  <c r="F1179" i="3"/>
  <c r="P1179" i="3" s="1"/>
  <c r="G1179" i="3"/>
  <c r="Q1179" i="3" s="1"/>
  <c r="H1179" i="3"/>
  <c r="R1179" i="3" s="1"/>
  <c r="I1179" i="3"/>
  <c r="S1179" i="3" s="1"/>
  <c r="C1180" i="3"/>
  <c r="M1180" i="3" s="1"/>
  <c r="D1180" i="3"/>
  <c r="N1180" i="3" s="1"/>
  <c r="E1180" i="3"/>
  <c r="O1180" i="3" s="1"/>
  <c r="F1180" i="3"/>
  <c r="P1180" i="3" s="1"/>
  <c r="G1180" i="3"/>
  <c r="Q1180" i="3" s="1"/>
  <c r="H1180" i="3"/>
  <c r="R1180" i="3" s="1"/>
  <c r="I1180" i="3"/>
  <c r="S1180" i="3" s="1"/>
  <c r="C1181" i="3"/>
  <c r="D1181" i="3"/>
  <c r="N1181" i="3" s="1"/>
  <c r="E1181" i="3"/>
  <c r="O1181" i="3" s="1"/>
  <c r="F1181" i="3"/>
  <c r="P1181" i="3" s="1"/>
  <c r="G1181" i="3"/>
  <c r="Q1181" i="3" s="1"/>
  <c r="H1181" i="3"/>
  <c r="R1181" i="3" s="1"/>
  <c r="I1181" i="3"/>
  <c r="S1181" i="3" s="1"/>
  <c r="C1182" i="3"/>
  <c r="D1182" i="3"/>
  <c r="N1182" i="3" s="1"/>
  <c r="E1182" i="3"/>
  <c r="O1182" i="3" s="1"/>
  <c r="F1182" i="3"/>
  <c r="P1182" i="3" s="1"/>
  <c r="G1182" i="3"/>
  <c r="Q1182" i="3" s="1"/>
  <c r="H1182" i="3"/>
  <c r="R1182" i="3" s="1"/>
  <c r="I1182" i="3"/>
  <c r="S1182" i="3" s="1"/>
  <c r="C1183" i="3"/>
  <c r="M1183" i="3" s="1"/>
  <c r="D1183" i="3"/>
  <c r="N1183" i="3" s="1"/>
  <c r="E1183" i="3"/>
  <c r="O1183" i="3" s="1"/>
  <c r="F1183" i="3"/>
  <c r="P1183" i="3" s="1"/>
  <c r="G1183" i="3"/>
  <c r="Q1183" i="3" s="1"/>
  <c r="H1183" i="3"/>
  <c r="R1183" i="3" s="1"/>
  <c r="I1183" i="3"/>
  <c r="S1183" i="3" s="1"/>
  <c r="C1184" i="3"/>
  <c r="M1184" i="3" s="1"/>
  <c r="D1184" i="3"/>
  <c r="N1184" i="3" s="1"/>
  <c r="E1184" i="3"/>
  <c r="O1184" i="3" s="1"/>
  <c r="F1184" i="3"/>
  <c r="P1184" i="3" s="1"/>
  <c r="G1184" i="3"/>
  <c r="Q1184" i="3" s="1"/>
  <c r="H1184" i="3"/>
  <c r="R1184" i="3" s="1"/>
  <c r="I1184" i="3"/>
  <c r="S1184" i="3" s="1"/>
  <c r="C1185" i="3"/>
  <c r="M1185" i="3" s="1"/>
  <c r="D1185" i="3"/>
  <c r="N1185" i="3" s="1"/>
  <c r="E1185" i="3"/>
  <c r="O1185" i="3" s="1"/>
  <c r="F1185" i="3"/>
  <c r="P1185" i="3" s="1"/>
  <c r="G1185" i="3"/>
  <c r="Q1185" i="3" s="1"/>
  <c r="H1185" i="3"/>
  <c r="R1185" i="3" s="1"/>
  <c r="I1185" i="3"/>
  <c r="S1185" i="3" s="1"/>
  <c r="C1186" i="3"/>
  <c r="M1186" i="3" s="1"/>
  <c r="D1186" i="3"/>
  <c r="N1186" i="3" s="1"/>
  <c r="E1186" i="3"/>
  <c r="O1186" i="3" s="1"/>
  <c r="F1186" i="3"/>
  <c r="P1186" i="3" s="1"/>
  <c r="G1186" i="3"/>
  <c r="Q1186" i="3" s="1"/>
  <c r="H1186" i="3"/>
  <c r="R1186" i="3" s="1"/>
  <c r="I1186" i="3"/>
  <c r="S1186" i="3" s="1"/>
  <c r="C1187" i="3"/>
  <c r="M1187" i="3" s="1"/>
  <c r="D1187" i="3"/>
  <c r="N1187" i="3" s="1"/>
  <c r="E1187" i="3"/>
  <c r="O1187" i="3" s="1"/>
  <c r="F1187" i="3"/>
  <c r="P1187" i="3" s="1"/>
  <c r="G1187" i="3"/>
  <c r="Q1187" i="3" s="1"/>
  <c r="H1187" i="3"/>
  <c r="R1187" i="3" s="1"/>
  <c r="I1187" i="3"/>
  <c r="C1188" i="3"/>
  <c r="M1188" i="3" s="1"/>
  <c r="D1188" i="3"/>
  <c r="N1188" i="3" s="1"/>
  <c r="E1188" i="3"/>
  <c r="O1188" i="3" s="1"/>
  <c r="F1188" i="3"/>
  <c r="P1188" i="3" s="1"/>
  <c r="G1188" i="3"/>
  <c r="Q1188" i="3" s="1"/>
  <c r="H1188" i="3"/>
  <c r="R1188" i="3" s="1"/>
  <c r="I1188" i="3"/>
  <c r="S1188" i="3" s="1"/>
  <c r="C1189" i="3"/>
  <c r="M1189" i="3" s="1"/>
  <c r="D1189" i="3"/>
  <c r="N1189" i="3" s="1"/>
  <c r="E1189" i="3"/>
  <c r="O1189" i="3" s="1"/>
  <c r="F1189" i="3"/>
  <c r="P1189" i="3" s="1"/>
  <c r="G1189" i="3"/>
  <c r="Q1189" i="3" s="1"/>
  <c r="H1189" i="3"/>
  <c r="R1189" i="3" s="1"/>
  <c r="I1189" i="3"/>
  <c r="S1189" i="3" s="1"/>
  <c r="C1190" i="3"/>
  <c r="M1190" i="3" s="1"/>
  <c r="D1190" i="3"/>
  <c r="N1190" i="3" s="1"/>
  <c r="E1190" i="3"/>
  <c r="O1190" i="3" s="1"/>
  <c r="F1190" i="3"/>
  <c r="P1190" i="3" s="1"/>
  <c r="G1190" i="3"/>
  <c r="Q1190" i="3" s="1"/>
  <c r="H1190" i="3"/>
  <c r="R1190" i="3" s="1"/>
  <c r="I1190" i="3"/>
  <c r="S1190" i="3" s="1"/>
  <c r="C1191" i="3"/>
  <c r="M1191" i="3" s="1"/>
  <c r="D1191" i="3"/>
  <c r="N1191" i="3" s="1"/>
  <c r="E1191" i="3"/>
  <c r="O1191" i="3" s="1"/>
  <c r="F1191" i="3"/>
  <c r="P1191" i="3" s="1"/>
  <c r="G1191" i="3"/>
  <c r="Q1191" i="3" s="1"/>
  <c r="H1191" i="3"/>
  <c r="R1191" i="3" s="1"/>
  <c r="I1191" i="3"/>
  <c r="S1191" i="3" s="1"/>
  <c r="C1192" i="3"/>
  <c r="M1192" i="3" s="1"/>
  <c r="D1192" i="3"/>
  <c r="N1192" i="3" s="1"/>
  <c r="E1192" i="3"/>
  <c r="F1192" i="3"/>
  <c r="P1192" i="3" s="1"/>
  <c r="G1192" i="3"/>
  <c r="Q1192" i="3" s="1"/>
  <c r="H1192" i="3"/>
  <c r="R1192" i="3" s="1"/>
  <c r="I1192" i="3"/>
  <c r="S1192" i="3" s="1"/>
  <c r="C1193" i="3"/>
  <c r="D1193" i="3"/>
  <c r="N1193" i="3" s="1"/>
  <c r="E1193" i="3"/>
  <c r="O1193" i="3" s="1"/>
  <c r="F1193" i="3"/>
  <c r="P1193" i="3" s="1"/>
  <c r="G1193" i="3"/>
  <c r="Q1193" i="3" s="1"/>
  <c r="H1193" i="3"/>
  <c r="R1193" i="3" s="1"/>
  <c r="I1193" i="3"/>
  <c r="S1193" i="3" s="1"/>
  <c r="C1194" i="3"/>
  <c r="M1194" i="3" s="1"/>
  <c r="D1194" i="3"/>
  <c r="N1194" i="3" s="1"/>
  <c r="E1194" i="3"/>
  <c r="O1194" i="3" s="1"/>
  <c r="F1194" i="3"/>
  <c r="P1194" i="3" s="1"/>
  <c r="G1194" i="3"/>
  <c r="Q1194" i="3" s="1"/>
  <c r="H1194" i="3"/>
  <c r="R1194" i="3" s="1"/>
  <c r="I1194" i="3"/>
  <c r="S1194" i="3" s="1"/>
  <c r="C1195" i="3"/>
  <c r="M1195" i="3" s="1"/>
  <c r="D1195" i="3"/>
  <c r="N1195" i="3" s="1"/>
  <c r="E1195" i="3"/>
  <c r="O1195" i="3" s="1"/>
  <c r="F1195" i="3"/>
  <c r="P1195" i="3" s="1"/>
  <c r="G1195" i="3"/>
  <c r="Q1195" i="3" s="1"/>
  <c r="H1195" i="3"/>
  <c r="R1195" i="3" s="1"/>
  <c r="I1195" i="3"/>
  <c r="S1195" i="3" s="1"/>
  <c r="C1196" i="3"/>
  <c r="M1196" i="3" s="1"/>
  <c r="D1196" i="3"/>
  <c r="N1196" i="3" s="1"/>
  <c r="E1196" i="3"/>
  <c r="O1196" i="3" s="1"/>
  <c r="F1196" i="3"/>
  <c r="P1196" i="3" s="1"/>
  <c r="G1196" i="3"/>
  <c r="Q1196" i="3" s="1"/>
  <c r="H1196" i="3"/>
  <c r="R1196" i="3" s="1"/>
  <c r="I1196" i="3"/>
  <c r="S1196" i="3" s="1"/>
  <c r="C1197" i="3"/>
  <c r="M1197" i="3" s="1"/>
  <c r="D1197" i="3"/>
  <c r="N1197" i="3" s="1"/>
  <c r="E1197" i="3"/>
  <c r="F1197" i="3"/>
  <c r="P1197" i="3" s="1"/>
  <c r="G1197" i="3"/>
  <c r="Q1197" i="3" s="1"/>
  <c r="H1197" i="3"/>
  <c r="R1197" i="3" s="1"/>
  <c r="I1197" i="3"/>
  <c r="S1197" i="3" s="1"/>
  <c r="C1198" i="3"/>
  <c r="M1198" i="3" s="1"/>
  <c r="D1198" i="3"/>
  <c r="N1198" i="3" s="1"/>
  <c r="E1198" i="3"/>
  <c r="O1198" i="3" s="1"/>
  <c r="F1198" i="3"/>
  <c r="P1198" i="3" s="1"/>
  <c r="G1198" i="3"/>
  <c r="Q1198" i="3" s="1"/>
  <c r="H1198" i="3"/>
  <c r="R1198" i="3" s="1"/>
  <c r="I1198" i="3"/>
  <c r="S1198" i="3" s="1"/>
  <c r="C1199" i="3"/>
  <c r="M1199" i="3" s="1"/>
  <c r="D1199" i="3"/>
  <c r="E1199" i="3"/>
  <c r="O1199" i="3" s="1"/>
  <c r="F1199" i="3"/>
  <c r="P1199" i="3" s="1"/>
  <c r="G1199" i="3"/>
  <c r="Q1199" i="3" s="1"/>
  <c r="H1199" i="3"/>
  <c r="R1199" i="3" s="1"/>
  <c r="I1199" i="3"/>
  <c r="S1199" i="3" s="1"/>
  <c r="C1200" i="3"/>
  <c r="M1200" i="3" s="1"/>
  <c r="D1200" i="3"/>
  <c r="N1200" i="3" s="1"/>
  <c r="E1200" i="3"/>
  <c r="O1200" i="3" s="1"/>
  <c r="F1200" i="3"/>
  <c r="P1200" i="3" s="1"/>
  <c r="G1200" i="3"/>
  <c r="Q1200" i="3" s="1"/>
  <c r="H1200" i="3"/>
  <c r="R1200" i="3" s="1"/>
  <c r="I1200" i="3"/>
  <c r="S1200" i="3" s="1"/>
  <c r="C1201" i="3"/>
  <c r="M1201" i="3" s="1"/>
  <c r="D1201" i="3"/>
  <c r="N1201" i="3" s="1"/>
  <c r="E1201" i="3"/>
  <c r="O1201" i="3" s="1"/>
  <c r="F1201" i="3"/>
  <c r="P1201" i="3" s="1"/>
  <c r="G1201" i="3"/>
  <c r="Q1201" i="3" s="1"/>
  <c r="H1201" i="3"/>
  <c r="R1201" i="3" s="1"/>
  <c r="I1201" i="3"/>
  <c r="S1201" i="3" s="1"/>
  <c r="C1202" i="3"/>
  <c r="M1202" i="3" s="1"/>
  <c r="D1202" i="3"/>
  <c r="N1202" i="3" s="1"/>
  <c r="E1202" i="3"/>
  <c r="O1202" i="3" s="1"/>
  <c r="F1202" i="3"/>
  <c r="P1202" i="3" s="1"/>
  <c r="G1202" i="3"/>
  <c r="Q1202" i="3" s="1"/>
  <c r="H1202" i="3"/>
  <c r="R1202" i="3" s="1"/>
  <c r="I1202" i="3"/>
  <c r="S1202" i="3" s="1"/>
  <c r="C1203" i="3"/>
  <c r="M1203" i="3" s="1"/>
  <c r="D1203" i="3"/>
  <c r="N1203" i="3" s="1"/>
  <c r="E1203" i="3"/>
  <c r="O1203" i="3" s="1"/>
  <c r="F1203" i="3"/>
  <c r="P1203" i="3" s="1"/>
  <c r="G1203" i="3"/>
  <c r="Q1203" i="3" s="1"/>
  <c r="H1203" i="3"/>
  <c r="R1203" i="3" s="1"/>
  <c r="I1203" i="3"/>
  <c r="S1203" i="3" s="1"/>
  <c r="C1204" i="3"/>
  <c r="M1204" i="3" s="1"/>
  <c r="D1204" i="3"/>
  <c r="N1204" i="3" s="1"/>
  <c r="E1204" i="3"/>
  <c r="O1204" i="3" s="1"/>
  <c r="F1204" i="3"/>
  <c r="P1204" i="3" s="1"/>
  <c r="G1204" i="3"/>
  <c r="Q1204" i="3" s="1"/>
  <c r="H1204" i="3"/>
  <c r="R1204" i="3" s="1"/>
  <c r="I1204" i="3"/>
  <c r="S1204" i="3" s="1"/>
  <c r="C1205" i="3"/>
  <c r="D1205" i="3"/>
  <c r="N1205" i="3" s="1"/>
  <c r="E1205" i="3"/>
  <c r="O1205" i="3" s="1"/>
  <c r="F1205" i="3"/>
  <c r="P1205" i="3" s="1"/>
  <c r="G1205" i="3"/>
  <c r="Q1205" i="3" s="1"/>
  <c r="H1205" i="3"/>
  <c r="R1205" i="3" s="1"/>
  <c r="I1205" i="3"/>
  <c r="S1205" i="3" s="1"/>
  <c r="C1206" i="3"/>
  <c r="D1206" i="3"/>
  <c r="N1206" i="3" s="1"/>
  <c r="E1206" i="3"/>
  <c r="O1206" i="3" s="1"/>
  <c r="F1206" i="3"/>
  <c r="P1206" i="3" s="1"/>
  <c r="G1206" i="3"/>
  <c r="Q1206" i="3" s="1"/>
  <c r="H1206" i="3"/>
  <c r="R1206" i="3" s="1"/>
  <c r="I1206" i="3"/>
  <c r="S1206" i="3" s="1"/>
  <c r="C1207" i="3"/>
  <c r="M1207" i="3" s="1"/>
  <c r="D1207" i="3"/>
  <c r="N1207" i="3" s="1"/>
  <c r="E1207" i="3"/>
  <c r="O1207" i="3" s="1"/>
  <c r="F1207" i="3"/>
  <c r="P1207" i="3" s="1"/>
  <c r="G1207" i="3"/>
  <c r="Q1207" i="3" s="1"/>
  <c r="H1207" i="3"/>
  <c r="R1207" i="3" s="1"/>
  <c r="I1207" i="3"/>
  <c r="S1207" i="3" s="1"/>
  <c r="C1208" i="3"/>
  <c r="M1208" i="3" s="1"/>
  <c r="D1208" i="3"/>
  <c r="N1208" i="3" s="1"/>
  <c r="E1208" i="3"/>
  <c r="O1208" i="3" s="1"/>
  <c r="F1208" i="3"/>
  <c r="P1208" i="3" s="1"/>
  <c r="G1208" i="3"/>
  <c r="Q1208" i="3" s="1"/>
  <c r="H1208" i="3"/>
  <c r="R1208" i="3" s="1"/>
  <c r="I1208" i="3"/>
  <c r="S1208" i="3" s="1"/>
  <c r="C1209" i="3"/>
  <c r="M1209" i="3" s="1"/>
  <c r="D1209" i="3"/>
  <c r="N1209" i="3" s="1"/>
  <c r="E1209" i="3"/>
  <c r="F1209" i="3"/>
  <c r="P1209" i="3" s="1"/>
  <c r="G1209" i="3"/>
  <c r="Q1209" i="3" s="1"/>
  <c r="H1209" i="3"/>
  <c r="R1209" i="3" s="1"/>
  <c r="I1209" i="3"/>
  <c r="S1209" i="3" s="1"/>
  <c r="C1210" i="3"/>
  <c r="M1210" i="3" s="1"/>
  <c r="D1210" i="3"/>
  <c r="N1210" i="3" s="1"/>
  <c r="E1210" i="3"/>
  <c r="O1210" i="3" s="1"/>
  <c r="F1210" i="3"/>
  <c r="P1210" i="3" s="1"/>
  <c r="G1210" i="3"/>
  <c r="Q1210" i="3" s="1"/>
  <c r="H1210" i="3"/>
  <c r="R1210" i="3" s="1"/>
  <c r="I1210" i="3"/>
  <c r="S1210" i="3" s="1"/>
  <c r="C1211" i="3"/>
  <c r="M1211" i="3" s="1"/>
  <c r="D1211" i="3"/>
  <c r="E1211" i="3"/>
  <c r="O1211" i="3" s="1"/>
  <c r="F1211" i="3"/>
  <c r="P1211" i="3" s="1"/>
  <c r="G1211" i="3"/>
  <c r="Q1211" i="3" s="1"/>
  <c r="H1211" i="3"/>
  <c r="R1211" i="3" s="1"/>
  <c r="I1211" i="3"/>
  <c r="S1211" i="3" s="1"/>
  <c r="C1212" i="3"/>
  <c r="M1212" i="3" s="1"/>
  <c r="D1212" i="3"/>
  <c r="N1212" i="3" s="1"/>
  <c r="E1212" i="3"/>
  <c r="O1212" i="3" s="1"/>
  <c r="F1212" i="3"/>
  <c r="P1212" i="3" s="1"/>
  <c r="G1212" i="3"/>
  <c r="Q1212" i="3" s="1"/>
  <c r="H1212" i="3"/>
  <c r="R1212" i="3" s="1"/>
  <c r="I1212" i="3"/>
  <c r="S1212" i="3" s="1"/>
  <c r="C1213" i="3"/>
  <c r="M1213" i="3" s="1"/>
  <c r="D1213" i="3"/>
  <c r="N1213" i="3" s="1"/>
  <c r="E1213" i="3"/>
  <c r="O1213" i="3" s="1"/>
  <c r="F1213" i="3"/>
  <c r="P1213" i="3" s="1"/>
  <c r="G1213" i="3"/>
  <c r="Q1213" i="3" s="1"/>
  <c r="H1213" i="3"/>
  <c r="R1213" i="3" s="1"/>
  <c r="I1213" i="3"/>
  <c r="S1213" i="3" s="1"/>
  <c r="C1214" i="3"/>
  <c r="M1214" i="3" s="1"/>
  <c r="D1214" i="3"/>
  <c r="N1214" i="3" s="1"/>
  <c r="E1214" i="3"/>
  <c r="O1214" i="3" s="1"/>
  <c r="F1214" i="3"/>
  <c r="P1214" i="3" s="1"/>
  <c r="G1214" i="3"/>
  <c r="Q1214" i="3" s="1"/>
  <c r="H1214" i="3"/>
  <c r="R1214" i="3" s="1"/>
  <c r="I1214" i="3"/>
  <c r="S1214" i="3" s="1"/>
  <c r="C1215" i="3"/>
  <c r="M1215" i="3" s="1"/>
  <c r="D1215" i="3"/>
  <c r="N1215" i="3" s="1"/>
  <c r="E1215" i="3"/>
  <c r="O1215" i="3" s="1"/>
  <c r="F1215" i="3"/>
  <c r="P1215" i="3" s="1"/>
  <c r="G1215" i="3"/>
  <c r="Q1215" i="3" s="1"/>
  <c r="H1215" i="3"/>
  <c r="R1215" i="3" s="1"/>
  <c r="I1215" i="3"/>
  <c r="S1215" i="3" s="1"/>
  <c r="C1216" i="3"/>
  <c r="M1216" i="3" s="1"/>
  <c r="D1216" i="3"/>
  <c r="N1216" i="3" s="1"/>
  <c r="E1216" i="3"/>
  <c r="O1216" i="3" s="1"/>
  <c r="F1216" i="3"/>
  <c r="P1216" i="3" s="1"/>
  <c r="G1216" i="3"/>
  <c r="Q1216" i="3" s="1"/>
  <c r="H1216" i="3"/>
  <c r="R1216" i="3" s="1"/>
  <c r="I1216" i="3"/>
  <c r="S1216" i="3" s="1"/>
  <c r="C1217" i="3"/>
  <c r="M1217" i="3" s="1"/>
  <c r="D1217" i="3"/>
  <c r="N1217" i="3" s="1"/>
  <c r="E1217" i="3"/>
  <c r="O1217" i="3" s="1"/>
  <c r="F1217" i="3"/>
  <c r="P1217" i="3" s="1"/>
  <c r="G1217" i="3"/>
  <c r="Q1217" i="3" s="1"/>
  <c r="H1217" i="3"/>
  <c r="R1217" i="3" s="1"/>
  <c r="I1217" i="3"/>
  <c r="S1217" i="3" s="1"/>
  <c r="C1218" i="3"/>
  <c r="M1218" i="3" s="1"/>
  <c r="D1218" i="3"/>
  <c r="N1218" i="3" s="1"/>
  <c r="E1218" i="3"/>
  <c r="O1218" i="3" s="1"/>
  <c r="F1218" i="3"/>
  <c r="P1218" i="3" s="1"/>
  <c r="G1218" i="3"/>
  <c r="Q1218" i="3" s="1"/>
  <c r="H1218" i="3"/>
  <c r="R1218" i="3" s="1"/>
  <c r="I1218" i="3"/>
  <c r="S1218" i="3" s="1"/>
  <c r="C1219" i="3"/>
  <c r="M1219" i="3" s="1"/>
  <c r="D1219" i="3"/>
  <c r="N1219" i="3" s="1"/>
  <c r="E1219" i="3"/>
  <c r="O1219" i="3" s="1"/>
  <c r="F1219" i="3"/>
  <c r="P1219" i="3" s="1"/>
  <c r="G1219" i="3"/>
  <c r="Q1219" i="3" s="1"/>
  <c r="H1219" i="3"/>
  <c r="R1219" i="3" s="1"/>
  <c r="I1219" i="3"/>
  <c r="S1219" i="3" s="1"/>
  <c r="C1220" i="3"/>
  <c r="M1220" i="3" s="1"/>
  <c r="D1220" i="3"/>
  <c r="N1220" i="3" s="1"/>
  <c r="E1220" i="3"/>
  <c r="O1220" i="3" s="1"/>
  <c r="F1220" i="3"/>
  <c r="P1220" i="3" s="1"/>
  <c r="G1220" i="3"/>
  <c r="Q1220" i="3" s="1"/>
  <c r="H1220" i="3"/>
  <c r="R1220" i="3" s="1"/>
  <c r="I1220" i="3"/>
  <c r="S1220" i="3" s="1"/>
  <c r="C1221" i="3"/>
  <c r="M1221" i="3" s="1"/>
  <c r="D1221" i="3"/>
  <c r="N1221" i="3" s="1"/>
  <c r="E1221" i="3"/>
  <c r="F1221" i="3"/>
  <c r="P1221" i="3" s="1"/>
  <c r="G1221" i="3"/>
  <c r="Q1221" i="3" s="1"/>
  <c r="H1221" i="3"/>
  <c r="R1221" i="3" s="1"/>
  <c r="I1221" i="3"/>
  <c r="S1221" i="3" s="1"/>
  <c r="C1222" i="3"/>
  <c r="M1222" i="3" s="1"/>
  <c r="D1222" i="3"/>
  <c r="N1222" i="3" s="1"/>
  <c r="E1222" i="3"/>
  <c r="O1222" i="3" s="1"/>
  <c r="F1222" i="3"/>
  <c r="P1222" i="3" s="1"/>
  <c r="G1222" i="3"/>
  <c r="Q1222" i="3" s="1"/>
  <c r="H1222" i="3"/>
  <c r="R1222" i="3" s="1"/>
  <c r="I1222" i="3"/>
  <c r="S1222" i="3" s="1"/>
  <c r="C1223" i="3"/>
  <c r="M1223" i="3" s="1"/>
  <c r="D1223" i="3"/>
  <c r="N1223" i="3" s="1"/>
  <c r="E1223" i="3"/>
  <c r="O1223" i="3" s="1"/>
  <c r="F1223" i="3"/>
  <c r="P1223" i="3" s="1"/>
  <c r="G1223" i="3"/>
  <c r="Q1223" i="3" s="1"/>
  <c r="H1223" i="3"/>
  <c r="R1223" i="3" s="1"/>
  <c r="I1223" i="3"/>
  <c r="S1223" i="3" s="1"/>
  <c r="C1224" i="3"/>
  <c r="M1224" i="3" s="1"/>
  <c r="D1224" i="3"/>
  <c r="N1224" i="3" s="1"/>
  <c r="E1224" i="3"/>
  <c r="O1224" i="3" s="1"/>
  <c r="F1224" i="3"/>
  <c r="P1224" i="3" s="1"/>
  <c r="G1224" i="3"/>
  <c r="Q1224" i="3" s="1"/>
  <c r="H1224" i="3"/>
  <c r="R1224" i="3" s="1"/>
  <c r="I1224" i="3"/>
  <c r="S1224" i="3" s="1"/>
  <c r="C1225" i="3"/>
  <c r="M1225" i="3" s="1"/>
  <c r="D1225" i="3"/>
  <c r="N1225" i="3" s="1"/>
  <c r="E1225" i="3"/>
  <c r="O1225" i="3" s="1"/>
  <c r="F1225" i="3"/>
  <c r="P1225" i="3" s="1"/>
  <c r="G1225" i="3"/>
  <c r="Q1225" i="3" s="1"/>
  <c r="H1225" i="3"/>
  <c r="R1225" i="3" s="1"/>
  <c r="I1225" i="3"/>
  <c r="S1225" i="3" s="1"/>
  <c r="C1226" i="3"/>
  <c r="M1226" i="3" s="1"/>
  <c r="D1226" i="3"/>
  <c r="N1226" i="3" s="1"/>
  <c r="E1226" i="3"/>
  <c r="O1226" i="3" s="1"/>
  <c r="F1226" i="3"/>
  <c r="P1226" i="3" s="1"/>
  <c r="G1226" i="3"/>
  <c r="Q1226" i="3" s="1"/>
  <c r="H1226" i="3"/>
  <c r="R1226" i="3" s="1"/>
  <c r="I1226" i="3"/>
  <c r="S1226" i="3" s="1"/>
  <c r="C1227" i="3"/>
  <c r="M1227" i="3" s="1"/>
  <c r="D1227" i="3"/>
  <c r="N1227" i="3" s="1"/>
  <c r="E1227" i="3"/>
  <c r="F1227" i="3"/>
  <c r="P1227" i="3" s="1"/>
  <c r="G1227" i="3"/>
  <c r="Q1227" i="3" s="1"/>
  <c r="H1227" i="3"/>
  <c r="R1227" i="3" s="1"/>
  <c r="I1227" i="3"/>
  <c r="S1227" i="3" s="1"/>
  <c r="C1228" i="3"/>
  <c r="M1228" i="3" s="1"/>
  <c r="D1228" i="3"/>
  <c r="N1228" i="3" s="1"/>
  <c r="E1228" i="3"/>
  <c r="O1228" i="3" s="1"/>
  <c r="F1228" i="3"/>
  <c r="P1228" i="3" s="1"/>
  <c r="G1228" i="3"/>
  <c r="Q1228" i="3" s="1"/>
  <c r="H1228" i="3"/>
  <c r="R1228" i="3" s="1"/>
  <c r="I1228" i="3"/>
  <c r="S1228" i="3" s="1"/>
  <c r="C1229" i="3"/>
  <c r="D1229" i="3"/>
  <c r="N1229" i="3" s="1"/>
  <c r="E1229" i="3"/>
  <c r="O1229" i="3" s="1"/>
  <c r="F1229" i="3"/>
  <c r="P1229" i="3" s="1"/>
  <c r="G1229" i="3"/>
  <c r="Q1229" i="3" s="1"/>
  <c r="H1229" i="3"/>
  <c r="R1229" i="3" s="1"/>
  <c r="I1229" i="3"/>
  <c r="S1229" i="3" s="1"/>
  <c r="C1230" i="3"/>
  <c r="M1230" i="3" s="1"/>
  <c r="D1230" i="3"/>
  <c r="N1230" i="3" s="1"/>
  <c r="E1230" i="3"/>
  <c r="O1230" i="3" s="1"/>
  <c r="F1230" i="3"/>
  <c r="P1230" i="3" s="1"/>
  <c r="G1230" i="3"/>
  <c r="Q1230" i="3" s="1"/>
  <c r="H1230" i="3"/>
  <c r="I1230" i="3"/>
  <c r="S1230" i="3" s="1"/>
  <c r="C1231" i="3"/>
  <c r="M1231" i="3" s="1"/>
  <c r="D1231" i="3"/>
  <c r="N1231" i="3" s="1"/>
  <c r="E1231" i="3"/>
  <c r="O1231" i="3" s="1"/>
  <c r="F1231" i="3"/>
  <c r="P1231" i="3" s="1"/>
  <c r="G1231" i="3"/>
  <c r="Q1231" i="3" s="1"/>
  <c r="H1231" i="3"/>
  <c r="R1231" i="3" s="1"/>
  <c r="I1231" i="3"/>
  <c r="S1231" i="3" s="1"/>
  <c r="C1232" i="3"/>
  <c r="M1232" i="3" s="1"/>
  <c r="D1232" i="3"/>
  <c r="N1232" i="3" s="1"/>
  <c r="E1232" i="3"/>
  <c r="O1232" i="3" s="1"/>
  <c r="F1232" i="3"/>
  <c r="P1232" i="3" s="1"/>
  <c r="G1232" i="3"/>
  <c r="Q1232" i="3" s="1"/>
  <c r="H1232" i="3"/>
  <c r="R1232" i="3" s="1"/>
  <c r="I1232" i="3"/>
  <c r="S1232" i="3" s="1"/>
  <c r="C1233" i="3"/>
  <c r="M1233" i="3" s="1"/>
  <c r="D1233" i="3"/>
  <c r="E1233" i="3"/>
  <c r="O1233" i="3" s="1"/>
  <c r="F1233" i="3"/>
  <c r="P1233" i="3" s="1"/>
  <c r="G1233" i="3"/>
  <c r="Q1233" i="3" s="1"/>
  <c r="H1233" i="3"/>
  <c r="R1233" i="3" s="1"/>
  <c r="I1233" i="3"/>
  <c r="S1233" i="3" s="1"/>
  <c r="C1234" i="3"/>
  <c r="M1234" i="3" s="1"/>
  <c r="D1234" i="3"/>
  <c r="N1234" i="3" s="1"/>
  <c r="E1234" i="3"/>
  <c r="O1234" i="3" s="1"/>
  <c r="F1234" i="3"/>
  <c r="P1234" i="3" s="1"/>
  <c r="G1234" i="3"/>
  <c r="Q1234" i="3" s="1"/>
  <c r="H1234" i="3"/>
  <c r="R1234" i="3" s="1"/>
  <c r="I1234" i="3"/>
  <c r="S1234" i="3" s="1"/>
  <c r="C1235" i="3"/>
  <c r="M1235" i="3" s="1"/>
  <c r="D1235" i="3"/>
  <c r="N1235" i="3" s="1"/>
  <c r="E1235" i="3"/>
  <c r="O1235" i="3" s="1"/>
  <c r="F1235" i="3"/>
  <c r="P1235" i="3" s="1"/>
  <c r="G1235" i="3"/>
  <c r="Q1235" i="3" s="1"/>
  <c r="H1235" i="3"/>
  <c r="R1235" i="3" s="1"/>
  <c r="I1235" i="3"/>
  <c r="S1235" i="3" s="1"/>
  <c r="C1236" i="3"/>
  <c r="M1236" i="3" s="1"/>
  <c r="D1236" i="3"/>
  <c r="N1236" i="3" s="1"/>
  <c r="E1236" i="3"/>
  <c r="O1236" i="3" s="1"/>
  <c r="F1236" i="3"/>
  <c r="P1236" i="3" s="1"/>
  <c r="G1236" i="3"/>
  <c r="Q1236" i="3" s="1"/>
  <c r="H1236" i="3"/>
  <c r="R1236" i="3" s="1"/>
  <c r="I1236" i="3"/>
  <c r="S1236" i="3" s="1"/>
  <c r="C1237" i="3"/>
  <c r="M1237" i="3" s="1"/>
  <c r="D1237" i="3"/>
  <c r="N1237" i="3" s="1"/>
  <c r="E1237" i="3"/>
  <c r="O1237" i="3" s="1"/>
  <c r="F1237" i="3"/>
  <c r="P1237" i="3" s="1"/>
  <c r="G1237" i="3"/>
  <c r="Q1237" i="3" s="1"/>
  <c r="H1237" i="3"/>
  <c r="R1237" i="3" s="1"/>
  <c r="I1237" i="3"/>
  <c r="S1237" i="3" s="1"/>
  <c r="C1238" i="3"/>
  <c r="M1238" i="3" s="1"/>
  <c r="D1238" i="3"/>
  <c r="N1238" i="3" s="1"/>
  <c r="E1238" i="3"/>
  <c r="O1238" i="3" s="1"/>
  <c r="F1238" i="3"/>
  <c r="P1238" i="3" s="1"/>
  <c r="G1238" i="3"/>
  <c r="Q1238" i="3" s="1"/>
  <c r="H1238" i="3"/>
  <c r="R1238" i="3" s="1"/>
  <c r="I1238" i="3"/>
  <c r="S1238" i="3" s="1"/>
  <c r="C1239" i="3"/>
  <c r="M1239" i="3" s="1"/>
  <c r="D1239" i="3"/>
  <c r="N1239" i="3" s="1"/>
  <c r="E1239" i="3"/>
  <c r="F1239" i="3"/>
  <c r="P1239" i="3" s="1"/>
  <c r="G1239" i="3"/>
  <c r="Q1239" i="3" s="1"/>
  <c r="H1239" i="3"/>
  <c r="R1239" i="3" s="1"/>
  <c r="I1239" i="3"/>
  <c r="S1239" i="3" s="1"/>
  <c r="C1240" i="3"/>
  <c r="M1240" i="3" s="1"/>
  <c r="D1240" i="3"/>
  <c r="N1240" i="3" s="1"/>
  <c r="E1240" i="3"/>
  <c r="O1240" i="3" s="1"/>
  <c r="F1240" i="3"/>
  <c r="P1240" i="3" s="1"/>
  <c r="G1240" i="3"/>
  <c r="Q1240" i="3" s="1"/>
  <c r="H1240" i="3"/>
  <c r="R1240" i="3" s="1"/>
  <c r="I1240" i="3"/>
  <c r="S1240" i="3" s="1"/>
  <c r="C1241" i="3"/>
  <c r="D1241" i="3"/>
  <c r="N1241" i="3" s="1"/>
  <c r="E1241" i="3"/>
  <c r="O1241" i="3" s="1"/>
  <c r="F1241" i="3"/>
  <c r="P1241" i="3" s="1"/>
  <c r="G1241" i="3"/>
  <c r="Q1241" i="3" s="1"/>
  <c r="H1241" i="3"/>
  <c r="R1241" i="3" s="1"/>
  <c r="I1241" i="3"/>
  <c r="S1241" i="3" s="1"/>
  <c r="C1242" i="3"/>
  <c r="D1242" i="3"/>
  <c r="N1242" i="3" s="1"/>
  <c r="E1242" i="3"/>
  <c r="O1242" i="3" s="1"/>
  <c r="F1242" i="3"/>
  <c r="P1242" i="3" s="1"/>
  <c r="G1242" i="3"/>
  <c r="Q1242" i="3" s="1"/>
  <c r="H1242" i="3"/>
  <c r="R1242" i="3" s="1"/>
  <c r="I1242" i="3"/>
  <c r="S1242" i="3" s="1"/>
  <c r="C1243" i="3"/>
  <c r="M1243" i="3" s="1"/>
  <c r="D1243" i="3"/>
  <c r="N1243" i="3" s="1"/>
  <c r="E1243" i="3"/>
  <c r="O1243" i="3" s="1"/>
  <c r="F1243" i="3"/>
  <c r="P1243" i="3" s="1"/>
  <c r="G1243" i="3"/>
  <c r="Q1243" i="3" s="1"/>
  <c r="H1243" i="3"/>
  <c r="R1243" i="3" s="1"/>
  <c r="I1243" i="3"/>
  <c r="S1243" i="3" s="1"/>
  <c r="C1244" i="3"/>
  <c r="D1244" i="3"/>
  <c r="N1244" i="3" s="1"/>
  <c r="E1244" i="3"/>
  <c r="O1244" i="3" s="1"/>
  <c r="F1244" i="3"/>
  <c r="P1244" i="3" s="1"/>
  <c r="G1244" i="3"/>
  <c r="Q1244" i="3" s="1"/>
  <c r="H1244" i="3"/>
  <c r="R1244" i="3" s="1"/>
  <c r="I1244" i="3"/>
  <c r="S1244" i="3" s="1"/>
  <c r="C1245" i="3"/>
  <c r="M1245" i="3" s="1"/>
  <c r="D1245" i="3"/>
  <c r="N1245" i="3" s="1"/>
  <c r="E1245" i="3"/>
  <c r="F1245" i="3"/>
  <c r="P1245" i="3" s="1"/>
  <c r="G1245" i="3"/>
  <c r="Q1245" i="3" s="1"/>
  <c r="H1245" i="3"/>
  <c r="R1245" i="3" s="1"/>
  <c r="I1245" i="3"/>
  <c r="S1245" i="3" s="1"/>
  <c r="C1246" i="3"/>
  <c r="M1246" i="3" s="1"/>
  <c r="D1246" i="3"/>
  <c r="E1246" i="3"/>
  <c r="O1246" i="3" s="1"/>
  <c r="F1246" i="3"/>
  <c r="P1246" i="3" s="1"/>
  <c r="G1246" i="3"/>
  <c r="Q1246" i="3" s="1"/>
  <c r="H1246" i="3"/>
  <c r="R1246" i="3" s="1"/>
  <c r="I1246" i="3"/>
  <c r="S1246" i="3" s="1"/>
  <c r="C1247" i="3"/>
  <c r="M1247" i="3" s="1"/>
  <c r="D1247" i="3"/>
  <c r="N1247" i="3" s="1"/>
  <c r="E1247" i="3"/>
  <c r="O1247" i="3" s="1"/>
  <c r="F1247" i="3"/>
  <c r="P1247" i="3" s="1"/>
  <c r="G1247" i="3"/>
  <c r="Q1247" i="3" s="1"/>
  <c r="H1247" i="3"/>
  <c r="R1247" i="3" s="1"/>
  <c r="I1247" i="3"/>
  <c r="C1248" i="3"/>
  <c r="M1248" i="3" s="1"/>
  <c r="D1248" i="3"/>
  <c r="N1248" i="3" s="1"/>
  <c r="E1248" i="3"/>
  <c r="O1248" i="3" s="1"/>
  <c r="F1248" i="3"/>
  <c r="P1248" i="3" s="1"/>
  <c r="G1248" i="3"/>
  <c r="Q1248" i="3" s="1"/>
  <c r="H1248" i="3"/>
  <c r="R1248" i="3" s="1"/>
  <c r="I1248" i="3"/>
  <c r="S1248" i="3" s="1"/>
  <c r="C1249" i="3"/>
  <c r="M1249" i="3" s="1"/>
  <c r="D1249" i="3"/>
  <c r="N1249" i="3" s="1"/>
  <c r="E1249" i="3"/>
  <c r="O1249" i="3" s="1"/>
  <c r="F1249" i="3"/>
  <c r="P1249" i="3" s="1"/>
  <c r="G1249" i="3"/>
  <c r="Q1249" i="3" s="1"/>
  <c r="H1249" i="3"/>
  <c r="R1249" i="3" s="1"/>
  <c r="I1249" i="3"/>
  <c r="S1249" i="3" s="1"/>
  <c r="C1250" i="3"/>
  <c r="M1250" i="3" s="1"/>
  <c r="D1250" i="3"/>
  <c r="N1250" i="3" s="1"/>
  <c r="E1250" i="3"/>
  <c r="O1250" i="3" s="1"/>
  <c r="F1250" i="3"/>
  <c r="P1250" i="3" s="1"/>
  <c r="G1250" i="3"/>
  <c r="Q1250" i="3" s="1"/>
  <c r="H1250" i="3"/>
  <c r="R1250" i="3" s="1"/>
  <c r="I1250" i="3"/>
  <c r="S1250" i="3" s="1"/>
  <c r="C1251" i="3"/>
  <c r="M1251" i="3" s="1"/>
  <c r="D1251" i="3"/>
  <c r="N1251" i="3" s="1"/>
  <c r="E1251" i="3"/>
  <c r="O1251" i="3" s="1"/>
  <c r="F1251" i="3"/>
  <c r="P1251" i="3" s="1"/>
  <c r="G1251" i="3"/>
  <c r="Q1251" i="3" s="1"/>
  <c r="H1251" i="3"/>
  <c r="R1251" i="3" s="1"/>
  <c r="I1251" i="3"/>
  <c r="S1251" i="3" s="1"/>
  <c r="C1252" i="3"/>
  <c r="M1252" i="3" s="1"/>
  <c r="D1252" i="3"/>
  <c r="N1252" i="3" s="1"/>
  <c r="E1252" i="3"/>
  <c r="O1252" i="3" s="1"/>
  <c r="F1252" i="3"/>
  <c r="P1252" i="3" s="1"/>
  <c r="G1252" i="3"/>
  <c r="Q1252" i="3" s="1"/>
  <c r="H1252" i="3"/>
  <c r="R1252" i="3" s="1"/>
  <c r="I1252" i="3"/>
  <c r="S1252" i="3" s="1"/>
  <c r="C1253" i="3"/>
  <c r="M1253" i="3" s="1"/>
  <c r="D1253" i="3"/>
  <c r="N1253" i="3" s="1"/>
  <c r="E1253" i="3"/>
  <c r="O1253" i="3" s="1"/>
  <c r="F1253" i="3"/>
  <c r="P1253" i="3" s="1"/>
  <c r="G1253" i="3"/>
  <c r="Q1253" i="3" s="1"/>
  <c r="H1253" i="3"/>
  <c r="R1253" i="3" s="1"/>
  <c r="I1253" i="3"/>
  <c r="S1253" i="3" s="1"/>
  <c r="C1254" i="3"/>
  <c r="M1254" i="3" s="1"/>
  <c r="D1254" i="3"/>
  <c r="N1254" i="3" s="1"/>
  <c r="E1254" i="3"/>
  <c r="O1254" i="3" s="1"/>
  <c r="F1254" i="3"/>
  <c r="P1254" i="3" s="1"/>
  <c r="G1254" i="3"/>
  <c r="Q1254" i="3" s="1"/>
  <c r="H1254" i="3"/>
  <c r="I1254" i="3"/>
  <c r="S1254" i="3" s="1"/>
  <c r="C1255" i="3"/>
  <c r="M1255" i="3" s="1"/>
  <c r="D1255" i="3"/>
  <c r="N1255" i="3" s="1"/>
  <c r="E1255" i="3"/>
  <c r="O1255" i="3" s="1"/>
  <c r="F1255" i="3"/>
  <c r="P1255" i="3" s="1"/>
  <c r="G1255" i="3"/>
  <c r="Q1255" i="3" s="1"/>
  <c r="H1255" i="3"/>
  <c r="R1255" i="3" s="1"/>
  <c r="I1255" i="3"/>
  <c r="S1255" i="3" s="1"/>
  <c r="C1256" i="3"/>
  <c r="M1256" i="3" s="1"/>
  <c r="D1256" i="3"/>
  <c r="N1256" i="3" s="1"/>
  <c r="E1256" i="3"/>
  <c r="O1256" i="3" s="1"/>
  <c r="F1256" i="3"/>
  <c r="G1256" i="3"/>
  <c r="Q1256" i="3" s="1"/>
  <c r="H1256" i="3"/>
  <c r="R1256" i="3" s="1"/>
  <c r="I1256" i="3"/>
  <c r="S1256" i="3" s="1"/>
  <c r="C1257" i="3"/>
  <c r="M1257" i="3" s="1"/>
  <c r="D1257" i="3"/>
  <c r="N1257" i="3" s="1"/>
  <c r="E1257" i="3"/>
  <c r="O1257" i="3" s="1"/>
  <c r="F1257" i="3"/>
  <c r="P1257" i="3" s="1"/>
  <c r="G1257" i="3"/>
  <c r="Q1257" i="3" s="1"/>
  <c r="H1257" i="3"/>
  <c r="R1257" i="3" s="1"/>
  <c r="I1257" i="3"/>
  <c r="S1257" i="3" s="1"/>
  <c r="C1258" i="3"/>
  <c r="M1258" i="3" s="1"/>
  <c r="D1258" i="3"/>
  <c r="N1258" i="3" s="1"/>
  <c r="E1258" i="3"/>
  <c r="O1258" i="3" s="1"/>
  <c r="F1258" i="3"/>
  <c r="P1258" i="3" s="1"/>
  <c r="G1258" i="3"/>
  <c r="Q1258" i="3" s="1"/>
  <c r="H1258" i="3"/>
  <c r="R1258" i="3" s="1"/>
  <c r="I1258" i="3"/>
  <c r="S1258" i="3" s="1"/>
  <c r="C1259" i="3"/>
  <c r="M1259" i="3" s="1"/>
  <c r="D1259" i="3"/>
  <c r="N1259" i="3" s="1"/>
  <c r="E1259" i="3"/>
  <c r="O1259" i="3" s="1"/>
  <c r="F1259" i="3"/>
  <c r="P1259" i="3" s="1"/>
  <c r="G1259" i="3"/>
  <c r="Q1259" i="3" s="1"/>
  <c r="H1259" i="3"/>
  <c r="R1259" i="3" s="1"/>
  <c r="I1259" i="3"/>
  <c r="S1259" i="3" s="1"/>
  <c r="C1260" i="3"/>
  <c r="M1260" i="3" s="1"/>
  <c r="D1260" i="3"/>
  <c r="N1260" i="3" s="1"/>
  <c r="E1260" i="3"/>
  <c r="O1260" i="3" s="1"/>
  <c r="F1260" i="3"/>
  <c r="P1260" i="3" s="1"/>
  <c r="G1260" i="3"/>
  <c r="Q1260" i="3" s="1"/>
  <c r="H1260" i="3"/>
  <c r="R1260" i="3" s="1"/>
  <c r="I1260" i="3"/>
  <c r="C1261" i="3"/>
  <c r="M1261" i="3" s="1"/>
  <c r="D1261" i="3"/>
  <c r="N1261" i="3" s="1"/>
  <c r="E1261" i="3"/>
  <c r="O1261" i="3" s="1"/>
  <c r="F1261" i="3"/>
  <c r="P1261" i="3" s="1"/>
  <c r="G1261" i="3"/>
  <c r="H1261" i="3"/>
  <c r="R1261" i="3" s="1"/>
  <c r="I1261" i="3"/>
  <c r="S1261" i="3" s="1"/>
  <c r="C1262" i="3"/>
  <c r="M1262" i="3" s="1"/>
  <c r="D1262" i="3"/>
  <c r="N1262" i="3" s="1"/>
  <c r="E1262" i="3"/>
  <c r="O1262" i="3" s="1"/>
  <c r="F1262" i="3"/>
  <c r="P1262" i="3" s="1"/>
  <c r="G1262" i="3"/>
  <c r="Q1262" i="3" s="1"/>
  <c r="H1262" i="3"/>
  <c r="R1262" i="3" s="1"/>
  <c r="I1262" i="3"/>
  <c r="S1262" i="3" s="1"/>
  <c r="C1263" i="3"/>
  <c r="M1263" i="3" s="1"/>
  <c r="D1263" i="3"/>
  <c r="N1263" i="3" s="1"/>
  <c r="E1263" i="3"/>
  <c r="O1263" i="3" s="1"/>
  <c r="F1263" i="3"/>
  <c r="P1263" i="3" s="1"/>
  <c r="G1263" i="3"/>
  <c r="Q1263" i="3" s="1"/>
  <c r="H1263" i="3"/>
  <c r="R1263" i="3" s="1"/>
  <c r="I1263" i="3"/>
  <c r="S1263" i="3" s="1"/>
  <c r="C1264" i="3"/>
  <c r="M1264" i="3" s="1"/>
  <c r="D1264" i="3"/>
  <c r="N1264" i="3" s="1"/>
  <c r="E1264" i="3"/>
  <c r="O1264" i="3" s="1"/>
  <c r="F1264" i="3"/>
  <c r="P1264" i="3" s="1"/>
  <c r="G1264" i="3"/>
  <c r="Q1264" i="3" s="1"/>
  <c r="H1264" i="3"/>
  <c r="R1264" i="3" s="1"/>
  <c r="I1264" i="3"/>
  <c r="S1264" i="3" s="1"/>
  <c r="C1265" i="3"/>
  <c r="D1265" i="3"/>
  <c r="N1265" i="3" s="1"/>
  <c r="E1265" i="3"/>
  <c r="O1265" i="3" s="1"/>
  <c r="F1265" i="3"/>
  <c r="P1265" i="3" s="1"/>
  <c r="G1265" i="3"/>
  <c r="Q1265" i="3" s="1"/>
  <c r="H1265" i="3"/>
  <c r="R1265" i="3" s="1"/>
  <c r="I1265" i="3"/>
  <c r="S1265" i="3" s="1"/>
  <c r="C1266" i="3"/>
  <c r="M1266" i="3" s="1"/>
  <c r="D1266" i="3"/>
  <c r="N1266" i="3" s="1"/>
  <c r="E1266" i="3"/>
  <c r="O1266" i="3" s="1"/>
  <c r="F1266" i="3"/>
  <c r="P1266" i="3" s="1"/>
  <c r="G1266" i="3"/>
  <c r="Q1266" i="3" s="1"/>
  <c r="H1266" i="3"/>
  <c r="R1266" i="3" s="1"/>
  <c r="I1266" i="3"/>
  <c r="S1266" i="3" s="1"/>
  <c r="C1267" i="3"/>
  <c r="M1267" i="3" s="1"/>
  <c r="D1267" i="3"/>
  <c r="N1267" i="3" s="1"/>
  <c r="E1267" i="3"/>
  <c r="O1267" i="3" s="1"/>
  <c r="F1267" i="3"/>
  <c r="P1267" i="3" s="1"/>
  <c r="G1267" i="3"/>
  <c r="Q1267" i="3" s="1"/>
  <c r="H1267" i="3"/>
  <c r="I1267" i="3"/>
  <c r="S1267" i="3" s="1"/>
  <c r="C1268" i="3"/>
  <c r="M1268" i="3" s="1"/>
  <c r="D1268" i="3"/>
  <c r="N1268" i="3" s="1"/>
  <c r="E1268" i="3"/>
  <c r="F1268" i="3"/>
  <c r="P1268" i="3" s="1"/>
  <c r="G1268" i="3"/>
  <c r="Q1268" i="3" s="1"/>
  <c r="H1268" i="3"/>
  <c r="R1268" i="3" s="1"/>
  <c r="I1268" i="3"/>
  <c r="S1268" i="3" s="1"/>
  <c r="C1269" i="3"/>
  <c r="M1269" i="3" s="1"/>
  <c r="D1269" i="3"/>
  <c r="N1269" i="3" s="1"/>
  <c r="E1269" i="3"/>
  <c r="O1269" i="3" s="1"/>
  <c r="F1269" i="3"/>
  <c r="P1269" i="3" s="1"/>
  <c r="G1269" i="3"/>
  <c r="Q1269" i="3" s="1"/>
  <c r="H1269" i="3"/>
  <c r="R1269" i="3" s="1"/>
  <c r="I1269" i="3"/>
  <c r="S1269" i="3" s="1"/>
  <c r="C1270" i="3"/>
  <c r="M1270" i="3" s="1"/>
  <c r="D1270" i="3"/>
  <c r="N1270" i="3" s="1"/>
  <c r="E1270" i="3"/>
  <c r="O1270" i="3" s="1"/>
  <c r="F1270" i="3"/>
  <c r="P1270" i="3" s="1"/>
  <c r="G1270" i="3"/>
  <c r="Q1270" i="3" s="1"/>
  <c r="H1270" i="3"/>
  <c r="R1270" i="3" s="1"/>
  <c r="I1270" i="3"/>
  <c r="S1270" i="3" s="1"/>
  <c r="C1271" i="3"/>
  <c r="M1271" i="3" s="1"/>
  <c r="D1271" i="3"/>
  <c r="E1271" i="3"/>
  <c r="O1271" i="3" s="1"/>
  <c r="F1271" i="3"/>
  <c r="P1271" i="3" s="1"/>
  <c r="G1271" i="3"/>
  <c r="Q1271" i="3" s="1"/>
  <c r="H1271" i="3"/>
  <c r="R1271" i="3" s="1"/>
  <c r="I1271" i="3"/>
  <c r="S1271" i="3" s="1"/>
  <c r="C1272" i="3"/>
  <c r="M1272" i="3" s="1"/>
  <c r="D1272" i="3"/>
  <c r="N1272" i="3" s="1"/>
  <c r="E1272" i="3"/>
  <c r="O1272" i="3" s="1"/>
  <c r="F1272" i="3"/>
  <c r="P1272" i="3" s="1"/>
  <c r="G1272" i="3"/>
  <c r="Q1272" i="3" s="1"/>
  <c r="H1272" i="3"/>
  <c r="R1272" i="3" s="1"/>
  <c r="I1272" i="3"/>
  <c r="S1272" i="3" s="1"/>
  <c r="C1273" i="3"/>
  <c r="M1273" i="3" s="1"/>
  <c r="D1273" i="3"/>
  <c r="N1273" i="3" s="1"/>
  <c r="E1273" i="3"/>
  <c r="O1273" i="3" s="1"/>
  <c r="F1273" i="3"/>
  <c r="P1273" i="3" s="1"/>
  <c r="G1273" i="3"/>
  <c r="Q1273" i="3" s="1"/>
  <c r="H1273" i="3"/>
  <c r="R1273" i="3" s="1"/>
  <c r="I1273" i="3"/>
  <c r="S1273" i="3" s="1"/>
  <c r="C1274" i="3"/>
  <c r="M1274" i="3" s="1"/>
  <c r="D1274" i="3"/>
  <c r="N1274" i="3" s="1"/>
  <c r="E1274" i="3"/>
  <c r="O1274" i="3" s="1"/>
  <c r="F1274" i="3"/>
  <c r="P1274" i="3" s="1"/>
  <c r="G1274" i="3"/>
  <c r="Q1274" i="3" s="1"/>
  <c r="H1274" i="3"/>
  <c r="R1274" i="3" s="1"/>
  <c r="I1274" i="3"/>
  <c r="S1274" i="3" s="1"/>
  <c r="C1275" i="3"/>
  <c r="M1275" i="3" s="1"/>
  <c r="D1275" i="3"/>
  <c r="N1275" i="3" s="1"/>
  <c r="E1275" i="3"/>
  <c r="F1275" i="3"/>
  <c r="P1275" i="3" s="1"/>
  <c r="G1275" i="3"/>
  <c r="Q1275" i="3" s="1"/>
  <c r="H1275" i="3"/>
  <c r="R1275" i="3" s="1"/>
  <c r="I1275" i="3"/>
  <c r="S1275" i="3" s="1"/>
  <c r="C1276" i="3"/>
  <c r="M1276" i="3" s="1"/>
  <c r="D1276" i="3"/>
  <c r="N1276" i="3" s="1"/>
  <c r="E1276" i="3"/>
  <c r="O1276" i="3" s="1"/>
  <c r="F1276" i="3"/>
  <c r="P1276" i="3" s="1"/>
  <c r="G1276" i="3"/>
  <c r="Q1276" i="3" s="1"/>
  <c r="H1276" i="3"/>
  <c r="R1276" i="3" s="1"/>
  <c r="I1276" i="3"/>
  <c r="S1276" i="3" s="1"/>
  <c r="C1277" i="3"/>
  <c r="M1277" i="3" s="1"/>
  <c r="D1277" i="3"/>
  <c r="N1277" i="3" s="1"/>
  <c r="E1277" i="3"/>
  <c r="O1277" i="3" s="1"/>
  <c r="F1277" i="3"/>
  <c r="P1277" i="3" s="1"/>
  <c r="G1277" i="3"/>
  <c r="Q1277" i="3" s="1"/>
  <c r="H1277" i="3"/>
  <c r="R1277" i="3" s="1"/>
  <c r="I1277" i="3"/>
  <c r="S1277" i="3" s="1"/>
  <c r="C1278" i="3"/>
  <c r="M1278" i="3" s="1"/>
  <c r="D1278" i="3"/>
  <c r="N1278" i="3" s="1"/>
  <c r="E1278" i="3"/>
  <c r="F1278" i="3"/>
  <c r="P1278" i="3" s="1"/>
  <c r="G1278" i="3"/>
  <c r="Q1278" i="3" s="1"/>
  <c r="H1278" i="3"/>
  <c r="I1278" i="3"/>
  <c r="S1278" i="3" s="1"/>
  <c r="C1279" i="3"/>
  <c r="M1279" i="3" s="1"/>
  <c r="D1279" i="3"/>
  <c r="N1279" i="3" s="1"/>
  <c r="E1279" i="3"/>
  <c r="F1279" i="3"/>
  <c r="P1279" i="3" s="1"/>
  <c r="G1279" i="3"/>
  <c r="Q1279" i="3" s="1"/>
  <c r="H1279" i="3"/>
  <c r="R1279" i="3" s="1"/>
  <c r="I1279" i="3"/>
  <c r="S1279" i="3" s="1"/>
  <c r="C1280" i="3"/>
  <c r="M1280" i="3" s="1"/>
  <c r="D1280" i="3"/>
  <c r="N1280" i="3" s="1"/>
  <c r="E1280" i="3"/>
  <c r="F1280" i="3"/>
  <c r="P1280" i="3" s="1"/>
  <c r="G1280" i="3"/>
  <c r="Q1280" i="3" s="1"/>
  <c r="H1280" i="3"/>
  <c r="R1280" i="3" s="1"/>
  <c r="I1280" i="3"/>
  <c r="S1280" i="3" s="1"/>
  <c r="C1281" i="3"/>
  <c r="M1281" i="3" s="1"/>
  <c r="D1281" i="3"/>
  <c r="N1281" i="3" s="1"/>
  <c r="E1281" i="3"/>
  <c r="F1281" i="3"/>
  <c r="P1281" i="3" s="1"/>
  <c r="G1281" i="3"/>
  <c r="Q1281" i="3" s="1"/>
  <c r="H1281" i="3"/>
  <c r="R1281" i="3" s="1"/>
  <c r="I1281" i="3"/>
  <c r="S1281" i="3" s="1"/>
  <c r="C1282" i="3"/>
  <c r="M1282" i="3" s="1"/>
  <c r="D1282" i="3"/>
  <c r="N1282" i="3" s="1"/>
  <c r="E1282" i="3"/>
  <c r="F1282" i="3"/>
  <c r="P1282" i="3" s="1"/>
  <c r="G1282" i="3"/>
  <c r="Q1282" i="3" s="1"/>
  <c r="H1282" i="3"/>
  <c r="R1282" i="3" s="1"/>
  <c r="I1282" i="3"/>
  <c r="S1282" i="3" s="1"/>
  <c r="C1283" i="3"/>
  <c r="M1283" i="3" s="1"/>
  <c r="D1283" i="3"/>
  <c r="N1283" i="3" s="1"/>
  <c r="E1283" i="3"/>
  <c r="F1283" i="3"/>
  <c r="P1283" i="3" s="1"/>
  <c r="G1283" i="3"/>
  <c r="Q1283" i="3" s="1"/>
  <c r="H1283" i="3"/>
  <c r="R1283" i="3" s="1"/>
  <c r="I1283" i="3"/>
  <c r="S1283" i="3" s="1"/>
  <c r="C1284" i="3"/>
  <c r="M1284" i="3" s="1"/>
  <c r="D1284" i="3"/>
  <c r="N1284" i="3" s="1"/>
  <c r="E1284" i="3"/>
  <c r="F1284" i="3"/>
  <c r="P1284" i="3" s="1"/>
  <c r="G1284" i="3"/>
  <c r="Q1284" i="3" s="1"/>
  <c r="H1284" i="3"/>
  <c r="R1284" i="3" s="1"/>
  <c r="I1284" i="3"/>
  <c r="S1284" i="3" s="1"/>
  <c r="C1285" i="3"/>
  <c r="M1285" i="3" s="1"/>
  <c r="D1285" i="3"/>
  <c r="N1285" i="3" s="1"/>
  <c r="E1285" i="3"/>
  <c r="O1285" i="3" s="1"/>
  <c r="F1285" i="3"/>
  <c r="P1285" i="3" s="1"/>
  <c r="G1285" i="3"/>
  <c r="Q1285" i="3" s="1"/>
  <c r="H1285" i="3"/>
  <c r="R1285" i="3" s="1"/>
  <c r="I1285" i="3"/>
  <c r="S1285" i="3" s="1"/>
  <c r="C1286" i="3"/>
  <c r="M1286" i="3" s="1"/>
  <c r="D1286" i="3"/>
  <c r="N1286" i="3" s="1"/>
  <c r="E1286" i="3"/>
  <c r="O1286" i="3" s="1"/>
  <c r="F1286" i="3"/>
  <c r="P1286" i="3" s="1"/>
  <c r="G1286" i="3"/>
  <c r="Q1286" i="3" s="1"/>
  <c r="H1286" i="3"/>
  <c r="R1286" i="3" s="1"/>
  <c r="I1286" i="3"/>
  <c r="S1286" i="3" s="1"/>
  <c r="C1287" i="3"/>
  <c r="M1287" i="3" s="1"/>
  <c r="D1287" i="3"/>
  <c r="N1287" i="3" s="1"/>
  <c r="E1287" i="3"/>
  <c r="O1287" i="3" s="1"/>
  <c r="F1287" i="3"/>
  <c r="P1287" i="3" s="1"/>
  <c r="G1287" i="3"/>
  <c r="Q1287" i="3" s="1"/>
  <c r="H1287" i="3"/>
  <c r="R1287" i="3" s="1"/>
  <c r="I1287" i="3"/>
  <c r="S1287" i="3" s="1"/>
  <c r="C1288" i="3"/>
  <c r="D1288" i="3"/>
  <c r="N1288" i="3" s="1"/>
  <c r="E1288" i="3"/>
  <c r="O1288" i="3" s="1"/>
  <c r="F1288" i="3"/>
  <c r="P1288" i="3" s="1"/>
  <c r="G1288" i="3"/>
  <c r="Q1288" i="3" s="1"/>
  <c r="H1288" i="3"/>
  <c r="R1288" i="3" s="1"/>
  <c r="I1288" i="3"/>
  <c r="S1288" i="3" s="1"/>
  <c r="C1289" i="3"/>
  <c r="D1289" i="3"/>
  <c r="N1289" i="3" s="1"/>
  <c r="E1289" i="3"/>
  <c r="O1289" i="3" s="1"/>
  <c r="F1289" i="3"/>
  <c r="P1289" i="3" s="1"/>
  <c r="G1289" i="3"/>
  <c r="Q1289" i="3" s="1"/>
  <c r="H1289" i="3"/>
  <c r="R1289" i="3" s="1"/>
  <c r="I1289" i="3"/>
  <c r="S1289" i="3" s="1"/>
  <c r="C1290" i="3"/>
  <c r="M1290" i="3" s="1"/>
  <c r="D1290" i="3"/>
  <c r="N1290" i="3" s="1"/>
  <c r="E1290" i="3"/>
  <c r="O1290" i="3" s="1"/>
  <c r="F1290" i="3"/>
  <c r="P1290" i="3" s="1"/>
  <c r="G1290" i="3"/>
  <c r="Q1290" i="3" s="1"/>
  <c r="H1290" i="3"/>
  <c r="R1290" i="3" s="1"/>
  <c r="I1290" i="3"/>
  <c r="S1290" i="3" s="1"/>
  <c r="C1291" i="3"/>
  <c r="M1291" i="3" s="1"/>
  <c r="D1291" i="3"/>
  <c r="N1291" i="3" s="1"/>
  <c r="E1291" i="3"/>
  <c r="O1291" i="3" s="1"/>
  <c r="F1291" i="3"/>
  <c r="P1291" i="3" s="1"/>
  <c r="G1291" i="3"/>
  <c r="Q1291" i="3" s="1"/>
  <c r="H1291" i="3"/>
  <c r="R1291" i="3" s="1"/>
  <c r="I1291" i="3"/>
  <c r="S1291" i="3" s="1"/>
  <c r="C1292" i="3"/>
  <c r="M1292" i="3" s="1"/>
  <c r="D1292" i="3"/>
  <c r="N1292" i="3" s="1"/>
  <c r="E1292" i="3"/>
  <c r="O1292" i="3" s="1"/>
  <c r="F1292" i="3"/>
  <c r="P1292" i="3" s="1"/>
  <c r="G1292" i="3"/>
  <c r="Q1292" i="3" s="1"/>
  <c r="H1292" i="3"/>
  <c r="R1292" i="3" s="1"/>
  <c r="I1292" i="3"/>
  <c r="S1292" i="3" s="1"/>
  <c r="C1293" i="3"/>
  <c r="M1293" i="3" s="1"/>
  <c r="D1293" i="3"/>
  <c r="N1293" i="3" s="1"/>
  <c r="E1293" i="3"/>
  <c r="O1293" i="3" s="1"/>
  <c r="F1293" i="3"/>
  <c r="G1293" i="3"/>
  <c r="Q1293" i="3" s="1"/>
  <c r="H1293" i="3"/>
  <c r="R1293" i="3" s="1"/>
  <c r="I1293" i="3"/>
  <c r="S1293" i="3" s="1"/>
  <c r="C1294" i="3"/>
  <c r="M1294" i="3" s="1"/>
  <c r="D1294" i="3"/>
  <c r="E1294" i="3"/>
  <c r="O1294" i="3" s="1"/>
  <c r="F1294" i="3"/>
  <c r="P1294" i="3" s="1"/>
  <c r="G1294" i="3"/>
  <c r="Q1294" i="3" s="1"/>
  <c r="H1294" i="3"/>
  <c r="R1294" i="3" s="1"/>
  <c r="I1294" i="3"/>
  <c r="S1294" i="3" s="1"/>
  <c r="C1295" i="3"/>
  <c r="M1295" i="3" s="1"/>
  <c r="D1295" i="3"/>
  <c r="N1295" i="3" s="1"/>
  <c r="E1295" i="3"/>
  <c r="O1295" i="3" s="1"/>
  <c r="F1295" i="3"/>
  <c r="P1295" i="3" s="1"/>
  <c r="G1295" i="3"/>
  <c r="Q1295" i="3" s="1"/>
  <c r="H1295" i="3"/>
  <c r="R1295" i="3" s="1"/>
  <c r="I1295" i="3"/>
  <c r="S1295" i="3" s="1"/>
  <c r="C1296" i="3"/>
  <c r="M1296" i="3" s="1"/>
  <c r="D1296" i="3"/>
  <c r="N1296" i="3" s="1"/>
  <c r="E1296" i="3"/>
  <c r="O1296" i="3" s="1"/>
  <c r="F1296" i="3"/>
  <c r="P1296" i="3" s="1"/>
  <c r="G1296" i="3"/>
  <c r="Q1296" i="3" s="1"/>
  <c r="H1296" i="3"/>
  <c r="R1296" i="3" s="1"/>
  <c r="I1296" i="3"/>
  <c r="S1296" i="3" s="1"/>
  <c r="C1297" i="3"/>
  <c r="M1297" i="3" s="1"/>
  <c r="D1297" i="3"/>
  <c r="N1297" i="3" s="1"/>
  <c r="E1297" i="3"/>
  <c r="O1297" i="3" s="1"/>
  <c r="F1297" i="3"/>
  <c r="P1297" i="3" s="1"/>
  <c r="G1297" i="3"/>
  <c r="Q1297" i="3" s="1"/>
  <c r="H1297" i="3"/>
  <c r="R1297" i="3" s="1"/>
  <c r="I1297" i="3"/>
  <c r="S1297" i="3" s="1"/>
  <c r="C1298" i="3"/>
  <c r="M1298" i="3" s="1"/>
  <c r="D1298" i="3"/>
  <c r="N1298" i="3" s="1"/>
  <c r="E1298" i="3"/>
  <c r="O1298" i="3" s="1"/>
  <c r="F1298" i="3"/>
  <c r="P1298" i="3" s="1"/>
  <c r="G1298" i="3"/>
  <c r="Q1298" i="3" s="1"/>
  <c r="H1298" i="3"/>
  <c r="R1298" i="3" s="1"/>
  <c r="I1298" i="3"/>
  <c r="S1298" i="3" s="1"/>
  <c r="C1299" i="3"/>
  <c r="M1299" i="3" s="1"/>
  <c r="D1299" i="3"/>
  <c r="N1299" i="3" s="1"/>
  <c r="E1299" i="3"/>
  <c r="F1299" i="3"/>
  <c r="P1299" i="3" s="1"/>
  <c r="G1299" i="3"/>
  <c r="Q1299" i="3" s="1"/>
  <c r="H1299" i="3"/>
  <c r="R1299" i="3" s="1"/>
  <c r="I1299" i="3"/>
  <c r="S1299" i="3" s="1"/>
  <c r="C1300" i="3"/>
  <c r="M1300" i="3" s="1"/>
  <c r="D1300" i="3"/>
  <c r="N1300" i="3" s="1"/>
  <c r="E1300" i="3"/>
  <c r="F1300" i="3"/>
  <c r="P1300" i="3" s="1"/>
  <c r="G1300" i="3"/>
  <c r="Q1300" i="3" s="1"/>
  <c r="H1300" i="3"/>
  <c r="R1300" i="3" s="1"/>
  <c r="I1300" i="3"/>
  <c r="S1300" i="3" s="1"/>
  <c r="C1301" i="3"/>
  <c r="D1301" i="3"/>
  <c r="N1301" i="3" s="1"/>
  <c r="E1301" i="3"/>
  <c r="O1301" i="3" s="1"/>
  <c r="F1301" i="3"/>
  <c r="P1301" i="3" s="1"/>
  <c r="G1301" i="3"/>
  <c r="Q1301" i="3" s="1"/>
  <c r="H1301" i="3"/>
  <c r="R1301" i="3" s="1"/>
  <c r="I1301" i="3"/>
  <c r="S1301" i="3" s="1"/>
  <c r="C1302" i="3"/>
  <c r="M1302" i="3" s="1"/>
  <c r="D1302" i="3"/>
  <c r="N1302" i="3" s="1"/>
  <c r="E1302" i="3"/>
  <c r="F1302" i="3"/>
  <c r="P1302" i="3" s="1"/>
  <c r="G1302" i="3"/>
  <c r="Q1302" i="3" s="1"/>
  <c r="H1302" i="3"/>
  <c r="R1302" i="3" s="1"/>
  <c r="I1302" i="3"/>
  <c r="S1302" i="3" s="1"/>
  <c r="C1303" i="3"/>
  <c r="M1303" i="3" s="1"/>
  <c r="D1303" i="3"/>
  <c r="N1303" i="3" s="1"/>
  <c r="E1303" i="3"/>
  <c r="F1303" i="3"/>
  <c r="P1303" i="3" s="1"/>
  <c r="G1303" i="3"/>
  <c r="Q1303" i="3" s="1"/>
  <c r="H1303" i="3"/>
  <c r="R1303" i="3" s="1"/>
  <c r="I1303" i="3"/>
  <c r="S1303" i="3" s="1"/>
  <c r="C1304" i="3"/>
  <c r="M1304" i="3" s="1"/>
  <c r="D1304" i="3"/>
  <c r="N1304" i="3" s="1"/>
  <c r="E1304" i="3"/>
  <c r="F1304" i="3"/>
  <c r="P1304" i="3" s="1"/>
  <c r="G1304" i="3"/>
  <c r="Q1304" i="3" s="1"/>
  <c r="H1304" i="3"/>
  <c r="R1304" i="3" s="1"/>
  <c r="I1304" i="3"/>
  <c r="S1304" i="3" s="1"/>
  <c r="C1305" i="3"/>
  <c r="M1305" i="3" s="1"/>
  <c r="D1305" i="3"/>
  <c r="N1305" i="3" s="1"/>
  <c r="E1305" i="3"/>
  <c r="F1305" i="3"/>
  <c r="P1305" i="3" s="1"/>
  <c r="G1305" i="3"/>
  <c r="Q1305" i="3" s="1"/>
  <c r="H1305" i="3"/>
  <c r="R1305" i="3" s="1"/>
  <c r="I1305" i="3"/>
  <c r="S1305" i="3" s="1"/>
  <c r="C1306" i="3"/>
  <c r="M1306" i="3" s="1"/>
  <c r="D1306" i="3"/>
  <c r="N1306" i="3" s="1"/>
  <c r="E1306" i="3"/>
  <c r="F1306" i="3"/>
  <c r="P1306" i="3" s="1"/>
  <c r="G1306" i="3"/>
  <c r="Q1306" i="3" s="1"/>
  <c r="H1306" i="3"/>
  <c r="R1306" i="3" s="1"/>
  <c r="I1306" i="3"/>
  <c r="S1306" i="3" s="1"/>
  <c r="C1307" i="3"/>
  <c r="D1307" i="3"/>
  <c r="N1307" i="3" s="1"/>
  <c r="E1307" i="3"/>
  <c r="F1307" i="3"/>
  <c r="P1307" i="3" s="1"/>
  <c r="G1307" i="3"/>
  <c r="Q1307" i="3" s="1"/>
  <c r="H1307" i="3"/>
  <c r="R1307" i="3" s="1"/>
  <c r="I1307" i="3"/>
  <c r="S1307" i="3" s="1"/>
  <c r="C1308" i="3"/>
  <c r="M1308" i="3" s="1"/>
  <c r="D1308" i="3"/>
  <c r="N1308" i="3" s="1"/>
  <c r="E1308" i="3"/>
  <c r="F1308" i="3"/>
  <c r="P1308" i="3" s="1"/>
  <c r="G1308" i="3"/>
  <c r="Q1308" i="3" s="1"/>
  <c r="H1308" i="3"/>
  <c r="R1308" i="3" s="1"/>
  <c r="I1308" i="3"/>
  <c r="S1308" i="3" s="1"/>
  <c r="C1309" i="3"/>
  <c r="M1309" i="3" s="1"/>
  <c r="D1309" i="3"/>
  <c r="N1309" i="3" s="1"/>
  <c r="E1309" i="3"/>
  <c r="F1309" i="3"/>
  <c r="P1309" i="3" s="1"/>
  <c r="G1309" i="3"/>
  <c r="Q1309" i="3" s="1"/>
  <c r="H1309" i="3"/>
  <c r="R1309" i="3" s="1"/>
  <c r="I1309" i="3"/>
  <c r="S1309" i="3" s="1"/>
  <c r="C1310" i="3"/>
  <c r="M1310" i="3" s="1"/>
  <c r="D1310" i="3"/>
  <c r="N1310" i="3" s="1"/>
  <c r="E1310" i="3"/>
  <c r="F1310" i="3"/>
  <c r="P1310" i="3" s="1"/>
  <c r="G1310" i="3"/>
  <c r="Q1310" i="3" s="1"/>
  <c r="H1310" i="3"/>
  <c r="R1310" i="3" s="1"/>
  <c r="I1310" i="3"/>
  <c r="S1310" i="3" s="1"/>
  <c r="C1311" i="3"/>
  <c r="M1311" i="3" s="1"/>
  <c r="D1311" i="3"/>
  <c r="N1311" i="3" s="1"/>
  <c r="E1311" i="3"/>
  <c r="F1311" i="3"/>
  <c r="P1311" i="3" s="1"/>
  <c r="G1311" i="3"/>
  <c r="Q1311" i="3" s="1"/>
  <c r="H1311" i="3"/>
  <c r="R1311" i="3" s="1"/>
  <c r="I1311" i="3"/>
  <c r="S1311" i="3" s="1"/>
  <c r="C1312" i="3"/>
  <c r="M1312" i="3" s="1"/>
  <c r="D1312" i="3"/>
  <c r="N1312" i="3" s="1"/>
  <c r="E1312" i="3"/>
  <c r="F1312" i="3"/>
  <c r="P1312" i="3" s="1"/>
  <c r="G1312" i="3"/>
  <c r="Q1312" i="3" s="1"/>
  <c r="H1312" i="3"/>
  <c r="R1312" i="3" s="1"/>
  <c r="I1312" i="3"/>
  <c r="S1312" i="3" s="1"/>
  <c r="C1313" i="3"/>
  <c r="D1313" i="3"/>
  <c r="N1313" i="3" s="1"/>
  <c r="E1313" i="3"/>
  <c r="O1313" i="3" s="1"/>
  <c r="F1313" i="3"/>
  <c r="P1313" i="3" s="1"/>
  <c r="G1313" i="3"/>
  <c r="Q1313" i="3" s="1"/>
  <c r="H1313" i="3"/>
  <c r="R1313" i="3" s="1"/>
  <c r="I1313" i="3"/>
  <c r="S1313" i="3" s="1"/>
  <c r="C1314" i="3"/>
  <c r="D1314" i="3"/>
  <c r="N1314" i="3" s="1"/>
  <c r="E1314" i="3"/>
  <c r="O1314" i="3" s="1"/>
  <c r="F1314" i="3"/>
  <c r="P1314" i="3" s="1"/>
  <c r="G1314" i="3"/>
  <c r="Q1314" i="3" s="1"/>
  <c r="H1314" i="3"/>
  <c r="R1314" i="3" s="1"/>
  <c r="I1314" i="3"/>
  <c r="S1314" i="3" s="1"/>
  <c r="C1315" i="3"/>
  <c r="M1315" i="3" s="1"/>
  <c r="D1315" i="3"/>
  <c r="N1315" i="3" s="1"/>
  <c r="E1315" i="3"/>
  <c r="O1315" i="3" s="1"/>
  <c r="F1315" i="3"/>
  <c r="P1315" i="3" s="1"/>
  <c r="G1315" i="3"/>
  <c r="Q1315" i="3" s="1"/>
  <c r="H1315" i="3"/>
  <c r="R1315" i="3" s="1"/>
  <c r="I1315" i="3"/>
  <c r="S1315" i="3" s="1"/>
  <c r="C1316" i="3"/>
  <c r="M1316" i="3" s="1"/>
  <c r="D1316" i="3"/>
  <c r="N1316" i="3" s="1"/>
  <c r="E1316" i="3"/>
  <c r="F1316" i="3"/>
  <c r="P1316" i="3" s="1"/>
  <c r="G1316" i="3"/>
  <c r="Q1316" i="3" s="1"/>
  <c r="H1316" i="3"/>
  <c r="R1316" i="3" s="1"/>
  <c r="I1316" i="3"/>
  <c r="S1316" i="3" s="1"/>
  <c r="C1317" i="3"/>
  <c r="M1317" i="3" s="1"/>
  <c r="D1317" i="3"/>
  <c r="N1317" i="3" s="1"/>
  <c r="E1317" i="3"/>
  <c r="F1317" i="3"/>
  <c r="P1317" i="3" s="1"/>
  <c r="G1317" i="3"/>
  <c r="Q1317" i="3" s="1"/>
  <c r="H1317" i="3"/>
  <c r="R1317" i="3" s="1"/>
  <c r="I1317" i="3"/>
  <c r="S1317" i="3" s="1"/>
  <c r="C1318" i="3"/>
  <c r="M1318" i="3" s="1"/>
  <c r="D1318" i="3"/>
  <c r="N1318" i="3" s="1"/>
  <c r="E1318" i="3"/>
  <c r="F1318" i="3"/>
  <c r="P1318" i="3" s="1"/>
  <c r="G1318" i="3"/>
  <c r="Q1318" i="3" s="1"/>
  <c r="H1318" i="3"/>
  <c r="R1318" i="3" s="1"/>
  <c r="I1318" i="3"/>
  <c r="S1318" i="3" s="1"/>
  <c r="C1319" i="3"/>
  <c r="M1319" i="3" s="1"/>
  <c r="D1319" i="3"/>
  <c r="E1319" i="3"/>
  <c r="F1319" i="3"/>
  <c r="P1319" i="3" s="1"/>
  <c r="G1319" i="3"/>
  <c r="Q1319" i="3" s="1"/>
  <c r="H1319" i="3"/>
  <c r="R1319" i="3" s="1"/>
  <c r="I1319" i="3"/>
  <c r="S1319" i="3" s="1"/>
  <c r="C1320" i="3"/>
  <c r="D1320" i="3"/>
  <c r="N1320" i="3" s="1"/>
  <c r="E1320" i="3"/>
  <c r="O1320" i="3" s="1"/>
  <c r="F1320" i="3"/>
  <c r="P1320" i="3" s="1"/>
  <c r="G1320" i="3"/>
  <c r="Q1320" i="3" s="1"/>
  <c r="H1320" i="3"/>
  <c r="R1320" i="3" s="1"/>
  <c r="I1320" i="3"/>
  <c r="S1320" i="3" s="1"/>
  <c r="C1321" i="3"/>
  <c r="D1321" i="3"/>
  <c r="N1321" i="3" s="1"/>
  <c r="E1321" i="3"/>
  <c r="O1321" i="3" s="1"/>
  <c r="F1321" i="3"/>
  <c r="P1321" i="3" s="1"/>
  <c r="G1321" i="3"/>
  <c r="H1321" i="3"/>
  <c r="R1321" i="3" s="1"/>
  <c r="I1321" i="3"/>
  <c r="S1321" i="3" s="1"/>
  <c r="C1322" i="3"/>
  <c r="M1322" i="3" s="1"/>
  <c r="D1322" i="3"/>
  <c r="N1322" i="3" s="1"/>
  <c r="E1322" i="3"/>
  <c r="F1322" i="3"/>
  <c r="P1322" i="3" s="1"/>
  <c r="G1322" i="3"/>
  <c r="Q1322" i="3" s="1"/>
  <c r="H1322" i="3"/>
  <c r="R1322" i="3" s="1"/>
  <c r="I1322" i="3"/>
  <c r="S1322" i="3" s="1"/>
  <c r="C1323" i="3"/>
  <c r="D1323" i="3"/>
  <c r="N1323" i="3" s="1"/>
  <c r="E1323" i="3"/>
  <c r="O1323" i="3" s="1"/>
  <c r="F1323" i="3"/>
  <c r="P1323" i="3" s="1"/>
  <c r="G1323" i="3"/>
  <c r="Q1323" i="3" s="1"/>
  <c r="H1323" i="3"/>
  <c r="R1323" i="3" s="1"/>
  <c r="I1323" i="3"/>
  <c r="S1323" i="3" s="1"/>
  <c r="C1324" i="3"/>
  <c r="D1324" i="3"/>
  <c r="N1324" i="3" s="1"/>
  <c r="E1324" i="3"/>
  <c r="O1324" i="3" s="1"/>
  <c r="F1324" i="3"/>
  <c r="P1324" i="3" s="1"/>
  <c r="G1324" i="3"/>
  <c r="Q1324" i="3" s="1"/>
  <c r="H1324" i="3"/>
  <c r="R1324" i="3" s="1"/>
  <c r="I1324" i="3"/>
  <c r="S1324" i="3" s="1"/>
  <c r="C1325" i="3"/>
  <c r="D1325" i="3"/>
  <c r="N1325" i="3" s="1"/>
  <c r="E1325" i="3"/>
  <c r="O1325" i="3" s="1"/>
  <c r="F1325" i="3"/>
  <c r="P1325" i="3" s="1"/>
  <c r="G1325" i="3"/>
  <c r="Q1325" i="3" s="1"/>
  <c r="H1325" i="3"/>
  <c r="R1325" i="3" s="1"/>
  <c r="I1325" i="3"/>
  <c r="S1325" i="3" s="1"/>
  <c r="C1326" i="3"/>
  <c r="D1326" i="3"/>
  <c r="N1326" i="3" s="1"/>
  <c r="E1326" i="3"/>
  <c r="O1326" i="3" s="1"/>
  <c r="F1326" i="3"/>
  <c r="P1326" i="3" s="1"/>
  <c r="G1326" i="3"/>
  <c r="Q1326" i="3" s="1"/>
  <c r="H1326" i="3"/>
  <c r="I1326" i="3"/>
  <c r="C1327" i="3"/>
  <c r="M1327" i="3" s="1"/>
  <c r="D1327" i="3"/>
  <c r="N1327" i="3" s="1"/>
  <c r="E1327" i="3"/>
  <c r="F1327" i="3"/>
  <c r="P1327" i="3" s="1"/>
  <c r="G1327" i="3"/>
  <c r="Q1327" i="3" s="1"/>
  <c r="H1327" i="3"/>
  <c r="R1327" i="3" s="1"/>
  <c r="I1327" i="3"/>
  <c r="C1328" i="3"/>
  <c r="D1328" i="3"/>
  <c r="N1328" i="3" s="1"/>
  <c r="E1328" i="3"/>
  <c r="F1328" i="3"/>
  <c r="P1328" i="3" s="1"/>
  <c r="G1328" i="3"/>
  <c r="Q1328" i="3" s="1"/>
  <c r="H1328" i="3"/>
  <c r="R1328" i="3" s="1"/>
  <c r="I1328" i="3"/>
  <c r="S1328" i="3" s="1"/>
  <c r="C1329" i="3"/>
  <c r="D1329" i="3"/>
  <c r="N1329" i="3" s="1"/>
  <c r="E1329" i="3"/>
  <c r="F1329" i="3"/>
  <c r="P1329" i="3" s="1"/>
  <c r="G1329" i="3"/>
  <c r="Q1329" i="3" s="1"/>
  <c r="H1329" i="3"/>
  <c r="R1329" i="3" s="1"/>
  <c r="I1329" i="3"/>
  <c r="S1329" i="3" s="1"/>
  <c r="C1330" i="3"/>
  <c r="D1330" i="3"/>
  <c r="E1330" i="3"/>
  <c r="O1330" i="3" s="1"/>
  <c r="F1330" i="3"/>
  <c r="P1330" i="3" s="1"/>
  <c r="G1330" i="3"/>
  <c r="Q1330" i="3" s="1"/>
  <c r="H1330" i="3"/>
  <c r="R1330" i="3" s="1"/>
  <c r="I1330" i="3"/>
  <c r="S1330" i="3" s="1"/>
  <c r="C1331" i="3"/>
  <c r="D1331" i="3"/>
  <c r="N1331" i="3" s="1"/>
  <c r="E1331" i="3"/>
  <c r="O1331" i="3" s="1"/>
  <c r="F1331" i="3"/>
  <c r="P1331" i="3" s="1"/>
  <c r="G1331" i="3"/>
  <c r="Q1331" i="3" s="1"/>
  <c r="H1331" i="3"/>
  <c r="R1331" i="3" s="1"/>
  <c r="I1331" i="3"/>
  <c r="S1331" i="3" s="1"/>
  <c r="C1332" i="3"/>
  <c r="D1332" i="3"/>
  <c r="N1332" i="3" s="1"/>
  <c r="E1332" i="3"/>
  <c r="O1332" i="3" s="1"/>
  <c r="F1332" i="3"/>
  <c r="P1332" i="3" s="1"/>
  <c r="G1332" i="3"/>
  <c r="Q1332" i="3" s="1"/>
  <c r="H1332" i="3"/>
  <c r="R1332" i="3" s="1"/>
  <c r="I1332" i="3"/>
  <c r="S1332" i="3" s="1"/>
  <c r="C1333" i="3"/>
  <c r="D1333" i="3"/>
  <c r="N1333" i="3" s="1"/>
  <c r="E1333" i="3"/>
  <c r="O1333" i="3" s="1"/>
  <c r="F1333" i="3"/>
  <c r="P1333" i="3" s="1"/>
  <c r="G1333" i="3"/>
  <c r="Q1333" i="3" s="1"/>
  <c r="H1333" i="3"/>
  <c r="R1333" i="3" s="1"/>
  <c r="I1333" i="3"/>
  <c r="S1333" i="3" s="1"/>
  <c r="C1334" i="3"/>
  <c r="D1334" i="3"/>
  <c r="N1334" i="3" s="1"/>
  <c r="E1334" i="3"/>
  <c r="O1334" i="3" s="1"/>
  <c r="F1334" i="3"/>
  <c r="P1334" i="3" s="1"/>
  <c r="G1334" i="3"/>
  <c r="Q1334" i="3" s="1"/>
  <c r="H1334" i="3"/>
  <c r="R1334" i="3" s="1"/>
  <c r="I1334" i="3"/>
  <c r="S1334" i="3" s="1"/>
  <c r="C1335" i="3"/>
  <c r="D1335" i="3"/>
  <c r="N1335" i="3" s="1"/>
  <c r="E1335" i="3"/>
  <c r="O1335" i="3" s="1"/>
  <c r="F1335" i="3"/>
  <c r="P1335" i="3" s="1"/>
  <c r="G1335" i="3"/>
  <c r="Q1335" i="3" s="1"/>
  <c r="H1335" i="3"/>
  <c r="R1335" i="3" s="1"/>
  <c r="I1335" i="3"/>
  <c r="S1335" i="3" s="1"/>
  <c r="C1336" i="3"/>
  <c r="D1336" i="3"/>
  <c r="N1336" i="3" s="1"/>
  <c r="E1336" i="3"/>
  <c r="O1336" i="3" s="1"/>
  <c r="F1336" i="3"/>
  <c r="P1336" i="3" s="1"/>
  <c r="G1336" i="3"/>
  <c r="Q1336" i="3" s="1"/>
  <c r="H1336" i="3"/>
  <c r="R1336" i="3" s="1"/>
  <c r="I1336" i="3"/>
  <c r="S1336" i="3" s="1"/>
  <c r="C1337" i="3"/>
  <c r="D1337" i="3"/>
  <c r="N1337" i="3" s="1"/>
  <c r="E1337" i="3"/>
  <c r="O1337" i="3" s="1"/>
  <c r="F1337" i="3"/>
  <c r="P1337" i="3" s="1"/>
  <c r="G1337" i="3"/>
  <c r="Q1337" i="3" s="1"/>
  <c r="H1337" i="3"/>
  <c r="R1337" i="3" s="1"/>
  <c r="I1337" i="3"/>
  <c r="S1337" i="3" s="1"/>
  <c r="C1338" i="3"/>
  <c r="M1338" i="3" s="1"/>
  <c r="D1338" i="3"/>
  <c r="N1338" i="3" s="1"/>
  <c r="E1338" i="3"/>
  <c r="O1338" i="3" s="1"/>
  <c r="F1338" i="3"/>
  <c r="P1338" i="3" s="1"/>
  <c r="G1338" i="3"/>
  <c r="Q1338" i="3" s="1"/>
  <c r="H1338" i="3"/>
  <c r="R1338" i="3" s="1"/>
  <c r="I1338" i="3"/>
  <c r="S1338" i="3" s="1"/>
  <c r="C1339" i="3"/>
  <c r="M1339" i="3" s="1"/>
  <c r="D1339" i="3"/>
  <c r="N1339" i="3" s="1"/>
  <c r="E1339" i="3"/>
  <c r="O1339" i="3" s="1"/>
  <c r="F1339" i="3"/>
  <c r="P1339" i="3" s="1"/>
  <c r="G1339" i="3"/>
  <c r="Q1339" i="3" s="1"/>
  <c r="H1339" i="3"/>
  <c r="R1339" i="3" s="1"/>
  <c r="I1339" i="3"/>
  <c r="S1339" i="3" s="1"/>
  <c r="C1340" i="3"/>
  <c r="M1340" i="3" s="1"/>
  <c r="D1340" i="3"/>
  <c r="N1340" i="3" s="1"/>
  <c r="E1340" i="3"/>
  <c r="O1340" i="3" s="1"/>
  <c r="F1340" i="3"/>
  <c r="P1340" i="3" s="1"/>
  <c r="G1340" i="3"/>
  <c r="Q1340" i="3" s="1"/>
  <c r="H1340" i="3"/>
  <c r="R1340" i="3" s="1"/>
  <c r="I1340" i="3"/>
  <c r="S1340" i="3" s="1"/>
  <c r="C1341" i="3"/>
  <c r="M1341" i="3" s="1"/>
  <c r="D1341" i="3"/>
  <c r="N1341" i="3" s="1"/>
  <c r="E1341" i="3"/>
  <c r="O1341" i="3" s="1"/>
  <c r="F1341" i="3"/>
  <c r="P1341" i="3" s="1"/>
  <c r="G1341" i="3"/>
  <c r="Q1341" i="3" s="1"/>
  <c r="H1341" i="3"/>
  <c r="R1341" i="3" s="1"/>
  <c r="I1341" i="3"/>
  <c r="S1341" i="3" s="1"/>
  <c r="C1342" i="3"/>
  <c r="M1342" i="3" s="1"/>
  <c r="D1342" i="3"/>
  <c r="E1342" i="3"/>
  <c r="O1342" i="3" s="1"/>
  <c r="F1342" i="3"/>
  <c r="P1342" i="3" s="1"/>
  <c r="G1342" i="3"/>
  <c r="Q1342" i="3" s="1"/>
  <c r="H1342" i="3"/>
  <c r="R1342" i="3" s="1"/>
  <c r="I1342" i="3"/>
  <c r="S1342" i="3" s="1"/>
  <c r="C1343" i="3"/>
  <c r="M1343" i="3" s="1"/>
  <c r="D1343" i="3"/>
  <c r="E1343" i="3"/>
  <c r="O1343" i="3" s="1"/>
  <c r="F1343" i="3"/>
  <c r="P1343" i="3" s="1"/>
  <c r="G1343" i="3"/>
  <c r="Q1343" i="3" s="1"/>
  <c r="H1343" i="3"/>
  <c r="R1343" i="3" s="1"/>
  <c r="I1343" i="3"/>
  <c r="S1343" i="3" s="1"/>
  <c r="C1344" i="3"/>
  <c r="M1344" i="3" s="1"/>
  <c r="D1344" i="3"/>
  <c r="N1344" i="3" s="1"/>
  <c r="E1344" i="3"/>
  <c r="O1344" i="3" s="1"/>
  <c r="F1344" i="3"/>
  <c r="P1344" i="3" s="1"/>
  <c r="G1344" i="3"/>
  <c r="Q1344" i="3" s="1"/>
  <c r="H1344" i="3"/>
  <c r="R1344" i="3" s="1"/>
  <c r="I1344" i="3"/>
  <c r="S1344" i="3" s="1"/>
  <c r="C1345" i="3"/>
  <c r="M1345" i="3" s="1"/>
  <c r="D1345" i="3"/>
  <c r="N1345" i="3" s="1"/>
  <c r="E1345" i="3"/>
  <c r="O1345" i="3" s="1"/>
  <c r="F1345" i="3"/>
  <c r="P1345" i="3" s="1"/>
  <c r="G1345" i="3"/>
  <c r="Q1345" i="3" s="1"/>
  <c r="H1345" i="3"/>
  <c r="R1345" i="3" s="1"/>
  <c r="I1345" i="3"/>
  <c r="S1345" i="3" s="1"/>
  <c r="C1346" i="3"/>
  <c r="M1346" i="3" s="1"/>
  <c r="D1346" i="3"/>
  <c r="N1346" i="3" s="1"/>
  <c r="E1346" i="3"/>
  <c r="O1346" i="3" s="1"/>
  <c r="F1346" i="3"/>
  <c r="P1346" i="3" s="1"/>
  <c r="G1346" i="3"/>
  <c r="H1346" i="3"/>
  <c r="R1346" i="3" s="1"/>
  <c r="I1346" i="3"/>
  <c r="S1346" i="3" s="1"/>
  <c r="C1347" i="3"/>
  <c r="M1347" i="3" s="1"/>
  <c r="D1347" i="3"/>
  <c r="N1347" i="3" s="1"/>
  <c r="E1347" i="3"/>
  <c r="O1347" i="3" s="1"/>
  <c r="F1347" i="3"/>
  <c r="P1347" i="3" s="1"/>
  <c r="G1347" i="3"/>
  <c r="Q1347" i="3" s="1"/>
  <c r="H1347" i="3"/>
  <c r="R1347" i="3" s="1"/>
  <c r="I1347" i="3"/>
  <c r="S1347" i="3" s="1"/>
  <c r="C1348" i="3"/>
  <c r="M1348" i="3" s="1"/>
  <c r="D1348" i="3"/>
  <c r="N1348" i="3" s="1"/>
  <c r="E1348" i="3"/>
  <c r="O1348" i="3" s="1"/>
  <c r="F1348" i="3"/>
  <c r="P1348" i="3" s="1"/>
  <c r="G1348" i="3"/>
  <c r="Q1348" i="3" s="1"/>
  <c r="H1348" i="3"/>
  <c r="R1348" i="3" s="1"/>
  <c r="I1348" i="3"/>
  <c r="S1348" i="3" s="1"/>
  <c r="C1349" i="3"/>
  <c r="M1349" i="3" s="1"/>
  <c r="D1349" i="3"/>
  <c r="N1349" i="3" s="1"/>
  <c r="E1349" i="3"/>
  <c r="O1349" i="3" s="1"/>
  <c r="F1349" i="3"/>
  <c r="P1349" i="3" s="1"/>
  <c r="G1349" i="3"/>
  <c r="Q1349" i="3" s="1"/>
  <c r="H1349" i="3"/>
  <c r="R1349" i="3" s="1"/>
  <c r="I1349" i="3"/>
  <c r="S1349" i="3" s="1"/>
  <c r="C1350" i="3"/>
  <c r="M1350" i="3" s="1"/>
  <c r="D1350" i="3"/>
  <c r="N1350" i="3" s="1"/>
  <c r="E1350" i="3"/>
  <c r="O1350" i="3" s="1"/>
  <c r="F1350" i="3"/>
  <c r="P1350" i="3" s="1"/>
  <c r="G1350" i="3"/>
  <c r="Q1350" i="3" s="1"/>
  <c r="H1350" i="3"/>
  <c r="R1350" i="3" s="1"/>
  <c r="I1350" i="3"/>
  <c r="S1350" i="3" s="1"/>
  <c r="C1351" i="3"/>
  <c r="M1351" i="3" s="1"/>
  <c r="D1351" i="3"/>
  <c r="N1351" i="3" s="1"/>
  <c r="E1351" i="3"/>
  <c r="O1351" i="3" s="1"/>
  <c r="F1351" i="3"/>
  <c r="P1351" i="3" s="1"/>
  <c r="G1351" i="3"/>
  <c r="Q1351" i="3" s="1"/>
  <c r="H1351" i="3"/>
  <c r="R1351" i="3" s="1"/>
  <c r="I1351" i="3"/>
  <c r="S1351" i="3" s="1"/>
  <c r="C1352" i="3"/>
  <c r="M1352" i="3" s="1"/>
  <c r="D1352" i="3"/>
  <c r="N1352" i="3" s="1"/>
  <c r="E1352" i="3"/>
  <c r="O1352" i="3" s="1"/>
  <c r="F1352" i="3"/>
  <c r="P1352" i="3" s="1"/>
  <c r="G1352" i="3"/>
  <c r="Q1352" i="3" s="1"/>
  <c r="H1352" i="3"/>
  <c r="R1352" i="3" s="1"/>
  <c r="I1352" i="3"/>
  <c r="S1352" i="3" s="1"/>
  <c r="C1353" i="3"/>
  <c r="M1353" i="3" s="1"/>
  <c r="D1353" i="3"/>
  <c r="N1353" i="3" s="1"/>
  <c r="E1353" i="3"/>
  <c r="O1353" i="3" s="1"/>
  <c r="F1353" i="3"/>
  <c r="P1353" i="3" s="1"/>
  <c r="G1353" i="3"/>
  <c r="Q1353" i="3" s="1"/>
  <c r="H1353" i="3"/>
  <c r="R1353" i="3" s="1"/>
  <c r="I1353" i="3"/>
  <c r="S1353" i="3" s="1"/>
  <c r="C1354" i="3"/>
  <c r="M1354" i="3" s="1"/>
  <c r="D1354" i="3"/>
  <c r="N1354" i="3" s="1"/>
  <c r="E1354" i="3"/>
  <c r="O1354" i="3" s="1"/>
  <c r="F1354" i="3"/>
  <c r="P1354" i="3" s="1"/>
  <c r="G1354" i="3"/>
  <c r="Q1354" i="3" s="1"/>
  <c r="H1354" i="3"/>
  <c r="R1354" i="3" s="1"/>
  <c r="I1354" i="3"/>
  <c r="S1354" i="3" s="1"/>
  <c r="C1355" i="3"/>
  <c r="D1355" i="3"/>
  <c r="N1355" i="3" s="1"/>
  <c r="E1355" i="3"/>
  <c r="O1355" i="3" s="1"/>
  <c r="F1355" i="3"/>
  <c r="P1355" i="3" s="1"/>
  <c r="G1355" i="3"/>
  <c r="Q1355" i="3" s="1"/>
  <c r="H1355" i="3"/>
  <c r="R1355" i="3" s="1"/>
  <c r="I1355" i="3"/>
  <c r="S1355" i="3" s="1"/>
  <c r="C1356" i="3"/>
  <c r="M1356" i="3" s="1"/>
  <c r="D1356" i="3"/>
  <c r="N1356" i="3" s="1"/>
  <c r="E1356" i="3"/>
  <c r="O1356" i="3" s="1"/>
  <c r="F1356" i="3"/>
  <c r="P1356" i="3" s="1"/>
  <c r="G1356" i="3"/>
  <c r="Q1356" i="3" s="1"/>
  <c r="H1356" i="3"/>
  <c r="R1356" i="3" s="1"/>
  <c r="I1356" i="3"/>
  <c r="C1357" i="3"/>
  <c r="M1357" i="3" s="1"/>
  <c r="D1357" i="3"/>
  <c r="E1357" i="3"/>
  <c r="O1357" i="3" s="1"/>
  <c r="F1357" i="3"/>
  <c r="P1357" i="3" s="1"/>
  <c r="G1357" i="3"/>
  <c r="Q1357" i="3" s="1"/>
  <c r="H1357" i="3"/>
  <c r="R1357" i="3" s="1"/>
  <c r="I1357" i="3"/>
  <c r="S1357" i="3" s="1"/>
  <c r="C1358" i="3"/>
  <c r="M1358" i="3" s="1"/>
  <c r="D1358" i="3"/>
  <c r="N1358" i="3" s="1"/>
  <c r="E1358" i="3"/>
  <c r="O1358" i="3" s="1"/>
  <c r="F1358" i="3"/>
  <c r="P1358" i="3" s="1"/>
  <c r="G1358" i="3"/>
  <c r="Q1358" i="3" s="1"/>
  <c r="H1358" i="3"/>
  <c r="R1358" i="3" s="1"/>
  <c r="I1358" i="3"/>
  <c r="S1358" i="3" s="1"/>
  <c r="C1359" i="3"/>
  <c r="M1359" i="3" s="1"/>
  <c r="D1359" i="3"/>
  <c r="N1359" i="3" s="1"/>
  <c r="E1359" i="3"/>
  <c r="O1359" i="3" s="1"/>
  <c r="F1359" i="3"/>
  <c r="P1359" i="3" s="1"/>
  <c r="G1359" i="3"/>
  <c r="Q1359" i="3" s="1"/>
  <c r="H1359" i="3"/>
  <c r="R1359" i="3" s="1"/>
  <c r="I1359" i="3"/>
  <c r="S1359" i="3" s="1"/>
  <c r="C1360" i="3"/>
  <c r="M1360" i="3" s="1"/>
  <c r="D1360" i="3"/>
  <c r="N1360" i="3" s="1"/>
  <c r="E1360" i="3"/>
  <c r="O1360" i="3" s="1"/>
  <c r="F1360" i="3"/>
  <c r="P1360" i="3" s="1"/>
  <c r="G1360" i="3"/>
  <c r="Q1360" i="3" s="1"/>
  <c r="H1360" i="3"/>
  <c r="R1360" i="3" s="1"/>
  <c r="I1360" i="3"/>
  <c r="S1360" i="3" s="1"/>
  <c r="C1361" i="3"/>
  <c r="D1361" i="3"/>
  <c r="N1361" i="3" s="1"/>
  <c r="E1361" i="3"/>
  <c r="O1361" i="3" s="1"/>
  <c r="F1361" i="3"/>
  <c r="P1361" i="3" s="1"/>
  <c r="G1361" i="3"/>
  <c r="Q1361" i="3" s="1"/>
  <c r="H1361" i="3"/>
  <c r="R1361" i="3" s="1"/>
  <c r="I1361" i="3"/>
  <c r="S1361" i="3" s="1"/>
  <c r="C1362" i="3"/>
  <c r="M1362" i="3" s="1"/>
  <c r="D1362" i="3"/>
  <c r="N1362" i="3" s="1"/>
  <c r="E1362" i="3"/>
  <c r="O1362" i="3" s="1"/>
  <c r="F1362" i="3"/>
  <c r="P1362" i="3" s="1"/>
  <c r="G1362" i="3"/>
  <c r="Q1362" i="3" s="1"/>
  <c r="H1362" i="3"/>
  <c r="R1362" i="3" s="1"/>
  <c r="I1362" i="3"/>
  <c r="S1362" i="3" s="1"/>
  <c r="C1363" i="3"/>
  <c r="M1363" i="3" s="1"/>
  <c r="D1363" i="3"/>
  <c r="N1363" i="3" s="1"/>
  <c r="E1363" i="3"/>
  <c r="O1363" i="3" s="1"/>
  <c r="F1363" i="3"/>
  <c r="P1363" i="3" s="1"/>
  <c r="G1363" i="3"/>
  <c r="Q1363" i="3" s="1"/>
  <c r="H1363" i="3"/>
  <c r="R1363" i="3" s="1"/>
  <c r="I1363" i="3"/>
  <c r="S1363" i="3" s="1"/>
  <c r="C1364" i="3"/>
  <c r="M1364" i="3" s="1"/>
  <c r="D1364" i="3"/>
  <c r="N1364" i="3" s="1"/>
  <c r="E1364" i="3"/>
  <c r="O1364" i="3" s="1"/>
  <c r="F1364" i="3"/>
  <c r="P1364" i="3" s="1"/>
  <c r="G1364" i="3"/>
  <c r="Q1364" i="3" s="1"/>
  <c r="H1364" i="3"/>
  <c r="R1364" i="3" s="1"/>
  <c r="I1364" i="3"/>
  <c r="S1364" i="3" s="1"/>
  <c r="C1365" i="3"/>
  <c r="M1365" i="3" s="1"/>
  <c r="D1365" i="3"/>
  <c r="N1365" i="3" s="1"/>
  <c r="E1365" i="3"/>
  <c r="O1365" i="3" s="1"/>
  <c r="F1365" i="3"/>
  <c r="P1365" i="3" s="1"/>
  <c r="G1365" i="3"/>
  <c r="Q1365" i="3" s="1"/>
  <c r="H1365" i="3"/>
  <c r="R1365" i="3" s="1"/>
  <c r="I1365" i="3"/>
  <c r="S1365" i="3" s="1"/>
  <c r="C1366" i="3"/>
  <c r="M1366" i="3" s="1"/>
  <c r="D1366" i="3"/>
  <c r="N1366" i="3" s="1"/>
  <c r="E1366" i="3"/>
  <c r="O1366" i="3" s="1"/>
  <c r="F1366" i="3"/>
  <c r="P1366" i="3" s="1"/>
  <c r="G1366" i="3"/>
  <c r="Q1366" i="3" s="1"/>
  <c r="H1366" i="3"/>
  <c r="R1366" i="3" s="1"/>
  <c r="I1366" i="3"/>
  <c r="S1366" i="3" s="1"/>
  <c r="C1367" i="3"/>
  <c r="M1367" i="3" s="1"/>
  <c r="D1367" i="3"/>
  <c r="N1367" i="3" s="1"/>
  <c r="E1367" i="3"/>
  <c r="O1367" i="3" s="1"/>
  <c r="F1367" i="3"/>
  <c r="P1367" i="3" s="1"/>
  <c r="G1367" i="3"/>
  <c r="Q1367" i="3" s="1"/>
  <c r="H1367" i="3"/>
  <c r="R1367" i="3" s="1"/>
  <c r="I1367" i="3"/>
  <c r="S1367" i="3" s="1"/>
  <c r="C1368" i="3"/>
  <c r="M1368" i="3" s="1"/>
  <c r="D1368" i="3"/>
  <c r="N1368" i="3" s="1"/>
  <c r="E1368" i="3"/>
  <c r="O1368" i="3" s="1"/>
  <c r="F1368" i="3"/>
  <c r="P1368" i="3" s="1"/>
  <c r="G1368" i="3"/>
  <c r="Q1368" i="3" s="1"/>
  <c r="H1368" i="3"/>
  <c r="R1368" i="3" s="1"/>
  <c r="I1368" i="3"/>
  <c r="S1368" i="3" s="1"/>
  <c r="C1369" i="3"/>
  <c r="M1369" i="3" s="1"/>
  <c r="D1369" i="3"/>
  <c r="N1369" i="3" s="1"/>
  <c r="E1369" i="3"/>
  <c r="O1369" i="3" s="1"/>
  <c r="F1369" i="3"/>
  <c r="P1369" i="3" s="1"/>
  <c r="G1369" i="3"/>
  <c r="H1369" i="3"/>
  <c r="R1369" i="3" s="1"/>
  <c r="I1369" i="3"/>
  <c r="S1369" i="3" s="1"/>
  <c r="C1370" i="3"/>
  <c r="M1370" i="3" s="1"/>
  <c r="D1370" i="3"/>
  <c r="N1370" i="3" s="1"/>
  <c r="E1370" i="3"/>
  <c r="O1370" i="3" s="1"/>
  <c r="F1370" i="3"/>
  <c r="P1370" i="3" s="1"/>
  <c r="G1370" i="3"/>
  <c r="Q1370" i="3" s="1"/>
  <c r="H1370" i="3"/>
  <c r="R1370" i="3" s="1"/>
  <c r="I1370" i="3"/>
  <c r="S1370" i="3" s="1"/>
  <c r="C1371" i="3"/>
  <c r="M1371" i="3" s="1"/>
  <c r="D1371" i="3"/>
  <c r="N1371" i="3" s="1"/>
  <c r="E1371" i="3"/>
  <c r="F1371" i="3"/>
  <c r="P1371" i="3" s="1"/>
  <c r="G1371" i="3"/>
  <c r="Q1371" i="3" s="1"/>
  <c r="H1371" i="3"/>
  <c r="R1371" i="3" s="1"/>
  <c r="I1371" i="3"/>
  <c r="S1371" i="3" s="1"/>
  <c r="C1372" i="3"/>
  <c r="M1372" i="3" s="1"/>
  <c r="D1372" i="3"/>
  <c r="N1372" i="3" s="1"/>
  <c r="E1372" i="3"/>
  <c r="F1372" i="3"/>
  <c r="P1372" i="3" s="1"/>
  <c r="G1372" i="3"/>
  <c r="Q1372" i="3" s="1"/>
  <c r="H1372" i="3"/>
  <c r="R1372" i="3" s="1"/>
  <c r="I1372" i="3"/>
  <c r="S1372" i="3" s="1"/>
  <c r="C1373" i="3"/>
  <c r="M1373" i="3" s="1"/>
  <c r="D1373" i="3"/>
  <c r="N1373" i="3" s="1"/>
  <c r="E1373" i="3"/>
  <c r="O1373" i="3" s="1"/>
  <c r="F1373" i="3"/>
  <c r="P1373" i="3" s="1"/>
  <c r="G1373" i="3"/>
  <c r="Q1373" i="3" s="1"/>
  <c r="H1373" i="3"/>
  <c r="R1373" i="3" s="1"/>
  <c r="I1373" i="3"/>
  <c r="S1373" i="3" s="1"/>
  <c r="C1374" i="3"/>
  <c r="M1374" i="3" s="1"/>
  <c r="D1374" i="3"/>
  <c r="N1374" i="3" s="1"/>
  <c r="E1374" i="3"/>
  <c r="O1374" i="3" s="1"/>
  <c r="F1374" i="3"/>
  <c r="P1374" i="3" s="1"/>
  <c r="G1374" i="3"/>
  <c r="Q1374" i="3" s="1"/>
  <c r="H1374" i="3"/>
  <c r="R1374" i="3" s="1"/>
  <c r="I1374" i="3"/>
  <c r="S1374" i="3" s="1"/>
  <c r="C1375" i="3"/>
  <c r="M1375" i="3" s="1"/>
  <c r="D1375" i="3"/>
  <c r="N1375" i="3" s="1"/>
  <c r="E1375" i="3"/>
  <c r="O1375" i="3" s="1"/>
  <c r="F1375" i="3"/>
  <c r="P1375" i="3" s="1"/>
  <c r="G1375" i="3"/>
  <c r="Q1375" i="3" s="1"/>
  <c r="H1375" i="3"/>
  <c r="R1375" i="3" s="1"/>
  <c r="I1375" i="3"/>
  <c r="S1375" i="3" s="1"/>
  <c r="C1376" i="3"/>
  <c r="M1376" i="3" s="1"/>
  <c r="D1376" i="3"/>
  <c r="N1376" i="3" s="1"/>
  <c r="E1376" i="3"/>
  <c r="O1376" i="3" s="1"/>
  <c r="F1376" i="3"/>
  <c r="G1376" i="3"/>
  <c r="Q1376" i="3" s="1"/>
  <c r="H1376" i="3"/>
  <c r="R1376" i="3" s="1"/>
  <c r="I1376" i="3"/>
  <c r="S1376" i="3" s="1"/>
  <c r="C1377" i="3"/>
  <c r="M1377" i="3" s="1"/>
  <c r="D1377" i="3"/>
  <c r="N1377" i="3" s="1"/>
  <c r="E1377" i="3"/>
  <c r="O1377" i="3" s="1"/>
  <c r="F1377" i="3"/>
  <c r="G1377" i="3"/>
  <c r="Q1377" i="3" s="1"/>
  <c r="H1377" i="3"/>
  <c r="R1377" i="3" s="1"/>
  <c r="I1377" i="3"/>
  <c r="S1377" i="3" s="1"/>
  <c r="C1378" i="3"/>
  <c r="M1378" i="3" s="1"/>
  <c r="D1378" i="3"/>
  <c r="N1378" i="3" s="1"/>
  <c r="E1378" i="3"/>
  <c r="O1378" i="3" s="1"/>
  <c r="F1378" i="3"/>
  <c r="P1378" i="3" s="1"/>
  <c r="G1378" i="3"/>
  <c r="Q1378" i="3" s="1"/>
  <c r="H1378" i="3"/>
  <c r="R1378" i="3" s="1"/>
  <c r="I1378" i="3"/>
  <c r="S1378" i="3" s="1"/>
  <c r="C1379" i="3"/>
  <c r="M1379" i="3" s="1"/>
  <c r="D1379" i="3"/>
  <c r="E1379" i="3"/>
  <c r="O1379" i="3" s="1"/>
  <c r="F1379" i="3"/>
  <c r="P1379" i="3" s="1"/>
  <c r="G1379" i="3"/>
  <c r="Q1379" i="3" s="1"/>
  <c r="H1379" i="3"/>
  <c r="R1379" i="3" s="1"/>
  <c r="I1379" i="3"/>
  <c r="S1379" i="3" s="1"/>
  <c r="C1380" i="3"/>
  <c r="M1380" i="3" s="1"/>
  <c r="D1380" i="3"/>
  <c r="N1380" i="3" s="1"/>
  <c r="E1380" i="3"/>
  <c r="O1380" i="3" s="1"/>
  <c r="F1380" i="3"/>
  <c r="P1380" i="3" s="1"/>
  <c r="G1380" i="3"/>
  <c r="Q1380" i="3" s="1"/>
  <c r="H1380" i="3"/>
  <c r="R1380" i="3" s="1"/>
  <c r="I1380" i="3"/>
  <c r="S1380" i="3" s="1"/>
  <c r="C1381" i="3"/>
  <c r="M1381" i="3" s="1"/>
  <c r="D1381" i="3"/>
  <c r="N1381" i="3" s="1"/>
  <c r="E1381" i="3"/>
  <c r="O1381" i="3" s="1"/>
  <c r="F1381" i="3"/>
  <c r="P1381" i="3" s="1"/>
  <c r="G1381" i="3"/>
  <c r="Q1381" i="3" s="1"/>
  <c r="H1381" i="3"/>
  <c r="R1381" i="3" s="1"/>
  <c r="I1381" i="3"/>
  <c r="S1381" i="3" s="1"/>
  <c r="C1382" i="3"/>
  <c r="M1382" i="3" s="1"/>
  <c r="D1382" i="3"/>
  <c r="N1382" i="3" s="1"/>
  <c r="E1382" i="3"/>
  <c r="O1382" i="3" s="1"/>
  <c r="F1382" i="3"/>
  <c r="P1382" i="3" s="1"/>
  <c r="G1382" i="3"/>
  <c r="Q1382" i="3" s="1"/>
  <c r="H1382" i="3"/>
  <c r="R1382" i="3" s="1"/>
  <c r="I1382" i="3"/>
  <c r="S1382" i="3" s="1"/>
  <c r="C1383" i="3"/>
  <c r="D1383" i="3"/>
  <c r="N1383" i="3" s="1"/>
  <c r="E1383" i="3"/>
  <c r="O1383" i="3" s="1"/>
  <c r="F1383" i="3"/>
  <c r="P1383" i="3" s="1"/>
  <c r="G1383" i="3"/>
  <c r="Q1383" i="3" s="1"/>
  <c r="H1383" i="3"/>
  <c r="R1383" i="3" s="1"/>
  <c r="I1383" i="3"/>
  <c r="S1383" i="3" s="1"/>
  <c r="C1384" i="3"/>
  <c r="M1384" i="3" s="1"/>
  <c r="D1384" i="3"/>
  <c r="N1384" i="3" s="1"/>
  <c r="E1384" i="3"/>
  <c r="O1384" i="3" s="1"/>
  <c r="F1384" i="3"/>
  <c r="P1384" i="3" s="1"/>
  <c r="G1384" i="3"/>
  <c r="Q1384" i="3" s="1"/>
  <c r="H1384" i="3"/>
  <c r="R1384" i="3" s="1"/>
  <c r="I1384" i="3"/>
  <c r="S1384" i="3" s="1"/>
  <c r="C1385" i="3"/>
  <c r="M1385" i="3" s="1"/>
  <c r="D1385" i="3"/>
  <c r="N1385" i="3" s="1"/>
  <c r="E1385" i="3"/>
  <c r="O1385" i="3" s="1"/>
  <c r="F1385" i="3"/>
  <c r="P1385" i="3" s="1"/>
  <c r="G1385" i="3"/>
  <c r="Q1385" i="3" s="1"/>
  <c r="H1385" i="3"/>
  <c r="R1385" i="3" s="1"/>
  <c r="I1385" i="3"/>
  <c r="S1385" i="3" s="1"/>
  <c r="C1386" i="3"/>
  <c r="D1386" i="3"/>
  <c r="N1386" i="3" s="1"/>
  <c r="E1386" i="3"/>
  <c r="O1386" i="3" s="1"/>
  <c r="F1386" i="3"/>
  <c r="P1386" i="3" s="1"/>
  <c r="G1386" i="3"/>
  <c r="Q1386" i="3" s="1"/>
  <c r="H1386" i="3"/>
  <c r="R1386" i="3" s="1"/>
  <c r="I1386" i="3"/>
  <c r="S1386" i="3" s="1"/>
  <c r="C1387" i="3"/>
  <c r="M1387" i="3" s="1"/>
  <c r="D1387" i="3"/>
  <c r="N1387" i="3" s="1"/>
  <c r="E1387" i="3"/>
  <c r="O1387" i="3" s="1"/>
  <c r="F1387" i="3"/>
  <c r="P1387" i="3" s="1"/>
  <c r="G1387" i="3"/>
  <c r="Q1387" i="3" s="1"/>
  <c r="H1387" i="3"/>
  <c r="R1387" i="3" s="1"/>
  <c r="I1387" i="3"/>
  <c r="S1387" i="3" s="1"/>
  <c r="C1388" i="3"/>
  <c r="M1388" i="3" s="1"/>
  <c r="D1388" i="3"/>
  <c r="N1388" i="3" s="1"/>
  <c r="E1388" i="3"/>
  <c r="O1388" i="3" s="1"/>
  <c r="F1388" i="3"/>
  <c r="P1388" i="3" s="1"/>
  <c r="G1388" i="3"/>
  <c r="Q1388" i="3" s="1"/>
  <c r="H1388" i="3"/>
  <c r="R1388" i="3" s="1"/>
  <c r="I1388" i="3"/>
  <c r="S1388" i="3" s="1"/>
  <c r="C1389" i="3"/>
  <c r="M1389" i="3" s="1"/>
  <c r="D1389" i="3"/>
  <c r="N1389" i="3" s="1"/>
  <c r="E1389" i="3"/>
  <c r="O1389" i="3" s="1"/>
  <c r="F1389" i="3"/>
  <c r="P1389" i="3" s="1"/>
  <c r="G1389" i="3"/>
  <c r="Q1389" i="3" s="1"/>
  <c r="H1389" i="3"/>
  <c r="R1389" i="3" s="1"/>
  <c r="I1389" i="3"/>
  <c r="S1389" i="3" s="1"/>
  <c r="C1390" i="3"/>
  <c r="M1390" i="3" s="1"/>
  <c r="D1390" i="3"/>
  <c r="N1390" i="3" s="1"/>
  <c r="E1390" i="3"/>
  <c r="O1390" i="3" s="1"/>
  <c r="F1390" i="3"/>
  <c r="P1390" i="3" s="1"/>
  <c r="G1390" i="3"/>
  <c r="Q1390" i="3" s="1"/>
  <c r="H1390" i="3"/>
  <c r="R1390" i="3" s="1"/>
  <c r="I1390" i="3"/>
  <c r="S1390" i="3" s="1"/>
  <c r="C1391" i="3"/>
  <c r="M1391" i="3" s="1"/>
  <c r="D1391" i="3"/>
  <c r="N1391" i="3" s="1"/>
  <c r="E1391" i="3"/>
  <c r="O1391" i="3" s="1"/>
  <c r="F1391" i="3"/>
  <c r="P1391" i="3" s="1"/>
  <c r="G1391" i="3"/>
  <c r="Q1391" i="3" s="1"/>
  <c r="H1391" i="3"/>
  <c r="R1391" i="3" s="1"/>
  <c r="I1391" i="3"/>
  <c r="S1391" i="3" s="1"/>
  <c r="C1392" i="3"/>
  <c r="M1392" i="3" s="1"/>
  <c r="D1392" i="3"/>
  <c r="N1392" i="3" s="1"/>
  <c r="E1392" i="3"/>
  <c r="O1392" i="3" s="1"/>
  <c r="F1392" i="3"/>
  <c r="P1392" i="3" s="1"/>
  <c r="G1392" i="3"/>
  <c r="Q1392" i="3" s="1"/>
  <c r="H1392" i="3"/>
  <c r="R1392" i="3" s="1"/>
  <c r="I1392" i="3"/>
  <c r="S1392" i="3" s="1"/>
  <c r="C1393" i="3"/>
  <c r="M1393" i="3" s="1"/>
  <c r="D1393" i="3"/>
  <c r="N1393" i="3" s="1"/>
  <c r="E1393" i="3"/>
  <c r="O1393" i="3" s="1"/>
  <c r="F1393" i="3"/>
  <c r="P1393" i="3" s="1"/>
  <c r="G1393" i="3"/>
  <c r="Q1393" i="3" s="1"/>
  <c r="H1393" i="3"/>
  <c r="R1393" i="3" s="1"/>
  <c r="I1393" i="3"/>
  <c r="S1393" i="3" s="1"/>
  <c r="C1394" i="3"/>
  <c r="M1394" i="3" s="1"/>
  <c r="D1394" i="3"/>
  <c r="N1394" i="3" s="1"/>
  <c r="E1394" i="3"/>
  <c r="O1394" i="3" s="1"/>
  <c r="F1394" i="3"/>
  <c r="P1394" i="3" s="1"/>
  <c r="G1394" i="3"/>
  <c r="Q1394" i="3" s="1"/>
  <c r="H1394" i="3"/>
  <c r="R1394" i="3" s="1"/>
  <c r="I1394" i="3"/>
  <c r="S1394" i="3" s="1"/>
  <c r="C1395" i="3"/>
  <c r="M1395" i="3" s="1"/>
  <c r="D1395" i="3"/>
  <c r="N1395" i="3" s="1"/>
  <c r="E1395" i="3"/>
  <c r="O1395" i="3" s="1"/>
  <c r="F1395" i="3"/>
  <c r="P1395" i="3" s="1"/>
  <c r="G1395" i="3"/>
  <c r="Q1395" i="3" s="1"/>
  <c r="H1395" i="3"/>
  <c r="R1395" i="3" s="1"/>
  <c r="I1395" i="3"/>
  <c r="S1395" i="3" s="1"/>
  <c r="C1396" i="3"/>
  <c r="D1396" i="3"/>
  <c r="N1396" i="3" s="1"/>
  <c r="E1396" i="3"/>
  <c r="O1396" i="3" s="1"/>
  <c r="F1396" i="3"/>
  <c r="P1396" i="3" s="1"/>
  <c r="G1396" i="3"/>
  <c r="Q1396" i="3" s="1"/>
  <c r="H1396" i="3"/>
  <c r="R1396" i="3" s="1"/>
  <c r="I1396" i="3"/>
  <c r="S1396" i="3" s="1"/>
  <c r="C1397" i="3"/>
  <c r="M1397" i="3" s="1"/>
  <c r="D1397" i="3"/>
  <c r="N1397" i="3" s="1"/>
  <c r="E1397" i="3"/>
  <c r="O1397" i="3" s="1"/>
  <c r="F1397" i="3"/>
  <c r="P1397" i="3" s="1"/>
  <c r="G1397" i="3"/>
  <c r="Q1397" i="3" s="1"/>
  <c r="H1397" i="3"/>
  <c r="R1397" i="3" s="1"/>
  <c r="I1397" i="3"/>
  <c r="S1397" i="3" s="1"/>
  <c r="C1398" i="3"/>
  <c r="M1398" i="3" s="1"/>
  <c r="D1398" i="3"/>
  <c r="N1398" i="3" s="1"/>
  <c r="E1398" i="3"/>
  <c r="O1398" i="3" s="1"/>
  <c r="F1398" i="3"/>
  <c r="P1398" i="3" s="1"/>
  <c r="G1398" i="3"/>
  <c r="Q1398" i="3" s="1"/>
  <c r="H1398" i="3"/>
  <c r="R1398" i="3" s="1"/>
  <c r="I1398" i="3"/>
  <c r="S1398" i="3" s="1"/>
  <c r="C1399" i="3"/>
  <c r="M1399" i="3" s="1"/>
  <c r="D1399" i="3"/>
  <c r="N1399" i="3" s="1"/>
  <c r="E1399" i="3"/>
  <c r="O1399" i="3" s="1"/>
  <c r="F1399" i="3"/>
  <c r="P1399" i="3" s="1"/>
  <c r="G1399" i="3"/>
  <c r="Q1399" i="3" s="1"/>
  <c r="H1399" i="3"/>
  <c r="R1399" i="3" s="1"/>
  <c r="I1399" i="3"/>
  <c r="S1399" i="3" s="1"/>
  <c r="C1400" i="3"/>
  <c r="M1400" i="3" s="1"/>
  <c r="D1400" i="3"/>
  <c r="N1400" i="3" s="1"/>
  <c r="E1400" i="3"/>
  <c r="O1400" i="3" s="1"/>
  <c r="F1400" i="3"/>
  <c r="P1400" i="3" s="1"/>
  <c r="G1400" i="3"/>
  <c r="Q1400" i="3" s="1"/>
  <c r="H1400" i="3"/>
  <c r="R1400" i="3" s="1"/>
  <c r="I1400" i="3"/>
  <c r="S1400" i="3" s="1"/>
  <c r="C1401" i="3"/>
  <c r="M1401" i="3" s="1"/>
  <c r="D1401" i="3"/>
  <c r="E1401" i="3"/>
  <c r="O1401" i="3" s="1"/>
  <c r="F1401" i="3"/>
  <c r="P1401" i="3" s="1"/>
  <c r="G1401" i="3"/>
  <c r="Q1401" i="3" s="1"/>
  <c r="H1401" i="3"/>
  <c r="R1401" i="3" s="1"/>
  <c r="I1401" i="3"/>
  <c r="S1401" i="3" s="1"/>
  <c r="C1402" i="3"/>
  <c r="M1402" i="3" s="1"/>
  <c r="D1402" i="3"/>
  <c r="N1402" i="3" s="1"/>
  <c r="E1402" i="3"/>
  <c r="O1402" i="3" s="1"/>
  <c r="F1402" i="3"/>
  <c r="P1402" i="3" s="1"/>
  <c r="G1402" i="3"/>
  <c r="Q1402" i="3" s="1"/>
  <c r="H1402" i="3"/>
  <c r="R1402" i="3" s="1"/>
  <c r="I1402" i="3"/>
  <c r="S1402" i="3" s="1"/>
  <c r="C1403" i="3"/>
  <c r="M1403" i="3" s="1"/>
  <c r="D1403" i="3"/>
  <c r="N1403" i="3" s="1"/>
  <c r="E1403" i="3"/>
  <c r="O1403" i="3" s="1"/>
  <c r="F1403" i="3"/>
  <c r="P1403" i="3" s="1"/>
  <c r="G1403" i="3"/>
  <c r="Q1403" i="3" s="1"/>
  <c r="H1403" i="3"/>
  <c r="R1403" i="3" s="1"/>
  <c r="I1403" i="3"/>
  <c r="S1403" i="3" s="1"/>
  <c r="C1404" i="3"/>
  <c r="M1404" i="3" s="1"/>
  <c r="D1404" i="3"/>
  <c r="N1404" i="3" s="1"/>
  <c r="E1404" i="3"/>
  <c r="O1404" i="3" s="1"/>
  <c r="F1404" i="3"/>
  <c r="P1404" i="3" s="1"/>
  <c r="G1404" i="3"/>
  <c r="Q1404" i="3" s="1"/>
  <c r="H1404" i="3"/>
  <c r="R1404" i="3" s="1"/>
  <c r="I1404" i="3"/>
  <c r="S1404" i="3" s="1"/>
  <c r="C1405" i="3"/>
  <c r="M1405" i="3" s="1"/>
  <c r="D1405" i="3"/>
  <c r="N1405" i="3" s="1"/>
  <c r="E1405" i="3"/>
  <c r="O1405" i="3" s="1"/>
  <c r="F1405" i="3"/>
  <c r="P1405" i="3" s="1"/>
  <c r="G1405" i="3"/>
  <c r="Q1405" i="3" s="1"/>
  <c r="H1405" i="3"/>
  <c r="R1405" i="3" s="1"/>
  <c r="I1405" i="3"/>
  <c r="S1405" i="3" s="1"/>
  <c r="C1406" i="3"/>
  <c r="M1406" i="3" s="1"/>
  <c r="D1406" i="3"/>
  <c r="N1406" i="3" s="1"/>
  <c r="E1406" i="3"/>
  <c r="O1406" i="3" s="1"/>
  <c r="F1406" i="3"/>
  <c r="P1406" i="3" s="1"/>
  <c r="G1406" i="3"/>
  <c r="Q1406" i="3" s="1"/>
  <c r="H1406" i="3"/>
  <c r="R1406" i="3" s="1"/>
  <c r="I1406" i="3"/>
  <c r="S1406" i="3" s="1"/>
  <c r="C1407" i="3"/>
  <c r="M1407" i="3" s="1"/>
  <c r="D1407" i="3"/>
  <c r="N1407" i="3" s="1"/>
  <c r="E1407" i="3"/>
  <c r="F1407" i="3"/>
  <c r="P1407" i="3" s="1"/>
  <c r="G1407" i="3"/>
  <c r="Q1407" i="3" s="1"/>
  <c r="H1407" i="3"/>
  <c r="R1407" i="3" s="1"/>
  <c r="I1407" i="3"/>
  <c r="S1407" i="3" s="1"/>
  <c r="C1408" i="3"/>
  <c r="M1408" i="3" s="1"/>
  <c r="D1408" i="3"/>
  <c r="N1408" i="3" s="1"/>
  <c r="E1408" i="3"/>
  <c r="O1408" i="3" s="1"/>
  <c r="F1408" i="3"/>
  <c r="P1408" i="3" s="1"/>
  <c r="G1408" i="3"/>
  <c r="Q1408" i="3" s="1"/>
  <c r="H1408" i="3"/>
  <c r="R1408" i="3" s="1"/>
  <c r="I1408" i="3"/>
  <c r="S1408" i="3" s="1"/>
  <c r="C1409" i="3"/>
  <c r="M1409" i="3" s="1"/>
  <c r="D1409" i="3"/>
  <c r="N1409" i="3" s="1"/>
  <c r="E1409" i="3"/>
  <c r="O1409" i="3" s="1"/>
  <c r="F1409" i="3"/>
  <c r="P1409" i="3" s="1"/>
  <c r="G1409" i="3"/>
  <c r="Q1409" i="3" s="1"/>
  <c r="H1409" i="3"/>
  <c r="R1409" i="3" s="1"/>
  <c r="I1409" i="3"/>
  <c r="S1409" i="3" s="1"/>
  <c r="C1410" i="3"/>
  <c r="D1410" i="3"/>
  <c r="N1410" i="3" s="1"/>
  <c r="E1410" i="3"/>
  <c r="O1410" i="3" s="1"/>
  <c r="F1410" i="3"/>
  <c r="P1410" i="3" s="1"/>
  <c r="G1410" i="3"/>
  <c r="Q1410" i="3" s="1"/>
  <c r="H1410" i="3"/>
  <c r="R1410" i="3" s="1"/>
  <c r="I1410" i="3"/>
  <c r="S1410" i="3" s="1"/>
  <c r="C1411" i="3"/>
  <c r="M1411" i="3" s="1"/>
  <c r="D1411" i="3"/>
  <c r="N1411" i="3" s="1"/>
  <c r="E1411" i="3"/>
  <c r="O1411" i="3" s="1"/>
  <c r="F1411" i="3"/>
  <c r="P1411" i="3" s="1"/>
  <c r="G1411" i="3"/>
  <c r="Q1411" i="3" s="1"/>
  <c r="H1411" i="3"/>
  <c r="R1411" i="3" s="1"/>
  <c r="I1411" i="3"/>
  <c r="S1411" i="3" s="1"/>
  <c r="C1412" i="3"/>
  <c r="M1412" i="3" s="1"/>
  <c r="D1412" i="3"/>
  <c r="N1412" i="3" s="1"/>
  <c r="E1412" i="3"/>
  <c r="O1412" i="3" s="1"/>
  <c r="F1412" i="3"/>
  <c r="P1412" i="3" s="1"/>
  <c r="G1412" i="3"/>
  <c r="Q1412" i="3" s="1"/>
  <c r="H1412" i="3"/>
  <c r="R1412" i="3" s="1"/>
  <c r="I1412" i="3"/>
  <c r="S1412" i="3" s="1"/>
  <c r="C1413" i="3"/>
  <c r="M1413" i="3" s="1"/>
  <c r="D1413" i="3"/>
  <c r="N1413" i="3" s="1"/>
  <c r="E1413" i="3"/>
  <c r="O1413" i="3" s="1"/>
  <c r="F1413" i="3"/>
  <c r="P1413" i="3" s="1"/>
  <c r="G1413" i="3"/>
  <c r="Q1413" i="3" s="1"/>
  <c r="H1413" i="3"/>
  <c r="R1413" i="3" s="1"/>
  <c r="I1413" i="3"/>
  <c r="S1413" i="3" s="1"/>
  <c r="C1414" i="3"/>
  <c r="M1414" i="3" s="1"/>
  <c r="D1414" i="3"/>
  <c r="N1414" i="3" s="1"/>
  <c r="E1414" i="3"/>
  <c r="O1414" i="3" s="1"/>
  <c r="F1414" i="3"/>
  <c r="P1414" i="3" s="1"/>
  <c r="G1414" i="3"/>
  <c r="Q1414" i="3" s="1"/>
  <c r="H1414" i="3"/>
  <c r="R1414" i="3" s="1"/>
  <c r="I1414" i="3"/>
  <c r="S1414" i="3" s="1"/>
  <c r="C1415" i="3"/>
  <c r="M1415" i="3" s="1"/>
  <c r="D1415" i="3"/>
  <c r="E1415" i="3"/>
  <c r="O1415" i="3" s="1"/>
  <c r="F1415" i="3"/>
  <c r="P1415" i="3" s="1"/>
  <c r="G1415" i="3"/>
  <c r="Q1415" i="3" s="1"/>
  <c r="H1415" i="3"/>
  <c r="R1415" i="3" s="1"/>
  <c r="I1415" i="3"/>
  <c r="S1415" i="3" s="1"/>
  <c r="C1416" i="3"/>
  <c r="M1416" i="3" s="1"/>
  <c r="D1416" i="3"/>
  <c r="N1416" i="3" s="1"/>
  <c r="E1416" i="3"/>
  <c r="O1416" i="3" s="1"/>
  <c r="F1416" i="3"/>
  <c r="P1416" i="3" s="1"/>
  <c r="G1416" i="3"/>
  <c r="Q1416" i="3" s="1"/>
  <c r="H1416" i="3"/>
  <c r="R1416" i="3" s="1"/>
  <c r="I1416" i="3"/>
  <c r="S1416" i="3" s="1"/>
  <c r="C1417" i="3"/>
  <c r="M1417" i="3" s="1"/>
  <c r="D1417" i="3"/>
  <c r="N1417" i="3" s="1"/>
  <c r="E1417" i="3"/>
  <c r="O1417" i="3" s="1"/>
  <c r="F1417" i="3"/>
  <c r="P1417" i="3" s="1"/>
  <c r="G1417" i="3"/>
  <c r="Q1417" i="3" s="1"/>
  <c r="H1417" i="3"/>
  <c r="R1417" i="3" s="1"/>
  <c r="I1417" i="3"/>
  <c r="S1417" i="3" s="1"/>
  <c r="C1418" i="3"/>
  <c r="M1418" i="3" s="1"/>
  <c r="D1418" i="3"/>
  <c r="N1418" i="3" s="1"/>
  <c r="E1418" i="3"/>
  <c r="O1418" i="3" s="1"/>
  <c r="F1418" i="3"/>
  <c r="P1418" i="3" s="1"/>
  <c r="G1418" i="3"/>
  <c r="Q1418" i="3" s="1"/>
  <c r="H1418" i="3"/>
  <c r="R1418" i="3" s="1"/>
  <c r="I1418" i="3"/>
  <c r="S1418" i="3" s="1"/>
  <c r="C1419" i="3"/>
  <c r="D1419" i="3"/>
  <c r="N1419" i="3" s="1"/>
  <c r="E1419" i="3"/>
  <c r="O1419" i="3" s="1"/>
  <c r="F1419" i="3"/>
  <c r="P1419" i="3" s="1"/>
  <c r="G1419" i="3"/>
  <c r="Q1419" i="3" s="1"/>
  <c r="H1419" i="3"/>
  <c r="R1419" i="3" s="1"/>
  <c r="I1419" i="3"/>
  <c r="S1419" i="3" s="1"/>
  <c r="C1420" i="3"/>
  <c r="M1420" i="3" s="1"/>
  <c r="D1420" i="3"/>
  <c r="N1420" i="3" s="1"/>
  <c r="E1420" i="3"/>
  <c r="O1420" i="3" s="1"/>
  <c r="F1420" i="3"/>
  <c r="P1420" i="3" s="1"/>
  <c r="G1420" i="3"/>
  <c r="Q1420" i="3" s="1"/>
  <c r="H1420" i="3"/>
  <c r="R1420" i="3" s="1"/>
  <c r="I1420" i="3"/>
  <c r="S1420" i="3" s="1"/>
  <c r="C1421" i="3"/>
  <c r="D1421" i="3"/>
  <c r="N1421" i="3" s="1"/>
  <c r="E1421" i="3"/>
  <c r="O1421" i="3" s="1"/>
  <c r="F1421" i="3"/>
  <c r="P1421" i="3" s="1"/>
  <c r="G1421" i="3"/>
  <c r="Q1421" i="3" s="1"/>
  <c r="H1421" i="3"/>
  <c r="R1421" i="3" s="1"/>
  <c r="I1421" i="3"/>
  <c r="S1421" i="3" s="1"/>
  <c r="C1422" i="3"/>
  <c r="D1422" i="3"/>
  <c r="N1422" i="3" s="1"/>
  <c r="E1422" i="3"/>
  <c r="O1422" i="3" s="1"/>
  <c r="F1422" i="3"/>
  <c r="P1422" i="3" s="1"/>
  <c r="G1422" i="3"/>
  <c r="Q1422" i="3" s="1"/>
  <c r="H1422" i="3"/>
  <c r="R1422" i="3" s="1"/>
  <c r="I1422" i="3"/>
  <c r="S1422" i="3" s="1"/>
  <c r="C1423" i="3"/>
  <c r="M1423" i="3" s="1"/>
  <c r="D1423" i="3"/>
  <c r="N1423" i="3" s="1"/>
  <c r="E1423" i="3"/>
  <c r="O1423" i="3" s="1"/>
  <c r="F1423" i="3"/>
  <c r="P1423" i="3" s="1"/>
  <c r="G1423" i="3"/>
  <c r="Q1423" i="3" s="1"/>
  <c r="H1423" i="3"/>
  <c r="R1423" i="3" s="1"/>
  <c r="I1423" i="3"/>
  <c r="S1423" i="3" s="1"/>
  <c r="C1424" i="3"/>
  <c r="M1424" i="3" s="1"/>
  <c r="D1424" i="3"/>
  <c r="N1424" i="3" s="1"/>
  <c r="E1424" i="3"/>
  <c r="O1424" i="3" s="1"/>
  <c r="F1424" i="3"/>
  <c r="G1424" i="3"/>
  <c r="Q1424" i="3" s="1"/>
  <c r="H1424" i="3"/>
  <c r="R1424" i="3" s="1"/>
  <c r="I1424" i="3"/>
  <c r="S1424" i="3" s="1"/>
  <c r="C1425" i="3"/>
  <c r="M1425" i="3" s="1"/>
  <c r="D1425" i="3"/>
  <c r="N1425" i="3" s="1"/>
  <c r="E1425" i="3"/>
  <c r="O1425" i="3" s="1"/>
  <c r="F1425" i="3"/>
  <c r="P1425" i="3" s="1"/>
  <c r="G1425" i="3"/>
  <c r="Q1425" i="3" s="1"/>
  <c r="H1425" i="3"/>
  <c r="R1425" i="3" s="1"/>
  <c r="I1425" i="3"/>
  <c r="S1425" i="3" s="1"/>
  <c r="C1426" i="3"/>
  <c r="M1426" i="3" s="1"/>
  <c r="D1426" i="3"/>
  <c r="N1426" i="3" s="1"/>
  <c r="E1426" i="3"/>
  <c r="O1426" i="3" s="1"/>
  <c r="F1426" i="3"/>
  <c r="P1426" i="3" s="1"/>
  <c r="G1426" i="3"/>
  <c r="Q1426" i="3" s="1"/>
  <c r="H1426" i="3"/>
  <c r="R1426" i="3" s="1"/>
  <c r="I1426" i="3"/>
  <c r="S1426" i="3" s="1"/>
  <c r="C1427" i="3"/>
  <c r="M1427" i="3" s="1"/>
  <c r="D1427" i="3"/>
  <c r="N1427" i="3" s="1"/>
  <c r="E1427" i="3"/>
  <c r="O1427" i="3" s="1"/>
  <c r="F1427" i="3"/>
  <c r="P1427" i="3" s="1"/>
  <c r="G1427" i="3"/>
  <c r="Q1427" i="3" s="1"/>
  <c r="H1427" i="3"/>
  <c r="R1427" i="3" s="1"/>
  <c r="I1427" i="3"/>
  <c r="S1427" i="3" s="1"/>
  <c r="C1428" i="3"/>
  <c r="M1428" i="3" s="1"/>
  <c r="D1428" i="3"/>
  <c r="N1428" i="3" s="1"/>
  <c r="E1428" i="3"/>
  <c r="O1428" i="3" s="1"/>
  <c r="F1428" i="3"/>
  <c r="P1428" i="3" s="1"/>
  <c r="G1428" i="3"/>
  <c r="Q1428" i="3" s="1"/>
  <c r="H1428" i="3"/>
  <c r="R1428" i="3" s="1"/>
  <c r="I1428" i="3"/>
  <c r="S1428" i="3" s="1"/>
  <c r="C1429" i="3"/>
  <c r="M1429" i="3" s="1"/>
  <c r="D1429" i="3"/>
  <c r="N1429" i="3" s="1"/>
  <c r="E1429" i="3"/>
  <c r="O1429" i="3" s="1"/>
  <c r="F1429" i="3"/>
  <c r="P1429" i="3" s="1"/>
  <c r="G1429" i="3"/>
  <c r="Q1429" i="3" s="1"/>
  <c r="H1429" i="3"/>
  <c r="R1429" i="3" s="1"/>
  <c r="I1429" i="3"/>
  <c r="S1429" i="3" s="1"/>
  <c r="C1430" i="3"/>
  <c r="M1430" i="3" s="1"/>
  <c r="D1430" i="3"/>
  <c r="N1430" i="3" s="1"/>
  <c r="E1430" i="3"/>
  <c r="O1430" i="3" s="1"/>
  <c r="F1430" i="3"/>
  <c r="P1430" i="3" s="1"/>
  <c r="G1430" i="3"/>
  <c r="Q1430" i="3" s="1"/>
  <c r="H1430" i="3"/>
  <c r="R1430" i="3" s="1"/>
  <c r="I1430" i="3"/>
  <c r="S1430" i="3" s="1"/>
  <c r="C1431" i="3"/>
  <c r="M1431" i="3" s="1"/>
  <c r="D1431" i="3"/>
  <c r="N1431" i="3" s="1"/>
  <c r="E1431" i="3"/>
  <c r="O1431" i="3" s="1"/>
  <c r="F1431" i="3"/>
  <c r="P1431" i="3" s="1"/>
  <c r="G1431" i="3"/>
  <c r="Q1431" i="3" s="1"/>
  <c r="H1431" i="3"/>
  <c r="R1431" i="3" s="1"/>
  <c r="I1431" i="3"/>
  <c r="S1431" i="3" s="1"/>
  <c r="C1432" i="3"/>
  <c r="M1432" i="3" s="1"/>
  <c r="D1432" i="3"/>
  <c r="N1432" i="3" s="1"/>
  <c r="E1432" i="3"/>
  <c r="O1432" i="3" s="1"/>
  <c r="F1432" i="3"/>
  <c r="P1432" i="3" s="1"/>
  <c r="G1432" i="3"/>
  <c r="Q1432" i="3" s="1"/>
  <c r="H1432" i="3"/>
  <c r="R1432" i="3" s="1"/>
  <c r="I1432" i="3"/>
  <c r="S1432" i="3" s="1"/>
  <c r="C1433" i="3"/>
  <c r="M1433" i="3" s="1"/>
  <c r="D1433" i="3"/>
  <c r="N1433" i="3" s="1"/>
  <c r="E1433" i="3"/>
  <c r="O1433" i="3" s="1"/>
  <c r="F1433" i="3"/>
  <c r="P1433" i="3" s="1"/>
  <c r="G1433" i="3"/>
  <c r="Q1433" i="3" s="1"/>
  <c r="H1433" i="3"/>
  <c r="R1433" i="3" s="1"/>
  <c r="I1433" i="3"/>
  <c r="S1433" i="3" s="1"/>
  <c r="C1434" i="3"/>
  <c r="M1434" i="3" s="1"/>
  <c r="D1434" i="3"/>
  <c r="N1434" i="3" s="1"/>
  <c r="E1434" i="3"/>
  <c r="O1434" i="3" s="1"/>
  <c r="F1434" i="3"/>
  <c r="P1434" i="3" s="1"/>
  <c r="G1434" i="3"/>
  <c r="Q1434" i="3" s="1"/>
  <c r="H1434" i="3"/>
  <c r="R1434" i="3" s="1"/>
  <c r="I1434" i="3"/>
  <c r="S1434" i="3" s="1"/>
  <c r="C1435" i="3"/>
  <c r="M1435" i="3" s="1"/>
  <c r="D1435" i="3"/>
  <c r="N1435" i="3" s="1"/>
  <c r="E1435" i="3"/>
  <c r="O1435" i="3" s="1"/>
  <c r="F1435" i="3"/>
  <c r="P1435" i="3" s="1"/>
  <c r="G1435" i="3"/>
  <c r="Q1435" i="3" s="1"/>
  <c r="H1435" i="3"/>
  <c r="R1435" i="3" s="1"/>
  <c r="I1435" i="3"/>
  <c r="S1435" i="3" s="1"/>
  <c r="C1436" i="3"/>
  <c r="M1436" i="3" s="1"/>
  <c r="D1436" i="3"/>
  <c r="N1436" i="3" s="1"/>
  <c r="E1436" i="3"/>
  <c r="O1436" i="3" s="1"/>
  <c r="F1436" i="3"/>
  <c r="G1436" i="3"/>
  <c r="Q1436" i="3" s="1"/>
  <c r="H1436" i="3"/>
  <c r="R1436" i="3" s="1"/>
  <c r="I1436" i="3"/>
  <c r="S1436" i="3" s="1"/>
  <c r="C1437" i="3"/>
  <c r="M1437" i="3" s="1"/>
  <c r="D1437" i="3"/>
  <c r="N1437" i="3" s="1"/>
  <c r="E1437" i="3"/>
  <c r="O1437" i="3" s="1"/>
  <c r="F1437" i="3"/>
  <c r="P1437" i="3" s="1"/>
  <c r="G1437" i="3"/>
  <c r="Q1437" i="3" s="1"/>
  <c r="H1437" i="3"/>
  <c r="R1437" i="3" s="1"/>
  <c r="I1437" i="3"/>
  <c r="S1437" i="3" s="1"/>
  <c r="C1438" i="3"/>
  <c r="M1438" i="3" s="1"/>
  <c r="D1438" i="3"/>
  <c r="N1438" i="3" s="1"/>
  <c r="E1438" i="3"/>
  <c r="O1438" i="3" s="1"/>
  <c r="F1438" i="3"/>
  <c r="P1438" i="3" s="1"/>
  <c r="G1438" i="3"/>
  <c r="Q1438" i="3" s="1"/>
  <c r="H1438" i="3"/>
  <c r="R1438" i="3" s="1"/>
  <c r="I1438" i="3"/>
  <c r="S1438" i="3" s="1"/>
  <c r="C1439" i="3"/>
  <c r="M1439" i="3" s="1"/>
  <c r="D1439" i="3"/>
  <c r="N1439" i="3" s="1"/>
  <c r="E1439" i="3"/>
  <c r="O1439" i="3" s="1"/>
  <c r="F1439" i="3"/>
  <c r="P1439" i="3" s="1"/>
  <c r="G1439" i="3"/>
  <c r="Q1439" i="3" s="1"/>
  <c r="H1439" i="3"/>
  <c r="R1439" i="3" s="1"/>
  <c r="I1439" i="3"/>
  <c r="S1439" i="3" s="1"/>
  <c r="C1440" i="3"/>
  <c r="M1440" i="3" s="1"/>
  <c r="D1440" i="3"/>
  <c r="N1440" i="3" s="1"/>
  <c r="E1440" i="3"/>
  <c r="O1440" i="3" s="1"/>
  <c r="F1440" i="3"/>
  <c r="P1440" i="3" s="1"/>
  <c r="G1440" i="3"/>
  <c r="Q1440" i="3" s="1"/>
  <c r="H1440" i="3"/>
  <c r="R1440" i="3" s="1"/>
  <c r="I1440" i="3"/>
  <c r="S1440" i="3" s="1"/>
  <c r="C1441" i="3"/>
  <c r="M1441" i="3" s="1"/>
  <c r="D1441" i="3"/>
  <c r="N1441" i="3" s="1"/>
  <c r="E1441" i="3"/>
  <c r="O1441" i="3" s="1"/>
  <c r="F1441" i="3"/>
  <c r="P1441" i="3" s="1"/>
  <c r="G1441" i="3"/>
  <c r="Q1441" i="3" s="1"/>
  <c r="H1441" i="3"/>
  <c r="R1441" i="3" s="1"/>
  <c r="I1441" i="3"/>
  <c r="S1441" i="3" s="1"/>
  <c r="C1442" i="3"/>
  <c r="M1442" i="3" s="1"/>
  <c r="D1442" i="3"/>
  <c r="N1442" i="3" s="1"/>
  <c r="E1442" i="3"/>
  <c r="O1442" i="3" s="1"/>
  <c r="F1442" i="3"/>
  <c r="P1442" i="3" s="1"/>
  <c r="G1442" i="3"/>
  <c r="H1442" i="3"/>
  <c r="R1442" i="3" s="1"/>
  <c r="I1442" i="3"/>
  <c r="S1442" i="3" s="1"/>
  <c r="C1443" i="3"/>
  <c r="M1443" i="3" s="1"/>
  <c r="D1443" i="3"/>
  <c r="N1443" i="3" s="1"/>
  <c r="E1443" i="3"/>
  <c r="O1443" i="3" s="1"/>
  <c r="F1443" i="3"/>
  <c r="P1443" i="3" s="1"/>
  <c r="G1443" i="3"/>
  <c r="Q1443" i="3" s="1"/>
  <c r="H1443" i="3"/>
  <c r="R1443" i="3" s="1"/>
  <c r="I1443" i="3"/>
  <c r="S1443" i="3" s="1"/>
  <c r="C1444" i="3"/>
  <c r="M1444" i="3" s="1"/>
  <c r="D1444" i="3"/>
  <c r="N1444" i="3" s="1"/>
  <c r="E1444" i="3"/>
  <c r="O1444" i="3" s="1"/>
  <c r="F1444" i="3"/>
  <c r="P1444" i="3" s="1"/>
  <c r="G1444" i="3"/>
  <c r="Q1444" i="3" s="1"/>
  <c r="H1444" i="3"/>
  <c r="R1444" i="3" s="1"/>
  <c r="I1444" i="3"/>
  <c r="S1444" i="3" s="1"/>
  <c r="C1445" i="3"/>
  <c r="M1445" i="3" s="1"/>
  <c r="D1445" i="3"/>
  <c r="N1445" i="3" s="1"/>
  <c r="E1445" i="3"/>
  <c r="O1445" i="3" s="1"/>
  <c r="F1445" i="3"/>
  <c r="P1445" i="3" s="1"/>
  <c r="G1445" i="3"/>
  <c r="Q1445" i="3" s="1"/>
  <c r="H1445" i="3"/>
  <c r="R1445" i="3" s="1"/>
  <c r="I1445" i="3"/>
  <c r="S1445" i="3" s="1"/>
  <c r="C1446" i="3"/>
  <c r="M1446" i="3" s="1"/>
  <c r="D1446" i="3"/>
  <c r="N1446" i="3" s="1"/>
  <c r="E1446" i="3"/>
  <c r="O1446" i="3" s="1"/>
  <c r="F1446" i="3"/>
  <c r="P1446" i="3" s="1"/>
  <c r="G1446" i="3"/>
  <c r="Q1446" i="3" s="1"/>
  <c r="H1446" i="3"/>
  <c r="R1446" i="3" s="1"/>
  <c r="I1446" i="3"/>
  <c r="S1446" i="3" s="1"/>
  <c r="C1447" i="3"/>
  <c r="M1447" i="3" s="1"/>
  <c r="D1447" i="3"/>
  <c r="N1447" i="3" s="1"/>
  <c r="E1447" i="3"/>
  <c r="O1447" i="3" s="1"/>
  <c r="F1447" i="3"/>
  <c r="P1447" i="3" s="1"/>
  <c r="G1447" i="3"/>
  <c r="Q1447" i="3" s="1"/>
  <c r="H1447" i="3"/>
  <c r="R1447" i="3" s="1"/>
  <c r="I1447" i="3"/>
  <c r="S1447" i="3" s="1"/>
  <c r="C1448" i="3"/>
  <c r="M1448" i="3" s="1"/>
  <c r="D1448" i="3"/>
  <c r="N1448" i="3" s="1"/>
  <c r="E1448" i="3"/>
  <c r="O1448" i="3" s="1"/>
  <c r="F1448" i="3"/>
  <c r="G1448" i="3"/>
  <c r="Q1448" i="3" s="1"/>
  <c r="H1448" i="3"/>
  <c r="R1448" i="3" s="1"/>
  <c r="I1448" i="3"/>
  <c r="S1448" i="3" s="1"/>
  <c r="C1449" i="3"/>
  <c r="M1449" i="3" s="1"/>
  <c r="D1449" i="3"/>
  <c r="E1449" i="3"/>
  <c r="O1449" i="3" s="1"/>
  <c r="F1449" i="3"/>
  <c r="P1449" i="3" s="1"/>
  <c r="G1449" i="3"/>
  <c r="Q1449" i="3" s="1"/>
  <c r="H1449" i="3"/>
  <c r="R1449" i="3" s="1"/>
  <c r="I1449" i="3"/>
  <c r="S1449" i="3" s="1"/>
  <c r="C1450" i="3"/>
  <c r="M1450" i="3" s="1"/>
  <c r="D1450" i="3"/>
  <c r="N1450" i="3" s="1"/>
  <c r="E1450" i="3"/>
  <c r="O1450" i="3" s="1"/>
  <c r="F1450" i="3"/>
  <c r="P1450" i="3" s="1"/>
  <c r="G1450" i="3"/>
  <c r="Q1450" i="3" s="1"/>
  <c r="H1450" i="3"/>
  <c r="R1450" i="3" s="1"/>
  <c r="I1450" i="3"/>
  <c r="S1450" i="3" s="1"/>
  <c r="C1451" i="3"/>
  <c r="M1451" i="3" s="1"/>
  <c r="D1451" i="3"/>
  <c r="N1451" i="3" s="1"/>
  <c r="E1451" i="3"/>
  <c r="O1451" i="3" s="1"/>
  <c r="F1451" i="3"/>
  <c r="P1451" i="3" s="1"/>
  <c r="G1451" i="3"/>
  <c r="Q1451" i="3" s="1"/>
  <c r="H1451" i="3"/>
  <c r="R1451" i="3" s="1"/>
  <c r="I1451" i="3"/>
  <c r="S1451" i="3" s="1"/>
  <c r="C1452" i="3"/>
  <c r="D1452" i="3"/>
  <c r="N1452" i="3" s="1"/>
  <c r="E1452" i="3"/>
  <c r="O1452" i="3" s="1"/>
  <c r="F1452" i="3"/>
  <c r="P1452" i="3" s="1"/>
  <c r="G1452" i="3"/>
  <c r="Q1452" i="3" s="1"/>
  <c r="H1452" i="3"/>
  <c r="R1452" i="3" s="1"/>
  <c r="I1452" i="3"/>
  <c r="S1452" i="3" s="1"/>
  <c r="C1453" i="3"/>
  <c r="M1453" i="3" s="1"/>
  <c r="D1453" i="3"/>
  <c r="E1453" i="3"/>
  <c r="O1453" i="3" s="1"/>
  <c r="F1453" i="3"/>
  <c r="P1453" i="3" s="1"/>
  <c r="G1453" i="3"/>
  <c r="Q1453" i="3" s="1"/>
  <c r="H1453" i="3"/>
  <c r="R1453" i="3" s="1"/>
  <c r="I1453" i="3"/>
  <c r="S1453" i="3" s="1"/>
  <c r="C1454" i="3"/>
  <c r="M1454" i="3" s="1"/>
  <c r="D1454" i="3"/>
  <c r="N1454" i="3" s="1"/>
  <c r="E1454" i="3"/>
  <c r="O1454" i="3" s="1"/>
  <c r="F1454" i="3"/>
  <c r="P1454" i="3" s="1"/>
  <c r="G1454" i="3"/>
  <c r="H1454" i="3"/>
  <c r="R1454" i="3" s="1"/>
  <c r="I1454" i="3"/>
  <c r="S1454" i="3" s="1"/>
  <c r="C1455" i="3"/>
  <c r="M1455" i="3" s="1"/>
  <c r="D1455" i="3"/>
  <c r="N1455" i="3" s="1"/>
  <c r="E1455" i="3"/>
  <c r="F1455" i="3"/>
  <c r="P1455" i="3" s="1"/>
  <c r="G1455" i="3"/>
  <c r="Q1455" i="3" s="1"/>
  <c r="H1455" i="3"/>
  <c r="R1455" i="3" s="1"/>
  <c r="I1455" i="3"/>
  <c r="S1455" i="3" s="1"/>
  <c r="C1456" i="3"/>
  <c r="M1456" i="3" s="1"/>
  <c r="D1456" i="3"/>
  <c r="N1456" i="3" s="1"/>
  <c r="E1456" i="3"/>
  <c r="O1456" i="3" s="1"/>
  <c r="F1456" i="3"/>
  <c r="P1456" i="3" s="1"/>
  <c r="G1456" i="3"/>
  <c r="Q1456" i="3" s="1"/>
  <c r="H1456" i="3"/>
  <c r="R1456" i="3" s="1"/>
  <c r="I1456" i="3"/>
  <c r="S1456" i="3" s="1"/>
  <c r="C1457" i="3"/>
  <c r="M1457" i="3" s="1"/>
  <c r="D1457" i="3"/>
  <c r="N1457" i="3" s="1"/>
  <c r="E1457" i="3"/>
  <c r="O1457" i="3" s="1"/>
  <c r="F1457" i="3"/>
  <c r="P1457" i="3" s="1"/>
  <c r="G1457" i="3"/>
  <c r="Q1457" i="3" s="1"/>
  <c r="H1457" i="3"/>
  <c r="R1457" i="3" s="1"/>
  <c r="I1457" i="3"/>
  <c r="S1457" i="3" s="1"/>
  <c r="C1458" i="3"/>
  <c r="M1458" i="3" s="1"/>
  <c r="D1458" i="3"/>
  <c r="N1458" i="3" s="1"/>
  <c r="E1458" i="3"/>
  <c r="O1458" i="3" s="1"/>
  <c r="F1458" i="3"/>
  <c r="P1458" i="3" s="1"/>
  <c r="G1458" i="3"/>
  <c r="Q1458" i="3" s="1"/>
  <c r="H1458" i="3"/>
  <c r="R1458" i="3" s="1"/>
  <c r="I1458" i="3"/>
  <c r="S1458" i="3" s="1"/>
  <c r="C1459" i="3"/>
  <c r="M1459" i="3" s="1"/>
  <c r="D1459" i="3"/>
  <c r="N1459" i="3" s="1"/>
  <c r="E1459" i="3"/>
  <c r="O1459" i="3" s="1"/>
  <c r="F1459" i="3"/>
  <c r="P1459" i="3" s="1"/>
  <c r="G1459" i="3"/>
  <c r="Q1459" i="3" s="1"/>
  <c r="H1459" i="3"/>
  <c r="I1459" i="3"/>
  <c r="S1459" i="3" s="1"/>
  <c r="C1460" i="3"/>
  <c r="D1460" i="3"/>
  <c r="N1460" i="3" s="1"/>
  <c r="E1460" i="3"/>
  <c r="O1460" i="3" s="1"/>
  <c r="F1460" i="3"/>
  <c r="P1460" i="3" s="1"/>
  <c r="G1460" i="3"/>
  <c r="Q1460" i="3" s="1"/>
  <c r="H1460" i="3"/>
  <c r="R1460" i="3" s="1"/>
  <c r="I1460" i="3"/>
  <c r="S1460" i="3" s="1"/>
  <c r="C1461" i="3"/>
  <c r="M1461" i="3" s="1"/>
  <c r="D1461" i="3"/>
  <c r="N1461" i="3" s="1"/>
  <c r="E1461" i="3"/>
  <c r="O1461" i="3" s="1"/>
  <c r="F1461" i="3"/>
  <c r="P1461" i="3" s="1"/>
  <c r="G1461" i="3"/>
  <c r="Q1461" i="3" s="1"/>
  <c r="H1461" i="3"/>
  <c r="R1461" i="3" s="1"/>
  <c r="I1461" i="3"/>
  <c r="S1461" i="3" s="1"/>
  <c r="C1462" i="3"/>
  <c r="M1462" i="3" s="1"/>
  <c r="D1462" i="3"/>
  <c r="N1462" i="3" s="1"/>
  <c r="E1462" i="3"/>
  <c r="O1462" i="3" s="1"/>
  <c r="F1462" i="3"/>
  <c r="P1462" i="3" s="1"/>
  <c r="G1462" i="3"/>
  <c r="Q1462" i="3" s="1"/>
  <c r="H1462" i="3"/>
  <c r="R1462" i="3" s="1"/>
  <c r="I1462" i="3"/>
  <c r="S1462" i="3" s="1"/>
  <c r="C1463" i="3"/>
  <c r="M1463" i="3" s="1"/>
  <c r="D1463" i="3"/>
  <c r="N1463" i="3" s="1"/>
  <c r="E1463" i="3"/>
  <c r="O1463" i="3" s="1"/>
  <c r="F1463" i="3"/>
  <c r="P1463" i="3" s="1"/>
  <c r="G1463" i="3"/>
  <c r="Q1463" i="3" s="1"/>
  <c r="H1463" i="3"/>
  <c r="R1463" i="3" s="1"/>
  <c r="I1463" i="3"/>
  <c r="S1463" i="3" s="1"/>
  <c r="C1464" i="3"/>
  <c r="M1464" i="3" s="1"/>
  <c r="D1464" i="3"/>
  <c r="N1464" i="3" s="1"/>
  <c r="E1464" i="3"/>
  <c r="O1464" i="3" s="1"/>
  <c r="F1464" i="3"/>
  <c r="P1464" i="3" s="1"/>
  <c r="G1464" i="3"/>
  <c r="Q1464" i="3" s="1"/>
  <c r="H1464" i="3"/>
  <c r="R1464" i="3" s="1"/>
  <c r="I1464" i="3"/>
  <c r="S1464" i="3" s="1"/>
  <c r="C1465" i="3"/>
  <c r="M1465" i="3" s="1"/>
  <c r="D1465" i="3"/>
  <c r="N1465" i="3" s="1"/>
  <c r="E1465" i="3"/>
  <c r="O1465" i="3" s="1"/>
  <c r="F1465" i="3"/>
  <c r="P1465" i="3" s="1"/>
  <c r="G1465" i="3"/>
  <c r="Q1465" i="3" s="1"/>
  <c r="H1465" i="3"/>
  <c r="R1465" i="3" s="1"/>
  <c r="I1465" i="3"/>
  <c r="S1465" i="3" s="1"/>
  <c r="C1466" i="3"/>
  <c r="M1466" i="3" s="1"/>
  <c r="D1466" i="3"/>
  <c r="N1466" i="3" s="1"/>
  <c r="E1466" i="3"/>
  <c r="O1466" i="3" s="1"/>
  <c r="F1466" i="3"/>
  <c r="P1466" i="3" s="1"/>
  <c r="G1466" i="3"/>
  <c r="Q1466" i="3" s="1"/>
  <c r="H1466" i="3"/>
  <c r="R1466" i="3" s="1"/>
  <c r="I1466" i="3"/>
  <c r="S1466" i="3" s="1"/>
  <c r="C1467" i="3"/>
  <c r="M1467" i="3" s="1"/>
  <c r="D1467" i="3"/>
  <c r="N1467" i="3" s="1"/>
  <c r="E1467" i="3"/>
  <c r="O1467" i="3" s="1"/>
  <c r="F1467" i="3"/>
  <c r="P1467" i="3" s="1"/>
  <c r="G1467" i="3"/>
  <c r="Q1467" i="3" s="1"/>
  <c r="H1467" i="3"/>
  <c r="R1467" i="3" s="1"/>
  <c r="I1467" i="3"/>
  <c r="S1467" i="3" s="1"/>
  <c r="C1468" i="3"/>
  <c r="M1468" i="3" s="1"/>
  <c r="D1468" i="3"/>
  <c r="N1468" i="3" s="1"/>
  <c r="E1468" i="3"/>
  <c r="O1468" i="3" s="1"/>
  <c r="F1468" i="3"/>
  <c r="P1468" i="3" s="1"/>
  <c r="G1468" i="3"/>
  <c r="Q1468" i="3" s="1"/>
  <c r="H1468" i="3"/>
  <c r="R1468" i="3" s="1"/>
  <c r="I1468" i="3"/>
  <c r="S1468" i="3" s="1"/>
  <c r="C1469" i="3"/>
  <c r="D1469" i="3"/>
  <c r="N1469" i="3" s="1"/>
  <c r="E1469" i="3"/>
  <c r="O1469" i="3" s="1"/>
  <c r="F1469" i="3"/>
  <c r="P1469" i="3" s="1"/>
  <c r="G1469" i="3"/>
  <c r="Q1469" i="3" s="1"/>
  <c r="H1469" i="3"/>
  <c r="R1469" i="3" s="1"/>
  <c r="I1469" i="3"/>
  <c r="S1469" i="3" s="1"/>
  <c r="C1470" i="3"/>
  <c r="D1470" i="3"/>
  <c r="N1470" i="3" s="1"/>
  <c r="E1470" i="3"/>
  <c r="O1470" i="3" s="1"/>
  <c r="F1470" i="3"/>
  <c r="P1470" i="3" s="1"/>
  <c r="G1470" i="3"/>
  <c r="Q1470" i="3" s="1"/>
  <c r="H1470" i="3"/>
  <c r="R1470" i="3" s="1"/>
  <c r="I1470" i="3"/>
  <c r="S1470" i="3" s="1"/>
  <c r="C1471" i="3"/>
  <c r="M1471" i="3" s="1"/>
  <c r="D1471" i="3"/>
  <c r="N1471" i="3" s="1"/>
  <c r="E1471" i="3"/>
  <c r="O1471" i="3" s="1"/>
  <c r="F1471" i="3"/>
  <c r="P1471" i="3" s="1"/>
  <c r="G1471" i="3"/>
  <c r="Q1471" i="3" s="1"/>
  <c r="H1471" i="3"/>
  <c r="R1471" i="3" s="1"/>
  <c r="I1471" i="3"/>
  <c r="S1471" i="3" s="1"/>
  <c r="C1472" i="3"/>
  <c r="M1472" i="3" s="1"/>
  <c r="D1472" i="3"/>
  <c r="N1472" i="3" s="1"/>
  <c r="E1472" i="3"/>
  <c r="O1472" i="3" s="1"/>
  <c r="F1472" i="3"/>
  <c r="P1472" i="3" s="1"/>
  <c r="G1472" i="3"/>
  <c r="Q1472" i="3" s="1"/>
  <c r="H1472" i="3"/>
  <c r="R1472" i="3" s="1"/>
  <c r="I1472" i="3"/>
  <c r="S1472" i="3" s="1"/>
  <c r="C1473" i="3"/>
  <c r="M1473" i="3" s="1"/>
  <c r="D1473" i="3"/>
  <c r="N1473" i="3" s="1"/>
  <c r="E1473" i="3"/>
  <c r="O1473" i="3" s="1"/>
  <c r="F1473" i="3"/>
  <c r="P1473" i="3" s="1"/>
  <c r="G1473" i="3"/>
  <c r="Q1473" i="3" s="1"/>
  <c r="H1473" i="3"/>
  <c r="R1473" i="3" s="1"/>
  <c r="I1473" i="3"/>
  <c r="S1473" i="3" s="1"/>
  <c r="C1474" i="3"/>
  <c r="M1474" i="3" s="1"/>
  <c r="D1474" i="3"/>
  <c r="E1474" i="3"/>
  <c r="O1474" i="3" s="1"/>
  <c r="F1474" i="3"/>
  <c r="P1474" i="3" s="1"/>
  <c r="G1474" i="3"/>
  <c r="Q1474" i="3" s="1"/>
  <c r="H1474" i="3"/>
  <c r="R1474" i="3" s="1"/>
  <c r="I1474" i="3"/>
  <c r="S1474" i="3" s="1"/>
  <c r="C1475" i="3"/>
  <c r="M1475" i="3" s="1"/>
  <c r="D1475" i="3"/>
  <c r="N1475" i="3" s="1"/>
  <c r="E1475" i="3"/>
  <c r="O1475" i="3" s="1"/>
  <c r="F1475" i="3"/>
  <c r="P1475" i="3" s="1"/>
  <c r="G1475" i="3"/>
  <c r="Q1475" i="3" s="1"/>
  <c r="H1475" i="3"/>
  <c r="R1475" i="3" s="1"/>
  <c r="I1475" i="3"/>
  <c r="S1475" i="3" s="1"/>
  <c r="C1476" i="3"/>
  <c r="D1476" i="3"/>
  <c r="N1476" i="3" s="1"/>
  <c r="E1476" i="3"/>
  <c r="O1476" i="3" s="1"/>
  <c r="F1476" i="3"/>
  <c r="P1476" i="3" s="1"/>
  <c r="G1476" i="3"/>
  <c r="Q1476" i="3" s="1"/>
  <c r="H1476" i="3"/>
  <c r="R1476" i="3" s="1"/>
  <c r="I1476" i="3"/>
  <c r="S1476" i="3" s="1"/>
  <c r="C1477" i="3"/>
  <c r="M1477" i="3" s="1"/>
  <c r="D1477" i="3"/>
  <c r="N1477" i="3" s="1"/>
  <c r="E1477" i="3"/>
  <c r="O1477" i="3" s="1"/>
  <c r="F1477" i="3"/>
  <c r="P1477" i="3" s="1"/>
  <c r="G1477" i="3"/>
  <c r="H1477" i="3"/>
  <c r="R1477" i="3" s="1"/>
  <c r="I1477" i="3"/>
  <c r="S1477" i="3" s="1"/>
  <c r="C1478" i="3"/>
  <c r="M1478" i="3" s="1"/>
  <c r="D1478" i="3"/>
  <c r="N1478" i="3" s="1"/>
  <c r="E1478" i="3"/>
  <c r="O1478" i="3" s="1"/>
  <c r="F1478" i="3"/>
  <c r="P1478" i="3" s="1"/>
  <c r="G1478" i="3"/>
  <c r="H1478" i="3"/>
  <c r="R1478" i="3" s="1"/>
  <c r="I1478" i="3"/>
  <c r="S1478" i="3" s="1"/>
  <c r="C1479" i="3"/>
  <c r="M1479" i="3" s="1"/>
  <c r="D1479" i="3"/>
  <c r="N1479" i="3" s="1"/>
  <c r="E1479" i="3"/>
  <c r="O1479" i="3" s="1"/>
  <c r="F1479" i="3"/>
  <c r="P1479" i="3" s="1"/>
  <c r="G1479" i="3"/>
  <c r="Q1479" i="3" s="1"/>
  <c r="H1479" i="3"/>
  <c r="R1479" i="3" s="1"/>
  <c r="I1479" i="3"/>
  <c r="S1479" i="3" s="1"/>
  <c r="C1480" i="3"/>
  <c r="M1480" i="3" s="1"/>
  <c r="D1480" i="3"/>
  <c r="N1480" i="3" s="1"/>
  <c r="E1480" i="3"/>
  <c r="O1480" i="3" s="1"/>
  <c r="F1480" i="3"/>
  <c r="P1480" i="3" s="1"/>
  <c r="G1480" i="3"/>
  <c r="Q1480" i="3" s="1"/>
  <c r="H1480" i="3"/>
  <c r="R1480" i="3" s="1"/>
  <c r="I1480" i="3"/>
  <c r="S1480" i="3" s="1"/>
  <c r="C1481" i="3"/>
  <c r="M1481" i="3" s="1"/>
  <c r="D1481" i="3"/>
  <c r="N1481" i="3" s="1"/>
  <c r="E1481" i="3"/>
  <c r="O1481" i="3" s="1"/>
  <c r="F1481" i="3"/>
  <c r="P1481" i="3" s="1"/>
  <c r="G1481" i="3"/>
  <c r="Q1481" i="3" s="1"/>
  <c r="H1481" i="3"/>
  <c r="R1481" i="3" s="1"/>
  <c r="I1481" i="3"/>
  <c r="S1481" i="3" s="1"/>
  <c r="C1482" i="3"/>
  <c r="M1482" i="3" s="1"/>
  <c r="D1482" i="3"/>
  <c r="N1482" i="3" s="1"/>
  <c r="E1482" i="3"/>
  <c r="O1482" i="3" s="1"/>
  <c r="F1482" i="3"/>
  <c r="P1482" i="3" s="1"/>
  <c r="G1482" i="3"/>
  <c r="Q1482" i="3" s="1"/>
  <c r="H1482" i="3"/>
  <c r="R1482" i="3" s="1"/>
  <c r="I1482" i="3"/>
  <c r="S1482" i="3" s="1"/>
  <c r="C1483" i="3"/>
  <c r="M1483" i="3" s="1"/>
  <c r="D1483" i="3"/>
  <c r="N1483" i="3" s="1"/>
  <c r="E1483" i="3"/>
  <c r="O1483" i="3" s="1"/>
  <c r="F1483" i="3"/>
  <c r="P1483" i="3" s="1"/>
  <c r="G1483" i="3"/>
  <c r="Q1483" i="3" s="1"/>
  <c r="H1483" i="3"/>
  <c r="R1483" i="3" s="1"/>
  <c r="I1483" i="3"/>
  <c r="S1483" i="3" s="1"/>
  <c r="C1484" i="3"/>
  <c r="M1484" i="3" s="1"/>
  <c r="D1484" i="3"/>
  <c r="N1484" i="3" s="1"/>
  <c r="E1484" i="3"/>
  <c r="O1484" i="3" s="1"/>
  <c r="F1484" i="3"/>
  <c r="P1484" i="3" s="1"/>
  <c r="G1484" i="3"/>
  <c r="Q1484" i="3" s="1"/>
  <c r="H1484" i="3"/>
  <c r="R1484" i="3" s="1"/>
  <c r="I1484" i="3"/>
  <c r="S1484" i="3" s="1"/>
  <c r="C1485" i="3"/>
  <c r="M1485" i="3" s="1"/>
  <c r="D1485" i="3"/>
  <c r="N1485" i="3" s="1"/>
  <c r="E1485" i="3"/>
  <c r="O1485" i="3" s="1"/>
  <c r="F1485" i="3"/>
  <c r="P1485" i="3" s="1"/>
  <c r="G1485" i="3"/>
  <c r="Q1485" i="3" s="1"/>
  <c r="H1485" i="3"/>
  <c r="R1485" i="3" s="1"/>
  <c r="I1485" i="3"/>
  <c r="S1485" i="3" s="1"/>
  <c r="C1486" i="3"/>
  <c r="M1486" i="3" s="1"/>
  <c r="D1486" i="3"/>
  <c r="N1486" i="3" s="1"/>
  <c r="E1486" i="3"/>
  <c r="O1486" i="3" s="1"/>
  <c r="F1486" i="3"/>
  <c r="P1486" i="3" s="1"/>
  <c r="G1486" i="3"/>
  <c r="Q1486" i="3" s="1"/>
  <c r="H1486" i="3"/>
  <c r="R1486" i="3" s="1"/>
  <c r="I1486" i="3"/>
  <c r="S1486" i="3" s="1"/>
  <c r="C1487" i="3"/>
  <c r="M1487" i="3" s="1"/>
  <c r="D1487" i="3"/>
  <c r="N1487" i="3" s="1"/>
  <c r="E1487" i="3"/>
  <c r="O1487" i="3" s="1"/>
  <c r="F1487" i="3"/>
  <c r="P1487" i="3" s="1"/>
  <c r="G1487" i="3"/>
  <c r="Q1487" i="3" s="1"/>
  <c r="H1487" i="3"/>
  <c r="R1487" i="3" s="1"/>
  <c r="I1487" i="3"/>
  <c r="S1487" i="3" s="1"/>
  <c r="C1488" i="3"/>
  <c r="M1488" i="3" s="1"/>
  <c r="D1488" i="3"/>
  <c r="N1488" i="3" s="1"/>
  <c r="E1488" i="3"/>
  <c r="O1488" i="3" s="1"/>
  <c r="F1488" i="3"/>
  <c r="P1488" i="3" s="1"/>
  <c r="G1488" i="3"/>
  <c r="Q1488" i="3" s="1"/>
  <c r="H1488" i="3"/>
  <c r="R1488" i="3" s="1"/>
  <c r="I1488" i="3"/>
  <c r="S1488" i="3" s="1"/>
  <c r="C1489" i="3"/>
  <c r="M1489" i="3" s="1"/>
  <c r="D1489" i="3"/>
  <c r="N1489" i="3" s="1"/>
  <c r="E1489" i="3"/>
  <c r="O1489" i="3" s="1"/>
  <c r="F1489" i="3"/>
  <c r="P1489" i="3" s="1"/>
  <c r="G1489" i="3"/>
  <c r="Q1489" i="3" s="1"/>
  <c r="H1489" i="3"/>
  <c r="R1489" i="3" s="1"/>
  <c r="I1489" i="3"/>
  <c r="S1489" i="3" s="1"/>
  <c r="C1490" i="3"/>
  <c r="M1490" i="3" s="1"/>
  <c r="D1490" i="3"/>
  <c r="N1490" i="3" s="1"/>
  <c r="E1490" i="3"/>
  <c r="O1490" i="3" s="1"/>
  <c r="F1490" i="3"/>
  <c r="P1490" i="3" s="1"/>
  <c r="G1490" i="3"/>
  <c r="Q1490" i="3" s="1"/>
  <c r="H1490" i="3"/>
  <c r="R1490" i="3" s="1"/>
  <c r="I1490" i="3"/>
  <c r="S1490" i="3" s="1"/>
  <c r="C1491" i="3"/>
  <c r="M1491" i="3" s="1"/>
  <c r="D1491" i="3"/>
  <c r="N1491" i="3" s="1"/>
  <c r="E1491" i="3"/>
  <c r="O1491" i="3" s="1"/>
  <c r="F1491" i="3"/>
  <c r="P1491" i="3" s="1"/>
  <c r="G1491" i="3"/>
  <c r="Q1491" i="3" s="1"/>
  <c r="H1491" i="3"/>
  <c r="R1491" i="3" s="1"/>
  <c r="I1491" i="3"/>
  <c r="S1491" i="3" s="1"/>
  <c r="C1492" i="3"/>
  <c r="M1492" i="3" s="1"/>
  <c r="D1492" i="3"/>
  <c r="N1492" i="3" s="1"/>
  <c r="E1492" i="3"/>
  <c r="O1492" i="3" s="1"/>
  <c r="F1492" i="3"/>
  <c r="P1492" i="3" s="1"/>
  <c r="G1492" i="3"/>
  <c r="Q1492" i="3" s="1"/>
  <c r="H1492" i="3"/>
  <c r="R1492" i="3" s="1"/>
  <c r="I1492" i="3"/>
  <c r="S1492" i="3" s="1"/>
  <c r="C1493" i="3"/>
  <c r="D1493" i="3"/>
  <c r="N1493" i="3" s="1"/>
  <c r="E1493" i="3"/>
  <c r="O1493" i="3" s="1"/>
  <c r="F1493" i="3"/>
  <c r="P1493" i="3" s="1"/>
  <c r="G1493" i="3"/>
  <c r="Q1493" i="3" s="1"/>
  <c r="H1493" i="3"/>
  <c r="R1493" i="3" s="1"/>
  <c r="I1493" i="3"/>
  <c r="S1493" i="3" s="1"/>
  <c r="C1494" i="3"/>
  <c r="M1494" i="3" s="1"/>
  <c r="D1494" i="3"/>
  <c r="N1494" i="3" s="1"/>
  <c r="E1494" i="3"/>
  <c r="O1494" i="3" s="1"/>
  <c r="F1494" i="3"/>
  <c r="P1494" i="3" s="1"/>
  <c r="G1494" i="3"/>
  <c r="Q1494" i="3" s="1"/>
  <c r="H1494" i="3"/>
  <c r="R1494" i="3" s="1"/>
  <c r="I1494" i="3"/>
  <c r="S1494" i="3" s="1"/>
  <c r="C1495" i="3"/>
  <c r="M1495" i="3" s="1"/>
  <c r="D1495" i="3"/>
  <c r="N1495" i="3" s="1"/>
  <c r="E1495" i="3"/>
  <c r="O1495" i="3" s="1"/>
  <c r="F1495" i="3"/>
  <c r="P1495" i="3" s="1"/>
  <c r="G1495" i="3"/>
  <c r="Q1495" i="3" s="1"/>
  <c r="H1495" i="3"/>
  <c r="R1495" i="3" s="1"/>
  <c r="I1495" i="3"/>
  <c r="S1495" i="3" s="1"/>
  <c r="C1496" i="3"/>
  <c r="M1496" i="3" s="1"/>
  <c r="D1496" i="3"/>
  <c r="N1496" i="3" s="1"/>
  <c r="E1496" i="3"/>
  <c r="O1496" i="3" s="1"/>
  <c r="F1496" i="3"/>
  <c r="P1496" i="3" s="1"/>
  <c r="G1496" i="3"/>
  <c r="Q1496" i="3" s="1"/>
  <c r="H1496" i="3"/>
  <c r="R1496" i="3" s="1"/>
  <c r="I1496" i="3"/>
  <c r="S1496" i="3" s="1"/>
  <c r="C1497" i="3"/>
  <c r="M1497" i="3" s="1"/>
  <c r="D1497" i="3"/>
  <c r="N1497" i="3" s="1"/>
  <c r="E1497" i="3"/>
  <c r="O1497" i="3" s="1"/>
  <c r="F1497" i="3"/>
  <c r="P1497" i="3" s="1"/>
  <c r="G1497" i="3"/>
  <c r="Q1497" i="3" s="1"/>
  <c r="H1497" i="3"/>
  <c r="R1497" i="3" s="1"/>
  <c r="I1497" i="3"/>
  <c r="S1497" i="3" s="1"/>
  <c r="C1498" i="3"/>
  <c r="M1498" i="3" s="1"/>
  <c r="D1498" i="3"/>
  <c r="N1498" i="3" s="1"/>
  <c r="E1498" i="3"/>
  <c r="O1498" i="3" s="1"/>
  <c r="F1498" i="3"/>
  <c r="P1498" i="3" s="1"/>
  <c r="G1498" i="3"/>
  <c r="Q1498" i="3" s="1"/>
  <c r="H1498" i="3"/>
  <c r="R1498" i="3" s="1"/>
  <c r="I1498" i="3"/>
  <c r="S1498" i="3" s="1"/>
  <c r="C1499" i="3"/>
  <c r="M1499" i="3" s="1"/>
  <c r="D1499" i="3"/>
  <c r="E1499" i="3"/>
  <c r="O1499" i="3" s="1"/>
  <c r="F1499" i="3"/>
  <c r="P1499" i="3" s="1"/>
  <c r="G1499" i="3"/>
  <c r="Q1499" i="3" s="1"/>
  <c r="H1499" i="3"/>
  <c r="R1499" i="3" s="1"/>
  <c r="I1499" i="3"/>
  <c r="S1499" i="3" s="1"/>
  <c r="C1500" i="3"/>
  <c r="M1500" i="3" s="1"/>
  <c r="D1500" i="3"/>
  <c r="N1500" i="3" s="1"/>
  <c r="E1500" i="3"/>
  <c r="O1500" i="3" s="1"/>
  <c r="F1500" i="3"/>
  <c r="P1500" i="3" s="1"/>
  <c r="G1500" i="3"/>
  <c r="Q1500" i="3" s="1"/>
  <c r="H1500" i="3"/>
  <c r="R1500" i="3" s="1"/>
  <c r="I1500" i="3"/>
  <c r="S1500" i="3" s="1"/>
  <c r="C1501" i="3"/>
  <c r="M1501" i="3" s="1"/>
  <c r="D1501" i="3"/>
  <c r="N1501" i="3" s="1"/>
  <c r="E1501" i="3"/>
  <c r="O1501" i="3" s="1"/>
  <c r="F1501" i="3"/>
  <c r="P1501" i="3" s="1"/>
  <c r="G1501" i="3"/>
  <c r="H1501" i="3"/>
  <c r="R1501" i="3" s="1"/>
  <c r="I1501" i="3"/>
  <c r="S1501" i="3" s="1"/>
  <c r="C1502" i="3"/>
  <c r="M1502" i="3" s="1"/>
  <c r="D1502" i="3"/>
  <c r="N1502" i="3" s="1"/>
  <c r="E1502" i="3"/>
  <c r="O1502" i="3" s="1"/>
  <c r="F1502" i="3"/>
  <c r="P1502" i="3" s="1"/>
  <c r="G1502" i="3"/>
  <c r="Q1502" i="3" s="1"/>
  <c r="H1502" i="3"/>
  <c r="R1502" i="3" s="1"/>
  <c r="I1502" i="3"/>
  <c r="S1502" i="3" s="1"/>
  <c r="C1503" i="3"/>
  <c r="M1503" i="3" s="1"/>
  <c r="D1503" i="3"/>
  <c r="N1503" i="3" s="1"/>
  <c r="E1503" i="3"/>
  <c r="O1503" i="3" s="1"/>
  <c r="F1503" i="3"/>
  <c r="P1503" i="3" s="1"/>
  <c r="G1503" i="3"/>
  <c r="Q1503" i="3" s="1"/>
  <c r="H1503" i="3"/>
  <c r="R1503" i="3" s="1"/>
  <c r="I1503" i="3"/>
  <c r="S1503" i="3" s="1"/>
  <c r="C1504" i="3"/>
  <c r="M1504" i="3" s="1"/>
  <c r="D1504" i="3"/>
  <c r="N1504" i="3" s="1"/>
  <c r="E1504" i="3"/>
  <c r="O1504" i="3" s="1"/>
  <c r="F1504" i="3"/>
  <c r="P1504" i="3" s="1"/>
  <c r="G1504" i="3"/>
  <c r="Q1504" i="3" s="1"/>
  <c r="H1504" i="3"/>
  <c r="R1504" i="3" s="1"/>
  <c r="I1504" i="3"/>
  <c r="S1504" i="3" s="1"/>
  <c r="C1505" i="3"/>
  <c r="D1505" i="3"/>
  <c r="N1505" i="3" s="1"/>
  <c r="E1505" i="3"/>
  <c r="O1505" i="3" s="1"/>
  <c r="F1505" i="3"/>
  <c r="P1505" i="3" s="1"/>
  <c r="G1505" i="3"/>
  <c r="Q1505" i="3" s="1"/>
  <c r="H1505" i="3"/>
  <c r="R1505" i="3" s="1"/>
  <c r="I1505" i="3"/>
  <c r="S1505" i="3" s="1"/>
  <c r="C1506" i="3"/>
  <c r="M1506" i="3" s="1"/>
  <c r="D1506" i="3"/>
  <c r="N1506" i="3" s="1"/>
  <c r="E1506" i="3"/>
  <c r="O1506" i="3" s="1"/>
  <c r="F1506" i="3"/>
  <c r="P1506" i="3" s="1"/>
  <c r="G1506" i="3"/>
  <c r="Q1506" i="3" s="1"/>
  <c r="H1506" i="3"/>
  <c r="R1506" i="3" s="1"/>
  <c r="I1506" i="3"/>
  <c r="S1506" i="3" s="1"/>
  <c r="C1507" i="3"/>
  <c r="M1507" i="3" s="1"/>
  <c r="D1507" i="3"/>
  <c r="N1507" i="3" s="1"/>
  <c r="E1507" i="3"/>
  <c r="O1507" i="3" s="1"/>
  <c r="F1507" i="3"/>
  <c r="P1507" i="3" s="1"/>
  <c r="G1507" i="3"/>
  <c r="Q1507" i="3" s="1"/>
  <c r="H1507" i="3"/>
  <c r="R1507" i="3" s="1"/>
  <c r="I1507" i="3"/>
  <c r="S1507" i="3" s="1"/>
  <c r="C1508" i="3"/>
  <c r="M1508" i="3" s="1"/>
  <c r="D1508" i="3"/>
  <c r="N1508" i="3" s="1"/>
  <c r="E1508" i="3"/>
  <c r="O1508" i="3" s="1"/>
  <c r="F1508" i="3"/>
  <c r="P1508" i="3" s="1"/>
  <c r="G1508" i="3"/>
  <c r="Q1508" i="3" s="1"/>
  <c r="H1508" i="3"/>
  <c r="R1508" i="3" s="1"/>
  <c r="I1508" i="3"/>
  <c r="S1508" i="3" s="1"/>
  <c r="C1509" i="3"/>
  <c r="M1509" i="3" s="1"/>
  <c r="D1509" i="3"/>
  <c r="N1509" i="3" s="1"/>
  <c r="E1509" i="3"/>
  <c r="O1509" i="3" s="1"/>
  <c r="F1509" i="3"/>
  <c r="P1509" i="3" s="1"/>
  <c r="G1509" i="3"/>
  <c r="Q1509" i="3" s="1"/>
  <c r="H1509" i="3"/>
  <c r="R1509" i="3" s="1"/>
  <c r="I1509" i="3"/>
  <c r="S1509" i="3" s="1"/>
  <c r="C1510" i="3"/>
  <c r="M1510" i="3" s="1"/>
  <c r="D1510" i="3"/>
  <c r="E1510" i="3"/>
  <c r="O1510" i="3" s="1"/>
  <c r="F1510" i="3"/>
  <c r="P1510" i="3" s="1"/>
  <c r="G1510" i="3"/>
  <c r="Q1510" i="3" s="1"/>
  <c r="H1510" i="3"/>
  <c r="R1510" i="3" s="1"/>
  <c r="I1510" i="3"/>
  <c r="S1510" i="3" s="1"/>
  <c r="C1511" i="3"/>
  <c r="M1511" i="3" s="1"/>
  <c r="D1511" i="3"/>
  <c r="N1511" i="3" s="1"/>
  <c r="E1511" i="3"/>
  <c r="O1511" i="3" s="1"/>
  <c r="F1511" i="3"/>
  <c r="P1511" i="3" s="1"/>
  <c r="G1511" i="3"/>
  <c r="Q1511" i="3" s="1"/>
  <c r="H1511" i="3"/>
  <c r="R1511" i="3" s="1"/>
  <c r="I1511" i="3"/>
  <c r="S1511" i="3" s="1"/>
  <c r="C1512" i="3"/>
  <c r="D1512" i="3"/>
  <c r="N1512" i="3" s="1"/>
  <c r="E1512" i="3"/>
  <c r="O1512" i="3" s="1"/>
  <c r="F1512" i="3"/>
  <c r="P1512" i="3" s="1"/>
  <c r="G1512" i="3"/>
  <c r="Q1512" i="3" s="1"/>
  <c r="H1512" i="3"/>
  <c r="R1512" i="3" s="1"/>
  <c r="I1512" i="3"/>
  <c r="S1512" i="3" s="1"/>
  <c r="C1513" i="3"/>
  <c r="M1513" i="3" s="1"/>
  <c r="D1513" i="3"/>
  <c r="N1513" i="3" s="1"/>
  <c r="E1513" i="3"/>
  <c r="O1513" i="3" s="1"/>
  <c r="F1513" i="3"/>
  <c r="P1513" i="3" s="1"/>
  <c r="G1513" i="3"/>
  <c r="Q1513" i="3" s="1"/>
  <c r="H1513" i="3"/>
  <c r="R1513" i="3" s="1"/>
  <c r="I1513" i="3"/>
  <c r="S1513" i="3" s="1"/>
  <c r="C1514" i="3"/>
  <c r="M1514" i="3" s="1"/>
  <c r="D1514" i="3"/>
  <c r="N1514" i="3" s="1"/>
  <c r="E1514" i="3"/>
  <c r="O1514" i="3" s="1"/>
  <c r="F1514" i="3"/>
  <c r="P1514" i="3" s="1"/>
  <c r="G1514" i="3"/>
  <c r="Q1514" i="3" s="1"/>
  <c r="H1514" i="3"/>
  <c r="R1514" i="3" s="1"/>
  <c r="I1514" i="3"/>
  <c r="S1514" i="3" s="1"/>
  <c r="C1515" i="3"/>
  <c r="M1515" i="3" s="1"/>
  <c r="D1515" i="3"/>
  <c r="N1515" i="3" s="1"/>
  <c r="E1515" i="3"/>
  <c r="F1515" i="3"/>
  <c r="P1515" i="3" s="1"/>
  <c r="G1515" i="3"/>
  <c r="Q1515" i="3" s="1"/>
  <c r="H1515" i="3"/>
  <c r="R1515" i="3" s="1"/>
  <c r="I1515" i="3"/>
  <c r="S1515" i="3" s="1"/>
  <c r="C1516" i="3"/>
  <c r="M1516" i="3" s="1"/>
  <c r="D1516" i="3"/>
  <c r="N1516" i="3" s="1"/>
  <c r="E1516" i="3"/>
  <c r="O1516" i="3" s="1"/>
  <c r="F1516" i="3"/>
  <c r="P1516" i="3" s="1"/>
  <c r="G1516" i="3"/>
  <c r="Q1516" i="3" s="1"/>
  <c r="H1516" i="3"/>
  <c r="R1516" i="3" s="1"/>
  <c r="I1516" i="3"/>
  <c r="S1516" i="3" s="1"/>
  <c r="C1517" i="3"/>
  <c r="M1517" i="3" s="1"/>
  <c r="D1517" i="3"/>
  <c r="N1517" i="3" s="1"/>
  <c r="E1517" i="3"/>
  <c r="O1517" i="3" s="1"/>
  <c r="F1517" i="3"/>
  <c r="P1517" i="3" s="1"/>
  <c r="G1517" i="3"/>
  <c r="Q1517" i="3" s="1"/>
  <c r="H1517" i="3"/>
  <c r="R1517" i="3" s="1"/>
  <c r="I1517" i="3"/>
  <c r="S1517" i="3" s="1"/>
  <c r="C1518" i="3"/>
  <c r="M1518" i="3" s="1"/>
  <c r="D1518" i="3"/>
  <c r="N1518" i="3" s="1"/>
  <c r="E1518" i="3"/>
  <c r="O1518" i="3" s="1"/>
  <c r="F1518" i="3"/>
  <c r="P1518" i="3" s="1"/>
  <c r="G1518" i="3"/>
  <c r="Q1518" i="3" s="1"/>
  <c r="H1518" i="3"/>
  <c r="R1518" i="3" s="1"/>
  <c r="I1518" i="3"/>
  <c r="S1518" i="3" s="1"/>
  <c r="C1519" i="3"/>
  <c r="M1519" i="3" s="1"/>
  <c r="D1519" i="3"/>
  <c r="N1519" i="3" s="1"/>
  <c r="E1519" i="3"/>
  <c r="O1519" i="3" s="1"/>
  <c r="F1519" i="3"/>
  <c r="P1519" i="3" s="1"/>
  <c r="G1519" i="3"/>
  <c r="Q1519" i="3" s="1"/>
  <c r="H1519" i="3"/>
  <c r="R1519" i="3" s="1"/>
  <c r="I1519" i="3"/>
  <c r="S1519" i="3" s="1"/>
  <c r="C1520" i="3"/>
  <c r="M1520" i="3" s="1"/>
  <c r="D1520" i="3"/>
  <c r="N1520" i="3" s="1"/>
  <c r="E1520" i="3"/>
  <c r="O1520" i="3" s="1"/>
  <c r="F1520" i="3"/>
  <c r="P1520" i="3" s="1"/>
  <c r="G1520" i="3"/>
  <c r="Q1520" i="3" s="1"/>
  <c r="H1520" i="3"/>
  <c r="R1520" i="3" s="1"/>
  <c r="I1520" i="3"/>
  <c r="S1520" i="3" s="1"/>
  <c r="C1521" i="3"/>
  <c r="M1521" i="3" s="1"/>
  <c r="D1521" i="3"/>
  <c r="N1521" i="3" s="1"/>
  <c r="E1521" i="3"/>
  <c r="O1521" i="3" s="1"/>
  <c r="F1521" i="3"/>
  <c r="P1521" i="3" s="1"/>
  <c r="G1521" i="3"/>
  <c r="Q1521" i="3" s="1"/>
  <c r="H1521" i="3"/>
  <c r="R1521" i="3" s="1"/>
  <c r="I1521" i="3"/>
  <c r="S1521" i="3" s="1"/>
  <c r="C1522" i="3"/>
  <c r="M1522" i="3" s="1"/>
  <c r="D1522" i="3"/>
  <c r="N1522" i="3" s="1"/>
  <c r="E1522" i="3"/>
  <c r="O1522" i="3" s="1"/>
  <c r="F1522" i="3"/>
  <c r="P1522" i="3" s="1"/>
  <c r="G1522" i="3"/>
  <c r="Q1522" i="3" s="1"/>
  <c r="H1522" i="3"/>
  <c r="R1522" i="3" s="1"/>
  <c r="I1522" i="3"/>
  <c r="S1522" i="3" s="1"/>
  <c r="C1523" i="3"/>
  <c r="M1523" i="3" s="1"/>
  <c r="D1523" i="3"/>
  <c r="N1523" i="3" s="1"/>
  <c r="E1523" i="3"/>
  <c r="O1523" i="3" s="1"/>
  <c r="F1523" i="3"/>
  <c r="P1523" i="3" s="1"/>
  <c r="G1523" i="3"/>
  <c r="Q1523" i="3" s="1"/>
  <c r="H1523" i="3"/>
  <c r="R1523" i="3" s="1"/>
  <c r="I1523" i="3"/>
  <c r="S1523" i="3" s="1"/>
  <c r="C1524" i="3"/>
  <c r="M1524" i="3" s="1"/>
  <c r="D1524" i="3"/>
  <c r="N1524" i="3" s="1"/>
  <c r="E1524" i="3"/>
  <c r="O1524" i="3" s="1"/>
  <c r="F1524" i="3"/>
  <c r="P1524" i="3" s="1"/>
  <c r="G1524" i="3"/>
  <c r="Q1524" i="3" s="1"/>
  <c r="H1524" i="3"/>
  <c r="R1524" i="3" s="1"/>
  <c r="I1524" i="3"/>
  <c r="S1524" i="3" s="1"/>
  <c r="C1525" i="3"/>
  <c r="M1525" i="3" s="1"/>
  <c r="D1525" i="3"/>
  <c r="N1525" i="3" s="1"/>
  <c r="E1525" i="3"/>
  <c r="O1525" i="3" s="1"/>
  <c r="F1525" i="3"/>
  <c r="P1525" i="3" s="1"/>
  <c r="G1525" i="3"/>
  <c r="Q1525" i="3" s="1"/>
  <c r="H1525" i="3"/>
  <c r="R1525" i="3" s="1"/>
  <c r="I1525" i="3"/>
  <c r="S1525" i="3" s="1"/>
  <c r="C1526" i="3"/>
  <c r="M1526" i="3" s="1"/>
  <c r="D1526" i="3"/>
  <c r="N1526" i="3" s="1"/>
  <c r="E1526" i="3"/>
  <c r="O1526" i="3" s="1"/>
  <c r="F1526" i="3"/>
  <c r="P1526" i="3" s="1"/>
  <c r="G1526" i="3"/>
  <c r="Q1526" i="3" s="1"/>
  <c r="H1526" i="3"/>
  <c r="R1526" i="3" s="1"/>
  <c r="I1526" i="3"/>
  <c r="S1526" i="3" s="1"/>
  <c r="C1527" i="3"/>
  <c r="M1527" i="3" s="1"/>
  <c r="D1527" i="3"/>
  <c r="N1527" i="3" s="1"/>
  <c r="E1527" i="3"/>
  <c r="O1527" i="3" s="1"/>
  <c r="F1527" i="3"/>
  <c r="P1527" i="3" s="1"/>
  <c r="G1527" i="3"/>
  <c r="Q1527" i="3" s="1"/>
  <c r="H1527" i="3"/>
  <c r="R1527" i="3" s="1"/>
  <c r="I1527" i="3"/>
  <c r="S1527" i="3" s="1"/>
  <c r="C1528" i="3"/>
  <c r="M1528" i="3" s="1"/>
  <c r="D1528" i="3"/>
  <c r="N1528" i="3" s="1"/>
  <c r="E1528" i="3"/>
  <c r="O1528" i="3" s="1"/>
  <c r="F1528" i="3"/>
  <c r="P1528" i="3" s="1"/>
  <c r="G1528" i="3"/>
  <c r="Q1528" i="3" s="1"/>
  <c r="H1528" i="3"/>
  <c r="R1528" i="3" s="1"/>
  <c r="I1528" i="3"/>
  <c r="S1528" i="3" s="1"/>
  <c r="C1529" i="3"/>
  <c r="M1529" i="3" s="1"/>
  <c r="D1529" i="3"/>
  <c r="N1529" i="3" s="1"/>
  <c r="E1529" i="3"/>
  <c r="O1529" i="3" s="1"/>
  <c r="F1529" i="3"/>
  <c r="P1529" i="3" s="1"/>
  <c r="G1529" i="3"/>
  <c r="Q1529" i="3" s="1"/>
  <c r="H1529" i="3"/>
  <c r="R1529" i="3" s="1"/>
  <c r="I1529" i="3"/>
  <c r="S1529" i="3" s="1"/>
  <c r="C1530" i="3"/>
  <c r="M1530" i="3" s="1"/>
  <c r="D1530" i="3"/>
  <c r="N1530" i="3" s="1"/>
  <c r="E1530" i="3"/>
  <c r="O1530" i="3" s="1"/>
  <c r="F1530" i="3"/>
  <c r="P1530" i="3" s="1"/>
  <c r="G1530" i="3"/>
  <c r="Q1530" i="3" s="1"/>
  <c r="H1530" i="3"/>
  <c r="I1530" i="3"/>
  <c r="S1530" i="3" s="1"/>
  <c r="C1531" i="3"/>
  <c r="M1531" i="3" s="1"/>
  <c r="D1531" i="3"/>
  <c r="N1531" i="3" s="1"/>
  <c r="E1531" i="3"/>
  <c r="O1531" i="3" s="1"/>
  <c r="F1531" i="3"/>
  <c r="P1531" i="3" s="1"/>
  <c r="G1531" i="3"/>
  <c r="Q1531" i="3" s="1"/>
  <c r="H1531" i="3"/>
  <c r="R1531" i="3" s="1"/>
  <c r="I1531" i="3"/>
  <c r="S1531" i="3" s="1"/>
  <c r="C1532" i="3"/>
  <c r="M1532" i="3" s="1"/>
  <c r="D1532" i="3"/>
  <c r="N1532" i="3" s="1"/>
  <c r="E1532" i="3"/>
  <c r="O1532" i="3" s="1"/>
  <c r="F1532" i="3"/>
  <c r="G1532" i="3"/>
  <c r="Q1532" i="3" s="1"/>
  <c r="H1532" i="3"/>
  <c r="R1532" i="3" s="1"/>
  <c r="I1532" i="3"/>
  <c r="S1532" i="3" s="1"/>
  <c r="C1533" i="3"/>
  <c r="M1533" i="3" s="1"/>
  <c r="D1533" i="3"/>
  <c r="N1533" i="3" s="1"/>
  <c r="E1533" i="3"/>
  <c r="O1533" i="3" s="1"/>
  <c r="F1533" i="3"/>
  <c r="P1533" i="3" s="1"/>
  <c r="G1533" i="3"/>
  <c r="Q1533" i="3" s="1"/>
  <c r="H1533" i="3"/>
  <c r="R1533" i="3" s="1"/>
  <c r="I1533" i="3"/>
  <c r="S1533" i="3" s="1"/>
  <c r="C1534" i="3"/>
  <c r="M1534" i="3" s="1"/>
  <c r="D1534" i="3"/>
  <c r="N1534" i="3" s="1"/>
  <c r="E1534" i="3"/>
  <c r="O1534" i="3" s="1"/>
  <c r="F1534" i="3"/>
  <c r="P1534" i="3" s="1"/>
  <c r="G1534" i="3"/>
  <c r="Q1534" i="3" s="1"/>
  <c r="H1534" i="3"/>
  <c r="R1534" i="3" s="1"/>
  <c r="I1534" i="3"/>
  <c r="S1534" i="3" s="1"/>
  <c r="C1535" i="3"/>
  <c r="M1535" i="3" s="1"/>
  <c r="D1535" i="3"/>
  <c r="E1535" i="3"/>
  <c r="O1535" i="3" s="1"/>
  <c r="F1535" i="3"/>
  <c r="P1535" i="3" s="1"/>
  <c r="G1535" i="3"/>
  <c r="Q1535" i="3" s="1"/>
  <c r="H1535" i="3"/>
  <c r="R1535" i="3" s="1"/>
  <c r="I1535" i="3"/>
  <c r="S1535" i="3" s="1"/>
  <c r="C1536" i="3"/>
  <c r="D1536" i="3"/>
  <c r="N1536" i="3" s="1"/>
  <c r="E1536" i="3"/>
  <c r="O1536" i="3" s="1"/>
  <c r="F1536" i="3"/>
  <c r="P1536" i="3" s="1"/>
  <c r="G1536" i="3"/>
  <c r="Q1536" i="3" s="1"/>
  <c r="H1536" i="3"/>
  <c r="R1536" i="3" s="1"/>
  <c r="I1536" i="3"/>
  <c r="S1536" i="3" s="1"/>
  <c r="C1537" i="3"/>
  <c r="M1537" i="3" s="1"/>
  <c r="D1537" i="3"/>
  <c r="N1537" i="3" s="1"/>
  <c r="E1537" i="3"/>
  <c r="O1537" i="3" s="1"/>
  <c r="F1537" i="3"/>
  <c r="P1537" i="3" s="1"/>
  <c r="G1537" i="3"/>
  <c r="Q1537" i="3" s="1"/>
  <c r="H1537" i="3"/>
  <c r="R1537" i="3" s="1"/>
  <c r="I1537" i="3"/>
  <c r="S1537" i="3" s="1"/>
  <c r="C1538" i="3"/>
  <c r="M1538" i="3" s="1"/>
  <c r="D1538" i="3"/>
  <c r="N1538" i="3" s="1"/>
  <c r="E1538" i="3"/>
  <c r="O1538" i="3" s="1"/>
  <c r="F1538" i="3"/>
  <c r="P1538" i="3" s="1"/>
  <c r="G1538" i="3"/>
  <c r="Q1538" i="3" s="1"/>
  <c r="H1538" i="3"/>
  <c r="R1538" i="3" s="1"/>
  <c r="I1538" i="3"/>
  <c r="S1538" i="3" s="1"/>
  <c r="C1539" i="3"/>
  <c r="M1539" i="3" s="1"/>
  <c r="D1539" i="3"/>
  <c r="N1539" i="3" s="1"/>
  <c r="E1539" i="3"/>
  <c r="O1539" i="3" s="1"/>
  <c r="F1539" i="3"/>
  <c r="P1539" i="3" s="1"/>
  <c r="G1539" i="3"/>
  <c r="Q1539" i="3" s="1"/>
  <c r="H1539" i="3"/>
  <c r="R1539" i="3" s="1"/>
  <c r="I1539" i="3"/>
  <c r="S1539" i="3" s="1"/>
  <c r="C1540" i="3"/>
  <c r="M1540" i="3" s="1"/>
  <c r="D1540" i="3"/>
  <c r="N1540" i="3" s="1"/>
  <c r="E1540" i="3"/>
  <c r="O1540" i="3" s="1"/>
  <c r="F1540" i="3"/>
  <c r="P1540" i="3" s="1"/>
  <c r="G1540" i="3"/>
  <c r="Q1540" i="3" s="1"/>
  <c r="H1540" i="3"/>
  <c r="R1540" i="3" s="1"/>
  <c r="I1540" i="3"/>
  <c r="S1540" i="3" s="1"/>
  <c r="C1541" i="3"/>
  <c r="D1541" i="3"/>
  <c r="N1541" i="3" s="1"/>
  <c r="E1541" i="3"/>
  <c r="O1541" i="3" s="1"/>
  <c r="F1541" i="3"/>
  <c r="P1541" i="3" s="1"/>
  <c r="G1541" i="3"/>
  <c r="Q1541" i="3" s="1"/>
  <c r="H1541" i="3"/>
  <c r="R1541" i="3" s="1"/>
  <c r="I1541" i="3"/>
  <c r="S1541" i="3" s="1"/>
  <c r="C1542" i="3"/>
  <c r="M1542" i="3" s="1"/>
  <c r="D1542" i="3"/>
  <c r="N1542" i="3" s="1"/>
  <c r="E1542" i="3"/>
  <c r="O1542" i="3" s="1"/>
  <c r="F1542" i="3"/>
  <c r="P1542" i="3" s="1"/>
  <c r="G1542" i="3"/>
  <c r="Q1542" i="3" s="1"/>
  <c r="H1542" i="3"/>
  <c r="R1542" i="3" s="1"/>
  <c r="I1542" i="3"/>
  <c r="S1542" i="3" s="1"/>
  <c r="C1543" i="3"/>
  <c r="M1543" i="3" s="1"/>
  <c r="D1543" i="3"/>
  <c r="N1543" i="3" s="1"/>
  <c r="E1543" i="3"/>
  <c r="O1543" i="3" s="1"/>
  <c r="F1543" i="3"/>
  <c r="P1543" i="3" s="1"/>
  <c r="G1543" i="3"/>
  <c r="Q1543" i="3" s="1"/>
  <c r="H1543" i="3"/>
  <c r="R1543" i="3" s="1"/>
  <c r="I1543" i="3"/>
  <c r="S1543" i="3" s="1"/>
  <c r="C1544" i="3"/>
  <c r="M1544" i="3" s="1"/>
  <c r="D1544" i="3"/>
  <c r="N1544" i="3" s="1"/>
  <c r="E1544" i="3"/>
  <c r="O1544" i="3" s="1"/>
  <c r="F1544" i="3"/>
  <c r="P1544" i="3" s="1"/>
  <c r="G1544" i="3"/>
  <c r="Q1544" i="3" s="1"/>
  <c r="H1544" i="3"/>
  <c r="R1544" i="3" s="1"/>
  <c r="I1544" i="3"/>
  <c r="S1544" i="3" s="1"/>
  <c r="C1545" i="3"/>
  <c r="M1545" i="3" s="1"/>
  <c r="D1545" i="3"/>
  <c r="N1545" i="3" s="1"/>
  <c r="E1545" i="3"/>
  <c r="O1545" i="3" s="1"/>
  <c r="F1545" i="3"/>
  <c r="P1545" i="3" s="1"/>
  <c r="G1545" i="3"/>
  <c r="Q1545" i="3" s="1"/>
  <c r="H1545" i="3"/>
  <c r="R1545" i="3" s="1"/>
  <c r="I1545" i="3"/>
  <c r="S1545" i="3" s="1"/>
  <c r="C1546" i="3"/>
  <c r="M1546" i="3" s="1"/>
  <c r="D1546" i="3"/>
  <c r="N1546" i="3" s="1"/>
  <c r="E1546" i="3"/>
  <c r="O1546" i="3" s="1"/>
  <c r="F1546" i="3"/>
  <c r="P1546" i="3" s="1"/>
  <c r="G1546" i="3"/>
  <c r="Q1546" i="3" s="1"/>
  <c r="H1546" i="3"/>
  <c r="R1546" i="3" s="1"/>
  <c r="I1546" i="3"/>
  <c r="S1546" i="3" s="1"/>
  <c r="C1547" i="3"/>
  <c r="M1547" i="3" s="1"/>
  <c r="D1547" i="3"/>
  <c r="N1547" i="3" s="1"/>
  <c r="E1547" i="3"/>
  <c r="O1547" i="3" s="1"/>
  <c r="F1547" i="3"/>
  <c r="P1547" i="3" s="1"/>
  <c r="G1547" i="3"/>
  <c r="Q1547" i="3" s="1"/>
  <c r="H1547" i="3"/>
  <c r="R1547" i="3" s="1"/>
  <c r="I1547" i="3"/>
  <c r="S1547" i="3" s="1"/>
  <c r="C1548" i="3"/>
  <c r="M1548" i="3" s="1"/>
  <c r="D1548" i="3"/>
  <c r="N1548" i="3" s="1"/>
  <c r="E1548" i="3"/>
  <c r="O1548" i="3" s="1"/>
  <c r="F1548" i="3"/>
  <c r="P1548" i="3" s="1"/>
  <c r="G1548" i="3"/>
  <c r="Q1548" i="3" s="1"/>
  <c r="H1548" i="3"/>
  <c r="R1548" i="3" s="1"/>
  <c r="I1548" i="3"/>
  <c r="S1548" i="3" s="1"/>
  <c r="C1549" i="3"/>
  <c r="M1549" i="3" s="1"/>
  <c r="D1549" i="3"/>
  <c r="N1549" i="3" s="1"/>
  <c r="E1549" i="3"/>
  <c r="O1549" i="3" s="1"/>
  <c r="F1549" i="3"/>
  <c r="P1549" i="3" s="1"/>
  <c r="G1549" i="3"/>
  <c r="Q1549" i="3" s="1"/>
  <c r="H1549" i="3"/>
  <c r="R1549" i="3" s="1"/>
  <c r="I1549" i="3"/>
  <c r="S1549" i="3" s="1"/>
  <c r="C1550" i="3"/>
  <c r="M1550" i="3" s="1"/>
  <c r="D1550" i="3"/>
  <c r="N1550" i="3" s="1"/>
  <c r="E1550" i="3"/>
  <c r="O1550" i="3" s="1"/>
  <c r="F1550" i="3"/>
  <c r="P1550" i="3" s="1"/>
  <c r="G1550" i="3"/>
  <c r="Q1550" i="3" s="1"/>
  <c r="H1550" i="3"/>
  <c r="R1550" i="3" s="1"/>
  <c r="I1550" i="3"/>
  <c r="S1550" i="3" s="1"/>
  <c r="C1551" i="3"/>
  <c r="M1551" i="3" s="1"/>
  <c r="D1551" i="3"/>
  <c r="N1551" i="3" s="1"/>
  <c r="E1551" i="3"/>
  <c r="O1551" i="3" s="1"/>
  <c r="F1551" i="3"/>
  <c r="P1551" i="3" s="1"/>
  <c r="G1551" i="3"/>
  <c r="Q1551" i="3" s="1"/>
  <c r="H1551" i="3"/>
  <c r="R1551" i="3" s="1"/>
  <c r="I1551" i="3"/>
  <c r="S1551" i="3" s="1"/>
  <c r="C1552" i="3"/>
  <c r="M1552" i="3" s="1"/>
  <c r="D1552" i="3"/>
  <c r="N1552" i="3" s="1"/>
  <c r="E1552" i="3"/>
  <c r="O1552" i="3" s="1"/>
  <c r="F1552" i="3"/>
  <c r="P1552" i="3" s="1"/>
  <c r="G1552" i="3"/>
  <c r="Q1552" i="3" s="1"/>
  <c r="H1552" i="3"/>
  <c r="R1552" i="3" s="1"/>
  <c r="I1552" i="3"/>
  <c r="S1552" i="3" s="1"/>
  <c r="C1553" i="3"/>
  <c r="M1553" i="3" s="1"/>
  <c r="D1553" i="3"/>
  <c r="N1553" i="3" s="1"/>
  <c r="E1553" i="3"/>
  <c r="O1553" i="3" s="1"/>
  <c r="F1553" i="3"/>
  <c r="P1553" i="3" s="1"/>
  <c r="G1553" i="3"/>
  <c r="Q1553" i="3" s="1"/>
  <c r="H1553" i="3"/>
  <c r="R1553" i="3" s="1"/>
  <c r="I1553" i="3"/>
  <c r="S1553" i="3" s="1"/>
  <c r="C1554" i="3"/>
  <c r="M1554" i="3" s="1"/>
  <c r="D1554" i="3"/>
  <c r="N1554" i="3" s="1"/>
  <c r="E1554" i="3"/>
  <c r="O1554" i="3" s="1"/>
  <c r="F1554" i="3"/>
  <c r="P1554" i="3" s="1"/>
  <c r="G1554" i="3"/>
  <c r="Q1554" i="3" s="1"/>
  <c r="H1554" i="3"/>
  <c r="R1554" i="3" s="1"/>
  <c r="I1554" i="3"/>
  <c r="S1554" i="3" s="1"/>
  <c r="C1555" i="3"/>
  <c r="M1555" i="3" s="1"/>
  <c r="D1555" i="3"/>
  <c r="N1555" i="3" s="1"/>
  <c r="E1555" i="3"/>
  <c r="O1555" i="3" s="1"/>
  <c r="F1555" i="3"/>
  <c r="P1555" i="3" s="1"/>
  <c r="G1555" i="3"/>
  <c r="Q1555" i="3" s="1"/>
  <c r="H1555" i="3"/>
  <c r="R1555" i="3" s="1"/>
  <c r="I1555" i="3"/>
  <c r="S1555" i="3" s="1"/>
  <c r="C1556" i="3"/>
  <c r="M1556" i="3" s="1"/>
  <c r="D1556" i="3"/>
  <c r="N1556" i="3" s="1"/>
  <c r="E1556" i="3"/>
  <c r="O1556" i="3" s="1"/>
  <c r="F1556" i="3"/>
  <c r="G1556" i="3"/>
  <c r="Q1556" i="3" s="1"/>
  <c r="H1556" i="3"/>
  <c r="R1556" i="3" s="1"/>
  <c r="I1556" i="3"/>
  <c r="S1556" i="3" s="1"/>
  <c r="C1557" i="3"/>
  <c r="M1557" i="3" s="1"/>
  <c r="D1557" i="3"/>
  <c r="N1557" i="3" s="1"/>
  <c r="E1557" i="3"/>
  <c r="O1557" i="3" s="1"/>
  <c r="F1557" i="3"/>
  <c r="P1557" i="3" s="1"/>
  <c r="G1557" i="3"/>
  <c r="Q1557" i="3" s="1"/>
  <c r="H1557" i="3"/>
  <c r="R1557" i="3" s="1"/>
  <c r="I1557" i="3"/>
  <c r="S1557" i="3" s="1"/>
  <c r="C1558" i="3"/>
  <c r="M1558" i="3" s="1"/>
  <c r="D1558" i="3"/>
  <c r="N1558" i="3" s="1"/>
  <c r="E1558" i="3"/>
  <c r="O1558" i="3" s="1"/>
  <c r="F1558" i="3"/>
  <c r="P1558" i="3" s="1"/>
  <c r="G1558" i="3"/>
  <c r="Q1558" i="3" s="1"/>
  <c r="H1558" i="3"/>
  <c r="R1558" i="3" s="1"/>
  <c r="I1558" i="3"/>
  <c r="S1558" i="3" s="1"/>
  <c r="C1559" i="3"/>
  <c r="M1559" i="3" s="1"/>
  <c r="D1559" i="3"/>
  <c r="N1559" i="3" s="1"/>
  <c r="E1559" i="3"/>
  <c r="O1559" i="3" s="1"/>
  <c r="F1559" i="3"/>
  <c r="P1559" i="3" s="1"/>
  <c r="G1559" i="3"/>
  <c r="Q1559" i="3" s="1"/>
  <c r="H1559" i="3"/>
  <c r="R1559" i="3" s="1"/>
  <c r="I1559" i="3"/>
  <c r="S1559" i="3" s="1"/>
  <c r="C1560" i="3"/>
  <c r="M1560" i="3" s="1"/>
  <c r="D1560" i="3"/>
  <c r="N1560" i="3" s="1"/>
  <c r="E1560" i="3"/>
  <c r="O1560" i="3" s="1"/>
  <c r="F1560" i="3"/>
  <c r="P1560" i="3" s="1"/>
  <c r="G1560" i="3"/>
  <c r="Q1560" i="3" s="1"/>
  <c r="H1560" i="3"/>
  <c r="R1560" i="3" s="1"/>
  <c r="I1560" i="3"/>
  <c r="S1560" i="3" s="1"/>
  <c r="C1561" i="3"/>
  <c r="M1561" i="3" s="1"/>
  <c r="D1561" i="3"/>
  <c r="N1561" i="3" s="1"/>
  <c r="E1561" i="3"/>
  <c r="O1561" i="3" s="1"/>
  <c r="F1561" i="3"/>
  <c r="P1561" i="3" s="1"/>
  <c r="G1561" i="3"/>
  <c r="Q1561" i="3" s="1"/>
  <c r="H1561" i="3"/>
  <c r="R1561" i="3" s="1"/>
  <c r="I1561" i="3"/>
  <c r="S1561" i="3" s="1"/>
  <c r="C1562" i="3"/>
  <c r="M1562" i="3" s="1"/>
  <c r="D1562" i="3"/>
  <c r="N1562" i="3" s="1"/>
  <c r="E1562" i="3"/>
  <c r="O1562" i="3" s="1"/>
  <c r="F1562" i="3"/>
  <c r="P1562" i="3" s="1"/>
  <c r="G1562" i="3"/>
  <c r="Q1562" i="3" s="1"/>
  <c r="H1562" i="3"/>
  <c r="R1562" i="3" s="1"/>
  <c r="I1562" i="3"/>
  <c r="S1562" i="3" s="1"/>
  <c r="C1563" i="3"/>
  <c r="M1563" i="3" s="1"/>
  <c r="D1563" i="3"/>
  <c r="N1563" i="3" s="1"/>
  <c r="E1563" i="3"/>
  <c r="O1563" i="3" s="1"/>
  <c r="F1563" i="3"/>
  <c r="P1563" i="3" s="1"/>
  <c r="G1563" i="3"/>
  <c r="Q1563" i="3" s="1"/>
  <c r="H1563" i="3"/>
  <c r="R1563" i="3" s="1"/>
  <c r="I1563" i="3"/>
  <c r="S1563" i="3" s="1"/>
  <c r="C1564" i="3"/>
  <c r="M1564" i="3" s="1"/>
  <c r="D1564" i="3"/>
  <c r="N1564" i="3" s="1"/>
  <c r="E1564" i="3"/>
  <c r="O1564" i="3" s="1"/>
  <c r="F1564" i="3"/>
  <c r="P1564" i="3" s="1"/>
  <c r="G1564" i="3"/>
  <c r="Q1564" i="3" s="1"/>
  <c r="H1564" i="3"/>
  <c r="R1564" i="3" s="1"/>
  <c r="I1564" i="3"/>
  <c r="S1564" i="3" s="1"/>
  <c r="C1565" i="3"/>
  <c r="M1565" i="3" s="1"/>
  <c r="D1565" i="3"/>
  <c r="N1565" i="3" s="1"/>
  <c r="E1565" i="3"/>
  <c r="O1565" i="3" s="1"/>
  <c r="F1565" i="3"/>
  <c r="P1565" i="3" s="1"/>
  <c r="G1565" i="3"/>
  <c r="Q1565" i="3" s="1"/>
  <c r="H1565" i="3"/>
  <c r="R1565" i="3" s="1"/>
  <c r="I1565" i="3"/>
  <c r="S1565" i="3" s="1"/>
  <c r="C1566" i="3"/>
  <c r="M1566" i="3" s="1"/>
  <c r="D1566" i="3"/>
  <c r="N1566" i="3" s="1"/>
  <c r="E1566" i="3"/>
  <c r="O1566" i="3" s="1"/>
  <c r="F1566" i="3"/>
  <c r="P1566" i="3" s="1"/>
  <c r="G1566" i="3"/>
  <c r="Q1566" i="3" s="1"/>
  <c r="H1566" i="3"/>
  <c r="R1566" i="3" s="1"/>
  <c r="I1566" i="3"/>
  <c r="S1566" i="3" s="1"/>
  <c r="C1567" i="3"/>
  <c r="M1567" i="3" s="1"/>
  <c r="D1567" i="3"/>
  <c r="N1567" i="3" s="1"/>
  <c r="E1567" i="3"/>
  <c r="O1567" i="3" s="1"/>
  <c r="F1567" i="3"/>
  <c r="P1567" i="3" s="1"/>
  <c r="G1567" i="3"/>
  <c r="Q1567" i="3" s="1"/>
  <c r="H1567" i="3"/>
  <c r="R1567" i="3" s="1"/>
  <c r="I1567" i="3"/>
  <c r="S1567" i="3" s="1"/>
  <c r="C1568" i="3"/>
  <c r="M1568" i="3" s="1"/>
  <c r="D1568" i="3"/>
  <c r="N1568" i="3" s="1"/>
  <c r="E1568" i="3"/>
  <c r="O1568" i="3" s="1"/>
  <c r="F1568" i="3"/>
  <c r="P1568" i="3" s="1"/>
  <c r="G1568" i="3"/>
  <c r="Q1568" i="3" s="1"/>
  <c r="H1568" i="3"/>
  <c r="R1568" i="3" s="1"/>
  <c r="I1568" i="3"/>
  <c r="S1568" i="3" s="1"/>
  <c r="C1569" i="3"/>
  <c r="M1569" i="3" s="1"/>
  <c r="D1569" i="3"/>
  <c r="N1569" i="3" s="1"/>
  <c r="E1569" i="3"/>
  <c r="O1569" i="3" s="1"/>
  <c r="F1569" i="3"/>
  <c r="P1569" i="3" s="1"/>
  <c r="G1569" i="3"/>
  <c r="Q1569" i="3" s="1"/>
  <c r="H1569" i="3"/>
  <c r="R1569" i="3" s="1"/>
  <c r="I1569" i="3"/>
  <c r="S1569" i="3" s="1"/>
  <c r="C1570" i="3"/>
  <c r="M1570" i="3" s="1"/>
  <c r="D1570" i="3"/>
  <c r="E1570" i="3"/>
  <c r="O1570" i="3" s="1"/>
  <c r="F1570" i="3"/>
  <c r="P1570" i="3" s="1"/>
  <c r="G1570" i="3"/>
  <c r="Q1570" i="3" s="1"/>
  <c r="H1570" i="3"/>
  <c r="R1570" i="3" s="1"/>
  <c r="I1570" i="3"/>
  <c r="S1570" i="3" s="1"/>
  <c r="C1571" i="3"/>
  <c r="M1571" i="3" s="1"/>
  <c r="D1571" i="3"/>
  <c r="N1571" i="3" s="1"/>
  <c r="E1571" i="3"/>
  <c r="O1571" i="3" s="1"/>
  <c r="F1571" i="3"/>
  <c r="P1571" i="3" s="1"/>
  <c r="G1571" i="3"/>
  <c r="Q1571" i="3" s="1"/>
  <c r="H1571" i="3"/>
  <c r="R1571" i="3" s="1"/>
  <c r="I1571" i="3"/>
  <c r="S1571" i="3" s="1"/>
  <c r="C1572" i="3"/>
  <c r="D1572" i="3"/>
  <c r="N1572" i="3" s="1"/>
  <c r="E1572" i="3"/>
  <c r="O1572" i="3" s="1"/>
  <c r="F1572" i="3"/>
  <c r="P1572" i="3" s="1"/>
  <c r="G1572" i="3"/>
  <c r="Q1572" i="3" s="1"/>
  <c r="H1572" i="3"/>
  <c r="R1572" i="3" s="1"/>
  <c r="I1572" i="3"/>
  <c r="S1572" i="3" s="1"/>
  <c r="C1573" i="3"/>
  <c r="M1573" i="3" s="1"/>
  <c r="D1573" i="3"/>
  <c r="N1573" i="3" s="1"/>
  <c r="E1573" i="3"/>
  <c r="O1573" i="3" s="1"/>
  <c r="F1573" i="3"/>
  <c r="P1573" i="3" s="1"/>
  <c r="G1573" i="3"/>
  <c r="Q1573" i="3" s="1"/>
  <c r="H1573" i="3"/>
  <c r="R1573" i="3" s="1"/>
  <c r="I1573" i="3"/>
  <c r="S1573" i="3" s="1"/>
  <c r="C1574" i="3"/>
  <c r="M1574" i="3" s="1"/>
  <c r="D1574" i="3"/>
  <c r="N1574" i="3" s="1"/>
  <c r="E1574" i="3"/>
  <c r="O1574" i="3" s="1"/>
  <c r="F1574" i="3"/>
  <c r="P1574" i="3" s="1"/>
  <c r="G1574" i="3"/>
  <c r="Q1574" i="3" s="1"/>
  <c r="H1574" i="3"/>
  <c r="R1574" i="3" s="1"/>
  <c r="I1574" i="3"/>
  <c r="S1574" i="3" s="1"/>
  <c r="C1575" i="3"/>
  <c r="D1575" i="3"/>
  <c r="N1575" i="3" s="1"/>
  <c r="E1575" i="3"/>
  <c r="O1575" i="3" s="1"/>
  <c r="F1575" i="3"/>
  <c r="P1575" i="3" s="1"/>
  <c r="G1575" i="3"/>
  <c r="Q1575" i="3" s="1"/>
  <c r="H1575" i="3"/>
  <c r="R1575" i="3" s="1"/>
  <c r="I1575" i="3"/>
  <c r="S1575" i="3" s="1"/>
  <c r="C1576" i="3"/>
  <c r="M1576" i="3" s="1"/>
  <c r="D1576" i="3"/>
  <c r="N1576" i="3" s="1"/>
  <c r="E1576" i="3"/>
  <c r="O1576" i="3" s="1"/>
  <c r="F1576" i="3"/>
  <c r="P1576" i="3" s="1"/>
  <c r="G1576" i="3"/>
  <c r="Q1576" i="3" s="1"/>
  <c r="H1576" i="3"/>
  <c r="R1576" i="3" s="1"/>
  <c r="I1576" i="3"/>
  <c r="S1576" i="3" s="1"/>
  <c r="C1577" i="3"/>
  <c r="M1577" i="3" s="1"/>
  <c r="D1577" i="3"/>
  <c r="N1577" i="3" s="1"/>
  <c r="E1577" i="3"/>
  <c r="O1577" i="3" s="1"/>
  <c r="F1577" i="3"/>
  <c r="P1577" i="3" s="1"/>
  <c r="G1577" i="3"/>
  <c r="Q1577" i="3" s="1"/>
  <c r="H1577" i="3"/>
  <c r="R1577" i="3" s="1"/>
  <c r="I1577" i="3"/>
  <c r="S1577" i="3" s="1"/>
  <c r="C1578" i="3"/>
  <c r="M1578" i="3" s="1"/>
  <c r="D1578" i="3"/>
  <c r="N1578" i="3" s="1"/>
  <c r="E1578" i="3"/>
  <c r="O1578" i="3" s="1"/>
  <c r="F1578" i="3"/>
  <c r="P1578" i="3" s="1"/>
  <c r="G1578" i="3"/>
  <c r="Q1578" i="3" s="1"/>
  <c r="H1578" i="3"/>
  <c r="R1578" i="3" s="1"/>
  <c r="I1578" i="3"/>
  <c r="S1578" i="3" s="1"/>
  <c r="C1579" i="3"/>
  <c r="M1579" i="3" s="1"/>
  <c r="D1579" i="3"/>
  <c r="N1579" i="3" s="1"/>
  <c r="E1579" i="3"/>
  <c r="O1579" i="3" s="1"/>
  <c r="F1579" i="3"/>
  <c r="P1579" i="3" s="1"/>
  <c r="G1579" i="3"/>
  <c r="Q1579" i="3" s="1"/>
  <c r="H1579" i="3"/>
  <c r="R1579" i="3" s="1"/>
  <c r="I1579" i="3"/>
  <c r="S1579" i="3" s="1"/>
  <c r="C1580" i="3"/>
  <c r="M1580" i="3" s="1"/>
  <c r="D1580" i="3"/>
  <c r="N1580" i="3" s="1"/>
  <c r="E1580" i="3"/>
  <c r="O1580" i="3" s="1"/>
  <c r="F1580" i="3"/>
  <c r="G1580" i="3"/>
  <c r="Q1580" i="3" s="1"/>
  <c r="H1580" i="3"/>
  <c r="R1580" i="3" s="1"/>
  <c r="I1580" i="3"/>
  <c r="S1580" i="3" s="1"/>
  <c r="C1581" i="3"/>
  <c r="M1581" i="3" s="1"/>
  <c r="D1581" i="3"/>
  <c r="N1581" i="3" s="1"/>
  <c r="E1581" i="3"/>
  <c r="O1581" i="3" s="1"/>
  <c r="F1581" i="3"/>
  <c r="P1581" i="3" s="1"/>
  <c r="G1581" i="3"/>
  <c r="Q1581" i="3" s="1"/>
  <c r="H1581" i="3"/>
  <c r="R1581" i="3" s="1"/>
  <c r="I1581" i="3"/>
  <c r="S1581" i="3" s="1"/>
  <c r="C1582" i="3"/>
  <c r="M1582" i="3" s="1"/>
  <c r="D1582" i="3"/>
  <c r="E1582" i="3"/>
  <c r="O1582" i="3" s="1"/>
  <c r="F1582" i="3"/>
  <c r="P1582" i="3" s="1"/>
  <c r="G1582" i="3"/>
  <c r="Q1582" i="3" s="1"/>
  <c r="H1582" i="3"/>
  <c r="R1582" i="3" s="1"/>
  <c r="I1582" i="3"/>
  <c r="S1582" i="3" s="1"/>
  <c r="C1583" i="3"/>
  <c r="M1583" i="3" s="1"/>
  <c r="D1583" i="3"/>
  <c r="N1583" i="3" s="1"/>
  <c r="E1583" i="3"/>
  <c r="O1583" i="3" s="1"/>
  <c r="F1583" i="3"/>
  <c r="P1583" i="3" s="1"/>
  <c r="G1583" i="3"/>
  <c r="Q1583" i="3" s="1"/>
  <c r="H1583" i="3"/>
  <c r="R1583" i="3" s="1"/>
  <c r="I1583" i="3"/>
  <c r="S1583" i="3" s="1"/>
  <c r="C1584" i="3"/>
  <c r="M1584" i="3" s="1"/>
  <c r="D1584" i="3"/>
  <c r="N1584" i="3" s="1"/>
  <c r="E1584" i="3"/>
  <c r="O1584" i="3" s="1"/>
  <c r="F1584" i="3"/>
  <c r="P1584" i="3" s="1"/>
  <c r="G1584" i="3"/>
  <c r="Q1584" i="3" s="1"/>
  <c r="H1584" i="3"/>
  <c r="R1584" i="3" s="1"/>
  <c r="I1584" i="3"/>
  <c r="S1584" i="3" s="1"/>
  <c r="C1585" i="3"/>
  <c r="M1585" i="3" s="1"/>
  <c r="D1585" i="3"/>
  <c r="N1585" i="3" s="1"/>
  <c r="E1585" i="3"/>
  <c r="O1585" i="3" s="1"/>
  <c r="F1585" i="3"/>
  <c r="P1585" i="3" s="1"/>
  <c r="G1585" i="3"/>
  <c r="Q1585" i="3" s="1"/>
  <c r="H1585" i="3"/>
  <c r="R1585" i="3" s="1"/>
  <c r="I1585" i="3"/>
  <c r="S1585" i="3" s="1"/>
  <c r="C1586" i="3"/>
  <c r="M1586" i="3" s="1"/>
  <c r="D1586" i="3"/>
  <c r="N1586" i="3" s="1"/>
  <c r="E1586" i="3"/>
  <c r="F1586" i="3"/>
  <c r="P1586" i="3" s="1"/>
  <c r="G1586" i="3"/>
  <c r="Q1586" i="3" s="1"/>
  <c r="H1586" i="3"/>
  <c r="R1586" i="3" s="1"/>
  <c r="I1586" i="3"/>
  <c r="S1586" i="3" s="1"/>
  <c r="C1587" i="3"/>
  <c r="M1587" i="3" s="1"/>
  <c r="D1587" i="3"/>
  <c r="N1587" i="3" s="1"/>
  <c r="E1587" i="3"/>
  <c r="O1587" i="3" s="1"/>
  <c r="F1587" i="3"/>
  <c r="P1587" i="3" s="1"/>
  <c r="G1587" i="3"/>
  <c r="Q1587" i="3" s="1"/>
  <c r="H1587" i="3"/>
  <c r="R1587" i="3" s="1"/>
  <c r="I1587" i="3"/>
  <c r="S1587" i="3" s="1"/>
  <c r="C1588" i="3"/>
  <c r="M1588" i="3" s="1"/>
  <c r="D1588" i="3"/>
  <c r="N1588" i="3" s="1"/>
  <c r="E1588" i="3"/>
  <c r="F1588" i="3"/>
  <c r="P1588" i="3" s="1"/>
  <c r="G1588" i="3"/>
  <c r="Q1588" i="3" s="1"/>
  <c r="H1588" i="3"/>
  <c r="R1588" i="3" s="1"/>
  <c r="I1588" i="3"/>
  <c r="S1588" i="3" s="1"/>
  <c r="C1589" i="3"/>
  <c r="M1589" i="3" s="1"/>
  <c r="D1589" i="3"/>
  <c r="N1589" i="3" s="1"/>
  <c r="E1589" i="3"/>
  <c r="O1589" i="3" s="1"/>
  <c r="F1589" i="3"/>
  <c r="P1589" i="3" s="1"/>
  <c r="G1589" i="3"/>
  <c r="Q1589" i="3" s="1"/>
  <c r="H1589" i="3"/>
  <c r="R1589" i="3" s="1"/>
  <c r="I1589" i="3"/>
  <c r="S1589" i="3" s="1"/>
  <c r="C1590" i="3"/>
  <c r="M1590" i="3" s="1"/>
  <c r="D1590" i="3"/>
  <c r="N1590" i="3" s="1"/>
  <c r="E1590" i="3"/>
  <c r="O1590" i="3" s="1"/>
  <c r="F1590" i="3"/>
  <c r="P1590" i="3" s="1"/>
  <c r="G1590" i="3"/>
  <c r="Q1590" i="3" s="1"/>
  <c r="H1590" i="3"/>
  <c r="R1590" i="3" s="1"/>
  <c r="I1590" i="3"/>
  <c r="S1590" i="3" s="1"/>
  <c r="C1591" i="3"/>
  <c r="M1591" i="3" s="1"/>
  <c r="D1591" i="3"/>
  <c r="N1591" i="3" s="1"/>
  <c r="E1591" i="3"/>
  <c r="O1591" i="3" s="1"/>
  <c r="F1591" i="3"/>
  <c r="P1591" i="3" s="1"/>
  <c r="G1591" i="3"/>
  <c r="Q1591" i="3" s="1"/>
  <c r="H1591" i="3"/>
  <c r="R1591" i="3" s="1"/>
  <c r="I1591" i="3"/>
  <c r="S1591" i="3" s="1"/>
  <c r="C1592" i="3"/>
  <c r="M1592" i="3" s="1"/>
  <c r="D1592" i="3"/>
  <c r="N1592" i="3" s="1"/>
  <c r="E1592" i="3"/>
  <c r="O1592" i="3" s="1"/>
  <c r="F1592" i="3"/>
  <c r="G1592" i="3"/>
  <c r="Q1592" i="3" s="1"/>
  <c r="H1592" i="3"/>
  <c r="R1592" i="3" s="1"/>
  <c r="I1592" i="3"/>
  <c r="S1592" i="3" s="1"/>
  <c r="C1593" i="3"/>
  <c r="M1593" i="3" s="1"/>
  <c r="D1593" i="3"/>
  <c r="N1593" i="3" s="1"/>
  <c r="E1593" i="3"/>
  <c r="O1593" i="3" s="1"/>
  <c r="F1593" i="3"/>
  <c r="P1593" i="3" s="1"/>
  <c r="G1593" i="3"/>
  <c r="Q1593" i="3" s="1"/>
  <c r="H1593" i="3"/>
  <c r="R1593" i="3" s="1"/>
  <c r="I1593" i="3"/>
  <c r="S1593" i="3" s="1"/>
  <c r="C1594" i="3"/>
  <c r="M1594" i="3" s="1"/>
  <c r="D1594" i="3"/>
  <c r="N1594" i="3" s="1"/>
  <c r="E1594" i="3"/>
  <c r="O1594" i="3" s="1"/>
  <c r="F1594" i="3"/>
  <c r="P1594" i="3" s="1"/>
  <c r="G1594" i="3"/>
  <c r="Q1594" i="3" s="1"/>
  <c r="H1594" i="3"/>
  <c r="R1594" i="3" s="1"/>
  <c r="I1594" i="3"/>
  <c r="S1594" i="3" s="1"/>
  <c r="C1595" i="3"/>
  <c r="M1595" i="3" s="1"/>
  <c r="D1595" i="3"/>
  <c r="N1595" i="3" s="1"/>
  <c r="E1595" i="3"/>
  <c r="O1595" i="3" s="1"/>
  <c r="F1595" i="3"/>
  <c r="P1595" i="3" s="1"/>
  <c r="G1595" i="3"/>
  <c r="Q1595" i="3" s="1"/>
  <c r="H1595" i="3"/>
  <c r="R1595" i="3" s="1"/>
  <c r="I1595" i="3"/>
  <c r="S1595" i="3" s="1"/>
  <c r="C1596" i="3"/>
  <c r="M1596" i="3" s="1"/>
  <c r="D1596" i="3"/>
  <c r="N1596" i="3" s="1"/>
  <c r="E1596" i="3"/>
  <c r="O1596" i="3" s="1"/>
  <c r="F1596" i="3"/>
  <c r="P1596" i="3" s="1"/>
  <c r="G1596" i="3"/>
  <c r="Q1596" i="3" s="1"/>
  <c r="H1596" i="3"/>
  <c r="R1596" i="3" s="1"/>
  <c r="I1596" i="3"/>
  <c r="S1596" i="3" s="1"/>
  <c r="C1597" i="3"/>
  <c r="M1597" i="3" s="1"/>
  <c r="D1597" i="3"/>
  <c r="N1597" i="3" s="1"/>
  <c r="E1597" i="3"/>
  <c r="O1597" i="3" s="1"/>
  <c r="F1597" i="3"/>
  <c r="P1597" i="3" s="1"/>
  <c r="G1597" i="3"/>
  <c r="Q1597" i="3" s="1"/>
  <c r="H1597" i="3"/>
  <c r="R1597" i="3" s="1"/>
  <c r="I1597" i="3"/>
  <c r="S1597" i="3" s="1"/>
  <c r="C1598" i="3"/>
  <c r="M1598" i="3" s="1"/>
  <c r="D1598" i="3"/>
  <c r="N1598" i="3" s="1"/>
  <c r="E1598" i="3"/>
  <c r="O1598" i="3" s="1"/>
  <c r="F1598" i="3"/>
  <c r="P1598" i="3" s="1"/>
  <c r="G1598" i="3"/>
  <c r="Q1598" i="3" s="1"/>
  <c r="H1598" i="3"/>
  <c r="R1598" i="3" s="1"/>
  <c r="I1598" i="3"/>
  <c r="S1598" i="3" s="1"/>
  <c r="C1599" i="3"/>
  <c r="M1599" i="3" s="1"/>
  <c r="D1599" i="3"/>
  <c r="N1599" i="3" s="1"/>
  <c r="E1599" i="3"/>
  <c r="O1599" i="3" s="1"/>
  <c r="F1599" i="3"/>
  <c r="P1599" i="3" s="1"/>
  <c r="G1599" i="3"/>
  <c r="Q1599" i="3" s="1"/>
  <c r="H1599" i="3"/>
  <c r="R1599" i="3" s="1"/>
  <c r="I1599" i="3"/>
  <c r="S1599" i="3" s="1"/>
  <c r="C1600" i="3"/>
  <c r="M1600" i="3" s="1"/>
  <c r="D1600" i="3"/>
  <c r="N1600" i="3" s="1"/>
  <c r="E1600" i="3"/>
  <c r="O1600" i="3" s="1"/>
  <c r="F1600" i="3"/>
  <c r="P1600" i="3" s="1"/>
  <c r="G1600" i="3"/>
  <c r="Q1600" i="3" s="1"/>
  <c r="H1600" i="3"/>
  <c r="R1600" i="3" s="1"/>
  <c r="I1600" i="3"/>
  <c r="S1600" i="3" s="1"/>
  <c r="C1601" i="3"/>
  <c r="D1601" i="3"/>
  <c r="N1601" i="3" s="1"/>
  <c r="E1601" i="3"/>
  <c r="O1601" i="3" s="1"/>
  <c r="F1601" i="3"/>
  <c r="P1601" i="3" s="1"/>
  <c r="G1601" i="3"/>
  <c r="Q1601" i="3" s="1"/>
  <c r="H1601" i="3"/>
  <c r="R1601" i="3" s="1"/>
  <c r="I1601" i="3"/>
  <c r="S1601" i="3" s="1"/>
  <c r="C1602" i="3"/>
  <c r="M1602" i="3" s="1"/>
  <c r="D1602" i="3"/>
  <c r="N1602" i="3" s="1"/>
  <c r="E1602" i="3"/>
  <c r="O1602" i="3" s="1"/>
  <c r="F1602" i="3"/>
  <c r="P1602" i="3" s="1"/>
  <c r="G1602" i="3"/>
  <c r="Q1602" i="3" s="1"/>
  <c r="H1602" i="3"/>
  <c r="R1602" i="3" s="1"/>
  <c r="I1602" i="3"/>
  <c r="S1602" i="3" s="1"/>
  <c r="C1603" i="3"/>
  <c r="M1603" i="3" s="1"/>
  <c r="D1603" i="3"/>
  <c r="N1603" i="3" s="1"/>
  <c r="E1603" i="3"/>
  <c r="O1603" i="3" s="1"/>
  <c r="F1603" i="3"/>
  <c r="P1603" i="3" s="1"/>
  <c r="G1603" i="3"/>
  <c r="Q1603" i="3" s="1"/>
  <c r="H1603" i="3"/>
  <c r="R1603" i="3" s="1"/>
  <c r="I1603" i="3"/>
  <c r="S1603" i="3" s="1"/>
  <c r="C1604" i="3"/>
  <c r="M1604" i="3" s="1"/>
  <c r="D1604" i="3"/>
  <c r="N1604" i="3" s="1"/>
  <c r="E1604" i="3"/>
  <c r="O1604" i="3" s="1"/>
  <c r="F1604" i="3"/>
  <c r="P1604" i="3" s="1"/>
  <c r="G1604" i="3"/>
  <c r="Q1604" i="3" s="1"/>
  <c r="H1604" i="3"/>
  <c r="R1604" i="3" s="1"/>
  <c r="I1604" i="3"/>
  <c r="S1604" i="3" s="1"/>
  <c r="C1605" i="3"/>
  <c r="M1605" i="3" s="1"/>
  <c r="D1605" i="3"/>
  <c r="N1605" i="3" s="1"/>
  <c r="E1605" i="3"/>
  <c r="O1605" i="3" s="1"/>
  <c r="F1605" i="3"/>
  <c r="P1605" i="3" s="1"/>
  <c r="G1605" i="3"/>
  <c r="Q1605" i="3" s="1"/>
  <c r="H1605" i="3"/>
  <c r="R1605" i="3" s="1"/>
  <c r="I1605" i="3"/>
  <c r="S1605" i="3" s="1"/>
  <c r="C1606" i="3"/>
  <c r="M1606" i="3" s="1"/>
  <c r="D1606" i="3"/>
  <c r="N1606" i="3" s="1"/>
  <c r="E1606" i="3"/>
  <c r="O1606" i="3" s="1"/>
  <c r="F1606" i="3"/>
  <c r="P1606" i="3" s="1"/>
  <c r="G1606" i="3"/>
  <c r="Q1606" i="3" s="1"/>
  <c r="H1606" i="3"/>
  <c r="R1606" i="3" s="1"/>
  <c r="I1606" i="3"/>
  <c r="S1606" i="3" s="1"/>
  <c r="C1607" i="3"/>
  <c r="M1607" i="3" s="1"/>
  <c r="D1607" i="3"/>
  <c r="N1607" i="3" s="1"/>
  <c r="E1607" i="3"/>
  <c r="O1607" i="3" s="1"/>
  <c r="F1607" i="3"/>
  <c r="P1607" i="3" s="1"/>
  <c r="G1607" i="3"/>
  <c r="Q1607" i="3" s="1"/>
  <c r="H1607" i="3"/>
  <c r="R1607" i="3" s="1"/>
  <c r="I1607" i="3"/>
  <c r="S1607" i="3" s="1"/>
  <c r="C1608" i="3"/>
  <c r="M1608" i="3" s="1"/>
  <c r="D1608" i="3"/>
  <c r="N1608" i="3" s="1"/>
  <c r="E1608" i="3"/>
  <c r="O1608" i="3" s="1"/>
  <c r="F1608" i="3"/>
  <c r="P1608" i="3" s="1"/>
  <c r="G1608" i="3"/>
  <c r="Q1608" i="3" s="1"/>
  <c r="H1608" i="3"/>
  <c r="R1608" i="3" s="1"/>
  <c r="I1608" i="3"/>
  <c r="S1608" i="3" s="1"/>
  <c r="C1609" i="3"/>
  <c r="D1609" i="3"/>
  <c r="N1609" i="3" s="1"/>
  <c r="E1609" i="3"/>
  <c r="O1609" i="3" s="1"/>
  <c r="F1609" i="3"/>
  <c r="P1609" i="3" s="1"/>
  <c r="G1609" i="3"/>
  <c r="Q1609" i="3" s="1"/>
  <c r="H1609" i="3"/>
  <c r="R1609" i="3" s="1"/>
  <c r="I1609" i="3"/>
  <c r="S1609" i="3" s="1"/>
  <c r="C1610" i="3"/>
  <c r="M1610" i="3" s="1"/>
  <c r="D1610" i="3"/>
  <c r="N1610" i="3" s="1"/>
  <c r="E1610" i="3"/>
  <c r="O1610" i="3" s="1"/>
  <c r="F1610" i="3"/>
  <c r="P1610" i="3" s="1"/>
  <c r="G1610" i="3"/>
  <c r="Q1610" i="3" s="1"/>
  <c r="H1610" i="3"/>
  <c r="R1610" i="3" s="1"/>
  <c r="I1610" i="3"/>
  <c r="S1610" i="3" s="1"/>
  <c r="C1611" i="3"/>
  <c r="M1611" i="3" s="1"/>
  <c r="D1611" i="3"/>
  <c r="N1611" i="3" s="1"/>
  <c r="E1611" i="3"/>
  <c r="F1611" i="3"/>
  <c r="P1611" i="3" s="1"/>
  <c r="G1611" i="3"/>
  <c r="Q1611" i="3" s="1"/>
  <c r="H1611" i="3"/>
  <c r="R1611" i="3" s="1"/>
  <c r="I1611" i="3"/>
  <c r="S1611" i="3" s="1"/>
  <c r="C1612" i="3"/>
  <c r="M1612" i="3" s="1"/>
  <c r="D1612" i="3"/>
  <c r="N1612" i="3" s="1"/>
  <c r="E1612" i="3"/>
  <c r="O1612" i="3" s="1"/>
  <c r="F1612" i="3"/>
  <c r="P1612" i="3" s="1"/>
  <c r="G1612" i="3"/>
  <c r="Q1612" i="3" s="1"/>
  <c r="H1612" i="3"/>
  <c r="R1612" i="3" s="1"/>
  <c r="I1612" i="3"/>
  <c r="S1612" i="3" s="1"/>
  <c r="C1613" i="3"/>
  <c r="D1613" i="3"/>
  <c r="N1613" i="3" s="1"/>
  <c r="E1613" i="3"/>
  <c r="O1613" i="3" s="1"/>
  <c r="F1613" i="3"/>
  <c r="P1613" i="3" s="1"/>
  <c r="G1613" i="3"/>
  <c r="Q1613" i="3" s="1"/>
  <c r="H1613" i="3"/>
  <c r="R1613" i="3" s="1"/>
  <c r="I1613" i="3"/>
  <c r="S1613" i="3" s="1"/>
  <c r="C1614" i="3"/>
  <c r="D1614" i="3"/>
  <c r="N1614" i="3" s="1"/>
  <c r="E1614" i="3"/>
  <c r="O1614" i="3" s="1"/>
  <c r="F1614" i="3"/>
  <c r="P1614" i="3" s="1"/>
  <c r="G1614" i="3"/>
  <c r="Q1614" i="3" s="1"/>
  <c r="H1614" i="3"/>
  <c r="R1614" i="3" s="1"/>
  <c r="I1614" i="3"/>
  <c r="S1614" i="3" s="1"/>
  <c r="C1615" i="3"/>
  <c r="M1615" i="3" s="1"/>
  <c r="D1615" i="3"/>
  <c r="N1615" i="3" s="1"/>
  <c r="E1615" i="3"/>
  <c r="O1615" i="3" s="1"/>
  <c r="F1615" i="3"/>
  <c r="P1615" i="3" s="1"/>
  <c r="G1615" i="3"/>
  <c r="Q1615" i="3" s="1"/>
  <c r="H1615" i="3"/>
  <c r="R1615" i="3" s="1"/>
  <c r="I1615" i="3"/>
  <c r="S1615" i="3" s="1"/>
  <c r="C1616" i="3"/>
  <c r="M1616" i="3" s="1"/>
  <c r="D1616" i="3"/>
  <c r="N1616" i="3" s="1"/>
  <c r="E1616" i="3"/>
  <c r="O1616" i="3" s="1"/>
  <c r="F1616" i="3"/>
  <c r="P1616" i="3" s="1"/>
  <c r="G1616" i="3"/>
  <c r="Q1616" i="3" s="1"/>
  <c r="H1616" i="3"/>
  <c r="R1616" i="3" s="1"/>
  <c r="I1616" i="3"/>
  <c r="S1616" i="3" s="1"/>
  <c r="C1617" i="3"/>
  <c r="M1617" i="3" s="1"/>
  <c r="D1617" i="3"/>
  <c r="N1617" i="3" s="1"/>
  <c r="E1617" i="3"/>
  <c r="O1617" i="3" s="1"/>
  <c r="F1617" i="3"/>
  <c r="P1617" i="3" s="1"/>
  <c r="G1617" i="3"/>
  <c r="Q1617" i="3" s="1"/>
  <c r="H1617" i="3"/>
  <c r="R1617" i="3" s="1"/>
  <c r="I1617" i="3"/>
  <c r="S1617" i="3" s="1"/>
  <c r="C1618" i="3"/>
  <c r="M1618" i="3" s="1"/>
  <c r="D1618" i="3"/>
  <c r="N1618" i="3" s="1"/>
  <c r="E1618" i="3"/>
  <c r="O1618" i="3" s="1"/>
  <c r="F1618" i="3"/>
  <c r="P1618" i="3" s="1"/>
  <c r="G1618" i="3"/>
  <c r="Q1618" i="3" s="1"/>
  <c r="H1618" i="3"/>
  <c r="R1618" i="3" s="1"/>
  <c r="I1618" i="3"/>
  <c r="S1618" i="3" s="1"/>
  <c r="C1619" i="3"/>
  <c r="M1619" i="3" s="1"/>
  <c r="D1619" i="3"/>
  <c r="N1619" i="3" s="1"/>
  <c r="E1619" i="3"/>
  <c r="O1619" i="3" s="1"/>
  <c r="F1619" i="3"/>
  <c r="P1619" i="3" s="1"/>
  <c r="G1619" i="3"/>
  <c r="Q1619" i="3" s="1"/>
  <c r="H1619" i="3"/>
  <c r="R1619" i="3" s="1"/>
  <c r="I1619" i="3"/>
  <c r="S1619" i="3" s="1"/>
  <c r="C1620" i="3"/>
  <c r="M1620" i="3" s="1"/>
  <c r="D1620" i="3"/>
  <c r="N1620" i="3" s="1"/>
  <c r="E1620" i="3"/>
  <c r="O1620" i="3" s="1"/>
  <c r="F1620" i="3"/>
  <c r="P1620" i="3" s="1"/>
  <c r="G1620" i="3"/>
  <c r="Q1620" i="3" s="1"/>
  <c r="H1620" i="3"/>
  <c r="R1620" i="3" s="1"/>
  <c r="I1620" i="3"/>
  <c r="S1620" i="3" s="1"/>
  <c r="C1621" i="3"/>
  <c r="M1621" i="3" s="1"/>
  <c r="D1621" i="3"/>
  <c r="N1621" i="3" s="1"/>
  <c r="E1621" i="3"/>
  <c r="O1621" i="3" s="1"/>
  <c r="F1621" i="3"/>
  <c r="P1621" i="3" s="1"/>
  <c r="G1621" i="3"/>
  <c r="Q1621" i="3" s="1"/>
  <c r="H1621" i="3"/>
  <c r="R1621" i="3" s="1"/>
  <c r="I1621" i="3"/>
  <c r="S1621" i="3" s="1"/>
  <c r="C1622" i="3"/>
  <c r="M1622" i="3" s="1"/>
  <c r="D1622" i="3"/>
  <c r="N1622" i="3" s="1"/>
  <c r="E1622" i="3"/>
  <c r="O1622" i="3" s="1"/>
  <c r="F1622" i="3"/>
  <c r="P1622" i="3" s="1"/>
  <c r="G1622" i="3"/>
  <c r="Q1622" i="3" s="1"/>
  <c r="H1622" i="3"/>
  <c r="R1622" i="3" s="1"/>
  <c r="I1622" i="3"/>
  <c r="S1622" i="3" s="1"/>
  <c r="C1623" i="3"/>
  <c r="D1623" i="3"/>
  <c r="N1623" i="3" s="1"/>
  <c r="E1623" i="3"/>
  <c r="O1623" i="3" s="1"/>
  <c r="F1623" i="3"/>
  <c r="P1623" i="3" s="1"/>
  <c r="G1623" i="3"/>
  <c r="Q1623" i="3" s="1"/>
  <c r="H1623" i="3"/>
  <c r="R1623" i="3" s="1"/>
  <c r="I1623" i="3"/>
  <c r="S1623" i="3" s="1"/>
  <c r="C1624" i="3"/>
  <c r="M1624" i="3" s="1"/>
  <c r="D1624" i="3"/>
  <c r="N1624" i="3" s="1"/>
  <c r="E1624" i="3"/>
  <c r="O1624" i="3" s="1"/>
  <c r="F1624" i="3"/>
  <c r="P1624" i="3" s="1"/>
  <c r="G1624" i="3"/>
  <c r="Q1624" i="3" s="1"/>
  <c r="H1624" i="3"/>
  <c r="R1624" i="3" s="1"/>
  <c r="I1624" i="3"/>
  <c r="S1624" i="3" s="1"/>
  <c r="C1625" i="3"/>
  <c r="M1625" i="3" s="1"/>
  <c r="D1625" i="3"/>
  <c r="N1625" i="3" s="1"/>
  <c r="E1625" i="3"/>
  <c r="O1625" i="3" s="1"/>
  <c r="F1625" i="3"/>
  <c r="P1625" i="3" s="1"/>
  <c r="G1625" i="3"/>
  <c r="Q1625" i="3" s="1"/>
  <c r="H1625" i="3"/>
  <c r="R1625" i="3" s="1"/>
  <c r="I1625" i="3"/>
  <c r="S1625" i="3" s="1"/>
  <c r="C1626" i="3"/>
  <c r="D1626" i="3"/>
  <c r="N1626" i="3" s="1"/>
  <c r="E1626" i="3"/>
  <c r="O1626" i="3" s="1"/>
  <c r="F1626" i="3"/>
  <c r="P1626" i="3" s="1"/>
  <c r="G1626" i="3"/>
  <c r="Q1626" i="3" s="1"/>
  <c r="H1626" i="3"/>
  <c r="R1626" i="3" s="1"/>
  <c r="I1626" i="3"/>
  <c r="S1626" i="3" s="1"/>
  <c r="C1627" i="3"/>
  <c r="M1627" i="3" s="1"/>
  <c r="D1627" i="3"/>
  <c r="N1627" i="3" s="1"/>
  <c r="E1627" i="3"/>
  <c r="O1627" i="3" s="1"/>
  <c r="F1627" i="3"/>
  <c r="P1627" i="3" s="1"/>
  <c r="G1627" i="3"/>
  <c r="Q1627" i="3" s="1"/>
  <c r="H1627" i="3"/>
  <c r="R1627" i="3" s="1"/>
  <c r="I1627" i="3"/>
  <c r="S1627" i="3" s="1"/>
  <c r="C1628" i="3"/>
  <c r="M1628" i="3" s="1"/>
  <c r="D1628" i="3"/>
  <c r="N1628" i="3" s="1"/>
  <c r="E1628" i="3"/>
  <c r="O1628" i="3" s="1"/>
  <c r="F1628" i="3"/>
  <c r="P1628" i="3" s="1"/>
  <c r="G1628" i="3"/>
  <c r="Q1628" i="3" s="1"/>
  <c r="H1628" i="3"/>
  <c r="R1628" i="3" s="1"/>
  <c r="I1628" i="3"/>
  <c r="S1628" i="3" s="1"/>
  <c r="C1629" i="3"/>
  <c r="M1629" i="3" s="1"/>
  <c r="D1629" i="3"/>
  <c r="N1629" i="3" s="1"/>
  <c r="E1629" i="3"/>
  <c r="O1629" i="3" s="1"/>
  <c r="F1629" i="3"/>
  <c r="P1629" i="3" s="1"/>
  <c r="G1629" i="3"/>
  <c r="Q1629" i="3" s="1"/>
  <c r="H1629" i="3"/>
  <c r="R1629" i="3" s="1"/>
  <c r="I1629" i="3"/>
  <c r="S1629" i="3" s="1"/>
  <c r="C1630" i="3"/>
  <c r="M1630" i="3" s="1"/>
  <c r="D1630" i="3"/>
  <c r="N1630" i="3" s="1"/>
  <c r="E1630" i="3"/>
  <c r="O1630" i="3" s="1"/>
  <c r="F1630" i="3"/>
  <c r="P1630" i="3" s="1"/>
  <c r="G1630" i="3"/>
  <c r="Q1630" i="3" s="1"/>
  <c r="H1630" i="3"/>
  <c r="R1630" i="3" s="1"/>
  <c r="I1630" i="3"/>
  <c r="S1630" i="3" s="1"/>
  <c r="C1631" i="3"/>
  <c r="M1631" i="3" s="1"/>
  <c r="D1631" i="3"/>
  <c r="N1631" i="3" s="1"/>
  <c r="E1631" i="3"/>
  <c r="F1631" i="3"/>
  <c r="P1631" i="3" s="1"/>
  <c r="G1631" i="3"/>
  <c r="Q1631" i="3" s="1"/>
  <c r="H1631" i="3"/>
  <c r="R1631" i="3" s="1"/>
  <c r="I1631" i="3"/>
  <c r="S1631" i="3" s="1"/>
  <c r="C1632" i="3"/>
  <c r="D1632" i="3"/>
  <c r="N1632" i="3" s="1"/>
  <c r="E1632" i="3"/>
  <c r="O1632" i="3" s="1"/>
  <c r="F1632" i="3"/>
  <c r="P1632" i="3" s="1"/>
  <c r="G1632" i="3"/>
  <c r="Q1632" i="3" s="1"/>
  <c r="H1632" i="3"/>
  <c r="R1632" i="3" s="1"/>
  <c r="I1632" i="3"/>
  <c r="S1632" i="3" s="1"/>
  <c r="C1633" i="3"/>
  <c r="D1633" i="3"/>
  <c r="N1633" i="3" s="1"/>
  <c r="E1633" i="3"/>
  <c r="O1633" i="3" s="1"/>
  <c r="F1633" i="3"/>
  <c r="P1633" i="3" s="1"/>
  <c r="G1633" i="3"/>
  <c r="Q1633" i="3" s="1"/>
  <c r="H1633" i="3"/>
  <c r="R1633" i="3" s="1"/>
  <c r="I1633" i="3"/>
  <c r="S1633" i="3" s="1"/>
  <c r="C1634" i="3"/>
  <c r="M1634" i="3" s="1"/>
  <c r="D1634" i="3"/>
  <c r="N1634" i="3" s="1"/>
  <c r="E1634" i="3"/>
  <c r="O1634" i="3" s="1"/>
  <c r="F1634" i="3"/>
  <c r="P1634" i="3" s="1"/>
  <c r="G1634" i="3"/>
  <c r="H1634" i="3"/>
  <c r="R1634" i="3" s="1"/>
  <c r="I1634" i="3"/>
  <c r="S1634" i="3" s="1"/>
  <c r="C1635" i="3"/>
  <c r="M1635" i="3" s="1"/>
  <c r="D1635" i="3"/>
  <c r="N1635" i="3" s="1"/>
  <c r="E1635" i="3"/>
  <c r="O1635" i="3" s="1"/>
  <c r="F1635" i="3"/>
  <c r="P1635" i="3" s="1"/>
  <c r="G1635" i="3"/>
  <c r="Q1635" i="3" s="1"/>
  <c r="H1635" i="3"/>
  <c r="R1635" i="3" s="1"/>
  <c r="I1635" i="3"/>
  <c r="S1635" i="3" s="1"/>
  <c r="C1636" i="3"/>
  <c r="M1636" i="3" s="1"/>
  <c r="D1636" i="3"/>
  <c r="N1636" i="3" s="1"/>
  <c r="E1636" i="3"/>
  <c r="O1636" i="3" s="1"/>
  <c r="F1636" i="3"/>
  <c r="G1636" i="3"/>
  <c r="Q1636" i="3" s="1"/>
  <c r="H1636" i="3"/>
  <c r="R1636" i="3" s="1"/>
  <c r="I1636" i="3"/>
  <c r="S1636" i="3" s="1"/>
  <c r="C1637" i="3"/>
  <c r="D1637" i="3"/>
  <c r="N1637" i="3" s="1"/>
  <c r="E1637" i="3"/>
  <c r="O1637" i="3" s="1"/>
  <c r="F1637" i="3"/>
  <c r="P1637" i="3" s="1"/>
  <c r="G1637" i="3"/>
  <c r="Q1637" i="3" s="1"/>
  <c r="H1637" i="3"/>
  <c r="R1637" i="3" s="1"/>
  <c r="I1637" i="3"/>
  <c r="S1637" i="3" s="1"/>
  <c r="C1638" i="3"/>
  <c r="M1638" i="3" s="1"/>
  <c r="D1638" i="3"/>
  <c r="N1638" i="3" s="1"/>
  <c r="E1638" i="3"/>
  <c r="O1638" i="3" s="1"/>
  <c r="F1638" i="3"/>
  <c r="P1638" i="3" s="1"/>
  <c r="G1638" i="3"/>
  <c r="Q1638" i="3" s="1"/>
  <c r="H1638" i="3"/>
  <c r="R1638" i="3" s="1"/>
  <c r="I1638" i="3"/>
  <c r="S1638" i="3" s="1"/>
  <c r="C1639" i="3"/>
  <c r="M1639" i="3" s="1"/>
  <c r="D1639" i="3"/>
  <c r="N1639" i="3" s="1"/>
  <c r="E1639" i="3"/>
  <c r="O1639" i="3" s="1"/>
  <c r="F1639" i="3"/>
  <c r="P1639" i="3" s="1"/>
  <c r="G1639" i="3"/>
  <c r="Q1639" i="3" s="1"/>
  <c r="H1639" i="3"/>
  <c r="R1639" i="3" s="1"/>
  <c r="I1639" i="3"/>
  <c r="S1639" i="3" s="1"/>
  <c r="C1640" i="3"/>
  <c r="M1640" i="3" s="1"/>
  <c r="D1640" i="3"/>
  <c r="N1640" i="3" s="1"/>
  <c r="E1640" i="3"/>
  <c r="O1640" i="3" s="1"/>
  <c r="F1640" i="3"/>
  <c r="P1640" i="3" s="1"/>
  <c r="G1640" i="3"/>
  <c r="Q1640" i="3" s="1"/>
  <c r="H1640" i="3"/>
  <c r="R1640" i="3" s="1"/>
  <c r="I1640" i="3"/>
  <c r="S1640" i="3" s="1"/>
  <c r="C1641" i="3"/>
  <c r="M1641" i="3" s="1"/>
  <c r="D1641" i="3"/>
  <c r="N1641" i="3" s="1"/>
  <c r="E1641" i="3"/>
  <c r="O1641" i="3" s="1"/>
  <c r="F1641" i="3"/>
  <c r="P1641" i="3" s="1"/>
  <c r="G1641" i="3"/>
  <c r="Q1641" i="3" s="1"/>
  <c r="H1641" i="3"/>
  <c r="R1641" i="3" s="1"/>
  <c r="I1641" i="3"/>
  <c r="S1641" i="3" s="1"/>
  <c r="C1642" i="3"/>
  <c r="M1642" i="3" s="1"/>
  <c r="D1642" i="3"/>
  <c r="N1642" i="3" s="1"/>
  <c r="E1642" i="3"/>
  <c r="O1642" i="3" s="1"/>
  <c r="F1642" i="3"/>
  <c r="P1642" i="3" s="1"/>
  <c r="G1642" i="3"/>
  <c r="Q1642" i="3" s="1"/>
  <c r="H1642" i="3"/>
  <c r="R1642" i="3" s="1"/>
  <c r="I1642" i="3"/>
  <c r="S1642" i="3" s="1"/>
  <c r="C1643" i="3"/>
  <c r="D1643" i="3"/>
  <c r="N1643" i="3" s="1"/>
  <c r="E1643" i="3"/>
  <c r="O1643" i="3" s="1"/>
  <c r="F1643" i="3"/>
  <c r="P1643" i="3" s="1"/>
  <c r="G1643" i="3"/>
  <c r="Q1643" i="3" s="1"/>
  <c r="H1643" i="3"/>
  <c r="R1643" i="3" s="1"/>
  <c r="I1643" i="3"/>
  <c r="S1643" i="3" s="1"/>
  <c r="C1644" i="3"/>
  <c r="D1644" i="3"/>
  <c r="N1644" i="3" s="1"/>
  <c r="E1644" i="3"/>
  <c r="O1644" i="3" s="1"/>
  <c r="F1644" i="3"/>
  <c r="P1644" i="3" s="1"/>
  <c r="G1644" i="3"/>
  <c r="Q1644" i="3" s="1"/>
  <c r="H1644" i="3"/>
  <c r="R1644" i="3" s="1"/>
  <c r="I1644" i="3"/>
  <c r="S1644" i="3" s="1"/>
  <c r="C1645" i="3"/>
  <c r="M1645" i="3" s="1"/>
  <c r="D1645" i="3"/>
  <c r="N1645" i="3" s="1"/>
  <c r="E1645" i="3"/>
  <c r="O1645" i="3" s="1"/>
  <c r="F1645" i="3"/>
  <c r="P1645" i="3" s="1"/>
  <c r="G1645" i="3"/>
  <c r="Q1645" i="3" s="1"/>
  <c r="H1645" i="3"/>
  <c r="R1645" i="3" s="1"/>
  <c r="I1645" i="3"/>
  <c r="S1645" i="3" s="1"/>
  <c r="C1646" i="3"/>
  <c r="M1646" i="3" s="1"/>
  <c r="D1646" i="3"/>
  <c r="N1646" i="3" s="1"/>
  <c r="E1646" i="3"/>
  <c r="O1646" i="3" s="1"/>
  <c r="F1646" i="3"/>
  <c r="P1646" i="3" s="1"/>
  <c r="G1646" i="3"/>
  <c r="Q1646" i="3" s="1"/>
  <c r="H1646" i="3"/>
  <c r="R1646" i="3" s="1"/>
  <c r="I1646" i="3"/>
  <c r="S1646" i="3" s="1"/>
  <c r="C1647" i="3"/>
  <c r="M1647" i="3" s="1"/>
  <c r="D1647" i="3"/>
  <c r="N1647" i="3" s="1"/>
  <c r="E1647" i="3"/>
  <c r="O1647" i="3" s="1"/>
  <c r="F1647" i="3"/>
  <c r="P1647" i="3" s="1"/>
  <c r="G1647" i="3"/>
  <c r="Q1647" i="3" s="1"/>
  <c r="H1647" i="3"/>
  <c r="R1647" i="3" s="1"/>
  <c r="I1647" i="3"/>
  <c r="S1647" i="3" s="1"/>
  <c r="C1648" i="3"/>
  <c r="M1648" i="3" s="1"/>
  <c r="D1648" i="3"/>
  <c r="N1648" i="3" s="1"/>
  <c r="E1648" i="3"/>
  <c r="O1648" i="3" s="1"/>
  <c r="F1648" i="3"/>
  <c r="P1648" i="3" s="1"/>
  <c r="G1648" i="3"/>
  <c r="Q1648" i="3" s="1"/>
  <c r="H1648" i="3"/>
  <c r="R1648" i="3" s="1"/>
  <c r="I1648" i="3"/>
  <c r="S1648" i="3" s="1"/>
  <c r="C1649" i="3"/>
  <c r="M1649" i="3" s="1"/>
  <c r="D1649" i="3"/>
  <c r="N1649" i="3" s="1"/>
  <c r="E1649" i="3"/>
  <c r="O1649" i="3" s="1"/>
  <c r="F1649" i="3"/>
  <c r="P1649" i="3" s="1"/>
  <c r="G1649" i="3"/>
  <c r="Q1649" i="3" s="1"/>
  <c r="H1649" i="3"/>
  <c r="R1649" i="3" s="1"/>
  <c r="I1649" i="3"/>
  <c r="S1649" i="3" s="1"/>
  <c r="C1650" i="3"/>
  <c r="M1650" i="3" s="1"/>
  <c r="D1650" i="3"/>
  <c r="N1650" i="3" s="1"/>
  <c r="E1650" i="3"/>
  <c r="O1650" i="3" s="1"/>
  <c r="F1650" i="3"/>
  <c r="P1650" i="3" s="1"/>
  <c r="G1650" i="3"/>
  <c r="Q1650" i="3" s="1"/>
  <c r="H1650" i="3"/>
  <c r="R1650" i="3" s="1"/>
  <c r="I1650" i="3"/>
  <c r="S1650" i="3" s="1"/>
  <c r="C1651" i="3"/>
  <c r="M1651" i="3" s="1"/>
  <c r="D1651" i="3"/>
  <c r="N1651" i="3" s="1"/>
  <c r="E1651" i="3"/>
  <c r="O1651" i="3" s="1"/>
  <c r="F1651" i="3"/>
  <c r="P1651" i="3" s="1"/>
  <c r="G1651" i="3"/>
  <c r="Q1651" i="3" s="1"/>
  <c r="H1651" i="3"/>
  <c r="R1651" i="3" s="1"/>
  <c r="I1651" i="3"/>
  <c r="S1651" i="3" s="1"/>
  <c r="C1652" i="3"/>
  <c r="M1652" i="3" s="1"/>
  <c r="D1652" i="3"/>
  <c r="N1652" i="3" s="1"/>
  <c r="E1652" i="3"/>
  <c r="O1652" i="3" s="1"/>
  <c r="F1652" i="3"/>
  <c r="P1652" i="3" s="1"/>
  <c r="G1652" i="3"/>
  <c r="Q1652" i="3" s="1"/>
  <c r="H1652" i="3"/>
  <c r="R1652" i="3" s="1"/>
  <c r="I1652" i="3"/>
  <c r="S1652" i="3" s="1"/>
  <c r="C1653" i="3"/>
  <c r="M1653" i="3" s="1"/>
  <c r="D1653" i="3"/>
  <c r="N1653" i="3" s="1"/>
  <c r="E1653" i="3"/>
  <c r="O1653" i="3" s="1"/>
  <c r="F1653" i="3"/>
  <c r="P1653" i="3" s="1"/>
  <c r="G1653" i="3"/>
  <c r="Q1653" i="3" s="1"/>
  <c r="H1653" i="3"/>
  <c r="R1653" i="3" s="1"/>
  <c r="I1653" i="3"/>
  <c r="S1653" i="3" s="1"/>
  <c r="C1654" i="3"/>
  <c r="M1654" i="3" s="1"/>
  <c r="D1654" i="3"/>
  <c r="E1654" i="3"/>
  <c r="O1654" i="3" s="1"/>
  <c r="F1654" i="3"/>
  <c r="P1654" i="3" s="1"/>
  <c r="G1654" i="3"/>
  <c r="Q1654" i="3" s="1"/>
  <c r="H1654" i="3"/>
  <c r="R1654" i="3" s="1"/>
  <c r="I1654" i="3"/>
  <c r="S1654" i="3" s="1"/>
  <c r="C1655" i="3"/>
  <c r="M1655" i="3" s="1"/>
  <c r="D1655" i="3"/>
  <c r="N1655" i="3" s="1"/>
  <c r="E1655" i="3"/>
  <c r="F1655" i="3"/>
  <c r="P1655" i="3" s="1"/>
  <c r="G1655" i="3"/>
  <c r="Q1655" i="3" s="1"/>
  <c r="H1655" i="3"/>
  <c r="R1655" i="3" s="1"/>
  <c r="I1655" i="3"/>
  <c r="S1655" i="3" s="1"/>
  <c r="C1656" i="3"/>
  <c r="M1656" i="3" s="1"/>
  <c r="D1656" i="3"/>
  <c r="N1656" i="3" s="1"/>
  <c r="E1656" i="3"/>
  <c r="O1656" i="3" s="1"/>
  <c r="F1656" i="3"/>
  <c r="P1656" i="3" s="1"/>
  <c r="G1656" i="3"/>
  <c r="Q1656" i="3" s="1"/>
  <c r="H1656" i="3"/>
  <c r="R1656" i="3" s="1"/>
  <c r="I1656" i="3"/>
  <c r="S1656" i="3" s="1"/>
  <c r="C1657" i="3"/>
  <c r="M1657" i="3" s="1"/>
  <c r="D1657" i="3"/>
  <c r="N1657" i="3" s="1"/>
  <c r="E1657" i="3"/>
  <c r="O1657" i="3" s="1"/>
  <c r="F1657" i="3"/>
  <c r="P1657" i="3" s="1"/>
  <c r="G1657" i="3"/>
  <c r="Q1657" i="3" s="1"/>
  <c r="H1657" i="3"/>
  <c r="R1657" i="3" s="1"/>
  <c r="I1657" i="3"/>
  <c r="S1657" i="3" s="1"/>
  <c r="C1658" i="3"/>
  <c r="M1658" i="3" s="1"/>
  <c r="D1658" i="3"/>
  <c r="N1658" i="3" s="1"/>
  <c r="E1658" i="3"/>
  <c r="O1658" i="3" s="1"/>
  <c r="F1658" i="3"/>
  <c r="P1658" i="3" s="1"/>
  <c r="G1658" i="3"/>
  <c r="Q1658" i="3" s="1"/>
  <c r="H1658" i="3"/>
  <c r="R1658" i="3" s="1"/>
  <c r="I1658" i="3"/>
  <c r="S1658" i="3" s="1"/>
  <c r="C1659" i="3"/>
  <c r="M1659" i="3" s="1"/>
  <c r="D1659" i="3"/>
  <c r="N1659" i="3" s="1"/>
  <c r="E1659" i="3"/>
  <c r="O1659" i="3" s="1"/>
  <c r="F1659" i="3"/>
  <c r="P1659" i="3" s="1"/>
  <c r="G1659" i="3"/>
  <c r="Q1659" i="3" s="1"/>
  <c r="H1659" i="3"/>
  <c r="R1659" i="3" s="1"/>
  <c r="I1659" i="3"/>
  <c r="S1659" i="3" s="1"/>
  <c r="C1660" i="3"/>
  <c r="M1660" i="3" s="1"/>
  <c r="D1660" i="3"/>
  <c r="N1660" i="3" s="1"/>
  <c r="E1660" i="3"/>
  <c r="O1660" i="3" s="1"/>
  <c r="F1660" i="3"/>
  <c r="P1660" i="3" s="1"/>
  <c r="G1660" i="3"/>
  <c r="Q1660" i="3" s="1"/>
  <c r="H1660" i="3"/>
  <c r="R1660" i="3" s="1"/>
  <c r="I1660" i="3"/>
  <c r="S1660" i="3" s="1"/>
  <c r="C1661" i="3"/>
  <c r="D1661" i="3"/>
  <c r="N1661" i="3" s="1"/>
  <c r="E1661" i="3"/>
  <c r="O1661" i="3" s="1"/>
  <c r="F1661" i="3"/>
  <c r="P1661" i="3" s="1"/>
  <c r="G1661" i="3"/>
  <c r="Q1661" i="3" s="1"/>
  <c r="H1661" i="3"/>
  <c r="R1661" i="3" s="1"/>
  <c r="I1661" i="3"/>
  <c r="S1661" i="3" s="1"/>
  <c r="C1662" i="3"/>
  <c r="D1662" i="3"/>
  <c r="N1662" i="3" s="1"/>
  <c r="E1662" i="3"/>
  <c r="O1662" i="3" s="1"/>
  <c r="F1662" i="3"/>
  <c r="P1662" i="3" s="1"/>
  <c r="G1662" i="3"/>
  <c r="Q1662" i="3" s="1"/>
  <c r="H1662" i="3"/>
  <c r="R1662" i="3" s="1"/>
  <c r="I1662" i="3"/>
  <c r="S1662" i="3" s="1"/>
  <c r="C1663" i="3"/>
  <c r="M1663" i="3" s="1"/>
  <c r="D1663" i="3"/>
  <c r="N1663" i="3" s="1"/>
  <c r="E1663" i="3"/>
  <c r="O1663" i="3" s="1"/>
  <c r="F1663" i="3"/>
  <c r="P1663" i="3" s="1"/>
  <c r="G1663" i="3"/>
  <c r="Q1663" i="3" s="1"/>
  <c r="H1663" i="3"/>
  <c r="R1663" i="3" s="1"/>
  <c r="I1663" i="3"/>
  <c r="S1663" i="3" s="1"/>
  <c r="C1664" i="3"/>
  <c r="M1664" i="3" s="1"/>
  <c r="D1664" i="3"/>
  <c r="N1664" i="3" s="1"/>
  <c r="E1664" i="3"/>
  <c r="O1664" i="3" s="1"/>
  <c r="F1664" i="3"/>
  <c r="P1664" i="3" s="1"/>
  <c r="G1664" i="3"/>
  <c r="Q1664" i="3" s="1"/>
  <c r="H1664" i="3"/>
  <c r="R1664" i="3" s="1"/>
  <c r="I1664" i="3"/>
  <c r="S1664" i="3" s="1"/>
  <c r="C1665" i="3"/>
  <c r="M1665" i="3" s="1"/>
  <c r="D1665" i="3"/>
  <c r="N1665" i="3" s="1"/>
  <c r="E1665" i="3"/>
  <c r="O1665" i="3" s="1"/>
  <c r="F1665" i="3"/>
  <c r="P1665" i="3" s="1"/>
  <c r="G1665" i="3"/>
  <c r="Q1665" i="3" s="1"/>
  <c r="H1665" i="3"/>
  <c r="R1665" i="3" s="1"/>
  <c r="I1665" i="3"/>
  <c r="S1665" i="3" s="1"/>
  <c r="C1666" i="3"/>
  <c r="M1666" i="3" s="1"/>
  <c r="D1666" i="3"/>
  <c r="N1666" i="3" s="1"/>
  <c r="E1666" i="3"/>
  <c r="O1666" i="3" s="1"/>
  <c r="F1666" i="3"/>
  <c r="P1666" i="3" s="1"/>
  <c r="G1666" i="3"/>
  <c r="Q1666" i="3" s="1"/>
  <c r="H1666" i="3"/>
  <c r="R1666" i="3" s="1"/>
  <c r="I1666" i="3"/>
  <c r="S1666" i="3" s="1"/>
  <c r="C1667" i="3"/>
  <c r="M1667" i="3" s="1"/>
  <c r="D1667" i="3"/>
  <c r="N1667" i="3" s="1"/>
  <c r="E1667" i="3"/>
  <c r="O1667" i="3" s="1"/>
  <c r="F1667" i="3"/>
  <c r="P1667" i="3" s="1"/>
  <c r="G1667" i="3"/>
  <c r="Q1667" i="3" s="1"/>
  <c r="H1667" i="3"/>
  <c r="R1667" i="3" s="1"/>
  <c r="I1667" i="3"/>
  <c r="S1667" i="3" s="1"/>
  <c r="C1668" i="3"/>
  <c r="M1668" i="3" s="1"/>
  <c r="D1668" i="3"/>
  <c r="N1668" i="3" s="1"/>
  <c r="E1668" i="3"/>
  <c r="O1668" i="3" s="1"/>
  <c r="F1668" i="3"/>
  <c r="P1668" i="3" s="1"/>
  <c r="G1668" i="3"/>
  <c r="Q1668" i="3" s="1"/>
  <c r="H1668" i="3"/>
  <c r="R1668" i="3" s="1"/>
  <c r="I1668" i="3"/>
  <c r="S1668" i="3" s="1"/>
  <c r="C1669" i="3"/>
  <c r="D1669" i="3"/>
  <c r="N1669" i="3" s="1"/>
  <c r="E1669" i="3"/>
  <c r="O1669" i="3" s="1"/>
  <c r="F1669" i="3"/>
  <c r="P1669" i="3" s="1"/>
  <c r="G1669" i="3"/>
  <c r="Q1669" i="3" s="1"/>
  <c r="H1669" i="3"/>
  <c r="R1669" i="3" s="1"/>
  <c r="I1669" i="3"/>
  <c r="S1669" i="3" s="1"/>
  <c r="C1670" i="3"/>
  <c r="M1670" i="3" s="1"/>
  <c r="D1670" i="3"/>
  <c r="N1670" i="3" s="1"/>
  <c r="E1670" i="3"/>
  <c r="O1670" i="3" s="1"/>
  <c r="F1670" i="3"/>
  <c r="P1670" i="3" s="1"/>
  <c r="G1670" i="3"/>
  <c r="Q1670" i="3" s="1"/>
  <c r="H1670" i="3"/>
  <c r="R1670" i="3" s="1"/>
  <c r="I1670" i="3"/>
  <c r="S1670" i="3" s="1"/>
  <c r="C1671" i="3"/>
  <c r="M1671" i="3" s="1"/>
  <c r="D1671" i="3"/>
  <c r="N1671" i="3" s="1"/>
  <c r="E1671" i="3"/>
  <c r="O1671" i="3" s="1"/>
  <c r="F1671" i="3"/>
  <c r="P1671" i="3" s="1"/>
  <c r="G1671" i="3"/>
  <c r="Q1671" i="3" s="1"/>
  <c r="H1671" i="3"/>
  <c r="R1671" i="3" s="1"/>
  <c r="I1671" i="3"/>
  <c r="S1671" i="3" s="1"/>
  <c r="C1672" i="3"/>
  <c r="M1672" i="3" s="1"/>
  <c r="D1672" i="3"/>
  <c r="N1672" i="3" s="1"/>
  <c r="E1672" i="3"/>
  <c r="O1672" i="3" s="1"/>
  <c r="F1672" i="3"/>
  <c r="P1672" i="3" s="1"/>
  <c r="G1672" i="3"/>
  <c r="Q1672" i="3" s="1"/>
  <c r="H1672" i="3"/>
  <c r="R1672" i="3" s="1"/>
  <c r="I1672" i="3"/>
  <c r="S1672" i="3" s="1"/>
  <c r="C1673" i="3"/>
  <c r="D1673" i="3"/>
  <c r="N1673" i="3" s="1"/>
  <c r="E1673" i="3"/>
  <c r="O1673" i="3" s="1"/>
  <c r="F1673" i="3"/>
  <c r="P1673" i="3" s="1"/>
  <c r="G1673" i="3"/>
  <c r="Q1673" i="3" s="1"/>
  <c r="H1673" i="3"/>
  <c r="R1673" i="3" s="1"/>
  <c r="I1673" i="3"/>
  <c r="S1673" i="3" s="1"/>
  <c r="C1674" i="3"/>
  <c r="D1674" i="3"/>
  <c r="N1674" i="3" s="1"/>
  <c r="E1674" i="3"/>
  <c r="O1674" i="3" s="1"/>
  <c r="F1674" i="3"/>
  <c r="P1674" i="3" s="1"/>
  <c r="G1674" i="3"/>
  <c r="Q1674" i="3" s="1"/>
  <c r="H1674" i="3"/>
  <c r="R1674" i="3" s="1"/>
  <c r="I1674" i="3"/>
  <c r="S1674" i="3" s="1"/>
  <c r="C1675" i="3"/>
  <c r="M1675" i="3" s="1"/>
  <c r="D1675" i="3"/>
  <c r="N1675" i="3" s="1"/>
  <c r="E1675" i="3"/>
  <c r="O1675" i="3" s="1"/>
  <c r="F1675" i="3"/>
  <c r="P1675" i="3" s="1"/>
  <c r="G1675" i="3"/>
  <c r="Q1675" i="3" s="1"/>
  <c r="H1675" i="3"/>
  <c r="R1675" i="3" s="1"/>
  <c r="I1675" i="3"/>
  <c r="S1675" i="3" s="1"/>
  <c r="C1676" i="3"/>
  <c r="M1676" i="3" s="1"/>
  <c r="D1676" i="3"/>
  <c r="N1676" i="3" s="1"/>
  <c r="E1676" i="3"/>
  <c r="O1676" i="3" s="1"/>
  <c r="F1676" i="3"/>
  <c r="P1676" i="3" s="1"/>
  <c r="G1676" i="3"/>
  <c r="Q1676" i="3" s="1"/>
  <c r="H1676" i="3"/>
  <c r="R1676" i="3" s="1"/>
  <c r="I1676" i="3"/>
  <c r="S1676" i="3" s="1"/>
  <c r="C1677" i="3"/>
  <c r="M1677" i="3" s="1"/>
  <c r="D1677" i="3"/>
  <c r="N1677" i="3" s="1"/>
  <c r="E1677" i="3"/>
  <c r="O1677" i="3" s="1"/>
  <c r="F1677" i="3"/>
  <c r="G1677" i="3"/>
  <c r="Q1677" i="3" s="1"/>
  <c r="H1677" i="3"/>
  <c r="R1677" i="3" s="1"/>
  <c r="I1677" i="3"/>
  <c r="S1677" i="3" s="1"/>
  <c r="C1678" i="3"/>
  <c r="M1678" i="3" s="1"/>
  <c r="D1678" i="3"/>
  <c r="E1678" i="3"/>
  <c r="O1678" i="3" s="1"/>
  <c r="F1678" i="3"/>
  <c r="P1678" i="3" s="1"/>
  <c r="G1678" i="3"/>
  <c r="Q1678" i="3" s="1"/>
  <c r="H1678" i="3"/>
  <c r="R1678" i="3" s="1"/>
  <c r="I1678" i="3"/>
  <c r="S1678" i="3" s="1"/>
  <c r="C1679" i="3"/>
  <c r="M1679" i="3" s="1"/>
  <c r="D1679" i="3"/>
  <c r="N1679" i="3" s="1"/>
  <c r="E1679" i="3"/>
  <c r="O1679" i="3" s="1"/>
  <c r="F1679" i="3"/>
  <c r="P1679" i="3" s="1"/>
  <c r="G1679" i="3"/>
  <c r="Q1679" i="3" s="1"/>
  <c r="H1679" i="3"/>
  <c r="R1679" i="3" s="1"/>
  <c r="I1679" i="3"/>
  <c r="S1679" i="3" s="1"/>
  <c r="C1680" i="3"/>
  <c r="M1680" i="3" s="1"/>
  <c r="D1680" i="3"/>
  <c r="N1680" i="3" s="1"/>
  <c r="E1680" i="3"/>
  <c r="O1680" i="3" s="1"/>
  <c r="F1680" i="3"/>
  <c r="P1680" i="3" s="1"/>
  <c r="G1680" i="3"/>
  <c r="Q1680" i="3" s="1"/>
  <c r="H1680" i="3"/>
  <c r="R1680" i="3" s="1"/>
  <c r="I1680" i="3"/>
  <c r="C1681" i="3"/>
  <c r="M1681" i="3" s="1"/>
  <c r="D1681" i="3"/>
  <c r="N1681" i="3" s="1"/>
  <c r="E1681" i="3"/>
  <c r="O1681" i="3" s="1"/>
  <c r="F1681" i="3"/>
  <c r="P1681" i="3" s="1"/>
  <c r="G1681" i="3"/>
  <c r="Q1681" i="3" s="1"/>
  <c r="H1681" i="3"/>
  <c r="R1681" i="3" s="1"/>
  <c r="I1681" i="3"/>
  <c r="S1681" i="3" s="1"/>
  <c r="C1682" i="3"/>
  <c r="M1682" i="3" s="1"/>
  <c r="D1682" i="3"/>
  <c r="N1682" i="3" s="1"/>
  <c r="E1682" i="3"/>
  <c r="O1682" i="3" s="1"/>
  <c r="F1682" i="3"/>
  <c r="P1682" i="3" s="1"/>
  <c r="G1682" i="3"/>
  <c r="Q1682" i="3" s="1"/>
  <c r="H1682" i="3"/>
  <c r="R1682" i="3" s="1"/>
  <c r="I1682" i="3"/>
  <c r="S1682" i="3" s="1"/>
  <c r="C1683" i="3"/>
  <c r="M1683" i="3" s="1"/>
  <c r="D1683" i="3"/>
  <c r="N1683" i="3" s="1"/>
  <c r="E1683" i="3"/>
  <c r="O1683" i="3" s="1"/>
  <c r="F1683" i="3"/>
  <c r="P1683" i="3" s="1"/>
  <c r="G1683" i="3"/>
  <c r="Q1683" i="3" s="1"/>
  <c r="H1683" i="3"/>
  <c r="R1683" i="3" s="1"/>
  <c r="I1683" i="3"/>
  <c r="S1683" i="3" s="1"/>
  <c r="C1684" i="3"/>
  <c r="M1684" i="3" s="1"/>
  <c r="D1684" i="3"/>
  <c r="N1684" i="3" s="1"/>
  <c r="E1684" i="3"/>
  <c r="O1684" i="3" s="1"/>
  <c r="F1684" i="3"/>
  <c r="P1684" i="3" s="1"/>
  <c r="G1684" i="3"/>
  <c r="Q1684" i="3" s="1"/>
  <c r="H1684" i="3"/>
  <c r="R1684" i="3" s="1"/>
  <c r="I1684" i="3"/>
  <c r="S1684" i="3" s="1"/>
  <c r="C1685" i="3"/>
  <c r="D1685" i="3"/>
  <c r="N1685" i="3" s="1"/>
  <c r="E1685" i="3"/>
  <c r="O1685" i="3" s="1"/>
  <c r="F1685" i="3"/>
  <c r="P1685" i="3" s="1"/>
  <c r="G1685" i="3"/>
  <c r="Q1685" i="3" s="1"/>
  <c r="H1685" i="3"/>
  <c r="R1685" i="3" s="1"/>
  <c r="I1685" i="3"/>
  <c r="S1685" i="3" s="1"/>
  <c r="C1686" i="3"/>
  <c r="M1686" i="3" s="1"/>
  <c r="D1686" i="3"/>
  <c r="N1686" i="3" s="1"/>
  <c r="E1686" i="3"/>
  <c r="O1686" i="3" s="1"/>
  <c r="F1686" i="3"/>
  <c r="P1686" i="3" s="1"/>
  <c r="G1686" i="3"/>
  <c r="Q1686" i="3" s="1"/>
  <c r="H1686" i="3"/>
  <c r="R1686" i="3" s="1"/>
  <c r="I1686" i="3"/>
  <c r="S1686" i="3" s="1"/>
  <c r="C1687" i="3"/>
  <c r="M1687" i="3" s="1"/>
  <c r="D1687" i="3"/>
  <c r="N1687" i="3" s="1"/>
  <c r="E1687" i="3"/>
  <c r="O1687" i="3" s="1"/>
  <c r="F1687" i="3"/>
  <c r="P1687" i="3" s="1"/>
  <c r="G1687" i="3"/>
  <c r="Q1687" i="3" s="1"/>
  <c r="H1687" i="3"/>
  <c r="I1687" i="3"/>
  <c r="S1687" i="3" s="1"/>
  <c r="C1688" i="3"/>
  <c r="M1688" i="3" s="1"/>
  <c r="D1688" i="3"/>
  <c r="N1688" i="3" s="1"/>
  <c r="E1688" i="3"/>
  <c r="O1688" i="3" s="1"/>
  <c r="F1688" i="3"/>
  <c r="G1688" i="3"/>
  <c r="Q1688" i="3" s="1"/>
  <c r="H1688" i="3"/>
  <c r="R1688" i="3" s="1"/>
  <c r="I1688" i="3"/>
  <c r="S1688" i="3" s="1"/>
  <c r="C1689" i="3"/>
  <c r="M1689" i="3" s="1"/>
  <c r="D1689" i="3"/>
  <c r="N1689" i="3" s="1"/>
  <c r="E1689" i="3"/>
  <c r="O1689" i="3" s="1"/>
  <c r="F1689" i="3"/>
  <c r="P1689" i="3" s="1"/>
  <c r="G1689" i="3"/>
  <c r="Q1689" i="3" s="1"/>
  <c r="H1689" i="3"/>
  <c r="R1689" i="3" s="1"/>
  <c r="I1689" i="3"/>
  <c r="S1689" i="3" s="1"/>
  <c r="C1690" i="3"/>
  <c r="M1690" i="3" s="1"/>
  <c r="D1690" i="3"/>
  <c r="N1690" i="3" s="1"/>
  <c r="E1690" i="3"/>
  <c r="O1690" i="3" s="1"/>
  <c r="F1690" i="3"/>
  <c r="P1690" i="3" s="1"/>
  <c r="G1690" i="3"/>
  <c r="Q1690" i="3" s="1"/>
  <c r="H1690" i="3"/>
  <c r="R1690" i="3" s="1"/>
  <c r="I1690" i="3"/>
  <c r="S1690" i="3" s="1"/>
  <c r="C1691" i="3"/>
  <c r="M1691" i="3" s="1"/>
  <c r="D1691" i="3"/>
  <c r="N1691" i="3" s="1"/>
  <c r="E1691" i="3"/>
  <c r="O1691" i="3" s="1"/>
  <c r="F1691" i="3"/>
  <c r="P1691" i="3" s="1"/>
  <c r="G1691" i="3"/>
  <c r="Q1691" i="3" s="1"/>
  <c r="H1691" i="3"/>
  <c r="R1691" i="3" s="1"/>
  <c r="I1691" i="3"/>
  <c r="S1691" i="3" s="1"/>
  <c r="C1692" i="3"/>
  <c r="M1692" i="3" s="1"/>
  <c r="D1692" i="3"/>
  <c r="N1692" i="3" s="1"/>
  <c r="E1692" i="3"/>
  <c r="O1692" i="3" s="1"/>
  <c r="F1692" i="3"/>
  <c r="P1692" i="3" s="1"/>
  <c r="G1692" i="3"/>
  <c r="Q1692" i="3" s="1"/>
  <c r="H1692" i="3"/>
  <c r="R1692" i="3" s="1"/>
  <c r="I1692" i="3"/>
  <c r="S1692" i="3" s="1"/>
  <c r="C1693" i="3"/>
  <c r="M1693" i="3" s="1"/>
  <c r="D1693" i="3"/>
  <c r="N1693" i="3" s="1"/>
  <c r="E1693" i="3"/>
  <c r="O1693" i="3" s="1"/>
  <c r="F1693" i="3"/>
  <c r="P1693" i="3" s="1"/>
  <c r="G1693" i="3"/>
  <c r="Q1693" i="3" s="1"/>
  <c r="H1693" i="3"/>
  <c r="R1693" i="3" s="1"/>
  <c r="I1693" i="3"/>
  <c r="S1693" i="3" s="1"/>
  <c r="C1694" i="3"/>
  <c r="M1694" i="3" s="1"/>
  <c r="D1694" i="3"/>
  <c r="N1694" i="3" s="1"/>
  <c r="E1694" i="3"/>
  <c r="O1694" i="3" s="1"/>
  <c r="F1694" i="3"/>
  <c r="P1694" i="3" s="1"/>
  <c r="G1694" i="3"/>
  <c r="Q1694" i="3" s="1"/>
  <c r="H1694" i="3"/>
  <c r="R1694" i="3" s="1"/>
  <c r="I1694" i="3"/>
  <c r="S1694" i="3" s="1"/>
  <c r="C1695" i="3"/>
  <c r="M1695" i="3" s="1"/>
  <c r="D1695" i="3"/>
  <c r="N1695" i="3" s="1"/>
  <c r="E1695" i="3"/>
  <c r="O1695" i="3" s="1"/>
  <c r="F1695" i="3"/>
  <c r="P1695" i="3" s="1"/>
  <c r="G1695" i="3"/>
  <c r="Q1695" i="3" s="1"/>
  <c r="H1695" i="3"/>
  <c r="R1695" i="3" s="1"/>
  <c r="I1695" i="3"/>
  <c r="S1695" i="3" s="1"/>
  <c r="C1696" i="3"/>
  <c r="D1696" i="3"/>
  <c r="N1696" i="3" s="1"/>
  <c r="E1696" i="3"/>
  <c r="O1696" i="3" s="1"/>
  <c r="F1696" i="3"/>
  <c r="P1696" i="3" s="1"/>
  <c r="G1696" i="3"/>
  <c r="Q1696" i="3" s="1"/>
  <c r="H1696" i="3"/>
  <c r="R1696" i="3" s="1"/>
  <c r="I1696" i="3"/>
  <c r="S1696" i="3" s="1"/>
  <c r="C1697" i="3"/>
  <c r="D1697" i="3"/>
  <c r="N1697" i="3" s="1"/>
  <c r="E1697" i="3"/>
  <c r="O1697" i="3" s="1"/>
  <c r="F1697" i="3"/>
  <c r="P1697" i="3" s="1"/>
  <c r="G1697" i="3"/>
  <c r="Q1697" i="3" s="1"/>
  <c r="H1697" i="3"/>
  <c r="R1697" i="3" s="1"/>
  <c r="I1697" i="3"/>
  <c r="S1697" i="3" s="1"/>
  <c r="C1698" i="3"/>
  <c r="D1698" i="3"/>
  <c r="N1698" i="3" s="1"/>
  <c r="E1698" i="3"/>
  <c r="O1698" i="3" s="1"/>
  <c r="F1698" i="3"/>
  <c r="P1698" i="3" s="1"/>
  <c r="G1698" i="3"/>
  <c r="Q1698" i="3" s="1"/>
  <c r="H1698" i="3"/>
  <c r="R1698" i="3" s="1"/>
  <c r="I1698" i="3"/>
  <c r="S1698" i="3" s="1"/>
  <c r="C1699" i="3"/>
  <c r="M1699" i="3" s="1"/>
  <c r="D1699" i="3"/>
  <c r="N1699" i="3" s="1"/>
  <c r="E1699" i="3"/>
  <c r="O1699" i="3" s="1"/>
  <c r="F1699" i="3"/>
  <c r="P1699" i="3" s="1"/>
  <c r="G1699" i="3"/>
  <c r="Q1699" i="3" s="1"/>
  <c r="H1699" i="3"/>
  <c r="R1699" i="3" s="1"/>
  <c r="I1699" i="3"/>
  <c r="S1699" i="3" s="1"/>
  <c r="C1700" i="3"/>
  <c r="M1700" i="3" s="1"/>
  <c r="D1700" i="3"/>
  <c r="N1700" i="3" s="1"/>
  <c r="E1700" i="3"/>
  <c r="O1700" i="3" s="1"/>
  <c r="F1700" i="3"/>
  <c r="G1700" i="3"/>
  <c r="Q1700" i="3" s="1"/>
  <c r="H1700" i="3"/>
  <c r="R1700" i="3" s="1"/>
  <c r="I1700" i="3"/>
  <c r="S1700" i="3" s="1"/>
  <c r="C1701" i="3"/>
  <c r="M1701" i="3" s="1"/>
  <c r="D1701" i="3"/>
  <c r="N1701" i="3" s="1"/>
  <c r="E1701" i="3"/>
  <c r="O1701" i="3" s="1"/>
  <c r="F1701" i="3"/>
  <c r="P1701" i="3" s="1"/>
  <c r="G1701" i="3"/>
  <c r="Q1701" i="3" s="1"/>
  <c r="H1701" i="3"/>
  <c r="R1701" i="3" s="1"/>
  <c r="I1701" i="3"/>
  <c r="S1701" i="3" s="1"/>
  <c r="C1702" i="3"/>
  <c r="M1702" i="3" s="1"/>
  <c r="D1702" i="3"/>
  <c r="E1702" i="3"/>
  <c r="O1702" i="3" s="1"/>
  <c r="F1702" i="3"/>
  <c r="P1702" i="3" s="1"/>
  <c r="G1702" i="3"/>
  <c r="Q1702" i="3" s="1"/>
  <c r="H1702" i="3"/>
  <c r="R1702" i="3" s="1"/>
  <c r="I1702" i="3"/>
  <c r="S1702" i="3" s="1"/>
  <c r="C1703" i="3"/>
  <c r="M1703" i="3" s="1"/>
  <c r="D1703" i="3"/>
  <c r="N1703" i="3" s="1"/>
  <c r="E1703" i="3"/>
  <c r="O1703" i="3" s="1"/>
  <c r="F1703" i="3"/>
  <c r="P1703" i="3" s="1"/>
  <c r="G1703" i="3"/>
  <c r="Q1703" i="3" s="1"/>
  <c r="H1703" i="3"/>
  <c r="R1703" i="3" s="1"/>
  <c r="I1703" i="3"/>
  <c r="S1703" i="3" s="1"/>
  <c r="C1704" i="3"/>
  <c r="M1704" i="3" s="1"/>
  <c r="D1704" i="3"/>
  <c r="N1704" i="3" s="1"/>
  <c r="E1704" i="3"/>
  <c r="O1704" i="3" s="1"/>
  <c r="F1704" i="3"/>
  <c r="P1704" i="3" s="1"/>
  <c r="G1704" i="3"/>
  <c r="Q1704" i="3" s="1"/>
  <c r="H1704" i="3"/>
  <c r="R1704" i="3" s="1"/>
  <c r="I1704" i="3"/>
  <c r="S1704" i="3" s="1"/>
  <c r="C1705" i="3"/>
  <c r="M1705" i="3" s="1"/>
  <c r="D1705" i="3"/>
  <c r="N1705" i="3" s="1"/>
  <c r="E1705" i="3"/>
  <c r="O1705" i="3" s="1"/>
  <c r="F1705" i="3"/>
  <c r="P1705" i="3" s="1"/>
  <c r="G1705" i="3"/>
  <c r="Q1705" i="3" s="1"/>
  <c r="H1705" i="3"/>
  <c r="R1705" i="3" s="1"/>
  <c r="I1705" i="3"/>
  <c r="S1705" i="3" s="1"/>
  <c r="C1706" i="3"/>
  <c r="M1706" i="3" s="1"/>
  <c r="D1706" i="3"/>
  <c r="N1706" i="3" s="1"/>
  <c r="E1706" i="3"/>
  <c r="O1706" i="3" s="1"/>
  <c r="F1706" i="3"/>
  <c r="P1706" i="3" s="1"/>
  <c r="G1706" i="3"/>
  <c r="H1706" i="3"/>
  <c r="R1706" i="3" s="1"/>
  <c r="I1706" i="3"/>
  <c r="S1706" i="3" s="1"/>
  <c r="C1707" i="3"/>
  <c r="M1707" i="3" s="1"/>
  <c r="D1707" i="3"/>
  <c r="N1707" i="3" s="1"/>
  <c r="E1707" i="3"/>
  <c r="O1707" i="3" s="1"/>
  <c r="F1707" i="3"/>
  <c r="P1707" i="3" s="1"/>
  <c r="G1707" i="3"/>
  <c r="Q1707" i="3" s="1"/>
  <c r="H1707" i="3"/>
  <c r="R1707" i="3" s="1"/>
  <c r="I1707" i="3"/>
  <c r="S1707" i="3" s="1"/>
  <c r="C1708" i="3"/>
  <c r="M1708" i="3" s="1"/>
  <c r="D1708" i="3"/>
  <c r="N1708" i="3" s="1"/>
  <c r="E1708" i="3"/>
  <c r="O1708" i="3" s="1"/>
  <c r="F1708" i="3"/>
  <c r="P1708" i="3" s="1"/>
  <c r="G1708" i="3"/>
  <c r="Q1708" i="3" s="1"/>
  <c r="H1708" i="3"/>
  <c r="R1708" i="3" s="1"/>
  <c r="I1708" i="3"/>
  <c r="S1708" i="3" s="1"/>
  <c r="C1709" i="3"/>
  <c r="D1709" i="3"/>
  <c r="N1709" i="3" s="1"/>
  <c r="E1709" i="3"/>
  <c r="O1709" i="3" s="1"/>
  <c r="F1709" i="3"/>
  <c r="P1709" i="3" s="1"/>
  <c r="G1709" i="3"/>
  <c r="Q1709" i="3" s="1"/>
  <c r="H1709" i="3"/>
  <c r="R1709" i="3" s="1"/>
  <c r="I1709" i="3"/>
  <c r="S1709" i="3" s="1"/>
  <c r="C1710" i="3"/>
  <c r="M1710" i="3" s="1"/>
  <c r="D1710" i="3"/>
  <c r="N1710" i="3" s="1"/>
  <c r="E1710" i="3"/>
  <c r="O1710" i="3" s="1"/>
  <c r="F1710" i="3"/>
  <c r="P1710" i="3" s="1"/>
  <c r="G1710" i="3"/>
  <c r="Q1710" i="3" s="1"/>
  <c r="H1710" i="3"/>
  <c r="R1710" i="3" s="1"/>
  <c r="I1710" i="3"/>
  <c r="S1710" i="3" s="1"/>
  <c r="C1711" i="3"/>
  <c r="M1711" i="3" s="1"/>
  <c r="D1711" i="3"/>
  <c r="N1711" i="3" s="1"/>
  <c r="E1711" i="3"/>
  <c r="O1711" i="3" s="1"/>
  <c r="F1711" i="3"/>
  <c r="P1711" i="3" s="1"/>
  <c r="G1711" i="3"/>
  <c r="Q1711" i="3" s="1"/>
  <c r="H1711" i="3"/>
  <c r="R1711" i="3" s="1"/>
  <c r="I1711" i="3"/>
  <c r="S1711" i="3" s="1"/>
  <c r="C1712" i="3"/>
  <c r="M1712" i="3" s="1"/>
  <c r="D1712" i="3"/>
  <c r="N1712" i="3" s="1"/>
  <c r="E1712" i="3"/>
  <c r="O1712" i="3" s="1"/>
  <c r="F1712" i="3"/>
  <c r="P1712" i="3" s="1"/>
  <c r="G1712" i="3"/>
  <c r="Q1712" i="3" s="1"/>
  <c r="H1712" i="3"/>
  <c r="R1712" i="3" s="1"/>
  <c r="I1712" i="3"/>
  <c r="S1712" i="3" s="1"/>
  <c r="C1713" i="3"/>
  <c r="M1713" i="3" s="1"/>
  <c r="D1713" i="3"/>
  <c r="N1713" i="3" s="1"/>
  <c r="E1713" i="3"/>
  <c r="O1713" i="3" s="1"/>
  <c r="F1713" i="3"/>
  <c r="P1713" i="3" s="1"/>
  <c r="G1713" i="3"/>
  <c r="Q1713" i="3" s="1"/>
  <c r="H1713" i="3"/>
  <c r="R1713" i="3" s="1"/>
  <c r="I1713" i="3"/>
  <c r="S1713" i="3" s="1"/>
  <c r="C1714" i="3"/>
  <c r="M1714" i="3" s="1"/>
  <c r="D1714" i="3"/>
  <c r="N1714" i="3" s="1"/>
  <c r="E1714" i="3"/>
  <c r="O1714" i="3" s="1"/>
  <c r="F1714" i="3"/>
  <c r="P1714" i="3" s="1"/>
  <c r="G1714" i="3"/>
  <c r="Q1714" i="3" s="1"/>
  <c r="H1714" i="3"/>
  <c r="R1714" i="3" s="1"/>
  <c r="I1714" i="3"/>
  <c r="S1714" i="3" s="1"/>
  <c r="C1715" i="3"/>
  <c r="M1715" i="3" s="1"/>
  <c r="D1715" i="3"/>
  <c r="N1715" i="3" s="1"/>
  <c r="E1715" i="3"/>
  <c r="O1715" i="3" s="1"/>
  <c r="F1715" i="3"/>
  <c r="P1715" i="3" s="1"/>
  <c r="G1715" i="3"/>
  <c r="Q1715" i="3" s="1"/>
  <c r="H1715" i="3"/>
  <c r="R1715" i="3" s="1"/>
  <c r="I1715" i="3"/>
  <c r="S1715" i="3" s="1"/>
  <c r="C1716" i="3"/>
  <c r="M1716" i="3" s="1"/>
  <c r="D1716" i="3"/>
  <c r="N1716" i="3" s="1"/>
  <c r="E1716" i="3"/>
  <c r="O1716" i="3" s="1"/>
  <c r="F1716" i="3"/>
  <c r="P1716" i="3" s="1"/>
  <c r="G1716" i="3"/>
  <c r="Q1716" i="3" s="1"/>
  <c r="H1716" i="3"/>
  <c r="R1716" i="3" s="1"/>
  <c r="I1716" i="3"/>
  <c r="S1716" i="3" s="1"/>
  <c r="C1717" i="3"/>
  <c r="M1717" i="3" s="1"/>
  <c r="D1717" i="3"/>
  <c r="N1717" i="3" s="1"/>
  <c r="E1717" i="3"/>
  <c r="O1717" i="3" s="1"/>
  <c r="F1717" i="3"/>
  <c r="P1717" i="3" s="1"/>
  <c r="G1717" i="3"/>
  <c r="Q1717" i="3" s="1"/>
  <c r="H1717" i="3"/>
  <c r="R1717" i="3" s="1"/>
  <c r="I1717" i="3"/>
  <c r="S1717" i="3" s="1"/>
  <c r="C1718" i="3"/>
  <c r="M1718" i="3" s="1"/>
  <c r="D1718" i="3"/>
  <c r="N1718" i="3" s="1"/>
  <c r="E1718" i="3"/>
  <c r="O1718" i="3" s="1"/>
  <c r="F1718" i="3"/>
  <c r="P1718" i="3" s="1"/>
  <c r="G1718" i="3"/>
  <c r="Q1718" i="3" s="1"/>
  <c r="H1718" i="3"/>
  <c r="R1718" i="3" s="1"/>
  <c r="I1718" i="3"/>
  <c r="S1718" i="3" s="1"/>
  <c r="C1719" i="3"/>
  <c r="M1719" i="3" s="1"/>
  <c r="D1719" i="3"/>
  <c r="N1719" i="3" s="1"/>
  <c r="E1719" i="3"/>
  <c r="O1719" i="3" s="1"/>
  <c r="F1719" i="3"/>
  <c r="P1719" i="3" s="1"/>
  <c r="G1719" i="3"/>
  <c r="Q1719" i="3" s="1"/>
  <c r="H1719" i="3"/>
  <c r="R1719" i="3" s="1"/>
  <c r="I1719" i="3"/>
  <c r="S1719" i="3" s="1"/>
  <c r="C1720" i="3"/>
  <c r="M1720" i="3" s="1"/>
  <c r="D1720" i="3"/>
  <c r="N1720" i="3" s="1"/>
  <c r="E1720" i="3"/>
  <c r="O1720" i="3" s="1"/>
  <c r="F1720" i="3"/>
  <c r="P1720" i="3" s="1"/>
  <c r="G1720" i="3"/>
  <c r="Q1720" i="3" s="1"/>
  <c r="H1720" i="3"/>
  <c r="R1720" i="3" s="1"/>
  <c r="I1720" i="3"/>
  <c r="S1720" i="3" s="1"/>
  <c r="C1721" i="3"/>
  <c r="D1721" i="3"/>
  <c r="N1721" i="3" s="1"/>
  <c r="E1721" i="3"/>
  <c r="O1721" i="3" s="1"/>
  <c r="F1721" i="3"/>
  <c r="P1721" i="3" s="1"/>
  <c r="G1721" i="3"/>
  <c r="Q1721" i="3" s="1"/>
  <c r="H1721" i="3"/>
  <c r="R1721" i="3" s="1"/>
  <c r="I1721" i="3"/>
  <c r="S1721" i="3" s="1"/>
  <c r="C1722" i="3"/>
  <c r="M1722" i="3" s="1"/>
  <c r="D1722" i="3"/>
  <c r="N1722" i="3" s="1"/>
  <c r="E1722" i="3"/>
  <c r="O1722" i="3" s="1"/>
  <c r="F1722" i="3"/>
  <c r="P1722" i="3" s="1"/>
  <c r="G1722" i="3"/>
  <c r="Q1722" i="3" s="1"/>
  <c r="H1722" i="3"/>
  <c r="R1722" i="3" s="1"/>
  <c r="I1722" i="3"/>
  <c r="S1722" i="3" s="1"/>
  <c r="C1723" i="3"/>
  <c r="M1723" i="3" s="1"/>
  <c r="D1723" i="3"/>
  <c r="N1723" i="3" s="1"/>
  <c r="E1723" i="3"/>
  <c r="O1723" i="3" s="1"/>
  <c r="F1723" i="3"/>
  <c r="P1723" i="3" s="1"/>
  <c r="G1723" i="3"/>
  <c r="Q1723" i="3" s="1"/>
  <c r="H1723" i="3"/>
  <c r="R1723" i="3" s="1"/>
  <c r="I1723" i="3"/>
  <c r="S1723" i="3" s="1"/>
  <c r="C1724" i="3"/>
  <c r="M1724" i="3" s="1"/>
  <c r="D1724" i="3"/>
  <c r="N1724" i="3" s="1"/>
  <c r="E1724" i="3"/>
  <c r="O1724" i="3" s="1"/>
  <c r="F1724" i="3"/>
  <c r="P1724" i="3" s="1"/>
  <c r="G1724" i="3"/>
  <c r="Q1724" i="3" s="1"/>
  <c r="H1724" i="3"/>
  <c r="R1724" i="3" s="1"/>
  <c r="I1724" i="3"/>
  <c r="S1724" i="3" s="1"/>
  <c r="C1725" i="3"/>
  <c r="M1725" i="3" s="1"/>
  <c r="D1725" i="3"/>
  <c r="N1725" i="3" s="1"/>
  <c r="E1725" i="3"/>
  <c r="O1725" i="3" s="1"/>
  <c r="F1725" i="3"/>
  <c r="P1725" i="3" s="1"/>
  <c r="G1725" i="3"/>
  <c r="Q1725" i="3" s="1"/>
  <c r="H1725" i="3"/>
  <c r="R1725" i="3" s="1"/>
  <c r="I1725" i="3"/>
  <c r="S1725" i="3" s="1"/>
  <c r="C1726" i="3"/>
  <c r="M1726" i="3" s="1"/>
  <c r="D1726" i="3"/>
  <c r="N1726" i="3" s="1"/>
  <c r="E1726" i="3"/>
  <c r="O1726" i="3" s="1"/>
  <c r="F1726" i="3"/>
  <c r="P1726" i="3" s="1"/>
  <c r="G1726" i="3"/>
  <c r="Q1726" i="3" s="1"/>
  <c r="H1726" i="3"/>
  <c r="R1726" i="3" s="1"/>
  <c r="I1726" i="3"/>
  <c r="S1726" i="3" s="1"/>
  <c r="C1727" i="3"/>
  <c r="M1727" i="3" s="1"/>
  <c r="D1727" i="3"/>
  <c r="N1727" i="3" s="1"/>
  <c r="E1727" i="3"/>
  <c r="O1727" i="3" s="1"/>
  <c r="F1727" i="3"/>
  <c r="P1727" i="3" s="1"/>
  <c r="G1727" i="3"/>
  <c r="Q1727" i="3" s="1"/>
  <c r="H1727" i="3"/>
  <c r="R1727" i="3" s="1"/>
  <c r="I1727" i="3"/>
  <c r="S1727" i="3" s="1"/>
  <c r="C1728" i="3"/>
  <c r="M1728" i="3" s="1"/>
  <c r="D1728" i="3"/>
  <c r="N1728" i="3" s="1"/>
  <c r="E1728" i="3"/>
  <c r="O1728" i="3" s="1"/>
  <c r="F1728" i="3"/>
  <c r="P1728" i="3" s="1"/>
  <c r="G1728" i="3"/>
  <c r="Q1728" i="3" s="1"/>
  <c r="H1728" i="3"/>
  <c r="R1728" i="3" s="1"/>
  <c r="I1728" i="3"/>
  <c r="S1728" i="3" s="1"/>
  <c r="C1729" i="3"/>
  <c r="M1729" i="3" s="1"/>
  <c r="D1729" i="3"/>
  <c r="N1729" i="3" s="1"/>
  <c r="E1729" i="3"/>
  <c r="O1729" i="3" s="1"/>
  <c r="F1729" i="3"/>
  <c r="P1729" i="3" s="1"/>
  <c r="G1729" i="3"/>
  <c r="Q1729" i="3" s="1"/>
  <c r="H1729" i="3"/>
  <c r="R1729" i="3" s="1"/>
  <c r="I1729" i="3"/>
  <c r="S1729" i="3" s="1"/>
  <c r="C1730" i="3"/>
  <c r="M1730" i="3" s="1"/>
  <c r="D1730" i="3"/>
  <c r="N1730" i="3" s="1"/>
  <c r="E1730" i="3"/>
  <c r="O1730" i="3" s="1"/>
  <c r="F1730" i="3"/>
  <c r="P1730" i="3" s="1"/>
  <c r="G1730" i="3"/>
  <c r="Q1730" i="3" s="1"/>
  <c r="H1730" i="3"/>
  <c r="R1730" i="3" s="1"/>
  <c r="I1730" i="3"/>
  <c r="S1730" i="3" s="1"/>
  <c r="C1731" i="3"/>
  <c r="M1731" i="3" s="1"/>
  <c r="D1731" i="3"/>
  <c r="N1731" i="3" s="1"/>
  <c r="E1731" i="3"/>
  <c r="O1731" i="3" s="1"/>
  <c r="F1731" i="3"/>
  <c r="P1731" i="3" s="1"/>
  <c r="G1731" i="3"/>
  <c r="Q1731" i="3" s="1"/>
  <c r="H1731" i="3"/>
  <c r="R1731" i="3" s="1"/>
  <c r="I1731" i="3"/>
  <c r="S1731" i="3" s="1"/>
  <c r="C1732" i="3"/>
  <c r="M1732" i="3" s="1"/>
  <c r="D1732" i="3"/>
  <c r="N1732" i="3" s="1"/>
  <c r="E1732" i="3"/>
  <c r="O1732" i="3" s="1"/>
  <c r="F1732" i="3"/>
  <c r="P1732" i="3" s="1"/>
  <c r="G1732" i="3"/>
  <c r="Q1732" i="3" s="1"/>
  <c r="H1732" i="3"/>
  <c r="R1732" i="3" s="1"/>
  <c r="I1732" i="3"/>
  <c r="S1732" i="3" s="1"/>
  <c r="C1733" i="3"/>
  <c r="M1733" i="3" s="1"/>
  <c r="D1733" i="3"/>
  <c r="N1733" i="3" s="1"/>
  <c r="E1733" i="3"/>
  <c r="O1733" i="3" s="1"/>
  <c r="F1733" i="3"/>
  <c r="P1733" i="3" s="1"/>
  <c r="G1733" i="3"/>
  <c r="Q1733" i="3" s="1"/>
  <c r="H1733" i="3"/>
  <c r="R1733" i="3" s="1"/>
  <c r="I1733" i="3"/>
  <c r="S1733" i="3" s="1"/>
  <c r="C1734" i="3"/>
  <c r="M1734" i="3" s="1"/>
  <c r="D1734" i="3"/>
  <c r="E1734" i="3"/>
  <c r="O1734" i="3" s="1"/>
  <c r="F1734" i="3"/>
  <c r="P1734" i="3" s="1"/>
  <c r="G1734" i="3"/>
  <c r="Q1734" i="3" s="1"/>
  <c r="H1734" i="3"/>
  <c r="R1734" i="3" s="1"/>
  <c r="I1734" i="3"/>
  <c r="S1734" i="3" s="1"/>
  <c r="C1735" i="3"/>
  <c r="M1735" i="3" s="1"/>
  <c r="D1735" i="3"/>
  <c r="N1735" i="3" s="1"/>
  <c r="E1735" i="3"/>
  <c r="O1735" i="3" s="1"/>
  <c r="F1735" i="3"/>
  <c r="P1735" i="3" s="1"/>
  <c r="G1735" i="3"/>
  <c r="Q1735" i="3" s="1"/>
  <c r="H1735" i="3"/>
  <c r="R1735" i="3" s="1"/>
  <c r="I1735" i="3"/>
  <c r="S1735" i="3" s="1"/>
  <c r="C1736" i="3"/>
  <c r="M1736" i="3" s="1"/>
  <c r="D1736" i="3"/>
  <c r="N1736" i="3" s="1"/>
  <c r="E1736" i="3"/>
  <c r="O1736" i="3" s="1"/>
  <c r="F1736" i="3"/>
  <c r="P1736" i="3" s="1"/>
  <c r="G1736" i="3"/>
  <c r="Q1736" i="3" s="1"/>
  <c r="H1736" i="3"/>
  <c r="R1736" i="3" s="1"/>
  <c r="I1736" i="3"/>
  <c r="S1736" i="3" s="1"/>
  <c r="C1737" i="3"/>
  <c r="M1737" i="3" s="1"/>
  <c r="D1737" i="3"/>
  <c r="N1737" i="3" s="1"/>
  <c r="E1737" i="3"/>
  <c r="O1737" i="3" s="1"/>
  <c r="F1737" i="3"/>
  <c r="P1737" i="3" s="1"/>
  <c r="G1737" i="3"/>
  <c r="Q1737" i="3" s="1"/>
  <c r="H1737" i="3"/>
  <c r="R1737" i="3" s="1"/>
  <c r="I1737" i="3"/>
  <c r="S1737" i="3" s="1"/>
  <c r="C1738" i="3"/>
  <c r="M1738" i="3" s="1"/>
  <c r="D1738" i="3"/>
  <c r="N1738" i="3" s="1"/>
  <c r="E1738" i="3"/>
  <c r="O1738" i="3" s="1"/>
  <c r="F1738" i="3"/>
  <c r="P1738" i="3" s="1"/>
  <c r="G1738" i="3"/>
  <c r="Q1738" i="3" s="1"/>
  <c r="H1738" i="3"/>
  <c r="R1738" i="3" s="1"/>
  <c r="I1738" i="3"/>
  <c r="S1738" i="3" s="1"/>
  <c r="C1739" i="3"/>
  <c r="M1739" i="3" s="1"/>
  <c r="D1739" i="3"/>
  <c r="N1739" i="3" s="1"/>
  <c r="E1739" i="3"/>
  <c r="O1739" i="3" s="1"/>
  <c r="F1739" i="3"/>
  <c r="P1739" i="3" s="1"/>
  <c r="G1739" i="3"/>
  <c r="Q1739" i="3" s="1"/>
  <c r="H1739" i="3"/>
  <c r="R1739" i="3" s="1"/>
  <c r="I1739" i="3"/>
  <c r="S1739" i="3" s="1"/>
  <c r="C1740" i="3"/>
  <c r="D1740" i="3"/>
  <c r="N1740" i="3" s="1"/>
  <c r="E1740" i="3"/>
  <c r="O1740" i="3" s="1"/>
  <c r="F1740" i="3"/>
  <c r="P1740" i="3" s="1"/>
  <c r="G1740" i="3"/>
  <c r="Q1740" i="3" s="1"/>
  <c r="H1740" i="3"/>
  <c r="R1740" i="3" s="1"/>
  <c r="I1740" i="3"/>
  <c r="S1740" i="3" s="1"/>
  <c r="C1741" i="3"/>
  <c r="D1741" i="3"/>
  <c r="N1741" i="3" s="1"/>
  <c r="E1741" i="3"/>
  <c r="O1741" i="3" s="1"/>
  <c r="F1741" i="3"/>
  <c r="P1741" i="3" s="1"/>
  <c r="G1741" i="3"/>
  <c r="Q1741" i="3" s="1"/>
  <c r="H1741" i="3"/>
  <c r="R1741" i="3" s="1"/>
  <c r="I1741" i="3"/>
  <c r="S1741" i="3" s="1"/>
  <c r="C1742" i="3"/>
  <c r="M1742" i="3" s="1"/>
  <c r="D1742" i="3"/>
  <c r="N1742" i="3" s="1"/>
  <c r="E1742" i="3"/>
  <c r="O1742" i="3" s="1"/>
  <c r="F1742" i="3"/>
  <c r="P1742" i="3" s="1"/>
  <c r="G1742" i="3"/>
  <c r="Q1742" i="3" s="1"/>
  <c r="H1742" i="3"/>
  <c r="R1742" i="3" s="1"/>
  <c r="I1742" i="3"/>
  <c r="S1742" i="3" s="1"/>
  <c r="C1743" i="3"/>
  <c r="M1743" i="3" s="1"/>
  <c r="D1743" i="3"/>
  <c r="N1743" i="3" s="1"/>
  <c r="E1743" i="3"/>
  <c r="O1743" i="3" s="1"/>
  <c r="F1743" i="3"/>
  <c r="P1743" i="3" s="1"/>
  <c r="G1743" i="3"/>
  <c r="Q1743" i="3" s="1"/>
  <c r="H1743" i="3"/>
  <c r="R1743" i="3" s="1"/>
  <c r="I1743" i="3"/>
  <c r="S1743" i="3" s="1"/>
  <c r="C1744" i="3"/>
  <c r="M1744" i="3" s="1"/>
  <c r="D1744" i="3"/>
  <c r="E1744" i="3"/>
  <c r="O1744" i="3" s="1"/>
  <c r="F1744" i="3"/>
  <c r="P1744" i="3" s="1"/>
  <c r="G1744" i="3"/>
  <c r="Q1744" i="3" s="1"/>
  <c r="H1744" i="3"/>
  <c r="R1744" i="3" s="1"/>
  <c r="I1744" i="3"/>
  <c r="S1744" i="3" s="1"/>
  <c r="C1745" i="3"/>
  <c r="M1745" i="3" s="1"/>
  <c r="D1745" i="3"/>
  <c r="N1745" i="3" s="1"/>
  <c r="E1745" i="3"/>
  <c r="O1745" i="3" s="1"/>
  <c r="F1745" i="3"/>
  <c r="P1745" i="3" s="1"/>
  <c r="G1745" i="3"/>
  <c r="Q1745" i="3" s="1"/>
  <c r="H1745" i="3"/>
  <c r="R1745" i="3" s="1"/>
  <c r="I1745" i="3"/>
  <c r="S1745" i="3" s="1"/>
  <c r="C1746" i="3"/>
  <c r="M1746" i="3" s="1"/>
  <c r="D1746" i="3"/>
  <c r="N1746" i="3" s="1"/>
  <c r="E1746" i="3"/>
  <c r="O1746" i="3" s="1"/>
  <c r="F1746" i="3"/>
  <c r="P1746" i="3" s="1"/>
  <c r="G1746" i="3"/>
  <c r="Q1746" i="3" s="1"/>
  <c r="H1746" i="3"/>
  <c r="R1746" i="3" s="1"/>
  <c r="I1746" i="3"/>
  <c r="S1746" i="3" s="1"/>
  <c r="C1747" i="3"/>
  <c r="M1747" i="3" s="1"/>
  <c r="D1747" i="3"/>
  <c r="N1747" i="3" s="1"/>
  <c r="E1747" i="3"/>
  <c r="O1747" i="3" s="1"/>
  <c r="F1747" i="3"/>
  <c r="P1747" i="3" s="1"/>
  <c r="G1747" i="3"/>
  <c r="Q1747" i="3" s="1"/>
  <c r="H1747" i="3"/>
  <c r="R1747" i="3" s="1"/>
  <c r="I1747" i="3"/>
  <c r="S1747" i="3" s="1"/>
  <c r="C1748" i="3"/>
  <c r="M1748" i="3" s="1"/>
  <c r="D1748" i="3"/>
  <c r="N1748" i="3" s="1"/>
  <c r="E1748" i="3"/>
  <c r="O1748" i="3" s="1"/>
  <c r="F1748" i="3"/>
  <c r="P1748" i="3" s="1"/>
  <c r="G1748" i="3"/>
  <c r="Q1748" i="3" s="1"/>
  <c r="H1748" i="3"/>
  <c r="R1748" i="3" s="1"/>
  <c r="I1748" i="3"/>
  <c r="S1748" i="3" s="1"/>
  <c r="C1749" i="3"/>
  <c r="M1749" i="3" s="1"/>
  <c r="D1749" i="3"/>
  <c r="N1749" i="3" s="1"/>
  <c r="E1749" i="3"/>
  <c r="O1749" i="3" s="1"/>
  <c r="F1749" i="3"/>
  <c r="P1749" i="3" s="1"/>
  <c r="G1749" i="3"/>
  <c r="Q1749" i="3" s="1"/>
  <c r="H1749" i="3"/>
  <c r="R1749" i="3" s="1"/>
  <c r="I1749" i="3"/>
  <c r="S1749" i="3" s="1"/>
  <c r="C1750" i="3"/>
  <c r="M1750" i="3" s="1"/>
  <c r="D1750" i="3"/>
  <c r="E1750" i="3"/>
  <c r="O1750" i="3" s="1"/>
  <c r="F1750" i="3"/>
  <c r="P1750" i="3" s="1"/>
  <c r="G1750" i="3"/>
  <c r="Q1750" i="3" s="1"/>
  <c r="H1750" i="3"/>
  <c r="R1750" i="3" s="1"/>
  <c r="I1750" i="3"/>
  <c r="S1750" i="3" s="1"/>
  <c r="C1751" i="3"/>
  <c r="M1751" i="3" s="1"/>
  <c r="D1751" i="3"/>
  <c r="N1751" i="3" s="1"/>
  <c r="E1751" i="3"/>
  <c r="O1751" i="3" s="1"/>
  <c r="F1751" i="3"/>
  <c r="P1751" i="3" s="1"/>
  <c r="G1751" i="3"/>
  <c r="Q1751" i="3" s="1"/>
  <c r="H1751" i="3"/>
  <c r="R1751" i="3" s="1"/>
  <c r="I1751" i="3"/>
  <c r="S1751" i="3" s="1"/>
  <c r="C1752" i="3"/>
  <c r="M1752" i="3" s="1"/>
  <c r="D1752" i="3"/>
  <c r="N1752" i="3" s="1"/>
  <c r="E1752" i="3"/>
  <c r="O1752" i="3" s="1"/>
  <c r="F1752" i="3"/>
  <c r="P1752" i="3" s="1"/>
  <c r="G1752" i="3"/>
  <c r="Q1752" i="3" s="1"/>
  <c r="H1752" i="3"/>
  <c r="R1752" i="3" s="1"/>
  <c r="I1752" i="3"/>
  <c r="S1752" i="3" s="1"/>
  <c r="C1753" i="3"/>
  <c r="M1753" i="3" s="1"/>
  <c r="D1753" i="3"/>
  <c r="N1753" i="3" s="1"/>
  <c r="E1753" i="3"/>
  <c r="O1753" i="3" s="1"/>
  <c r="F1753" i="3"/>
  <c r="P1753" i="3" s="1"/>
  <c r="G1753" i="3"/>
  <c r="Q1753" i="3" s="1"/>
  <c r="H1753" i="3"/>
  <c r="R1753" i="3" s="1"/>
  <c r="I1753" i="3"/>
  <c r="S1753" i="3" s="1"/>
  <c r="C1754" i="3"/>
  <c r="M1754" i="3" s="1"/>
  <c r="D1754" i="3"/>
  <c r="N1754" i="3" s="1"/>
  <c r="E1754" i="3"/>
  <c r="O1754" i="3" s="1"/>
  <c r="F1754" i="3"/>
  <c r="P1754" i="3" s="1"/>
  <c r="G1754" i="3"/>
  <c r="Q1754" i="3" s="1"/>
  <c r="H1754" i="3"/>
  <c r="R1754" i="3" s="1"/>
  <c r="I1754" i="3"/>
  <c r="S1754" i="3" s="1"/>
  <c r="C1755" i="3"/>
  <c r="M1755" i="3" s="1"/>
  <c r="D1755" i="3"/>
  <c r="N1755" i="3" s="1"/>
  <c r="E1755" i="3"/>
  <c r="O1755" i="3" s="1"/>
  <c r="F1755" i="3"/>
  <c r="P1755" i="3" s="1"/>
  <c r="G1755" i="3"/>
  <c r="Q1755" i="3" s="1"/>
  <c r="H1755" i="3"/>
  <c r="R1755" i="3" s="1"/>
  <c r="I1755" i="3"/>
  <c r="S1755" i="3" s="1"/>
  <c r="C1756" i="3"/>
  <c r="D1756" i="3"/>
  <c r="N1756" i="3" s="1"/>
  <c r="E1756" i="3"/>
  <c r="O1756" i="3" s="1"/>
  <c r="F1756" i="3"/>
  <c r="P1756" i="3" s="1"/>
  <c r="G1756" i="3"/>
  <c r="Q1756" i="3" s="1"/>
  <c r="H1756" i="3"/>
  <c r="R1756" i="3" s="1"/>
  <c r="I1756" i="3"/>
  <c r="S1756" i="3" s="1"/>
  <c r="C1757" i="3"/>
  <c r="M1757" i="3" s="1"/>
  <c r="D1757" i="3"/>
  <c r="N1757" i="3" s="1"/>
  <c r="E1757" i="3"/>
  <c r="O1757" i="3" s="1"/>
  <c r="F1757" i="3"/>
  <c r="P1757" i="3" s="1"/>
  <c r="G1757" i="3"/>
  <c r="Q1757" i="3" s="1"/>
  <c r="H1757" i="3"/>
  <c r="R1757" i="3" s="1"/>
  <c r="I1757" i="3"/>
  <c r="S1757" i="3" s="1"/>
  <c r="C1758" i="3"/>
  <c r="M1758" i="3" s="1"/>
  <c r="D1758" i="3"/>
  <c r="N1758" i="3" s="1"/>
  <c r="E1758" i="3"/>
  <c r="O1758" i="3" s="1"/>
  <c r="F1758" i="3"/>
  <c r="P1758" i="3" s="1"/>
  <c r="G1758" i="3"/>
  <c r="Q1758" i="3" s="1"/>
  <c r="H1758" i="3"/>
  <c r="R1758" i="3" s="1"/>
  <c r="I1758" i="3"/>
  <c r="S1758" i="3" s="1"/>
  <c r="C1759" i="3"/>
  <c r="M1759" i="3" s="1"/>
  <c r="D1759" i="3"/>
  <c r="N1759" i="3" s="1"/>
  <c r="E1759" i="3"/>
  <c r="O1759" i="3" s="1"/>
  <c r="F1759" i="3"/>
  <c r="P1759" i="3" s="1"/>
  <c r="G1759" i="3"/>
  <c r="Q1759" i="3" s="1"/>
  <c r="H1759" i="3"/>
  <c r="R1759" i="3" s="1"/>
  <c r="I1759" i="3"/>
  <c r="S1759" i="3" s="1"/>
  <c r="C1760" i="3"/>
  <c r="M1760" i="3" s="1"/>
  <c r="D1760" i="3"/>
  <c r="N1760" i="3" s="1"/>
  <c r="E1760" i="3"/>
  <c r="O1760" i="3" s="1"/>
  <c r="F1760" i="3"/>
  <c r="P1760" i="3" s="1"/>
  <c r="G1760" i="3"/>
  <c r="Q1760" i="3" s="1"/>
  <c r="H1760" i="3"/>
  <c r="R1760" i="3" s="1"/>
  <c r="I1760" i="3"/>
  <c r="S1760" i="3" s="1"/>
  <c r="C1761" i="3"/>
  <c r="M1761" i="3" s="1"/>
  <c r="D1761" i="3"/>
  <c r="N1761" i="3" s="1"/>
  <c r="E1761" i="3"/>
  <c r="O1761" i="3" s="1"/>
  <c r="F1761" i="3"/>
  <c r="P1761" i="3" s="1"/>
  <c r="G1761" i="3"/>
  <c r="Q1761" i="3" s="1"/>
  <c r="H1761" i="3"/>
  <c r="R1761" i="3" s="1"/>
  <c r="I1761" i="3"/>
  <c r="S1761" i="3" s="1"/>
  <c r="C1762" i="3"/>
  <c r="M1762" i="3" s="1"/>
  <c r="D1762" i="3"/>
  <c r="N1762" i="3" s="1"/>
  <c r="E1762" i="3"/>
  <c r="O1762" i="3" s="1"/>
  <c r="F1762" i="3"/>
  <c r="P1762" i="3" s="1"/>
  <c r="G1762" i="3"/>
  <c r="Q1762" i="3" s="1"/>
  <c r="H1762" i="3"/>
  <c r="R1762" i="3" s="1"/>
  <c r="I1762" i="3"/>
  <c r="S1762" i="3" s="1"/>
  <c r="C1763" i="3"/>
  <c r="M1763" i="3" s="1"/>
  <c r="D1763" i="3"/>
  <c r="N1763" i="3" s="1"/>
  <c r="E1763" i="3"/>
  <c r="O1763" i="3" s="1"/>
  <c r="F1763" i="3"/>
  <c r="P1763" i="3" s="1"/>
  <c r="G1763" i="3"/>
  <c r="Q1763" i="3" s="1"/>
  <c r="H1763" i="3"/>
  <c r="R1763" i="3" s="1"/>
  <c r="I1763" i="3"/>
  <c r="S1763" i="3" s="1"/>
  <c r="C1764" i="3"/>
  <c r="M1764" i="3" s="1"/>
  <c r="D1764" i="3"/>
  <c r="N1764" i="3" s="1"/>
  <c r="E1764" i="3"/>
  <c r="O1764" i="3" s="1"/>
  <c r="F1764" i="3"/>
  <c r="P1764" i="3" s="1"/>
  <c r="G1764" i="3"/>
  <c r="Q1764" i="3" s="1"/>
  <c r="H1764" i="3"/>
  <c r="R1764" i="3" s="1"/>
  <c r="I1764" i="3"/>
  <c r="S1764" i="3" s="1"/>
  <c r="C1765" i="3"/>
  <c r="D1765" i="3"/>
  <c r="N1765" i="3" s="1"/>
  <c r="E1765" i="3"/>
  <c r="O1765" i="3" s="1"/>
  <c r="F1765" i="3"/>
  <c r="P1765" i="3" s="1"/>
  <c r="G1765" i="3"/>
  <c r="Q1765" i="3" s="1"/>
  <c r="H1765" i="3"/>
  <c r="R1765" i="3" s="1"/>
  <c r="I1765" i="3"/>
  <c r="S1765" i="3" s="1"/>
  <c r="C1766" i="3"/>
  <c r="M1766" i="3" s="1"/>
  <c r="D1766" i="3"/>
  <c r="N1766" i="3" s="1"/>
  <c r="E1766" i="3"/>
  <c r="O1766" i="3" s="1"/>
  <c r="F1766" i="3"/>
  <c r="P1766" i="3" s="1"/>
  <c r="G1766" i="3"/>
  <c r="Q1766" i="3" s="1"/>
  <c r="H1766" i="3"/>
  <c r="R1766" i="3" s="1"/>
  <c r="I1766" i="3"/>
  <c r="S1766" i="3" s="1"/>
  <c r="C1767" i="3"/>
  <c r="M1767" i="3" s="1"/>
  <c r="D1767" i="3"/>
  <c r="N1767" i="3" s="1"/>
  <c r="E1767" i="3"/>
  <c r="O1767" i="3" s="1"/>
  <c r="F1767" i="3"/>
  <c r="P1767" i="3" s="1"/>
  <c r="G1767" i="3"/>
  <c r="Q1767" i="3" s="1"/>
  <c r="H1767" i="3"/>
  <c r="R1767" i="3" s="1"/>
  <c r="I1767" i="3"/>
  <c r="S1767" i="3" s="1"/>
  <c r="C1768" i="3"/>
  <c r="M1768" i="3" s="1"/>
  <c r="D1768" i="3"/>
  <c r="N1768" i="3" s="1"/>
  <c r="E1768" i="3"/>
  <c r="O1768" i="3" s="1"/>
  <c r="F1768" i="3"/>
  <c r="G1768" i="3"/>
  <c r="Q1768" i="3" s="1"/>
  <c r="H1768" i="3"/>
  <c r="R1768" i="3" s="1"/>
  <c r="I1768" i="3"/>
  <c r="S1768" i="3" s="1"/>
  <c r="C1769" i="3"/>
  <c r="M1769" i="3" s="1"/>
  <c r="D1769" i="3"/>
  <c r="E1769" i="3"/>
  <c r="O1769" i="3" s="1"/>
  <c r="F1769" i="3"/>
  <c r="P1769" i="3" s="1"/>
  <c r="G1769" i="3"/>
  <c r="Q1769" i="3" s="1"/>
  <c r="H1769" i="3"/>
  <c r="R1769" i="3" s="1"/>
  <c r="I1769" i="3"/>
  <c r="S1769" i="3" s="1"/>
  <c r="C1770" i="3"/>
  <c r="M1770" i="3" s="1"/>
  <c r="D1770" i="3"/>
  <c r="E1770" i="3"/>
  <c r="O1770" i="3" s="1"/>
  <c r="F1770" i="3"/>
  <c r="P1770" i="3" s="1"/>
  <c r="G1770" i="3"/>
  <c r="Q1770" i="3" s="1"/>
  <c r="H1770" i="3"/>
  <c r="R1770" i="3" s="1"/>
  <c r="I1770" i="3"/>
  <c r="S1770" i="3" s="1"/>
  <c r="C1771" i="3"/>
  <c r="M1771" i="3" s="1"/>
  <c r="D1771" i="3"/>
  <c r="N1771" i="3" s="1"/>
  <c r="E1771" i="3"/>
  <c r="O1771" i="3" s="1"/>
  <c r="F1771" i="3"/>
  <c r="P1771" i="3" s="1"/>
  <c r="G1771" i="3"/>
  <c r="Q1771" i="3" s="1"/>
  <c r="H1771" i="3"/>
  <c r="R1771" i="3" s="1"/>
  <c r="I1771" i="3"/>
  <c r="S1771" i="3" s="1"/>
  <c r="C1772" i="3"/>
  <c r="M1772" i="3" s="1"/>
  <c r="D1772" i="3"/>
  <c r="N1772" i="3" s="1"/>
  <c r="E1772" i="3"/>
  <c r="O1772" i="3" s="1"/>
  <c r="F1772" i="3"/>
  <c r="G1772" i="3"/>
  <c r="Q1772" i="3" s="1"/>
  <c r="H1772" i="3"/>
  <c r="R1772" i="3" s="1"/>
  <c r="I1772" i="3"/>
  <c r="S1772" i="3" s="1"/>
  <c r="C1773" i="3"/>
  <c r="M1773" i="3" s="1"/>
  <c r="D1773" i="3"/>
  <c r="N1773" i="3" s="1"/>
  <c r="E1773" i="3"/>
  <c r="O1773" i="3" s="1"/>
  <c r="F1773" i="3"/>
  <c r="P1773" i="3" s="1"/>
  <c r="G1773" i="3"/>
  <c r="Q1773" i="3" s="1"/>
  <c r="H1773" i="3"/>
  <c r="R1773" i="3" s="1"/>
  <c r="I1773" i="3"/>
  <c r="S1773" i="3" s="1"/>
  <c r="C1774" i="3"/>
  <c r="M1774" i="3" s="1"/>
  <c r="D1774" i="3"/>
  <c r="N1774" i="3" s="1"/>
  <c r="E1774" i="3"/>
  <c r="O1774" i="3" s="1"/>
  <c r="F1774" i="3"/>
  <c r="P1774" i="3" s="1"/>
  <c r="G1774" i="3"/>
  <c r="Q1774" i="3" s="1"/>
  <c r="H1774" i="3"/>
  <c r="R1774" i="3" s="1"/>
  <c r="I1774" i="3"/>
  <c r="S1774" i="3" s="1"/>
  <c r="C1775" i="3"/>
  <c r="M1775" i="3" s="1"/>
  <c r="D1775" i="3"/>
  <c r="N1775" i="3" s="1"/>
  <c r="E1775" i="3"/>
  <c r="O1775" i="3" s="1"/>
  <c r="F1775" i="3"/>
  <c r="P1775" i="3" s="1"/>
  <c r="G1775" i="3"/>
  <c r="Q1775" i="3" s="1"/>
  <c r="H1775" i="3"/>
  <c r="R1775" i="3" s="1"/>
  <c r="I1775" i="3"/>
  <c r="S1775" i="3" s="1"/>
  <c r="C1776" i="3"/>
  <c r="M1776" i="3" s="1"/>
  <c r="D1776" i="3"/>
  <c r="N1776" i="3" s="1"/>
  <c r="E1776" i="3"/>
  <c r="O1776" i="3" s="1"/>
  <c r="F1776" i="3"/>
  <c r="P1776" i="3" s="1"/>
  <c r="G1776" i="3"/>
  <c r="Q1776" i="3" s="1"/>
  <c r="H1776" i="3"/>
  <c r="R1776" i="3" s="1"/>
  <c r="I1776" i="3"/>
  <c r="S1776" i="3" s="1"/>
  <c r="C1777" i="3"/>
  <c r="M1777" i="3" s="1"/>
  <c r="D1777" i="3"/>
  <c r="N1777" i="3" s="1"/>
  <c r="E1777" i="3"/>
  <c r="O1777" i="3" s="1"/>
  <c r="F1777" i="3"/>
  <c r="P1777" i="3" s="1"/>
  <c r="G1777" i="3"/>
  <c r="Q1777" i="3" s="1"/>
  <c r="H1777" i="3"/>
  <c r="R1777" i="3" s="1"/>
  <c r="I1777" i="3"/>
  <c r="S1777" i="3" s="1"/>
  <c r="C1778" i="3"/>
  <c r="M1778" i="3" s="1"/>
  <c r="D1778" i="3"/>
  <c r="N1778" i="3" s="1"/>
  <c r="E1778" i="3"/>
  <c r="O1778" i="3" s="1"/>
  <c r="F1778" i="3"/>
  <c r="P1778" i="3" s="1"/>
  <c r="G1778" i="3"/>
  <c r="Q1778" i="3" s="1"/>
  <c r="H1778" i="3"/>
  <c r="R1778" i="3" s="1"/>
  <c r="I1778" i="3"/>
  <c r="S1778" i="3" s="1"/>
  <c r="C1779" i="3"/>
  <c r="M1779" i="3" s="1"/>
  <c r="D1779" i="3"/>
  <c r="N1779" i="3" s="1"/>
  <c r="E1779" i="3"/>
  <c r="O1779" i="3" s="1"/>
  <c r="F1779" i="3"/>
  <c r="P1779" i="3" s="1"/>
  <c r="G1779" i="3"/>
  <c r="Q1779" i="3" s="1"/>
  <c r="H1779" i="3"/>
  <c r="R1779" i="3" s="1"/>
  <c r="I1779" i="3"/>
  <c r="S1779" i="3" s="1"/>
  <c r="C1780" i="3"/>
  <c r="M1780" i="3" s="1"/>
  <c r="D1780" i="3"/>
  <c r="E1780" i="3"/>
  <c r="O1780" i="3" s="1"/>
  <c r="F1780" i="3"/>
  <c r="P1780" i="3" s="1"/>
  <c r="G1780" i="3"/>
  <c r="Q1780" i="3" s="1"/>
  <c r="H1780" i="3"/>
  <c r="R1780" i="3" s="1"/>
  <c r="I1780" i="3"/>
  <c r="S1780" i="3" s="1"/>
  <c r="C1781" i="3"/>
  <c r="M1781" i="3" s="1"/>
  <c r="D1781" i="3"/>
  <c r="N1781" i="3" s="1"/>
  <c r="E1781" i="3"/>
  <c r="O1781" i="3" s="1"/>
  <c r="F1781" i="3"/>
  <c r="P1781" i="3" s="1"/>
  <c r="G1781" i="3"/>
  <c r="Q1781" i="3" s="1"/>
  <c r="H1781" i="3"/>
  <c r="R1781" i="3" s="1"/>
  <c r="I1781" i="3"/>
  <c r="S1781" i="3" s="1"/>
  <c r="C1782" i="3"/>
  <c r="M1782" i="3" s="1"/>
  <c r="D1782" i="3"/>
  <c r="E1782" i="3"/>
  <c r="O1782" i="3" s="1"/>
  <c r="F1782" i="3"/>
  <c r="P1782" i="3" s="1"/>
  <c r="G1782" i="3"/>
  <c r="Q1782" i="3" s="1"/>
  <c r="H1782" i="3"/>
  <c r="R1782" i="3" s="1"/>
  <c r="I1782" i="3"/>
  <c r="S1782" i="3" s="1"/>
  <c r="C1783" i="3"/>
  <c r="M1783" i="3" s="1"/>
  <c r="D1783" i="3"/>
  <c r="N1783" i="3" s="1"/>
  <c r="E1783" i="3"/>
  <c r="O1783" i="3" s="1"/>
  <c r="F1783" i="3"/>
  <c r="P1783" i="3" s="1"/>
  <c r="G1783" i="3"/>
  <c r="Q1783" i="3" s="1"/>
  <c r="H1783" i="3"/>
  <c r="R1783" i="3" s="1"/>
  <c r="I1783" i="3"/>
  <c r="S1783" i="3" s="1"/>
  <c r="C1784" i="3"/>
  <c r="M1784" i="3" s="1"/>
  <c r="D1784" i="3"/>
  <c r="N1784" i="3" s="1"/>
  <c r="E1784" i="3"/>
  <c r="O1784" i="3" s="1"/>
  <c r="F1784" i="3"/>
  <c r="P1784" i="3" s="1"/>
  <c r="G1784" i="3"/>
  <c r="Q1784" i="3" s="1"/>
  <c r="H1784" i="3"/>
  <c r="R1784" i="3" s="1"/>
  <c r="I1784" i="3"/>
  <c r="S1784" i="3" s="1"/>
  <c r="C1785" i="3"/>
  <c r="M1785" i="3" s="1"/>
  <c r="D1785" i="3"/>
  <c r="N1785" i="3" s="1"/>
  <c r="E1785" i="3"/>
  <c r="O1785" i="3" s="1"/>
  <c r="F1785" i="3"/>
  <c r="G1785" i="3"/>
  <c r="Q1785" i="3" s="1"/>
  <c r="H1785" i="3"/>
  <c r="R1785" i="3" s="1"/>
  <c r="I1785" i="3"/>
  <c r="S1785" i="3" s="1"/>
  <c r="C1786" i="3"/>
  <c r="M1786" i="3" s="1"/>
  <c r="D1786" i="3"/>
  <c r="N1786" i="3" s="1"/>
  <c r="E1786" i="3"/>
  <c r="O1786" i="3" s="1"/>
  <c r="F1786" i="3"/>
  <c r="P1786" i="3" s="1"/>
  <c r="G1786" i="3"/>
  <c r="Q1786" i="3" s="1"/>
  <c r="H1786" i="3"/>
  <c r="R1786" i="3" s="1"/>
  <c r="I1786" i="3"/>
  <c r="S1786" i="3" s="1"/>
  <c r="C1787" i="3"/>
  <c r="M1787" i="3" s="1"/>
  <c r="D1787" i="3"/>
  <c r="N1787" i="3" s="1"/>
  <c r="E1787" i="3"/>
  <c r="O1787" i="3" s="1"/>
  <c r="F1787" i="3"/>
  <c r="P1787" i="3" s="1"/>
  <c r="G1787" i="3"/>
  <c r="Q1787" i="3" s="1"/>
  <c r="H1787" i="3"/>
  <c r="R1787" i="3" s="1"/>
  <c r="I1787" i="3"/>
  <c r="S1787" i="3" s="1"/>
  <c r="C1788" i="3"/>
  <c r="M1788" i="3" s="1"/>
  <c r="D1788" i="3"/>
  <c r="N1788" i="3" s="1"/>
  <c r="E1788" i="3"/>
  <c r="O1788" i="3" s="1"/>
  <c r="F1788" i="3"/>
  <c r="P1788" i="3" s="1"/>
  <c r="G1788" i="3"/>
  <c r="Q1788" i="3" s="1"/>
  <c r="H1788" i="3"/>
  <c r="R1788" i="3" s="1"/>
  <c r="I1788" i="3"/>
  <c r="S1788" i="3" s="1"/>
  <c r="C1789" i="3"/>
  <c r="M1789" i="3" s="1"/>
  <c r="D1789" i="3"/>
  <c r="N1789" i="3" s="1"/>
  <c r="E1789" i="3"/>
  <c r="O1789" i="3" s="1"/>
  <c r="F1789" i="3"/>
  <c r="P1789" i="3" s="1"/>
  <c r="G1789" i="3"/>
  <c r="Q1789" i="3" s="1"/>
  <c r="H1789" i="3"/>
  <c r="R1789" i="3" s="1"/>
  <c r="I1789" i="3"/>
  <c r="S1789" i="3" s="1"/>
  <c r="C1790" i="3"/>
  <c r="M1790" i="3" s="1"/>
  <c r="D1790" i="3"/>
  <c r="N1790" i="3" s="1"/>
  <c r="E1790" i="3"/>
  <c r="O1790" i="3" s="1"/>
  <c r="F1790" i="3"/>
  <c r="P1790" i="3" s="1"/>
  <c r="G1790" i="3"/>
  <c r="Q1790" i="3" s="1"/>
  <c r="H1790" i="3"/>
  <c r="R1790" i="3" s="1"/>
  <c r="I1790" i="3"/>
  <c r="S1790" i="3" s="1"/>
  <c r="C1791" i="3"/>
  <c r="M1791" i="3" s="1"/>
  <c r="D1791" i="3"/>
  <c r="N1791" i="3" s="1"/>
  <c r="E1791" i="3"/>
  <c r="O1791" i="3" s="1"/>
  <c r="F1791" i="3"/>
  <c r="P1791" i="3" s="1"/>
  <c r="G1791" i="3"/>
  <c r="Q1791" i="3" s="1"/>
  <c r="H1791" i="3"/>
  <c r="R1791" i="3" s="1"/>
  <c r="I1791" i="3"/>
  <c r="S1791" i="3" s="1"/>
  <c r="C1792" i="3"/>
  <c r="M1792" i="3" s="1"/>
  <c r="D1792" i="3"/>
  <c r="N1792" i="3" s="1"/>
  <c r="E1792" i="3"/>
  <c r="O1792" i="3" s="1"/>
  <c r="F1792" i="3"/>
  <c r="P1792" i="3" s="1"/>
  <c r="G1792" i="3"/>
  <c r="Q1792" i="3" s="1"/>
  <c r="H1792" i="3"/>
  <c r="R1792" i="3" s="1"/>
  <c r="I1792" i="3"/>
  <c r="S1792" i="3" s="1"/>
  <c r="C1793" i="3"/>
  <c r="M1793" i="3" s="1"/>
  <c r="D1793" i="3"/>
  <c r="N1793" i="3" s="1"/>
  <c r="E1793" i="3"/>
  <c r="O1793" i="3" s="1"/>
  <c r="F1793" i="3"/>
  <c r="P1793" i="3" s="1"/>
  <c r="G1793" i="3"/>
  <c r="Q1793" i="3" s="1"/>
  <c r="H1793" i="3"/>
  <c r="R1793" i="3" s="1"/>
  <c r="I1793" i="3"/>
  <c r="S1793" i="3" s="1"/>
  <c r="C1794" i="3"/>
  <c r="M1794" i="3" s="1"/>
  <c r="D1794" i="3"/>
  <c r="N1794" i="3" s="1"/>
  <c r="E1794" i="3"/>
  <c r="O1794" i="3" s="1"/>
  <c r="F1794" i="3"/>
  <c r="P1794" i="3" s="1"/>
  <c r="G1794" i="3"/>
  <c r="Q1794" i="3" s="1"/>
  <c r="H1794" i="3"/>
  <c r="R1794" i="3" s="1"/>
  <c r="I1794" i="3"/>
  <c r="S1794" i="3" s="1"/>
  <c r="C1795" i="3"/>
  <c r="M1795" i="3" s="1"/>
  <c r="D1795" i="3"/>
  <c r="N1795" i="3" s="1"/>
  <c r="E1795" i="3"/>
  <c r="O1795" i="3" s="1"/>
  <c r="F1795" i="3"/>
  <c r="P1795" i="3" s="1"/>
  <c r="G1795" i="3"/>
  <c r="Q1795" i="3" s="1"/>
  <c r="H1795" i="3"/>
  <c r="R1795" i="3" s="1"/>
  <c r="I1795" i="3"/>
  <c r="S1795" i="3" s="1"/>
  <c r="C1796" i="3"/>
  <c r="M1796" i="3" s="1"/>
  <c r="D1796" i="3"/>
  <c r="N1796" i="3" s="1"/>
  <c r="E1796" i="3"/>
  <c r="O1796" i="3" s="1"/>
  <c r="F1796" i="3"/>
  <c r="G1796" i="3"/>
  <c r="Q1796" i="3" s="1"/>
  <c r="H1796" i="3"/>
  <c r="R1796" i="3" s="1"/>
  <c r="I1796" i="3"/>
  <c r="S1796" i="3" s="1"/>
  <c r="C1797" i="3"/>
  <c r="M1797" i="3" s="1"/>
  <c r="D1797" i="3"/>
  <c r="N1797" i="3" s="1"/>
  <c r="E1797" i="3"/>
  <c r="O1797" i="3" s="1"/>
  <c r="F1797" i="3"/>
  <c r="P1797" i="3" s="1"/>
  <c r="G1797" i="3"/>
  <c r="Q1797" i="3" s="1"/>
  <c r="H1797" i="3"/>
  <c r="R1797" i="3" s="1"/>
  <c r="I1797" i="3"/>
  <c r="S1797" i="3" s="1"/>
  <c r="C1798" i="3"/>
  <c r="M1798" i="3" s="1"/>
  <c r="D1798" i="3"/>
  <c r="N1798" i="3" s="1"/>
  <c r="E1798" i="3"/>
  <c r="O1798" i="3" s="1"/>
  <c r="F1798" i="3"/>
  <c r="P1798" i="3" s="1"/>
  <c r="G1798" i="3"/>
  <c r="Q1798" i="3" s="1"/>
  <c r="H1798" i="3"/>
  <c r="R1798" i="3" s="1"/>
  <c r="I1798" i="3"/>
  <c r="S1798" i="3" s="1"/>
  <c r="C1799" i="3"/>
  <c r="M1799" i="3" s="1"/>
  <c r="D1799" i="3"/>
  <c r="N1799" i="3" s="1"/>
  <c r="E1799" i="3"/>
  <c r="F1799" i="3"/>
  <c r="P1799" i="3" s="1"/>
  <c r="G1799" i="3"/>
  <c r="Q1799" i="3" s="1"/>
  <c r="H1799" i="3"/>
  <c r="R1799" i="3" s="1"/>
  <c r="I1799" i="3"/>
  <c r="S1799" i="3" s="1"/>
  <c r="C1800" i="3"/>
  <c r="D1800" i="3"/>
  <c r="N1800" i="3" s="1"/>
  <c r="E1800" i="3"/>
  <c r="O1800" i="3" s="1"/>
  <c r="F1800" i="3"/>
  <c r="P1800" i="3" s="1"/>
  <c r="G1800" i="3"/>
  <c r="Q1800" i="3" s="1"/>
  <c r="H1800" i="3"/>
  <c r="R1800" i="3" s="1"/>
  <c r="I1800" i="3"/>
  <c r="S1800" i="3" s="1"/>
  <c r="C1801" i="3"/>
  <c r="M1801" i="3" s="1"/>
  <c r="D1801" i="3"/>
  <c r="N1801" i="3" s="1"/>
  <c r="E1801" i="3"/>
  <c r="O1801" i="3" s="1"/>
  <c r="F1801" i="3"/>
  <c r="P1801" i="3" s="1"/>
  <c r="G1801" i="3"/>
  <c r="Q1801" i="3" s="1"/>
  <c r="H1801" i="3"/>
  <c r="R1801" i="3" s="1"/>
  <c r="I1801" i="3"/>
  <c r="S1801" i="3" s="1"/>
  <c r="C1802" i="3"/>
  <c r="M1802" i="3" s="1"/>
  <c r="D1802" i="3"/>
  <c r="N1802" i="3" s="1"/>
  <c r="E1802" i="3"/>
  <c r="O1802" i="3" s="1"/>
  <c r="F1802" i="3"/>
  <c r="G1802" i="3"/>
  <c r="Q1802" i="3" s="1"/>
  <c r="H1802" i="3"/>
  <c r="R1802" i="3" s="1"/>
  <c r="I1802" i="3"/>
  <c r="S1802" i="3" s="1"/>
  <c r="C1803" i="3"/>
  <c r="M1803" i="3" s="1"/>
  <c r="D1803" i="3"/>
  <c r="N1803" i="3" s="1"/>
  <c r="E1803" i="3"/>
  <c r="O1803" i="3" s="1"/>
  <c r="F1803" i="3"/>
  <c r="P1803" i="3" s="1"/>
  <c r="G1803" i="3"/>
  <c r="Q1803" i="3" s="1"/>
  <c r="H1803" i="3"/>
  <c r="R1803" i="3" s="1"/>
  <c r="I1803" i="3"/>
  <c r="S1803" i="3" s="1"/>
  <c r="C1804" i="3"/>
  <c r="M1804" i="3" s="1"/>
  <c r="D1804" i="3"/>
  <c r="N1804" i="3" s="1"/>
  <c r="E1804" i="3"/>
  <c r="O1804" i="3" s="1"/>
  <c r="F1804" i="3"/>
  <c r="P1804" i="3" s="1"/>
  <c r="G1804" i="3"/>
  <c r="Q1804" i="3" s="1"/>
  <c r="H1804" i="3"/>
  <c r="R1804" i="3" s="1"/>
  <c r="I1804" i="3"/>
  <c r="S1804" i="3" s="1"/>
  <c r="C1805" i="3"/>
  <c r="D1805" i="3"/>
  <c r="N1805" i="3" s="1"/>
  <c r="E1805" i="3"/>
  <c r="O1805" i="3" s="1"/>
  <c r="F1805" i="3"/>
  <c r="P1805" i="3" s="1"/>
  <c r="G1805" i="3"/>
  <c r="Q1805" i="3" s="1"/>
  <c r="H1805" i="3"/>
  <c r="R1805" i="3" s="1"/>
  <c r="I1805" i="3"/>
  <c r="S1805" i="3" s="1"/>
  <c r="C1806" i="3"/>
  <c r="M1806" i="3" s="1"/>
  <c r="D1806" i="3"/>
  <c r="N1806" i="3" s="1"/>
  <c r="E1806" i="3"/>
  <c r="O1806" i="3" s="1"/>
  <c r="F1806" i="3"/>
  <c r="P1806" i="3" s="1"/>
  <c r="G1806" i="3"/>
  <c r="Q1806" i="3" s="1"/>
  <c r="H1806" i="3"/>
  <c r="R1806" i="3" s="1"/>
  <c r="I1806" i="3"/>
  <c r="S1806" i="3" s="1"/>
  <c r="C1807" i="3"/>
  <c r="M1807" i="3" s="1"/>
  <c r="D1807" i="3"/>
  <c r="N1807" i="3" s="1"/>
  <c r="E1807" i="3"/>
  <c r="O1807" i="3" s="1"/>
  <c r="F1807" i="3"/>
  <c r="P1807" i="3" s="1"/>
  <c r="G1807" i="3"/>
  <c r="Q1807" i="3" s="1"/>
  <c r="H1807" i="3"/>
  <c r="R1807" i="3" s="1"/>
  <c r="I1807" i="3"/>
  <c r="S1807" i="3" s="1"/>
  <c r="C1808" i="3"/>
  <c r="M1808" i="3" s="1"/>
  <c r="D1808" i="3"/>
  <c r="N1808" i="3" s="1"/>
  <c r="E1808" i="3"/>
  <c r="O1808" i="3" s="1"/>
  <c r="F1808" i="3"/>
  <c r="P1808" i="3" s="1"/>
  <c r="G1808" i="3"/>
  <c r="Q1808" i="3" s="1"/>
  <c r="H1808" i="3"/>
  <c r="R1808" i="3" s="1"/>
  <c r="I1808" i="3"/>
  <c r="S1808" i="3" s="1"/>
  <c r="C1809" i="3"/>
  <c r="M1809" i="3" s="1"/>
  <c r="D1809" i="3"/>
  <c r="N1809" i="3" s="1"/>
  <c r="E1809" i="3"/>
  <c r="O1809" i="3" s="1"/>
  <c r="F1809" i="3"/>
  <c r="P1809" i="3" s="1"/>
  <c r="G1809" i="3"/>
  <c r="H1809" i="3"/>
  <c r="R1809" i="3" s="1"/>
  <c r="I1809" i="3"/>
  <c r="S1809" i="3" s="1"/>
  <c r="C1810" i="3"/>
  <c r="M1810" i="3" s="1"/>
  <c r="D1810" i="3"/>
  <c r="N1810" i="3" s="1"/>
  <c r="E1810" i="3"/>
  <c r="O1810" i="3" s="1"/>
  <c r="F1810" i="3"/>
  <c r="P1810" i="3" s="1"/>
  <c r="G1810" i="3"/>
  <c r="Q1810" i="3" s="1"/>
  <c r="H1810" i="3"/>
  <c r="R1810" i="3" s="1"/>
  <c r="I1810" i="3"/>
  <c r="S1810" i="3" s="1"/>
  <c r="C1811" i="3"/>
  <c r="M1811" i="3" s="1"/>
  <c r="D1811" i="3"/>
  <c r="N1811" i="3" s="1"/>
  <c r="E1811" i="3"/>
  <c r="O1811" i="3" s="1"/>
  <c r="F1811" i="3"/>
  <c r="P1811" i="3" s="1"/>
  <c r="G1811" i="3"/>
  <c r="Q1811" i="3" s="1"/>
  <c r="H1811" i="3"/>
  <c r="R1811" i="3" s="1"/>
  <c r="I1811" i="3"/>
  <c r="S1811" i="3" s="1"/>
  <c r="C1812" i="3"/>
  <c r="M1812" i="3" s="1"/>
  <c r="D1812" i="3"/>
  <c r="N1812" i="3" s="1"/>
  <c r="E1812" i="3"/>
  <c r="O1812" i="3" s="1"/>
  <c r="F1812" i="3"/>
  <c r="P1812" i="3" s="1"/>
  <c r="G1812" i="3"/>
  <c r="Q1812" i="3" s="1"/>
  <c r="H1812" i="3"/>
  <c r="R1812" i="3" s="1"/>
  <c r="I1812" i="3"/>
  <c r="S1812" i="3" s="1"/>
  <c r="C1813" i="3"/>
  <c r="D1813" i="3"/>
  <c r="N1813" i="3" s="1"/>
  <c r="E1813" i="3"/>
  <c r="O1813" i="3" s="1"/>
  <c r="F1813" i="3"/>
  <c r="P1813" i="3" s="1"/>
  <c r="G1813" i="3"/>
  <c r="Q1813" i="3" s="1"/>
  <c r="H1813" i="3"/>
  <c r="R1813" i="3" s="1"/>
  <c r="I1813" i="3"/>
  <c r="S1813" i="3" s="1"/>
  <c r="C1814" i="3"/>
  <c r="M1814" i="3" s="1"/>
  <c r="D1814" i="3"/>
  <c r="N1814" i="3" s="1"/>
  <c r="E1814" i="3"/>
  <c r="O1814" i="3" s="1"/>
  <c r="F1814" i="3"/>
  <c r="P1814" i="3" s="1"/>
  <c r="G1814" i="3"/>
  <c r="Q1814" i="3" s="1"/>
  <c r="H1814" i="3"/>
  <c r="R1814" i="3" s="1"/>
  <c r="I1814" i="3"/>
  <c r="S1814" i="3" s="1"/>
  <c r="C1815" i="3"/>
  <c r="M1815" i="3" s="1"/>
  <c r="D1815" i="3"/>
  <c r="N1815" i="3" s="1"/>
  <c r="E1815" i="3"/>
  <c r="O1815" i="3" s="1"/>
  <c r="F1815" i="3"/>
  <c r="P1815" i="3" s="1"/>
  <c r="G1815" i="3"/>
  <c r="Q1815" i="3" s="1"/>
  <c r="H1815" i="3"/>
  <c r="R1815" i="3" s="1"/>
  <c r="I1815" i="3"/>
  <c r="S1815" i="3" s="1"/>
  <c r="C1816" i="3"/>
  <c r="M1816" i="3" s="1"/>
  <c r="D1816" i="3"/>
  <c r="N1816" i="3" s="1"/>
  <c r="E1816" i="3"/>
  <c r="O1816" i="3" s="1"/>
  <c r="F1816" i="3"/>
  <c r="P1816" i="3" s="1"/>
  <c r="G1816" i="3"/>
  <c r="Q1816" i="3" s="1"/>
  <c r="H1816" i="3"/>
  <c r="R1816" i="3" s="1"/>
  <c r="I1816" i="3"/>
  <c r="S1816" i="3" s="1"/>
  <c r="C1817" i="3"/>
  <c r="M1817" i="3" s="1"/>
  <c r="D1817" i="3"/>
  <c r="N1817" i="3" s="1"/>
  <c r="E1817" i="3"/>
  <c r="O1817" i="3" s="1"/>
  <c r="F1817" i="3"/>
  <c r="P1817" i="3" s="1"/>
  <c r="G1817" i="3"/>
  <c r="Q1817" i="3" s="1"/>
  <c r="H1817" i="3"/>
  <c r="R1817" i="3" s="1"/>
  <c r="I1817" i="3"/>
  <c r="S1817" i="3" s="1"/>
  <c r="C1818" i="3"/>
  <c r="D1818" i="3"/>
  <c r="N1818" i="3" s="1"/>
  <c r="E1818" i="3"/>
  <c r="O1818" i="3" s="1"/>
  <c r="F1818" i="3"/>
  <c r="P1818" i="3" s="1"/>
  <c r="G1818" i="3"/>
  <c r="Q1818" i="3" s="1"/>
  <c r="H1818" i="3"/>
  <c r="R1818" i="3" s="1"/>
  <c r="I1818" i="3"/>
  <c r="S1818" i="3" s="1"/>
  <c r="C1819" i="3"/>
  <c r="M1819" i="3" s="1"/>
  <c r="D1819" i="3"/>
  <c r="N1819" i="3" s="1"/>
  <c r="E1819" i="3"/>
  <c r="O1819" i="3" s="1"/>
  <c r="F1819" i="3"/>
  <c r="P1819" i="3" s="1"/>
  <c r="G1819" i="3"/>
  <c r="Q1819" i="3" s="1"/>
  <c r="H1819" i="3"/>
  <c r="R1819" i="3" s="1"/>
  <c r="I1819" i="3"/>
  <c r="S1819" i="3" s="1"/>
  <c r="C1820" i="3"/>
  <c r="M1820" i="3" s="1"/>
  <c r="D1820" i="3"/>
  <c r="N1820" i="3" s="1"/>
  <c r="E1820" i="3"/>
  <c r="O1820" i="3" s="1"/>
  <c r="F1820" i="3"/>
  <c r="P1820" i="3" s="1"/>
  <c r="G1820" i="3"/>
  <c r="Q1820" i="3" s="1"/>
  <c r="H1820" i="3"/>
  <c r="R1820" i="3" s="1"/>
  <c r="I1820" i="3"/>
  <c r="S1820" i="3" s="1"/>
  <c r="C1821" i="3"/>
  <c r="M1821" i="3" s="1"/>
  <c r="D1821" i="3"/>
  <c r="N1821" i="3" s="1"/>
  <c r="E1821" i="3"/>
  <c r="O1821" i="3" s="1"/>
  <c r="F1821" i="3"/>
  <c r="P1821" i="3" s="1"/>
  <c r="G1821" i="3"/>
  <c r="Q1821" i="3" s="1"/>
  <c r="H1821" i="3"/>
  <c r="R1821" i="3" s="1"/>
  <c r="I1821" i="3"/>
  <c r="S1821" i="3" s="1"/>
  <c r="C1822" i="3"/>
  <c r="M1822" i="3" s="1"/>
  <c r="D1822" i="3"/>
  <c r="E1822" i="3"/>
  <c r="O1822" i="3" s="1"/>
  <c r="F1822" i="3"/>
  <c r="P1822" i="3" s="1"/>
  <c r="G1822" i="3"/>
  <c r="Q1822" i="3" s="1"/>
  <c r="H1822" i="3"/>
  <c r="R1822" i="3" s="1"/>
  <c r="I1822" i="3"/>
  <c r="S1822" i="3" s="1"/>
  <c r="C1823" i="3"/>
  <c r="M1823" i="3" s="1"/>
  <c r="D1823" i="3"/>
  <c r="N1823" i="3" s="1"/>
  <c r="E1823" i="3"/>
  <c r="O1823" i="3" s="1"/>
  <c r="F1823" i="3"/>
  <c r="P1823" i="3" s="1"/>
  <c r="G1823" i="3"/>
  <c r="Q1823" i="3" s="1"/>
  <c r="H1823" i="3"/>
  <c r="R1823" i="3" s="1"/>
  <c r="I1823" i="3"/>
  <c r="S1823" i="3" s="1"/>
  <c r="C1824" i="3"/>
  <c r="M1824" i="3" s="1"/>
  <c r="D1824" i="3"/>
  <c r="N1824" i="3" s="1"/>
  <c r="E1824" i="3"/>
  <c r="O1824" i="3" s="1"/>
  <c r="F1824" i="3"/>
  <c r="P1824" i="3" s="1"/>
  <c r="G1824" i="3"/>
  <c r="Q1824" i="3" s="1"/>
  <c r="H1824" i="3"/>
  <c r="R1824" i="3" s="1"/>
  <c r="I1824" i="3"/>
  <c r="S1824" i="3" s="1"/>
  <c r="C1825" i="3"/>
  <c r="M1825" i="3" s="1"/>
  <c r="D1825" i="3"/>
  <c r="N1825" i="3" s="1"/>
  <c r="E1825" i="3"/>
  <c r="O1825" i="3" s="1"/>
  <c r="F1825" i="3"/>
  <c r="P1825" i="3" s="1"/>
  <c r="G1825" i="3"/>
  <c r="Q1825" i="3" s="1"/>
  <c r="H1825" i="3"/>
  <c r="R1825" i="3" s="1"/>
  <c r="I1825" i="3"/>
  <c r="S1825" i="3" s="1"/>
  <c r="C1826" i="3"/>
  <c r="M1826" i="3" s="1"/>
  <c r="D1826" i="3"/>
  <c r="N1826" i="3" s="1"/>
  <c r="E1826" i="3"/>
  <c r="O1826" i="3" s="1"/>
  <c r="F1826" i="3"/>
  <c r="P1826" i="3" s="1"/>
  <c r="G1826" i="3"/>
  <c r="Q1826" i="3" s="1"/>
  <c r="H1826" i="3"/>
  <c r="R1826" i="3" s="1"/>
  <c r="I1826" i="3"/>
  <c r="S1826" i="3" s="1"/>
  <c r="C1827" i="3"/>
  <c r="M1827" i="3" s="1"/>
  <c r="D1827" i="3"/>
  <c r="N1827" i="3" s="1"/>
  <c r="E1827" i="3"/>
  <c r="O1827" i="3" s="1"/>
  <c r="F1827" i="3"/>
  <c r="P1827" i="3" s="1"/>
  <c r="G1827" i="3"/>
  <c r="Q1827" i="3" s="1"/>
  <c r="H1827" i="3"/>
  <c r="R1827" i="3" s="1"/>
  <c r="I1827" i="3"/>
  <c r="S1827" i="3" s="1"/>
  <c r="C1828" i="3"/>
  <c r="M1828" i="3" s="1"/>
  <c r="D1828" i="3"/>
  <c r="N1828" i="3" s="1"/>
  <c r="E1828" i="3"/>
  <c r="O1828" i="3" s="1"/>
  <c r="F1828" i="3"/>
  <c r="P1828" i="3" s="1"/>
  <c r="G1828" i="3"/>
  <c r="Q1828" i="3" s="1"/>
  <c r="H1828" i="3"/>
  <c r="R1828" i="3" s="1"/>
  <c r="I1828" i="3"/>
  <c r="S1828" i="3" s="1"/>
  <c r="C1829" i="3"/>
  <c r="M1829" i="3" s="1"/>
  <c r="D1829" i="3"/>
  <c r="N1829" i="3" s="1"/>
  <c r="E1829" i="3"/>
  <c r="O1829" i="3" s="1"/>
  <c r="F1829" i="3"/>
  <c r="P1829" i="3" s="1"/>
  <c r="G1829" i="3"/>
  <c r="Q1829" i="3" s="1"/>
  <c r="H1829" i="3"/>
  <c r="R1829" i="3" s="1"/>
  <c r="I1829" i="3"/>
  <c r="S1829" i="3" s="1"/>
  <c r="C1830" i="3"/>
  <c r="M1830" i="3" s="1"/>
  <c r="D1830" i="3"/>
  <c r="N1830" i="3" s="1"/>
  <c r="E1830" i="3"/>
  <c r="O1830" i="3" s="1"/>
  <c r="F1830" i="3"/>
  <c r="P1830" i="3" s="1"/>
  <c r="G1830" i="3"/>
  <c r="Q1830" i="3" s="1"/>
  <c r="H1830" i="3"/>
  <c r="R1830" i="3" s="1"/>
  <c r="I1830" i="3"/>
  <c r="S1830" i="3" s="1"/>
  <c r="C1831" i="3"/>
  <c r="M1831" i="3" s="1"/>
  <c r="D1831" i="3"/>
  <c r="N1831" i="3" s="1"/>
  <c r="E1831" i="3"/>
  <c r="O1831" i="3" s="1"/>
  <c r="F1831" i="3"/>
  <c r="P1831" i="3" s="1"/>
  <c r="G1831" i="3"/>
  <c r="Q1831" i="3" s="1"/>
  <c r="H1831" i="3"/>
  <c r="R1831" i="3" s="1"/>
  <c r="I1831" i="3"/>
  <c r="S1831" i="3" s="1"/>
  <c r="C1832" i="3"/>
  <c r="M1832" i="3" s="1"/>
  <c r="D1832" i="3"/>
  <c r="N1832" i="3" s="1"/>
  <c r="E1832" i="3"/>
  <c r="O1832" i="3" s="1"/>
  <c r="F1832" i="3"/>
  <c r="P1832" i="3" s="1"/>
  <c r="G1832" i="3"/>
  <c r="Q1832" i="3" s="1"/>
  <c r="H1832" i="3"/>
  <c r="R1832" i="3" s="1"/>
  <c r="I1832" i="3"/>
  <c r="S1832" i="3" s="1"/>
  <c r="C1833" i="3"/>
  <c r="M1833" i="3" s="1"/>
  <c r="D1833" i="3"/>
  <c r="N1833" i="3" s="1"/>
  <c r="E1833" i="3"/>
  <c r="O1833" i="3" s="1"/>
  <c r="F1833" i="3"/>
  <c r="P1833" i="3" s="1"/>
  <c r="G1833" i="3"/>
  <c r="Q1833" i="3" s="1"/>
  <c r="H1833" i="3"/>
  <c r="R1833" i="3" s="1"/>
  <c r="I1833" i="3"/>
  <c r="S1833" i="3" s="1"/>
  <c r="C1834" i="3"/>
  <c r="M1834" i="3" s="1"/>
  <c r="D1834" i="3"/>
  <c r="E1834" i="3"/>
  <c r="O1834" i="3" s="1"/>
  <c r="F1834" i="3"/>
  <c r="P1834" i="3" s="1"/>
  <c r="G1834" i="3"/>
  <c r="Q1834" i="3" s="1"/>
  <c r="H1834" i="3"/>
  <c r="R1834" i="3" s="1"/>
  <c r="I1834" i="3"/>
  <c r="S1834" i="3" s="1"/>
  <c r="C1835" i="3"/>
  <c r="M1835" i="3" s="1"/>
  <c r="D1835" i="3"/>
  <c r="N1835" i="3" s="1"/>
  <c r="E1835" i="3"/>
  <c r="O1835" i="3" s="1"/>
  <c r="F1835" i="3"/>
  <c r="P1835" i="3" s="1"/>
  <c r="G1835" i="3"/>
  <c r="Q1835" i="3" s="1"/>
  <c r="H1835" i="3"/>
  <c r="R1835" i="3" s="1"/>
  <c r="I1835" i="3"/>
  <c r="S1835" i="3" s="1"/>
  <c r="C1836" i="3"/>
  <c r="M1836" i="3" s="1"/>
  <c r="D1836" i="3"/>
  <c r="N1836" i="3" s="1"/>
  <c r="E1836" i="3"/>
  <c r="O1836" i="3" s="1"/>
  <c r="F1836" i="3"/>
  <c r="P1836" i="3" s="1"/>
  <c r="G1836" i="3"/>
  <c r="Q1836" i="3" s="1"/>
  <c r="H1836" i="3"/>
  <c r="R1836" i="3" s="1"/>
  <c r="I1836" i="3"/>
  <c r="S1836" i="3" s="1"/>
  <c r="C1837" i="3"/>
  <c r="M1837" i="3" s="1"/>
  <c r="D1837" i="3"/>
  <c r="N1837" i="3" s="1"/>
  <c r="E1837" i="3"/>
  <c r="O1837" i="3" s="1"/>
  <c r="F1837" i="3"/>
  <c r="P1837" i="3" s="1"/>
  <c r="G1837" i="3"/>
  <c r="Q1837" i="3" s="1"/>
  <c r="H1837" i="3"/>
  <c r="R1837" i="3" s="1"/>
  <c r="I1837" i="3"/>
  <c r="S1837" i="3" s="1"/>
  <c r="C1838" i="3"/>
  <c r="M1838" i="3" s="1"/>
  <c r="D1838" i="3"/>
  <c r="N1838" i="3" s="1"/>
  <c r="E1838" i="3"/>
  <c r="O1838" i="3" s="1"/>
  <c r="F1838" i="3"/>
  <c r="P1838" i="3" s="1"/>
  <c r="G1838" i="3"/>
  <c r="H1838" i="3"/>
  <c r="R1838" i="3" s="1"/>
  <c r="I1838" i="3"/>
  <c r="S1838" i="3" s="1"/>
  <c r="C1839" i="3"/>
  <c r="M1839" i="3" s="1"/>
  <c r="D1839" i="3"/>
  <c r="N1839" i="3" s="1"/>
  <c r="E1839" i="3"/>
  <c r="O1839" i="3" s="1"/>
  <c r="F1839" i="3"/>
  <c r="P1839" i="3" s="1"/>
  <c r="G1839" i="3"/>
  <c r="Q1839" i="3" s="1"/>
  <c r="H1839" i="3"/>
  <c r="R1839" i="3" s="1"/>
  <c r="I1839" i="3"/>
  <c r="S1839" i="3" s="1"/>
  <c r="C1840" i="3"/>
  <c r="M1840" i="3" s="1"/>
  <c r="D1840" i="3"/>
  <c r="N1840" i="3" s="1"/>
  <c r="E1840" i="3"/>
  <c r="O1840" i="3" s="1"/>
  <c r="F1840" i="3"/>
  <c r="P1840" i="3" s="1"/>
  <c r="G1840" i="3"/>
  <c r="Q1840" i="3" s="1"/>
  <c r="H1840" i="3"/>
  <c r="R1840" i="3" s="1"/>
  <c r="I1840" i="3"/>
  <c r="S1840" i="3" s="1"/>
  <c r="C1841" i="3"/>
  <c r="D1841" i="3"/>
  <c r="N1841" i="3" s="1"/>
  <c r="E1841" i="3"/>
  <c r="O1841" i="3" s="1"/>
  <c r="F1841" i="3"/>
  <c r="P1841" i="3" s="1"/>
  <c r="G1841" i="3"/>
  <c r="Q1841" i="3" s="1"/>
  <c r="H1841" i="3"/>
  <c r="R1841" i="3" s="1"/>
  <c r="I1841" i="3"/>
  <c r="S1841" i="3" s="1"/>
  <c r="C1842" i="3"/>
  <c r="M1842" i="3" s="1"/>
  <c r="D1842" i="3"/>
  <c r="N1842" i="3" s="1"/>
  <c r="E1842" i="3"/>
  <c r="O1842" i="3" s="1"/>
  <c r="F1842" i="3"/>
  <c r="P1842" i="3" s="1"/>
  <c r="G1842" i="3"/>
  <c r="Q1842" i="3" s="1"/>
  <c r="H1842" i="3"/>
  <c r="R1842" i="3" s="1"/>
  <c r="I1842" i="3"/>
  <c r="S1842" i="3" s="1"/>
  <c r="C1843" i="3"/>
  <c r="M1843" i="3" s="1"/>
  <c r="D1843" i="3"/>
  <c r="N1843" i="3" s="1"/>
  <c r="E1843" i="3"/>
  <c r="O1843" i="3" s="1"/>
  <c r="F1843" i="3"/>
  <c r="P1843" i="3" s="1"/>
  <c r="G1843" i="3"/>
  <c r="Q1843" i="3" s="1"/>
  <c r="H1843" i="3"/>
  <c r="R1843" i="3" s="1"/>
  <c r="I1843" i="3"/>
  <c r="S1843" i="3" s="1"/>
  <c r="C1844" i="3"/>
  <c r="M1844" i="3" s="1"/>
  <c r="D1844" i="3"/>
  <c r="N1844" i="3" s="1"/>
  <c r="E1844" i="3"/>
  <c r="O1844" i="3" s="1"/>
  <c r="F1844" i="3"/>
  <c r="P1844" i="3" s="1"/>
  <c r="G1844" i="3"/>
  <c r="Q1844" i="3" s="1"/>
  <c r="H1844" i="3"/>
  <c r="R1844" i="3" s="1"/>
  <c r="I1844" i="3"/>
  <c r="S1844" i="3" s="1"/>
  <c r="C1845" i="3"/>
  <c r="M1845" i="3" s="1"/>
  <c r="D1845" i="3"/>
  <c r="N1845" i="3" s="1"/>
  <c r="E1845" i="3"/>
  <c r="O1845" i="3" s="1"/>
  <c r="F1845" i="3"/>
  <c r="P1845" i="3" s="1"/>
  <c r="G1845" i="3"/>
  <c r="Q1845" i="3" s="1"/>
  <c r="H1845" i="3"/>
  <c r="R1845" i="3" s="1"/>
  <c r="I1845" i="3"/>
  <c r="S1845" i="3" s="1"/>
  <c r="C1846" i="3"/>
  <c r="M1846" i="3" s="1"/>
  <c r="D1846" i="3"/>
  <c r="N1846" i="3" s="1"/>
  <c r="E1846" i="3"/>
  <c r="F1846" i="3"/>
  <c r="P1846" i="3" s="1"/>
  <c r="G1846" i="3"/>
  <c r="Q1846" i="3" s="1"/>
  <c r="H1846" i="3"/>
  <c r="R1846" i="3" s="1"/>
  <c r="I1846" i="3"/>
  <c r="S1846" i="3" s="1"/>
  <c r="C1847" i="3"/>
  <c r="M1847" i="3" s="1"/>
  <c r="D1847" i="3"/>
  <c r="N1847" i="3" s="1"/>
  <c r="E1847" i="3"/>
  <c r="O1847" i="3" s="1"/>
  <c r="F1847" i="3"/>
  <c r="P1847" i="3" s="1"/>
  <c r="G1847" i="3"/>
  <c r="Q1847" i="3" s="1"/>
  <c r="H1847" i="3"/>
  <c r="R1847" i="3" s="1"/>
  <c r="I1847" i="3"/>
  <c r="S1847" i="3" s="1"/>
  <c r="C1848" i="3"/>
  <c r="M1848" i="3" s="1"/>
  <c r="D1848" i="3"/>
  <c r="N1848" i="3" s="1"/>
  <c r="E1848" i="3"/>
  <c r="O1848" i="3" s="1"/>
  <c r="F1848" i="3"/>
  <c r="P1848" i="3" s="1"/>
  <c r="G1848" i="3"/>
  <c r="Q1848" i="3" s="1"/>
  <c r="H1848" i="3"/>
  <c r="R1848" i="3" s="1"/>
  <c r="I1848" i="3"/>
  <c r="S1848" i="3" s="1"/>
  <c r="C1849" i="3"/>
  <c r="M1849" i="3" s="1"/>
  <c r="D1849" i="3"/>
  <c r="N1849" i="3" s="1"/>
  <c r="E1849" i="3"/>
  <c r="O1849" i="3" s="1"/>
  <c r="F1849" i="3"/>
  <c r="P1849" i="3" s="1"/>
  <c r="G1849" i="3"/>
  <c r="Q1849" i="3" s="1"/>
  <c r="H1849" i="3"/>
  <c r="R1849" i="3" s="1"/>
  <c r="I1849" i="3"/>
  <c r="S1849" i="3" s="1"/>
  <c r="C1850" i="3"/>
  <c r="M1850" i="3" s="1"/>
  <c r="D1850" i="3"/>
  <c r="N1850" i="3" s="1"/>
  <c r="E1850" i="3"/>
  <c r="O1850" i="3" s="1"/>
  <c r="F1850" i="3"/>
  <c r="P1850" i="3" s="1"/>
  <c r="G1850" i="3"/>
  <c r="Q1850" i="3" s="1"/>
  <c r="H1850" i="3"/>
  <c r="R1850" i="3" s="1"/>
  <c r="I1850" i="3"/>
  <c r="S1850" i="3" s="1"/>
  <c r="C1851" i="3"/>
  <c r="M1851" i="3" s="1"/>
  <c r="D1851" i="3"/>
  <c r="N1851" i="3" s="1"/>
  <c r="E1851" i="3"/>
  <c r="F1851" i="3"/>
  <c r="P1851" i="3" s="1"/>
  <c r="G1851" i="3"/>
  <c r="Q1851" i="3" s="1"/>
  <c r="H1851" i="3"/>
  <c r="R1851" i="3" s="1"/>
  <c r="I1851" i="3"/>
  <c r="S1851" i="3" s="1"/>
  <c r="C1852" i="3"/>
  <c r="M1852" i="3" s="1"/>
  <c r="D1852" i="3"/>
  <c r="N1852" i="3" s="1"/>
  <c r="E1852" i="3"/>
  <c r="O1852" i="3" s="1"/>
  <c r="F1852" i="3"/>
  <c r="P1852" i="3" s="1"/>
  <c r="G1852" i="3"/>
  <c r="Q1852" i="3" s="1"/>
  <c r="H1852" i="3"/>
  <c r="R1852" i="3" s="1"/>
  <c r="I1852" i="3"/>
  <c r="S1852" i="3" s="1"/>
  <c r="C1853" i="3"/>
  <c r="M1853" i="3" s="1"/>
  <c r="D1853" i="3"/>
  <c r="N1853" i="3" s="1"/>
  <c r="E1853" i="3"/>
  <c r="O1853" i="3" s="1"/>
  <c r="F1853" i="3"/>
  <c r="P1853" i="3" s="1"/>
  <c r="G1853" i="3"/>
  <c r="Q1853" i="3" s="1"/>
  <c r="H1853" i="3"/>
  <c r="R1853" i="3" s="1"/>
  <c r="I1853" i="3"/>
  <c r="C1854" i="3"/>
  <c r="M1854" i="3" s="1"/>
  <c r="D1854" i="3"/>
  <c r="N1854" i="3" s="1"/>
  <c r="E1854" i="3"/>
  <c r="O1854" i="3" s="1"/>
  <c r="F1854" i="3"/>
  <c r="P1854" i="3" s="1"/>
  <c r="G1854" i="3"/>
  <c r="Q1854" i="3" s="1"/>
  <c r="H1854" i="3"/>
  <c r="R1854" i="3" s="1"/>
  <c r="I1854" i="3"/>
  <c r="S1854" i="3" s="1"/>
  <c r="C1855" i="3"/>
  <c r="M1855" i="3" s="1"/>
  <c r="D1855" i="3"/>
  <c r="N1855" i="3" s="1"/>
  <c r="E1855" i="3"/>
  <c r="O1855" i="3" s="1"/>
  <c r="F1855" i="3"/>
  <c r="P1855" i="3" s="1"/>
  <c r="G1855" i="3"/>
  <c r="Q1855" i="3" s="1"/>
  <c r="H1855" i="3"/>
  <c r="I1855" i="3"/>
  <c r="S1855" i="3" s="1"/>
  <c r="C1856" i="3"/>
  <c r="M1856" i="3" s="1"/>
  <c r="D1856" i="3"/>
  <c r="N1856" i="3" s="1"/>
  <c r="E1856" i="3"/>
  <c r="O1856" i="3" s="1"/>
  <c r="F1856" i="3"/>
  <c r="G1856" i="3"/>
  <c r="Q1856" i="3" s="1"/>
  <c r="H1856" i="3"/>
  <c r="R1856" i="3" s="1"/>
  <c r="I1856" i="3"/>
  <c r="S1856" i="3" s="1"/>
  <c r="C1857" i="3"/>
  <c r="M1857" i="3" s="1"/>
  <c r="D1857" i="3"/>
  <c r="N1857" i="3" s="1"/>
  <c r="E1857" i="3"/>
  <c r="O1857" i="3" s="1"/>
  <c r="F1857" i="3"/>
  <c r="P1857" i="3" s="1"/>
  <c r="G1857" i="3"/>
  <c r="Q1857" i="3" s="1"/>
  <c r="H1857" i="3"/>
  <c r="R1857" i="3" s="1"/>
  <c r="I1857" i="3"/>
  <c r="S1857" i="3" s="1"/>
  <c r="C1858" i="3"/>
  <c r="M1858" i="3" s="1"/>
  <c r="D1858" i="3"/>
  <c r="N1858" i="3" s="1"/>
  <c r="E1858" i="3"/>
  <c r="O1858" i="3" s="1"/>
  <c r="F1858" i="3"/>
  <c r="P1858" i="3" s="1"/>
  <c r="G1858" i="3"/>
  <c r="Q1858" i="3" s="1"/>
  <c r="H1858" i="3"/>
  <c r="R1858" i="3" s="1"/>
  <c r="I1858" i="3"/>
  <c r="S1858" i="3" s="1"/>
  <c r="C1859" i="3"/>
  <c r="D1859" i="3"/>
  <c r="N1859" i="3" s="1"/>
  <c r="E1859" i="3"/>
  <c r="O1859" i="3" s="1"/>
  <c r="F1859" i="3"/>
  <c r="P1859" i="3" s="1"/>
  <c r="G1859" i="3"/>
  <c r="Q1859" i="3" s="1"/>
  <c r="H1859" i="3"/>
  <c r="R1859" i="3" s="1"/>
  <c r="I1859" i="3"/>
  <c r="S1859" i="3" s="1"/>
  <c r="C1860" i="3"/>
  <c r="D1860" i="3"/>
  <c r="N1860" i="3" s="1"/>
  <c r="E1860" i="3"/>
  <c r="O1860" i="3" s="1"/>
  <c r="F1860" i="3"/>
  <c r="P1860" i="3" s="1"/>
  <c r="G1860" i="3"/>
  <c r="Q1860" i="3" s="1"/>
  <c r="H1860" i="3"/>
  <c r="R1860" i="3" s="1"/>
  <c r="I1860" i="3"/>
  <c r="S1860" i="3" s="1"/>
  <c r="C1861" i="3"/>
  <c r="D1861" i="3"/>
  <c r="N1861" i="3" s="1"/>
  <c r="E1861" i="3"/>
  <c r="O1861" i="3" s="1"/>
  <c r="F1861" i="3"/>
  <c r="P1861" i="3" s="1"/>
  <c r="G1861" i="3"/>
  <c r="Q1861" i="3" s="1"/>
  <c r="H1861" i="3"/>
  <c r="R1861" i="3" s="1"/>
  <c r="I1861" i="3"/>
  <c r="S1861" i="3" s="1"/>
  <c r="C1862" i="3"/>
  <c r="M1862" i="3" s="1"/>
  <c r="D1862" i="3"/>
  <c r="N1862" i="3" s="1"/>
  <c r="E1862" i="3"/>
  <c r="O1862" i="3" s="1"/>
  <c r="F1862" i="3"/>
  <c r="P1862" i="3" s="1"/>
  <c r="G1862" i="3"/>
  <c r="Q1862" i="3" s="1"/>
  <c r="H1862" i="3"/>
  <c r="R1862" i="3" s="1"/>
  <c r="I1862" i="3"/>
  <c r="S1862" i="3" s="1"/>
  <c r="C1863" i="3"/>
  <c r="M1863" i="3" s="1"/>
  <c r="D1863" i="3"/>
  <c r="N1863" i="3" s="1"/>
  <c r="E1863" i="3"/>
  <c r="F1863" i="3"/>
  <c r="P1863" i="3" s="1"/>
  <c r="G1863" i="3"/>
  <c r="Q1863" i="3" s="1"/>
  <c r="H1863" i="3"/>
  <c r="R1863" i="3" s="1"/>
  <c r="I1863" i="3"/>
  <c r="S1863" i="3" s="1"/>
  <c r="C1864" i="3"/>
  <c r="M1864" i="3" s="1"/>
  <c r="D1864" i="3"/>
  <c r="N1864" i="3" s="1"/>
  <c r="E1864" i="3"/>
  <c r="F1864" i="3"/>
  <c r="P1864" i="3" s="1"/>
  <c r="G1864" i="3"/>
  <c r="Q1864" i="3" s="1"/>
  <c r="H1864" i="3"/>
  <c r="R1864" i="3" s="1"/>
  <c r="I1864" i="3"/>
  <c r="S1864" i="3" s="1"/>
  <c r="C1865" i="3"/>
  <c r="M1865" i="3" s="1"/>
  <c r="D1865" i="3"/>
  <c r="N1865" i="3" s="1"/>
  <c r="E1865" i="3"/>
  <c r="O1865" i="3" s="1"/>
  <c r="F1865" i="3"/>
  <c r="P1865" i="3" s="1"/>
  <c r="G1865" i="3"/>
  <c r="Q1865" i="3" s="1"/>
  <c r="H1865" i="3"/>
  <c r="R1865" i="3" s="1"/>
  <c r="I1865" i="3"/>
  <c r="S1865" i="3" s="1"/>
  <c r="C1866" i="3"/>
  <c r="D1866" i="3"/>
  <c r="N1866" i="3" s="1"/>
  <c r="E1866" i="3"/>
  <c r="O1866" i="3" s="1"/>
  <c r="F1866" i="3"/>
  <c r="P1866" i="3" s="1"/>
  <c r="G1866" i="3"/>
  <c r="Q1866" i="3" s="1"/>
  <c r="H1866" i="3"/>
  <c r="R1866" i="3" s="1"/>
  <c r="I1866" i="3"/>
  <c r="S1866" i="3" s="1"/>
  <c r="C1867" i="3"/>
  <c r="M1867" i="3" s="1"/>
  <c r="D1867" i="3"/>
  <c r="N1867" i="3" s="1"/>
  <c r="E1867" i="3"/>
  <c r="O1867" i="3" s="1"/>
  <c r="F1867" i="3"/>
  <c r="P1867" i="3" s="1"/>
  <c r="G1867" i="3"/>
  <c r="Q1867" i="3" s="1"/>
  <c r="H1867" i="3"/>
  <c r="R1867" i="3" s="1"/>
  <c r="I1867" i="3"/>
  <c r="S1867" i="3" s="1"/>
  <c r="C1868" i="3"/>
  <c r="M1868" i="3" s="1"/>
  <c r="D1868" i="3"/>
  <c r="N1868" i="3" s="1"/>
  <c r="E1868" i="3"/>
  <c r="O1868" i="3" s="1"/>
  <c r="F1868" i="3"/>
  <c r="P1868" i="3" s="1"/>
  <c r="G1868" i="3"/>
  <c r="Q1868" i="3" s="1"/>
  <c r="H1868" i="3"/>
  <c r="R1868" i="3" s="1"/>
  <c r="I1868" i="3"/>
  <c r="S1868" i="3" s="1"/>
  <c r="C1869" i="3"/>
  <c r="M1869" i="3" s="1"/>
  <c r="D1869" i="3"/>
  <c r="N1869" i="3" s="1"/>
  <c r="E1869" i="3"/>
  <c r="O1869" i="3" s="1"/>
  <c r="F1869" i="3"/>
  <c r="P1869" i="3" s="1"/>
  <c r="G1869" i="3"/>
  <c r="H1869" i="3"/>
  <c r="R1869" i="3" s="1"/>
  <c r="I1869" i="3"/>
  <c r="S1869" i="3" s="1"/>
  <c r="C1870" i="3"/>
  <c r="M1870" i="3" s="1"/>
  <c r="D1870" i="3"/>
  <c r="N1870" i="3" s="1"/>
  <c r="E1870" i="3"/>
  <c r="O1870" i="3" s="1"/>
  <c r="F1870" i="3"/>
  <c r="P1870" i="3" s="1"/>
  <c r="G1870" i="3"/>
  <c r="Q1870" i="3" s="1"/>
  <c r="H1870" i="3"/>
  <c r="R1870" i="3" s="1"/>
  <c r="I1870" i="3"/>
  <c r="S1870" i="3" s="1"/>
  <c r="C1871" i="3"/>
  <c r="M1871" i="3" s="1"/>
  <c r="D1871" i="3"/>
  <c r="N1871" i="3" s="1"/>
  <c r="E1871" i="3"/>
  <c r="O1871" i="3" s="1"/>
  <c r="F1871" i="3"/>
  <c r="P1871" i="3" s="1"/>
  <c r="G1871" i="3"/>
  <c r="Q1871" i="3" s="1"/>
  <c r="H1871" i="3"/>
  <c r="R1871" i="3" s="1"/>
  <c r="I1871" i="3"/>
  <c r="S1871" i="3" s="1"/>
  <c r="C1872" i="3"/>
  <c r="M1872" i="3" s="1"/>
  <c r="D1872" i="3"/>
  <c r="N1872" i="3" s="1"/>
  <c r="E1872" i="3"/>
  <c r="O1872" i="3" s="1"/>
  <c r="F1872" i="3"/>
  <c r="P1872" i="3" s="1"/>
  <c r="G1872" i="3"/>
  <c r="Q1872" i="3" s="1"/>
  <c r="H1872" i="3"/>
  <c r="R1872" i="3" s="1"/>
  <c r="I1872" i="3"/>
  <c r="S1872" i="3" s="1"/>
  <c r="C1873" i="3"/>
  <c r="D1873" i="3"/>
  <c r="N1873" i="3" s="1"/>
  <c r="E1873" i="3"/>
  <c r="O1873" i="3" s="1"/>
  <c r="F1873" i="3"/>
  <c r="P1873" i="3" s="1"/>
  <c r="G1873" i="3"/>
  <c r="Q1873" i="3" s="1"/>
  <c r="H1873" i="3"/>
  <c r="R1873" i="3" s="1"/>
  <c r="I1873" i="3"/>
  <c r="S1873" i="3" s="1"/>
  <c r="C1874" i="3"/>
  <c r="M1874" i="3" s="1"/>
  <c r="D1874" i="3"/>
  <c r="N1874" i="3" s="1"/>
  <c r="E1874" i="3"/>
  <c r="O1874" i="3" s="1"/>
  <c r="F1874" i="3"/>
  <c r="P1874" i="3" s="1"/>
  <c r="G1874" i="3"/>
  <c r="Q1874" i="3" s="1"/>
  <c r="H1874" i="3"/>
  <c r="R1874" i="3" s="1"/>
  <c r="I1874" i="3"/>
  <c r="S1874" i="3" s="1"/>
  <c r="C1875" i="3"/>
  <c r="M1875" i="3" s="1"/>
  <c r="D1875" i="3"/>
  <c r="N1875" i="3" s="1"/>
  <c r="E1875" i="3"/>
  <c r="O1875" i="3" s="1"/>
  <c r="F1875" i="3"/>
  <c r="P1875" i="3" s="1"/>
  <c r="G1875" i="3"/>
  <c r="Q1875" i="3" s="1"/>
  <c r="H1875" i="3"/>
  <c r="R1875" i="3" s="1"/>
  <c r="I1875" i="3"/>
  <c r="S1875" i="3" s="1"/>
  <c r="C1876" i="3"/>
  <c r="M1876" i="3" s="1"/>
  <c r="D1876" i="3"/>
  <c r="N1876" i="3" s="1"/>
  <c r="E1876" i="3"/>
  <c r="O1876" i="3" s="1"/>
  <c r="F1876" i="3"/>
  <c r="P1876" i="3" s="1"/>
  <c r="G1876" i="3"/>
  <c r="Q1876" i="3" s="1"/>
  <c r="H1876" i="3"/>
  <c r="R1876" i="3" s="1"/>
  <c r="I1876" i="3"/>
  <c r="S1876" i="3" s="1"/>
  <c r="C1877" i="3"/>
  <c r="D1877" i="3"/>
  <c r="N1877" i="3" s="1"/>
  <c r="E1877" i="3"/>
  <c r="O1877" i="3" s="1"/>
  <c r="F1877" i="3"/>
  <c r="P1877" i="3" s="1"/>
  <c r="G1877" i="3"/>
  <c r="Q1877" i="3" s="1"/>
  <c r="H1877" i="3"/>
  <c r="R1877" i="3" s="1"/>
  <c r="I1877" i="3"/>
  <c r="S1877" i="3" s="1"/>
  <c r="C1878" i="3"/>
  <c r="M1878" i="3" s="1"/>
  <c r="D1878" i="3"/>
  <c r="N1878" i="3" s="1"/>
  <c r="E1878" i="3"/>
  <c r="O1878" i="3" s="1"/>
  <c r="F1878" i="3"/>
  <c r="P1878" i="3" s="1"/>
  <c r="G1878" i="3"/>
  <c r="Q1878" i="3" s="1"/>
  <c r="H1878" i="3"/>
  <c r="R1878" i="3" s="1"/>
  <c r="I1878" i="3"/>
  <c r="S1878" i="3" s="1"/>
  <c r="C1879" i="3"/>
  <c r="M1879" i="3" s="1"/>
  <c r="D1879" i="3"/>
  <c r="N1879" i="3" s="1"/>
  <c r="E1879" i="3"/>
  <c r="O1879" i="3" s="1"/>
  <c r="F1879" i="3"/>
  <c r="P1879" i="3" s="1"/>
  <c r="G1879" i="3"/>
  <c r="Q1879" i="3" s="1"/>
  <c r="H1879" i="3"/>
  <c r="R1879" i="3" s="1"/>
  <c r="I1879" i="3"/>
  <c r="S1879" i="3" s="1"/>
  <c r="C1880" i="3"/>
  <c r="M1880" i="3" s="1"/>
  <c r="D1880" i="3"/>
  <c r="N1880" i="3" s="1"/>
  <c r="E1880" i="3"/>
  <c r="O1880" i="3" s="1"/>
  <c r="F1880" i="3"/>
  <c r="P1880" i="3" s="1"/>
  <c r="G1880" i="3"/>
  <c r="Q1880" i="3" s="1"/>
  <c r="H1880" i="3"/>
  <c r="R1880" i="3" s="1"/>
  <c r="I1880" i="3"/>
  <c r="S1880" i="3" s="1"/>
  <c r="C1881" i="3"/>
  <c r="M1881" i="3" s="1"/>
  <c r="D1881" i="3"/>
  <c r="N1881" i="3" s="1"/>
  <c r="E1881" i="3"/>
  <c r="O1881" i="3" s="1"/>
  <c r="F1881" i="3"/>
  <c r="P1881" i="3" s="1"/>
  <c r="G1881" i="3"/>
  <c r="Q1881" i="3" s="1"/>
  <c r="H1881" i="3"/>
  <c r="R1881" i="3" s="1"/>
  <c r="I1881" i="3"/>
  <c r="S1881" i="3" s="1"/>
  <c r="C1882" i="3"/>
  <c r="M1882" i="3" s="1"/>
  <c r="D1882" i="3"/>
  <c r="N1882" i="3" s="1"/>
  <c r="E1882" i="3"/>
  <c r="O1882" i="3" s="1"/>
  <c r="F1882" i="3"/>
  <c r="P1882" i="3" s="1"/>
  <c r="G1882" i="3"/>
  <c r="Q1882" i="3" s="1"/>
  <c r="H1882" i="3"/>
  <c r="R1882" i="3" s="1"/>
  <c r="I1882" i="3"/>
  <c r="S1882" i="3" s="1"/>
  <c r="C1883" i="3"/>
  <c r="M1883" i="3" s="1"/>
  <c r="D1883" i="3"/>
  <c r="N1883" i="3" s="1"/>
  <c r="E1883" i="3"/>
  <c r="O1883" i="3" s="1"/>
  <c r="F1883" i="3"/>
  <c r="P1883" i="3" s="1"/>
  <c r="G1883" i="3"/>
  <c r="Q1883" i="3" s="1"/>
  <c r="H1883" i="3"/>
  <c r="R1883" i="3" s="1"/>
  <c r="I1883" i="3"/>
  <c r="S1883" i="3" s="1"/>
  <c r="C1884" i="3"/>
  <c r="M1884" i="3" s="1"/>
  <c r="D1884" i="3"/>
  <c r="N1884" i="3" s="1"/>
  <c r="E1884" i="3"/>
  <c r="O1884" i="3" s="1"/>
  <c r="F1884" i="3"/>
  <c r="P1884" i="3" s="1"/>
  <c r="G1884" i="3"/>
  <c r="Q1884" i="3" s="1"/>
  <c r="H1884" i="3"/>
  <c r="I1884" i="3"/>
  <c r="S1884" i="3" s="1"/>
  <c r="C1885" i="3"/>
  <c r="M1885" i="3" s="1"/>
  <c r="D1885" i="3"/>
  <c r="N1885" i="3" s="1"/>
  <c r="E1885" i="3"/>
  <c r="O1885" i="3" s="1"/>
  <c r="F1885" i="3"/>
  <c r="P1885" i="3" s="1"/>
  <c r="G1885" i="3"/>
  <c r="Q1885" i="3" s="1"/>
  <c r="H1885" i="3"/>
  <c r="R1885" i="3" s="1"/>
  <c r="I1885" i="3"/>
  <c r="S1885" i="3" s="1"/>
  <c r="C1886" i="3"/>
  <c r="M1886" i="3" s="1"/>
  <c r="D1886" i="3"/>
  <c r="N1886" i="3" s="1"/>
  <c r="E1886" i="3"/>
  <c r="O1886" i="3" s="1"/>
  <c r="F1886" i="3"/>
  <c r="P1886" i="3" s="1"/>
  <c r="G1886" i="3"/>
  <c r="Q1886" i="3" s="1"/>
  <c r="H1886" i="3"/>
  <c r="R1886" i="3" s="1"/>
  <c r="I1886" i="3"/>
  <c r="S1886" i="3" s="1"/>
  <c r="C1887" i="3"/>
  <c r="M1887" i="3" s="1"/>
  <c r="D1887" i="3"/>
  <c r="N1887" i="3" s="1"/>
  <c r="E1887" i="3"/>
  <c r="O1887" i="3" s="1"/>
  <c r="F1887" i="3"/>
  <c r="P1887" i="3" s="1"/>
  <c r="G1887" i="3"/>
  <c r="Q1887" i="3" s="1"/>
  <c r="H1887" i="3"/>
  <c r="R1887" i="3" s="1"/>
  <c r="I1887" i="3"/>
  <c r="S1887" i="3" s="1"/>
  <c r="C1888" i="3"/>
  <c r="M1888" i="3" s="1"/>
  <c r="D1888" i="3"/>
  <c r="N1888" i="3" s="1"/>
  <c r="E1888" i="3"/>
  <c r="O1888" i="3" s="1"/>
  <c r="F1888" i="3"/>
  <c r="P1888" i="3" s="1"/>
  <c r="G1888" i="3"/>
  <c r="Q1888" i="3" s="1"/>
  <c r="H1888" i="3"/>
  <c r="R1888" i="3" s="1"/>
  <c r="I1888" i="3"/>
  <c r="S1888" i="3" s="1"/>
  <c r="C1889" i="3"/>
  <c r="M1889" i="3" s="1"/>
  <c r="D1889" i="3"/>
  <c r="N1889" i="3" s="1"/>
  <c r="E1889" i="3"/>
  <c r="O1889" i="3" s="1"/>
  <c r="F1889" i="3"/>
  <c r="P1889" i="3" s="1"/>
  <c r="G1889" i="3"/>
  <c r="Q1889" i="3" s="1"/>
  <c r="H1889" i="3"/>
  <c r="R1889" i="3" s="1"/>
  <c r="I1889" i="3"/>
  <c r="S1889" i="3" s="1"/>
  <c r="C1890" i="3"/>
  <c r="M1890" i="3" s="1"/>
  <c r="D1890" i="3"/>
  <c r="N1890" i="3" s="1"/>
  <c r="E1890" i="3"/>
  <c r="O1890" i="3" s="1"/>
  <c r="F1890" i="3"/>
  <c r="P1890" i="3" s="1"/>
  <c r="G1890" i="3"/>
  <c r="Q1890" i="3" s="1"/>
  <c r="H1890" i="3"/>
  <c r="R1890" i="3" s="1"/>
  <c r="I1890" i="3"/>
  <c r="S1890" i="3" s="1"/>
  <c r="C1891" i="3"/>
  <c r="M1891" i="3" s="1"/>
  <c r="D1891" i="3"/>
  <c r="N1891" i="3" s="1"/>
  <c r="E1891" i="3"/>
  <c r="O1891" i="3" s="1"/>
  <c r="F1891" i="3"/>
  <c r="P1891" i="3" s="1"/>
  <c r="G1891" i="3"/>
  <c r="Q1891" i="3" s="1"/>
  <c r="H1891" i="3"/>
  <c r="R1891" i="3" s="1"/>
  <c r="I1891" i="3"/>
  <c r="S1891" i="3" s="1"/>
  <c r="C1892" i="3"/>
  <c r="M1892" i="3" s="1"/>
  <c r="D1892" i="3"/>
  <c r="N1892" i="3" s="1"/>
  <c r="E1892" i="3"/>
  <c r="O1892" i="3" s="1"/>
  <c r="F1892" i="3"/>
  <c r="P1892" i="3" s="1"/>
  <c r="G1892" i="3"/>
  <c r="Q1892" i="3" s="1"/>
  <c r="H1892" i="3"/>
  <c r="R1892" i="3" s="1"/>
  <c r="I1892" i="3"/>
  <c r="S1892" i="3" s="1"/>
  <c r="C1893" i="3"/>
  <c r="M1893" i="3" s="1"/>
  <c r="D1893" i="3"/>
  <c r="N1893" i="3" s="1"/>
  <c r="E1893" i="3"/>
  <c r="O1893" i="3" s="1"/>
  <c r="F1893" i="3"/>
  <c r="P1893" i="3" s="1"/>
  <c r="G1893" i="3"/>
  <c r="H1893" i="3"/>
  <c r="R1893" i="3" s="1"/>
  <c r="I1893" i="3"/>
  <c r="S1893" i="3" s="1"/>
  <c r="C1894" i="3"/>
  <c r="M1894" i="3" s="1"/>
  <c r="D1894" i="3"/>
  <c r="E1894" i="3"/>
  <c r="O1894" i="3" s="1"/>
  <c r="F1894" i="3"/>
  <c r="P1894" i="3" s="1"/>
  <c r="G1894" i="3"/>
  <c r="Q1894" i="3" s="1"/>
  <c r="H1894" i="3"/>
  <c r="R1894" i="3" s="1"/>
  <c r="I1894" i="3"/>
  <c r="S1894" i="3" s="1"/>
  <c r="C1895" i="3"/>
  <c r="M1895" i="3" s="1"/>
  <c r="D1895" i="3"/>
  <c r="N1895" i="3" s="1"/>
  <c r="E1895" i="3"/>
  <c r="O1895" i="3" s="1"/>
  <c r="F1895" i="3"/>
  <c r="P1895" i="3" s="1"/>
  <c r="G1895" i="3"/>
  <c r="Q1895" i="3" s="1"/>
  <c r="H1895" i="3"/>
  <c r="R1895" i="3" s="1"/>
  <c r="I1895" i="3"/>
  <c r="S1895" i="3" s="1"/>
  <c r="C1896" i="3"/>
  <c r="D1896" i="3"/>
  <c r="N1896" i="3" s="1"/>
  <c r="E1896" i="3"/>
  <c r="O1896" i="3" s="1"/>
  <c r="F1896" i="3"/>
  <c r="P1896" i="3" s="1"/>
  <c r="G1896" i="3"/>
  <c r="Q1896" i="3" s="1"/>
  <c r="H1896" i="3"/>
  <c r="R1896" i="3" s="1"/>
  <c r="I1896" i="3"/>
  <c r="S1896" i="3" s="1"/>
  <c r="C1897" i="3"/>
  <c r="M1897" i="3" s="1"/>
  <c r="D1897" i="3"/>
  <c r="N1897" i="3" s="1"/>
  <c r="E1897" i="3"/>
  <c r="O1897" i="3" s="1"/>
  <c r="F1897" i="3"/>
  <c r="P1897" i="3" s="1"/>
  <c r="G1897" i="3"/>
  <c r="Q1897" i="3" s="1"/>
  <c r="H1897" i="3"/>
  <c r="R1897" i="3" s="1"/>
  <c r="I1897" i="3"/>
  <c r="S1897" i="3" s="1"/>
  <c r="C1898" i="3"/>
  <c r="M1898" i="3" s="1"/>
  <c r="D1898" i="3"/>
  <c r="N1898" i="3" s="1"/>
  <c r="E1898" i="3"/>
  <c r="O1898" i="3" s="1"/>
  <c r="F1898" i="3"/>
  <c r="P1898" i="3" s="1"/>
  <c r="G1898" i="3"/>
  <c r="Q1898" i="3" s="1"/>
  <c r="H1898" i="3"/>
  <c r="R1898" i="3" s="1"/>
  <c r="I1898" i="3"/>
  <c r="S1898" i="3" s="1"/>
  <c r="C1899" i="3"/>
  <c r="M1899" i="3" s="1"/>
  <c r="D1899" i="3"/>
  <c r="N1899" i="3" s="1"/>
  <c r="E1899" i="3"/>
  <c r="O1899" i="3" s="1"/>
  <c r="F1899" i="3"/>
  <c r="P1899" i="3" s="1"/>
  <c r="G1899" i="3"/>
  <c r="Q1899" i="3" s="1"/>
  <c r="H1899" i="3"/>
  <c r="R1899" i="3" s="1"/>
  <c r="I1899" i="3"/>
  <c r="S1899" i="3" s="1"/>
  <c r="C1900" i="3"/>
  <c r="M1900" i="3" s="1"/>
  <c r="D1900" i="3"/>
  <c r="N1900" i="3" s="1"/>
  <c r="E1900" i="3"/>
  <c r="O1900" i="3" s="1"/>
  <c r="F1900" i="3"/>
  <c r="P1900" i="3" s="1"/>
  <c r="G1900" i="3"/>
  <c r="Q1900" i="3" s="1"/>
  <c r="H1900" i="3"/>
  <c r="R1900" i="3" s="1"/>
  <c r="I1900" i="3"/>
  <c r="S1900" i="3" s="1"/>
  <c r="C1901" i="3"/>
  <c r="M1901" i="3" s="1"/>
  <c r="D1901" i="3"/>
  <c r="N1901" i="3" s="1"/>
  <c r="E1901" i="3"/>
  <c r="O1901" i="3" s="1"/>
  <c r="F1901" i="3"/>
  <c r="P1901" i="3" s="1"/>
  <c r="G1901" i="3"/>
  <c r="Q1901" i="3" s="1"/>
  <c r="H1901" i="3"/>
  <c r="R1901" i="3" s="1"/>
  <c r="I1901" i="3"/>
  <c r="S1901" i="3" s="1"/>
  <c r="C1902" i="3"/>
  <c r="D1902" i="3"/>
  <c r="N1902" i="3" s="1"/>
  <c r="E1902" i="3"/>
  <c r="O1902" i="3" s="1"/>
  <c r="F1902" i="3"/>
  <c r="P1902" i="3" s="1"/>
  <c r="G1902" i="3"/>
  <c r="Q1902" i="3" s="1"/>
  <c r="H1902" i="3"/>
  <c r="R1902" i="3" s="1"/>
  <c r="I1902" i="3"/>
  <c r="S1902" i="3" s="1"/>
  <c r="C1903" i="3"/>
  <c r="M1903" i="3" s="1"/>
  <c r="D1903" i="3"/>
  <c r="N1903" i="3" s="1"/>
  <c r="E1903" i="3"/>
  <c r="O1903" i="3" s="1"/>
  <c r="F1903" i="3"/>
  <c r="P1903" i="3" s="1"/>
  <c r="G1903" i="3"/>
  <c r="Q1903" i="3" s="1"/>
  <c r="H1903" i="3"/>
  <c r="R1903" i="3" s="1"/>
  <c r="I1903" i="3"/>
  <c r="S1903" i="3" s="1"/>
  <c r="C1904" i="3"/>
  <c r="M1904" i="3" s="1"/>
  <c r="D1904" i="3"/>
  <c r="N1904" i="3" s="1"/>
  <c r="E1904" i="3"/>
  <c r="O1904" i="3" s="1"/>
  <c r="F1904" i="3"/>
  <c r="P1904" i="3" s="1"/>
  <c r="G1904" i="3"/>
  <c r="Q1904" i="3" s="1"/>
  <c r="H1904" i="3"/>
  <c r="R1904" i="3" s="1"/>
  <c r="I1904" i="3"/>
  <c r="S1904" i="3" s="1"/>
  <c r="C1905" i="3"/>
  <c r="M1905" i="3" s="1"/>
  <c r="D1905" i="3"/>
  <c r="N1905" i="3" s="1"/>
  <c r="E1905" i="3"/>
  <c r="O1905" i="3" s="1"/>
  <c r="F1905" i="3"/>
  <c r="P1905" i="3" s="1"/>
  <c r="G1905" i="3"/>
  <c r="Q1905" i="3" s="1"/>
  <c r="H1905" i="3"/>
  <c r="R1905" i="3" s="1"/>
  <c r="I1905" i="3"/>
  <c r="S1905" i="3" s="1"/>
  <c r="C1906" i="3"/>
  <c r="M1906" i="3" s="1"/>
  <c r="D1906" i="3"/>
  <c r="N1906" i="3" s="1"/>
  <c r="E1906" i="3"/>
  <c r="O1906" i="3" s="1"/>
  <c r="F1906" i="3"/>
  <c r="P1906" i="3" s="1"/>
  <c r="G1906" i="3"/>
  <c r="Q1906" i="3" s="1"/>
  <c r="H1906" i="3"/>
  <c r="R1906" i="3" s="1"/>
  <c r="I1906" i="3"/>
  <c r="S1906" i="3" s="1"/>
  <c r="C1907" i="3"/>
  <c r="M1907" i="3" s="1"/>
  <c r="D1907" i="3"/>
  <c r="N1907" i="3" s="1"/>
  <c r="E1907" i="3"/>
  <c r="O1907" i="3" s="1"/>
  <c r="F1907" i="3"/>
  <c r="P1907" i="3" s="1"/>
  <c r="G1907" i="3"/>
  <c r="Q1907" i="3" s="1"/>
  <c r="H1907" i="3"/>
  <c r="R1907" i="3" s="1"/>
  <c r="I1907" i="3"/>
  <c r="S1907" i="3" s="1"/>
  <c r="C1908" i="3"/>
  <c r="D1908" i="3"/>
  <c r="N1908" i="3" s="1"/>
  <c r="E1908" i="3"/>
  <c r="O1908" i="3" s="1"/>
  <c r="F1908" i="3"/>
  <c r="P1908" i="3" s="1"/>
  <c r="G1908" i="3"/>
  <c r="Q1908" i="3" s="1"/>
  <c r="H1908" i="3"/>
  <c r="R1908" i="3" s="1"/>
  <c r="I1908" i="3"/>
  <c r="S1908" i="3" s="1"/>
  <c r="C1909" i="3"/>
  <c r="M1909" i="3" s="1"/>
  <c r="D1909" i="3"/>
  <c r="N1909" i="3" s="1"/>
  <c r="E1909" i="3"/>
  <c r="O1909" i="3" s="1"/>
  <c r="F1909" i="3"/>
  <c r="P1909" i="3" s="1"/>
  <c r="G1909" i="3"/>
  <c r="Q1909" i="3" s="1"/>
  <c r="H1909" i="3"/>
  <c r="R1909" i="3" s="1"/>
  <c r="I1909" i="3"/>
  <c r="S1909" i="3" s="1"/>
  <c r="C1910" i="3"/>
  <c r="M1910" i="3" s="1"/>
  <c r="D1910" i="3"/>
  <c r="N1910" i="3" s="1"/>
  <c r="E1910" i="3"/>
  <c r="O1910" i="3" s="1"/>
  <c r="F1910" i="3"/>
  <c r="P1910" i="3" s="1"/>
  <c r="G1910" i="3"/>
  <c r="Q1910" i="3" s="1"/>
  <c r="H1910" i="3"/>
  <c r="R1910" i="3" s="1"/>
  <c r="I1910" i="3"/>
  <c r="S1910" i="3" s="1"/>
  <c r="C1911" i="3"/>
  <c r="M1911" i="3" s="1"/>
  <c r="D1911" i="3"/>
  <c r="N1911" i="3" s="1"/>
  <c r="E1911" i="3"/>
  <c r="O1911" i="3" s="1"/>
  <c r="F1911" i="3"/>
  <c r="P1911" i="3" s="1"/>
  <c r="G1911" i="3"/>
  <c r="Q1911" i="3" s="1"/>
  <c r="H1911" i="3"/>
  <c r="R1911" i="3" s="1"/>
  <c r="I1911" i="3"/>
  <c r="S1911" i="3" s="1"/>
  <c r="C1912" i="3"/>
  <c r="M1912" i="3" s="1"/>
  <c r="D1912" i="3"/>
  <c r="N1912" i="3" s="1"/>
  <c r="E1912" i="3"/>
  <c r="O1912" i="3" s="1"/>
  <c r="F1912" i="3"/>
  <c r="P1912" i="3" s="1"/>
  <c r="G1912" i="3"/>
  <c r="Q1912" i="3" s="1"/>
  <c r="H1912" i="3"/>
  <c r="R1912" i="3" s="1"/>
  <c r="I1912" i="3"/>
  <c r="S1912" i="3" s="1"/>
  <c r="C1913" i="3"/>
  <c r="D1913" i="3"/>
  <c r="N1913" i="3" s="1"/>
  <c r="E1913" i="3"/>
  <c r="O1913" i="3" s="1"/>
  <c r="F1913" i="3"/>
  <c r="P1913" i="3" s="1"/>
  <c r="G1913" i="3"/>
  <c r="Q1913" i="3" s="1"/>
  <c r="H1913" i="3"/>
  <c r="R1913" i="3" s="1"/>
  <c r="I1913" i="3"/>
  <c r="S1913" i="3" s="1"/>
  <c r="C1914" i="3"/>
  <c r="D1914" i="3"/>
  <c r="N1914" i="3" s="1"/>
  <c r="E1914" i="3"/>
  <c r="O1914" i="3" s="1"/>
  <c r="F1914" i="3"/>
  <c r="P1914" i="3" s="1"/>
  <c r="G1914" i="3"/>
  <c r="Q1914" i="3" s="1"/>
  <c r="H1914" i="3"/>
  <c r="R1914" i="3" s="1"/>
  <c r="I1914" i="3"/>
  <c r="S1914" i="3" s="1"/>
  <c r="C1915" i="3"/>
  <c r="M1915" i="3" s="1"/>
  <c r="D1915" i="3"/>
  <c r="N1915" i="3" s="1"/>
  <c r="E1915" i="3"/>
  <c r="O1915" i="3" s="1"/>
  <c r="F1915" i="3"/>
  <c r="P1915" i="3" s="1"/>
  <c r="G1915" i="3"/>
  <c r="Q1915" i="3" s="1"/>
  <c r="H1915" i="3"/>
  <c r="R1915" i="3" s="1"/>
  <c r="I1915" i="3"/>
  <c r="S1915" i="3" s="1"/>
  <c r="C1916" i="3"/>
  <c r="M1916" i="3" s="1"/>
  <c r="D1916" i="3"/>
  <c r="N1916" i="3" s="1"/>
  <c r="E1916" i="3"/>
  <c r="O1916" i="3" s="1"/>
  <c r="F1916" i="3"/>
  <c r="G1916" i="3"/>
  <c r="Q1916" i="3" s="1"/>
  <c r="H1916" i="3"/>
  <c r="R1916" i="3" s="1"/>
  <c r="I1916" i="3"/>
  <c r="S1916" i="3" s="1"/>
  <c r="C1917" i="3"/>
  <c r="M1917" i="3" s="1"/>
  <c r="D1917" i="3"/>
  <c r="N1917" i="3" s="1"/>
  <c r="E1917" i="3"/>
  <c r="O1917" i="3" s="1"/>
  <c r="F1917" i="3"/>
  <c r="P1917" i="3" s="1"/>
  <c r="G1917" i="3"/>
  <c r="Q1917" i="3" s="1"/>
  <c r="H1917" i="3"/>
  <c r="R1917" i="3" s="1"/>
  <c r="I1917" i="3"/>
  <c r="S1917" i="3" s="1"/>
  <c r="C1918" i="3"/>
  <c r="M1918" i="3" s="1"/>
  <c r="D1918" i="3"/>
  <c r="N1918" i="3" s="1"/>
  <c r="E1918" i="3"/>
  <c r="O1918" i="3" s="1"/>
  <c r="F1918" i="3"/>
  <c r="P1918" i="3" s="1"/>
  <c r="G1918" i="3"/>
  <c r="Q1918" i="3" s="1"/>
  <c r="H1918" i="3"/>
  <c r="R1918" i="3" s="1"/>
  <c r="I1918" i="3"/>
  <c r="S1918" i="3" s="1"/>
  <c r="C1919" i="3"/>
  <c r="M1919" i="3" s="1"/>
  <c r="D1919" i="3"/>
  <c r="N1919" i="3" s="1"/>
  <c r="E1919" i="3"/>
  <c r="O1919" i="3" s="1"/>
  <c r="F1919" i="3"/>
  <c r="P1919" i="3" s="1"/>
  <c r="G1919" i="3"/>
  <c r="Q1919" i="3" s="1"/>
  <c r="H1919" i="3"/>
  <c r="R1919" i="3" s="1"/>
  <c r="I1919" i="3"/>
  <c r="S1919" i="3" s="1"/>
  <c r="C1920" i="3"/>
  <c r="M1920" i="3" s="1"/>
  <c r="D1920" i="3"/>
  <c r="N1920" i="3" s="1"/>
  <c r="E1920" i="3"/>
  <c r="O1920" i="3" s="1"/>
  <c r="F1920" i="3"/>
  <c r="P1920" i="3" s="1"/>
  <c r="G1920" i="3"/>
  <c r="Q1920" i="3" s="1"/>
  <c r="H1920" i="3"/>
  <c r="R1920" i="3" s="1"/>
  <c r="I1920" i="3"/>
  <c r="S1920" i="3" s="1"/>
  <c r="C1921" i="3"/>
  <c r="M1921" i="3" s="1"/>
  <c r="D1921" i="3"/>
  <c r="N1921" i="3" s="1"/>
  <c r="E1921" i="3"/>
  <c r="O1921" i="3" s="1"/>
  <c r="F1921" i="3"/>
  <c r="P1921" i="3" s="1"/>
  <c r="G1921" i="3"/>
  <c r="H1921" i="3"/>
  <c r="R1921" i="3" s="1"/>
  <c r="I1921" i="3"/>
  <c r="S1921" i="3" s="1"/>
  <c r="C1922" i="3"/>
  <c r="M1922" i="3" s="1"/>
  <c r="D1922" i="3"/>
  <c r="N1922" i="3" s="1"/>
  <c r="E1922" i="3"/>
  <c r="O1922" i="3" s="1"/>
  <c r="F1922" i="3"/>
  <c r="P1922" i="3" s="1"/>
  <c r="G1922" i="3"/>
  <c r="Q1922" i="3" s="1"/>
  <c r="H1922" i="3"/>
  <c r="R1922" i="3" s="1"/>
  <c r="I1922" i="3"/>
  <c r="S1922" i="3" s="1"/>
  <c r="C1923" i="3"/>
  <c r="M1923" i="3" s="1"/>
  <c r="D1923" i="3"/>
  <c r="N1923" i="3" s="1"/>
  <c r="E1923" i="3"/>
  <c r="O1923" i="3" s="1"/>
  <c r="F1923" i="3"/>
  <c r="P1923" i="3" s="1"/>
  <c r="G1923" i="3"/>
  <c r="Q1923" i="3" s="1"/>
  <c r="H1923" i="3"/>
  <c r="R1923" i="3" s="1"/>
  <c r="I1923" i="3"/>
  <c r="S1923" i="3" s="1"/>
  <c r="C1924" i="3"/>
  <c r="M1924" i="3" s="1"/>
  <c r="D1924" i="3"/>
  <c r="N1924" i="3" s="1"/>
  <c r="E1924" i="3"/>
  <c r="O1924" i="3" s="1"/>
  <c r="F1924" i="3"/>
  <c r="P1924" i="3" s="1"/>
  <c r="G1924" i="3"/>
  <c r="Q1924" i="3" s="1"/>
  <c r="H1924" i="3"/>
  <c r="R1924" i="3" s="1"/>
  <c r="I1924" i="3"/>
  <c r="S1924" i="3" s="1"/>
  <c r="C1925" i="3"/>
  <c r="M1925" i="3" s="1"/>
  <c r="D1925" i="3"/>
  <c r="N1925" i="3" s="1"/>
  <c r="E1925" i="3"/>
  <c r="O1925" i="3" s="1"/>
  <c r="F1925" i="3"/>
  <c r="P1925" i="3" s="1"/>
  <c r="G1925" i="3"/>
  <c r="Q1925" i="3" s="1"/>
  <c r="H1925" i="3"/>
  <c r="R1925" i="3" s="1"/>
  <c r="I1925" i="3"/>
  <c r="C1926" i="3"/>
  <c r="M1926" i="3" s="1"/>
  <c r="D1926" i="3"/>
  <c r="N1926" i="3" s="1"/>
  <c r="E1926" i="3"/>
  <c r="O1926" i="3" s="1"/>
  <c r="F1926" i="3"/>
  <c r="P1926" i="3" s="1"/>
  <c r="G1926" i="3"/>
  <c r="Q1926" i="3" s="1"/>
  <c r="H1926" i="3"/>
  <c r="R1926" i="3" s="1"/>
  <c r="I1926" i="3"/>
  <c r="S1926" i="3" s="1"/>
  <c r="C1927" i="3"/>
  <c r="M1927" i="3" s="1"/>
  <c r="D1927" i="3"/>
  <c r="N1927" i="3" s="1"/>
  <c r="E1927" i="3"/>
  <c r="O1927" i="3" s="1"/>
  <c r="F1927" i="3"/>
  <c r="P1927" i="3" s="1"/>
  <c r="G1927" i="3"/>
  <c r="Q1927" i="3" s="1"/>
  <c r="H1927" i="3"/>
  <c r="R1927" i="3" s="1"/>
  <c r="I1927" i="3"/>
  <c r="S1927" i="3" s="1"/>
  <c r="C1928" i="3"/>
  <c r="M1928" i="3" s="1"/>
  <c r="D1928" i="3"/>
  <c r="N1928" i="3" s="1"/>
  <c r="E1928" i="3"/>
  <c r="O1928" i="3" s="1"/>
  <c r="F1928" i="3"/>
  <c r="P1928" i="3" s="1"/>
  <c r="G1928" i="3"/>
  <c r="Q1928" i="3" s="1"/>
  <c r="H1928" i="3"/>
  <c r="R1928" i="3" s="1"/>
  <c r="I1928" i="3"/>
  <c r="S1928" i="3" s="1"/>
  <c r="C1929" i="3"/>
  <c r="M1929" i="3" s="1"/>
  <c r="D1929" i="3"/>
  <c r="N1929" i="3" s="1"/>
  <c r="E1929" i="3"/>
  <c r="O1929" i="3" s="1"/>
  <c r="F1929" i="3"/>
  <c r="P1929" i="3" s="1"/>
  <c r="G1929" i="3"/>
  <c r="Q1929" i="3" s="1"/>
  <c r="H1929" i="3"/>
  <c r="R1929" i="3" s="1"/>
  <c r="I1929" i="3"/>
  <c r="S1929" i="3" s="1"/>
  <c r="C1930" i="3"/>
  <c r="M1930" i="3" s="1"/>
  <c r="D1930" i="3"/>
  <c r="N1930" i="3" s="1"/>
  <c r="E1930" i="3"/>
  <c r="O1930" i="3" s="1"/>
  <c r="F1930" i="3"/>
  <c r="P1930" i="3" s="1"/>
  <c r="G1930" i="3"/>
  <c r="Q1930" i="3" s="1"/>
  <c r="H1930" i="3"/>
  <c r="R1930" i="3" s="1"/>
  <c r="I1930" i="3"/>
  <c r="S1930" i="3" s="1"/>
  <c r="C1931" i="3"/>
  <c r="M1931" i="3" s="1"/>
  <c r="D1931" i="3"/>
  <c r="N1931" i="3" s="1"/>
  <c r="E1931" i="3"/>
  <c r="O1931" i="3" s="1"/>
  <c r="F1931" i="3"/>
  <c r="P1931" i="3" s="1"/>
  <c r="G1931" i="3"/>
  <c r="Q1931" i="3" s="1"/>
  <c r="H1931" i="3"/>
  <c r="R1931" i="3" s="1"/>
  <c r="I1931" i="3"/>
  <c r="S1931" i="3" s="1"/>
  <c r="C1932" i="3"/>
  <c r="M1932" i="3" s="1"/>
  <c r="D1932" i="3"/>
  <c r="N1932" i="3" s="1"/>
  <c r="E1932" i="3"/>
  <c r="O1932" i="3" s="1"/>
  <c r="F1932" i="3"/>
  <c r="P1932" i="3" s="1"/>
  <c r="G1932" i="3"/>
  <c r="Q1932" i="3" s="1"/>
  <c r="H1932" i="3"/>
  <c r="R1932" i="3" s="1"/>
  <c r="I1932" i="3"/>
  <c r="S1932" i="3" s="1"/>
  <c r="C1933" i="3"/>
  <c r="M1933" i="3" s="1"/>
  <c r="D1933" i="3"/>
  <c r="N1933" i="3" s="1"/>
  <c r="E1933" i="3"/>
  <c r="O1933" i="3" s="1"/>
  <c r="F1933" i="3"/>
  <c r="P1933" i="3" s="1"/>
  <c r="G1933" i="3"/>
  <c r="Q1933" i="3" s="1"/>
  <c r="H1933" i="3"/>
  <c r="R1933" i="3" s="1"/>
  <c r="I1933" i="3"/>
  <c r="S1933" i="3" s="1"/>
  <c r="C1934" i="3"/>
  <c r="M1934" i="3" s="1"/>
  <c r="D1934" i="3"/>
  <c r="N1934" i="3" s="1"/>
  <c r="E1934" i="3"/>
  <c r="O1934" i="3" s="1"/>
  <c r="F1934" i="3"/>
  <c r="P1934" i="3" s="1"/>
  <c r="G1934" i="3"/>
  <c r="Q1934" i="3" s="1"/>
  <c r="H1934" i="3"/>
  <c r="R1934" i="3" s="1"/>
  <c r="I1934" i="3"/>
  <c r="S1934" i="3" s="1"/>
  <c r="C1935" i="3"/>
  <c r="M1935" i="3" s="1"/>
  <c r="D1935" i="3"/>
  <c r="N1935" i="3" s="1"/>
  <c r="E1935" i="3"/>
  <c r="F1935" i="3"/>
  <c r="P1935" i="3" s="1"/>
  <c r="G1935" i="3"/>
  <c r="Q1935" i="3" s="1"/>
  <c r="H1935" i="3"/>
  <c r="R1935" i="3" s="1"/>
  <c r="I1935" i="3"/>
  <c r="S1935" i="3" s="1"/>
  <c r="C1936" i="3"/>
  <c r="M1936" i="3" s="1"/>
  <c r="D1936" i="3"/>
  <c r="N1936" i="3" s="1"/>
  <c r="E1936" i="3"/>
  <c r="O1936" i="3" s="1"/>
  <c r="F1936" i="3"/>
  <c r="P1936" i="3" s="1"/>
  <c r="G1936" i="3"/>
  <c r="Q1936" i="3" s="1"/>
  <c r="H1936" i="3"/>
  <c r="R1936" i="3" s="1"/>
  <c r="I1936" i="3"/>
  <c r="S1936" i="3" s="1"/>
  <c r="C1937" i="3"/>
  <c r="D1937" i="3"/>
  <c r="N1937" i="3" s="1"/>
  <c r="E1937" i="3"/>
  <c r="O1937" i="3" s="1"/>
  <c r="F1937" i="3"/>
  <c r="P1937" i="3" s="1"/>
  <c r="G1937" i="3"/>
  <c r="Q1937" i="3" s="1"/>
  <c r="H1937" i="3"/>
  <c r="R1937" i="3" s="1"/>
  <c r="I1937" i="3"/>
  <c r="S1937" i="3" s="1"/>
  <c r="C1938" i="3"/>
  <c r="M1938" i="3" s="1"/>
  <c r="D1938" i="3"/>
  <c r="N1938" i="3" s="1"/>
  <c r="E1938" i="3"/>
  <c r="O1938" i="3" s="1"/>
  <c r="F1938" i="3"/>
  <c r="P1938" i="3" s="1"/>
  <c r="G1938" i="3"/>
  <c r="Q1938" i="3" s="1"/>
  <c r="H1938" i="3"/>
  <c r="R1938" i="3" s="1"/>
  <c r="I1938" i="3"/>
  <c r="S1938" i="3" s="1"/>
  <c r="C1939" i="3"/>
  <c r="M1939" i="3" s="1"/>
  <c r="D1939" i="3"/>
  <c r="N1939" i="3" s="1"/>
  <c r="E1939" i="3"/>
  <c r="O1939" i="3" s="1"/>
  <c r="F1939" i="3"/>
  <c r="P1939" i="3" s="1"/>
  <c r="G1939" i="3"/>
  <c r="Q1939" i="3" s="1"/>
  <c r="H1939" i="3"/>
  <c r="R1939" i="3" s="1"/>
  <c r="I1939" i="3"/>
  <c r="S1939" i="3" s="1"/>
  <c r="C1940" i="3"/>
  <c r="M1940" i="3" s="1"/>
  <c r="D1940" i="3"/>
  <c r="N1940" i="3" s="1"/>
  <c r="E1940" i="3"/>
  <c r="O1940" i="3" s="1"/>
  <c r="F1940" i="3"/>
  <c r="P1940" i="3" s="1"/>
  <c r="G1940" i="3"/>
  <c r="Q1940" i="3" s="1"/>
  <c r="H1940" i="3"/>
  <c r="R1940" i="3" s="1"/>
  <c r="I1940" i="3"/>
  <c r="S1940" i="3" s="1"/>
  <c r="C1941" i="3"/>
  <c r="M1941" i="3" s="1"/>
  <c r="D1941" i="3"/>
  <c r="N1941" i="3" s="1"/>
  <c r="E1941" i="3"/>
  <c r="O1941" i="3" s="1"/>
  <c r="F1941" i="3"/>
  <c r="P1941" i="3" s="1"/>
  <c r="G1941" i="3"/>
  <c r="Q1941" i="3" s="1"/>
  <c r="H1941" i="3"/>
  <c r="R1941" i="3" s="1"/>
  <c r="I1941" i="3"/>
  <c r="S1941" i="3" s="1"/>
  <c r="C1942" i="3"/>
  <c r="M1942" i="3" s="1"/>
  <c r="D1942" i="3"/>
  <c r="N1942" i="3" s="1"/>
  <c r="E1942" i="3"/>
  <c r="O1942" i="3" s="1"/>
  <c r="F1942" i="3"/>
  <c r="P1942" i="3" s="1"/>
  <c r="G1942" i="3"/>
  <c r="Q1942" i="3" s="1"/>
  <c r="H1942" i="3"/>
  <c r="R1942" i="3" s="1"/>
  <c r="I1942" i="3"/>
  <c r="S1942" i="3" s="1"/>
  <c r="C1943" i="3"/>
  <c r="M1943" i="3" s="1"/>
  <c r="D1943" i="3"/>
  <c r="N1943" i="3" s="1"/>
  <c r="E1943" i="3"/>
  <c r="O1943" i="3" s="1"/>
  <c r="F1943" i="3"/>
  <c r="P1943" i="3" s="1"/>
  <c r="G1943" i="3"/>
  <c r="Q1943" i="3" s="1"/>
  <c r="H1943" i="3"/>
  <c r="R1943" i="3" s="1"/>
  <c r="I1943" i="3"/>
  <c r="S1943" i="3" s="1"/>
  <c r="C1944" i="3"/>
  <c r="M1944" i="3" s="1"/>
  <c r="D1944" i="3"/>
  <c r="N1944" i="3" s="1"/>
  <c r="E1944" i="3"/>
  <c r="O1944" i="3" s="1"/>
  <c r="F1944" i="3"/>
  <c r="P1944" i="3" s="1"/>
  <c r="G1944" i="3"/>
  <c r="Q1944" i="3" s="1"/>
  <c r="H1944" i="3"/>
  <c r="R1944" i="3" s="1"/>
  <c r="I1944" i="3"/>
  <c r="S1944" i="3" s="1"/>
  <c r="C1945" i="3"/>
  <c r="M1945" i="3" s="1"/>
  <c r="D1945" i="3"/>
  <c r="N1945" i="3" s="1"/>
  <c r="E1945" i="3"/>
  <c r="O1945" i="3" s="1"/>
  <c r="F1945" i="3"/>
  <c r="P1945" i="3" s="1"/>
  <c r="G1945" i="3"/>
  <c r="Q1945" i="3" s="1"/>
  <c r="H1945" i="3"/>
  <c r="R1945" i="3" s="1"/>
  <c r="I1945" i="3"/>
  <c r="S1945" i="3" s="1"/>
  <c r="C1946" i="3"/>
  <c r="M1946" i="3" s="1"/>
  <c r="D1946" i="3"/>
  <c r="N1946" i="3" s="1"/>
  <c r="E1946" i="3"/>
  <c r="O1946" i="3" s="1"/>
  <c r="F1946" i="3"/>
  <c r="P1946" i="3" s="1"/>
  <c r="G1946" i="3"/>
  <c r="Q1946" i="3" s="1"/>
  <c r="H1946" i="3"/>
  <c r="R1946" i="3" s="1"/>
  <c r="I1946" i="3"/>
  <c r="S1946" i="3" s="1"/>
  <c r="C1947" i="3"/>
  <c r="M1947" i="3" s="1"/>
  <c r="D1947" i="3"/>
  <c r="N1947" i="3" s="1"/>
  <c r="E1947" i="3"/>
  <c r="O1947" i="3" s="1"/>
  <c r="F1947" i="3"/>
  <c r="P1947" i="3" s="1"/>
  <c r="G1947" i="3"/>
  <c r="Q1947" i="3" s="1"/>
  <c r="H1947" i="3"/>
  <c r="R1947" i="3" s="1"/>
  <c r="I1947" i="3"/>
  <c r="S1947" i="3" s="1"/>
  <c r="C1948" i="3"/>
  <c r="M1948" i="3" s="1"/>
  <c r="D1948" i="3"/>
  <c r="N1948" i="3" s="1"/>
  <c r="E1948" i="3"/>
  <c r="O1948" i="3" s="1"/>
  <c r="F1948" i="3"/>
  <c r="P1948" i="3" s="1"/>
  <c r="G1948" i="3"/>
  <c r="Q1948" i="3" s="1"/>
  <c r="H1948" i="3"/>
  <c r="R1948" i="3" s="1"/>
  <c r="I1948" i="3"/>
  <c r="S1948" i="3" s="1"/>
  <c r="C1949" i="3"/>
  <c r="D1949" i="3"/>
  <c r="N1949" i="3" s="1"/>
  <c r="E1949" i="3"/>
  <c r="O1949" i="3" s="1"/>
  <c r="F1949" i="3"/>
  <c r="P1949" i="3" s="1"/>
  <c r="G1949" i="3"/>
  <c r="Q1949" i="3" s="1"/>
  <c r="H1949" i="3"/>
  <c r="R1949" i="3" s="1"/>
  <c r="I1949" i="3"/>
  <c r="S1949" i="3" s="1"/>
  <c r="C1950" i="3"/>
  <c r="M1950" i="3" s="1"/>
  <c r="D1950" i="3"/>
  <c r="N1950" i="3" s="1"/>
  <c r="E1950" i="3"/>
  <c r="O1950" i="3" s="1"/>
  <c r="F1950" i="3"/>
  <c r="P1950" i="3" s="1"/>
  <c r="G1950" i="3"/>
  <c r="Q1950" i="3" s="1"/>
  <c r="H1950" i="3"/>
  <c r="R1950" i="3" s="1"/>
  <c r="I1950" i="3"/>
  <c r="S1950" i="3" s="1"/>
  <c r="C1951" i="3"/>
  <c r="M1951" i="3" s="1"/>
  <c r="D1951" i="3"/>
  <c r="N1951" i="3" s="1"/>
  <c r="E1951" i="3"/>
  <c r="O1951" i="3" s="1"/>
  <c r="F1951" i="3"/>
  <c r="P1951" i="3" s="1"/>
  <c r="G1951" i="3"/>
  <c r="Q1951" i="3" s="1"/>
  <c r="H1951" i="3"/>
  <c r="R1951" i="3" s="1"/>
  <c r="I1951" i="3"/>
  <c r="S1951" i="3" s="1"/>
  <c r="C1952" i="3"/>
  <c r="M1952" i="3" s="1"/>
  <c r="D1952" i="3"/>
  <c r="N1952" i="3" s="1"/>
  <c r="E1952" i="3"/>
  <c r="O1952" i="3" s="1"/>
  <c r="F1952" i="3"/>
  <c r="P1952" i="3" s="1"/>
  <c r="G1952" i="3"/>
  <c r="Q1952" i="3" s="1"/>
  <c r="H1952" i="3"/>
  <c r="R1952" i="3" s="1"/>
  <c r="I1952" i="3"/>
  <c r="S1952" i="3" s="1"/>
  <c r="C1953" i="3"/>
  <c r="M1953" i="3" s="1"/>
  <c r="D1953" i="3"/>
  <c r="N1953" i="3" s="1"/>
  <c r="E1953" i="3"/>
  <c r="O1953" i="3" s="1"/>
  <c r="F1953" i="3"/>
  <c r="P1953" i="3" s="1"/>
  <c r="G1953" i="3"/>
  <c r="Q1953" i="3" s="1"/>
  <c r="H1953" i="3"/>
  <c r="R1953" i="3" s="1"/>
  <c r="I1953" i="3"/>
  <c r="S1953" i="3" s="1"/>
  <c r="C1954" i="3"/>
  <c r="M1954" i="3" s="1"/>
  <c r="D1954" i="3"/>
  <c r="N1954" i="3" s="1"/>
  <c r="E1954" i="3"/>
  <c r="O1954" i="3" s="1"/>
  <c r="F1954" i="3"/>
  <c r="P1954" i="3" s="1"/>
  <c r="G1954" i="3"/>
  <c r="Q1954" i="3" s="1"/>
  <c r="H1954" i="3"/>
  <c r="R1954" i="3" s="1"/>
  <c r="I1954" i="3"/>
  <c r="S1954" i="3" s="1"/>
  <c r="C1955" i="3"/>
  <c r="M1955" i="3" s="1"/>
  <c r="D1955" i="3"/>
  <c r="N1955" i="3" s="1"/>
  <c r="E1955" i="3"/>
  <c r="O1955" i="3" s="1"/>
  <c r="F1955" i="3"/>
  <c r="P1955" i="3" s="1"/>
  <c r="G1955" i="3"/>
  <c r="Q1955" i="3" s="1"/>
  <c r="H1955" i="3"/>
  <c r="R1955" i="3" s="1"/>
  <c r="I1955" i="3"/>
  <c r="S1955" i="3" s="1"/>
  <c r="C1956" i="3"/>
  <c r="M1956" i="3" s="1"/>
  <c r="D1956" i="3"/>
  <c r="N1956" i="3" s="1"/>
  <c r="E1956" i="3"/>
  <c r="O1956" i="3" s="1"/>
  <c r="F1956" i="3"/>
  <c r="P1956" i="3" s="1"/>
  <c r="G1956" i="3"/>
  <c r="H1956" i="3"/>
  <c r="R1956" i="3" s="1"/>
  <c r="I1956" i="3"/>
  <c r="S1956" i="3" s="1"/>
  <c r="C1957" i="3"/>
  <c r="M1957" i="3" s="1"/>
  <c r="D1957" i="3"/>
  <c r="N1957" i="3" s="1"/>
  <c r="E1957" i="3"/>
  <c r="O1957" i="3" s="1"/>
  <c r="F1957" i="3"/>
  <c r="P1957" i="3" s="1"/>
  <c r="G1957" i="3"/>
  <c r="Q1957" i="3" s="1"/>
  <c r="H1957" i="3"/>
  <c r="R1957" i="3" s="1"/>
  <c r="I1957" i="3"/>
  <c r="S1957" i="3" s="1"/>
  <c r="C1958" i="3"/>
  <c r="M1958" i="3" s="1"/>
  <c r="D1958" i="3"/>
  <c r="N1958" i="3" s="1"/>
  <c r="E1958" i="3"/>
  <c r="O1958" i="3" s="1"/>
  <c r="F1958" i="3"/>
  <c r="P1958" i="3" s="1"/>
  <c r="G1958" i="3"/>
  <c r="Q1958" i="3" s="1"/>
  <c r="H1958" i="3"/>
  <c r="R1958" i="3" s="1"/>
  <c r="I1958" i="3"/>
  <c r="S1958" i="3" s="1"/>
  <c r="C1959" i="3"/>
  <c r="M1959" i="3" s="1"/>
  <c r="D1959" i="3"/>
  <c r="N1959" i="3" s="1"/>
  <c r="E1959" i="3"/>
  <c r="O1959" i="3" s="1"/>
  <c r="F1959" i="3"/>
  <c r="P1959" i="3" s="1"/>
  <c r="G1959" i="3"/>
  <c r="Q1959" i="3" s="1"/>
  <c r="H1959" i="3"/>
  <c r="R1959" i="3" s="1"/>
  <c r="I1959" i="3"/>
  <c r="S1959" i="3" s="1"/>
  <c r="C1960" i="3"/>
  <c r="M1960" i="3" s="1"/>
  <c r="D1960" i="3"/>
  <c r="N1960" i="3" s="1"/>
  <c r="E1960" i="3"/>
  <c r="O1960" i="3" s="1"/>
  <c r="F1960" i="3"/>
  <c r="P1960" i="3" s="1"/>
  <c r="G1960" i="3"/>
  <c r="Q1960" i="3" s="1"/>
  <c r="H1960" i="3"/>
  <c r="R1960" i="3" s="1"/>
  <c r="I1960" i="3"/>
  <c r="S1960" i="3" s="1"/>
  <c r="C1961" i="3"/>
  <c r="M1961" i="3" s="1"/>
  <c r="D1961" i="3"/>
  <c r="N1961" i="3" s="1"/>
  <c r="E1961" i="3"/>
  <c r="O1961" i="3" s="1"/>
  <c r="F1961" i="3"/>
  <c r="P1961" i="3" s="1"/>
  <c r="G1961" i="3"/>
  <c r="Q1961" i="3" s="1"/>
  <c r="H1961" i="3"/>
  <c r="R1961" i="3" s="1"/>
  <c r="I1961" i="3"/>
  <c r="S1961" i="3" s="1"/>
  <c r="C1962" i="3"/>
  <c r="M1962" i="3" s="1"/>
  <c r="D1962" i="3"/>
  <c r="N1962" i="3" s="1"/>
  <c r="E1962" i="3"/>
  <c r="O1962" i="3" s="1"/>
  <c r="F1962" i="3"/>
  <c r="P1962" i="3" s="1"/>
  <c r="G1962" i="3"/>
  <c r="Q1962" i="3" s="1"/>
  <c r="H1962" i="3"/>
  <c r="R1962" i="3" s="1"/>
  <c r="I1962" i="3"/>
  <c r="S1962" i="3" s="1"/>
  <c r="C1963" i="3"/>
  <c r="M1963" i="3" s="1"/>
  <c r="D1963" i="3"/>
  <c r="N1963" i="3" s="1"/>
  <c r="E1963" i="3"/>
  <c r="O1963" i="3" s="1"/>
  <c r="F1963" i="3"/>
  <c r="P1963" i="3" s="1"/>
  <c r="G1963" i="3"/>
  <c r="Q1963" i="3" s="1"/>
  <c r="H1963" i="3"/>
  <c r="R1963" i="3" s="1"/>
  <c r="I1963" i="3"/>
  <c r="S1963" i="3" s="1"/>
  <c r="C1964" i="3"/>
  <c r="D1964" i="3"/>
  <c r="N1964" i="3" s="1"/>
  <c r="E1964" i="3"/>
  <c r="O1964" i="3" s="1"/>
  <c r="F1964" i="3"/>
  <c r="P1964" i="3" s="1"/>
  <c r="G1964" i="3"/>
  <c r="Q1964" i="3" s="1"/>
  <c r="H1964" i="3"/>
  <c r="R1964" i="3" s="1"/>
  <c r="I1964" i="3"/>
  <c r="S1964" i="3" s="1"/>
  <c r="C1965" i="3"/>
  <c r="M1965" i="3" s="1"/>
  <c r="D1965" i="3"/>
  <c r="N1965" i="3" s="1"/>
  <c r="E1965" i="3"/>
  <c r="O1965" i="3" s="1"/>
  <c r="F1965" i="3"/>
  <c r="P1965" i="3" s="1"/>
  <c r="G1965" i="3"/>
  <c r="Q1965" i="3" s="1"/>
  <c r="H1965" i="3"/>
  <c r="R1965" i="3" s="1"/>
  <c r="I1965" i="3"/>
  <c r="S1965" i="3" s="1"/>
  <c r="C1966" i="3"/>
  <c r="M1966" i="3" s="1"/>
  <c r="D1966" i="3"/>
  <c r="N1966" i="3" s="1"/>
  <c r="E1966" i="3"/>
  <c r="O1966" i="3" s="1"/>
  <c r="F1966" i="3"/>
  <c r="P1966" i="3" s="1"/>
  <c r="G1966" i="3"/>
  <c r="Q1966" i="3" s="1"/>
  <c r="H1966" i="3"/>
  <c r="R1966" i="3" s="1"/>
  <c r="I1966" i="3"/>
  <c r="S1966" i="3" s="1"/>
  <c r="C1967" i="3"/>
  <c r="M1967" i="3" s="1"/>
  <c r="D1967" i="3"/>
  <c r="N1967" i="3" s="1"/>
  <c r="E1967" i="3"/>
  <c r="O1967" i="3" s="1"/>
  <c r="F1967" i="3"/>
  <c r="P1967" i="3" s="1"/>
  <c r="G1967" i="3"/>
  <c r="Q1967" i="3" s="1"/>
  <c r="H1967" i="3"/>
  <c r="R1967" i="3" s="1"/>
  <c r="I1967" i="3"/>
  <c r="S1967" i="3" s="1"/>
  <c r="C1968" i="3"/>
  <c r="D1968" i="3"/>
  <c r="N1968" i="3" s="1"/>
  <c r="E1968" i="3"/>
  <c r="O1968" i="3" s="1"/>
  <c r="F1968" i="3"/>
  <c r="P1968" i="3" s="1"/>
  <c r="G1968" i="3"/>
  <c r="Q1968" i="3" s="1"/>
  <c r="H1968" i="3"/>
  <c r="R1968" i="3" s="1"/>
  <c r="I1968" i="3"/>
  <c r="S1968" i="3" s="1"/>
  <c r="C1969" i="3"/>
  <c r="M1969" i="3" s="1"/>
  <c r="D1969" i="3"/>
  <c r="N1969" i="3" s="1"/>
  <c r="E1969" i="3"/>
  <c r="O1969" i="3" s="1"/>
  <c r="F1969" i="3"/>
  <c r="P1969" i="3" s="1"/>
  <c r="G1969" i="3"/>
  <c r="Q1969" i="3" s="1"/>
  <c r="H1969" i="3"/>
  <c r="R1969" i="3" s="1"/>
  <c r="I1969" i="3"/>
  <c r="S1969" i="3" s="1"/>
  <c r="C1970" i="3"/>
  <c r="M1970" i="3" s="1"/>
  <c r="D1970" i="3"/>
  <c r="N1970" i="3" s="1"/>
  <c r="E1970" i="3"/>
  <c r="O1970" i="3" s="1"/>
  <c r="F1970" i="3"/>
  <c r="P1970" i="3" s="1"/>
  <c r="G1970" i="3"/>
  <c r="Q1970" i="3" s="1"/>
  <c r="H1970" i="3"/>
  <c r="R1970" i="3" s="1"/>
  <c r="I1970" i="3"/>
  <c r="S1970" i="3" s="1"/>
  <c r="C1971" i="3"/>
  <c r="M1971" i="3" s="1"/>
  <c r="D1971" i="3"/>
  <c r="N1971" i="3" s="1"/>
  <c r="E1971" i="3"/>
  <c r="O1971" i="3" s="1"/>
  <c r="F1971" i="3"/>
  <c r="P1971" i="3" s="1"/>
  <c r="G1971" i="3"/>
  <c r="Q1971" i="3" s="1"/>
  <c r="H1971" i="3"/>
  <c r="R1971" i="3" s="1"/>
  <c r="I1971" i="3"/>
  <c r="S1971" i="3" s="1"/>
  <c r="C1972" i="3"/>
  <c r="M1972" i="3" s="1"/>
  <c r="D1972" i="3"/>
  <c r="N1972" i="3" s="1"/>
  <c r="E1972" i="3"/>
  <c r="O1972" i="3" s="1"/>
  <c r="F1972" i="3"/>
  <c r="P1972" i="3" s="1"/>
  <c r="G1972" i="3"/>
  <c r="Q1972" i="3" s="1"/>
  <c r="H1972" i="3"/>
  <c r="R1972" i="3" s="1"/>
  <c r="I1972" i="3"/>
  <c r="S1972" i="3" s="1"/>
  <c r="C1973" i="3"/>
  <c r="M1973" i="3" s="1"/>
  <c r="D1973" i="3"/>
  <c r="N1973" i="3" s="1"/>
  <c r="E1973" i="3"/>
  <c r="O1973" i="3" s="1"/>
  <c r="F1973" i="3"/>
  <c r="P1973" i="3" s="1"/>
  <c r="G1973" i="3"/>
  <c r="Q1973" i="3" s="1"/>
  <c r="H1973" i="3"/>
  <c r="R1973" i="3" s="1"/>
  <c r="I1973" i="3"/>
  <c r="S1973" i="3" s="1"/>
  <c r="C1974" i="3"/>
  <c r="D1974" i="3"/>
  <c r="N1974" i="3" s="1"/>
  <c r="E1974" i="3"/>
  <c r="O1974" i="3" s="1"/>
  <c r="F1974" i="3"/>
  <c r="P1974" i="3" s="1"/>
  <c r="G1974" i="3"/>
  <c r="Q1974" i="3" s="1"/>
  <c r="H1974" i="3"/>
  <c r="R1974" i="3" s="1"/>
  <c r="I1974" i="3"/>
  <c r="S1974" i="3" s="1"/>
  <c r="C1975" i="3"/>
  <c r="M1975" i="3" s="1"/>
  <c r="D1975" i="3"/>
  <c r="N1975" i="3" s="1"/>
  <c r="E1975" i="3"/>
  <c r="O1975" i="3" s="1"/>
  <c r="F1975" i="3"/>
  <c r="P1975" i="3" s="1"/>
  <c r="G1975" i="3"/>
  <c r="Q1975" i="3" s="1"/>
  <c r="H1975" i="3"/>
  <c r="R1975" i="3" s="1"/>
  <c r="I1975" i="3"/>
  <c r="S1975" i="3" s="1"/>
  <c r="C1976" i="3"/>
  <c r="M1976" i="3" s="1"/>
  <c r="D1976" i="3"/>
  <c r="N1976" i="3" s="1"/>
  <c r="E1976" i="3"/>
  <c r="O1976" i="3" s="1"/>
  <c r="F1976" i="3"/>
  <c r="P1976" i="3" s="1"/>
  <c r="G1976" i="3"/>
  <c r="Q1976" i="3" s="1"/>
  <c r="H1976" i="3"/>
  <c r="R1976" i="3" s="1"/>
  <c r="I1976" i="3"/>
  <c r="S1976" i="3" s="1"/>
  <c r="C1977" i="3"/>
  <c r="M1977" i="3" s="1"/>
  <c r="D1977" i="3"/>
  <c r="N1977" i="3" s="1"/>
  <c r="E1977" i="3"/>
  <c r="O1977" i="3" s="1"/>
  <c r="F1977" i="3"/>
  <c r="P1977" i="3" s="1"/>
  <c r="G1977" i="3"/>
  <c r="Q1977" i="3" s="1"/>
  <c r="H1977" i="3"/>
  <c r="R1977" i="3" s="1"/>
  <c r="I1977" i="3"/>
  <c r="S1977" i="3" s="1"/>
  <c r="C1978" i="3"/>
  <c r="M1978" i="3" s="1"/>
  <c r="D1978" i="3"/>
  <c r="N1978" i="3" s="1"/>
  <c r="E1978" i="3"/>
  <c r="O1978" i="3" s="1"/>
  <c r="F1978" i="3"/>
  <c r="P1978" i="3" s="1"/>
  <c r="G1978" i="3"/>
  <c r="Q1978" i="3" s="1"/>
  <c r="H1978" i="3"/>
  <c r="R1978" i="3" s="1"/>
  <c r="I1978" i="3"/>
  <c r="S1978" i="3" s="1"/>
  <c r="C1979" i="3"/>
  <c r="D1979" i="3"/>
  <c r="N1979" i="3" s="1"/>
  <c r="E1979" i="3"/>
  <c r="O1979" i="3" s="1"/>
  <c r="F1979" i="3"/>
  <c r="P1979" i="3" s="1"/>
  <c r="G1979" i="3"/>
  <c r="Q1979" i="3" s="1"/>
  <c r="H1979" i="3"/>
  <c r="R1979" i="3" s="1"/>
  <c r="I1979" i="3"/>
  <c r="S1979" i="3" s="1"/>
  <c r="C1980" i="3"/>
  <c r="D1980" i="3"/>
  <c r="N1980" i="3" s="1"/>
  <c r="E1980" i="3"/>
  <c r="O1980" i="3" s="1"/>
  <c r="F1980" i="3"/>
  <c r="P1980" i="3" s="1"/>
  <c r="G1980" i="3"/>
  <c r="Q1980" i="3" s="1"/>
  <c r="H1980" i="3"/>
  <c r="R1980" i="3" s="1"/>
  <c r="I1980" i="3"/>
  <c r="S1980" i="3" s="1"/>
  <c r="C1981" i="3"/>
  <c r="M1981" i="3" s="1"/>
  <c r="D1981" i="3"/>
  <c r="N1981" i="3" s="1"/>
  <c r="E1981" i="3"/>
  <c r="O1981" i="3" s="1"/>
  <c r="F1981" i="3"/>
  <c r="P1981" i="3" s="1"/>
  <c r="G1981" i="3"/>
  <c r="Q1981" i="3" s="1"/>
  <c r="H1981" i="3"/>
  <c r="R1981" i="3" s="1"/>
  <c r="I1981" i="3"/>
  <c r="S1981" i="3" s="1"/>
  <c r="C1982" i="3"/>
  <c r="M1982" i="3" s="1"/>
  <c r="D1982" i="3"/>
  <c r="N1982" i="3" s="1"/>
  <c r="E1982" i="3"/>
  <c r="O1982" i="3" s="1"/>
  <c r="F1982" i="3"/>
  <c r="P1982" i="3" s="1"/>
  <c r="G1982" i="3"/>
  <c r="Q1982" i="3" s="1"/>
  <c r="H1982" i="3"/>
  <c r="R1982" i="3" s="1"/>
  <c r="I1982" i="3"/>
  <c r="S1982" i="3" s="1"/>
  <c r="C1983" i="3"/>
  <c r="M1983" i="3" s="1"/>
  <c r="D1983" i="3"/>
  <c r="N1983" i="3" s="1"/>
  <c r="E1983" i="3"/>
  <c r="O1983" i="3" s="1"/>
  <c r="F1983" i="3"/>
  <c r="P1983" i="3" s="1"/>
  <c r="G1983" i="3"/>
  <c r="Q1983" i="3" s="1"/>
  <c r="H1983" i="3"/>
  <c r="R1983" i="3" s="1"/>
  <c r="I1983" i="3"/>
  <c r="S1983" i="3" s="1"/>
  <c r="C1984" i="3"/>
  <c r="M1984" i="3" s="1"/>
  <c r="D1984" i="3"/>
  <c r="N1984" i="3" s="1"/>
  <c r="E1984" i="3"/>
  <c r="O1984" i="3" s="1"/>
  <c r="F1984" i="3"/>
  <c r="P1984" i="3" s="1"/>
  <c r="G1984" i="3"/>
  <c r="Q1984" i="3" s="1"/>
  <c r="H1984" i="3"/>
  <c r="R1984" i="3" s="1"/>
  <c r="I1984" i="3"/>
  <c r="S1984" i="3" s="1"/>
  <c r="C1985" i="3"/>
  <c r="D1985" i="3"/>
  <c r="N1985" i="3" s="1"/>
  <c r="E1985" i="3"/>
  <c r="O1985" i="3" s="1"/>
  <c r="F1985" i="3"/>
  <c r="P1985" i="3" s="1"/>
  <c r="G1985" i="3"/>
  <c r="Q1985" i="3" s="1"/>
  <c r="H1985" i="3"/>
  <c r="R1985" i="3" s="1"/>
  <c r="I1985" i="3"/>
  <c r="S1985" i="3" s="1"/>
  <c r="C1986" i="3"/>
  <c r="M1986" i="3" s="1"/>
  <c r="D1986" i="3"/>
  <c r="N1986" i="3" s="1"/>
  <c r="E1986" i="3"/>
  <c r="O1986" i="3" s="1"/>
  <c r="F1986" i="3"/>
  <c r="P1986" i="3" s="1"/>
  <c r="G1986" i="3"/>
  <c r="Q1986" i="3" s="1"/>
  <c r="H1986" i="3"/>
  <c r="R1986" i="3" s="1"/>
  <c r="I1986" i="3"/>
  <c r="S1986" i="3" s="1"/>
  <c r="C1987" i="3"/>
  <c r="M1987" i="3" s="1"/>
  <c r="D1987" i="3"/>
  <c r="N1987" i="3" s="1"/>
  <c r="E1987" i="3"/>
  <c r="O1987" i="3" s="1"/>
  <c r="F1987" i="3"/>
  <c r="P1987" i="3" s="1"/>
  <c r="G1987" i="3"/>
  <c r="Q1987" i="3" s="1"/>
  <c r="H1987" i="3"/>
  <c r="R1987" i="3" s="1"/>
  <c r="I1987" i="3"/>
  <c r="S1987" i="3" s="1"/>
  <c r="C1988" i="3"/>
  <c r="M1988" i="3" s="1"/>
  <c r="D1988" i="3"/>
  <c r="N1988" i="3" s="1"/>
  <c r="E1988" i="3"/>
  <c r="O1988" i="3" s="1"/>
  <c r="F1988" i="3"/>
  <c r="P1988" i="3" s="1"/>
  <c r="G1988" i="3"/>
  <c r="Q1988" i="3" s="1"/>
  <c r="H1988" i="3"/>
  <c r="R1988" i="3" s="1"/>
  <c r="I1988" i="3"/>
  <c r="S1988" i="3" s="1"/>
  <c r="C1989" i="3"/>
  <c r="M1989" i="3" s="1"/>
  <c r="D1989" i="3"/>
  <c r="N1989" i="3" s="1"/>
  <c r="E1989" i="3"/>
  <c r="O1989" i="3" s="1"/>
  <c r="F1989" i="3"/>
  <c r="P1989" i="3" s="1"/>
  <c r="G1989" i="3"/>
  <c r="Q1989" i="3" s="1"/>
  <c r="H1989" i="3"/>
  <c r="R1989" i="3" s="1"/>
  <c r="I1989" i="3"/>
  <c r="S1989" i="3" s="1"/>
  <c r="C1990" i="3"/>
  <c r="M1990" i="3" s="1"/>
  <c r="D1990" i="3"/>
  <c r="N1990" i="3" s="1"/>
  <c r="E1990" i="3"/>
  <c r="O1990" i="3" s="1"/>
  <c r="F1990" i="3"/>
  <c r="P1990" i="3" s="1"/>
  <c r="G1990" i="3"/>
  <c r="Q1990" i="3" s="1"/>
  <c r="H1990" i="3"/>
  <c r="R1990" i="3" s="1"/>
  <c r="I1990" i="3"/>
  <c r="S1990" i="3" s="1"/>
  <c r="C1991" i="3"/>
  <c r="M1991" i="3" s="1"/>
  <c r="D1991" i="3"/>
  <c r="N1991" i="3" s="1"/>
  <c r="E1991" i="3"/>
  <c r="O1991" i="3" s="1"/>
  <c r="F1991" i="3"/>
  <c r="P1991" i="3" s="1"/>
  <c r="G1991" i="3"/>
  <c r="Q1991" i="3" s="1"/>
  <c r="H1991" i="3"/>
  <c r="R1991" i="3" s="1"/>
  <c r="I1991" i="3"/>
  <c r="S1991" i="3" s="1"/>
  <c r="C1992" i="3"/>
  <c r="M1992" i="3" s="1"/>
  <c r="D1992" i="3"/>
  <c r="N1992" i="3" s="1"/>
  <c r="E1992" i="3"/>
  <c r="O1992" i="3" s="1"/>
  <c r="F1992" i="3"/>
  <c r="P1992" i="3" s="1"/>
  <c r="G1992" i="3"/>
  <c r="Q1992" i="3" s="1"/>
  <c r="H1992" i="3"/>
  <c r="R1992" i="3" s="1"/>
  <c r="I1992" i="3"/>
  <c r="S1992" i="3" s="1"/>
  <c r="C1993" i="3"/>
  <c r="M1993" i="3" s="1"/>
  <c r="D1993" i="3"/>
  <c r="N1993" i="3" s="1"/>
  <c r="E1993" i="3"/>
  <c r="O1993" i="3" s="1"/>
  <c r="F1993" i="3"/>
  <c r="P1993" i="3" s="1"/>
  <c r="G1993" i="3"/>
  <c r="Q1993" i="3" s="1"/>
  <c r="H1993" i="3"/>
  <c r="R1993" i="3" s="1"/>
  <c r="I1993" i="3"/>
  <c r="S1993" i="3" s="1"/>
  <c r="C1994" i="3"/>
  <c r="M1994" i="3" s="1"/>
  <c r="D1994" i="3"/>
  <c r="N1994" i="3" s="1"/>
  <c r="E1994" i="3"/>
  <c r="O1994" i="3" s="1"/>
  <c r="F1994" i="3"/>
  <c r="P1994" i="3" s="1"/>
  <c r="G1994" i="3"/>
  <c r="Q1994" i="3" s="1"/>
  <c r="H1994" i="3"/>
  <c r="R1994" i="3" s="1"/>
  <c r="I1994" i="3"/>
  <c r="S1994" i="3" s="1"/>
  <c r="C1995" i="3"/>
  <c r="M1995" i="3" s="1"/>
  <c r="D1995" i="3"/>
  <c r="N1995" i="3" s="1"/>
  <c r="E1995" i="3"/>
  <c r="O1995" i="3" s="1"/>
  <c r="F1995" i="3"/>
  <c r="P1995" i="3" s="1"/>
  <c r="G1995" i="3"/>
  <c r="Q1995" i="3" s="1"/>
  <c r="H1995" i="3"/>
  <c r="R1995" i="3" s="1"/>
  <c r="I1995" i="3"/>
  <c r="S1995" i="3" s="1"/>
  <c r="C1996" i="3"/>
  <c r="M1996" i="3" s="1"/>
  <c r="D1996" i="3"/>
  <c r="N1996" i="3" s="1"/>
  <c r="E1996" i="3"/>
  <c r="O1996" i="3" s="1"/>
  <c r="F1996" i="3"/>
  <c r="P1996" i="3" s="1"/>
  <c r="G1996" i="3"/>
  <c r="Q1996" i="3" s="1"/>
  <c r="H1996" i="3"/>
  <c r="R1996" i="3" s="1"/>
  <c r="I1996" i="3"/>
  <c r="S1996" i="3" s="1"/>
  <c r="C1997" i="3"/>
  <c r="M1997" i="3" s="1"/>
  <c r="D1997" i="3"/>
  <c r="N1997" i="3" s="1"/>
  <c r="E1997" i="3"/>
  <c r="O1997" i="3" s="1"/>
  <c r="F1997" i="3"/>
  <c r="P1997" i="3" s="1"/>
  <c r="G1997" i="3"/>
  <c r="Q1997" i="3" s="1"/>
  <c r="H1997" i="3"/>
  <c r="R1997" i="3" s="1"/>
  <c r="I1997" i="3"/>
  <c r="S1997" i="3" s="1"/>
  <c r="C1998" i="3"/>
  <c r="M1998" i="3" s="1"/>
  <c r="D1998" i="3"/>
  <c r="N1998" i="3" s="1"/>
  <c r="E1998" i="3"/>
  <c r="O1998" i="3" s="1"/>
  <c r="F1998" i="3"/>
  <c r="P1998" i="3" s="1"/>
  <c r="G1998" i="3"/>
  <c r="Q1998" i="3" s="1"/>
  <c r="H1998" i="3"/>
  <c r="R1998" i="3" s="1"/>
  <c r="I1998" i="3"/>
  <c r="S1998" i="3" s="1"/>
  <c r="C1999" i="3"/>
  <c r="M1999" i="3" s="1"/>
  <c r="D1999" i="3"/>
  <c r="N1999" i="3" s="1"/>
  <c r="E1999" i="3"/>
  <c r="O1999" i="3" s="1"/>
  <c r="F1999" i="3"/>
  <c r="P1999" i="3" s="1"/>
  <c r="G1999" i="3"/>
  <c r="H1999" i="3"/>
  <c r="R1999" i="3" s="1"/>
  <c r="I1999" i="3"/>
  <c r="S1999" i="3" s="1"/>
  <c r="C2000" i="3"/>
  <c r="M2000" i="3" s="1"/>
  <c r="D2000" i="3"/>
  <c r="N2000" i="3" s="1"/>
  <c r="E2000" i="3"/>
  <c r="O2000" i="3" s="1"/>
  <c r="F2000" i="3"/>
  <c r="P2000" i="3" s="1"/>
  <c r="G2000" i="3"/>
  <c r="Q2000" i="3" s="1"/>
  <c r="H2000" i="3"/>
  <c r="R2000" i="3" s="1"/>
  <c r="I2000" i="3"/>
  <c r="S2000" i="3" s="1"/>
  <c r="C2001" i="3"/>
  <c r="M2001" i="3" s="1"/>
  <c r="D2001" i="3"/>
  <c r="N2001" i="3" s="1"/>
  <c r="E2001" i="3"/>
  <c r="O2001" i="3" s="1"/>
  <c r="F2001" i="3"/>
  <c r="P2001" i="3" s="1"/>
  <c r="G2001" i="3"/>
  <c r="Q2001" i="3" s="1"/>
  <c r="H2001" i="3"/>
  <c r="R2001" i="3" s="1"/>
  <c r="I2001" i="3"/>
  <c r="S2001" i="3" s="1"/>
  <c r="C3" i="3"/>
  <c r="M3" i="3" s="1"/>
  <c r="D3" i="3"/>
  <c r="N3" i="3" s="1"/>
  <c r="E3" i="3"/>
  <c r="O3" i="3" s="1"/>
  <c r="F3" i="3"/>
  <c r="P3" i="3" s="1"/>
  <c r="G3" i="3"/>
  <c r="Q3" i="3" s="1"/>
  <c r="H3" i="3"/>
  <c r="R3" i="3" s="1"/>
  <c r="I3" i="3"/>
  <c r="S3" i="3" s="1"/>
  <c r="BB3" i="3"/>
  <c r="AP3" i="3"/>
  <c r="AH4" i="3"/>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194" i="3"/>
  <c r="AH195" i="3"/>
  <c r="AH196" i="3"/>
  <c r="AH197" i="3"/>
  <c r="AH198" i="3"/>
  <c r="AH199" i="3"/>
  <c r="AH200" i="3"/>
  <c r="AH201" i="3"/>
  <c r="AH202" i="3"/>
  <c r="AH203" i="3"/>
  <c r="AH204" i="3"/>
  <c r="AH205" i="3"/>
  <c r="AH206" i="3"/>
  <c r="AH207" i="3"/>
  <c r="AH208" i="3"/>
  <c r="AH209" i="3"/>
  <c r="AH210" i="3"/>
  <c r="AH211" i="3"/>
  <c r="AH212" i="3"/>
  <c r="AH213" i="3"/>
  <c r="AH214" i="3"/>
  <c r="AH215" i="3"/>
  <c r="AH216" i="3"/>
  <c r="AH217" i="3"/>
  <c r="AH218" i="3"/>
  <c r="AH219" i="3"/>
  <c r="AH220" i="3"/>
  <c r="AH221" i="3"/>
  <c r="AH222" i="3"/>
  <c r="AH223" i="3"/>
  <c r="AH224" i="3"/>
  <c r="AH225" i="3"/>
  <c r="AH226" i="3"/>
  <c r="AH227" i="3"/>
  <c r="AH228" i="3"/>
  <c r="AH229" i="3"/>
  <c r="AH230" i="3"/>
  <c r="AH231" i="3"/>
  <c r="AH232" i="3"/>
  <c r="AH233" i="3"/>
  <c r="AH234" i="3"/>
  <c r="AH235" i="3"/>
  <c r="AH236" i="3"/>
  <c r="AH237" i="3"/>
  <c r="AH238" i="3"/>
  <c r="AH239" i="3"/>
  <c r="AH240" i="3"/>
  <c r="AH241" i="3"/>
  <c r="AH242" i="3"/>
  <c r="AH243" i="3"/>
  <c r="AH244" i="3"/>
  <c r="AH245" i="3"/>
  <c r="AH246" i="3"/>
  <c r="AH247" i="3"/>
  <c r="AH248" i="3"/>
  <c r="AH249" i="3"/>
  <c r="AH250" i="3"/>
  <c r="AH251" i="3"/>
  <c r="AH252" i="3"/>
  <c r="AH253" i="3"/>
  <c r="AH254" i="3"/>
  <c r="AH255" i="3"/>
  <c r="AH256" i="3"/>
  <c r="AH257" i="3"/>
  <c r="AH258" i="3"/>
  <c r="AH259" i="3"/>
  <c r="AH260" i="3"/>
  <c r="AH261" i="3"/>
  <c r="AH262" i="3"/>
  <c r="AH263" i="3"/>
  <c r="AH264" i="3"/>
  <c r="AH265" i="3"/>
  <c r="AH266" i="3"/>
  <c r="AH267" i="3"/>
  <c r="AH268" i="3"/>
  <c r="AH269" i="3"/>
  <c r="AH270" i="3"/>
  <c r="AH271" i="3"/>
  <c r="AH272" i="3"/>
  <c r="AH273" i="3"/>
  <c r="AH274" i="3"/>
  <c r="AH275" i="3"/>
  <c r="AH276" i="3"/>
  <c r="AH277" i="3"/>
  <c r="AH278" i="3"/>
  <c r="AH279" i="3"/>
  <c r="AH280" i="3"/>
  <c r="AH281" i="3"/>
  <c r="AH282" i="3"/>
  <c r="AH283" i="3"/>
  <c r="AH284" i="3"/>
  <c r="AH285" i="3"/>
  <c r="AH286" i="3"/>
  <c r="AH287" i="3"/>
  <c r="AH288" i="3"/>
  <c r="AH289" i="3"/>
  <c r="AH290" i="3"/>
  <c r="AH291" i="3"/>
  <c r="AH292" i="3"/>
  <c r="AH293" i="3"/>
  <c r="AH294" i="3"/>
  <c r="AH295" i="3"/>
  <c r="AH296" i="3"/>
  <c r="AH297" i="3"/>
  <c r="AH298" i="3"/>
  <c r="AH299" i="3"/>
  <c r="AH300" i="3"/>
  <c r="AH301" i="3"/>
  <c r="AH302" i="3"/>
  <c r="AH303" i="3"/>
  <c r="AH304" i="3"/>
  <c r="AH305" i="3"/>
  <c r="AH306" i="3"/>
  <c r="AH307" i="3"/>
  <c r="AH308" i="3"/>
  <c r="AH309" i="3"/>
  <c r="AH310" i="3"/>
  <c r="AH311" i="3"/>
  <c r="AH312" i="3"/>
  <c r="AH313" i="3"/>
  <c r="AH314" i="3"/>
  <c r="AH315" i="3"/>
  <c r="AH316" i="3"/>
  <c r="AH317" i="3"/>
  <c r="AH318" i="3"/>
  <c r="AH319" i="3"/>
  <c r="AH320" i="3"/>
  <c r="AH321" i="3"/>
  <c r="AH322" i="3"/>
  <c r="AH323" i="3"/>
  <c r="AH324" i="3"/>
  <c r="AH325" i="3"/>
  <c r="AH326" i="3"/>
  <c r="AH327" i="3"/>
  <c r="AH328" i="3"/>
  <c r="AH329" i="3"/>
  <c r="AH330" i="3"/>
  <c r="AH331" i="3"/>
  <c r="AH332" i="3"/>
  <c r="AH333" i="3"/>
  <c r="AH334" i="3"/>
  <c r="AH335" i="3"/>
  <c r="AH336" i="3"/>
  <c r="AH337" i="3"/>
  <c r="AH338" i="3"/>
  <c r="AH339" i="3"/>
  <c r="AH340" i="3"/>
  <c r="AH341" i="3"/>
  <c r="AH342" i="3"/>
  <c r="AH343" i="3"/>
  <c r="AH344" i="3"/>
  <c r="AH345" i="3"/>
  <c r="AH346" i="3"/>
  <c r="AH347" i="3"/>
  <c r="AH348" i="3"/>
  <c r="AH349" i="3"/>
  <c r="AH350" i="3"/>
  <c r="AH351" i="3"/>
  <c r="AH352" i="3"/>
  <c r="AH353" i="3"/>
  <c r="AH354" i="3"/>
  <c r="AH355" i="3"/>
  <c r="AH356" i="3"/>
  <c r="AH357" i="3"/>
  <c r="AH358" i="3"/>
  <c r="AH359" i="3"/>
  <c r="AH360" i="3"/>
  <c r="AH361" i="3"/>
  <c r="AH362" i="3"/>
  <c r="AH363" i="3"/>
  <c r="AH364" i="3"/>
  <c r="AH365" i="3"/>
  <c r="AH366" i="3"/>
  <c r="AH367" i="3"/>
  <c r="AH368" i="3"/>
  <c r="AH369" i="3"/>
  <c r="AH370" i="3"/>
  <c r="AH371" i="3"/>
  <c r="AH372" i="3"/>
  <c r="AH373" i="3"/>
  <c r="AH374" i="3"/>
  <c r="AH375" i="3"/>
  <c r="AH376" i="3"/>
  <c r="AH377" i="3"/>
  <c r="AH378" i="3"/>
  <c r="AH379" i="3"/>
  <c r="AH380" i="3"/>
  <c r="AH381" i="3"/>
  <c r="AH382" i="3"/>
  <c r="AH383" i="3"/>
  <c r="AH384" i="3"/>
  <c r="AH385" i="3"/>
  <c r="AH386" i="3"/>
  <c r="AH387" i="3"/>
  <c r="AH388" i="3"/>
  <c r="AH389" i="3"/>
  <c r="AH390" i="3"/>
  <c r="AH391" i="3"/>
  <c r="AH392" i="3"/>
  <c r="AH393" i="3"/>
  <c r="AH394" i="3"/>
  <c r="AH395" i="3"/>
  <c r="AH396" i="3"/>
  <c r="AH397" i="3"/>
  <c r="AH398" i="3"/>
  <c r="AH399" i="3"/>
  <c r="AH400" i="3"/>
  <c r="AH401" i="3"/>
  <c r="AH402" i="3"/>
  <c r="AH403" i="3"/>
  <c r="AH404" i="3"/>
  <c r="AH405" i="3"/>
  <c r="AH406" i="3"/>
  <c r="AH407" i="3"/>
  <c r="AH408" i="3"/>
  <c r="AH409" i="3"/>
  <c r="AH410" i="3"/>
  <c r="AH411" i="3"/>
  <c r="AH412" i="3"/>
  <c r="AH413" i="3"/>
  <c r="AH414" i="3"/>
  <c r="AH415" i="3"/>
  <c r="AH416" i="3"/>
  <c r="AH417" i="3"/>
  <c r="AH418" i="3"/>
  <c r="AH419" i="3"/>
  <c r="AH420" i="3"/>
  <c r="AH421" i="3"/>
  <c r="AH422" i="3"/>
  <c r="AH423" i="3"/>
  <c r="AH424" i="3"/>
  <c r="AH425" i="3"/>
  <c r="AH426" i="3"/>
  <c r="AH427" i="3"/>
  <c r="AH428" i="3"/>
  <c r="AH429" i="3"/>
  <c r="AH430" i="3"/>
  <c r="AH431" i="3"/>
  <c r="AH432" i="3"/>
  <c r="AH433" i="3"/>
  <c r="AH434" i="3"/>
  <c r="AH435" i="3"/>
  <c r="AH436" i="3"/>
  <c r="AH437" i="3"/>
  <c r="AH438" i="3"/>
  <c r="AH439" i="3"/>
  <c r="AH440" i="3"/>
  <c r="AH441" i="3"/>
  <c r="AH442" i="3"/>
  <c r="AH443" i="3"/>
  <c r="AH444" i="3"/>
  <c r="AH445" i="3"/>
  <c r="AH446" i="3"/>
  <c r="AH447" i="3"/>
  <c r="AH448" i="3"/>
  <c r="AH449" i="3"/>
  <c r="AH450" i="3"/>
  <c r="AH451" i="3"/>
  <c r="AH452" i="3"/>
  <c r="AH453" i="3"/>
  <c r="AH454" i="3"/>
  <c r="AH455" i="3"/>
  <c r="AH456" i="3"/>
  <c r="AH457" i="3"/>
  <c r="AH458" i="3"/>
  <c r="AH459" i="3"/>
  <c r="AH460" i="3"/>
  <c r="AH461" i="3"/>
  <c r="AH462" i="3"/>
  <c r="AH463" i="3"/>
  <c r="AH464" i="3"/>
  <c r="AH465" i="3"/>
  <c r="AH466" i="3"/>
  <c r="AH467" i="3"/>
  <c r="AH468" i="3"/>
  <c r="AH469" i="3"/>
  <c r="AH470" i="3"/>
  <c r="AH471" i="3"/>
  <c r="AH472" i="3"/>
  <c r="AH473" i="3"/>
  <c r="AH474" i="3"/>
  <c r="AH475" i="3"/>
  <c r="AH476" i="3"/>
  <c r="AH477" i="3"/>
  <c r="AH478" i="3"/>
  <c r="AH479" i="3"/>
  <c r="AH480" i="3"/>
  <c r="AH481" i="3"/>
  <c r="AH482" i="3"/>
  <c r="AH483" i="3"/>
  <c r="AH484" i="3"/>
  <c r="AH485" i="3"/>
  <c r="AH486" i="3"/>
  <c r="AH487" i="3"/>
  <c r="AH488" i="3"/>
  <c r="AH489" i="3"/>
  <c r="AH490" i="3"/>
  <c r="AH491" i="3"/>
  <c r="AH492" i="3"/>
  <c r="AH493" i="3"/>
  <c r="AH494" i="3"/>
  <c r="AH495" i="3"/>
  <c r="AH496" i="3"/>
  <c r="AH497" i="3"/>
  <c r="AH498" i="3"/>
  <c r="AH499" i="3"/>
  <c r="AH500" i="3"/>
  <c r="AH501" i="3"/>
  <c r="AH502" i="3"/>
  <c r="AH503" i="3"/>
  <c r="AH504" i="3"/>
  <c r="AH505" i="3"/>
  <c r="AH506" i="3"/>
  <c r="AH507" i="3"/>
  <c r="AH508" i="3"/>
  <c r="AH509" i="3"/>
  <c r="AH510" i="3"/>
  <c r="AH511" i="3"/>
  <c r="AH512" i="3"/>
  <c r="AH513" i="3"/>
  <c r="AH514" i="3"/>
  <c r="AH515" i="3"/>
  <c r="AH516" i="3"/>
  <c r="AH517" i="3"/>
  <c r="AH518" i="3"/>
  <c r="AH519" i="3"/>
  <c r="AH520" i="3"/>
  <c r="AH521" i="3"/>
  <c r="AH522" i="3"/>
  <c r="AH523" i="3"/>
  <c r="AH524" i="3"/>
  <c r="AH525" i="3"/>
  <c r="AH526" i="3"/>
  <c r="AH527" i="3"/>
  <c r="AH528" i="3"/>
  <c r="AH529" i="3"/>
  <c r="AH530" i="3"/>
  <c r="AH531" i="3"/>
  <c r="AH532" i="3"/>
  <c r="AH533" i="3"/>
  <c r="AH534" i="3"/>
  <c r="AH535" i="3"/>
  <c r="AH536" i="3"/>
  <c r="AH537" i="3"/>
  <c r="AH538" i="3"/>
  <c r="AH539" i="3"/>
  <c r="AH540" i="3"/>
  <c r="AH541" i="3"/>
  <c r="AH542" i="3"/>
  <c r="AH543" i="3"/>
  <c r="AH544" i="3"/>
  <c r="AH545" i="3"/>
  <c r="AH546" i="3"/>
  <c r="AH547" i="3"/>
  <c r="AH548" i="3"/>
  <c r="AH549" i="3"/>
  <c r="AH550" i="3"/>
  <c r="AH551" i="3"/>
  <c r="AH552" i="3"/>
  <c r="AH553" i="3"/>
  <c r="AH554" i="3"/>
  <c r="AH555" i="3"/>
  <c r="AH556" i="3"/>
  <c r="AH557" i="3"/>
  <c r="AH558" i="3"/>
  <c r="AH559" i="3"/>
  <c r="AH560" i="3"/>
  <c r="AH561" i="3"/>
  <c r="AH562" i="3"/>
  <c r="AH563" i="3"/>
  <c r="AH564" i="3"/>
  <c r="AH565" i="3"/>
  <c r="AH566" i="3"/>
  <c r="AH567" i="3"/>
  <c r="AH568" i="3"/>
  <c r="AH569" i="3"/>
  <c r="AH570" i="3"/>
  <c r="AH571" i="3"/>
  <c r="AH572" i="3"/>
  <c r="AH573" i="3"/>
  <c r="AH574" i="3"/>
  <c r="AH575" i="3"/>
  <c r="AH576" i="3"/>
  <c r="AH577" i="3"/>
  <c r="AH578" i="3"/>
  <c r="AH579" i="3"/>
  <c r="AH580" i="3"/>
  <c r="AH581" i="3"/>
  <c r="AH582" i="3"/>
  <c r="AH583" i="3"/>
  <c r="AH584" i="3"/>
  <c r="AH585" i="3"/>
  <c r="AH586" i="3"/>
  <c r="AH587" i="3"/>
  <c r="AH588" i="3"/>
  <c r="AH589" i="3"/>
  <c r="AH590" i="3"/>
  <c r="AH591" i="3"/>
  <c r="AH592" i="3"/>
  <c r="AH593" i="3"/>
  <c r="AH594" i="3"/>
  <c r="AH595" i="3"/>
  <c r="AH596" i="3"/>
  <c r="AH597" i="3"/>
  <c r="AH598" i="3"/>
  <c r="AH599" i="3"/>
  <c r="AH600" i="3"/>
  <c r="AH601" i="3"/>
  <c r="AH602" i="3"/>
  <c r="AH603" i="3"/>
  <c r="AH604" i="3"/>
  <c r="AH605" i="3"/>
  <c r="AH606" i="3"/>
  <c r="AH607" i="3"/>
  <c r="AH608" i="3"/>
  <c r="AH609" i="3"/>
  <c r="AH610" i="3"/>
  <c r="AH611" i="3"/>
  <c r="AH612" i="3"/>
  <c r="AH613" i="3"/>
  <c r="AH614" i="3"/>
  <c r="AH615" i="3"/>
  <c r="AH616" i="3"/>
  <c r="AH617" i="3"/>
  <c r="AH618" i="3"/>
  <c r="AH619" i="3"/>
  <c r="AH620" i="3"/>
  <c r="AH621" i="3"/>
  <c r="AH622" i="3"/>
  <c r="AH623" i="3"/>
  <c r="AH624" i="3"/>
  <c r="AH625" i="3"/>
  <c r="AH626" i="3"/>
  <c r="AH627" i="3"/>
  <c r="AH628" i="3"/>
  <c r="AH629" i="3"/>
  <c r="AH630" i="3"/>
  <c r="AH631" i="3"/>
  <c r="AH632" i="3"/>
  <c r="AH633" i="3"/>
  <c r="AH634" i="3"/>
  <c r="AH635" i="3"/>
  <c r="AH636" i="3"/>
  <c r="AH637" i="3"/>
  <c r="AH638" i="3"/>
  <c r="AH639" i="3"/>
  <c r="AH640" i="3"/>
  <c r="AH641" i="3"/>
  <c r="AH642" i="3"/>
  <c r="AH643" i="3"/>
  <c r="AH644" i="3"/>
  <c r="AH645" i="3"/>
  <c r="AH646" i="3"/>
  <c r="AH647" i="3"/>
  <c r="AH648" i="3"/>
  <c r="AH649" i="3"/>
  <c r="AH650" i="3"/>
  <c r="AH651" i="3"/>
  <c r="AH652" i="3"/>
  <c r="AH653" i="3"/>
  <c r="AH654" i="3"/>
  <c r="AH655" i="3"/>
  <c r="AH656" i="3"/>
  <c r="AH657" i="3"/>
  <c r="AH658" i="3"/>
  <c r="AH659" i="3"/>
  <c r="AH660" i="3"/>
  <c r="AH661" i="3"/>
  <c r="AH662" i="3"/>
  <c r="AH663" i="3"/>
  <c r="AH664" i="3"/>
  <c r="AH665" i="3"/>
  <c r="AH666" i="3"/>
  <c r="AH667" i="3"/>
  <c r="AH668" i="3"/>
  <c r="AH669" i="3"/>
  <c r="AH670" i="3"/>
  <c r="AH671" i="3"/>
  <c r="AH672" i="3"/>
  <c r="AH673" i="3"/>
  <c r="AH674" i="3"/>
  <c r="AH675" i="3"/>
  <c r="AH676" i="3"/>
  <c r="AH677" i="3"/>
  <c r="AH678" i="3"/>
  <c r="AH679" i="3"/>
  <c r="AH680" i="3"/>
  <c r="AH681" i="3"/>
  <c r="AH682" i="3"/>
  <c r="AH683" i="3"/>
  <c r="AH684" i="3"/>
  <c r="AH685" i="3"/>
  <c r="AH686" i="3"/>
  <c r="AH687" i="3"/>
  <c r="AH688" i="3"/>
  <c r="AH689" i="3"/>
  <c r="AH690" i="3"/>
  <c r="AH691" i="3"/>
  <c r="AH692" i="3"/>
  <c r="AH693" i="3"/>
  <c r="AH694" i="3"/>
  <c r="AH695" i="3"/>
  <c r="AH696" i="3"/>
  <c r="AH697" i="3"/>
  <c r="AH698" i="3"/>
  <c r="AH699" i="3"/>
  <c r="AH700" i="3"/>
  <c r="AH701" i="3"/>
  <c r="AH702" i="3"/>
  <c r="AH703" i="3"/>
  <c r="AH704" i="3"/>
  <c r="AH705" i="3"/>
  <c r="AH706" i="3"/>
  <c r="AH707" i="3"/>
  <c r="AH708" i="3"/>
  <c r="AH709" i="3"/>
  <c r="AH710" i="3"/>
  <c r="AH711" i="3"/>
  <c r="AH712" i="3"/>
  <c r="AH713" i="3"/>
  <c r="AH714" i="3"/>
  <c r="AH715" i="3"/>
  <c r="AH716" i="3"/>
  <c r="AH717" i="3"/>
  <c r="AH718" i="3"/>
  <c r="AH719" i="3"/>
  <c r="AH720" i="3"/>
  <c r="AH721" i="3"/>
  <c r="AH722" i="3"/>
  <c r="AH723" i="3"/>
  <c r="AH724" i="3"/>
  <c r="AH725" i="3"/>
  <c r="AH726" i="3"/>
  <c r="AH727" i="3"/>
  <c r="AH728" i="3"/>
  <c r="AH729" i="3"/>
  <c r="AH730" i="3"/>
  <c r="AH731" i="3"/>
  <c r="AH732" i="3"/>
  <c r="AH733" i="3"/>
  <c r="AH734" i="3"/>
  <c r="AH735" i="3"/>
  <c r="AH736" i="3"/>
  <c r="AH737" i="3"/>
  <c r="AH738" i="3"/>
  <c r="AH739" i="3"/>
  <c r="AH740" i="3"/>
  <c r="AH741" i="3"/>
  <c r="AH742" i="3"/>
  <c r="AH743" i="3"/>
  <c r="AH744" i="3"/>
  <c r="AH745" i="3"/>
  <c r="AH746" i="3"/>
  <c r="AH747" i="3"/>
  <c r="AH748" i="3"/>
  <c r="AH749" i="3"/>
  <c r="AH750" i="3"/>
  <c r="AH751" i="3"/>
  <c r="AH752" i="3"/>
  <c r="AH753" i="3"/>
  <c r="AH754" i="3"/>
  <c r="AH755" i="3"/>
  <c r="AH756" i="3"/>
  <c r="AH757" i="3"/>
  <c r="AH758" i="3"/>
  <c r="AH759" i="3"/>
  <c r="AH760" i="3"/>
  <c r="AH761" i="3"/>
  <c r="AH762" i="3"/>
  <c r="AH763" i="3"/>
  <c r="AH764" i="3"/>
  <c r="AH765" i="3"/>
  <c r="AH766" i="3"/>
  <c r="AH767" i="3"/>
  <c r="AH768" i="3"/>
  <c r="AH769" i="3"/>
  <c r="AH770" i="3"/>
  <c r="AH771" i="3"/>
  <c r="AH772" i="3"/>
  <c r="AH773" i="3"/>
  <c r="AH774" i="3"/>
  <c r="AH775" i="3"/>
  <c r="AH776" i="3"/>
  <c r="AH777" i="3"/>
  <c r="AH778" i="3"/>
  <c r="AH779" i="3"/>
  <c r="AH780" i="3"/>
  <c r="AH781" i="3"/>
  <c r="AH782" i="3"/>
  <c r="AH783" i="3"/>
  <c r="AH784" i="3"/>
  <c r="AH785" i="3"/>
  <c r="AH786" i="3"/>
  <c r="AH787" i="3"/>
  <c r="AH788" i="3"/>
  <c r="AH789" i="3"/>
  <c r="AH790" i="3"/>
  <c r="AH791" i="3"/>
  <c r="AH792" i="3"/>
  <c r="AH793" i="3"/>
  <c r="AH794" i="3"/>
  <c r="AH795" i="3"/>
  <c r="AH796" i="3"/>
  <c r="AH797" i="3"/>
  <c r="AH798" i="3"/>
  <c r="AH799" i="3"/>
  <c r="AH800" i="3"/>
  <c r="AH801" i="3"/>
  <c r="AH802" i="3"/>
  <c r="AH803" i="3"/>
  <c r="AH804" i="3"/>
  <c r="AH805" i="3"/>
  <c r="AH806" i="3"/>
  <c r="AH807" i="3"/>
  <c r="AH808" i="3"/>
  <c r="AH809" i="3"/>
  <c r="AH810" i="3"/>
  <c r="AH811" i="3"/>
  <c r="AH812" i="3"/>
  <c r="AH813" i="3"/>
  <c r="AH814" i="3"/>
  <c r="AH815" i="3"/>
  <c r="AH816" i="3"/>
  <c r="AH817" i="3"/>
  <c r="AH818" i="3"/>
  <c r="AH819" i="3"/>
  <c r="AH820" i="3"/>
  <c r="AH821" i="3"/>
  <c r="AH822" i="3"/>
  <c r="AH823" i="3"/>
  <c r="AH824" i="3"/>
  <c r="AH825" i="3"/>
  <c r="AH826" i="3"/>
  <c r="AH827" i="3"/>
  <c r="AH828" i="3"/>
  <c r="AH829" i="3"/>
  <c r="AH830" i="3"/>
  <c r="AH831" i="3"/>
  <c r="AH832" i="3"/>
  <c r="AH833" i="3"/>
  <c r="AH834" i="3"/>
  <c r="AH835" i="3"/>
  <c r="AH836" i="3"/>
  <c r="AH837" i="3"/>
  <c r="AH838" i="3"/>
  <c r="AH839" i="3"/>
  <c r="AH840" i="3"/>
  <c r="AH841" i="3"/>
  <c r="AH842" i="3"/>
  <c r="AH843" i="3"/>
  <c r="AH844" i="3"/>
  <c r="AH845" i="3"/>
  <c r="AH846" i="3"/>
  <c r="AH847" i="3"/>
  <c r="AH848" i="3"/>
  <c r="AH849" i="3"/>
  <c r="AH850" i="3"/>
  <c r="AH851" i="3"/>
  <c r="AH852" i="3"/>
  <c r="AH853" i="3"/>
  <c r="AH854" i="3"/>
  <c r="AH855" i="3"/>
  <c r="AH856" i="3"/>
  <c r="AH857" i="3"/>
  <c r="AH858" i="3"/>
  <c r="AH859" i="3"/>
  <c r="AH860" i="3"/>
  <c r="AH861" i="3"/>
  <c r="AH862" i="3"/>
  <c r="AH863" i="3"/>
  <c r="AH864" i="3"/>
  <c r="AH865" i="3"/>
  <c r="AH866" i="3"/>
  <c r="AH867" i="3"/>
  <c r="AH868" i="3"/>
  <c r="AH869" i="3"/>
  <c r="AH870" i="3"/>
  <c r="AH871" i="3"/>
  <c r="AH872" i="3"/>
  <c r="AH873" i="3"/>
  <c r="AH874" i="3"/>
  <c r="AH875" i="3"/>
  <c r="AH876" i="3"/>
  <c r="AH877" i="3"/>
  <c r="AH878" i="3"/>
  <c r="AH879" i="3"/>
  <c r="AH880" i="3"/>
  <c r="AH881" i="3"/>
  <c r="AH882" i="3"/>
  <c r="AH883" i="3"/>
  <c r="AH884" i="3"/>
  <c r="AH885" i="3"/>
  <c r="AH886" i="3"/>
  <c r="AH887" i="3"/>
  <c r="AH888" i="3"/>
  <c r="AH889" i="3"/>
  <c r="AH890" i="3"/>
  <c r="AH891" i="3"/>
  <c r="AH892" i="3"/>
  <c r="AH893" i="3"/>
  <c r="AH894" i="3"/>
  <c r="AH895" i="3"/>
  <c r="AH896" i="3"/>
  <c r="AH897" i="3"/>
  <c r="AH898" i="3"/>
  <c r="AH899" i="3"/>
  <c r="AH900" i="3"/>
  <c r="AH901" i="3"/>
  <c r="AH902" i="3"/>
  <c r="AH903" i="3"/>
  <c r="AH904" i="3"/>
  <c r="AH905" i="3"/>
  <c r="AH906" i="3"/>
  <c r="AH907" i="3"/>
  <c r="AH908" i="3"/>
  <c r="AH909" i="3"/>
  <c r="AH910" i="3"/>
  <c r="AH911" i="3"/>
  <c r="AH912" i="3"/>
  <c r="AH913" i="3"/>
  <c r="AH914" i="3"/>
  <c r="AH915" i="3"/>
  <c r="AH916" i="3"/>
  <c r="AH917" i="3"/>
  <c r="AH918" i="3"/>
  <c r="AH919" i="3"/>
  <c r="AH920" i="3"/>
  <c r="AH921" i="3"/>
  <c r="AH922" i="3"/>
  <c r="AH923" i="3"/>
  <c r="AH924" i="3"/>
  <c r="AH925" i="3"/>
  <c r="AH926" i="3"/>
  <c r="AH927" i="3"/>
  <c r="AH928" i="3"/>
  <c r="AH929" i="3"/>
  <c r="AH930" i="3"/>
  <c r="AH931" i="3"/>
  <c r="AH932" i="3"/>
  <c r="AH933" i="3"/>
  <c r="AH934" i="3"/>
  <c r="AH935" i="3"/>
  <c r="AH936" i="3"/>
  <c r="AH937" i="3"/>
  <c r="AH938" i="3"/>
  <c r="AH939" i="3"/>
  <c r="AH940" i="3"/>
  <c r="AH941" i="3"/>
  <c r="AH942" i="3"/>
  <c r="AH943" i="3"/>
  <c r="AH944" i="3"/>
  <c r="AH945" i="3"/>
  <c r="AH946" i="3"/>
  <c r="AH947" i="3"/>
  <c r="AH948" i="3"/>
  <c r="AH949" i="3"/>
  <c r="AH950" i="3"/>
  <c r="AH951" i="3"/>
  <c r="AH952" i="3"/>
  <c r="AH953" i="3"/>
  <c r="AH954" i="3"/>
  <c r="AH955" i="3"/>
  <c r="AH956" i="3"/>
  <c r="AH957" i="3"/>
  <c r="AH958" i="3"/>
  <c r="AH959" i="3"/>
  <c r="AH960" i="3"/>
  <c r="AH961" i="3"/>
  <c r="AH962" i="3"/>
  <c r="AH963" i="3"/>
  <c r="AH964" i="3"/>
  <c r="AH965" i="3"/>
  <c r="AH966" i="3"/>
  <c r="AH967" i="3"/>
  <c r="AH968" i="3"/>
  <c r="AH969" i="3"/>
  <c r="AH970" i="3"/>
  <c r="AH971" i="3"/>
  <c r="AH972" i="3"/>
  <c r="AH973" i="3"/>
  <c r="AH974" i="3"/>
  <c r="AH975" i="3"/>
  <c r="AH976" i="3"/>
  <c r="AH977" i="3"/>
  <c r="AH978" i="3"/>
  <c r="AH979" i="3"/>
  <c r="AH980" i="3"/>
  <c r="AH981" i="3"/>
  <c r="AH982" i="3"/>
  <c r="AH983" i="3"/>
  <c r="AH984" i="3"/>
  <c r="AH985" i="3"/>
  <c r="AH986" i="3"/>
  <c r="AH987" i="3"/>
  <c r="AH988" i="3"/>
  <c r="AH989" i="3"/>
  <c r="AH990" i="3"/>
  <c r="AH991" i="3"/>
  <c r="AH992" i="3"/>
  <c r="AH993" i="3"/>
  <c r="AH994" i="3"/>
  <c r="AH995" i="3"/>
  <c r="AH996" i="3"/>
  <c r="AH997" i="3"/>
  <c r="AH998" i="3"/>
  <c r="AH999" i="3"/>
  <c r="AH1000" i="3"/>
  <c r="AH1001" i="3"/>
  <c r="AH1002" i="3"/>
  <c r="AH1003" i="3"/>
  <c r="AH1004" i="3"/>
  <c r="AH1005" i="3"/>
  <c r="AH1006" i="3"/>
  <c r="AH1007" i="3"/>
  <c r="AH1008" i="3"/>
  <c r="AH1009" i="3"/>
  <c r="AH1010" i="3"/>
  <c r="AH1011" i="3"/>
  <c r="AH1012" i="3"/>
  <c r="AH1013" i="3"/>
  <c r="AH1014" i="3"/>
  <c r="AH1015" i="3"/>
  <c r="AH1016" i="3"/>
  <c r="AH1017" i="3"/>
  <c r="AH1018" i="3"/>
  <c r="AH1019" i="3"/>
  <c r="AH1020" i="3"/>
  <c r="AH1021" i="3"/>
  <c r="AH1022" i="3"/>
  <c r="AH1023" i="3"/>
  <c r="AH1024" i="3"/>
  <c r="AH1025" i="3"/>
  <c r="AH1026" i="3"/>
  <c r="AH1027" i="3"/>
  <c r="AH1028" i="3"/>
  <c r="AH1029" i="3"/>
  <c r="AH1030" i="3"/>
  <c r="AH1031" i="3"/>
  <c r="AH1032" i="3"/>
  <c r="AH1033" i="3"/>
  <c r="AH1034" i="3"/>
  <c r="AH1035" i="3"/>
  <c r="AH1036" i="3"/>
  <c r="AH1037" i="3"/>
  <c r="AH1038" i="3"/>
  <c r="AH1039" i="3"/>
  <c r="AH1040" i="3"/>
  <c r="AH1041" i="3"/>
  <c r="AH1042" i="3"/>
  <c r="AH1043" i="3"/>
  <c r="AH1044" i="3"/>
  <c r="AH1045" i="3"/>
  <c r="AH1046" i="3"/>
  <c r="AH1047" i="3"/>
  <c r="AH1048" i="3"/>
  <c r="AH1049" i="3"/>
  <c r="AH1050" i="3"/>
  <c r="AH1051" i="3"/>
  <c r="AH1052" i="3"/>
  <c r="AH1053" i="3"/>
  <c r="AH1054" i="3"/>
  <c r="AH1055" i="3"/>
  <c r="AH1056" i="3"/>
  <c r="AH1057" i="3"/>
  <c r="AH1058" i="3"/>
  <c r="AH1059" i="3"/>
  <c r="AH1060" i="3"/>
  <c r="AH1061" i="3"/>
  <c r="AH1062" i="3"/>
  <c r="AH1063" i="3"/>
  <c r="AH1064" i="3"/>
  <c r="AH1065" i="3"/>
  <c r="AH1066" i="3"/>
  <c r="AH1067" i="3"/>
  <c r="AH1068" i="3"/>
  <c r="AH1069" i="3"/>
  <c r="AH1070" i="3"/>
  <c r="AH1071" i="3"/>
  <c r="AH1072" i="3"/>
  <c r="AH1073" i="3"/>
  <c r="AH1074" i="3"/>
  <c r="AH1075" i="3"/>
  <c r="AH1076" i="3"/>
  <c r="AH1077" i="3"/>
  <c r="AH1078" i="3"/>
  <c r="AH1079" i="3"/>
  <c r="AH1080" i="3"/>
  <c r="AH1081" i="3"/>
  <c r="AH1082" i="3"/>
  <c r="AH1083" i="3"/>
  <c r="AH1084" i="3"/>
  <c r="AH1085" i="3"/>
  <c r="AH1086" i="3"/>
  <c r="AH1087" i="3"/>
  <c r="AH1088" i="3"/>
  <c r="AH1089" i="3"/>
  <c r="AH1090" i="3"/>
  <c r="AH1091" i="3"/>
  <c r="AH1092" i="3"/>
  <c r="AH1093" i="3"/>
  <c r="AH1094" i="3"/>
  <c r="AH1095" i="3"/>
  <c r="AH1096" i="3"/>
  <c r="AH1097" i="3"/>
  <c r="AH1098" i="3"/>
  <c r="AH1099" i="3"/>
  <c r="AH1100" i="3"/>
  <c r="AH1101" i="3"/>
  <c r="AH1102" i="3"/>
  <c r="AH1103" i="3"/>
  <c r="AH1104" i="3"/>
  <c r="AH1105" i="3"/>
  <c r="AH1106" i="3"/>
  <c r="AH1107" i="3"/>
  <c r="AH1108" i="3"/>
  <c r="AH1109" i="3"/>
  <c r="AH1110" i="3"/>
  <c r="AH1111" i="3"/>
  <c r="AH1112" i="3"/>
  <c r="AH1113" i="3"/>
  <c r="AH1114" i="3"/>
  <c r="AH1115" i="3"/>
  <c r="AH1116" i="3"/>
  <c r="AH1117" i="3"/>
  <c r="AH1118" i="3"/>
  <c r="AH1119" i="3"/>
  <c r="AH1120" i="3"/>
  <c r="AH1121" i="3"/>
  <c r="AH1122" i="3"/>
  <c r="AH1123" i="3"/>
  <c r="AH1124" i="3"/>
  <c r="AH1125" i="3"/>
  <c r="AH1126" i="3"/>
  <c r="AH1127" i="3"/>
  <c r="AH1128" i="3"/>
  <c r="AH1129" i="3"/>
  <c r="AH1130" i="3"/>
  <c r="AH1131" i="3"/>
  <c r="AH1132" i="3"/>
  <c r="AH1133" i="3"/>
  <c r="AH1134" i="3"/>
  <c r="AH1135" i="3"/>
  <c r="AH1136" i="3"/>
  <c r="AH1137" i="3"/>
  <c r="AH1138" i="3"/>
  <c r="AH1139" i="3"/>
  <c r="AH1140" i="3"/>
  <c r="AH1141" i="3"/>
  <c r="AH1142" i="3"/>
  <c r="AH1143" i="3"/>
  <c r="AH1144" i="3"/>
  <c r="AH1145" i="3"/>
  <c r="AH1146" i="3"/>
  <c r="AH1147" i="3"/>
  <c r="AH1148" i="3"/>
  <c r="AH1149" i="3"/>
  <c r="AH1150" i="3"/>
  <c r="AH1151" i="3"/>
  <c r="AH1152" i="3"/>
  <c r="AH1153" i="3"/>
  <c r="AH1154" i="3"/>
  <c r="AH1155" i="3"/>
  <c r="AH1156" i="3"/>
  <c r="AH1157" i="3"/>
  <c r="AH1158" i="3"/>
  <c r="AH1159" i="3"/>
  <c r="AH1160" i="3"/>
  <c r="AH1161" i="3"/>
  <c r="AH1162" i="3"/>
  <c r="AH1163" i="3"/>
  <c r="AH1164" i="3"/>
  <c r="AH1165" i="3"/>
  <c r="AH1166" i="3"/>
  <c r="AH1167" i="3"/>
  <c r="AH1168" i="3"/>
  <c r="AH1169" i="3"/>
  <c r="AH1170" i="3"/>
  <c r="AH1171" i="3"/>
  <c r="AH1172" i="3"/>
  <c r="AH1173" i="3"/>
  <c r="AH1174" i="3"/>
  <c r="AH1175" i="3"/>
  <c r="AH1176" i="3"/>
  <c r="AH1177" i="3"/>
  <c r="AH1178" i="3"/>
  <c r="AH1179" i="3"/>
  <c r="AH1180" i="3"/>
  <c r="AH1181" i="3"/>
  <c r="AH1182" i="3"/>
  <c r="AH1183" i="3"/>
  <c r="AH1184" i="3"/>
  <c r="AH1185" i="3"/>
  <c r="AH1186" i="3"/>
  <c r="AH1187" i="3"/>
  <c r="AH1188" i="3"/>
  <c r="AH1189" i="3"/>
  <c r="AH1190" i="3"/>
  <c r="AH1191" i="3"/>
  <c r="AH1192" i="3"/>
  <c r="AH1193" i="3"/>
  <c r="AH1194" i="3"/>
  <c r="AH1195" i="3"/>
  <c r="AH1196" i="3"/>
  <c r="AH1197" i="3"/>
  <c r="AH1198" i="3"/>
  <c r="AH1199" i="3"/>
  <c r="AH1200" i="3"/>
  <c r="AH1201" i="3"/>
  <c r="AH1202" i="3"/>
  <c r="AH1203" i="3"/>
  <c r="AH1204" i="3"/>
  <c r="AH1205" i="3"/>
  <c r="AH1206" i="3"/>
  <c r="AH1207" i="3"/>
  <c r="AH1208" i="3"/>
  <c r="AH1209" i="3"/>
  <c r="AH1210" i="3"/>
  <c r="AH1211" i="3"/>
  <c r="AH1212" i="3"/>
  <c r="AH1213" i="3"/>
  <c r="AH1214" i="3"/>
  <c r="AH1215" i="3"/>
  <c r="AH1216" i="3"/>
  <c r="AH1217" i="3"/>
  <c r="AH1218" i="3"/>
  <c r="AH1219" i="3"/>
  <c r="AH1220" i="3"/>
  <c r="AH1221" i="3"/>
  <c r="AH1222" i="3"/>
  <c r="AH1223" i="3"/>
  <c r="AH1224" i="3"/>
  <c r="AH1225" i="3"/>
  <c r="AH1226" i="3"/>
  <c r="AH1227" i="3"/>
  <c r="AH1228" i="3"/>
  <c r="AH1229" i="3"/>
  <c r="AH1230" i="3"/>
  <c r="AH1231" i="3"/>
  <c r="AH1232" i="3"/>
  <c r="AH1233" i="3"/>
  <c r="AH1234" i="3"/>
  <c r="AH1235" i="3"/>
  <c r="AH1236" i="3"/>
  <c r="AH1237" i="3"/>
  <c r="AH1238" i="3"/>
  <c r="AH1239" i="3"/>
  <c r="AH1240" i="3"/>
  <c r="AH1241" i="3"/>
  <c r="AH1242" i="3"/>
  <c r="AH1243" i="3"/>
  <c r="AH1244" i="3"/>
  <c r="AH1245" i="3"/>
  <c r="AH1246" i="3"/>
  <c r="AH1247" i="3"/>
  <c r="AH1248" i="3"/>
  <c r="AH1249" i="3"/>
  <c r="AH1250" i="3"/>
  <c r="AH1251" i="3"/>
  <c r="AH1252" i="3"/>
  <c r="AH1253" i="3"/>
  <c r="AH1254" i="3"/>
  <c r="AH1255" i="3"/>
  <c r="AH1256" i="3"/>
  <c r="AH1257" i="3"/>
  <c r="AH1258" i="3"/>
  <c r="AH1259" i="3"/>
  <c r="AH1260" i="3"/>
  <c r="AH1261" i="3"/>
  <c r="AH1262" i="3"/>
  <c r="AH1263" i="3"/>
  <c r="AH1264" i="3"/>
  <c r="AH1265" i="3"/>
  <c r="AH1266" i="3"/>
  <c r="AH1267" i="3"/>
  <c r="AH1268" i="3"/>
  <c r="AH1269" i="3"/>
  <c r="AH1270" i="3"/>
  <c r="AH1271" i="3"/>
  <c r="AH1272" i="3"/>
  <c r="AH1273" i="3"/>
  <c r="AH1274" i="3"/>
  <c r="AH1275" i="3"/>
  <c r="AH1276" i="3"/>
  <c r="AH1277" i="3"/>
  <c r="AH1278" i="3"/>
  <c r="AH1279" i="3"/>
  <c r="AH1280" i="3"/>
  <c r="AH1281" i="3"/>
  <c r="AH1282" i="3"/>
  <c r="AH1283" i="3"/>
  <c r="AH1284" i="3"/>
  <c r="AH1285" i="3"/>
  <c r="AH1286" i="3"/>
  <c r="AH1287" i="3"/>
  <c r="AH1288" i="3"/>
  <c r="AH1289" i="3"/>
  <c r="AH1290" i="3"/>
  <c r="AH1291" i="3"/>
  <c r="AH1292" i="3"/>
  <c r="AH1293" i="3"/>
  <c r="AH1294" i="3"/>
  <c r="AH1295" i="3"/>
  <c r="AH1296" i="3"/>
  <c r="AH1297" i="3"/>
  <c r="AH1298" i="3"/>
  <c r="AH1299" i="3"/>
  <c r="AH1300" i="3"/>
  <c r="AH1301" i="3"/>
  <c r="AH1302" i="3"/>
  <c r="AH1303" i="3"/>
  <c r="AH1304" i="3"/>
  <c r="AH1305" i="3"/>
  <c r="AH1306" i="3"/>
  <c r="AH1307" i="3"/>
  <c r="AH1308" i="3"/>
  <c r="AH1309" i="3"/>
  <c r="AH1310" i="3"/>
  <c r="AH1311" i="3"/>
  <c r="AH1312" i="3"/>
  <c r="AH1313" i="3"/>
  <c r="AH1314" i="3"/>
  <c r="AH1315" i="3"/>
  <c r="AH1316" i="3"/>
  <c r="AH1317" i="3"/>
  <c r="AH1318" i="3"/>
  <c r="AH1319" i="3"/>
  <c r="AH1320" i="3"/>
  <c r="AH1321" i="3"/>
  <c r="AH1322" i="3"/>
  <c r="AH1323" i="3"/>
  <c r="AH1324" i="3"/>
  <c r="AH1325" i="3"/>
  <c r="AH1326" i="3"/>
  <c r="AH1327" i="3"/>
  <c r="AH1328" i="3"/>
  <c r="AH1329" i="3"/>
  <c r="AH1330" i="3"/>
  <c r="AH1331" i="3"/>
  <c r="AH1332" i="3"/>
  <c r="AH1333" i="3"/>
  <c r="AH1334" i="3"/>
  <c r="AH1335" i="3"/>
  <c r="AH1336" i="3"/>
  <c r="AH1337" i="3"/>
  <c r="AH1338" i="3"/>
  <c r="AH1339" i="3"/>
  <c r="AH1340" i="3"/>
  <c r="AH1341" i="3"/>
  <c r="AH1342" i="3"/>
  <c r="AH1343" i="3"/>
  <c r="AH1344" i="3"/>
  <c r="AH1345" i="3"/>
  <c r="AH1346" i="3"/>
  <c r="AH1347" i="3"/>
  <c r="AH1348" i="3"/>
  <c r="AH1349" i="3"/>
  <c r="AH1350" i="3"/>
  <c r="AH1351" i="3"/>
  <c r="AH1352" i="3"/>
  <c r="AH1353" i="3"/>
  <c r="AH1354" i="3"/>
  <c r="AH1355" i="3"/>
  <c r="AH1356" i="3"/>
  <c r="AH1357" i="3"/>
  <c r="AH1358" i="3"/>
  <c r="AH1359" i="3"/>
  <c r="AH1360" i="3"/>
  <c r="AH1361" i="3"/>
  <c r="AH1362" i="3"/>
  <c r="AH1363" i="3"/>
  <c r="AH1364" i="3"/>
  <c r="AH1365" i="3"/>
  <c r="AH1366" i="3"/>
  <c r="AH1367" i="3"/>
  <c r="AH1368" i="3"/>
  <c r="AH1369" i="3"/>
  <c r="AH1370" i="3"/>
  <c r="AH1371" i="3"/>
  <c r="AH1372" i="3"/>
  <c r="AH1373" i="3"/>
  <c r="AH1374" i="3"/>
  <c r="AH1375" i="3"/>
  <c r="AH1376" i="3"/>
  <c r="AH1377" i="3"/>
  <c r="AH1378" i="3"/>
  <c r="AH1379" i="3"/>
  <c r="AH1380" i="3"/>
  <c r="AH1381" i="3"/>
  <c r="AH1382" i="3"/>
  <c r="AH1383" i="3"/>
  <c r="AH1384" i="3"/>
  <c r="AH1385" i="3"/>
  <c r="AH1386" i="3"/>
  <c r="AH1387" i="3"/>
  <c r="AH1388" i="3"/>
  <c r="AH1389" i="3"/>
  <c r="AH1390" i="3"/>
  <c r="AH1391" i="3"/>
  <c r="AH1392" i="3"/>
  <c r="AH1393" i="3"/>
  <c r="AH1394" i="3"/>
  <c r="AH1395" i="3"/>
  <c r="AH1396" i="3"/>
  <c r="AH1397" i="3"/>
  <c r="AH1398" i="3"/>
  <c r="AH1399" i="3"/>
  <c r="AH1400" i="3"/>
  <c r="AH1401" i="3"/>
  <c r="AH1402" i="3"/>
  <c r="AH1403" i="3"/>
  <c r="AH1404" i="3"/>
  <c r="AH1405" i="3"/>
  <c r="AH1406" i="3"/>
  <c r="AH1407" i="3"/>
  <c r="AH1408" i="3"/>
  <c r="AH1409" i="3"/>
  <c r="AH1410" i="3"/>
  <c r="AH1411" i="3"/>
  <c r="AH1412" i="3"/>
  <c r="AH1413" i="3"/>
  <c r="AH1414" i="3"/>
  <c r="AH1415" i="3"/>
  <c r="AH1416" i="3"/>
  <c r="AH1417" i="3"/>
  <c r="AH1418" i="3"/>
  <c r="AH1419" i="3"/>
  <c r="AH1420" i="3"/>
  <c r="AH1421" i="3"/>
  <c r="AH1422" i="3"/>
  <c r="AH1423" i="3"/>
  <c r="AH1424" i="3"/>
  <c r="AH1425" i="3"/>
  <c r="AH1426" i="3"/>
  <c r="AH1427" i="3"/>
  <c r="AH1428" i="3"/>
  <c r="AH1429" i="3"/>
  <c r="AH1430" i="3"/>
  <c r="AH1431" i="3"/>
  <c r="AH1432" i="3"/>
  <c r="AH1433" i="3"/>
  <c r="AH1434" i="3"/>
  <c r="AH1435" i="3"/>
  <c r="AH1436" i="3"/>
  <c r="AH1437" i="3"/>
  <c r="AH1438" i="3"/>
  <c r="AH1439" i="3"/>
  <c r="AH1440" i="3"/>
  <c r="AH1441" i="3"/>
  <c r="AH1442" i="3"/>
  <c r="AH1443" i="3"/>
  <c r="AH1444" i="3"/>
  <c r="AH1445" i="3"/>
  <c r="AH1446" i="3"/>
  <c r="AH1447" i="3"/>
  <c r="AH1448" i="3"/>
  <c r="AH1449" i="3"/>
  <c r="AH1450" i="3"/>
  <c r="AH1451" i="3"/>
  <c r="AH1452" i="3"/>
  <c r="AH1453" i="3"/>
  <c r="AH1454" i="3"/>
  <c r="AH1455" i="3"/>
  <c r="AH1456" i="3"/>
  <c r="AH1457" i="3"/>
  <c r="AH1458" i="3"/>
  <c r="AH1459" i="3"/>
  <c r="AH1460" i="3"/>
  <c r="AH1461" i="3"/>
  <c r="AH1462" i="3"/>
  <c r="AH1463" i="3"/>
  <c r="AH1464" i="3"/>
  <c r="AH1465" i="3"/>
  <c r="AH1466" i="3"/>
  <c r="AH1467" i="3"/>
  <c r="AH1468" i="3"/>
  <c r="AH1469" i="3"/>
  <c r="AH1470" i="3"/>
  <c r="AH1471" i="3"/>
  <c r="AH1472" i="3"/>
  <c r="AH1473" i="3"/>
  <c r="AH1474" i="3"/>
  <c r="AH1475" i="3"/>
  <c r="AH1476" i="3"/>
  <c r="AH1477" i="3"/>
  <c r="AH1478" i="3"/>
  <c r="AH1479" i="3"/>
  <c r="AH1480" i="3"/>
  <c r="AH1481" i="3"/>
  <c r="AH1482" i="3"/>
  <c r="AH1483" i="3"/>
  <c r="AH1484" i="3"/>
  <c r="AH1485" i="3"/>
  <c r="AH1486" i="3"/>
  <c r="AH1487" i="3"/>
  <c r="AH1488" i="3"/>
  <c r="AH1489" i="3"/>
  <c r="AH1490" i="3"/>
  <c r="AH1491" i="3"/>
  <c r="AH1492" i="3"/>
  <c r="AH1493" i="3"/>
  <c r="AH1494" i="3"/>
  <c r="AH1495" i="3"/>
  <c r="AH1496" i="3"/>
  <c r="AH1497" i="3"/>
  <c r="AH1498" i="3"/>
  <c r="AH1499" i="3"/>
  <c r="AH1500" i="3"/>
  <c r="AH1501" i="3"/>
  <c r="AH1502" i="3"/>
  <c r="AH1503" i="3"/>
  <c r="AH1504" i="3"/>
  <c r="AH1505" i="3"/>
  <c r="AH1506" i="3"/>
  <c r="AH1507" i="3"/>
  <c r="AH1508" i="3"/>
  <c r="AH1509" i="3"/>
  <c r="AH1510" i="3"/>
  <c r="AH1511" i="3"/>
  <c r="AH1512" i="3"/>
  <c r="AH1513" i="3"/>
  <c r="AH1514" i="3"/>
  <c r="AH1515" i="3"/>
  <c r="AH1516" i="3"/>
  <c r="AH1517" i="3"/>
  <c r="AH1518" i="3"/>
  <c r="AH1519" i="3"/>
  <c r="AH1520" i="3"/>
  <c r="AH1521" i="3"/>
  <c r="AH1522" i="3"/>
  <c r="AH1523" i="3"/>
  <c r="AH1524" i="3"/>
  <c r="AH1525" i="3"/>
  <c r="AH1526" i="3"/>
  <c r="AH1527" i="3"/>
  <c r="AH1528" i="3"/>
  <c r="AH1529" i="3"/>
  <c r="AH1530" i="3"/>
  <c r="AH1531" i="3"/>
  <c r="AH1532" i="3"/>
  <c r="AH1533" i="3"/>
  <c r="AH1534" i="3"/>
  <c r="AH1535" i="3"/>
  <c r="AH1536" i="3"/>
  <c r="AH1537" i="3"/>
  <c r="AH1538" i="3"/>
  <c r="AH1539" i="3"/>
  <c r="AH1540" i="3"/>
  <c r="AH1541" i="3"/>
  <c r="AH1542" i="3"/>
  <c r="AH1543" i="3"/>
  <c r="AH1544" i="3"/>
  <c r="AH1545" i="3"/>
  <c r="AH1546" i="3"/>
  <c r="AH1547" i="3"/>
  <c r="AH1548" i="3"/>
  <c r="AH1549" i="3"/>
  <c r="AH1550" i="3"/>
  <c r="AH1551" i="3"/>
  <c r="AH1552" i="3"/>
  <c r="AH1553" i="3"/>
  <c r="AH1554" i="3"/>
  <c r="AH1555" i="3"/>
  <c r="AH1556" i="3"/>
  <c r="AH1557" i="3"/>
  <c r="AH1558" i="3"/>
  <c r="AH1559" i="3"/>
  <c r="AH1560" i="3"/>
  <c r="AH1561" i="3"/>
  <c r="AH1562" i="3"/>
  <c r="AH1563" i="3"/>
  <c r="AH1564" i="3"/>
  <c r="AH1565" i="3"/>
  <c r="AH1566" i="3"/>
  <c r="AH1567" i="3"/>
  <c r="AH1568" i="3"/>
  <c r="AH1569" i="3"/>
  <c r="AH1570" i="3"/>
  <c r="AH1571" i="3"/>
  <c r="AH1572" i="3"/>
  <c r="AH1573" i="3"/>
  <c r="AH1574" i="3"/>
  <c r="AH1575" i="3"/>
  <c r="AH1576" i="3"/>
  <c r="AH1577" i="3"/>
  <c r="AH1578" i="3"/>
  <c r="AH1579" i="3"/>
  <c r="AH1580" i="3"/>
  <c r="AH1581" i="3"/>
  <c r="AH1582" i="3"/>
  <c r="AH1583" i="3"/>
  <c r="AH1584" i="3"/>
  <c r="AH1585" i="3"/>
  <c r="AH1586" i="3"/>
  <c r="AH1587" i="3"/>
  <c r="AH1588" i="3"/>
  <c r="AH1589" i="3"/>
  <c r="AH1590" i="3"/>
  <c r="AH1591" i="3"/>
  <c r="AH1592" i="3"/>
  <c r="AH1593" i="3"/>
  <c r="AH1594" i="3"/>
  <c r="AH1595" i="3"/>
  <c r="AH1596" i="3"/>
  <c r="AH1597" i="3"/>
  <c r="AH1598" i="3"/>
  <c r="AH1599" i="3"/>
  <c r="AH1600" i="3"/>
  <c r="AH1601" i="3"/>
  <c r="AH1602" i="3"/>
  <c r="AH1603" i="3"/>
  <c r="AH1604" i="3"/>
  <c r="AH1605" i="3"/>
  <c r="AH1606" i="3"/>
  <c r="AH1607" i="3"/>
  <c r="AH1608" i="3"/>
  <c r="AH1609" i="3"/>
  <c r="AH1610" i="3"/>
  <c r="AH1611" i="3"/>
  <c r="AH1612" i="3"/>
  <c r="AH1613" i="3"/>
  <c r="AH1614" i="3"/>
  <c r="AH1615" i="3"/>
  <c r="AH1616" i="3"/>
  <c r="AH1617" i="3"/>
  <c r="AH1618" i="3"/>
  <c r="AH1619" i="3"/>
  <c r="AH1620" i="3"/>
  <c r="AH1621" i="3"/>
  <c r="AH1622" i="3"/>
  <c r="AH1623" i="3"/>
  <c r="AH1624" i="3"/>
  <c r="AH1625" i="3"/>
  <c r="AH1626" i="3"/>
  <c r="AH1627" i="3"/>
  <c r="AH1628" i="3"/>
  <c r="AH1629" i="3"/>
  <c r="AH1630" i="3"/>
  <c r="AH1631" i="3"/>
  <c r="AH1632" i="3"/>
  <c r="AH1633" i="3"/>
  <c r="AH1634" i="3"/>
  <c r="AH1635" i="3"/>
  <c r="AH1636" i="3"/>
  <c r="AH1637" i="3"/>
  <c r="AH1638" i="3"/>
  <c r="AH1639" i="3"/>
  <c r="AH1640" i="3"/>
  <c r="AH1641" i="3"/>
  <c r="AH1642" i="3"/>
  <c r="AH1643" i="3"/>
  <c r="AH1644" i="3"/>
  <c r="AH1645" i="3"/>
  <c r="AH1646" i="3"/>
  <c r="AH1647" i="3"/>
  <c r="AH1648" i="3"/>
  <c r="AH1649" i="3"/>
  <c r="AH1650" i="3"/>
  <c r="AH1651" i="3"/>
  <c r="AH1652" i="3"/>
  <c r="AH1653" i="3"/>
  <c r="AH1654" i="3"/>
  <c r="AH1655" i="3"/>
  <c r="AH1656" i="3"/>
  <c r="AH1657" i="3"/>
  <c r="AH1658" i="3"/>
  <c r="AH1659" i="3"/>
  <c r="AH1660" i="3"/>
  <c r="AH1661" i="3"/>
  <c r="AH1662" i="3"/>
  <c r="AH1663" i="3"/>
  <c r="AH1664" i="3"/>
  <c r="AH1665" i="3"/>
  <c r="AH1666" i="3"/>
  <c r="AH1667" i="3"/>
  <c r="AH1668" i="3"/>
  <c r="AH1669" i="3"/>
  <c r="AH1670" i="3"/>
  <c r="AH1671" i="3"/>
  <c r="AH1672" i="3"/>
  <c r="AH1673" i="3"/>
  <c r="AH1674" i="3"/>
  <c r="AH1675" i="3"/>
  <c r="AH1676" i="3"/>
  <c r="AH1677" i="3"/>
  <c r="AH1678" i="3"/>
  <c r="AH1679" i="3"/>
  <c r="AH1680" i="3"/>
  <c r="AH1681" i="3"/>
  <c r="AH1682" i="3"/>
  <c r="AH1683" i="3"/>
  <c r="AH1684" i="3"/>
  <c r="AH1685" i="3"/>
  <c r="AH1686" i="3"/>
  <c r="AH1687" i="3"/>
  <c r="AH1688" i="3"/>
  <c r="AH1689" i="3"/>
  <c r="AH1690" i="3"/>
  <c r="AH1691" i="3"/>
  <c r="AH1692" i="3"/>
  <c r="AH1693" i="3"/>
  <c r="AH1694" i="3"/>
  <c r="AH1695" i="3"/>
  <c r="AH1696" i="3"/>
  <c r="AH1697" i="3"/>
  <c r="AH1698" i="3"/>
  <c r="AH1699" i="3"/>
  <c r="AH1700" i="3"/>
  <c r="AH1701" i="3"/>
  <c r="AH1702" i="3"/>
  <c r="AH1703" i="3"/>
  <c r="AH1704" i="3"/>
  <c r="AH1705" i="3"/>
  <c r="AH1706" i="3"/>
  <c r="AH1707" i="3"/>
  <c r="AH1708" i="3"/>
  <c r="AH1709" i="3"/>
  <c r="AH1710" i="3"/>
  <c r="AH1711" i="3"/>
  <c r="AH1712" i="3"/>
  <c r="AH1713" i="3"/>
  <c r="AH1714" i="3"/>
  <c r="AH1715" i="3"/>
  <c r="AH1716" i="3"/>
  <c r="AH1717" i="3"/>
  <c r="AH1718" i="3"/>
  <c r="AH1719" i="3"/>
  <c r="AH1720" i="3"/>
  <c r="AH1721" i="3"/>
  <c r="AH1722" i="3"/>
  <c r="AH1723" i="3"/>
  <c r="AH1724" i="3"/>
  <c r="AH1725" i="3"/>
  <c r="AH1726" i="3"/>
  <c r="AH1727" i="3"/>
  <c r="AH1728" i="3"/>
  <c r="AH1729" i="3"/>
  <c r="AH1730" i="3"/>
  <c r="AH1731" i="3"/>
  <c r="AH1732" i="3"/>
  <c r="AH1733" i="3"/>
  <c r="AH1734" i="3"/>
  <c r="AH1735" i="3"/>
  <c r="AH1736" i="3"/>
  <c r="AH1737" i="3"/>
  <c r="AH1738" i="3"/>
  <c r="AH1739" i="3"/>
  <c r="AH1740" i="3"/>
  <c r="AH1741" i="3"/>
  <c r="AH1742" i="3"/>
  <c r="AH1743" i="3"/>
  <c r="AH1744" i="3"/>
  <c r="AH1745" i="3"/>
  <c r="AH1746" i="3"/>
  <c r="AH1747" i="3"/>
  <c r="AH1748" i="3"/>
  <c r="AH1749" i="3"/>
  <c r="AH1750" i="3"/>
  <c r="AH1751" i="3"/>
  <c r="AH1752" i="3"/>
  <c r="AH1753" i="3"/>
  <c r="AH1754" i="3"/>
  <c r="AH1755" i="3"/>
  <c r="AH1756" i="3"/>
  <c r="AH1757" i="3"/>
  <c r="AH1758" i="3"/>
  <c r="AH1759" i="3"/>
  <c r="AH1760" i="3"/>
  <c r="AH1761" i="3"/>
  <c r="AH1762" i="3"/>
  <c r="AH1763" i="3"/>
  <c r="AH1764" i="3"/>
  <c r="AH1765" i="3"/>
  <c r="AH1766" i="3"/>
  <c r="AH1767" i="3"/>
  <c r="AH1768" i="3"/>
  <c r="AH1769" i="3"/>
  <c r="AH1770" i="3"/>
  <c r="AH1771" i="3"/>
  <c r="AH1772" i="3"/>
  <c r="AH1773" i="3"/>
  <c r="AH1774" i="3"/>
  <c r="AH1775" i="3"/>
  <c r="AH1776" i="3"/>
  <c r="AH1777" i="3"/>
  <c r="AH1778" i="3"/>
  <c r="AH1779" i="3"/>
  <c r="AH1780" i="3"/>
  <c r="AH1781" i="3"/>
  <c r="AH1782" i="3"/>
  <c r="AH1783" i="3"/>
  <c r="AH1784" i="3"/>
  <c r="AH1785" i="3"/>
  <c r="AH1786" i="3"/>
  <c r="AH1787" i="3"/>
  <c r="AH1788" i="3"/>
  <c r="AH1789" i="3"/>
  <c r="AH1790" i="3"/>
  <c r="AH1791" i="3"/>
  <c r="AH1792" i="3"/>
  <c r="AH1793" i="3"/>
  <c r="AH1794" i="3"/>
  <c r="AH1795" i="3"/>
  <c r="AH1796" i="3"/>
  <c r="AH1797" i="3"/>
  <c r="AH1798" i="3"/>
  <c r="AH1799" i="3"/>
  <c r="AH1800" i="3"/>
  <c r="AH1801" i="3"/>
  <c r="AH1802" i="3"/>
  <c r="AH1803" i="3"/>
  <c r="AH1804" i="3"/>
  <c r="AH1805" i="3"/>
  <c r="AH1806" i="3"/>
  <c r="AH1807" i="3"/>
  <c r="AH1808" i="3"/>
  <c r="AH1809" i="3"/>
  <c r="AH1810" i="3"/>
  <c r="AH1811" i="3"/>
  <c r="AH1812" i="3"/>
  <c r="AH1813" i="3"/>
  <c r="AH1814" i="3"/>
  <c r="AH1815" i="3"/>
  <c r="AH1816" i="3"/>
  <c r="AH1817" i="3"/>
  <c r="AH1818" i="3"/>
  <c r="AH1819" i="3"/>
  <c r="AH1820" i="3"/>
  <c r="AH1821" i="3"/>
  <c r="AH1822" i="3"/>
  <c r="AH1823" i="3"/>
  <c r="AH1824" i="3"/>
  <c r="AH1825" i="3"/>
  <c r="AH1826" i="3"/>
  <c r="AH1827" i="3"/>
  <c r="AH1828" i="3"/>
  <c r="AH1829" i="3"/>
  <c r="AH1830" i="3"/>
  <c r="AH1831" i="3"/>
  <c r="AH1832" i="3"/>
  <c r="AH1833" i="3"/>
  <c r="AH1834" i="3"/>
  <c r="AH1835" i="3"/>
  <c r="AH1836" i="3"/>
  <c r="AH1837" i="3"/>
  <c r="AH1838" i="3"/>
  <c r="AH1839" i="3"/>
  <c r="AH1840" i="3"/>
  <c r="AH1841" i="3"/>
  <c r="AH1842" i="3"/>
  <c r="AH1843" i="3"/>
  <c r="AH1844" i="3"/>
  <c r="AH1845" i="3"/>
  <c r="AH1846" i="3"/>
  <c r="AH1847" i="3"/>
  <c r="AH1848" i="3"/>
  <c r="AH1849" i="3"/>
  <c r="AH1850" i="3"/>
  <c r="AH1851" i="3"/>
  <c r="AH1852" i="3"/>
  <c r="AH1853" i="3"/>
  <c r="AH1854" i="3"/>
  <c r="AH1855" i="3"/>
  <c r="AH1856" i="3"/>
  <c r="AH1857" i="3"/>
  <c r="AH1858" i="3"/>
  <c r="AH1859" i="3"/>
  <c r="AH1860" i="3"/>
  <c r="AH1861" i="3"/>
  <c r="AH1862" i="3"/>
  <c r="AH1863" i="3"/>
  <c r="AH1864" i="3"/>
  <c r="AH1865" i="3"/>
  <c r="AH1866" i="3"/>
  <c r="AH1867" i="3"/>
  <c r="AH1868" i="3"/>
  <c r="AH1869" i="3"/>
  <c r="AH1870" i="3"/>
  <c r="AH1871" i="3"/>
  <c r="AH1872" i="3"/>
  <c r="AH1873" i="3"/>
  <c r="AH1874" i="3"/>
  <c r="AH1875" i="3"/>
  <c r="AH1876" i="3"/>
  <c r="AH1877" i="3"/>
  <c r="AH1878" i="3"/>
  <c r="AH1879" i="3"/>
  <c r="AH1880" i="3"/>
  <c r="AH1881" i="3"/>
  <c r="AH1882" i="3"/>
  <c r="AH1883" i="3"/>
  <c r="AH1884" i="3"/>
  <c r="AH1885" i="3"/>
  <c r="AH1886" i="3"/>
  <c r="AH1887" i="3"/>
  <c r="AH1888" i="3"/>
  <c r="AH1889" i="3"/>
  <c r="AH1890" i="3"/>
  <c r="AH1891" i="3"/>
  <c r="AH1892" i="3"/>
  <c r="AH1893" i="3"/>
  <c r="AH1894" i="3"/>
  <c r="AH1895" i="3"/>
  <c r="AH1896" i="3"/>
  <c r="AH1897" i="3"/>
  <c r="AH1898" i="3"/>
  <c r="AH1899" i="3"/>
  <c r="AH1900" i="3"/>
  <c r="AH1901" i="3"/>
  <c r="AH1902" i="3"/>
  <c r="AH1903" i="3"/>
  <c r="AH1904" i="3"/>
  <c r="AH1905" i="3"/>
  <c r="AH1906" i="3"/>
  <c r="AH1907" i="3"/>
  <c r="AH1908" i="3"/>
  <c r="AH1909" i="3"/>
  <c r="AH1910" i="3"/>
  <c r="AH1911" i="3"/>
  <c r="AH1912" i="3"/>
  <c r="AH1913" i="3"/>
  <c r="AH1914" i="3"/>
  <c r="AH1915" i="3"/>
  <c r="AH1916" i="3"/>
  <c r="AH1917" i="3"/>
  <c r="AH1918" i="3"/>
  <c r="AH1919" i="3"/>
  <c r="AH1920" i="3"/>
  <c r="AH1921" i="3"/>
  <c r="AH1922" i="3"/>
  <c r="AH1923" i="3"/>
  <c r="AH1924" i="3"/>
  <c r="AH1925" i="3"/>
  <c r="AH1926" i="3"/>
  <c r="AH1927" i="3"/>
  <c r="AH1928" i="3"/>
  <c r="AH1929" i="3"/>
  <c r="AH1930" i="3"/>
  <c r="AH1931" i="3"/>
  <c r="AH1932" i="3"/>
  <c r="AH1933" i="3"/>
  <c r="AH1934" i="3"/>
  <c r="AH1935" i="3"/>
  <c r="AH1936" i="3"/>
  <c r="AH1937" i="3"/>
  <c r="AH1938" i="3"/>
  <c r="AH1939" i="3"/>
  <c r="AH1940" i="3"/>
  <c r="AH1941" i="3"/>
  <c r="AH1942" i="3"/>
  <c r="AH1943" i="3"/>
  <c r="AH1944" i="3"/>
  <c r="AH1945" i="3"/>
  <c r="AH1946" i="3"/>
  <c r="AH1947" i="3"/>
  <c r="AH1948" i="3"/>
  <c r="AH1949" i="3"/>
  <c r="AH1950" i="3"/>
  <c r="AH1951" i="3"/>
  <c r="AH1952" i="3"/>
  <c r="AH1953" i="3"/>
  <c r="AH1954" i="3"/>
  <c r="AH1955" i="3"/>
  <c r="AH1956" i="3"/>
  <c r="AH1957" i="3"/>
  <c r="AH1958" i="3"/>
  <c r="AH1959" i="3"/>
  <c r="AH1960" i="3"/>
  <c r="AH1961" i="3"/>
  <c r="AH1962" i="3"/>
  <c r="AH1963" i="3"/>
  <c r="AH1964" i="3"/>
  <c r="AH1965" i="3"/>
  <c r="AH1966" i="3"/>
  <c r="AH1967" i="3"/>
  <c r="AH1968" i="3"/>
  <c r="AH1969" i="3"/>
  <c r="AH1970" i="3"/>
  <c r="AH1971" i="3"/>
  <c r="AH1972" i="3"/>
  <c r="AH1973" i="3"/>
  <c r="AH1974" i="3"/>
  <c r="AH1975" i="3"/>
  <c r="AH1976" i="3"/>
  <c r="AH1977" i="3"/>
  <c r="AH1978" i="3"/>
  <c r="AH1979" i="3"/>
  <c r="AH1980" i="3"/>
  <c r="AH1981" i="3"/>
  <c r="AH1982" i="3"/>
  <c r="AH1983" i="3"/>
  <c r="AH1984" i="3"/>
  <c r="AH1985" i="3"/>
  <c r="AH1986" i="3"/>
  <c r="AH1987" i="3"/>
  <c r="AH1988" i="3"/>
  <c r="AH1989" i="3"/>
  <c r="AH1990" i="3"/>
  <c r="AH1991" i="3"/>
  <c r="AH1992" i="3"/>
  <c r="AH1993" i="3"/>
  <c r="AH1994" i="3"/>
  <c r="AH1995" i="3"/>
  <c r="AH1996" i="3"/>
  <c r="AH1997" i="3"/>
  <c r="AH1998" i="3"/>
  <c r="AH1999" i="3"/>
  <c r="AH2000" i="3"/>
  <c r="AY3" i="3"/>
  <c r="A4" i="3"/>
  <c r="Q4" i="3"/>
  <c r="L4" i="3"/>
  <c r="A5" i="3"/>
  <c r="L5" i="3"/>
  <c r="A6" i="3"/>
  <c r="L6" i="3"/>
  <c r="A7" i="3"/>
  <c r="L7" i="3"/>
  <c r="A8" i="3"/>
  <c r="L8" i="3"/>
  <c r="A9" i="3"/>
  <c r="L9" i="3"/>
  <c r="A10" i="3"/>
  <c r="L10" i="3"/>
  <c r="A11" i="3"/>
  <c r="L11" i="3"/>
  <c r="A12"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A433" i="3"/>
  <c r="L433" i="3"/>
  <c r="A434" i="3"/>
  <c r="L434" i="3"/>
  <c r="A435" i="3"/>
  <c r="L435" i="3"/>
  <c r="A436" i="3"/>
  <c r="L436" i="3"/>
  <c r="A437" i="3"/>
  <c r="L437" i="3"/>
  <c r="A438" i="3"/>
  <c r="L438" i="3"/>
  <c r="A439" i="3"/>
  <c r="L439" i="3"/>
  <c r="A440" i="3"/>
  <c r="L440" i="3"/>
  <c r="A441" i="3"/>
  <c r="L441" i="3"/>
  <c r="A442" i="3"/>
  <c r="L442" i="3"/>
  <c r="A443" i="3"/>
  <c r="L443" i="3"/>
  <c r="A444" i="3"/>
  <c r="L444" i="3"/>
  <c r="A445" i="3"/>
  <c r="L445" i="3"/>
  <c r="A446" i="3"/>
  <c r="L446" i="3"/>
  <c r="A447" i="3"/>
  <c r="L447" i="3"/>
  <c r="A448" i="3"/>
  <c r="L448" i="3"/>
  <c r="A449" i="3"/>
  <c r="L449" i="3"/>
  <c r="A450" i="3"/>
  <c r="L450" i="3"/>
  <c r="A451" i="3"/>
  <c r="L451" i="3"/>
  <c r="A452" i="3"/>
  <c r="L452" i="3"/>
  <c r="A453" i="3"/>
  <c r="L453" i="3"/>
  <c r="A454" i="3"/>
  <c r="L454" i="3"/>
  <c r="A455" i="3"/>
  <c r="L455" i="3"/>
  <c r="A456" i="3"/>
  <c r="L456" i="3"/>
  <c r="A457" i="3"/>
  <c r="L457" i="3"/>
  <c r="A458" i="3"/>
  <c r="L458" i="3"/>
  <c r="A459" i="3"/>
  <c r="L459" i="3"/>
  <c r="A460" i="3"/>
  <c r="L460" i="3"/>
  <c r="A461" i="3"/>
  <c r="L461" i="3"/>
  <c r="A462" i="3"/>
  <c r="L462" i="3"/>
  <c r="A463" i="3"/>
  <c r="L463" i="3"/>
  <c r="A464" i="3"/>
  <c r="L464" i="3"/>
  <c r="A465" i="3"/>
  <c r="L465" i="3"/>
  <c r="A466" i="3"/>
  <c r="L466" i="3"/>
  <c r="A467" i="3"/>
  <c r="L467" i="3"/>
  <c r="A468" i="3"/>
  <c r="L468" i="3"/>
  <c r="A469" i="3"/>
  <c r="L469" i="3"/>
  <c r="A470" i="3"/>
  <c r="L470" i="3"/>
  <c r="A471" i="3"/>
  <c r="L471" i="3"/>
  <c r="A472" i="3"/>
  <c r="L472" i="3"/>
  <c r="A473" i="3"/>
  <c r="L473" i="3"/>
  <c r="A474" i="3"/>
  <c r="L474" i="3"/>
  <c r="A475" i="3"/>
  <c r="L475" i="3"/>
  <c r="A476" i="3"/>
  <c r="L476" i="3"/>
  <c r="A477" i="3"/>
  <c r="L477" i="3"/>
  <c r="A478" i="3"/>
  <c r="L478" i="3"/>
  <c r="A479" i="3"/>
  <c r="L479" i="3"/>
  <c r="A480" i="3"/>
  <c r="L480" i="3"/>
  <c r="A481" i="3"/>
  <c r="L481" i="3"/>
  <c r="A482" i="3"/>
  <c r="L482" i="3"/>
  <c r="A483" i="3"/>
  <c r="L483" i="3"/>
  <c r="A484" i="3"/>
  <c r="L484" i="3"/>
  <c r="A485" i="3"/>
  <c r="L485" i="3"/>
  <c r="A486" i="3"/>
  <c r="L486" i="3"/>
  <c r="A487" i="3"/>
  <c r="L487" i="3"/>
  <c r="A488" i="3"/>
  <c r="L488" i="3"/>
  <c r="A489" i="3"/>
  <c r="L489" i="3"/>
  <c r="A490" i="3"/>
  <c r="L490" i="3"/>
  <c r="A491" i="3"/>
  <c r="L491" i="3"/>
  <c r="A492" i="3"/>
  <c r="L492" i="3"/>
  <c r="A493" i="3"/>
  <c r="L493" i="3"/>
  <c r="A494" i="3"/>
  <c r="L494" i="3"/>
  <c r="A495" i="3"/>
  <c r="L495" i="3"/>
  <c r="A496" i="3"/>
  <c r="L496" i="3"/>
  <c r="A497" i="3"/>
  <c r="L497" i="3"/>
  <c r="A498" i="3"/>
  <c r="L498" i="3"/>
  <c r="A499" i="3"/>
  <c r="L499" i="3"/>
  <c r="A500" i="3"/>
  <c r="L500" i="3"/>
  <c r="A501" i="3"/>
  <c r="L501" i="3"/>
  <c r="A502" i="3"/>
  <c r="L502" i="3"/>
  <c r="A503" i="3"/>
  <c r="L503" i="3"/>
  <c r="A504" i="3"/>
  <c r="L504" i="3"/>
  <c r="A505" i="3"/>
  <c r="L505" i="3"/>
  <c r="A506" i="3"/>
  <c r="L506" i="3"/>
  <c r="A507" i="3"/>
  <c r="L507" i="3"/>
  <c r="A508" i="3"/>
  <c r="L508" i="3"/>
  <c r="A509" i="3"/>
  <c r="L509" i="3"/>
  <c r="A510" i="3"/>
  <c r="L510" i="3"/>
  <c r="A511" i="3"/>
  <c r="L511" i="3"/>
  <c r="A512" i="3"/>
  <c r="L512" i="3"/>
  <c r="A513" i="3"/>
  <c r="L513" i="3"/>
  <c r="A514" i="3"/>
  <c r="L514" i="3"/>
  <c r="A515" i="3"/>
  <c r="L515" i="3"/>
  <c r="A516" i="3"/>
  <c r="L516" i="3"/>
  <c r="A517" i="3"/>
  <c r="L517" i="3"/>
  <c r="A518" i="3"/>
  <c r="L518" i="3"/>
  <c r="A519" i="3"/>
  <c r="L519" i="3"/>
  <c r="A520" i="3"/>
  <c r="L520" i="3"/>
  <c r="A521" i="3"/>
  <c r="L521" i="3"/>
  <c r="A522" i="3"/>
  <c r="L522" i="3"/>
  <c r="A523" i="3"/>
  <c r="L523" i="3"/>
  <c r="A524" i="3"/>
  <c r="L524" i="3"/>
  <c r="A525" i="3"/>
  <c r="L525" i="3"/>
  <c r="A526" i="3"/>
  <c r="L526" i="3"/>
  <c r="A527" i="3"/>
  <c r="L527" i="3"/>
  <c r="A528" i="3"/>
  <c r="L528" i="3"/>
  <c r="A529" i="3"/>
  <c r="L529" i="3"/>
  <c r="A530" i="3"/>
  <c r="L530" i="3"/>
  <c r="A531" i="3"/>
  <c r="L531" i="3"/>
  <c r="A532" i="3"/>
  <c r="L532" i="3"/>
  <c r="A533" i="3"/>
  <c r="L533" i="3"/>
  <c r="A534" i="3"/>
  <c r="L534" i="3"/>
  <c r="A535" i="3"/>
  <c r="L535" i="3"/>
  <c r="A536" i="3"/>
  <c r="L536" i="3"/>
  <c r="A537" i="3"/>
  <c r="L537" i="3"/>
  <c r="A538" i="3"/>
  <c r="L538" i="3"/>
  <c r="A539" i="3"/>
  <c r="L539" i="3"/>
  <c r="A540" i="3"/>
  <c r="L540" i="3"/>
  <c r="A541" i="3"/>
  <c r="L541" i="3"/>
  <c r="A542" i="3"/>
  <c r="L542" i="3"/>
  <c r="A543" i="3"/>
  <c r="L543" i="3"/>
  <c r="A544" i="3"/>
  <c r="L544" i="3"/>
  <c r="A545" i="3"/>
  <c r="L545" i="3"/>
  <c r="A546" i="3"/>
  <c r="L546" i="3"/>
  <c r="A547" i="3"/>
  <c r="L547" i="3"/>
  <c r="A548" i="3"/>
  <c r="L548" i="3"/>
  <c r="A549" i="3"/>
  <c r="L549" i="3"/>
  <c r="A550" i="3"/>
  <c r="L550" i="3"/>
  <c r="A551" i="3"/>
  <c r="L551" i="3"/>
  <c r="A552" i="3"/>
  <c r="L552" i="3"/>
  <c r="A553" i="3"/>
  <c r="L553" i="3"/>
  <c r="A554" i="3"/>
  <c r="L554" i="3"/>
  <c r="A555" i="3"/>
  <c r="L555" i="3"/>
  <c r="A556" i="3"/>
  <c r="L556" i="3"/>
  <c r="A557" i="3"/>
  <c r="L557" i="3"/>
  <c r="A558" i="3"/>
  <c r="L558" i="3"/>
  <c r="A559" i="3"/>
  <c r="L559" i="3"/>
  <c r="A560" i="3"/>
  <c r="L560" i="3"/>
  <c r="A561" i="3"/>
  <c r="L561" i="3"/>
  <c r="A562" i="3"/>
  <c r="L562" i="3"/>
  <c r="A563" i="3"/>
  <c r="L563" i="3"/>
  <c r="A564" i="3"/>
  <c r="L564" i="3"/>
  <c r="A565" i="3"/>
  <c r="L565" i="3"/>
  <c r="A566" i="3"/>
  <c r="L566" i="3"/>
  <c r="A567" i="3"/>
  <c r="L567" i="3"/>
  <c r="A568" i="3"/>
  <c r="L568" i="3"/>
  <c r="A569" i="3"/>
  <c r="L569" i="3"/>
  <c r="A570" i="3"/>
  <c r="L570" i="3"/>
  <c r="A571" i="3"/>
  <c r="L571" i="3"/>
  <c r="A572" i="3"/>
  <c r="L572" i="3"/>
  <c r="A573" i="3"/>
  <c r="L573" i="3"/>
  <c r="A574" i="3"/>
  <c r="L574" i="3"/>
  <c r="A575" i="3"/>
  <c r="L575" i="3"/>
  <c r="A576" i="3"/>
  <c r="L576" i="3"/>
  <c r="A577" i="3"/>
  <c r="L577" i="3"/>
  <c r="A578" i="3"/>
  <c r="L578" i="3"/>
  <c r="A579" i="3"/>
  <c r="L579" i="3"/>
  <c r="A580" i="3"/>
  <c r="L580" i="3"/>
  <c r="A581" i="3"/>
  <c r="L581" i="3"/>
  <c r="A582" i="3"/>
  <c r="L582" i="3"/>
  <c r="A583" i="3"/>
  <c r="L583" i="3"/>
  <c r="A584" i="3"/>
  <c r="L584" i="3"/>
  <c r="A585" i="3"/>
  <c r="L585" i="3"/>
  <c r="A586" i="3"/>
  <c r="L586" i="3"/>
  <c r="A587" i="3"/>
  <c r="L587" i="3"/>
  <c r="A588" i="3"/>
  <c r="L588" i="3"/>
  <c r="A589" i="3"/>
  <c r="L589" i="3"/>
  <c r="A590" i="3"/>
  <c r="L590" i="3"/>
  <c r="A591" i="3"/>
  <c r="L591" i="3"/>
  <c r="A592" i="3"/>
  <c r="L592" i="3"/>
  <c r="A593" i="3"/>
  <c r="L593" i="3"/>
  <c r="A594" i="3"/>
  <c r="L594" i="3"/>
  <c r="A595" i="3"/>
  <c r="L595" i="3"/>
  <c r="A596" i="3"/>
  <c r="L596" i="3"/>
  <c r="A597" i="3"/>
  <c r="L597" i="3"/>
  <c r="A598" i="3"/>
  <c r="L598" i="3"/>
  <c r="A599" i="3"/>
  <c r="L599" i="3"/>
  <c r="A600" i="3"/>
  <c r="L600" i="3"/>
  <c r="A601" i="3"/>
  <c r="L601" i="3"/>
  <c r="A602" i="3"/>
  <c r="L602" i="3"/>
  <c r="A603" i="3"/>
  <c r="L603" i="3"/>
  <c r="A604" i="3"/>
  <c r="L604" i="3"/>
  <c r="A605" i="3"/>
  <c r="L605" i="3"/>
  <c r="A606" i="3"/>
  <c r="L606" i="3"/>
  <c r="A607" i="3"/>
  <c r="L607" i="3"/>
  <c r="A608" i="3"/>
  <c r="L608" i="3"/>
  <c r="A609" i="3"/>
  <c r="L609" i="3"/>
  <c r="A610" i="3"/>
  <c r="L610" i="3"/>
  <c r="A611" i="3"/>
  <c r="L611" i="3"/>
  <c r="A612" i="3"/>
  <c r="L612" i="3"/>
  <c r="A613" i="3"/>
  <c r="L613" i="3"/>
  <c r="A614" i="3"/>
  <c r="L614" i="3"/>
  <c r="A615" i="3"/>
  <c r="L615" i="3"/>
  <c r="A616" i="3"/>
  <c r="L616" i="3"/>
  <c r="A617" i="3"/>
  <c r="L617" i="3"/>
  <c r="A618" i="3"/>
  <c r="L618" i="3"/>
  <c r="A619" i="3"/>
  <c r="L619" i="3"/>
  <c r="A620" i="3"/>
  <c r="L620" i="3"/>
  <c r="A621" i="3"/>
  <c r="L621" i="3"/>
  <c r="A622" i="3"/>
  <c r="L622" i="3"/>
  <c r="A623" i="3"/>
  <c r="L623" i="3"/>
  <c r="A624" i="3"/>
  <c r="L624" i="3"/>
  <c r="A625" i="3"/>
  <c r="L625" i="3"/>
  <c r="A626" i="3"/>
  <c r="L626" i="3"/>
  <c r="A627" i="3"/>
  <c r="L627" i="3"/>
  <c r="A628" i="3"/>
  <c r="L628" i="3"/>
  <c r="A629" i="3"/>
  <c r="L629" i="3"/>
  <c r="A630" i="3"/>
  <c r="L630" i="3"/>
  <c r="A631" i="3"/>
  <c r="L631" i="3"/>
  <c r="A632" i="3"/>
  <c r="L632" i="3"/>
  <c r="A633" i="3"/>
  <c r="L633" i="3"/>
  <c r="A634" i="3"/>
  <c r="L634" i="3"/>
  <c r="A635" i="3"/>
  <c r="L635" i="3"/>
  <c r="A636" i="3"/>
  <c r="L636" i="3"/>
  <c r="A637" i="3"/>
  <c r="L637" i="3"/>
  <c r="A638" i="3"/>
  <c r="L638" i="3"/>
  <c r="A639" i="3"/>
  <c r="L639" i="3"/>
  <c r="A640" i="3"/>
  <c r="L640" i="3"/>
  <c r="A641" i="3"/>
  <c r="L641" i="3"/>
  <c r="A642" i="3"/>
  <c r="L642" i="3"/>
  <c r="A643" i="3"/>
  <c r="L643" i="3"/>
  <c r="A644" i="3"/>
  <c r="L644" i="3"/>
  <c r="A645" i="3"/>
  <c r="L645" i="3"/>
  <c r="A646" i="3"/>
  <c r="L646" i="3"/>
  <c r="A647" i="3"/>
  <c r="L647" i="3"/>
  <c r="A648" i="3"/>
  <c r="L648" i="3"/>
  <c r="A649" i="3"/>
  <c r="L649" i="3"/>
  <c r="A650" i="3"/>
  <c r="L650" i="3"/>
  <c r="A651" i="3"/>
  <c r="L651" i="3"/>
  <c r="A652" i="3"/>
  <c r="L652" i="3"/>
  <c r="A653" i="3"/>
  <c r="L653" i="3"/>
  <c r="A654" i="3"/>
  <c r="L654" i="3"/>
  <c r="A655" i="3"/>
  <c r="L655" i="3"/>
  <c r="A656" i="3"/>
  <c r="L656" i="3"/>
  <c r="A657" i="3"/>
  <c r="L657" i="3"/>
  <c r="A658" i="3"/>
  <c r="L658" i="3"/>
  <c r="A659" i="3"/>
  <c r="L659" i="3"/>
  <c r="A660" i="3"/>
  <c r="L660" i="3"/>
  <c r="A661" i="3"/>
  <c r="L661" i="3"/>
  <c r="A662" i="3"/>
  <c r="L662" i="3"/>
  <c r="A663" i="3"/>
  <c r="L663" i="3"/>
  <c r="A664" i="3"/>
  <c r="L664" i="3"/>
  <c r="A665" i="3"/>
  <c r="L665" i="3"/>
  <c r="A666" i="3"/>
  <c r="L666" i="3"/>
  <c r="A667" i="3"/>
  <c r="L667" i="3"/>
  <c r="A668" i="3"/>
  <c r="L668" i="3"/>
  <c r="A669" i="3"/>
  <c r="L669" i="3"/>
  <c r="A670" i="3"/>
  <c r="L670" i="3"/>
  <c r="A671" i="3"/>
  <c r="L671" i="3"/>
  <c r="A672" i="3"/>
  <c r="L672" i="3"/>
  <c r="A673" i="3"/>
  <c r="L673" i="3"/>
  <c r="A674" i="3"/>
  <c r="L674" i="3"/>
  <c r="A675" i="3"/>
  <c r="L675" i="3"/>
  <c r="A676" i="3"/>
  <c r="L676" i="3"/>
  <c r="A677" i="3"/>
  <c r="L677" i="3"/>
  <c r="A678" i="3"/>
  <c r="L678" i="3"/>
  <c r="A679" i="3"/>
  <c r="L679" i="3"/>
  <c r="A680" i="3"/>
  <c r="L680" i="3"/>
  <c r="A681" i="3"/>
  <c r="L681" i="3"/>
  <c r="A682" i="3"/>
  <c r="L682" i="3"/>
  <c r="A683" i="3"/>
  <c r="L683" i="3"/>
  <c r="A684" i="3"/>
  <c r="L684" i="3"/>
  <c r="A685" i="3"/>
  <c r="L685" i="3"/>
  <c r="A686" i="3"/>
  <c r="L686" i="3"/>
  <c r="A687" i="3"/>
  <c r="L687" i="3"/>
  <c r="A688" i="3"/>
  <c r="L688" i="3"/>
  <c r="A689" i="3"/>
  <c r="L689" i="3"/>
  <c r="A690" i="3"/>
  <c r="L690" i="3"/>
  <c r="A691" i="3"/>
  <c r="L691" i="3"/>
  <c r="A692" i="3"/>
  <c r="L692" i="3"/>
  <c r="A693" i="3"/>
  <c r="L693" i="3"/>
  <c r="A694" i="3"/>
  <c r="L694" i="3"/>
  <c r="A695" i="3"/>
  <c r="L695" i="3"/>
  <c r="A696" i="3"/>
  <c r="L696" i="3"/>
  <c r="A697" i="3"/>
  <c r="L697" i="3"/>
  <c r="A698" i="3"/>
  <c r="L698" i="3"/>
  <c r="A699" i="3"/>
  <c r="L699" i="3"/>
  <c r="A700" i="3"/>
  <c r="L700" i="3"/>
  <c r="A701" i="3"/>
  <c r="L701" i="3"/>
  <c r="A702" i="3"/>
  <c r="L702" i="3"/>
  <c r="A703" i="3"/>
  <c r="L703" i="3"/>
  <c r="A704" i="3"/>
  <c r="L704" i="3"/>
  <c r="A705" i="3"/>
  <c r="L705" i="3"/>
  <c r="A706" i="3"/>
  <c r="L706" i="3"/>
  <c r="A707" i="3"/>
  <c r="L707" i="3"/>
  <c r="A708" i="3"/>
  <c r="L708" i="3"/>
  <c r="A709" i="3"/>
  <c r="L709" i="3"/>
  <c r="A710" i="3"/>
  <c r="L710" i="3"/>
  <c r="A711" i="3"/>
  <c r="L711" i="3"/>
  <c r="A712" i="3"/>
  <c r="L712" i="3"/>
  <c r="A713" i="3"/>
  <c r="L713" i="3"/>
  <c r="A714" i="3"/>
  <c r="L714" i="3"/>
  <c r="A715" i="3"/>
  <c r="L715" i="3"/>
  <c r="A716" i="3"/>
  <c r="L716" i="3"/>
  <c r="A717" i="3"/>
  <c r="L717" i="3"/>
  <c r="A718" i="3"/>
  <c r="L718" i="3"/>
  <c r="A719" i="3"/>
  <c r="L719" i="3"/>
  <c r="A720" i="3"/>
  <c r="L720" i="3"/>
  <c r="A721" i="3"/>
  <c r="L721" i="3"/>
  <c r="A722" i="3"/>
  <c r="L722" i="3"/>
  <c r="A723" i="3"/>
  <c r="L723" i="3"/>
  <c r="A724" i="3"/>
  <c r="L724" i="3"/>
  <c r="A725" i="3"/>
  <c r="L725" i="3"/>
  <c r="A726" i="3"/>
  <c r="L726" i="3"/>
  <c r="A727" i="3"/>
  <c r="L727" i="3"/>
  <c r="A728" i="3"/>
  <c r="L728" i="3"/>
  <c r="A729" i="3"/>
  <c r="L729" i="3"/>
  <c r="A730" i="3"/>
  <c r="L730" i="3"/>
  <c r="A731" i="3"/>
  <c r="L731" i="3"/>
  <c r="A732" i="3"/>
  <c r="L732" i="3"/>
  <c r="A733" i="3"/>
  <c r="L733" i="3"/>
  <c r="A734" i="3"/>
  <c r="L734" i="3"/>
  <c r="A735" i="3"/>
  <c r="L735" i="3"/>
  <c r="A736" i="3"/>
  <c r="L736" i="3"/>
  <c r="A737" i="3"/>
  <c r="L737" i="3"/>
  <c r="A738" i="3"/>
  <c r="L738" i="3"/>
  <c r="A739" i="3"/>
  <c r="L739" i="3"/>
  <c r="A740" i="3"/>
  <c r="L740" i="3"/>
  <c r="A741" i="3"/>
  <c r="L741" i="3"/>
  <c r="A742" i="3"/>
  <c r="L742" i="3"/>
  <c r="A743" i="3"/>
  <c r="L743" i="3"/>
  <c r="A744" i="3"/>
  <c r="L744" i="3"/>
  <c r="A745" i="3"/>
  <c r="L745" i="3"/>
  <c r="A746" i="3"/>
  <c r="L746" i="3"/>
  <c r="A747" i="3"/>
  <c r="L747" i="3"/>
  <c r="A748" i="3"/>
  <c r="L748" i="3"/>
  <c r="A749" i="3"/>
  <c r="L749" i="3"/>
  <c r="A750" i="3"/>
  <c r="L750" i="3"/>
  <c r="A751" i="3"/>
  <c r="L751" i="3"/>
  <c r="A752" i="3"/>
  <c r="L752" i="3"/>
  <c r="A753" i="3"/>
  <c r="L753" i="3"/>
  <c r="A754" i="3"/>
  <c r="L754" i="3"/>
  <c r="A755" i="3"/>
  <c r="L755" i="3"/>
  <c r="A756" i="3"/>
  <c r="L756" i="3"/>
  <c r="A757" i="3"/>
  <c r="L757" i="3"/>
  <c r="A758" i="3"/>
  <c r="L758" i="3"/>
  <c r="A759" i="3"/>
  <c r="L759" i="3"/>
  <c r="A760" i="3"/>
  <c r="L760" i="3"/>
  <c r="A761" i="3"/>
  <c r="L761" i="3"/>
  <c r="A762" i="3"/>
  <c r="L762" i="3"/>
  <c r="A763" i="3"/>
  <c r="L763" i="3"/>
  <c r="A764" i="3"/>
  <c r="L764" i="3"/>
  <c r="A765" i="3"/>
  <c r="L765" i="3"/>
  <c r="A766" i="3"/>
  <c r="L766" i="3"/>
  <c r="A767" i="3"/>
  <c r="L767" i="3"/>
  <c r="A768" i="3"/>
  <c r="L768" i="3"/>
  <c r="A769" i="3"/>
  <c r="L769" i="3"/>
  <c r="A770" i="3"/>
  <c r="L770" i="3"/>
  <c r="A771" i="3"/>
  <c r="L771" i="3"/>
  <c r="A772" i="3"/>
  <c r="L772" i="3"/>
  <c r="A773" i="3"/>
  <c r="L773" i="3"/>
  <c r="A774" i="3"/>
  <c r="L774" i="3"/>
  <c r="A775" i="3"/>
  <c r="L775" i="3"/>
  <c r="A776" i="3"/>
  <c r="L776" i="3"/>
  <c r="A777" i="3"/>
  <c r="L777" i="3"/>
  <c r="A778" i="3"/>
  <c r="L778" i="3"/>
  <c r="A779" i="3"/>
  <c r="L779" i="3"/>
  <c r="A780" i="3"/>
  <c r="L780" i="3"/>
  <c r="A781" i="3"/>
  <c r="L781" i="3"/>
  <c r="A782" i="3"/>
  <c r="L782" i="3"/>
  <c r="A783" i="3"/>
  <c r="L783" i="3"/>
  <c r="A784" i="3"/>
  <c r="L784" i="3"/>
  <c r="A785" i="3"/>
  <c r="L785" i="3"/>
  <c r="A786" i="3"/>
  <c r="L786" i="3"/>
  <c r="A787" i="3"/>
  <c r="L787" i="3"/>
  <c r="A788" i="3"/>
  <c r="L788" i="3"/>
  <c r="A789" i="3"/>
  <c r="L789" i="3"/>
  <c r="A790" i="3"/>
  <c r="L790" i="3"/>
  <c r="A791" i="3"/>
  <c r="L791" i="3"/>
  <c r="A792" i="3"/>
  <c r="L792" i="3"/>
  <c r="A793" i="3"/>
  <c r="L793" i="3"/>
  <c r="A794" i="3"/>
  <c r="L794" i="3"/>
  <c r="A795" i="3"/>
  <c r="L795" i="3"/>
  <c r="A796" i="3"/>
  <c r="L796" i="3"/>
  <c r="A797" i="3"/>
  <c r="L797" i="3"/>
  <c r="A798" i="3"/>
  <c r="L798" i="3"/>
  <c r="A799" i="3"/>
  <c r="L799" i="3"/>
  <c r="A800" i="3"/>
  <c r="L800" i="3"/>
  <c r="A801" i="3"/>
  <c r="L801" i="3"/>
  <c r="A802" i="3"/>
  <c r="L802" i="3"/>
  <c r="A803" i="3"/>
  <c r="L803" i="3"/>
  <c r="A804" i="3"/>
  <c r="L804" i="3"/>
  <c r="A805" i="3"/>
  <c r="L805" i="3"/>
  <c r="A806" i="3"/>
  <c r="L806" i="3"/>
  <c r="A807" i="3"/>
  <c r="L807" i="3"/>
  <c r="A808" i="3"/>
  <c r="L808" i="3"/>
  <c r="A809" i="3"/>
  <c r="L809" i="3"/>
  <c r="A810" i="3"/>
  <c r="L810" i="3"/>
  <c r="A811" i="3"/>
  <c r="L811" i="3"/>
  <c r="A812" i="3"/>
  <c r="L812" i="3"/>
  <c r="A813" i="3"/>
  <c r="L813" i="3"/>
  <c r="A814" i="3"/>
  <c r="L814" i="3"/>
  <c r="A815" i="3"/>
  <c r="L815" i="3"/>
  <c r="A816" i="3"/>
  <c r="L816" i="3"/>
  <c r="A817" i="3"/>
  <c r="L817" i="3"/>
  <c r="A818" i="3"/>
  <c r="L818" i="3"/>
  <c r="A819" i="3"/>
  <c r="L819" i="3"/>
  <c r="A820" i="3"/>
  <c r="L820" i="3"/>
  <c r="A821" i="3"/>
  <c r="L821" i="3"/>
  <c r="A822" i="3"/>
  <c r="L822" i="3"/>
  <c r="A823" i="3"/>
  <c r="L823" i="3"/>
  <c r="A824" i="3"/>
  <c r="L824" i="3"/>
  <c r="A825" i="3"/>
  <c r="L825" i="3"/>
  <c r="A826" i="3"/>
  <c r="L826" i="3"/>
  <c r="A827" i="3"/>
  <c r="L827" i="3"/>
  <c r="A828" i="3"/>
  <c r="L828" i="3"/>
  <c r="A829" i="3"/>
  <c r="L829" i="3"/>
  <c r="A830" i="3"/>
  <c r="L830" i="3"/>
  <c r="A831" i="3"/>
  <c r="L831" i="3"/>
  <c r="A832" i="3"/>
  <c r="L832" i="3"/>
  <c r="A833" i="3"/>
  <c r="L833" i="3"/>
  <c r="A834" i="3"/>
  <c r="L834" i="3"/>
  <c r="A835" i="3"/>
  <c r="L835" i="3"/>
  <c r="A836" i="3"/>
  <c r="L836" i="3"/>
  <c r="A837" i="3"/>
  <c r="L837" i="3"/>
  <c r="A838" i="3"/>
  <c r="L838" i="3"/>
  <c r="A839" i="3"/>
  <c r="L839" i="3"/>
  <c r="A840" i="3"/>
  <c r="L840" i="3"/>
  <c r="A841" i="3"/>
  <c r="L841" i="3"/>
  <c r="A842" i="3"/>
  <c r="L842" i="3"/>
  <c r="A843" i="3"/>
  <c r="L843" i="3"/>
  <c r="A844" i="3"/>
  <c r="L844" i="3"/>
  <c r="A845" i="3"/>
  <c r="L845" i="3"/>
  <c r="A846" i="3"/>
  <c r="L846" i="3"/>
  <c r="A847" i="3"/>
  <c r="L847" i="3"/>
  <c r="A848" i="3"/>
  <c r="L848" i="3"/>
  <c r="A849" i="3"/>
  <c r="L849" i="3"/>
  <c r="A850" i="3"/>
  <c r="L850" i="3"/>
  <c r="A851" i="3"/>
  <c r="L851" i="3"/>
  <c r="A852" i="3"/>
  <c r="L852" i="3"/>
  <c r="A853" i="3"/>
  <c r="L853" i="3"/>
  <c r="A854" i="3"/>
  <c r="L854" i="3"/>
  <c r="A855" i="3"/>
  <c r="L855" i="3"/>
  <c r="A856" i="3"/>
  <c r="L856" i="3"/>
  <c r="A857" i="3"/>
  <c r="L857" i="3"/>
  <c r="A858" i="3"/>
  <c r="L858" i="3"/>
  <c r="A859" i="3"/>
  <c r="L859" i="3"/>
  <c r="A860" i="3"/>
  <c r="L860" i="3"/>
  <c r="A861" i="3"/>
  <c r="L861" i="3"/>
  <c r="A862" i="3"/>
  <c r="L862" i="3"/>
  <c r="A863" i="3"/>
  <c r="L863" i="3"/>
  <c r="A864" i="3"/>
  <c r="L864" i="3"/>
  <c r="A865" i="3"/>
  <c r="L865" i="3"/>
  <c r="A866" i="3"/>
  <c r="L866" i="3"/>
  <c r="A867" i="3"/>
  <c r="L867" i="3"/>
  <c r="A868" i="3"/>
  <c r="L868" i="3"/>
  <c r="A869" i="3"/>
  <c r="L869" i="3"/>
  <c r="A870" i="3"/>
  <c r="L870" i="3"/>
  <c r="A871" i="3"/>
  <c r="L871" i="3"/>
  <c r="A872" i="3"/>
  <c r="L872" i="3"/>
  <c r="A873" i="3"/>
  <c r="L873" i="3"/>
  <c r="A874" i="3"/>
  <c r="L874" i="3"/>
  <c r="A875" i="3"/>
  <c r="L875" i="3"/>
  <c r="A876" i="3"/>
  <c r="L876" i="3"/>
  <c r="A877" i="3"/>
  <c r="L877" i="3"/>
  <c r="A878" i="3"/>
  <c r="L878" i="3"/>
  <c r="A879" i="3"/>
  <c r="L879" i="3"/>
  <c r="A880" i="3"/>
  <c r="L880" i="3"/>
  <c r="A881" i="3"/>
  <c r="L881" i="3"/>
  <c r="A882" i="3"/>
  <c r="L882" i="3"/>
  <c r="A883" i="3"/>
  <c r="L883" i="3"/>
  <c r="A884" i="3"/>
  <c r="L884" i="3"/>
  <c r="A885" i="3"/>
  <c r="L885" i="3"/>
  <c r="A886" i="3"/>
  <c r="L886" i="3"/>
  <c r="A887" i="3"/>
  <c r="L887" i="3"/>
  <c r="A888" i="3"/>
  <c r="L888" i="3"/>
  <c r="A889" i="3"/>
  <c r="L889" i="3"/>
  <c r="A890" i="3"/>
  <c r="L890" i="3"/>
  <c r="A891" i="3"/>
  <c r="L891" i="3"/>
  <c r="A892" i="3"/>
  <c r="L892" i="3"/>
  <c r="A893" i="3"/>
  <c r="L893" i="3"/>
  <c r="A894" i="3"/>
  <c r="L894" i="3"/>
  <c r="A895" i="3"/>
  <c r="L895" i="3"/>
  <c r="A896" i="3"/>
  <c r="L896" i="3"/>
  <c r="A897" i="3"/>
  <c r="L897" i="3"/>
  <c r="A898" i="3"/>
  <c r="L898" i="3"/>
  <c r="A899" i="3"/>
  <c r="L899" i="3"/>
  <c r="A900" i="3"/>
  <c r="L900" i="3"/>
  <c r="A901" i="3"/>
  <c r="L901" i="3"/>
  <c r="A902" i="3"/>
  <c r="L902" i="3"/>
  <c r="A903" i="3"/>
  <c r="L903" i="3"/>
  <c r="A904" i="3"/>
  <c r="L904" i="3"/>
  <c r="A905" i="3"/>
  <c r="L905" i="3"/>
  <c r="A906" i="3"/>
  <c r="L906" i="3"/>
  <c r="A907" i="3"/>
  <c r="L907" i="3"/>
  <c r="A908" i="3"/>
  <c r="L908" i="3"/>
  <c r="A909" i="3"/>
  <c r="L909" i="3"/>
  <c r="A910" i="3"/>
  <c r="L910" i="3"/>
  <c r="A911" i="3"/>
  <c r="L911" i="3"/>
  <c r="A912" i="3"/>
  <c r="L912" i="3"/>
  <c r="A913" i="3"/>
  <c r="L913" i="3"/>
  <c r="A914" i="3"/>
  <c r="L914" i="3"/>
  <c r="A915" i="3"/>
  <c r="L915" i="3"/>
  <c r="A916" i="3"/>
  <c r="L916" i="3"/>
  <c r="A917" i="3"/>
  <c r="L917" i="3"/>
  <c r="A918" i="3"/>
  <c r="L918" i="3"/>
  <c r="A919" i="3"/>
  <c r="L919" i="3"/>
  <c r="A920" i="3"/>
  <c r="L920" i="3"/>
  <c r="A921" i="3"/>
  <c r="L921" i="3"/>
  <c r="A922" i="3"/>
  <c r="L922" i="3"/>
  <c r="A923" i="3"/>
  <c r="L923" i="3"/>
  <c r="A924" i="3"/>
  <c r="L924" i="3"/>
  <c r="A925" i="3"/>
  <c r="L925" i="3"/>
  <c r="A926" i="3"/>
  <c r="L926" i="3"/>
  <c r="A927" i="3"/>
  <c r="L927" i="3"/>
  <c r="A928" i="3"/>
  <c r="L928" i="3"/>
  <c r="A929" i="3"/>
  <c r="L929" i="3"/>
  <c r="A930" i="3"/>
  <c r="L930" i="3"/>
  <c r="A931" i="3"/>
  <c r="L931" i="3"/>
  <c r="A932" i="3"/>
  <c r="L932" i="3"/>
  <c r="A933" i="3"/>
  <c r="L933" i="3"/>
  <c r="A934" i="3"/>
  <c r="L934" i="3"/>
  <c r="A935" i="3"/>
  <c r="L935" i="3"/>
  <c r="A936" i="3"/>
  <c r="L936" i="3"/>
  <c r="A937" i="3"/>
  <c r="L937" i="3"/>
  <c r="A938" i="3"/>
  <c r="L938" i="3"/>
  <c r="A939" i="3"/>
  <c r="L939" i="3"/>
  <c r="A940" i="3"/>
  <c r="L940" i="3"/>
  <c r="A941" i="3"/>
  <c r="L941" i="3"/>
  <c r="A942" i="3"/>
  <c r="L942" i="3"/>
  <c r="A943" i="3"/>
  <c r="L943" i="3"/>
  <c r="A944" i="3"/>
  <c r="L944" i="3"/>
  <c r="A945" i="3"/>
  <c r="L945" i="3"/>
  <c r="A946" i="3"/>
  <c r="L946" i="3"/>
  <c r="A947" i="3"/>
  <c r="L947" i="3"/>
  <c r="A948" i="3"/>
  <c r="L948" i="3"/>
  <c r="A949" i="3"/>
  <c r="L949" i="3"/>
  <c r="A950" i="3"/>
  <c r="L950" i="3"/>
  <c r="A951" i="3"/>
  <c r="L951" i="3"/>
  <c r="A952" i="3"/>
  <c r="L952" i="3"/>
  <c r="A953" i="3"/>
  <c r="L953" i="3"/>
  <c r="A954" i="3"/>
  <c r="L954" i="3"/>
  <c r="A955" i="3"/>
  <c r="L955" i="3"/>
  <c r="A956" i="3"/>
  <c r="L956" i="3"/>
  <c r="A957" i="3"/>
  <c r="L957" i="3"/>
  <c r="A958" i="3"/>
  <c r="L958" i="3"/>
  <c r="A959" i="3"/>
  <c r="L959" i="3"/>
  <c r="A960" i="3"/>
  <c r="L960" i="3"/>
  <c r="A961" i="3"/>
  <c r="L961" i="3"/>
  <c r="A962" i="3"/>
  <c r="L962" i="3"/>
  <c r="A963" i="3"/>
  <c r="L963" i="3"/>
  <c r="A964" i="3"/>
  <c r="L964" i="3"/>
  <c r="A965" i="3"/>
  <c r="L965" i="3"/>
  <c r="A966" i="3"/>
  <c r="L966" i="3"/>
  <c r="A967" i="3"/>
  <c r="L967" i="3"/>
  <c r="A968" i="3"/>
  <c r="L968" i="3"/>
  <c r="A969" i="3"/>
  <c r="L969" i="3"/>
  <c r="A970" i="3"/>
  <c r="L970" i="3"/>
  <c r="A971" i="3"/>
  <c r="L971" i="3"/>
  <c r="A972" i="3"/>
  <c r="L972" i="3"/>
  <c r="A973" i="3"/>
  <c r="L973" i="3"/>
  <c r="A974" i="3"/>
  <c r="L974" i="3"/>
  <c r="A975" i="3"/>
  <c r="L975" i="3"/>
  <c r="A976" i="3"/>
  <c r="L976" i="3"/>
  <c r="A977" i="3"/>
  <c r="L977" i="3"/>
  <c r="A978" i="3"/>
  <c r="L978" i="3"/>
  <c r="A979" i="3"/>
  <c r="L979" i="3"/>
  <c r="A980" i="3"/>
  <c r="L980" i="3"/>
  <c r="A981" i="3"/>
  <c r="L981" i="3"/>
  <c r="A982" i="3"/>
  <c r="L982" i="3"/>
  <c r="A983" i="3"/>
  <c r="L983" i="3"/>
  <c r="A984" i="3"/>
  <c r="L984" i="3"/>
  <c r="A985" i="3"/>
  <c r="L985" i="3"/>
  <c r="A986" i="3"/>
  <c r="L986" i="3"/>
  <c r="A987" i="3"/>
  <c r="L987" i="3"/>
  <c r="A988" i="3"/>
  <c r="L988" i="3"/>
  <c r="A989" i="3"/>
  <c r="L989" i="3"/>
  <c r="A990" i="3"/>
  <c r="L990" i="3"/>
  <c r="A991" i="3"/>
  <c r="L991" i="3"/>
  <c r="A992" i="3"/>
  <c r="L992" i="3"/>
  <c r="A993" i="3"/>
  <c r="L993" i="3"/>
  <c r="A994" i="3"/>
  <c r="L994" i="3"/>
  <c r="A995" i="3"/>
  <c r="L995" i="3"/>
  <c r="A996" i="3"/>
  <c r="L996" i="3"/>
  <c r="A997" i="3"/>
  <c r="L997" i="3"/>
  <c r="A998" i="3"/>
  <c r="L998" i="3"/>
  <c r="A999" i="3"/>
  <c r="L999" i="3"/>
  <c r="A1000" i="3"/>
  <c r="L1000" i="3"/>
  <c r="A1001" i="3"/>
  <c r="L1001" i="3"/>
  <c r="A1002" i="3"/>
  <c r="L1002" i="3"/>
  <c r="A1003" i="3"/>
  <c r="L1003" i="3"/>
  <c r="A1004" i="3"/>
  <c r="L1004" i="3"/>
  <c r="A1005" i="3"/>
  <c r="L1005" i="3"/>
  <c r="A1006" i="3"/>
  <c r="L1006" i="3"/>
  <c r="A1007" i="3"/>
  <c r="L1007" i="3"/>
  <c r="A1008" i="3"/>
  <c r="L1008" i="3"/>
  <c r="A1009" i="3"/>
  <c r="L1009" i="3"/>
  <c r="A1010" i="3"/>
  <c r="L1010" i="3"/>
  <c r="A1011" i="3"/>
  <c r="L1011" i="3"/>
  <c r="A1012" i="3"/>
  <c r="L1012" i="3"/>
  <c r="A1013" i="3"/>
  <c r="L1013" i="3"/>
  <c r="A1014" i="3"/>
  <c r="L1014" i="3"/>
  <c r="A1015" i="3"/>
  <c r="L1015" i="3"/>
  <c r="A1016" i="3"/>
  <c r="L1016" i="3"/>
  <c r="A1017" i="3"/>
  <c r="L1017" i="3"/>
  <c r="A1018" i="3"/>
  <c r="L1018" i="3"/>
  <c r="A1019" i="3"/>
  <c r="L1019" i="3"/>
  <c r="A1020" i="3"/>
  <c r="L1020" i="3"/>
  <c r="A1021" i="3"/>
  <c r="L1021" i="3"/>
  <c r="A1022" i="3"/>
  <c r="L1022" i="3"/>
  <c r="A1023" i="3"/>
  <c r="L1023" i="3"/>
  <c r="A1024" i="3"/>
  <c r="L1024" i="3"/>
  <c r="A1025" i="3"/>
  <c r="L1025" i="3"/>
  <c r="A1026" i="3"/>
  <c r="L1026" i="3"/>
  <c r="A1027" i="3"/>
  <c r="L1027" i="3"/>
  <c r="A1028" i="3"/>
  <c r="L1028" i="3"/>
  <c r="A1029" i="3"/>
  <c r="L1029" i="3"/>
  <c r="A1030" i="3"/>
  <c r="L1030" i="3"/>
  <c r="A1031" i="3"/>
  <c r="L1031" i="3"/>
  <c r="A1032" i="3"/>
  <c r="L1032" i="3"/>
  <c r="A1033" i="3"/>
  <c r="L1033" i="3"/>
  <c r="A1034" i="3"/>
  <c r="L1034" i="3"/>
  <c r="A1035" i="3"/>
  <c r="L1035" i="3"/>
  <c r="A1036" i="3"/>
  <c r="L1036" i="3"/>
  <c r="A1037" i="3"/>
  <c r="L1037" i="3"/>
  <c r="A1038" i="3"/>
  <c r="L1038" i="3"/>
  <c r="A1039" i="3"/>
  <c r="L1039" i="3"/>
  <c r="A1040" i="3"/>
  <c r="L1040" i="3"/>
  <c r="A1041" i="3"/>
  <c r="L1041" i="3"/>
  <c r="A1042" i="3"/>
  <c r="L1042" i="3"/>
  <c r="A1043" i="3"/>
  <c r="L1043" i="3"/>
  <c r="A1044" i="3"/>
  <c r="L1044" i="3"/>
  <c r="A1045" i="3"/>
  <c r="L1045" i="3"/>
  <c r="A1046" i="3"/>
  <c r="L1046" i="3"/>
  <c r="A1047" i="3"/>
  <c r="L1047" i="3"/>
  <c r="A1048" i="3"/>
  <c r="L1048" i="3"/>
  <c r="A1049" i="3"/>
  <c r="L1049" i="3"/>
  <c r="A1050" i="3"/>
  <c r="L1050" i="3"/>
  <c r="A1051" i="3"/>
  <c r="L1051" i="3"/>
  <c r="A1052" i="3"/>
  <c r="L1052" i="3"/>
  <c r="A1053" i="3"/>
  <c r="L1053" i="3"/>
  <c r="A1054" i="3"/>
  <c r="L1054" i="3"/>
  <c r="A1055" i="3"/>
  <c r="L1055" i="3"/>
  <c r="A1056" i="3"/>
  <c r="L1056" i="3"/>
  <c r="A1057" i="3"/>
  <c r="L1057" i="3"/>
  <c r="A1058" i="3"/>
  <c r="L1058" i="3"/>
  <c r="A1059" i="3"/>
  <c r="L1059" i="3"/>
  <c r="A1060" i="3"/>
  <c r="L1060" i="3"/>
  <c r="A1061" i="3"/>
  <c r="L1061" i="3"/>
  <c r="A1062" i="3"/>
  <c r="L1062" i="3"/>
  <c r="A1063" i="3"/>
  <c r="L1063" i="3"/>
  <c r="A1064" i="3"/>
  <c r="L1064" i="3"/>
  <c r="A1065" i="3"/>
  <c r="L1065" i="3"/>
  <c r="A1066" i="3"/>
  <c r="L1066" i="3"/>
  <c r="A1067" i="3"/>
  <c r="L1067" i="3"/>
  <c r="A1068" i="3"/>
  <c r="L1068" i="3"/>
  <c r="A1069" i="3"/>
  <c r="L1069" i="3"/>
  <c r="A1070" i="3"/>
  <c r="L1070" i="3"/>
  <c r="A1071" i="3"/>
  <c r="L1071" i="3"/>
  <c r="A1072" i="3"/>
  <c r="L1072" i="3"/>
  <c r="A1073" i="3"/>
  <c r="L1073" i="3"/>
  <c r="A1074" i="3"/>
  <c r="L1074" i="3"/>
  <c r="A1075" i="3"/>
  <c r="L1075" i="3"/>
  <c r="A1076" i="3"/>
  <c r="L1076" i="3"/>
  <c r="A1077" i="3"/>
  <c r="L1077" i="3"/>
  <c r="A1078" i="3"/>
  <c r="L1078" i="3"/>
  <c r="A1079" i="3"/>
  <c r="L1079" i="3"/>
  <c r="A1080" i="3"/>
  <c r="L1080" i="3"/>
  <c r="A1081" i="3"/>
  <c r="L1081" i="3"/>
  <c r="A1082" i="3"/>
  <c r="L1082" i="3"/>
  <c r="A1083" i="3"/>
  <c r="L1083" i="3"/>
  <c r="A1084" i="3"/>
  <c r="L1084" i="3"/>
  <c r="A1085" i="3"/>
  <c r="L1085" i="3"/>
  <c r="A1086" i="3"/>
  <c r="L1086" i="3"/>
  <c r="A1087" i="3"/>
  <c r="L1087" i="3"/>
  <c r="A1088" i="3"/>
  <c r="L1088" i="3"/>
  <c r="A1089" i="3"/>
  <c r="L1089" i="3"/>
  <c r="A1090" i="3"/>
  <c r="L1090" i="3"/>
  <c r="A1091" i="3"/>
  <c r="L1091" i="3"/>
  <c r="A1092" i="3"/>
  <c r="L1092" i="3"/>
  <c r="A1093" i="3"/>
  <c r="L1093" i="3"/>
  <c r="A1094" i="3"/>
  <c r="L1094" i="3"/>
  <c r="A1095" i="3"/>
  <c r="L1095" i="3"/>
  <c r="A1096" i="3"/>
  <c r="L1096" i="3"/>
  <c r="A1097" i="3"/>
  <c r="L1097" i="3"/>
  <c r="A1098" i="3"/>
  <c r="L1098" i="3"/>
  <c r="A1099" i="3"/>
  <c r="L1099" i="3"/>
  <c r="A1100" i="3"/>
  <c r="L1100" i="3"/>
  <c r="A1101" i="3"/>
  <c r="L1101" i="3"/>
  <c r="A1102" i="3"/>
  <c r="L1102" i="3"/>
  <c r="A1103" i="3"/>
  <c r="L1103" i="3"/>
  <c r="A1104" i="3"/>
  <c r="L1104" i="3"/>
  <c r="A1105" i="3"/>
  <c r="L1105" i="3"/>
  <c r="A1106" i="3"/>
  <c r="L1106" i="3"/>
  <c r="A1107" i="3"/>
  <c r="L1107" i="3"/>
  <c r="A1108" i="3"/>
  <c r="L1108" i="3"/>
  <c r="A1109" i="3"/>
  <c r="L1109" i="3"/>
  <c r="A1110" i="3"/>
  <c r="L1110" i="3"/>
  <c r="A1111" i="3"/>
  <c r="L1111" i="3"/>
  <c r="A1112" i="3"/>
  <c r="L1112" i="3"/>
  <c r="A1113" i="3"/>
  <c r="L1113" i="3"/>
  <c r="A1114" i="3"/>
  <c r="L1114" i="3"/>
  <c r="A1115" i="3"/>
  <c r="L1115" i="3"/>
  <c r="A1116" i="3"/>
  <c r="L1116" i="3"/>
  <c r="A1117" i="3"/>
  <c r="L1117" i="3"/>
  <c r="A1118" i="3"/>
  <c r="L1118" i="3"/>
  <c r="A1119" i="3"/>
  <c r="L1119" i="3"/>
  <c r="A1120" i="3"/>
  <c r="L1120" i="3"/>
  <c r="A1121" i="3"/>
  <c r="L1121" i="3"/>
  <c r="A1122" i="3"/>
  <c r="L1122" i="3"/>
  <c r="A1123" i="3"/>
  <c r="L1123" i="3"/>
  <c r="A1124" i="3"/>
  <c r="L1124" i="3"/>
  <c r="A1125" i="3"/>
  <c r="L1125" i="3"/>
  <c r="A1126" i="3"/>
  <c r="L1126" i="3"/>
  <c r="A1127" i="3"/>
  <c r="L1127" i="3"/>
  <c r="A1128" i="3"/>
  <c r="L1128" i="3"/>
  <c r="A1129" i="3"/>
  <c r="L1129" i="3"/>
  <c r="A1130" i="3"/>
  <c r="L1130" i="3"/>
  <c r="A1131" i="3"/>
  <c r="L1131" i="3"/>
  <c r="A1132" i="3"/>
  <c r="L1132" i="3"/>
  <c r="A1133" i="3"/>
  <c r="L1133" i="3"/>
  <c r="A1134" i="3"/>
  <c r="L1134" i="3"/>
  <c r="A1135" i="3"/>
  <c r="L1135" i="3"/>
  <c r="A1136" i="3"/>
  <c r="L1136" i="3"/>
  <c r="A1137" i="3"/>
  <c r="L1137" i="3"/>
  <c r="A1138" i="3"/>
  <c r="L1138" i="3"/>
  <c r="A1139" i="3"/>
  <c r="L1139" i="3"/>
  <c r="A1140" i="3"/>
  <c r="L1140" i="3"/>
  <c r="A1141" i="3"/>
  <c r="L1141" i="3"/>
  <c r="A1142" i="3"/>
  <c r="L1142" i="3"/>
  <c r="A1143" i="3"/>
  <c r="L1143" i="3"/>
  <c r="A1144" i="3"/>
  <c r="L1144" i="3"/>
  <c r="A1145" i="3"/>
  <c r="L1145" i="3"/>
  <c r="A1146" i="3"/>
  <c r="L1146" i="3"/>
  <c r="A1147" i="3"/>
  <c r="L1147" i="3"/>
  <c r="A1148" i="3"/>
  <c r="L1148" i="3"/>
  <c r="A1149" i="3"/>
  <c r="L1149" i="3"/>
  <c r="A1150" i="3"/>
  <c r="L1150" i="3"/>
  <c r="A1151" i="3"/>
  <c r="L1151" i="3"/>
  <c r="A1152" i="3"/>
  <c r="L1152" i="3"/>
  <c r="A1153" i="3"/>
  <c r="L1153" i="3"/>
  <c r="A1154" i="3"/>
  <c r="L1154" i="3"/>
  <c r="A1155" i="3"/>
  <c r="L1155" i="3"/>
  <c r="A1156" i="3"/>
  <c r="L1156" i="3"/>
  <c r="A1157" i="3"/>
  <c r="L1157" i="3"/>
  <c r="A1158" i="3"/>
  <c r="L1158" i="3"/>
  <c r="A1159" i="3"/>
  <c r="L1159" i="3"/>
  <c r="A1160" i="3"/>
  <c r="L1160" i="3"/>
  <c r="A1161" i="3"/>
  <c r="L1161" i="3"/>
  <c r="A1162" i="3"/>
  <c r="L1162" i="3"/>
  <c r="A1163" i="3"/>
  <c r="L1163" i="3"/>
  <c r="A1164" i="3"/>
  <c r="L1164" i="3"/>
  <c r="A1165" i="3"/>
  <c r="L1165" i="3"/>
  <c r="A1166" i="3"/>
  <c r="L1166" i="3"/>
  <c r="A1167" i="3"/>
  <c r="L1167" i="3"/>
  <c r="A1168" i="3"/>
  <c r="L1168" i="3"/>
  <c r="A1169" i="3"/>
  <c r="L1169" i="3"/>
  <c r="A1170" i="3"/>
  <c r="L1170" i="3"/>
  <c r="A1171" i="3"/>
  <c r="L1171" i="3"/>
  <c r="A1172" i="3"/>
  <c r="L1172" i="3"/>
  <c r="A1173" i="3"/>
  <c r="L1173" i="3"/>
  <c r="A1174" i="3"/>
  <c r="L1174" i="3"/>
  <c r="A1175" i="3"/>
  <c r="L1175" i="3"/>
  <c r="A1176" i="3"/>
  <c r="L1176" i="3"/>
  <c r="A1177" i="3"/>
  <c r="L1177" i="3"/>
  <c r="A1178" i="3"/>
  <c r="L1178" i="3"/>
  <c r="A1179" i="3"/>
  <c r="L1179" i="3"/>
  <c r="A1180" i="3"/>
  <c r="L1180" i="3"/>
  <c r="A1181" i="3"/>
  <c r="L1181" i="3"/>
  <c r="A1182" i="3"/>
  <c r="L1182" i="3"/>
  <c r="A1183" i="3"/>
  <c r="L1183" i="3"/>
  <c r="A1184" i="3"/>
  <c r="L1184" i="3"/>
  <c r="A1185" i="3"/>
  <c r="L1185" i="3"/>
  <c r="A1186" i="3"/>
  <c r="L1186" i="3"/>
  <c r="A1187" i="3"/>
  <c r="L1187" i="3"/>
  <c r="A1188" i="3"/>
  <c r="L1188" i="3"/>
  <c r="A1189" i="3"/>
  <c r="L1189" i="3"/>
  <c r="A1190" i="3"/>
  <c r="L1190" i="3"/>
  <c r="A1191" i="3"/>
  <c r="L1191" i="3"/>
  <c r="A1192" i="3"/>
  <c r="L1192" i="3"/>
  <c r="A1193" i="3"/>
  <c r="L1193" i="3"/>
  <c r="A1194" i="3"/>
  <c r="L1194" i="3"/>
  <c r="A1195" i="3"/>
  <c r="L1195" i="3"/>
  <c r="A1196" i="3"/>
  <c r="L1196" i="3"/>
  <c r="A1197" i="3"/>
  <c r="L1197" i="3"/>
  <c r="A1198" i="3"/>
  <c r="L1198" i="3"/>
  <c r="A1199" i="3"/>
  <c r="L1199" i="3"/>
  <c r="A1200" i="3"/>
  <c r="L1200" i="3"/>
  <c r="A1201" i="3"/>
  <c r="L1201" i="3"/>
  <c r="A1202" i="3"/>
  <c r="L1202" i="3"/>
  <c r="A1203" i="3"/>
  <c r="L1203" i="3"/>
  <c r="A1204" i="3"/>
  <c r="L1204" i="3"/>
  <c r="A1205" i="3"/>
  <c r="L1205" i="3"/>
  <c r="A1206" i="3"/>
  <c r="L1206" i="3"/>
  <c r="A1207" i="3"/>
  <c r="L1207" i="3"/>
  <c r="A1208" i="3"/>
  <c r="L1208" i="3"/>
  <c r="A1209" i="3"/>
  <c r="L1209" i="3"/>
  <c r="A1210" i="3"/>
  <c r="L1210" i="3"/>
  <c r="A1211" i="3"/>
  <c r="L1211" i="3"/>
  <c r="A1212" i="3"/>
  <c r="L1212" i="3"/>
  <c r="A1213" i="3"/>
  <c r="L1213" i="3"/>
  <c r="A1214" i="3"/>
  <c r="L1214" i="3"/>
  <c r="A1215" i="3"/>
  <c r="L1215" i="3"/>
  <c r="A1216" i="3"/>
  <c r="L1216" i="3"/>
  <c r="A1217" i="3"/>
  <c r="L1217" i="3"/>
  <c r="A1218" i="3"/>
  <c r="L1218" i="3"/>
  <c r="A1219" i="3"/>
  <c r="L1219" i="3"/>
  <c r="A1220" i="3"/>
  <c r="L1220" i="3"/>
  <c r="A1221" i="3"/>
  <c r="L1221" i="3"/>
  <c r="A1222" i="3"/>
  <c r="L1222" i="3"/>
  <c r="A1223" i="3"/>
  <c r="L1223" i="3"/>
  <c r="A1224" i="3"/>
  <c r="L1224" i="3"/>
  <c r="A1225" i="3"/>
  <c r="L1225" i="3"/>
  <c r="A1226" i="3"/>
  <c r="L1226" i="3"/>
  <c r="A1227" i="3"/>
  <c r="L1227" i="3"/>
  <c r="A1228" i="3"/>
  <c r="L1228" i="3"/>
  <c r="A1229" i="3"/>
  <c r="L1229" i="3"/>
  <c r="A1230" i="3"/>
  <c r="L1230" i="3"/>
  <c r="A1231" i="3"/>
  <c r="L1231" i="3"/>
  <c r="A1232" i="3"/>
  <c r="L1232" i="3"/>
  <c r="A1233" i="3"/>
  <c r="L1233" i="3"/>
  <c r="A1234" i="3"/>
  <c r="L1234" i="3"/>
  <c r="A1235" i="3"/>
  <c r="L1235" i="3"/>
  <c r="A1236" i="3"/>
  <c r="L1236" i="3"/>
  <c r="A1237" i="3"/>
  <c r="L1237" i="3"/>
  <c r="A1238" i="3"/>
  <c r="L1238" i="3"/>
  <c r="A1239" i="3"/>
  <c r="L1239" i="3"/>
  <c r="A1240" i="3"/>
  <c r="L1240" i="3"/>
  <c r="A1241" i="3"/>
  <c r="L1241" i="3"/>
  <c r="A1242" i="3"/>
  <c r="L1242" i="3"/>
  <c r="A1243" i="3"/>
  <c r="L1243" i="3"/>
  <c r="A1244" i="3"/>
  <c r="L1244" i="3"/>
  <c r="A1245" i="3"/>
  <c r="L1245" i="3"/>
  <c r="A1246" i="3"/>
  <c r="L1246" i="3"/>
  <c r="A1247" i="3"/>
  <c r="L1247" i="3"/>
  <c r="A1248" i="3"/>
  <c r="L1248" i="3"/>
  <c r="A1249" i="3"/>
  <c r="L1249" i="3"/>
  <c r="A1250" i="3"/>
  <c r="L1250" i="3"/>
  <c r="A1251" i="3"/>
  <c r="L1251" i="3"/>
  <c r="A1252" i="3"/>
  <c r="L1252" i="3"/>
  <c r="A1253" i="3"/>
  <c r="L1253" i="3"/>
  <c r="A1254" i="3"/>
  <c r="L1254" i="3"/>
  <c r="A1255" i="3"/>
  <c r="L1255" i="3"/>
  <c r="A1256" i="3"/>
  <c r="L1256" i="3"/>
  <c r="A1257" i="3"/>
  <c r="L1257" i="3"/>
  <c r="A1258" i="3"/>
  <c r="L1258" i="3"/>
  <c r="A1259" i="3"/>
  <c r="L1259" i="3"/>
  <c r="A1260" i="3"/>
  <c r="L1260" i="3"/>
  <c r="A1261" i="3"/>
  <c r="L1261" i="3"/>
  <c r="A1262" i="3"/>
  <c r="L1262" i="3"/>
  <c r="A1263" i="3"/>
  <c r="L1263" i="3"/>
  <c r="A1264" i="3"/>
  <c r="L1264" i="3"/>
  <c r="A1265" i="3"/>
  <c r="L1265" i="3"/>
  <c r="A1266" i="3"/>
  <c r="L1266" i="3"/>
  <c r="A1267" i="3"/>
  <c r="L1267" i="3"/>
  <c r="A1268" i="3"/>
  <c r="L1268" i="3"/>
  <c r="A1269" i="3"/>
  <c r="L1269" i="3"/>
  <c r="A1270" i="3"/>
  <c r="L1270" i="3"/>
  <c r="A1271" i="3"/>
  <c r="L1271" i="3"/>
  <c r="A1272" i="3"/>
  <c r="L1272" i="3"/>
  <c r="A1273" i="3"/>
  <c r="L1273" i="3"/>
  <c r="A1274" i="3"/>
  <c r="L1274" i="3"/>
  <c r="A1275" i="3"/>
  <c r="L1275" i="3"/>
  <c r="A1276" i="3"/>
  <c r="L1276" i="3"/>
  <c r="A1277" i="3"/>
  <c r="L1277" i="3"/>
  <c r="A1278" i="3"/>
  <c r="L1278" i="3"/>
  <c r="A1279" i="3"/>
  <c r="L1279" i="3"/>
  <c r="A1280" i="3"/>
  <c r="L1280" i="3"/>
  <c r="A1281" i="3"/>
  <c r="L1281" i="3"/>
  <c r="A1282" i="3"/>
  <c r="L1282" i="3"/>
  <c r="A1283" i="3"/>
  <c r="L1283" i="3"/>
  <c r="A1284" i="3"/>
  <c r="L1284" i="3"/>
  <c r="A1285" i="3"/>
  <c r="L1285" i="3"/>
  <c r="A1286" i="3"/>
  <c r="L1286" i="3"/>
  <c r="A1287" i="3"/>
  <c r="L1287" i="3"/>
  <c r="A1288" i="3"/>
  <c r="L1288" i="3"/>
  <c r="A1289" i="3"/>
  <c r="L1289" i="3"/>
  <c r="A1290" i="3"/>
  <c r="L1290" i="3"/>
  <c r="A1291" i="3"/>
  <c r="L1291" i="3"/>
  <c r="A1292" i="3"/>
  <c r="L1292" i="3"/>
  <c r="A1293" i="3"/>
  <c r="L1293" i="3"/>
  <c r="A1294" i="3"/>
  <c r="L1294" i="3"/>
  <c r="A1295" i="3"/>
  <c r="L1295" i="3"/>
  <c r="A1296" i="3"/>
  <c r="L1296" i="3"/>
  <c r="A1297" i="3"/>
  <c r="L1297" i="3"/>
  <c r="A1298" i="3"/>
  <c r="L1298" i="3"/>
  <c r="A1299" i="3"/>
  <c r="L1299" i="3"/>
  <c r="A1300" i="3"/>
  <c r="L1300" i="3"/>
  <c r="A1301" i="3"/>
  <c r="L1301" i="3"/>
  <c r="A1302" i="3"/>
  <c r="L1302" i="3"/>
  <c r="A1303" i="3"/>
  <c r="L1303" i="3"/>
  <c r="A1304" i="3"/>
  <c r="L1304" i="3"/>
  <c r="A1305" i="3"/>
  <c r="L1305" i="3"/>
  <c r="A1306" i="3"/>
  <c r="L1306" i="3"/>
  <c r="A1307" i="3"/>
  <c r="L1307" i="3"/>
  <c r="A1308" i="3"/>
  <c r="L1308" i="3"/>
  <c r="A1309" i="3"/>
  <c r="L1309" i="3"/>
  <c r="A1310" i="3"/>
  <c r="L1310" i="3"/>
  <c r="A1311" i="3"/>
  <c r="L1311" i="3"/>
  <c r="A1312" i="3"/>
  <c r="L1312" i="3"/>
  <c r="A1313" i="3"/>
  <c r="L1313" i="3"/>
  <c r="A1314" i="3"/>
  <c r="L1314" i="3"/>
  <c r="A1315" i="3"/>
  <c r="L1315" i="3"/>
  <c r="A1316" i="3"/>
  <c r="L1316" i="3"/>
  <c r="A1317" i="3"/>
  <c r="L1317" i="3"/>
  <c r="A1318" i="3"/>
  <c r="L1318" i="3"/>
  <c r="A1319" i="3"/>
  <c r="L1319" i="3"/>
  <c r="A1320" i="3"/>
  <c r="L1320" i="3"/>
  <c r="A1321" i="3"/>
  <c r="L1321" i="3"/>
  <c r="A1322" i="3"/>
  <c r="L1322" i="3"/>
  <c r="A1323" i="3"/>
  <c r="L1323" i="3"/>
  <c r="A1324" i="3"/>
  <c r="L1324" i="3"/>
  <c r="A1325" i="3"/>
  <c r="L1325" i="3"/>
  <c r="A1326" i="3"/>
  <c r="L1326" i="3"/>
  <c r="A1327" i="3"/>
  <c r="L1327" i="3"/>
  <c r="A1328" i="3"/>
  <c r="L1328" i="3"/>
  <c r="A1329" i="3"/>
  <c r="L1329" i="3"/>
  <c r="A1330" i="3"/>
  <c r="L1330" i="3"/>
  <c r="A1331" i="3"/>
  <c r="L1331" i="3"/>
  <c r="A1332" i="3"/>
  <c r="L1332" i="3"/>
  <c r="A1333" i="3"/>
  <c r="L1333" i="3"/>
  <c r="A1334" i="3"/>
  <c r="L1334" i="3"/>
  <c r="A1335" i="3"/>
  <c r="L1335" i="3"/>
  <c r="A1336" i="3"/>
  <c r="L1336" i="3"/>
  <c r="A1337" i="3"/>
  <c r="L1337" i="3"/>
  <c r="A1338" i="3"/>
  <c r="L1338" i="3"/>
  <c r="A1339" i="3"/>
  <c r="L1339" i="3"/>
  <c r="A1340" i="3"/>
  <c r="L1340" i="3"/>
  <c r="A1341" i="3"/>
  <c r="L1341" i="3"/>
  <c r="A1342" i="3"/>
  <c r="L1342" i="3"/>
  <c r="A1343" i="3"/>
  <c r="L1343" i="3"/>
  <c r="A1344" i="3"/>
  <c r="L1344" i="3"/>
  <c r="A1345" i="3"/>
  <c r="L1345" i="3"/>
  <c r="A1346" i="3"/>
  <c r="L1346" i="3"/>
  <c r="A1347" i="3"/>
  <c r="L1347" i="3"/>
  <c r="A1348" i="3"/>
  <c r="L1348" i="3"/>
  <c r="A1349" i="3"/>
  <c r="L1349" i="3"/>
  <c r="A1350" i="3"/>
  <c r="L1350" i="3"/>
  <c r="A1351" i="3"/>
  <c r="L1351" i="3"/>
  <c r="A1352" i="3"/>
  <c r="L1352" i="3"/>
  <c r="A1353" i="3"/>
  <c r="L1353" i="3"/>
  <c r="A1354" i="3"/>
  <c r="L1354" i="3"/>
  <c r="A1355" i="3"/>
  <c r="L1355" i="3"/>
  <c r="A1356" i="3"/>
  <c r="L1356" i="3"/>
  <c r="A1357" i="3"/>
  <c r="L1357" i="3"/>
  <c r="A1358" i="3"/>
  <c r="L1358" i="3"/>
  <c r="A1359" i="3"/>
  <c r="L1359" i="3"/>
  <c r="A1360" i="3"/>
  <c r="L1360" i="3"/>
  <c r="A1361" i="3"/>
  <c r="L1361" i="3"/>
  <c r="A1362" i="3"/>
  <c r="L1362" i="3"/>
  <c r="A1363" i="3"/>
  <c r="L1363" i="3"/>
  <c r="A1364" i="3"/>
  <c r="L1364" i="3"/>
  <c r="A1365" i="3"/>
  <c r="L1365" i="3"/>
  <c r="A1366" i="3"/>
  <c r="L1366" i="3"/>
  <c r="A1367" i="3"/>
  <c r="L1367" i="3"/>
  <c r="A1368" i="3"/>
  <c r="L1368" i="3"/>
  <c r="A1369" i="3"/>
  <c r="L1369" i="3"/>
  <c r="A1370" i="3"/>
  <c r="L1370" i="3"/>
  <c r="A1371" i="3"/>
  <c r="L1371" i="3"/>
  <c r="A1372" i="3"/>
  <c r="L1372" i="3"/>
  <c r="A1373" i="3"/>
  <c r="L1373" i="3"/>
  <c r="A1374" i="3"/>
  <c r="L1374" i="3"/>
  <c r="A1375" i="3"/>
  <c r="L1375" i="3"/>
  <c r="A1376" i="3"/>
  <c r="L1376" i="3"/>
  <c r="A1377" i="3"/>
  <c r="L1377" i="3"/>
  <c r="A1378" i="3"/>
  <c r="L1378" i="3"/>
  <c r="A1379" i="3"/>
  <c r="L1379" i="3"/>
  <c r="A1380" i="3"/>
  <c r="L1380" i="3"/>
  <c r="A1381" i="3"/>
  <c r="L1381" i="3"/>
  <c r="A1382" i="3"/>
  <c r="L1382" i="3"/>
  <c r="A1383" i="3"/>
  <c r="L1383" i="3"/>
  <c r="A1384" i="3"/>
  <c r="L1384" i="3"/>
  <c r="A1385" i="3"/>
  <c r="L1385" i="3"/>
  <c r="A1386" i="3"/>
  <c r="L1386" i="3"/>
  <c r="A1387" i="3"/>
  <c r="L1387" i="3"/>
  <c r="A1388" i="3"/>
  <c r="L1388" i="3"/>
  <c r="A1389" i="3"/>
  <c r="L1389" i="3"/>
  <c r="A1390" i="3"/>
  <c r="L1390" i="3"/>
  <c r="A1391" i="3"/>
  <c r="L1391" i="3"/>
  <c r="A1392" i="3"/>
  <c r="L1392" i="3"/>
  <c r="A1393" i="3"/>
  <c r="L1393" i="3"/>
  <c r="A1394" i="3"/>
  <c r="L1394" i="3"/>
  <c r="A1395" i="3"/>
  <c r="L1395" i="3"/>
  <c r="A1396" i="3"/>
  <c r="L1396" i="3"/>
  <c r="A1397" i="3"/>
  <c r="L1397" i="3"/>
  <c r="A1398" i="3"/>
  <c r="L1398" i="3"/>
  <c r="A1399" i="3"/>
  <c r="L1399" i="3"/>
  <c r="A1400" i="3"/>
  <c r="L1400" i="3"/>
  <c r="A1401" i="3"/>
  <c r="L1401" i="3"/>
  <c r="A1402" i="3"/>
  <c r="L1402" i="3"/>
  <c r="A1403" i="3"/>
  <c r="L1403" i="3"/>
  <c r="A1404" i="3"/>
  <c r="L1404" i="3"/>
  <c r="A1405" i="3"/>
  <c r="L1405" i="3"/>
  <c r="A1406" i="3"/>
  <c r="L1406" i="3"/>
  <c r="A1407" i="3"/>
  <c r="L1407" i="3"/>
  <c r="A1408" i="3"/>
  <c r="L1408" i="3"/>
  <c r="A1409" i="3"/>
  <c r="L1409" i="3"/>
  <c r="A1410" i="3"/>
  <c r="L1410" i="3"/>
  <c r="A1411" i="3"/>
  <c r="L1411" i="3"/>
  <c r="A1412" i="3"/>
  <c r="L1412" i="3"/>
  <c r="A1413" i="3"/>
  <c r="L1413" i="3"/>
  <c r="A1414" i="3"/>
  <c r="L1414" i="3"/>
  <c r="A1415" i="3"/>
  <c r="L1415" i="3"/>
  <c r="A1416" i="3"/>
  <c r="L1416" i="3"/>
  <c r="A1417" i="3"/>
  <c r="L1417" i="3"/>
  <c r="A1418" i="3"/>
  <c r="L1418" i="3"/>
  <c r="A1419" i="3"/>
  <c r="L1419" i="3"/>
  <c r="A1420" i="3"/>
  <c r="L1420" i="3"/>
  <c r="A1421" i="3"/>
  <c r="L1421" i="3"/>
  <c r="A1422" i="3"/>
  <c r="L1422" i="3"/>
  <c r="A1423" i="3"/>
  <c r="L1423" i="3"/>
  <c r="A1424" i="3"/>
  <c r="L1424" i="3"/>
  <c r="A1425" i="3"/>
  <c r="L1425" i="3"/>
  <c r="A1426" i="3"/>
  <c r="L1426" i="3"/>
  <c r="A1427" i="3"/>
  <c r="L1427" i="3"/>
  <c r="A1428" i="3"/>
  <c r="L1428" i="3"/>
  <c r="A1429" i="3"/>
  <c r="L1429" i="3"/>
  <c r="A1430" i="3"/>
  <c r="L1430" i="3"/>
  <c r="A1431" i="3"/>
  <c r="L1431" i="3"/>
  <c r="A1432" i="3"/>
  <c r="L1432" i="3"/>
  <c r="A1433" i="3"/>
  <c r="L1433" i="3"/>
  <c r="A1434" i="3"/>
  <c r="L1434" i="3"/>
  <c r="A1435" i="3"/>
  <c r="L1435" i="3"/>
  <c r="A1436" i="3"/>
  <c r="L1436" i="3"/>
  <c r="A1437" i="3"/>
  <c r="L1437" i="3"/>
  <c r="A1438" i="3"/>
  <c r="L1438" i="3"/>
  <c r="A1439" i="3"/>
  <c r="L1439" i="3"/>
  <c r="A1440" i="3"/>
  <c r="L1440" i="3"/>
  <c r="A1441" i="3"/>
  <c r="L1441" i="3"/>
  <c r="A1442" i="3"/>
  <c r="L1442" i="3"/>
  <c r="A1443" i="3"/>
  <c r="L1443" i="3"/>
  <c r="A1444" i="3"/>
  <c r="L1444" i="3"/>
  <c r="A1445" i="3"/>
  <c r="L1445" i="3"/>
  <c r="A1446" i="3"/>
  <c r="L1446" i="3"/>
  <c r="A1447" i="3"/>
  <c r="L1447" i="3"/>
  <c r="A1448" i="3"/>
  <c r="L1448" i="3"/>
  <c r="A1449" i="3"/>
  <c r="L1449" i="3"/>
  <c r="A1450" i="3"/>
  <c r="L1450" i="3"/>
  <c r="A1451" i="3"/>
  <c r="L1451" i="3"/>
  <c r="A1452" i="3"/>
  <c r="L1452" i="3"/>
  <c r="A1453" i="3"/>
  <c r="L1453" i="3"/>
  <c r="A1454" i="3"/>
  <c r="L1454" i="3"/>
  <c r="A1455" i="3"/>
  <c r="L1455" i="3"/>
  <c r="A1456" i="3"/>
  <c r="L1456" i="3"/>
  <c r="A1457" i="3"/>
  <c r="L1457" i="3"/>
  <c r="A1458" i="3"/>
  <c r="L1458" i="3"/>
  <c r="A1459" i="3"/>
  <c r="L1459" i="3"/>
  <c r="A1460" i="3"/>
  <c r="L1460" i="3"/>
  <c r="A1461" i="3"/>
  <c r="L1461" i="3"/>
  <c r="A1462" i="3"/>
  <c r="L1462" i="3"/>
  <c r="A1463" i="3"/>
  <c r="L1463" i="3"/>
  <c r="A1464" i="3"/>
  <c r="L1464" i="3"/>
  <c r="A1465" i="3"/>
  <c r="L1465" i="3"/>
  <c r="A1466" i="3"/>
  <c r="L1466" i="3"/>
  <c r="A1467" i="3"/>
  <c r="L1467" i="3"/>
  <c r="A1468" i="3"/>
  <c r="L1468" i="3"/>
  <c r="A1469" i="3"/>
  <c r="L1469" i="3"/>
  <c r="A1470" i="3"/>
  <c r="L1470" i="3"/>
  <c r="A1471" i="3"/>
  <c r="L1471" i="3"/>
  <c r="A1472" i="3"/>
  <c r="L1472" i="3"/>
  <c r="A1473" i="3"/>
  <c r="L1473" i="3"/>
  <c r="A1474" i="3"/>
  <c r="L1474" i="3"/>
  <c r="A1475" i="3"/>
  <c r="L1475" i="3"/>
  <c r="A1476" i="3"/>
  <c r="L1476" i="3"/>
  <c r="A1477" i="3"/>
  <c r="L1477" i="3"/>
  <c r="A1478" i="3"/>
  <c r="L1478" i="3"/>
  <c r="A1479" i="3"/>
  <c r="L1479" i="3"/>
  <c r="A1480" i="3"/>
  <c r="L1480" i="3"/>
  <c r="A1481" i="3"/>
  <c r="L1481" i="3"/>
  <c r="A1482" i="3"/>
  <c r="L1482" i="3"/>
  <c r="A1483" i="3"/>
  <c r="L1483" i="3"/>
  <c r="A1484" i="3"/>
  <c r="L1484" i="3"/>
  <c r="A1485" i="3"/>
  <c r="L1485" i="3"/>
  <c r="A1486" i="3"/>
  <c r="L1486" i="3"/>
  <c r="A1487" i="3"/>
  <c r="L1487" i="3"/>
  <c r="A1488" i="3"/>
  <c r="L1488" i="3"/>
  <c r="A1489" i="3"/>
  <c r="L1489" i="3"/>
  <c r="A1490" i="3"/>
  <c r="L1490" i="3"/>
  <c r="A1491" i="3"/>
  <c r="L1491" i="3"/>
  <c r="A1492" i="3"/>
  <c r="L1492" i="3"/>
  <c r="A1493" i="3"/>
  <c r="L1493" i="3"/>
  <c r="A1494" i="3"/>
  <c r="L1494" i="3"/>
  <c r="A1495" i="3"/>
  <c r="L1495" i="3"/>
  <c r="A1496" i="3"/>
  <c r="L1496" i="3"/>
  <c r="A1497" i="3"/>
  <c r="L1497" i="3"/>
  <c r="A1498" i="3"/>
  <c r="L1498" i="3"/>
  <c r="A1499" i="3"/>
  <c r="L1499" i="3"/>
  <c r="A1500" i="3"/>
  <c r="L1500" i="3"/>
  <c r="A1501" i="3"/>
  <c r="L1501" i="3"/>
  <c r="A1502" i="3"/>
  <c r="L1502" i="3"/>
  <c r="A1503" i="3"/>
  <c r="L1503" i="3"/>
  <c r="A1504" i="3"/>
  <c r="L1504" i="3"/>
  <c r="A1505" i="3"/>
  <c r="L1505" i="3"/>
  <c r="A1506" i="3"/>
  <c r="L1506" i="3"/>
  <c r="A1507" i="3"/>
  <c r="L1507" i="3"/>
  <c r="A1508" i="3"/>
  <c r="L1508" i="3"/>
  <c r="A1509" i="3"/>
  <c r="L1509" i="3"/>
  <c r="A1510" i="3"/>
  <c r="L1510" i="3"/>
  <c r="A1511" i="3"/>
  <c r="L1511" i="3"/>
  <c r="A1512" i="3"/>
  <c r="L1512" i="3"/>
  <c r="A1513" i="3"/>
  <c r="L1513" i="3"/>
  <c r="A1514" i="3"/>
  <c r="L1514" i="3"/>
  <c r="A1515" i="3"/>
  <c r="L1515" i="3"/>
  <c r="A1516" i="3"/>
  <c r="L1516" i="3"/>
  <c r="A1517" i="3"/>
  <c r="L1517" i="3"/>
  <c r="A1518" i="3"/>
  <c r="L1518" i="3"/>
  <c r="A1519" i="3"/>
  <c r="L1519" i="3"/>
  <c r="A1520" i="3"/>
  <c r="L1520" i="3"/>
  <c r="A1521" i="3"/>
  <c r="L1521" i="3"/>
  <c r="A1522" i="3"/>
  <c r="L1522" i="3"/>
  <c r="A1523" i="3"/>
  <c r="L1523" i="3"/>
  <c r="A1524" i="3"/>
  <c r="L1524" i="3"/>
  <c r="A1525" i="3"/>
  <c r="L1525" i="3"/>
  <c r="A1526" i="3"/>
  <c r="L1526" i="3"/>
  <c r="A1527" i="3"/>
  <c r="L1527" i="3"/>
  <c r="A1528" i="3"/>
  <c r="L1528" i="3"/>
  <c r="A1529" i="3"/>
  <c r="L1529" i="3"/>
  <c r="A1530" i="3"/>
  <c r="L1530" i="3"/>
  <c r="A1531" i="3"/>
  <c r="L1531" i="3"/>
  <c r="A1532" i="3"/>
  <c r="L1532" i="3"/>
  <c r="A1533" i="3"/>
  <c r="L1533" i="3"/>
  <c r="A1534" i="3"/>
  <c r="L1534" i="3"/>
  <c r="A1535" i="3"/>
  <c r="L1535" i="3"/>
  <c r="A1536" i="3"/>
  <c r="L1536" i="3"/>
  <c r="A1537" i="3"/>
  <c r="L1537" i="3"/>
  <c r="A1538" i="3"/>
  <c r="L1538" i="3"/>
  <c r="A1539" i="3"/>
  <c r="L1539" i="3"/>
  <c r="A1540" i="3"/>
  <c r="L1540" i="3"/>
  <c r="A1541" i="3"/>
  <c r="L1541" i="3"/>
  <c r="A1542" i="3"/>
  <c r="L1542" i="3"/>
  <c r="A1543" i="3"/>
  <c r="L1543" i="3"/>
  <c r="A1544" i="3"/>
  <c r="L1544" i="3"/>
  <c r="A1545" i="3"/>
  <c r="L1545" i="3"/>
  <c r="A1546" i="3"/>
  <c r="L1546" i="3"/>
  <c r="A1547" i="3"/>
  <c r="L1547" i="3"/>
  <c r="A1548" i="3"/>
  <c r="L1548" i="3"/>
  <c r="A1549" i="3"/>
  <c r="L1549" i="3"/>
  <c r="A1550" i="3"/>
  <c r="L1550" i="3"/>
  <c r="A1551" i="3"/>
  <c r="L1551" i="3"/>
  <c r="A1552" i="3"/>
  <c r="L1552" i="3"/>
  <c r="A1553" i="3"/>
  <c r="L1553" i="3"/>
  <c r="A1554" i="3"/>
  <c r="L1554" i="3"/>
  <c r="A1555" i="3"/>
  <c r="L1555" i="3"/>
  <c r="A1556" i="3"/>
  <c r="L1556" i="3"/>
  <c r="A1557" i="3"/>
  <c r="L1557" i="3"/>
  <c r="A1558" i="3"/>
  <c r="L1558" i="3"/>
  <c r="A1559" i="3"/>
  <c r="L1559" i="3"/>
  <c r="A1560" i="3"/>
  <c r="L1560" i="3"/>
  <c r="A1561" i="3"/>
  <c r="L1561" i="3"/>
  <c r="A1562" i="3"/>
  <c r="L1562" i="3"/>
  <c r="A1563" i="3"/>
  <c r="L1563" i="3"/>
  <c r="A1564" i="3"/>
  <c r="L1564" i="3"/>
  <c r="A1565" i="3"/>
  <c r="L1565" i="3"/>
  <c r="A1566" i="3"/>
  <c r="L1566" i="3"/>
  <c r="A1567" i="3"/>
  <c r="L1567" i="3"/>
  <c r="A1568" i="3"/>
  <c r="L1568" i="3"/>
  <c r="A1569" i="3"/>
  <c r="L1569" i="3"/>
  <c r="A1570" i="3"/>
  <c r="L1570" i="3"/>
  <c r="A1571" i="3"/>
  <c r="L1571" i="3"/>
  <c r="A1572" i="3"/>
  <c r="L1572" i="3"/>
  <c r="A1573" i="3"/>
  <c r="L1573" i="3"/>
  <c r="A1574" i="3"/>
  <c r="L1574" i="3"/>
  <c r="A1575" i="3"/>
  <c r="L1575" i="3"/>
  <c r="A1576" i="3"/>
  <c r="L1576" i="3"/>
  <c r="A1577" i="3"/>
  <c r="L1577" i="3"/>
  <c r="A1578" i="3"/>
  <c r="L1578" i="3"/>
  <c r="A1579" i="3"/>
  <c r="L1579" i="3"/>
  <c r="A1580" i="3"/>
  <c r="L1580" i="3"/>
  <c r="A1581" i="3"/>
  <c r="L1581" i="3"/>
  <c r="A1582" i="3"/>
  <c r="L1582" i="3"/>
  <c r="A1583" i="3"/>
  <c r="L1583" i="3"/>
  <c r="A1584" i="3"/>
  <c r="L1584" i="3"/>
  <c r="A1585" i="3"/>
  <c r="L1585" i="3"/>
  <c r="A1586" i="3"/>
  <c r="L1586" i="3"/>
  <c r="A1587" i="3"/>
  <c r="L1587" i="3"/>
  <c r="A1588" i="3"/>
  <c r="L1588" i="3"/>
  <c r="A1589" i="3"/>
  <c r="L1589" i="3"/>
  <c r="A1590" i="3"/>
  <c r="L1590" i="3"/>
  <c r="A1591" i="3"/>
  <c r="L1591" i="3"/>
  <c r="A1592" i="3"/>
  <c r="L1592" i="3"/>
  <c r="A1593" i="3"/>
  <c r="L1593" i="3"/>
  <c r="A1594" i="3"/>
  <c r="L1594" i="3"/>
  <c r="A1595" i="3"/>
  <c r="L1595" i="3"/>
  <c r="A1596" i="3"/>
  <c r="L1596" i="3"/>
  <c r="A1597" i="3"/>
  <c r="L1597" i="3"/>
  <c r="A1598" i="3"/>
  <c r="L1598" i="3"/>
  <c r="A1599" i="3"/>
  <c r="L1599" i="3"/>
  <c r="A1600" i="3"/>
  <c r="L1600" i="3"/>
  <c r="A1601" i="3"/>
  <c r="L1601" i="3"/>
  <c r="A1602" i="3"/>
  <c r="L1602" i="3"/>
  <c r="A1603" i="3"/>
  <c r="L1603" i="3"/>
  <c r="A1604" i="3"/>
  <c r="L1604" i="3"/>
  <c r="A1605" i="3"/>
  <c r="L1605" i="3"/>
  <c r="A1606" i="3"/>
  <c r="L1606" i="3"/>
  <c r="A1607" i="3"/>
  <c r="L1607" i="3"/>
  <c r="A1608" i="3"/>
  <c r="L1608" i="3"/>
  <c r="A1609" i="3"/>
  <c r="L1609" i="3"/>
  <c r="A1610" i="3"/>
  <c r="L1610" i="3"/>
  <c r="A1611" i="3"/>
  <c r="L1611" i="3"/>
  <c r="A1612" i="3"/>
  <c r="L1612" i="3"/>
  <c r="A1613" i="3"/>
  <c r="L1613" i="3"/>
  <c r="A1614" i="3"/>
  <c r="L1614" i="3"/>
  <c r="A1615" i="3"/>
  <c r="L1615" i="3"/>
  <c r="A1616" i="3"/>
  <c r="L1616" i="3"/>
  <c r="A1617" i="3"/>
  <c r="L1617" i="3"/>
  <c r="A1618" i="3"/>
  <c r="L1618" i="3"/>
  <c r="A1619" i="3"/>
  <c r="L1619" i="3"/>
  <c r="A1620" i="3"/>
  <c r="L1620" i="3"/>
  <c r="A1621" i="3"/>
  <c r="L1621" i="3"/>
  <c r="A1622" i="3"/>
  <c r="L1622" i="3"/>
  <c r="A1623" i="3"/>
  <c r="L1623" i="3"/>
  <c r="A1624" i="3"/>
  <c r="L1624" i="3"/>
  <c r="A1625" i="3"/>
  <c r="L1625" i="3"/>
  <c r="A1626" i="3"/>
  <c r="L1626" i="3"/>
  <c r="A1627" i="3"/>
  <c r="L1627" i="3"/>
  <c r="A1628" i="3"/>
  <c r="L1628" i="3"/>
  <c r="A1629" i="3"/>
  <c r="L1629" i="3"/>
  <c r="A1630" i="3"/>
  <c r="L1630" i="3"/>
  <c r="A1631" i="3"/>
  <c r="L1631" i="3"/>
  <c r="A1632" i="3"/>
  <c r="L1632" i="3"/>
  <c r="A1633" i="3"/>
  <c r="L1633" i="3"/>
  <c r="A1634" i="3"/>
  <c r="L1634" i="3"/>
  <c r="A1635" i="3"/>
  <c r="L1635" i="3"/>
  <c r="A1636" i="3"/>
  <c r="L1636" i="3"/>
  <c r="A1637" i="3"/>
  <c r="L1637" i="3"/>
  <c r="A1638" i="3"/>
  <c r="L1638" i="3"/>
  <c r="A1639" i="3"/>
  <c r="L1639" i="3"/>
  <c r="A1640" i="3"/>
  <c r="L1640" i="3"/>
  <c r="A1641" i="3"/>
  <c r="L1641" i="3"/>
  <c r="A1642" i="3"/>
  <c r="L1642" i="3"/>
  <c r="A1643" i="3"/>
  <c r="L1643" i="3"/>
  <c r="A1644" i="3"/>
  <c r="L1644" i="3"/>
  <c r="A1645" i="3"/>
  <c r="L1645" i="3"/>
  <c r="A1646" i="3"/>
  <c r="L1646" i="3"/>
  <c r="A1647" i="3"/>
  <c r="L1647" i="3"/>
  <c r="A1648" i="3"/>
  <c r="L1648" i="3"/>
  <c r="A1649" i="3"/>
  <c r="L1649" i="3"/>
  <c r="A1650" i="3"/>
  <c r="L1650" i="3"/>
  <c r="A1651" i="3"/>
  <c r="L1651" i="3"/>
  <c r="A1652" i="3"/>
  <c r="L1652" i="3"/>
  <c r="A1653" i="3"/>
  <c r="L1653" i="3"/>
  <c r="A1654" i="3"/>
  <c r="L1654" i="3"/>
  <c r="A1655" i="3"/>
  <c r="L1655" i="3"/>
  <c r="A1656" i="3"/>
  <c r="L1656" i="3"/>
  <c r="A1657" i="3"/>
  <c r="L1657" i="3"/>
  <c r="A1658" i="3"/>
  <c r="L1658" i="3"/>
  <c r="A1659" i="3"/>
  <c r="L1659" i="3"/>
  <c r="A1660" i="3"/>
  <c r="L1660" i="3"/>
  <c r="A1661" i="3"/>
  <c r="L1661" i="3"/>
  <c r="A1662" i="3"/>
  <c r="L1662" i="3"/>
  <c r="A1663" i="3"/>
  <c r="L1663" i="3"/>
  <c r="A1664" i="3"/>
  <c r="L1664" i="3"/>
  <c r="A1665" i="3"/>
  <c r="L1665" i="3"/>
  <c r="A1666" i="3"/>
  <c r="L1666" i="3"/>
  <c r="A1667" i="3"/>
  <c r="L1667" i="3"/>
  <c r="A1668" i="3"/>
  <c r="L1668" i="3"/>
  <c r="A1669" i="3"/>
  <c r="L1669" i="3"/>
  <c r="A1670" i="3"/>
  <c r="L1670" i="3"/>
  <c r="A1671" i="3"/>
  <c r="L1671" i="3"/>
  <c r="A1672" i="3"/>
  <c r="L1672" i="3"/>
  <c r="A1673" i="3"/>
  <c r="L1673" i="3"/>
  <c r="A1674" i="3"/>
  <c r="L1674" i="3"/>
  <c r="A1675" i="3"/>
  <c r="L1675" i="3"/>
  <c r="A1676" i="3"/>
  <c r="L1676" i="3"/>
  <c r="A1677" i="3"/>
  <c r="L1677" i="3"/>
  <c r="A1678" i="3"/>
  <c r="L1678" i="3"/>
  <c r="A1679" i="3"/>
  <c r="L1679" i="3"/>
  <c r="A1680" i="3"/>
  <c r="L1680" i="3"/>
  <c r="A1681" i="3"/>
  <c r="L1681" i="3"/>
  <c r="A1682" i="3"/>
  <c r="L1682" i="3"/>
  <c r="A1683" i="3"/>
  <c r="L1683" i="3"/>
  <c r="A1684" i="3"/>
  <c r="L1684" i="3"/>
  <c r="A1685" i="3"/>
  <c r="L1685" i="3"/>
  <c r="A1686" i="3"/>
  <c r="L1686" i="3"/>
  <c r="A1687" i="3"/>
  <c r="L1687" i="3"/>
  <c r="A1688" i="3"/>
  <c r="L1688" i="3"/>
  <c r="A1689" i="3"/>
  <c r="L1689" i="3"/>
  <c r="A1690" i="3"/>
  <c r="L1690" i="3"/>
  <c r="A1691" i="3"/>
  <c r="L1691" i="3"/>
  <c r="A1692" i="3"/>
  <c r="L1692" i="3"/>
  <c r="A1693" i="3"/>
  <c r="L1693" i="3"/>
  <c r="A1694" i="3"/>
  <c r="L1694" i="3"/>
  <c r="A1695" i="3"/>
  <c r="L1695" i="3"/>
  <c r="A1696" i="3"/>
  <c r="L1696" i="3"/>
  <c r="A1697" i="3"/>
  <c r="L1697" i="3"/>
  <c r="A1698" i="3"/>
  <c r="L1698" i="3"/>
  <c r="A1699" i="3"/>
  <c r="L1699" i="3"/>
  <c r="A1700" i="3"/>
  <c r="L1700" i="3"/>
  <c r="A1701" i="3"/>
  <c r="L1701" i="3"/>
  <c r="A1702" i="3"/>
  <c r="L1702" i="3"/>
  <c r="A1703" i="3"/>
  <c r="L1703" i="3"/>
  <c r="A1704" i="3"/>
  <c r="L1704" i="3"/>
  <c r="A1705" i="3"/>
  <c r="L1705" i="3"/>
  <c r="A1706" i="3"/>
  <c r="L1706" i="3"/>
  <c r="A1707" i="3"/>
  <c r="L1707" i="3"/>
  <c r="A1708" i="3"/>
  <c r="L1708" i="3"/>
  <c r="A1709" i="3"/>
  <c r="L1709" i="3"/>
  <c r="A1710" i="3"/>
  <c r="L1710" i="3"/>
  <c r="A1711" i="3"/>
  <c r="L1711" i="3"/>
  <c r="A1712" i="3"/>
  <c r="L1712" i="3"/>
  <c r="A1713" i="3"/>
  <c r="L1713" i="3"/>
  <c r="A1714" i="3"/>
  <c r="L1714" i="3"/>
  <c r="A1715" i="3"/>
  <c r="L1715" i="3"/>
  <c r="A1716" i="3"/>
  <c r="L1716" i="3"/>
  <c r="A1717" i="3"/>
  <c r="L1717" i="3"/>
  <c r="A1718" i="3"/>
  <c r="L1718" i="3"/>
  <c r="A1719" i="3"/>
  <c r="L1719" i="3"/>
  <c r="A1720" i="3"/>
  <c r="L1720" i="3"/>
  <c r="A1721" i="3"/>
  <c r="L1721" i="3"/>
  <c r="A1722" i="3"/>
  <c r="L1722" i="3"/>
  <c r="A1723" i="3"/>
  <c r="L1723" i="3"/>
  <c r="A1724" i="3"/>
  <c r="L1724" i="3"/>
  <c r="A1725" i="3"/>
  <c r="L1725" i="3"/>
  <c r="A1726" i="3"/>
  <c r="L1726" i="3"/>
  <c r="A1727" i="3"/>
  <c r="L1727" i="3"/>
  <c r="A1728" i="3"/>
  <c r="L1728" i="3"/>
  <c r="A1729" i="3"/>
  <c r="L1729" i="3"/>
  <c r="A1730" i="3"/>
  <c r="L1730" i="3"/>
  <c r="A1731" i="3"/>
  <c r="L1731" i="3"/>
  <c r="A1732" i="3"/>
  <c r="L1732" i="3"/>
  <c r="A1733" i="3"/>
  <c r="L1733" i="3"/>
  <c r="A1734" i="3"/>
  <c r="L1734" i="3"/>
  <c r="A1735" i="3"/>
  <c r="L1735" i="3"/>
  <c r="A1736" i="3"/>
  <c r="L1736" i="3"/>
  <c r="A1737" i="3"/>
  <c r="L1737" i="3"/>
  <c r="A1738" i="3"/>
  <c r="L1738" i="3"/>
  <c r="A1739" i="3"/>
  <c r="L1739" i="3"/>
  <c r="A1740" i="3"/>
  <c r="L1740" i="3"/>
  <c r="A1741" i="3"/>
  <c r="L1741" i="3"/>
  <c r="A1742" i="3"/>
  <c r="L1742" i="3"/>
  <c r="A1743" i="3"/>
  <c r="L1743" i="3"/>
  <c r="A1744" i="3"/>
  <c r="L1744" i="3"/>
  <c r="A1745" i="3"/>
  <c r="L1745" i="3"/>
  <c r="A1746" i="3"/>
  <c r="L1746" i="3"/>
  <c r="A1747" i="3"/>
  <c r="L1747" i="3"/>
  <c r="A1748" i="3"/>
  <c r="L1748" i="3"/>
  <c r="A1749" i="3"/>
  <c r="L1749" i="3"/>
  <c r="A1750" i="3"/>
  <c r="L1750" i="3"/>
  <c r="A1751" i="3"/>
  <c r="L1751" i="3"/>
  <c r="A1752" i="3"/>
  <c r="L1752" i="3"/>
  <c r="A1753" i="3"/>
  <c r="L1753" i="3"/>
  <c r="A1754" i="3"/>
  <c r="L1754" i="3"/>
  <c r="A1755" i="3"/>
  <c r="L1755" i="3"/>
  <c r="A1756" i="3"/>
  <c r="L1756" i="3"/>
  <c r="A1757" i="3"/>
  <c r="L1757" i="3"/>
  <c r="A1758" i="3"/>
  <c r="L1758" i="3"/>
  <c r="A1759" i="3"/>
  <c r="L1759" i="3"/>
  <c r="A1760" i="3"/>
  <c r="L1760" i="3"/>
  <c r="A1761" i="3"/>
  <c r="L1761" i="3"/>
  <c r="A1762" i="3"/>
  <c r="L1762" i="3"/>
  <c r="A1763" i="3"/>
  <c r="L1763" i="3"/>
  <c r="A1764" i="3"/>
  <c r="L1764" i="3"/>
  <c r="A1765" i="3"/>
  <c r="L1765" i="3"/>
  <c r="A1766" i="3"/>
  <c r="L1766" i="3"/>
  <c r="A1767" i="3"/>
  <c r="L1767" i="3"/>
  <c r="A1768" i="3"/>
  <c r="L1768" i="3"/>
  <c r="A1769" i="3"/>
  <c r="L1769" i="3"/>
  <c r="A1770" i="3"/>
  <c r="L1770" i="3"/>
  <c r="A1771" i="3"/>
  <c r="L1771" i="3"/>
  <c r="A1772" i="3"/>
  <c r="L1772" i="3"/>
  <c r="A1773" i="3"/>
  <c r="L1773" i="3"/>
  <c r="A1774" i="3"/>
  <c r="L1774" i="3"/>
  <c r="A1775" i="3"/>
  <c r="L1775" i="3"/>
  <c r="A1776" i="3"/>
  <c r="L1776" i="3"/>
  <c r="A1777" i="3"/>
  <c r="L1777" i="3"/>
  <c r="A1778" i="3"/>
  <c r="L1778" i="3"/>
  <c r="A1779" i="3"/>
  <c r="L1779" i="3"/>
  <c r="A1780" i="3"/>
  <c r="L1780" i="3"/>
  <c r="A1781" i="3"/>
  <c r="L1781" i="3"/>
  <c r="A1782" i="3"/>
  <c r="L1782" i="3"/>
  <c r="A1783" i="3"/>
  <c r="L1783" i="3"/>
  <c r="A1784" i="3"/>
  <c r="L1784" i="3"/>
  <c r="A1785" i="3"/>
  <c r="L1785" i="3"/>
  <c r="A1786" i="3"/>
  <c r="L1786" i="3"/>
  <c r="A1787" i="3"/>
  <c r="L1787" i="3"/>
  <c r="A1788" i="3"/>
  <c r="L1788" i="3"/>
  <c r="A1789" i="3"/>
  <c r="L1789" i="3"/>
  <c r="A1790" i="3"/>
  <c r="L1790" i="3"/>
  <c r="A1791" i="3"/>
  <c r="L1791" i="3"/>
  <c r="A1792" i="3"/>
  <c r="L1792" i="3"/>
  <c r="A1793" i="3"/>
  <c r="L1793" i="3"/>
  <c r="A1794" i="3"/>
  <c r="L1794" i="3"/>
  <c r="A1795" i="3"/>
  <c r="L1795" i="3"/>
  <c r="A1796" i="3"/>
  <c r="L1796" i="3"/>
  <c r="A1797" i="3"/>
  <c r="L1797" i="3"/>
  <c r="A1798" i="3"/>
  <c r="L1798" i="3"/>
  <c r="A1799" i="3"/>
  <c r="L1799" i="3"/>
  <c r="A1800" i="3"/>
  <c r="L1800" i="3"/>
  <c r="A1801" i="3"/>
  <c r="L1801" i="3"/>
  <c r="A1802" i="3"/>
  <c r="L1802" i="3"/>
  <c r="A1803" i="3"/>
  <c r="L1803" i="3"/>
  <c r="A1804" i="3"/>
  <c r="L1804" i="3"/>
  <c r="A1805" i="3"/>
  <c r="L1805" i="3"/>
  <c r="A1806" i="3"/>
  <c r="L1806" i="3"/>
  <c r="A1807" i="3"/>
  <c r="L1807" i="3"/>
  <c r="A1808" i="3"/>
  <c r="L1808" i="3"/>
  <c r="A1809" i="3"/>
  <c r="L1809" i="3"/>
  <c r="A1810" i="3"/>
  <c r="L1810" i="3"/>
  <c r="A1811" i="3"/>
  <c r="L1811" i="3"/>
  <c r="A1812" i="3"/>
  <c r="L1812" i="3"/>
  <c r="A1813" i="3"/>
  <c r="L1813" i="3"/>
  <c r="A1814" i="3"/>
  <c r="L1814" i="3"/>
  <c r="A1815" i="3"/>
  <c r="L1815" i="3"/>
  <c r="A1816" i="3"/>
  <c r="L1816" i="3"/>
  <c r="A1817" i="3"/>
  <c r="L1817" i="3"/>
  <c r="A1818" i="3"/>
  <c r="L1818" i="3"/>
  <c r="A1819" i="3"/>
  <c r="L1819" i="3"/>
  <c r="A1820" i="3"/>
  <c r="L1820" i="3"/>
  <c r="A1821" i="3"/>
  <c r="L1821" i="3"/>
  <c r="A1822" i="3"/>
  <c r="L1822" i="3"/>
  <c r="A1823" i="3"/>
  <c r="L1823" i="3"/>
  <c r="A1824" i="3"/>
  <c r="L1824" i="3"/>
  <c r="A1825" i="3"/>
  <c r="L1825" i="3"/>
  <c r="A1826" i="3"/>
  <c r="L1826" i="3"/>
  <c r="A1827" i="3"/>
  <c r="L1827" i="3"/>
  <c r="A1828" i="3"/>
  <c r="L1828" i="3"/>
  <c r="A1829" i="3"/>
  <c r="L1829" i="3"/>
  <c r="A1830" i="3"/>
  <c r="L1830" i="3"/>
  <c r="A1831" i="3"/>
  <c r="L1831" i="3"/>
  <c r="A1832" i="3"/>
  <c r="L1832" i="3"/>
  <c r="A1833" i="3"/>
  <c r="L1833" i="3"/>
  <c r="A1834" i="3"/>
  <c r="L1834" i="3"/>
  <c r="A1835" i="3"/>
  <c r="L1835" i="3"/>
  <c r="A1836" i="3"/>
  <c r="L1836" i="3"/>
  <c r="A1837" i="3"/>
  <c r="L1837" i="3"/>
  <c r="A1838" i="3"/>
  <c r="L1838" i="3"/>
  <c r="A1839" i="3"/>
  <c r="L1839" i="3"/>
  <c r="A1840" i="3"/>
  <c r="L1840" i="3"/>
  <c r="A1841" i="3"/>
  <c r="L1841" i="3"/>
  <c r="A1842" i="3"/>
  <c r="L1842" i="3"/>
  <c r="A1843" i="3"/>
  <c r="L1843" i="3"/>
  <c r="A1844" i="3"/>
  <c r="L1844" i="3"/>
  <c r="A1845" i="3"/>
  <c r="L1845" i="3"/>
  <c r="A1846" i="3"/>
  <c r="L1846" i="3"/>
  <c r="A1847" i="3"/>
  <c r="L1847" i="3"/>
  <c r="A1848" i="3"/>
  <c r="L1848" i="3"/>
  <c r="A1849" i="3"/>
  <c r="L1849" i="3"/>
  <c r="A1850" i="3"/>
  <c r="L1850" i="3"/>
  <c r="A1851" i="3"/>
  <c r="L1851" i="3"/>
  <c r="A1852" i="3"/>
  <c r="L1852" i="3"/>
  <c r="A1853" i="3"/>
  <c r="L1853" i="3"/>
  <c r="A1854" i="3"/>
  <c r="L1854" i="3"/>
  <c r="A1855" i="3"/>
  <c r="L1855" i="3"/>
  <c r="A1856" i="3"/>
  <c r="L1856" i="3"/>
  <c r="A1857" i="3"/>
  <c r="L1857" i="3"/>
  <c r="A1858" i="3"/>
  <c r="L1858" i="3"/>
  <c r="A1859" i="3"/>
  <c r="L1859" i="3"/>
  <c r="A1860" i="3"/>
  <c r="L1860" i="3"/>
  <c r="A1861" i="3"/>
  <c r="L1861" i="3"/>
  <c r="A1862" i="3"/>
  <c r="L1862" i="3"/>
  <c r="A1863" i="3"/>
  <c r="L1863" i="3"/>
  <c r="A1864" i="3"/>
  <c r="L1864" i="3"/>
  <c r="A1865" i="3"/>
  <c r="L1865" i="3"/>
  <c r="A1866" i="3"/>
  <c r="L1866" i="3"/>
  <c r="A1867" i="3"/>
  <c r="L1867" i="3"/>
  <c r="A1868" i="3"/>
  <c r="L1868" i="3"/>
  <c r="A1869" i="3"/>
  <c r="L1869" i="3"/>
  <c r="A1870" i="3"/>
  <c r="L1870" i="3"/>
  <c r="A1871" i="3"/>
  <c r="L1871" i="3"/>
  <c r="A1872" i="3"/>
  <c r="L1872" i="3"/>
  <c r="A1873" i="3"/>
  <c r="L1873" i="3"/>
  <c r="A1874" i="3"/>
  <c r="L1874" i="3"/>
  <c r="A1875" i="3"/>
  <c r="L1875" i="3"/>
  <c r="A1876" i="3"/>
  <c r="L1876" i="3"/>
  <c r="A1877" i="3"/>
  <c r="L1877" i="3"/>
  <c r="A1878" i="3"/>
  <c r="L1878" i="3"/>
  <c r="A1879" i="3"/>
  <c r="L1879" i="3"/>
  <c r="A1880" i="3"/>
  <c r="L1880" i="3"/>
  <c r="A1881" i="3"/>
  <c r="L1881" i="3"/>
  <c r="A1882" i="3"/>
  <c r="L1882" i="3"/>
  <c r="A1883" i="3"/>
  <c r="L1883" i="3"/>
  <c r="A1884" i="3"/>
  <c r="L1884" i="3"/>
  <c r="A1885" i="3"/>
  <c r="L1885" i="3"/>
  <c r="A1886" i="3"/>
  <c r="L1886" i="3"/>
  <c r="A1887" i="3"/>
  <c r="L1887" i="3"/>
  <c r="A1888" i="3"/>
  <c r="L1888" i="3"/>
  <c r="A1889" i="3"/>
  <c r="L1889" i="3"/>
  <c r="A1890" i="3"/>
  <c r="L1890" i="3"/>
  <c r="A1891" i="3"/>
  <c r="L1891" i="3"/>
  <c r="A1892" i="3"/>
  <c r="L1892" i="3"/>
  <c r="A1893" i="3"/>
  <c r="L1893" i="3"/>
  <c r="A1894" i="3"/>
  <c r="L1894" i="3"/>
  <c r="A1895" i="3"/>
  <c r="L1895" i="3"/>
  <c r="A1896" i="3"/>
  <c r="L1896" i="3"/>
  <c r="A1897" i="3"/>
  <c r="L1897" i="3"/>
  <c r="A1898" i="3"/>
  <c r="L1898" i="3"/>
  <c r="A1899" i="3"/>
  <c r="L1899" i="3"/>
  <c r="A1900" i="3"/>
  <c r="L1900" i="3"/>
  <c r="A1901" i="3"/>
  <c r="L1901" i="3"/>
  <c r="A1902" i="3"/>
  <c r="L1902" i="3"/>
  <c r="A1903" i="3"/>
  <c r="L1903" i="3"/>
  <c r="A1904" i="3"/>
  <c r="L1904" i="3"/>
  <c r="A1905" i="3"/>
  <c r="L1905" i="3"/>
  <c r="A1906" i="3"/>
  <c r="L1906" i="3"/>
  <c r="A1907" i="3"/>
  <c r="L1907" i="3"/>
  <c r="A1908" i="3"/>
  <c r="L1908" i="3"/>
  <c r="A1909" i="3"/>
  <c r="L1909" i="3"/>
  <c r="A1910" i="3"/>
  <c r="L1910" i="3"/>
  <c r="A1911" i="3"/>
  <c r="L1911" i="3"/>
  <c r="A1912" i="3"/>
  <c r="L1912" i="3"/>
  <c r="A1913" i="3"/>
  <c r="L1913" i="3"/>
  <c r="A1914" i="3"/>
  <c r="L1914" i="3"/>
  <c r="A1915" i="3"/>
  <c r="L1915" i="3"/>
  <c r="A1916" i="3"/>
  <c r="L1916" i="3"/>
  <c r="A1917" i="3"/>
  <c r="L1917" i="3"/>
  <c r="A1918" i="3"/>
  <c r="L1918" i="3"/>
  <c r="A1919" i="3"/>
  <c r="L1919" i="3"/>
  <c r="A1920" i="3"/>
  <c r="L1920" i="3"/>
  <c r="A1921" i="3"/>
  <c r="L1921" i="3"/>
  <c r="A1922" i="3"/>
  <c r="L1922" i="3"/>
  <c r="A1923" i="3"/>
  <c r="L1923" i="3"/>
  <c r="A1924" i="3"/>
  <c r="L1924" i="3"/>
  <c r="A1925" i="3"/>
  <c r="L1925" i="3"/>
  <c r="A1926" i="3"/>
  <c r="L1926" i="3"/>
  <c r="A1927" i="3"/>
  <c r="L1927" i="3"/>
  <c r="A1928" i="3"/>
  <c r="L1928" i="3"/>
  <c r="A1929" i="3"/>
  <c r="L1929" i="3"/>
  <c r="A1930" i="3"/>
  <c r="L1930" i="3"/>
  <c r="A1931" i="3"/>
  <c r="L1931" i="3"/>
  <c r="A1932" i="3"/>
  <c r="L1932" i="3"/>
  <c r="A1933" i="3"/>
  <c r="L1933" i="3"/>
  <c r="A1934" i="3"/>
  <c r="L1934" i="3"/>
  <c r="A1935" i="3"/>
  <c r="L1935" i="3"/>
  <c r="A1936" i="3"/>
  <c r="L1936" i="3"/>
  <c r="A1937" i="3"/>
  <c r="L1937" i="3"/>
  <c r="A1938" i="3"/>
  <c r="L1938" i="3"/>
  <c r="A1939" i="3"/>
  <c r="L1939" i="3"/>
  <c r="A1940" i="3"/>
  <c r="L1940" i="3"/>
  <c r="A1941" i="3"/>
  <c r="L1941" i="3"/>
  <c r="A1942" i="3"/>
  <c r="L1942" i="3"/>
  <c r="A1943" i="3"/>
  <c r="L1943" i="3"/>
  <c r="A1944" i="3"/>
  <c r="L1944" i="3"/>
  <c r="A1945" i="3"/>
  <c r="L1945" i="3"/>
  <c r="A1946" i="3"/>
  <c r="L1946" i="3"/>
  <c r="A1947" i="3"/>
  <c r="L1947" i="3"/>
  <c r="A1948" i="3"/>
  <c r="L1948" i="3"/>
  <c r="A1949" i="3"/>
  <c r="L1949" i="3"/>
  <c r="A1950" i="3"/>
  <c r="L1950" i="3"/>
  <c r="A1951" i="3"/>
  <c r="L1951" i="3"/>
  <c r="A1952" i="3"/>
  <c r="L1952" i="3"/>
  <c r="A1953" i="3"/>
  <c r="L1953" i="3"/>
  <c r="A1954" i="3"/>
  <c r="L1954" i="3"/>
  <c r="A1955" i="3"/>
  <c r="L1955" i="3"/>
  <c r="A1956" i="3"/>
  <c r="L1956" i="3"/>
  <c r="A1957" i="3"/>
  <c r="L1957" i="3"/>
  <c r="A1958" i="3"/>
  <c r="L1958" i="3"/>
  <c r="A1959" i="3"/>
  <c r="L1959" i="3"/>
  <c r="A1960" i="3"/>
  <c r="L1960" i="3"/>
  <c r="A1961" i="3"/>
  <c r="L1961" i="3"/>
  <c r="A1962" i="3"/>
  <c r="L1962" i="3"/>
  <c r="A1963" i="3"/>
  <c r="L1963" i="3"/>
  <c r="A1964" i="3"/>
  <c r="L1964" i="3"/>
  <c r="A1965" i="3"/>
  <c r="L1965" i="3"/>
  <c r="A1966" i="3"/>
  <c r="L1966" i="3"/>
  <c r="A1967" i="3"/>
  <c r="L1967" i="3"/>
  <c r="A1968" i="3"/>
  <c r="L1968" i="3"/>
  <c r="A1969" i="3"/>
  <c r="L1969" i="3"/>
  <c r="A1970" i="3"/>
  <c r="L1970" i="3"/>
  <c r="A1971" i="3"/>
  <c r="L1971" i="3"/>
  <c r="A1972" i="3"/>
  <c r="L1972" i="3"/>
  <c r="A1973" i="3"/>
  <c r="L1973" i="3"/>
  <c r="A1974" i="3"/>
  <c r="L1974" i="3"/>
  <c r="A1975" i="3"/>
  <c r="L1975" i="3"/>
  <c r="A1976" i="3"/>
  <c r="L1976" i="3"/>
  <c r="A1977" i="3"/>
  <c r="L1977" i="3"/>
  <c r="A1978" i="3"/>
  <c r="L1978" i="3"/>
  <c r="A1979" i="3"/>
  <c r="L1979" i="3"/>
  <c r="A1980" i="3"/>
  <c r="L1980" i="3"/>
  <c r="A1981" i="3"/>
  <c r="L1981" i="3"/>
  <c r="A1982" i="3"/>
  <c r="L1982" i="3"/>
  <c r="A1983" i="3"/>
  <c r="L1983" i="3"/>
  <c r="A1984" i="3"/>
  <c r="L1984" i="3"/>
  <c r="A1985" i="3"/>
  <c r="L1985" i="3"/>
  <c r="A1986" i="3"/>
  <c r="L1986" i="3"/>
  <c r="A1987" i="3"/>
  <c r="L1987" i="3"/>
  <c r="A1988" i="3"/>
  <c r="L1988" i="3"/>
  <c r="A1989" i="3"/>
  <c r="L1989" i="3"/>
  <c r="A1990" i="3"/>
  <c r="L1990" i="3"/>
  <c r="A1991" i="3"/>
  <c r="L1991" i="3"/>
  <c r="A1992" i="3"/>
  <c r="L1992" i="3"/>
  <c r="A1993" i="3"/>
  <c r="L1993" i="3"/>
  <c r="A1994" i="3"/>
  <c r="L1994" i="3"/>
  <c r="A1995" i="3"/>
  <c r="L1995" i="3"/>
  <c r="A1996" i="3"/>
  <c r="L1996" i="3"/>
  <c r="A1997" i="3"/>
  <c r="L1997" i="3"/>
  <c r="A1998" i="3"/>
  <c r="L1998" i="3"/>
  <c r="A1999" i="3"/>
  <c r="L1999" i="3"/>
  <c r="A2000" i="3"/>
  <c r="L2000" i="3"/>
  <c r="A2001" i="3"/>
  <c r="L2001" i="3"/>
  <c r="BD3" i="3"/>
  <c r="BF3" i="3" s="1"/>
  <c r="J16" i="3"/>
  <c r="T16" i="3" s="1"/>
  <c r="K22" i="3"/>
  <c r="K28" i="3"/>
  <c r="K25" i="3"/>
  <c r="J27" i="3"/>
  <c r="T27" i="3" s="1"/>
  <c r="J21" i="3"/>
  <c r="T21" i="3" s="1"/>
  <c r="J24" i="3"/>
  <c r="T24" i="3" s="1"/>
  <c r="K24" i="3"/>
  <c r="J4" i="3"/>
  <c r="T4" i="3" s="1"/>
  <c r="O2" i="11"/>
  <c r="BG3" i="3"/>
  <c r="BI3" i="3" s="1"/>
  <c r="BA3" i="3"/>
  <c r="BC3" i="3" s="1"/>
  <c r="AX3" i="3"/>
  <c r="AZ3" i="3" s="1"/>
  <c r="AU3" i="3"/>
  <c r="AW3" i="3" s="1"/>
  <c r="AR3" i="3"/>
  <c r="AT3" i="3" s="1"/>
  <c r="AM3" i="3"/>
  <c r="AO3" i="3"/>
  <c r="AQ3" i="3" s="1"/>
  <c r="AL3" i="3"/>
  <c r="AN3" i="3" s="1"/>
  <c r="AI3" i="3"/>
  <c r="AK3" i="3" s="1"/>
  <c r="AV3" i="3"/>
  <c r="AS3" i="3"/>
  <c r="AJ3" i="3"/>
  <c r="A2" i="11"/>
  <c r="AH3" i="3"/>
  <c r="A3" i="3"/>
  <c r="L3" i="3"/>
  <c r="BI1230" i="3" l="1"/>
  <c r="BI1254" i="3"/>
  <c r="AQ25" i="3"/>
  <c r="AQ16" i="3"/>
  <c r="AQ10" i="3"/>
  <c r="AQ9" i="3"/>
  <c r="AQ1317" i="3"/>
  <c r="AQ1311" i="3"/>
  <c r="AQ1308" i="3"/>
  <c r="AQ1302" i="3"/>
  <c r="AQ1299" i="3"/>
  <c r="AQ1284" i="3"/>
  <c r="AQ1281" i="3"/>
  <c r="AQ1278" i="3"/>
  <c r="AQ1221" i="3"/>
  <c r="AQ1209" i="3"/>
  <c r="AQ1197" i="3"/>
  <c r="AQ1158" i="3"/>
  <c r="AQ1149" i="3"/>
  <c r="AQ1125" i="3"/>
  <c r="AQ1077" i="3"/>
  <c r="AQ1062" i="3"/>
  <c r="AQ1029" i="3"/>
  <c r="AQ981" i="3"/>
  <c r="AQ957" i="3"/>
  <c r="AQ933" i="3"/>
  <c r="AQ909" i="3"/>
  <c r="AQ903" i="3"/>
  <c r="AW706" i="3"/>
  <c r="AQ228" i="3"/>
  <c r="AQ105" i="3"/>
  <c r="AQ102" i="3"/>
  <c r="AQ87" i="3"/>
  <c r="AQ72" i="3"/>
  <c r="AQ60" i="3"/>
  <c r="AQ48" i="3"/>
  <c r="AQ45" i="3"/>
  <c r="AQ24" i="3"/>
  <c r="BI306" i="3"/>
  <c r="BI234" i="3"/>
  <c r="BI123" i="3"/>
  <c r="AQ103" i="3"/>
  <c r="AQ85" i="3"/>
  <c r="AQ79" i="3"/>
  <c r="AQ70" i="3"/>
  <c r="AQ58" i="3"/>
  <c r="AQ46" i="3"/>
  <c r="AQ40" i="3"/>
  <c r="BI1110" i="3"/>
  <c r="BI1014" i="3"/>
  <c r="BI966" i="3"/>
  <c r="BI885" i="3"/>
  <c r="BI582" i="3"/>
  <c r="BI84" i="3"/>
  <c r="BI1158" i="3"/>
  <c r="BI1134" i="3"/>
  <c r="BI111" i="3"/>
  <c r="BI81" i="3"/>
  <c r="BI21" i="3"/>
  <c r="BI888" i="3"/>
  <c r="BI798" i="3"/>
  <c r="BI507" i="3"/>
  <c r="BI138" i="3"/>
  <c r="AQ1318" i="3"/>
  <c r="AQ1312" i="3"/>
  <c r="AQ1309" i="3"/>
  <c r="AQ1306" i="3"/>
  <c r="AQ1303" i="3"/>
  <c r="AQ1300" i="3"/>
  <c r="AQ1282" i="3"/>
  <c r="AQ1279" i="3"/>
  <c r="M11" i="3"/>
  <c r="BF854" i="3"/>
  <c r="BF830" i="3"/>
  <c r="BF806" i="3"/>
  <c r="BF782" i="3"/>
  <c r="BF758" i="3"/>
  <c r="BF734" i="3"/>
  <c r="BF710" i="3"/>
  <c r="BF686" i="3"/>
  <c r="BF662" i="3"/>
  <c r="BF638" i="3"/>
  <c r="BF614" i="3"/>
  <c r="BF590" i="3"/>
  <c r="BF566" i="3"/>
  <c r="BF542" i="3"/>
  <c r="BF518" i="3"/>
  <c r="BF482" i="3"/>
  <c r="BF458" i="3"/>
  <c r="BF434" i="3"/>
  <c r="BF410" i="3"/>
  <c r="BF386" i="3"/>
  <c r="BF362" i="3"/>
  <c r="BF338" i="3"/>
  <c r="BF290" i="3"/>
  <c r="BF242" i="3"/>
  <c r="BF194" i="3"/>
  <c r="BF170" i="3"/>
  <c r="BF146" i="3"/>
  <c r="BF74" i="3"/>
  <c r="BF858" i="3"/>
  <c r="BF852" i="3"/>
  <c r="BF834" i="3"/>
  <c r="BF828" i="3"/>
  <c r="BF810" i="3"/>
  <c r="BF804" i="3"/>
  <c r="BF786" i="3"/>
  <c r="BF780" i="3"/>
  <c r="BF762" i="3"/>
  <c r="BF756" i="3"/>
  <c r="BF738" i="3"/>
  <c r="BF732" i="3"/>
  <c r="BF714" i="3"/>
  <c r="BF708" i="3"/>
  <c r="BF690" i="3"/>
  <c r="BF684" i="3"/>
  <c r="BF666" i="3"/>
  <c r="BF660" i="3"/>
  <c r="BF642" i="3"/>
  <c r="BF636" i="3"/>
  <c r="BF612" i="3"/>
  <c r="BF588" i="3"/>
  <c r="BF570" i="3"/>
  <c r="BF564" i="3"/>
  <c r="BF540" i="3"/>
  <c r="BF537" i="3"/>
  <c r="BF486" i="3"/>
  <c r="BF480" i="3"/>
  <c r="BF462" i="3"/>
  <c r="BF456" i="3"/>
  <c r="BF432" i="3"/>
  <c r="BF414" i="3"/>
  <c r="BF408" i="3"/>
  <c r="BF390" i="3"/>
  <c r="BF384" i="3"/>
  <c r="BF366" i="3"/>
  <c r="BF360" i="3"/>
  <c r="BF342" i="3"/>
  <c r="BF336" i="3"/>
  <c r="BF294" i="3"/>
  <c r="BF246" i="3"/>
  <c r="BF240" i="3"/>
  <c r="BF222" i="3"/>
  <c r="BF216" i="3"/>
  <c r="BF198" i="3"/>
  <c r="BF192" i="3"/>
  <c r="BF174" i="3"/>
  <c r="BF168" i="3"/>
  <c r="BF150" i="3"/>
  <c r="BF144" i="3"/>
  <c r="BI511" i="3"/>
  <c r="BI505" i="3"/>
  <c r="BI127" i="3"/>
  <c r="BI88" i="3"/>
  <c r="BI85" i="3"/>
  <c r="BI25" i="3"/>
  <c r="BI886" i="3"/>
  <c r="BF856" i="3"/>
  <c r="BF850" i="3"/>
  <c r="BF832" i="3"/>
  <c r="BF826" i="3"/>
  <c r="BF808" i="3"/>
  <c r="BF802" i="3"/>
  <c r="BF784" i="3"/>
  <c r="BF778" i="3"/>
  <c r="BF760" i="3"/>
  <c r="BF754" i="3"/>
  <c r="BF736" i="3"/>
  <c r="BF730" i="3"/>
  <c r="BF712" i="3"/>
  <c r="BF706" i="3"/>
  <c r="BF688" i="3"/>
  <c r="BF682" i="3"/>
  <c r="BF664" i="3"/>
  <c r="BF658" i="3"/>
  <c r="BF640" i="3"/>
  <c r="BF634" i="3"/>
  <c r="BF616" i="3"/>
  <c r="BF610" i="3"/>
  <c r="BF592" i="3"/>
  <c r="BF586" i="3"/>
  <c r="BF568" i="3"/>
  <c r="BF562" i="3"/>
  <c r="BF544" i="3"/>
  <c r="BF520" i="3"/>
  <c r="BF514" i="3"/>
  <c r="BF484" i="3"/>
  <c r="BF478" i="3"/>
  <c r="BF460" i="3"/>
  <c r="BF454" i="3"/>
  <c r="BF436" i="3"/>
  <c r="BF430" i="3"/>
  <c r="BF412" i="3"/>
  <c r="BF406" i="3"/>
  <c r="BF388" i="3"/>
  <c r="BF382" i="3"/>
  <c r="BF364" i="3"/>
  <c r="BF358" i="3"/>
  <c r="BF340" i="3"/>
  <c r="BF334" i="3"/>
  <c r="BF292" i="3"/>
  <c r="BF244" i="3"/>
  <c r="BF238" i="3"/>
  <c r="BF220" i="3"/>
  <c r="BF214" i="3"/>
  <c r="BF196" i="3"/>
  <c r="BF190" i="3"/>
  <c r="BF172" i="3"/>
  <c r="BF166" i="3"/>
  <c r="BF148" i="3"/>
  <c r="BF142" i="3"/>
  <c r="BC869" i="3"/>
  <c r="BC1142" i="3"/>
  <c r="BF438" i="3"/>
  <c r="BF218" i="3"/>
  <c r="M1326" i="3"/>
  <c r="BC1140" i="3"/>
  <c r="BC909" i="3"/>
  <c r="M903" i="3"/>
  <c r="AQ1322" i="3"/>
  <c r="AQ1319" i="3"/>
  <c r="AQ1310" i="3"/>
  <c r="AQ1307" i="3"/>
  <c r="AQ1304" i="3"/>
  <c r="AQ1283" i="3"/>
  <c r="AQ1268" i="3"/>
  <c r="BC1144" i="3"/>
  <c r="BC1048" i="3"/>
  <c r="BI986" i="3"/>
  <c r="BI905" i="3"/>
  <c r="BI896" i="3"/>
  <c r="BI860" i="3"/>
  <c r="BI836" i="3"/>
  <c r="BI812" i="3"/>
  <c r="BI809" i="3"/>
  <c r="BI797" i="3"/>
  <c r="BI788" i="3"/>
  <c r="BI764" i="3"/>
  <c r="BI761" i="3"/>
  <c r="BI740" i="3"/>
  <c r="BI716" i="3"/>
  <c r="BI692" i="3"/>
  <c r="BI668" i="3"/>
  <c r="BI620" i="3"/>
  <c r="BI596" i="3"/>
  <c r="BI572" i="3"/>
  <c r="BI548" i="3"/>
  <c r="BI524" i="3"/>
  <c r="AQ518" i="3"/>
  <c r="BI509" i="3"/>
  <c r="BI503" i="3"/>
  <c r="BI500" i="3"/>
  <c r="BI488" i="3"/>
  <c r="BI464" i="3"/>
  <c r="BI440" i="3"/>
  <c r="BI416" i="3"/>
  <c r="BI392" i="3"/>
  <c r="BI344" i="3"/>
  <c r="BI305" i="3"/>
  <c r="BI296" i="3"/>
  <c r="AQ281" i="3"/>
  <c r="BI272" i="3"/>
  <c r="BI269" i="3"/>
  <c r="BI248" i="3"/>
  <c r="BI233" i="3"/>
  <c r="BI200" i="3"/>
  <c r="BI176" i="3"/>
  <c r="BI152" i="3"/>
  <c r="BI137" i="3"/>
  <c r="BI125" i="3"/>
  <c r="AQ122" i="3"/>
  <c r="AQ86" i="3"/>
  <c r="AQ71" i="3"/>
  <c r="AQ59" i="3"/>
  <c r="AQ44" i="3"/>
  <c r="BF88" i="3"/>
  <c r="BI74" i="3"/>
  <c r="AQ74" i="3"/>
  <c r="AQ73" i="3"/>
  <c r="O1327" i="3"/>
  <c r="BC1327" i="3"/>
  <c r="AQ1327" i="3"/>
  <c r="BC1326" i="3"/>
  <c r="AQ1326" i="3"/>
  <c r="O24" i="3"/>
  <c r="B24" i="3" s="1"/>
  <c r="AT11" i="3"/>
  <c r="AQ1245" i="3"/>
  <c r="BF882" i="3"/>
  <c r="BF880" i="3"/>
  <c r="BF878" i="3"/>
  <c r="BF876" i="3"/>
  <c r="BF874" i="3"/>
  <c r="BI857" i="3"/>
  <c r="AQ456" i="3"/>
  <c r="BF318" i="3"/>
  <c r="BF316" i="3"/>
  <c r="BF314" i="3"/>
  <c r="BF312" i="3"/>
  <c r="BF310" i="3"/>
  <c r="BF288" i="3"/>
  <c r="BF286" i="3"/>
  <c r="BF270" i="3"/>
  <c r="BF268" i="3"/>
  <c r="BF266" i="3"/>
  <c r="BF264" i="3"/>
  <c r="BF262" i="3"/>
  <c r="BI1182" i="3"/>
  <c r="AQ1173" i="3"/>
  <c r="AQ1101" i="3"/>
  <c r="AQ1006" i="3"/>
  <c r="AQ1005" i="3"/>
  <c r="O909" i="3"/>
  <c r="AQ655" i="3"/>
  <c r="AQ433" i="3"/>
  <c r="BI368" i="3"/>
  <c r="BI365" i="3"/>
  <c r="BI221" i="3"/>
  <c r="AQ197" i="3"/>
  <c r="AQ196" i="3"/>
  <c r="BI173" i="3"/>
  <c r="AQ172" i="3"/>
  <c r="AQ171" i="3"/>
  <c r="AQ117" i="3"/>
  <c r="AQ116" i="3"/>
  <c r="AQ115" i="3"/>
  <c r="AQ114" i="3"/>
  <c r="AQ101" i="3"/>
  <c r="AQ1280" i="3"/>
  <c r="J45" i="3"/>
  <c r="T45" i="3" s="1"/>
  <c r="J117" i="3"/>
  <c r="T117" i="3" s="1"/>
  <c r="K33" i="3"/>
  <c r="B33" i="3" s="1"/>
  <c r="J198" i="3"/>
  <c r="T198" i="3" s="1"/>
  <c r="J120" i="3"/>
  <c r="T120" i="3" s="1"/>
  <c r="J204" i="3"/>
  <c r="T204" i="3" s="1"/>
  <c r="J63" i="3"/>
  <c r="T63" i="3" s="1"/>
  <c r="K114" i="3"/>
  <c r="K402" i="3"/>
  <c r="J420" i="3"/>
  <c r="T420" i="3" s="1"/>
  <c r="J243" i="3"/>
  <c r="T243" i="3" s="1"/>
  <c r="K138" i="3"/>
  <c r="K468" i="3"/>
  <c r="B468" i="3" s="1"/>
  <c r="BI901" i="3"/>
  <c r="K471" i="3"/>
  <c r="B471" i="3" s="1"/>
  <c r="J1044" i="3"/>
  <c r="T1044" i="3" s="1"/>
  <c r="J438" i="3"/>
  <c r="T438" i="3" s="1"/>
  <c r="J450" i="3"/>
  <c r="T450" i="3" s="1"/>
  <c r="J495" i="3"/>
  <c r="T495" i="3" s="1"/>
  <c r="K522" i="3"/>
  <c r="J402" i="3"/>
  <c r="T402" i="3" s="1"/>
  <c r="J192" i="3"/>
  <c r="T192" i="3" s="1"/>
  <c r="J237" i="3"/>
  <c r="T237" i="3" s="1"/>
  <c r="K180" i="3"/>
  <c r="B180" i="3" s="1"/>
  <c r="K450" i="3"/>
  <c r="K507" i="3"/>
  <c r="J522" i="3"/>
  <c r="K210" i="3"/>
  <c r="B210" i="3" s="1"/>
  <c r="J213" i="3"/>
  <c r="T213" i="3" s="1"/>
  <c r="J513" i="3"/>
  <c r="T513" i="3" s="1"/>
  <c r="J516" i="3"/>
  <c r="T516" i="3" s="1"/>
  <c r="J543" i="3"/>
  <c r="T543" i="3" s="1"/>
  <c r="K420" i="3"/>
  <c r="K204" i="3"/>
  <c r="J246" i="3"/>
  <c r="J249" i="3"/>
  <c r="T249" i="3" s="1"/>
  <c r="J846" i="3"/>
  <c r="T846" i="3" s="1"/>
  <c r="J981" i="3"/>
  <c r="T981" i="3" s="1"/>
  <c r="J1422" i="3"/>
  <c r="T1422" i="3" s="1"/>
  <c r="K1452" i="3"/>
  <c r="K1887" i="3"/>
  <c r="B1887" i="3" s="1"/>
  <c r="K1101" i="3"/>
  <c r="J1995" i="3"/>
  <c r="T1995" i="3" s="1"/>
  <c r="K984" i="3"/>
  <c r="B984" i="3" s="1"/>
  <c r="J17" i="3"/>
  <c r="T17" i="3" s="1"/>
  <c r="B17" i="3" s="1"/>
  <c r="J1197" i="3"/>
  <c r="T1197" i="3" s="1"/>
  <c r="J1500" i="3"/>
  <c r="T1500" i="3" s="1"/>
  <c r="B1500" i="3" s="1"/>
  <c r="K1008" i="3"/>
  <c r="B1008" i="3" s="1"/>
  <c r="J1234" i="3"/>
  <c r="T1234" i="3" s="1"/>
  <c r="J1929" i="3"/>
  <c r="T1929" i="3" s="1"/>
  <c r="K21" i="3"/>
  <c r="B21" i="3" s="1"/>
  <c r="J114" i="3"/>
  <c r="T114" i="3" s="1"/>
  <c r="K595" i="3"/>
  <c r="B595" i="3" s="1"/>
  <c r="K1605" i="3"/>
  <c r="K1617" i="3"/>
  <c r="B1617" i="3" s="1"/>
  <c r="K252" i="3"/>
  <c r="B252" i="3" s="1"/>
  <c r="J138" i="3"/>
  <c r="T138" i="3" s="1"/>
  <c r="K447" i="3"/>
  <c r="K516" i="3"/>
  <c r="J1533" i="3"/>
  <c r="T1533" i="3" s="1"/>
  <c r="J7" i="3"/>
  <c r="T7" i="3" s="1"/>
  <c r="K87" i="3"/>
  <c r="K189" i="3"/>
  <c r="B189" i="3" s="1"/>
  <c r="K405" i="3"/>
  <c r="K75" i="3"/>
  <c r="B75" i="3" s="1"/>
  <c r="K432" i="3"/>
  <c r="J447" i="3"/>
  <c r="T447" i="3" s="1"/>
  <c r="J441" i="3"/>
  <c r="T441" i="3" s="1"/>
  <c r="K504" i="3"/>
  <c r="B504" i="3" s="1"/>
  <c r="K7" i="3"/>
  <c r="K174" i="3"/>
  <c r="J423" i="3"/>
  <c r="T423" i="3" s="1"/>
  <c r="J13" i="3"/>
  <c r="T13" i="3" s="1"/>
  <c r="J432" i="3"/>
  <c r="K495" i="3"/>
  <c r="K1197" i="3"/>
  <c r="K10" i="3"/>
  <c r="K90" i="3"/>
  <c r="K13" i="3"/>
  <c r="J11" i="3"/>
  <c r="T11" i="3" s="1"/>
  <c r="W76" i="3"/>
  <c r="BH6" i="3"/>
  <c r="Z76" i="3"/>
  <c r="K6" i="3"/>
  <c r="O6" i="3" s="1"/>
  <c r="K5" i="3"/>
  <c r="Z74" i="3"/>
  <c r="J5" i="3"/>
  <c r="T5" i="3" s="1"/>
  <c r="AD76" i="3"/>
  <c r="BE6" i="3"/>
  <c r="Y76" i="3"/>
  <c r="BE7" i="3"/>
  <c r="AB76" i="3"/>
  <c r="X76" i="3"/>
  <c r="AA76" i="3"/>
  <c r="BH24" i="3"/>
  <c r="AC76" i="3"/>
  <c r="BE21" i="3"/>
  <c r="BE5" i="3"/>
  <c r="K682" i="3"/>
  <c r="J779" i="3"/>
  <c r="T779" i="3" s="1"/>
  <c r="J319" i="3"/>
  <c r="T319" i="3" s="1"/>
  <c r="BE1229" i="3"/>
  <c r="BM1229" i="3" s="1"/>
  <c r="J682" i="3"/>
  <c r="K1279" i="3"/>
  <c r="J1480" i="3"/>
  <c r="T1480" i="3" s="1"/>
  <c r="J1588" i="3"/>
  <c r="T1588" i="3" s="1"/>
  <c r="J1585" i="3"/>
  <c r="T1585" i="3" s="1"/>
  <c r="J736" i="3"/>
  <c r="T736" i="3" s="1"/>
  <c r="J1615" i="3"/>
  <c r="T1615" i="3" s="1"/>
  <c r="J247" i="3"/>
  <c r="T247" i="3" s="1"/>
  <c r="J1315" i="3"/>
  <c r="T1315" i="3" s="1"/>
  <c r="K1684" i="3"/>
  <c r="B1684" i="3" s="1"/>
  <c r="K1318" i="3"/>
  <c r="O1318" i="3" s="1"/>
  <c r="K1291" i="3"/>
  <c r="K620" i="3"/>
  <c r="B620" i="3" s="1"/>
  <c r="K1264" i="3"/>
  <c r="B1264" i="3" s="1"/>
  <c r="K1516" i="3"/>
  <c r="B1516" i="3" s="1"/>
  <c r="J1360" i="3"/>
  <c r="T1360" i="3" s="1"/>
  <c r="J1648" i="3"/>
  <c r="T1648" i="3" s="1"/>
  <c r="K1606" i="3"/>
  <c r="B1606" i="3" s="1"/>
  <c r="J1591" i="3"/>
  <c r="T1591" i="3" s="1"/>
  <c r="K1276" i="3"/>
  <c r="B1276" i="3" s="1"/>
  <c r="J302" i="3"/>
  <c r="T302" i="3" s="1"/>
  <c r="K1249" i="3"/>
  <c r="B1249" i="3" s="1"/>
  <c r="K1429" i="3"/>
  <c r="B1429" i="3" s="1"/>
  <c r="K1975" i="3"/>
  <c r="B1975" i="3" s="1"/>
  <c r="J1630" i="3"/>
  <c r="T1630" i="3" s="1"/>
  <c r="K1390" i="3"/>
  <c r="B1390" i="3" s="1"/>
  <c r="J1348" i="3"/>
  <c r="T1348" i="3" s="1"/>
  <c r="K1312" i="3"/>
  <c r="K779" i="3"/>
  <c r="J1408" i="3"/>
  <c r="T1408" i="3" s="1"/>
  <c r="K62" i="3"/>
  <c r="B62" i="3" s="1"/>
  <c r="J851" i="3"/>
  <c r="T851" i="3" s="1"/>
  <c r="K1696" i="3"/>
  <c r="J1798" i="3"/>
  <c r="T1798" i="3" s="1"/>
  <c r="K1075" i="3"/>
  <c r="J625" i="3"/>
  <c r="T625" i="3" s="1"/>
  <c r="K607" i="3"/>
  <c r="B607" i="3" s="1"/>
  <c r="K634" i="3"/>
  <c r="J1393" i="3"/>
  <c r="T1393" i="3" s="1"/>
  <c r="J1291" i="3"/>
  <c r="T1291" i="3" s="1"/>
  <c r="J1343" i="3"/>
  <c r="T1343" i="3" s="1"/>
  <c r="K1405" i="3"/>
  <c r="K712" i="3"/>
  <c r="K536" i="3"/>
  <c r="K1357" i="3"/>
  <c r="K1663" i="3"/>
  <c r="J824" i="3"/>
  <c r="T824" i="3" s="1"/>
  <c r="K1456" i="3"/>
  <c r="B1456" i="3" s="1"/>
  <c r="K1060" i="3"/>
  <c r="B1060" i="3" s="1"/>
  <c r="K1234" i="3"/>
  <c r="J1309" i="3"/>
  <c r="T1309" i="3" s="1"/>
  <c r="J1357" i="3"/>
  <c r="T1357" i="3" s="1"/>
  <c r="K673" i="3"/>
  <c r="K1977" i="3"/>
  <c r="B1977" i="3" s="1"/>
  <c r="K1512" i="3"/>
  <c r="K1120" i="3"/>
  <c r="J631" i="3"/>
  <c r="T631" i="3" s="1"/>
  <c r="J559" i="3"/>
  <c r="T559" i="3" s="1"/>
  <c r="J844" i="3"/>
  <c r="T844" i="3" s="1"/>
  <c r="K1494" i="3"/>
  <c r="B1494" i="3" s="1"/>
  <c r="J724" i="3"/>
  <c r="T724" i="3" s="1"/>
  <c r="K1647" i="3"/>
  <c r="B1647" i="3" s="1"/>
  <c r="K733" i="3"/>
  <c r="B733" i="3" s="1"/>
  <c r="J1449" i="3"/>
  <c r="T1449" i="3" s="1"/>
  <c r="K1545" i="3"/>
  <c r="K746" i="3"/>
  <c r="B746" i="3" s="1"/>
  <c r="J1560" i="3"/>
  <c r="T1560" i="3" s="1"/>
  <c r="J649" i="3"/>
  <c r="T649" i="3" s="1"/>
  <c r="K262" i="3"/>
  <c r="J1117" i="3"/>
  <c r="T1117" i="3" s="1"/>
  <c r="J1974" i="3"/>
  <c r="T1974" i="3" s="1"/>
  <c r="J668" i="3"/>
  <c r="T668" i="3" s="1"/>
  <c r="J862" i="3"/>
  <c r="T862" i="3" s="1"/>
  <c r="K308" i="3"/>
  <c r="B308" i="3" s="1"/>
  <c r="J982" i="3"/>
  <c r="T982" i="3" s="1"/>
  <c r="J892" i="3"/>
  <c r="T892" i="3" s="1"/>
  <c r="K1524" i="3"/>
  <c r="B1524" i="3" s="1"/>
  <c r="K1024" i="3"/>
  <c r="K1018" i="3"/>
  <c r="B1018" i="3" s="1"/>
  <c r="K1947" i="3"/>
  <c r="K610" i="3"/>
  <c r="K1123" i="3"/>
  <c r="B1123" i="3" s="1"/>
  <c r="J1419" i="3"/>
  <c r="T1419" i="3" s="1"/>
  <c r="K637" i="3"/>
  <c r="B637" i="3" s="1"/>
  <c r="K571" i="3"/>
  <c r="B571" i="3" s="1"/>
  <c r="K949" i="3"/>
  <c r="B949" i="3" s="1"/>
  <c r="K718" i="3"/>
  <c r="B718" i="3" s="1"/>
  <c r="K1974" i="3"/>
  <c r="J1959" i="3"/>
  <c r="T1959" i="3" s="1"/>
  <c r="J1069" i="3"/>
  <c r="T1069" i="3" s="1"/>
  <c r="K568" i="3"/>
  <c r="J1188" i="3"/>
  <c r="T1188" i="3" s="1"/>
  <c r="K1030" i="3"/>
  <c r="J946" i="3"/>
  <c r="T946" i="3" s="1"/>
  <c r="J1416" i="3"/>
  <c r="K1078" i="3"/>
  <c r="B1078" i="3" s="1"/>
  <c r="J1947" i="3"/>
  <c r="T1947" i="3" s="1"/>
  <c r="K1238" i="3"/>
  <c r="K1206" i="3"/>
  <c r="K961" i="3"/>
  <c r="J275" i="3"/>
  <c r="T275" i="3" s="1"/>
  <c r="BE549" i="3"/>
  <c r="K1995" i="3"/>
  <c r="J940" i="3"/>
  <c r="T940" i="3" s="1"/>
  <c r="K982" i="3"/>
  <c r="K890" i="3"/>
  <c r="B890" i="3" s="1"/>
  <c r="J1012" i="3"/>
  <c r="T1012" i="3" s="1"/>
  <c r="K1069" i="3"/>
  <c r="J568" i="3"/>
  <c r="K1229" i="3"/>
  <c r="J604" i="3"/>
  <c r="T604" i="3" s="1"/>
  <c r="K1587" i="3"/>
  <c r="B1587" i="3" s="1"/>
  <c r="J583" i="3"/>
  <c r="K1740" i="3"/>
  <c r="J1250" i="3"/>
  <c r="T1250" i="3" s="1"/>
  <c r="J1075" i="3"/>
  <c r="T1075" i="3" s="1"/>
  <c r="K1640" i="3"/>
  <c r="B1640" i="3" s="1"/>
  <c r="J1229" i="3"/>
  <c r="T1229" i="3" s="1"/>
  <c r="K1599" i="3"/>
  <c r="B1599" i="3" s="1"/>
  <c r="J1226" i="3"/>
  <c r="T1226" i="3" s="1"/>
  <c r="K583" i="3"/>
  <c r="J43" i="3"/>
  <c r="T43" i="3" s="1"/>
  <c r="BE1171" i="3"/>
  <c r="BP1171" i="3" s="1"/>
  <c r="BH871" i="3"/>
  <c r="J881" i="3"/>
  <c r="T881" i="3" s="1"/>
  <c r="J822" i="3"/>
  <c r="T822" i="3" s="1"/>
  <c r="K305" i="3"/>
  <c r="B305" i="3" s="1"/>
  <c r="K1295" i="3"/>
  <c r="B1295" i="3" s="1"/>
  <c r="J855" i="3"/>
  <c r="T855" i="3" s="1"/>
  <c r="K947" i="3"/>
  <c r="J1877" i="3"/>
  <c r="T1877" i="3" s="1"/>
  <c r="K843" i="3"/>
  <c r="B843" i="3" s="1"/>
  <c r="J257" i="3"/>
  <c r="T257" i="3" s="1"/>
  <c r="B257" i="3" s="1"/>
  <c r="BH1216" i="3"/>
  <c r="E1215" i="11" s="1"/>
  <c r="J413" i="3"/>
  <c r="T413" i="3" s="1"/>
  <c r="J1958" i="3"/>
  <c r="J980" i="3"/>
  <c r="T980" i="3" s="1"/>
  <c r="K448" i="3"/>
  <c r="B448" i="3" s="1"/>
  <c r="K971" i="3"/>
  <c r="B971" i="3" s="1"/>
  <c r="K1049" i="3"/>
  <c r="J1043" i="3"/>
  <c r="T1043" i="3" s="1"/>
  <c r="K43" i="3"/>
  <c r="K1099" i="3"/>
  <c r="K759" i="3"/>
  <c r="B759" i="3" s="1"/>
  <c r="J1203" i="3"/>
  <c r="T1203" i="3" s="1"/>
  <c r="J794" i="3"/>
  <c r="K795" i="3"/>
  <c r="B795" i="3" s="1"/>
  <c r="K905" i="3"/>
  <c r="M905" i="3" s="1"/>
  <c r="J1370" i="3"/>
  <c r="T1370" i="3" s="1"/>
  <c r="K35" i="3"/>
  <c r="B35" i="3" s="1"/>
  <c r="BE537" i="3"/>
  <c r="BH522" i="3"/>
  <c r="BQ522" i="3" s="1"/>
  <c r="J870" i="3"/>
  <c r="T870" i="3" s="1"/>
  <c r="J840" i="3"/>
  <c r="K794" i="3"/>
  <c r="J77" i="3"/>
  <c r="T77" i="3" s="1"/>
  <c r="J1099" i="3"/>
  <c r="T1099" i="3" s="1"/>
  <c r="K788" i="3"/>
  <c r="B788" i="3" s="1"/>
  <c r="K1156" i="3"/>
  <c r="K1934" i="3"/>
  <c r="B1934" i="3" s="1"/>
  <c r="K836" i="3"/>
  <c r="J1108" i="3"/>
  <c r="T1108" i="3" s="1"/>
  <c r="J1093" i="3"/>
  <c r="T1093" i="3" s="1"/>
  <c r="K1111" i="3"/>
  <c r="B1111" i="3" s="1"/>
  <c r="K152" i="3"/>
  <c r="B152" i="3" s="1"/>
  <c r="J1156" i="3"/>
  <c r="T1156" i="3" s="1"/>
  <c r="K1188" i="3"/>
  <c r="K1925" i="3"/>
  <c r="K1108" i="3"/>
  <c r="J1067" i="3"/>
  <c r="T1067" i="3" s="1"/>
  <c r="K1093" i="3"/>
  <c r="J1162" i="3"/>
  <c r="K476" i="3"/>
  <c r="B476" i="3" s="1"/>
  <c r="J122" i="3"/>
  <c r="T122" i="3" s="1"/>
  <c r="K245" i="3"/>
  <c r="B245" i="3" s="1"/>
  <c r="K508" i="3"/>
  <c r="J508" i="3"/>
  <c r="T508" i="3" s="1"/>
  <c r="J502" i="3"/>
  <c r="T502" i="3" s="1"/>
  <c r="K502" i="3"/>
  <c r="K406" i="3"/>
  <c r="J406" i="3"/>
  <c r="BE400" i="3"/>
  <c r="J400" i="3"/>
  <c r="J397" i="3"/>
  <c r="K397" i="3"/>
  <c r="K379" i="3"/>
  <c r="J379" i="3"/>
  <c r="BE334" i="3"/>
  <c r="K334" i="3"/>
  <c r="J259" i="3"/>
  <c r="T259" i="3" s="1"/>
  <c r="K259" i="3"/>
  <c r="BE253" i="3"/>
  <c r="BH253" i="3"/>
  <c r="K253" i="3"/>
  <c r="B253" i="3" s="1"/>
  <c r="J250" i="3"/>
  <c r="K250" i="3"/>
  <c r="K223" i="3"/>
  <c r="J223" i="3"/>
  <c r="BH220" i="3"/>
  <c r="J220" i="3"/>
  <c r="T220" i="3" s="1"/>
  <c r="J217" i="3"/>
  <c r="T217" i="3" s="1"/>
  <c r="K217" i="3"/>
  <c r="K214" i="3"/>
  <c r="J214" i="3"/>
  <c r="K211" i="3"/>
  <c r="J211" i="3"/>
  <c r="BE196" i="3"/>
  <c r="K196" i="3"/>
  <c r="K187" i="3"/>
  <c r="J187" i="3"/>
  <c r="K181" i="3"/>
  <c r="J181" i="3"/>
  <c r="BH178" i="3"/>
  <c r="J178" i="3"/>
  <c r="T178" i="3" s="1"/>
  <c r="K166" i="3"/>
  <c r="J166" i="3"/>
  <c r="BE1131" i="3"/>
  <c r="K1131" i="3"/>
  <c r="J1119" i="3"/>
  <c r="T1119" i="3" s="1"/>
  <c r="K1119" i="3"/>
  <c r="K1116" i="3"/>
  <c r="J1116" i="3"/>
  <c r="BE1077" i="3"/>
  <c r="K1077" i="3"/>
  <c r="J1077" i="3"/>
  <c r="T1077" i="3" s="1"/>
  <c r="J737" i="3"/>
  <c r="T737" i="3" s="1"/>
  <c r="K737" i="3"/>
  <c r="K728" i="3"/>
  <c r="J728" i="3"/>
  <c r="K725" i="3"/>
  <c r="J725" i="3"/>
  <c r="BE722" i="3"/>
  <c r="K722" i="3"/>
  <c r="J722" i="3"/>
  <c r="BH719" i="3"/>
  <c r="K719" i="3"/>
  <c r="K713" i="3"/>
  <c r="J713" i="3"/>
  <c r="J710" i="3"/>
  <c r="K710" i="3"/>
  <c r="BH707" i="3"/>
  <c r="K707" i="3"/>
  <c r="J704" i="3"/>
  <c r="K704" i="3"/>
  <c r="K698" i="3"/>
  <c r="J698" i="3"/>
  <c r="BE695" i="3"/>
  <c r="J695" i="3"/>
  <c r="T695" i="3" s="1"/>
  <c r="K695" i="3"/>
  <c r="J674" i="3"/>
  <c r="T674" i="3" s="1"/>
  <c r="K674" i="3"/>
  <c r="BH665" i="3"/>
  <c r="K665" i="3"/>
  <c r="J665" i="3"/>
  <c r="J662" i="3"/>
  <c r="K662" i="3"/>
  <c r="K656" i="3"/>
  <c r="J656" i="3"/>
  <c r="J647" i="3"/>
  <c r="K647" i="3"/>
  <c r="K644" i="3"/>
  <c r="J644" i="3"/>
  <c r="T644" i="3" s="1"/>
  <c r="K629" i="3"/>
  <c r="J629" i="3"/>
  <c r="T629" i="3" s="1"/>
  <c r="K602" i="3"/>
  <c r="J602" i="3"/>
  <c r="J587" i="3"/>
  <c r="T587" i="3" s="1"/>
  <c r="K587" i="3"/>
  <c r="J575" i="3"/>
  <c r="T575" i="3" s="1"/>
  <c r="K575" i="3"/>
  <c r="K560" i="3"/>
  <c r="J560" i="3"/>
  <c r="T560" i="3" s="1"/>
  <c r="K1601" i="3"/>
  <c r="K1439" i="3"/>
  <c r="B1439" i="3" s="1"/>
  <c r="J1068" i="3"/>
  <c r="K1068" i="3"/>
  <c r="BH1062" i="3"/>
  <c r="K1062" i="3"/>
  <c r="J1062" i="3"/>
  <c r="BH1056" i="3"/>
  <c r="K1056" i="3"/>
  <c r="J1056" i="3"/>
  <c r="BE1053" i="3"/>
  <c r="K1053" i="3"/>
  <c r="J1053" i="3"/>
  <c r="T1053" i="3" s="1"/>
  <c r="BH1047" i="3"/>
  <c r="K1047" i="3"/>
  <c r="J1047" i="3"/>
  <c r="T1047" i="3" s="1"/>
  <c r="K1032" i="3"/>
  <c r="J1032" i="3"/>
  <c r="K1029" i="3"/>
  <c r="J1029" i="3"/>
  <c r="T1029" i="3" s="1"/>
  <c r="BE1011" i="3"/>
  <c r="K1011" i="3"/>
  <c r="J1011" i="3"/>
  <c r="BE1002" i="3"/>
  <c r="J1002" i="3"/>
  <c r="T1002" i="3" s="1"/>
  <c r="K1002" i="3"/>
  <c r="J996" i="3"/>
  <c r="T996" i="3" s="1"/>
  <c r="K996" i="3"/>
  <c r="BE987" i="3"/>
  <c r="J987" i="3"/>
  <c r="T987" i="3" s="1"/>
  <c r="K987" i="3"/>
  <c r="J972" i="3"/>
  <c r="K972" i="3"/>
  <c r="J957" i="3"/>
  <c r="K957" i="3"/>
  <c r="J942" i="3"/>
  <c r="K942" i="3"/>
  <c r="BH939" i="3"/>
  <c r="J939" i="3"/>
  <c r="T939" i="3" s="1"/>
  <c r="BH933" i="3"/>
  <c r="J933" i="3"/>
  <c r="T933" i="3" s="1"/>
  <c r="K933" i="3"/>
  <c r="J921" i="3"/>
  <c r="K921" i="3"/>
  <c r="BE915" i="3"/>
  <c r="K915" i="3"/>
  <c r="K909" i="3"/>
  <c r="J909" i="3"/>
  <c r="T909" i="3" s="1"/>
  <c r="BH1219" i="3"/>
  <c r="BK1219" i="3" s="1"/>
  <c r="J1219" i="3"/>
  <c r="K1219" i="3"/>
  <c r="K1973" i="3"/>
  <c r="J1973" i="3"/>
  <c r="BE1964" i="3"/>
  <c r="J1964" i="3"/>
  <c r="T1964" i="3" s="1"/>
  <c r="BH1946" i="3"/>
  <c r="J1946" i="3"/>
  <c r="T1946" i="3" s="1"/>
  <c r="BE1904" i="3"/>
  <c r="J1904" i="3"/>
  <c r="T1904" i="3" s="1"/>
  <c r="K1805" i="3"/>
  <c r="J1805" i="3"/>
  <c r="T1805" i="3" s="1"/>
  <c r="BE1766" i="3"/>
  <c r="K1766" i="3"/>
  <c r="BH1763" i="3"/>
  <c r="J1763" i="3"/>
  <c r="T1763" i="3" s="1"/>
  <c r="J1655" i="3"/>
  <c r="T1655" i="3" s="1"/>
  <c r="K1655" i="3"/>
  <c r="K1628" i="3"/>
  <c r="BH1988" i="3"/>
  <c r="K1988" i="3"/>
  <c r="J1988" i="3"/>
  <c r="J1982" i="3"/>
  <c r="T1982" i="3" s="1"/>
  <c r="K1982" i="3"/>
  <c r="J1967" i="3"/>
  <c r="T1967" i="3" s="1"/>
  <c r="K1967" i="3"/>
  <c r="K1928" i="3"/>
  <c r="J1928" i="3"/>
  <c r="K1868" i="3"/>
  <c r="J1868" i="3"/>
  <c r="K1772" i="3"/>
  <c r="J1772" i="3"/>
  <c r="T1772" i="3" s="1"/>
  <c r="K1634" i="3"/>
  <c r="J1634" i="3"/>
  <c r="T1634" i="3" s="1"/>
  <c r="J1592" i="3"/>
  <c r="T1592" i="3" s="1"/>
  <c r="K1592" i="3"/>
  <c r="K1520" i="3"/>
  <c r="J1520" i="3"/>
  <c r="J1409" i="3"/>
  <c r="T1409" i="3" s="1"/>
  <c r="K1409" i="3"/>
  <c r="K641" i="3"/>
  <c r="B641" i="3" s="1"/>
  <c r="J1856" i="3"/>
  <c r="T1856" i="3" s="1"/>
  <c r="J1628" i="3"/>
  <c r="T1628" i="3" s="1"/>
  <c r="J172" i="3"/>
  <c r="O172" i="3" s="1"/>
  <c r="J1952" i="3"/>
  <c r="K1952" i="3"/>
  <c r="BE1697" i="3"/>
  <c r="J1697" i="3"/>
  <c r="T1697" i="3" s="1"/>
  <c r="K1697" i="3"/>
  <c r="BE1676" i="3"/>
  <c r="K1676" i="3"/>
  <c r="B1676" i="3" s="1"/>
  <c r="K1595" i="3"/>
  <c r="J1595" i="3"/>
  <c r="K1574" i="3"/>
  <c r="J1574" i="3"/>
  <c r="T1574" i="3" s="1"/>
  <c r="J1523" i="3"/>
  <c r="T1523" i="3" s="1"/>
  <c r="K1523" i="3"/>
  <c r="J1493" i="3"/>
  <c r="T1493" i="3" s="1"/>
  <c r="K1493" i="3"/>
  <c r="BE1472" i="3"/>
  <c r="K1472" i="3"/>
  <c r="J1472" i="3"/>
  <c r="BH1406" i="3"/>
  <c r="K1406" i="3"/>
  <c r="K1481" i="3"/>
  <c r="B1481" i="3" s="1"/>
  <c r="K1892" i="3"/>
  <c r="B1892" i="3" s="1"/>
  <c r="K232" i="3"/>
  <c r="B232" i="3" s="1"/>
  <c r="K542" i="3"/>
  <c r="K1313" i="3"/>
  <c r="M1313" i="3" s="1"/>
  <c r="K849" i="3"/>
  <c r="B849" i="3" s="1"/>
  <c r="J1605" i="3"/>
  <c r="J741" i="3"/>
  <c r="T741" i="3" s="1"/>
  <c r="J1488" i="3"/>
  <c r="J994" i="3"/>
  <c r="T994" i="3" s="1"/>
  <c r="B994" i="3" s="1"/>
  <c r="J1304" i="3"/>
  <c r="O1304" i="3" s="1"/>
  <c r="J1569" i="3"/>
  <c r="T1569" i="3" s="1"/>
  <c r="BE624" i="3"/>
  <c r="E623" i="11" s="1"/>
  <c r="J1216" i="3"/>
  <c r="T1216" i="3" s="1"/>
  <c r="K545" i="3"/>
  <c r="B545" i="3" s="1"/>
  <c r="J1956" i="3"/>
  <c r="T1956" i="3" s="1"/>
  <c r="K1150" i="3"/>
  <c r="B1150" i="3" s="1"/>
  <c r="J1689" i="3"/>
  <c r="K1665" i="3"/>
  <c r="B1665" i="3" s="1"/>
  <c r="J1220" i="3"/>
  <c r="T1220" i="3" s="1"/>
  <c r="K1479" i="3"/>
  <c r="K979" i="3"/>
  <c r="J813" i="3"/>
  <c r="J1674" i="3"/>
  <c r="T1674" i="3" s="1"/>
  <c r="J1968" i="3"/>
  <c r="T1968" i="3" s="1"/>
  <c r="K1998" i="3"/>
  <c r="J1653" i="3"/>
  <c r="K1316" i="3"/>
  <c r="J1638" i="3"/>
  <c r="J218" i="3"/>
  <c r="T218" i="3" s="1"/>
  <c r="B218" i="3" s="1"/>
  <c r="J59" i="3"/>
  <c r="T59" i="3" s="1"/>
  <c r="J233" i="3"/>
  <c r="T233" i="3" s="1"/>
  <c r="K1213" i="3"/>
  <c r="B1213" i="3" s="1"/>
  <c r="K1307" i="3"/>
  <c r="O1307" i="3" s="1"/>
  <c r="K1367" i="3"/>
  <c r="B1367" i="3" s="1"/>
  <c r="K1728" i="3"/>
  <c r="B1728" i="3" s="1"/>
  <c r="J1545" i="3"/>
  <c r="K819" i="3"/>
  <c r="K1277" i="3"/>
  <c r="B1277" i="3" s="1"/>
  <c r="J1042" i="3"/>
  <c r="T1042" i="3" s="1"/>
  <c r="J548" i="3"/>
  <c r="K1036" i="3"/>
  <c r="J819" i="3"/>
  <c r="T819" i="3" s="1"/>
  <c r="K1048" i="3"/>
  <c r="S1048" i="3" s="1"/>
  <c r="J1379" i="3"/>
  <c r="T1379" i="3" s="1"/>
  <c r="J937" i="3"/>
  <c r="J841" i="3"/>
  <c r="K1337" i="3"/>
  <c r="J1806" i="3"/>
  <c r="T1806" i="3" s="1"/>
  <c r="K744" i="3"/>
  <c r="B744" i="3" s="1"/>
  <c r="J1090" i="3"/>
  <c r="T1090" i="3" s="1"/>
  <c r="J802" i="3"/>
  <c r="T802" i="3" s="1"/>
  <c r="J1479" i="3"/>
  <c r="J979" i="3"/>
  <c r="J1758" i="3"/>
  <c r="T1758" i="3" s="1"/>
  <c r="J934" i="3"/>
  <c r="T934" i="3" s="1"/>
  <c r="J1316" i="3"/>
  <c r="K104" i="3"/>
  <c r="B104" i="3" s="1"/>
  <c r="J161" i="3"/>
  <c r="T161" i="3" s="1"/>
  <c r="K98" i="3"/>
  <c r="BE1405" i="3"/>
  <c r="BH1291" i="3"/>
  <c r="BH1197" i="3"/>
  <c r="J1626" i="3"/>
  <c r="T1626" i="3" s="1"/>
  <c r="K1473" i="3"/>
  <c r="B1473" i="3" s="1"/>
  <c r="J780" i="3"/>
  <c r="J1704" i="3"/>
  <c r="T1704" i="3" s="1"/>
  <c r="J1998" i="3"/>
  <c r="T1998" i="3" s="1"/>
  <c r="J1325" i="3"/>
  <c r="T1325" i="3" s="1"/>
  <c r="K1057" i="3"/>
  <c r="B1057" i="3" s="1"/>
  <c r="J1337" i="3"/>
  <c r="T1337" i="3" s="1"/>
  <c r="K816" i="3"/>
  <c r="K1437" i="3"/>
  <c r="J1084" i="3"/>
  <c r="T1084" i="3" s="1"/>
  <c r="K1102" i="3"/>
  <c r="B1102" i="3" s="1"/>
  <c r="K1464" i="3"/>
  <c r="J808" i="3"/>
  <c r="K1554" i="3"/>
  <c r="K1698" i="3"/>
  <c r="J834" i="3"/>
  <c r="K781" i="3"/>
  <c r="K263" i="3"/>
  <c r="B263" i="3" s="1"/>
  <c r="J98" i="3"/>
  <c r="T98" i="3" s="1"/>
  <c r="K1216" i="3"/>
  <c r="K1117" i="3"/>
  <c r="J1192" i="3"/>
  <c r="T1192" i="3" s="1"/>
  <c r="K1653" i="3"/>
  <c r="K236" i="3"/>
  <c r="B236" i="3" s="1"/>
  <c r="J1800" i="3"/>
  <c r="T1800" i="3" s="1"/>
  <c r="K1343" i="3"/>
  <c r="K1259" i="3"/>
  <c r="B1259" i="3" s="1"/>
  <c r="J816" i="3"/>
  <c r="T816" i="3" s="1"/>
  <c r="J1437" i="3"/>
  <c r="T1437" i="3" s="1"/>
  <c r="K748" i="3"/>
  <c r="B748" i="3" s="1"/>
  <c r="J768" i="3"/>
  <c r="K1247" i="3"/>
  <c r="J1464" i="3"/>
  <c r="J1554" i="3"/>
  <c r="J1400" i="3"/>
  <c r="T1400" i="3" s="1"/>
  <c r="K1081" i="3"/>
  <c r="B1081" i="3" s="1"/>
  <c r="J1680" i="3"/>
  <c r="T1680" i="3" s="1"/>
  <c r="K834" i="3"/>
  <c r="J443" i="3"/>
  <c r="T443" i="3" s="1"/>
  <c r="K431" i="3"/>
  <c r="K600" i="3"/>
  <c r="B600" i="3" s="1"/>
  <c r="K284" i="3"/>
  <c r="B284" i="3" s="1"/>
  <c r="K1199" i="3"/>
  <c r="J1972" i="3"/>
  <c r="J446" i="3"/>
  <c r="T446" i="3" s="1"/>
  <c r="K1254" i="3"/>
  <c r="K1311" i="3"/>
  <c r="J1795" i="3"/>
  <c r="T1795" i="3" s="1"/>
  <c r="K1705" i="3"/>
  <c r="B1705" i="3" s="1"/>
  <c r="K1350" i="3"/>
  <c r="B1350" i="3" s="1"/>
  <c r="K94" i="3"/>
  <c r="B94" i="3" s="1"/>
  <c r="J272" i="3"/>
  <c r="T272" i="3" s="1"/>
  <c r="K860" i="3"/>
  <c r="B860" i="3" s="1"/>
  <c r="K540" i="3"/>
  <c r="J1281" i="3"/>
  <c r="O1281" i="3" s="1"/>
  <c r="K1783" i="3"/>
  <c r="B1783" i="3" s="1"/>
  <c r="K1991" i="3"/>
  <c r="B1991" i="3" s="1"/>
  <c r="J1994" i="3"/>
  <c r="K1286" i="3"/>
  <c r="K1615" i="3"/>
  <c r="J618" i="3"/>
  <c r="T618" i="3" s="1"/>
  <c r="J558" i="3"/>
  <c r="T558" i="3" s="1"/>
  <c r="J1133" i="3"/>
  <c r="T1133" i="3" s="1"/>
  <c r="J1311" i="3"/>
  <c r="T1311" i="3" s="1"/>
  <c r="J525" i="3"/>
  <c r="T525" i="3" s="1"/>
  <c r="B525" i="3" s="1"/>
  <c r="K1763" i="3"/>
  <c r="J1374" i="3"/>
  <c r="K1070" i="3"/>
  <c r="J781" i="3"/>
  <c r="K105" i="3"/>
  <c r="K310" i="3"/>
  <c r="J313" i="3"/>
  <c r="K419" i="3"/>
  <c r="B419" i="3" s="1"/>
  <c r="K392" i="3"/>
  <c r="B392" i="3" s="1"/>
  <c r="K292" i="3"/>
  <c r="J425" i="3"/>
  <c r="T425" i="3" s="1"/>
  <c r="K618" i="3"/>
  <c r="J1293" i="3"/>
  <c r="T1293" i="3" s="1"/>
  <c r="K389" i="3"/>
  <c r="J672" i="3"/>
  <c r="T672" i="3" s="1"/>
  <c r="K1627" i="3"/>
  <c r="B1627" i="3" s="1"/>
  <c r="K1088" i="3"/>
  <c r="B1088" i="3" s="1"/>
  <c r="K1462" i="3"/>
  <c r="B1462" i="3" s="1"/>
  <c r="K549" i="3"/>
  <c r="K1335" i="3"/>
  <c r="K1133" i="3"/>
  <c r="K1371" i="3"/>
  <c r="K1519" i="3"/>
  <c r="B1519" i="3" s="1"/>
  <c r="K1157" i="3"/>
  <c r="B1157" i="3" s="1"/>
  <c r="K745" i="3"/>
  <c r="B745" i="3" s="1"/>
  <c r="J1663" i="3"/>
  <c r="K491" i="3"/>
  <c r="B491" i="3" s="1"/>
  <c r="J962" i="3"/>
  <c r="K1408" i="3"/>
  <c r="K573" i="3"/>
  <c r="B573" i="3" s="1"/>
  <c r="K551" i="3"/>
  <c r="B551" i="3" s="1"/>
  <c r="J112" i="3"/>
  <c r="J359" i="3"/>
  <c r="K233" i="3"/>
  <c r="J385" i="3"/>
  <c r="T385" i="3" s="1"/>
  <c r="K400" i="3"/>
  <c r="BH1700" i="3"/>
  <c r="BE264" i="3"/>
  <c r="J1981" i="3"/>
  <c r="J377" i="3"/>
  <c r="T377" i="3" s="1"/>
  <c r="K1353" i="3"/>
  <c r="B1353" i="3" s="1"/>
  <c r="K612" i="3"/>
  <c r="J1145" i="3"/>
  <c r="T1145" i="3" s="1"/>
  <c r="K320" i="3"/>
  <c r="B320" i="3" s="1"/>
  <c r="J922" i="3"/>
  <c r="K1966" i="3"/>
  <c r="B1966" i="3" s="1"/>
  <c r="J1080" i="3"/>
  <c r="T1080" i="3" s="1"/>
  <c r="K473" i="3"/>
  <c r="B473" i="3" s="1"/>
  <c r="K723" i="3"/>
  <c r="B723" i="3" s="1"/>
  <c r="K554" i="3"/>
  <c r="B554" i="3" s="1"/>
  <c r="K1202" i="3"/>
  <c r="J806" i="3"/>
  <c r="K1061" i="3"/>
  <c r="B1061" i="3" s="1"/>
  <c r="K1738" i="3"/>
  <c r="J612" i="3"/>
  <c r="K868" i="3"/>
  <c r="B868" i="3" s="1"/>
  <c r="K1383" i="3"/>
  <c r="J839" i="3"/>
  <c r="T839" i="3" s="1"/>
  <c r="K537" i="3"/>
  <c r="J1131" i="3"/>
  <c r="T1131" i="3" s="1"/>
  <c r="J515" i="3"/>
  <c r="T515" i="3" s="1"/>
  <c r="J1735" i="3"/>
  <c r="J82" i="3"/>
  <c r="T82" i="3" s="1"/>
  <c r="K410" i="3"/>
  <c r="K88" i="3"/>
  <c r="J373" i="3"/>
  <c r="J78" i="3"/>
  <c r="T78" i="3" s="1"/>
  <c r="K401" i="3"/>
  <c r="K72" i="3"/>
  <c r="J103" i="3"/>
  <c r="BE933" i="3"/>
  <c r="BH400" i="3"/>
  <c r="BH114" i="3"/>
  <c r="K1296" i="3"/>
  <c r="B1296" i="3" s="1"/>
  <c r="J549" i="3"/>
  <c r="K597" i="3"/>
  <c r="J151" i="3"/>
  <c r="J115" i="3"/>
  <c r="O115" i="3" s="1"/>
  <c r="K1080" i="3"/>
  <c r="J1404" i="3"/>
  <c r="T1404" i="3" s="1"/>
  <c r="J1766" i="3"/>
  <c r="J1202" i="3"/>
  <c r="T1202" i="3" s="1"/>
  <c r="J623" i="3"/>
  <c r="T623" i="3" s="1"/>
  <c r="J537" i="3"/>
  <c r="J817" i="3"/>
  <c r="K1338" i="3"/>
  <c r="B1338" i="3" s="1"/>
  <c r="K805" i="3"/>
  <c r="B805" i="3" s="1"/>
  <c r="K356" i="3"/>
  <c r="B356" i="3" s="1"/>
  <c r="J88" i="3"/>
  <c r="O88" i="3" s="1"/>
  <c r="K97" i="3"/>
  <c r="K373" i="3"/>
  <c r="K248" i="3"/>
  <c r="B248" i="3" s="1"/>
  <c r="J401" i="3"/>
  <c r="J72" i="3"/>
  <c r="T72" i="3" s="1"/>
  <c r="K103" i="3"/>
  <c r="J230" i="3"/>
  <c r="T230" i="3" s="1"/>
  <c r="K350" i="3"/>
  <c r="BH1806" i="3"/>
  <c r="I1805" i="11" s="1"/>
  <c r="K497" i="3"/>
  <c r="B497" i="3" s="1"/>
  <c r="J431" i="3"/>
  <c r="J1762" i="3"/>
  <c r="K1987" i="3"/>
  <c r="K1404" i="3"/>
  <c r="J70" i="3"/>
  <c r="T70" i="3" s="1"/>
  <c r="J97" i="3"/>
  <c r="K965" i="3"/>
  <c r="B965" i="3" s="1"/>
  <c r="J826" i="3"/>
  <c r="T826" i="3" s="1"/>
  <c r="K895" i="3"/>
  <c r="B895" i="3" s="1"/>
  <c r="J1468" i="3"/>
  <c r="J1771" i="3"/>
  <c r="K830" i="3"/>
  <c r="K1323" i="3"/>
  <c r="M1323" i="3" s="1"/>
  <c r="J941" i="3"/>
  <c r="K1708" i="3"/>
  <c r="K977" i="3"/>
  <c r="B977" i="3" s="1"/>
  <c r="J1784" i="3"/>
  <c r="T1784" i="3" s="1"/>
  <c r="K882" i="3"/>
  <c r="T882" i="3" s="1"/>
  <c r="J1796" i="3"/>
  <c r="T1796" i="3" s="1"/>
  <c r="K1332" i="3"/>
  <c r="M1332" i="3" s="1"/>
  <c r="J1951" i="3"/>
  <c r="K370" i="3"/>
  <c r="B370" i="3" s="1"/>
  <c r="K108" i="3"/>
  <c r="B108" i="3" s="1"/>
  <c r="K85" i="3"/>
  <c r="J209" i="3"/>
  <c r="T209" i="3" s="1"/>
  <c r="K163" i="3"/>
  <c r="K73" i="3"/>
  <c r="K54" i="3"/>
  <c r="B54" i="3" s="1"/>
  <c r="BH163" i="3"/>
  <c r="J820" i="3"/>
  <c r="T820" i="3" s="1"/>
  <c r="J1708" i="3"/>
  <c r="J85" i="3"/>
  <c r="T85" i="3" s="1"/>
  <c r="J350" i="3"/>
  <c r="T350" i="3" s="1"/>
  <c r="J812" i="3"/>
  <c r="J452" i="3"/>
  <c r="J1095" i="3"/>
  <c r="T1095" i="3" s="1"/>
  <c r="K518" i="3"/>
  <c r="T518" i="3" s="1"/>
  <c r="K1480" i="3"/>
  <c r="J1781" i="3"/>
  <c r="K838" i="3"/>
  <c r="B838" i="3" s="1"/>
  <c r="J328" i="3"/>
  <c r="J163" i="3"/>
  <c r="K275" i="3"/>
  <c r="K81" i="3"/>
  <c r="B81" i="3" s="1"/>
  <c r="K925" i="3"/>
  <c r="J925" i="3"/>
  <c r="J919" i="3"/>
  <c r="T919" i="3" s="1"/>
  <c r="K919" i="3"/>
  <c r="BE651" i="3"/>
  <c r="J651" i="3"/>
  <c r="K651" i="3"/>
  <c r="BE648" i="3"/>
  <c r="J648" i="3"/>
  <c r="T648" i="3" s="1"/>
  <c r="K648" i="3"/>
  <c r="K636" i="3"/>
  <c r="J636" i="3"/>
  <c r="J1140" i="3"/>
  <c r="T1140" i="3" s="1"/>
  <c r="K255" i="3"/>
  <c r="K1287" i="3"/>
  <c r="J1287" i="3"/>
  <c r="J1190" i="3"/>
  <c r="K1190" i="3"/>
  <c r="J1187" i="3"/>
  <c r="T1187" i="3" s="1"/>
  <c r="K1187" i="3"/>
  <c r="BE1184" i="3"/>
  <c r="J1184" i="3"/>
  <c r="K1184" i="3"/>
  <c r="J1181" i="3"/>
  <c r="T1181" i="3" s="1"/>
  <c r="K1181" i="3"/>
  <c r="BE585" i="3"/>
  <c r="BH585" i="3"/>
  <c r="BH582" i="3"/>
  <c r="J582" i="3"/>
  <c r="T582" i="3" s="1"/>
  <c r="B582" i="3" s="1"/>
  <c r="BE67" i="3"/>
  <c r="BH67" i="3"/>
  <c r="K1161" i="3"/>
  <c r="J1915" i="3"/>
  <c r="J1225" i="3"/>
  <c r="J255" i="3"/>
  <c r="BE1221" i="3"/>
  <c r="J1221" i="3"/>
  <c r="T1221" i="3" s="1"/>
  <c r="K1221" i="3"/>
  <c r="J1169" i="3"/>
  <c r="T1169" i="3" s="1"/>
  <c r="K1169" i="3"/>
  <c r="BH1142" i="3"/>
  <c r="K1142" i="3"/>
  <c r="J1136" i="3"/>
  <c r="K1136" i="3"/>
  <c r="K1124" i="3"/>
  <c r="J1124" i="3"/>
  <c r="J1109" i="3"/>
  <c r="K1109" i="3"/>
  <c r="BE1100" i="3"/>
  <c r="K1100" i="3"/>
  <c r="BH49" i="3"/>
  <c r="K49" i="3"/>
  <c r="K1718" i="3"/>
  <c r="B1718" i="3" s="1"/>
  <c r="K529" i="3"/>
  <c r="B529" i="3" s="1"/>
  <c r="K505" i="3"/>
  <c r="K1915" i="3"/>
  <c r="K1894" i="3"/>
  <c r="K475" i="3"/>
  <c r="B475" i="3" s="1"/>
  <c r="BH1600" i="3"/>
  <c r="BE1600" i="3"/>
  <c r="J1600" i="3"/>
  <c r="J1549" i="3"/>
  <c r="K1549" i="3"/>
  <c r="BE1522" i="3"/>
  <c r="J1522" i="3"/>
  <c r="J1489" i="3"/>
  <c r="K1489" i="3"/>
  <c r="J1477" i="3"/>
  <c r="T1477" i="3" s="1"/>
  <c r="K1477" i="3"/>
  <c r="K1471" i="3"/>
  <c r="J1471" i="3"/>
  <c r="T1471" i="3" s="1"/>
  <c r="BH1459" i="3"/>
  <c r="J1459" i="3"/>
  <c r="T1459" i="3" s="1"/>
  <c r="K1459" i="3"/>
  <c r="J1438" i="3"/>
  <c r="T1438" i="3" s="1"/>
  <c r="K1438" i="3"/>
  <c r="K1426" i="3"/>
  <c r="J1426" i="3"/>
  <c r="K1218" i="3"/>
  <c r="J1218" i="3"/>
  <c r="K796" i="3"/>
  <c r="J796" i="3"/>
  <c r="K790" i="3"/>
  <c r="J790" i="3"/>
  <c r="J784" i="3"/>
  <c r="K784" i="3"/>
  <c r="J778" i="3"/>
  <c r="K778" i="3"/>
  <c r="BH775" i="3"/>
  <c r="J775" i="3"/>
  <c r="J751" i="3"/>
  <c r="K751" i="3"/>
  <c r="K200" i="3"/>
  <c r="J200" i="3"/>
  <c r="J191" i="3"/>
  <c r="T191" i="3" s="1"/>
  <c r="K191" i="3"/>
  <c r="J182" i="3"/>
  <c r="T182" i="3" s="1"/>
  <c r="K182" i="3"/>
  <c r="K176" i="3"/>
  <c r="J176" i="3"/>
  <c r="T176" i="3" s="1"/>
  <c r="BE164" i="3"/>
  <c r="K164" i="3"/>
  <c r="B164" i="3" s="1"/>
  <c r="K366" i="3"/>
  <c r="J366" i="3"/>
  <c r="BE354" i="3"/>
  <c r="BH354" i="3"/>
  <c r="K354" i="3"/>
  <c r="J345" i="3"/>
  <c r="T345" i="3" s="1"/>
  <c r="K345" i="3"/>
  <c r="J1921" i="3"/>
  <c r="T1921" i="3" s="1"/>
  <c r="K1921" i="3"/>
  <c r="K901" i="3"/>
  <c r="J901" i="3"/>
  <c r="J729" i="3"/>
  <c r="K729" i="3"/>
  <c r="J717" i="3"/>
  <c r="K717" i="3"/>
  <c r="J696" i="3"/>
  <c r="K696" i="3"/>
  <c r="BE678" i="3"/>
  <c r="J678" i="3"/>
  <c r="J898" i="3"/>
  <c r="M898" i="3" s="1"/>
  <c r="J303" i="3"/>
  <c r="T303" i="3" s="1"/>
  <c r="B303" i="3" s="1"/>
  <c r="BE1275" i="3"/>
  <c r="K1275" i="3"/>
  <c r="J1245" i="3"/>
  <c r="K1245" i="3"/>
  <c r="BH889" i="3"/>
  <c r="J889" i="3"/>
  <c r="K889" i="3"/>
  <c r="J886" i="3"/>
  <c r="K886" i="3"/>
  <c r="J883" i="3"/>
  <c r="T883" i="3" s="1"/>
  <c r="K883" i="3"/>
  <c r="J579" i="3"/>
  <c r="T579" i="3" s="1"/>
  <c r="K579" i="3"/>
  <c r="K699" i="3"/>
  <c r="B699" i="3" s="1"/>
  <c r="J1858" i="3"/>
  <c r="K1160" i="3"/>
  <c r="J1160" i="3"/>
  <c r="T1160" i="3" s="1"/>
  <c r="K1085" i="3"/>
  <c r="J1085" i="3"/>
  <c r="T1085" i="3" s="1"/>
  <c r="BE40" i="3"/>
  <c r="K40" i="3"/>
  <c r="BH37" i="3"/>
  <c r="J37" i="3"/>
  <c r="K37" i="3"/>
  <c r="K904" i="3"/>
  <c r="K535" i="3"/>
  <c r="K633" i="3"/>
  <c r="K67" i="3"/>
  <c r="J929" i="3"/>
  <c r="T929" i="3" s="1"/>
  <c r="K929" i="3"/>
  <c r="BE920" i="3"/>
  <c r="K920" i="3"/>
  <c r="J920" i="3"/>
  <c r="K908" i="3"/>
  <c r="J908" i="3"/>
  <c r="J896" i="3"/>
  <c r="T896" i="3" s="1"/>
  <c r="K896" i="3"/>
  <c r="J149" i="3"/>
  <c r="K149" i="3"/>
  <c r="BE140" i="3"/>
  <c r="J140" i="3"/>
  <c r="K140" i="3"/>
  <c r="K128" i="3"/>
  <c r="J128" i="3"/>
  <c r="J119" i="3"/>
  <c r="K119" i="3"/>
  <c r="BH396" i="3"/>
  <c r="J396" i="3"/>
  <c r="BE1727" i="3"/>
  <c r="BH1727" i="3"/>
  <c r="J1727" i="3"/>
  <c r="T1727" i="3" s="1"/>
  <c r="BH541" i="3"/>
  <c r="BE541" i="3"/>
  <c r="J541" i="3"/>
  <c r="T541" i="3" s="1"/>
  <c r="K541" i="3"/>
  <c r="K585" i="3"/>
  <c r="J1944" i="3"/>
  <c r="K1944" i="3"/>
  <c r="K1914" i="3"/>
  <c r="J1914" i="3"/>
  <c r="T1914" i="3" s="1"/>
  <c r="J517" i="3"/>
  <c r="T517" i="3" s="1"/>
  <c r="K517" i="3"/>
  <c r="J451" i="3"/>
  <c r="K451" i="3"/>
  <c r="J153" i="3"/>
  <c r="T153" i="3" s="1"/>
  <c r="K153" i="3"/>
  <c r="K1897" i="3"/>
  <c r="B1897" i="3" s="1"/>
  <c r="J681" i="3"/>
  <c r="T681" i="3" s="1"/>
  <c r="K339" i="3"/>
  <c r="K61" i="3"/>
  <c r="K321" i="3"/>
  <c r="B321" i="3" s="1"/>
  <c r="K156" i="3"/>
  <c r="B156" i="3" s="1"/>
  <c r="J1845" i="3"/>
  <c r="T1845" i="3" s="1"/>
  <c r="K1845" i="3"/>
  <c r="BH1830" i="3"/>
  <c r="K1830" i="3"/>
  <c r="BE587" i="3"/>
  <c r="BH587" i="3"/>
  <c r="BH572" i="3"/>
  <c r="K572" i="3"/>
  <c r="J566" i="3"/>
  <c r="K566" i="3"/>
  <c r="J343" i="3"/>
  <c r="K343" i="3"/>
  <c r="J325" i="3"/>
  <c r="T325" i="3" s="1"/>
  <c r="K325" i="3"/>
  <c r="J295" i="3"/>
  <c r="K295" i="3"/>
  <c r="J277" i="3"/>
  <c r="K277" i="3"/>
  <c r="K393" i="3"/>
  <c r="J393" i="3"/>
  <c r="J384" i="3"/>
  <c r="K384" i="3"/>
  <c r="K315" i="3"/>
  <c r="J315" i="3"/>
  <c r="J1748" i="3"/>
  <c r="T1748" i="3" s="1"/>
  <c r="K1748" i="3"/>
  <c r="BE1742" i="3"/>
  <c r="J1742" i="3"/>
  <c r="T1742" i="3" s="1"/>
  <c r="J1222" i="3"/>
  <c r="K1222" i="3"/>
  <c r="BE1158" i="3"/>
  <c r="J1158" i="3"/>
  <c r="K1158" i="3"/>
  <c r="K1137" i="3"/>
  <c r="J1137" i="3"/>
  <c r="BH1565" i="3"/>
  <c r="BE1565" i="3"/>
  <c r="J1565" i="3"/>
  <c r="BH520" i="3"/>
  <c r="J520" i="3"/>
  <c r="K520" i="3"/>
  <c r="BE487" i="3"/>
  <c r="K487" i="3"/>
  <c r="B487" i="3" s="1"/>
  <c r="BH463" i="3"/>
  <c r="J463" i="3"/>
  <c r="BH436" i="3"/>
  <c r="J436" i="3"/>
  <c r="T436" i="3" s="1"/>
  <c r="K654" i="3"/>
  <c r="J1941" i="3"/>
  <c r="T1941" i="3" s="1"/>
  <c r="J1079" i="3"/>
  <c r="T1079" i="3" s="1"/>
  <c r="K913" i="3"/>
  <c r="J339" i="3"/>
  <c r="T339" i="3" s="1"/>
  <c r="J49" i="3"/>
  <c r="T49" i="3" s="1"/>
  <c r="K372" i="3"/>
  <c r="B372" i="3" s="1"/>
  <c r="BH804" i="3"/>
  <c r="BE804" i="3"/>
  <c r="K804" i="3"/>
  <c r="BE399" i="3"/>
  <c r="J399" i="3"/>
  <c r="K399" i="3"/>
  <c r="BH369" i="3"/>
  <c r="J369" i="3"/>
  <c r="BE333" i="3"/>
  <c r="J333" i="3"/>
  <c r="K297" i="3"/>
  <c r="J297" i="3"/>
  <c r="J354" i="3"/>
  <c r="BE1709" i="3"/>
  <c r="K1709" i="3"/>
  <c r="BH47" i="3"/>
  <c r="J47" i="3"/>
  <c r="K47" i="3"/>
  <c r="J276" i="3"/>
  <c r="K639" i="3"/>
  <c r="B639" i="3" s="1"/>
  <c r="K1896" i="3"/>
  <c r="J1896" i="3"/>
  <c r="T1896" i="3" s="1"/>
  <c r="K460" i="3"/>
  <c r="J460" i="3"/>
  <c r="K672" i="3"/>
  <c r="K1079" i="3"/>
  <c r="BH1993" i="3"/>
  <c r="E1992" i="11" s="1"/>
  <c r="K1993" i="3"/>
  <c r="J1993" i="3"/>
  <c r="T1993" i="3" s="1"/>
  <c r="BH798" i="3"/>
  <c r="K798" i="3"/>
  <c r="J798" i="3"/>
  <c r="K792" i="3"/>
  <c r="J792" i="3"/>
  <c r="T792" i="3" s="1"/>
  <c r="BH786" i="3"/>
  <c r="K786" i="3"/>
  <c r="J786" i="3"/>
  <c r="K783" i="3"/>
  <c r="J783" i="3"/>
  <c r="T783" i="3" s="1"/>
  <c r="BE756" i="3"/>
  <c r="K756" i="3"/>
  <c r="J753" i="3"/>
  <c r="T753" i="3" s="1"/>
  <c r="K753" i="3"/>
  <c r="J530" i="3"/>
  <c r="T530" i="3" s="1"/>
  <c r="K530" i="3"/>
  <c r="J1286" i="3"/>
  <c r="J1013" i="3"/>
  <c r="T1013" i="3" s="1"/>
  <c r="K1203" i="3"/>
  <c r="K1701" i="3"/>
  <c r="B1701" i="3" s="1"/>
  <c r="J956" i="3"/>
  <c r="T956" i="3" s="1"/>
  <c r="J1206" i="3"/>
  <c r="T1206" i="3" s="1"/>
  <c r="K1043" i="3"/>
  <c r="K1569" i="3"/>
  <c r="K77" i="3"/>
  <c r="J365" i="3"/>
  <c r="T365" i="3" s="1"/>
  <c r="B365" i="3" s="1"/>
  <c r="BH1131" i="3"/>
  <c r="BH138" i="3"/>
  <c r="K1622" i="3"/>
  <c r="B1622" i="3" s="1"/>
  <c r="J829" i="3"/>
  <c r="K1466" i="3"/>
  <c r="B1466" i="3" s="1"/>
  <c r="K1315" i="3"/>
  <c r="J434" i="3"/>
  <c r="T434" i="3" s="1"/>
  <c r="B434" i="3" s="1"/>
  <c r="J1593" i="3"/>
  <c r="K1393" i="3"/>
  <c r="J1427" i="3"/>
  <c r="T1427" i="3" s="1"/>
  <c r="B1427" i="3" s="1"/>
  <c r="J691" i="3"/>
  <c r="T691" i="3" s="1"/>
  <c r="K359" i="3"/>
  <c r="J389" i="3"/>
  <c r="BE1946" i="3"/>
  <c r="BE939" i="3"/>
  <c r="K887" i="3"/>
  <c r="J1652" i="3"/>
  <c r="K1806" i="3"/>
  <c r="J1405" i="3"/>
  <c r="K1616" i="3"/>
  <c r="B1616" i="3" s="1"/>
  <c r="J485" i="3"/>
  <c r="T485" i="3" s="1"/>
  <c r="K1330" i="3"/>
  <c r="J624" i="3"/>
  <c r="T624" i="3" s="1"/>
  <c r="K1073" i="3"/>
  <c r="K1253" i="3"/>
  <c r="B1253" i="3" s="1"/>
  <c r="J1738" i="3"/>
  <c r="K1209" i="3"/>
  <c r="J1508" i="3"/>
  <c r="K968" i="3"/>
  <c r="B968" i="3" s="1"/>
  <c r="K1478" i="3"/>
  <c r="J1828" i="3"/>
  <c r="J1238" i="3"/>
  <c r="K1457" i="3"/>
  <c r="B1457" i="3" s="1"/>
  <c r="J449" i="3"/>
  <c r="K1200" i="3"/>
  <c r="B1200" i="3" s="1"/>
  <c r="K1946" i="3"/>
  <c r="K398" i="3"/>
  <c r="K412" i="3"/>
  <c r="BE1708" i="3"/>
  <c r="BE1545" i="3"/>
  <c r="BE568" i="3"/>
  <c r="J887" i="3"/>
  <c r="T887" i="3" s="1"/>
  <c r="K1694" i="3"/>
  <c r="B1694" i="3" s="1"/>
  <c r="J1268" i="3"/>
  <c r="O1268" i="3" s="1"/>
  <c r="K1822" i="3"/>
  <c r="K485" i="3"/>
  <c r="K688" i="3"/>
  <c r="J1330" i="3"/>
  <c r="T1330" i="3" s="1"/>
  <c r="K624" i="3"/>
  <c r="K1508" i="3"/>
  <c r="K871" i="3"/>
  <c r="J1478" i="3"/>
  <c r="T1478" i="3" s="1"/>
  <c r="K1828" i="3"/>
  <c r="J1339" i="3"/>
  <c r="T1339" i="3" s="1"/>
  <c r="J398" i="3"/>
  <c r="K113" i="3"/>
  <c r="B113" i="3" s="1"/>
  <c r="K41" i="3"/>
  <c r="B41" i="3" s="1"/>
  <c r="J184" i="3"/>
  <c r="J412" i="3"/>
  <c r="K216" i="3"/>
  <c r="K421" i="3"/>
  <c r="BE432" i="3"/>
  <c r="J1691" i="3"/>
  <c r="J688" i="3"/>
  <c r="K936" i="3"/>
  <c r="B936" i="3" s="1"/>
  <c r="K1034" i="3"/>
  <c r="J871" i="3"/>
  <c r="K939" i="3"/>
  <c r="K383" i="3"/>
  <c r="B383" i="3" s="1"/>
  <c r="AZ1131" i="3"/>
  <c r="AT163" i="3"/>
  <c r="AW400" i="3"/>
  <c r="AN587" i="3"/>
  <c r="AN1197" i="3"/>
  <c r="J687" i="3"/>
  <c r="T687" i="3" s="1"/>
  <c r="K1940" i="3"/>
  <c r="B1940" i="3" s="1"/>
  <c r="K777" i="3"/>
  <c r="B777" i="3" s="1"/>
  <c r="J1528" i="3"/>
  <c r="T1528" i="3" s="1"/>
  <c r="B1528" i="3" s="1"/>
  <c r="J3" i="3"/>
  <c r="T3" i="3" s="1"/>
  <c r="K3" i="3"/>
  <c r="BH3" i="3"/>
  <c r="J1970" i="3"/>
  <c r="T1970" i="3" s="1"/>
  <c r="K1970" i="3"/>
  <c r="J1916" i="3"/>
  <c r="T1916" i="3" s="1"/>
  <c r="K1916" i="3"/>
  <c r="BE1853" i="3"/>
  <c r="J1853" i="3"/>
  <c r="T1853" i="3" s="1"/>
  <c r="BH1724" i="3"/>
  <c r="J1724" i="3"/>
  <c r="T1724" i="3" s="1"/>
  <c r="K1724" i="3"/>
  <c r="BH1690" i="3"/>
  <c r="K1690" i="3"/>
  <c r="B1690" i="3" s="1"/>
  <c r="BE1690" i="3"/>
  <c r="BE1377" i="3"/>
  <c r="J1377" i="3"/>
  <c r="T1377" i="3" s="1"/>
  <c r="K1377" i="3"/>
  <c r="BE1355" i="3"/>
  <c r="J1355" i="3"/>
  <c r="T1355" i="3" s="1"/>
  <c r="K1105" i="3"/>
  <c r="J1105" i="3"/>
  <c r="T1105" i="3" s="1"/>
  <c r="BE1072" i="3"/>
  <c r="J1072" i="3"/>
  <c r="T1072" i="3" s="1"/>
  <c r="J823" i="3"/>
  <c r="T823" i="3" s="1"/>
  <c r="K823" i="3"/>
  <c r="BH811" i="3"/>
  <c r="J811" i="3"/>
  <c r="K811" i="3"/>
  <c r="K599" i="3"/>
  <c r="J599" i="3"/>
  <c r="T599" i="3" s="1"/>
  <c r="BE27" i="3"/>
  <c r="BH27" i="3"/>
  <c r="J9" i="3"/>
  <c r="T9" i="3" s="1"/>
  <c r="K9" i="3"/>
  <c r="BH1702" i="3"/>
  <c r="J1702" i="3"/>
  <c r="T1702" i="3" s="1"/>
  <c r="BE1702" i="3"/>
  <c r="J1529" i="3"/>
  <c r="T1529" i="3" s="1"/>
  <c r="K1529" i="3"/>
  <c r="J903" i="3"/>
  <c r="K903" i="3"/>
  <c r="BE789" i="3"/>
  <c r="K789" i="3"/>
  <c r="BH352" i="3"/>
  <c r="J352" i="3"/>
  <c r="T352" i="3" s="1"/>
  <c r="K352" i="3"/>
  <c r="J349" i="3"/>
  <c r="K349" i="3"/>
  <c r="BE1306" i="3"/>
  <c r="BH1306" i="3"/>
  <c r="BH714" i="3"/>
  <c r="K714" i="3"/>
  <c r="BE714" i="3"/>
  <c r="J499" i="3"/>
  <c r="K499" i="3"/>
  <c r="BH1980" i="3"/>
  <c r="BE1980" i="3"/>
  <c r="BE1359" i="3"/>
  <c r="J1359" i="3"/>
  <c r="K1359" i="3"/>
  <c r="BE22" i="3"/>
  <c r="J22" i="3"/>
  <c r="T22" i="3" s="1"/>
  <c r="BH22" i="3"/>
  <c r="BE1871" i="3"/>
  <c r="J1871" i="3"/>
  <c r="T1871" i="3" s="1"/>
  <c r="K1759" i="3"/>
  <c r="J1759" i="3"/>
  <c r="K1746" i="3"/>
  <c r="J1746" i="3"/>
  <c r="T1746" i="3" s="1"/>
  <c r="J1711" i="3"/>
  <c r="T1711" i="3" s="1"/>
  <c r="K1711" i="3"/>
  <c r="J1656" i="3"/>
  <c r="T1656" i="3" s="1"/>
  <c r="K1656" i="3"/>
  <c r="BH1618" i="3"/>
  <c r="J1618" i="3"/>
  <c r="T1618" i="3" s="1"/>
  <c r="BE1604" i="3"/>
  <c r="K1604" i="3"/>
  <c r="J1193" i="3"/>
  <c r="T1193" i="3" s="1"/>
  <c r="K1193" i="3"/>
  <c r="BH1128" i="3"/>
  <c r="BE1128" i="3"/>
  <c r="J1121" i="3"/>
  <c r="T1121" i="3" s="1"/>
  <c r="K1121" i="3"/>
  <c r="BE1076" i="3"/>
  <c r="BT1076" i="3" s="1"/>
  <c r="K1076" i="3"/>
  <c r="J1076" i="3"/>
  <c r="T1076" i="3" s="1"/>
  <c r="BE799" i="3"/>
  <c r="J799" i="3"/>
  <c r="K799" i="3"/>
  <c r="J129" i="3"/>
  <c r="T129" i="3" s="1"/>
  <c r="K129" i="3"/>
  <c r="BH36" i="3"/>
  <c r="K36" i="3"/>
  <c r="J36" i="3"/>
  <c r="T36" i="3" s="1"/>
  <c r="K539" i="3"/>
  <c r="BE3" i="3"/>
  <c r="K938" i="3"/>
  <c r="B938" i="3" s="1"/>
  <c r="K1556" i="3"/>
  <c r="J1547" i="3"/>
  <c r="T1547" i="3" s="1"/>
  <c r="J815" i="3"/>
  <c r="T815" i="3" s="1"/>
  <c r="K1461" i="3"/>
  <c r="K1715" i="3"/>
  <c r="B1715" i="3" s="1"/>
  <c r="J711" i="3"/>
  <c r="T711" i="3" s="1"/>
  <c r="J663" i="3"/>
  <c r="T663" i="3" s="1"/>
  <c r="K1751" i="3"/>
  <c r="B1751" i="3" s="1"/>
  <c r="BH1016" i="3"/>
  <c r="J1016" i="3"/>
  <c r="K1016" i="3"/>
  <c r="BE1016" i="3"/>
  <c r="K999" i="3"/>
  <c r="J999" i="3"/>
  <c r="T999" i="3" s="1"/>
  <c r="BH917" i="3"/>
  <c r="K917" i="3"/>
  <c r="J917" i="3"/>
  <c r="BH700" i="3"/>
  <c r="K700" i="3"/>
  <c r="J700" i="3"/>
  <c r="J578" i="3"/>
  <c r="T578" i="3" s="1"/>
  <c r="K578" i="3"/>
  <c r="BE243" i="3"/>
  <c r="BH243" i="3"/>
  <c r="BH231" i="3"/>
  <c r="J231" i="3"/>
  <c r="T231" i="3" s="1"/>
  <c r="BE170" i="3"/>
  <c r="K170" i="3"/>
  <c r="J170" i="3"/>
  <c r="K643" i="3"/>
  <c r="J643" i="3"/>
  <c r="BE168" i="3"/>
  <c r="K168" i="3"/>
  <c r="BH1562" i="3"/>
  <c r="J1562" i="3"/>
  <c r="T1562" i="3" s="1"/>
  <c r="K1562" i="3"/>
  <c r="BE1328" i="3"/>
  <c r="BH1328" i="3"/>
  <c r="BH797" i="3"/>
  <c r="BE797" i="3"/>
  <c r="J1811" i="3"/>
  <c r="J997" i="3"/>
  <c r="T997" i="3" s="1"/>
  <c r="K1821" i="3"/>
  <c r="K797" i="3"/>
  <c r="K1402" i="3"/>
  <c r="J1821" i="3"/>
  <c r="T1821" i="3" s="1"/>
  <c r="J797" i="3"/>
  <c r="T797" i="3" s="1"/>
  <c r="J539" i="3"/>
  <c r="J847" i="3"/>
  <c r="T847" i="3" s="1"/>
  <c r="J271" i="3"/>
  <c r="K1355" i="3"/>
  <c r="J1461" i="3"/>
  <c r="J814" i="3"/>
  <c r="T814" i="3" s="1"/>
  <c r="K741" i="3"/>
  <c r="J1643" i="3"/>
  <c r="T1643" i="3" s="1"/>
  <c r="K679" i="3"/>
  <c r="B679" i="3" s="1"/>
  <c r="J1239" i="3"/>
  <c r="T1239" i="3" s="1"/>
  <c r="K1853" i="3"/>
  <c r="K261" i="3"/>
  <c r="B261" i="3" s="1"/>
  <c r="J168" i="3"/>
  <c r="K1827" i="3"/>
  <c r="J1827" i="3"/>
  <c r="T1827" i="3" s="1"/>
  <c r="K1764" i="3"/>
  <c r="J1764" i="3"/>
  <c r="J251" i="3"/>
  <c r="K251" i="3"/>
  <c r="BH147" i="3"/>
  <c r="J147" i="3"/>
  <c r="T147" i="3" s="1"/>
  <c r="K147" i="3"/>
  <c r="J440" i="3"/>
  <c r="T440" i="3" s="1"/>
  <c r="K440" i="3"/>
  <c r="BH160" i="3"/>
  <c r="J160" i="3"/>
  <c r="T160" i="3" s="1"/>
  <c r="K160" i="3"/>
  <c r="BH16" i="3"/>
  <c r="BE16" i="3"/>
  <c r="K16" i="3"/>
  <c r="K382" i="3"/>
  <c r="J382" i="3"/>
  <c r="BH346" i="3"/>
  <c r="J346" i="3"/>
  <c r="K346" i="3"/>
  <c r="K1852" i="3"/>
  <c r="J1852" i="3"/>
  <c r="T1852" i="3" s="1"/>
  <c r="BE1492" i="3"/>
  <c r="K1492" i="3"/>
  <c r="J1283" i="3"/>
  <c r="T1283" i="3" s="1"/>
  <c r="K1283" i="3"/>
  <c r="BH1938" i="3"/>
  <c r="K1938" i="3"/>
  <c r="BH1366" i="3"/>
  <c r="J1366" i="3"/>
  <c r="T1366" i="3" s="1"/>
  <c r="K1366" i="3"/>
  <c r="BH1272" i="3"/>
  <c r="J1272" i="3"/>
  <c r="T1272" i="3" s="1"/>
  <c r="K1154" i="3"/>
  <c r="J1154" i="3"/>
  <c r="K1668" i="3"/>
  <c r="B1668" i="3" s="1"/>
  <c r="K900" i="3"/>
  <c r="J900" i="3"/>
  <c r="K1328" i="3"/>
  <c r="J1604" i="3"/>
  <c r="T1604" i="3" s="1"/>
  <c r="J1825" i="3"/>
  <c r="T1825" i="3" s="1"/>
  <c r="K958" i="3"/>
  <c r="B958" i="3" s="1"/>
  <c r="K1272" i="3"/>
  <c r="J585" i="3"/>
  <c r="T585" i="3" s="1"/>
  <c r="BH1423" i="3"/>
  <c r="J1423" i="3"/>
  <c r="K1423" i="3"/>
  <c r="BE1423" i="3"/>
  <c r="BE1401" i="3"/>
  <c r="K1401" i="3"/>
  <c r="J1401" i="3"/>
  <c r="T1401" i="3" s="1"/>
  <c r="BH1334" i="3"/>
  <c r="J1334" i="3"/>
  <c r="T1334" i="3" s="1"/>
  <c r="K1334" i="3"/>
  <c r="K1052" i="3"/>
  <c r="J1052" i="3"/>
  <c r="T1052" i="3" s="1"/>
  <c r="J324" i="3"/>
  <c r="K324" i="3"/>
  <c r="J268" i="3"/>
  <c r="K268" i="3"/>
  <c r="BH1310" i="3"/>
  <c r="J1310" i="3"/>
  <c r="O1310" i="3" s="1"/>
  <c r="K760" i="3"/>
  <c r="K1306" i="3"/>
  <c r="K225" i="3"/>
  <c r="J225" i="3"/>
  <c r="T225" i="3" s="1"/>
  <c r="J760" i="3"/>
  <c r="J1324" i="3"/>
  <c r="T1324" i="3" s="1"/>
  <c r="K1324" i="3"/>
  <c r="BE1194" i="3"/>
  <c r="K1194" i="3"/>
  <c r="J1373" i="3"/>
  <c r="J1980" i="3"/>
  <c r="T1980" i="3" s="1"/>
  <c r="J1734" i="3"/>
  <c r="T1734" i="3" s="1"/>
  <c r="K1980" i="3"/>
  <c r="J1328" i="3"/>
  <c r="T1328" i="3" s="1"/>
  <c r="K1072" i="3"/>
  <c r="K1054" i="3"/>
  <c r="B1054" i="3" s="1"/>
  <c r="K833" i="3"/>
  <c r="K615" i="3"/>
  <c r="B615" i="3" s="1"/>
  <c r="J1768" i="3"/>
  <c r="T1768" i="3" s="1"/>
  <c r="K1320" i="3"/>
  <c r="J1320" i="3"/>
  <c r="BH1261" i="3"/>
  <c r="J1261" i="3"/>
  <c r="T1261" i="3" s="1"/>
  <c r="K1261" i="3"/>
  <c r="BE1261" i="3"/>
  <c r="J632" i="3"/>
  <c r="T632" i="3" s="1"/>
  <c r="K632" i="3"/>
  <c r="K598" i="3"/>
  <c r="J598" i="3"/>
  <c r="T598" i="3" s="1"/>
  <c r="BH539" i="3"/>
  <c r="K456" i="3"/>
  <c r="J456" i="3"/>
  <c r="J374" i="3"/>
  <c r="K374" i="3"/>
  <c r="BH1756" i="3"/>
  <c r="J1756" i="3"/>
  <c r="T1756" i="3" s="1"/>
  <c r="BH1368" i="3"/>
  <c r="J1368" i="3"/>
  <c r="K1368" i="3"/>
  <c r="BH1190" i="3"/>
  <c r="BE1190" i="3"/>
  <c r="J311" i="3"/>
  <c r="K311" i="3"/>
  <c r="BH228" i="3"/>
  <c r="K228" i="3"/>
  <c r="J1306" i="3"/>
  <c r="T1306" i="3" s="1"/>
  <c r="K1527" i="3"/>
  <c r="J1527" i="3"/>
  <c r="T1527" i="3" s="1"/>
  <c r="K1491" i="3"/>
  <c r="J1491" i="3"/>
  <c r="BE875" i="3"/>
  <c r="J875" i="3"/>
  <c r="T875" i="3" s="1"/>
  <c r="K875" i="3"/>
  <c r="K1927" i="3"/>
  <c r="B1927" i="3" s="1"/>
  <c r="K1734" i="3"/>
  <c r="J774" i="3"/>
  <c r="T774" i="3" s="1"/>
  <c r="K858" i="3"/>
  <c r="T858" i="3" s="1"/>
  <c r="K1007" i="3"/>
  <c r="B1007" i="3" s="1"/>
  <c r="J1850" i="3"/>
  <c r="T1850" i="3" s="1"/>
  <c r="J1635" i="3"/>
  <c r="T1635" i="3" s="1"/>
  <c r="J1128" i="3"/>
  <c r="T1128" i="3" s="1"/>
  <c r="J714" i="3"/>
  <c r="J1194" i="3"/>
  <c r="T1194" i="3" s="1"/>
  <c r="K1370" i="3"/>
  <c r="K209" i="3"/>
  <c r="K178" i="3"/>
  <c r="K234" i="3"/>
  <c r="B234" i="3" s="1"/>
  <c r="K776" i="3"/>
  <c r="J776" i="3"/>
  <c r="BH156" i="3"/>
  <c r="BE156" i="3"/>
  <c r="J135" i="3"/>
  <c r="K135" i="3"/>
  <c r="K131" i="3"/>
  <c r="J131" i="3"/>
  <c r="BH1663" i="3"/>
  <c r="BR1663" i="3" s="1"/>
  <c r="BE339" i="3"/>
  <c r="B338" i="11" s="1"/>
  <c r="J859" i="3"/>
  <c r="T859" i="3" s="1"/>
  <c r="BE1974" i="3"/>
  <c r="K985" i="3"/>
  <c r="B985" i="3" s="1"/>
  <c r="BE1487" i="3"/>
  <c r="BH1487" i="3"/>
  <c r="J1631" i="3"/>
  <c r="T1631" i="3" s="1"/>
  <c r="K1631" i="3"/>
  <c r="J1559" i="3"/>
  <c r="T1559" i="3" s="1"/>
  <c r="K1559" i="3"/>
  <c r="BE18" i="3"/>
  <c r="K18" i="3"/>
  <c r="BH18" i="3"/>
  <c r="J18" i="3"/>
  <c r="T18" i="3" s="1"/>
  <c r="K1502" i="3"/>
  <c r="J472" i="3"/>
  <c r="T472" i="3" s="1"/>
  <c r="K623" i="3"/>
  <c r="J1110" i="3"/>
  <c r="T1110" i="3" s="1"/>
  <c r="K989" i="3"/>
  <c r="J304" i="3"/>
  <c r="T304" i="3" s="1"/>
  <c r="BE1782" i="3"/>
  <c r="K1578" i="3"/>
  <c r="J1578" i="3"/>
  <c r="T1578" i="3" s="1"/>
  <c r="BH1555" i="3"/>
  <c r="B1554" i="11" s="1"/>
  <c r="J1555" i="3"/>
  <c r="T1555" i="3" s="1"/>
  <c r="K1555" i="3"/>
  <c r="BH1177" i="3"/>
  <c r="K1177" i="3"/>
  <c r="B1177" i="3" s="1"/>
  <c r="K1122" i="3"/>
  <c r="J1122" i="3"/>
  <c r="T1122" i="3" s="1"/>
  <c r="BH638" i="3"/>
  <c r="K638" i="3"/>
  <c r="BE1305" i="3"/>
  <c r="K1305" i="3"/>
  <c r="BH1288" i="3"/>
  <c r="J1288" i="3"/>
  <c r="T1288" i="3" s="1"/>
  <c r="K1288" i="3"/>
  <c r="J998" i="3"/>
  <c r="T998" i="3" s="1"/>
  <c r="K998" i="3"/>
  <c r="BH555" i="3"/>
  <c r="K555" i="3"/>
  <c r="J555" i="3"/>
  <c r="T555" i="3" s="1"/>
  <c r="BE614" i="3"/>
  <c r="J614" i="3"/>
  <c r="K528" i="3"/>
  <c r="BE1926" i="3"/>
  <c r="BH1926" i="3"/>
  <c r="K1926" i="3"/>
  <c r="K1770" i="3"/>
  <c r="J1770" i="3"/>
  <c r="T1770" i="3" s="1"/>
  <c r="BH1739" i="3"/>
  <c r="J1739" i="3"/>
  <c r="T1739" i="3" s="1"/>
  <c r="K1739" i="3"/>
  <c r="BE448" i="3"/>
  <c r="BH448" i="3"/>
  <c r="BE19" i="3"/>
  <c r="BH19" i="3"/>
  <c r="J19" i="3"/>
  <c r="T19" i="3" s="1"/>
  <c r="K670" i="3"/>
  <c r="B670" i="3" s="1"/>
  <c r="J634" i="3"/>
  <c r="K1363" i="3"/>
  <c r="B1363" i="3" s="1"/>
  <c r="K185" i="3"/>
  <c r="B185" i="3" s="1"/>
  <c r="K424" i="3"/>
  <c r="B424" i="3" s="1"/>
  <c r="K1814" i="3"/>
  <c r="J1814" i="3"/>
  <c r="T1814" i="3" s="1"/>
  <c r="K1155" i="3"/>
  <c r="J1155" i="3"/>
  <c r="T1155" i="3" s="1"/>
  <c r="BE960" i="3"/>
  <c r="BH960" i="3"/>
  <c r="K960" i="3"/>
  <c r="B960" i="3" s="1"/>
  <c r="J926" i="3"/>
  <c r="T926" i="3" s="1"/>
  <c r="K926" i="3"/>
  <c r="K891" i="3"/>
  <c r="J891" i="3"/>
  <c r="J867" i="3"/>
  <c r="K867" i="3"/>
  <c r="J761" i="3"/>
  <c r="T761" i="3" s="1"/>
  <c r="K761" i="3"/>
  <c r="BH683" i="3"/>
  <c r="J683" i="3"/>
  <c r="T683" i="3" s="1"/>
  <c r="BH511" i="3"/>
  <c r="K511" i="3"/>
  <c r="B511" i="3" s="1"/>
  <c r="BH384" i="3"/>
  <c r="BE384" i="3"/>
  <c r="K1433" i="3"/>
  <c r="J1433" i="3"/>
  <c r="T1433" i="3" s="1"/>
  <c r="BH1403" i="3"/>
  <c r="J1403" i="3"/>
  <c r="T1403" i="3" s="1"/>
  <c r="K1403" i="3"/>
  <c r="BE1399" i="3"/>
  <c r="K1399" i="3"/>
  <c r="B1399" i="3" s="1"/>
  <c r="J1352" i="3"/>
  <c r="K1352" i="3"/>
  <c r="BH1201" i="3"/>
  <c r="J1201" i="3"/>
  <c r="T1201" i="3" s="1"/>
  <c r="K1201" i="3"/>
  <c r="BE1201" i="3"/>
  <c r="BE1030" i="3"/>
  <c r="BH1030" i="3"/>
  <c r="J943" i="3"/>
  <c r="T943" i="3" s="1"/>
  <c r="K943" i="3"/>
  <c r="J879" i="3"/>
  <c r="T879" i="3" s="1"/>
  <c r="K879" i="3"/>
  <c r="BH863" i="3"/>
  <c r="K863" i="3"/>
  <c r="B863" i="3" s="1"/>
  <c r="BH847" i="3"/>
  <c r="L846" i="11" s="1"/>
  <c r="K847" i="3"/>
  <c r="J770" i="3"/>
  <c r="K770" i="3"/>
  <c r="J755" i="3"/>
  <c r="T755" i="3" s="1"/>
  <c r="K755" i="3"/>
  <c r="K293" i="3"/>
  <c r="B293" i="3" s="1"/>
  <c r="J1487" i="3"/>
  <c r="T1487" i="3" s="1"/>
  <c r="J1926" i="3"/>
  <c r="K1498" i="3"/>
  <c r="B1498" i="3" s="1"/>
  <c r="BE1579" i="3"/>
  <c r="K1579" i="3"/>
  <c r="B1579" i="3" s="1"/>
  <c r="J1280" i="3"/>
  <c r="T1280" i="3" s="1"/>
  <c r="K1280" i="3"/>
  <c r="BH629" i="3"/>
  <c r="BE629" i="3"/>
  <c r="BE59" i="3"/>
  <c r="BH59" i="3"/>
  <c r="K993" i="3"/>
  <c r="K1657" i="3"/>
  <c r="B1657" i="3" s="1"/>
  <c r="J653" i="3"/>
  <c r="T653" i="3" s="1"/>
  <c r="K1515" i="3"/>
  <c r="J1035" i="3"/>
  <c r="T1035" i="3" s="1"/>
  <c r="J1603" i="3"/>
  <c r="T1603" i="3" s="1"/>
  <c r="J580" i="3"/>
  <c r="K1483" i="3"/>
  <c r="J444" i="3"/>
  <c r="T444" i="3" s="1"/>
  <c r="K1028" i="3"/>
  <c r="J1747" i="3"/>
  <c r="T1747" i="3" s="1"/>
  <c r="J1786" i="3"/>
  <c r="T1786" i="3" s="1"/>
  <c r="J532" i="3"/>
  <c r="T532" i="3" s="1"/>
  <c r="K1271" i="3"/>
  <c r="J260" i="3"/>
  <c r="K416" i="3"/>
  <c r="B416" i="3" s="1"/>
  <c r="BE1880" i="3"/>
  <c r="J1880" i="3"/>
  <c r="BH722" i="3"/>
  <c r="J709" i="3"/>
  <c r="K709" i="3"/>
  <c r="BE677" i="3"/>
  <c r="J677" i="3"/>
  <c r="BE661" i="3"/>
  <c r="K661" i="3"/>
  <c r="J655" i="3"/>
  <c r="T655" i="3" s="1"/>
  <c r="K655" i="3"/>
  <c r="K646" i="3"/>
  <c r="J646" i="3"/>
  <c r="T646" i="3" s="1"/>
  <c r="BH309" i="3"/>
  <c r="BE309" i="3"/>
  <c r="K309" i="3"/>
  <c r="B309" i="3" s="1"/>
  <c r="BH288" i="3"/>
  <c r="K288" i="3"/>
  <c r="J288" i="3"/>
  <c r="BE281" i="3"/>
  <c r="K281" i="3"/>
  <c r="J266" i="3"/>
  <c r="K266" i="3"/>
  <c r="BH141" i="3"/>
  <c r="J141" i="3"/>
  <c r="K141" i="3"/>
  <c r="J123" i="3"/>
  <c r="K123" i="3"/>
  <c r="BE86" i="3"/>
  <c r="J86" i="3"/>
  <c r="T86" i="3" s="1"/>
  <c r="K86" i="3"/>
  <c r="BH584" i="3"/>
  <c r="J584" i="3"/>
  <c r="T584" i="3" s="1"/>
  <c r="B584" i="3" s="1"/>
  <c r="K1392" i="3"/>
  <c r="K1455" i="3"/>
  <c r="K1227" i="3"/>
  <c r="K1460" i="3"/>
  <c r="K546" i="3"/>
  <c r="K608" i="3"/>
  <c r="J993" i="3"/>
  <c r="T993" i="3" s="1"/>
  <c r="K1411" i="3"/>
  <c r="B1411" i="3" s="1"/>
  <c r="K1723" i="3"/>
  <c r="B1723" i="3" s="1"/>
  <c r="K605" i="3"/>
  <c r="B605" i="3" s="1"/>
  <c r="K1542" i="3"/>
  <c r="B1542" i="3" s="1"/>
  <c r="J1779" i="3"/>
  <c r="T1779" i="3" s="1"/>
  <c r="J1483" i="3"/>
  <c r="K1544" i="3"/>
  <c r="B1544" i="3" s="1"/>
  <c r="J1752" i="3"/>
  <c r="T1752" i="3" s="1"/>
  <c r="K1358" i="3"/>
  <c r="J2001" i="3"/>
  <c r="T2001" i="3" s="1"/>
  <c r="K2001" i="3"/>
  <c r="K1097" i="3"/>
  <c r="J1097" i="3"/>
  <c r="BE810" i="3"/>
  <c r="J810" i="3"/>
  <c r="T810" i="3" s="1"/>
  <c r="BE363" i="3"/>
  <c r="J363" i="3"/>
  <c r="T363" i="3" s="1"/>
  <c r="K363" i="3"/>
  <c r="K344" i="3"/>
  <c r="J344" i="3"/>
  <c r="T344" i="3" s="1"/>
  <c r="J327" i="3"/>
  <c r="T327" i="3" s="1"/>
  <c r="K327" i="3"/>
  <c r="J239" i="3"/>
  <c r="T239" i="3" s="1"/>
  <c r="K239" i="3"/>
  <c r="J145" i="3"/>
  <c r="K145" i="3"/>
  <c r="BH136" i="3"/>
  <c r="K136" i="3"/>
  <c r="J136" i="3"/>
  <c r="T136" i="3" s="1"/>
  <c r="K1487" i="3"/>
  <c r="K1240" i="3"/>
  <c r="B1240" i="3" s="1"/>
  <c r="J1392" i="3"/>
  <c r="T1392" i="3" s="1"/>
  <c r="J1455" i="3"/>
  <c r="T1455" i="3" s="1"/>
  <c r="K1446" i="3"/>
  <c r="K1382" i="3"/>
  <c r="J1475" i="3"/>
  <c r="T1475" i="3" s="1"/>
  <c r="J1301" i="3"/>
  <c r="T1301" i="3" s="1"/>
  <c r="J1675" i="3"/>
  <c r="J1749" i="3"/>
  <c r="T1749" i="3" s="1"/>
  <c r="K1749" i="3"/>
  <c r="BH1333" i="3"/>
  <c r="K1333" i="3"/>
  <c r="BH1039" i="3"/>
  <c r="BE1039" i="3"/>
  <c r="J608" i="3"/>
  <c r="K1789" i="3"/>
  <c r="B1789" i="3" s="1"/>
  <c r="K1267" i="3"/>
  <c r="J1782" i="3"/>
  <c r="T1782" i="3" s="1"/>
  <c r="J494" i="3"/>
  <c r="T494" i="3" s="1"/>
  <c r="J991" i="3"/>
  <c r="T991" i="3" s="1"/>
  <c r="J1551" i="3"/>
  <c r="T1551" i="3" s="1"/>
  <c r="B1551" i="3" s="1"/>
  <c r="J492" i="3"/>
  <c r="T492" i="3" s="1"/>
  <c r="J1039" i="3"/>
  <c r="T1039" i="3" s="1"/>
  <c r="K1507" i="3"/>
  <c r="B1507" i="3" s="1"/>
  <c r="K1195" i="3"/>
  <c r="K1517" i="3"/>
  <c r="B1517" i="3" s="1"/>
  <c r="J1358" i="3"/>
  <c r="J1333" i="3"/>
  <c r="K1326" i="3"/>
  <c r="S1326" i="3" s="1"/>
  <c r="K68" i="3"/>
  <c r="B68" i="3" s="1"/>
  <c r="K1826" i="3"/>
  <c r="J1826" i="3"/>
  <c r="T1826" i="3" s="1"/>
  <c r="BH1817" i="3"/>
  <c r="K1817" i="3"/>
  <c r="BE1199" i="3"/>
  <c r="BH1199" i="3"/>
  <c r="K1003" i="3"/>
  <c r="J1003" i="3"/>
  <c r="BH993" i="3"/>
  <c r="E992" i="11" s="1"/>
  <c r="BH983" i="3"/>
  <c r="K983" i="3"/>
  <c r="B983" i="3" s="1"/>
  <c r="BH736" i="3"/>
  <c r="BE736" i="3"/>
  <c r="BE685" i="3"/>
  <c r="K684" i="11" s="1"/>
  <c r="J685" i="3"/>
  <c r="K685" i="3"/>
  <c r="J657" i="3"/>
  <c r="T657" i="3" s="1"/>
  <c r="K657" i="3"/>
  <c r="K439" i="3"/>
  <c r="J439" i="3"/>
  <c r="J318" i="3"/>
  <c r="K318" i="3"/>
  <c r="BH1380" i="3"/>
  <c r="J1380" i="3"/>
  <c r="K1380" i="3"/>
  <c r="J533" i="3"/>
  <c r="T533" i="3" s="1"/>
  <c r="K533" i="3"/>
  <c r="J989" i="3"/>
  <c r="BE1525" i="3"/>
  <c r="J1525" i="3"/>
  <c r="J1502" i="3"/>
  <c r="T1502" i="3" s="1"/>
  <c r="J1223" i="3"/>
  <c r="T1223" i="3" s="1"/>
  <c r="K1301" i="3"/>
  <c r="K1354" i="3"/>
  <c r="B1354" i="3" s="1"/>
  <c r="K653" i="3"/>
  <c r="J1460" i="3"/>
  <c r="T1460" i="3" s="1"/>
  <c r="J1382" i="3"/>
  <c r="T1382" i="3" s="1"/>
  <c r="K260" i="3"/>
  <c r="BE1787" i="3"/>
  <c r="K1787" i="3"/>
  <c r="J1787" i="3"/>
  <c r="T1787" i="3" s="1"/>
  <c r="BH1787" i="3"/>
  <c r="BH1378" i="3"/>
  <c r="J1378" i="3"/>
  <c r="K1378" i="3"/>
  <c r="K640" i="3"/>
  <c r="J640" i="3"/>
  <c r="BE559" i="3"/>
  <c r="BH559" i="3"/>
  <c r="BE131" i="3"/>
  <c r="BH131" i="3"/>
  <c r="J1236" i="3"/>
  <c r="J1073" i="3"/>
  <c r="K1782" i="3"/>
  <c r="K1588" i="3"/>
  <c r="K1039" i="3"/>
  <c r="J1195" i="3"/>
  <c r="T1195" i="3" s="1"/>
  <c r="J572" i="3"/>
  <c r="K1260" i="3"/>
  <c r="J1260" i="3"/>
  <c r="T1260" i="3" s="1"/>
  <c r="BH884" i="3"/>
  <c r="J884" i="3"/>
  <c r="T884" i="3" s="1"/>
  <c r="BE773" i="3"/>
  <c r="J773" i="3"/>
  <c r="T773" i="3" s="1"/>
  <c r="K773" i="3"/>
  <c r="J758" i="3"/>
  <c r="K758" i="3"/>
  <c r="BH538" i="3"/>
  <c r="BE538" i="3"/>
  <c r="J538" i="3"/>
  <c r="T538" i="3" s="1"/>
  <c r="K538" i="3"/>
  <c r="K527" i="3"/>
  <c r="J527" i="3"/>
  <c r="T527" i="3" s="1"/>
  <c r="BH43" i="3"/>
  <c r="BO43" i="3" s="1"/>
  <c r="J196" i="3"/>
  <c r="BE47" i="3"/>
  <c r="BE10" i="3"/>
  <c r="BH1286" i="3"/>
  <c r="B1285" i="11" s="1"/>
  <c r="J10" i="3"/>
  <c r="O10" i="3" s="1"/>
  <c r="K247" i="3"/>
  <c r="K79" i="3"/>
  <c r="BE14" i="3"/>
  <c r="BH14" i="3"/>
  <c r="K14" i="3"/>
  <c r="BH534" i="3"/>
  <c r="BE534" i="3"/>
  <c r="J534" i="3"/>
  <c r="T534" i="3" s="1"/>
  <c r="K534" i="3"/>
  <c r="K457" i="3"/>
  <c r="J457" i="3"/>
  <c r="J387" i="3"/>
  <c r="T387" i="3" s="1"/>
  <c r="K387" i="3"/>
  <c r="BE697" i="3"/>
  <c r="J697" i="3"/>
  <c r="T697" i="3" s="1"/>
  <c r="K697" i="3"/>
  <c r="BH697" i="3"/>
  <c r="J693" i="3"/>
  <c r="K693" i="3"/>
  <c r="BE689" i="3"/>
  <c r="J689" i="3"/>
  <c r="T689" i="3" s="1"/>
  <c r="K689" i="3"/>
  <c r="J577" i="3"/>
  <c r="T577" i="3" s="1"/>
  <c r="K577" i="3"/>
  <c r="BE300" i="3"/>
  <c r="BH300" i="3"/>
  <c r="K300" i="3"/>
  <c r="BE274" i="3"/>
  <c r="K274" i="3"/>
  <c r="K1418" i="3"/>
  <c r="B1418" i="3" s="1"/>
  <c r="J14" i="3"/>
  <c r="BE831" i="3"/>
  <c r="BH831" i="3"/>
  <c r="J831" i="3"/>
  <c r="T831" i="3" s="1"/>
  <c r="K831" i="3"/>
  <c r="K705" i="3"/>
  <c r="J705" i="3"/>
  <c r="T705" i="3" s="1"/>
  <c r="K1444" i="3"/>
  <c r="B1444" i="3" s="1"/>
  <c r="J1733" i="3"/>
  <c r="T1733" i="3" s="1"/>
  <c r="K1733" i="3"/>
  <c r="J1686" i="3"/>
  <c r="T1686" i="3" s="1"/>
  <c r="K1686" i="3"/>
  <c r="J1673" i="3"/>
  <c r="T1673" i="3" s="1"/>
  <c r="K1673" i="3"/>
  <c r="J1625" i="3"/>
  <c r="T1625" i="3" s="1"/>
  <c r="K1625" i="3"/>
  <c r="J1611" i="3"/>
  <c r="T1611" i="3" s="1"/>
  <c r="K1611" i="3"/>
  <c r="J1596" i="3"/>
  <c r="T1596" i="3" s="1"/>
  <c r="K1596" i="3"/>
  <c r="BH1536" i="3"/>
  <c r="J1536" i="3"/>
  <c r="T1536" i="3" s="1"/>
  <c r="K1536" i="3"/>
  <c r="J1513" i="3"/>
  <c r="K1513" i="3"/>
  <c r="J1509" i="3"/>
  <c r="T1509" i="3" s="1"/>
  <c r="K1509" i="3"/>
  <c r="BH1505" i="3"/>
  <c r="K1505" i="3"/>
  <c r="K1504" i="3"/>
  <c r="J1504" i="3"/>
  <c r="T1504" i="3" s="1"/>
  <c r="BH1151" i="3"/>
  <c r="K1151" i="3"/>
  <c r="B1151" i="3" s="1"/>
  <c r="J1103" i="3"/>
  <c r="T1103" i="3" s="1"/>
  <c r="K1103" i="3"/>
  <c r="K888" i="3"/>
  <c r="J888" i="3"/>
  <c r="J727" i="3"/>
  <c r="T727" i="3" s="1"/>
  <c r="K727" i="3"/>
  <c r="BE1448" i="3"/>
  <c r="J1448" i="3"/>
  <c r="T1448" i="3" s="1"/>
  <c r="K1448" i="3"/>
  <c r="J1148" i="3"/>
  <c r="T1148" i="3" s="1"/>
  <c r="K1148" i="3"/>
  <c r="J1086" i="3"/>
  <c r="T1086" i="3" s="1"/>
  <c r="K1086" i="3"/>
  <c r="BH1082" i="3"/>
  <c r="K1082" i="3"/>
  <c r="J1082" i="3"/>
  <c r="BE932" i="3"/>
  <c r="K932" i="3"/>
  <c r="J932" i="3"/>
  <c r="T932" i="3" s="1"/>
  <c r="J461" i="3"/>
  <c r="T461" i="3" s="1"/>
  <c r="K46" i="3"/>
  <c r="J46" i="3"/>
  <c r="T46" i="3" s="1"/>
  <c r="BE1550" i="3"/>
  <c r="J1550" i="3"/>
  <c r="T1550" i="3" s="1"/>
  <c r="J1541" i="3"/>
  <c r="T1541" i="3" s="1"/>
  <c r="K1541" i="3"/>
  <c r="BE1531" i="3"/>
  <c r="K1531" i="3"/>
  <c r="J1531" i="3"/>
  <c r="T1531" i="3" s="1"/>
  <c r="BE1486" i="3"/>
  <c r="K1486" i="3"/>
  <c r="B1486" i="3" s="1"/>
  <c r="J1182" i="3"/>
  <c r="T1182" i="3" s="1"/>
  <c r="K1182" i="3"/>
  <c r="J1163" i="3"/>
  <c r="T1163" i="3" s="1"/>
  <c r="K1163" i="3"/>
  <c r="K1087" i="3"/>
  <c r="J1087" i="3"/>
  <c r="T1087" i="3" s="1"/>
  <c r="J924" i="3"/>
  <c r="T924" i="3" s="1"/>
  <c r="K924" i="3"/>
  <c r="J300" i="3"/>
  <c r="J270" i="3"/>
  <c r="BE270" i="3"/>
  <c r="BH270" i="3"/>
  <c r="K270" i="3"/>
  <c r="BE1159" i="3"/>
  <c r="BH1159" i="3"/>
  <c r="J1159" i="3"/>
  <c r="K1159" i="3"/>
  <c r="BH1144" i="3"/>
  <c r="J1144" i="3"/>
  <c r="T1144" i="3" s="1"/>
  <c r="K1144" i="3"/>
  <c r="J951" i="3"/>
  <c r="T951" i="3" s="1"/>
  <c r="K951" i="3"/>
  <c r="J907" i="3"/>
  <c r="T907" i="3" s="1"/>
  <c r="K907" i="3"/>
  <c r="BE1857" i="3"/>
  <c r="K1857" i="3"/>
  <c r="J1857" i="3"/>
  <c r="T1857" i="3" s="1"/>
  <c r="K1854" i="3"/>
  <c r="J1854" i="3"/>
  <c r="T1854" i="3" s="1"/>
  <c r="BH1813" i="3"/>
  <c r="J1813" i="3"/>
  <c r="T1813" i="3" s="1"/>
  <c r="J1757" i="3"/>
  <c r="BH1757" i="3"/>
  <c r="BE1720" i="3"/>
  <c r="J1720" i="3"/>
  <c r="T1720" i="3" s="1"/>
  <c r="K1720" i="3"/>
  <c r="J1558" i="3"/>
  <c r="T1558" i="3" s="1"/>
  <c r="K1558" i="3"/>
  <c r="K1175" i="3"/>
  <c r="J1175" i="3"/>
  <c r="BH1126" i="3"/>
  <c r="J1126" i="3"/>
  <c r="T1126" i="3" s="1"/>
  <c r="K1126" i="3"/>
  <c r="BH1107" i="3"/>
  <c r="K1107" i="3"/>
  <c r="BH963" i="3"/>
  <c r="K963" i="3"/>
  <c r="BH894" i="3"/>
  <c r="BE894" i="3"/>
  <c r="J764" i="3"/>
  <c r="T764" i="3" s="1"/>
  <c r="K764" i="3"/>
  <c r="BH574" i="3"/>
  <c r="BE574" i="3"/>
  <c r="BE360" i="3"/>
  <c r="BH360" i="3"/>
  <c r="J316" i="3"/>
  <c r="K316" i="3"/>
  <c r="BH286" i="3"/>
  <c r="J286" i="3"/>
  <c r="BE286" i="3"/>
  <c r="K1979" i="3"/>
  <c r="K574" i="3"/>
  <c r="B574" i="3" s="1"/>
  <c r="K500" i="3"/>
  <c r="B500" i="3" s="1"/>
  <c r="J1425" i="3"/>
  <c r="J1376" i="3"/>
  <c r="T1376" i="3" s="1"/>
  <c r="J40" i="3"/>
  <c r="J360" i="3"/>
  <c r="K1996" i="3"/>
  <c r="J1996" i="3"/>
  <c r="K1978" i="3"/>
  <c r="J1978" i="3"/>
  <c r="T1978" i="3" s="1"/>
  <c r="J1900" i="3"/>
  <c r="T1900" i="3" s="1"/>
  <c r="K1900" i="3"/>
  <c r="K1872" i="3"/>
  <c r="J1872" i="3"/>
  <c r="T1872" i="3" s="1"/>
  <c r="BH1754" i="3"/>
  <c r="K1754" i="3"/>
  <c r="J1754" i="3"/>
  <c r="T1754" i="3" s="1"/>
  <c r="BE1754" i="3"/>
  <c r="BH1046" i="3"/>
  <c r="J1046" i="3"/>
  <c r="T1046" i="3" s="1"/>
  <c r="BH912" i="3"/>
  <c r="K912" i="3"/>
  <c r="J912" i="3"/>
  <c r="T912" i="3" s="1"/>
  <c r="BE828" i="3"/>
  <c r="BH828" i="3"/>
  <c r="J828" i="3"/>
  <c r="BE208" i="3"/>
  <c r="K208" i="3"/>
  <c r="BH1959" i="3"/>
  <c r="K1959" i="3"/>
  <c r="J1664" i="3"/>
  <c r="T1664" i="3" s="1"/>
  <c r="K1664" i="3"/>
  <c r="BE1664" i="3"/>
  <c r="BE1371" i="3"/>
  <c r="BH1371" i="3"/>
  <c r="BE995" i="3"/>
  <c r="J995" i="3"/>
  <c r="T995" i="3" s="1"/>
  <c r="K995" i="3"/>
  <c r="BE990" i="3"/>
  <c r="BH990" i="3"/>
  <c r="J990" i="3"/>
  <c r="K964" i="3"/>
  <c r="J964" i="3"/>
  <c r="T964" i="3" s="1"/>
  <c r="BE842" i="3"/>
  <c r="BH842" i="3"/>
  <c r="K842" i="3"/>
  <c r="BE388" i="3"/>
  <c r="J388" i="3"/>
  <c r="BE365" i="3"/>
  <c r="BH365" i="3"/>
  <c r="BH301" i="3"/>
  <c r="K301" i="3"/>
  <c r="B301" i="3" s="1"/>
  <c r="BE25" i="3"/>
  <c r="BH25" i="3"/>
  <c r="J25" i="3"/>
  <c r="T25" i="3" s="1"/>
  <c r="BH1211" i="3"/>
  <c r="K1211" i="3"/>
  <c r="BE1211" i="3"/>
  <c r="K1207" i="3"/>
  <c r="J1207" i="3"/>
  <c r="K1071" i="3"/>
  <c r="J1071" i="3"/>
  <c r="J1005" i="3"/>
  <c r="T1005" i="3" s="1"/>
  <c r="K1005" i="3"/>
  <c r="BE1000" i="3"/>
  <c r="BH1000" i="3"/>
  <c r="K1000" i="3"/>
  <c r="J1000" i="3"/>
  <c r="T1000" i="3" s="1"/>
  <c r="BH854" i="3"/>
  <c r="K854" i="3"/>
  <c r="BE854" i="3"/>
  <c r="J850" i="3"/>
  <c r="K850" i="3"/>
  <c r="BH617" i="3"/>
  <c r="J617" i="3"/>
  <c r="T617" i="3" s="1"/>
  <c r="K617" i="3"/>
  <c r="BE488" i="3"/>
  <c r="J488" i="3"/>
  <c r="T488" i="3" s="1"/>
  <c r="K488" i="3"/>
  <c r="BH488" i="3"/>
  <c r="BE1992" i="3"/>
  <c r="J1992" i="3"/>
  <c r="T1992" i="3" s="1"/>
  <c r="J1703" i="3"/>
  <c r="T1703" i="3" s="1"/>
  <c r="K1703" i="3"/>
  <c r="BH1547" i="3"/>
  <c r="BE1547" i="3"/>
  <c r="BE1484" i="3"/>
  <c r="J1484" i="3"/>
  <c r="T1484" i="3" s="1"/>
  <c r="K1484" i="3"/>
  <c r="J1347" i="3"/>
  <c r="K1347" i="3"/>
  <c r="BE1232" i="3"/>
  <c r="K1232" i="3"/>
  <c r="B1232" i="3" s="1"/>
  <c r="BH1113" i="3"/>
  <c r="J1113" i="3"/>
  <c r="T1113" i="3" s="1"/>
  <c r="K1113" i="3"/>
  <c r="BE874" i="3"/>
  <c r="K874" i="3"/>
  <c r="BH746" i="3"/>
  <c r="BE746" i="3"/>
  <c r="BE707" i="3"/>
  <c r="J627" i="3"/>
  <c r="T627" i="3" s="1"/>
  <c r="BE627" i="3"/>
  <c r="K567" i="3"/>
  <c r="J567" i="3"/>
  <c r="T567" i="3" s="1"/>
  <c r="BE550" i="3"/>
  <c r="K550" i="3"/>
  <c r="BE531" i="3"/>
  <c r="J531" i="3"/>
  <c r="BH501" i="3"/>
  <c r="K501" i="3"/>
  <c r="B501" i="3" s="1"/>
  <c r="BH493" i="3"/>
  <c r="J493" i="3"/>
  <c r="T493" i="3" s="1"/>
  <c r="BE366" i="3"/>
  <c r="BH366" i="3"/>
  <c r="BH283" i="3"/>
  <c r="K283" i="3"/>
  <c r="J26" i="3"/>
  <c r="T26" i="3" s="1"/>
  <c r="K26" i="3"/>
  <c r="BH930" i="3"/>
  <c r="J930" i="3"/>
  <c r="T930" i="3" s="1"/>
  <c r="BE930" i="3"/>
  <c r="BH805" i="3"/>
  <c r="BE805" i="3"/>
  <c r="J734" i="3"/>
  <c r="T734" i="3" s="1"/>
  <c r="J1794" i="3"/>
  <c r="T1794" i="3" s="1"/>
  <c r="K1883" i="3"/>
  <c r="J1883" i="3"/>
  <c r="K1879" i="3"/>
  <c r="J1879" i="3"/>
  <c r="T1879" i="3" s="1"/>
  <c r="J1552" i="3"/>
  <c r="T1552" i="3" s="1"/>
  <c r="K1552" i="3"/>
  <c r="BE1001" i="3"/>
  <c r="K1001" i="3"/>
  <c r="B1001" i="3" s="1"/>
  <c r="K966" i="3"/>
  <c r="BH966" i="3"/>
  <c r="J953" i="3"/>
  <c r="K953" i="3"/>
  <c r="K948" i="3"/>
  <c r="J948" i="3"/>
  <c r="J376" i="3"/>
  <c r="K376" i="3"/>
  <c r="K666" i="3"/>
  <c r="J1499" i="3"/>
  <c r="T1499" i="3" s="1"/>
  <c r="K1794" i="3"/>
  <c r="J754" i="3"/>
  <c r="T754" i="3" s="1"/>
  <c r="K1716" i="3"/>
  <c r="B1716" i="3" s="1"/>
  <c r="K1432" i="3"/>
  <c r="B1432" i="3" s="1"/>
  <c r="K616" i="3"/>
  <c r="J1153" i="3"/>
  <c r="J1020" i="3"/>
  <c r="T1020" i="3" s="1"/>
  <c r="K286" i="3"/>
  <c r="J1945" i="3"/>
  <c r="T1945" i="3" s="1"/>
  <c r="K1945" i="3"/>
  <c r="BH1610" i="3"/>
  <c r="K1610" i="3"/>
  <c r="B1610" i="3" s="1"/>
  <c r="K1443" i="3"/>
  <c r="J1443" i="3"/>
  <c r="T1443" i="3" s="1"/>
  <c r="BH1065" i="3"/>
  <c r="BE1065" i="3"/>
  <c r="J1065" i="3"/>
  <c r="T1065" i="3" s="1"/>
  <c r="BE1040" i="3"/>
  <c r="K1040" i="3"/>
  <c r="B1040" i="3" s="1"/>
  <c r="J703" i="3"/>
  <c r="T703" i="3" s="1"/>
  <c r="K703" i="3"/>
  <c r="BH331" i="3"/>
  <c r="J331" i="3"/>
  <c r="K331" i="3"/>
  <c r="BE314" i="3"/>
  <c r="K314" i="3"/>
  <c r="K264" i="3"/>
  <c r="BH264" i="3"/>
  <c r="J241" i="3"/>
  <c r="T241" i="3" s="1"/>
  <c r="K241" i="3"/>
  <c r="BE17" i="3"/>
  <c r="BH17" i="3"/>
  <c r="K1867" i="3"/>
  <c r="B1867" i="3" s="1"/>
  <c r="J747" i="3"/>
  <c r="K747" i="3"/>
  <c r="BH182" i="3"/>
  <c r="BE182" i="3"/>
  <c r="J167" i="3"/>
  <c r="K167" i="3"/>
  <c r="BE66" i="3"/>
  <c r="BH66" i="3"/>
  <c r="K66" i="3"/>
  <c r="B66" i="3" s="1"/>
  <c r="J1402" i="3"/>
  <c r="T1402" i="3" s="1"/>
  <c r="J707" i="3"/>
  <c r="K1171" i="3"/>
  <c r="K1146" i="3"/>
  <c r="B1146" i="3" s="1"/>
  <c r="K1442" i="3"/>
  <c r="J1107" i="3"/>
  <c r="T1107" i="3" s="1"/>
  <c r="K715" i="3"/>
  <c r="B715" i="3" s="1"/>
  <c r="J616" i="3"/>
  <c r="K894" i="3"/>
  <c r="J165" i="3"/>
  <c r="BH1989" i="3"/>
  <c r="J1989" i="3"/>
  <c r="T1989" i="3" s="1"/>
  <c r="BE1636" i="3"/>
  <c r="K1636" i="3"/>
  <c r="BE1090" i="3"/>
  <c r="BH1090" i="3"/>
  <c r="K1055" i="3"/>
  <c r="J1055" i="3"/>
  <c r="T1055" i="3" s="1"/>
  <c r="BH1032" i="3"/>
  <c r="BE1032" i="3"/>
  <c r="BH771" i="3"/>
  <c r="K771" i="3"/>
  <c r="B771" i="3" s="1"/>
  <c r="K482" i="3"/>
  <c r="J482" i="3"/>
  <c r="J394" i="3"/>
  <c r="T394" i="3" s="1"/>
  <c r="K394" i="3"/>
  <c r="BH269" i="3"/>
  <c r="K269" i="3"/>
  <c r="B269" i="3" s="1"/>
  <c r="J265" i="3"/>
  <c r="BH265" i="3"/>
  <c r="K265" i="3"/>
  <c r="BH148" i="3"/>
  <c r="J148" i="3"/>
  <c r="J144" i="3"/>
  <c r="K144" i="3"/>
  <c r="BH1777" i="3"/>
  <c r="K1777" i="3"/>
  <c r="J1777" i="3"/>
  <c r="T1777" i="3" s="1"/>
  <c r="K1862" i="3"/>
  <c r="BE742" i="3"/>
  <c r="K742" i="3"/>
  <c r="B742" i="3" s="1"/>
  <c r="BE598" i="3"/>
  <c r="BH598" i="3"/>
  <c r="J143" i="3"/>
  <c r="T143" i="3" s="1"/>
  <c r="K143" i="3"/>
  <c r="J52" i="3"/>
  <c r="T52" i="3" s="1"/>
  <c r="K52" i="3"/>
  <c r="BE12" i="3"/>
  <c r="K12" i="3"/>
  <c r="B12" i="3" s="1"/>
  <c r="BH12" i="3"/>
  <c r="J570" i="3"/>
  <c r="T570" i="3" s="1"/>
  <c r="J1171" i="3"/>
  <c r="T1171" i="3" s="1"/>
  <c r="J963" i="3"/>
  <c r="T963" i="3" s="1"/>
  <c r="K1669" i="3"/>
  <c r="K1339" i="3"/>
  <c r="J894" i="3"/>
  <c r="T894" i="3" s="1"/>
  <c r="K169" i="3"/>
  <c r="BE1729" i="3"/>
  <c r="J1729" i="3"/>
  <c r="BH1729" i="3"/>
  <c r="K1729" i="3"/>
  <c r="BH1672" i="3"/>
  <c r="J1672" i="3"/>
  <c r="K1672" i="3"/>
  <c r="K1045" i="3"/>
  <c r="J1045" i="3"/>
  <c r="T1045" i="3" s="1"/>
  <c r="J821" i="3"/>
  <c r="K821" i="3"/>
  <c r="J650" i="3"/>
  <c r="K650" i="3"/>
  <c r="BH635" i="3"/>
  <c r="K635" i="3"/>
  <c r="B635" i="3" s="1"/>
  <c r="K564" i="3"/>
  <c r="J564" i="3"/>
  <c r="K514" i="3"/>
  <c r="J514" i="3"/>
  <c r="J1049" i="3"/>
  <c r="J1185" i="3"/>
  <c r="T1185" i="3" s="1"/>
  <c r="BH1132" i="3"/>
  <c r="D1131" i="11" s="1"/>
  <c r="BH1011" i="3"/>
  <c r="BH987" i="3"/>
  <c r="BH688" i="3"/>
  <c r="BH363" i="3"/>
  <c r="BE1403" i="3"/>
  <c r="BH1194" i="3"/>
  <c r="BE1049" i="3"/>
  <c r="K1302" i="3"/>
  <c r="K1289" i="3"/>
  <c r="J1132" i="3"/>
  <c r="T1132" i="3" s="1"/>
  <c r="K1434" i="3"/>
  <c r="B1434" i="3" s="1"/>
  <c r="K1241" i="3"/>
  <c r="K1132" i="3"/>
  <c r="BH1579" i="3"/>
  <c r="BH95" i="3"/>
  <c r="J95" i="3"/>
  <c r="K95" i="3"/>
  <c r="BE95" i="3"/>
  <c r="K171" i="3"/>
  <c r="J171" i="3"/>
  <c r="T171" i="3" s="1"/>
  <c r="BE8" i="3"/>
  <c r="BH8" i="3"/>
  <c r="J8" i="3"/>
  <c r="K8" i="3"/>
  <c r="K477" i="3"/>
  <c r="J477" i="3"/>
  <c r="T477" i="3" s="1"/>
  <c r="K469" i="3"/>
  <c r="J469" i="3"/>
  <c r="K453" i="3"/>
  <c r="J453" i="3"/>
  <c r="T453" i="3" s="1"/>
  <c r="BH338" i="3"/>
  <c r="BE338" i="3"/>
  <c r="J338" i="3"/>
  <c r="K338" i="3"/>
  <c r="K226" i="3"/>
  <c r="J226" i="3"/>
  <c r="BH219" i="3"/>
  <c r="J219" i="3"/>
  <c r="J215" i="3"/>
  <c r="K215" i="3"/>
  <c r="K134" i="3"/>
  <c r="B134" i="3" s="1"/>
  <c r="BH1950" i="3"/>
  <c r="BE1950" i="3"/>
  <c r="J1950" i="3"/>
  <c r="BE1841" i="3"/>
  <c r="BH1841" i="3"/>
  <c r="K1841" i="3"/>
  <c r="J1841" i="3"/>
  <c r="T1841" i="3" s="1"/>
  <c r="J1568" i="3"/>
  <c r="T1568" i="3" s="1"/>
  <c r="K1568" i="3"/>
  <c r="K1564" i="3"/>
  <c r="J1564" i="3"/>
  <c r="BH1557" i="3"/>
  <c r="J1557" i="3"/>
  <c r="T1557" i="3" s="1"/>
  <c r="K1557" i="3"/>
  <c r="J1397" i="3"/>
  <c r="K1397" i="3"/>
  <c r="J1386" i="3"/>
  <c r="T1386" i="3" s="1"/>
  <c r="K1386" i="3"/>
  <c r="K1096" i="3"/>
  <c r="J1096" i="3"/>
  <c r="T1096" i="3" s="1"/>
  <c r="J735" i="3"/>
  <c r="K735" i="3"/>
  <c r="K1164" i="3"/>
  <c r="B1164" i="3" s="1"/>
  <c r="K1152" i="3"/>
  <c r="B1152" i="3" s="1"/>
  <c r="BE1955" i="3"/>
  <c r="BH1955" i="3"/>
  <c r="J1955" i="3"/>
  <c r="T1955" i="3" s="1"/>
  <c r="K1955" i="3"/>
  <c r="BE1801" i="3"/>
  <c r="K1801" i="3"/>
  <c r="J1801" i="3"/>
  <c r="T1801" i="3" s="1"/>
  <c r="BH1801" i="3"/>
  <c r="BH1573" i="3"/>
  <c r="K1573" i="3"/>
  <c r="B1573" i="3" s="1"/>
  <c r="BH1561" i="3"/>
  <c r="J1561" i="3"/>
  <c r="T1561" i="3" s="1"/>
  <c r="K1561" i="3"/>
  <c r="J1189" i="3"/>
  <c r="K1189" i="3"/>
  <c r="BH1176" i="3"/>
  <c r="J1176" i="3"/>
  <c r="K1176" i="3"/>
  <c r="K1112" i="3"/>
  <c r="J1112" i="3"/>
  <c r="BH1104" i="3"/>
  <c r="K1104" i="3"/>
  <c r="J1104" i="3"/>
  <c r="T1104" i="3" s="1"/>
  <c r="BH1019" i="3"/>
  <c r="J1019" i="3"/>
  <c r="T1019" i="3" s="1"/>
  <c r="K1019" i="3"/>
  <c r="K1015" i="3"/>
  <c r="J1015" i="3"/>
  <c r="T1015" i="3" s="1"/>
  <c r="BE895" i="3"/>
  <c r="BH895" i="3"/>
  <c r="K878" i="3"/>
  <c r="J878" i="3"/>
  <c r="J837" i="3"/>
  <c r="T837" i="3" s="1"/>
  <c r="K837" i="3"/>
  <c r="K832" i="3"/>
  <c r="J832" i="3"/>
  <c r="BE772" i="3"/>
  <c r="J772" i="3"/>
  <c r="T772" i="3" s="1"/>
  <c r="K772" i="3"/>
  <c r="BE767" i="3"/>
  <c r="K767" i="3"/>
  <c r="BH767" i="3"/>
  <c r="J767" i="3"/>
  <c r="BE757" i="3"/>
  <c r="J757" i="3"/>
  <c r="T757" i="3" s="1"/>
  <c r="K757" i="3"/>
  <c r="K752" i="3"/>
  <c r="J752" i="3"/>
  <c r="T752" i="3" s="1"/>
  <c r="BH739" i="3"/>
  <c r="K739" i="3"/>
  <c r="J739" i="3"/>
  <c r="BH622" i="3"/>
  <c r="BE622" i="3"/>
  <c r="J622" i="3"/>
  <c r="K622" i="3"/>
  <c r="J1179" i="3"/>
  <c r="T1179" i="3" s="1"/>
  <c r="K1179" i="3"/>
  <c r="K1074" i="3"/>
  <c r="J1074" i="3"/>
  <c r="T1074" i="3" s="1"/>
  <c r="K1010" i="3"/>
  <c r="J1010" i="3"/>
  <c r="T1010" i="3" s="1"/>
  <c r="BE1006" i="3"/>
  <c r="J1006" i="3"/>
  <c r="K1006" i="3"/>
  <c r="J801" i="3"/>
  <c r="T801" i="3" s="1"/>
  <c r="K801" i="3"/>
  <c r="BH763" i="3"/>
  <c r="BE763" i="3"/>
  <c r="J763" i="3"/>
  <c r="T763" i="3" s="1"/>
  <c r="K763" i="3"/>
  <c r="K743" i="3"/>
  <c r="J743" i="3"/>
  <c r="T743" i="3" s="1"/>
  <c r="J613" i="3"/>
  <c r="T613" i="3" s="1"/>
  <c r="K613" i="3"/>
  <c r="K433" i="3"/>
  <c r="J433" i="3"/>
  <c r="T433" i="3" s="1"/>
  <c r="BE193" i="3"/>
  <c r="K193" i="3"/>
  <c r="BH193" i="3"/>
  <c r="J193" i="3"/>
  <c r="T193" i="3" s="1"/>
  <c r="J155" i="3"/>
  <c r="T155" i="3" s="1"/>
  <c r="K155" i="3"/>
  <c r="K404" i="3"/>
  <c r="BE20" i="3"/>
  <c r="J20" i="3"/>
  <c r="T20" i="3" s="1"/>
  <c r="K20" i="3"/>
  <c r="BH20" i="3"/>
  <c r="K219" i="3"/>
  <c r="J435" i="3"/>
  <c r="T435" i="3" s="1"/>
  <c r="K435" i="3"/>
  <c r="BH186" i="3"/>
  <c r="K186" i="3"/>
  <c r="J186" i="3"/>
  <c r="T186" i="3" s="1"/>
  <c r="J99" i="3"/>
  <c r="K99" i="3"/>
  <c r="K1950" i="3"/>
  <c r="J229" i="3"/>
  <c r="K139" i="3"/>
  <c r="J139" i="3"/>
  <c r="T139" i="3" s="1"/>
  <c r="J1597" i="3"/>
  <c r="K1597" i="3"/>
  <c r="J1581" i="3"/>
  <c r="K1581" i="3"/>
  <c r="J1577" i="3"/>
  <c r="K1577" i="3"/>
  <c r="BH1028" i="3"/>
  <c r="BE1028" i="3"/>
  <c r="BE1024" i="3"/>
  <c r="BH1024" i="3"/>
  <c r="BE909" i="3"/>
  <c r="BH909" i="3"/>
  <c r="J827" i="3"/>
  <c r="K827" i="3"/>
  <c r="BH818" i="3"/>
  <c r="J818" i="3"/>
  <c r="BH807" i="3"/>
  <c r="J807" i="3"/>
  <c r="T807" i="3" s="1"/>
  <c r="K807" i="3"/>
  <c r="BH483" i="3"/>
  <c r="J483" i="3"/>
  <c r="T483" i="3" s="1"/>
  <c r="K483" i="3"/>
  <c r="K465" i="3"/>
  <c r="J465" i="3"/>
  <c r="BH15" i="3"/>
  <c r="BE15" i="3"/>
  <c r="J15" i="3"/>
  <c r="BH1874" i="3"/>
  <c r="BE1874" i="3"/>
  <c r="K1874" i="3"/>
  <c r="J1874" i="3"/>
  <c r="T1874" i="3" s="1"/>
  <c r="K1864" i="3"/>
  <c r="J1864" i="3"/>
  <c r="T1864" i="3" s="1"/>
  <c r="BE1852" i="3"/>
  <c r="BH1852" i="3"/>
  <c r="BE1659" i="3"/>
  <c r="J1659" i="3"/>
  <c r="T1659" i="3" s="1"/>
  <c r="K1642" i="3"/>
  <c r="J1642" i="3"/>
  <c r="BH1294" i="3"/>
  <c r="K1294" i="3"/>
  <c r="BH935" i="3"/>
  <c r="J935" i="3"/>
  <c r="BE935" i="3"/>
  <c r="BE768" i="3"/>
  <c r="BH768" i="3"/>
  <c r="BH680" i="3"/>
  <c r="K680" i="3"/>
  <c r="BE680" i="3"/>
  <c r="J667" i="3"/>
  <c r="T667" i="3" s="1"/>
  <c r="K667" i="3"/>
  <c r="J290" i="3"/>
  <c r="K290" i="3"/>
  <c r="J254" i="3"/>
  <c r="K254" i="3"/>
  <c r="J915" i="3"/>
  <c r="J719" i="3"/>
  <c r="T719" i="3" s="1"/>
  <c r="K1816" i="3"/>
  <c r="BE1816" i="3"/>
  <c r="BH1740" i="3"/>
  <c r="BE1740" i="3"/>
  <c r="K1670" i="3"/>
  <c r="J1670" i="3"/>
  <c r="T1670" i="3" s="1"/>
  <c r="BE1068" i="3"/>
  <c r="BH1068" i="3"/>
  <c r="BE910" i="3"/>
  <c r="BH910" i="3"/>
  <c r="J910" i="3"/>
  <c r="K910" i="3"/>
  <c r="J609" i="3"/>
  <c r="T609" i="3" s="1"/>
  <c r="K609" i="3"/>
  <c r="BE584" i="3"/>
  <c r="J561" i="3"/>
  <c r="K561" i="3"/>
  <c r="BE536" i="3"/>
  <c r="B535" i="11" s="1"/>
  <c r="BE73" i="3"/>
  <c r="BH73" i="3"/>
  <c r="K1906" i="3"/>
  <c r="J1906" i="3"/>
  <c r="T1906" i="3" s="1"/>
  <c r="BE1829" i="3"/>
  <c r="BH1829" i="3"/>
  <c r="J1514" i="3"/>
  <c r="T1514" i="3" s="1"/>
  <c r="K1514" i="3"/>
  <c r="J1147" i="3"/>
  <c r="BE1147" i="3"/>
  <c r="BH1147" i="3"/>
  <c r="K1064" i="3"/>
  <c r="J1064" i="3"/>
  <c r="T1064" i="3" s="1"/>
  <c r="J954" i="3"/>
  <c r="T954" i="3" s="1"/>
  <c r="K954" i="3"/>
  <c r="K944" i="3"/>
  <c r="J944" i="3"/>
  <c r="BH769" i="3"/>
  <c r="BE769" i="3"/>
  <c r="J701" i="3"/>
  <c r="K701" i="3"/>
  <c r="J576" i="3"/>
  <c r="T576" i="3" s="1"/>
  <c r="K576" i="3"/>
  <c r="BH550" i="3"/>
  <c r="J550" i="3"/>
  <c r="BH526" i="3"/>
  <c r="J526" i="3"/>
  <c r="T526" i="3" s="1"/>
  <c r="K526" i="3"/>
  <c r="BE335" i="3"/>
  <c r="J335" i="3"/>
  <c r="T335" i="3" s="1"/>
  <c r="BH1942" i="3"/>
  <c r="K1942" i="3"/>
  <c r="J1942" i="3"/>
  <c r="T1942" i="3" s="1"/>
  <c r="BE1839" i="3"/>
  <c r="K1839" i="3"/>
  <c r="J1839" i="3"/>
  <c r="T1839" i="3" s="1"/>
  <c r="BH1839" i="3"/>
  <c r="BE1752" i="3"/>
  <c r="BH1752" i="3"/>
  <c r="BE923" i="3"/>
  <c r="BH923" i="3"/>
  <c r="J923" i="3"/>
  <c r="BH785" i="3"/>
  <c r="BE785" i="3"/>
  <c r="K785" i="3"/>
  <c r="B785" i="3" s="1"/>
  <c r="K409" i="3"/>
  <c r="J409" i="3"/>
  <c r="T409" i="3" s="1"/>
  <c r="BE169" i="3"/>
  <c r="BH169" i="3"/>
  <c r="J124" i="3"/>
  <c r="K124" i="3"/>
  <c r="BE1575" i="3"/>
  <c r="BH1575" i="3"/>
  <c r="J1114" i="3"/>
  <c r="T1114" i="3" s="1"/>
  <c r="K1114" i="3"/>
  <c r="J793" i="3"/>
  <c r="K793" i="3"/>
  <c r="K1808" i="3"/>
  <c r="J1808" i="3"/>
  <c r="T1808" i="3" s="1"/>
  <c r="J1469" i="3"/>
  <c r="T1469" i="3" s="1"/>
  <c r="K1469" i="3"/>
  <c r="BH880" i="3"/>
  <c r="K880" i="3"/>
  <c r="T880" i="3" s="1"/>
  <c r="K876" i="3"/>
  <c r="J876" i="3"/>
  <c r="K848" i="3"/>
  <c r="J848" i="3"/>
  <c r="J467" i="3"/>
  <c r="K467" i="3"/>
  <c r="BH370" i="3"/>
  <c r="BE370" i="3"/>
  <c r="BE353" i="3"/>
  <c r="BH353" i="3"/>
  <c r="J353" i="3"/>
  <c r="K353" i="3"/>
  <c r="J341" i="3"/>
  <c r="T341" i="3" s="1"/>
  <c r="K341" i="3"/>
  <c r="BH221" i="3"/>
  <c r="K221" i="3"/>
  <c r="B221" i="3" s="1"/>
  <c r="K205" i="3"/>
  <c r="J205" i="3"/>
  <c r="T205" i="3" s="1"/>
  <c r="BE1125" i="3"/>
  <c r="BH1125" i="3"/>
  <c r="J1125" i="3"/>
  <c r="O1125" i="3" s="1"/>
  <c r="J928" i="3"/>
  <c r="K1756" i="3"/>
  <c r="K1098" i="3"/>
  <c r="J1829" i="3"/>
  <c r="J1098" i="3"/>
  <c r="T1098" i="3" s="1"/>
  <c r="J1792" i="3"/>
  <c r="T1792" i="3" s="1"/>
  <c r="J536" i="3"/>
  <c r="T536" i="3" s="1"/>
  <c r="K1147" i="3"/>
  <c r="BH1809" i="3"/>
  <c r="K1809" i="3"/>
  <c r="J1809" i="3"/>
  <c r="T1809" i="3" s="1"/>
  <c r="BE1476" i="3"/>
  <c r="K1476" i="3"/>
  <c r="BE1281" i="3"/>
  <c r="BH1281" i="3"/>
  <c r="BH658" i="3"/>
  <c r="K658" i="3"/>
  <c r="BH498" i="3"/>
  <c r="K498" i="3"/>
  <c r="B498" i="3" s="1"/>
  <c r="BE498" i="3"/>
  <c r="BH1753" i="3"/>
  <c r="J1753" i="3"/>
  <c r="J1142" i="3"/>
  <c r="T1142" i="3" s="1"/>
  <c r="J630" i="3"/>
  <c r="BH1681" i="3"/>
  <c r="J1681" i="3"/>
  <c r="T1681" i="3" s="1"/>
  <c r="K1681" i="3"/>
  <c r="BH1677" i="3"/>
  <c r="J1677" i="3"/>
  <c r="T1677" i="3" s="1"/>
  <c r="BE1493" i="3"/>
  <c r="BH1493" i="3"/>
  <c r="J1331" i="3"/>
  <c r="T1331" i="3" s="1"/>
  <c r="K1331" i="3"/>
  <c r="BH1292" i="3"/>
  <c r="K1292" i="3"/>
  <c r="B1292" i="3" s="1"/>
  <c r="BE1282" i="3"/>
  <c r="J1282" i="3"/>
  <c r="O1282" i="3" s="1"/>
  <c r="BE1140" i="3"/>
  <c r="BH1140" i="3"/>
  <c r="J959" i="3"/>
  <c r="K959" i="3"/>
  <c r="BH506" i="3"/>
  <c r="J506" i="3"/>
  <c r="T506" i="3" s="1"/>
  <c r="K506" i="3"/>
  <c r="BE506" i="3"/>
  <c r="K273" i="3"/>
  <c r="J273" i="3"/>
  <c r="T273" i="3" s="1"/>
  <c r="BH75" i="3"/>
  <c r="BE75" i="3"/>
  <c r="J1196" i="3"/>
  <c r="T1196" i="3" s="1"/>
  <c r="K1196" i="3"/>
  <c r="J1797" i="3"/>
  <c r="T1797" i="3" s="1"/>
  <c r="J1575" i="3"/>
  <c r="T1575" i="3" s="1"/>
  <c r="K1767" i="3"/>
  <c r="B1767" i="3" s="1"/>
  <c r="K769" i="3"/>
  <c r="B769" i="3" s="1"/>
  <c r="J1830" i="3"/>
  <c r="J1539" i="3"/>
  <c r="T1539" i="3" s="1"/>
  <c r="K1539" i="3"/>
  <c r="BE1372" i="3"/>
  <c r="K1372" i="3"/>
  <c r="BE712" i="3"/>
  <c r="BH712" i="3"/>
  <c r="BH418" i="3"/>
  <c r="J418" i="3"/>
  <c r="T418" i="3" s="1"/>
  <c r="J91" i="3"/>
  <c r="T91" i="3" s="1"/>
  <c r="K91" i="3"/>
  <c r="BE1043" i="3"/>
  <c r="BE794" i="3"/>
  <c r="D793" i="11" s="1"/>
  <c r="BE246" i="3"/>
  <c r="BH1554" i="3"/>
  <c r="BH1206" i="3"/>
  <c r="BH1100" i="3"/>
  <c r="BH450" i="3"/>
  <c r="J449" i="11" s="1"/>
  <c r="BH333" i="3"/>
  <c r="BE1610" i="3"/>
  <c r="BE1402" i="3"/>
  <c r="BE1339" i="3"/>
  <c r="BE912" i="3"/>
  <c r="BE634" i="3"/>
  <c r="BE617" i="3"/>
  <c r="BE612" i="3"/>
  <c r="BE231" i="3"/>
  <c r="BH1734" i="3"/>
  <c r="L1733" i="11" s="1"/>
  <c r="BH1448" i="3"/>
  <c r="BH989" i="3"/>
  <c r="BH799" i="3"/>
  <c r="BH485" i="3"/>
  <c r="BH402" i="3"/>
  <c r="E401" i="11" s="1"/>
  <c r="K1765" i="3"/>
  <c r="J1924" i="3"/>
  <c r="T1924" i="3" s="1"/>
  <c r="J1936" i="3"/>
  <c r="T1936" i="3" s="1"/>
  <c r="K1757" i="3"/>
  <c r="K1700" i="3"/>
  <c r="BE1807" i="3"/>
  <c r="I1806" i="11" s="1"/>
  <c r="K1714" i="3"/>
  <c r="B1714" i="3" s="1"/>
  <c r="J1700" i="3"/>
  <c r="T1700" i="3" s="1"/>
  <c r="K1983" i="3"/>
  <c r="B1983" i="3" s="1"/>
  <c r="J1817" i="3"/>
  <c r="J1543" i="3"/>
  <c r="T1543" i="3" s="1"/>
  <c r="K1543" i="3"/>
  <c r="BE1788" i="3"/>
  <c r="BH1788" i="3"/>
  <c r="K1788" i="3"/>
  <c r="J1788" i="3"/>
  <c r="T1788" i="3" s="1"/>
  <c r="K1780" i="3"/>
  <c r="J1780" i="3"/>
  <c r="T1780" i="3" s="1"/>
  <c r="BE1646" i="3"/>
  <c r="BH1646" i="3"/>
  <c r="J1646" i="3"/>
  <c r="T1646" i="3" s="1"/>
  <c r="BH1470" i="3"/>
  <c r="K1470" i="3"/>
  <c r="BH1365" i="3"/>
  <c r="J1365" i="3"/>
  <c r="T1365" i="3" s="1"/>
  <c r="K1365" i="3"/>
  <c r="BH1298" i="3"/>
  <c r="J1298" i="3"/>
  <c r="T1298" i="3" s="1"/>
  <c r="K1298" i="3"/>
  <c r="J1285" i="3"/>
  <c r="T1285" i="3" s="1"/>
  <c r="K1285" i="3"/>
  <c r="BH1242" i="3"/>
  <c r="BE1242" i="3"/>
  <c r="K1242" i="3"/>
  <c r="J1237" i="3"/>
  <c r="T1237" i="3" s="1"/>
  <c r="K1237" i="3"/>
  <c r="BH60" i="3"/>
  <c r="J60" i="3"/>
  <c r="K60" i="3"/>
  <c r="J55" i="3"/>
  <c r="K55" i="3"/>
  <c r="BH42" i="3"/>
  <c r="J42" i="3"/>
  <c r="K42" i="3"/>
  <c r="J1414" i="3"/>
  <c r="T1414" i="3" s="1"/>
  <c r="K1793" i="3"/>
  <c r="J1793" i="3"/>
  <c r="T1793" i="3" s="1"/>
  <c r="K1666" i="3"/>
  <c r="J1666" i="3"/>
  <c r="BE207" i="3"/>
  <c r="J207" i="3"/>
  <c r="BE179" i="3"/>
  <c r="J179" i="3"/>
  <c r="T179" i="3" s="1"/>
  <c r="K179" i="3"/>
  <c r="BH179" i="3"/>
  <c r="K84" i="3"/>
  <c r="J84" i="3"/>
  <c r="T84" i="3" s="1"/>
  <c r="K1243" i="3"/>
  <c r="B1243" i="3" s="1"/>
  <c r="K1450" i="3"/>
  <c r="K1441" i="3"/>
  <c r="B1441" i="3" s="1"/>
  <c r="J1252" i="3"/>
  <c r="BE1804" i="3"/>
  <c r="BH1804" i="3"/>
  <c r="K1804" i="3"/>
  <c r="J1804" i="3"/>
  <c r="T1804" i="3" s="1"/>
  <c r="K1785" i="3"/>
  <c r="J1785" i="3"/>
  <c r="T1785" i="3" s="1"/>
  <c r="J1737" i="3"/>
  <c r="T1737" i="3" s="1"/>
  <c r="K1737" i="3"/>
  <c r="J1450" i="3"/>
  <c r="T1450" i="3" s="1"/>
  <c r="J1621" i="3"/>
  <c r="T1621" i="3" s="1"/>
  <c r="K1428" i="3"/>
  <c r="BE1274" i="3"/>
  <c r="J1274" i="3"/>
  <c r="T1274" i="3" s="1"/>
  <c r="K1274" i="3"/>
  <c r="BE986" i="3"/>
  <c r="BH986" i="3"/>
  <c r="K986" i="3"/>
  <c r="J986" i="3"/>
  <c r="T986" i="3" s="1"/>
  <c r="K952" i="3"/>
  <c r="J952" i="3"/>
  <c r="BH199" i="3"/>
  <c r="J199" i="3"/>
  <c r="BH190" i="3"/>
  <c r="K190" i="3"/>
  <c r="K183" i="3"/>
  <c r="J183" i="3"/>
  <c r="BE100" i="3"/>
  <c r="BH100" i="3"/>
  <c r="K100" i="3"/>
  <c r="J100" i="3"/>
  <c r="BH76" i="3"/>
  <c r="K76" i="3"/>
  <c r="J1428" i="3"/>
  <c r="BH1356" i="3"/>
  <c r="BE1356" i="3"/>
  <c r="K1356" i="3"/>
  <c r="J1356" i="3"/>
  <c r="T1356" i="3" s="1"/>
  <c r="J1212" i="3"/>
  <c r="T1212" i="3" s="1"/>
  <c r="K1212" i="3"/>
  <c r="BE1134" i="3"/>
  <c r="J1134" i="3"/>
  <c r="BH1361" i="3"/>
  <c r="K1361" i="3"/>
  <c r="J1270" i="3"/>
  <c r="T1270" i="3" s="1"/>
  <c r="K1270" i="3"/>
  <c r="J1204" i="3"/>
  <c r="K1204" i="3"/>
  <c r="J1470" i="3"/>
  <c r="T1470" i="3" s="1"/>
  <c r="BH1506" i="3"/>
  <c r="J1506" i="3"/>
  <c r="T1506" i="3" s="1"/>
  <c r="K1506" i="3"/>
  <c r="BE671" i="3"/>
  <c r="J671" i="3"/>
  <c r="K671" i="3"/>
  <c r="K1228" i="3"/>
  <c r="B1228" i="3" s="1"/>
  <c r="K1129" i="3"/>
  <c r="J38" i="3"/>
  <c r="K207" i="3"/>
  <c r="K1166" i="3"/>
  <c r="B1166" i="3" s="1"/>
  <c r="K1799" i="3"/>
  <c r="J1369" i="3"/>
  <c r="T1369" i="3" s="1"/>
  <c r="K1424" i="3"/>
  <c r="J1424" i="3"/>
  <c r="T1424" i="3" s="1"/>
  <c r="BH65" i="3"/>
  <c r="K65" i="3"/>
  <c r="J65" i="3"/>
  <c r="T65" i="3" s="1"/>
  <c r="J1242" i="3"/>
  <c r="T1242" i="3" s="1"/>
  <c r="J676" i="3"/>
  <c r="K676" i="3"/>
  <c r="BH557" i="3"/>
  <c r="K557" i="3"/>
  <c r="J557" i="3"/>
  <c r="J1266" i="3"/>
  <c r="J76" i="3"/>
  <c r="T76" i="3" s="1"/>
  <c r="BH1436" i="3"/>
  <c r="K1436" i="3"/>
  <c r="K1134" i="3"/>
  <c r="J1129" i="3"/>
  <c r="BH1510" i="3"/>
  <c r="BE1510" i="3"/>
  <c r="J1510" i="3"/>
  <c r="T1510" i="3" s="1"/>
  <c r="K1510" i="3"/>
  <c r="J791" i="3"/>
  <c r="K791" i="3"/>
  <c r="J395" i="3"/>
  <c r="T395" i="3" s="1"/>
  <c r="K395" i="3"/>
  <c r="K1262" i="3"/>
  <c r="B1262" i="3" s="1"/>
  <c r="J1208" i="3"/>
  <c r="K547" i="3"/>
  <c r="J1420" i="3"/>
  <c r="K1420" i="3"/>
  <c r="BH1228" i="3"/>
  <c r="BE1228" i="3"/>
  <c r="BH175" i="3"/>
  <c r="J175" i="3"/>
  <c r="T175" i="3" s="1"/>
  <c r="BE175" i="3"/>
  <c r="K175" i="3"/>
  <c r="J190" i="3"/>
  <c r="BE1170" i="3"/>
  <c r="BH1170" i="3"/>
  <c r="K1170" i="3"/>
  <c r="BE524" i="3"/>
  <c r="BH524" i="3"/>
  <c r="J524" i="3"/>
  <c r="K524" i="3"/>
  <c r="K1646" i="3"/>
  <c r="BH1769" i="3"/>
  <c r="K1769" i="3"/>
  <c r="BH1388" i="3"/>
  <c r="J1388" i="3"/>
  <c r="T1388" i="3" s="1"/>
  <c r="B1388" i="3" s="1"/>
  <c r="J1385" i="3"/>
  <c r="T1385" i="3" s="1"/>
  <c r="K1385" i="3"/>
  <c r="J1258" i="3"/>
  <c r="T1258" i="3" s="1"/>
  <c r="K1258" i="3"/>
  <c r="BE1258" i="3"/>
  <c r="C1257" i="11" s="1"/>
  <c r="BH1007" i="3"/>
  <c r="BE1007" i="3"/>
  <c r="K458" i="3"/>
  <c r="J458" i="3"/>
  <c r="BE110" i="3"/>
  <c r="BH110" i="3"/>
  <c r="K110" i="3"/>
  <c r="B110" i="3" s="1"/>
  <c r="BH96" i="3"/>
  <c r="K96" i="3"/>
  <c r="J96" i="3"/>
  <c r="T96" i="3" s="1"/>
  <c r="K57" i="3"/>
  <c r="J57" i="3"/>
  <c r="BH51" i="3"/>
  <c r="J51" i="3"/>
  <c r="K51" i="3"/>
  <c r="BH1918" i="3"/>
  <c r="K1918" i="3"/>
  <c r="BH1907" i="3"/>
  <c r="J1907" i="3"/>
  <c r="T1907" i="3" s="1"/>
  <c r="BE1895" i="3"/>
  <c r="J1895" i="3"/>
  <c r="T1895" i="3" s="1"/>
  <c r="BH1866" i="3"/>
  <c r="BE1866" i="3"/>
  <c r="J1861" i="3"/>
  <c r="T1861" i="3" s="1"/>
  <c r="K1861" i="3"/>
  <c r="BH1815" i="3"/>
  <c r="BE1815" i="3"/>
  <c r="J1815" i="3"/>
  <c r="T1815" i="3" s="1"/>
  <c r="BE1451" i="3"/>
  <c r="J1451" i="3"/>
  <c r="K1451" i="3"/>
  <c r="BH1451" i="3"/>
  <c r="BH1012" i="3"/>
  <c r="BE1012" i="3"/>
  <c r="BH556" i="3"/>
  <c r="BE556" i="3"/>
  <c r="J556" i="3"/>
  <c r="T556" i="3" s="1"/>
  <c r="K556" i="3"/>
  <c r="K466" i="3"/>
  <c r="J466" i="3"/>
  <c r="T466" i="3" s="1"/>
  <c r="K462" i="3"/>
  <c r="J462" i="3"/>
  <c r="BE235" i="3"/>
  <c r="BH235" i="3"/>
  <c r="K235" i="3"/>
  <c r="J235" i="3"/>
  <c r="T235" i="3" s="1"/>
  <c r="J227" i="3"/>
  <c r="K227" i="3"/>
  <c r="J1866" i="3"/>
  <c r="T1866" i="3" s="1"/>
  <c r="K1965" i="3"/>
  <c r="J1965" i="3"/>
  <c r="T1965" i="3" s="1"/>
  <c r="BH1896" i="3"/>
  <c r="BE1896" i="3"/>
  <c r="BH1582" i="3"/>
  <c r="BE1582" i="3"/>
  <c r="K1582" i="3"/>
  <c r="J1582" i="3"/>
  <c r="T1582" i="3" s="1"/>
  <c r="BE1473" i="3"/>
  <c r="BH1473" i="3"/>
  <c r="J1458" i="3"/>
  <c r="K1458" i="3"/>
  <c r="BH1453" i="3"/>
  <c r="K1453" i="3"/>
  <c r="J1453" i="3"/>
  <c r="T1453" i="3" s="1"/>
  <c r="BH1055" i="3"/>
  <c r="BE1055" i="3"/>
  <c r="BH1051" i="3"/>
  <c r="K1051" i="3"/>
  <c r="J1051" i="3"/>
  <c r="T1051" i="3" s="1"/>
  <c r="J581" i="3"/>
  <c r="K581" i="3"/>
  <c r="BH552" i="3"/>
  <c r="J552" i="3"/>
  <c r="T552" i="3" s="1"/>
  <c r="J459" i="3"/>
  <c r="K459" i="3"/>
  <c r="BH454" i="3"/>
  <c r="K454" i="3"/>
  <c r="J454" i="3"/>
  <c r="BE391" i="3"/>
  <c r="BH391" i="3"/>
  <c r="J391" i="3"/>
  <c r="T391" i="3" s="1"/>
  <c r="J224" i="3"/>
  <c r="T224" i="3" s="1"/>
  <c r="K224" i="3"/>
  <c r="J212" i="3"/>
  <c r="K212" i="3"/>
  <c r="BE1662" i="3"/>
  <c r="J1662" i="3"/>
  <c r="T1662" i="3" s="1"/>
  <c r="BH1537" i="3"/>
  <c r="BE1537" i="3"/>
  <c r="K1537" i="3"/>
  <c r="B1537" i="3" s="1"/>
  <c r="J1482" i="3"/>
  <c r="T1482" i="3" s="1"/>
  <c r="K1482" i="3"/>
  <c r="BH1191" i="3"/>
  <c r="J1191" i="3"/>
  <c r="T1191" i="3" s="1"/>
  <c r="K1191" i="3"/>
  <c r="BE1191" i="3"/>
  <c r="BE861" i="3"/>
  <c r="J861" i="3"/>
  <c r="K750" i="3"/>
  <c r="J750" i="3"/>
  <c r="T750" i="3" s="1"/>
  <c r="BH597" i="3"/>
  <c r="BE597" i="3"/>
  <c r="BE592" i="3"/>
  <c r="BH592" i="3"/>
  <c r="K592" i="3"/>
  <c r="J569" i="3"/>
  <c r="T569" i="3" s="1"/>
  <c r="K569" i="3"/>
  <c r="J565" i="3"/>
  <c r="T565" i="3" s="1"/>
  <c r="K565" i="3"/>
  <c r="J1532" i="3"/>
  <c r="T1532" i="3" s="1"/>
  <c r="K1532" i="3"/>
  <c r="J1511" i="3"/>
  <c r="K1511" i="3"/>
  <c r="BE1327" i="3"/>
  <c r="J1327" i="3"/>
  <c r="K1327" i="3"/>
  <c r="K893" i="3"/>
  <c r="J893" i="3"/>
  <c r="J872" i="3"/>
  <c r="K872" i="3"/>
  <c r="K865" i="3"/>
  <c r="J865" i="3"/>
  <c r="T865" i="3" s="1"/>
  <c r="BH825" i="3"/>
  <c r="J825" i="3"/>
  <c r="K825" i="3"/>
  <c r="BH706" i="3"/>
  <c r="BE706" i="3"/>
  <c r="K706" i="3"/>
  <c r="J706" i="3"/>
  <c r="Q706" i="3" s="1"/>
  <c r="BE698" i="3"/>
  <c r="BH698" i="3"/>
  <c r="K1396" i="3"/>
  <c r="BE1542" i="3"/>
  <c r="BH1542" i="3"/>
  <c r="J1538" i="3"/>
  <c r="K1538" i="3"/>
  <c r="K1083" i="3"/>
  <c r="J1083" i="3"/>
  <c r="T1083" i="3" s="1"/>
  <c r="BE1037" i="3"/>
  <c r="K1037" i="3"/>
  <c r="B1037" i="3" s="1"/>
  <c r="J1033" i="3"/>
  <c r="T1033" i="3" s="1"/>
  <c r="K1033" i="3"/>
  <c r="BH950" i="3"/>
  <c r="BE950" i="3"/>
  <c r="J950" i="3"/>
  <c r="J918" i="3"/>
  <c r="T918" i="3" s="1"/>
  <c r="K918" i="3"/>
  <c r="BH766" i="3"/>
  <c r="J766" i="3"/>
  <c r="K762" i="3"/>
  <c r="J762" i="3"/>
  <c r="BH711" i="3"/>
  <c r="BE711" i="3"/>
  <c r="J1918" i="3"/>
  <c r="K1895" i="3"/>
  <c r="J470" i="3"/>
  <c r="BE1991" i="3"/>
  <c r="BH1991" i="3"/>
  <c r="BH1978" i="3"/>
  <c r="BE1978" i="3"/>
  <c r="K1823" i="3"/>
  <c r="J1823" i="3"/>
  <c r="BE1534" i="3"/>
  <c r="K1534" i="3"/>
  <c r="B1534" i="3" s="1"/>
  <c r="BE1109" i="3"/>
  <c r="BH1109" i="3"/>
  <c r="BH1707" i="3"/>
  <c r="BE1707" i="3"/>
  <c r="K1707" i="3"/>
  <c r="B1707" i="3" s="1"/>
  <c r="BE1580" i="3"/>
  <c r="BH1580" i="3"/>
  <c r="K1580" i="3"/>
  <c r="BH1410" i="3"/>
  <c r="J1410" i="3"/>
  <c r="T1410" i="3" s="1"/>
  <c r="K1410" i="3"/>
  <c r="BE1410" i="3"/>
  <c r="BH1577" i="3"/>
  <c r="BE1577" i="3"/>
  <c r="BH1135" i="3"/>
  <c r="K1135" i="3"/>
  <c r="B1135" i="3" s="1"/>
  <c r="BE319" i="3"/>
  <c r="BH319" i="3"/>
  <c r="BE240" i="3"/>
  <c r="BH240" i="3"/>
  <c r="K240" i="3"/>
  <c r="BH1977" i="3"/>
  <c r="BE1977" i="3"/>
  <c r="BE1404" i="3"/>
  <c r="J1106" i="3"/>
  <c r="T1106" i="3" s="1"/>
  <c r="K1106" i="3"/>
  <c r="BE968" i="3"/>
  <c r="BH968" i="3"/>
  <c r="J955" i="3"/>
  <c r="T955" i="3" s="1"/>
  <c r="K955" i="3"/>
  <c r="BE720" i="3"/>
  <c r="BH720" i="3"/>
  <c r="J720" i="3"/>
  <c r="T720" i="3" s="1"/>
  <c r="BE625" i="3"/>
  <c r="BH625" i="3"/>
  <c r="BE608" i="3"/>
  <c r="D607" i="11" s="1"/>
  <c r="BE1858" i="3"/>
  <c r="BH1858" i="3"/>
  <c r="K1840" i="3"/>
  <c r="J1840" i="3"/>
  <c r="T1840" i="3" s="1"/>
  <c r="BE1802" i="3"/>
  <c r="J1802" i="3"/>
  <c r="T1802" i="3" s="1"/>
  <c r="J1389" i="3"/>
  <c r="T1389" i="3" s="1"/>
  <c r="BE1389" i="3"/>
  <c r="BH1381" i="3"/>
  <c r="K1381" i="3"/>
  <c r="BE111" i="3"/>
  <c r="BH111" i="3"/>
  <c r="J111" i="3"/>
  <c r="T111" i="3" s="1"/>
  <c r="K111" i="3"/>
  <c r="K1389" i="3"/>
  <c r="K1802" i="3"/>
  <c r="BH1818" i="3"/>
  <c r="K1818" i="3"/>
  <c r="J1818" i="3"/>
  <c r="T1818" i="3" s="1"/>
  <c r="BE1818" i="3"/>
  <c r="BH1615" i="3"/>
  <c r="D1614" i="11" s="1"/>
  <c r="BE1351" i="3"/>
  <c r="K1351" i="3"/>
  <c r="B1351" i="3" s="1"/>
  <c r="BH1351" i="3"/>
  <c r="BE1326" i="3"/>
  <c r="BH1326" i="3"/>
  <c r="BE1181" i="3"/>
  <c r="BH1181" i="3"/>
  <c r="BH1150" i="3"/>
  <c r="BE1150" i="3"/>
  <c r="BE658" i="3"/>
  <c r="BH626" i="3"/>
  <c r="J626" i="3"/>
  <c r="T626" i="3" s="1"/>
  <c r="BE535" i="3"/>
  <c r="BH330" i="3"/>
  <c r="BE320" i="3"/>
  <c r="BH320" i="3"/>
  <c r="BE137" i="3"/>
  <c r="BH137" i="3"/>
  <c r="J137" i="3"/>
  <c r="J132" i="3"/>
  <c r="K132" i="3"/>
  <c r="BE116" i="3"/>
  <c r="K116" i="3"/>
  <c r="J340" i="3"/>
  <c r="K340" i="3"/>
  <c r="K146" i="3"/>
  <c r="J146" i="3"/>
  <c r="K403" i="3"/>
  <c r="B403" i="3" s="1"/>
  <c r="J414" i="3"/>
  <c r="BE1779" i="3"/>
  <c r="BH1779" i="3"/>
  <c r="BE1739" i="3"/>
  <c r="BH1706" i="3"/>
  <c r="K1706" i="3"/>
  <c r="BE1591" i="3"/>
  <c r="BH1591" i="3"/>
  <c r="J1406" i="3"/>
  <c r="BE1406" i="3"/>
  <c r="K978" i="3"/>
  <c r="J978" i="3"/>
  <c r="T978" i="3" s="1"/>
  <c r="BE759" i="3"/>
  <c r="BH759" i="3"/>
  <c r="BH740" i="3"/>
  <c r="K740" i="3"/>
  <c r="B740" i="3" s="1"/>
  <c r="BH666" i="3"/>
  <c r="BE666" i="3"/>
  <c r="J659" i="3"/>
  <c r="K659" i="3"/>
  <c r="BH642" i="3"/>
  <c r="K642" i="3"/>
  <c r="J642" i="3"/>
  <c r="BH434" i="3"/>
  <c r="BE434" i="3"/>
  <c r="J407" i="3"/>
  <c r="K407" i="3"/>
  <c r="J358" i="3"/>
  <c r="K358" i="3"/>
  <c r="BH336" i="3"/>
  <c r="K336" i="3"/>
  <c r="BH335" i="3"/>
  <c r="K335" i="3"/>
  <c r="BH1846" i="3"/>
  <c r="K1846" i="3"/>
  <c r="BE1251" i="3"/>
  <c r="K1251" i="3"/>
  <c r="B1251" i="3" s="1"/>
  <c r="BH1251" i="3"/>
  <c r="BH1021" i="3"/>
  <c r="K1021" i="3"/>
  <c r="J1021" i="3"/>
  <c r="T1021" i="3" s="1"/>
  <c r="BH994" i="3"/>
  <c r="BE994" i="3"/>
  <c r="BE670" i="3"/>
  <c r="BH670" i="3"/>
  <c r="BH542" i="3"/>
  <c r="BE542" i="3"/>
  <c r="J535" i="3"/>
  <c r="J1381" i="3"/>
  <c r="T1381" i="3" s="1"/>
  <c r="BE1797" i="3"/>
  <c r="BH1797" i="3"/>
  <c r="BE1792" i="3"/>
  <c r="BH1792" i="3"/>
  <c r="BE1731" i="3"/>
  <c r="K1731" i="3"/>
  <c r="B1731" i="3" s="1"/>
  <c r="BE1616" i="3"/>
  <c r="BH1616" i="3"/>
  <c r="BH1429" i="3"/>
  <c r="BE1429" i="3"/>
  <c r="BE1101" i="3"/>
  <c r="BH1101" i="3"/>
  <c r="BE1092" i="3"/>
  <c r="J1092" i="3"/>
  <c r="BH546" i="3"/>
  <c r="BE546" i="3"/>
  <c r="BH428" i="3"/>
  <c r="J428" i="3"/>
  <c r="K428" i="3"/>
  <c r="BE376" i="3"/>
  <c r="BH376" i="3"/>
  <c r="BH203" i="3"/>
  <c r="J203" i="3"/>
  <c r="BH1357" i="3"/>
  <c r="BH1305" i="3"/>
  <c r="BH1093" i="3"/>
  <c r="E1092" i="11" s="1"/>
  <c r="BE463" i="3"/>
  <c r="BH209" i="3"/>
  <c r="BE204" i="3"/>
  <c r="BE77" i="3"/>
  <c r="BH531" i="3"/>
  <c r="BH495" i="3"/>
  <c r="BH401" i="3"/>
  <c r="BH1828" i="3"/>
  <c r="BE1478" i="3"/>
  <c r="BH1377" i="3"/>
  <c r="BH1372" i="3"/>
  <c r="BH1315" i="3"/>
  <c r="BH1311" i="3"/>
  <c r="BE1310" i="3"/>
  <c r="BH1282" i="3"/>
  <c r="BE1080" i="3"/>
  <c r="BE979" i="3"/>
  <c r="K978" i="11" s="1"/>
  <c r="BH742" i="3"/>
  <c r="BH741" i="3"/>
  <c r="C740" i="11" s="1"/>
  <c r="BH661" i="3"/>
  <c r="BE583" i="3"/>
  <c r="BH399" i="3"/>
  <c r="BH398" i="3"/>
  <c r="B397" i="11" s="1"/>
  <c r="BH389" i="3"/>
  <c r="M388" i="11" s="1"/>
  <c r="BH388" i="3"/>
  <c r="BH168" i="3"/>
  <c r="BH164" i="3"/>
  <c r="BE1508" i="3"/>
  <c r="BE1483" i="3"/>
  <c r="L1482" i="11" s="1"/>
  <c r="BE1408" i="3"/>
  <c r="BE1142" i="3"/>
  <c r="BE863" i="3"/>
  <c r="BE811" i="3"/>
  <c r="BE807" i="3"/>
  <c r="BE635" i="3"/>
  <c r="BH487" i="3"/>
  <c r="BE420" i="3"/>
  <c r="BE373" i="3"/>
  <c r="BE1988" i="3"/>
  <c r="BE1104" i="3"/>
  <c r="BE623" i="3"/>
  <c r="J622" i="11" s="1"/>
  <c r="BE1641" i="3"/>
  <c r="K1641" i="3"/>
  <c r="BH1619" i="3"/>
  <c r="J1619" i="3"/>
  <c r="K1619" i="3"/>
  <c r="K1344" i="3"/>
  <c r="J1344" i="3"/>
  <c r="BE29" i="3"/>
  <c r="BH29" i="3"/>
  <c r="J29" i="3"/>
  <c r="T29" i="3" s="1"/>
  <c r="K29" i="3"/>
  <c r="BE1721" i="3"/>
  <c r="K1721" i="3"/>
  <c r="J1721" i="3"/>
  <c r="T1721" i="3" s="1"/>
  <c r="BH1637" i="3"/>
  <c r="K1637" i="3"/>
  <c r="J1637" i="3"/>
  <c r="T1637" i="3" s="1"/>
  <c r="BH1609" i="3"/>
  <c r="J1609" i="3"/>
  <c r="T1609" i="3" s="1"/>
  <c r="K1609" i="3"/>
  <c r="BE809" i="3"/>
  <c r="K809" i="3"/>
  <c r="J809" i="3"/>
  <c r="BE694" i="3"/>
  <c r="BH694" i="3"/>
  <c r="J694" i="3"/>
  <c r="K694" i="3"/>
  <c r="K490" i="3"/>
  <c r="J490" i="3"/>
  <c r="BE1624" i="3"/>
  <c r="K1624" i="3"/>
  <c r="J1624" i="3"/>
  <c r="BH1624" i="3"/>
  <c r="J1687" i="3"/>
  <c r="T1687" i="3" s="1"/>
  <c r="K1687" i="3"/>
  <c r="BH1645" i="3"/>
  <c r="J1645" i="3"/>
  <c r="T1645" i="3" s="1"/>
  <c r="K1645" i="3"/>
  <c r="J489" i="3"/>
  <c r="T489" i="3" s="1"/>
  <c r="B489" i="3" s="1"/>
  <c r="J1633" i="3"/>
  <c r="T1633" i="3" s="1"/>
  <c r="K1831" i="3"/>
  <c r="J1831" i="3"/>
  <c r="T1831" i="3" s="1"/>
  <c r="BE1614" i="3"/>
  <c r="J1614" i="3"/>
  <c r="T1614" i="3" s="1"/>
  <c r="K1614" i="3"/>
  <c r="BE1375" i="3"/>
  <c r="K1375" i="3"/>
  <c r="BH1375" i="3"/>
  <c r="J1375" i="3"/>
  <c r="BE716" i="3"/>
  <c r="K716" i="3"/>
  <c r="J716" i="3"/>
  <c r="T716" i="3" s="1"/>
  <c r="BH503" i="3"/>
  <c r="BE503" i="3"/>
  <c r="K503" i="3"/>
  <c r="J503" i="3"/>
  <c r="J89" i="3"/>
  <c r="T89" i="3" s="1"/>
  <c r="K89" i="3"/>
  <c r="BE478" i="3"/>
  <c r="BH478" i="3"/>
  <c r="K478" i="3"/>
  <c r="J478" i="3"/>
  <c r="BH1608" i="3"/>
  <c r="K1608" i="3"/>
  <c r="J1608" i="3"/>
  <c r="J56" i="3"/>
  <c r="K56" i="3"/>
  <c r="J1976" i="3"/>
  <c r="T1976" i="3" s="1"/>
  <c r="K1976" i="3"/>
  <c r="BE1717" i="3"/>
  <c r="K1717" i="3"/>
  <c r="J1717" i="3"/>
  <c r="BH877" i="3"/>
  <c r="J877" i="3"/>
  <c r="K877" i="3"/>
  <c r="BE877" i="3"/>
  <c r="K1985" i="3"/>
  <c r="BH1726" i="3"/>
  <c r="BE1726" i="3"/>
  <c r="K1726" i="3"/>
  <c r="J1726" i="3"/>
  <c r="T1726" i="3" s="1"/>
  <c r="J869" i="3"/>
  <c r="K869" i="3"/>
  <c r="BE721" i="3"/>
  <c r="BH721" i="3"/>
  <c r="J721" i="3"/>
  <c r="T721" i="3" s="1"/>
  <c r="K721" i="3"/>
  <c r="J484" i="3"/>
  <c r="K484" i="3"/>
  <c r="K474" i="3"/>
  <c r="J474" i="3"/>
  <c r="T474" i="3" s="1"/>
  <c r="BH92" i="3"/>
  <c r="BE92" i="3"/>
  <c r="K92" i="3"/>
  <c r="J92" i="3"/>
  <c r="BH1713" i="3"/>
  <c r="K1713" i="3"/>
  <c r="J1713" i="3"/>
  <c r="T1713" i="3" s="1"/>
  <c r="J857" i="3"/>
  <c r="T857" i="3" s="1"/>
  <c r="K857" i="3"/>
  <c r="K479" i="3"/>
  <c r="J479" i="3"/>
  <c r="K71" i="3"/>
  <c r="J71" i="3"/>
  <c r="BE30" i="3"/>
  <c r="BH30" i="3"/>
  <c r="K30" i="3"/>
  <c r="J30" i="3"/>
  <c r="BH1886" i="3"/>
  <c r="K1886" i="3"/>
  <c r="J1886" i="3"/>
  <c r="T1886" i="3" s="1"/>
  <c r="BE1886" i="3"/>
  <c r="BE1819" i="3"/>
  <c r="K1819" i="3"/>
  <c r="J1819" i="3"/>
  <c r="BH1467" i="3"/>
  <c r="BE1467" i="3"/>
  <c r="BE1463" i="3"/>
  <c r="K1463" i="3"/>
  <c r="B1463" i="3" s="1"/>
  <c r="K1407" i="3"/>
  <c r="J1407" i="3"/>
  <c r="T1407" i="3" s="1"/>
  <c r="BE916" i="3"/>
  <c r="K916" i="3"/>
  <c r="B916" i="3" s="1"/>
  <c r="J1172" i="3"/>
  <c r="T1172" i="3" s="1"/>
  <c r="K1172" i="3"/>
  <c r="BH601" i="3"/>
  <c r="J601" i="3"/>
  <c r="K601" i="3"/>
  <c r="BE601" i="3"/>
  <c r="BE367" i="3"/>
  <c r="BH367" i="3"/>
  <c r="J367" i="3"/>
  <c r="T367" i="3" s="1"/>
  <c r="K367" i="3"/>
  <c r="J347" i="3"/>
  <c r="T347" i="3" s="1"/>
  <c r="K347" i="3"/>
  <c r="BH342" i="3"/>
  <c r="J342" i="3"/>
  <c r="K342" i="3"/>
  <c r="BE342" i="3"/>
  <c r="K332" i="3"/>
  <c r="J332" i="3"/>
  <c r="T332" i="3" s="1"/>
  <c r="J238" i="3"/>
  <c r="K238" i="3"/>
  <c r="BE188" i="3"/>
  <c r="J188" i="3"/>
  <c r="T188" i="3" s="1"/>
  <c r="K188" i="3"/>
  <c r="BH173" i="3"/>
  <c r="J173" i="3"/>
  <c r="K173" i="3"/>
  <c r="J1022" i="3"/>
  <c r="T1022" i="3" s="1"/>
  <c r="J1467" i="3"/>
  <c r="J1882" i="3"/>
  <c r="J1023" i="3"/>
  <c r="T1023" i="3" s="1"/>
  <c r="K1838" i="3"/>
  <c r="J1838" i="3"/>
  <c r="T1838" i="3" s="1"/>
  <c r="K1467" i="3"/>
  <c r="BE1744" i="3"/>
  <c r="BH1744" i="3"/>
  <c r="K1744" i="3"/>
  <c r="J1744" i="3"/>
  <c r="J1736" i="3"/>
  <c r="K1736" i="3"/>
  <c r="K1712" i="3"/>
  <c r="J1712" i="3"/>
  <c r="T1712" i="3" s="1"/>
  <c r="BE1649" i="3"/>
  <c r="BH1649" i="3"/>
  <c r="J1649" i="3"/>
  <c r="BH1397" i="3"/>
  <c r="BE1397" i="3"/>
  <c r="BH881" i="3"/>
  <c r="BE881" i="3"/>
  <c r="K732" i="3"/>
  <c r="J732" i="3"/>
  <c r="BH699" i="3"/>
  <c r="BE699" i="3"/>
  <c r="BH1027" i="3"/>
  <c r="BE1027" i="3"/>
  <c r="K1027" i="3"/>
  <c r="B1027" i="3" s="1"/>
  <c r="BE708" i="3"/>
  <c r="BH708" i="3"/>
  <c r="J708" i="3"/>
  <c r="BH1923" i="3"/>
  <c r="K1923" i="3"/>
  <c r="B1923" i="3" s="1"/>
  <c r="BE1905" i="3"/>
  <c r="BH1905" i="3"/>
  <c r="J1905" i="3"/>
  <c r="BH1833" i="3"/>
  <c r="K1833" i="3"/>
  <c r="J1833" i="3"/>
  <c r="BE1833" i="3"/>
  <c r="BH1163" i="3"/>
  <c r="BE1163" i="3"/>
  <c r="BE1115" i="3"/>
  <c r="BH1115" i="3"/>
  <c r="J1115" i="3"/>
  <c r="T1115" i="3" s="1"/>
  <c r="K1115" i="3"/>
  <c r="K2000" i="3"/>
  <c r="J2000" i="3"/>
  <c r="K1948" i="3"/>
  <c r="J1948" i="3"/>
  <c r="T1948" i="3" s="1"/>
  <c r="BH1941" i="3"/>
  <c r="K1941" i="3"/>
  <c r="J1761" i="3"/>
  <c r="K1761" i="3"/>
  <c r="BE1667" i="3"/>
  <c r="BH1667" i="3"/>
  <c r="J1667" i="3"/>
  <c r="T1667" i="3" s="1"/>
  <c r="J1661" i="3"/>
  <c r="T1661" i="3" s="1"/>
  <c r="K1661" i="3"/>
  <c r="BE1179" i="3"/>
  <c r="BH1179" i="3"/>
  <c r="BH628" i="3"/>
  <c r="K628" i="3"/>
  <c r="BE628" i="3"/>
  <c r="J628" i="3"/>
  <c r="T628" i="3" s="1"/>
  <c r="K606" i="3"/>
  <c r="J606" i="3"/>
  <c r="T606" i="3" s="1"/>
  <c r="BH1999" i="3"/>
  <c r="J1999" i="3"/>
  <c r="T1999" i="3" s="1"/>
  <c r="BH1778" i="3"/>
  <c r="J1778" i="3"/>
  <c r="BE1778" i="3"/>
  <c r="BH1814" i="3"/>
  <c r="BE1814" i="3"/>
  <c r="BH1435" i="3"/>
  <c r="J1435" i="3"/>
  <c r="T1435" i="3" s="1"/>
  <c r="K1435" i="3"/>
  <c r="BE1431" i="3"/>
  <c r="BH1431" i="3"/>
  <c r="K1431" i="3"/>
  <c r="B1431" i="3" s="1"/>
  <c r="BH1602" i="3"/>
  <c r="K1602" i="3"/>
  <c r="B1602" i="3" s="1"/>
  <c r="BE1602" i="3"/>
  <c r="BE1597" i="3"/>
  <c r="BH1597" i="3"/>
  <c r="J1571" i="3"/>
  <c r="K1571" i="3"/>
  <c r="BE1989" i="3"/>
  <c r="BE1567" i="3"/>
  <c r="K1567" i="3"/>
  <c r="J1567" i="3"/>
  <c r="T1567" i="3" s="1"/>
  <c r="BH1567" i="3"/>
  <c r="J1269" i="3"/>
  <c r="T1269" i="3" s="1"/>
  <c r="K1269" i="3"/>
  <c r="J1265" i="3"/>
  <c r="T1265" i="3" s="1"/>
  <c r="K1265" i="3"/>
  <c r="BE1176" i="3"/>
  <c r="BE1167" i="3"/>
  <c r="K1167" i="3"/>
  <c r="J1038" i="3"/>
  <c r="K1038" i="3"/>
  <c r="BE570" i="3"/>
  <c r="BH570" i="3"/>
  <c r="BE102" i="3"/>
  <c r="BH102" i="3"/>
  <c r="K102" i="3"/>
  <c r="J93" i="3"/>
  <c r="T93" i="3" s="1"/>
  <c r="K93" i="3"/>
  <c r="BE1984" i="3"/>
  <c r="BH1984" i="3"/>
  <c r="BH1912" i="3"/>
  <c r="K1912" i="3"/>
  <c r="B1912" i="3" s="1"/>
  <c r="BE1912" i="3"/>
  <c r="BE1888" i="3"/>
  <c r="BH1888" i="3"/>
  <c r="J1888" i="3"/>
  <c r="T1888" i="3" s="1"/>
  <c r="BE1868" i="3"/>
  <c r="BH1868" i="3"/>
  <c r="BE1773" i="3"/>
  <c r="BH1773" i="3"/>
  <c r="J1773" i="3"/>
  <c r="T1773" i="3" s="1"/>
  <c r="K1695" i="3"/>
  <c r="J1695" i="3"/>
  <c r="T1695" i="3" s="1"/>
  <c r="BH1683" i="3"/>
  <c r="J1683" i="3"/>
  <c r="K1683" i="3"/>
  <c r="BE1665" i="3"/>
  <c r="BH1665" i="3"/>
  <c r="BE1148" i="3"/>
  <c r="BH1148" i="3"/>
  <c r="BH1034" i="3"/>
  <c r="I1033" i="11" s="1"/>
  <c r="J1034" i="3"/>
  <c r="T1034" i="3" s="1"/>
  <c r="BH925" i="3"/>
  <c r="BE925" i="3"/>
  <c r="J906" i="3"/>
  <c r="T906" i="3" s="1"/>
  <c r="K906" i="3"/>
  <c r="BH870" i="3"/>
  <c r="BE870" i="3"/>
  <c r="BH125" i="3"/>
  <c r="BE125" i="3"/>
  <c r="J125" i="3"/>
  <c r="K125" i="3"/>
  <c r="J107" i="3"/>
  <c r="K107" i="3"/>
  <c r="BH1990" i="3"/>
  <c r="E1989" i="11" s="1"/>
  <c r="K1990" i="3"/>
  <c r="J1990" i="3"/>
  <c r="T1990" i="3" s="1"/>
  <c r="BH1949" i="3"/>
  <c r="K1949" i="3"/>
  <c r="J1949" i="3"/>
  <c r="T1949" i="3" s="1"/>
  <c r="BE1949" i="3"/>
  <c r="BE1943" i="3"/>
  <c r="K1943" i="3"/>
  <c r="BE1777" i="3"/>
  <c r="J1688" i="3"/>
  <c r="T1688" i="3" s="1"/>
  <c r="K1688" i="3"/>
  <c r="BE1671" i="3"/>
  <c r="J1671" i="3"/>
  <c r="BE1666" i="3"/>
  <c r="BH1666" i="3"/>
  <c r="K1586" i="3"/>
  <c r="J1586" i="3"/>
  <c r="T1586" i="3" s="1"/>
  <c r="BE1392" i="3"/>
  <c r="J1273" i="3"/>
  <c r="K1273" i="3"/>
  <c r="BH976" i="3"/>
  <c r="K976" i="3"/>
  <c r="J976" i="3"/>
  <c r="T976" i="3" s="1"/>
  <c r="BE976" i="3"/>
  <c r="J967" i="3"/>
  <c r="K967" i="3"/>
  <c r="BH611" i="3"/>
  <c r="BE611" i="3"/>
  <c r="K611" i="3"/>
  <c r="J611" i="3"/>
  <c r="T611" i="3" s="1"/>
  <c r="BE599" i="3"/>
  <c r="BH599" i="3"/>
  <c r="K588" i="3"/>
  <c r="J588" i="3"/>
  <c r="K1971" i="3"/>
  <c r="BE1971" i="3"/>
  <c r="BE1783" i="3"/>
  <c r="BH1783" i="3"/>
  <c r="BE1764" i="3"/>
  <c r="BH1764" i="3"/>
  <c r="K1750" i="3"/>
  <c r="J1750" i="3"/>
  <c r="T1750" i="3" s="1"/>
  <c r="BH1399" i="3"/>
  <c r="BE1331" i="3"/>
  <c r="BH1331" i="3"/>
  <c r="BE1285" i="3"/>
  <c r="BH1285" i="3"/>
  <c r="BE1247" i="3"/>
  <c r="BH1247" i="3"/>
  <c r="K1025" i="3"/>
  <c r="J1025" i="3"/>
  <c r="T1025" i="3" s="1"/>
  <c r="J589" i="3"/>
  <c r="T589" i="3" s="1"/>
  <c r="K589" i="3"/>
  <c r="J279" i="3"/>
  <c r="K279" i="3"/>
  <c r="J267" i="3"/>
  <c r="K267" i="3"/>
  <c r="BH222" i="3"/>
  <c r="BE222" i="3"/>
  <c r="J222" i="3"/>
  <c r="T222" i="3" s="1"/>
  <c r="BE1558" i="3"/>
  <c r="BH1558" i="3"/>
  <c r="BE1544" i="3"/>
  <c r="BH1544" i="3"/>
  <c r="J1412" i="3"/>
  <c r="T1412" i="3" s="1"/>
  <c r="K1412" i="3"/>
  <c r="J1198" i="3"/>
  <c r="K1198" i="3"/>
  <c r="BE323" i="3"/>
  <c r="J323" i="3"/>
  <c r="BH323" i="3"/>
  <c r="K323" i="3"/>
  <c r="J294" i="3"/>
  <c r="K294" i="3"/>
  <c r="K1989" i="3"/>
  <c r="K1984" i="3"/>
  <c r="B1984" i="3" s="1"/>
  <c r="BE1817" i="3"/>
  <c r="BH1816" i="3"/>
  <c r="J1816" i="3"/>
  <c r="BE1791" i="3"/>
  <c r="BH1791" i="3"/>
  <c r="K1791" i="3"/>
  <c r="J1791" i="3"/>
  <c r="T1791" i="3" s="1"/>
  <c r="BE1784" i="3"/>
  <c r="BH1784" i="3"/>
  <c r="BH1474" i="3"/>
  <c r="BE1474" i="3"/>
  <c r="J1474" i="3"/>
  <c r="T1474" i="3" s="1"/>
  <c r="K1474" i="3"/>
  <c r="BE1454" i="3"/>
  <c r="BH1454" i="3"/>
  <c r="J1454" i="3"/>
  <c r="T1454" i="3" s="1"/>
  <c r="K1454" i="3"/>
  <c r="BE426" i="3"/>
  <c r="BH426" i="3"/>
  <c r="J426" i="3"/>
  <c r="T426" i="3" s="1"/>
  <c r="K1865" i="3"/>
  <c r="J1865" i="3"/>
  <c r="BE1574" i="3"/>
  <c r="BH1574" i="3"/>
  <c r="BH1550" i="3"/>
  <c r="K1550" i="3"/>
  <c r="BH1314" i="3"/>
  <c r="J1314" i="3"/>
  <c r="T1314" i="3" s="1"/>
  <c r="BE1314" i="3"/>
  <c r="BH856" i="3"/>
  <c r="J856" i="3"/>
  <c r="K856" i="3"/>
  <c r="BH473" i="3"/>
  <c r="BE473" i="3"/>
  <c r="BH1940" i="3"/>
  <c r="BE1940" i="3"/>
  <c r="BH1871" i="3"/>
  <c r="K1871" i="3"/>
  <c r="K1775" i="3"/>
  <c r="J1775" i="3"/>
  <c r="BH1566" i="3"/>
  <c r="BE1566" i="3"/>
  <c r="K1566" i="3"/>
  <c r="J1566" i="3"/>
  <c r="T1566" i="3" s="1"/>
  <c r="BH1418" i="3"/>
  <c r="BE1418" i="3"/>
  <c r="J1413" i="3"/>
  <c r="K1413" i="3"/>
  <c r="BE1390" i="3"/>
  <c r="BH1390" i="3"/>
  <c r="K852" i="3"/>
  <c r="J852" i="3"/>
  <c r="J803" i="3"/>
  <c r="T803" i="3" s="1"/>
  <c r="K803" i="3"/>
  <c r="BE690" i="3"/>
  <c r="BH690" i="3"/>
  <c r="K690" i="3"/>
  <c r="BH422" i="3"/>
  <c r="BE422" i="3"/>
  <c r="J390" i="3"/>
  <c r="K390" i="3"/>
  <c r="BE375" i="3"/>
  <c r="J375" i="3"/>
  <c r="K375" i="3"/>
  <c r="BH314" i="3"/>
  <c r="J314" i="3"/>
  <c r="J177" i="3"/>
  <c r="T177" i="3" s="1"/>
  <c r="K177" i="3"/>
  <c r="BE1630" i="3"/>
  <c r="BH1630" i="3"/>
  <c r="BH1275" i="3"/>
  <c r="BH957" i="3"/>
  <c r="BE957" i="3"/>
  <c r="BH773" i="3"/>
  <c r="BH772" i="3"/>
  <c r="BH760" i="3"/>
  <c r="BH757" i="3"/>
  <c r="BH756" i="3"/>
  <c r="BH653" i="3"/>
  <c r="H652" i="11" s="1"/>
  <c r="BH648" i="3"/>
  <c r="BE647" i="3"/>
  <c r="BH647" i="3"/>
  <c r="BH516" i="3"/>
  <c r="M515" i="11" s="1"/>
  <c r="BE507" i="3"/>
  <c r="BH507" i="3"/>
  <c r="J368" i="3"/>
  <c r="K368" i="3"/>
  <c r="BE324" i="3"/>
  <c r="BH324" i="3"/>
  <c r="BH206" i="3"/>
  <c r="J206" i="3"/>
  <c r="K206" i="3"/>
  <c r="K202" i="3"/>
  <c r="J202" i="3"/>
  <c r="T202" i="3" s="1"/>
  <c r="J197" i="3"/>
  <c r="K197" i="3"/>
  <c r="BH52" i="3"/>
  <c r="BE52" i="3"/>
  <c r="K1747" i="3"/>
  <c r="J1938" i="3"/>
  <c r="J283" i="3"/>
  <c r="T283" i="3" s="1"/>
  <c r="K422" i="3"/>
  <c r="B422" i="3" s="1"/>
  <c r="BE1934" i="3"/>
  <c r="BH1934" i="3"/>
  <c r="BH1857" i="3"/>
  <c r="BH1766" i="3"/>
  <c r="BH1747" i="3"/>
  <c r="BE1723" i="3"/>
  <c r="BH1723" i="3"/>
  <c r="BH1581" i="3"/>
  <c r="BE1581" i="3"/>
  <c r="BH1480" i="3"/>
  <c r="K1479" i="11" s="1"/>
  <c r="BE1169" i="3"/>
  <c r="BH1169" i="3"/>
  <c r="BE1152" i="3"/>
  <c r="BH1152" i="3"/>
  <c r="BH1087" i="3"/>
  <c r="BE1087" i="3"/>
  <c r="BE837" i="3"/>
  <c r="BH837" i="3"/>
  <c r="BE784" i="3"/>
  <c r="BH784" i="3"/>
  <c r="BE771" i="3"/>
  <c r="K423" i="3"/>
  <c r="BH423" i="3"/>
  <c r="BE369" i="3"/>
  <c r="BE141" i="3"/>
  <c r="BH140" i="3"/>
  <c r="BH94" i="3"/>
  <c r="BE94" i="3"/>
  <c r="BH62" i="3"/>
  <c r="BE62" i="3"/>
  <c r="BE31" i="3"/>
  <c r="J31" i="3"/>
  <c r="K31" i="3"/>
  <c r="BE788" i="3"/>
  <c r="BH788" i="3"/>
  <c r="BE682" i="3"/>
  <c r="BE532" i="3"/>
  <c r="BH532" i="3"/>
  <c r="BE520" i="3"/>
  <c r="BE436" i="3"/>
  <c r="BH381" i="3"/>
  <c r="K381" i="3"/>
  <c r="B381" i="3" s="1"/>
  <c r="J371" i="3"/>
  <c r="T371" i="3" s="1"/>
  <c r="K371" i="3"/>
  <c r="BE329" i="3"/>
  <c r="BH329" i="3"/>
  <c r="J329" i="3"/>
  <c r="BH227" i="3"/>
  <c r="BE227" i="3"/>
  <c r="BH216" i="3"/>
  <c r="J216" i="3"/>
  <c r="BE157" i="3"/>
  <c r="K157" i="3"/>
  <c r="BH157" i="3"/>
  <c r="J157" i="3"/>
  <c r="T157" i="3" s="1"/>
  <c r="BE153" i="3"/>
  <c r="BH153" i="3"/>
  <c r="BH109" i="3"/>
  <c r="J109" i="3"/>
  <c r="K109" i="3"/>
  <c r="BE109" i="3"/>
  <c r="BH1560" i="3"/>
  <c r="BE1560" i="3"/>
  <c r="BE1182" i="3"/>
  <c r="BH1182" i="3"/>
  <c r="BH1157" i="3"/>
  <c r="BE1157" i="3"/>
  <c r="BH991" i="3"/>
  <c r="BE991" i="3"/>
  <c r="BH718" i="3"/>
  <c r="BE718" i="3"/>
  <c r="J429" i="3"/>
  <c r="K429" i="3"/>
  <c r="BH364" i="3"/>
  <c r="J364" i="3"/>
  <c r="K364" i="3"/>
  <c r="BE364" i="3"/>
  <c r="BE344" i="3"/>
  <c r="BH344" i="3"/>
  <c r="BE256" i="3"/>
  <c r="K256" i="3"/>
  <c r="B256" i="3" s="1"/>
  <c r="BE119" i="3"/>
  <c r="BH119" i="3"/>
  <c r="BE1894" i="3"/>
  <c r="BH1894" i="3"/>
  <c r="BH1686" i="3"/>
  <c r="BE1686" i="3"/>
  <c r="BE1657" i="3"/>
  <c r="BH1657" i="3"/>
  <c r="BE1528" i="3"/>
  <c r="BH1528" i="3"/>
  <c r="BH1525" i="3"/>
  <c r="BE460" i="3"/>
  <c r="BH460" i="3"/>
  <c r="BE330" i="3"/>
  <c r="K330" i="3"/>
  <c r="B330" i="3" s="1"/>
  <c r="BH236" i="3"/>
  <c r="BE236" i="3"/>
  <c r="BH183" i="3"/>
  <c r="BE183" i="3"/>
  <c r="BH161" i="3"/>
  <c r="BE161" i="3"/>
  <c r="BH79" i="3"/>
  <c r="BE79" i="3"/>
  <c r="BE1628" i="3"/>
  <c r="BE1561" i="3"/>
  <c r="BE1456" i="3"/>
  <c r="BH1456" i="3"/>
  <c r="BE1234" i="3"/>
  <c r="BH1166" i="3"/>
  <c r="BE1166" i="3"/>
  <c r="BE1110" i="3"/>
  <c r="BH1110" i="3"/>
  <c r="BH903" i="3"/>
  <c r="BE903" i="3"/>
  <c r="BE752" i="3"/>
  <c r="BH752" i="3"/>
  <c r="BE472" i="3"/>
  <c r="BH472" i="3"/>
  <c r="BH345" i="3"/>
  <c r="BE345" i="3"/>
  <c r="BE237" i="3"/>
  <c r="BH237" i="3"/>
  <c r="BH158" i="3"/>
  <c r="J158" i="3"/>
  <c r="K158" i="3"/>
  <c r="BH1268" i="3"/>
  <c r="BE1268" i="3"/>
  <c r="BE1084" i="3"/>
  <c r="BH1084" i="3"/>
  <c r="BE918" i="3"/>
  <c r="BH918" i="3"/>
  <c r="BE819" i="3"/>
  <c r="BE715" i="3"/>
  <c r="BH715" i="3"/>
  <c r="BE241" i="3"/>
  <c r="BH241" i="3"/>
  <c r="BE132" i="3"/>
  <c r="BH132" i="3"/>
  <c r="K246" i="3"/>
  <c r="K414" i="3"/>
  <c r="BE1840" i="3"/>
  <c r="BH1840" i="3"/>
  <c r="BE1648" i="3"/>
  <c r="BH1648" i="3"/>
  <c r="BE1457" i="3"/>
  <c r="BH1457" i="3"/>
  <c r="BH1111" i="3"/>
  <c r="BE1111" i="3"/>
  <c r="BE1573" i="3"/>
  <c r="BH1502" i="3"/>
  <c r="BH1486" i="3"/>
  <c r="BE1453" i="3"/>
  <c r="BH1401" i="3"/>
  <c r="BH1370" i="3"/>
  <c r="BH1355" i="3"/>
  <c r="BH1316" i="3"/>
  <c r="BH1274" i="3"/>
  <c r="BH1040" i="3"/>
  <c r="BH995" i="3"/>
  <c r="BH874" i="3"/>
  <c r="BH689" i="3"/>
  <c r="BE331" i="3"/>
  <c r="BE221" i="3"/>
  <c r="BE178" i="3"/>
  <c r="BH170" i="3"/>
  <c r="BE136" i="3"/>
  <c r="BE1536" i="3"/>
  <c r="BE1470" i="3"/>
  <c r="BE1428" i="3"/>
  <c r="BE1301" i="3"/>
  <c r="B1300" i="11" s="1"/>
  <c r="BE1292" i="3"/>
  <c r="BH1108" i="3"/>
  <c r="M1107" i="11" s="1"/>
  <c r="BE1019" i="3"/>
  <c r="BE982" i="3"/>
  <c r="BE786" i="3"/>
  <c r="BE199" i="3"/>
  <c r="BE85" i="3"/>
  <c r="BE76" i="3"/>
  <c r="BE37" i="3"/>
  <c r="BE36" i="3"/>
  <c r="BH447" i="3"/>
  <c r="BE1202" i="3"/>
  <c r="F1201" i="11" s="1"/>
  <c r="BH1195" i="3"/>
  <c r="BE526" i="3"/>
  <c r="BE493" i="3"/>
  <c r="K39" i="3"/>
  <c r="J39" i="3"/>
  <c r="T39" i="3" s="1"/>
  <c r="BH34" i="3"/>
  <c r="K34" i="3"/>
  <c r="J34" i="3"/>
  <c r="T34" i="3" s="1"/>
  <c r="J1322" i="3"/>
  <c r="T1322" i="3" s="1"/>
  <c r="K1322" i="3"/>
  <c r="J121" i="3"/>
  <c r="T121" i="3" s="1"/>
  <c r="K121" i="3"/>
  <c r="K106" i="3"/>
  <c r="J106" i="3"/>
  <c r="T106" i="3" s="1"/>
  <c r="K101" i="3"/>
  <c r="J101" i="3"/>
  <c r="BE74" i="3"/>
  <c r="BH74" i="3"/>
  <c r="J74" i="3"/>
  <c r="K74" i="3"/>
  <c r="J69" i="3"/>
  <c r="K69" i="3"/>
  <c r="J53" i="3"/>
  <c r="T53" i="3" s="1"/>
  <c r="K53" i="3"/>
  <c r="J44" i="3"/>
  <c r="T44" i="3" s="1"/>
  <c r="K44" i="3"/>
  <c r="BE380" i="3"/>
  <c r="J380" i="3"/>
  <c r="T380" i="3" s="1"/>
  <c r="K380" i="3"/>
  <c r="BH380" i="3"/>
  <c r="BH242" i="3"/>
  <c r="BE242" i="3"/>
  <c r="J242" i="3"/>
  <c r="K242" i="3"/>
  <c r="BE130" i="3"/>
  <c r="BH130" i="3"/>
  <c r="K130" i="3"/>
  <c r="J130" i="3"/>
  <c r="J126" i="3"/>
  <c r="T126" i="3" s="1"/>
  <c r="K126" i="3"/>
  <c r="K64" i="3"/>
  <c r="J64" i="3"/>
  <c r="T64" i="3" s="1"/>
  <c r="BH48" i="3"/>
  <c r="J48" i="3"/>
  <c r="T48" i="3" s="1"/>
  <c r="K48" i="3"/>
  <c r="BE1848" i="3"/>
  <c r="BH1848" i="3"/>
  <c r="J1848" i="3"/>
  <c r="BE1790" i="3"/>
  <c r="K1790" i="3"/>
  <c r="BH1790" i="3"/>
  <c r="J1790" i="3"/>
  <c r="T1790" i="3" s="1"/>
  <c r="BE1755" i="3"/>
  <c r="BH1755" i="3"/>
  <c r="J1755" i="3"/>
  <c r="T1755" i="3" s="1"/>
  <c r="J1745" i="3"/>
  <c r="T1745" i="3" s="1"/>
  <c r="K1745" i="3"/>
  <c r="BH1737" i="3"/>
  <c r="BE1737" i="3"/>
  <c r="BH1678" i="3"/>
  <c r="BE1678" i="3"/>
  <c r="K1678" i="3"/>
  <c r="J1678" i="3"/>
  <c r="T1678" i="3" s="1"/>
  <c r="BE1563" i="3"/>
  <c r="BH1563" i="3"/>
  <c r="J1563" i="3"/>
  <c r="K1563" i="3"/>
  <c r="BE1535" i="3"/>
  <c r="BH1535" i="3"/>
  <c r="J1535" i="3"/>
  <c r="T1535" i="3" s="1"/>
  <c r="BE1501" i="3"/>
  <c r="BH1501" i="3"/>
  <c r="K1501" i="3"/>
  <c r="BE1497" i="3"/>
  <c r="BH1497" i="3"/>
  <c r="J1497" i="3"/>
  <c r="K1497" i="3"/>
  <c r="K1485" i="3"/>
  <c r="J1485" i="3"/>
  <c r="T1485" i="3" s="1"/>
  <c r="BE1875" i="3"/>
  <c r="K1875" i="3"/>
  <c r="BH1875" i="3"/>
  <c r="J1875" i="3"/>
  <c r="T1875" i="3" s="1"/>
  <c r="BE1863" i="3"/>
  <c r="BH1863" i="3"/>
  <c r="K1863" i="3"/>
  <c r="J1863" i="3"/>
  <c r="T1863" i="3" s="1"/>
  <c r="BH1834" i="3"/>
  <c r="BE1834" i="3"/>
  <c r="K1834" i="3"/>
  <c r="BH480" i="3"/>
  <c r="BE480" i="3"/>
  <c r="K480" i="3"/>
  <c r="J480" i="3"/>
  <c r="BH442" i="3"/>
  <c r="BE442" i="3"/>
  <c r="J442" i="3"/>
  <c r="BH1898" i="3"/>
  <c r="BE1898" i="3"/>
  <c r="K1898" i="3"/>
  <c r="J1898" i="3"/>
  <c r="K1876" i="3"/>
  <c r="BE1876" i="3"/>
  <c r="J1876" i="3"/>
  <c r="T1876" i="3" s="1"/>
  <c r="BH1876" i="3"/>
  <c r="K1851" i="3"/>
  <c r="J1851" i="3"/>
  <c r="T1851" i="3" s="1"/>
  <c r="J1834" i="3"/>
  <c r="T1834" i="3" s="1"/>
  <c r="BE730" i="3"/>
  <c r="J730" i="3"/>
  <c r="K730" i="3"/>
  <c r="BH730" i="3"/>
  <c r="BE591" i="3"/>
  <c r="BH591" i="3"/>
  <c r="K591" i="3"/>
  <c r="J591" i="3"/>
  <c r="BH509" i="3"/>
  <c r="K509" i="3"/>
  <c r="B509" i="3" s="1"/>
  <c r="K496" i="3"/>
  <c r="J496" i="3"/>
  <c r="T496" i="3" s="1"/>
  <c r="BE486" i="3"/>
  <c r="BH486" i="3"/>
  <c r="K486" i="3"/>
  <c r="K481" i="3"/>
  <c r="J481" i="3"/>
  <c r="BH1891" i="3"/>
  <c r="K1891" i="3"/>
  <c r="J1891" i="3"/>
  <c r="T1891" i="3" s="1"/>
  <c r="BE1095" i="3"/>
  <c r="BH1095" i="3"/>
  <c r="BE1052" i="3"/>
  <c r="BH1052" i="3"/>
  <c r="BH838" i="3"/>
  <c r="BE838" i="3"/>
  <c r="BH744" i="3"/>
  <c r="BE744" i="3"/>
  <c r="BH445" i="3"/>
  <c r="BE445" i="3"/>
  <c r="J445" i="3"/>
  <c r="J415" i="3"/>
  <c r="K415" i="3"/>
  <c r="BE386" i="3"/>
  <c r="BH386" i="3"/>
  <c r="J386" i="3"/>
  <c r="T386" i="3" s="1"/>
  <c r="BE1935" i="3"/>
  <c r="BH1935" i="3"/>
  <c r="K1935" i="3"/>
  <c r="BH1917" i="3"/>
  <c r="J1917" i="3"/>
  <c r="BE1899" i="3"/>
  <c r="BH1899" i="3"/>
  <c r="J1899" i="3"/>
  <c r="K1899" i="3"/>
  <c r="BH1860" i="3"/>
  <c r="BE1860" i="3"/>
  <c r="K1860" i="3"/>
  <c r="BH738" i="3"/>
  <c r="BE738" i="3"/>
  <c r="K738" i="3"/>
  <c r="BE734" i="3"/>
  <c r="BH734" i="3"/>
  <c r="BH1903" i="3"/>
  <c r="J1903" i="3"/>
  <c r="T1903" i="3" s="1"/>
  <c r="K1903" i="3"/>
  <c r="BE1903" i="3"/>
  <c r="BH1391" i="3"/>
  <c r="J1391" i="3"/>
  <c r="BE1391" i="3"/>
  <c r="BH1278" i="3"/>
  <c r="BE1278" i="3"/>
  <c r="K1278" i="3"/>
  <c r="J1278" i="3"/>
  <c r="T1278" i="3" s="1"/>
  <c r="BE914" i="3"/>
  <c r="BH914" i="3"/>
  <c r="J914" i="3"/>
  <c r="BE749" i="3"/>
  <c r="BH749" i="3"/>
  <c r="J749" i="3"/>
  <c r="T749" i="3" s="1"/>
  <c r="B749" i="3" s="1"/>
  <c r="BH731" i="3"/>
  <c r="J731" i="3"/>
  <c r="BE731" i="3"/>
  <c r="BE645" i="3"/>
  <c r="BH645" i="3"/>
  <c r="J645" i="3"/>
  <c r="BH1693" i="3"/>
  <c r="BE1693" i="3"/>
  <c r="K1693" i="3"/>
  <c r="B1693" i="3" s="1"/>
  <c r="J1685" i="3"/>
  <c r="T1685" i="3" s="1"/>
  <c r="K1685" i="3"/>
  <c r="BH1632" i="3"/>
  <c r="BE1632" i="3"/>
  <c r="J1632" i="3"/>
  <c r="T1632" i="3" s="1"/>
  <c r="BE1621" i="3"/>
  <c r="BH1621" i="3"/>
  <c r="K1590" i="3"/>
  <c r="J1590" i="3"/>
  <c r="T1590" i="3" s="1"/>
  <c r="K1430" i="3"/>
  <c r="J1430" i="3"/>
  <c r="T1430" i="3" s="1"/>
  <c r="BH1421" i="3"/>
  <c r="J1421" i="3"/>
  <c r="T1421" i="3" s="1"/>
  <c r="K1421" i="3"/>
  <c r="BE1165" i="3"/>
  <c r="BH1165" i="3"/>
  <c r="K1165" i="3"/>
  <c r="B1165" i="3" s="1"/>
  <c r="BE1118" i="3"/>
  <c r="G1117" i="11" s="1"/>
  <c r="J1118" i="3"/>
  <c r="T1118" i="3" s="1"/>
  <c r="K1118" i="3"/>
  <c r="BE1091" i="3"/>
  <c r="J1091" i="3"/>
  <c r="BH726" i="3"/>
  <c r="J726" i="3"/>
  <c r="T726" i="3" s="1"/>
  <c r="BE726" i="3"/>
  <c r="K726" i="3"/>
  <c r="BH1960" i="3"/>
  <c r="K1960" i="3"/>
  <c r="J1960" i="3"/>
  <c r="T1960" i="3" s="1"/>
  <c r="BE1960" i="3"/>
  <c r="BH1576" i="3"/>
  <c r="J1576" i="3"/>
  <c r="BE1576" i="3"/>
  <c r="K1440" i="3"/>
  <c r="J1440" i="3"/>
  <c r="BE1435" i="3"/>
  <c r="BE1396" i="3"/>
  <c r="BH1396" i="3"/>
  <c r="K1969" i="3"/>
  <c r="J1969" i="3"/>
  <c r="BH1650" i="3"/>
  <c r="BE1650" i="3"/>
  <c r="K1650" i="3"/>
  <c r="J1650" i="3"/>
  <c r="BH1636" i="3"/>
  <c r="J1636" i="3"/>
  <c r="T1636" i="3" s="1"/>
  <c r="BH1475" i="3"/>
  <c r="BE1475" i="3"/>
  <c r="BH1233" i="3"/>
  <c r="K1233" i="3"/>
  <c r="J1233" i="3"/>
  <c r="T1233" i="3" s="1"/>
  <c r="BE1233" i="3"/>
  <c r="BH1143" i="3"/>
  <c r="K1143" i="3"/>
  <c r="BE1143" i="3"/>
  <c r="J1143" i="3"/>
  <c r="BH1050" i="3"/>
  <c r="BE1050" i="3"/>
  <c r="J1050" i="3"/>
  <c r="T1050" i="3" s="1"/>
  <c r="J1943" i="3"/>
  <c r="T1943" i="3" s="1"/>
  <c r="BH1936" i="3"/>
  <c r="K1936" i="3"/>
  <c r="BH1931" i="3"/>
  <c r="J1931" i="3"/>
  <c r="T1931" i="3" s="1"/>
  <c r="K1931" i="3"/>
  <c r="BE1931" i="3"/>
  <c r="BE1855" i="3"/>
  <c r="BH1855" i="3"/>
  <c r="K1855" i="3"/>
  <c r="J1799" i="3"/>
  <c r="T1799" i="3" s="1"/>
  <c r="BE1799" i="3"/>
  <c r="BE1776" i="3"/>
  <c r="BH1776" i="3"/>
  <c r="J1776" i="3"/>
  <c r="BH1641" i="3"/>
  <c r="J1641" i="3"/>
  <c r="BH1612" i="3"/>
  <c r="J1612" i="3"/>
  <c r="T1612" i="3" s="1"/>
  <c r="BE1612" i="3"/>
  <c r="BE1521" i="3"/>
  <c r="BH1521" i="3"/>
  <c r="K1521" i="3"/>
  <c r="B1521" i="3" s="1"/>
  <c r="BE1496" i="3"/>
  <c r="BH1496" i="3"/>
  <c r="J1496" i="3"/>
  <c r="T1496" i="3" s="1"/>
  <c r="BH1490" i="3"/>
  <c r="K1490" i="3"/>
  <c r="B1490" i="3" s="1"/>
  <c r="BH1417" i="3"/>
  <c r="J1417" i="3"/>
  <c r="T1417" i="3" s="1"/>
  <c r="BE1417" i="3"/>
  <c r="BH1161" i="3"/>
  <c r="J1160" i="11" s="1"/>
  <c r="J1161" i="3"/>
  <c r="BE1138" i="3"/>
  <c r="BH1138" i="3"/>
  <c r="K1138" i="3"/>
  <c r="B1138" i="3" s="1"/>
  <c r="BH975" i="3"/>
  <c r="BE975" i="3"/>
  <c r="J975" i="3"/>
  <c r="BE966" i="3"/>
  <c r="J966" i="3"/>
  <c r="T966" i="3" s="1"/>
  <c r="BE518" i="3"/>
  <c r="BH518" i="3"/>
  <c r="BH446" i="3"/>
  <c r="H445" i="11" s="1"/>
  <c r="K446" i="3"/>
  <c r="BH306" i="3"/>
  <c r="BE306" i="3"/>
  <c r="J306" i="3"/>
  <c r="BE291" i="3"/>
  <c r="K291" i="3"/>
  <c r="BE280" i="3"/>
  <c r="K280" i="3"/>
  <c r="B280" i="3" s="1"/>
  <c r="K162" i="3"/>
  <c r="J162" i="3"/>
  <c r="BE150" i="3"/>
  <c r="BH150" i="3"/>
  <c r="J150" i="3"/>
  <c r="BE135" i="3"/>
  <c r="BH135" i="3"/>
  <c r="BE80" i="3"/>
  <c r="BH80" i="3"/>
  <c r="J80" i="3"/>
  <c r="K80" i="3"/>
  <c r="BE586" i="3"/>
  <c r="BH586" i="3"/>
  <c r="K586" i="3"/>
  <c r="BE544" i="3"/>
  <c r="K544" i="3"/>
  <c r="BH510" i="3"/>
  <c r="J510" i="3"/>
  <c r="T510" i="3" s="1"/>
  <c r="BE326" i="3"/>
  <c r="BH326" i="3"/>
  <c r="J326" i="3"/>
  <c r="BH142" i="3"/>
  <c r="K142" i="3"/>
  <c r="BE1995" i="3"/>
  <c r="J1994" i="11" s="1"/>
  <c r="BH1651" i="3"/>
  <c r="K1651" i="3"/>
  <c r="B1651" i="3" s="1"/>
  <c r="BE1568" i="3"/>
  <c r="BH1568" i="3"/>
  <c r="BH1546" i="3"/>
  <c r="BE1546" i="3"/>
  <c r="J1546" i="3"/>
  <c r="T1546" i="3" s="1"/>
  <c r="BH1530" i="3"/>
  <c r="K1530" i="3"/>
  <c r="BH1379" i="3"/>
  <c r="BE1379" i="3"/>
  <c r="BE1350" i="3"/>
  <c r="BH1350" i="3"/>
  <c r="BH1346" i="3"/>
  <c r="J1346" i="3"/>
  <c r="T1346" i="3" s="1"/>
  <c r="J1342" i="3"/>
  <c r="T1342" i="3" s="1"/>
  <c r="K1342" i="3"/>
  <c r="J1255" i="3"/>
  <c r="T1255" i="3" s="1"/>
  <c r="K1255" i="3"/>
  <c r="BE1196" i="3"/>
  <c r="BH1196" i="3"/>
  <c r="BE1054" i="3"/>
  <c r="BH1054" i="3"/>
  <c r="BE800" i="3"/>
  <c r="BH800" i="3"/>
  <c r="J800" i="3"/>
  <c r="BH627" i="3"/>
  <c r="K627" i="3"/>
  <c r="BH1908" i="3"/>
  <c r="BE1908" i="3"/>
  <c r="K1908" i="3"/>
  <c r="J1908" i="3"/>
  <c r="T1908" i="3" s="1"/>
  <c r="BH1904" i="3"/>
  <c r="K1904" i="3"/>
  <c r="BE1889" i="3"/>
  <c r="BH1889" i="3"/>
  <c r="J1889" i="3"/>
  <c r="K1878" i="3"/>
  <c r="J1878" i="3"/>
  <c r="T1878" i="3" s="1"/>
  <c r="BE1743" i="3"/>
  <c r="BH1743" i="3"/>
  <c r="K1743" i="3"/>
  <c r="B1743" i="3" s="1"/>
  <c r="BH1139" i="3"/>
  <c r="J1139" i="3"/>
  <c r="T1139" i="3" s="1"/>
  <c r="BE1139" i="3"/>
  <c r="BH1058" i="3"/>
  <c r="BE1058" i="3"/>
  <c r="K1058" i="3"/>
  <c r="B1058" i="3" s="1"/>
  <c r="BH1018" i="3"/>
  <c r="BE1018" i="3"/>
  <c r="BH992" i="3"/>
  <c r="K992" i="3"/>
  <c r="B992" i="3" s="1"/>
  <c r="BE992" i="3"/>
  <c r="BE835" i="3"/>
  <c r="BH835" i="3"/>
  <c r="K835" i="3"/>
  <c r="B835" i="3" s="1"/>
  <c r="BE427" i="3"/>
  <c r="BH427" i="3"/>
  <c r="J427" i="3"/>
  <c r="BH234" i="3"/>
  <c r="BE234" i="3"/>
  <c r="BE213" i="3"/>
  <c r="BH213" i="3"/>
  <c r="BE1873" i="3"/>
  <c r="BH1873" i="3"/>
  <c r="J1873" i="3"/>
  <c r="T1873" i="3" s="1"/>
  <c r="K1856" i="3"/>
  <c r="BE1856" i="3"/>
  <c r="BH1836" i="3"/>
  <c r="BE1836" i="3"/>
  <c r="J1836" i="3"/>
  <c r="BE1724" i="3"/>
  <c r="J1679" i="3"/>
  <c r="T1679" i="3" s="1"/>
  <c r="K1679" i="3"/>
  <c r="BH1578" i="3"/>
  <c r="BE1578" i="3"/>
  <c r="BE1564" i="3"/>
  <c r="BH1564" i="3"/>
  <c r="BE1443" i="3"/>
  <c r="BH1443" i="3"/>
  <c r="BH1235" i="3"/>
  <c r="K1235" i="3"/>
  <c r="B1235" i="3" s="1"/>
  <c r="BE1235" i="3"/>
  <c r="BE1215" i="3"/>
  <c r="BH1215" i="3"/>
  <c r="K1215" i="3"/>
  <c r="B1215" i="3" s="1"/>
  <c r="BE1035" i="3"/>
  <c r="BH1035" i="3"/>
  <c r="BH878" i="3"/>
  <c r="BE878" i="3"/>
  <c r="BE840" i="3"/>
  <c r="BH840" i="3"/>
  <c r="BE687" i="3"/>
  <c r="BH687" i="3"/>
  <c r="BE672" i="3"/>
  <c r="K671" i="11" s="1"/>
  <c r="BE667" i="3"/>
  <c r="BH667" i="3"/>
  <c r="BE593" i="3"/>
  <c r="BH593" i="3"/>
  <c r="K593" i="3"/>
  <c r="B593" i="3" s="1"/>
  <c r="BH208" i="3"/>
  <c r="J208" i="3"/>
  <c r="T208" i="3" s="1"/>
  <c r="BH50" i="3"/>
  <c r="BE50" i="3"/>
  <c r="K50" i="3"/>
  <c r="B50" i="3" s="1"/>
  <c r="BE1920" i="3"/>
  <c r="BH1920" i="3"/>
  <c r="BE1842" i="3"/>
  <c r="BH1842" i="3"/>
  <c r="K1813" i="3"/>
  <c r="BE1813" i="3"/>
  <c r="BH1725" i="3"/>
  <c r="J1725" i="3"/>
  <c r="BH1719" i="3"/>
  <c r="J1719" i="3"/>
  <c r="T1719" i="3" s="1"/>
  <c r="BH1709" i="3"/>
  <c r="J1709" i="3"/>
  <c r="T1709" i="3" s="1"/>
  <c r="BH1658" i="3"/>
  <c r="BE1658" i="3"/>
  <c r="K1658" i="3"/>
  <c r="B1658" i="3" s="1"/>
  <c r="BH1639" i="3"/>
  <c r="BE1639" i="3"/>
  <c r="J1639" i="3"/>
  <c r="BH1276" i="3"/>
  <c r="BE1276" i="3"/>
  <c r="BE1168" i="3"/>
  <c r="J1168" i="3"/>
  <c r="T1168" i="3" s="1"/>
  <c r="BH1168" i="3"/>
  <c r="BE882" i="3"/>
  <c r="BH882" i="3"/>
  <c r="BE701" i="3"/>
  <c r="BH701" i="3"/>
  <c r="BH621" i="3"/>
  <c r="J621" i="3"/>
  <c r="BE604" i="3"/>
  <c r="K604" i="3"/>
  <c r="BH455" i="3"/>
  <c r="K455" i="3"/>
  <c r="B455" i="3" s="1"/>
  <c r="BH289" i="3"/>
  <c r="BE289" i="3"/>
  <c r="J289" i="3"/>
  <c r="T289" i="3" s="1"/>
  <c r="B289" i="3" s="1"/>
  <c r="J278" i="3"/>
  <c r="T278" i="3" s="1"/>
  <c r="K278" i="3"/>
  <c r="BH244" i="3"/>
  <c r="BE244" i="3"/>
  <c r="K244" i="3"/>
  <c r="J1842" i="3"/>
  <c r="BH1910" i="3"/>
  <c r="K1910" i="3"/>
  <c r="J1910" i="3"/>
  <c r="BE1901" i="3"/>
  <c r="BH1901" i="3"/>
  <c r="J1837" i="3"/>
  <c r="K1837" i="3"/>
  <c r="BH1803" i="3"/>
  <c r="BE1803" i="3"/>
  <c r="K1803" i="3"/>
  <c r="J1803" i="3"/>
  <c r="T1803" i="3" s="1"/>
  <c r="BE1780" i="3"/>
  <c r="BH1780" i="3"/>
  <c r="BH1774" i="3"/>
  <c r="B1773" i="11" s="1"/>
  <c r="K1774" i="3"/>
  <c r="J1774" i="3"/>
  <c r="T1774" i="3" s="1"/>
  <c r="BE1758" i="3"/>
  <c r="BH1758" i="3"/>
  <c r="J1692" i="3"/>
  <c r="K1692" i="3"/>
  <c r="BH1584" i="3"/>
  <c r="BE1584" i="3"/>
  <c r="J1584" i="3"/>
  <c r="J1503" i="3"/>
  <c r="T1503" i="3" s="1"/>
  <c r="K1503" i="3"/>
  <c r="BE1324" i="3"/>
  <c r="BH1324" i="3"/>
  <c r="J1257" i="3"/>
  <c r="T1257" i="3" s="1"/>
  <c r="BE1257" i="3"/>
  <c r="BE1246" i="3"/>
  <c r="J1246" i="3"/>
  <c r="T1246" i="3" s="1"/>
  <c r="K1246" i="3"/>
  <c r="BH1173" i="3"/>
  <c r="K1173" i="3"/>
  <c r="O1173" i="3" s="1"/>
  <c r="K1059" i="3"/>
  <c r="J1059" i="3"/>
  <c r="J902" i="3"/>
  <c r="K902" i="3"/>
  <c r="BH845" i="3"/>
  <c r="K845" i="3"/>
  <c r="B845" i="3" s="1"/>
  <c r="BE674" i="3"/>
  <c r="BH674" i="3"/>
  <c r="BH673" i="3"/>
  <c r="J672" i="11" s="1"/>
  <c r="J673" i="3"/>
  <c r="BE379" i="3"/>
  <c r="BH379" i="3"/>
  <c r="BE350" i="3"/>
  <c r="B349" i="11" s="1"/>
  <c r="BE317" i="3"/>
  <c r="BH317" i="3"/>
  <c r="J317" i="3"/>
  <c r="T317" i="3" s="1"/>
  <c r="K317" i="3"/>
  <c r="BH296" i="3"/>
  <c r="BE296" i="3"/>
  <c r="J296" i="3"/>
  <c r="BH285" i="3"/>
  <c r="J285" i="3"/>
  <c r="T285" i="3" s="1"/>
  <c r="K285" i="3"/>
  <c r="BH274" i="3"/>
  <c r="J274" i="3"/>
  <c r="BE191" i="3"/>
  <c r="BH191" i="3"/>
  <c r="BH152" i="3"/>
  <c r="BE152" i="3"/>
  <c r="K1842" i="3"/>
  <c r="J1920" i="3"/>
  <c r="T1920" i="3" s="1"/>
  <c r="BH1973" i="3"/>
  <c r="BE1973" i="3"/>
  <c r="BH1921" i="3"/>
  <c r="BE1921" i="3"/>
  <c r="BE1843" i="3"/>
  <c r="K1843" i="3"/>
  <c r="B1843" i="3" s="1"/>
  <c r="BH1843" i="3"/>
  <c r="BH1741" i="3"/>
  <c r="J1741" i="3"/>
  <c r="T1741" i="3" s="1"/>
  <c r="K1741" i="3"/>
  <c r="BE1312" i="3"/>
  <c r="BH1312" i="3"/>
  <c r="BE1297" i="3"/>
  <c r="J1297" i="3"/>
  <c r="T1297" i="3" s="1"/>
  <c r="K1297" i="3"/>
  <c r="BH1262" i="3"/>
  <c r="BE1262" i="3"/>
  <c r="BE1231" i="3"/>
  <c r="K1231" i="3"/>
  <c r="B1231" i="3" s="1"/>
  <c r="BE1094" i="3"/>
  <c r="J1094" i="3"/>
  <c r="K1094" i="3"/>
  <c r="BH945" i="3"/>
  <c r="BE945" i="3"/>
  <c r="J945" i="3"/>
  <c r="BE907" i="3"/>
  <c r="BH907" i="3"/>
  <c r="BH411" i="3"/>
  <c r="BE411" i="3"/>
  <c r="J411" i="3"/>
  <c r="BE385" i="3"/>
  <c r="BH385" i="3"/>
  <c r="BE355" i="3"/>
  <c r="BH355" i="3"/>
  <c r="K355" i="3"/>
  <c r="B355" i="3" s="1"/>
  <c r="K1920" i="3"/>
  <c r="K1719" i="3"/>
  <c r="BH1911" i="3"/>
  <c r="K1911" i="3"/>
  <c r="J1911" i="3"/>
  <c r="BE1911" i="3"/>
  <c r="BE1881" i="3"/>
  <c r="K1881" i="3"/>
  <c r="J1881" i="3"/>
  <c r="BE1798" i="3"/>
  <c r="BH1798" i="3"/>
  <c r="BH1263" i="3"/>
  <c r="K1263" i="3"/>
  <c r="B1263" i="3" s="1"/>
  <c r="BE1263" i="3"/>
  <c r="BH913" i="3"/>
  <c r="BE913" i="3"/>
  <c r="BH883" i="3"/>
  <c r="BE883" i="3"/>
  <c r="BH853" i="3"/>
  <c r="J853" i="3"/>
  <c r="BE675" i="3"/>
  <c r="BH675" i="3"/>
  <c r="J675" i="3"/>
  <c r="T675" i="3" s="1"/>
  <c r="K675" i="3"/>
  <c r="BH437" i="3"/>
  <c r="BE437" i="3"/>
  <c r="K437" i="3"/>
  <c r="J437" i="3"/>
  <c r="BE362" i="3"/>
  <c r="J362" i="3"/>
  <c r="K362" i="3"/>
  <c r="BH334" i="3"/>
  <c r="J334" i="3"/>
  <c r="BH201" i="3"/>
  <c r="BE201" i="3"/>
  <c r="K201" i="3"/>
  <c r="B201" i="3" s="1"/>
  <c r="BE1781" i="3"/>
  <c r="BH1781" i="3"/>
  <c r="BE1675" i="3"/>
  <c r="BH1675" i="3"/>
  <c r="BH1633" i="3"/>
  <c r="BE1633" i="3"/>
  <c r="BH1468" i="3"/>
  <c r="BE1468" i="3"/>
  <c r="BE1407" i="3"/>
  <c r="BH1407" i="3"/>
  <c r="BE1373" i="3"/>
  <c r="BH1373" i="3"/>
  <c r="BH812" i="3"/>
  <c r="BE812" i="3"/>
  <c r="BE801" i="3"/>
  <c r="BH801" i="3"/>
  <c r="BE776" i="3"/>
  <c r="BH776" i="3"/>
  <c r="BH497" i="3"/>
  <c r="BE497" i="3"/>
  <c r="BH261" i="3"/>
  <c r="BE261" i="3"/>
  <c r="BH122" i="3"/>
  <c r="BE122" i="3"/>
  <c r="BE371" i="3"/>
  <c r="BH371" i="3"/>
  <c r="BH200" i="3"/>
  <c r="BE200" i="3"/>
  <c r="BH54" i="3"/>
  <c r="BE54" i="3"/>
  <c r="K1786" i="3"/>
  <c r="BE1809" i="3"/>
  <c r="BE1670" i="3"/>
  <c r="BH1670" i="3"/>
  <c r="BH1452" i="3"/>
  <c r="BE1452" i="3"/>
  <c r="BH1427" i="3"/>
  <c r="BE1427" i="3"/>
  <c r="BE1374" i="3"/>
  <c r="BH1374" i="3"/>
  <c r="BE1252" i="3"/>
  <c r="BH1252" i="3"/>
  <c r="BE1220" i="3"/>
  <c r="BH1220" i="3"/>
  <c r="BH1123" i="3"/>
  <c r="BE1123" i="3"/>
  <c r="BH924" i="3"/>
  <c r="BE924" i="3"/>
  <c r="BE898" i="3"/>
  <c r="BH898" i="3"/>
  <c r="BE808" i="3"/>
  <c r="BH808" i="3"/>
  <c r="BE777" i="3"/>
  <c r="BH777" i="3"/>
  <c r="BE725" i="3"/>
  <c r="BH725" i="3"/>
  <c r="BE600" i="3"/>
  <c r="BH600" i="3"/>
  <c r="BE578" i="3"/>
  <c r="BH578" i="3"/>
  <c r="BE165" i="3"/>
  <c r="BH165" i="3"/>
  <c r="BH155" i="3"/>
  <c r="BE155" i="3"/>
  <c r="BE115" i="3"/>
  <c r="BH115" i="3"/>
  <c r="BE60" i="3"/>
  <c r="BE41" i="3"/>
  <c r="BH41" i="3"/>
  <c r="BH1432" i="3"/>
  <c r="BE1432" i="3"/>
  <c r="BE1413" i="3"/>
  <c r="BH1413" i="3"/>
  <c r="BH1236" i="3"/>
  <c r="BE1236" i="3"/>
  <c r="BE1102" i="3"/>
  <c r="BH1102" i="3"/>
  <c r="BE1085" i="3"/>
  <c r="BH1085" i="3"/>
  <c r="BE691" i="3"/>
  <c r="BH691" i="3"/>
  <c r="BE489" i="3"/>
  <c r="BH489" i="3"/>
  <c r="BH382" i="3"/>
  <c r="BE382" i="3"/>
  <c r="BE325" i="3"/>
  <c r="BH325" i="3"/>
  <c r="BH250" i="3"/>
  <c r="BE250" i="3"/>
  <c r="BH196" i="3"/>
  <c r="BH26" i="3"/>
  <c r="BE26" i="3"/>
  <c r="BE1794" i="3"/>
  <c r="BE1706" i="3"/>
  <c r="BE1619" i="3"/>
  <c r="BE1543" i="3"/>
  <c r="BH1543" i="3"/>
  <c r="BE1533" i="3"/>
  <c r="BH1533" i="3"/>
  <c r="BE1532" i="3"/>
  <c r="BH1532" i="3"/>
  <c r="BH1330" i="3"/>
  <c r="BE1209" i="3"/>
  <c r="BH1209" i="3"/>
  <c r="BE1200" i="3"/>
  <c r="BH1200" i="3"/>
  <c r="BH1184" i="3"/>
  <c r="BH1129" i="3"/>
  <c r="D1128" i="11" s="1"/>
  <c r="BH1092" i="3"/>
  <c r="BE977" i="3"/>
  <c r="BH977" i="3"/>
  <c r="BH855" i="3"/>
  <c r="BE855" i="3"/>
  <c r="BH795" i="3"/>
  <c r="BE795" i="3"/>
  <c r="BH671" i="3"/>
  <c r="BE655" i="3"/>
  <c r="BH655" i="3"/>
  <c r="BH607" i="3"/>
  <c r="BE607" i="3"/>
  <c r="BE490" i="3"/>
  <c r="BH490" i="3"/>
  <c r="BE433" i="3"/>
  <c r="BH433" i="3"/>
  <c r="BE310" i="3"/>
  <c r="BH310" i="3"/>
  <c r="BH268" i="3"/>
  <c r="BE268" i="3"/>
  <c r="BE232" i="3"/>
  <c r="BH232" i="3"/>
  <c r="BH33" i="3"/>
  <c r="BE33" i="3"/>
  <c r="BH1659" i="3"/>
  <c r="BH1631" i="3"/>
  <c r="BE1631" i="3"/>
  <c r="BH1614" i="3"/>
  <c r="BE1592" i="3"/>
  <c r="BH1592" i="3"/>
  <c r="BH1479" i="3"/>
  <c r="M1478" i="11" s="1"/>
  <c r="BE1466" i="3"/>
  <c r="BH1466" i="3"/>
  <c r="BH1124" i="3"/>
  <c r="BE1124" i="3"/>
  <c r="BH1099" i="3"/>
  <c r="BH1073" i="3"/>
  <c r="J1072" i="11" s="1"/>
  <c r="BH1006" i="3"/>
  <c r="BH1001" i="3"/>
  <c r="BE818" i="3"/>
  <c r="BH810" i="3"/>
  <c r="BH779" i="3"/>
  <c r="BE766" i="3"/>
  <c r="BH716" i="3"/>
  <c r="BH710" i="3"/>
  <c r="BE710" i="3"/>
  <c r="BH547" i="3"/>
  <c r="BE547" i="3"/>
  <c r="BE452" i="3"/>
  <c r="BH452" i="3"/>
  <c r="BE321" i="3"/>
  <c r="BH321" i="3"/>
  <c r="BE247" i="3"/>
  <c r="G246" i="11" s="1"/>
  <c r="BE176" i="3"/>
  <c r="BH176" i="3"/>
  <c r="J1922" i="3"/>
  <c r="T1922" i="3" s="1"/>
  <c r="J1807" i="3"/>
  <c r="BE1821" i="3"/>
  <c r="BE1756" i="3"/>
  <c r="BE1677" i="3"/>
  <c r="BH1539" i="3"/>
  <c r="BE1539" i="3"/>
  <c r="BE1505" i="3"/>
  <c r="BE1376" i="3"/>
  <c r="BH1376" i="3"/>
  <c r="BE1323" i="3"/>
  <c r="BH1323" i="3"/>
  <c r="BE1249" i="3"/>
  <c r="BH1249" i="3"/>
  <c r="BE1238" i="3"/>
  <c r="M1237" i="11" s="1"/>
  <c r="BE1160" i="3"/>
  <c r="BH1160" i="3"/>
  <c r="BE1098" i="3"/>
  <c r="H1097" i="11" s="1"/>
  <c r="BE1069" i="3"/>
  <c r="BE1064" i="3"/>
  <c r="BH1064" i="3"/>
  <c r="BE1046" i="3"/>
  <c r="BE917" i="3"/>
  <c r="BH905" i="3"/>
  <c r="BE905" i="3"/>
  <c r="BH872" i="3"/>
  <c r="BE872" i="3"/>
  <c r="BE829" i="3"/>
  <c r="BH829" i="3"/>
  <c r="BE743" i="3"/>
  <c r="BH743" i="3"/>
  <c r="BH728" i="3"/>
  <c r="BE728" i="3"/>
  <c r="BH633" i="3"/>
  <c r="BE633" i="3"/>
  <c r="BE517" i="3"/>
  <c r="BH517" i="3"/>
  <c r="BH167" i="3"/>
  <c r="BE167" i="3"/>
  <c r="K1807" i="3"/>
  <c r="BE1687" i="3"/>
  <c r="BH1687" i="3"/>
  <c r="BE1559" i="3"/>
  <c r="BH1559" i="3"/>
  <c r="BE1280" i="3"/>
  <c r="BH1280" i="3"/>
  <c r="BH1254" i="3"/>
  <c r="BE1254" i="3"/>
  <c r="BE1222" i="3"/>
  <c r="BH1222" i="3"/>
  <c r="BE891" i="3"/>
  <c r="BH891" i="3"/>
  <c r="BH848" i="3"/>
  <c r="BE848" i="3"/>
  <c r="BE839" i="3"/>
  <c r="BH839" i="3"/>
  <c r="BE792" i="3"/>
  <c r="BH792" i="3"/>
  <c r="BE681" i="3"/>
  <c r="BH681" i="3"/>
  <c r="BH639" i="3"/>
  <c r="BE639" i="3"/>
  <c r="BE576" i="3"/>
  <c r="BH576" i="3"/>
  <c r="BE461" i="3"/>
  <c r="BH461" i="3"/>
  <c r="BE63" i="3"/>
  <c r="BH63" i="3"/>
  <c r="BH875" i="3"/>
  <c r="BE1294" i="3"/>
  <c r="BE65" i="3"/>
  <c r="BH1327" i="3"/>
  <c r="BH1676" i="3"/>
  <c r="BE1382" i="3"/>
  <c r="I1381" i="11" s="1"/>
  <c r="BE700" i="3"/>
  <c r="BH695" i="3"/>
  <c r="BE49" i="3"/>
  <c r="BE1681" i="3"/>
  <c r="BE983" i="3"/>
  <c r="BE963" i="3"/>
  <c r="BE346" i="3"/>
  <c r="BE160" i="3"/>
  <c r="J1598" i="3"/>
  <c r="T1598" i="3" s="1"/>
  <c r="K1598" i="3"/>
  <c r="BE1699" i="3"/>
  <c r="J1699" i="3"/>
  <c r="T1699" i="3" s="1"/>
  <c r="K1699" i="3"/>
  <c r="BE1445" i="3"/>
  <c r="BH1445" i="3"/>
  <c r="K1445" i="3"/>
  <c r="J1445" i="3"/>
  <c r="BH1682" i="3"/>
  <c r="BE1682" i="3"/>
  <c r="J1682" i="3"/>
  <c r="K1682" i="3"/>
  <c r="BE1613" i="3"/>
  <c r="BH1613" i="3"/>
  <c r="K1613" i="3"/>
  <c r="J1613" i="3"/>
  <c r="T1613" i="3" s="1"/>
  <c r="K1572" i="3"/>
  <c r="J1572" i="3"/>
  <c r="T1572" i="3" s="1"/>
  <c r="BH195" i="3"/>
  <c r="K195" i="3"/>
  <c r="J195" i="3"/>
  <c r="BH1384" i="3"/>
  <c r="D1383" i="11" s="1"/>
  <c r="K1384" i="3"/>
  <c r="J1384" i="3"/>
  <c r="T1384" i="3" s="1"/>
  <c r="BH1214" i="3"/>
  <c r="BE1214" i="3"/>
  <c r="K1214" i="3"/>
  <c r="J1214" i="3"/>
  <c r="K1183" i="3"/>
  <c r="J1183" i="3"/>
  <c r="T1183" i="3" s="1"/>
  <c r="BE974" i="3"/>
  <c r="BH974" i="3"/>
  <c r="J974" i="3"/>
  <c r="T974" i="3" s="1"/>
  <c r="K974" i="3"/>
  <c r="BH417" i="3"/>
  <c r="BE417" i="3"/>
  <c r="J417" i="3"/>
  <c r="T417" i="3" s="1"/>
  <c r="K417" i="3"/>
  <c r="BH312" i="3"/>
  <c r="J312" i="3"/>
  <c r="K312" i="3"/>
  <c r="BH307" i="3"/>
  <c r="K307" i="3"/>
  <c r="J307" i="3"/>
  <c r="T307" i="3" s="1"/>
  <c r="BH299" i="3"/>
  <c r="J298" i="11" s="1"/>
  <c r="J299" i="3"/>
  <c r="T299" i="3" s="1"/>
  <c r="K299" i="3"/>
  <c r="BE1248" i="3"/>
  <c r="BH1248" i="3"/>
  <c r="J1248" i="3"/>
  <c r="K1248" i="3"/>
  <c r="BE1230" i="3"/>
  <c r="BH1230" i="3"/>
  <c r="J1230" i="3"/>
  <c r="T1230" i="3" s="1"/>
  <c r="K1230" i="3"/>
  <c r="J1224" i="3"/>
  <c r="T1224" i="3" s="1"/>
  <c r="K1224" i="3"/>
  <c r="BE1141" i="3"/>
  <c r="BH1141" i="3"/>
  <c r="K1141" i="3"/>
  <c r="J1141" i="3"/>
  <c r="BE1063" i="3"/>
  <c r="BH1063" i="3"/>
  <c r="K1063" i="3"/>
  <c r="J1063" i="3"/>
  <c r="T1063" i="3" s="1"/>
  <c r="J1017" i="3"/>
  <c r="K1017" i="3"/>
  <c r="BE686" i="3"/>
  <c r="BH686" i="3"/>
  <c r="J686" i="3"/>
  <c r="K686" i="3"/>
  <c r="BE970" i="3"/>
  <c r="BH970" i="3"/>
  <c r="K970" i="3"/>
  <c r="J970" i="3"/>
  <c r="BE899" i="3"/>
  <c r="BH899" i="3"/>
  <c r="J899" i="3"/>
  <c r="T899" i="3" s="1"/>
  <c r="K899" i="3"/>
  <c r="BH1210" i="3"/>
  <c r="K1210" i="3"/>
  <c r="J1210" i="3"/>
  <c r="T1210" i="3" s="1"/>
  <c r="J1127" i="3"/>
  <c r="T1127" i="3" s="1"/>
  <c r="K1127" i="3"/>
  <c r="BE702" i="3"/>
  <c r="BH702" i="3"/>
  <c r="J702" i="3"/>
  <c r="T702" i="3" s="1"/>
  <c r="K702" i="3"/>
  <c r="BE692" i="3"/>
  <c r="BH692" i="3"/>
  <c r="J692" i="3"/>
  <c r="T692" i="3" s="1"/>
  <c r="K692" i="3"/>
  <c r="BE322" i="3"/>
  <c r="BH322" i="3"/>
  <c r="J322" i="3"/>
  <c r="T322" i="3" s="1"/>
  <c r="K322" i="3"/>
  <c r="BH258" i="3"/>
  <c r="BE258" i="3"/>
  <c r="K258" i="3"/>
  <c r="J258" i="3"/>
  <c r="BE1387" i="3"/>
  <c r="BH1387" i="3"/>
  <c r="J1387" i="3"/>
  <c r="T1387" i="3" s="1"/>
  <c r="K1387" i="3"/>
  <c r="BH911" i="3"/>
  <c r="BE911" i="3"/>
  <c r="K911" i="3"/>
  <c r="J911" i="3"/>
  <c r="K596" i="3"/>
  <c r="J596" i="3"/>
  <c r="T596" i="3" s="1"/>
  <c r="BH1026" i="3"/>
  <c r="BE1026" i="3"/>
  <c r="J1026" i="3"/>
  <c r="T1026" i="3" s="1"/>
  <c r="K1026" i="3"/>
  <c r="BE298" i="3"/>
  <c r="BH298" i="3"/>
  <c r="J298" i="3"/>
  <c r="T298" i="3" s="1"/>
  <c r="K298" i="3"/>
  <c r="BH1986" i="3"/>
  <c r="BE1986" i="3"/>
  <c r="K1986" i="3"/>
  <c r="J1986" i="3"/>
  <c r="T1986" i="3" s="1"/>
  <c r="BH159" i="3"/>
  <c r="BE159" i="3"/>
  <c r="J159" i="3"/>
  <c r="K159" i="3"/>
  <c r="BH1930" i="3"/>
  <c r="J1930" i="3"/>
  <c r="K1930" i="3"/>
  <c r="BE1930" i="3"/>
  <c r="BE1844" i="3"/>
  <c r="BH1844" i="3"/>
  <c r="J1844" i="3"/>
  <c r="T1844" i="3" s="1"/>
  <c r="K1844" i="3"/>
  <c r="BH669" i="3"/>
  <c r="J669" i="3"/>
  <c r="K669" i="3"/>
  <c r="BE669" i="3"/>
  <c r="BE133" i="3"/>
  <c r="BH133" i="3"/>
  <c r="K133" i="3"/>
  <c r="J133" i="3"/>
  <c r="BH83" i="3"/>
  <c r="BE83" i="3"/>
  <c r="J83" i="3"/>
  <c r="T83" i="3" s="1"/>
  <c r="K83" i="3"/>
  <c r="BH58" i="3"/>
  <c r="BE58" i="3"/>
  <c r="K58" i="3"/>
  <c r="J58" i="3"/>
  <c r="T58" i="3" s="1"/>
  <c r="BE594" i="3"/>
  <c r="BH594" i="3"/>
  <c r="J594" i="3"/>
  <c r="T594" i="3" s="1"/>
  <c r="K594" i="3"/>
  <c r="BH1939" i="3"/>
  <c r="BE1939" i="3"/>
  <c r="K1939" i="3"/>
  <c r="J1939" i="3"/>
  <c r="T1939" i="3" s="1"/>
  <c r="BE1553" i="3"/>
  <c r="J1553" i="3"/>
  <c r="T1553" i="3" s="1"/>
  <c r="BH1553" i="3"/>
  <c r="K1553" i="3"/>
  <c r="J1548" i="3"/>
  <c r="K1548" i="3"/>
  <c r="BE1465" i="3"/>
  <c r="J1465" i="3"/>
  <c r="T1465" i="3" s="1"/>
  <c r="K1465" i="3"/>
  <c r="BE1447" i="3"/>
  <c r="BH1447" i="3"/>
  <c r="K1447" i="3"/>
  <c r="J1447" i="3"/>
  <c r="T1447" i="3" s="1"/>
  <c r="BH1336" i="3"/>
  <c r="J1336" i="3"/>
  <c r="T1336" i="3" s="1"/>
  <c r="BE1336" i="3"/>
  <c r="K1336" i="3"/>
  <c r="BH1308" i="3"/>
  <c r="BE1308" i="3"/>
  <c r="K1308" i="3"/>
  <c r="J1308" i="3"/>
  <c r="BE1303" i="3"/>
  <c r="BH1303" i="3"/>
  <c r="J1303" i="3"/>
  <c r="K1303" i="3"/>
  <c r="BH1256" i="3"/>
  <c r="BE1256" i="3"/>
  <c r="J1256" i="3"/>
  <c r="T1256" i="3" s="1"/>
  <c r="K1256" i="3"/>
  <c r="BE1810" i="3"/>
  <c r="BH1810" i="3"/>
  <c r="J1810" i="3"/>
  <c r="T1810" i="3" s="1"/>
  <c r="BH973" i="3"/>
  <c r="BE973" i="3"/>
  <c r="J973" i="3"/>
  <c r="T973" i="3" s="1"/>
  <c r="K973" i="3"/>
  <c r="BE969" i="3"/>
  <c r="BH969" i="3"/>
  <c r="J969" i="3"/>
  <c r="T969" i="3" s="1"/>
  <c r="K969" i="3"/>
  <c r="J931" i="3"/>
  <c r="K931" i="3"/>
  <c r="BE873" i="3"/>
  <c r="K873" i="3"/>
  <c r="J873" i="3"/>
  <c r="T873" i="3" s="1"/>
  <c r="BE590" i="3"/>
  <c r="BH590" i="3"/>
  <c r="K590" i="3"/>
  <c r="J590" i="3"/>
  <c r="BE32" i="3"/>
  <c r="BH32" i="3"/>
  <c r="J32" i="3"/>
  <c r="K32" i="3"/>
  <c r="BH1570" i="3"/>
  <c r="BE1570" i="3"/>
  <c r="K1570" i="3"/>
  <c r="J1570" i="3"/>
  <c r="T1570" i="3" s="1"/>
  <c r="BH1340" i="3"/>
  <c r="BE1340" i="3"/>
  <c r="J1340" i="3"/>
  <c r="T1340" i="3" s="1"/>
  <c r="K1340" i="3"/>
  <c r="BH1174" i="3"/>
  <c r="BE1174" i="3"/>
  <c r="K1174" i="3"/>
  <c r="B1174" i="3" s="1"/>
  <c r="BH1976" i="3"/>
  <c r="BE1976" i="3"/>
  <c r="BE1869" i="3"/>
  <c r="BH1869" i="3"/>
  <c r="K1869" i="3"/>
  <c r="J1869" i="3"/>
  <c r="T1869" i="3" s="1"/>
  <c r="BH1832" i="3"/>
  <c r="J1832" i="3"/>
  <c r="BH1009" i="3"/>
  <c r="J1009" i="3"/>
  <c r="T1009" i="3" s="1"/>
  <c r="K1009" i="3"/>
  <c r="BE1009" i="3"/>
  <c r="BE1004" i="3"/>
  <c r="K1004" i="3"/>
  <c r="J1004" i="3"/>
  <c r="BE1937" i="3"/>
  <c r="BH1937" i="3"/>
  <c r="K1937" i="3"/>
  <c r="J1937" i="3"/>
  <c r="T1937" i="3" s="1"/>
  <c r="BE1395" i="3"/>
  <c r="J1395" i="3"/>
  <c r="K1395" i="3"/>
  <c r="BH1395" i="3"/>
  <c r="BH1244" i="3"/>
  <c r="BE1244" i="3"/>
  <c r="J1244" i="3"/>
  <c r="T1244" i="3" s="1"/>
  <c r="K1244" i="3"/>
  <c r="BE1186" i="3"/>
  <c r="BH1186" i="3"/>
  <c r="J1186" i="3"/>
  <c r="BE1041" i="3"/>
  <c r="BH1041" i="3"/>
  <c r="J1041" i="3"/>
  <c r="T1041" i="3" s="1"/>
  <c r="K1041" i="3"/>
  <c r="BE1031" i="3"/>
  <c r="BH1031" i="3"/>
  <c r="K1031" i="3"/>
  <c r="J1031" i="3"/>
  <c r="BH1398" i="3"/>
  <c r="J1398" i="3"/>
  <c r="BE1398" i="3"/>
  <c r="BE1394" i="3"/>
  <c r="BH1394" i="3"/>
  <c r="J1394" i="3"/>
  <c r="BH1507" i="3"/>
  <c r="BE1507" i="3"/>
  <c r="BE1489" i="3"/>
  <c r="BH1489" i="3"/>
  <c r="BE1014" i="3"/>
  <c r="BH1014" i="3"/>
  <c r="K1014" i="3"/>
  <c r="B1014" i="3" s="1"/>
  <c r="BE988" i="3"/>
  <c r="BH988" i="3"/>
  <c r="K988" i="3"/>
  <c r="J988" i="3"/>
  <c r="J897" i="3"/>
  <c r="T897" i="3" s="1"/>
  <c r="K897" i="3"/>
  <c r="BH890" i="3"/>
  <c r="BE890" i="3"/>
  <c r="BE704" i="3"/>
  <c r="BH704" i="3"/>
  <c r="BH660" i="3"/>
  <c r="J660" i="3"/>
  <c r="M660" i="3" s="1"/>
  <c r="BH118" i="3"/>
  <c r="K118" i="3"/>
  <c r="J118" i="3"/>
  <c r="BE118" i="3"/>
  <c r="BH1957" i="3"/>
  <c r="BE1957" i="3"/>
  <c r="K1957" i="3"/>
  <c r="J1957" i="3"/>
  <c r="BE1933" i="3"/>
  <c r="K1933" i="3"/>
  <c r="BH1933" i="3"/>
  <c r="J1933" i="3"/>
  <c r="T1933" i="3" s="1"/>
  <c r="BE1824" i="3"/>
  <c r="BH1824" i="3"/>
  <c r="K1824" i="3"/>
  <c r="J1824" i="3"/>
  <c r="K1820" i="3"/>
  <c r="J1820" i="3"/>
  <c r="BE1710" i="3"/>
  <c r="BH1710" i="3"/>
  <c r="K1710" i="3"/>
  <c r="J1710" i="3"/>
  <c r="BH1691" i="3"/>
  <c r="BE1691" i="3"/>
  <c r="BH1662" i="3"/>
  <c r="K1662" i="3"/>
  <c r="BE1656" i="3"/>
  <c r="BH1656" i="3"/>
  <c r="BE1594" i="3"/>
  <c r="K1594" i="3"/>
  <c r="J1594" i="3"/>
  <c r="BH1317" i="3"/>
  <c r="BE1317" i="3"/>
  <c r="J1317" i="3"/>
  <c r="K1317" i="3"/>
  <c r="BE1217" i="3"/>
  <c r="BH1217" i="3"/>
  <c r="J1217" i="3"/>
  <c r="T1217" i="3" s="1"/>
  <c r="K1217" i="3"/>
  <c r="J1205" i="3"/>
  <c r="T1205" i="3" s="1"/>
  <c r="K1205" i="3"/>
  <c r="BE1919" i="3"/>
  <c r="BH1919" i="3"/>
  <c r="J1919" i="3"/>
  <c r="T1919" i="3" s="1"/>
  <c r="BH1847" i="3"/>
  <c r="BE1847" i="3"/>
  <c r="J1847" i="3"/>
  <c r="T1847" i="3" s="1"/>
  <c r="BE1760" i="3"/>
  <c r="BH1760" i="3"/>
  <c r="J1760" i="3"/>
  <c r="T1760" i="3" s="1"/>
  <c r="BH1704" i="3"/>
  <c r="K1704" i="3"/>
  <c r="BH1964" i="3"/>
  <c r="K1964" i="3"/>
  <c r="BE1963" i="3"/>
  <c r="BH1963" i="3"/>
  <c r="J1963" i="3"/>
  <c r="BH1928" i="3"/>
  <c r="BE1928" i="3"/>
  <c r="BE1902" i="3"/>
  <c r="BH1902" i="3"/>
  <c r="J1902" i="3"/>
  <c r="T1902" i="3" s="1"/>
  <c r="K1902" i="3"/>
  <c r="BE1890" i="3"/>
  <c r="BH1890" i="3"/>
  <c r="J1890" i="3"/>
  <c r="K1890" i="3"/>
  <c r="BE1859" i="3"/>
  <c r="BH1859" i="3"/>
  <c r="K1859" i="3"/>
  <c r="BH1971" i="3"/>
  <c r="J1971" i="3"/>
  <c r="T1971" i="3" s="1"/>
  <c r="BH1929" i="3"/>
  <c r="BE1929" i="3"/>
  <c r="BE1765" i="3"/>
  <c r="BH1765" i="3"/>
  <c r="BH1742" i="3"/>
  <c r="K1742" i="3"/>
  <c r="BE1732" i="3"/>
  <c r="BH1732" i="3"/>
  <c r="J1732" i="3"/>
  <c r="BE1620" i="3"/>
  <c r="J1620" i="3"/>
  <c r="BH1620" i="3"/>
  <c r="BE1518" i="3"/>
  <c r="BH1518" i="3"/>
  <c r="K1518" i="3"/>
  <c r="B1518" i="3" s="1"/>
  <c r="BH1495" i="3"/>
  <c r="BE1495" i="3"/>
  <c r="J1495" i="3"/>
  <c r="BH1319" i="3"/>
  <c r="BE1319" i="3"/>
  <c r="K1319" i="3"/>
  <c r="O1319" i="3" s="1"/>
  <c r="BH1309" i="3"/>
  <c r="K1309" i="3"/>
  <c r="BE1267" i="3"/>
  <c r="BH1267" i="3"/>
  <c r="BH1178" i="3"/>
  <c r="BE1178" i="3"/>
  <c r="K1178" i="3"/>
  <c r="B1178" i="3" s="1"/>
  <c r="BE1078" i="3"/>
  <c r="BH1078" i="3"/>
  <c r="BH765" i="3"/>
  <c r="BE765" i="3"/>
  <c r="J765" i="3"/>
  <c r="K765" i="3"/>
  <c r="BE491" i="3"/>
  <c r="BH491" i="3"/>
  <c r="BE430" i="3"/>
  <c r="BH430" i="3"/>
  <c r="K430" i="3"/>
  <c r="BH349" i="3"/>
  <c r="BE349" i="3"/>
  <c r="BH348" i="3"/>
  <c r="J348" i="3"/>
  <c r="T348" i="3" s="1"/>
  <c r="K348" i="3"/>
  <c r="BH337" i="3"/>
  <c r="BE337" i="3"/>
  <c r="K337" i="3"/>
  <c r="B337" i="3" s="1"/>
  <c r="J1953" i="3"/>
  <c r="T1953" i="3" s="1"/>
  <c r="K1953" i="3"/>
  <c r="BE1789" i="3"/>
  <c r="BH1789" i="3"/>
  <c r="BE1785" i="3"/>
  <c r="BH1785" i="3"/>
  <c r="J1364" i="3"/>
  <c r="K1364" i="3"/>
  <c r="BE1332" i="3"/>
  <c r="BH1332" i="3"/>
  <c r="BE1299" i="3"/>
  <c r="BH1299" i="3"/>
  <c r="K1299" i="3"/>
  <c r="BH1290" i="3"/>
  <c r="BE1290" i="3"/>
  <c r="K1290" i="3"/>
  <c r="B1290" i="3" s="1"/>
  <c r="BE1284" i="3"/>
  <c r="BH1284" i="3"/>
  <c r="J1284" i="3"/>
  <c r="O1284" i="3" s="1"/>
  <c r="BH1257" i="3"/>
  <c r="K1257" i="3"/>
  <c r="BE1130" i="3"/>
  <c r="BH1130" i="3"/>
  <c r="J1130" i="3"/>
  <c r="T1130" i="3" s="1"/>
  <c r="BH866" i="3"/>
  <c r="BE866" i="3"/>
  <c r="K866" i="3"/>
  <c r="B866" i="3" s="1"/>
  <c r="BE780" i="3"/>
  <c r="BH780" i="3"/>
  <c r="BH523" i="3"/>
  <c r="BE523" i="3"/>
  <c r="K523" i="3"/>
  <c r="B523" i="3" s="1"/>
  <c r="BE514" i="3"/>
  <c r="BH514" i="3"/>
  <c r="BH469" i="3"/>
  <c r="BE469" i="3"/>
  <c r="BE1997" i="3"/>
  <c r="BH1997" i="3"/>
  <c r="J1997" i="3"/>
  <c r="T1997" i="3" s="1"/>
  <c r="BE1987" i="3"/>
  <c r="M1986" i="11" s="1"/>
  <c r="J1987" i="3"/>
  <c r="T1987" i="3" s="1"/>
  <c r="BE1961" i="3"/>
  <c r="BH1961" i="3"/>
  <c r="K1961" i="3"/>
  <c r="B1961" i="3" s="1"/>
  <c r="BE1812" i="3"/>
  <c r="BH1812" i="3"/>
  <c r="J1812" i="3"/>
  <c r="BH1342" i="3"/>
  <c r="BE1342" i="3"/>
  <c r="BH1338" i="3"/>
  <c r="BE1338" i="3"/>
  <c r="BH1300" i="3"/>
  <c r="BE1300" i="3"/>
  <c r="K1300" i="3"/>
  <c r="O1300" i="3" s="1"/>
  <c r="BE1198" i="3"/>
  <c r="BH1198" i="3"/>
  <c r="BE1145" i="3"/>
  <c r="BH1145" i="3"/>
  <c r="BH1089" i="3"/>
  <c r="K1089" i="3"/>
  <c r="J1089" i="3"/>
  <c r="BH885" i="3"/>
  <c r="J885" i="3"/>
  <c r="BE664" i="3"/>
  <c r="BH664" i="3"/>
  <c r="J664" i="3"/>
  <c r="T664" i="3" s="1"/>
  <c r="BE652" i="3"/>
  <c r="BH652" i="3"/>
  <c r="J652" i="3"/>
  <c r="T652" i="3" s="1"/>
  <c r="BH619" i="3"/>
  <c r="J619" i="3"/>
  <c r="T619" i="3" s="1"/>
  <c r="BH1954" i="3"/>
  <c r="BE1954" i="3"/>
  <c r="J1954" i="3"/>
  <c r="T1954" i="3" s="1"/>
  <c r="BH1944" i="3"/>
  <c r="BE1944" i="3"/>
  <c r="BH1730" i="3"/>
  <c r="J1730" i="3"/>
  <c r="BE1722" i="3"/>
  <c r="BH1722" i="3"/>
  <c r="K1722" i="3"/>
  <c r="B1722" i="3" s="1"/>
  <c r="BE1685" i="3"/>
  <c r="BH1685" i="3"/>
  <c r="BH1660" i="3"/>
  <c r="BE1660" i="3"/>
  <c r="K1660" i="3"/>
  <c r="B1660" i="3" s="1"/>
  <c r="BH1629" i="3"/>
  <c r="BE1629" i="3"/>
  <c r="J1629" i="3"/>
  <c r="T1629" i="3" s="1"/>
  <c r="BE1622" i="3"/>
  <c r="BH1622" i="3"/>
  <c r="BE1607" i="3"/>
  <c r="J1607" i="3"/>
  <c r="T1607" i="3" s="1"/>
  <c r="K1607" i="3"/>
  <c r="BH1415" i="3"/>
  <c r="K1414" i="11" s="1"/>
  <c r="K1415" i="3"/>
  <c r="J1415" i="3"/>
  <c r="T1415" i="3" s="1"/>
  <c r="BE1400" i="3"/>
  <c r="BH1400" i="3"/>
  <c r="BE1172" i="3"/>
  <c r="BH1172" i="3"/>
  <c r="BE1066" i="3"/>
  <c r="J1066" i="3"/>
  <c r="BH1066" i="3"/>
  <c r="BH737" i="3"/>
  <c r="BE737" i="3"/>
  <c r="BE724" i="3"/>
  <c r="BH724" i="3"/>
  <c r="BE705" i="3"/>
  <c r="BH705" i="3"/>
  <c r="BE154" i="3"/>
  <c r="BH154" i="3"/>
  <c r="K154" i="3"/>
  <c r="B154" i="3" s="1"/>
  <c r="BE1962" i="3"/>
  <c r="K1962" i="3"/>
  <c r="B1962" i="3" s="1"/>
  <c r="BH1962" i="3"/>
  <c r="BE1913" i="3"/>
  <c r="BH1913" i="3"/>
  <c r="J1913" i="3"/>
  <c r="T1913" i="3" s="1"/>
  <c r="K1913" i="3"/>
  <c r="BE1906" i="3"/>
  <c r="BH1906" i="3"/>
  <c r="BE1870" i="3"/>
  <c r="BH1870" i="3"/>
  <c r="K1870" i="3"/>
  <c r="J1870" i="3"/>
  <c r="T1870" i="3" s="1"/>
  <c r="BE1862" i="3"/>
  <c r="E1861" i="11" s="1"/>
  <c r="J1862" i="3"/>
  <c r="T1862" i="3" s="1"/>
  <c r="BE1763" i="3"/>
  <c r="BH1640" i="3"/>
  <c r="BE1640" i="3"/>
  <c r="BE1515" i="3"/>
  <c r="BH1515" i="3"/>
  <c r="BH1492" i="3"/>
  <c r="J1492" i="3"/>
  <c r="BE1378" i="3"/>
  <c r="BE1334" i="3"/>
  <c r="BE1329" i="3"/>
  <c r="BH1329" i="3"/>
  <c r="J1329" i="3"/>
  <c r="T1329" i="3" s="1"/>
  <c r="BE1321" i="3"/>
  <c r="BH1321" i="3"/>
  <c r="J1321" i="3"/>
  <c r="T1321" i="3" s="1"/>
  <c r="BE1180" i="3"/>
  <c r="BH1180" i="3"/>
  <c r="K1180" i="3"/>
  <c r="B1180" i="3" s="1"/>
  <c r="BE864" i="3"/>
  <c r="BH864" i="3"/>
  <c r="K864" i="3"/>
  <c r="B864" i="3" s="1"/>
  <c r="BE753" i="3"/>
  <c r="BH753" i="3"/>
  <c r="BE521" i="3"/>
  <c r="BH521" i="3"/>
  <c r="J521" i="3"/>
  <c r="T521" i="3" s="1"/>
  <c r="B521" i="3" s="1"/>
  <c r="BE378" i="3"/>
  <c r="K378" i="3"/>
  <c r="B378" i="3" s="1"/>
  <c r="BE351" i="3"/>
  <c r="BH351" i="3"/>
  <c r="K351" i="3"/>
  <c r="B351" i="3" s="1"/>
  <c r="BE1644" i="3"/>
  <c r="BH1644" i="3"/>
  <c r="K1644" i="3"/>
  <c r="BH1635" i="3"/>
  <c r="K1635" i="3"/>
  <c r="BH1625" i="3"/>
  <c r="BE1625" i="3"/>
  <c r="BE1623" i="3"/>
  <c r="BH1623" i="3"/>
  <c r="K1623" i="3"/>
  <c r="BH1526" i="3"/>
  <c r="BE1526" i="3"/>
  <c r="J1526" i="3"/>
  <c r="T1526" i="3" s="1"/>
  <c r="K1526" i="3"/>
  <c r="BE1362" i="3"/>
  <c r="J1362" i="3"/>
  <c r="K1362" i="3"/>
  <c r="BH1335" i="3"/>
  <c r="J1335" i="3"/>
  <c r="BH927" i="3"/>
  <c r="BE927" i="3"/>
  <c r="K927" i="3"/>
  <c r="B927" i="3" s="1"/>
  <c r="BH787" i="3"/>
  <c r="BE787" i="3"/>
  <c r="K787" i="3"/>
  <c r="B787" i="3" s="1"/>
  <c r="BE782" i="3"/>
  <c r="BH782" i="3"/>
  <c r="J782" i="3"/>
  <c r="BE770" i="3"/>
  <c r="BH770" i="3"/>
  <c r="BH573" i="3"/>
  <c r="BE573" i="3"/>
  <c r="BH530" i="3"/>
  <c r="BE530" i="3"/>
  <c r="BH404" i="3"/>
  <c r="J404" i="3"/>
  <c r="BE357" i="3"/>
  <c r="BH357" i="3"/>
  <c r="J357" i="3"/>
  <c r="BE1998" i="3"/>
  <c r="G1997" i="11" s="1"/>
  <c r="BH1992" i="3"/>
  <c r="BE1786" i="3"/>
  <c r="BE1753" i="3"/>
  <c r="BE1651" i="3"/>
  <c r="BE1645" i="3"/>
  <c r="BE1618" i="3"/>
  <c r="BE1529" i="3"/>
  <c r="BH1529" i="3"/>
  <c r="BE1490" i="3"/>
  <c r="BE1381" i="3"/>
  <c r="BE1380" i="3"/>
  <c r="BE1272" i="3"/>
  <c r="BE1250" i="3"/>
  <c r="BH1250" i="3"/>
  <c r="BH1207" i="3"/>
  <c r="BE1207" i="3"/>
  <c r="BE1203" i="3"/>
  <c r="BH1083" i="3"/>
  <c r="BE1083" i="3"/>
  <c r="BE1044" i="3"/>
  <c r="BH1044" i="3"/>
  <c r="BE683" i="3"/>
  <c r="BE528" i="3"/>
  <c r="BH528" i="3"/>
  <c r="BE474" i="3"/>
  <c r="BH474" i="3"/>
  <c r="BE361" i="3"/>
  <c r="J361" i="3"/>
  <c r="BH361" i="3"/>
  <c r="K361" i="3"/>
  <c r="BH284" i="3"/>
  <c r="BE284" i="3"/>
  <c r="BH2000" i="3"/>
  <c r="BE2000" i="3"/>
  <c r="BE1845" i="3"/>
  <c r="BH1845" i="3"/>
  <c r="BH1733" i="3"/>
  <c r="BE1733" i="3"/>
  <c r="BE1728" i="3"/>
  <c r="BH1728" i="3"/>
  <c r="BH1692" i="3"/>
  <c r="BE1692" i="3"/>
  <c r="BE1679" i="3"/>
  <c r="BH1679" i="3"/>
  <c r="BH1509" i="3"/>
  <c r="BE1509" i="3"/>
  <c r="BE1491" i="3"/>
  <c r="BH1491" i="3"/>
  <c r="BE1414" i="3"/>
  <c r="BH1414" i="3"/>
  <c r="BE1322" i="3"/>
  <c r="BH1322" i="3"/>
  <c r="BE1313" i="3"/>
  <c r="BH1313" i="3"/>
  <c r="BE1307" i="3"/>
  <c r="BH1307" i="3"/>
  <c r="BE1302" i="3"/>
  <c r="BH1302" i="3"/>
  <c r="BE1237" i="3"/>
  <c r="BH1237" i="3"/>
  <c r="BE1189" i="3"/>
  <c r="BH1189" i="3"/>
  <c r="BH1167" i="3"/>
  <c r="BE1122" i="3"/>
  <c r="BH1122" i="3"/>
  <c r="BH1091" i="3"/>
  <c r="BH1075" i="3"/>
  <c r="BH1029" i="3"/>
  <c r="BE1029" i="3"/>
  <c r="BE1022" i="3"/>
  <c r="BH1022" i="3"/>
  <c r="BE793" i="3"/>
  <c r="BH793" i="3"/>
  <c r="BH754" i="3"/>
  <c r="BE754" i="3"/>
  <c r="BE560" i="3"/>
  <c r="BH560" i="3"/>
  <c r="BH492" i="3"/>
  <c r="BE492" i="3"/>
  <c r="BE251" i="3"/>
  <c r="BH251" i="3"/>
  <c r="BH218" i="3"/>
  <c r="BE218" i="3"/>
  <c r="BE1999" i="3"/>
  <c r="BE1938" i="3"/>
  <c r="BE1907" i="3"/>
  <c r="BE1846" i="3"/>
  <c r="BE1653" i="3"/>
  <c r="BH1626" i="3"/>
  <c r="BE1626" i="3"/>
  <c r="BE1611" i="3"/>
  <c r="BH1611" i="3"/>
  <c r="BE1593" i="3"/>
  <c r="BH1593" i="3"/>
  <c r="BE1530" i="3"/>
  <c r="BE1471" i="3"/>
  <c r="BH1471" i="3"/>
  <c r="BH1441" i="3"/>
  <c r="BE1441" i="3"/>
  <c r="BE1383" i="3"/>
  <c r="BH1383" i="3"/>
  <c r="BE1212" i="3"/>
  <c r="BH1212" i="3"/>
  <c r="BE1173" i="3"/>
  <c r="BH1045" i="3"/>
  <c r="BE1045" i="3"/>
  <c r="BE1003" i="3"/>
  <c r="BH1003" i="3"/>
  <c r="BE588" i="3"/>
  <c r="BH588" i="3"/>
  <c r="BE582" i="3"/>
  <c r="BE577" i="3"/>
  <c r="BH577" i="3"/>
  <c r="BE572" i="3"/>
  <c r="BE475" i="3"/>
  <c r="BH475" i="3"/>
  <c r="BE377" i="3"/>
  <c r="BH377" i="3"/>
  <c r="BE1916" i="3"/>
  <c r="BH1916" i="3"/>
  <c r="BE1872" i="3"/>
  <c r="BH1872" i="3"/>
  <c r="BE1854" i="3"/>
  <c r="BH1854" i="3"/>
  <c r="BE1684" i="3"/>
  <c r="BH1684" i="3"/>
  <c r="BE1668" i="3"/>
  <c r="BH1668" i="3"/>
  <c r="BE1603" i="3"/>
  <c r="BH1603" i="3"/>
  <c r="BH1520" i="3"/>
  <c r="BE1520" i="3"/>
  <c r="BE1485" i="3"/>
  <c r="BH1485" i="3"/>
  <c r="BE1426" i="3"/>
  <c r="BH1426" i="3"/>
  <c r="BH1061" i="3"/>
  <c r="BE1061" i="3"/>
  <c r="BE948" i="3"/>
  <c r="BH948" i="3"/>
  <c r="BH929" i="3"/>
  <c r="BE929" i="3"/>
  <c r="BE696" i="3"/>
  <c r="BH696" i="3"/>
  <c r="BE567" i="3"/>
  <c r="BH567" i="3"/>
  <c r="BH548" i="3"/>
  <c r="BE548" i="3"/>
  <c r="BH403" i="3"/>
  <c r="BE403" i="3"/>
  <c r="BE139" i="3"/>
  <c r="BH139" i="3"/>
  <c r="BE112" i="3"/>
  <c r="BH112" i="3"/>
  <c r="BH1968" i="3"/>
  <c r="BE1968" i="3"/>
  <c r="BE1923" i="3"/>
  <c r="BE1918" i="3"/>
  <c r="BE1917" i="3"/>
  <c r="BE1825" i="3"/>
  <c r="BH1825" i="3"/>
  <c r="BH1770" i="3"/>
  <c r="BE1770" i="3"/>
  <c r="BH1731" i="3"/>
  <c r="BE1661" i="3"/>
  <c r="BH1661" i="3"/>
  <c r="BH1590" i="3"/>
  <c r="BE1590" i="3"/>
  <c r="BH1534" i="3"/>
  <c r="BH1504" i="3"/>
  <c r="BE1504" i="3"/>
  <c r="BE1500" i="3"/>
  <c r="BH1500" i="3"/>
  <c r="BE1481" i="3"/>
  <c r="BH1481" i="3"/>
  <c r="BE1369" i="3"/>
  <c r="BH1369" i="3"/>
  <c r="BE1304" i="3"/>
  <c r="BH1304" i="3"/>
  <c r="BE1153" i="3"/>
  <c r="BH1153" i="3"/>
  <c r="BE1086" i="3"/>
  <c r="BH1086" i="3"/>
  <c r="BE1067" i="3"/>
  <c r="BH1067" i="3"/>
  <c r="BE908" i="3"/>
  <c r="BH908" i="3"/>
  <c r="BE676" i="3"/>
  <c r="BH676" i="3"/>
  <c r="BE632" i="3"/>
  <c r="BH632" i="3"/>
  <c r="BE631" i="3"/>
  <c r="BH631" i="3"/>
  <c r="BE540" i="3"/>
  <c r="BH540" i="3"/>
  <c r="BE467" i="3"/>
  <c r="BH467" i="3"/>
  <c r="BH408" i="3"/>
  <c r="J408" i="3"/>
  <c r="K408" i="3"/>
  <c r="BE215" i="3"/>
  <c r="BH215" i="3"/>
  <c r="BE56" i="3"/>
  <c r="BH56" i="3"/>
  <c r="BE1867" i="3"/>
  <c r="BH1867" i="3"/>
  <c r="BE1811" i="3"/>
  <c r="BH1811" i="3"/>
  <c r="BE1775" i="3"/>
  <c r="BH1775" i="3"/>
  <c r="BE1759" i="3"/>
  <c r="BH1759" i="3"/>
  <c r="BH1735" i="3"/>
  <c r="BE1735" i="3"/>
  <c r="BE1655" i="3"/>
  <c r="BH1655" i="3"/>
  <c r="BE1562" i="3"/>
  <c r="BE1388" i="3"/>
  <c r="BE1333" i="3"/>
  <c r="BE1298" i="3"/>
  <c r="BH1277" i="3"/>
  <c r="BE1277" i="3"/>
  <c r="BH1059" i="3"/>
  <c r="BE1059" i="3"/>
  <c r="BH998" i="3"/>
  <c r="BE998" i="3"/>
  <c r="BH926" i="3"/>
  <c r="BE926" i="3"/>
  <c r="BE921" i="3"/>
  <c r="BH921" i="3"/>
  <c r="BH813" i="3"/>
  <c r="BE813" i="3"/>
  <c r="BE477" i="3"/>
  <c r="BH477" i="3"/>
  <c r="BH271" i="3"/>
  <c r="BE271" i="3"/>
  <c r="BE210" i="3"/>
  <c r="BH210" i="3"/>
  <c r="BH194" i="3"/>
  <c r="K194" i="3"/>
  <c r="BH177" i="3"/>
  <c r="BE177" i="3"/>
  <c r="J1901" i="3"/>
  <c r="J1846" i="3"/>
  <c r="T1846" i="3" s="1"/>
  <c r="BE1996" i="3"/>
  <c r="BH1996" i="3"/>
  <c r="BE1892" i="3"/>
  <c r="BH1892" i="3"/>
  <c r="BE1805" i="3"/>
  <c r="BH1805" i="3"/>
  <c r="BE1736" i="3"/>
  <c r="BH1736" i="3"/>
  <c r="BE1703" i="3"/>
  <c r="BH1703" i="3"/>
  <c r="BE1482" i="3"/>
  <c r="BH1482" i="3"/>
  <c r="BE1444" i="3"/>
  <c r="BH1444" i="3"/>
  <c r="BE1240" i="3"/>
  <c r="BH1240" i="3"/>
  <c r="BE1218" i="3"/>
  <c r="BH1218" i="3"/>
  <c r="BE1164" i="3"/>
  <c r="BH1164" i="3"/>
  <c r="BH1088" i="3"/>
  <c r="BE1088" i="3"/>
  <c r="BE1010" i="3"/>
  <c r="BH1010" i="3"/>
  <c r="BE892" i="3"/>
  <c r="BH892" i="3"/>
  <c r="BH732" i="3"/>
  <c r="BE732" i="3"/>
  <c r="BE717" i="3"/>
  <c r="BH717" i="3"/>
  <c r="BH646" i="3"/>
  <c r="BE646" i="3"/>
  <c r="BH545" i="3"/>
  <c r="BE545" i="3"/>
  <c r="BE484" i="3"/>
  <c r="BH484" i="3"/>
  <c r="BH468" i="3"/>
  <c r="BE468" i="3"/>
  <c r="BE387" i="3"/>
  <c r="BH387" i="3"/>
  <c r="BH328" i="3"/>
  <c r="BE328" i="3"/>
  <c r="BH146" i="3"/>
  <c r="BE146" i="3"/>
  <c r="BH93" i="3"/>
  <c r="BE93" i="3"/>
  <c r="BE1366" i="3"/>
  <c r="BE1365" i="3"/>
  <c r="BE1361" i="3"/>
  <c r="BE1337" i="3"/>
  <c r="BE1056" i="3"/>
  <c r="BE1051" i="3"/>
  <c r="BE1047" i="3"/>
  <c r="BH952" i="3"/>
  <c r="BE952" i="3"/>
  <c r="BE941" i="3"/>
  <c r="BH941" i="3"/>
  <c r="BH849" i="3"/>
  <c r="BE849" i="3"/>
  <c r="BE845" i="3"/>
  <c r="BE719" i="3"/>
  <c r="BE679" i="3"/>
  <c r="BH679" i="3"/>
  <c r="BE665" i="3"/>
  <c r="BE579" i="3"/>
  <c r="BH579" i="3"/>
  <c r="BE529" i="3"/>
  <c r="BH529" i="3"/>
  <c r="BE372" i="3"/>
  <c r="BH372" i="3"/>
  <c r="BE254" i="3"/>
  <c r="BH254" i="3"/>
  <c r="BH128" i="3"/>
  <c r="BE128" i="3"/>
  <c r="BH123" i="3"/>
  <c r="BE123" i="3"/>
  <c r="BE106" i="3"/>
  <c r="BH106" i="3"/>
  <c r="BE101" i="3"/>
  <c r="BH101" i="3"/>
  <c r="BE96" i="3"/>
  <c r="BE71" i="3"/>
  <c r="BH71" i="3"/>
  <c r="BE38" i="3"/>
  <c r="BH38" i="3"/>
  <c r="BE946" i="3"/>
  <c r="BH946" i="3"/>
  <c r="BH745" i="3"/>
  <c r="BE745" i="3"/>
  <c r="BH656" i="3"/>
  <c r="BE656" i="3"/>
  <c r="BE654" i="3"/>
  <c r="BH654" i="3"/>
  <c r="BE641" i="3"/>
  <c r="BH641" i="3"/>
  <c r="BE515" i="3"/>
  <c r="BH515" i="3"/>
  <c r="BE479" i="3"/>
  <c r="BH479" i="3"/>
  <c r="BE429" i="3"/>
  <c r="BH429" i="3"/>
  <c r="BH295" i="3"/>
  <c r="BE295" i="3"/>
  <c r="BE262" i="3"/>
  <c r="BH262" i="3"/>
  <c r="BE134" i="3"/>
  <c r="BH134" i="3"/>
  <c r="BE113" i="3"/>
  <c r="BH113" i="3"/>
  <c r="BH1671" i="3"/>
  <c r="BH1079" i="3"/>
  <c r="BE967" i="3"/>
  <c r="BH967" i="3"/>
  <c r="BE953" i="3"/>
  <c r="BH953" i="3"/>
  <c r="BE947" i="3"/>
  <c r="BH947" i="3"/>
  <c r="BE900" i="3"/>
  <c r="BH900" i="3"/>
  <c r="BE893" i="3"/>
  <c r="BH893" i="3"/>
  <c r="BE841" i="3"/>
  <c r="BH841" i="3"/>
  <c r="BE790" i="3"/>
  <c r="BH790" i="3"/>
  <c r="BE713" i="3"/>
  <c r="BH713" i="3"/>
  <c r="BH636" i="3"/>
  <c r="BE636" i="3"/>
  <c r="BE575" i="3"/>
  <c r="BH575" i="3"/>
  <c r="BE465" i="3"/>
  <c r="BH465" i="3"/>
  <c r="BH375" i="3"/>
  <c r="BE374" i="3"/>
  <c r="BH374" i="3"/>
  <c r="BE332" i="3"/>
  <c r="BH332" i="3"/>
  <c r="BH308" i="3"/>
  <c r="BE308" i="3"/>
  <c r="BH263" i="3"/>
  <c r="BE263" i="3"/>
  <c r="BH207" i="3"/>
  <c r="BE174" i="3"/>
  <c r="BH174" i="3"/>
  <c r="BE151" i="3"/>
  <c r="BH151" i="3"/>
  <c r="BE129" i="3"/>
  <c r="BH129" i="3"/>
  <c r="BE120" i="3"/>
  <c r="BH120" i="3"/>
  <c r="BE108" i="3"/>
  <c r="BH108" i="3"/>
  <c r="BE84" i="3"/>
  <c r="BH84" i="3"/>
  <c r="BH40" i="3"/>
  <c r="BE39" i="3"/>
  <c r="BH39" i="3"/>
  <c r="BE1830" i="3"/>
  <c r="BH1604" i="3"/>
  <c r="BH1002" i="3"/>
  <c r="BE972" i="3"/>
  <c r="BH972" i="3"/>
  <c r="BH954" i="3"/>
  <c r="BE954" i="3"/>
  <c r="BH938" i="3"/>
  <c r="BE938" i="3"/>
  <c r="BH915" i="3"/>
  <c r="BE901" i="3"/>
  <c r="BH901" i="3"/>
  <c r="BE843" i="3"/>
  <c r="BH843" i="3"/>
  <c r="BE827" i="3"/>
  <c r="BH827" i="3"/>
  <c r="BE822" i="3"/>
  <c r="BH822" i="3"/>
  <c r="BH751" i="3"/>
  <c r="BE751" i="3"/>
  <c r="BE747" i="3"/>
  <c r="BH747" i="3"/>
  <c r="BH677" i="3"/>
  <c r="BH651" i="3"/>
  <c r="BE650" i="3"/>
  <c r="BH650" i="3"/>
  <c r="BH602" i="3"/>
  <c r="BE602" i="3"/>
  <c r="BH470" i="3"/>
  <c r="BE470" i="3"/>
  <c r="BE431" i="3"/>
  <c r="BE327" i="3"/>
  <c r="BH327" i="3"/>
  <c r="BE278" i="3"/>
  <c r="BH278" i="3"/>
  <c r="BE68" i="3"/>
  <c r="BH68" i="3"/>
  <c r="BE57" i="3"/>
  <c r="BH57" i="3"/>
  <c r="BE1947" i="3"/>
  <c r="D1946" i="11" s="1"/>
  <c r="BE1569" i="3"/>
  <c r="BH1464" i="3"/>
  <c r="BH962" i="3"/>
  <c r="BE962" i="3"/>
  <c r="BE958" i="3"/>
  <c r="BH958" i="3"/>
  <c r="BH761" i="3"/>
  <c r="BE761" i="3"/>
  <c r="BH637" i="3"/>
  <c r="BE637" i="3"/>
  <c r="BH533" i="3"/>
  <c r="BE533" i="3"/>
  <c r="BH476" i="3"/>
  <c r="BE476" i="3"/>
  <c r="BE340" i="3"/>
  <c r="BH340" i="3"/>
  <c r="BE315" i="3"/>
  <c r="BH315" i="3"/>
  <c r="BE223" i="3"/>
  <c r="BH223" i="3"/>
  <c r="BE197" i="3"/>
  <c r="BH197" i="3"/>
  <c r="BE192" i="3"/>
  <c r="BH192" i="3"/>
  <c r="BH126" i="3"/>
  <c r="BE126" i="3"/>
  <c r="BE69" i="3"/>
  <c r="BH69" i="3"/>
  <c r="BH944" i="3"/>
  <c r="BE944" i="3"/>
  <c r="BH902" i="3"/>
  <c r="BE902" i="3"/>
  <c r="BE740" i="3"/>
  <c r="BE668" i="3"/>
  <c r="BH668" i="3"/>
  <c r="BE644" i="3"/>
  <c r="BH644" i="3"/>
  <c r="BE638" i="3"/>
  <c r="BE630" i="3"/>
  <c r="BH630" i="3"/>
  <c r="BE621" i="3"/>
  <c r="BE581" i="3"/>
  <c r="BH581" i="3"/>
  <c r="BE558" i="3"/>
  <c r="BH558" i="3"/>
  <c r="BE425" i="3"/>
  <c r="BH425" i="3"/>
  <c r="BE352" i="3"/>
  <c r="BE297" i="3"/>
  <c r="BH297" i="3"/>
  <c r="BE238" i="3"/>
  <c r="BH238" i="3"/>
  <c r="BE230" i="3"/>
  <c r="BH230" i="3"/>
  <c r="BE214" i="3"/>
  <c r="BH214" i="3"/>
  <c r="BE198" i="3"/>
  <c r="BH198" i="3"/>
  <c r="BE723" i="3"/>
  <c r="BH723" i="3"/>
  <c r="BE589" i="3"/>
  <c r="BH589" i="3"/>
  <c r="BE571" i="3"/>
  <c r="BH571" i="3"/>
  <c r="BH471" i="3"/>
  <c r="BE471" i="3"/>
  <c r="BE390" i="3"/>
  <c r="BH390" i="3"/>
  <c r="BH341" i="3"/>
  <c r="BE341" i="3"/>
  <c r="BE316" i="3"/>
  <c r="BH316" i="3"/>
  <c r="BE172" i="3"/>
  <c r="BH172" i="3"/>
  <c r="BE117" i="3"/>
  <c r="BH117" i="3"/>
  <c r="BH90" i="3"/>
  <c r="BE90" i="3"/>
  <c r="BE81" i="3"/>
  <c r="BH81" i="3"/>
  <c r="BE34" i="3"/>
  <c r="BH916" i="3"/>
  <c r="BH861" i="3"/>
  <c r="BE887" i="3"/>
  <c r="BE412" i="3"/>
  <c r="BH362" i="3"/>
  <c r="BE173" i="3"/>
  <c r="BE158" i="3"/>
  <c r="M1383" i="3"/>
  <c r="Q842" i="3"/>
  <c r="T1318" i="3"/>
  <c r="M1623" i="3"/>
  <c r="M1575" i="3"/>
  <c r="O652" i="3"/>
  <c r="BC1648" i="3"/>
  <c r="BH1583" i="3"/>
  <c r="BE1583" i="3"/>
  <c r="K1583" i="3"/>
  <c r="J1583" i="3"/>
  <c r="T1583" i="3" s="1"/>
  <c r="AT1578" i="3"/>
  <c r="AW1502" i="3"/>
  <c r="BF1491" i="3"/>
  <c r="BH562" i="3"/>
  <c r="BE562" i="3"/>
  <c r="K562" i="3"/>
  <c r="J562" i="3"/>
  <c r="BE519" i="3"/>
  <c r="BH519" i="3"/>
  <c r="K519" i="3"/>
  <c r="J519" i="3"/>
  <c r="AQ1653" i="3"/>
  <c r="AW1276" i="3"/>
  <c r="AN1070" i="3"/>
  <c r="BC567" i="3"/>
  <c r="AQ287" i="3"/>
  <c r="M675" i="3"/>
  <c r="BH1884" i="3"/>
  <c r="BE1884" i="3"/>
  <c r="K1884" i="3"/>
  <c r="J1884" i="3"/>
  <c r="T1884" i="3" s="1"/>
  <c r="BI1872" i="3"/>
  <c r="AQ568" i="3"/>
  <c r="AW331" i="3"/>
  <c r="M1460" i="3"/>
  <c r="N1357" i="3"/>
  <c r="M1064" i="3"/>
  <c r="M1052" i="3"/>
  <c r="O618" i="3"/>
  <c r="AN1836" i="3"/>
  <c r="BC1677" i="3"/>
  <c r="M1669" i="3"/>
  <c r="AQ1294" i="3"/>
  <c r="AT618" i="3"/>
  <c r="BE287" i="3"/>
  <c r="BH287" i="3"/>
  <c r="J287" i="3"/>
  <c r="K287" i="3"/>
  <c r="AZ281" i="3"/>
  <c r="BH127" i="3"/>
  <c r="BE127" i="3"/>
  <c r="K127" i="3"/>
  <c r="J127" i="3"/>
  <c r="AZ21" i="3"/>
  <c r="AN453" i="3"/>
  <c r="N997" i="3"/>
  <c r="N961" i="3"/>
  <c r="O510" i="3"/>
  <c r="O450" i="3"/>
  <c r="O438" i="3"/>
  <c r="AW1755" i="3"/>
  <c r="AT1636" i="3"/>
  <c r="AZ1347" i="3"/>
  <c r="AN1340" i="3"/>
  <c r="AW1169" i="3"/>
  <c r="BI1165" i="3"/>
  <c r="AW570" i="3"/>
  <c r="BE23" i="3"/>
  <c r="BH23" i="3"/>
  <c r="J23" i="3"/>
  <c r="T23" i="3" s="1"/>
  <c r="K23" i="3"/>
  <c r="AT1963" i="3"/>
  <c r="AN1546" i="3"/>
  <c r="AZ1425" i="3"/>
  <c r="BC1069" i="3"/>
  <c r="AQ1060" i="3"/>
  <c r="AQ684" i="3"/>
  <c r="AT116" i="3"/>
  <c r="AW20" i="3"/>
  <c r="M579" i="3"/>
  <c r="AQ1871" i="3"/>
  <c r="AZ456" i="3"/>
  <c r="M1964" i="3"/>
  <c r="N613" i="3"/>
  <c r="P527" i="3"/>
  <c r="BH1589" i="3"/>
  <c r="BE1589" i="3"/>
  <c r="J1589" i="3"/>
  <c r="T1589" i="3" s="1"/>
  <c r="K1589" i="3"/>
  <c r="BH1540" i="3"/>
  <c r="BE1540" i="3"/>
  <c r="J1540" i="3"/>
  <c r="K1540" i="3"/>
  <c r="AN1348" i="3"/>
  <c r="BH553" i="3"/>
  <c r="BE553" i="3"/>
  <c r="K553" i="3"/>
  <c r="J553" i="3"/>
  <c r="T553" i="3" s="1"/>
  <c r="AW514" i="3"/>
  <c r="BH282" i="3"/>
  <c r="BE282" i="3"/>
  <c r="J282" i="3"/>
  <c r="K282" i="3"/>
  <c r="AN32" i="3"/>
  <c r="AZ1935" i="3"/>
  <c r="AZ1904" i="3"/>
  <c r="AQ1547" i="3"/>
  <c r="AT1423" i="3"/>
  <c r="AN1359" i="3"/>
  <c r="BH1349" i="3"/>
  <c r="BE1349" i="3"/>
  <c r="K1349" i="3"/>
  <c r="J1349" i="3"/>
  <c r="T1349" i="3" s="1"/>
  <c r="BC1288" i="3"/>
  <c r="AN1262" i="3"/>
  <c r="BC1192" i="3"/>
  <c r="BC1080" i="3"/>
  <c r="BE603" i="3"/>
  <c r="BH603" i="3"/>
  <c r="K603" i="3"/>
  <c r="J603" i="3"/>
  <c r="T603" i="3" s="1"/>
  <c r="AT554" i="3"/>
  <c r="AT283" i="3"/>
  <c r="AW67" i="3"/>
  <c r="AN64" i="3"/>
  <c r="AQ50" i="3"/>
  <c r="M1419" i="3"/>
  <c r="M507" i="3"/>
  <c r="AT1924" i="3"/>
  <c r="BH512" i="3"/>
  <c r="BE512" i="3"/>
  <c r="J512" i="3"/>
  <c r="K512" i="3"/>
  <c r="AT436" i="3"/>
  <c r="AW321" i="3"/>
  <c r="N1453" i="3"/>
  <c r="M824" i="3"/>
  <c r="O462" i="3"/>
  <c r="N390" i="3"/>
  <c r="AQ1929" i="3"/>
  <c r="AZ1756" i="3"/>
  <c r="AT1493" i="3"/>
  <c r="AT1166" i="3"/>
  <c r="BH1149" i="3"/>
  <c r="BE1149" i="3"/>
  <c r="J1149" i="3"/>
  <c r="K1149" i="3"/>
  <c r="BC527" i="3"/>
  <c r="AQ49" i="3"/>
  <c r="BH1932" i="3"/>
  <c r="BE1932" i="3"/>
  <c r="J1932" i="3"/>
  <c r="K1932" i="3"/>
  <c r="BH1909" i="3"/>
  <c r="BE1909" i="3"/>
  <c r="K1909" i="3"/>
  <c r="J1909" i="3"/>
  <c r="T1909" i="3" s="1"/>
  <c r="BH1849" i="3"/>
  <c r="BE1849" i="3"/>
  <c r="K1849" i="3"/>
  <c r="J1849" i="3"/>
  <c r="AT1590" i="3"/>
  <c r="BH1341" i="3"/>
  <c r="BE1341" i="3"/>
  <c r="J1341" i="3"/>
  <c r="K1341" i="3"/>
  <c r="BE684" i="3"/>
  <c r="BH684" i="3"/>
  <c r="J684" i="3"/>
  <c r="M684" i="3" s="1"/>
  <c r="K684" i="3"/>
  <c r="BE563" i="3"/>
  <c r="BH563" i="3"/>
  <c r="J563" i="3"/>
  <c r="T563" i="3" s="1"/>
  <c r="K563" i="3"/>
  <c r="BH464" i="3"/>
  <c r="BE464" i="3"/>
  <c r="K464" i="3"/>
  <c r="J464" i="3"/>
  <c r="T464" i="3" s="1"/>
  <c r="AN282" i="3"/>
  <c r="AT26" i="3"/>
  <c r="M663" i="3"/>
  <c r="M435" i="3"/>
  <c r="AQ1794" i="3"/>
  <c r="AQ558" i="3"/>
  <c r="AZ13" i="3"/>
  <c r="M1244" i="3"/>
  <c r="M1172" i="3"/>
  <c r="M716" i="3"/>
  <c r="R633" i="3"/>
  <c r="R421" i="3"/>
  <c r="AT1754" i="3"/>
  <c r="BE1345" i="3"/>
  <c r="BH1345" i="3"/>
  <c r="K1345" i="3"/>
  <c r="J1345" i="3"/>
  <c r="T1345" i="3" s="1"/>
  <c r="AT17" i="3"/>
  <c r="N913" i="3"/>
  <c r="AW1934" i="3"/>
  <c r="AQ1893" i="3"/>
  <c r="BI1047" i="3"/>
  <c r="AQ464" i="3"/>
  <c r="AW117" i="3"/>
  <c r="AN33" i="3"/>
  <c r="AT25" i="3"/>
  <c r="N1744" i="3"/>
  <c r="B27" i="3"/>
  <c r="N623" i="3"/>
  <c r="O460" i="3"/>
  <c r="BC1916" i="3"/>
  <c r="BI1912" i="3"/>
  <c r="BE1893" i="3"/>
  <c r="BH1893" i="3"/>
  <c r="J1893" i="3"/>
  <c r="T1893" i="3" s="1"/>
  <c r="BH1885" i="3"/>
  <c r="B1884" i="11" s="1"/>
  <c r="J1885" i="3"/>
  <c r="T1885" i="3" s="1"/>
  <c r="K1885" i="3"/>
  <c r="AT1744" i="3"/>
  <c r="AN1742" i="3"/>
  <c r="AN1690" i="3"/>
  <c r="BE1654" i="3"/>
  <c r="BH1654" i="3"/>
  <c r="K1654" i="3"/>
  <c r="J1654" i="3"/>
  <c r="AW1601" i="3"/>
  <c r="BE1599" i="3"/>
  <c r="BH1599" i="3"/>
  <c r="AZ1900" i="3"/>
  <c r="BF1864" i="3"/>
  <c r="AT1835" i="3"/>
  <c r="BC1454" i="3"/>
  <c r="AN1452" i="3"/>
  <c r="AZ1445" i="3"/>
  <c r="AZ1378" i="3"/>
  <c r="BH1367" i="3"/>
  <c r="BE1367" i="3"/>
  <c r="AQ1367" i="3"/>
  <c r="AZ1008" i="3"/>
  <c r="AT1006" i="3"/>
  <c r="BF1005" i="3"/>
  <c r="BE1956" i="3"/>
  <c r="BH1956" i="3"/>
  <c r="BE1983" i="3"/>
  <c r="BH1983" i="3"/>
  <c r="BE1945" i="3"/>
  <c r="BH1945" i="3"/>
  <c r="BE1914" i="3"/>
  <c r="BH1914" i="3"/>
  <c r="BE1877" i="3"/>
  <c r="BH1877" i="3"/>
  <c r="BH1865" i="3"/>
  <c r="BE1865" i="3"/>
  <c r="BE1767" i="3"/>
  <c r="BH1767" i="3"/>
  <c r="BE1549" i="3"/>
  <c r="BH1549" i="3"/>
  <c r="BE1587" i="3"/>
  <c r="BH1587" i="3"/>
  <c r="BH1831" i="3"/>
  <c r="BE1831" i="3"/>
  <c r="BE1793" i="3"/>
  <c r="BH1793" i="3"/>
  <c r="BE1975" i="3"/>
  <c r="BH1975" i="3"/>
  <c r="BE1922" i="3"/>
  <c r="BH1922" i="3"/>
  <c r="BH1883" i="3"/>
  <c r="BE1883" i="3"/>
  <c r="BE1879" i="3"/>
  <c r="BH1879" i="3"/>
  <c r="BE1835" i="3"/>
  <c r="BH1712" i="3"/>
  <c r="BE1712" i="3"/>
  <c r="BE1696" i="3"/>
  <c r="BH1696" i="3"/>
  <c r="BH1434" i="3"/>
  <c r="BE1434" i="3"/>
  <c r="BH1354" i="3"/>
  <c r="BE1354" i="3"/>
  <c r="BE1772" i="3"/>
  <c r="BH1772" i="3"/>
  <c r="BE1595" i="3"/>
  <c r="BH1595" i="3"/>
  <c r="BH1548" i="3"/>
  <c r="BE1548" i="3"/>
  <c r="BE1982" i="3"/>
  <c r="BH1982" i="3"/>
  <c r="BH1714" i="3"/>
  <c r="BE1714" i="3"/>
  <c r="BE1647" i="3"/>
  <c r="BH1647" i="3"/>
  <c r="BE1642" i="3"/>
  <c r="BH1642" i="3"/>
  <c r="BH1972" i="3"/>
  <c r="BE1972" i="3"/>
  <c r="BE1970" i="3"/>
  <c r="BH1970" i="3"/>
  <c r="BH1900" i="3"/>
  <c r="BE1900" i="3"/>
  <c r="BH1837" i="3"/>
  <c r="BE1837" i="3"/>
  <c r="BE1669" i="3"/>
  <c r="BH1669" i="3"/>
  <c r="BH1458" i="3"/>
  <c r="BE1458" i="3"/>
  <c r="BH1287" i="3"/>
  <c r="BE1287" i="3"/>
  <c r="BE1838" i="3"/>
  <c r="BH1838" i="3"/>
  <c r="BH1751" i="3"/>
  <c r="BE1751" i="3"/>
  <c r="BH1689" i="3"/>
  <c r="BE1689" i="3"/>
  <c r="BH1634" i="3"/>
  <c r="BE1634" i="3"/>
  <c r="BE1617" i="3"/>
  <c r="BH1617" i="3"/>
  <c r="BE1523" i="3"/>
  <c r="BH1523" i="3"/>
  <c r="J1835" i="3"/>
  <c r="T1835" i="3" s="1"/>
  <c r="BH1694" i="3"/>
  <c r="BE1694" i="3"/>
  <c r="BE1538" i="3"/>
  <c r="BH1538" i="3"/>
  <c r="BH1516" i="3"/>
  <c r="BE1516" i="3"/>
  <c r="BE1499" i="3"/>
  <c r="BH1499" i="3"/>
  <c r="K1835" i="3"/>
  <c r="BH1966" i="3"/>
  <c r="BE1966" i="3"/>
  <c r="BE1951" i="3"/>
  <c r="BH1951" i="3"/>
  <c r="BH1748" i="3"/>
  <c r="BE1748" i="3"/>
  <c r="BE1994" i="3"/>
  <c r="BH1994" i="3"/>
  <c r="BH1823" i="3"/>
  <c r="BE1823" i="3"/>
  <c r="BE1588" i="3"/>
  <c r="BE1455" i="3"/>
  <c r="BH1439" i="3"/>
  <c r="BE1439" i="3"/>
  <c r="BE1385" i="3"/>
  <c r="BH1385" i="3"/>
  <c r="BE1082" i="3"/>
  <c r="BH1060" i="3"/>
  <c r="BE1060" i="3"/>
  <c r="BH943" i="3"/>
  <c r="BE943" i="3"/>
  <c r="BE906" i="3"/>
  <c r="BH906" i="3"/>
  <c r="BH1861" i="3"/>
  <c r="BE1861" i="3"/>
  <c r="BE1749" i="3"/>
  <c r="BH1749" i="3"/>
  <c r="BE1598" i="3"/>
  <c r="BH1598" i="3"/>
  <c r="BE1503" i="3"/>
  <c r="BH1503" i="3"/>
  <c r="BE1462" i="3"/>
  <c r="BH1462" i="3"/>
  <c r="BH1440" i="3"/>
  <c r="BE1440" i="3"/>
  <c r="BE1036" i="3"/>
  <c r="BH1036" i="3"/>
  <c r="BH869" i="3"/>
  <c r="BE869" i="3"/>
  <c r="BE1985" i="3"/>
  <c r="BH1985" i="3"/>
  <c r="AN1875" i="3"/>
  <c r="BH1864" i="3"/>
  <c r="BE1864" i="3"/>
  <c r="BH1850" i="3"/>
  <c r="BE1850" i="3"/>
  <c r="AN1819" i="3"/>
  <c r="BH1761" i="3"/>
  <c r="BE1761" i="3"/>
  <c r="BE1705" i="3"/>
  <c r="BH1705" i="3"/>
  <c r="BE1585" i="3"/>
  <c r="BH1585" i="3"/>
  <c r="BH1488" i="3"/>
  <c r="BE1488" i="3"/>
  <c r="BH1425" i="3"/>
  <c r="BE1425" i="3"/>
  <c r="BH1386" i="3"/>
  <c r="BE1386" i="3"/>
  <c r="BE1223" i="3"/>
  <c r="BH1223" i="3"/>
  <c r="BE1137" i="3"/>
  <c r="BH1137" i="3"/>
  <c r="BH1112" i="3"/>
  <c r="BE1112" i="3"/>
  <c r="BH857" i="3"/>
  <c r="BE857" i="3"/>
  <c r="BH663" i="3"/>
  <c r="BE663" i="3"/>
  <c r="BE1924" i="3"/>
  <c r="BH1924" i="3"/>
  <c r="BH1878" i="3"/>
  <c r="BE1878" i="3"/>
  <c r="BH1808" i="3"/>
  <c r="BE1808" i="3"/>
  <c r="BH1745" i="3"/>
  <c r="BE1745" i="3"/>
  <c r="BH1701" i="3"/>
  <c r="BE1701" i="3"/>
  <c r="BH1601" i="3"/>
  <c r="BE1601" i="3"/>
  <c r="BE1827" i="3"/>
  <c r="BH1827" i="3"/>
  <c r="BH1795" i="3"/>
  <c r="BE1795" i="3"/>
  <c r="BE1746" i="3"/>
  <c r="BH1746" i="3"/>
  <c r="BH1652" i="3"/>
  <c r="BE1652" i="3"/>
  <c r="BH1627" i="3"/>
  <c r="BE1627" i="3"/>
  <c r="BE1715" i="3"/>
  <c r="BH1715" i="3"/>
  <c r="BH1695" i="3"/>
  <c r="BE1695" i="3"/>
  <c r="BE1556" i="3"/>
  <c r="BH1556" i="3"/>
  <c r="BE1541" i="3"/>
  <c r="BH1541" i="3"/>
  <c r="BH1524" i="3"/>
  <c r="BE1524" i="3"/>
  <c r="BH1119" i="3"/>
  <c r="BE1119" i="3"/>
  <c r="BH934" i="3"/>
  <c r="BE934" i="3"/>
  <c r="BE876" i="3"/>
  <c r="BH876" i="3"/>
  <c r="BE1925" i="3"/>
  <c r="BH1925" i="3"/>
  <c r="BH1819" i="3"/>
  <c r="BE1796" i="3"/>
  <c r="BH1796" i="3"/>
  <c r="BE1768" i="3"/>
  <c r="BH1768" i="3"/>
  <c r="BE1738" i="3"/>
  <c r="BE1716" i="3"/>
  <c r="BH1716" i="3"/>
  <c r="BH1680" i="3"/>
  <c r="BE1680" i="3"/>
  <c r="BE1637" i="3"/>
  <c r="BE1605" i="3"/>
  <c r="J1604" i="11" s="1"/>
  <c r="BE1557" i="3"/>
  <c r="BE1494" i="3"/>
  <c r="BH1494" i="3"/>
  <c r="BH1484" i="3"/>
  <c r="BE1185" i="3"/>
  <c r="BH1185" i="3"/>
  <c r="BH940" i="3"/>
  <c r="BE940" i="3"/>
  <c r="BH1887" i="3"/>
  <c r="BE1887" i="3"/>
  <c r="BE1832" i="3"/>
  <c r="BH1762" i="3"/>
  <c r="BE1762" i="3"/>
  <c r="BE1730" i="3"/>
  <c r="BE1596" i="3"/>
  <c r="BH1596" i="3"/>
  <c r="BH1571" i="3"/>
  <c r="BE1571" i="3"/>
  <c r="BH1551" i="3"/>
  <c r="BE1551" i="3"/>
  <c r="BE1271" i="3"/>
  <c r="BH1271" i="3"/>
  <c r="BE1096" i="3"/>
  <c r="BH1096" i="3"/>
  <c r="BH1897" i="3"/>
  <c r="BE1897" i="3"/>
  <c r="BE1826" i="3"/>
  <c r="BH1826" i="3"/>
  <c r="BH1711" i="3"/>
  <c r="BE1711" i="3"/>
  <c r="BE1638" i="3"/>
  <c r="BH1638" i="3"/>
  <c r="BE1586" i="3"/>
  <c r="BH1586" i="3"/>
  <c r="BH1514" i="3"/>
  <c r="BE1514" i="3"/>
  <c r="BH1438" i="3"/>
  <c r="BE1438" i="3"/>
  <c r="BH1433" i="3"/>
  <c r="BE1433" i="3"/>
  <c r="BE1253" i="3"/>
  <c r="BH1253" i="3"/>
  <c r="BE1965" i="3"/>
  <c r="BH1965" i="3"/>
  <c r="BE1927" i="3"/>
  <c r="BH1927" i="3"/>
  <c r="BE1820" i="3"/>
  <c r="BH1820" i="3"/>
  <c r="BH1800" i="3"/>
  <c r="BE1800" i="3"/>
  <c r="BH1688" i="3"/>
  <c r="BE1688" i="3"/>
  <c r="BH1572" i="3"/>
  <c r="BE1572" i="3"/>
  <c r="BH1527" i="3"/>
  <c r="BE1527" i="3"/>
  <c r="BH1511" i="3"/>
  <c r="BE1511" i="3"/>
  <c r="BE1446" i="3"/>
  <c r="BH1446" i="3"/>
  <c r="BH1422" i="3"/>
  <c r="BE1422" i="3"/>
  <c r="BH1364" i="3"/>
  <c r="BE1364" i="3"/>
  <c r="BE1981" i="3"/>
  <c r="BH1981" i="3"/>
  <c r="BE1969" i="3"/>
  <c r="BH1969" i="3"/>
  <c r="BE1552" i="3"/>
  <c r="BH1552" i="3"/>
  <c r="BH1476" i="3"/>
  <c r="BH1469" i="3"/>
  <c r="BE1469" i="3"/>
  <c r="BE1360" i="3"/>
  <c r="BH1360" i="3"/>
  <c r="BH1295" i="3"/>
  <c r="BE1295" i="3"/>
  <c r="BE1005" i="3"/>
  <c r="BH1005" i="3"/>
  <c r="BE865" i="3"/>
  <c r="BH865" i="3"/>
  <c r="BE1851" i="3"/>
  <c r="BH1851" i="3"/>
  <c r="BE1643" i="3"/>
  <c r="BH1643" i="3"/>
  <c r="BE1517" i="3"/>
  <c r="BH1517" i="3"/>
  <c r="BE1368" i="3"/>
  <c r="BE1193" i="3"/>
  <c r="BH1193" i="3"/>
  <c r="BE1113" i="3"/>
  <c r="BE999" i="3"/>
  <c r="BH999" i="3"/>
  <c r="BE978" i="3"/>
  <c r="BH978" i="3"/>
  <c r="BE964" i="3"/>
  <c r="BH964" i="3"/>
  <c r="BE703" i="3"/>
  <c r="BH703" i="3"/>
  <c r="BH606" i="3"/>
  <c r="BE606" i="3"/>
  <c r="BE1512" i="3"/>
  <c r="BH1512" i="3"/>
  <c r="BH1449" i="3"/>
  <c r="BE1449" i="3"/>
  <c r="BE1283" i="3"/>
  <c r="BH1283" i="3"/>
  <c r="BE1239" i="3"/>
  <c r="BH1239" i="3"/>
  <c r="BE1213" i="3"/>
  <c r="BH1213" i="3"/>
  <c r="BH1208" i="3"/>
  <c r="BE1208" i="3"/>
  <c r="BH1154" i="3"/>
  <c r="BE1154" i="3"/>
  <c r="BH1106" i="3"/>
  <c r="BE1106" i="3"/>
  <c r="BH733" i="3"/>
  <c r="BE733" i="3"/>
  <c r="BE1958" i="3"/>
  <c r="BH1958" i="3"/>
  <c r="BE1952" i="3"/>
  <c r="BH1952" i="3"/>
  <c r="BE1882" i="3"/>
  <c r="BH1882" i="3"/>
  <c r="BE1606" i="3"/>
  <c r="BH1606" i="3"/>
  <c r="BH1594" i="3"/>
  <c r="BE1450" i="3"/>
  <c r="BH1127" i="3"/>
  <c r="BE1127" i="3"/>
  <c r="BE1013" i="3"/>
  <c r="BH1013" i="3"/>
  <c r="BH955" i="3"/>
  <c r="BE955" i="3"/>
  <c r="BE1915" i="3"/>
  <c r="BE1822" i="3"/>
  <c r="BH1822" i="3"/>
  <c r="BE1769" i="3"/>
  <c r="BE1741" i="3"/>
  <c r="BE1725" i="3"/>
  <c r="BE1713" i="3"/>
  <c r="BE1683" i="3"/>
  <c r="BE1673" i="3"/>
  <c r="BH1673" i="3"/>
  <c r="BE1672" i="3"/>
  <c r="BH1522" i="3"/>
  <c r="BE1513" i="3"/>
  <c r="BH1513" i="3"/>
  <c r="BE1506" i="3"/>
  <c r="BH1416" i="3"/>
  <c r="BE1416" i="3"/>
  <c r="BE1363" i="3"/>
  <c r="BH1363" i="3"/>
  <c r="BE1343" i="3"/>
  <c r="BE1260" i="3"/>
  <c r="BH1260" i="3"/>
  <c r="BH1155" i="3"/>
  <c r="BE1155" i="3"/>
  <c r="BH1038" i="3"/>
  <c r="BE1038" i="3"/>
  <c r="BE904" i="3"/>
  <c r="BH904" i="3"/>
  <c r="BE896" i="3"/>
  <c r="BH896" i="3"/>
  <c r="BH888" i="3"/>
  <c r="BE888" i="3"/>
  <c r="BE1979" i="3"/>
  <c r="BH1979" i="3"/>
  <c r="BE1967" i="3"/>
  <c r="BH1967" i="3"/>
  <c r="BE1771" i="3"/>
  <c r="BH1771" i="3"/>
  <c r="BE1750" i="3"/>
  <c r="BH1750" i="3"/>
  <c r="BE1718" i="3"/>
  <c r="BH1718" i="3"/>
  <c r="BE1698" i="3"/>
  <c r="BH1698" i="3"/>
  <c r="BE1498" i="3"/>
  <c r="BH1498" i="3"/>
  <c r="BE1411" i="3"/>
  <c r="BH1411" i="3"/>
  <c r="BE1293" i="3"/>
  <c r="BH1293" i="3"/>
  <c r="BE1279" i="3"/>
  <c r="BH1279" i="3"/>
  <c r="BE1241" i="3"/>
  <c r="BH1241" i="3"/>
  <c r="BE1175" i="3"/>
  <c r="BH1175" i="3"/>
  <c r="BH1097" i="3"/>
  <c r="BE1097" i="3"/>
  <c r="BH1020" i="3"/>
  <c r="BE1020" i="3"/>
  <c r="BE1953" i="3"/>
  <c r="BH1953" i="3"/>
  <c r="BE1948" i="3"/>
  <c r="BH1948" i="3"/>
  <c r="BE1674" i="3"/>
  <c r="BH1674" i="3"/>
  <c r="BH1424" i="3"/>
  <c r="BE1424" i="3"/>
  <c r="BE1266" i="3"/>
  <c r="BH1266" i="3"/>
  <c r="BE1243" i="3"/>
  <c r="BH1243" i="3"/>
  <c r="BE1183" i="3"/>
  <c r="BH1183" i="3"/>
  <c r="BE1070" i="3"/>
  <c r="BH1070" i="3"/>
  <c r="BE1015" i="3"/>
  <c r="BH1015" i="3"/>
  <c r="BE1519" i="3"/>
  <c r="BH1519" i="3"/>
  <c r="BE1409" i="3"/>
  <c r="BH1409" i="3"/>
  <c r="BE1344" i="3"/>
  <c r="BH1344" i="3"/>
  <c r="BE1192" i="3"/>
  <c r="BH1192" i="3"/>
  <c r="BE959" i="3"/>
  <c r="BH959" i="3"/>
  <c r="BH851" i="3"/>
  <c r="BE851" i="3"/>
  <c r="BH1442" i="3"/>
  <c r="BE1442" i="3"/>
  <c r="BE1419" i="3"/>
  <c r="BH1419" i="3"/>
  <c r="BH1353" i="3"/>
  <c r="BE1353" i="3"/>
  <c r="BE1348" i="3"/>
  <c r="BH1348" i="3"/>
  <c r="BH1221" i="3"/>
  <c r="BE1114" i="3"/>
  <c r="BH1114" i="3"/>
  <c r="BE1103" i="3"/>
  <c r="BH1103" i="3"/>
  <c r="BH1072" i="3"/>
  <c r="BE1071" i="3"/>
  <c r="BH1071" i="3"/>
  <c r="BE971" i="3"/>
  <c r="BH971" i="3"/>
  <c r="AT771" i="3"/>
  <c r="BE1255" i="3"/>
  <c r="BH1255" i="3"/>
  <c r="BE1227" i="3"/>
  <c r="BH1227" i="3"/>
  <c r="BH1204" i="3"/>
  <c r="BE1204" i="3"/>
  <c r="BE1187" i="3"/>
  <c r="BH1187" i="3"/>
  <c r="BE1120" i="3"/>
  <c r="BH1120" i="3"/>
  <c r="BE862" i="3"/>
  <c r="BH862" i="3"/>
  <c r="BE858" i="3"/>
  <c r="BH858" i="3"/>
  <c r="BH1881" i="3"/>
  <c r="BH1880" i="3"/>
  <c r="BH1721" i="3"/>
  <c r="BH1720" i="3"/>
  <c r="BH1717" i="3"/>
  <c r="BH1699" i="3"/>
  <c r="BH1697" i="3"/>
  <c r="BH1531" i="3"/>
  <c r="BH1472" i="3"/>
  <c r="BH1465" i="3"/>
  <c r="BH1463" i="3"/>
  <c r="BH1461" i="3"/>
  <c r="B1460" i="11" s="1"/>
  <c r="BH1460" i="3"/>
  <c r="BE1459" i="3"/>
  <c r="BE1436" i="3"/>
  <c r="BH1362" i="3"/>
  <c r="BH1359" i="3"/>
  <c r="BH1358" i="3"/>
  <c r="C1357" i="11" s="1"/>
  <c r="BE1289" i="3"/>
  <c r="BH1289" i="3"/>
  <c r="BH1232" i="3"/>
  <c r="BH1231" i="3"/>
  <c r="BE1205" i="3"/>
  <c r="BH1205" i="3"/>
  <c r="BE1162" i="3"/>
  <c r="BH1162" i="3"/>
  <c r="BE1156" i="3"/>
  <c r="BE1126" i="3"/>
  <c r="BE1008" i="3"/>
  <c r="BH1008" i="3"/>
  <c r="BH956" i="3"/>
  <c r="BE956" i="3"/>
  <c r="BE931" i="3"/>
  <c r="BH931" i="3"/>
  <c r="BE919" i="3"/>
  <c r="BH919" i="3"/>
  <c r="BE1477" i="3"/>
  <c r="BH1477" i="3"/>
  <c r="BE1412" i="3"/>
  <c r="BH1412" i="3"/>
  <c r="BE1325" i="3"/>
  <c r="BH1325" i="3"/>
  <c r="BH1246" i="3"/>
  <c r="BE1121" i="3"/>
  <c r="BH1121" i="3"/>
  <c r="BH1023" i="3"/>
  <c r="BE1023" i="3"/>
  <c r="BE836" i="3"/>
  <c r="BH836" i="3"/>
  <c r="BH817" i="3"/>
  <c r="BE817" i="3"/>
  <c r="BE806" i="3"/>
  <c r="BH806" i="3"/>
  <c r="BE796" i="3"/>
  <c r="BH796" i="3"/>
  <c r="BE1437" i="3"/>
  <c r="G1436" i="11" s="1"/>
  <c r="BE1421" i="3"/>
  <c r="BE1318" i="3"/>
  <c r="BH1318" i="3"/>
  <c r="BE1265" i="3"/>
  <c r="BH1265" i="3"/>
  <c r="BE1259" i="3"/>
  <c r="BH1259" i="3"/>
  <c r="BH1245" i="3"/>
  <c r="BE1245" i="3"/>
  <c r="BH1116" i="3"/>
  <c r="BE1116" i="3"/>
  <c r="BE1105" i="3"/>
  <c r="BH1105" i="3"/>
  <c r="BH1081" i="3"/>
  <c r="BE1081" i="3"/>
  <c r="BE1042" i="3"/>
  <c r="BH1042" i="3"/>
  <c r="BH981" i="3"/>
  <c r="BE981" i="3"/>
  <c r="BH727" i="3"/>
  <c r="BE727" i="3"/>
  <c r="BE1430" i="3"/>
  <c r="BH1430" i="3"/>
  <c r="BE1270" i="3"/>
  <c r="BH1270" i="3"/>
  <c r="AN1205" i="3"/>
  <c r="BH997" i="3"/>
  <c r="BE997" i="3"/>
  <c r="BH937" i="3"/>
  <c r="BE937" i="3"/>
  <c r="BH850" i="3"/>
  <c r="BE850" i="3"/>
  <c r="BE729" i="3"/>
  <c r="BH729" i="3"/>
  <c r="BE856" i="3"/>
  <c r="BH613" i="3"/>
  <c r="BE613" i="3"/>
  <c r="BE928" i="3"/>
  <c r="BH928" i="3"/>
  <c r="BH764" i="3"/>
  <c r="BE764" i="3"/>
  <c r="BH748" i="3"/>
  <c r="BE748" i="3"/>
  <c r="BE596" i="3"/>
  <c r="BH596" i="3"/>
  <c r="BH569" i="3"/>
  <c r="BE569" i="3"/>
  <c r="BE564" i="3"/>
  <c r="BH564" i="3"/>
  <c r="BH554" i="3"/>
  <c r="BE554" i="3"/>
  <c r="BE1224" i="3"/>
  <c r="BH1224" i="3"/>
  <c r="BH1158" i="3"/>
  <c r="BH1134" i="3"/>
  <c r="BH1133" i="3"/>
  <c r="BH1077" i="3"/>
  <c r="BE1074" i="3"/>
  <c r="BH1074" i="3"/>
  <c r="BE1033" i="3"/>
  <c r="BH1033" i="3"/>
  <c r="BH879" i="3"/>
  <c r="BE879" i="3"/>
  <c r="BH735" i="3"/>
  <c r="BE735" i="3"/>
  <c r="BH657" i="3"/>
  <c r="BE657" i="3"/>
  <c r="BE1393" i="3"/>
  <c r="BE1352" i="3"/>
  <c r="BH1352" i="3"/>
  <c r="BE1346" i="3"/>
  <c r="BH1297" i="3"/>
  <c r="BE1296" i="3"/>
  <c r="BH1296" i="3"/>
  <c r="BE1288" i="3"/>
  <c r="BE1273" i="3"/>
  <c r="BH1273" i="3"/>
  <c r="BE1225" i="3"/>
  <c r="BH1225" i="3"/>
  <c r="BE1210" i="3"/>
  <c r="BE1188" i="3"/>
  <c r="BE1177" i="3"/>
  <c r="BE1151" i="3"/>
  <c r="BE1135" i="3"/>
  <c r="BE1117" i="3"/>
  <c r="BE1107" i="3"/>
  <c r="BE1062" i="3"/>
  <c r="BE1025" i="3"/>
  <c r="BH1025" i="3"/>
  <c r="BE1017" i="3"/>
  <c r="BH1017" i="3"/>
  <c r="BH980" i="3"/>
  <c r="BE980" i="3"/>
  <c r="BE885" i="3"/>
  <c r="BE880" i="3"/>
  <c r="BE820" i="3"/>
  <c r="BH820" i="3"/>
  <c r="BE816" i="3"/>
  <c r="BE1420" i="3"/>
  <c r="BH1420" i="3"/>
  <c r="BE1320" i="3"/>
  <c r="BH1320" i="3"/>
  <c r="BE996" i="3"/>
  <c r="BH996" i="3"/>
  <c r="BE949" i="3"/>
  <c r="BH949" i="3"/>
  <c r="BE922" i="3"/>
  <c r="BH922" i="3"/>
  <c r="BH868" i="3"/>
  <c r="BE868" i="3"/>
  <c r="BH859" i="3"/>
  <c r="BE859" i="3"/>
  <c r="BE844" i="3"/>
  <c r="BH844" i="3"/>
  <c r="BH802" i="3"/>
  <c r="BE802" i="3"/>
  <c r="BH659" i="3"/>
  <c r="BE659" i="3"/>
  <c r="BE1146" i="3"/>
  <c r="BH1146" i="3"/>
  <c r="BE1136" i="3"/>
  <c r="BH1136" i="3"/>
  <c r="BE1057" i="3"/>
  <c r="BH1057" i="3"/>
  <c r="BH826" i="3"/>
  <c r="BE826" i="3"/>
  <c r="BE821" i="3"/>
  <c r="BH821" i="3"/>
  <c r="BE791" i="3"/>
  <c r="BH791" i="3"/>
  <c r="BE778" i="3"/>
  <c r="BH778" i="3"/>
  <c r="BE758" i="3"/>
  <c r="BH758" i="3"/>
  <c r="BE1347" i="3"/>
  <c r="BH1347" i="3"/>
  <c r="BE1269" i="3"/>
  <c r="BH1269" i="3"/>
  <c r="BE1264" i="3"/>
  <c r="BH1264" i="3"/>
  <c r="BE1226" i="3"/>
  <c r="BH1226" i="3"/>
  <c r="BE1048" i="3"/>
  <c r="BH1048" i="3"/>
  <c r="BH886" i="3"/>
  <c r="BE886" i="3"/>
  <c r="BE762" i="3"/>
  <c r="BH762" i="3"/>
  <c r="BE693" i="3"/>
  <c r="BH693" i="3"/>
  <c r="BH1053" i="3"/>
  <c r="BH1037" i="3"/>
  <c r="BH1004" i="3"/>
  <c r="BE985" i="3"/>
  <c r="BH985" i="3"/>
  <c r="BE852" i="3"/>
  <c r="BH852" i="3"/>
  <c r="BH846" i="3"/>
  <c r="BE846" i="3"/>
  <c r="BE783" i="3"/>
  <c r="BH783" i="3"/>
  <c r="BH678" i="3"/>
  <c r="BH605" i="3"/>
  <c r="BE605" i="3"/>
  <c r="AN494" i="3"/>
  <c r="BH951" i="3"/>
  <c r="BE951" i="3"/>
  <c r="BE897" i="3"/>
  <c r="BH897" i="3"/>
  <c r="BE830" i="3"/>
  <c r="BH830" i="3"/>
  <c r="BE823" i="3"/>
  <c r="BH823" i="3"/>
  <c r="BE305" i="3"/>
  <c r="BH305" i="3"/>
  <c r="BE162" i="3"/>
  <c r="BH162" i="3"/>
  <c r="BH107" i="3"/>
  <c r="BE107" i="3"/>
  <c r="BH415" i="3"/>
  <c r="BE415" i="3"/>
  <c r="BH410" i="3"/>
  <c r="BE410" i="3"/>
  <c r="BH35" i="3"/>
  <c r="BE35" i="3"/>
  <c r="BH419" i="3"/>
  <c r="BE419" i="3"/>
  <c r="BE252" i="3"/>
  <c r="BH252" i="3"/>
  <c r="BE814" i="3"/>
  <c r="BH814" i="3"/>
  <c r="BE662" i="3"/>
  <c r="BH662" i="3"/>
  <c r="BH580" i="3"/>
  <c r="BE580" i="3"/>
  <c r="BE566" i="3"/>
  <c r="BH566" i="3"/>
  <c r="BE466" i="3"/>
  <c r="BH466" i="3"/>
  <c r="BH91" i="3"/>
  <c r="BE91" i="3"/>
  <c r="BE87" i="3"/>
  <c r="BH87" i="3"/>
  <c r="BE832" i="3"/>
  <c r="BH832" i="3"/>
  <c r="BH750" i="3"/>
  <c r="BE750" i="3"/>
  <c r="BE709" i="3"/>
  <c r="BH709" i="3"/>
  <c r="BH187" i="3"/>
  <c r="BE187" i="3"/>
  <c r="BH145" i="3"/>
  <c r="BE145" i="3"/>
  <c r="BE815" i="3"/>
  <c r="BH815" i="3"/>
  <c r="BE643" i="3"/>
  <c r="BH643" i="3"/>
  <c r="BH620" i="3"/>
  <c r="BE620" i="3"/>
  <c r="BH462" i="3"/>
  <c r="BE462" i="3"/>
  <c r="BE453" i="3"/>
  <c r="BH453" i="3"/>
  <c r="BH961" i="3"/>
  <c r="BE961" i="3"/>
  <c r="BH942" i="3"/>
  <c r="BE942" i="3"/>
  <c r="BH561" i="3"/>
  <c r="BE561" i="3"/>
  <c r="BH435" i="3"/>
  <c r="BE435" i="3"/>
  <c r="BH318" i="3"/>
  <c r="BE318" i="3"/>
  <c r="BH614" i="3"/>
  <c r="BE610" i="3"/>
  <c r="BH610" i="3"/>
  <c r="BH508" i="3"/>
  <c r="BE508" i="3"/>
  <c r="BE513" i="3"/>
  <c r="BH513" i="3"/>
  <c r="BE458" i="3"/>
  <c r="BH458" i="3"/>
  <c r="BH932" i="3"/>
  <c r="BH920" i="3"/>
  <c r="BH873" i="3"/>
  <c r="BH834" i="3"/>
  <c r="BH789" i="3"/>
  <c r="BE774" i="3"/>
  <c r="BH774" i="3"/>
  <c r="BH615" i="3"/>
  <c r="BE615" i="3"/>
  <c r="BH459" i="3"/>
  <c r="BE459" i="3"/>
  <c r="BE303" i="3"/>
  <c r="BH303" i="3"/>
  <c r="BE28" i="3"/>
  <c r="BH28" i="3"/>
  <c r="BE4" i="3"/>
  <c r="BH4" i="3"/>
  <c r="BE884" i="3"/>
  <c r="BE860" i="3"/>
  <c r="BH860" i="3"/>
  <c r="BE853" i="3"/>
  <c r="BE825" i="3"/>
  <c r="BE775" i="3"/>
  <c r="BE660" i="3"/>
  <c r="BE626" i="3"/>
  <c r="BE616" i="3"/>
  <c r="BE505" i="3"/>
  <c r="BH505" i="3"/>
  <c r="BE501" i="3"/>
  <c r="BE481" i="3"/>
  <c r="BH481" i="3"/>
  <c r="BE441" i="3"/>
  <c r="BH441" i="3"/>
  <c r="BH273" i="3"/>
  <c r="BE273" i="3"/>
  <c r="BE104" i="3"/>
  <c r="BH104" i="3"/>
  <c r="BE965" i="3"/>
  <c r="BH965" i="3"/>
  <c r="BE867" i="3"/>
  <c r="BH867" i="3"/>
  <c r="BE803" i="3"/>
  <c r="BH803" i="3"/>
  <c r="BH449" i="3"/>
  <c r="BE449" i="3"/>
  <c r="BE205" i="3"/>
  <c r="BH205" i="3"/>
  <c r="BE984" i="3"/>
  <c r="BH984" i="3"/>
  <c r="BE936" i="3"/>
  <c r="BH936" i="3"/>
  <c r="BE755" i="3"/>
  <c r="BH755" i="3"/>
  <c r="BE595" i="3"/>
  <c r="BH595" i="3"/>
  <c r="BE551" i="3"/>
  <c r="BH551" i="3"/>
  <c r="BE502" i="3"/>
  <c r="BH502" i="3"/>
  <c r="BE496" i="3"/>
  <c r="BH496" i="3"/>
  <c r="BH482" i="3"/>
  <c r="BE482" i="3"/>
  <c r="BE392" i="3"/>
  <c r="BH392" i="3"/>
  <c r="BH294" i="3"/>
  <c r="BE294" i="3"/>
  <c r="BE511" i="3"/>
  <c r="BH397" i="3"/>
  <c r="BE397" i="3"/>
  <c r="BE393" i="3"/>
  <c r="BH393" i="3"/>
  <c r="BH313" i="3"/>
  <c r="BE313" i="3"/>
  <c r="BE257" i="3"/>
  <c r="BH257" i="3"/>
  <c r="BE833" i="3"/>
  <c r="BH833" i="3"/>
  <c r="BE609" i="3"/>
  <c r="BH609" i="3"/>
  <c r="BE407" i="3"/>
  <c r="BH407" i="3"/>
  <c r="BE347" i="3"/>
  <c r="BH347" i="3"/>
  <c r="BH809" i="3"/>
  <c r="BH781" i="3"/>
  <c r="L780" i="11" s="1"/>
  <c r="BE618" i="3"/>
  <c r="BE543" i="3"/>
  <c r="BH543" i="3"/>
  <c r="BE456" i="3"/>
  <c r="BH456" i="3"/>
  <c r="BE451" i="3"/>
  <c r="BH451" i="3"/>
  <c r="BE414" i="3"/>
  <c r="BE824" i="3"/>
  <c r="BH824" i="3"/>
  <c r="BE640" i="3"/>
  <c r="BH640" i="3"/>
  <c r="BE619" i="3"/>
  <c r="BE565" i="3"/>
  <c r="BH565" i="3"/>
  <c r="BE552" i="3"/>
  <c r="BH439" i="3"/>
  <c r="BE439" i="3"/>
  <c r="BE395" i="3"/>
  <c r="BH395" i="3"/>
  <c r="BE383" i="3"/>
  <c r="BH383" i="3"/>
  <c r="BE359" i="3"/>
  <c r="BH311" i="3"/>
  <c r="BE311" i="3"/>
  <c r="BE649" i="3"/>
  <c r="BH649" i="3"/>
  <c r="BE494" i="3"/>
  <c r="BH494" i="3"/>
  <c r="BE457" i="3"/>
  <c r="BH457" i="3"/>
  <c r="AN414" i="3"/>
  <c r="BH343" i="3"/>
  <c r="BE343" i="3"/>
  <c r="BE276" i="3"/>
  <c r="BH276" i="3"/>
  <c r="BE224" i="3"/>
  <c r="BH224" i="3"/>
  <c r="BE212" i="3"/>
  <c r="BH212" i="3"/>
  <c r="BE105" i="3"/>
  <c r="BH105" i="3"/>
  <c r="BE82" i="3"/>
  <c r="BH82" i="3"/>
  <c r="BE70" i="3"/>
  <c r="BH70" i="3"/>
  <c r="BE557" i="3"/>
  <c r="BE555" i="3"/>
  <c r="BE455" i="3"/>
  <c r="BE438" i="3"/>
  <c r="BH438" i="3"/>
  <c r="BE421" i="3"/>
  <c r="BH421" i="3"/>
  <c r="BE416" i="3"/>
  <c r="BH416" i="3"/>
  <c r="BE409" i="3"/>
  <c r="BH409" i="3"/>
  <c r="BE312" i="3"/>
  <c r="BE269" i="3"/>
  <c r="BE228" i="3"/>
  <c r="BE202" i="3"/>
  <c r="BH202" i="3"/>
  <c r="BH144" i="3"/>
  <c r="BE144" i="3"/>
  <c r="BE64" i="3"/>
  <c r="BH64" i="3"/>
  <c r="BE44" i="3"/>
  <c r="BH44" i="3"/>
  <c r="BH11" i="3"/>
  <c r="BE11" i="3"/>
  <c r="BE443" i="3"/>
  <c r="BH443" i="3"/>
  <c r="BE394" i="3"/>
  <c r="BH394" i="3"/>
  <c r="BE368" i="3"/>
  <c r="BH368" i="3"/>
  <c r="BE292" i="3"/>
  <c r="BH292" i="3"/>
  <c r="BE78" i="3"/>
  <c r="BH78" i="3"/>
  <c r="BH544" i="3"/>
  <c r="BE525" i="3"/>
  <c r="BH525" i="3"/>
  <c r="BE405" i="3"/>
  <c r="BH405" i="3"/>
  <c r="BH378" i="3"/>
  <c r="BE189" i="3"/>
  <c r="BH189" i="3"/>
  <c r="BE181" i="3"/>
  <c r="BH181" i="3"/>
  <c r="BE124" i="3"/>
  <c r="BH124" i="3"/>
  <c r="BE89" i="3"/>
  <c r="BH89" i="3"/>
  <c r="BE509" i="3"/>
  <c r="BE499" i="3"/>
  <c r="BH499" i="3"/>
  <c r="BE444" i="3"/>
  <c r="BH444" i="3"/>
  <c r="BE440" i="3"/>
  <c r="BH440" i="3"/>
  <c r="BE356" i="3"/>
  <c r="BH356" i="3"/>
  <c r="BE307" i="3"/>
  <c r="BE266" i="3"/>
  <c r="BH266" i="3"/>
  <c r="BE229" i="3"/>
  <c r="BH229" i="3"/>
  <c r="BE190" i="3"/>
  <c r="BE510" i="3"/>
  <c r="BE504" i="3"/>
  <c r="BH504" i="3"/>
  <c r="BE424" i="3"/>
  <c r="BH424" i="3"/>
  <c r="BE418" i="3"/>
  <c r="BE413" i="3"/>
  <c r="BH413" i="3"/>
  <c r="BE406" i="3"/>
  <c r="BH406" i="3"/>
  <c r="BE396" i="3"/>
  <c r="BE381" i="3"/>
  <c r="BE239" i="3"/>
  <c r="BH239" i="3"/>
  <c r="BE186" i="3"/>
  <c r="BE147" i="3"/>
  <c r="BE500" i="3"/>
  <c r="BH500" i="3"/>
  <c r="BE358" i="3"/>
  <c r="BH358" i="3"/>
  <c r="BH272" i="3"/>
  <c r="BE272" i="3"/>
  <c r="BE267" i="3"/>
  <c r="BH267" i="3"/>
  <c r="BH226" i="3"/>
  <c r="BE226" i="3"/>
  <c r="BH46" i="3"/>
  <c r="BE46" i="3"/>
  <c r="BE527" i="3"/>
  <c r="BH527" i="3"/>
  <c r="BH304" i="3"/>
  <c r="BE304" i="3"/>
  <c r="BE290" i="3"/>
  <c r="BH290" i="3"/>
  <c r="BE277" i="3"/>
  <c r="BH277" i="3"/>
  <c r="BE245" i="3"/>
  <c r="BH245" i="3"/>
  <c r="BH185" i="3"/>
  <c r="BE185" i="3"/>
  <c r="BE336" i="3"/>
  <c r="BE301" i="3"/>
  <c r="BE288" i="3"/>
  <c r="BE283" i="3"/>
  <c r="BE279" i="3"/>
  <c r="BH279" i="3"/>
  <c r="BE203" i="3"/>
  <c r="BH188" i="3"/>
  <c r="BE302" i="3"/>
  <c r="BH302" i="3"/>
  <c r="BE293" i="3"/>
  <c r="BH293" i="3"/>
  <c r="BE248" i="3"/>
  <c r="BH248" i="3"/>
  <c r="BH143" i="3"/>
  <c r="BE143" i="3"/>
  <c r="BE45" i="3"/>
  <c r="BH45" i="3"/>
  <c r="BE61" i="3"/>
  <c r="BH61" i="3"/>
  <c r="BE259" i="3"/>
  <c r="BH259" i="3"/>
  <c r="BE249" i="3"/>
  <c r="BH249" i="3"/>
  <c r="BE166" i="3"/>
  <c r="BH166" i="3"/>
  <c r="BH149" i="3"/>
  <c r="BE149" i="3"/>
  <c r="BE121" i="3"/>
  <c r="BH121" i="3"/>
  <c r="BH99" i="3"/>
  <c r="BE99" i="3"/>
  <c r="BH233" i="3"/>
  <c r="BE217" i="3"/>
  <c r="BH217" i="3"/>
  <c r="BE53" i="3"/>
  <c r="BH53" i="3"/>
  <c r="BH291" i="3"/>
  <c r="BH281" i="3"/>
  <c r="BH280" i="3"/>
  <c r="BH275" i="3"/>
  <c r="H274" i="11" s="1"/>
  <c r="BH260" i="3"/>
  <c r="D259" i="11" s="1"/>
  <c r="BH256" i="3"/>
  <c r="BH255" i="3"/>
  <c r="BE225" i="3"/>
  <c r="BH225" i="3"/>
  <c r="BE219" i="3"/>
  <c r="BE194" i="3"/>
  <c r="BE184" i="3"/>
  <c r="BH184" i="3"/>
  <c r="BH116" i="3"/>
  <c r="BH86" i="3"/>
  <c r="BE55" i="3"/>
  <c r="BH55" i="3"/>
  <c r="BE9" i="3"/>
  <c r="BH9" i="3"/>
  <c r="BE195" i="3"/>
  <c r="BE148" i="3"/>
  <c r="BE142" i="3"/>
  <c r="BE98" i="3"/>
  <c r="M97" i="11" s="1"/>
  <c r="BE97" i="3"/>
  <c r="C96" i="11" s="1"/>
  <c r="BH88" i="3"/>
  <c r="BH72" i="3"/>
  <c r="BE220" i="3"/>
  <c r="BE211" i="3"/>
  <c r="BH211" i="3"/>
  <c r="BE171" i="3"/>
  <c r="BH171" i="3"/>
  <c r="BE180" i="3"/>
  <c r="BH180" i="3"/>
  <c r="BH103" i="3"/>
  <c r="BH13" i="3"/>
  <c r="BI654" i="3"/>
  <c r="AQ517" i="3"/>
  <c r="AQ425" i="3"/>
  <c r="AW1392" i="3"/>
  <c r="AW1245" i="3"/>
  <c r="AN1226" i="3"/>
  <c r="AN1075" i="3"/>
  <c r="BF1045" i="3"/>
  <c r="AQ1031" i="3"/>
  <c r="AT1025" i="3"/>
  <c r="AW1024" i="3"/>
  <c r="AZ1022" i="3"/>
  <c r="AZ1021" i="3"/>
  <c r="AQ948" i="3"/>
  <c r="BI944" i="3"/>
  <c r="BF924" i="3"/>
  <c r="BF835" i="3"/>
  <c r="AT832" i="3"/>
  <c r="AT755" i="3"/>
  <c r="AN711" i="3"/>
  <c r="AZ1434" i="3"/>
  <c r="AZ1430" i="3"/>
  <c r="AW1421" i="3"/>
  <c r="AN1402" i="3"/>
  <c r="M1974" i="3"/>
  <c r="M1914" i="3"/>
  <c r="M1902" i="3"/>
  <c r="M1866" i="3"/>
  <c r="O1864" i="3"/>
  <c r="R1855" i="3"/>
  <c r="Q1838" i="3"/>
  <c r="M1818" i="3"/>
  <c r="P1785" i="3"/>
  <c r="Q1706" i="3"/>
  <c r="M1698" i="3"/>
  <c r="R1687" i="3"/>
  <c r="S1680" i="3"/>
  <c r="P1677" i="3"/>
  <c r="M1674" i="3"/>
  <c r="M1662" i="3"/>
  <c r="Q1634" i="3"/>
  <c r="M1626" i="3"/>
  <c r="M1614" i="3"/>
  <c r="O1588" i="3"/>
  <c r="N1535" i="3"/>
  <c r="N1499" i="3"/>
  <c r="Q1478" i="3"/>
  <c r="M1470" i="3"/>
  <c r="R1459" i="3"/>
  <c r="Q1454" i="3"/>
  <c r="Q1442" i="3"/>
  <c r="M1422" i="3"/>
  <c r="N1415" i="3"/>
  <c r="M1410" i="3"/>
  <c r="M1386" i="3"/>
  <c r="N1379" i="3"/>
  <c r="P1377" i="3"/>
  <c r="O1372" i="3"/>
  <c r="S1356" i="3"/>
  <c r="Q1346" i="3"/>
  <c r="N1343" i="3"/>
  <c r="N1319" i="3"/>
  <c r="M1314" i="3"/>
  <c r="P1293" i="3"/>
  <c r="N1271" i="3"/>
  <c r="R1267" i="3"/>
  <c r="S1260" i="3"/>
  <c r="M1242" i="3"/>
  <c r="N1211" i="3"/>
  <c r="M1206" i="3"/>
  <c r="N1199" i="3"/>
  <c r="O1192" i="3"/>
  <c r="M1182" i="3"/>
  <c r="P1173" i="3"/>
  <c r="R1171" i="3"/>
  <c r="M1170" i="3"/>
  <c r="Q1142" i="3"/>
  <c r="N1139" i="3"/>
  <c r="M1122" i="3"/>
  <c r="O1120" i="3"/>
  <c r="M1086" i="3"/>
  <c r="O1084" i="3"/>
  <c r="N1079" i="3"/>
  <c r="M1074" i="3"/>
  <c r="Q1070" i="3"/>
  <c r="R1063" i="3"/>
  <c r="M1050" i="3"/>
  <c r="O1036" i="3"/>
  <c r="O1024" i="3"/>
  <c r="AW1390" i="3"/>
  <c r="BI1386" i="3"/>
  <c r="BI1312" i="3"/>
  <c r="AT1307" i="3"/>
  <c r="AQ875" i="3"/>
  <c r="AQ873" i="3"/>
  <c r="AQ871" i="3"/>
  <c r="AN867" i="3"/>
  <c r="AT698" i="3"/>
  <c r="AQ225" i="3"/>
  <c r="AW1327" i="3"/>
  <c r="AQ936" i="3"/>
  <c r="AW933" i="3"/>
  <c r="AN65" i="3"/>
  <c r="BC6" i="3"/>
  <c r="AT1339" i="3"/>
  <c r="AT1338" i="3"/>
  <c r="BF1320" i="3"/>
  <c r="BC949" i="3"/>
  <c r="AN945" i="3"/>
  <c r="AZ931" i="3"/>
  <c r="AW431" i="3"/>
  <c r="AN405" i="3"/>
  <c r="AZ932" i="3"/>
  <c r="AW901" i="3"/>
  <c r="AZ808" i="3"/>
  <c r="AT432" i="3"/>
  <c r="AN7" i="3"/>
  <c r="AW1974" i="3"/>
  <c r="Q974" i="3"/>
  <c r="M954" i="3"/>
  <c r="N947" i="3"/>
  <c r="R883" i="3"/>
  <c r="M882" i="3"/>
  <c r="O880" i="3"/>
  <c r="S852" i="3"/>
  <c r="M846" i="3"/>
  <c r="R823" i="3"/>
  <c r="M822" i="3"/>
  <c r="M702" i="3"/>
  <c r="R691" i="3"/>
  <c r="M654" i="3"/>
  <c r="M642" i="3"/>
  <c r="M606" i="3"/>
  <c r="P597" i="3"/>
  <c r="M570" i="3"/>
  <c r="M558" i="3"/>
  <c r="R547" i="3"/>
  <c r="M546" i="3"/>
  <c r="Q530" i="3"/>
  <c r="S528" i="3"/>
  <c r="M522" i="3"/>
  <c r="N515" i="3"/>
  <c r="Q506" i="3"/>
  <c r="M474" i="3"/>
  <c r="AN1659" i="3"/>
  <c r="AQ1625" i="3"/>
  <c r="AW1610" i="3"/>
  <c r="AZ1607" i="3"/>
  <c r="Q1999" i="3"/>
  <c r="M1979" i="3"/>
  <c r="S1925" i="3"/>
  <c r="R1884" i="3"/>
  <c r="M1859" i="3"/>
  <c r="S1853" i="3"/>
  <c r="P1802" i="3"/>
  <c r="N1780" i="3"/>
  <c r="AN1976" i="3"/>
  <c r="T836" i="3"/>
  <c r="AZ1616" i="3"/>
  <c r="AW1582" i="3"/>
  <c r="AQ1508" i="3"/>
  <c r="AQ1679" i="3"/>
  <c r="AN1629" i="3"/>
  <c r="Q1956" i="3"/>
  <c r="M1756" i="3"/>
  <c r="M1696" i="3"/>
  <c r="O1586" i="3"/>
  <c r="AN1737" i="3"/>
  <c r="AQ1684" i="3"/>
  <c r="AQ1681" i="3"/>
  <c r="AW1812" i="3"/>
  <c r="AZ1738" i="3"/>
  <c r="AZ1714" i="3"/>
  <c r="M1937" i="3"/>
  <c r="Q1921" i="3"/>
  <c r="N1894" i="3"/>
  <c r="M1841" i="3"/>
  <c r="M1805" i="3"/>
  <c r="M1721" i="3"/>
  <c r="M1709" i="3"/>
  <c r="N1702" i="3"/>
  <c r="N1678" i="3"/>
  <c r="M1601" i="3"/>
  <c r="P1592" i="3"/>
  <c r="N1570" i="3"/>
  <c r="M1505" i="3"/>
  <c r="Q1321" i="3"/>
  <c r="M1289" i="3"/>
  <c r="M1265" i="3"/>
  <c r="M1205" i="3"/>
  <c r="M1193" i="3"/>
  <c r="M1181" i="3"/>
  <c r="O1131" i="3"/>
  <c r="BC1961" i="3"/>
  <c r="AN1960" i="3"/>
  <c r="B4" i="3"/>
  <c r="BI1951" i="3"/>
  <c r="BC1926" i="3"/>
  <c r="AT1865" i="3"/>
  <c r="BI1851" i="3"/>
  <c r="BF1842" i="3"/>
  <c r="AT1698" i="3"/>
  <c r="AW1689" i="3"/>
  <c r="P67" i="3"/>
  <c r="P28" i="3"/>
  <c r="B28" i="3" s="1"/>
  <c r="AW1999" i="3"/>
  <c r="AN1853" i="3"/>
  <c r="M1355" i="3"/>
  <c r="M1307" i="3"/>
  <c r="M887" i="3"/>
  <c r="M587" i="3"/>
  <c r="S224" i="3"/>
  <c r="S170" i="3"/>
  <c r="O169" i="3"/>
  <c r="AZ1757" i="3"/>
  <c r="N1449" i="3"/>
  <c r="N1401" i="3"/>
  <c r="M1396" i="3"/>
  <c r="M1288" i="3"/>
  <c r="N1233" i="3"/>
  <c r="M1156" i="3"/>
  <c r="M1144" i="3"/>
  <c r="M1000" i="3"/>
  <c r="M820" i="3"/>
  <c r="Q732" i="3"/>
  <c r="Q648" i="3"/>
  <c r="M520" i="3"/>
  <c r="M1643" i="3"/>
  <c r="AW1911" i="3"/>
  <c r="AN1899" i="3"/>
  <c r="AZ1708" i="3"/>
  <c r="AT1728" i="3"/>
  <c r="AN1740" i="3"/>
  <c r="AN1786" i="3"/>
  <c r="AN1656" i="3"/>
  <c r="AN1889" i="3"/>
  <c r="AN1776" i="3"/>
  <c r="AN1248" i="3"/>
  <c r="AN1651" i="3"/>
  <c r="AN1597" i="3"/>
  <c r="AQ1673" i="3"/>
  <c r="AQ1739" i="3"/>
  <c r="AN1576" i="3"/>
  <c r="AZ1344" i="3"/>
  <c r="AN1507" i="3"/>
  <c r="AN1179" i="3"/>
  <c r="AQ996" i="3"/>
  <c r="AN1837" i="3"/>
  <c r="AN1534" i="3"/>
  <c r="AZ1360" i="3"/>
  <c r="AQ1018" i="3"/>
  <c r="AQ1500" i="3"/>
  <c r="AQ1315" i="3"/>
  <c r="AN1745" i="3"/>
  <c r="AN1173" i="3"/>
  <c r="AN1657" i="3"/>
  <c r="AT1542" i="3"/>
  <c r="AN1281" i="3"/>
  <c r="AQ1503" i="3"/>
  <c r="AQ1660" i="3"/>
  <c r="AN1346" i="3"/>
  <c r="AN866" i="3"/>
  <c r="AW849" i="3"/>
  <c r="AN738" i="3"/>
  <c r="AN426" i="3"/>
  <c r="AQ959" i="3"/>
  <c r="AN828" i="3"/>
  <c r="AN714" i="3"/>
  <c r="AN782" i="3"/>
  <c r="AN1078" i="3"/>
  <c r="AN1194" i="3"/>
  <c r="AN1141" i="3"/>
  <c r="AN1203" i="3"/>
  <c r="AN1055" i="3"/>
  <c r="AN1000" i="3"/>
  <c r="AN858" i="3"/>
  <c r="AN1147" i="3"/>
  <c r="AT739" i="3"/>
  <c r="AN619" i="3"/>
  <c r="AN571" i="3"/>
  <c r="AN1016" i="3"/>
  <c r="AN906" i="3"/>
  <c r="AN722" i="3"/>
  <c r="AW490" i="3"/>
  <c r="AN420" i="3"/>
  <c r="AN1067" i="3"/>
  <c r="AT403" i="3"/>
  <c r="AW324" i="3"/>
  <c r="AN234" i="3"/>
  <c r="AT348" i="3"/>
  <c r="AZ505" i="3"/>
  <c r="AZ461" i="3"/>
  <c r="AQ316" i="3"/>
  <c r="AN312" i="3"/>
  <c r="AT178" i="3"/>
  <c r="AN119" i="3"/>
  <c r="AQ506" i="3"/>
  <c r="AQ351" i="3"/>
  <c r="AN438" i="3"/>
  <c r="AN9" i="3"/>
  <c r="AT297" i="3"/>
  <c r="AN72" i="3"/>
  <c r="AN45" i="3"/>
  <c r="AN301" i="3"/>
  <c r="AN255" i="3"/>
  <c r="AN235" i="3"/>
  <c r="AN206" i="3"/>
  <c r="AN31" i="3"/>
  <c r="AN57" i="3"/>
  <c r="AT53" i="3"/>
  <c r="AN151" i="3"/>
  <c r="T1028" i="3"/>
  <c r="BI1443" i="3"/>
  <c r="AQ1420" i="3"/>
  <c r="T291" i="3"/>
  <c r="T61" i="3"/>
  <c r="T680" i="3"/>
  <c r="T1446" i="3"/>
  <c r="T1332" i="3"/>
  <c r="T6" i="3"/>
  <c r="T1030" i="3"/>
  <c r="T505" i="3"/>
  <c r="T1100" i="3"/>
  <c r="T90" i="3"/>
  <c r="T789" i="3"/>
  <c r="T833" i="3"/>
  <c r="O1846" i="3"/>
  <c r="AW1772" i="3"/>
  <c r="AW1685" i="3"/>
  <c r="AQ1975" i="3"/>
  <c r="AN1823" i="3"/>
  <c r="AQ1822" i="3"/>
  <c r="M1980" i="3"/>
  <c r="M1968" i="3"/>
  <c r="M1908" i="3"/>
  <c r="M1896" i="3"/>
  <c r="M1860" i="3"/>
  <c r="M1800" i="3"/>
  <c r="M1740" i="3"/>
  <c r="M1644" i="3"/>
  <c r="M1572" i="3"/>
  <c r="M1536" i="3"/>
  <c r="M1512" i="3"/>
  <c r="M1476" i="3"/>
  <c r="M1452" i="3"/>
  <c r="N1769" i="3"/>
  <c r="M1985" i="3"/>
  <c r="M1949" i="3"/>
  <c r="O1935" i="3"/>
  <c r="P1916" i="3"/>
  <c r="M1913" i="3"/>
  <c r="M1877" i="3"/>
  <c r="O1863" i="3"/>
  <c r="P1856" i="3"/>
  <c r="O1851" i="3"/>
  <c r="N1834" i="3"/>
  <c r="N1822" i="3"/>
  <c r="P1796" i="3"/>
  <c r="P1772" i="3"/>
  <c r="N1750" i="3"/>
  <c r="P1700" i="3"/>
  <c r="M1697" i="3"/>
  <c r="P1688" i="3"/>
  <c r="M1685" i="3"/>
  <c r="M1673" i="3"/>
  <c r="M1661" i="3"/>
  <c r="N1654" i="3"/>
  <c r="M1637" i="3"/>
  <c r="M1613" i="3"/>
  <c r="O1611" i="3"/>
  <c r="N1582" i="3"/>
  <c r="P1580" i="3"/>
  <c r="P1556" i="3"/>
  <c r="M1541" i="3"/>
  <c r="P1532" i="3"/>
  <c r="R1530" i="3"/>
  <c r="O1515" i="3"/>
  <c r="N1510" i="3"/>
  <c r="Q1501" i="3"/>
  <c r="M1493" i="3"/>
  <c r="Q1477" i="3"/>
  <c r="N1474" i="3"/>
  <c r="M1469" i="3"/>
  <c r="O1455" i="3"/>
  <c r="P1448" i="3"/>
  <c r="P1436" i="3"/>
  <c r="P1424" i="3"/>
  <c r="M1421" i="3"/>
  <c r="O1407" i="3"/>
  <c r="P1376" i="3"/>
  <c r="O1371" i="3"/>
  <c r="Q1369" i="3"/>
  <c r="M1361" i="3"/>
  <c r="N1342" i="3"/>
  <c r="N1330" i="3"/>
  <c r="R1326" i="3"/>
  <c r="N1294" i="3"/>
  <c r="R1278" i="3"/>
  <c r="O1275" i="3"/>
  <c r="Q1261" i="3"/>
  <c r="P1256" i="3"/>
  <c r="R1254" i="3"/>
  <c r="S1247" i="3"/>
  <c r="N1246" i="3"/>
  <c r="M1241" i="3"/>
  <c r="O1239" i="3"/>
  <c r="R1230" i="3"/>
  <c r="M1229" i="3"/>
  <c r="O1227" i="3"/>
  <c r="S1187" i="3"/>
  <c r="O1179" i="3"/>
  <c r="M1169" i="3"/>
  <c r="O1167" i="3"/>
  <c r="O1155" i="3"/>
  <c r="M1133" i="3"/>
  <c r="N1126" i="3"/>
  <c r="O1119" i="3"/>
  <c r="O1095" i="3"/>
  <c r="N1090" i="3"/>
  <c r="M1085" i="3"/>
  <c r="M1632" i="3"/>
  <c r="AZ1989" i="3"/>
  <c r="Q1893" i="3"/>
  <c r="M1873" i="3"/>
  <c r="Q1869" i="3"/>
  <c r="M1861" i="3"/>
  <c r="M1813" i="3"/>
  <c r="Q1809" i="3"/>
  <c r="O1799" i="3"/>
  <c r="N1782" i="3"/>
  <c r="N1770" i="3"/>
  <c r="P1768" i="3"/>
  <c r="M1765" i="3"/>
  <c r="M1741" i="3"/>
  <c r="N1734" i="3"/>
  <c r="O1655" i="3"/>
  <c r="P1636" i="3"/>
  <c r="M1633" i="3"/>
  <c r="O1631" i="3"/>
  <c r="M1609" i="3"/>
  <c r="AQ1901" i="3"/>
  <c r="AW1600" i="3"/>
  <c r="O963" i="3"/>
  <c r="AT1833" i="3"/>
  <c r="AW1035" i="3"/>
  <c r="O987" i="3"/>
  <c r="P932" i="3"/>
  <c r="M689" i="3"/>
  <c r="M617" i="3"/>
  <c r="S611" i="3"/>
  <c r="N478" i="3"/>
  <c r="M5" i="3"/>
  <c r="Q405" i="3"/>
  <c r="M377" i="3"/>
  <c r="M347" i="3"/>
  <c r="M230" i="3"/>
  <c r="AQ1811" i="3"/>
  <c r="O1023" i="3"/>
  <c r="AN1920" i="3"/>
  <c r="Q541" i="3"/>
  <c r="AQ1683" i="3"/>
  <c r="BC1560" i="3"/>
  <c r="AT1530" i="3"/>
  <c r="AW1928" i="3"/>
  <c r="AN1903" i="3"/>
  <c r="AQ1821" i="3"/>
  <c r="AT1602" i="3"/>
  <c r="AN1941" i="3"/>
  <c r="AQ1691" i="3"/>
  <c r="AT1815" i="3"/>
  <c r="AN1948" i="3"/>
  <c r="AW1921" i="3"/>
  <c r="AQ1898" i="3"/>
  <c r="AN1876" i="3"/>
  <c r="AQ1626" i="3"/>
  <c r="AN1492" i="3"/>
  <c r="BF1959" i="3"/>
  <c r="AQ1554" i="3"/>
  <c r="AQ1980" i="3"/>
  <c r="AQ1956" i="3"/>
  <c r="AT1933" i="3"/>
  <c r="AW1858" i="3"/>
  <c r="AZ1475" i="3"/>
  <c r="AN1971" i="3"/>
  <c r="AQ1968" i="3"/>
  <c r="AT1958" i="3"/>
  <c r="AT1930" i="3"/>
  <c r="AQ1910" i="3"/>
  <c r="AQ1886" i="3"/>
  <c r="AQ1874" i="3"/>
  <c r="AN1763" i="3"/>
  <c r="AT1732" i="3"/>
  <c r="AN1719" i="3"/>
  <c r="AQ1637" i="3"/>
  <c r="AN1623" i="3"/>
  <c r="AN1551" i="3"/>
  <c r="AW1541" i="3"/>
  <c r="BI1533" i="3"/>
  <c r="AT1489" i="3"/>
  <c r="AN1988" i="3"/>
  <c r="AN1895" i="3"/>
  <c r="AN1883" i="3"/>
  <c r="AQ1850" i="3"/>
  <c r="AW1890" i="3"/>
  <c r="AN1840" i="3"/>
  <c r="AW1827" i="3"/>
  <c r="AN1878" i="3"/>
  <c r="AN1579" i="3"/>
  <c r="AN1559" i="3"/>
  <c r="AT1498" i="3"/>
  <c r="AW1484" i="3"/>
  <c r="AQ1459" i="3"/>
  <c r="BI5" i="3"/>
  <c r="AQ1907" i="3"/>
  <c r="AQ1781" i="3"/>
  <c r="AN1761" i="3"/>
  <c r="AN1696" i="3"/>
  <c r="AN1676" i="3"/>
  <c r="AQ1490" i="3"/>
  <c r="AN1486" i="3"/>
  <c r="AQ1943" i="3"/>
  <c r="AN1581" i="3"/>
  <c r="AQ1531" i="3"/>
  <c r="AT1477" i="3"/>
  <c r="AQ1834" i="3"/>
  <c r="AN1773" i="3"/>
  <c r="AQ1549" i="3"/>
  <c r="AT1448" i="3"/>
  <c r="AT1908" i="3"/>
  <c r="AN1855" i="3"/>
  <c r="AN1832" i="3"/>
  <c r="AN1748" i="3"/>
  <c r="AQ1539" i="3"/>
  <c r="AT1457" i="3"/>
  <c r="AN1831" i="3"/>
  <c r="AN1775" i="3"/>
  <c r="AQ1693" i="3"/>
  <c r="AN1664" i="3"/>
  <c r="AN1495" i="3"/>
  <c r="AN1783" i="3"/>
  <c r="AN1780" i="3"/>
  <c r="AQ1729" i="3"/>
  <c r="AQ1466" i="3"/>
  <c r="AZ1397" i="3"/>
  <c r="AN1932" i="3"/>
  <c r="AN1891" i="3"/>
  <c r="AT1764" i="3"/>
  <c r="AN1617" i="3"/>
  <c r="AN1843" i="3"/>
  <c r="AN1692" i="3"/>
  <c r="AN1570" i="3"/>
  <c r="AQ1536" i="3"/>
  <c r="AN1510" i="3"/>
  <c r="AT1506" i="3"/>
  <c r="AZ1399" i="3"/>
  <c r="BI1222" i="3"/>
  <c r="AN1743" i="3"/>
  <c r="AQ1680" i="3"/>
  <c r="AN1604" i="3"/>
  <c r="AN1724" i="3"/>
  <c r="AN1711" i="3"/>
  <c r="AN1642" i="3"/>
  <c r="AN1620" i="3"/>
  <c r="AQ1595" i="3"/>
  <c r="AN1532" i="3"/>
  <c r="AN1524" i="3"/>
  <c r="AT1456" i="3"/>
  <c r="AN1867" i="3"/>
  <c r="AQ1752" i="3"/>
  <c r="AQ1675" i="3"/>
  <c r="AQ1667" i="3"/>
  <c r="AN1655" i="3"/>
  <c r="AQ1611" i="3"/>
  <c r="AW1593" i="3"/>
  <c r="AN1588" i="3"/>
  <c r="AW1585" i="3"/>
  <c r="AN1512" i="3"/>
  <c r="AN1478" i="3"/>
  <c r="AT1398" i="3"/>
  <c r="AN1879" i="3"/>
  <c r="AN1631" i="3"/>
  <c r="AN1592" i="3"/>
  <c r="AN1556" i="3"/>
  <c r="AW1451" i="3"/>
  <c r="AZ1257" i="3"/>
  <c r="AN1771" i="3"/>
  <c r="AN1652" i="3"/>
  <c r="AN1628" i="3"/>
  <c r="AN1545" i="3"/>
  <c r="AQ1514" i="3"/>
  <c r="AN1488" i="3"/>
  <c r="AZ1471" i="3"/>
  <c r="AZ1325" i="3"/>
  <c r="AN1695" i="3"/>
  <c r="AN1671" i="3"/>
  <c r="AQ1608" i="3"/>
  <c r="AN1594" i="3"/>
  <c r="AQ1563" i="3"/>
  <c r="AQ1455" i="3"/>
  <c r="AN1639" i="3"/>
  <c r="AT1350" i="3"/>
  <c r="AZ1349" i="3"/>
  <c r="AT1209" i="3"/>
  <c r="AN1522" i="3"/>
  <c r="AQ14" i="3"/>
  <c r="AN1567" i="3"/>
  <c r="AN1504" i="3"/>
  <c r="AQ1364" i="3"/>
  <c r="AN1332" i="3"/>
  <c r="AN1736" i="3"/>
  <c r="AN1735" i="3"/>
  <c r="AN1727" i="3"/>
  <c r="AN1700" i="3"/>
  <c r="AT1198" i="3"/>
  <c r="AN1580" i="3"/>
  <c r="AQ1525" i="3"/>
  <c r="AN1266" i="3"/>
  <c r="AN1599" i="3"/>
  <c r="AN1583" i="3"/>
  <c r="AN1548" i="3"/>
  <c r="AQ1337" i="3"/>
  <c r="AN1361" i="3"/>
  <c r="AQ1329" i="3"/>
  <c r="BC1086" i="3"/>
  <c r="AN1417" i="3"/>
  <c r="AN1388" i="3"/>
  <c r="AW1177" i="3"/>
  <c r="AQ1054" i="3"/>
  <c r="AN1450" i="3"/>
  <c r="AZ1082" i="3"/>
  <c r="AN1380" i="3"/>
  <c r="AQ1379" i="3"/>
  <c r="AN1313" i="3"/>
  <c r="AN1196" i="3"/>
  <c r="AN1168" i="3"/>
  <c r="AQ1467" i="3"/>
  <c r="AQ1400" i="3"/>
  <c r="AQ1305" i="3"/>
  <c r="AN1278" i="3"/>
  <c r="AN1201" i="3"/>
  <c r="AQ1412" i="3"/>
  <c r="AQ1372" i="3"/>
  <c r="AN1369" i="3"/>
  <c r="AQ1250" i="3"/>
  <c r="AW1037" i="3"/>
  <c r="AN998" i="3"/>
  <c r="AN1300" i="3"/>
  <c r="AQ1180" i="3"/>
  <c r="AN1442" i="3"/>
  <c r="AQ1436" i="3"/>
  <c r="AN1324" i="3"/>
  <c r="AQ1256" i="3"/>
  <c r="AN1079" i="3"/>
  <c r="AN1428" i="3"/>
  <c r="AQ1427" i="3"/>
  <c r="AQ1408" i="3"/>
  <c r="AT1363" i="3"/>
  <c r="BF1326" i="3"/>
  <c r="AW1283" i="3"/>
  <c r="BC1243" i="3"/>
  <c r="AN941" i="3"/>
  <c r="AZ827" i="3"/>
  <c r="AN1404" i="3"/>
  <c r="AN1385" i="3"/>
  <c r="AT1155" i="3"/>
  <c r="AN1100" i="3"/>
  <c r="AQ1068" i="3"/>
  <c r="BI1029" i="3"/>
  <c r="AN1416" i="3"/>
  <c r="AQ1207" i="3"/>
  <c r="AW1181" i="3"/>
  <c r="AN1167" i="3"/>
  <c r="AN1115" i="3"/>
  <c r="AN863" i="3"/>
  <c r="AN1441" i="3"/>
  <c r="AW1234" i="3"/>
  <c r="AN1233" i="3"/>
  <c r="AN1160" i="3"/>
  <c r="AQ1103" i="3"/>
  <c r="AN1059" i="3"/>
  <c r="AN1393" i="3"/>
  <c r="AN1298" i="3"/>
  <c r="AN1274" i="3"/>
  <c r="AQ1212" i="3"/>
  <c r="AQ1188" i="3"/>
  <c r="AN1153" i="3"/>
  <c r="AN1405" i="3"/>
  <c r="AN1206" i="3"/>
  <c r="AN1189" i="3"/>
  <c r="AW939" i="3"/>
  <c r="AN934" i="3"/>
  <c r="AQ883" i="3"/>
  <c r="AN1246" i="3"/>
  <c r="AN1232" i="3"/>
  <c r="AW1231" i="3"/>
  <c r="AN989" i="3"/>
  <c r="AN1429" i="3"/>
  <c r="AN1310" i="3"/>
  <c r="AQ905" i="3"/>
  <c r="AQ1316" i="3"/>
  <c r="AN1253" i="3"/>
  <c r="AT1227" i="3"/>
  <c r="AN1142" i="3"/>
  <c r="AN1038" i="3"/>
  <c r="AQ1175" i="3"/>
  <c r="AN1107" i="3"/>
  <c r="AT1088" i="3"/>
  <c r="AN1017" i="3"/>
  <c r="AT888" i="3"/>
  <c r="AN1221" i="3"/>
  <c r="AN1135" i="3"/>
  <c r="AN1046" i="3"/>
  <c r="AN988" i="3"/>
  <c r="AN887" i="3"/>
  <c r="AQ1085" i="3"/>
  <c r="AN1004" i="3"/>
  <c r="AN958" i="3"/>
  <c r="AW943" i="3"/>
  <c r="AT699" i="3"/>
  <c r="AQ1240" i="3"/>
  <c r="AN1122" i="3"/>
  <c r="AQ1056" i="3"/>
  <c r="AT1033" i="3"/>
  <c r="AT851" i="3"/>
  <c r="AT784" i="3"/>
  <c r="AQ709" i="3"/>
  <c r="AN1335" i="3"/>
  <c r="AN1099" i="3"/>
  <c r="AQ1061" i="3"/>
  <c r="AQ1013" i="3"/>
  <c r="AN986" i="3"/>
  <c r="AN940" i="3"/>
  <c r="AN734" i="3"/>
  <c r="AN1119" i="3"/>
  <c r="AW1043" i="3"/>
  <c r="AW919" i="3"/>
  <c r="BC974" i="3"/>
  <c r="AT952" i="3"/>
  <c r="AN917" i="3"/>
  <c r="AN879" i="3"/>
  <c r="AZ572" i="3"/>
  <c r="AN1023" i="3"/>
  <c r="AN964" i="3"/>
  <c r="AN904" i="3"/>
  <c r="AN869" i="3"/>
  <c r="BI605" i="3"/>
  <c r="AQ1020" i="3"/>
  <c r="AN970" i="3"/>
  <c r="AN675" i="3"/>
  <c r="AN953" i="3"/>
  <c r="AN929" i="3"/>
  <c r="AW812" i="3"/>
  <c r="AN1130" i="3"/>
  <c r="AQ969" i="3"/>
  <c r="AN910" i="3"/>
  <c r="AQ877" i="3"/>
  <c r="BI736" i="3"/>
  <c r="AN730" i="3"/>
  <c r="AT609" i="3"/>
  <c r="AZ596" i="3"/>
  <c r="AT1028" i="3"/>
  <c r="AN898" i="3"/>
  <c r="AT876" i="3"/>
  <c r="AQ821" i="3"/>
  <c r="AN947" i="3"/>
  <c r="AN850" i="3"/>
  <c r="AT840" i="3"/>
  <c r="AN607" i="3"/>
  <c r="AN580" i="3"/>
  <c r="AN538" i="3"/>
  <c r="AW535" i="3"/>
  <c r="AQ968" i="3"/>
  <c r="AN914" i="3"/>
  <c r="AN815" i="3"/>
  <c r="AN766" i="3"/>
  <c r="AN1111" i="3"/>
  <c r="AN990" i="3"/>
  <c r="AN965" i="3"/>
  <c r="AN935" i="3"/>
  <c r="AN854" i="3"/>
  <c r="AN838" i="3"/>
  <c r="AQ773" i="3"/>
  <c r="AN977" i="3"/>
  <c r="AQ885" i="3"/>
  <c r="AT839" i="3"/>
  <c r="AT687" i="3"/>
  <c r="AT614" i="3"/>
  <c r="AQ848" i="3"/>
  <c r="AQ787" i="3"/>
  <c r="AW691" i="3"/>
  <c r="BF628" i="3"/>
  <c r="AN615" i="3"/>
  <c r="AN857" i="3"/>
  <c r="AN820" i="3"/>
  <c r="AW530" i="3"/>
  <c r="AN982" i="3"/>
  <c r="AQ980" i="3"/>
  <c r="AQ881" i="3"/>
  <c r="AN845" i="3"/>
  <c r="AN661" i="3"/>
  <c r="AQ594" i="3"/>
  <c r="AN802" i="3"/>
  <c r="AT644" i="3"/>
  <c r="AN830" i="3"/>
  <c r="AN796" i="3"/>
  <c r="AN749" i="3"/>
  <c r="AN742" i="3"/>
  <c r="AN737" i="3"/>
  <c r="AN713" i="3"/>
  <c r="AN700" i="3"/>
  <c r="AN938" i="3"/>
  <c r="AN878" i="3"/>
  <c r="AQ841" i="3"/>
  <c r="AN814" i="3"/>
  <c r="AQ776" i="3"/>
  <c r="AQ751" i="3"/>
  <c r="AN731" i="3"/>
  <c r="AQ770" i="3"/>
  <c r="AN743" i="3"/>
  <c r="BF620" i="3"/>
  <c r="AN946" i="3"/>
  <c r="AN922" i="3"/>
  <c r="AN886" i="3"/>
  <c r="AN880" i="3"/>
  <c r="AN833" i="3"/>
  <c r="AN809" i="3"/>
  <c r="AN790" i="3"/>
  <c r="AN772" i="3"/>
  <c r="AN640" i="3"/>
  <c r="AN874" i="3"/>
  <c r="AN862" i="3"/>
  <c r="AN842" i="3"/>
  <c r="AN531" i="3"/>
  <c r="AN791" i="3"/>
  <c r="AN826" i="3"/>
  <c r="AN733" i="3"/>
  <c r="AN682" i="3"/>
  <c r="AT655" i="3"/>
  <c r="AT631" i="3"/>
  <c r="AN576" i="3"/>
  <c r="AN754" i="3"/>
  <c r="AN679" i="3"/>
  <c r="AN658" i="3"/>
  <c r="AN633" i="3"/>
  <c r="AN583" i="3"/>
  <c r="AQ582" i="3"/>
  <c r="AN706" i="3"/>
  <c r="AN693" i="3"/>
  <c r="AQ688" i="3"/>
  <c r="AQ676" i="3"/>
  <c r="AN625" i="3"/>
  <c r="AW479" i="3"/>
  <c r="AN697" i="3"/>
  <c r="AT509" i="3"/>
  <c r="AN778" i="3"/>
  <c r="AQ716" i="3"/>
  <c r="AN604" i="3"/>
  <c r="BC547" i="3"/>
  <c r="AQ510" i="3"/>
  <c r="AT695" i="3"/>
  <c r="AQ666" i="3"/>
  <c r="AN638" i="3"/>
  <c r="AQ495" i="3"/>
  <c r="AZ616" i="3"/>
  <c r="AQ485" i="3"/>
  <c r="AN680" i="3"/>
  <c r="AQ660" i="3"/>
  <c r="AQ643" i="3"/>
  <c r="AN595" i="3"/>
  <c r="AT474" i="3"/>
  <c r="AN627" i="3"/>
  <c r="AT622" i="3"/>
  <c r="AN421" i="3"/>
  <c r="AN539" i="3"/>
  <c r="AN508" i="3"/>
  <c r="BI423" i="3"/>
  <c r="AQ382" i="3"/>
  <c r="AQ523" i="3"/>
  <c r="BI435" i="3"/>
  <c r="AN433" i="3"/>
  <c r="AN562" i="3"/>
  <c r="AQ478" i="3"/>
  <c r="AN470" i="3"/>
  <c r="AN592" i="3"/>
  <c r="AN492" i="3"/>
  <c r="AW390" i="3"/>
  <c r="AN504" i="3"/>
  <c r="AN476" i="3"/>
  <c r="AT549" i="3"/>
  <c r="AN520" i="3"/>
  <c r="AN475" i="3"/>
  <c r="AQ471" i="3"/>
  <c r="AT332" i="3"/>
  <c r="AZ439" i="3"/>
  <c r="AN544" i="3"/>
  <c r="AQ484" i="3"/>
  <c r="AN467" i="3"/>
  <c r="AQ466" i="3"/>
  <c r="AQ371" i="3"/>
  <c r="AQ534" i="3"/>
  <c r="AN409" i="3"/>
  <c r="AQ396" i="3"/>
  <c r="AN303" i="3"/>
  <c r="AN532" i="3"/>
  <c r="AT447" i="3"/>
  <c r="AN386" i="3"/>
  <c r="AW341" i="3"/>
  <c r="AQ243" i="3"/>
  <c r="AN416" i="3"/>
  <c r="AN385" i="3"/>
  <c r="AT344" i="3"/>
  <c r="AN457" i="3"/>
  <c r="AN556" i="3"/>
  <c r="AN488" i="3"/>
  <c r="AQ379" i="3"/>
  <c r="AQ376" i="3"/>
  <c r="AQ359" i="3"/>
  <c r="AN410" i="3"/>
  <c r="BF326" i="3"/>
  <c r="AQ444" i="3"/>
  <c r="AQ330" i="3"/>
  <c r="AN452" i="3"/>
  <c r="AN422" i="3"/>
  <c r="AN397" i="3"/>
  <c r="AN374" i="3"/>
  <c r="AN314" i="3"/>
  <c r="AN440" i="3"/>
  <c r="AQ329" i="3"/>
  <c r="AN428" i="3"/>
  <c r="AN491" i="3"/>
  <c r="AN480" i="3"/>
  <c r="AN404" i="3"/>
  <c r="AN286" i="3"/>
  <c r="AW265" i="3"/>
  <c r="AQ210" i="3"/>
  <c r="AN369" i="3"/>
  <c r="AN340" i="3"/>
  <c r="AN445" i="3"/>
  <c r="AN392" i="3"/>
  <c r="AN248" i="3"/>
  <c r="AQ261" i="3"/>
  <c r="AQ367" i="3"/>
  <c r="AN328" i="3"/>
  <c r="AW190" i="3"/>
  <c r="AQ213" i="3"/>
  <c r="AQ180" i="3"/>
  <c r="AQ138" i="3"/>
  <c r="AT375" i="3"/>
  <c r="AN315" i="3"/>
  <c r="AT310" i="3"/>
  <c r="AN279" i="3"/>
  <c r="AN373" i="3"/>
  <c r="AW52" i="3"/>
  <c r="AN51" i="3"/>
  <c r="AQ307" i="3"/>
  <c r="AQ294" i="3"/>
  <c r="AN226" i="3"/>
  <c r="AT222" i="3"/>
  <c r="BI249" i="3"/>
  <c r="AQ353" i="3"/>
  <c r="AN253" i="3"/>
  <c r="AW202" i="3"/>
  <c r="AN204" i="3"/>
  <c r="AQ295" i="3"/>
  <c r="AQ168" i="3"/>
  <c r="AN218" i="3"/>
  <c r="AT29" i="3"/>
  <c r="AQ220" i="3"/>
  <c r="BF187" i="3"/>
  <c r="AN254" i="3"/>
  <c r="AN230" i="3"/>
  <c r="AN274" i="3"/>
  <c r="AQ232" i="3"/>
  <c r="AN177" i="3"/>
  <c r="AQ124" i="3"/>
  <c r="AN258" i="3"/>
  <c r="AW174" i="3"/>
  <c r="AQ271" i="3"/>
  <c r="AN185" i="3"/>
  <c r="AQ184" i="3"/>
  <c r="AN199" i="3"/>
  <c r="AN252" i="3"/>
  <c r="BC93" i="3"/>
  <c r="AQ195" i="3"/>
  <c r="AT162" i="3"/>
  <c r="AN229" i="3"/>
  <c r="AN209" i="3"/>
  <c r="AW111" i="3"/>
  <c r="AZ118" i="3"/>
  <c r="AN217" i="3"/>
  <c r="BI105" i="3"/>
  <c r="BF79" i="3"/>
  <c r="AN183" i="3"/>
  <c r="AQ131" i="3"/>
  <c r="AW123" i="3"/>
  <c r="AN186" i="3"/>
  <c r="AN169" i="3"/>
  <c r="AN110" i="3"/>
  <c r="AW94" i="3"/>
  <c r="AQ143" i="3"/>
  <c r="AT42" i="3"/>
  <c r="AW82" i="3"/>
  <c r="AN165" i="3"/>
  <c r="AQ66" i="3"/>
  <c r="AN198" i="3"/>
  <c r="AQ112" i="3"/>
  <c r="AN46" i="3"/>
  <c r="AW89" i="3"/>
  <c r="AN100" i="3"/>
  <c r="AT56" i="3"/>
  <c r="AN127" i="3"/>
  <c r="AN103" i="3"/>
  <c r="AT83" i="3"/>
  <c r="AQ88" i="3"/>
  <c r="AZ78" i="3"/>
  <c r="AT68" i="3"/>
  <c r="AN24" i="3"/>
  <c r="AQ95" i="3"/>
  <c r="AN75" i="3"/>
  <c r="AN71" i="3"/>
  <c r="AN150" i="3"/>
  <c r="AQ99" i="3"/>
  <c r="AW86" i="3"/>
  <c r="AN8" i="3"/>
  <c r="AN77" i="3"/>
  <c r="AN35" i="3"/>
  <c r="AN54" i="3"/>
  <c r="AN80" i="3"/>
  <c r="AN4" i="3"/>
  <c r="AN40" i="3"/>
  <c r="AN27" i="3"/>
  <c r="AN44" i="3"/>
  <c r="AN16" i="3"/>
  <c r="AN59" i="3"/>
  <c r="AN28" i="3"/>
  <c r="B77" i="3" l="1"/>
  <c r="M1301" i="3"/>
  <c r="B1301" i="3" s="1"/>
  <c r="B120" i="3"/>
  <c r="M1337" i="3"/>
  <c r="B1337" i="3" s="1"/>
  <c r="M1324" i="3"/>
  <c r="B1324" i="3" s="1"/>
  <c r="M1320" i="3"/>
  <c r="M1336" i="3"/>
  <c r="B1336" i="3" s="1"/>
  <c r="M1335" i="3"/>
  <c r="M1333" i="3"/>
  <c r="M1321" i="3"/>
  <c r="B1321" i="3" s="1"/>
  <c r="M1325" i="3"/>
  <c r="B1325" i="3" s="1"/>
  <c r="M1328" i="3"/>
  <c r="M1330" i="3"/>
  <c r="B1330" i="3" s="1"/>
  <c r="M1331" i="3"/>
  <c r="B1331" i="3" s="1"/>
  <c r="M1334" i="3"/>
  <c r="B1334" i="3" s="1"/>
  <c r="M1329" i="3"/>
  <c r="K1308" i="11"/>
  <c r="M696" i="3"/>
  <c r="M697" i="3"/>
  <c r="B697" i="3" s="1"/>
  <c r="M695" i="3"/>
  <c r="B695" i="3" s="1"/>
  <c r="M661" i="3"/>
  <c r="B661" i="3" s="1"/>
  <c r="M659" i="3"/>
  <c r="F9" i="11"/>
  <c r="J47" i="11"/>
  <c r="E113" i="11"/>
  <c r="B1323" i="3"/>
  <c r="BR798" i="3"/>
  <c r="F833" i="11"/>
  <c r="L1143" i="11"/>
  <c r="H453" i="11"/>
  <c r="M901" i="3"/>
  <c r="BK612" i="3"/>
  <c r="I759" i="11"/>
  <c r="M902" i="3"/>
  <c r="M900" i="3"/>
  <c r="T682" i="3"/>
  <c r="M899" i="3"/>
  <c r="B899" i="3" s="1"/>
  <c r="K215" i="11"/>
  <c r="M897" i="3"/>
  <c r="B897" i="3" s="1"/>
  <c r="B495" i="3"/>
  <c r="T314" i="3"/>
  <c r="B314" i="3" s="1"/>
  <c r="T432" i="3"/>
  <c r="B432" i="3" s="1"/>
  <c r="M904" i="3"/>
  <c r="B904" i="3" s="1"/>
  <c r="C245" i="11"/>
  <c r="D536" i="11"/>
  <c r="G84" i="11"/>
  <c r="B516" i="3"/>
  <c r="M896" i="3"/>
  <c r="B896" i="3" s="1"/>
  <c r="D641" i="11"/>
  <c r="B905" i="3"/>
  <c r="B204" i="3"/>
  <c r="O1322" i="3"/>
  <c r="B1322" i="3" s="1"/>
  <c r="O1329" i="3"/>
  <c r="O1328" i="3"/>
  <c r="T74" i="3"/>
  <c r="O86" i="3"/>
  <c r="B86" i="3" s="1"/>
  <c r="O85" i="3"/>
  <c r="B85" i="3" s="1"/>
  <c r="O71" i="3"/>
  <c r="O40" i="3"/>
  <c r="O87" i="3"/>
  <c r="B87" i="3" s="1"/>
  <c r="O60" i="3"/>
  <c r="O72" i="3"/>
  <c r="B72" i="3" s="1"/>
  <c r="O73" i="3"/>
  <c r="B73" i="3" s="1"/>
  <c r="O70" i="3"/>
  <c r="B70" i="3" s="1"/>
  <c r="O74" i="3"/>
  <c r="O58" i="3"/>
  <c r="B58" i="3" s="1"/>
  <c r="O59" i="3"/>
  <c r="B59" i="3" s="1"/>
  <c r="O44" i="3"/>
  <c r="B44" i="3" s="1"/>
  <c r="O45" i="3"/>
  <c r="B45" i="3" s="1"/>
  <c r="O46" i="3"/>
  <c r="B46" i="3" s="1"/>
  <c r="S1327" i="3"/>
  <c r="O48" i="3"/>
  <c r="B48" i="3" s="1"/>
  <c r="O79" i="3"/>
  <c r="B79" i="3" s="1"/>
  <c r="O9" i="3"/>
  <c r="B9" i="3" s="1"/>
  <c r="O25" i="3"/>
  <c r="B25" i="3" s="1"/>
  <c r="P11" i="3"/>
  <c r="B11" i="3" s="1"/>
  <c r="O16" i="3"/>
  <c r="B16" i="3" s="1"/>
  <c r="O1158" i="3"/>
  <c r="O1245" i="3"/>
  <c r="O1062" i="3"/>
  <c r="O1029" i="3"/>
  <c r="B1029" i="3" s="1"/>
  <c r="M673" i="3"/>
  <c r="S869" i="3"/>
  <c r="T878" i="3"/>
  <c r="B878" i="3" s="1"/>
  <c r="T874" i="3"/>
  <c r="B874" i="3" s="1"/>
  <c r="T852" i="3"/>
  <c r="B852" i="3" s="1"/>
  <c r="T850" i="3"/>
  <c r="B850" i="3" s="1"/>
  <c r="T854" i="3"/>
  <c r="B854" i="3" s="1"/>
  <c r="T686" i="3"/>
  <c r="B686" i="3" s="1"/>
  <c r="M685" i="3"/>
  <c r="P687" i="3"/>
  <c r="B687" i="3" s="1"/>
  <c r="M681" i="3"/>
  <c r="B681" i="3" s="1"/>
  <c r="M674" i="3"/>
  <c r="B674" i="3" s="1"/>
  <c r="M682" i="3"/>
  <c r="M672" i="3"/>
  <c r="B672" i="3" s="1"/>
  <c r="M683" i="3"/>
  <c r="B683" i="3" s="1"/>
  <c r="T312" i="3"/>
  <c r="B312" i="3" s="1"/>
  <c r="T460" i="3"/>
  <c r="B460" i="3" s="1"/>
  <c r="T480" i="3"/>
  <c r="B480" i="3" s="1"/>
  <c r="T478" i="3"/>
  <c r="B478" i="3" s="1"/>
  <c r="T484" i="3"/>
  <c r="B484" i="3" s="1"/>
  <c r="T486" i="3"/>
  <c r="B486" i="3" s="1"/>
  <c r="T456" i="3"/>
  <c r="T454" i="3"/>
  <c r="B454" i="3" s="1"/>
  <c r="T462" i="3"/>
  <c r="B462" i="3" s="1"/>
  <c r="O456" i="3"/>
  <c r="T310" i="3"/>
  <c r="B310" i="3" s="1"/>
  <c r="T294" i="3"/>
  <c r="B294" i="3" s="1"/>
  <c r="T270" i="3"/>
  <c r="B270" i="3" s="1"/>
  <c r="O281" i="3"/>
  <c r="B281" i="3" s="1"/>
  <c r="T286" i="3"/>
  <c r="B286" i="3" s="1"/>
  <c r="T292" i="3"/>
  <c r="B292" i="3" s="1"/>
  <c r="T262" i="3"/>
  <c r="B262" i="3" s="1"/>
  <c r="T266" i="3"/>
  <c r="B266" i="3" s="1"/>
  <c r="T268" i="3"/>
  <c r="B268" i="3" s="1"/>
  <c r="T264" i="3"/>
  <c r="B264" i="3" s="1"/>
  <c r="O1221" i="3"/>
  <c r="B1221" i="3" s="1"/>
  <c r="O1197" i="3"/>
  <c r="B1197" i="3" s="1"/>
  <c r="O1149" i="3"/>
  <c r="O1129" i="3"/>
  <c r="O1101" i="3"/>
  <c r="B1101" i="3" s="1"/>
  <c r="O1077" i="3"/>
  <c r="B1077" i="3" s="1"/>
  <c r="O1006" i="3"/>
  <c r="O957" i="3"/>
  <c r="O1005" i="3"/>
  <c r="B1005" i="3" s="1"/>
  <c r="T832" i="3"/>
  <c r="B832" i="3" s="1"/>
  <c r="O981" i="3"/>
  <c r="B981" i="3" s="1"/>
  <c r="O933" i="3"/>
  <c r="B933" i="3" s="1"/>
  <c r="T834" i="3"/>
  <c r="B834" i="3" s="1"/>
  <c r="S909" i="3"/>
  <c r="B909" i="3" s="1"/>
  <c r="T830" i="3"/>
  <c r="B830" i="3" s="1"/>
  <c r="T690" i="3"/>
  <c r="B690" i="3" s="1"/>
  <c r="O655" i="3"/>
  <c r="B655" i="3" s="1"/>
  <c r="O433" i="3"/>
  <c r="B433" i="3" s="1"/>
  <c r="T430" i="3"/>
  <c r="B430" i="3" s="1"/>
  <c r="T406" i="3"/>
  <c r="B406" i="3" s="1"/>
  <c r="T408" i="3"/>
  <c r="B408" i="3" s="1"/>
  <c r="T382" i="3"/>
  <c r="B382" i="3" s="1"/>
  <c r="T410" i="3"/>
  <c r="B410" i="3" s="1"/>
  <c r="T390" i="3"/>
  <c r="B390" i="3" s="1"/>
  <c r="T384" i="3"/>
  <c r="B384" i="3" s="1"/>
  <c r="T366" i="3"/>
  <c r="B366" i="3" s="1"/>
  <c r="T214" i="3"/>
  <c r="B214" i="3" s="1"/>
  <c r="T338" i="3"/>
  <c r="B338" i="3" s="1"/>
  <c r="O103" i="3"/>
  <c r="T364" i="3"/>
  <c r="B364" i="3" s="1"/>
  <c r="T216" i="3"/>
  <c r="B216" i="3" s="1"/>
  <c r="T362" i="3"/>
  <c r="B362" i="3" s="1"/>
  <c r="T170" i="3"/>
  <c r="B170" i="3" s="1"/>
  <c r="T340" i="3"/>
  <c r="B340" i="3" s="1"/>
  <c r="T342" i="3"/>
  <c r="B342" i="3" s="1"/>
  <c r="T336" i="3"/>
  <c r="B336" i="3" s="1"/>
  <c r="T196" i="3"/>
  <c r="T240" i="3"/>
  <c r="B240" i="3" s="1"/>
  <c r="T246" i="3"/>
  <c r="B246" i="3" s="1"/>
  <c r="T244" i="3"/>
  <c r="B244" i="3" s="1"/>
  <c r="T146" i="3"/>
  <c r="B146" i="3" s="1"/>
  <c r="O197" i="3"/>
  <c r="O195" i="3"/>
  <c r="O196" i="3"/>
  <c r="T190" i="3"/>
  <c r="B190" i="3" s="1"/>
  <c r="T166" i="3"/>
  <c r="B166" i="3" s="1"/>
  <c r="T194" i="3"/>
  <c r="B194" i="3" s="1"/>
  <c r="T168" i="3"/>
  <c r="B168" i="3" s="1"/>
  <c r="O171" i="3"/>
  <c r="B171" i="3" s="1"/>
  <c r="O101" i="3"/>
  <c r="T174" i="3"/>
  <c r="B174" i="3" s="1"/>
  <c r="T142" i="3"/>
  <c r="B142" i="3" s="1"/>
  <c r="O114" i="3"/>
  <c r="B114" i="3" s="1"/>
  <c r="O102" i="3"/>
  <c r="B102" i="3" s="1"/>
  <c r="O116" i="3"/>
  <c r="B116" i="3" s="1"/>
  <c r="O105" i="3"/>
  <c r="B105" i="3" s="1"/>
  <c r="O117" i="3"/>
  <c r="B117" i="3" s="1"/>
  <c r="O228" i="3"/>
  <c r="B228" i="3" s="1"/>
  <c r="O122" i="3"/>
  <c r="B122" i="3" s="1"/>
  <c r="B1300" i="3"/>
  <c r="O1299" i="3"/>
  <c r="B1299" i="3" s="1"/>
  <c r="O1302" i="3"/>
  <c r="B1302" i="3" s="1"/>
  <c r="O1306" i="3"/>
  <c r="B1306" i="3" s="1"/>
  <c r="O1305" i="3"/>
  <c r="B1305" i="3" s="1"/>
  <c r="O1303" i="3"/>
  <c r="O1308" i="3"/>
  <c r="O1309" i="3"/>
  <c r="B1309" i="3" s="1"/>
  <c r="O1283" i="3"/>
  <c r="B1283" i="3" s="1"/>
  <c r="O1312" i="3"/>
  <c r="B1312" i="3" s="1"/>
  <c r="O1311" i="3"/>
  <c r="B1311" i="3" s="1"/>
  <c r="O1280" i="3"/>
  <c r="B1280" i="3" s="1"/>
  <c r="O1279" i="3"/>
  <c r="B1279" i="3" s="1"/>
  <c r="O1278" i="3"/>
  <c r="B1278" i="3" s="1"/>
  <c r="T804" i="3"/>
  <c r="B804" i="3" s="1"/>
  <c r="T784" i="3"/>
  <c r="B784" i="3" s="1"/>
  <c r="T786" i="3"/>
  <c r="B786" i="3" s="1"/>
  <c r="O781" i="3"/>
  <c r="T778" i="3"/>
  <c r="B778" i="3" s="1"/>
  <c r="T756" i="3"/>
  <c r="B756" i="3" s="1"/>
  <c r="T762" i="3"/>
  <c r="B762" i="3" s="1"/>
  <c r="T732" i="3"/>
  <c r="B732" i="3" s="1"/>
  <c r="T738" i="3"/>
  <c r="B738" i="3" s="1"/>
  <c r="T730" i="3"/>
  <c r="B730" i="3" s="1"/>
  <c r="T706" i="3"/>
  <c r="B706" i="3" s="1"/>
  <c r="T714" i="3"/>
  <c r="B714" i="3" s="1"/>
  <c r="T712" i="3"/>
  <c r="B712" i="3" s="1"/>
  <c r="B402" i="3"/>
  <c r="T562" i="3"/>
  <c r="B562" i="3" s="1"/>
  <c r="T568" i="3"/>
  <c r="B568" i="3" s="1"/>
  <c r="T658" i="3"/>
  <c r="B658" i="3" s="1"/>
  <c r="T666" i="3"/>
  <c r="B666" i="3" s="1"/>
  <c r="T642" i="3"/>
  <c r="B642" i="3" s="1"/>
  <c r="T638" i="3"/>
  <c r="B638" i="3" s="1"/>
  <c r="T636" i="3"/>
  <c r="B636" i="3" s="1"/>
  <c r="T634" i="3"/>
  <c r="B634" i="3" s="1"/>
  <c r="T610" i="3"/>
  <c r="B610" i="3" s="1"/>
  <c r="T612" i="3"/>
  <c r="B612" i="3" s="1"/>
  <c r="T616" i="3"/>
  <c r="B616" i="3" s="1"/>
  <c r="T592" i="3"/>
  <c r="B592" i="3" s="1"/>
  <c r="T590" i="3"/>
  <c r="B590" i="3" s="1"/>
  <c r="T586" i="3"/>
  <c r="B586" i="3" s="1"/>
  <c r="T544" i="3"/>
  <c r="B544" i="3" s="1"/>
  <c r="T522" i="3"/>
  <c r="B522" i="3" s="1"/>
  <c r="T520" i="3"/>
  <c r="B520" i="3" s="1"/>
  <c r="T539" i="3"/>
  <c r="B539" i="3" s="1"/>
  <c r="T540" i="3"/>
  <c r="B540" i="3" s="1"/>
  <c r="T542" i="3"/>
  <c r="B542" i="3" s="1"/>
  <c r="O518" i="3"/>
  <c r="B518" i="3" s="1"/>
  <c r="O1317" i="3"/>
  <c r="O1316" i="3"/>
  <c r="O1209" i="3"/>
  <c r="B1209" i="3" s="1"/>
  <c r="S1144" i="3"/>
  <c r="B1144" i="3" s="1"/>
  <c r="S1142" i="3"/>
  <c r="B1142" i="3" s="1"/>
  <c r="S1140" i="3"/>
  <c r="B1140" i="3" s="1"/>
  <c r="B1048" i="3"/>
  <c r="B543" i="3"/>
  <c r="B198" i="3"/>
  <c r="B1422" i="3"/>
  <c r="B420" i="3"/>
  <c r="B237" i="3"/>
  <c r="B63" i="3"/>
  <c r="B243" i="3"/>
  <c r="B1044" i="3"/>
  <c r="B249" i="3"/>
  <c r="O903" i="3"/>
  <c r="B213" i="3"/>
  <c r="B438" i="3"/>
  <c r="B846" i="3"/>
  <c r="B513" i="3"/>
  <c r="B192" i="3"/>
  <c r="B507" i="3"/>
  <c r="B450" i="3"/>
  <c r="B1452" i="3"/>
  <c r="B7" i="3"/>
  <c r="BQ3" i="3"/>
  <c r="F2" i="11"/>
  <c r="B2" i="11"/>
  <c r="BN1306" i="3"/>
  <c r="BS3" i="3"/>
  <c r="E1783" i="11"/>
  <c r="B1480" i="3"/>
  <c r="B1929" i="3"/>
  <c r="B447" i="3"/>
  <c r="B6" i="3"/>
  <c r="B405" i="3"/>
  <c r="B1533" i="3"/>
  <c r="B423" i="3"/>
  <c r="B138" i="3"/>
  <c r="B90" i="3"/>
  <c r="BL21" i="3"/>
  <c r="B13" i="3"/>
  <c r="B441" i="3"/>
  <c r="C1706" i="11"/>
  <c r="B1234" i="3"/>
  <c r="C2" i="11"/>
  <c r="B1585" i="3"/>
  <c r="L23" i="11"/>
  <c r="B4" i="11"/>
  <c r="H1228" i="11"/>
  <c r="B5" i="3"/>
  <c r="BR3" i="3"/>
  <c r="L2" i="11"/>
  <c r="L21" i="11"/>
  <c r="F1228" i="11"/>
  <c r="D2" i="11"/>
  <c r="BL3" i="3"/>
  <c r="BM3" i="3"/>
  <c r="BT3" i="3"/>
  <c r="BJ3" i="3"/>
  <c r="BU7" i="3"/>
  <c r="I2" i="11"/>
  <c r="E10" i="11"/>
  <c r="BS1229" i="3"/>
  <c r="B1228" i="11"/>
  <c r="BU3" i="3"/>
  <c r="M2" i="11"/>
  <c r="BQ1229" i="3"/>
  <c r="BO1229" i="3"/>
  <c r="K21" i="11"/>
  <c r="BO3" i="3"/>
  <c r="BP3" i="3"/>
  <c r="B319" i="3"/>
  <c r="J2" i="11"/>
  <c r="E1228" i="11"/>
  <c r="C1228" i="11"/>
  <c r="BK1229" i="3"/>
  <c r="K2" i="11"/>
  <c r="H2" i="11"/>
  <c r="B779" i="3"/>
  <c r="BQ6" i="3"/>
  <c r="B398" i="11"/>
  <c r="G21" i="11"/>
  <c r="BK3" i="3"/>
  <c r="BO22" i="3"/>
  <c r="J1228" i="11"/>
  <c r="E2" i="11"/>
  <c r="BN3" i="3"/>
  <c r="G2" i="11"/>
  <c r="I1228" i="11"/>
  <c r="K1228" i="11"/>
  <c r="B1360" i="3"/>
  <c r="M1038" i="11"/>
  <c r="BS448" i="3"/>
  <c r="E155" i="11"/>
  <c r="BU1229" i="3"/>
  <c r="BR1229" i="3"/>
  <c r="BP1229" i="3"/>
  <c r="BJ1229" i="3"/>
  <c r="BL1229" i="3"/>
  <c r="M1228" i="11"/>
  <c r="E1201" i="11"/>
  <c r="BN1229" i="3"/>
  <c r="G1228" i="11"/>
  <c r="BT1229" i="3"/>
  <c r="L1305" i="11"/>
  <c r="D1228" i="11"/>
  <c r="L1228" i="11"/>
  <c r="F1471" i="11"/>
  <c r="E521" i="11"/>
  <c r="G536" i="11"/>
  <c r="B302" i="3"/>
  <c r="E714" i="11"/>
  <c r="I236" i="11"/>
  <c r="J1685" i="11"/>
  <c r="L924" i="11"/>
  <c r="B986" i="11"/>
  <c r="M536" i="11"/>
  <c r="L536" i="11"/>
  <c r="C1218" i="11"/>
  <c r="B1696" i="3"/>
  <c r="BR1219" i="3"/>
  <c r="BJ537" i="3"/>
  <c r="D1218" i="11"/>
  <c r="K1218" i="11"/>
  <c r="BQ537" i="3"/>
  <c r="I1218" i="11"/>
  <c r="B21" i="11"/>
  <c r="BT537" i="3"/>
  <c r="H21" i="11"/>
  <c r="BU1306" i="3"/>
  <c r="I29" i="11"/>
  <c r="BN537" i="3"/>
  <c r="J21" i="11"/>
  <c r="BU22" i="3"/>
  <c r="I1052" i="11"/>
  <c r="E21" i="11"/>
  <c r="BS1219" i="3"/>
  <c r="BP537" i="3"/>
  <c r="I21" i="11"/>
  <c r="D21" i="11"/>
  <c r="BP1219" i="3"/>
  <c r="C21" i="11"/>
  <c r="H846" i="11"/>
  <c r="D846" i="11"/>
  <c r="L14" i="11"/>
  <c r="BR1306" i="3"/>
  <c r="F21" i="11"/>
  <c r="M21" i="11"/>
  <c r="L95" i="11"/>
  <c r="G1198" i="11"/>
  <c r="B1648" i="3"/>
  <c r="B736" i="3"/>
  <c r="B1591" i="3"/>
  <c r="B1560" i="3"/>
  <c r="B1069" i="3"/>
  <c r="B1291" i="3"/>
  <c r="B737" i="3"/>
  <c r="B1357" i="3"/>
  <c r="B822" i="3"/>
  <c r="B1024" i="3"/>
  <c r="B1798" i="3"/>
  <c r="H153" i="11"/>
  <c r="G80" i="11"/>
  <c r="H222" i="11"/>
  <c r="C38" i="11"/>
  <c r="L718" i="11"/>
  <c r="L891" i="11"/>
  <c r="BU537" i="3"/>
  <c r="H536" i="11"/>
  <c r="I536" i="11"/>
  <c r="B1512" i="3"/>
  <c r="B1995" i="3"/>
  <c r="M1227" i="11"/>
  <c r="C536" i="11"/>
  <c r="B1740" i="3"/>
  <c r="B1630" i="3"/>
  <c r="J536" i="11"/>
  <c r="BK537" i="3"/>
  <c r="L362" i="11"/>
  <c r="K388" i="11"/>
  <c r="B846" i="11"/>
  <c r="J1218" i="11"/>
  <c r="B631" i="3"/>
  <c r="BN522" i="3"/>
  <c r="BM1219" i="3"/>
  <c r="I333" i="11"/>
  <c r="G646" i="11"/>
  <c r="K472" i="11"/>
  <c r="D1026" i="11"/>
  <c r="B91" i="11"/>
  <c r="C1064" i="11"/>
  <c r="H706" i="11"/>
  <c r="B1043" i="3"/>
  <c r="M153" i="11"/>
  <c r="J215" i="11"/>
  <c r="L622" i="11"/>
  <c r="J521" i="11"/>
  <c r="G1218" i="11"/>
  <c r="BN1219" i="3"/>
  <c r="B247" i="3"/>
  <c r="B1315" i="3"/>
  <c r="I986" i="11"/>
  <c r="H1218" i="11"/>
  <c r="L714" i="11"/>
  <c r="BJ1219" i="3"/>
  <c r="BT1219" i="3"/>
  <c r="H622" i="11"/>
  <c r="H521" i="11"/>
  <c r="B1218" i="11"/>
  <c r="I962" i="11"/>
  <c r="B1615" i="3"/>
  <c r="E622" i="11"/>
  <c r="E1218" i="11"/>
  <c r="B855" i="3"/>
  <c r="B824" i="3"/>
  <c r="M1218" i="11"/>
  <c r="M187" i="11"/>
  <c r="B1220" i="3"/>
  <c r="BS1306" i="3"/>
  <c r="F1218" i="11"/>
  <c r="B625" i="3"/>
  <c r="H72" i="11"/>
  <c r="I521" i="11"/>
  <c r="D153" i="11"/>
  <c r="I1201" i="11"/>
  <c r="L1218" i="11"/>
  <c r="C275" i="11"/>
  <c r="B1318" i="3"/>
  <c r="D356" i="11"/>
  <c r="I153" i="11"/>
  <c r="M830" i="11"/>
  <c r="B1408" i="3"/>
  <c r="D521" i="11"/>
  <c r="E215" i="11"/>
  <c r="K536" i="11"/>
  <c r="C521" i="11"/>
  <c r="D1305" i="11"/>
  <c r="F1305" i="11"/>
  <c r="B1250" i="3"/>
  <c r="BS522" i="3"/>
  <c r="BL537" i="3"/>
  <c r="J1305" i="11"/>
  <c r="B1075" i="3"/>
  <c r="BM522" i="3"/>
  <c r="C80" i="11"/>
  <c r="D242" i="11"/>
  <c r="M846" i="11"/>
  <c r="B521" i="11"/>
  <c r="J986" i="11"/>
  <c r="M1305" i="11"/>
  <c r="B1305" i="11"/>
  <c r="K1733" i="11"/>
  <c r="B851" i="3"/>
  <c r="BP522" i="3"/>
  <c r="I492" i="11"/>
  <c r="D156" i="11"/>
  <c r="K1103" i="11"/>
  <c r="BO537" i="3"/>
  <c r="F1010" i="11"/>
  <c r="F215" i="11"/>
  <c r="B1371" i="3"/>
  <c r="M521" i="11"/>
  <c r="E1427" i="11"/>
  <c r="I1733" i="11"/>
  <c r="K157" i="11"/>
  <c r="J40" i="11"/>
  <c r="G190" i="11"/>
  <c r="G316" i="11"/>
  <c r="L240" i="11"/>
  <c r="B1181" i="11"/>
  <c r="D1648" i="11"/>
  <c r="G174" i="11"/>
  <c r="BR537" i="3"/>
  <c r="E558" i="11"/>
  <c r="BS537" i="3"/>
  <c r="B1020" i="11"/>
  <c r="F1214" i="11"/>
  <c r="F585" i="11"/>
  <c r="I35" i="11"/>
  <c r="F536" i="11"/>
  <c r="G521" i="11"/>
  <c r="I714" i="11"/>
  <c r="B536" i="11"/>
  <c r="B1348" i="3"/>
  <c r="B1698" i="3"/>
  <c r="BU522" i="3"/>
  <c r="B940" i="3"/>
  <c r="E433" i="11"/>
  <c r="BM537" i="3"/>
  <c r="B1188" i="3"/>
  <c r="D714" i="11"/>
  <c r="K965" i="11"/>
  <c r="H235" i="11"/>
  <c r="H215" i="11"/>
  <c r="E536" i="11"/>
  <c r="F521" i="11"/>
  <c r="B191" i="3"/>
  <c r="BT522" i="3"/>
  <c r="I227" i="11"/>
  <c r="J554" i="11"/>
  <c r="K178" i="11"/>
  <c r="B1393" i="3"/>
  <c r="K521" i="11"/>
  <c r="G243" i="11"/>
  <c r="F666" i="11"/>
  <c r="I799" i="11"/>
  <c r="C72" i="11"/>
  <c r="F72" i="11"/>
  <c r="E82" i="11"/>
  <c r="C215" i="11"/>
  <c r="C687" i="11"/>
  <c r="L521" i="11"/>
  <c r="F1061" i="11"/>
  <c r="B714" i="11"/>
  <c r="H714" i="11"/>
  <c r="G236" i="11"/>
  <c r="K1802" i="11"/>
  <c r="E72" i="11"/>
  <c r="L243" i="11"/>
  <c r="E217" i="11"/>
  <c r="M1201" i="11"/>
  <c r="C436" i="11"/>
  <c r="H673" i="11"/>
  <c r="H1083" i="11"/>
  <c r="I459" i="11"/>
  <c r="B1756" i="11"/>
  <c r="D854" i="11"/>
  <c r="D806" i="11"/>
  <c r="F949" i="11"/>
  <c r="H1031" i="11"/>
  <c r="M243" i="11"/>
  <c r="I243" i="11"/>
  <c r="H791" i="11"/>
  <c r="J249" i="11"/>
  <c r="D700" i="11"/>
  <c r="B1094" i="11"/>
  <c r="J756" i="11"/>
  <c r="L136" i="11"/>
  <c r="G762" i="11"/>
  <c r="M91" i="11"/>
  <c r="F65" i="11"/>
  <c r="B1120" i="3"/>
  <c r="B649" i="3"/>
  <c r="B839" i="3"/>
  <c r="B1758" i="3"/>
  <c r="C558" i="11"/>
  <c r="L372" i="11"/>
  <c r="D1783" i="11"/>
  <c r="B243" i="11"/>
  <c r="B666" i="11"/>
  <c r="E799" i="11"/>
  <c r="M585" i="11"/>
  <c r="D1246" i="11"/>
  <c r="D42" i="11"/>
  <c r="I42" i="11"/>
  <c r="M246" i="11"/>
  <c r="C585" i="11"/>
  <c r="K558" i="11"/>
  <c r="F1315" i="11"/>
  <c r="G42" i="11"/>
  <c r="D246" i="11"/>
  <c r="H585" i="11"/>
  <c r="I965" i="11"/>
  <c r="L42" i="11"/>
  <c r="K42" i="11"/>
  <c r="C246" i="11"/>
  <c r="G965" i="11"/>
  <c r="K993" i="11"/>
  <c r="L239" i="11"/>
  <c r="M767" i="11"/>
  <c r="M647" i="11"/>
  <c r="F91" i="11"/>
  <c r="D558" i="11"/>
  <c r="G208" i="11"/>
  <c r="B449" i="11"/>
  <c r="F42" i="11"/>
  <c r="K243" i="11"/>
  <c r="H558" i="11"/>
  <c r="J666" i="11"/>
  <c r="C706" i="11"/>
  <c r="J236" i="11"/>
  <c r="I558" i="11"/>
  <c r="G461" i="11"/>
  <c r="K763" i="11"/>
  <c r="H532" i="11"/>
  <c r="D651" i="11"/>
  <c r="E745" i="11"/>
  <c r="M1064" i="11"/>
  <c r="L236" i="11"/>
  <c r="C388" i="11"/>
  <c r="M558" i="11"/>
  <c r="M799" i="11"/>
  <c r="J706" i="11"/>
  <c r="D236" i="11"/>
  <c r="D982" i="11"/>
  <c r="L1838" i="11"/>
  <c r="BK22" i="3"/>
  <c r="F558" i="11"/>
  <c r="E345" i="11"/>
  <c r="H243" i="11"/>
  <c r="F243" i="11"/>
  <c r="E243" i="11"/>
  <c r="D397" i="11"/>
  <c r="F388" i="11"/>
  <c r="L799" i="11"/>
  <c r="I706" i="11"/>
  <c r="M236" i="11"/>
  <c r="J799" i="11"/>
  <c r="K1170" i="11"/>
  <c r="BQ25" i="3"/>
  <c r="F1091" i="11"/>
  <c r="J359" i="11"/>
  <c r="F236" i="11"/>
  <c r="L388" i="11"/>
  <c r="K706" i="11"/>
  <c r="J556" i="11"/>
  <c r="C42" i="11"/>
  <c r="H388" i="11"/>
  <c r="M46" i="11"/>
  <c r="L558" i="11"/>
  <c r="L706" i="11"/>
  <c r="J243" i="11"/>
  <c r="F1092" i="11"/>
  <c r="G706" i="11"/>
  <c r="B988" i="11"/>
  <c r="E975" i="11"/>
  <c r="C243" i="11"/>
  <c r="D243" i="11"/>
  <c r="M215" i="11"/>
  <c r="M986" i="11"/>
  <c r="M999" i="11"/>
  <c r="D130" i="11"/>
  <c r="B246" i="11"/>
  <c r="L259" i="11"/>
  <c r="K986" i="11"/>
  <c r="D1201" i="11"/>
  <c r="H277" i="11"/>
  <c r="I112" i="11"/>
  <c r="E37" i="11"/>
  <c r="C429" i="11"/>
  <c r="D540" i="11"/>
  <c r="BQ1219" i="3"/>
  <c r="BN22" i="3"/>
  <c r="B982" i="3"/>
  <c r="BO1219" i="3"/>
  <c r="B73" i="11"/>
  <c r="BQ22" i="3"/>
  <c r="L35" i="11"/>
  <c r="BP22" i="3"/>
  <c r="BT22" i="3"/>
  <c r="C700" i="11"/>
  <c r="C259" i="11"/>
  <c r="K641" i="11"/>
  <c r="BU1219" i="3"/>
  <c r="F11" i="11"/>
  <c r="BS22" i="3"/>
  <c r="J263" i="11"/>
  <c r="M671" i="11"/>
  <c r="C249" i="11"/>
  <c r="L277" i="11"/>
  <c r="K909" i="11"/>
  <c r="L1148" i="11"/>
  <c r="H467" i="11"/>
  <c r="K1276" i="11"/>
  <c r="F153" i="11"/>
  <c r="BL1219" i="3"/>
  <c r="G453" i="11"/>
  <c r="I192" i="11"/>
  <c r="L153" i="11"/>
  <c r="B249" i="11"/>
  <c r="L671" i="11"/>
  <c r="D681" i="11"/>
  <c r="B700" i="11"/>
  <c r="L1170" i="11"/>
  <c r="D1033" i="11"/>
  <c r="H291" i="11"/>
  <c r="H1035" i="11"/>
  <c r="I1908" i="11"/>
  <c r="E89" i="11"/>
  <c r="H746" i="11"/>
  <c r="L1382" i="11"/>
  <c r="I1905" i="11"/>
  <c r="I704" i="11"/>
  <c r="M1266" i="11"/>
  <c r="D321" i="11"/>
  <c r="G62" i="11"/>
  <c r="B727" i="11"/>
  <c r="L1000" i="11"/>
  <c r="M1235" i="11"/>
  <c r="B154" i="11"/>
  <c r="M1373" i="11"/>
  <c r="I199" i="11"/>
  <c r="E912" i="11"/>
  <c r="D906" i="11"/>
  <c r="I426" i="11"/>
  <c r="B1057" i="11"/>
  <c r="I141" i="11"/>
  <c r="D974" i="11"/>
  <c r="M725" i="11"/>
  <c r="F75" i="11"/>
  <c r="J917" i="11"/>
  <c r="I471" i="11"/>
  <c r="L717" i="11"/>
  <c r="L1313" i="11"/>
  <c r="I319" i="11"/>
  <c r="M1124" i="11"/>
  <c r="H894" i="11"/>
  <c r="E181" i="11"/>
  <c r="D616" i="11"/>
  <c r="I364" i="11"/>
  <c r="G573" i="11"/>
  <c r="K676" i="11"/>
  <c r="B628" i="11"/>
  <c r="BO18" i="3"/>
  <c r="L139" i="11"/>
  <c r="M345" i="11"/>
  <c r="B37" i="11"/>
  <c r="E429" i="11"/>
  <c r="I622" i="11"/>
  <c r="M700" i="11"/>
  <c r="J854" i="11"/>
  <c r="K223" i="11"/>
  <c r="J936" i="11"/>
  <c r="G1161" i="11"/>
  <c r="L518" i="11"/>
  <c r="C171" i="11"/>
  <c r="K307" i="11"/>
  <c r="D100" i="11"/>
  <c r="C528" i="11"/>
  <c r="L145" i="11"/>
  <c r="K645" i="11"/>
  <c r="L925" i="11"/>
  <c r="B720" i="11"/>
  <c r="C671" i="11"/>
  <c r="H671" i="11"/>
  <c r="G37" i="11"/>
  <c r="J37" i="11"/>
  <c r="H655" i="11"/>
  <c r="D764" i="11"/>
  <c r="L898" i="11"/>
  <c r="BP623" i="3"/>
  <c r="M259" i="11"/>
  <c r="I429" i="11"/>
  <c r="I671" i="11"/>
  <c r="E671" i="11"/>
  <c r="K700" i="11"/>
  <c r="C1033" i="11"/>
  <c r="E120" i="11"/>
  <c r="I927" i="11"/>
  <c r="K1182" i="11"/>
  <c r="I403" i="11"/>
  <c r="E249" i="11"/>
  <c r="H854" i="11"/>
  <c r="D249" i="11"/>
  <c r="I700" i="11"/>
  <c r="K354" i="11"/>
  <c r="J1162" i="11"/>
  <c r="F700" i="11"/>
  <c r="F35" i="11"/>
  <c r="H429" i="11"/>
  <c r="G671" i="11"/>
  <c r="H700" i="11"/>
  <c r="K1033" i="11"/>
  <c r="F279" i="11"/>
  <c r="F138" i="11"/>
  <c r="I1390" i="11"/>
  <c r="K441" i="11"/>
  <c r="H1006" i="11"/>
  <c r="K695" i="11"/>
  <c r="B799" i="11"/>
  <c r="I249" i="11"/>
  <c r="E1033" i="11"/>
  <c r="L700" i="11"/>
  <c r="J119" i="11"/>
  <c r="M707" i="11"/>
  <c r="K249" i="11"/>
  <c r="F671" i="11"/>
  <c r="G700" i="11"/>
  <c r="J1094" i="11"/>
  <c r="D287" i="11"/>
  <c r="BJ1171" i="3"/>
  <c r="B671" i="11"/>
  <c r="D671" i="11"/>
  <c r="J671" i="11"/>
  <c r="H550" i="11"/>
  <c r="J448" i="11"/>
  <c r="C86" i="11"/>
  <c r="M950" i="11"/>
  <c r="B984" i="11"/>
  <c r="H568" i="11"/>
  <c r="F855" i="11"/>
  <c r="G1115" i="11"/>
  <c r="I791" i="11"/>
  <c r="B1279" i="11"/>
  <c r="H113" i="11"/>
  <c r="J1170" i="11"/>
  <c r="BL1171" i="3"/>
  <c r="BM1171" i="3"/>
  <c r="B14" i="11"/>
  <c r="G345" i="11"/>
  <c r="BQ1171" i="3"/>
  <c r="BK1171" i="3"/>
  <c r="C1758" i="11"/>
  <c r="H348" i="11"/>
  <c r="D1213" i="11"/>
  <c r="I267" i="11"/>
  <c r="BU1171" i="3"/>
  <c r="K719" i="11"/>
  <c r="K59" i="11"/>
  <c r="L36" i="11"/>
  <c r="B1002" i="3"/>
  <c r="C607" i="11"/>
  <c r="BS1171" i="3"/>
  <c r="G1170" i="11"/>
  <c r="K345" i="11"/>
  <c r="BN1171" i="3"/>
  <c r="I345" i="11"/>
  <c r="G623" i="11"/>
  <c r="F1170" i="11"/>
  <c r="J60" i="11"/>
  <c r="J276" i="11"/>
  <c r="BT1171" i="3"/>
  <c r="L1859" i="11"/>
  <c r="J345" i="11"/>
  <c r="F345" i="11"/>
  <c r="E1170" i="11"/>
  <c r="M14" i="11"/>
  <c r="C1170" i="11"/>
  <c r="B1170" i="11"/>
  <c r="C459" i="11"/>
  <c r="I598" i="11"/>
  <c r="L616" i="11"/>
  <c r="E14" i="11"/>
  <c r="I1127" i="11"/>
  <c r="J1035" i="11"/>
  <c r="J582" i="11"/>
  <c r="G291" i="11"/>
  <c r="M274" i="11"/>
  <c r="K549" i="11"/>
  <c r="K97" i="11"/>
  <c r="I41" i="11"/>
  <c r="I516" i="11"/>
  <c r="E97" i="11"/>
  <c r="M454" i="11"/>
  <c r="F788" i="11"/>
  <c r="J1585" i="11"/>
  <c r="I97" i="11"/>
  <c r="C17" i="11"/>
  <c r="G9" i="11"/>
  <c r="H97" i="11"/>
  <c r="J198" i="11"/>
  <c r="M279" i="11"/>
  <c r="H858" i="11"/>
  <c r="F164" i="11"/>
  <c r="B1270" i="11"/>
  <c r="L17" i="11"/>
  <c r="E9" i="11"/>
  <c r="H740" i="11"/>
  <c r="B17" i="11"/>
  <c r="E673" i="11"/>
  <c r="M628" i="11"/>
  <c r="H518" i="11"/>
  <c r="D14" i="11"/>
  <c r="I461" i="11"/>
  <c r="F793" i="11"/>
  <c r="C1097" i="11"/>
  <c r="C7" i="11"/>
  <c r="J14" i="11"/>
  <c r="G245" i="11"/>
  <c r="L598" i="11"/>
  <c r="M1170" i="11"/>
  <c r="B1229" i="3"/>
  <c r="K210" i="11"/>
  <c r="C524" i="11"/>
  <c r="H845" i="11"/>
  <c r="L1317" i="11"/>
  <c r="BO1171" i="3"/>
  <c r="E454" i="11"/>
  <c r="F379" i="11"/>
  <c r="H982" i="11"/>
  <c r="F14" i="11"/>
  <c r="K1072" i="11"/>
  <c r="K17" i="11"/>
  <c r="BK15" i="3"/>
  <c r="H256" i="11"/>
  <c r="F245" i="11"/>
  <c r="E245" i="11"/>
  <c r="K616" i="11"/>
  <c r="C793" i="11"/>
  <c r="B1479" i="11"/>
  <c r="H119" i="11"/>
  <c r="L1097" i="11"/>
  <c r="J458" i="11"/>
  <c r="B661" i="11"/>
  <c r="BR12" i="3"/>
  <c r="C156" i="11"/>
  <c r="M11" i="11"/>
  <c r="E35" i="11"/>
  <c r="D345" i="11"/>
  <c r="E267" i="11"/>
  <c r="H19" i="11"/>
  <c r="C345" i="11"/>
  <c r="J1038" i="11"/>
  <c r="M335" i="11"/>
  <c r="H355" i="11"/>
  <c r="M1222" i="11"/>
  <c r="BQ15" i="3"/>
  <c r="BR1171" i="3"/>
  <c r="C83" i="11"/>
  <c r="F459" i="11"/>
  <c r="L245" i="11"/>
  <c r="D157" i="11"/>
  <c r="K1097" i="11"/>
  <c r="G563" i="11"/>
  <c r="C22" i="11"/>
  <c r="B29" i="11"/>
  <c r="G348" i="11"/>
  <c r="F454" i="11"/>
  <c r="K740" i="11"/>
  <c r="G1097" i="11"/>
  <c r="F406" i="11"/>
  <c r="G26" i="11"/>
  <c r="M35" i="11"/>
  <c r="E1097" i="11"/>
  <c r="B35" i="11"/>
  <c r="B157" i="11"/>
  <c r="B345" i="11"/>
  <c r="B174" i="11"/>
  <c r="I1170" i="11"/>
  <c r="G1103" i="11"/>
  <c r="B802" i="11"/>
  <c r="BU15" i="3"/>
  <c r="I277" i="11"/>
  <c r="G464" i="11"/>
  <c r="G112" i="11"/>
  <c r="F37" i="11"/>
  <c r="D598" i="11"/>
  <c r="G14" i="11"/>
  <c r="F17" i="11"/>
  <c r="M245" i="11"/>
  <c r="D245" i="11"/>
  <c r="B598" i="11"/>
  <c r="M177" i="11"/>
  <c r="C279" i="11"/>
  <c r="K204" i="11"/>
  <c r="E970" i="11"/>
  <c r="K279" i="11"/>
  <c r="I245" i="11"/>
  <c r="D1170" i="11"/>
  <c r="L88" i="11"/>
  <c r="K11" i="11"/>
  <c r="K267" i="11"/>
  <c r="M459" i="11"/>
  <c r="M29" i="11"/>
  <c r="K100" i="11"/>
  <c r="M181" i="11"/>
  <c r="H1170" i="11"/>
  <c r="B217" i="3"/>
  <c r="B1099" i="3"/>
  <c r="B1947" i="3"/>
  <c r="B604" i="3"/>
  <c r="B724" i="3"/>
  <c r="G999" i="11"/>
  <c r="B1030" i="3"/>
  <c r="B272" i="3"/>
  <c r="B934" i="3"/>
  <c r="B425" i="3"/>
  <c r="B741" i="3"/>
  <c r="B385" i="3"/>
  <c r="B870" i="3"/>
  <c r="B1601" i="3"/>
  <c r="E764" i="11"/>
  <c r="G982" i="11"/>
  <c r="B1226" i="3"/>
  <c r="J22" i="11"/>
  <c r="D204" i="11"/>
  <c r="D492" i="11"/>
  <c r="I22" i="11"/>
  <c r="B204" i="11"/>
  <c r="F611" i="11"/>
  <c r="D830" i="11"/>
  <c r="B629" i="11"/>
  <c r="G920" i="11"/>
  <c r="E492" i="11"/>
  <c r="J978" i="11"/>
  <c r="C15" i="11"/>
  <c r="L704" i="11"/>
  <c r="I982" i="11"/>
  <c r="G290" i="11"/>
  <c r="G263" i="11"/>
  <c r="K611" i="11"/>
  <c r="M611" i="11"/>
  <c r="M1057" i="11"/>
  <c r="E676" i="11"/>
  <c r="I1773" i="11"/>
  <c r="B61" i="3"/>
  <c r="H510" i="11"/>
  <c r="F559" i="11"/>
  <c r="B1298" i="11"/>
  <c r="D17" i="11"/>
  <c r="L9" i="11"/>
  <c r="E84" i="11"/>
  <c r="B245" i="11"/>
  <c r="C199" i="11"/>
  <c r="L174" i="11"/>
  <c r="K454" i="11"/>
  <c r="C573" i="11"/>
  <c r="E611" i="11"/>
  <c r="I978" i="11"/>
  <c r="D759" i="11"/>
  <c r="C1773" i="11"/>
  <c r="M859" i="11"/>
  <c r="BK18" i="3"/>
  <c r="D1008" i="11"/>
  <c r="B590" i="11"/>
  <c r="D73" i="11"/>
  <c r="J693" i="11"/>
  <c r="H1127" i="11"/>
  <c r="B1117" i="3"/>
  <c r="B22" i="11"/>
  <c r="C549" i="11"/>
  <c r="C207" i="11"/>
  <c r="I906" i="11"/>
  <c r="D978" i="11"/>
  <c r="C492" i="11"/>
  <c r="M978" i="11"/>
  <c r="E759" i="11"/>
  <c r="J1083" i="11"/>
  <c r="G237" i="11"/>
  <c r="B1917" i="11"/>
  <c r="C468" i="11"/>
  <c r="E17" i="11"/>
  <c r="K9" i="11"/>
  <c r="E119" i="11"/>
  <c r="H245" i="11"/>
  <c r="I535" i="11"/>
  <c r="C611" i="11"/>
  <c r="C628" i="11"/>
  <c r="G978" i="11"/>
  <c r="I1103" i="11"/>
  <c r="F1143" i="11"/>
  <c r="C1908" i="11"/>
  <c r="L22" i="11"/>
  <c r="B961" i="3"/>
  <c r="BN18" i="3"/>
  <c r="B764" i="11"/>
  <c r="D1318" i="11"/>
  <c r="H898" i="11"/>
  <c r="L1229" i="11"/>
  <c r="K200" i="11"/>
  <c r="H669" i="11"/>
  <c r="J784" i="11"/>
  <c r="K492" i="11"/>
  <c r="E1103" i="11"/>
  <c r="I792" i="11"/>
  <c r="M158" i="11"/>
  <c r="J644" i="11"/>
  <c r="I836" i="11"/>
  <c r="D610" i="11"/>
  <c r="M768" i="11"/>
  <c r="BP19" i="3"/>
  <c r="M492" i="11"/>
  <c r="G22" i="11"/>
  <c r="C11" i="11"/>
  <c r="K83" i="11"/>
  <c r="I91" i="11"/>
  <c r="C898" i="11"/>
  <c r="G1148" i="11"/>
  <c r="E978" i="11"/>
  <c r="H22" i="11"/>
  <c r="J17" i="11"/>
  <c r="D29" i="11"/>
  <c r="C97" i="11"/>
  <c r="J245" i="11"/>
  <c r="I11" i="11"/>
  <c r="K290" i="11"/>
  <c r="H436" i="11"/>
  <c r="H338" i="11"/>
  <c r="H459" i="11"/>
  <c r="I611" i="11"/>
  <c r="B492" i="11"/>
  <c r="L764" i="11"/>
  <c r="M920" i="11"/>
  <c r="M1097" i="11"/>
  <c r="H1072" i="11"/>
  <c r="F210" i="11"/>
  <c r="J120" i="11"/>
  <c r="F289" i="11"/>
  <c r="C271" i="11"/>
  <c r="M9" i="11"/>
  <c r="M275" i="11"/>
  <c r="I858" i="11"/>
  <c r="G1254" i="11"/>
  <c r="B16" i="11"/>
  <c r="K12" i="11"/>
  <c r="BR18" i="3"/>
  <c r="K80" i="11"/>
  <c r="I760" i="11"/>
  <c r="F1436" i="11"/>
  <c r="C564" i="11"/>
  <c r="D191" i="11"/>
  <c r="D1918" i="11"/>
  <c r="L1590" i="11"/>
  <c r="D9" i="11"/>
  <c r="L11" i="11"/>
  <c r="D898" i="11"/>
  <c r="M17" i="11"/>
  <c r="K245" i="11"/>
  <c r="B436" i="11"/>
  <c r="F453" i="11"/>
  <c r="D22" i="11"/>
  <c r="I17" i="11"/>
  <c r="K29" i="11"/>
  <c r="F97" i="11"/>
  <c r="B11" i="11"/>
  <c r="E91" i="11"/>
  <c r="G138" i="11"/>
  <c r="H203" i="11"/>
  <c r="E338" i="11"/>
  <c r="G459" i="11"/>
  <c r="L611" i="11"/>
  <c r="L492" i="11"/>
  <c r="F676" i="11"/>
  <c r="L554" i="11"/>
  <c r="H764" i="11"/>
  <c r="B906" i="11"/>
  <c r="K920" i="11"/>
  <c r="D1038" i="11"/>
  <c r="J1097" i="11"/>
  <c r="F1072" i="11"/>
  <c r="J1890" i="11"/>
  <c r="BR114" i="3"/>
  <c r="E495" i="11"/>
  <c r="E103" i="11"/>
  <c r="J867" i="11"/>
  <c r="BP18" i="3"/>
  <c r="H1122" i="11"/>
  <c r="E8" i="11"/>
  <c r="K991" i="11"/>
  <c r="F1789" i="11"/>
  <c r="C334" i="11"/>
  <c r="M18" i="11"/>
  <c r="J11" i="11"/>
  <c r="F207" i="11"/>
  <c r="I338" i="11"/>
  <c r="L459" i="11"/>
  <c r="G492" i="11"/>
  <c r="L97" i="11"/>
  <c r="D91" i="11"/>
  <c r="I138" i="11"/>
  <c r="B290" i="11"/>
  <c r="J611" i="11"/>
  <c r="F672" i="11"/>
  <c r="D676" i="11"/>
  <c r="G655" i="11"/>
  <c r="B1097" i="11"/>
  <c r="L1038" i="11"/>
  <c r="E1627" i="11"/>
  <c r="I870" i="11"/>
  <c r="M501" i="11"/>
  <c r="M272" i="11"/>
  <c r="C458" i="11"/>
  <c r="E560" i="11"/>
  <c r="B896" i="11"/>
  <c r="G851" i="11"/>
  <c r="L563" i="11"/>
  <c r="C1104" i="11"/>
  <c r="E1120" i="11"/>
  <c r="M800" i="11"/>
  <c r="H800" i="11"/>
  <c r="I800" i="11"/>
  <c r="B800" i="11"/>
  <c r="G284" i="11"/>
  <c r="L284" i="11"/>
  <c r="B284" i="11"/>
  <c r="D284" i="11"/>
  <c r="C284" i="11"/>
  <c r="I284" i="11"/>
  <c r="H284" i="11"/>
  <c r="E284" i="11"/>
  <c r="G725" i="11"/>
  <c r="K725" i="11"/>
  <c r="B725" i="11"/>
  <c r="L725" i="11"/>
  <c r="C725" i="11"/>
  <c r="K1369" i="11"/>
  <c r="C1369" i="11"/>
  <c r="D1369" i="11"/>
  <c r="G1369" i="11"/>
  <c r="D341" i="11"/>
  <c r="K341" i="11"/>
  <c r="L341" i="11"/>
  <c r="B341" i="11"/>
  <c r="F1806" i="11"/>
  <c r="K1806" i="11"/>
  <c r="M762" i="11"/>
  <c r="C762" i="11"/>
  <c r="J762" i="11"/>
  <c r="K762" i="11"/>
  <c r="M359" i="11"/>
  <c r="G359" i="11"/>
  <c r="B359" i="11"/>
  <c r="K359" i="11"/>
  <c r="C888" i="11"/>
  <c r="BJ889" i="3"/>
  <c r="G914" i="11"/>
  <c r="M914" i="11"/>
  <c r="K120" i="11"/>
  <c r="L154" i="11"/>
  <c r="C154" i="11"/>
  <c r="B275" i="11"/>
  <c r="G207" i="11"/>
  <c r="K199" i="11"/>
  <c r="J279" i="11"/>
  <c r="M199" i="11"/>
  <c r="K274" i="11"/>
  <c r="G274" i="11"/>
  <c r="L199" i="11"/>
  <c r="F359" i="11"/>
  <c r="F433" i="11"/>
  <c r="J655" i="11"/>
  <c r="E672" i="11"/>
  <c r="H906" i="11"/>
  <c r="L912" i="11"/>
  <c r="I725" i="11"/>
  <c r="J906" i="11"/>
  <c r="M1131" i="11"/>
  <c r="M975" i="11"/>
  <c r="D1143" i="11"/>
  <c r="E1806" i="11"/>
  <c r="L62" i="11"/>
  <c r="E426" i="11"/>
  <c r="F787" i="11"/>
  <c r="B1108" i="11"/>
  <c r="C1935" i="11"/>
  <c r="K1935" i="11"/>
  <c r="J535" i="11"/>
  <c r="F535" i="11"/>
  <c r="G535" i="11"/>
  <c r="H535" i="11"/>
  <c r="K535" i="11"/>
  <c r="M192" i="11"/>
  <c r="H192" i="11"/>
  <c r="H804" i="11"/>
  <c r="C804" i="11"/>
  <c r="F804" i="11"/>
  <c r="F745" i="11"/>
  <c r="K745" i="11"/>
  <c r="L745" i="11"/>
  <c r="C75" i="11"/>
  <c r="J154" i="11"/>
  <c r="E210" i="11"/>
  <c r="E192" i="11"/>
  <c r="K207" i="11"/>
  <c r="I279" i="11"/>
  <c r="J199" i="11"/>
  <c r="J274" i="11"/>
  <c r="F274" i="11"/>
  <c r="D298" i="11"/>
  <c r="E359" i="11"/>
  <c r="C433" i="11"/>
  <c r="M535" i="11"/>
  <c r="E535" i="11"/>
  <c r="G906" i="11"/>
  <c r="K912" i="11"/>
  <c r="D858" i="11"/>
  <c r="I1131" i="11"/>
  <c r="D888" i="11"/>
  <c r="C975" i="11"/>
  <c r="I1061" i="11"/>
  <c r="BL1144" i="3"/>
  <c r="F29" i="11"/>
  <c r="I9" i="11"/>
  <c r="K62" i="11"/>
  <c r="D136" i="11"/>
  <c r="L359" i="11"/>
  <c r="G279" i="11"/>
  <c r="C359" i="11"/>
  <c r="I398" i="11"/>
  <c r="J912" i="11"/>
  <c r="K982" i="11"/>
  <c r="H1000" i="11"/>
  <c r="J1031" i="11"/>
  <c r="C125" i="11"/>
  <c r="D125" i="11"/>
  <c r="I107" i="11"/>
  <c r="E107" i="11"/>
  <c r="I635" i="11"/>
  <c r="M400" i="11"/>
  <c r="C400" i="11"/>
  <c r="I633" i="11"/>
  <c r="G633" i="11"/>
  <c r="BT15" i="3"/>
  <c r="K14" i="11"/>
  <c r="H14" i="11"/>
  <c r="I14" i="11"/>
  <c r="C14" i="11"/>
  <c r="G17" i="11"/>
  <c r="H17" i="11"/>
  <c r="C35" i="11"/>
  <c r="J35" i="11"/>
  <c r="D35" i="11"/>
  <c r="G35" i="11"/>
  <c r="K35" i="11"/>
  <c r="H35" i="11"/>
  <c r="B1088" i="11"/>
  <c r="D1088" i="11"/>
  <c r="K75" i="11"/>
  <c r="G154" i="11"/>
  <c r="J109" i="11"/>
  <c r="M210" i="11"/>
  <c r="G289" i="11"/>
  <c r="J284" i="11"/>
  <c r="I274" i="11"/>
  <c r="L535" i="11"/>
  <c r="I804" i="11"/>
  <c r="E686" i="11"/>
  <c r="G1131" i="11"/>
  <c r="J1088" i="11"/>
  <c r="F1373" i="11"/>
  <c r="K60" i="11"/>
  <c r="L454" i="11"/>
  <c r="G454" i="11"/>
  <c r="C1539" i="11"/>
  <c r="BR19" i="3"/>
  <c r="C261" i="11"/>
  <c r="K587" i="11"/>
  <c r="K22" i="11"/>
  <c r="E29" i="11"/>
  <c r="D62" i="11"/>
  <c r="J75" i="11"/>
  <c r="K136" i="11"/>
  <c r="D141" i="11"/>
  <c r="L210" i="11"/>
  <c r="M284" i="11"/>
  <c r="H210" i="11"/>
  <c r="K352" i="11"/>
  <c r="H471" i="11"/>
  <c r="H454" i="11"/>
  <c r="D398" i="11"/>
  <c r="B655" i="11"/>
  <c r="C920" i="11"/>
  <c r="G804" i="11"/>
  <c r="C800" i="11"/>
  <c r="E1000" i="11"/>
  <c r="H1088" i="11"/>
  <c r="I210" i="11"/>
  <c r="I259" i="11"/>
  <c r="E259" i="11"/>
  <c r="F259" i="11"/>
  <c r="C120" i="11"/>
  <c r="E271" i="11"/>
  <c r="L271" i="11"/>
  <c r="K227" i="11"/>
  <c r="E227" i="11"/>
  <c r="H275" i="11"/>
  <c r="H312" i="11"/>
  <c r="L782" i="11"/>
  <c r="C858" i="11"/>
  <c r="B1419" i="3"/>
  <c r="M22" i="11"/>
  <c r="I171" i="11"/>
  <c r="L821" i="11"/>
  <c r="I119" i="11"/>
  <c r="F655" i="11"/>
  <c r="D655" i="11"/>
  <c r="I655" i="11"/>
  <c r="E655" i="11"/>
  <c r="I695" i="11"/>
  <c r="D1002" i="11"/>
  <c r="G691" i="11"/>
  <c r="J29" i="11"/>
  <c r="L192" i="11"/>
  <c r="J725" i="11"/>
  <c r="E800" i="11"/>
  <c r="I10" i="11"/>
  <c r="E346" i="11"/>
  <c r="B272" i="11"/>
  <c r="C272" i="11"/>
  <c r="K867" i="11"/>
  <c r="B40" i="11"/>
  <c r="G29" i="11"/>
  <c r="G239" i="11"/>
  <c r="B912" i="11"/>
  <c r="H912" i="11"/>
  <c r="C912" i="11"/>
  <c r="F912" i="11"/>
  <c r="G912" i="11"/>
  <c r="K672" i="11"/>
  <c r="C672" i="11"/>
  <c r="L672" i="11"/>
  <c r="D672" i="11"/>
  <c r="B672" i="11"/>
  <c r="M672" i="11"/>
  <c r="G141" i="11"/>
  <c r="C398" i="11"/>
  <c r="F727" i="11"/>
  <c r="L289" i="11"/>
  <c r="I289" i="11"/>
  <c r="D359" i="11"/>
  <c r="I271" i="11"/>
  <c r="F471" i="11"/>
  <c r="H303" i="11"/>
  <c r="D303" i="11"/>
  <c r="J303" i="11"/>
  <c r="K303" i="11"/>
  <c r="B599" i="11"/>
  <c r="L599" i="11"/>
  <c r="I599" i="11"/>
  <c r="I61" i="11"/>
  <c r="F61" i="11"/>
  <c r="I596" i="11"/>
  <c r="F596" i="11"/>
  <c r="J9" i="11"/>
  <c r="C9" i="11"/>
  <c r="B9" i="11"/>
  <c r="H9" i="11"/>
  <c r="C758" i="11"/>
  <c r="D758" i="11"/>
  <c r="G758" i="11"/>
  <c r="G471" i="11"/>
  <c r="K800" i="11"/>
  <c r="C1000" i="11"/>
  <c r="L120" i="11"/>
  <c r="G120" i="11"/>
  <c r="M120" i="11"/>
  <c r="H120" i="11"/>
  <c r="G275" i="11"/>
  <c r="F275" i="11"/>
  <c r="E275" i="11"/>
  <c r="J275" i="11"/>
  <c r="L275" i="11"/>
  <c r="I275" i="11"/>
  <c r="K275" i="11"/>
  <c r="M1000" i="11"/>
  <c r="D279" i="11"/>
  <c r="H279" i="11"/>
  <c r="C495" i="11"/>
  <c r="K495" i="11"/>
  <c r="C160" i="11"/>
  <c r="G160" i="11"/>
  <c r="J363" i="11"/>
  <c r="M363" i="11"/>
  <c r="E363" i="11"/>
  <c r="E1462" i="11"/>
  <c r="C18" i="11"/>
  <c r="G18" i="11"/>
  <c r="F18" i="11"/>
  <c r="L18" i="11"/>
  <c r="D18" i="11"/>
  <c r="J18" i="11"/>
  <c r="D271" i="11"/>
  <c r="F445" i="11"/>
  <c r="M989" i="11"/>
  <c r="L1131" i="11"/>
  <c r="K392" i="11"/>
  <c r="H18" i="11"/>
  <c r="K1235" i="11"/>
  <c r="M1088" i="11"/>
  <c r="C896" i="11"/>
  <c r="H33" i="11"/>
  <c r="L33" i="11"/>
  <c r="I18" i="11"/>
  <c r="D120" i="11"/>
  <c r="L227" i="11"/>
  <c r="E279" i="11"/>
  <c r="D433" i="11"/>
  <c r="J434" i="11"/>
  <c r="K727" i="11"/>
  <c r="L693" i="11"/>
  <c r="C906" i="11"/>
  <c r="F725" i="11"/>
  <c r="L499" i="11"/>
  <c r="E406" i="11"/>
  <c r="M512" i="11"/>
  <c r="B1288" i="11"/>
  <c r="BP23" i="3"/>
  <c r="G213" i="11"/>
  <c r="L213" i="11"/>
  <c r="L222" i="11"/>
  <c r="E222" i="11"/>
  <c r="J38" i="11"/>
  <c r="K38" i="11"/>
  <c r="B38" i="11"/>
  <c r="D38" i="11"/>
  <c r="I127" i="11"/>
  <c r="H127" i="11"/>
  <c r="K127" i="11"/>
  <c r="I467" i="11"/>
  <c r="E467" i="11"/>
  <c r="J138" i="11"/>
  <c r="G199" i="11"/>
  <c r="H199" i="11"/>
  <c r="F62" i="11"/>
  <c r="E75" i="11"/>
  <c r="M912" i="11"/>
  <c r="G210" i="11"/>
  <c r="B210" i="11"/>
  <c r="C210" i="11"/>
  <c r="M351" i="11"/>
  <c r="B351" i="11"/>
  <c r="F351" i="11"/>
  <c r="D75" i="11"/>
  <c r="D210" i="11"/>
  <c r="K284" i="11"/>
  <c r="I672" i="11"/>
  <c r="F800" i="11"/>
  <c r="J1061" i="11"/>
  <c r="E578" i="11"/>
  <c r="M1388" i="11"/>
  <c r="E1388" i="11"/>
  <c r="B959" i="11"/>
  <c r="G959" i="11"/>
  <c r="K119" i="11"/>
  <c r="M433" i="11"/>
  <c r="L433" i="11"/>
  <c r="I204" i="11"/>
  <c r="J204" i="11"/>
  <c r="E562" i="11"/>
  <c r="J160" i="11"/>
  <c r="C192" i="11"/>
  <c r="G271" i="11"/>
  <c r="K351" i="11"/>
  <c r="I515" i="11"/>
  <c r="K554" i="11"/>
  <c r="L762" i="11"/>
  <c r="F975" i="11"/>
  <c r="B762" i="11"/>
  <c r="F22" i="11"/>
  <c r="BS889" i="3"/>
  <c r="K355" i="11"/>
  <c r="E18" i="11"/>
  <c r="B120" i="11"/>
  <c r="K192" i="11"/>
  <c r="H158" i="11"/>
  <c r="E204" i="11"/>
  <c r="I207" i="11"/>
  <c r="L303" i="11"/>
  <c r="B279" i="11"/>
  <c r="E199" i="11"/>
  <c r="F273" i="11"/>
  <c r="H259" i="11"/>
  <c r="K433" i="11"/>
  <c r="L401" i="11"/>
  <c r="I351" i="11"/>
  <c r="B515" i="11"/>
  <c r="C647" i="11"/>
  <c r="G727" i="11"/>
  <c r="H672" i="11"/>
  <c r="I762" i="11"/>
  <c r="G867" i="11"/>
  <c r="I556" i="11"/>
  <c r="M906" i="11"/>
  <c r="M867" i="11"/>
  <c r="E725" i="11"/>
  <c r="C833" i="11"/>
  <c r="B976" i="11"/>
  <c r="D154" i="11"/>
  <c r="E154" i="11"/>
  <c r="F154" i="11"/>
  <c r="I136" i="11"/>
  <c r="C274" i="11"/>
  <c r="E274" i="11"/>
  <c r="L274" i="11"/>
  <c r="G119" i="11"/>
  <c r="D119" i="11"/>
  <c r="J1303" i="11"/>
  <c r="C1271" i="11"/>
  <c r="E1271" i="11"/>
  <c r="K1093" i="11"/>
  <c r="I1093" i="11"/>
  <c r="BS114" i="3"/>
  <c r="G113" i="11"/>
  <c r="B113" i="11"/>
  <c r="C62" i="11"/>
  <c r="M75" i="11"/>
  <c r="L168" i="11"/>
  <c r="J210" i="11"/>
  <c r="B768" i="11"/>
  <c r="F303" i="11"/>
  <c r="I457" i="11"/>
  <c r="C457" i="11"/>
  <c r="E457" i="11"/>
  <c r="F757" i="11"/>
  <c r="E612" i="11"/>
  <c r="I612" i="11"/>
  <c r="F966" i="11"/>
  <c r="M119" i="11"/>
  <c r="B62" i="11"/>
  <c r="H75" i="11"/>
  <c r="I120" i="11"/>
  <c r="D192" i="11"/>
  <c r="F192" i="11"/>
  <c r="K154" i="11"/>
  <c r="G192" i="11"/>
  <c r="F199" i="11"/>
  <c r="B119" i="11"/>
  <c r="J975" i="11"/>
  <c r="H725" i="11"/>
  <c r="B300" i="11"/>
  <c r="L119" i="11"/>
  <c r="M77" i="11"/>
  <c r="B192" i="11"/>
  <c r="F284" i="11"/>
  <c r="D199" i="11"/>
  <c r="J259" i="11"/>
  <c r="B433" i="11"/>
  <c r="D535" i="11"/>
  <c r="J727" i="11"/>
  <c r="M690" i="11"/>
  <c r="C119" i="11"/>
  <c r="B18" i="11"/>
  <c r="F119" i="11"/>
  <c r="J33" i="11"/>
  <c r="F120" i="11"/>
  <c r="J192" i="11"/>
  <c r="H154" i="11"/>
  <c r="M204" i="11"/>
  <c r="M154" i="11"/>
  <c r="D275" i="11"/>
  <c r="H207" i="11"/>
  <c r="L279" i="11"/>
  <c r="B199" i="11"/>
  <c r="B274" i="11"/>
  <c r="G351" i="11"/>
  <c r="G672" i="11"/>
  <c r="C535" i="11"/>
  <c r="I727" i="11"/>
  <c r="H762" i="11"/>
  <c r="L906" i="11"/>
  <c r="D725" i="11"/>
  <c r="J745" i="11"/>
  <c r="G1061" i="11"/>
  <c r="L241" i="11"/>
  <c r="L1790" i="11"/>
  <c r="B597" i="11"/>
  <c r="E1335" i="11"/>
  <c r="B946" i="3"/>
  <c r="H345" i="11"/>
  <c r="G1127" i="11"/>
  <c r="M774" i="11"/>
  <c r="B1137" i="11"/>
  <c r="F720" i="11"/>
  <c r="E390" i="11"/>
  <c r="J178" i="11"/>
  <c r="M911" i="11"/>
  <c r="L1158" i="11"/>
  <c r="L871" i="11"/>
  <c r="I1199" i="11"/>
  <c r="BS19" i="3"/>
  <c r="BJ1565" i="3"/>
  <c r="K263" i="11"/>
  <c r="K1405" i="11"/>
  <c r="C682" i="11"/>
  <c r="H29" i="11"/>
  <c r="I84" i="11"/>
  <c r="F87" i="11"/>
  <c r="H11" i="11"/>
  <c r="I453" i="11"/>
  <c r="H611" i="11"/>
  <c r="F665" i="11"/>
  <c r="F771" i="11"/>
  <c r="F829" i="11"/>
  <c r="L691" i="11"/>
  <c r="F1038" i="11"/>
  <c r="F1479" i="11"/>
  <c r="G86" i="11"/>
  <c r="J80" i="11"/>
  <c r="F222" i="11"/>
  <c r="F38" i="11"/>
  <c r="H250" i="11"/>
  <c r="K1043" i="11"/>
  <c r="J153" i="11"/>
  <c r="H646" i="11"/>
  <c r="L472" i="11"/>
  <c r="L779" i="11"/>
  <c r="L1062" i="11"/>
  <c r="L290" i="11"/>
  <c r="H290" i="11"/>
  <c r="C239" i="11"/>
  <c r="M333" i="11"/>
  <c r="G611" i="11"/>
  <c r="B611" i="11"/>
  <c r="M669" i="11"/>
  <c r="C673" i="11"/>
  <c r="J787" i="11"/>
  <c r="J898" i="11"/>
  <c r="I691" i="11"/>
  <c r="M1229" i="11"/>
  <c r="D886" i="11"/>
  <c r="F141" i="11"/>
  <c r="C1222" i="11"/>
  <c r="B1035" i="11"/>
  <c r="I25" i="11"/>
  <c r="H84" i="11"/>
  <c r="I197" i="11"/>
  <c r="G11" i="11"/>
  <c r="C29" i="11"/>
  <c r="K46" i="11"/>
  <c r="J239" i="11"/>
  <c r="D11" i="11"/>
  <c r="I290" i="11"/>
  <c r="D294" i="11"/>
  <c r="M436" i="11"/>
  <c r="B427" i="11"/>
  <c r="C329" i="11"/>
  <c r="D447" i="11"/>
  <c r="G426" i="11"/>
  <c r="D422" i="11"/>
  <c r="C787" i="11"/>
  <c r="I898" i="11"/>
  <c r="B691" i="11"/>
  <c r="E1038" i="11"/>
  <c r="J1301" i="11"/>
  <c r="L29" i="11"/>
  <c r="E176" i="11"/>
  <c r="F267" i="11"/>
  <c r="D611" i="11"/>
  <c r="C13" i="11"/>
  <c r="I1532" i="11"/>
  <c r="B559" i="3"/>
  <c r="B862" i="3"/>
  <c r="I912" i="11"/>
  <c r="K906" i="11"/>
  <c r="G1057" i="11"/>
  <c r="G1395" i="11"/>
  <c r="B881" i="3"/>
  <c r="B1042" i="3"/>
  <c r="B691" i="3"/>
  <c r="B1108" i="3"/>
  <c r="H307" i="11"/>
  <c r="M307" i="11"/>
  <c r="I307" i="11"/>
  <c r="C307" i="11"/>
  <c r="E307" i="11"/>
  <c r="T313" i="3"/>
  <c r="B313" i="3" s="1"/>
  <c r="J145" i="11"/>
  <c r="L125" i="11"/>
  <c r="J307" i="11"/>
  <c r="J645" i="11"/>
  <c r="L888" i="11"/>
  <c r="J411" i="11"/>
  <c r="L411" i="11"/>
  <c r="M411" i="11"/>
  <c r="I588" i="11"/>
  <c r="H821" i="11"/>
  <c r="M971" i="11"/>
  <c r="E971" i="11"/>
  <c r="G528" i="11"/>
  <c r="I369" i="11"/>
  <c r="K369" i="11"/>
  <c r="G369" i="11"/>
  <c r="L573" i="11"/>
  <c r="K573" i="11"/>
  <c r="J573" i="11"/>
  <c r="G338" i="11"/>
  <c r="K338" i="11"/>
  <c r="L338" i="11"/>
  <c r="F338" i="11"/>
  <c r="M338" i="11"/>
  <c r="C338" i="11"/>
  <c r="I1189" i="11"/>
  <c r="F1189" i="11"/>
  <c r="J540" i="11"/>
  <c r="B1160" i="3"/>
  <c r="G38" i="11"/>
  <c r="E145" i="11"/>
  <c r="D145" i="11"/>
  <c r="I113" i="11"/>
  <c r="H100" i="11"/>
  <c r="E160" i="11"/>
  <c r="G145" i="11"/>
  <c r="K153" i="11"/>
  <c r="M61" i="11"/>
  <c r="H141" i="11"/>
  <c r="K125" i="11"/>
  <c r="F239" i="11"/>
  <c r="H239" i="11"/>
  <c r="H138" i="11"/>
  <c r="H257" i="11"/>
  <c r="B267" i="11"/>
  <c r="J338" i="11"/>
  <c r="I239" i="11"/>
  <c r="G307" i="11"/>
  <c r="F363" i="11"/>
  <c r="F599" i="11"/>
  <c r="M591" i="11"/>
  <c r="J616" i="11"/>
  <c r="G647" i="11"/>
  <c r="F622" i="11"/>
  <c r="D597" i="11"/>
  <c r="L588" i="11"/>
  <c r="I645" i="11"/>
  <c r="K925" i="11"/>
  <c r="E797" i="11"/>
  <c r="I888" i="11"/>
  <c r="E888" i="11"/>
  <c r="M1301" i="11"/>
  <c r="L1544" i="11"/>
  <c r="BR401" i="3"/>
  <c r="G400" i="11"/>
  <c r="B670" i="11"/>
  <c r="E1124" i="11"/>
  <c r="F1838" i="11"/>
  <c r="B1838" i="11"/>
  <c r="H1838" i="11"/>
  <c r="D1000" i="11"/>
  <c r="F1000" i="11"/>
  <c r="J1000" i="11"/>
  <c r="I1000" i="11"/>
  <c r="B1000" i="11"/>
  <c r="B1370" i="3"/>
  <c r="T172" i="3"/>
  <c r="B172" i="3" s="1"/>
  <c r="F587" i="11"/>
  <c r="I647" i="11"/>
  <c r="M1010" i="11"/>
  <c r="C145" i="11"/>
  <c r="G107" i="11"/>
  <c r="J100" i="11"/>
  <c r="D160" i="11"/>
  <c r="L61" i="11"/>
  <c r="L171" i="11"/>
  <c r="E239" i="11"/>
  <c r="F307" i="11"/>
  <c r="L363" i="11"/>
  <c r="K588" i="11"/>
  <c r="C645" i="11"/>
  <c r="C797" i="11"/>
  <c r="F888" i="11"/>
  <c r="C971" i="11"/>
  <c r="K888" i="11"/>
  <c r="D1388" i="11"/>
  <c r="D1342" i="11"/>
  <c r="J1342" i="11"/>
  <c r="E1035" i="11"/>
  <c r="K1035" i="11"/>
  <c r="B828" i="11"/>
  <c r="C828" i="11"/>
  <c r="I1162" i="11"/>
  <c r="G1162" i="11"/>
  <c r="H1162" i="11"/>
  <c r="G707" i="11"/>
  <c r="L707" i="11"/>
  <c r="D707" i="11"/>
  <c r="M693" i="11"/>
  <c r="G693" i="11"/>
  <c r="E693" i="11"/>
  <c r="M622" i="11"/>
  <c r="D622" i="11"/>
  <c r="C622" i="11"/>
  <c r="BL623" i="3"/>
  <c r="K622" i="11"/>
  <c r="G622" i="11"/>
  <c r="B624" i="3"/>
  <c r="E650" i="11"/>
  <c r="K37" i="11"/>
  <c r="M38" i="11"/>
  <c r="B145" i="11"/>
  <c r="L127" i="11"/>
  <c r="C113" i="11"/>
  <c r="I100" i="11"/>
  <c r="J97" i="11"/>
  <c r="L160" i="11"/>
  <c r="C139" i="11"/>
  <c r="K61" i="11"/>
  <c r="C153" i="11"/>
  <c r="D239" i="11"/>
  <c r="B335" i="11"/>
  <c r="M138" i="11"/>
  <c r="G259" i="11"/>
  <c r="D338" i="11"/>
  <c r="F277" i="11"/>
  <c r="B316" i="11"/>
  <c r="J596" i="11"/>
  <c r="B622" i="11"/>
  <c r="I693" i="11"/>
  <c r="K707" i="11"/>
  <c r="E588" i="11"/>
  <c r="F628" i="11"/>
  <c r="E627" i="11"/>
  <c r="J1093" i="11"/>
  <c r="K768" i="11"/>
  <c r="L1201" i="11"/>
  <c r="M1035" i="11"/>
  <c r="K1201" i="11"/>
  <c r="J1456" i="11"/>
  <c r="B836" i="11"/>
  <c r="BJ114" i="3"/>
  <c r="B1974" i="3"/>
  <c r="L488" i="11"/>
  <c r="D268" i="11"/>
  <c r="BT847" i="3"/>
  <c r="K846" i="11"/>
  <c r="C846" i="11"/>
  <c r="E846" i="11"/>
  <c r="F846" i="11"/>
  <c r="J846" i="11"/>
  <c r="G846" i="11"/>
  <c r="I846" i="11"/>
  <c r="G361" i="11"/>
  <c r="M361" i="11"/>
  <c r="F361" i="11"/>
  <c r="J925" i="11"/>
  <c r="H925" i="11"/>
  <c r="M145" i="11"/>
  <c r="B719" i="11"/>
  <c r="C719" i="11"/>
  <c r="D719" i="11"/>
  <c r="I719" i="11"/>
  <c r="B61" i="11"/>
  <c r="D599" i="11"/>
  <c r="B1013" i="3"/>
  <c r="D833" i="11"/>
  <c r="K833" i="11"/>
  <c r="D267" i="11"/>
  <c r="C267" i="11"/>
  <c r="G267" i="11"/>
  <c r="H267" i="11"/>
  <c r="J267" i="11"/>
  <c r="L267" i="11"/>
  <c r="T1416" i="3"/>
  <c r="B1416" i="3" s="1"/>
  <c r="B100" i="11"/>
  <c r="C213" i="11"/>
  <c r="L261" i="11"/>
  <c r="D959" i="11"/>
  <c r="D824" i="11"/>
  <c r="E824" i="11"/>
  <c r="B824" i="11"/>
  <c r="I767" i="11"/>
  <c r="G1038" i="11"/>
  <c r="B1038" i="11"/>
  <c r="C1038" i="11"/>
  <c r="K1038" i="11"/>
  <c r="G100" i="11"/>
  <c r="C445" i="11"/>
  <c r="J445" i="11"/>
  <c r="G445" i="11"/>
  <c r="D445" i="11"/>
  <c r="E445" i="11"/>
  <c r="M445" i="11"/>
  <c r="K363" i="11"/>
  <c r="C363" i="11"/>
  <c r="I363" i="11"/>
  <c r="E993" i="11"/>
  <c r="J993" i="11"/>
  <c r="C993" i="11"/>
  <c r="F993" i="11"/>
  <c r="K1388" i="11"/>
  <c r="H1388" i="11"/>
  <c r="H596" i="11"/>
  <c r="M596" i="11"/>
  <c r="C596" i="11"/>
  <c r="B596" i="11"/>
  <c r="BU1806" i="3"/>
  <c r="BN1806" i="3"/>
  <c r="F100" i="11"/>
  <c r="H107" i="11"/>
  <c r="B638" i="11"/>
  <c r="G638" i="11"/>
  <c r="H638" i="11"/>
  <c r="F113" i="11"/>
  <c r="J127" i="11"/>
  <c r="D86" i="11"/>
  <c r="J61" i="11"/>
  <c r="L445" i="11"/>
  <c r="H719" i="11"/>
  <c r="D113" i="11"/>
  <c r="M100" i="11"/>
  <c r="I86" i="11"/>
  <c r="J240" i="11"/>
  <c r="G181" i="11"/>
  <c r="F464" i="11"/>
  <c r="E599" i="11"/>
  <c r="F684" i="11"/>
  <c r="D767" i="11"/>
  <c r="L993" i="11"/>
  <c r="C1035" i="11"/>
  <c r="B1909" i="11"/>
  <c r="B980" i="3"/>
  <c r="B668" i="3"/>
  <c r="E554" i="11"/>
  <c r="G554" i="11"/>
  <c r="H554" i="11"/>
  <c r="M1993" i="11"/>
  <c r="J1993" i="11"/>
  <c r="B1145" i="3"/>
  <c r="B1329" i="11"/>
  <c r="I1329" i="11"/>
  <c r="D666" i="11"/>
  <c r="C666" i="11"/>
  <c r="K666" i="11"/>
  <c r="I585" i="11"/>
  <c r="E585" i="11"/>
  <c r="B585" i="11"/>
  <c r="K1051" i="11"/>
  <c r="I1051" i="11"/>
  <c r="J714" i="11"/>
  <c r="F714" i="11"/>
  <c r="C714" i="11"/>
  <c r="G714" i="11"/>
  <c r="M714" i="11"/>
  <c r="H236" i="11"/>
  <c r="B236" i="11"/>
  <c r="C236" i="11"/>
  <c r="K236" i="11"/>
  <c r="E236" i="11"/>
  <c r="BU216" i="3"/>
  <c r="G215" i="11"/>
  <c r="L215" i="11"/>
  <c r="B215" i="11"/>
  <c r="I215" i="11"/>
  <c r="D215" i="11"/>
  <c r="E647" i="11"/>
  <c r="B1783" i="11"/>
  <c r="I1783" i="11"/>
  <c r="I1246" i="11"/>
  <c r="B1246" i="11"/>
  <c r="I975" i="11"/>
  <c r="L975" i="11"/>
  <c r="D975" i="11"/>
  <c r="D924" i="11"/>
  <c r="M174" i="11"/>
  <c r="F174" i="11"/>
  <c r="D556" i="11"/>
  <c r="BT889" i="3"/>
  <c r="BO889" i="3"/>
  <c r="BQ889" i="3"/>
  <c r="M888" i="11"/>
  <c r="BP889" i="3"/>
  <c r="G888" i="11"/>
  <c r="BL889" i="3"/>
  <c r="H888" i="11"/>
  <c r="L647" i="11"/>
  <c r="B647" i="11"/>
  <c r="F647" i="11"/>
  <c r="D647" i="11"/>
  <c r="K647" i="11"/>
  <c r="K145" i="11"/>
  <c r="E644" i="11"/>
  <c r="K644" i="11"/>
  <c r="BO798" i="3"/>
  <c r="K797" i="11"/>
  <c r="I145" i="11"/>
  <c r="H45" i="11"/>
  <c r="H361" i="11"/>
  <c r="I1062" i="11"/>
  <c r="J1062" i="11"/>
  <c r="C178" i="11"/>
  <c r="I181" i="11"/>
  <c r="B859" i="11"/>
  <c r="M213" i="11"/>
  <c r="BL1202" i="3"/>
  <c r="J1201" i="11"/>
  <c r="BK1202" i="3"/>
  <c r="G1201" i="11"/>
  <c r="H1201" i="11"/>
  <c r="J113" i="11"/>
  <c r="I361" i="11"/>
  <c r="C512" i="11"/>
  <c r="E719" i="11"/>
  <c r="E38" i="11"/>
  <c r="D97" i="11"/>
  <c r="B125" i="11"/>
  <c r="I240" i="11"/>
  <c r="B222" i="11"/>
  <c r="K222" i="11"/>
  <c r="G222" i="11"/>
  <c r="D213" i="11"/>
  <c r="F369" i="11"/>
  <c r="L512" i="11"/>
  <c r="F515" i="11"/>
  <c r="J464" i="11"/>
  <c r="D411" i="11"/>
  <c r="L824" i="11"/>
  <c r="J719" i="11"/>
  <c r="I993" i="11"/>
  <c r="L1093" i="11"/>
  <c r="G1300" i="11"/>
  <c r="M1685" i="11"/>
  <c r="B802" i="3"/>
  <c r="BM889" i="3"/>
  <c r="E442" i="11"/>
  <c r="L556" i="11"/>
  <c r="H556" i="11"/>
  <c r="H495" i="11"/>
  <c r="J495" i="11"/>
  <c r="C625" i="11"/>
  <c r="H749" i="11"/>
  <c r="J749" i="11"/>
  <c r="G858" i="11"/>
  <c r="G620" i="11"/>
  <c r="L429" i="11"/>
  <c r="B429" i="11"/>
  <c r="G854" i="11"/>
  <c r="I854" i="11"/>
  <c r="J1536" i="11"/>
  <c r="H1536" i="11"/>
  <c r="K421" i="11"/>
  <c r="C644" i="11"/>
  <c r="L719" i="11"/>
  <c r="K240" i="11"/>
  <c r="B138" i="11"/>
  <c r="M107" i="11"/>
  <c r="H112" i="11"/>
  <c r="F213" i="11"/>
  <c r="H599" i="11"/>
  <c r="M113" i="11"/>
  <c r="D80" i="11"/>
  <c r="L100" i="11"/>
  <c r="C112" i="11"/>
  <c r="G178" i="11"/>
  <c r="D181" i="11"/>
  <c r="L390" i="11"/>
  <c r="K599" i="11"/>
  <c r="C599" i="11"/>
  <c r="H707" i="11"/>
  <c r="K113" i="11"/>
  <c r="J107" i="11"/>
  <c r="J94" i="11"/>
  <c r="B80" i="11"/>
  <c r="K160" i="11"/>
  <c r="E100" i="11"/>
  <c r="B97" i="11"/>
  <c r="J125" i="11"/>
  <c r="I222" i="11"/>
  <c r="C181" i="11"/>
  <c r="E303" i="11"/>
  <c r="C303" i="11"/>
  <c r="D274" i="11"/>
  <c r="C167" i="11"/>
  <c r="K445" i="11"/>
  <c r="D307" i="11"/>
  <c r="K512" i="11"/>
  <c r="E510" i="11"/>
  <c r="C411" i="11"/>
  <c r="J707" i="11"/>
  <c r="I625" i="11"/>
  <c r="E914" i="11"/>
  <c r="I824" i="11"/>
  <c r="G719" i="11"/>
  <c r="E556" i="11"/>
  <c r="G799" i="11"/>
  <c r="J767" i="11"/>
  <c r="G993" i="11"/>
  <c r="H1093" i="11"/>
  <c r="I1160" i="11"/>
  <c r="D1699" i="11"/>
  <c r="B1795" i="3"/>
  <c r="B1956" i="3"/>
  <c r="B78" i="3"/>
  <c r="BU889" i="3"/>
  <c r="B1012" i="3"/>
  <c r="E1383" i="11"/>
  <c r="K1383" i="11"/>
  <c r="B587" i="11"/>
  <c r="G587" i="11"/>
  <c r="T583" i="3"/>
  <c r="B583" i="3" s="1"/>
  <c r="C587" i="11"/>
  <c r="B888" i="11"/>
  <c r="E515" i="11"/>
  <c r="C515" i="11"/>
  <c r="K515" i="11"/>
  <c r="E263" i="11"/>
  <c r="H263" i="11"/>
  <c r="K86" i="11"/>
  <c r="B239" i="11"/>
  <c r="D596" i="11"/>
  <c r="E859" i="11"/>
  <c r="J888" i="11"/>
  <c r="B380" i="11"/>
  <c r="B256" i="11"/>
  <c r="J256" i="11"/>
  <c r="K256" i="11"/>
  <c r="B1047" i="3"/>
  <c r="M239" i="11"/>
  <c r="K361" i="11"/>
  <c r="G599" i="11"/>
  <c r="J1590" i="11"/>
  <c r="F1148" i="11"/>
  <c r="C1148" i="11"/>
  <c r="H891" i="11"/>
  <c r="J1300" i="11"/>
  <c r="K1300" i="11"/>
  <c r="L76" i="11"/>
  <c r="H145" i="11"/>
  <c r="G97" i="11"/>
  <c r="K138" i="11"/>
  <c r="K239" i="11"/>
  <c r="B445" i="11"/>
  <c r="I707" i="11"/>
  <c r="M828" i="11"/>
  <c r="J971" i="11"/>
  <c r="L113" i="11"/>
  <c r="L107" i="11"/>
  <c r="F107" i="11"/>
  <c r="K107" i="11"/>
  <c r="B181" i="11"/>
  <c r="I445" i="11"/>
  <c r="L307" i="11"/>
  <c r="D406" i="11"/>
  <c r="J599" i="11"/>
  <c r="L515" i="11"/>
  <c r="J647" i="11"/>
  <c r="C707" i="11"/>
  <c r="M554" i="11"/>
  <c r="M824" i="11"/>
  <c r="F719" i="11"/>
  <c r="J779" i="11"/>
  <c r="D993" i="11"/>
  <c r="K821" i="11"/>
  <c r="F638" i="11"/>
  <c r="L1300" i="11"/>
  <c r="J1494" i="11"/>
  <c r="B892" i="3"/>
  <c r="BR889" i="3"/>
  <c r="B287" i="11"/>
  <c r="J287" i="11"/>
  <c r="K501" i="11"/>
  <c r="B501" i="11"/>
  <c r="B458" i="11"/>
  <c r="G458" i="11"/>
  <c r="H458" i="11"/>
  <c r="H457" i="11"/>
  <c r="J457" i="11"/>
  <c r="F867" i="11"/>
  <c r="C867" i="11"/>
  <c r="D867" i="11"/>
  <c r="L867" i="11"/>
  <c r="M563" i="11"/>
  <c r="B563" i="11"/>
  <c r="C563" i="11"/>
  <c r="B844" i="3"/>
  <c r="F237" i="11"/>
  <c r="B237" i="11"/>
  <c r="M635" i="11"/>
  <c r="E920" i="11"/>
  <c r="B920" i="11"/>
  <c r="G1414" i="11"/>
  <c r="M1414" i="11"/>
  <c r="E1088" i="11"/>
  <c r="F1088" i="11"/>
  <c r="I1088" i="11"/>
  <c r="I321" i="11"/>
  <c r="J321" i="11"/>
  <c r="I298" i="11"/>
  <c r="M298" i="11"/>
  <c r="L306" i="11"/>
  <c r="B385" i="11"/>
  <c r="L655" i="11"/>
  <c r="J696" i="11"/>
  <c r="I861" i="11"/>
  <c r="D528" i="11"/>
  <c r="B836" i="3"/>
  <c r="B1626" i="3"/>
  <c r="J524" i="11"/>
  <c r="K1317" i="11"/>
  <c r="I1165" i="11"/>
  <c r="B1406" i="11"/>
  <c r="J454" i="11"/>
  <c r="I644" i="11"/>
  <c r="K669" i="11"/>
  <c r="J1787" i="11"/>
  <c r="C766" i="11"/>
  <c r="E299" i="11"/>
  <c r="G383" i="11"/>
  <c r="B146" i="11"/>
  <c r="D1127" i="11"/>
  <c r="B819" i="3"/>
  <c r="B1998" i="3"/>
  <c r="F195" i="11"/>
  <c r="B1093" i="3"/>
  <c r="K260" i="11"/>
  <c r="B475" i="11"/>
  <c r="C900" i="11"/>
  <c r="I40" i="11"/>
  <c r="J496" i="11"/>
  <c r="I190" i="11"/>
  <c r="M1567" i="11"/>
  <c r="B240" i="11"/>
  <c r="M1109" i="11"/>
  <c r="H1181" i="11"/>
  <c r="J646" i="11"/>
  <c r="BL473" i="3"/>
  <c r="G1557" i="11"/>
  <c r="L1026" i="11"/>
  <c r="C1648" i="11"/>
  <c r="C59" i="11"/>
  <c r="I1851" i="11"/>
  <c r="I1210" i="11"/>
  <c r="L510" i="11"/>
  <c r="BU1261" i="3"/>
  <c r="B1946" i="3"/>
  <c r="E645" i="11"/>
  <c r="D132" i="11"/>
  <c r="L345" i="11"/>
  <c r="L1375" i="11"/>
  <c r="F854" i="11"/>
  <c r="M1390" i="11"/>
  <c r="F755" i="11"/>
  <c r="J398" i="11"/>
  <c r="B43" i="3"/>
  <c r="M378" i="11"/>
  <c r="J466" i="11"/>
  <c r="M655" i="11"/>
  <c r="C655" i="11"/>
  <c r="B508" i="11"/>
  <c r="G813" i="11"/>
  <c r="B1449" i="3"/>
  <c r="J802" i="11"/>
  <c r="H480" i="11"/>
  <c r="F773" i="11"/>
  <c r="J960" i="11"/>
  <c r="E144" i="11"/>
  <c r="M90" i="11"/>
  <c r="F792" i="11"/>
  <c r="B1504" i="11"/>
  <c r="B1959" i="3"/>
  <c r="M395" i="11"/>
  <c r="K655" i="11"/>
  <c r="B469" i="11"/>
  <c r="F244" i="11"/>
  <c r="M816" i="11"/>
  <c r="D1105" i="11"/>
  <c r="M667" i="11"/>
  <c r="H128" i="11"/>
  <c r="K1236" i="11"/>
  <c r="H1918" i="11"/>
  <c r="J433" i="11"/>
  <c r="F554" i="11"/>
  <c r="B275" i="3"/>
  <c r="B1053" i="3"/>
  <c r="C1838" i="11"/>
  <c r="I705" i="11"/>
  <c r="E1041" i="11"/>
  <c r="M1153" i="11"/>
  <c r="H682" i="11"/>
  <c r="D348" i="11"/>
  <c r="D158" i="11"/>
  <c r="F915" i="11"/>
  <c r="K541" i="11"/>
  <c r="H1011" i="11"/>
  <c r="F1169" i="11"/>
  <c r="B153" i="3"/>
  <c r="B929" i="3"/>
  <c r="G353" i="11"/>
  <c r="B1523" i="3"/>
  <c r="B575" i="3"/>
  <c r="B220" i="3"/>
  <c r="B443" i="3"/>
  <c r="B82" i="3"/>
  <c r="B1982" i="3"/>
  <c r="B1203" i="3"/>
  <c r="B436" i="3"/>
  <c r="B1704" i="3"/>
  <c r="B1437" i="3"/>
  <c r="B1332" i="3"/>
  <c r="L1934" i="11"/>
  <c r="B26" i="3"/>
  <c r="K1079" i="11"/>
  <c r="B1592" i="3"/>
  <c r="B1080" i="3"/>
  <c r="B1822" i="3"/>
  <c r="B1084" i="3"/>
  <c r="B508" i="3"/>
  <c r="B1993" i="3"/>
  <c r="B996" i="3"/>
  <c r="B502" i="3"/>
  <c r="B816" i="3"/>
  <c r="B1805" i="3"/>
  <c r="B826" i="3"/>
  <c r="B667" i="3"/>
  <c r="G583" i="11"/>
  <c r="I583" i="11"/>
  <c r="G1175" i="11"/>
  <c r="E1175" i="11"/>
  <c r="T1781" i="3"/>
  <c r="B1781" i="3" s="1"/>
  <c r="L299" i="11"/>
  <c r="H1353" i="11"/>
  <c r="G1353" i="11"/>
  <c r="B401" i="11"/>
  <c r="D401" i="11"/>
  <c r="M401" i="11"/>
  <c r="H401" i="11"/>
  <c r="K401" i="11"/>
  <c r="BP1946" i="3"/>
  <c r="BR1946" i="3"/>
  <c r="T1858" i="3"/>
  <c r="B1858" i="3" s="1"/>
  <c r="T151" i="3"/>
  <c r="B151" i="3" s="1"/>
  <c r="BO1291" i="3"/>
  <c r="H1290" i="11"/>
  <c r="B1290" i="11"/>
  <c r="I1290" i="11"/>
  <c r="BN1291" i="3"/>
  <c r="E1290" i="11"/>
  <c r="BQ1291" i="3"/>
  <c r="BM1291" i="3"/>
  <c r="K1290" i="11"/>
  <c r="J1290" i="11"/>
  <c r="H60" i="11"/>
  <c r="E60" i="11"/>
  <c r="B60" i="11"/>
  <c r="L60" i="11"/>
  <c r="D266" i="11"/>
  <c r="I266" i="11"/>
  <c r="L266" i="11"/>
  <c r="K1139" i="11"/>
  <c r="F1139" i="11"/>
  <c r="F1941" i="11"/>
  <c r="J1941" i="11"/>
  <c r="F908" i="11"/>
  <c r="F1048" i="11"/>
  <c r="BU1049" i="3"/>
  <c r="I1048" i="11"/>
  <c r="BM1049" i="3"/>
  <c r="E1048" i="11"/>
  <c r="J1048" i="11"/>
  <c r="H1048" i="11"/>
  <c r="L1048" i="11"/>
  <c r="M1048" i="11"/>
  <c r="M549" i="11"/>
  <c r="F549" i="11"/>
  <c r="J549" i="11"/>
  <c r="H549" i="11"/>
  <c r="L549" i="11"/>
  <c r="B549" i="11"/>
  <c r="G549" i="11"/>
  <c r="M1112" i="11"/>
  <c r="I1112" i="11"/>
  <c r="J1370" i="11"/>
  <c r="B163" i="11"/>
  <c r="E163" i="11"/>
  <c r="H163" i="11"/>
  <c r="K163" i="11"/>
  <c r="L163" i="11"/>
  <c r="J1215" i="11"/>
  <c r="BR1216" i="3"/>
  <c r="BO1216" i="3"/>
  <c r="K1215" i="11"/>
  <c r="BJ1216" i="3"/>
  <c r="BK1216" i="3"/>
  <c r="B1215" i="11"/>
  <c r="BT1216" i="3"/>
  <c r="BP1216" i="3"/>
  <c r="BL1216" i="3"/>
  <c r="C1215" i="11"/>
  <c r="D1215" i="11"/>
  <c r="BM1216" i="3"/>
  <c r="M1215" i="11"/>
  <c r="I1215" i="11"/>
  <c r="BQ1216" i="3"/>
  <c r="L1215" i="11"/>
  <c r="BS1216" i="3"/>
  <c r="BN1216" i="3"/>
  <c r="F1215" i="11"/>
  <c r="BU1216" i="3"/>
  <c r="I549" i="11"/>
  <c r="M1158" i="11"/>
  <c r="L992" i="11"/>
  <c r="H992" i="11"/>
  <c r="C992" i="11"/>
  <c r="H266" i="11"/>
  <c r="B540" i="11"/>
  <c r="B1067" i="3"/>
  <c r="I584" i="11"/>
  <c r="BM585" i="3"/>
  <c r="D584" i="11"/>
  <c r="G584" i="11"/>
  <c r="BO585" i="3"/>
  <c r="K584" i="11"/>
  <c r="L584" i="11"/>
  <c r="B584" i="11"/>
  <c r="L263" i="11"/>
  <c r="M263" i="11"/>
  <c r="B263" i="11"/>
  <c r="C263" i="11"/>
  <c r="D263" i="11"/>
  <c r="T1374" i="3"/>
  <c r="B1374" i="3" s="1"/>
  <c r="T1304" i="3"/>
  <c r="B1304" i="3" s="1"/>
  <c r="D549" i="11"/>
  <c r="J584" i="11"/>
  <c r="G992" i="11"/>
  <c r="J1008" i="11"/>
  <c r="J46" i="11"/>
  <c r="I299" i="11"/>
  <c r="F263" i="11"/>
  <c r="E620" i="11"/>
  <c r="B746" i="11"/>
  <c r="B1048" i="11"/>
  <c r="J1335" i="11"/>
  <c r="T678" i="3"/>
  <c r="B678" i="3" s="1"/>
  <c r="T1600" i="3"/>
  <c r="B1600" i="3" s="1"/>
  <c r="T1951" i="3"/>
  <c r="B1951" i="3" s="1"/>
  <c r="T537" i="3"/>
  <c r="B537" i="3" s="1"/>
  <c r="T1316" i="3"/>
  <c r="T1488" i="3"/>
  <c r="B1488" i="3" s="1"/>
  <c r="T1219" i="3"/>
  <c r="B1219" i="3" s="1"/>
  <c r="T713" i="3"/>
  <c r="B713" i="3" s="1"/>
  <c r="T840" i="3"/>
  <c r="B840" i="3" s="1"/>
  <c r="C60" i="11"/>
  <c r="I46" i="11"/>
  <c r="J163" i="11"/>
  <c r="E187" i="11"/>
  <c r="J195" i="11"/>
  <c r="F299" i="11"/>
  <c r="F146" i="11"/>
  <c r="M266" i="11"/>
  <c r="E276" i="11"/>
  <c r="G449" i="11"/>
  <c r="I540" i="11"/>
  <c r="L380" i="11"/>
  <c r="C401" i="11"/>
  <c r="H483" i="11"/>
  <c r="B620" i="11"/>
  <c r="C584" i="11"/>
  <c r="I784" i="11"/>
  <c r="M992" i="11"/>
  <c r="G1335" i="11"/>
  <c r="D1290" i="11"/>
  <c r="B161" i="3"/>
  <c r="M303" i="11"/>
  <c r="I303" i="11"/>
  <c r="H412" i="11"/>
  <c r="F412" i="11"/>
  <c r="K346" i="11"/>
  <c r="F346" i="11"/>
  <c r="B346" i="11"/>
  <c r="G204" i="11"/>
  <c r="H204" i="11"/>
  <c r="I272" i="11"/>
  <c r="E272" i="11"/>
  <c r="J272" i="11"/>
  <c r="F272" i="11"/>
  <c r="L272" i="11"/>
  <c r="E458" i="11"/>
  <c r="F458" i="11"/>
  <c r="B457" i="11"/>
  <c r="M457" i="11"/>
  <c r="D457" i="11"/>
  <c r="F457" i="11"/>
  <c r="K457" i="11"/>
  <c r="C560" i="11"/>
  <c r="B560" i="11"/>
  <c r="H560" i="11"/>
  <c r="I661" i="11"/>
  <c r="E661" i="11"/>
  <c r="L661" i="11"/>
  <c r="G757" i="11"/>
  <c r="H757" i="11"/>
  <c r="K757" i="11"/>
  <c r="B1135" i="11"/>
  <c r="F1135" i="11"/>
  <c r="L1135" i="11"/>
  <c r="F1116" i="11"/>
  <c r="L1116" i="11"/>
  <c r="G1269" i="11"/>
  <c r="H1269" i="11"/>
  <c r="M1269" i="11"/>
  <c r="K1269" i="11"/>
  <c r="I1471" i="11"/>
  <c r="G1471" i="11"/>
  <c r="E57" i="11"/>
  <c r="D1025" i="11"/>
  <c r="BK300" i="3"/>
  <c r="J691" i="11"/>
  <c r="F691" i="11"/>
  <c r="K691" i="11"/>
  <c r="K898" i="11"/>
  <c r="G898" i="11"/>
  <c r="E898" i="11"/>
  <c r="B898" i="11"/>
  <c r="M898" i="11"/>
  <c r="K1229" i="11"/>
  <c r="J1229" i="11"/>
  <c r="E1229" i="11"/>
  <c r="G1229" i="11"/>
  <c r="D1229" i="11"/>
  <c r="I1229" i="11"/>
  <c r="C982" i="11"/>
  <c r="E982" i="11"/>
  <c r="B982" i="11"/>
  <c r="L982" i="11"/>
  <c r="F982" i="11"/>
  <c r="H62" i="11"/>
  <c r="M62" i="11"/>
  <c r="J62" i="11"/>
  <c r="E62" i="11"/>
  <c r="I62" i="11"/>
  <c r="B1068" i="11"/>
  <c r="K1068" i="11"/>
  <c r="H324" i="11"/>
  <c r="J324" i="11"/>
  <c r="D324" i="11"/>
  <c r="L806" i="11"/>
  <c r="G806" i="11"/>
  <c r="G398" i="11"/>
  <c r="L523" i="11"/>
  <c r="K523" i="11"/>
  <c r="F523" i="11"/>
  <c r="H523" i="11"/>
  <c r="K187" i="11"/>
  <c r="M449" i="11"/>
  <c r="F620" i="11"/>
  <c r="K992" i="11"/>
  <c r="BS1291" i="3"/>
  <c r="B476" i="11"/>
  <c r="G476" i="11"/>
  <c r="L138" i="11"/>
  <c r="C138" i="11"/>
  <c r="D138" i="11"/>
  <c r="E138" i="11"/>
  <c r="H1956" i="11"/>
  <c r="K1956" i="11"/>
  <c r="M673" i="11"/>
  <c r="I673" i="11"/>
  <c r="F673" i="11"/>
  <c r="G673" i="11"/>
  <c r="I881" i="11"/>
  <c r="M881" i="11"/>
  <c r="M426" i="11"/>
  <c r="D426" i="11"/>
  <c r="M290" i="11"/>
  <c r="D290" i="11"/>
  <c r="E290" i="11"/>
  <c r="F290" i="11"/>
  <c r="G974" i="11"/>
  <c r="E974" i="11"/>
  <c r="L47" i="11"/>
  <c r="I47" i="11"/>
  <c r="D47" i="11"/>
  <c r="K84" i="11"/>
  <c r="L84" i="11"/>
  <c r="C84" i="11"/>
  <c r="D84" i="11"/>
  <c r="E1083" i="11"/>
  <c r="M1083" i="11"/>
  <c r="G1083" i="11"/>
  <c r="D1083" i="11"/>
  <c r="C1083" i="11"/>
  <c r="B1083" i="11"/>
  <c r="D471" i="11"/>
  <c r="E471" i="11"/>
  <c r="J471" i="11"/>
  <c r="J459" i="11"/>
  <c r="B459" i="11"/>
  <c r="D459" i="11"/>
  <c r="E459" i="11"/>
  <c r="K459" i="11"/>
  <c r="C717" i="11"/>
  <c r="E717" i="11"/>
  <c r="D717" i="11"/>
  <c r="H717" i="11"/>
  <c r="I717" i="11"/>
  <c r="I787" i="11"/>
  <c r="B787" i="11"/>
  <c r="H787" i="11"/>
  <c r="H1479" i="11"/>
  <c r="E1479" i="11"/>
  <c r="C759" i="11"/>
  <c r="G759" i="11"/>
  <c r="K759" i="11"/>
  <c r="B759" i="11"/>
  <c r="F759" i="11"/>
  <c r="J759" i="11"/>
  <c r="H759" i="11"/>
  <c r="L759" i="11"/>
  <c r="M759" i="11"/>
  <c r="BJ599" i="3"/>
  <c r="M598" i="11"/>
  <c r="J598" i="11"/>
  <c r="F598" i="11"/>
  <c r="G598" i="11"/>
  <c r="K598" i="11"/>
  <c r="D1147" i="11"/>
  <c r="L1147" i="11"/>
  <c r="G1147" i="11"/>
  <c r="B1147" i="11"/>
  <c r="T1691" i="3"/>
  <c r="B1691" i="3" s="1"/>
  <c r="T1286" i="3"/>
  <c r="B1286" i="3" s="1"/>
  <c r="T333" i="3"/>
  <c r="B333" i="3" s="1"/>
  <c r="E139" i="11"/>
  <c r="H139" i="11"/>
  <c r="I139" i="11"/>
  <c r="J139" i="11"/>
  <c r="T751" i="3"/>
  <c r="B751" i="3" s="1"/>
  <c r="T373" i="3"/>
  <c r="B373" i="3" s="1"/>
  <c r="F383" i="11"/>
  <c r="K206" i="11"/>
  <c r="F206" i="11"/>
  <c r="L1364" i="11"/>
  <c r="H1364" i="11"/>
  <c r="B1089" i="11"/>
  <c r="H1089" i="11"/>
  <c r="E1089" i="11"/>
  <c r="M1089" i="11"/>
  <c r="B1158" i="11"/>
  <c r="E1158" i="11"/>
  <c r="T1994" i="3"/>
  <c r="B1994" i="3" s="1"/>
  <c r="B1574" i="3"/>
  <c r="I170" i="11"/>
  <c r="C170" i="11"/>
  <c r="H170" i="11"/>
  <c r="D170" i="11"/>
  <c r="D893" i="11"/>
  <c r="H893" i="11"/>
  <c r="G893" i="11"/>
  <c r="F1285" i="11"/>
  <c r="C1285" i="11"/>
  <c r="H1285" i="11"/>
  <c r="K1285" i="11"/>
  <c r="F959" i="11"/>
  <c r="I959" i="11"/>
  <c r="E959" i="11"/>
  <c r="K959" i="11"/>
  <c r="G1781" i="11"/>
  <c r="J1781" i="11"/>
  <c r="B650" i="11"/>
  <c r="I650" i="11"/>
  <c r="T794" i="3"/>
  <c r="B794" i="3" s="1"/>
  <c r="K266" i="11"/>
  <c r="F1355" i="11"/>
  <c r="G1355" i="11"/>
  <c r="M1355" i="11"/>
  <c r="E1355" i="11"/>
  <c r="I992" i="11"/>
  <c r="M556" i="11"/>
  <c r="F556" i="11"/>
  <c r="L767" i="11"/>
  <c r="H767" i="11"/>
  <c r="L269" i="11"/>
  <c r="C269" i="11"/>
  <c r="BO1806" i="3"/>
  <c r="BP1806" i="3"/>
  <c r="BT1806" i="3"/>
  <c r="L1805" i="11"/>
  <c r="BK1806" i="3"/>
  <c r="K1805" i="11"/>
  <c r="C1805" i="11"/>
  <c r="G1805" i="11"/>
  <c r="B1805" i="11"/>
  <c r="T1281" i="3"/>
  <c r="B1281" i="3" s="1"/>
  <c r="T841" i="3"/>
  <c r="B841" i="3" s="1"/>
  <c r="T813" i="3"/>
  <c r="B813" i="3" s="1"/>
  <c r="B46" i="11"/>
  <c r="C266" i="11"/>
  <c r="D766" i="11"/>
  <c r="K1158" i="11"/>
  <c r="F187" i="11"/>
  <c r="L449" i="11"/>
  <c r="M380" i="11"/>
  <c r="C556" i="11"/>
  <c r="G59" i="11"/>
  <c r="K139" i="11"/>
  <c r="F163" i="11"/>
  <c r="D187" i="11"/>
  <c r="I195" i="11"/>
  <c r="D383" i="11"/>
  <c r="I620" i="11"/>
  <c r="E1139" i="11"/>
  <c r="C893" i="11"/>
  <c r="B1400" i="3"/>
  <c r="J268" i="11"/>
  <c r="F380" i="11"/>
  <c r="D519" i="11"/>
  <c r="H620" i="11"/>
  <c r="H584" i="11"/>
  <c r="J992" i="11"/>
  <c r="H1355" i="11"/>
  <c r="H512" i="11"/>
  <c r="I512" i="11"/>
  <c r="H106" i="11"/>
  <c r="E106" i="11"/>
  <c r="D106" i="11"/>
  <c r="G106" i="11"/>
  <c r="F106" i="11"/>
  <c r="G1047" i="11"/>
  <c r="M1047" i="11"/>
  <c r="B1047" i="11"/>
  <c r="L955" i="11"/>
  <c r="G955" i="11"/>
  <c r="L1556" i="11"/>
  <c r="BU1291" i="3"/>
  <c r="L80" i="11"/>
  <c r="M80" i="11"/>
  <c r="M222" i="11"/>
  <c r="C222" i="11"/>
  <c r="D222" i="11"/>
  <c r="M760" i="11"/>
  <c r="D760" i="11"/>
  <c r="F760" i="11"/>
  <c r="L760" i="11"/>
  <c r="G760" i="11"/>
  <c r="J277" i="11"/>
  <c r="M277" i="11"/>
  <c r="B277" i="11"/>
  <c r="D277" i="11"/>
  <c r="G277" i="11"/>
  <c r="M676" i="11"/>
  <c r="L676" i="11"/>
  <c r="I676" i="11"/>
  <c r="G676" i="11"/>
  <c r="H676" i="11"/>
  <c r="H38" i="11"/>
  <c r="I38" i="11"/>
  <c r="L38" i="11"/>
  <c r="K892" i="11"/>
  <c r="H892" i="11"/>
  <c r="E892" i="11"/>
  <c r="H514" i="11"/>
  <c r="E514" i="11"/>
  <c r="G514" i="11"/>
  <c r="B514" i="11"/>
  <c r="K514" i="11"/>
  <c r="D514" i="11"/>
  <c r="G127" i="11"/>
  <c r="D127" i="11"/>
  <c r="C127" i="11"/>
  <c r="M127" i="11"/>
  <c r="B127" i="11"/>
  <c r="E127" i="11"/>
  <c r="K718" i="11"/>
  <c r="C718" i="11"/>
  <c r="D467" i="11"/>
  <c r="K467" i="11"/>
  <c r="M779" i="11"/>
  <c r="I779" i="11"/>
  <c r="D1062" i="11"/>
  <c r="G1062" i="11"/>
  <c r="H1062" i="11"/>
  <c r="K1062" i="11"/>
  <c r="F828" i="11"/>
  <c r="H828" i="11"/>
  <c r="I828" i="11"/>
  <c r="D828" i="11"/>
  <c r="L828" i="11"/>
  <c r="F1827" i="11"/>
  <c r="E1827" i="11"/>
  <c r="D319" i="11"/>
  <c r="K319" i="11"/>
  <c r="M319" i="11"/>
  <c r="G319" i="11"/>
  <c r="H607" i="11"/>
  <c r="K607" i="11"/>
  <c r="D1787" i="11"/>
  <c r="K1787" i="11"/>
  <c r="H1787" i="11"/>
  <c r="L1787" i="11"/>
  <c r="I1787" i="11"/>
  <c r="M1787" i="11"/>
  <c r="F1787" i="11"/>
  <c r="G1787" i="11"/>
  <c r="E1787" i="11"/>
  <c r="B1787" i="11"/>
  <c r="C1787" i="11"/>
  <c r="G766" i="11"/>
  <c r="E766" i="11"/>
  <c r="I766" i="11"/>
  <c r="H766" i="11"/>
  <c r="K766" i="11"/>
  <c r="L766" i="11"/>
  <c r="BU300" i="3"/>
  <c r="BJ300" i="3"/>
  <c r="H299" i="11"/>
  <c r="J299" i="11"/>
  <c r="BK541" i="3"/>
  <c r="K540" i="11"/>
  <c r="BR541" i="3"/>
  <c r="BO541" i="3"/>
  <c r="BP541" i="3"/>
  <c r="G540" i="11"/>
  <c r="H540" i="11"/>
  <c r="T1136" i="3"/>
  <c r="B1136" i="3" s="1"/>
  <c r="T115" i="3"/>
  <c r="B115" i="3" s="1"/>
  <c r="T1653" i="3"/>
  <c r="B1653" i="3" s="1"/>
  <c r="T972" i="3"/>
  <c r="B972" i="3" s="1"/>
  <c r="T397" i="3"/>
  <c r="B397" i="3" s="1"/>
  <c r="T1958" i="3"/>
  <c r="B1958" i="3" s="1"/>
  <c r="B792" i="3"/>
  <c r="T250" i="3"/>
  <c r="B250" i="3" s="1"/>
  <c r="G401" i="11"/>
  <c r="B1628" i="3"/>
  <c r="E564" i="11"/>
  <c r="H768" i="11"/>
  <c r="F768" i="11"/>
  <c r="BT541" i="3"/>
  <c r="F623" i="11"/>
  <c r="BT624" i="3"/>
  <c r="C623" i="11"/>
  <c r="I623" i="11"/>
  <c r="D623" i="11"/>
  <c r="BO624" i="3"/>
  <c r="F401" i="11"/>
  <c r="H959" i="11"/>
  <c r="G299" i="11"/>
  <c r="E549" i="11"/>
  <c r="C1335" i="11"/>
  <c r="K1335" i="11"/>
  <c r="H449" i="11"/>
  <c r="D449" i="11"/>
  <c r="K449" i="11"/>
  <c r="E449" i="11"/>
  <c r="BS1197" i="3"/>
  <c r="F797" i="11"/>
  <c r="L797" i="11"/>
  <c r="I797" i="11"/>
  <c r="BJ798" i="3"/>
  <c r="B797" i="11"/>
  <c r="D797" i="11"/>
  <c r="G797" i="11"/>
  <c r="H797" i="11"/>
  <c r="J797" i="11"/>
  <c r="T396" i="3"/>
  <c r="B396" i="3" s="1"/>
  <c r="T452" i="3"/>
  <c r="B452" i="3" s="1"/>
  <c r="T1735" i="3"/>
  <c r="B1735" i="3" s="1"/>
  <c r="T768" i="3"/>
  <c r="B768" i="3" s="1"/>
  <c r="I263" i="11"/>
  <c r="M540" i="11"/>
  <c r="J401" i="11"/>
  <c r="B266" i="11"/>
  <c r="L540" i="11"/>
  <c r="I401" i="11"/>
  <c r="F584" i="11"/>
  <c r="D992" i="11"/>
  <c r="G1048" i="11"/>
  <c r="I1227" i="11"/>
  <c r="E1227" i="11"/>
  <c r="C1227" i="11"/>
  <c r="H1227" i="11"/>
  <c r="D299" i="11"/>
  <c r="K276" i="11"/>
  <c r="F449" i="11"/>
  <c r="K268" i="11"/>
  <c r="K380" i="11"/>
  <c r="J766" i="11"/>
  <c r="M584" i="11"/>
  <c r="B1370" i="11"/>
  <c r="M1945" i="11"/>
  <c r="E59" i="11"/>
  <c r="G139" i="11"/>
  <c r="I163" i="11"/>
  <c r="C299" i="11"/>
  <c r="C383" i="11"/>
  <c r="I449" i="11"/>
  <c r="C540" i="11"/>
  <c r="M530" i="11"/>
  <c r="K767" i="11"/>
  <c r="M797" i="11"/>
  <c r="C1175" i="11"/>
  <c r="G1370" i="11"/>
  <c r="J96" i="11"/>
  <c r="D96" i="11"/>
  <c r="B96" i="11"/>
  <c r="D59" i="11"/>
  <c r="I59" i="11"/>
  <c r="F139" i="11"/>
  <c r="G163" i="11"/>
  <c r="E170" i="11"/>
  <c r="F266" i="11"/>
  <c r="B303" i="11"/>
  <c r="K299" i="11"/>
  <c r="B299" i="11"/>
  <c r="B383" i="11"/>
  <c r="C449" i="11"/>
  <c r="J380" i="11"/>
  <c r="M476" i="11"/>
  <c r="L457" i="11"/>
  <c r="F426" i="11"/>
  <c r="K623" i="11"/>
  <c r="F540" i="11"/>
  <c r="C851" i="11"/>
  <c r="L458" i="11"/>
  <c r="G767" i="11"/>
  <c r="F992" i="11"/>
  <c r="H760" i="11"/>
  <c r="I897" i="11"/>
  <c r="M1175" i="11"/>
  <c r="I1083" i="11"/>
  <c r="M1564" i="11"/>
  <c r="B644" i="3"/>
  <c r="B413" i="3"/>
  <c r="B153" i="11"/>
  <c r="G153" i="11"/>
  <c r="E153" i="11"/>
  <c r="T1162" i="3"/>
  <c r="B1162" i="3" s="1"/>
  <c r="L59" i="11"/>
  <c r="D139" i="11"/>
  <c r="M299" i="11"/>
  <c r="J623" i="11"/>
  <c r="E540" i="11"/>
  <c r="H1215" i="11"/>
  <c r="L1175" i="11"/>
  <c r="G1215" i="11"/>
  <c r="B1156" i="3"/>
  <c r="B518" i="11"/>
  <c r="M518" i="11"/>
  <c r="E518" i="11"/>
  <c r="K518" i="11"/>
  <c r="M620" i="11"/>
  <c r="J620" i="11"/>
  <c r="C620" i="11"/>
  <c r="G206" i="11"/>
  <c r="E1100" i="11"/>
  <c r="E1108" i="11"/>
  <c r="E1472" i="11"/>
  <c r="C79" i="11"/>
  <c r="D173" i="11"/>
  <c r="B391" i="11"/>
  <c r="K381" i="11"/>
  <c r="D546" i="11"/>
  <c r="D777" i="11"/>
  <c r="C741" i="11"/>
  <c r="D518" i="11"/>
  <c r="C518" i="11"/>
  <c r="C544" i="11"/>
  <c r="B558" i="11"/>
  <c r="G558" i="11"/>
  <c r="J558" i="11"/>
  <c r="H1198" i="11"/>
  <c r="F1198" i="11"/>
  <c r="J1198" i="11"/>
  <c r="L1198" i="11"/>
  <c r="B1198" i="11"/>
  <c r="BQ1306" i="3"/>
  <c r="BL1306" i="3"/>
  <c r="BM1306" i="3"/>
  <c r="I1305" i="11"/>
  <c r="BT1306" i="3"/>
  <c r="BK1306" i="3"/>
  <c r="H1305" i="11"/>
  <c r="E1305" i="11"/>
  <c r="G1305" i="11"/>
  <c r="K1305" i="11"/>
  <c r="BP1306" i="3"/>
  <c r="C1305" i="11"/>
  <c r="M938" i="11"/>
  <c r="L1338" i="11"/>
  <c r="L635" i="11"/>
  <c r="C635" i="11"/>
  <c r="F920" i="11"/>
  <c r="J920" i="11"/>
  <c r="H1266" i="11"/>
  <c r="D1266" i="11"/>
  <c r="L1266" i="11"/>
  <c r="L1122" i="11"/>
  <c r="G1122" i="11"/>
  <c r="J492" i="11"/>
  <c r="F492" i="11"/>
  <c r="H492" i="11"/>
  <c r="C1018" i="11"/>
  <c r="C1162" i="11"/>
  <c r="E707" i="11"/>
  <c r="B707" i="11"/>
  <c r="F707" i="11"/>
  <c r="L252" i="11"/>
  <c r="B769" i="11"/>
  <c r="D537" i="11"/>
  <c r="I142" i="11"/>
  <c r="G117" i="11"/>
  <c r="C237" i="11"/>
  <c r="H389" i="11"/>
  <c r="K556" i="11"/>
  <c r="B556" i="11"/>
  <c r="G556" i="11"/>
  <c r="J845" i="11"/>
  <c r="B1061" i="11"/>
  <c r="C1061" i="11"/>
  <c r="M1061" i="11"/>
  <c r="E1061" i="11"/>
  <c r="I1254" i="11"/>
  <c r="J1254" i="11"/>
  <c r="C1103" i="11"/>
  <c r="F1103" i="11"/>
  <c r="D1103" i="11"/>
  <c r="G1482" i="11"/>
  <c r="H1482" i="11"/>
  <c r="C1482" i="11"/>
  <c r="M1482" i="11"/>
  <c r="J1482" i="11"/>
  <c r="F1482" i="11"/>
  <c r="L978" i="11"/>
  <c r="B978" i="11"/>
  <c r="H978" i="11"/>
  <c r="C978" i="11"/>
  <c r="F978" i="11"/>
  <c r="I1614" i="11"/>
  <c r="G1614" i="11"/>
  <c r="K1614" i="11"/>
  <c r="M1614" i="11"/>
  <c r="B1614" i="11"/>
  <c r="G596" i="11"/>
  <c r="L596" i="11"/>
  <c r="K596" i="11"/>
  <c r="L81" i="11"/>
  <c r="E137" i="11"/>
  <c r="L370" i="11"/>
  <c r="E867" i="11"/>
  <c r="H867" i="11"/>
  <c r="I867" i="11"/>
  <c r="B1182" i="11"/>
  <c r="D1182" i="11"/>
  <c r="D1693" i="11"/>
  <c r="D724" i="11"/>
  <c r="C724" i="11"/>
  <c r="B994" i="11"/>
  <c r="I157" i="11"/>
  <c r="M156" i="11"/>
  <c r="D1086" i="11"/>
  <c r="M1086" i="11"/>
  <c r="M833" i="11"/>
  <c r="B1090" i="3"/>
  <c r="E1848" i="11"/>
  <c r="K1160" i="11"/>
  <c r="C1160" i="11"/>
  <c r="BU623" i="3"/>
  <c r="BQ623" i="3"/>
  <c r="BN623" i="3"/>
  <c r="BO400" i="3"/>
  <c r="B485" i="3"/>
  <c r="B182" i="3"/>
  <c r="BP585" i="3"/>
  <c r="B350" i="3"/>
  <c r="T937" i="3"/>
  <c r="B937" i="3" s="1"/>
  <c r="B1967" i="3"/>
  <c r="B629" i="3"/>
  <c r="B259" i="3"/>
  <c r="H278" i="11"/>
  <c r="F328" i="11"/>
  <c r="H833" i="11"/>
  <c r="B1119" i="3"/>
  <c r="B1772" i="3"/>
  <c r="L680" i="11"/>
  <c r="F1322" i="11"/>
  <c r="C175" i="11"/>
  <c r="BT196" i="3"/>
  <c r="L1462" i="11"/>
  <c r="B1590" i="11"/>
  <c r="E762" i="11"/>
  <c r="G756" i="11"/>
  <c r="D756" i="11"/>
  <c r="H1010" i="11"/>
  <c r="L1010" i="11"/>
  <c r="L1031" i="11"/>
  <c r="B1075" i="11"/>
  <c r="F1075" i="11"/>
  <c r="B1685" i="11"/>
  <c r="G1685" i="11"/>
  <c r="F1685" i="11"/>
  <c r="I1685" i="11"/>
  <c r="C1685" i="11"/>
  <c r="F1783" i="11"/>
  <c r="H1783" i="11"/>
  <c r="G1783" i="11"/>
  <c r="C1246" i="11"/>
  <c r="H1246" i="11"/>
  <c r="D1175" i="11"/>
  <c r="B1175" i="11"/>
  <c r="E1131" i="11"/>
  <c r="J1131" i="11"/>
  <c r="F1131" i="11"/>
  <c r="C1131" i="11"/>
  <c r="H1131" i="11"/>
  <c r="M1143" i="11"/>
  <c r="B1143" i="11"/>
  <c r="T1708" i="3"/>
  <c r="B1708" i="3" s="1"/>
  <c r="T103" i="3"/>
  <c r="T1605" i="3"/>
  <c r="B1605" i="3" s="1"/>
  <c r="T942" i="3"/>
  <c r="B942" i="3" s="1"/>
  <c r="T181" i="3"/>
  <c r="B181" i="3" s="1"/>
  <c r="BK522" i="3"/>
  <c r="BL522" i="3"/>
  <c r="BO522" i="3"/>
  <c r="BJ522" i="3"/>
  <c r="BR522" i="3"/>
  <c r="J1908" i="11"/>
  <c r="L1908" i="11"/>
  <c r="B792" i="11"/>
  <c r="C792" i="11"/>
  <c r="G792" i="11"/>
  <c r="L520" i="11"/>
  <c r="E1214" i="11"/>
  <c r="H1994" i="11"/>
  <c r="E1994" i="11"/>
  <c r="C965" i="11"/>
  <c r="D965" i="11"/>
  <c r="J965" i="11"/>
  <c r="L1151" i="11"/>
  <c r="D497" i="11"/>
  <c r="K1124" i="11"/>
  <c r="I1124" i="11"/>
  <c r="BS1125" i="3"/>
  <c r="J1124" i="11"/>
  <c r="B1124" i="11"/>
  <c r="L1124" i="11"/>
  <c r="K817" i="11"/>
  <c r="I597" i="11"/>
  <c r="C1189" i="11"/>
  <c r="L1189" i="11"/>
  <c r="B1189" i="11"/>
  <c r="D679" i="11"/>
  <c r="I484" i="11"/>
  <c r="C581" i="11"/>
  <c r="L838" i="11"/>
  <c r="D1685" i="11"/>
  <c r="B1254" i="3"/>
  <c r="C889" i="11"/>
  <c r="J1063" i="11"/>
  <c r="K1000" i="11"/>
  <c r="G1000" i="11"/>
  <c r="D1373" i="11"/>
  <c r="L1373" i="11"/>
  <c r="B1373" i="11"/>
  <c r="G800" i="11"/>
  <c r="J800" i="11"/>
  <c r="D800" i="11"/>
  <c r="E700" i="11"/>
  <c r="F1234" i="11"/>
  <c r="C1094" i="11"/>
  <c r="K1094" i="11"/>
  <c r="I1094" i="11"/>
  <c r="L1094" i="11"/>
  <c r="G36" i="11"/>
  <c r="F1354" i="11"/>
  <c r="C917" i="11"/>
  <c r="E917" i="11"/>
  <c r="L755" i="11"/>
  <c r="M1033" i="11"/>
  <c r="L1033" i="11"/>
  <c r="J1033" i="11"/>
  <c r="M1127" i="11"/>
  <c r="B1796" i="3"/>
  <c r="B233" i="3"/>
  <c r="B1921" i="3"/>
  <c r="B554" i="11"/>
  <c r="H565" i="11"/>
  <c r="C822" i="11"/>
  <c r="H782" i="11"/>
  <c r="B761" i="11"/>
  <c r="B835" i="11"/>
  <c r="H89" i="11"/>
  <c r="B580" i="11"/>
  <c r="C1480" i="11"/>
  <c r="L1301" i="11"/>
  <c r="M1508" i="11"/>
  <c r="H1999" i="11"/>
  <c r="C1380" i="11"/>
  <c r="C1065" i="11"/>
  <c r="B1405" i="11"/>
  <c r="J1271" i="11"/>
  <c r="B753" i="3"/>
  <c r="B1438" i="3"/>
  <c r="B49" i="3"/>
  <c r="B919" i="3"/>
  <c r="B1202" i="3"/>
  <c r="B1216" i="3"/>
  <c r="B98" i="3"/>
  <c r="B1409" i="3"/>
  <c r="B1022" i="11"/>
  <c r="J1593" i="11"/>
  <c r="B1379" i="3"/>
  <c r="K417" i="11"/>
  <c r="J501" i="11"/>
  <c r="K272" i="11"/>
  <c r="K661" i="11"/>
  <c r="L1145" i="11"/>
  <c r="E563" i="11"/>
  <c r="H1104" i="11"/>
  <c r="C1119" i="11"/>
  <c r="M970" i="11"/>
  <c r="K1148" i="11"/>
  <c r="L1617" i="11"/>
  <c r="L756" i="11"/>
  <c r="E1330" i="11"/>
  <c r="M1776" i="11"/>
  <c r="C1147" i="11"/>
  <c r="C1623" i="11"/>
  <c r="B985" i="11"/>
  <c r="C1670" i="11"/>
  <c r="B230" i="3"/>
  <c r="B1187" i="3"/>
  <c r="B1877" i="3"/>
  <c r="B947" i="3"/>
  <c r="H1238" i="11"/>
  <c r="H1985" i="11"/>
  <c r="E341" i="11"/>
  <c r="C1791" i="11"/>
  <c r="C1149" i="11"/>
  <c r="B1990" i="11"/>
  <c r="K1560" i="11"/>
  <c r="L1039" i="11"/>
  <c r="B1806" i="3"/>
  <c r="F1157" i="11"/>
  <c r="B560" i="3"/>
  <c r="J946" i="11"/>
  <c r="G1195" i="11"/>
  <c r="B505" i="3"/>
  <c r="G721" i="11"/>
  <c r="B1925" i="3"/>
  <c r="H1001" i="11"/>
  <c r="D966" i="11"/>
  <c r="E744" i="11"/>
  <c r="F152" i="11"/>
  <c r="B172" i="11"/>
  <c r="E169" i="11"/>
  <c r="I486" i="11"/>
  <c r="F940" i="11"/>
  <c r="B1697" i="3"/>
  <c r="B515" i="3"/>
  <c r="B654" i="3"/>
  <c r="BP933" i="3"/>
  <c r="D147" i="11"/>
  <c r="F1962" i="11"/>
  <c r="M664" i="11"/>
  <c r="K1050" i="11"/>
  <c r="M214" i="11"/>
  <c r="F376" i="11"/>
  <c r="G1912" i="11"/>
  <c r="C416" i="11"/>
  <c r="H1612" i="11"/>
  <c r="L200" i="11"/>
  <c r="H354" i="11"/>
  <c r="K1137" i="11"/>
  <c r="M1520" i="11"/>
  <c r="J1376" i="11"/>
  <c r="K701" i="11"/>
  <c r="I701" i="11"/>
  <c r="F1431" i="11"/>
  <c r="B1431" i="11"/>
  <c r="D1431" i="11"/>
  <c r="K1431" i="11"/>
  <c r="M1431" i="11"/>
  <c r="L1431" i="11"/>
  <c r="L295" i="11"/>
  <c r="C295" i="11"/>
  <c r="B295" i="11"/>
  <c r="D295" i="11"/>
  <c r="G295" i="11"/>
  <c r="J295" i="11"/>
  <c r="I295" i="11"/>
  <c r="F295" i="11"/>
  <c r="K295" i="11"/>
  <c r="E295" i="11"/>
  <c r="H295" i="11"/>
  <c r="L305" i="11"/>
  <c r="C305" i="11"/>
  <c r="B305" i="11"/>
  <c r="D305" i="11"/>
  <c r="J305" i="11"/>
  <c r="F305" i="11"/>
  <c r="K305" i="11"/>
  <c r="M305" i="11"/>
  <c r="I255" i="11"/>
  <c r="K255" i="11"/>
  <c r="L255" i="11"/>
  <c r="E255" i="11"/>
  <c r="M255" i="11"/>
  <c r="H255" i="11"/>
  <c r="D255" i="11"/>
  <c r="T722" i="3"/>
  <c r="B722" i="3" s="1"/>
  <c r="J255" i="11"/>
  <c r="E101" i="11"/>
  <c r="K600" i="11"/>
  <c r="L600" i="11"/>
  <c r="H600" i="11"/>
  <c r="B600" i="11"/>
  <c r="J600" i="11"/>
  <c r="M600" i="11"/>
  <c r="C600" i="11"/>
  <c r="D600" i="11"/>
  <c r="F600" i="11"/>
  <c r="E600" i="11"/>
  <c r="I600" i="11"/>
  <c r="B387" i="11"/>
  <c r="C387" i="11"/>
  <c r="E387" i="11"/>
  <c r="F387" i="11"/>
  <c r="G387" i="11"/>
  <c r="H387" i="11"/>
  <c r="I387" i="11"/>
  <c r="BL1311" i="3"/>
  <c r="C1310" i="11"/>
  <c r="J1310" i="11"/>
  <c r="E1310" i="11"/>
  <c r="H545" i="11"/>
  <c r="K545" i="11"/>
  <c r="I545" i="11"/>
  <c r="E545" i="11"/>
  <c r="M545" i="11"/>
  <c r="G545" i="11"/>
  <c r="L545" i="11"/>
  <c r="J545" i="11"/>
  <c r="D1801" i="11"/>
  <c r="BT1802" i="3"/>
  <c r="C318" i="11"/>
  <c r="B318" i="11"/>
  <c r="M318" i="11"/>
  <c r="M1281" i="11"/>
  <c r="D1281" i="11"/>
  <c r="BR483" i="3"/>
  <c r="B482" i="11"/>
  <c r="K362" i="11"/>
  <c r="B362" i="11"/>
  <c r="H362" i="11"/>
  <c r="E362" i="11"/>
  <c r="D362" i="11"/>
  <c r="G362" i="11"/>
  <c r="I362" i="11"/>
  <c r="J362" i="11"/>
  <c r="C362" i="11"/>
  <c r="J634" i="11"/>
  <c r="B634" i="11"/>
  <c r="G365" i="11"/>
  <c r="I365" i="11"/>
  <c r="K365" i="11"/>
  <c r="L365" i="11"/>
  <c r="F365" i="11"/>
  <c r="H365" i="11"/>
  <c r="J365" i="11"/>
  <c r="M365" i="11"/>
  <c r="D365" i="11"/>
  <c r="B365" i="11"/>
  <c r="C365" i="11"/>
  <c r="M962" i="11"/>
  <c r="C962" i="11"/>
  <c r="G962" i="11"/>
  <c r="F962" i="11"/>
  <c r="E962" i="11"/>
  <c r="J962" i="11"/>
  <c r="D962" i="11"/>
  <c r="K962" i="11"/>
  <c r="H962" i="11"/>
  <c r="L962" i="11"/>
  <c r="G830" i="11"/>
  <c r="K830" i="11"/>
  <c r="BQ804" i="3"/>
  <c r="H803" i="11"/>
  <c r="F353" i="11"/>
  <c r="T780" i="3"/>
  <c r="B780" i="3" s="1"/>
  <c r="T979" i="3"/>
  <c r="B979" i="3" s="1"/>
  <c r="T1689" i="3"/>
  <c r="B1689" i="3" s="1"/>
  <c r="T1988" i="3"/>
  <c r="B1988" i="3" s="1"/>
  <c r="T1011" i="3"/>
  <c r="B1011" i="3" s="1"/>
  <c r="T647" i="3"/>
  <c r="B647" i="3" s="1"/>
  <c r="D718" i="11"/>
  <c r="F718" i="11"/>
  <c r="E718" i="11"/>
  <c r="T379" i="3"/>
  <c r="B379" i="3" s="1"/>
  <c r="H860" i="11"/>
  <c r="G860" i="11"/>
  <c r="M860" i="11"/>
  <c r="C860" i="11"/>
  <c r="H166" i="11"/>
  <c r="J166" i="11"/>
  <c r="I166" i="11"/>
  <c r="F73" i="11"/>
  <c r="I73" i="11"/>
  <c r="BR797" i="3"/>
  <c r="BL797" i="3"/>
  <c r="I796" i="11"/>
  <c r="D796" i="11"/>
  <c r="G796" i="11"/>
  <c r="L796" i="11"/>
  <c r="J796" i="11"/>
  <c r="M796" i="11"/>
  <c r="K796" i="11"/>
  <c r="H796" i="11"/>
  <c r="B796" i="11"/>
  <c r="C796" i="11"/>
  <c r="F796" i="11"/>
  <c r="E796" i="11"/>
  <c r="T808" i="3"/>
  <c r="B808" i="3" s="1"/>
  <c r="T1638" i="3"/>
  <c r="B1638" i="3" s="1"/>
  <c r="T1952" i="3"/>
  <c r="B1952" i="3" s="1"/>
  <c r="T223" i="3"/>
  <c r="B223" i="3" s="1"/>
  <c r="B1413" i="11"/>
  <c r="D1413" i="11"/>
  <c r="J572" i="11"/>
  <c r="L572" i="11"/>
  <c r="G572" i="11"/>
  <c r="H572" i="11"/>
  <c r="I572" i="11"/>
  <c r="F572" i="11"/>
  <c r="L1013" i="11"/>
  <c r="J1199" i="11"/>
  <c r="B577" i="11"/>
  <c r="M151" i="11"/>
  <c r="J151" i="11"/>
  <c r="D151" i="11"/>
  <c r="F151" i="11"/>
  <c r="B151" i="11"/>
  <c r="E151" i="11"/>
  <c r="H151" i="11"/>
  <c r="G151" i="11"/>
  <c r="C151" i="11"/>
  <c r="L151" i="11"/>
  <c r="K1090" i="11"/>
  <c r="F1090" i="11"/>
  <c r="L1090" i="11"/>
  <c r="B1090" i="11"/>
  <c r="C1090" i="11"/>
  <c r="J743" i="11"/>
  <c r="B743" i="11"/>
  <c r="M131" i="11"/>
  <c r="C131" i="11"/>
  <c r="D131" i="11"/>
  <c r="H902" i="11"/>
  <c r="J902" i="11"/>
  <c r="C902" i="11"/>
  <c r="E902" i="11"/>
  <c r="B902" i="11"/>
  <c r="K902" i="11"/>
  <c r="D1156" i="11"/>
  <c r="B1156" i="11"/>
  <c r="C1156" i="11"/>
  <c r="C869" i="11"/>
  <c r="I869" i="11"/>
  <c r="L869" i="11"/>
  <c r="K869" i="11"/>
  <c r="G1430" i="11"/>
  <c r="I1430" i="11"/>
  <c r="D1260" i="11"/>
  <c r="F1260" i="11"/>
  <c r="E1260" i="11"/>
  <c r="BP1261" i="3"/>
  <c r="L1260" i="11"/>
  <c r="B1260" i="11"/>
  <c r="M1260" i="11"/>
  <c r="C1260" i="11"/>
  <c r="G1260" i="11"/>
  <c r="I1260" i="11"/>
  <c r="J1260" i="11"/>
  <c r="L376" i="11"/>
  <c r="B232" i="11"/>
  <c r="G232" i="11"/>
  <c r="E232" i="11"/>
  <c r="F232" i="11"/>
  <c r="H232" i="11"/>
  <c r="D542" i="11"/>
  <c r="I542" i="11"/>
  <c r="M542" i="11"/>
  <c r="K542" i="11"/>
  <c r="D895" i="11"/>
  <c r="G895" i="11"/>
  <c r="I895" i="11"/>
  <c r="M895" i="11"/>
  <c r="E895" i="11"/>
  <c r="L864" i="11"/>
  <c r="M864" i="11"/>
  <c r="G864" i="11"/>
  <c r="H305" i="11"/>
  <c r="M1262" i="11"/>
  <c r="H1262" i="11"/>
  <c r="K1262" i="11"/>
  <c r="C1262" i="11"/>
  <c r="L1262" i="11"/>
  <c r="I1262" i="11"/>
  <c r="D1262" i="11"/>
  <c r="G220" i="11"/>
  <c r="H220" i="11"/>
  <c r="I220" i="11"/>
  <c r="L220" i="11"/>
  <c r="K220" i="11"/>
  <c r="M220" i="11"/>
  <c r="B220" i="11"/>
  <c r="D220" i="11"/>
  <c r="I990" i="11"/>
  <c r="J990" i="11"/>
  <c r="H990" i="11"/>
  <c r="F990" i="11"/>
  <c r="E990" i="11"/>
  <c r="T1479" i="3"/>
  <c r="B1479" i="3" s="1"/>
  <c r="T656" i="3"/>
  <c r="B656" i="3" s="1"/>
  <c r="C214" i="11"/>
  <c r="L214" i="11"/>
  <c r="K214" i="11"/>
  <c r="D214" i="11"/>
  <c r="F214" i="11"/>
  <c r="E214" i="11"/>
  <c r="G214" i="11"/>
  <c r="B214" i="11"/>
  <c r="I214" i="11"/>
  <c r="C638" i="11"/>
  <c r="K638" i="11"/>
  <c r="I638" i="11"/>
  <c r="J638" i="11"/>
  <c r="L638" i="11"/>
  <c r="B200" i="11"/>
  <c r="G200" i="11"/>
  <c r="C200" i="11"/>
  <c r="E200" i="11"/>
  <c r="F200" i="11"/>
  <c r="J200" i="11"/>
  <c r="H200" i="11"/>
  <c r="D200" i="11"/>
  <c r="I200" i="11"/>
  <c r="B354" i="11"/>
  <c r="J354" i="11"/>
  <c r="D354" i="11"/>
  <c r="C354" i="11"/>
  <c r="E354" i="11"/>
  <c r="F354" i="11"/>
  <c r="I354" i="11"/>
  <c r="G354" i="11"/>
  <c r="M354" i="11"/>
  <c r="L354" i="11"/>
  <c r="L506" i="11"/>
  <c r="H506" i="11"/>
  <c r="M506" i="11"/>
  <c r="G506" i="11"/>
  <c r="F506" i="11"/>
  <c r="F956" i="11"/>
  <c r="J956" i="11"/>
  <c r="H956" i="11"/>
  <c r="E956" i="11"/>
  <c r="G956" i="11"/>
  <c r="BM1550" i="3"/>
  <c r="G1549" i="11"/>
  <c r="I1549" i="11"/>
  <c r="K1549" i="11"/>
  <c r="H1816" i="11"/>
  <c r="M1816" i="11"/>
  <c r="G1816" i="11"/>
  <c r="K1486" i="11"/>
  <c r="G1486" i="11"/>
  <c r="F1486" i="11"/>
  <c r="M200" i="11"/>
  <c r="I305" i="11"/>
  <c r="M564" i="11"/>
  <c r="B564" i="11"/>
  <c r="G1240" i="11"/>
  <c r="E1240" i="11"/>
  <c r="F1240" i="11"/>
  <c r="B1240" i="11"/>
  <c r="D998" i="11"/>
  <c r="C998" i="11"/>
  <c r="F739" i="11"/>
  <c r="L739" i="11"/>
  <c r="H131" i="11"/>
  <c r="G305" i="11"/>
  <c r="E365" i="11"/>
  <c r="G1156" i="11"/>
  <c r="E1612" i="11"/>
  <c r="I709" i="11"/>
  <c r="F709" i="11"/>
  <c r="E709" i="11"/>
  <c r="B751" i="11"/>
  <c r="L751" i="11"/>
  <c r="T1116" i="3"/>
  <c r="B1116" i="3" s="1"/>
  <c r="J73" i="11"/>
  <c r="B131" i="11"/>
  <c r="E376" i="11"/>
  <c r="G902" i="11"/>
  <c r="K981" i="11"/>
  <c r="C751" i="11"/>
  <c r="B722" i="11"/>
  <c r="E722" i="11"/>
  <c r="I722" i="11"/>
  <c r="C722" i="11"/>
  <c r="G722" i="11"/>
  <c r="B288" i="11"/>
  <c r="D288" i="11"/>
  <c r="L288" i="11"/>
  <c r="M288" i="11"/>
  <c r="K288" i="11"/>
  <c r="C288" i="11"/>
  <c r="F288" i="11"/>
  <c r="J288" i="11"/>
  <c r="G288" i="11"/>
  <c r="H288" i="11"/>
  <c r="I288" i="11"/>
  <c r="K1049" i="11"/>
  <c r="L1049" i="11"/>
  <c r="C1049" i="11"/>
  <c r="D1049" i="11"/>
  <c r="I1049" i="11"/>
  <c r="J1049" i="11"/>
  <c r="B1049" i="11"/>
  <c r="J152" i="11"/>
  <c r="E152" i="11"/>
  <c r="L152" i="11"/>
  <c r="B152" i="11"/>
  <c r="C152" i="11"/>
  <c r="J169" i="11"/>
  <c r="G169" i="11"/>
  <c r="H169" i="11"/>
  <c r="I169" i="11"/>
  <c r="T1056" i="3"/>
  <c r="B1056" i="3" s="1"/>
  <c r="T698" i="3"/>
  <c r="B698" i="3" s="1"/>
  <c r="C1732" i="11"/>
  <c r="K1732" i="11"/>
  <c r="J1243" i="11"/>
  <c r="K1243" i="11"/>
  <c r="K1381" i="11"/>
  <c r="C1381" i="11"/>
  <c r="D1381" i="11"/>
  <c r="F1381" i="11"/>
  <c r="L1381" i="11"/>
  <c r="J1381" i="11"/>
  <c r="H1381" i="11"/>
  <c r="G1381" i="11"/>
  <c r="E1381" i="11"/>
  <c r="M1381" i="11"/>
  <c r="B1381" i="11"/>
  <c r="B1248" i="11"/>
  <c r="G1248" i="11"/>
  <c r="E1248" i="11"/>
  <c r="M1248" i="11"/>
  <c r="G1372" i="11"/>
  <c r="K1372" i="11"/>
  <c r="L1372" i="11"/>
  <c r="J1372" i="11"/>
  <c r="L1137" i="11"/>
  <c r="F1137" i="11"/>
  <c r="M1137" i="11"/>
  <c r="C1137" i="11"/>
  <c r="G1137" i="11"/>
  <c r="J1137" i="11"/>
  <c r="E1137" i="11"/>
  <c r="H1137" i="11"/>
  <c r="I1137" i="11"/>
  <c r="G131" i="11"/>
  <c r="K151" i="11"/>
  <c r="E131" i="11"/>
  <c r="B155" i="11"/>
  <c r="M295" i="11"/>
  <c r="K751" i="11"/>
  <c r="I121" i="11"/>
  <c r="D121" i="11"/>
  <c r="H121" i="11"/>
  <c r="L121" i="11"/>
  <c r="H1138" i="11"/>
  <c r="E1138" i="11"/>
  <c r="C590" i="11"/>
  <c r="G590" i="11"/>
  <c r="I590" i="11"/>
  <c r="J590" i="11"/>
  <c r="K590" i="11"/>
  <c r="L590" i="11"/>
  <c r="M590" i="11"/>
  <c r="E590" i="11"/>
  <c r="H590" i="11"/>
  <c r="F590" i="11"/>
  <c r="G785" i="11"/>
  <c r="K785" i="11"/>
  <c r="B785" i="11"/>
  <c r="M785" i="11"/>
  <c r="C785" i="11"/>
  <c r="I785" i="11"/>
  <c r="J785" i="11"/>
  <c r="T957" i="3"/>
  <c r="T187" i="3"/>
  <c r="B187" i="3" s="1"/>
  <c r="G631" i="11"/>
  <c r="M631" i="11"/>
  <c r="C703" i="11"/>
  <c r="F703" i="11"/>
  <c r="K703" i="11"/>
  <c r="B134" i="11"/>
  <c r="C134" i="11"/>
  <c r="D134" i="11"/>
  <c r="G134" i="11"/>
  <c r="J134" i="11"/>
  <c r="F134" i="11"/>
  <c r="L134" i="11"/>
  <c r="K134" i="11"/>
  <c r="H134" i="11"/>
  <c r="I134" i="11"/>
  <c r="F860" i="11"/>
  <c r="I1138" i="11"/>
  <c r="B1612" i="11"/>
  <c r="E220" i="11"/>
  <c r="F1138" i="11"/>
  <c r="D155" i="11"/>
  <c r="I152" i="11"/>
  <c r="F362" i="11"/>
  <c r="E134" i="11"/>
  <c r="I482" i="11"/>
  <c r="E638" i="11"/>
  <c r="K506" i="11"/>
  <c r="D1137" i="11"/>
  <c r="E751" i="11"/>
  <c r="H1260" i="11"/>
  <c r="E890" i="11"/>
  <c r="L890" i="11"/>
  <c r="B488" i="11"/>
  <c r="D488" i="11"/>
  <c r="M1267" i="11"/>
  <c r="B1267" i="11"/>
  <c r="I1267" i="11"/>
  <c r="K1267" i="11"/>
  <c r="F155" i="11"/>
  <c r="M155" i="11"/>
  <c r="K155" i="11"/>
  <c r="L155" i="11"/>
  <c r="G155" i="11"/>
  <c r="J155" i="11"/>
  <c r="H155" i="11"/>
  <c r="I155" i="11"/>
  <c r="B1400" i="11"/>
  <c r="I1400" i="11"/>
  <c r="M1400" i="11"/>
  <c r="T548" i="3"/>
  <c r="B548" i="3" s="1"/>
  <c r="F220" i="11"/>
  <c r="J121" i="11"/>
  <c r="L73" i="11"/>
  <c r="C155" i="11"/>
  <c r="G152" i="11"/>
  <c r="M362" i="11"/>
  <c r="M134" i="11"/>
  <c r="C482" i="11"/>
  <c r="D638" i="11"/>
  <c r="J506" i="11"/>
  <c r="L1291" i="11"/>
  <c r="M1291" i="11"/>
  <c r="E1291" i="11"/>
  <c r="G1291" i="11"/>
  <c r="E1181" i="11"/>
  <c r="I1181" i="11"/>
  <c r="L1181" i="11"/>
  <c r="BQ1630" i="3"/>
  <c r="BP1630" i="3"/>
  <c r="C1629" i="11"/>
  <c r="J1409" i="11"/>
  <c r="B1409" i="11"/>
  <c r="E364" i="11"/>
  <c r="H364" i="11"/>
  <c r="D364" i="11"/>
  <c r="B364" i="11"/>
  <c r="J364" i="11"/>
  <c r="T665" i="3"/>
  <c r="B665" i="3" s="1"/>
  <c r="I67" i="11"/>
  <c r="I182" i="11"/>
  <c r="H157" i="11"/>
  <c r="G1365" i="11"/>
  <c r="I1365" i="11"/>
  <c r="C1365" i="11"/>
  <c r="BU1565" i="3"/>
  <c r="B1564" i="11"/>
  <c r="BP1565" i="3"/>
  <c r="T1928" i="3"/>
  <c r="B1928" i="3" s="1"/>
  <c r="T1973" i="3"/>
  <c r="B1973" i="3" s="1"/>
  <c r="F986" i="11"/>
  <c r="H986" i="11"/>
  <c r="L986" i="11"/>
  <c r="H1061" i="11"/>
  <c r="K1061" i="11"/>
  <c r="BL707" i="3"/>
  <c r="BS707" i="3"/>
  <c r="BO707" i="3"/>
  <c r="D706" i="11"/>
  <c r="M706" i="11"/>
  <c r="B706" i="11"/>
  <c r="E706" i="11"/>
  <c r="F706" i="11"/>
  <c r="BM707" i="3"/>
  <c r="K89" i="11"/>
  <c r="C163" i="11"/>
  <c r="K181" i="11"/>
  <c r="G157" i="11"/>
  <c r="C364" i="11"/>
  <c r="D369" i="11"/>
  <c r="M573" i="11"/>
  <c r="F319" i="11"/>
  <c r="B623" i="11"/>
  <c r="K597" i="11"/>
  <c r="D541" i="11"/>
  <c r="G986" i="11"/>
  <c r="E682" i="11"/>
  <c r="D1011" i="11"/>
  <c r="G1124" i="11"/>
  <c r="D1188" i="11"/>
  <c r="I1301" i="11"/>
  <c r="I894" i="11"/>
  <c r="J1465" i="11"/>
  <c r="B176" i="3"/>
  <c r="E783" i="11"/>
  <c r="B1112" i="11"/>
  <c r="G1112" i="11"/>
  <c r="H654" i="11"/>
  <c r="L219" i="11"/>
  <c r="M321" i="11"/>
  <c r="K321" i="11"/>
  <c r="G321" i="11"/>
  <c r="H321" i="11"/>
  <c r="J794" i="11"/>
  <c r="K794" i="11"/>
  <c r="C316" i="11"/>
  <c r="J316" i="11"/>
  <c r="E316" i="11"/>
  <c r="J1086" i="11"/>
  <c r="C1086" i="11"/>
  <c r="K1086" i="11"/>
  <c r="L1086" i="11"/>
  <c r="E616" i="11"/>
  <c r="F616" i="11"/>
  <c r="H616" i="11"/>
  <c r="I616" i="11"/>
  <c r="B616" i="11"/>
  <c r="M616" i="11"/>
  <c r="C616" i="11"/>
  <c r="K364" i="11"/>
  <c r="E369" i="11"/>
  <c r="H319" i="11"/>
  <c r="L597" i="11"/>
  <c r="I1322" i="11"/>
  <c r="E574" i="11"/>
  <c r="J574" i="11"/>
  <c r="B1009" i="11"/>
  <c r="E1009" i="11"/>
  <c r="M364" i="11"/>
  <c r="C298" i="11"/>
  <c r="E319" i="11"/>
  <c r="G616" i="11"/>
  <c r="M650" i="11"/>
  <c r="J597" i="11"/>
  <c r="I497" i="11"/>
  <c r="E986" i="11"/>
  <c r="B682" i="11"/>
  <c r="L1365" i="11"/>
  <c r="C1409" i="11"/>
  <c r="C290" i="11"/>
  <c r="J290" i="11"/>
  <c r="C204" i="11"/>
  <c r="F204" i="11"/>
  <c r="L204" i="11"/>
  <c r="F824" i="11"/>
  <c r="G824" i="11"/>
  <c r="J824" i="11"/>
  <c r="K824" i="11"/>
  <c r="D458" i="11"/>
  <c r="I458" i="11"/>
  <c r="K458" i="11"/>
  <c r="M458" i="11"/>
  <c r="K560" i="11"/>
  <c r="G560" i="11"/>
  <c r="J560" i="11"/>
  <c r="L560" i="11"/>
  <c r="F560" i="11"/>
  <c r="M560" i="11"/>
  <c r="I560" i="11"/>
  <c r="D560" i="11"/>
  <c r="F414" i="11"/>
  <c r="G414" i="11"/>
  <c r="B414" i="11"/>
  <c r="C414" i="11"/>
  <c r="L896" i="11"/>
  <c r="E896" i="11"/>
  <c r="F896" i="11"/>
  <c r="G896" i="11"/>
  <c r="H851" i="11"/>
  <c r="I851" i="11"/>
  <c r="D851" i="11"/>
  <c r="L851" i="11"/>
  <c r="C1047" i="11"/>
  <c r="E1047" i="11"/>
  <c r="B612" i="11"/>
  <c r="L612" i="11"/>
  <c r="C612" i="11"/>
  <c r="F612" i="11"/>
  <c r="D1436" i="11"/>
  <c r="J1436" i="11"/>
  <c r="K1436" i="11"/>
  <c r="I1436" i="11"/>
  <c r="L1436" i="11"/>
  <c r="J955" i="11"/>
  <c r="K955" i="11"/>
  <c r="M955" i="11"/>
  <c r="D78" i="11"/>
  <c r="E1219" i="11"/>
  <c r="L1219" i="11"/>
  <c r="J1765" i="11"/>
  <c r="D1765" i="11"/>
  <c r="I1417" i="11"/>
  <c r="H1417" i="11"/>
  <c r="J607" i="11"/>
  <c r="G607" i="11"/>
  <c r="I607" i="11"/>
  <c r="B607" i="11"/>
  <c r="M607" i="11"/>
  <c r="I1169" i="11"/>
  <c r="K1169" i="11"/>
  <c r="J369" i="11"/>
  <c r="L369" i="11"/>
  <c r="M369" i="11"/>
  <c r="E894" i="11"/>
  <c r="K894" i="11"/>
  <c r="D894" i="11"/>
  <c r="G894" i="11"/>
  <c r="L894" i="11"/>
  <c r="J894" i="11"/>
  <c r="T1464" i="3"/>
  <c r="B1464" i="3" s="1"/>
  <c r="T1545" i="3"/>
  <c r="B1545" i="3" s="1"/>
  <c r="T1595" i="3"/>
  <c r="B1595" i="3" s="1"/>
  <c r="T602" i="3"/>
  <c r="B602" i="3" s="1"/>
  <c r="J1283" i="11"/>
  <c r="H1283" i="11"/>
  <c r="M1274" i="11"/>
  <c r="I1274" i="11"/>
  <c r="M163" i="11"/>
  <c r="I110" i="11"/>
  <c r="F156" i="11"/>
  <c r="L364" i="11"/>
  <c r="G240" i="11"/>
  <c r="H369" i="11"/>
  <c r="M314" i="11"/>
  <c r="G298" i="11"/>
  <c r="B325" i="11"/>
  <c r="G541" i="11"/>
  <c r="L497" i="11"/>
  <c r="D986" i="11"/>
  <c r="C986" i="11"/>
  <c r="B1274" i="11"/>
  <c r="B1271" i="11"/>
  <c r="H1291" i="11"/>
  <c r="M1065" i="11"/>
  <c r="F1167" i="11"/>
  <c r="B1449" i="11"/>
  <c r="L1044" i="11"/>
  <c r="B1362" i="11"/>
  <c r="F877" i="11"/>
  <c r="BP320" i="3"/>
  <c r="B319" i="11"/>
  <c r="J319" i="11"/>
  <c r="L319" i="11"/>
  <c r="C319" i="11"/>
  <c r="BU1125" i="3"/>
  <c r="C1124" i="11"/>
  <c r="F1124" i="11"/>
  <c r="D1124" i="11"/>
  <c r="H1124" i="11"/>
  <c r="BJ767" i="3"/>
  <c r="F766" i="11"/>
  <c r="BO598" i="3"/>
  <c r="C597" i="11"/>
  <c r="E597" i="11"/>
  <c r="G597" i="11"/>
  <c r="M597" i="11"/>
  <c r="H181" i="11"/>
  <c r="L181" i="11"/>
  <c r="B573" i="11"/>
  <c r="F573" i="11"/>
  <c r="H573" i="11"/>
  <c r="E573" i="11"/>
  <c r="I573" i="11"/>
  <c r="D573" i="11"/>
  <c r="BL1076" i="3"/>
  <c r="BN1076" i="3"/>
  <c r="BQ1076" i="3"/>
  <c r="C1075" i="11"/>
  <c r="L1075" i="11"/>
  <c r="BK1076" i="3"/>
  <c r="G1075" i="11"/>
  <c r="M1075" i="11"/>
  <c r="K1075" i="11"/>
  <c r="BR1076" i="3"/>
  <c r="D1075" i="11"/>
  <c r="E1075" i="11"/>
  <c r="I1075" i="11"/>
  <c r="D163" i="11"/>
  <c r="H51" i="11"/>
  <c r="M1409" i="11"/>
  <c r="J181" i="11"/>
  <c r="L156" i="11"/>
  <c r="C369" i="11"/>
  <c r="F298" i="11"/>
  <c r="L650" i="11"/>
  <c r="M522" i="11"/>
  <c r="K694" i="11"/>
  <c r="H597" i="11"/>
  <c r="I746" i="11"/>
  <c r="M646" i="11"/>
  <c r="I1109" i="11"/>
  <c r="K1042" i="11"/>
  <c r="M1271" i="11"/>
  <c r="D1291" i="11"/>
  <c r="D862" i="11"/>
  <c r="H1075" i="11"/>
  <c r="E472" i="11"/>
  <c r="C472" i="11"/>
  <c r="G472" i="11"/>
  <c r="D774" i="11"/>
  <c r="F774" i="11"/>
  <c r="E774" i="11"/>
  <c r="BQ624" i="3"/>
  <c r="BM624" i="3"/>
  <c r="BN624" i="3"/>
  <c r="BL624" i="3"/>
  <c r="BS624" i="3"/>
  <c r="BR624" i="3"/>
  <c r="BP624" i="3"/>
  <c r="BJ624" i="3"/>
  <c r="H623" i="11"/>
  <c r="BU624" i="3"/>
  <c r="BK624" i="3"/>
  <c r="L623" i="11"/>
  <c r="M623" i="11"/>
  <c r="T1032" i="3"/>
  <c r="B1032" i="3" s="1"/>
  <c r="T211" i="3"/>
  <c r="B211" i="3" s="1"/>
  <c r="B766" i="11"/>
  <c r="T728" i="3"/>
  <c r="B728" i="3" s="1"/>
  <c r="F181" i="11"/>
  <c r="K156" i="11"/>
  <c r="B369" i="11"/>
  <c r="B298" i="11"/>
  <c r="J650" i="11"/>
  <c r="K650" i="11"/>
  <c r="I659" i="11"/>
  <c r="D794" i="11"/>
  <c r="F597" i="11"/>
  <c r="H817" i="11"/>
  <c r="I646" i="11"/>
  <c r="F913" i="11"/>
  <c r="D1109" i="11"/>
  <c r="D1061" i="11"/>
  <c r="E1169" i="11"/>
  <c r="C1112" i="11"/>
  <c r="L1564" i="11"/>
  <c r="J1692" i="11"/>
  <c r="B1655" i="3"/>
  <c r="B1391" i="11"/>
  <c r="I901" i="11"/>
  <c r="F901" i="11"/>
  <c r="K760" i="11"/>
  <c r="H214" i="11"/>
  <c r="BS1321" i="3"/>
  <c r="K336" i="11"/>
  <c r="J1858" i="11"/>
  <c r="L1612" i="11"/>
  <c r="G1612" i="11"/>
  <c r="K1612" i="11"/>
  <c r="H1248" i="11"/>
  <c r="K1248" i="11"/>
  <c r="J1248" i="11"/>
  <c r="C1248" i="11"/>
  <c r="D1248" i="11"/>
  <c r="I1248" i="11"/>
  <c r="F1248" i="11"/>
  <c r="F1122" i="11"/>
  <c r="K1122" i="11"/>
  <c r="C1797" i="11"/>
  <c r="F1797" i="11"/>
  <c r="BS355" i="3"/>
  <c r="L1563" i="11"/>
  <c r="H1520" i="11"/>
  <c r="C688" i="11"/>
  <c r="E1572" i="11"/>
  <c r="H1572" i="11"/>
  <c r="I1572" i="11"/>
  <c r="G1572" i="11"/>
  <c r="I131" i="11"/>
  <c r="I902" i="11"/>
  <c r="L1527" i="11"/>
  <c r="I1527" i="11"/>
  <c r="J1156" i="11"/>
  <c r="G1722" i="11"/>
  <c r="G869" i="11"/>
  <c r="G718" i="11"/>
  <c r="H718" i="11"/>
  <c r="B1443" i="11"/>
  <c r="H1443" i="11"/>
  <c r="D1443" i="11"/>
  <c r="E1443" i="11"/>
  <c r="F1995" i="11"/>
  <c r="G1995" i="11"/>
  <c r="L1276" i="11"/>
  <c r="C1276" i="11"/>
  <c r="F1271" i="11"/>
  <c r="K1271" i="11"/>
  <c r="C764" i="11"/>
  <c r="J764" i="11"/>
  <c r="C1318" i="11"/>
  <c r="F1318" i="11"/>
  <c r="J1318" i="11"/>
  <c r="M1108" i="11"/>
  <c r="L1108" i="11"/>
  <c r="G1011" i="11"/>
  <c r="D762" i="11"/>
  <c r="F762" i="11"/>
  <c r="K1131" i="11"/>
  <c r="B1131" i="11"/>
  <c r="I1031" i="11"/>
  <c r="G1031" i="11"/>
  <c r="E1031" i="11"/>
  <c r="BO1144" i="3"/>
  <c r="C1143" i="11"/>
  <c r="E1143" i="11"/>
  <c r="H1143" i="11"/>
  <c r="G1143" i="11"/>
  <c r="I1143" i="11"/>
  <c r="K1143" i="11"/>
  <c r="BR559" i="3"/>
  <c r="BP559" i="3"/>
  <c r="T295" i="3"/>
  <c r="B295" i="3" s="1"/>
  <c r="T941" i="3"/>
  <c r="B941" i="3" s="1"/>
  <c r="T1762" i="3"/>
  <c r="B1762" i="3" s="1"/>
  <c r="T88" i="3"/>
  <c r="B88" i="3" s="1"/>
  <c r="T1554" i="3"/>
  <c r="B1554" i="3" s="1"/>
  <c r="BP1291" i="3"/>
  <c r="BJ1291" i="3"/>
  <c r="L1290" i="11"/>
  <c r="BK1291" i="3"/>
  <c r="M1290" i="11"/>
  <c r="C1290" i="11"/>
  <c r="BT1291" i="3"/>
  <c r="BL1291" i="3"/>
  <c r="G1290" i="11"/>
  <c r="F1290" i="11"/>
  <c r="BR1291" i="3"/>
  <c r="T1868" i="3"/>
  <c r="B1868" i="3" s="1"/>
  <c r="T921" i="3"/>
  <c r="B921" i="3" s="1"/>
  <c r="T1062" i="3"/>
  <c r="T662" i="3"/>
  <c r="B662" i="3" s="1"/>
  <c r="T704" i="3"/>
  <c r="B704" i="3" s="1"/>
  <c r="T725" i="3"/>
  <c r="B725" i="3" s="1"/>
  <c r="T400" i="3"/>
  <c r="B400" i="3" s="1"/>
  <c r="E253" i="11"/>
  <c r="K277" i="11"/>
  <c r="G264" i="11"/>
  <c r="B259" i="11"/>
  <c r="D464" i="11"/>
  <c r="C676" i="11"/>
  <c r="C554" i="11"/>
  <c r="J891" i="11"/>
  <c r="M764" i="11"/>
  <c r="G901" i="11"/>
  <c r="B718" i="11"/>
  <c r="G840" i="11"/>
  <c r="E760" i="11"/>
  <c r="I764" i="11"/>
  <c r="M1100" i="11"/>
  <c r="I1271" i="11"/>
  <c r="L1248" i="11"/>
  <c r="H1636" i="11"/>
  <c r="B1968" i="3"/>
  <c r="E852" i="11"/>
  <c r="D852" i="11"/>
  <c r="E1145" i="11"/>
  <c r="H1145" i="11"/>
  <c r="G1288" i="11"/>
  <c r="J1288" i="11"/>
  <c r="C123" i="11"/>
  <c r="E277" i="11"/>
  <c r="K259" i="11"/>
  <c r="C313" i="11"/>
  <c r="B464" i="11"/>
  <c r="B676" i="11"/>
  <c r="D554" i="11"/>
  <c r="I891" i="11"/>
  <c r="K764" i="11"/>
  <c r="M718" i="11"/>
  <c r="C760" i="11"/>
  <c r="C891" i="11"/>
  <c r="B1162" i="11"/>
  <c r="L792" i="11"/>
  <c r="H1271" i="11"/>
  <c r="H1703" i="11"/>
  <c r="L1703" i="11"/>
  <c r="E1703" i="11"/>
  <c r="M1703" i="11"/>
  <c r="M982" i="11"/>
  <c r="J982" i="11"/>
  <c r="I1235" i="11"/>
  <c r="H1235" i="11"/>
  <c r="M183" i="11"/>
  <c r="C277" i="11"/>
  <c r="L476" i="11"/>
  <c r="L473" i="11"/>
  <c r="K637" i="11"/>
  <c r="I554" i="11"/>
  <c r="G764" i="11"/>
  <c r="J718" i="11"/>
  <c r="D901" i="11"/>
  <c r="K593" i="11"/>
  <c r="B760" i="11"/>
  <c r="M891" i="11"/>
  <c r="J792" i="11"/>
  <c r="L1162" i="11"/>
  <c r="K1162" i="11"/>
  <c r="C1443" i="11"/>
  <c r="I1222" i="11"/>
  <c r="J1222" i="11"/>
  <c r="G1222" i="11"/>
  <c r="H1222" i="11"/>
  <c r="G1035" i="11"/>
  <c r="I1035" i="11"/>
  <c r="F1035" i="11"/>
  <c r="D1035" i="11"/>
  <c r="E1908" i="11"/>
  <c r="F1908" i="11"/>
  <c r="G1908" i="11"/>
  <c r="B1908" i="11"/>
  <c r="E1568" i="11"/>
  <c r="I1568" i="11"/>
  <c r="F898" i="11"/>
  <c r="H1229" i="11"/>
  <c r="E1373" i="11"/>
  <c r="F764" i="11"/>
  <c r="I718" i="11"/>
  <c r="J760" i="11"/>
  <c r="K839" i="11"/>
  <c r="M1162" i="11"/>
  <c r="F1100" i="11"/>
  <c r="H792" i="11"/>
  <c r="M1325" i="11"/>
  <c r="J1011" i="11"/>
  <c r="B1674" i="3"/>
  <c r="G301" i="11"/>
  <c r="G244" i="11"/>
  <c r="K238" i="11"/>
  <c r="L211" i="11"/>
  <c r="K1263" i="11"/>
  <c r="F1125" i="11"/>
  <c r="I1719" i="11"/>
  <c r="D977" i="11"/>
  <c r="E712" i="11"/>
  <c r="J844" i="11"/>
  <c r="F1097" i="11"/>
  <c r="F1175" i="11"/>
  <c r="G698" i="11"/>
  <c r="J1336" i="11"/>
  <c r="B1036" i="3"/>
  <c r="B1634" i="3"/>
  <c r="E831" i="11"/>
  <c r="C1924" i="11"/>
  <c r="H1794" i="11"/>
  <c r="L1035" i="11"/>
  <c r="M1860" i="11"/>
  <c r="K1286" i="11"/>
  <c r="E66" i="11"/>
  <c r="BN677" i="3"/>
  <c r="BR677" i="3"/>
  <c r="J676" i="11"/>
  <c r="H1175" i="11"/>
  <c r="I1175" i="11"/>
  <c r="C1813" i="11"/>
  <c r="H1813" i="11"/>
  <c r="E1813" i="11"/>
  <c r="L1103" i="11"/>
  <c r="M1103" i="11"/>
  <c r="H1103" i="11"/>
  <c r="J1103" i="11"/>
  <c r="B1103" i="11"/>
  <c r="D1482" i="11"/>
  <c r="B1482" i="11"/>
  <c r="E1482" i="11"/>
  <c r="I1482" i="11"/>
  <c r="K1482" i="11"/>
  <c r="BL979" i="3"/>
  <c r="BS979" i="3"/>
  <c r="C1614" i="11"/>
  <c r="J1614" i="11"/>
  <c r="F1614" i="11"/>
  <c r="E1614" i="11"/>
  <c r="H1614" i="11"/>
  <c r="BQ597" i="3"/>
  <c r="BN597" i="3"/>
  <c r="C1355" i="11"/>
  <c r="J1355" i="11"/>
  <c r="K1355" i="11"/>
  <c r="D1355" i="11"/>
  <c r="K1815" i="11"/>
  <c r="I1089" i="11"/>
  <c r="F1089" i="11"/>
  <c r="D1158" i="11"/>
  <c r="F1158" i="11"/>
  <c r="B1569" i="3"/>
  <c r="T47" i="3"/>
  <c r="B47" i="3" s="1"/>
  <c r="T1137" i="3"/>
  <c r="B1137" i="3" s="1"/>
  <c r="T908" i="3"/>
  <c r="B908" i="3" s="1"/>
  <c r="T1549" i="3"/>
  <c r="B1549" i="3" s="1"/>
  <c r="BJ585" i="3"/>
  <c r="BQ585" i="3"/>
  <c r="BT585" i="3"/>
  <c r="E584" i="11"/>
  <c r="BS585" i="3"/>
  <c r="T1468" i="3"/>
  <c r="B1468" i="3" s="1"/>
  <c r="BK114" i="3"/>
  <c r="BQ114" i="3"/>
  <c r="BM114" i="3"/>
  <c r="B1763" i="3"/>
  <c r="T1472" i="3"/>
  <c r="B1472" i="3" s="1"/>
  <c r="T1520" i="3"/>
  <c r="B1520" i="3" s="1"/>
  <c r="T1068" i="3"/>
  <c r="B1068" i="3" s="1"/>
  <c r="T710" i="3"/>
  <c r="B710" i="3" s="1"/>
  <c r="D1094" i="11"/>
  <c r="H1094" i="11"/>
  <c r="G1094" i="11"/>
  <c r="E1094" i="11"/>
  <c r="F1094" i="11"/>
  <c r="C1374" i="11"/>
  <c r="I1374" i="11"/>
  <c r="C1590" i="11"/>
  <c r="BO1389" i="3"/>
  <c r="B1388" i="11"/>
  <c r="C1388" i="11"/>
  <c r="L1388" i="11"/>
  <c r="G1388" i="11"/>
  <c r="H908" i="11"/>
  <c r="K1048" i="11"/>
  <c r="D1048" i="11"/>
  <c r="BN1049" i="3"/>
  <c r="BT1857" i="3"/>
  <c r="H1856" i="11"/>
  <c r="G1285" i="11"/>
  <c r="M1285" i="11"/>
  <c r="F972" i="11"/>
  <c r="D1302" i="11"/>
  <c r="B1229" i="11"/>
  <c r="C1229" i="11"/>
  <c r="M1072" i="11"/>
  <c r="B1072" i="11"/>
  <c r="I1072" i="11"/>
  <c r="E1072" i="11"/>
  <c r="B1235" i="11"/>
  <c r="G1373" i="11"/>
  <c r="J1373" i="11"/>
  <c r="C1373" i="11"/>
  <c r="K1373" i="11"/>
  <c r="C1657" i="11"/>
  <c r="B1904" i="3"/>
  <c r="B1395" i="11"/>
  <c r="I1395" i="11"/>
  <c r="F1395" i="11"/>
  <c r="D1730" i="11"/>
  <c r="M993" i="11"/>
  <c r="M719" i="11"/>
  <c r="J187" i="11"/>
  <c r="D564" i="11"/>
  <c r="L542" i="11"/>
  <c r="B816" i="11"/>
  <c r="M1484" i="11"/>
  <c r="K1905" i="11"/>
  <c r="M704" i="11"/>
  <c r="J1266" i="11"/>
  <c r="C1266" i="11"/>
  <c r="F1266" i="11"/>
  <c r="BT993" i="3"/>
  <c r="B992" i="11"/>
  <c r="L1081" i="11"/>
  <c r="K1176" i="11"/>
  <c r="E1675" i="11"/>
  <c r="J347" i="11"/>
  <c r="E941" i="11"/>
  <c r="C568" i="11"/>
  <c r="H1115" i="11"/>
  <c r="G1698" i="11"/>
  <c r="K49" i="11"/>
  <c r="L1287" i="11"/>
  <c r="B667" i="11"/>
  <c r="E191" i="11"/>
  <c r="I532" i="11"/>
  <c r="L601" i="11"/>
  <c r="K105" i="11"/>
  <c r="H578" i="11"/>
  <c r="M716" i="11"/>
  <c r="B559" i="11"/>
  <c r="J926" i="11"/>
  <c r="H1514" i="11"/>
  <c r="G1972" i="11"/>
  <c r="I1234" i="11"/>
  <c r="M1138" i="11"/>
  <c r="C974" i="11"/>
  <c r="K1800" i="11"/>
  <c r="L1327" i="11"/>
  <c r="D230" i="11"/>
  <c r="D1221" i="11"/>
  <c r="G1396" i="11"/>
  <c r="E1832" i="11"/>
  <c r="B587" i="3"/>
  <c r="B1131" i="3"/>
  <c r="H1076" i="11"/>
  <c r="I1423" i="11"/>
  <c r="I1438" i="11"/>
  <c r="L1837" i="11"/>
  <c r="H1792" i="11"/>
  <c r="H562" i="11"/>
  <c r="K435" i="11"/>
  <c r="B196" i="11"/>
  <c r="F128" i="11"/>
  <c r="H428" i="11"/>
  <c r="J386" i="11"/>
  <c r="C1462" i="11"/>
  <c r="C227" i="11"/>
  <c r="F159" i="11"/>
  <c r="C1200" i="11"/>
  <c r="H1348" i="11"/>
  <c r="B1247" i="3"/>
  <c r="L807" i="11"/>
  <c r="H1717" i="11"/>
  <c r="K895" i="11"/>
  <c r="B1498" i="11"/>
  <c r="D1586" i="11"/>
  <c r="H683" i="11"/>
  <c r="K752" i="11"/>
  <c r="G1724" i="11"/>
  <c r="E1872" i="11"/>
  <c r="G644" i="11"/>
  <c r="G1948" i="11"/>
  <c r="E1725" i="11"/>
  <c r="H824" i="11"/>
  <c r="C922" i="11"/>
  <c r="I830" i="11"/>
  <c r="H1404" i="11"/>
  <c r="E1919" i="11"/>
  <c r="B1493" i="3"/>
  <c r="B1800" i="3"/>
  <c r="J1178" i="11"/>
  <c r="B1914" i="3"/>
  <c r="H943" i="11"/>
  <c r="L1061" i="11"/>
  <c r="D83" i="11"/>
  <c r="J1963" i="11"/>
  <c r="F1008" i="11"/>
  <c r="H59" i="11"/>
  <c r="G852" i="11"/>
  <c r="L1390" i="11"/>
  <c r="F1006" i="11"/>
  <c r="C1645" i="11"/>
  <c r="C1333" i="11"/>
  <c r="K1902" i="11"/>
  <c r="B1307" i="3"/>
  <c r="B1313" i="3"/>
  <c r="L1581" i="11"/>
  <c r="B1343" i="3"/>
  <c r="B1459" i="3"/>
  <c r="B1680" i="3"/>
  <c r="D1944" i="11"/>
  <c r="B261" i="11"/>
  <c r="BM780" i="3"/>
  <c r="K1681" i="11"/>
  <c r="L776" i="11"/>
  <c r="K799" i="11"/>
  <c r="F1631" i="11"/>
  <c r="BQ448" i="3"/>
  <c r="B939" i="3"/>
  <c r="L1566" i="11"/>
  <c r="B987" i="3"/>
  <c r="B1192" i="3"/>
  <c r="D272" i="11"/>
  <c r="L1269" i="11"/>
  <c r="J1104" i="11"/>
  <c r="L1687" i="11"/>
  <c r="K1432" i="11"/>
  <c r="D1767" i="11"/>
  <c r="B1635" i="11"/>
  <c r="J1163" i="11"/>
  <c r="I1289" i="11"/>
  <c r="B804" i="11"/>
  <c r="H745" i="11"/>
  <c r="I359" i="11"/>
  <c r="K915" i="11"/>
  <c r="M915" i="11"/>
  <c r="E915" i="11"/>
  <c r="T163" i="3"/>
  <c r="B163" i="3" s="1"/>
  <c r="F386" i="11"/>
  <c r="D532" i="11"/>
  <c r="BN1487" i="3"/>
  <c r="J1486" i="11"/>
  <c r="H1486" i="11"/>
  <c r="B1486" i="11"/>
  <c r="BT1487" i="3"/>
  <c r="BR1487" i="3"/>
  <c r="L1486" i="11"/>
  <c r="C1486" i="11"/>
  <c r="BU1487" i="3"/>
  <c r="M1486" i="11"/>
  <c r="D1486" i="11"/>
  <c r="BK1487" i="3"/>
  <c r="BL1487" i="3"/>
  <c r="E1486" i="11"/>
  <c r="BJ1487" i="3"/>
  <c r="I1486" i="11"/>
  <c r="B191" i="11"/>
  <c r="L230" i="11"/>
  <c r="F428" i="11"/>
  <c r="B128" i="11"/>
  <c r="H559" i="11"/>
  <c r="D562" i="11"/>
  <c r="E428" i="11"/>
  <c r="D1013" i="11"/>
  <c r="D826" i="11"/>
  <c r="D1815" i="11"/>
  <c r="I711" i="11"/>
  <c r="K711" i="11"/>
  <c r="I60" i="11"/>
  <c r="L128" i="11"/>
  <c r="M105" i="11"/>
  <c r="C101" i="11"/>
  <c r="F196" i="11"/>
  <c r="I93" i="11"/>
  <c r="C187" i="11"/>
  <c r="F170" i="11"/>
  <c r="B156" i="11"/>
  <c r="L157" i="11"/>
  <c r="G266" i="11"/>
  <c r="H227" i="11"/>
  <c r="I336" i="11"/>
  <c r="E230" i="11"/>
  <c r="J341" i="11"/>
  <c r="F256" i="11"/>
  <c r="M191" i="11"/>
  <c r="I196" i="11"/>
  <c r="K298" i="11"/>
  <c r="F321" i="11"/>
  <c r="E157" i="11"/>
  <c r="I380" i="11"/>
  <c r="C562" i="11"/>
  <c r="D472" i="11"/>
  <c r="B428" i="11"/>
  <c r="H664" i="11"/>
  <c r="K532" i="11"/>
  <c r="D667" i="11"/>
  <c r="K716" i="11"/>
  <c r="B695" i="11"/>
  <c r="C908" i="11"/>
  <c r="B926" i="11"/>
  <c r="C1322" i="11"/>
  <c r="B1404" i="3"/>
  <c r="L1478" i="11"/>
  <c r="C1478" i="11"/>
  <c r="F1478" i="11"/>
  <c r="E1122" i="11"/>
  <c r="D1122" i="11"/>
  <c r="C1122" i="11"/>
  <c r="E1669" i="11"/>
  <c r="G1669" i="11"/>
  <c r="C1093" i="11"/>
  <c r="G1093" i="11"/>
  <c r="M1093" i="11"/>
  <c r="F1093" i="11"/>
  <c r="E1093" i="11"/>
  <c r="F1160" i="11"/>
  <c r="L1160" i="11"/>
  <c r="B1160" i="11"/>
  <c r="L485" i="11"/>
  <c r="K1181" i="11"/>
  <c r="G1746" i="11"/>
  <c r="K1746" i="11"/>
  <c r="M1543" i="11"/>
  <c r="F1543" i="11"/>
  <c r="H1543" i="11"/>
  <c r="K1543" i="11"/>
  <c r="H1791" i="11"/>
  <c r="F1791" i="11"/>
  <c r="J1791" i="11"/>
  <c r="C1990" i="11"/>
  <c r="D1990" i="11"/>
  <c r="E1990" i="11"/>
  <c r="K1990" i="11"/>
  <c r="C1574" i="11"/>
  <c r="G1574" i="11"/>
  <c r="L1574" i="11"/>
  <c r="F767" i="11"/>
  <c r="C767" i="11"/>
  <c r="E767" i="11"/>
  <c r="B767" i="11"/>
  <c r="H1018" i="11"/>
  <c r="B1018" i="11"/>
  <c r="BO1049" i="3"/>
  <c r="BP1049" i="3"/>
  <c r="C1048" i="11"/>
  <c r="BL1049" i="3"/>
  <c r="E1112" i="11"/>
  <c r="L1112" i="11"/>
  <c r="BR1371" i="3"/>
  <c r="E1370" i="11"/>
  <c r="K1370" i="11"/>
  <c r="D1370" i="11"/>
  <c r="L1370" i="11"/>
  <c r="H1370" i="11"/>
  <c r="F1370" i="11"/>
  <c r="I1370" i="11"/>
  <c r="C1370" i="11"/>
  <c r="M1370" i="11"/>
  <c r="C1856" i="11"/>
  <c r="BU1857" i="3"/>
  <c r="I1856" i="11"/>
  <c r="K1856" i="11"/>
  <c r="E1285" i="11"/>
  <c r="J1285" i="11"/>
  <c r="D1285" i="11"/>
  <c r="BT1286" i="3"/>
  <c r="I1285" i="11"/>
  <c r="L1285" i="11"/>
  <c r="B1748" i="3"/>
  <c r="B325" i="3"/>
  <c r="B1845" i="3"/>
  <c r="C774" i="11"/>
  <c r="K774" i="11"/>
  <c r="B774" i="11"/>
  <c r="T431" i="3"/>
  <c r="B431" i="3" s="1"/>
  <c r="T806" i="3"/>
  <c r="B806" i="3" s="1"/>
  <c r="T962" i="3"/>
  <c r="B962" i="3" s="1"/>
  <c r="T781" i="3"/>
  <c r="T97" i="3"/>
  <c r="B97" i="3" s="1"/>
  <c r="C191" i="11"/>
  <c r="E532" i="11"/>
  <c r="G630" i="11"/>
  <c r="F56" i="11"/>
  <c r="D744" i="11"/>
  <c r="J667" i="11"/>
  <c r="G695" i="11"/>
  <c r="K529" i="11"/>
  <c r="B1815" i="11"/>
  <c r="C1815" i="11"/>
  <c r="M1815" i="11"/>
  <c r="BN1816" i="3"/>
  <c r="J1815" i="11"/>
  <c r="G578" i="11"/>
  <c r="D1376" i="11"/>
  <c r="L196" i="11"/>
  <c r="M341" i="11"/>
  <c r="L191" i="11"/>
  <c r="I340" i="11"/>
  <c r="J664" i="11"/>
  <c r="E667" i="11"/>
  <c r="I105" i="11"/>
  <c r="B562" i="11"/>
  <c r="G532" i="11"/>
  <c r="K1322" i="11"/>
  <c r="G1322" i="11"/>
  <c r="H1322" i="11"/>
  <c r="B1291" i="11"/>
  <c r="C1291" i="11"/>
  <c r="F1291" i="11"/>
  <c r="J1291" i="11"/>
  <c r="I1291" i="11"/>
  <c r="K1291" i="11"/>
  <c r="I1086" i="11"/>
  <c r="B1086" i="11"/>
  <c r="F1086" i="11"/>
  <c r="H1086" i="11"/>
  <c r="E1086" i="11"/>
  <c r="B646" i="11"/>
  <c r="D646" i="11"/>
  <c r="H1274" i="11"/>
  <c r="J1274" i="11"/>
  <c r="M60" i="11"/>
  <c r="F105" i="11"/>
  <c r="E266" i="11"/>
  <c r="G256" i="11"/>
  <c r="K562" i="11"/>
  <c r="F562" i="11"/>
  <c r="B968" i="11"/>
  <c r="J1122" i="11"/>
  <c r="I1001" i="11"/>
  <c r="L1050" i="11"/>
  <c r="C1327" i="11"/>
  <c r="K1219" i="11"/>
  <c r="E1327" i="11"/>
  <c r="L1438" i="11"/>
  <c r="H1851" i="11"/>
  <c r="I1659" i="11"/>
  <c r="I1575" i="11"/>
  <c r="C1340" i="11"/>
  <c r="E1928" i="11"/>
  <c r="D1335" i="11"/>
  <c r="B1335" i="11"/>
  <c r="I1335" i="11"/>
  <c r="BL1565" i="3"/>
  <c r="E1554" i="11"/>
  <c r="L1554" i="11"/>
  <c r="L1662" i="11"/>
  <c r="F1662" i="11"/>
  <c r="G1662" i="11"/>
  <c r="K1662" i="11"/>
  <c r="G1189" i="11"/>
  <c r="E1189" i="11"/>
  <c r="H1189" i="11"/>
  <c r="J1189" i="11"/>
  <c r="K1189" i="11"/>
  <c r="M1189" i="11"/>
  <c r="D1189" i="11"/>
  <c r="K1127" i="11"/>
  <c r="B1127" i="11"/>
  <c r="F1127" i="11"/>
  <c r="L1127" i="11"/>
  <c r="E1127" i="11"/>
  <c r="J1127" i="11"/>
  <c r="G1519" i="11"/>
  <c r="I1519" i="11"/>
  <c r="C1519" i="11"/>
  <c r="L1519" i="11"/>
  <c r="K667" i="11"/>
  <c r="E926" i="11"/>
  <c r="T328" i="3"/>
  <c r="B328" i="3" s="1"/>
  <c r="T112" i="3"/>
  <c r="B112" i="3" s="1"/>
  <c r="I341" i="11"/>
  <c r="J191" i="11"/>
  <c r="C559" i="11"/>
  <c r="F667" i="11"/>
  <c r="T288" i="3"/>
  <c r="B288" i="3" s="1"/>
  <c r="K128" i="11"/>
  <c r="D227" i="11"/>
  <c r="H341" i="11"/>
  <c r="M562" i="11"/>
  <c r="L744" i="11"/>
  <c r="J1001" i="11"/>
  <c r="L908" i="11"/>
  <c r="J613" i="11"/>
  <c r="M159" i="11"/>
  <c r="H101" i="11"/>
  <c r="K191" i="11"/>
  <c r="L175" i="11"/>
  <c r="C157" i="11"/>
  <c r="D190" i="11"/>
  <c r="J353" i="11"/>
  <c r="C230" i="11"/>
  <c r="F341" i="11"/>
  <c r="B227" i="11"/>
  <c r="E256" i="11"/>
  <c r="H298" i="11"/>
  <c r="B321" i="11"/>
  <c r="I256" i="11"/>
  <c r="G209" i="11"/>
  <c r="J562" i="11"/>
  <c r="H472" i="11"/>
  <c r="D496" i="11"/>
  <c r="L532" i="11"/>
  <c r="H667" i="11"/>
  <c r="E1001" i="11"/>
  <c r="I908" i="11"/>
  <c r="E646" i="11"/>
  <c r="C601" i="11"/>
  <c r="L1281" i="11"/>
  <c r="H915" i="11"/>
  <c r="J1724" i="11"/>
  <c r="G1851" i="11"/>
  <c r="D1854" i="11"/>
  <c r="J1851" i="11"/>
  <c r="B1738" i="11"/>
  <c r="BR473" i="3"/>
  <c r="E845" i="11"/>
  <c r="B845" i="11"/>
  <c r="I815" i="11"/>
  <c r="L815" i="11"/>
  <c r="G1182" i="11"/>
  <c r="L1182" i="11"/>
  <c r="J791" i="11"/>
  <c r="M791" i="11"/>
  <c r="C1279" i="11"/>
  <c r="I1279" i="11"/>
  <c r="E727" i="11"/>
  <c r="D727" i="11"/>
  <c r="F1063" i="11"/>
  <c r="L1063" i="11"/>
  <c r="I1375" i="11"/>
  <c r="J1375" i="11"/>
  <c r="K1375" i="11"/>
  <c r="E1375" i="11"/>
  <c r="F1375" i="11"/>
  <c r="F817" i="11"/>
  <c r="G817" i="11"/>
  <c r="B1613" i="11"/>
  <c r="F1613" i="11"/>
  <c r="E1613" i="11"/>
  <c r="I1214" i="11"/>
  <c r="B1214" i="11"/>
  <c r="D1214" i="11"/>
  <c r="F1648" i="11"/>
  <c r="K1648" i="11"/>
  <c r="L1648" i="11"/>
  <c r="J959" i="11"/>
  <c r="M959" i="11"/>
  <c r="C959" i="11"/>
  <c r="L959" i="11"/>
  <c r="F1001" i="11"/>
  <c r="G1001" i="11"/>
  <c r="E1217" i="11"/>
  <c r="F1217" i="11"/>
  <c r="T1766" i="3"/>
  <c r="B1766" i="3" s="1"/>
  <c r="T359" i="3"/>
  <c r="B359" i="3" s="1"/>
  <c r="I559" i="11"/>
  <c r="L578" i="11"/>
  <c r="D1001" i="11"/>
  <c r="B744" i="11"/>
  <c r="I1240" i="11"/>
  <c r="J1240" i="11"/>
  <c r="C1240" i="11"/>
  <c r="K1240" i="11"/>
  <c r="M1240" i="11"/>
  <c r="D1240" i="11"/>
  <c r="M908" i="11"/>
  <c r="B908" i="11"/>
  <c r="D908" i="11"/>
  <c r="E908" i="11"/>
  <c r="F230" i="11"/>
  <c r="E703" i="11"/>
  <c r="L926" i="11"/>
  <c r="H191" i="11"/>
  <c r="M695" i="11"/>
  <c r="M1851" i="11"/>
  <c r="E1808" i="11"/>
  <c r="H1808" i="11"/>
  <c r="K1467" i="11"/>
  <c r="C1467" i="11"/>
  <c r="T1287" i="3"/>
  <c r="B1287" i="3" s="1"/>
  <c r="T549" i="3"/>
  <c r="B549" i="3" s="1"/>
  <c r="D60" i="11"/>
  <c r="B105" i="11"/>
  <c r="B190" i="11"/>
  <c r="G341" i="11"/>
  <c r="C321" i="11"/>
  <c r="G559" i="11"/>
  <c r="G428" i="11"/>
  <c r="F532" i="11"/>
  <c r="L703" i="11"/>
  <c r="M926" i="11"/>
  <c r="G40" i="11"/>
  <c r="L40" i="11"/>
  <c r="L105" i="11"/>
  <c r="F40" i="11"/>
  <c r="H105" i="11"/>
  <c r="H159" i="11"/>
  <c r="J101" i="11"/>
  <c r="I191" i="11"/>
  <c r="B175" i="11"/>
  <c r="M157" i="11"/>
  <c r="M190" i="11"/>
  <c r="D301" i="11"/>
  <c r="H353" i="11"/>
  <c r="M230" i="11"/>
  <c r="D240" i="11"/>
  <c r="D256" i="11"/>
  <c r="I189" i="11"/>
  <c r="C486" i="11"/>
  <c r="D380" i="11"/>
  <c r="I562" i="11"/>
  <c r="F472" i="11"/>
  <c r="C496" i="11"/>
  <c r="B532" i="11"/>
  <c r="G667" i="11"/>
  <c r="E695" i="11"/>
  <c r="B1001" i="11"/>
  <c r="L1001" i="11"/>
  <c r="K908" i="11"/>
  <c r="L915" i="11"/>
  <c r="C1110" i="11"/>
  <c r="C646" i="11"/>
  <c r="H601" i="11"/>
  <c r="M1122" i="11"/>
  <c r="K1478" i="11"/>
  <c r="B1217" i="11"/>
  <c r="D1543" i="11"/>
  <c r="G1152" i="11"/>
  <c r="H1179" i="11"/>
  <c r="H1837" i="11"/>
  <c r="M691" i="11"/>
  <c r="C691" i="11"/>
  <c r="E691" i="11"/>
  <c r="D691" i="11"/>
  <c r="H691" i="11"/>
  <c r="BN612" i="3"/>
  <c r="BO612" i="3"/>
  <c r="BP612" i="3"/>
  <c r="BU612" i="3"/>
  <c r="BR612" i="3"/>
  <c r="H716" i="11"/>
  <c r="I716" i="11"/>
  <c r="T922" i="3"/>
  <c r="B922" i="3" s="1"/>
  <c r="J695" i="11"/>
  <c r="I1556" i="11"/>
  <c r="B1556" i="11"/>
  <c r="H1556" i="11"/>
  <c r="M1556" i="11"/>
  <c r="K1556" i="11"/>
  <c r="G1556" i="11"/>
  <c r="K1438" i="11"/>
  <c r="B1438" i="11"/>
  <c r="E1438" i="11"/>
  <c r="F1438" i="11"/>
  <c r="H1050" i="11"/>
  <c r="I1050" i="11"/>
  <c r="B1050" i="11"/>
  <c r="J105" i="11"/>
  <c r="G191" i="11"/>
  <c r="L428" i="11"/>
  <c r="B820" i="3"/>
  <c r="I1327" i="11"/>
  <c r="B1327" i="11"/>
  <c r="K1327" i="11"/>
  <c r="M1327" i="11"/>
  <c r="J1327" i="11"/>
  <c r="G1327" i="11"/>
  <c r="F1327" i="11"/>
  <c r="C532" i="11"/>
  <c r="J1556" i="11"/>
  <c r="E768" i="11"/>
  <c r="D768" i="11"/>
  <c r="C768" i="11"/>
  <c r="G768" i="11"/>
  <c r="M744" i="11"/>
  <c r="L716" i="11"/>
  <c r="C695" i="11"/>
  <c r="C105" i="11"/>
  <c r="M778" i="11"/>
  <c r="C778" i="11"/>
  <c r="K485" i="11"/>
  <c r="H485" i="11"/>
  <c r="E1109" i="11"/>
  <c r="H1109" i="11"/>
  <c r="J1417" i="11"/>
  <c r="F1417" i="11"/>
  <c r="G1417" i="11"/>
  <c r="C1417" i="11"/>
  <c r="D1417" i="11"/>
  <c r="E1417" i="11"/>
  <c r="B1417" i="11"/>
  <c r="K101" i="11"/>
  <c r="J331" i="11"/>
  <c r="B472" i="11"/>
  <c r="G680" i="11"/>
  <c r="I667" i="11"/>
  <c r="K926" i="11"/>
  <c r="M40" i="11"/>
  <c r="G105" i="11"/>
  <c r="J128" i="11"/>
  <c r="H98" i="11"/>
  <c r="G159" i="11"/>
  <c r="I101" i="11"/>
  <c r="F191" i="11"/>
  <c r="E240" i="11"/>
  <c r="M175" i="11"/>
  <c r="J157" i="11"/>
  <c r="F240" i="11"/>
  <c r="C256" i="11"/>
  <c r="K327" i="11"/>
  <c r="C380" i="11"/>
  <c r="G562" i="11"/>
  <c r="G816" i="11"/>
  <c r="J532" i="11"/>
  <c r="C667" i="11"/>
  <c r="B657" i="11"/>
  <c r="H695" i="11"/>
  <c r="D695" i="11"/>
  <c r="K1001" i="11"/>
  <c r="G485" i="11"/>
  <c r="J908" i="11"/>
  <c r="J915" i="11"/>
  <c r="L646" i="11"/>
  <c r="L768" i="11"/>
  <c r="D1274" i="11"/>
  <c r="D1217" i="11"/>
  <c r="H1160" i="11"/>
  <c r="J768" i="11"/>
  <c r="I1193" i="11"/>
  <c r="G755" i="11"/>
  <c r="M755" i="11"/>
  <c r="B755" i="11"/>
  <c r="E755" i="11"/>
  <c r="H755" i="11"/>
  <c r="B1033" i="11"/>
  <c r="H1033" i="11"/>
  <c r="F1033" i="11"/>
  <c r="G1033" i="11"/>
  <c r="BT320" i="3"/>
  <c r="B1011" i="11"/>
  <c r="I1011" i="11"/>
  <c r="C1011" i="11"/>
  <c r="M1011" i="11"/>
  <c r="L1011" i="11"/>
  <c r="BR1012" i="3"/>
  <c r="F1011" i="11"/>
  <c r="K1011" i="11"/>
  <c r="E793" i="11"/>
  <c r="J793" i="11"/>
  <c r="I601" i="11"/>
  <c r="B601" i="11"/>
  <c r="G601" i="11"/>
  <c r="J578" i="11"/>
  <c r="K578" i="11"/>
  <c r="M578" i="11"/>
  <c r="D578" i="11"/>
  <c r="C578" i="11"/>
  <c r="T401" i="3"/>
  <c r="B401" i="3" s="1"/>
  <c r="H1376" i="11"/>
  <c r="L1376" i="11"/>
  <c r="M1376" i="11"/>
  <c r="B1376" i="11"/>
  <c r="G1376" i="11"/>
  <c r="G128" i="11"/>
  <c r="D559" i="11"/>
  <c r="I578" i="11"/>
  <c r="D128" i="11"/>
  <c r="F695" i="11"/>
  <c r="BN1942" i="3"/>
  <c r="B1941" i="11"/>
  <c r="C1941" i="11"/>
  <c r="D1941" i="11"/>
  <c r="BM1942" i="3"/>
  <c r="K1941" i="11"/>
  <c r="G1941" i="11"/>
  <c r="B578" i="11"/>
  <c r="B101" i="11"/>
  <c r="C159" i="11"/>
  <c r="K230" i="11"/>
  <c r="G926" i="11"/>
  <c r="M1001" i="11"/>
  <c r="BP299" i="3"/>
  <c r="E298" i="11"/>
  <c r="H991" i="11"/>
  <c r="M991" i="11"/>
  <c r="B1789" i="11"/>
  <c r="J1789" i="11"/>
  <c r="J1194" i="11"/>
  <c r="D1194" i="11"/>
  <c r="B1765" i="11"/>
  <c r="BU1766" i="3"/>
  <c r="K1765" i="11"/>
  <c r="H1765" i="11"/>
  <c r="L1765" i="11"/>
  <c r="G1765" i="11"/>
  <c r="M1765" i="11"/>
  <c r="E1765" i="11"/>
  <c r="I1629" i="11"/>
  <c r="J1629" i="11"/>
  <c r="B1629" i="11"/>
  <c r="K1629" i="11"/>
  <c r="L1629" i="11"/>
  <c r="BU473" i="3"/>
  <c r="BK473" i="3"/>
  <c r="BS473" i="3"/>
  <c r="BO473" i="3"/>
  <c r="BJ473" i="3"/>
  <c r="BT163" i="3"/>
  <c r="T276" i="3"/>
  <c r="B276" i="3" s="1"/>
  <c r="BM1565" i="3"/>
  <c r="BR1565" i="3"/>
  <c r="G1564" i="11"/>
  <c r="BO1565" i="3"/>
  <c r="J1564" i="11"/>
  <c r="K1564" i="11"/>
  <c r="BT1565" i="3"/>
  <c r="H1564" i="11"/>
  <c r="BQ1565" i="3"/>
  <c r="BK1565" i="3"/>
  <c r="F1564" i="11"/>
  <c r="I1564" i="11"/>
  <c r="C1564" i="11"/>
  <c r="D1564" i="11"/>
  <c r="E1564" i="11"/>
  <c r="T1981" i="3"/>
  <c r="B1981" i="3" s="1"/>
  <c r="T1972" i="3"/>
  <c r="B1972" i="3" s="1"/>
  <c r="M240" i="11"/>
  <c r="E175" i="11"/>
  <c r="H175" i="11"/>
  <c r="F157" i="11"/>
  <c r="K40" i="11"/>
  <c r="E105" i="11"/>
  <c r="F149" i="11"/>
  <c r="D101" i="11"/>
  <c r="C240" i="11"/>
  <c r="M227" i="11"/>
  <c r="H240" i="11"/>
  <c r="L298" i="11"/>
  <c r="E333" i="11"/>
  <c r="D316" i="11"/>
  <c r="F316" i="11"/>
  <c r="M472" i="11"/>
  <c r="J472" i="11"/>
  <c r="L695" i="11"/>
  <c r="I803" i="11"/>
  <c r="G908" i="11"/>
  <c r="C1001" i="11"/>
  <c r="I915" i="11"/>
  <c r="G1086" i="11"/>
  <c r="K646" i="11"/>
  <c r="I768" i="11"/>
  <c r="J1109" i="11"/>
  <c r="F578" i="11"/>
  <c r="J601" i="11"/>
  <c r="G1217" i="11"/>
  <c r="F1281" i="11"/>
  <c r="B1784" i="3"/>
  <c r="M1905" i="11"/>
  <c r="B1905" i="11"/>
  <c r="G1905" i="11"/>
  <c r="B1266" i="11"/>
  <c r="G1266" i="11"/>
  <c r="K1266" i="11"/>
  <c r="I1266" i="11"/>
  <c r="E1266" i="11"/>
  <c r="L75" i="11"/>
  <c r="G75" i="11"/>
  <c r="F1369" i="11"/>
  <c r="E1369" i="11"/>
  <c r="H1369" i="11"/>
  <c r="I1369" i="11"/>
  <c r="M1369" i="11"/>
  <c r="B1369" i="11"/>
  <c r="J1369" i="11"/>
  <c r="L1369" i="11"/>
  <c r="B917" i="11"/>
  <c r="G917" i="11"/>
  <c r="M1790" i="11"/>
  <c r="I1790" i="11"/>
  <c r="J1330" i="11"/>
  <c r="C1330" i="11"/>
  <c r="L1330" i="11"/>
  <c r="M1330" i="11"/>
  <c r="G1330" i="11"/>
  <c r="H975" i="11"/>
  <c r="K975" i="11"/>
  <c r="G975" i="11"/>
  <c r="B975" i="11"/>
  <c r="E1147" i="11"/>
  <c r="F1147" i="11"/>
  <c r="J1147" i="11"/>
  <c r="I1147" i="11"/>
  <c r="K1147" i="11"/>
  <c r="M1147" i="11"/>
  <c r="BK1828" i="3"/>
  <c r="D1827" i="11"/>
  <c r="L1827" i="11"/>
  <c r="M1827" i="11"/>
  <c r="G1827" i="11"/>
  <c r="H1827" i="11"/>
  <c r="BO1828" i="3"/>
  <c r="I1827" i="11"/>
  <c r="B1827" i="11"/>
  <c r="C1827" i="11"/>
  <c r="K1827" i="11"/>
  <c r="E607" i="11"/>
  <c r="L607" i="11"/>
  <c r="F607" i="11"/>
  <c r="F1409" i="11"/>
  <c r="H1409" i="11"/>
  <c r="I1409" i="11"/>
  <c r="L1409" i="11"/>
  <c r="D1409" i="11"/>
  <c r="E1409" i="11"/>
  <c r="K1409" i="11"/>
  <c r="G1169" i="11"/>
  <c r="J1169" i="11"/>
  <c r="H1169" i="11"/>
  <c r="L1169" i="11"/>
  <c r="C1169" i="11"/>
  <c r="BN1032" i="3"/>
  <c r="C1031" i="11"/>
  <c r="K1031" i="11"/>
  <c r="M1031" i="11"/>
  <c r="F1031" i="11"/>
  <c r="B1031" i="11"/>
  <c r="E965" i="11"/>
  <c r="M965" i="11"/>
  <c r="L965" i="11"/>
  <c r="B965" i="11"/>
  <c r="H965" i="11"/>
  <c r="F965" i="11"/>
  <c r="C1198" i="11"/>
  <c r="I1198" i="11"/>
  <c r="K1198" i="11"/>
  <c r="M1198" i="11"/>
  <c r="L674" i="11"/>
  <c r="J1421" i="11"/>
  <c r="B1437" i="11"/>
  <c r="F1896" i="11"/>
  <c r="E1981" i="11"/>
  <c r="L1766" i="11"/>
  <c r="J1956" i="11"/>
  <c r="E1956" i="11"/>
  <c r="C1552" i="11"/>
  <c r="B854" i="11"/>
  <c r="F249" i="11"/>
  <c r="I724" i="11"/>
  <c r="M1051" i="11"/>
  <c r="H441" i="11"/>
  <c r="L1500" i="11"/>
  <c r="L1851" i="11"/>
  <c r="B1851" i="11"/>
  <c r="F1851" i="11"/>
  <c r="C1851" i="11"/>
  <c r="D1851" i="11"/>
  <c r="E1851" i="11"/>
  <c r="K1089" i="11"/>
  <c r="L1089" i="11"/>
  <c r="D1089" i="11"/>
  <c r="C1089" i="11"/>
  <c r="G1089" i="11"/>
  <c r="J1089" i="11"/>
  <c r="J1158" i="11"/>
  <c r="C1158" i="11"/>
  <c r="BJ1076" i="3"/>
  <c r="BM1076" i="3"/>
  <c r="BU1076" i="3"/>
  <c r="J1075" i="11"/>
  <c r="BO1076" i="3"/>
  <c r="BP1076" i="3"/>
  <c r="BS1076" i="3"/>
  <c r="B377" i="3"/>
  <c r="B1275" i="3"/>
  <c r="G564" i="11"/>
  <c r="H542" i="11"/>
  <c r="H304" i="11"/>
  <c r="H1224" i="11"/>
  <c r="F656" i="11"/>
  <c r="D980" i="11"/>
  <c r="L1946" i="11"/>
  <c r="BM1947" i="3"/>
  <c r="G1946" i="11"/>
  <c r="C1946" i="11"/>
  <c r="F1703" i="11"/>
  <c r="J1703" i="11"/>
  <c r="D1703" i="11"/>
  <c r="B1813" i="11"/>
  <c r="I1813" i="11"/>
  <c r="J1813" i="11"/>
  <c r="B1648" i="11"/>
  <c r="E1648" i="11"/>
  <c r="C1356" i="11"/>
  <c r="B1356" i="11"/>
  <c r="G1100" i="11"/>
  <c r="I433" i="11"/>
  <c r="D1576" i="11"/>
  <c r="J1576" i="11"/>
  <c r="J1108" i="11"/>
  <c r="J1865" i="11"/>
  <c r="K1865" i="11"/>
  <c r="M178" i="11"/>
  <c r="G1806" i="11"/>
  <c r="H1806" i="11"/>
  <c r="B230" i="11"/>
  <c r="B453" i="3"/>
  <c r="B1070" i="3"/>
  <c r="E516" i="11"/>
  <c r="H196" i="11"/>
  <c r="M842" i="11"/>
  <c r="D386" i="11"/>
  <c r="BR696" i="3"/>
  <c r="C1296" i="11"/>
  <c r="D1296" i="11"/>
  <c r="M1434" i="11"/>
  <c r="B1434" i="11"/>
  <c r="BP1839" i="3"/>
  <c r="K1838" i="11"/>
  <c r="H1038" i="11"/>
  <c r="I1038" i="11"/>
  <c r="T412" i="3"/>
  <c r="B412" i="3" s="1"/>
  <c r="BT798" i="3"/>
  <c r="BQ798" i="3"/>
  <c r="BS798" i="3"/>
  <c r="BM798" i="3"/>
  <c r="BU798" i="3"/>
  <c r="BN798" i="3"/>
  <c r="BP798" i="3"/>
  <c r="T315" i="3"/>
  <c r="B315" i="3" s="1"/>
  <c r="T1771" i="3"/>
  <c r="B1771" i="3" s="1"/>
  <c r="BR1806" i="3"/>
  <c r="M1805" i="11"/>
  <c r="BL1806" i="3"/>
  <c r="D1805" i="11"/>
  <c r="BM1806" i="3"/>
  <c r="H1805" i="11"/>
  <c r="BS1806" i="3"/>
  <c r="J1805" i="11"/>
  <c r="BQ1806" i="3"/>
  <c r="E1805" i="11"/>
  <c r="BJ1806" i="3"/>
  <c r="F1805" i="11"/>
  <c r="T1663" i="3"/>
  <c r="B1663" i="3" s="1"/>
  <c r="G765" i="11"/>
  <c r="E904" i="11"/>
  <c r="C1440" i="11"/>
  <c r="D1208" i="11"/>
  <c r="G1714" i="11"/>
  <c r="M662" i="11"/>
  <c r="J1586" i="11"/>
  <c r="K1586" i="11"/>
  <c r="L1586" i="11"/>
  <c r="C1586" i="11"/>
  <c r="E1618" i="11"/>
  <c r="B1618" i="11"/>
  <c r="J1618" i="11"/>
  <c r="D1412" i="11"/>
  <c r="L1412" i="11"/>
  <c r="H1495" i="11"/>
  <c r="H1064" i="11"/>
  <c r="BR707" i="3"/>
  <c r="BJ707" i="3"/>
  <c r="BT707" i="3"/>
  <c r="BM1787" i="3"/>
  <c r="BU1787" i="3"/>
  <c r="B344" i="3"/>
  <c r="K1260" i="11"/>
  <c r="BJ1261" i="3"/>
  <c r="BL1261" i="3"/>
  <c r="T184" i="3"/>
  <c r="B184" i="3" s="1"/>
  <c r="T449" i="3"/>
  <c r="B449" i="3" s="1"/>
  <c r="T399" i="3"/>
  <c r="B399" i="3" s="1"/>
  <c r="T343" i="3"/>
  <c r="B343" i="3" s="1"/>
  <c r="T37" i="3"/>
  <c r="B37" i="3" s="1"/>
  <c r="T898" i="3"/>
  <c r="B898" i="3" s="1"/>
  <c r="BK585" i="3"/>
  <c r="BL585" i="3"/>
  <c r="BU585" i="3"/>
  <c r="BN585" i="3"/>
  <c r="BR585" i="3"/>
  <c r="T925" i="3"/>
  <c r="B925" i="3" s="1"/>
  <c r="T812" i="3"/>
  <c r="B812" i="3" s="1"/>
  <c r="T817" i="3"/>
  <c r="B817" i="3" s="1"/>
  <c r="BL114" i="3"/>
  <c r="BN114" i="3"/>
  <c r="BU114" i="3"/>
  <c r="BT114" i="3"/>
  <c r="BO114" i="3"/>
  <c r="BP114" i="3"/>
  <c r="G1128" i="11"/>
  <c r="L1471" i="11"/>
  <c r="C1471" i="11"/>
  <c r="M1192" i="11"/>
  <c r="H1997" i="11"/>
  <c r="M1997" i="11"/>
  <c r="I1065" i="11"/>
  <c r="D1065" i="11"/>
  <c r="BQ903" i="3"/>
  <c r="L1549" i="11"/>
  <c r="F1549" i="11"/>
  <c r="C1549" i="11"/>
  <c r="D1549" i="11"/>
  <c r="BN1550" i="3"/>
  <c r="BN598" i="3"/>
  <c r="BJ598" i="3"/>
  <c r="BQ598" i="3"/>
  <c r="BU805" i="3"/>
  <c r="BQ559" i="3"/>
  <c r="BU559" i="3"/>
  <c r="BJ1199" i="3"/>
  <c r="BQ1199" i="3"/>
  <c r="D1198" i="11"/>
  <c r="E1198" i="11"/>
  <c r="BL798" i="3"/>
  <c r="BK798" i="3"/>
  <c r="D1106" i="11"/>
  <c r="I1230" i="11"/>
  <c r="L1159" i="11"/>
  <c r="J1128" i="11"/>
  <c r="B1133" i="3"/>
  <c r="B1023" i="11"/>
  <c r="B1365" i="11"/>
  <c r="F1667" i="11"/>
  <c r="G1667" i="11"/>
  <c r="J1018" i="11"/>
  <c r="F160" i="11"/>
  <c r="J1527" i="11"/>
  <c r="B1527" i="11"/>
  <c r="G1527" i="11"/>
  <c r="M1527" i="11"/>
  <c r="E156" i="11"/>
  <c r="C61" i="11"/>
  <c r="H836" i="11"/>
  <c r="K1722" i="11"/>
  <c r="M1722" i="11"/>
  <c r="E1543" i="11"/>
  <c r="B610" i="11"/>
  <c r="I1725" i="11"/>
  <c r="B1725" i="11"/>
  <c r="E1977" i="11"/>
  <c r="I1977" i="11"/>
  <c r="K1536" i="11"/>
  <c r="I1536" i="11"/>
  <c r="M1536" i="11"/>
  <c r="E1536" i="11"/>
  <c r="I30" i="11"/>
  <c r="C1015" i="11"/>
  <c r="E1533" i="11"/>
  <c r="F1609" i="11"/>
  <c r="B558" i="3"/>
  <c r="F1881" i="11"/>
  <c r="I1668" i="11"/>
  <c r="L1589" i="11"/>
  <c r="B602" i="11"/>
  <c r="C1903" i="11"/>
  <c r="D1539" i="11"/>
  <c r="C617" i="11"/>
  <c r="C1705" i="11"/>
  <c r="K387" i="11"/>
  <c r="B545" i="11"/>
  <c r="D318" i="11"/>
  <c r="I1241" i="11"/>
  <c r="H269" i="11"/>
  <c r="BQ993" i="3"/>
  <c r="J628" i="11"/>
  <c r="B1403" i="11"/>
  <c r="G1312" i="11"/>
  <c r="J1398" i="11"/>
  <c r="K1780" i="11"/>
  <c r="K1814" i="11"/>
  <c r="G315" i="11"/>
  <c r="B882" i="3"/>
  <c r="J424" i="11"/>
  <c r="L1626" i="11"/>
  <c r="K1293" i="11"/>
  <c r="L286" i="11"/>
  <c r="K1313" i="11"/>
  <c r="I75" i="11"/>
  <c r="E1210" i="11"/>
  <c r="G1906" i="11"/>
  <c r="B1095" i="3"/>
  <c r="F234" i="11"/>
  <c r="L460" i="11"/>
  <c r="E1202" i="11"/>
  <c r="F1736" i="11"/>
  <c r="B597" i="3"/>
  <c r="B883" i="3"/>
  <c r="B1293" i="3"/>
  <c r="I193" i="11"/>
  <c r="I859" i="11"/>
  <c r="E1671" i="11"/>
  <c r="C566" i="11"/>
  <c r="M1406" i="11"/>
  <c r="B446" i="3"/>
  <c r="H1250" i="11"/>
  <c r="M136" i="11"/>
  <c r="B1190" i="11"/>
  <c r="B209" i="3"/>
  <c r="J332" i="11"/>
  <c r="D1829" i="11"/>
  <c r="C1607" i="11"/>
  <c r="D1483" i="11"/>
  <c r="B1199" i="3"/>
  <c r="D202" i="11"/>
  <c r="E843" i="11"/>
  <c r="B1982" i="11"/>
  <c r="G1303" i="11"/>
  <c r="F1321" i="11"/>
  <c r="B589" i="11"/>
  <c r="J1560" i="11"/>
  <c r="L1477" i="11"/>
  <c r="K1979" i="11"/>
  <c r="I1958" i="11"/>
  <c r="K505" i="11"/>
  <c r="F1280" i="11"/>
  <c r="I1389" i="11"/>
  <c r="G553" i="11"/>
  <c r="F1347" i="11"/>
  <c r="L569" i="11"/>
  <c r="B1383" i="3"/>
  <c r="L1936" i="11"/>
  <c r="B339" i="3"/>
  <c r="J1885" i="11"/>
  <c r="B1169" i="3"/>
  <c r="B1100" i="3"/>
  <c r="H118" i="11"/>
  <c r="C930" i="11"/>
  <c r="I268" i="11"/>
  <c r="B115" i="11"/>
  <c r="B618" i="3"/>
  <c r="L1730" i="11"/>
  <c r="H1667" i="11"/>
  <c r="C1469" i="11"/>
  <c r="J140" i="11"/>
  <c r="M322" i="11"/>
  <c r="B1941" i="3"/>
  <c r="E1364" i="11"/>
  <c r="BT73" i="3"/>
  <c r="BM1090" i="3"/>
  <c r="BS587" i="3"/>
  <c r="K39" i="11"/>
  <c r="B1471" i="3"/>
  <c r="L883" i="11"/>
  <c r="M883" i="11"/>
  <c r="B883" i="11"/>
  <c r="F883" i="11"/>
  <c r="J883" i="11"/>
  <c r="I883" i="11"/>
  <c r="H883" i="11"/>
  <c r="L1209" i="11"/>
  <c r="H1209" i="11"/>
  <c r="K1209" i="11"/>
  <c r="M1209" i="11"/>
  <c r="B1209" i="11"/>
  <c r="E1209" i="11"/>
  <c r="F1361" i="11"/>
  <c r="D1361" i="11"/>
  <c r="T1944" i="3"/>
  <c r="B1944" i="3" s="1"/>
  <c r="T790" i="3"/>
  <c r="B790" i="3" s="1"/>
  <c r="I147" i="11"/>
  <c r="C1421" i="11"/>
  <c r="M244" i="11"/>
  <c r="D135" i="11"/>
  <c r="J135" i="11"/>
  <c r="H135" i="11"/>
  <c r="K135" i="11"/>
  <c r="G135" i="11"/>
  <c r="E135" i="11"/>
  <c r="I135" i="11"/>
  <c r="BP1030" i="3"/>
  <c r="E1029" i="11"/>
  <c r="B1029" i="11"/>
  <c r="G1029" i="11"/>
  <c r="J1029" i="11"/>
  <c r="T1828" i="3"/>
  <c r="B1828" i="3" s="1"/>
  <c r="BJ804" i="3"/>
  <c r="BT804" i="3"/>
  <c r="BS804" i="3"/>
  <c r="BK804" i="3"/>
  <c r="BP804" i="3"/>
  <c r="BL804" i="3"/>
  <c r="BM804" i="3"/>
  <c r="BR804" i="3"/>
  <c r="D803" i="11"/>
  <c r="BO804" i="3"/>
  <c r="E803" i="11"/>
  <c r="BN804" i="3"/>
  <c r="F803" i="11"/>
  <c r="K803" i="11"/>
  <c r="G803" i="11"/>
  <c r="J803" i="11"/>
  <c r="C803" i="11"/>
  <c r="L803" i="11"/>
  <c r="M803" i="11"/>
  <c r="B803" i="11"/>
  <c r="T128" i="3"/>
  <c r="B128" i="3" s="1"/>
  <c r="T1184" i="3"/>
  <c r="B1184" i="3" s="1"/>
  <c r="C135" i="11"/>
  <c r="K1421" i="11"/>
  <c r="K172" i="11"/>
  <c r="J172" i="11"/>
  <c r="G172" i="11"/>
  <c r="L172" i="11"/>
  <c r="M172" i="11"/>
  <c r="I172" i="11"/>
  <c r="D172" i="11"/>
  <c r="H172" i="11"/>
  <c r="F172" i="11"/>
  <c r="H237" i="11"/>
  <c r="I237" i="11"/>
  <c r="L237" i="11"/>
  <c r="J237" i="11"/>
  <c r="K237" i="11"/>
  <c r="M237" i="11"/>
  <c r="D237" i="11"/>
  <c r="H629" i="11"/>
  <c r="L629" i="11"/>
  <c r="M629" i="11"/>
  <c r="C629" i="11"/>
  <c r="K629" i="11"/>
  <c r="G629" i="11"/>
  <c r="F629" i="11"/>
  <c r="M68" i="11"/>
  <c r="B68" i="11"/>
  <c r="BK408" i="3"/>
  <c r="L407" i="11"/>
  <c r="E407" i="11"/>
  <c r="J407" i="11"/>
  <c r="I407" i="11"/>
  <c r="K407" i="11"/>
  <c r="F407" i="11"/>
  <c r="M407" i="11"/>
  <c r="L907" i="11"/>
  <c r="M907" i="11"/>
  <c r="B907" i="11"/>
  <c r="C907" i="11"/>
  <c r="G907" i="11"/>
  <c r="E907" i="11"/>
  <c r="K907" i="11"/>
  <c r="I907" i="11"/>
  <c r="J907" i="11"/>
  <c r="F907" i="11"/>
  <c r="D907" i="11"/>
  <c r="T1652" i="3"/>
  <c r="B1652" i="3" s="1"/>
  <c r="T297" i="3"/>
  <c r="B297" i="3" s="1"/>
  <c r="F486" i="11"/>
  <c r="M486" i="11"/>
  <c r="T889" i="3"/>
  <c r="B889" i="3" s="1"/>
  <c r="BK354" i="3"/>
  <c r="BS354" i="3"/>
  <c r="BQ354" i="3"/>
  <c r="BO354" i="3"/>
  <c r="BU354" i="3"/>
  <c r="BJ354" i="3"/>
  <c r="BN354" i="3"/>
  <c r="BT354" i="3"/>
  <c r="C353" i="11"/>
  <c r="M353" i="11"/>
  <c r="B353" i="11"/>
  <c r="BR354" i="3"/>
  <c r="BL354" i="3"/>
  <c r="K353" i="11"/>
  <c r="D353" i="11"/>
  <c r="I353" i="11"/>
  <c r="L353" i="11"/>
  <c r="BP354" i="3"/>
  <c r="T1915" i="3"/>
  <c r="B1915" i="3" s="1"/>
  <c r="F1183" i="11"/>
  <c r="J1183" i="11"/>
  <c r="L1183" i="11"/>
  <c r="B1183" i="11"/>
  <c r="C1183" i="11"/>
  <c r="K1183" i="11"/>
  <c r="D1183" i="11"/>
  <c r="E1183" i="11"/>
  <c r="E353" i="11"/>
  <c r="K211" i="11"/>
  <c r="J1220" i="11"/>
  <c r="K1361" i="11"/>
  <c r="B47" i="11"/>
  <c r="M47" i="11"/>
  <c r="H47" i="11"/>
  <c r="F47" i="11"/>
  <c r="C47" i="11"/>
  <c r="BT48" i="3"/>
  <c r="G47" i="11"/>
  <c r="E47" i="11"/>
  <c r="F241" i="11"/>
  <c r="H241" i="11"/>
  <c r="M241" i="11"/>
  <c r="G241" i="11"/>
  <c r="K241" i="11"/>
  <c r="B241" i="11"/>
  <c r="F1991" i="11"/>
  <c r="L1991" i="11"/>
  <c r="F911" i="11"/>
  <c r="K911" i="11"/>
  <c r="H911" i="11"/>
  <c r="I911" i="11"/>
  <c r="L911" i="11"/>
  <c r="G911" i="11"/>
  <c r="J911" i="11"/>
  <c r="E893" i="11"/>
  <c r="K893" i="11"/>
  <c r="M893" i="11"/>
  <c r="J893" i="11"/>
  <c r="BK1505" i="3"/>
  <c r="BM1505" i="3"/>
  <c r="J1504" i="11"/>
  <c r="BU1505" i="3"/>
  <c r="K1504" i="11"/>
  <c r="L1504" i="11"/>
  <c r="E1504" i="11"/>
  <c r="D1504" i="11"/>
  <c r="F1504" i="11"/>
  <c r="G1504" i="11"/>
  <c r="C1504" i="11"/>
  <c r="H1504" i="11"/>
  <c r="M1504" i="11"/>
  <c r="I1504" i="11"/>
  <c r="B135" i="11"/>
  <c r="B90" i="11"/>
  <c r="I211" i="11"/>
  <c r="K47" i="11"/>
  <c r="B407" i="11"/>
  <c r="B893" i="11"/>
  <c r="B783" i="3"/>
  <c r="BM354" i="3"/>
  <c r="D379" i="11"/>
  <c r="I379" i="11"/>
  <c r="J379" i="11"/>
  <c r="B379" i="11"/>
  <c r="C379" i="11"/>
  <c r="K379" i="11"/>
  <c r="M269" i="11"/>
  <c r="G551" i="11"/>
  <c r="I551" i="11"/>
  <c r="T1238" i="3"/>
  <c r="B1238" i="3" s="1"/>
  <c r="T119" i="3"/>
  <c r="B119" i="3" s="1"/>
  <c r="G258" i="11"/>
  <c r="D211" i="11"/>
  <c r="H583" i="11"/>
  <c r="F583" i="11"/>
  <c r="K583" i="11"/>
  <c r="T398" i="3"/>
  <c r="B398" i="3" s="1"/>
  <c r="I462" i="11"/>
  <c r="H462" i="11"/>
  <c r="T1109" i="3"/>
  <c r="B1109" i="3" s="1"/>
  <c r="G147" i="11"/>
  <c r="D244" i="11"/>
  <c r="T354" i="3"/>
  <c r="B354" i="3" s="1"/>
  <c r="T696" i="3"/>
  <c r="H407" i="11"/>
  <c r="I1157" i="11"/>
  <c r="L135" i="11"/>
  <c r="D407" i="11"/>
  <c r="H1157" i="11"/>
  <c r="D1896" i="11"/>
  <c r="F301" i="11"/>
  <c r="J241" i="11"/>
  <c r="J269" i="11"/>
  <c r="C407" i="11"/>
  <c r="J480" i="11"/>
  <c r="M462" i="11"/>
  <c r="I629" i="11"/>
  <c r="L684" i="11"/>
  <c r="E911" i="11"/>
  <c r="G1012" i="11"/>
  <c r="L1029" i="11"/>
  <c r="K63" i="11"/>
  <c r="T1268" i="3"/>
  <c r="B1268" i="3" s="1"/>
  <c r="C367" i="11"/>
  <c r="I809" i="11"/>
  <c r="B809" i="11"/>
  <c r="H809" i="11"/>
  <c r="F809" i="11"/>
  <c r="K809" i="11"/>
  <c r="I443" i="11"/>
  <c r="L480" i="11"/>
  <c r="B1458" i="11"/>
  <c r="I402" i="11"/>
  <c r="E301" i="11"/>
  <c r="K244" i="11"/>
  <c r="E241" i="11"/>
  <c r="I269" i="11"/>
  <c r="G407" i="11"/>
  <c r="C480" i="11"/>
  <c r="G462" i="11"/>
  <c r="E629" i="11"/>
  <c r="C911" i="11"/>
  <c r="H1029" i="11"/>
  <c r="BU804" i="3"/>
  <c r="B1993" i="11"/>
  <c r="F1993" i="11"/>
  <c r="I1993" i="11"/>
  <c r="D1993" i="11"/>
  <c r="L1993" i="11"/>
  <c r="E1993" i="11"/>
  <c r="K1993" i="11"/>
  <c r="H1646" i="11"/>
  <c r="G1646" i="11"/>
  <c r="B345" i="3"/>
  <c r="BJ1505" i="3"/>
  <c r="K1132" i="11"/>
  <c r="H1132" i="11"/>
  <c r="D1132" i="11"/>
  <c r="F1132" i="11"/>
  <c r="M1125" i="11"/>
  <c r="J1125" i="11"/>
  <c r="D1125" i="11"/>
  <c r="E1125" i="11"/>
  <c r="L1125" i="11"/>
  <c r="H1468" i="11"/>
  <c r="J1468" i="11"/>
  <c r="L1468" i="11"/>
  <c r="T1593" i="3"/>
  <c r="B1593" i="3" s="1"/>
  <c r="BK1993" i="3"/>
  <c r="BJ1993" i="3"/>
  <c r="BM1993" i="3"/>
  <c r="K1992" i="11"/>
  <c r="C1992" i="11"/>
  <c r="BQ1993" i="3"/>
  <c r="L1992" i="11"/>
  <c r="BP1993" i="3"/>
  <c r="M1992" i="11"/>
  <c r="BL1993" i="3"/>
  <c r="BR1993" i="3"/>
  <c r="BS1993" i="3"/>
  <c r="BN1993" i="3"/>
  <c r="BO1993" i="3"/>
  <c r="I1992" i="11"/>
  <c r="BU1993" i="3"/>
  <c r="J1992" i="11"/>
  <c r="F1992" i="11"/>
  <c r="G1992" i="11"/>
  <c r="H1992" i="11"/>
  <c r="D1992" i="11"/>
  <c r="B1992" i="11"/>
  <c r="BT1993" i="3"/>
  <c r="E244" i="11"/>
  <c r="K883" i="11"/>
  <c r="H301" i="11"/>
  <c r="C238" i="11"/>
  <c r="BR685" i="3"/>
  <c r="BJ685" i="3"/>
  <c r="BQ685" i="3"/>
  <c r="BL685" i="3"/>
  <c r="BN685" i="3"/>
  <c r="BU685" i="3"/>
  <c r="BS685" i="3"/>
  <c r="B684" i="11"/>
  <c r="E684" i="11"/>
  <c r="D684" i="11"/>
  <c r="J684" i="11"/>
  <c r="C684" i="11"/>
  <c r="I684" i="11"/>
  <c r="M684" i="11"/>
  <c r="T871" i="3"/>
  <c r="B871" i="3" s="1"/>
  <c r="T1405" i="3"/>
  <c r="B1405" i="3" s="1"/>
  <c r="K1708" i="11"/>
  <c r="G1708" i="11"/>
  <c r="T393" i="3"/>
  <c r="B393" i="3" s="1"/>
  <c r="T886" i="3"/>
  <c r="B886" i="3" s="1"/>
  <c r="T255" i="3"/>
  <c r="B255" i="3" s="1"/>
  <c r="L960" i="11"/>
  <c r="J1157" i="11"/>
  <c r="L1157" i="11"/>
  <c r="K1157" i="11"/>
  <c r="M1157" i="11"/>
  <c r="D1157" i="11"/>
  <c r="T796" i="3"/>
  <c r="B796" i="3" s="1"/>
  <c r="T1124" i="3"/>
  <c r="B1124" i="3" s="1"/>
  <c r="M135" i="11"/>
  <c r="F135" i="11"/>
  <c r="I225" i="11"/>
  <c r="L1437" i="11"/>
  <c r="H244" i="11"/>
  <c r="C301" i="11"/>
  <c r="J244" i="11"/>
  <c r="D241" i="11"/>
  <c r="E462" i="11"/>
  <c r="M583" i="11"/>
  <c r="J629" i="11"/>
  <c r="H684" i="11"/>
  <c r="M809" i="11"/>
  <c r="G1183" i="11"/>
  <c r="D911" i="11"/>
  <c r="C146" i="11"/>
  <c r="D146" i="11"/>
  <c r="E146" i="11"/>
  <c r="G146" i="11"/>
  <c r="G423" i="11"/>
  <c r="D423" i="11"/>
  <c r="F423" i="11"/>
  <c r="I450" i="11"/>
  <c r="J450" i="11"/>
  <c r="C510" i="11"/>
  <c r="B510" i="11"/>
  <c r="F510" i="11"/>
  <c r="G510" i="11"/>
  <c r="C550" i="11"/>
  <c r="D550" i="11"/>
  <c r="E550" i="11"/>
  <c r="F550" i="11"/>
  <c r="K550" i="11"/>
  <c r="B550" i="11"/>
  <c r="M550" i="11"/>
  <c r="I448" i="11"/>
  <c r="L448" i="11"/>
  <c r="G448" i="11"/>
  <c r="D440" i="11"/>
  <c r="E440" i="11"/>
  <c r="F440" i="11"/>
  <c r="H440" i="11"/>
  <c r="I440" i="11"/>
  <c r="C440" i="11"/>
  <c r="L440" i="11"/>
  <c r="J440" i="11"/>
  <c r="E86" i="11"/>
  <c r="H86" i="11"/>
  <c r="J86" i="11"/>
  <c r="M86" i="11"/>
  <c r="L86" i="11"/>
  <c r="B86" i="11"/>
  <c r="F86" i="11"/>
  <c r="J106" i="11"/>
  <c r="K106" i="11"/>
  <c r="C106" i="11"/>
  <c r="I106" i="11"/>
  <c r="M106" i="11"/>
  <c r="L106" i="11"/>
  <c r="L950" i="11"/>
  <c r="C950" i="11"/>
  <c r="D950" i="11"/>
  <c r="E950" i="11"/>
  <c r="G950" i="11"/>
  <c r="K984" i="11"/>
  <c r="E984" i="11"/>
  <c r="D984" i="11"/>
  <c r="J984" i="11"/>
  <c r="F984" i="11"/>
  <c r="G984" i="11"/>
  <c r="H984" i="11"/>
  <c r="J1111" i="11"/>
  <c r="K1111" i="11"/>
  <c r="I1921" i="11"/>
  <c r="BP1505" i="3"/>
  <c r="D480" i="11"/>
  <c r="E480" i="11"/>
  <c r="I480" i="11"/>
  <c r="M480" i="11"/>
  <c r="B480" i="11"/>
  <c r="F480" i="11"/>
  <c r="G480" i="11"/>
  <c r="T463" i="3"/>
  <c r="B463" i="3" s="1"/>
  <c r="T566" i="3"/>
  <c r="B566" i="3" s="1"/>
  <c r="T920" i="3"/>
  <c r="B920" i="3" s="1"/>
  <c r="H161" i="11"/>
  <c r="E802" i="11"/>
  <c r="M188" i="11"/>
  <c r="T1158" i="3"/>
  <c r="C802" i="11"/>
  <c r="B919" i="11"/>
  <c r="E919" i="11"/>
  <c r="T200" i="3"/>
  <c r="B200" i="3" s="1"/>
  <c r="T1225" i="3"/>
  <c r="B1225" i="3" s="1"/>
  <c r="C241" i="11"/>
  <c r="F462" i="11"/>
  <c r="B583" i="11"/>
  <c r="D629" i="11"/>
  <c r="H907" i="11"/>
  <c r="G684" i="11"/>
  <c r="G802" i="11"/>
  <c r="B911" i="11"/>
  <c r="D218" i="11"/>
  <c r="G218" i="11"/>
  <c r="H218" i="11"/>
  <c r="L218" i="11"/>
  <c r="J218" i="11"/>
  <c r="B218" i="11"/>
  <c r="L292" i="11"/>
  <c r="E292" i="11"/>
  <c r="G292" i="11"/>
  <c r="M292" i="11"/>
  <c r="M180" i="11"/>
  <c r="G180" i="11"/>
  <c r="H180" i="11"/>
  <c r="B291" i="11"/>
  <c r="G859" i="11"/>
  <c r="B144" i="11"/>
  <c r="G144" i="11"/>
  <c r="C90" i="11"/>
  <c r="E90" i="11"/>
  <c r="H90" i="11"/>
  <c r="J728" i="11"/>
  <c r="M1071" i="11"/>
  <c r="D1071" i="11"/>
  <c r="B1071" i="11"/>
  <c r="J1071" i="11"/>
  <c r="E1071" i="11"/>
  <c r="BJ1422" i="3"/>
  <c r="BP1422" i="3"/>
  <c r="M1421" i="11"/>
  <c r="D1421" i="11"/>
  <c r="E1421" i="11"/>
  <c r="L1421" i="11"/>
  <c r="F1421" i="11"/>
  <c r="L1799" i="11"/>
  <c r="J1799" i="11"/>
  <c r="H1799" i="11"/>
  <c r="M1437" i="11"/>
  <c r="F1437" i="11"/>
  <c r="G1437" i="11"/>
  <c r="H1437" i="11"/>
  <c r="I1437" i="11"/>
  <c r="H1896" i="11"/>
  <c r="M1984" i="11"/>
  <c r="B1984" i="11"/>
  <c r="F1597" i="11"/>
  <c r="M1597" i="11"/>
  <c r="L1597" i="11"/>
  <c r="E1597" i="11"/>
  <c r="B956" i="3"/>
  <c r="BO1505" i="3"/>
  <c r="B1894" i="3"/>
  <c r="H211" i="11"/>
  <c r="G269" i="11"/>
  <c r="J542" i="11"/>
  <c r="J570" i="11"/>
  <c r="F1253" i="11"/>
  <c r="K1253" i="11"/>
  <c r="H496" i="11"/>
  <c r="B496" i="11"/>
  <c r="G496" i="11"/>
  <c r="I496" i="11"/>
  <c r="L397" i="11"/>
  <c r="F397" i="11"/>
  <c r="C397" i="11"/>
  <c r="M301" i="11"/>
  <c r="F438" i="11"/>
  <c r="F496" i="11"/>
  <c r="I485" i="11"/>
  <c r="B1572" i="11"/>
  <c r="D1572" i="11"/>
  <c r="E1722" i="11"/>
  <c r="L1722" i="11"/>
  <c r="F1722" i="11"/>
  <c r="B1722" i="11"/>
  <c r="D1722" i="11"/>
  <c r="J1722" i="11"/>
  <c r="H1722" i="11"/>
  <c r="I1722" i="11"/>
  <c r="J1281" i="11"/>
  <c r="B1281" i="11"/>
  <c r="H1281" i="11"/>
  <c r="I1281" i="11"/>
  <c r="T729" i="3"/>
  <c r="B729" i="3" s="1"/>
  <c r="T651" i="3"/>
  <c r="B651" i="3" s="1"/>
  <c r="J175" i="11"/>
  <c r="I232" i="11"/>
  <c r="K188" i="11"/>
  <c r="J333" i="11"/>
  <c r="F542" i="11"/>
  <c r="I884" i="11"/>
  <c r="D735" i="11"/>
  <c r="E1190" i="11"/>
  <c r="J724" i="11"/>
  <c r="I991" i="11"/>
  <c r="E1156" i="11"/>
  <c r="B778" i="11"/>
  <c r="B1322" i="11"/>
  <c r="C1108" i="11"/>
  <c r="K1108" i="11"/>
  <c r="F1342" i="11"/>
  <c r="J1250" i="11"/>
  <c r="C1527" i="11"/>
  <c r="L1567" i="11"/>
  <c r="I1567" i="11"/>
  <c r="L1576" i="11"/>
  <c r="B1727" i="3"/>
  <c r="B116" i="11"/>
  <c r="I455" i="11"/>
  <c r="H739" i="11"/>
  <c r="G739" i="11"/>
  <c r="I739" i="11"/>
  <c r="C636" i="11"/>
  <c r="F636" i="11"/>
  <c r="K636" i="11"/>
  <c r="B636" i="11"/>
  <c r="H636" i="11"/>
  <c r="J649" i="11"/>
  <c r="I649" i="11"/>
  <c r="H731" i="11"/>
  <c r="L731" i="11"/>
  <c r="G1681" i="11"/>
  <c r="F1681" i="11"/>
  <c r="D791" i="11"/>
  <c r="K791" i="11"/>
  <c r="C791" i="11"/>
  <c r="F791" i="11"/>
  <c r="E791" i="11"/>
  <c r="G791" i="11"/>
  <c r="K1279" i="11"/>
  <c r="L1279" i="11"/>
  <c r="M1279" i="11"/>
  <c r="G1279" i="11"/>
  <c r="K1063" i="11"/>
  <c r="G1063" i="11"/>
  <c r="H1063" i="11"/>
  <c r="C1063" i="11"/>
  <c r="D1063" i="11"/>
  <c r="E1063" i="11"/>
  <c r="M1063" i="11"/>
  <c r="I1063" i="11"/>
  <c r="H1375" i="11"/>
  <c r="L817" i="11"/>
  <c r="B817" i="11"/>
  <c r="E817" i="11"/>
  <c r="I817" i="11"/>
  <c r="H1613" i="11"/>
  <c r="I1613" i="11"/>
  <c r="D1613" i="11"/>
  <c r="K1613" i="11"/>
  <c r="L1613" i="11"/>
  <c r="M1613" i="11"/>
  <c r="K620" i="11"/>
  <c r="L620" i="11"/>
  <c r="D620" i="11"/>
  <c r="I666" i="11"/>
  <c r="G666" i="11"/>
  <c r="M666" i="11"/>
  <c r="E666" i="11"/>
  <c r="L666" i="11"/>
  <c r="H666" i="11"/>
  <c r="C1214" i="11"/>
  <c r="G1214" i="11"/>
  <c r="H1214" i="11"/>
  <c r="K1214" i="11"/>
  <c r="L1214" i="11"/>
  <c r="F799" i="11"/>
  <c r="H799" i="11"/>
  <c r="D799" i="11"/>
  <c r="C799" i="11"/>
  <c r="J585" i="11"/>
  <c r="K585" i="11"/>
  <c r="L585" i="11"/>
  <c r="D585" i="11"/>
  <c r="I1631" i="11"/>
  <c r="B1631" i="11"/>
  <c r="G1859" i="11"/>
  <c r="E1859" i="11"/>
  <c r="M1859" i="11"/>
  <c r="B1859" i="11"/>
  <c r="I1859" i="11"/>
  <c r="J1859" i="11"/>
  <c r="D1859" i="11"/>
  <c r="C1109" i="11"/>
  <c r="F1109" i="11"/>
  <c r="L1109" i="11"/>
  <c r="G1109" i="11"/>
  <c r="K1109" i="11"/>
  <c r="B1109" i="11"/>
  <c r="B363" i="11"/>
  <c r="D363" i="11"/>
  <c r="G363" i="11"/>
  <c r="H363" i="11"/>
  <c r="E380" i="11"/>
  <c r="G380" i="11"/>
  <c r="H380" i="11"/>
  <c r="L836" i="11"/>
  <c r="C836" i="11"/>
  <c r="E836" i="11"/>
  <c r="F836" i="11"/>
  <c r="G836" i="11"/>
  <c r="J1746" i="11"/>
  <c r="D1746" i="11"/>
  <c r="J515" i="11"/>
  <c r="D515" i="11"/>
  <c r="G515" i="11"/>
  <c r="H515" i="11"/>
  <c r="BK1275" i="3"/>
  <c r="L1274" i="11"/>
  <c r="C1274" i="11"/>
  <c r="E1573" i="11"/>
  <c r="J1573" i="11"/>
  <c r="H1573" i="11"/>
  <c r="D1573" i="11"/>
  <c r="L1573" i="11"/>
  <c r="J1543" i="11"/>
  <c r="C1543" i="11"/>
  <c r="G1543" i="11"/>
  <c r="L1543" i="11"/>
  <c r="B1543" i="11"/>
  <c r="J1922" i="11"/>
  <c r="H1922" i="11"/>
  <c r="F1922" i="11"/>
  <c r="BS831" i="3"/>
  <c r="I1786" i="11"/>
  <c r="M1786" i="11"/>
  <c r="J1786" i="11"/>
  <c r="K1786" i="11"/>
  <c r="L1786" i="11"/>
  <c r="B1786" i="11"/>
  <c r="BP1787" i="3"/>
  <c r="BJ1787" i="3"/>
  <c r="F1786" i="11"/>
  <c r="G1786" i="11"/>
  <c r="D1786" i="11"/>
  <c r="H1786" i="11"/>
  <c r="C1786" i="11"/>
  <c r="E1786" i="11"/>
  <c r="T389" i="3"/>
  <c r="B389" i="3" s="1"/>
  <c r="T798" i="3"/>
  <c r="B798" i="3" s="1"/>
  <c r="T369" i="3"/>
  <c r="B369" i="3" s="1"/>
  <c r="T1565" i="3"/>
  <c r="B1565" i="3" s="1"/>
  <c r="T149" i="3"/>
  <c r="B149" i="3" s="1"/>
  <c r="T901" i="3"/>
  <c r="J774" i="11"/>
  <c r="G774" i="11"/>
  <c r="H774" i="11"/>
  <c r="I774" i="11"/>
  <c r="L774" i="11"/>
  <c r="T1522" i="3"/>
  <c r="B1522" i="3" s="1"/>
  <c r="T1190" i="3"/>
  <c r="B1190" i="3" s="1"/>
  <c r="G650" i="11"/>
  <c r="F650" i="11"/>
  <c r="H650" i="11"/>
  <c r="C650" i="11"/>
  <c r="D650" i="11"/>
  <c r="L418" i="11"/>
  <c r="I418" i="11"/>
  <c r="D46" i="11"/>
  <c r="I1342" i="11"/>
  <c r="G1808" i="11"/>
  <c r="B1808" i="11"/>
  <c r="K1808" i="11"/>
  <c r="C1808" i="11"/>
  <c r="D1808" i="11"/>
  <c r="C949" i="11"/>
  <c r="I949" i="11"/>
  <c r="C497" i="11"/>
  <c r="G497" i="11"/>
  <c r="H497" i="11"/>
  <c r="F46" i="11"/>
  <c r="K175" i="11"/>
  <c r="E188" i="11"/>
  <c r="K333" i="11"/>
  <c r="E1322" i="11"/>
  <c r="F1250" i="11"/>
  <c r="G1390" i="11"/>
  <c r="H1390" i="11"/>
  <c r="BT1391" i="3"/>
  <c r="J1390" i="11"/>
  <c r="D1390" i="11"/>
  <c r="K1390" i="11"/>
  <c r="BL807" i="3"/>
  <c r="BO807" i="3"/>
  <c r="C806" i="11"/>
  <c r="H806" i="11"/>
  <c r="K806" i="11"/>
  <c r="B806" i="11"/>
  <c r="J806" i="11"/>
  <c r="M806" i="11"/>
  <c r="I806" i="11"/>
  <c r="F806" i="11"/>
  <c r="D1356" i="11"/>
  <c r="M1356" i="11"/>
  <c r="I1356" i="11"/>
  <c r="E1356" i="11"/>
  <c r="F1356" i="11"/>
  <c r="B1865" i="11"/>
  <c r="I1865" i="11"/>
  <c r="D1865" i="11"/>
  <c r="E1865" i="11"/>
  <c r="M1865" i="11"/>
  <c r="BJ1555" i="3"/>
  <c r="BK1555" i="3"/>
  <c r="BQ1555" i="3"/>
  <c r="M1554" i="11"/>
  <c r="BL1555" i="3"/>
  <c r="BP1555" i="3"/>
  <c r="BN1555" i="3"/>
  <c r="I1554" i="11"/>
  <c r="BM1555" i="3"/>
  <c r="BT1555" i="3"/>
  <c r="BR1555" i="3"/>
  <c r="BU1555" i="3"/>
  <c r="H1554" i="11"/>
  <c r="K1554" i="11"/>
  <c r="J1554" i="11"/>
  <c r="F1554" i="11"/>
  <c r="C1554" i="11"/>
  <c r="G1554" i="11"/>
  <c r="BS1555" i="3"/>
  <c r="T1245" i="3"/>
  <c r="T1489" i="3"/>
  <c r="B1489" i="3" s="1"/>
  <c r="E46" i="11"/>
  <c r="M160" i="11"/>
  <c r="I156" i="11"/>
  <c r="L246" i="11"/>
  <c r="L244" i="11"/>
  <c r="L301" i="11"/>
  <c r="M497" i="11"/>
  <c r="K680" i="11"/>
  <c r="F869" i="11"/>
  <c r="D40" i="11"/>
  <c r="L46" i="11"/>
  <c r="J131" i="11"/>
  <c r="K131" i="11"/>
  <c r="M101" i="11"/>
  <c r="H61" i="11"/>
  <c r="E185" i="11"/>
  <c r="H178" i="11"/>
  <c r="G156" i="11"/>
  <c r="I175" i="11"/>
  <c r="B195" i="11"/>
  <c r="J246" i="11"/>
  <c r="I244" i="11"/>
  <c r="H190" i="11"/>
  <c r="D232" i="11"/>
  <c r="K301" i="11"/>
  <c r="G249" i="11"/>
  <c r="J188" i="11"/>
  <c r="I230" i="11"/>
  <c r="I301" i="11"/>
  <c r="H433" i="11"/>
  <c r="H333" i="11"/>
  <c r="K349" i="11"/>
  <c r="K497" i="11"/>
  <c r="K316" i="11"/>
  <c r="B441" i="11"/>
  <c r="C487" i="11"/>
  <c r="B523" i="11"/>
  <c r="E542" i="11"/>
  <c r="H398" i="11"/>
  <c r="J610" i="11"/>
  <c r="L794" i="11"/>
  <c r="M496" i="11"/>
  <c r="E830" i="11"/>
  <c r="J680" i="11"/>
  <c r="C794" i="11"/>
  <c r="M836" i="11"/>
  <c r="J869" i="11"/>
  <c r="C727" i="11"/>
  <c r="B485" i="11"/>
  <c r="I1117" i="11"/>
  <c r="K739" i="11"/>
  <c r="D1190" i="11"/>
  <c r="D991" i="11"/>
  <c r="G1181" i="11"/>
  <c r="K1190" i="11"/>
  <c r="L1322" i="11"/>
  <c r="G1274" i="11"/>
  <c r="H1232" i="11"/>
  <c r="F830" i="11"/>
  <c r="B1342" i="11"/>
  <c r="J1651" i="11"/>
  <c r="M1808" i="11"/>
  <c r="L1467" i="11"/>
  <c r="G1567" i="11"/>
  <c r="H1553" i="11"/>
  <c r="M1683" i="11"/>
  <c r="BO1165" i="3"/>
  <c r="D1392" i="11"/>
  <c r="F648" i="11"/>
  <c r="L648" i="11"/>
  <c r="B648" i="11"/>
  <c r="L232" i="11"/>
  <c r="F564" i="11"/>
  <c r="H564" i="11"/>
  <c r="B1079" i="3"/>
  <c r="F778" i="11"/>
  <c r="H778" i="11"/>
  <c r="I778" i="11"/>
  <c r="K778" i="11"/>
  <c r="J778" i="11"/>
  <c r="H1329" i="11"/>
  <c r="E1329" i="11"/>
  <c r="K1329" i="11"/>
  <c r="M1329" i="11"/>
  <c r="J991" i="11"/>
  <c r="K854" i="11"/>
  <c r="M854" i="11"/>
  <c r="L854" i="11"/>
  <c r="E724" i="11"/>
  <c r="B724" i="11"/>
  <c r="M724" i="11"/>
  <c r="L724" i="11"/>
  <c r="F724" i="11"/>
  <c r="L517" i="11"/>
  <c r="M517" i="11"/>
  <c r="K1527" i="11"/>
  <c r="D1527" i="11"/>
  <c r="E1527" i="11"/>
  <c r="F1527" i="11"/>
  <c r="H1527" i="11"/>
  <c r="BT1377" i="3"/>
  <c r="BQ1377" i="3"/>
  <c r="K1376" i="11"/>
  <c r="F1108" i="11"/>
  <c r="I1108" i="11"/>
  <c r="BO1807" i="3"/>
  <c r="BJ1807" i="3"/>
  <c r="B1806" i="11"/>
  <c r="D1806" i="11"/>
  <c r="J1806" i="11"/>
  <c r="L1806" i="11"/>
  <c r="C1806" i="11"/>
  <c r="M1806" i="11"/>
  <c r="BM1807" i="3"/>
  <c r="BQ1807" i="3"/>
  <c r="BN1807" i="3"/>
  <c r="BU1807" i="3"/>
  <c r="BT1807" i="3"/>
  <c r="T1738" i="3"/>
  <c r="B1738" i="3" s="1"/>
  <c r="T1426" i="3"/>
  <c r="B1426" i="3" s="1"/>
  <c r="H40" i="11"/>
  <c r="F59" i="11"/>
  <c r="K304" i="11"/>
  <c r="L398" i="11"/>
  <c r="E806" i="11"/>
  <c r="M794" i="11"/>
  <c r="K1117" i="11"/>
  <c r="C40" i="11"/>
  <c r="H46" i="11"/>
  <c r="F131" i="11"/>
  <c r="L101" i="11"/>
  <c r="G61" i="11"/>
  <c r="J156" i="11"/>
  <c r="G175" i="11"/>
  <c r="M195" i="11"/>
  <c r="K246" i="11"/>
  <c r="C244" i="11"/>
  <c r="E190" i="11"/>
  <c r="C232" i="11"/>
  <c r="C188" i="11"/>
  <c r="H230" i="11"/>
  <c r="F258" i="11"/>
  <c r="I246" i="11"/>
  <c r="G333" i="11"/>
  <c r="J497" i="11"/>
  <c r="L316" i="11"/>
  <c r="I610" i="11"/>
  <c r="H538" i="11"/>
  <c r="L830" i="11"/>
  <c r="L496" i="11"/>
  <c r="E854" i="11"/>
  <c r="H688" i="11"/>
  <c r="K836" i="11"/>
  <c r="J830" i="11"/>
  <c r="H869" i="11"/>
  <c r="I688" i="11"/>
  <c r="M727" i="11"/>
  <c r="M485" i="11"/>
  <c r="M817" i="11"/>
  <c r="H876" i="11"/>
  <c r="B1063" i="11"/>
  <c r="C1190" i="11"/>
  <c r="G724" i="11"/>
  <c r="F1181" i="11"/>
  <c r="L778" i="11"/>
  <c r="K1274" i="11"/>
  <c r="H1279" i="11"/>
  <c r="D1279" i="11"/>
  <c r="B830" i="11"/>
  <c r="L1808" i="11"/>
  <c r="H1467" i="11"/>
  <c r="D1763" i="11"/>
  <c r="BM1946" i="3"/>
  <c r="F1732" i="11"/>
  <c r="M1732" i="11"/>
  <c r="M572" i="11"/>
  <c r="C572" i="11"/>
  <c r="D572" i="11"/>
  <c r="J723" i="11"/>
  <c r="I723" i="11"/>
  <c r="L723" i="11"/>
  <c r="B723" i="11"/>
  <c r="M723" i="11"/>
  <c r="H1414" i="11"/>
  <c r="L1414" i="11"/>
  <c r="C1414" i="11"/>
  <c r="D1414" i="11"/>
  <c r="B1414" i="11"/>
  <c r="E1414" i="11"/>
  <c r="J1414" i="11"/>
  <c r="F1414" i="11"/>
  <c r="L1088" i="11"/>
  <c r="K1088" i="11"/>
  <c r="G1088" i="11"/>
  <c r="C1088" i="11"/>
  <c r="I564" i="11"/>
  <c r="J564" i="11"/>
  <c r="K564" i="11"/>
  <c r="L564" i="11"/>
  <c r="K269" i="11"/>
  <c r="B269" i="11"/>
  <c r="E269" i="11"/>
  <c r="M439" i="11"/>
  <c r="L991" i="11"/>
  <c r="B991" i="11"/>
  <c r="G991" i="11"/>
  <c r="G634" i="11"/>
  <c r="I634" i="11"/>
  <c r="M634" i="11"/>
  <c r="H1733" i="11"/>
  <c r="J1733" i="11"/>
  <c r="M1733" i="11"/>
  <c r="B1733" i="11"/>
  <c r="E1733" i="11"/>
  <c r="L190" i="11"/>
  <c r="G195" i="11"/>
  <c r="J232" i="11"/>
  <c r="K258" i="11"/>
  <c r="J309" i="11"/>
  <c r="B626" i="11"/>
  <c r="G778" i="11"/>
  <c r="D1567" i="11"/>
  <c r="B1477" i="3"/>
  <c r="L249" i="11"/>
  <c r="M249" i="11"/>
  <c r="BN903" i="3"/>
  <c r="BR903" i="3"/>
  <c r="F902" i="11"/>
  <c r="M902" i="11"/>
  <c r="L902" i="11"/>
  <c r="K1156" i="11"/>
  <c r="L1156" i="11"/>
  <c r="M1156" i="11"/>
  <c r="C956" i="11"/>
  <c r="D956" i="11"/>
  <c r="L956" i="11"/>
  <c r="H1939" i="11"/>
  <c r="M1939" i="11"/>
  <c r="B1939" i="11"/>
  <c r="K1939" i="11"/>
  <c r="K398" i="11"/>
  <c r="M398" i="11"/>
  <c r="H1100" i="11"/>
  <c r="I1100" i="11"/>
  <c r="J1100" i="11"/>
  <c r="B1100" i="11"/>
  <c r="D1100" i="11"/>
  <c r="K1472" i="11"/>
  <c r="D1472" i="11"/>
  <c r="BS1663" i="3"/>
  <c r="B1662" i="11"/>
  <c r="C1662" i="11"/>
  <c r="E1662" i="11"/>
  <c r="BP1663" i="3"/>
  <c r="BJ1663" i="3"/>
  <c r="BM1663" i="3"/>
  <c r="BK1663" i="3"/>
  <c r="M1662" i="11"/>
  <c r="H1662" i="11"/>
  <c r="I1662" i="11"/>
  <c r="BO1663" i="3"/>
  <c r="T775" i="3"/>
  <c r="B775" i="3" s="1"/>
  <c r="K190" i="11"/>
  <c r="F190" i="11"/>
  <c r="E195" i="11"/>
  <c r="H249" i="11"/>
  <c r="J230" i="11"/>
  <c r="C441" i="11"/>
  <c r="E496" i="11"/>
  <c r="C485" i="11"/>
  <c r="J59" i="11"/>
  <c r="B59" i="11"/>
  <c r="G46" i="11"/>
  <c r="B160" i="11"/>
  <c r="G101" i="11"/>
  <c r="E61" i="11"/>
  <c r="J190" i="11"/>
  <c r="J170" i="11"/>
  <c r="H156" i="11"/>
  <c r="D175" i="11"/>
  <c r="L195" i="11"/>
  <c r="F246" i="11"/>
  <c r="B244" i="11"/>
  <c r="C190" i="11"/>
  <c r="M232" i="11"/>
  <c r="J301" i="11"/>
  <c r="B188" i="11"/>
  <c r="G230" i="11"/>
  <c r="H246" i="11"/>
  <c r="F497" i="11"/>
  <c r="I316" i="11"/>
  <c r="F269" i="11"/>
  <c r="M523" i="11"/>
  <c r="J523" i="11"/>
  <c r="D523" i="11"/>
  <c r="F398" i="11"/>
  <c r="C542" i="11"/>
  <c r="K496" i="11"/>
  <c r="G688" i="11"/>
  <c r="J836" i="11"/>
  <c r="M956" i="11"/>
  <c r="L949" i="11"/>
  <c r="E949" i="11"/>
  <c r="D817" i="11"/>
  <c r="C1100" i="11"/>
  <c r="C991" i="11"/>
  <c r="K724" i="11"/>
  <c r="F991" i="11"/>
  <c r="C1281" i="11"/>
  <c r="H1108" i="11"/>
  <c r="E778" i="11"/>
  <c r="I1156" i="11"/>
  <c r="L1329" i="11"/>
  <c r="E1281" i="11"/>
  <c r="H1051" i="11"/>
  <c r="M1018" i="11"/>
  <c r="F1156" i="11"/>
  <c r="F1279" i="11"/>
  <c r="I1304" i="11"/>
  <c r="F1376" i="11"/>
  <c r="J1808" i="11"/>
  <c r="F1467" i="11"/>
  <c r="M1681" i="11"/>
  <c r="K1413" i="11"/>
  <c r="C1413" i="11"/>
  <c r="M1413" i="11"/>
  <c r="F1413" i="11"/>
  <c r="I1413" i="11"/>
  <c r="L1413" i="11"/>
  <c r="I1308" i="11"/>
  <c r="J1308" i="11"/>
  <c r="M1013" i="11"/>
  <c r="K1013" i="11"/>
  <c r="I1013" i="11"/>
  <c r="J1013" i="11"/>
  <c r="F1776" i="11"/>
  <c r="L1776" i="11"/>
  <c r="E1776" i="11"/>
  <c r="B1776" i="11"/>
  <c r="BN831" i="3"/>
  <c r="C830" i="11"/>
  <c r="B170" i="11"/>
  <c r="B301" i="11"/>
  <c r="L333" i="11"/>
  <c r="C333" i="11"/>
  <c r="D333" i="11"/>
  <c r="F333" i="11"/>
  <c r="J1812" i="11"/>
  <c r="K1812" i="11"/>
  <c r="I1812" i="11"/>
  <c r="D1812" i="11"/>
  <c r="G1812" i="11"/>
  <c r="D485" i="11"/>
  <c r="E485" i="11"/>
  <c r="F485" i="11"/>
  <c r="J485" i="11"/>
  <c r="K1091" i="11"/>
  <c r="E1091" i="11"/>
  <c r="F304" i="11"/>
  <c r="G542" i="11"/>
  <c r="C507" i="11"/>
  <c r="E794" i="11"/>
  <c r="L729" i="11"/>
  <c r="J1567" i="11"/>
  <c r="D1663" i="11"/>
  <c r="L1812" i="11"/>
  <c r="E866" i="11"/>
  <c r="D1219" i="11"/>
  <c r="G1219" i="11"/>
  <c r="F1219" i="11"/>
  <c r="J1219" i="11"/>
  <c r="H1219" i="11"/>
  <c r="I1219" i="11"/>
  <c r="D506" i="11"/>
  <c r="C506" i="11"/>
  <c r="I506" i="11"/>
  <c r="E506" i="11"/>
  <c r="BJ611" i="3"/>
  <c r="BM611" i="3"/>
  <c r="H610" i="11"/>
  <c r="F610" i="11"/>
  <c r="G610" i="11"/>
  <c r="C610" i="11"/>
  <c r="K610" i="11"/>
  <c r="M869" i="11"/>
  <c r="B869" i="11"/>
  <c r="BN1946" i="3"/>
  <c r="BT1946" i="3"/>
  <c r="C1945" i="11"/>
  <c r="BK1946" i="3"/>
  <c r="B1945" i="11"/>
  <c r="E1945" i="11"/>
  <c r="J1945" i="11"/>
  <c r="BU1946" i="3"/>
  <c r="I1945" i="11"/>
  <c r="F1945" i="11"/>
  <c r="BJ1946" i="3"/>
  <c r="H1945" i="11"/>
  <c r="BS1946" i="3"/>
  <c r="BQ1946" i="3"/>
  <c r="BL1946" i="3"/>
  <c r="G1945" i="11"/>
  <c r="D1945" i="11"/>
  <c r="K1945" i="11"/>
  <c r="L1945" i="11"/>
  <c r="T451" i="3"/>
  <c r="B451" i="3" s="1"/>
  <c r="L131" i="11"/>
  <c r="D61" i="11"/>
  <c r="M316" i="11"/>
  <c r="L610" i="11"/>
  <c r="E610" i="11"/>
  <c r="C46" i="11"/>
  <c r="M59" i="11"/>
  <c r="F101" i="11"/>
  <c r="K195" i="11"/>
  <c r="E246" i="11"/>
  <c r="K232" i="11"/>
  <c r="B333" i="11"/>
  <c r="E497" i="11"/>
  <c r="H316" i="11"/>
  <c r="D269" i="11"/>
  <c r="E398" i="11"/>
  <c r="M610" i="11"/>
  <c r="B506" i="11"/>
  <c r="G794" i="11"/>
  <c r="K956" i="11"/>
  <c r="B794" i="11"/>
  <c r="H830" i="11"/>
  <c r="D869" i="11"/>
  <c r="B791" i="11"/>
  <c r="G949" i="11"/>
  <c r="F794" i="11"/>
  <c r="J801" i="11"/>
  <c r="M856" i="11"/>
  <c r="J817" i="11"/>
  <c r="K1281" i="11"/>
  <c r="L791" i="11"/>
  <c r="H724" i="11"/>
  <c r="E991" i="11"/>
  <c r="E1274" i="11"/>
  <c r="D778" i="11"/>
  <c r="H1156" i="11"/>
  <c r="D1329" i="11"/>
  <c r="M1219" i="11"/>
  <c r="E1279" i="11"/>
  <c r="E1376" i="11"/>
  <c r="J1662" i="11"/>
  <c r="D1662" i="11"/>
  <c r="I1808" i="11"/>
  <c r="E1467" i="11"/>
  <c r="L1681" i="11"/>
  <c r="C1722" i="11"/>
  <c r="D1554" i="11"/>
  <c r="D1485" i="11"/>
  <c r="F1808" i="11"/>
  <c r="B1085" i="3"/>
  <c r="BO1946" i="3"/>
  <c r="J746" i="11"/>
  <c r="M746" i="11"/>
  <c r="D746" i="11"/>
  <c r="E746" i="11"/>
  <c r="E1365" i="11"/>
  <c r="H1365" i="11"/>
  <c r="D1365" i="11"/>
  <c r="D1667" i="11"/>
  <c r="K1667" i="11"/>
  <c r="J1667" i="11"/>
  <c r="I1667" i="11"/>
  <c r="L1667" i="11"/>
  <c r="M792" i="11"/>
  <c r="E792" i="11"/>
  <c r="J503" i="11"/>
  <c r="F841" i="11"/>
  <c r="E660" i="11"/>
  <c r="M1055" i="11"/>
  <c r="I1084" i="11"/>
  <c r="G1141" i="11"/>
  <c r="F1114" i="11"/>
  <c r="F1349" i="11"/>
  <c r="M1841" i="11"/>
  <c r="B1478" i="3"/>
  <c r="L947" i="11"/>
  <c r="J343" i="11"/>
  <c r="C415" i="11"/>
  <c r="H873" i="11"/>
  <c r="F832" i="11"/>
  <c r="B882" i="11"/>
  <c r="G1211" i="11"/>
  <c r="B1509" i="11"/>
  <c r="B1653" i="11"/>
  <c r="K1653" i="11"/>
  <c r="B1339" i="3"/>
  <c r="BR1032" i="3"/>
  <c r="BU1032" i="3"/>
  <c r="D1031" i="11"/>
  <c r="BM1144" i="3"/>
  <c r="BJ1144" i="3"/>
  <c r="BU1144" i="3"/>
  <c r="BS1144" i="3"/>
  <c r="J1143" i="11"/>
  <c r="BK1128" i="3"/>
  <c r="C1127" i="11"/>
  <c r="G285" i="11"/>
  <c r="F373" i="11"/>
  <c r="F384" i="11"/>
  <c r="D432" i="11"/>
  <c r="I478" i="11"/>
  <c r="H837" i="11"/>
  <c r="M1045" i="11"/>
  <c r="BS598" i="3"/>
  <c r="BU598" i="3"/>
  <c r="BK598" i="3"/>
  <c r="BT598" i="3"/>
  <c r="BR598" i="3"/>
  <c r="BM598" i="3"/>
  <c r="BL598" i="3"/>
  <c r="BP598" i="3"/>
  <c r="F364" i="11"/>
  <c r="G364" i="11"/>
  <c r="BM574" i="3"/>
  <c r="BU574" i="3"/>
  <c r="BK574" i="3"/>
  <c r="BT574" i="3"/>
  <c r="BP574" i="3"/>
  <c r="M730" i="11"/>
  <c r="L1741" i="11"/>
  <c r="F280" i="11"/>
  <c r="E1708" i="11"/>
  <c r="I1855" i="11"/>
  <c r="G1855" i="11"/>
  <c r="H1855" i="11"/>
  <c r="B1855" i="11"/>
  <c r="F1855" i="11"/>
  <c r="J1798" i="11"/>
  <c r="B1798" i="11"/>
  <c r="M1798" i="11"/>
  <c r="I755" i="11"/>
  <c r="K755" i="11"/>
  <c r="J755" i="11"/>
  <c r="D755" i="11"/>
  <c r="C755" i="11"/>
  <c r="E1565" i="11"/>
  <c r="K1565" i="11"/>
  <c r="H993" i="11"/>
  <c r="B993" i="11"/>
  <c r="G1590" i="11"/>
  <c r="BP1591" i="3"/>
  <c r="I1590" i="11"/>
  <c r="G1977" i="11"/>
  <c r="B1977" i="11"/>
  <c r="BP597" i="3"/>
  <c r="E596" i="11"/>
  <c r="G1536" i="11"/>
  <c r="BJ1537" i="3"/>
  <c r="BK1537" i="3"/>
  <c r="BN1537" i="3"/>
  <c r="C1536" i="11"/>
  <c r="D916" i="11"/>
  <c r="D942" i="11"/>
  <c r="M1058" i="11"/>
  <c r="K1237" i="11"/>
  <c r="G1478" i="11"/>
  <c r="H1578" i="11"/>
  <c r="B1896" i="3"/>
  <c r="B1442" i="11"/>
  <c r="B887" i="3"/>
  <c r="B1206" i="3"/>
  <c r="B1401" i="11"/>
  <c r="B1586" i="11"/>
  <c r="C1743" i="11"/>
  <c r="BN320" i="3"/>
  <c r="C511" i="11"/>
  <c r="T688" i="3"/>
  <c r="B688" i="3" s="1"/>
  <c r="T1508" i="3"/>
  <c r="B1508" i="3" s="1"/>
  <c r="T829" i="3"/>
  <c r="B829" i="3" s="1"/>
  <c r="T1222" i="3"/>
  <c r="B1222" i="3" s="1"/>
  <c r="T277" i="3"/>
  <c r="B277" i="3" s="1"/>
  <c r="BN541" i="3"/>
  <c r="BQ541" i="3"/>
  <c r="BS541" i="3"/>
  <c r="BL541" i="3"/>
  <c r="BJ541" i="3"/>
  <c r="BU541" i="3"/>
  <c r="BM541" i="3"/>
  <c r="T140" i="3"/>
  <c r="B140" i="3" s="1"/>
  <c r="BK889" i="3"/>
  <c r="BN889" i="3"/>
  <c r="T717" i="3"/>
  <c r="B717" i="3" s="1"/>
  <c r="T1218" i="3"/>
  <c r="B1218" i="3" s="1"/>
  <c r="H647" i="11"/>
  <c r="B1858" i="11"/>
  <c r="B541" i="3"/>
  <c r="M1034" i="11"/>
  <c r="F311" i="11"/>
  <c r="D233" i="11"/>
  <c r="C1054" i="11"/>
  <c r="M1680" i="11"/>
  <c r="H697" i="11"/>
  <c r="L1966" i="11"/>
  <c r="B1570" i="11"/>
  <c r="G1993" i="11"/>
  <c r="D1515" i="11"/>
  <c r="H1515" i="11"/>
  <c r="B1515" i="11"/>
  <c r="F1913" i="11"/>
  <c r="E1913" i="11"/>
  <c r="B1913" i="11"/>
  <c r="D32" i="11"/>
  <c r="F1216" i="11"/>
  <c r="BJ1131" i="3"/>
  <c r="I1997" i="11"/>
  <c r="D1997" i="11"/>
  <c r="L1997" i="11"/>
  <c r="E1868" i="11"/>
  <c r="C1868" i="11"/>
  <c r="L1383" i="11"/>
  <c r="G1383" i="11"/>
  <c r="M890" i="11"/>
  <c r="I1123" i="11"/>
  <c r="C488" i="11"/>
  <c r="BM1202" i="3"/>
  <c r="B1201" i="11"/>
  <c r="C1201" i="11"/>
  <c r="BS1292" i="3"/>
  <c r="BN1292" i="3"/>
  <c r="BP1766" i="3"/>
  <c r="F1765" i="11"/>
  <c r="I1765" i="11"/>
  <c r="C1765" i="11"/>
  <c r="BR1418" i="3"/>
  <c r="BL1418" i="3"/>
  <c r="BO1418" i="3"/>
  <c r="K1417" i="11"/>
  <c r="L1417" i="11"/>
  <c r="M1417" i="11"/>
  <c r="BN473" i="3"/>
  <c r="BP473" i="3"/>
  <c r="L1472" i="11"/>
  <c r="F1472" i="11"/>
  <c r="BP1012" i="3"/>
  <c r="BQ1012" i="3"/>
  <c r="BK1012" i="3"/>
  <c r="BS1012" i="3"/>
  <c r="BO1012" i="3"/>
  <c r="E1011" i="11"/>
  <c r="BT612" i="3"/>
  <c r="BL612" i="3"/>
  <c r="BQ612" i="3"/>
  <c r="C1039" i="11"/>
  <c r="K953" i="11"/>
  <c r="H953" i="11"/>
  <c r="F953" i="11"/>
  <c r="K1065" i="11"/>
  <c r="L1065" i="11"/>
  <c r="K1199" i="11"/>
  <c r="BM1418" i="3"/>
  <c r="C1300" i="11"/>
  <c r="F1300" i="11"/>
  <c r="BP1857" i="3"/>
  <c r="J1856" i="11"/>
  <c r="G1856" i="11"/>
  <c r="F646" i="11"/>
  <c r="BQ647" i="3"/>
  <c r="BS647" i="3"/>
  <c r="H1629" i="11"/>
  <c r="D1629" i="11"/>
  <c r="M1629" i="11"/>
  <c r="E1629" i="11"/>
  <c r="G1629" i="11"/>
  <c r="F1629" i="11"/>
  <c r="K1887" i="11"/>
  <c r="E431" i="11"/>
  <c r="C430" i="11"/>
  <c r="H64" i="11"/>
  <c r="K171" i="11"/>
  <c r="E1463" i="11"/>
  <c r="D1463" i="11"/>
  <c r="J1783" i="11"/>
  <c r="K1783" i="11"/>
  <c r="M1246" i="11"/>
  <c r="J1246" i="11"/>
  <c r="G1246" i="11"/>
  <c r="L1246" i="11"/>
  <c r="H922" i="11"/>
  <c r="BK1852" i="3"/>
  <c r="I1064" i="11"/>
  <c r="F150" i="11"/>
  <c r="B1507" i="11"/>
  <c r="B913" i="3"/>
  <c r="J281" i="11"/>
  <c r="M1492" i="11"/>
  <c r="F1229" i="11"/>
  <c r="M1322" i="11"/>
  <c r="E40" i="11"/>
  <c r="I1669" i="11"/>
  <c r="H1406" i="11"/>
  <c r="I1406" i="11"/>
  <c r="B1093" i="11"/>
  <c r="D1093" i="11"/>
  <c r="BK446" i="3"/>
  <c r="BS446" i="3"/>
  <c r="BT446" i="3"/>
  <c r="K344" i="11"/>
  <c r="J1893" i="11"/>
  <c r="E689" i="11"/>
  <c r="B1034" i="3"/>
  <c r="BL1852" i="3"/>
  <c r="BO1852" i="3"/>
  <c r="K1851" i="11"/>
  <c r="BR1852" i="3"/>
  <c r="BS1852" i="3"/>
  <c r="BO1032" i="3"/>
  <c r="BQ1032" i="3"/>
  <c r="BT1032" i="3"/>
  <c r="BM1032" i="3"/>
  <c r="BS1032" i="3"/>
  <c r="BL1032" i="3"/>
  <c r="H359" i="11"/>
  <c r="BJ847" i="3"/>
  <c r="BU847" i="3"/>
  <c r="BU1328" i="3"/>
  <c r="D1327" i="11"/>
  <c r="H1327" i="11"/>
  <c r="K1067" i="11"/>
  <c r="C1416" i="11"/>
  <c r="E1723" i="11"/>
  <c r="C1842" i="11"/>
  <c r="G1779" i="11"/>
  <c r="K1707" i="11"/>
  <c r="B530" i="3"/>
  <c r="D677" i="11"/>
  <c r="F1879" i="11"/>
  <c r="B1113" i="11"/>
  <c r="E1712" i="11"/>
  <c r="I1712" i="11"/>
  <c r="G977" i="11"/>
  <c r="F1358" i="11"/>
  <c r="C1059" i="11"/>
  <c r="G1168" i="11"/>
  <c r="K1316" i="11"/>
  <c r="C1243" i="11"/>
  <c r="D1307" i="11"/>
  <c r="B1938" i="11"/>
  <c r="L321" i="11"/>
  <c r="G1281" i="11"/>
  <c r="M1730" i="11"/>
  <c r="BO1190" i="3"/>
  <c r="B585" i="3"/>
  <c r="M1249" i="11"/>
  <c r="J1584" i="11"/>
  <c r="K1531" i="11"/>
  <c r="F1857" i="11"/>
  <c r="M618" i="11"/>
  <c r="B648" i="3"/>
  <c r="H1880" i="11"/>
  <c r="D1556" i="11"/>
  <c r="F1556" i="11"/>
  <c r="E1556" i="11"/>
  <c r="D1438" i="11"/>
  <c r="M1969" i="11"/>
  <c r="F1377" i="11"/>
  <c r="B421" i="3"/>
  <c r="G1422" i="11"/>
  <c r="F518" i="11"/>
  <c r="L667" i="11"/>
  <c r="D105" i="11"/>
  <c r="I1804" i="11"/>
  <c r="B1742" i="3"/>
  <c r="H1726" i="11"/>
  <c r="D1619" i="11"/>
  <c r="E205" i="11"/>
  <c r="G1650" i="11"/>
  <c r="G1925" i="11"/>
  <c r="E944" i="11"/>
  <c r="F1326" i="11"/>
  <c r="J834" i="11"/>
  <c r="M1056" i="11"/>
  <c r="B858" i="11"/>
  <c r="E1740" i="11"/>
  <c r="G1105" i="11"/>
  <c r="F1510" i="11"/>
  <c r="D1926" i="11"/>
  <c r="M1095" i="11"/>
  <c r="L1546" i="11"/>
  <c r="G1346" i="11"/>
  <c r="B1171" i="11"/>
  <c r="M1956" i="11"/>
  <c r="J1613" i="11"/>
  <c r="C1613" i="11"/>
  <c r="G1613" i="11"/>
  <c r="M1310" i="11"/>
  <c r="BT1311" i="3"/>
  <c r="K462" i="11"/>
  <c r="D1791" i="11"/>
  <c r="K1791" i="11"/>
  <c r="G1990" i="11"/>
  <c r="I1990" i="11"/>
  <c r="BO450" i="3"/>
  <c r="BQ450" i="3"/>
  <c r="B497" i="11"/>
  <c r="B67" i="3"/>
  <c r="D1451" i="11"/>
  <c r="C1911" i="11"/>
  <c r="B633" i="3"/>
  <c r="BQ321" i="3"/>
  <c r="L1545" i="11"/>
  <c r="F1412" i="11"/>
  <c r="J1867" i="11"/>
  <c r="I502" i="11"/>
  <c r="J1778" i="11"/>
  <c r="L1706" i="11"/>
  <c r="BT1125" i="3"/>
  <c r="BJ1125" i="3"/>
  <c r="BR1125" i="3"/>
  <c r="BR1817" i="3"/>
  <c r="I1617" i="11"/>
  <c r="J1617" i="11"/>
  <c r="BJ1306" i="3"/>
  <c r="BO1306" i="3"/>
  <c r="BS320" i="3"/>
  <c r="BU1012" i="3"/>
  <c r="E583" i="11"/>
  <c r="J337" i="11"/>
  <c r="M1530" i="11"/>
  <c r="B517" i="3"/>
  <c r="M254" i="11"/>
  <c r="M738" i="11"/>
  <c r="D958" i="11"/>
  <c r="C1898" i="11"/>
  <c r="B1181" i="3"/>
  <c r="B710" i="11"/>
  <c r="D653" i="11"/>
  <c r="BP1296" i="3"/>
  <c r="G1204" i="11"/>
  <c r="I770" i="11"/>
  <c r="C1965" i="11"/>
  <c r="BK1047" i="3"/>
  <c r="BU320" i="3"/>
  <c r="B1079" i="11"/>
  <c r="I1069" i="11"/>
  <c r="E80" i="11"/>
  <c r="K213" i="11"/>
  <c r="B962" i="11"/>
  <c r="G1583" i="11"/>
  <c r="M1214" i="11"/>
  <c r="G585" i="11"/>
  <c r="B1930" i="11"/>
  <c r="C1631" i="11"/>
  <c r="BQ1052" i="3"/>
  <c r="F756" i="11"/>
  <c r="J1565" i="11"/>
  <c r="I541" i="11"/>
  <c r="I1845" i="11"/>
  <c r="F390" i="11"/>
  <c r="B95" i="11"/>
  <c r="BS1565" i="3"/>
  <c r="K929" i="11"/>
  <c r="G994" i="11"/>
  <c r="F1877" i="11"/>
  <c r="J1146" i="11"/>
  <c r="J1827" i="11"/>
  <c r="E1343" i="11"/>
  <c r="F1775" i="11"/>
  <c r="C931" i="11"/>
  <c r="G874" i="11"/>
  <c r="F1311" i="11"/>
  <c r="K1818" i="11"/>
  <c r="G557" i="11"/>
  <c r="H48" i="11"/>
  <c r="H1191" i="11"/>
  <c r="H1588" i="11"/>
  <c r="B579" i="3"/>
  <c r="L330" i="11"/>
  <c r="E1275" i="11"/>
  <c r="J1517" i="11"/>
  <c r="E379" i="11"/>
  <c r="BU599" i="3"/>
  <c r="BU1027" i="3"/>
  <c r="BN1565" i="3"/>
  <c r="G287" i="11"/>
  <c r="H810" i="11"/>
  <c r="H1444" i="11"/>
  <c r="K1753" i="11"/>
  <c r="I1793" i="11"/>
  <c r="F1755" i="11"/>
  <c r="F567" i="11"/>
  <c r="L1577" i="11"/>
  <c r="BQ726" i="3"/>
  <c r="K1452" i="11"/>
  <c r="BU1788" i="3"/>
  <c r="BP163" i="3"/>
  <c r="BP7" i="3"/>
  <c r="B1588" i="3"/>
  <c r="B1992" i="3"/>
  <c r="D16" i="11"/>
  <c r="H424" i="11"/>
  <c r="B1879" i="3"/>
  <c r="B1547" i="3"/>
  <c r="B1978" i="3"/>
  <c r="D24" i="11"/>
  <c r="C24" i="11"/>
  <c r="K840" i="11"/>
  <c r="B1270" i="3"/>
  <c r="B1543" i="3"/>
  <c r="B341" i="3"/>
  <c r="BJ163" i="3"/>
  <c r="G66" i="11"/>
  <c r="H281" i="11"/>
  <c r="K424" i="11"/>
  <c r="E1531" i="11"/>
  <c r="B1853" i="3"/>
  <c r="E162" i="11"/>
  <c r="G729" i="11"/>
  <c r="B1020" i="3"/>
  <c r="E347" i="11"/>
  <c r="F66" i="11"/>
  <c r="C1346" i="11"/>
  <c r="B285" i="11"/>
  <c r="K81" i="11"/>
  <c r="E432" i="11"/>
  <c r="B63" i="11"/>
  <c r="B1561" i="3"/>
  <c r="B1667" i="3"/>
  <c r="K182" i="11"/>
  <c r="E331" i="11"/>
  <c r="E1741" i="11"/>
  <c r="M162" i="11"/>
  <c r="E399" i="11"/>
  <c r="D947" i="11"/>
  <c r="C343" i="11"/>
  <c r="B1257" i="3"/>
  <c r="B1211" i="3"/>
  <c r="B924" i="3"/>
  <c r="B1686" i="3"/>
  <c r="J1403" i="11"/>
  <c r="B1443" i="3"/>
  <c r="J63" i="11"/>
  <c r="D162" i="11"/>
  <c r="J1193" i="11"/>
  <c r="B65" i="11"/>
  <c r="L63" i="11"/>
  <c r="I162" i="11"/>
  <c r="F679" i="11"/>
  <c r="B1267" i="3"/>
  <c r="C1034" i="11"/>
  <c r="B1797" i="3"/>
  <c r="B492" i="3"/>
  <c r="C1193" i="11"/>
  <c r="M557" i="11"/>
  <c r="M24" i="11"/>
  <c r="H557" i="11"/>
  <c r="BU163" i="3"/>
  <c r="K24" i="11"/>
  <c r="L516" i="11"/>
  <c r="L1325" i="11"/>
  <c r="D1193" i="11"/>
  <c r="M1958" i="11"/>
  <c r="K1760" i="11"/>
  <c r="B565" i="3"/>
  <c r="B807" i="3"/>
  <c r="B646" i="3"/>
  <c r="G516" i="11"/>
  <c r="C519" i="11"/>
  <c r="BQ1131" i="3"/>
  <c r="BK163" i="3"/>
  <c r="G168" i="11"/>
  <c r="J161" i="11"/>
  <c r="I183" i="11"/>
  <c r="J162" i="11"/>
  <c r="E557" i="11"/>
  <c r="D694" i="11"/>
  <c r="B1039" i="3"/>
  <c r="D697" i="11"/>
  <c r="C557" i="11"/>
  <c r="H162" i="11"/>
  <c r="B557" i="11"/>
  <c r="B861" i="11"/>
  <c r="G1059" i="11"/>
  <c r="K1280" i="11"/>
  <c r="BL163" i="3"/>
  <c r="L1196" i="11"/>
  <c r="B1107" i="3"/>
  <c r="H63" i="11"/>
  <c r="K570" i="11"/>
  <c r="G626" i="11"/>
  <c r="I697" i="11"/>
  <c r="C697" i="11"/>
  <c r="D1903" i="11"/>
  <c r="C1196" i="11"/>
  <c r="K432" i="11"/>
  <c r="F347" i="11"/>
  <c r="G697" i="11"/>
  <c r="J1110" i="11"/>
  <c r="B1130" i="11"/>
  <c r="G862" i="11"/>
  <c r="H1059" i="11"/>
  <c r="E1178" i="11"/>
  <c r="B1906" i="11"/>
  <c r="B1669" i="3"/>
  <c r="B370" i="11"/>
  <c r="J862" i="11"/>
  <c r="M697" i="11"/>
  <c r="F697" i="11"/>
  <c r="K586" i="11"/>
  <c r="I1377" i="11"/>
  <c r="M1465" i="11"/>
  <c r="E1707" i="11"/>
  <c r="H1979" i="11"/>
  <c r="B547" i="3"/>
  <c r="BO1131" i="3"/>
  <c r="H1377" i="11"/>
  <c r="K1465" i="11"/>
  <c r="B1019" i="3"/>
  <c r="C632" i="11"/>
  <c r="I1130" i="11"/>
  <c r="D20" i="11"/>
  <c r="L205" i="11"/>
  <c r="D1465" i="11"/>
  <c r="F862" i="11"/>
  <c r="M20" i="11"/>
  <c r="G203" i="11"/>
  <c r="K370" i="11"/>
  <c r="K697" i="11"/>
  <c r="H1465" i="11"/>
  <c r="J820" i="11"/>
  <c r="F1957" i="11"/>
  <c r="L20" i="11"/>
  <c r="B439" i="11"/>
  <c r="B1293" i="11"/>
  <c r="C1178" i="11"/>
  <c r="E1130" i="11"/>
  <c r="BU1131" i="3"/>
  <c r="G63" i="11"/>
  <c r="E999" i="11"/>
  <c r="H1389" i="11"/>
  <c r="B1096" i="3"/>
  <c r="L177" i="11"/>
  <c r="B1632" i="3"/>
  <c r="BP1131" i="3"/>
  <c r="B1484" i="3"/>
  <c r="B1562" i="3"/>
  <c r="BL1197" i="3"/>
  <c r="K177" i="11"/>
  <c r="K882" i="11"/>
  <c r="D1059" i="11"/>
  <c r="I1841" i="11"/>
  <c r="D1906" i="11"/>
  <c r="BS1131" i="3"/>
  <c r="BT1131" i="3"/>
  <c r="B586" i="11"/>
  <c r="K861" i="11"/>
  <c r="I1059" i="11"/>
  <c r="F1130" i="11"/>
  <c r="B1196" i="11"/>
  <c r="L1427" i="11"/>
  <c r="D1818" i="11"/>
  <c r="BR1131" i="3"/>
  <c r="B1955" i="3"/>
  <c r="F5" i="11"/>
  <c r="B532" i="3"/>
  <c r="B13" i="11"/>
  <c r="I63" i="11"/>
  <c r="L694" i="11"/>
  <c r="K1196" i="11"/>
  <c r="B304" i="3"/>
  <c r="F63" i="11"/>
  <c r="L66" i="11"/>
  <c r="D63" i="11"/>
  <c r="J569" i="11"/>
  <c r="H1130" i="11"/>
  <c r="L999" i="11"/>
  <c r="D1336" i="11"/>
  <c r="M1130" i="11"/>
  <c r="B1433" i="3"/>
  <c r="K1663" i="11"/>
  <c r="L8" i="11"/>
  <c r="C63" i="11"/>
  <c r="H66" i="11"/>
  <c r="E63" i="11"/>
  <c r="I694" i="11"/>
  <c r="F569" i="11"/>
  <c r="D1130" i="11"/>
  <c r="J1130" i="11"/>
  <c r="I999" i="11"/>
  <c r="K1377" i="11"/>
  <c r="G1130" i="11"/>
  <c r="C1553" i="11"/>
  <c r="K1130" i="11"/>
  <c r="F20" i="11"/>
  <c r="M63" i="11"/>
  <c r="I66" i="11"/>
  <c r="C1130" i="11"/>
  <c r="H999" i="11"/>
  <c r="C1726" i="11"/>
  <c r="L1130" i="11"/>
  <c r="B1544" i="11"/>
  <c r="B773" i="3"/>
  <c r="BN1131" i="3"/>
  <c r="J177" i="11"/>
  <c r="M586" i="11"/>
  <c r="F738" i="11"/>
  <c r="B999" i="11"/>
  <c r="E1084" i="11"/>
  <c r="C904" i="11"/>
  <c r="K999" i="11"/>
  <c r="J1196" i="11"/>
  <c r="J1377" i="11"/>
  <c r="D1015" i="11"/>
  <c r="I1325" i="11"/>
  <c r="F1146" i="11"/>
  <c r="B1553" i="11"/>
  <c r="D1377" i="11"/>
  <c r="F1544" i="11"/>
  <c r="I1906" i="11"/>
  <c r="H20" i="11"/>
  <c r="B1618" i="3"/>
  <c r="J1055" i="11"/>
  <c r="B1041" i="3"/>
  <c r="BQ517" i="3"/>
  <c r="BO1197" i="3"/>
  <c r="BL587" i="3"/>
  <c r="G1403" i="11"/>
  <c r="B1168" i="3"/>
  <c r="B1603" i="3"/>
  <c r="C118" i="11"/>
  <c r="F617" i="11"/>
  <c r="E738" i="11"/>
  <c r="B904" i="11"/>
  <c r="I1196" i="11"/>
  <c r="G1325" i="11"/>
  <c r="D1167" i="11"/>
  <c r="B1949" i="3"/>
  <c r="BT1197" i="3"/>
  <c r="B19" i="3"/>
  <c r="B1403" i="3"/>
  <c r="B1559" i="3"/>
  <c r="BM1197" i="3"/>
  <c r="BR587" i="3"/>
  <c r="G281" i="11"/>
  <c r="D12" i="11"/>
  <c r="H254" i="11"/>
  <c r="K20" i="11"/>
  <c r="I177" i="11"/>
  <c r="J618" i="11"/>
  <c r="M8" i="11"/>
  <c r="L32" i="11"/>
  <c r="F8" i="11"/>
  <c r="K617" i="11"/>
  <c r="B178" i="3"/>
  <c r="B8" i="11"/>
  <c r="J516" i="11"/>
  <c r="M118" i="11"/>
  <c r="I254" i="11"/>
  <c r="D177" i="11"/>
  <c r="B281" i="11"/>
  <c r="G617" i="11"/>
  <c r="G660" i="11"/>
  <c r="D516" i="11"/>
  <c r="G696" i="11"/>
  <c r="E586" i="11"/>
  <c r="L566" i="11"/>
  <c r="G738" i="11"/>
  <c r="F1059" i="11"/>
  <c r="H1196" i="11"/>
  <c r="D1287" i="11"/>
  <c r="C1906" i="11"/>
  <c r="B1128" i="3"/>
  <c r="B815" i="3"/>
  <c r="B1821" i="3"/>
  <c r="BQ163" i="3"/>
  <c r="J738" i="11"/>
  <c r="G1377" i="11"/>
  <c r="J20" i="11"/>
  <c r="K8" i="11"/>
  <c r="I20" i="11"/>
  <c r="D8" i="11"/>
  <c r="M32" i="11"/>
  <c r="H8" i="11"/>
  <c r="G118" i="11"/>
  <c r="B20" i="11"/>
  <c r="G177" i="11"/>
  <c r="K660" i="11"/>
  <c r="K1059" i="11"/>
  <c r="C8" i="11"/>
  <c r="J8" i="11"/>
  <c r="L118" i="11"/>
  <c r="K254" i="11"/>
  <c r="E177" i="11"/>
  <c r="D320" i="11"/>
  <c r="M421" i="11"/>
  <c r="K507" i="11"/>
  <c r="C516" i="11"/>
  <c r="J617" i="11"/>
  <c r="K516" i="11"/>
  <c r="H566" i="11"/>
  <c r="B943" i="11"/>
  <c r="B1167" i="11"/>
  <c r="G1196" i="11"/>
  <c r="B1377" i="11"/>
  <c r="K1287" i="11"/>
  <c r="B1465" i="11"/>
  <c r="D1743" i="11"/>
  <c r="B1194" i="3"/>
  <c r="B1712" i="3"/>
  <c r="K738" i="11"/>
  <c r="L254" i="11"/>
  <c r="E19" i="11"/>
  <c r="G254" i="11"/>
  <c r="F177" i="11"/>
  <c r="F372" i="11"/>
  <c r="C738" i="11"/>
  <c r="E1059" i="11"/>
  <c r="E118" i="11"/>
  <c r="J254" i="11"/>
  <c r="H617" i="11"/>
  <c r="E1906" i="11"/>
  <c r="F1196" i="11"/>
  <c r="B1862" i="3"/>
  <c r="E65" i="11"/>
  <c r="K56" i="11"/>
  <c r="I8" i="11"/>
  <c r="D257" i="11"/>
  <c r="B177" i="11"/>
  <c r="M320" i="11"/>
  <c r="B516" i="11"/>
  <c r="E617" i="11"/>
  <c r="B566" i="11"/>
  <c r="E1196" i="11"/>
  <c r="M1377" i="11"/>
  <c r="I1422" i="11"/>
  <c r="M1707" i="11"/>
  <c r="B1633" i="3"/>
  <c r="BM21" i="3"/>
  <c r="C1377" i="11"/>
  <c r="B1907" i="3"/>
  <c r="G20" i="11"/>
  <c r="C177" i="11"/>
  <c r="C20" i="11"/>
  <c r="D372" i="11"/>
  <c r="H586" i="11"/>
  <c r="M1196" i="11"/>
  <c r="K19" i="11"/>
  <c r="E20" i="11"/>
  <c r="D41" i="11"/>
  <c r="I281" i="11"/>
  <c r="C432" i="11"/>
  <c r="M516" i="11"/>
  <c r="L617" i="11"/>
  <c r="I569" i="11"/>
  <c r="I617" i="11"/>
  <c r="C976" i="11"/>
  <c r="E1046" i="11"/>
  <c r="D1196" i="11"/>
  <c r="L1377" i="11"/>
  <c r="J1707" i="11"/>
  <c r="J1581" i="11"/>
  <c r="B1663" i="11"/>
  <c r="B1954" i="3"/>
  <c r="D1338" i="11"/>
  <c r="I1947" i="11"/>
  <c r="B1871" i="3"/>
  <c r="D399" i="11"/>
  <c r="B582" i="11"/>
  <c r="F16" i="11"/>
  <c r="E582" i="11"/>
  <c r="G505" i="11"/>
  <c r="C1146" i="11"/>
  <c r="M1544" i="11"/>
  <c r="G1544" i="11"/>
  <c r="E1575" i="11"/>
  <c r="M16" i="11"/>
  <c r="M81" i="11"/>
  <c r="B162" i="11"/>
  <c r="M281" i="11"/>
  <c r="D455" i="11"/>
  <c r="L399" i="11"/>
  <c r="G455" i="11"/>
  <c r="C582" i="11"/>
  <c r="G586" i="11"/>
  <c r="C505" i="11"/>
  <c r="C861" i="11"/>
  <c r="L834" i="11"/>
  <c r="H582" i="11"/>
  <c r="J1287" i="11"/>
  <c r="K1191" i="11"/>
  <c r="M1178" i="11"/>
  <c r="K1114" i="11"/>
  <c r="I1544" i="11"/>
  <c r="G1736" i="11"/>
  <c r="L1016" i="11"/>
  <c r="BO163" i="3"/>
  <c r="BS400" i="3"/>
  <c r="B5" i="11"/>
  <c r="F582" i="11"/>
  <c r="M1191" i="11"/>
  <c r="H1349" i="11"/>
  <c r="G1575" i="11"/>
  <c r="G1756" i="11"/>
  <c r="M5" i="11"/>
  <c r="M399" i="11"/>
  <c r="M834" i="11"/>
  <c r="L582" i="11"/>
  <c r="B1191" i="11"/>
  <c r="K1178" i="11"/>
  <c r="D1114" i="11"/>
  <c r="J1349" i="11"/>
  <c r="BP587" i="3"/>
  <c r="BK587" i="3"/>
  <c r="BO587" i="3"/>
  <c r="BN587" i="3"/>
  <c r="BT587" i="3"/>
  <c r="BU587" i="3"/>
  <c r="BM587" i="3"/>
  <c r="K32" i="11"/>
  <c r="J5" i="11"/>
  <c r="F13" i="11"/>
  <c r="L16" i="11"/>
  <c r="L5" i="11"/>
  <c r="K347" i="11"/>
  <c r="K162" i="11"/>
  <c r="K399" i="11"/>
  <c r="K582" i="11"/>
  <c r="F586" i="11"/>
  <c r="E505" i="11"/>
  <c r="G582" i="11"/>
  <c r="F834" i="11"/>
  <c r="G1287" i="11"/>
  <c r="L1178" i="11"/>
  <c r="C1287" i="11"/>
  <c r="H1164" i="11"/>
  <c r="J1114" i="11"/>
  <c r="B1193" i="11"/>
  <c r="E1544" i="11"/>
  <c r="BJ587" i="3"/>
  <c r="BP400" i="3"/>
  <c r="BQ400" i="3"/>
  <c r="BK400" i="3"/>
  <c r="BU400" i="3"/>
  <c r="BJ400" i="3"/>
  <c r="BR400" i="3"/>
  <c r="BT400" i="3"/>
  <c r="BN400" i="3"/>
  <c r="BL400" i="3"/>
  <c r="E30" i="11"/>
  <c r="G431" i="11"/>
  <c r="L24" i="11"/>
  <c r="C1114" i="11"/>
  <c r="B1069" i="11"/>
  <c r="B995" i="3"/>
  <c r="B160" i="3"/>
  <c r="H1287" i="11"/>
  <c r="BN163" i="3"/>
  <c r="BR163" i="3"/>
  <c r="I24" i="11"/>
  <c r="J6" i="11"/>
  <c r="E76" i="11"/>
  <c r="D64" i="11"/>
  <c r="I32" i="11"/>
  <c r="F76" i="11"/>
  <c r="C45" i="11"/>
  <c r="I203" i="11"/>
  <c r="M205" i="11"/>
  <c r="J381" i="11"/>
  <c r="F162" i="11"/>
  <c r="C381" i="11"/>
  <c r="C347" i="11"/>
  <c r="H399" i="11"/>
  <c r="D586" i="11"/>
  <c r="L1114" i="11"/>
  <c r="F1084" i="11"/>
  <c r="B93" i="3"/>
  <c r="B179" i="3"/>
  <c r="B1298" i="3"/>
  <c r="B394" i="3"/>
  <c r="BM163" i="3"/>
  <c r="B30" i="11"/>
  <c r="B399" i="11"/>
  <c r="D1202" i="11"/>
  <c r="J1793" i="11"/>
  <c r="G399" i="11"/>
  <c r="M567" i="11"/>
  <c r="L586" i="11"/>
  <c r="J870" i="11"/>
  <c r="H1114" i="11"/>
  <c r="E1146" i="11"/>
  <c r="D1042" i="11"/>
  <c r="B1436" i="3"/>
  <c r="BQ21" i="3"/>
  <c r="B589" i="3"/>
  <c r="BM1131" i="3"/>
  <c r="BK1131" i="3"/>
  <c r="BM400" i="3"/>
  <c r="B203" i="11"/>
  <c r="F24" i="11"/>
  <c r="B205" i="11"/>
  <c r="I399" i="11"/>
  <c r="H24" i="11"/>
  <c r="G6" i="11"/>
  <c r="K13" i="11"/>
  <c r="G24" i="11"/>
  <c r="F6" i="11"/>
  <c r="J19" i="11"/>
  <c r="D13" i="11"/>
  <c r="L167" i="11"/>
  <c r="L162" i="11"/>
  <c r="E381" i="11"/>
  <c r="F399" i="11"/>
  <c r="C586" i="11"/>
  <c r="J586" i="11"/>
  <c r="D381" i="11"/>
  <c r="F943" i="11"/>
  <c r="B1146" i="11"/>
  <c r="K1670" i="11"/>
  <c r="B823" i="3"/>
  <c r="BS163" i="3"/>
  <c r="BL1131" i="3"/>
  <c r="C399" i="11"/>
  <c r="C1398" i="11"/>
  <c r="C205" i="11"/>
  <c r="L203" i="11"/>
  <c r="J24" i="11"/>
  <c r="C32" i="11"/>
  <c r="F25" i="11"/>
  <c r="C162" i="11"/>
  <c r="M381" i="11"/>
  <c r="F19" i="11"/>
  <c r="B19" i="11"/>
  <c r="G5" i="11"/>
  <c r="K167" i="11"/>
  <c r="G162" i="11"/>
  <c r="J399" i="11"/>
  <c r="C435" i="11"/>
  <c r="D582" i="11"/>
  <c r="I586" i="11"/>
  <c r="H381" i="11"/>
  <c r="C570" i="11"/>
  <c r="E943" i="11"/>
  <c r="M1165" i="11"/>
  <c r="M1146" i="11"/>
  <c r="E1326" i="11"/>
  <c r="B1185" i="3"/>
  <c r="BP6" i="3"/>
  <c r="B1774" i="3"/>
  <c r="B555" i="3"/>
  <c r="BQ587" i="3"/>
  <c r="J882" i="11"/>
  <c r="F947" i="11"/>
  <c r="B727" i="3"/>
  <c r="B1643" i="3"/>
  <c r="B1065" i="3"/>
  <c r="BQ7" i="3"/>
  <c r="BL432" i="3"/>
  <c r="BM321" i="3"/>
  <c r="BL331" i="3"/>
  <c r="B1114" i="3"/>
  <c r="B241" i="3"/>
  <c r="B1664" i="3"/>
  <c r="B1509" i="3"/>
  <c r="B1739" i="3"/>
  <c r="B1529" i="3"/>
  <c r="K320" i="11"/>
  <c r="B202" i="3"/>
  <c r="B136" i="3"/>
  <c r="B1076" i="3"/>
  <c r="L381" i="11"/>
  <c r="F391" i="11"/>
  <c r="L280" i="11"/>
  <c r="E567" i="11"/>
  <c r="E856" i="11"/>
  <c r="M943" i="11"/>
  <c r="L1146" i="11"/>
  <c r="C943" i="11"/>
  <c r="E1168" i="11"/>
  <c r="G1164" i="11"/>
  <c r="B1545" i="11"/>
  <c r="B626" i="3"/>
  <c r="B1110" i="3"/>
  <c r="H6" i="11"/>
  <c r="L65" i="11"/>
  <c r="J209" i="11"/>
  <c r="L150" i="11"/>
  <c r="I320" i="11"/>
  <c r="D567" i="11"/>
  <c r="B617" i="11"/>
  <c r="M432" i="11"/>
  <c r="F505" i="11"/>
  <c r="F381" i="11"/>
  <c r="J687" i="11"/>
  <c r="E538" i="11"/>
  <c r="J557" i="11"/>
  <c r="D617" i="11"/>
  <c r="E569" i="11"/>
  <c r="J856" i="11"/>
  <c r="J567" i="11"/>
  <c r="F897" i="11"/>
  <c r="L943" i="11"/>
  <c r="K1146" i="11"/>
  <c r="G1146" i="11"/>
  <c r="H1146" i="11"/>
  <c r="J943" i="11"/>
  <c r="M1275" i="11"/>
  <c r="K1442" i="11"/>
  <c r="B1422" i="11"/>
  <c r="C1707" i="11"/>
  <c r="E1401" i="11"/>
  <c r="F1911" i="11"/>
  <c r="B1888" i="3"/>
  <c r="B1922" i="3"/>
  <c r="B1022" i="3"/>
  <c r="B91" i="3"/>
  <c r="B1850" i="3"/>
  <c r="B22" i="3"/>
  <c r="B991" i="3"/>
  <c r="B570" i="3"/>
  <c r="BU1047" i="3"/>
  <c r="BR1423" i="3"/>
  <c r="F968" i="11"/>
  <c r="B1121" i="3"/>
  <c r="B1711" i="3"/>
  <c r="J1577" i="11"/>
  <c r="B1531" i="3"/>
  <c r="B1826" i="3"/>
  <c r="B1527" i="3"/>
  <c r="C6" i="11"/>
  <c r="I381" i="11"/>
  <c r="J320" i="11"/>
  <c r="G381" i="11"/>
  <c r="B1707" i="11"/>
  <c r="M1911" i="11"/>
  <c r="B6" i="11"/>
  <c r="M6" i="11"/>
  <c r="I65" i="11"/>
  <c r="H150" i="11"/>
  <c r="H320" i="11"/>
  <c r="L567" i="11"/>
  <c r="M617" i="11"/>
  <c r="J432" i="11"/>
  <c r="D505" i="11"/>
  <c r="I687" i="11"/>
  <c r="M538" i="11"/>
  <c r="I557" i="11"/>
  <c r="D569" i="11"/>
  <c r="I856" i="11"/>
  <c r="G932" i="11"/>
  <c r="D1069" i="11"/>
  <c r="G943" i="11"/>
  <c r="L900" i="11"/>
  <c r="L1275" i="11"/>
  <c r="E1442" i="11"/>
  <c r="J1422" i="11"/>
  <c r="F1485" i="11"/>
  <c r="D1911" i="11"/>
  <c r="J999" i="11"/>
  <c r="L1422" i="11"/>
  <c r="B930" i="3"/>
  <c r="BN1423" i="3"/>
  <c r="B596" i="3"/>
  <c r="B721" i="3"/>
  <c r="B1557" i="3"/>
  <c r="B1555" i="3"/>
  <c r="G150" i="11"/>
  <c r="B1304" i="11"/>
  <c r="K1485" i="11"/>
  <c r="B1916" i="3"/>
  <c r="C12" i="11"/>
  <c r="D557" i="11"/>
  <c r="L710" i="11"/>
  <c r="B807" i="11"/>
  <c r="F1069" i="11"/>
  <c r="G1193" i="11"/>
  <c r="B1935" i="3"/>
  <c r="J12" i="11"/>
  <c r="K66" i="11"/>
  <c r="E150" i="11"/>
  <c r="G320" i="11"/>
  <c r="C391" i="11"/>
  <c r="I6" i="11"/>
  <c r="L557" i="11"/>
  <c r="I581" i="11"/>
  <c r="C777" i="11"/>
  <c r="E710" i="11"/>
  <c r="G938" i="11"/>
  <c r="L1054" i="11"/>
  <c r="D999" i="11"/>
  <c r="F1193" i="11"/>
  <c r="G900" i="11"/>
  <c r="I1178" i="11"/>
  <c r="C1422" i="11"/>
  <c r="K1635" i="11"/>
  <c r="B534" i="3"/>
  <c r="B231" i="3"/>
  <c r="B1713" i="3"/>
  <c r="B386" i="3"/>
  <c r="BR698" i="3"/>
  <c r="G1230" i="11"/>
  <c r="BS436" i="3"/>
  <c r="BN21" i="3"/>
  <c r="B1384" i="3"/>
  <c r="H177" i="11"/>
  <c r="G1942" i="11"/>
  <c r="B1948" i="3"/>
  <c r="B1325" i="11"/>
  <c r="B111" i="3"/>
  <c r="B1106" i="3"/>
  <c r="B569" i="3"/>
  <c r="B1212" i="3"/>
  <c r="B1839" i="3"/>
  <c r="B1670" i="3"/>
  <c r="B1552" i="3"/>
  <c r="B1113" i="3"/>
  <c r="B1703" i="3"/>
  <c r="I827" i="11"/>
  <c r="B1900" i="3"/>
  <c r="B327" i="3"/>
  <c r="F882" i="11"/>
  <c r="K391" i="11"/>
  <c r="M1442" i="11"/>
  <c r="B1765" i="3"/>
  <c r="D66" i="11"/>
  <c r="L320" i="11"/>
  <c r="L6" i="11"/>
  <c r="D897" i="11"/>
  <c r="E1422" i="11"/>
  <c r="J1589" i="11"/>
  <c r="G1635" i="11"/>
  <c r="F12" i="11"/>
  <c r="J66" i="11"/>
  <c r="D167" i="11"/>
  <c r="C320" i="11"/>
  <c r="M325" i="11"/>
  <c r="I395" i="11"/>
  <c r="I529" i="11"/>
  <c r="E694" i="11"/>
  <c r="F557" i="11"/>
  <c r="D861" i="11"/>
  <c r="L687" i="11"/>
  <c r="G581" i="11"/>
  <c r="H1054" i="11"/>
  <c r="F988" i="11"/>
  <c r="F900" i="11"/>
  <c r="F1178" i="11"/>
  <c r="F1015" i="11"/>
  <c r="L932" i="11"/>
  <c r="G1178" i="11"/>
  <c r="L1575" i="11"/>
  <c r="K1609" i="11"/>
  <c r="B1793" i="3"/>
  <c r="C543" i="11"/>
  <c r="BL25" i="3"/>
  <c r="B632" i="3"/>
  <c r="H1654" i="11"/>
  <c r="K1866" i="11"/>
  <c r="M1066" i="11"/>
  <c r="I1060" i="11"/>
  <c r="I1927" i="11"/>
  <c r="K546" i="11"/>
  <c r="B897" i="11"/>
  <c r="B1426" i="11"/>
  <c r="E1775" i="11"/>
  <c r="J1524" i="11"/>
  <c r="C1509" i="11"/>
  <c r="H985" i="11"/>
  <c r="J947" i="11"/>
  <c r="B964" i="3"/>
  <c r="I109" i="11"/>
  <c r="K900" i="11"/>
  <c r="F1707" i="11"/>
  <c r="E6" i="11"/>
  <c r="J391" i="11"/>
  <c r="K943" i="11"/>
  <c r="B1255" i="3"/>
  <c r="B506" i="3"/>
  <c r="B12" i="11"/>
  <c r="H13" i="11"/>
  <c r="F320" i="11"/>
  <c r="K557" i="11"/>
  <c r="I943" i="11"/>
  <c r="I932" i="11"/>
  <c r="J988" i="11"/>
  <c r="B900" i="11"/>
  <c r="J1200" i="11"/>
  <c r="E947" i="11"/>
  <c r="B1178" i="11"/>
  <c r="B1072" i="3"/>
  <c r="B1997" i="3"/>
  <c r="B926" i="3"/>
  <c r="B1414" i="3"/>
  <c r="B1779" i="3"/>
  <c r="F1168" i="11"/>
  <c r="I900" i="11"/>
  <c r="K1304" i="11"/>
  <c r="B1223" i="3"/>
  <c r="D6" i="11"/>
  <c r="J427" i="11"/>
  <c r="D430" i="11"/>
  <c r="B694" i="11"/>
  <c r="F777" i="11"/>
  <c r="C897" i="11"/>
  <c r="K6" i="11"/>
  <c r="E320" i="11"/>
  <c r="L660" i="11"/>
  <c r="M694" i="11"/>
  <c r="M582" i="11"/>
  <c r="G981" i="11"/>
  <c r="M897" i="11"/>
  <c r="M900" i="11"/>
  <c r="D1178" i="11"/>
  <c r="H1544" i="11"/>
  <c r="F1575" i="11"/>
  <c r="B1515" i="3"/>
  <c r="B1825" i="3"/>
  <c r="B720" i="3"/>
  <c r="B1854" i="3"/>
  <c r="B719" i="3"/>
  <c r="BU67" i="3"/>
  <c r="BR1197" i="3"/>
  <c r="BP1197" i="3"/>
  <c r="BN1197" i="3"/>
  <c r="BU1197" i="3"/>
  <c r="BQ1197" i="3"/>
  <c r="BJ1197" i="3"/>
  <c r="BK1197" i="3"/>
  <c r="J421" i="11"/>
  <c r="I721" i="11"/>
  <c r="G1054" i="11"/>
  <c r="K1167" i="11"/>
  <c r="L1401" i="11"/>
  <c r="F1164" i="11"/>
  <c r="B599" i="3"/>
  <c r="BP1080" i="3"/>
  <c r="D1021" i="11"/>
  <c r="I16" i="11"/>
  <c r="I19" i="11"/>
  <c r="H32" i="11"/>
  <c r="J13" i="11"/>
  <c r="K197" i="11"/>
  <c r="D183" i="11"/>
  <c r="H233" i="11"/>
  <c r="G233" i="11"/>
  <c r="C257" i="11"/>
  <c r="F257" i="11"/>
  <c r="L343" i="11"/>
  <c r="H421" i="11"/>
  <c r="B421" i="11"/>
  <c r="I460" i="11"/>
  <c r="J522" i="11"/>
  <c r="M593" i="11"/>
  <c r="L508" i="11"/>
  <c r="H432" i="11"/>
  <c r="D483" i="11"/>
  <c r="E697" i="11"/>
  <c r="H581" i="11"/>
  <c r="M838" i="11"/>
  <c r="B653" i="11"/>
  <c r="I1401" i="11"/>
  <c r="I988" i="11"/>
  <c r="D1403" i="11"/>
  <c r="E1164" i="11"/>
  <c r="E1325" i="11"/>
  <c r="G1726" i="11"/>
  <c r="F1422" i="11"/>
  <c r="D1726" i="11"/>
  <c r="J1726" i="11"/>
  <c r="B689" i="3"/>
  <c r="B1794" i="3"/>
  <c r="B978" i="3"/>
  <c r="H1015" i="11"/>
  <c r="B1505" i="3"/>
  <c r="B1659" i="3"/>
  <c r="B1081" i="11"/>
  <c r="BJ25" i="3"/>
  <c r="BP20" i="3"/>
  <c r="BO1423" i="3"/>
  <c r="BS331" i="3"/>
  <c r="BP558" i="3"/>
  <c r="B1026" i="3"/>
  <c r="B1115" i="3"/>
  <c r="B1051" i="3"/>
  <c r="B1788" i="3"/>
  <c r="B755" i="3"/>
  <c r="B598" i="3"/>
  <c r="B1366" i="3"/>
  <c r="B147" i="3"/>
  <c r="B999" i="3"/>
  <c r="B3" i="3"/>
  <c r="M1401" i="11"/>
  <c r="E233" i="11"/>
  <c r="M257" i="11"/>
  <c r="L421" i="11"/>
  <c r="D19" i="11"/>
  <c r="E257" i="11"/>
  <c r="F653" i="11"/>
  <c r="H721" i="11"/>
  <c r="B581" i="11"/>
  <c r="H1401" i="11"/>
  <c r="C1325" i="11"/>
  <c r="F857" i="11"/>
  <c r="J173" i="11"/>
  <c r="K45" i="11"/>
  <c r="H16" i="11"/>
  <c r="B32" i="11"/>
  <c r="I94" i="11"/>
  <c r="C233" i="11"/>
  <c r="L257" i="11"/>
  <c r="F325" i="11"/>
  <c r="F343" i="11"/>
  <c r="H460" i="11"/>
  <c r="C529" i="11"/>
  <c r="K838" i="11"/>
  <c r="L886" i="11"/>
  <c r="B1636" i="3"/>
  <c r="E13" i="11"/>
  <c r="L19" i="11"/>
  <c r="J45" i="11"/>
  <c r="E16" i="11"/>
  <c r="C19" i="11"/>
  <c r="I13" i="11"/>
  <c r="H94" i="11"/>
  <c r="E197" i="11"/>
  <c r="F78" i="11"/>
  <c r="I257" i="11"/>
  <c r="B347" i="11"/>
  <c r="F205" i="11"/>
  <c r="B257" i="11"/>
  <c r="M347" i="11"/>
  <c r="E343" i="11"/>
  <c r="E314" i="11"/>
  <c r="G529" i="11"/>
  <c r="C422" i="11"/>
  <c r="I343" i="11"/>
  <c r="F460" i="11"/>
  <c r="L432" i="11"/>
  <c r="M570" i="11"/>
  <c r="E721" i="11"/>
  <c r="E771" i="11"/>
  <c r="I838" i="11"/>
  <c r="G988" i="11"/>
  <c r="D1191" i="11"/>
  <c r="F886" i="11"/>
  <c r="G1401" i="11"/>
  <c r="L1015" i="11"/>
  <c r="B1726" i="11"/>
  <c r="D1422" i="11"/>
  <c r="K1589" i="11"/>
  <c r="B1958" i="11"/>
  <c r="J1958" i="11"/>
  <c r="B932" i="3"/>
  <c r="B494" i="3"/>
  <c r="B1873" i="3"/>
  <c r="B1424" i="3"/>
  <c r="B1625" i="3"/>
  <c r="B1387" i="3"/>
  <c r="J1054" i="11"/>
  <c r="B76" i="3"/>
  <c r="B1752" i="3"/>
  <c r="B1271" i="3"/>
  <c r="K1347" i="11"/>
  <c r="B1814" i="3"/>
  <c r="BP17" i="3"/>
  <c r="BL1423" i="3"/>
  <c r="B1590" i="3"/>
  <c r="B1801" i="3"/>
  <c r="G19" i="11"/>
  <c r="G32" i="11"/>
  <c r="E25" i="11"/>
  <c r="K48" i="11"/>
  <c r="J49" i="11"/>
  <c r="C185" i="11"/>
  <c r="B183" i="11"/>
  <c r="M233" i="11"/>
  <c r="F209" i="11"/>
  <c r="L347" i="11"/>
  <c r="H205" i="11"/>
  <c r="L325" i="11"/>
  <c r="M352" i="11"/>
  <c r="F432" i="11"/>
  <c r="M286" i="11"/>
  <c r="K385" i="11"/>
  <c r="H328" i="11"/>
  <c r="B478" i="11"/>
  <c r="B435" i="11"/>
  <c r="B690" i="11"/>
  <c r="L721" i="11"/>
  <c r="E886" i="11"/>
  <c r="B838" i="11"/>
  <c r="J721" i="11"/>
  <c r="E1054" i="11"/>
  <c r="K1081" i="11"/>
  <c r="D988" i="11"/>
  <c r="C1191" i="11"/>
  <c r="J1230" i="11"/>
  <c r="B1404" i="11"/>
  <c r="G1530" i="11"/>
  <c r="I1079" i="11"/>
  <c r="B703" i="3"/>
  <c r="B833" i="3"/>
  <c r="B576" i="3"/>
  <c r="B814" i="3"/>
  <c r="B797" i="3"/>
  <c r="F1045" i="11"/>
  <c r="F1933" i="11"/>
  <c r="G425" i="11"/>
  <c r="B1971" i="3"/>
  <c r="B208" i="3"/>
  <c r="BJ1690" i="3"/>
  <c r="I209" i="11"/>
  <c r="E1589" i="11"/>
  <c r="F1401" i="11"/>
  <c r="I1589" i="11"/>
  <c r="D325" i="11"/>
  <c r="E1230" i="11"/>
  <c r="J1015" i="11"/>
  <c r="I408" i="11"/>
  <c r="B761" i="3"/>
  <c r="G1579" i="11"/>
  <c r="B847" i="3"/>
  <c r="L13" i="11"/>
  <c r="F32" i="11"/>
  <c r="F94" i="11"/>
  <c r="K16" i="11"/>
  <c r="J48" i="11"/>
  <c r="M48" i="11"/>
  <c r="F49" i="11"/>
  <c r="L183" i="11"/>
  <c r="L233" i="11"/>
  <c r="E198" i="11"/>
  <c r="D209" i="11"/>
  <c r="D347" i="11"/>
  <c r="I205" i="11"/>
  <c r="K325" i="11"/>
  <c r="L352" i="11"/>
  <c r="J385" i="11"/>
  <c r="E328" i="11"/>
  <c r="K378" i="11"/>
  <c r="I435" i="11"/>
  <c r="J478" i="11"/>
  <c r="K721" i="11"/>
  <c r="B721" i="11"/>
  <c r="D1054" i="11"/>
  <c r="I1081" i="11"/>
  <c r="E988" i="11"/>
  <c r="F1530" i="11"/>
  <c r="G1079" i="11"/>
  <c r="K1422" i="11"/>
  <c r="J1659" i="11"/>
  <c r="M1741" i="11"/>
  <c r="H1741" i="11"/>
  <c r="B440" i="3"/>
  <c r="B225" i="3"/>
  <c r="B912" i="3"/>
  <c r="B1720" i="3"/>
  <c r="I1146" i="11"/>
  <c r="M1422" i="11"/>
  <c r="BS933" i="3"/>
  <c r="B1182" i="3"/>
  <c r="B905" i="11"/>
  <c r="J205" i="11"/>
  <c r="M1988" i="11"/>
  <c r="E1743" i="11"/>
  <c r="H1738" i="11"/>
  <c r="F1067" i="11"/>
  <c r="F1027" i="11"/>
  <c r="I1753" i="11"/>
  <c r="E23" i="11"/>
  <c r="F233" i="11"/>
  <c r="B286" i="11"/>
  <c r="E529" i="11"/>
  <c r="D721" i="11"/>
  <c r="C838" i="11"/>
  <c r="M1054" i="11"/>
  <c r="C16" i="11"/>
  <c r="G13" i="11"/>
  <c r="K205" i="11"/>
  <c r="K1054" i="11"/>
  <c r="D1401" i="11"/>
  <c r="K1530" i="11"/>
  <c r="F1958" i="11"/>
  <c r="E32" i="11"/>
  <c r="E94" i="11"/>
  <c r="G16" i="11"/>
  <c r="E56" i="11"/>
  <c r="L48" i="11"/>
  <c r="M49" i="11"/>
  <c r="E142" i="11"/>
  <c r="B161" i="11"/>
  <c r="K233" i="11"/>
  <c r="M209" i="11"/>
  <c r="E189" i="11"/>
  <c r="G347" i="11"/>
  <c r="G205" i="11"/>
  <c r="J325" i="11"/>
  <c r="M478" i="11"/>
  <c r="D627" i="11"/>
  <c r="B1054" i="11"/>
  <c r="C988" i="11"/>
  <c r="G1044" i="11"/>
  <c r="B1164" i="11"/>
  <c r="F1079" i="11"/>
  <c r="H1422" i="11"/>
  <c r="B1530" i="11"/>
  <c r="J1741" i="11"/>
  <c r="D1741" i="11"/>
  <c r="B1755" i="3"/>
  <c r="B1924" i="3"/>
  <c r="B2001" i="3"/>
  <c r="B907" i="3"/>
  <c r="B1999" i="3"/>
  <c r="BL321" i="3"/>
  <c r="BP67" i="3"/>
  <c r="BR21" i="3"/>
  <c r="M53" i="11"/>
  <c r="I233" i="11"/>
  <c r="K1349" i="11"/>
  <c r="C1164" i="11"/>
  <c r="L1168" i="11"/>
  <c r="G1099" i="11"/>
  <c r="B239" i="3"/>
  <c r="B993" i="3"/>
  <c r="BK1423" i="3"/>
  <c r="B1793" i="11"/>
  <c r="E460" i="11"/>
  <c r="C801" i="11"/>
  <c r="B96" i="3"/>
  <c r="M13" i="11"/>
  <c r="M721" i="11"/>
  <c r="L988" i="11"/>
  <c r="B657" i="3"/>
  <c r="J23" i="11"/>
  <c r="I137" i="11"/>
  <c r="C209" i="11"/>
  <c r="I208" i="11"/>
  <c r="D205" i="11"/>
  <c r="I325" i="11"/>
  <c r="B273" i="11"/>
  <c r="E503" i="11"/>
  <c r="K687" i="11"/>
  <c r="L770" i="11"/>
  <c r="C696" i="11"/>
  <c r="H627" i="11"/>
  <c r="G801" i="11"/>
  <c r="F838" i="11"/>
  <c r="F1249" i="11"/>
  <c r="J1164" i="11"/>
  <c r="L1079" i="11"/>
  <c r="F1741" i="11"/>
  <c r="B536" i="3"/>
  <c r="B1474" i="3"/>
  <c r="B875" i="3"/>
  <c r="B1163" i="3"/>
  <c r="B1402" i="3"/>
  <c r="B1895" i="3"/>
  <c r="B853" i="11"/>
  <c r="E853" i="11"/>
  <c r="T1347" i="3"/>
  <c r="B1347" i="3" s="1"/>
  <c r="T776" i="3"/>
  <c r="B776" i="3" s="1"/>
  <c r="G56" i="11"/>
  <c r="T1511" i="3"/>
  <c r="B1511" i="3" s="1"/>
  <c r="T229" i="3"/>
  <c r="B229" i="3" s="1"/>
  <c r="T251" i="3"/>
  <c r="B251" i="3" s="1"/>
  <c r="T811" i="3"/>
  <c r="B811" i="3" s="1"/>
  <c r="H853" i="11"/>
  <c r="E1249" i="11"/>
  <c r="H1249" i="11"/>
  <c r="C1046" i="11"/>
  <c r="D1046" i="11"/>
  <c r="K1046" i="11"/>
  <c r="E221" i="11"/>
  <c r="T1538" i="3"/>
  <c r="B1538" i="3" s="1"/>
  <c r="T1049" i="3"/>
  <c r="B1049" i="3" s="1"/>
  <c r="G443" i="11"/>
  <c r="K679" i="11"/>
  <c r="E1165" i="11"/>
  <c r="K1391" i="11"/>
  <c r="B1621" i="3"/>
  <c r="B858" i="3"/>
  <c r="B1021" i="3"/>
  <c r="B955" i="3"/>
  <c r="B752" i="3"/>
  <c r="B1045" i="3"/>
  <c r="T1333" i="3"/>
  <c r="L12" i="11"/>
  <c r="L25" i="11"/>
  <c r="I49" i="11"/>
  <c r="G116" i="11"/>
  <c r="L208" i="11"/>
  <c r="M225" i="11"/>
  <c r="C330" i="11"/>
  <c r="E391" i="11"/>
  <c r="C443" i="11"/>
  <c r="G435" i="11"/>
  <c r="J861" i="11"/>
  <c r="F853" i="11"/>
  <c r="G1046" i="11"/>
  <c r="K1675" i="11"/>
  <c r="C1763" i="11"/>
  <c r="L1531" i="11"/>
  <c r="B1326" i="3"/>
  <c r="B1010" i="3"/>
  <c r="BO432" i="3"/>
  <c r="B1103" i="3"/>
  <c r="BU771" i="3"/>
  <c r="M958" i="11"/>
  <c r="B1261" i="11"/>
  <c r="K422" i="11"/>
  <c r="T928" i="3"/>
  <c r="B928" i="3" s="1"/>
  <c r="T550" i="3"/>
  <c r="B550" i="3" s="1"/>
  <c r="T659" i="3"/>
  <c r="T1016" i="3"/>
  <c r="B1016" i="3" s="1"/>
  <c r="M116" i="11"/>
  <c r="T1829" i="3"/>
  <c r="B1829" i="3" s="1"/>
  <c r="T821" i="3"/>
  <c r="B821" i="3" s="1"/>
  <c r="B444" i="3"/>
  <c r="B1165" i="11"/>
  <c r="C1165" i="11"/>
  <c r="T162" i="3"/>
  <c r="B162" i="3" s="1"/>
  <c r="T731" i="3"/>
  <c r="B731" i="3" s="1"/>
  <c r="H443" i="11"/>
  <c r="H435" i="11"/>
  <c r="M1012" i="11"/>
  <c r="I1046" i="11"/>
  <c r="B713" i="11"/>
  <c r="J713" i="11"/>
  <c r="B880" i="3"/>
  <c r="BN875" i="3"/>
  <c r="B1965" i="3"/>
  <c r="B1055" i="3"/>
  <c r="T1880" i="3"/>
  <c r="B1880" i="3" s="1"/>
  <c r="T1373" i="3"/>
  <c r="B1373" i="3" s="1"/>
  <c r="L149" i="11"/>
  <c r="M391" i="11"/>
  <c r="C567" i="11"/>
  <c r="L505" i="11"/>
  <c r="L581" i="11"/>
  <c r="G861" i="11"/>
  <c r="L832" i="11"/>
  <c r="K832" i="11"/>
  <c r="K770" i="11"/>
  <c r="F874" i="11"/>
  <c r="F1391" i="11"/>
  <c r="F1204" i="11"/>
  <c r="H1575" i="11"/>
  <c r="J1458" i="11"/>
  <c r="B483" i="3"/>
  <c r="B1970" i="3"/>
  <c r="B1852" i="3"/>
  <c r="F1140" i="11"/>
  <c r="G1140" i="11"/>
  <c r="B1596" i="3"/>
  <c r="H1204" i="11"/>
  <c r="L1915" i="11"/>
  <c r="BR1916" i="3"/>
  <c r="J1915" i="11"/>
  <c r="B1915" i="11"/>
  <c r="K1915" i="11"/>
  <c r="J1546" i="11"/>
  <c r="K1546" i="11"/>
  <c r="F1546" i="11"/>
  <c r="H1546" i="11"/>
  <c r="BJ570" i="3"/>
  <c r="BQ568" i="3"/>
  <c r="M117" i="11"/>
  <c r="C1888" i="11"/>
  <c r="E1911" i="11"/>
  <c r="B865" i="3"/>
  <c r="T935" i="3"/>
  <c r="B935" i="3" s="1"/>
  <c r="T514" i="3"/>
  <c r="B514" i="3" s="1"/>
  <c r="T1358" i="3"/>
  <c r="B1358" i="3" s="1"/>
  <c r="T608" i="3"/>
  <c r="B608" i="3" s="1"/>
  <c r="T1320" i="3"/>
  <c r="B352" i="3"/>
  <c r="I12" i="11"/>
  <c r="C66" i="11"/>
  <c r="G25" i="11"/>
  <c r="B66" i="11"/>
  <c r="K149" i="11"/>
  <c r="E98" i="11"/>
  <c r="H49" i="11"/>
  <c r="C116" i="11"/>
  <c r="M203" i="11"/>
  <c r="K330" i="11"/>
  <c r="K225" i="11"/>
  <c r="J257" i="11"/>
  <c r="D391" i="11"/>
  <c r="G391" i="11"/>
  <c r="L443" i="11"/>
  <c r="G384" i="11"/>
  <c r="F435" i="11"/>
  <c r="H516" i="11"/>
  <c r="B567" i="11"/>
  <c r="J694" i="11"/>
  <c r="J581" i="11"/>
  <c r="C834" i="11"/>
  <c r="K569" i="11"/>
  <c r="M770" i="11"/>
  <c r="E861" i="11"/>
  <c r="I886" i="11"/>
  <c r="B874" i="11"/>
  <c r="D1165" i="11"/>
  <c r="L1165" i="11"/>
  <c r="E1391" i="11"/>
  <c r="J930" i="11"/>
  <c r="C1458" i="11"/>
  <c r="B1195" i="11"/>
  <c r="E1195" i="11"/>
  <c r="B1607" i="11"/>
  <c r="C1391" i="11"/>
  <c r="J1507" i="11"/>
  <c r="K1763" i="11"/>
  <c r="C1925" i="11"/>
  <c r="H1915" i="11"/>
  <c r="M1546" i="11"/>
  <c r="B1872" i="3"/>
  <c r="B1724" i="3"/>
  <c r="B1126" i="3"/>
  <c r="B1532" i="3"/>
  <c r="B764" i="3"/>
  <c r="B1860" i="3"/>
  <c r="M1015" i="11"/>
  <c r="B1015" i="11"/>
  <c r="G1015" i="11"/>
  <c r="M1575" i="11"/>
  <c r="B1777" i="3"/>
  <c r="B1503" i="3"/>
  <c r="B619" i="3"/>
  <c r="BK7" i="3"/>
  <c r="BR7" i="3"/>
  <c r="BN7" i="3"/>
  <c r="BS7" i="3"/>
  <c r="BJ7" i="3"/>
  <c r="BN432" i="3"/>
  <c r="J697" i="11"/>
  <c r="L697" i="11"/>
  <c r="B697" i="11"/>
  <c r="M71" i="11"/>
  <c r="L358" i="11"/>
  <c r="B1593" i="11"/>
  <c r="BT67" i="3"/>
  <c r="E1287" i="11"/>
  <c r="B1287" i="11"/>
  <c r="F1287" i="11"/>
  <c r="M1287" i="11"/>
  <c r="I1287" i="11"/>
  <c r="L1059" i="11"/>
  <c r="B1059" i="11"/>
  <c r="BO570" i="3"/>
  <c r="E1635" i="11"/>
  <c r="L1635" i="11"/>
  <c r="M1635" i="11"/>
  <c r="BL568" i="3"/>
  <c r="B1499" i="11"/>
  <c r="T911" i="3"/>
  <c r="B911" i="3" s="1"/>
  <c r="G555" i="11"/>
  <c r="B84" i="3"/>
  <c r="T1282" i="3"/>
  <c r="B1282" i="3" s="1"/>
  <c r="T1125" i="3"/>
  <c r="B1125" i="3" s="1"/>
  <c r="T254" i="3"/>
  <c r="B254" i="3" s="1"/>
  <c r="T1672" i="3"/>
  <c r="B1672" i="3" s="1"/>
  <c r="T331" i="3"/>
  <c r="B331" i="3" s="1"/>
  <c r="T531" i="3"/>
  <c r="B531" i="3" s="1"/>
  <c r="B18" i="3"/>
  <c r="B1827" i="3"/>
  <c r="T917" i="3"/>
  <c r="B917" i="3" s="1"/>
  <c r="T360" i="3"/>
  <c r="B360" i="3" s="1"/>
  <c r="T867" i="3"/>
  <c r="B867" i="3" s="1"/>
  <c r="K834" i="11"/>
  <c r="D834" i="11"/>
  <c r="E1874" i="11"/>
  <c r="T324" i="3"/>
  <c r="B324" i="3" s="1"/>
  <c r="E12" i="11"/>
  <c r="D25" i="11"/>
  <c r="M78" i="11"/>
  <c r="E49" i="11"/>
  <c r="E67" i="11"/>
  <c r="H65" i="11"/>
  <c r="M164" i="11"/>
  <c r="E161" i="11"/>
  <c r="F203" i="11"/>
  <c r="E254" i="11"/>
  <c r="G257" i="11"/>
  <c r="M330" i="11"/>
  <c r="C273" i="11"/>
  <c r="H311" i="11"/>
  <c r="F281" i="11"/>
  <c r="L424" i="11"/>
  <c r="C314" i="11"/>
  <c r="G330" i="11"/>
  <c r="M373" i="11"/>
  <c r="D395" i="11"/>
  <c r="B329" i="11"/>
  <c r="L475" i="11"/>
  <c r="D435" i="11"/>
  <c r="G567" i="11"/>
  <c r="I834" i="11"/>
  <c r="G569" i="11"/>
  <c r="E696" i="11"/>
  <c r="B832" i="11"/>
  <c r="C886" i="11"/>
  <c r="E834" i="11"/>
  <c r="H874" i="11"/>
  <c r="F1336" i="11"/>
  <c r="H988" i="11"/>
  <c r="K988" i="11"/>
  <c r="M988" i="11"/>
  <c r="C1140" i="11"/>
  <c r="B569" i="11"/>
  <c r="C1221" i="11"/>
  <c r="I1391" i="11"/>
  <c r="G1841" i="11"/>
  <c r="F1915" i="11"/>
  <c r="J1738" i="11"/>
  <c r="B1604" i="3"/>
  <c r="B1734" i="3"/>
  <c r="B1874" i="3"/>
  <c r="B711" i="3"/>
  <c r="B1469" i="3"/>
  <c r="B1863" i="3"/>
  <c r="B918" i="3"/>
  <c r="B1760" i="3"/>
  <c r="E281" i="11"/>
  <c r="I1054" i="11"/>
  <c r="F1054" i="11"/>
  <c r="B1450" i="3"/>
  <c r="B859" i="3"/>
  <c r="B1338" i="11"/>
  <c r="M1338" i="11"/>
  <c r="B932" i="11"/>
  <c r="D932" i="11"/>
  <c r="M932" i="11"/>
  <c r="B1346" i="3"/>
  <c r="BO13" i="3"/>
  <c r="E24" i="11"/>
  <c r="B1105" i="3"/>
  <c r="B663" i="3"/>
  <c r="B1737" i="3"/>
  <c r="K150" i="11"/>
  <c r="C478" i="11"/>
  <c r="E678" i="11"/>
  <c r="L630" i="11"/>
  <c r="T1394" i="3"/>
  <c r="B1394" i="3" s="1"/>
  <c r="T643" i="3"/>
  <c r="B643" i="3" s="1"/>
  <c r="H690" i="11"/>
  <c r="K690" i="11"/>
  <c r="L853" i="11"/>
  <c r="C870" i="11"/>
  <c r="F870" i="11"/>
  <c r="E870" i="11"/>
  <c r="B578" i="3"/>
  <c r="K25" i="11"/>
  <c r="F856" i="11"/>
  <c r="L856" i="11"/>
  <c r="D1391" i="11"/>
  <c r="K1221" i="11"/>
  <c r="J1675" i="11"/>
  <c r="B1675" i="11"/>
  <c r="T95" i="3"/>
  <c r="B95" i="3" s="1"/>
  <c r="T747" i="3"/>
  <c r="B747" i="3" s="1"/>
  <c r="T1926" i="3"/>
  <c r="B1926" i="3" s="1"/>
  <c r="T131" i="3"/>
  <c r="B131" i="3" s="1"/>
  <c r="D273" i="11"/>
  <c r="H567" i="11"/>
  <c r="E1915" i="11"/>
  <c r="J900" i="11"/>
  <c r="H900" i="11"/>
  <c r="D900" i="11"/>
  <c r="BL67" i="3"/>
  <c r="BJ67" i="3"/>
  <c r="BK67" i="3"/>
  <c r="BM67" i="3"/>
  <c r="B1550" i="3"/>
  <c r="T1905" i="3"/>
  <c r="B1905" i="3" s="1"/>
  <c r="B705" i="3"/>
  <c r="C25" i="11"/>
  <c r="B78" i="11"/>
  <c r="C49" i="11"/>
  <c r="C130" i="11"/>
  <c r="F168" i="11"/>
  <c r="C281" i="11"/>
  <c r="D254" i="11"/>
  <c r="G311" i="11"/>
  <c r="M285" i="11"/>
  <c r="D415" i="11"/>
  <c r="D330" i="11"/>
  <c r="K311" i="11"/>
  <c r="D431" i="11"/>
  <c r="M435" i="11"/>
  <c r="K538" i="11"/>
  <c r="H834" i="11"/>
  <c r="C569" i="11"/>
  <c r="J832" i="11"/>
  <c r="H660" i="11"/>
  <c r="J660" i="11"/>
  <c r="I660" i="11"/>
  <c r="L831" i="11"/>
  <c r="B834" i="11"/>
  <c r="D874" i="11"/>
  <c r="J944" i="11"/>
  <c r="L1193" i="11"/>
  <c r="D1084" i="11"/>
  <c r="G1084" i="11"/>
  <c r="B1084" i="11"/>
  <c r="K1165" i="11"/>
  <c r="F1165" i="11"/>
  <c r="E1336" i="11"/>
  <c r="L1140" i="11"/>
  <c r="D1925" i="11"/>
  <c r="I1738" i="11"/>
  <c r="B1886" i="3"/>
  <c r="B1906" i="3"/>
  <c r="B774" i="3"/>
  <c r="B1733" i="3"/>
  <c r="B533" i="3"/>
  <c r="B1847" i="3"/>
  <c r="B1792" i="3"/>
  <c r="B1130" i="3"/>
  <c r="B750" i="3"/>
  <c r="D281" i="11"/>
  <c r="M66" i="11"/>
  <c r="B1193" i="3"/>
  <c r="B734" i="3"/>
  <c r="H1755" i="11"/>
  <c r="I1755" i="11"/>
  <c r="G1336" i="11"/>
  <c r="B1567" i="3"/>
  <c r="B1502" i="3"/>
  <c r="BU1024" i="3"/>
  <c r="M12" i="11"/>
  <c r="E116" i="11"/>
  <c r="D690" i="11"/>
  <c r="M581" i="11"/>
  <c r="G853" i="11"/>
  <c r="H12" i="11"/>
  <c r="B294" i="11"/>
  <c r="L591" i="11"/>
  <c r="H1458" i="11"/>
  <c r="B1754" i="3"/>
  <c r="B472" i="3"/>
  <c r="L530" i="11"/>
  <c r="T1423" i="3"/>
  <c r="B1423" i="3" s="1"/>
  <c r="T1759" i="3"/>
  <c r="B1759" i="3" s="1"/>
  <c r="L98" i="11"/>
  <c r="H25" i="11"/>
  <c r="E149" i="11"/>
  <c r="K281" i="11"/>
  <c r="J311" i="11"/>
  <c r="H330" i="11"/>
  <c r="M475" i="11"/>
  <c r="H694" i="11"/>
  <c r="H569" i="11"/>
  <c r="I826" i="11"/>
  <c r="L861" i="11"/>
  <c r="B1046" i="11"/>
  <c r="I874" i="11"/>
  <c r="G1558" i="11"/>
  <c r="L1558" i="11"/>
  <c r="F1558" i="11"/>
  <c r="B1455" i="3"/>
  <c r="B1612" i="3"/>
  <c r="T2000" i="3"/>
  <c r="B2000" i="3" s="1"/>
  <c r="T640" i="3"/>
  <c r="B640" i="3" s="1"/>
  <c r="T499" i="3"/>
  <c r="B499" i="3" s="1"/>
  <c r="J78" i="11"/>
  <c r="B49" i="11"/>
  <c r="J330" i="11"/>
  <c r="E385" i="11"/>
  <c r="B330" i="11"/>
  <c r="L435" i="11"/>
  <c r="F516" i="11"/>
  <c r="C694" i="11"/>
  <c r="D712" i="11"/>
  <c r="D581" i="11"/>
  <c r="F861" i="11"/>
  <c r="G834" i="11"/>
  <c r="M569" i="11"/>
  <c r="J840" i="11"/>
  <c r="C874" i="11"/>
  <c r="J1046" i="11"/>
  <c r="E1159" i="11"/>
  <c r="K1249" i="11"/>
  <c r="F944" i="11"/>
  <c r="H1042" i="11"/>
  <c r="C1042" i="11"/>
  <c r="B1042" i="11"/>
  <c r="F1046" i="11"/>
  <c r="M1140" i="11"/>
  <c r="I1015" i="11"/>
  <c r="G1304" i="11"/>
  <c r="K1444" i="11"/>
  <c r="J1579" i="11"/>
  <c r="E1579" i="11"/>
  <c r="G1909" i="11"/>
  <c r="B409" i="3"/>
  <c r="B943" i="3"/>
  <c r="B129" i="3"/>
  <c r="B1258" i="3"/>
  <c r="B1376" i="3"/>
  <c r="B332" i="3"/>
  <c r="B493" i="3"/>
  <c r="B789" i="3"/>
  <c r="B884" i="3"/>
  <c r="L1046" i="11"/>
  <c r="B1808" i="3"/>
  <c r="B1702" i="3"/>
  <c r="B1475" i="3"/>
  <c r="B36" i="3"/>
  <c r="B1087" i="3"/>
  <c r="B1148" i="3"/>
  <c r="BP21" i="3"/>
  <c r="BJ21" i="3"/>
  <c r="BS21" i="3"/>
  <c r="BK21" i="3"/>
  <c r="B1460" i="3"/>
  <c r="C1772" i="11"/>
  <c r="B1772" i="11"/>
  <c r="G1772" i="11"/>
  <c r="M422" i="11"/>
  <c r="B1769" i="3"/>
  <c r="B546" i="3"/>
  <c r="J1433" i="11"/>
  <c r="L1433" i="11"/>
  <c r="L1391" i="11"/>
  <c r="G1391" i="11"/>
  <c r="M1391" i="11"/>
  <c r="J1391" i="11"/>
  <c r="H1391" i="11"/>
  <c r="T1525" i="3"/>
  <c r="B1525" i="3" s="1"/>
  <c r="B25" i="11"/>
  <c r="F116" i="11"/>
  <c r="B594" i="3"/>
  <c r="B1656" i="3"/>
  <c r="B418" i="3"/>
  <c r="B488" i="3"/>
  <c r="M25" i="11"/>
  <c r="L49" i="11"/>
  <c r="L116" i="11"/>
  <c r="G149" i="11"/>
  <c r="G49" i="11"/>
  <c r="F330" i="11"/>
  <c r="B424" i="11"/>
  <c r="G424" i="11"/>
  <c r="F581" i="11"/>
  <c r="L712" i="11"/>
  <c r="H1046" i="11"/>
  <c r="K874" i="11"/>
  <c r="J1165" i="11"/>
  <c r="F1507" i="11"/>
  <c r="B1541" i="3"/>
  <c r="J1575" i="11"/>
  <c r="C1575" i="11"/>
  <c r="D1575" i="11"/>
  <c r="B1677" i="3"/>
  <c r="I1106" i="11"/>
  <c r="BU568" i="3"/>
  <c r="BS568" i="3"/>
  <c r="BK568" i="3"/>
  <c r="BT568" i="3"/>
  <c r="I567" i="11"/>
  <c r="BO568" i="3"/>
  <c r="M1919" i="11"/>
  <c r="T375" i="3"/>
  <c r="B375" i="3" s="1"/>
  <c r="T564" i="3"/>
  <c r="B564" i="3" s="1"/>
  <c r="G12" i="11"/>
  <c r="D49" i="11"/>
  <c r="C385" i="11"/>
  <c r="J435" i="11"/>
  <c r="H591" i="11"/>
  <c r="E581" i="11"/>
  <c r="E832" i="11"/>
  <c r="E1680" i="11"/>
  <c r="B1546" i="11"/>
  <c r="B1749" i="3"/>
  <c r="K1193" i="11"/>
  <c r="E1193" i="11"/>
  <c r="M1193" i="11"/>
  <c r="BN568" i="3"/>
  <c r="B1857" i="3"/>
  <c r="B1504" i="3"/>
  <c r="J25" i="11"/>
  <c r="B130" i="11"/>
  <c r="J197" i="11"/>
  <c r="L281" i="11"/>
  <c r="C254" i="11"/>
  <c r="I311" i="11"/>
  <c r="K384" i="11"/>
  <c r="L431" i="11"/>
  <c r="C65" i="11"/>
  <c r="K23" i="11"/>
  <c r="B254" i="11"/>
  <c r="F294" i="11"/>
  <c r="D385" i="11"/>
  <c r="I421" i="11"/>
  <c r="E384" i="11"/>
  <c r="G475" i="11"/>
  <c r="E690" i="11"/>
  <c r="B712" i="11"/>
  <c r="K567" i="11"/>
  <c r="K897" i="11"/>
  <c r="J853" i="11"/>
  <c r="G1114" i="11"/>
  <c r="M1059" i="11"/>
  <c r="C999" i="11"/>
  <c r="I1249" i="11"/>
  <c r="H1193" i="11"/>
  <c r="E900" i="11"/>
  <c r="G1165" i="11"/>
  <c r="J1059" i="11"/>
  <c r="K1015" i="11"/>
  <c r="E1015" i="11"/>
  <c r="F1444" i="11"/>
  <c r="B1575" i="11"/>
  <c r="L1458" i="11"/>
  <c r="B1487" i="3"/>
  <c r="B1536" i="3"/>
  <c r="B526" i="3"/>
  <c r="B1539" i="3"/>
  <c r="B879" i="3"/>
  <c r="B1035" i="3"/>
  <c r="B810" i="3"/>
  <c r="BN67" i="3"/>
  <c r="BO67" i="3"/>
  <c r="D1146" i="11"/>
  <c r="E1530" i="11"/>
  <c r="B1768" i="3"/>
  <c r="B1179" i="3"/>
  <c r="B1446" i="3"/>
  <c r="B1780" i="3"/>
  <c r="K1454" i="11"/>
  <c r="J403" i="11"/>
  <c r="D1311" i="11"/>
  <c r="E1167" i="11"/>
  <c r="L1442" i="11"/>
  <c r="BM331" i="3"/>
  <c r="B235" i="3"/>
  <c r="B1098" i="3"/>
  <c r="B801" i="3"/>
  <c r="G1728" i="11"/>
  <c r="B1499" i="3"/>
  <c r="K1245" i="11"/>
  <c r="B623" i="3"/>
  <c r="B997" i="3"/>
  <c r="I1003" i="11"/>
  <c r="I575" i="11"/>
  <c r="K1820" i="11"/>
  <c r="I654" i="11"/>
  <c r="M110" i="11"/>
  <c r="G710" i="11"/>
  <c r="C234" i="11"/>
  <c r="M1450" i="11"/>
  <c r="K1894" i="11"/>
  <c r="K1578" i="11"/>
  <c r="BO17" i="3"/>
  <c r="B1272" i="3"/>
  <c r="G1852" i="11"/>
  <c r="K1325" i="11"/>
  <c r="J1530" i="11"/>
  <c r="B347" i="3"/>
  <c r="B1782" i="3"/>
  <c r="B1227" i="3"/>
  <c r="B1501" i="3"/>
  <c r="B1476" i="3"/>
  <c r="B1377" i="3"/>
  <c r="B1535" i="3"/>
  <c r="H1176" i="11"/>
  <c r="J939" i="11"/>
  <c r="H1616" i="11"/>
  <c r="D463" i="11"/>
  <c r="E296" i="11"/>
  <c r="I643" i="11"/>
  <c r="BS835" i="3"/>
  <c r="M741" i="11"/>
  <c r="J534" i="11"/>
  <c r="B1132" i="3"/>
  <c r="C1231" i="11"/>
  <c r="B1609" i="3"/>
  <c r="B1637" i="3"/>
  <c r="B1846" i="3"/>
  <c r="B1392" i="3"/>
  <c r="B528" i="3"/>
  <c r="B1122" i="3"/>
  <c r="B1242" i="3"/>
  <c r="B1818" i="3"/>
  <c r="L979" i="11"/>
  <c r="E1187" i="11"/>
  <c r="J1244" i="11"/>
  <c r="C1672" i="11"/>
  <c r="E1359" i="11"/>
  <c r="H1659" i="11"/>
  <c r="L1928" i="11"/>
  <c r="L1742" i="11"/>
  <c r="B1976" i="3"/>
  <c r="B89" i="3"/>
  <c r="B29" i="3"/>
  <c r="B1237" i="3"/>
  <c r="BM1339" i="3"/>
  <c r="M19" i="11"/>
  <c r="B143" i="3"/>
  <c r="B894" i="3"/>
  <c r="I818" i="11"/>
  <c r="G818" i="11"/>
  <c r="M818" i="11"/>
  <c r="L818" i="11"/>
  <c r="K818" i="11"/>
  <c r="B1151" i="11"/>
  <c r="F1151" i="11"/>
  <c r="D1151" i="11"/>
  <c r="C1151" i="11"/>
  <c r="T1310" i="3"/>
  <c r="B1310" i="3" s="1"/>
  <c r="T1764" i="3"/>
  <c r="B1764" i="3" s="1"/>
  <c r="BK1702" i="3"/>
  <c r="BL1702" i="3"/>
  <c r="F1701" i="11"/>
  <c r="BS1702" i="3"/>
  <c r="C1701" i="11"/>
  <c r="M1701" i="11"/>
  <c r="G1701" i="11"/>
  <c r="D1701" i="11"/>
  <c r="H1701" i="11"/>
  <c r="L1701" i="11"/>
  <c r="I1701" i="11"/>
  <c r="J1701" i="11"/>
  <c r="B1701" i="11"/>
  <c r="E1701" i="11"/>
  <c r="K1701" i="11"/>
  <c r="F468" i="11"/>
  <c r="L217" i="11"/>
  <c r="M217" i="11"/>
  <c r="C217" i="11"/>
  <c r="C1236" i="11"/>
  <c r="G1236" i="11"/>
  <c r="E1236" i="11"/>
  <c r="I1236" i="11"/>
  <c r="L1236" i="11"/>
  <c r="B1236" i="11"/>
  <c r="M1236" i="11"/>
  <c r="F1236" i="11"/>
  <c r="D1236" i="11"/>
  <c r="H1236" i="11"/>
  <c r="G1490" i="11"/>
  <c r="H1490" i="11"/>
  <c r="M1490" i="11"/>
  <c r="E1490" i="11"/>
  <c r="C1490" i="11"/>
  <c r="I1490" i="11"/>
  <c r="J1490" i="11"/>
  <c r="L1490" i="11"/>
  <c r="H1844" i="11"/>
  <c r="E1844" i="11"/>
  <c r="K1844" i="11"/>
  <c r="J1844" i="11"/>
  <c r="L1844" i="11"/>
  <c r="C527" i="11"/>
  <c r="D527" i="11"/>
  <c r="H527" i="11"/>
  <c r="G527" i="11"/>
  <c r="E527" i="11"/>
  <c r="K527" i="11"/>
  <c r="J527" i="11"/>
  <c r="F527" i="11"/>
  <c r="L527" i="11"/>
  <c r="C1379" i="11"/>
  <c r="E1379" i="11"/>
  <c r="G1379" i="11"/>
  <c r="F1379" i="11"/>
  <c r="K1379" i="11"/>
  <c r="L1811" i="11"/>
  <c r="H1811" i="11"/>
  <c r="K1811" i="11"/>
  <c r="B1811" i="11"/>
  <c r="C1811" i="11"/>
  <c r="F82" i="11"/>
  <c r="B82" i="11"/>
  <c r="C82" i="11"/>
  <c r="G1843" i="11"/>
  <c r="H1843" i="11"/>
  <c r="D1843" i="11"/>
  <c r="K1843" i="11"/>
  <c r="J1843" i="11"/>
  <c r="F1843" i="11"/>
  <c r="I1843" i="11"/>
  <c r="E1843" i="11"/>
  <c r="M1843" i="11"/>
  <c r="C1843" i="11"/>
  <c r="B1843" i="11"/>
  <c r="L1843" i="11"/>
  <c r="C1985" i="11"/>
  <c r="G1985" i="11"/>
  <c r="I1985" i="11"/>
  <c r="D140" i="11"/>
  <c r="B425" i="11"/>
  <c r="E818" i="11"/>
  <c r="L490" i="11"/>
  <c r="B490" i="11"/>
  <c r="F490" i="11"/>
  <c r="G108" i="11"/>
  <c r="H108" i="11"/>
  <c r="J108" i="11"/>
  <c r="K108" i="11"/>
  <c r="L108" i="11"/>
  <c r="H1284" i="11"/>
  <c r="F1284" i="11"/>
  <c r="J1284" i="11"/>
  <c r="M1284" i="11"/>
  <c r="T1359" i="3"/>
  <c r="B1359" i="3" s="1"/>
  <c r="D322" i="11"/>
  <c r="I527" i="11"/>
  <c r="G652" i="11"/>
  <c r="J226" i="11"/>
  <c r="L226" i="11"/>
  <c r="B226" i="11"/>
  <c r="T349" i="3"/>
  <c r="B349" i="3" s="1"/>
  <c r="J810" i="11"/>
  <c r="B1970" i="11"/>
  <c r="K1970" i="11"/>
  <c r="G1970" i="11"/>
  <c r="G689" i="11"/>
  <c r="I689" i="11"/>
  <c r="L689" i="11"/>
  <c r="M689" i="11"/>
  <c r="D689" i="11"/>
  <c r="C322" i="11"/>
  <c r="G322" i="11"/>
  <c r="I322" i="11"/>
  <c r="H322" i="11"/>
  <c r="B322" i="11"/>
  <c r="K322" i="11"/>
  <c r="G1973" i="11"/>
  <c r="BU1974" i="3"/>
  <c r="F1973" i="11"/>
  <c r="C1973" i="11"/>
  <c r="D1973" i="11"/>
  <c r="K1973" i="11"/>
  <c r="BQ1974" i="3"/>
  <c r="D108" i="11"/>
  <c r="L322" i="11"/>
  <c r="F322" i="11"/>
  <c r="C1298" i="11"/>
  <c r="K1298" i="11"/>
  <c r="M1298" i="11"/>
  <c r="F1298" i="11"/>
  <c r="I1298" i="11"/>
  <c r="J1298" i="11"/>
  <c r="E1298" i="11"/>
  <c r="D1298" i="11"/>
  <c r="L1298" i="11"/>
  <c r="F685" i="11"/>
  <c r="I685" i="11"/>
  <c r="H685" i="11"/>
  <c r="L685" i="11"/>
  <c r="D685" i="11"/>
  <c r="E685" i="11"/>
  <c r="B685" i="11"/>
  <c r="M685" i="11"/>
  <c r="C685" i="11"/>
  <c r="G685" i="11"/>
  <c r="K685" i="11"/>
  <c r="G344" i="11"/>
  <c r="D344" i="11"/>
  <c r="C344" i="11"/>
  <c r="I344" i="11"/>
  <c r="J344" i="11"/>
  <c r="L235" i="11"/>
  <c r="J235" i="11"/>
  <c r="K235" i="11"/>
  <c r="D235" i="11"/>
  <c r="B235" i="11"/>
  <c r="C235" i="11"/>
  <c r="G235" i="11"/>
  <c r="T900" i="3"/>
  <c r="T1811" i="3"/>
  <c r="B1811" i="3" s="1"/>
  <c r="B108" i="11"/>
  <c r="H689" i="11"/>
  <c r="B527" i="11"/>
  <c r="M344" i="11"/>
  <c r="G468" i="11"/>
  <c r="E468" i="11"/>
  <c r="H468" i="11"/>
  <c r="K468" i="11"/>
  <c r="I468" i="11"/>
  <c r="J468" i="11"/>
  <c r="L468" i="11"/>
  <c r="M468" i="11"/>
  <c r="E140" i="11"/>
  <c r="B140" i="11"/>
  <c r="C140" i="11"/>
  <c r="G140" i="11"/>
  <c r="K140" i="11"/>
  <c r="L140" i="11"/>
  <c r="J652" i="11"/>
  <c r="L652" i="11"/>
  <c r="D652" i="11"/>
  <c r="I652" i="11"/>
  <c r="K652" i="11"/>
  <c r="E652" i="11"/>
  <c r="B652" i="11"/>
  <c r="C652" i="11"/>
  <c r="T374" i="3"/>
  <c r="B374" i="3" s="1"/>
  <c r="T1461" i="3"/>
  <c r="B1461" i="3" s="1"/>
  <c r="T700" i="3"/>
  <c r="B700" i="3" s="1"/>
  <c r="BK811" i="3"/>
  <c r="L810" i="11"/>
  <c r="B810" i="11"/>
  <c r="K810" i="11"/>
  <c r="G810" i="11"/>
  <c r="I810" i="11"/>
  <c r="D810" i="11"/>
  <c r="M810" i="11"/>
  <c r="C810" i="11"/>
  <c r="BT811" i="3"/>
  <c r="E810" i="11"/>
  <c r="BQ811" i="3"/>
  <c r="F810" i="11"/>
  <c r="D468" i="11"/>
  <c r="I235" i="11"/>
  <c r="H217" i="11"/>
  <c r="B468" i="11"/>
  <c r="J1236" i="11"/>
  <c r="K1677" i="11"/>
  <c r="C1677" i="11"/>
  <c r="I1677" i="11"/>
  <c r="BK1678" i="3"/>
  <c r="J1677" i="11"/>
  <c r="E1677" i="11"/>
  <c r="F1677" i="11"/>
  <c r="L1677" i="11"/>
  <c r="B1677" i="11"/>
  <c r="C1949" i="11"/>
  <c r="D1949" i="11"/>
  <c r="F1949" i="11"/>
  <c r="K390" i="11"/>
  <c r="M441" i="11"/>
  <c r="M488" i="11"/>
  <c r="C531" i="11"/>
  <c r="M482" i="11"/>
  <c r="C709" i="11"/>
  <c r="J488" i="11"/>
  <c r="K710" i="11"/>
  <c r="J740" i="11"/>
  <c r="G1067" i="11"/>
  <c r="J1141" i="11"/>
  <c r="F1199" i="11"/>
  <c r="J1405" i="11"/>
  <c r="BN1406" i="3"/>
  <c r="M580" i="11"/>
  <c r="E580" i="11"/>
  <c r="H901" i="11"/>
  <c r="L901" i="11"/>
  <c r="J901" i="11"/>
  <c r="B901" i="11"/>
  <c r="C901" i="11"/>
  <c r="F840" i="11"/>
  <c r="I840" i="11"/>
  <c r="E840" i="11"/>
  <c r="E731" i="11"/>
  <c r="F731" i="11"/>
  <c r="C731" i="11"/>
  <c r="K566" i="11"/>
  <c r="G566" i="11"/>
  <c r="J566" i="11"/>
  <c r="D566" i="11"/>
  <c r="B1484" i="11"/>
  <c r="C1484" i="11"/>
  <c r="J1484" i="11"/>
  <c r="D576" i="11"/>
  <c r="H576" i="11"/>
  <c r="M576" i="11"/>
  <c r="C576" i="11"/>
  <c r="K1382" i="11"/>
  <c r="G1382" i="11"/>
  <c r="F1382" i="11"/>
  <c r="K1652" i="11"/>
  <c r="I1652" i="11"/>
  <c r="M1652" i="11"/>
  <c r="G1652" i="11"/>
  <c r="L1652" i="11"/>
  <c r="H486" i="11"/>
  <c r="E486" i="11"/>
  <c r="H1092" i="11"/>
  <c r="D1092" i="11"/>
  <c r="J1092" i="11"/>
  <c r="G1092" i="11"/>
  <c r="B1092" i="11"/>
  <c r="K1092" i="11"/>
  <c r="C1092" i="11"/>
  <c r="T1092" i="3"/>
  <c r="B1092" i="3" s="1"/>
  <c r="BM1021" i="3"/>
  <c r="BT1021" i="3"/>
  <c r="E1020" i="11"/>
  <c r="D1020" i="11"/>
  <c r="C739" i="11"/>
  <c r="J739" i="11"/>
  <c r="B1180" i="11"/>
  <c r="E1180" i="11"/>
  <c r="T950" i="3"/>
  <c r="B950" i="3" s="1"/>
  <c r="H1541" i="11"/>
  <c r="M1541" i="11"/>
  <c r="F1541" i="11"/>
  <c r="L860" i="11"/>
  <c r="B860" i="11"/>
  <c r="D860" i="11"/>
  <c r="J1645" i="11"/>
  <c r="H1645" i="11"/>
  <c r="F1645" i="11"/>
  <c r="D1645" i="11"/>
  <c r="BS1140" i="3"/>
  <c r="M1139" i="11"/>
  <c r="J1139" i="11"/>
  <c r="D1139" i="11"/>
  <c r="G1139" i="11"/>
  <c r="I1139" i="11"/>
  <c r="T989" i="3"/>
  <c r="B989" i="3" s="1"/>
  <c r="T439" i="3"/>
  <c r="B439" i="3" s="1"/>
  <c r="T1003" i="3"/>
  <c r="B1003" i="3" s="1"/>
  <c r="H80" i="11"/>
  <c r="J196" i="11"/>
  <c r="B213" i="11"/>
  <c r="H234" i="11"/>
  <c r="L234" i="11"/>
  <c r="B150" i="11"/>
  <c r="E213" i="11"/>
  <c r="J213" i="11"/>
  <c r="M287" i="11"/>
  <c r="C221" i="11"/>
  <c r="D486" i="11"/>
  <c r="J390" i="11"/>
  <c r="L441" i="11"/>
  <c r="I488" i="11"/>
  <c r="E541" i="11"/>
  <c r="K488" i="11"/>
  <c r="F482" i="11"/>
  <c r="G636" i="11"/>
  <c r="C649" i="11"/>
  <c r="K709" i="11"/>
  <c r="M710" i="11"/>
  <c r="E575" i="11"/>
  <c r="F740" i="11"/>
  <c r="F566" i="11"/>
  <c r="C840" i="11"/>
  <c r="I731" i="11"/>
  <c r="H842" i="11"/>
  <c r="J871" i="11"/>
  <c r="B1039" i="11"/>
  <c r="H1139" i="11"/>
  <c r="J1039" i="11"/>
  <c r="M1123" i="11"/>
  <c r="H1405" i="11"/>
  <c r="D1677" i="11"/>
  <c r="F1820" i="11"/>
  <c r="BR1406" i="3"/>
  <c r="D1148" i="11"/>
  <c r="H1148" i="11"/>
  <c r="I1148" i="11"/>
  <c r="J1148" i="11"/>
  <c r="M1862" i="11"/>
  <c r="K1862" i="11"/>
  <c r="C1067" i="11"/>
  <c r="L1067" i="11"/>
  <c r="T265" i="3"/>
  <c r="B265" i="3" s="1"/>
  <c r="F541" i="11"/>
  <c r="L72" i="11"/>
  <c r="I390" i="11"/>
  <c r="E482" i="11"/>
  <c r="B709" i="11"/>
  <c r="J709" i="11"/>
  <c r="J710" i="11"/>
  <c r="D654" i="11"/>
  <c r="J890" i="11"/>
  <c r="B1067" i="11"/>
  <c r="BT1238" i="3"/>
  <c r="M1145" i="11"/>
  <c r="G1145" i="11"/>
  <c r="I1145" i="11"/>
  <c r="B1145" i="11"/>
  <c r="F1115" i="11"/>
  <c r="K1115" i="11"/>
  <c r="E1115" i="11"/>
  <c r="D955" i="11"/>
  <c r="E955" i="11"/>
  <c r="B1696" i="11"/>
  <c r="K1696" i="11"/>
  <c r="M1119" i="11"/>
  <c r="E1119" i="11"/>
  <c r="J72" i="11"/>
  <c r="K234" i="11"/>
  <c r="D150" i="11"/>
  <c r="L287" i="11"/>
  <c r="B388" i="11"/>
  <c r="G478" i="11"/>
  <c r="K400" i="11"/>
  <c r="K486" i="11"/>
  <c r="E478" i="11"/>
  <c r="J388" i="11"/>
  <c r="E400" i="11"/>
  <c r="G488" i="11"/>
  <c r="M541" i="11"/>
  <c r="L482" i="11"/>
  <c r="E589" i="11"/>
  <c r="G678" i="11"/>
  <c r="I710" i="11"/>
  <c r="K860" i="11"/>
  <c r="E566" i="11"/>
  <c r="M1115" i="11"/>
  <c r="F890" i="11"/>
  <c r="I1039" i="11"/>
  <c r="L1139" i="11"/>
  <c r="D1243" i="11"/>
  <c r="G1055" i="11"/>
  <c r="M901" i="11"/>
  <c r="M1500" i="11"/>
  <c r="I1645" i="11"/>
  <c r="G1677" i="11"/>
  <c r="J1816" i="11"/>
  <c r="H950" i="11"/>
  <c r="K950" i="11"/>
  <c r="C984" i="11"/>
  <c r="I984" i="11"/>
  <c r="L984" i="11"/>
  <c r="M984" i="11"/>
  <c r="F1073" i="11"/>
  <c r="G1671" i="11"/>
  <c r="M1671" i="11"/>
  <c r="D1671" i="11"/>
  <c r="C1671" i="11"/>
  <c r="H1671" i="11"/>
  <c r="L1671" i="11"/>
  <c r="BN1817" i="3"/>
  <c r="D1444" i="11"/>
  <c r="G1444" i="11"/>
  <c r="L1444" i="11"/>
  <c r="M1444" i="11"/>
  <c r="G828" i="11"/>
  <c r="E828" i="11"/>
  <c r="D1159" i="11"/>
  <c r="M1159" i="11"/>
  <c r="E1128" i="11"/>
  <c r="F1128" i="11"/>
  <c r="H1128" i="11"/>
  <c r="M1128" i="11"/>
  <c r="J1262" i="11"/>
  <c r="B1262" i="11"/>
  <c r="E1262" i="11"/>
  <c r="G1262" i="11"/>
  <c r="C1245" i="11"/>
  <c r="J881" i="11"/>
  <c r="L881" i="11"/>
  <c r="K1138" i="11"/>
  <c r="B1138" i="11"/>
  <c r="J1138" i="11"/>
  <c r="G1138" i="11"/>
  <c r="L1138" i="11"/>
  <c r="C1138" i="11"/>
  <c r="BP1904" i="3"/>
  <c r="E1903" i="11"/>
  <c r="B1903" i="11"/>
  <c r="G1903" i="11"/>
  <c r="K1903" i="11"/>
  <c r="H1903" i="11"/>
  <c r="L1903" i="11"/>
  <c r="F1903" i="11"/>
  <c r="I1903" i="11"/>
  <c r="F1195" i="11"/>
  <c r="K1195" i="11"/>
  <c r="T326" i="3"/>
  <c r="B326" i="3" s="1"/>
  <c r="E1495" i="11"/>
  <c r="D1495" i="11"/>
  <c r="K1775" i="11"/>
  <c r="J1775" i="11"/>
  <c r="B1474" i="11"/>
  <c r="M1474" i="11"/>
  <c r="BL1435" i="3"/>
  <c r="I1434" i="11"/>
  <c r="L1434" i="11"/>
  <c r="J1434" i="11"/>
  <c r="G1434" i="11"/>
  <c r="D785" i="11"/>
  <c r="H785" i="11"/>
  <c r="F785" i="11"/>
  <c r="L785" i="11"/>
  <c r="E785" i="11"/>
  <c r="F36" i="11"/>
  <c r="G234" i="11"/>
  <c r="M234" i="11"/>
  <c r="L400" i="11"/>
  <c r="J234" i="11"/>
  <c r="H488" i="11"/>
  <c r="B541" i="11"/>
  <c r="E740" i="11"/>
  <c r="K890" i="11"/>
  <c r="H1677" i="11"/>
  <c r="F1047" i="11"/>
  <c r="H1047" i="11"/>
  <c r="I1047" i="11"/>
  <c r="I1288" i="11"/>
  <c r="D1288" i="11"/>
  <c r="K1288" i="11"/>
  <c r="L1288" i="11"/>
  <c r="J82" i="11"/>
  <c r="E196" i="11"/>
  <c r="I213" i="11"/>
  <c r="I72" i="11"/>
  <c r="D196" i="11"/>
  <c r="H213" i="11"/>
  <c r="I234" i="11"/>
  <c r="C150" i="11"/>
  <c r="E231" i="11"/>
  <c r="B400" i="11"/>
  <c r="G388" i="11"/>
  <c r="J486" i="11"/>
  <c r="D478" i="11"/>
  <c r="G386" i="11"/>
  <c r="D441" i="11"/>
  <c r="I388" i="11"/>
  <c r="L486" i="11"/>
  <c r="D400" i="11"/>
  <c r="L541" i="11"/>
  <c r="K482" i="11"/>
  <c r="M709" i="11"/>
  <c r="J654" i="11"/>
  <c r="G842" i="11"/>
  <c r="C678" i="11"/>
  <c r="F710" i="11"/>
  <c r="J860" i="11"/>
  <c r="I566" i="11"/>
  <c r="K901" i="11"/>
  <c r="D636" i="11"/>
  <c r="C1006" i="11"/>
  <c r="C1288" i="11"/>
  <c r="M1288" i="11"/>
  <c r="H1243" i="11"/>
  <c r="K1816" i="11"/>
  <c r="J1917" i="11"/>
  <c r="C1816" i="11"/>
  <c r="E441" i="11"/>
  <c r="D802" i="11"/>
  <c r="H802" i="11"/>
  <c r="I802" i="11"/>
  <c r="F859" i="11"/>
  <c r="K859" i="11"/>
  <c r="L859" i="11"/>
  <c r="L1358" i="11"/>
  <c r="K1358" i="11"/>
  <c r="C1071" i="11"/>
  <c r="L1071" i="11"/>
  <c r="K1071" i="11"/>
  <c r="C1461" i="11"/>
  <c r="B1876" i="11"/>
  <c r="G1876" i="11"/>
  <c r="F1876" i="11"/>
  <c r="B1689" i="11"/>
  <c r="T135" i="3"/>
  <c r="B135" i="3" s="1"/>
  <c r="T1491" i="3"/>
  <c r="B1491" i="3" s="1"/>
  <c r="T1368" i="3"/>
  <c r="B1368" i="3" s="1"/>
  <c r="T760" i="3"/>
  <c r="B760" i="3" s="1"/>
  <c r="T346" i="3"/>
  <c r="B346" i="3" s="1"/>
  <c r="T799" i="3"/>
  <c r="B799" i="3" s="1"/>
  <c r="M1870" i="11"/>
  <c r="G1870" i="11"/>
  <c r="H1870" i="11"/>
  <c r="J1870" i="11"/>
  <c r="B1870" i="11"/>
  <c r="D1870" i="11"/>
  <c r="C1870" i="11"/>
  <c r="F1870" i="11"/>
  <c r="T903" i="3"/>
  <c r="I36" i="11"/>
  <c r="D72" i="11"/>
  <c r="F95" i="11"/>
  <c r="J110" i="11"/>
  <c r="E234" i="11"/>
  <c r="J441" i="11"/>
  <c r="J400" i="11"/>
  <c r="G575" i="11"/>
  <c r="D482" i="11"/>
  <c r="F591" i="11"/>
  <c r="K654" i="11"/>
  <c r="L709" i="11"/>
  <c r="K1307" i="11"/>
  <c r="H1237" i="11"/>
  <c r="K1870" i="11"/>
  <c r="K1705" i="11"/>
  <c r="B234" i="11"/>
  <c r="F1340" i="11"/>
  <c r="J1340" i="11"/>
  <c r="B1340" i="11"/>
  <c r="E1008" i="11"/>
  <c r="H1008" i="11"/>
  <c r="M1008" i="11"/>
  <c r="L1008" i="11"/>
  <c r="H1039" i="11"/>
  <c r="G1039" i="11"/>
  <c r="K1039" i="11"/>
  <c r="D1039" i="11"/>
  <c r="E1039" i="11"/>
  <c r="T1153" i="3"/>
  <c r="B1153" i="3" s="1"/>
  <c r="BT1817" i="3"/>
  <c r="E1816" i="11"/>
  <c r="I1816" i="11"/>
  <c r="L1816" i="11"/>
  <c r="D1816" i="11"/>
  <c r="B1816" i="11"/>
  <c r="F1816" i="11"/>
  <c r="T677" i="3"/>
  <c r="B677" i="3" s="1"/>
  <c r="H36" i="11"/>
  <c r="D95" i="11"/>
  <c r="D234" i="11"/>
  <c r="I150" i="11"/>
  <c r="B390" i="11"/>
  <c r="H390" i="11"/>
  <c r="G441" i="11"/>
  <c r="J518" i="11"/>
  <c r="I400" i="11"/>
  <c r="F488" i="11"/>
  <c r="J575" i="11"/>
  <c r="J482" i="11"/>
  <c r="E842" i="11"/>
  <c r="E739" i="11"/>
  <c r="C541" i="11"/>
  <c r="E860" i="11"/>
  <c r="D739" i="11"/>
  <c r="H955" i="11"/>
  <c r="M566" i="11"/>
  <c r="K580" i="11"/>
  <c r="C955" i="11"/>
  <c r="M871" i="11"/>
  <c r="J576" i="11"/>
  <c r="F1145" i="11"/>
  <c r="C1139" i="11"/>
  <c r="J1307" i="11"/>
  <c r="M1316" i="11"/>
  <c r="L1123" i="11"/>
  <c r="F1237" i="11"/>
  <c r="E1382" i="11"/>
  <c r="M1020" i="11"/>
  <c r="I1870" i="11"/>
  <c r="B552" i="3"/>
  <c r="F60" i="11"/>
  <c r="G60" i="11"/>
  <c r="E833" i="11"/>
  <c r="L833" i="11"/>
  <c r="B833" i="11"/>
  <c r="G833" i="11"/>
  <c r="J833" i="11"/>
  <c r="I833" i="11"/>
  <c r="E572" i="11"/>
  <c r="K572" i="11"/>
  <c r="D926" i="11"/>
  <c r="H926" i="11"/>
  <c r="F926" i="11"/>
  <c r="F1639" i="11"/>
  <c r="C1639" i="11"/>
  <c r="M1639" i="11"/>
  <c r="B1639" i="11"/>
  <c r="K1639" i="11"/>
  <c r="L1639" i="11"/>
  <c r="D1639" i="11"/>
  <c r="B1243" i="11"/>
  <c r="G1243" i="11"/>
  <c r="I1243" i="11"/>
  <c r="E1243" i="11"/>
  <c r="F1243" i="11"/>
  <c r="B740" i="11"/>
  <c r="D740" i="11"/>
  <c r="G740" i="11"/>
  <c r="M740" i="11"/>
  <c r="K1845" i="11"/>
  <c r="D1845" i="11"/>
  <c r="BT1846" i="3"/>
  <c r="B1845" i="11"/>
  <c r="J1845" i="11"/>
  <c r="L1845" i="11"/>
  <c r="C1845" i="11"/>
  <c r="E1845" i="11"/>
  <c r="BJ1406" i="3"/>
  <c r="BO1406" i="3"/>
  <c r="F1405" i="11"/>
  <c r="M1405" i="11"/>
  <c r="BU1406" i="3"/>
  <c r="E1405" i="11"/>
  <c r="BQ1406" i="3"/>
  <c r="I1405" i="11"/>
  <c r="BK1406" i="3"/>
  <c r="G1405" i="11"/>
  <c r="L1405" i="11"/>
  <c r="BT1406" i="3"/>
  <c r="BP1406" i="3"/>
  <c r="C1405" i="11"/>
  <c r="D1405" i="11"/>
  <c r="J934" i="11"/>
  <c r="F1123" i="11"/>
  <c r="I1354" i="11"/>
  <c r="M72" i="11"/>
  <c r="D122" i="11"/>
  <c r="I441" i="11"/>
  <c r="G518" i="11"/>
  <c r="F400" i="11"/>
  <c r="H709" i="11"/>
  <c r="D580" i="11"/>
  <c r="J1047" i="11"/>
  <c r="G1008" i="11"/>
  <c r="L576" i="11"/>
  <c r="J602" i="11"/>
  <c r="I1092" i="11"/>
  <c r="B1139" i="11"/>
  <c r="C1180" i="11"/>
  <c r="M1243" i="11"/>
  <c r="I1008" i="11"/>
  <c r="H1307" i="11"/>
  <c r="M1382" i="11"/>
  <c r="K1145" i="11"/>
  <c r="F1020" i="11"/>
  <c r="B1949" i="11"/>
  <c r="F1845" i="11"/>
  <c r="J821" i="11"/>
  <c r="I821" i="11"/>
  <c r="F971" i="11"/>
  <c r="D971" i="11"/>
  <c r="G971" i="11"/>
  <c r="H528" i="11"/>
  <c r="L528" i="11"/>
  <c r="M645" i="11"/>
  <c r="L645" i="11"/>
  <c r="B645" i="11"/>
  <c r="D645" i="11"/>
  <c r="H645" i="11"/>
  <c r="B1163" i="11"/>
  <c r="K1163" i="11"/>
  <c r="H1163" i="11"/>
  <c r="M925" i="11"/>
  <c r="F925" i="11"/>
  <c r="I925" i="11"/>
  <c r="G925" i="11"/>
  <c r="F1769" i="11"/>
  <c r="E1769" i="11"/>
  <c r="I1307" i="11"/>
  <c r="C1307" i="11"/>
  <c r="G699" i="11"/>
  <c r="J699" i="11"/>
  <c r="BP1238" i="3"/>
  <c r="BS1238" i="3"/>
  <c r="E1237" i="11"/>
  <c r="BM1238" i="3"/>
  <c r="C1237" i="11"/>
  <c r="I1237" i="11"/>
  <c r="BQ1238" i="3"/>
  <c r="D1237" i="11"/>
  <c r="B1237" i="11"/>
  <c r="G1237" i="11"/>
  <c r="J1237" i="11"/>
  <c r="E1123" i="11"/>
  <c r="B1123" i="11"/>
  <c r="J1123" i="11"/>
  <c r="G1123" i="11"/>
  <c r="H1705" i="11"/>
  <c r="B1705" i="11"/>
  <c r="D710" i="11"/>
  <c r="K871" i="11"/>
  <c r="K95" i="11"/>
  <c r="G72" i="11"/>
  <c r="I80" i="11"/>
  <c r="M150" i="11"/>
  <c r="H287" i="11"/>
  <c r="G390" i="11"/>
  <c r="E488" i="11"/>
  <c r="G486" i="11"/>
  <c r="H482" i="11"/>
  <c r="B739" i="11"/>
  <c r="J541" i="11"/>
  <c r="M166" i="11"/>
  <c r="L740" i="11"/>
  <c r="F955" i="11"/>
  <c r="K72" i="11"/>
  <c r="F80" i="11"/>
  <c r="F50" i="11"/>
  <c r="G490" i="11"/>
  <c r="H400" i="11"/>
  <c r="G482" i="11"/>
  <c r="D709" i="11"/>
  <c r="I636" i="11"/>
  <c r="M739" i="11"/>
  <c r="H710" i="11"/>
  <c r="K699" i="11"/>
  <c r="H541" i="11"/>
  <c r="K166" i="11"/>
  <c r="I740" i="11"/>
  <c r="B955" i="11"/>
  <c r="H463" i="11"/>
  <c r="L580" i="11"/>
  <c r="K842" i="11"/>
  <c r="B486" i="11"/>
  <c r="D1047" i="11"/>
  <c r="C1008" i="11"/>
  <c r="K576" i="11"/>
  <c r="M1092" i="11"/>
  <c r="L1243" i="11"/>
  <c r="L1092" i="11"/>
  <c r="D1123" i="11"/>
  <c r="L1237" i="11"/>
  <c r="D1145" i="11"/>
  <c r="F1671" i="11"/>
  <c r="M1845" i="11"/>
  <c r="H1254" i="11"/>
  <c r="F1254" i="11"/>
  <c r="L1254" i="11"/>
  <c r="L1069" i="11"/>
  <c r="J1069" i="11"/>
  <c r="K1069" i="11"/>
  <c r="F1449" i="11"/>
  <c r="M1449" i="11"/>
  <c r="J998" i="11"/>
  <c r="M998" i="11"/>
  <c r="I998" i="11"/>
  <c r="B998" i="11"/>
  <c r="H1027" i="11"/>
  <c r="B1589" i="11"/>
  <c r="D1589" i="11"/>
  <c r="G1589" i="11"/>
  <c r="D1519" i="11"/>
  <c r="E1519" i="11"/>
  <c r="F1519" i="11"/>
  <c r="H1519" i="11"/>
  <c r="M1915" i="11"/>
  <c r="I1915" i="11"/>
  <c r="G1915" i="11"/>
  <c r="BL1916" i="3"/>
  <c r="BP1916" i="3"/>
  <c r="BJ1916" i="3"/>
  <c r="C1915" i="11"/>
  <c r="D1915" i="11"/>
  <c r="D1937" i="11"/>
  <c r="I1937" i="11"/>
  <c r="L1937" i="11"/>
  <c r="E1937" i="11"/>
  <c r="G1318" i="11"/>
  <c r="H1858" i="11"/>
  <c r="G1552" i="11"/>
  <c r="L1552" i="11"/>
  <c r="BU1401" i="3"/>
  <c r="F1400" i="11"/>
  <c r="J1400" i="11"/>
  <c r="E1560" i="11"/>
  <c r="F1560" i="11"/>
  <c r="D1479" i="11"/>
  <c r="L1479" i="11"/>
  <c r="J1479" i="11"/>
  <c r="E1790" i="11"/>
  <c r="F1790" i="11"/>
  <c r="H1790" i="11"/>
  <c r="J1790" i="11"/>
  <c r="K1790" i="11"/>
  <c r="D1330" i="11"/>
  <c r="H1330" i="11"/>
  <c r="B1943" i="3"/>
  <c r="T1571" i="3"/>
  <c r="B1571" i="3" s="1"/>
  <c r="BQ1814" i="3"/>
  <c r="L1813" i="11"/>
  <c r="K1813" i="11"/>
  <c r="D1813" i="11"/>
  <c r="BR574" i="3"/>
  <c r="BS574" i="3"/>
  <c r="BJ574" i="3"/>
  <c r="BN574" i="3"/>
  <c r="BQ574" i="3"/>
  <c r="BL574" i="3"/>
  <c r="BO574" i="3"/>
  <c r="T1175" i="3"/>
  <c r="B1175" i="3" s="1"/>
  <c r="T1159" i="3"/>
  <c r="B1159" i="3" s="1"/>
  <c r="BP1550" i="3"/>
  <c r="M1549" i="11"/>
  <c r="E1549" i="11"/>
  <c r="H1549" i="11"/>
  <c r="J1549" i="11"/>
  <c r="B1549" i="11"/>
  <c r="BS300" i="3"/>
  <c r="BR300" i="3"/>
  <c r="BT300" i="3"/>
  <c r="BL300" i="3"/>
  <c r="BK559" i="3"/>
  <c r="BM559" i="3"/>
  <c r="BL559" i="3"/>
  <c r="B847" i="11"/>
  <c r="BM882" i="3"/>
  <c r="B1835" i="11"/>
  <c r="L1775" i="11"/>
  <c r="B1935" i="11"/>
  <c r="F1935" i="11"/>
  <c r="E1935" i="11"/>
  <c r="G1935" i="11"/>
  <c r="B1903" i="3"/>
  <c r="BT771" i="3"/>
  <c r="BQ771" i="3"/>
  <c r="B1747" i="3"/>
  <c r="E598" i="11"/>
  <c r="C598" i="11"/>
  <c r="H598" i="11"/>
  <c r="BT599" i="3"/>
  <c r="T877" i="3"/>
  <c r="B877" i="3" s="1"/>
  <c r="T1619" i="3"/>
  <c r="B1619" i="3" s="1"/>
  <c r="F712" i="11"/>
  <c r="I1761" i="11"/>
  <c r="G1493" i="11"/>
  <c r="D1984" i="11"/>
  <c r="K1984" i="11"/>
  <c r="E1984" i="11"/>
  <c r="BU1985" i="3"/>
  <c r="K1597" i="11"/>
  <c r="J1597" i="11"/>
  <c r="D1597" i="11"/>
  <c r="B1597" i="11"/>
  <c r="C1537" i="11"/>
  <c r="BR1124" i="3"/>
  <c r="BQ1124" i="3"/>
  <c r="C1618" i="11"/>
  <c r="K1618" i="11"/>
  <c r="D1618" i="11"/>
  <c r="C1412" i="11"/>
  <c r="H1412" i="11"/>
  <c r="J1780" i="11"/>
  <c r="M1195" i="11"/>
  <c r="E1798" i="11"/>
  <c r="I1798" i="11"/>
  <c r="F1798" i="11"/>
  <c r="C1798" i="11"/>
  <c r="L1798" i="11"/>
  <c r="C1692" i="11"/>
  <c r="D1692" i="11"/>
  <c r="H1898" i="11"/>
  <c r="D1898" i="11"/>
  <c r="E1898" i="11"/>
  <c r="T15" i="3"/>
  <c r="B15" i="3" s="1"/>
  <c r="BU818" i="3"/>
  <c r="BM818" i="3"/>
  <c r="M894" i="11"/>
  <c r="C894" i="11"/>
  <c r="B894" i="11"/>
  <c r="F894" i="11"/>
  <c r="J1572" i="11"/>
  <c r="C1572" i="11"/>
  <c r="K1572" i="11"/>
  <c r="L1572" i="11"/>
  <c r="M1572" i="11"/>
  <c r="T735" i="3"/>
  <c r="B735" i="3" s="1"/>
  <c r="T219" i="3"/>
  <c r="B219" i="3" s="1"/>
  <c r="E11" i="11"/>
  <c r="BS12" i="3"/>
  <c r="BN12" i="3"/>
  <c r="BT894" i="3"/>
  <c r="F893" i="11"/>
  <c r="I893" i="11"/>
  <c r="BO894" i="3"/>
  <c r="BJ894" i="3"/>
  <c r="L893" i="11"/>
  <c r="BR894" i="3"/>
  <c r="M1856" i="11"/>
  <c r="BK1857" i="3"/>
  <c r="BJ1857" i="3"/>
  <c r="BS1857" i="3"/>
  <c r="L1856" i="11"/>
  <c r="E1856" i="11"/>
  <c r="F1856" i="11"/>
  <c r="B1856" i="11"/>
  <c r="D1856" i="11"/>
  <c r="BO1857" i="3"/>
  <c r="BN1857" i="3"/>
  <c r="T457" i="3"/>
  <c r="B457" i="3" s="1"/>
  <c r="BL1286" i="3"/>
  <c r="BN1286" i="3"/>
  <c r="BU1286" i="3"/>
  <c r="BS1286" i="3"/>
  <c r="BM1286" i="3"/>
  <c r="BO1286" i="3"/>
  <c r="BJ1286" i="3"/>
  <c r="BP1286" i="3"/>
  <c r="BR1286" i="3"/>
  <c r="BK1286" i="3"/>
  <c r="BQ1286" i="3"/>
  <c r="T758" i="3"/>
  <c r="B758" i="3" s="1"/>
  <c r="F979" i="11"/>
  <c r="B963" i="3"/>
  <c r="E1946" i="11"/>
  <c r="F1946" i="11"/>
  <c r="M1654" i="11"/>
  <c r="B1866" i="11"/>
  <c r="E1866" i="11"/>
  <c r="H1732" i="11"/>
  <c r="I1732" i="11"/>
  <c r="BP1704" i="3"/>
  <c r="K1703" i="11"/>
  <c r="G1703" i="11"/>
  <c r="I1703" i="11"/>
  <c r="B1703" i="11"/>
  <c r="C1703" i="11"/>
  <c r="L1956" i="11"/>
  <c r="C1956" i="11"/>
  <c r="D1956" i="11"/>
  <c r="F1956" i="11"/>
  <c r="G1956" i="11"/>
  <c r="H1773" i="11"/>
  <c r="F1773" i="11"/>
  <c r="G1773" i="11"/>
  <c r="H1275" i="11"/>
  <c r="K1275" i="11"/>
  <c r="D1275" i="11"/>
  <c r="C1563" i="11"/>
  <c r="D1563" i="11"/>
  <c r="D1872" i="11"/>
  <c r="F1872" i="11"/>
  <c r="I1872" i="11"/>
  <c r="H1545" i="11"/>
  <c r="G1545" i="11"/>
  <c r="J1545" i="11"/>
  <c r="K1545" i="11"/>
  <c r="G1520" i="11"/>
  <c r="I1520" i="11"/>
  <c r="J1725" i="11"/>
  <c r="C1725" i="11"/>
  <c r="D1725" i="11"/>
  <c r="BT597" i="3"/>
  <c r="I1355" i="11"/>
  <c r="B1355" i="11"/>
  <c r="L1355" i="11"/>
  <c r="T465" i="3"/>
  <c r="B465" i="3" s="1"/>
  <c r="B1556" i="3"/>
  <c r="G272" i="11"/>
  <c r="H272" i="11"/>
  <c r="B1062" i="11"/>
  <c r="F1062" i="11"/>
  <c r="E1062" i="11"/>
  <c r="C1326" i="11"/>
  <c r="D1326" i="11"/>
  <c r="B1478" i="11"/>
  <c r="E1478" i="11"/>
  <c r="J1478" i="11"/>
  <c r="H1478" i="11"/>
  <c r="BJ1508" i="3"/>
  <c r="L1507" i="11"/>
  <c r="M1507" i="11"/>
  <c r="BO1080" i="3"/>
  <c r="BJ1080" i="3"/>
  <c r="BS1080" i="3"/>
  <c r="T428" i="3"/>
  <c r="B428" i="3" s="1"/>
  <c r="M1590" i="11"/>
  <c r="D1590" i="11"/>
  <c r="F1590" i="11"/>
  <c r="E1590" i="11"/>
  <c r="H1590" i="11"/>
  <c r="K1590" i="11"/>
  <c r="I1817" i="11"/>
  <c r="B1817" i="11"/>
  <c r="BL1389" i="3"/>
  <c r="J1388" i="11"/>
  <c r="BM1389" i="3"/>
  <c r="BS1389" i="3"/>
  <c r="F1388" i="11"/>
  <c r="BP1389" i="3"/>
  <c r="I1388" i="11"/>
  <c r="H1977" i="11"/>
  <c r="L1977" i="11"/>
  <c r="F1977" i="11"/>
  <c r="J1977" i="11"/>
  <c r="K1977" i="11"/>
  <c r="M1977" i="11"/>
  <c r="T766" i="3"/>
  <c r="B766" i="3" s="1"/>
  <c r="BJ597" i="3"/>
  <c r="BO597" i="3"/>
  <c r="BR1537" i="3"/>
  <c r="BS1537" i="3"/>
  <c r="BQ1537" i="3"/>
  <c r="D1536" i="11"/>
  <c r="BT1537" i="3"/>
  <c r="F1536" i="11"/>
  <c r="L1536" i="11"/>
  <c r="B1536" i="11"/>
  <c r="BP1402" i="3"/>
  <c r="BJ1402" i="3"/>
  <c r="BU1402" i="3"/>
  <c r="J1401" i="11"/>
  <c r="K1401" i="11"/>
  <c r="I505" i="11"/>
  <c r="M505" i="11"/>
  <c r="G1428" i="11"/>
  <c r="M1062" i="11"/>
  <c r="C1062" i="11"/>
  <c r="H1326" i="11"/>
  <c r="J1322" i="11"/>
  <c r="F1646" i="11"/>
  <c r="H1946" i="11"/>
  <c r="BR355" i="3"/>
  <c r="BQ570" i="3"/>
  <c r="BP570" i="3"/>
  <c r="BR570" i="3"/>
  <c r="T708" i="3"/>
  <c r="B708" i="3" s="1"/>
  <c r="B1631" i="3"/>
  <c r="B1809" i="3"/>
  <c r="B1256" i="3"/>
  <c r="B680" i="3"/>
  <c r="I115" i="11"/>
  <c r="F625" i="11"/>
  <c r="BN1047" i="3"/>
  <c r="M1046" i="11"/>
  <c r="BP1321" i="3"/>
  <c r="T1778" i="3"/>
  <c r="B1778" i="3" s="1"/>
  <c r="T1882" i="3"/>
  <c r="B1882" i="3" s="1"/>
  <c r="BO559" i="3"/>
  <c r="BQ1663" i="3"/>
  <c r="BT1663" i="3"/>
  <c r="BN1663" i="3"/>
  <c r="BU1663" i="3"/>
  <c r="BL1663" i="3"/>
  <c r="T311" i="3"/>
  <c r="B311" i="3" s="1"/>
  <c r="T1154" i="3"/>
  <c r="B1154" i="3" s="1"/>
  <c r="T271" i="3"/>
  <c r="B271" i="3" s="1"/>
  <c r="BL1328" i="3"/>
  <c r="BM1328" i="3"/>
  <c r="BQ1328" i="3"/>
  <c r="L1447" i="11"/>
  <c r="B1580" i="3"/>
  <c r="L495" i="11"/>
  <c r="G457" i="11"/>
  <c r="E1883" i="11"/>
  <c r="B1490" i="11"/>
  <c r="F1844" i="11"/>
  <c r="F1997" i="11"/>
  <c r="BT1998" i="3"/>
  <c r="B1635" i="3"/>
  <c r="F1572" i="11"/>
  <c r="B956" i="11"/>
  <c r="I956" i="11"/>
  <c r="BJ1328" i="3"/>
  <c r="B1742" i="11"/>
  <c r="I1474" i="11"/>
  <c r="B1355" i="3"/>
  <c r="BR1812" i="3"/>
  <c r="L1550" i="11"/>
  <c r="C1694" i="11"/>
  <c r="C1385" i="11"/>
  <c r="B1439" i="11"/>
  <c r="H1286" i="11"/>
  <c r="I518" i="11"/>
  <c r="K1985" i="11"/>
  <c r="J1985" i="11"/>
  <c r="E1985" i="11"/>
  <c r="F1985" i="11"/>
  <c r="T334" i="3"/>
  <c r="B334" i="3" s="1"/>
  <c r="BM623" i="3"/>
  <c r="BR623" i="3"/>
  <c r="BK623" i="3"/>
  <c r="T376" i="3"/>
  <c r="B376" i="3" s="1"/>
  <c r="B1239" i="3"/>
  <c r="B1706" i="3"/>
  <c r="E1518" i="11"/>
  <c r="M1908" i="11"/>
  <c r="H1908" i="11"/>
  <c r="B1052" i="3"/>
  <c r="T953" i="3"/>
  <c r="B953" i="3" s="1"/>
  <c r="BN707" i="3"/>
  <c r="BP707" i="3"/>
  <c r="BU707" i="3"/>
  <c r="BQ707" i="3"/>
  <c r="BK707" i="3"/>
  <c r="BN25" i="3"/>
  <c r="B24" i="11"/>
  <c r="BT25" i="3"/>
  <c r="BM25" i="3"/>
  <c r="BU25" i="3"/>
  <c r="T990" i="3"/>
  <c r="B990" i="3" s="1"/>
  <c r="T40" i="3"/>
  <c r="T1675" i="3"/>
  <c r="B1675" i="3" s="1"/>
  <c r="T891" i="3"/>
  <c r="B891" i="3" s="1"/>
  <c r="H1078" i="11"/>
  <c r="L1195" i="11"/>
  <c r="BP1021" i="3"/>
  <c r="C995" i="11"/>
  <c r="M1203" i="11"/>
  <c r="G1307" i="11"/>
  <c r="C1444" i="11"/>
  <c r="G1235" i="11"/>
  <c r="BP808" i="3"/>
  <c r="L800" i="11"/>
  <c r="M73" i="11"/>
  <c r="D33" i="11"/>
  <c r="M471" i="11"/>
  <c r="M329" i="11"/>
  <c r="F118" i="11"/>
  <c r="L787" i="11"/>
  <c r="C1776" i="11"/>
  <c r="T952" i="3"/>
  <c r="B952" i="3" s="1"/>
  <c r="T167" i="3"/>
  <c r="B167" i="3" s="1"/>
  <c r="T580" i="3"/>
  <c r="B580" i="3" s="1"/>
  <c r="BP1032" i="3"/>
  <c r="B335" i="3"/>
  <c r="H624" i="11"/>
  <c r="M390" i="11"/>
  <c r="B1285" i="3"/>
  <c r="B1365" i="3"/>
  <c r="BK1788" i="3"/>
  <c r="B205" i="3"/>
  <c r="G784" i="11"/>
  <c r="B1942" i="3"/>
  <c r="B1514" i="3"/>
  <c r="B609" i="3"/>
  <c r="B477" i="3"/>
  <c r="B363" i="3"/>
  <c r="B1578" i="3"/>
  <c r="BS797" i="3"/>
  <c r="BO797" i="3"/>
  <c r="BN797" i="3"/>
  <c r="BQ797" i="3"/>
  <c r="BJ797" i="3"/>
  <c r="BT797" i="3"/>
  <c r="BP797" i="3"/>
  <c r="BK797" i="3"/>
  <c r="BM797" i="3"/>
  <c r="L323" i="11"/>
  <c r="BU1591" i="3"/>
  <c r="K1728" i="11"/>
  <c r="B1558" i="3"/>
  <c r="B577" i="3"/>
  <c r="F447" i="11"/>
  <c r="BS339" i="3"/>
  <c r="BU339" i="3"/>
  <c r="BO339" i="3"/>
  <c r="BN339" i="3"/>
  <c r="BJ339" i="3"/>
  <c r="BT339" i="3"/>
  <c r="BR339" i="3"/>
  <c r="BQ339" i="3"/>
  <c r="BL339" i="3"/>
  <c r="BK339" i="3"/>
  <c r="BP339" i="3"/>
  <c r="BM339" i="3"/>
  <c r="BT1128" i="3"/>
  <c r="BL1128" i="3"/>
  <c r="BJ1128" i="3"/>
  <c r="BP1128" i="3"/>
  <c r="BM1128" i="3"/>
  <c r="BR1128" i="3"/>
  <c r="BS1128" i="3"/>
  <c r="BU1128" i="3"/>
  <c r="B139" i="3"/>
  <c r="B1005" i="11"/>
  <c r="B567" i="3"/>
  <c r="J841" i="11"/>
  <c r="BQ1190" i="3"/>
  <c r="BR1190" i="3"/>
  <c r="BT1190" i="3"/>
  <c r="BS1190" i="3"/>
  <c r="BU1190" i="3"/>
  <c r="BL1190" i="3"/>
  <c r="BJ1190" i="3"/>
  <c r="BN1190" i="3"/>
  <c r="BK1190" i="3"/>
  <c r="BM1190" i="3"/>
  <c r="BP1328" i="3"/>
  <c r="BS1328" i="3"/>
  <c r="B1261" i="3"/>
  <c r="B1582" i="3"/>
  <c r="G1776" i="11"/>
  <c r="BJ1032" i="3"/>
  <c r="M317" i="11"/>
  <c r="D461" i="11"/>
  <c r="J850" i="11"/>
  <c r="J1642" i="11"/>
  <c r="BT1852" i="3"/>
  <c r="BL1505" i="3"/>
  <c r="BU1423" i="3"/>
  <c r="BN559" i="3"/>
  <c r="G1065" i="11"/>
  <c r="I1938" i="11"/>
  <c r="B1412" i="3"/>
  <c r="BP1190" i="3"/>
  <c r="B175" i="3"/>
  <c r="B395" i="3"/>
  <c r="L711" i="11"/>
  <c r="H1475" i="11"/>
  <c r="BK831" i="3"/>
  <c r="BO1128" i="3"/>
  <c r="I1967" i="11"/>
  <c r="B1770" i="3"/>
  <c r="B1407" i="3"/>
  <c r="B1787" i="3"/>
  <c r="BK1032" i="3"/>
  <c r="J312" i="11"/>
  <c r="H761" i="11"/>
  <c r="E1024" i="11"/>
  <c r="C1272" i="11"/>
  <c r="K1161" i="11"/>
  <c r="H1126" i="11"/>
  <c r="BJ1852" i="3"/>
  <c r="BQ1423" i="3"/>
  <c r="BT1423" i="3"/>
  <c r="BT559" i="3"/>
  <c r="BT677" i="3"/>
  <c r="H1589" i="11"/>
  <c r="G1621" i="11"/>
  <c r="B1598" i="3"/>
  <c r="BO517" i="3"/>
  <c r="B1876" i="3"/>
  <c r="E869" i="11"/>
  <c r="D1661" i="11"/>
  <c r="B556" i="3"/>
  <c r="D1006" i="11"/>
  <c r="B1646" i="3"/>
  <c r="B1196" i="3"/>
  <c r="B1681" i="3"/>
  <c r="BT20" i="3"/>
  <c r="E337" i="11"/>
  <c r="BK1328" i="3"/>
  <c r="BN1128" i="3"/>
  <c r="BR1328" i="3"/>
  <c r="L383" i="11"/>
  <c r="B998" i="3"/>
  <c r="F1180" i="11"/>
  <c r="B1389" i="3"/>
  <c r="I967" i="11"/>
  <c r="H551" i="11"/>
  <c r="B1104" i="3"/>
  <c r="BU797" i="3"/>
  <c r="L1379" i="11"/>
  <c r="BQ1128" i="3"/>
  <c r="B1195" i="3"/>
  <c r="B1382" i="3"/>
  <c r="BN156" i="3"/>
  <c r="BM156" i="3"/>
  <c r="BP156" i="3"/>
  <c r="BJ156" i="3"/>
  <c r="BQ156" i="3"/>
  <c r="BT156" i="3"/>
  <c r="BU156" i="3"/>
  <c r="BL156" i="3"/>
  <c r="BS156" i="3"/>
  <c r="BK156" i="3"/>
  <c r="BR156" i="3"/>
  <c r="BO156" i="3"/>
  <c r="F927" i="11"/>
  <c r="G1505" i="11"/>
  <c r="B435" i="3"/>
  <c r="BS1423" i="3"/>
  <c r="BS559" i="3"/>
  <c r="E22" i="11"/>
  <c r="BM15" i="3"/>
  <c r="B842" i="3"/>
  <c r="B326" i="11"/>
  <c r="E83" i="11"/>
  <c r="C262" i="11"/>
  <c r="F640" i="11"/>
  <c r="C812" i="11"/>
  <c r="J675" i="11"/>
  <c r="J1368" i="11"/>
  <c r="BQ1788" i="3"/>
  <c r="L668" i="11"/>
  <c r="F1473" i="11"/>
  <c r="G600" i="11"/>
  <c r="E804" i="11"/>
  <c r="G745" i="11"/>
  <c r="BT1328" i="3"/>
  <c r="BO1328" i="3"/>
  <c r="BN1328" i="3"/>
  <c r="B1260" i="3"/>
  <c r="BK597" i="3"/>
  <c r="C335" i="11"/>
  <c r="E417" i="11"/>
  <c r="K851" i="11"/>
  <c r="M757" i="11"/>
  <c r="E1135" i="11"/>
  <c r="BO25" i="3"/>
  <c r="BJ559" i="3"/>
  <c r="BO15" i="3"/>
  <c r="BJ1788" i="3"/>
  <c r="B1786" i="3"/>
  <c r="BR1942" i="3"/>
  <c r="B538" i="3"/>
  <c r="BR1261" i="3"/>
  <c r="BO1261" i="3"/>
  <c r="BM1261" i="3"/>
  <c r="BT1261" i="3"/>
  <c r="BK1261" i="3"/>
  <c r="BS1261" i="3"/>
  <c r="BQ1261" i="3"/>
  <c r="BN1261" i="3"/>
  <c r="BR22" i="3"/>
  <c r="BL22" i="3"/>
  <c r="BJ22" i="3"/>
  <c r="BM22" i="3"/>
  <c r="BJ1702" i="3"/>
  <c r="BQ1702" i="3"/>
  <c r="BP1702" i="3"/>
  <c r="BO1702" i="3"/>
  <c r="BM1702" i="3"/>
  <c r="BR1702" i="3"/>
  <c r="BT1702" i="3"/>
  <c r="BU1702" i="3"/>
  <c r="BN1702" i="3"/>
  <c r="K1885" i="11"/>
  <c r="B1530" i="3"/>
  <c r="B1980" i="3"/>
  <c r="B1401" i="3"/>
  <c r="B106" i="11"/>
  <c r="G1296" i="11"/>
  <c r="M1636" i="11"/>
  <c r="BP1423" i="3"/>
  <c r="B1746" i="3"/>
  <c r="E1561" i="11"/>
  <c r="G1179" i="11"/>
  <c r="K1399" i="11"/>
  <c r="E884" i="11"/>
  <c r="G1409" i="11"/>
  <c r="BS711" i="3"/>
  <c r="BN1371" i="3"/>
  <c r="B1945" i="3"/>
  <c r="G954" i="11"/>
  <c r="H954" i="11"/>
  <c r="I954" i="11"/>
  <c r="L954" i="11"/>
  <c r="F954" i="11"/>
  <c r="K954" i="11"/>
  <c r="J463" i="11"/>
  <c r="L463" i="11"/>
  <c r="E463" i="11"/>
  <c r="F463" i="11"/>
  <c r="B463" i="11"/>
  <c r="I463" i="11"/>
  <c r="K463" i="11"/>
  <c r="E1766" i="11"/>
  <c r="M994" i="11"/>
  <c r="K1825" i="11"/>
  <c r="H1825" i="11"/>
  <c r="M1825" i="11"/>
  <c r="C1825" i="11"/>
  <c r="K1570" i="11"/>
  <c r="C1570" i="11"/>
  <c r="G1570" i="11"/>
  <c r="D1715" i="11"/>
  <c r="H1715" i="11"/>
  <c r="G1457" i="11"/>
  <c r="M1457" i="11"/>
  <c r="D1457" i="11"/>
  <c r="F1457" i="11"/>
  <c r="E1457" i="11"/>
  <c r="J1457" i="11"/>
  <c r="I1457" i="11"/>
  <c r="B1457" i="11"/>
  <c r="E1834" i="11"/>
  <c r="H1834" i="11"/>
  <c r="C1834" i="11"/>
  <c r="I530" i="11"/>
  <c r="M922" i="11"/>
  <c r="F929" i="11"/>
  <c r="C1210" i="11"/>
  <c r="E1272" i="11"/>
  <c r="B653" i="3"/>
  <c r="I1174" i="11"/>
  <c r="D1174" i="11"/>
  <c r="L1174" i="11"/>
  <c r="K1174" i="11"/>
  <c r="G1174" i="11"/>
  <c r="F1978" i="11"/>
  <c r="E1259" i="11"/>
  <c r="L1259" i="11"/>
  <c r="K1259" i="11"/>
  <c r="G1259" i="11"/>
  <c r="B1259" i="11"/>
  <c r="L1012" i="11"/>
  <c r="J1012" i="11"/>
  <c r="C1012" i="11"/>
  <c r="E1012" i="11"/>
  <c r="I31" i="11"/>
  <c r="L31" i="11"/>
  <c r="E31" i="11"/>
  <c r="BO1782" i="3"/>
  <c r="BP1782" i="3"/>
  <c r="BK1782" i="3"/>
  <c r="BN1782" i="3"/>
  <c r="BJ1782" i="3"/>
  <c r="BR1782" i="3"/>
  <c r="BU1782" i="3"/>
  <c r="BL1782" i="3"/>
  <c r="D1781" i="11"/>
  <c r="E1781" i="11"/>
  <c r="BQ1782" i="3"/>
  <c r="F1781" i="11"/>
  <c r="L1781" i="11"/>
  <c r="H1781" i="11"/>
  <c r="B1781" i="11"/>
  <c r="C1781" i="11"/>
  <c r="BT1782" i="3"/>
  <c r="BM1782" i="3"/>
  <c r="K1781" i="11"/>
  <c r="BS1782" i="3"/>
  <c r="M1781" i="11"/>
  <c r="H1161" i="11"/>
  <c r="H1012" i="11"/>
  <c r="BP448" i="3"/>
  <c r="F801" i="11"/>
  <c r="D801" i="11"/>
  <c r="B801" i="11"/>
  <c r="K801" i="11"/>
  <c r="E801" i="11"/>
  <c r="J816" i="11"/>
  <c r="I816" i="11"/>
  <c r="D816" i="11"/>
  <c r="C890" i="11"/>
  <c r="G890" i="11"/>
  <c r="D890" i="11"/>
  <c r="B890" i="11"/>
  <c r="H890" i="11"/>
  <c r="D166" i="11"/>
  <c r="E166" i="11"/>
  <c r="F166" i="11"/>
  <c r="G166" i="11"/>
  <c r="L166" i="11"/>
  <c r="C166" i="11"/>
  <c r="B166" i="11"/>
  <c r="G871" i="11"/>
  <c r="H871" i="11"/>
  <c r="I871" i="11"/>
  <c r="T8" i="3"/>
  <c r="B8" i="3" s="1"/>
  <c r="BP1011" i="3"/>
  <c r="BK1011" i="3"/>
  <c r="BR1011" i="3"/>
  <c r="BT1011" i="3"/>
  <c r="E1010" i="11"/>
  <c r="B1010" i="11"/>
  <c r="I1010" i="11"/>
  <c r="C1010" i="11"/>
  <c r="J1010" i="11"/>
  <c r="D1010" i="11"/>
  <c r="K1010" i="11"/>
  <c r="G1010" i="11"/>
  <c r="T650" i="3"/>
  <c r="B650" i="3" s="1"/>
  <c r="E770" i="11"/>
  <c r="B770" i="11"/>
  <c r="G770" i="11"/>
  <c r="C770" i="11"/>
  <c r="F770" i="11"/>
  <c r="BP771" i="3"/>
  <c r="D770" i="11"/>
  <c r="BJ771" i="3"/>
  <c r="J770" i="11"/>
  <c r="BK1030" i="3"/>
  <c r="BR1030" i="3"/>
  <c r="BO1030" i="3"/>
  <c r="BN1030" i="3"/>
  <c r="BJ1030" i="3"/>
  <c r="BL1030" i="3"/>
  <c r="D1029" i="11"/>
  <c r="F1029" i="11"/>
  <c r="M1029" i="11"/>
  <c r="BS1030" i="3"/>
  <c r="C1029" i="11"/>
  <c r="I1029" i="11"/>
  <c r="K1029" i="11"/>
  <c r="H1402" i="11"/>
  <c r="I1402" i="11"/>
  <c r="BQ1403" i="3"/>
  <c r="BK1403" i="3"/>
  <c r="BS1403" i="3"/>
  <c r="BU1403" i="3"/>
  <c r="BR1403" i="3"/>
  <c r="BL1403" i="3"/>
  <c r="C1402" i="11"/>
  <c r="B1402" i="11"/>
  <c r="D1402" i="11"/>
  <c r="E1402" i="11"/>
  <c r="G1402" i="11"/>
  <c r="F1402" i="11"/>
  <c r="K1402" i="11"/>
  <c r="L1402" i="11"/>
  <c r="M1402" i="11"/>
  <c r="J1402" i="11"/>
  <c r="BO448" i="3"/>
  <c r="BN448" i="3"/>
  <c r="BL448" i="3"/>
  <c r="BK448" i="3"/>
  <c r="BT448" i="3"/>
  <c r="BM448" i="3"/>
  <c r="BU448" i="3"/>
  <c r="BJ448" i="3"/>
  <c r="BR448" i="3"/>
  <c r="G447" i="11"/>
  <c r="H447" i="11"/>
  <c r="I447" i="11"/>
  <c r="B447" i="11"/>
  <c r="K447" i="11"/>
  <c r="E447" i="11"/>
  <c r="J447" i="11"/>
  <c r="K1971" i="11"/>
  <c r="B1971" i="11"/>
  <c r="D1971" i="11"/>
  <c r="E1971" i="11"/>
  <c r="G1766" i="11"/>
  <c r="F1766" i="11"/>
  <c r="I1766" i="11"/>
  <c r="B1766" i="11"/>
  <c r="C1766" i="11"/>
  <c r="K1766" i="11"/>
  <c r="M1766" i="11"/>
  <c r="T260" i="3"/>
  <c r="B260" i="3" s="1"/>
  <c r="H1923" i="11"/>
  <c r="BJ930" i="3"/>
  <c r="BQ930" i="3"/>
  <c r="BP930" i="3"/>
  <c r="BT930" i="3"/>
  <c r="B929" i="11"/>
  <c r="C929" i="11"/>
  <c r="D929" i="11"/>
  <c r="G929" i="11"/>
  <c r="J929" i="11"/>
  <c r="I929" i="11"/>
  <c r="M929" i="11"/>
  <c r="C994" i="11"/>
  <c r="E929" i="11"/>
  <c r="G334" i="11"/>
  <c r="K334" i="11"/>
  <c r="H334" i="11"/>
  <c r="I334" i="11"/>
  <c r="E334" i="11"/>
  <c r="D334" i="11"/>
  <c r="BS1829" i="3"/>
  <c r="J1828" i="11"/>
  <c r="BP1829" i="3"/>
  <c r="E1828" i="11"/>
  <c r="C1828" i="11"/>
  <c r="M1828" i="11"/>
  <c r="T948" i="3"/>
  <c r="B948" i="3" s="1"/>
  <c r="D1210" i="11"/>
  <c r="G1210" i="11"/>
  <c r="H1210" i="11"/>
  <c r="M1210" i="11"/>
  <c r="J1210" i="11"/>
  <c r="K1210" i="11"/>
  <c r="L1210" i="11"/>
  <c r="B1210" i="11"/>
  <c r="F1210" i="11"/>
  <c r="T1996" i="3"/>
  <c r="B1996" i="3" s="1"/>
  <c r="L929" i="11"/>
  <c r="H939" i="11"/>
  <c r="G1454" i="11"/>
  <c r="B1965" i="11"/>
  <c r="M734" i="11"/>
  <c r="B734" i="11"/>
  <c r="C734" i="11"/>
  <c r="F734" i="11"/>
  <c r="I734" i="11"/>
  <c r="K734" i="11"/>
  <c r="B1223" i="11"/>
  <c r="I1223" i="11"/>
  <c r="L1223" i="11"/>
  <c r="BS764" i="3"/>
  <c r="J763" i="11"/>
  <c r="F763" i="11"/>
  <c r="H763" i="11"/>
  <c r="L936" i="11"/>
  <c r="H936" i="11"/>
  <c r="C936" i="11"/>
  <c r="F936" i="11"/>
  <c r="B1041" i="11"/>
  <c r="H1041" i="11"/>
  <c r="C1041" i="11"/>
  <c r="I1041" i="11"/>
  <c r="D1041" i="11"/>
  <c r="H1264" i="11"/>
  <c r="D1264" i="11"/>
  <c r="E835" i="11"/>
  <c r="F835" i="11"/>
  <c r="L1476" i="11"/>
  <c r="C1476" i="11"/>
  <c r="I1161" i="11"/>
  <c r="F1161" i="11"/>
  <c r="B1161" i="11"/>
  <c r="D1459" i="11"/>
  <c r="H1459" i="11"/>
  <c r="L1459" i="11"/>
  <c r="E1459" i="11"/>
  <c r="G1459" i="11"/>
  <c r="F1459" i="11"/>
  <c r="J1459" i="11"/>
  <c r="B1459" i="11"/>
  <c r="L1469" i="11"/>
  <c r="D1469" i="11"/>
  <c r="E1469" i="11"/>
  <c r="G1469" i="11"/>
  <c r="I1469" i="11"/>
  <c r="T1817" i="3"/>
  <c r="B1817" i="3" s="1"/>
  <c r="BR799" i="3"/>
  <c r="BK799" i="3"/>
  <c r="BU799" i="3"/>
  <c r="BM799" i="3"/>
  <c r="F798" i="11"/>
  <c r="BQ799" i="3"/>
  <c r="BP799" i="3"/>
  <c r="BS799" i="3"/>
  <c r="B798" i="11"/>
  <c r="D798" i="11"/>
  <c r="E798" i="11"/>
  <c r="J798" i="11"/>
  <c r="BO799" i="3"/>
  <c r="K798" i="11"/>
  <c r="BT799" i="3"/>
  <c r="L798" i="11"/>
  <c r="M798" i="11"/>
  <c r="K332" i="11"/>
  <c r="M332" i="11"/>
  <c r="L332" i="11"/>
  <c r="C332" i="11"/>
  <c r="D332" i="11"/>
  <c r="E332" i="11"/>
  <c r="F332" i="11"/>
  <c r="H332" i="11"/>
  <c r="B332" i="11"/>
  <c r="I332" i="11"/>
  <c r="G332" i="11"/>
  <c r="D711" i="11"/>
  <c r="M711" i="11"/>
  <c r="E711" i="11"/>
  <c r="J711" i="11"/>
  <c r="F711" i="11"/>
  <c r="G711" i="11"/>
  <c r="T959" i="3"/>
  <c r="B959" i="3" s="1"/>
  <c r="L1676" i="11"/>
  <c r="I1676" i="11"/>
  <c r="J1064" i="11"/>
  <c r="B1064" i="11"/>
  <c r="E1064" i="11"/>
  <c r="F1064" i="11"/>
  <c r="K1064" i="11"/>
  <c r="L1064" i="11"/>
  <c r="D1064" i="11"/>
  <c r="G1064" i="11"/>
  <c r="L1439" i="11"/>
  <c r="F1439" i="11"/>
  <c r="G1439" i="11"/>
  <c r="J1439" i="11"/>
  <c r="I1439" i="11"/>
  <c r="D1439" i="11"/>
  <c r="D1547" i="11"/>
  <c r="M1547" i="11"/>
  <c r="T1207" i="3"/>
  <c r="B1207" i="3" s="1"/>
  <c r="G922" i="11"/>
  <c r="I922" i="11"/>
  <c r="F922" i="11"/>
  <c r="K922" i="11"/>
  <c r="B922" i="11"/>
  <c r="J922" i="11"/>
  <c r="L922" i="11"/>
  <c r="D922" i="11"/>
  <c r="E922" i="11"/>
  <c r="M334" i="11"/>
  <c r="L334" i="11"/>
  <c r="H1194" i="11"/>
  <c r="B1194" i="11"/>
  <c r="B763" i="11"/>
  <c r="D1676" i="11"/>
  <c r="BO1937" i="3"/>
  <c r="I1936" i="11"/>
  <c r="J1936" i="11"/>
  <c r="G1936" i="11"/>
  <c r="BS1937" i="3"/>
  <c r="G972" i="11"/>
  <c r="B972" i="11"/>
  <c r="C972" i="11"/>
  <c r="J159" i="11"/>
  <c r="L159" i="11"/>
  <c r="I159" i="11"/>
  <c r="E159" i="11"/>
  <c r="K159" i="11"/>
  <c r="B159" i="11"/>
  <c r="BM65" i="3"/>
  <c r="BK65" i="3"/>
  <c r="BO65" i="3"/>
  <c r="C64" i="11"/>
  <c r="M64" i="11"/>
  <c r="F680" i="11"/>
  <c r="B680" i="11"/>
  <c r="H680" i="11"/>
  <c r="E680" i="11"/>
  <c r="I680" i="11"/>
  <c r="M680" i="11"/>
  <c r="C680" i="11"/>
  <c r="D680" i="11"/>
  <c r="C1253" i="11"/>
  <c r="D1253" i="11"/>
  <c r="E1253" i="11"/>
  <c r="B1253" i="11"/>
  <c r="L1253" i="11"/>
  <c r="G1253" i="11"/>
  <c r="H1253" i="11"/>
  <c r="J1253" i="11"/>
  <c r="C634" i="11"/>
  <c r="K634" i="11"/>
  <c r="E634" i="11"/>
  <c r="L634" i="11"/>
  <c r="H634" i="11"/>
  <c r="D634" i="11"/>
  <c r="F634" i="11"/>
  <c r="G397" i="11"/>
  <c r="H397" i="11"/>
  <c r="I397" i="11"/>
  <c r="K397" i="11"/>
  <c r="J397" i="11"/>
  <c r="E397" i="11"/>
  <c r="M397" i="11"/>
  <c r="E1304" i="11"/>
  <c r="F1304" i="11"/>
  <c r="M1304" i="11"/>
  <c r="C1304" i="11"/>
  <c r="J1304" i="11"/>
  <c r="I1091" i="11"/>
  <c r="H1091" i="11"/>
  <c r="D1091" i="11"/>
  <c r="J1091" i="11"/>
  <c r="C1091" i="11"/>
  <c r="G1091" i="11"/>
  <c r="L1091" i="11"/>
  <c r="B1091" i="11"/>
  <c r="M1091" i="11"/>
  <c r="I1796" i="11"/>
  <c r="J1796" i="11"/>
  <c r="E1796" i="11"/>
  <c r="L1796" i="11"/>
  <c r="B1796" i="11"/>
  <c r="C1796" i="11"/>
  <c r="H1796" i="11"/>
  <c r="G1796" i="11"/>
  <c r="K1796" i="11"/>
  <c r="BT1797" i="3"/>
  <c r="M1796" i="11"/>
  <c r="L1250" i="11"/>
  <c r="M1250" i="11"/>
  <c r="B1250" i="11"/>
  <c r="G1250" i="11"/>
  <c r="K1250" i="11"/>
  <c r="D1250" i="11"/>
  <c r="E1250" i="11"/>
  <c r="I1250" i="11"/>
  <c r="T407" i="3"/>
  <c r="B407" i="3" s="1"/>
  <c r="K758" i="11"/>
  <c r="L758" i="11"/>
  <c r="M758" i="11"/>
  <c r="B758" i="11"/>
  <c r="F758" i="11"/>
  <c r="E758" i="11"/>
  <c r="H758" i="11"/>
  <c r="B1778" i="11"/>
  <c r="C1778" i="11"/>
  <c r="H136" i="11"/>
  <c r="B136" i="11"/>
  <c r="E136" i="11"/>
  <c r="G136" i="11"/>
  <c r="F136" i="11"/>
  <c r="J136" i="11"/>
  <c r="F1706" i="11"/>
  <c r="K1706" i="11"/>
  <c r="D1706" i="11"/>
  <c r="J1706" i="11"/>
  <c r="BO950" i="3"/>
  <c r="BQ950" i="3"/>
  <c r="J949" i="11"/>
  <c r="M949" i="11"/>
  <c r="B949" i="11"/>
  <c r="BT950" i="3"/>
  <c r="H949" i="11"/>
  <c r="D949" i="11"/>
  <c r="K949" i="11"/>
  <c r="L1190" i="11"/>
  <c r="G1190" i="11"/>
  <c r="H1190" i="11"/>
  <c r="J1190" i="11"/>
  <c r="F1190" i="11"/>
  <c r="M1190" i="11"/>
  <c r="I1190" i="11"/>
  <c r="T1458" i="3"/>
  <c r="B1458" i="3" s="1"/>
  <c r="T57" i="3"/>
  <c r="B57" i="3" s="1"/>
  <c r="L1257" i="11"/>
  <c r="B1257" i="11"/>
  <c r="F1257" i="11"/>
  <c r="H1257" i="11"/>
  <c r="E1257" i="11"/>
  <c r="I1257" i="11"/>
  <c r="K1257" i="11"/>
  <c r="M1257" i="11"/>
  <c r="G1257" i="11"/>
  <c r="D1257" i="11"/>
  <c r="J1257" i="11"/>
  <c r="T524" i="3"/>
  <c r="B524" i="3" s="1"/>
  <c r="H174" i="11"/>
  <c r="I174" i="11"/>
  <c r="K174" i="11"/>
  <c r="J174" i="11"/>
  <c r="E174" i="11"/>
  <c r="C174" i="11"/>
  <c r="D174" i="11"/>
  <c r="BJ799" i="3"/>
  <c r="T14" i="3"/>
  <c r="B14" i="3" s="1"/>
  <c r="BL43" i="3"/>
  <c r="BJ43" i="3"/>
  <c r="BN43" i="3"/>
  <c r="BK43" i="3"/>
  <c r="BP43" i="3"/>
  <c r="BS43" i="3"/>
  <c r="BR43" i="3"/>
  <c r="BQ43" i="3"/>
  <c r="BT43" i="3"/>
  <c r="J42" i="11"/>
  <c r="M42" i="11"/>
  <c r="B42" i="11"/>
  <c r="H42" i="11"/>
  <c r="E42" i="11"/>
  <c r="BU43" i="3"/>
  <c r="BM43" i="3"/>
  <c r="T1073" i="3"/>
  <c r="B1073" i="3" s="1"/>
  <c r="T1380" i="3"/>
  <c r="B1380" i="3" s="1"/>
  <c r="E605" i="11"/>
  <c r="F605" i="11"/>
  <c r="H605" i="11"/>
  <c r="C605" i="11"/>
  <c r="G605" i="11"/>
  <c r="BJ1386" i="3"/>
  <c r="D1385" i="11"/>
  <c r="M1385" i="11"/>
  <c r="K1385" i="11"/>
  <c r="B1385" i="11"/>
  <c r="L1286" i="11"/>
  <c r="B1286" i="11"/>
  <c r="G552" i="11"/>
  <c r="D552" i="11"/>
  <c r="I1432" i="11"/>
  <c r="F1432" i="11"/>
  <c r="T388" i="3"/>
  <c r="B388" i="3" s="1"/>
  <c r="F1014" i="11"/>
  <c r="H1014" i="11"/>
  <c r="L1840" i="11"/>
  <c r="C1840" i="11"/>
  <c r="I1840" i="11"/>
  <c r="M1840" i="11"/>
  <c r="F1840" i="11"/>
  <c r="B1840" i="11"/>
  <c r="G1840" i="11"/>
  <c r="J1840" i="11"/>
  <c r="H1840" i="11"/>
  <c r="K1840" i="11"/>
  <c r="E1840" i="11"/>
  <c r="B1046" i="3"/>
  <c r="H1833" i="11"/>
  <c r="D1833" i="11"/>
  <c r="B334" i="11"/>
  <c r="K605" i="11"/>
  <c r="J530" i="11"/>
  <c r="H711" i="11"/>
  <c r="J734" i="11"/>
  <c r="J994" i="11"/>
  <c r="I798" i="11"/>
  <c r="H1174" i="11"/>
  <c r="F1547" i="11"/>
  <c r="J1616" i="11"/>
  <c r="H1570" i="11"/>
  <c r="G1800" i="11"/>
  <c r="C1676" i="11"/>
  <c r="G1825" i="11"/>
  <c r="G1539" i="11"/>
  <c r="BK950" i="3"/>
  <c r="E1107" i="11"/>
  <c r="BS1108" i="3"/>
  <c r="G1107" i="11"/>
  <c r="H1107" i="11"/>
  <c r="I1107" i="11"/>
  <c r="J1107" i="11"/>
  <c r="K1107" i="11"/>
  <c r="L1107" i="11"/>
  <c r="C1107" i="11"/>
  <c r="D1107" i="11"/>
  <c r="B1107" i="11"/>
  <c r="T145" i="3"/>
  <c r="B145" i="3" s="1"/>
  <c r="T709" i="3"/>
  <c r="B709" i="3" s="1"/>
  <c r="T770" i="3"/>
  <c r="B770" i="3" s="1"/>
  <c r="BS384" i="3"/>
  <c r="BU384" i="3"/>
  <c r="BM384" i="3"/>
  <c r="BJ384" i="3"/>
  <c r="BK384" i="3"/>
  <c r="BN384" i="3"/>
  <c r="BQ384" i="3"/>
  <c r="BL384" i="3"/>
  <c r="BP384" i="3"/>
  <c r="BR384" i="3"/>
  <c r="BO384" i="3"/>
  <c r="BT384" i="3"/>
  <c r="H383" i="11"/>
  <c r="I383" i="11"/>
  <c r="M383" i="11"/>
  <c r="E383" i="11"/>
  <c r="K383" i="11"/>
  <c r="J334" i="11"/>
  <c r="M447" i="11"/>
  <c r="D487" i="11"/>
  <c r="L447" i="11"/>
  <c r="K31" i="11"/>
  <c r="F334" i="11"/>
  <c r="C447" i="11"/>
  <c r="D605" i="11"/>
  <c r="K841" i="11"/>
  <c r="C711" i="11"/>
  <c r="M463" i="11"/>
  <c r="L734" i="11"/>
  <c r="H798" i="11"/>
  <c r="M1459" i="11"/>
  <c r="J1161" i="11"/>
  <c r="C1457" i="11"/>
  <c r="C1439" i="11"/>
  <c r="F1570" i="11"/>
  <c r="E1715" i="11"/>
  <c r="D1840" i="11"/>
  <c r="L1539" i="11"/>
  <c r="F1923" i="11"/>
  <c r="F1588" i="11"/>
  <c r="C701" i="11"/>
  <c r="L701" i="11"/>
  <c r="F701" i="11"/>
  <c r="M701" i="11"/>
  <c r="E701" i="11"/>
  <c r="D701" i="11"/>
  <c r="J701" i="11"/>
  <c r="G701" i="11"/>
  <c r="B701" i="11"/>
  <c r="H701" i="11"/>
  <c r="G969" i="11"/>
  <c r="K969" i="11"/>
  <c r="D969" i="11"/>
  <c r="J1374" i="11"/>
  <c r="B1374" i="11"/>
  <c r="G1374" i="11"/>
  <c r="H1374" i="11"/>
  <c r="D1374" i="11"/>
  <c r="F1374" i="11"/>
  <c r="BS694" i="3"/>
  <c r="F693" i="11"/>
  <c r="B693" i="11"/>
  <c r="C693" i="11"/>
  <c r="D693" i="11"/>
  <c r="H693" i="11"/>
  <c r="BJ694" i="3"/>
  <c r="BM694" i="3"/>
  <c r="M1720" i="11"/>
  <c r="B1720" i="11"/>
  <c r="H1640" i="11"/>
  <c r="J1640" i="11"/>
  <c r="D1640" i="11"/>
  <c r="E1640" i="11"/>
  <c r="K1640" i="11"/>
  <c r="C1640" i="11"/>
  <c r="F1640" i="11"/>
  <c r="M1640" i="11"/>
  <c r="L1640" i="11"/>
  <c r="B1587" i="11"/>
  <c r="M1587" i="11"/>
  <c r="D994" i="11"/>
  <c r="H994" i="11"/>
  <c r="I994" i="11"/>
  <c r="E994" i="11"/>
  <c r="K994" i="11"/>
  <c r="L994" i="11"/>
  <c r="C463" i="11"/>
  <c r="J1673" i="11"/>
  <c r="L1673" i="11"/>
  <c r="H1247" i="11"/>
  <c r="K1247" i="11"/>
  <c r="H1574" i="11"/>
  <c r="B1574" i="11"/>
  <c r="D1574" i="11"/>
  <c r="E1574" i="11"/>
  <c r="J1574" i="11"/>
  <c r="I1574" i="11"/>
  <c r="K1574" i="11"/>
  <c r="F1574" i="11"/>
  <c r="T944" i="3"/>
  <c r="B944" i="3" s="1"/>
  <c r="BR1801" i="3"/>
  <c r="J1800" i="11"/>
  <c r="H1800" i="11"/>
  <c r="BM1801" i="3"/>
  <c r="BL1801" i="3"/>
  <c r="B1800" i="11"/>
  <c r="I1800" i="11"/>
  <c r="D1800" i="11"/>
  <c r="BJ1801" i="3"/>
  <c r="E1800" i="11"/>
  <c r="L1800" i="11"/>
  <c r="M1800" i="11"/>
  <c r="C1800" i="11"/>
  <c r="T1883" i="3"/>
  <c r="B1883" i="3" s="1"/>
  <c r="B282" i="11"/>
  <c r="J282" i="11"/>
  <c r="G939" i="11"/>
  <c r="H929" i="11"/>
  <c r="G1828" i="11"/>
  <c r="C1881" i="11"/>
  <c r="J873" i="11"/>
  <c r="F873" i="11"/>
  <c r="T1097" i="3"/>
  <c r="B1097" i="3" s="1"/>
  <c r="L308" i="11"/>
  <c r="D308" i="11"/>
  <c r="B308" i="11"/>
  <c r="I308" i="11"/>
  <c r="G308" i="11"/>
  <c r="C308" i="11"/>
  <c r="J308" i="11"/>
  <c r="K308" i="11"/>
  <c r="H308" i="11"/>
  <c r="F308" i="11"/>
  <c r="M308" i="11"/>
  <c r="I628" i="11"/>
  <c r="K628" i="11"/>
  <c r="L628" i="11"/>
  <c r="D628" i="11"/>
  <c r="E628" i="11"/>
  <c r="G628" i="11"/>
  <c r="H628" i="11"/>
  <c r="J383" i="11"/>
  <c r="K613" i="11"/>
  <c r="E939" i="11"/>
  <c r="C798" i="11"/>
  <c r="E308" i="11"/>
  <c r="H841" i="11"/>
  <c r="B711" i="11"/>
  <c r="G463" i="11"/>
  <c r="F994" i="11"/>
  <c r="G798" i="11"/>
  <c r="K1012" i="11"/>
  <c r="J1259" i="11"/>
  <c r="F1107" i="11"/>
  <c r="C1259" i="11"/>
  <c r="F1194" i="11"/>
  <c r="K1457" i="11"/>
  <c r="M1570" i="11"/>
  <c r="F1800" i="11"/>
  <c r="M1574" i="11"/>
  <c r="I1781" i="11"/>
  <c r="B1000" i="3"/>
  <c r="K1340" i="11"/>
  <c r="M1340" i="11"/>
  <c r="E1340" i="11"/>
  <c r="I1340" i="11"/>
  <c r="G1340" i="11"/>
  <c r="D1340" i="11"/>
  <c r="H1340" i="11"/>
  <c r="I1539" i="11"/>
  <c r="B1539" i="11"/>
  <c r="K1539" i="11"/>
  <c r="H1539" i="11"/>
  <c r="F1539" i="11"/>
  <c r="J1539" i="11"/>
  <c r="M1539" i="11"/>
  <c r="E1539" i="11"/>
  <c r="D704" i="11"/>
  <c r="G704" i="11"/>
  <c r="F704" i="11"/>
  <c r="E704" i="11"/>
  <c r="BO780" i="3"/>
  <c r="BP780" i="3"/>
  <c r="BL780" i="3"/>
  <c r="E779" i="11"/>
  <c r="G779" i="11"/>
  <c r="C779" i="11"/>
  <c r="H779" i="11"/>
  <c r="F779" i="11"/>
  <c r="B779" i="11"/>
  <c r="K779" i="11"/>
  <c r="D779" i="11"/>
  <c r="D1788" i="11"/>
  <c r="E1788" i="11"/>
  <c r="I348" i="11"/>
  <c r="L348" i="11"/>
  <c r="B348" i="11"/>
  <c r="C348" i="11"/>
  <c r="J348" i="11"/>
  <c r="E348" i="11"/>
  <c r="F348" i="11"/>
  <c r="E1918" i="11"/>
  <c r="L1918" i="11"/>
  <c r="F1918" i="11"/>
  <c r="G1918" i="11"/>
  <c r="B1918" i="11"/>
  <c r="M1918" i="11"/>
  <c r="C1918" i="11"/>
  <c r="I1918" i="11"/>
  <c r="B1316" i="11"/>
  <c r="E1316" i="11"/>
  <c r="I703" i="11"/>
  <c r="B703" i="11"/>
  <c r="M703" i="11"/>
  <c r="D703" i="11"/>
  <c r="H703" i="11"/>
  <c r="G703" i="11"/>
  <c r="J703" i="11"/>
  <c r="L873" i="11"/>
  <c r="J1231" i="11"/>
  <c r="D1694" i="11"/>
  <c r="T1729" i="3"/>
  <c r="B1729" i="3" s="1"/>
  <c r="B52" i="3"/>
  <c r="F58" i="11"/>
  <c r="G841" i="11"/>
  <c r="I1134" i="11"/>
  <c r="T885" i="3"/>
  <c r="B885" i="3" s="1"/>
  <c r="BU1338" i="3"/>
  <c r="K348" i="11"/>
  <c r="BQ1742" i="3"/>
  <c r="I1741" i="11"/>
  <c r="G1741" i="11"/>
  <c r="K1741" i="11"/>
  <c r="BT1742" i="3"/>
  <c r="B1741" i="11"/>
  <c r="C1741" i="11"/>
  <c r="BR1869" i="3"/>
  <c r="H1868" i="11"/>
  <c r="I1868" i="11"/>
  <c r="J1868" i="11"/>
  <c r="T1303" i="3"/>
  <c r="T226" i="3"/>
  <c r="B226" i="3" s="1"/>
  <c r="T165" i="3"/>
  <c r="B165" i="3" s="1"/>
  <c r="BU17" i="3"/>
  <c r="J16" i="11"/>
  <c r="BK17" i="3"/>
  <c r="BJ17" i="3"/>
  <c r="G1158" i="11"/>
  <c r="H1158" i="11"/>
  <c r="I1158" i="11"/>
  <c r="T10" i="3"/>
  <c r="B10" i="3" s="1"/>
  <c r="T572" i="3"/>
  <c r="B572" i="3" s="1"/>
  <c r="T318" i="3"/>
  <c r="B318" i="3" s="1"/>
  <c r="BR993" i="3"/>
  <c r="BN993" i="3"/>
  <c r="BJ993" i="3"/>
  <c r="BP993" i="3"/>
  <c r="BU993" i="3"/>
  <c r="BO993" i="3"/>
  <c r="BS993" i="3"/>
  <c r="BK993" i="3"/>
  <c r="BL993" i="3"/>
  <c r="BM993" i="3"/>
  <c r="T1483" i="3"/>
  <c r="B1483" i="3" s="1"/>
  <c r="BT19" i="3"/>
  <c r="BL19" i="3"/>
  <c r="BK19" i="3"/>
  <c r="BJ19" i="3"/>
  <c r="BM19" i="3"/>
  <c r="BO19" i="3"/>
  <c r="BU19" i="3"/>
  <c r="BN19" i="3"/>
  <c r="BQ19" i="3"/>
  <c r="K18" i="11"/>
  <c r="T614" i="3"/>
  <c r="B614" i="3" s="1"/>
  <c r="L366" i="11"/>
  <c r="J782" i="11"/>
  <c r="M1268" i="11"/>
  <c r="E1157" i="11"/>
  <c r="B1157" i="11"/>
  <c r="C1157" i="11"/>
  <c r="G1157" i="11"/>
  <c r="E1458" i="11"/>
  <c r="G1458" i="11"/>
  <c r="E1174" i="11"/>
  <c r="K1342" i="11"/>
  <c r="C1342" i="11"/>
  <c r="L1516" i="11"/>
  <c r="D1516" i="11"/>
  <c r="J1359" i="11"/>
  <c r="F1359" i="11"/>
  <c r="M1799" i="11"/>
  <c r="F1799" i="11"/>
  <c r="J1896" i="11"/>
  <c r="L1896" i="11"/>
  <c r="G1715" i="11"/>
  <c r="F1715" i="11"/>
  <c r="L1461" i="11"/>
  <c r="I1876" i="11"/>
  <c r="D1876" i="11"/>
  <c r="J1876" i="11"/>
  <c r="T1819" i="3"/>
  <c r="B1819" i="3" s="1"/>
  <c r="T869" i="3"/>
  <c r="T1717" i="3"/>
  <c r="B1717" i="3" s="1"/>
  <c r="T1375" i="3"/>
  <c r="B1375" i="3" s="1"/>
  <c r="BM807" i="3"/>
  <c r="BR807" i="3"/>
  <c r="BS1377" i="3"/>
  <c r="BO1377" i="3"/>
  <c r="I1376" i="11"/>
  <c r="C1376" i="11"/>
  <c r="BP1357" i="3"/>
  <c r="J1356" i="11"/>
  <c r="K1356" i="11"/>
  <c r="G1356" i="11"/>
  <c r="H1356" i="11"/>
  <c r="L1356" i="11"/>
  <c r="K1100" i="11"/>
  <c r="L1100" i="11"/>
  <c r="BR759" i="3"/>
  <c r="C136" i="11"/>
  <c r="I1576" i="11"/>
  <c r="M1576" i="11"/>
  <c r="F1576" i="11"/>
  <c r="H1576" i="11"/>
  <c r="D1108" i="11"/>
  <c r="G1108" i="11"/>
  <c r="T872" i="3"/>
  <c r="B872" i="3" s="1"/>
  <c r="C1472" i="11"/>
  <c r="G1472" i="11"/>
  <c r="B1472" i="11"/>
  <c r="I1472" i="11"/>
  <c r="H1472" i="11"/>
  <c r="M1472" i="11"/>
  <c r="T227" i="3"/>
  <c r="B227" i="3" s="1"/>
  <c r="BJ1866" i="3"/>
  <c r="C1865" i="11"/>
  <c r="F1865" i="11"/>
  <c r="G1865" i="11"/>
  <c r="L1865" i="11"/>
  <c r="H1865" i="11"/>
  <c r="BT450" i="3"/>
  <c r="BS450" i="3"/>
  <c r="BK450" i="3"/>
  <c r="BO1140" i="3"/>
  <c r="BT1140" i="3"/>
  <c r="BR1140" i="3"/>
  <c r="BN1140" i="3"/>
  <c r="L884" i="11"/>
  <c r="J916" i="11"/>
  <c r="I1371" i="11"/>
  <c r="B1201" i="3"/>
  <c r="G1829" i="11"/>
  <c r="E1829" i="11"/>
  <c r="F1829" i="11"/>
  <c r="E1891" i="11"/>
  <c r="K1891" i="11"/>
  <c r="F1917" i="11"/>
  <c r="K1917" i="11"/>
  <c r="F1484" i="11"/>
  <c r="G1484" i="11"/>
  <c r="H1484" i="11"/>
  <c r="B1652" i="11"/>
  <c r="C1652" i="11"/>
  <c r="F1652" i="11"/>
  <c r="E1583" i="11"/>
  <c r="B1583" i="11"/>
  <c r="I1802" i="11"/>
  <c r="F1802" i="11"/>
  <c r="B1841" i="11"/>
  <c r="E1841" i="11"/>
  <c r="M1994" i="11"/>
  <c r="F1994" i="11"/>
  <c r="I1994" i="11"/>
  <c r="L1994" i="11"/>
  <c r="BK1391" i="3"/>
  <c r="BS1391" i="3"/>
  <c r="BR1391" i="3"/>
  <c r="B1390" i="11"/>
  <c r="E1390" i="11"/>
  <c r="F1390" i="11"/>
  <c r="C1390" i="11"/>
  <c r="H1859" i="11"/>
  <c r="K1859" i="11"/>
  <c r="C1859" i="11"/>
  <c r="T60" i="3"/>
  <c r="K1645" i="11"/>
  <c r="B1645" i="11"/>
  <c r="L1645" i="11"/>
  <c r="G1645" i="11"/>
  <c r="M1645" i="11"/>
  <c r="E1645" i="11"/>
  <c r="F1733" i="11"/>
  <c r="C1733" i="11"/>
  <c r="D1733" i="11"/>
  <c r="G1733" i="11"/>
  <c r="BL1839" i="3"/>
  <c r="BU1839" i="3"/>
  <c r="M1838" i="11"/>
  <c r="BM1839" i="3"/>
  <c r="J1838" i="11"/>
  <c r="I1838" i="11"/>
  <c r="BJ1839" i="3"/>
  <c r="BT1839" i="3"/>
  <c r="BS1839" i="3"/>
  <c r="E1838" i="11"/>
  <c r="G1838" i="11"/>
  <c r="D1838" i="11"/>
  <c r="E1949" i="11"/>
  <c r="BK1950" i="3"/>
  <c r="BP1950" i="3"/>
  <c r="BU1950" i="3"/>
  <c r="BJ1950" i="3"/>
  <c r="K1949" i="11"/>
  <c r="I1949" i="11"/>
  <c r="BQ1950" i="3"/>
  <c r="J1949" i="11"/>
  <c r="L1949" i="11"/>
  <c r="BO1950" i="3"/>
  <c r="M1949" i="11"/>
  <c r="T1757" i="3"/>
  <c r="B1757" i="3" s="1"/>
  <c r="D1530" i="11"/>
  <c r="C1530" i="11"/>
  <c r="T1236" i="3"/>
  <c r="B1236" i="3" s="1"/>
  <c r="T1378" i="3"/>
  <c r="B1378" i="3" s="1"/>
  <c r="T685" i="3"/>
  <c r="T141" i="3"/>
  <c r="B141" i="3" s="1"/>
  <c r="F721" i="11"/>
  <c r="C721" i="11"/>
  <c r="M967" i="11"/>
  <c r="J1833" i="11"/>
  <c r="C1301" i="11"/>
  <c r="D1301" i="11"/>
  <c r="I1508" i="11"/>
  <c r="G1508" i="11"/>
  <c r="C1508" i="11"/>
  <c r="E1380" i="11"/>
  <c r="H1380" i="11"/>
  <c r="M1380" i="11"/>
  <c r="M1308" i="11"/>
  <c r="G1308" i="11"/>
  <c r="H1308" i="11"/>
  <c r="BN1681" i="3"/>
  <c r="F1680" i="11"/>
  <c r="K1680" i="11"/>
  <c r="F1686" i="11"/>
  <c r="C1686" i="11"/>
  <c r="D1097" i="11"/>
  <c r="I1097" i="11"/>
  <c r="C1072" i="11"/>
  <c r="L1072" i="11"/>
  <c r="B1542" i="11"/>
  <c r="D1542" i="11"/>
  <c r="M1542" i="11"/>
  <c r="C1542" i="11"/>
  <c r="L1542" i="11"/>
  <c r="F1725" i="11"/>
  <c r="K1725" i="11"/>
  <c r="M1725" i="11"/>
  <c r="H1725" i="11"/>
  <c r="L1725" i="11"/>
  <c r="G1725" i="11"/>
  <c r="L1374" i="11"/>
  <c r="K1374" i="11"/>
  <c r="M1374" i="11"/>
  <c r="E1374" i="11"/>
  <c r="B1169" i="11"/>
  <c r="D1169" i="11"/>
  <c r="M1169" i="11"/>
  <c r="B1241" i="3"/>
  <c r="D1795" i="11"/>
  <c r="G1795" i="11"/>
  <c r="H1795" i="11"/>
  <c r="F1984" i="11"/>
  <c r="J1984" i="11"/>
  <c r="G1984" i="11"/>
  <c r="H1984" i="11"/>
  <c r="I1984" i="11"/>
  <c r="BS1985" i="3"/>
  <c r="H1597" i="11"/>
  <c r="I1597" i="11"/>
  <c r="C1597" i="11"/>
  <c r="G1597" i="11"/>
  <c r="K1353" i="11"/>
  <c r="I1353" i="11"/>
  <c r="E1353" i="11"/>
  <c r="J1921" i="11"/>
  <c r="E1921" i="11"/>
  <c r="G1921" i="11"/>
  <c r="E1657" i="11"/>
  <c r="F1657" i="11"/>
  <c r="J1657" i="11"/>
  <c r="B1378" i="11"/>
  <c r="F1378" i="11"/>
  <c r="D1935" i="11"/>
  <c r="H1935" i="11"/>
  <c r="L1935" i="11"/>
  <c r="M1935" i="11"/>
  <c r="J1935" i="11"/>
  <c r="I1935" i="11"/>
  <c r="D1395" i="11"/>
  <c r="H1395" i="11"/>
  <c r="L1395" i="11"/>
  <c r="K1395" i="11"/>
  <c r="M1395" i="11"/>
  <c r="M169" i="11"/>
  <c r="K169" i="11"/>
  <c r="J1455" i="11"/>
  <c r="I1455" i="11"/>
  <c r="J717" i="11"/>
  <c r="M717" i="11"/>
  <c r="E1313" i="11"/>
  <c r="F1313" i="11"/>
  <c r="E322" i="11"/>
  <c r="J322" i="11"/>
  <c r="BK1777" i="3"/>
  <c r="J1776" i="11"/>
  <c r="K1776" i="11"/>
  <c r="BO1777" i="3"/>
  <c r="H1776" i="11"/>
  <c r="D1776" i="11"/>
  <c r="BU1777" i="3"/>
  <c r="I1776" i="11"/>
  <c r="T107" i="3"/>
  <c r="B107" i="3" s="1"/>
  <c r="T1683" i="3"/>
  <c r="B1683" i="3" s="1"/>
  <c r="G1911" i="11"/>
  <c r="H1911" i="11"/>
  <c r="B1911" i="11"/>
  <c r="I1911" i="11"/>
  <c r="J1911" i="11"/>
  <c r="K1911" i="11"/>
  <c r="L1911" i="11"/>
  <c r="T1761" i="3"/>
  <c r="B1761" i="3" s="1"/>
  <c r="D1162" i="11"/>
  <c r="E1162" i="11"/>
  <c r="F1162" i="11"/>
  <c r="L699" i="11"/>
  <c r="B1699" i="3"/>
  <c r="I890" i="11"/>
  <c r="B1755" i="11"/>
  <c r="K1755" i="11"/>
  <c r="L1755" i="11"/>
  <c r="BT1124" i="3"/>
  <c r="BM1124" i="3"/>
  <c r="BL1124" i="3"/>
  <c r="BK1124" i="3"/>
  <c r="BJ1124" i="3"/>
  <c r="C1123" i="11"/>
  <c r="M1183" i="11"/>
  <c r="H1183" i="11"/>
  <c r="I1183" i="11"/>
  <c r="L1618" i="11"/>
  <c r="BM1619" i="3"/>
  <c r="BR1619" i="3"/>
  <c r="F1618" i="11"/>
  <c r="M1618" i="11"/>
  <c r="H1618" i="11"/>
  <c r="B1412" i="11"/>
  <c r="G1412" i="11"/>
  <c r="E1400" i="11"/>
  <c r="K1400" i="11"/>
  <c r="L1400" i="11"/>
  <c r="BP1084" i="3"/>
  <c r="F1083" i="11"/>
  <c r="B1560" i="11"/>
  <c r="C1560" i="11"/>
  <c r="G1560" i="11"/>
  <c r="H1560" i="11"/>
  <c r="L1560" i="11"/>
  <c r="D1560" i="11"/>
  <c r="M1560" i="11"/>
  <c r="I1560" i="11"/>
  <c r="G1479" i="11"/>
  <c r="M1479" i="11"/>
  <c r="I1479" i="11"/>
  <c r="C1479" i="11"/>
  <c r="T1938" i="3"/>
  <c r="B1938" i="3" s="1"/>
  <c r="T1775" i="3"/>
  <c r="B1775" i="3" s="1"/>
  <c r="BR1791" i="3"/>
  <c r="BK1791" i="3"/>
  <c r="B1790" i="11"/>
  <c r="C1790" i="11"/>
  <c r="D1790" i="11"/>
  <c r="G1790" i="11"/>
  <c r="T267" i="3"/>
  <c r="B267" i="3" s="1"/>
  <c r="F1330" i="11"/>
  <c r="I1330" i="11"/>
  <c r="K1330" i="11"/>
  <c r="B1330" i="11"/>
  <c r="J392" i="11"/>
  <c r="G302" i="11"/>
  <c r="C1013" i="11"/>
  <c r="BJ1937" i="3"/>
  <c r="BP1937" i="3"/>
  <c r="M1936" i="11"/>
  <c r="BR1937" i="3"/>
  <c r="K1936" i="11"/>
  <c r="C1936" i="11"/>
  <c r="E1936" i="11"/>
  <c r="BK1937" i="3"/>
  <c r="BQ1937" i="3"/>
  <c r="L1335" i="11"/>
  <c r="M1335" i="11"/>
  <c r="B1444" i="11"/>
  <c r="B460" i="11"/>
  <c r="I1686" i="11"/>
  <c r="K828" i="11"/>
  <c r="K1676" i="11"/>
  <c r="B1297" i="3"/>
  <c r="B278" i="3"/>
  <c r="BO701" i="3"/>
  <c r="B1888" i="11"/>
  <c r="I1818" i="11"/>
  <c r="M1818" i="11"/>
  <c r="BO1646" i="3"/>
  <c r="BS73" i="3"/>
  <c r="BN73" i="3"/>
  <c r="B72" i="11"/>
  <c r="BQ73" i="3"/>
  <c r="BR73" i="3"/>
  <c r="B1861" i="3"/>
  <c r="B1421" i="3"/>
  <c r="B1447" i="3"/>
  <c r="E1639" i="11"/>
  <c r="J1639" i="11"/>
  <c r="G1639" i="11"/>
  <c r="H1639" i="11"/>
  <c r="I1639" i="11"/>
  <c r="BR705" i="3"/>
  <c r="BM705" i="3"/>
  <c r="E1996" i="11"/>
  <c r="F1709" i="11"/>
  <c r="L1709" i="11"/>
  <c r="BP899" i="3"/>
  <c r="BL899" i="3"/>
  <c r="BL710" i="3"/>
  <c r="BU710" i="3"/>
  <c r="BQ1794" i="3"/>
  <c r="K1793" i="11"/>
  <c r="D1708" i="11"/>
  <c r="J1708" i="11"/>
  <c r="L1708" i="11"/>
  <c r="F1708" i="11"/>
  <c r="K1855" i="11"/>
  <c r="L1855" i="11"/>
  <c r="T306" i="3"/>
  <c r="B306" i="3" s="1"/>
  <c r="G1798" i="11"/>
  <c r="H1798" i="11"/>
  <c r="T1440" i="3"/>
  <c r="B1440" i="3" s="1"/>
  <c r="T1848" i="3"/>
  <c r="B1848" i="3" s="1"/>
  <c r="BJ1084" i="3"/>
  <c r="BK1084" i="3"/>
  <c r="BR1084" i="3"/>
  <c r="BU1084" i="3"/>
  <c r="BO1084" i="3"/>
  <c r="K1083" i="11"/>
  <c r="BN1084" i="3"/>
  <c r="L1083" i="11"/>
  <c r="BL1084" i="3"/>
  <c r="BL771" i="3"/>
  <c r="BK771" i="3"/>
  <c r="BM771" i="3"/>
  <c r="BS771" i="3"/>
  <c r="H770" i="11"/>
  <c r="BM599" i="3"/>
  <c r="BL599" i="3"/>
  <c r="BP599" i="3"/>
  <c r="BO599" i="3"/>
  <c r="T1273" i="3"/>
  <c r="B1273" i="3" s="1"/>
  <c r="BN1435" i="3"/>
  <c r="BR1435" i="3"/>
  <c r="B628" i="3"/>
  <c r="T1833" i="3"/>
  <c r="B1833" i="3" s="1"/>
  <c r="B887" i="11"/>
  <c r="I1674" i="11"/>
  <c r="BL533" i="3"/>
  <c r="M532" i="11"/>
  <c r="BR1947" i="3"/>
  <c r="BT1947" i="3"/>
  <c r="K1946" i="11"/>
  <c r="BP579" i="3"/>
  <c r="BM579" i="3"/>
  <c r="T1112" i="3"/>
  <c r="B1112" i="3" s="1"/>
  <c r="L827" i="11"/>
  <c r="T767" i="3"/>
  <c r="B767" i="3" s="1"/>
  <c r="T1189" i="3"/>
  <c r="B1189" i="3" s="1"/>
  <c r="B1611" i="3"/>
  <c r="B1644" i="3"/>
  <c r="B1050" i="3"/>
  <c r="G165" i="11"/>
  <c r="E247" i="11"/>
  <c r="D355" i="11"/>
  <c r="G123" i="11"/>
  <c r="BL1422" i="3"/>
  <c r="BN579" i="3"/>
  <c r="BQ579" i="3"/>
  <c r="BM1047" i="3"/>
  <c r="BJ1047" i="3"/>
  <c r="I1211" i="11"/>
  <c r="B1381" i="3"/>
  <c r="T199" i="3"/>
  <c r="B199" i="3" s="1"/>
  <c r="BQ677" i="3"/>
  <c r="BM1030" i="3"/>
  <c r="BQ1030" i="3"/>
  <c r="BU1030" i="3"/>
  <c r="BT1030" i="3"/>
  <c r="B1841" i="3"/>
  <c r="BU142" i="3"/>
  <c r="J56" i="11"/>
  <c r="D1085" i="11"/>
  <c r="BU702" i="3"/>
  <c r="T123" i="3"/>
  <c r="B123" i="3" s="1"/>
  <c r="BU309" i="3"/>
  <c r="BJ309" i="3"/>
  <c r="BP309" i="3"/>
  <c r="BL309" i="3"/>
  <c r="BO309" i="3"/>
  <c r="BM309" i="3"/>
  <c r="BN309" i="3"/>
  <c r="BS309" i="3"/>
  <c r="BT309" i="3"/>
  <c r="BR309" i="3"/>
  <c r="BQ309" i="3"/>
  <c r="BK309" i="3"/>
  <c r="BJ629" i="3"/>
  <c r="BU629" i="3"/>
  <c r="BR629" i="3"/>
  <c r="BT629" i="3"/>
  <c r="BM629" i="3"/>
  <c r="BP629" i="3"/>
  <c r="BS629" i="3"/>
  <c r="BN629" i="3"/>
  <c r="BK629" i="3"/>
  <c r="BQ629" i="3"/>
  <c r="BL629" i="3"/>
  <c r="BO629" i="3"/>
  <c r="G1940" i="11"/>
  <c r="B1361" i="3"/>
  <c r="B1448" i="3"/>
  <c r="B1134" i="11"/>
  <c r="BK278" i="3"/>
  <c r="BO278" i="3"/>
  <c r="C1721" i="11"/>
  <c r="B513" i="11"/>
  <c r="L336" i="11"/>
  <c r="E435" i="11"/>
  <c r="BO436" i="3"/>
  <c r="BR1766" i="3"/>
  <c r="BO1766" i="3"/>
  <c r="BK647" i="3"/>
  <c r="BN647" i="3"/>
  <c r="BO647" i="3"/>
  <c r="BP647" i="3"/>
  <c r="BN1418" i="3"/>
  <c r="BU1418" i="3"/>
  <c r="BQ1418" i="3"/>
  <c r="B193" i="3"/>
  <c r="B966" i="3"/>
  <c r="G300" i="11"/>
  <c r="L207" i="11"/>
  <c r="J207" i="11"/>
  <c r="BP685" i="3"/>
  <c r="BM685" i="3"/>
  <c r="BT685" i="3"/>
  <c r="BO685" i="3"/>
  <c r="BK685" i="3"/>
  <c r="BL1039" i="3"/>
  <c r="BK1039" i="3"/>
  <c r="BR1039" i="3"/>
  <c r="BT1039" i="3"/>
  <c r="BJ1039" i="3"/>
  <c r="BP1039" i="3"/>
  <c r="BU1039" i="3"/>
  <c r="BM1039" i="3"/>
  <c r="BQ1039" i="3"/>
  <c r="BS1039" i="3"/>
  <c r="BO1039" i="3"/>
  <c r="BN1039" i="3"/>
  <c r="B1155" i="3"/>
  <c r="B1673" i="3"/>
  <c r="B726" i="3"/>
  <c r="BP1047" i="3"/>
  <c r="BJ677" i="3"/>
  <c r="B527" i="3"/>
  <c r="L1452" i="11"/>
  <c r="BN15" i="3"/>
  <c r="BS15" i="3"/>
  <c r="BP15" i="3"/>
  <c r="BL15" i="3"/>
  <c r="BR15" i="3"/>
  <c r="BJ15" i="3"/>
  <c r="I330" i="11"/>
  <c r="BL1547" i="3"/>
  <c r="BM1547" i="3"/>
  <c r="T1071" i="3"/>
  <c r="B1071" i="3" s="1"/>
  <c r="BK1144" i="3"/>
  <c r="BR1144" i="3"/>
  <c r="BP1144" i="3"/>
  <c r="BN1144" i="3"/>
  <c r="BT1144" i="3"/>
  <c r="BQ1144" i="3"/>
  <c r="BQ1787" i="3"/>
  <c r="BR1787" i="3"/>
  <c r="BS1787" i="3"/>
  <c r="BN1787" i="3"/>
  <c r="BK1199" i="3"/>
  <c r="BL1199" i="3"/>
  <c r="BM1199" i="3"/>
  <c r="BP1199" i="3"/>
  <c r="BS1199" i="3"/>
  <c r="BR1199" i="3"/>
  <c r="BN1199" i="3"/>
  <c r="BU1199" i="3"/>
  <c r="BO1199" i="3"/>
  <c r="BT1199" i="3"/>
  <c r="B1584" i="11"/>
  <c r="B1167" i="3"/>
  <c r="B1685" i="3"/>
  <c r="BQ1047" i="3"/>
  <c r="BM677" i="3"/>
  <c r="F283" i="11"/>
  <c r="E1528" i="11"/>
  <c r="H1335" i="11"/>
  <c r="F1859" i="11"/>
  <c r="BT1678" i="3"/>
  <c r="BM1678" i="3"/>
  <c r="T827" i="3"/>
  <c r="B827" i="3" s="1"/>
  <c r="T1597" i="3"/>
  <c r="B1597" i="3" s="1"/>
  <c r="BT12" i="3"/>
  <c r="BM12" i="3"/>
  <c r="BQ12" i="3"/>
  <c r="T482" i="3"/>
  <c r="B482" i="3" s="1"/>
  <c r="T1352" i="3"/>
  <c r="B1352" i="3" s="1"/>
  <c r="BT18" i="3"/>
  <c r="BU18" i="3"/>
  <c r="G1118" i="11"/>
  <c r="B1700" i="11"/>
  <c r="G856" i="11"/>
  <c r="G1668" i="11"/>
  <c r="M1641" i="11"/>
  <c r="B391" i="3"/>
  <c r="BN1852" i="3"/>
  <c r="B510" i="3"/>
  <c r="B126" i="11"/>
  <c r="B1583" i="3"/>
  <c r="BL18" i="3"/>
  <c r="B752" i="11"/>
  <c r="B1127" i="3"/>
  <c r="BT1012" i="3"/>
  <c r="C1972" i="11"/>
  <c r="H1434" i="11"/>
  <c r="BL1390" i="3"/>
  <c r="K1175" i="11"/>
  <c r="B1832" i="11"/>
  <c r="B1033" i="3"/>
  <c r="BT483" i="3"/>
  <c r="BJ18" i="3"/>
  <c r="BR847" i="3"/>
  <c r="BL847" i="3"/>
  <c r="BS847" i="3"/>
  <c r="BK847" i="3"/>
  <c r="BO847" i="3"/>
  <c r="BQ847" i="3"/>
  <c r="BP847" i="3"/>
  <c r="BN847" i="3"/>
  <c r="B857" i="3"/>
  <c r="B1289" i="3"/>
  <c r="B1979" i="3"/>
  <c r="B1086" i="3"/>
  <c r="B1372" i="3"/>
  <c r="D238" i="11"/>
  <c r="BT1048" i="3"/>
  <c r="BO771" i="3"/>
  <c r="C1111" i="11"/>
  <c r="BS1817" i="3"/>
  <c r="BQ18" i="3"/>
  <c r="B1064" i="3"/>
  <c r="BS696" i="3"/>
  <c r="J1302" i="11"/>
  <c r="B53" i="3"/>
  <c r="B121" i="3"/>
  <c r="B1989" i="3"/>
  <c r="H525" i="11"/>
  <c r="BQ1852" i="3"/>
  <c r="B1015" i="3"/>
  <c r="BJ1159" i="3"/>
  <c r="BO1787" i="3"/>
  <c r="BT1787" i="3"/>
  <c r="BK1787" i="3"/>
  <c r="BL1787" i="3"/>
  <c r="BM1012" i="3"/>
  <c r="BQ1323" i="3"/>
  <c r="BR600" i="3"/>
  <c r="BO355" i="3"/>
  <c r="K1907" i="11"/>
  <c r="E172" i="11"/>
  <c r="BM550" i="3"/>
  <c r="BM73" i="3"/>
  <c r="BM1857" i="3"/>
  <c r="I1785" i="11"/>
  <c r="B169" i="3"/>
  <c r="B1386" i="3"/>
  <c r="B1614" i="3"/>
  <c r="B1838" i="3"/>
  <c r="D452" i="11"/>
  <c r="J1036" i="11"/>
  <c r="F884" i="11"/>
  <c r="L568" i="11"/>
  <c r="J1429" i="11"/>
  <c r="I1807" i="11"/>
  <c r="L868" i="11"/>
  <c r="E1748" i="11"/>
  <c r="K1693" i="11"/>
  <c r="BM18" i="3"/>
  <c r="K729" i="11"/>
  <c r="BQ237" i="3"/>
  <c r="BN1505" i="3"/>
  <c r="BJ10" i="3"/>
  <c r="BU10" i="3"/>
  <c r="BK10" i="3"/>
  <c r="BR10" i="3"/>
  <c r="BL10" i="3"/>
  <c r="BP10" i="3"/>
  <c r="BN10" i="3"/>
  <c r="BQ10" i="3"/>
  <c r="BS10" i="3"/>
  <c r="BT10" i="3"/>
  <c r="BM10" i="3"/>
  <c r="BO10" i="3"/>
  <c r="B1028" i="3"/>
  <c r="C1280" i="11"/>
  <c r="B1288" i="3"/>
  <c r="B1855" i="3"/>
  <c r="M639" i="11"/>
  <c r="B481" i="11"/>
  <c r="F872" i="11"/>
  <c r="B304" i="11"/>
  <c r="G658" i="11"/>
  <c r="E1351" i="11"/>
  <c r="C728" i="11"/>
  <c r="B1007" i="11"/>
  <c r="E1716" i="11"/>
  <c r="B1070" i="11"/>
  <c r="H1408" i="11"/>
  <c r="K1153" i="11"/>
  <c r="C1968" i="11"/>
  <c r="M1637" i="11"/>
  <c r="BU1828" i="3"/>
  <c r="BS18" i="3"/>
  <c r="BU321" i="3"/>
  <c r="D1959" i="11"/>
  <c r="BS1828" i="3"/>
  <c r="C108" i="11"/>
  <c r="C226" i="11"/>
  <c r="BP12" i="3"/>
  <c r="BJ47" i="3"/>
  <c r="BP47" i="3"/>
  <c r="BK47" i="3"/>
  <c r="BL47" i="3"/>
  <c r="BO47" i="3"/>
  <c r="BN47" i="3"/>
  <c r="BQ47" i="3"/>
  <c r="BS47" i="3"/>
  <c r="BT47" i="3"/>
  <c r="BU47" i="3"/>
  <c r="BR47" i="3"/>
  <c r="BM47" i="3"/>
  <c r="BO1487" i="3"/>
  <c r="BP1487" i="3"/>
  <c r="BQ1487" i="3"/>
  <c r="BS1487" i="3"/>
  <c r="BM1487" i="3"/>
  <c r="B1396" i="3"/>
  <c r="B1570" i="3"/>
  <c r="J1023" i="11"/>
  <c r="G303" i="11"/>
  <c r="J1209" i="11"/>
  <c r="BT1828" i="3"/>
  <c r="BM1852" i="3"/>
  <c r="BN1547" i="3"/>
  <c r="B971" i="11"/>
  <c r="F1654" i="11"/>
  <c r="E1622" i="11"/>
  <c r="M1628" i="11"/>
  <c r="E1077" i="11"/>
  <c r="K972" i="11"/>
  <c r="BM1844" i="3"/>
  <c r="BM1828" i="3"/>
  <c r="H1789" i="11"/>
  <c r="B1645" i="3"/>
  <c r="B1274" i="3"/>
  <c r="BJ807" i="3"/>
  <c r="B155" i="3"/>
  <c r="B763" i="3"/>
  <c r="B837" i="3"/>
  <c r="B1568" i="3"/>
  <c r="BM847" i="3"/>
  <c r="BP960" i="3"/>
  <c r="BT960" i="3"/>
  <c r="BR960" i="3"/>
  <c r="BN960" i="3"/>
  <c r="BM960" i="3"/>
  <c r="BJ960" i="3"/>
  <c r="BQ960" i="3"/>
  <c r="BO960" i="3"/>
  <c r="BL960" i="3"/>
  <c r="BK960" i="3"/>
  <c r="BU960" i="3"/>
  <c r="BS960" i="3"/>
  <c r="BO1555" i="3"/>
  <c r="T1950" i="3"/>
  <c r="B1950" i="3" s="1"/>
  <c r="F1601" i="11"/>
  <c r="D1601" i="11"/>
  <c r="M1601" i="11"/>
  <c r="L1601" i="11"/>
  <c r="E1601" i="11"/>
  <c r="L1040" i="11"/>
  <c r="M1040" i="11"/>
  <c r="K1040" i="11"/>
  <c r="F1040" i="11"/>
  <c r="I1040" i="11"/>
  <c r="B1040" i="11"/>
  <c r="E1040" i="11"/>
  <c r="C1040" i="11"/>
  <c r="G1040" i="11"/>
  <c r="D1040" i="11"/>
  <c r="BT1303" i="3"/>
  <c r="BU1303" i="3"/>
  <c r="B1302" i="11"/>
  <c r="M1302" i="11"/>
  <c r="C1302" i="11"/>
  <c r="BR1303" i="3"/>
  <c r="I1302" i="11"/>
  <c r="L1302" i="11"/>
  <c r="T100" i="3"/>
  <c r="B100" i="3" s="1"/>
  <c r="T1830" i="3"/>
  <c r="B1830" i="3" s="1"/>
  <c r="M588" i="11"/>
  <c r="C588" i="11"/>
  <c r="F588" i="11"/>
  <c r="G588" i="11"/>
  <c r="D588" i="11"/>
  <c r="C961" i="11"/>
  <c r="J961" i="11"/>
  <c r="D961" i="11"/>
  <c r="H937" i="11"/>
  <c r="B937" i="11"/>
  <c r="D133" i="11"/>
  <c r="F133" i="11"/>
  <c r="G133" i="11"/>
  <c r="H133" i="11"/>
  <c r="M133" i="11"/>
  <c r="H1002" i="11"/>
  <c r="C1002" i="11"/>
  <c r="G1002" i="11"/>
  <c r="J1002" i="11"/>
  <c r="K1002" i="11"/>
  <c r="D1074" i="11"/>
  <c r="C1074" i="11"/>
  <c r="K1074" i="11"/>
  <c r="F1074" i="11"/>
  <c r="H1074" i="11"/>
  <c r="J1082" i="11"/>
  <c r="M1082" i="11"/>
  <c r="J863" i="11"/>
  <c r="L863" i="11"/>
  <c r="F651" i="11"/>
  <c r="J651" i="11"/>
  <c r="D262" i="11"/>
  <c r="F411" i="11"/>
  <c r="B1605" i="11"/>
  <c r="I1605" i="11"/>
  <c r="J1605" i="11"/>
  <c r="C1605" i="11"/>
  <c r="K1270" i="11"/>
  <c r="J1270" i="11"/>
  <c r="D1270" i="11"/>
  <c r="E1270" i="11"/>
  <c r="H1433" i="11"/>
  <c r="BO1434" i="3"/>
  <c r="BQ1434" i="3"/>
  <c r="G1433" i="11"/>
  <c r="K1433" i="11"/>
  <c r="F1433" i="11"/>
  <c r="B31" i="11"/>
  <c r="L304" i="11"/>
  <c r="C675" i="11"/>
  <c r="C502" i="11"/>
  <c r="L961" i="11"/>
  <c r="J1040" i="11"/>
  <c r="E1002" i="11"/>
  <c r="D111" i="11"/>
  <c r="G83" i="11"/>
  <c r="J262" i="11"/>
  <c r="C337" i="11"/>
  <c r="F337" i="11"/>
  <c r="K525" i="11"/>
  <c r="G525" i="11"/>
  <c r="F513" i="11"/>
  <c r="C641" i="11"/>
  <c r="B675" i="11"/>
  <c r="K961" i="11"/>
  <c r="H1040" i="11"/>
  <c r="M1002" i="11"/>
  <c r="F1807" i="11"/>
  <c r="C346" i="11"/>
  <c r="G346" i="11"/>
  <c r="I103" i="11"/>
  <c r="D103" i="11"/>
  <c r="D931" i="11"/>
  <c r="J931" i="11"/>
  <c r="B931" i="11"/>
  <c r="H931" i="11"/>
  <c r="E931" i="11"/>
  <c r="K931" i="11"/>
  <c r="F931" i="11"/>
  <c r="F708" i="11"/>
  <c r="I708" i="11"/>
  <c r="H708" i="11"/>
  <c r="C708" i="11"/>
  <c r="B708" i="11"/>
  <c r="M801" i="11"/>
  <c r="I801" i="11"/>
  <c r="L656" i="11"/>
  <c r="I656" i="11"/>
  <c r="J656" i="11"/>
  <c r="C656" i="11"/>
  <c r="D656" i="11"/>
  <c r="H747" i="11"/>
  <c r="B747" i="11"/>
  <c r="D747" i="11"/>
  <c r="G747" i="11"/>
  <c r="F747" i="11"/>
  <c r="I747" i="11"/>
  <c r="C747" i="11"/>
  <c r="C980" i="11"/>
  <c r="J980" i="11"/>
  <c r="D1258" i="11"/>
  <c r="K1258" i="11"/>
  <c r="B1411" i="11"/>
  <c r="K1411" i="11"/>
  <c r="J1155" i="11"/>
  <c r="B1155" i="11"/>
  <c r="E1155" i="11"/>
  <c r="K1155" i="11"/>
  <c r="H1155" i="11"/>
  <c r="F1155" i="11"/>
  <c r="G1155" i="11"/>
  <c r="E1435" i="11"/>
  <c r="C1435" i="11"/>
  <c r="F1435" i="11"/>
  <c r="B1435" i="11"/>
  <c r="F1720" i="11"/>
  <c r="I1720" i="11"/>
  <c r="D1720" i="11"/>
  <c r="J1720" i="11"/>
  <c r="BN1721" i="3"/>
  <c r="BR1721" i="3"/>
  <c r="C1720" i="11"/>
  <c r="BK1721" i="3"/>
  <c r="K1203" i="11"/>
  <c r="D1203" i="11"/>
  <c r="C1203" i="11"/>
  <c r="J1203" i="11"/>
  <c r="B1203" i="11"/>
  <c r="G1203" i="11"/>
  <c r="H1518" i="11"/>
  <c r="L1518" i="11"/>
  <c r="K1518" i="11"/>
  <c r="I1518" i="11"/>
  <c r="M1518" i="11"/>
  <c r="I1978" i="11"/>
  <c r="D1978" i="11"/>
  <c r="M1978" i="11"/>
  <c r="K1978" i="11"/>
  <c r="E1978" i="11"/>
  <c r="G1978" i="11"/>
  <c r="H1978" i="11"/>
  <c r="C1978" i="11"/>
  <c r="L1978" i="11"/>
  <c r="H1259" i="11"/>
  <c r="D1259" i="11"/>
  <c r="I1259" i="11"/>
  <c r="M1259" i="11"/>
  <c r="F1259" i="11"/>
  <c r="E954" i="11"/>
  <c r="M954" i="11"/>
  <c r="C954" i="11"/>
  <c r="B954" i="11"/>
  <c r="D954" i="11"/>
  <c r="J954" i="11"/>
  <c r="K1881" i="11"/>
  <c r="L1881" i="11"/>
  <c r="B1881" i="11"/>
  <c r="D1881" i="11"/>
  <c r="C1207" i="11"/>
  <c r="B1207" i="11"/>
  <c r="H1207" i="11"/>
  <c r="J1207" i="11"/>
  <c r="K1207" i="11"/>
  <c r="M1207" i="11"/>
  <c r="J605" i="11"/>
  <c r="L605" i="11"/>
  <c r="M605" i="11"/>
  <c r="B605" i="11"/>
  <c r="I605" i="11"/>
  <c r="F1252" i="11"/>
  <c r="K1252" i="11"/>
  <c r="BR32" i="3"/>
  <c r="BO32" i="3"/>
  <c r="M31" i="11"/>
  <c r="F31" i="11"/>
  <c r="H31" i="11"/>
  <c r="J1446" i="11"/>
  <c r="C1446" i="11"/>
  <c r="L1446" i="11"/>
  <c r="BK1609" i="3"/>
  <c r="F1608" i="11"/>
  <c r="H1608" i="11"/>
  <c r="C1608" i="11"/>
  <c r="K1608" i="11"/>
  <c r="J1608" i="11"/>
  <c r="L1608" i="11"/>
  <c r="E1608" i="11"/>
  <c r="D1608" i="11"/>
  <c r="I1608" i="11"/>
  <c r="M1608" i="11"/>
  <c r="T1406" i="3"/>
  <c r="B1406" i="3" s="1"/>
  <c r="BJ1977" i="3"/>
  <c r="G1976" i="11"/>
  <c r="L1976" i="11"/>
  <c r="E1976" i="11"/>
  <c r="I1976" i="11"/>
  <c r="J1976" i="11"/>
  <c r="K1976" i="11"/>
  <c r="B633" i="11"/>
  <c r="C633" i="11"/>
  <c r="D633" i="11"/>
  <c r="H633" i="11"/>
  <c r="K633" i="11"/>
  <c r="D68" i="11"/>
  <c r="K68" i="11"/>
  <c r="E68" i="11"/>
  <c r="C68" i="11"/>
  <c r="F574" i="11"/>
  <c r="G574" i="11"/>
  <c r="H574" i="11"/>
  <c r="I574" i="11"/>
  <c r="H111" i="11"/>
  <c r="G111" i="11"/>
  <c r="J111" i="11"/>
  <c r="K808" i="11"/>
  <c r="J808" i="11"/>
  <c r="K1192" i="11"/>
  <c r="E1192" i="11"/>
  <c r="F1192" i="11"/>
  <c r="M1540" i="11"/>
  <c r="E1540" i="11"/>
  <c r="C1704" i="11"/>
  <c r="I1704" i="11"/>
  <c r="B1704" i="11"/>
  <c r="B83" i="11"/>
  <c r="M337" i="11"/>
  <c r="D375" i="11"/>
  <c r="D465" i="11"/>
  <c r="H641" i="11"/>
  <c r="I675" i="11"/>
  <c r="J640" i="11"/>
  <c r="G624" i="11"/>
  <c r="M633" i="11"/>
  <c r="M979" i="11"/>
  <c r="B668" i="11"/>
  <c r="F1154" i="11"/>
  <c r="D1976" i="11"/>
  <c r="T1397" i="3"/>
  <c r="B1397" i="3" s="1"/>
  <c r="T1865" i="3"/>
  <c r="B1865" i="3" s="1"/>
  <c r="BN1624" i="3"/>
  <c r="BM1624" i="3"/>
  <c r="BQ1624" i="3"/>
  <c r="BS1624" i="3"/>
  <c r="J1623" i="11"/>
  <c r="BP1624" i="3"/>
  <c r="K1623" i="11"/>
  <c r="B1623" i="11"/>
  <c r="E1623" i="11"/>
  <c r="D1623" i="11"/>
  <c r="G1623" i="11"/>
  <c r="F1623" i="11"/>
  <c r="H1623" i="11"/>
  <c r="I1623" i="11"/>
  <c r="L1623" i="11"/>
  <c r="M1623" i="11"/>
  <c r="BS1616" i="3"/>
  <c r="I1615" i="11"/>
  <c r="BR1616" i="3"/>
  <c r="H1615" i="11"/>
  <c r="E1615" i="11"/>
  <c r="B1615" i="11"/>
  <c r="M1615" i="11"/>
  <c r="J1615" i="11"/>
  <c r="D1615" i="11"/>
  <c r="K1615" i="11"/>
  <c r="L1615" i="11"/>
  <c r="T38" i="3"/>
  <c r="B38" i="3" s="1"/>
  <c r="M1241" i="11"/>
  <c r="E1241" i="11"/>
  <c r="D1241" i="11"/>
  <c r="F1241" i="11"/>
  <c r="J1241" i="11"/>
  <c r="H1241" i="11"/>
  <c r="G1241" i="11"/>
  <c r="B1241" i="11"/>
  <c r="K1241" i="11"/>
  <c r="L1241" i="11"/>
  <c r="C1241" i="11"/>
  <c r="B1608" i="11"/>
  <c r="D171" i="11"/>
  <c r="E171" i="11"/>
  <c r="F171" i="11"/>
  <c r="B171" i="11"/>
  <c r="G171" i="11"/>
  <c r="H171" i="11"/>
  <c r="M171" i="11"/>
  <c r="J171" i="11"/>
  <c r="I339" i="11"/>
  <c r="J339" i="11"/>
  <c r="D339" i="11"/>
  <c r="M339" i="11"/>
  <c r="M899" i="11"/>
  <c r="B899" i="11"/>
  <c r="G899" i="11"/>
  <c r="D544" i="11"/>
  <c r="K544" i="11"/>
  <c r="D1660" i="11"/>
  <c r="F1660" i="11"/>
  <c r="C1869" i="11"/>
  <c r="I1869" i="11"/>
  <c r="G1759" i="11"/>
  <c r="B1759" i="11"/>
  <c r="C1759" i="11"/>
  <c r="J1759" i="11"/>
  <c r="F1759" i="11"/>
  <c r="I1759" i="11"/>
  <c r="D1759" i="11"/>
  <c r="L1759" i="11"/>
  <c r="E1759" i="11"/>
  <c r="I283" i="11"/>
  <c r="D358" i="11"/>
  <c r="C358" i="11"/>
  <c r="J358" i="11"/>
  <c r="E461" i="11"/>
  <c r="L461" i="11"/>
  <c r="F461" i="11"/>
  <c r="B461" i="11"/>
  <c r="J461" i="11"/>
  <c r="C461" i="11"/>
  <c r="K461" i="11"/>
  <c r="D418" i="11"/>
  <c r="J418" i="11"/>
  <c r="K1052" i="11"/>
  <c r="J1052" i="11"/>
  <c r="D726" i="11"/>
  <c r="J726" i="11"/>
  <c r="J805" i="11"/>
  <c r="H805" i="11"/>
  <c r="I805" i="11"/>
  <c r="K805" i="11"/>
  <c r="J1886" i="11"/>
  <c r="I1886" i="11"/>
  <c r="G1745" i="11"/>
  <c r="L1745" i="11"/>
  <c r="M262" i="11"/>
  <c r="M461" i="11"/>
  <c r="L513" i="11"/>
  <c r="D31" i="11"/>
  <c r="H262" i="11"/>
  <c r="D525" i="11"/>
  <c r="M641" i="11"/>
  <c r="G668" i="11"/>
  <c r="K133" i="11"/>
  <c r="B262" i="11"/>
  <c r="G337" i="11"/>
  <c r="J133" i="11"/>
  <c r="C525" i="11"/>
  <c r="E633" i="11"/>
  <c r="F633" i="11"/>
  <c r="E641" i="11"/>
  <c r="E899" i="11"/>
  <c r="C1976" i="11"/>
  <c r="F1976" i="11"/>
  <c r="F1173" i="11"/>
  <c r="B1173" i="11"/>
  <c r="C1173" i="11"/>
  <c r="H1173" i="11"/>
  <c r="I1173" i="11"/>
  <c r="E1173" i="11"/>
  <c r="G1173" i="11"/>
  <c r="M668" i="11"/>
  <c r="E668" i="11"/>
  <c r="J668" i="11"/>
  <c r="F668" i="11"/>
  <c r="K668" i="11"/>
  <c r="C668" i="11"/>
  <c r="D668" i="11"/>
  <c r="H668" i="11"/>
  <c r="BT1474" i="3"/>
  <c r="C1473" i="11"/>
  <c r="K1473" i="11"/>
  <c r="L1473" i="11"/>
  <c r="G1473" i="11"/>
  <c r="H1473" i="11"/>
  <c r="E1473" i="11"/>
  <c r="I1473" i="11"/>
  <c r="J1473" i="11"/>
  <c r="D1473" i="11"/>
  <c r="B1473" i="11"/>
  <c r="BO1666" i="3"/>
  <c r="C1665" i="11"/>
  <c r="F1665" i="11"/>
  <c r="G1665" i="11"/>
  <c r="H1665" i="11"/>
  <c r="K1665" i="11"/>
  <c r="I1665" i="11"/>
  <c r="J1665" i="11"/>
  <c r="E1665" i="11"/>
  <c r="L1665" i="11"/>
  <c r="B1665" i="11"/>
  <c r="M1665" i="11"/>
  <c r="D1665" i="11"/>
  <c r="M1777" i="11"/>
  <c r="G1777" i="11"/>
  <c r="T1608" i="3"/>
  <c r="B1608" i="3" s="1"/>
  <c r="J741" i="11"/>
  <c r="K741" i="11"/>
  <c r="I793" i="11"/>
  <c r="G793" i="11"/>
  <c r="H793" i="11"/>
  <c r="K793" i="11"/>
  <c r="L793" i="11"/>
  <c r="F83" i="11"/>
  <c r="H83" i="11"/>
  <c r="I83" i="11"/>
  <c r="M83" i="11"/>
  <c r="T118" i="3"/>
  <c r="B118" i="3" s="1"/>
  <c r="J1076" i="11"/>
  <c r="C1076" i="11"/>
  <c r="F1076" i="11"/>
  <c r="K1076" i="11"/>
  <c r="L1076" i="11"/>
  <c r="J1153" i="11"/>
  <c r="B1153" i="11"/>
  <c r="F1153" i="11"/>
  <c r="C1153" i="11"/>
  <c r="L1153" i="11"/>
  <c r="G1153" i="11"/>
  <c r="C1136" i="11"/>
  <c r="I1136" i="11"/>
  <c r="K1136" i="11"/>
  <c r="K1750" i="11"/>
  <c r="L1750" i="11"/>
  <c r="H1750" i="11"/>
  <c r="M1750" i="11"/>
  <c r="J31" i="11"/>
  <c r="I133" i="11"/>
  <c r="M793" i="11"/>
  <c r="L633" i="11"/>
  <c r="J588" i="11"/>
  <c r="I668" i="11"/>
  <c r="E741" i="11"/>
  <c r="H820" i="11"/>
  <c r="F1351" i="11"/>
  <c r="B1810" i="3"/>
  <c r="H337" i="11"/>
  <c r="I337" i="11"/>
  <c r="K337" i="11"/>
  <c r="T124" i="3"/>
  <c r="B124" i="3" s="1"/>
  <c r="L525" i="11"/>
  <c r="BL526" i="3"/>
  <c r="BJ526" i="3"/>
  <c r="BM526" i="3"/>
  <c r="B525" i="11"/>
  <c r="E525" i="11"/>
  <c r="BT526" i="3"/>
  <c r="F525" i="11"/>
  <c r="I525" i="11"/>
  <c r="J525" i="11"/>
  <c r="M525" i="11"/>
  <c r="E502" i="11"/>
  <c r="F502" i="11"/>
  <c r="H502" i="11"/>
  <c r="J502" i="11"/>
  <c r="T1344" i="3"/>
  <c r="B1344" i="3" s="1"/>
  <c r="F494" i="11"/>
  <c r="I494" i="11"/>
  <c r="L669" i="11"/>
  <c r="J669" i="11"/>
  <c r="B669" i="11"/>
  <c r="C669" i="11"/>
  <c r="D669" i="11"/>
  <c r="F669" i="11"/>
  <c r="I669" i="11"/>
  <c r="B641" i="11"/>
  <c r="I641" i="11"/>
  <c r="J641" i="11"/>
  <c r="F641" i="11"/>
  <c r="G641" i="11"/>
  <c r="L641" i="11"/>
  <c r="J1350" i="11"/>
  <c r="B1350" i="11"/>
  <c r="K1350" i="11"/>
  <c r="L1350" i="11"/>
  <c r="M1350" i="11"/>
  <c r="D1350" i="11"/>
  <c r="E1350" i="11"/>
  <c r="C1350" i="11"/>
  <c r="F1350" i="11"/>
  <c r="I1350" i="11"/>
  <c r="H1350" i="11"/>
  <c r="T676" i="3"/>
  <c r="B676" i="3" s="1"/>
  <c r="G31" i="11"/>
  <c r="G411" i="11"/>
  <c r="H411" i="11"/>
  <c r="I411" i="11"/>
  <c r="B411" i="11"/>
  <c r="K411" i="11"/>
  <c r="D296" i="11"/>
  <c r="K296" i="11"/>
  <c r="F296" i="11"/>
  <c r="L296" i="11"/>
  <c r="D326" i="11"/>
  <c r="H326" i="11"/>
  <c r="I326" i="11"/>
  <c r="M326" i="11"/>
  <c r="K326" i="11"/>
  <c r="M640" i="11"/>
  <c r="B640" i="11"/>
  <c r="C640" i="11"/>
  <c r="H640" i="11"/>
  <c r="K640" i="11"/>
  <c r="BT1394" i="3"/>
  <c r="BU1394" i="3"/>
  <c r="F1393" i="11"/>
  <c r="G1393" i="11"/>
  <c r="BL1394" i="3"/>
  <c r="B1393" i="11"/>
  <c r="BO1394" i="3"/>
  <c r="D1393" i="11"/>
  <c r="H1393" i="11"/>
  <c r="L1393" i="11"/>
  <c r="I1393" i="11"/>
  <c r="C1393" i="11"/>
  <c r="E1393" i="11"/>
  <c r="M1393" i="11"/>
  <c r="J1393" i="11"/>
  <c r="BK1394" i="3"/>
  <c r="K1393" i="11"/>
  <c r="H339" i="11"/>
  <c r="M502" i="11"/>
  <c r="B133" i="11"/>
  <c r="H296" i="11"/>
  <c r="J317" i="11"/>
  <c r="D337" i="11"/>
  <c r="F961" i="11"/>
  <c r="C31" i="11"/>
  <c r="B337" i="11"/>
  <c r="L133" i="11"/>
  <c r="L337" i="11"/>
  <c r="C336" i="11"/>
  <c r="G669" i="11"/>
  <c r="E411" i="11"/>
  <c r="B793" i="11"/>
  <c r="J633" i="11"/>
  <c r="H588" i="11"/>
  <c r="L812" i="11"/>
  <c r="L741" i="11"/>
  <c r="I1076" i="11"/>
  <c r="M1716" i="11"/>
  <c r="C1615" i="11"/>
  <c r="C1192" i="11"/>
  <c r="I1557" i="11"/>
  <c r="G1927" i="11"/>
  <c r="BJ1311" i="3"/>
  <c r="BQ1802" i="3"/>
  <c r="B1831" i="11"/>
  <c r="E1831" i="11"/>
  <c r="E1117" i="11"/>
  <c r="D1117" i="11"/>
  <c r="J1117" i="11"/>
  <c r="H1117" i="11"/>
  <c r="F1117" i="11"/>
  <c r="L1117" i="11"/>
  <c r="G1620" i="11"/>
  <c r="I1620" i="11"/>
  <c r="K743" i="11"/>
  <c r="M743" i="11"/>
  <c r="G743" i="11"/>
  <c r="J36" i="11"/>
  <c r="E36" i="11"/>
  <c r="K36" i="11"/>
  <c r="H1354" i="11"/>
  <c r="L1354" i="11"/>
  <c r="M1354" i="11"/>
  <c r="B1354" i="11"/>
  <c r="D1354" i="11"/>
  <c r="J1647" i="11"/>
  <c r="E1647" i="11"/>
  <c r="F1647" i="11"/>
  <c r="K1647" i="11"/>
  <c r="D1647" i="11"/>
  <c r="H1647" i="11"/>
  <c r="G1647" i="11"/>
  <c r="L1647" i="11"/>
  <c r="I1647" i="11"/>
  <c r="BM819" i="3"/>
  <c r="BP819" i="3"/>
  <c r="BL819" i="3"/>
  <c r="BU819" i="3"/>
  <c r="BR819" i="3"/>
  <c r="BJ819" i="3"/>
  <c r="J818" i="11"/>
  <c r="BT819" i="3"/>
  <c r="H818" i="11"/>
  <c r="BS819" i="3"/>
  <c r="M1893" i="11"/>
  <c r="E1893" i="11"/>
  <c r="B1893" i="11"/>
  <c r="C1893" i="11"/>
  <c r="L1893" i="11"/>
  <c r="G1893" i="11"/>
  <c r="H1893" i="11"/>
  <c r="I1151" i="11"/>
  <c r="G1151" i="11"/>
  <c r="H1151" i="11"/>
  <c r="K1151" i="11"/>
  <c r="M1151" i="11"/>
  <c r="E1151" i="11"/>
  <c r="H1933" i="11"/>
  <c r="E1933" i="11"/>
  <c r="K1933" i="11"/>
  <c r="I1933" i="11"/>
  <c r="M1933" i="11"/>
  <c r="J1933" i="11"/>
  <c r="D1933" i="11"/>
  <c r="G1933" i="11"/>
  <c r="L1933" i="11"/>
  <c r="T206" i="3"/>
  <c r="B206" i="3" s="1"/>
  <c r="BP653" i="3"/>
  <c r="BU653" i="3"/>
  <c r="B689" i="11"/>
  <c r="K689" i="11"/>
  <c r="B36" i="11"/>
  <c r="K33" i="11"/>
  <c r="G73" i="11"/>
  <c r="F84" i="11"/>
  <c r="D70" i="11"/>
  <c r="F169" i="11"/>
  <c r="M108" i="11"/>
  <c r="M140" i="11"/>
  <c r="D207" i="11"/>
  <c r="D335" i="11"/>
  <c r="F318" i="11"/>
  <c r="D226" i="11"/>
  <c r="H344" i="11"/>
  <c r="G379" i="11"/>
  <c r="B462" i="11"/>
  <c r="H505" i="11"/>
  <c r="D417" i="11"/>
  <c r="J583" i="11"/>
  <c r="M652" i="11"/>
  <c r="J387" i="11"/>
  <c r="E787" i="11"/>
  <c r="F818" i="11"/>
  <c r="I756" i="11"/>
  <c r="F1310" i="11"/>
  <c r="B1168" i="11"/>
  <c r="I1313" i="11"/>
  <c r="C1441" i="11"/>
  <c r="G1354" i="11"/>
  <c r="M1756" i="11"/>
  <c r="C915" i="11"/>
  <c r="G915" i="11"/>
  <c r="D915" i="11"/>
  <c r="J1568" i="11"/>
  <c r="K1568" i="11"/>
  <c r="C1568" i="11"/>
  <c r="F1568" i="11"/>
  <c r="M1568" i="11"/>
  <c r="G1568" i="11"/>
  <c r="C821" i="11"/>
  <c r="F821" i="11"/>
  <c r="I528" i="11"/>
  <c r="K528" i="11"/>
  <c r="I1163" i="11"/>
  <c r="M1163" i="11"/>
  <c r="C1163" i="11"/>
  <c r="F1163" i="11"/>
  <c r="D925" i="11"/>
  <c r="B925" i="11"/>
  <c r="C925" i="11"/>
  <c r="E925" i="11"/>
  <c r="D1866" i="11"/>
  <c r="L1866" i="11"/>
  <c r="C1866" i="11"/>
  <c r="F1866" i="11"/>
  <c r="M1866" i="11"/>
  <c r="J1866" i="11"/>
  <c r="B1480" i="11"/>
  <c r="L1480" i="11"/>
  <c r="D1480" i="11"/>
  <c r="H1480" i="11"/>
  <c r="F1480" i="11"/>
  <c r="E1480" i="11"/>
  <c r="E1650" i="11"/>
  <c r="M1650" i="11"/>
  <c r="K1650" i="11"/>
  <c r="C926" i="11"/>
  <c r="I926" i="11"/>
  <c r="BU927" i="3"/>
  <c r="J1514" i="11"/>
  <c r="C1514" i="11"/>
  <c r="F1514" i="11"/>
  <c r="D1171" i="11"/>
  <c r="E1171" i="11"/>
  <c r="F1943" i="11"/>
  <c r="G1943" i="11"/>
  <c r="H1943" i="11"/>
  <c r="B1943" i="11"/>
  <c r="C1943" i="11"/>
  <c r="J663" i="11"/>
  <c r="D663" i="11"/>
  <c r="H663" i="11"/>
  <c r="I663" i="11"/>
  <c r="H1986" i="11"/>
  <c r="L1986" i="11"/>
  <c r="J1986" i="11"/>
  <c r="F1283" i="11"/>
  <c r="I1283" i="11"/>
  <c r="G1283" i="11"/>
  <c r="E1283" i="11"/>
  <c r="J1784" i="11"/>
  <c r="B1784" i="11"/>
  <c r="K1784" i="11"/>
  <c r="E1784" i="11"/>
  <c r="C1784" i="11"/>
  <c r="M1784" i="11"/>
  <c r="I347" i="11"/>
  <c r="H347" i="11"/>
  <c r="K1858" i="11"/>
  <c r="C1858" i="11"/>
  <c r="D1858" i="11"/>
  <c r="L1858" i="11"/>
  <c r="M1858" i="11"/>
  <c r="C1962" i="11"/>
  <c r="J1962" i="11"/>
  <c r="L1962" i="11"/>
  <c r="I1962" i="11"/>
  <c r="G1962" i="11"/>
  <c r="BK74" i="3"/>
  <c r="BT74" i="3"/>
  <c r="BL74" i="3"/>
  <c r="BJ74" i="3"/>
  <c r="BS74" i="3"/>
  <c r="F1455" i="11"/>
  <c r="H1455" i="11"/>
  <c r="D1455" i="11"/>
  <c r="K1455" i="11"/>
  <c r="E1455" i="11"/>
  <c r="M1455" i="11"/>
  <c r="L1455" i="11"/>
  <c r="G1455" i="11"/>
  <c r="T132" i="3"/>
  <c r="B132" i="3" s="1"/>
  <c r="BR1818" i="3"/>
  <c r="L1817" i="11"/>
  <c r="K1817" i="11"/>
  <c r="E1817" i="11"/>
  <c r="F1817" i="11"/>
  <c r="G1817" i="11"/>
  <c r="J1817" i="11"/>
  <c r="D1817" i="11"/>
  <c r="H1817" i="11"/>
  <c r="M1817" i="11"/>
  <c r="C1817" i="11"/>
  <c r="G318" i="11"/>
  <c r="E318" i="11"/>
  <c r="T459" i="3"/>
  <c r="B459" i="3" s="1"/>
  <c r="T1082" i="3"/>
  <c r="B1082" i="3" s="1"/>
  <c r="C36" i="11"/>
  <c r="F33" i="11"/>
  <c r="I108" i="11"/>
  <c r="E207" i="11"/>
  <c r="I318" i="11"/>
  <c r="F344" i="11"/>
  <c r="H379" i="11"/>
  <c r="D462" i="11"/>
  <c r="F545" i="11"/>
  <c r="B505" i="11"/>
  <c r="L583" i="11"/>
  <c r="J417" i="11"/>
  <c r="D583" i="11"/>
  <c r="D387" i="11"/>
  <c r="M787" i="11"/>
  <c r="J879" i="11"/>
  <c r="K937" i="11"/>
  <c r="L804" i="11"/>
  <c r="M784" i="11"/>
  <c r="J1006" i="11"/>
  <c r="E1006" i="11"/>
  <c r="E1354" i="11"/>
  <c r="J1801" i="11"/>
  <c r="H1452" i="11"/>
  <c r="B951" i="3"/>
  <c r="T1341" i="3"/>
  <c r="B1341" i="3" s="1"/>
  <c r="L1883" i="11"/>
  <c r="D1883" i="11"/>
  <c r="F619" i="11"/>
  <c r="T329" i="3"/>
  <c r="B329" i="3" s="1"/>
  <c r="H756" i="11"/>
  <c r="K756" i="11"/>
  <c r="E756" i="11"/>
  <c r="BN1314" i="3"/>
  <c r="BO1314" i="3"/>
  <c r="BM1314" i="3"/>
  <c r="BJ1314" i="3"/>
  <c r="BK1314" i="3"/>
  <c r="BT1314" i="3"/>
  <c r="M1313" i="11"/>
  <c r="J1313" i="11"/>
  <c r="B1313" i="11"/>
  <c r="BU1314" i="3"/>
  <c r="D1313" i="11"/>
  <c r="G1313" i="11"/>
  <c r="H1313" i="11"/>
  <c r="BK1311" i="3"/>
  <c r="BM1311" i="3"/>
  <c r="BO1311" i="3"/>
  <c r="BP1311" i="3"/>
  <c r="BU1311" i="3"/>
  <c r="H1310" i="11"/>
  <c r="I1310" i="11"/>
  <c r="K1310" i="11"/>
  <c r="B1310" i="11"/>
  <c r="BN1311" i="3"/>
  <c r="L1310" i="11"/>
  <c r="G1310" i="11"/>
  <c r="E1149" i="11"/>
  <c r="H1149" i="11"/>
  <c r="F1149" i="11"/>
  <c r="G1149" i="11"/>
  <c r="I1149" i="11"/>
  <c r="B1149" i="11"/>
  <c r="D1149" i="11"/>
  <c r="J1149" i="11"/>
  <c r="B1814" i="11"/>
  <c r="E1814" i="11"/>
  <c r="J1814" i="11"/>
  <c r="T793" i="3"/>
  <c r="B793" i="3" s="1"/>
  <c r="T701" i="3"/>
  <c r="B701" i="3" s="1"/>
  <c r="T290" i="3"/>
  <c r="B290" i="3" s="1"/>
  <c r="BN805" i="3"/>
  <c r="BM805" i="3"/>
  <c r="BK805" i="3"/>
  <c r="BS805" i="3"/>
  <c r="BP805" i="3"/>
  <c r="BQ805" i="3"/>
  <c r="BT805" i="3"/>
  <c r="BR805" i="3"/>
  <c r="BJ805" i="3"/>
  <c r="M804" i="11"/>
  <c r="BL805" i="3"/>
  <c r="BP1754" i="3"/>
  <c r="BR1754" i="3"/>
  <c r="BT1754" i="3"/>
  <c r="L1753" i="11"/>
  <c r="BO1754" i="3"/>
  <c r="D1753" i="11"/>
  <c r="H1753" i="11"/>
  <c r="B1753" i="11"/>
  <c r="F1753" i="11"/>
  <c r="M1753" i="11"/>
  <c r="J1753" i="11"/>
  <c r="T300" i="3"/>
  <c r="B300" i="3" s="1"/>
  <c r="T888" i="3"/>
  <c r="B888" i="3" s="1"/>
  <c r="D36" i="11"/>
  <c r="K73" i="11"/>
  <c r="M84" i="11"/>
  <c r="D169" i="11"/>
  <c r="I140" i="11"/>
  <c r="M235" i="11"/>
  <c r="I226" i="11"/>
  <c r="E33" i="11"/>
  <c r="H73" i="11"/>
  <c r="J84" i="11"/>
  <c r="F123" i="11"/>
  <c r="B169" i="11"/>
  <c r="F108" i="11"/>
  <c r="H140" i="11"/>
  <c r="B207" i="11"/>
  <c r="H226" i="11"/>
  <c r="H318" i="11"/>
  <c r="L344" i="11"/>
  <c r="C471" i="11"/>
  <c r="M379" i="11"/>
  <c r="C462" i="11"/>
  <c r="D545" i="11"/>
  <c r="J505" i="11"/>
  <c r="G417" i="11"/>
  <c r="C583" i="11"/>
  <c r="D818" i="11"/>
  <c r="K494" i="11"/>
  <c r="J689" i="11"/>
  <c r="M387" i="11"/>
  <c r="E825" i="11"/>
  <c r="B717" i="11"/>
  <c r="F689" i="11"/>
  <c r="K804" i="11"/>
  <c r="H784" i="11"/>
  <c r="C756" i="11"/>
  <c r="B1117" i="11"/>
  <c r="C1354" i="11"/>
  <c r="K1354" i="11"/>
  <c r="C1313" i="11"/>
  <c r="J1354" i="11"/>
  <c r="C1455" i="11"/>
  <c r="C1753" i="11"/>
  <c r="K1893" i="11"/>
  <c r="M1149" i="11"/>
  <c r="H859" i="11"/>
  <c r="J859" i="11"/>
  <c r="D859" i="11"/>
  <c r="F950" i="11"/>
  <c r="B950" i="11"/>
  <c r="J950" i="11"/>
  <c r="E1080" i="11"/>
  <c r="B1080" i="11"/>
  <c r="G1317" i="11"/>
  <c r="H1317" i="11"/>
  <c r="BP1192" i="3"/>
  <c r="E1191" i="11"/>
  <c r="F1191" i="11"/>
  <c r="G1191" i="11"/>
  <c r="I1191" i="11"/>
  <c r="J1191" i="11"/>
  <c r="M1182" i="11"/>
  <c r="H1182" i="11"/>
  <c r="E1182" i="11"/>
  <c r="M1717" i="11"/>
  <c r="D1717" i="11"/>
  <c r="B1717" i="11"/>
  <c r="J895" i="11"/>
  <c r="B895" i="11"/>
  <c r="L1740" i="11"/>
  <c r="F1740" i="11"/>
  <c r="K1740" i="11"/>
  <c r="G1740" i="11"/>
  <c r="I1740" i="11"/>
  <c r="D1740" i="11"/>
  <c r="J1740" i="11"/>
  <c r="M1740" i="11"/>
  <c r="H1740" i="11"/>
  <c r="C1468" i="11"/>
  <c r="M1468" i="11"/>
  <c r="E1468" i="11"/>
  <c r="F1468" i="11"/>
  <c r="B1468" i="11"/>
  <c r="D1468" i="11"/>
  <c r="G1468" i="11"/>
  <c r="I1468" i="11"/>
  <c r="K1468" i="11"/>
  <c r="J1822" i="11"/>
  <c r="K1822" i="11"/>
  <c r="F1498" i="11"/>
  <c r="M1498" i="11"/>
  <c r="K1498" i="11"/>
  <c r="H1633" i="11"/>
  <c r="C1633" i="11"/>
  <c r="BP918" i="3"/>
  <c r="BJ918" i="3"/>
  <c r="BS918" i="3"/>
  <c r="BO918" i="3"/>
  <c r="L917" i="11"/>
  <c r="BR918" i="3"/>
  <c r="F917" i="11"/>
  <c r="D917" i="11"/>
  <c r="H917" i="11"/>
  <c r="BP1792" i="3"/>
  <c r="BM1792" i="3"/>
  <c r="BO1792" i="3"/>
  <c r="B1791" i="11"/>
  <c r="BU1792" i="3"/>
  <c r="L1791" i="11"/>
  <c r="BS1792" i="3"/>
  <c r="BJ1792" i="3"/>
  <c r="BR1792" i="3"/>
  <c r="M1791" i="11"/>
  <c r="G1791" i="11"/>
  <c r="I1791" i="11"/>
  <c r="E1791" i="11"/>
  <c r="F1452" i="11"/>
  <c r="G1452" i="11"/>
  <c r="E1452" i="11"/>
  <c r="M1452" i="11"/>
  <c r="B1452" i="11"/>
  <c r="C1452" i="11"/>
  <c r="I1452" i="11"/>
  <c r="J1452" i="11"/>
  <c r="D1452" i="11"/>
  <c r="K1006" i="11"/>
  <c r="L1006" i="11"/>
  <c r="G1006" i="11"/>
  <c r="I1006" i="11"/>
  <c r="F784" i="11"/>
  <c r="K784" i="11"/>
  <c r="C784" i="11"/>
  <c r="D784" i="11"/>
  <c r="L784" i="11"/>
  <c r="BK746" i="3"/>
  <c r="BT746" i="3"/>
  <c r="BO746" i="3"/>
  <c r="BQ746" i="3"/>
  <c r="BN746" i="3"/>
  <c r="B745" i="11"/>
  <c r="M745" i="11"/>
  <c r="C745" i="11"/>
  <c r="I745" i="11"/>
  <c r="D745" i="11"/>
  <c r="T1425" i="3"/>
  <c r="B1425" i="3" s="1"/>
  <c r="B123" i="11"/>
  <c r="D165" i="11"/>
  <c r="F140" i="11"/>
  <c r="K318" i="11"/>
  <c r="G226" i="11"/>
  <c r="M186" i="11"/>
  <c r="L318" i="11"/>
  <c r="L379" i="11"/>
  <c r="K408" i="11"/>
  <c r="C545" i="11"/>
  <c r="H434" i="11"/>
  <c r="H417" i="11"/>
  <c r="G717" i="11"/>
  <c r="L387" i="11"/>
  <c r="C689" i="11"/>
  <c r="F717" i="11"/>
  <c r="J804" i="11"/>
  <c r="E784" i="11"/>
  <c r="M1117" i="11"/>
  <c r="B756" i="11"/>
  <c r="D1310" i="11"/>
  <c r="M1006" i="11"/>
  <c r="K917" i="11"/>
  <c r="B1647" i="11"/>
  <c r="E1753" i="11"/>
  <c r="I1893" i="11"/>
  <c r="L1149" i="11"/>
  <c r="C1814" i="11"/>
  <c r="E344" i="11"/>
  <c r="G1753" i="11"/>
  <c r="K471" i="11"/>
  <c r="B471" i="11"/>
  <c r="D787" i="11"/>
  <c r="K787" i="11"/>
  <c r="BP1169" i="3"/>
  <c r="I1168" i="11"/>
  <c r="J1168" i="11"/>
  <c r="H1168" i="11"/>
  <c r="M1168" i="11"/>
  <c r="C1168" i="11"/>
  <c r="D1168" i="11"/>
  <c r="M1565" i="11"/>
  <c r="C1565" i="11"/>
  <c r="D1565" i="11"/>
  <c r="B1565" i="11"/>
  <c r="BJ463" i="3"/>
  <c r="BU463" i="3"/>
  <c r="BO463" i="3"/>
  <c r="BM463" i="3"/>
  <c r="BL463" i="3"/>
  <c r="BK463" i="3"/>
  <c r="BP463" i="3"/>
  <c r="BS463" i="3"/>
  <c r="BN463" i="3"/>
  <c r="BQ463" i="3"/>
  <c r="L462" i="11"/>
  <c r="BR463" i="3"/>
  <c r="BT463" i="3"/>
  <c r="T358" i="3"/>
  <c r="B358" i="3" s="1"/>
  <c r="C1738" i="11"/>
  <c r="G1738" i="11"/>
  <c r="K1738" i="11"/>
  <c r="L1738" i="11"/>
  <c r="M1738" i="11"/>
  <c r="F1738" i="11"/>
  <c r="D1738" i="11"/>
  <c r="E1738" i="11"/>
  <c r="BO1802" i="3"/>
  <c r="BL1802" i="3"/>
  <c r="BP1802" i="3"/>
  <c r="BJ1802" i="3"/>
  <c r="BR1802" i="3"/>
  <c r="BN1802" i="3"/>
  <c r="BU1802" i="3"/>
  <c r="B1801" i="11"/>
  <c r="BS1802" i="3"/>
  <c r="C1801" i="11"/>
  <c r="BM1802" i="3"/>
  <c r="L1801" i="11"/>
  <c r="E1801" i="11"/>
  <c r="I1801" i="11"/>
  <c r="K1801" i="11"/>
  <c r="M1801" i="11"/>
  <c r="BK1802" i="3"/>
  <c r="F1801" i="11"/>
  <c r="G1801" i="11"/>
  <c r="T51" i="3"/>
  <c r="B51" i="3" s="1"/>
  <c r="F1492" i="11"/>
  <c r="L1492" i="11"/>
  <c r="E1492" i="11"/>
  <c r="BP1493" i="3"/>
  <c r="C1492" i="11"/>
  <c r="T467" i="3"/>
  <c r="B467" i="3" s="1"/>
  <c r="D1293" i="11"/>
  <c r="C1293" i="11"/>
  <c r="L1293" i="11"/>
  <c r="I1293" i="11"/>
  <c r="M1293" i="11"/>
  <c r="G1293" i="11"/>
  <c r="H1293" i="11"/>
  <c r="T818" i="3"/>
  <c r="B818" i="3" s="1"/>
  <c r="E73" i="11"/>
  <c r="B84" i="11"/>
  <c r="C169" i="11"/>
  <c r="M226" i="11"/>
  <c r="E108" i="11"/>
  <c r="L169" i="11"/>
  <c r="M207" i="11"/>
  <c r="J318" i="11"/>
  <c r="B344" i="11"/>
  <c r="M36" i="11"/>
  <c r="C73" i="11"/>
  <c r="K226" i="11"/>
  <c r="E226" i="11"/>
  <c r="K335" i="11"/>
  <c r="L471" i="11"/>
  <c r="J462" i="11"/>
  <c r="I422" i="11"/>
  <c r="F652" i="11"/>
  <c r="G787" i="11"/>
  <c r="K717" i="11"/>
  <c r="D804" i="11"/>
  <c r="B784" i="11"/>
  <c r="C1117" i="11"/>
  <c r="M756" i="11"/>
  <c r="E928" i="11"/>
  <c r="B1006" i="11"/>
  <c r="I917" i="11"/>
  <c r="K1168" i="11"/>
  <c r="E1293" i="11"/>
  <c r="C1647" i="11"/>
  <c r="F1893" i="11"/>
  <c r="K1149" i="11"/>
  <c r="H1801" i="11"/>
  <c r="BS1311" i="3"/>
  <c r="L1407" i="11"/>
  <c r="BQ69" i="3"/>
  <c r="F1730" i="11"/>
  <c r="G1730" i="11"/>
  <c r="C1730" i="11"/>
  <c r="H1730" i="11"/>
  <c r="I1730" i="11"/>
  <c r="J1730" i="11"/>
  <c r="BJ1618" i="3"/>
  <c r="BR1618" i="3"/>
  <c r="M1617" i="11"/>
  <c r="G1617" i="11"/>
  <c r="E1621" i="11"/>
  <c r="D1681" i="11"/>
  <c r="J1681" i="11"/>
  <c r="B1681" i="11"/>
  <c r="C1681" i="11"/>
  <c r="I1681" i="11"/>
  <c r="BN1294" i="3"/>
  <c r="J1293" i="11"/>
  <c r="F1329" i="11"/>
  <c r="G1329" i="11"/>
  <c r="C1669" i="11"/>
  <c r="H1669" i="11"/>
  <c r="E1406" i="11"/>
  <c r="BK1407" i="3"/>
  <c r="BL1407" i="3"/>
  <c r="G1406" i="11"/>
  <c r="D1406" i="11"/>
  <c r="L1797" i="11"/>
  <c r="G1797" i="11"/>
  <c r="E1797" i="11"/>
  <c r="H1797" i="11"/>
  <c r="T1094" i="3"/>
  <c r="B1094" i="3" s="1"/>
  <c r="J1773" i="11"/>
  <c r="K1773" i="11"/>
  <c r="L1773" i="11"/>
  <c r="D1773" i="11"/>
  <c r="E1773" i="11"/>
  <c r="T1725" i="3"/>
  <c r="B1725" i="3" s="1"/>
  <c r="M1563" i="11"/>
  <c r="I1563" i="11"/>
  <c r="L1872" i="11"/>
  <c r="H1872" i="11"/>
  <c r="BS1546" i="3"/>
  <c r="M1545" i="11"/>
  <c r="D1520" i="11"/>
  <c r="F1520" i="11"/>
  <c r="T1143" i="3"/>
  <c r="B1143" i="3" s="1"/>
  <c r="T1650" i="3"/>
  <c r="B1650" i="3" s="1"/>
  <c r="B1557" i="11"/>
  <c r="E1557" i="11"/>
  <c r="H1557" i="11"/>
  <c r="F1557" i="11"/>
  <c r="L1557" i="11"/>
  <c r="T30" i="3"/>
  <c r="B30" i="3" s="1"/>
  <c r="F145" i="11"/>
  <c r="BU408" i="3"/>
  <c r="BO408" i="3"/>
  <c r="BM408" i="3"/>
  <c r="BS408" i="3"/>
  <c r="BN408" i="3"/>
  <c r="BL408" i="3"/>
  <c r="B1769" i="11"/>
  <c r="M1667" i="11"/>
  <c r="K1121" i="11"/>
  <c r="I1644" i="11"/>
  <c r="J1644" i="11"/>
  <c r="F1905" i="11"/>
  <c r="C1905" i="11"/>
  <c r="G1731" i="11"/>
  <c r="T1963" i="3"/>
  <c r="B1963" i="3" s="1"/>
  <c r="M1469" i="11"/>
  <c r="B1469" i="11"/>
  <c r="H1469" i="11"/>
  <c r="K714" i="11"/>
  <c r="BO715" i="3"/>
  <c r="BR715" i="3"/>
  <c r="BS715" i="3"/>
  <c r="BN715" i="3"/>
  <c r="BT715" i="3"/>
  <c r="BL715" i="3"/>
  <c r="BU715" i="3"/>
  <c r="BU1166" i="3"/>
  <c r="BN1166" i="3"/>
  <c r="H1165" i="11"/>
  <c r="F235" i="11"/>
  <c r="K1685" i="11"/>
  <c r="H1685" i="11"/>
  <c r="E1685" i="11"/>
  <c r="L1783" i="11"/>
  <c r="M1783" i="11"/>
  <c r="C1783" i="11"/>
  <c r="E1246" i="11"/>
  <c r="F1246" i="11"/>
  <c r="K1246" i="11"/>
  <c r="F1970" i="11"/>
  <c r="I1970" i="11"/>
  <c r="I1121" i="11"/>
  <c r="G1233" i="11"/>
  <c r="B664" i="3"/>
  <c r="BJ408" i="3"/>
  <c r="BR408" i="3"/>
  <c r="BT70" i="3"/>
  <c r="K342" i="11"/>
  <c r="B1361" i="11"/>
  <c r="C1361" i="11"/>
  <c r="B1719" i="11"/>
  <c r="F1719" i="11"/>
  <c r="G1719" i="11"/>
  <c r="M1719" i="11"/>
  <c r="K1719" i="11"/>
  <c r="E1203" i="11"/>
  <c r="I1671" i="11"/>
  <c r="J1671" i="11"/>
  <c r="B1671" i="11"/>
  <c r="K1671" i="11"/>
  <c r="B1192" i="11"/>
  <c r="H1924" i="11"/>
  <c r="B1924" i="11"/>
  <c r="I1860" i="11"/>
  <c r="J1860" i="11"/>
  <c r="C1860" i="11"/>
  <c r="K1860" i="11"/>
  <c r="C1693" i="11"/>
  <c r="J1837" i="11"/>
  <c r="K1837" i="11"/>
  <c r="BN1521" i="3"/>
  <c r="T1147" i="3"/>
  <c r="B1147" i="3" s="1"/>
  <c r="T561" i="3"/>
  <c r="B561" i="3" s="1"/>
  <c r="E1873" i="11"/>
  <c r="T1577" i="3"/>
  <c r="B1577" i="3" s="1"/>
  <c r="T99" i="3"/>
  <c r="B99" i="3" s="1"/>
  <c r="T1176" i="3"/>
  <c r="B1176" i="3" s="1"/>
  <c r="E323" i="11"/>
  <c r="D1072" i="11"/>
  <c r="G1072" i="11"/>
  <c r="T1911" i="3"/>
  <c r="B1911" i="3" s="1"/>
  <c r="C1583" i="11"/>
  <c r="M1583" i="11"/>
  <c r="D1583" i="11"/>
  <c r="I1583" i="11"/>
  <c r="L1583" i="11"/>
  <c r="E1802" i="11"/>
  <c r="L1802" i="11"/>
  <c r="C1841" i="11"/>
  <c r="D1841" i="11"/>
  <c r="J1841" i="11"/>
  <c r="K1841" i="11"/>
  <c r="F1841" i="11"/>
  <c r="BQ1995" i="3"/>
  <c r="G1994" i="11"/>
  <c r="C1994" i="11"/>
  <c r="D1994" i="11"/>
  <c r="K1994" i="11"/>
  <c r="I1640" i="11"/>
  <c r="B1640" i="11"/>
  <c r="G1640" i="11"/>
  <c r="H1681" i="11"/>
  <c r="H1617" i="11"/>
  <c r="M1773" i="11"/>
  <c r="D1561" i="11"/>
  <c r="K1730" i="11"/>
  <c r="B617" i="3"/>
  <c r="B1629" i="3"/>
  <c r="H856" i="11"/>
  <c r="E1681" i="11"/>
  <c r="B1797" i="11"/>
  <c r="G1839" i="11"/>
  <c r="D1769" i="11"/>
  <c r="J1557" i="11"/>
  <c r="J1444" i="11"/>
  <c r="B426" i="3"/>
  <c r="M1751" i="11"/>
  <c r="L1873" i="11"/>
  <c r="B954" i="3"/>
  <c r="BK702" i="3"/>
  <c r="D179" i="11"/>
  <c r="BT1648" i="3"/>
  <c r="M1647" i="11"/>
  <c r="BQ1894" i="3"/>
  <c r="BS1894" i="3"/>
  <c r="BP1894" i="3"/>
  <c r="D1893" i="11"/>
  <c r="T429" i="3"/>
  <c r="B429" i="3" s="1"/>
  <c r="F1565" i="11"/>
  <c r="C1829" i="11"/>
  <c r="H1829" i="11"/>
  <c r="BU577" i="3"/>
  <c r="BK577" i="3"/>
  <c r="BQ1237" i="3"/>
  <c r="BP1237" i="3"/>
  <c r="BM1998" i="3"/>
  <c r="BP1998" i="3"/>
  <c r="K1997" i="11"/>
  <c r="BL1998" i="3"/>
  <c r="J828" i="11"/>
  <c r="H1373" i="11"/>
  <c r="T437" i="3"/>
  <c r="B437" i="3" s="1"/>
  <c r="B1936" i="3"/>
  <c r="BM1396" i="3"/>
  <c r="BK1396" i="3"/>
  <c r="BO1396" i="3"/>
  <c r="BQ1396" i="3"/>
  <c r="J1395" i="11"/>
  <c r="G1743" i="11"/>
  <c r="I1743" i="11"/>
  <c r="BP694" i="3"/>
  <c r="BL694" i="3"/>
  <c r="BR694" i="3"/>
  <c r="BT694" i="3"/>
  <c r="BN694" i="3"/>
  <c r="BP1721" i="3"/>
  <c r="BQ1721" i="3"/>
  <c r="K1720" i="11"/>
  <c r="G1720" i="11"/>
  <c r="BM1721" i="3"/>
  <c r="E1720" i="11"/>
  <c r="BN1641" i="3"/>
  <c r="D388" i="11"/>
  <c r="E388" i="11"/>
  <c r="BS1093" i="3"/>
  <c r="BM1093" i="3"/>
  <c r="BT1093" i="3"/>
  <c r="BK1093" i="3"/>
  <c r="T470" i="3"/>
  <c r="B470" i="3" s="1"/>
  <c r="T1129" i="3"/>
  <c r="T1266" i="3"/>
  <c r="B1266" i="3" s="1"/>
  <c r="T671" i="3"/>
  <c r="B671" i="3" s="1"/>
  <c r="BR450" i="3"/>
  <c r="BL450" i="3"/>
  <c r="BM450" i="3"/>
  <c r="T848" i="3"/>
  <c r="B848" i="3" s="1"/>
  <c r="BQ1942" i="3"/>
  <c r="BJ1942" i="3"/>
  <c r="BS1942" i="3"/>
  <c r="BO1942" i="3"/>
  <c r="L1941" i="11"/>
  <c r="M1941" i="11"/>
  <c r="BL1942" i="3"/>
  <c r="E1941" i="11"/>
  <c r="BU1942" i="3"/>
  <c r="H1941" i="11"/>
  <c r="BK1942" i="3"/>
  <c r="I1941" i="11"/>
  <c r="T707" i="3"/>
  <c r="B707" i="3" s="1"/>
  <c r="BK930" i="3"/>
  <c r="BL930" i="3"/>
  <c r="BU930" i="3"/>
  <c r="BO930" i="3"/>
  <c r="BR930" i="3"/>
  <c r="BN930" i="3"/>
  <c r="BM930" i="3"/>
  <c r="BS930" i="3"/>
  <c r="BQ1547" i="3"/>
  <c r="BJ1547" i="3"/>
  <c r="BU1547" i="3"/>
  <c r="BS1547" i="3"/>
  <c r="BR1547" i="3"/>
  <c r="D1546" i="11"/>
  <c r="E1546" i="11"/>
  <c r="BP1547" i="3"/>
  <c r="C1546" i="11"/>
  <c r="BT1547" i="3"/>
  <c r="G1546" i="11"/>
  <c r="BK1547" i="3"/>
  <c r="I1546" i="11"/>
  <c r="T828" i="3"/>
  <c r="B828" i="3" s="1"/>
  <c r="T316" i="3"/>
  <c r="B316" i="3" s="1"/>
  <c r="T1513" i="3"/>
  <c r="B1513" i="3" s="1"/>
  <c r="T693" i="3"/>
  <c r="B693" i="3" s="1"/>
  <c r="B1294" i="3"/>
  <c r="BP702" i="3"/>
  <c r="BS1092" i="3"/>
  <c r="BU1797" i="3"/>
  <c r="D1778" i="11"/>
  <c r="H1778" i="11"/>
  <c r="I1778" i="11"/>
  <c r="BU950" i="3"/>
  <c r="BS950" i="3"/>
  <c r="BP950" i="3"/>
  <c r="BJ950" i="3"/>
  <c r="BL950" i="3"/>
  <c r="BR950" i="3"/>
  <c r="BM950" i="3"/>
  <c r="BN950" i="3"/>
  <c r="T1666" i="3"/>
  <c r="B1666" i="3" s="1"/>
  <c r="J220" i="11"/>
  <c r="C220" i="11"/>
  <c r="G1844" i="11"/>
  <c r="E1917" i="11"/>
  <c r="C1997" i="11"/>
  <c r="BO1237" i="3"/>
  <c r="BP526" i="3"/>
  <c r="BN526" i="3"/>
  <c r="BS526" i="3"/>
  <c r="BK526" i="3"/>
  <c r="BQ526" i="3"/>
  <c r="BO526" i="3"/>
  <c r="BR526" i="3"/>
  <c r="F1501" i="11"/>
  <c r="C1501" i="11"/>
  <c r="BP903" i="3"/>
  <c r="BL903" i="3"/>
  <c r="BK903" i="3"/>
  <c r="BS903" i="3"/>
  <c r="BM903" i="3"/>
  <c r="BJ903" i="3"/>
  <c r="BT903" i="3"/>
  <c r="BO903" i="3"/>
  <c r="D902" i="11"/>
  <c r="BP507" i="3"/>
  <c r="BU507" i="3"/>
  <c r="BQ1871" i="3"/>
  <c r="E1870" i="11"/>
  <c r="L1870" i="11"/>
  <c r="BQ1550" i="3"/>
  <c r="BJ1550" i="3"/>
  <c r="BR1550" i="3"/>
  <c r="F1813" i="11"/>
  <c r="M1813" i="11"/>
  <c r="BN807" i="3"/>
  <c r="BS807" i="3"/>
  <c r="BT807" i="3"/>
  <c r="BQ807" i="3"/>
  <c r="BK807" i="3"/>
  <c r="BP807" i="3"/>
  <c r="BU807" i="3"/>
  <c r="BR1377" i="3"/>
  <c r="BP1377" i="3"/>
  <c r="BL1377" i="3"/>
  <c r="BU1377" i="3"/>
  <c r="BM1377" i="3"/>
  <c r="BN1377" i="3"/>
  <c r="BS759" i="3"/>
  <c r="BM759" i="3"/>
  <c r="BQ759" i="3"/>
  <c r="BK759" i="3"/>
  <c r="T414" i="3"/>
  <c r="B414" i="3" s="1"/>
  <c r="BR1577" i="3"/>
  <c r="BO1577" i="3"/>
  <c r="BJ1577" i="3"/>
  <c r="BN1577" i="3"/>
  <c r="E1576" i="11"/>
  <c r="B1576" i="11"/>
  <c r="C1576" i="11"/>
  <c r="T1918" i="3"/>
  <c r="B1918" i="3" s="1"/>
  <c r="BL698" i="3"/>
  <c r="BS698" i="3"/>
  <c r="BN698" i="3"/>
  <c r="M1411" i="11"/>
  <c r="F1490" i="11"/>
  <c r="D1691" i="11"/>
  <c r="B1997" i="11"/>
  <c r="J1997" i="11"/>
  <c r="H1178" i="11"/>
  <c r="B1668" i="11"/>
  <c r="B1575" i="3"/>
  <c r="F1670" i="11"/>
  <c r="BJ1809" i="3"/>
  <c r="BT1809" i="3"/>
  <c r="BK1809" i="3"/>
  <c r="T1881" i="3"/>
  <c r="B1881" i="3" s="1"/>
  <c r="BT1873" i="3"/>
  <c r="BR1873" i="3"/>
  <c r="B1430" i="3"/>
  <c r="K444" i="11"/>
  <c r="B1891" i="3"/>
  <c r="BJ1678" i="3"/>
  <c r="BQ1678" i="3"/>
  <c r="BR1678" i="3"/>
  <c r="BS1678" i="3"/>
  <c r="BN1678" i="3"/>
  <c r="BU903" i="3"/>
  <c r="BJ507" i="3"/>
  <c r="BK507" i="3"/>
  <c r="BS507" i="3"/>
  <c r="BR503" i="3"/>
  <c r="B1831" i="3"/>
  <c r="BU1616" i="3"/>
  <c r="BM1616" i="3"/>
  <c r="L1614" i="11"/>
  <c r="BM1615" i="3"/>
  <c r="BS597" i="3"/>
  <c r="BL597" i="3"/>
  <c r="BU597" i="3"/>
  <c r="BM597" i="3"/>
  <c r="BP300" i="3"/>
  <c r="BN300" i="3"/>
  <c r="BQ300" i="3"/>
  <c r="BO300" i="3"/>
  <c r="B1074" i="3"/>
  <c r="BN1985" i="3"/>
  <c r="BJ1985" i="3"/>
  <c r="BM1754" i="3"/>
  <c r="BU32" i="3"/>
  <c r="G1938" i="11"/>
  <c r="B1219" i="11"/>
  <c r="I1875" i="11"/>
  <c r="M1677" i="11"/>
  <c r="BU708" i="3"/>
  <c r="BJ708" i="3"/>
  <c r="T1204" i="3"/>
  <c r="B1204" i="3" s="1"/>
  <c r="BO1788" i="3"/>
  <c r="BO1065" i="3"/>
  <c r="BT1065" i="3"/>
  <c r="BM1065" i="3"/>
  <c r="BU1065" i="3"/>
  <c r="BS1065" i="3"/>
  <c r="BL1065" i="3"/>
  <c r="BK1065" i="3"/>
  <c r="BP1065" i="3"/>
  <c r="BQ1065" i="3"/>
  <c r="BR1065" i="3"/>
  <c r="BN1065" i="3"/>
  <c r="BJ1065" i="3"/>
  <c r="BK1159" i="3"/>
  <c r="BS1159" i="3"/>
  <c r="BU1159" i="3"/>
  <c r="BT1159" i="3"/>
  <c r="BM1159" i="3"/>
  <c r="BQ1159" i="3"/>
  <c r="BN1159" i="3"/>
  <c r="BL1159" i="3"/>
  <c r="BR1159" i="3"/>
  <c r="BP1159" i="3"/>
  <c r="B757" i="3"/>
  <c r="J500" i="11"/>
  <c r="M161" i="11"/>
  <c r="B879" i="11"/>
  <c r="E1288" i="11"/>
  <c r="D1119" i="11"/>
  <c r="C970" i="11"/>
  <c r="D1352" i="11"/>
  <c r="H1343" i="11"/>
  <c r="I1242" i="11"/>
  <c r="D1952" i="11"/>
  <c r="BN1809" i="3"/>
  <c r="BS570" i="3"/>
  <c r="I720" i="11"/>
  <c r="BU1537" i="3"/>
  <c r="BO1537" i="3"/>
  <c r="BP1537" i="3"/>
  <c r="BL1537" i="3"/>
  <c r="BO1159" i="3"/>
  <c r="BS498" i="3"/>
  <c r="BM498" i="3"/>
  <c r="BU498" i="3"/>
  <c r="BQ498" i="3"/>
  <c r="BQ1090" i="3"/>
  <c r="BO1090" i="3"/>
  <c r="B1700" i="3"/>
  <c r="BP698" i="3"/>
  <c r="B1356" i="3"/>
  <c r="BN13" i="3"/>
  <c r="BM13" i="3"/>
  <c r="BL13" i="3"/>
  <c r="L186" i="11"/>
  <c r="E418" i="11"/>
  <c r="C304" i="11"/>
  <c r="H658" i="11"/>
  <c r="J1351" i="11"/>
  <c r="L728" i="11"/>
  <c r="E1899" i="11"/>
  <c r="BN1434" i="3"/>
  <c r="BP1809" i="3"/>
  <c r="K1759" i="11"/>
  <c r="M1655" i="11"/>
  <c r="T1824" i="3"/>
  <c r="B1824" i="3" s="1"/>
  <c r="BT32" i="3"/>
  <c r="BQ899" i="3"/>
  <c r="BN899" i="3"/>
  <c r="G451" i="11"/>
  <c r="J1214" i="11"/>
  <c r="J233" i="11"/>
  <c r="B644" i="11"/>
  <c r="C737" i="11"/>
  <c r="BL1666" i="3"/>
  <c r="H1596" i="11"/>
  <c r="G1813" i="11"/>
  <c r="L91" i="11"/>
  <c r="BM1493" i="3"/>
  <c r="BK1801" i="3"/>
  <c r="BP1801" i="3"/>
  <c r="BS1801" i="3"/>
  <c r="BQ1801" i="3"/>
  <c r="T1564" i="3"/>
  <c r="B1564" i="3" s="1"/>
  <c r="T469" i="3"/>
  <c r="B469" i="3" s="1"/>
  <c r="BK1049" i="3"/>
  <c r="BQ1049" i="3"/>
  <c r="BJ1049" i="3"/>
  <c r="BT1049" i="3"/>
  <c r="BS1049" i="3"/>
  <c r="BR1049" i="3"/>
  <c r="BK1754" i="3"/>
  <c r="B1859" i="3"/>
  <c r="B474" i="3"/>
  <c r="J589" i="11"/>
  <c r="L1464" i="11"/>
  <c r="BO74" i="3"/>
  <c r="BP74" i="3"/>
  <c r="BQ74" i="3"/>
  <c r="BO1480" i="3"/>
  <c r="BM1480" i="3"/>
  <c r="BT1480" i="3"/>
  <c r="BQ1649" i="3"/>
  <c r="BT1624" i="3"/>
  <c r="BP811" i="3"/>
  <c r="BL811" i="3"/>
  <c r="BM811" i="3"/>
  <c r="BJ811" i="3"/>
  <c r="T203" i="3"/>
  <c r="B203" i="3" s="1"/>
  <c r="BU1101" i="3"/>
  <c r="G433" i="11"/>
  <c r="T581" i="3"/>
  <c r="B581" i="3" s="1"/>
  <c r="BL1012" i="3"/>
  <c r="BN1012" i="3"/>
  <c r="BJ1012" i="3"/>
  <c r="BP987" i="3"/>
  <c r="BR987" i="3"/>
  <c r="BL987" i="3"/>
  <c r="BM987" i="3"/>
  <c r="BQ987" i="3"/>
  <c r="BK987" i="3"/>
  <c r="BU987" i="3"/>
  <c r="BO987" i="3"/>
  <c r="BS987" i="3"/>
  <c r="BT987" i="3"/>
  <c r="BJ987" i="3"/>
  <c r="BN987" i="3"/>
  <c r="T144" i="3"/>
  <c r="B144" i="3" s="1"/>
  <c r="BR365" i="3"/>
  <c r="BO365" i="3"/>
  <c r="BU365" i="3"/>
  <c r="BP365" i="3"/>
  <c r="BJ365" i="3"/>
  <c r="BL365" i="3"/>
  <c r="BM365" i="3"/>
  <c r="BS365" i="3"/>
  <c r="BK365" i="3"/>
  <c r="BT365" i="3"/>
  <c r="BQ365" i="3"/>
  <c r="BN365" i="3"/>
  <c r="H419" i="11"/>
  <c r="BU579" i="3"/>
  <c r="E1461" i="11"/>
  <c r="M1625" i="11"/>
  <c r="T1335" i="3"/>
  <c r="BQ780" i="3"/>
  <c r="BU780" i="3"/>
  <c r="T1317" i="3"/>
  <c r="E321" i="11"/>
  <c r="BJ835" i="3"/>
  <c r="E305" i="11"/>
  <c r="F441" i="11"/>
  <c r="BO1912" i="3"/>
  <c r="BR1912" i="3"/>
  <c r="T503" i="3"/>
  <c r="B503" i="3" s="1"/>
  <c r="T910" i="3"/>
  <c r="B910" i="3" s="1"/>
  <c r="BQ1011" i="3"/>
  <c r="BJ1011" i="3"/>
  <c r="BL1011" i="3"/>
  <c r="BO1011" i="3"/>
  <c r="BN1011" i="3"/>
  <c r="BU1011" i="3"/>
  <c r="BM1011" i="3"/>
  <c r="BS1011" i="3"/>
  <c r="T148" i="3"/>
  <c r="B148" i="3" s="1"/>
  <c r="BN771" i="3"/>
  <c r="BR771" i="3"/>
  <c r="BR17" i="3"/>
  <c r="BN17" i="3"/>
  <c r="BS17" i="3"/>
  <c r="BT17" i="3"/>
  <c r="J1491" i="11"/>
  <c r="E1559" i="11"/>
  <c r="B1985" i="3"/>
  <c r="BQ581" i="3"/>
  <c r="G373" i="11"/>
  <c r="D769" i="11"/>
  <c r="M520" i="11"/>
  <c r="K1659" i="11"/>
  <c r="I1341" i="11"/>
  <c r="B1289" i="11"/>
  <c r="BQ1407" i="3"/>
  <c r="BM355" i="3"/>
  <c r="I151" i="11"/>
  <c r="B317" i="3"/>
  <c r="I78" i="11"/>
  <c r="B371" i="3"/>
  <c r="BM1537" i="3"/>
  <c r="BT623" i="3"/>
  <c r="BJ623" i="3"/>
  <c r="BS623" i="3"/>
  <c r="BO623" i="3"/>
  <c r="BM741" i="3"/>
  <c r="BN741" i="3"/>
  <c r="BM1406" i="3"/>
  <c r="BL1406" i="3"/>
  <c r="BS1406" i="3"/>
  <c r="T630" i="3"/>
  <c r="B630" i="3" s="1"/>
  <c r="BQ1841" i="3"/>
  <c r="BJ1841" i="3"/>
  <c r="BR1841" i="3"/>
  <c r="BU1132" i="3"/>
  <c r="BQ1132" i="3"/>
  <c r="BO1132" i="3"/>
  <c r="BR1132" i="3"/>
  <c r="BM1132" i="3"/>
  <c r="BN1132" i="3"/>
  <c r="BJ1132" i="3"/>
  <c r="BS1132" i="3"/>
  <c r="BT1132" i="3"/>
  <c r="BL1132" i="3"/>
  <c r="BK1132" i="3"/>
  <c r="BP1132" i="3"/>
  <c r="B1506" i="3"/>
  <c r="BL1646" i="3"/>
  <c r="BS550" i="3"/>
  <c r="BK1090" i="3"/>
  <c r="BR1090" i="3"/>
  <c r="BJ1090" i="3"/>
  <c r="BL1090" i="3"/>
  <c r="BS1090" i="3"/>
  <c r="BN1090" i="3"/>
  <c r="BU1090" i="3"/>
  <c r="BU182" i="3"/>
  <c r="BM182" i="3"/>
  <c r="BP182" i="3"/>
  <c r="BJ182" i="3"/>
  <c r="BO182" i="3"/>
  <c r="BL182" i="3"/>
  <c r="BN182" i="3"/>
  <c r="BQ182" i="3"/>
  <c r="BS182" i="3"/>
  <c r="BR182" i="3"/>
  <c r="BT182" i="3"/>
  <c r="BK182" i="3"/>
  <c r="BM894" i="3"/>
  <c r="BL894" i="3"/>
  <c r="BQ894" i="3"/>
  <c r="BU894" i="3"/>
  <c r="B1385" i="3"/>
  <c r="B772" i="3"/>
  <c r="BP1403" i="3"/>
  <c r="BJ1403" i="3"/>
  <c r="BN1403" i="3"/>
  <c r="BT1403" i="3"/>
  <c r="BO1403" i="3"/>
  <c r="BQ366" i="3"/>
  <c r="BN366" i="3"/>
  <c r="BR366" i="3"/>
  <c r="BT366" i="3"/>
  <c r="BM366" i="3"/>
  <c r="BJ366" i="3"/>
  <c r="BL366" i="3"/>
  <c r="BP366" i="3"/>
  <c r="BU366" i="3"/>
  <c r="BS366" i="3"/>
  <c r="BK366" i="3"/>
  <c r="BO366" i="3"/>
  <c r="BU1006" i="3"/>
  <c r="BL483" i="3"/>
  <c r="BL363" i="3"/>
  <c r="BM363" i="3"/>
  <c r="BN363" i="3"/>
  <c r="BO363" i="3"/>
  <c r="BK363" i="3"/>
  <c r="BP363" i="3"/>
  <c r="BQ363" i="3"/>
  <c r="BU363" i="3"/>
  <c r="BR363" i="3"/>
  <c r="BJ363" i="3"/>
  <c r="BS363" i="3"/>
  <c r="BT363" i="3"/>
  <c r="BU270" i="3"/>
  <c r="BM270" i="3"/>
  <c r="BQ270" i="3"/>
  <c r="BJ270" i="3"/>
  <c r="BN270" i="3"/>
  <c r="BS270" i="3"/>
  <c r="BT270" i="3"/>
  <c r="BK270" i="3"/>
  <c r="BL270" i="3"/>
  <c r="BP270" i="3"/>
  <c r="BR270" i="3"/>
  <c r="BO270" i="3"/>
  <c r="B1115" i="11"/>
  <c r="L795" i="11"/>
  <c r="F1324" i="11"/>
  <c r="E1070" i="11"/>
  <c r="B1408" i="11"/>
  <c r="E1153" i="11"/>
  <c r="B1964" i="11"/>
  <c r="BN1839" i="3"/>
  <c r="BS1505" i="3"/>
  <c r="BL1857" i="3"/>
  <c r="BJ12" i="3"/>
  <c r="B1734" i="11"/>
  <c r="K1321" i="11"/>
  <c r="D360" i="11"/>
  <c r="J1206" i="11"/>
  <c r="G1846" i="11"/>
  <c r="I1216" i="11"/>
  <c r="F1661" i="11"/>
  <c r="J1397" i="11"/>
  <c r="B973" i="3"/>
  <c r="M1809" i="11"/>
  <c r="BP894" i="3"/>
  <c r="BS894" i="3"/>
  <c r="BQ1844" i="3"/>
  <c r="B322" i="3"/>
  <c r="BQ1505" i="3"/>
  <c r="F1638" i="11"/>
  <c r="B1679" i="3"/>
  <c r="B1878" i="3"/>
  <c r="B1931" i="3"/>
  <c r="I1847" i="11"/>
  <c r="M129" i="11"/>
  <c r="B39" i="3"/>
  <c r="D1887" i="11"/>
  <c r="B1466" i="11"/>
  <c r="BM1125" i="3"/>
  <c r="BP1140" i="3"/>
  <c r="BM320" i="3"/>
  <c r="BP1090" i="3"/>
  <c r="BM1403" i="3"/>
  <c r="BO12" i="3"/>
  <c r="BO805" i="3"/>
  <c r="BR746" i="3"/>
  <c r="BU746" i="3"/>
  <c r="BS746" i="3"/>
  <c r="BJ746" i="3"/>
  <c r="BP746" i="3"/>
  <c r="BM746" i="3"/>
  <c r="BL746" i="3"/>
  <c r="BP831" i="3"/>
  <c r="BT831" i="3"/>
  <c r="BR831" i="3"/>
  <c r="BU831" i="3"/>
  <c r="BQ831" i="3"/>
  <c r="BM831" i="3"/>
  <c r="BJ831" i="3"/>
  <c r="BL831" i="3"/>
  <c r="BO831" i="3"/>
  <c r="B1205" i="3"/>
  <c r="B1756" i="3"/>
  <c r="H1581" i="11"/>
  <c r="B1170" i="3"/>
  <c r="B1662" i="3"/>
  <c r="B1864" i="3"/>
  <c r="B782" i="11"/>
  <c r="C825" i="11"/>
  <c r="F980" i="11"/>
  <c r="G1258" i="11"/>
  <c r="BU1754" i="3"/>
  <c r="BO1839" i="3"/>
  <c r="BR1505" i="3"/>
  <c r="BQ1857" i="3"/>
  <c r="BU12" i="3"/>
  <c r="BO73" i="3"/>
  <c r="B754" i="3"/>
  <c r="B299" i="3"/>
  <c r="B157" i="3"/>
  <c r="BK599" i="3"/>
  <c r="H1988" i="11"/>
  <c r="B1804" i="3"/>
  <c r="C1364" i="11"/>
  <c r="B273" i="3"/>
  <c r="BO1292" i="3"/>
  <c r="B186" i="3"/>
  <c r="BR360" i="3"/>
  <c r="BK360" i="3"/>
  <c r="BJ360" i="3"/>
  <c r="BU360" i="3"/>
  <c r="BT360" i="3"/>
  <c r="BL360" i="3"/>
  <c r="BQ360" i="3"/>
  <c r="BO360" i="3"/>
  <c r="BP360" i="3"/>
  <c r="BS360" i="3"/>
  <c r="BN360" i="3"/>
  <c r="BM360" i="3"/>
  <c r="B1265" i="3"/>
  <c r="BM612" i="3"/>
  <c r="B1171" i="3"/>
  <c r="B1314" i="3"/>
  <c r="B1442" i="3"/>
  <c r="B947" i="11"/>
  <c r="I749" i="11"/>
  <c r="B1272" i="11"/>
  <c r="BL937" i="3"/>
  <c r="M1682" i="11"/>
  <c r="B831" i="3"/>
  <c r="B461" i="3"/>
  <c r="BL1754" i="3"/>
  <c r="BR1839" i="3"/>
  <c r="BT1505" i="3"/>
  <c r="BR1857" i="3"/>
  <c r="BK12" i="3"/>
  <c r="BJ73" i="3"/>
  <c r="BK1839" i="3"/>
  <c r="C172" i="11"/>
  <c r="L1009" i="11"/>
  <c r="J1481" i="11"/>
  <c r="BK894" i="3"/>
  <c r="BT1090" i="3"/>
  <c r="BT1616" i="3"/>
  <c r="B702" i="3"/>
  <c r="B627" i="3"/>
  <c r="I64" i="11"/>
  <c r="BS612" i="3"/>
  <c r="B1173" i="3"/>
  <c r="B1454" i="3"/>
  <c r="BQ17" i="3"/>
  <c r="BQ1839" i="3"/>
  <c r="BL12" i="3"/>
  <c r="BK73" i="3"/>
  <c r="I640" i="11"/>
  <c r="L1660" i="11"/>
  <c r="K1602" i="11"/>
  <c r="B387" i="3"/>
  <c r="E1970" i="11"/>
  <c r="BK1807" i="3"/>
  <c r="BN894" i="3"/>
  <c r="C1465" i="11"/>
  <c r="F1372" i="11"/>
  <c r="F1256" i="11"/>
  <c r="F1959" i="11"/>
  <c r="B1745" i="3"/>
  <c r="I1948" i="11"/>
  <c r="C341" i="11"/>
  <c r="BO264" i="3"/>
  <c r="BR264" i="3"/>
  <c r="BN264" i="3"/>
  <c r="BT264" i="3"/>
  <c r="BL264" i="3"/>
  <c r="BQ264" i="3"/>
  <c r="BU264" i="3"/>
  <c r="BM264" i="3"/>
  <c r="BP264" i="3"/>
  <c r="BS264" i="3"/>
  <c r="BJ264" i="3"/>
  <c r="BK264" i="3"/>
  <c r="BQ1211" i="3"/>
  <c r="BJ1211" i="3"/>
  <c r="BR1211" i="3"/>
  <c r="BM1211" i="3"/>
  <c r="BT1211" i="3"/>
  <c r="BS1211" i="3"/>
  <c r="BN1211" i="3"/>
  <c r="BP1211" i="3"/>
  <c r="BL1211" i="3"/>
  <c r="BK1211" i="3"/>
  <c r="BU1211" i="3"/>
  <c r="BO1211" i="3"/>
  <c r="BT1371" i="3"/>
  <c r="BJ1371" i="3"/>
  <c r="BL1371" i="3"/>
  <c r="BO1371" i="3"/>
  <c r="BK1371" i="3"/>
  <c r="BP1371" i="3"/>
  <c r="BS1371" i="3"/>
  <c r="BU1371" i="3"/>
  <c r="BQ1371" i="3"/>
  <c r="BM1371" i="3"/>
  <c r="BM300" i="3"/>
  <c r="BO1955" i="3"/>
  <c r="BJ1955" i="3"/>
  <c r="BT1955" i="3"/>
  <c r="BK1955" i="3"/>
  <c r="BU1955" i="3"/>
  <c r="BM1955" i="3"/>
  <c r="BP1955" i="3"/>
  <c r="BQ1955" i="3"/>
  <c r="BN1955" i="3"/>
  <c r="E1954" i="11"/>
  <c r="F1954" i="11"/>
  <c r="I1954" i="11"/>
  <c r="J1954" i="11"/>
  <c r="BL1955" i="3"/>
  <c r="BS1955" i="3"/>
  <c r="K1954" i="11"/>
  <c r="B1954" i="11"/>
  <c r="M1954" i="11"/>
  <c r="C1954" i="11"/>
  <c r="D1954" i="11"/>
  <c r="L1954" i="11"/>
  <c r="BR1955" i="3"/>
  <c r="K1823" i="11"/>
  <c r="F1823" i="11"/>
  <c r="M1823" i="11"/>
  <c r="B1823" i="11"/>
  <c r="C1823" i="11"/>
  <c r="D1823" i="11"/>
  <c r="H1823" i="11"/>
  <c r="G1823" i="11"/>
  <c r="E1823" i="11"/>
  <c r="L1823" i="11"/>
  <c r="I1823" i="11"/>
  <c r="J1823" i="11"/>
  <c r="M1321" i="11"/>
  <c r="C1661" i="11"/>
  <c r="K539" i="11"/>
  <c r="E539" i="11"/>
  <c r="L539" i="11"/>
  <c r="E1503" i="11"/>
  <c r="G1503" i="11"/>
  <c r="D1503" i="11"/>
  <c r="K1916" i="11"/>
  <c r="J1916" i="11"/>
  <c r="L1916" i="11"/>
  <c r="C1916" i="11"/>
  <c r="C547" i="11"/>
  <c r="K547" i="11"/>
  <c r="G547" i="11"/>
  <c r="H547" i="11"/>
  <c r="BU1426" i="3"/>
  <c r="BQ1426" i="3"/>
  <c r="BS1426" i="3"/>
  <c r="L1853" i="11"/>
  <c r="C1853" i="11"/>
  <c r="F1853" i="11"/>
  <c r="G1853" i="11"/>
  <c r="B1853" i="11"/>
  <c r="J1853" i="11"/>
  <c r="D1853" i="11"/>
  <c r="K1853" i="11"/>
  <c r="T1890" i="3"/>
  <c r="B1890" i="3" s="1"/>
  <c r="G297" i="11"/>
  <c r="B297" i="11"/>
  <c r="L742" i="11"/>
  <c r="B742" i="11"/>
  <c r="F1068" i="11"/>
  <c r="C1068" i="11"/>
  <c r="E1068" i="11"/>
  <c r="J1068" i="11"/>
  <c r="F1538" i="11"/>
  <c r="G1538" i="11"/>
  <c r="K1538" i="11"/>
  <c r="BK1006" i="3"/>
  <c r="F1005" i="11"/>
  <c r="I1005" i="11"/>
  <c r="J1005" i="11"/>
  <c r="E1005" i="11"/>
  <c r="K1005" i="11"/>
  <c r="G1005" i="11"/>
  <c r="M1005" i="11"/>
  <c r="E1630" i="11"/>
  <c r="M1630" i="11"/>
  <c r="D1630" i="11"/>
  <c r="L489" i="11"/>
  <c r="G489" i="11"/>
  <c r="M489" i="11"/>
  <c r="F489" i="11"/>
  <c r="B489" i="11"/>
  <c r="C489" i="11"/>
  <c r="I489" i="11"/>
  <c r="D489" i="11"/>
  <c r="D976" i="11"/>
  <c r="F976" i="11"/>
  <c r="J1532" i="11"/>
  <c r="L1532" i="11"/>
  <c r="B1532" i="11"/>
  <c r="I324" i="11"/>
  <c r="B324" i="11"/>
  <c r="L324" i="11"/>
  <c r="M324" i="11"/>
  <c r="K324" i="11"/>
  <c r="F1101" i="11"/>
  <c r="K1101" i="11"/>
  <c r="H1101" i="11"/>
  <c r="M1101" i="11"/>
  <c r="G1101" i="11"/>
  <c r="B1101" i="11"/>
  <c r="C1101" i="11"/>
  <c r="J1101" i="11"/>
  <c r="BU115" i="3"/>
  <c r="BP115" i="3"/>
  <c r="BK115" i="3"/>
  <c r="BO115" i="3"/>
  <c r="C114" i="11"/>
  <c r="K114" i="11"/>
  <c r="BQ115" i="3"/>
  <c r="G114" i="11"/>
  <c r="F114" i="11"/>
  <c r="H114" i="11"/>
  <c r="E114" i="11"/>
  <c r="BN115" i="3"/>
  <c r="BL115" i="3"/>
  <c r="BR115" i="3"/>
  <c r="BM115" i="3"/>
  <c r="BJ115" i="3"/>
  <c r="H776" i="11"/>
  <c r="K776" i="11"/>
  <c r="C776" i="11"/>
  <c r="E776" i="11"/>
  <c r="D776" i="11"/>
  <c r="F776" i="11"/>
  <c r="G776" i="11"/>
  <c r="B776" i="11"/>
  <c r="I776" i="11"/>
  <c r="J776" i="11"/>
  <c r="M776" i="11"/>
  <c r="F1251" i="11"/>
  <c r="G1251" i="11"/>
  <c r="BJ1252" i="3"/>
  <c r="BR1252" i="3"/>
  <c r="H1251" i="11"/>
  <c r="J1251" i="11"/>
  <c r="D1251" i="11"/>
  <c r="E1251" i="11"/>
  <c r="B1632" i="11"/>
  <c r="G1632" i="11"/>
  <c r="H1632" i="11"/>
  <c r="C1632" i="11"/>
  <c r="D1632" i="11"/>
  <c r="J1632" i="11"/>
  <c r="C882" i="11"/>
  <c r="G882" i="11"/>
  <c r="K1910" i="11"/>
  <c r="BL1911" i="3"/>
  <c r="E1910" i="11"/>
  <c r="F1910" i="11"/>
  <c r="B1910" i="11"/>
  <c r="J1910" i="11"/>
  <c r="L1910" i="11"/>
  <c r="H410" i="11"/>
  <c r="K410" i="11"/>
  <c r="I410" i="11"/>
  <c r="B410" i="11"/>
  <c r="C410" i="11"/>
  <c r="M410" i="11"/>
  <c r="D410" i="11"/>
  <c r="J410" i="11"/>
  <c r="BL1262" i="3"/>
  <c r="BO1262" i="3"/>
  <c r="C1261" i="11"/>
  <c r="M1261" i="11"/>
  <c r="H1261" i="11"/>
  <c r="D1261" i="11"/>
  <c r="F1261" i="11"/>
  <c r="G1261" i="11"/>
  <c r="I1261" i="11"/>
  <c r="BQ1431" i="3"/>
  <c r="BJ1431" i="3"/>
  <c r="F1430" i="11"/>
  <c r="K1430" i="11"/>
  <c r="H1430" i="11"/>
  <c r="B1430" i="11"/>
  <c r="C1430" i="11"/>
  <c r="M1430" i="11"/>
  <c r="D1430" i="11"/>
  <c r="E1430" i="11"/>
  <c r="L1430" i="11"/>
  <c r="B1777" i="11"/>
  <c r="L1777" i="11"/>
  <c r="H1777" i="11"/>
  <c r="I1777" i="11"/>
  <c r="J1777" i="11"/>
  <c r="D1777" i="11"/>
  <c r="K1777" i="11"/>
  <c r="E1777" i="11"/>
  <c r="C1777" i="11"/>
  <c r="F1777" i="11"/>
  <c r="H1904" i="11"/>
  <c r="I1904" i="11"/>
  <c r="L1904" i="11"/>
  <c r="E1904" i="11"/>
  <c r="F1904" i="11"/>
  <c r="J1904" i="11"/>
  <c r="B1904" i="11"/>
  <c r="C1904" i="11"/>
  <c r="K1904" i="11"/>
  <c r="M1904" i="11"/>
  <c r="D1904" i="11"/>
  <c r="G1904" i="11"/>
  <c r="E1026" i="11"/>
  <c r="C1026" i="11"/>
  <c r="F1026" i="11"/>
  <c r="BT1027" i="3"/>
  <c r="H1026" i="11"/>
  <c r="J1026" i="11"/>
  <c r="B1026" i="11"/>
  <c r="I1026" i="11"/>
  <c r="M1026" i="11"/>
  <c r="BJ1027" i="3"/>
  <c r="BL1027" i="3"/>
  <c r="K1026" i="11"/>
  <c r="BO1027" i="3"/>
  <c r="T1649" i="3"/>
  <c r="B1649" i="3" s="1"/>
  <c r="T1467" i="3"/>
  <c r="B1467" i="3" s="1"/>
  <c r="E453" i="11"/>
  <c r="BQ454" i="3"/>
  <c r="BU454" i="3"/>
  <c r="BR454" i="3"/>
  <c r="BN454" i="3"/>
  <c r="BK454" i="3"/>
  <c r="BT454" i="3"/>
  <c r="BO454" i="3"/>
  <c r="BJ454" i="3"/>
  <c r="BS454" i="3"/>
  <c r="J453" i="11"/>
  <c r="BM454" i="3"/>
  <c r="B453" i="11"/>
  <c r="BL454" i="3"/>
  <c r="D453" i="11"/>
  <c r="K453" i="11"/>
  <c r="M453" i="11"/>
  <c r="L453" i="11"/>
  <c r="C453" i="11"/>
  <c r="C1895" i="11"/>
  <c r="I1895" i="11"/>
  <c r="BP1896" i="3"/>
  <c r="E1895" i="11"/>
  <c r="F1895" i="11"/>
  <c r="M1895" i="11"/>
  <c r="H1895" i="11"/>
  <c r="K1895" i="11"/>
  <c r="D1895" i="11"/>
  <c r="B1895" i="11"/>
  <c r="L1895" i="11"/>
  <c r="G1895" i="11"/>
  <c r="D129" i="11"/>
  <c r="E360" i="11"/>
  <c r="C324" i="11"/>
  <c r="L1321" i="11"/>
  <c r="H1954" i="11"/>
  <c r="C1532" i="11"/>
  <c r="I1661" i="11"/>
  <c r="E1661" i="11"/>
  <c r="H1661" i="11"/>
  <c r="M1661" i="11"/>
  <c r="L1185" i="11"/>
  <c r="F1185" i="11"/>
  <c r="K592" i="11"/>
  <c r="L592" i="11"/>
  <c r="M592" i="11"/>
  <c r="E592" i="11"/>
  <c r="G592" i="11"/>
  <c r="H592" i="11"/>
  <c r="C592" i="11"/>
  <c r="D592" i="11"/>
  <c r="K1017" i="11"/>
  <c r="M1017" i="11"/>
  <c r="BL518" i="3"/>
  <c r="BJ518" i="3"/>
  <c r="BM518" i="3"/>
  <c r="BK518" i="3"/>
  <c r="BN518" i="3"/>
  <c r="K517" i="11"/>
  <c r="BP518" i="3"/>
  <c r="BS518" i="3"/>
  <c r="BR518" i="3"/>
  <c r="I517" i="11"/>
  <c r="B517" i="11"/>
  <c r="D517" i="11"/>
  <c r="E517" i="11"/>
  <c r="G517" i="11"/>
  <c r="C517" i="11"/>
  <c r="F517" i="11"/>
  <c r="H517" i="11"/>
  <c r="J517" i="11"/>
  <c r="BQ1143" i="3"/>
  <c r="BO1143" i="3"/>
  <c r="BL1143" i="3"/>
  <c r="F1142" i="11"/>
  <c r="G1142" i="11"/>
  <c r="H1142" i="11"/>
  <c r="K1142" i="11"/>
  <c r="I1142" i="11"/>
  <c r="J1142" i="11"/>
  <c r="L1142" i="11"/>
  <c r="M1142" i="11"/>
  <c r="E1466" i="11"/>
  <c r="L1466" i="11"/>
  <c r="G1466" i="11"/>
  <c r="K1466" i="11"/>
  <c r="B592" i="11"/>
  <c r="E1142" i="11"/>
  <c r="G1954" i="11"/>
  <c r="B1417" i="3"/>
  <c r="BP454" i="3"/>
  <c r="L410" i="11"/>
  <c r="J592" i="11"/>
  <c r="I1251" i="11"/>
  <c r="J1895" i="11"/>
  <c r="H1853" i="11"/>
  <c r="F451" i="11"/>
  <c r="G410" i="11"/>
  <c r="E547" i="11"/>
  <c r="F592" i="11"/>
  <c r="G1068" i="11"/>
  <c r="I1853" i="11"/>
  <c r="F297" i="11"/>
  <c r="F410" i="11"/>
  <c r="M882" i="11"/>
  <c r="I592" i="11"/>
  <c r="C1005" i="11"/>
  <c r="L1101" i="11"/>
  <c r="I1017" i="11"/>
  <c r="J1261" i="11"/>
  <c r="I1425" i="11"/>
  <c r="H1809" i="11"/>
  <c r="T739" i="3"/>
  <c r="B739" i="3" s="1"/>
  <c r="G360" i="11"/>
  <c r="I360" i="11"/>
  <c r="B360" i="11"/>
  <c r="L360" i="11"/>
  <c r="M1216" i="11"/>
  <c r="B1216" i="11"/>
  <c r="F349" i="11"/>
  <c r="D349" i="11"/>
  <c r="M349" i="11"/>
  <c r="I349" i="11"/>
  <c r="C349" i="11"/>
  <c r="J349" i="11"/>
  <c r="L349" i="11"/>
  <c r="I1649" i="11"/>
  <c r="L1649" i="11"/>
  <c r="M1649" i="11"/>
  <c r="H1649" i="11"/>
  <c r="B1649" i="11"/>
  <c r="F1649" i="11"/>
  <c r="C1649" i="11"/>
  <c r="G1649" i="11"/>
  <c r="J1649" i="11"/>
  <c r="K1649" i="11"/>
  <c r="B114" i="11"/>
  <c r="G324" i="11"/>
  <c r="E297" i="11"/>
  <c r="H349" i="11"/>
  <c r="K489" i="11"/>
  <c r="E410" i="11"/>
  <c r="L882" i="11"/>
  <c r="H1005" i="11"/>
  <c r="D1142" i="11"/>
  <c r="I1101" i="11"/>
  <c r="H1017" i="11"/>
  <c r="E1261" i="11"/>
  <c r="I1068" i="11"/>
  <c r="BR1322" i="3"/>
  <c r="BP1322" i="3"/>
  <c r="D1321" i="11"/>
  <c r="J1321" i="11"/>
  <c r="G1321" i="11"/>
  <c r="C1321" i="11"/>
  <c r="H1321" i="11"/>
  <c r="I1321" i="11"/>
  <c r="BR1753" i="3"/>
  <c r="B1752" i="11"/>
  <c r="H1752" i="11"/>
  <c r="C1752" i="11"/>
  <c r="I1752" i="11"/>
  <c r="K1752" i="11"/>
  <c r="F1809" i="11"/>
  <c r="C1809" i="11"/>
  <c r="I1809" i="11"/>
  <c r="K1809" i="11"/>
  <c r="T274" i="3"/>
  <c r="B274" i="3" s="1"/>
  <c r="H1496" i="11"/>
  <c r="E1496" i="11"/>
  <c r="F1496" i="11"/>
  <c r="M1496" i="11"/>
  <c r="L1496" i="11"/>
  <c r="D1496" i="11"/>
  <c r="J114" i="11"/>
  <c r="M114" i="11"/>
  <c r="I114" i="11"/>
  <c r="L114" i="11"/>
  <c r="F324" i="11"/>
  <c r="D297" i="11"/>
  <c r="G349" i="11"/>
  <c r="E489" i="11"/>
  <c r="I882" i="11"/>
  <c r="D1005" i="11"/>
  <c r="C1142" i="11"/>
  <c r="E1101" i="11"/>
  <c r="E1017" i="11"/>
  <c r="L1261" i="11"/>
  <c r="H1846" i="11"/>
  <c r="BJ593" i="3"/>
  <c r="T1006" i="3"/>
  <c r="M1727" i="11"/>
  <c r="C1727" i="11"/>
  <c r="I987" i="11"/>
  <c r="D987" i="11"/>
  <c r="BL1395" i="3"/>
  <c r="B1394" i="11"/>
  <c r="C1394" i="11"/>
  <c r="G1394" i="11"/>
  <c r="E1394" i="11"/>
  <c r="K1394" i="11"/>
  <c r="L1394" i="11"/>
  <c r="D1394" i="11"/>
  <c r="T1584" i="3"/>
  <c r="B1584" i="3" s="1"/>
  <c r="T621" i="3"/>
  <c r="B621" i="3" s="1"/>
  <c r="T800" i="3"/>
  <c r="B800" i="3" s="1"/>
  <c r="L1611" i="11"/>
  <c r="G1611" i="11"/>
  <c r="M1611" i="11"/>
  <c r="E1611" i="11"/>
  <c r="F1611" i="11"/>
  <c r="D114" i="11"/>
  <c r="E324" i="11"/>
  <c r="E349" i="11"/>
  <c r="D742" i="11"/>
  <c r="H882" i="11"/>
  <c r="G1026" i="11"/>
  <c r="L1005" i="11"/>
  <c r="B1142" i="11"/>
  <c r="D1101" i="11"/>
  <c r="J1017" i="11"/>
  <c r="K1261" i="11"/>
  <c r="J1430" i="11"/>
  <c r="BP1027" i="3"/>
  <c r="M1991" i="11"/>
  <c r="B1991" i="11"/>
  <c r="K1991" i="11"/>
  <c r="D1991" i="11"/>
  <c r="E1991" i="11"/>
  <c r="I1991" i="11"/>
  <c r="C1991" i="11"/>
  <c r="BM1321" i="3"/>
  <c r="BT1321" i="3"/>
  <c r="BK1321" i="3"/>
  <c r="BL1321" i="3"/>
  <c r="C1320" i="11"/>
  <c r="E1320" i="11"/>
  <c r="I1320" i="11"/>
  <c r="K1320" i="11"/>
  <c r="BN1321" i="3"/>
  <c r="BQ1321" i="3"/>
  <c r="M1320" i="11"/>
  <c r="J1912" i="11"/>
  <c r="L1912" i="11"/>
  <c r="BM1913" i="3"/>
  <c r="M1912" i="11"/>
  <c r="F1912" i="11"/>
  <c r="C1912" i="11"/>
  <c r="BP705" i="3"/>
  <c r="BQ705" i="3"/>
  <c r="BJ705" i="3"/>
  <c r="BU705" i="3"/>
  <c r="F1996" i="11"/>
  <c r="K1996" i="11"/>
  <c r="M1996" i="11"/>
  <c r="B1996" i="11"/>
  <c r="C1996" i="11"/>
  <c r="D1996" i="11"/>
  <c r="H1996" i="11"/>
  <c r="G1788" i="11"/>
  <c r="J1788" i="11"/>
  <c r="B1788" i="11"/>
  <c r="C1788" i="11"/>
  <c r="K1788" i="11"/>
  <c r="M1788" i="11"/>
  <c r="I1788" i="11"/>
  <c r="J1932" i="11"/>
  <c r="K1932" i="11"/>
  <c r="E1932" i="11"/>
  <c r="I1339" i="11"/>
  <c r="J1339" i="11"/>
  <c r="T133" i="3"/>
  <c r="B133" i="3" s="1"/>
  <c r="T1214" i="3"/>
  <c r="B1214" i="3" s="1"/>
  <c r="G48" i="11"/>
  <c r="BR49" i="3"/>
  <c r="BJ49" i="3"/>
  <c r="BU49" i="3"/>
  <c r="BK49" i="3"/>
  <c r="G460" i="11"/>
  <c r="C460" i="11"/>
  <c r="G1686" i="11"/>
  <c r="K1686" i="11"/>
  <c r="D1686" i="11"/>
  <c r="E1686" i="11"/>
  <c r="H1686" i="11"/>
  <c r="M1686" i="11"/>
  <c r="B1686" i="11"/>
  <c r="J1686" i="11"/>
  <c r="J1620" i="11"/>
  <c r="K1620" i="11"/>
  <c r="M1620" i="11"/>
  <c r="G1934" i="11"/>
  <c r="H1934" i="11"/>
  <c r="J1934" i="11"/>
  <c r="E1934" i="11"/>
  <c r="B1934" i="11"/>
  <c r="C1934" i="11"/>
  <c r="F1934" i="11"/>
  <c r="D743" i="11"/>
  <c r="F743" i="11"/>
  <c r="L743" i="11"/>
  <c r="H743" i="11"/>
  <c r="T71" i="3"/>
  <c r="L1917" i="11"/>
  <c r="H1917" i="11"/>
  <c r="I1917" i="11"/>
  <c r="M1917" i="11"/>
  <c r="C342" i="11"/>
  <c r="C270" i="11"/>
  <c r="E212" i="11"/>
  <c r="E386" i="11"/>
  <c r="M304" i="11"/>
  <c r="M358" i="11"/>
  <c r="M460" i="11"/>
  <c r="K568" i="11"/>
  <c r="C418" i="11"/>
  <c r="D589" i="11"/>
  <c r="G520" i="11"/>
  <c r="I417" i="11"/>
  <c r="C704" i="11"/>
  <c r="F728" i="11"/>
  <c r="J720" i="11"/>
  <c r="D808" i="11"/>
  <c r="I639" i="11"/>
  <c r="D731" i="11"/>
  <c r="L1115" i="11"/>
  <c r="C729" i="11"/>
  <c r="B1013" i="11"/>
  <c r="I743" i="11"/>
  <c r="L1891" i="11"/>
  <c r="H1620" i="11"/>
  <c r="D1934" i="11"/>
  <c r="M1934" i="11"/>
  <c r="B1932" i="11"/>
  <c r="G1339" i="11"/>
  <c r="B1620" i="11"/>
  <c r="D1115" i="11"/>
  <c r="F300" i="11"/>
  <c r="M300" i="11"/>
  <c r="L10" i="11"/>
  <c r="E790" i="11"/>
  <c r="H1345" i="11"/>
  <c r="J1073" i="11"/>
  <c r="C1115" i="11"/>
  <c r="J1448" i="11"/>
  <c r="K1448" i="11"/>
  <c r="BT1491" i="3"/>
  <c r="K1490" i="11"/>
  <c r="D1490" i="11"/>
  <c r="B1844" i="11"/>
  <c r="M1844" i="11"/>
  <c r="I1844" i="11"/>
  <c r="C1844" i="11"/>
  <c r="D1844" i="11"/>
  <c r="D1271" i="11"/>
  <c r="L1271" i="11"/>
  <c r="G1271" i="11"/>
  <c r="E1140" i="11"/>
  <c r="J1140" i="11"/>
  <c r="BT1803" i="3"/>
  <c r="B1802" i="11"/>
  <c r="C1802" i="11"/>
  <c r="D1802" i="11"/>
  <c r="G1802" i="11"/>
  <c r="H1802" i="11"/>
  <c r="J1802" i="11"/>
  <c r="BK701" i="3"/>
  <c r="J700" i="11"/>
  <c r="K1657" i="11"/>
  <c r="H1657" i="11"/>
  <c r="G1657" i="11"/>
  <c r="I1919" i="11"/>
  <c r="K1919" i="11"/>
  <c r="J1919" i="11"/>
  <c r="D1919" i="11"/>
  <c r="T1836" i="3"/>
  <c r="B1836" i="3" s="1"/>
  <c r="L1888" i="11"/>
  <c r="M1888" i="11"/>
  <c r="E1888" i="11"/>
  <c r="K1489" i="11"/>
  <c r="M1489" i="11"/>
  <c r="BJ1396" i="3"/>
  <c r="BT1396" i="3"/>
  <c r="BL1396" i="3"/>
  <c r="E1395" i="11"/>
  <c r="C1395" i="11"/>
  <c r="F1500" i="11"/>
  <c r="J1500" i="11"/>
  <c r="BT1148" i="3"/>
  <c r="H1147" i="11"/>
  <c r="T1038" i="3"/>
  <c r="B1038" i="3" s="1"/>
  <c r="T238" i="3"/>
  <c r="B238" i="3" s="1"/>
  <c r="BQ698" i="3"/>
  <c r="BU698" i="3"/>
  <c r="BM698" i="3"/>
  <c r="BK698" i="3"/>
  <c r="BO698" i="3"/>
  <c r="T893" i="3"/>
  <c r="B893" i="3" s="1"/>
  <c r="T861" i="3"/>
  <c r="B861" i="3" s="1"/>
  <c r="J1661" i="11"/>
  <c r="L1661" i="11"/>
  <c r="K1661" i="11"/>
  <c r="G1661" i="11"/>
  <c r="B1661" i="11"/>
  <c r="I1698" i="11"/>
  <c r="J1698" i="11"/>
  <c r="D1410" i="11"/>
  <c r="F1410" i="11"/>
  <c r="H1914" i="11"/>
  <c r="I1914" i="11"/>
  <c r="J1914" i="11"/>
  <c r="D1914" i="11"/>
  <c r="M1914" i="11"/>
  <c r="B1914" i="11"/>
  <c r="G10" i="11"/>
  <c r="K91" i="11"/>
  <c r="I48" i="11"/>
  <c r="I386" i="11"/>
  <c r="I304" i="11"/>
  <c r="F358" i="11"/>
  <c r="K460" i="11"/>
  <c r="B418" i="11"/>
  <c r="H520" i="11"/>
  <c r="J729" i="11"/>
  <c r="C417" i="11"/>
  <c r="H644" i="11"/>
  <c r="K704" i="11"/>
  <c r="B728" i="11"/>
  <c r="E720" i="11"/>
  <c r="K769" i="11"/>
  <c r="I808" i="11"/>
  <c r="F775" i="11"/>
  <c r="B731" i="11"/>
  <c r="H704" i="11"/>
  <c r="C1019" i="11"/>
  <c r="G1013" i="11"/>
  <c r="C1339" i="11"/>
  <c r="M1289" i="11"/>
  <c r="I728" i="11"/>
  <c r="M1341" i="11"/>
  <c r="L1320" i="11"/>
  <c r="H1320" i="11"/>
  <c r="B1410" i="11"/>
  <c r="F1620" i="11"/>
  <c r="F1891" i="11"/>
  <c r="I1934" i="11"/>
  <c r="B1118" i="3"/>
  <c r="B1815" i="3"/>
  <c r="B466" i="3"/>
  <c r="BS705" i="3"/>
  <c r="F983" i="11"/>
  <c r="C983" i="11"/>
  <c r="G1750" i="11"/>
  <c r="F1750" i="11"/>
  <c r="B1750" i="11"/>
  <c r="C1750" i="11"/>
  <c r="E1750" i="11"/>
  <c r="I1750" i="11"/>
  <c r="J1713" i="11"/>
  <c r="B1713" i="11"/>
  <c r="E1713" i="11"/>
  <c r="H1921" i="11"/>
  <c r="K1921" i="11"/>
  <c r="J1999" i="11"/>
  <c r="K1999" i="11"/>
  <c r="BL683" i="3"/>
  <c r="BR683" i="3"/>
  <c r="K1380" i="11"/>
  <c r="L1380" i="11"/>
  <c r="C1612" i="11"/>
  <c r="D1612" i="11"/>
  <c r="I1612" i="11"/>
  <c r="M1612" i="11"/>
  <c r="J1612" i="11"/>
  <c r="F1612" i="11"/>
  <c r="E1221" i="11"/>
  <c r="H1221" i="11"/>
  <c r="L1221" i="11"/>
  <c r="BM402" i="3"/>
  <c r="BQ402" i="3"/>
  <c r="BN402" i="3"/>
  <c r="BK402" i="3"/>
  <c r="BR402" i="3"/>
  <c r="BO402" i="3"/>
  <c r="BP402" i="3"/>
  <c r="BU402" i="3"/>
  <c r="BL402" i="3"/>
  <c r="BJ402" i="3"/>
  <c r="BS402" i="3"/>
  <c r="BT402" i="3"/>
  <c r="BS1402" i="3"/>
  <c r="BM1402" i="3"/>
  <c r="BQ1402" i="3"/>
  <c r="BN1402" i="3"/>
  <c r="BO1402" i="3"/>
  <c r="BL1402" i="3"/>
  <c r="C1401" i="11"/>
  <c r="T1753" i="3"/>
  <c r="B1753" i="3" s="1"/>
  <c r="T876" i="3"/>
  <c r="B876" i="3" s="1"/>
  <c r="T923" i="3"/>
  <c r="B923" i="3" s="1"/>
  <c r="BQ1829" i="3"/>
  <c r="BK1829" i="3"/>
  <c r="D1828" i="11"/>
  <c r="BM1829" i="3"/>
  <c r="F1828" i="11"/>
  <c r="I1828" i="11"/>
  <c r="BJ1829" i="3"/>
  <c r="BR1829" i="3"/>
  <c r="BT1829" i="3"/>
  <c r="L1828" i="11"/>
  <c r="B1828" i="11"/>
  <c r="K1828" i="11"/>
  <c r="H1828" i="11"/>
  <c r="BT1816" i="3"/>
  <c r="E1815" i="11"/>
  <c r="F1815" i="11"/>
  <c r="G1815" i="11"/>
  <c r="H1815" i="11"/>
  <c r="I1815" i="11"/>
  <c r="L1815" i="11"/>
  <c r="T1642" i="3"/>
  <c r="B1642" i="3" s="1"/>
  <c r="BN818" i="3"/>
  <c r="BR818" i="3"/>
  <c r="BO818" i="3"/>
  <c r="T1581" i="3"/>
  <c r="B1581" i="3" s="1"/>
  <c r="E520" i="11"/>
  <c r="H386" i="11"/>
  <c r="B417" i="11"/>
  <c r="J704" i="11"/>
  <c r="M728" i="11"/>
  <c r="C720" i="11"/>
  <c r="H769" i="11"/>
  <c r="J731" i="11"/>
  <c r="B704" i="11"/>
  <c r="L571" i="11"/>
  <c r="F1013" i="11"/>
  <c r="M1339" i="11"/>
  <c r="L1289" i="11"/>
  <c r="L1341" i="11"/>
  <c r="J1320" i="11"/>
  <c r="M1410" i="11"/>
  <c r="D1620" i="11"/>
  <c r="B1891" i="11"/>
  <c r="E1912" i="11"/>
  <c r="B1572" i="3"/>
  <c r="J1365" i="11"/>
  <c r="M1365" i="11"/>
  <c r="K1365" i="11"/>
  <c r="F1365" i="11"/>
  <c r="M1144" i="11"/>
  <c r="I1144" i="11"/>
  <c r="BQ1812" i="3"/>
  <c r="E1811" i="11"/>
  <c r="BN1812" i="3"/>
  <c r="M1811" i="11"/>
  <c r="G1811" i="11"/>
  <c r="D1811" i="11"/>
  <c r="I1811" i="11"/>
  <c r="J1811" i="11"/>
  <c r="H1298" i="11"/>
  <c r="G1298" i="11"/>
  <c r="T1620" i="3"/>
  <c r="B1620" i="3" s="1"/>
  <c r="T1807" i="3"/>
  <c r="B1807" i="3" s="1"/>
  <c r="M1199" i="11"/>
  <c r="B1199" i="11"/>
  <c r="H1199" i="11"/>
  <c r="C1793" i="11"/>
  <c r="D1793" i="11"/>
  <c r="BR1794" i="3"/>
  <c r="BO1794" i="3"/>
  <c r="M1793" i="11"/>
  <c r="C1431" i="11"/>
  <c r="G1431" i="11"/>
  <c r="T1327" i="3"/>
  <c r="T183" i="3"/>
  <c r="B183" i="3" s="1"/>
  <c r="D520" i="11"/>
  <c r="L386" i="11"/>
  <c r="M417" i="11"/>
  <c r="K728" i="11"/>
  <c r="L720" i="11"/>
  <c r="G769" i="11"/>
  <c r="K884" i="11"/>
  <c r="G731" i="11"/>
  <c r="G976" i="11"/>
  <c r="G1070" i="11"/>
  <c r="E1013" i="11"/>
  <c r="H1289" i="11"/>
  <c r="C1351" i="11"/>
  <c r="G1320" i="11"/>
  <c r="E1410" i="11"/>
  <c r="C1620" i="11"/>
  <c r="L1914" i="11"/>
  <c r="H1912" i="11"/>
  <c r="B1813" i="3"/>
  <c r="BR1321" i="3"/>
  <c r="B1860" i="11"/>
  <c r="D1860" i="11"/>
  <c r="E1860" i="11"/>
  <c r="G1860" i="11"/>
  <c r="F1860" i="11"/>
  <c r="H1860" i="11"/>
  <c r="L1860" i="11"/>
  <c r="H1982" i="11"/>
  <c r="F1982" i="11"/>
  <c r="K1982" i="11"/>
  <c r="T1149" i="3"/>
  <c r="B1453" i="3"/>
  <c r="E48" i="11"/>
  <c r="J91" i="11"/>
  <c r="H418" i="11"/>
  <c r="K10" i="11"/>
  <c r="H91" i="11"/>
  <c r="M10" i="11"/>
  <c r="F48" i="11"/>
  <c r="J147" i="11"/>
  <c r="B386" i="11"/>
  <c r="E304" i="11"/>
  <c r="M451" i="11"/>
  <c r="G418" i="11"/>
  <c r="C520" i="11"/>
  <c r="K386" i="11"/>
  <c r="L417" i="11"/>
  <c r="G728" i="11"/>
  <c r="K720" i="11"/>
  <c r="L769" i="11"/>
  <c r="J884" i="11"/>
  <c r="E972" i="11"/>
  <c r="D737" i="11"/>
  <c r="B1351" i="11"/>
  <c r="D1464" i="11"/>
  <c r="M720" i="11"/>
  <c r="F1320" i="11"/>
  <c r="I1464" i="11"/>
  <c r="E1620" i="11"/>
  <c r="F1914" i="11"/>
  <c r="L1996" i="11"/>
  <c r="J1991" i="11"/>
  <c r="D1912" i="11"/>
  <c r="BU1321" i="3"/>
  <c r="B1837" i="11"/>
  <c r="F1837" i="11"/>
  <c r="C1969" i="11"/>
  <c r="G1969" i="11"/>
  <c r="H1981" i="11"/>
  <c r="I1981" i="11"/>
  <c r="D1981" i="11"/>
  <c r="K1981" i="11"/>
  <c r="M1981" i="11"/>
  <c r="L1981" i="11"/>
  <c r="M1148" i="11"/>
  <c r="B1148" i="11"/>
  <c r="E1148" i="11"/>
  <c r="B1964" i="3"/>
  <c r="E742" i="11"/>
  <c r="C10" i="11"/>
  <c r="J304" i="11"/>
  <c r="M418" i="11"/>
  <c r="B10" i="11"/>
  <c r="B48" i="11"/>
  <c r="C386" i="11"/>
  <c r="G304" i="11"/>
  <c r="G91" i="11"/>
  <c r="D48" i="11"/>
  <c r="E147" i="11"/>
  <c r="M386" i="11"/>
  <c r="D304" i="11"/>
  <c r="D460" i="11"/>
  <c r="F418" i="11"/>
  <c r="F644" i="11"/>
  <c r="F417" i="11"/>
  <c r="I658" i="11"/>
  <c r="D728" i="11"/>
  <c r="H720" i="11"/>
  <c r="G884" i="11"/>
  <c r="M731" i="11"/>
  <c r="L972" i="11"/>
  <c r="C1036" i="11"/>
  <c r="L644" i="11"/>
  <c r="B1307" i="11"/>
  <c r="K1351" i="11"/>
  <c r="C743" i="11"/>
  <c r="D720" i="11"/>
  <c r="D1320" i="11"/>
  <c r="M1466" i="11"/>
  <c r="L1620" i="11"/>
  <c r="K1912" i="11"/>
  <c r="C1538" i="11"/>
  <c r="D1917" i="11"/>
  <c r="E1914" i="11"/>
  <c r="I1996" i="11"/>
  <c r="H1991" i="11"/>
  <c r="B1912" i="11"/>
  <c r="B1919" i="3"/>
  <c r="C1917" i="11"/>
  <c r="BO1321" i="3"/>
  <c r="I1346" i="11"/>
  <c r="D1346" i="11"/>
  <c r="C1459" i="11"/>
  <c r="K1459" i="11"/>
  <c r="L1342" i="11"/>
  <c r="M1342" i="11"/>
  <c r="E1342" i="11"/>
  <c r="G1342" i="11"/>
  <c r="H1342" i="11"/>
  <c r="BN1952" i="3"/>
  <c r="J1212" i="11"/>
  <c r="C91" i="11"/>
  <c r="C48" i="11"/>
  <c r="J460" i="11"/>
  <c r="D644" i="11"/>
  <c r="G720" i="11"/>
  <c r="K731" i="11"/>
  <c r="J972" i="11"/>
  <c r="M1036" i="11"/>
  <c r="M644" i="11"/>
  <c r="M1307" i="11"/>
  <c r="E743" i="11"/>
  <c r="B1320" i="11"/>
  <c r="C1914" i="11"/>
  <c r="G1917" i="11"/>
  <c r="L1686" i="11"/>
  <c r="F1788" i="11"/>
  <c r="G1991" i="11"/>
  <c r="F1811" i="11"/>
  <c r="BJ1321" i="3"/>
  <c r="BT1237" i="3"/>
  <c r="G1176" i="11"/>
  <c r="D1476" i="11"/>
  <c r="G8" i="11"/>
  <c r="J1710" i="11"/>
  <c r="B1710" i="11"/>
  <c r="D1886" i="11"/>
  <c r="E1886" i="11"/>
  <c r="I1604" i="11"/>
  <c r="F1604" i="11"/>
  <c r="E237" i="11"/>
  <c r="BO1846" i="3"/>
  <c r="G1845" i="11"/>
  <c r="H1845" i="11"/>
  <c r="I1517" i="11"/>
  <c r="BU1518" i="3"/>
  <c r="L1517" i="11"/>
  <c r="J1918" i="11"/>
  <c r="K1918" i="11"/>
  <c r="H1936" i="11"/>
  <c r="F1936" i="11"/>
  <c r="M1755" i="11"/>
  <c r="C1755" i="11"/>
  <c r="G1618" i="11"/>
  <c r="BL1619" i="3"/>
  <c r="I1618" i="11"/>
  <c r="BP1619" i="3"/>
  <c r="BN1396" i="3"/>
  <c r="BP1292" i="3"/>
  <c r="BK1292" i="3"/>
  <c r="E1656" i="11"/>
  <c r="I1656" i="11"/>
  <c r="BS1182" i="3"/>
  <c r="BT1182" i="3"/>
  <c r="BQ1747" i="3"/>
  <c r="H1746" i="11"/>
  <c r="B1661" i="3"/>
  <c r="B1191" i="3"/>
  <c r="L1272" i="11"/>
  <c r="BR764" i="3"/>
  <c r="M1697" i="11"/>
  <c r="BM1422" i="3"/>
  <c r="BN1422" i="3"/>
  <c r="H1971" i="11"/>
  <c r="I1971" i="11"/>
  <c r="BU900" i="3"/>
  <c r="F1469" i="11"/>
  <c r="J1469" i="11"/>
  <c r="K1469" i="11"/>
  <c r="BS237" i="3"/>
  <c r="BK237" i="3"/>
  <c r="BM237" i="3"/>
  <c r="BP216" i="3"/>
  <c r="BK216" i="3"/>
  <c r="BO216" i="3"/>
  <c r="B139" i="11"/>
  <c r="M139" i="11"/>
  <c r="B1933" i="11"/>
  <c r="C1933" i="11"/>
  <c r="BK611" i="3"/>
  <c r="BN611" i="3"/>
  <c r="BQ611" i="3"/>
  <c r="BU694" i="3"/>
  <c r="BO694" i="3"/>
  <c r="K693" i="11"/>
  <c r="BQ694" i="3"/>
  <c r="BL1721" i="3"/>
  <c r="L1720" i="11"/>
  <c r="BO1721" i="3"/>
  <c r="H1720" i="11"/>
  <c r="G1949" i="11"/>
  <c r="BR1950" i="3"/>
  <c r="H1949" i="11"/>
  <c r="BL1950" i="3"/>
  <c r="BN1950" i="3"/>
  <c r="BT1950" i="3"/>
  <c r="BM1950" i="3"/>
  <c r="BS1950" i="3"/>
  <c r="K1211" i="11"/>
  <c r="L1670" i="11"/>
  <c r="J278" i="11"/>
  <c r="I963" i="11"/>
  <c r="B1642" i="11"/>
  <c r="BO1767" i="3"/>
  <c r="J1913" i="11"/>
  <c r="M1913" i="11"/>
  <c r="E1730" i="11"/>
  <c r="B1730" i="11"/>
  <c r="BS1731" i="3"/>
  <c r="B1667" i="11"/>
  <c r="E1667" i="11"/>
  <c r="C1667" i="11"/>
  <c r="BO1093" i="3"/>
  <c r="BJ1093" i="3"/>
  <c r="BP1093" i="3"/>
  <c r="BR1093" i="3"/>
  <c r="BQ1797" i="3"/>
  <c r="BO1797" i="3"/>
  <c r="BR1797" i="3"/>
  <c r="F1778" i="11"/>
  <c r="M1778" i="11"/>
  <c r="T137" i="3"/>
  <c r="B137" i="3" s="1"/>
  <c r="H1706" i="11"/>
  <c r="I1706" i="11"/>
  <c r="B1706" i="11"/>
  <c r="M1706" i="11"/>
  <c r="C1977" i="11"/>
  <c r="D1977" i="11"/>
  <c r="K1717" i="11"/>
  <c r="G1717" i="11"/>
  <c r="B1740" i="11"/>
  <c r="C1740" i="11"/>
  <c r="B1835" i="3"/>
  <c r="L1457" i="11"/>
  <c r="H1457" i="11"/>
  <c r="H1766" i="11"/>
  <c r="D1766" i="11"/>
  <c r="J1766" i="11"/>
  <c r="M1985" i="11"/>
  <c r="B1985" i="11"/>
  <c r="BP450" i="3"/>
  <c r="BN450" i="3"/>
  <c r="BU450" i="3"/>
  <c r="BJ450" i="3"/>
  <c r="T353" i="3"/>
  <c r="B353" i="3" s="1"/>
  <c r="T915" i="3"/>
  <c r="B915" i="3" s="1"/>
  <c r="BR909" i="3"/>
  <c r="BT909" i="3"/>
  <c r="T622" i="3"/>
  <c r="B622" i="3" s="1"/>
  <c r="M766" i="11"/>
  <c r="BT767" i="3"/>
  <c r="BU767" i="3"/>
  <c r="B1902" i="3"/>
  <c r="BK1402" i="3"/>
  <c r="BR13" i="3"/>
  <c r="BS13" i="3"/>
  <c r="BP13" i="3"/>
  <c r="C1714" i="11"/>
  <c r="E1424" i="11"/>
  <c r="K1908" i="11"/>
  <c r="D1908" i="11"/>
  <c r="E1858" i="11"/>
  <c r="F1858" i="11"/>
  <c r="I1858" i="11"/>
  <c r="G1858" i="11"/>
  <c r="BM32" i="3"/>
  <c r="T215" i="3"/>
  <c r="B215" i="3" s="1"/>
  <c r="B224" i="3"/>
  <c r="D52" i="11"/>
  <c r="I955" i="11"/>
  <c r="M1105" i="11"/>
  <c r="I1926" i="11"/>
  <c r="C1926" i="11"/>
  <c r="K1585" i="11"/>
  <c r="I1585" i="11"/>
  <c r="I1946" i="11"/>
  <c r="J1946" i="11"/>
  <c r="M1946" i="11"/>
  <c r="BO1947" i="3"/>
  <c r="I1943" i="11"/>
  <c r="M1943" i="11"/>
  <c r="K1986" i="11"/>
  <c r="F1986" i="11"/>
  <c r="T1495" i="3"/>
  <c r="B1495" i="3" s="1"/>
  <c r="T92" i="3"/>
  <c r="B92" i="3" s="1"/>
  <c r="BO811" i="3"/>
  <c r="BN811" i="3"/>
  <c r="T535" i="3"/>
  <c r="B535" i="3" s="1"/>
  <c r="BO320" i="3"/>
  <c r="BQ320" i="3"/>
  <c r="G1576" i="11"/>
  <c r="K1576" i="11"/>
  <c r="BK1577" i="3"/>
  <c r="BP1577" i="3"/>
  <c r="T1420" i="3"/>
  <c r="B1420" i="3" s="1"/>
  <c r="B1083" i="3"/>
  <c r="BM1591" i="3"/>
  <c r="BS1807" i="3"/>
  <c r="BP1852" i="3"/>
  <c r="B1803" i="3"/>
  <c r="D1017" i="11"/>
  <c r="BN1480" i="3"/>
  <c r="BR1624" i="3"/>
  <c r="BK1646" i="3"/>
  <c r="L187" i="11"/>
  <c r="BK1125" i="3"/>
  <c r="BN1125" i="3"/>
  <c r="BQ1140" i="3"/>
  <c r="C1250" i="11"/>
  <c r="B1840" i="3"/>
  <c r="BS1707" i="3"/>
  <c r="I860" i="11"/>
  <c r="BO1829" i="3"/>
  <c r="BU1829" i="3"/>
  <c r="BN1829" i="3"/>
  <c r="BL1829" i="3"/>
  <c r="BU550" i="3"/>
  <c r="BS193" i="3"/>
  <c r="BL193" i="3"/>
  <c r="BJ193" i="3"/>
  <c r="BP193" i="3"/>
  <c r="BO193" i="3"/>
  <c r="BN193" i="3"/>
  <c r="BM193" i="3"/>
  <c r="BK193" i="3"/>
  <c r="BR193" i="3"/>
  <c r="BT193" i="3"/>
  <c r="BQ193" i="3"/>
  <c r="BU193" i="3"/>
  <c r="BL895" i="3"/>
  <c r="BP895" i="3"/>
  <c r="BQ895" i="3"/>
  <c r="BM895" i="3"/>
  <c r="BR895" i="3"/>
  <c r="BN895" i="3"/>
  <c r="BU895" i="3"/>
  <c r="BS895" i="3"/>
  <c r="BO895" i="3"/>
  <c r="BT895" i="3"/>
  <c r="BJ895" i="3"/>
  <c r="BK895" i="3"/>
  <c r="B542" i="11"/>
  <c r="H814" i="11"/>
  <c r="M414" i="11"/>
  <c r="H896" i="11"/>
  <c r="J851" i="11"/>
  <c r="M1135" i="11"/>
  <c r="K858" i="11"/>
  <c r="K1419" i="11"/>
  <c r="BU1852" i="3"/>
  <c r="BU677" i="3"/>
  <c r="BU1149" i="3"/>
  <c r="B613" i="3"/>
  <c r="BL1678" i="3"/>
  <c r="BR320" i="3"/>
  <c r="BP73" i="3"/>
  <c r="B588" i="11"/>
  <c r="K1962" i="11"/>
  <c r="BR1807" i="3"/>
  <c r="BL1677" i="3"/>
  <c r="B285" i="3"/>
  <c r="BP1641" i="3"/>
  <c r="BJ1480" i="3"/>
  <c r="BK1624" i="3"/>
  <c r="M124" i="11"/>
  <c r="B1695" i="3"/>
  <c r="B1983" i="11"/>
  <c r="H1166" i="11"/>
  <c r="B1435" i="3"/>
  <c r="H1998" i="11"/>
  <c r="BL1125" i="3"/>
  <c r="BK694" i="3"/>
  <c r="BK1140" i="3"/>
  <c r="M670" i="11"/>
  <c r="I1803" i="11"/>
  <c r="BN799" i="3"/>
  <c r="BL799" i="3"/>
  <c r="BO333" i="3"/>
  <c r="BN333" i="3"/>
  <c r="BQ333" i="3"/>
  <c r="BT333" i="3"/>
  <c r="BJ333" i="3"/>
  <c r="BR333" i="3"/>
  <c r="BS333" i="3"/>
  <c r="BP333" i="3"/>
  <c r="BM333" i="3"/>
  <c r="BK333" i="3"/>
  <c r="BU333" i="3"/>
  <c r="BL333" i="3"/>
  <c r="BP498" i="3"/>
  <c r="BR498" i="3"/>
  <c r="BK498" i="3"/>
  <c r="BT498" i="3"/>
  <c r="BJ1575" i="3"/>
  <c r="BS1575" i="3"/>
  <c r="BO1575" i="3"/>
  <c r="BT1575" i="3"/>
  <c r="BP1575" i="3"/>
  <c r="BU1575" i="3"/>
  <c r="BN1575" i="3"/>
  <c r="BL1575" i="3"/>
  <c r="BM1575" i="3"/>
  <c r="BQ1575" i="3"/>
  <c r="BR1575" i="3"/>
  <c r="BK1575" i="3"/>
  <c r="BT923" i="3"/>
  <c r="BL923" i="3"/>
  <c r="BO923" i="3"/>
  <c r="BQ923" i="3"/>
  <c r="BJ923" i="3"/>
  <c r="BK923" i="3"/>
  <c r="BR923" i="3"/>
  <c r="BM923" i="3"/>
  <c r="BS923" i="3"/>
  <c r="BP923" i="3"/>
  <c r="BN923" i="3"/>
  <c r="BU923" i="3"/>
  <c r="BN767" i="3"/>
  <c r="BQ767" i="3"/>
  <c r="BO767" i="3"/>
  <c r="BP767" i="3"/>
  <c r="BK767" i="3"/>
  <c r="BL767" i="3"/>
  <c r="BS767" i="3"/>
  <c r="BM767" i="3"/>
  <c r="BR767" i="3"/>
  <c r="B1953" i="3"/>
  <c r="B1972" i="11"/>
  <c r="BQ1480" i="3"/>
  <c r="K1847" i="11"/>
  <c r="H129" i="11"/>
  <c r="E235" i="11"/>
  <c r="J1151" i="11"/>
  <c r="BP1934" i="3"/>
  <c r="B1566" i="3"/>
  <c r="I1543" i="11"/>
  <c r="BK712" i="3"/>
  <c r="BM712" i="3"/>
  <c r="BQ712" i="3"/>
  <c r="BS712" i="3"/>
  <c r="BP712" i="3"/>
  <c r="BU712" i="3"/>
  <c r="BT712" i="3"/>
  <c r="BN712" i="3"/>
  <c r="BO712" i="3"/>
  <c r="BJ712" i="3"/>
  <c r="BR712" i="3"/>
  <c r="BL712" i="3"/>
  <c r="BK909" i="3"/>
  <c r="BN909" i="3"/>
  <c r="BO909" i="3"/>
  <c r="BP909" i="3"/>
  <c r="BU909" i="3"/>
  <c r="BQ909" i="3"/>
  <c r="BM909" i="3"/>
  <c r="BL909" i="3"/>
  <c r="BJ909" i="3"/>
  <c r="I1862" i="11"/>
  <c r="BS1480" i="3"/>
  <c r="H1534" i="11"/>
  <c r="B75" i="11"/>
  <c r="BO1169" i="3"/>
  <c r="B803" i="3"/>
  <c r="BN1566" i="3"/>
  <c r="BQ1474" i="3"/>
  <c r="BR1828" i="3"/>
  <c r="BJ1140" i="3"/>
  <c r="BS909" i="3"/>
  <c r="BO498" i="3"/>
  <c r="BS1734" i="3"/>
  <c r="BN1734" i="3"/>
  <c r="BP1734" i="3"/>
  <c r="BR1734" i="3"/>
  <c r="BK1734" i="3"/>
  <c r="BJ1734" i="3"/>
  <c r="BO1734" i="3"/>
  <c r="BL1734" i="3"/>
  <c r="BQ1734" i="3"/>
  <c r="BM1734" i="3"/>
  <c r="BU1734" i="3"/>
  <c r="BT1734" i="3"/>
  <c r="BK550" i="3"/>
  <c r="BK13" i="3"/>
  <c r="BJ945" i="3"/>
  <c r="BP50" i="3"/>
  <c r="BP1480" i="3"/>
  <c r="B906" i="3"/>
  <c r="BS1615" i="3"/>
  <c r="B1482" i="3"/>
  <c r="BO231" i="3"/>
  <c r="BU231" i="3"/>
  <c r="BJ231" i="3"/>
  <c r="BQ231" i="3"/>
  <c r="BM231" i="3"/>
  <c r="BK231" i="3"/>
  <c r="BN231" i="3"/>
  <c r="BS231" i="3"/>
  <c r="BL231" i="3"/>
  <c r="BP231" i="3"/>
  <c r="BR231" i="3"/>
  <c r="BT231" i="3"/>
  <c r="BP1125" i="3"/>
  <c r="BT370" i="3"/>
  <c r="BK370" i="3"/>
  <c r="BM370" i="3"/>
  <c r="BU370" i="3"/>
  <c r="BJ370" i="3"/>
  <c r="BL370" i="3"/>
  <c r="BR370" i="3"/>
  <c r="BO370" i="3"/>
  <c r="BP370" i="3"/>
  <c r="BS370" i="3"/>
  <c r="BN370" i="3"/>
  <c r="BQ370" i="3"/>
  <c r="BL73" i="3"/>
  <c r="BS768" i="3"/>
  <c r="BO768" i="3"/>
  <c r="BM768" i="3"/>
  <c r="BN768" i="3"/>
  <c r="BP768" i="3"/>
  <c r="BQ768" i="3"/>
  <c r="BK768" i="3"/>
  <c r="BL768" i="3"/>
  <c r="BJ768" i="3"/>
  <c r="BR768" i="3"/>
  <c r="BT768" i="3"/>
  <c r="BU768" i="3"/>
  <c r="BP550" i="3"/>
  <c r="BQ483" i="3"/>
  <c r="BR550" i="3"/>
  <c r="BM483" i="3"/>
  <c r="BS483" i="3"/>
  <c r="BT550" i="3"/>
  <c r="BO483" i="3"/>
  <c r="BK483" i="3"/>
  <c r="B1802" i="3"/>
  <c r="B1063" i="3"/>
  <c r="BQ1084" i="3"/>
  <c r="H461" i="11"/>
  <c r="L1716" i="11"/>
  <c r="D1418" i="11"/>
  <c r="J1510" i="11"/>
  <c r="M1626" i="11"/>
  <c r="BN1828" i="3"/>
  <c r="BK320" i="3"/>
  <c r="BP1678" i="3"/>
  <c r="BU1934" i="3"/>
  <c r="C1316" i="11"/>
  <c r="BL1807" i="3"/>
  <c r="BM653" i="3"/>
  <c r="F175" i="11"/>
  <c r="I1122" i="11"/>
  <c r="BJ1828" i="3"/>
  <c r="B1875" i="3"/>
  <c r="B1485" i="3"/>
  <c r="I241" i="11"/>
  <c r="BQ1125" i="3"/>
  <c r="BM1140" i="3"/>
  <c r="BS401" i="3"/>
  <c r="BN498" i="3"/>
  <c r="BS617" i="3"/>
  <c r="BQ617" i="3"/>
  <c r="BM617" i="3"/>
  <c r="BN617" i="3"/>
  <c r="BJ617" i="3"/>
  <c r="BR617" i="3"/>
  <c r="BO617" i="3"/>
  <c r="BK617" i="3"/>
  <c r="BT617" i="3"/>
  <c r="BU617" i="3"/>
  <c r="BL617" i="3"/>
  <c r="BP617" i="3"/>
  <c r="BL246" i="3"/>
  <c r="BM246" i="3"/>
  <c r="BS246" i="3"/>
  <c r="BO246" i="3"/>
  <c r="BP246" i="3"/>
  <c r="BQ246" i="3"/>
  <c r="BJ246" i="3"/>
  <c r="BK246" i="3"/>
  <c r="BU246" i="3"/>
  <c r="BR246" i="3"/>
  <c r="BN246" i="3"/>
  <c r="BT246" i="3"/>
  <c r="BQ536" i="3"/>
  <c r="BN536" i="3"/>
  <c r="BT536" i="3"/>
  <c r="BR536" i="3"/>
  <c r="BM536" i="3"/>
  <c r="BL536" i="3"/>
  <c r="BK536" i="3"/>
  <c r="BO536" i="3"/>
  <c r="BJ536" i="3"/>
  <c r="BU536" i="3"/>
  <c r="BP536" i="3"/>
  <c r="BS536" i="3"/>
  <c r="BO550" i="3"/>
  <c r="BP483" i="3"/>
  <c r="K439" i="11"/>
  <c r="B20" i="3"/>
  <c r="B222" i="3"/>
  <c r="BP1828" i="3"/>
  <c r="B1172" i="3"/>
  <c r="BJ320" i="3"/>
  <c r="BS1169" i="3"/>
  <c r="BU1678" i="3"/>
  <c r="E901" i="11"/>
  <c r="I863" i="11"/>
  <c r="M1869" i="11"/>
  <c r="B651" i="11"/>
  <c r="C513" i="11"/>
  <c r="F336" i="11"/>
  <c r="B1709" i="11"/>
  <c r="M889" i="11"/>
  <c r="G1569" i="11"/>
  <c r="BP1807" i="3"/>
  <c r="L1907" i="11"/>
  <c r="BQ1828" i="3"/>
  <c r="BL1828" i="3"/>
  <c r="B1874" i="11"/>
  <c r="B976" i="3"/>
  <c r="B924" i="11"/>
  <c r="J1664" i="11"/>
  <c r="BO1125" i="3"/>
  <c r="BU1140" i="3"/>
  <c r="BL498" i="3"/>
  <c r="B986" i="3"/>
  <c r="BM634" i="3"/>
  <c r="BN634" i="3"/>
  <c r="BL634" i="3"/>
  <c r="BJ634" i="3"/>
  <c r="BK634" i="3"/>
  <c r="BR634" i="3"/>
  <c r="BQ634" i="3"/>
  <c r="BS634" i="3"/>
  <c r="BT634" i="3"/>
  <c r="BU634" i="3"/>
  <c r="BO634" i="3"/>
  <c r="BP634" i="3"/>
  <c r="BU794" i="3"/>
  <c r="BT794" i="3"/>
  <c r="BO794" i="3"/>
  <c r="BQ794" i="3"/>
  <c r="BM794" i="3"/>
  <c r="BN794" i="3"/>
  <c r="BP794" i="3"/>
  <c r="BJ794" i="3"/>
  <c r="BS794" i="3"/>
  <c r="BK794" i="3"/>
  <c r="BL794" i="3"/>
  <c r="BR794" i="3"/>
  <c r="BL550" i="3"/>
  <c r="BL1841" i="3"/>
  <c r="BT1841" i="3"/>
  <c r="BS1841" i="3"/>
  <c r="BN1841" i="3"/>
  <c r="BP1841" i="3"/>
  <c r="BM1841" i="3"/>
  <c r="BK1841" i="3"/>
  <c r="BO1841" i="3"/>
  <c r="BU1841" i="3"/>
  <c r="BU483" i="3"/>
  <c r="H1397" i="11"/>
  <c r="K1509" i="11"/>
  <c r="E1997" i="11"/>
  <c r="G1959" i="11"/>
  <c r="B1851" i="3"/>
  <c r="B1990" i="3"/>
  <c r="B283" i="3"/>
  <c r="B177" i="3"/>
  <c r="BJ612" i="3"/>
  <c r="BL1314" i="3"/>
  <c r="BK918" i="3"/>
  <c r="BR1396" i="3"/>
  <c r="BU1396" i="3"/>
  <c r="BK835" i="3"/>
  <c r="BS1084" i="3"/>
  <c r="BJ1238" i="3"/>
  <c r="BU526" i="3"/>
  <c r="BR597" i="3"/>
  <c r="BP626" i="3"/>
  <c r="J1016" i="11"/>
  <c r="G1224" i="11"/>
  <c r="BQ1345" i="3"/>
  <c r="BL320" i="3"/>
  <c r="BL1904" i="3"/>
  <c r="BO1678" i="3"/>
  <c r="BU73" i="3"/>
  <c r="BR1648" i="3"/>
  <c r="B652" i="3"/>
  <c r="E1683" i="11"/>
  <c r="BL1591" i="3"/>
  <c r="J1898" i="11"/>
  <c r="BK1480" i="3"/>
  <c r="B64" i="3"/>
  <c r="BL1140" i="3"/>
  <c r="BJ498" i="3"/>
  <c r="BS912" i="3"/>
  <c r="BO912" i="3"/>
  <c r="BP912" i="3"/>
  <c r="BM912" i="3"/>
  <c r="BK912" i="3"/>
  <c r="BR912" i="3"/>
  <c r="BJ912" i="3"/>
  <c r="BU912" i="3"/>
  <c r="BQ912" i="3"/>
  <c r="BL912" i="3"/>
  <c r="BN912" i="3"/>
  <c r="BT912" i="3"/>
  <c r="BR785" i="3"/>
  <c r="BQ785" i="3"/>
  <c r="BJ785" i="3"/>
  <c r="BO785" i="3"/>
  <c r="BU785" i="3"/>
  <c r="BN785" i="3"/>
  <c r="BK785" i="3"/>
  <c r="BS785" i="3"/>
  <c r="BP785" i="3"/>
  <c r="BL785" i="3"/>
  <c r="BM785" i="3"/>
  <c r="BT785" i="3"/>
  <c r="BQ550" i="3"/>
  <c r="BL763" i="3"/>
  <c r="BM763" i="3"/>
  <c r="BN763" i="3"/>
  <c r="BO763" i="3"/>
  <c r="BT763" i="3"/>
  <c r="BP763" i="3"/>
  <c r="BR763" i="3"/>
  <c r="BS763" i="3"/>
  <c r="BU763" i="3"/>
  <c r="BJ763" i="3"/>
  <c r="BK763" i="3"/>
  <c r="BQ763" i="3"/>
  <c r="BS338" i="3"/>
  <c r="BL338" i="3"/>
  <c r="BN338" i="3"/>
  <c r="BU338" i="3"/>
  <c r="BR338" i="3"/>
  <c r="BJ338" i="3"/>
  <c r="BM338" i="3"/>
  <c r="BO338" i="3"/>
  <c r="BP338" i="3"/>
  <c r="BT338" i="3"/>
  <c r="BK338" i="3"/>
  <c r="BQ338" i="3"/>
  <c r="BN483" i="3"/>
  <c r="G1920" i="11"/>
  <c r="B1799" i="3"/>
  <c r="B1856" i="3"/>
  <c r="H737" i="11"/>
  <c r="B1470" i="3"/>
  <c r="BU711" i="3"/>
  <c r="BN835" i="3"/>
  <c r="BS449" i="3"/>
  <c r="G579" i="11"/>
  <c r="D829" i="11"/>
  <c r="L761" i="11"/>
  <c r="F843" i="11"/>
  <c r="B743" i="3"/>
  <c r="B563" i="3"/>
  <c r="B23" i="3"/>
  <c r="D547" i="11"/>
  <c r="B969" i="3"/>
  <c r="BT1942" i="3"/>
  <c r="BP1942" i="3"/>
  <c r="BP769" i="3"/>
  <c r="BR769" i="3"/>
  <c r="BQ769" i="3"/>
  <c r="BO769" i="3"/>
  <c r="BU769" i="3"/>
  <c r="BJ769" i="3"/>
  <c r="BL769" i="3"/>
  <c r="BM769" i="3"/>
  <c r="BN769" i="3"/>
  <c r="BK769" i="3"/>
  <c r="BT769" i="3"/>
  <c r="BS769" i="3"/>
  <c r="BO584" i="3"/>
  <c r="BP584" i="3"/>
  <c r="BR584" i="3"/>
  <c r="BS584" i="3"/>
  <c r="BJ584" i="3"/>
  <c r="BM584" i="3"/>
  <c r="BQ584" i="3"/>
  <c r="BN584" i="3"/>
  <c r="BU584" i="3"/>
  <c r="BK584" i="3"/>
  <c r="BL584" i="3"/>
  <c r="BT584" i="3"/>
  <c r="BJ550" i="3"/>
  <c r="BO1801" i="3"/>
  <c r="BN1801" i="3"/>
  <c r="BU1801" i="3"/>
  <c r="BT1801" i="3"/>
  <c r="BJ483" i="3"/>
  <c r="BN550" i="3"/>
  <c r="T557" i="3"/>
  <c r="B557" i="3" s="1"/>
  <c r="T1252" i="3"/>
  <c r="B1252" i="3" s="1"/>
  <c r="E206" i="11"/>
  <c r="H206" i="11"/>
  <c r="M206" i="11"/>
  <c r="I206" i="11"/>
  <c r="L206" i="11"/>
  <c r="C206" i="11"/>
  <c r="J206" i="11"/>
  <c r="D206" i="11"/>
  <c r="B206" i="11"/>
  <c r="B124" i="11"/>
  <c r="L124" i="11"/>
  <c r="I317" i="11"/>
  <c r="K513" i="11"/>
  <c r="F863" i="11"/>
  <c r="L1073" i="11"/>
  <c r="C1424" i="11"/>
  <c r="J1803" i="11"/>
  <c r="D1803" i="11"/>
  <c r="L1998" i="11"/>
  <c r="BP521" i="3"/>
  <c r="BK521" i="3"/>
  <c r="BS521" i="3"/>
  <c r="BL521" i="3"/>
  <c r="BU521" i="3"/>
  <c r="B520" i="11"/>
  <c r="BJ521" i="3"/>
  <c r="I520" i="11"/>
  <c r="J520" i="11"/>
  <c r="F520" i="11"/>
  <c r="BT521" i="3"/>
  <c r="K520" i="11"/>
  <c r="D723" i="11"/>
  <c r="G723" i="11"/>
  <c r="E723" i="11"/>
  <c r="K723" i="11"/>
  <c r="C723" i="11"/>
  <c r="F723" i="11"/>
  <c r="H723" i="11"/>
  <c r="G1659" i="11"/>
  <c r="B1659" i="11"/>
  <c r="M1659" i="11"/>
  <c r="F1659" i="11"/>
  <c r="E1659" i="11"/>
  <c r="C1659" i="11"/>
  <c r="D1659" i="11"/>
  <c r="L1953" i="11"/>
  <c r="C1953" i="11"/>
  <c r="D1953" i="11"/>
  <c r="B1953" i="11"/>
  <c r="H1953" i="11"/>
  <c r="I1953" i="11"/>
  <c r="G1953" i="11"/>
  <c r="K1953" i="11"/>
  <c r="M1953" i="11"/>
  <c r="J1953" i="11"/>
  <c r="B1341" i="11"/>
  <c r="D1341" i="11"/>
  <c r="E1341" i="11"/>
  <c r="J1341" i="11"/>
  <c r="K1341" i="11"/>
  <c r="C1341" i="11"/>
  <c r="F1341" i="11"/>
  <c r="G1341" i="11"/>
  <c r="H1341" i="11"/>
  <c r="F1289" i="11"/>
  <c r="J1289" i="11"/>
  <c r="C1289" i="11"/>
  <c r="K1289" i="11"/>
  <c r="D1289" i="11"/>
  <c r="E1289" i="11"/>
  <c r="G1289" i="11"/>
  <c r="BT430" i="3"/>
  <c r="BN430" i="3"/>
  <c r="BO430" i="3"/>
  <c r="BL430" i="3"/>
  <c r="BP430" i="3"/>
  <c r="BM430" i="3"/>
  <c r="F429" i="11"/>
  <c r="BU430" i="3"/>
  <c r="BJ430" i="3"/>
  <c r="BQ430" i="3"/>
  <c r="M429" i="11"/>
  <c r="BK430" i="3"/>
  <c r="G429" i="11"/>
  <c r="J429" i="11"/>
  <c r="K429" i="11"/>
  <c r="BS430" i="3"/>
  <c r="D429" i="11"/>
  <c r="BL1518" i="3"/>
  <c r="K1517" i="11"/>
  <c r="G1517" i="11"/>
  <c r="M1517" i="11"/>
  <c r="B1517" i="11"/>
  <c r="E1517" i="11"/>
  <c r="C1517" i="11"/>
  <c r="H1517" i="11"/>
  <c r="D1517" i="11"/>
  <c r="F1517" i="11"/>
  <c r="BP1929" i="3"/>
  <c r="J1928" i="11"/>
  <c r="K1928" i="11"/>
  <c r="BN1929" i="3"/>
  <c r="F1928" i="11"/>
  <c r="B1928" i="11"/>
  <c r="D1928" i="11"/>
  <c r="BQ1964" i="3"/>
  <c r="D1963" i="11"/>
  <c r="F1963" i="11"/>
  <c r="B1963" i="11"/>
  <c r="BT1964" i="3"/>
  <c r="K1963" i="11"/>
  <c r="BS1964" i="3"/>
  <c r="L1963" i="11"/>
  <c r="BR1964" i="3"/>
  <c r="G1963" i="11"/>
  <c r="BU1847" i="3"/>
  <c r="K1846" i="11"/>
  <c r="C1846" i="11"/>
  <c r="D1846" i="11"/>
  <c r="L1216" i="11"/>
  <c r="E1216" i="11"/>
  <c r="C1216" i="11"/>
  <c r="K1216" i="11"/>
  <c r="D1216" i="11"/>
  <c r="H1216" i="11"/>
  <c r="G1216" i="11"/>
  <c r="J1216" i="11"/>
  <c r="M1185" i="11"/>
  <c r="E1185" i="11"/>
  <c r="H1185" i="11"/>
  <c r="K1185" i="11"/>
  <c r="I1185" i="11"/>
  <c r="G1185" i="11"/>
  <c r="H1339" i="11"/>
  <c r="K1339" i="11"/>
  <c r="B1339" i="11"/>
  <c r="D1339" i="11"/>
  <c r="E1339" i="11"/>
  <c r="L1339" i="11"/>
  <c r="F1339" i="11"/>
  <c r="I589" i="11"/>
  <c r="K589" i="11"/>
  <c r="L589" i="11"/>
  <c r="G589" i="11"/>
  <c r="M589" i="11"/>
  <c r="H589" i="11"/>
  <c r="F589" i="11"/>
  <c r="T458" i="3"/>
  <c r="B458" i="3" s="1"/>
  <c r="F1133" i="11"/>
  <c r="H1133" i="11"/>
  <c r="I1133" i="11"/>
  <c r="D1133" i="11"/>
  <c r="M189" i="11"/>
  <c r="L189" i="11"/>
  <c r="T55" i="3"/>
  <c r="B55" i="3" s="1"/>
  <c r="H124" i="11"/>
  <c r="I513" i="11"/>
  <c r="K651" i="11"/>
  <c r="E863" i="11"/>
  <c r="M1714" i="11"/>
  <c r="G1522" i="11"/>
  <c r="K1522" i="11"/>
  <c r="I1286" i="11"/>
  <c r="E1286" i="11"/>
  <c r="D1286" i="11"/>
  <c r="M125" i="11"/>
  <c r="E125" i="11"/>
  <c r="F125" i="11"/>
  <c r="G125" i="11"/>
  <c r="H125" i="11"/>
  <c r="I125" i="11"/>
  <c r="C475" i="11"/>
  <c r="D475" i="11"/>
  <c r="H475" i="11"/>
  <c r="K475" i="11"/>
  <c r="C1463" i="11"/>
  <c r="F1463" i="11"/>
  <c r="M1463" i="11"/>
  <c r="B1463" i="11"/>
  <c r="G1463" i="11"/>
  <c r="K1463" i="11"/>
  <c r="H1463" i="11"/>
  <c r="I1463" i="11"/>
  <c r="J1463" i="11"/>
  <c r="L1463" i="11"/>
  <c r="BU431" i="3"/>
  <c r="BS431" i="3"/>
  <c r="G430" i="11"/>
  <c r="B430" i="11"/>
  <c r="L430" i="11"/>
  <c r="I953" i="11"/>
  <c r="B953" i="11"/>
  <c r="C953" i="11"/>
  <c r="D953" i="11"/>
  <c r="G953" i="11"/>
  <c r="J953" i="11"/>
  <c r="L953" i="11"/>
  <c r="E953" i="11"/>
  <c r="M953" i="11"/>
  <c r="B107" i="11"/>
  <c r="C107" i="11"/>
  <c r="D107" i="11"/>
  <c r="E262" i="11"/>
  <c r="I262" i="11"/>
  <c r="F262" i="11"/>
  <c r="G262" i="11"/>
  <c r="L262" i="11"/>
  <c r="D635" i="11"/>
  <c r="K635" i="11"/>
  <c r="B635" i="11"/>
  <c r="F635" i="11"/>
  <c r="E635" i="11"/>
  <c r="G635" i="11"/>
  <c r="H635" i="11"/>
  <c r="J635" i="11"/>
  <c r="G653" i="11"/>
  <c r="I653" i="11"/>
  <c r="J371" i="11"/>
  <c r="L371" i="11"/>
  <c r="I371" i="11"/>
  <c r="K940" i="11"/>
  <c r="B940" i="11"/>
  <c r="L544" i="11"/>
  <c r="M544" i="11"/>
  <c r="M1702" i="11"/>
  <c r="J1702" i="11"/>
  <c r="D1702" i="11"/>
  <c r="E1332" i="11"/>
  <c r="F1332" i="11"/>
  <c r="H675" i="11"/>
  <c r="D675" i="11"/>
  <c r="E675" i="11"/>
  <c r="K675" i="11"/>
  <c r="K1303" i="11"/>
  <c r="L1303" i="11"/>
  <c r="M1303" i="11"/>
  <c r="B1303" i="11"/>
  <c r="I1660" i="11"/>
  <c r="M1660" i="11"/>
  <c r="E1660" i="11"/>
  <c r="K1660" i="11"/>
  <c r="G1660" i="11"/>
  <c r="BT1661" i="3"/>
  <c r="J1660" i="11"/>
  <c r="H1660" i="11"/>
  <c r="C1660" i="11"/>
  <c r="M1602" i="11"/>
  <c r="H1602" i="11"/>
  <c r="L1602" i="11"/>
  <c r="F1602" i="11"/>
  <c r="G1602" i="11"/>
  <c r="C1602" i="11"/>
  <c r="D1602" i="11"/>
  <c r="I1602" i="11"/>
  <c r="E1602" i="11"/>
  <c r="B1602" i="11"/>
  <c r="J1602" i="11"/>
  <c r="M587" i="11"/>
  <c r="I587" i="11"/>
  <c r="E587" i="11"/>
  <c r="J587" i="11"/>
  <c r="L587" i="11"/>
  <c r="H587" i="11"/>
  <c r="D587" i="11"/>
  <c r="K1937" i="11"/>
  <c r="M1937" i="11"/>
  <c r="F1937" i="11"/>
  <c r="B1937" i="11"/>
  <c r="G1937" i="11"/>
  <c r="C1937" i="11"/>
  <c r="H1937" i="11"/>
  <c r="J1937" i="11"/>
  <c r="D217" i="11"/>
  <c r="F217" i="11"/>
  <c r="I217" i="11"/>
  <c r="K217" i="11"/>
  <c r="BR1022" i="3"/>
  <c r="K1021" i="11"/>
  <c r="K1301" i="11"/>
  <c r="B1301" i="11"/>
  <c r="E1301" i="11"/>
  <c r="G1301" i="11"/>
  <c r="H1301" i="11"/>
  <c r="F1301" i="11"/>
  <c r="J1508" i="11"/>
  <c r="L1508" i="11"/>
  <c r="D1508" i="11"/>
  <c r="E1508" i="11"/>
  <c r="F1508" i="11"/>
  <c r="H1508" i="11"/>
  <c r="K1508" i="11"/>
  <c r="B1508" i="11"/>
  <c r="C1999" i="11"/>
  <c r="E1999" i="11"/>
  <c r="B1999" i="11"/>
  <c r="F1999" i="11"/>
  <c r="I1999" i="11"/>
  <c r="M1999" i="11"/>
  <c r="D1999" i="11"/>
  <c r="G1999" i="11"/>
  <c r="L1999" i="11"/>
  <c r="BM683" i="3"/>
  <c r="BP683" i="3"/>
  <c r="BN683" i="3"/>
  <c r="BS683" i="3"/>
  <c r="G682" i="11"/>
  <c r="BO683" i="3"/>
  <c r="BT683" i="3"/>
  <c r="BQ683" i="3"/>
  <c r="BK683" i="3"/>
  <c r="BJ683" i="3"/>
  <c r="BU683" i="3"/>
  <c r="I682" i="11"/>
  <c r="J682" i="11"/>
  <c r="M682" i="11"/>
  <c r="D682" i="11"/>
  <c r="F682" i="11"/>
  <c r="K682" i="11"/>
  <c r="L682" i="11"/>
  <c r="D1380" i="11"/>
  <c r="F1380" i="11"/>
  <c r="B1380" i="11"/>
  <c r="G1380" i="11"/>
  <c r="I1380" i="11"/>
  <c r="J1380" i="11"/>
  <c r="T782" i="3"/>
  <c r="B782" i="3" s="1"/>
  <c r="T1362" i="3"/>
  <c r="B1362" i="3" s="1"/>
  <c r="I1634" i="11"/>
  <c r="G1634" i="11"/>
  <c r="F1634" i="11"/>
  <c r="D1634" i="11"/>
  <c r="L1634" i="11"/>
  <c r="H1634" i="11"/>
  <c r="E1634" i="11"/>
  <c r="C1634" i="11"/>
  <c r="B1634" i="11"/>
  <c r="J1634" i="11"/>
  <c r="K1634" i="11"/>
  <c r="M1634" i="11"/>
  <c r="D124" i="11"/>
  <c r="E1133" i="11"/>
  <c r="G1166" i="11"/>
  <c r="J1942" i="11"/>
  <c r="K964" i="11"/>
  <c r="B964" i="11"/>
  <c r="I504" i="11"/>
  <c r="L504" i="11"/>
  <c r="B317" i="11"/>
  <c r="E317" i="11"/>
  <c r="L90" i="11"/>
  <c r="J90" i="11"/>
  <c r="K90" i="11"/>
  <c r="D90" i="11"/>
  <c r="F90" i="11"/>
  <c r="G90" i="11"/>
  <c r="H1003" i="11"/>
  <c r="K1003" i="11"/>
  <c r="L1003" i="11"/>
  <c r="C1003" i="11"/>
  <c r="D1003" i="11"/>
  <c r="B1003" i="11"/>
  <c r="I1150" i="11"/>
  <c r="M1150" i="11"/>
  <c r="F1150" i="11"/>
  <c r="K1150" i="11"/>
  <c r="C1345" i="11"/>
  <c r="D1345" i="11"/>
  <c r="G1073" i="11"/>
  <c r="K1073" i="11"/>
  <c r="I1073" i="11"/>
  <c r="B1073" i="11"/>
  <c r="M1073" i="11"/>
  <c r="H1073" i="11"/>
  <c r="C1073" i="11"/>
  <c r="BO569" i="3"/>
  <c r="M568" i="11"/>
  <c r="J568" i="11"/>
  <c r="F568" i="11"/>
  <c r="I568" i="11"/>
  <c r="E568" i="11"/>
  <c r="K855" i="11"/>
  <c r="B855" i="11"/>
  <c r="G855" i="11"/>
  <c r="D855" i="11"/>
  <c r="E855" i="11"/>
  <c r="J855" i="11"/>
  <c r="L855" i="11"/>
  <c r="M855" i="11"/>
  <c r="C855" i="11"/>
  <c r="BU1430" i="3"/>
  <c r="B1429" i="11"/>
  <c r="D1429" i="11"/>
  <c r="E1429" i="11"/>
  <c r="H1429" i="11"/>
  <c r="L1105" i="11"/>
  <c r="C1105" i="11"/>
  <c r="H1105" i="11"/>
  <c r="F1105" i="11"/>
  <c r="B1105" i="11"/>
  <c r="E1105" i="11"/>
  <c r="L1448" i="11"/>
  <c r="D1448" i="11"/>
  <c r="G1448" i="11"/>
  <c r="I1448" i="11"/>
  <c r="M1448" i="11"/>
  <c r="B1448" i="11"/>
  <c r="E1448" i="11"/>
  <c r="F1448" i="11"/>
  <c r="C1448" i="11"/>
  <c r="H1448" i="11"/>
  <c r="J977" i="11"/>
  <c r="F977" i="11"/>
  <c r="I977" i="11"/>
  <c r="L977" i="11"/>
  <c r="M977" i="11"/>
  <c r="B977" i="11"/>
  <c r="C977" i="11"/>
  <c r="E1850" i="11"/>
  <c r="F1850" i="11"/>
  <c r="M1850" i="11"/>
  <c r="BU1851" i="3"/>
  <c r="I1475" i="11"/>
  <c r="G1475" i="11"/>
  <c r="I1445" i="11"/>
  <c r="E1445" i="11"/>
  <c r="K1819" i="11"/>
  <c r="L1819" i="11"/>
  <c r="E1819" i="11"/>
  <c r="I1819" i="11"/>
  <c r="J1819" i="11"/>
  <c r="L1513" i="11"/>
  <c r="I1513" i="11"/>
  <c r="K1513" i="11"/>
  <c r="D1513" i="11"/>
  <c r="E1595" i="11"/>
  <c r="D1595" i="11"/>
  <c r="B1595" i="11"/>
  <c r="H1595" i="11"/>
  <c r="L1595" i="11"/>
  <c r="I1595" i="11"/>
  <c r="K1595" i="11"/>
  <c r="F1184" i="11"/>
  <c r="I1184" i="11"/>
  <c r="J1184" i="11"/>
  <c r="M1184" i="11"/>
  <c r="G1184" i="11"/>
  <c r="K1184" i="11"/>
  <c r="H1184" i="11"/>
  <c r="L1184" i="11"/>
  <c r="BJ1738" i="3"/>
  <c r="BS1738" i="3"/>
  <c r="C1737" i="11"/>
  <c r="F1737" i="11"/>
  <c r="G1737" i="11"/>
  <c r="L1737" i="11"/>
  <c r="K1737" i="11"/>
  <c r="F933" i="11"/>
  <c r="D933" i="11"/>
  <c r="C1600" i="11"/>
  <c r="H1600" i="11"/>
  <c r="B1600" i="11"/>
  <c r="F662" i="11"/>
  <c r="J662" i="11"/>
  <c r="L662" i="11"/>
  <c r="H662" i="11"/>
  <c r="B662" i="11"/>
  <c r="C662" i="11"/>
  <c r="J1863" i="11"/>
  <c r="E1863" i="11"/>
  <c r="I90" i="11"/>
  <c r="B336" i="11"/>
  <c r="E513" i="11"/>
  <c r="B568" i="11"/>
  <c r="C1184" i="11"/>
  <c r="E1073" i="11"/>
  <c r="M1166" i="11"/>
  <c r="I1863" i="11"/>
  <c r="G1983" i="11"/>
  <c r="K670" i="11"/>
  <c r="G670" i="11"/>
  <c r="H670" i="11"/>
  <c r="I670" i="11"/>
  <c r="D670" i="11"/>
  <c r="C670" i="11"/>
  <c r="L670" i="11"/>
  <c r="J670" i="11"/>
  <c r="F670" i="11"/>
  <c r="E670" i="11"/>
  <c r="L651" i="11"/>
  <c r="H651" i="11"/>
  <c r="I651" i="11"/>
  <c r="C651" i="11"/>
  <c r="E651" i="11"/>
  <c r="M651" i="11"/>
  <c r="G651" i="11"/>
  <c r="BK1902" i="3"/>
  <c r="J1901" i="11"/>
  <c r="BJ1902" i="3"/>
  <c r="F1901" i="11"/>
  <c r="C1901" i="11"/>
  <c r="D1030" i="11"/>
  <c r="B1030" i="11"/>
  <c r="I1030" i="11"/>
  <c r="BS1990" i="3"/>
  <c r="K1989" i="11"/>
  <c r="G1989" i="11"/>
  <c r="I1989" i="11"/>
  <c r="J1989" i="11"/>
  <c r="G336" i="11"/>
  <c r="C189" i="11"/>
  <c r="K662" i="11"/>
  <c r="K1105" i="11"/>
  <c r="C924" i="11"/>
  <c r="C1030" i="11"/>
  <c r="D1445" i="11"/>
  <c r="G1445" i="11"/>
  <c r="K1429" i="11"/>
  <c r="C1874" i="11"/>
  <c r="G196" i="11"/>
  <c r="K196" i="11"/>
  <c r="M196" i="11"/>
  <c r="C196" i="11"/>
  <c r="L636" i="11"/>
  <c r="J636" i="11"/>
  <c r="M636" i="11"/>
  <c r="E636" i="11"/>
  <c r="B649" i="11"/>
  <c r="E649" i="11"/>
  <c r="H649" i="11"/>
  <c r="K649" i="11"/>
  <c r="L649" i="11"/>
  <c r="D649" i="11"/>
  <c r="G649" i="11"/>
  <c r="D842" i="11"/>
  <c r="F842" i="11"/>
  <c r="I842" i="11"/>
  <c r="J842" i="11"/>
  <c r="B842" i="11"/>
  <c r="L842" i="11"/>
  <c r="E128" i="11"/>
  <c r="C128" i="11"/>
  <c r="I128" i="11"/>
  <c r="M128" i="11"/>
  <c r="H966" i="11"/>
  <c r="I966" i="11"/>
  <c r="C966" i="11"/>
  <c r="K428" i="11"/>
  <c r="M428" i="11"/>
  <c r="I428" i="11"/>
  <c r="J428" i="11"/>
  <c r="C428" i="11"/>
  <c r="D428" i="11"/>
  <c r="K744" i="11"/>
  <c r="H744" i="11"/>
  <c r="J744" i="11"/>
  <c r="C744" i="11"/>
  <c r="F744" i="11"/>
  <c r="G744" i="11"/>
  <c r="I744" i="11"/>
  <c r="B664" i="11"/>
  <c r="E664" i="11"/>
  <c r="C664" i="11"/>
  <c r="G664" i="11"/>
  <c r="L664" i="11"/>
  <c r="D664" i="11"/>
  <c r="I664" i="11"/>
  <c r="F664" i="11"/>
  <c r="K664" i="11"/>
  <c r="BM1051" i="3"/>
  <c r="BO1051" i="3"/>
  <c r="BR1051" i="3"/>
  <c r="BK1051" i="3"/>
  <c r="BQ1051" i="3"/>
  <c r="BS1051" i="3"/>
  <c r="BL1051" i="3"/>
  <c r="C1050" i="11"/>
  <c r="BU1051" i="3"/>
  <c r="BN1051" i="3"/>
  <c r="M1050" i="11"/>
  <c r="J1050" i="11"/>
  <c r="D1050" i="11"/>
  <c r="G1050" i="11"/>
  <c r="E1050" i="11"/>
  <c r="BJ1051" i="3"/>
  <c r="F1050" i="11"/>
  <c r="B327" i="11"/>
  <c r="D327" i="11"/>
  <c r="J716" i="11"/>
  <c r="C716" i="11"/>
  <c r="D716" i="11"/>
  <c r="G716" i="11"/>
  <c r="E716" i="11"/>
  <c r="B716" i="11"/>
  <c r="H1217" i="11"/>
  <c r="I1217" i="11"/>
  <c r="L1217" i="11"/>
  <c r="J1217" i="11"/>
  <c r="K1217" i="11"/>
  <c r="M1217" i="11"/>
  <c r="C1217" i="11"/>
  <c r="C1804" i="11"/>
  <c r="J1804" i="11"/>
  <c r="B1804" i="11"/>
  <c r="K1804" i="11"/>
  <c r="G1804" i="11"/>
  <c r="E1804" i="11"/>
  <c r="H1804" i="11"/>
  <c r="L1804" i="11"/>
  <c r="M1804" i="11"/>
  <c r="F1804" i="11"/>
  <c r="D1804" i="11"/>
  <c r="K209" i="11"/>
  <c r="B209" i="11"/>
  <c r="H209" i="11"/>
  <c r="L209" i="11"/>
  <c r="D1066" i="11"/>
  <c r="B1066" i="11"/>
  <c r="J1066" i="11"/>
  <c r="F1066" i="11"/>
  <c r="C1066" i="11"/>
  <c r="K1066" i="11"/>
  <c r="K1060" i="11"/>
  <c r="C1060" i="11"/>
  <c r="J559" i="11"/>
  <c r="E559" i="11"/>
  <c r="M559" i="11"/>
  <c r="K559" i="11"/>
  <c r="L559" i="11"/>
  <c r="F360" i="11"/>
  <c r="C360" i="11"/>
  <c r="H360" i="11"/>
  <c r="J360" i="11"/>
  <c r="M360" i="11"/>
  <c r="D1644" i="11"/>
  <c r="K1644" i="11"/>
  <c r="L1644" i="11"/>
  <c r="G1644" i="11"/>
  <c r="M1644" i="11"/>
  <c r="H1644" i="11"/>
  <c r="B1644" i="11"/>
  <c r="F1644" i="11"/>
  <c r="BM524" i="3"/>
  <c r="BO524" i="3"/>
  <c r="BS524" i="3"/>
  <c r="BL524" i="3"/>
  <c r="BK524" i="3"/>
  <c r="BP524" i="3"/>
  <c r="BU524" i="3"/>
  <c r="BT524" i="3"/>
  <c r="BQ524" i="3"/>
  <c r="BJ524" i="3"/>
  <c r="BN524" i="3"/>
  <c r="I523" i="11"/>
  <c r="G523" i="11"/>
  <c r="E523" i="11"/>
  <c r="C523" i="11"/>
  <c r="BR524" i="3"/>
  <c r="BQ1228" i="3"/>
  <c r="BS1228" i="3"/>
  <c r="F1227" i="11"/>
  <c r="BR1228" i="3"/>
  <c r="BT1228" i="3"/>
  <c r="BP1228" i="3"/>
  <c r="BJ1228" i="3"/>
  <c r="L1227" i="11"/>
  <c r="BM1228" i="3"/>
  <c r="J1227" i="11"/>
  <c r="K1227" i="11"/>
  <c r="B1227" i="11"/>
  <c r="D1227" i="11"/>
  <c r="T1428" i="3"/>
  <c r="B1428" i="3" s="1"/>
  <c r="G99" i="11"/>
  <c r="H99" i="11"/>
  <c r="L178" i="11"/>
  <c r="I178" i="11"/>
  <c r="D178" i="11"/>
  <c r="E178" i="11"/>
  <c r="F178" i="11"/>
  <c r="B178" i="11"/>
  <c r="T42" i="3"/>
  <c r="B42" i="3" s="1"/>
  <c r="BM1804" i="3"/>
  <c r="BT1804" i="3"/>
  <c r="BR1804" i="3"/>
  <c r="BO1804" i="3"/>
  <c r="BQ1804" i="3"/>
  <c r="BJ1804" i="3"/>
  <c r="BK1804" i="3"/>
  <c r="BU1804" i="3"/>
  <c r="BP1804" i="3"/>
  <c r="BL1804" i="3"/>
  <c r="BS1804" i="3"/>
  <c r="BN1804" i="3"/>
  <c r="E1803" i="11"/>
  <c r="C1803" i="11"/>
  <c r="B1803" i="11"/>
  <c r="M1803" i="11"/>
  <c r="F1803" i="11"/>
  <c r="G1803" i="11"/>
  <c r="H1803" i="11"/>
  <c r="K1803" i="11"/>
  <c r="K863" i="11"/>
  <c r="G863" i="11"/>
  <c r="H863" i="11"/>
  <c r="M863" i="11"/>
  <c r="B863" i="11"/>
  <c r="D863" i="11"/>
  <c r="C863" i="11"/>
  <c r="T1066" i="3"/>
  <c r="B1066" i="3" s="1"/>
  <c r="M1331" i="11"/>
  <c r="C1331" i="11"/>
  <c r="T1732" i="3"/>
  <c r="B1732" i="3" s="1"/>
  <c r="H889" i="11"/>
  <c r="K889" i="11"/>
  <c r="L889" i="11"/>
  <c r="B889" i="11"/>
  <c r="T669" i="3"/>
  <c r="B669" i="3" s="1"/>
  <c r="C1664" i="11"/>
  <c r="K1664" i="11"/>
  <c r="M1664" i="11"/>
  <c r="L317" i="11"/>
  <c r="J189" i="11"/>
  <c r="I662" i="11"/>
  <c r="E977" i="11"/>
  <c r="J1105" i="11"/>
  <c r="L1030" i="11"/>
  <c r="I1429" i="11"/>
  <c r="L1803" i="11"/>
  <c r="BP1051" i="3"/>
  <c r="T1849" i="3"/>
  <c r="B1849" i="3" s="1"/>
  <c r="F1666" i="11"/>
  <c r="K1666" i="11"/>
  <c r="T1208" i="3"/>
  <c r="B1208" i="3" s="1"/>
  <c r="B1273" i="11"/>
  <c r="T1492" i="3"/>
  <c r="B1492" i="3" s="1"/>
  <c r="H1621" i="11"/>
  <c r="I1621" i="11"/>
  <c r="L1621" i="11"/>
  <c r="B1621" i="11"/>
  <c r="K1621" i="11"/>
  <c r="M1621" i="11"/>
  <c r="J1621" i="11"/>
  <c r="C1621" i="11"/>
  <c r="D1621" i="11"/>
  <c r="E1960" i="11"/>
  <c r="C1960" i="11"/>
  <c r="H336" i="11"/>
  <c r="E336" i="11"/>
  <c r="J336" i="11"/>
  <c r="M336" i="11"/>
  <c r="I1709" i="11"/>
  <c r="E1709" i="11"/>
  <c r="H1709" i="11"/>
  <c r="J1709" i="11"/>
  <c r="BU925" i="3"/>
  <c r="F924" i="11"/>
  <c r="G924" i="11"/>
  <c r="I924" i="11"/>
  <c r="H924" i="11"/>
  <c r="J924" i="11"/>
  <c r="K924" i="11"/>
  <c r="E924" i="11"/>
  <c r="G69" i="11"/>
  <c r="D336" i="11"/>
  <c r="G568" i="11"/>
  <c r="E662" i="11"/>
  <c r="H855" i="11"/>
  <c r="K977" i="11"/>
  <c r="J1003" i="11"/>
  <c r="I1105" i="11"/>
  <c r="M924" i="11"/>
  <c r="K1166" i="11"/>
  <c r="F1030" i="11"/>
  <c r="J1850" i="11"/>
  <c r="BT1051" i="3"/>
  <c r="I124" i="11"/>
  <c r="E124" i="11"/>
  <c r="J124" i="11"/>
  <c r="C124" i="11"/>
  <c r="F124" i="11"/>
  <c r="G124" i="11"/>
  <c r="J1983" i="11"/>
  <c r="K1983" i="11"/>
  <c r="C1983" i="11"/>
  <c r="E1983" i="11"/>
  <c r="BO1984" i="3"/>
  <c r="L1983" i="11"/>
  <c r="M1983" i="11"/>
  <c r="BJ1984" i="3"/>
  <c r="BK1999" i="3"/>
  <c r="I1998" i="11"/>
  <c r="J1998" i="11"/>
  <c r="F1998" i="11"/>
  <c r="C1998" i="11"/>
  <c r="B1998" i="11"/>
  <c r="E1998" i="11"/>
  <c r="T791" i="3"/>
  <c r="B791" i="3" s="1"/>
  <c r="T1134" i="3"/>
  <c r="B1134" i="3" s="1"/>
  <c r="T207" i="3"/>
  <c r="B207" i="3" s="1"/>
  <c r="K124" i="11"/>
  <c r="E1166" i="11"/>
  <c r="B1369" i="3"/>
  <c r="B1869" i="11"/>
  <c r="K1869" i="11"/>
  <c r="L1869" i="11"/>
  <c r="D1869" i="11"/>
  <c r="E1869" i="11"/>
  <c r="F1869" i="11"/>
  <c r="J1869" i="11"/>
  <c r="G1869" i="11"/>
  <c r="H1869" i="11"/>
  <c r="G1721" i="11"/>
  <c r="I1721" i="11"/>
  <c r="D1721" i="11"/>
  <c r="L1721" i="11"/>
  <c r="E1721" i="11"/>
  <c r="J1721" i="11"/>
  <c r="K1721" i="11"/>
  <c r="M1721" i="11"/>
  <c r="B1721" i="11"/>
  <c r="F1721" i="11"/>
  <c r="H1721" i="11"/>
  <c r="M513" i="11"/>
  <c r="J513" i="11"/>
  <c r="G513" i="11"/>
  <c r="H513" i="11"/>
  <c r="D513" i="11"/>
  <c r="T1594" i="3"/>
  <c r="B1594" i="3" s="1"/>
  <c r="T442" i="3"/>
  <c r="B442" i="3" s="1"/>
  <c r="G1874" i="11"/>
  <c r="I1874" i="11"/>
  <c r="D1874" i="11"/>
  <c r="J1874" i="11"/>
  <c r="K1874" i="11"/>
  <c r="BR1875" i="3"/>
  <c r="L1874" i="11"/>
  <c r="H1874" i="11"/>
  <c r="F1874" i="11"/>
  <c r="BU1875" i="3"/>
  <c r="M1874" i="11"/>
  <c r="BL1888" i="3"/>
  <c r="M1887" i="11"/>
  <c r="BQ1888" i="3"/>
  <c r="H1887" i="11"/>
  <c r="I1887" i="11"/>
  <c r="F69" i="11"/>
  <c r="D662" i="11"/>
  <c r="C964" i="11"/>
  <c r="I855" i="11"/>
  <c r="H977" i="11"/>
  <c r="E1003" i="11"/>
  <c r="K1600" i="11"/>
  <c r="F1621" i="11"/>
  <c r="F1664" i="11"/>
  <c r="L161" i="11"/>
  <c r="F786" i="11"/>
  <c r="G946" i="11"/>
  <c r="M1510" i="11"/>
  <c r="BR1627" i="3"/>
  <c r="I1913" i="11"/>
  <c r="K1913" i="11"/>
  <c r="L1913" i="11"/>
  <c r="H1913" i="11"/>
  <c r="C1913" i="11"/>
  <c r="G1913" i="11"/>
  <c r="D1913" i="11"/>
  <c r="M675" i="11"/>
  <c r="I983" i="11"/>
  <c r="J983" i="11"/>
  <c r="BN932" i="3"/>
  <c r="G931" i="11"/>
  <c r="J1358" i="11"/>
  <c r="C1358" i="11"/>
  <c r="E1358" i="11"/>
  <c r="G1186" i="11"/>
  <c r="K1186" i="11"/>
  <c r="L1410" i="11"/>
  <c r="K1410" i="11"/>
  <c r="H1410" i="11"/>
  <c r="G1410" i="11"/>
  <c r="G1605" i="11"/>
  <c r="H1605" i="11"/>
  <c r="K1605" i="11"/>
  <c r="D1605" i="11"/>
  <c r="F1605" i="11"/>
  <c r="L1605" i="11"/>
  <c r="M1605" i="11"/>
  <c r="E1605" i="11"/>
  <c r="J1551" i="11"/>
  <c r="C1551" i="11"/>
  <c r="K1551" i="11"/>
  <c r="F1551" i="11"/>
  <c r="B1926" i="11"/>
  <c r="M1926" i="11"/>
  <c r="BP1586" i="3"/>
  <c r="L1585" i="11"/>
  <c r="M1585" i="11"/>
  <c r="B1585" i="11"/>
  <c r="D1585" i="11"/>
  <c r="J1700" i="11"/>
  <c r="I1700" i="11"/>
  <c r="H1502" i="11"/>
  <c r="M1502" i="11"/>
  <c r="D1502" i="11"/>
  <c r="C1502" i="11"/>
  <c r="H1498" i="11"/>
  <c r="I1498" i="11"/>
  <c r="C1498" i="11"/>
  <c r="D1498" i="11"/>
  <c r="E1498" i="11"/>
  <c r="J1498" i="11"/>
  <c r="G1498" i="11"/>
  <c r="I1465" i="11"/>
  <c r="L1465" i="11"/>
  <c r="E1465" i="11"/>
  <c r="F1465" i="11"/>
  <c r="G1465" i="11"/>
  <c r="E1431" i="11"/>
  <c r="H1431" i="11"/>
  <c r="I1431" i="11"/>
  <c r="J1431" i="11"/>
  <c r="BL1452" i="3"/>
  <c r="I1451" i="11"/>
  <c r="C1451" i="11"/>
  <c r="BU122" i="3"/>
  <c r="BP122" i="3"/>
  <c r="G1757" i="11"/>
  <c r="H1757" i="11"/>
  <c r="M1757" i="11"/>
  <c r="B1708" i="11"/>
  <c r="H1708" i="11"/>
  <c r="C1708" i="11"/>
  <c r="I1708" i="11"/>
  <c r="M1708" i="11"/>
  <c r="BT1856" i="3"/>
  <c r="BL1856" i="3"/>
  <c r="M1855" i="11"/>
  <c r="C1855" i="11"/>
  <c r="D1855" i="11"/>
  <c r="E1855" i="11"/>
  <c r="J1855" i="11"/>
  <c r="I1495" i="11"/>
  <c r="J1495" i="11"/>
  <c r="L1495" i="11"/>
  <c r="F1495" i="11"/>
  <c r="M1495" i="11"/>
  <c r="K1495" i="11"/>
  <c r="G1495" i="11"/>
  <c r="B1495" i="11"/>
  <c r="C1495" i="11"/>
  <c r="BU1799" i="3"/>
  <c r="K1798" i="11"/>
  <c r="D1798" i="11"/>
  <c r="BJ1799" i="3"/>
  <c r="BO1799" i="3"/>
  <c r="H1474" i="11"/>
  <c r="C1474" i="11"/>
  <c r="E1474" i="11"/>
  <c r="G1474" i="11"/>
  <c r="K1474" i="11"/>
  <c r="G1832" i="11"/>
  <c r="J1832" i="11"/>
  <c r="T1736" i="3"/>
  <c r="B1736" i="3" s="1"/>
  <c r="E327" i="11"/>
  <c r="BR626" i="3"/>
  <c r="BR1553" i="3"/>
  <c r="D1552" i="11"/>
  <c r="I1552" i="11"/>
  <c r="M1552" i="11"/>
  <c r="K1552" i="11"/>
  <c r="BM1294" i="3"/>
  <c r="F1293" i="11"/>
  <c r="BU795" i="3"/>
  <c r="BT1123" i="3"/>
  <c r="BP1401" i="3"/>
  <c r="BN1401" i="3"/>
  <c r="BO1401" i="3"/>
  <c r="BT1401" i="3"/>
  <c r="BR1401" i="3"/>
  <c r="BS1401" i="3"/>
  <c r="BL1401" i="3"/>
  <c r="BM1401" i="3"/>
  <c r="BJ1401" i="3"/>
  <c r="BK1401" i="3"/>
  <c r="BQ1401" i="3"/>
  <c r="C1400" i="11"/>
  <c r="D1400" i="11"/>
  <c r="G1400" i="11"/>
  <c r="H1400" i="11"/>
  <c r="K99" i="11"/>
  <c r="B217" i="11"/>
  <c r="G474" i="11"/>
  <c r="B1470" i="11"/>
  <c r="BL64" i="3"/>
  <c r="BP64" i="3"/>
  <c r="I1480" i="11"/>
  <c r="J1480" i="11"/>
  <c r="K1480" i="11"/>
  <c r="G1480" i="11"/>
  <c r="M1480" i="11"/>
  <c r="H1769" i="11"/>
  <c r="I1769" i="11"/>
  <c r="J1769" i="11"/>
  <c r="M1769" i="11"/>
  <c r="G1769" i="11"/>
  <c r="K1769" i="11"/>
  <c r="C1769" i="11"/>
  <c r="BS1618" i="3"/>
  <c r="B1617" i="11"/>
  <c r="K1617" i="11"/>
  <c r="C1617" i="11"/>
  <c r="E1617" i="11"/>
  <c r="F1617" i="11"/>
  <c r="BT1618" i="3"/>
  <c r="D1617" i="11"/>
  <c r="L1525" i="11"/>
  <c r="C1525" i="11"/>
  <c r="BS1378" i="3"/>
  <c r="BK1378" i="3"/>
  <c r="E1377" i="11"/>
  <c r="B1065" i="11"/>
  <c r="J1065" i="11"/>
  <c r="E1065" i="11"/>
  <c r="F1065" i="11"/>
  <c r="H1065" i="11"/>
  <c r="BP1607" i="3"/>
  <c r="BO1607" i="3"/>
  <c r="G1606" i="11"/>
  <c r="L1606" i="11"/>
  <c r="F1606" i="11"/>
  <c r="E1606" i="11"/>
  <c r="K1606" i="11"/>
  <c r="H1606" i="11"/>
  <c r="M1606" i="11"/>
  <c r="BJ514" i="3"/>
  <c r="BM1309" i="3"/>
  <c r="L1308" i="11"/>
  <c r="E1308" i="11"/>
  <c r="B1308" i="11"/>
  <c r="C1308" i="11"/>
  <c r="D1308" i="11"/>
  <c r="F1308" i="11"/>
  <c r="T1004" i="3"/>
  <c r="B1004" i="3" s="1"/>
  <c r="M1868" i="11"/>
  <c r="L1868" i="11"/>
  <c r="F1868" i="11"/>
  <c r="G1868" i="11"/>
  <c r="D1868" i="11"/>
  <c r="K1868" i="11"/>
  <c r="B1868" i="11"/>
  <c r="F1569" i="11"/>
  <c r="K1569" i="11"/>
  <c r="B1569" i="11"/>
  <c r="BO875" i="3"/>
  <c r="BU875" i="3"/>
  <c r="BP875" i="3"/>
  <c r="BP1323" i="3"/>
  <c r="BS1323" i="3"/>
  <c r="D1322" i="11"/>
  <c r="BS795" i="3"/>
  <c r="BN795" i="3"/>
  <c r="BK600" i="3"/>
  <c r="BN600" i="3"/>
  <c r="BQ600" i="3"/>
  <c r="M599" i="11"/>
  <c r="B1669" i="11"/>
  <c r="K1669" i="11"/>
  <c r="L1669" i="11"/>
  <c r="F1669" i="11"/>
  <c r="J1669" i="11"/>
  <c r="M1669" i="11"/>
  <c r="D1669" i="11"/>
  <c r="BR1407" i="3"/>
  <c r="BP1407" i="3"/>
  <c r="BU1407" i="3"/>
  <c r="BT1407" i="3"/>
  <c r="BS1407" i="3"/>
  <c r="BO1407" i="3"/>
  <c r="BM1407" i="3"/>
  <c r="BJ1407" i="3"/>
  <c r="J1406" i="11"/>
  <c r="BN1407" i="3"/>
  <c r="F1406" i="11"/>
  <c r="K1406" i="11"/>
  <c r="L1406" i="11"/>
  <c r="C1406" i="11"/>
  <c r="BS1798" i="3"/>
  <c r="BT1798" i="3"/>
  <c r="BU1798" i="3"/>
  <c r="BK1798" i="3"/>
  <c r="BO1798" i="3"/>
  <c r="BJ1798" i="3"/>
  <c r="J1797" i="11"/>
  <c r="BL1798" i="3"/>
  <c r="BQ1798" i="3"/>
  <c r="I1797" i="11"/>
  <c r="BN1798" i="3"/>
  <c r="BR1798" i="3"/>
  <c r="BP1798" i="3"/>
  <c r="BM1798" i="3"/>
  <c r="D1797" i="11"/>
  <c r="M1797" i="11"/>
  <c r="K1797" i="11"/>
  <c r="BP355" i="3"/>
  <c r="BK355" i="3"/>
  <c r="BQ355" i="3"/>
  <c r="BU355" i="3"/>
  <c r="BL355" i="3"/>
  <c r="BT355" i="3"/>
  <c r="BN355" i="3"/>
  <c r="BJ355" i="3"/>
  <c r="T1910" i="3"/>
  <c r="B1910" i="3" s="1"/>
  <c r="C1167" i="11"/>
  <c r="L1167" i="11"/>
  <c r="M1167" i="11"/>
  <c r="M1718" i="11"/>
  <c r="H1718" i="11"/>
  <c r="F1563" i="11"/>
  <c r="G1563" i="11"/>
  <c r="K1563" i="11"/>
  <c r="H1563" i="11"/>
  <c r="B1563" i="11"/>
  <c r="E1563" i="11"/>
  <c r="J1563" i="11"/>
  <c r="T1563" i="3"/>
  <c r="B1563" i="3" s="1"/>
  <c r="BN48" i="3"/>
  <c r="BR48" i="3"/>
  <c r="L790" i="11"/>
  <c r="I1942" i="11"/>
  <c r="BO944" i="3"/>
  <c r="BK944" i="3"/>
  <c r="BJ901" i="3"/>
  <c r="BO901" i="3"/>
  <c r="BK901" i="3"/>
  <c r="BQ901" i="3"/>
  <c r="BU901" i="3"/>
  <c r="BT901" i="3"/>
  <c r="BL901" i="3"/>
  <c r="G1891" i="11"/>
  <c r="H1891" i="11"/>
  <c r="J1891" i="11"/>
  <c r="I1891" i="11"/>
  <c r="C1891" i="11"/>
  <c r="M1891" i="11"/>
  <c r="D1891" i="11"/>
  <c r="D1758" i="11"/>
  <c r="H1758" i="11"/>
  <c r="J985" i="11"/>
  <c r="I1037" i="11"/>
  <c r="BT932" i="3"/>
  <c r="D1462" i="11"/>
  <c r="M1462" i="11"/>
  <c r="K1254" i="11"/>
  <c r="D1254" i="11"/>
  <c r="E1254" i="11"/>
  <c r="BJ64" i="3"/>
  <c r="T519" i="3"/>
  <c r="B519" i="3" s="1"/>
  <c r="T601" i="3"/>
  <c r="B601" i="3" s="1"/>
  <c r="BK945" i="3"/>
  <c r="B1785" i="3"/>
  <c r="T1576" i="3"/>
  <c r="B1576" i="3" s="1"/>
  <c r="T914" i="3"/>
  <c r="B914" i="3" s="1"/>
  <c r="F1615" i="11"/>
  <c r="G1615" i="11"/>
  <c r="E669" i="11"/>
  <c r="BO670" i="3"/>
  <c r="BT670" i="3"/>
  <c r="BU642" i="3"/>
  <c r="BJ642" i="3"/>
  <c r="BR642" i="3"/>
  <c r="BP642" i="3"/>
  <c r="BQ642" i="3"/>
  <c r="BN642" i="3"/>
  <c r="BL642" i="3"/>
  <c r="BT642" i="3"/>
  <c r="BM642" i="3"/>
  <c r="BS642" i="3"/>
  <c r="BO642" i="3"/>
  <c r="BK642" i="3"/>
  <c r="BJ1351" i="3"/>
  <c r="BK1351" i="3"/>
  <c r="BL1351" i="3"/>
  <c r="BQ1351" i="3"/>
  <c r="BR1351" i="3"/>
  <c r="BT1351" i="3"/>
  <c r="BS1351" i="3"/>
  <c r="BU1351" i="3"/>
  <c r="BP1351" i="3"/>
  <c r="BM1351" i="3"/>
  <c r="BO1351" i="3"/>
  <c r="G1350" i="11"/>
  <c r="BN1351" i="3"/>
  <c r="BQ1977" i="3"/>
  <c r="BP1977" i="3"/>
  <c r="BK1977" i="3"/>
  <c r="BN1977" i="3"/>
  <c r="BU1977" i="3"/>
  <c r="BL1977" i="3"/>
  <c r="BO1977" i="3"/>
  <c r="BR1977" i="3"/>
  <c r="M1976" i="11"/>
  <c r="BS1977" i="3"/>
  <c r="BT1977" i="3"/>
  <c r="H1976" i="11"/>
  <c r="BM1977" i="3"/>
  <c r="B1976" i="11"/>
  <c r="T1823" i="3"/>
  <c r="B1823" i="3" s="1"/>
  <c r="T825" i="3"/>
  <c r="B825" i="3" s="1"/>
  <c r="BJ391" i="3"/>
  <c r="C390" i="11"/>
  <c r="BQ391" i="3"/>
  <c r="D390" i="11"/>
  <c r="BM391" i="3"/>
  <c r="BO391" i="3"/>
  <c r="BP391" i="3"/>
  <c r="BQ1473" i="3"/>
  <c r="BT1473" i="3"/>
  <c r="BL1473" i="3"/>
  <c r="BM1473" i="3"/>
  <c r="BU1473" i="3"/>
  <c r="BK1473" i="3"/>
  <c r="BN1473" i="3"/>
  <c r="BO1473" i="3"/>
  <c r="BJ1473" i="3"/>
  <c r="BR1473" i="3"/>
  <c r="BP1473" i="3"/>
  <c r="BS1473" i="3"/>
  <c r="J1472" i="11"/>
  <c r="B611" i="3"/>
  <c r="C1975" i="11"/>
  <c r="B1139" i="3"/>
  <c r="L1985" i="11"/>
  <c r="BM1986" i="3"/>
  <c r="BT1986" i="3"/>
  <c r="D1985" i="11"/>
  <c r="B1210" i="3"/>
  <c r="F1930" i="11"/>
  <c r="D1930" i="11"/>
  <c r="M1930" i="11"/>
  <c r="BN1609" i="3"/>
  <c r="BJ1609" i="3"/>
  <c r="BT1609" i="3"/>
  <c r="BP1609" i="3"/>
  <c r="BS1609" i="3"/>
  <c r="BR1609" i="3"/>
  <c r="BQ1609" i="3"/>
  <c r="G1608" i="11"/>
  <c r="BM1609" i="3"/>
  <c r="BL1609" i="3"/>
  <c r="BO1609" i="3"/>
  <c r="BU1609" i="3"/>
  <c r="BS391" i="3"/>
  <c r="K1331" i="11"/>
  <c r="C1569" i="11"/>
  <c r="BK391" i="3"/>
  <c r="BR391" i="3"/>
  <c r="I997" i="11"/>
  <c r="M1610" i="11"/>
  <c r="M1202" i="11"/>
  <c r="C859" i="11"/>
  <c r="M1673" i="11"/>
  <c r="C1673" i="11"/>
  <c r="D1673" i="11"/>
  <c r="BK1169" i="3"/>
  <c r="H489" i="11"/>
  <c r="J489" i="11"/>
  <c r="BP1092" i="3"/>
  <c r="BP1262" i="3"/>
  <c r="BS1262" i="3"/>
  <c r="BK1262" i="3"/>
  <c r="BU1584" i="3"/>
  <c r="H1583" i="11"/>
  <c r="BQ1584" i="3"/>
  <c r="F1583" i="11"/>
  <c r="BN1584" i="3"/>
  <c r="J1583" i="11"/>
  <c r="BT1584" i="3"/>
  <c r="K1583" i="11"/>
  <c r="H1841" i="11"/>
  <c r="BQ1842" i="3"/>
  <c r="T1889" i="3"/>
  <c r="B1889" i="3" s="1"/>
  <c r="T1641" i="3"/>
  <c r="B1641" i="3" s="1"/>
  <c r="BT1823" i="3"/>
  <c r="B1586" i="3"/>
  <c r="K480" i="11"/>
  <c r="M773" i="11"/>
  <c r="BL951" i="3"/>
  <c r="BP951" i="3"/>
  <c r="I950" i="11"/>
  <c r="B1660" i="11"/>
  <c r="D1998" i="11"/>
  <c r="BJ1999" i="3"/>
  <c r="BN1999" i="3"/>
  <c r="BP1999" i="3"/>
  <c r="BO1999" i="3"/>
  <c r="BR1415" i="3"/>
  <c r="I1414" i="11"/>
  <c r="D1983" i="11"/>
  <c r="BK1375" i="3"/>
  <c r="BM1375" i="3"/>
  <c r="BO1375" i="3"/>
  <c r="K1197" i="11"/>
  <c r="B65" i="3"/>
  <c r="B1319" i="3"/>
  <c r="BT1169" i="3"/>
  <c r="BQ1947" i="3"/>
  <c r="BS1947" i="3"/>
  <c r="BK1947" i="3"/>
  <c r="BN1947" i="3"/>
  <c r="BJ1947" i="3"/>
  <c r="BP1947" i="3"/>
  <c r="B1946" i="11"/>
  <c r="BL1947" i="3"/>
  <c r="BU1947" i="3"/>
  <c r="B307" i="11"/>
  <c r="J1561" i="11"/>
  <c r="C1561" i="11"/>
  <c r="I1561" i="11"/>
  <c r="I972" i="11"/>
  <c r="F226" i="11"/>
  <c r="M1473" i="11"/>
  <c r="B1510" i="3"/>
  <c r="B1908" i="3"/>
  <c r="BO1437" i="3"/>
  <c r="BN1437" i="3"/>
  <c r="L1522" i="11"/>
  <c r="J1971" i="11"/>
  <c r="M1971" i="11"/>
  <c r="BL702" i="3"/>
  <c r="BO702" i="3"/>
  <c r="BN702" i="3"/>
  <c r="BS702" i="3"/>
  <c r="BQ702" i="3"/>
  <c r="BR702" i="3"/>
  <c r="BK1648" i="3"/>
  <c r="BU1648" i="3"/>
  <c r="BN1648" i="3"/>
  <c r="BO1648" i="3"/>
  <c r="BJ1648" i="3"/>
  <c r="BQ1648" i="3"/>
  <c r="BL918" i="3"/>
  <c r="BN918" i="3"/>
  <c r="BU918" i="3"/>
  <c r="BT918" i="3"/>
  <c r="BR1894" i="3"/>
  <c r="BL1894" i="3"/>
  <c r="BU1894" i="3"/>
  <c r="BN1894" i="3"/>
  <c r="BM1894" i="3"/>
  <c r="BK1894" i="3"/>
  <c r="BJ1894" i="3"/>
  <c r="BO1894" i="3"/>
  <c r="BT1566" i="3"/>
  <c r="BJ1566" i="3"/>
  <c r="BM1566" i="3"/>
  <c r="BO1566" i="3"/>
  <c r="BS1566" i="3"/>
  <c r="BP1566" i="3"/>
  <c r="G1565" i="11"/>
  <c r="BK1566" i="3"/>
  <c r="L1565" i="11"/>
  <c r="BL1566" i="3"/>
  <c r="BU1566" i="3"/>
  <c r="H1565" i="11"/>
  <c r="BQ1566" i="3"/>
  <c r="I1565" i="11"/>
  <c r="BR1566" i="3"/>
  <c r="M1557" i="11"/>
  <c r="D1557" i="11"/>
  <c r="C1557" i="11"/>
  <c r="K1557" i="11"/>
  <c r="B1818" i="11"/>
  <c r="C1818" i="11"/>
  <c r="BJ1619" i="3"/>
  <c r="BN1619" i="3"/>
  <c r="BQ635" i="3"/>
  <c r="BR635" i="3"/>
  <c r="BU635" i="3"/>
  <c r="BJ635" i="3"/>
  <c r="BP635" i="3"/>
  <c r="BM635" i="3"/>
  <c r="BS635" i="3"/>
  <c r="BT635" i="3"/>
  <c r="BK635" i="3"/>
  <c r="BO635" i="3"/>
  <c r="BL635" i="3"/>
  <c r="BN635" i="3"/>
  <c r="BT398" i="3"/>
  <c r="BR398" i="3"/>
  <c r="BS398" i="3"/>
  <c r="BO398" i="3"/>
  <c r="BJ398" i="3"/>
  <c r="BU398" i="3"/>
  <c r="BP398" i="3"/>
  <c r="BK398" i="3"/>
  <c r="BQ398" i="3"/>
  <c r="BL398" i="3"/>
  <c r="BM398" i="3"/>
  <c r="BN398" i="3"/>
  <c r="BQ1092" i="3"/>
  <c r="BM1092" i="3"/>
  <c r="BK1092" i="3"/>
  <c r="BJ1092" i="3"/>
  <c r="BO1092" i="3"/>
  <c r="BK1797" i="3"/>
  <c r="BJ1797" i="3"/>
  <c r="BS1797" i="3"/>
  <c r="BL1797" i="3"/>
  <c r="BP1797" i="3"/>
  <c r="BM1797" i="3"/>
  <c r="BN1797" i="3"/>
  <c r="F1796" i="11"/>
  <c r="D1796" i="11"/>
  <c r="BN759" i="3"/>
  <c r="J758" i="11"/>
  <c r="I758" i="11"/>
  <c r="BT759" i="3"/>
  <c r="BJ1779" i="3"/>
  <c r="BS1779" i="3"/>
  <c r="BO1779" i="3"/>
  <c r="BL1779" i="3"/>
  <c r="BK1779" i="3"/>
  <c r="BM1779" i="3"/>
  <c r="BR1779" i="3"/>
  <c r="BQ1779" i="3"/>
  <c r="BN1779" i="3"/>
  <c r="BT1779" i="3"/>
  <c r="BP1779" i="3"/>
  <c r="K1778" i="11"/>
  <c r="E1778" i="11"/>
  <c r="G1778" i="11"/>
  <c r="L1778" i="11"/>
  <c r="BL1707" i="3"/>
  <c r="BQ1707" i="3"/>
  <c r="BU1707" i="3"/>
  <c r="BM1707" i="3"/>
  <c r="E1706" i="11"/>
  <c r="G1706" i="11"/>
  <c r="F1990" i="11"/>
  <c r="L1990" i="11"/>
  <c r="H1990" i="11"/>
  <c r="J1990" i="11"/>
  <c r="M1990" i="11"/>
  <c r="T1451" i="3"/>
  <c r="B1451" i="3" s="1"/>
  <c r="B1866" i="3"/>
  <c r="BQ819" i="3"/>
  <c r="BR26" i="3"/>
  <c r="D683" i="11"/>
  <c r="I116" i="11"/>
  <c r="J150" i="11"/>
  <c r="C1499" i="11"/>
  <c r="BO653" i="3"/>
  <c r="BJ1143" i="3"/>
  <c r="BN1143" i="3"/>
  <c r="BS925" i="3"/>
  <c r="T490" i="3"/>
  <c r="B490" i="3" s="1"/>
  <c r="BO1007" i="3"/>
  <c r="BP1007" i="3"/>
  <c r="BQ1007" i="3"/>
  <c r="BJ1007" i="3"/>
  <c r="BN1007" i="3"/>
  <c r="BT1007" i="3"/>
  <c r="BK1007" i="3"/>
  <c r="BU1007" i="3"/>
  <c r="BR1007" i="3"/>
  <c r="BL1007" i="3"/>
  <c r="BS1007" i="3"/>
  <c r="BM1007" i="3"/>
  <c r="B1230" i="3"/>
  <c r="I1983" i="11"/>
  <c r="I1606" i="11"/>
  <c r="B818" i="11"/>
  <c r="BL611" i="3"/>
  <c r="BM835" i="3"/>
  <c r="BJ1544" i="3"/>
  <c r="BQ653" i="3"/>
  <c r="I1373" i="11"/>
  <c r="BL1803" i="3"/>
  <c r="BP1803" i="3"/>
  <c r="BL507" i="3"/>
  <c r="BQ507" i="3"/>
  <c r="BL1940" i="3"/>
  <c r="BP1940" i="3"/>
  <c r="BR1940" i="3"/>
  <c r="BO1791" i="3"/>
  <c r="BN1791" i="3"/>
  <c r="T1744" i="3"/>
  <c r="B1744" i="3" s="1"/>
  <c r="BJ1104" i="3"/>
  <c r="BU1104" i="3"/>
  <c r="BT1104" i="3"/>
  <c r="BM1104" i="3"/>
  <c r="BO1104" i="3"/>
  <c r="BS1104" i="3"/>
  <c r="BK1104" i="3"/>
  <c r="BR1104" i="3"/>
  <c r="BL1104" i="3"/>
  <c r="BP1104" i="3"/>
  <c r="BQ1104" i="3"/>
  <c r="BN1104" i="3"/>
  <c r="BK1483" i="3"/>
  <c r="BM1483" i="3"/>
  <c r="BN1483" i="3"/>
  <c r="BU1483" i="3"/>
  <c r="BT1483" i="3"/>
  <c r="BS1483" i="3"/>
  <c r="BO1483" i="3"/>
  <c r="BJ1483" i="3"/>
  <c r="BL1483" i="3"/>
  <c r="BQ1483" i="3"/>
  <c r="BR1483" i="3"/>
  <c r="BP1483" i="3"/>
  <c r="BM979" i="3"/>
  <c r="BQ979" i="3"/>
  <c r="BK979" i="3"/>
  <c r="BO979" i="3"/>
  <c r="BN979" i="3"/>
  <c r="BU979" i="3"/>
  <c r="BT979" i="3"/>
  <c r="BR979" i="3"/>
  <c r="BJ979" i="3"/>
  <c r="BP979" i="3"/>
  <c r="BJ670" i="3"/>
  <c r="BP670" i="3"/>
  <c r="BU670" i="3"/>
  <c r="BR670" i="3"/>
  <c r="BQ670" i="3"/>
  <c r="BK670" i="3"/>
  <c r="BS670" i="3"/>
  <c r="BN670" i="3"/>
  <c r="BM670" i="3"/>
  <c r="BL670" i="3"/>
  <c r="BR335" i="3"/>
  <c r="BU335" i="3"/>
  <c r="BT335" i="3"/>
  <c r="BJ335" i="3"/>
  <c r="BQ335" i="3"/>
  <c r="BM335" i="3"/>
  <c r="BL335" i="3"/>
  <c r="BS335" i="3"/>
  <c r="BP335" i="3"/>
  <c r="BN335" i="3"/>
  <c r="BK335" i="3"/>
  <c r="BO335" i="3"/>
  <c r="BP1615" i="3"/>
  <c r="BU1615" i="3"/>
  <c r="BN1615" i="3"/>
  <c r="BO1615" i="3"/>
  <c r="BT1615" i="3"/>
  <c r="BQ1615" i="3"/>
  <c r="BJ1615" i="3"/>
  <c r="BL1615" i="3"/>
  <c r="BR1615" i="3"/>
  <c r="BK1615" i="3"/>
  <c r="BU391" i="3"/>
  <c r="BL391" i="3"/>
  <c r="BN391" i="3"/>
  <c r="BT391" i="3"/>
  <c r="H1983" i="11"/>
  <c r="B1726" i="3"/>
  <c r="C818" i="11"/>
  <c r="B188" i="3"/>
  <c r="BO611" i="3"/>
  <c r="BT795" i="3"/>
  <c r="L816" i="11"/>
  <c r="BR1909" i="3"/>
  <c r="BK1544" i="3"/>
  <c r="BQ1292" i="3"/>
  <c r="BR1292" i="3"/>
  <c r="BJ1292" i="3"/>
  <c r="BL1292" i="3"/>
  <c r="BT1292" i="3"/>
  <c r="BU1292" i="3"/>
  <c r="BM1292" i="3"/>
  <c r="BL241" i="3"/>
  <c r="BP241" i="3"/>
  <c r="BU241" i="3"/>
  <c r="T56" i="3"/>
  <c r="B56" i="3" s="1"/>
  <c r="BM994" i="3"/>
  <c r="BU994" i="3"/>
  <c r="BN994" i="3"/>
  <c r="BQ994" i="3"/>
  <c r="BP994" i="3"/>
  <c r="BT994" i="3"/>
  <c r="BK994" i="3"/>
  <c r="BJ994" i="3"/>
  <c r="BR994" i="3"/>
  <c r="BS994" i="3"/>
  <c r="BO994" i="3"/>
  <c r="BL994" i="3"/>
  <c r="BQ1591" i="3"/>
  <c r="BS1591" i="3"/>
  <c r="BN1591" i="3"/>
  <c r="BJ1591" i="3"/>
  <c r="BT1591" i="3"/>
  <c r="BK1591" i="3"/>
  <c r="BO1591" i="3"/>
  <c r="BR1591" i="3"/>
  <c r="BK1818" i="3"/>
  <c r="BJ1818" i="3"/>
  <c r="BL1818" i="3"/>
  <c r="BQ1818" i="3"/>
  <c r="BS1818" i="3"/>
  <c r="BM1818" i="3"/>
  <c r="BP1818" i="3"/>
  <c r="BO1818" i="3"/>
  <c r="BN1818" i="3"/>
  <c r="BT1818" i="3"/>
  <c r="BU1818" i="3"/>
  <c r="BT1389" i="3"/>
  <c r="BU1389" i="3"/>
  <c r="BJ1389" i="3"/>
  <c r="BK1389" i="3"/>
  <c r="BQ1389" i="3"/>
  <c r="BN1389" i="3"/>
  <c r="BR1389" i="3"/>
  <c r="BL1866" i="3"/>
  <c r="BQ1866" i="3"/>
  <c r="BM1866" i="3"/>
  <c r="BP1866" i="3"/>
  <c r="BU1866" i="3"/>
  <c r="BT1866" i="3"/>
  <c r="BN1866" i="3"/>
  <c r="BK1866" i="3"/>
  <c r="BR1866" i="3"/>
  <c r="BS1866" i="3"/>
  <c r="BO1866" i="3"/>
  <c r="B1773" i="3"/>
  <c r="F1898" i="11"/>
  <c r="BM1984" i="3"/>
  <c r="BO819" i="3"/>
  <c r="BR795" i="3"/>
  <c r="T1186" i="3"/>
  <c r="B1186" i="3" s="1"/>
  <c r="BS1396" i="3"/>
  <c r="BP1396" i="3"/>
  <c r="BQ1935" i="3"/>
  <c r="BR74" i="3"/>
  <c r="BU74" i="3"/>
  <c r="BM74" i="3"/>
  <c r="BN74" i="3"/>
  <c r="BK1027" i="3"/>
  <c r="BM1027" i="3"/>
  <c r="B1741" i="3"/>
  <c r="B1750" i="3"/>
  <c r="F1983" i="11"/>
  <c r="L1841" i="11"/>
  <c r="B1937" i="3"/>
  <c r="BL1984" i="3"/>
  <c r="BK819" i="3"/>
  <c r="H734" i="11"/>
  <c r="J1223" i="11"/>
  <c r="E763" i="11"/>
  <c r="L1384" i="11"/>
  <c r="BM464" i="3"/>
  <c r="BN464" i="3"/>
  <c r="BJ1237" i="3"/>
  <c r="BR1237" i="3"/>
  <c r="BR1845" i="3"/>
  <c r="BN1845" i="3"/>
  <c r="C1177" i="11"/>
  <c r="L1764" i="11"/>
  <c r="BT1847" i="3"/>
  <c r="BR1847" i="3"/>
  <c r="B1809" i="11"/>
  <c r="T125" i="3"/>
  <c r="B125" i="3" s="1"/>
  <c r="BR1148" i="3"/>
  <c r="BU1148" i="3"/>
  <c r="BP1148" i="3"/>
  <c r="BM1431" i="3"/>
  <c r="BN1431" i="3"/>
  <c r="BT1431" i="3"/>
  <c r="BO1228" i="3"/>
  <c r="BK1228" i="3"/>
  <c r="G1227" i="11"/>
  <c r="BN1228" i="3"/>
  <c r="BU1228" i="3"/>
  <c r="BL1228" i="3"/>
  <c r="B1122" i="11"/>
  <c r="BR835" i="3"/>
  <c r="BU835" i="3"/>
  <c r="BT1894" i="3"/>
  <c r="BT1934" i="3"/>
  <c r="BN1934" i="3"/>
  <c r="BM1934" i="3"/>
  <c r="BJ653" i="3"/>
  <c r="BK653" i="3"/>
  <c r="BR653" i="3"/>
  <c r="BS653" i="3"/>
  <c r="BT653" i="3"/>
  <c r="BN653" i="3"/>
  <c r="BL653" i="3"/>
  <c r="T856" i="3"/>
  <c r="B856" i="3" s="1"/>
  <c r="BP1474" i="3"/>
  <c r="BO1474" i="3"/>
  <c r="BJ1474" i="3"/>
  <c r="BK1474" i="3"/>
  <c r="BN1474" i="3"/>
  <c r="BR1474" i="3"/>
  <c r="BL1544" i="3"/>
  <c r="BS1544" i="3"/>
  <c r="BT1544" i="3"/>
  <c r="BS611" i="3"/>
  <c r="BU611" i="3"/>
  <c r="BP611" i="3"/>
  <c r="BR611" i="3"/>
  <c r="B367" i="3"/>
  <c r="L1900" i="11"/>
  <c r="B1025" i="3"/>
  <c r="L570" i="11"/>
  <c r="BN819" i="3"/>
  <c r="BS901" i="3"/>
  <c r="BT611" i="3"/>
  <c r="B1410" i="3"/>
  <c r="BT835" i="3"/>
  <c r="E930" i="11"/>
  <c r="BU1474" i="3"/>
  <c r="M1094" i="11"/>
  <c r="BM918" i="3"/>
  <c r="BQ918" i="3"/>
  <c r="M917" i="11"/>
  <c r="T109" i="3"/>
  <c r="B109" i="3" s="1"/>
  <c r="BQ1169" i="3"/>
  <c r="BN1169" i="3"/>
  <c r="BR1314" i="3"/>
  <c r="BQ1314" i="3"/>
  <c r="BT399" i="3"/>
  <c r="BR399" i="3"/>
  <c r="BU399" i="3"/>
  <c r="BN399" i="3"/>
  <c r="BS399" i="3"/>
  <c r="BJ399" i="3"/>
  <c r="BQ399" i="3"/>
  <c r="BL399" i="3"/>
  <c r="BM399" i="3"/>
  <c r="BK399" i="3"/>
  <c r="BO399" i="3"/>
  <c r="BP399" i="3"/>
  <c r="BJ1377" i="3"/>
  <c r="BK1377" i="3"/>
  <c r="BO1357" i="3"/>
  <c r="BN1357" i="3"/>
  <c r="BS1357" i="3"/>
  <c r="BJ1357" i="3"/>
  <c r="BU1357" i="3"/>
  <c r="BQ1357" i="3"/>
  <c r="BK1357" i="3"/>
  <c r="BR1357" i="3"/>
  <c r="BT1357" i="3"/>
  <c r="BL1357" i="3"/>
  <c r="BM1357" i="3"/>
  <c r="BL1101" i="3"/>
  <c r="BR1101" i="3"/>
  <c r="BN1101" i="3"/>
  <c r="BO434" i="3"/>
  <c r="BJ434" i="3"/>
  <c r="BL434" i="3"/>
  <c r="BT434" i="3"/>
  <c r="BU434" i="3"/>
  <c r="BK434" i="3"/>
  <c r="BM434" i="3"/>
  <c r="BN434" i="3"/>
  <c r="BR434" i="3"/>
  <c r="BS434" i="3"/>
  <c r="BQ434" i="3"/>
  <c r="BP434" i="3"/>
  <c r="BJ759" i="3"/>
  <c r="BL759" i="3"/>
  <c r="BU759" i="3"/>
  <c r="BO759" i="3"/>
  <c r="BP759" i="3"/>
  <c r="BQ137" i="3"/>
  <c r="BU137" i="3"/>
  <c r="BS137" i="3"/>
  <c r="BN137" i="3"/>
  <c r="BT137" i="3"/>
  <c r="BO137" i="3"/>
  <c r="BM137" i="3"/>
  <c r="BR137" i="3"/>
  <c r="BL137" i="3"/>
  <c r="BK137" i="3"/>
  <c r="BJ137" i="3"/>
  <c r="BP137" i="3"/>
  <c r="BL1577" i="3"/>
  <c r="BU1577" i="3"/>
  <c r="BT1577" i="3"/>
  <c r="BM1577" i="3"/>
  <c r="BS1577" i="3"/>
  <c r="BQ1577" i="3"/>
  <c r="BU1991" i="3"/>
  <c r="BQ1991" i="3"/>
  <c r="BL1991" i="3"/>
  <c r="BR1991" i="3"/>
  <c r="BN1991" i="3"/>
  <c r="BO1991" i="3"/>
  <c r="BM1991" i="3"/>
  <c r="BK1991" i="3"/>
  <c r="BT1991" i="3"/>
  <c r="BS1991" i="3"/>
  <c r="BJ1991" i="3"/>
  <c r="BP1991" i="3"/>
  <c r="BN1191" i="3"/>
  <c r="BP1191" i="3"/>
  <c r="BS1191" i="3"/>
  <c r="BT1191" i="3"/>
  <c r="BU1191" i="3"/>
  <c r="BO1191" i="3"/>
  <c r="BK1191" i="3"/>
  <c r="BQ1191" i="3"/>
  <c r="BL1191" i="3"/>
  <c r="BR1191" i="3"/>
  <c r="BJ1191" i="3"/>
  <c r="BM1191" i="3"/>
  <c r="T212" i="3"/>
  <c r="B212" i="3" s="1"/>
  <c r="BL1080" i="3"/>
  <c r="BM1169" i="3"/>
  <c r="B1623" i="3"/>
  <c r="F127" i="11"/>
  <c r="B298" i="3"/>
  <c r="E1444" i="11"/>
  <c r="K1562" i="11"/>
  <c r="BT164" i="3"/>
  <c r="BU164" i="3"/>
  <c r="BP164" i="3"/>
  <c r="BO164" i="3"/>
  <c r="BQ164" i="3"/>
  <c r="BN164" i="3"/>
  <c r="BJ164" i="3"/>
  <c r="BS164" i="3"/>
  <c r="BR164" i="3"/>
  <c r="BM164" i="3"/>
  <c r="BK164" i="3"/>
  <c r="BL164" i="3"/>
  <c r="BQ1282" i="3"/>
  <c r="BN1282" i="3"/>
  <c r="BR1282" i="3"/>
  <c r="BP1282" i="3"/>
  <c r="BS1282" i="3"/>
  <c r="BU1282" i="3"/>
  <c r="BO1282" i="3"/>
  <c r="BT1282" i="3"/>
  <c r="BJ1282" i="3"/>
  <c r="BL1282" i="3"/>
  <c r="BM1282" i="3"/>
  <c r="BK1282" i="3"/>
  <c r="BK720" i="3"/>
  <c r="BL720" i="3"/>
  <c r="BJ720" i="3"/>
  <c r="BR720" i="3"/>
  <c r="BU720" i="3"/>
  <c r="BT720" i="3"/>
  <c r="BO720" i="3"/>
  <c r="BQ720" i="3"/>
  <c r="BM720" i="3"/>
  <c r="BN720" i="3"/>
  <c r="BP720" i="3"/>
  <c r="BS720" i="3"/>
  <c r="BR240" i="3"/>
  <c r="BS240" i="3"/>
  <c r="BK240" i="3"/>
  <c r="BU240" i="3"/>
  <c r="BJ240" i="3"/>
  <c r="BM240" i="3"/>
  <c r="BN240" i="3"/>
  <c r="BL240" i="3"/>
  <c r="BO240" i="3"/>
  <c r="BP240" i="3"/>
  <c r="BQ240" i="3"/>
  <c r="BT240" i="3"/>
  <c r="BP1646" i="3"/>
  <c r="BR1646" i="3"/>
  <c r="BU1646" i="3"/>
  <c r="BT1646" i="3"/>
  <c r="BS1646" i="3"/>
  <c r="BJ1646" i="3"/>
  <c r="BQ1646" i="3"/>
  <c r="BN1646" i="3"/>
  <c r="BM1646" i="3"/>
  <c r="BO1422" i="3"/>
  <c r="BQ747" i="3"/>
  <c r="M844" i="11"/>
  <c r="G1871" i="11"/>
  <c r="B1960" i="3"/>
  <c r="BP546" i="3"/>
  <c r="BJ546" i="3"/>
  <c r="BR546" i="3"/>
  <c r="BK546" i="3"/>
  <c r="BL546" i="3"/>
  <c r="BM546" i="3"/>
  <c r="BU546" i="3"/>
  <c r="BO546" i="3"/>
  <c r="BS546" i="3"/>
  <c r="BN546" i="3"/>
  <c r="BT546" i="3"/>
  <c r="BQ546" i="3"/>
  <c r="BL1150" i="3"/>
  <c r="BN1150" i="3"/>
  <c r="BT1150" i="3"/>
  <c r="BP1150" i="3"/>
  <c r="BS1150" i="3"/>
  <c r="BK1150" i="3"/>
  <c r="BM1150" i="3"/>
  <c r="BU1150" i="3"/>
  <c r="BJ1150" i="3"/>
  <c r="BQ1150" i="3"/>
  <c r="BO1150" i="3"/>
  <c r="BR1150" i="3"/>
  <c r="BK1258" i="3"/>
  <c r="BJ1258" i="3"/>
  <c r="BN1258" i="3"/>
  <c r="BL1258" i="3"/>
  <c r="BM1258" i="3"/>
  <c r="BP1258" i="3"/>
  <c r="BT1258" i="3"/>
  <c r="BO1258" i="3"/>
  <c r="BQ1258" i="3"/>
  <c r="BS1258" i="3"/>
  <c r="BR1258" i="3"/>
  <c r="BU1258" i="3"/>
  <c r="BJ175" i="3"/>
  <c r="BQ175" i="3"/>
  <c r="BT175" i="3"/>
  <c r="BU175" i="3"/>
  <c r="BK175" i="3"/>
  <c r="BO175" i="3"/>
  <c r="BL175" i="3"/>
  <c r="BS175" i="3"/>
  <c r="BP175" i="3"/>
  <c r="BM175" i="3"/>
  <c r="BR175" i="3"/>
  <c r="BN175" i="3"/>
  <c r="C824" i="11"/>
  <c r="K57" i="11"/>
  <c r="G1842" i="11"/>
  <c r="B1791" i="3"/>
  <c r="BN388" i="3"/>
  <c r="BL388" i="3"/>
  <c r="BT388" i="3"/>
  <c r="BJ388" i="3"/>
  <c r="BO388" i="3"/>
  <c r="BQ388" i="3"/>
  <c r="BU388" i="3"/>
  <c r="BR388" i="3"/>
  <c r="BP388" i="3"/>
  <c r="BK388" i="3"/>
  <c r="BM388" i="3"/>
  <c r="BS388" i="3"/>
  <c r="BQ1311" i="3"/>
  <c r="BR1311" i="3"/>
  <c r="BN1792" i="3"/>
  <c r="BK1792" i="3"/>
  <c r="BQ1792" i="3"/>
  <c r="BT1792" i="3"/>
  <c r="BL1792" i="3"/>
  <c r="BU319" i="3"/>
  <c r="BR319" i="3"/>
  <c r="BL319" i="3"/>
  <c r="BN319" i="3"/>
  <c r="BP319" i="3"/>
  <c r="BK319" i="3"/>
  <c r="BT319" i="3"/>
  <c r="BQ319" i="3"/>
  <c r="BS319" i="3"/>
  <c r="BJ319" i="3"/>
  <c r="BM319" i="3"/>
  <c r="BO319" i="3"/>
  <c r="BN1978" i="3"/>
  <c r="BL1978" i="3"/>
  <c r="BU1978" i="3"/>
  <c r="BT1978" i="3"/>
  <c r="BM1978" i="3"/>
  <c r="BK1978" i="3"/>
  <c r="BP1978" i="3"/>
  <c r="BO1978" i="3"/>
  <c r="BR1978" i="3"/>
  <c r="BJ1978" i="3"/>
  <c r="BQ1978" i="3"/>
  <c r="BS1978" i="3"/>
  <c r="BR1896" i="3"/>
  <c r="BQ1896" i="3"/>
  <c r="BL1896" i="3"/>
  <c r="BK1896" i="3"/>
  <c r="BU1896" i="3"/>
  <c r="BM1896" i="3"/>
  <c r="BO1896" i="3"/>
  <c r="BN1896" i="3"/>
  <c r="BS1896" i="3"/>
  <c r="BT1896" i="3"/>
  <c r="BJ1896" i="3"/>
  <c r="B1415" i="3"/>
  <c r="J216" i="11"/>
  <c r="B526" i="11"/>
  <c r="J499" i="11"/>
  <c r="K524" i="11"/>
  <c r="D223" i="11"/>
  <c r="B608" i="11"/>
  <c r="BO1320" i="3"/>
  <c r="L1186" i="11"/>
  <c r="K1070" i="11"/>
  <c r="H1418" i="11"/>
  <c r="M1408" i="11"/>
  <c r="G1513" i="11"/>
  <c r="C1595" i="11"/>
  <c r="B1184" i="11"/>
  <c r="K1714" i="11"/>
  <c r="BM1601" i="3"/>
  <c r="BP1648" i="3"/>
  <c r="J340" i="11"/>
  <c r="K262" i="11"/>
  <c r="M1297" i="11"/>
  <c r="D1774" i="11"/>
  <c r="E55" i="11"/>
  <c r="BS1491" i="3"/>
  <c r="BL1845" i="3"/>
  <c r="B1217" i="3"/>
  <c r="B416" i="11"/>
  <c r="B496" i="3"/>
  <c r="B1790" i="3"/>
  <c r="B1269" i="3"/>
  <c r="G1596" i="11"/>
  <c r="BU487" i="3"/>
  <c r="BQ487" i="3"/>
  <c r="BM487" i="3"/>
  <c r="BK487" i="3"/>
  <c r="BR487" i="3"/>
  <c r="BN487" i="3"/>
  <c r="BP487" i="3"/>
  <c r="BT487" i="3"/>
  <c r="BL487" i="3"/>
  <c r="BO487" i="3"/>
  <c r="BS487" i="3"/>
  <c r="BJ487" i="3"/>
  <c r="BJ389" i="3"/>
  <c r="BO389" i="3"/>
  <c r="BU389" i="3"/>
  <c r="BL389" i="3"/>
  <c r="BP389" i="3"/>
  <c r="BN389" i="3"/>
  <c r="BQ389" i="3"/>
  <c r="BR389" i="3"/>
  <c r="BT389" i="3"/>
  <c r="BK389" i="3"/>
  <c r="BS389" i="3"/>
  <c r="BM389" i="3"/>
  <c r="BN1093" i="3"/>
  <c r="BL1093" i="3"/>
  <c r="BU1093" i="3"/>
  <c r="BQ1093" i="3"/>
  <c r="BU1779" i="3"/>
  <c r="BT1707" i="3"/>
  <c r="BO1707" i="3"/>
  <c r="BJ1707" i="3"/>
  <c r="BN1707" i="3"/>
  <c r="BK1707" i="3"/>
  <c r="BP1707" i="3"/>
  <c r="BR1707" i="3"/>
  <c r="BT1356" i="3"/>
  <c r="BU1356" i="3"/>
  <c r="BJ1356" i="3"/>
  <c r="BQ1356" i="3"/>
  <c r="BN1356" i="3"/>
  <c r="BL1356" i="3"/>
  <c r="BP1356" i="3"/>
  <c r="BO1356" i="3"/>
  <c r="BS1356" i="3"/>
  <c r="BK1356" i="3"/>
  <c r="BM1356" i="3"/>
  <c r="BR1356" i="3"/>
  <c r="BQ1242" i="3"/>
  <c r="BP1242" i="3"/>
  <c r="BM1242" i="3"/>
  <c r="BR1242" i="3"/>
  <c r="BL1242" i="3"/>
  <c r="BU1242" i="3"/>
  <c r="BN1242" i="3"/>
  <c r="BK1242" i="3"/>
  <c r="BO1242" i="3"/>
  <c r="BJ1242" i="3"/>
  <c r="BS1242" i="3"/>
  <c r="BT1242" i="3"/>
  <c r="BT1788" i="3"/>
  <c r="J1213" i="11"/>
  <c r="BM1788" i="3"/>
  <c r="BS811" i="3"/>
  <c r="BR811" i="3"/>
  <c r="BU811" i="3"/>
  <c r="BP1101" i="3"/>
  <c r="BS1101" i="3"/>
  <c r="BK1101" i="3"/>
  <c r="BQ1101" i="3"/>
  <c r="BO1101" i="3"/>
  <c r="BM1101" i="3"/>
  <c r="BT1101" i="3"/>
  <c r="BJ1101" i="3"/>
  <c r="BL1251" i="3"/>
  <c r="BU1251" i="3"/>
  <c r="BS1251" i="3"/>
  <c r="BM1251" i="3"/>
  <c r="BN1251" i="3"/>
  <c r="BO1251" i="3"/>
  <c r="BP1251" i="3"/>
  <c r="BT1251" i="3"/>
  <c r="BJ1251" i="3"/>
  <c r="BQ1251" i="3"/>
  <c r="BK1251" i="3"/>
  <c r="BR1251" i="3"/>
  <c r="BJ1109" i="3"/>
  <c r="BT1109" i="3"/>
  <c r="BM1109" i="3"/>
  <c r="BK1109" i="3"/>
  <c r="BL1109" i="3"/>
  <c r="BP1109" i="3"/>
  <c r="BS1109" i="3"/>
  <c r="BU1109" i="3"/>
  <c r="BR1109" i="3"/>
  <c r="BO1109" i="3"/>
  <c r="BQ1109" i="3"/>
  <c r="BN1109" i="3"/>
  <c r="BR1788" i="3"/>
  <c r="BN1788" i="3"/>
  <c r="BP1788" i="3"/>
  <c r="BL50" i="3"/>
  <c r="E1529" i="11"/>
  <c r="BR430" i="3"/>
  <c r="BS1788" i="3"/>
  <c r="B1719" i="3"/>
  <c r="BL1788" i="3"/>
  <c r="BQ542" i="3"/>
  <c r="BM542" i="3"/>
  <c r="BO542" i="3"/>
  <c r="BJ542" i="3"/>
  <c r="BN542" i="3"/>
  <c r="BU542" i="3"/>
  <c r="BP542" i="3"/>
  <c r="BS542" i="3"/>
  <c r="BL542" i="3"/>
  <c r="BT542" i="3"/>
  <c r="BR542" i="3"/>
  <c r="BK542" i="3"/>
  <c r="BS608" i="3"/>
  <c r="BR608" i="3"/>
  <c r="BK608" i="3"/>
  <c r="BM608" i="3"/>
  <c r="BU608" i="3"/>
  <c r="BN608" i="3"/>
  <c r="BQ608" i="3"/>
  <c r="BL608" i="3"/>
  <c r="BP608" i="3"/>
  <c r="BJ608" i="3"/>
  <c r="BO608" i="3"/>
  <c r="BT608" i="3"/>
  <c r="BN1410" i="3"/>
  <c r="BJ1410" i="3"/>
  <c r="BL1410" i="3"/>
  <c r="BS1410" i="3"/>
  <c r="BK1410" i="3"/>
  <c r="BT1410" i="3"/>
  <c r="BU1410" i="3"/>
  <c r="BR1410" i="3"/>
  <c r="BM1410" i="3"/>
  <c r="BP1410" i="3"/>
  <c r="BO1410" i="3"/>
  <c r="BQ1410" i="3"/>
  <c r="D408" i="11"/>
  <c r="B452" i="11"/>
  <c r="BJ1146" i="3"/>
  <c r="K1204" i="11"/>
  <c r="C1113" i="11"/>
  <c r="B1978" i="11"/>
  <c r="BS1260" i="3"/>
  <c r="F1831" i="11"/>
  <c r="L552" i="11"/>
  <c r="F716" i="11"/>
  <c r="H973" i="11"/>
  <c r="J923" i="11"/>
  <c r="B1451" i="11"/>
  <c r="BQ122" i="3"/>
  <c r="B1372" i="11"/>
  <c r="B1920" i="3"/>
  <c r="BL945" i="3"/>
  <c r="E1311" i="11"/>
  <c r="D673" i="11"/>
  <c r="C1757" i="11"/>
  <c r="H1234" i="11"/>
  <c r="H426" i="11"/>
  <c r="H974" i="11"/>
  <c r="F1916" i="11"/>
  <c r="B34" i="3"/>
  <c r="BJ1934" i="3"/>
  <c r="BN721" i="3"/>
  <c r="BP741" i="3"/>
  <c r="BO741" i="3"/>
  <c r="BQ741" i="3"/>
  <c r="BL741" i="3"/>
  <c r="BU741" i="3"/>
  <c r="BK741" i="3"/>
  <c r="BS741" i="3"/>
  <c r="BJ741" i="3"/>
  <c r="BT741" i="3"/>
  <c r="BR741" i="3"/>
  <c r="BQ401" i="3"/>
  <c r="BN401" i="3"/>
  <c r="BL401" i="3"/>
  <c r="BM401" i="3"/>
  <c r="BP401" i="3"/>
  <c r="BK401" i="3"/>
  <c r="BU401" i="3"/>
  <c r="BO401" i="3"/>
  <c r="BJ401" i="3"/>
  <c r="BT401" i="3"/>
  <c r="BJ1170" i="3"/>
  <c r="BU1170" i="3"/>
  <c r="BO1170" i="3"/>
  <c r="BL1170" i="3"/>
  <c r="BR1170" i="3"/>
  <c r="BQ1170" i="3"/>
  <c r="BN1170" i="3"/>
  <c r="BK1170" i="3"/>
  <c r="BM1170" i="3"/>
  <c r="BT1170" i="3"/>
  <c r="BS1170" i="3"/>
  <c r="BP1170" i="3"/>
  <c r="BO179" i="3"/>
  <c r="BP179" i="3"/>
  <c r="BN179" i="3"/>
  <c r="BJ179" i="3"/>
  <c r="BM179" i="3"/>
  <c r="BS179" i="3"/>
  <c r="BL179" i="3"/>
  <c r="BU179" i="3"/>
  <c r="BK179" i="3"/>
  <c r="BQ179" i="3"/>
  <c r="BT179" i="3"/>
  <c r="BR179" i="3"/>
  <c r="L1847" i="11"/>
  <c r="B1862" i="11"/>
  <c r="E602" i="11"/>
  <c r="D602" i="11"/>
  <c r="F602" i="11"/>
  <c r="C602" i="11"/>
  <c r="G602" i="11"/>
  <c r="I602" i="11"/>
  <c r="K602" i="11"/>
  <c r="BR1848" i="3"/>
  <c r="G89" i="11"/>
  <c r="D89" i="11"/>
  <c r="L89" i="11"/>
  <c r="C89" i="11"/>
  <c r="F89" i="11"/>
  <c r="J229" i="11"/>
  <c r="G229" i="11"/>
  <c r="E910" i="11"/>
  <c r="H910" i="11"/>
  <c r="I910" i="11"/>
  <c r="J910" i="11"/>
  <c r="B910" i="11"/>
  <c r="L910" i="11"/>
  <c r="F910" i="11"/>
  <c r="BR578" i="3"/>
  <c r="BS578" i="3"/>
  <c r="I577" i="11"/>
  <c r="L577" i="11"/>
  <c r="F577" i="11"/>
  <c r="G577" i="11"/>
  <c r="T645" i="3"/>
  <c r="B645" i="3" s="1"/>
  <c r="T694" i="3"/>
  <c r="B694" i="3" s="1"/>
  <c r="I129" i="11"/>
  <c r="B89" i="11"/>
  <c r="C444" i="11"/>
  <c r="K577" i="11"/>
  <c r="E782" i="11"/>
  <c r="J761" i="11"/>
  <c r="G829" i="11"/>
  <c r="E761" i="11"/>
  <c r="K1294" i="11"/>
  <c r="L1294" i="11"/>
  <c r="G1294" i="11"/>
  <c r="F1710" i="11"/>
  <c r="G1710" i="11"/>
  <c r="K1710" i="11"/>
  <c r="D1710" i="11"/>
  <c r="E1710" i="11"/>
  <c r="G1270" i="11"/>
  <c r="F1270" i="11"/>
  <c r="M1270" i="11"/>
  <c r="H1270" i="11"/>
  <c r="I1270" i="11"/>
  <c r="L1270" i="11"/>
  <c r="C1270" i="11"/>
  <c r="F1886" i="11"/>
  <c r="K1886" i="11"/>
  <c r="G1886" i="11"/>
  <c r="H1886" i="11"/>
  <c r="C1886" i="11"/>
  <c r="B1886" i="11"/>
  <c r="BR1605" i="3"/>
  <c r="K1604" i="11"/>
  <c r="L1604" i="11"/>
  <c r="M1604" i="11"/>
  <c r="B1604" i="11"/>
  <c r="C1604" i="11"/>
  <c r="D1604" i="11"/>
  <c r="H1604" i="11"/>
  <c r="E1604" i="11"/>
  <c r="G1604" i="11"/>
  <c r="G1540" i="11"/>
  <c r="L1540" i="11"/>
  <c r="J1540" i="11"/>
  <c r="B1540" i="11"/>
  <c r="C1540" i="11"/>
  <c r="D1540" i="11"/>
  <c r="H1540" i="11"/>
  <c r="I1540" i="11"/>
  <c r="M1745" i="11"/>
  <c r="B1745" i="11"/>
  <c r="E1745" i="11"/>
  <c r="H1745" i="11"/>
  <c r="J1745" i="11"/>
  <c r="D1745" i="11"/>
  <c r="I1745" i="11"/>
  <c r="K1745" i="11"/>
  <c r="J1807" i="11"/>
  <c r="C1807" i="11"/>
  <c r="D1807" i="11"/>
  <c r="E1807" i="11"/>
  <c r="G1807" i="11"/>
  <c r="H1807" i="11"/>
  <c r="B1807" i="11"/>
  <c r="K1807" i="11"/>
  <c r="L1807" i="11"/>
  <c r="M1807" i="11"/>
  <c r="B1136" i="11"/>
  <c r="E1136" i="11"/>
  <c r="D1136" i="11"/>
  <c r="F1136" i="11"/>
  <c r="M1136" i="11"/>
  <c r="J1136" i="11"/>
  <c r="G1136" i="11"/>
  <c r="H1136" i="11"/>
  <c r="L1136" i="11"/>
  <c r="G1537" i="11"/>
  <c r="F1537" i="11"/>
  <c r="H1537" i="11"/>
  <c r="M1537" i="11"/>
  <c r="K1537" i="11"/>
  <c r="L1537" i="11"/>
  <c r="B1688" i="11"/>
  <c r="D1688" i="11"/>
  <c r="E1688" i="11"/>
  <c r="G1688" i="11"/>
  <c r="K1771" i="11"/>
  <c r="J1771" i="11"/>
  <c r="M1771" i="11"/>
  <c r="B1771" i="11"/>
  <c r="G1864" i="11"/>
  <c r="M1864" i="11"/>
  <c r="F1944" i="11"/>
  <c r="C1944" i="11"/>
  <c r="G1944" i="11"/>
  <c r="H1944" i="11"/>
  <c r="T1445" i="3"/>
  <c r="B1445" i="3" s="1"/>
  <c r="K129" i="11"/>
  <c r="J577" i="11"/>
  <c r="G910" i="11"/>
  <c r="I1534" i="11"/>
  <c r="I470" i="11"/>
  <c r="K825" i="11"/>
  <c r="K782" i="11"/>
  <c r="H970" i="11"/>
  <c r="B970" i="11"/>
  <c r="K1016" i="11"/>
  <c r="K1343" i="11"/>
  <c r="T282" i="3"/>
  <c r="B282" i="3" s="1"/>
  <c r="D1862" i="11"/>
  <c r="J1862" i="11"/>
  <c r="C1862" i="11"/>
  <c r="E1862" i="11"/>
  <c r="G1862" i="11"/>
  <c r="F1862" i="11"/>
  <c r="H1862" i="11"/>
  <c r="K910" i="11"/>
  <c r="J1132" i="11"/>
  <c r="D1343" i="11"/>
  <c r="G1352" i="11"/>
  <c r="G170" i="11"/>
  <c r="K170" i="11"/>
  <c r="L170" i="11"/>
  <c r="M170" i="11"/>
  <c r="L194" i="11"/>
  <c r="F194" i="11"/>
  <c r="I194" i="11"/>
  <c r="M224" i="11"/>
  <c r="G224" i="11"/>
  <c r="I224" i="11"/>
  <c r="K224" i="11"/>
  <c r="D258" i="11"/>
  <c r="H258" i="11"/>
  <c r="B292" i="11"/>
  <c r="I292" i="11"/>
  <c r="I335" i="11"/>
  <c r="BM336" i="3"/>
  <c r="F335" i="11"/>
  <c r="J335" i="11"/>
  <c r="H442" i="11"/>
  <c r="M442" i="11"/>
  <c r="F227" i="11"/>
  <c r="G227" i="11"/>
  <c r="J227" i="11"/>
  <c r="B454" i="11"/>
  <c r="D454" i="11"/>
  <c r="I454" i="11"/>
  <c r="C454" i="11"/>
  <c r="K551" i="11"/>
  <c r="J551" i="11"/>
  <c r="B551" i="11"/>
  <c r="C551" i="11"/>
  <c r="BO511" i="3"/>
  <c r="BP511" i="3"/>
  <c r="BL511" i="3"/>
  <c r="BR511" i="3"/>
  <c r="K510" i="11"/>
  <c r="BM511" i="3"/>
  <c r="D510" i="11"/>
  <c r="J510" i="11"/>
  <c r="M510" i="11"/>
  <c r="G550" i="11"/>
  <c r="L550" i="11"/>
  <c r="I550" i="11"/>
  <c r="J550" i="11"/>
  <c r="M448" i="11"/>
  <c r="K448" i="11"/>
  <c r="F448" i="11"/>
  <c r="C448" i="11"/>
  <c r="B448" i="11"/>
  <c r="E448" i="11"/>
  <c r="D448" i="11"/>
  <c r="H448" i="11"/>
  <c r="K440" i="11"/>
  <c r="B440" i="11"/>
  <c r="M440" i="11"/>
  <c r="G440" i="11"/>
  <c r="B852" i="11"/>
  <c r="C852" i="11"/>
  <c r="F852" i="11"/>
  <c r="I852" i="11"/>
  <c r="D512" i="11"/>
  <c r="J512" i="11"/>
  <c r="E512" i="11"/>
  <c r="G512" i="11"/>
  <c r="B512" i="11"/>
  <c r="F512" i="11"/>
  <c r="G642" i="11"/>
  <c r="H642" i="11"/>
  <c r="B831" i="11"/>
  <c r="D831" i="11"/>
  <c r="J579" i="11"/>
  <c r="E829" i="11"/>
  <c r="K829" i="11"/>
  <c r="J829" i="11"/>
  <c r="M829" i="11"/>
  <c r="L845" i="11"/>
  <c r="C845" i="11"/>
  <c r="D845" i="11"/>
  <c r="G845" i="11"/>
  <c r="I845" i="11"/>
  <c r="F845" i="11"/>
  <c r="K845" i="11"/>
  <c r="M845" i="11"/>
  <c r="C761" i="11"/>
  <c r="D761" i="11"/>
  <c r="G761" i="11"/>
  <c r="F761" i="11"/>
  <c r="I761" i="11"/>
  <c r="K761" i="11"/>
  <c r="BK1347" i="3"/>
  <c r="E1346" i="11"/>
  <c r="F1346" i="11"/>
  <c r="K1346" i="11"/>
  <c r="L1346" i="11"/>
  <c r="H1346" i="11"/>
  <c r="J1346" i="11"/>
  <c r="M1346" i="11"/>
  <c r="B1346" i="11"/>
  <c r="BU1057" i="3"/>
  <c r="G1056" i="11"/>
  <c r="G843" i="11"/>
  <c r="D843" i="11"/>
  <c r="B843" i="11"/>
  <c r="BU1225" i="3"/>
  <c r="BM1225" i="3"/>
  <c r="BS1225" i="3"/>
  <c r="BR1225" i="3"/>
  <c r="C1224" i="11"/>
  <c r="D1224" i="11"/>
  <c r="E1224" i="11"/>
  <c r="I1224" i="11"/>
  <c r="B1224" i="11"/>
  <c r="K1224" i="11"/>
  <c r="L1224" i="11"/>
  <c r="M1224" i="11"/>
  <c r="BN1225" i="3"/>
  <c r="BP1225" i="3"/>
  <c r="F1224" i="11"/>
  <c r="J1224" i="11"/>
  <c r="E656" i="11"/>
  <c r="H656" i="11"/>
  <c r="K656" i="11"/>
  <c r="B656" i="11"/>
  <c r="G656" i="11"/>
  <c r="G1133" i="11"/>
  <c r="K1133" i="11"/>
  <c r="C1133" i="11"/>
  <c r="B1133" i="11"/>
  <c r="J1133" i="11"/>
  <c r="L1133" i="11"/>
  <c r="M1133" i="11"/>
  <c r="J747" i="11"/>
  <c r="L747" i="11"/>
  <c r="M747" i="11"/>
  <c r="K747" i="11"/>
  <c r="E747" i="11"/>
  <c r="J1007" i="11"/>
  <c r="E1007" i="11"/>
  <c r="M1007" i="11"/>
  <c r="J1357" i="11"/>
  <c r="I1357" i="11"/>
  <c r="F1357" i="11"/>
  <c r="H1357" i="11"/>
  <c r="K1357" i="11"/>
  <c r="E1698" i="11"/>
  <c r="F1698" i="11"/>
  <c r="L1698" i="11"/>
  <c r="H1698" i="11"/>
  <c r="K1698" i="11"/>
  <c r="B1698" i="11"/>
  <c r="E1952" i="11"/>
  <c r="H1952" i="11"/>
  <c r="M1952" i="11"/>
  <c r="G1952" i="11"/>
  <c r="C1952" i="11"/>
  <c r="K1292" i="11"/>
  <c r="M1292" i="11"/>
  <c r="I1292" i="11"/>
  <c r="L1292" i="11"/>
  <c r="BP1195" i="3"/>
  <c r="BN1195" i="3"/>
  <c r="BQ1195" i="3"/>
  <c r="BO1195" i="3"/>
  <c r="BR1195" i="3"/>
  <c r="BU1195" i="3"/>
  <c r="BJ1195" i="3"/>
  <c r="BK1195" i="3"/>
  <c r="BL1195" i="3"/>
  <c r="BM1195" i="3"/>
  <c r="I1194" i="11"/>
  <c r="BT1195" i="3"/>
  <c r="BS1195" i="3"/>
  <c r="K1194" i="11"/>
  <c r="G1194" i="11"/>
  <c r="L1194" i="11"/>
  <c r="M1194" i="11"/>
  <c r="C1194" i="11"/>
  <c r="E1194" i="11"/>
  <c r="BT1019" i="3"/>
  <c r="BU1019" i="3"/>
  <c r="BN1019" i="3"/>
  <c r="BJ1019" i="3"/>
  <c r="BS1019" i="3"/>
  <c r="BQ1019" i="3"/>
  <c r="BK1019" i="3"/>
  <c r="BM1019" i="3"/>
  <c r="BO1019" i="3"/>
  <c r="BP1019" i="3"/>
  <c r="BR1019" i="3"/>
  <c r="BL1019" i="3"/>
  <c r="D1018" i="11"/>
  <c r="E1018" i="11"/>
  <c r="K1018" i="11"/>
  <c r="I1018" i="11"/>
  <c r="F1018" i="11"/>
  <c r="G1018" i="11"/>
  <c r="L1018" i="11"/>
  <c r="BT689" i="3"/>
  <c r="BK689" i="3"/>
  <c r="BS689" i="3"/>
  <c r="BU689" i="3"/>
  <c r="BM689" i="3"/>
  <c r="BO689" i="3"/>
  <c r="BP689" i="3"/>
  <c r="BQ689" i="3"/>
  <c r="BL689" i="3"/>
  <c r="BR689" i="3"/>
  <c r="BJ689" i="3"/>
  <c r="BN689" i="3"/>
  <c r="K688" i="11"/>
  <c r="L688" i="11"/>
  <c r="M688" i="11"/>
  <c r="F688" i="11"/>
  <c r="J688" i="11"/>
  <c r="B688" i="11"/>
  <c r="E688" i="11"/>
  <c r="D688" i="11"/>
  <c r="BK1502" i="3"/>
  <c r="BO1502" i="3"/>
  <c r="BU1502" i="3"/>
  <c r="BS1502" i="3"/>
  <c r="G1501" i="11"/>
  <c r="H1501" i="11"/>
  <c r="I1501" i="11"/>
  <c r="M1501" i="11"/>
  <c r="BO1268" i="3"/>
  <c r="BP1268" i="3"/>
  <c r="BN1268" i="3"/>
  <c r="BQ1268" i="3"/>
  <c r="BK1268" i="3"/>
  <c r="BS1268" i="3"/>
  <c r="BR1268" i="3"/>
  <c r="BT1268" i="3"/>
  <c r="BM1268" i="3"/>
  <c r="BU1268" i="3"/>
  <c r="BL1268" i="3"/>
  <c r="BJ1268" i="3"/>
  <c r="G1267" i="11"/>
  <c r="L1267" i="11"/>
  <c r="C1267" i="11"/>
  <c r="H1267" i="11"/>
  <c r="E1267" i="11"/>
  <c r="D1267" i="11"/>
  <c r="F1267" i="11"/>
  <c r="J1267" i="11"/>
  <c r="BM752" i="3"/>
  <c r="BQ752" i="3"/>
  <c r="BT752" i="3"/>
  <c r="BJ752" i="3"/>
  <c r="BL752" i="3"/>
  <c r="BS752" i="3"/>
  <c r="BP752" i="3"/>
  <c r="BK752" i="3"/>
  <c r="BO752" i="3"/>
  <c r="BR752" i="3"/>
  <c r="BN752" i="3"/>
  <c r="BU752" i="3"/>
  <c r="F751" i="11"/>
  <c r="H751" i="11"/>
  <c r="J751" i="11"/>
  <c r="D751" i="11"/>
  <c r="G751" i="11"/>
  <c r="I751" i="11"/>
  <c r="M751" i="11"/>
  <c r="G255" i="11"/>
  <c r="B255" i="11"/>
  <c r="C255" i="11"/>
  <c r="F255" i="11"/>
  <c r="B990" i="11"/>
  <c r="D990" i="11"/>
  <c r="K990" i="11"/>
  <c r="L990" i="11"/>
  <c r="M990" i="11"/>
  <c r="C990" i="11"/>
  <c r="G990" i="11"/>
  <c r="BQ153" i="3"/>
  <c r="BK153" i="3"/>
  <c r="BP153" i="3"/>
  <c r="BO153" i="3"/>
  <c r="BM153" i="3"/>
  <c r="BN153" i="3"/>
  <c r="BL153" i="3"/>
  <c r="BT153" i="3"/>
  <c r="BU153" i="3"/>
  <c r="BR153" i="3"/>
  <c r="BS153" i="3"/>
  <c r="BJ153" i="3"/>
  <c r="M152" i="11"/>
  <c r="H152" i="11"/>
  <c r="K152" i="11"/>
  <c r="D152" i="11"/>
  <c r="T31" i="3"/>
  <c r="B31" i="3" s="1"/>
  <c r="T368" i="3"/>
  <c r="B368" i="3" s="1"/>
  <c r="BM1390" i="3"/>
  <c r="BO1390" i="3"/>
  <c r="L1389" i="11"/>
  <c r="D1389" i="11"/>
  <c r="C1389" i="11"/>
  <c r="H425" i="11"/>
  <c r="I425" i="11"/>
  <c r="C425" i="11"/>
  <c r="T323" i="3"/>
  <c r="B323" i="3" s="1"/>
  <c r="BL1285" i="3"/>
  <c r="BM1285" i="3"/>
  <c r="BO1285" i="3"/>
  <c r="BJ1285" i="3"/>
  <c r="BS1285" i="3"/>
  <c r="BR1285" i="3"/>
  <c r="BN1285" i="3"/>
  <c r="BK1285" i="3"/>
  <c r="BT1285" i="3"/>
  <c r="BU1285" i="3"/>
  <c r="BP1285" i="3"/>
  <c r="BQ1285" i="3"/>
  <c r="K1284" i="11"/>
  <c r="L1284" i="11"/>
  <c r="I1284" i="11"/>
  <c r="B1284" i="11"/>
  <c r="E1284" i="11"/>
  <c r="C1284" i="11"/>
  <c r="D1284" i="11"/>
  <c r="G1284" i="11"/>
  <c r="E1782" i="11"/>
  <c r="F1782" i="11"/>
  <c r="B1782" i="11"/>
  <c r="M1782" i="11"/>
  <c r="H1782" i="11"/>
  <c r="I1782" i="11"/>
  <c r="K1782" i="11"/>
  <c r="J1782" i="11"/>
  <c r="T967" i="3"/>
  <c r="B967" i="3" s="1"/>
  <c r="T1671" i="3"/>
  <c r="B1671" i="3" s="1"/>
  <c r="BN1949" i="3"/>
  <c r="BU1949" i="3"/>
  <c r="BP1949" i="3"/>
  <c r="BT1949" i="3"/>
  <c r="BM1949" i="3"/>
  <c r="BS1949" i="3"/>
  <c r="BK1949" i="3"/>
  <c r="BO1949" i="3"/>
  <c r="F1948" i="11"/>
  <c r="J1948" i="11"/>
  <c r="K1948" i="11"/>
  <c r="L1948" i="11"/>
  <c r="M1948" i="11"/>
  <c r="C1948" i="11"/>
  <c r="BQ1949" i="3"/>
  <c r="H1948" i="11"/>
  <c r="BL1949" i="3"/>
  <c r="BR1949" i="3"/>
  <c r="B1948" i="11"/>
  <c r="BJ1949" i="3"/>
  <c r="D1948" i="11"/>
  <c r="E1948" i="11"/>
  <c r="B1867" i="11"/>
  <c r="F1867" i="11"/>
  <c r="K1867" i="11"/>
  <c r="M1867" i="11"/>
  <c r="L1867" i="11"/>
  <c r="G1867" i="11"/>
  <c r="I1867" i="11"/>
  <c r="C1867" i="11"/>
  <c r="D1867" i="11"/>
  <c r="E1867" i="11"/>
  <c r="H1867" i="11"/>
  <c r="BN1848" i="3"/>
  <c r="BJ1848" i="3"/>
  <c r="BU1848" i="3"/>
  <c r="BM1848" i="3"/>
  <c r="BS1848" i="3"/>
  <c r="BL1848" i="3"/>
  <c r="BO1848" i="3"/>
  <c r="BT1848" i="3"/>
  <c r="F1847" i="11"/>
  <c r="G1847" i="11"/>
  <c r="C1847" i="11"/>
  <c r="D1847" i="11"/>
  <c r="E1847" i="11"/>
  <c r="BP1848" i="3"/>
  <c r="H1847" i="11"/>
  <c r="BK1848" i="3"/>
  <c r="M1847" i="11"/>
  <c r="BQ1848" i="3"/>
  <c r="B1847" i="11"/>
  <c r="E444" i="11"/>
  <c r="M910" i="11"/>
  <c r="M749" i="11"/>
  <c r="E749" i="11"/>
  <c r="K749" i="11"/>
  <c r="F749" i="11"/>
  <c r="G749" i="11"/>
  <c r="I782" i="11"/>
  <c r="C782" i="11"/>
  <c r="D782" i="11"/>
  <c r="F782" i="11"/>
  <c r="B1268" i="11"/>
  <c r="I1268" i="11"/>
  <c r="L1268" i="11"/>
  <c r="C1268" i="11"/>
  <c r="G1268" i="11"/>
  <c r="K1268" i="11"/>
  <c r="G1392" i="11"/>
  <c r="B1392" i="11"/>
  <c r="E1392" i="11"/>
  <c r="BR1120" i="3"/>
  <c r="F1119" i="11"/>
  <c r="G1119" i="11"/>
  <c r="H1119" i="11"/>
  <c r="I1119" i="11"/>
  <c r="J1119" i="11"/>
  <c r="K1119" i="11"/>
  <c r="L1119" i="11"/>
  <c r="B1119" i="11"/>
  <c r="L1242" i="11"/>
  <c r="M1242" i="11"/>
  <c r="C1242" i="11"/>
  <c r="G1242" i="11"/>
  <c r="D1242" i="11"/>
  <c r="H1242" i="11"/>
  <c r="I229" i="11"/>
  <c r="K552" i="11"/>
  <c r="D910" i="11"/>
  <c r="I923" i="11"/>
  <c r="K1242" i="11"/>
  <c r="F1242" i="11"/>
  <c r="J1847" i="11"/>
  <c r="M33" i="11"/>
  <c r="I33" i="11"/>
  <c r="B33" i="11"/>
  <c r="C33" i="11"/>
  <c r="G33" i="11"/>
  <c r="L722" i="11"/>
  <c r="K722" i="11"/>
  <c r="I750" i="11"/>
  <c r="D750" i="11"/>
  <c r="G937" i="11"/>
  <c r="L937" i="11"/>
  <c r="L83" i="11"/>
  <c r="J83" i="11"/>
  <c r="D574" i="11"/>
  <c r="L574" i="11"/>
  <c r="K574" i="11"/>
  <c r="M574" i="11"/>
  <c r="B574" i="11"/>
  <c r="BP900" i="3"/>
  <c r="BS900" i="3"/>
  <c r="BT900" i="3"/>
  <c r="H899" i="11"/>
  <c r="I899" i="11"/>
  <c r="J899" i="11"/>
  <c r="D899" i="11"/>
  <c r="F899" i="11"/>
  <c r="L899" i="11"/>
  <c r="C899" i="11"/>
  <c r="C133" i="11"/>
  <c r="E133" i="11"/>
  <c r="G640" i="11"/>
  <c r="L640" i="11"/>
  <c r="E640" i="11"/>
  <c r="D640" i="11"/>
  <c r="E70" i="11"/>
  <c r="H70" i="11"/>
  <c r="M70" i="11"/>
  <c r="C371" i="11"/>
  <c r="B371" i="11"/>
  <c r="F371" i="11"/>
  <c r="G371" i="11"/>
  <c r="G1009" i="11"/>
  <c r="M1009" i="11"/>
  <c r="H1009" i="11"/>
  <c r="I1009" i="11"/>
  <c r="C1009" i="11"/>
  <c r="J1009" i="11"/>
  <c r="K1009" i="11"/>
  <c r="F1009" i="11"/>
  <c r="D1009" i="11"/>
  <c r="K1481" i="11"/>
  <c r="G1481" i="11"/>
  <c r="H1481" i="11"/>
  <c r="I1481" i="11"/>
  <c r="L1481" i="11"/>
  <c r="E1481" i="11"/>
  <c r="M1481" i="11"/>
  <c r="D1481" i="11"/>
  <c r="B1481" i="11"/>
  <c r="C1481" i="11"/>
  <c r="F1481" i="11"/>
  <c r="T1901" i="3"/>
  <c r="B1901" i="3" s="1"/>
  <c r="J812" i="11"/>
  <c r="K812" i="11"/>
  <c r="I812" i="11"/>
  <c r="E631" i="11"/>
  <c r="F631" i="11"/>
  <c r="BU1052" i="3"/>
  <c r="BN1052" i="3"/>
  <c r="BS1052" i="3"/>
  <c r="J1051" i="11"/>
  <c r="BM1052" i="3"/>
  <c r="BL1052" i="3"/>
  <c r="BO1052" i="3"/>
  <c r="B1051" i="11"/>
  <c r="F1051" i="11"/>
  <c r="G1051" i="11"/>
  <c r="C1051" i="11"/>
  <c r="D1051" i="11"/>
  <c r="E1051" i="11"/>
  <c r="L1051" i="11"/>
  <c r="E729" i="11"/>
  <c r="M729" i="11"/>
  <c r="I729" i="11"/>
  <c r="F729" i="11"/>
  <c r="C1875" i="11"/>
  <c r="B1875" i="11"/>
  <c r="D1875" i="11"/>
  <c r="BQ1697" i="3"/>
  <c r="BN1697" i="3"/>
  <c r="H1696" i="11"/>
  <c r="I1696" i="11"/>
  <c r="M1696" i="11"/>
  <c r="C1696" i="11"/>
  <c r="J1696" i="11"/>
  <c r="G1696" i="11"/>
  <c r="L1696" i="11"/>
  <c r="E1696" i="11"/>
  <c r="F1696" i="11"/>
  <c r="D1696" i="11"/>
  <c r="BR1697" i="3"/>
  <c r="C1343" i="11"/>
  <c r="L1343" i="11"/>
  <c r="I1343" i="11"/>
  <c r="F1343" i="11"/>
  <c r="B1343" i="11"/>
  <c r="G1343" i="11"/>
  <c r="J1343" i="11"/>
  <c r="M1343" i="11"/>
  <c r="C1642" i="11"/>
  <c r="G1642" i="11"/>
  <c r="E1642" i="11"/>
  <c r="M1642" i="11"/>
  <c r="F1642" i="11"/>
  <c r="I1642" i="11"/>
  <c r="H1642" i="11"/>
  <c r="D1642" i="11"/>
  <c r="K1642" i="11"/>
  <c r="L1642" i="11"/>
  <c r="M89" i="11"/>
  <c r="F229" i="11"/>
  <c r="M552" i="11"/>
  <c r="G782" i="11"/>
  <c r="C910" i="11"/>
  <c r="H923" i="11"/>
  <c r="H602" i="11"/>
  <c r="E1242" i="11"/>
  <c r="T32" i="3"/>
  <c r="B32" i="3" s="1"/>
  <c r="F733" i="11"/>
  <c r="K733" i="11"/>
  <c r="C733" i="11"/>
  <c r="M733" i="11"/>
  <c r="E129" i="11"/>
  <c r="G129" i="11"/>
  <c r="C129" i="11"/>
  <c r="B129" i="11"/>
  <c r="L1132" i="11"/>
  <c r="E1132" i="11"/>
  <c r="M1132" i="11"/>
  <c r="G1132" i="11"/>
  <c r="B1132" i="11"/>
  <c r="C1132" i="11"/>
  <c r="I1132" i="11"/>
  <c r="BL727" i="3"/>
  <c r="E726" i="11"/>
  <c r="G726" i="11"/>
  <c r="M726" i="11"/>
  <c r="I970" i="11"/>
  <c r="K970" i="11"/>
  <c r="J970" i="11"/>
  <c r="F970" i="11"/>
  <c r="G970" i="11"/>
  <c r="L970" i="11"/>
  <c r="D970" i="11"/>
  <c r="D1947" i="11"/>
  <c r="G1947" i="11"/>
  <c r="F1947" i="11"/>
  <c r="H1947" i="11"/>
  <c r="C1282" i="11"/>
  <c r="D1282" i="11"/>
  <c r="H1282" i="11"/>
  <c r="C552" i="11"/>
  <c r="J89" i="11"/>
  <c r="M229" i="11"/>
  <c r="M602" i="11"/>
  <c r="H552" i="11"/>
  <c r="E552" i="11"/>
  <c r="B552" i="11"/>
  <c r="F552" i="11"/>
  <c r="J552" i="11"/>
  <c r="J1534" i="11"/>
  <c r="D1534" i="11"/>
  <c r="K1534" i="11"/>
  <c r="B1534" i="11"/>
  <c r="L1534" i="11"/>
  <c r="F1534" i="11"/>
  <c r="E1534" i="11"/>
  <c r="C1534" i="11"/>
  <c r="G1534" i="11"/>
  <c r="M1534" i="11"/>
  <c r="J129" i="11"/>
  <c r="H1352" i="11"/>
  <c r="I1352" i="11"/>
  <c r="J1352" i="11"/>
  <c r="K1352" i="11"/>
  <c r="F1352" i="11"/>
  <c r="L1352" i="11"/>
  <c r="E1352" i="11"/>
  <c r="M1352" i="11"/>
  <c r="B1352" i="11"/>
  <c r="C1352" i="11"/>
  <c r="M1278" i="11"/>
  <c r="E1278" i="11"/>
  <c r="J1278" i="11"/>
  <c r="I89" i="11"/>
  <c r="L129" i="11"/>
  <c r="F129" i="11"/>
  <c r="I552" i="11"/>
  <c r="C577" i="11"/>
  <c r="C829" i="11"/>
  <c r="L602" i="11"/>
  <c r="L1862" i="11"/>
  <c r="J1947" i="11"/>
  <c r="G608" i="11"/>
  <c r="I1135" i="11"/>
  <c r="K936" i="11"/>
  <c r="J1286" i="11"/>
  <c r="M1286" i="11"/>
  <c r="C1286" i="11"/>
  <c r="F1286" i="11"/>
  <c r="G1286" i="11"/>
  <c r="B1981" i="11"/>
  <c r="C1981" i="11"/>
  <c r="F1981" i="11"/>
  <c r="J1981" i="11"/>
  <c r="G1981" i="11"/>
  <c r="T1308" i="3"/>
  <c r="BP1553" i="3"/>
  <c r="BU1553" i="3"/>
  <c r="E1552" i="11"/>
  <c r="F1552" i="11"/>
  <c r="B1552" i="11"/>
  <c r="J1552" i="11"/>
  <c r="H1552" i="11"/>
  <c r="T1141" i="3"/>
  <c r="B1141" i="3" s="1"/>
  <c r="BR1384" i="3"/>
  <c r="BU1384" i="3"/>
  <c r="BP1384" i="3"/>
  <c r="M1383" i="11"/>
  <c r="B1383" i="11"/>
  <c r="J1383" i="11"/>
  <c r="C1383" i="11"/>
  <c r="F1383" i="11"/>
  <c r="H1383" i="11"/>
  <c r="C757" i="11"/>
  <c r="E757" i="11"/>
  <c r="I757" i="11"/>
  <c r="M1419" i="11"/>
  <c r="I1419" i="11"/>
  <c r="BN1025" i="3"/>
  <c r="L1024" i="11"/>
  <c r="M1024" i="11"/>
  <c r="F1024" i="11"/>
  <c r="F1272" i="11"/>
  <c r="G1272" i="11"/>
  <c r="H1272" i="11"/>
  <c r="I1272" i="11"/>
  <c r="D1223" i="11"/>
  <c r="E1223" i="11"/>
  <c r="K1223" i="11"/>
  <c r="M1223" i="11"/>
  <c r="F1223" i="11"/>
  <c r="BM764" i="3"/>
  <c r="BO764" i="3"/>
  <c r="L1411" i="11"/>
  <c r="E1411" i="11"/>
  <c r="J1411" i="11"/>
  <c r="B1386" i="11"/>
  <c r="BU1387" i="3"/>
  <c r="BK503" i="3"/>
  <c r="BN503" i="3"/>
  <c r="BU503" i="3"/>
  <c r="BJ503" i="3"/>
  <c r="BM503" i="3"/>
  <c r="BS503" i="3"/>
  <c r="B502" i="11"/>
  <c r="B851" i="11"/>
  <c r="M896" i="11"/>
  <c r="K885" i="11"/>
  <c r="K730" i="11"/>
  <c r="B795" i="11"/>
  <c r="G734" i="11"/>
  <c r="H816" i="11"/>
  <c r="M972" i="11"/>
  <c r="D1135" i="11"/>
  <c r="I973" i="11"/>
  <c r="E936" i="11"/>
  <c r="F851" i="11"/>
  <c r="K1135" i="11"/>
  <c r="M763" i="11"/>
  <c r="D1419" i="11"/>
  <c r="H1223" i="11"/>
  <c r="K1272" i="11"/>
  <c r="BL618" i="3"/>
  <c r="BS618" i="3"/>
  <c r="B1885" i="3"/>
  <c r="B1321" i="11"/>
  <c r="BO1322" i="3"/>
  <c r="BQ1322" i="3"/>
  <c r="E1321" i="11"/>
  <c r="L1752" i="11"/>
  <c r="M1752" i="11"/>
  <c r="E1752" i="11"/>
  <c r="G1752" i="11"/>
  <c r="F1752" i="11"/>
  <c r="J1752" i="11"/>
  <c r="BN927" i="3"/>
  <c r="BT927" i="3"/>
  <c r="BM927" i="3"/>
  <c r="D1905" i="11"/>
  <c r="E1905" i="11"/>
  <c r="L1905" i="11"/>
  <c r="F1171" i="11"/>
  <c r="G1171" i="11"/>
  <c r="J1171" i="11"/>
  <c r="M1171" i="11"/>
  <c r="E1729" i="11"/>
  <c r="I1729" i="11"/>
  <c r="F663" i="11"/>
  <c r="M663" i="11"/>
  <c r="L663" i="11"/>
  <c r="T1364" i="3"/>
  <c r="B1364" i="3" s="1"/>
  <c r="M1927" i="11"/>
  <c r="H1927" i="11"/>
  <c r="T809" i="3"/>
  <c r="B809" i="3" s="1"/>
  <c r="K502" i="11"/>
  <c r="M851" i="11"/>
  <c r="M732" i="11"/>
  <c r="K896" i="11"/>
  <c r="C750" i="11"/>
  <c r="E734" i="11"/>
  <c r="E816" i="11"/>
  <c r="L876" i="11"/>
  <c r="I936" i="11"/>
  <c r="F783" i="11"/>
  <c r="E851" i="11"/>
  <c r="C1135" i="11"/>
  <c r="L763" i="11"/>
  <c r="J757" i="11"/>
  <c r="G1223" i="11"/>
  <c r="J1272" i="11"/>
  <c r="H1784" i="11"/>
  <c r="I1784" i="11"/>
  <c r="L1784" i="11"/>
  <c r="D1784" i="11"/>
  <c r="G1784" i="11"/>
  <c r="F1307" i="11"/>
  <c r="E1307" i="11"/>
  <c r="L1307" i="11"/>
  <c r="L1938" i="11"/>
  <c r="M1938" i="11"/>
  <c r="K1938" i="11"/>
  <c r="F1938" i="11"/>
  <c r="C1938" i="11"/>
  <c r="E1938" i="11"/>
  <c r="J1938" i="11"/>
  <c r="M1467" i="11"/>
  <c r="B1467" i="11"/>
  <c r="G1467" i="11"/>
  <c r="I1467" i="11"/>
  <c r="J1467" i="11"/>
  <c r="D1467" i="11"/>
  <c r="T853" i="3"/>
  <c r="B853" i="3" s="1"/>
  <c r="T902" i="3"/>
  <c r="D1909" i="11"/>
  <c r="C1909" i="11"/>
  <c r="BN1276" i="3"/>
  <c r="BU1276" i="3"/>
  <c r="BM1276" i="3"/>
  <c r="F1275" i="11"/>
  <c r="G1275" i="11"/>
  <c r="B1275" i="11"/>
  <c r="I1275" i="11"/>
  <c r="BT1276" i="3"/>
  <c r="C1275" i="11"/>
  <c r="J1275" i="11"/>
  <c r="BN1873" i="3"/>
  <c r="BQ1873" i="3"/>
  <c r="M1872" i="11"/>
  <c r="B1872" i="11"/>
  <c r="K1872" i="11"/>
  <c r="J1872" i="11"/>
  <c r="G1872" i="11"/>
  <c r="C1872" i="11"/>
  <c r="BL1873" i="3"/>
  <c r="BS1873" i="3"/>
  <c r="BJ1546" i="3"/>
  <c r="D1545" i="11"/>
  <c r="C1545" i="11"/>
  <c r="E1545" i="11"/>
  <c r="F1545" i="11"/>
  <c r="I1545" i="11"/>
  <c r="T150" i="3"/>
  <c r="B150" i="3" s="1"/>
  <c r="T1161" i="3"/>
  <c r="B1161" i="3" s="1"/>
  <c r="BP1521" i="3"/>
  <c r="BS1521" i="3"/>
  <c r="BJ1521" i="3"/>
  <c r="BU1521" i="3"/>
  <c r="K1520" i="11"/>
  <c r="BQ1521" i="3"/>
  <c r="BK1521" i="3"/>
  <c r="L1520" i="11"/>
  <c r="J1520" i="11"/>
  <c r="C1520" i="11"/>
  <c r="B1520" i="11"/>
  <c r="E1520" i="11"/>
  <c r="M1049" i="11"/>
  <c r="E1049" i="11"/>
  <c r="F1049" i="11"/>
  <c r="G1049" i="11"/>
  <c r="H1049" i="11"/>
  <c r="BL1636" i="3"/>
  <c r="C1635" i="11"/>
  <c r="D1635" i="11"/>
  <c r="H1635" i="11"/>
  <c r="F1635" i="11"/>
  <c r="J1635" i="11"/>
  <c r="I1635" i="11"/>
  <c r="BQ1435" i="3"/>
  <c r="BS1435" i="3"/>
  <c r="BP1435" i="3"/>
  <c r="BU1435" i="3"/>
  <c r="C1434" i="11"/>
  <c r="D1434" i="11"/>
  <c r="E1434" i="11"/>
  <c r="F1434" i="11"/>
  <c r="K1434" i="11"/>
  <c r="BJ1435" i="3"/>
  <c r="BT1165" i="3"/>
  <c r="K1164" i="11"/>
  <c r="BS1165" i="3"/>
  <c r="D1164" i="11"/>
  <c r="L1164" i="11"/>
  <c r="M1164" i="11"/>
  <c r="I1164" i="11"/>
  <c r="BU1165" i="3"/>
  <c r="D1631" i="11"/>
  <c r="G1631" i="11"/>
  <c r="E1631" i="11"/>
  <c r="H1631" i="11"/>
  <c r="M1631" i="11"/>
  <c r="K1631" i="11"/>
  <c r="L1631" i="11"/>
  <c r="J1631" i="11"/>
  <c r="BK1176" i="3"/>
  <c r="BL1176" i="3"/>
  <c r="BT1176" i="3"/>
  <c r="BS1176" i="3"/>
  <c r="BQ1176" i="3"/>
  <c r="BU1176" i="3"/>
  <c r="BO1176" i="3"/>
  <c r="BN1176" i="3"/>
  <c r="BJ1176" i="3"/>
  <c r="BM1176" i="3"/>
  <c r="BR1176" i="3"/>
  <c r="BP1176" i="3"/>
  <c r="J1175" i="11"/>
  <c r="E561" i="11"/>
  <c r="G502" i="11"/>
  <c r="J896" i="11"/>
  <c r="D896" i="11"/>
  <c r="D734" i="11"/>
  <c r="E858" i="11"/>
  <c r="H972" i="11"/>
  <c r="G936" i="11"/>
  <c r="D757" i="11"/>
  <c r="F1282" i="11"/>
  <c r="C1223" i="11"/>
  <c r="F1411" i="11"/>
  <c r="D1272" i="11"/>
  <c r="M1774" i="11"/>
  <c r="BO916" i="3"/>
  <c r="BS916" i="3"/>
  <c r="F1533" i="11"/>
  <c r="D1533" i="11"/>
  <c r="BJ1923" i="3"/>
  <c r="B1922" i="11"/>
  <c r="C1922" i="11"/>
  <c r="K1922" i="11"/>
  <c r="M1922" i="11"/>
  <c r="D1922" i="11"/>
  <c r="L1922" i="11"/>
  <c r="G1922" i="11"/>
  <c r="I1922" i="11"/>
  <c r="E1922" i="11"/>
  <c r="K1484" i="11"/>
  <c r="D1484" i="11"/>
  <c r="L1484" i="11"/>
  <c r="E1484" i="11"/>
  <c r="I1484" i="11"/>
  <c r="L1173" i="11"/>
  <c r="M1173" i="11"/>
  <c r="J1173" i="11"/>
  <c r="K1173" i="11"/>
  <c r="D1173" i="11"/>
  <c r="B1114" i="11"/>
  <c r="I1114" i="11"/>
  <c r="E1114" i="11"/>
  <c r="M1114" i="11"/>
  <c r="BJ1649" i="3"/>
  <c r="BK1649" i="3"/>
  <c r="BS1649" i="3"/>
  <c r="BR1649" i="3"/>
  <c r="BN1649" i="3"/>
  <c r="BL1649" i="3"/>
  <c r="BU1649" i="3"/>
  <c r="BP1649" i="3"/>
  <c r="BM1649" i="3"/>
  <c r="BO1649" i="3"/>
  <c r="H1648" i="11"/>
  <c r="BT1649" i="3"/>
  <c r="I1648" i="11"/>
  <c r="M1648" i="11"/>
  <c r="J1648" i="11"/>
  <c r="G1648" i="11"/>
  <c r="B1743" i="11"/>
  <c r="H1743" i="11"/>
  <c r="BM1744" i="3"/>
  <c r="J1743" i="11"/>
  <c r="K1743" i="11"/>
  <c r="L1743" i="11"/>
  <c r="F1743" i="11"/>
  <c r="M1743" i="11"/>
  <c r="T173" i="3"/>
  <c r="B173" i="3" s="1"/>
  <c r="T479" i="3"/>
  <c r="B479" i="3" s="1"/>
  <c r="C1716" i="11"/>
  <c r="F1716" i="11"/>
  <c r="T1624" i="3"/>
  <c r="B1624" i="3" s="1"/>
  <c r="B729" i="11"/>
  <c r="J1135" i="11"/>
  <c r="I896" i="11"/>
  <c r="B936" i="11"/>
  <c r="I763" i="11"/>
  <c r="M1272" i="11"/>
  <c r="E1524" i="11"/>
  <c r="F858" i="11"/>
  <c r="D1104" i="11"/>
  <c r="E1104" i="11"/>
  <c r="F1104" i="11"/>
  <c r="G1104" i="11"/>
  <c r="BL1437" i="3"/>
  <c r="M1436" i="11"/>
  <c r="B1436" i="11"/>
  <c r="BT1437" i="3"/>
  <c r="C1436" i="11"/>
  <c r="BP1437" i="3"/>
  <c r="BR1437" i="3"/>
  <c r="H1436" i="11"/>
  <c r="M1464" i="11"/>
  <c r="F1464" i="11"/>
  <c r="B1464" i="11"/>
  <c r="J1464" i="11"/>
  <c r="C1464" i="11"/>
  <c r="H1464" i="11"/>
  <c r="K1464" i="11"/>
  <c r="E1464" i="11"/>
  <c r="B1697" i="11"/>
  <c r="F1697" i="11"/>
  <c r="K1697" i="11"/>
  <c r="L1697" i="11"/>
  <c r="C1697" i="11"/>
  <c r="D1712" i="11"/>
  <c r="G1712" i="11"/>
  <c r="L1712" i="11"/>
  <c r="G1653" i="11"/>
  <c r="J1653" i="11"/>
  <c r="H1568" i="11"/>
  <c r="D1568" i="11"/>
  <c r="B1568" i="11"/>
  <c r="L1568" i="11"/>
  <c r="H1394" i="11"/>
  <c r="I1394" i="11"/>
  <c r="J1394" i="11"/>
  <c r="M1394" i="11"/>
  <c r="F1394" i="11"/>
  <c r="T1899" i="3"/>
  <c r="B1899" i="3" s="1"/>
  <c r="T415" i="3"/>
  <c r="B415" i="3" s="1"/>
  <c r="B1500" i="11"/>
  <c r="C1500" i="11"/>
  <c r="D1500" i="11"/>
  <c r="E1500" i="11"/>
  <c r="G1500" i="11"/>
  <c r="H1500" i="11"/>
  <c r="I1500" i="11"/>
  <c r="K1500" i="11"/>
  <c r="M1789" i="11"/>
  <c r="I1789" i="11"/>
  <c r="L1789" i="11"/>
  <c r="C1789" i="11"/>
  <c r="T130" i="3"/>
  <c r="B130" i="3" s="1"/>
  <c r="H1832" i="11"/>
  <c r="D1832" i="11"/>
  <c r="C1832" i="11"/>
  <c r="BT708" i="3"/>
  <c r="BL708" i="3"/>
  <c r="BR708" i="3"/>
  <c r="BQ708" i="3"/>
  <c r="BS708" i="3"/>
  <c r="BO708" i="3"/>
  <c r="BN708" i="3"/>
  <c r="BP708" i="3"/>
  <c r="F374" i="11"/>
  <c r="M858" i="11"/>
  <c r="L502" i="11"/>
  <c r="F816" i="11"/>
  <c r="B757" i="11"/>
  <c r="D972" i="11"/>
  <c r="G980" i="11"/>
  <c r="B849" i="11"/>
  <c r="H1135" i="11"/>
  <c r="M936" i="11"/>
  <c r="D763" i="11"/>
  <c r="J858" i="11"/>
  <c r="E1384" i="11"/>
  <c r="BU937" i="3"/>
  <c r="BO1430" i="3"/>
  <c r="E1263" i="11"/>
  <c r="BS1430" i="3"/>
  <c r="BK1430" i="3"/>
  <c r="BL1430" i="3"/>
  <c r="L1429" i="11"/>
  <c r="M1429" i="11"/>
  <c r="F1429" i="11"/>
  <c r="BM1430" i="3"/>
  <c r="G1429" i="11"/>
  <c r="C1429" i="11"/>
  <c r="I1115" i="11"/>
  <c r="J1115" i="11"/>
  <c r="F1288" i="11"/>
  <c r="H1288" i="11"/>
  <c r="M1471" i="11"/>
  <c r="K1471" i="11"/>
  <c r="J1471" i="11"/>
  <c r="B1471" i="11"/>
  <c r="D1471" i="11"/>
  <c r="H1471" i="11"/>
  <c r="E1471" i="11"/>
  <c r="BK1192" i="3"/>
  <c r="L1191" i="11"/>
  <c r="C1182" i="11"/>
  <c r="F1182" i="11"/>
  <c r="I1182" i="11"/>
  <c r="J1182" i="11"/>
  <c r="H1240" i="11"/>
  <c r="L1240" i="11"/>
  <c r="E1717" i="11"/>
  <c r="F1717" i="11"/>
  <c r="J1717" i="11"/>
  <c r="C1717" i="11"/>
  <c r="I1717" i="11"/>
  <c r="L1717" i="11"/>
  <c r="J1362" i="11"/>
  <c r="D1724" i="11"/>
  <c r="I1724" i="11"/>
  <c r="F1724" i="11"/>
  <c r="BO1849" i="3"/>
  <c r="J1848" i="11"/>
  <c r="H1848" i="11"/>
  <c r="I1848" i="11"/>
  <c r="K1848" i="11"/>
  <c r="G1848" i="11"/>
  <c r="M1848" i="11"/>
  <c r="D1848" i="11"/>
  <c r="F645" i="11"/>
  <c r="G645" i="11"/>
  <c r="F1561" i="11"/>
  <c r="K1561" i="11"/>
  <c r="BO1929" i="3"/>
  <c r="BQ1929" i="3"/>
  <c r="BR1929" i="3"/>
  <c r="BL1929" i="3"/>
  <c r="M1928" i="11"/>
  <c r="BU1929" i="3"/>
  <c r="H1928" i="11"/>
  <c r="BM1929" i="3"/>
  <c r="G1928" i="11"/>
  <c r="I1928" i="11"/>
  <c r="C1928" i="11"/>
  <c r="BN1964" i="3"/>
  <c r="BP1964" i="3"/>
  <c r="BU1964" i="3"/>
  <c r="C1963" i="11"/>
  <c r="M1963" i="11"/>
  <c r="I1963" i="11"/>
  <c r="BL1964" i="3"/>
  <c r="E1963" i="11"/>
  <c r="BJ1964" i="3"/>
  <c r="H1963" i="11"/>
  <c r="BL1847" i="3"/>
  <c r="I1846" i="11"/>
  <c r="L1846" i="11"/>
  <c r="J1846" i="11"/>
  <c r="BJ1847" i="3"/>
  <c r="M1846" i="11"/>
  <c r="B1846" i="11"/>
  <c r="F1846" i="11"/>
  <c r="E1846" i="11"/>
  <c r="T660" i="3"/>
  <c r="B660" i="3" s="1"/>
  <c r="T1398" i="3"/>
  <c r="B1398" i="3" s="1"/>
  <c r="B1185" i="11"/>
  <c r="C1185" i="11"/>
  <c r="D1185" i="11"/>
  <c r="J1185" i="11"/>
  <c r="BJ299" i="3"/>
  <c r="BM299" i="3"/>
  <c r="BO299" i="3"/>
  <c r="BT299" i="3"/>
  <c r="BK299" i="3"/>
  <c r="BL299" i="3"/>
  <c r="BU299" i="3"/>
  <c r="BN299" i="3"/>
  <c r="BS299" i="3"/>
  <c r="BR299" i="3"/>
  <c r="BQ299" i="3"/>
  <c r="BL1301" i="3"/>
  <c r="BM1301" i="3"/>
  <c r="BO1301" i="3"/>
  <c r="BJ1301" i="3"/>
  <c r="BQ1301" i="3"/>
  <c r="BT1301" i="3"/>
  <c r="BP1301" i="3"/>
  <c r="BN1301" i="3"/>
  <c r="BR1301" i="3"/>
  <c r="BS1301" i="3"/>
  <c r="BU1301" i="3"/>
  <c r="D1300" i="11"/>
  <c r="E1300" i="11"/>
  <c r="H1300" i="11"/>
  <c r="M1300" i="11"/>
  <c r="I1300" i="11"/>
  <c r="BK1301" i="3"/>
  <c r="BN1040" i="3"/>
  <c r="BR1040" i="3"/>
  <c r="BT1040" i="3"/>
  <c r="BM1040" i="3"/>
  <c r="BK1040" i="3"/>
  <c r="BQ1040" i="3"/>
  <c r="BS1040" i="3"/>
  <c r="BL1040" i="3"/>
  <c r="BP1040" i="3"/>
  <c r="BU1040" i="3"/>
  <c r="BJ1040" i="3"/>
  <c r="BO1040" i="3"/>
  <c r="M1039" i="11"/>
  <c r="F1039" i="11"/>
  <c r="T158" i="3"/>
  <c r="B158" i="3" s="1"/>
  <c r="H160" i="11"/>
  <c r="I160" i="11"/>
  <c r="L1656" i="11"/>
  <c r="M1656" i="11"/>
  <c r="H1656" i="11"/>
  <c r="BR364" i="3"/>
  <c r="BQ364" i="3"/>
  <c r="BU364" i="3"/>
  <c r="BM364" i="3"/>
  <c r="BT364" i="3"/>
  <c r="BK364" i="3"/>
  <c r="BS364" i="3"/>
  <c r="BJ364" i="3"/>
  <c r="BN364" i="3"/>
  <c r="BP364" i="3"/>
  <c r="BL364" i="3"/>
  <c r="BO364" i="3"/>
  <c r="BQ1182" i="3"/>
  <c r="D1181" i="11"/>
  <c r="C1181" i="11"/>
  <c r="J1181" i="11"/>
  <c r="M1181" i="11"/>
  <c r="BJ837" i="3"/>
  <c r="BK837" i="3"/>
  <c r="BN837" i="3"/>
  <c r="BS837" i="3"/>
  <c r="BT837" i="3"/>
  <c r="BQ837" i="3"/>
  <c r="BL837" i="3"/>
  <c r="BO837" i="3"/>
  <c r="BP837" i="3"/>
  <c r="BR837" i="3"/>
  <c r="BU837" i="3"/>
  <c r="BM837" i="3"/>
  <c r="D836" i="11"/>
  <c r="BR1747" i="3"/>
  <c r="BP1747" i="3"/>
  <c r="BT1747" i="3"/>
  <c r="BN1747" i="3"/>
  <c r="BU1747" i="3"/>
  <c r="BJ1747" i="3"/>
  <c r="BL1747" i="3"/>
  <c r="BM1747" i="3"/>
  <c r="BO1747" i="3"/>
  <c r="BS1747" i="3"/>
  <c r="C1746" i="11"/>
  <c r="I1746" i="11"/>
  <c r="BK1747" i="3"/>
  <c r="B1746" i="11"/>
  <c r="L1746" i="11"/>
  <c r="M1746" i="11"/>
  <c r="F1746" i="11"/>
  <c r="E1746" i="11"/>
  <c r="T197" i="3"/>
  <c r="BU516" i="3"/>
  <c r="BK516" i="3"/>
  <c r="BR516" i="3"/>
  <c r="BO516" i="3"/>
  <c r="BS516" i="3"/>
  <c r="BJ516" i="3"/>
  <c r="BT516" i="3"/>
  <c r="BP516" i="3"/>
  <c r="BM516" i="3"/>
  <c r="BN516" i="3"/>
  <c r="BL516" i="3"/>
  <c r="BQ516" i="3"/>
  <c r="BU1275" i="3"/>
  <c r="BL1275" i="3"/>
  <c r="BJ1275" i="3"/>
  <c r="BN1275" i="3"/>
  <c r="BQ1275" i="3"/>
  <c r="BS1275" i="3"/>
  <c r="BM1275" i="3"/>
  <c r="BT1275" i="3"/>
  <c r="BP1275" i="3"/>
  <c r="BO1275" i="3"/>
  <c r="BR1275" i="3"/>
  <c r="F1274" i="11"/>
  <c r="T1413" i="3"/>
  <c r="B1413" i="3" s="1"/>
  <c r="BU1940" i="3"/>
  <c r="BN1940" i="3"/>
  <c r="BJ1940" i="3"/>
  <c r="D1939" i="11"/>
  <c r="E1939" i="11"/>
  <c r="F1939" i="11"/>
  <c r="C1939" i="11"/>
  <c r="G1939" i="11"/>
  <c r="J1939" i="11"/>
  <c r="I1939" i="11"/>
  <c r="L1939" i="11"/>
  <c r="BS1940" i="3"/>
  <c r="BT1940" i="3"/>
  <c r="BJ1574" i="3"/>
  <c r="BU1574" i="3"/>
  <c r="BP1574" i="3"/>
  <c r="BQ1574" i="3"/>
  <c r="BS1574" i="3"/>
  <c r="BK1574" i="3"/>
  <c r="BM1574" i="3"/>
  <c r="BL1574" i="3"/>
  <c r="BO1574" i="3"/>
  <c r="BT1574" i="3"/>
  <c r="BN1574" i="3"/>
  <c r="BR1574" i="3"/>
  <c r="I1573" i="11"/>
  <c r="K1573" i="11"/>
  <c r="B1573" i="11"/>
  <c r="C1573" i="11"/>
  <c r="M1573" i="11"/>
  <c r="G1573" i="11"/>
  <c r="F1573" i="11"/>
  <c r="T1816" i="3"/>
  <c r="B1816" i="3" s="1"/>
  <c r="T1198" i="3"/>
  <c r="B1198" i="3" s="1"/>
  <c r="T588" i="3"/>
  <c r="B588" i="3" s="1"/>
  <c r="BN1990" i="3"/>
  <c r="BQ1990" i="3"/>
  <c r="BP1990" i="3"/>
  <c r="BL1990" i="3"/>
  <c r="BO1990" i="3"/>
  <c r="BU1990" i="3"/>
  <c r="BJ1990" i="3"/>
  <c r="BR1990" i="3"/>
  <c r="BT1990" i="3"/>
  <c r="BK1990" i="3"/>
  <c r="BM1990" i="3"/>
  <c r="L1989" i="11"/>
  <c r="M1989" i="11"/>
  <c r="B1989" i="11"/>
  <c r="C1989" i="11"/>
  <c r="D1989" i="11"/>
  <c r="H1989" i="11"/>
  <c r="F1989" i="11"/>
  <c r="BO925" i="3"/>
  <c r="BP925" i="3"/>
  <c r="BN925" i="3"/>
  <c r="BQ925" i="3"/>
  <c r="BT925" i="3"/>
  <c r="BJ925" i="3"/>
  <c r="BK925" i="3"/>
  <c r="BL925" i="3"/>
  <c r="BM925" i="3"/>
  <c r="BJ1665" i="3"/>
  <c r="BN1665" i="3"/>
  <c r="BR1665" i="3"/>
  <c r="BT1665" i="3"/>
  <c r="BK1665" i="3"/>
  <c r="BS1665" i="3"/>
  <c r="BU1665" i="3"/>
  <c r="BQ1665" i="3"/>
  <c r="BP1665" i="3"/>
  <c r="BL1665" i="3"/>
  <c r="BO1665" i="3"/>
  <c r="BM1665" i="3"/>
  <c r="D1664" i="11"/>
  <c r="L1664" i="11"/>
  <c r="E1664" i="11"/>
  <c r="G1664" i="11"/>
  <c r="I1664" i="11"/>
  <c r="H1664" i="11"/>
  <c r="B1664" i="11"/>
  <c r="E1887" i="11"/>
  <c r="B1887" i="11"/>
  <c r="C1887" i="11"/>
  <c r="F1887" i="11"/>
  <c r="J1887" i="11"/>
  <c r="G1887" i="11"/>
  <c r="L1887" i="11"/>
  <c r="I642" i="11"/>
  <c r="L858" i="11"/>
  <c r="D502" i="11"/>
  <c r="C816" i="11"/>
  <c r="L757" i="11"/>
  <c r="G1135" i="11"/>
  <c r="D936" i="11"/>
  <c r="C763" i="11"/>
  <c r="C1411" i="11"/>
  <c r="L1710" i="11"/>
  <c r="B1465" i="3"/>
  <c r="BT1422" i="3"/>
  <c r="B1421" i="11"/>
  <c r="I1421" i="11"/>
  <c r="G1421" i="11"/>
  <c r="H1421" i="11"/>
  <c r="BR1422" i="3"/>
  <c r="G1799" i="11"/>
  <c r="B1799" i="11"/>
  <c r="E1799" i="11"/>
  <c r="C1799" i="11"/>
  <c r="D1799" i="11"/>
  <c r="I1799" i="11"/>
  <c r="K1799" i="11"/>
  <c r="BS1438" i="3"/>
  <c r="BQ1438" i="3"/>
  <c r="BR1438" i="3"/>
  <c r="BL1438" i="3"/>
  <c r="BJ1438" i="3"/>
  <c r="C1437" i="11"/>
  <c r="J1437" i="11"/>
  <c r="D1437" i="11"/>
  <c r="BM1438" i="3"/>
  <c r="E1437" i="11"/>
  <c r="K1437" i="11"/>
  <c r="J1825" i="11"/>
  <c r="F1825" i="11"/>
  <c r="L1825" i="11"/>
  <c r="L1570" i="11"/>
  <c r="I1570" i="11"/>
  <c r="J1570" i="11"/>
  <c r="D1570" i="11"/>
  <c r="E1570" i="11"/>
  <c r="E1679" i="11"/>
  <c r="F1679" i="11"/>
  <c r="I1923" i="11"/>
  <c r="M1923" i="11"/>
  <c r="BN1924" i="3"/>
  <c r="L562" i="11"/>
  <c r="BR563" i="3"/>
  <c r="BK1327" i="3"/>
  <c r="G1326" i="11"/>
  <c r="I1253" i="11"/>
  <c r="M1253" i="11"/>
  <c r="BN517" i="3"/>
  <c r="BL517" i="3"/>
  <c r="BU517" i="3"/>
  <c r="BT517" i="3"/>
  <c r="BM517" i="3"/>
  <c r="BJ517" i="3"/>
  <c r="G709" i="11"/>
  <c r="BO710" i="3"/>
  <c r="BR710" i="3"/>
  <c r="BP710" i="3"/>
  <c r="BQ710" i="3"/>
  <c r="BM710" i="3"/>
  <c r="BK710" i="3"/>
  <c r="BN710" i="3"/>
  <c r="BS710" i="3"/>
  <c r="BJ710" i="3"/>
  <c r="H1123" i="11"/>
  <c r="K1123" i="11"/>
  <c r="BN1124" i="3"/>
  <c r="BS1124" i="3"/>
  <c r="BP1124" i="3"/>
  <c r="D1199" i="11"/>
  <c r="E1199" i="11"/>
  <c r="G1199" i="11"/>
  <c r="L1199" i="11"/>
  <c r="C1199" i="11"/>
  <c r="E1705" i="11"/>
  <c r="F1705" i="11"/>
  <c r="J1705" i="11"/>
  <c r="L1705" i="11"/>
  <c r="D1705" i="11"/>
  <c r="G1705" i="11"/>
  <c r="M1705" i="11"/>
  <c r="I1705" i="11"/>
  <c r="E1412" i="11"/>
  <c r="I1412" i="11"/>
  <c r="J1412" i="11"/>
  <c r="K1412" i="11"/>
  <c r="M1412" i="11"/>
  <c r="E1426" i="11"/>
  <c r="F1426" i="11"/>
  <c r="BJ285" i="3"/>
  <c r="BM285" i="3"/>
  <c r="BQ285" i="3"/>
  <c r="T1692" i="3"/>
  <c r="B1692" i="3" s="1"/>
  <c r="I1657" i="11"/>
  <c r="L1657" i="11"/>
  <c r="M1657" i="11"/>
  <c r="B1657" i="11"/>
  <c r="D1657" i="11"/>
  <c r="F1919" i="11"/>
  <c r="B1919" i="11"/>
  <c r="C1919" i="11"/>
  <c r="G1919" i="11"/>
  <c r="H1919" i="11"/>
  <c r="L1919" i="11"/>
  <c r="F1888" i="11"/>
  <c r="I1888" i="11"/>
  <c r="J1888" i="11"/>
  <c r="K1888" i="11"/>
  <c r="D1888" i="11"/>
  <c r="H1888" i="11"/>
  <c r="E1930" i="11"/>
  <c r="G1930" i="11"/>
  <c r="I1930" i="11"/>
  <c r="J1930" i="11"/>
  <c r="H1930" i="11"/>
  <c r="K1930" i="11"/>
  <c r="L1930" i="11"/>
  <c r="C1930" i="11"/>
  <c r="T1091" i="3"/>
  <c r="B1091" i="3" s="1"/>
  <c r="BQ1940" i="3"/>
  <c r="T591" i="3"/>
  <c r="B591" i="3" s="1"/>
  <c r="B1889" i="11"/>
  <c r="B1721" i="3"/>
  <c r="BS517" i="3"/>
  <c r="J34" i="11"/>
  <c r="M782" i="11"/>
  <c r="L801" i="11"/>
  <c r="D995" i="11"/>
  <c r="BM1546" i="3"/>
  <c r="B812" i="11"/>
  <c r="T445" i="3"/>
  <c r="B445" i="3" s="1"/>
  <c r="BN1202" i="3"/>
  <c r="BQ1202" i="3"/>
  <c r="BS1202" i="3"/>
  <c r="BR1202" i="3"/>
  <c r="BU1202" i="3"/>
  <c r="BT1202" i="3"/>
  <c r="BO1202" i="3"/>
  <c r="BP1202" i="3"/>
  <c r="BP1108" i="3"/>
  <c r="BT1108" i="3"/>
  <c r="BM1108" i="3"/>
  <c r="BJ1108" i="3"/>
  <c r="BU1108" i="3"/>
  <c r="BQ1108" i="3"/>
  <c r="BK1108" i="3"/>
  <c r="BQ1157" i="3"/>
  <c r="BM1157" i="3"/>
  <c r="BP1157" i="3"/>
  <c r="BR1157" i="3"/>
  <c r="BK1157" i="3"/>
  <c r="BN1157" i="3"/>
  <c r="BT1157" i="3"/>
  <c r="BS1157" i="3"/>
  <c r="BO1157" i="3"/>
  <c r="BL1157" i="3"/>
  <c r="BU1157" i="3"/>
  <c r="BJ1157" i="3"/>
  <c r="BT507" i="3"/>
  <c r="BN507" i="3"/>
  <c r="BO507" i="3"/>
  <c r="BM507" i="3"/>
  <c r="BN957" i="3"/>
  <c r="BO957" i="3"/>
  <c r="BM957" i="3"/>
  <c r="BL957" i="3"/>
  <c r="BT957" i="3"/>
  <c r="BU957" i="3"/>
  <c r="BK957" i="3"/>
  <c r="BP957" i="3"/>
  <c r="BJ957" i="3"/>
  <c r="BS957" i="3"/>
  <c r="BQ957" i="3"/>
  <c r="BR957" i="3"/>
  <c r="BO1871" i="3"/>
  <c r="BS1871" i="3"/>
  <c r="BM1871" i="3"/>
  <c r="BK1550" i="3"/>
  <c r="BT1550" i="3"/>
  <c r="BS1550" i="3"/>
  <c r="BL1550" i="3"/>
  <c r="BU1550" i="3"/>
  <c r="BO1550" i="3"/>
  <c r="BU1791" i="3"/>
  <c r="BQ1791" i="3"/>
  <c r="BS323" i="3"/>
  <c r="BT323" i="3"/>
  <c r="BR323" i="3"/>
  <c r="BQ323" i="3"/>
  <c r="BJ323" i="3"/>
  <c r="BL323" i="3"/>
  <c r="BK323" i="3"/>
  <c r="BN323" i="3"/>
  <c r="BO323" i="3"/>
  <c r="BM323" i="3"/>
  <c r="BU323" i="3"/>
  <c r="BP323" i="3"/>
  <c r="BP976" i="3"/>
  <c r="BN976" i="3"/>
  <c r="BT976" i="3"/>
  <c r="BU976" i="3"/>
  <c r="BM976" i="3"/>
  <c r="BS976" i="3"/>
  <c r="BR976" i="3"/>
  <c r="BL976" i="3"/>
  <c r="BQ976" i="3"/>
  <c r="BO976" i="3"/>
  <c r="BJ976" i="3"/>
  <c r="BK976" i="3"/>
  <c r="BL1868" i="3"/>
  <c r="BU1868" i="3"/>
  <c r="BN1868" i="3"/>
  <c r="BJ1868" i="3"/>
  <c r="BO1868" i="3"/>
  <c r="BP1868" i="3"/>
  <c r="BK1868" i="3"/>
  <c r="BS1868" i="3"/>
  <c r="BM1868" i="3"/>
  <c r="BQ1868" i="3"/>
  <c r="BT1868" i="3"/>
  <c r="BR1868" i="3"/>
  <c r="BR1163" i="3"/>
  <c r="BT1163" i="3"/>
  <c r="BU1163" i="3"/>
  <c r="BK1163" i="3"/>
  <c r="BP1163" i="3"/>
  <c r="BL1163" i="3"/>
  <c r="BN1163" i="3"/>
  <c r="BO1163" i="3"/>
  <c r="BJ1163" i="3"/>
  <c r="BS1163" i="3"/>
  <c r="BM1163" i="3"/>
  <c r="BQ1163" i="3"/>
  <c r="BL503" i="3"/>
  <c r="BO503" i="3"/>
  <c r="BP503" i="3"/>
  <c r="BQ503" i="3"/>
  <c r="BT503" i="3"/>
  <c r="H1392" i="11"/>
  <c r="I1771" i="11"/>
  <c r="B606" i="3"/>
  <c r="G1319" i="11"/>
  <c r="BQ449" i="3"/>
  <c r="M423" i="11"/>
  <c r="C355" i="11"/>
  <c r="I941" i="11"/>
  <c r="BP832" i="3"/>
  <c r="BK415" i="3"/>
  <c r="BJ415" i="3"/>
  <c r="BR415" i="3"/>
  <c r="B1589" i="3"/>
  <c r="BP533" i="3"/>
  <c r="BM533" i="3"/>
  <c r="BQ1847" i="3"/>
  <c r="BK1847" i="3"/>
  <c r="BM1847" i="3"/>
  <c r="BO1847" i="3"/>
  <c r="BS1847" i="3"/>
  <c r="BN1847" i="3"/>
  <c r="BP1847" i="3"/>
  <c r="BL1662" i="3"/>
  <c r="BJ1662" i="3"/>
  <c r="B1340" i="3"/>
  <c r="I1386" i="11"/>
  <c r="BJ1202" i="3"/>
  <c r="I733" i="11"/>
  <c r="BM241" i="3"/>
  <c r="BN241" i="3"/>
  <c r="BR241" i="3"/>
  <c r="BT241" i="3"/>
  <c r="BO241" i="3"/>
  <c r="BQ241" i="3"/>
  <c r="BJ241" i="3"/>
  <c r="BS241" i="3"/>
  <c r="BK241" i="3"/>
  <c r="BR1110" i="3"/>
  <c r="BK1110" i="3"/>
  <c r="BJ1110" i="3"/>
  <c r="BT1110" i="3"/>
  <c r="BS1110" i="3"/>
  <c r="BL1110" i="3"/>
  <c r="BQ1110" i="3"/>
  <c r="BM1110" i="3"/>
  <c r="BU1110" i="3"/>
  <c r="BN1110" i="3"/>
  <c r="BP1110" i="3"/>
  <c r="BO1110" i="3"/>
  <c r="BK1182" i="3"/>
  <c r="BL1182" i="3"/>
  <c r="BU1182" i="3"/>
  <c r="BR1182" i="3"/>
  <c r="BM1182" i="3"/>
  <c r="BO1182" i="3"/>
  <c r="BN1182" i="3"/>
  <c r="BJ1182" i="3"/>
  <c r="BP1182" i="3"/>
  <c r="BO157" i="3"/>
  <c r="BN157" i="3"/>
  <c r="BK157" i="3"/>
  <c r="BL157" i="3"/>
  <c r="BQ157" i="3"/>
  <c r="BP157" i="3"/>
  <c r="BU157" i="3"/>
  <c r="BR157" i="3"/>
  <c r="BT157" i="3"/>
  <c r="BS157" i="3"/>
  <c r="BM157" i="3"/>
  <c r="BJ157" i="3"/>
  <c r="BQ436" i="3"/>
  <c r="BL436" i="3"/>
  <c r="BQ1087" i="3"/>
  <c r="BR1087" i="3"/>
  <c r="BO1087" i="3"/>
  <c r="BP1087" i="3"/>
  <c r="BU1087" i="3"/>
  <c r="BM1087" i="3"/>
  <c r="BK1087" i="3"/>
  <c r="BS1087" i="3"/>
  <c r="BT1087" i="3"/>
  <c r="BL1087" i="3"/>
  <c r="BJ1087" i="3"/>
  <c r="BN1087" i="3"/>
  <c r="BK1766" i="3"/>
  <c r="BS1766" i="3"/>
  <c r="BM1766" i="3"/>
  <c r="BJ1766" i="3"/>
  <c r="BL1766" i="3"/>
  <c r="BT1766" i="3"/>
  <c r="BN1766" i="3"/>
  <c r="BQ1766" i="3"/>
  <c r="BU647" i="3"/>
  <c r="BT647" i="3"/>
  <c r="BR647" i="3"/>
  <c r="BJ647" i="3"/>
  <c r="BM647" i="3"/>
  <c r="BL647" i="3"/>
  <c r="BP1418" i="3"/>
  <c r="BT1418" i="3"/>
  <c r="BS1418" i="3"/>
  <c r="BJ1418" i="3"/>
  <c r="BK1418" i="3"/>
  <c r="BQ473" i="3"/>
  <c r="I472" i="11"/>
  <c r="BM473" i="3"/>
  <c r="BT473" i="3"/>
  <c r="BQ1816" i="3"/>
  <c r="BL1816" i="3"/>
  <c r="BO1816" i="3"/>
  <c r="BP1816" i="3"/>
  <c r="BS1816" i="3"/>
  <c r="BK1816" i="3"/>
  <c r="BR1816" i="3"/>
  <c r="BU1816" i="3"/>
  <c r="BM1816" i="3"/>
  <c r="BJ1816" i="3"/>
  <c r="T279" i="3"/>
  <c r="B279" i="3" s="1"/>
  <c r="BL1777" i="3"/>
  <c r="BP1777" i="3"/>
  <c r="BJ1777" i="3"/>
  <c r="BM1777" i="3"/>
  <c r="BN1777" i="3"/>
  <c r="BR1777" i="3"/>
  <c r="BT1777" i="3"/>
  <c r="BQ1777" i="3"/>
  <c r="BS1777" i="3"/>
  <c r="BK1888" i="3"/>
  <c r="BM1888" i="3"/>
  <c r="BO1888" i="3"/>
  <c r="BU1888" i="3"/>
  <c r="BS1888" i="3"/>
  <c r="BN1888" i="3"/>
  <c r="BP1888" i="3"/>
  <c r="BT1888" i="3"/>
  <c r="BR1888" i="3"/>
  <c r="BJ1888" i="3"/>
  <c r="BL102" i="3"/>
  <c r="BO102" i="3"/>
  <c r="BP102" i="3"/>
  <c r="BT102" i="3"/>
  <c r="BJ102" i="3"/>
  <c r="BM102" i="3"/>
  <c r="BK102" i="3"/>
  <c r="BU102" i="3"/>
  <c r="BQ102" i="3"/>
  <c r="BR102" i="3"/>
  <c r="BS102" i="3"/>
  <c r="BN102" i="3"/>
  <c r="BR1814" i="3"/>
  <c r="BO1814" i="3"/>
  <c r="BJ1814" i="3"/>
  <c r="BN1814" i="3"/>
  <c r="BP1814" i="3"/>
  <c r="BU1814" i="3"/>
  <c r="BK1814" i="3"/>
  <c r="BL1814" i="3"/>
  <c r="BM1814" i="3"/>
  <c r="BT1814" i="3"/>
  <c r="BS1814" i="3"/>
  <c r="C1690" i="11"/>
  <c r="B1688" i="3"/>
  <c r="K848" i="11"/>
  <c r="F1864" i="11"/>
  <c r="BO1327" i="3"/>
  <c r="BM1288" i="3"/>
  <c r="BJ1288" i="3"/>
  <c r="BL1287" i="3"/>
  <c r="BU1341" i="3"/>
  <c r="BR1341" i="3"/>
  <c r="BL1165" i="3"/>
  <c r="BO1518" i="3"/>
  <c r="BK1518" i="3"/>
  <c r="BT1518" i="3"/>
  <c r="BR1518" i="3"/>
  <c r="BM1518" i="3"/>
  <c r="BS1518" i="3"/>
  <c r="K1880" i="11"/>
  <c r="BJ1165" i="3"/>
  <c r="BM1165" i="3"/>
  <c r="BK1165" i="3"/>
  <c r="BR1165" i="3"/>
  <c r="BN1165" i="3"/>
  <c r="BP37" i="3"/>
  <c r="BQ37" i="3"/>
  <c r="BK37" i="3"/>
  <c r="BJ37" i="3"/>
  <c r="BO37" i="3"/>
  <c r="BM37" i="3"/>
  <c r="BN37" i="3"/>
  <c r="BS37" i="3"/>
  <c r="BR37" i="3"/>
  <c r="BL37" i="3"/>
  <c r="BT37" i="3"/>
  <c r="BU37" i="3"/>
  <c r="BP1355" i="3"/>
  <c r="BJ1355" i="3"/>
  <c r="BT1355" i="3"/>
  <c r="BQ1355" i="3"/>
  <c r="BR1355" i="3"/>
  <c r="BS1355" i="3"/>
  <c r="BL1355" i="3"/>
  <c r="BK1355" i="3"/>
  <c r="BU1355" i="3"/>
  <c r="BM1355" i="3"/>
  <c r="BN1355" i="3"/>
  <c r="BO1355" i="3"/>
  <c r="BK715" i="3"/>
  <c r="BM715" i="3"/>
  <c r="BJ715" i="3"/>
  <c r="BP715" i="3"/>
  <c r="BQ715" i="3"/>
  <c r="BN237" i="3"/>
  <c r="BL237" i="3"/>
  <c r="BP237" i="3"/>
  <c r="BO237" i="3"/>
  <c r="BJ237" i="3"/>
  <c r="BR237" i="3"/>
  <c r="BU237" i="3"/>
  <c r="BO1166" i="3"/>
  <c r="BQ1166" i="3"/>
  <c r="BR1166" i="3"/>
  <c r="BM1166" i="3"/>
  <c r="BP1166" i="3"/>
  <c r="BN236" i="3"/>
  <c r="BO236" i="3"/>
  <c r="BL236" i="3"/>
  <c r="BJ236" i="3"/>
  <c r="BR236" i="3"/>
  <c r="BM236" i="3"/>
  <c r="BS236" i="3"/>
  <c r="BQ236" i="3"/>
  <c r="BT236" i="3"/>
  <c r="BU236" i="3"/>
  <c r="BK236" i="3"/>
  <c r="BP236" i="3"/>
  <c r="L1685" i="11"/>
  <c r="BR1686" i="3"/>
  <c r="BK1686" i="3"/>
  <c r="BU1686" i="3"/>
  <c r="BO1686" i="3"/>
  <c r="BM216" i="3"/>
  <c r="BQ216" i="3"/>
  <c r="BN216" i="3"/>
  <c r="BR216" i="3"/>
  <c r="BL216" i="3"/>
  <c r="BS216" i="3"/>
  <c r="BT216" i="3"/>
  <c r="BJ216" i="3"/>
  <c r="BL140" i="3"/>
  <c r="BJ140" i="3"/>
  <c r="BO140" i="3"/>
  <c r="BR140" i="3"/>
  <c r="BM140" i="3"/>
  <c r="BS140" i="3"/>
  <c r="BK140" i="3"/>
  <c r="BN140" i="3"/>
  <c r="BP140" i="3"/>
  <c r="BT140" i="3"/>
  <c r="BQ140" i="3"/>
  <c r="BU140" i="3"/>
  <c r="BQ648" i="3"/>
  <c r="BN648" i="3"/>
  <c r="BJ648" i="3"/>
  <c r="BK648" i="3"/>
  <c r="BP648" i="3"/>
  <c r="BR648" i="3"/>
  <c r="BM648" i="3"/>
  <c r="BQ1544" i="3"/>
  <c r="BP1544" i="3"/>
  <c r="BR1544" i="3"/>
  <c r="BM1544" i="3"/>
  <c r="BU1544" i="3"/>
  <c r="BO1544" i="3"/>
  <c r="BN1544" i="3"/>
  <c r="BR599" i="3"/>
  <c r="BQ599" i="3"/>
  <c r="BN599" i="3"/>
  <c r="BS599" i="3"/>
  <c r="BO1148" i="3"/>
  <c r="BL1148" i="3"/>
  <c r="BS1148" i="3"/>
  <c r="BM1148" i="3"/>
  <c r="BN1148" i="3"/>
  <c r="BQ1148" i="3"/>
  <c r="BK1148" i="3"/>
  <c r="BJ1148" i="3"/>
  <c r="BS648" i="3"/>
  <c r="B1242" i="11"/>
  <c r="L1622" i="11"/>
  <c r="K1947" i="11"/>
  <c r="B1023" i="3"/>
  <c r="B974" i="3"/>
  <c r="I180" i="11"/>
  <c r="M291" i="11"/>
  <c r="BK87" i="3"/>
  <c r="L1498" i="11"/>
  <c r="BS282" i="3"/>
  <c r="BU282" i="3"/>
  <c r="BP282" i="3"/>
  <c r="BQ1518" i="3"/>
  <c r="K491" i="11"/>
  <c r="K1082" i="11"/>
  <c r="B1933" i="3"/>
  <c r="BQ1340" i="3"/>
  <c r="BR1340" i="3"/>
  <c r="BP1340" i="3"/>
  <c r="BL1108" i="3"/>
  <c r="BT115" i="3"/>
  <c r="BS115" i="3"/>
  <c r="BU648" i="3"/>
  <c r="BO1624" i="3"/>
  <c r="BU1624" i="3"/>
  <c r="BL1624" i="3"/>
  <c r="BJ1624" i="3"/>
  <c r="M1907" i="11"/>
  <c r="B1780" i="11"/>
  <c r="K1909" i="11"/>
  <c r="I1974" i="11"/>
  <c r="J1950" i="11"/>
  <c r="BJ23" i="3"/>
  <c r="BN23" i="3"/>
  <c r="BJ1518" i="3"/>
  <c r="BQ1091" i="3"/>
  <c r="BN1091" i="3"/>
  <c r="BR1108" i="3"/>
  <c r="BU1662" i="3"/>
  <c r="BJ1374" i="3"/>
  <c r="BQ1262" i="3"/>
  <c r="BJ1262" i="3"/>
  <c r="BM1262" i="3"/>
  <c r="BR1262" i="3"/>
  <c r="BU1262" i="3"/>
  <c r="BT1262" i="3"/>
  <c r="BN1262" i="3"/>
  <c r="BU518" i="3"/>
  <c r="BO518" i="3"/>
  <c r="BQ518" i="3"/>
  <c r="BT518" i="3"/>
  <c r="BJ726" i="3"/>
  <c r="BP726" i="3"/>
  <c r="BT648" i="3"/>
  <c r="L1297" i="11"/>
  <c r="F1540" i="11"/>
  <c r="F995" i="11"/>
  <c r="BQ1260" i="3"/>
  <c r="BJ1260" i="3"/>
  <c r="BL1149" i="3"/>
  <c r="BP1149" i="3"/>
  <c r="BK1149" i="3"/>
  <c r="BN1149" i="3"/>
  <c r="BQ1149" i="3"/>
  <c r="BK1294" i="3"/>
  <c r="BP1518" i="3"/>
  <c r="BO677" i="3"/>
  <c r="BP677" i="3"/>
  <c r="BS677" i="3"/>
  <c r="BK677" i="3"/>
  <c r="BL677" i="3"/>
  <c r="D1929" i="11"/>
  <c r="BJ702" i="3"/>
  <c r="BM702" i="3"/>
  <c r="BN1108" i="3"/>
  <c r="BR1662" i="3"/>
  <c r="BT1143" i="3"/>
  <c r="BM1143" i="3"/>
  <c r="BS1143" i="3"/>
  <c r="BK1143" i="3"/>
  <c r="BP1143" i="3"/>
  <c r="BU1143" i="3"/>
  <c r="BR1143" i="3"/>
  <c r="BK1650" i="3"/>
  <c r="BT1650" i="3"/>
  <c r="BT1686" i="3"/>
  <c r="B1834" i="3"/>
  <c r="BS1905" i="3"/>
  <c r="BR1905" i="3"/>
  <c r="BN1905" i="3"/>
  <c r="BP1905" i="3"/>
  <c r="BL1905" i="3"/>
  <c r="BQ1905" i="3"/>
  <c r="BK1905" i="3"/>
  <c r="BM1905" i="3"/>
  <c r="BT1905" i="3"/>
  <c r="BO1905" i="3"/>
  <c r="BU1905" i="3"/>
  <c r="BJ1905" i="3"/>
  <c r="BR1027" i="3"/>
  <c r="BN1027" i="3"/>
  <c r="BS1027" i="3"/>
  <c r="BQ1027" i="3"/>
  <c r="BJ342" i="3"/>
  <c r="BO342" i="3"/>
  <c r="BQ342" i="3"/>
  <c r="BT342" i="3"/>
  <c r="BN342" i="3"/>
  <c r="BK342" i="3"/>
  <c r="BP342" i="3"/>
  <c r="BS342" i="3"/>
  <c r="BR342" i="3"/>
  <c r="BU342" i="3"/>
  <c r="BL342" i="3"/>
  <c r="BM342" i="3"/>
  <c r="BL30" i="3"/>
  <c r="BO30" i="3"/>
  <c r="BJ30" i="3"/>
  <c r="BR30" i="3"/>
  <c r="BK30" i="3"/>
  <c r="BP30" i="3"/>
  <c r="BU30" i="3"/>
  <c r="BT30" i="3"/>
  <c r="BN30" i="3"/>
  <c r="BQ30" i="3"/>
  <c r="BS30" i="3"/>
  <c r="BM30" i="3"/>
  <c r="BT92" i="3"/>
  <c r="BM92" i="3"/>
  <c r="BO92" i="3"/>
  <c r="BL92" i="3"/>
  <c r="BU92" i="3"/>
  <c r="BP92" i="3"/>
  <c r="BR92" i="3"/>
  <c r="BQ92" i="3"/>
  <c r="BK92" i="3"/>
  <c r="BN92" i="3"/>
  <c r="BJ92" i="3"/>
  <c r="BS92" i="3"/>
  <c r="BL648" i="3"/>
  <c r="B1265" i="11"/>
  <c r="D1782" i="11"/>
  <c r="J1596" i="11"/>
  <c r="BQ931" i="3"/>
  <c r="BN1518" i="3"/>
  <c r="BM278" i="3"/>
  <c r="BL278" i="3"/>
  <c r="BQ278" i="3"/>
  <c r="BS278" i="3"/>
  <c r="BR278" i="3"/>
  <c r="BT278" i="3"/>
  <c r="BU278" i="3"/>
  <c r="BJ278" i="3"/>
  <c r="BP278" i="3"/>
  <c r="BN278" i="3"/>
  <c r="BM1854" i="3"/>
  <c r="BL1854" i="3"/>
  <c r="BU1322" i="3"/>
  <c r="BM1066" i="3"/>
  <c r="BT237" i="3"/>
  <c r="BO1108" i="3"/>
  <c r="BQ872" i="3"/>
  <c r="BP872" i="3"/>
  <c r="BU1238" i="3"/>
  <c r="BN1238" i="3"/>
  <c r="BO1238" i="3"/>
  <c r="BR1238" i="3"/>
  <c r="BT710" i="3"/>
  <c r="BO1124" i="3"/>
  <c r="BU1124" i="3"/>
  <c r="BJ1686" i="3"/>
  <c r="BS1726" i="3"/>
  <c r="BT1726" i="3"/>
  <c r="BN1726" i="3"/>
  <c r="BO1726" i="3"/>
  <c r="BQ1726" i="3"/>
  <c r="BR1726" i="3"/>
  <c r="BM1726" i="3"/>
  <c r="BP1726" i="3"/>
  <c r="BJ1726" i="3"/>
  <c r="BK1726" i="3"/>
  <c r="BU1726" i="3"/>
  <c r="BL1726" i="3"/>
  <c r="BO648" i="3"/>
  <c r="K1344" i="11"/>
  <c r="BU1935" i="3"/>
  <c r="BM553" i="3"/>
  <c r="F340" i="11"/>
  <c r="BL900" i="3"/>
  <c r="BU514" i="3"/>
  <c r="B873" i="3"/>
  <c r="B1553" i="3"/>
  <c r="C297" i="11"/>
  <c r="BL33" i="3"/>
  <c r="BR995" i="3"/>
  <c r="BP995" i="3"/>
  <c r="BL995" i="3"/>
  <c r="BJ995" i="3"/>
  <c r="BM995" i="3"/>
  <c r="BQ995" i="3"/>
  <c r="BK995" i="3"/>
  <c r="BS995" i="3"/>
  <c r="BU995" i="3"/>
  <c r="BO995" i="3"/>
  <c r="BT995" i="3"/>
  <c r="BN995" i="3"/>
  <c r="BO1573" i="3"/>
  <c r="BQ1573" i="3"/>
  <c r="BN1573" i="3"/>
  <c r="BR1573" i="3"/>
  <c r="BP1573" i="3"/>
  <c r="BK1573" i="3"/>
  <c r="BJ1573" i="3"/>
  <c r="BT1573" i="3"/>
  <c r="BL1573" i="3"/>
  <c r="BS1573" i="3"/>
  <c r="BU1573" i="3"/>
  <c r="BM1573" i="3"/>
  <c r="BN132" i="3"/>
  <c r="BP132" i="3"/>
  <c r="BQ132" i="3"/>
  <c r="BS132" i="3"/>
  <c r="BT132" i="3"/>
  <c r="BU132" i="3"/>
  <c r="BK132" i="3"/>
  <c r="BR132" i="3"/>
  <c r="BL132" i="3"/>
  <c r="BM132" i="3"/>
  <c r="BJ132" i="3"/>
  <c r="BO132" i="3"/>
  <c r="BJ161" i="3"/>
  <c r="BQ161" i="3"/>
  <c r="BP161" i="3"/>
  <c r="BU161" i="3"/>
  <c r="BM161" i="3"/>
  <c r="BR161" i="3"/>
  <c r="BT161" i="3"/>
  <c r="BN161" i="3"/>
  <c r="BL161" i="3"/>
  <c r="BK161" i="3"/>
  <c r="BS161" i="3"/>
  <c r="BO161" i="3"/>
  <c r="BO1528" i="3"/>
  <c r="BJ1528" i="3"/>
  <c r="BQ1528" i="3"/>
  <c r="BR1528" i="3"/>
  <c r="BL1528" i="3"/>
  <c r="BP1528" i="3"/>
  <c r="BU1528" i="3"/>
  <c r="BM1528" i="3"/>
  <c r="BT1528" i="3"/>
  <c r="BN1528" i="3"/>
  <c r="BK1528" i="3"/>
  <c r="BS1528" i="3"/>
  <c r="BT62" i="3"/>
  <c r="BS62" i="3"/>
  <c r="BO62" i="3"/>
  <c r="BM62" i="3"/>
  <c r="BK62" i="3"/>
  <c r="BQ62" i="3"/>
  <c r="BU62" i="3"/>
  <c r="BN62" i="3"/>
  <c r="BR62" i="3"/>
  <c r="BL62" i="3"/>
  <c r="BJ62" i="3"/>
  <c r="BP62" i="3"/>
  <c r="BP1723" i="3"/>
  <c r="BQ1723" i="3"/>
  <c r="BK1723" i="3"/>
  <c r="BJ1723" i="3"/>
  <c r="BT1723" i="3"/>
  <c r="BN1723" i="3"/>
  <c r="BL1723" i="3"/>
  <c r="BO1723" i="3"/>
  <c r="BM1723" i="3"/>
  <c r="BU1723" i="3"/>
  <c r="BR1723" i="3"/>
  <c r="BS1723" i="3"/>
  <c r="BR507" i="3"/>
  <c r="BK1940" i="3"/>
  <c r="BM1940" i="3"/>
  <c r="BO1940" i="3"/>
  <c r="BS1791" i="3"/>
  <c r="BM1791" i="3"/>
  <c r="BP1791" i="3"/>
  <c r="BT1791" i="3"/>
  <c r="BL1791" i="3"/>
  <c r="BJ1791" i="3"/>
  <c r="BL1331" i="3"/>
  <c r="BM1331" i="3"/>
  <c r="BN1331" i="3"/>
  <c r="BP1331" i="3"/>
  <c r="BR1331" i="3"/>
  <c r="BO1331" i="3"/>
  <c r="BJ1331" i="3"/>
  <c r="BS1331" i="3"/>
  <c r="BQ1331" i="3"/>
  <c r="BT1331" i="3"/>
  <c r="BU1331" i="3"/>
  <c r="BK1331" i="3"/>
  <c r="BR925" i="3"/>
  <c r="BM721" i="3"/>
  <c r="BS721" i="3"/>
  <c r="BJ721" i="3"/>
  <c r="BK721" i="3"/>
  <c r="BL721" i="3"/>
  <c r="BP721" i="3"/>
  <c r="BR721" i="3"/>
  <c r="BO721" i="3"/>
  <c r="BU721" i="3"/>
  <c r="BT721" i="3"/>
  <c r="BQ721" i="3"/>
  <c r="H310" i="11"/>
  <c r="M656" i="11"/>
  <c r="E1238" i="11"/>
  <c r="G702" i="11"/>
  <c r="D1550" i="11"/>
  <c r="C1555" i="11"/>
  <c r="F868" i="11"/>
  <c r="BO1149" i="3"/>
  <c r="BT514" i="3"/>
  <c r="BJ282" i="3"/>
  <c r="J653" i="11"/>
  <c r="B348" i="3"/>
  <c r="F1335" i="11"/>
  <c r="B233" i="11"/>
  <c r="K1575" i="11"/>
  <c r="B1546" i="3"/>
  <c r="BM36" i="3"/>
  <c r="BJ36" i="3"/>
  <c r="BP36" i="3"/>
  <c r="BL36" i="3"/>
  <c r="BR36" i="3"/>
  <c r="BQ36" i="3"/>
  <c r="BT36" i="3"/>
  <c r="BS36" i="3"/>
  <c r="BO36" i="3"/>
  <c r="BK36" i="3"/>
  <c r="BU36" i="3"/>
  <c r="BN36" i="3"/>
  <c r="BL1470" i="3"/>
  <c r="BT1470" i="3"/>
  <c r="BJ1470" i="3"/>
  <c r="BK1470" i="3"/>
  <c r="BU1470" i="3"/>
  <c r="BP1470" i="3"/>
  <c r="BN1470" i="3"/>
  <c r="BQ1470" i="3"/>
  <c r="BS1470" i="3"/>
  <c r="BR1470" i="3"/>
  <c r="BO1470" i="3"/>
  <c r="BM1470" i="3"/>
  <c r="BL1686" i="3"/>
  <c r="BS1686" i="3"/>
  <c r="BM1686" i="3"/>
  <c r="BP1686" i="3"/>
  <c r="BQ1686" i="3"/>
  <c r="BN1686" i="3"/>
  <c r="BU1630" i="3"/>
  <c r="BS1630" i="3"/>
  <c r="BJ1630" i="3"/>
  <c r="BL1630" i="3"/>
  <c r="BN1630" i="3"/>
  <c r="BK1630" i="3"/>
  <c r="BO1630" i="3"/>
  <c r="BR1630" i="3"/>
  <c r="BM1630" i="3"/>
  <c r="BT1630" i="3"/>
  <c r="BP1817" i="3"/>
  <c r="BQ1817" i="3"/>
  <c r="BU1817" i="3"/>
  <c r="BL1817" i="3"/>
  <c r="BM1817" i="3"/>
  <c r="BJ1817" i="3"/>
  <c r="BK1817" i="3"/>
  <c r="BO1817" i="3"/>
  <c r="BP1034" i="3"/>
  <c r="BU1034" i="3"/>
  <c r="BS1034" i="3"/>
  <c r="BJ1034" i="3"/>
  <c r="BN1034" i="3"/>
  <c r="BR1034" i="3"/>
  <c r="BQ1034" i="3"/>
  <c r="BK1034" i="3"/>
  <c r="BM1034" i="3"/>
  <c r="BT1034" i="3"/>
  <c r="BO1034" i="3"/>
  <c r="BL1034" i="3"/>
  <c r="C361" i="11"/>
  <c r="E158" i="11"/>
  <c r="B1986" i="3"/>
  <c r="C1025" i="11"/>
  <c r="M577" i="11"/>
  <c r="L923" i="11"/>
  <c r="D436" i="11"/>
  <c r="D1972" i="11"/>
  <c r="BU882" i="3"/>
  <c r="M686" i="11"/>
  <c r="M1835" i="11"/>
  <c r="I1057" i="11"/>
  <c r="E1053" i="11"/>
  <c r="E1378" i="11"/>
  <c r="M1090" i="11"/>
  <c r="BU76" i="3"/>
  <c r="BM76" i="3"/>
  <c r="BO76" i="3"/>
  <c r="BQ76" i="3"/>
  <c r="BN76" i="3"/>
  <c r="BR76" i="3"/>
  <c r="BT76" i="3"/>
  <c r="BS76" i="3"/>
  <c r="BL76" i="3"/>
  <c r="BP76" i="3"/>
  <c r="BJ76" i="3"/>
  <c r="BK76" i="3"/>
  <c r="BK136" i="3"/>
  <c r="BP136" i="3"/>
  <c r="BL136" i="3"/>
  <c r="BN136" i="3"/>
  <c r="BR136" i="3"/>
  <c r="BS136" i="3"/>
  <c r="BT136" i="3"/>
  <c r="BO136" i="3"/>
  <c r="BQ136" i="3"/>
  <c r="BM136" i="3"/>
  <c r="BJ136" i="3"/>
  <c r="BU136" i="3"/>
  <c r="BL1370" i="3"/>
  <c r="BO1370" i="3"/>
  <c r="BK1370" i="3"/>
  <c r="BN1370" i="3"/>
  <c r="BT1370" i="3"/>
  <c r="BM1370" i="3"/>
  <c r="BS1370" i="3"/>
  <c r="BQ1370" i="3"/>
  <c r="BR1370" i="3"/>
  <c r="BU1370" i="3"/>
  <c r="BP1370" i="3"/>
  <c r="BJ1370" i="3"/>
  <c r="BU345" i="3"/>
  <c r="BJ345" i="3"/>
  <c r="BS345" i="3"/>
  <c r="BT345" i="3"/>
  <c r="BP345" i="3"/>
  <c r="BM345" i="3"/>
  <c r="BN345" i="3"/>
  <c r="BK345" i="3"/>
  <c r="BO345" i="3"/>
  <c r="BQ345" i="3"/>
  <c r="BL345" i="3"/>
  <c r="BR345" i="3"/>
  <c r="BP109" i="3"/>
  <c r="BQ109" i="3"/>
  <c r="BS109" i="3"/>
  <c r="BJ109" i="3"/>
  <c r="BT109" i="3"/>
  <c r="BK109" i="3"/>
  <c r="BM109" i="3"/>
  <c r="BO109" i="3"/>
  <c r="BL109" i="3"/>
  <c r="BN109" i="3"/>
  <c r="BU109" i="3"/>
  <c r="BR109" i="3"/>
  <c r="BN227" i="3"/>
  <c r="BP227" i="3"/>
  <c r="BS227" i="3"/>
  <c r="BL227" i="3"/>
  <c r="BM227" i="3"/>
  <c r="BO227" i="3"/>
  <c r="BT227" i="3"/>
  <c r="BR227" i="3"/>
  <c r="BJ227" i="3"/>
  <c r="BQ227" i="3"/>
  <c r="BU227" i="3"/>
  <c r="BK227" i="3"/>
  <c r="BS141" i="3"/>
  <c r="BU141" i="3"/>
  <c r="BJ141" i="3"/>
  <c r="BP141" i="3"/>
  <c r="BM141" i="3"/>
  <c r="BO141" i="3"/>
  <c r="BQ141" i="3"/>
  <c r="BT141" i="3"/>
  <c r="BL141" i="3"/>
  <c r="BN141" i="3"/>
  <c r="BK141" i="3"/>
  <c r="BR141" i="3"/>
  <c r="BR1152" i="3"/>
  <c r="BS1152" i="3"/>
  <c r="BO1152" i="3"/>
  <c r="BT1152" i="3"/>
  <c r="BK1152" i="3"/>
  <c r="BL1152" i="3"/>
  <c r="BU1152" i="3"/>
  <c r="BJ1152" i="3"/>
  <c r="BM1152" i="3"/>
  <c r="BQ1152" i="3"/>
  <c r="BN1152" i="3"/>
  <c r="BP1152" i="3"/>
  <c r="BM690" i="3"/>
  <c r="BL690" i="3"/>
  <c r="BQ690" i="3"/>
  <c r="BK690" i="3"/>
  <c r="BP690" i="3"/>
  <c r="BT690" i="3"/>
  <c r="BS690" i="3"/>
  <c r="BN690" i="3"/>
  <c r="BR690" i="3"/>
  <c r="BO690" i="3"/>
  <c r="BJ690" i="3"/>
  <c r="BU690" i="3"/>
  <c r="BL1474" i="3"/>
  <c r="BS1474" i="3"/>
  <c r="BM1474" i="3"/>
  <c r="BK708" i="3"/>
  <c r="BM708" i="3"/>
  <c r="BT601" i="3"/>
  <c r="BP601" i="3"/>
  <c r="BQ601" i="3"/>
  <c r="BU601" i="3"/>
  <c r="BS601" i="3"/>
  <c r="BO601" i="3"/>
  <c r="BN601" i="3"/>
  <c r="BJ601" i="3"/>
  <c r="BL601" i="3"/>
  <c r="BM601" i="3"/>
  <c r="BR601" i="3"/>
  <c r="BK601" i="3"/>
  <c r="I382" i="11"/>
  <c r="D823" i="11"/>
  <c r="D964" i="11"/>
  <c r="BL1146" i="3"/>
  <c r="E927" i="11"/>
  <c r="I1653" i="11"/>
  <c r="BK514" i="3"/>
  <c r="BM1415" i="3"/>
  <c r="BJ795" i="3"/>
  <c r="BS48" i="3"/>
  <c r="BL85" i="3"/>
  <c r="BP85" i="3"/>
  <c r="BO85" i="3"/>
  <c r="BM85" i="3"/>
  <c r="BN85" i="3"/>
  <c r="BS85" i="3"/>
  <c r="BU85" i="3"/>
  <c r="BR85" i="3"/>
  <c r="BQ85" i="3"/>
  <c r="BT85" i="3"/>
  <c r="BK85" i="3"/>
  <c r="BJ85" i="3"/>
  <c r="BQ170" i="3"/>
  <c r="BP170" i="3"/>
  <c r="BO170" i="3"/>
  <c r="BT170" i="3"/>
  <c r="BM170" i="3"/>
  <c r="BR170" i="3"/>
  <c r="BS170" i="3"/>
  <c r="BL170" i="3"/>
  <c r="BN170" i="3"/>
  <c r="BU170" i="3"/>
  <c r="BK170" i="3"/>
  <c r="BJ170" i="3"/>
  <c r="BR756" i="3"/>
  <c r="BS756" i="3"/>
  <c r="BN756" i="3"/>
  <c r="BU756" i="3"/>
  <c r="BM756" i="3"/>
  <c r="BO756" i="3"/>
  <c r="BQ756" i="3"/>
  <c r="BP756" i="3"/>
  <c r="BT756" i="3"/>
  <c r="BJ756" i="3"/>
  <c r="BK756" i="3"/>
  <c r="BL756" i="3"/>
  <c r="BO125" i="3"/>
  <c r="BK125" i="3"/>
  <c r="BS125" i="3"/>
  <c r="BQ125" i="3"/>
  <c r="BU125" i="3"/>
  <c r="BT125" i="3"/>
  <c r="BN125" i="3"/>
  <c r="BL125" i="3"/>
  <c r="BM125" i="3"/>
  <c r="BR125" i="3"/>
  <c r="BJ125" i="3"/>
  <c r="BP125" i="3"/>
  <c r="BJ1375" i="3"/>
  <c r="BS1375" i="3"/>
  <c r="BL1375" i="3"/>
  <c r="BP1375" i="3"/>
  <c r="BR1375" i="3"/>
  <c r="BT1375" i="3"/>
  <c r="BN1375" i="3"/>
  <c r="BU1375" i="3"/>
  <c r="BQ1375" i="3"/>
  <c r="B1687" i="3"/>
  <c r="G1965" i="11"/>
  <c r="BK1929" i="3"/>
  <c r="BS514" i="3"/>
  <c r="BN1502" i="3"/>
  <c r="BQ48" i="3"/>
  <c r="BT718" i="3"/>
  <c r="BS718" i="3"/>
  <c r="BU718" i="3"/>
  <c r="BK718" i="3"/>
  <c r="BO718" i="3"/>
  <c r="BR718" i="3"/>
  <c r="BQ718" i="3"/>
  <c r="BP718" i="3"/>
  <c r="BN718" i="3"/>
  <c r="BL718" i="3"/>
  <c r="BJ718" i="3"/>
  <c r="BM718" i="3"/>
  <c r="BJ757" i="3"/>
  <c r="BT757" i="3"/>
  <c r="BN757" i="3"/>
  <c r="BK757" i="3"/>
  <c r="BP757" i="3"/>
  <c r="BL757" i="3"/>
  <c r="BM757" i="3"/>
  <c r="BO757" i="3"/>
  <c r="BR757" i="3"/>
  <c r="BU757" i="3"/>
  <c r="BS757" i="3"/>
  <c r="BQ757" i="3"/>
  <c r="BP1314" i="3"/>
  <c r="BS1314" i="3"/>
  <c r="BJ1558" i="3"/>
  <c r="BU1558" i="3"/>
  <c r="BK1558" i="3"/>
  <c r="BL1558" i="3"/>
  <c r="BS1558" i="3"/>
  <c r="BT1558" i="3"/>
  <c r="BR1558" i="3"/>
  <c r="BQ1558" i="3"/>
  <c r="BO1558" i="3"/>
  <c r="BM1558" i="3"/>
  <c r="BN1558" i="3"/>
  <c r="BP1558" i="3"/>
  <c r="BQ1984" i="3"/>
  <c r="BN1984" i="3"/>
  <c r="BR1984" i="3"/>
  <c r="BK1984" i="3"/>
  <c r="BT1984" i="3"/>
  <c r="BU1984" i="3"/>
  <c r="BS1984" i="3"/>
  <c r="BP1984" i="3"/>
  <c r="BJ1778" i="3"/>
  <c r="BL1778" i="3"/>
  <c r="BM1778" i="3"/>
  <c r="BU1778" i="3"/>
  <c r="BO1778" i="3"/>
  <c r="BK1778" i="3"/>
  <c r="BP1778" i="3"/>
  <c r="BS1778" i="3"/>
  <c r="BN1778" i="3"/>
  <c r="BT1778" i="3"/>
  <c r="BQ1778" i="3"/>
  <c r="BR1778" i="3"/>
  <c r="H265" i="11"/>
  <c r="L498" i="11"/>
  <c r="H377" i="11"/>
  <c r="G493" i="11"/>
  <c r="K450" i="11"/>
  <c r="B716" i="3"/>
  <c r="BP32" i="3"/>
  <c r="BQ514" i="3"/>
  <c r="BL1871" i="3"/>
  <c r="BQ1303" i="3"/>
  <c r="BM48" i="3"/>
  <c r="BJ493" i="3"/>
  <c r="BO493" i="3"/>
  <c r="BR493" i="3"/>
  <c r="BP493" i="3"/>
  <c r="BU493" i="3"/>
  <c r="BN493" i="3"/>
  <c r="BQ493" i="3"/>
  <c r="BS493" i="3"/>
  <c r="BT493" i="3"/>
  <c r="BK493" i="3"/>
  <c r="BL493" i="3"/>
  <c r="BM493" i="3"/>
  <c r="BT786" i="3"/>
  <c r="BO786" i="3"/>
  <c r="BP786" i="3"/>
  <c r="BN786" i="3"/>
  <c r="BK786" i="3"/>
  <c r="BJ786" i="3"/>
  <c r="BU786" i="3"/>
  <c r="BS786" i="3"/>
  <c r="BL786" i="3"/>
  <c r="BM786" i="3"/>
  <c r="BR786" i="3"/>
  <c r="BQ786" i="3"/>
  <c r="BL221" i="3"/>
  <c r="BK221" i="3"/>
  <c r="BN221" i="3"/>
  <c r="BR221" i="3"/>
  <c r="BS221" i="3"/>
  <c r="BO221" i="3"/>
  <c r="BT221" i="3"/>
  <c r="BJ221" i="3"/>
  <c r="BQ221" i="3"/>
  <c r="BP221" i="3"/>
  <c r="BM221" i="3"/>
  <c r="BU221" i="3"/>
  <c r="BK1453" i="3"/>
  <c r="BJ1453" i="3"/>
  <c r="BP1453" i="3"/>
  <c r="BQ1453" i="3"/>
  <c r="BT1453" i="3"/>
  <c r="BS1453" i="3"/>
  <c r="BL1453" i="3"/>
  <c r="BM1453" i="3"/>
  <c r="BN1453" i="3"/>
  <c r="BU1453" i="3"/>
  <c r="BR1453" i="3"/>
  <c r="BO1453" i="3"/>
  <c r="BP472" i="3"/>
  <c r="BQ472" i="3"/>
  <c r="BO472" i="3"/>
  <c r="BL472" i="3"/>
  <c r="BT472" i="3"/>
  <c r="BK472" i="3"/>
  <c r="BJ472" i="3"/>
  <c r="BN472" i="3"/>
  <c r="BS472" i="3"/>
  <c r="BM472" i="3"/>
  <c r="BR472" i="3"/>
  <c r="BU472" i="3"/>
  <c r="BR1561" i="3"/>
  <c r="BU1561" i="3"/>
  <c r="BP1561" i="3"/>
  <c r="BK1561" i="3"/>
  <c r="BL1561" i="3"/>
  <c r="BS1561" i="3"/>
  <c r="BJ1561" i="3"/>
  <c r="BO1561" i="3"/>
  <c r="BN1561" i="3"/>
  <c r="BM1561" i="3"/>
  <c r="BT1561" i="3"/>
  <c r="BQ1561" i="3"/>
  <c r="BS788" i="3"/>
  <c r="BO788" i="3"/>
  <c r="BQ788" i="3"/>
  <c r="BK788" i="3"/>
  <c r="BR788" i="3"/>
  <c r="BM788" i="3"/>
  <c r="BU788" i="3"/>
  <c r="BP788" i="3"/>
  <c r="BJ788" i="3"/>
  <c r="BN788" i="3"/>
  <c r="BL788" i="3"/>
  <c r="BT788" i="3"/>
  <c r="BL1480" i="3"/>
  <c r="BR1480" i="3"/>
  <c r="BU1480" i="3"/>
  <c r="BU760" i="3"/>
  <c r="BJ760" i="3"/>
  <c r="BK760" i="3"/>
  <c r="BL760" i="3"/>
  <c r="BT760" i="3"/>
  <c r="BM760" i="3"/>
  <c r="BS760" i="3"/>
  <c r="BR760" i="3"/>
  <c r="BO760" i="3"/>
  <c r="BQ760" i="3"/>
  <c r="BN760" i="3"/>
  <c r="BP760" i="3"/>
  <c r="BP1784" i="3"/>
  <c r="BJ1784" i="3"/>
  <c r="BR1784" i="3"/>
  <c r="BN1784" i="3"/>
  <c r="BO1784" i="3"/>
  <c r="BS1784" i="3"/>
  <c r="BK1784" i="3"/>
  <c r="BT1784" i="3"/>
  <c r="BL1784" i="3"/>
  <c r="BU1784" i="3"/>
  <c r="BM1784" i="3"/>
  <c r="BQ1784" i="3"/>
  <c r="BJ1247" i="3"/>
  <c r="BU1247" i="3"/>
  <c r="BK1247" i="3"/>
  <c r="BL1247" i="3"/>
  <c r="BN1247" i="3"/>
  <c r="BM1247" i="3"/>
  <c r="BS1247" i="3"/>
  <c r="BO1247" i="3"/>
  <c r="BP1247" i="3"/>
  <c r="BT1247" i="3"/>
  <c r="BQ1247" i="3"/>
  <c r="BR1247" i="3"/>
  <c r="BJ870" i="3"/>
  <c r="BS870" i="3"/>
  <c r="BP870" i="3"/>
  <c r="BK870" i="3"/>
  <c r="BT870" i="3"/>
  <c r="BL870" i="3"/>
  <c r="BM870" i="3"/>
  <c r="BN870" i="3"/>
  <c r="BQ870" i="3"/>
  <c r="BU870" i="3"/>
  <c r="BO870" i="3"/>
  <c r="BR870" i="3"/>
  <c r="D224" i="11"/>
  <c r="C216" i="11"/>
  <c r="D412" i="11"/>
  <c r="E393" i="11"/>
  <c r="C201" i="11"/>
  <c r="E211" i="11"/>
  <c r="I406" i="11"/>
  <c r="L1345" i="11"/>
  <c r="D1269" i="11"/>
  <c r="C1014" i="11"/>
  <c r="J1096" i="11"/>
  <c r="D905" i="11"/>
  <c r="K1713" i="11"/>
  <c r="D1453" i="11"/>
  <c r="BQ32" i="3"/>
  <c r="BO1540" i="3"/>
  <c r="BM1636" i="3"/>
  <c r="L250" i="11"/>
  <c r="L1028" i="11"/>
  <c r="D283" i="11"/>
  <c r="H1528" i="11"/>
  <c r="G356" i="11"/>
  <c r="B781" i="11"/>
  <c r="B1526" i="3"/>
  <c r="J736" i="11"/>
  <c r="B1607" i="3"/>
  <c r="C589" i="11"/>
  <c r="B83" i="3"/>
  <c r="B1844" i="3"/>
  <c r="J1754" i="11"/>
  <c r="B126" i="3"/>
  <c r="BU48" i="3"/>
  <c r="BM1084" i="3"/>
  <c r="BT1084" i="3"/>
  <c r="BO460" i="3"/>
  <c r="BP460" i="3"/>
  <c r="BL460" i="3"/>
  <c r="BM460" i="3"/>
  <c r="BS460" i="3"/>
  <c r="BN460" i="3"/>
  <c r="BQ460" i="3"/>
  <c r="BR460" i="3"/>
  <c r="BJ460" i="3"/>
  <c r="BT460" i="3"/>
  <c r="BK460" i="3"/>
  <c r="BU460" i="3"/>
  <c r="BU991" i="3"/>
  <c r="BJ991" i="3"/>
  <c r="BK991" i="3"/>
  <c r="BS991" i="3"/>
  <c r="BM991" i="3"/>
  <c r="BL991" i="3"/>
  <c r="BT991" i="3"/>
  <c r="BO991" i="3"/>
  <c r="BQ991" i="3"/>
  <c r="BN991" i="3"/>
  <c r="BP991" i="3"/>
  <c r="BR991" i="3"/>
  <c r="BT1666" i="3"/>
  <c r="BS1666" i="3"/>
  <c r="BU1666" i="3"/>
  <c r="BN1666" i="3"/>
  <c r="BJ1666" i="3"/>
  <c r="BR1666" i="3"/>
  <c r="BK1666" i="3"/>
  <c r="BP1666" i="3"/>
  <c r="BQ1666" i="3"/>
  <c r="BM1666" i="3"/>
  <c r="BO1431" i="3"/>
  <c r="BR1431" i="3"/>
  <c r="BK1431" i="3"/>
  <c r="BU1431" i="3"/>
  <c r="BP1431" i="3"/>
  <c r="BS1431" i="3"/>
  <c r="BL1431" i="3"/>
  <c r="B380" i="3"/>
  <c r="BQ1737" i="3"/>
  <c r="D722" i="11"/>
  <c r="H722" i="11"/>
  <c r="F722" i="11"/>
  <c r="J722" i="11"/>
  <c r="M722" i="11"/>
  <c r="D351" i="11"/>
  <c r="E351" i="11"/>
  <c r="H351" i="11"/>
  <c r="J351" i="11"/>
  <c r="L351" i="11"/>
  <c r="C351" i="11"/>
  <c r="BT69" i="3"/>
  <c r="J68" i="11"/>
  <c r="BO69" i="3"/>
  <c r="BN69" i="3"/>
  <c r="BR69" i="3"/>
  <c r="BP69" i="3"/>
  <c r="BS69" i="3"/>
  <c r="BM69" i="3"/>
  <c r="F68" i="11"/>
  <c r="G68" i="11"/>
  <c r="BJ69" i="3"/>
  <c r="L68" i="11"/>
  <c r="BU69" i="3"/>
  <c r="H68" i="11"/>
  <c r="I68" i="11"/>
  <c r="L339" i="11"/>
  <c r="C339" i="11"/>
  <c r="B339" i="11"/>
  <c r="E339" i="11"/>
  <c r="F339" i="11"/>
  <c r="K339" i="11"/>
  <c r="G339" i="11"/>
  <c r="E961" i="11"/>
  <c r="M961" i="11"/>
  <c r="G961" i="11"/>
  <c r="H961" i="11"/>
  <c r="I961" i="11"/>
  <c r="B961" i="11"/>
  <c r="F326" i="11"/>
  <c r="L326" i="11"/>
  <c r="C326" i="11"/>
  <c r="E326" i="11"/>
  <c r="G326" i="11"/>
  <c r="J326" i="11"/>
  <c r="C746" i="11"/>
  <c r="BS747" i="3"/>
  <c r="F746" i="11"/>
  <c r="BP747" i="3"/>
  <c r="BT747" i="3"/>
  <c r="BL747" i="3"/>
  <c r="G746" i="11"/>
  <c r="BK747" i="3"/>
  <c r="K746" i="11"/>
  <c r="L746" i="11"/>
  <c r="BJ915" i="3"/>
  <c r="BM915" i="3"/>
  <c r="J914" i="11"/>
  <c r="BT915" i="3"/>
  <c r="BO915" i="3"/>
  <c r="BP915" i="3"/>
  <c r="BQ915" i="3"/>
  <c r="BS915" i="3"/>
  <c r="B914" i="11"/>
  <c r="F914" i="11"/>
  <c r="BK915" i="3"/>
  <c r="H914" i="11"/>
  <c r="BN915" i="3"/>
  <c r="C914" i="11"/>
  <c r="BU915" i="3"/>
  <c r="I914" i="11"/>
  <c r="BL915" i="3"/>
  <c r="BR915" i="3"/>
  <c r="D914" i="11"/>
  <c r="K914" i="11"/>
  <c r="L914" i="11"/>
  <c r="E173" i="11"/>
  <c r="H173" i="11"/>
  <c r="E464" i="11"/>
  <c r="K464" i="11"/>
  <c r="L464" i="11"/>
  <c r="H464" i="11"/>
  <c r="C464" i="11"/>
  <c r="I464" i="11"/>
  <c r="M464" i="11"/>
  <c r="I892" i="11"/>
  <c r="J892" i="11"/>
  <c r="B892" i="11"/>
  <c r="G892" i="11"/>
  <c r="C892" i="11"/>
  <c r="F892" i="11"/>
  <c r="L892" i="11"/>
  <c r="M892" i="11"/>
  <c r="D892" i="11"/>
  <c r="L112" i="11"/>
  <c r="D112" i="11"/>
  <c r="J112" i="11"/>
  <c r="E112" i="11"/>
  <c r="F112" i="11"/>
  <c r="K112" i="11"/>
  <c r="M112" i="11"/>
  <c r="B112" i="11"/>
  <c r="BO515" i="3"/>
  <c r="BQ515" i="3"/>
  <c r="BL515" i="3"/>
  <c r="BR515" i="3"/>
  <c r="BT515" i="3"/>
  <c r="L514" i="11"/>
  <c r="I514" i="11"/>
  <c r="J514" i="11"/>
  <c r="M514" i="11"/>
  <c r="C514" i="11"/>
  <c r="F514" i="11"/>
  <c r="H37" i="11"/>
  <c r="I37" i="11"/>
  <c r="D37" i="11"/>
  <c r="C37" i="11"/>
  <c r="L37" i="11"/>
  <c r="M37" i="11"/>
  <c r="BK1365" i="3"/>
  <c r="BJ1365" i="3"/>
  <c r="BS1365" i="3"/>
  <c r="BO1365" i="3"/>
  <c r="I1364" i="11"/>
  <c r="BT1365" i="3"/>
  <c r="M1364" i="11"/>
  <c r="BR1365" i="3"/>
  <c r="B1364" i="11"/>
  <c r="D1364" i="11"/>
  <c r="F1364" i="11"/>
  <c r="G1364" i="11"/>
  <c r="J1364" i="11"/>
  <c r="K1364" i="11"/>
  <c r="J467" i="11"/>
  <c r="B467" i="11"/>
  <c r="L467" i="11"/>
  <c r="M467" i="11"/>
  <c r="G467" i="11"/>
  <c r="K891" i="11"/>
  <c r="G891" i="11"/>
  <c r="D891" i="11"/>
  <c r="B891" i="11"/>
  <c r="E891" i="11"/>
  <c r="F891" i="11"/>
  <c r="BU1444" i="3"/>
  <c r="I1443" i="11"/>
  <c r="J1443" i="11"/>
  <c r="K1443" i="11"/>
  <c r="BP1444" i="3"/>
  <c r="F1443" i="11"/>
  <c r="G1443" i="11"/>
  <c r="L1443" i="11"/>
  <c r="M1443" i="11"/>
  <c r="BU1996" i="3"/>
  <c r="BM1996" i="3"/>
  <c r="M1995" i="11"/>
  <c r="H1995" i="11"/>
  <c r="I1995" i="11"/>
  <c r="J1995" i="11"/>
  <c r="L1995" i="11"/>
  <c r="B1995" i="11"/>
  <c r="C1995" i="11"/>
  <c r="E1995" i="11"/>
  <c r="K1995" i="11"/>
  <c r="D1995" i="11"/>
  <c r="E476" i="11"/>
  <c r="J476" i="11"/>
  <c r="K476" i="11"/>
  <c r="F476" i="11"/>
  <c r="H476" i="11"/>
  <c r="I476" i="11"/>
  <c r="D476" i="11"/>
  <c r="C476" i="11"/>
  <c r="M1276" i="11"/>
  <c r="H1276" i="11"/>
  <c r="E1276" i="11"/>
  <c r="F1276" i="11"/>
  <c r="I1276" i="11"/>
  <c r="J1276" i="11"/>
  <c r="B1276" i="11"/>
  <c r="G1276" i="11"/>
  <c r="D1276" i="11"/>
  <c r="M539" i="11"/>
  <c r="B539" i="11"/>
  <c r="C539" i="11"/>
  <c r="G539" i="11"/>
  <c r="H539" i="11"/>
  <c r="F539" i="11"/>
  <c r="J539" i="11"/>
  <c r="I539" i="11"/>
  <c r="D539" i="11"/>
  <c r="D1446" i="11"/>
  <c r="H1446" i="11"/>
  <c r="F1446" i="11"/>
  <c r="I1446" i="11"/>
  <c r="B1446" i="11"/>
  <c r="E1446" i="11"/>
  <c r="G1446" i="11"/>
  <c r="K1446" i="11"/>
  <c r="T1548" i="3"/>
  <c r="B1548" i="3" s="1"/>
  <c r="F1754" i="11"/>
  <c r="T1682" i="3"/>
  <c r="B1682" i="3" s="1"/>
  <c r="T1497" i="3"/>
  <c r="B1497" i="3" s="1"/>
  <c r="L1736" i="11"/>
  <c r="B1736" i="11"/>
  <c r="M1736" i="11"/>
  <c r="E1736" i="11"/>
  <c r="I1736" i="11"/>
  <c r="H1736" i="11"/>
  <c r="J1736" i="11"/>
  <c r="K1736" i="11"/>
  <c r="C1736" i="11"/>
  <c r="G158" i="11"/>
  <c r="T101" i="3"/>
  <c r="F1213" i="11"/>
  <c r="B1213" i="11"/>
  <c r="G1213" i="11"/>
  <c r="K1213" i="11"/>
  <c r="H1213" i="11"/>
  <c r="L1213" i="11"/>
  <c r="M1213" i="11"/>
  <c r="C1213" i="11"/>
  <c r="I1213" i="11"/>
  <c r="E1213" i="11"/>
  <c r="I158" i="11"/>
  <c r="G1754" i="11"/>
  <c r="B1516" i="11"/>
  <c r="E1516" i="11"/>
  <c r="C1516" i="11"/>
  <c r="M1294" i="11"/>
  <c r="C1294" i="11"/>
  <c r="E1294" i="11"/>
  <c r="F1294" i="11"/>
  <c r="J1294" i="11"/>
  <c r="D1294" i="11"/>
  <c r="H1294" i="11"/>
  <c r="B1294" i="11"/>
  <c r="I1294" i="11"/>
  <c r="C1687" i="11"/>
  <c r="J1687" i="11"/>
  <c r="M1687" i="11"/>
  <c r="F1687" i="11"/>
  <c r="H1687" i="11"/>
  <c r="G1687" i="11"/>
  <c r="I1687" i="11"/>
  <c r="B1687" i="11"/>
  <c r="D1687" i="11"/>
  <c r="E1687" i="11"/>
  <c r="K1687" i="11"/>
  <c r="L1432" i="11"/>
  <c r="B1432" i="11"/>
  <c r="C1432" i="11"/>
  <c r="D1432" i="11"/>
  <c r="J1432" i="11"/>
  <c r="M1432" i="11"/>
  <c r="E1432" i="11"/>
  <c r="G1432" i="11"/>
  <c r="H1432" i="11"/>
  <c r="B1636" i="11"/>
  <c r="I1636" i="11"/>
  <c r="G1636" i="11"/>
  <c r="D1924" i="11"/>
  <c r="K1924" i="11"/>
  <c r="G1924" i="11"/>
  <c r="J1924" i="11"/>
  <c r="C1794" i="11"/>
  <c r="L1794" i="11"/>
  <c r="D1794" i="11"/>
  <c r="F1794" i="11"/>
  <c r="E1794" i="11"/>
  <c r="G1794" i="11"/>
  <c r="J1794" i="11"/>
  <c r="I1794" i="11"/>
  <c r="K1794" i="11"/>
  <c r="B1794" i="11"/>
  <c r="M1794" i="11"/>
  <c r="G1877" i="11"/>
  <c r="J1877" i="11"/>
  <c r="E1877" i="11"/>
  <c r="F1704" i="11"/>
  <c r="L1704" i="11"/>
  <c r="H1704" i="11"/>
  <c r="M1704" i="11"/>
  <c r="G1704" i="11"/>
  <c r="K1704" i="11"/>
  <c r="D1704" i="11"/>
  <c r="J1704" i="11"/>
  <c r="E1704" i="11"/>
  <c r="D1748" i="11"/>
  <c r="I1748" i="11"/>
  <c r="K1748" i="11"/>
  <c r="C1748" i="11"/>
  <c r="D1081" i="11"/>
  <c r="H1081" i="11"/>
  <c r="E1081" i="11"/>
  <c r="G1081" i="11"/>
  <c r="J1081" i="11"/>
  <c r="C1081" i="11"/>
  <c r="F1081" i="11"/>
  <c r="BR1516" i="3"/>
  <c r="K1515" i="11"/>
  <c r="BO1516" i="3"/>
  <c r="M1515" i="11"/>
  <c r="C1515" i="11"/>
  <c r="E1515" i="11"/>
  <c r="F1515" i="11"/>
  <c r="L1515" i="11"/>
  <c r="G1515" i="11"/>
  <c r="I1515" i="11"/>
  <c r="J1515" i="11"/>
  <c r="BQ1634" i="3"/>
  <c r="J1633" i="11"/>
  <c r="D1633" i="11"/>
  <c r="I1633" i="11"/>
  <c r="G1633" i="11"/>
  <c r="L1633" i="11"/>
  <c r="M1633" i="11"/>
  <c r="B1633" i="11"/>
  <c r="E1633" i="11"/>
  <c r="K1633" i="11"/>
  <c r="F1633" i="11"/>
  <c r="J1668" i="11"/>
  <c r="C1668" i="11"/>
  <c r="BK1835" i="3"/>
  <c r="M1834" i="11"/>
  <c r="K1834" i="11"/>
  <c r="L1834" i="11"/>
  <c r="F1834" i="11"/>
  <c r="G1834" i="11"/>
  <c r="I1834" i="11"/>
  <c r="J1834" i="11"/>
  <c r="B1834" i="11"/>
  <c r="D1834" i="11"/>
  <c r="M1955" i="11"/>
  <c r="I1955" i="11"/>
  <c r="B1955" i="11"/>
  <c r="F1955" i="11"/>
  <c r="BO1885" i="3"/>
  <c r="BU1885" i="3"/>
  <c r="BP1885" i="3"/>
  <c r="BQ1885" i="3"/>
  <c r="K1884" i="11"/>
  <c r="L1884" i="11"/>
  <c r="G1884" i="11"/>
  <c r="D1884" i="11"/>
  <c r="M1884" i="11"/>
  <c r="E1884" i="11"/>
  <c r="C1884" i="11"/>
  <c r="F1884" i="11"/>
  <c r="H1884" i="11"/>
  <c r="J1884" i="11"/>
  <c r="I1884" i="11"/>
  <c r="T242" i="3"/>
  <c r="B242" i="3" s="1"/>
  <c r="D1736" i="11"/>
  <c r="J158" i="11"/>
  <c r="K158" i="11"/>
  <c r="L158" i="11"/>
  <c r="B158" i="11"/>
  <c r="C158" i="11"/>
  <c r="F158" i="11"/>
  <c r="I1025" i="11"/>
  <c r="G1025" i="11"/>
  <c r="M1025" i="11"/>
  <c r="K1025" i="11"/>
  <c r="L1025" i="11"/>
  <c r="B1025" i="11"/>
  <c r="H1025" i="11"/>
  <c r="E1025" i="11"/>
  <c r="F1025" i="11"/>
  <c r="J1025" i="11"/>
  <c r="D1754" i="11"/>
  <c r="L193" i="11"/>
  <c r="J193" i="11"/>
  <c r="K193" i="11"/>
  <c r="F193" i="11"/>
  <c r="J165" i="11"/>
  <c r="F165" i="11"/>
  <c r="I165" i="11"/>
  <c r="K282" i="11"/>
  <c r="M282" i="11"/>
  <c r="C282" i="11"/>
  <c r="G282" i="11"/>
  <c r="I282" i="11"/>
  <c r="E289" i="11"/>
  <c r="H289" i="11"/>
  <c r="C289" i="11"/>
  <c r="J289" i="11"/>
  <c r="K289" i="11"/>
  <c r="M289" i="11"/>
  <c r="B289" i="11"/>
  <c r="D289" i="11"/>
  <c r="K271" i="11"/>
  <c r="B271" i="11"/>
  <c r="F271" i="11"/>
  <c r="H271" i="11"/>
  <c r="J271" i="11"/>
  <c r="M271" i="11"/>
  <c r="J228" i="11"/>
  <c r="C228" i="11"/>
  <c r="K228" i="11"/>
  <c r="F188" i="11"/>
  <c r="H188" i="11"/>
  <c r="D188" i="11"/>
  <c r="G188" i="11"/>
  <c r="I188" i="11"/>
  <c r="L188" i="11"/>
  <c r="C456" i="11"/>
  <c r="J456" i="11"/>
  <c r="L413" i="11"/>
  <c r="M413" i="11"/>
  <c r="M346" i="11"/>
  <c r="D346" i="11"/>
  <c r="H346" i="11"/>
  <c r="J346" i="11"/>
  <c r="I346" i="11"/>
  <c r="E392" i="11"/>
  <c r="F392" i="11"/>
  <c r="F495" i="11"/>
  <c r="G495" i="11"/>
  <c r="M495" i="11"/>
  <c r="B495" i="11"/>
  <c r="D495" i="11"/>
  <c r="I495" i="11"/>
  <c r="K983" i="11"/>
  <c r="L983" i="11"/>
  <c r="G983" i="11"/>
  <c r="E983" i="11"/>
  <c r="M983" i="11"/>
  <c r="D983" i="11"/>
  <c r="L1041" i="11"/>
  <c r="F1041" i="11"/>
  <c r="K1041" i="11"/>
  <c r="M1041" i="11"/>
  <c r="G1041" i="11"/>
  <c r="J1041" i="11"/>
  <c r="M1264" i="11"/>
  <c r="F1264" i="11"/>
  <c r="I1264" i="11"/>
  <c r="K1264" i="11"/>
  <c r="E1264" i="11"/>
  <c r="L1264" i="11"/>
  <c r="G1264" i="11"/>
  <c r="J1264" i="11"/>
  <c r="B1264" i="11"/>
  <c r="C1264" i="11"/>
  <c r="E179" i="11"/>
  <c r="BK142" i="3"/>
  <c r="BR142" i="3"/>
  <c r="BJ142" i="3"/>
  <c r="BM142" i="3"/>
  <c r="BQ142" i="3"/>
  <c r="BP142" i="3"/>
  <c r="BL142" i="3"/>
  <c r="BN142" i="3"/>
  <c r="K141" i="11"/>
  <c r="L141" i="11"/>
  <c r="J141" i="11"/>
  <c r="E141" i="11"/>
  <c r="BO142" i="3"/>
  <c r="M141" i="11"/>
  <c r="B141" i="11"/>
  <c r="C141" i="11"/>
  <c r="F218" i="11"/>
  <c r="E218" i="11"/>
  <c r="I218" i="11"/>
  <c r="M218" i="11"/>
  <c r="C218" i="11"/>
  <c r="K218" i="11"/>
  <c r="E52" i="11"/>
  <c r="K287" i="11"/>
  <c r="C287" i="11"/>
  <c r="F287" i="11"/>
  <c r="I287" i="11"/>
  <c r="E287" i="11"/>
  <c r="J1296" i="11"/>
  <c r="K1296" i="11"/>
  <c r="E1296" i="11"/>
  <c r="M1296" i="11"/>
  <c r="B1296" i="11"/>
  <c r="F1296" i="11"/>
  <c r="H1296" i="11"/>
  <c r="BK1297" i="3"/>
  <c r="I1296" i="11"/>
  <c r="BQ1297" i="3"/>
  <c r="L1296" i="11"/>
  <c r="BK613" i="3"/>
  <c r="D612" i="11"/>
  <c r="G612" i="11"/>
  <c r="K612" i="11"/>
  <c r="H612" i="11"/>
  <c r="J612" i="11"/>
  <c r="M612" i="11"/>
  <c r="I1080" i="11"/>
  <c r="K1080" i="11"/>
  <c r="L1080" i="11"/>
  <c r="C1080" i="11"/>
  <c r="G1080" i="11"/>
  <c r="D1080" i="11"/>
  <c r="F1080" i="11"/>
  <c r="H1080" i="11"/>
  <c r="J1080" i="11"/>
  <c r="M1080" i="11"/>
  <c r="M1317" i="11"/>
  <c r="C1317" i="11"/>
  <c r="D1317" i="11"/>
  <c r="B1317" i="11"/>
  <c r="E1317" i="11"/>
  <c r="I1317" i="11"/>
  <c r="J1317" i="11"/>
  <c r="F1317" i="11"/>
  <c r="C835" i="11"/>
  <c r="J835" i="11"/>
  <c r="G835" i="11"/>
  <c r="K835" i="11"/>
  <c r="D835" i="11"/>
  <c r="L835" i="11"/>
  <c r="H835" i="11"/>
  <c r="I835" i="11"/>
  <c r="M835" i="11"/>
  <c r="F563" i="11"/>
  <c r="BJ1790" i="3"/>
  <c r="BN1790" i="3"/>
  <c r="BP1790" i="3"/>
  <c r="BM1790" i="3"/>
  <c r="BS1790" i="3"/>
  <c r="BR1790" i="3"/>
  <c r="BT1790" i="3"/>
  <c r="BQ1790" i="3"/>
  <c r="BK1790" i="3"/>
  <c r="D1789" i="11"/>
  <c r="C121" i="11"/>
  <c r="G436" i="11"/>
  <c r="J436" i="11"/>
  <c r="E361" i="11"/>
  <c r="L673" i="11"/>
  <c r="L426" i="11"/>
  <c r="J563" i="11"/>
  <c r="B673" i="11"/>
  <c r="I829" i="11"/>
  <c r="C881" i="11"/>
  <c r="F1057" i="11"/>
  <c r="L944" i="11"/>
  <c r="L974" i="11"/>
  <c r="J1150" i="11"/>
  <c r="I1372" i="11"/>
  <c r="L1311" i="11"/>
  <c r="E1562" i="11"/>
  <c r="E1789" i="11"/>
  <c r="E1757" i="11"/>
  <c r="M1451" i="11"/>
  <c r="K1972" i="11"/>
  <c r="C1835" i="11"/>
  <c r="B864" i="11"/>
  <c r="C864" i="11"/>
  <c r="F864" i="11"/>
  <c r="J864" i="11"/>
  <c r="K864" i="11"/>
  <c r="BR1552" i="3"/>
  <c r="D1551" i="11"/>
  <c r="H1551" i="11"/>
  <c r="B1510" i="11"/>
  <c r="C1510" i="11"/>
  <c r="D1510" i="11"/>
  <c r="J1926" i="11"/>
  <c r="K1926" i="11"/>
  <c r="G1585" i="11"/>
  <c r="C1585" i="11"/>
  <c r="H1585" i="11"/>
  <c r="E1585" i="11"/>
  <c r="F1585" i="11"/>
  <c r="F1729" i="11"/>
  <c r="J1729" i="11"/>
  <c r="H1729" i="11"/>
  <c r="L1767" i="11"/>
  <c r="K1767" i="11"/>
  <c r="J1767" i="11"/>
  <c r="E1767" i="11"/>
  <c r="F1767" i="11"/>
  <c r="H1626" i="11"/>
  <c r="F1626" i="11"/>
  <c r="G1626" i="11"/>
  <c r="F1700" i="11"/>
  <c r="G1700" i="11"/>
  <c r="E1700" i="11"/>
  <c r="BR1425" i="3"/>
  <c r="BK1425" i="3"/>
  <c r="I1424" i="11"/>
  <c r="B1424" i="11"/>
  <c r="G1863" i="11"/>
  <c r="H1863" i="11"/>
  <c r="M1863" i="11"/>
  <c r="D1863" i="11"/>
  <c r="I1461" i="11"/>
  <c r="J1461" i="11"/>
  <c r="M1461" i="11"/>
  <c r="K1461" i="11"/>
  <c r="H1461" i="11"/>
  <c r="B1461" i="11"/>
  <c r="D1461" i="11"/>
  <c r="G1461" i="11"/>
  <c r="F1461" i="11"/>
  <c r="M1982" i="11"/>
  <c r="C1982" i="11"/>
  <c r="L1982" i="11"/>
  <c r="D1982" i="11"/>
  <c r="E1982" i="11"/>
  <c r="G1982" i="11"/>
  <c r="I1982" i="11"/>
  <c r="J1982" i="11"/>
  <c r="BS1849" i="3"/>
  <c r="B1848" i="11"/>
  <c r="F1848" i="11"/>
  <c r="BT1849" i="3"/>
  <c r="L1848" i="11"/>
  <c r="T1932" i="3"/>
  <c r="B1932" i="3" s="1"/>
  <c r="BS155" i="3"/>
  <c r="BM155" i="3"/>
  <c r="BU155" i="3"/>
  <c r="BK155" i="3"/>
  <c r="BP155" i="3"/>
  <c r="BR155" i="3"/>
  <c r="BN155" i="3"/>
  <c r="BO155" i="3"/>
  <c r="BQ155" i="3"/>
  <c r="BT155" i="3"/>
  <c r="BJ155" i="3"/>
  <c r="BL155" i="3"/>
  <c r="I154" i="11"/>
  <c r="BN777" i="3"/>
  <c r="BM777" i="3"/>
  <c r="BT777" i="3"/>
  <c r="BJ777" i="3"/>
  <c r="BU777" i="3"/>
  <c r="BR777" i="3"/>
  <c r="BP777" i="3"/>
  <c r="BO777" i="3"/>
  <c r="BS777" i="3"/>
  <c r="BL777" i="3"/>
  <c r="BQ777" i="3"/>
  <c r="BK777" i="3"/>
  <c r="BO1252" i="3"/>
  <c r="BP1252" i="3"/>
  <c r="BN1252" i="3"/>
  <c r="BM1252" i="3"/>
  <c r="BT1252" i="3"/>
  <c r="BU1252" i="3"/>
  <c r="BQ1252" i="3"/>
  <c r="BS1252" i="3"/>
  <c r="BK1252" i="3"/>
  <c r="BL1252" i="3"/>
  <c r="K1251" i="11"/>
  <c r="L1251" i="11"/>
  <c r="M1251" i="11"/>
  <c r="C1251" i="11"/>
  <c r="B1251" i="11"/>
  <c r="BL1633" i="3"/>
  <c r="BR1633" i="3"/>
  <c r="BM1633" i="3"/>
  <c r="BU1633" i="3"/>
  <c r="BK1633" i="3"/>
  <c r="BJ1633" i="3"/>
  <c r="BO1633" i="3"/>
  <c r="BT1633" i="3"/>
  <c r="BN1633" i="3"/>
  <c r="BQ1633" i="3"/>
  <c r="BP1633" i="3"/>
  <c r="BS1633" i="3"/>
  <c r="K1632" i="11"/>
  <c r="L1632" i="11"/>
  <c r="M1632" i="11"/>
  <c r="E1632" i="11"/>
  <c r="I1632" i="11"/>
  <c r="F1632" i="11"/>
  <c r="T411" i="3"/>
  <c r="B411" i="3" s="1"/>
  <c r="B1230" i="11"/>
  <c r="K1230" i="11"/>
  <c r="C1230" i="11"/>
  <c r="BN191" i="3"/>
  <c r="BU191" i="3"/>
  <c r="BO191" i="3"/>
  <c r="BJ191" i="3"/>
  <c r="BK191" i="3"/>
  <c r="BM191" i="3"/>
  <c r="BT191" i="3"/>
  <c r="BR191" i="3"/>
  <c r="BP191" i="3"/>
  <c r="BL191" i="3"/>
  <c r="BS191" i="3"/>
  <c r="BQ191" i="3"/>
  <c r="BK317" i="3"/>
  <c r="BJ317" i="3"/>
  <c r="BO317" i="3"/>
  <c r="BS317" i="3"/>
  <c r="BM317" i="3"/>
  <c r="BU317" i="3"/>
  <c r="BR317" i="3"/>
  <c r="BQ317" i="3"/>
  <c r="BN317" i="3"/>
  <c r="BL317" i="3"/>
  <c r="BP317" i="3"/>
  <c r="T1059" i="3"/>
  <c r="B1059" i="3" s="1"/>
  <c r="T1842" i="3"/>
  <c r="B1842" i="3" s="1"/>
  <c r="T1639" i="3"/>
  <c r="B1639" i="3" s="1"/>
  <c r="BK1813" i="3"/>
  <c r="BM1813" i="3"/>
  <c r="BL1813" i="3"/>
  <c r="BT1813" i="3"/>
  <c r="BJ1813" i="3"/>
  <c r="BU1813" i="3"/>
  <c r="BO1813" i="3"/>
  <c r="BN1813" i="3"/>
  <c r="BP1813" i="3"/>
  <c r="BR1813" i="3"/>
  <c r="BQ1813" i="3"/>
  <c r="BS1813" i="3"/>
  <c r="E1812" i="11"/>
  <c r="F1812" i="11"/>
  <c r="B1812" i="11"/>
  <c r="C1812" i="11"/>
  <c r="H1812" i="11"/>
  <c r="M1812" i="11"/>
  <c r="BN593" i="3"/>
  <c r="BS593" i="3"/>
  <c r="BL593" i="3"/>
  <c r="BQ593" i="3"/>
  <c r="BT593" i="3"/>
  <c r="BK593" i="3"/>
  <c r="BR593" i="3"/>
  <c r="BM593" i="3"/>
  <c r="BU593" i="3"/>
  <c r="BO593" i="3"/>
  <c r="D1034" i="11"/>
  <c r="G1034" i="11"/>
  <c r="BP1578" i="3"/>
  <c r="K1577" i="11"/>
  <c r="G1577" i="11"/>
  <c r="E1577" i="11"/>
  <c r="E1567" i="11"/>
  <c r="K1567" i="11"/>
  <c r="F1567" i="11"/>
  <c r="H1567" i="11"/>
  <c r="C1567" i="11"/>
  <c r="B1567" i="11"/>
  <c r="BN446" i="3"/>
  <c r="BQ446" i="3"/>
  <c r="BP446" i="3"/>
  <c r="BM446" i="3"/>
  <c r="BO446" i="3"/>
  <c r="BJ446" i="3"/>
  <c r="BR446" i="3"/>
  <c r="BL446" i="3"/>
  <c r="BU446" i="3"/>
  <c r="BS1161" i="3"/>
  <c r="BM1161" i="3"/>
  <c r="BN1161" i="3"/>
  <c r="BO1161" i="3"/>
  <c r="BT1161" i="3"/>
  <c r="BJ1161" i="3"/>
  <c r="BQ1161" i="3"/>
  <c r="BL1161" i="3"/>
  <c r="BP1161" i="3"/>
  <c r="BU1161" i="3"/>
  <c r="BK1161" i="3"/>
  <c r="BR1161" i="3"/>
  <c r="D1160" i="11"/>
  <c r="E1160" i="11"/>
  <c r="M1160" i="11"/>
  <c r="G1160" i="11"/>
  <c r="BM1612" i="3"/>
  <c r="BL1612" i="3"/>
  <c r="BP1612" i="3"/>
  <c r="BO1612" i="3"/>
  <c r="BR1612" i="3"/>
  <c r="BQ1612" i="3"/>
  <c r="BN1612" i="3"/>
  <c r="I1611" i="11"/>
  <c r="BS1612" i="3"/>
  <c r="B1611" i="11"/>
  <c r="C1611" i="11"/>
  <c r="D1611" i="11"/>
  <c r="H1611" i="11"/>
  <c r="J1611" i="11"/>
  <c r="K1611" i="11"/>
  <c r="BU1612" i="3"/>
  <c r="BK1612" i="3"/>
  <c r="BT1612" i="3"/>
  <c r="F1757" i="11"/>
  <c r="F1835" i="11"/>
  <c r="J948" i="11"/>
  <c r="BQ949" i="3"/>
  <c r="H948" i="11"/>
  <c r="K948" i="11"/>
  <c r="M1345" i="11"/>
  <c r="G1345" i="11"/>
  <c r="J1345" i="11"/>
  <c r="K1345" i="11"/>
  <c r="B1345" i="11"/>
  <c r="C1496" i="11"/>
  <c r="J1496" i="11"/>
  <c r="K1496" i="11"/>
  <c r="K116" i="11"/>
  <c r="E228" i="11"/>
  <c r="I436" i="11"/>
  <c r="B361" i="11"/>
  <c r="K426" i="11"/>
  <c r="I563" i="11"/>
  <c r="B829" i="11"/>
  <c r="B881" i="11"/>
  <c r="C1057" i="11"/>
  <c r="M944" i="11"/>
  <c r="L1234" i="11"/>
  <c r="I974" i="11"/>
  <c r="C1311" i="11"/>
  <c r="I1378" i="11"/>
  <c r="F1345" i="11"/>
  <c r="F1451" i="11"/>
  <c r="I1972" i="11"/>
  <c r="B106" i="3"/>
  <c r="H1835" i="11"/>
  <c r="H852" i="11"/>
  <c r="J852" i="11"/>
  <c r="L852" i="11"/>
  <c r="K852" i="11"/>
  <c r="M852" i="11"/>
  <c r="BU1790" i="3"/>
  <c r="BL122" i="3"/>
  <c r="BN639" i="3"/>
  <c r="BP639" i="3"/>
  <c r="BQ639" i="3"/>
  <c r="BR639" i="3"/>
  <c r="BJ639" i="3"/>
  <c r="BU639" i="3"/>
  <c r="BL639" i="3"/>
  <c r="BO639" i="3"/>
  <c r="BS639" i="3"/>
  <c r="BK639" i="3"/>
  <c r="BT639" i="3"/>
  <c r="BM639" i="3"/>
  <c r="M638" i="11"/>
  <c r="BT167" i="3"/>
  <c r="BK167" i="3"/>
  <c r="BM167" i="3"/>
  <c r="BP167" i="3"/>
  <c r="BO167" i="3"/>
  <c r="BR167" i="3"/>
  <c r="BJ167" i="3"/>
  <c r="BS167" i="3"/>
  <c r="BU167" i="3"/>
  <c r="BQ167" i="3"/>
  <c r="BN167" i="3"/>
  <c r="BL167" i="3"/>
  <c r="BR872" i="3"/>
  <c r="BS872" i="3"/>
  <c r="BO872" i="3"/>
  <c r="BJ872" i="3"/>
  <c r="BT872" i="3"/>
  <c r="BU872" i="3"/>
  <c r="BK872" i="3"/>
  <c r="B871" i="11"/>
  <c r="BM872" i="3"/>
  <c r="E871" i="11"/>
  <c r="F871" i="11"/>
  <c r="BN872" i="3"/>
  <c r="C871" i="11"/>
  <c r="BL872" i="3"/>
  <c r="D871" i="11"/>
  <c r="I1159" i="11"/>
  <c r="F1159" i="11"/>
  <c r="B1159" i="11"/>
  <c r="G1159" i="11"/>
  <c r="J1159" i="11"/>
  <c r="C1159" i="11"/>
  <c r="K1159" i="11"/>
  <c r="BU1756" i="3"/>
  <c r="BK1756" i="3"/>
  <c r="BN1756" i="3"/>
  <c r="J1755" i="11"/>
  <c r="E1755" i="11"/>
  <c r="D1755" i="11"/>
  <c r="G1755" i="11"/>
  <c r="BO1129" i="3"/>
  <c r="BM1129" i="3"/>
  <c r="BU1129" i="3"/>
  <c r="BP1129" i="3"/>
  <c r="BR1129" i="3"/>
  <c r="BT1129" i="3"/>
  <c r="BL1129" i="3"/>
  <c r="BS1129" i="3"/>
  <c r="BJ1129" i="3"/>
  <c r="BN1129" i="3"/>
  <c r="BK1129" i="3"/>
  <c r="BQ1129" i="3"/>
  <c r="L1128" i="11"/>
  <c r="B1128" i="11"/>
  <c r="C1128" i="11"/>
  <c r="I1128" i="11"/>
  <c r="K1128" i="11"/>
  <c r="BR1543" i="3"/>
  <c r="BS1543" i="3"/>
  <c r="BL1543" i="3"/>
  <c r="BP1543" i="3"/>
  <c r="BM1543" i="3"/>
  <c r="BK1543" i="3"/>
  <c r="BO1543" i="3"/>
  <c r="BQ1543" i="3"/>
  <c r="BJ1543" i="3"/>
  <c r="BU1543" i="3"/>
  <c r="BT1543" i="3"/>
  <c r="BN1543" i="3"/>
  <c r="I1542" i="11"/>
  <c r="J1542" i="11"/>
  <c r="F1542" i="11"/>
  <c r="G1542" i="11"/>
  <c r="K1542" i="11"/>
  <c r="E1542" i="11"/>
  <c r="H1542" i="11"/>
  <c r="BU1236" i="3"/>
  <c r="BP1236" i="3"/>
  <c r="BL1236" i="3"/>
  <c r="BM1236" i="3"/>
  <c r="BS1236" i="3"/>
  <c r="E1235" i="11"/>
  <c r="C1235" i="11"/>
  <c r="BR1236" i="3"/>
  <c r="F1235" i="11"/>
  <c r="BN1236" i="3"/>
  <c r="J1235" i="11"/>
  <c r="L1235" i="11"/>
  <c r="D1235" i="11"/>
  <c r="T1898" i="3"/>
  <c r="B1898" i="3" s="1"/>
  <c r="B658" i="11"/>
  <c r="C658" i="11"/>
  <c r="D1150" i="11"/>
  <c r="E1150" i="11"/>
  <c r="B1150" i="11"/>
  <c r="G1150" i="11"/>
  <c r="H1150" i="11"/>
  <c r="I1269" i="11"/>
  <c r="J1269" i="11"/>
  <c r="C1269" i="11"/>
  <c r="BL1755" i="3"/>
  <c r="BR1755" i="3"/>
  <c r="BJ1755" i="3"/>
  <c r="BK1755" i="3"/>
  <c r="BU1755" i="3"/>
  <c r="BM1755" i="3"/>
  <c r="L1754" i="11"/>
  <c r="K1754" i="11"/>
  <c r="M1754" i="11"/>
  <c r="C1754" i="11"/>
  <c r="BO1755" i="3"/>
  <c r="E1754" i="11"/>
  <c r="B1754" i="11"/>
  <c r="H1754" i="11"/>
  <c r="I1754" i="11"/>
  <c r="M121" i="11"/>
  <c r="D116" i="11"/>
  <c r="K436" i="11"/>
  <c r="F436" i="11"/>
  <c r="L361" i="11"/>
  <c r="L456" i="11"/>
  <c r="K673" i="11"/>
  <c r="J426" i="11"/>
  <c r="H563" i="11"/>
  <c r="J673" i="11"/>
  <c r="H577" i="11"/>
  <c r="L829" i="11"/>
  <c r="H868" i="11"/>
  <c r="K944" i="11"/>
  <c r="M1372" i="11"/>
  <c r="J1234" i="11"/>
  <c r="G1311" i="11"/>
  <c r="I1345" i="11"/>
  <c r="G1789" i="11"/>
  <c r="E1451" i="11"/>
  <c r="H1972" i="11"/>
  <c r="G1835" i="11"/>
  <c r="B1496" i="3"/>
  <c r="BK882" i="3"/>
  <c r="BR1312" i="3"/>
  <c r="D1268" i="11"/>
  <c r="E1268" i="11"/>
  <c r="F1268" i="11"/>
  <c r="H1268" i="11"/>
  <c r="J1268" i="11"/>
  <c r="G1209" i="11"/>
  <c r="F1209" i="11"/>
  <c r="C1209" i="11"/>
  <c r="D1209" i="11"/>
  <c r="B1076" i="11"/>
  <c r="E1076" i="11"/>
  <c r="M1076" i="11"/>
  <c r="D1076" i="11"/>
  <c r="G1076" i="11"/>
  <c r="BL1790" i="3"/>
  <c r="G580" i="11"/>
  <c r="H580" i="11"/>
  <c r="BM581" i="3"/>
  <c r="C580" i="11"/>
  <c r="BP581" i="3"/>
  <c r="I580" i="11"/>
  <c r="F580" i="11"/>
  <c r="BO533" i="3"/>
  <c r="BS533" i="3"/>
  <c r="BQ533" i="3"/>
  <c r="BJ533" i="3"/>
  <c r="BT533" i="3"/>
  <c r="BR533" i="3"/>
  <c r="BN533" i="3"/>
  <c r="D601" i="11"/>
  <c r="E601" i="11"/>
  <c r="K601" i="11"/>
  <c r="M601" i="11"/>
  <c r="F601" i="11"/>
  <c r="E821" i="11"/>
  <c r="M821" i="11"/>
  <c r="B821" i="11"/>
  <c r="D821" i="11"/>
  <c r="G821" i="11"/>
  <c r="K971" i="11"/>
  <c r="L971" i="11"/>
  <c r="H971" i="11"/>
  <c r="I971" i="11"/>
  <c r="BL656" i="3"/>
  <c r="BJ656" i="3"/>
  <c r="BP656" i="3"/>
  <c r="BM656" i="3"/>
  <c r="BR656" i="3"/>
  <c r="M528" i="11"/>
  <c r="B528" i="11"/>
  <c r="F528" i="11"/>
  <c r="J528" i="11"/>
  <c r="E528" i="11"/>
  <c r="D1163" i="11"/>
  <c r="E1163" i="11"/>
  <c r="G1163" i="11"/>
  <c r="L1163" i="11"/>
  <c r="L920" i="11"/>
  <c r="H920" i="11"/>
  <c r="D920" i="11"/>
  <c r="I920" i="11"/>
  <c r="G1561" i="11"/>
  <c r="H1561" i="11"/>
  <c r="M1561" i="11"/>
  <c r="L1561" i="11"/>
  <c r="B1561" i="11"/>
  <c r="D1303" i="11"/>
  <c r="C1303" i="11"/>
  <c r="E1303" i="11"/>
  <c r="F1303" i="11"/>
  <c r="H1303" i="11"/>
  <c r="I1303" i="11"/>
  <c r="M1589" i="11"/>
  <c r="F1589" i="11"/>
  <c r="C1589" i="11"/>
  <c r="BM696" i="3"/>
  <c r="BQ696" i="3"/>
  <c r="BL696" i="3"/>
  <c r="BP696" i="3"/>
  <c r="BK696" i="3"/>
  <c r="BT1520" i="3"/>
  <c r="BU1520" i="3"/>
  <c r="BL1520" i="3"/>
  <c r="BQ1520" i="3"/>
  <c r="BJ1520" i="3"/>
  <c r="BN1520" i="3"/>
  <c r="BK1520" i="3"/>
  <c r="BO1520" i="3"/>
  <c r="BP1520" i="3"/>
  <c r="BR1520" i="3"/>
  <c r="J1519" i="11"/>
  <c r="BM1520" i="3"/>
  <c r="BS1520" i="3"/>
  <c r="K1519" i="11"/>
  <c r="M1519" i="11"/>
  <c r="B1519" i="11"/>
  <c r="K1871" i="11"/>
  <c r="D1871" i="11"/>
  <c r="BJ577" i="3"/>
  <c r="F576" i="11"/>
  <c r="G576" i="11"/>
  <c r="E576" i="11"/>
  <c r="BR577" i="3"/>
  <c r="I576" i="11"/>
  <c r="H1382" i="11"/>
  <c r="I1382" i="11"/>
  <c r="J1382" i="11"/>
  <c r="B1382" i="11"/>
  <c r="D1382" i="11"/>
  <c r="E1413" i="11"/>
  <c r="J1413" i="11"/>
  <c r="G1413" i="11"/>
  <c r="H1413" i="11"/>
  <c r="G1732" i="11"/>
  <c r="L1732" i="11"/>
  <c r="B1732" i="11"/>
  <c r="D1732" i="11"/>
  <c r="E1732" i="11"/>
  <c r="J1732" i="11"/>
  <c r="D1249" i="11"/>
  <c r="J1249" i="11"/>
  <c r="B1249" i="11"/>
  <c r="C1785" i="11"/>
  <c r="K1785" i="11"/>
  <c r="BP573" i="3"/>
  <c r="BS573" i="3"/>
  <c r="BN573" i="3"/>
  <c r="BJ573" i="3"/>
  <c r="BU573" i="3"/>
  <c r="BO573" i="3"/>
  <c r="B572" i="11"/>
  <c r="I1514" i="11"/>
  <c r="E1514" i="11"/>
  <c r="K1514" i="11"/>
  <c r="L1514" i="11"/>
  <c r="M1514" i="11"/>
  <c r="G1514" i="11"/>
  <c r="B1514" i="11"/>
  <c r="D1514" i="11"/>
  <c r="I1171" i="11"/>
  <c r="K1171" i="11"/>
  <c r="L1171" i="11"/>
  <c r="C1171" i="11"/>
  <c r="H1171" i="11"/>
  <c r="E1628" i="11"/>
  <c r="B1628" i="11"/>
  <c r="J1943" i="11"/>
  <c r="K1943" i="11"/>
  <c r="D1943" i="11"/>
  <c r="L1943" i="11"/>
  <c r="B663" i="11"/>
  <c r="C663" i="11"/>
  <c r="E663" i="11"/>
  <c r="K663" i="11"/>
  <c r="G663" i="11"/>
  <c r="I1986" i="11"/>
  <c r="B1986" i="11"/>
  <c r="E1986" i="11"/>
  <c r="D1986" i="11"/>
  <c r="C1986" i="11"/>
  <c r="G1986" i="11"/>
  <c r="D1283" i="11"/>
  <c r="K1283" i="11"/>
  <c r="C1283" i="11"/>
  <c r="M1283" i="11"/>
  <c r="B1283" i="11"/>
  <c r="L1283" i="11"/>
  <c r="L1318" i="11"/>
  <c r="M1318" i="11"/>
  <c r="H1318" i="11"/>
  <c r="I1318" i="11"/>
  <c r="E1318" i="11"/>
  <c r="B1318" i="11"/>
  <c r="K1318" i="11"/>
  <c r="I1731" i="11"/>
  <c r="K1731" i="11"/>
  <c r="BQ1902" i="3"/>
  <c r="BM1902" i="3"/>
  <c r="BO1902" i="3"/>
  <c r="BN1902" i="3"/>
  <c r="H1901" i="11"/>
  <c r="E1901" i="11"/>
  <c r="BT1902" i="3"/>
  <c r="D1901" i="11"/>
  <c r="BU1902" i="3"/>
  <c r="G1901" i="11"/>
  <c r="BL1902" i="3"/>
  <c r="K1901" i="11"/>
  <c r="M1901" i="11"/>
  <c r="BR1902" i="3"/>
  <c r="I1901" i="11"/>
  <c r="L1901" i="11"/>
  <c r="B1901" i="11"/>
  <c r="F1316" i="11"/>
  <c r="H1316" i="11"/>
  <c r="J1316" i="11"/>
  <c r="I1316" i="11"/>
  <c r="L1316" i="11"/>
  <c r="C1709" i="11"/>
  <c r="D1709" i="11"/>
  <c r="K1709" i="11"/>
  <c r="G1709" i="11"/>
  <c r="M1709" i="11"/>
  <c r="T1957" i="3"/>
  <c r="B1957" i="3" s="1"/>
  <c r="J889" i="11"/>
  <c r="D889" i="11"/>
  <c r="E889" i="11"/>
  <c r="F889" i="11"/>
  <c r="G889" i="11"/>
  <c r="M1488" i="11"/>
  <c r="I1488" i="11"/>
  <c r="BJ686" i="3"/>
  <c r="J685" i="11"/>
  <c r="BP686" i="3"/>
  <c r="BR686" i="3"/>
  <c r="BN686" i="3"/>
  <c r="BT686" i="3"/>
  <c r="T1017" i="3"/>
  <c r="B1017" i="3" s="1"/>
  <c r="D1140" i="11"/>
  <c r="H1140" i="11"/>
  <c r="I1140" i="11"/>
  <c r="K1140" i="11"/>
  <c r="BS160" i="3"/>
  <c r="BL160" i="3"/>
  <c r="BQ160" i="3"/>
  <c r="BN160" i="3"/>
  <c r="BK160" i="3"/>
  <c r="BP160" i="3"/>
  <c r="BJ160" i="3"/>
  <c r="BM160" i="3"/>
  <c r="BR160" i="3"/>
  <c r="BO160" i="3"/>
  <c r="BU160" i="3"/>
  <c r="BT160" i="3"/>
  <c r="D159" i="11"/>
  <c r="G1221" i="11"/>
  <c r="I1221" i="11"/>
  <c r="J1221" i="11"/>
  <c r="M1221" i="11"/>
  <c r="B1221" i="11"/>
  <c r="F1221" i="11"/>
  <c r="BT882" i="3"/>
  <c r="BK1312" i="3"/>
  <c r="D1916" i="11"/>
  <c r="E1916" i="11"/>
  <c r="B1916" i="11"/>
  <c r="B121" i="11"/>
  <c r="H116" i="11"/>
  <c r="M179" i="11"/>
  <c r="J361" i="11"/>
  <c r="C426" i="11"/>
  <c r="D563" i="11"/>
  <c r="K563" i="11"/>
  <c r="H829" i="11"/>
  <c r="G944" i="11"/>
  <c r="I1277" i="11"/>
  <c r="E1345" i="11"/>
  <c r="K1789" i="11"/>
  <c r="G1916" i="11"/>
  <c r="M1916" i="11"/>
  <c r="BU1586" i="3"/>
  <c r="H609" i="11"/>
  <c r="I609" i="11"/>
  <c r="BM832" i="3"/>
  <c r="K831" i="11"/>
  <c r="BT832" i="3"/>
  <c r="H831" i="11"/>
  <c r="BO832" i="3"/>
  <c r="F831" i="11"/>
  <c r="I831" i="11"/>
  <c r="G831" i="11"/>
  <c r="J831" i="11"/>
  <c r="M831" i="11"/>
  <c r="C831" i="11"/>
  <c r="BS1902" i="3"/>
  <c r="BQ578" i="3"/>
  <c r="BP578" i="3"/>
  <c r="BT578" i="3"/>
  <c r="BJ578" i="3"/>
  <c r="BM578" i="3"/>
  <c r="BK578" i="3"/>
  <c r="BU578" i="3"/>
  <c r="BO578" i="3"/>
  <c r="BT122" i="3"/>
  <c r="BR122" i="3"/>
  <c r="BK122" i="3"/>
  <c r="BM122" i="3"/>
  <c r="BO122" i="3"/>
  <c r="BS122" i="3"/>
  <c r="BJ122" i="3"/>
  <c r="BN122" i="3"/>
  <c r="I1311" i="11"/>
  <c r="J1311" i="11"/>
  <c r="B1311" i="11"/>
  <c r="BS1312" i="3"/>
  <c r="H1311" i="11"/>
  <c r="M1311" i="11"/>
  <c r="K1311" i="11"/>
  <c r="E1972" i="11"/>
  <c r="F1972" i="11"/>
  <c r="L1972" i="11"/>
  <c r="J1972" i="11"/>
  <c r="M1972" i="11"/>
  <c r="B1245" i="11"/>
  <c r="D1245" i="11"/>
  <c r="J1245" i="11"/>
  <c r="M1234" i="11"/>
  <c r="G1234" i="11"/>
  <c r="K1234" i="11"/>
  <c r="E1234" i="11"/>
  <c r="D1234" i="11"/>
  <c r="B1234" i="11"/>
  <c r="C1234" i="11"/>
  <c r="T1776" i="3"/>
  <c r="B1776" i="3" s="1"/>
  <c r="BL1091" i="3"/>
  <c r="BU1091" i="3"/>
  <c r="BK1091" i="3"/>
  <c r="BO1091" i="3"/>
  <c r="BR1091" i="3"/>
  <c r="BS1091" i="3"/>
  <c r="BM1091" i="3"/>
  <c r="BP1091" i="3"/>
  <c r="D1090" i="11"/>
  <c r="E1090" i="11"/>
  <c r="BT1091" i="3"/>
  <c r="J1090" i="11"/>
  <c r="I1090" i="11"/>
  <c r="J116" i="11"/>
  <c r="D361" i="11"/>
  <c r="L948" i="11"/>
  <c r="D579" i="11"/>
  <c r="H1090" i="11"/>
  <c r="B733" i="11"/>
  <c r="F1269" i="11"/>
  <c r="E1372" i="11"/>
  <c r="C1150" i="11"/>
  <c r="B1269" i="11"/>
  <c r="I1496" i="11"/>
  <c r="I1916" i="11"/>
  <c r="BL578" i="3"/>
  <c r="G1411" i="11"/>
  <c r="D1411" i="11"/>
  <c r="H1411" i="11"/>
  <c r="I1411" i="11"/>
  <c r="F1007" i="11"/>
  <c r="D1007" i="11"/>
  <c r="H1007" i="11"/>
  <c r="K1007" i="11"/>
  <c r="L1007" i="11"/>
  <c r="C1007" i="11"/>
  <c r="I1007" i="11"/>
  <c r="G1007" i="11"/>
  <c r="M1357" i="11"/>
  <c r="L1357" i="11"/>
  <c r="G1357" i="11"/>
  <c r="B1357" i="11"/>
  <c r="D1357" i="11"/>
  <c r="E1357" i="11"/>
  <c r="F1238" i="11"/>
  <c r="I1238" i="11"/>
  <c r="G1238" i="11"/>
  <c r="J1238" i="11"/>
  <c r="L963" i="11"/>
  <c r="G963" i="11"/>
  <c r="BR1517" i="3"/>
  <c r="BU1517" i="3"/>
  <c r="M1359" i="11"/>
  <c r="B1359" i="11"/>
  <c r="C1359" i="11"/>
  <c r="G1359" i="11"/>
  <c r="B1825" i="11"/>
  <c r="D1825" i="11"/>
  <c r="E1825" i="11"/>
  <c r="I1825" i="11"/>
  <c r="BN1925" i="3"/>
  <c r="BU1925" i="3"/>
  <c r="BS1925" i="3"/>
  <c r="L1924" i="11"/>
  <c r="BR1925" i="3"/>
  <c r="M1924" i="11"/>
  <c r="E1924" i="11"/>
  <c r="F1924" i="11"/>
  <c r="I1924" i="11"/>
  <c r="D1222" i="11"/>
  <c r="B1222" i="11"/>
  <c r="K1222" i="11"/>
  <c r="E1222" i="11"/>
  <c r="F1222" i="11"/>
  <c r="L1222" i="11"/>
  <c r="J1748" i="11"/>
  <c r="L1748" i="11"/>
  <c r="M1748" i="11"/>
  <c r="H1748" i="11"/>
  <c r="B1748" i="11"/>
  <c r="F1748" i="11"/>
  <c r="G1748" i="11"/>
  <c r="D1537" i="11"/>
  <c r="I1537" i="11"/>
  <c r="E1537" i="11"/>
  <c r="J1537" i="11"/>
  <c r="B1537" i="11"/>
  <c r="BS1755" i="3"/>
  <c r="C1698" i="11"/>
  <c r="M1698" i="11"/>
  <c r="D1698" i="11"/>
  <c r="BS728" i="3"/>
  <c r="BU728" i="3"/>
  <c r="BJ728" i="3"/>
  <c r="BN728" i="3"/>
  <c r="BM728" i="3"/>
  <c r="BP728" i="3"/>
  <c r="BK728" i="3"/>
  <c r="BQ728" i="3"/>
  <c r="BL728" i="3"/>
  <c r="BO728" i="3"/>
  <c r="L727" i="11"/>
  <c r="H727" i="11"/>
  <c r="BR728" i="3"/>
  <c r="BT728" i="3"/>
  <c r="B1375" i="11"/>
  <c r="C1375" i="11"/>
  <c r="G1375" i="11"/>
  <c r="M1375" i="11"/>
  <c r="D1375" i="11"/>
  <c r="BQ247" i="3"/>
  <c r="BO247" i="3"/>
  <c r="BM247" i="3"/>
  <c r="BS247" i="3"/>
  <c r="BJ247" i="3"/>
  <c r="BT247" i="3"/>
  <c r="BN247" i="3"/>
  <c r="BR247" i="3"/>
  <c r="BL247" i="3"/>
  <c r="BK247" i="3"/>
  <c r="BU247" i="3"/>
  <c r="BP247" i="3"/>
  <c r="BT810" i="3"/>
  <c r="BK810" i="3"/>
  <c r="BL810" i="3"/>
  <c r="BQ810" i="3"/>
  <c r="BO810" i="3"/>
  <c r="BS810" i="3"/>
  <c r="BJ810" i="3"/>
  <c r="BR810" i="3"/>
  <c r="BU810" i="3"/>
  <c r="BM810" i="3"/>
  <c r="BP810" i="3"/>
  <c r="BN810" i="3"/>
  <c r="L809" i="11"/>
  <c r="C809" i="11"/>
  <c r="D809" i="11"/>
  <c r="G809" i="11"/>
  <c r="J809" i="11"/>
  <c r="E809" i="11"/>
  <c r="BM1330" i="3"/>
  <c r="BL1330" i="3"/>
  <c r="BN1330" i="3"/>
  <c r="BK1330" i="3"/>
  <c r="BP1330" i="3"/>
  <c r="BT1330" i="3"/>
  <c r="BQ1330" i="3"/>
  <c r="BR1330" i="3"/>
  <c r="BJ1330" i="3"/>
  <c r="BS1330" i="3"/>
  <c r="BU1330" i="3"/>
  <c r="BO1330" i="3"/>
  <c r="C1329" i="11"/>
  <c r="J1329" i="11"/>
  <c r="BN196" i="3"/>
  <c r="BP196" i="3"/>
  <c r="BJ196" i="3"/>
  <c r="BM196" i="3"/>
  <c r="BK196" i="3"/>
  <c r="BS196" i="3"/>
  <c r="BO196" i="3"/>
  <c r="BQ196" i="3"/>
  <c r="BR196" i="3"/>
  <c r="BU196" i="3"/>
  <c r="H195" i="11"/>
  <c r="C195" i="11"/>
  <c r="BL196" i="3"/>
  <c r="D195" i="11"/>
  <c r="BJ924" i="3"/>
  <c r="B923" i="11"/>
  <c r="BO924" i="3"/>
  <c r="K923" i="11"/>
  <c r="D923" i="11"/>
  <c r="F923" i="11"/>
  <c r="E923" i="11"/>
  <c r="K1451" i="11"/>
  <c r="G1451" i="11"/>
  <c r="H1451" i="11"/>
  <c r="J1451" i="11"/>
  <c r="L1451" i="11"/>
  <c r="C1372" i="11"/>
  <c r="H1372" i="11"/>
  <c r="D1372" i="11"/>
  <c r="BQ945" i="3"/>
  <c r="BP945" i="3"/>
  <c r="BS945" i="3"/>
  <c r="BU945" i="3"/>
  <c r="BN945" i="3"/>
  <c r="BR945" i="3"/>
  <c r="BO945" i="3"/>
  <c r="B944" i="11"/>
  <c r="C944" i="11"/>
  <c r="D944" i="11"/>
  <c r="H944" i="11"/>
  <c r="I944" i="11"/>
  <c r="T296" i="3"/>
  <c r="B296" i="3" s="1"/>
  <c r="J1757" i="11"/>
  <c r="K1757" i="11"/>
  <c r="B1757" i="11"/>
  <c r="D1757" i="11"/>
  <c r="L1757" i="11"/>
  <c r="T1837" i="3"/>
  <c r="B1837" i="3" s="1"/>
  <c r="BO882" i="3"/>
  <c r="BP882" i="3"/>
  <c r="BJ882" i="3"/>
  <c r="BL882" i="3"/>
  <c r="BS882" i="3"/>
  <c r="BQ882" i="3"/>
  <c r="BN882" i="3"/>
  <c r="BR882" i="3"/>
  <c r="D881" i="11"/>
  <c r="G881" i="11"/>
  <c r="E881" i="11"/>
  <c r="H881" i="11"/>
  <c r="F881" i="11"/>
  <c r="K881" i="11"/>
  <c r="BQ1836" i="3"/>
  <c r="I1835" i="11"/>
  <c r="J1835" i="11"/>
  <c r="E1057" i="11"/>
  <c r="L1057" i="11"/>
  <c r="J1057" i="11"/>
  <c r="K1057" i="11"/>
  <c r="T80" i="3"/>
  <c r="B80" i="3" s="1"/>
  <c r="BS975" i="3"/>
  <c r="BP975" i="3"/>
  <c r="BO975" i="3"/>
  <c r="BL975" i="3"/>
  <c r="BM975" i="3"/>
  <c r="BQ975" i="3"/>
  <c r="BJ975" i="3"/>
  <c r="BK975" i="3"/>
  <c r="K974" i="11"/>
  <c r="BU975" i="3"/>
  <c r="B974" i="11"/>
  <c r="BR975" i="3"/>
  <c r="M974" i="11"/>
  <c r="BT975" i="3"/>
  <c r="F974" i="11"/>
  <c r="J974" i="11"/>
  <c r="F121" i="11"/>
  <c r="G121" i="11"/>
  <c r="E121" i="11"/>
  <c r="L436" i="11"/>
  <c r="B426" i="11"/>
  <c r="E577" i="11"/>
  <c r="K121" i="11"/>
  <c r="D577" i="11"/>
  <c r="I819" i="11"/>
  <c r="I948" i="11"/>
  <c r="G1090" i="11"/>
  <c r="M923" i="11"/>
  <c r="H1057" i="11"/>
  <c r="L1245" i="11"/>
  <c r="E1269" i="11"/>
  <c r="L1150" i="11"/>
  <c r="G1496" i="11"/>
  <c r="H1916" i="11"/>
  <c r="I1757" i="11"/>
  <c r="D1057" i="11"/>
  <c r="BT945" i="3"/>
  <c r="BN578" i="3"/>
  <c r="BJ1091" i="3"/>
  <c r="BQ64" i="3"/>
  <c r="BS64" i="3"/>
  <c r="BU64" i="3"/>
  <c r="H919" i="11"/>
  <c r="C919" i="11"/>
  <c r="I1125" i="11"/>
  <c r="B1125" i="11"/>
  <c r="C1125" i="11"/>
  <c r="K1125" i="11"/>
  <c r="G1125" i="11"/>
  <c r="H1125" i="11"/>
  <c r="BO1359" i="3"/>
  <c r="BQ1359" i="3"/>
  <c r="D1358" i="11"/>
  <c r="G1358" i="11"/>
  <c r="H1358" i="11"/>
  <c r="I1358" i="11"/>
  <c r="M1358" i="11"/>
  <c r="B1358" i="11"/>
  <c r="D1186" i="11"/>
  <c r="B1186" i="11"/>
  <c r="L1070" i="11"/>
  <c r="M1070" i="11"/>
  <c r="F1418" i="11"/>
  <c r="I1418" i="11"/>
  <c r="J1418" i="11"/>
  <c r="C1408" i="11"/>
  <c r="G1408" i="11"/>
  <c r="K1408" i="11"/>
  <c r="BT1953" i="3"/>
  <c r="BR1293" i="3"/>
  <c r="BK1293" i="3"/>
  <c r="H1292" i="11"/>
  <c r="C1292" i="11"/>
  <c r="J1292" i="11"/>
  <c r="F1512" i="11"/>
  <c r="K1512" i="11"/>
  <c r="E1512" i="11"/>
  <c r="I1512" i="11"/>
  <c r="B1496" i="11"/>
  <c r="BO1589" i="3"/>
  <c r="BU1589" i="3"/>
  <c r="M1588" i="11"/>
  <c r="C1588" i="11"/>
  <c r="D1588" i="11"/>
  <c r="L1588" i="11"/>
  <c r="F467" i="11"/>
  <c r="C467" i="11"/>
  <c r="E1758" i="11"/>
  <c r="B1758" i="11"/>
  <c r="K1758" i="11"/>
  <c r="G1758" i="11"/>
  <c r="L1758" i="11"/>
  <c r="J1758" i="11"/>
  <c r="M1758" i="11"/>
  <c r="I1758" i="11"/>
  <c r="F1758" i="11"/>
  <c r="BO1790" i="3"/>
  <c r="B1002" i="11"/>
  <c r="F1002" i="11"/>
  <c r="I1002" i="11"/>
  <c r="L1002" i="11"/>
  <c r="L1809" i="11"/>
  <c r="G1809" i="11"/>
  <c r="D1809" i="11"/>
  <c r="E1809" i="11"/>
  <c r="J1809" i="11"/>
  <c r="BK1303" i="3"/>
  <c r="E1302" i="11"/>
  <c r="F1302" i="11"/>
  <c r="K1302" i="11"/>
  <c r="G1302" i="11"/>
  <c r="BS1303" i="3"/>
  <c r="H1302" i="11"/>
  <c r="BN975" i="3"/>
  <c r="BJ1612" i="3"/>
  <c r="H801" i="11"/>
  <c r="J1032" i="11"/>
  <c r="K1636" i="11"/>
  <c r="B1613" i="3"/>
  <c r="BS1854" i="3"/>
  <c r="BR1854" i="3"/>
  <c r="T361" i="3"/>
  <c r="B361" i="3" s="1"/>
  <c r="BS1066" i="3"/>
  <c r="BK1066" i="3"/>
  <c r="BQ1066" i="3"/>
  <c r="BL1066" i="3"/>
  <c r="BU1066" i="3"/>
  <c r="BT1066" i="3"/>
  <c r="BN1066" i="3"/>
  <c r="BO1066" i="3"/>
  <c r="T1730" i="3"/>
  <c r="B1730" i="3" s="1"/>
  <c r="BN1309" i="3"/>
  <c r="BS1309" i="3"/>
  <c r="BU1309" i="3"/>
  <c r="BT1309" i="3"/>
  <c r="BP1309" i="3"/>
  <c r="T1710" i="3"/>
  <c r="B1710" i="3" s="1"/>
  <c r="T1031" i="3"/>
  <c r="B1031" i="3" s="1"/>
  <c r="T1395" i="3"/>
  <c r="B1395" i="3" s="1"/>
  <c r="K1008" i="11"/>
  <c r="B1008" i="11"/>
  <c r="BQ1309" i="3"/>
  <c r="M1446" i="11"/>
  <c r="BN268" i="3"/>
  <c r="BM268" i="3"/>
  <c r="BR268" i="3"/>
  <c r="BP268" i="3"/>
  <c r="BO268" i="3"/>
  <c r="BS268" i="3"/>
  <c r="BQ268" i="3"/>
  <c r="BT268" i="3"/>
  <c r="BK268" i="3"/>
  <c r="BJ268" i="3"/>
  <c r="BL268" i="3"/>
  <c r="BU268" i="3"/>
  <c r="M267" i="11"/>
  <c r="BR671" i="3"/>
  <c r="BS671" i="3"/>
  <c r="BT671" i="3"/>
  <c r="BN671" i="3"/>
  <c r="BK671" i="3"/>
  <c r="BJ671" i="3"/>
  <c r="BU671" i="3"/>
  <c r="BL671" i="3"/>
  <c r="BQ671" i="3"/>
  <c r="BM671" i="3"/>
  <c r="BO671" i="3"/>
  <c r="BP671" i="3"/>
  <c r="BQ26" i="3"/>
  <c r="BN26" i="3"/>
  <c r="BO26" i="3"/>
  <c r="BT26" i="3"/>
  <c r="BU26" i="3"/>
  <c r="BP26" i="3"/>
  <c r="BJ907" i="3"/>
  <c r="BT907" i="3"/>
  <c r="BQ907" i="3"/>
  <c r="BM907" i="3"/>
  <c r="BO907" i="3"/>
  <c r="BN907" i="3"/>
  <c r="BL907" i="3"/>
  <c r="BP907" i="3"/>
  <c r="BR907" i="3"/>
  <c r="BK907" i="3"/>
  <c r="BU907" i="3"/>
  <c r="BS907" i="3"/>
  <c r="F906" i="11"/>
  <c r="E906" i="11"/>
  <c r="T673" i="3"/>
  <c r="BJ1803" i="3"/>
  <c r="BR1803" i="3"/>
  <c r="BK1803" i="3"/>
  <c r="BN1803" i="3"/>
  <c r="M1802" i="11"/>
  <c r="BM1803" i="3"/>
  <c r="BQ1803" i="3"/>
  <c r="BO1803" i="3"/>
  <c r="BU1803" i="3"/>
  <c r="BS1803" i="3"/>
  <c r="BN701" i="3"/>
  <c r="BR701" i="3"/>
  <c r="BS701" i="3"/>
  <c r="BJ701" i="3"/>
  <c r="BQ701" i="3"/>
  <c r="BL701" i="3"/>
  <c r="BT701" i="3"/>
  <c r="BU701" i="3"/>
  <c r="BM701" i="3"/>
  <c r="BP701" i="3"/>
  <c r="BN1658" i="3"/>
  <c r="BK1658" i="3"/>
  <c r="BJ1658" i="3"/>
  <c r="BQ1658" i="3"/>
  <c r="BO1658" i="3"/>
  <c r="BU1658" i="3"/>
  <c r="BM1658" i="3"/>
  <c r="BS1658" i="3"/>
  <c r="BL1658" i="3"/>
  <c r="BT1658" i="3"/>
  <c r="BP1658" i="3"/>
  <c r="BR1658" i="3"/>
  <c r="BQ672" i="3"/>
  <c r="BK672" i="3"/>
  <c r="BR672" i="3"/>
  <c r="BJ672" i="3"/>
  <c r="BL672" i="3"/>
  <c r="BO672" i="3"/>
  <c r="BM672" i="3"/>
  <c r="BP672" i="3"/>
  <c r="BU672" i="3"/>
  <c r="BT672" i="3"/>
  <c r="BS672" i="3"/>
  <c r="BN672" i="3"/>
  <c r="BL1235" i="3"/>
  <c r="BM1235" i="3"/>
  <c r="BN1235" i="3"/>
  <c r="BQ1235" i="3"/>
  <c r="BP1235" i="3"/>
  <c r="BS1235" i="3"/>
  <c r="BJ1235" i="3"/>
  <c r="BT1235" i="3"/>
  <c r="BR1235" i="3"/>
  <c r="BK1235" i="3"/>
  <c r="BU1235" i="3"/>
  <c r="BO1235" i="3"/>
  <c r="BT800" i="3"/>
  <c r="BR800" i="3"/>
  <c r="BS800" i="3"/>
  <c r="BQ800" i="3"/>
  <c r="BL800" i="3"/>
  <c r="BO800" i="3"/>
  <c r="BK800" i="3"/>
  <c r="BP800" i="3"/>
  <c r="BN800" i="3"/>
  <c r="BU800" i="3"/>
  <c r="BJ800" i="3"/>
  <c r="BM800" i="3"/>
  <c r="BR1995" i="3"/>
  <c r="BU1995" i="3"/>
  <c r="BP1995" i="3"/>
  <c r="BN1995" i="3"/>
  <c r="BK1995" i="3"/>
  <c r="BM1995" i="3"/>
  <c r="BJ1995" i="3"/>
  <c r="BS1995" i="3"/>
  <c r="B1994" i="11"/>
  <c r="BL1995" i="3"/>
  <c r="BO1995" i="3"/>
  <c r="BT1995" i="3"/>
  <c r="BU586" i="3"/>
  <c r="BJ586" i="3"/>
  <c r="BQ586" i="3"/>
  <c r="BM586" i="3"/>
  <c r="BN586" i="3"/>
  <c r="BP586" i="3"/>
  <c r="BO586" i="3"/>
  <c r="BK586" i="3"/>
  <c r="BR586" i="3"/>
  <c r="BS586" i="3"/>
  <c r="BL586" i="3"/>
  <c r="BT586" i="3"/>
  <c r="BM966" i="3"/>
  <c r="BR966" i="3"/>
  <c r="BJ966" i="3"/>
  <c r="BK966" i="3"/>
  <c r="BL966" i="3"/>
  <c r="BQ966" i="3"/>
  <c r="BO966" i="3"/>
  <c r="BP966" i="3"/>
  <c r="BN966" i="3"/>
  <c r="BS966" i="3"/>
  <c r="BU966" i="3"/>
  <c r="BT966" i="3"/>
  <c r="BT1641" i="3"/>
  <c r="BJ1641" i="3"/>
  <c r="BM1641" i="3"/>
  <c r="BK1641" i="3"/>
  <c r="BL1641" i="3"/>
  <c r="BR1641" i="3"/>
  <c r="BQ1641" i="3"/>
  <c r="BO1641" i="3"/>
  <c r="BU1641" i="3"/>
  <c r="BS1641" i="3"/>
  <c r="BL1650" i="3"/>
  <c r="BR1650" i="3"/>
  <c r="BU1650" i="3"/>
  <c r="BN1650" i="3"/>
  <c r="D1649" i="11"/>
  <c r="E1649" i="11"/>
  <c r="BK726" i="3"/>
  <c r="BO726" i="3"/>
  <c r="BT726" i="3"/>
  <c r="BR726" i="3"/>
  <c r="BS726" i="3"/>
  <c r="BO1391" i="3"/>
  <c r="BM1391" i="3"/>
  <c r="BN1391" i="3"/>
  <c r="BJ1391" i="3"/>
  <c r="BL1391" i="3"/>
  <c r="BP1391" i="3"/>
  <c r="BU1391" i="3"/>
  <c r="BQ1391" i="3"/>
  <c r="G643" i="11"/>
  <c r="H614" i="11"/>
  <c r="K963" i="11"/>
  <c r="K1770" i="11"/>
  <c r="H1830" i="11"/>
  <c r="D1750" i="11"/>
  <c r="J1750" i="11"/>
  <c r="C100" i="11"/>
  <c r="J214" i="11"/>
  <c r="BJ1590" i="3"/>
  <c r="BM1923" i="3"/>
  <c r="BT1923" i="3"/>
  <c r="BK1923" i="3"/>
  <c r="BN1923" i="3"/>
  <c r="BP1923" i="3"/>
  <c r="BR1923" i="3"/>
  <c r="BQ1923" i="3"/>
  <c r="BO1923" i="3"/>
  <c r="BR567" i="3"/>
  <c r="BL567" i="3"/>
  <c r="BO567" i="3"/>
  <c r="BL1322" i="3"/>
  <c r="BJ1322" i="3"/>
  <c r="BS1322" i="3"/>
  <c r="BK1322" i="3"/>
  <c r="BU1753" i="3"/>
  <c r="BK1753" i="3"/>
  <c r="BN1753" i="3"/>
  <c r="BO1753" i="3"/>
  <c r="BJ1753" i="3"/>
  <c r="BQ1753" i="3"/>
  <c r="BP1753" i="3"/>
  <c r="D1752" i="11"/>
  <c r="BM1753" i="3"/>
  <c r="BS1753" i="3"/>
  <c r="BT1753" i="3"/>
  <c r="BR927" i="3"/>
  <c r="BJ927" i="3"/>
  <c r="BL927" i="3"/>
  <c r="BO927" i="3"/>
  <c r="BS927" i="3"/>
  <c r="BP927" i="3"/>
  <c r="H1905" i="11"/>
  <c r="B1729" i="11"/>
  <c r="T1284" i="3"/>
  <c r="B1284" i="3" s="1"/>
  <c r="T765" i="3"/>
  <c r="B765" i="3" s="1"/>
  <c r="D1316" i="11"/>
  <c r="G1316" i="11"/>
  <c r="BK1395" i="3"/>
  <c r="BN1395" i="3"/>
  <c r="BR1395" i="3"/>
  <c r="BT1395" i="3"/>
  <c r="BM792" i="3"/>
  <c r="BQ792" i="3"/>
  <c r="BS792" i="3"/>
  <c r="BR792" i="3"/>
  <c r="BN792" i="3"/>
  <c r="BT792" i="3"/>
  <c r="BO792" i="3"/>
  <c r="BK792" i="3"/>
  <c r="BL792" i="3"/>
  <c r="BP792" i="3"/>
  <c r="BU792" i="3"/>
  <c r="BJ792" i="3"/>
  <c r="BM1280" i="3"/>
  <c r="BU1280" i="3"/>
  <c r="BJ1280" i="3"/>
  <c r="BT1280" i="3"/>
  <c r="BK1280" i="3"/>
  <c r="BL1280" i="3"/>
  <c r="BR1280" i="3"/>
  <c r="BQ1280" i="3"/>
  <c r="BS1280" i="3"/>
  <c r="BO1280" i="3"/>
  <c r="BP1280" i="3"/>
  <c r="BN1280" i="3"/>
  <c r="J1279" i="11"/>
  <c r="BL1323" i="3"/>
  <c r="BM1323" i="3"/>
  <c r="BR1323" i="3"/>
  <c r="BK1323" i="3"/>
  <c r="BO1323" i="3"/>
  <c r="BJ1323" i="3"/>
  <c r="BT1323" i="3"/>
  <c r="BN1323" i="3"/>
  <c r="BU1323" i="3"/>
  <c r="BS176" i="3"/>
  <c r="BU176" i="3"/>
  <c r="BM176" i="3"/>
  <c r="BT176" i="3"/>
  <c r="BQ176" i="3"/>
  <c r="BN176" i="3"/>
  <c r="BO176" i="3"/>
  <c r="BR176" i="3"/>
  <c r="BP176" i="3"/>
  <c r="BK176" i="3"/>
  <c r="BJ176" i="3"/>
  <c r="BL176" i="3"/>
  <c r="BM779" i="3"/>
  <c r="BS779" i="3"/>
  <c r="BT779" i="3"/>
  <c r="BU779" i="3"/>
  <c r="BR779" i="3"/>
  <c r="BN779" i="3"/>
  <c r="BL779" i="3"/>
  <c r="BK779" i="3"/>
  <c r="BO779" i="3"/>
  <c r="BP779" i="3"/>
  <c r="BQ779" i="3"/>
  <c r="BJ779" i="3"/>
  <c r="BO1479" i="3"/>
  <c r="BJ1479" i="3"/>
  <c r="BP1479" i="3"/>
  <c r="BK1479" i="3"/>
  <c r="BQ1479" i="3"/>
  <c r="BU1479" i="3"/>
  <c r="BS1479" i="3"/>
  <c r="BR1479" i="3"/>
  <c r="BN1479" i="3"/>
  <c r="BT1479" i="3"/>
  <c r="BL1479" i="3"/>
  <c r="BM1479" i="3"/>
  <c r="I1478" i="11"/>
  <c r="D1478" i="11"/>
  <c r="BP795" i="3"/>
  <c r="I794" i="11"/>
  <c r="BL795" i="3"/>
  <c r="BK795" i="3"/>
  <c r="BO795" i="3"/>
  <c r="BM795" i="3"/>
  <c r="BQ795" i="3"/>
  <c r="H794" i="11"/>
  <c r="BL924" i="3"/>
  <c r="BT924" i="3"/>
  <c r="BS924" i="3"/>
  <c r="BU924" i="3"/>
  <c r="BK924" i="3"/>
  <c r="G923" i="11"/>
  <c r="C923" i="11"/>
  <c r="BM924" i="3"/>
  <c r="BN924" i="3"/>
  <c r="BM437" i="3"/>
  <c r="BR437" i="3"/>
  <c r="BO437" i="3"/>
  <c r="BT437" i="3"/>
  <c r="BN437" i="3"/>
  <c r="BS437" i="3"/>
  <c r="BJ437" i="3"/>
  <c r="BL437" i="3"/>
  <c r="BK437" i="3"/>
  <c r="BP437" i="3"/>
  <c r="BU437" i="3"/>
  <c r="BQ437" i="3"/>
  <c r="E436" i="11"/>
  <c r="BQ1263" i="3"/>
  <c r="BM1263" i="3"/>
  <c r="BN1263" i="3"/>
  <c r="BP1263" i="3"/>
  <c r="BL1263" i="3"/>
  <c r="BK1263" i="3"/>
  <c r="BS1263" i="3"/>
  <c r="BT1263" i="3"/>
  <c r="BU1263" i="3"/>
  <c r="BR1263" i="3"/>
  <c r="BO1263" i="3"/>
  <c r="BJ1263" i="3"/>
  <c r="F1262" i="11"/>
  <c r="T945" i="3"/>
  <c r="B945" i="3" s="1"/>
  <c r="BU1297" i="3"/>
  <c r="BT1297" i="3"/>
  <c r="BR1297" i="3"/>
  <c r="BP1297" i="3"/>
  <c r="BS1297" i="3"/>
  <c r="BM1297" i="3"/>
  <c r="BQ1973" i="3"/>
  <c r="BS1973" i="3"/>
  <c r="BR1973" i="3"/>
  <c r="BK1973" i="3"/>
  <c r="BN1973" i="3"/>
  <c r="BO1973" i="3"/>
  <c r="BT1973" i="3"/>
  <c r="BL1973" i="3"/>
  <c r="BP1973" i="3"/>
  <c r="BU1973" i="3"/>
  <c r="BJ1973" i="3"/>
  <c r="BM1973" i="3"/>
  <c r="BL285" i="3"/>
  <c r="BK285" i="3"/>
  <c r="BP285" i="3"/>
  <c r="BN285" i="3"/>
  <c r="BR285" i="3"/>
  <c r="BO285" i="3"/>
  <c r="BU285" i="3"/>
  <c r="BT285" i="3"/>
  <c r="BS285" i="3"/>
  <c r="BP673" i="3"/>
  <c r="BO673" i="3"/>
  <c r="BL673" i="3"/>
  <c r="BR673" i="3"/>
  <c r="BJ673" i="3"/>
  <c r="BM673" i="3"/>
  <c r="BK673" i="3"/>
  <c r="BT673" i="3"/>
  <c r="BN673" i="3"/>
  <c r="BU673" i="3"/>
  <c r="BQ673" i="3"/>
  <c r="BS673" i="3"/>
  <c r="BL1836" i="3"/>
  <c r="BK1836" i="3"/>
  <c r="BP1836" i="3"/>
  <c r="BS1836" i="3"/>
  <c r="BO1836" i="3"/>
  <c r="K1835" i="11"/>
  <c r="BU1836" i="3"/>
  <c r="L1835" i="11"/>
  <c r="D1835" i="11"/>
  <c r="BN1836" i="3"/>
  <c r="E1835" i="11"/>
  <c r="BT1836" i="3"/>
  <c r="T427" i="3"/>
  <c r="B427" i="3" s="1"/>
  <c r="BO1058" i="3"/>
  <c r="BJ1058" i="3"/>
  <c r="BR1058" i="3"/>
  <c r="BQ1058" i="3"/>
  <c r="BN1058" i="3"/>
  <c r="BL1058" i="3"/>
  <c r="BP1058" i="3"/>
  <c r="BK1058" i="3"/>
  <c r="BU1058" i="3"/>
  <c r="BS1058" i="3"/>
  <c r="BT1058" i="3"/>
  <c r="BM1058" i="3"/>
  <c r="T975" i="3"/>
  <c r="B975" i="3" s="1"/>
  <c r="T1969" i="3"/>
  <c r="B1969" i="3" s="1"/>
  <c r="T1391" i="3"/>
  <c r="B1391" i="3" s="1"/>
  <c r="BK1935" i="3"/>
  <c r="BM1935" i="3"/>
  <c r="BS1935" i="3"/>
  <c r="BT1935" i="3"/>
  <c r="BR1935" i="3"/>
  <c r="BO1935" i="3"/>
  <c r="BJ1935" i="3"/>
  <c r="K1934" i="11"/>
  <c r="BL1935" i="3"/>
  <c r="T481" i="3"/>
  <c r="B481" i="3" s="1"/>
  <c r="BO591" i="3"/>
  <c r="BS591" i="3"/>
  <c r="BJ591" i="3"/>
  <c r="BK591" i="3"/>
  <c r="BU591" i="3"/>
  <c r="BM591" i="3"/>
  <c r="BR591" i="3"/>
  <c r="BT591" i="3"/>
  <c r="BP591" i="3"/>
  <c r="BQ591" i="3"/>
  <c r="BL591" i="3"/>
  <c r="BN591" i="3"/>
  <c r="D590" i="11"/>
  <c r="K579" i="11"/>
  <c r="C595" i="11"/>
  <c r="E1118" i="11"/>
  <c r="M1081" i="11"/>
  <c r="H1085" i="11"/>
  <c r="B1591" i="11"/>
  <c r="BK610" i="3"/>
  <c r="B1551" i="11"/>
  <c r="BM1552" i="3"/>
  <c r="BS1586" i="3"/>
  <c r="BQ1586" i="3"/>
  <c r="BN1586" i="3"/>
  <c r="BM1586" i="3"/>
  <c r="BK1586" i="3"/>
  <c r="BN117" i="3"/>
  <c r="BJ117" i="3"/>
  <c r="BR117" i="3"/>
  <c r="BU581" i="3"/>
  <c r="BL581" i="3"/>
  <c r="BJ579" i="3"/>
  <c r="BS579" i="3"/>
  <c r="BN926" i="3"/>
  <c r="BK926" i="3"/>
  <c r="BM926" i="3"/>
  <c r="BS926" i="3"/>
  <c r="BK1661" i="3"/>
  <c r="BQ1661" i="3"/>
  <c r="BO696" i="3"/>
  <c r="BN696" i="3"/>
  <c r="BU696" i="3"/>
  <c r="BT577" i="3"/>
  <c r="B576" i="11"/>
  <c r="BO577" i="3"/>
  <c r="BM577" i="3"/>
  <c r="BS577" i="3"/>
  <c r="BP577" i="3"/>
  <c r="BL577" i="3"/>
  <c r="BN577" i="3"/>
  <c r="BQ577" i="3"/>
  <c r="C1382" i="11"/>
  <c r="BM1653" i="3"/>
  <c r="BT1653" i="3"/>
  <c r="BO1653" i="3"/>
  <c r="BR573" i="3"/>
  <c r="BT1682" i="3"/>
  <c r="BP1682" i="3"/>
  <c r="BR63" i="3"/>
  <c r="BS63" i="3"/>
  <c r="BU63" i="3"/>
  <c r="BJ63" i="3"/>
  <c r="BO63" i="3"/>
  <c r="BL63" i="3"/>
  <c r="BN63" i="3"/>
  <c r="BQ63" i="3"/>
  <c r="BT63" i="3"/>
  <c r="BK63" i="3"/>
  <c r="BP63" i="3"/>
  <c r="BM63" i="3"/>
  <c r="BN1376" i="3"/>
  <c r="BU1376" i="3"/>
  <c r="BP1376" i="3"/>
  <c r="BJ1376" i="3"/>
  <c r="BS1376" i="3"/>
  <c r="BK1376" i="3"/>
  <c r="BM1376" i="3"/>
  <c r="BQ1376" i="3"/>
  <c r="BR1376" i="3"/>
  <c r="BT1376" i="3"/>
  <c r="BO1376" i="3"/>
  <c r="BL1376" i="3"/>
  <c r="BS321" i="3"/>
  <c r="BP321" i="3"/>
  <c r="BT321" i="3"/>
  <c r="BR321" i="3"/>
  <c r="BJ321" i="3"/>
  <c r="BK321" i="3"/>
  <c r="B320" i="11"/>
  <c r="BQ818" i="3"/>
  <c r="BT818" i="3"/>
  <c r="BL818" i="3"/>
  <c r="BK818" i="3"/>
  <c r="C817" i="11"/>
  <c r="BS818" i="3"/>
  <c r="BP818" i="3"/>
  <c r="BJ818" i="3"/>
  <c r="BK855" i="3"/>
  <c r="BP855" i="3"/>
  <c r="BM855" i="3"/>
  <c r="BQ855" i="3"/>
  <c r="BS855" i="3"/>
  <c r="BU855" i="3"/>
  <c r="BL855" i="3"/>
  <c r="BO855" i="3"/>
  <c r="BR855" i="3"/>
  <c r="BT855" i="3"/>
  <c r="BJ855" i="3"/>
  <c r="BN855" i="3"/>
  <c r="C854" i="11"/>
  <c r="BR250" i="3"/>
  <c r="BK250" i="3"/>
  <c r="BU250" i="3"/>
  <c r="BQ250" i="3"/>
  <c r="BJ250" i="3"/>
  <c r="BO250" i="3"/>
  <c r="BT250" i="3"/>
  <c r="BN250" i="3"/>
  <c r="BL250" i="3"/>
  <c r="BP250" i="3"/>
  <c r="BM250" i="3"/>
  <c r="BS250" i="3"/>
  <c r="BO600" i="3"/>
  <c r="BP600" i="3"/>
  <c r="BS600" i="3"/>
  <c r="BL600" i="3"/>
  <c r="BU600" i="3"/>
  <c r="BT600" i="3"/>
  <c r="BJ600" i="3"/>
  <c r="BM600" i="3"/>
  <c r="BR1123" i="3"/>
  <c r="BP1123" i="3"/>
  <c r="BQ1123" i="3"/>
  <c r="BS1123" i="3"/>
  <c r="BN1123" i="3"/>
  <c r="BM1123" i="3"/>
  <c r="BK1123" i="3"/>
  <c r="BL1123" i="3"/>
  <c r="BU1123" i="3"/>
  <c r="BJ1123" i="3"/>
  <c r="BO1123" i="3"/>
  <c r="BL1373" i="3"/>
  <c r="BJ1373" i="3"/>
  <c r="BM1373" i="3"/>
  <c r="BK1373" i="3"/>
  <c r="BN1373" i="3"/>
  <c r="BS1373" i="3"/>
  <c r="BP1373" i="3"/>
  <c r="BO1373" i="3"/>
  <c r="BU1373" i="3"/>
  <c r="BT1373" i="3"/>
  <c r="BQ1373" i="3"/>
  <c r="BR1373" i="3"/>
  <c r="BU1312" i="3"/>
  <c r="BQ1312" i="3"/>
  <c r="BP1312" i="3"/>
  <c r="BQ296" i="3"/>
  <c r="BS296" i="3"/>
  <c r="BT296" i="3"/>
  <c r="BU296" i="3"/>
  <c r="BM296" i="3"/>
  <c r="BN296" i="3"/>
  <c r="BO296" i="3"/>
  <c r="BP296" i="3"/>
  <c r="BR296" i="3"/>
  <c r="BK296" i="3"/>
  <c r="BJ296" i="3"/>
  <c r="BL296" i="3"/>
  <c r="BN674" i="3"/>
  <c r="BJ674" i="3"/>
  <c r="BR674" i="3"/>
  <c r="BP674" i="3"/>
  <c r="BU674" i="3"/>
  <c r="BL674" i="3"/>
  <c r="BO674" i="3"/>
  <c r="BQ674" i="3"/>
  <c r="BM674" i="3"/>
  <c r="BS674" i="3"/>
  <c r="BT674" i="3"/>
  <c r="BK674" i="3"/>
  <c r="BK1758" i="3"/>
  <c r="BN1758" i="3"/>
  <c r="BS1758" i="3"/>
  <c r="BJ1758" i="3"/>
  <c r="BM1758" i="3"/>
  <c r="BR1758" i="3"/>
  <c r="BQ1758" i="3"/>
  <c r="BO1758" i="3"/>
  <c r="BU1758" i="3"/>
  <c r="BL1758" i="3"/>
  <c r="BP1758" i="3"/>
  <c r="BT1758" i="3"/>
  <c r="BM289" i="3"/>
  <c r="BO289" i="3"/>
  <c r="BK289" i="3"/>
  <c r="BP289" i="3"/>
  <c r="BL289" i="3"/>
  <c r="BR289" i="3"/>
  <c r="BT289" i="3"/>
  <c r="BS289" i="3"/>
  <c r="BN289" i="3"/>
  <c r="BU289" i="3"/>
  <c r="BJ289" i="3"/>
  <c r="BQ289" i="3"/>
  <c r="E288" i="11"/>
  <c r="BK1709" i="3"/>
  <c r="BO1709" i="3"/>
  <c r="BS1709" i="3"/>
  <c r="BL1709" i="3"/>
  <c r="BQ1709" i="3"/>
  <c r="BN1709" i="3"/>
  <c r="BT1709" i="3"/>
  <c r="BP1709" i="3"/>
  <c r="BR1709" i="3"/>
  <c r="BM1709" i="3"/>
  <c r="BU1709" i="3"/>
  <c r="BJ1709" i="3"/>
  <c r="BM50" i="3"/>
  <c r="BQ50" i="3"/>
  <c r="BU50" i="3"/>
  <c r="BN50" i="3"/>
  <c r="BK50" i="3"/>
  <c r="BO50" i="3"/>
  <c r="BJ1443" i="3"/>
  <c r="BR1443" i="3"/>
  <c r="BR1856" i="3"/>
  <c r="BS1856" i="3"/>
  <c r="BQ1856" i="3"/>
  <c r="BK1856" i="3"/>
  <c r="BJ1856" i="3"/>
  <c r="BN1856" i="3"/>
  <c r="BU1856" i="3"/>
  <c r="BO1856" i="3"/>
  <c r="BP1856" i="3"/>
  <c r="BM1856" i="3"/>
  <c r="BP427" i="3"/>
  <c r="BQ427" i="3"/>
  <c r="BS427" i="3"/>
  <c r="BN427" i="3"/>
  <c r="BK427" i="3"/>
  <c r="BL427" i="3"/>
  <c r="BO427" i="3"/>
  <c r="BU427" i="3"/>
  <c r="BJ427" i="3"/>
  <c r="BT427" i="3"/>
  <c r="BM427" i="3"/>
  <c r="BR427" i="3"/>
  <c r="BT1139" i="3"/>
  <c r="BR1139" i="3"/>
  <c r="BN1139" i="3"/>
  <c r="BK1139" i="3"/>
  <c r="BM1139" i="3"/>
  <c r="BO1139" i="3"/>
  <c r="BU1139" i="3"/>
  <c r="BQ1139" i="3"/>
  <c r="BL1139" i="3"/>
  <c r="BS1139" i="3"/>
  <c r="BJ1139" i="3"/>
  <c r="BP1139" i="3"/>
  <c r="D1138" i="11"/>
  <c r="BN1904" i="3"/>
  <c r="BT1904" i="3"/>
  <c r="BJ1904" i="3"/>
  <c r="M1903" i="11"/>
  <c r="J1903" i="11"/>
  <c r="BO1904" i="3"/>
  <c r="C1775" i="11"/>
  <c r="D1775" i="11"/>
  <c r="BP1936" i="3"/>
  <c r="BO1936" i="3"/>
  <c r="BJ1936" i="3"/>
  <c r="BR1936" i="3"/>
  <c r="BQ1936" i="3"/>
  <c r="BN1936" i="3"/>
  <c r="BM1936" i="3"/>
  <c r="BU1936" i="3"/>
  <c r="BL1936" i="3"/>
  <c r="BK1936" i="3"/>
  <c r="BS1936" i="3"/>
  <c r="BT1936" i="3"/>
  <c r="BS1535" i="3"/>
  <c r="BJ1535" i="3"/>
  <c r="BL1535" i="3"/>
  <c r="BU1535" i="3"/>
  <c r="BN1535" i="3"/>
  <c r="BT1535" i="3"/>
  <c r="BK1535" i="3"/>
  <c r="BR1535" i="3"/>
  <c r="BM1535" i="3"/>
  <c r="BO1535" i="3"/>
  <c r="BP1535" i="3"/>
  <c r="BQ1535" i="3"/>
  <c r="L844" i="11"/>
  <c r="C1249" i="11"/>
  <c r="M1360" i="11"/>
  <c r="BQ1698" i="3"/>
  <c r="G342" i="11"/>
  <c r="H342" i="11"/>
  <c r="M761" i="11"/>
  <c r="BJ1066" i="3"/>
  <c r="BS1590" i="3"/>
  <c r="BT1755" i="3"/>
  <c r="BU1923" i="3"/>
  <c r="T159" i="3"/>
  <c r="B159" i="3" s="1"/>
  <c r="M964" i="11"/>
  <c r="B1779" i="11"/>
  <c r="B1140" i="11"/>
  <c r="BT1322" i="3"/>
  <c r="J266" i="11"/>
  <c r="B312" i="11"/>
  <c r="D935" i="11"/>
  <c r="BQ145" i="3"/>
  <c r="BR1347" i="3"/>
  <c r="BL1025" i="3"/>
  <c r="BT1025" i="3"/>
  <c r="BN937" i="3"/>
  <c r="BR937" i="3"/>
  <c r="BQ1590" i="3"/>
  <c r="BO899" i="3"/>
  <c r="BK899" i="3"/>
  <c r="BS899" i="3"/>
  <c r="BU899" i="3"/>
  <c r="BR899" i="3"/>
  <c r="BT899" i="3"/>
  <c r="BJ899" i="3"/>
  <c r="BM899" i="3"/>
  <c r="B307" i="3"/>
  <c r="D247" i="11"/>
  <c r="BU406" i="3"/>
  <c r="B367" i="11"/>
  <c r="D143" i="11"/>
  <c r="E420" i="11"/>
  <c r="D394" i="11"/>
  <c r="M392" i="11"/>
  <c r="BJ502" i="3"/>
  <c r="BT502" i="3"/>
  <c r="BP87" i="3"/>
  <c r="BU764" i="3"/>
  <c r="BT764" i="3"/>
  <c r="BL1047" i="3"/>
  <c r="BS1047" i="3"/>
  <c r="BT1047" i="3"/>
  <c r="BO1047" i="3"/>
  <c r="BR1047" i="3"/>
  <c r="BQ49" i="3"/>
  <c r="BS49" i="3"/>
  <c r="BN49" i="3"/>
  <c r="BP49" i="3"/>
  <c r="BL49" i="3"/>
  <c r="BJ1064" i="3"/>
  <c r="BQ1064" i="3"/>
  <c r="BS1064" i="3"/>
  <c r="BM1064" i="3"/>
  <c r="BU1064" i="3"/>
  <c r="BT1064" i="3"/>
  <c r="BR1064" i="3"/>
  <c r="BO1064" i="3"/>
  <c r="BL1064" i="3"/>
  <c r="BN1064" i="3"/>
  <c r="BP1064" i="3"/>
  <c r="BK1064" i="3"/>
  <c r="G1888" i="11"/>
  <c r="B1678" i="3"/>
  <c r="BL1192" i="3"/>
  <c r="B966" i="11"/>
  <c r="BK32" i="3"/>
  <c r="BJ32" i="3"/>
  <c r="BS32" i="3"/>
  <c r="BN1844" i="3"/>
  <c r="BP1844" i="3"/>
  <c r="B692" i="3"/>
  <c r="BJ1445" i="3"/>
  <c r="BT1445" i="3"/>
  <c r="BS1445" i="3"/>
  <c r="BT1501" i="3"/>
  <c r="BR1501" i="3"/>
  <c r="BU1501" i="3"/>
  <c r="BS1501" i="3"/>
  <c r="BK1501" i="3"/>
  <c r="BM1501" i="3"/>
  <c r="BP1501" i="3"/>
  <c r="BQ1501" i="3"/>
  <c r="BO1501" i="3"/>
  <c r="BL1501" i="3"/>
  <c r="BJ1501" i="3"/>
  <c r="BN1501" i="3"/>
  <c r="B1913" i="3"/>
  <c r="BQ873" i="3"/>
  <c r="BS464" i="3"/>
  <c r="BM1341" i="3"/>
  <c r="BQ1341" i="3"/>
  <c r="BO1341" i="3"/>
  <c r="BR1836" i="3"/>
  <c r="BK1621" i="3"/>
  <c r="BR1621" i="3"/>
  <c r="BN1621" i="3"/>
  <c r="BS1621" i="3"/>
  <c r="BQ1621" i="3"/>
  <c r="BP1621" i="3"/>
  <c r="BJ1621" i="3"/>
  <c r="BM1621" i="3"/>
  <c r="BO1621" i="3"/>
  <c r="BL1621" i="3"/>
  <c r="BU1621" i="3"/>
  <c r="BT1621" i="3"/>
  <c r="BL486" i="3"/>
  <c r="BN486" i="3"/>
  <c r="BT486" i="3"/>
  <c r="BQ486" i="3"/>
  <c r="BO486" i="3"/>
  <c r="BR486" i="3"/>
  <c r="BS486" i="3"/>
  <c r="BU486" i="3"/>
  <c r="BJ486" i="3"/>
  <c r="BP486" i="3"/>
  <c r="BM486" i="3"/>
  <c r="BK486" i="3"/>
  <c r="BM1863" i="3"/>
  <c r="BO130" i="3"/>
  <c r="BJ130" i="3"/>
  <c r="BP130" i="3"/>
  <c r="BS130" i="3"/>
  <c r="BQ130" i="3"/>
  <c r="BM130" i="3"/>
  <c r="BU130" i="3"/>
  <c r="BK130" i="3"/>
  <c r="BN130" i="3"/>
  <c r="BT130" i="3"/>
  <c r="BL130" i="3"/>
  <c r="BR130" i="3"/>
  <c r="B1709" i="3"/>
  <c r="J223" i="11"/>
  <c r="E648" i="11"/>
  <c r="BN511" i="3"/>
  <c r="BJ511" i="3"/>
  <c r="BK511" i="3"/>
  <c r="BS511" i="3"/>
  <c r="BQ511" i="3"/>
  <c r="BO449" i="3"/>
  <c r="BM449" i="3"/>
  <c r="BJ1653" i="3"/>
  <c r="BT1415" i="3"/>
  <c r="BU1415" i="3"/>
  <c r="BP1415" i="3"/>
  <c r="BU1677" i="3"/>
  <c r="BJ1677" i="3"/>
  <c r="BL1073" i="3"/>
  <c r="BM1073" i="3"/>
  <c r="BP1073" i="3"/>
  <c r="BT1073" i="3"/>
  <c r="BJ1073" i="3"/>
  <c r="BU1073" i="3"/>
  <c r="BK1073" i="3"/>
  <c r="BQ1073" i="3"/>
  <c r="BR1073" i="3"/>
  <c r="BN1073" i="3"/>
  <c r="BO1073" i="3"/>
  <c r="BS1073" i="3"/>
  <c r="BN1092" i="3"/>
  <c r="BL1092" i="3"/>
  <c r="BT1092" i="3"/>
  <c r="BR1092" i="3"/>
  <c r="BU1092" i="3"/>
  <c r="BO1236" i="3"/>
  <c r="BQ1236" i="3"/>
  <c r="BT1236" i="3"/>
  <c r="BJ1236" i="3"/>
  <c r="BK1236" i="3"/>
  <c r="BO1220" i="3"/>
  <c r="BT1220" i="3"/>
  <c r="BR1220" i="3"/>
  <c r="BL1220" i="3"/>
  <c r="BS1220" i="3"/>
  <c r="BQ1220" i="3"/>
  <c r="BU1220" i="3"/>
  <c r="BJ1220" i="3"/>
  <c r="BK1220" i="3"/>
  <c r="BN1220" i="3"/>
  <c r="BP1220" i="3"/>
  <c r="BM1220" i="3"/>
  <c r="C1219" i="11"/>
  <c r="BQ334" i="3"/>
  <c r="BO334" i="3"/>
  <c r="BR334" i="3"/>
  <c r="BL334" i="3"/>
  <c r="BT334" i="3"/>
  <c r="BM334" i="3"/>
  <c r="BU334" i="3"/>
  <c r="BS334" i="3"/>
  <c r="BP334" i="3"/>
  <c r="BK334" i="3"/>
  <c r="BN334" i="3"/>
  <c r="BJ334" i="3"/>
  <c r="BT317" i="3"/>
  <c r="BR1276" i="3"/>
  <c r="BK1276" i="3"/>
  <c r="BJ1276" i="3"/>
  <c r="BO1276" i="3"/>
  <c r="BK1578" i="3"/>
  <c r="BU1578" i="3"/>
  <c r="BT1578" i="3"/>
  <c r="BJ1873" i="3"/>
  <c r="BO1873" i="3"/>
  <c r="BP1873" i="3"/>
  <c r="BM1873" i="3"/>
  <c r="BK1873" i="3"/>
  <c r="BU1873" i="3"/>
  <c r="BM992" i="3"/>
  <c r="BU992" i="3"/>
  <c r="BS992" i="3"/>
  <c r="BP992" i="3"/>
  <c r="BJ992" i="3"/>
  <c r="BL992" i="3"/>
  <c r="BK992" i="3"/>
  <c r="BR992" i="3"/>
  <c r="BQ992" i="3"/>
  <c r="BN992" i="3"/>
  <c r="BO992" i="3"/>
  <c r="BT992" i="3"/>
  <c r="BU1546" i="3"/>
  <c r="BN1546" i="3"/>
  <c r="BT1546" i="3"/>
  <c r="BR1521" i="3"/>
  <c r="BO1521" i="3"/>
  <c r="BL1521" i="3"/>
  <c r="BT1521" i="3"/>
  <c r="BM1521" i="3"/>
  <c r="BO1636" i="3"/>
  <c r="BU1636" i="3"/>
  <c r="BN1636" i="3"/>
  <c r="BK1435" i="3"/>
  <c r="BM1435" i="3"/>
  <c r="BT1435" i="3"/>
  <c r="BO1435" i="3"/>
  <c r="BP1052" i="3"/>
  <c r="BK1052" i="3"/>
  <c r="BR1052" i="3"/>
  <c r="BT1052" i="3"/>
  <c r="BJ1052" i="3"/>
  <c r="BN442" i="3"/>
  <c r="BT442" i="3"/>
  <c r="BJ442" i="3"/>
  <c r="BP442" i="3"/>
  <c r="BS442" i="3"/>
  <c r="BQ442" i="3"/>
  <c r="BK442" i="3"/>
  <c r="BM442" i="3"/>
  <c r="BO442" i="3"/>
  <c r="BR442" i="3"/>
  <c r="BL442" i="3"/>
  <c r="BU442" i="3"/>
  <c r="BL1863" i="3"/>
  <c r="BU1863" i="3"/>
  <c r="BT1863" i="3"/>
  <c r="BR1863" i="3"/>
  <c r="BN1863" i="3"/>
  <c r="BP1863" i="3"/>
  <c r="BS1863" i="3"/>
  <c r="BJ1863" i="3"/>
  <c r="BQ1863" i="3"/>
  <c r="BO1863" i="3"/>
  <c r="BK1863" i="3"/>
  <c r="T69" i="3"/>
  <c r="B69" i="3" s="1"/>
  <c r="B1246" i="3"/>
  <c r="B1342" i="3"/>
  <c r="H56" i="11"/>
  <c r="B1233" i="3"/>
  <c r="BU449" i="3"/>
  <c r="BU511" i="3"/>
  <c r="D1263" i="11"/>
  <c r="I820" i="11"/>
  <c r="BQ1422" i="3"/>
  <c r="BU1422" i="3"/>
  <c r="BK1422" i="3"/>
  <c r="BS1422" i="3"/>
  <c r="BT1438" i="3"/>
  <c r="BN1438" i="3"/>
  <c r="BO1438" i="3"/>
  <c r="BL464" i="3"/>
  <c r="K1348" i="11"/>
  <c r="BR464" i="3"/>
  <c r="BU747" i="3"/>
  <c r="BM747" i="3"/>
  <c r="BN747" i="3"/>
  <c r="BO747" i="3"/>
  <c r="BJ747" i="3"/>
  <c r="BU1395" i="3"/>
  <c r="B291" i="3"/>
  <c r="D504" i="11"/>
  <c r="K1836" i="11"/>
  <c r="BT449" i="3"/>
  <c r="BT511" i="3"/>
  <c r="I510" i="11"/>
  <c r="L692" i="11"/>
  <c r="BO514" i="3"/>
  <c r="BR514" i="3"/>
  <c r="BN514" i="3"/>
  <c r="BP514" i="3"/>
  <c r="BM514" i="3"/>
  <c r="H1013" i="11"/>
  <c r="BJ1650" i="3"/>
  <c r="BM1650" i="3"/>
  <c r="BS1650" i="3"/>
  <c r="BP1650" i="3"/>
  <c r="BQ1650" i="3"/>
  <c r="BO1650" i="3"/>
  <c r="BK645" i="3"/>
  <c r="BJ645" i="3"/>
  <c r="BL645" i="3"/>
  <c r="BU645" i="3"/>
  <c r="BP645" i="3"/>
  <c r="BT645" i="3"/>
  <c r="BN645" i="3"/>
  <c r="BS645" i="3"/>
  <c r="BQ645" i="3"/>
  <c r="BM645" i="3"/>
  <c r="BR645" i="3"/>
  <c r="BO645" i="3"/>
  <c r="T1917" i="3"/>
  <c r="B1917" i="3" s="1"/>
  <c r="H1102" i="11"/>
  <c r="K1423" i="11"/>
  <c r="BL1924" i="3"/>
  <c r="BS1767" i="3"/>
  <c r="BU1909" i="3"/>
  <c r="I889" i="11"/>
  <c r="BU873" i="3"/>
  <c r="BK1844" i="3"/>
  <c r="BR1682" i="3"/>
  <c r="BQ1687" i="3"/>
  <c r="BK1687" i="3"/>
  <c r="BN1687" i="3"/>
  <c r="BR1687" i="3"/>
  <c r="BP1687" i="3"/>
  <c r="BT1687" i="3"/>
  <c r="BS1687" i="3"/>
  <c r="BL1687" i="3"/>
  <c r="BU1687" i="3"/>
  <c r="BM1687" i="3"/>
  <c r="BJ1687" i="3"/>
  <c r="BO1687" i="3"/>
  <c r="BJ1001" i="3"/>
  <c r="BP1001" i="3"/>
  <c r="BO1001" i="3"/>
  <c r="BM1001" i="3"/>
  <c r="BT1001" i="3"/>
  <c r="BK1001" i="3"/>
  <c r="BN1001" i="3"/>
  <c r="BS1001" i="3"/>
  <c r="BQ1001" i="3"/>
  <c r="BU1001" i="3"/>
  <c r="BR1001" i="3"/>
  <c r="BL1001" i="3"/>
  <c r="BT1614" i="3"/>
  <c r="BU1614" i="3"/>
  <c r="BJ1614" i="3"/>
  <c r="BL1614" i="3"/>
  <c r="BO1614" i="3"/>
  <c r="BP1614" i="3"/>
  <c r="BK1614" i="3"/>
  <c r="BR1614" i="3"/>
  <c r="BS1614" i="3"/>
  <c r="BN1614" i="3"/>
  <c r="BM1614" i="3"/>
  <c r="BQ1614" i="3"/>
  <c r="BO41" i="3"/>
  <c r="BL41" i="3"/>
  <c r="BN41" i="3"/>
  <c r="BJ41" i="3"/>
  <c r="BQ41" i="3"/>
  <c r="BK41" i="3"/>
  <c r="BR41" i="3"/>
  <c r="BM41" i="3"/>
  <c r="BT41" i="3"/>
  <c r="BP41" i="3"/>
  <c r="BS41" i="3"/>
  <c r="BU41" i="3"/>
  <c r="BK201" i="3"/>
  <c r="BR201" i="3"/>
  <c r="BU201" i="3"/>
  <c r="BS201" i="3"/>
  <c r="BT201" i="3"/>
  <c r="BO201" i="3"/>
  <c r="BJ201" i="3"/>
  <c r="BN201" i="3"/>
  <c r="BL201" i="3"/>
  <c r="BM201" i="3"/>
  <c r="BP201" i="3"/>
  <c r="BQ201" i="3"/>
  <c r="BP1496" i="3"/>
  <c r="BQ1496" i="3"/>
  <c r="BU1496" i="3"/>
  <c r="BR1496" i="3"/>
  <c r="BN1496" i="3"/>
  <c r="BO1496" i="3"/>
  <c r="BT1496" i="3"/>
  <c r="BS1496" i="3"/>
  <c r="BL1496" i="3"/>
  <c r="BM1496" i="3"/>
  <c r="BK1496" i="3"/>
  <c r="BJ1496" i="3"/>
  <c r="BJ744" i="3"/>
  <c r="BK744" i="3"/>
  <c r="BL744" i="3"/>
  <c r="BS744" i="3"/>
  <c r="BM744" i="3"/>
  <c r="BU744" i="3"/>
  <c r="BQ744" i="3"/>
  <c r="BR744" i="3"/>
  <c r="BP744" i="3"/>
  <c r="BT744" i="3"/>
  <c r="BN744" i="3"/>
  <c r="BO744" i="3"/>
  <c r="BK242" i="3"/>
  <c r="BU242" i="3"/>
  <c r="BR242" i="3"/>
  <c r="BP242" i="3"/>
  <c r="BT242" i="3"/>
  <c r="BN242" i="3"/>
  <c r="BO242" i="3"/>
  <c r="BM242" i="3"/>
  <c r="BJ242" i="3"/>
  <c r="BS242" i="3"/>
  <c r="BL242" i="3"/>
  <c r="BQ242" i="3"/>
  <c r="B224" i="11"/>
  <c r="I216" i="11"/>
  <c r="L357" i="11"/>
  <c r="I265" i="11"/>
  <c r="D493" i="11"/>
  <c r="B1120" i="11"/>
  <c r="I1896" i="11"/>
  <c r="G1438" i="11"/>
  <c r="H1366" i="11"/>
  <c r="BQ1601" i="3"/>
  <c r="BT1767" i="3"/>
  <c r="BT49" i="3"/>
  <c r="BL514" i="3"/>
  <c r="BJ1846" i="3"/>
  <c r="BL23" i="3"/>
  <c r="B675" i="3"/>
  <c r="BK1237" i="3"/>
  <c r="BN1491" i="3"/>
  <c r="BO1845" i="3"/>
  <c r="M527" i="11"/>
  <c r="BP1662" i="3"/>
  <c r="BP60" i="3"/>
  <c r="BQ60" i="3"/>
  <c r="BJ60" i="3"/>
  <c r="BT60" i="3"/>
  <c r="BO60" i="3"/>
  <c r="BR60" i="3"/>
  <c r="BU60" i="3"/>
  <c r="BK60" i="3"/>
  <c r="BS60" i="3"/>
  <c r="BN60" i="3"/>
  <c r="BL60" i="3"/>
  <c r="BM60" i="3"/>
  <c r="BO1670" i="3"/>
  <c r="BR1670" i="3"/>
  <c r="BK1670" i="3"/>
  <c r="BJ1670" i="3"/>
  <c r="BM1670" i="3"/>
  <c r="BN1670" i="3"/>
  <c r="BL1670" i="3"/>
  <c r="BU1670" i="3"/>
  <c r="BT1670" i="3"/>
  <c r="BP1670" i="3"/>
  <c r="BS1670" i="3"/>
  <c r="BQ1670" i="3"/>
  <c r="BN152" i="3"/>
  <c r="BL152" i="3"/>
  <c r="BM152" i="3"/>
  <c r="BQ152" i="3"/>
  <c r="BO152" i="3"/>
  <c r="BJ152" i="3"/>
  <c r="BT152" i="3"/>
  <c r="BP152" i="3"/>
  <c r="BU152" i="3"/>
  <c r="BK152" i="3"/>
  <c r="BR152" i="3"/>
  <c r="BS152" i="3"/>
  <c r="BR306" i="3"/>
  <c r="BS306" i="3"/>
  <c r="BT306" i="3"/>
  <c r="BJ306" i="3"/>
  <c r="BL306" i="3"/>
  <c r="BK306" i="3"/>
  <c r="BM306" i="3"/>
  <c r="BO306" i="3"/>
  <c r="BP306" i="3"/>
  <c r="BQ306" i="3"/>
  <c r="BU306" i="3"/>
  <c r="BN306" i="3"/>
  <c r="BP1799" i="3"/>
  <c r="BT1799" i="3"/>
  <c r="BK1799" i="3"/>
  <c r="BQ1799" i="3"/>
  <c r="BS1799" i="3"/>
  <c r="BL1799" i="3"/>
  <c r="BN1799" i="3"/>
  <c r="BR1799" i="3"/>
  <c r="BM1799" i="3"/>
  <c r="BJ48" i="3"/>
  <c r="BP1430" i="3"/>
  <c r="BQ1437" i="3"/>
  <c r="G526" i="11"/>
  <c r="G499" i="11"/>
  <c r="M455" i="11"/>
  <c r="BK951" i="3"/>
  <c r="BT1225" i="3"/>
  <c r="BT1260" i="3"/>
  <c r="H1153" i="11"/>
  <c r="H1819" i="11"/>
  <c r="BJ1425" i="3"/>
  <c r="BJ1697" i="3"/>
  <c r="BM1260" i="3"/>
  <c r="BS1846" i="3"/>
  <c r="BP1260" i="3"/>
  <c r="BU948" i="3"/>
  <c r="B417" i="3"/>
  <c r="BN1662" i="3"/>
  <c r="BL1382" i="3"/>
  <c r="BM1382" i="3"/>
  <c r="BO1382" i="3"/>
  <c r="BN1382" i="3"/>
  <c r="BJ1382" i="3"/>
  <c r="BR1382" i="3"/>
  <c r="BQ1382" i="3"/>
  <c r="BS1382" i="3"/>
  <c r="BK1382" i="3"/>
  <c r="BP1382" i="3"/>
  <c r="BU1382" i="3"/>
  <c r="BT1382" i="3"/>
  <c r="BU891" i="3"/>
  <c r="BL891" i="3"/>
  <c r="BO891" i="3"/>
  <c r="BN891" i="3"/>
  <c r="BS891" i="3"/>
  <c r="BM891" i="3"/>
  <c r="BK891" i="3"/>
  <c r="BT891" i="3"/>
  <c r="BP891" i="3"/>
  <c r="BR891" i="3"/>
  <c r="BQ891" i="3"/>
  <c r="BJ891" i="3"/>
  <c r="BR829" i="3"/>
  <c r="BL829" i="3"/>
  <c r="BS829" i="3"/>
  <c r="BJ829" i="3"/>
  <c r="BO829" i="3"/>
  <c r="BN829" i="3"/>
  <c r="BT829" i="3"/>
  <c r="BM829" i="3"/>
  <c r="BK829" i="3"/>
  <c r="BU829" i="3"/>
  <c r="BP829" i="3"/>
  <c r="BQ829" i="3"/>
  <c r="BS1098" i="3"/>
  <c r="BJ1098" i="3"/>
  <c r="BM1098" i="3"/>
  <c r="BT1098" i="3"/>
  <c r="BO1098" i="3"/>
  <c r="BK1098" i="3"/>
  <c r="BU1098" i="3"/>
  <c r="BN1098" i="3"/>
  <c r="BQ1098" i="3"/>
  <c r="BR1098" i="3"/>
  <c r="BL1098" i="3"/>
  <c r="BP1098" i="3"/>
  <c r="BP325" i="3"/>
  <c r="BN325" i="3"/>
  <c r="BM325" i="3"/>
  <c r="BO325" i="3"/>
  <c r="BT325" i="3"/>
  <c r="BQ325" i="3"/>
  <c r="BR325" i="3"/>
  <c r="BK325" i="3"/>
  <c r="BJ325" i="3"/>
  <c r="BL325" i="3"/>
  <c r="BS325" i="3"/>
  <c r="BU325" i="3"/>
  <c r="BR1102" i="3"/>
  <c r="BS1102" i="3"/>
  <c r="BK1102" i="3"/>
  <c r="BT1102" i="3"/>
  <c r="BJ1102" i="3"/>
  <c r="BO1102" i="3"/>
  <c r="BP1102" i="3"/>
  <c r="BQ1102" i="3"/>
  <c r="BL1102" i="3"/>
  <c r="BU1102" i="3"/>
  <c r="BM1102" i="3"/>
  <c r="BN1102" i="3"/>
  <c r="BJ725" i="3"/>
  <c r="BL725" i="3"/>
  <c r="BR725" i="3"/>
  <c r="BT725" i="3"/>
  <c r="BM725" i="3"/>
  <c r="BN725" i="3"/>
  <c r="BK725" i="3"/>
  <c r="BU725" i="3"/>
  <c r="BO725" i="3"/>
  <c r="BS725" i="3"/>
  <c r="BP725" i="3"/>
  <c r="BQ725" i="3"/>
  <c r="BO1809" i="3"/>
  <c r="BM1809" i="3"/>
  <c r="BQ1809" i="3"/>
  <c r="BU1809" i="3"/>
  <c r="BL1809" i="3"/>
  <c r="BR1809" i="3"/>
  <c r="BS1809" i="3"/>
  <c r="BU497" i="3"/>
  <c r="BT497" i="3"/>
  <c r="BR497" i="3"/>
  <c r="BS497" i="3"/>
  <c r="BQ497" i="3"/>
  <c r="BL497" i="3"/>
  <c r="BN497" i="3"/>
  <c r="BO497" i="3"/>
  <c r="BP497" i="3"/>
  <c r="BK497" i="3"/>
  <c r="BJ497" i="3"/>
  <c r="BM497" i="3"/>
  <c r="BU1468" i="3"/>
  <c r="BK1468" i="3"/>
  <c r="BM1468" i="3"/>
  <c r="BT1468" i="3"/>
  <c r="BJ1468" i="3"/>
  <c r="BR1468" i="3"/>
  <c r="BQ1468" i="3"/>
  <c r="BN1468" i="3"/>
  <c r="BP1468" i="3"/>
  <c r="BL1468" i="3"/>
  <c r="BO1468" i="3"/>
  <c r="BS1468" i="3"/>
  <c r="BR1094" i="3"/>
  <c r="BU1094" i="3"/>
  <c r="BN1094" i="3"/>
  <c r="BO1094" i="3"/>
  <c r="BK1094" i="3"/>
  <c r="BJ1094" i="3"/>
  <c r="BP1094" i="3"/>
  <c r="BS1094" i="3"/>
  <c r="BM1094" i="3"/>
  <c r="BT1094" i="3"/>
  <c r="BL1094" i="3"/>
  <c r="BQ1094" i="3"/>
  <c r="BK1774" i="3"/>
  <c r="BJ1774" i="3"/>
  <c r="BP1774" i="3"/>
  <c r="BO1774" i="3"/>
  <c r="BR1774" i="3"/>
  <c r="BN1774" i="3"/>
  <c r="BS1774" i="3"/>
  <c r="BT1774" i="3"/>
  <c r="BL1774" i="3"/>
  <c r="BQ1774" i="3"/>
  <c r="BU1774" i="3"/>
  <c r="BM1774" i="3"/>
  <c r="BS208" i="3"/>
  <c r="BT208" i="3"/>
  <c r="BU208" i="3"/>
  <c r="BR208" i="3"/>
  <c r="BM208" i="3"/>
  <c r="BQ208" i="3"/>
  <c r="BP208" i="3"/>
  <c r="BK208" i="3"/>
  <c r="BN208" i="3"/>
  <c r="BO208" i="3"/>
  <c r="BJ208" i="3"/>
  <c r="BL208" i="3"/>
  <c r="BS1564" i="3"/>
  <c r="BT1564" i="3"/>
  <c r="BK1564" i="3"/>
  <c r="BP1564" i="3"/>
  <c r="BL1564" i="3"/>
  <c r="BR1564" i="3"/>
  <c r="BU1564" i="3"/>
  <c r="BQ1564" i="3"/>
  <c r="BJ1564" i="3"/>
  <c r="BN1564" i="3"/>
  <c r="BM1564" i="3"/>
  <c r="BO1564" i="3"/>
  <c r="BQ135" i="3"/>
  <c r="BK135" i="3"/>
  <c r="BN135" i="3"/>
  <c r="BO135" i="3"/>
  <c r="BJ135" i="3"/>
  <c r="BR135" i="3"/>
  <c r="BM135" i="3"/>
  <c r="BL135" i="3"/>
  <c r="BT135" i="3"/>
  <c r="BU135" i="3"/>
  <c r="BP135" i="3"/>
  <c r="BS135" i="3"/>
  <c r="BK1138" i="3"/>
  <c r="BP1138" i="3"/>
  <c r="BT1138" i="3"/>
  <c r="BR1138" i="3"/>
  <c r="BS1138" i="3"/>
  <c r="BL1138" i="3"/>
  <c r="BJ1138" i="3"/>
  <c r="BQ1138" i="3"/>
  <c r="BO1138" i="3"/>
  <c r="BN1138" i="3"/>
  <c r="BM1138" i="3"/>
  <c r="BU1138" i="3"/>
  <c r="BM1050" i="3"/>
  <c r="BK1050" i="3"/>
  <c r="BQ1050" i="3"/>
  <c r="BS1050" i="3"/>
  <c r="BT1050" i="3"/>
  <c r="BP1050" i="3"/>
  <c r="BL1050" i="3"/>
  <c r="BU1050" i="3"/>
  <c r="BR1050" i="3"/>
  <c r="BJ1050" i="3"/>
  <c r="BN1050" i="3"/>
  <c r="BO1050" i="3"/>
  <c r="BP1118" i="3"/>
  <c r="BJ1118" i="3"/>
  <c r="BR1118" i="3"/>
  <c r="BS1118" i="3"/>
  <c r="BM1118" i="3"/>
  <c r="BO1118" i="3"/>
  <c r="BL1118" i="3"/>
  <c r="BU1118" i="3"/>
  <c r="BQ1118" i="3"/>
  <c r="BN1118" i="3"/>
  <c r="BT1118" i="3"/>
  <c r="BK1118" i="3"/>
  <c r="BT1860" i="3"/>
  <c r="BN1860" i="3"/>
  <c r="BQ1860" i="3"/>
  <c r="BO1860" i="3"/>
  <c r="BS1860" i="3"/>
  <c r="BM1860" i="3"/>
  <c r="BR1860" i="3"/>
  <c r="BJ1860" i="3"/>
  <c r="BL1860" i="3"/>
  <c r="BU1860" i="3"/>
  <c r="BP1860" i="3"/>
  <c r="BK1860" i="3"/>
  <c r="BK48" i="3"/>
  <c r="BS1048" i="3"/>
  <c r="B867" i="11"/>
  <c r="E805" i="11"/>
  <c r="BQ1348" i="3"/>
  <c r="BO1192" i="3"/>
  <c r="BM1900" i="3"/>
  <c r="BK1540" i="3"/>
  <c r="BJ1909" i="3"/>
  <c r="BK684" i="3"/>
  <c r="BM1845" i="3"/>
  <c r="D424" i="11"/>
  <c r="BQ900" i="3"/>
  <c r="L402" i="11"/>
  <c r="H1060" i="11"/>
  <c r="C1683" i="11"/>
  <c r="BQ1962" i="3"/>
  <c r="J1684" i="11"/>
  <c r="C618" i="11"/>
  <c r="BT702" i="3"/>
  <c r="BT346" i="3"/>
  <c r="BU346" i="3"/>
  <c r="BJ346" i="3"/>
  <c r="BN346" i="3"/>
  <c r="BK346" i="3"/>
  <c r="BS346" i="3"/>
  <c r="BP346" i="3"/>
  <c r="BR346" i="3"/>
  <c r="BQ346" i="3"/>
  <c r="BO346" i="3"/>
  <c r="BL346" i="3"/>
  <c r="BM346" i="3"/>
  <c r="BU1254" i="3"/>
  <c r="BO1254" i="3"/>
  <c r="BN1254" i="3"/>
  <c r="BQ1254" i="3"/>
  <c r="BT1254" i="3"/>
  <c r="BM1254" i="3"/>
  <c r="BR1254" i="3"/>
  <c r="BL1254" i="3"/>
  <c r="BJ1254" i="3"/>
  <c r="BS1254" i="3"/>
  <c r="BK1254" i="3"/>
  <c r="BP1254" i="3"/>
  <c r="BL1238" i="3"/>
  <c r="BK1238" i="3"/>
  <c r="BN1184" i="3"/>
  <c r="BU1184" i="3"/>
  <c r="BO1184" i="3"/>
  <c r="BP1184" i="3"/>
  <c r="BQ1184" i="3"/>
  <c r="BT1184" i="3"/>
  <c r="BL1184" i="3"/>
  <c r="BK1184" i="3"/>
  <c r="BR1184" i="3"/>
  <c r="BJ1184" i="3"/>
  <c r="BM1184" i="3"/>
  <c r="BS1184" i="3"/>
  <c r="BU1619" i="3"/>
  <c r="BT1619" i="3"/>
  <c r="BK1619" i="3"/>
  <c r="BO1619" i="3"/>
  <c r="BQ1619" i="3"/>
  <c r="BS1619" i="3"/>
  <c r="BU411" i="3"/>
  <c r="BL411" i="3"/>
  <c r="BN411" i="3"/>
  <c r="BM411" i="3"/>
  <c r="BK411" i="3"/>
  <c r="BR411" i="3"/>
  <c r="BQ411" i="3"/>
  <c r="BO411" i="3"/>
  <c r="BT411" i="3"/>
  <c r="BS411" i="3"/>
  <c r="BP411" i="3"/>
  <c r="BJ411" i="3"/>
  <c r="BP350" i="3"/>
  <c r="BO350" i="3"/>
  <c r="BJ350" i="3"/>
  <c r="BM350" i="3"/>
  <c r="BU350" i="3"/>
  <c r="BK350" i="3"/>
  <c r="BQ350" i="3"/>
  <c r="BS350" i="3"/>
  <c r="BN350" i="3"/>
  <c r="BT350" i="3"/>
  <c r="BL350" i="3"/>
  <c r="BR350" i="3"/>
  <c r="BP593" i="3"/>
  <c r="BU1568" i="3"/>
  <c r="BO1568" i="3"/>
  <c r="BJ1568" i="3"/>
  <c r="BP1568" i="3"/>
  <c r="BN1568" i="3"/>
  <c r="BQ1568" i="3"/>
  <c r="BT1568" i="3"/>
  <c r="BL1568" i="3"/>
  <c r="BM1568" i="3"/>
  <c r="BS1568" i="3"/>
  <c r="BR1568" i="3"/>
  <c r="BK1568" i="3"/>
  <c r="BS1632" i="3"/>
  <c r="BK1632" i="3"/>
  <c r="BO1632" i="3"/>
  <c r="BL1632" i="3"/>
  <c r="BR1632" i="3"/>
  <c r="BU1632" i="3"/>
  <c r="BQ1632" i="3"/>
  <c r="BP1632" i="3"/>
  <c r="BT1632" i="3"/>
  <c r="BJ1632" i="3"/>
  <c r="BN1632" i="3"/>
  <c r="BM1632" i="3"/>
  <c r="BN1497" i="3"/>
  <c r="BQ1497" i="3"/>
  <c r="BK1497" i="3"/>
  <c r="BP1497" i="3"/>
  <c r="BR1497" i="3"/>
  <c r="BJ1497" i="3"/>
  <c r="BO1497" i="3"/>
  <c r="BS1497" i="3"/>
  <c r="BU1497" i="3"/>
  <c r="BT1497" i="3"/>
  <c r="BM1497" i="3"/>
  <c r="BL1497" i="3"/>
  <c r="BQ380" i="3"/>
  <c r="BL380" i="3"/>
  <c r="BR380" i="3"/>
  <c r="BS380" i="3"/>
  <c r="BM380" i="3"/>
  <c r="BJ380" i="3"/>
  <c r="BK380" i="3"/>
  <c r="BT380" i="3"/>
  <c r="BP380" i="3"/>
  <c r="BN380" i="3"/>
  <c r="BO380" i="3"/>
  <c r="BU380" i="3"/>
  <c r="BO48" i="3"/>
  <c r="BQ924" i="3"/>
  <c r="C276" i="11"/>
  <c r="BQ755" i="3"/>
  <c r="L980" i="11"/>
  <c r="BS1966" i="3"/>
  <c r="BL1288" i="3"/>
  <c r="BJ1845" i="3"/>
  <c r="BM287" i="3"/>
  <c r="BL558" i="3"/>
  <c r="B1870" i="3"/>
  <c r="BS963" i="3"/>
  <c r="BN963" i="3"/>
  <c r="BU963" i="3"/>
  <c r="BR963" i="3"/>
  <c r="BL963" i="3"/>
  <c r="BP963" i="3"/>
  <c r="BT963" i="3"/>
  <c r="BM963" i="3"/>
  <c r="BJ963" i="3"/>
  <c r="BQ963" i="3"/>
  <c r="BK963" i="3"/>
  <c r="BO963" i="3"/>
  <c r="BS681" i="3"/>
  <c r="BU681" i="3"/>
  <c r="BL681" i="3"/>
  <c r="BJ681" i="3"/>
  <c r="BP681" i="3"/>
  <c r="BQ681" i="3"/>
  <c r="BT681" i="3"/>
  <c r="BN681" i="3"/>
  <c r="BK681" i="3"/>
  <c r="BM681" i="3"/>
  <c r="BR681" i="3"/>
  <c r="BO681" i="3"/>
  <c r="BR1706" i="3"/>
  <c r="BL1706" i="3"/>
  <c r="BP1706" i="3"/>
  <c r="BM1706" i="3"/>
  <c r="BO1706" i="3"/>
  <c r="BQ1706" i="3"/>
  <c r="BK1706" i="3"/>
  <c r="BU1706" i="3"/>
  <c r="BT1706" i="3"/>
  <c r="BN1706" i="3"/>
  <c r="BS1706" i="3"/>
  <c r="BJ1706" i="3"/>
  <c r="BS489" i="3"/>
  <c r="BU489" i="3"/>
  <c r="BO489" i="3"/>
  <c r="BK489" i="3"/>
  <c r="BJ489" i="3"/>
  <c r="BP489" i="3"/>
  <c r="BL489" i="3"/>
  <c r="BQ489" i="3"/>
  <c r="BN489" i="3"/>
  <c r="BT489" i="3"/>
  <c r="BR489" i="3"/>
  <c r="BM489" i="3"/>
  <c r="BQ1413" i="3"/>
  <c r="BR1413" i="3"/>
  <c r="BK1413" i="3"/>
  <c r="BO1413" i="3"/>
  <c r="BL1413" i="3"/>
  <c r="BN1413" i="3"/>
  <c r="BT1413" i="3"/>
  <c r="BJ1413" i="3"/>
  <c r="BU1413" i="3"/>
  <c r="BM1413" i="3"/>
  <c r="BS1413" i="3"/>
  <c r="BP1413" i="3"/>
  <c r="BN200" i="3"/>
  <c r="BT200" i="3"/>
  <c r="BS200" i="3"/>
  <c r="BQ200" i="3"/>
  <c r="BO200" i="3"/>
  <c r="BL200" i="3"/>
  <c r="BP200" i="3"/>
  <c r="BR200" i="3"/>
  <c r="BM200" i="3"/>
  <c r="BU200" i="3"/>
  <c r="BJ200" i="3"/>
  <c r="BK200" i="3"/>
  <c r="BK1584" i="3"/>
  <c r="BR1584" i="3"/>
  <c r="BS1584" i="3"/>
  <c r="BJ1584" i="3"/>
  <c r="BM1584" i="3"/>
  <c r="BL1584" i="3"/>
  <c r="BO1584" i="3"/>
  <c r="BP1584" i="3"/>
  <c r="BQ244" i="3"/>
  <c r="BT244" i="3"/>
  <c r="BL244" i="3"/>
  <c r="BR244" i="3"/>
  <c r="BS244" i="3"/>
  <c r="BN244" i="3"/>
  <c r="BO244" i="3"/>
  <c r="BP244" i="3"/>
  <c r="BJ244" i="3"/>
  <c r="BU244" i="3"/>
  <c r="BK244" i="3"/>
  <c r="BM244" i="3"/>
  <c r="BR1931" i="3"/>
  <c r="BQ1931" i="3"/>
  <c r="BT1931" i="3"/>
  <c r="BS1931" i="3"/>
  <c r="BL1931" i="3"/>
  <c r="BK1931" i="3"/>
  <c r="BU1931" i="3"/>
  <c r="BN1931" i="3"/>
  <c r="BM1931" i="3"/>
  <c r="BO1931" i="3"/>
  <c r="BP1931" i="3"/>
  <c r="BJ1931" i="3"/>
  <c r="BP48" i="3"/>
  <c r="BN149" i="3"/>
  <c r="J44" i="11"/>
  <c r="K639" i="11"/>
  <c r="B822" i="11"/>
  <c r="K604" i="11"/>
  <c r="K921" i="11"/>
  <c r="C903" i="11"/>
  <c r="BK703" i="3"/>
  <c r="K1980" i="11"/>
  <c r="BL1060" i="3"/>
  <c r="BU1120" i="3"/>
  <c r="BK1341" i="3"/>
  <c r="BP1756" i="3"/>
  <c r="BO618" i="3"/>
  <c r="BS1276" i="3"/>
  <c r="D261" i="11"/>
  <c r="H653" i="11"/>
  <c r="D940" i="11"/>
  <c r="B1087" i="11"/>
  <c r="K631" i="11"/>
  <c r="K360" i="11"/>
  <c r="B1939" i="3"/>
  <c r="BT983" i="3"/>
  <c r="BL983" i="3"/>
  <c r="BR983" i="3"/>
  <c r="BQ983" i="3"/>
  <c r="BJ983" i="3"/>
  <c r="BN983" i="3"/>
  <c r="BK983" i="3"/>
  <c r="BS983" i="3"/>
  <c r="BP983" i="3"/>
  <c r="BU983" i="3"/>
  <c r="BM983" i="3"/>
  <c r="BO983" i="3"/>
  <c r="BN1249" i="3"/>
  <c r="BT1249" i="3"/>
  <c r="BL1249" i="3"/>
  <c r="BP1249" i="3"/>
  <c r="BO1249" i="3"/>
  <c r="BR1249" i="3"/>
  <c r="BS1249" i="3"/>
  <c r="BK1249" i="3"/>
  <c r="BJ1249" i="3"/>
  <c r="BQ1249" i="3"/>
  <c r="BU1249" i="3"/>
  <c r="BM1249" i="3"/>
  <c r="BM1200" i="3"/>
  <c r="BO1200" i="3"/>
  <c r="BN1200" i="3"/>
  <c r="BP1200" i="3"/>
  <c r="BR1200" i="3"/>
  <c r="BU1200" i="3"/>
  <c r="BJ1200" i="3"/>
  <c r="BQ1200" i="3"/>
  <c r="BK1200" i="3"/>
  <c r="BS1200" i="3"/>
  <c r="BL1200" i="3"/>
  <c r="BT1200" i="3"/>
  <c r="BR1432" i="3"/>
  <c r="BP1432" i="3"/>
  <c r="BQ1432" i="3"/>
  <c r="BJ1432" i="3"/>
  <c r="BS1432" i="3"/>
  <c r="BN1432" i="3"/>
  <c r="BO1432" i="3"/>
  <c r="BT1432" i="3"/>
  <c r="BU1432" i="3"/>
  <c r="BM1432" i="3"/>
  <c r="BK1432" i="3"/>
  <c r="BL1432" i="3"/>
  <c r="BT1374" i="3"/>
  <c r="BS1374" i="3"/>
  <c r="BM1374" i="3"/>
  <c r="BN1374" i="3"/>
  <c r="BQ1374" i="3"/>
  <c r="BK1374" i="3"/>
  <c r="BP1374" i="3"/>
  <c r="BL1374" i="3"/>
  <c r="BU1374" i="3"/>
  <c r="BO1374" i="3"/>
  <c r="BR1374" i="3"/>
  <c r="BL801" i="3"/>
  <c r="BP801" i="3"/>
  <c r="BS801" i="3"/>
  <c r="BM801" i="3"/>
  <c r="BO801" i="3"/>
  <c r="BT801" i="3"/>
  <c r="BU801" i="3"/>
  <c r="BR801" i="3"/>
  <c r="BK801" i="3"/>
  <c r="BQ801" i="3"/>
  <c r="BJ801" i="3"/>
  <c r="BN801" i="3"/>
  <c r="BO913" i="3"/>
  <c r="BR913" i="3"/>
  <c r="BP913" i="3"/>
  <c r="D912" i="11"/>
  <c r="BS913" i="3"/>
  <c r="BQ913" i="3"/>
  <c r="BJ913" i="3"/>
  <c r="BM913" i="3"/>
  <c r="BK913" i="3"/>
  <c r="BT913" i="3"/>
  <c r="BL913" i="3"/>
  <c r="BN913" i="3"/>
  <c r="BU913" i="3"/>
  <c r="BR667" i="3"/>
  <c r="BP667" i="3"/>
  <c r="BQ667" i="3"/>
  <c r="BN667" i="3"/>
  <c r="BT667" i="3"/>
  <c r="BO667" i="3"/>
  <c r="BU667" i="3"/>
  <c r="BJ667" i="3"/>
  <c r="BK667" i="3"/>
  <c r="BS667" i="3"/>
  <c r="BM667" i="3"/>
  <c r="BL667" i="3"/>
  <c r="BR1215" i="3"/>
  <c r="BO1215" i="3"/>
  <c r="BJ1215" i="3"/>
  <c r="BT1215" i="3"/>
  <c r="BS1215" i="3"/>
  <c r="BP1215" i="3"/>
  <c r="BM1215" i="3"/>
  <c r="BN1215" i="3"/>
  <c r="BK1215" i="3"/>
  <c r="BU1215" i="3"/>
  <c r="BQ1215" i="3"/>
  <c r="BL1215" i="3"/>
  <c r="BL726" i="3"/>
  <c r="BN726" i="3"/>
  <c r="BM726" i="3"/>
  <c r="BU726" i="3"/>
  <c r="BM1095" i="3"/>
  <c r="BO1095" i="3"/>
  <c r="BQ1095" i="3"/>
  <c r="BT1095" i="3"/>
  <c r="BK1095" i="3"/>
  <c r="BU1095" i="3"/>
  <c r="BS1095" i="3"/>
  <c r="BP1095" i="3"/>
  <c r="BN1095" i="3"/>
  <c r="BR1095" i="3"/>
  <c r="BL1095" i="3"/>
  <c r="BJ1095" i="3"/>
  <c r="BL48" i="3"/>
  <c r="BL281" i="3"/>
  <c r="BT281" i="3"/>
  <c r="BM281" i="3"/>
  <c r="BP281" i="3"/>
  <c r="BJ281" i="3"/>
  <c r="BL566" i="3"/>
  <c r="BN566" i="3"/>
  <c r="BK566" i="3"/>
  <c r="BU566" i="3"/>
  <c r="BP566" i="3"/>
  <c r="BO566" i="3"/>
  <c r="G565" i="11"/>
  <c r="BS566" i="3"/>
  <c r="BM566" i="3"/>
  <c r="BJ566" i="3"/>
  <c r="BQ566" i="3"/>
  <c r="F565" i="11"/>
  <c r="G1749" i="11"/>
  <c r="H1749" i="11"/>
  <c r="K1749" i="11"/>
  <c r="C1749" i="11"/>
  <c r="E1126" i="11"/>
  <c r="I1126" i="11"/>
  <c r="BJ1044" i="3"/>
  <c r="BQ1044" i="3"/>
  <c r="BL1044" i="3"/>
  <c r="BU1044" i="3"/>
  <c r="BS1044" i="3"/>
  <c r="BR1044" i="3"/>
  <c r="BN1044" i="3"/>
  <c r="BM1044" i="3"/>
  <c r="BO1044" i="3"/>
  <c r="C1043" i="11"/>
  <c r="BT1044" i="3"/>
  <c r="B1043" i="11"/>
  <c r="E1643" i="11"/>
  <c r="I1643" i="11"/>
  <c r="L1643" i="11"/>
  <c r="J1643" i="11"/>
  <c r="K1643" i="11"/>
  <c r="BK133" i="3"/>
  <c r="BJ133" i="3"/>
  <c r="BL133" i="3"/>
  <c r="BP133" i="3"/>
  <c r="BU133" i="3"/>
  <c r="BS133" i="3"/>
  <c r="BT133" i="3"/>
  <c r="BQ133" i="3"/>
  <c r="BO133" i="3"/>
  <c r="BR133" i="3"/>
  <c r="BN133" i="3"/>
  <c r="BM133" i="3"/>
  <c r="L57" i="11"/>
  <c r="J752" i="11"/>
  <c r="I1177" i="11"/>
  <c r="B1348" i="11"/>
  <c r="BP753" i="3"/>
  <c r="BO70" i="3"/>
  <c r="BL70" i="3"/>
  <c r="BQ70" i="3"/>
  <c r="BR70" i="3"/>
  <c r="BU70" i="3"/>
  <c r="BN70" i="3"/>
  <c r="BJ70" i="3"/>
  <c r="K69" i="11"/>
  <c r="BJ1825" i="3"/>
  <c r="BS1825" i="3"/>
  <c r="BT1825" i="3"/>
  <c r="BU1825" i="3"/>
  <c r="BR1825" i="3"/>
  <c r="BQ1825" i="3"/>
  <c r="BK1825" i="3"/>
  <c r="BL1825" i="3"/>
  <c r="BM1825" i="3"/>
  <c r="BN1825" i="3"/>
  <c r="BP1825" i="3"/>
  <c r="G1824" i="11"/>
  <c r="J1824" i="11"/>
  <c r="C1824" i="11"/>
  <c r="I1824" i="11"/>
  <c r="L1824" i="11"/>
  <c r="M1824" i="11"/>
  <c r="B1824" i="11"/>
  <c r="BR1307" i="3"/>
  <c r="E1306" i="11"/>
  <c r="K1306" i="11"/>
  <c r="H1306" i="11"/>
  <c r="I1306" i="11"/>
  <c r="BT1529" i="3"/>
  <c r="BL1529" i="3"/>
  <c r="BM1529" i="3"/>
  <c r="BO1529" i="3"/>
  <c r="BN1529" i="3"/>
  <c r="BJ1529" i="3"/>
  <c r="BS1529" i="3"/>
  <c r="BQ1529" i="3"/>
  <c r="BR1529" i="3"/>
  <c r="BK1529" i="3"/>
  <c r="BU1529" i="3"/>
  <c r="BP1529" i="3"/>
  <c r="B1528" i="11"/>
  <c r="C1528" i="11"/>
  <c r="I1528" i="11"/>
  <c r="K1528" i="11"/>
  <c r="M1528" i="11"/>
  <c r="BS1145" i="3"/>
  <c r="BN1145" i="3"/>
  <c r="BO1145" i="3"/>
  <c r="BM1145" i="3"/>
  <c r="BK1145" i="3"/>
  <c r="BR1145" i="3"/>
  <c r="BQ1145" i="3"/>
  <c r="K1144" i="11"/>
  <c r="F1144" i="11"/>
  <c r="H1144" i="11"/>
  <c r="B1144" i="11"/>
  <c r="C1144" i="11"/>
  <c r="BJ1145" i="3"/>
  <c r="D1144" i="11"/>
  <c r="K43" i="11"/>
  <c r="B69" i="11"/>
  <c r="H132" i="11"/>
  <c r="K148" i="11"/>
  <c r="C148" i="11"/>
  <c r="K300" i="11"/>
  <c r="F310" i="11"/>
  <c r="K356" i="11"/>
  <c r="F452" i="11"/>
  <c r="L501" i="11"/>
  <c r="K147" i="11"/>
  <c r="H501" i="11"/>
  <c r="C302" i="11"/>
  <c r="I416" i="11"/>
  <c r="C565" i="11"/>
  <c r="B625" i="11"/>
  <c r="G752" i="11"/>
  <c r="D781" i="11"/>
  <c r="L702" i="11"/>
  <c r="M1177" i="11"/>
  <c r="D1177" i="11"/>
  <c r="F1096" i="11"/>
  <c r="F1056" i="11"/>
  <c r="M1764" i="11"/>
  <c r="M565" i="11"/>
  <c r="I1082" i="11"/>
  <c r="C1764" i="11"/>
  <c r="M1711" i="11"/>
  <c r="E1711" i="11"/>
  <c r="C1711" i="11"/>
  <c r="T1540" i="3"/>
  <c r="B1540" i="3" s="1"/>
  <c r="BL96" i="3"/>
  <c r="BQ96" i="3"/>
  <c r="BP96" i="3"/>
  <c r="BS96" i="3"/>
  <c r="BJ96" i="3"/>
  <c r="BT96" i="3"/>
  <c r="BO96" i="3"/>
  <c r="BM96" i="3"/>
  <c r="BN96" i="3"/>
  <c r="BU96" i="3"/>
  <c r="BR96" i="3"/>
  <c r="BK96" i="3"/>
  <c r="M95" i="11"/>
  <c r="BN372" i="3"/>
  <c r="BO372" i="3"/>
  <c r="BR372" i="3"/>
  <c r="BT372" i="3"/>
  <c r="BS372" i="3"/>
  <c r="BQ372" i="3"/>
  <c r="BU372" i="3"/>
  <c r="BL372" i="3"/>
  <c r="BJ372" i="3"/>
  <c r="BP372" i="3"/>
  <c r="BM372" i="3"/>
  <c r="BK372" i="3"/>
  <c r="BN545" i="3"/>
  <c r="BO545" i="3"/>
  <c r="BJ545" i="3"/>
  <c r="BM545" i="3"/>
  <c r="BQ545" i="3"/>
  <c r="BR545" i="3"/>
  <c r="BK545" i="3"/>
  <c r="BP545" i="3"/>
  <c r="BL545" i="3"/>
  <c r="BU545" i="3"/>
  <c r="BS545" i="3"/>
  <c r="BT545" i="3"/>
  <c r="I1702" i="11"/>
  <c r="C1702" i="11"/>
  <c r="G1702" i="11"/>
  <c r="F1702" i="11"/>
  <c r="H1702" i="11"/>
  <c r="BU1333" i="3"/>
  <c r="BS1333" i="3"/>
  <c r="BO1333" i="3"/>
  <c r="BT1333" i="3"/>
  <c r="BL1333" i="3"/>
  <c r="BR1333" i="3"/>
  <c r="BK1333" i="3"/>
  <c r="BN1333" i="3"/>
  <c r="BQ1333" i="3"/>
  <c r="BM1333" i="3"/>
  <c r="BJ1333" i="3"/>
  <c r="BP1333" i="3"/>
  <c r="C1332" i="11"/>
  <c r="M1332" i="11"/>
  <c r="B1332" i="11"/>
  <c r="H1332" i="11"/>
  <c r="I1332" i="11"/>
  <c r="L1332" i="11"/>
  <c r="BP1145" i="3"/>
  <c r="BN1426" i="3"/>
  <c r="BL1426" i="3"/>
  <c r="E1425" i="11"/>
  <c r="J1425" i="11"/>
  <c r="K1425" i="11"/>
  <c r="BM1426" i="3"/>
  <c r="BP1426" i="3"/>
  <c r="BT1426" i="3"/>
  <c r="F1425" i="11"/>
  <c r="BJ1426" i="3"/>
  <c r="G1425" i="11"/>
  <c r="BR1426" i="3"/>
  <c r="H1425" i="11"/>
  <c r="T404" i="3"/>
  <c r="B404" i="3" s="1"/>
  <c r="BT1526" i="3"/>
  <c r="BU1526" i="3"/>
  <c r="BL1526" i="3"/>
  <c r="BO1526" i="3"/>
  <c r="BN1526" i="3"/>
  <c r="BJ1526" i="3"/>
  <c r="BK1526" i="3"/>
  <c r="BQ1526" i="3"/>
  <c r="BM1526" i="3"/>
  <c r="BP1526" i="3"/>
  <c r="BS1526" i="3"/>
  <c r="J1525" i="11"/>
  <c r="M1525" i="11"/>
  <c r="BR1526" i="3"/>
  <c r="G1525" i="11"/>
  <c r="H1525" i="11"/>
  <c r="B1525" i="11"/>
  <c r="I1525" i="11"/>
  <c r="D1525" i="11"/>
  <c r="K1525" i="11"/>
  <c r="M69" i="11"/>
  <c r="I95" i="11"/>
  <c r="D34" i="11"/>
  <c r="J103" i="11"/>
  <c r="H57" i="11"/>
  <c r="C132" i="11"/>
  <c r="H144" i="11"/>
  <c r="G202" i="11"/>
  <c r="K216" i="11"/>
  <c r="I148" i="11"/>
  <c r="F96" i="11"/>
  <c r="E216" i="11"/>
  <c r="I300" i="11"/>
  <c r="G317" i="11"/>
  <c r="J258" i="11"/>
  <c r="D291" i="11"/>
  <c r="H202" i="11"/>
  <c r="C224" i="11"/>
  <c r="E280" i="11"/>
  <c r="C310" i="11"/>
  <c r="B310" i="11"/>
  <c r="B202" i="11"/>
  <c r="K292" i="11"/>
  <c r="K371" i="11"/>
  <c r="M377" i="11"/>
  <c r="I302" i="11"/>
  <c r="J356" i="11"/>
  <c r="E452" i="11"/>
  <c r="G405" i="11"/>
  <c r="H147" i="11"/>
  <c r="D392" i="11"/>
  <c r="B211" i="11"/>
  <c r="G501" i="11"/>
  <c r="F547" i="11"/>
  <c r="K452" i="11"/>
  <c r="L302" i="11"/>
  <c r="I604" i="11"/>
  <c r="H416" i="11"/>
  <c r="F544" i="11"/>
  <c r="I822" i="11"/>
  <c r="M625" i="11"/>
  <c r="J822" i="11"/>
  <c r="F752" i="11"/>
  <c r="H812" i="11"/>
  <c r="E940" i="11"/>
  <c r="I781" i="11"/>
  <c r="K843" i="11"/>
  <c r="M966" i="11"/>
  <c r="L919" i="11"/>
  <c r="J780" i="11"/>
  <c r="E966" i="11"/>
  <c r="C1056" i="11"/>
  <c r="E1056" i="11"/>
  <c r="E1348" i="11"/>
  <c r="K1278" i="11"/>
  <c r="G1423" i="11"/>
  <c r="J1386" i="11"/>
  <c r="K1332" i="11"/>
  <c r="M1980" i="11"/>
  <c r="D1961" i="11"/>
  <c r="J1961" i="11"/>
  <c r="E1702" i="11"/>
  <c r="BK1426" i="3"/>
  <c r="BR566" i="3"/>
  <c r="BN1769" i="3"/>
  <c r="BR1769" i="3"/>
  <c r="BT1769" i="3"/>
  <c r="BO1769" i="3"/>
  <c r="BL1769" i="3"/>
  <c r="BS1769" i="3"/>
  <c r="BQ1769" i="3"/>
  <c r="H1768" i="11"/>
  <c r="G1768" i="11"/>
  <c r="C1768" i="11"/>
  <c r="J1768" i="11"/>
  <c r="I1768" i="11"/>
  <c r="F1768" i="11"/>
  <c r="K1768" i="11"/>
  <c r="BT284" i="3"/>
  <c r="BN284" i="3"/>
  <c r="BK284" i="3"/>
  <c r="BM284" i="3"/>
  <c r="BS284" i="3"/>
  <c r="BO284" i="3"/>
  <c r="BL284" i="3"/>
  <c r="BJ284" i="3"/>
  <c r="BQ284" i="3"/>
  <c r="BP284" i="3"/>
  <c r="BU284" i="3"/>
  <c r="BR284" i="3"/>
  <c r="BM1862" i="3"/>
  <c r="BL1862" i="3"/>
  <c r="BQ1862" i="3"/>
  <c r="BT1862" i="3"/>
  <c r="BO1862" i="3"/>
  <c r="BU1862" i="3"/>
  <c r="BP1862" i="3"/>
  <c r="BN1862" i="3"/>
  <c r="BS1862" i="3"/>
  <c r="F1861" i="11"/>
  <c r="BK1862" i="3"/>
  <c r="G1861" i="11"/>
  <c r="L1861" i="11"/>
  <c r="K1861" i="11"/>
  <c r="B1861" i="11"/>
  <c r="C1861" i="11"/>
  <c r="D1861" i="11"/>
  <c r="BJ1765" i="3"/>
  <c r="BT1765" i="3"/>
  <c r="H1764" i="11"/>
  <c r="BS1765" i="3"/>
  <c r="G1764" i="11"/>
  <c r="BK1765" i="3"/>
  <c r="BM1765" i="3"/>
  <c r="BU1765" i="3"/>
  <c r="BR1765" i="3"/>
  <c r="BL1765" i="3"/>
  <c r="BP1765" i="3"/>
  <c r="BQ1765" i="3"/>
  <c r="BO1765" i="3"/>
  <c r="BN1765" i="3"/>
  <c r="D1764" i="11"/>
  <c r="B1764" i="11"/>
  <c r="I1764" i="11"/>
  <c r="J1764" i="11"/>
  <c r="M148" i="11"/>
  <c r="L310" i="11"/>
  <c r="J250" i="11"/>
  <c r="BP239" i="3"/>
  <c r="BM239" i="3"/>
  <c r="BR239" i="3"/>
  <c r="BU239" i="3"/>
  <c r="BL239" i="3"/>
  <c r="F238" i="11"/>
  <c r="BK239" i="3"/>
  <c r="BJ239" i="3"/>
  <c r="BT239" i="3"/>
  <c r="BO239" i="3"/>
  <c r="BQ239" i="3"/>
  <c r="BJ1684" i="3"/>
  <c r="BL1684" i="3"/>
  <c r="B1683" i="11"/>
  <c r="H1683" i="11"/>
  <c r="J1683" i="11"/>
  <c r="L1683" i="11"/>
  <c r="K1683" i="11"/>
  <c r="I1044" i="11"/>
  <c r="H1044" i="11"/>
  <c r="BL1075" i="3"/>
  <c r="BN1075" i="3"/>
  <c r="B1074" i="11"/>
  <c r="E1074" i="11"/>
  <c r="K1678" i="11"/>
  <c r="I1678" i="11"/>
  <c r="M1678" i="11"/>
  <c r="BU1083" i="3"/>
  <c r="BP1083" i="3"/>
  <c r="BR1083" i="3"/>
  <c r="BJ1083" i="3"/>
  <c r="BQ1083" i="3"/>
  <c r="BS1083" i="3"/>
  <c r="BT1083" i="3"/>
  <c r="BO1083" i="3"/>
  <c r="BL1083" i="3"/>
  <c r="BK1083" i="3"/>
  <c r="BN1083" i="3"/>
  <c r="BM1083" i="3"/>
  <c r="G1082" i="11"/>
  <c r="E1082" i="11"/>
  <c r="L1082" i="11"/>
  <c r="B1082" i="11"/>
  <c r="C1082" i="11"/>
  <c r="D1082" i="11"/>
  <c r="BU1962" i="3"/>
  <c r="BN1962" i="3"/>
  <c r="I1961" i="11"/>
  <c r="BJ1962" i="3"/>
  <c r="BR1962" i="3"/>
  <c r="BL1962" i="3"/>
  <c r="BT1962" i="3"/>
  <c r="BO1962" i="3"/>
  <c r="BK1962" i="3"/>
  <c r="BS1962" i="3"/>
  <c r="G1961" i="11"/>
  <c r="H1961" i="11"/>
  <c r="C1961" i="11"/>
  <c r="E1961" i="11"/>
  <c r="L1961" i="11"/>
  <c r="C147" i="11"/>
  <c r="B103" i="11"/>
  <c r="J57" i="11"/>
  <c r="M144" i="11"/>
  <c r="J202" i="11"/>
  <c r="M342" i="11"/>
  <c r="I238" i="11"/>
  <c r="H317" i="11"/>
  <c r="C291" i="11"/>
  <c r="F291" i="11"/>
  <c r="G280" i="11"/>
  <c r="J342" i="11"/>
  <c r="C202" i="11"/>
  <c r="B392" i="11"/>
  <c r="L822" i="11"/>
  <c r="B604" i="11"/>
  <c r="M919" i="11"/>
  <c r="F1126" i="11"/>
  <c r="H780" i="11"/>
  <c r="J1014" i="11"/>
  <c r="G1074" i="11"/>
  <c r="D1044" i="11"/>
  <c r="L1348" i="11"/>
  <c r="D1423" i="11"/>
  <c r="F1082" i="11"/>
  <c r="L1386" i="11"/>
  <c r="D1683" i="11"/>
  <c r="M1861" i="11"/>
  <c r="J919" i="11"/>
  <c r="BO753" i="3"/>
  <c r="BN626" i="3"/>
  <c r="K1792" i="11"/>
  <c r="I1792" i="11"/>
  <c r="B1792" i="11"/>
  <c r="E1792" i="11"/>
  <c r="G1792" i="11"/>
  <c r="BM1654" i="3"/>
  <c r="BS1654" i="3"/>
  <c r="BR1654" i="3"/>
  <c r="BN1654" i="3"/>
  <c r="C1653" i="11"/>
  <c r="D1653" i="11"/>
  <c r="E1653" i="11"/>
  <c r="B631" i="11"/>
  <c r="H631" i="11"/>
  <c r="I631" i="11"/>
  <c r="L631" i="11"/>
  <c r="I1503" i="11"/>
  <c r="L1503" i="11"/>
  <c r="B1503" i="11"/>
  <c r="BN548" i="3"/>
  <c r="BP548" i="3"/>
  <c r="BL548" i="3"/>
  <c r="BS548" i="3"/>
  <c r="BO548" i="3"/>
  <c r="BQ548" i="3"/>
  <c r="BU548" i="3"/>
  <c r="BT548" i="3"/>
  <c r="BK548" i="3"/>
  <c r="BJ548" i="3"/>
  <c r="BR548" i="3"/>
  <c r="BM548" i="3"/>
  <c r="BM377" i="3"/>
  <c r="BQ377" i="3"/>
  <c r="BP377" i="3"/>
  <c r="BR377" i="3"/>
  <c r="BT377" i="3"/>
  <c r="BL377" i="3"/>
  <c r="BN377" i="3"/>
  <c r="BJ377" i="3"/>
  <c r="BO377" i="3"/>
  <c r="BU377" i="3"/>
  <c r="BS377" i="3"/>
  <c r="BK377" i="3"/>
  <c r="D376" i="11"/>
  <c r="BQ1334" i="3"/>
  <c r="BT1334" i="3"/>
  <c r="BM1334" i="3"/>
  <c r="BN1334" i="3"/>
  <c r="BO1334" i="3"/>
  <c r="BP1334" i="3"/>
  <c r="BJ1334" i="3"/>
  <c r="BS1334" i="3"/>
  <c r="BK1334" i="3"/>
  <c r="BL1334" i="3"/>
  <c r="BR1334" i="3"/>
  <c r="BU1334" i="3"/>
  <c r="F1333" i="11"/>
  <c r="M1333" i="11"/>
  <c r="G1333" i="11"/>
  <c r="H1333" i="11"/>
  <c r="J1333" i="11"/>
  <c r="B1333" i="11"/>
  <c r="J297" i="11"/>
  <c r="L297" i="11"/>
  <c r="G95" i="11"/>
  <c r="I57" i="11"/>
  <c r="B132" i="11"/>
  <c r="C144" i="11"/>
  <c r="D148" i="11"/>
  <c r="E96" i="11"/>
  <c r="K250" i="11"/>
  <c r="H300" i="11"/>
  <c r="C180" i="11"/>
  <c r="I261" i="11"/>
  <c r="E300" i="11"/>
  <c r="I201" i="11"/>
  <c r="F317" i="11"/>
  <c r="I258" i="11"/>
  <c r="H238" i="11"/>
  <c r="E291" i="11"/>
  <c r="C211" i="11"/>
  <c r="D280" i="11"/>
  <c r="C300" i="11"/>
  <c r="J292" i="11"/>
  <c r="H371" i="11"/>
  <c r="L144" i="11"/>
  <c r="B283" i="11"/>
  <c r="I356" i="11"/>
  <c r="C356" i="11"/>
  <c r="D317" i="11"/>
  <c r="F147" i="11"/>
  <c r="C392" i="11"/>
  <c r="G439" i="11"/>
  <c r="E501" i="11"/>
  <c r="F491" i="11"/>
  <c r="D604" i="11"/>
  <c r="G416" i="11"/>
  <c r="J631" i="11"/>
  <c r="C501" i="11"/>
  <c r="H618" i="11"/>
  <c r="B544" i="11"/>
  <c r="H822" i="11"/>
  <c r="E752" i="11"/>
  <c r="M812" i="11"/>
  <c r="C940" i="11"/>
  <c r="K653" i="11"/>
  <c r="C781" i="11"/>
  <c r="B736" i="11"/>
  <c r="H843" i="11"/>
  <c r="L966" i="11"/>
  <c r="D812" i="11"/>
  <c r="E780" i="11"/>
  <c r="L1074" i="11"/>
  <c r="K1102" i="11"/>
  <c r="D1056" i="11"/>
  <c r="L1423" i="11"/>
  <c r="H1082" i="11"/>
  <c r="F1503" i="11"/>
  <c r="J1332" i="11"/>
  <c r="B1768" i="11"/>
  <c r="E1768" i="11"/>
  <c r="K1503" i="11"/>
  <c r="J1528" i="11"/>
  <c r="D1768" i="11"/>
  <c r="J1861" i="11"/>
  <c r="L1980" i="11"/>
  <c r="K1764" i="11"/>
  <c r="BO1426" i="3"/>
  <c r="BT566" i="3"/>
  <c r="BL145" i="3"/>
  <c r="L1351" i="11"/>
  <c r="H1351" i="11"/>
  <c r="M1351" i="11"/>
  <c r="I1351" i="11"/>
  <c r="D1351" i="11"/>
  <c r="G1351" i="11"/>
  <c r="BT1074" i="3"/>
  <c r="BO1074" i="3"/>
  <c r="BR1074" i="3"/>
  <c r="BS1074" i="3"/>
  <c r="D1073" i="11"/>
  <c r="BN1074" i="3"/>
  <c r="BM1074" i="3"/>
  <c r="BM569" i="3"/>
  <c r="BP569" i="3"/>
  <c r="D568" i="11"/>
  <c r="BK569" i="3"/>
  <c r="BJ569" i="3"/>
  <c r="E728" i="11"/>
  <c r="H728" i="11"/>
  <c r="I1104" i="11"/>
  <c r="B1104" i="11"/>
  <c r="M1104" i="11"/>
  <c r="K1104" i="11"/>
  <c r="L1104" i="11"/>
  <c r="BR1421" i="3"/>
  <c r="BK1421" i="3"/>
  <c r="I1410" i="11"/>
  <c r="J1410" i="11"/>
  <c r="C1410" i="11"/>
  <c r="BM1967" i="3"/>
  <c r="BO1967" i="3"/>
  <c r="BR1967" i="3"/>
  <c r="BT1967" i="3"/>
  <c r="G1966" i="11"/>
  <c r="C1966" i="11"/>
  <c r="BM1962" i="3"/>
  <c r="BP116" i="3"/>
  <c r="BJ116" i="3"/>
  <c r="BL116" i="3"/>
  <c r="BK116" i="3"/>
  <c r="J1415" i="11"/>
  <c r="K1415" i="11"/>
  <c r="H1571" i="11"/>
  <c r="L1571" i="11"/>
  <c r="I1571" i="11"/>
  <c r="T1812" i="3"/>
  <c r="B1812" i="3" s="1"/>
  <c r="BP1178" i="3"/>
  <c r="BJ1178" i="3"/>
  <c r="BN1178" i="3"/>
  <c r="BM1178" i="3"/>
  <c r="BL1178" i="3"/>
  <c r="BO1178" i="3"/>
  <c r="BQ1178" i="3"/>
  <c r="BT1178" i="3"/>
  <c r="BU1178" i="3"/>
  <c r="BK1178" i="3"/>
  <c r="BS1178" i="3"/>
  <c r="BR1178" i="3"/>
  <c r="F1177" i="11"/>
  <c r="G1177" i="11"/>
  <c r="K1177" i="11"/>
  <c r="BQ1387" i="3"/>
  <c r="BS1387" i="3"/>
  <c r="BO1387" i="3"/>
  <c r="BM1387" i="3"/>
  <c r="BJ1387" i="3"/>
  <c r="BT1387" i="3"/>
  <c r="BN1387" i="3"/>
  <c r="BK1387" i="3"/>
  <c r="H1386" i="11"/>
  <c r="BL1387" i="3"/>
  <c r="K1386" i="11"/>
  <c r="C1386" i="11"/>
  <c r="G1386" i="11"/>
  <c r="D1386" i="11"/>
  <c r="E1386" i="11"/>
  <c r="J148" i="11"/>
  <c r="J280" i="11"/>
  <c r="E283" i="11"/>
  <c r="M822" i="11"/>
  <c r="J903" i="11"/>
  <c r="G1126" i="11"/>
  <c r="E202" i="11"/>
  <c r="H356" i="11"/>
  <c r="D639" i="11"/>
  <c r="D780" i="11"/>
  <c r="F1764" i="11"/>
  <c r="BU626" i="3"/>
  <c r="BO626" i="3"/>
  <c r="BL626" i="3"/>
  <c r="BM626" i="3"/>
  <c r="BS626" i="3"/>
  <c r="BQ626" i="3"/>
  <c r="BT626" i="3"/>
  <c r="BJ626" i="3"/>
  <c r="BK626" i="3"/>
  <c r="BS453" i="3"/>
  <c r="L452" i="11"/>
  <c r="BM453" i="3"/>
  <c r="T127" i="3"/>
  <c r="B127" i="3" s="1"/>
  <c r="M96" i="11"/>
  <c r="G132" i="11"/>
  <c r="L291" i="11"/>
  <c r="B280" i="11"/>
  <c r="F180" i="11"/>
  <c r="E356" i="11"/>
  <c r="L392" i="11"/>
  <c r="K618" i="11"/>
  <c r="C843" i="11"/>
  <c r="J1126" i="11"/>
  <c r="F1643" i="11"/>
  <c r="BM149" i="3"/>
  <c r="BP145" i="3"/>
  <c r="BP1044" i="3"/>
  <c r="BP225" i="3"/>
  <c r="BO225" i="3"/>
  <c r="BR336" i="3"/>
  <c r="BS336" i="3"/>
  <c r="BL336" i="3"/>
  <c r="BN336" i="3"/>
  <c r="BO336" i="3"/>
  <c r="E335" i="11"/>
  <c r="H335" i="11"/>
  <c r="D265" i="11"/>
  <c r="H498" i="11"/>
  <c r="BU1145" i="3"/>
  <c r="BO1884" i="3"/>
  <c r="BP1884" i="3"/>
  <c r="BT1884" i="3"/>
  <c r="BU1884" i="3"/>
  <c r="BN1884" i="3"/>
  <c r="BL1884" i="3"/>
  <c r="I1883" i="11"/>
  <c r="BJ1884" i="3"/>
  <c r="BR1884" i="3"/>
  <c r="BQ1884" i="3"/>
  <c r="BM1884" i="3"/>
  <c r="BK1884" i="3"/>
  <c r="BS1884" i="3"/>
  <c r="M1883" i="11"/>
  <c r="H1883" i="11"/>
  <c r="J1883" i="11"/>
  <c r="B1883" i="11"/>
  <c r="C1883" i="11"/>
  <c r="K1883" i="11"/>
  <c r="F1883" i="11"/>
  <c r="BR967" i="3"/>
  <c r="BT967" i="3"/>
  <c r="BK967" i="3"/>
  <c r="BL967" i="3"/>
  <c r="BQ967" i="3"/>
  <c r="BJ967" i="3"/>
  <c r="BO967" i="3"/>
  <c r="BN967" i="3"/>
  <c r="BP967" i="3"/>
  <c r="BU967" i="3"/>
  <c r="BM967" i="3"/>
  <c r="BS967" i="3"/>
  <c r="T258" i="3"/>
  <c r="B258" i="3" s="1"/>
  <c r="T970" i="3"/>
  <c r="B970" i="3" s="1"/>
  <c r="B34" i="11"/>
  <c r="C69" i="11"/>
  <c r="C95" i="11"/>
  <c r="G115" i="11"/>
  <c r="G148" i="11"/>
  <c r="K115" i="11"/>
  <c r="B57" i="11"/>
  <c r="K132" i="11"/>
  <c r="J144" i="11"/>
  <c r="M202" i="11"/>
  <c r="M250" i="11"/>
  <c r="B250" i="11"/>
  <c r="L96" i="11"/>
  <c r="K261" i="11"/>
  <c r="D92" i="11"/>
  <c r="D180" i="11"/>
  <c r="K310" i="11"/>
  <c r="C250" i="11"/>
  <c r="G335" i="11"/>
  <c r="E258" i="11"/>
  <c r="E238" i="11"/>
  <c r="K291" i="11"/>
  <c r="L224" i="11"/>
  <c r="M211" i="11"/>
  <c r="M280" i="11"/>
  <c r="F356" i="11"/>
  <c r="D292" i="11"/>
  <c r="M201" i="11"/>
  <c r="C283" i="11"/>
  <c r="B247" i="11"/>
  <c r="G450" i="11"/>
  <c r="J452" i="11"/>
  <c r="H392" i="11"/>
  <c r="E565" i="11"/>
  <c r="K565" i="11"/>
  <c r="G604" i="11"/>
  <c r="M416" i="11"/>
  <c r="D631" i="11"/>
  <c r="I618" i="11"/>
  <c r="G544" i="11"/>
  <c r="H625" i="11"/>
  <c r="E625" i="11"/>
  <c r="G812" i="11"/>
  <c r="J940" i="11"/>
  <c r="E653" i="11"/>
  <c r="M843" i="11"/>
  <c r="G966" i="11"/>
  <c r="G780" i="11"/>
  <c r="K822" i="11"/>
  <c r="G1043" i="11"/>
  <c r="L1177" i="11"/>
  <c r="G1028" i="11"/>
  <c r="G1306" i="11"/>
  <c r="F1415" i="11"/>
  <c r="F1528" i="11"/>
  <c r="C1503" i="11"/>
  <c r="G1332" i="11"/>
  <c r="L1702" i="11"/>
  <c r="D1643" i="11"/>
  <c r="F1653" i="11"/>
  <c r="J1879" i="11"/>
  <c r="G1883" i="11"/>
  <c r="F1525" i="11"/>
  <c r="M1961" i="11"/>
  <c r="D1792" i="11"/>
  <c r="J300" i="11"/>
  <c r="D371" i="11"/>
  <c r="L1528" i="11"/>
  <c r="J1711" i="11"/>
  <c r="BK920" i="3"/>
  <c r="BK1044" i="3"/>
  <c r="BN1057" i="3"/>
  <c r="BM116" i="3"/>
  <c r="BQ630" i="3"/>
  <c r="BS630" i="3"/>
  <c r="BK630" i="3"/>
  <c r="BP630" i="3"/>
  <c r="BM630" i="3"/>
  <c r="BN630" i="3"/>
  <c r="BO630" i="3"/>
  <c r="BL630" i="3"/>
  <c r="BT630" i="3"/>
  <c r="BR630" i="3"/>
  <c r="BJ630" i="3"/>
  <c r="BU630" i="3"/>
  <c r="BS944" i="3"/>
  <c r="BP944" i="3"/>
  <c r="BU944" i="3"/>
  <c r="BN944" i="3"/>
  <c r="D943" i="11"/>
  <c r="BR944" i="3"/>
  <c r="BJ223" i="3"/>
  <c r="BL223" i="3"/>
  <c r="BT223" i="3"/>
  <c r="BN223" i="3"/>
  <c r="BP223" i="3"/>
  <c r="BO223" i="3"/>
  <c r="BS223" i="3"/>
  <c r="BR223" i="3"/>
  <c r="BK223" i="3"/>
  <c r="BM223" i="3"/>
  <c r="BQ223" i="3"/>
  <c r="BU223" i="3"/>
  <c r="J222" i="11"/>
  <c r="BO650" i="3"/>
  <c r="BN650" i="3"/>
  <c r="BP650" i="3"/>
  <c r="BS650" i="3"/>
  <c r="BQ650" i="3"/>
  <c r="BT650" i="3"/>
  <c r="BK650" i="3"/>
  <c r="BM650" i="3"/>
  <c r="BL650" i="3"/>
  <c r="BJ650" i="3"/>
  <c r="BR650" i="3"/>
  <c r="BU650" i="3"/>
  <c r="F649" i="11"/>
  <c r="M649" i="11"/>
  <c r="BQ843" i="3"/>
  <c r="BJ843" i="3"/>
  <c r="BN843" i="3"/>
  <c r="BO843" i="3"/>
  <c r="BM843" i="3"/>
  <c r="BR843" i="3"/>
  <c r="BK843" i="3"/>
  <c r="BU843" i="3"/>
  <c r="BL843" i="3"/>
  <c r="BP843" i="3"/>
  <c r="BS843" i="3"/>
  <c r="BT843" i="3"/>
  <c r="C842" i="11"/>
  <c r="BU1830" i="3"/>
  <c r="BT1830" i="3"/>
  <c r="BJ1830" i="3"/>
  <c r="BS1830" i="3"/>
  <c r="BQ1830" i="3"/>
  <c r="BL1830" i="3"/>
  <c r="BK1830" i="3"/>
  <c r="BM1830" i="3"/>
  <c r="BO1830" i="3"/>
  <c r="BP1830" i="3"/>
  <c r="BN1830" i="3"/>
  <c r="BR1830" i="3"/>
  <c r="L1829" i="11"/>
  <c r="M1829" i="11"/>
  <c r="B1829" i="11"/>
  <c r="I1829" i="11"/>
  <c r="K1829" i="11"/>
  <c r="J1829" i="11"/>
  <c r="T1832" i="3"/>
  <c r="B1832" i="3" s="1"/>
  <c r="I280" i="11"/>
  <c r="M702" i="11"/>
  <c r="F1043" i="11"/>
  <c r="L283" i="11"/>
  <c r="G822" i="11"/>
  <c r="F822" i="11"/>
  <c r="F1278" i="11"/>
  <c r="I1861" i="11"/>
  <c r="BJ145" i="3"/>
  <c r="BS145" i="3"/>
  <c r="BK145" i="3"/>
  <c r="BO145" i="3"/>
  <c r="BM145" i="3"/>
  <c r="C34" i="11"/>
  <c r="D69" i="11"/>
  <c r="M238" i="11"/>
  <c r="C317" i="11"/>
  <c r="C452" i="11"/>
  <c r="K493" i="11"/>
  <c r="J604" i="11"/>
  <c r="J1074" i="11"/>
  <c r="L202" i="11"/>
  <c r="J310" i="11"/>
  <c r="F342" i="11"/>
  <c r="J291" i="11"/>
  <c r="B356" i="11"/>
  <c r="F450" i="11"/>
  <c r="I452" i="11"/>
  <c r="G392" i="11"/>
  <c r="F498" i="11"/>
  <c r="D565" i="11"/>
  <c r="E604" i="11"/>
  <c r="F416" i="11"/>
  <c r="C653" i="11"/>
  <c r="B547" i="11"/>
  <c r="D618" i="11"/>
  <c r="J544" i="11"/>
  <c r="D625" i="11"/>
  <c r="F812" i="11"/>
  <c r="L843" i="11"/>
  <c r="F780" i="11"/>
  <c r="H1043" i="11"/>
  <c r="J1177" i="11"/>
  <c r="H1177" i="11"/>
  <c r="F1028" i="11"/>
  <c r="E1415" i="11"/>
  <c r="E1333" i="11"/>
  <c r="G940" i="11"/>
  <c r="D1425" i="11"/>
  <c r="C1425" i="11"/>
  <c r="D1332" i="11"/>
  <c r="F1683" i="11"/>
  <c r="K1702" i="11"/>
  <c r="B1643" i="11"/>
  <c r="H1711" i="11"/>
  <c r="M1792" i="11"/>
  <c r="E1879" i="11"/>
  <c r="E1525" i="11"/>
  <c r="F1961" i="11"/>
  <c r="C376" i="11"/>
  <c r="J261" i="11"/>
  <c r="H1653" i="11"/>
  <c r="BN145" i="3"/>
  <c r="BL920" i="3"/>
  <c r="BU1048" i="3"/>
  <c r="BK1057" i="3"/>
  <c r="L1353" i="11"/>
  <c r="M1353" i="11"/>
  <c r="J1353" i="11"/>
  <c r="B1353" i="11"/>
  <c r="C1353" i="11"/>
  <c r="D1353" i="11"/>
  <c r="F1353" i="11"/>
  <c r="BO1825" i="3"/>
  <c r="BR116" i="3"/>
  <c r="K202" i="11"/>
  <c r="D310" i="11"/>
  <c r="C604" i="11"/>
  <c r="J1043" i="11"/>
  <c r="B1177" i="11"/>
  <c r="BT1145" i="3"/>
  <c r="F57" i="11"/>
  <c r="L132" i="11"/>
  <c r="L180" i="11"/>
  <c r="K283" i="11"/>
  <c r="I392" i="11"/>
  <c r="L416" i="11"/>
  <c r="G625" i="11"/>
  <c r="D822" i="11"/>
  <c r="G1415" i="11"/>
  <c r="L1415" i="11"/>
  <c r="B1961" i="11"/>
  <c r="F115" i="11"/>
  <c r="M57" i="11"/>
  <c r="B238" i="11"/>
  <c r="J69" i="11"/>
  <c r="J95" i="11"/>
  <c r="D57" i="11"/>
  <c r="I132" i="11"/>
  <c r="F261" i="11"/>
  <c r="K180" i="11"/>
  <c r="L300" i="11"/>
  <c r="G211" i="11"/>
  <c r="H376" i="11"/>
  <c r="I376" i="11"/>
  <c r="E371" i="11"/>
  <c r="H452" i="11"/>
  <c r="B450" i="11"/>
  <c r="C408" i="11"/>
  <c r="J498" i="11"/>
  <c r="B565" i="11"/>
  <c r="M604" i="11"/>
  <c r="E416" i="11"/>
  <c r="M653" i="11"/>
  <c r="B618" i="11"/>
  <c r="I544" i="11"/>
  <c r="L625" i="11"/>
  <c r="D752" i="11"/>
  <c r="E812" i="11"/>
  <c r="J843" i="11"/>
  <c r="I919" i="11"/>
  <c r="C780" i="11"/>
  <c r="E1043" i="11"/>
  <c r="I1028" i="11"/>
  <c r="D1126" i="11"/>
  <c r="D1415" i="11"/>
  <c r="L1306" i="11"/>
  <c r="D1333" i="11"/>
  <c r="E1144" i="11"/>
  <c r="B1425" i="11"/>
  <c r="B1702" i="11"/>
  <c r="M1643" i="11"/>
  <c r="F1824" i="11"/>
  <c r="J1503" i="11"/>
  <c r="G1528" i="11"/>
  <c r="G1711" i="11"/>
  <c r="D1879" i="11"/>
  <c r="J1749" i="11"/>
  <c r="G310" i="11"/>
  <c r="C402" i="11"/>
  <c r="BR1387" i="3"/>
  <c r="BN239" i="3"/>
  <c r="BO920" i="3"/>
  <c r="BL225" i="3"/>
  <c r="I1646" i="11"/>
  <c r="B1646" i="11"/>
  <c r="E1646" i="11"/>
  <c r="L1646" i="11"/>
  <c r="M1646" i="11"/>
  <c r="D1646" i="11"/>
  <c r="J1646" i="11"/>
  <c r="K1646" i="11"/>
  <c r="C1646" i="11"/>
  <c r="M1921" i="11"/>
  <c r="L1921" i="11"/>
  <c r="F1921" i="11"/>
  <c r="B1921" i="11"/>
  <c r="BL1922" i="3"/>
  <c r="C1921" i="11"/>
  <c r="D1921" i="11"/>
  <c r="F1586" i="11"/>
  <c r="I1586" i="11"/>
  <c r="G1586" i="11"/>
  <c r="M1586" i="11"/>
  <c r="E1586" i="11"/>
  <c r="H1586" i="11"/>
  <c r="L1876" i="11"/>
  <c r="C1876" i="11"/>
  <c r="M1876" i="11"/>
  <c r="E1876" i="11"/>
  <c r="K1876" i="11"/>
  <c r="H1876" i="11"/>
  <c r="J1944" i="11"/>
  <c r="M1944" i="11"/>
  <c r="K1944" i="11"/>
  <c r="L1944" i="11"/>
  <c r="B1944" i="11"/>
  <c r="I1944" i="11"/>
  <c r="E1944" i="11"/>
  <c r="BR1952" i="3"/>
  <c r="BS149" i="3"/>
  <c r="BQ149" i="3"/>
  <c r="BR149" i="3"/>
  <c r="BT149" i="3"/>
  <c r="BU149" i="3"/>
  <c r="BJ149" i="3"/>
  <c r="BP149" i="3"/>
  <c r="H148" i="11"/>
  <c r="BK149" i="3"/>
  <c r="BM251" i="3"/>
  <c r="BT251" i="3"/>
  <c r="BJ251" i="3"/>
  <c r="BK251" i="3"/>
  <c r="BP251" i="3"/>
  <c r="BU251" i="3"/>
  <c r="BN251" i="3"/>
  <c r="BO251" i="3"/>
  <c r="BS251" i="3"/>
  <c r="BQ251" i="3"/>
  <c r="BR251" i="3"/>
  <c r="BL251" i="3"/>
  <c r="D250" i="11"/>
  <c r="T1248" i="3"/>
  <c r="B1248" i="3" s="1"/>
  <c r="J115" i="11"/>
  <c r="M356" i="11"/>
  <c r="M115" i="11"/>
  <c r="C280" i="11"/>
  <c r="L752" i="11"/>
  <c r="BJ148" i="3"/>
  <c r="BU148" i="3"/>
  <c r="BS148" i="3"/>
  <c r="BN148" i="3"/>
  <c r="BP148" i="3"/>
  <c r="BL148" i="3"/>
  <c r="BO148" i="3"/>
  <c r="BS502" i="3"/>
  <c r="BO502" i="3"/>
  <c r="BP502" i="3"/>
  <c r="BN502" i="3"/>
  <c r="BQ502" i="3"/>
  <c r="BU502" i="3"/>
  <c r="BM502" i="3"/>
  <c r="BP1057" i="3"/>
  <c r="J1056" i="11"/>
  <c r="K1056" i="11"/>
  <c r="B1056" i="11"/>
  <c r="L1056" i="11"/>
  <c r="E1102" i="11"/>
  <c r="M1102" i="11"/>
  <c r="BL1145" i="3"/>
  <c r="L115" i="11"/>
  <c r="K144" i="11"/>
  <c r="M310" i="11"/>
  <c r="J238" i="11"/>
  <c r="H450" i="11"/>
  <c r="H604" i="11"/>
  <c r="I780" i="11"/>
  <c r="I1043" i="11"/>
  <c r="L1768" i="11"/>
  <c r="F148" i="11"/>
  <c r="J132" i="11"/>
  <c r="G96" i="11"/>
  <c r="E194" i="11"/>
  <c r="K317" i="11"/>
  <c r="C292" i="11"/>
  <c r="E342" i="11"/>
  <c r="M283" i="11"/>
  <c r="K376" i="11"/>
  <c r="E69" i="11"/>
  <c r="E148" i="11"/>
  <c r="M55" i="11"/>
  <c r="F144" i="11"/>
  <c r="I202" i="11"/>
  <c r="B258" i="11"/>
  <c r="I291" i="11"/>
  <c r="M297" i="11"/>
  <c r="H292" i="11"/>
  <c r="J283" i="11"/>
  <c r="E450" i="11"/>
  <c r="H69" i="11"/>
  <c r="E115" i="11"/>
  <c r="H95" i="11"/>
  <c r="C57" i="11"/>
  <c r="D144" i="11"/>
  <c r="I96" i="11"/>
  <c r="J180" i="11"/>
  <c r="M258" i="11"/>
  <c r="F224" i="11"/>
  <c r="B376" i="11"/>
  <c r="F211" i="11"/>
  <c r="K280" i="11"/>
  <c r="K297" i="11"/>
  <c r="G376" i="11"/>
  <c r="H248" i="11"/>
  <c r="I342" i="11"/>
  <c r="G412" i="11"/>
  <c r="H283" i="11"/>
  <c r="L356" i="11"/>
  <c r="J393" i="11"/>
  <c r="L450" i="11"/>
  <c r="G452" i="11"/>
  <c r="I501" i="11"/>
  <c r="M452" i="11"/>
  <c r="C450" i="11"/>
  <c r="M547" i="11"/>
  <c r="M450" i="11"/>
  <c r="J565" i="11"/>
  <c r="L604" i="11"/>
  <c r="J547" i="11"/>
  <c r="L653" i="11"/>
  <c r="F618" i="11"/>
  <c r="H544" i="11"/>
  <c r="K625" i="11"/>
  <c r="E822" i="11"/>
  <c r="I843" i="11"/>
  <c r="K966" i="11"/>
  <c r="C1126" i="11"/>
  <c r="G1102" i="11"/>
  <c r="B780" i="11"/>
  <c r="M1043" i="11"/>
  <c r="E1177" i="11"/>
  <c r="M1074" i="11"/>
  <c r="I1056" i="11"/>
  <c r="B1126" i="11"/>
  <c r="K1333" i="11"/>
  <c r="D1306" i="11"/>
  <c r="L1333" i="11"/>
  <c r="D1102" i="11"/>
  <c r="D1043" i="11"/>
  <c r="L1144" i="11"/>
  <c r="M1425" i="11"/>
  <c r="G1678" i="11"/>
  <c r="H1643" i="11"/>
  <c r="I1683" i="11"/>
  <c r="E1824" i="11"/>
  <c r="M1503" i="11"/>
  <c r="D1528" i="11"/>
  <c r="F1711" i="11"/>
  <c r="C1643" i="11"/>
  <c r="K1824" i="11"/>
  <c r="F1571" i="11"/>
  <c r="I1749" i="11"/>
  <c r="BJ1862" i="3"/>
  <c r="E310" i="11"/>
  <c r="L1653" i="11"/>
  <c r="BS239" i="3"/>
  <c r="BK70" i="3"/>
  <c r="BP1387" i="3"/>
  <c r="BM225" i="3"/>
  <c r="BU1075" i="3"/>
  <c r="BO1048" i="3"/>
  <c r="BJ1048" i="3"/>
  <c r="BR1048" i="3"/>
  <c r="BQ1048" i="3"/>
  <c r="BP1048" i="3"/>
  <c r="BN1048" i="3"/>
  <c r="K1047" i="11"/>
  <c r="L1047" i="11"/>
  <c r="BM1146" i="3"/>
  <c r="BN1146" i="3"/>
  <c r="BQ1146" i="3"/>
  <c r="BK1146" i="3"/>
  <c r="C1145" i="11"/>
  <c r="J1145" i="11"/>
  <c r="BT1146" i="3"/>
  <c r="BM1420" i="3"/>
  <c r="BK1420" i="3"/>
  <c r="BL1420" i="3"/>
  <c r="BO1420" i="3"/>
  <c r="B1761" i="11"/>
  <c r="C1761" i="11"/>
  <c r="I1744" i="11"/>
  <c r="M1744" i="11"/>
  <c r="F1822" i="11"/>
  <c r="I1822" i="11"/>
  <c r="C1822" i="11"/>
  <c r="BQ1838" i="3"/>
  <c r="BR1838" i="3"/>
  <c r="BO1838" i="3"/>
  <c r="C1837" i="11"/>
  <c r="BL1838" i="3"/>
  <c r="G1837" i="11"/>
  <c r="BP1838" i="3"/>
  <c r="BS1838" i="3"/>
  <c r="BU1838" i="3"/>
  <c r="BT1838" i="3"/>
  <c r="I1837" i="11"/>
  <c r="D1837" i="11"/>
  <c r="E1837" i="11"/>
  <c r="M1837" i="11"/>
  <c r="BJ1434" i="3"/>
  <c r="BU1434" i="3"/>
  <c r="BR1434" i="3"/>
  <c r="C1433" i="11"/>
  <c r="BM1434" i="3"/>
  <c r="I1433" i="11"/>
  <c r="M1433" i="11"/>
  <c r="BK1434" i="3"/>
  <c r="E1433" i="11"/>
  <c r="D1433" i="11"/>
  <c r="B1433" i="11"/>
  <c r="BL1434" i="3"/>
  <c r="BL1654" i="3"/>
  <c r="BR453" i="3"/>
  <c r="B1278" i="11"/>
  <c r="C1278" i="11"/>
  <c r="G1278" i="11"/>
  <c r="H1278" i="11"/>
  <c r="I1278" i="11"/>
  <c r="J1951" i="11"/>
  <c r="BT1952" i="3"/>
  <c r="BL1952" i="3"/>
  <c r="BP1952" i="3"/>
  <c r="B1951" i="11"/>
  <c r="F1951" i="11"/>
  <c r="K1951" i="11"/>
  <c r="BJ753" i="3"/>
  <c r="BK753" i="3"/>
  <c r="BT753" i="3"/>
  <c r="BS753" i="3"/>
  <c r="I752" i="11"/>
  <c r="BQ753" i="3"/>
  <c r="C752" i="11"/>
  <c r="BL753" i="3"/>
  <c r="BN753" i="3"/>
  <c r="BR753" i="3"/>
  <c r="H752" i="11"/>
  <c r="BM417" i="3"/>
  <c r="BO417" i="3"/>
  <c r="BJ417" i="3"/>
  <c r="BU417" i="3"/>
  <c r="BK417" i="3"/>
  <c r="BN417" i="3"/>
  <c r="BQ417" i="3"/>
  <c r="BR417" i="3"/>
  <c r="BS417" i="3"/>
  <c r="BL417" i="3"/>
  <c r="BT417" i="3"/>
  <c r="BP417" i="3"/>
  <c r="K416" i="11"/>
  <c r="F202" i="11"/>
  <c r="J416" i="11"/>
  <c r="K780" i="11"/>
  <c r="M1386" i="11"/>
  <c r="G57" i="11"/>
  <c r="M132" i="11"/>
  <c r="F1386" i="11"/>
  <c r="M1768" i="11"/>
  <c r="H1824" i="11"/>
  <c r="H103" i="11"/>
  <c r="F103" i="11"/>
  <c r="G103" i="11"/>
  <c r="BT920" i="3"/>
  <c r="BQ920" i="3"/>
  <c r="BM920" i="3"/>
  <c r="BJ920" i="3"/>
  <c r="BS920" i="3"/>
  <c r="BP920" i="3"/>
  <c r="BU920" i="3"/>
  <c r="D919" i="11"/>
  <c r="BR920" i="3"/>
  <c r="K919" i="11"/>
  <c r="BN920" i="3"/>
  <c r="BM1880" i="3"/>
  <c r="BN1880" i="3"/>
  <c r="BU1880" i="3"/>
  <c r="M1879" i="11"/>
  <c r="BK1880" i="3"/>
  <c r="BT1880" i="3"/>
  <c r="K1879" i="11"/>
  <c r="L1879" i="11"/>
  <c r="BQ1880" i="3"/>
  <c r="B1879" i="11"/>
  <c r="BL1880" i="3"/>
  <c r="G1879" i="11"/>
  <c r="H1879" i="11"/>
  <c r="C1879" i="11"/>
  <c r="B1423" i="11"/>
  <c r="C1423" i="11"/>
  <c r="E1423" i="11"/>
  <c r="M1423" i="11"/>
  <c r="F1423" i="11"/>
  <c r="H1423" i="11"/>
  <c r="BP1962" i="3"/>
  <c r="F250" i="11"/>
  <c r="G238" i="11"/>
  <c r="L247" i="11"/>
  <c r="D1028" i="11"/>
  <c r="E1764" i="11"/>
  <c r="L69" i="11"/>
  <c r="I144" i="11"/>
  <c r="H261" i="11"/>
  <c r="E180" i="11"/>
  <c r="B180" i="11"/>
  <c r="C258" i="11"/>
  <c r="J224" i="11"/>
  <c r="M371" i="11"/>
  <c r="J211" i="11"/>
  <c r="J376" i="11"/>
  <c r="C115" i="11"/>
  <c r="M103" i="11"/>
  <c r="B147" i="11"/>
  <c r="C103" i="11"/>
  <c r="K96" i="11"/>
  <c r="C194" i="11"/>
  <c r="G250" i="11"/>
  <c r="I310" i="11"/>
  <c r="G261" i="11"/>
  <c r="L238" i="11"/>
  <c r="H224" i="11"/>
  <c r="D342" i="11"/>
  <c r="B148" i="11"/>
  <c r="L103" i="11"/>
  <c r="M147" i="11"/>
  <c r="F132" i="11"/>
  <c r="B194" i="11"/>
  <c r="E261" i="11"/>
  <c r="I69" i="11"/>
  <c r="D115" i="11"/>
  <c r="L148" i="11"/>
  <c r="K103" i="11"/>
  <c r="L147" i="11"/>
  <c r="E95" i="11"/>
  <c r="J55" i="11"/>
  <c r="E132" i="11"/>
  <c r="H96" i="11"/>
  <c r="D194" i="11"/>
  <c r="L335" i="11"/>
  <c r="E250" i="11"/>
  <c r="L258" i="11"/>
  <c r="E224" i="11"/>
  <c r="H280" i="11"/>
  <c r="H297" i="11"/>
  <c r="M376" i="11"/>
  <c r="L342" i="11"/>
  <c r="G283" i="11"/>
  <c r="I250" i="11"/>
  <c r="I297" i="11"/>
  <c r="G393" i="11"/>
  <c r="F501" i="11"/>
  <c r="L547" i="11"/>
  <c r="I565" i="11"/>
  <c r="D416" i="11"/>
  <c r="I547" i="11"/>
  <c r="D501" i="11"/>
  <c r="E544" i="11"/>
  <c r="J625" i="11"/>
  <c r="L565" i="11"/>
  <c r="M752" i="11"/>
  <c r="J966" i="11"/>
  <c r="F919" i="11"/>
  <c r="L1126" i="11"/>
  <c r="F1102" i="11"/>
  <c r="K1126" i="11"/>
  <c r="M1126" i="11"/>
  <c r="M780" i="11"/>
  <c r="L1043" i="11"/>
  <c r="I1014" i="11"/>
  <c r="I1074" i="11"/>
  <c r="F604" i="11"/>
  <c r="L1278" i="11"/>
  <c r="H1056" i="11"/>
  <c r="K1226" i="11"/>
  <c r="D1278" i="11"/>
  <c r="J1423" i="11"/>
  <c r="C1306" i="11"/>
  <c r="I1333" i="11"/>
  <c r="G1144" i="11"/>
  <c r="J1144" i="11"/>
  <c r="L1425" i="11"/>
  <c r="G1643" i="11"/>
  <c r="G1683" i="11"/>
  <c r="D1824" i="11"/>
  <c r="M1653" i="11"/>
  <c r="G1592" i="11"/>
  <c r="H1861" i="11"/>
  <c r="I1879" i="11"/>
  <c r="K1961" i="11"/>
  <c r="BR1862" i="3"/>
  <c r="B342" i="11"/>
  <c r="G919" i="11"/>
  <c r="BM70" i="3"/>
  <c r="BM1075" i="3"/>
  <c r="F1003" i="11"/>
  <c r="G1003" i="11"/>
  <c r="M1003" i="11"/>
  <c r="BO1296" i="3"/>
  <c r="G1295" i="11"/>
  <c r="E1295" i="11"/>
  <c r="E996" i="11"/>
  <c r="C996" i="11"/>
  <c r="B1258" i="11"/>
  <c r="L1258" i="11"/>
  <c r="C1258" i="11"/>
  <c r="G1004" i="11"/>
  <c r="B1004" i="11"/>
  <c r="E1004" i="11"/>
  <c r="BO1969" i="3"/>
  <c r="D1968" i="11"/>
  <c r="J1526" i="11"/>
  <c r="I1526" i="11"/>
  <c r="M1526" i="11"/>
  <c r="D1095" i="11"/>
  <c r="B1493" i="11"/>
  <c r="L1493" i="11"/>
  <c r="G1502" i="11"/>
  <c r="E1502" i="11"/>
  <c r="J1522" i="11"/>
  <c r="B1522" i="11"/>
  <c r="C1522" i="11"/>
  <c r="D1522" i="11"/>
  <c r="E1522" i="11"/>
  <c r="H1522" i="11"/>
  <c r="F1522" i="11"/>
  <c r="I1522" i="11"/>
  <c r="M1522" i="11"/>
  <c r="B1969" i="11"/>
  <c r="J1969" i="11"/>
  <c r="E1969" i="11"/>
  <c r="H1969" i="11"/>
  <c r="F1969" i="11"/>
  <c r="I1969" i="11"/>
  <c r="L1969" i="11"/>
  <c r="D1969" i="11"/>
  <c r="K1969" i="11"/>
  <c r="T287" i="3"/>
  <c r="B287" i="3" s="1"/>
  <c r="D1060" i="11"/>
  <c r="I1187" i="11"/>
  <c r="C1831" i="11"/>
  <c r="L1965" i="11"/>
  <c r="E315" i="11"/>
  <c r="I1459" i="11"/>
  <c r="D1600" i="11"/>
  <c r="L1600" i="11"/>
  <c r="BM951" i="3"/>
  <c r="BR64" i="3"/>
  <c r="BT64" i="3"/>
  <c r="BO64" i="3"/>
  <c r="BR1699" i="3"/>
  <c r="BN1699" i="3"/>
  <c r="BS1699" i="3"/>
  <c r="M1886" i="11"/>
  <c r="L1886" i="11"/>
  <c r="C1745" i="11"/>
  <c r="F1745" i="11"/>
  <c r="BQ1985" i="3"/>
  <c r="BL1985" i="3"/>
  <c r="L1984" i="11"/>
  <c r="C1984" i="11"/>
  <c r="BR1985" i="3"/>
  <c r="BK1060" i="3"/>
  <c r="BS1060" i="3"/>
  <c r="C1993" i="11"/>
  <c r="H1993" i="11"/>
  <c r="G1971" i="11"/>
  <c r="C1971" i="11"/>
  <c r="L1971" i="11"/>
  <c r="F1971" i="11"/>
  <c r="BS262" i="3"/>
  <c r="BQ262" i="3"/>
  <c r="BK262" i="3"/>
  <c r="BR262" i="3"/>
  <c r="BM262" i="3"/>
  <c r="BO262" i="3"/>
  <c r="BL262" i="3"/>
  <c r="BP262" i="3"/>
  <c r="BT262" i="3"/>
  <c r="BU262" i="3"/>
  <c r="BJ262" i="3"/>
  <c r="BN262" i="3"/>
  <c r="M261" i="11"/>
  <c r="BN654" i="3"/>
  <c r="BP654" i="3"/>
  <c r="BS1703" i="3"/>
  <c r="BR1703" i="3"/>
  <c r="BU1703" i="3"/>
  <c r="BL1703" i="3"/>
  <c r="BM1703" i="3"/>
  <c r="BO1703" i="3"/>
  <c r="BP1703" i="3"/>
  <c r="BQ1703" i="3"/>
  <c r="BN1703" i="3"/>
  <c r="BT1703" i="3"/>
  <c r="BK1703" i="3"/>
  <c r="BJ1703" i="3"/>
  <c r="BR632" i="3"/>
  <c r="BP632" i="3"/>
  <c r="BQ632" i="3"/>
  <c r="BK632" i="3"/>
  <c r="BT632" i="3"/>
  <c r="BS632" i="3"/>
  <c r="BL632" i="3"/>
  <c r="BO632" i="3"/>
  <c r="BN632" i="3"/>
  <c r="BM632" i="3"/>
  <c r="BJ632" i="3"/>
  <c r="BU632" i="3"/>
  <c r="C631" i="11"/>
  <c r="BS1645" i="3"/>
  <c r="BJ1645" i="3"/>
  <c r="BR1645" i="3"/>
  <c r="BU1645" i="3"/>
  <c r="BL1645" i="3"/>
  <c r="BO1645" i="3"/>
  <c r="BP1645" i="3"/>
  <c r="BM1645" i="3"/>
  <c r="BK1645" i="3"/>
  <c r="BT1645" i="3"/>
  <c r="BQ1645" i="3"/>
  <c r="BN1645" i="3"/>
  <c r="E1644" i="11"/>
  <c r="C1644" i="11"/>
  <c r="G1464" i="11"/>
  <c r="BK1553" i="3"/>
  <c r="BN1553" i="3"/>
  <c r="BJ1553" i="3"/>
  <c r="BL1553" i="3"/>
  <c r="BM1553" i="3"/>
  <c r="BT1553" i="3"/>
  <c r="BO1553" i="3"/>
  <c r="BS1553" i="3"/>
  <c r="BQ1553" i="3"/>
  <c r="K1965" i="11"/>
  <c r="G1420" i="11"/>
  <c r="C504" i="11"/>
  <c r="BR610" i="3"/>
  <c r="G960" i="11"/>
  <c r="BL832" i="3"/>
  <c r="BU832" i="3"/>
  <c r="BK1359" i="3"/>
  <c r="BR1359" i="3"/>
  <c r="BU1359" i="3"/>
  <c r="BN1359" i="3"/>
  <c r="I1408" i="11"/>
  <c r="BP1953" i="3"/>
  <c r="BJ1682" i="3"/>
  <c r="BL117" i="3"/>
  <c r="BS117" i="3"/>
  <c r="BM117" i="3"/>
  <c r="BK117" i="3"/>
  <c r="BT117" i="3"/>
  <c r="BQ117" i="3"/>
  <c r="BO117" i="3"/>
  <c r="BO581" i="3"/>
  <c r="J580" i="11"/>
  <c r="BN581" i="3"/>
  <c r="BR581" i="3"/>
  <c r="BS581" i="3"/>
  <c r="BT581" i="3"/>
  <c r="BK581" i="3"/>
  <c r="BJ581" i="3"/>
  <c r="BN637" i="3"/>
  <c r="BL637" i="3"/>
  <c r="BU637" i="3"/>
  <c r="BR637" i="3"/>
  <c r="BT637" i="3"/>
  <c r="BJ637" i="3"/>
  <c r="BM637" i="3"/>
  <c r="BQ637" i="3"/>
  <c r="BP637" i="3"/>
  <c r="BK637" i="3"/>
  <c r="BO637" i="3"/>
  <c r="BS637" i="3"/>
  <c r="BO972" i="3"/>
  <c r="BJ972" i="3"/>
  <c r="BQ972" i="3"/>
  <c r="BT972" i="3"/>
  <c r="BK972" i="3"/>
  <c r="BM972" i="3"/>
  <c r="BN972" i="3"/>
  <c r="BR972" i="3"/>
  <c r="BL972" i="3"/>
  <c r="BS972" i="3"/>
  <c r="BP972" i="3"/>
  <c r="BU972" i="3"/>
  <c r="BJ120" i="3"/>
  <c r="BN120" i="3"/>
  <c r="BL120" i="3"/>
  <c r="BP120" i="3"/>
  <c r="BT120" i="3"/>
  <c r="BQ120" i="3"/>
  <c r="BU120" i="3"/>
  <c r="BK120" i="3"/>
  <c r="BR120" i="3"/>
  <c r="BS120" i="3"/>
  <c r="BO120" i="3"/>
  <c r="BM120" i="3"/>
  <c r="BR1918" i="3"/>
  <c r="BS1918" i="3"/>
  <c r="BO1918" i="3"/>
  <c r="BN1918" i="3"/>
  <c r="BQ1918" i="3"/>
  <c r="BL1918" i="3"/>
  <c r="BU1918" i="3"/>
  <c r="BP1918" i="3"/>
  <c r="BT1918" i="3"/>
  <c r="BK1918" i="3"/>
  <c r="BM1918" i="3"/>
  <c r="BJ1918" i="3"/>
  <c r="BQ567" i="3"/>
  <c r="BM567" i="3"/>
  <c r="BT567" i="3"/>
  <c r="BN567" i="3"/>
  <c r="BS567" i="3"/>
  <c r="BU567" i="3"/>
  <c r="BK1854" i="3"/>
  <c r="BN1854" i="3"/>
  <c r="M1853" i="11"/>
  <c r="BP1854" i="3"/>
  <c r="BQ1854" i="3"/>
  <c r="E1853" i="11"/>
  <c r="BJ1854" i="3"/>
  <c r="BU1854" i="3"/>
  <c r="BO1854" i="3"/>
  <c r="BT1854" i="3"/>
  <c r="BJ1939" i="3"/>
  <c r="BT1939" i="3"/>
  <c r="BK1939" i="3"/>
  <c r="BR1939" i="3"/>
  <c r="BL1939" i="3"/>
  <c r="BS1939" i="3"/>
  <c r="BP1939" i="3"/>
  <c r="BU1939" i="3"/>
  <c r="BO1939" i="3"/>
  <c r="BQ1939" i="3"/>
  <c r="BN1939" i="3"/>
  <c r="BM1939" i="3"/>
  <c r="H1938" i="11"/>
  <c r="D1938" i="11"/>
  <c r="BT1699" i="3"/>
  <c r="L394" i="11"/>
  <c r="F413" i="11"/>
  <c r="BR414" i="3"/>
  <c r="BM414" i="3"/>
  <c r="H983" i="11"/>
  <c r="B983" i="11"/>
  <c r="K1914" i="11"/>
  <c r="G1914" i="11"/>
  <c r="BN621" i="3"/>
  <c r="BP621" i="3"/>
  <c r="BJ621" i="3"/>
  <c r="BL621" i="3"/>
  <c r="BK621" i="3"/>
  <c r="BS621" i="3"/>
  <c r="BQ621" i="3"/>
  <c r="BU621" i="3"/>
  <c r="BT621" i="3"/>
  <c r="BM621" i="3"/>
  <c r="BO621" i="3"/>
  <c r="BR621" i="3"/>
  <c r="BT197" i="3"/>
  <c r="BJ197" i="3"/>
  <c r="BU197" i="3"/>
  <c r="BK197" i="3"/>
  <c r="BO197" i="3"/>
  <c r="BP197" i="3"/>
  <c r="BQ197" i="3"/>
  <c r="BM197" i="3"/>
  <c r="BS197" i="3"/>
  <c r="BN197" i="3"/>
  <c r="BR197" i="3"/>
  <c r="BL197" i="3"/>
  <c r="BQ1002" i="3"/>
  <c r="BP1002" i="3"/>
  <c r="BJ1002" i="3"/>
  <c r="BK1002" i="3"/>
  <c r="BT1002" i="3"/>
  <c r="BR1002" i="3"/>
  <c r="BN1002" i="3"/>
  <c r="BU1002" i="3"/>
  <c r="BL1002" i="3"/>
  <c r="BM1002" i="3"/>
  <c r="BO1002" i="3"/>
  <c r="BS1002" i="3"/>
  <c r="BO656" i="3"/>
  <c r="BS656" i="3"/>
  <c r="BK656" i="3"/>
  <c r="BT656" i="3"/>
  <c r="BN656" i="3"/>
  <c r="BQ656" i="3"/>
  <c r="BU656" i="3"/>
  <c r="BR579" i="3"/>
  <c r="BK579" i="3"/>
  <c r="BT579" i="3"/>
  <c r="BL579" i="3"/>
  <c r="BO579" i="3"/>
  <c r="BN1164" i="3"/>
  <c r="BM1164" i="3"/>
  <c r="BR1164" i="3"/>
  <c r="BU1164" i="3"/>
  <c r="BL1164" i="3"/>
  <c r="BJ1164" i="3"/>
  <c r="BS1164" i="3"/>
  <c r="BP1164" i="3"/>
  <c r="BK1164" i="3"/>
  <c r="BO1164" i="3"/>
  <c r="BT1164" i="3"/>
  <c r="BQ1164" i="3"/>
  <c r="BO926" i="3"/>
  <c r="BR926" i="3"/>
  <c r="BP926" i="3"/>
  <c r="BL926" i="3"/>
  <c r="BQ926" i="3"/>
  <c r="BJ926" i="3"/>
  <c r="BT926" i="3"/>
  <c r="BU926" i="3"/>
  <c r="BP1590" i="3"/>
  <c r="BU1590" i="3"/>
  <c r="BK1590" i="3"/>
  <c r="BL1590" i="3"/>
  <c r="BT1590" i="3"/>
  <c r="BM1590" i="3"/>
  <c r="BN1590" i="3"/>
  <c r="BU453" i="3"/>
  <c r="BJ1347" i="3"/>
  <c r="BU1347" i="3"/>
  <c r="BQ1347" i="3"/>
  <c r="BS1057" i="3"/>
  <c r="BQ1386" i="3"/>
  <c r="BS1386" i="3"/>
  <c r="BN1966" i="3"/>
  <c r="BL1966" i="3"/>
  <c r="F1965" i="11"/>
  <c r="BT1966" i="3"/>
  <c r="BM1540" i="3"/>
  <c r="BL1540" i="3"/>
  <c r="BN916" i="3"/>
  <c r="BU916" i="3"/>
  <c r="BP916" i="3"/>
  <c r="BM916" i="3"/>
  <c r="B915" i="11"/>
  <c r="BQ916" i="3"/>
  <c r="BJ916" i="3"/>
  <c r="BK916" i="3"/>
  <c r="BR916" i="3"/>
  <c r="BT1710" i="3"/>
  <c r="BK1710" i="3"/>
  <c r="BJ1710" i="3"/>
  <c r="BL1710" i="3"/>
  <c r="BQ1710" i="3"/>
  <c r="BN1710" i="3"/>
  <c r="BP1710" i="3"/>
  <c r="BM1710" i="3"/>
  <c r="BU1710" i="3"/>
  <c r="BR1710" i="3"/>
  <c r="BS1710" i="3"/>
  <c r="BO1710" i="3"/>
  <c r="BP1308" i="3"/>
  <c r="BS1308" i="3"/>
  <c r="BU1308" i="3"/>
  <c r="BJ1308" i="3"/>
  <c r="BL1308" i="3"/>
  <c r="BK1308" i="3"/>
  <c r="BQ1308" i="3"/>
  <c r="BT1308" i="3"/>
  <c r="BN1308" i="3"/>
  <c r="BO1308" i="3"/>
  <c r="BM1308" i="3"/>
  <c r="BR1308" i="3"/>
  <c r="BM1613" i="3"/>
  <c r="BJ1613" i="3"/>
  <c r="BL1613" i="3"/>
  <c r="BK1613" i="3"/>
  <c r="BP1613" i="3"/>
  <c r="BN1613" i="3"/>
  <c r="BS1613" i="3"/>
  <c r="BT1613" i="3"/>
  <c r="BU1613" i="3"/>
  <c r="BR1613" i="3"/>
  <c r="BO1613" i="3"/>
  <c r="BQ1613" i="3"/>
  <c r="BQ1682" i="3"/>
  <c r="BO1682" i="3"/>
  <c r="BS1682" i="3"/>
  <c r="BK1682" i="3"/>
  <c r="BL1682" i="3"/>
  <c r="BM1682" i="3"/>
  <c r="BN1682" i="3"/>
  <c r="BU1682" i="3"/>
  <c r="C1684" i="11"/>
  <c r="BT916" i="3"/>
  <c r="BO527" i="3"/>
  <c r="BR228" i="3"/>
  <c r="BT228" i="3"/>
  <c r="BQ228" i="3"/>
  <c r="BN228" i="3"/>
  <c r="BO228" i="3"/>
  <c r="BO951" i="3"/>
  <c r="BQ951" i="3"/>
  <c r="BT951" i="3"/>
  <c r="H1445" i="11"/>
  <c r="B1445" i="11"/>
  <c r="E1714" i="11"/>
  <c r="BP563" i="3"/>
  <c r="BJ563" i="3"/>
  <c r="BN554" i="3"/>
  <c r="BT780" i="3"/>
  <c r="BK780" i="3"/>
  <c r="BS780" i="3"/>
  <c r="BJ780" i="3"/>
  <c r="BR780" i="3"/>
  <c r="BN780" i="3"/>
  <c r="BQ1785" i="3"/>
  <c r="BL1785" i="3"/>
  <c r="BS1785" i="3"/>
  <c r="BJ1785" i="3"/>
  <c r="BR1785" i="3"/>
  <c r="BP1785" i="3"/>
  <c r="BK1785" i="3"/>
  <c r="BU1785" i="3"/>
  <c r="BO1785" i="3"/>
  <c r="BT1785" i="3"/>
  <c r="BM1785" i="3"/>
  <c r="BN1785" i="3"/>
  <c r="F1784" i="11"/>
  <c r="BM1704" i="3"/>
  <c r="BO1704" i="3"/>
  <c r="BN1704" i="3"/>
  <c r="BJ1704" i="3"/>
  <c r="BT1704" i="3"/>
  <c r="BR1704" i="3"/>
  <c r="BU1704" i="3"/>
  <c r="BL1704" i="3"/>
  <c r="BS1704" i="3"/>
  <c r="BK1704" i="3"/>
  <c r="BQ1704" i="3"/>
  <c r="T1820" i="3"/>
  <c r="B1820" i="3" s="1"/>
  <c r="BU1957" i="3"/>
  <c r="BJ1957" i="3"/>
  <c r="BM1957" i="3"/>
  <c r="BT1957" i="3"/>
  <c r="BK1957" i="3"/>
  <c r="BN1957" i="3"/>
  <c r="BQ1957" i="3"/>
  <c r="BL1957" i="3"/>
  <c r="BP1957" i="3"/>
  <c r="BS1957" i="3"/>
  <c r="BR1957" i="3"/>
  <c r="BO1957" i="3"/>
  <c r="I1956" i="11"/>
  <c r="B1956" i="11"/>
  <c r="BJ1031" i="3"/>
  <c r="BN1031" i="3"/>
  <c r="BP1031" i="3"/>
  <c r="BR692" i="3"/>
  <c r="BT692" i="3"/>
  <c r="BN692" i="3"/>
  <c r="BL692" i="3"/>
  <c r="BO692" i="3"/>
  <c r="BK692" i="3"/>
  <c r="BP692" i="3"/>
  <c r="BS692" i="3"/>
  <c r="BQ692" i="3"/>
  <c r="BU692" i="3"/>
  <c r="BM692" i="3"/>
  <c r="BJ692" i="3"/>
  <c r="K1548" i="11"/>
  <c r="J1978" i="11"/>
  <c r="J1600" i="11"/>
  <c r="BK228" i="3"/>
  <c r="BS228" i="3"/>
  <c r="BL916" i="3"/>
  <c r="BJ937" i="3"/>
  <c r="BQ937" i="3"/>
  <c r="BP937" i="3"/>
  <c r="BK937" i="3"/>
  <c r="BS937" i="3"/>
  <c r="BL1245" i="3"/>
  <c r="BN1245" i="3"/>
  <c r="BU1070" i="3"/>
  <c r="BK1070" i="3"/>
  <c r="BM1070" i="3"/>
  <c r="BL1865" i="3"/>
  <c r="D1864" i="11"/>
  <c r="I1892" i="11"/>
  <c r="BT1913" i="3"/>
  <c r="BP1913" i="3"/>
  <c r="BN1913" i="3"/>
  <c r="BJ1913" i="3"/>
  <c r="BS1913" i="3"/>
  <c r="BL1913" i="3"/>
  <c r="BO1913" i="3"/>
  <c r="BU1913" i="3"/>
  <c r="BQ1913" i="3"/>
  <c r="BR1913" i="3"/>
  <c r="BK1913" i="3"/>
  <c r="I1912" i="11"/>
  <c r="BK705" i="3"/>
  <c r="BT705" i="3"/>
  <c r="BN705" i="3"/>
  <c r="BL705" i="3"/>
  <c r="BO705" i="3"/>
  <c r="BN1954" i="3"/>
  <c r="BL1954" i="3"/>
  <c r="BJ1954" i="3"/>
  <c r="BT1954" i="3"/>
  <c r="BK1954" i="3"/>
  <c r="BU1954" i="3"/>
  <c r="BP1954" i="3"/>
  <c r="BQ1954" i="3"/>
  <c r="BO1954" i="3"/>
  <c r="BS1954" i="3"/>
  <c r="BR1954" i="3"/>
  <c r="BM1954" i="3"/>
  <c r="F1953" i="11"/>
  <c r="E1953" i="11"/>
  <c r="T1089" i="3"/>
  <c r="B1089" i="3" s="1"/>
  <c r="BN1342" i="3"/>
  <c r="BS1342" i="3"/>
  <c r="BL1342" i="3"/>
  <c r="BO1342" i="3"/>
  <c r="BQ1342" i="3"/>
  <c r="BR1342" i="3"/>
  <c r="BT1342" i="3"/>
  <c r="BJ1342" i="3"/>
  <c r="BM1342" i="3"/>
  <c r="BU1342" i="3"/>
  <c r="BP1342" i="3"/>
  <c r="BK1342" i="3"/>
  <c r="BR1997" i="3"/>
  <c r="BJ1997" i="3"/>
  <c r="BM1997" i="3"/>
  <c r="BK1997" i="3"/>
  <c r="BP1997" i="3"/>
  <c r="BQ1997" i="3"/>
  <c r="BS1997" i="3"/>
  <c r="BN1997" i="3"/>
  <c r="BO1997" i="3"/>
  <c r="BT1997" i="3"/>
  <c r="BU1997" i="3"/>
  <c r="BL1997" i="3"/>
  <c r="G1996" i="11"/>
  <c r="J1996" i="11"/>
  <c r="BM1290" i="3"/>
  <c r="BN1290" i="3"/>
  <c r="BK1290" i="3"/>
  <c r="BR1290" i="3"/>
  <c r="BO1290" i="3"/>
  <c r="BL1290" i="3"/>
  <c r="BQ1290" i="3"/>
  <c r="BT1290" i="3"/>
  <c r="BP1290" i="3"/>
  <c r="BU1290" i="3"/>
  <c r="BJ1290" i="3"/>
  <c r="BS1290" i="3"/>
  <c r="L1788" i="11"/>
  <c r="H1788" i="11"/>
  <c r="BU349" i="3"/>
  <c r="BK349" i="3"/>
  <c r="BQ349" i="3"/>
  <c r="BO349" i="3"/>
  <c r="BN349" i="3"/>
  <c r="BS349" i="3"/>
  <c r="BT349" i="3"/>
  <c r="BJ349" i="3"/>
  <c r="BP349" i="3"/>
  <c r="BM349" i="3"/>
  <c r="BL349" i="3"/>
  <c r="BR349" i="3"/>
  <c r="M348" i="11"/>
  <c r="BU1340" i="3"/>
  <c r="BJ1340" i="3"/>
  <c r="BO1340" i="3"/>
  <c r="BK1340" i="3"/>
  <c r="BT1340" i="3"/>
  <c r="BL1340" i="3"/>
  <c r="BM1340" i="3"/>
  <c r="BS1340" i="3"/>
  <c r="BN1340" i="3"/>
  <c r="T931" i="3"/>
  <c r="B931" i="3" s="1"/>
  <c r="BO1063" i="3"/>
  <c r="BN1063" i="3"/>
  <c r="BP1063" i="3"/>
  <c r="BT1063" i="3"/>
  <c r="BM1063" i="3"/>
  <c r="BQ1063" i="3"/>
  <c r="BS1063" i="3"/>
  <c r="BU1063" i="3"/>
  <c r="BK1063" i="3"/>
  <c r="BL1063" i="3"/>
  <c r="BJ1063" i="3"/>
  <c r="BR1063" i="3"/>
  <c r="BJ1230" i="3"/>
  <c r="BR1230" i="3"/>
  <c r="BM1230" i="3"/>
  <c r="BO1230" i="3"/>
  <c r="BP1230" i="3"/>
  <c r="BS1230" i="3"/>
  <c r="BU1230" i="3"/>
  <c r="BT1230" i="3"/>
  <c r="BN1230" i="3"/>
  <c r="BL1230" i="3"/>
  <c r="BQ1230" i="3"/>
  <c r="BK1230" i="3"/>
  <c r="BQ1384" i="3"/>
  <c r="I1383" i="11"/>
  <c r="BN1384" i="3"/>
  <c r="BS1384" i="3"/>
  <c r="BM1384" i="3"/>
  <c r="BJ1384" i="3"/>
  <c r="BK1384" i="3"/>
  <c r="BO1384" i="3"/>
  <c r="BL1384" i="3"/>
  <c r="BT1384" i="3"/>
  <c r="B1328" i="11"/>
  <c r="BM228" i="3"/>
  <c r="H54" i="11"/>
  <c r="BP764" i="3"/>
  <c r="BK764" i="3"/>
  <c r="BN764" i="3"/>
  <c r="BJ764" i="3"/>
  <c r="G763" i="11"/>
  <c r="BQ764" i="3"/>
  <c r="BL764" i="3"/>
  <c r="T357" i="3"/>
  <c r="B357" i="3" s="1"/>
  <c r="BQ521" i="3"/>
  <c r="BR521" i="3"/>
  <c r="BN521" i="3"/>
  <c r="BM521" i="3"/>
  <c r="BO521" i="3"/>
  <c r="BK1859" i="3"/>
  <c r="BS1859" i="3"/>
  <c r="BQ1859" i="3"/>
  <c r="BR1859" i="3"/>
  <c r="BO1859" i="3"/>
  <c r="BM1859" i="3"/>
  <c r="BT1859" i="3"/>
  <c r="BN1859" i="3"/>
  <c r="BJ1859" i="3"/>
  <c r="BL1859" i="3"/>
  <c r="BU1859" i="3"/>
  <c r="BP1859" i="3"/>
  <c r="M1962" i="11"/>
  <c r="BQ1963" i="3"/>
  <c r="H1759" i="11"/>
  <c r="M1759" i="11"/>
  <c r="T988" i="3"/>
  <c r="B988" i="3" s="1"/>
  <c r="BJ1394" i="3"/>
  <c r="BM1394" i="3"/>
  <c r="BP1394" i="3"/>
  <c r="BR1394" i="3"/>
  <c r="BS1394" i="3"/>
  <c r="BN1394" i="3"/>
  <c r="BM1937" i="3"/>
  <c r="BN1937" i="3"/>
  <c r="BT1937" i="3"/>
  <c r="BU1937" i="3"/>
  <c r="D1936" i="11"/>
  <c r="BL1937" i="3"/>
  <c r="B1936" i="11"/>
  <c r="T1930" i="3"/>
  <c r="B1930" i="3" s="1"/>
  <c r="T195" i="3"/>
  <c r="BK573" i="3"/>
  <c r="BO1395" i="3"/>
  <c r="K857" i="11"/>
  <c r="BK1287" i="3"/>
  <c r="BN1341" i="3"/>
  <c r="BN563" i="3"/>
  <c r="BL1365" i="3"/>
  <c r="BU1846" i="3"/>
  <c r="BU1425" i="3"/>
  <c r="BN515" i="3"/>
  <c r="BQ453" i="3"/>
  <c r="BR1844" i="3"/>
  <c r="BK23" i="3"/>
  <c r="BO1260" i="3"/>
  <c r="BM861" i="3"/>
  <c r="BT861" i="3"/>
  <c r="BL861" i="3"/>
  <c r="BU861" i="3"/>
  <c r="BJ861" i="3"/>
  <c r="BK861" i="3"/>
  <c r="BS861" i="3"/>
  <c r="BN861" i="3"/>
  <c r="BR861" i="3"/>
  <c r="BP861" i="3"/>
  <c r="BO861" i="3"/>
  <c r="BQ861" i="3"/>
  <c r="BT172" i="3"/>
  <c r="BU172" i="3"/>
  <c r="BO172" i="3"/>
  <c r="BN172" i="3"/>
  <c r="BM172" i="3"/>
  <c r="BQ172" i="3"/>
  <c r="BS172" i="3"/>
  <c r="BK172" i="3"/>
  <c r="BJ172" i="3"/>
  <c r="BL172" i="3"/>
  <c r="BP172" i="3"/>
  <c r="BR172" i="3"/>
  <c r="BM238" i="3"/>
  <c r="BL238" i="3"/>
  <c r="BQ238" i="3"/>
  <c r="BR238" i="3"/>
  <c r="BU238" i="3"/>
  <c r="BJ238" i="3"/>
  <c r="BP238" i="3"/>
  <c r="BO238" i="3"/>
  <c r="BK238" i="3"/>
  <c r="BS238" i="3"/>
  <c r="BN238" i="3"/>
  <c r="BT238" i="3"/>
  <c r="BN761" i="3"/>
  <c r="BT761" i="3"/>
  <c r="BP761" i="3"/>
  <c r="BK761" i="3"/>
  <c r="BU761" i="3"/>
  <c r="BS761" i="3"/>
  <c r="BQ761" i="3"/>
  <c r="BR761" i="3"/>
  <c r="BJ761" i="3"/>
  <c r="BM761" i="3"/>
  <c r="BO761" i="3"/>
  <c r="BL761" i="3"/>
  <c r="BL129" i="3"/>
  <c r="BK129" i="3"/>
  <c r="BO129" i="3"/>
  <c r="BN129" i="3"/>
  <c r="BJ129" i="3"/>
  <c r="BS129" i="3"/>
  <c r="BR129" i="3"/>
  <c r="BT129" i="3"/>
  <c r="BM129" i="3"/>
  <c r="BQ129" i="3"/>
  <c r="BP129" i="3"/>
  <c r="BU129" i="3"/>
  <c r="BU101" i="3"/>
  <c r="BT101" i="3"/>
  <c r="BP101" i="3"/>
  <c r="BK101" i="3"/>
  <c r="BR101" i="3"/>
  <c r="BJ101" i="3"/>
  <c r="BN101" i="3"/>
  <c r="BQ101" i="3"/>
  <c r="BL101" i="3"/>
  <c r="BM101" i="3"/>
  <c r="BS101" i="3"/>
  <c r="BO101" i="3"/>
  <c r="BP529" i="3"/>
  <c r="BK529" i="3"/>
  <c r="BQ529" i="3"/>
  <c r="BO529" i="3"/>
  <c r="BU529" i="3"/>
  <c r="BR529" i="3"/>
  <c r="BM529" i="3"/>
  <c r="BL529" i="3"/>
  <c r="BN529" i="3"/>
  <c r="BS529" i="3"/>
  <c r="BT529" i="3"/>
  <c r="BJ529" i="3"/>
  <c r="BJ146" i="3"/>
  <c r="BM146" i="3"/>
  <c r="BK146" i="3"/>
  <c r="BN146" i="3"/>
  <c r="BO146" i="3"/>
  <c r="BU146" i="3"/>
  <c r="BL146" i="3"/>
  <c r="BP146" i="3"/>
  <c r="BS146" i="3"/>
  <c r="BQ146" i="3"/>
  <c r="BT146" i="3"/>
  <c r="BR146" i="3"/>
  <c r="BR646" i="3"/>
  <c r="BS646" i="3"/>
  <c r="BT646" i="3"/>
  <c r="BU646" i="3"/>
  <c r="BJ646" i="3"/>
  <c r="BQ646" i="3"/>
  <c r="BL646" i="3"/>
  <c r="BN646" i="3"/>
  <c r="BM646" i="3"/>
  <c r="BK646" i="3"/>
  <c r="BP646" i="3"/>
  <c r="BO646" i="3"/>
  <c r="BL921" i="3"/>
  <c r="BN921" i="3"/>
  <c r="BQ921" i="3"/>
  <c r="BT921" i="3"/>
  <c r="BU921" i="3"/>
  <c r="BP921" i="3"/>
  <c r="BR921" i="3"/>
  <c r="BJ921" i="3"/>
  <c r="BS921" i="3"/>
  <c r="BM921" i="3"/>
  <c r="BK921" i="3"/>
  <c r="BO921" i="3"/>
  <c r="BP1562" i="3"/>
  <c r="BQ1562" i="3"/>
  <c r="BJ1562" i="3"/>
  <c r="BU1562" i="3"/>
  <c r="BL1562" i="3"/>
  <c r="BR1562" i="3"/>
  <c r="BT1562" i="3"/>
  <c r="BN1562" i="3"/>
  <c r="BK1562" i="3"/>
  <c r="BM1562" i="3"/>
  <c r="BO1562" i="3"/>
  <c r="BS1562" i="3"/>
  <c r="BM215" i="3"/>
  <c r="BP215" i="3"/>
  <c r="BQ215" i="3"/>
  <c r="BR215" i="3"/>
  <c r="BK215" i="3"/>
  <c r="BN215" i="3"/>
  <c r="BU215" i="3"/>
  <c r="BT215" i="3"/>
  <c r="BS215" i="3"/>
  <c r="BO215" i="3"/>
  <c r="BL215" i="3"/>
  <c r="BJ215" i="3"/>
  <c r="BL1917" i="3"/>
  <c r="BN1917" i="3"/>
  <c r="BO1917" i="3"/>
  <c r="BM1917" i="3"/>
  <c r="BT1917" i="3"/>
  <c r="BJ1917" i="3"/>
  <c r="BU1917" i="3"/>
  <c r="BK1917" i="3"/>
  <c r="BS1917" i="3"/>
  <c r="BQ1917" i="3"/>
  <c r="BP1917" i="3"/>
  <c r="BR1917" i="3"/>
  <c r="BU1618" i="3"/>
  <c r="BO1618" i="3"/>
  <c r="BM1618" i="3"/>
  <c r="BL1618" i="3"/>
  <c r="BP1618" i="3"/>
  <c r="BK1618" i="3"/>
  <c r="BN1618" i="3"/>
  <c r="BQ1618" i="3"/>
  <c r="BU357" i="3"/>
  <c r="BK357" i="3"/>
  <c r="BJ357" i="3"/>
  <c r="BL357" i="3"/>
  <c r="BN357" i="3"/>
  <c r="BM357" i="3"/>
  <c r="BQ357" i="3"/>
  <c r="BP357" i="3"/>
  <c r="BO357" i="3"/>
  <c r="BS357" i="3"/>
  <c r="BR357" i="3"/>
  <c r="BT357" i="3"/>
  <c r="BT1644" i="3"/>
  <c r="BO1644" i="3"/>
  <c r="BN1644" i="3"/>
  <c r="BM1644" i="3"/>
  <c r="BL1644" i="3"/>
  <c r="BK1644" i="3"/>
  <c r="BP1644" i="3"/>
  <c r="BQ1644" i="3"/>
  <c r="BR1644" i="3"/>
  <c r="BU1644" i="3"/>
  <c r="BS1644" i="3"/>
  <c r="BJ1644" i="3"/>
  <c r="BU753" i="3"/>
  <c r="BM753" i="3"/>
  <c r="BO724" i="3"/>
  <c r="BT724" i="3"/>
  <c r="BU724" i="3"/>
  <c r="BP724" i="3"/>
  <c r="BS724" i="3"/>
  <c r="BM724" i="3"/>
  <c r="BQ724" i="3"/>
  <c r="BR724" i="3"/>
  <c r="BJ724" i="3"/>
  <c r="BK724" i="3"/>
  <c r="BN724" i="3"/>
  <c r="BL724" i="3"/>
  <c r="BN1415" i="3"/>
  <c r="BO1415" i="3"/>
  <c r="BQ1415" i="3"/>
  <c r="BM1089" i="3"/>
  <c r="BQ1089" i="3"/>
  <c r="BL1089" i="3"/>
  <c r="BU1089" i="3"/>
  <c r="BN1089" i="3"/>
  <c r="BP1089" i="3"/>
  <c r="BS1089" i="3"/>
  <c r="BR1089" i="3"/>
  <c r="BJ1089" i="3"/>
  <c r="BK1089" i="3"/>
  <c r="BT1089" i="3"/>
  <c r="BO1089" i="3"/>
  <c r="BK1789" i="3"/>
  <c r="BU1789" i="3"/>
  <c r="BO1789" i="3"/>
  <c r="BP1789" i="3"/>
  <c r="BS1789" i="3"/>
  <c r="BL1789" i="3"/>
  <c r="BJ1789" i="3"/>
  <c r="BT1789" i="3"/>
  <c r="BN1789" i="3"/>
  <c r="BM1789" i="3"/>
  <c r="BR1789" i="3"/>
  <c r="BQ1789" i="3"/>
  <c r="BQ1244" i="3"/>
  <c r="BO1244" i="3"/>
  <c r="BR1244" i="3"/>
  <c r="BN1244" i="3"/>
  <c r="BT1244" i="3"/>
  <c r="BU1244" i="3"/>
  <c r="BL1244" i="3"/>
  <c r="BS1244" i="3"/>
  <c r="BK1244" i="3"/>
  <c r="BM1244" i="3"/>
  <c r="BP1244" i="3"/>
  <c r="BJ1244" i="3"/>
  <c r="BL1415" i="3"/>
  <c r="BQ669" i="3"/>
  <c r="BR669" i="3"/>
  <c r="BK669" i="3"/>
  <c r="BN669" i="3"/>
  <c r="BL669" i="3"/>
  <c r="BP669" i="3"/>
  <c r="BT669" i="3"/>
  <c r="BS669" i="3"/>
  <c r="BU669" i="3"/>
  <c r="BM669" i="3"/>
  <c r="BO669" i="3"/>
  <c r="BJ669" i="3"/>
  <c r="BQ1662" i="3"/>
  <c r="BT1996" i="3"/>
  <c r="B1183" i="3"/>
  <c r="BS686" i="3"/>
  <c r="BQ686" i="3"/>
  <c r="BJ900" i="3"/>
  <c r="BJ1303" i="3"/>
  <c r="BL1309" i="3"/>
  <c r="BJ1395" i="3"/>
  <c r="BT1430" i="3"/>
  <c r="BM1437" i="3"/>
  <c r="BQ832" i="3"/>
  <c r="BT1057" i="3"/>
  <c r="BL1225" i="3"/>
  <c r="BL1237" i="3"/>
  <c r="BQ573" i="3"/>
  <c r="B44" i="11"/>
  <c r="BK525" i="3"/>
  <c r="L442" i="11"/>
  <c r="E223" i="11"/>
  <c r="G648" i="11"/>
  <c r="C455" i="11"/>
  <c r="H406" i="11"/>
  <c r="H661" i="11"/>
  <c r="L414" i="11"/>
  <c r="M1263" i="11"/>
  <c r="K820" i="11"/>
  <c r="I1295" i="11"/>
  <c r="D927" i="11"/>
  <c r="BN1922" i="3"/>
  <c r="B1349" i="3"/>
  <c r="BT1341" i="3"/>
  <c r="BJ1149" i="3"/>
  <c r="BR1149" i="3"/>
  <c r="B1909" i="3"/>
  <c r="BP1767" i="3"/>
  <c r="BM1924" i="3"/>
  <c r="BU1844" i="3"/>
  <c r="B603" i="3"/>
  <c r="BU1365" i="3"/>
  <c r="BL1846" i="3"/>
  <c r="BP515" i="3"/>
  <c r="BT1845" i="3"/>
  <c r="B553" i="3"/>
  <c r="BL1844" i="3"/>
  <c r="BK1922" i="3"/>
  <c r="BL1260" i="3"/>
  <c r="BM1120" i="3"/>
  <c r="BL34" i="3"/>
  <c r="BM34" i="3"/>
  <c r="BP34" i="3"/>
  <c r="BK34" i="3"/>
  <c r="BS34" i="3"/>
  <c r="BT34" i="3"/>
  <c r="BJ34" i="3"/>
  <c r="BN34" i="3"/>
  <c r="BQ34" i="3"/>
  <c r="BO34" i="3"/>
  <c r="BU34" i="3"/>
  <c r="BR34" i="3"/>
  <c r="BP589" i="3"/>
  <c r="BO589" i="3"/>
  <c r="BN589" i="3"/>
  <c r="BL589" i="3"/>
  <c r="BM589" i="3"/>
  <c r="BQ589" i="3"/>
  <c r="BR589" i="3"/>
  <c r="BT589" i="3"/>
  <c r="BU589" i="3"/>
  <c r="BS589" i="3"/>
  <c r="BJ589" i="3"/>
  <c r="BK589" i="3"/>
  <c r="BN651" i="3"/>
  <c r="BO651" i="3"/>
  <c r="BL651" i="3"/>
  <c r="BM651" i="3"/>
  <c r="BP651" i="3"/>
  <c r="BR651" i="3"/>
  <c r="BU651" i="3"/>
  <c r="BK651" i="3"/>
  <c r="BS651" i="3"/>
  <c r="BT651" i="3"/>
  <c r="BJ651" i="3"/>
  <c r="BQ651" i="3"/>
  <c r="BR745" i="3"/>
  <c r="BN745" i="3"/>
  <c r="BP745" i="3"/>
  <c r="BU745" i="3"/>
  <c r="BO745" i="3"/>
  <c r="BT745" i="3"/>
  <c r="BJ745" i="3"/>
  <c r="BK745" i="3"/>
  <c r="BL745" i="3"/>
  <c r="BM745" i="3"/>
  <c r="BS745" i="3"/>
  <c r="BQ745" i="3"/>
  <c r="BU106" i="3"/>
  <c r="BJ106" i="3"/>
  <c r="BP106" i="3"/>
  <c r="BS106" i="3"/>
  <c r="BO106" i="3"/>
  <c r="BL106" i="3"/>
  <c r="BK106" i="3"/>
  <c r="BR106" i="3"/>
  <c r="BQ106" i="3"/>
  <c r="BM106" i="3"/>
  <c r="BN106" i="3"/>
  <c r="BT106" i="3"/>
  <c r="BQ1304" i="3"/>
  <c r="BT1304" i="3"/>
  <c r="BU1304" i="3"/>
  <c r="BS1304" i="3"/>
  <c r="BL1304" i="3"/>
  <c r="BK1304" i="3"/>
  <c r="BN1304" i="3"/>
  <c r="BP1304" i="3"/>
  <c r="BM1304" i="3"/>
  <c r="BR1304" i="3"/>
  <c r="BJ1304" i="3"/>
  <c r="BO1304" i="3"/>
  <c r="BS1923" i="3"/>
  <c r="BL1923" i="3"/>
  <c r="BP1485" i="3"/>
  <c r="BS1485" i="3"/>
  <c r="BU1485" i="3"/>
  <c r="BM1485" i="3"/>
  <c r="BR1485" i="3"/>
  <c r="BJ1485" i="3"/>
  <c r="BQ1485" i="3"/>
  <c r="BK1485" i="3"/>
  <c r="BN1485" i="3"/>
  <c r="BO1485" i="3"/>
  <c r="BT1485" i="3"/>
  <c r="BL1485" i="3"/>
  <c r="BU560" i="3"/>
  <c r="BN560" i="3"/>
  <c r="BK560" i="3"/>
  <c r="BJ560" i="3"/>
  <c r="BL560" i="3"/>
  <c r="BR560" i="3"/>
  <c r="BM560" i="3"/>
  <c r="BO560" i="3"/>
  <c r="BS560" i="3"/>
  <c r="BP560" i="3"/>
  <c r="BQ560" i="3"/>
  <c r="BT560" i="3"/>
  <c r="BJ469" i="3"/>
  <c r="BM469" i="3"/>
  <c r="BR469" i="3"/>
  <c r="BS469" i="3"/>
  <c r="BL469" i="3"/>
  <c r="BT469" i="3"/>
  <c r="BP469" i="3"/>
  <c r="BU469" i="3"/>
  <c r="BQ469" i="3"/>
  <c r="BO469" i="3"/>
  <c r="BN469" i="3"/>
  <c r="BK469" i="3"/>
  <c r="BK1760" i="3"/>
  <c r="BL1760" i="3"/>
  <c r="BR1760" i="3"/>
  <c r="BN1760" i="3"/>
  <c r="BM1760" i="3"/>
  <c r="BP1760" i="3"/>
  <c r="BU1760" i="3"/>
  <c r="BJ1760" i="3"/>
  <c r="BQ1760" i="3"/>
  <c r="BT1760" i="3"/>
  <c r="BO1760" i="3"/>
  <c r="BS1760" i="3"/>
  <c r="BQ1394" i="3"/>
  <c r="BU1336" i="3"/>
  <c r="BS1336" i="3"/>
  <c r="BP1336" i="3"/>
  <c r="BR1336" i="3"/>
  <c r="BQ1336" i="3"/>
  <c r="BT1336" i="3"/>
  <c r="BJ1336" i="3"/>
  <c r="BL1336" i="3"/>
  <c r="BM1336" i="3"/>
  <c r="BO1336" i="3"/>
  <c r="BK1336" i="3"/>
  <c r="BN1336" i="3"/>
  <c r="BM1964" i="3"/>
  <c r="BR298" i="3"/>
  <c r="BN298" i="3"/>
  <c r="BT298" i="3"/>
  <c r="BK298" i="3"/>
  <c r="BJ298" i="3"/>
  <c r="BM298" i="3"/>
  <c r="BL298" i="3"/>
  <c r="BS298" i="3"/>
  <c r="BP298" i="3"/>
  <c r="BU298" i="3"/>
  <c r="BQ298" i="3"/>
  <c r="BO298" i="3"/>
  <c r="BT1662" i="3"/>
  <c r="BL1996" i="3"/>
  <c r="B1009" i="3"/>
  <c r="BL686" i="3"/>
  <c r="BK900" i="3"/>
  <c r="BR1309" i="3"/>
  <c r="BM686" i="3"/>
  <c r="BN1303" i="3"/>
  <c r="BJ1309" i="3"/>
  <c r="BR1430" i="3"/>
  <c r="BQ1395" i="3"/>
  <c r="BN1430" i="3"/>
  <c r="E1436" i="11"/>
  <c r="BK1437" i="3"/>
  <c r="BQ1225" i="3"/>
  <c r="BN1237" i="3"/>
  <c r="BL573" i="3"/>
  <c r="F276" i="11"/>
  <c r="I355" i="11"/>
  <c r="L311" i="11"/>
  <c r="BU1192" i="3"/>
  <c r="BK1925" i="3"/>
  <c r="BM1365" i="3"/>
  <c r="BP1341" i="3"/>
  <c r="BS1120" i="3"/>
  <c r="BS1149" i="3"/>
  <c r="BJ1767" i="3"/>
  <c r="BO1590" i="3"/>
  <c r="BN1287" i="3"/>
  <c r="BL1767" i="3"/>
  <c r="BP1288" i="3"/>
  <c r="BQ1365" i="3"/>
  <c r="BS515" i="3"/>
  <c r="BM1846" i="3"/>
  <c r="BP1699" i="3"/>
  <c r="BK515" i="3"/>
  <c r="BS1845" i="3"/>
  <c r="BN1288" i="3"/>
  <c r="BR618" i="3"/>
  <c r="BS1844" i="3"/>
  <c r="BP1925" i="3"/>
  <c r="BM1192" i="3"/>
  <c r="BT39" i="3"/>
  <c r="BM39" i="3"/>
  <c r="BK39" i="3"/>
  <c r="BN39" i="3"/>
  <c r="BJ39" i="3"/>
  <c r="BS39" i="3"/>
  <c r="BQ39" i="3"/>
  <c r="BO39" i="3"/>
  <c r="BP39" i="3"/>
  <c r="BL39" i="3"/>
  <c r="BU39" i="3"/>
  <c r="BR39" i="3"/>
  <c r="BN429" i="3"/>
  <c r="BK429" i="3"/>
  <c r="BO429" i="3"/>
  <c r="BS429" i="3"/>
  <c r="BL429" i="3"/>
  <c r="BQ429" i="3"/>
  <c r="BR429" i="3"/>
  <c r="BJ429" i="3"/>
  <c r="BM429" i="3"/>
  <c r="BT429" i="3"/>
  <c r="BU429" i="3"/>
  <c r="BP429" i="3"/>
  <c r="BL665" i="3"/>
  <c r="BM665" i="3"/>
  <c r="BQ665" i="3"/>
  <c r="BO665" i="3"/>
  <c r="BP665" i="3"/>
  <c r="BS665" i="3"/>
  <c r="BN665" i="3"/>
  <c r="BR665" i="3"/>
  <c r="BJ665" i="3"/>
  <c r="BT665" i="3"/>
  <c r="BK665" i="3"/>
  <c r="BU665" i="3"/>
  <c r="BN717" i="3"/>
  <c r="BM717" i="3"/>
  <c r="BR717" i="3"/>
  <c r="BU717" i="3"/>
  <c r="BS717" i="3"/>
  <c r="BK717" i="3"/>
  <c r="BO717" i="3"/>
  <c r="BQ717" i="3"/>
  <c r="BT717" i="3"/>
  <c r="BP717" i="3"/>
  <c r="BJ717" i="3"/>
  <c r="BL717" i="3"/>
  <c r="BR1218" i="3"/>
  <c r="BT1218" i="3"/>
  <c r="BN1218" i="3"/>
  <c r="BM1218" i="3"/>
  <c r="BP1218" i="3"/>
  <c r="BK1218" i="3"/>
  <c r="BL1218" i="3"/>
  <c r="BS1218" i="3"/>
  <c r="BQ1218" i="3"/>
  <c r="BU1218" i="3"/>
  <c r="BJ1218" i="3"/>
  <c r="BO1218" i="3"/>
  <c r="BR1805" i="3"/>
  <c r="BJ1805" i="3"/>
  <c r="BS1805" i="3"/>
  <c r="BT1805" i="3"/>
  <c r="BU1805" i="3"/>
  <c r="BK1805" i="3"/>
  <c r="BN1805" i="3"/>
  <c r="BO1805" i="3"/>
  <c r="BP1805" i="3"/>
  <c r="BQ1805" i="3"/>
  <c r="BL1805" i="3"/>
  <c r="BM1805" i="3"/>
  <c r="BP408" i="3"/>
  <c r="BQ408" i="3"/>
  <c r="BT408" i="3"/>
  <c r="BT908" i="3"/>
  <c r="BU908" i="3"/>
  <c r="BQ908" i="3"/>
  <c r="BP908" i="3"/>
  <c r="BR908" i="3"/>
  <c r="BJ908" i="3"/>
  <c r="BK908" i="3"/>
  <c r="BL908" i="3"/>
  <c r="BO908" i="3"/>
  <c r="BN908" i="3"/>
  <c r="BS908" i="3"/>
  <c r="BM908" i="3"/>
  <c r="BR1661" i="3"/>
  <c r="BP1661" i="3"/>
  <c r="BJ1661" i="3"/>
  <c r="BN1661" i="3"/>
  <c r="BO1661" i="3"/>
  <c r="BM1661" i="3"/>
  <c r="BL1661" i="3"/>
  <c r="BS1661" i="3"/>
  <c r="BU1661" i="3"/>
  <c r="BN1322" i="3"/>
  <c r="BM1322" i="3"/>
  <c r="BP361" i="3"/>
  <c r="BS361" i="3"/>
  <c r="BR361" i="3"/>
  <c r="BT361" i="3"/>
  <c r="BU361" i="3"/>
  <c r="BL361" i="3"/>
  <c r="BO361" i="3"/>
  <c r="BJ361" i="3"/>
  <c r="BK361" i="3"/>
  <c r="BN361" i="3"/>
  <c r="BQ361" i="3"/>
  <c r="BM361" i="3"/>
  <c r="BL1753" i="3"/>
  <c r="BO864" i="3"/>
  <c r="BQ864" i="3"/>
  <c r="BS864" i="3"/>
  <c r="BU864" i="3"/>
  <c r="BR864" i="3"/>
  <c r="BJ864" i="3"/>
  <c r="BN864" i="3"/>
  <c r="BM864" i="3"/>
  <c r="BK864" i="3"/>
  <c r="BT864" i="3"/>
  <c r="BL864" i="3"/>
  <c r="BP864" i="3"/>
  <c r="BM1870" i="3"/>
  <c r="BS1870" i="3"/>
  <c r="BT1870" i="3"/>
  <c r="BN1870" i="3"/>
  <c r="BU1870" i="3"/>
  <c r="BJ1870" i="3"/>
  <c r="BQ1870" i="3"/>
  <c r="BR1870" i="3"/>
  <c r="BP1870" i="3"/>
  <c r="BO1870" i="3"/>
  <c r="BL1870" i="3"/>
  <c r="BK1870" i="3"/>
  <c r="BS1299" i="3"/>
  <c r="BN1299" i="3"/>
  <c r="BQ1299" i="3"/>
  <c r="BT1299" i="3"/>
  <c r="BP1299" i="3"/>
  <c r="BU1299" i="3"/>
  <c r="BL1299" i="3"/>
  <c r="BJ1299" i="3"/>
  <c r="BR1299" i="3"/>
  <c r="BO1299" i="3"/>
  <c r="BM1299" i="3"/>
  <c r="BK1299" i="3"/>
  <c r="BR1041" i="3"/>
  <c r="BT1041" i="3"/>
  <c r="BL1041" i="3"/>
  <c r="BP1041" i="3"/>
  <c r="BK1041" i="3"/>
  <c r="BO1041" i="3"/>
  <c r="BJ1041" i="3"/>
  <c r="BQ1041" i="3"/>
  <c r="BN1041" i="3"/>
  <c r="BU1041" i="3"/>
  <c r="BM1041" i="3"/>
  <c r="BS1041" i="3"/>
  <c r="BT1869" i="3"/>
  <c r="BQ1869" i="3"/>
  <c r="BK1869" i="3"/>
  <c r="BJ1869" i="3"/>
  <c r="BL1869" i="3"/>
  <c r="BP1869" i="3"/>
  <c r="BM1869" i="3"/>
  <c r="BN1869" i="3"/>
  <c r="BU1869" i="3"/>
  <c r="BO1869" i="3"/>
  <c r="BS1869" i="3"/>
  <c r="BO1964" i="3"/>
  <c r="BK1662" i="3"/>
  <c r="C1848" i="11"/>
  <c r="I1209" i="11"/>
  <c r="BM1961" i="3"/>
  <c r="BQ1679" i="3"/>
  <c r="BT145" i="3"/>
  <c r="BR431" i="3"/>
  <c r="BK686" i="3"/>
  <c r="BM900" i="3"/>
  <c r="BM1303" i="3"/>
  <c r="BK1309" i="3"/>
  <c r="BP1395" i="3"/>
  <c r="BJ1430" i="3"/>
  <c r="BJ1437" i="3"/>
  <c r="BO948" i="3"/>
  <c r="BM1045" i="3"/>
  <c r="BO1225" i="3"/>
  <c r="BS1237" i="3"/>
  <c r="BO425" i="3"/>
  <c r="BM573" i="3"/>
  <c r="L165" i="11"/>
  <c r="BU686" i="3"/>
  <c r="BU87" i="3"/>
  <c r="BS558" i="3"/>
  <c r="BU117" i="3"/>
  <c r="BL1341" i="3"/>
  <c r="BK1120" i="3"/>
  <c r="BM1149" i="3"/>
  <c r="BT1540" i="3"/>
  <c r="BJ558" i="3"/>
  <c r="BK1767" i="3"/>
  <c r="BS1924" i="3"/>
  <c r="BM64" i="3"/>
  <c r="BS1288" i="3"/>
  <c r="BK1909" i="3"/>
  <c r="BN1846" i="3"/>
  <c r="BQ1699" i="3"/>
  <c r="BK1845" i="3"/>
  <c r="BQ1287" i="3"/>
  <c r="BT618" i="3"/>
  <c r="BJ1844" i="3"/>
  <c r="BO1925" i="3"/>
  <c r="BO1288" i="3"/>
  <c r="BO723" i="3"/>
  <c r="BK723" i="3"/>
  <c r="BS723" i="3"/>
  <c r="BT723" i="3"/>
  <c r="BQ723" i="3"/>
  <c r="BN723" i="3"/>
  <c r="BL723" i="3"/>
  <c r="BJ723" i="3"/>
  <c r="BR723" i="3"/>
  <c r="BU723" i="3"/>
  <c r="BM723" i="3"/>
  <c r="BP723" i="3"/>
  <c r="BM352" i="3"/>
  <c r="BT352" i="3"/>
  <c r="BO352" i="3"/>
  <c r="BR352" i="3"/>
  <c r="BS352" i="3"/>
  <c r="BU352" i="3"/>
  <c r="BP352" i="3"/>
  <c r="BQ352" i="3"/>
  <c r="BN352" i="3"/>
  <c r="BK352" i="3"/>
  <c r="BL352" i="3"/>
  <c r="BJ352" i="3"/>
  <c r="BU962" i="3"/>
  <c r="BR962" i="3"/>
  <c r="BP962" i="3"/>
  <c r="BS962" i="3"/>
  <c r="BM962" i="3"/>
  <c r="BL962" i="3"/>
  <c r="BN962" i="3"/>
  <c r="BJ962" i="3"/>
  <c r="BO962" i="3"/>
  <c r="BK962" i="3"/>
  <c r="BQ962" i="3"/>
  <c r="BT962" i="3"/>
  <c r="BT465" i="3"/>
  <c r="BN465" i="3"/>
  <c r="BO465" i="3"/>
  <c r="BP465" i="3"/>
  <c r="BK465" i="3"/>
  <c r="BR465" i="3"/>
  <c r="BM465" i="3"/>
  <c r="BS465" i="3"/>
  <c r="BU465" i="3"/>
  <c r="BJ465" i="3"/>
  <c r="BL465" i="3"/>
  <c r="BQ465" i="3"/>
  <c r="BO732" i="3"/>
  <c r="BQ732" i="3"/>
  <c r="BL732" i="3"/>
  <c r="BK732" i="3"/>
  <c r="BN732" i="3"/>
  <c r="BJ732" i="3"/>
  <c r="BP732" i="3"/>
  <c r="BM732" i="3"/>
  <c r="BR732" i="3"/>
  <c r="BT732" i="3"/>
  <c r="BU732" i="3"/>
  <c r="BS732" i="3"/>
  <c r="BL1731" i="3"/>
  <c r="BU1731" i="3"/>
  <c r="BK1731" i="3"/>
  <c r="BO1731" i="3"/>
  <c r="BN1731" i="3"/>
  <c r="BR1731" i="3"/>
  <c r="BQ1731" i="3"/>
  <c r="BJ1731" i="3"/>
  <c r="BP1731" i="3"/>
  <c r="BT1731" i="3"/>
  <c r="BM1731" i="3"/>
  <c r="BT696" i="3"/>
  <c r="BJ696" i="3"/>
  <c r="BO1383" i="3"/>
  <c r="BJ1383" i="3"/>
  <c r="BL1383" i="3"/>
  <c r="BP1383" i="3"/>
  <c r="BQ1383" i="3"/>
  <c r="BS1383" i="3"/>
  <c r="BN1383" i="3"/>
  <c r="BR1383" i="3"/>
  <c r="BK1383" i="3"/>
  <c r="BM1383" i="3"/>
  <c r="BT1383" i="3"/>
  <c r="BU1383" i="3"/>
  <c r="BN1733" i="3"/>
  <c r="BT1733" i="3"/>
  <c r="BJ1733" i="3"/>
  <c r="BK1733" i="3"/>
  <c r="BL1733" i="3"/>
  <c r="BU1733" i="3"/>
  <c r="BO1733" i="3"/>
  <c r="BS1733" i="3"/>
  <c r="BP1733" i="3"/>
  <c r="BQ1733" i="3"/>
  <c r="BM1733" i="3"/>
  <c r="BR1733" i="3"/>
  <c r="BQ927" i="3"/>
  <c r="BK927" i="3"/>
  <c r="BP1902" i="3"/>
  <c r="BQ1722" i="3"/>
  <c r="BS1722" i="3"/>
  <c r="BJ1722" i="3"/>
  <c r="BR1722" i="3"/>
  <c r="BL1722" i="3"/>
  <c r="BU1722" i="3"/>
  <c r="BM1722" i="3"/>
  <c r="BN1722" i="3"/>
  <c r="BO1722" i="3"/>
  <c r="BK1722" i="3"/>
  <c r="BP1722" i="3"/>
  <c r="BT1722" i="3"/>
  <c r="BR652" i="3"/>
  <c r="BT652" i="3"/>
  <c r="BS652" i="3"/>
  <c r="BJ652" i="3"/>
  <c r="BU652" i="3"/>
  <c r="BK652" i="3"/>
  <c r="BQ652" i="3"/>
  <c r="BM652" i="3"/>
  <c r="BN652" i="3"/>
  <c r="BO652" i="3"/>
  <c r="BP652" i="3"/>
  <c r="BL652" i="3"/>
  <c r="BM1267" i="3"/>
  <c r="BO1267" i="3"/>
  <c r="BJ1267" i="3"/>
  <c r="BP1267" i="3"/>
  <c r="BS1267" i="3"/>
  <c r="BN1267" i="3"/>
  <c r="BL1267" i="3"/>
  <c r="BQ1267" i="3"/>
  <c r="BU1267" i="3"/>
  <c r="BT1267" i="3"/>
  <c r="BK1267" i="3"/>
  <c r="BR1267" i="3"/>
  <c r="BU1824" i="3"/>
  <c r="BN1824" i="3"/>
  <c r="BO1824" i="3"/>
  <c r="BP1824" i="3"/>
  <c r="BS1824" i="3"/>
  <c r="BT1824" i="3"/>
  <c r="BK1824" i="3"/>
  <c r="BQ1824" i="3"/>
  <c r="BL1824" i="3"/>
  <c r="BM1824" i="3"/>
  <c r="BJ1824" i="3"/>
  <c r="BR1824" i="3"/>
  <c r="BK1964" i="3"/>
  <c r="BO1662" i="3"/>
  <c r="B1224" i="3"/>
  <c r="B464" i="3"/>
  <c r="C1624" i="11"/>
  <c r="BR145" i="3"/>
  <c r="BU931" i="3"/>
  <c r="BL1303" i="3"/>
  <c r="BO1303" i="3"/>
  <c r="BS1395" i="3"/>
  <c r="BS1437" i="3"/>
  <c r="BL1031" i="3"/>
  <c r="BJ1225" i="3"/>
  <c r="BU1237" i="3"/>
  <c r="BT573" i="3"/>
  <c r="BU145" i="3"/>
  <c r="BP464" i="3"/>
  <c r="BS1341" i="3"/>
  <c r="BJ1120" i="3"/>
  <c r="BT1149" i="3"/>
  <c r="BQ1540" i="3"/>
  <c r="BQ1767" i="3"/>
  <c r="BK1885" i="3"/>
  <c r="BQ1288" i="3"/>
  <c r="BP1365" i="3"/>
  <c r="BM1909" i="3"/>
  <c r="BK1846" i="3"/>
  <c r="BM1060" i="3"/>
  <c r="BT1844" i="3"/>
  <c r="BJ1925" i="3"/>
  <c r="BM87" i="3"/>
  <c r="BT1288" i="3"/>
  <c r="BK69" i="3"/>
  <c r="BL69" i="3"/>
  <c r="BO327" i="3"/>
  <c r="BP327" i="3"/>
  <c r="BJ327" i="3"/>
  <c r="BQ327" i="3"/>
  <c r="BK327" i="3"/>
  <c r="BR327" i="3"/>
  <c r="BM327" i="3"/>
  <c r="BS327" i="3"/>
  <c r="BU327" i="3"/>
  <c r="BL327" i="3"/>
  <c r="BT327" i="3"/>
  <c r="BN327" i="3"/>
  <c r="BR747" i="3"/>
  <c r="BS207" i="3"/>
  <c r="BK207" i="3"/>
  <c r="BT207" i="3"/>
  <c r="BO207" i="3"/>
  <c r="BM207" i="3"/>
  <c r="BL207" i="3"/>
  <c r="BU207" i="3"/>
  <c r="BP207" i="3"/>
  <c r="BQ207" i="3"/>
  <c r="BJ207" i="3"/>
  <c r="BN207" i="3"/>
  <c r="BR207" i="3"/>
  <c r="BM893" i="3"/>
  <c r="BL893" i="3"/>
  <c r="BR893" i="3"/>
  <c r="BU893" i="3"/>
  <c r="BK893" i="3"/>
  <c r="BO893" i="3"/>
  <c r="BN893" i="3"/>
  <c r="BS893" i="3"/>
  <c r="BP893" i="3"/>
  <c r="BT893" i="3"/>
  <c r="BJ893" i="3"/>
  <c r="BQ893" i="3"/>
  <c r="BT128" i="3"/>
  <c r="BU128" i="3"/>
  <c r="BL128" i="3"/>
  <c r="BK128" i="3"/>
  <c r="BQ128" i="3"/>
  <c r="BN128" i="3"/>
  <c r="BP128" i="3"/>
  <c r="BR128" i="3"/>
  <c r="BO128" i="3"/>
  <c r="BS128" i="3"/>
  <c r="BJ128" i="3"/>
  <c r="BM128" i="3"/>
  <c r="BL387" i="3"/>
  <c r="BR387" i="3"/>
  <c r="BT387" i="3"/>
  <c r="BP387" i="3"/>
  <c r="BS387" i="3"/>
  <c r="BK387" i="3"/>
  <c r="BU387" i="3"/>
  <c r="BQ387" i="3"/>
  <c r="BO387" i="3"/>
  <c r="BM387" i="3"/>
  <c r="BJ387" i="3"/>
  <c r="BN387" i="3"/>
  <c r="BU1892" i="3"/>
  <c r="BM1892" i="3"/>
  <c r="BQ1892" i="3"/>
  <c r="BR1892" i="3"/>
  <c r="BL1892" i="3"/>
  <c r="BT1892" i="3"/>
  <c r="BO1892" i="3"/>
  <c r="BP1892" i="3"/>
  <c r="BK1892" i="3"/>
  <c r="BJ1892" i="3"/>
  <c r="BS1892" i="3"/>
  <c r="BN1892" i="3"/>
  <c r="BR1846" i="3"/>
  <c r="BJ1414" i="3"/>
  <c r="BN1414" i="3"/>
  <c r="BR1414" i="3"/>
  <c r="BM1414" i="3"/>
  <c r="BK1414" i="3"/>
  <c r="BL1414" i="3"/>
  <c r="BT1414" i="3"/>
  <c r="BO1414" i="3"/>
  <c r="BQ1414" i="3"/>
  <c r="BU1414" i="3"/>
  <c r="BS1414" i="3"/>
  <c r="BP1414" i="3"/>
  <c r="BP1066" i="3"/>
  <c r="BR1066" i="3"/>
  <c r="BT1622" i="3"/>
  <c r="BJ1622" i="3"/>
  <c r="BR1622" i="3"/>
  <c r="BM1622" i="3"/>
  <c r="BO1622" i="3"/>
  <c r="BP1622" i="3"/>
  <c r="BQ1622" i="3"/>
  <c r="BL1622" i="3"/>
  <c r="BU1622" i="3"/>
  <c r="BK1622" i="3"/>
  <c r="BN1622" i="3"/>
  <c r="BS1622" i="3"/>
  <c r="BN1217" i="3"/>
  <c r="BO1217" i="3"/>
  <c r="BP1217" i="3"/>
  <c r="BJ1217" i="3"/>
  <c r="BQ1217" i="3"/>
  <c r="BT1217" i="3"/>
  <c r="BK1217" i="3"/>
  <c r="BS1217" i="3"/>
  <c r="BM1217" i="3"/>
  <c r="BU1217" i="3"/>
  <c r="BR1217" i="3"/>
  <c r="BL1217" i="3"/>
  <c r="BN1009" i="3"/>
  <c r="BK1009" i="3"/>
  <c r="BR1009" i="3"/>
  <c r="BU1009" i="3"/>
  <c r="BL1009" i="3"/>
  <c r="BT1009" i="3"/>
  <c r="BP1009" i="3"/>
  <c r="BM1009" i="3"/>
  <c r="BJ1009" i="3"/>
  <c r="BQ1009" i="3"/>
  <c r="BS1009" i="3"/>
  <c r="BO1009" i="3"/>
  <c r="BK1415" i="3"/>
  <c r="BQ159" i="3"/>
  <c r="BP159" i="3"/>
  <c r="BU159" i="3"/>
  <c r="BL159" i="3"/>
  <c r="BN159" i="3"/>
  <c r="BJ159" i="3"/>
  <c r="BT159" i="3"/>
  <c r="BM159" i="3"/>
  <c r="BO159" i="3"/>
  <c r="BR159" i="3"/>
  <c r="BS159" i="3"/>
  <c r="BK159" i="3"/>
  <c r="BJ1026" i="3"/>
  <c r="BO1026" i="3"/>
  <c r="BP1026" i="3"/>
  <c r="BK1026" i="3"/>
  <c r="BM1026" i="3"/>
  <c r="BS1026" i="3"/>
  <c r="BQ1026" i="3"/>
  <c r="BT1026" i="3"/>
  <c r="BU1026" i="3"/>
  <c r="BN1026" i="3"/>
  <c r="BR1026" i="3"/>
  <c r="BL1026" i="3"/>
  <c r="BS1662" i="3"/>
  <c r="BJ567" i="3"/>
  <c r="BK158" i="3"/>
  <c r="BN158" i="3"/>
  <c r="BM158" i="3"/>
  <c r="BT158" i="3"/>
  <c r="BQ158" i="3"/>
  <c r="BU158" i="3"/>
  <c r="BL158" i="3"/>
  <c r="BR158" i="3"/>
  <c r="BJ158" i="3"/>
  <c r="BS158" i="3"/>
  <c r="BP158" i="3"/>
  <c r="BO158" i="3"/>
  <c r="BM81" i="3"/>
  <c r="BU81" i="3"/>
  <c r="BJ81" i="3"/>
  <c r="BP81" i="3"/>
  <c r="BS81" i="3"/>
  <c r="BK81" i="3"/>
  <c r="BN81" i="3"/>
  <c r="BO81" i="3"/>
  <c r="BT81" i="3"/>
  <c r="BL81" i="3"/>
  <c r="BQ81" i="3"/>
  <c r="BR81" i="3"/>
  <c r="BU668" i="3"/>
  <c r="BP668" i="3"/>
  <c r="BR668" i="3"/>
  <c r="BJ668" i="3"/>
  <c r="BS668" i="3"/>
  <c r="BK668" i="3"/>
  <c r="BN668" i="3"/>
  <c r="BM668" i="3"/>
  <c r="BL668" i="3"/>
  <c r="BQ668" i="3"/>
  <c r="BO668" i="3"/>
  <c r="BT668" i="3"/>
  <c r="BM126" i="3"/>
  <c r="BR126" i="3"/>
  <c r="BK126" i="3"/>
  <c r="BN126" i="3"/>
  <c r="BP126" i="3"/>
  <c r="BT126" i="3"/>
  <c r="BO126" i="3"/>
  <c r="BQ126" i="3"/>
  <c r="BJ126" i="3"/>
  <c r="BS126" i="3"/>
  <c r="BL126" i="3"/>
  <c r="BU126" i="3"/>
  <c r="BN1464" i="3"/>
  <c r="BP1464" i="3"/>
  <c r="BO1464" i="3"/>
  <c r="BT1464" i="3"/>
  <c r="BU1464" i="3"/>
  <c r="BK1464" i="3"/>
  <c r="BQ1464" i="3"/>
  <c r="BL1464" i="3"/>
  <c r="BM1464" i="3"/>
  <c r="BR1464" i="3"/>
  <c r="BS1464" i="3"/>
  <c r="BJ1464" i="3"/>
  <c r="BU84" i="3"/>
  <c r="BQ84" i="3"/>
  <c r="BR84" i="3"/>
  <c r="BM84" i="3"/>
  <c r="BS84" i="3"/>
  <c r="BO84" i="3"/>
  <c r="BP84" i="3"/>
  <c r="BN84" i="3"/>
  <c r="BL84" i="3"/>
  <c r="BT84" i="3"/>
  <c r="BJ84" i="3"/>
  <c r="BK84" i="3"/>
  <c r="BJ263" i="3"/>
  <c r="BO263" i="3"/>
  <c r="BQ263" i="3"/>
  <c r="BS263" i="3"/>
  <c r="BU263" i="3"/>
  <c r="BR263" i="3"/>
  <c r="BN263" i="3"/>
  <c r="BL263" i="3"/>
  <c r="BP263" i="3"/>
  <c r="BM263" i="3"/>
  <c r="BK263" i="3"/>
  <c r="BT263" i="3"/>
  <c r="BO575" i="3"/>
  <c r="BK575" i="3"/>
  <c r="BM575" i="3"/>
  <c r="BR575" i="3"/>
  <c r="BP575" i="3"/>
  <c r="BS575" i="3"/>
  <c r="BL575" i="3"/>
  <c r="BQ575" i="3"/>
  <c r="BT575" i="3"/>
  <c r="BU575" i="3"/>
  <c r="BN575" i="3"/>
  <c r="BJ575" i="3"/>
  <c r="BK719" i="3"/>
  <c r="BT719" i="3"/>
  <c r="BP719" i="3"/>
  <c r="BL719" i="3"/>
  <c r="BJ719" i="3"/>
  <c r="BR719" i="3"/>
  <c r="BU719" i="3"/>
  <c r="BN719" i="3"/>
  <c r="BQ719" i="3"/>
  <c r="BO719" i="3"/>
  <c r="BS719" i="3"/>
  <c r="BM719" i="3"/>
  <c r="BU468" i="3"/>
  <c r="BR468" i="3"/>
  <c r="BS468" i="3"/>
  <c r="BO468" i="3"/>
  <c r="BK468" i="3"/>
  <c r="BL468" i="3"/>
  <c r="BJ468" i="3"/>
  <c r="BT468" i="3"/>
  <c r="BN468" i="3"/>
  <c r="BP468" i="3"/>
  <c r="BM468" i="3"/>
  <c r="BQ468" i="3"/>
  <c r="BJ1759" i="3"/>
  <c r="BK1759" i="3"/>
  <c r="BN1759" i="3"/>
  <c r="BM1759" i="3"/>
  <c r="BS1759" i="3"/>
  <c r="BR1759" i="3"/>
  <c r="BL1759" i="3"/>
  <c r="BT1759" i="3"/>
  <c r="BU1759" i="3"/>
  <c r="BP1759" i="3"/>
  <c r="BQ1759" i="3"/>
  <c r="BO1759" i="3"/>
  <c r="BQ1481" i="3"/>
  <c r="BR1481" i="3"/>
  <c r="BS1481" i="3"/>
  <c r="BM1481" i="3"/>
  <c r="BT1481" i="3"/>
  <c r="BK1481" i="3"/>
  <c r="BN1481" i="3"/>
  <c r="BP1481" i="3"/>
  <c r="BJ1481" i="3"/>
  <c r="BU1481" i="3"/>
  <c r="BL1481" i="3"/>
  <c r="BO1481" i="3"/>
  <c r="BO1770" i="3"/>
  <c r="BN1770" i="3"/>
  <c r="BJ1770" i="3"/>
  <c r="BQ1770" i="3"/>
  <c r="BS1770" i="3"/>
  <c r="BK1770" i="3"/>
  <c r="BP1770" i="3"/>
  <c r="BM1770" i="3"/>
  <c r="BR1770" i="3"/>
  <c r="BL1770" i="3"/>
  <c r="BU1770" i="3"/>
  <c r="BT1770" i="3"/>
  <c r="BU1603" i="3"/>
  <c r="BO1603" i="3"/>
  <c r="BQ1603" i="3"/>
  <c r="BJ1603" i="3"/>
  <c r="BM1603" i="3"/>
  <c r="BR1603" i="3"/>
  <c r="BT1603" i="3"/>
  <c r="BP1603" i="3"/>
  <c r="BK1603" i="3"/>
  <c r="BS1603" i="3"/>
  <c r="BL1603" i="3"/>
  <c r="BN1603" i="3"/>
  <c r="BS793" i="3"/>
  <c r="BU793" i="3"/>
  <c r="BJ793" i="3"/>
  <c r="BQ793" i="3"/>
  <c r="BN793" i="3"/>
  <c r="BK793" i="3"/>
  <c r="BO793" i="3"/>
  <c r="BT793" i="3"/>
  <c r="BL793" i="3"/>
  <c r="BR793" i="3"/>
  <c r="BP793" i="3"/>
  <c r="BM793" i="3"/>
  <c r="BK1272" i="3"/>
  <c r="BO1272" i="3"/>
  <c r="BQ1272" i="3"/>
  <c r="BR1272" i="3"/>
  <c r="BN1272" i="3"/>
  <c r="BP1272" i="3"/>
  <c r="BS1272" i="3"/>
  <c r="BJ1272" i="3"/>
  <c r="BU1272" i="3"/>
  <c r="BM1272" i="3"/>
  <c r="BT1272" i="3"/>
  <c r="BL1272" i="3"/>
  <c r="BK1515" i="3"/>
  <c r="BL1515" i="3"/>
  <c r="BO1515" i="3"/>
  <c r="BP1515" i="3"/>
  <c r="BR1515" i="3"/>
  <c r="BM1515" i="3"/>
  <c r="BQ1515" i="3"/>
  <c r="BN1515" i="3"/>
  <c r="BU1515" i="3"/>
  <c r="BT1515" i="3"/>
  <c r="BS1515" i="3"/>
  <c r="BJ1515" i="3"/>
  <c r="BS1906" i="3"/>
  <c r="BT1906" i="3"/>
  <c r="BO1906" i="3"/>
  <c r="BK1906" i="3"/>
  <c r="BQ1906" i="3"/>
  <c r="BR1906" i="3"/>
  <c r="BJ1906" i="3"/>
  <c r="BP1906" i="3"/>
  <c r="BL1906" i="3"/>
  <c r="BN1906" i="3"/>
  <c r="BU1906" i="3"/>
  <c r="BM1906" i="3"/>
  <c r="BM337" i="3"/>
  <c r="BS337" i="3"/>
  <c r="BN337" i="3"/>
  <c r="BT337" i="3"/>
  <c r="BK337" i="3"/>
  <c r="BR337" i="3"/>
  <c r="BO337" i="3"/>
  <c r="BU337" i="3"/>
  <c r="BP337" i="3"/>
  <c r="BQ337" i="3"/>
  <c r="BL337" i="3"/>
  <c r="BJ337" i="3"/>
  <c r="BN1186" i="3"/>
  <c r="BP1186" i="3"/>
  <c r="BQ1186" i="3"/>
  <c r="BR1186" i="3"/>
  <c r="BT1186" i="3"/>
  <c r="BU1186" i="3"/>
  <c r="BL1186" i="3"/>
  <c r="BS1186" i="3"/>
  <c r="BK1186" i="3"/>
  <c r="BM1186" i="3"/>
  <c r="BJ1186" i="3"/>
  <c r="BO1186" i="3"/>
  <c r="BN911" i="3"/>
  <c r="BP911" i="3"/>
  <c r="BK911" i="3"/>
  <c r="BL911" i="3"/>
  <c r="BJ911" i="3"/>
  <c r="BT911" i="3"/>
  <c r="BQ911" i="3"/>
  <c r="BO911" i="3"/>
  <c r="BU911" i="3"/>
  <c r="BM911" i="3"/>
  <c r="BS911" i="3"/>
  <c r="BR911" i="3"/>
  <c r="BR1953" i="3"/>
  <c r="BU1849" i="3"/>
  <c r="BL173" i="3"/>
  <c r="BN173" i="3"/>
  <c r="BO173" i="3"/>
  <c r="BQ173" i="3"/>
  <c r="BK173" i="3"/>
  <c r="BP173" i="3"/>
  <c r="BJ173" i="3"/>
  <c r="BS173" i="3"/>
  <c r="BM173" i="3"/>
  <c r="BR173" i="3"/>
  <c r="BU173" i="3"/>
  <c r="BT173" i="3"/>
  <c r="BK90" i="3"/>
  <c r="BS90" i="3"/>
  <c r="BL90" i="3"/>
  <c r="BN90" i="3"/>
  <c r="BO90" i="3"/>
  <c r="BP90" i="3"/>
  <c r="BQ90" i="3"/>
  <c r="BR90" i="3"/>
  <c r="BT90" i="3"/>
  <c r="BM90" i="3"/>
  <c r="BJ90" i="3"/>
  <c r="BU90" i="3"/>
  <c r="BU1569" i="3"/>
  <c r="BJ1569" i="3"/>
  <c r="BQ1569" i="3"/>
  <c r="BN1569" i="3"/>
  <c r="BM1569" i="3"/>
  <c r="BO1569" i="3"/>
  <c r="BP1569" i="3"/>
  <c r="BR1569" i="3"/>
  <c r="BT1569" i="3"/>
  <c r="BS1569" i="3"/>
  <c r="BL1569" i="3"/>
  <c r="BK1569" i="3"/>
  <c r="BT954" i="3"/>
  <c r="BK954" i="3"/>
  <c r="BJ954" i="3"/>
  <c r="BQ954" i="3"/>
  <c r="BU954" i="3"/>
  <c r="BL954" i="3"/>
  <c r="BN954" i="3"/>
  <c r="BR954" i="3"/>
  <c r="BS954" i="3"/>
  <c r="BM954" i="3"/>
  <c r="BP954" i="3"/>
  <c r="BO954" i="3"/>
  <c r="BR900" i="3"/>
  <c r="BO900" i="3"/>
  <c r="BS113" i="3"/>
  <c r="BL113" i="3"/>
  <c r="BT113" i="3"/>
  <c r="BK113" i="3"/>
  <c r="BP113" i="3"/>
  <c r="BN113" i="3"/>
  <c r="BM113" i="3"/>
  <c r="BO113" i="3"/>
  <c r="BJ113" i="3"/>
  <c r="BQ113" i="3"/>
  <c r="BU113" i="3"/>
  <c r="BR113" i="3"/>
  <c r="BJ515" i="3"/>
  <c r="BM515" i="3"/>
  <c r="BP38" i="3"/>
  <c r="BL38" i="3"/>
  <c r="BQ38" i="3"/>
  <c r="BJ38" i="3"/>
  <c r="BT38" i="3"/>
  <c r="BK38" i="3"/>
  <c r="BO38" i="3"/>
  <c r="BU38" i="3"/>
  <c r="BN38" i="3"/>
  <c r="BS38" i="3"/>
  <c r="BR38" i="3"/>
  <c r="BM38" i="3"/>
  <c r="BT892" i="3"/>
  <c r="BS892" i="3"/>
  <c r="BR892" i="3"/>
  <c r="BQ892" i="3"/>
  <c r="BP892" i="3"/>
  <c r="BM892" i="3"/>
  <c r="BO892" i="3"/>
  <c r="BN892" i="3"/>
  <c r="BL892" i="3"/>
  <c r="BJ892" i="3"/>
  <c r="BU892" i="3"/>
  <c r="BK892" i="3"/>
  <c r="BO1444" i="3"/>
  <c r="BM1444" i="3"/>
  <c r="BQ1444" i="3"/>
  <c r="BS1444" i="3"/>
  <c r="BK1444" i="3"/>
  <c r="BL1444" i="3"/>
  <c r="BT1444" i="3"/>
  <c r="BR1444" i="3"/>
  <c r="BJ1444" i="3"/>
  <c r="BN1444" i="3"/>
  <c r="BN1996" i="3"/>
  <c r="BO1996" i="3"/>
  <c r="BK1996" i="3"/>
  <c r="BS1996" i="3"/>
  <c r="BQ1996" i="3"/>
  <c r="BP1996" i="3"/>
  <c r="BR1996" i="3"/>
  <c r="BJ1996" i="3"/>
  <c r="BK1277" i="3"/>
  <c r="BQ1277" i="3"/>
  <c r="BR1277" i="3"/>
  <c r="BL1277" i="3"/>
  <c r="BM1277" i="3"/>
  <c r="BJ1277" i="3"/>
  <c r="BN1277" i="3"/>
  <c r="BT1277" i="3"/>
  <c r="BO1277" i="3"/>
  <c r="BS1277" i="3"/>
  <c r="BP1277" i="3"/>
  <c r="BU1277" i="3"/>
  <c r="BR540" i="3"/>
  <c r="BK540" i="3"/>
  <c r="BL540" i="3"/>
  <c r="BM540" i="3"/>
  <c r="BS540" i="3"/>
  <c r="BO540" i="3"/>
  <c r="BU540" i="3"/>
  <c r="BN540" i="3"/>
  <c r="BQ540" i="3"/>
  <c r="BT540" i="3"/>
  <c r="BP540" i="3"/>
  <c r="BJ540" i="3"/>
  <c r="BL588" i="3"/>
  <c r="BP588" i="3"/>
  <c r="BQ588" i="3"/>
  <c r="BS588" i="3"/>
  <c r="BK588" i="3"/>
  <c r="BR588" i="3"/>
  <c r="BT588" i="3"/>
  <c r="BJ588" i="3"/>
  <c r="BU588" i="3"/>
  <c r="BM588" i="3"/>
  <c r="BO588" i="3"/>
  <c r="BN588" i="3"/>
  <c r="BQ1845" i="3"/>
  <c r="BR528" i="3"/>
  <c r="BU528" i="3"/>
  <c r="BT528" i="3"/>
  <c r="BL528" i="3"/>
  <c r="BP528" i="3"/>
  <c r="BK528" i="3"/>
  <c r="BN528" i="3"/>
  <c r="BM528" i="3"/>
  <c r="BQ528" i="3"/>
  <c r="BS528" i="3"/>
  <c r="BO528" i="3"/>
  <c r="BJ528" i="3"/>
  <c r="BU1992" i="3"/>
  <c r="BT1992" i="3"/>
  <c r="BK1992" i="3"/>
  <c r="BL1992" i="3"/>
  <c r="BM1992" i="3"/>
  <c r="BN1992" i="3"/>
  <c r="BR1992" i="3"/>
  <c r="BJ1992" i="3"/>
  <c r="BP1992" i="3"/>
  <c r="BQ1992" i="3"/>
  <c r="BS1992" i="3"/>
  <c r="BO1992" i="3"/>
  <c r="BN1640" i="3"/>
  <c r="BU1640" i="3"/>
  <c r="BR1640" i="3"/>
  <c r="BJ1640" i="3"/>
  <c r="BO1640" i="3"/>
  <c r="BQ1640" i="3"/>
  <c r="BP1640" i="3"/>
  <c r="BL1640" i="3"/>
  <c r="BM1640" i="3"/>
  <c r="BK1640" i="3"/>
  <c r="BS1640" i="3"/>
  <c r="BT1640" i="3"/>
  <c r="BJ1172" i="3"/>
  <c r="BT1172" i="3"/>
  <c r="BS1172" i="3"/>
  <c r="BU1172" i="3"/>
  <c r="BL1172" i="3"/>
  <c r="BQ1172" i="3"/>
  <c r="BK1172" i="3"/>
  <c r="BN1172" i="3"/>
  <c r="BP1172" i="3"/>
  <c r="BR1172" i="3"/>
  <c r="BM1172" i="3"/>
  <c r="BO1172" i="3"/>
  <c r="BK1944" i="3"/>
  <c r="BJ1944" i="3"/>
  <c r="BM1944" i="3"/>
  <c r="BO1944" i="3"/>
  <c r="BQ1944" i="3"/>
  <c r="BR1944" i="3"/>
  <c r="BT1944" i="3"/>
  <c r="BS1944" i="3"/>
  <c r="BP1944" i="3"/>
  <c r="BN1944" i="3"/>
  <c r="BU1944" i="3"/>
  <c r="BL1944" i="3"/>
  <c r="BS664" i="3"/>
  <c r="BQ664" i="3"/>
  <c r="BK664" i="3"/>
  <c r="BM664" i="3"/>
  <c r="BR664" i="3"/>
  <c r="BT664" i="3"/>
  <c r="BP664" i="3"/>
  <c r="BU664" i="3"/>
  <c r="BN664" i="3"/>
  <c r="BJ664" i="3"/>
  <c r="BO664" i="3"/>
  <c r="BL664" i="3"/>
  <c r="BM1014" i="3"/>
  <c r="BS1014" i="3"/>
  <c r="BJ1014" i="3"/>
  <c r="BK1014" i="3"/>
  <c r="BT1014" i="3"/>
  <c r="BN1014" i="3"/>
  <c r="BL1014" i="3"/>
  <c r="BR1014" i="3"/>
  <c r="BO1014" i="3"/>
  <c r="BQ1014" i="3"/>
  <c r="BP1014" i="3"/>
  <c r="BU1014" i="3"/>
  <c r="BM1447" i="3"/>
  <c r="BK1447" i="3"/>
  <c r="BU1447" i="3"/>
  <c r="BR1447" i="3"/>
  <c r="BP1447" i="3"/>
  <c r="BL1447" i="3"/>
  <c r="BO1447" i="3"/>
  <c r="BN1447" i="3"/>
  <c r="BS1447" i="3"/>
  <c r="BT1447" i="3"/>
  <c r="BJ1447" i="3"/>
  <c r="BQ1447" i="3"/>
  <c r="BU1986" i="3"/>
  <c r="BQ1986" i="3"/>
  <c r="BO1986" i="3"/>
  <c r="BK1986" i="3"/>
  <c r="BS1986" i="3"/>
  <c r="BL1986" i="3"/>
  <c r="BN1986" i="3"/>
  <c r="BR1986" i="3"/>
  <c r="BJ1986" i="3"/>
  <c r="BO686" i="3"/>
  <c r="BO1214" i="3"/>
  <c r="BP1214" i="3"/>
  <c r="BS1214" i="3"/>
  <c r="BN1214" i="3"/>
  <c r="BK1214" i="3"/>
  <c r="BL1214" i="3"/>
  <c r="BU1214" i="3"/>
  <c r="BM1214" i="3"/>
  <c r="BQ1214" i="3"/>
  <c r="BR1214" i="3"/>
  <c r="BT1214" i="3"/>
  <c r="BJ1214" i="3"/>
  <c r="B1869" i="3"/>
  <c r="BP1846" i="3"/>
  <c r="C574" i="11"/>
  <c r="D792" i="11"/>
  <c r="K899" i="11"/>
  <c r="K792" i="11"/>
  <c r="L1340" i="11"/>
  <c r="J1905" i="11"/>
  <c r="BP1986" i="3"/>
  <c r="BN900" i="3"/>
  <c r="B1987" i="3"/>
  <c r="BO1309" i="3"/>
  <c r="BM1395" i="3"/>
  <c r="BQ1430" i="3"/>
  <c r="BU1437" i="3"/>
  <c r="BJ755" i="3"/>
  <c r="BK1225" i="3"/>
  <c r="BM1237" i="3"/>
  <c r="K418" i="11"/>
  <c r="BQ1293" i="3"/>
  <c r="L1769" i="11"/>
  <c r="E1362" i="11"/>
  <c r="BQ1552" i="3"/>
  <c r="BK1916" i="3"/>
  <c r="BU515" i="3"/>
  <c r="BJ1341" i="3"/>
  <c r="B1244" i="3"/>
  <c r="D1931" i="11"/>
  <c r="BO1697" i="3"/>
  <c r="BQ1846" i="3"/>
  <c r="BN1365" i="3"/>
  <c r="BM1849" i="3"/>
  <c r="BQ23" i="3"/>
  <c r="BP1845" i="3"/>
  <c r="BO453" i="3"/>
  <c r="BO1844" i="3"/>
  <c r="BT1885" i="3"/>
  <c r="BM23" i="3"/>
  <c r="BT87" i="3"/>
  <c r="BK362" i="3"/>
  <c r="BP362" i="3"/>
  <c r="BL362" i="3"/>
  <c r="BM362" i="3"/>
  <c r="BS362" i="3"/>
  <c r="BQ362" i="3"/>
  <c r="BT362" i="3"/>
  <c r="BO362" i="3"/>
  <c r="BJ362" i="3"/>
  <c r="BU362" i="3"/>
  <c r="BR362" i="3"/>
  <c r="BN362" i="3"/>
  <c r="BM214" i="3"/>
  <c r="BT214" i="3"/>
  <c r="BP214" i="3"/>
  <c r="BU214" i="3"/>
  <c r="BS214" i="3"/>
  <c r="BJ214" i="3"/>
  <c r="BN214" i="3"/>
  <c r="BQ214" i="3"/>
  <c r="BL214" i="3"/>
  <c r="BK214" i="3"/>
  <c r="BO214" i="3"/>
  <c r="BR214" i="3"/>
  <c r="BM740" i="3"/>
  <c r="BT740" i="3"/>
  <c r="BR740" i="3"/>
  <c r="BS740" i="3"/>
  <c r="BL740" i="3"/>
  <c r="BN740" i="3"/>
  <c r="BU740" i="3"/>
  <c r="BP740" i="3"/>
  <c r="BK740" i="3"/>
  <c r="BJ740" i="3"/>
  <c r="BO740" i="3"/>
  <c r="BQ740" i="3"/>
  <c r="BU533" i="3"/>
  <c r="BK533" i="3"/>
  <c r="BJ108" i="3"/>
  <c r="BL108" i="3"/>
  <c r="BN108" i="3"/>
  <c r="BP108" i="3"/>
  <c r="BU108" i="3"/>
  <c r="BM108" i="3"/>
  <c r="BK108" i="3"/>
  <c r="BS108" i="3"/>
  <c r="BR108" i="3"/>
  <c r="BQ108" i="3"/>
  <c r="BT108" i="3"/>
  <c r="BO108" i="3"/>
  <c r="BK308" i="3"/>
  <c r="BQ308" i="3"/>
  <c r="BT308" i="3"/>
  <c r="BL308" i="3"/>
  <c r="BS308" i="3"/>
  <c r="BJ308" i="3"/>
  <c r="BP308" i="3"/>
  <c r="BU308" i="3"/>
  <c r="BO308" i="3"/>
  <c r="BM308" i="3"/>
  <c r="BR308" i="3"/>
  <c r="BN308" i="3"/>
  <c r="BM636" i="3"/>
  <c r="BU636" i="3"/>
  <c r="BN636" i="3"/>
  <c r="BS636" i="3"/>
  <c r="BT636" i="3"/>
  <c r="BQ636" i="3"/>
  <c r="BK636" i="3"/>
  <c r="BR636" i="3"/>
  <c r="BJ636" i="3"/>
  <c r="BL636" i="3"/>
  <c r="BP636" i="3"/>
  <c r="BO636" i="3"/>
  <c r="BP1366" i="3"/>
  <c r="BU1366" i="3"/>
  <c r="BQ1366" i="3"/>
  <c r="BM1366" i="3"/>
  <c r="BT1366" i="3"/>
  <c r="BS1366" i="3"/>
  <c r="BO1366" i="3"/>
  <c r="BK1366" i="3"/>
  <c r="BN1366" i="3"/>
  <c r="BJ1366" i="3"/>
  <c r="BL1366" i="3"/>
  <c r="BR1366" i="3"/>
  <c r="BK477" i="3"/>
  <c r="BU477" i="3"/>
  <c r="BL477" i="3"/>
  <c r="BP477" i="3"/>
  <c r="BQ477" i="3"/>
  <c r="BR477" i="3"/>
  <c r="BM477" i="3"/>
  <c r="BN477" i="3"/>
  <c r="BS477" i="3"/>
  <c r="BJ477" i="3"/>
  <c r="BT477" i="3"/>
  <c r="BO477" i="3"/>
  <c r="BM139" i="3"/>
  <c r="BP139" i="3"/>
  <c r="BS139" i="3"/>
  <c r="BU139" i="3"/>
  <c r="BT139" i="3"/>
  <c r="BO139" i="3"/>
  <c r="BK139" i="3"/>
  <c r="BQ139" i="3"/>
  <c r="BR139" i="3"/>
  <c r="BJ139" i="3"/>
  <c r="BL139" i="3"/>
  <c r="BN139" i="3"/>
  <c r="BS1668" i="3"/>
  <c r="BR1668" i="3"/>
  <c r="BL1668" i="3"/>
  <c r="BU1668" i="3"/>
  <c r="BJ1668" i="3"/>
  <c r="BK1668" i="3"/>
  <c r="BO1668" i="3"/>
  <c r="BM1668" i="3"/>
  <c r="BQ1668" i="3"/>
  <c r="BN1668" i="3"/>
  <c r="BT1668" i="3"/>
  <c r="BP1668" i="3"/>
  <c r="BO1938" i="3"/>
  <c r="BR1938" i="3"/>
  <c r="BL1938" i="3"/>
  <c r="BP1938" i="3"/>
  <c r="BN1938" i="3"/>
  <c r="BS1938" i="3"/>
  <c r="BQ1938" i="3"/>
  <c r="BJ1938" i="3"/>
  <c r="BK1938" i="3"/>
  <c r="BU1938" i="3"/>
  <c r="BT1938" i="3"/>
  <c r="BM1938" i="3"/>
  <c r="BT1509" i="3"/>
  <c r="BU1509" i="3"/>
  <c r="BS1509" i="3"/>
  <c r="BJ1509" i="3"/>
  <c r="BR1509" i="3"/>
  <c r="BQ1509" i="3"/>
  <c r="BK1509" i="3"/>
  <c r="BL1509" i="3"/>
  <c r="BN1509" i="3"/>
  <c r="BO1509" i="3"/>
  <c r="BP1509" i="3"/>
  <c r="BM1509" i="3"/>
  <c r="BU2000" i="3"/>
  <c r="BP2000" i="3"/>
  <c r="BQ2000" i="3"/>
  <c r="BR2000" i="3"/>
  <c r="BJ2000" i="3"/>
  <c r="BT2000" i="3"/>
  <c r="BN2000" i="3"/>
  <c r="BO2000" i="3"/>
  <c r="BM2000" i="3"/>
  <c r="BS2000" i="3"/>
  <c r="BK2000" i="3"/>
  <c r="BL2000" i="3"/>
  <c r="BN1381" i="3"/>
  <c r="BO1381" i="3"/>
  <c r="BM1381" i="3"/>
  <c r="BS1381" i="3"/>
  <c r="BK1381" i="3"/>
  <c r="BR1381" i="3"/>
  <c r="BT1381" i="3"/>
  <c r="BL1381" i="3"/>
  <c r="BJ1381" i="3"/>
  <c r="BU1381" i="3"/>
  <c r="BP1381" i="3"/>
  <c r="BQ1381" i="3"/>
  <c r="BQ1998" i="3"/>
  <c r="BJ1998" i="3"/>
  <c r="BS1998" i="3"/>
  <c r="BN1998" i="3"/>
  <c r="BO1998" i="3"/>
  <c r="BU1998" i="3"/>
  <c r="BK1998" i="3"/>
  <c r="BR1998" i="3"/>
  <c r="BP154" i="3"/>
  <c r="BO154" i="3"/>
  <c r="BS154" i="3"/>
  <c r="BK154" i="3"/>
  <c r="BQ154" i="3"/>
  <c r="BR154" i="3"/>
  <c r="BJ154" i="3"/>
  <c r="BL154" i="3"/>
  <c r="BN154" i="3"/>
  <c r="BU154" i="3"/>
  <c r="BM154" i="3"/>
  <c r="BT154" i="3"/>
  <c r="BU1987" i="3"/>
  <c r="BS1987" i="3"/>
  <c r="BK1987" i="3"/>
  <c r="BO1987" i="3"/>
  <c r="BT1987" i="3"/>
  <c r="BQ1987" i="3"/>
  <c r="BM1987" i="3"/>
  <c r="BN1987" i="3"/>
  <c r="BL1987" i="3"/>
  <c r="BJ1987" i="3"/>
  <c r="BP1987" i="3"/>
  <c r="BR1987" i="3"/>
  <c r="BP765" i="3"/>
  <c r="BK765" i="3"/>
  <c r="BQ765" i="3"/>
  <c r="BR765" i="3"/>
  <c r="BS765" i="3"/>
  <c r="BN765" i="3"/>
  <c r="BL765" i="3"/>
  <c r="BU765" i="3"/>
  <c r="BJ765" i="3"/>
  <c r="BO765" i="3"/>
  <c r="BM765" i="3"/>
  <c r="BT765" i="3"/>
  <c r="BM1319" i="3"/>
  <c r="BU1319" i="3"/>
  <c r="BN1319" i="3"/>
  <c r="BP1319" i="3"/>
  <c r="BJ1319" i="3"/>
  <c r="BL1319" i="3"/>
  <c r="BO1319" i="3"/>
  <c r="BR1319" i="3"/>
  <c r="BS1319" i="3"/>
  <c r="BT1319" i="3"/>
  <c r="BQ1319" i="3"/>
  <c r="BK1319" i="3"/>
  <c r="BN1919" i="3"/>
  <c r="BP1919" i="3"/>
  <c r="BL1919" i="3"/>
  <c r="BK1919" i="3"/>
  <c r="BQ1919" i="3"/>
  <c r="BT1919" i="3"/>
  <c r="BS1919" i="3"/>
  <c r="BU1919" i="3"/>
  <c r="BO1919" i="3"/>
  <c r="BM1919" i="3"/>
  <c r="BJ1919" i="3"/>
  <c r="BR1919" i="3"/>
  <c r="BQ1317" i="3"/>
  <c r="BN1317" i="3"/>
  <c r="BS1317" i="3"/>
  <c r="BO1317" i="3"/>
  <c r="BK1317" i="3"/>
  <c r="BU1317" i="3"/>
  <c r="BJ1317" i="3"/>
  <c r="BP1317" i="3"/>
  <c r="BL1317" i="3"/>
  <c r="BT1317" i="3"/>
  <c r="BM1317" i="3"/>
  <c r="BR1317" i="3"/>
  <c r="BN704" i="3"/>
  <c r="BS704" i="3"/>
  <c r="BQ704" i="3"/>
  <c r="BU704" i="3"/>
  <c r="BJ704" i="3"/>
  <c r="BK704" i="3"/>
  <c r="BL704" i="3"/>
  <c r="BO704" i="3"/>
  <c r="BM704" i="3"/>
  <c r="BT704" i="3"/>
  <c r="BR704" i="3"/>
  <c r="BP704" i="3"/>
  <c r="BP1174" i="3"/>
  <c r="BT1174" i="3"/>
  <c r="BS1174" i="3"/>
  <c r="BO1174" i="3"/>
  <c r="BR1174" i="3"/>
  <c r="BM1174" i="3"/>
  <c r="BU1174" i="3"/>
  <c r="BJ1174" i="3"/>
  <c r="BL1174" i="3"/>
  <c r="BK1174" i="3"/>
  <c r="BN1174" i="3"/>
  <c r="BQ1174" i="3"/>
  <c r="BL590" i="3"/>
  <c r="BP590" i="3"/>
  <c r="BQ590" i="3"/>
  <c r="BU590" i="3"/>
  <c r="BS590" i="3"/>
  <c r="BJ590" i="3"/>
  <c r="BM590" i="3"/>
  <c r="BT590" i="3"/>
  <c r="BK590" i="3"/>
  <c r="BO590" i="3"/>
  <c r="BN590" i="3"/>
  <c r="BR590" i="3"/>
  <c r="BK973" i="3"/>
  <c r="BL973" i="3"/>
  <c r="BM973" i="3"/>
  <c r="BO973" i="3"/>
  <c r="BQ973" i="3"/>
  <c r="BP973" i="3"/>
  <c r="BJ973" i="3"/>
  <c r="BT973" i="3"/>
  <c r="BU973" i="3"/>
  <c r="BR973" i="3"/>
  <c r="BS973" i="3"/>
  <c r="BN973" i="3"/>
  <c r="BU1810" i="3"/>
  <c r="BL1810" i="3"/>
  <c r="BJ1810" i="3"/>
  <c r="BS1810" i="3"/>
  <c r="BQ1810" i="3"/>
  <c r="BM1810" i="3"/>
  <c r="BR1810" i="3"/>
  <c r="BT1810" i="3"/>
  <c r="BK1810" i="3"/>
  <c r="BO1810" i="3"/>
  <c r="BN1810" i="3"/>
  <c r="BP1810" i="3"/>
  <c r="BP1303" i="3"/>
  <c r="BS1415" i="3"/>
  <c r="BM1662" i="3"/>
  <c r="L1659" i="11"/>
  <c r="F1952" i="11"/>
  <c r="H481" i="11"/>
  <c r="BU936" i="3"/>
  <c r="E1943" i="11"/>
  <c r="F1487" i="11"/>
  <c r="BS1697" i="3"/>
  <c r="BQ512" i="3"/>
  <c r="BJ1849" i="3"/>
  <c r="BQ1192" i="3"/>
  <c r="BP1849" i="3"/>
  <c r="M1347" i="11"/>
  <c r="BU1845" i="3"/>
  <c r="BO281" i="3"/>
  <c r="BJ1885" i="3"/>
  <c r="BO23" i="3"/>
  <c r="BO287" i="3"/>
  <c r="BS412" i="3"/>
  <c r="BT412" i="3"/>
  <c r="BU412" i="3"/>
  <c r="BM412" i="3"/>
  <c r="BN412" i="3"/>
  <c r="BR412" i="3"/>
  <c r="BO412" i="3"/>
  <c r="BP412" i="3"/>
  <c r="BJ412" i="3"/>
  <c r="BQ412" i="3"/>
  <c r="BK412" i="3"/>
  <c r="BL412" i="3"/>
  <c r="BS902" i="3"/>
  <c r="BK902" i="3"/>
  <c r="BN902" i="3"/>
  <c r="BO902" i="3"/>
  <c r="BT902" i="3"/>
  <c r="BU902" i="3"/>
  <c r="BP902" i="3"/>
  <c r="BM902" i="3"/>
  <c r="BR902" i="3"/>
  <c r="BQ902" i="3"/>
  <c r="BL902" i="3"/>
  <c r="BJ902" i="3"/>
  <c r="BT192" i="3"/>
  <c r="BK192" i="3"/>
  <c r="BM192" i="3"/>
  <c r="BR192" i="3"/>
  <c r="BS192" i="3"/>
  <c r="BL192" i="3"/>
  <c r="BJ192" i="3"/>
  <c r="BP192" i="3"/>
  <c r="BN192" i="3"/>
  <c r="BU192" i="3"/>
  <c r="BO192" i="3"/>
  <c r="BQ192" i="3"/>
  <c r="BQ602" i="3"/>
  <c r="BM602" i="3"/>
  <c r="BT602" i="3"/>
  <c r="BU602" i="3"/>
  <c r="BP602" i="3"/>
  <c r="BO602" i="3"/>
  <c r="BS602" i="3"/>
  <c r="BJ602" i="3"/>
  <c r="BR602" i="3"/>
  <c r="BL602" i="3"/>
  <c r="BN602" i="3"/>
  <c r="BK602" i="3"/>
  <c r="BR822" i="3"/>
  <c r="BT822" i="3"/>
  <c r="BS822" i="3"/>
  <c r="BN822" i="3"/>
  <c r="BM822" i="3"/>
  <c r="BP822" i="3"/>
  <c r="BJ822" i="3"/>
  <c r="BQ822" i="3"/>
  <c r="BU822" i="3"/>
  <c r="BO822" i="3"/>
  <c r="BK822" i="3"/>
  <c r="BL822" i="3"/>
  <c r="BO134" i="3"/>
  <c r="BM134" i="3"/>
  <c r="BU134" i="3"/>
  <c r="BR134" i="3"/>
  <c r="BL134" i="3"/>
  <c r="BT134" i="3"/>
  <c r="BQ134" i="3"/>
  <c r="BS134" i="3"/>
  <c r="BP134" i="3"/>
  <c r="BN134" i="3"/>
  <c r="BJ134" i="3"/>
  <c r="BK134" i="3"/>
  <c r="BJ641" i="3"/>
  <c r="BT641" i="3"/>
  <c r="BQ641" i="3"/>
  <c r="BS641" i="3"/>
  <c r="BP641" i="3"/>
  <c r="BR641" i="3"/>
  <c r="BL641" i="3"/>
  <c r="BK641" i="3"/>
  <c r="BN641" i="3"/>
  <c r="BM641" i="3"/>
  <c r="BO641" i="3"/>
  <c r="BU641" i="3"/>
  <c r="BR1010" i="3"/>
  <c r="BU1010" i="3"/>
  <c r="BS1010" i="3"/>
  <c r="BQ1010" i="3"/>
  <c r="BL1010" i="3"/>
  <c r="BT1010" i="3"/>
  <c r="BN1010" i="3"/>
  <c r="BK1010" i="3"/>
  <c r="BP1010" i="3"/>
  <c r="BJ1010" i="3"/>
  <c r="BM1010" i="3"/>
  <c r="BO1010" i="3"/>
  <c r="BQ1482" i="3"/>
  <c r="BJ1482" i="3"/>
  <c r="BK1482" i="3"/>
  <c r="BM1482" i="3"/>
  <c r="BL1482" i="3"/>
  <c r="BO1482" i="3"/>
  <c r="BN1482" i="3"/>
  <c r="BT1482" i="3"/>
  <c r="BP1482" i="3"/>
  <c r="BR1482" i="3"/>
  <c r="BS1482" i="3"/>
  <c r="BU1482" i="3"/>
  <c r="BR813" i="3"/>
  <c r="BU813" i="3"/>
  <c r="BO813" i="3"/>
  <c r="BL813" i="3"/>
  <c r="BT813" i="3"/>
  <c r="BS813" i="3"/>
  <c r="BK813" i="3"/>
  <c r="BQ813" i="3"/>
  <c r="BM813" i="3"/>
  <c r="BN813" i="3"/>
  <c r="BJ813" i="3"/>
  <c r="BP813" i="3"/>
  <c r="BT1003" i="3"/>
  <c r="BK1003" i="3"/>
  <c r="BS1003" i="3"/>
  <c r="BN1003" i="3"/>
  <c r="BM1003" i="3"/>
  <c r="BR1003" i="3"/>
  <c r="BO1003" i="3"/>
  <c r="BP1003" i="3"/>
  <c r="BQ1003" i="3"/>
  <c r="BJ1003" i="3"/>
  <c r="BL1003" i="3"/>
  <c r="BU1003" i="3"/>
  <c r="BP1302" i="3"/>
  <c r="BO1302" i="3"/>
  <c r="BK1302" i="3"/>
  <c r="BU1302" i="3"/>
  <c r="BM1302" i="3"/>
  <c r="BL1302" i="3"/>
  <c r="BQ1302" i="3"/>
  <c r="BT1302" i="3"/>
  <c r="BS1302" i="3"/>
  <c r="BN1302" i="3"/>
  <c r="BJ1302" i="3"/>
  <c r="BR1302" i="3"/>
  <c r="BT1635" i="3"/>
  <c r="BU1635" i="3"/>
  <c r="BO1635" i="3"/>
  <c r="BS1635" i="3"/>
  <c r="BJ1635" i="3"/>
  <c r="BQ1635" i="3"/>
  <c r="BR1635" i="3"/>
  <c r="BP1635" i="3"/>
  <c r="BL1635" i="3"/>
  <c r="BN1635" i="3"/>
  <c r="BM1635" i="3"/>
  <c r="BP1284" i="3"/>
  <c r="BU1284" i="3"/>
  <c r="BL1284" i="3"/>
  <c r="BO1284" i="3"/>
  <c r="BT1284" i="3"/>
  <c r="BK1284" i="3"/>
  <c r="BM1284" i="3"/>
  <c r="BS1284" i="3"/>
  <c r="BR1284" i="3"/>
  <c r="BJ1284" i="3"/>
  <c r="BN1284" i="3"/>
  <c r="BQ1284" i="3"/>
  <c r="BK890" i="3"/>
  <c r="BS890" i="3"/>
  <c r="BM890" i="3"/>
  <c r="BO890" i="3"/>
  <c r="BL890" i="3"/>
  <c r="BJ890" i="3"/>
  <c r="BP890" i="3"/>
  <c r="BN890" i="3"/>
  <c r="BU890" i="3"/>
  <c r="BR890" i="3"/>
  <c r="BT890" i="3"/>
  <c r="BQ890" i="3"/>
  <c r="BK1635" i="3"/>
  <c r="BJ1415" i="3"/>
  <c r="BO58" i="3"/>
  <c r="BM58" i="3"/>
  <c r="BL58" i="3"/>
  <c r="BP58" i="3"/>
  <c r="BR58" i="3"/>
  <c r="BJ58" i="3"/>
  <c r="BU58" i="3"/>
  <c r="BQ58" i="3"/>
  <c r="BN58" i="3"/>
  <c r="BS58" i="3"/>
  <c r="BK58" i="3"/>
  <c r="BT58" i="3"/>
  <c r="BQ322" i="3"/>
  <c r="BT322" i="3"/>
  <c r="BM322" i="3"/>
  <c r="BK322" i="3"/>
  <c r="BP322" i="3"/>
  <c r="BS322" i="3"/>
  <c r="BJ322" i="3"/>
  <c r="BL322" i="3"/>
  <c r="BU322" i="3"/>
  <c r="BR322" i="3"/>
  <c r="BN322" i="3"/>
  <c r="BO322" i="3"/>
  <c r="BL55" i="3"/>
  <c r="BP1345" i="3"/>
  <c r="J58" i="11"/>
  <c r="L7" i="11"/>
  <c r="E111" i="11"/>
  <c r="I88" i="11"/>
  <c r="K183" i="11"/>
  <c r="J167" i="11"/>
  <c r="B198" i="11"/>
  <c r="E306" i="11"/>
  <c r="J225" i="11"/>
  <c r="G265" i="11"/>
  <c r="G184" i="11"/>
  <c r="D340" i="11"/>
  <c r="M370" i="11"/>
  <c r="G286" i="11"/>
  <c r="I306" i="11"/>
  <c r="G377" i="11"/>
  <c r="F302" i="11"/>
  <c r="D276" i="11"/>
  <c r="C377" i="11"/>
  <c r="G357" i="11"/>
  <c r="E367" i="11"/>
  <c r="J382" i="11"/>
  <c r="G413" i="11"/>
  <c r="L412" i="11"/>
  <c r="I393" i="11"/>
  <c r="M412" i="11"/>
  <c r="F405" i="11"/>
  <c r="H405" i="11"/>
  <c r="G268" i="11"/>
  <c r="E312" i="11"/>
  <c r="I394" i="11"/>
  <c r="F355" i="11"/>
  <c r="B455" i="11"/>
  <c r="E519" i="11"/>
  <c r="J442" i="11"/>
  <c r="G442" i="11"/>
  <c r="F531" i="11"/>
  <c r="C469" i="11"/>
  <c r="I481" i="11"/>
  <c r="I561" i="11"/>
  <c r="E493" i="11"/>
  <c r="C498" i="11"/>
  <c r="K406" i="11"/>
  <c r="C466" i="11"/>
  <c r="E504" i="11"/>
  <c r="K500" i="11"/>
  <c r="L519" i="11"/>
  <c r="G503" i="11"/>
  <c r="K357" i="11"/>
  <c r="E553" i="11"/>
  <c r="J526" i="11"/>
  <c r="K648" i="11"/>
  <c r="M788" i="11"/>
  <c r="G805" i="11"/>
  <c r="H526" i="11"/>
  <c r="C839" i="11"/>
  <c r="B511" i="11"/>
  <c r="H524" i="11"/>
  <c r="M775" i="11"/>
  <c r="I678" i="11"/>
  <c r="E839" i="11"/>
  <c r="C820" i="11"/>
  <c r="D805" i="11"/>
  <c r="E773" i="11"/>
  <c r="D960" i="11"/>
  <c r="C815" i="11"/>
  <c r="E1197" i="11"/>
  <c r="M878" i="11"/>
  <c r="J1042" i="11"/>
  <c r="M1042" i="11"/>
  <c r="L1042" i="11"/>
  <c r="H1360" i="11"/>
  <c r="E1280" i="11"/>
  <c r="K1360" i="11"/>
  <c r="K995" i="11"/>
  <c r="H1111" i="11"/>
  <c r="F1120" i="11"/>
  <c r="D1331" i="11"/>
  <c r="L1420" i="11"/>
  <c r="H941" i="11"/>
  <c r="D1205" i="11"/>
  <c r="G1205" i="11"/>
  <c r="I1205" i="11"/>
  <c r="M1453" i="11"/>
  <c r="L1363" i="11"/>
  <c r="C1363" i="11"/>
  <c r="G1532" i="11"/>
  <c r="I1397" i="11"/>
  <c r="J1477" i="11"/>
  <c r="E1477" i="11"/>
  <c r="G1477" i="11"/>
  <c r="D1654" i="11"/>
  <c r="I1654" i="11"/>
  <c r="L1654" i="11"/>
  <c r="B1654" i="11"/>
  <c r="C1654" i="11"/>
  <c r="K1654" i="11"/>
  <c r="G1654" i="11"/>
  <c r="H1679" i="11"/>
  <c r="B1679" i="11"/>
  <c r="C1679" i="11"/>
  <c r="D1679" i="11"/>
  <c r="J1679" i="11"/>
  <c r="M1679" i="11"/>
  <c r="F1950" i="11"/>
  <c r="E1535" i="11"/>
  <c r="G1535" i="11"/>
  <c r="H1535" i="11"/>
  <c r="L1535" i="11"/>
  <c r="B1535" i="11"/>
  <c r="C1535" i="11"/>
  <c r="C1609" i="11"/>
  <c r="C1779" i="11"/>
  <c r="L1795" i="11"/>
  <c r="C1927" i="11"/>
  <c r="K1892" i="11"/>
  <c r="J1967" i="11"/>
  <c r="M1785" i="11"/>
  <c r="B1968" i="11"/>
  <c r="G1960" i="11"/>
  <c r="BU1443" i="3"/>
  <c r="BO1443" i="3"/>
  <c r="G1442" i="11"/>
  <c r="BK1443" i="3"/>
  <c r="H1442" i="11"/>
  <c r="I1442" i="11"/>
  <c r="F1442" i="11"/>
  <c r="BT1443" i="3"/>
  <c r="J1442" i="11"/>
  <c r="BM1443" i="3"/>
  <c r="D1442" i="11"/>
  <c r="H437" i="11"/>
  <c r="M805" i="11"/>
  <c r="F1314" i="11"/>
  <c r="C1314" i="11"/>
  <c r="G1314" i="11"/>
  <c r="H1314" i="11"/>
  <c r="B1314" i="11"/>
  <c r="K1314" i="11"/>
  <c r="E1314" i="11"/>
  <c r="B1533" i="11"/>
  <c r="G1533" i="11"/>
  <c r="H1533" i="11"/>
  <c r="K1533" i="11"/>
  <c r="C1533" i="11"/>
  <c r="BN1960" i="3"/>
  <c r="L1959" i="11"/>
  <c r="BR1960" i="3"/>
  <c r="H1959" i="11"/>
  <c r="BS1960" i="3"/>
  <c r="I1959" i="11"/>
  <c r="J1959" i="11"/>
  <c r="K1959" i="11"/>
  <c r="E1959" i="11"/>
  <c r="BJ936" i="3"/>
  <c r="BT936" i="3"/>
  <c r="BR936" i="3"/>
  <c r="E935" i="11"/>
  <c r="BQ936" i="3"/>
  <c r="BU415" i="3"/>
  <c r="BU414" i="3"/>
  <c r="BP188" i="3"/>
  <c r="BR188" i="3"/>
  <c r="BM188" i="3"/>
  <c r="BQ188" i="3"/>
  <c r="BJ188" i="3"/>
  <c r="BN188" i="3"/>
  <c r="BS188" i="3"/>
  <c r="BO188" i="3"/>
  <c r="BL188" i="3"/>
  <c r="BU188" i="3"/>
  <c r="BK188" i="3"/>
  <c r="BT188" i="3"/>
  <c r="BS727" i="3"/>
  <c r="K726" i="11"/>
  <c r="BO727" i="3"/>
  <c r="L726" i="11"/>
  <c r="BQ727" i="3"/>
  <c r="C726" i="11"/>
  <c r="BT727" i="3"/>
  <c r="I726" i="11"/>
  <c r="I1244" i="11"/>
  <c r="L1244" i="11"/>
  <c r="M1244" i="11"/>
  <c r="B1244" i="11"/>
  <c r="BS1245" i="3"/>
  <c r="G1244" i="11"/>
  <c r="E1244" i="11"/>
  <c r="E1204" i="11"/>
  <c r="L1204" i="11"/>
  <c r="D1204" i="11"/>
  <c r="BK1461" i="3"/>
  <c r="BR1461" i="3"/>
  <c r="BQ1461" i="3"/>
  <c r="BU1461" i="3"/>
  <c r="BP1461" i="3"/>
  <c r="BT1461" i="3"/>
  <c r="BN1461" i="3"/>
  <c r="BO1461" i="3"/>
  <c r="BJ1461" i="3"/>
  <c r="BS1461" i="3"/>
  <c r="BL1461" i="3"/>
  <c r="BM1461" i="3"/>
  <c r="C1460" i="11"/>
  <c r="D1460" i="11"/>
  <c r="E1460" i="11"/>
  <c r="F1460" i="11"/>
  <c r="G1460" i="11"/>
  <c r="H1460" i="11"/>
  <c r="K1460" i="11"/>
  <c r="BK1881" i="3"/>
  <c r="BR1881" i="3"/>
  <c r="BO1881" i="3"/>
  <c r="BU1881" i="3"/>
  <c r="BN1881" i="3"/>
  <c r="BQ1881" i="3"/>
  <c r="BP1881" i="3"/>
  <c r="BS1881" i="3"/>
  <c r="E1880" i="11"/>
  <c r="D1880" i="11"/>
  <c r="F1880" i="11"/>
  <c r="G1880" i="11"/>
  <c r="BJ1881" i="3"/>
  <c r="B1880" i="11"/>
  <c r="BT1881" i="3"/>
  <c r="C1880" i="11"/>
  <c r="BN1015" i="3"/>
  <c r="BL1015" i="3"/>
  <c r="BU1015" i="3"/>
  <c r="BO1015" i="3"/>
  <c r="BM1015" i="3"/>
  <c r="BR1015" i="3"/>
  <c r="BJ1015" i="3"/>
  <c r="BK1015" i="3"/>
  <c r="BP1015" i="3"/>
  <c r="BQ1015" i="3"/>
  <c r="BS1015" i="3"/>
  <c r="BT1015" i="3"/>
  <c r="L1014" i="11"/>
  <c r="D1014" i="11"/>
  <c r="G1014" i="11"/>
  <c r="BS1097" i="3"/>
  <c r="BM1097" i="3"/>
  <c r="BP1097" i="3"/>
  <c r="BO1097" i="3"/>
  <c r="BR1097" i="3"/>
  <c r="BT1097" i="3"/>
  <c r="BN1097" i="3"/>
  <c r="BJ1097" i="3"/>
  <c r="BL1097" i="3"/>
  <c r="BU1097" i="3"/>
  <c r="BK1097" i="3"/>
  <c r="BQ1097" i="3"/>
  <c r="I1096" i="11"/>
  <c r="K1096" i="11"/>
  <c r="D1096" i="11"/>
  <c r="E1096" i="11"/>
  <c r="C1096" i="11"/>
  <c r="G1096" i="11"/>
  <c r="L1096" i="11"/>
  <c r="L903" i="11"/>
  <c r="K903" i="11"/>
  <c r="C1449" i="11"/>
  <c r="K1449" i="11"/>
  <c r="BS1952" i="3"/>
  <c r="BM1952" i="3"/>
  <c r="BK1952" i="3"/>
  <c r="BQ1952" i="3"/>
  <c r="BO1952" i="3"/>
  <c r="C1951" i="11"/>
  <c r="I1951" i="11"/>
  <c r="BU1952" i="3"/>
  <c r="BJ1952" i="3"/>
  <c r="H1951" i="11"/>
  <c r="G1951" i="11"/>
  <c r="BM1213" i="3"/>
  <c r="BP1213" i="3"/>
  <c r="BK1213" i="3"/>
  <c r="BS1213" i="3"/>
  <c r="BT1213" i="3"/>
  <c r="BN1213" i="3"/>
  <c r="BU1213" i="3"/>
  <c r="BL1213" i="3"/>
  <c r="BJ1213" i="3"/>
  <c r="BR1213" i="3"/>
  <c r="BO1213" i="3"/>
  <c r="BQ1213" i="3"/>
  <c r="L1212" i="11"/>
  <c r="K1212" i="11"/>
  <c r="M1212" i="11"/>
  <c r="C1212" i="11"/>
  <c r="D1212" i="11"/>
  <c r="E1212" i="11"/>
  <c r="BN1368" i="3"/>
  <c r="BO1368" i="3"/>
  <c r="BK1368" i="3"/>
  <c r="BQ1368" i="3"/>
  <c r="BR1368" i="3"/>
  <c r="BS1368" i="3"/>
  <c r="BU1368" i="3"/>
  <c r="BT1368" i="3"/>
  <c r="BP1368" i="3"/>
  <c r="BL1368" i="3"/>
  <c r="BJ1368" i="3"/>
  <c r="BM1368" i="3"/>
  <c r="M1367" i="11"/>
  <c r="K1367" i="11"/>
  <c r="C1367" i="11"/>
  <c r="H1367" i="11"/>
  <c r="I1367" i="11"/>
  <c r="B1367" i="11"/>
  <c r="L1367" i="11"/>
  <c r="E1367" i="11"/>
  <c r="I1980" i="11"/>
  <c r="B1980" i="11"/>
  <c r="J1980" i="11"/>
  <c r="H1980" i="11"/>
  <c r="BJ1572" i="3"/>
  <c r="BN1572" i="3"/>
  <c r="BK1572" i="3"/>
  <c r="BM1572" i="3"/>
  <c r="BL1572" i="3"/>
  <c r="BP1572" i="3"/>
  <c r="BR1572" i="3"/>
  <c r="BQ1572" i="3"/>
  <c r="BS1572" i="3"/>
  <c r="BO1572" i="3"/>
  <c r="BU1572" i="3"/>
  <c r="BT1572" i="3"/>
  <c r="K1571" i="11"/>
  <c r="M1571" i="11"/>
  <c r="B1571" i="11"/>
  <c r="D1571" i="11"/>
  <c r="E1571" i="11"/>
  <c r="C1571" i="11"/>
  <c r="G1571" i="11"/>
  <c r="BM1965" i="3"/>
  <c r="BS1965" i="3"/>
  <c r="BJ1965" i="3"/>
  <c r="BK1965" i="3"/>
  <c r="BU1965" i="3"/>
  <c r="BP1965" i="3"/>
  <c r="BN1965" i="3"/>
  <c r="BT1965" i="3"/>
  <c r="BL1965" i="3"/>
  <c r="BR1965" i="3"/>
  <c r="BQ1965" i="3"/>
  <c r="BO1965" i="3"/>
  <c r="F1964" i="11"/>
  <c r="I1964" i="11"/>
  <c r="J1964" i="11"/>
  <c r="D1964" i="11"/>
  <c r="G1964" i="11"/>
  <c r="BT1638" i="3"/>
  <c r="BR1638" i="3"/>
  <c r="BU1638" i="3"/>
  <c r="BO1638" i="3"/>
  <c r="BS1638" i="3"/>
  <c r="BN1638" i="3"/>
  <c r="H1637" i="11"/>
  <c r="I1637" i="11"/>
  <c r="J1637" i="11"/>
  <c r="K1637" i="11"/>
  <c r="BL1638" i="3"/>
  <c r="BP1638" i="3"/>
  <c r="D1637" i="11"/>
  <c r="G1637" i="11"/>
  <c r="B1637" i="11"/>
  <c r="BP684" i="3"/>
  <c r="BL1345" i="3"/>
  <c r="BJ1345" i="3"/>
  <c r="BO1345" i="3"/>
  <c r="BU1345" i="3"/>
  <c r="BM1345" i="3"/>
  <c r="BK1345" i="3"/>
  <c r="C1344" i="11"/>
  <c r="D1344" i="11"/>
  <c r="H1344" i="11"/>
  <c r="F1344" i="11"/>
  <c r="G1344" i="11"/>
  <c r="M1344" i="11"/>
  <c r="B1344" i="11"/>
  <c r="BR1345" i="3"/>
  <c r="I1344" i="11"/>
  <c r="BR512" i="3"/>
  <c r="BR1348" i="3"/>
  <c r="BM55" i="3"/>
  <c r="BS1069" i="3"/>
  <c r="BJ1069" i="3"/>
  <c r="BN1069" i="3"/>
  <c r="BL1069" i="3"/>
  <c r="BQ1069" i="3"/>
  <c r="BO1069" i="3"/>
  <c r="BR1069" i="3"/>
  <c r="BT1069" i="3"/>
  <c r="BM1069" i="3"/>
  <c r="BU1069" i="3"/>
  <c r="BP1069" i="3"/>
  <c r="BK1069" i="3"/>
  <c r="D1068" i="11"/>
  <c r="H1068" i="11"/>
  <c r="BL1425" i="3"/>
  <c r="BS610" i="3"/>
  <c r="BP287" i="3"/>
  <c r="J10" i="11"/>
  <c r="K34" i="11"/>
  <c r="M44" i="11"/>
  <c r="G45" i="11"/>
  <c r="I58" i="11"/>
  <c r="G77" i="11"/>
  <c r="I111" i="11"/>
  <c r="H88" i="11"/>
  <c r="C111" i="11"/>
  <c r="F183" i="11"/>
  <c r="H165" i="11"/>
  <c r="K146" i="11"/>
  <c r="B187" i="11"/>
  <c r="B223" i="11"/>
  <c r="K203" i="11"/>
  <c r="C306" i="11"/>
  <c r="J217" i="11"/>
  <c r="D219" i="11"/>
  <c r="E311" i="11"/>
  <c r="E352" i="11"/>
  <c r="J285" i="11"/>
  <c r="J203" i="11"/>
  <c r="H370" i="11"/>
  <c r="F252" i="11"/>
  <c r="D286" i="11"/>
  <c r="G306" i="11"/>
  <c r="F377" i="11"/>
  <c r="E302" i="11"/>
  <c r="B276" i="11"/>
  <c r="B377" i="11"/>
  <c r="K179" i="11"/>
  <c r="G328" i="11"/>
  <c r="L282" i="11"/>
  <c r="C247" i="11"/>
  <c r="J370" i="11"/>
  <c r="D328" i="11"/>
  <c r="H393" i="11"/>
  <c r="I328" i="11"/>
  <c r="C405" i="11"/>
  <c r="E268" i="11"/>
  <c r="C394" i="11"/>
  <c r="E355" i="11"/>
  <c r="L455" i="11"/>
  <c r="J402" i="11"/>
  <c r="E475" i="11"/>
  <c r="H414" i="11"/>
  <c r="D551" i="11"/>
  <c r="K412" i="11"/>
  <c r="F442" i="11"/>
  <c r="I475" i="11"/>
  <c r="D538" i="11"/>
  <c r="I469" i="11"/>
  <c r="C493" i="11"/>
  <c r="K498" i="11"/>
  <c r="I543" i="11"/>
  <c r="J406" i="11"/>
  <c r="L466" i="11"/>
  <c r="J519" i="11"/>
  <c r="G591" i="11"/>
  <c r="D503" i="11"/>
  <c r="H553" i="11"/>
  <c r="G432" i="11"/>
  <c r="B553" i="11"/>
  <c r="F660" i="11"/>
  <c r="I526" i="11"/>
  <c r="B687" i="11"/>
  <c r="I570" i="11"/>
  <c r="D642" i="11"/>
  <c r="C619" i="11"/>
  <c r="K788" i="11"/>
  <c r="F805" i="11"/>
  <c r="J511" i="11"/>
  <c r="G524" i="11"/>
  <c r="L775" i="11"/>
  <c r="C921" i="11"/>
  <c r="I683" i="11"/>
  <c r="H790" i="11"/>
  <c r="M790" i="11"/>
  <c r="I903" i="11"/>
  <c r="K968" i="11"/>
  <c r="C660" i="11"/>
  <c r="D856" i="11"/>
  <c r="D948" i="11"/>
  <c r="H1106" i="11"/>
  <c r="K815" i="11"/>
  <c r="H726" i="11"/>
  <c r="I1042" i="11"/>
  <c r="M1068" i="11"/>
  <c r="K1014" i="11"/>
  <c r="B1012" i="11"/>
  <c r="F1012" i="11"/>
  <c r="I1012" i="11"/>
  <c r="D1012" i="11"/>
  <c r="B995" i="11"/>
  <c r="I1111" i="11"/>
  <c r="F1174" i="11"/>
  <c r="J1174" i="11"/>
  <c r="M1174" i="11"/>
  <c r="C1174" i="11"/>
  <c r="M1424" i="11"/>
  <c r="L1152" i="11"/>
  <c r="E1245" i="11"/>
  <c r="F1245" i="11"/>
  <c r="B941" i="11"/>
  <c r="J1152" i="11"/>
  <c r="M940" i="11"/>
  <c r="H940" i="11"/>
  <c r="I940" i="11"/>
  <c r="G1426" i="11"/>
  <c r="J1426" i="11"/>
  <c r="D1426" i="11"/>
  <c r="C1442" i="11"/>
  <c r="B1368" i="11"/>
  <c r="K1368" i="11"/>
  <c r="K1324" i="11"/>
  <c r="I1212" i="11"/>
  <c r="L1453" i="11"/>
  <c r="J1347" i="11"/>
  <c r="F1532" i="11"/>
  <c r="E1651" i="11"/>
  <c r="C1666" i="11"/>
  <c r="H1666" i="11"/>
  <c r="L1609" i="11"/>
  <c r="B1616" i="11"/>
  <c r="M1616" i="11"/>
  <c r="E1763" i="11"/>
  <c r="J1763" i="11"/>
  <c r="I1950" i="11"/>
  <c r="J1571" i="11"/>
  <c r="M1950" i="11"/>
  <c r="E1795" i="11"/>
  <c r="K1580" i="11"/>
  <c r="C1580" i="11"/>
  <c r="J1580" i="11"/>
  <c r="I1580" i="11"/>
  <c r="M1580" i="11"/>
  <c r="L1951" i="11"/>
  <c r="F1968" i="11"/>
  <c r="J1875" i="11"/>
  <c r="E1875" i="11"/>
  <c r="M1875" i="11"/>
  <c r="D1960" i="11"/>
  <c r="M1959" i="11"/>
  <c r="L56" i="11"/>
  <c r="F658" i="11"/>
  <c r="C1637" i="11"/>
  <c r="J995" i="11"/>
  <c r="M1998" i="11"/>
  <c r="K1998" i="11"/>
  <c r="G1998" i="11"/>
  <c r="I1737" i="11"/>
  <c r="J1737" i="11"/>
  <c r="B1737" i="11"/>
  <c r="D1737" i="11"/>
  <c r="E1737" i="11"/>
  <c r="BP1738" i="3"/>
  <c r="M1737" i="11"/>
  <c r="H1737" i="11"/>
  <c r="BL1508" i="3"/>
  <c r="BO1508" i="3"/>
  <c r="D1507" i="11"/>
  <c r="H1507" i="11"/>
  <c r="BS1508" i="3"/>
  <c r="E1507" i="11"/>
  <c r="BT1508" i="3"/>
  <c r="G1507" i="11"/>
  <c r="I1507" i="11"/>
  <c r="C1507" i="11"/>
  <c r="BP1508" i="3"/>
  <c r="K1507" i="11"/>
  <c r="BK1967" i="3"/>
  <c r="BT1610" i="3"/>
  <c r="BR1974" i="3"/>
  <c r="H1973" i="11"/>
  <c r="I1973" i="11"/>
  <c r="E1973" i="11"/>
  <c r="L1973" i="11"/>
  <c r="M1973" i="11"/>
  <c r="B1973" i="11"/>
  <c r="J1973" i="11"/>
  <c r="BL415" i="3"/>
  <c r="BJ1022" i="3"/>
  <c r="G1021" i="11"/>
  <c r="I1021" i="11"/>
  <c r="BQ451" i="3"/>
  <c r="BS451" i="3"/>
  <c r="BP451" i="3"/>
  <c r="BT451" i="3"/>
  <c r="BR451" i="3"/>
  <c r="BK451" i="3"/>
  <c r="BJ451" i="3"/>
  <c r="BU451" i="3"/>
  <c r="BO451" i="3"/>
  <c r="BL451" i="3"/>
  <c r="BM451" i="3"/>
  <c r="BN451" i="3"/>
  <c r="D450" i="11"/>
  <c r="BR347" i="3"/>
  <c r="BK347" i="3"/>
  <c r="BT347" i="3"/>
  <c r="BN347" i="3"/>
  <c r="BS347" i="3"/>
  <c r="BO347" i="3"/>
  <c r="BL347" i="3"/>
  <c r="BP347" i="3"/>
  <c r="BQ347" i="3"/>
  <c r="BU347" i="3"/>
  <c r="BJ347" i="3"/>
  <c r="BM347" i="3"/>
  <c r="L346" i="11"/>
  <c r="K996" i="11"/>
  <c r="BR981" i="3"/>
  <c r="BU981" i="3"/>
  <c r="BN981" i="3"/>
  <c r="BP981" i="3"/>
  <c r="BS981" i="3"/>
  <c r="BK981" i="3"/>
  <c r="BL981" i="3"/>
  <c r="BM981" i="3"/>
  <c r="BQ981" i="3"/>
  <c r="BT981" i="3"/>
  <c r="BO981" i="3"/>
  <c r="BJ981" i="3"/>
  <c r="K980" i="11"/>
  <c r="M980" i="11"/>
  <c r="B980" i="11"/>
  <c r="I980" i="11"/>
  <c r="H980" i="11"/>
  <c r="E980" i="11"/>
  <c r="E1258" i="11"/>
  <c r="F1258" i="11"/>
  <c r="H1258" i="11"/>
  <c r="I1258" i="11"/>
  <c r="J1258" i="11"/>
  <c r="M1258" i="11"/>
  <c r="BJ1463" i="3"/>
  <c r="BL1463" i="3"/>
  <c r="BK1463" i="3"/>
  <c r="BP1463" i="3"/>
  <c r="BR1463" i="3"/>
  <c r="BM1463" i="3"/>
  <c r="BT1463" i="3"/>
  <c r="BN1463" i="3"/>
  <c r="BS1463" i="3"/>
  <c r="BU1463" i="3"/>
  <c r="BO1463" i="3"/>
  <c r="BQ1463" i="3"/>
  <c r="F1462" i="11"/>
  <c r="G1462" i="11"/>
  <c r="K1462" i="11"/>
  <c r="H1462" i="11"/>
  <c r="I1462" i="11"/>
  <c r="J1462" i="11"/>
  <c r="B1462" i="11"/>
  <c r="C1254" i="11"/>
  <c r="B1254" i="11"/>
  <c r="M1254" i="11"/>
  <c r="BM1114" i="3"/>
  <c r="BN1114" i="3"/>
  <c r="BU1114" i="3"/>
  <c r="BL1114" i="3"/>
  <c r="BO1114" i="3"/>
  <c r="BR1114" i="3"/>
  <c r="BT1114" i="3"/>
  <c r="BQ1114" i="3"/>
  <c r="BJ1114" i="3"/>
  <c r="BS1114" i="3"/>
  <c r="BP1114" i="3"/>
  <c r="BK1114" i="3"/>
  <c r="E1113" i="11"/>
  <c r="I1113" i="11"/>
  <c r="H1113" i="11"/>
  <c r="F1113" i="11"/>
  <c r="M1113" i="11"/>
  <c r="J1113" i="11"/>
  <c r="E1069" i="11"/>
  <c r="H1069" i="11"/>
  <c r="G1069" i="11"/>
  <c r="M1069" i="11"/>
  <c r="C1069" i="11"/>
  <c r="B1673" i="11"/>
  <c r="F1673" i="11"/>
  <c r="K1673" i="11"/>
  <c r="E1673" i="11"/>
  <c r="G1673" i="11"/>
  <c r="H1673" i="11"/>
  <c r="I1673" i="11"/>
  <c r="B1497" i="11"/>
  <c r="M1497" i="11"/>
  <c r="BP1967" i="3"/>
  <c r="BL1967" i="3"/>
  <c r="BU1967" i="3"/>
  <c r="K1966" i="11"/>
  <c r="H1966" i="11"/>
  <c r="D1966" i="11"/>
  <c r="F1966" i="11"/>
  <c r="I1966" i="11"/>
  <c r="E1966" i="11"/>
  <c r="J1966" i="11"/>
  <c r="BQ1967" i="3"/>
  <c r="M1966" i="11"/>
  <c r="BJ1967" i="3"/>
  <c r="B1966" i="11"/>
  <c r="BS1967" i="3"/>
  <c r="BN1967" i="3"/>
  <c r="G1512" i="11"/>
  <c r="J1512" i="11"/>
  <c r="D1512" i="11"/>
  <c r="L1512" i="11"/>
  <c r="H1512" i="11"/>
  <c r="M1512" i="11"/>
  <c r="B1512" i="11"/>
  <c r="C1512" i="11"/>
  <c r="L1821" i="11"/>
  <c r="L1238" i="11"/>
  <c r="M1238" i="11"/>
  <c r="B1238" i="11"/>
  <c r="K1238" i="11"/>
  <c r="D1238" i="11"/>
  <c r="C1238" i="11"/>
  <c r="BL703" i="3"/>
  <c r="BP703" i="3"/>
  <c r="BO703" i="3"/>
  <c r="BR703" i="3"/>
  <c r="BN703" i="3"/>
  <c r="BQ703" i="3"/>
  <c r="BJ703" i="3"/>
  <c r="BU703" i="3"/>
  <c r="B702" i="11"/>
  <c r="E702" i="11"/>
  <c r="F702" i="11"/>
  <c r="BT703" i="3"/>
  <c r="H702" i="11"/>
  <c r="BK1517" i="3"/>
  <c r="BN1517" i="3"/>
  <c r="H1516" i="11"/>
  <c r="I1516" i="11"/>
  <c r="BO1517" i="3"/>
  <c r="G1516" i="11"/>
  <c r="J1516" i="11"/>
  <c r="BP1517" i="3"/>
  <c r="K1516" i="11"/>
  <c r="BJ1517" i="3"/>
  <c r="M1516" i="11"/>
  <c r="F1516" i="11"/>
  <c r="B1863" i="11"/>
  <c r="C1863" i="11"/>
  <c r="K1863" i="11"/>
  <c r="F1863" i="11"/>
  <c r="L1863" i="11"/>
  <c r="BT33" i="3"/>
  <c r="J32" i="11"/>
  <c r="BN33" i="3"/>
  <c r="BP33" i="3"/>
  <c r="BU33" i="3"/>
  <c r="BO33" i="3"/>
  <c r="BM33" i="3"/>
  <c r="BK33" i="3"/>
  <c r="BS33" i="3"/>
  <c r="BQ33" i="3"/>
  <c r="BR33" i="3"/>
  <c r="BJ33" i="3"/>
  <c r="T684" i="3"/>
  <c r="B684" i="3" s="1"/>
  <c r="BJ1348" i="3"/>
  <c r="BT1070" i="3"/>
  <c r="D1975" i="11"/>
  <c r="E1975" i="11"/>
  <c r="H1975" i="11"/>
  <c r="F1975" i="11"/>
  <c r="B1975" i="11"/>
  <c r="BT1976" i="3"/>
  <c r="G1975" i="11"/>
  <c r="BN1976" i="3"/>
  <c r="J1975" i="11"/>
  <c r="BU1976" i="3"/>
  <c r="BQ406" i="3"/>
  <c r="BP406" i="3"/>
  <c r="BN406" i="3"/>
  <c r="BL406" i="3"/>
  <c r="BO406" i="3"/>
  <c r="BM406" i="3"/>
  <c r="BR406" i="3"/>
  <c r="BJ406" i="3"/>
  <c r="BQ378" i="3"/>
  <c r="BP378" i="3"/>
  <c r="BL378" i="3"/>
  <c r="BM378" i="3"/>
  <c r="BJ378" i="3"/>
  <c r="BT378" i="3"/>
  <c r="BN378" i="3"/>
  <c r="BS378" i="3"/>
  <c r="BK378" i="3"/>
  <c r="BO378" i="3"/>
  <c r="BU378" i="3"/>
  <c r="BR378" i="3"/>
  <c r="BK144" i="3"/>
  <c r="BN144" i="3"/>
  <c r="BP144" i="3"/>
  <c r="BM144" i="3"/>
  <c r="BL144" i="3"/>
  <c r="BU144" i="3"/>
  <c r="BO144" i="3"/>
  <c r="BR144" i="3"/>
  <c r="BJ144" i="3"/>
  <c r="BN824" i="3"/>
  <c r="BO824" i="3"/>
  <c r="BM824" i="3"/>
  <c r="BP824" i="3"/>
  <c r="BQ824" i="3"/>
  <c r="BJ824" i="3"/>
  <c r="BR824" i="3"/>
  <c r="BK824" i="3"/>
  <c r="BL824" i="3"/>
  <c r="BS824" i="3"/>
  <c r="BT824" i="3"/>
  <c r="BU824" i="3"/>
  <c r="K823" i="11"/>
  <c r="C823" i="11"/>
  <c r="BL482" i="3"/>
  <c r="BR482" i="3"/>
  <c r="BU482" i="3"/>
  <c r="BQ482" i="3"/>
  <c r="BT482" i="3"/>
  <c r="BJ482" i="3"/>
  <c r="BK482" i="3"/>
  <c r="BP482" i="3"/>
  <c r="BO482" i="3"/>
  <c r="BS482" i="3"/>
  <c r="BM482" i="3"/>
  <c r="BN482" i="3"/>
  <c r="L481" i="11"/>
  <c r="D481" i="11"/>
  <c r="BL501" i="3"/>
  <c r="BJ501" i="3"/>
  <c r="BO501" i="3"/>
  <c r="BS501" i="3"/>
  <c r="BQ501" i="3"/>
  <c r="BK501" i="3"/>
  <c r="BT501" i="3"/>
  <c r="BN501" i="3"/>
  <c r="BM501" i="3"/>
  <c r="BP501" i="3"/>
  <c r="BR501" i="3"/>
  <c r="BU501" i="3"/>
  <c r="E500" i="11"/>
  <c r="BQ774" i="3"/>
  <c r="BO774" i="3"/>
  <c r="BK774" i="3"/>
  <c r="BU774" i="3"/>
  <c r="BN774" i="3"/>
  <c r="BJ774" i="3"/>
  <c r="BL774" i="3"/>
  <c r="BM774" i="3"/>
  <c r="BP774" i="3"/>
  <c r="BT774" i="3"/>
  <c r="BS774" i="3"/>
  <c r="BR774" i="3"/>
  <c r="J773" i="11"/>
  <c r="K773" i="11"/>
  <c r="L773" i="11"/>
  <c r="C773" i="11"/>
  <c r="BQ1121" i="3"/>
  <c r="BJ1121" i="3"/>
  <c r="BT1121" i="3"/>
  <c r="BL1121" i="3"/>
  <c r="BN1121" i="3"/>
  <c r="BU1121" i="3"/>
  <c r="BP1121" i="3"/>
  <c r="L1120" i="11"/>
  <c r="K1120" i="11"/>
  <c r="BS1121" i="3"/>
  <c r="D1120" i="11"/>
  <c r="T1654" i="3"/>
  <c r="B1654" i="3" s="1"/>
  <c r="D498" i="11"/>
  <c r="D511" i="11"/>
  <c r="I773" i="11"/>
  <c r="G1255" i="11"/>
  <c r="J1255" i="11"/>
  <c r="K1255" i="11"/>
  <c r="J1328" i="11"/>
  <c r="D1328" i="11"/>
  <c r="D1622" i="11"/>
  <c r="H1622" i="11"/>
  <c r="G1622" i="11"/>
  <c r="B1680" i="11"/>
  <c r="C1680" i="11"/>
  <c r="J1680" i="11"/>
  <c r="H1680" i="11"/>
  <c r="D1680" i="11"/>
  <c r="L1680" i="11"/>
  <c r="BQ414" i="3"/>
  <c r="BL414" i="3"/>
  <c r="BT414" i="3"/>
  <c r="BN414" i="3"/>
  <c r="BJ414" i="3"/>
  <c r="BP414" i="3"/>
  <c r="J413" i="11"/>
  <c r="BO414" i="3"/>
  <c r="BK414" i="3"/>
  <c r="BP961" i="3"/>
  <c r="BQ961" i="3"/>
  <c r="BK961" i="3"/>
  <c r="BR961" i="3"/>
  <c r="BS961" i="3"/>
  <c r="BT961" i="3"/>
  <c r="BN961" i="3"/>
  <c r="BU961" i="3"/>
  <c r="BJ961" i="3"/>
  <c r="BL961" i="3"/>
  <c r="BO961" i="3"/>
  <c r="BM961" i="3"/>
  <c r="E960" i="11"/>
  <c r="I960" i="11"/>
  <c r="K1526" i="11"/>
  <c r="L1526" i="11"/>
  <c r="C1526" i="11"/>
  <c r="G1526" i="11"/>
  <c r="F1526" i="11"/>
  <c r="B1526" i="11"/>
  <c r="J1761" i="11"/>
  <c r="K1761" i="11"/>
  <c r="L1761" i="11"/>
  <c r="D1761" i="11"/>
  <c r="E1761" i="11"/>
  <c r="M1761" i="11"/>
  <c r="D1744" i="11"/>
  <c r="L1744" i="11"/>
  <c r="J1744" i="11"/>
  <c r="H1744" i="11"/>
  <c r="F1744" i="11"/>
  <c r="F748" i="11"/>
  <c r="L748" i="11"/>
  <c r="G1197" i="11"/>
  <c r="J1197" i="11"/>
  <c r="E1610" i="11"/>
  <c r="L1610" i="11"/>
  <c r="G1610" i="11"/>
  <c r="F1610" i="11"/>
  <c r="G1172" i="11"/>
  <c r="F1172" i="11"/>
  <c r="E1836" i="11"/>
  <c r="F1836" i="11"/>
  <c r="G1836" i="11"/>
  <c r="H1836" i="11"/>
  <c r="M1836" i="11"/>
  <c r="I1836" i="11"/>
  <c r="J1836" i="11"/>
  <c r="BM358" i="3"/>
  <c r="BO358" i="3"/>
  <c r="BP358" i="3"/>
  <c r="BK358" i="3"/>
  <c r="BQ358" i="3"/>
  <c r="BR358" i="3"/>
  <c r="BT358" i="3"/>
  <c r="BU358" i="3"/>
  <c r="BJ358" i="3"/>
  <c r="BN358" i="3"/>
  <c r="BS358" i="3"/>
  <c r="BL358" i="3"/>
  <c r="BU368" i="3"/>
  <c r="BP368" i="3"/>
  <c r="BO368" i="3"/>
  <c r="BK368" i="3"/>
  <c r="BJ368" i="3"/>
  <c r="BQ368" i="3"/>
  <c r="BL368" i="3"/>
  <c r="BM368" i="3"/>
  <c r="BN368" i="3"/>
  <c r="BT368" i="3"/>
  <c r="BS368" i="3"/>
  <c r="BR368" i="3"/>
  <c r="BN383" i="3"/>
  <c r="BO383" i="3"/>
  <c r="BU383" i="3"/>
  <c r="BM383" i="3"/>
  <c r="BK383" i="3"/>
  <c r="BL383" i="3"/>
  <c r="BQ383" i="3"/>
  <c r="BR383" i="3"/>
  <c r="BS383" i="3"/>
  <c r="BT383" i="3"/>
  <c r="BJ383" i="3"/>
  <c r="BP383" i="3"/>
  <c r="L382" i="11"/>
  <c r="K382" i="11"/>
  <c r="BJ1454" i="3"/>
  <c r="BP1454" i="3"/>
  <c r="BO1454" i="3"/>
  <c r="BQ1454" i="3"/>
  <c r="BR1454" i="3"/>
  <c r="BT1454" i="3"/>
  <c r="BN1454" i="3"/>
  <c r="BL1454" i="3"/>
  <c r="BS1454" i="3"/>
  <c r="BK1454" i="3"/>
  <c r="BM1454" i="3"/>
  <c r="E1453" i="11"/>
  <c r="F1453" i="11"/>
  <c r="G1453" i="11"/>
  <c r="H1453" i="11"/>
  <c r="K1453" i="11"/>
  <c r="J1453" i="11"/>
  <c r="C1453" i="11"/>
  <c r="BP1893" i="3"/>
  <c r="M1892" i="11"/>
  <c r="BS1893" i="3"/>
  <c r="BT1893" i="3"/>
  <c r="BM1893" i="3"/>
  <c r="BQ1893" i="3"/>
  <c r="BN1893" i="3"/>
  <c r="BO1893" i="3"/>
  <c r="J1892" i="11"/>
  <c r="BK1893" i="3"/>
  <c r="F1892" i="11"/>
  <c r="G1892" i="11"/>
  <c r="D1892" i="11"/>
  <c r="E1892" i="11"/>
  <c r="BL1893" i="3"/>
  <c r="C1892" i="11"/>
  <c r="B1892" i="11"/>
  <c r="D198" i="11"/>
  <c r="J481" i="11"/>
  <c r="I466" i="11"/>
  <c r="D783" i="11"/>
  <c r="B1099" i="11"/>
  <c r="I1099" i="11"/>
  <c r="M1099" i="11"/>
  <c r="L1099" i="11"/>
  <c r="H1950" i="11"/>
  <c r="BP1421" i="3"/>
  <c r="BJ1421" i="3"/>
  <c r="B1420" i="11"/>
  <c r="D1420" i="11"/>
  <c r="BQ1421" i="3"/>
  <c r="J1420" i="11"/>
  <c r="BT1421" i="3"/>
  <c r="M1420" i="11"/>
  <c r="BU1421" i="3"/>
  <c r="I1420" i="11"/>
  <c r="BM1421" i="3"/>
  <c r="K1420" i="11"/>
  <c r="BO266" i="3"/>
  <c r="BL266" i="3"/>
  <c r="BU266" i="3"/>
  <c r="BM266" i="3"/>
  <c r="BR266" i="3"/>
  <c r="BP266" i="3"/>
  <c r="BQ266" i="3"/>
  <c r="BK266" i="3"/>
  <c r="BJ266" i="3"/>
  <c r="BT266" i="3"/>
  <c r="BN266" i="3"/>
  <c r="BS266" i="3"/>
  <c r="BJ313" i="3"/>
  <c r="BR313" i="3"/>
  <c r="BQ313" i="3"/>
  <c r="BU313" i="3"/>
  <c r="BT313" i="3"/>
  <c r="BS313" i="3"/>
  <c r="BO313" i="3"/>
  <c r="BM313" i="3"/>
  <c r="BL313" i="3"/>
  <c r="BN313" i="3"/>
  <c r="BP313" i="3"/>
  <c r="BK313" i="3"/>
  <c r="BN610" i="3"/>
  <c r="M609" i="11"/>
  <c r="B609" i="11"/>
  <c r="F609" i="11"/>
  <c r="BT610" i="3"/>
  <c r="D609" i="11"/>
  <c r="C1095" i="11"/>
  <c r="B1095" i="11"/>
  <c r="G1095" i="11"/>
  <c r="H1095" i="11"/>
  <c r="I1095" i="11"/>
  <c r="F1095" i="11"/>
  <c r="B306" i="11"/>
  <c r="B265" i="11"/>
  <c r="E377" i="11"/>
  <c r="D456" i="11"/>
  <c r="H469" i="11"/>
  <c r="L1591" i="11"/>
  <c r="D1591" i="11"/>
  <c r="I1591" i="11"/>
  <c r="J1591" i="11"/>
  <c r="K1591" i="11"/>
  <c r="C1591" i="11"/>
  <c r="F1591" i="11"/>
  <c r="G1591" i="11"/>
  <c r="D1594" i="11"/>
  <c r="E1594" i="11"/>
  <c r="F1594" i="11"/>
  <c r="K1594" i="11"/>
  <c r="H1594" i="11"/>
  <c r="M1594" i="11"/>
  <c r="C265" i="11"/>
  <c r="L377" i="11"/>
  <c r="B382" i="11"/>
  <c r="K456" i="11"/>
  <c r="J941" i="11"/>
  <c r="H1779" i="11"/>
  <c r="L1779" i="11"/>
  <c r="I1779" i="11"/>
  <c r="M1779" i="11"/>
  <c r="E1779" i="11"/>
  <c r="F1779" i="11"/>
  <c r="C1780" i="11"/>
  <c r="L1780" i="11"/>
  <c r="M1780" i="11"/>
  <c r="E1780" i="11"/>
  <c r="L1892" i="11"/>
  <c r="F1785" i="11"/>
  <c r="G1785" i="11"/>
  <c r="D1785" i="11"/>
  <c r="E1785" i="11"/>
  <c r="J1785" i="11"/>
  <c r="B1785" i="11"/>
  <c r="BJ1338" i="3"/>
  <c r="I1337" i="11"/>
  <c r="M1337" i="11"/>
  <c r="K394" i="11"/>
  <c r="J394" i="11"/>
  <c r="BJ867" i="3"/>
  <c r="G186" i="11"/>
  <c r="E357" i="11"/>
  <c r="E413" i="11"/>
  <c r="B405" i="11"/>
  <c r="K312" i="11"/>
  <c r="M456" i="11"/>
  <c r="H773" i="11"/>
  <c r="F1226" i="11"/>
  <c r="L1226" i="11"/>
  <c r="D1226" i="11"/>
  <c r="E1344" i="11"/>
  <c r="B1360" i="11"/>
  <c r="F1360" i="11"/>
  <c r="J1360" i="11"/>
  <c r="C1360" i="11"/>
  <c r="B1453" i="11"/>
  <c r="F1397" i="11"/>
  <c r="C1397" i="11"/>
  <c r="M1397" i="11"/>
  <c r="L1397" i="11"/>
  <c r="B1397" i="11"/>
  <c r="H1892" i="11"/>
  <c r="E1967" i="11"/>
  <c r="K1967" i="11"/>
  <c r="L1967" i="11"/>
  <c r="M1967" i="11"/>
  <c r="B1967" i="11"/>
  <c r="C1967" i="11"/>
  <c r="C382" i="11"/>
  <c r="BT406" i="3"/>
  <c r="BM806" i="3"/>
  <c r="BJ806" i="3"/>
  <c r="BP806" i="3"/>
  <c r="BQ806" i="3"/>
  <c r="BN806" i="3"/>
  <c r="BU806" i="3"/>
  <c r="BO806" i="3"/>
  <c r="BL806" i="3"/>
  <c r="BT806" i="3"/>
  <c r="BK806" i="3"/>
  <c r="BR806" i="3"/>
  <c r="BS806" i="3"/>
  <c r="C805" i="11"/>
  <c r="D54" i="11"/>
  <c r="L77" i="11"/>
  <c r="M306" i="11"/>
  <c r="C340" i="11"/>
  <c r="M327" i="11"/>
  <c r="E358" i="11"/>
  <c r="I357" i="11"/>
  <c r="C474" i="11"/>
  <c r="D500" i="11"/>
  <c r="H823" i="11"/>
  <c r="I524" i="11"/>
  <c r="C960" i="11"/>
  <c r="H1319" i="11"/>
  <c r="L1252" i="11"/>
  <c r="B1252" i="11"/>
  <c r="M1252" i="11"/>
  <c r="C1252" i="11"/>
  <c r="E1252" i="11"/>
  <c r="F1420" i="11"/>
  <c r="B1331" i="11"/>
  <c r="H960" i="11"/>
  <c r="K1779" i="11"/>
  <c r="C1596" i="11"/>
  <c r="L1596" i="11"/>
  <c r="M1596" i="11"/>
  <c r="I1596" i="11"/>
  <c r="BU424" i="3"/>
  <c r="BS424" i="3"/>
  <c r="BQ424" i="3"/>
  <c r="BJ424" i="3"/>
  <c r="BO424" i="3"/>
  <c r="BL424" i="3"/>
  <c r="BN424" i="3"/>
  <c r="BT424" i="3"/>
  <c r="BR424" i="3"/>
  <c r="BM424" i="3"/>
  <c r="BK424" i="3"/>
  <c r="BP424" i="3"/>
  <c r="BM224" i="3"/>
  <c r="BL224" i="3"/>
  <c r="BT224" i="3"/>
  <c r="BQ224" i="3"/>
  <c r="BJ224" i="3"/>
  <c r="BU224" i="3"/>
  <c r="BN224" i="3"/>
  <c r="BP224" i="3"/>
  <c r="BK224" i="3"/>
  <c r="BO224" i="3"/>
  <c r="BS224" i="3"/>
  <c r="BR224" i="3"/>
  <c r="M820" i="11"/>
  <c r="B820" i="11"/>
  <c r="BL1900" i="3"/>
  <c r="BQ1900" i="3"/>
  <c r="BU1900" i="3"/>
  <c r="BT1900" i="3"/>
  <c r="BS1900" i="3"/>
  <c r="BO1900" i="3"/>
  <c r="BK1900" i="3"/>
  <c r="BP1900" i="3"/>
  <c r="BJ1900" i="3"/>
  <c r="BN1900" i="3"/>
  <c r="BR1900" i="3"/>
  <c r="D1899" i="11"/>
  <c r="K1899" i="11"/>
  <c r="L1899" i="11"/>
  <c r="C1899" i="11"/>
  <c r="I1899" i="11"/>
  <c r="F1899" i="11"/>
  <c r="I143" i="11"/>
  <c r="H179" i="11"/>
  <c r="H474" i="11"/>
  <c r="K474" i="11"/>
  <c r="F551" i="11"/>
  <c r="B543" i="11"/>
  <c r="B500" i="11"/>
  <c r="K553" i="11"/>
  <c r="C661" i="11"/>
  <c r="H879" i="11"/>
  <c r="G1042" i="11"/>
  <c r="J1252" i="11"/>
  <c r="J1533" i="11"/>
  <c r="C1728" i="11"/>
  <c r="F1728" i="11"/>
  <c r="M1728" i="11"/>
  <c r="H504" i="11"/>
  <c r="D1596" i="11"/>
  <c r="BR1121" i="3"/>
  <c r="BO1425" i="3"/>
  <c r="BM1425" i="3"/>
  <c r="BP1425" i="3"/>
  <c r="BT1425" i="3"/>
  <c r="J1424" i="11"/>
  <c r="D1424" i="11"/>
  <c r="G1424" i="11"/>
  <c r="H1424" i="11"/>
  <c r="BS1425" i="3"/>
  <c r="F1424" i="11"/>
  <c r="D56" i="11"/>
  <c r="H67" i="11"/>
  <c r="G143" i="11"/>
  <c r="F179" i="11"/>
  <c r="H223" i="11"/>
  <c r="B311" i="11"/>
  <c r="K419" i="11"/>
  <c r="M302" i="11"/>
  <c r="E382" i="11"/>
  <c r="H413" i="11"/>
  <c r="I474" i="11"/>
  <c r="F312" i="11"/>
  <c r="H394" i="11"/>
  <c r="H499" i="11"/>
  <c r="K455" i="11"/>
  <c r="L406" i="11"/>
  <c r="B494" i="11"/>
  <c r="E551" i="11"/>
  <c r="F475" i="11"/>
  <c r="K481" i="11"/>
  <c r="H493" i="11"/>
  <c r="F504" i="11"/>
  <c r="E543" i="11"/>
  <c r="K423" i="11"/>
  <c r="M500" i="11"/>
  <c r="F519" i="11"/>
  <c r="J661" i="11"/>
  <c r="E526" i="11"/>
  <c r="D630" i="11"/>
  <c r="F661" i="11"/>
  <c r="H570" i="11"/>
  <c r="M499" i="11"/>
  <c r="L658" i="11"/>
  <c r="M660" i="11"/>
  <c r="I681" i="11"/>
  <c r="E788" i="11"/>
  <c r="E823" i="11"/>
  <c r="G677" i="11"/>
  <c r="L511" i="11"/>
  <c r="F524" i="11"/>
  <c r="B839" i="11"/>
  <c r="L879" i="11"/>
  <c r="G683" i="11"/>
  <c r="C814" i="11"/>
  <c r="F789" i="11"/>
  <c r="M789" i="11"/>
  <c r="I823" i="11"/>
  <c r="J935" i="11"/>
  <c r="L736" i="11"/>
  <c r="D702" i="11"/>
  <c r="J690" i="11"/>
  <c r="L996" i="11"/>
  <c r="F1042" i="11"/>
  <c r="E609" i="11"/>
  <c r="F948" i="11"/>
  <c r="B773" i="11"/>
  <c r="M960" i="11"/>
  <c r="J815" i="11"/>
  <c r="F726" i="11"/>
  <c r="E952" i="11"/>
  <c r="J952" i="11"/>
  <c r="E1226" i="11"/>
  <c r="B1096" i="11"/>
  <c r="K737" i="11"/>
  <c r="I1172" i="11"/>
  <c r="H1096" i="11"/>
  <c r="M1295" i="11"/>
  <c r="I1252" i="11"/>
  <c r="F887" i="11"/>
  <c r="M1106" i="11"/>
  <c r="J1324" i="11"/>
  <c r="J1363" i="11"/>
  <c r="B1014" i="11"/>
  <c r="D1314" i="11"/>
  <c r="M1366" i="11"/>
  <c r="I1331" i="11"/>
  <c r="D1427" i="11"/>
  <c r="L933" i="11"/>
  <c r="H933" i="11"/>
  <c r="E933" i="11"/>
  <c r="G933" i="11"/>
  <c r="D1113" i="11"/>
  <c r="E1211" i="11"/>
  <c r="C1204" i="11"/>
  <c r="K1622" i="11"/>
  <c r="D1449" i="11"/>
  <c r="L1449" i="11"/>
  <c r="J1344" i="11"/>
  <c r="J1367" i="11"/>
  <c r="J1728" i="11"/>
  <c r="L1460" i="11"/>
  <c r="K1610" i="11"/>
  <c r="G1679" i="11"/>
  <c r="I1491" i="11"/>
  <c r="D1728" i="11"/>
  <c r="F1450" i="11"/>
  <c r="C1450" i="11"/>
  <c r="E1555" i="11"/>
  <c r="J1555" i="11"/>
  <c r="I1555" i="11"/>
  <c r="E1596" i="11"/>
  <c r="K1689" i="11"/>
  <c r="I1533" i="11"/>
  <c r="G1950" i="11"/>
  <c r="F1967" i="11"/>
  <c r="H1728" i="11"/>
  <c r="I1900" i="11"/>
  <c r="C1980" i="11"/>
  <c r="H1538" i="11"/>
  <c r="I1538" i="11"/>
  <c r="B1538" i="11"/>
  <c r="L1538" i="11"/>
  <c r="M1538" i="11"/>
  <c r="J1538" i="11"/>
  <c r="G1980" i="11"/>
  <c r="E1951" i="11"/>
  <c r="B1877" i="11"/>
  <c r="M1877" i="11"/>
  <c r="D1980" i="11"/>
  <c r="I1718" i="11"/>
  <c r="E1718" i="11"/>
  <c r="J1718" i="11"/>
  <c r="K1718" i="11"/>
  <c r="C1718" i="11"/>
  <c r="F1718" i="11"/>
  <c r="G1718" i="11"/>
  <c r="J1899" i="11"/>
  <c r="M1964" i="11"/>
  <c r="C1902" i="11"/>
  <c r="G1902" i="11"/>
  <c r="B1959" i="11"/>
  <c r="G504" i="11"/>
  <c r="C311" i="11"/>
  <c r="C1852" i="11"/>
  <c r="F1852" i="11"/>
  <c r="D1852" i="11"/>
  <c r="L1852" i="11"/>
  <c r="H1852" i="11"/>
  <c r="E1852" i="11"/>
  <c r="M1852" i="11"/>
  <c r="K1852" i="11"/>
  <c r="B1852" i="11"/>
  <c r="I1852" i="11"/>
  <c r="J1852" i="11"/>
  <c r="BK1969" i="3"/>
  <c r="BK1121" i="3"/>
  <c r="BT144" i="3"/>
  <c r="BO1307" i="3"/>
  <c r="BL1307" i="3"/>
  <c r="BM1307" i="3"/>
  <c r="BK1307" i="3"/>
  <c r="BS1307" i="3"/>
  <c r="M1306" i="11"/>
  <c r="B1306" i="11"/>
  <c r="BN1307" i="3"/>
  <c r="BT1307" i="3"/>
  <c r="J1306" i="11"/>
  <c r="BQ1307" i="3"/>
  <c r="BU1307" i="3"/>
  <c r="F1306" i="11"/>
  <c r="BJ949" i="3"/>
  <c r="BK727" i="3"/>
  <c r="BQ1245" i="3"/>
  <c r="BN525" i="3"/>
  <c r="BJ219" i="3"/>
  <c r="BM219" i="3"/>
  <c r="BU219" i="3"/>
  <c r="BN219" i="3"/>
  <c r="BR219" i="3"/>
  <c r="BO219" i="3"/>
  <c r="BL219" i="3"/>
  <c r="BK219" i="3"/>
  <c r="BP219" i="3"/>
  <c r="BQ219" i="3"/>
  <c r="BS219" i="3"/>
  <c r="BT219" i="3"/>
  <c r="BT527" i="3"/>
  <c r="BT283" i="3"/>
  <c r="BK1080" i="3"/>
  <c r="BT1080" i="3"/>
  <c r="BN1080" i="3"/>
  <c r="BQ1080" i="3"/>
  <c r="BM1080" i="3"/>
  <c r="BR1080" i="3"/>
  <c r="BU1080" i="3"/>
  <c r="M1079" i="11"/>
  <c r="E1079" i="11"/>
  <c r="H1079" i="11"/>
  <c r="C1079" i="11"/>
  <c r="D1079" i="11"/>
  <c r="J1079" i="11"/>
  <c r="BQ1638" i="3"/>
  <c r="BU1966" i="3"/>
  <c r="BS684" i="3"/>
  <c r="BL1881" i="3"/>
  <c r="BT1677" i="3"/>
  <c r="BR1677" i="3"/>
  <c r="BO1677" i="3"/>
  <c r="BM1677" i="3"/>
  <c r="BN1677" i="3"/>
  <c r="BP1677" i="3"/>
  <c r="BS1677" i="3"/>
  <c r="BQ1677" i="3"/>
  <c r="M1676" i="11"/>
  <c r="BK1677" i="3"/>
  <c r="B1676" i="11"/>
  <c r="F1676" i="11"/>
  <c r="G1676" i="11"/>
  <c r="J1676" i="11"/>
  <c r="E1676" i="11"/>
  <c r="H1676" i="11"/>
  <c r="BS1552" i="3"/>
  <c r="BS1589" i="3"/>
  <c r="E474" i="11"/>
  <c r="K519" i="11"/>
  <c r="F530" i="11"/>
  <c r="B530" i="11"/>
  <c r="D530" i="11"/>
  <c r="H530" i="11"/>
  <c r="F960" i="11"/>
  <c r="M1319" i="11"/>
  <c r="E1420" i="11"/>
  <c r="C1176" i="11"/>
  <c r="M1176" i="11"/>
  <c r="I1610" i="11"/>
  <c r="BS1348" i="3"/>
  <c r="BU1348" i="3"/>
  <c r="BK1348" i="3"/>
  <c r="BL1348" i="3"/>
  <c r="BT1348" i="3"/>
  <c r="BN1348" i="3"/>
  <c r="BM1348" i="3"/>
  <c r="BO1348" i="3"/>
  <c r="I1347" i="11"/>
  <c r="H1347" i="11"/>
  <c r="BP1348" i="3"/>
  <c r="G1347" i="11"/>
  <c r="K58" i="11"/>
  <c r="I276" i="11"/>
  <c r="L921" i="11"/>
  <c r="L1344" i="11"/>
  <c r="I1453" i="11"/>
  <c r="G865" i="11"/>
  <c r="K865" i="11"/>
  <c r="C865" i="11"/>
  <c r="BQ1226" i="3"/>
  <c r="BL1226" i="3"/>
  <c r="BM1226" i="3"/>
  <c r="B1225" i="11"/>
  <c r="L1225" i="11"/>
  <c r="BR356" i="3"/>
  <c r="BN356" i="3"/>
  <c r="BM356" i="3"/>
  <c r="BT356" i="3"/>
  <c r="BO356" i="3"/>
  <c r="BL356" i="3"/>
  <c r="BS356" i="3"/>
  <c r="BK356" i="3"/>
  <c r="BU356" i="3"/>
  <c r="BQ356" i="3"/>
  <c r="BJ356" i="3"/>
  <c r="BP356" i="3"/>
  <c r="BM456" i="3"/>
  <c r="BP456" i="3"/>
  <c r="BQ456" i="3"/>
  <c r="BL456" i="3"/>
  <c r="BK456" i="3"/>
  <c r="BN456" i="3"/>
  <c r="BO456" i="3"/>
  <c r="BT456" i="3"/>
  <c r="BJ456" i="3"/>
  <c r="BQ662" i="3"/>
  <c r="BT662" i="3"/>
  <c r="BP662" i="3"/>
  <c r="BU662" i="3"/>
  <c r="BL662" i="3"/>
  <c r="BJ662" i="3"/>
  <c r="BS662" i="3"/>
  <c r="BR662" i="3"/>
  <c r="BN662" i="3"/>
  <c r="BK662" i="3"/>
  <c r="BM662" i="3"/>
  <c r="BO662" i="3"/>
  <c r="BN1264" i="3"/>
  <c r="BL1264" i="3"/>
  <c r="BS1264" i="3"/>
  <c r="BM1264" i="3"/>
  <c r="BJ1264" i="3"/>
  <c r="BK1264" i="3"/>
  <c r="BR1264" i="3"/>
  <c r="BP1264" i="3"/>
  <c r="BU1264" i="3"/>
  <c r="BT1264" i="3"/>
  <c r="BO1264" i="3"/>
  <c r="BQ1264" i="3"/>
  <c r="F1263" i="11"/>
  <c r="G1263" i="11"/>
  <c r="I1263" i="11"/>
  <c r="B1263" i="11"/>
  <c r="J1263" i="11"/>
  <c r="C1263" i="11"/>
  <c r="H1263" i="11"/>
  <c r="L1263" i="11"/>
  <c r="BR928" i="3"/>
  <c r="BO928" i="3"/>
  <c r="BS928" i="3"/>
  <c r="BL928" i="3"/>
  <c r="BU928" i="3"/>
  <c r="BJ928" i="3"/>
  <c r="BT928" i="3"/>
  <c r="BQ928" i="3"/>
  <c r="BN928" i="3"/>
  <c r="BP928" i="3"/>
  <c r="BM928" i="3"/>
  <c r="BK928" i="3"/>
  <c r="B927" i="11"/>
  <c r="C927" i="11"/>
  <c r="L927" i="11"/>
  <c r="D311" i="11"/>
  <c r="J201" i="11"/>
  <c r="F455" i="11"/>
  <c r="C406" i="11"/>
  <c r="E658" i="11"/>
  <c r="F696" i="11"/>
  <c r="M511" i="11"/>
  <c r="C1622" i="11"/>
  <c r="J423" i="11"/>
  <c r="BU755" i="3"/>
  <c r="M754" i="11"/>
  <c r="D754" i="11"/>
  <c r="B754" i="11"/>
  <c r="BN194" i="3"/>
  <c r="BT194" i="3"/>
  <c r="BJ194" i="3"/>
  <c r="BK194" i="3"/>
  <c r="BU194" i="3"/>
  <c r="BS194" i="3"/>
  <c r="BR194" i="3"/>
  <c r="BQ194" i="3"/>
  <c r="BP194" i="3"/>
  <c r="BO194" i="3"/>
  <c r="BM194" i="3"/>
  <c r="BL194" i="3"/>
  <c r="E193" i="11"/>
  <c r="H193" i="11"/>
  <c r="BM1881" i="3"/>
  <c r="E54" i="11"/>
  <c r="M111" i="11"/>
  <c r="G52" i="11"/>
  <c r="L146" i="11"/>
  <c r="I187" i="11"/>
  <c r="L327" i="11"/>
  <c r="J54" i="11"/>
  <c r="E77" i="11"/>
  <c r="H126" i="11"/>
  <c r="C165" i="11"/>
  <c r="H186" i="11"/>
  <c r="K264" i="11"/>
  <c r="C413" i="11"/>
  <c r="D499" i="11"/>
  <c r="I442" i="11"/>
  <c r="B504" i="11"/>
  <c r="I500" i="11"/>
  <c r="M692" i="11"/>
  <c r="D570" i="11"/>
  <c r="E499" i="11"/>
  <c r="K658" i="11"/>
  <c r="H681" i="11"/>
  <c r="B823" i="11"/>
  <c r="C677" i="11"/>
  <c r="K511" i="11"/>
  <c r="E524" i="11"/>
  <c r="M839" i="11"/>
  <c r="F683" i="11"/>
  <c r="H699" i="11"/>
  <c r="D921" i="11"/>
  <c r="C934" i="11"/>
  <c r="C702" i="11"/>
  <c r="F865" i="11"/>
  <c r="M927" i="11"/>
  <c r="I996" i="11"/>
  <c r="C609" i="11"/>
  <c r="M1116" i="11"/>
  <c r="E814" i="11"/>
  <c r="D732" i="11"/>
  <c r="B726" i="11"/>
  <c r="H963" i="11"/>
  <c r="K1152" i="11"/>
  <c r="M1096" i="11"/>
  <c r="B571" i="11"/>
  <c r="K571" i="11"/>
  <c r="D951" i="11"/>
  <c r="E951" i="11"/>
  <c r="F737" i="11"/>
  <c r="C918" i="11"/>
  <c r="J918" i="11"/>
  <c r="J1118" i="11"/>
  <c r="K1118" i="11"/>
  <c r="B1118" i="11"/>
  <c r="J1295" i="11"/>
  <c r="K1179" i="11"/>
  <c r="B1045" i="11"/>
  <c r="D1045" i="11"/>
  <c r="I1045" i="11"/>
  <c r="L1106" i="11"/>
  <c r="I1324" i="11"/>
  <c r="I1363" i="11"/>
  <c r="M1314" i="11"/>
  <c r="L1347" i="11"/>
  <c r="L1366" i="11"/>
  <c r="L1113" i="11"/>
  <c r="K1424" i="11"/>
  <c r="D1004" i="11"/>
  <c r="B1204" i="11"/>
  <c r="B1622" i="11"/>
  <c r="J1622" i="11"/>
  <c r="L1337" i="11"/>
  <c r="L1095" i="11"/>
  <c r="G1367" i="11"/>
  <c r="E1728" i="11"/>
  <c r="J1460" i="11"/>
  <c r="J1610" i="11"/>
  <c r="G1594" i="11"/>
  <c r="G1491" i="11"/>
  <c r="M1533" i="11"/>
  <c r="D1494" i="11"/>
  <c r="F1494" i="11"/>
  <c r="I1494" i="11"/>
  <c r="C1744" i="11"/>
  <c r="F1980" i="11"/>
  <c r="H1906" i="11"/>
  <c r="L1906" i="11"/>
  <c r="M1906" i="11"/>
  <c r="K1906" i="11"/>
  <c r="F1906" i="11"/>
  <c r="D1951" i="11"/>
  <c r="M1880" i="11"/>
  <c r="M1951" i="11"/>
  <c r="F1731" i="11"/>
  <c r="D1731" i="11"/>
  <c r="I1932" i="11"/>
  <c r="M1932" i="11"/>
  <c r="L1932" i="11"/>
  <c r="H1932" i="11"/>
  <c r="G1932" i="11"/>
  <c r="D1932" i="11"/>
  <c r="C1932" i="11"/>
  <c r="B1899" i="11"/>
  <c r="E1964" i="11"/>
  <c r="B1988" i="11"/>
  <c r="F1988" i="11"/>
  <c r="I1988" i="11"/>
  <c r="J1988" i="11"/>
  <c r="C1988" i="11"/>
  <c r="D1988" i="11"/>
  <c r="BS1421" i="3"/>
  <c r="G1077" i="11"/>
  <c r="M1077" i="11"/>
  <c r="F1077" i="11"/>
  <c r="K1596" i="11"/>
  <c r="J1656" i="11"/>
  <c r="K1656" i="11"/>
  <c r="C1656" i="11"/>
  <c r="F1656" i="11"/>
  <c r="B1656" i="11"/>
  <c r="G1656" i="11"/>
  <c r="L1533" i="11"/>
  <c r="B1017" i="11"/>
  <c r="C1017" i="11"/>
  <c r="G1017" i="11"/>
  <c r="L1017" i="11"/>
  <c r="H1650" i="11"/>
  <c r="C1650" i="11"/>
  <c r="J1650" i="11"/>
  <c r="C1910" i="11"/>
  <c r="D1910" i="11"/>
  <c r="I1910" i="11"/>
  <c r="G1910" i="11"/>
  <c r="H1910" i="11"/>
  <c r="M1910" i="11"/>
  <c r="F1756" i="11"/>
  <c r="J1756" i="11"/>
  <c r="E1756" i="11"/>
  <c r="K1756" i="11"/>
  <c r="H1756" i="11"/>
  <c r="C1756" i="11"/>
  <c r="I1756" i="11"/>
  <c r="L1756" i="11"/>
  <c r="BS1629" i="3"/>
  <c r="D1628" i="11"/>
  <c r="BM1121" i="3"/>
  <c r="BM703" i="3"/>
  <c r="BS144" i="3"/>
  <c r="BT525" i="3"/>
  <c r="BO1386" i="3"/>
  <c r="BR1386" i="3"/>
  <c r="BM1386" i="3"/>
  <c r="BK1386" i="3"/>
  <c r="I1385" i="11"/>
  <c r="G1385" i="11"/>
  <c r="J1385" i="11"/>
  <c r="F1385" i="11"/>
  <c r="H1385" i="11"/>
  <c r="L1385" i="11"/>
  <c r="E1385" i="11"/>
  <c r="BP1386" i="3"/>
  <c r="BL1386" i="3"/>
  <c r="BT1819" i="3"/>
  <c r="BM1819" i="3"/>
  <c r="BP1819" i="3"/>
  <c r="BR1819" i="3"/>
  <c r="BN1819" i="3"/>
  <c r="BK1819" i="3"/>
  <c r="BJ1819" i="3"/>
  <c r="BL1819" i="3"/>
  <c r="BU1819" i="3"/>
  <c r="BS1819" i="3"/>
  <c r="BQ1819" i="3"/>
  <c r="BO1819" i="3"/>
  <c r="E1818" i="11"/>
  <c r="G1818" i="11"/>
  <c r="F1818" i="11"/>
  <c r="H1818" i="11"/>
  <c r="L1818" i="11"/>
  <c r="J1818" i="11"/>
  <c r="I1688" i="11"/>
  <c r="C1688" i="11"/>
  <c r="M1688" i="11"/>
  <c r="F1688" i="11"/>
  <c r="BS1689" i="3"/>
  <c r="H1688" i="11"/>
  <c r="L1688" i="11"/>
  <c r="J1688" i="11"/>
  <c r="BN1669" i="3"/>
  <c r="BJ1669" i="3"/>
  <c r="BU1669" i="3"/>
  <c r="BP1669" i="3"/>
  <c r="BS1669" i="3"/>
  <c r="BR1669" i="3"/>
  <c r="BL1669" i="3"/>
  <c r="BO1669" i="3"/>
  <c r="BM1669" i="3"/>
  <c r="BT1669" i="3"/>
  <c r="BK1669" i="3"/>
  <c r="BQ1669" i="3"/>
  <c r="L1668" i="11"/>
  <c r="M1668" i="11"/>
  <c r="E1668" i="11"/>
  <c r="F1668" i="11"/>
  <c r="D1668" i="11"/>
  <c r="H1668" i="11"/>
  <c r="K1668" i="11"/>
  <c r="BK527" i="3"/>
  <c r="BU1924" i="3"/>
  <c r="BT1924" i="3"/>
  <c r="BO1924" i="3"/>
  <c r="BK1924" i="3"/>
  <c r="BR1924" i="3"/>
  <c r="BQ1924" i="3"/>
  <c r="BP1924" i="3"/>
  <c r="J1923" i="11"/>
  <c r="K1923" i="11"/>
  <c r="L1923" i="11"/>
  <c r="B1923" i="11"/>
  <c r="C1923" i="11"/>
  <c r="E1923" i="11"/>
  <c r="D1923" i="11"/>
  <c r="BJ1924" i="3"/>
  <c r="G1923" i="11"/>
  <c r="BQ1425" i="3"/>
  <c r="BQ283" i="3"/>
  <c r="BK1638" i="3"/>
  <c r="BR553" i="3"/>
  <c r="BJ553" i="3"/>
  <c r="BL553" i="3"/>
  <c r="BO553" i="3"/>
  <c r="BP553" i="3"/>
  <c r="BN553" i="3"/>
  <c r="BK553" i="3"/>
  <c r="BQ553" i="3"/>
  <c r="BU553" i="3"/>
  <c r="BT553" i="3"/>
  <c r="BS553" i="3"/>
  <c r="BQ684" i="3"/>
  <c r="BK1963" i="3"/>
  <c r="BS1963" i="3"/>
  <c r="BO1963" i="3"/>
  <c r="BU1963" i="3"/>
  <c r="BP1963" i="3"/>
  <c r="BN1963" i="3"/>
  <c r="BJ1963" i="3"/>
  <c r="BR1963" i="3"/>
  <c r="BT1963" i="3"/>
  <c r="D1962" i="11"/>
  <c r="E1962" i="11"/>
  <c r="BM1963" i="3"/>
  <c r="BL1963" i="3"/>
  <c r="B1962" i="11"/>
  <c r="H1962" i="11"/>
  <c r="BM1589" i="3"/>
  <c r="BT1502" i="3"/>
  <c r="BJ1502" i="3"/>
  <c r="BL1502" i="3"/>
  <c r="BP1502" i="3"/>
  <c r="J1501" i="11"/>
  <c r="BQ1502" i="3"/>
  <c r="B1501" i="11"/>
  <c r="D1501" i="11"/>
  <c r="K1501" i="11"/>
  <c r="BR1502" i="3"/>
  <c r="L1501" i="11"/>
  <c r="E1501" i="11"/>
  <c r="J1265" i="11"/>
  <c r="H1265" i="11"/>
  <c r="K1950" i="11"/>
  <c r="L1950" i="11"/>
  <c r="E1950" i="11"/>
  <c r="BR1951" i="3"/>
  <c r="B1950" i="11"/>
  <c r="C1950" i="11"/>
  <c r="M143" i="11"/>
  <c r="E143" i="11"/>
  <c r="G367" i="11"/>
  <c r="K526" i="11"/>
  <c r="D1836" i="11"/>
  <c r="G1280" i="11"/>
  <c r="H1280" i="11"/>
  <c r="J1280" i="11"/>
  <c r="B1280" i="11"/>
  <c r="I1280" i="11"/>
  <c r="BJ499" i="3"/>
  <c r="BR499" i="3"/>
  <c r="BP499" i="3"/>
  <c r="BN499" i="3"/>
  <c r="BM499" i="3"/>
  <c r="BK499" i="3"/>
  <c r="BL499" i="3"/>
  <c r="BU499" i="3"/>
  <c r="BS499" i="3"/>
  <c r="BO499" i="3"/>
  <c r="BT499" i="3"/>
  <c r="BQ499" i="3"/>
  <c r="BT1969" i="3"/>
  <c r="BJ1969" i="3"/>
  <c r="BN1969" i="3"/>
  <c r="BU1969" i="3"/>
  <c r="G1968" i="11"/>
  <c r="BR1969" i="3"/>
  <c r="H1968" i="11"/>
  <c r="BL1969" i="3"/>
  <c r="I1968" i="11"/>
  <c r="K1968" i="11"/>
  <c r="BP1969" i="3"/>
  <c r="J1968" i="11"/>
  <c r="L1968" i="11"/>
  <c r="BM1969" i="3"/>
  <c r="M1968" i="11"/>
  <c r="BP1112" i="3"/>
  <c r="BN1112" i="3"/>
  <c r="BS1112" i="3"/>
  <c r="BM1112" i="3"/>
  <c r="BO1112" i="3"/>
  <c r="BJ1112" i="3"/>
  <c r="BU1112" i="3"/>
  <c r="BR1112" i="3"/>
  <c r="BT1112" i="3"/>
  <c r="BQ1112" i="3"/>
  <c r="BK1112" i="3"/>
  <c r="BL1112" i="3"/>
  <c r="M1111" i="11"/>
  <c r="G1111" i="11"/>
  <c r="B1111" i="11"/>
  <c r="F1111" i="11"/>
  <c r="L1111" i="11"/>
  <c r="I370" i="11"/>
  <c r="C393" i="11"/>
  <c r="C1172" i="11"/>
  <c r="K960" i="11"/>
  <c r="C1299" i="11"/>
  <c r="E1299" i="11"/>
  <c r="M1622" i="11"/>
  <c r="L1651" i="11"/>
  <c r="I1651" i="11"/>
  <c r="E1691" i="11"/>
  <c r="M1691" i="11"/>
  <c r="E1968" i="11"/>
  <c r="I995" i="11"/>
  <c r="M995" i="11"/>
  <c r="L995" i="11"/>
  <c r="F1581" i="11"/>
  <c r="G1581" i="11"/>
  <c r="K1581" i="11"/>
  <c r="BQ525" i="3"/>
  <c r="BM525" i="3"/>
  <c r="BO525" i="3"/>
  <c r="BP525" i="3"/>
  <c r="BS525" i="3"/>
  <c r="BR525" i="3"/>
  <c r="BU525" i="3"/>
  <c r="BJ525" i="3"/>
  <c r="BR269" i="3"/>
  <c r="BQ269" i="3"/>
  <c r="BU269" i="3"/>
  <c r="BP269" i="3"/>
  <c r="BS269" i="3"/>
  <c r="BL269" i="3"/>
  <c r="BT269" i="3"/>
  <c r="BJ269" i="3"/>
  <c r="BK269" i="3"/>
  <c r="BO269" i="3"/>
  <c r="BN269" i="3"/>
  <c r="BM269" i="3"/>
  <c r="BS1053" i="3"/>
  <c r="BT1053" i="3"/>
  <c r="BO1053" i="3"/>
  <c r="BN1053" i="3"/>
  <c r="BR1053" i="3"/>
  <c r="BL1053" i="3"/>
  <c r="BK1053" i="3"/>
  <c r="BM1053" i="3"/>
  <c r="BP1053" i="3"/>
  <c r="BQ1053" i="3"/>
  <c r="BJ1053" i="3"/>
  <c r="BU1053" i="3"/>
  <c r="D1052" i="11"/>
  <c r="E1052" i="11"/>
  <c r="L1052" i="11"/>
  <c r="M1052" i="11"/>
  <c r="F1052" i="11"/>
  <c r="H1052" i="11"/>
  <c r="BP816" i="3"/>
  <c r="BO816" i="3"/>
  <c r="BU816" i="3"/>
  <c r="BL816" i="3"/>
  <c r="BR816" i="3"/>
  <c r="BJ816" i="3"/>
  <c r="BN816" i="3"/>
  <c r="BM816" i="3"/>
  <c r="BK816" i="3"/>
  <c r="BQ816" i="3"/>
  <c r="BS816" i="3"/>
  <c r="BT816" i="3"/>
  <c r="M815" i="11"/>
  <c r="E815" i="11"/>
  <c r="B815" i="11"/>
  <c r="D815" i="11"/>
  <c r="BJ684" i="3"/>
  <c r="K683" i="11"/>
  <c r="BL684" i="3"/>
  <c r="BR456" i="3"/>
  <c r="BJ287" i="3"/>
  <c r="BL287" i="3"/>
  <c r="BQ287" i="3"/>
  <c r="BR287" i="3"/>
  <c r="BU287" i="3"/>
  <c r="BN287" i="3"/>
  <c r="BK287" i="3"/>
  <c r="BS287" i="3"/>
  <c r="E286" i="11"/>
  <c r="K111" i="11"/>
  <c r="F111" i="11"/>
  <c r="K143" i="11"/>
  <c r="J143" i="11"/>
  <c r="M265" i="11"/>
  <c r="F313" i="11"/>
  <c r="M247" i="11"/>
  <c r="B393" i="11"/>
  <c r="M483" i="11"/>
  <c r="B394" i="11"/>
  <c r="K499" i="11"/>
  <c r="H438" i="11"/>
  <c r="B522" i="11"/>
  <c r="L553" i="11"/>
  <c r="M677" i="11"/>
  <c r="D1111" i="11"/>
  <c r="G1324" i="11"/>
  <c r="G823" i="11"/>
  <c r="C1347" i="11"/>
  <c r="E1399" i="11"/>
  <c r="D1399" i="11"/>
  <c r="E1360" i="11"/>
  <c r="J1348" i="11"/>
  <c r="M1348" i="11"/>
  <c r="D1348" i="11"/>
  <c r="H1967" i="11"/>
  <c r="L1979" i="11"/>
  <c r="M1979" i="11"/>
  <c r="G1979" i="11"/>
  <c r="D1979" i="11"/>
  <c r="BO1024" i="3"/>
  <c r="BQ1024" i="3"/>
  <c r="BT1024" i="3"/>
  <c r="BL1024" i="3"/>
  <c r="BN1024" i="3"/>
  <c r="BN649" i="3"/>
  <c r="BR649" i="3"/>
  <c r="BO649" i="3"/>
  <c r="BK649" i="3"/>
  <c r="BJ649" i="3"/>
  <c r="BS649" i="3"/>
  <c r="BL649" i="3"/>
  <c r="BM649" i="3"/>
  <c r="BQ649" i="3"/>
  <c r="BP649" i="3"/>
  <c r="BT649" i="3"/>
  <c r="BU649" i="3"/>
  <c r="M648" i="11"/>
  <c r="H648" i="11"/>
  <c r="BP415" i="3"/>
  <c r="BQ415" i="3"/>
  <c r="BM415" i="3"/>
  <c r="BT415" i="3"/>
  <c r="BO415" i="3"/>
  <c r="BS415" i="3"/>
  <c r="BN415" i="3"/>
  <c r="BU1690" i="3"/>
  <c r="BL1690" i="3"/>
  <c r="BQ1690" i="3"/>
  <c r="BO1690" i="3"/>
  <c r="BP1690" i="3"/>
  <c r="BM1690" i="3"/>
  <c r="BN1690" i="3"/>
  <c r="BK1690" i="3"/>
  <c r="BT1690" i="3"/>
  <c r="BR1690" i="3"/>
  <c r="BS1690" i="3"/>
  <c r="M1689" i="11"/>
  <c r="G1689" i="11"/>
  <c r="C1689" i="11"/>
  <c r="H1689" i="11"/>
  <c r="E1689" i="11"/>
  <c r="F1689" i="11"/>
  <c r="D1689" i="11"/>
  <c r="J1689" i="11"/>
  <c r="C54" i="11"/>
  <c r="J77" i="11"/>
  <c r="B111" i="11"/>
  <c r="L143" i="11"/>
  <c r="G201" i="11"/>
  <c r="B340" i="11"/>
  <c r="B358" i="11"/>
  <c r="B412" i="11"/>
  <c r="J286" i="11"/>
  <c r="H276" i="11"/>
  <c r="F357" i="11"/>
  <c r="M393" i="11"/>
  <c r="G312" i="11"/>
  <c r="H494" i="11"/>
  <c r="B524" i="11"/>
  <c r="D839" i="11"/>
  <c r="L683" i="11"/>
  <c r="B960" i="11"/>
  <c r="G979" i="11"/>
  <c r="M579" i="11"/>
  <c r="E579" i="11"/>
  <c r="F815" i="11"/>
  <c r="B1295" i="11"/>
  <c r="L904" i="11"/>
  <c r="G904" i="11"/>
  <c r="D904" i="11"/>
  <c r="C1420" i="11"/>
  <c r="D1366" i="11"/>
  <c r="C1610" i="11"/>
  <c r="D1256" i="11"/>
  <c r="J1256" i="11"/>
  <c r="H1751" i="11"/>
  <c r="C1751" i="11"/>
  <c r="D1751" i="11"/>
  <c r="G1967" i="11"/>
  <c r="BS406" i="3"/>
  <c r="BT1245" i="3"/>
  <c r="BT512" i="3"/>
  <c r="F201" i="11"/>
  <c r="J186" i="11"/>
  <c r="E229" i="11"/>
  <c r="B201" i="11"/>
  <c r="I286" i="11"/>
  <c r="F466" i="11"/>
  <c r="G466" i="11"/>
  <c r="D282" i="11"/>
  <c r="L393" i="11"/>
  <c r="D67" i="11"/>
  <c r="L111" i="11"/>
  <c r="F52" i="11"/>
  <c r="C179" i="11"/>
  <c r="C203" i="11"/>
  <c r="G217" i="11"/>
  <c r="D229" i="11"/>
  <c r="H314" i="11"/>
  <c r="K302" i="11"/>
  <c r="C357" i="11"/>
  <c r="M312" i="11"/>
  <c r="C484" i="11"/>
  <c r="G481" i="11"/>
  <c r="C423" i="11"/>
  <c r="B519" i="11"/>
  <c r="I626" i="11"/>
  <c r="D44" i="11"/>
  <c r="K65" i="11"/>
  <c r="D55" i="11"/>
  <c r="M56" i="11"/>
  <c r="D77" i="11"/>
  <c r="C67" i="11"/>
  <c r="M82" i="11"/>
  <c r="F70" i="11"/>
  <c r="L126" i="11"/>
  <c r="H130" i="11"/>
  <c r="I52" i="11"/>
  <c r="H143" i="11"/>
  <c r="B179" i="11"/>
  <c r="M165" i="11"/>
  <c r="G187" i="11"/>
  <c r="G223" i="11"/>
  <c r="M223" i="11"/>
  <c r="E184" i="11"/>
  <c r="I219" i="11"/>
  <c r="E219" i="11"/>
  <c r="C193" i="11"/>
  <c r="B229" i="11"/>
  <c r="K273" i="11"/>
  <c r="L223" i="11"/>
  <c r="H358" i="11"/>
  <c r="I327" i="11"/>
  <c r="F314" i="11"/>
  <c r="H264" i="11"/>
  <c r="J302" i="11"/>
  <c r="K413" i="11"/>
  <c r="E421" i="11"/>
  <c r="B357" i="11"/>
  <c r="H367" i="11"/>
  <c r="J419" i="11"/>
  <c r="F286" i="11"/>
  <c r="M382" i="11"/>
  <c r="F265" i="11"/>
  <c r="C412" i="11"/>
  <c r="D405" i="11"/>
  <c r="F268" i="11"/>
  <c r="D312" i="11"/>
  <c r="F394" i="11"/>
  <c r="C499" i="11"/>
  <c r="B355" i="11"/>
  <c r="H484" i="11"/>
  <c r="M406" i="11"/>
  <c r="J414" i="11"/>
  <c r="C442" i="11"/>
  <c r="F499" i="11"/>
  <c r="G456" i="11"/>
  <c r="F481" i="11"/>
  <c r="F493" i="11"/>
  <c r="G498" i="11"/>
  <c r="D466" i="11"/>
  <c r="M504" i="11"/>
  <c r="D543" i="11"/>
  <c r="B423" i="11"/>
  <c r="H500" i="11"/>
  <c r="M519" i="11"/>
  <c r="B579" i="11"/>
  <c r="J553" i="11"/>
  <c r="L526" i="11"/>
  <c r="M661" i="11"/>
  <c r="B570" i="11"/>
  <c r="J648" i="11"/>
  <c r="D658" i="11"/>
  <c r="M823" i="11"/>
  <c r="H511" i="11"/>
  <c r="D524" i="11"/>
  <c r="J839" i="11"/>
  <c r="H692" i="11"/>
  <c r="C683" i="11"/>
  <c r="E699" i="11"/>
  <c r="C856" i="11"/>
  <c r="H979" i="11"/>
  <c r="E736" i="11"/>
  <c r="K916" i="11"/>
  <c r="F750" i="11"/>
  <c r="M918" i="11"/>
  <c r="K702" i="11"/>
  <c r="K927" i="11"/>
  <c r="K887" i="11"/>
  <c r="F996" i="11"/>
  <c r="L609" i="11"/>
  <c r="J1116" i="11"/>
  <c r="H815" i="11"/>
  <c r="H1118" i="11"/>
  <c r="H1152" i="11"/>
  <c r="J737" i="11"/>
  <c r="L1121" i="11"/>
  <c r="H995" i="11"/>
  <c r="H1212" i="11"/>
  <c r="G1106" i="11"/>
  <c r="J1120" i="11"/>
  <c r="L1314" i="11"/>
  <c r="K1366" i="11"/>
  <c r="F941" i="11"/>
  <c r="K1113" i="11"/>
  <c r="E1397" i="11"/>
  <c r="L1004" i="11"/>
  <c r="M1204" i="11"/>
  <c r="H1244" i="11"/>
  <c r="K1337" i="11"/>
  <c r="H1167" i="11"/>
  <c r="I1167" i="11"/>
  <c r="J1167" i="11"/>
  <c r="G1167" i="11"/>
  <c r="K1095" i="11"/>
  <c r="F1367" i="11"/>
  <c r="L1728" i="11"/>
  <c r="M1460" i="11"/>
  <c r="C1594" i="11"/>
  <c r="F1734" i="11"/>
  <c r="J1734" i="11"/>
  <c r="M1535" i="11"/>
  <c r="F1491" i="11"/>
  <c r="I1689" i="11"/>
  <c r="E1637" i="11"/>
  <c r="H1761" i="11"/>
  <c r="M1975" i="11"/>
  <c r="H1526" i="11"/>
  <c r="B1744" i="11"/>
  <c r="E1980" i="11"/>
  <c r="E1489" i="11"/>
  <c r="F1489" i="11"/>
  <c r="G1489" i="11"/>
  <c r="B1489" i="11"/>
  <c r="C1489" i="11"/>
  <c r="I1489" i="11"/>
  <c r="L1489" i="11"/>
  <c r="G1675" i="11"/>
  <c r="M1675" i="11"/>
  <c r="L1675" i="11"/>
  <c r="L1880" i="11"/>
  <c r="E1550" i="11"/>
  <c r="J1550" i="11"/>
  <c r="F1550" i="11"/>
  <c r="K1550" i="11"/>
  <c r="G1550" i="11"/>
  <c r="C1550" i="11"/>
  <c r="I1550" i="11"/>
  <c r="H1550" i="11"/>
  <c r="M1550" i="11"/>
  <c r="B1550" i="11"/>
  <c r="F1762" i="11"/>
  <c r="J1762" i="11"/>
  <c r="D1762" i="11"/>
  <c r="E1988" i="11"/>
  <c r="L1625" i="11"/>
  <c r="J1625" i="11"/>
  <c r="H1899" i="11"/>
  <c r="H1964" i="11"/>
  <c r="C1964" i="11"/>
  <c r="F1832" i="11"/>
  <c r="K1832" i="11"/>
  <c r="L1832" i="11"/>
  <c r="M1832" i="11"/>
  <c r="I1832" i="11"/>
  <c r="BO1421" i="3"/>
  <c r="F393" i="11"/>
  <c r="M498" i="11"/>
  <c r="J357" i="11"/>
  <c r="E1014" i="11"/>
  <c r="G935" i="11"/>
  <c r="D1656" i="11"/>
  <c r="B1775" i="11"/>
  <c r="G1775" i="11"/>
  <c r="H1775" i="11"/>
  <c r="I1775" i="11"/>
  <c r="M1775" i="11"/>
  <c r="BK407" i="3"/>
  <c r="BP1976" i="3"/>
  <c r="BS932" i="3"/>
  <c r="BO1121" i="3"/>
  <c r="BS703" i="3"/>
  <c r="BS1327" i="3"/>
  <c r="BU1390" i="3"/>
  <c r="BR1390" i="3"/>
  <c r="BT1390" i="3"/>
  <c r="J1389" i="11"/>
  <c r="BL711" i="3"/>
  <c r="BN711" i="3"/>
  <c r="BO711" i="3"/>
  <c r="BP711" i="3"/>
  <c r="BK711" i="3"/>
  <c r="BQ711" i="3"/>
  <c r="C710" i="11"/>
  <c r="BR711" i="3"/>
  <c r="BT711" i="3"/>
  <c r="BJ711" i="3"/>
  <c r="BM711" i="3"/>
  <c r="BL525" i="3"/>
  <c r="BT999" i="3"/>
  <c r="BS999" i="3"/>
  <c r="BK999" i="3"/>
  <c r="BP999" i="3"/>
  <c r="BL999" i="3"/>
  <c r="BR999" i="3"/>
  <c r="BN999" i="3"/>
  <c r="BO999" i="3"/>
  <c r="BM999" i="3"/>
  <c r="BJ999" i="3"/>
  <c r="BQ999" i="3"/>
  <c r="BU999" i="3"/>
  <c r="L998" i="11"/>
  <c r="H998" i="11"/>
  <c r="F998" i="11"/>
  <c r="K998" i="11"/>
  <c r="G998" i="11"/>
  <c r="E998" i="11"/>
  <c r="BU1476" i="3"/>
  <c r="BM1476" i="3"/>
  <c r="BK1476" i="3"/>
  <c r="BP1476" i="3"/>
  <c r="BN1476" i="3"/>
  <c r="BT1476" i="3"/>
  <c r="BL1476" i="3"/>
  <c r="BQ1476" i="3"/>
  <c r="BS1476" i="3"/>
  <c r="BO1476" i="3"/>
  <c r="BJ1476" i="3"/>
  <c r="BR1476" i="3"/>
  <c r="C1475" i="11"/>
  <c r="J1475" i="11"/>
  <c r="E1475" i="11"/>
  <c r="L1475" i="11"/>
  <c r="F1475" i="11"/>
  <c r="D1475" i="11"/>
  <c r="K1475" i="11"/>
  <c r="M1475" i="11"/>
  <c r="B1475" i="11"/>
  <c r="BL1446" i="3"/>
  <c r="BS1446" i="3"/>
  <c r="BJ1446" i="3"/>
  <c r="BT1446" i="3"/>
  <c r="BO1446" i="3"/>
  <c r="BM1446" i="3"/>
  <c r="BP1446" i="3"/>
  <c r="BK1446" i="3"/>
  <c r="BQ1446" i="3"/>
  <c r="BU1446" i="3"/>
  <c r="BN1446" i="3"/>
  <c r="J1445" i="11"/>
  <c r="F1445" i="11"/>
  <c r="K1445" i="11"/>
  <c r="BR1446" i="3"/>
  <c r="L1445" i="11"/>
  <c r="M1445" i="11"/>
  <c r="C1445" i="11"/>
  <c r="BK1820" i="3"/>
  <c r="BL1820" i="3"/>
  <c r="BT1820" i="3"/>
  <c r="BS1820" i="3"/>
  <c r="BO1820" i="3"/>
  <c r="BU1820" i="3"/>
  <c r="BQ1820" i="3"/>
  <c r="BP1820" i="3"/>
  <c r="BJ1820" i="3"/>
  <c r="BR1820" i="3"/>
  <c r="BN1820" i="3"/>
  <c r="BM1820" i="3"/>
  <c r="M1819" i="11"/>
  <c r="F1819" i="11"/>
  <c r="B1819" i="11"/>
  <c r="C1819" i="11"/>
  <c r="D1819" i="11"/>
  <c r="G1819" i="11"/>
  <c r="M1896" i="11"/>
  <c r="B1896" i="11"/>
  <c r="C1896" i="11"/>
  <c r="G1896" i="11"/>
  <c r="K1896" i="11"/>
  <c r="E1896" i="11"/>
  <c r="M1595" i="11"/>
  <c r="F1595" i="11"/>
  <c r="J1595" i="11"/>
  <c r="G1595" i="11"/>
  <c r="D1184" i="11"/>
  <c r="E1184" i="11"/>
  <c r="BT1716" i="3"/>
  <c r="BS1716" i="3"/>
  <c r="BJ1716" i="3"/>
  <c r="BU1716" i="3"/>
  <c r="BO1716" i="3"/>
  <c r="BR1716" i="3"/>
  <c r="BN1716" i="3"/>
  <c r="BK1716" i="3"/>
  <c r="BP1716" i="3"/>
  <c r="BQ1716" i="3"/>
  <c r="BM1716" i="3"/>
  <c r="C1715" i="11"/>
  <c r="L1715" i="11"/>
  <c r="I1715" i="11"/>
  <c r="J1715" i="11"/>
  <c r="K1715" i="11"/>
  <c r="M1715" i="11"/>
  <c r="B1715" i="11"/>
  <c r="BL1716" i="3"/>
  <c r="F1714" i="11"/>
  <c r="I1714" i="11"/>
  <c r="J1714" i="11"/>
  <c r="L1714" i="11"/>
  <c r="D1714" i="11"/>
  <c r="H1714" i="11"/>
  <c r="B1714" i="11"/>
  <c r="I1600" i="11"/>
  <c r="M1600" i="11"/>
  <c r="E1600" i="11"/>
  <c r="F1600" i="11"/>
  <c r="G1600" i="11"/>
  <c r="BN663" i="3"/>
  <c r="BK663" i="3"/>
  <c r="BP663" i="3"/>
  <c r="BJ663" i="3"/>
  <c r="BO663" i="3"/>
  <c r="BR663" i="3"/>
  <c r="BM663" i="3"/>
  <c r="BL663" i="3"/>
  <c r="BT663" i="3"/>
  <c r="BS663" i="3"/>
  <c r="BU663" i="3"/>
  <c r="BQ663" i="3"/>
  <c r="G662" i="11"/>
  <c r="BL1440" i="3"/>
  <c r="BO1440" i="3"/>
  <c r="BU1440" i="3"/>
  <c r="BT1440" i="3"/>
  <c r="BJ1440" i="3"/>
  <c r="BP1440" i="3"/>
  <c r="BN1440" i="3"/>
  <c r="BQ1440" i="3"/>
  <c r="BR1440" i="3"/>
  <c r="BS1440" i="3"/>
  <c r="BK1440" i="3"/>
  <c r="BM1440" i="3"/>
  <c r="H1439" i="11"/>
  <c r="K1439" i="11"/>
  <c r="M1439" i="11"/>
  <c r="E1439" i="11"/>
  <c r="C1438" i="11"/>
  <c r="J1438" i="11"/>
  <c r="H1438" i="11"/>
  <c r="M1438" i="11"/>
  <c r="BM1966" i="3"/>
  <c r="BO1966" i="3"/>
  <c r="BQ1966" i="3"/>
  <c r="BK1966" i="3"/>
  <c r="BP1966" i="3"/>
  <c r="BJ1966" i="3"/>
  <c r="D1965" i="11"/>
  <c r="E1965" i="11"/>
  <c r="H1965" i="11"/>
  <c r="I1965" i="11"/>
  <c r="J1965" i="11"/>
  <c r="BR1966" i="3"/>
  <c r="M1965" i="11"/>
  <c r="BP1694" i="3"/>
  <c r="BQ1694" i="3"/>
  <c r="BT1694" i="3"/>
  <c r="BJ1694" i="3"/>
  <c r="BO1694" i="3"/>
  <c r="BL1694" i="3"/>
  <c r="BS1694" i="3"/>
  <c r="BN1694" i="3"/>
  <c r="BM1694" i="3"/>
  <c r="BK1694" i="3"/>
  <c r="BU1694" i="3"/>
  <c r="BR1694" i="3"/>
  <c r="H1693" i="11"/>
  <c r="I1693" i="11"/>
  <c r="E1693" i="11"/>
  <c r="L1693" i="11"/>
  <c r="F1693" i="11"/>
  <c r="J1693" i="11"/>
  <c r="G1693" i="11"/>
  <c r="B1693" i="11"/>
  <c r="M1693" i="11"/>
  <c r="BQ1712" i="3"/>
  <c r="BT1712" i="3"/>
  <c r="BJ1712" i="3"/>
  <c r="BN1712" i="3"/>
  <c r="BR1712" i="3"/>
  <c r="BO1712" i="3"/>
  <c r="BP1712" i="3"/>
  <c r="BS1712" i="3"/>
  <c r="BL1712" i="3"/>
  <c r="BK1712" i="3"/>
  <c r="BM1712" i="3"/>
  <c r="BU1712" i="3"/>
  <c r="I1711" i="11"/>
  <c r="K1711" i="11"/>
  <c r="L1711" i="11"/>
  <c r="D1711" i="11"/>
  <c r="B1711" i="11"/>
  <c r="J1792" i="11"/>
  <c r="C1792" i="11"/>
  <c r="L1792" i="11"/>
  <c r="F1792" i="11"/>
  <c r="BJ1005" i="3"/>
  <c r="BU1893" i="3"/>
  <c r="BT684" i="3"/>
  <c r="BL1493" i="3"/>
  <c r="BT1493" i="3"/>
  <c r="BU1493" i="3"/>
  <c r="BR1493" i="3"/>
  <c r="BQ1493" i="3"/>
  <c r="BO1493" i="3"/>
  <c r="BS1493" i="3"/>
  <c r="BN1493" i="3"/>
  <c r="H1492" i="11"/>
  <c r="BJ1493" i="3"/>
  <c r="G1492" i="11"/>
  <c r="I1492" i="11"/>
  <c r="BK1493" i="3"/>
  <c r="J1492" i="11"/>
  <c r="K1492" i="11"/>
  <c r="B1492" i="11"/>
  <c r="D1492" i="11"/>
  <c r="BM1638" i="3"/>
  <c r="BN1425" i="3"/>
  <c r="BT331" i="3"/>
  <c r="BP331" i="3"/>
  <c r="BQ331" i="3"/>
  <c r="BU331" i="3"/>
  <c r="BR331" i="3"/>
  <c r="BN331" i="3"/>
  <c r="BK331" i="3"/>
  <c r="BJ331" i="3"/>
  <c r="BO331" i="3"/>
  <c r="E330" i="11"/>
  <c r="BN1345" i="3"/>
  <c r="BM1502" i="3"/>
  <c r="F1387" i="11"/>
  <c r="E1387" i="11"/>
  <c r="H1387" i="11"/>
  <c r="I1387" i="11"/>
  <c r="C1387" i="11"/>
  <c r="BU512" i="3"/>
  <c r="BL512" i="3"/>
  <c r="BM512" i="3"/>
  <c r="BP512" i="3"/>
  <c r="BO512" i="3"/>
  <c r="BS512" i="3"/>
  <c r="BN512" i="3"/>
  <c r="BJ512" i="3"/>
  <c r="BU554" i="3"/>
  <c r="BR554" i="3"/>
  <c r="BL554" i="3"/>
  <c r="BM554" i="3"/>
  <c r="BK554" i="3"/>
  <c r="BP554" i="3"/>
  <c r="BJ554" i="3"/>
  <c r="C553" i="11"/>
  <c r="BT554" i="3"/>
  <c r="H306" i="11"/>
  <c r="K377" i="11"/>
  <c r="K306" i="11"/>
  <c r="E613" i="11"/>
  <c r="F1927" i="11"/>
  <c r="K1927" i="11"/>
  <c r="B1927" i="11"/>
  <c r="L1927" i="11"/>
  <c r="D1927" i="11"/>
  <c r="BU55" i="3"/>
  <c r="BK55" i="3"/>
  <c r="BQ55" i="3"/>
  <c r="BN55" i="3"/>
  <c r="BP55" i="3"/>
  <c r="BR55" i="3"/>
  <c r="BT55" i="3"/>
  <c r="BJ55" i="3"/>
  <c r="BO55" i="3"/>
  <c r="M54" i="11"/>
  <c r="B54" i="11"/>
  <c r="BS55" i="3"/>
  <c r="BO789" i="3"/>
  <c r="BM789" i="3"/>
  <c r="BR789" i="3"/>
  <c r="BS789" i="3"/>
  <c r="BK789" i="3"/>
  <c r="BU789" i="3"/>
  <c r="BP789" i="3"/>
  <c r="BL789" i="3"/>
  <c r="BJ789" i="3"/>
  <c r="BQ789" i="3"/>
  <c r="BN789" i="3"/>
  <c r="BT789" i="3"/>
  <c r="H788" i="11"/>
  <c r="I788" i="11"/>
  <c r="D788" i="11"/>
  <c r="L788" i="11"/>
  <c r="B788" i="11"/>
  <c r="C788" i="11"/>
  <c r="F1493" i="11"/>
  <c r="J1493" i="11"/>
  <c r="H1493" i="11"/>
  <c r="I1493" i="11"/>
  <c r="K1493" i="11"/>
  <c r="M1493" i="11"/>
  <c r="F54" i="11"/>
  <c r="K201" i="11"/>
  <c r="G370" i="11"/>
  <c r="D302" i="11"/>
  <c r="G382" i="11"/>
  <c r="E412" i="11"/>
  <c r="B493" i="11"/>
  <c r="K503" i="11"/>
  <c r="I511" i="11"/>
  <c r="E1111" i="11"/>
  <c r="J823" i="11"/>
  <c r="D1273" i="11"/>
  <c r="J1273" i="11"/>
  <c r="M1273" i="11"/>
  <c r="I1897" i="11"/>
  <c r="K1897" i="11"/>
  <c r="G1506" i="11"/>
  <c r="I1506" i="11"/>
  <c r="D1506" i="11"/>
  <c r="BQ1610" i="3"/>
  <c r="G1609" i="11"/>
  <c r="M1609" i="11"/>
  <c r="BM1610" i="3"/>
  <c r="BP1610" i="3"/>
  <c r="I1609" i="11"/>
  <c r="E1609" i="11"/>
  <c r="D1609" i="11"/>
  <c r="H1609" i="11"/>
  <c r="F44" i="11"/>
  <c r="I44" i="11"/>
  <c r="C44" i="11"/>
  <c r="BL147" i="3"/>
  <c r="BK147" i="3"/>
  <c r="BU147" i="3"/>
  <c r="BQ147" i="3"/>
  <c r="BM147" i="3"/>
  <c r="BR147" i="3"/>
  <c r="BN147" i="3"/>
  <c r="BO147" i="3"/>
  <c r="BJ147" i="3"/>
  <c r="BT147" i="3"/>
  <c r="BP147" i="3"/>
  <c r="BS147" i="3"/>
  <c r="BR678" i="3"/>
  <c r="BS678" i="3"/>
  <c r="BT678" i="3"/>
  <c r="BM678" i="3"/>
  <c r="BL678" i="3"/>
  <c r="BJ678" i="3"/>
  <c r="BO678" i="3"/>
  <c r="BN678" i="3"/>
  <c r="BU678" i="3"/>
  <c r="BK678" i="3"/>
  <c r="BP678" i="3"/>
  <c r="BQ678" i="3"/>
  <c r="B677" i="11"/>
  <c r="K677" i="11"/>
  <c r="J677" i="11"/>
  <c r="F921" i="11"/>
  <c r="J921" i="11"/>
  <c r="E921" i="11"/>
  <c r="BN684" i="3"/>
  <c r="H44" i="11"/>
  <c r="B67" i="11"/>
  <c r="F370" i="11"/>
  <c r="K286" i="11"/>
  <c r="F382" i="11"/>
  <c r="D413" i="11"/>
  <c r="D370" i="11"/>
  <c r="I312" i="11"/>
  <c r="H455" i="11"/>
  <c r="I498" i="11"/>
  <c r="L637" i="11"/>
  <c r="C935" i="11"/>
  <c r="G773" i="11"/>
  <c r="E1179" i="11"/>
  <c r="J1179" i="11"/>
  <c r="H1610" i="11"/>
  <c r="H1532" i="11"/>
  <c r="D1532" i="11"/>
  <c r="E1532" i="11"/>
  <c r="M1532" i="11"/>
  <c r="C500" i="11"/>
  <c r="BK406" i="3"/>
  <c r="BO11" i="3"/>
  <c r="BU11" i="3"/>
  <c r="BT11" i="3"/>
  <c r="BP11" i="3"/>
  <c r="BJ11" i="3"/>
  <c r="BK11" i="3"/>
  <c r="BN11" i="3"/>
  <c r="BS11" i="3"/>
  <c r="BL11" i="3"/>
  <c r="BM11" i="3"/>
  <c r="BQ11" i="3"/>
  <c r="BR11" i="3"/>
  <c r="BU552" i="3"/>
  <c r="BK552" i="3"/>
  <c r="BT552" i="3"/>
  <c r="BR552" i="3"/>
  <c r="BP552" i="3"/>
  <c r="BQ552" i="3"/>
  <c r="BS552" i="3"/>
  <c r="BL552" i="3"/>
  <c r="BO552" i="3"/>
  <c r="BN552" i="3"/>
  <c r="BJ552" i="3"/>
  <c r="BM552" i="3"/>
  <c r="M948" i="11"/>
  <c r="BU949" i="3"/>
  <c r="B948" i="11"/>
  <c r="BS949" i="3"/>
  <c r="C948" i="11"/>
  <c r="BT949" i="3"/>
  <c r="E948" i="11"/>
  <c r="BL1296" i="3"/>
  <c r="BM1296" i="3"/>
  <c r="BQ1296" i="3"/>
  <c r="BN1296" i="3"/>
  <c r="BU1296" i="3"/>
  <c r="BJ1296" i="3"/>
  <c r="BR1296" i="3"/>
  <c r="D1295" i="11"/>
  <c r="BT1296" i="3"/>
  <c r="L1295" i="11"/>
  <c r="BS1296" i="3"/>
  <c r="F1295" i="11"/>
  <c r="K1295" i="11"/>
  <c r="C1295" i="11"/>
  <c r="BK512" i="3"/>
  <c r="F10" i="11"/>
  <c r="G44" i="11"/>
  <c r="I54" i="11"/>
  <c r="H87" i="11"/>
  <c r="E203" i="11"/>
  <c r="F186" i="11"/>
  <c r="C327" i="11"/>
  <c r="E370" i="11"/>
  <c r="E456" i="11"/>
  <c r="B328" i="11"/>
  <c r="J367" i="11"/>
  <c r="H382" i="11"/>
  <c r="C370" i="11"/>
  <c r="L405" i="11"/>
  <c r="M394" i="11"/>
  <c r="M355" i="11"/>
  <c r="G530" i="11"/>
  <c r="L423" i="11"/>
  <c r="F526" i="11"/>
  <c r="J683" i="11"/>
  <c r="B783" i="11"/>
  <c r="B808" i="11"/>
  <c r="C808" i="11"/>
  <c r="E808" i="11"/>
  <c r="G808" i="11"/>
  <c r="C819" i="11"/>
  <c r="D773" i="11"/>
  <c r="K866" i="11"/>
  <c r="I737" i="11"/>
  <c r="J1172" i="11"/>
  <c r="J1106" i="11"/>
  <c r="J1506" i="11"/>
  <c r="H1477" i="11"/>
  <c r="K1532" i="11"/>
  <c r="D1651" i="11"/>
  <c r="F1596" i="11"/>
  <c r="L1689" i="11"/>
  <c r="H1900" i="11"/>
  <c r="J1609" i="11"/>
  <c r="M1899" i="11"/>
  <c r="C1959" i="11"/>
  <c r="BU727" i="3"/>
  <c r="BP283" i="3"/>
  <c r="BU283" i="3"/>
  <c r="BM283" i="3"/>
  <c r="BJ283" i="3"/>
  <c r="BL283" i="3"/>
  <c r="BK283" i="3"/>
  <c r="BR283" i="3"/>
  <c r="BS283" i="3"/>
  <c r="BN283" i="3"/>
  <c r="BO283" i="3"/>
  <c r="K54" i="11"/>
  <c r="L55" i="11"/>
  <c r="C88" i="11"/>
  <c r="E165" i="11"/>
  <c r="K358" i="11"/>
  <c r="J314" i="11"/>
  <c r="K278" i="11"/>
  <c r="I367" i="11"/>
  <c r="M65" i="11"/>
  <c r="G55" i="11"/>
  <c r="G65" i="11"/>
  <c r="J146" i="11"/>
  <c r="B165" i="11"/>
  <c r="L104" i="11"/>
  <c r="J184" i="11"/>
  <c r="D193" i="11"/>
  <c r="F327" i="11"/>
  <c r="M311" i="11"/>
  <c r="I358" i="11"/>
  <c r="J327" i="11"/>
  <c r="E264" i="11"/>
  <c r="K367" i="11"/>
  <c r="F282" i="11"/>
  <c r="H268" i="11"/>
  <c r="G394" i="11"/>
  <c r="G355" i="11"/>
  <c r="B406" i="11"/>
  <c r="D442" i="11"/>
  <c r="K414" i="11"/>
  <c r="H456" i="11"/>
  <c r="E466" i="11"/>
  <c r="G421" i="11"/>
  <c r="M526" i="11"/>
  <c r="L44" i="11"/>
  <c r="J65" i="11"/>
  <c r="G54" i="11"/>
  <c r="I56" i="11"/>
  <c r="H77" i="11"/>
  <c r="K82" i="11"/>
  <c r="F143" i="11"/>
  <c r="G126" i="11"/>
  <c r="G130" i="11"/>
  <c r="I146" i="11"/>
  <c r="C143" i="11"/>
  <c r="G179" i="11"/>
  <c r="L179" i="11"/>
  <c r="E167" i="11"/>
  <c r="L201" i="11"/>
  <c r="D184" i="11"/>
  <c r="M219" i="11"/>
  <c r="B193" i="11"/>
  <c r="H273" i="11"/>
  <c r="F223" i="11"/>
  <c r="G358" i="11"/>
  <c r="H327" i="11"/>
  <c r="J306" i="11"/>
  <c r="D314" i="11"/>
  <c r="H302" i="11"/>
  <c r="G419" i="11"/>
  <c r="D421" i="11"/>
  <c r="M357" i="11"/>
  <c r="F367" i="11"/>
  <c r="I456" i="11"/>
  <c r="H282" i="11"/>
  <c r="E265" i="11"/>
  <c r="D393" i="11"/>
  <c r="J412" i="11"/>
  <c r="K405" i="11"/>
  <c r="M268" i="11"/>
  <c r="C312" i="11"/>
  <c r="E394" i="11"/>
  <c r="B499" i="11"/>
  <c r="L355" i="11"/>
  <c r="L484" i="11"/>
  <c r="D402" i="11"/>
  <c r="I414" i="11"/>
  <c r="E465" i="11"/>
  <c r="F456" i="11"/>
  <c r="E481" i="11"/>
  <c r="D414" i="11"/>
  <c r="M493" i="11"/>
  <c r="E498" i="11"/>
  <c r="M466" i="11"/>
  <c r="K504" i="11"/>
  <c r="F546" i="11"/>
  <c r="I423" i="11"/>
  <c r="C373" i="11"/>
  <c r="G500" i="11"/>
  <c r="I519" i="11"/>
  <c r="L579" i="11"/>
  <c r="M481" i="11"/>
  <c r="L677" i="11"/>
  <c r="G661" i="11"/>
  <c r="I553" i="11"/>
  <c r="D526" i="11"/>
  <c r="F678" i="11"/>
  <c r="F570" i="11"/>
  <c r="L420" i="11"/>
  <c r="I690" i="11"/>
  <c r="I648" i="11"/>
  <c r="J783" i="11"/>
  <c r="B805" i="11"/>
  <c r="L823" i="11"/>
  <c r="G511" i="11"/>
  <c r="M524" i="11"/>
  <c r="I839" i="11"/>
  <c r="M551" i="11"/>
  <c r="B683" i="11"/>
  <c r="D699" i="11"/>
  <c r="B825" i="11"/>
  <c r="B856" i="11"/>
  <c r="M571" i="11"/>
  <c r="C736" i="11"/>
  <c r="L918" i="11"/>
  <c r="J702" i="11"/>
  <c r="G927" i="11"/>
  <c r="K609" i="11"/>
  <c r="M951" i="11"/>
  <c r="E897" i="11"/>
  <c r="J897" i="11"/>
  <c r="L897" i="11"/>
  <c r="I1032" i="11"/>
  <c r="D1118" i="11"/>
  <c r="I825" i="11"/>
  <c r="H1295" i="11"/>
  <c r="G1348" i="11"/>
  <c r="B1212" i="11"/>
  <c r="G995" i="11"/>
  <c r="G1212" i="11"/>
  <c r="L1371" i="11"/>
  <c r="E1347" i="11"/>
  <c r="J1449" i="11"/>
  <c r="C1052" i="11"/>
  <c r="H1120" i="11"/>
  <c r="I1176" i="11"/>
  <c r="J1314" i="11"/>
  <c r="K941" i="11"/>
  <c r="G1113" i="11"/>
  <c r="D1397" i="11"/>
  <c r="D1244" i="11"/>
  <c r="E1206" i="11"/>
  <c r="B1206" i="11"/>
  <c r="I1067" i="11"/>
  <c r="D1067" i="11"/>
  <c r="M1067" i="11"/>
  <c r="E1067" i="11"/>
  <c r="J1067" i="11"/>
  <c r="H1067" i="11"/>
  <c r="C1244" i="11"/>
  <c r="G1397" i="11"/>
  <c r="D1337" i="11"/>
  <c r="J1095" i="11"/>
  <c r="D1367" i="11"/>
  <c r="I1460" i="11"/>
  <c r="B1594" i="11"/>
  <c r="K1555" i="11"/>
  <c r="J1535" i="11"/>
  <c r="D1493" i="11"/>
  <c r="H1694" i="11"/>
  <c r="M1694" i="11"/>
  <c r="K1694" i="11"/>
  <c r="H1324" i="11"/>
  <c r="E1324" i="11"/>
  <c r="D1324" i="11"/>
  <c r="L1324" i="11"/>
  <c r="C1324" i="11"/>
  <c r="M1324" i="11"/>
  <c r="B1324" i="11"/>
  <c r="L1637" i="11"/>
  <c r="G1761" i="11"/>
  <c r="E1526" i="11"/>
  <c r="G1744" i="11"/>
  <c r="I1680" i="11"/>
  <c r="J1880" i="11"/>
  <c r="L1975" i="11"/>
  <c r="I1622" i="11"/>
  <c r="H1785" i="11"/>
  <c r="D1950" i="11"/>
  <c r="L1424" i="11"/>
  <c r="G1899" i="11"/>
  <c r="L1964" i="11"/>
  <c r="I1810" i="11"/>
  <c r="G1810" i="11"/>
  <c r="B1599" i="11"/>
  <c r="I1599" i="11"/>
  <c r="BN1421" i="3"/>
  <c r="G570" i="11"/>
  <c r="E423" i="11"/>
  <c r="E1066" i="11"/>
  <c r="G1066" i="11"/>
  <c r="H1066" i="11"/>
  <c r="L1066" i="11"/>
  <c r="I1066" i="11"/>
  <c r="E618" i="11"/>
  <c r="G618" i="11"/>
  <c r="M781" i="11"/>
  <c r="H781" i="11"/>
  <c r="I1502" i="11"/>
  <c r="J1502" i="11"/>
  <c r="K1502" i="11"/>
  <c r="L1502" i="11"/>
  <c r="B1836" i="11"/>
  <c r="D1756" i="11"/>
  <c r="H1727" i="11"/>
  <c r="J1727" i="11"/>
  <c r="L1727" i="11"/>
  <c r="BK1976" i="3"/>
  <c r="E1658" i="11"/>
  <c r="H1658" i="11"/>
  <c r="BJ875" i="3"/>
  <c r="BT875" i="3"/>
  <c r="BS875" i="3"/>
  <c r="BR875" i="3"/>
  <c r="J874" i="11"/>
  <c r="L874" i="11"/>
  <c r="M874" i="11"/>
  <c r="BQ875" i="3"/>
  <c r="BK875" i="3"/>
  <c r="E874" i="11"/>
  <c r="BT1156" i="3"/>
  <c r="BP1156" i="3"/>
  <c r="BO1156" i="3"/>
  <c r="BK1156" i="3"/>
  <c r="BQ1156" i="3"/>
  <c r="BJ1156" i="3"/>
  <c r="BU1156" i="3"/>
  <c r="BM1156" i="3"/>
  <c r="BN1156" i="3"/>
  <c r="BL1156" i="3"/>
  <c r="BR1156" i="3"/>
  <c r="BS1156" i="3"/>
  <c r="M1155" i="11"/>
  <c r="C1155" i="11"/>
  <c r="L1155" i="11"/>
  <c r="I1155" i="11"/>
  <c r="D1155" i="11"/>
  <c r="BT1362" i="3"/>
  <c r="BU1362" i="3"/>
  <c r="BJ1362" i="3"/>
  <c r="BR1362" i="3"/>
  <c r="BS1362" i="3"/>
  <c r="BN1362" i="3"/>
  <c r="BK1362" i="3"/>
  <c r="BO1362" i="3"/>
  <c r="BQ1362" i="3"/>
  <c r="BM1362" i="3"/>
  <c r="BP1362" i="3"/>
  <c r="BL1362" i="3"/>
  <c r="J1361" i="11"/>
  <c r="L1361" i="11"/>
  <c r="H1361" i="11"/>
  <c r="G1361" i="11"/>
  <c r="E1361" i="11"/>
  <c r="I1361" i="11"/>
  <c r="M1361" i="11"/>
  <c r="BK1717" i="3"/>
  <c r="BN1717" i="3"/>
  <c r="BM1717" i="3"/>
  <c r="BT1717" i="3"/>
  <c r="BP1717" i="3"/>
  <c r="BU1717" i="3"/>
  <c r="BO1717" i="3"/>
  <c r="BJ1717" i="3"/>
  <c r="BS1717" i="3"/>
  <c r="BL1717" i="3"/>
  <c r="BR1717" i="3"/>
  <c r="BQ1717" i="3"/>
  <c r="H1716" i="11"/>
  <c r="I1716" i="11"/>
  <c r="B1716" i="11"/>
  <c r="J1716" i="11"/>
  <c r="G1716" i="11"/>
  <c r="D1716" i="11"/>
  <c r="K1716" i="11"/>
  <c r="BK1187" i="3"/>
  <c r="BR1187" i="3"/>
  <c r="BJ1187" i="3"/>
  <c r="BT1187" i="3"/>
  <c r="BO1187" i="3"/>
  <c r="BS1187" i="3"/>
  <c r="BQ1187" i="3"/>
  <c r="BP1187" i="3"/>
  <c r="BL1187" i="3"/>
  <c r="BM1187" i="3"/>
  <c r="BN1187" i="3"/>
  <c r="BU1187" i="3"/>
  <c r="H1186" i="11"/>
  <c r="I1186" i="11"/>
  <c r="J1186" i="11"/>
  <c r="C1186" i="11"/>
  <c r="M1186" i="11"/>
  <c r="F1186" i="11"/>
  <c r="E1186" i="11"/>
  <c r="BT1071" i="3"/>
  <c r="BK1071" i="3"/>
  <c r="BL1071" i="3"/>
  <c r="BQ1071" i="3"/>
  <c r="BM1071" i="3"/>
  <c r="BR1071" i="3"/>
  <c r="BO1071" i="3"/>
  <c r="BN1071" i="3"/>
  <c r="BU1071" i="3"/>
  <c r="BJ1071" i="3"/>
  <c r="BP1071" i="3"/>
  <c r="BS1071" i="3"/>
  <c r="C1070" i="11"/>
  <c r="F1070" i="11"/>
  <c r="D1070" i="11"/>
  <c r="I1070" i="11"/>
  <c r="H1070" i="11"/>
  <c r="J1070" i="11"/>
  <c r="BM1419" i="3"/>
  <c r="BL1419" i="3"/>
  <c r="BQ1419" i="3"/>
  <c r="BU1419" i="3"/>
  <c r="BP1419" i="3"/>
  <c r="BO1419" i="3"/>
  <c r="BR1419" i="3"/>
  <c r="BJ1419" i="3"/>
  <c r="M1418" i="11"/>
  <c r="BT1419" i="3"/>
  <c r="B1418" i="11"/>
  <c r="BS1419" i="3"/>
  <c r="K1418" i="11"/>
  <c r="BK1419" i="3"/>
  <c r="L1418" i="11"/>
  <c r="BN1419" i="3"/>
  <c r="C1418" i="11"/>
  <c r="E1418" i="11"/>
  <c r="G1418" i="11"/>
  <c r="BT1409" i="3"/>
  <c r="BL1409" i="3"/>
  <c r="BP1409" i="3"/>
  <c r="BN1409" i="3"/>
  <c r="BQ1409" i="3"/>
  <c r="BJ1409" i="3"/>
  <c r="BS1409" i="3"/>
  <c r="BM1409" i="3"/>
  <c r="BR1409" i="3"/>
  <c r="BK1409" i="3"/>
  <c r="BU1409" i="3"/>
  <c r="BO1409" i="3"/>
  <c r="L1408" i="11"/>
  <c r="J1408" i="11"/>
  <c r="F1408" i="11"/>
  <c r="D1408" i="11"/>
  <c r="E1408" i="11"/>
  <c r="BK1953" i="3"/>
  <c r="BM1953" i="3"/>
  <c r="BO1953" i="3"/>
  <c r="BJ1953" i="3"/>
  <c r="BN1953" i="3"/>
  <c r="BU1953" i="3"/>
  <c r="BL1953" i="3"/>
  <c r="I1952" i="11"/>
  <c r="J1952" i="11"/>
  <c r="BS1953" i="3"/>
  <c r="K1952" i="11"/>
  <c r="BQ1953" i="3"/>
  <c r="L1952" i="11"/>
  <c r="B1952" i="11"/>
  <c r="BS1750" i="3"/>
  <c r="BT1750" i="3"/>
  <c r="BO1750" i="3"/>
  <c r="BL1750" i="3"/>
  <c r="BM1750" i="3"/>
  <c r="BU1750" i="3"/>
  <c r="BK1750" i="3"/>
  <c r="BQ1750" i="3"/>
  <c r="BR1750" i="3"/>
  <c r="BN1750" i="3"/>
  <c r="BP1750" i="3"/>
  <c r="BJ1750" i="3"/>
  <c r="E1749" i="11"/>
  <c r="F1749" i="11"/>
  <c r="L1749" i="11"/>
  <c r="M1749" i="11"/>
  <c r="D1749" i="11"/>
  <c r="B1749" i="11"/>
  <c r="BL1713" i="3"/>
  <c r="BM1713" i="3"/>
  <c r="BS1713" i="3"/>
  <c r="BQ1713" i="3"/>
  <c r="BU1713" i="3"/>
  <c r="BP1713" i="3"/>
  <c r="BO1713" i="3"/>
  <c r="BN1713" i="3"/>
  <c r="BJ1713" i="3"/>
  <c r="BR1713" i="3"/>
  <c r="BT1713" i="3"/>
  <c r="BK1713" i="3"/>
  <c r="H1712" i="11"/>
  <c r="B1712" i="11"/>
  <c r="C1712" i="11"/>
  <c r="F1712" i="11"/>
  <c r="K1712" i="11"/>
  <c r="M1712" i="11"/>
  <c r="J1712" i="11"/>
  <c r="I1153" i="11"/>
  <c r="D1153" i="11"/>
  <c r="BL1113" i="3"/>
  <c r="BN1113" i="3"/>
  <c r="BR1113" i="3"/>
  <c r="BO1113" i="3"/>
  <c r="BK1113" i="3"/>
  <c r="BP1113" i="3"/>
  <c r="BS1113" i="3"/>
  <c r="BM1113" i="3"/>
  <c r="BQ1113" i="3"/>
  <c r="BJ1113" i="3"/>
  <c r="BT1113" i="3"/>
  <c r="BU1113" i="3"/>
  <c r="D1112" i="11"/>
  <c r="F1112" i="11"/>
  <c r="H1112" i="11"/>
  <c r="J1112" i="11"/>
  <c r="K1112" i="11"/>
  <c r="I1551" i="11"/>
  <c r="M1551" i="11"/>
  <c r="BP1552" i="3"/>
  <c r="E1551" i="11"/>
  <c r="BL1552" i="3"/>
  <c r="L1551" i="11"/>
  <c r="BK1552" i="3"/>
  <c r="G1551" i="11"/>
  <c r="BU1511" i="3"/>
  <c r="BK1511" i="3"/>
  <c r="BS1511" i="3"/>
  <c r="BM1511" i="3"/>
  <c r="BJ1511" i="3"/>
  <c r="BN1511" i="3"/>
  <c r="BO1511" i="3"/>
  <c r="BL1511" i="3"/>
  <c r="BP1511" i="3"/>
  <c r="BT1511" i="3"/>
  <c r="BQ1511" i="3"/>
  <c r="BR1511" i="3"/>
  <c r="E1510" i="11"/>
  <c r="G1510" i="11"/>
  <c r="L1510" i="11"/>
  <c r="K1510" i="11"/>
  <c r="H1510" i="11"/>
  <c r="I1510" i="11"/>
  <c r="F1926" i="11"/>
  <c r="E1926" i="11"/>
  <c r="H1926" i="11"/>
  <c r="G1926" i="11"/>
  <c r="L1926" i="11"/>
  <c r="B1454" i="11"/>
  <c r="D1454" i="11"/>
  <c r="BR1893" i="3"/>
  <c r="BT1794" i="3"/>
  <c r="BK1794" i="3"/>
  <c r="BU1794" i="3"/>
  <c r="BM1794" i="3"/>
  <c r="BJ1794" i="3"/>
  <c r="BS1794" i="3"/>
  <c r="BL1794" i="3"/>
  <c r="BP1794" i="3"/>
  <c r="H1793" i="11"/>
  <c r="E1793" i="11"/>
  <c r="F1793" i="11"/>
  <c r="G1793" i="11"/>
  <c r="BN1794" i="3"/>
  <c r="L1793" i="11"/>
  <c r="BQ554" i="3"/>
  <c r="BJ1638" i="3"/>
  <c r="BQ1589" i="3"/>
  <c r="BL1589" i="3"/>
  <c r="BN1589" i="3"/>
  <c r="BR1589" i="3"/>
  <c r="BJ1589" i="3"/>
  <c r="BK1589" i="3"/>
  <c r="E1588" i="11"/>
  <c r="K1588" i="11"/>
  <c r="G1588" i="11"/>
  <c r="J1588" i="11"/>
  <c r="BT1589" i="3"/>
  <c r="B1588" i="11"/>
  <c r="BP1589" i="3"/>
  <c r="I1588" i="11"/>
  <c r="BT1345" i="3"/>
  <c r="J7" i="11"/>
  <c r="I405" i="11"/>
  <c r="H357" i="11"/>
  <c r="F553" i="11"/>
  <c r="I1120" i="11"/>
  <c r="C1188" i="11"/>
  <c r="I1188" i="11"/>
  <c r="F1331" i="11"/>
  <c r="G1331" i="11"/>
  <c r="J1331" i="11"/>
  <c r="H1331" i="11"/>
  <c r="J1319" i="11"/>
  <c r="C1319" i="11"/>
  <c r="B1319" i="11"/>
  <c r="BN1005" i="3"/>
  <c r="BL1005" i="3"/>
  <c r="BP1005" i="3"/>
  <c r="BU1005" i="3"/>
  <c r="BM1005" i="3"/>
  <c r="BR1005" i="3"/>
  <c r="BK1005" i="3"/>
  <c r="BO1005" i="3"/>
  <c r="BQ1005" i="3"/>
  <c r="BT1005" i="3"/>
  <c r="BS1005" i="3"/>
  <c r="F1004" i="11"/>
  <c r="J1004" i="11"/>
  <c r="K1004" i="11"/>
  <c r="M1004" i="11"/>
  <c r="C1004" i="11"/>
  <c r="H1004" i="11"/>
  <c r="J1795" i="11"/>
  <c r="B1795" i="11"/>
  <c r="K1795" i="11"/>
  <c r="F1795" i="11"/>
  <c r="C1795" i="11"/>
  <c r="M1795" i="11"/>
  <c r="BL610" i="3"/>
  <c r="F77" i="11"/>
  <c r="M367" i="11"/>
  <c r="F500" i="11"/>
  <c r="M553" i="11"/>
  <c r="J788" i="11"/>
  <c r="L839" i="11"/>
  <c r="M1120" i="11"/>
  <c r="L1331" i="11"/>
  <c r="I1152" i="11"/>
  <c r="D1152" i="11"/>
  <c r="C1152" i="11"/>
  <c r="F1152" i="11"/>
  <c r="I1053" i="11"/>
  <c r="F1053" i="11"/>
  <c r="H1053" i="11"/>
  <c r="C1826" i="11"/>
  <c r="J1826" i="11"/>
  <c r="BN1961" i="3"/>
  <c r="H1960" i="11"/>
  <c r="I1960" i="11"/>
  <c r="L1960" i="11"/>
  <c r="F1960" i="11"/>
  <c r="J1960" i="11"/>
  <c r="K1960" i="11"/>
  <c r="B1960" i="11"/>
  <c r="BK443" i="3"/>
  <c r="BT443" i="3"/>
  <c r="BL443" i="3"/>
  <c r="BS443" i="3"/>
  <c r="BP443" i="3"/>
  <c r="BM443" i="3"/>
  <c r="BO443" i="3"/>
  <c r="BJ443" i="3"/>
  <c r="BU443" i="3"/>
  <c r="BQ443" i="3"/>
  <c r="BR443" i="3"/>
  <c r="BN443" i="3"/>
  <c r="K1106" i="11"/>
  <c r="E1106" i="11"/>
  <c r="B1106" i="11"/>
  <c r="J996" i="11"/>
  <c r="H996" i="11"/>
  <c r="M996" i="11"/>
  <c r="D996" i="11"/>
  <c r="G996" i="11"/>
  <c r="H201" i="11"/>
  <c r="M146" i="11"/>
  <c r="D377" i="11"/>
  <c r="L367" i="11"/>
  <c r="M405" i="11"/>
  <c r="C268" i="11"/>
  <c r="J493" i="11"/>
  <c r="G484" i="11"/>
  <c r="G788" i="11"/>
  <c r="E511" i="11"/>
  <c r="E683" i="11"/>
  <c r="K979" i="11"/>
  <c r="E979" i="11"/>
  <c r="C1106" i="11"/>
  <c r="G815" i="11"/>
  <c r="F916" i="11"/>
  <c r="E916" i="11"/>
  <c r="K1172" i="11"/>
  <c r="D1280" i="11"/>
  <c r="M1387" i="11"/>
  <c r="M1427" i="11"/>
  <c r="C1427" i="11"/>
  <c r="F1506" i="11"/>
  <c r="B1609" i="11"/>
  <c r="M1960" i="11"/>
  <c r="M737" i="11"/>
  <c r="L737" i="11"/>
  <c r="B737" i="11"/>
  <c r="E737" i="11"/>
  <c r="L1280" i="11"/>
  <c r="BQ1582" i="3"/>
  <c r="BS1969" i="3"/>
  <c r="BL277" i="3"/>
  <c r="BJ277" i="3"/>
  <c r="BR277" i="3"/>
  <c r="BK277" i="3"/>
  <c r="BQ277" i="3"/>
  <c r="BO277" i="3"/>
  <c r="BP277" i="3"/>
  <c r="BT277" i="3"/>
  <c r="BS277" i="3"/>
  <c r="BU277" i="3"/>
  <c r="BN277" i="3"/>
  <c r="BM277" i="3"/>
  <c r="M276" i="11"/>
  <c r="L500" i="11"/>
  <c r="BO407" i="3"/>
  <c r="BM407" i="3"/>
  <c r="BU407" i="3"/>
  <c r="BL407" i="3"/>
  <c r="BR407" i="3"/>
  <c r="BJ407" i="3"/>
  <c r="BS407" i="3"/>
  <c r="BQ407" i="3"/>
  <c r="BN407" i="3"/>
  <c r="BT407" i="3"/>
  <c r="BP407" i="3"/>
  <c r="BR659" i="3"/>
  <c r="BT659" i="3"/>
  <c r="BU659" i="3"/>
  <c r="BP659" i="3"/>
  <c r="BM659" i="3"/>
  <c r="BQ659" i="3"/>
  <c r="BJ659" i="3"/>
  <c r="BO659" i="3"/>
  <c r="BL659" i="3"/>
  <c r="BK659" i="3"/>
  <c r="BN659" i="3"/>
  <c r="BS659" i="3"/>
  <c r="J658" i="11"/>
  <c r="BT1117" i="3"/>
  <c r="BL1117" i="3"/>
  <c r="BR1117" i="3"/>
  <c r="BS1117" i="3"/>
  <c r="BQ1117" i="3"/>
  <c r="BM1117" i="3"/>
  <c r="BN1117" i="3"/>
  <c r="BK1117" i="3"/>
  <c r="BO1117" i="3"/>
  <c r="BJ1117" i="3"/>
  <c r="BU1117" i="3"/>
  <c r="BP1117" i="3"/>
  <c r="K1116" i="11"/>
  <c r="B1116" i="11"/>
  <c r="G1116" i="11"/>
  <c r="I1116" i="11"/>
  <c r="E1116" i="11"/>
  <c r="J1366" i="11"/>
  <c r="B1366" i="11"/>
  <c r="E1366" i="11"/>
  <c r="BL1367" i="3"/>
  <c r="I1366" i="11"/>
  <c r="F1366" i="11"/>
  <c r="BM1367" i="3"/>
  <c r="G1366" i="11"/>
  <c r="C1366" i="11"/>
  <c r="BR527" i="3"/>
  <c r="BM684" i="3"/>
  <c r="I223" i="11"/>
  <c r="L265" i="11"/>
  <c r="B466" i="11"/>
  <c r="D382" i="11"/>
  <c r="L483" i="11"/>
  <c r="B268" i="11"/>
  <c r="I499" i="11"/>
  <c r="E414" i="11"/>
  <c r="E405" i="11"/>
  <c r="I493" i="11"/>
  <c r="E455" i="11"/>
  <c r="F677" i="11"/>
  <c r="F823" i="11"/>
  <c r="H677" i="11"/>
  <c r="B996" i="11"/>
  <c r="G609" i="11"/>
  <c r="G948" i="11"/>
  <c r="M1023" i="11"/>
  <c r="H1420" i="11"/>
  <c r="B1347" i="11"/>
  <c r="H1172" i="11"/>
  <c r="K442" i="11"/>
  <c r="H927" i="11"/>
  <c r="C1120" i="11"/>
  <c r="BQ1969" i="3"/>
  <c r="BR166" i="3"/>
  <c r="BK166" i="3"/>
  <c r="BM166" i="3"/>
  <c r="BJ166" i="3"/>
  <c r="BS166" i="3"/>
  <c r="BO166" i="3"/>
  <c r="BN166" i="3"/>
  <c r="BP166" i="3"/>
  <c r="BQ166" i="3"/>
  <c r="BT166" i="3"/>
  <c r="BU166" i="3"/>
  <c r="BL166" i="3"/>
  <c r="BP527" i="3"/>
  <c r="BU684" i="3"/>
  <c r="I77" i="11"/>
  <c r="E3" i="11"/>
  <c r="D65" i="11"/>
  <c r="D203" i="11"/>
  <c r="G193" i="11"/>
  <c r="K265" i="11"/>
  <c r="L340" i="11"/>
  <c r="G276" i="11"/>
  <c r="D357" i="11"/>
  <c r="E44" i="11"/>
  <c r="C56" i="11"/>
  <c r="B56" i="11"/>
  <c r="B143" i="11"/>
  <c r="E201" i="11"/>
  <c r="H187" i="11"/>
  <c r="I270" i="11"/>
  <c r="H286" i="11"/>
  <c r="J455" i="11"/>
  <c r="C579" i="11"/>
  <c r="K44" i="11"/>
  <c r="F7" i="11"/>
  <c r="D10" i="11"/>
  <c r="L54" i="11"/>
  <c r="H10" i="11"/>
  <c r="E126" i="11"/>
  <c r="K77" i="11"/>
  <c r="C94" i="11"/>
  <c r="H146" i="11"/>
  <c r="E183" i="11"/>
  <c r="J179" i="11"/>
  <c r="K165" i="11"/>
  <c r="D201" i="11"/>
  <c r="M198" i="11"/>
  <c r="M193" i="11"/>
  <c r="E273" i="11"/>
  <c r="J183" i="11"/>
  <c r="C223" i="11"/>
  <c r="J273" i="11"/>
  <c r="G327" i="11"/>
  <c r="J377" i="11"/>
  <c r="B314" i="11"/>
  <c r="L314" i="11"/>
  <c r="C286" i="11"/>
  <c r="B302" i="11"/>
  <c r="L276" i="11"/>
  <c r="G375" i="11"/>
  <c r="D367" i="11"/>
  <c r="K466" i="11"/>
  <c r="E282" i="11"/>
  <c r="J265" i="11"/>
  <c r="K393" i="11"/>
  <c r="I412" i="11"/>
  <c r="C264" i="11"/>
  <c r="J405" i="11"/>
  <c r="L268" i="11"/>
  <c r="L312" i="11"/>
  <c r="I377" i="11"/>
  <c r="B413" i="11"/>
  <c r="J355" i="11"/>
  <c r="K484" i="11"/>
  <c r="G406" i="11"/>
  <c r="K487" i="11"/>
  <c r="B442" i="11"/>
  <c r="D531" i="11"/>
  <c r="C481" i="11"/>
  <c r="L493" i="11"/>
  <c r="B498" i="11"/>
  <c r="J504" i="11"/>
  <c r="H423" i="11"/>
  <c r="H579" i="11"/>
  <c r="D661" i="11"/>
  <c r="D553" i="11"/>
  <c r="B660" i="11"/>
  <c r="C526" i="11"/>
  <c r="K678" i="11"/>
  <c r="I677" i="11"/>
  <c r="E570" i="11"/>
  <c r="E677" i="11"/>
  <c r="F690" i="11"/>
  <c r="C648" i="11"/>
  <c r="M658" i="11"/>
  <c r="L805" i="11"/>
  <c r="E490" i="11"/>
  <c r="F511" i="11"/>
  <c r="L524" i="11"/>
  <c r="H839" i="11"/>
  <c r="L551" i="11"/>
  <c r="M683" i="11"/>
  <c r="F699" i="11"/>
  <c r="K856" i="11"/>
  <c r="C630" i="11"/>
  <c r="C732" i="11"/>
  <c r="B979" i="11"/>
  <c r="K736" i="11"/>
  <c r="M840" i="11"/>
  <c r="B840" i="11"/>
  <c r="H840" i="11"/>
  <c r="D840" i="11"/>
  <c r="D648" i="11"/>
  <c r="G918" i="11"/>
  <c r="I702" i="11"/>
  <c r="J927" i="11"/>
  <c r="L1110" i="11"/>
  <c r="M613" i="11"/>
  <c r="C1116" i="11"/>
  <c r="J609" i="11"/>
  <c r="D1116" i="11"/>
  <c r="I765" i="11"/>
  <c r="I951" i="11"/>
  <c r="F918" i="11"/>
  <c r="M1014" i="11"/>
  <c r="C1118" i="11"/>
  <c r="E1152" i="11"/>
  <c r="H1116" i="11"/>
  <c r="G825" i="11"/>
  <c r="M1211" i="11"/>
  <c r="G737" i="11"/>
  <c r="G708" i="11"/>
  <c r="K708" i="11"/>
  <c r="B1055" i="11"/>
  <c r="E995" i="11"/>
  <c r="F1212" i="11"/>
  <c r="G1052" i="11"/>
  <c r="D1347" i="11"/>
  <c r="I1348" i="11"/>
  <c r="B1052" i="11"/>
  <c r="G1120" i="11"/>
  <c r="D1176" i="11"/>
  <c r="I1314" i="11"/>
  <c r="L1230" i="11"/>
  <c r="M1230" i="11"/>
  <c r="H1230" i="11"/>
  <c r="K1397" i="11"/>
  <c r="F1225" i="11"/>
  <c r="I1004" i="11"/>
  <c r="L1068" i="11"/>
  <c r="F1099" i="11"/>
  <c r="K1244" i="11"/>
  <c r="K1403" i="11"/>
  <c r="C1403" i="11"/>
  <c r="F1244" i="11"/>
  <c r="D1387" i="11"/>
  <c r="E1095" i="11"/>
  <c r="I1265" i="11"/>
  <c r="C1348" i="11"/>
  <c r="D1535" i="11"/>
  <c r="C1493" i="11"/>
  <c r="E1483" i="11"/>
  <c r="B1596" i="11"/>
  <c r="F1780" i="11"/>
  <c r="F1348" i="11"/>
  <c r="E1493" i="11"/>
  <c r="F1637" i="11"/>
  <c r="F1761" i="11"/>
  <c r="D1526" i="11"/>
  <c r="F1692" i="11"/>
  <c r="I1692" i="11"/>
  <c r="I1795" i="11"/>
  <c r="E1744" i="11"/>
  <c r="J1927" i="11"/>
  <c r="G1680" i="11"/>
  <c r="I1880" i="11"/>
  <c r="K1975" i="11"/>
  <c r="F1622" i="11"/>
  <c r="I1975" i="11"/>
  <c r="L1785" i="11"/>
  <c r="H1958" i="11"/>
  <c r="L1958" i="11"/>
  <c r="C1958" i="11"/>
  <c r="D1958" i="11"/>
  <c r="E1958" i="11"/>
  <c r="K1958" i="11"/>
  <c r="G1958" i="11"/>
  <c r="K1964" i="11"/>
  <c r="BL1421" i="3"/>
  <c r="L905" i="11"/>
  <c r="E905" i="11"/>
  <c r="B738" i="11"/>
  <c r="H738" i="11"/>
  <c r="I738" i="11"/>
  <c r="L738" i="11"/>
  <c r="D738" i="11"/>
  <c r="C1836" i="11"/>
  <c r="I1204" i="11"/>
  <c r="K1359" i="11"/>
  <c r="I1359" i="11"/>
  <c r="H1359" i="11"/>
  <c r="L1359" i="11"/>
  <c r="D1359" i="11"/>
  <c r="I1672" i="11"/>
  <c r="B1672" i="11"/>
  <c r="BS1698" i="3"/>
  <c r="E1697" i="11"/>
  <c r="BU1698" i="3"/>
  <c r="G1697" i="11"/>
  <c r="D1697" i="11"/>
  <c r="H1697" i="11"/>
  <c r="I1697" i="11"/>
  <c r="J1697" i="11"/>
  <c r="L1925" i="11"/>
  <c r="I1925" i="11"/>
  <c r="H1925" i="11"/>
  <c r="M1925" i="11"/>
  <c r="E1925" i="11"/>
  <c r="B1925" i="11"/>
  <c r="F1925" i="11"/>
  <c r="K1925" i="11"/>
  <c r="J1925" i="11"/>
  <c r="BN1926" i="3"/>
  <c r="BL1976" i="3"/>
  <c r="BQ932" i="3"/>
  <c r="BR932" i="3"/>
  <c r="I931" i="11"/>
  <c r="L931" i="11"/>
  <c r="BK932" i="3"/>
  <c r="BP932" i="3"/>
  <c r="M931" i="11"/>
  <c r="BM932" i="3"/>
  <c r="BL1338" i="3"/>
  <c r="BQ1327" i="3"/>
  <c r="BR1327" i="3"/>
  <c r="BT1327" i="3"/>
  <c r="BU1327" i="3"/>
  <c r="BM1327" i="3"/>
  <c r="J1326" i="11"/>
  <c r="BJ1327" i="3"/>
  <c r="M1326" i="11"/>
  <c r="BL1327" i="3"/>
  <c r="BP1327" i="3"/>
  <c r="K1326" i="11"/>
  <c r="BN1327" i="3"/>
  <c r="L1326" i="11"/>
  <c r="B1326" i="11"/>
  <c r="I1326" i="11"/>
  <c r="BK1296" i="3"/>
  <c r="BS414" i="3"/>
  <c r="L256" i="11"/>
  <c r="M256" i="11"/>
  <c r="BO803" i="3"/>
  <c r="BN803" i="3"/>
  <c r="BP803" i="3"/>
  <c r="BK803" i="3"/>
  <c r="BR803" i="3"/>
  <c r="BS803" i="3"/>
  <c r="BL803" i="3"/>
  <c r="BQ803" i="3"/>
  <c r="BJ803" i="3"/>
  <c r="BU803" i="3"/>
  <c r="BT803" i="3"/>
  <c r="BM803" i="3"/>
  <c r="L802" i="11"/>
  <c r="F802" i="11"/>
  <c r="M802" i="11"/>
  <c r="K802" i="11"/>
  <c r="BU481" i="3"/>
  <c r="BJ481" i="3"/>
  <c r="BN481" i="3"/>
  <c r="BP481" i="3"/>
  <c r="BR481" i="3"/>
  <c r="BL481" i="3"/>
  <c r="BK481" i="3"/>
  <c r="BS481" i="3"/>
  <c r="BT481" i="3"/>
  <c r="BM481" i="3"/>
  <c r="BQ481" i="3"/>
  <c r="BO481" i="3"/>
  <c r="BT884" i="3"/>
  <c r="BO884" i="3"/>
  <c r="BP884" i="3"/>
  <c r="BS884" i="3"/>
  <c r="BQ884" i="3"/>
  <c r="BU884" i="3"/>
  <c r="BR884" i="3"/>
  <c r="BJ884" i="3"/>
  <c r="BN884" i="3"/>
  <c r="BL884" i="3"/>
  <c r="BM884" i="3"/>
  <c r="BK884" i="3"/>
  <c r="C883" i="11"/>
  <c r="D883" i="11"/>
  <c r="G883" i="11"/>
  <c r="E883" i="11"/>
  <c r="BR942" i="3"/>
  <c r="BN942" i="3"/>
  <c r="BO942" i="3"/>
  <c r="BS942" i="3"/>
  <c r="BQ942" i="3"/>
  <c r="BJ942" i="3"/>
  <c r="BU942" i="3"/>
  <c r="BL942" i="3"/>
  <c r="BT942" i="3"/>
  <c r="BM942" i="3"/>
  <c r="BK942" i="3"/>
  <c r="BP942" i="3"/>
  <c r="M941" i="11"/>
  <c r="C941" i="11"/>
  <c r="D941" i="11"/>
  <c r="G941" i="11"/>
  <c r="L941" i="11"/>
  <c r="BS750" i="3"/>
  <c r="BK750" i="3"/>
  <c r="BL750" i="3"/>
  <c r="BR750" i="3"/>
  <c r="BU750" i="3"/>
  <c r="BT750" i="3"/>
  <c r="BM750" i="3"/>
  <c r="BN750" i="3"/>
  <c r="BO750" i="3"/>
  <c r="BJ750" i="3"/>
  <c r="BP750" i="3"/>
  <c r="BQ750" i="3"/>
  <c r="B749" i="11"/>
  <c r="C749" i="11"/>
  <c r="D749" i="11"/>
  <c r="L749" i="11"/>
  <c r="C1161" i="11"/>
  <c r="L1161" i="11"/>
  <c r="D1161" i="11"/>
  <c r="E1161" i="11"/>
  <c r="M1161" i="11"/>
  <c r="J1435" i="11"/>
  <c r="K1435" i="11"/>
  <c r="BJ1720" i="3"/>
  <c r="BK1720" i="3"/>
  <c r="BT1720" i="3"/>
  <c r="BS1720" i="3"/>
  <c r="BM1720" i="3"/>
  <c r="BL1720" i="3"/>
  <c r="BP1720" i="3"/>
  <c r="BN1720" i="3"/>
  <c r="BO1720" i="3"/>
  <c r="BQ1720" i="3"/>
  <c r="BU1720" i="3"/>
  <c r="BR1720" i="3"/>
  <c r="C1719" i="11"/>
  <c r="D1719" i="11"/>
  <c r="H1719" i="11"/>
  <c r="L1719" i="11"/>
  <c r="E1719" i="11"/>
  <c r="J1719" i="11"/>
  <c r="BQ1204" i="3"/>
  <c r="BR1204" i="3"/>
  <c r="BS1204" i="3"/>
  <c r="BP1204" i="3"/>
  <c r="BT1204" i="3"/>
  <c r="BN1204" i="3"/>
  <c r="BU1204" i="3"/>
  <c r="BK1204" i="3"/>
  <c r="BM1204" i="3"/>
  <c r="BJ1204" i="3"/>
  <c r="BL1204" i="3"/>
  <c r="BO1204" i="3"/>
  <c r="F1203" i="11"/>
  <c r="H1203" i="11"/>
  <c r="L1203" i="11"/>
  <c r="I1203" i="11"/>
  <c r="BK1072" i="3"/>
  <c r="BM1072" i="3"/>
  <c r="BN1072" i="3"/>
  <c r="BO1072" i="3"/>
  <c r="BL1072" i="3"/>
  <c r="BT1072" i="3"/>
  <c r="BQ1072" i="3"/>
  <c r="BJ1072" i="3"/>
  <c r="BU1072" i="3"/>
  <c r="BP1072" i="3"/>
  <c r="BR1072" i="3"/>
  <c r="BS1072" i="3"/>
  <c r="G1071" i="11"/>
  <c r="H1071" i="11"/>
  <c r="I1071" i="11"/>
  <c r="F1071" i="11"/>
  <c r="D1518" i="11"/>
  <c r="B1518" i="11"/>
  <c r="J1518" i="11"/>
  <c r="F1518" i="11"/>
  <c r="G1518" i="11"/>
  <c r="C1518" i="11"/>
  <c r="BT1293" i="3"/>
  <c r="BM1293" i="3"/>
  <c r="BO1293" i="3"/>
  <c r="BN1293" i="3"/>
  <c r="BS1293" i="3"/>
  <c r="BL1293" i="3"/>
  <c r="B1292" i="11"/>
  <c r="E1292" i="11"/>
  <c r="BU1293" i="3"/>
  <c r="F1292" i="11"/>
  <c r="BJ1293" i="3"/>
  <c r="G1292" i="11"/>
  <c r="BP1293" i="3"/>
  <c r="D1292" i="11"/>
  <c r="F895" i="11"/>
  <c r="H895" i="11"/>
  <c r="C895" i="11"/>
  <c r="L895" i="11"/>
  <c r="BJ1725" i="3"/>
  <c r="BQ1725" i="3"/>
  <c r="BM1725" i="3"/>
  <c r="BK1725" i="3"/>
  <c r="BT1725" i="3"/>
  <c r="BL1725" i="3"/>
  <c r="BN1725" i="3"/>
  <c r="BP1725" i="3"/>
  <c r="BU1725" i="3"/>
  <c r="BS1725" i="3"/>
  <c r="BR1725" i="3"/>
  <c r="BO1725" i="3"/>
  <c r="B1724" i="11"/>
  <c r="M1724" i="11"/>
  <c r="H1724" i="11"/>
  <c r="K1724" i="11"/>
  <c r="L1724" i="11"/>
  <c r="E1724" i="11"/>
  <c r="C1724" i="11"/>
  <c r="G1881" i="11"/>
  <c r="H1881" i="11"/>
  <c r="I1881" i="11"/>
  <c r="J1881" i="11"/>
  <c r="M1881" i="11"/>
  <c r="E1881" i="11"/>
  <c r="BJ1208" i="3"/>
  <c r="BK1208" i="3"/>
  <c r="BL1208" i="3"/>
  <c r="BR1208" i="3"/>
  <c r="BM1208" i="3"/>
  <c r="BN1208" i="3"/>
  <c r="BQ1208" i="3"/>
  <c r="BO1208" i="3"/>
  <c r="BP1208" i="3"/>
  <c r="BU1208" i="3"/>
  <c r="BT1208" i="3"/>
  <c r="BS1208" i="3"/>
  <c r="D1207" i="11"/>
  <c r="E1207" i="11"/>
  <c r="F1207" i="11"/>
  <c r="G1207" i="11"/>
  <c r="I1207" i="11"/>
  <c r="L1207" i="11"/>
  <c r="D1192" i="11"/>
  <c r="G1192" i="11"/>
  <c r="H1192" i="11"/>
  <c r="I1192" i="11"/>
  <c r="J1192" i="11"/>
  <c r="L1192" i="11"/>
  <c r="BT865" i="3"/>
  <c r="BR865" i="3"/>
  <c r="BS865" i="3"/>
  <c r="BK865" i="3"/>
  <c r="BM865" i="3"/>
  <c r="BL865" i="3"/>
  <c r="BQ865" i="3"/>
  <c r="BP865" i="3"/>
  <c r="BU865" i="3"/>
  <c r="BJ865" i="3"/>
  <c r="BN865" i="3"/>
  <c r="BO865" i="3"/>
  <c r="D864" i="11"/>
  <c r="E864" i="11"/>
  <c r="H864" i="11"/>
  <c r="I864" i="11"/>
  <c r="BP1730" i="3"/>
  <c r="BQ1730" i="3"/>
  <c r="BJ1730" i="3"/>
  <c r="BK1730" i="3"/>
  <c r="BO1730" i="3"/>
  <c r="BS1730" i="3"/>
  <c r="BL1730" i="3"/>
  <c r="BT1730" i="3"/>
  <c r="BR1730" i="3"/>
  <c r="BU1730" i="3"/>
  <c r="BN1730" i="3"/>
  <c r="BM1730" i="3"/>
  <c r="C1729" i="11"/>
  <c r="K1729" i="11"/>
  <c r="L1729" i="11"/>
  <c r="M1729" i="11"/>
  <c r="D1729" i="11"/>
  <c r="G1729" i="11"/>
  <c r="B1767" i="11"/>
  <c r="G1767" i="11"/>
  <c r="H1767" i="11"/>
  <c r="I1767" i="11"/>
  <c r="C1767" i="11"/>
  <c r="M1767" i="11"/>
  <c r="BT1627" i="3"/>
  <c r="BO1627" i="3"/>
  <c r="BS1627" i="3"/>
  <c r="BL1627" i="3"/>
  <c r="BU1627" i="3"/>
  <c r="BM1627" i="3"/>
  <c r="BQ1627" i="3"/>
  <c r="I1626" i="11"/>
  <c r="BP1627" i="3"/>
  <c r="J1626" i="11"/>
  <c r="BJ1627" i="3"/>
  <c r="B1626" i="11"/>
  <c r="BN1627" i="3"/>
  <c r="BK1627" i="3"/>
  <c r="C1626" i="11"/>
  <c r="E1626" i="11"/>
  <c r="D1626" i="11"/>
  <c r="K1626" i="11"/>
  <c r="BQ1701" i="3"/>
  <c r="BU1701" i="3"/>
  <c r="BT1701" i="3"/>
  <c r="BN1701" i="3"/>
  <c r="BS1701" i="3"/>
  <c r="BO1701" i="3"/>
  <c r="BR1701" i="3"/>
  <c r="BK1701" i="3"/>
  <c r="BJ1701" i="3"/>
  <c r="BM1701" i="3"/>
  <c r="BL1701" i="3"/>
  <c r="BP1701" i="3"/>
  <c r="H1700" i="11"/>
  <c r="K1700" i="11"/>
  <c r="L1700" i="11"/>
  <c r="M1700" i="11"/>
  <c r="C1700" i="11"/>
  <c r="D1700" i="11"/>
  <c r="BU1454" i="3"/>
  <c r="BO554" i="3"/>
  <c r="BJ1893" i="3"/>
  <c r="T512" i="3"/>
  <c r="B512" i="3" s="1"/>
  <c r="BS554" i="3"/>
  <c r="BT287" i="3"/>
  <c r="BL1872" i="3"/>
  <c r="BS1872" i="3"/>
  <c r="BU1872" i="3"/>
  <c r="BO1872" i="3"/>
  <c r="BK1872" i="3"/>
  <c r="BJ1872" i="3"/>
  <c r="BP1872" i="3"/>
  <c r="BN1872" i="3"/>
  <c r="M1871" i="11"/>
  <c r="BT1872" i="3"/>
  <c r="F1871" i="11"/>
  <c r="C1871" i="11"/>
  <c r="J1871" i="11"/>
  <c r="L1871" i="11"/>
  <c r="BM1872" i="3"/>
  <c r="E1871" i="11"/>
  <c r="BQ1872" i="3"/>
  <c r="BR1872" i="3"/>
  <c r="B1871" i="11"/>
  <c r="I1871" i="11"/>
  <c r="H1871" i="11"/>
  <c r="BU1653" i="3"/>
  <c r="BK1653" i="3"/>
  <c r="BL1653" i="3"/>
  <c r="BN1653" i="3"/>
  <c r="BQ1653" i="3"/>
  <c r="BS1653" i="3"/>
  <c r="BR1653" i="3"/>
  <c r="BP1653" i="3"/>
  <c r="J1652" i="11"/>
  <c r="D1652" i="11"/>
  <c r="E1652" i="11"/>
  <c r="H1652" i="11"/>
  <c r="BS1345" i="3"/>
  <c r="BS1578" i="3"/>
  <c r="BM1578" i="3"/>
  <c r="BJ1578" i="3"/>
  <c r="BN1578" i="3"/>
  <c r="BO1578" i="3"/>
  <c r="BR1578" i="3"/>
  <c r="BQ1578" i="3"/>
  <c r="M1577" i="11"/>
  <c r="B1577" i="11"/>
  <c r="F1577" i="11"/>
  <c r="C1577" i="11"/>
  <c r="D1577" i="11"/>
  <c r="H1577" i="11"/>
  <c r="BL1578" i="3"/>
  <c r="I1577" i="11"/>
  <c r="I921" i="11"/>
  <c r="I1102" i="11"/>
  <c r="G1249" i="11"/>
  <c r="D1166" i="11"/>
  <c r="H1304" i="11"/>
  <c r="H1378" i="11"/>
  <c r="H1503" i="11"/>
  <c r="J1513" i="11"/>
  <c r="K1540" i="11"/>
  <c r="I1831" i="11"/>
  <c r="D1474" i="11"/>
  <c r="D1814" i="11"/>
  <c r="BO1616" i="3"/>
  <c r="BL7" i="3"/>
  <c r="BP901" i="3"/>
  <c r="BN1312" i="3"/>
  <c r="BL1312" i="3"/>
  <c r="BO1312" i="3"/>
  <c r="BT1312" i="3"/>
  <c r="BL203" i="3"/>
  <c r="BJ203" i="3"/>
  <c r="BS203" i="3"/>
  <c r="BK203" i="3"/>
  <c r="BM203" i="3"/>
  <c r="BP203" i="3"/>
  <c r="BQ203" i="3"/>
  <c r="BO203" i="3"/>
  <c r="BU203" i="3"/>
  <c r="BT203" i="3"/>
  <c r="BN203" i="3"/>
  <c r="BR203" i="3"/>
  <c r="BU500" i="3"/>
  <c r="BK500" i="3"/>
  <c r="BT500" i="3"/>
  <c r="BM500" i="3"/>
  <c r="BP500" i="3"/>
  <c r="BR500" i="3"/>
  <c r="BO500" i="3"/>
  <c r="BN500" i="3"/>
  <c r="BJ500" i="3"/>
  <c r="BQ500" i="3"/>
  <c r="BS500" i="3"/>
  <c r="BL500" i="3"/>
  <c r="BJ413" i="3"/>
  <c r="BS413" i="3"/>
  <c r="BU413" i="3"/>
  <c r="BO413" i="3"/>
  <c r="BR413" i="3"/>
  <c r="BT413" i="3"/>
  <c r="BN413" i="3"/>
  <c r="BQ413" i="3"/>
  <c r="BL413" i="3"/>
  <c r="BP413" i="3"/>
  <c r="BM413" i="3"/>
  <c r="BK413" i="3"/>
  <c r="BL394" i="3"/>
  <c r="BJ394" i="3"/>
  <c r="BM394" i="3"/>
  <c r="BR394" i="3"/>
  <c r="BK394" i="3"/>
  <c r="BT394" i="3"/>
  <c r="BO394" i="3"/>
  <c r="BP394" i="3"/>
  <c r="BS394" i="3"/>
  <c r="BU394" i="3"/>
  <c r="BN394" i="3"/>
  <c r="BQ394" i="3"/>
  <c r="BO610" i="3"/>
  <c r="BR727" i="3"/>
  <c r="BM727" i="3"/>
  <c r="BN727" i="3"/>
  <c r="BP727" i="3"/>
  <c r="BJ727" i="3"/>
  <c r="BL1162" i="3"/>
  <c r="BQ1162" i="3"/>
  <c r="BU1162" i="3"/>
  <c r="BT1162" i="3"/>
  <c r="BN1162" i="3"/>
  <c r="BJ1162" i="3"/>
  <c r="BR1162" i="3"/>
  <c r="BK1162" i="3"/>
  <c r="BO1162" i="3"/>
  <c r="BP1162" i="3"/>
  <c r="BM1162" i="3"/>
  <c r="BS1162" i="3"/>
  <c r="BS1721" i="3"/>
  <c r="BT1721" i="3"/>
  <c r="BJ1721" i="3"/>
  <c r="BU1721" i="3"/>
  <c r="BP1519" i="3"/>
  <c r="BN1519" i="3"/>
  <c r="BM1519" i="3"/>
  <c r="BQ1519" i="3"/>
  <c r="BL1519" i="3"/>
  <c r="BR1519" i="3"/>
  <c r="BK1519" i="3"/>
  <c r="BU1519" i="3"/>
  <c r="BT1519" i="3"/>
  <c r="BO1519" i="3"/>
  <c r="BJ1519" i="3"/>
  <c r="BS1519" i="3"/>
  <c r="BQ1424" i="3"/>
  <c r="BR1424" i="3"/>
  <c r="BS1424" i="3"/>
  <c r="BK1424" i="3"/>
  <c r="BL1424" i="3"/>
  <c r="BN1424" i="3"/>
  <c r="BO1424" i="3"/>
  <c r="BJ1424" i="3"/>
  <c r="BM1424" i="3"/>
  <c r="BP1424" i="3"/>
  <c r="BT1424" i="3"/>
  <c r="BU1424" i="3"/>
  <c r="BM896" i="3"/>
  <c r="BN896" i="3"/>
  <c r="BJ896" i="3"/>
  <c r="BO896" i="3"/>
  <c r="BQ896" i="3"/>
  <c r="BL896" i="3"/>
  <c r="BP896" i="3"/>
  <c r="BT896" i="3"/>
  <c r="BR896" i="3"/>
  <c r="BS896" i="3"/>
  <c r="BU896" i="3"/>
  <c r="BK896" i="3"/>
  <c r="BS1741" i="3"/>
  <c r="BK1741" i="3"/>
  <c r="BL1741" i="3"/>
  <c r="BQ1741" i="3"/>
  <c r="BJ1741" i="3"/>
  <c r="BT1741" i="3"/>
  <c r="BO1741" i="3"/>
  <c r="BR1741" i="3"/>
  <c r="BN1741" i="3"/>
  <c r="BU1741" i="3"/>
  <c r="BP1741" i="3"/>
  <c r="BM1741" i="3"/>
  <c r="BL1127" i="3"/>
  <c r="BU1127" i="3"/>
  <c r="BJ1127" i="3"/>
  <c r="BM1127" i="3"/>
  <c r="BP1127" i="3"/>
  <c r="BT1127" i="3"/>
  <c r="BK1127" i="3"/>
  <c r="BS1127" i="3"/>
  <c r="BO1127" i="3"/>
  <c r="BN1127" i="3"/>
  <c r="BQ1127" i="3"/>
  <c r="BR1127" i="3"/>
  <c r="BN1882" i="3"/>
  <c r="BM1882" i="3"/>
  <c r="BO1882" i="3"/>
  <c r="BU1882" i="3"/>
  <c r="BS1882" i="3"/>
  <c r="BQ1882" i="3"/>
  <c r="BT1882" i="3"/>
  <c r="BL1882" i="3"/>
  <c r="BP1882" i="3"/>
  <c r="BR1882" i="3"/>
  <c r="BJ1882" i="3"/>
  <c r="BK1882" i="3"/>
  <c r="BN606" i="3"/>
  <c r="BM606" i="3"/>
  <c r="BS606" i="3"/>
  <c r="BO606" i="3"/>
  <c r="BQ606" i="3"/>
  <c r="BP606" i="3"/>
  <c r="BR606" i="3"/>
  <c r="BL606" i="3"/>
  <c r="BJ606" i="3"/>
  <c r="BK606" i="3"/>
  <c r="BU606" i="3"/>
  <c r="BT606" i="3"/>
  <c r="BL1527" i="3"/>
  <c r="BM1527" i="3"/>
  <c r="BQ1527" i="3"/>
  <c r="BS1527" i="3"/>
  <c r="BK1527" i="3"/>
  <c r="BU1527" i="3"/>
  <c r="BN1527" i="3"/>
  <c r="BO1527" i="3"/>
  <c r="BP1527" i="3"/>
  <c r="BT1527" i="3"/>
  <c r="BJ1527" i="3"/>
  <c r="BR1527" i="3"/>
  <c r="BO1586" i="3"/>
  <c r="BT1586" i="3"/>
  <c r="BR1586" i="3"/>
  <c r="BJ1586" i="3"/>
  <c r="BL1586" i="3"/>
  <c r="BK1762" i="3"/>
  <c r="BQ1762" i="3"/>
  <c r="BS1762" i="3"/>
  <c r="BM1762" i="3"/>
  <c r="BT1762" i="3"/>
  <c r="BJ1762" i="3"/>
  <c r="BO1762" i="3"/>
  <c r="BR1762" i="3"/>
  <c r="BN1762" i="3"/>
  <c r="BP1762" i="3"/>
  <c r="BU1762" i="3"/>
  <c r="BL1762" i="3"/>
  <c r="BS1768" i="3"/>
  <c r="BL1768" i="3"/>
  <c r="BQ1768" i="3"/>
  <c r="BK1768" i="3"/>
  <c r="BO1768" i="3"/>
  <c r="BJ1768" i="3"/>
  <c r="BM1768" i="3"/>
  <c r="BR1768" i="3"/>
  <c r="BN1768" i="3"/>
  <c r="BT1768" i="3"/>
  <c r="BU1768" i="3"/>
  <c r="BP1768" i="3"/>
  <c r="BU1864" i="3"/>
  <c r="BJ1864" i="3"/>
  <c r="BP1864" i="3"/>
  <c r="BM1864" i="3"/>
  <c r="BO1864" i="3"/>
  <c r="BT1864" i="3"/>
  <c r="BN1864" i="3"/>
  <c r="BL1864" i="3"/>
  <c r="BQ1864" i="3"/>
  <c r="BK1864" i="3"/>
  <c r="BS1864" i="3"/>
  <c r="BR1864" i="3"/>
  <c r="BO1751" i="3"/>
  <c r="BP1751" i="3"/>
  <c r="BQ1751" i="3"/>
  <c r="BT1751" i="3"/>
  <c r="BN1751" i="3"/>
  <c r="BL1751" i="3"/>
  <c r="BU1751" i="3"/>
  <c r="BJ1751" i="3"/>
  <c r="BM1751" i="3"/>
  <c r="BR1751" i="3"/>
  <c r="BS1751" i="3"/>
  <c r="BK1751" i="3"/>
  <c r="BL1793" i="3"/>
  <c r="BO1793" i="3"/>
  <c r="BT1793" i="3"/>
  <c r="BR1793" i="3"/>
  <c r="BN1793" i="3"/>
  <c r="BJ1793" i="3"/>
  <c r="BM1793" i="3"/>
  <c r="BP1793" i="3"/>
  <c r="BU1793" i="3"/>
  <c r="BS1793" i="3"/>
  <c r="BQ1793" i="3"/>
  <c r="BK1793" i="3"/>
  <c r="BL282" i="3"/>
  <c r="BU464" i="3"/>
  <c r="BT464" i="3"/>
  <c r="BK464" i="3"/>
  <c r="BJ464" i="3"/>
  <c r="BK1934" i="3"/>
  <c r="BQ1934" i="3"/>
  <c r="BR1934" i="3"/>
  <c r="BL1934" i="3"/>
  <c r="BO1934" i="3"/>
  <c r="BS1934" i="3"/>
  <c r="BN282" i="3"/>
  <c r="BN436" i="3"/>
  <c r="BU436" i="3"/>
  <c r="BK436" i="3"/>
  <c r="BR436" i="3"/>
  <c r="BP436" i="3"/>
  <c r="BJ436" i="3"/>
  <c r="BM436" i="3"/>
  <c r="BT436" i="3"/>
  <c r="BJ1070" i="3"/>
  <c r="BQ1904" i="3"/>
  <c r="BR1904" i="3"/>
  <c r="BU1904" i="3"/>
  <c r="BM1904" i="3"/>
  <c r="BK1904" i="3"/>
  <c r="BS1904" i="3"/>
  <c r="BU1294" i="3"/>
  <c r="BQ1294" i="3"/>
  <c r="BL1294" i="3"/>
  <c r="BR1294" i="3"/>
  <c r="BT1294" i="3"/>
  <c r="BJ1294" i="3"/>
  <c r="BS1294" i="3"/>
  <c r="BO1070" i="3"/>
  <c r="BS1070" i="3"/>
  <c r="BQ1070" i="3"/>
  <c r="BP1070" i="3"/>
  <c r="BL1070" i="3"/>
  <c r="BN1070" i="3"/>
  <c r="BR1070" i="3"/>
  <c r="D1404" i="11"/>
  <c r="C1392" i="11"/>
  <c r="G1435" i="11"/>
  <c r="G1441" i="11"/>
  <c r="G1831" i="11"/>
  <c r="B857" i="11"/>
  <c r="BN832" i="3"/>
  <c r="BK832" i="3"/>
  <c r="BS832" i="3"/>
  <c r="BK654" i="3"/>
  <c r="BU654" i="3"/>
  <c r="BQ654" i="3"/>
  <c r="BT654" i="3"/>
  <c r="BM654" i="3"/>
  <c r="BM171" i="3"/>
  <c r="BR171" i="3"/>
  <c r="BK171" i="3"/>
  <c r="BJ171" i="3"/>
  <c r="BL171" i="3"/>
  <c r="BQ171" i="3"/>
  <c r="BN171" i="3"/>
  <c r="BT171" i="3"/>
  <c r="BO171" i="3"/>
  <c r="BS171" i="3"/>
  <c r="BU171" i="3"/>
  <c r="BP171" i="3"/>
  <c r="BQ148" i="3"/>
  <c r="BT148" i="3"/>
  <c r="BK148" i="3"/>
  <c r="BM148" i="3"/>
  <c r="BU225" i="3"/>
  <c r="BN225" i="3"/>
  <c r="BR225" i="3"/>
  <c r="BL555" i="3"/>
  <c r="BU555" i="3"/>
  <c r="BK555" i="3"/>
  <c r="BN555" i="3"/>
  <c r="BQ555" i="3"/>
  <c r="BS555" i="3"/>
  <c r="BM555" i="3"/>
  <c r="BJ555" i="3"/>
  <c r="BO555" i="3"/>
  <c r="BR555" i="3"/>
  <c r="BT555" i="3"/>
  <c r="BP555" i="3"/>
  <c r="BT107" i="3"/>
  <c r="BL107" i="3"/>
  <c r="BP107" i="3"/>
  <c r="BR107" i="3"/>
  <c r="BJ107" i="3"/>
  <c r="BU107" i="3"/>
  <c r="BS107" i="3"/>
  <c r="BN107" i="3"/>
  <c r="BK107" i="3"/>
  <c r="BQ107" i="3"/>
  <c r="BO107" i="3"/>
  <c r="BM107" i="3"/>
  <c r="BO1297" i="3"/>
  <c r="BN1297" i="3"/>
  <c r="BJ1297" i="3"/>
  <c r="BL1297" i="3"/>
  <c r="BU613" i="3"/>
  <c r="BO613" i="3"/>
  <c r="BP613" i="3"/>
  <c r="BT613" i="3"/>
  <c r="BL613" i="3"/>
  <c r="BR613" i="3"/>
  <c r="BN613" i="3"/>
  <c r="BS613" i="3"/>
  <c r="BQ613" i="3"/>
  <c r="BJ613" i="3"/>
  <c r="BP817" i="3"/>
  <c r="BN817" i="3"/>
  <c r="BQ817" i="3"/>
  <c r="BR817" i="3"/>
  <c r="BJ817" i="3"/>
  <c r="BK817" i="3"/>
  <c r="BS817" i="3"/>
  <c r="BT817" i="3"/>
  <c r="BU817" i="3"/>
  <c r="BL817" i="3"/>
  <c r="BM817" i="3"/>
  <c r="BO817" i="3"/>
  <c r="K816" i="11"/>
  <c r="BL1465" i="3"/>
  <c r="BR1465" i="3"/>
  <c r="BK1465" i="3"/>
  <c r="BO1465" i="3"/>
  <c r="BN1465" i="3"/>
  <c r="BJ1465" i="3"/>
  <c r="BT1465" i="3"/>
  <c r="BU1465" i="3"/>
  <c r="BM1465" i="3"/>
  <c r="BP1465" i="3"/>
  <c r="BQ1465" i="3"/>
  <c r="BS1465" i="3"/>
  <c r="BU1255" i="3"/>
  <c r="BQ1255" i="3"/>
  <c r="BR1255" i="3"/>
  <c r="BT1255" i="3"/>
  <c r="BL1255" i="3"/>
  <c r="BN1255" i="3"/>
  <c r="BO1255" i="3"/>
  <c r="BM1255" i="3"/>
  <c r="BP1255" i="3"/>
  <c r="BS1255" i="3"/>
  <c r="BK1255" i="3"/>
  <c r="BJ1255" i="3"/>
  <c r="BT1674" i="3"/>
  <c r="BU1674" i="3"/>
  <c r="BK1674" i="3"/>
  <c r="BL1674" i="3"/>
  <c r="BM1674" i="3"/>
  <c r="BP1674" i="3"/>
  <c r="BR1674" i="3"/>
  <c r="BO1674" i="3"/>
  <c r="BN1674" i="3"/>
  <c r="BS1674" i="3"/>
  <c r="BJ1674" i="3"/>
  <c r="BQ1674" i="3"/>
  <c r="BR1513" i="3"/>
  <c r="BM1513" i="3"/>
  <c r="BL1513" i="3"/>
  <c r="BU1513" i="3"/>
  <c r="BJ1513" i="3"/>
  <c r="BK1513" i="3"/>
  <c r="BS1513" i="3"/>
  <c r="BQ1513" i="3"/>
  <c r="BO1513" i="3"/>
  <c r="BP1513" i="3"/>
  <c r="BN1513" i="3"/>
  <c r="BT1513" i="3"/>
  <c r="BP1915" i="3"/>
  <c r="BM1915" i="3"/>
  <c r="BS1915" i="3"/>
  <c r="BU1915" i="3"/>
  <c r="BL1915" i="3"/>
  <c r="BT1915" i="3"/>
  <c r="BN1915" i="3"/>
  <c r="BJ1915" i="3"/>
  <c r="BQ1915" i="3"/>
  <c r="BK1915" i="3"/>
  <c r="BR1915" i="3"/>
  <c r="BO1915" i="3"/>
  <c r="BQ1239" i="3"/>
  <c r="BP1239" i="3"/>
  <c r="BM1239" i="3"/>
  <c r="BN1239" i="3"/>
  <c r="BK1239" i="3"/>
  <c r="BR1239" i="3"/>
  <c r="BL1239" i="3"/>
  <c r="BO1239" i="3"/>
  <c r="BJ1239" i="3"/>
  <c r="BU1239" i="3"/>
  <c r="BT1239" i="3"/>
  <c r="BS1239" i="3"/>
  <c r="BL1517" i="3"/>
  <c r="BK1008" i="3"/>
  <c r="BU1008" i="3"/>
  <c r="BP1008" i="3"/>
  <c r="BR1008" i="3"/>
  <c r="BS1008" i="3"/>
  <c r="BO1008" i="3"/>
  <c r="BQ1008" i="3"/>
  <c r="BM1008" i="3"/>
  <c r="BN1008" i="3"/>
  <c r="BL1008" i="3"/>
  <c r="BT1008" i="3"/>
  <c r="BJ1008" i="3"/>
  <c r="BU1445" i="3"/>
  <c r="BM1445" i="3"/>
  <c r="BQ1445" i="3"/>
  <c r="BR1445" i="3"/>
  <c r="BK1445" i="3"/>
  <c r="BO1445" i="3"/>
  <c r="BP1445" i="3"/>
  <c r="BL1445" i="3"/>
  <c r="I1444" i="11"/>
  <c r="BN1445" i="3"/>
  <c r="BJ1601" i="3"/>
  <c r="BU527" i="3"/>
  <c r="BJ527" i="3"/>
  <c r="BQ527" i="3"/>
  <c r="BS527" i="3"/>
  <c r="BL527" i="3"/>
  <c r="BM527" i="3"/>
  <c r="BO1287" i="3"/>
  <c r="BU1871" i="3"/>
  <c r="BT1871" i="3"/>
  <c r="BR1871" i="3"/>
  <c r="BJ1871" i="3"/>
  <c r="BN1871" i="3"/>
  <c r="BP1871" i="3"/>
  <c r="BK1871" i="3"/>
  <c r="BL563" i="3"/>
  <c r="BN453" i="3"/>
  <c r="BP453" i="3"/>
  <c r="BK453" i="3"/>
  <c r="BT453" i="3"/>
  <c r="BJ453" i="3"/>
  <c r="BL453" i="3"/>
  <c r="BS1922" i="3"/>
  <c r="B1884" i="3"/>
  <c r="BO7" i="3"/>
  <c r="BU1386" i="3"/>
  <c r="BM944" i="3"/>
  <c r="BT944" i="3"/>
  <c r="BQ944" i="3"/>
  <c r="BJ944" i="3"/>
  <c r="BL944" i="3"/>
  <c r="BU1025" i="3"/>
  <c r="BM1025" i="3"/>
  <c r="BR1075" i="3"/>
  <c r="BK1075" i="3"/>
  <c r="BO1075" i="3"/>
  <c r="BP1075" i="3"/>
  <c r="BT1075" i="3"/>
  <c r="BQ1075" i="3"/>
  <c r="BS1075" i="3"/>
  <c r="BK1245" i="3"/>
  <c r="BR1245" i="3"/>
  <c r="BJ1245" i="3"/>
  <c r="BM1392" i="3"/>
  <c r="BR1392" i="3"/>
  <c r="BN1392" i="3"/>
  <c r="BS1392" i="3"/>
  <c r="BT1392" i="3"/>
  <c r="BQ1392" i="3"/>
  <c r="BT288" i="3"/>
  <c r="BR288" i="3"/>
  <c r="BP288" i="3"/>
  <c r="BM288" i="3"/>
  <c r="BQ288" i="3"/>
  <c r="BK288" i="3"/>
  <c r="BS288" i="3"/>
  <c r="BL288" i="3"/>
  <c r="BU288" i="3"/>
  <c r="BN288" i="3"/>
  <c r="BJ288" i="3"/>
  <c r="BO288" i="3"/>
  <c r="BK449" i="3"/>
  <c r="BP449" i="3"/>
  <c r="BN449" i="3"/>
  <c r="BL449" i="3"/>
  <c r="BJ449" i="3"/>
  <c r="BR449" i="3"/>
  <c r="BQ825" i="3"/>
  <c r="BK825" i="3"/>
  <c r="BM825" i="3"/>
  <c r="BJ825" i="3"/>
  <c r="BO825" i="3"/>
  <c r="BU825" i="3"/>
  <c r="BS825" i="3"/>
  <c r="BN825" i="3"/>
  <c r="BL825" i="3"/>
  <c r="BP825" i="3"/>
  <c r="BR825" i="3"/>
  <c r="BT825" i="3"/>
  <c r="BN458" i="3"/>
  <c r="BO458" i="3"/>
  <c r="BP458" i="3"/>
  <c r="BL458" i="3"/>
  <c r="BT458" i="3"/>
  <c r="BK458" i="3"/>
  <c r="BM458" i="3"/>
  <c r="BQ458" i="3"/>
  <c r="BU458" i="3"/>
  <c r="BR458" i="3"/>
  <c r="BJ458" i="3"/>
  <c r="BS458" i="3"/>
  <c r="BJ87" i="3"/>
  <c r="BS87" i="3"/>
  <c r="BN87" i="3"/>
  <c r="BO87" i="3"/>
  <c r="BQ87" i="3"/>
  <c r="BN897" i="3"/>
  <c r="BT897" i="3"/>
  <c r="BR897" i="3"/>
  <c r="BU897" i="3"/>
  <c r="BK897" i="3"/>
  <c r="BO897" i="3"/>
  <c r="BQ897" i="3"/>
  <c r="BM897" i="3"/>
  <c r="BL897" i="3"/>
  <c r="BJ897" i="3"/>
  <c r="BP897" i="3"/>
  <c r="BS897" i="3"/>
  <c r="BM1205" i="3"/>
  <c r="BL1205" i="3"/>
  <c r="BN1205" i="3"/>
  <c r="BR1205" i="3"/>
  <c r="BJ1205" i="3"/>
  <c r="BK1205" i="3"/>
  <c r="BQ1205" i="3"/>
  <c r="BO1205" i="3"/>
  <c r="BT1205" i="3"/>
  <c r="BU1205" i="3"/>
  <c r="BP1205" i="3"/>
  <c r="BS1205" i="3"/>
  <c r="J1204" i="11"/>
  <c r="BU1042" i="3"/>
  <c r="BJ1042" i="3"/>
  <c r="BP1042" i="3"/>
  <c r="BT1042" i="3"/>
  <c r="BS1042" i="3"/>
  <c r="BK1042" i="3"/>
  <c r="BO1042" i="3"/>
  <c r="BN1042" i="3"/>
  <c r="BL1042" i="3"/>
  <c r="BR1042" i="3"/>
  <c r="BM1042" i="3"/>
  <c r="BQ1042" i="3"/>
  <c r="BO1265" i="3"/>
  <c r="BS1265" i="3"/>
  <c r="BQ1265" i="3"/>
  <c r="BN1265" i="3"/>
  <c r="BL1265" i="3"/>
  <c r="BU1265" i="3"/>
  <c r="BK1265" i="3"/>
  <c r="BM1265" i="3"/>
  <c r="BP1265" i="3"/>
  <c r="BT1265" i="3"/>
  <c r="BR1265" i="3"/>
  <c r="BJ1265" i="3"/>
  <c r="BU1287" i="3"/>
  <c r="BM563" i="3"/>
  <c r="BT563" i="3"/>
  <c r="BP1636" i="3"/>
  <c r="BQ1636" i="3"/>
  <c r="BR1636" i="3"/>
  <c r="BT1636" i="3"/>
  <c r="BQ1922" i="3"/>
  <c r="BL87" i="3"/>
  <c r="BP1287" i="3"/>
  <c r="BJ1636" i="3"/>
  <c r="E873" i="11"/>
  <c r="C614" i="11"/>
  <c r="M1378" i="11"/>
  <c r="L1404" i="11"/>
  <c r="I1392" i="11"/>
  <c r="I1435" i="11"/>
  <c r="D1636" i="11"/>
  <c r="D1559" i="11"/>
  <c r="D1569" i="11"/>
  <c r="L1474" i="11"/>
  <c r="L1931" i="11"/>
  <c r="B1957" i="11"/>
  <c r="BT1822" i="3"/>
  <c r="BT7" i="3"/>
  <c r="BM901" i="3"/>
  <c r="BQ405" i="3"/>
  <c r="BT6" i="3"/>
  <c r="BJ6" i="3"/>
  <c r="BR148" i="3"/>
  <c r="BT933" i="3"/>
  <c r="BL933" i="3"/>
  <c r="BR933" i="3"/>
  <c r="BN933" i="3"/>
  <c r="BJ1312" i="3"/>
  <c r="BK1392" i="3"/>
  <c r="BJ233" i="3"/>
  <c r="BQ233" i="3"/>
  <c r="BR233" i="3"/>
  <c r="BL233" i="3"/>
  <c r="BN233" i="3"/>
  <c r="BO233" i="3"/>
  <c r="BS233" i="3"/>
  <c r="BP233" i="3"/>
  <c r="BU233" i="3"/>
  <c r="BM233" i="3"/>
  <c r="BT233" i="3"/>
  <c r="BK233" i="3"/>
  <c r="BL259" i="3"/>
  <c r="BO259" i="3"/>
  <c r="BQ259" i="3"/>
  <c r="BK259" i="3"/>
  <c r="BN259" i="3"/>
  <c r="BR259" i="3"/>
  <c r="BM259" i="3"/>
  <c r="BJ259" i="3"/>
  <c r="BS259" i="3"/>
  <c r="BT259" i="3"/>
  <c r="BU259" i="3"/>
  <c r="BP259" i="3"/>
  <c r="F292" i="11"/>
  <c r="BK853" i="3"/>
  <c r="BT853" i="3"/>
  <c r="BU853" i="3"/>
  <c r="BR853" i="3"/>
  <c r="BM853" i="3"/>
  <c r="BQ853" i="3"/>
  <c r="BJ853" i="3"/>
  <c r="BL853" i="3"/>
  <c r="BS853" i="3"/>
  <c r="BO853" i="3"/>
  <c r="BN853" i="3"/>
  <c r="BP853" i="3"/>
  <c r="BQ561" i="3"/>
  <c r="BR561" i="3"/>
  <c r="BU561" i="3"/>
  <c r="BN561" i="3"/>
  <c r="BP561" i="3"/>
  <c r="BM561" i="3"/>
  <c r="BT561" i="3"/>
  <c r="BK561" i="3"/>
  <c r="BO561" i="3"/>
  <c r="BL561" i="3"/>
  <c r="BJ561" i="3"/>
  <c r="BS561" i="3"/>
  <c r="BU846" i="3"/>
  <c r="BS846" i="3"/>
  <c r="BR846" i="3"/>
  <c r="BM846" i="3"/>
  <c r="BJ846" i="3"/>
  <c r="BK846" i="3"/>
  <c r="BT846" i="3"/>
  <c r="BP846" i="3"/>
  <c r="BO846" i="3"/>
  <c r="BQ846" i="3"/>
  <c r="BL846" i="3"/>
  <c r="BN846" i="3"/>
  <c r="BM762" i="3"/>
  <c r="BN762" i="3"/>
  <c r="BO762" i="3"/>
  <c r="BQ762" i="3"/>
  <c r="BR762" i="3"/>
  <c r="BT762" i="3"/>
  <c r="BJ762" i="3"/>
  <c r="BS762" i="3"/>
  <c r="BU762" i="3"/>
  <c r="BP762" i="3"/>
  <c r="BK762" i="3"/>
  <c r="BL762" i="3"/>
  <c r="BS569" i="3"/>
  <c r="BQ569" i="3"/>
  <c r="BT569" i="3"/>
  <c r="BR569" i="3"/>
  <c r="BN569" i="3"/>
  <c r="BL569" i="3"/>
  <c r="BU569" i="3"/>
  <c r="BU856" i="3"/>
  <c r="BP856" i="3"/>
  <c r="BM856" i="3"/>
  <c r="BT856" i="3"/>
  <c r="BN856" i="3"/>
  <c r="BO856" i="3"/>
  <c r="BS856" i="3"/>
  <c r="BR856" i="3"/>
  <c r="BJ856" i="3"/>
  <c r="BQ856" i="3"/>
  <c r="BL856" i="3"/>
  <c r="BK856" i="3"/>
  <c r="BQ1081" i="3"/>
  <c r="BO1081" i="3"/>
  <c r="BS1081" i="3"/>
  <c r="BJ1081" i="3"/>
  <c r="BN1081" i="3"/>
  <c r="BK1081" i="3"/>
  <c r="BL1081" i="3"/>
  <c r="BU1081" i="3"/>
  <c r="BM1081" i="3"/>
  <c r="BT1081" i="3"/>
  <c r="BP1081" i="3"/>
  <c r="BR1081" i="3"/>
  <c r="BJ1516" i="3"/>
  <c r="BM1516" i="3"/>
  <c r="BT1516" i="3"/>
  <c r="BK1516" i="3"/>
  <c r="BS1516" i="3"/>
  <c r="BQ1516" i="3"/>
  <c r="BL1516" i="3"/>
  <c r="BU1516" i="3"/>
  <c r="BN1516" i="3"/>
  <c r="BP1516" i="3"/>
  <c r="BN1972" i="3"/>
  <c r="BO1972" i="3"/>
  <c r="BP1972" i="3"/>
  <c r="BT1972" i="3"/>
  <c r="BU1972" i="3"/>
  <c r="BS1972" i="3"/>
  <c r="BR1972" i="3"/>
  <c r="BM1972" i="3"/>
  <c r="BK1972" i="3"/>
  <c r="BL1972" i="3"/>
  <c r="BJ1972" i="3"/>
  <c r="BQ1972" i="3"/>
  <c r="BP1434" i="3"/>
  <c r="BS1434" i="3"/>
  <c r="BT1434" i="3"/>
  <c r="BP1877" i="3"/>
  <c r="BO1877" i="3"/>
  <c r="BN1877" i="3"/>
  <c r="BQ1877" i="3"/>
  <c r="BU1877" i="3"/>
  <c r="BJ1877" i="3"/>
  <c r="BK1877" i="3"/>
  <c r="BR1877" i="3"/>
  <c r="BS1877" i="3"/>
  <c r="BT1877" i="3"/>
  <c r="BM1877" i="3"/>
  <c r="BL1877" i="3"/>
  <c r="BR1378" i="3"/>
  <c r="BT1378" i="3"/>
  <c r="BN1378" i="3"/>
  <c r="BL1378" i="3"/>
  <c r="BM1378" i="3"/>
  <c r="BO1378" i="3"/>
  <c r="BJ1378" i="3"/>
  <c r="BP1378" i="3"/>
  <c r="BQ1378" i="3"/>
  <c r="BU1378" i="3"/>
  <c r="BM1742" i="3"/>
  <c r="BO1742" i="3"/>
  <c r="BR1742" i="3"/>
  <c r="BL1742" i="3"/>
  <c r="BP1742" i="3"/>
  <c r="BK1742" i="3"/>
  <c r="BU1742" i="3"/>
  <c r="BN1742" i="3"/>
  <c r="BJ1742" i="3"/>
  <c r="BS1742" i="3"/>
  <c r="BM1756" i="3"/>
  <c r="BJ1756" i="3"/>
  <c r="BS1756" i="3"/>
  <c r="BO1756" i="3"/>
  <c r="BL1756" i="3"/>
  <c r="BQ1756" i="3"/>
  <c r="BT1756" i="3"/>
  <c r="BM613" i="3"/>
  <c r="BO563" i="3"/>
  <c r="BK1636" i="3"/>
  <c r="BK563" i="3"/>
  <c r="BU618" i="3"/>
  <c r="BK618" i="3"/>
  <c r="BP618" i="3"/>
  <c r="BN618" i="3"/>
  <c r="BM618" i="3"/>
  <c r="BJ618" i="3"/>
  <c r="BQ618" i="3"/>
  <c r="BR87" i="3"/>
  <c r="BM1491" i="3"/>
  <c r="BU1491" i="3"/>
  <c r="BO1491" i="3"/>
  <c r="BJ1491" i="3"/>
  <c r="BL1491" i="3"/>
  <c r="BQ1491" i="3"/>
  <c r="BK1491" i="3"/>
  <c r="BP1491" i="3"/>
  <c r="BR1491" i="3"/>
  <c r="BM1287" i="3"/>
  <c r="BN527" i="3"/>
  <c r="F1106" i="11"/>
  <c r="L1378" i="11"/>
  <c r="E1404" i="11"/>
  <c r="K1404" i="11"/>
  <c r="D1304" i="11"/>
  <c r="L1304" i="11"/>
  <c r="H1435" i="11"/>
  <c r="J1559" i="11"/>
  <c r="J1474" i="11"/>
  <c r="F1839" i="11"/>
  <c r="E1849" i="11"/>
  <c r="BM7" i="3"/>
  <c r="BN901" i="3"/>
  <c r="BL1392" i="3"/>
  <c r="BS425" i="3"/>
  <c r="E424" i="11"/>
  <c r="BM425" i="3"/>
  <c r="BP425" i="3"/>
  <c r="BT425" i="3"/>
  <c r="BJ425" i="3"/>
  <c r="BS256" i="3"/>
  <c r="BL256" i="3"/>
  <c r="BR256" i="3"/>
  <c r="BJ256" i="3"/>
  <c r="BQ256" i="3"/>
  <c r="BM256" i="3"/>
  <c r="BU256" i="3"/>
  <c r="BN256" i="3"/>
  <c r="BO256" i="3"/>
  <c r="BP256" i="3"/>
  <c r="BT256" i="3"/>
  <c r="BK256" i="3"/>
  <c r="BQ293" i="3"/>
  <c r="BS293" i="3"/>
  <c r="BT293" i="3"/>
  <c r="BP293" i="3"/>
  <c r="BO293" i="3"/>
  <c r="BL293" i="3"/>
  <c r="BK293" i="3"/>
  <c r="BU293" i="3"/>
  <c r="BJ293" i="3"/>
  <c r="BM293" i="3"/>
  <c r="BR293" i="3"/>
  <c r="BN293" i="3"/>
  <c r="BJ441" i="3"/>
  <c r="BN441" i="3"/>
  <c r="BO441" i="3"/>
  <c r="BR441" i="3"/>
  <c r="BQ441" i="3"/>
  <c r="BK441" i="3"/>
  <c r="BU441" i="3"/>
  <c r="BL441" i="3"/>
  <c r="BT441" i="3"/>
  <c r="BP441" i="3"/>
  <c r="BS441" i="3"/>
  <c r="BM441" i="3"/>
  <c r="BP513" i="3"/>
  <c r="BR513" i="3"/>
  <c r="BQ513" i="3"/>
  <c r="BJ513" i="3"/>
  <c r="BN513" i="3"/>
  <c r="BM513" i="3"/>
  <c r="BT513" i="3"/>
  <c r="BL513" i="3"/>
  <c r="BO513" i="3"/>
  <c r="BK513" i="3"/>
  <c r="BS513" i="3"/>
  <c r="BU513" i="3"/>
  <c r="BR951" i="3"/>
  <c r="BU951" i="3"/>
  <c r="BJ951" i="3"/>
  <c r="BS951" i="3"/>
  <c r="BN951" i="3"/>
  <c r="BN1347" i="3"/>
  <c r="BP1347" i="3"/>
  <c r="BO1347" i="3"/>
  <c r="BT1347" i="3"/>
  <c r="BM1347" i="3"/>
  <c r="BO1352" i="3"/>
  <c r="BQ1352" i="3"/>
  <c r="BR1352" i="3"/>
  <c r="BS1352" i="3"/>
  <c r="BJ1352" i="3"/>
  <c r="BL1352" i="3"/>
  <c r="BM1352" i="3"/>
  <c r="BN1352" i="3"/>
  <c r="BK1352" i="3"/>
  <c r="BT1352" i="3"/>
  <c r="BU1352" i="3"/>
  <c r="BP1352" i="3"/>
  <c r="BK1074" i="3"/>
  <c r="BL1074" i="3"/>
  <c r="BU1074" i="3"/>
  <c r="BQ1074" i="3"/>
  <c r="BJ1074" i="3"/>
  <c r="BP1074" i="3"/>
  <c r="BQ1270" i="3"/>
  <c r="BT1270" i="3"/>
  <c r="BU1270" i="3"/>
  <c r="BR1270" i="3"/>
  <c r="BS1270" i="3"/>
  <c r="BO1270" i="3"/>
  <c r="BP1270" i="3"/>
  <c r="BK1270" i="3"/>
  <c r="BN1270" i="3"/>
  <c r="BJ1270" i="3"/>
  <c r="BL1270" i="3"/>
  <c r="BM1270" i="3"/>
  <c r="BT1826" i="3"/>
  <c r="BN1826" i="3"/>
  <c r="BL1826" i="3"/>
  <c r="BU1826" i="3"/>
  <c r="BP1826" i="3"/>
  <c r="BS1826" i="3"/>
  <c r="BM1826" i="3"/>
  <c r="BR1826" i="3"/>
  <c r="BQ1826" i="3"/>
  <c r="BO1826" i="3"/>
  <c r="BK1826" i="3"/>
  <c r="BJ1826" i="3"/>
  <c r="BS1571" i="3"/>
  <c r="BJ1571" i="3"/>
  <c r="BK1571" i="3"/>
  <c r="BU1571" i="3"/>
  <c r="BO1571" i="3"/>
  <c r="BL1571" i="3"/>
  <c r="BM1571" i="3"/>
  <c r="BR1571" i="3"/>
  <c r="BN1571" i="3"/>
  <c r="BT1571" i="3"/>
  <c r="BP1571" i="3"/>
  <c r="BQ1571" i="3"/>
  <c r="BT1223" i="3"/>
  <c r="BL1223" i="3"/>
  <c r="BO1223" i="3"/>
  <c r="BN1223" i="3"/>
  <c r="BP1223" i="3"/>
  <c r="BM1223" i="3"/>
  <c r="BK1223" i="3"/>
  <c r="BQ1223" i="3"/>
  <c r="BR1223" i="3"/>
  <c r="BS1223" i="3"/>
  <c r="BU1223" i="3"/>
  <c r="BJ1223" i="3"/>
  <c r="BN1749" i="3"/>
  <c r="BP1749" i="3"/>
  <c r="BO1749" i="3"/>
  <c r="BM1749" i="3"/>
  <c r="BJ1749" i="3"/>
  <c r="BQ1749" i="3"/>
  <c r="BS1749" i="3"/>
  <c r="BK1749" i="3"/>
  <c r="BL1749" i="3"/>
  <c r="BR1749" i="3"/>
  <c r="BU1749" i="3"/>
  <c r="BT1749" i="3"/>
  <c r="BR1458" i="3"/>
  <c r="BN1458" i="3"/>
  <c r="BM1458" i="3"/>
  <c r="BT1458" i="3"/>
  <c r="BO1458" i="3"/>
  <c r="BJ1458" i="3"/>
  <c r="BK1458" i="3"/>
  <c r="BP1458" i="3"/>
  <c r="BS1458" i="3"/>
  <c r="BQ1458" i="3"/>
  <c r="BL1458" i="3"/>
  <c r="BU1458" i="3"/>
  <c r="BM1982" i="3"/>
  <c r="BJ1982" i="3"/>
  <c r="BS1982" i="3"/>
  <c r="BN1982" i="3"/>
  <c r="BR1982" i="3"/>
  <c r="BK1982" i="3"/>
  <c r="BT1982" i="3"/>
  <c r="BO1982" i="3"/>
  <c r="BP1982" i="3"/>
  <c r="BL1982" i="3"/>
  <c r="BQ1982" i="3"/>
  <c r="BU1982" i="3"/>
  <c r="BJ1922" i="3"/>
  <c r="BP1922" i="3"/>
  <c r="BM1922" i="3"/>
  <c r="BR1922" i="3"/>
  <c r="BO1922" i="3"/>
  <c r="BT1922" i="3"/>
  <c r="BU1587" i="3"/>
  <c r="BQ1587" i="3"/>
  <c r="BS1587" i="3"/>
  <c r="BM1587" i="3"/>
  <c r="BJ1587" i="3"/>
  <c r="BO1587" i="3"/>
  <c r="BR1587" i="3"/>
  <c r="BT1587" i="3"/>
  <c r="BK1587" i="3"/>
  <c r="BN1587" i="3"/>
  <c r="BP1587" i="3"/>
  <c r="BL1587" i="3"/>
  <c r="BP1945" i="3"/>
  <c r="BU1945" i="3"/>
  <c r="BL1945" i="3"/>
  <c r="BO1945" i="3"/>
  <c r="BN1945" i="3"/>
  <c r="BM1945" i="3"/>
  <c r="BR1945" i="3"/>
  <c r="BT1945" i="3"/>
  <c r="BK1945" i="3"/>
  <c r="BQ1945" i="3"/>
  <c r="BS1945" i="3"/>
  <c r="BJ1945" i="3"/>
  <c r="BQ1367" i="3"/>
  <c r="BS1367" i="3"/>
  <c r="BR1367" i="3"/>
  <c r="BO1367" i="3"/>
  <c r="BT1367" i="3"/>
  <c r="BN1367" i="3"/>
  <c r="BK1367" i="3"/>
  <c r="BJ1367" i="3"/>
  <c r="BP1367" i="3"/>
  <c r="BU1367" i="3"/>
  <c r="BJ1452" i="3"/>
  <c r="BN1452" i="3"/>
  <c r="BO1452" i="3"/>
  <c r="BP1452" i="3"/>
  <c r="BT1452" i="3"/>
  <c r="BU1452" i="3"/>
  <c r="BR1452" i="3"/>
  <c r="BK1452" i="3"/>
  <c r="BS1452" i="3"/>
  <c r="BM1452" i="3"/>
  <c r="BQ1452" i="3"/>
  <c r="BO282" i="3"/>
  <c r="BS1359" i="3"/>
  <c r="BT1359" i="3"/>
  <c r="BP1359" i="3"/>
  <c r="BL1359" i="3"/>
  <c r="BM1359" i="3"/>
  <c r="BJ1359" i="3"/>
  <c r="BS1636" i="3"/>
  <c r="BQ1060" i="3"/>
  <c r="BT1060" i="3"/>
  <c r="BR1060" i="3"/>
  <c r="BP1060" i="3"/>
  <c r="BN1060" i="3"/>
  <c r="BU1060" i="3"/>
  <c r="BO1060" i="3"/>
  <c r="BJ1060" i="3"/>
  <c r="BR282" i="3"/>
  <c r="BP1294" i="3"/>
  <c r="BU1922" i="3"/>
  <c r="BM282" i="3"/>
  <c r="BT282" i="3"/>
  <c r="BR1756" i="3"/>
  <c r="L1102" i="11"/>
  <c r="E820" i="11"/>
  <c r="L1249" i="11"/>
  <c r="M1028" i="11"/>
  <c r="K1378" i="11"/>
  <c r="F1404" i="11"/>
  <c r="G1378" i="11"/>
  <c r="G1487" i="11"/>
  <c r="I1562" i="11"/>
  <c r="L1839" i="11"/>
  <c r="G1497" i="11"/>
  <c r="B1893" i="3"/>
  <c r="BR901" i="3"/>
  <c r="BK949" i="3"/>
  <c r="BL949" i="3"/>
  <c r="BR949" i="3"/>
  <c r="BM1312" i="3"/>
  <c r="BK1021" i="3"/>
  <c r="BJ1021" i="3"/>
  <c r="BP260" i="3"/>
  <c r="BN260" i="3"/>
  <c r="BK260" i="3"/>
  <c r="BT260" i="3"/>
  <c r="BQ260" i="3"/>
  <c r="BJ260" i="3"/>
  <c r="BO260" i="3"/>
  <c r="BU260" i="3"/>
  <c r="BR260" i="3"/>
  <c r="BM260" i="3"/>
  <c r="BS260" i="3"/>
  <c r="BL260" i="3"/>
  <c r="I413" i="11"/>
  <c r="BM419" i="3"/>
  <c r="BN419" i="3"/>
  <c r="BP419" i="3"/>
  <c r="BS419" i="3"/>
  <c r="BU419" i="3"/>
  <c r="BQ419" i="3"/>
  <c r="BT419" i="3"/>
  <c r="BL419" i="3"/>
  <c r="BR419" i="3"/>
  <c r="BO419" i="3"/>
  <c r="BJ419" i="3"/>
  <c r="BK419" i="3"/>
  <c r="BL1057" i="3"/>
  <c r="BO1057" i="3"/>
  <c r="BJ1057" i="3"/>
  <c r="BM1057" i="3"/>
  <c r="BR1057" i="3"/>
  <c r="BQ1057" i="3"/>
  <c r="BM844" i="3"/>
  <c r="BN844" i="3"/>
  <c r="BP844" i="3"/>
  <c r="BU844" i="3"/>
  <c r="BK844" i="3"/>
  <c r="BJ844" i="3"/>
  <c r="BT844" i="3"/>
  <c r="BO844" i="3"/>
  <c r="BL844" i="3"/>
  <c r="BR844" i="3"/>
  <c r="BS844" i="3"/>
  <c r="BQ844" i="3"/>
  <c r="BK1210" i="3"/>
  <c r="BM1210" i="3"/>
  <c r="BP1210" i="3"/>
  <c r="BU1210" i="3"/>
  <c r="BS1210" i="3"/>
  <c r="BL1210" i="3"/>
  <c r="BR1210" i="3"/>
  <c r="BJ1210" i="3"/>
  <c r="BT1210" i="3"/>
  <c r="BQ1210" i="3"/>
  <c r="BO1210" i="3"/>
  <c r="BN1210" i="3"/>
  <c r="BP1077" i="3"/>
  <c r="BQ1077" i="3"/>
  <c r="BO1077" i="3"/>
  <c r="BU1077" i="3"/>
  <c r="BK1077" i="3"/>
  <c r="BN1077" i="3"/>
  <c r="BJ1077" i="3"/>
  <c r="BL1077" i="3"/>
  <c r="BR1077" i="3"/>
  <c r="BT1077" i="3"/>
  <c r="BS1077" i="3"/>
  <c r="BM1077" i="3"/>
  <c r="BK729" i="3"/>
  <c r="BN729" i="3"/>
  <c r="BQ729" i="3"/>
  <c r="BM729" i="3"/>
  <c r="BS729" i="3"/>
  <c r="BT729" i="3"/>
  <c r="BL729" i="3"/>
  <c r="BR729" i="3"/>
  <c r="BJ729" i="3"/>
  <c r="BO729" i="3"/>
  <c r="BU729" i="3"/>
  <c r="BP729" i="3"/>
  <c r="BK1438" i="3"/>
  <c r="BU1438" i="3"/>
  <c r="BP1438" i="3"/>
  <c r="BR1897" i="3"/>
  <c r="BJ1897" i="3"/>
  <c r="BM1897" i="3"/>
  <c r="BN1897" i="3"/>
  <c r="BK1897" i="3"/>
  <c r="BL1897" i="3"/>
  <c r="BQ1897" i="3"/>
  <c r="BT1897" i="3"/>
  <c r="BS1897" i="3"/>
  <c r="BO1897" i="3"/>
  <c r="BP1897" i="3"/>
  <c r="BU1897" i="3"/>
  <c r="BR1861" i="3"/>
  <c r="BT1861" i="3"/>
  <c r="BU1861" i="3"/>
  <c r="BK1861" i="3"/>
  <c r="BM1861" i="3"/>
  <c r="BO1861" i="3"/>
  <c r="BS1861" i="3"/>
  <c r="BQ1861" i="3"/>
  <c r="BN1861" i="3"/>
  <c r="BL1861" i="3"/>
  <c r="BJ1861" i="3"/>
  <c r="BP1861" i="3"/>
  <c r="BU1634" i="3"/>
  <c r="BP1634" i="3"/>
  <c r="BT1634" i="3"/>
  <c r="BK1634" i="3"/>
  <c r="BR1634" i="3"/>
  <c r="BS1634" i="3"/>
  <c r="BJ1634" i="3"/>
  <c r="BN1634" i="3"/>
  <c r="BL1634" i="3"/>
  <c r="BM1634" i="3"/>
  <c r="BO1634" i="3"/>
  <c r="BT558" i="3"/>
  <c r="BM558" i="3"/>
  <c r="BO558" i="3"/>
  <c r="BU558" i="3"/>
  <c r="BQ558" i="3"/>
  <c r="BK558" i="3"/>
  <c r="BN558" i="3"/>
  <c r="BK64" i="3"/>
  <c r="BN64" i="3"/>
  <c r="BR1540" i="3"/>
  <c r="BJ1540" i="3"/>
  <c r="BN1540" i="3"/>
  <c r="BS1540" i="3"/>
  <c r="BP1540" i="3"/>
  <c r="BU1540" i="3"/>
  <c r="BN20" i="3"/>
  <c r="BM20" i="3"/>
  <c r="BL20" i="3"/>
  <c r="BQ20" i="3"/>
  <c r="BJ20" i="3"/>
  <c r="BR20" i="3"/>
  <c r="BS20" i="3"/>
  <c r="BU20" i="3"/>
  <c r="BK20" i="3"/>
  <c r="BO20" i="3"/>
  <c r="BK1546" i="3"/>
  <c r="BP1546" i="3"/>
  <c r="BO1546" i="3"/>
  <c r="BR1546" i="3"/>
  <c r="BL1546" i="3"/>
  <c r="BQ1546" i="3"/>
  <c r="BU570" i="3"/>
  <c r="BT570" i="3"/>
  <c r="BK570" i="3"/>
  <c r="BL570" i="3"/>
  <c r="BM570" i="3"/>
  <c r="BN570" i="3"/>
  <c r="BS1347" i="3"/>
  <c r="BO1294" i="3"/>
  <c r="BQ464" i="3"/>
  <c r="BO464" i="3"/>
  <c r="BR558" i="3"/>
  <c r="BP924" i="3"/>
  <c r="BK502" i="3"/>
  <c r="BK517" i="3"/>
  <c r="BM211" i="3"/>
  <c r="BL211" i="3"/>
  <c r="BU211" i="3"/>
  <c r="BR211" i="3"/>
  <c r="BN211" i="3"/>
  <c r="BQ211" i="3"/>
  <c r="BO211" i="3"/>
  <c r="BJ211" i="3"/>
  <c r="BT211" i="3"/>
  <c r="BK211" i="3"/>
  <c r="BP211" i="3"/>
  <c r="BS211" i="3"/>
  <c r="BM245" i="3"/>
  <c r="BQ245" i="3"/>
  <c r="BS245" i="3"/>
  <c r="BN245" i="3"/>
  <c r="BT245" i="3"/>
  <c r="BU245" i="3"/>
  <c r="BR245" i="3"/>
  <c r="BL245" i="3"/>
  <c r="BJ245" i="3"/>
  <c r="BP245" i="3"/>
  <c r="BO245" i="3"/>
  <c r="BK245" i="3"/>
  <c r="BN418" i="3"/>
  <c r="BS418" i="3"/>
  <c r="BO418" i="3"/>
  <c r="BQ418" i="3"/>
  <c r="BU418" i="3"/>
  <c r="BP418" i="3"/>
  <c r="BL418" i="3"/>
  <c r="BK418" i="3"/>
  <c r="BR418" i="3"/>
  <c r="BT418" i="3"/>
  <c r="BJ418" i="3"/>
  <c r="BM418" i="3"/>
  <c r="BU228" i="3"/>
  <c r="BJ228" i="3"/>
  <c r="BL228" i="3"/>
  <c r="BP228" i="3"/>
  <c r="BR455" i="3"/>
  <c r="BL455" i="3"/>
  <c r="BS455" i="3"/>
  <c r="BQ455" i="3"/>
  <c r="BN455" i="3"/>
  <c r="BO455" i="3"/>
  <c r="BT455" i="3"/>
  <c r="BJ455" i="3"/>
  <c r="BK455" i="3"/>
  <c r="BP455" i="3"/>
  <c r="BU455" i="3"/>
  <c r="BM455" i="3"/>
  <c r="BQ212" i="3"/>
  <c r="BP212" i="3"/>
  <c r="BJ212" i="3"/>
  <c r="BL212" i="3"/>
  <c r="BT212" i="3"/>
  <c r="BO212" i="3"/>
  <c r="BN212" i="3"/>
  <c r="BM212" i="3"/>
  <c r="BU212" i="3"/>
  <c r="BK212" i="3"/>
  <c r="BR212" i="3"/>
  <c r="BS212" i="3"/>
  <c r="BU395" i="3"/>
  <c r="BP395" i="3"/>
  <c r="BJ395" i="3"/>
  <c r="BQ395" i="3"/>
  <c r="BR395" i="3"/>
  <c r="BM395" i="3"/>
  <c r="BS395" i="3"/>
  <c r="BT395" i="3"/>
  <c r="BK395" i="3"/>
  <c r="BN395" i="3"/>
  <c r="BO395" i="3"/>
  <c r="BL395" i="3"/>
  <c r="BT257" i="3"/>
  <c r="BL257" i="3"/>
  <c r="BN257" i="3"/>
  <c r="BQ257" i="3"/>
  <c r="BK257" i="3"/>
  <c r="BS257" i="3"/>
  <c r="BJ257" i="3"/>
  <c r="BU257" i="3"/>
  <c r="BP257" i="3"/>
  <c r="BM257" i="3"/>
  <c r="BO257" i="3"/>
  <c r="BR257" i="3"/>
  <c r="BL860" i="3"/>
  <c r="BK860" i="3"/>
  <c r="BM860" i="3"/>
  <c r="BQ860" i="3"/>
  <c r="BN860" i="3"/>
  <c r="BS860" i="3"/>
  <c r="BJ860" i="3"/>
  <c r="BT860" i="3"/>
  <c r="BU860" i="3"/>
  <c r="BP860" i="3"/>
  <c r="BO860" i="3"/>
  <c r="BR860" i="3"/>
  <c r="BR91" i="3"/>
  <c r="BU91" i="3"/>
  <c r="BM91" i="3"/>
  <c r="BT91" i="3"/>
  <c r="BQ91" i="3"/>
  <c r="BO91" i="3"/>
  <c r="BS91" i="3"/>
  <c r="BN91" i="3"/>
  <c r="BJ91" i="3"/>
  <c r="BP91" i="3"/>
  <c r="BL91" i="3"/>
  <c r="BK91" i="3"/>
  <c r="BT783" i="3"/>
  <c r="BU783" i="3"/>
  <c r="BL783" i="3"/>
  <c r="BR783" i="3"/>
  <c r="BQ783" i="3"/>
  <c r="BJ783" i="3"/>
  <c r="BM783" i="3"/>
  <c r="BP783" i="3"/>
  <c r="BO783" i="3"/>
  <c r="BN783" i="3"/>
  <c r="BS783" i="3"/>
  <c r="BK783" i="3"/>
  <c r="BM1269" i="3"/>
  <c r="BO1269" i="3"/>
  <c r="BQ1269" i="3"/>
  <c r="BK1269" i="3"/>
  <c r="BL1269" i="3"/>
  <c r="BT1269" i="3"/>
  <c r="BR1269" i="3"/>
  <c r="BU1269" i="3"/>
  <c r="BN1269" i="3"/>
  <c r="BP1269" i="3"/>
  <c r="BJ1269" i="3"/>
  <c r="BS1269" i="3"/>
  <c r="BM1151" i="3"/>
  <c r="BN1151" i="3"/>
  <c r="BK1151" i="3"/>
  <c r="BQ1151" i="3"/>
  <c r="BP1151" i="3"/>
  <c r="BO1151" i="3"/>
  <c r="BS1151" i="3"/>
  <c r="BU1151" i="3"/>
  <c r="BL1151" i="3"/>
  <c r="BT1151" i="3"/>
  <c r="BJ1151" i="3"/>
  <c r="BR1151" i="3"/>
  <c r="BP564" i="3"/>
  <c r="BU564" i="3"/>
  <c r="BJ564" i="3"/>
  <c r="BM564" i="3"/>
  <c r="BO564" i="3"/>
  <c r="BL564" i="3"/>
  <c r="BR564" i="3"/>
  <c r="BT564" i="3"/>
  <c r="BK564" i="3"/>
  <c r="BN564" i="3"/>
  <c r="BQ564" i="3"/>
  <c r="BS564" i="3"/>
  <c r="BS1259" i="3"/>
  <c r="BU1259" i="3"/>
  <c r="BN1259" i="3"/>
  <c r="BK1259" i="3"/>
  <c r="BR1259" i="3"/>
  <c r="BT1259" i="3"/>
  <c r="BO1259" i="3"/>
  <c r="BL1259" i="3"/>
  <c r="BQ1259" i="3"/>
  <c r="BP1259" i="3"/>
  <c r="BM1259" i="3"/>
  <c r="BJ1259" i="3"/>
  <c r="BU1460" i="3"/>
  <c r="BO1460" i="3"/>
  <c r="BP1460" i="3"/>
  <c r="BT1460" i="3"/>
  <c r="BR1460" i="3"/>
  <c r="BJ1460" i="3"/>
  <c r="BS1460" i="3"/>
  <c r="BL1460" i="3"/>
  <c r="BM1460" i="3"/>
  <c r="BN1460" i="3"/>
  <c r="BK1460" i="3"/>
  <c r="BQ1460" i="3"/>
  <c r="BP1411" i="3"/>
  <c r="BK1411" i="3"/>
  <c r="BQ1411" i="3"/>
  <c r="BO1411" i="3"/>
  <c r="BJ1411" i="3"/>
  <c r="BM1411" i="3"/>
  <c r="BU1411" i="3"/>
  <c r="BT1411" i="3"/>
  <c r="BS1411" i="3"/>
  <c r="BL1411" i="3"/>
  <c r="BN1411" i="3"/>
  <c r="BR1411" i="3"/>
  <c r="BU1193" i="3"/>
  <c r="BJ1193" i="3"/>
  <c r="BN1193" i="3"/>
  <c r="BK1193" i="3"/>
  <c r="BP1193" i="3"/>
  <c r="BM1193" i="3"/>
  <c r="BS1193" i="3"/>
  <c r="BL1193" i="3"/>
  <c r="BR1193" i="3"/>
  <c r="BO1193" i="3"/>
  <c r="BQ1193" i="3"/>
  <c r="BT1193" i="3"/>
  <c r="BK1927" i="3"/>
  <c r="BQ1927" i="3"/>
  <c r="BM1927" i="3"/>
  <c r="BS1927" i="3"/>
  <c r="BR1927" i="3"/>
  <c r="BP1927" i="3"/>
  <c r="BL1927" i="3"/>
  <c r="BJ1927" i="3"/>
  <c r="BT1927" i="3"/>
  <c r="BU1927" i="3"/>
  <c r="BN1927" i="3"/>
  <c r="BO1927" i="3"/>
  <c r="BQ1596" i="3"/>
  <c r="BU1596" i="3"/>
  <c r="BO1596" i="3"/>
  <c r="BS1596" i="3"/>
  <c r="BP1596" i="3"/>
  <c r="BT1596" i="3"/>
  <c r="BL1596" i="3"/>
  <c r="BK1596" i="3"/>
  <c r="BM1596" i="3"/>
  <c r="BJ1596" i="3"/>
  <c r="BN1596" i="3"/>
  <c r="BR1596" i="3"/>
  <c r="BM1185" i="3"/>
  <c r="BQ1185" i="3"/>
  <c r="BT1185" i="3"/>
  <c r="BK1185" i="3"/>
  <c r="BN1185" i="3"/>
  <c r="BU1185" i="3"/>
  <c r="BS1185" i="3"/>
  <c r="BJ1185" i="3"/>
  <c r="BL1185" i="3"/>
  <c r="BP1185" i="3"/>
  <c r="BO1185" i="3"/>
  <c r="BR1185" i="3"/>
  <c r="BS1715" i="3"/>
  <c r="BK1715" i="3"/>
  <c r="BM1715" i="3"/>
  <c r="BT1715" i="3"/>
  <c r="BL1715" i="3"/>
  <c r="BN1715" i="3"/>
  <c r="BO1715" i="3"/>
  <c r="BR1715" i="3"/>
  <c r="BJ1715" i="3"/>
  <c r="BP1715" i="3"/>
  <c r="BU1715" i="3"/>
  <c r="BQ1715" i="3"/>
  <c r="BQ1036" i="3"/>
  <c r="BO1036" i="3"/>
  <c r="BS1036" i="3"/>
  <c r="BP1036" i="3"/>
  <c r="BJ1036" i="3"/>
  <c r="BR1036" i="3"/>
  <c r="BM1036" i="3"/>
  <c r="BL1036" i="3"/>
  <c r="BT1036" i="3"/>
  <c r="BK1036" i="3"/>
  <c r="BU1036" i="3"/>
  <c r="BN1036" i="3"/>
  <c r="BP1439" i="3"/>
  <c r="BQ1439" i="3"/>
  <c r="BR1439" i="3"/>
  <c r="BL1439" i="3"/>
  <c r="BO1439" i="3"/>
  <c r="BM1439" i="3"/>
  <c r="BK1439" i="3"/>
  <c r="BU1439" i="3"/>
  <c r="BT1439" i="3"/>
  <c r="BN1439" i="3"/>
  <c r="BS1439" i="3"/>
  <c r="BJ1439" i="3"/>
  <c r="BU1538" i="3"/>
  <c r="BT1538" i="3"/>
  <c r="BL1538" i="3"/>
  <c r="BM1538" i="3"/>
  <c r="BP1538" i="3"/>
  <c r="BO1538" i="3"/>
  <c r="BN1538" i="3"/>
  <c r="BJ1538" i="3"/>
  <c r="BS1538" i="3"/>
  <c r="BR1538" i="3"/>
  <c r="BK1538" i="3"/>
  <c r="BQ1538" i="3"/>
  <c r="BP25" i="3"/>
  <c r="BP117" i="3"/>
  <c r="BJ1880" i="3"/>
  <c r="BL17" i="3"/>
  <c r="BN1120" i="3"/>
  <c r="BS1754" i="3"/>
  <c r="BT13" i="3"/>
  <c r="BK336" i="3"/>
  <c r="BK26" i="3"/>
  <c r="BQ282" i="3"/>
  <c r="BQ563" i="3"/>
  <c r="BR1590" i="3"/>
  <c r="BM49" i="3"/>
  <c r="BK1166" i="3"/>
  <c r="BL1166" i="3"/>
  <c r="BL1697" i="3"/>
  <c r="BM1767" i="3"/>
  <c r="BN1838" i="3"/>
  <c r="BN321" i="3"/>
  <c r="BR50" i="3"/>
  <c r="BS1192" i="3"/>
  <c r="BM1423" i="3"/>
  <c r="BO1547" i="3"/>
  <c r="BK1849" i="3"/>
  <c r="BN1935" i="3"/>
  <c r="BL32" i="3"/>
  <c r="BT116" i="3"/>
  <c r="BS563" i="3"/>
  <c r="BO684" i="3"/>
  <c r="BK1699" i="3"/>
  <c r="BR1169" i="3"/>
  <c r="BP1755" i="3"/>
  <c r="BT1166" i="3"/>
  <c r="BJ50" i="3"/>
  <c r="BK281" i="3"/>
  <c r="BS1885" i="3"/>
  <c r="BS23" i="3"/>
  <c r="BJ1836" i="3"/>
  <c r="BL1925" i="3"/>
  <c r="BT336" i="3"/>
  <c r="BR568" i="3"/>
  <c r="BR1260" i="3"/>
  <c r="BL1276" i="3"/>
  <c r="BU1552" i="3"/>
  <c r="BS1648" i="3"/>
  <c r="BP1769" i="3"/>
  <c r="BK282" i="3"/>
  <c r="BK567" i="3"/>
  <c r="BP1697" i="3"/>
  <c r="BK275" i="3"/>
  <c r="BQ275" i="3"/>
  <c r="BR275" i="3"/>
  <c r="BS275" i="3"/>
  <c r="BL275" i="3"/>
  <c r="BN275" i="3"/>
  <c r="BU275" i="3"/>
  <c r="BM275" i="3"/>
  <c r="BT275" i="3"/>
  <c r="BO275" i="3"/>
  <c r="BP275" i="3"/>
  <c r="BJ275" i="3"/>
  <c r="BM557" i="3"/>
  <c r="BP557" i="3"/>
  <c r="BS557" i="3"/>
  <c r="BU557" i="3"/>
  <c r="BT557" i="3"/>
  <c r="BR557" i="3"/>
  <c r="BK557" i="3"/>
  <c r="BJ557" i="3"/>
  <c r="BO557" i="3"/>
  <c r="BQ557" i="3"/>
  <c r="BL557" i="3"/>
  <c r="BN557" i="3"/>
  <c r="BS276" i="3"/>
  <c r="BP276" i="3"/>
  <c r="BU276" i="3"/>
  <c r="BQ276" i="3"/>
  <c r="BR276" i="3"/>
  <c r="BO276" i="3"/>
  <c r="BT276" i="3"/>
  <c r="BK276" i="3"/>
  <c r="BJ276" i="3"/>
  <c r="BL276" i="3"/>
  <c r="BM276" i="3"/>
  <c r="BN276" i="3"/>
  <c r="BJ393" i="3"/>
  <c r="BL393" i="3"/>
  <c r="BR393" i="3"/>
  <c r="BM393" i="3"/>
  <c r="BU393" i="3"/>
  <c r="BK393" i="3"/>
  <c r="BT393" i="3"/>
  <c r="BS393" i="3"/>
  <c r="BN393" i="3"/>
  <c r="BP393" i="3"/>
  <c r="BQ393" i="3"/>
  <c r="BO393" i="3"/>
  <c r="BP496" i="3"/>
  <c r="BR496" i="3"/>
  <c r="BS496" i="3"/>
  <c r="BU496" i="3"/>
  <c r="BQ496" i="3"/>
  <c r="BT496" i="3"/>
  <c r="BK496" i="3"/>
  <c r="BO496" i="3"/>
  <c r="BM496" i="3"/>
  <c r="BL496" i="3"/>
  <c r="BJ496" i="3"/>
  <c r="BN496" i="3"/>
  <c r="BO984" i="3"/>
  <c r="BT984" i="3"/>
  <c r="BU984" i="3"/>
  <c r="BL984" i="3"/>
  <c r="BM984" i="3"/>
  <c r="BQ984" i="3"/>
  <c r="BP984" i="3"/>
  <c r="BK984" i="3"/>
  <c r="BR984" i="3"/>
  <c r="BN984" i="3"/>
  <c r="BS984" i="3"/>
  <c r="BJ984" i="3"/>
  <c r="BP834" i="3"/>
  <c r="BQ834" i="3"/>
  <c r="BR834" i="3"/>
  <c r="BN834" i="3"/>
  <c r="BL834" i="3"/>
  <c r="BM834" i="3"/>
  <c r="BK834" i="3"/>
  <c r="BS834" i="3"/>
  <c r="BT834" i="3"/>
  <c r="BJ834" i="3"/>
  <c r="BO834" i="3"/>
  <c r="BU834" i="3"/>
  <c r="BQ305" i="3"/>
  <c r="BT305" i="3"/>
  <c r="BU305" i="3"/>
  <c r="BS305" i="3"/>
  <c r="BK305" i="3"/>
  <c r="BJ305" i="3"/>
  <c r="BP305" i="3"/>
  <c r="BR305" i="3"/>
  <c r="BM305" i="3"/>
  <c r="BN305" i="3"/>
  <c r="BL305" i="3"/>
  <c r="BO305" i="3"/>
  <c r="BM852" i="3"/>
  <c r="BO852" i="3"/>
  <c r="BS852" i="3"/>
  <c r="BU852" i="3"/>
  <c r="BP852" i="3"/>
  <c r="BJ852" i="3"/>
  <c r="BK852" i="3"/>
  <c r="BQ852" i="3"/>
  <c r="BT852" i="3"/>
  <c r="BN852" i="3"/>
  <c r="BR852" i="3"/>
  <c r="BL852" i="3"/>
  <c r="BT758" i="3"/>
  <c r="BM758" i="3"/>
  <c r="BN758" i="3"/>
  <c r="BU758" i="3"/>
  <c r="BQ758" i="3"/>
  <c r="BS758" i="3"/>
  <c r="BO758" i="3"/>
  <c r="BP758" i="3"/>
  <c r="BR758" i="3"/>
  <c r="BL758" i="3"/>
  <c r="BJ758" i="3"/>
  <c r="BK758" i="3"/>
  <c r="BS859" i="3"/>
  <c r="BU859" i="3"/>
  <c r="BT859" i="3"/>
  <c r="BN859" i="3"/>
  <c r="BJ859" i="3"/>
  <c r="BP859" i="3"/>
  <c r="BM859" i="3"/>
  <c r="BK859" i="3"/>
  <c r="BL859" i="3"/>
  <c r="BQ859" i="3"/>
  <c r="BO859" i="3"/>
  <c r="BR859" i="3"/>
  <c r="BR1133" i="3"/>
  <c r="BO1133" i="3"/>
  <c r="BL1133" i="3"/>
  <c r="BS1133" i="3"/>
  <c r="BK1133" i="3"/>
  <c r="BQ1133" i="3"/>
  <c r="BU1133" i="3"/>
  <c r="BT1133" i="3"/>
  <c r="BN1133" i="3"/>
  <c r="BJ1133" i="3"/>
  <c r="BP1133" i="3"/>
  <c r="BM1133" i="3"/>
  <c r="BU1318" i="3"/>
  <c r="BN1318" i="3"/>
  <c r="BT1318" i="3"/>
  <c r="BO1318" i="3"/>
  <c r="BL1318" i="3"/>
  <c r="BP1318" i="3"/>
  <c r="BK1318" i="3"/>
  <c r="BQ1318" i="3"/>
  <c r="BR1318" i="3"/>
  <c r="BJ1318" i="3"/>
  <c r="BM1318" i="3"/>
  <c r="BS1318" i="3"/>
  <c r="BR956" i="3"/>
  <c r="BO956" i="3"/>
  <c r="BK956" i="3"/>
  <c r="BN956" i="3"/>
  <c r="BJ956" i="3"/>
  <c r="BQ956" i="3"/>
  <c r="BS956" i="3"/>
  <c r="BT956" i="3"/>
  <c r="BU956" i="3"/>
  <c r="BM956" i="3"/>
  <c r="BL956" i="3"/>
  <c r="BP956" i="3"/>
  <c r="BO1472" i="3"/>
  <c r="BK1472" i="3"/>
  <c r="BP1472" i="3"/>
  <c r="BL1472" i="3"/>
  <c r="BR1472" i="3"/>
  <c r="BQ1472" i="3"/>
  <c r="BN1472" i="3"/>
  <c r="BU1472" i="3"/>
  <c r="BJ1472" i="3"/>
  <c r="BS1472" i="3"/>
  <c r="BT1472" i="3"/>
  <c r="BM1472" i="3"/>
  <c r="BO1979" i="3"/>
  <c r="BL1979" i="3"/>
  <c r="BM1979" i="3"/>
  <c r="BJ1979" i="3"/>
  <c r="BQ1979" i="3"/>
  <c r="BU1979" i="3"/>
  <c r="BT1979" i="3"/>
  <c r="BP1979" i="3"/>
  <c r="BK1979" i="3"/>
  <c r="BS1979" i="3"/>
  <c r="BR1979" i="3"/>
  <c r="BN1979" i="3"/>
  <c r="BJ1295" i="3"/>
  <c r="BM1295" i="3"/>
  <c r="BP1295" i="3"/>
  <c r="BN1295" i="3"/>
  <c r="BS1295" i="3"/>
  <c r="BU1295" i="3"/>
  <c r="BO1295" i="3"/>
  <c r="BK1295" i="3"/>
  <c r="BL1295" i="3"/>
  <c r="BR1295" i="3"/>
  <c r="BT1295" i="3"/>
  <c r="BQ1295" i="3"/>
  <c r="BT1981" i="3"/>
  <c r="BO1981" i="3"/>
  <c r="BR1981" i="3"/>
  <c r="BS1981" i="3"/>
  <c r="BL1981" i="3"/>
  <c r="BK1981" i="3"/>
  <c r="BJ1981" i="3"/>
  <c r="BM1981" i="3"/>
  <c r="BQ1981" i="3"/>
  <c r="BP1981" i="3"/>
  <c r="BU1981" i="3"/>
  <c r="BN1981" i="3"/>
  <c r="BM1096" i="3"/>
  <c r="BL1096" i="3"/>
  <c r="BT1096" i="3"/>
  <c r="BR1096" i="3"/>
  <c r="BK1096" i="3"/>
  <c r="BS1096" i="3"/>
  <c r="BQ1096" i="3"/>
  <c r="BN1096" i="3"/>
  <c r="BJ1096" i="3"/>
  <c r="BO1096" i="3"/>
  <c r="BP1096" i="3"/>
  <c r="BU1096" i="3"/>
  <c r="BM1494" i="3"/>
  <c r="BS1494" i="3"/>
  <c r="BU1494" i="3"/>
  <c r="BP1494" i="3"/>
  <c r="BT1494" i="3"/>
  <c r="BO1494" i="3"/>
  <c r="BQ1494" i="3"/>
  <c r="BJ1494" i="3"/>
  <c r="BN1494" i="3"/>
  <c r="BR1494" i="3"/>
  <c r="BK1494" i="3"/>
  <c r="BL1494" i="3"/>
  <c r="BT1796" i="3"/>
  <c r="BJ1796" i="3"/>
  <c r="BM1796" i="3"/>
  <c r="BN1796" i="3"/>
  <c r="BK1796" i="3"/>
  <c r="BP1796" i="3"/>
  <c r="BO1796" i="3"/>
  <c r="BR1796" i="3"/>
  <c r="BL1796" i="3"/>
  <c r="BS1796" i="3"/>
  <c r="BQ1796" i="3"/>
  <c r="BU1796" i="3"/>
  <c r="BU1462" i="3"/>
  <c r="BP1462" i="3"/>
  <c r="BT1462" i="3"/>
  <c r="BN1462" i="3"/>
  <c r="BM1462" i="3"/>
  <c r="BJ1462" i="3"/>
  <c r="BO1462" i="3"/>
  <c r="BQ1462" i="3"/>
  <c r="BL1462" i="3"/>
  <c r="BS1462" i="3"/>
  <c r="BK1462" i="3"/>
  <c r="BR1462" i="3"/>
  <c r="BL1835" i="3"/>
  <c r="BQ1835" i="3"/>
  <c r="BU1835" i="3"/>
  <c r="BS1835" i="3"/>
  <c r="BM1835" i="3"/>
  <c r="BJ1835" i="3"/>
  <c r="BR1835" i="3"/>
  <c r="BT1835" i="3"/>
  <c r="BN1835" i="3"/>
  <c r="BO1835" i="3"/>
  <c r="BP1835" i="3"/>
  <c r="BK1744" i="3"/>
  <c r="BL1744" i="3"/>
  <c r="BU1744" i="3"/>
  <c r="BT1744" i="3"/>
  <c r="BQ1744" i="3"/>
  <c r="BR1744" i="3"/>
  <c r="BS1744" i="3"/>
  <c r="BJ1744" i="3"/>
  <c r="BO1744" i="3"/>
  <c r="BP1744" i="3"/>
  <c r="BN1744" i="3"/>
  <c r="BR281" i="3"/>
  <c r="BN116" i="3"/>
  <c r="BP1880" i="3"/>
  <c r="BQ13" i="3"/>
  <c r="BS281" i="3"/>
  <c r="BS26" i="3"/>
  <c r="BM26" i="3"/>
  <c r="BL1909" i="3"/>
  <c r="BT1909" i="3"/>
  <c r="BJ1287" i="3"/>
  <c r="BK1697" i="3"/>
  <c r="BN1767" i="3"/>
  <c r="BK1838" i="3"/>
  <c r="BN1192" i="3"/>
  <c r="BU1288" i="3"/>
  <c r="BN1849" i="3"/>
  <c r="BN1909" i="3"/>
  <c r="BT1517" i="3"/>
  <c r="BN1260" i="3"/>
  <c r="BP1146" i="3"/>
  <c r="BT1929" i="3"/>
  <c r="BU116" i="3"/>
  <c r="BU1699" i="3"/>
  <c r="BS50" i="3"/>
  <c r="BN281" i="3"/>
  <c r="BQ610" i="3"/>
  <c r="BT23" i="3"/>
  <c r="BQ1925" i="3"/>
  <c r="BJ336" i="3"/>
  <c r="BJ568" i="3"/>
  <c r="BO49" i="3"/>
  <c r="BU1260" i="3"/>
  <c r="BK1769" i="3"/>
  <c r="BQ1754" i="3"/>
  <c r="BS1166" i="3"/>
  <c r="BN97" i="3"/>
  <c r="BP97" i="3"/>
  <c r="BT97" i="3"/>
  <c r="BQ97" i="3"/>
  <c r="BO97" i="3"/>
  <c r="BJ97" i="3"/>
  <c r="BK97" i="3"/>
  <c r="BR97" i="3"/>
  <c r="BS97" i="3"/>
  <c r="BM97" i="3"/>
  <c r="BL97" i="3"/>
  <c r="BU97" i="3"/>
  <c r="BO280" i="3"/>
  <c r="BM280" i="3"/>
  <c r="BQ280" i="3"/>
  <c r="BR280" i="3"/>
  <c r="BU280" i="3"/>
  <c r="BL280" i="3"/>
  <c r="BN280" i="3"/>
  <c r="BJ280" i="3"/>
  <c r="BK280" i="3"/>
  <c r="BP280" i="3"/>
  <c r="BT280" i="3"/>
  <c r="BS280" i="3"/>
  <c r="BQ121" i="3"/>
  <c r="BS121" i="3"/>
  <c r="BN121" i="3"/>
  <c r="BU121" i="3"/>
  <c r="BL121" i="3"/>
  <c r="BM121" i="3"/>
  <c r="BO121" i="3"/>
  <c r="BT121" i="3"/>
  <c r="BJ121" i="3"/>
  <c r="BK121" i="3"/>
  <c r="BR121" i="3"/>
  <c r="BP121" i="3"/>
  <c r="BT302" i="3"/>
  <c r="BO302" i="3"/>
  <c r="BP302" i="3"/>
  <c r="BU302" i="3"/>
  <c r="BJ302" i="3"/>
  <c r="BS302" i="3"/>
  <c r="BL302" i="3"/>
  <c r="BM302" i="3"/>
  <c r="BN302" i="3"/>
  <c r="BR302" i="3"/>
  <c r="BK302" i="3"/>
  <c r="BQ302" i="3"/>
  <c r="BR267" i="3"/>
  <c r="BJ267" i="3"/>
  <c r="BS267" i="3"/>
  <c r="BK267" i="3"/>
  <c r="BT267" i="3"/>
  <c r="BM267" i="3"/>
  <c r="BU267" i="3"/>
  <c r="BP267" i="3"/>
  <c r="BQ267" i="3"/>
  <c r="BN267" i="3"/>
  <c r="BO267" i="3"/>
  <c r="BL267" i="3"/>
  <c r="BM343" i="3"/>
  <c r="BU343" i="3"/>
  <c r="BS343" i="3"/>
  <c r="BJ343" i="3"/>
  <c r="BR343" i="3"/>
  <c r="BK343" i="3"/>
  <c r="BL343" i="3"/>
  <c r="BO343" i="3"/>
  <c r="BP343" i="3"/>
  <c r="BT343" i="3"/>
  <c r="BN343" i="3"/>
  <c r="BQ343" i="3"/>
  <c r="BU565" i="3"/>
  <c r="BN565" i="3"/>
  <c r="BS565" i="3"/>
  <c r="BM565" i="3"/>
  <c r="BQ565" i="3"/>
  <c r="BJ565" i="3"/>
  <c r="BR565" i="3"/>
  <c r="BL565" i="3"/>
  <c r="BT565" i="3"/>
  <c r="BK565" i="3"/>
  <c r="BP565" i="3"/>
  <c r="BO565" i="3"/>
  <c r="BP543" i="3"/>
  <c r="BJ543" i="3"/>
  <c r="BU543" i="3"/>
  <c r="BK543" i="3"/>
  <c r="BN543" i="3"/>
  <c r="BM543" i="3"/>
  <c r="BQ543" i="3"/>
  <c r="BT543" i="3"/>
  <c r="BS543" i="3"/>
  <c r="BL543" i="3"/>
  <c r="BO543" i="3"/>
  <c r="BR543" i="3"/>
  <c r="BQ1136" i="3"/>
  <c r="BL1136" i="3"/>
  <c r="BM1136" i="3"/>
  <c r="BO1136" i="3"/>
  <c r="BS1136" i="3"/>
  <c r="BP1136" i="3"/>
  <c r="BJ1136" i="3"/>
  <c r="BU1136" i="3"/>
  <c r="BK1136" i="3"/>
  <c r="BR1136" i="3"/>
  <c r="BN1136" i="3"/>
  <c r="BT1136" i="3"/>
  <c r="BU657" i="3"/>
  <c r="BN657" i="3"/>
  <c r="BK657" i="3"/>
  <c r="BJ657" i="3"/>
  <c r="BO657" i="3"/>
  <c r="BT657" i="3"/>
  <c r="BQ657" i="3"/>
  <c r="BL657" i="3"/>
  <c r="BM657" i="3"/>
  <c r="BS657" i="3"/>
  <c r="BP657" i="3"/>
  <c r="BR657" i="3"/>
  <c r="BM1134" i="3"/>
  <c r="BT1134" i="3"/>
  <c r="BJ1134" i="3"/>
  <c r="BK1134" i="3"/>
  <c r="BN1134" i="3"/>
  <c r="BO1134" i="3"/>
  <c r="BL1134" i="3"/>
  <c r="BQ1134" i="3"/>
  <c r="BP1134" i="3"/>
  <c r="BS1134" i="3"/>
  <c r="BR1134" i="3"/>
  <c r="BU1134" i="3"/>
  <c r="BN748" i="3"/>
  <c r="BM748" i="3"/>
  <c r="BT748" i="3"/>
  <c r="BO748" i="3"/>
  <c r="BR748" i="3"/>
  <c r="BS748" i="3"/>
  <c r="BQ748" i="3"/>
  <c r="BU748" i="3"/>
  <c r="BJ748" i="3"/>
  <c r="BK748" i="3"/>
  <c r="BL748" i="3"/>
  <c r="BP748" i="3"/>
  <c r="BP1289" i="3"/>
  <c r="BN1289" i="3"/>
  <c r="BL1289" i="3"/>
  <c r="BK1289" i="3"/>
  <c r="BT1289" i="3"/>
  <c r="BU1289" i="3"/>
  <c r="BO1289" i="3"/>
  <c r="BR1289" i="3"/>
  <c r="BM1289" i="3"/>
  <c r="BS1289" i="3"/>
  <c r="BJ1289" i="3"/>
  <c r="BQ1289" i="3"/>
  <c r="BK1183" i="3"/>
  <c r="BM1183" i="3"/>
  <c r="BT1183" i="3"/>
  <c r="BU1183" i="3"/>
  <c r="BJ1183" i="3"/>
  <c r="BO1183" i="3"/>
  <c r="BL1183" i="3"/>
  <c r="BP1183" i="3"/>
  <c r="BN1183" i="3"/>
  <c r="BQ1183" i="3"/>
  <c r="BR1183" i="3"/>
  <c r="BS1183" i="3"/>
  <c r="BS1672" i="3"/>
  <c r="BN1672" i="3"/>
  <c r="BK1672" i="3"/>
  <c r="BM1672" i="3"/>
  <c r="BT1672" i="3"/>
  <c r="BL1672" i="3"/>
  <c r="BU1672" i="3"/>
  <c r="BJ1672" i="3"/>
  <c r="BO1672" i="3"/>
  <c r="BP1672" i="3"/>
  <c r="BQ1672" i="3"/>
  <c r="BR1672" i="3"/>
  <c r="BK1688" i="3"/>
  <c r="BM1688" i="3"/>
  <c r="BS1688" i="3"/>
  <c r="BN1688" i="3"/>
  <c r="BL1688" i="3"/>
  <c r="BR1688" i="3"/>
  <c r="BP1688" i="3"/>
  <c r="BU1688" i="3"/>
  <c r="BJ1688" i="3"/>
  <c r="BT1688" i="3"/>
  <c r="BQ1688" i="3"/>
  <c r="BO1688" i="3"/>
  <c r="BS1887" i="3"/>
  <c r="BP1887" i="3"/>
  <c r="BQ1887" i="3"/>
  <c r="BU1887" i="3"/>
  <c r="BR1887" i="3"/>
  <c r="BO1887" i="3"/>
  <c r="BT1887" i="3"/>
  <c r="BN1887" i="3"/>
  <c r="BK1887" i="3"/>
  <c r="BL1887" i="3"/>
  <c r="BJ1887" i="3"/>
  <c r="BM1887" i="3"/>
  <c r="C1556" i="11"/>
  <c r="BL1557" i="3"/>
  <c r="BS1557" i="3"/>
  <c r="BM1557" i="3"/>
  <c r="BJ1557" i="3"/>
  <c r="BK1557" i="3"/>
  <c r="BO1557" i="3"/>
  <c r="BQ1557" i="3"/>
  <c r="BN1557" i="3"/>
  <c r="BR1557" i="3"/>
  <c r="BT1557" i="3"/>
  <c r="BP1557" i="3"/>
  <c r="BU1557" i="3"/>
  <c r="BT1808" i="3"/>
  <c r="BQ1808" i="3"/>
  <c r="BJ1808" i="3"/>
  <c r="BP1808" i="3"/>
  <c r="BU1808" i="3"/>
  <c r="BO1808" i="3"/>
  <c r="BR1808" i="3"/>
  <c r="BK1808" i="3"/>
  <c r="BL1808" i="3"/>
  <c r="BM1808" i="3"/>
  <c r="BS1808" i="3"/>
  <c r="BN1808" i="3"/>
  <c r="BJ1983" i="3"/>
  <c r="BU1983" i="3"/>
  <c r="BS1983" i="3"/>
  <c r="BN1983" i="3"/>
  <c r="BT1983" i="3"/>
  <c r="BO1983" i="3"/>
  <c r="BR1983" i="3"/>
  <c r="BK1983" i="3"/>
  <c r="BM1983" i="3"/>
  <c r="BQ1983" i="3"/>
  <c r="BP1983" i="3"/>
  <c r="BL1983" i="3"/>
  <c r="BR1601" i="3"/>
  <c r="BU1601" i="3"/>
  <c r="BS1601" i="3"/>
  <c r="BP1601" i="3"/>
  <c r="BT1601" i="3"/>
  <c r="BO1601" i="3"/>
  <c r="BN1601" i="3"/>
  <c r="BK1601" i="3"/>
  <c r="BL1601" i="3"/>
  <c r="BO1880" i="3"/>
  <c r="BU13" i="3"/>
  <c r="BR1287" i="3"/>
  <c r="BU1697" i="3"/>
  <c r="BU1767" i="3"/>
  <c r="BJ1192" i="3"/>
  <c r="BL1849" i="3"/>
  <c r="BS1909" i="3"/>
  <c r="BS1517" i="3"/>
  <c r="BQ116" i="3"/>
  <c r="BO1699" i="3"/>
  <c r="BQ1165" i="3"/>
  <c r="BP1165" i="3"/>
  <c r="BP610" i="3"/>
  <c r="BU23" i="3"/>
  <c r="BM1925" i="3"/>
  <c r="BQ336" i="3"/>
  <c r="BK1288" i="3"/>
  <c r="BK1260" i="3"/>
  <c r="BO1552" i="3"/>
  <c r="BU1769" i="3"/>
  <c r="BP567" i="3"/>
  <c r="BL1699" i="3"/>
  <c r="BP1276" i="3"/>
  <c r="BS1929" i="3"/>
  <c r="BP873" i="3"/>
  <c r="BR924" i="3"/>
  <c r="BM948" i="3"/>
  <c r="BT1031" i="3"/>
  <c r="BU1045" i="3"/>
  <c r="BR502" i="3"/>
  <c r="BR517" i="3"/>
  <c r="BJ98" i="3"/>
  <c r="BT98" i="3"/>
  <c r="BK98" i="3"/>
  <c r="BO98" i="3"/>
  <c r="BQ98" i="3"/>
  <c r="BN98" i="3"/>
  <c r="BR98" i="3"/>
  <c r="BL98" i="3"/>
  <c r="BP98" i="3"/>
  <c r="BM98" i="3"/>
  <c r="BS98" i="3"/>
  <c r="BU98" i="3"/>
  <c r="BL149" i="3"/>
  <c r="BO149" i="3"/>
  <c r="BP61" i="3"/>
  <c r="BM61" i="3"/>
  <c r="BT61" i="3"/>
  <c r="BO61" i="3"/>
  <c r="BS61" i="3"/>
  <c r="BR61" i="3"/>
  <c r="BJ61" i="3"/>
  <c r="BU61" i="3"/>
  <c r="BN61" i="3"/>
  <c r="BL61" i="3"/>
  <c r="BQ61" i="3"/>
  <c r="BK61" i="3"/>
  <c r="BP290" i="3"/>
  <c r="BJ290" i="3"/>
  <c r="BM290" i="3"/>
  <c r="BL290" i="3"/>
  <c r="BN290" i="3"/>
  <c r="BT290" i="3"/>
  <c r="BQ290" i="3"/>
  <c r="BK290" i="3"/>
  <c r="BO290" i="3"/>
  <c r="BU290" i="3"/>
  <c r="BS290" i="3"/>
  <c r="BR290" i="3"/>
  <c r="BM272" i="3"/>
  <c r="BR272" i="3"/>
  <c r="BS272" i="3"/>
  <c r="BO272" i="3"/>
  <c r="BU272" i="3"/>
  <c r="BQ272" i="3"/>
  <c r="BL272" i="3"/>
  <c r="BT272" i="3"/>
  <c r="BP272" i="3"/>
  <c r="BJ272" i="3"/>
  <c r="BN272" i="3"/>
  <c r="BK272" i="3"/>
  <c r="BT381" i="3"/>
  <c r="BL381" i="3"/>
  <c r="BO381" i="3"/>
  <c r="BJ381" i="3"/>
  <c r="BR381" i="3"/>
  <c r="BU381" i="3"/>
  <c r="BQ381" i="3"/>
  <c r="BS381" i="3"/>
  <c r="BM381" i="3"/>
  <c r="BN381" i="3"/>
  <c r="BP381" i="3"/>
  <c r="BK381" i="3"/>
  <c r="BO181" i="3"/>
  <c r="BS181" i="3"/>
  <c r="BM181" i="3"/>
  <c r="BJ181" i="3"/>
  <c r="BL181" i="3"/>
  <c r="BU181" i="3"/>
  <c r="BT181" i="3"/>
  <c r="BP181" i="3"/>
  <c r="BQ181" i="3"/>
  <c r="BR181" i="3"/>
  <c r="BK181" i="3"/>
  <c r="BN181" i="3"/>
  <c r="BN292" i="3"/>
  <c r="BT292" i="3"/>
  <c r="BS292" i="3"/>
  <c r="BL292" i="3"/>
  <c r="BQ292" i="3"/>
  <c r="BJ292" i="3"/>
  <c r="BK292" i="3"/>
  <c r="BU292" i="3"/>
  <c r="BR292" i="3"/>
  <c r="BM292" i="3"/>
  <c r="BO292" i="3"/>
  <c r="BP292" i="3"/>
  <c r="BS70" i="3"/>
  <c r="BP70" i="3"/>
  <c r="BQ311" i="3"/>
  <c r="BR311" i="3"/>
  <c r="BS311" i="3"/>
  <c r="BU311" i="3"/>
  <c r="BN311" i="3"/>
  <c r="BO311" i="3"/>
  <c r="BJ311" i="3"/>
  <c r="BT311" i="3"/>
  <c r="BL311" i="3"/>
  <c r="BP311" i="3"/>
  <c r="BK311" i="3"/>
  <c r="BM311" i="3"/>
  <c r="BT318" i="3"/>
  <c r="BP318" i="3"/>
  <c r="BL318" i="3"/>
  <c r="BQ318" i="3"/>
  <c r="BO318" i="3"/>
  <c r="BN318" i="3"/>
  <c r="BK318" i="3"/>
  <c r="BM318" i="3"/>
  <c r="BJ318" i="3"/>
  <c r="BR318" i="3"/>
  <c r="BU318" i="3"/>
  <c r="BS318" i="3"/>
  <c r="BR823" i="3"/>
  <c r="BM823" i="3"/>
  <c r="BP823" i="3"/>
  <c r="BS823" i="3"/>
  <c r="BJ823" i="3"/>
  <c r="BN823" i="3"/>
  <c r="BU823" i="3"/>
  <c r="BT823" i="3"/>
  <c r="BQ823" i="3"/>
  <c r="BO823" i="3"/>
  <c r="BK823" i="3"/>
  <c r="BL823" i="3"/>
  <c r="BP494" i="3"/>
  <c r="BU494" i="3"/>
  <c r="BS494" i="3"/>
  <c r="BL494" i="3"/>
  <c r="BM494" i="3"/>
  <c r="BN494" i="3"/>
  <c r="BK494" i="3"/>
  <c r="BR494" i="3"/>
  <c r="BJ494" i="3"/>
  <c r="BQ494" i="3"/>
  <c r="BT494" i="3"/>
  <c r="BO494" i="3"/>
  <c r="BR985" i="3"/>
  <c r="BO985" i="3"/>
  <c r="BP985" i="3"/>
  <c r="BL985" i="3"/>
  <c r="BT985" i="3"/>
  <c r="BU985" i="3"/>
  <c r="BM985" i="3"/>
  <c r="BS985" i="3"/>
  <c r="BK985" i="3"/>
  <c r="BN985" i="3"/>
  <c r="BQ985" i="3"/>
  <c r="BJ985" i="3"/>
  <c r="BK1048" i="3"/>
  <c r="BL1048" i="3"/>
  <c r="BM1048" i="3"/>
  <c r="BN868" i="3"/>
  <c r="BQ868" i="3"/>
  <c r="BJ868" i="3"/>
  <c r="BS868" i="3"/>
  <c r="BK868" i="3"/>
  <c r="BR868" i="3"/>
  <c r="BO868" i="3"/>
  <c r="BT868" i="3"/>
  <c r="BM868" i="3"/>
  <c r="BU868" i="3"/>
  <c r="BP868" i="3"/>
  <c r="BL868" i="3"/>
  <c r="BN1158" i="3"/>
  <c r="BP1158" i="3"/>
  <c r="BL1158" i="3"/>
  <c r="BM1158" i="3"/>
  <c r="BS1158" i="3"/>
  <c r="BK1158" i="3"/>
  <c r="BU1158" i="3"/>
  <c r="BO1158" i="3"/>
  <c r="BT1158" i="3"/>
  <c r="BR1158" i="3"/>
  <c r="BJ1158" i="3"/>
  <c r="BQ1158" i="3"/>
  <c r="BM937" i="3"/>
  <c r="BT937" i="3"/>
  <c r="BO937" i="3"/>
  <c r="BU1105" i="3"/>
  <c r="BT1105" i="3"/>
  <c r="BQ1105" i="3"/>
  <c r="BP1105" i="3"/>
  <c r="BL1105" i="3"/>
  <c r="BR1105" i="3"/>
  <c r="BN1105" i="3"/>
  <c r="BM1105" i="3"/>
  <c r="BK1105" i="3"/>
  <c r="BS1105" i="3"/>
  <c r="BJ1105" i="3"/>
  <c r="BO1105" i="3"/>
  <c r="BM836" i="3"/>
  <c r="BL836" i="3"/>
  <c r="BP836" i="3"/>
  <c r="BK836" i="3"/>
  <c r="BS836" i="3"/>
  <c r="BJ836" i="3"/>
  <c r="BQ836" i="3"/>
  <c r="BT836" i="3"/>
  <c r="BU836" i="3"/>
  <c r="BN836" i="3"/>
  <c r="BO836" i="3"/>
  <c r="BR836" i="3"/>
  <c r="BK1353" i="3"/>
  <c r="BP1353" i="3"/>
  <c r="BT1353" i="3"/>
  <c r="BO1353" i="3"/>
  <c r="BU1353" i="3"/>
  <c r="BQ1353" i="3"/>
  <c r="BL1353" i="3"/>
  <c r="BR1353" i="3"/>
  <c r="BN1353" i="3"/>
  <c r="BM1353" i="3"/>
  <c r="BJ1353" i="3"/>
  <c r="BS1353" i="3"/>
  <c r="BR1241" i="3"/>
  <c r="BP1241" i="3"/>
  <c r="BQ1241" i="3"/>
  <c r="BS1241" i="3"/>
  <c r="BM1241" i="3"/>
  <c r="BT1241" i="3"/>
  <c r="BU1241" i="3"/>
  <c r="BN1241" i="3"/>
  <c r="BO1241" i="3"/>
  <c r="BJ1241" i="3"/>
  <c r="BK1241" i="3"/>
  <c r="BL1241" i="3"/>
  <c r="BM1106" i="3"/>
  <c r="BS1106" i="3"/>
  <c r="BQ1106" i="3"/>
  <c r="BJ1106" i="3"/>
  <c r="BT1106" i="3"/>
  <c r="BL1106" i="3"/>
  <c r="BU1106" i="3"/>
  <c r="BN1106" i="3"/>
  <c r="BO1106" i="3"/>
  <c r="BR1106" i="3"/>
  <c r="BK1106" i="3"/>
  <c r="BP1106" i="3"/>
  <c r="BN1449" i="3"/>
  <c r="BJ1449" i="3"/>
  <c r="BT1449" i="3"/>
  <c r="BS1449" i="3"/>
  <c r="BL1449" i="3"/>
  <c r="BO1449" i="3"/>
  <c r="BR1449" i="3"/>
  <c r="BP1449" i="3"/>
  <c r="BQ1449" i="3"/>
  <c r="BK1449" i="3"/>
  <c r="BM1449" i="3"/>
  <c r="BU1449" i="3"/>
  <c r="BR978" i="3"/>
  <c r="BO978" i="3"/>
  <c r="BJ978" i="3"/>
  <c r="BQ978" i="3"/>
  <c r="BT978" i="3"/>
  <c r="BL978" i="3"/>
  <c r="BN978" i="3"/>
  <c r="BU978" i="3"/>
  <c r="BP978" i="3"/>
  <c r="BK978" i="3"/>
  <c r="BM978" i="3"/>
  <c r="BS978" i="3"/>
  <c r="BJ1643" i="3"/>
  <c r="BU1643" i="3"/>
  <c r="BO1643" i="3"/>
  <c r="BP1643" i="3"/>
  <c r="BQ1643" i="3"/>
  <c r="BN1643" i="3"/>
  <c r="BR1643" i="3"/>
  <c r="BT1643" i="3"/>
  <c r="BK1643" i="3"/>
  <c r="BS1643" i="3"/>
  <c r="BM1643" i="3"/>
  <c r="BL1643" i="3"/>
  <c r="BO1433" i="3"/>
  <c r="BP1433" i="3"/>
  <c r="BQ1433" i="3"/>
  <c r="BK1433" i="3"/>
  <c r="BJ1433" i="3"/>
  <c r="BR1433" i="3"/>
  <c r="BU1433" i="3"/>
  <c r="BS1433" i="3"/>
  <c r="BT1433" i="3"/>
  <c r="BN1433" i="3"/>
  <c r="BM1433" i="3"/>
  <c r="BL1433" i="3"/>
  <c r="BS1271" i="3"/>
  <c r="BU1271" i="3"/>
  <c r="BR1271" i="3"/>
  <c r="BT1271" i="3"/>
  <c r="BQ1271" i="3"/>
  <c r="BK1271" i="3"/>
  <c r="BL1271" i="3"/>
  <c r="BJ1271" i="3"/>
  <c r="BP1271" i="3"/>
  <c r="BN1271" i="3"/>
  <c r="BM1271" i="3"/>
  <c r="BO1271" i="3"/>
  <c r="BL1605" i="3"/>
  <c r="BM1605" i="3"/>
  <c r="BQ1605" i="3"/>
  <c r="BK1605" i="3"/>
  <c r="BP1605" i="3"/>
  <c r="BO1605" i="3"/>
  <c r="BN1605" i="3"/>
  <c r="BU1605" i="3"/>
  <c r="BT1746" i="3"/>
  <c r="BP1746" i="3"/>
  <c r="BO1746" i="3"/>
  <c r="BR1746" i="3"/>
  <c r="BS1746" i="3"/>
  <c r="BU1746" i="3"/>
  <c r="BJ1746" i="3"/>
  <c r="BM1746" i="3"/>
  <c r="BN1746" i="3"/>
  <c r="BQ1746" i="3"/>
  <c r="BK1746" i="3"/>
  <c r="BL1746" i="3"/>
  <c r="BK1137" i="3"/>
  <c r="BJ1137" i="3"/>
  <c r="BL1137" i="3"/>
  <c r="BO1137" i="3"/>
  <c r="BP1137" i="3"/>
  <c r="BR1137" i="3"/>
  <c r="BS1137" i="3"/>
  <c r="BU1137" i="3"/>
  <c r="BN1137" i="3"/>
  <c r="BT1137" i="3"/>
  <c r="BQ1137" i="3"/>
  <c r="BM1137" i="3"/>
  <c r="BO1875" i="3"/>
  <c r="BQ1875" i="3"/>
  <c r="BL1875" i="3"/>
  <c r="BN1875" i="3"/>
  <c r="BJ1875" i="3"/>
  <c r="BK1875" i="3"/>
  <c r="BS1875" i="3"/>
  <c r="BM1875" i="3"/>
  <c r="BP1875" i="3"/>
  <c r="BT1875" i="3"/>
  <c r="BM1838" i="3"/>
  <c r="BJ1647" i="3"/>
  <c r="BN1647" i="3"/>
  <c r="BO1647" i="3"/>
  <c r="BU1647" i="3"/>
  <c r="BT1647" i="3"/>
  <c r="BM1647" i="3"/>
  <c r="BS1647" i="3"/>
  <c r="BK1647" i="3"/>
  <c r="BQ1647" i="3"/>
  <c r="BL1647" i="3"/>
  <c r="BR1647" i="3"/>
  <c r="BP1647" i="3"/>
  <c r="BR1006" i="3"/>
  <c r="BS1006" i="3"/>
  <c r="BT1006" i="3"/>
  <c r="BL1006" i="3"/>
  <c r="BP1006" i="3"/>
  <c r="BJ1006" i="3"/>
  <c r="BN1006" i="3"/>
  <c r="BO1006" i="3"/>
  <c r="BQ1006" i="3"/>
  <c r="BM1006" i="3"/>
  <c r="BS1605" i="3"/>
  <c r="BP1654" i="3"/>
  <c r="BK1654" i="3"/>
  <c r="BT1654" i="3"/>
  <c r="BU1654" i="3"/>
  <c r="BO1654" i="3"/>
  <c r="BQ1654" i="3"/>
  <c r="BJ1654" i="3"/>
  <c r="BT1912" i="3"/>
  <c r="BU1912" i="3"/>
  <c r="BP1912" i="3"/>
  <c r="BL1912" i="3"/>
  <c r="BQ1912" i="3"/>
  <c r="BM1912" i="3"/>
  <c r="BS1912" i="3"/>
  <c r="BN1912" i="3"/>
  <c r="BK1912" i="3"/>
  <c r="BJ1912" i="3"/>
  <c r="BS25" i="3"/>
  <c r="BS1880" i="3"/>
  <c r="BM17" i="3"/>
  <c r="BN1754" i="3"/>
  <c r="BJ13" i="3"/>
  <c r="BT1287" i="3"/>
  <c r="BT1697" i="3"/>
  <c r="BR1767" i="3"/>
  <c r="BJ1929" i="3"/>
  <c r="BO321" i="3"/>
  <c r="BQ67" i="3"/>
  <c r="BR67" i="3"/>
  <c r="BS67" i="3"/>
  <c r="BK603" i="3"/>
  <c r="BP603" i="3"/>
  <c r="BQ603" i="3"/>
  <c r="BM603" i="3"/>
  <c r="BT603" i="3"/>
  <c r="BU603" i="3"/>
  <c r="BR603" i="3"/>
  <c r="BS603" i="3"/>
  <c r="BN603" i="3"/>
  <c r="BO603" i="3"/>
  <c r="BL603" i="3"/>
  <c r="BJ603" i="3"/>
  <c r="BR1192" i="3"/>
  <c r="BJ1423" i="3"/>
  <c r="BQ1849" i="3"/>
  <c r="BQ1909" i="3"/>
  <c r="BP1935" i="3"/>
  <c r="BQ1517" i="3"/>
  <c r="BS456" i="3"/>
  <c r="BS1287" i="3"/>
  <c r="BS116" i="3"/>
  <c r="BM1699" i="3"/>
  <c r="BJ1169" i="3"/>
  <c r="BL1347" i="3"/>
  <c r="BQ1755" i="3"/>
  <c r="BU21" i="3"/>
  <c r="BO21" i="3"/>
  <c r="BQ281" i="3"/>
  <c r="BJ610" i="3"/>
  <c r="BM1885" i="3"/>
  <c r="BR23" i="3"/>
  <c r="BM1836" i="3"/>
  <c r="BT1925" i="3"/>
  <c r="BU336" i="3"/>
  <c r="BP568" i="3"/>
  <c r="BT1552" i="3"/>
  <c r="BL1648" i="3"/>
  <c r="BJ1769" i="3"/>
  <c r="BM610" i="3"/>
  <c r="BT21" i="3"/>
  <c r="BK948" i="3"/>
  <c r="BT1045" i="3"/>
  <c r="BL502" i="3"/>
  <c r="BP517" i="3"/>
  <c r="BP291" i="3"/>
  <c r="BK291" i="3"/>
  <c r="BU291" i="3"/>
  <c r="BM291" i="3"/>
  <c r="BL291" i="3"/>
  <c r="BO291" i="3"/>
  <c r="BQ291" i="3"/>
  <c r="BJ291" i="3"/>
  <c r="BR291" i="3"/>
  <c r="BS291" i="3"/>
  <c r="BT291" i="3"/>
  <c r="BN291" i="3"/>
  <c r="BL304" i="3"/>
  <c r="BT304" i="3"/>
  <c r="BN304" i="3"/>
  <c r="BO304" i="3"/>
  <c r="BQ304" i="3"/>
  <c r="BR304" i="3"/>
  <c r="BM304" i="3"/>
  <c r="BP304" i="3"/>
  <c r="BK304" i="3"/>
  <c r="BJ304" i="3"/>
  <c r="BS304" i="3"/>
  <c r="BU304" i="3"/>
  <c r="BN781" i="3"/>
  <c r="BT781" i="3"/>
  <c r="BM781" i="3"/>
  <c r="BS781" i="3"/>
  <c r="BU781" i="3"/>
  <c r="BO781" i="3"/>
  <c r="BQ781" i="3"/>
  <c r="BR781" i="3"/>
  <c r="BJ781" i="3"/>
  <c r="BL781" i="3"/>
  <c r="BP781" i="3"/>
  <c r="BK781" i="3"/>
  <c r="BQ104" i="3"/>
  <c r="BO104" i="3"/>
  <c r="BR104" i="3"/>
  <c r="BT104" i="3"/>
  <c r="BK104" i="3"/>
  <c r="BM104" i="3"/>
  <c r="BS104" i="3"/>
  <c r="BN104" i="3"/>
  <c r="BU104" i="3"/>
  <c r="BJ104" i="3"/>
  <c r="BL104" i="3"/>
  <c r="BP104" i="3"/>
  <c r="BO1146" i="3"/>
  <c r="BR1146" i="3"/>
  <c r="BO1273" i="3"/>
  <c r="BQ1273" i="3"/>
  <c r="BN1273" i="3"/>
  <c r="BJ1273" i="3"/>
  <c r="BP1273" i="3"/>
  <c r="BT1273" i="3"/>
  <c r="BK1273" i="3"/>
  <c r="BL1273" i="3"/>
  <c r="BS1273" i="3"/>
  <c r="BR1273" i="3"/>
  <c r="BU1273" i="3"/>
  <c r="BM1273" i="3"/>
  <c r="BO735" i="3"/>
  <c r="BM735" i="3"/>
  <c r="BS735" i="3"/>
  <c r="BK735" i="3"/>
  <c r="BL735" i="3"/>
  <c r="BT735" i="3"/>
  <c r="BU735" i="3"/>
  <c r="BQ735" i="3"/>
  <c r="BJ735" i="3"/>
  <c r="BR735" i="3"/>
  <c r="BP735" i="3"/>
  <c r="BN735" i="3"/>
  <c r="BM1116" i="3"/>
  <c r="BL1116" i="3"/>
  <c r="BQ1116" i="3"/>
  <c r="BO1116" i="3"/>
  <c r="BJ1116" i="3"/>
  <c r="BS1116" i="3"/>
  <c r="BR1116" i="3"/>
  <c r="BP1116" i="3"/>
  <c r="BT1116" i="3"/>
  <c r="BK1116" i="3"/>
  <c r="BU1116" i="3"/>
  <c r="BN1116" i="3"/>
  <c r="BU1358" i="3"/>
  <c r="BR1358" i="3"/>
  <c r="BP1358" i="3"/>
  <c r="BO1358" i="3"/>
  <c r="BQ1358" i="3"/>
  <c r="BJ1358" i="3"/>
  <c r="BT1358" i="3"/>
  <c r="BL1358" i="3"/>
  <c r="BS1358" i="3"/>
  <c r="BN1358" i="3"/>
  <c r="BM1358" i="3"/>
  <c r="BK1358" i="3"/>
  <c r="BO1120" i="3"/>
  <c r="BT1120" i="3"/>
  <c r="BN971" i="3"/>
  <c r="BO971" i="3"/>
  <c r="BS971" i="3"/>
  <c r="BU971" i="3"/>
  <c r="BP971" i="3"/>
  <c r="BJ971" i="3"/>
  <c r="BM971" i="3"/>
  <c r="BR971" i="3"/>
  <c r="BK971" i="3"/>
  <c r="BT971" i="3"/>
  <c r="BL971" i="3"/>
  <c r="BQ971" i="3"/>
  <c r="BP1718" i="3"/>
  <c r="BU1718" i="3"/>
  <c r="BQ1718" i="3"/>
  <c r="BM1718" i="3"/>
  <c r="BO1718" i="3"/>
  <c r="BK1718" i="3"/>
  <c r="BN1718" i="3"/>
  <c r="BR1718" i="3"/>
  <c r="BS1718" i="3"/>
  <c r="BJ1718" i="3"/>
  <c r="BL1718" i="3"/>
  <c r="BT1718" i="3"/>
  <c r="BN955" i="3"/>
  <c r="BU955" i="3"/>
  <c r="BP955" i="3"/>
  <c r="BM955" i="3"/>
  <c r="BK955" i="3"/>
  <c r="BO955" i="3"/>
  <c r="BJ955" i="3"/>
  <c r="BQ955" i="3"/>
  <c r="BS955" i="3"/>
  <c r="BL955" i="3"/>
  <c r="BR955" i="3"/>
  <c r="BT955" i="3"/>
  <c r="BS1606" i="3"/>
  <c r="BL1606" i="3"/>
  <c r="BM1606" i="3"/>
  <c r="BN1606" i="3"/>
  <c r="BU1606" i="3"/>
  <c r="BO1606" i="3"/>
  <c r="BQ1606" i="3"/>
  <c r="BK1606" i="3"/>
  <c r="BJ1606" i="3"/>
  <c r="BR1606" i="3"/>
  <c r="BT1606" i="3"/>
  <c r="BP1606" i="3"/>
  <c r="BN1800" i="3"/>
  <c r="BL1800" i="3"/>
  <c r="BM1800" i="3"/>
  <c r="BS1800" i="3"/>
  <c r="BQ1800" i="3"/>
  <c r="BR1800" i="3"/>
  <c r="BP1800" i="3"/>
  <c r="BT1800" i="3"/>
  <c r="BO1800" i="3"/>
  <c r="BU1800" i="3"/>
  <c r="BJ1800" i="3"/>
  <c r="BK1800" i="3"/>
  <c r="BT1795" i="3"/>
  <c r="BN1795" i="3"/>
  <c r="BL1795" i="3"/>
  <c r="BM1795" i="3"/>
  <c r="BU1795" i="3"/>
  <c r="BJ1795" i="3"/>
  <c r="BO1795" i="3"/>
  <c r="BS1795" i="3"/>
  <c r="BR1795" i="3"/>
  <c r="BQ1795" i="3"/>
  <c r="BP1795" i="3"/>
  <c r="BK1795" i="3"/>
  <c r="BP1523" i="3"/>
  <c r="BQ1523" i="3"/>
  <c r="BR1523" i="3"/>
  <c r="BL1523" i="3"/>
  <c r="BM1523" i="3"/>
  <c r="BT1523" i="3"/>
  <c r="BU1523" i="3"/>
  <c r="BJ1523" i="3"/>
  <c r="BN1523" i="3"/>
  <c r="BK1523" i="3"/>
  <c r="BS1523" i="3"/>
  <c r="BO1523" i="3"/>
  <c r="BN1354" i="3"/>
  <c r="BO1354" i="3"/>
  <c r="BJ1354" i="3"/>
  <c r="BQ1354" i="3"/>
  <c r="BR1354" i="3"/>
  <c r="BU1354" i="3"/>
  <c r="BS1354" i="3"/>
  <c r="BK1354" i="3"/>
  <c r="BM1354" i="3"/>
  <c r="BP1354" i="3"/>
  <c r="BT1354" i="3"/>
  <c r="BL1354" i="3"/>
  <c r="BJ1605" i="3"/>
  <c r="BR25" i="3"/>
  <c r="BR1880" i="3"/>
  <c r="B1345" i="3"/>
  <c r="BJ1754" i="3"/>
  <c r="BL26" i="3"/>
  <c r="BM1697" i="3"/>
  <c r="BT1192" i="3"/>
  <c r="BR1849" i="3"/>
  <c r="BP1909" i="3"/>
  <c r="BM1517" i="3"/>
  <c r="BJ1699" i="3"/>
  <c r="BU1169" i="3"/>
  <c r="BN1755" i="3"/>
  <c r="BU1146" i="3"/>
  <c r="BP1120" i="3"/>
  <c r="BU610" i="3"/>
  <c r="BR1885" i="3"/>
  <c r="BL1120" i="3"/>
  <c r="BU456" i="3"/>
  <c r="BP336" i="3"/>
  <c r="BM568" i="3"/>
  <c r="BQ1276" i="3"/>
  <c r="BN1552" i="3"/>
  <c r="BM1769" i="3"/>
  <c r="BR684" i="3"/>
  <c r="BN1885" i="3"/>
  <c r="BK25" i="3"/>
  <c r="BN32" i="3"/>
  <c r="BJ225" i="3"/>
  <c r="BR867" i="3"/>
  <c r="BT142" i="3"/>
  <c r="BS142" i="3"/>
  <c r="BT189" i="3"/>
  <c r="BS189" i="3"/>
  <c r="BK189" i="3"/>
  <c r="BO189" i="3"/>
  <c r="BR189" i="3"/>
  <c r="BU189" i="3"/>
  <c r="BP189" i="3"/>
  <c r="BN189" i="3"/>
  <c r="BJ189" i="3"/>
  <c r="BL189" i="3"/>
  <c r="BM189" i="3"/>
  <c r="BQ189" i="3"/>
  <c r="BQ144" i="3"/>
  <c r="BJ551" i="3"/>
  <c r="BN551" i="3"/>
  <c r="BR551" i="3"/>
  <c r="BU551" i="3"/>
  <c r="BO551" i="3"/>
  <c r="BL551" i="3"/>
  <c r="BM551" i="3"/>
  <c r="BS551" i="3"/>
  <c r="BQ551" i="3"/>
  <c r="BT551" i="3"/>
  <c r="BK551" i="3"/>
  <c r="BP551" i="3"/>
  <c r="BQ205" i="3"/>
  <c r="BR205" i="3"/>
  <c r="BL205" i="3"/>
  <c r="BO205" i="3"/>
  <c r="BM205" i="3"/>
  <c r="BT205" i="3"/>
  <c r="BU205" i="3"/>
  <c r="BP205" i="3"/>
  <c r="BN205" i="3"/>
  <c r="BS205" i="3"/>
  <c r="BK205" i="3"/>
  <c r="BJ205" i="3"/>
  <c r="BS273" i="3"/>
  <c r="BP273" i="3"/>
  <c r="BL273" i="3"/>
  <c r="BJ273" i="3"/>
  <c r="BK273" i="3"/>
  <c r="BN273" i="3"/>
  <c r="BO273" i="3"/>
  <c r="BT273" i="3"/>
  <c r="BU273" i="3"/>
  <c r="BR273" i="3"/>
  <c r="BQ273" i="3"/>
  <c r="BM273" i="3"/>
  <c r="BU775" i="3"/>
  <c r="BN775" i="3"/>
  <c r="BR775" i="3"/>
  <c r="BT775" i="3"/>
  <c r="BS775" i="3"/>
  <c r="BK775" i="3"/>
  <c r="BJ775" i="3"/>
  <c r="BL775" i="3"/>
  <c r="BM775" i="3"/>
  <c r="BO775" i="3"/>
  <c r="BQ775" i="3"/>
  <c r="BP775" i="3"/>
  <c r="BR459" i="3"/>
  <c r="BU459" i="3"/>
  <c r="BN459" i="3"/>
  <c r="BP459" i="3"/>
  <c r="BL459" i="3"/>
  <c r="BQ459" i="3"/>
  <c r="BJ459" i="3"/>
  <c r="BS459" i="3"/>
  <c r="BO459" i="3"/>
  <c r="BT459" i="3"/>
  <c r="BK459" i="3"/>
  <c r="BM459" i="3"/>
  <c r="BO462" i="3"/>
  <c r="BK462" i="3"/>
  <c r="BL462" i="3"/>
  <c r="BQ462" i="3"/>
  <c r="BN462" i="3"/>
  <c r="BT462" i="3"/>
  <c r="BU462" i="3"/>
  <c r="BM462" i="3"/>
  <c r="BP462" i="3"/>
  <c r="BJ462" i="3"/>
  <c r="BS462" i="3"/>
  <c r="BR462" i="3"/>
  <c r="BN1062" i="3"/>
  <c r="BO1062" i="3"/>
  <c r="BP1062" i="3"/>
  <c r="BT1062" i="3"/>
  <c r="BR1062" i="3"/>
  <c r="BM1062" i="3"/>
  <c r="BS1062" i="3"/>
  <c r="BQ1062" i="3"/>
  <c r="BL1062" i="3"/>
  <c r="BU1062" i="3"/>
  <c r="BK1062" i="3"/>
  <c r="BJ1062" i="3"/>
  <c r="BJ1224" i="3"/>
  <c r="BM1224" i="3"/>
  <c r="BK1224" i="3"/>
  <c r="BP1224" i="3"/>
  <c r="BS1224" i="3"/>
  <c r="BT1224" i="3"/>
  <c r="BU1224" i="3"/>
  <c r="BL1224" i="3"/>
  <c r="BO1224" i="3"/>
  <c r="BQ1224" i="3"/>
  <c r="BR1224" i="3"/>
  <c r="BN1224" i="3"/>
  <c r="BL997" i="3"/>
  <c r="BN997" i="3"/>
  <c r="BP997" i="3"/>
  <c r="BU997" i="3"/>
  <c r="BT997" i="3"/>
  <c r="BQ997" i="3"/>
  <c r="BS997" i="3"/>
  <c r="BO997" i="3"/>
  <c r="BM997" i="3"/>
  <c r="BR997" i="3"/>
  <c r="BJ997" i="3"/>
  <c r="BK997" i="3"/>
  <c r="BS1126" i="3"/>
  <c r="BU1126" i="3"/>
  <c r="BM1126" i="3"/>
  <c r="BL1126" i="3"/>
  <c r="BJ1126" i="3"/>
  <c r="BP1126" i="3"/>
  <c r="BO1126" i="3"/>
  <c r="BQ1126" i="3"/>
  <c r="BR1126" i="3"/>
  <c r="BT1126" i="3"/>
  <c r="BN1126" i="3"/>
  <c r="BK1126" i="3"/>
  <c r="BJ1279" i="3"/>
  <c r="BS1279" i="3"/>
  <c r="BM1279" i="3"/>
  <c r="BT1279" i="3"/>
  <c r="BO1279" i="3"/>
  <c r="BR1279" i="3"/>
  <c r="BQ1279" i="3"/>
  <c r="BU1279" i="3"/>
  <c r="BK1279" i="3"/>
  <c r="BN1279" i="3"/>
  <c r="BP1279" i="3"/>
  <c r="BL1279" i="3"/>
  <c r="BL1343" i="3"/>
  <c r="BM1343" i="3"/>
  <c r="BN1343" i="3"/>
  <c r="BR1343" i="3"/>
  <c r="BP1343" i="3"/>
  <c r="BU1343" i="3"/>
  <c r="BO1343" i="3"/>
  <c r="BQ1343" i="3"/>
  <c r="BJ1343" i="3"/>
  <c r="BS1343" i="3"/>
  <c r="BT1343" i="3"/>
  <c r="BK1343" i="3"/>
  <c r="BM1154" i="3"/>
  <c r="BS1154" i="3"/>
  <c r="BU1154" i="3"/>
  <c r="BJ1154" i="3"/>
  <c r="BK1154" i="3"/>
  <c r="BL1154" i="3"/>
  <c r="BP1154" i="3"/>
  <c r="BQ1154" i="3"/>
  <c r="BR1154" i="3"/>
  <c r="BN1154" i="3"/>
  <c r="BO1154" i="3"/>
  <c r="BT1154" i="3"/>
  <c r="BS1469" i="3"/>
  <c r="BL1469" i="3"/>
  <c r="BM1469" i="3"/>
  <c r="BN1469" i="3"/>
  <c r="BJ1469" i="3"/>
  <c r="BK1469" i="3"/>
  <c r="BT1469" i="3"/>
  <c r="BQ1469" i="3"/>
  <c r="BR1469" i="3"/>
  <c r="BU1469" i="3"/>
  <c r="BO1469" i="3"/>
  <c r="BP1469" i="3"/>
  <c r="BK1705" i="3"/>
  <c r="BT1705" i="3"/>
  <c r="BS1705" i="3"/>
  <c r="BQ1705" i="3"/>
  <c r="BP1705" i="3"/>
  <c r="BJ1705" i="3"/>
  <c r="BU1705" i="3"/>
  <c r="BN1705" i="3"/>
  <c r="BR1705" i="3"/>
  <c r="BM1705" i="3"/>
  <c r="BO1705" i="3"/>
  <c r="BL1705" i="3"/>
  <c r="BM1985" i="3"/>
  <c r="BK1985" i="3"/>
  <c r="BT1985" i="3"/>
  <c r="BP1985" i="3"/>
  <c r="BO1985" i="3"/>
  <c r="BS1598" i="3"/>
  <c r="BR1598" i="3"/>
  <c r="BP1598" i="3"/>
  <c r="BU1598" i="3"/>
  <c r="BT1598" i="3"/>
  <c r="BO1598" i="3"/>
  <c r="BQ1598" i="3"/>
  <c r="BJ1598" i="3"/>
  <c r="BN1598" i="3"/>
  <c r="BL1598" i="3"/>
  <c r="BM1598" i="3"/>
  <c r="BK1598" i="3"/>
  <c r="BR1994" i="3"/>
  <c r="BQ1994" i="3"/>
  <c r="BM1994" i="3"/>
  <c r="BJ1994" i="3"/>
  <c r="BT1994" i="3"/>
  <c r="BN1994" i="3"/>
  <c r="BU1994" i="3"/>
  <c r="BO1994" i="3"/>
  <c r="BP1994" i="3"/>
  <c r="BS1994" i="3"/>
  <c r="BL1994" i="3"/>
  <c r="BK1994" i="3"/>
  <c r="BL1499" i="3"/>
  <c r="BM1499" i="3"/>
  <c r="BQ1499" i="3"/>
  <c r="BP1499" i="3"/>
  <c r="BS1499" i="3"/>
  <c r="BR1499" i="3"/>
  <c r="BJ1499" i="3"/>
  <c r="BN1499" i="3"/>
  <c r="BT1499" i="3"/>
  <c r="BK1499" i="3"/>
  <c r="BU1499" i="3"/>
  <c r="BO1499" i="3"/>
  <c r="BR1970" i="3"/>
  <c r="BP1970" i="3"/>
  <c r="BK1970" i="3"/>
  <c r="BQ1970" i="3"/>
  <c r="BL1970" i="3"/>
  <c r="BN1970" i="3"/>
  <c r="BU1970" i="3"/>
  <c r="BM1970" i="3"/>
  <c r="BO1970" i="3"/>
  <c r="BT1970" i="3"/>
  <c r="BS1970" i="3"/>
  <c r="BJ1970" i="3"/>
  <c r="BR1914" i="3"/>
  <c r="BO1914" i="3"/>
  <c r="BQ1914" i="3"/>
  <c r="BL1914" i="3"/>
  <c r="BN1914" i="3"/>
  <c r="BJ1914" i="3"/>
  <c r="BU1914" i="3"/>
  <c r="BP1914" i="3"/>
  <c r="BT1914" i="3"/>
  <c r="BM1914" i="3"/>
  <c r="BK1914" i="3"/>
  <c r="BS1914" i="3"/>
  <c r="BT1605" i="3"/>
  <c r="BT1916" i="3"/>
  <c r="BN1916" i="3"/>
  <c r="BU1916" i="3"/>
  <c r="BQ1916" i="3"/>
  <c r="BS1916" i="3"/>
  <c r="BM1916" i="3"/>
  <c r="BO1916" i="3"/>
  <c r="BQ1120" i="3"/>
  <c r="BJ26" i="3"/>
  <c r="BJ1838" i="3"/>
  <c r="BO1909" i="3"/>
  <c r="BJ1552" i="3"/>
  <c r="BO116" i="3"/>
  <c r="H115" i="11"/>
  <c r="BU563" i="3"/>
  <c r="BL1169" i="3"/>
  <c r="BR1288" i="3"/>
  <c r="BU281" i="3"/>
  <c r="BL1885" i="3"/>
  <c r="BS1146" i="3"/>
  <c r="BM519" i="3"/>
  <c r="BR519" i="3"/>
  <c r="BJ519" i="3"/>
  <c r="BK519" i="3"/>
  <c r="BS519" i="3"/>
  <c r="BQ519" i="3"/>
  <c r="BO519" i="3"/>
  <c r="BP519" i="3"/>
  <c r="BT519" i="3"/>
  <c r="BL519" i="3"/>
  <c r="BU519" i="3"/>
  <c r="BN519" i="3"/>
  <c r="BM1648" i="3"/>
  <c r="BJ1166" i="3"/>
  <c r="BT50" i="3"/>
  <c r="M366" i="11"/>
  <c r="H366" i="11"/>
  <c r="C366" i="11"/>
  <c r="F366" i="11"/>
  <c r="D366" i="11"/>
  <c r="E366" i="11"/>
  <c r="G366" i="11"/>
  <c r="D594" i="11"/>
  <c r="G594" i="11"/>
  <c r="L594" i="11"/>
  <c r="M594" i="11"/>
  <c r="J594" i="11"/>
  <c r="K594" i="11"/>
  <c r="E715" i="11"/>
  <c r="D715" i="11"/>
  <c r="F753" i="11"/>
  <c r="D753" i="11"/>
  <c r="E753" i="11"/>
  <c r="G753" i="11"/>
  <c r="J753" i="11"/>
  <c r="C753" i="11"/>
  <c r="H847" i="11"/>
  <c r="I847" i="11"/>
  <c r="J847" i="11"/>
  <c r="K847" i="11"/>
  <c r="E847" i="11"/>
  <c r="E1098" i="11"/>
  <c r="K1098" i="11"/>
  <c r="C850" i="11"/>
  <c r="D850" i="11"/>
  <c r="E850" i="11"/>
  <c r="I850" i="11"/>
  <c r="K850" i="11"/>
  <c r="B850" i="11"/>
  <c r="L850" i="11"/>
  <c r="J957" i="11"/>
  <c r="H957" i="11"/>
  <c r="D957" i="11"/>
  <c r="K957" i="11"/>
  <c r="I957" i="11"/>
  <c r="M957" i="11"/>
  <c r="F957" i="11"/>
  <c r="C957" i="11"/>
  <c r="E957" i="11"/>
  <c r="B1323" i="11"/>
  <c r="D1323" i="11"/>
  <c r="I1323" i="11"/>
  <c r="E1323" i="11"/>
  <c r="K1323" i="11"/>
  <c r="G1323" i="11"/>
  <c r="L1323" i="11"/>
  <c r="J1323" i="11"/>
  <c r="C1323" i="11"/>
  <c r="F1323" i="11"/>
  <c r="K1890" i="11"/>
  <c r="B1849" i="11"/>
  <c r="C1849" i="11"/>
  <c r="B1523" i="11"/>
  <c r="F1523" i="11"/>
  <c r="I1523" i="11"/>
  <c r="J1523" i="11"/>
  <c r="E1523" i="11"/>
  <c r="K4" i="11"/>
  <c r="M4" i="11"/>
  <c r="D4" i="11"/>
  <c r="E4" i="11"/>
  <c r="M1857" i="11"/>
  <c r="C1857" i="11"/>
  <c r="D1857" i="11"/>
  <c r="L1857" i="11"/>
  <c r="D1682" i="11"/>
  <c r="H1682" i="11"/>
  <c r="I1682" i="11"/>
  <c r="B1682" i="11"/>
  <c r="L1682" i="11"/>
  <c r="C1682" i="11"/>
  <c r="BN351" i="3"/>
  <c r="BO351" i="3"/>
  <c r="BU351" i="3"/>
  <c r="BS351" i="3"/>
  <c r="BT351" i="3"/>
  <c r="BK351" i="3"/>
  <c r="BQ351" i="3"/>
  <c r="BL351" i="3"/>
  <c r="BP351" i="3"/>
  <c r="BR351" i="3"/>
  <c r="BJ351" i="3"/>
  <c r="BM351" i="3"/>
  <c r="H350" i="11"/>
  <c r="K350" i="11"/>
  <c r="I350" i="11"/>
  <c r="L350" i="11"/>
  <c r="B350" i="11"/>
  <c r="C350" i="11"/>
  <c r="F350" i="11"/>
  <c r="J350" i="11"/>
  <c r="K315" i="11"/>
  <c r="BN1659" i="3"/>
  <c r="BT1659" i="3"/>
  <c r="BR1659" i="3"/>
  <c r="BJ1659" i="3"/>
  <c r="BP1659" i="3"/>
  <c r="BS1659" i="3"/>
  <c r="BK1659" i="3"/>
  <c r="L1658" i="11"/>
  <c r="I1658" i="11"/>
  <c r="B1658" i="11"/>
  <c r="D1658" i="11"/>
  <c r="G1658" i="11"/>
  <c r="M1658" i="11"/>
  <c r="J1658" i="11"/>
  <c r="BL1659" i="3"/>
  <c r="C1658" i="11"/>
  <c r="BM1659" i="3"/>
  <c r="BQ1659" i="3"/>
  <c r="M43" i="11"/>
  <c r="F4" i="11"/>
  <c r="B137" i="11"/>
  <c r="F315" i="11"/>
  <c r="C309" i="11"/>
  <c r="D309" i="11"/>
  <c r="E309" i="11"/>
  <c r="H309" i="11"/>
  <c r="L309" i="11"/>
  <c r="I508" i="11"/>
  <c r="L753" i="11"/>
  <c r="M847" i="11"/>
  <c r="I686" i="11"/>
  <c r="K795" i="11"/>
  <c r="C795" i="11"/>
  <c r="E795" i="11"/>
  <c r="F795" i="11"/>
  <c r="M795" i="11"/>
  <c r="G795" i="11"/>
  <c r="K735" i="11"/>
  <c r="H1019" i="11"/>
  <c r="E1019" i="11"/>
  <c r="M1022" i="11"/>
  <c r="H1022" i="11"/>
  <c r="L957" i="11"/>
  <c r="E997" i="11"/>
  <c r="J1208" i="11"/>
  <c r="K1208" i="11"/>
  <c r="L1208" i="11"/>
  <c r="C1208" i="11"/>
  <c r="H1208" i="11"/>
  <c r="M1208" i="11"/>
  <c r="B1208" i="11"/>
  <c r="I1349" i="11"/>
  <c r="B1349" i="11"/>
  <c r="C1349" i="11"/>
  <c r="E1349" i="11"/>
  <c r="BN72" i="3"/>
  <c r="BO72" i="3"/>
  <c r="BS72" i="3"/>
  <c r="BT72" i="3"/>
  <c r="BU72" i="3"/>
  <c r="BM72" i="3"/>
  <c r="BK72" i="3"/>
  <c r="BR72" i="3"/>
  <c r="BQ72" i="3"/>
  <c r="BL72" i="3"/>
  <c r="BP72" i="3"/>
  <c r="BJ72" i="3"/>
  <c r="C71" i="11"/>
  <c r="K71" i="11"/>
  <c r="D71" i="11"/>
  <c r="L71" i="11"/>
  <c r="B71" i="11"/>
  <c r="J71" i="11"/>
  <c r="G71" i="11"/>
  <c r="F71" i="11"/>
  <c r="I71" i="11"/>
  <c r="I43" i="11"/>
  <c r="J30" i="11"/>
  <c r="F23" i="11"/>
  <c r="F51" i="11"/>
  <c r="D76" i="11"/>
  <c r="G76" i="11"/>
  <c r="K76" i="11"/>
  <c r="F98" i="11"/>
  <c r="B98" i="11"/>
  <c r="D82" i="11"/>
  <c r="H82" i="11"/>
  <c r="I82" i="11"/>
  <c r="G82" i="11"/>
  <c r="L82" i="11"/>
  <c r="E123" i="11"/>
  <c r="F137" i="11"/>
  <c r="G142" i="11"/>
  <c r="M142" i="11"/>
  <c r="J142" i="11"/>
  <c r="J194" i="11"/>
  <c r="G194" i="11"/>
  <c r="H194" i="11"/>
  <c r="K194" i="11"/>
  <c r="D260" i="11"/>
  <c r="K186" i="11"/>
  <c r="B186" i="11"/>
  <c r="I186" i="11"/>
  <c r="K415" i="11"/>
  <c r="B434" i="11"/>
  <c r="D494" i="11"/>
  <c r="M415" i="11"/>
  <c r="G619" i="11"/>
  <c r="J679" i="11"/>
  <c r="L575" i="11"/>
  <c r="B575" i="11"/>
  <c r="L654" i="11"/>
  <c r="F654" i="11"/>
  <c r="M654" i="11"/>
  <c r="E654" i="11"/>
  <c r="B654" i="11"/>
  <c r="C654" i="11"/>
  <c r="J866" i="11"/>
  <c r="K928" i="11"/>
  <c r="L973" i="11"/>
  <c r="L847" i="11"/>
  <c r="F686" i="11"/>
  <c r="J529" i="11"/>
  <c r="L529" i="11"/>
  <c r="B529" i="11"/>
  <c r="D819" i="11"/>
  <c r="E819" i="11"/>
  <c r="F819" i="11"/>
  <c r="K819" i="11"/>
  <c r="J819" i="11"/>
  <c r="B819" i="11"/>
  <c r="L819" i="11"/>
  <c r="H850" i="11"/>
  <c r="L735" i="11"/>
  <c r="H534" i="11"/>
  <c r="L534" i="11"/>
  <c r="C534" i="11"/>
  <c r="I534" i="11"/>
  <c r="E849" i="11"/>
  <c r="J1077" i="11"/>
  <c r="K1188" i="11"/>
  <c r="G868" i="11"/>
  <c r="E868" i="11"/>
  <c r="G1208" i="11"/>
  <c r="D857" i="11"/>
  <c r="K1202" i="11"/>
  <c r="L1362" i="11"/>
  <c r="C1362" i="11"/>
  <c r="D1362" i="11"/>
  <c r="M1362" i="11"/>
  <c r="F1362" i="11"/>
  <c r="I1362" i="11"/>
  <c r="K1362" i="11"/>
  <c r="G1362" i="11"/>
  <c r="M1407" i="11"/>
  <c r="B1407" i="11"/>
  <c r="C1407" i="11"/>
  <c r="H1407" i="11"/>
  <c r="L1523" i="11"/>
  <c r="D1487" i="11"/>
  <c r="F1531" i="11"/>
  <c r="H1531" i="11"/>
  <c r="B1857" i="11"/>
  <c r="F1890" i="11"/>
  <c r="C1695" i="11"/>
  <c r="D1695" i="11"/>
  <c r="G1488" i="11"/>
  <c r="H1488" i="11"/>
  <c r="B1488" i="11"/>
  <c r="D1488" i="11"/>
  <c r="E1488" i="11"/>
  <c r="F1488" i="11"/>
  <c r="K1488" i="11"/>
  <c r="I1529" i="11"/>
  <c r="C1529" i="11"/>
  <c r="D1529" i="11"/>
  <c r="K1529" i="11"/>
  <c r="G1529" i="11"/>
  <c r="L1529" i="11"/>
  <c r="BQ324" i="3"/>
  <c r="BN324" i="3"/>
  <c r="BU324" i="3"/>
  <c r="BM324" i="3"/>
  <c r="BP324" i="3"/>
  <c r="BR324" i="3"/>
  <c r="BL324" i="3"/>
  <c r="BO324" i="3"/>
  <c r="BS324" i="3"/>
  <c r="BT324" i="3"/>
  <c r="BJ324" i="3"/>
  <c r="BK324" i="3"/>
  <c r="H323" i="11"/>
  <c r="C323" i="11"/>
  <c r="B323" i="11"/>
  <c r="M323" i="11"/>
  <c r="K323" i="11"/>
  <c r="I323" i="11"/>
  <c r="D323" i="11"/>
  <c r="J323" i="11"/>
  <c r="G323" i="11"/>
  <c r="F323" i="11"/>
  <c r="BL420" i="3"/>
  <c r="BS420" i="3"/>
  <c r="BM420" i="3"/>
  <c r="BU420" i="3"/>
  <c r="BN420" i="3"/>
  <c r="BJ420" i="3"/>
  <c r="BK420" i="3"/>
  <c r="BP420" i="3"/>
  <c r="BQ420" i="3"/>
  <c r="BT420" i="3"/>
  <c r="BO420" i="3"/>
  <c r="BR420" i="3"/>
  <c r="L419" i="11"/>
  <c r="D419" i="11"/>
  <c r="C419" i="11"/>
  <c r="B419" i="11"/>
  <c r="F419" i="11"/>
  <c r="M419" i="11"/>
  <c r="E419" i="11"/>
  <c r="I905" i="11"/>
  <c r="BR906" i="3"/>
  <c r="BO906" i="3"/>
  <c r="BM906" i="3"/>
  <c r="BK906" i="3"/>
  <c r="BP906" i="3"/>
  <c r="BQ906" i="3"/>
  <c r="BS906" i="3"/>
  <c r="BL906" i="3"/>
  <c r="BT906" i="3"/>
  <c r="BJ906" i="3"/>
  <c r="BN906" i="3"/>
  <c r="BU906" i="3"/>
  <c r="G905" i="11"/>
  <c r="H905" i="11"/>
  <c r="J905" i="11"/>
  <c r="K905" i="11"/>
  <c r="F905" i="11"/>
  <c r="C905" i="11"/>
  <c r="BL426" i="3"/>
  <c r="BQ426" i="3"/>
  <c r="BU426" i="3"/>
  <c r="BO426" i="3"/>
  <c r="BN426" i="3"/>
  <c r="BK426" i="3"/>
  <c r="BT426" i="3"/>
  <c r="BP426" i="3"/>
  <c r="BR426" i="3"/>
  <c r="BM426" i="3"/>
  <c r="BS426" i="3"/>
  <c r="BJ426" i="3"/>
  <c r="D425" i="11"/>
  <c r="F425" i="11"/>
  <c r="E425" i="11"/>
  <c r="L425" i="11"/>
  <c r="M425" i="11"/>
  <c r="J425" i="11"/>
  <c r="K425" i="11"/>
  <c r="BL1708" i="3"/>
  <c r="BN1708" i="3"/>
  <c r="BK1708" i="3"/>
  <c r="BJ1708" i="3"/>
  <c r="BP1708" i="3"/>
  <c r="BO1708" i="3"/>
  <c r="BR1708" i="3"/>
  <c r="BM1708" i="3"/>
  <c r="BT1708" i="3"/>
  <c r="BU1708" i="3"/>
  <c r="BQ1708" i="3"/>
  <c r="BS1708" i="3"/>
  <c r="G1707" i="11"/>
  <c r="D1707" i="11"/>
  <c r="H1707" i="11"/>
  <c r="I1707" i="11"/>
  <c r="L1707" i="11"/>
  <c r="BS1625" i="3"/>
  <c r="BL755" i="3"/>
  <c r="E754" i="11"/>
  <c r="BR755" i="3"/>
  <c r="H754" i="11"/>
  <c r="BS755" i="3"/>
  <c r="I754" i="11"/>
  <c r="F754" i="11"/>
  <c r="BP755" i="3"/>
  <c r="BT755" i="3"/>
  <c r="K754" i="11"/>
  <c r="BN755" i="3"/>
  <c r="G754" i="11"/>
  <c r="J754" i="11"/>
  <c r="BO755" i="3"/>
  <c r="BM755" i="3"/>
  <c r="L754" i="11"/>
  <c r="BK755" i="3"/>
  <c r="C754" i="11"/>
  <c r="D603" i="11"/>
  <c r="M603" i="11"/>
  <c r="H603" i="11"/>
  <c r="K1129" i="11"/>
  <c r="C1129" i="11"/>
  <c r="F1129" i="11"/>
  <c r="B1129" i="11"/>
  <c r="H1129" i="11"/>
  <c r="I1129" i="11"/>
  <c r="F1078" i="11"/>
  <c r="G1078" i="11"/>
  <c r="B1078" i="11"/>
  <c r="L1078" i="11"/>
  <c r="D1078" i="11"/>
  <c r="C1078" i="11"/>
  <c r="J1078" i="11"/>
  <c r="M997" i="11"/>
  <c r="C997" i="11"/>
  <c r="F997" i="11"/>
  <c r="J997" i="11"/>
  <c r="D997" i="11"/>
  <c r="K997" i="11"/>
  <c r="B1582" i="11"/>
  <c r="C1582" i="11"/>
  <c r="K1582" i="11"/>
  <c r="D1747" i="11"/>
  <c r="M1747" i="11"/>
  <c r="H1826" i="11"/>
  <c r="L1826" i="11"/>
  <c r="B1826" i="11"/>
  <c r="G1826" i="11"/>
  <c r="M1826" i="11"/>
  <c r="D1826" i="11"/>
  <c r="I1826" i="11"/>
  <c r="D1889" i="11"/>
  <c r="E1889" i="11"/>
  <c r="M1889" i="11"/>
  <c r="J1889" i="11"/>
  <c r="B1894" i="11"/>
  <c r="F1894" i="11"/>
  <c r="M1894" i="11"/>
  <c r="H1894" i="11"/>
  <c r="C1894" i="11"/>
  <c r="L1894" i="11"/>
  <c r="I437" i="11"/>
  <c r="BP438" i="3"/>
  <c r="BT438" i="3"/>
  <c r="BU438" i="3"/>
  <c r="BL438" i="3"/>
  <c r="BO438" i="3"/>
  <c r="BJ438" i="3"/>
  <c r="BS438" i="3"/>
  <c r="BN438" i="3"/>
  <c r="BK438" i="3"/>
  <c r="BM438" i="3"/>
  <c r="BR438" i="3"/>
  <c r="BQ438" i="3"/>
  <c r="B437" i="11"/>
  <c r="M437" i="11"/>
  <c r="J437" i="11"/>
  <c r="C437" i="11"/>
  <c r="G437" i="11"/>
  <c r="BP316" i="3"/>
  <c r="BQ316" i="3"/>
  <c r="BO316" i="3"/>
  <c r="BK316" i="3"/>
  <c r="BT316" i="3"/>
  <c r="BR316" i="3"/>
  <c r="BS316" i="3"/>
  <c r="BL316" i="3"/>
  <c r="BU316" i="3"/>
  <c r="BN316" i="3"/>
  <c r="BJ316" i="3"/>
  <c r="BM316" i="3"/>
  <c r="M315" i="11"/>
  <c r="C315" i="11"/>
  <c r="L315" i="11"/>
  <c r="B315" i="11"/>
  <c r="BQ1740" i="3"/>
  <c r="BU1740" i="3"/>
  <c r="BR1740" i="3"/>
  <c r="BO1740" i="3"/>
  <c r="BL1740" i="3"/>
  <c r="BM1740" i="3"/>
  <c r="BJ1740" i="3"/>
  <c r="BT1740" i="3"/>
  <c r="BN1740" i="3"/>
  <c r="BK1740" i="3"/>
  <c r="BS1740" i="3"/>
  <c r="BP1740" i="3"/>
  <c r="B1739" i="11"/>
  <c r="G1739" i="11"/>
  <c r="E1739" i="11"/>
  <c r="F1739" i="11"/>
  <c r="H1739" i="11"/>
  <c r="J1739" i="11"/>
  <c r="I1739" i="11"/>
  <c r="L1739" i="11"/>
  <c r="K1739" i="11"/>
  <c r="M1739" i="11"/>
  <c r="D1739" i="11"/>
  <c r="D53" i="11"/>
  <c r="E53" i="11"/>
  <c r="H53" i="11"/>
  <c r="C53" i="11"/>
  <c r="J53" i="11"/>
  <c r="G53" i="11"/>
  <c r="K53" i="11"/>
  <c r="I434" i="11"/>
  <c r="K715" i="11"/>
  <c r="C789" i="11"/>
  <c r="L789" i="11"/>
  <c r="H789" i="11"/>
  <c r="I789" i="11"/>
  <c r="K789" i="11"/>
  <c r="C813" i="11"/>
  <c r="K813" i="11"/>
  <c r="G850" i="11"/>
  <c r="G849" i="11"/>
  <c r="I571" i="11"/>
  <c r="E571" i="11"/>
  <c r="G571" i="11"/>
  <c r="L939" i="11"/>
  <c r="K939" i="11"/>
  <c r="B939" i="11"/>
  <c r="C939" i="11"/>
  <c r="M939" i="11"/>
  <c r="I939" i="11"/>
  <c r="B698" i="11"/>
  <c r="L698" i="11"/>
  <c r="C698" i="11"/>
  <c r="D698" i="11"/>
  <c r="E698" i="11"/>
  <c r="I698" i="11"/>
  <c r="J698" i="11"/>
  <c r="K698" i="11"/>
  <c r="H1087" i="11"/>
  <c r="K1087" i="11"/>
  <c r="C1087" i="11"/>
  <c r="D1087" i="11"/>
  <c r="L1087" i="11"/>
  <c r="F1087" i="11"/>
  <c r="M1323" i="11"/>
  <c r="L1232" i="11"/>
  <c r="K1232" i="11"/>
  <c r="J1232" i="11"/>
  <c r="B826" i="11"/>
  <c r="M826" i="11"/>
  <c r="I1312" i="11"/>
  <c r="C1312" i="11"/>
  <c r="J1416" i="11"/>
  <c r="M1416" i="11"/>
  <c r="B1416" i="11"/>
  <c r="B1592" i="11"/>
  <c r="B1630" i="11"/>
  <c r="J1630" i="11"/>
  <c r="C1630" i="11"/>
  <c r="K1630" i="11"/>
  <c r="L1630" i="11"/>
  <c r="H1630" i="11"/>
  <c r="I1684" i="11"/>
  <c r="C1641" i="11"/>
  <c r="G1641" i="11"/>
  <c r="L1505" i="11"/>
  <c r="E1505" i="11"/>
  <c r="M1505" i="11"/>
  <c r="E1857" i="11"/>
  <c r="K1747" i="11"/>
  <c r="I1929" i="11"/>
  <c r="K1929" i="11"/>
  <c r="L1929" i="11"/>
  <c r="E1929" i="11"/>
  <c r="F1929" i="11"/>
  <c r="C1929" i="11"/>
  <c r="M1929" i="11"/>
  <c r="F1690" i="11"/>
  <c r="L1690" i="11"/>
  <c r="J1690" i="11"/>
  <c r="BO1248" i="3"/>
  <c r="BM1248" i="3"/>
  <c r="BU1248" i="3"/>
  <c r="BJ1248" i="3"/>
  <c r="BN1248" i="3"/>
  <c r="BS1248" i="3"/>
  <c r="BL1248" i="3"/>
  <c r="BQ1248" i="3"/>
  <c r="BT1248" i="3"/>
  <c r="BR1248" i="3"/>
  <c r="BP1248" i="3"/>
  <c r="BK1248" i="3"/>
  <c r="C1247" i="11"/>
  <c r="G1247" i="11"/>
  <c r="D1247" i="11"/>
  <c r="L1247" i="11"/>
  <c r="I1247" i="11"/>
  <c r="J1247" i="11"/>
  <c r="E1247" i="11"/>
  <c r="BM808" i="3"/>
  <c r="BN808" i="3"/>
  <c r="C807" i="11"/>
  <c r="M807" i="11"/>
  <c r="BQ808" i="3"/>
  <c r="BT808" i="3"/>
  <c r="G807" i="11"/>
  <c r="BU808" i="3"/>
  <c r="BL808" i="3"/>
  <c r="BO808" i="3"/>
  <c r="E807" i="11"/>
  <c r="BK808" i="3"/>
  <c r="BJ808" i="3"/>
  <c r="F807" i="11"/>
  <c r="H807" i="11"/>
  <c r="BL1339" i="3"/>
  <c r="BN1339" i="3"/>
  <c r="E1338" i="11"/>
  <c r="BK1339" i="3"/>
  <c r="F1338" i="11"/>
  <c r="BP1339" i="3"/>
  <c r="I1338" i="11"/>
  <c r="BR1339" i="3"/>
  <c r="BQ1339" i="3"/>
  <c r="K1338" i="11"/>
  <c r="BO1339" i="3"/>
  <c r="H1338" i="11"/>
  <c r="BT1339" i="3"/>
  <c r="BS1339" i="3"/>
  <c r="C1338" i="11"/>
  <c r="J1338" i="11"/>
  <c r="BU1339" i="3"/>
  <c r="H43" i="11"/>
  <c r="K70" i="11"/>
  <c r="G70" i="11"/>
  <c r="L70" i="11"/>
  <c r="B70" i="11"/>
  <c r="C70" i="11"/>
  <c r="I70" i="11"/>
  <c r="J70" i="11"/>
  <c r="H123" i="11"/>
  <c r="F208" i="11"/>
  <c r="J208" i="11"/>
  <c r="M208" i="11"/>
  <c r="C208" i="11"/>
  <c r="K366" i="11"/>
  <c r="J231" i="11"/>
  <c r="K219" i="11"/>
  <c r="B219" i="11"/>
  <c r="C219" i="11"/>
  <c r="H219" i="11"/>
  <c r="F219" i="11"/>
  <c r="J219" i="11"/>
  <c r="G219" i="11"/>
  <c r="F167" i="11"/>
  <c r="G167" i="11"/>
  <c r="H167" i="11"/>
  <c r="M167" i="11"/>
  <c r="I167" i="11"/>
  <c r="J315" i="11"/>
  <c r="E415" i="11"/>
  <c r="J451" i="11"/>
  <c r="H260" i="11"/>
  <c r="L384" i="11"/>
  <c r="E313" i="11"/>
  <c r="I313" i="11"/>
  <c r="J313" i="11"/>
  <c r="H384" i="11"/>
  <c r="J494" i="11"/>
  <c r="G415" i="11"/>
  <c r="J561" i="11"/>
  <c r="I533" i="11"/>
  <c r="G533" i="11"/>
  <c r="M561" i="11"/>
  <c r="L866" i="11"/>
  <c r="H619" i="11"/>
  <c r="I679" i="11"/>
  <c r="F508" i="11"/>
  <c r="K973" i="11"/>
  <c r="H819" i="11"/>
  <c r="D872" i="11"/>
  <c r="F537" i="11"/>
  <c r="I537" i="11"/>
  <c r="C537" i="11"/>
  <c r="B1037" i="11"/>
  <c r="L909" i="11"/>
  <c r="C909" i="11"/>
  <c r="E1188" i="11"/>
  <c r="E1208" i="11"/>
  <c r="I1208" i="11"/>
  <c r="G1134" i="11"/>
  <c r="E1134" i="11"/>
  <c r="F1134" i="11"/>
  <c r="H1220" i="11"/>
  <c r="H1141" i="11"/>
  <c r="F1141" i="11"/>
  <c r="I1202" i="11"/>
  <c r="E1036" i="11"/>
  <c r="B1036" i="11"/>
  <c r="G1036" i="11"/>
  <c r="F1036" i="11"/>
  <c r="I1036" i="11"/>
  <c r="K1036" i="11"/>
  <c r="H1036" i="11"/>
  <c r="L1036" i="11"/>
  <c r="C1195" i="11"/>
  <c r="H1195" i="11"/>
  <c r="D1195" i="11"/>
  <c r="I1195" i="11"/>
  <c r="J1195" i="11"/>
  <c r="M1379" i="11"/>
  <c r="D1379" i="11"/>
  <c r="B1379" i="11"/>
  <c r="J1379" i="11"/>
  <c r="M1598" i="11"/>
  <c r="C1598" i="11"/>
  <c r="L1598" i="11"/>
  <c r="I1598" i="11"/>
  <c r="F1630" i="11"/>
  <c r="J1638" i="11"/>
  <c r="M1638" i="11"/>
  <c r="B1638" i="11"/>
  <c r="H1638" i="11"/>
  <c r="E1638" i="11"/>
  <c r="G1638" i="11"/>
  <c r="E1454" i="11"/>
  <c r="J1454" i="11"/>
  <c r="L1454" i="11"/>
  <c r="M1454" i="11"/>
  <c r="C1454" i="11"/>
  <c r="I1454" i="11"/>
  <c r="D1670" i="11"/>
  <c r="G1670" i="11"/>
  <c r="B1670" i="11"/>
  <c r="J1670" i="11"/>
  <c r="M1670" i="11"/>
  <c r="B1555" i="11"/>
  <c r="G1555" i="11"/>
  <c r="H1555" i="11"/>
  <c r="D1555" i="11"/>
  <c r="F1555" i="11"/>
  <c r="E1674" i="11"/>
  <c r="M1674" i="11"/>
  <c r="J1674" i="11"/>
  <c r="D1897" i="11"/>
  <c r="B1890" i="11"/>
  <c r="C1456" i="11"/>
  <c r="B1456" i="11"/>
  <c r="G1897" i="11"/>
  <c r="B1762" i="11"/>
  <c r="L1762" i="11"/>
  <c r="G1762" i="11"/>
  <c r="M1762" i="11"/>
  <c r="H1762" i="11"/>
  <c r="E1762" i="11"/>
  <c r="I1762" i="11"/>
  <c r="K1762" i="11"/>
  <c r="C1762" i="11"/>
  <c r="H1970" i="11"/>
  <c r="M1970" i="11"/>
  <c r="C1970" i="11"/>
  <c r="D1970" i="11"/>
  <c r="J1970" i="11"/>
  <c r="B1897" i="11"/>
  <c r="BN1420" i="3"/>
  <c r="E1419" i="11"/>
  <c r="B1419" i="11"/>
  <c r="BJ1420" i="3"/>
  <c r="C1419" i="11"/>
  <c r="H1419" i="11"/>
  <c r="BR1420" i="3"/>
  <c r="F1419" i="11"/>
  <c r="BS1420" i="3"/>
  <c r="G1419" i="11"/>
  <c r="BP1420" i="3"/>
  <c r="BQ1420" i="3"/>
  <c r="J1419" i="11"/>
  <c r="BT1420" i="3"/>
  <c r="L1419" i="11"/>
  <c r="BO297" i="3"/>
  <c r="BM297" i="3"/>
  <c r="BT297" i="3"/>
  <c r="BL297" i="3"/>
  <c r="BU297" i="3"/>
  <c r="BQ297" i="3"/>
  <c r="BN297" i="3"/>
  <c r="BK297" i="3"/>
  <c r="BJ297" i="3"/>
  <c r="BR297" i="3"/>
  <c r="BS297" i="3"/>
  <c r="BP297" i="3"/>
  <c r="G296" i="11"/>
  <c r="B296" i="11"/>
  <c r="J296" i="11"/>
  <c r="C296" i="11"/>
  <c r="I296" i="11"/>
  <c r="M296" i="11"/>
  <c r="BS403" i="3"/>
  <c r="BT403" i="3"/>
  <c r="BU403" i="3"/>
  <c r="BJ403" i="3"/>
  <c r="BL403" i="3"/>
  <c r="BN403" i="3"/>
  <c r="BM403" i="3"/>
  <c r="BR403" i="3"/>
  <c r="BP403" i="3"/>
  <c r="BK403" i="3"/>
  <c r="BO403" i="3"/>
  <c r="BQ403" i="3"/>
  <c r="E402" i="11"/>
  <c r="F402" i="11"/>
  <c r="H402" i="11"/>
  <c r="G402" i="11"/>
  <c r="B402" i="11"/>
  <c r="M402" i="11"/>
  <c r="K402" i="11"/>
  <c r="I419" i="11"/>
  <c r="B866" i="11"/>
  <c r="L1202" i="11"/>
  <c r="K1541" i="11"/>
  <c r="BS1542" i="3"/>
  <c r="BQ1542" i="3"/>
  <c r="BP1542" i="3"/>
  <c r="BL1542" i="3"/>
  <c r="BK1542" i="3"/>
  <c r="BJ1542" i="3"/>
  <c r="BN1542" i="3"/>
  <c r="BM1542" i="3"/>
  <c r="BO1542" i="3"/>
  <c r="BU1542" i="3"/>
  <c r="BT1542" i="3"/>
  <c r="BR1542" i="3"/>
  <c r="D1541" i="11"/>
  <c r="J1541" i="11"/>
  <c r="E1541" i="11"/>
  <c r="I1541" i="11"/>
  <c r="G1541" i="11"/>
  <c r="C1541" i="11"/>
  <c r="L1541" i="11"/>
  <c r="B1541" i="11"/>
  <c r="BL1851" i="3"/>
  <c r="BT1851" i="3"/>
  <c r="BO1851" i="3"/>
  <c r="BS1851" i="3"/>
  <c r="BP1851" i="3"/>
  <c r="BJ1851" i="3"/>
  <c r="BM1851" i="3"/>
  <c r="BN1851" i="3"/>
  <c r="BR1851" i="3"/>
  <c r="BQ1851" i="3"/>
  <c r="BK1851" i="3"/>
  <c r="B1850" i="11"/>
  <c r="C1850" i="11"/>
  <c r="D1850" i="11"/>
  <c r="K1850" i="11"/>
  <c r="L1850" i="11"/>
  <c r="G1850" i="11"/>
  <c r="H1850" i="11"/>
  <c r="I1850" i="11"/>
  <c r="BQ1625" i="3"/>
  <c r="BU1022" i="3"/>
  <c r="BO1022" i="3"/>
  <c r="BK1022" i="3"/>
  <c r="C1021" i="11"/>
  <c r="BP1022" i="3"/>
  <c r="F1021" i="11"/>
  <c r="BN1022" i="3"/>
  <c r="M1021" i="11"/>
  <c r="BQ1022" i="3"/>
  <c r="BM1022" i="3"/>
  <c r="E1021" i="11"/>
  <c r="B1021" i="11"/>
  <c r="BT1022" i="3"/>
  <c r="H1021" i="11"/>
  <c r="BS1022" i="3"/>
  <c r="L1021" i="11"/>
  <c r="BL1022" i="3"/>
  <c r="J1021" i="11"/>
  <c r="M434" i="11"/>
  <c r="K434" i="11"/>
  <c r="C434" i="11"/>
  <c r="D434" i="11"/>
  <c r="F434" i="11"/>
  <c r="H665" i="11"/>
  <c r="L665" i="11"/>
  <c r="H880" i="11"/>
  <c r="M880" i="11"/>
  <c r="B880" i="11"/>
  <c r="D786" i="11"/>
  <c r="M786" i="11"/>
  <c r="C786" i="11"/>
  <c r="B786" i="11"/>
  <c r="J811" i="11"/>
  <c r="B811" i="11"/>
  <c r="E811" i="11"/>
  <c r="F811" i="11"/>
  <c r="H811" i="11"/>
  <c r="G811" i="11"/>
  <c r="I811" i="11"/>
  <c r="L811" i="11"/>
  <c r="J4" i="11"/>
  <c r="B23" i="11"/>
  <c r="C23" i="11"/>
  <c r="M23" i="11"/>
  <c r="G23" i="11"/>
  <c r="I23" i="11"/>
  <c r="H23" i="11"/>
  <c r="D231" i="11"/>
  <c r="J248" i="11"/>
  <c r="K248" i="11"/>
  <c r="F875" i="11"/>
  <c r="L875" i="11"/>
  <c r="E875" i="11"/>
  <c r="G875" i="11"/>
  <c r="H875" i="11"/>
  <c r="B875" i="11"/>
  <c r="J735" i="11"/>
  <c r="B735" i="11"/>
  <c r="C735" i="11"/>
  <c r="G735" i="11"/>
  <c r="G928" i="11"/>
  <c r="F928" i="11"/>
  <c r="D887" i="11"/>
  <c r="C887" i="11"/>
  <c r="G887" i="11"/>
  <c r="L887" i="11"/>
  <c r="M887" i="11"/>
  <c r="M1037" i="11"/>
  <c r="D1447" i="11"/>
  <c r="I1894" i="11"/>
  <c r="M1265" i="11"/>
  <c r="F1265" i="11"/>
  <c r="E1265" i="11"/>
  <c r="L1524" i="11"/>
  <c r="M1524" i="11"/>
  <c r="F1524" i="11"/>
  <c r="I1524" i="11"/>
  <c r="L1450" i="11"/>
  <c r="F1619" i="11"/>
  <c r="F1682" i="11"/>
  <c r="J1897" i="11"/>
  <c r="G1603" i="11"/>
  <c r="H1603" i="11"/>
  <c r="E1603" i="11"/>
  <c r="D1398" i="11"/>
  <c r="E1398" i="11"/>
  <c r="F1398" i="11"/>
  <c r="I1398" i="11"/>
  <c r="G1398" i="11"/>
  <c r="K1398" i="11"/>
  <c r="L1398" i="11"/>
  <c r="H1398" i="11"/>
  <c r="J1663" i="11"/>
  <c r="C1663" i="11"/>
  <c r="M1491" i="11"/>
  <c r="C1491" i="11"/>
  <c r="D1491" i="11"/>
  <c r="E1491" i="11"/>
  <c r="H1491" i="11"/>
  <c r="L1491" i="11"/>
  <c r="K1491" i="11"/>
  <c r="F1897" i="11"/>
  <c r="H1820" i="11"/>
  <c r="I1820" i="11"/>
  <c r="J1820" i="11"/>
  <c r="L1820" i="11"/>
  <c r="C1820" i="11"/>
  <c r="B1820" i="11"/>
  <c r="D1820" i="11"/>
  <c r="E1820" i="11"/>
  <c r="BJ31" i="3"/>
  <c r="BQ31" i="3"/>
  <c r="BP31" i="3"/>
  <c r="BM31" i="3"/>
  <c r="BR31" i="3"/>
  <c r="BL31" i="3"/>
  <c r="BO31" i="3"/>
  <c r="BK31" i="3"/>
  <c r="BN31" i="3"/>
  <c r="BS31" i="3"/>
  <c r="BT31" i="3"/>
  <c r="BU31" i="3"/>
  <c r="C30" i="11"/>
  <c r="F30" i="11"/>
  <c r="G30" i="11"/>
  <c r="D30" i="11"/>
  <c r="K30" i="11"/>
  <c r="L30" i="11"/>
  <c r="H30" i="11"/>
  <c r="BR1078" i="3"/>
  <c r="BO1078" i="3"/>
  <c r="BU1078" i="3"/>
  <c r="BN1078" i="3"/>
  <c r="BT1078" i="3"/>
  <c r="BK1078" i="3"/>
  <c r="BL1078" i="3"/>
  <c r="BP1078" i="3"/>
  <c r="BJ1078" i="3"/>
  <c r="BQ1078" i="3"/>
  <c r="BS1078" i="3"/>
  <c r="BM1078" i="3"/>
  <c r="I1077" i="11"/>
  <c r="L1077" i="11"/>
  <c r="K1077" i="11"/>
  <c r="D1077" i="11"/>
  <c r="B1077" i="11"/>
  <c r="H1077" i="11"/>
  <c r="C1077" i="11"/>
  <c r="BS714" i="3"/>
  <c r="BP714" i="3"/>
  <c r="BN714" i="3"/>
  <c r="BT714" i="3"/>
  <c r="BO714" i="3"/>
  <c r="BM714" i="3"/>
  <c r="BK714" i="3"/>
  <c r="BJ714" i="3"/>
  <c r="BQ714" i="3"/>
  <c r="BR714" i="3"/>
  <c r="BL714" i="3"/>
  <c r="BU714" i="3"/>
  <c r="C713" i="11"/>
  <c r="I713" i="11"/>
  <c r="L713" i="11"/>
  <c r="D713" i="11"/>
  <c r="M713" i="11"/>
  <c r="K713" i="11"/>
  <c r="G713" i="11"/>
  <c r="BJ1500" i="3"/>
  <c r="BU1500" i="3"/>
  <c r="BS1500" i="3"/>
  <c r="BQ1500" i="3"/>
  <c r="BO1500" i="3"/>
  <c r="BR1500" i="3"/>
  <c r="BK1500" i="3"/>
  <c r="BL1500" i="3"/>
  <c r="BP1500" i="3"/>
  <c r="BN1500" i="3"/>
  <c r="BT1500" i="3"/>
  <c r="BM1500" i="3"/>
  <c r="E1499" i="11"/>
  <c r="F1499" i="11"/>
  <c r="M1499" i="11"/>
  <c r="G1499" i="11"/>
  <c r="H1499" i="11"/>
  <c r="D1499" i="11"/>
  <c r="BT1656" i="3"/>
  <c r="BO1656" i="3"/>
  <c r="BP1656" i="3"/>
  <c r="BL1656" i="3"/>
  <c r="BM1656" i="3"/>
  <c r="BJ1656" i="3"/>
  <c r="BU1656" i="3"/>
  <c r="BN1656" i="3"/>
  <c r="BR1656" i="3"/>
  <c r="BS1656" i="3"/>
  <c r="BK1656" i="3"/>
  <c r="BQ1656" i="3"/>
  <c r="B1655" i="11"/>
  <c r="G1655" i="11"/>
  <c r="C1655" i="11"/>
  <c r="H1655" i="11"/>
  <c r="L1655" i="11"/>
  <c r="D1655" i="11"/>
  <c r="F1655" i="11"/>
  <c r="E1655" i="11"/>
  <c r="BK405" i="3"/>
  <c r="BT405" i="3"/>
  <c r="BR405" i="3"/>
  <c r="BJ405" i="3"/>
  <c r="K404" i="11"/>
  <c r="H404" i="11"/>
  <c r="BL405" i="3"/>
  <c r="L404" i="11"/>
  <c r="I404" i="11"/>
  <c r="BM405" i="3"/>
  <c r="M404" i="11"/>
  <c r="J404" i="11"/>
  <c r="C404" i="11"/>
  <c r="BO405" i="3"/>
  <c r="BN405" i="3"/>
  <c r="B404" i="11"/>
  <c r="BP405" i="3"/>
  <c r="BS405" i="3"/>
  <c r="E404" i="11"/>
  <c r="BU405" i="3"/>
  <c r="BP931" i="3"/>
  <c r="BJ931" i="3"/>
  <c r="BL931" i="3"/>
  <c r="BN931" i="3"/>
  <c r="H930" i="11"/>
  <c r="BT931" i="3"/>
  <c r="BR931" i="3"/>
  <c r="I930" i="11"/>
  <c r="BK931" i="3"/>
  <c r="L930" i="11"/>
  <c r="BM931" i="3"/>
  <c r="BO931" i="3"/>
  <c r="M930" i="11"/>
  <c r="B930" i="11"/>
  <c r="D930" i="11"/>
  <c r="BS931" i="3"/>
  <c r="K930" i="11"/>
  <c r="BT867" i="3"/>
  <c r="BU867" i="3"/>
  <c r="BS867" i="3"/>
  <c r="H866" i="11"/>
  <c r="BQ867" i="3"/>
  <c r="BO867" i="3"/>
  <c r="F866" i="11"/>
  <c r="BL867" i="3"/>
  <c r="BK867" i="3"/>
  <c r="I866" i="11"/>
  <c r="D866" i="11"/>
  <c r="M866" i="11"/>
  <c r="BP867" i="3"/>
  <c r="BN867" i="3"/>
  <c r="BM867" i="3"/>
  <c r="C866" i="11"/>
  <c r="G866" i="11"/>
  <c r="BJ873" i="3"/>
  <c r="BK873" i="3"/>
  <c r="BT873" i="3"/>
  <c r="I872" i="11"/>
  <c r="G872" i="11"/>
  <c r="BL873" i="3"/>
  <c r="J872" i="11"/>
  <c r="BO873" i="3"/>
  <c r="BS873" i="3"/>
  <c r="K872" i="11"/>
  <c r="C872" i="11"/>
  <c r="M872" i="11"/>
  <c r="H872" i="11"/>
  <c r="BN873" i="3"/>
  <c r="BM873" i="3"/>
  <c r="L872" i="11"/>
  <c r="BR873" i="3"/>
  <c r="E872" i="11"/>
  <c r="F53" i="11"/>
  <c r="M30" i="11"/>
  <c r="G4" i="11"/>
  <c r="D23" i="11"/>
  <c r="J76" i="11"/>
  <c r="D109" i="11"/>
  <c r="G109" i="11"/>
  <c r="C109" i="11"/>
  <c r="H109" i="11"/>
  <c r="B109" i="11"/>
  <c r="E109" i="11"/>
  <c r="C78" i="11"/>
  <c r="E78" i="11"/>
  <c r="K78" i="11"/>
  <c r="L78" i="11"/>
  <c r="G78" i="11"/>
  <c r="H78" i="11"/>
  <c r="F104" i="11"/>
  <c r="M260" i="11"/>
  <c r="F260" i="11"/>
  <c r="E252" i="11"/>
  <c r="G50" i="11"/>
  <c r="G350" i="11"/>
  <c r="D473" i="11"/>
  <c r="F443" i="11"/>
  <c r="M443" i="11"/>
  <c r="K443" i="11"/>
  <c r="J443" i="11"/>
  <c r="D443" i="11"/>
  <c r="L434" i="11"/>
  <c r="E395" i="11"/>
  <c r="H395" i="11"/>
  <c r="H713" i="11"/>
  <c r="H698" i="11"/>
  <c r="C880" i="11"/>
  <c r="J571" i="11"/>
  <c r="M873" i="11"/>
  <c r="C873" i="11"/>
  <c r="K873" i="11"/>
  <c r="G873" i="11"/>
  <c r="D873" i="11"/>
  <c r="I832" i="11"/>
  <c r="G832" i="11"/>
  <c r="C832" i="11"/>
  <c r="G930" i="11"/>
  <c r="H795" i="11"/>
  <c r="J887" i="11"/>
  <c r="I1087" i="11"/>
  <c r="F939" i="11"/>
  <c r="K807" i="11"/>
  <c r="M952" i="11"/>
  <c r="B674" i="11"/>
  <c r="C674" i="11"/>
  <c r="E674" i="11"/>
  <c r="I674" i="11"/>
  <c r="G674" i="11"/>
  <c r="K674" i="11"/>
  <c r="H674" i="11"/>
  <c r="H951" i="11"/>
  <c r="J951" i="11"/>
  <c r="L951" i="11"/>
  <c r="G951" i="11"/>
  <c r="K951" i="11"/>
  <c r="B951" i="11"/>
  <c r="C951" i="11"/>
  <c r="F951" i="11"/>
  <c r="G1338" i="11"/>
  <c r="M1349" i="11"/>
  <c r="M886" i="11"/>
  <c r="K886" i="11"/>
  <c r="B886" i="11"/>
  <c r="G886" i="11"/>
  <c r="J886" i="11"/>
  <c r="H886" i="11"/>
  <c r="C1202" i="11"/>
  <c r="F930" i="11"/>
  <c r="K1154" i="11"/>
  <c r="B1154" i="11"/>
  <c r="I1154" i="11"/>
  <c r="L1154" i="11"/>
  <c r="J1154" i="11"/>
  <c r="D1265" i="11"/>
  <c r="L1349" i="11"/>
  <c r="B1447" i="11"/>
  <c r="D1505" i="11"/>
  <c r="L1582" i="11"/>
  <c r="K1566" i="11"/>
  <c r="F1566" i="11"/>
  <c r="G1566" i="11"/>
  <c r="E1566" i="11"/>
  <c r="H1566" i="11"/>
  <c r="B1491" i="11"/>
  <c r="G1630" i="11"/>
  <c r="H1450" i="11"/>
  <c r="C1587" i="11"/>
  <c r="H1587" i="11"/>
  <c r="G1587" i="11"/>
  <c r="J1587" i="11"/>
  <c r="K1682" i="11"/>
  <c r="F1663" i="11"/>
  <c r="G1820" i="11"/>
  <c r="F1760" i="11"/>
  <c r="G1760" i="11"/>
  <c r="B1760" i="11"/>
  <c r="D1760" i="11"/>
  <c r="I1760" i="11"/>
  <c r="L1636" i="11"/>
  <c r="J1636" i="11"/>
  <c r="F1636" i="11"/>
  <c r="C1636" i="11"/>
  <c r="E1636" i="11"/>
  <c r="BK1173" i="3"/>
  <c r="BJ1173" i="3"/>
  <c r="BQ1173" i="3"/>
  <c r="BP1173" i="3"/>
  <c r="BS1173" i="3"/>
  <c r="BM1173" i="3"/>
  <c r="BN1173" i="3"/>
  <c r="BT1173" i="3"/>
  <c r="BO1173" i="3"/>
  <c r="BU1173" i="3"/>
  <c r="BL1173" i="3"/>
  <c r="BR1173" i="3"/>
  <c r="B1172" i="11"/>
  <c r="D1172" i="11"/>
  <c r="M1172" i="11"/>
  <c r="E1172" i="11"/>
  <c r="L1172" i="11"/>
  <c r="BM431" i="3"/>
  <c r="BN871" i="3"/>
  <c r="BK871" i="3"/>
  <c r="BQ871" i="3"/>
  <c r="BU871" i="3"/>
  <c r="D870" i="11"/>
  <c r="BO871" i="3"/>
  <c r="BP871" i="3"/>
  <c r="BS871" i="3"/>
  <c r="G870" i="11"/>
  <c r="BJ871" i="3"/>
  <c r="BT871" i="3"/>
  <c r="B870" i="11"/>
  <c r="H870" i="11"/>
  <c r="BR871" i="3"/>
  <c r="L870" i="11"/>
  <c r="BM871" i="3"/>
  <c r="BL871" i="3"/>
  <c r="M870" i="11"/>
  <c r="K870" i="11"/>
  <c r="B28" i="11"/>
  <c r="H28" i="11"/>
  <c r="F989" i="11"/>
  <c r="J989" i="11"/>
  <c r="I989" i="11"/>
  <c r="K989" i="11"/>
  <c r="G989" i="11"/>
  <c r="K753" i="11"/>
  <c r="M27" i="11"/>
  <c r="C27" i="11"/>
  <c r="D27" i="11"/>
  <c r="K483" i="11"/>
  <c r="J483" i="11"/>
  <c r="I483" i="11"/>
  <c r="F483" i="11"/>
  <c r="G483" i="11"/>
  <c r="C483" i="11"/>
  <c r="M811" i="11"/>
  <c r="D875" i="11"/>
  <c r="F1309" i="11"/>
  <c r="C1309" i="11"/>
  <c r="M1309" i="11"/>
  <c r="K1658" i="11"/>
  <c r="M1619" i="11"/>
  <c r="B1619" i="11"/>
  <c r="K1619" i="11"/>
  <c r="G1619" i="11"/>
  <c r="H1619" i="11"/>
  <c r="E1619" i="11"/>
  <c r="F404" i="11"/>
  <c r="C384" i="11"/>
  <c r="I384" i="11"/>
  <c r="B384" i="11"/>
  <c r="J384" i="11"/>
  <c r="D384" i="11"/>
  <c r="M384" i="11"/>
  <c r="H446" i="11"/>
  <c r="M446" i="11"/>
  <c r="D615" i="11"/>
  <c r="G615" i="11"/>
  <c r="E615" i="11"/>
  <c r="D789" i="11"/>
  <c r="L494" i="11"/>
  <c r="M494" i="11"/>
  <c r="C494" i="11"/>
  <c r="G494" i="11"/>
  <c r="E494" i="11"/>
  <c r="M698" i="11"/>
  <c r="J789" i="11"/>
  <c r="J795" i="11"/>
  <c r="M875" i="11"/>
  <c r="G712" i="11"/>
  <c r="H712" i="11"/>
  <c r="K712" i="11"/>
  <c r="C712" i="11"/>
  <c r="H887" i="11"/>
  <c r="D939" i="11"/>
  <c r="J807" i="11"/>
  <c r="F878" i="11"/>
  <c r="I878" i="11"/>
  <c r="K878" i="11"/>
  <c r="L878" i="11"/>
  <c r="J878" i="11"/>
  <c r="K1078" i="11"/>
  <c r="C1524" i="11"/>
  <c r="L1499" i="11"/>
  <c r="E1547" i="11"/>
  <c r="K1547" i="11"/>
  <c r="J1547" i="11"/>
  <c r="G1547" i="11"/>
  <c r="H1547" i="11"/>
  <c r="I1505" i="11"/>
  <c r="H1487" i="11"/>
  <c r="I1487" i="11"/>
  <c r="J1487" i="11"/>
  <c r="L1487" i="11"/>
  <c r="C1487" i="11"/>
  <c r="E1487" i="11"/>
  <c r="K1487" i="11"/>
  <c r="B1487" i="11"/>
  <c r="B1624" i="11"/>
  <c r="K1691" i="11"/>
  <c r="B1691" i="11"/>
  <c r="G1691" i="11"/>
  <c r="I1691" i="11"/>
  <c r="H1691" i="11"/>
  <c r="L1691" i="11"/>
  <c r="F1691" i="11"/>
  <c r="M1974" i="11"/>
  <c r="M1820" i="11"/>
  <c r="M1920" i="11"/>
  <c r="K1882" i="11"/>
  <c r="M1882" i="11"/>
  <c r="E1882" i="11"/>
  <c r="I1882" i="11"/>
  <c r="J1882" i="11"/>
  <c r="F1873" i="11"/>
  <c r="I1873" i="11"/>
  <c r="B1873" i="11"/>
  <c r="G1873" i="11"/>
  <c r="J1873" i="11"/>
  <c r="H1873" i="11"/>
  <c r="K1873" i="11"/>
  <c r="M1873" i="11"/>
  <c r="D1873" i="11"/>
  <c r="F1553" i="11"/>
  <c r="J1553" i="11"/>
  <c r="K1553" i="11"/>
  <c r="L1553" i="11"/>
  <c r="E1553" i="11"/>
  <c r="G1553" i="11"/>
  <c r="I1553" i="11"/>
  <c r="M1553" i="11"/>
  <c r="BQ53" i="3"/>
  <c r="BL53" i="3"/>
  <c r="BR53" i="3"/>
  <c r="BS53" i="3"/>
  <c r="BO53" i="3"/>
  <c r="BU53" i="3"/>
  <c r="BJ53" i="3"/>
  <c r="BT53" i="3"/>
  <c r="BP53" i="3"/>
  <c r="BN53" i="3"/>
  <c r="BM53" i="3"/>
  <c r="BK53" i="3"/>
  <c r="K52" i="11"/>
  <c r="H52" i="11"/>
  <c r="L52" i="11"/>
  <c r="B52" i="11"/>
  <c r="C52" i="11"/>
  <c r="J52" i="11"/>
  <c r="M52" i="11"/>
  <c r="H71" i="11"/>
  <c r="B872" i="11"/>
  <c r="BO782" i="3"/>
  <c r="BT782" i="3"/>
  <c r="BK782" i="3"/>
  <c r="BN782" i="3"/>
  <c r="BP782" i="3"/>
  <c r="BJ782" i="3"/>
  <c r="BU782" i="3"/>
  <c r="BR782" i="3"/>
  <c r="BL782" i="3"/>
  <c r="BQ782" i="3"/>
  <c r="BS782" i="3"/>
  <c r="BM782" i="3"/>
  <c r="F781" i="11"/>
  <c r="G781" i="11"/>
  <c r="E781" i="11"/>
  <c r="K781" i="11"/>
  <c r="L781" i="11"/>
  <c r="J781" i="11"/>
  <c r="BS1728" i="3"/>
  <c r="BT1728" i="3"/>
  <c r="BK1728" i="3"/>
  <c r="BN1728" i="3"/>
  <c r="BL1728" i="3"/>
  <c r="BM1728" i="3"/>
  <c r="BJ1728" i="3"/>
  <c r="BP1728" i="3"/>
  <c r="BU1728" i="3"/>
  <c r="BR1728" i="3"/>
  <c r="BQ1728" i="3"/>
  <c r="BO1728" i="3"/>
  <c r="D1727" i="11"/>
  <c r="I1727" i="11"/>
  <c r="E1727" i="11"/>
  <c r="K1727" i="11"/>
  <c r="F1727" i="11"/>
  <c r="G1727" i="11"/>
  <c r="B1727" i="11"/>
  <c r="K293" i="11"/>
  <c r="J293" i="11"/>
  <c r="F415" i="11"/>
  <c r="B415" i="11"/>
  <c r="H415" i="11"/>
  <c r="J415" i="11"/>
  <c r="E643" i="11"/>
  <c r="J643" i="11"/>
  <c r="K643" i="11"/>
  <c r="I1849" i="11"/>
  <c r="J1849" i="11"/>
  <c r="K1849" i="11"/>
  <c r="M1849" i="11"/>
  <c r="F1849" i="11"/>
  <c r="D1849" i="11"/>
  <c r="C231" i="11"/>
  <c r="C885" i="11"/>
  <c r="F885" i="11"/>
  <c r="J885" i="11"/>
  <c r="D885" i="11"/>
  <c r="C39" i="11"/>
  <c r="I39" i="11"/>
  <c r="E39" i="11"/>
  <c r="M39" i="11"/>
  <c r="F39" i="11"/>
  <c r="I880" i="11"/>
  <c r="D1129" i="11"/>
  <c r="C973" i="11"/>
  <c r="F973" i="11"/>
  <c r="D973" i="11"/>
  <c r="G973" i="11"/>
  <c r="B973" i="11"/>
  <c r="L1849" i="11"/>
  <c r="J1682" i="11"/>
  <c r="BS858" i="3"/>
  <c r="BU858" i="3"/>
  <c r="BM858" i="3"/>
  <c r="BJ858" i="3"/>
  <c r="BP858" i="3"/>
  <c r="BO858" i="3"/>
  <c r="BN858" i="3"/>
  <c r="BL858" i="3"/>
  <c r="BK858" i="3"/>
  <c r="BQ858" i="3"/>
  <c r="BT858" i="3"/>
  <c r="BR858" i="3"/>
  <c r="G857" i="11"/>
  <c r="H857" i="11"/>
  <c r="J857" i="11"/>
  <c r="I857" i="11"/>
  <c r="M857" i="11"/>
  <c r="L857" i="11"/>
  <c r="E857" i="11"/>
  <c r="C857" i="11"/>
  <c r="BS1203" i="3"/>
  <c r="BU1203" i="3"/>
  <c r="BL1203" i="3"/>
  <c r="BK1203" i="3"/>
  <c r="BR1203" i="3"/>
  <c r="BQ1203" i="3"/>
  <c r="BO1203" i="3"/>
  <c r="BM1203" i="3"/>
  <c r="BT1203" i="3"/>
  <c r="BP1203" i="3"/>
  <c r="BJ1203" i="3"/>
  <c r="BN1203" i="3"/>
  <c r="B1202" i="11"/>
  <c r="G1202" i="11"/>
  <c r="H1202" i="11"/>
  <c r="J1202" i="11"/>
  <c r="F1202" i="11"/>
  <c r="C168" i="11"/>
  <c r="H168" i="11"/>
  <c r="D168" i="11"/>
  <c r="E168" i="11"/>
  <c r="K168" i="11"/>
  <c r="C4" i="11"/>
  <c r="J117" i="11"/>
  <c r="B117" i="11"/>
  <c r="D117" i="11"/>
  <c r="F594" i="11"/>
  <c r="D509" i="11"/>
  <c r="E509" i="11"/>
  <c r="F698" i="11"/>
  <c r="C847" i="11"/>
  <c r="E885" i="11"/>
  <c r="I945" i="11"/>
  <c r="K945" i="11"/>
  <c r="I795" i="11"/>
  <c r="J875" i="11"/>
  <c r="M973" i="11"/>
  <c r="D827" i="11"/>
  <c r="L613" i="11"/>
  <c r="I613" i="11"/>
  <c r="D613" i="11"/>
  <c r="H606" i="11"/>
  <c r="G606" i="11"/>
  <c r="I807" i="11"/>
  <c r="K1022" i="11"/>
  <c r="G878" i="11"/>
  <c r="J1239" i="11"/>
  <c r="E1239" i="11"/>
  <c r="C1239" i="11"/>
  <c r="D1349" i="11"/>
  <c r="F938" i="11"/>
  <c r="K938" i="11"/>
  <c r="C938" i="11"/>
  <c r="E938" i="11"/>
  <c r="L938" i="11"/>
  <c r="I938" i="11"/>
  <c r="D938" i="11"/>
  <c r="H938" i="11"/>
  <c r="F1273" i="11"/>
  <c r="G1273" i="11"/>
  <c r="H1273" i="11"/>
  <c r="L1273" i="11"/>
  <c r="E1273" i="11"/>
  <c r="F1247" i="11"/>
  <c r="M1078" i="11"/>
  <c r="M1277" i="11"/>
  <c r="B1277" i="11"/>
  <c r="D1277" i="11"/>
  <c r="E1277" i="11"/>
  <c r="H1277" i="11"/>
  <c r="J1277" i="11"/>
  <c r="B1524" i="11"/>
  <c r="J1499" i="11"/>
  <c r="I1521" i="11"/>
  <c r="D1521" i="11"/>
  <c r="E1684" i="11"/>
  <c r="H1974" i="11"/>
  <c r="D1830" i="11"/>
  <c r="B1830" i="11"/>
  <c r="E1830" i="11"/>
  <c r="J1830" i="11"/>
  <c r="K1830" i="11"/>
  <c r="L1830" i="11"/>
  <c r="C1830" i="11"/>
  <c r="D1580" i="11"/>
  <c r="E1580" i="11"/>
  <c r="B1580" i="11"/>
  <c r="H1580" i="11"/>
  <c r="G1929" i="11"/>
  <c r="J1894" i="11"/>
  <c r="J1987" i="11"/>
  <c r="H1987" i="11"/>
  <c r="K1987" i="11"/>
  <c r="L1987" i="11"/>
  <c r="B1987" i="11"/>
  <c r="I1987" i="11"/>
  <c r="M1987" i="11"/>
  <c r="E1987" i="11"/>
  <c r="G1955" i="11"/>
  <c r="H1955" i="11"/>
  <c r="E1955" i="11"/>
  <c r="C1955" i="11"/>
  <c r="K1655" i="11"/>
  <c r="C1599" i="11"/>
  <c r="G1599" i="11"/>
  <c r="D1599" i="11"/>
  <c r="H1599" i="11"/>
  <c r="L1599" i="11"/>
  <c r="E713" i="11"/>
  <c r="BT866" i="3"/>
  <c r="BQ866" i="3"/>
  <c r="BS866" i="3"/>
  <c r="BR866" i="3"/>
  <c r="BJ866" i="3"/>
  <c r="BK866" i="3"/>
  <c r="BL866" i="3"/>
  <c r="BO866" i="3"/>
  <c r="BU866" i="3"/>
  <c r="BN866" i="3"/>
  <c r="BP866" i="3"/>
  <c r="BM866" i="3"/>
  <c r="L865" i="11"/>
  <c r="B865" i="11"/>
  <c r="M865" i="11"/>
  <c r="D865" i="11"/>
  <c r="I865" i="11"/>
  <c r="J865" i="11"/>
  <c r="E865" i="11"/>
  <c r="H865" i="11"/>
  <c r="BP1714" i="3"/>
  <c r="BQ1714" i="3"/>
  <c r="BJ1714" i="3"/>
  <c r="BK1714" i="3"/>
  <c r="BN1714" i="3"/>
  <c r="BT1714" i="3"/>
  <c r="BS1714" i="3"/>
  <c r="BL1714" i="3"/>
  <c r="BO1714" i="3"/>
  <c r="BU1714" i="3"/>
  <c r="BR1714" i="3"/>
  <c r="BM1714" i="3"/>
  <c r="F1713" i="11"/>
  <c r="H1713" i="11"/>
  <c r="G1713" i="11"/>
  <c r="M1713" i="11"/>
  <c r="C1713" i="11"/>
  <c r="L1713" i="11"/>
  <c r="I1713" i="11"/>
  <c r="D1713" i="11"/>
  <c r="BT1582" i="3"/>
  <c r="BP1582" i="3"/>
  <c r="BL1582" i="3"/>
  <c r="BS1582" i="3"/>
  <c r="BJ1582" i="3"/>
  <c r="BM1582" i="3"/>
  <c r="BU1582" i="3"/>
  <c r="BO1582" i="3"/>
  <c r="BN1582" i="3"/>
  <c r="BR1582" i="3"/>
  <c r="B1581" i="11"/>
  <c r="BK1582" i="3"/>
  <c r="C1581" i="11"/>
  <c r="D1581" i="11"/>
  <c r="E1581" i="11"/>
  <c r="M1581" i="11"/>
  <c r="I1581" i="11"/>
  <c r="BN431" i="3"/>
  <c r="J430" i="11"/>
  <c r="BJ431" i="3"/>
  <c r="K430" i="11"/>
  <c r="BQ431" i="3"/>
  <c r="E430" i="11"/>
  <c r="BP431" i="3"/>
  <c r="F430" i="11"/>
  <c r="BO431" i="3"/>
  <c r="H430" i="11"/>
  <c r="BT431" i="3"/>
  <c r="BK431" i="3"/>
  <c r="M430" i="11"/>
  <c r="BL431" i="3"/>
  <c r="I430" i="11"/>
  <c r="BR1320" i="3"/>
  <c r="BQ1320" i="3"/>
  <c r="BT1320" i="3"/>
  <c r="BS1320" i="3"/>
  <c r="BL1320" i="3"/>
  <c r="F1319" i="11"/>
  <c r="BM1320" i="3"/>
  <c r="BJ1320" i="3"/>
  <c r="BU1320" i="3"/>
  <c r="D1319" i="11"/>
  <c r="L1319" i="11"/>
  <c r="I1319" i="11"/>
  <c r="BK1320" i="3"/>
  <c r="E1319" i="11"/>
  <c r="K1319" i="11"/>
  <c r="BP1320" i="3"/>
  <c r="BN1320" i="3"/>
  <c r="BQ1045" i="3"/>
  <c r="E1044" i="11"/>
  <c r="BO1045" i="3"/>
  <c r="F1044" i="11"/>
  <c r="BL1045" i="3"/>
  <c r="BN1045" i="3"/>
  <c r="J1044" i="11"/>
  <c r="BR1045" i="3"/>
  <c r="M1044" i="11"/>
  <c r="BK1045" i="3"/>
  <c r="B1044" i="11"/>
  <c r="BJ1045" i="3"/>
  <c r="BP1045" i="3"/>
  <c r="K1044" i="11"/>
  <c r="C1044" i="11"/>
  <c r="BS1045" i="3"/>
  <c r="J366" i="11"/>
  <c r="D396" i="11"/>
  <c r="I396" i="11"/>
  <c r="D621" i="11"/>
  <c r="E621" i="11"/>
  <c r="H621" i="11"/>
  <c r="K621" i="11"/>
  <c r="I621" i="11"/>
  <c r="L621" i="11"/>
  <c r="M621" i="11"/>
  <c r="B621" i="11"/>
  <c r="G686" i="11"/>
  <c r="B686" i="11"/>
  <c r="C686" i="11"/>
  <c r="K686" i="11"/>
  <c r="L686" i="11"/>
  <c r="D686" i="11"/>
  <c r="J686" i="11"/>
  <c r="I849" i="11"/>
  <c r="F849" i="11"/>
  <c r="D849" i="11"/>
  <c r="L849" i="11"/>
  <c r="C849" i="11"/>
  <c r="H849" i="11"/>
  <c r="K849" i="11"/>
  <c r="M1890" i="11"/>
  <c r="D1890" i="11"/>
  <c r="E1890" i="11"/>
  <c r="E1897" i="11"/>
  <c r="L1897" i="11"/>
  <c r="BK1625" i="3"/>
  <c r="BT1625" i="3"/>
  <c r="BR1625" i="3"/>
  <c r="BL1625" i="3"/>
  <c r="BJ1625" i="3"/>
  <c r="BO1625" i="3"/>
  <c r="BP1625" i="3"/>
  <c r="BM1625" i="3"/>
  <c r="I1624" i="11"/>
  <c r="M1624" i="11"/>
  <c r="K1624" i="11"/>
  <c r="L1624" i="11"/>
  <c r="D1624" i="11"/>
  <c r="E1624" i="11"/>
  <c r="BN1625" i="3"/>
  <c r="BU1625" i="3"/>
  <c r="F1624" i="11"/>
  <c r="G1624" i="11"/>
  <c r="H81" i="11"/>
  <c r="C81" i="11"/>
  <c r="G81" i="11"/>
  <c r="I81" i="11"/>
  <c r="M350" i="11"/>
  <c r="D643" i="11"/>
  <c r="J849" i="11"/>
  <c r="I4" i="11"/>
  <c r="I251" i="11"/>
  <c r="H251" i="11"/>
  <c r="I123" i="11"/>
  <c r="K123" i="11"/>
  <c r="L123" i="11"/>
  <c r="D123" i="11"/>
  <c r="M123" i="11"/>
  <c r="C374" i="11"/>
  <c r="M487" i="11"/>
  <c r="E487" i="11"/>
  <c r="H487" i="11"/>
  <c r="E595" i="11"/>
  <c r="B595" i="11"/>
  <c r="D1450" i="11"/>
  <c r="E1450" i="11"/>
  <c r="G1450" i="11"/>
  <c r="K1450" i="11"/>
  <c r="I1450" i="11"/>
  <c r="B1450" i="11"/>
  <c r="G1849" i="11"/>
  <c r="L1920" i="11"/>
  <c r="D1920" i="11"/>
  <c r="E1920" i="11"/>
  <c r="K1920" i="11"/>
  <c r="H1920" i="11"/>
  <c r="J1624" i="11"/>
  <c r="H4" i="11"/>
  <c r="F26" i="11"/>
  <c r="D26" i="11"/>
  <c r="L26" i="11"/>
  <c r="E26" i="11"/>
  <c r="C26" i="11"/>
  <c r="J26" i="11"/>
  <c r="I26" i="11"/>
  <c r="K26" i="11"/>
  <c r="D350" i="11"/>
  <c r="M26" i="11"/>
  <c r="K309" i="11"/>
  <c r="F437" i="11"/>
  <c r="D404" i="11"/>
  <c r="J67" i="11"/>
  <c r="K67" i="11"/>
  <c r="F67" i="11"/>
  <c r="L67" i="11"/>
  <c r="G67" i="11"/>
  <c r="F81" i="11"/>
  <c r="M88" i="11"/>
  <c r="G88" i="11"/>
  <c r="K88" i="11"/>
  <c r="J168" i="11"/>
  <c r="I185" i="11"/>
  <c r="K185" i="11"/>
  <c r="E251" i="11"/>
  <c r="H225" i="11"/>
  <c r="F225" i="11"/>
  <c r="D225" i="11"/>
  <c r="C225" i="11"/>
  <c r="G225" i="11"/>
  <c r="E225" i="11"/>
  <c r="L225" i="11"/>
  <c r="B225" i="11"/>
  <c r="I315" i="11"/>
  <c r="E437" i="11"/>
  <c r="G434" i="11"/>
  <c r="G404" i="11"/>
  <c r="H409" i="11"/>
  <c r="I409" i="11"/>
  <c r="K409" i="11"/>
  <c r="D409" i="11"/>
  <c r="L409" i="11"/>
  <c r="M409" i="11"/>
  <c r="L555" i="11"/>
  <c r="F555" i="11"/>
  <c r="C555" i="11"/>
  <c r="E555" i="11"/>
  <c r="E594" i="11"/>
  <c r="B603" i="11"/>
  <c r="F621" i="11"/>
  <c r="J538" i="11"/>
  <c r="I538" i="11"/>
  <c r="G538" i="11"/>
  <c r="B538" i="11"/>
  <c r="L538" i="11"/>
  <c r="C538" i="11"/>
  <c r="F713" i="11"/>
  <c r="E624" i="11"/>
  <c r="F624" i="11"/>
  <c r="J624" i="11"/>
  <c r="L624" i="11"/>
  <c r="B624" i="11"/>
  <c r="L786" i="11"/>
  <c r="D795" i="11"/>
  <c r="J712" i="11"/>
  <c r="I875" i="11"/>
  <c r="E973" i="11"/>
  <c r="M827" i="11"/>
  <c r="H989" i="11"/>
  <c r="F967" i="11"/>
  <c r="B967" i="11"/>
  <c r="E967" i="11"/>
  <c r="H967" i="11"/>
  <c r="K967" i="11"/>
  <c r="D807" i="11"/>
  <c r="D1022" i="11"/>
  <c r="J1129" i="11"/>
  <c r="E878" i="11"/>
  <c r="K783" i="11"/>
  <c r="L783" i="11"/>
  <c r="C783" i="11"/>
  <c r="G783" i="11"/>
  <c r="M783" i="11"/>
  <c r="I783" i="11"/>
  <c r="G957" i="11"/>
  <c r="K1312" i="11"/>
  <c r="K1273" i="11"/>
  <c r="B1247" i="11"/>
  <c r="F1384" i="11"/>
  <c r="B1384" i="11"/>
  <c r="E1403" i="11"/>
  <c r="F1403" i="11"/>
  <c r="I1403" i="11"/>
  <c r="L1403" i="11"/>
  <c r="B1398" i="11"/>
  <c r="I1078" i="11"/>
  <c r="L997" i="11"/>
  <c r="I1499" i="11"/>
  <c r="F1197" i="11"/>
  <c r="B1197" i="11"/>
  <c r="C1197" i="11"/>
  <c r="D1197" i="11"/>
  <c r="L1197" i="11"/>
  <c r="H1197" i="11"/>
  <c r="I1197" i="11"/>
  <c r="F1447" i="11"/>
  <c r="G1580" i="11"/>
  <c r="K1499" i="11"/>
  <c r="H1624" i="11"/>
  <c r="E1826" i="11"/>
  <c r="I1569" i="11"/>
  <c r="J1569" i="11"/>
  <c r="M1569" i="11"/>
  <c r="L1569" i="11"/>
  <c r="M1830" i="11"/>
  <c r="C1739" i="11"/>
  <c r="L1955" i="11"/>
  <c r="B1929" i="11"/>
  <c r="E1894" i="11"/>
  <c r="G1987" i="11"/>
  <c r="M1909" i="11"/>
  <c r="I1909" i="11"/>
  <c r="J1909" i="11"/>
  <c r="E1909" i="11"/>
  <c r="L1909" i="11"/>
  <c r="F1909" i="11"/>
  <c r="J1655" i="11"/>
  <c r="BU1420" i="3"/>
  <c r="M905" i="11"/>
  <c r="L958" i="11"/>
  <c r="BQ959" i="3"/>
  <c r="BT959" i="3"/>
  <c r="BL959" i="3"/>
  <c r="BO959" i="3"/>
  <c r="BM959" i="3"/>
  <c r="BS959" i="3"/>
  <c r="BJ959" i="3"/>
  <c r="BK959" i="3"/>
  <c r="BU959" i="3"/>
  <c r="BP959" i="3"/>
  <c r="BN959" i="3"/>
  <c r="BR959" i="3"/>
  <c r="B958" i="11"/>
  <c r="E958" i="11"/>
  <c r="H958" i="11"/>
  <c r="I958" i="11"/>
  <c r="F958" i="11"/>
  <c r="K958" i="11"/>
  <c r="G958" i="11"/>
  <c r="J958" i="11"/>
  <c r="C958" i="11"/>
  <c r="BO849" i="3"/>
  <c r="BN849" i="3"/>
  <c r="BK849" i="3"/>
  <c r="BR849" i="3"/>
  <c r="BU849" i="3"/>
  <c r="BM849" i="3"/>
  <c r="BP849" i="3"/>
  <c r="BQ849" i="3"/>
  <c r="BJ849" i="3"/>
  <c r="BS849" i="3"/>
  <c r="BL849" i="3"/>
  <c r="BT849" i="3"/>
  <c r="L848" i="11"/>
  <c r="E848" i="11"/>
  <c r="C848" i="11"/>
  <c r="F848" i="11"/>
  <c r="B848" i="11"/>
  <c r="H848" i="11"/>
  <c r="G848" i="11"/>
  <c r="D848" i="11"/>
  <c r="J848" i="11"/>
  <c r="M848" i="11"/>
  <c r="I848" i="11"/>
  <c r="BJ1673" i="3"/>
  <c r="BK1673" i="3"/>
  <c r="BN1673" i="3"/>
  <c r="BM1673" i="3"/>
  <c r="BS1673" i="3"/>
  <c r="BQ1673" i="3"/>
  <c r="BL1673" i="3"/>
  <c r="BT1673" i="3"/>
  <c r="BU1673" i="3"/>
  <c r="BP1673" i="3"/>
  <c r="BR1673" i="3"/>
  <c r="BO1673" i="3"/>
  <c r="M1672" i="11"/>
  <c r="E1672" i="11"/>
  <c r="L1672" i="11"/>
  <c r="F1672" i="11"/>
  <c r="G1672" i="11"/>
  <c r="J1672" i="11"/>
  <c r="K1672" i="11"/>
  <c r="D1672" i="11"/>
  <c r="H1672" i="11"/>
  <c r="L1650" i="11"/>
  <c r="BS1651" i="3"/>
  <c r="BP1651" i="3"/>
  <c r="BR1651" i="3"/>
  <c r="BM1651" i="3"/>
  <c r="BN1651" i="3"/>
  <c r="BU1651" i="3"/>
  <c r="BO1651" i="3"/>
  <c r="BQ1651" i="3"/>
  <c r="BK1651" i="3"/>
  <c r="BT1651" i="3"/>
  <c r="BJ1651" i="3"/>
  <c r="BL1651" i="3"/>
  <c r="I1650" i="11"/>
  <c r="B1650" i="11"/>
  <c r="F1650" i="11"/>
  <c r="D1650" i="11"/>
  <c r="BT1629" i="3"/>
  <c r="BU1629" i="3"/>
  <c r="BL1629" i="3"/>
  <c r="BK1629" i="3"/>
  <c r="BN1629" i="3"/>
  <c r="BP1629" i="3"/>
  <c r="BO1629" i="3"/>
  <c r="BR1629" i="3"/>
  <c r="H1628" i="11"/>
  <c r="K1628" i="11"/>
  <c r="G1628" i="11"/>
  <c r="L1628" i="11"/>
  <c r="J1628" i="11"/>
  <c r="BM1629" i="3"/>
  <c r="C1628" i="11"/>
  <c r="BQ1629" i="3"/>
  <c r="F1628" i="11"/>
  <c r="BJ1629" i="3"/>
  <c r="I1628" i="11"/>
  <c r="BO1659" i="3"/>
  <c r="BT432" i="3"/>
  <c r="BJ432" i="3"/>
  <c r="H431" i="11"/>
  <c r="F431" i="11"/>
  <c r="M431" i="11"/>
  <c r="BK432" i="3"/>
  <c r="BU432" i="3"/>
  <c r="BS432" i="3"/>
  <c r="BQ432" i="3"/>
  <c r="BP432" i="3"/>
  <c r="B431" i="11"/>
  <c r="BM432" i="3"/>
  <c r="BR432" i="3"/>
  <c r="J431" i="11"/>
  <c r="K431" i="11"/>
  <c r="I431" i="11"/>
  <c r="C431" i="11"/>
  <c r="BS808" i="3"/>
  <c r="BP1338" i="3"/>
  <c r="B1337" i="11"/>
  <c r="BN1338" i="3"/>
  <c r="C1337" i="11"/>
  <c r="BS1338" i="3"/>
  <c r="BT1338" i="3"/>
  <c r="E1337" i="11"/>
  <c r="BO1338" i="3"/>
  <c r="H1337" i="11"/>
  <c r="BK1338" i="3"/>
  <c r="F1337" i="11"/>
  <c r="BR1338" i="3"/>
  <c r="BM1338" i="3"/>
  <c r="G1337" i="11"/>
  <c r="BQ1338" i="3"/>
  <c r="J1337" i="11"/>
  <c r="BR1226" i="3"/>
  <c r="G1225" i="11"/>
  <c r="BT1226" i="3"/>
  <c r="D1225" i="11"/>
  <c r="BK1226" i="3"/>
  <c r="K1225" i="11"/>
  <c r="BS1226" i="3"/>
  <c r="BJ1226" i="3"/>
  <c r="C1225" i="11"/>
  <c r="I1225" i="11"/>
  <c r="BN1226" i="3"/>
  <c r="J1225" i="11"/>
  <c r="H1225" i="11"/>
  <c r="BO1226" i="3"/>
  <c r="E1225" i="11"/>
  <c r="M1225" i="11"/>
  <c r="BU1226" i="3"/>
  <c r="BP1226" i="3"/>
  <c r="J43" i="11"/>
  <c r="C43" i="11"/>
  <c r="F43" i="11"/>
  <c r="G43" i="11"/>
  <c r="L43" i="11"/>
  <c r="B43" i="11"/>
  <c r="D43" i="11"/>
  <c r="G231" i="11"/>
  <c r="K231" i="11"/>
  <c r="L231" i="11"/>
  <c r="B231" i="11"/>
  <c r="M231" i="11"/>
  <c r="F231" i="11"/>
  <c r="H231" i="11"/>
  <c r="B260" i="11"/>
  <c r="G260" i="11"/>
  <c r="I260" i="11"/>
  <c r="L260" i="11"/>
  <c r="J260" i="11"/>
  <c r="C260" i="11"/>
  <c r="E260" i="11"/>
  <c r="C561" i="11"/>
  <c r="H561" i="11"/>
  <c r="D561" i="11"/>
  <c r="B561" i="11"/>
  <c r="C508" i="11"/>
  <c r="H508" i="11"/>
  <c r="D508" i="11"/>
  <c r="E508" i="11"/>
  <c r="J508" i="11"/>
  <c r="K508" i="11"/>
  <c r="G508" i="11"/>
  <c r="F1334" i="11"/>
  <c r="M1334" i="11"/>
  <c r="D1334" i="11"/>
  <c r="B1511" i="11"/>
  <c r="C1511" i="11"/>
  <c r="F1511" i="11"/>
  <c r="I1511" i="11"/>
  <c r="J1511" i="11"/>
  <c r="E1511" i="11"/>
  <c r="H79" i="11"/>
  <c r="B79" i="11"/>
  <c r="J79" i="11"/>
  <c r="E74" i="11"/>
  <c r="D74" i="11"/>
  <c r="G137" i="11"/>
  <c r="J137" i="11"/>
  <c r="L137" i="11"/>
  <c r="K137" i="11"/>
  <c r="H137" i="11"/>
  <c r="D137" i="11"/>
  <c r="C137" i="11"/>
  <c r="M137" i="11"/>
  <c r="C679" i="11"/>
  <c r="M679" i="11"/>
  <c r="E679" i="11"/>
  <c r="F705" i="11"/>
  <c r="G705" i="11"/>
  <c r="C102" i="11"/>
  <c r="D102" i="11"/>
  <c r="K102" i="11"/>
  <c r="B252" i="11"/>
  <c r="I252" i="11"/>
  <c r="H252" i="11"/>
  <c r="M252" i="11"/>
  <c r="E350" i="11"/>
  <c r="I887" i="11"/>
  <c r="D952" i="11"/>
  <c r="L952" i="11"/>
  <c r="F952" i="11"/>
  <c r="I952" i="11"/>
  <c r="K952" i="11"/>
  <c r="B952" i="11"/>
  <c r="G952" i="11"/>
  <c r="L1511" i="11"/>
  <c r="G1894" i="11"/>
  <c r="D1770" i="11"/>
  <c r="J1770" i="11"/>
  <c r="L1770" i="11"/>
  <c r="I1770" i="11"/>
  <c r="E1770" i="11"/>
  <c r="L1548" i="11"/>
  <c r="M1548" i="11"/>
  <c r="D1548" i="11"/>
  <c r="B1684" i="11"/>
  <c r="F1684" i="11"/>
  <c r="H1684" i="11"/>
  <c r="M1684" i="11"/>
  <c r="G1684" i="11"/>
  <c r="L1684" i="11"/>
  <c r="D1684" i="11"/>
  <c r="BS828" i="3"/>
  <c r="BL828" i="3"/>
  <c r="BT828" i="3"/>
  <c r="BK828" i="3"/>
  <c r="BO828" i="3"/>
  <c r="BP828" i="3"/>
  <c r="BN828" i="3"/>
  <c r="BQ828" i="3"/>
  <c r="BR828" i="3"/>
  <c r="BM828" i="3"/>
  <c r="BU828" i="3"/>
  <c r="BJ828" i="3"/>
  <c r="C827" i="11"/>
  <c r="G827" i="11"/>
  <c r="E827" i="11"/>
  <c r="K827" i="11"/>
  <c r="F827" i="11"/>
  <c r="H827" i="11"/>
  <c r="B827" i="11"/>
  <c r="B104" i="11"/>
  <c r="F182" i="11"/>
  <c r="G182" i="11"/>
  <c r="H182" i="11"/>
  <c r="L182" i="11"/>
  <c r="C182" i="11"/>
  <c r="D182" i="11"/>
  <c r="B182" i="11"/>
  <c r="M251" i="11"/>
  <c r="F270" i="11"/>
  <c r="B270" i="11"/>
  <c r="L270" i="11"/>
  <c r="M270" i="11"/>
  <c r="E270" i="11"/>
  <c r="D270" i="11"/>
  <c r="H270" i="11"/>
  <c r="D252" i="11"/>
  <c r="L437" i="11"/>
  <c r="E71" i="11"/>
  <c r="D81" i="11"/>
  <c r="K396" i="11"/>
  <c r="C603" i="11"/>
  <c r="D477" i="11"/>
  <c r="K477" i="11"/>
  <c r="C621" i="11"/>
  <c r="E43" i="11"/>
  <c r="M34" i="11"/>
  <c r="F34" i="11"/>
  <c r="G34" i="11"/>
  <c r="H34" i="11"/>
  <c r="L34" i="11"/>
  <c r="E34" i="11"/>
  <c r="I34" i="11"/>
  <c r="E85" i="11"/>
  <c r="C85" i="11"/>
  <c r="E81" i="11"/>
  <c r="B168" i="11"/>
  <c r="M41" i="11"/>
  <c r="B41" i="11"/>
  <c r="G41" i="11"/>
  <c r="K41" i="11"/>
  <c r="L130" i="11"/>
  <c r="I130" i="11"/>
  <c r="F130" i="11"/>
  <c r="K130" i="11"/>
  <c r="J130" i="11"/>
  <c r="E130" i="11"/>
  <c r="M130" i="11"/>
  <c r="H315" i="11"/>
  <c r="K437" i="11"/>
  <c r="I231" i="11"/>
  <c r="B366" i="11"/>
  <c r="D437" i="11"/>
  <c r="E434" i="11"/>
  <c r="B368" i="11"/>
  <c r="M368" i="11"/>
  <c r="I465" i="11"/>
  <c r="L465" i="11"/>
  <c r="M465" i="11"/>
  <c r="C465" i="11"/>
  <c r="B548" i="11"/>
  <c r="K548" i="11"/>
  <c r="M508" i="11"/>
  <c r="F614" i="11"/>
  <c r="C624" i="11"/>
  <c r="B632" i="11"/>
  <c r="G632" i="11"/>
  <c r="I632" i="11"/>
  <c r="J748" i="11"/>
  <c r="C952" i="11"/>
  <c r="D811" i="11"/>
  <c r="F847" i="11"/>
  <c r="H686" i="11"/>
  <c r="G877" i="11"/>
  <c r="K877" i="11"/>
  <c r="B877" i="11"/>
  <c r="C877" i="11"/>
  <c r="I877" i="11"/>
  <c r="D877" i="11"/>
  <c r="J827" i="11"/>
  <c r="K844" i="11"/>
  <c r="B844" i="11"/>
  <c r="C844" i="11"/>
  <c r="E844" i="11"/>
  <c r="F844" i="11"/>
  <c r="G844" i="11"/>
  <c r="I844" i="11"/>
  <c r="M850" i="11"/>
  <c r="G847" i="11"/>
  <c r="D772" i="11"/>
  <c r="K772" i="11"/>
  <c r="C1022" i="11"/>
  <c r="B918" i="11"/>
  <c r="K918" i="11"/>
  <c r="D918" i="11"/>
  <c r="H918" i="11"/>
  <c r="I918" i="11"/>
  <c r="E918" i="11"/>
  <c r="F850" i="11"/>
  <c r="F1055" i="11"/>
  <c r="D1055" i="11"/>
  <c r="K1055" i="11"/>
  <c r="L1055" i="11"/>
  <c r="E1055" i="11"/>
  <c r="C1055" i="11"/>
  <c r="H1055" i="11"/>
  <c r="I1055" i="11"/>
  <c r="E1121" i="11"/>
  <c r="F1121" i="11"/>
  <c r="C1121" i="11"/>
  <c r="G1121" i="11"/>
  <c r="M1121" i="11"/>
  <c r="B1121" i="11"/>
  <c r="D1121" i="11"/>
  <c r="H1121" i="11"/>
  <c r="B957" i="11"/>
  <c r="J1312" i="11"/>
  <c r="B1211" i="11"/>
  <c r="H1211" i="11"/>
  <c r="C1211" i="11"/>
  <c r="F1211" i="11"/>
  <c r="J1211" i="11"/>
  <c r="L1211" i="11"/>
  <c r="M1247" i="11"/>
  <c r="F1277" i="11"/>
  <c r="M1398" i="11"/>
  <c r="E1078" i="11"/>
  <c r="G997" i="11"/>
  <c r="E1416" i="11"/>
  <c r="L1547" i="11"/>
  <c r="L1619" i="11"/>
  <c r="D1582" i="11"/>
  <c r="F1699" i="11"/>
  <c r="I1699" i="11"/>
  <c r="E1699" i="11"/>
  <c r="H1735" i="11"/>
  <c r="L1735" i="11"/>
  <c r="M1735" i="11"/>
  <c r="K1889" i="11"/>
  <c r="C1447" i="11"/>
  <c r="F1208" i="11"/>
  <c r="G1349" i="11"/>
  <c r="F1580" i="11"/>
  <c r="E1470" i="11"/>
  <c r="M1470" i="11"/>
  <c r="K1684" i="11"/>
  <c r="F1751" i="11"/>
  <c r="K1751" i="11"/>
  <c r="G1751" i="11"/>
  <c r="L1751" i="11"/>
  <c r="B1751" i="11"/>
  <c r="E1751" i="11"/>
  <c r="K1523" i="11"/>
  <c r="K1826" i="11"/>
  <c r="K1857" i="11"/>
  <c r="G1763" i="11"/>
  <c r="L1763" i="11"/>
  <c r="M1763" i="11"/>
  <c r="B1763" i="11"/>
  <c r="F1763" i="11"/>
  <c r="I1830" i="11"/>
  <c r="F1658" i="11"/>
  <c r="L4" i="11"/>
  <c r="D1894" i="11"/>
  <c r="D1987" i="11"/>
  <c r="H1929" i="11"/>
  <c r="H1857" i="11"/>
  <c r="F1814" i="11"/>
  <c r="G1814" i="11"/>
  <c r="H1814" i="11"/>
  <c r="L1814" i="11"/>
  <c r="M1814" i="11"/>
  <c r="I1814" i="11"/>
  <c r="I1655" i="11"/>
  <c r="G1822" i="11"/>
  <c r="H1822" i="11"/>
  <c r="L1822" i="11"/>
  <c r="D1822" i="11"/>
  <c r="E1822" i="11"/>
  <c r="M1822" i="11"/>
  <c r="B1822" i="11"/>
  <c r="BK119" i="3"/>
  <c r="BN119" i="3"/>
  <c r="BS119" i="3"/>
  <c r="BL119" i="3"/>
  <c r="BT119" i="3"/>
  <c r="BU119" i="3"/>
  <c r="BJ119" i="3"/>
  <c r="BQ119" i="3"/>
  <c r="BM119" i="3"/>
  <c r="BO119" i="3"/>
  <c r="BR119" i="3"/>
  <c r="BP119" i="3"/>
  <c r="I118" i="11"/>
  <c r="J118" i="11"/>
  <c r="K118" i="11"/>
  <c r="B118" i="11"/>
  <c r="D118" i="11"/>
  <c r="D315" i="11"/>
  <c r="BO1507" i="3"/>
  <c r="BP1507" i="3"/>
  <c r="BR1507" i="3"/>
  <c r="BU1507" i="3"/>
  <c r="BQ1507" i="3"/>
  <c r="BS1507" i="3"/>
  <c r="BL1507" i="3"/>
  <c r="BK1507" i="3"/>
  <c r="BJ1507" i="3"/>
  <c r="BT1507" i="3"/>
  <c r="BN1507" i="3"/>
  <c r="BM1507" i="3"/>
  <c r="E1506" i="11"/>
  <c r="K1506" i="11"/>
  <c r="C1506" i="11"/>
  <c r="L1506" i="11"/>
  <c r="M1506" i="11"/>
  <c r="B1506" i="11"/>
  <c r="H1506" i="11"/>
  <c r="BM1679" i="3"/>
  <c r="BJ1679" i="3"/>
  <c r="BO1679" i="3"/>
  <c r="BS1679" i="3"/>
  <c r="BU1679" i="3"/>
  <c r="BT1679" i="3"/>
  <c r="BP1679" i="3"/>
  <c r="BR1679" i="3"/>
  <c r="BK1679" i="3"/>
  <c r="J1678" i="11"/>
  <c r="L1678" i="11"/>
  <c r="B1678" i="11"/>
  <c r="BN1679" i="3"/>
  <c r="D1678" i="11"/>
  <c r="E1678" i="11"/>
  <c r="C1678" i="11"/>
  <c r="F1678" i="11"/>
  <c r="BL1679" i="3"/>
  <c r="H1678" i="11"/>
  <c r="BU1659" i="3"/>
  <c r="BR808" i="3"/>
  <c r="BJ1339" i="3"/>
  <c r="J64" i="11"/>
  <c r="BP65" i="3"/>
  <c r="BT65" i="3"/>
  <c r="BJ65" i="3"/>
  <c r="B64" i="11"/>
  <c r="L64" i="11"/>
  <c r="BR65" i="3"/>
  <c r="BS65" i="3"/>
  <c r="BU65" i="3"/>
  <c r="BN65" i="3"/>
  <c r="G64" i="11"/>
  <c r="E64" i="11"/>
  <c r="F64" i="11"/>
  <c r="K64" i="11"/>
  <c r="BL65" i="3"/>
  <c r="BQ65" i="3"/>
  <c r="F935" i="11"/>
  <c r="L732" i="11"/>
  <c r="M1389" i="11"/>
  <c r="M1030" i="11"/>
  <c r="C947" i="11"/>
  <c r="J1020" i="11"/>
  <c r="B1024" i="11"/>
  <c r="E1389" i="11"/>
  <c r="C1864" i="11"/>
  <c r="L1864" i="11"/>
  <c r="D300" i="11"/>
  <c r="BO301" i="3"/>
  <c r="BP301" i="3"/>
  <c r="BL301" i="3"/>
  <c r="BT301" i="3"/>
  <c r="BU301" i="3"/>
  <c r="BN301" i="3"/>
  <c r="BK301" i="3"/>
  <c r="BM301" i="3"/>
  <c r="BS301" i="3"/>
  <c r="BQ301" i="3"/>
  <c r="BR301" i="3"/>
  <c r="BJ301" i="3"/>
  <c r="BT45" i="3"/>
  <c r="BO45" i="3"/>
  <c r="BJ45" i="3"/>
  <c r="BK45" i="3"/>
  <c r="BR45" i="3"/>
  <c r="BN45" i="3"/>
  <c r="BU45" i="3"/>
  <c r="BS45" i="3"/>
  <c r="BP45" i="3"/>
  <c r="BM45" i="3"/>
  <c r="BQ45" i="3"/>
  <c r="BL45" i="3"/>
  <c r="BU312" i="3"/>
  <c r="BS312" i="3"/>
  <c r="BN312" i="3"/>
  <c r="BP312" i="3"/>
  <c r="BR312" i="3"/>
  <c r="BL312" i="3"/>
  <c r="BQ312" i="3"/>
  <c r="BJ312" i="3"/>
  <c r="BT312" i="3"/>
  <c r="BO312" i="3"/>
  <c r="BM312" i="3"/>
  <c r="BK312" i="3"/>
  <c r="BJ571" i="3"/>
  <c r="BP571" i="3"/>
  <c r="BL571" i="3"/>
  <c r="BK571" i="3"/>
  <c r="BM571" i="3"/>
  <c r="BU571" i="3"/>
  <c r="BN571" i="3"/>
  <c r="BT571" i="3"/>
  <c r="BQ571" i="3"/>
  <c r="BO571" i="3"/>
  <c r="BR571" i="3"/>
  <c r="BS571" i="3"/>
  <c r="BN1000" i="3"/>
  <c r="BS1000" i="3"/>
  <c r="BT1000" i="3"/>
  <c r="BU1000" i="3"/>
  <c r="BO1000" i="3"/>
  <c r="BP1000" i="3"/>
  <c r="BQ1000" i="3"/>
  <c r="BJ1000" i="3"/>
  <c r="BL1000" i="3"/>
  <c r="BM1000" i="3"/>
  <c r="BK1000" i="3"/>
  <c r="BR1000" i="3"/>
  <c r="B1502" i="11"/>
  <c r="BP1503" i="3"/>
  <c r="BS1503" i="3"/>
  <c r="BJ1503" i="3"/>
  <c r="BK1503" i="3"/>
  <c r="F1502" i="11"/>
  <c r="BL1503" i="3"/>
  <c r="BR1503" i="3"/>
  <c r="BN1503" i="3"/>
  <c r="BT1503" i="3"/>
  <c r="BQ1503" i="3"/>
  <c r="BM1503" i="3"/>
  <c r="BU1503" i="3"/>
  <c r="BO1503" i="3"/>
  <c r="K1744" i="11"/>
  <c r="BK1745" i="3"/>
  <c r="BL1745" i="3"/>
  <c r="BO1745" i="3"/>
  <c r="BP1745" i="3"/>
  <c r="BU1745" i="3"/>
  <c r="BS1745" i="3"/>
  <c r="BN1745" i="3"/>
  <c r="BM1745" i="3"/>
  <c r="BJ1745" i="3"/>
  <c r="BQ1745" i="3"/>
  <c r="BT1745" i="3"/>
  <c r="BR1745" i="3"/>
  <c r="BK996" i="3"/>
  <c r="BP996" i="3"/>
  <c r="BS996" i="3"/>
  <c r="BL996" i="3"/>
  <c r="BM996" i="3"/>
  <c r="BO996" i="3"/>
  <c r="BN996" i="3"/>
  <c r="BU996" i="3"/>
  <c r="BR996" i="3"/>
  <c r="BJ996" i="3"/>
  <c r="BQ996" i="3"/>
  <c r="BT996" i="3"/>
  <c r="BQ1786" i="3"/>
  <c r="BN1786" i="3"/>
  <c r="BK1786" i="3"/>
  <c r="BU1786" i="3"/>
  <c r="BS1786" i="3"/>
  <c r="BJ1786" i="3"/>
  <c r="BR1786" i="3"/>
  <c r="BO1786" i="3"/>
  <c r="BT1786" i="3"/>
  <c r="BL1786" i="3"/>
  <c r="BM1786" i="3"/>
  <c r="BP1786" i="3"/>
  <c r="K1688" i="11"/>
  <c r="BO1689" i="3"/>
  <c r="BP1689" i="3"/>
  <c r="BU1689" i="3"/>
  <c r="BR1689" i="3"/>
  <c r="BQ1689" i="3"/>
  <c r="BT1689" i="3"/>
  <c r="BJ1689" i="3"/>
  <c r="BL1689" i="3"/>
  <c r="BM1689" i="3"/>
  <c r="BK1689" i="3"/>
  <c r="BN1689" i="3"/>
  <c r="BT1737" i="3"/>
  <c r="BP1737" i="3"/>
  <c r="BO1737" i="3"/>
  <c r="BS1737" i="3"/>
  <c r="BU1737" i="3"/>
  <c r="BM1737" i="3"/>
  <c r="BN1737" i="3"/>
  <c r="BR1737" i="3"/>
  <c r="BJ1737" i="3"/>
  <c r="BK1737" i="3"/>
  <c r="BL1737" i="3"/>
  <c r="BO6" i="3"/>
  <c r="BM933" i="3"/>
  <c r="BN936" i="3"/>
  <c r="BQ1390" i="3"/>
  <c r="BJ948" i="3"/>
  <c r="BL1021" i="3"/>
  <c r="BK1024" i="3"/>
  <c r="BS1025" i="3"/>
  <c r="BQ1031" i="3"/>
  <c r="BU425" i="3"/>
  <c r="BO654" i="3"/>
  <c r="BL1899" i="3"/>
  <c r="BT1899" i="3"/>
  <c r="BR1899" i="3"/>
  <c r="BP1899" i="3"/>
  <c r="BU1899" i="3"/>
  <c r="BN1899" i="3"/>
  <c r="BS1899" i="3"/>
  <c r="BM1899" i="3"/>
  <c r="BK1899" i="3"/>
  <c r="BO1899" i="3"/>
  <c r="BQ1899" i="3"/>
  <c r="BJ1899" i="3"/>
  <c r="BQ1607" i="3"/>
  <c r="BL1607" i="3"/>
  <c r="BS1607" i="3"/>
  <c r="BR1607" i="3"/>
  <c r="BT1607" i="3"/>
  <c r="BJ1607" i="3"/>
  <c r="BN6" i="3"/>
  <c r="I5" i="11"/>
  <c r="G94" i="11"/>
  <c r="D94" i="11"/>
  <c r="E99" i="11"/>
  <c r="D189" i="11"/>
  <c r="G216" i="11"/>
  <c r="I314" i="11"/>
  <c r="L264" i="11"/>
  <c r="I385" i="11"/>
  <c r="G247" i="11"/>
  <c r="H325" i="11"/>
  <c r="G690" i="11"/>
  <c r="L690" i="11"/>
  <c r="I531" i="11"/>
  <c r="E732" i="11"/>
  <c r="C699" i="11"/>
  <c r="K790" i="11"/>
  <c r="K932" i="11"/>
  <c r="J838" i="11"/>
  <c r="B935" i="11"/>
  <c r="E777" i="11"/>
  <c r="B790" i="11"/>
  <c r="C932" i="11"/>
  <c r="F579" i="11"/>
  <c r="L820" i="11"/>
  <c r="L1023" i="11"/>
  <c r="H729" i="11"/>
  <c r="I1118" i="11"/>
  <c r="I1245" i="11"/>
  <c r="G1389" i="11"/>
  <c r="H1030" i="11"/>
  <c r="C1404" i="11"/>
  <c r="B1102" i="11"/>
  <c r="M862" i="11"/>
  <c r="D1435" i="11"/>
  <c r="L1020" i="11"/>
  <c r="J1024" i="11"/>
  <c r="D1544" i="11"/>
  <c r="C1606" i="11"/>
  <c r="L1679" i="11"/>
  <c r="D1606" i="11"/>
  <c r="K1898" i="11"/>
  <c r="K1831" i="11"/>
  <c r="J1489" i="11"/>
  <c r="L1898" i="11"/>
  <c r="J1606" i="11"/>
  <c r="L1616" i="11"/>
  <c r="H1864" i="11"/>
  <c r="J1558" i="11"/>
  <c r="H1875" i="11"/>
  <c r="D1718" i="11"/>
  <c r="L1988" i="11"/>
  <c r="F1932" i="11"/>
  <c r="BQ1443" i="3"/>
  <c r="BS1443" i="3"/>
  <c r="BL57" i="3"/>
  <c r="BP57" i="3"/>
  <c r="BS57" i="3"/>
  <c r="BN57" i="3"/>
  <c r="BR57" i="3"/>
  <c r="BO57" i="3"/>
  <c r="BQ57" i="3"/>
  <c r="BJ57" i="3"/>
  <c r="BK57" i="3"/>
  <c r="BM57" i="3"/>
  <c r="BT57" i="3"/>
  <c r="BU57" i="3"/>
  <c r="BT9" i="3"/>
  <c r="BJ9" i="3"/>
  <c r="BK9" i="3"/>
  <c r="BL9" i="3"/>
  <c r="BP9" i="3"/>
  <c r="BQ9" i="3"/>
  <c r="BR9" i="3"/>
  <c r="BM9" i="3"/>
  <c r="BU9" i="3"/>
  <c r="BO9" i="3"/>
  <c r="BN9" i="3"/>
  <c r="BS9" i="3"/>
  <c r="BJ505" i="3"/>
  <c r="BN505" i="3"/>
  <c r="BP505" i="3"/>
  <c r="BQ505" i="3"/>
  <c r="BK505" i="3"/>
  <c r="BM505" i="3"/>
  <c r="BR505" i="3"/>
  <c r="BS505" i="3"/>
  <c r="BT505" i="3"/>
  <c r="BU505" i="3"/>
  <c r="BO505" i="3"/>
  <c r="BL505" i="3"/>
  <c r="K1030" i="11"/>
  <c r="BT1194" i="3"/>
  <c r="BK1194" i="3"/>
  <c r="BL1194" i="3"/>
  <c r="BM1194" i="3"/>
  <c r="BU1194" i="3"/>
  <c r="BO1194" i="3"/>
  <c r="BQ1194" i="3"/>
  <c r="BS1194" i="3"/>
  <c r="BP1194" i="3"/>
  <c r="BR1194" i="3"/>
  <c r="BN1194" i="3"/>
  <c r="BJ1194" i="3"/>
  <c r="BS1660" i="3"/>
  <c r="BM1660" i="3"/>
  <c r="BP1660" i="3"/>
  <c r="BK1660" i="3"/>
  <c r="BR1660" i="3"/>
  <c r="BJ1660" i="3"/>
  <c r="BQ1660" i="3"/>
  <c r="BO1660" i="3"/>
  <c r="BL1660" i="3"/>
  <c r="BN1660" i="3"/>
  <c r="BU1660" i="3"/>
  <c r="BT1660" i="3"/>
  <c r="M1280" i="11"/>
  <c r="BQ1281" i="3"/>
  <c r="BL1281" i="3"/>
  <c r="BT1281" i="3"/>
  <c r="BM1281" i="3"/>
  <c r="BP1281" i="3"/>
  <c r="BK1281" i="3"/>
  <c r="BU1281" i="3"/>
  <c r="BO1281" i="3"/>
  <c r="BS1281" i="3"/>
  <c r="BR1281" i="3"/>
  <c r="BN1281" i="3"/>
  <c r="BJ1281" i="3"/>
  <c r="BR1757" i="3"/>
  <c r="BS1757" i="3"/>
  <c r="BT1757" i="3"/>
  <c r="BJ1757" i="3"/>
  <c r="BU1757" i="3"/>
  <c r="BK1757" i="3"/>
  <c r="BP1757" i="3"/>
  <c r="BQ1757" i="3"/>
  <c r="BL1757" i="3"/>
  <c r="BM1757" i="3"/>
  <c r="BO1757" i="3"/>
  <c r="BN1757" i="3"/>
  <c r="BL1999" i="3"/>
  <c r="BR1999" i="3"/>
  <c r="BT1999" i="3"/>
  <c r="BQ1999" i="3"/>
  <c r="BS1999" i="3"/>
  <c r="BO1698" i="3"/>
  <c r="BT1698" i="3"/>
  <c r="BR1698" i="3"/>
  <c r="BK1698" i="3"/>
  <c r="BL1698" i="3"/>
  <c r="BP1698" i="3"/>
  <c r="BM1698" i="3"/>
  <c r="BN1698" i="3"/>
  <c r="BJ1698" i="3"/>
  <c r="BJ1960" i="3"/>
  <c r="BK1960" i="3"/>
  <c r="BQ1960" i="3"/>
  <c r="BL1960" i="3"/>
  <c r="BO1960" i="3"/>
  <c r="BM1960" i="3"/>
  <c r="BP1960" i="3"/>
  <c r="BT1960" i="3"/>
  <c r="BU1960" i="3"/>
  <c r="BR1738" i="3"/>
  <c r="BQ1738" i="3"/>
  <c r="BO1738" i="3"/>
  <c r="BT1738" i="3"/>
  <c r="BM1738" i="3"/>
  <c r="BL1738" i="3"/>
  <c r="BN1738" i="3"/>
  <c r="BU1738" i="3"/>
  <c r="BK1738" i="3"/>
  <c r="BK1607" i="3"/>
  <c r="BU1999" i="3"/>
  <c r="BT1974" i="3"/>
  <c r="BL932" i="3"/>
  <c r="BO932" i="3"/>
  <c r="BJ932" i="3"/>
  <c r="BM6" i="3"/>
  <c r="BU6" i="3"/>
  <c r="BL936" i="3"/>
  <c r="BK225" i="3"/>
  <c r="BT698" i="3"/>
  <c r="BP1307" i="3"/>
  <c r="BJ1307" i="3"/>
  <c r="BN1386" i="3"/>
  <c r="BN1390" i="3"/>
  <c r="BR1402" i="3"/>
  <c r="BO835" i="3"/>
  <c r="BU1021" i="3"/>
  <c r="BJ1024" i="3"/>
  <c r="BQ1025" i="3"/>
  <c r="BS1031" i="3"/>
  <c r="BJ1075" i="3"/>
  <c r="BP1392" i="3"/>
  <c r="BQ425" i="3"/>
  <c r="BS654" i="3"/>
  <c r="BU1865" i="3"/>
  <c r="BT1865" i="3"/>
  <c r="BQ1865" i="3"/>
  <c r="BN1865" i="3"/>
  <c r="BO1865" i="3"/>
  <c r="BJ1865" i="3"/>
  <c r="BS1865" i="3"/>
  <c r="BR1865" i="3"/>
  <c r="BM1865" i="3"/>
  <c r="BP1865" i="3"/>
  <c r="BS948" i="3"/>
  <c r="BL948" i="3"/>
  <c r="H5" i="11"/>
  <c r="B94" i="11"/>
  <c r="J126" i="11"/>
  <c r="D99" i="11"/>
  <c r="B189" i="11"/>
  <c r="G314" i="11"/>
  <c r="B264" i="11"/>
  <c r="K314" i="11"/>
  <c r="H385" i="11"/>
  <c r="C424" i="11"/>
  <c r="B373" i="11"/>
  <c r="E531" i="11"/>
  <c r="F630" i="11"/>
  <c r="B642" i="11"/>
  <c r="D687" i="11"/>
  <c r="B699" i="11"/>
  <c r="I790" i="11"/>
  <c r="J932" i="11"/>
  <c r="J769" i="11"/>
  <c r="J825" i="11"/>
  <c r="G838" i="11"/>
  <c r="E976" i="11"/>
  <c r="M935" i="11"/>
  <c r="C937" i="11"/>
  <c r="I579" i="11"/>
  <c r="G820" i="11"/>
  <c r="D1023" i="11"/>
  <c r="L1205" i="11"/>
  <c r="H1245" i="11"/>
  <c r="B1389" i="11"/>
  <c r="C1297" i="11"/>
  <c r="F1389" i="11"/>
  <c r="G1030" i="11"/>
  <c r="J1102" i="11"/>
  <c r="M947" i="11"/>
  <c r="L1166" i="11"/>
  <c r="C1020" i="11"/>
  <c r="G1024" i="11"/>
  <c r="M1245" i="11"/>
  <c r="B1606" i="11"/>
  <c r="I1898" i="11"/>
  <c r="J1831" i="11"/>
  <c r="H1489" i="11"/>
  <c r="L1831" i="11"/>
  <c r="H1831" i="11"/>
  <c r="E1864" i="11"/>
  <c r="G1875" i="11"/>
  <c r="B1718" i="11"/>
  <c r="K1988" i="11"/>
  <c r="BN1443" i="3"/>
  <c r="D5" i="11"/>
  <c r="BQ206" i="3"/>
  <c r="BM206" i="3"/>
  <c r="BL206" i="3"/>
  <c r="BR206" i="3"/>
  <c r="BJ206" i="3"/>
  <c r="BN206" i="3"/>
  <c r="BK206" i="3"/>
  <c r="BS206" i="3"/>
  <c r="BO206" i="3"/>
  <c r="BT206" i="3"/>
  <c r="BU206" i="3"/>
  <c r="BP206" i="3"/>
  <c r="BJ178" i="3"/>
  <c r="BQ178" i="3"/>
  <c r="BT178" i="3"/>
  <c r="BO178" i="3"/>
  <c r="BU178" i="3"/>
  <c r="BK178" i="3"/>
  <c r="BL178" i="3"/>
  <c r="BP178" i="3"/>
  <c r="BN178" i="3"/>
  <c r="BS178" i="3"/>
  <c r="BR178" i="3"/>
  <c r="BM178" i="3"/>
  <c r="L618" i="11"/>
  <c r="F999" i="11"/>
  <c r="BO490" i="3"/>
  <c r="BP490" i="3"/>
  <c r="BQ490" i="3"/>
  <c r="BR490" i="3"/>
  <c r="BK490" i="3"/>
  <c r="BS490" i="3"/>
  <c r="BT490" i="3"/>
  <c r="BJ490" i="3"/>
  <c r="BU490" i="3"/>
  <c r="BL490" i="3"/>
  <c r="BN490" i="3"/>
  <c r="BM490" i="3"/>
  <c r="BS1055" i="3"/>
  <c r="BQ1055" i="3"/>
  <c r="BT1055" i="3"/>
  <c r="BL1055" i="3"/>
  <c r="BN1055" i="3"/>
  <c r="BR1055" i="3"/>
  <c r="BJ1055" i="3"/>
  <c r="BO1055" i="3"/>
  <c r="BK1055" i="3"/>
  <c r="BU1055" i="3"/>
  <c r="BP1055" i="3"/>
  <c r="BM1055" i="3"/>
  <c r="F1017" i="11"/>
  <c r="BQ1018" i="3"/>
  <c r="BR1018" i="3"/>
  <c r="BJ1018" i="3"/>
  <c r="BS1018" i="3"/>
  <c r="BL1018" i="3"/>
  <c r="BM1018" i="3"/>
  <c r="BK1018" i="3"/>
  <c r="BT1018" i="3"/>
  <c r="BO1018" i="3"/>
  <c r="BN1018" i="3"/>
  <c r="BP1018" i="3"/>
  <c r="BU1018" i="3"/>
  <c r="BJ1179" i="3"/>
  <c r="BK1179" i="3"/>
  <c r="BQ1179" i="3"/>
  <c r="BO1179" i="3"/>
  <c r="BP1179" i="3"/>
  <c r="BT1179" i="3"/>
  <c r="BR1179" i="3"/>
  <c r="BM1179" i="3"/>
  <c r="BN1179" i="3"/>
  <c r="BS1179" i="3"/>
  <c r="BU1179" i="3"/>
  <c r="BL1179" i="3"/>
  <c r="BN1344" i="3"/>
  <c r="BO1344" i="3"/>
  <c r="BP1344" i="3"/>
  <c r="BT1344" i="3"/>
  <c r="BK1344" i="3"/>
  <c r="BL1344" i="3"/>
  <c r="BM1344" i="3"/>
  <c r="BR1344" i="3"/>
  <c r="BS1344" i="3"/>
  <c r="BQ1344" i="3"/>
  <c r="BU1344" i="3"/>
  <c r="BJ1344" i="3"/>
  <c r="BO1576" i="3"/>
  <c r="BR1576" i="3"/>
  <c r="BS1576" i="3"/>
  <c r="BK1576" i="3"/>
  <c r="BT1576" i="3"/>
  <c r="BU1576" i="3"/>
  <c r="BM1576" i="3"/>
  <c r="BQ1576" i="3"/>
  <c r="BN1576" i="3"/>
  <c r="BP1576" i="3"/>
  <c r="BJ1576" i="3"/>
  <c r="BL1576" i="3"/>
  <c r="BN1776" i="3"/>
  <c r="BT1776" i="3"/>
  <c r="BO1776" i="3"/>
  <c r="BJ1776" i="3"/>
  <c r="BL1776" i="3"/>
  <c r="BP1776" i="3"/>
  <c r="BQ1776" i="3"/>
  <c r="BS1776" i="3"/>
  <c r="BR1776" i="3"/>
  <c r="BU1776" i="3"/>
  <c r="BK1776" i="3"/>
  <c r="BM1776" i="3"/>
  <c r="BN1607" i="3"/>
  <c r="BU1607" i="3"/>
  <c r="BM1999" i="3"/>
  <c r="BN949" i="3"/>
  <c r="BO949" i="3"/>
  <c r="BP949" i="3"/>
  <c r="BM949" i="3"/>
  <c r="BR6" i="3"/>
  <c r="BK936" i="3"/>
  <c r="BJ698" i="3"/>
  <c r="BT1386" i="3"/>
  <c r="BS1390" i="3"/>
  <c r="BT1402" i="3"/>
  <c r="BT948" i="3"/>
  <c r="BO1021" i="3"/>
  <c r="BM1024" i="3"/>
  <c r="BP1025" i="3"/>
  <c r="BU1031" i="3"/>
  <c r="BO1245" i="3"/>
  <c r="BU1392" i="3"/>
  <c r="BR425" i="3"/>
  <c r="BJ654" i="3"/>
  <c r="J439" i="11"/>
  <c r="F932" i="11"/>
  <c r="I935" i="11"/>
  <c r="L935" i="11"/>
  <c r="I1023" i="11"/>
  <c r="K935" i="11"/>
  <c r="K1023" i="11"/>
  <c r="H932" i="11"/>
  <c r="I947" i="11"/>
  <c r="K1020" i="11"/>
  <c r="H1024" i="11"/>
  <c r="B1898" i="11"/>
  <c r="K1864" i="11"/>
  <c r="BS235" i="3"/>
  <c r="BJ235" i="3"/>
  <c r="BR235" i="3"/>
  <c r="BT235" i="3"/>
  <c r="BK235" i="3"/>
  <c r="BM235" i="3"/>
  <c r="BN235" i="3"/>
  <c r="BO235" i="3"/>
  <c r="BP235" i="3"/>
  <c r="BU235" i="3"/>
  <c r="BL235" i="3"/>
  <c r="BQ235" i="3"/>
  <c r="BK506" i="3"/>
  <c r="BM506" i="3"/>
  <c r="BS506" i="3"/>
  <c r="BO506" i="3"/>
  <c r="BP506" i="3"/>
  <c r="BR506" i="3"/>
  <c r="BT506" i="3"/>
  <c r="BJ506" i="3"/>
  <c r="BN506" i="3"/>
  <c r="BU506" i="3"/>
  <c r="BQ506" i="3"/>
  <c r="BL506" i="3"/>
  <c r="BT1016" i="3"/>
  <c r="BJ1016" i="3"/>
  <c r="BN1016" i="3"/>
  <c r="BP1016" i="3"/>
  <c r="BQ1016" i="3"/>
  <c r="BK1016" i="3"/>
  <c r="BM1016" i="3"/>
  <c r="BR1016" i="3"/>
  <c r="BO1016" i="3"/>
  <c r="BL1016" i="3"/>
  <c r="BU1016" i="3"/>
  <c r="BS1016" i="3"/>
  <c r="BL619" i="3"/>
  <c r="BP619" i="3"/>
  <c r="BR619" i="3"/>
  <c r="BJ619" i="3"/>
  <c r="BT619" i="3"/>
  <c r="BQ619" i="3"/>
  <c r="BO619" i="3"/>
  <c r="BS619" i="3"/>
  <c r="BN619" i="3"/>
  <c r="BK619" i="3"/>
  <c r="BM619" i="3"/>
  <c r="BU619" i="3"/>
  <c r="BM1837" i="3"/>
  <c r="BK1837" i="3"/>
  <c r="BP1837" i="3"/>
  <c r="BJ1837" i="3"/>
  <c r="BS1837" i="3"/>
  <c r="BQ1837" i="3"/>
  <c r="BT1837" i="3"/>
  <c r="BN1837" i="3"/>
  <c r="BL1837" i="3"/>
  <c r="BO1837" i="3"/>
  <c r="BR1837" i="3"/>
  <c r="BU1837" i="3"/>
  <c r="BL1739" i="3"/>
  <c r="BO1739" i="3"/>
  <c r="BM1739" i="3"/>
  <c r="BP1739" i="3"/>
  <c r="BT1739" i="3"/>
  <c r="BU1739" i="3"/>
  <c r="BK1739" i="3"/>
  <c r="BS1739" i="3"/>
  <c r="BR1739" i="3"/>
  <c r="BQ1739" i="3"/>
  <c r="BN1739" i="3"/>
  <c r="BJ1739" i="3"/>
  <c r="BU1911" i="3"/>
  <c r="BT1911" i="3"/>
  <c r="BM1911" i="3"/>
  <c r="BQ1911" i="3"/>
  <c r="BN1911" i="3"/>
  <c r="BJ1911" i="3"/>
  <c r="BK1911" i="3"/>
  <c r="BP1911" i="3"/>
  <c r="BO1911" i="3"/>
  <c r="BS1911" i="3"/>
  <c r="BR1911" i="3"/>
  <c r="BO1961" i="3"/>
  <c r="BQ1961" i="3"/>
  <c r="BR1961" i="3"/>
  <c r="BL1961" i="3"/>
  <c r="BU1961" i="3"/>
  <c r="BS1961" i="3"/>
  <c r="BT1961" i="3"/>
  <c r="BK1961" i="3"/>
  <c r="BP1961" i="3"/>
  <c r="BJ1961" i="3"/>
  <c r="BJ1681" i="3"/>
  <c r="BM1681" i="3"/>
  <c r="BU1681" i="3"/>
  <c r="BO1681" i="3"/>
  <c r="BT1681" i="3"/>
  <c r="BR1681" i="3"/>
  <c r="BS1681" i="3"/>
  <c r="BP1681" i="3"/>
  <c r="BK1681" i="3"/>
  <c r="BQ1681" i="3"/>
  <c r="BL1681" i="3"/>
  <c r="BP1974" i="3"/>
  <c r="BN1974" i="3"/>
  <c r="BJ1974" i="3"/>
  <c r="BK1974" i="3"/>
  <c r="BL1974" i="3"/>
  <c r="BM1974" i="3"/>
  <c r="BS1974" i="3"/>
  <c r="BO1974" i="3"/>
  <c r="BJ933" i="3"/>
  <c r="BP936" i="3"/>
  <c r="BP1390" i="3"/>
  <c r="BP948" i="3"/>
  <c r="BQ1021" i="3"/>
  <c r="BS1024" i="3"/>
  <c r="BJ1025" i="3"/>
  <c r="BK1031" i="3"/>
  <c r="BN425" i="3"/>
  <c r="BR654" i="3"/>
  <c r="C325" i="11"/>
  <c r="I424" i="11"/>
  <c r="M94" i="11"/>
  <c r="C5" i="11"/>
  <c r="L99" i="11"/>
  <c r="J247" i="11"/>
  <c r="H189" i="11"/>
  <c r="E439" i="11"/>
  <c r="L373" i="11"/>
  <c r="F424" i="11"/>
  <c r="L385" i="11"/>
  <c r="L531" i="11"/>
  <c r="M630" i="11"/>
  <c r="I591" i="11"/>
  <c r="C626" i="11"/>
  <c r="M642" i="11"/>
  <c r="I732" i="11"/>
  <c r="C981" i="11"/>
  <c r="I699" i="11"/>
  <c r="K742" i="11"/>
  <c r="D790" i="11"/>
  <c r="E932" i="11"/>
  <c r="H838" i="11"/>
  <c r="K976" i="11"/>
  <c r="H935" i="11"/>
  <c r="F820" i="11"/>
  <c r="F839" i="11"/>
  <c r="C1045" i="11"/>
  <c r="E1099" i="11"/>
  <c r="H1023" i="11"/>
  <c r="M1118" i="11"/>
  <c r="L1045" i="11"/>
  <c r="F1023" i="11"/>
  <c r="J1404" i="11"/>
  <c r="H947" i="11"/>
  <c r="J1399" i="11"/>
  <c r="C1023" i="11"/>
  <c r="J1099" i="11"/>
  <c r="E1060" i="11"/>
  <c r="K1734" i="11"/>
  <c r="I1020" i="11"/>
  <c r="D1024" i="11"/>
  <c r="J1378" i="11"/>
  <c r="D1666" i="11"/>
  <c r="E1654" i="11"/>
  <c r="D1831" i="11"/>
  <c r="M1710" i="11"/>
  <c r="G1898" i="11"/>
  <c r="J1864" i="11"/>
  <c r="L1875" i="11"/>
  <c r="D1877" i="11"/>
  <c r="C1947" i="11"/>
  <c r="L1718" i="11"/>
  <c r="BO151" i="3"/>
  <c r="BL151" i="3"/>
  <c r="BR151" i="3"/>
  <c r="BU151" i="3"/>
  <c r="BN151" i="3"/>
  <c r="BS151" i="3"/>
  <c r="BP151" i="3"/>
  <c r="BQ151" i="3"/>
  <c r="BM151" i="3"/>
  <c r="BK151" i="3"/>
  <c r="BJ151" i="3"/>
  <c r="BT151" i="3"/>
  <c r="BU234" i="3"/>
  <c r="BN234" i="3"/>
  <c r="BJ234" i="3"/>
  <c r="BK234" i="3"/>
  <c r="BT234" i="3"/>
  <c r="BM234" i="3"/>
  <c r="BQ234" i="3"/>
  <c r="BR234" i="3"/>
  <c r="BP234" i="3"/>
  <c r="BL234" i="3"/>
  <c r="BO234" i="3"/>
  <c r="BS234" i="3"/>
  <c r="BU1067" i="3"/>
  <c r="BP1067" i="3"/>
  <c r="BM1067" i="3"/>
  <c r="BJ1067" i="3"/>
  <c r="BS1067" i="3"/>
  <c r="BT1067" i="3"/>
  <c r="BL1067" i="3"/>
  <c r="BN1067" i="3"/>
  <c r="BR1067" i="3"/>
  <c r="BO1067" i="3"/>
  <c r="BK1067" i="3"/>
  <c r="BQ1067" i="3"/>
  <c r="BO1147" i="3"/>
  <c r="BU1147" i="3"/>
  <c r="BM1147" i="3"/>
  <c r="BP1147" i="3"/>
  <c r="BT1147" i="3"/>
  <c r="BL1147" i="3"/>
  <c r="BK1147" i="3"/>
  <c r="BQ1147" i="3"/>
  <c r="BR1147" i="3"/>
  <c r="BN1147" i="3"/>
  <c r="BS1147" i="3"/>
  <c r="BJ1147" i="3"/>
  <c r="BP1141" i="3"/>
  <c r="BR1141" i="3"/>
  <c r="BQ1141" i="3"/>
  <c r="BJ1141" i="3"/>
  <c r="BL1141" i="3"/>
  <c r="BN1141" i="3"/>
  <c r="BT1141" i="3"/>
  <c r="BU1141" i="3"/>
  <c r="BS1141" i="3"/>
  <c r="BM1141" i="3"/>
  <c r="BK1141" i="3"/>
  <c r="BO1141" i="3"/>
  <c r="BN1346" i="3"/>
  <c r="BR1346" i="3"/>
  <c r="BP1346" i="3"/>
  <c r="BT1346" i="3"/>
  <c r="BO1346" i="3"/>
  <c r="BS1346" i="3"/>
  <c r="BU1346" i="3"/>
  <c r="BM1346" i="3"/>
  <c r="BJ1346" i="3"/>
  <c r="BK1346" i="3"/>
  <c r="BL1346" i="3"/>
  <c r="BQ1346" i="3"/>
  <c r="K1024" i="11"/>
  <c r="BQ1657" i="3"/>
  <c r="BP1657" i="3"/>
  <c r="BM1657" i="3"/>
  <c r="BO1657" i="3"/>
  <c r="BS1657" i="3"/>
  <c r="BJ1657" i="3"/>
  <c r="BU1657" i="3"/>
  <c r="BL1657" i="3"/>
  <c r="BK1657" i="3"/>
  <c r="BN1657" i="3"/>
  <c r="BT1657" i="3"/>
  <c r="BR1657" i="3"/>
  <c r="BJ1534" i="3"/>
  <c r="BM1534" i="3"/>
  <c r="BP1534" i="3"/>
  <c r="BK1534" i="3"/>
  <c r="BS1534" i="3"/>
  <c r="BQ1534" i="3"/>
  <c r="BU1534" i="3"/>
  <c r="BL1534" i="3"/>
  <c r="BR1534" i="3"/>
  <c r="BO1534" i="3"/>
  <c r="BT1534" i="3"/>
  <c r="BN1534" i="3"/>
  <c r="L1836" i="11"/>
  <c r="BL1853" i="3"/>
  <c r="BK1853" i="3"/>
  <c r="BQ1853" i="3"/>
  <c r="BM1853" i="3"/>
  <c r="BS1853" i="3"/>
  <c r="BR1853" i="3"/>
  <c r="BO1853" i="3"/>
  <c r="BU1853" i="3"/>
  <c r="BP1853" i="3"/>
  <c r="BT1853" i="3"/>
  <c r="BJ1853" i="3"/>
  <c r="BN1853" i="3"/>
  <c r="BR1926" i="3"/>
  <c r="BQ1926" i="3"/>
  <c r="BM1926" i="3"/>
  <c r="BP1926" i="3"/>
  <c r="BJ1926" i="3"/>
  <c r="BL1926" i="3"/>
  <c r="BS1926" i="3"/>
  <c r="BK1926" i="3"/>
  <c r="BO1926" i="3"/>
  <c r="BT1926" i="3"/>
  <c r="BU1926" i="3"/>
  <c r="BM1607" i="3"/>
  <c r="BK1812" i="3"/>
  <c r="BL1812" i="3"/>
  <c r="BM1812" i="3"/>
  <c r="BO1812" i="3"/>
  <c r="BU1812" i="3"/>
  <c r="BP1812" i="3"/>
  <c r="BJ1812" i="3"/>
  <c r="BT1812" i="3"/>
  <c r="BS1812" i="3"/>
  <c r="BJ1976" i="3"/>
  <c r="BR1976" i="3"/>
  <c r="BO1976" i="3"/>
  <c r="BQ1976" i="3"/>
  <c r="BM1976" i="3"/>
  <c r="BS1976" i="3"/>
  <c r="BJ1610" i="3"/>
  <c r="BN1610" i="3"/>
  <c r="BU1610" i="3"/>
  <c r="BR1610" i="3"/>
  <c r="BK1610" i="3"/>
  <c r="BL1610" i="3"/>
  <c r="BS1610" i="3"/>
  <c r="BO1610" i="3"/>
  <c r="BM945" i="3"/>
  <c r="BO933" i="3"/>
  <c r="BM936" i="3"/>
  <c r="BT225" i="3"/>
  <c r="BK1390" i="3"/>
  <c r="BU932" i="3"/>
  <c r="BL835" i="3"/>
  <c r="BP835" i="3"/>
  <c r="BQ948" i="3"/>
  <c r="BS1021" i="3"/>
  <c r="BP1024" i="3"/>
  <c r="BO1025" i="3"/>
  <c r="BM1031" i="3"/>
  <c r="BM1245" i="3"/>
  <c r="BO1392" i="3"/>
  <c r="BK425" i="3"/>
  <c r="BL654" i="3"/>
  <c r="K247" i="11"/>
  <c r="K189" i="11"/>
  <c r="H15" i="11"/>
  <c r="K94" i="11"/>
  <c r="K5" i="11"/>
  <c r="I247" i="11"/>
  <c r="G189" i="11"/>
  <c r="E325" i="11"/>
  <c r="D439" i="11"/>
  <c r="J373" i="11"/>
  <c r="I444" i="11"/>
  <c r="M424" i="11"/>
  <c r="J531" i="11"/>
  <c r="C591" i="11"/>
  <c r="K531" i="11"/>
  <c r="E591" i="11"/>
  <c r="L642" i="11"/>
  <c r="H630" i="11"/>
  <c r="F687" i="11"/>
  <c r="D741" i="11"/>
  <c r="F741" i="11"/>
  <c r="K630" i="11"/>
  <c r="M687" i="11"/>
  <c r="H742" i="11"/>
  <c r="C790" i="11"/>
  <c r="E769" i="11"/>
  <c r="E838" i="11"/>
  <c r="J976" i="11"/>
  <c r="J937" i="11"/>
  <c r="M699" i="11"/>
  <c r="I741" i="11"/>
  <c r="D820" i="11"/>
  <c r="C884" i="11"/>
  <c r="M976" i="11"/>
  <c r="D1027" i="11"/>
  <c r="K1045" i="11"/>
  <c r="D1099" i="11"/>
  <c r="G1023" i="11"/>
  <c r="D729" i="11"/>
  <c r="L1118" i="11"/>
  <c r="H916" i="11"/>
  <c r="E708" i="11"/>
  <c r="G1045" i="11"/>
  <c r="J1030" i="11"/>
  <c r="E1023" i="11"/>
  <c r="K947" i="11"/>
  <c r="H1399" i="11"/>
  <c r="H1099" i="11"/>
  <c r="H1255" i="11"/>
  <c r="G1734" i="11"/>
  <c r="K1371" i="11"/>
  <c r="K1389" i="11"/>
  <c r="H1020" i="11"/>
  <c r="C1024" i="11"/>
  <c r="L1176" i="11"/>
  <c r="G1666" i="11"/>
  <c r="G1562" i="11"/>
  <c r="K1833" i="11"/>
  <c r="M1898" i="11"/>
  <c r="I1931" i="11"/>
  <c r="H1877" i="11"/>
  <c r="E1947" i="11"/>
  <c r="I1864" i="11"/>
  <c r="K1875" i="11"/>
  <c r="C1877" i="11"/>
  <c r="B1947" i="11"/>
  <c r="M1902" i="11"/>
  <c r="BN255" i="3"/>
  <c r="BL255" i="3"/>
  <c r="BS255" i="3"/>
  <c r="BJ255" i="3"/>
  <c r="BO255" i="3"/>
  <c r="BR255" i="3"/>
  <c r="BK255" i="3"/>
  <c r="BM255" i="3"/>
  <c r="BT255" i="3"/>
  <c r="BQ255" i="3"/>
  <c r="BU255" i="3"/>
  <c r="BP255" i="3"/>
  <c r="BN739" i="3"/>
  <c r="BL739" i="3"/>
  <c r="BU739" i="3"/>
  <c r="BJ739" i="3"/>
  <c r="BT739" i="3"/>
  <c r="BP739" i="3"/>
  <c r="BO739" i="3"/>
  <c r="BQ739" i="3"/>
  <c r="BR739" i="3"/>
  <c r="BM739" i="3"/>
  <c r="BS739" i="3"/>
  <c r="BK739" i="3"/>
  <c r="BJ738" i="3"/>
  <c r="BK738" i="3"/>
  <c r="BS738" i="3"/>
  <c r="BN738" i="3"/>
  <c r="BU738" i="3"/>
  <c r="BR738" i="3"/>
  <c r="BT738" i="3"/>
  <c r="BL738" i="3"/>
  <c r="BP738" i="3"/>
  <c r="BQ738" i="3"/>
  <c r="BO738" i="3"/>
  <c r="BM738" i="3"/>
  <c r="BJ1360" i="3"/>
  <c r="BM1360" i="3"/>
  <c r="BO1360" i="3"/>
  <c r="BP1360" i="3"/>
  <c r="BK1360" i="3"/>
  <c r="BT1360" i="3"/>
  <c r="BU1360" i="3"/>
  <c r="BS1360" i="3"/>
  <c r="BR1360" i="3"/>
  <c r="BN1360" i="3"/>
  <c r="BQ1360" i="3"/>
  <c r="BL1360" i="3"/>
  <c r="BJ1951" i="3"/>
  <c r="BK1951" i="3"/>
  <c r="BS1951" i="3"/>
  <c r="BM1951" i="3"/>
  <c r="BO1951" i="3"/>
  <c r="BP1951" i="3"/>
  <c r="BN1951" i="3"/>
  <c r="BU1951" i="3"/>
  <c r="BQ1951" i="3"/>
  <c r="BT1951" i="3"/>
  <c r="BK1865" i="3"/>
  <c r="BK1508" i="3"/>
  <c r="BN1508" i="3"/>
  <c r="BM1508" i="3"/>
  <c r="BQ1508" i="3"/>
  <c r="BR1508" i="3"/>
  <c r="BU1508" i="3"/>
  <c r="BJ1616" i="3"/>
  <c r="BL1616" i="3"/>
  <c r="BQ1616" i="3"/>
  <c r="BN1616" i="3"/>
  <c r="BK1616" i="3"/>
  <c r="BP1616" i="3"/>
  <c r="BL6" i="3"/>
  <c r="BS6" i="3"/>
  <c r="BK933" i="3"/>
  <c r="BO936" i="3"/>
  <c r="BS225" i="3"/>
  <c r="BL875" i="3"/>
  <c r="BM875" i="3"/>
  <c r="BJ1390" i="3"/>
  <c r="BU933" i="3"/>
  <c r="BR832" i="3"/>
  <c r="BJ832" i="3"/>
  <c r="BR948" i="3"/>
  <c r="BR1021" i="3"/>
  <c r="BR1024" i="3"/>
  <c r="BR1025" i="3"/>
  <c r="BR1031" i="3"/>
  <c r="BJ1392" i="3"/>
  <c r="BL425" i="3"/>
  <c r="E5" i="11"/>
  <c r="H247" i="11"/>
  <c r="F189" i="11"/>
  <c r="F439" i="11"/>
  <c r="C439" i="11"/>
  <c r="F247" i="11"/>
  <c r="I373" i="11"/>
  <c r="L444" i="11"/>
  <c r="B591" i="11"/>
  <c r="D591" i="11"/>
  <c r="E630" i="11"/>
  <c r="F790" i="11"/>
  <c r="M769" i="11"/>
  <c r="M841" i="11"/>
  <c r="F964" i="11"/>
  <c r="D838" i="11"/>
  <c r="M884" i="11"/>
  <c r="I976" i="11"/>
  <c r="B884" i="11"/>
  <c r="C1102" i="11"/>
  <c r="J1045" i="11"/>
  <c r="C1099" i="11"/>
  <c r="G916" i="11"/>
  <c r="J1166" i="11"/>
  <c r="H1045" i="11"/>
  <c r="I1299" i="11"/>
  <c r="K1336" i="11"/>
  <c r="E1030" i="11"/>
  <c r="G947" i="11"/>
  <c r="F1399" i="11"/>
  <c r="G1020" i="11"/>
  <c r="I1024" i="11"/>
  <c r="J1544" i="11"/>
  <c r="F1931" i="11"/>
  <c r="I1728" i="11"/>
  <c r="B1864" i="11"/>
  <c r="L1902" i="11"/>
  <c r="D1967" i="11"/>
  <c r="F254" i="11"/>
  <c r="BT461" i="3"/>
  <c r="BO461" i="3"/>
  <c r="BL461" i="3"/>
  <c r="BU461" i="3"/>
  <c r="BP461" i="3"/>
  <c r="BJ461" i="3"/>
  <c r="BS461" i="3"/>
  <c r="BR461" i="3"/>
  <c r="BN461" i="3"/>
  <c r="BQ461" i="3"/>
  <c r="BK461" i="3"/>
  <c r="BM461" i="3"/>
  <c r="BQ348" i="3"/>
  <c r="BR348" i="3"/>
  <c r="BM348" i="3"/>
  <c r="BN348" i="3"/>
  <c r="BL348" i="3"/>
  <c r="BP348" i="3"/>
  <c r="BS348" i="3"/>
  <c r="BK348" i="3"/>
  <c r="BO348" i="3"/>
  <c r="BJ348" i="3"/>
  <c r="BU348" i="3"/>
  <c r="BT348" i="3"/>
  <c r="BL722" i="3"/>
  <c r="BK722" i="3"/>
  <c r="BO722" i="3"/>
  <c r="BJ722" i="3"/>
  <c r="BS722" i="3"/>
  <c r="BP722" i="3"/>
  <c r="BR722" i="3"/>
  <c r="BM722" i="3"/>
  <c r="BU722" i="3"/>
  <c r="BQ722" i="3"/>
  <c r="BT722" i="3"/>
  <c r="BN722" i="3"/>
  <c r="BR1315" i="3"/>
  <c r="BT1315" i="3"/>
  <c r="BO1315" i="3"/>
  <c r="BU1315" i="3"/>
  <c r="BN1315" i="3"/>
  <c r="BS1315" i="3"/>
  <c r="BM1315" i="3"/>
  <c r="BP1315" i="3"/>
  <c r="BJ1315" i="3"/>
  <c r="BL1315" i="3"/>
  <c r="BQ1315" i="3"/>
  <c r="BK1315" i="3"/>
  <c r="BM1597" i="3"/>
  <c r="BN1597" i="3"/>
  <c r="BU1597" i="3"/>
  <c r="BJ1597" i="3"/>
  <c r="BL1597" i="3"/>
  <c r="BR1597" i="3"/>
  <c r="BP1597" i="3"/>
  <c r="BK1597" i="3"/>
  <c r="BQ1597" i="3"/>
  <c r="BS1597" i="3"/>
  <c r="BT1597" i="3"/>
  <c r="BO1597" i="3"/>
  <c r="BJ1889" i="3"/>
  <c r="BS1889" i="3"/>
  <c r="BM1889" i="3"/>
  <c r="BT1889" i="3"/>
  <c r="BU1889" i="3"/>
  <c r="BN1889" i="3"/>
  <c r="BP1889" i="3"/>
  <c r="BO1889" i="3"/>
  <c r="BL1889" i="3"/>
  <c r="BQ1889" i="3"/>
  <c r="BR1889" i="3"/>
  <c r="BK1889" i="3"/>
  <c r="BU1842" i="3"/>
  <c r="BS1842" i="3"/>
  <c r="BL1842" i="3"/>
  <c r="BT1842" i="3"/>
  <c r="BK1842" i="3"/>
  <c r="BO1842" i="3"/>
  <c r="BJ1842" i="3"/>
  <c r="BP1842" i="3"/>
  <c r="BM1842" i="3"/>
  <c r="BN1842" i="3"/>
  <c r="BR1842" i="3"/>
  <c r="BL1951" i="3"/>
  <c r="BQ1684" i="3"/>
  <c r="BS1684" i="3"/>
  <c r="BR1684" i="3"/>
  <c r="BN1684" i="3"/>
  <c r="BO1684" i="3"/>
  <c r="BP1684" i="3"/>
  <c r="BT1684" i="3"/>
  <c r="BU1684" i="3"/>
  <c r="BM1684" i="3"/>
  <c r="BK1684" i="3"/>
  <c r="BK6" i="3"/>
  <c r="BQ933" i="3"/>
  <c r="BS936" i="3"/>
  <c r="BQ225" i="3"/>
  <c r="BQ835" i="3"/>
  <c r="BN948" i="3"/>
  <c r="BN1021" i="3"/>
  <c r="BK1025" i="3"/>
  <c r="BO1031" i="3"/>
  <c r="BU1245" i="3"/>
  <c r="BP1245" i="3"/>
  <c r="F253" i="11"/>
  <c r="K253" i="11"/>
  <c r="BJ254" i="3"/>
  <c r="BK254" i="3"/>
  <c r="BL254" i="3"/>
  <c r="BP254" i="3"/>
  <c r="BO254" i="3"/>
  <c r="BT254" i="3"/>
  <c r="BN254" i="3"/>
  <c r="BQ254" i="3"/>
  <c r="BR254" i="3"/>
  <c r="BS254" i="3"/>
  <c r="BM254" i="3"/>
  <c r="BU254" i="3"/>
  <c r="BQ52" i="3"/>
  <c r="BR52" i="3"/>
  <c r="BL52" i="3"/>
  <c r="BP52" i="3"/>
  <c r="BN52" i="3"/>
  <c r="BJ52" i="3"/>
  <c r="BS52" i="3"/>
  <c r="BM52" i="3"/>
  <c r="BK52" i="3"/>
  <c r="BT52" i="3"/>
  <c r="BU52" i="3"/>
  <c r="BO52" i="3"/>
  <c r="B479" i="11"/>
  <c r="M479" i="11"/>
  <c r="I479" i="11"/>
  <c r="H479" i="11"/>
  <c r="BN480" i="3"/>
  <c r="BL480" i="3"/>
  <c r="BK480" i="3"/>
  <c r="BQ480" i="3"/>
  <c r="BO480" i="3"/>
  <c r="BP480" i="3"/>
  <c r="BS480" i="3"/>
  <c r="BR480" i="3"/>
  <c r="BU480" i="3"/>
  <c r="BM480" i="3"/>
  <c r="BT480" i="3"/>
  <c r="BJ480" i="3"/>
  <c r="BO330" i="3"/>
  <c r="BN330" i="3"/>
  <c r="BU330" i="3"/>
  <c r="BS330" i="3"/>
  <c r="BK330" i="3"/>
  <c r="BM330" i="3"/>
  <c r="BP330" i="3"/>
  <c r="BQ330" i="3"/>
  <c r="BJ330" i="3"/>
  <c r="BT330" i="3"/>
  <c r="BL330" i="3"/>
  <c r="BR330" i="3"/>
  <c r="M546" i="11"/>
  <c r="BN471" i="3"/>
  <c r="BS471" i="3"/>
  <c r="BR471" i="3"/>
  <c r="BJ471" i="3"/>
  <c r="BT471" i="3"/>
  <c r="BK471" i="3"/>
  <c r="BL471" i="3"/>
  <c r="BP471" i="3"/>
  <c r="BM471" i="3"/>
  <c r="BQ471" i="3"/>
  <c r="BO471" i="3"/>
  <c r="BU471" i="3"/>
  <c r="G837" i="11"/>
  <c r="BM838" i="3"/>
  <c r="BQ838" i="3"/>
  <c r="BR838" i="3"/>
  <c r="BJ838" i="3"/>
  <c r="BS838" i="3"/>
  <c r="BL838" i="3"/>
  <c r="BT838" i="3"/>
  <c r="BO838" i="3"/>
  <c r="BK838" i="3"/>
  <c r="BU838" i="3"/>
  <c r="BP838" i="3"/>
  <c r="BN838" i="3"/>
  <c r="L1098" i="11"/>
  <c r="M1220" i="11"/>
  <c r="B1220" i="11"/>
  <c r="D1220" i="11"/>
  <c r="BN1221" i="3"/>
  <c r="BO1221" i="3"/>
  <c r="BU1221" i="3"/>
  <c r="BJ1221" i="3"/>
  <c r="BP1221" i="3"/>
  <c r="BT1221" i="3"/>
  <c r="BS1221" i="3"/>
  <c r="BM1221" i="3"/>
  <c r="BR1221" i="3"/>
  <c r="BQ1221" i="3"/>
  <c r="BK1221" i="3"/>
  <c r="BL1221" i="3"/>
  <c r="BS1397" i="3"/>
  <c r="BM1397" i="3"/>
  <c r="BP1397" i="3"/>
  <c r="BU1397" i="3"/>
  <c r="BJ1397" i="3"/>
  <c r="BT1397" i="3"/>
  <c r="BQ1397" i="3"/>
  <c r="BO1397" i="3"/>
  <c r="BR1397" i="3"/>
  <c r="BN1397" i="3"/>
  <c r="BK1397" i="3"/>
  <c r="BL1397" i="3"/>
  <c r="L1578" i="11"/>
  <c r="BU1579" i="3"/>
  <c r="BT1579" i="3"/>
  <c r="BO1579" i="3"/>
  <c r="BJ1579" i="3"/>
  <c r="BQ1579" i="3"/>
  <c r="BK1579" i="3"/>
  <c r="BL1579" i="3"/>
  <c r="BR1579" i="3"/>
  <c r="BN1579" i="3"/>
  <c r="BP1579" i="3"/>
  <c r="BM1579" i="3"/>
  <c r="BS1579" i="3"/>
  <c r="F15" i="11"/>
  <c r="I122" i="11"/>
  <c r="C248" i="11"/>
  <c r="I242" i="11"/>
  <c r="B176" i="11"/>
  <c r="K372" i="11"/>
  <c r="D285" i="11"/>
  <c r="H368" i="11"/>
  <c r="K420" i="11"/>
  <c r="BU51" i="3"/>
  <c r="BN51" i="3"/>
  <c r="BO51" i="3"/>
  <c r="BT51" i="3"/>
  <c r="BR51" i="3"/>
  <c r="BM51" i="3"/>
  <c r="BJ51" i="3"/>
  <c r="BQ51" i="3"/>
  <c r="BL51" i="3"/>
  <c r="BS51" i="3"/>
  <c r="BP51" i="3"/>
  <c r="BK51" i="3"/>
  <c r="B375" i="11"/>
  <c r="E389" i="11"/>
  <c r="J479" i="11"/>
  <c r="J368" i="11"/>
  <c r="J473" i="11"/>
  <c r="E378" i="11"/>
  <c r="C470" i="11"/>
  <c r="H477" i="11"/>
  <c r="L446" i="11"/>
  <c r="G408" i="11"/>
  <c r="J546" i="11"/>
  <c r="B438" i="11"/>
  <c r="D438" i="11"/>
  <c r="BM439" i="3"/>
  <c r="BS439" i="3"/>
  <c r="BQ439" i="3"/>
  <c r="BO439" i="3"/>
  <c r="BR439" i="3"/>
  <c r="BT439" i="3"/>
  <c r="BK439" i="3"/>
  <c r="BJ439" i="3"/>
  <c r="BL439" i="3"/>
  <c r="BP439" i="3"/>
  <c r="BU439" i="3"/>
  <c r="BN439" i="3"/>
  <c r="H509" i="11"/>
  <c r="J595" i="11"/>
  <c r="B614" i="11"/>
  <c r="B507" i="11"/>
  <c r="M615" i="11"/>
  <c r="D765" i="11"/>
  <c r="C637" i="11"/>
  <c r="BL638" i="3"/>
  <c r="BR638" i="3"/>
  <c r="BO638" i="3"/>
  <c r="BN638" i="3"/>
  <c r="BQ638" i="3"/>
  <c r="BT638" i="3"/>
  <c r="BU638" i="3"/>
  <c r="BP638" i="3"/>
  <c r="BS638" i="3"/>
  <c r="BJ638" i="3"/>
  <c r="BK638" i="3"/>
  <c r="BM638" i="3"/>
  <c r="I692" i="11"/>
  <c r="B692" i="11"/>
  <c r="F692" i="11"/>
  <c r="BK693" i="3"/>
  <c r="BM693" i="3"/>
  <c r="BU693" i="3"/>
  <c r="BS693" i="3"/>
  <c r="BN693" i="3"/>
  <c r="BO693" i="3"/>
  <c r="BL693" i="3"/>
  <c r="BR693" i="3"/>
  <c r="BQ693" i="3"/>
  <c r="BP693" i="3"/>
  <c r="BJ693" i="3"/>
  <c r="BT693" i="3"/>
  <c r="F681" i="11"/>
  <c r="J681" i="11"/>
  <c r="BQ682" i="3"/>
  <c r="BS682" i="3"/>
  <c r="BJ682" i="3"/>
  <c r="BK682" i="3"/>
  <c r="BR682" i="3"/>
  <c r="BP682" i="3"/>
  <c r="BT682" i="3"/>
  <c r="BL682" i="3"/>
  <c r="BN682" i="3"/>
  <c r="BO682" i="3"/>
  <c r="BU682" i="3"/>
  <c r="BM682" i="3"/>
  <c r="J775" i="11"/>
  <c r="D775" i="11"/>
  <c r="BK776" i="3"/>
  <c r="BQ776" i="3"/>
  <c r="BL776" i="3"/>
  <c r="BR776" i="3"/>
  <c r="BM776" i="3"/>
  <c r="BO776" i="3"/>
  <c r="BN776" i="3"/>
  <c r="BT776" i="3"/>
  <c r="BS776" i="3"/>
  <c r="BJ776" i="3"/>
  <c r="BU776" i="3"/>
  <c r="BP776" i="3"/>
  <c r="G1085" i="11"/>
  <c r="M969" i="11"/>
  <c r="BQ970" i="3"/>
  <c r="BM970" i="3"/>
  <c r="BO970" i="3"/>
  <c r="BR970" i="3"/>
  <c r="BJ970" i="3"/>
  <c r="BL970" i="3"/>
  <c r="BP970" i="3"/>
  <c r="BU970" i="3"/>
  <c r="BS970" i="3"/>
  <c r="BN970" i="3"/>
  <c r="BK970" i="3"/>
  <c r="BT970" i="3"/>
  <c r="M1141" i="11"/>
  <c r="D1233" i="11"/>
  <c r="BO986" i="3"/>
  <c r="BQ986" i="3"/>
  <c r="BL986" i="3"/>
  <c r="BU986" i="3"/>
  <c r="BM986" i="3"/>
  <c r="BT986" i="3"/>
  <c r="BK986" i="3"/>
  <c r="BP986" i="3"/>
  <c r="BR986" i="3"/>
  <c r="BS986" i="3"/>
  <c r="BN986" i="3"/>
  <c r="BJ986" i="3"/>
  <c r="H1384" i="11"/>
  <c r="B1187" i="11"/>
  <c r="J1334" i="11"/>
  <c r="BP988" i="3"/>
  <c r="BS988" i="3"/>
  <c r="BR988" i="3"/>
  <c r="BJ988" i="3"/>
  <c r="BT988" i="3"/>
  <c r="BQ988" i="3"/>
  <c r="BM988" i="3"/>
  <c r="BU988" i="3"/>
  <c r="BN988" i="3"/>
  <c r="BO988" i="3"/>
  <c r="BL988" i="3"/>
  <c r="BK988" i="3"/>
  <c r="D1315" i="11"/>
  <c r="G1315" i="11"/>
  <c r="BJ1316" i="3"/>
  <c r="BU1316" i="3"/>
  <c r="BL1316" i="3"/>
  <c r="BM1316" i="3"/>
  <c r="BN1316" i="3"/>
  <c r="BP1316" i="3"/>
  <c r="BS1316" i="3"/>
  <c r="BO1316" i="3"/>
  <c r="BR1316" i="3"/>
  <c r="BT1316" i="3"/>
  <c r="BQ1316" i="3"/>
  <c r="BK1316" i="3"/>
  <c r="B1200" i="11"/>
  <c r="J1427" i="11"/>
  <c r="I1058" i="11"/>
  <c r="D1239" i="11"/>
  <c r="L1441" i="11"/>
  <c r="G1470" i="11"/>
  <c r="J1607" i="11"/>
  <c r="F1774" i="11"/>
  <c r="J1521" i="11"/>
  <c r="J1627" i="11"/>
  <c r="D1885" i="11"/>
  <c r="BU1510" i="3"/>
  <c r="BL1510" i="3"/>
  <c r="BM1510" i="3"/>
  <c r="BN1510" i="3"/>
  <c r="BT1510" i="3"/>
  <c r="BQ1510" i="3"/>
  <c r="BK1510" i="3"/>
  <c r="BP1510" i="3"/>
  <c r="BS1510" i="3"/>
  <c r="BJ1510" i="3"/>
  <c r="BO1510" i="3"/>
  <c r="BR1510" i="3"/>
  <c r="G1476" i="11"/>
  <c r="K1940" i="11"/>
  <c r="F1735" i="11"/>
  <c r="K1839" i="11"/>
  <c r="BN1840" i="3"/>
  <c r="BJ1840" i="3"/>
  <c r="BU1840" i="3"/>
  <c r="BK1840" i="3"/>
  <c r="BO1840" i="3"/>
  <c r="BL1840" i="3"/>
  <c r="BM1840" i="3"/>
  <c r="BT1840" i="3"/>
  <c r="BS1840" i="3"/>
  <c r="BR1840" i="3"/>
  <c r="BQ1840" i="3"/>
  <c r="BP1840" i="3"/>
  <c r="BJ1602" i="3"/>
  <c r="BN1602" i="3"/>
  <c r="BO1602" i="3"/>
  <c r="BP1602" i="3"/>
  <c r="BS1602" i="3"/>
  <c r="BR1602" i="3"/>
  <c r="BQ1602" i="3"/>
  <c r="BT1602" i="3"/>
  <c r="BU1602" i="3"/>
  <c r="BK1602" i="3"/>
  <c r="BL1602" i="3"/>
  <c r="BM1602" i="3"/>
  <c r="BQ1035" i="3"/>
  <c r="BJ1035" i="3"/>
  <c r="BO1035" i="3"/>
  <c r="BL1035" i="3"/>
  <c r="BN1035" i="3"/>
  <c r="BR1035" i="3"/>
  <c r="BK1035" i="3"/>
  <c r="BP1035" i="3"/>
  <c r="BM1035" i="3"/>
  <c r="BS1035" i="3"/>
  <c r="BT1035" i="3"/>
  <c r="BU1035" i="3"/>
  <c r="BR1975" i="3"/>
  <c r="BQ1975" i="3"/>
  <c r="BM1975" i="3"/>
  <c r="BJ1975" i="3"/>
  <c r="BO1975" i="3"/>
  <c r="BT1975" i="3"/>
  <c r="BK1975" i="3"/>
  <c r="BN1975" i="3"/>
  <c r="BU1975" i="3"/>
  <c r="BL1975" i="3"/>
  <c r="BS1975" i="3"/>
  <c r="BP1975" i="3"/>
  <c r="F28" i="11"/>
  <c r="C55" i="11"/>
  <c r="G58" i="11"/>
  <c r="B15" i="11"/>
  <c r="G39" i="11"/>
  <c r="BM40" i="3"/>
  <c r="BU40" i="3"/>
  <c r="BO40" i="3"/>
  <c r="BN40" i="3"/>
  <c r="BT40" i="3"/>
  <c r="BL40" i="3"/>
  <c r="BJ40" i="3"/>
  <c r="BQ40" i="3"/>
  <c r="BP40" i="3"/>
  <c r="BS40" i="3"/>
  <c r="BK40" i="3"/>
  <c r="BR40" i="3"/>
  <c r="L51" i="11"/>
  <c r="F3" i="11"/>
  <c r="L85" i="11"/>
  <c r="D93" i="11"/>
  <c r="E92" i="11"/>
  <c r="H76" i="11"/>
  <c r="I76" i="11"/>
  <c r="B76" i="11"/>
  <c r="BO77" i="3"/>
  <c r="BN77" i="3"/>
  <c r="BQ77" i="3"/>
  <c r="BU77" i="3"/>
  <c r="BT77" i="3"/>
  <c r="BP77" i="3"/>
  <c r="BS77" i="3"/>
  <c r="BL77" i="3"/>
  <c r="BJ77" i="3"/>
  <c r="BR77" i="3"/>
  <c r="BM77" i="3"/>
  <c r="BK77" i="3"/>
  <c r="H122" i="11"/>
  <c r="D126" i="11"/>
  <c r="F74" i="11"/>
  <c r="H102" i="11"/>
  <c r="F142" i="11"/>
  <c r="G104" i="11"/>
  <c r="L117" i="11"/>
  <c r="BO100" i="3"/>
  <c r="BK100" i="3"/>
  <c r="BP100" i="3"/>
  <c r="BM100" i="3"/>
  <c r="BL100" i="3"/>
  <c r="BQ100" i="3"/>
  <c r="BJ100" i="3"/>
  <c r="BS100" i="3"/>
  <c r="BN100" i="3"/>
  <c r="BU100" i="3"/>
  <c r="BT100" i="3"/>
  <c r="BR100" i="3"/>
  <c r="J185" i="11"/>
  <c r="M45" i="11"/>
  <c r="G176" i="11"/>
  <c r="H197" i="11"/>
  <c r="M197" i="11"/>
  <c r="B197" i="11"/>
  <c r="D197" i="11"/>
  <c r="F197" i="11"/>
  <c r="BU198" i="3"/>
  <c r="BR198" i="3"/>
  <c r="BJ198" i="3"/>
  <c r="BK198" i="3"/>
  <c r="BO198" i="3"/>
  <c r="BM198" i="3"/>
  <c r="BS198" i="3"/>
  <c r="BL198" i="3"/>
  <c r="BT198" i="3"/>
  <c r="BQ198" i="3"/>
  <c r="BN198" i="3"/>
  <c r="BP198" i="3"/>
  <c r="D142" i="11"/>
  <c r="L41" i="11"/>
  <c r="BM42" i="3"/>
  <c r="BN42" i="3"/>
  <c r="BO42" i="3"/>
  <c r="BJ42" i="3"/>
  <c r="BK42" i="3"/>
  <c r="BL42" i="3"/>
  <c r="BQ42" i="3"/>
  <c r="BR42" i="3"/>
  <c r="BT42" i="3"/>
  <c r="BU42" i="3"/>
  <c r="BP42" i="3"/>
  <c r="BS42" i="3"/>
  <c r="D161" i="11"/>
  <c r="D185" i="11"/>
  <c r="L185" i="11"/>
  <c r="F228" i="11"/>
  <c r="B248" i="11"/>
  <c r="B212" i="11"/>
  <c r="M294" i="11"/>
  <c r="H253" i="11"/>
  <c r="H340" i="11"/>
  <c r="H242" i="11"/>
  <c r="C293" i="11"/>
  <c r="H331" i="11"/>
  <c r="M176" i="11"/>
  <c r="C352" i="11"/>
  <c r="I368" i="11"/>
  <c r="J28" i="11"/>
  <c r="C285" i="11"/>
  <c r="K343" i="11"/>
  <c r="I374" i="11"/>
  <c r="H221" i="11"/>
  <c r="E50" i="11"/>
  <c r="K313" i="11"/>
  <c r="B343" i="11"/>
  <c r="M278" i="11"/>
  <c r="BO310" i="3"/>
  <c r="BK310" i="3"/>
  <c r="BR310" i="3"/>
  <c r="BU310" i="3"/>
  <c r="BJ310" i="3"/>
  <c r="BQ310" i="3"/>
  <c r="BS310" i="3"/>
  <c r="BL310" i="3"/>
  <c r="BM310" i="3"/>
  <c r="BT310" i="3"/>
  <c r="BN310" i="3"/>
  <c r="BP310" i="3"/>
  <c r="I375" i="11"/>
  <c r="F427" i="11"/>
  <c r="H212" i="11"/>
  <c r="H372" i="11"/>
  <c r="D389" i="11"/>
  <c r="C368" i="11"/>
  <c r="C446" i="11"/>
  <c r="BM265" i="3"/>
  <c r="BN265" i="3"/>
  <c r="BS265" i="3"/>
  <c r="BT265" i="3"/>
  <c r="BL265" i="3"/>
  <c r="BJ265" i="3"/>
  <c r="BK265" i="3"/>
  <c r="BU265" i="3"/>
  <c r="BO265" i="3"/>
  <c r="BQ265" i="3"/>
  <c r="BR265" i="3"/>
  <c r="BP265" i="3"/>
  <c r="F473" i="11"/>
  <c r="F352" i="11"/>
  <c r="M548" i="11"/>
  <c r="C409" i="11"/>
  <c r="BP410" i="3"/>
  <c r="BS410" i="3"/>
  <c r="BN410" i="3"/>
  <c r="BU410" i="3"/>
  <c r="BQ410" i="3"/>
  <c r="BR410" i="3"/>
  <c r="BK410" i="3"/>
  <c r="BM410" i="3"/>
  <c r="BL410" i="3"/>
  <c r="BJ410" i="3"/>
  <c r="BT410" i="3"/>
  <c r="BO410" i="3"/>
  <c r="B470" i="11"/>
  <c r="H533" i="11"/>
  <c r="E375" i="11"/>
  <c r="J422" i="11"/>
  <c r="G487" i="11"/>
  <c r="J487" i="11"/>
  <c r="BU488" i="3"/>
  <c r="BN488" i="3"/>
  <c r="BP488" i="3"/>
  <c r="BT488" i="3"/>
  <c r="BR488" i="3"/>
  <c r="BQ488" i="3"/>
  <c r="BM488" i="3"/>
  <c r="BJ488" i="3"/>
  <c r="BS488" i="3"/>
  <c r="BK488" i="3"/>
  <c r="BL488" i="3"/>
  <c r="BO488" i="3"/>
  <c r="K242" i="11"/>
  <c r="K446" i="11"/>
  <c r="B408" i="11"/>
  <c r="B534" i="11"/>
  <c r="K465" i="11"/>
  <c r="BQ466" i="3"/>
  <c r="BP466" i="3"/>
  <c r="BN466" i="3"/>
  <c r="BM466" i="3"/>
  <c r="BT466" i="3"/>
  <c r="BK466" i="3"/>
  <c r="BR466" i="3"/>
  <c r="BJ466" i="3"/>
  <c r="BO466" i="3"/>
  <c r="BS466" i="3"/>
  <c r="BU466" i="3"/>
  <c r="BL466" i="3"/>
  <c r="M543" i="11"/>
  <c r="H546" i="11"/>
  <c r="J606" i="11"/>
  <c r="L331" i="11"/>
  <c r="BP475" i="3"/>
  <c r="BN475" i="3"/>
  <c r="BU475" i="3"/>
  <c r="BQ475" i="3"/>
  <c r="BL475" i="3"/>
  <c r="BR475" i="3"/>
  <c r="BK475" i="3"/>
  <c r="BO475" i="3"/>
  <c r="BM475" i="3"/>
  <c r="BS475" i="3"/>
  <c r="BJ475" i="3"/>
  <c r="BT475" i="3"/>
  <c r="H503" i="11"/>
  <c r="I503" i="11"/>
  <c r="BO504" i="3"/>
  <c r="BN504" i="3"/>
  <c r="BJ504" i="3"/>
  <c r="BK504" i="3"/>
  <c r="BT504" i="3"/>
  <c r="BU504" i="3"/>
  <c r="BQ504" i="3"/>
  <c r="BS504" i="3"/>
  <c r="BL504" i="3"/>
  <c r="BP504" i="3"/>
  <c r="BM504" i="3"/>
  <c r="BR504" i="3"/>
  <c r="H491" i="11"/>
  <c r="H593" i="11"/>
  <c r="H595" i="11"/>
  <c r="E477" i="11"/>
  <c r="L626" i="11"/>
  <c r="F632" i="11"/>
  <c r="L533" i="11"/>
  <c r="L659" i="11"/>
  <c r="D507" i="11"/>
  <c r="H615" i="11"/>
  <c r="M595" i="11"/>
  <c r="I420" i="11"/>
  <c r="BP485" i="3"/>
  <c r="BK485" i="3"/>
  <c r="BL485" i="3"/>
  <c r="BN485" i="3"/>
  <c r="BM485" i="3"/>
  <c r="BJ485" i="3"/>
  <c r="BO485" i="3"/>
  <c r="BR485" i="3"/>
  <c r="BU485" i="3"/>
  <c r="BQ485" i="3"/>
  <c r="BT485" i="3"/>
  <c r="BS485" i="3"/>
  <c r="G637" i="11"/>
  <c r="H639" i="11"/>
  <c r="K692" i="11"/>
  <c r="H750" i="11"/>
  <c r="E603" i="11"/>
  <c r="J627" i="11"/>
  <c r="C772" i="11"/>
  <c r="B696" i="11"/>
  <c r="D696" i="11"/>
  <c r="BO697" i="3"/>
  <c r="BU697" i="3"/>
  <c r="BP697" i="3"/>
  <c r="BQ697" i="3"/>
  <c r="BT697" i="3"/>
  <c r="BN697" i="3"/>
  <c r="BL697" i="3"/>
  <c r="BR697" i="3"/>
  <c r="BM697" i="3"/>
  <c r="BK697" i="3"/>
  <c r="BJ697" i="3"/>
  <c r="BS697" i="3"/>
  <c r="H733" i="11"/>
  <c r="I771" i="11"/>
  <c r="BN479" i="3"/>
  <c r="BK479" i="3"/>
  <c r="BR479" i="3"/>
  <c r="BM479" i="3"/>
  <c r="BT479" i="3"/>
  <c r="BL479" i="3"/>
  <c r="BS479" i="3"/>
  <c r="BO479" i="3"/>
  <c r="BP479" i="3"/>
  <c r="BJ479" i="3"/>
  <c r="BQ479" i="3"/>
  <c r="BU479" i="3"/>
  <c r="BU625" i="3"/>
  <c r="BO625" i="3"/>
  <c r="BP625" i="3"/>
  <c r="BL625" i="3"/>
  <c r="BQ625" i="3"/>
  <c r="BK625" i="3"/>
  <c r="BS625" i="3"/>
  <c r="BM625" i="3"/>
  <c r="BJ625" i="3"/>
  <c r="BN625" i="3"/>
  <c r="BR625" i="3"/>
  <c r="BT625" i="3"/>
  <c r="K681" i="11"/>
  <c r="E775" i="11"/>
  <c r="C969" i="11"/>
  <c r="H632" i="11"/>
  <c r="L730" i="11"/>
  <c r="B748" i="11"/>
  <c r="M575" i="11"/>
  <c r="J813" i="11"/>
  <c r="E987" i="11"/>
  <c r="F736" i="11"/>
  <c r="I608" i="11"/>
  <c r="M742" i="11"/>
  <c r="G742" i="11"/>
  <c r="BN743" i="3"/>
  <c r="BS743" i="3"/>
  <c r="BJ743" i="3"/>
  <c r="BR743" i="3"/>
  <c r="BM743" i="3"/>
  <c r="BU743" i="3"/>
  <c r="BP743" i="3"/>
  <c r="BQ743" i="3"/>
  <c r="BO743" i="3"/>
  <c r="BK743" i="3"/>
  <c r="BL743" i="3"/>
  <c r="BT743" i="3"/>
  <c r="C916" i="11"/>
  <c r="E877" i="11"/>
  <c r="BK878" i="3"/>
  <c r="BS878" i="3"/>
  <c r="BU878" i="3"/>
  <c r="BN878" i="3"/>
  <c r="BJ878" i="3"/>
  <c r="BR878" i="3"/>
  <c r="BL878" i="3"/>
  <c r="BQ878" i="3"/>
  <c r="BO878" i="3"/>
  <c r="BM878" i="3"/>
  <c r="BT878" i="3"/>
  <c r="BP878" i="3"/>
  <c r="H748" i="11"/>
  <c r="I968" i="11"/>
  <c r="C643" i="11"/>
  <c r="BQ644" i="3"/>
  <c r="BR644" i="3"/>
  <c r="BJ644" i="3"/>
  <c r="BO644" i="3"/>
  <c r="BM644" i="3"/>
  <c r="BP644" i="3"/>
  <c r="BN644" i="3"/>
  <c r="BL644" i="3"/>
  <c r="BT644" i="3"/>
  <c r="BU644" i="3"/>
  <c r="BK644" i="3"/>
  <c r="BS644" i="3"/>
  <c r="D593" i="11"/>
  <c r="D876" i="11"/>
  <c r="E934" i="11"/>
  <c r="C946" i="11"/>
  <c r="BJ530" i="3"/>
  <c r="BK530" i="3"/>
  <c r="BO530" i="3"/>
  <c r="BL530" i="3"/>
  <c r="BR530" i="3"/>
  <c r="BT530" i="3"/>
  <c r="BM530" i="3"/>
  <c r="BP530" i="3"/>
  <c r="BU530" i="3"/>
  <c r="BS530" i="3"/>
  <c r="BN530" i="3"/>
  <c r="BQ530" i="3"/>
  <c r="F987" i="11"/>
  <c r="K614" i="11"/>
  <c r="BJ614" i="3"/>
  <c r="BU614" i="3"/>
  <c r="BN614" i="3"/>
  <c r="BP614" i="3"/>
  <c r="BS614" i="3"/>
  <c r="BO614" i="3"/>
  <c r="BQ614" i="3"/>
  <c r="BL614" i="3"/>
  <c r="BM614" i="3"/>
  <c r="BT614" i="3"/>
  <c r="BR614" i="3"/>
  <c r="BK614" i="3"/>
  <c r="C1027" i="11"/>
  <c r="F1085" i="11"/>
  <c r="BT854" i="3"/>
  <c r="BL854" i="3"/>
  <c r="BP854" i="3"/>
  <c r="BN854" i="3"/>
  <c r="BM854" i="3"/>
  <c r="BQ854" i="3"/>
  <c r="BR854" i="3"/>
  <c r="BU854" i="3"/>
  <c r="BS854" i="3"/>
  <c r="BJ854" i="3"/>
  <c r="BO854" i="3"/>
  <c r="BK854" i="3"/>
  <c r="G942" i="11"/>
  <c r="BK965" i="3"/>
  <c r="BQ965" i="3"/>
  <c r="BJ965" i="3"/>
  <c r="BL965" i="3"/>
  <c r="BP965" i="3"/>
  <c r="BR965" i="3"/>
  <c r="BS965" i="3"/>
  <c r="BT965" i="3"/>
  <c r="BN965" i="3"/>
  <c r="BU965" i="3"/>
  <c r="BO965" i="3"/>
  <c r="BM965" i="3"/>
  <c r="B989" i="11"/>
  <c r="BM990" i="3"/>
  <c r="BO990" i="3"/>
  <c r="BP990" i="3"/>
  <c r="BT990" i="3"/>
  <c r="BS990" i="3"/>
  <c r="BQ990" i="3"/>
  <c r="BR990" i="3"/>
  <c r="BJ990" i="3"/>
  <c r="BK990" i="3"/>
  <c r="BL990" i="3"/>
  <c r="BN990" i="3"/>
  <c r="BU990" i="3"/>
  <c r="B1110" i="11"/>
  <c r="H1110" i="11"/>
  <c r="I1110" i="11"/>
  <c r="BR1111" i="3"/>
  <c r="BU1111" i="3"/>
  <c r="BM1111" i="3"/>
  <c r="BJ1111" i="3"/>
  <c r="BP1111" i="3"/>
  <c r="BQ1111" i="3"/>
  <c r="BK1111" i="3"/>
  <c r="BN1111" i="3"/>
  <c r="BS1111" i="3"/>
  <c r="BL1111" i="3"/>
  <c r="BT1111" i="3"/>
  <c r="BO1111" i="3"/>
  <c r="C862" i="11"/>
  <c r="BU538" i="3"/>
  <c r="BL538" i="3"/>
  <c r="BS538" i="3"/>
  <c r="BM538" i="3"/>
  <c r="BT538" i="3"/>
  <c r="BK538" i="3"/>
  <c r="BR538" i="3"/>
  <c r="BJ538" i="3"/>
  <c r="BQ538" i="3"/>
  <c r="BP538" i="3"/>
  <c r="BO538" i="3"/>
  <c r="BN538" i="3"/>
  <c r="I606" i="11"/>
  <c r="K1034" i="11"/>
  <c r="I1239" i="11"/>
  <c r="L928" i="11"/>
  <c r="D1032" i="11"/>
  <c r="L969" i="11"/>
  <c r="I1016" i="11"/>
  <c r="BN904" i="3"/>
  <c r="BM904" i="3"/>
  <c r="BJ904" i="3"/>
  <c r="BR904" i="3"/>
  <c r="BQ904" i="3"/>
  <c r="BU904" i="3"/>
  <c r="BK904" i="3"/>
  <c r="BT904" i="3"/>
  <c r="BP904" i="3"/>
  <c r="BO904" i="3"/>
  <c r="BS904" i="3"/>
  <c r="BL904" i="3"/>
  <c r="H825" i="11"/>
  <c r="M916" i="11"/>
  <c r="K1110" i="11"/>
  <c r="L1141" i="11"/>
  <c r="C1233" i="11"/>
  <c r="L1255" i="11"/>
  <c r="C1028" i="11"/>
  <c r="E985" i="11"/>
  <c r="F1098" i="11"/>
  <c r="H1028" i="11"/>
  <c r="G1334" i="11"/>
  <c r="F942" i="11"/>
  <c r="BN1085" i="3"/>
  <c r="BK1085" i="3"/>
  <c r="BR1085" i="3"/>
  <c r="BM1085" i="3"/>
  <c r="BL1085" i="3"/>
  <c r="BQ1085" i="3"/>
  <c r="BS1085" i="3"/>
  <c r="BU1085" i="3"/>
  <c r="BJ1085" i="3"/>
  <c r="BO1085" i="3"/>
  <c r="BP1085" i="3"/>
  <c r="BT1085" i="3"/>
  <c r="L1179" i="11"/>
  <c r="M1187" i="11"/>
  <c r="B987" i="11"/>
  <c r="BT1135" i="3"/>
  <c r="BO1135" i="3"/>
  <c r="BR1135" i="3"/>
  <c r="BQ1135" i="3"/>
  <c r="BN1135" i="3"/>
  <c r="BK1135" i="3"/>
  <c r="BL1135" i="3"/>
  <c r="BU1135" i="3"/>
  <c r="BM1135" i="3"/>
  <c r="BJ1135" i="3"/>
  <c r="BS1135" i="3"/>
  <c r="BP1135" i="3"/>
  <c r="E1231" i="11"/>
  <c r="B1371" i="11"/>
  <c r="C1226" i="11"/>
  <c r="J1226" i="11"/>
  <c r="BL1227" i="3"/>
  <c r="BQ1227" i="3"/>
  <c r="BK1227" i="3"/>
  <c r="BN1227" i="3"/>
  <c r="BO1227" i="3"/>
  <c r="BR1227" i="3"/>
  <c r="BS1227" i="3"/>
  <c r="BM1227" i="3"/>
  <c r="BP1227" i="3"/>
  <c r="BT1227" i="3"/>
  <c r="BJ1227" i="3"/>
  <c r="BU1227" i="3"/>
  <c r="B1363" i="11"/>
  <c r="BO905" i="3"/>
  <c r="BL905" i="3"/>
  <c r="BK905" i="3"/>
  <c r="BT905" i="3"/>
  <c r="BM905" i="3"/>
  <c r="BR905" i="3"/>
  <c r="BS905" i="3"/>
  <c r="BQ905" i="3"/>
  <c r="BU905" i="3"/>
  <c r="BJ905" i="3"/>
  <c r="BN905" i="3"/>
  <c r="BP905" i="3"/>
  <c r="M1200" i="11"/>
  <c r="B1312" i="11"/>
  <c r="G1427" i="11"/>
  <c r="E1441" i="11"/>
  <c r="BK883" i="3"/>
  <c r="BO883" i="3"/>
  <c r="BP883" i="3"/>
  <c r="BS883" i="3"/>
  <c r="BT883" i="3"/>
  <c r="BQ883" i="3"/>
  <c r="BL883" i="3"/>
  <c r="BR883" i="3"/>
  <c r="BJ883" i="3"/>
  <c r="BU883" i="3"/>
  <c r="BM883" i="3"/>
  <c r="BN883" i="3"/>
  <c r="I933" i="11"/>
  <c r="L1396" i="11"/>
  <c r="E1058" i="11"/>
  <c r="G1407" i="11"/>
  <c r="BL1181" i="3"/>
  <c r="BU1181" i="3"/>
  <c r="BM1181" i="3"/>
  <c r="BN1181" i="3"/>
  <c r="BO1181" i="3"/>
  <c r="BS1181" i="3"/>
  <c r="BR1181" i="3"/>
  <c r="BT1181" i="3"/>
  <c r="BK1181" i="3"/>
  <c r="BP1181" i="3"/>
  <c r="BJ1181" i="3"/>
  <c r="BQ1181" i="3"/>
  <c r="C1399" i="11"/>
  <c r="F1233" i="11"/>
  <c r="J1407" i="11"/>
  <c r="L1256" i="11"/>
  <c r="L1299" i="11"/>
  <c r="C1426" i="11"/>
  <c r="BK1427" i="3"/>
  <c r="BJ1427" i="3"/>
  <c r="BO1427" i="3"/>
  <c r="BQ1427" i="3"/>
  <c r="BM1427" i="3"/>
  <c r="BT1427" i="3"/>
  <c r="BR1427" i="3"/>
  <c r="BS1427" i="3"/>
  <c r="BN1427" i="3"/>
  <c r="BL1427" i="3"/>
  <c r="BU1427" i="3"/>
  <c r="BP1427" i="3"/>
  <c r="J1562" i="11"/>
  <c r="K1441" i="11"/>
  <c r="K1458" i="11"/>
  <c r="D1466" i="11"/>
  <c r="H1368" i="11"/>
  <c r="BN1369" i="3"/>
  <c r="BK1369" i="3"/>
  <c r="BM1369" i="3"/>
  <c r="BP1369" i="3"/>
  <c r="BR1369" i="3"/>
  <c r="BL1369" i="3"/>
  <c r="BQ1369" i="3"/>
  <c r="BU1369" i="3"/>
  <c r="BJ1369" i="3"/>
  <c r="BT1369" i="3"/>
  <c r="BO1369" i="3"/>
  <c r="BS1369" i="3"/>
  <c r="M1456" i="11"/>
  <c r="D1200" i="11"/>
  <c r="F1470" i="11"/>
  <c r="L1562" i="11"/>
  <c r="G1456" i="11"/>
  <c r="G1363" i="11"/>
  <c r="G1416" i="11"/>
  <c r="H1426" i="11"/>
  <c r="I1476" i="11"/>
  <c r="K1231" i="11"/>
  <c r="L1328" i="11"/>
  <c r="L1483" i="11"/>
  <c r="H1494" i="11"/>
  <c r="C1505" i="11"/>
  <c r="K1180" i="11"/>
  <c r="M1582" i="11"/>
  <c r="J1582" i="11"/>
  <c r="F1582" i="11"/>
  <c r="H1582" i="11"/>
  <c r="BT1583" i="3"/>
  <c r="BN1583" i="3"/>
  <c r="BO1583" i="3"/>
  <c r="BR1583" i="3"/>
  <c r="BJ1583" i="3"/>
  <c r="BK1583" i="3"/>
  <c r="BS1583" i="3"/>
  <c r="BQ1583" i="3"/>
  <c r="BU1583" i="3"/>
  <c r="BP1583" i="3"/>
  <c r="BM1583" i="3"/>
  <c r="BL1583" i="3"/>
  <c r="D1598" i="11"/>
  <c r="C1584" i="11"/>
  <c r="K1699" i="11"/>
  <c r="BL1198" i="3"/>
  <c r="BQ1198" i="3"/>
  <c r="BU1198" i="3"/>
  <c r="BJ1198" i="3"/>
  <c r="BR1198" i="3"/>
  <c r="BS1198" i="3"/>
  <c r="BP1198" i="3"/>
  <c r="BM1198" i="3"/>
  <c r="BN1198" i="3"/>
  <c r="BT1198" i="3"/>
  <c r="BO1198" i="3"/>
  <c r="BK1198" i="3"/>
  <c r="K1407" i="11"/>
  <c r="F1513" i="11"/>
  <c r="D1607" i="11"/>
  <c r="J1699" i="11"/>
  <c r="B1477" i="11"/>
  <c r="J1566" i="11"/>
  <c r="D1690" i="11"/>
  <c r="J1548" i="11"/>
  <c r="K1599" i="11"/>
  <c r="I1638" i="11"/>
  <c r="C1638" i="11"/>
  <c r="BT1639" i="3"/>
  <c r="BM1639" i="3"/>
  <c r="BN1639" i="3"/>
  <c r="BS1639" i="3"/>
  <c r="BU1639" i="3"/>
  <c r="BK1639" i="3"/>
  <c r="BJ1639" i="3"/>
  <c r="BP1639" i="3"/>
  <c r="BO1639" i="3"/>
  <c r="BR1639" i="3"/>
  <c r="BQ1639" i="3"/>
  <c r="BL1639" i="3"/>
  <c r="G1889" i="11"/>
  <c r="E1371" i="11"/>
  <c r="C1483" i="11"/>
  <c r="I1694" i="11"/>
  <c r="BN1695" i="3"/>
  <c r="BO1695" i="3"/>
  <c r="BR1695" i="3"/>
  <c r="BJ1695" i="3"/>
  <c r="BP1695" i="3"/>
  <c r="BK1695" i="3"/>
  <c r="BS1695" i="3"/>
  <c r="BQ1695" i="3"/>
  <c r="BU1695" i="3"/>
  <c r="BT1695" i="3"/>
  <c r="BL1695" i="3"/>
  <c r="BM1695" i="3"/>
  <c r="F1907" i="11"/>
  <c r="L1470" i="11"/>
  <c r="F1627" i="11"/>
  <c r="B1651" i="11"/>
  <c r="F1651" i="11"/>
  <c r="BL1652" i="3"/>
  <c r="BM1652" i="3"/>
  <c r="BR1652" i="3"/>
  <c r="BJ1652" i="3"/>
  <c r="BP1652" i="3"/>
  <c r="BQ1652" i="3"/>
  <c r="BK1652" i="3"/>
  <c r="BO1652" i="3"/>
  <c r="BT1652" i="3"/>
  <c r="BU1652" i="3"/>
  <c r="BN1652" i="3"/>
  <c r="BS1652" i="3"/>
  <c r="M1821" i="11"/>
  <c r="K1957" i="11"/>
  <c r="C1885" i="11"/>
  <c r="C1256" i="11"/>
  <c r="I1466" i="11"/>
  <c r="L1587" i="11"/>
  <c r="BP1588" i="3"/>
  <c r="BO1588" i="3"/>
  <c r="BT1588" i="3"/>
  <c r="BU1588" i="3"/>
  <c r="BS1588" i="3"/>
  <c r="BR1588" i="3"/>
  <c r="BJ1588" i="3"/>
  <c r="BK1588" i="3"/>
  <c r="BM1588" i="3"/>
  <c r="BL1588" i="3"/>
  <c r="BQ1588" i="3"/>
  <c r="BN1588" i="3"/>
  <c r="J1666" i="11"/>
  <c r="BR1667" i="3"/>
  <c r="BP1667" i="3"/>
  <c r="BN1667" i="3"/>
  <c r="BT1667" i="3"/>
  <c r="BL1667" i="3"/>
  <c r="BO1667" i="3"/>
  <c r="BK1667" i="3"/>
  <c r="BM1667" i="3"/>
  <c r="BS1667" i="3"/>
  <c r="BU1667" i="3"/>
  <c r="BJ1667" i="3"/>
  <c r="BQ1667" i="3"/>
  <c r="H1760" i="11"/>
  <c r="C1531" i="11"/>
  <c r="B1531" i="11"/>
  <c r="BU1532" i="3"/>
  <c r="BT1532" i="3"/>
  <c r="BO1532" i="3"/>
  <c r="BP1532" i="3"/>
  <c r="BR1532" i="3"/>
  <c r="BQ1532" i="3"/>
  <c r="BL1532" i="3"/>
  <c r="BS1532" i="3"/>
  <c r="BN1532" i="3"/>
  <c r="BJ1532" i="3"/>
  <c r="BK1532" i="3"/>
  <c r="BM1532" i="3"/>
  <c r="F1723" i="11"/>
  <c r="C1810" i="11"/>
  <c r="M1599" i="11"/>
  <c r="D1742" i="11"/>
  <c r="L1760" i="11"/>
  <c r="L1810" i="11"/>
  <c r="E1509" i="11"/>
  <c r="E1582" i="11"/>
  <c r="K1616" i="11"/>
  <c r="M1931" i="11"/>
  <c r="L1494" i="11"/>
  <c r="BT1664" i="3"/>
  <c r="BQ1664" i="3"/>
  <c r="BU1664" i="3"/>
  <c r="BJ1664" i="3"/>
  <c r="BN1664" i="3"/>
  <c r="BK1664" i="3"/>
  <c r="BL1664" i="3"/>
  <c r="BR1664" i="3"/>
  <c r="BO1664" i="3"/>
  <c r="BM1664" i="3"/>
  <c r="BS1664" i="3"/>
  <c r="BP1664" i="3"/>
  <c r="I1839" i="11"/>
  <c r="K1587" i="11"/>
  <c r="E1854" i="11"/>
  <c r="K1476" i="11"/>
  <c r="D1772" i="11"/>
  <c r="BO1531" i="3"/>
  <c r="BK1531" i="3"/>
  <c r="BT1531" i="3"/>
  <c r="BS1531" i="3"/>
  <c r="BU1531" i="3"/>
  <c r="BM1531" i="3"/>
  <c r="BR1531" i="3"/>
  <c r="BJ1531" i="3"/>
  <c r="BN1531" i="3"/>
  <c r="BQ1531" i="3"/>
  <c r="BP1531" i="3"/>
  <c r="BL1531" i="3"/>
  <c r="J1920" i="11"/>
  <c r="H1584" i="11"/>
  <c r="M1458" i="11"/>
  <c r="H1601" i="11"/>
  <c r="BT1878" i="3"/>
  <c r="BN1878" i="3"/>
  <c r="BO1878" i="3"/>
  <c r="BJ1878" i="3"/>
  <c r="BQ1878" i="3"/>
  <c r="BS1878" i="3"/>
  <c r="BL1878" i="3"/>
  <c r="BK1878" i="3"/>
  <c r="BR1878" i="3"/>
  <c r="BP1878" i="3"/>
  <c r="BU1878" i="3"/>
  <c r="BM1878" i="3"/>
  <c r="J1940" i="11"/>
  <c r="BJ1637" i="3"/>
  <c r="BK1637" i="3"/>
  <c r="BT1637" i="3"/>
  <c r="BL1637" i="3"/>
  <c r="BR1637" i="3"/>
  <c r="BU1637" i="3"/>
  <c r="BN1637" i="3"/>
  <c r="BS1637" i="3"/>
  <c r="BP1637" i="3"/>
  <c r="BQ1637" i="3"/>
  <c r="BM1637" i="3"/>
  <c r="BO1637" i="3"/>
  <c r="BT1971" i="3"/>
  <c r="BR1971" i="3"/>
  <c r="BS1971" i="3"/>
  <c r="BP1971" i="3"/>
  <c r="BM1971" i="3"/>
  <c r="L1970" i="11"/>
  <c r="BU1971" i="3"/>
  <c r="BO1971" i="3"/>
  <c r="BN1971" i="3"/>
  <c r="BK1971" i="3"/>
  <c r="BL1971" i="3"/>
  <c r="BQ1971" i="3"/>
  <c r="BJ1971" i="3"/>
  <c r="BM1858" i="3"/>
  <c r="BU1858" i="3"/>
  <c r="BL1858" i="3"/>
  <c r="BO1858" i="3"/>
  <c r="BJ1858" i="3"/>
  <c r="BK1858" i="3"/>
  <c r="BR1858" i="3"/>
  <c r="BQ1858" i="3"/>
  <c r="BS1858" i="3"/>
  <c r="BP1858" i="3"/>
  <c r="BN1858" i="3"/>
  <c r="BT1858" i="3"/>
  <c r="BJ1980" i="3"/>
  <c r="BP1980" i="3"/>
  <c r="BQ1980" i="3"/>
  <c r="BL1980" i="3"/>
  <c r="BU1980" i="3"/>
  <c r="BM1980" i="3"/>
  <c r="BN1980" i="3"/>
  <c r="BR1980" i="3"/>
  <c r="BT1980" i="3"/>
  <c r="BK1980" i="3"/>
  <c r="BS1980" i="3"/>
  <c r="BO1980" i="3"/>
  <c r="BN1959" i="3"/>
  <c r="BU1959" i="3"/>
  <c r="BJ1959" i="3"/>
  <c r="BK1959" i="3"/>
  <c r="BQ1959" i="3"/>
  <c r="BS1959" i="3"/>
  <c r="BM1959" i="3"/>
  <c r="BO1959" i="3"/>
  <c r="BP1959" i="3"/>
  <c r="BL1959" i="3"/>
  <c r="BR1959" i="3"/>
  <c r="BT1959" i="3"/>
  <c r="BU1898" i="3"/>
  <c r="BP1898" i="3"/>
  <c r="BR1898" i="3"/>
  <c r="BS1898" i="3"/>
  <c r="BO1898" i="3"/>
  <c r="BM1898" i="3"/>
  <c r="BK1898" i="3"/>
  <c r="BT1898" i="3"/>
  <c r="BL1898" i="3"/>
  <c r="BQ1898" i="3"/>
  <c r="BN1898" i="3"/>
  <c r="BJ1898" i="3"/>
  <c r="J1529" i="11"/>
  <c r="G1857" i="11"/>
  <c r="BK1683" i="3"/>
  <c r="BJ1683" i="3"/>
  <c r="BN1683" i="3"/>
  <c r="BM1683" i="3"/>
  <c r="BP1683" i="3"/>
  <c r="BQ1683" i="3"/>
  <c r="BT1683" i="3"/>
  <c r="BU1683" i="3"/>
  <c r="BO1683" i="3"/>
  <c r="BL1683" i="3"/>
  <c r="BR1683" i="3"/>
  <c r="BS1683" i="3"/>
  <c r="B1810" i="11"/>
  <c r="BK1989" i="3"/>
  <c r="BM1989" i="3"/>
  <c r="BP1989" i="3"/>
  <c r="BN1989" i="3"/>
  <c r="BS1989" i="3"/>
  <c r="BT1989" i="3"/>
  <c r="BJ1989" i="3"/>
  <c r="BL1989" i="3"/>
  <c r="BU1989" i="3"/>
  <c r="BO1989" i="3"/>
  <c r="BR1822" i="3"/>
  <c r="G1682" i="11"/>
  <c r="M85" i="11"/>
  <c r="L122" i="11"/>
  <c r="G293" i="11"/>
  <c r="I372" i="11"/>
  <c r="G396" i="11"/>
  <c r="H396" i="11"/>
  <c r="M396" i="11"/>
  <c r="B396" i="11"/>
  <c r="BO397" i="3"/>
  <c r="BQ397" i="3"/>
  <c r="BP397" i="3"/>
  <c r="BN397" i="3"/>
  <c r="BM397" i="3"/>
  <c r="BR397" i="3"/>
  <c r="BL397" i="3"/>
  <c r="BS397" i="3"/>
  <c r="BT397" i="3"/>
  <c r="BJ397" i="3"/>
  <c r="BU397" i="3"/>
  <c r="BK397" i="3"/>
  <c r="C378" i="11"/>
  <c r="BP379" i="3"/>
  <c r="BQ379" i="3"/>
  <c r="BR379" i="3"/>
  <c r="BT379" i="3"/>
  <c r="BU379" i="3"/>
  <c r="BN379" i="3"/>
  <c r="BS379" i="3"/>
  <c r="BK379" i="3"/>
  <c r="BL379" i="3"/>
  <c r="BO379" i="3"/>
  <c r="BM379" i="3"/>
  <c r="BJ379" i="3"/>
  <c r="H765" i="11"/>
  <c r="BO766" i="3"/>
  <c r="BP766" i="3"/>
  <c r="BS766" i="3"/>
  <c r="BQ766" i="3"/>
  <c r="BR766" i="3"/>
  <c r="BK766" i="3"/>
  <c r="BM766" i="3"/>
  <c r="BU766" i="3"/>
  <c r="BJ766" i="3"/>
  <c r="BL766" i="3"/>
  <c r="BT766" i="3"/>
  <c r="BN766" i="3"/>
  <c r="E913" i="11"/>
  <c r="I913" i="11"/>
  <c r="M913" i="11"/>
  <c r="BL914" i="3"/>
  <c r="BP914" i="3"/>
  <c r="BR914" i="3"/>
  <c r="BS914" i="3"/>
  <c r="BJ914" i="3"/>
  <c r="BT914" i="3"/>
  <c r="BU914" i="3"/>
  <c r="BN914" i="3"/>
  <c r="BM914" i="3"/>
  <c r="BK914" i="3"/>
  <c r="BO914" i="3"/>
  <c r="BQ914" i="3"/>
  <c r="BU1142" i="3"/>
  <c r="BR1142" i="3"/>
  <c r="BM1142" i="3"/>
  <c r="BS1142" i="3"/>
  <c r="BQ1142" i="3"/>
  <c r="BL1142" i="3"/>
  <c r="BJ1142" i="3"/>
  <c r="BO1142" i="3"/>
  <c r="BN1142" i="3"/>
  <c r="BK1142" i="3"/>
  <c r="BT1142" i="3"/>
  <c r="BP1142" i="3"/>
  <c r="H1200" i="11"/>
  <c r="E1735" i="11"/>
  <c r="G1735" i="11"/>
  <c r="C1735" i="11"/>
  <c r="I1735" i="11"/>
  <c r="B1735" i="11"/>
  <c r="BT1736" i="3"/>
  <c r="BK1736" i="3"/>
  <c r="BJ1736" i="3"/>
  <c r="BO1736" i="3"/>
  <c r="BS1736" i="3"/>
  <c r="BP1736" i="3"/>
  <c r="BM1736" i="3"/>
  <c r="BL1736" i="3"/>
  <c r="BR1736" i="3"/>
  <c r="BQ1736" i="3"/>
  <c r="BU1736" i="3"/>
  <c r="BN1736" i="3"/>
  <c r="F1885" i="11"/>
  <c r="G1878" i="11"/>
  <c r="B1878" i="11"/>
  <c r="BU1879" i="3"/>
  <c r="BO1879" i="3"/>
  <c r="BR1879" i="3"/>
  <c r="BJ1879" i="3"/>
  <c r="BP1879" i="3"/>
  <c r="BQ1879" i="3"/>
  <c r="BM1879" i="3"/>
  <c r="BL1879" i="3"/>
  <c r="BK1879" i="3"/>
  <c r="BT1879" i="3"/>
  <c r="BN1879" i="3"/>
  <c r="BS1879" i="3"/>
  <c r="L1854" i="11"/>
  <c r="BO1486" i="3"/>
  <c r="BP1486" i="3"/>
  <c r="BQ1486" i="3"/>
  <c r="BK1486" i="3"/>
  <c r="BT1486" i="3"/>
  <c r="BN1486" i="3"/>
  <c r="BL1486" i="3"/>
  <c r="BU1486" i="3"/>
  <c r="BS1486" i="3"/>
  <c r="BR1486" i="3"/>
  <c r="BJ1486" i="3"/>
  <c r="BM1486" i="3"/>
  <c r="BM1498" i="3"/>
  <c r="BN1498" i="3"/>
  <c r="BT1498" i="3"/>
  <c r="BR1498" i="3"/>
  <c r="BU1498" i="3"/>
  <c r="BO1498" i="3"/>
  <c r="BQ1498" i="3"/>
  <c r="BJ1498" i="3"/>
  <c r="BK1498" i="3"/>
  <c r="BL1498" i="3"/>
  <c r="BS1498" i="3"/>
  <c r="BP1498" i="3"/>
  <c r="BU1626" i="3"/>
  <c r="BP1626" i="3"/>
  <c r="BJ1626" i="3"/>
  <c r="BN1626" i="3"/>
  <c r="BM1626" i="3"/>
  <c r="BT1626" i="3"/>
  <c r="BQ1626" i="3"/>
  <c r="BR1626" i="3"/>
  <c r="BO1626" i="3"/>
  <c r="BS1626" i="3"/>
  <c r="BK1626" i="3"/>
  <c r="BL1626" i="3"/>
  <c r="G28" i="11"/>
  <c r="M3" i="11"/>
  <c r="I79" i="11"/>
  <c r="M79" i="11"/>
  <c r="E79" i="11"/>
  <c r="F79" i="11"/>
  <c r="BT80" i="3"/>
  <c r="BK80" i="3"/>
  <c r="BM80" i="3"/>
  <c r="BJ80" i="3"/>
  <c r="BR80" i="3"/>
  <c r="BO80" i="3"/>
  <c r="BL80" i="3"/>
  <c r="BP80" i="3"/>
  <c r="BS80" i="3"/>
  <c r="BN80" i="3"/>
  <c r="BQ80" i="3"/>
  <c r="BU80" i="3"/>
  <c r="G93" i="11"/>
  <c r="BL8" i="3"/>
  <c r="BS8" i="3"/>
  <c r="BN8" i="3"/>
  <c r="BK8" i="3"/>
  <c r="BM8" i="3"/>
  <c r="BR8" i="3"/>
  <c r="BT8" i="3"/>
  <c r="BU8" i="3"/>
  <c r="BO8" i="3"/>
  <c r="BQ8" i="3"/>
  <c r="BJ8" i="3"/>
  <c r="BP8" i="3"/>
  <c r="L74" i="11"/>
  <c r="J102" i="11"/>
  <c r="BN88" i="3"/>
  <c r="BU88" i="3"/>
  <c r="BJ88" i="3"/>
  <c r="BP88" i="3"/>
  <c r="BO88" i="3"/>
  <c r="BQ88" i="3"/>
  <c r="BK88" i="3"/>
  <c r="BM88" i="3"/>
  <c r="BL88" i="3"/>
  <c r="BT88" i="3"/>
  <c r="BR88" i="3"/>
  <c r="BS88" i="3"/>
  <c r="I104" i="11"/>
  <c r="B45" i="11"/>
  <c r="H176" i="11"/>
  <c r="H185" i="11"/>
  <c r="M185" i="11"/>
  <c r="B185" i="11"/>
  <c r="F185" i="11"/>
  <c r="BR186" i="3"/>
  <c r="BJ186" i="3"/>
  <c r="BS186" i="3"/>
  <c r="BU186" i="3"/>
  <c r="BK186" i="3"/>
  <c r="BQ186" i="3"/>
  <c r="BT186" i="3"/>
  <c r="BN186" i="3"/>
  <c r="BO186" i="3"/>
  <c r="BP186" i="3"/>
  <c r="BL186" i="3"/>
  <c r="BM186" i="3"/>
  <c r="G110" i="11"/>
  <c r="L110" i="11"/>
  <c r="BR111" i="3"/>
  <c r="BJ111" i="3"/>
  <c r="BN111" i="3"/>
  <c r="BO111" i="3"/>
  <c r="BP111" i="3"/>
  <c r="BS111" i="3"/>
  <c r="BQ111" i="3"/>
  <c r="BL111" i="3"/>
  <c r="BM111" i="3"/>
  <c r="BU111" i="3"/>
  <c r="BT111" i="3"/>
  <c r="BK111" i="3"/>
  <c r="D251" i="11"/>
  <c r="C212" i="11"/>
  <c r="L198" i="11"/>
  <c r="BO199" i="3"/>
  <c r="BR199" i="3"/>
  <c r="BU199" i="3"/>
  <c r="BT199" i="3"/>
  <c r="BJ199" i="3"/>
  <c r="BN199" i="3"/>
  <c r="BQ199" i="3"/>
  <c r="BK199" i="3"/>
  <c r="BM199" i="3"/>
  <c r="BP199" i="3"/>
  <c r="BL199" i="3"/>
  <c r="BS199" i="3"/>
  <c r="I253" i="11"/>
  <c r="D278" i="11"/>
  <c r="H184" i="11"/>
  <c r="BM185" i="3"/>
  <c r="BQ185" i="3"/>
  <c r="BR185" i="3"/>
  <c r="BS185" i="3"/>
  <c r="BN185" i="3"/>
  <c r="BK185" i="3"/>
  <c r="BO185" i="3"/>
  <c r="BT185" i="3"/>
  <c r="BU185" i="3"/>
  <c r="BJ185" i="3"/>
  <c r="BL185" i="3"/>
  <c r="BP185" i="3"/>
  <c r="BS174" i="3"/>
  <c r="BJ174" i="3"/>
  <c r="BQ174" i="3"/>
  <c r="BN174" i="3"/>
  <c r="BO174" i="3"/>
  <c r="BP174" i="3"/>
  <c r="BL174" i="3"/>
  <c r="BR174" i="3"/>
  <c r="BK174" i="3"/>
  <c r="BU174" i="3"/>
  <c r="BM174" i="3"/>
  <c r="BT174" i="3"/>
  <c r="B293" i="11"/>
  <c r="K331" i="11"/>
  <c r="E372" i="11"/>
  <c r="J374" i="11"/>
  <c r="K389" i="11"/>
  <c r="D446" i="11"/>
  <c r="H403" i="11"/>
  <c r="L403" i="11"/>
  <c r="BL404" i="3"/>
  <c r="BP404" i="3"/>
  <c r="BM404" i="3"/>
  <c r="BT404" i="3"/>
  <c r="BQ404" i="3"/>
  <c r="BN404" i="3"/>
  <c r="BR404" i="3"/>
  <c r="BO404" i="3"/>
  <c r="BS404" i="3"/>
  <c r="BU404" i="3"/>
  <c r="BK404" i="3"/>
  <c r="BJ404" i="3"/>
  <c r="BK329" i="3"/>
  <c r="BR329" i="3"/>
  <c r="BU329" i="3"/>
  <c r="BQ329" i="3"/>
  <c r="BP329" i="3"/>
  <c r="BL329" i="3"/>
  <c r="BS329" i="3"/>
  <c r="BN329" i="3"/>
  <c r="BO329" i="3"/>
  <c r="BM329" i="3"/>
  <c r="BJ329" i="3"/>
  <c r="BT329" i="3"/>
  <c r="D548" i="11"/>
  <c r="E422" i="11"/>
  <c r="K606" i="11"/>
  <c r="M331" i="11"/>
  <c r="I491" i="11"/>
  <c r="I593" i="11"/>
  <c r="G469" i="11"/>
  <c r="BL470" i="3"/>
  <c r="BN470" i="3"/>
  <c r="BT470" i="3"/>
  <c r="BO470" i="3"/>
  <c r="BK470" i="3"/>
  <c r="BS470" i="3"/>
  <c r="BJ470" i="3"/>
  <c r="BM470" i="3"/>
  <c r="BU470" i="3"/>
  <c r="BQ470" i="3"/>
  <c r="BP470" i="3"/>
  <c r="BR470" i="3"/>
  <c r="D522" i="11"/>
  <c r="BU523" i="3"/>
  <c r="BR523" i="3"/>
  <c r="BS523" i="3"/>
  <c r="BT523" i="3"/>
  <c r="BN523" i="3"/>
  <c r="BP523" i="3"/>
  <c r="BQ523" i="3"/>
  <c r="BK523" i="3"/>
  <c r="BO523" i="3"/>
  <c r="BM523" i="3"/>
  <c r="BJ523" i="3"/>
  <c r="BL523" i="3"/>
  <c r="M659" i="11"/>
  <c r="C593" i="11"/>
  <c r="K765" i="11"/>
  <c r="J420" i="11"/>
  <c r="D837" i="11"/>
  <c r="E665" i="11"/>
  <c r="BR666" i="3"/>
  <c r="BS666" i="3"/>
  <c r="BT666" i="3"/>
  <c r="BN666" i="3"/>
  <c r="BM666" i="3"/>
  <c r="BU666" i="3"/>
  <c r="BL666" i="3"/>
  <c r="BQ666" i="3"/>
  <c r="BO666" i="3"/>
  <c r="BJ666" i="3"/>
  <c r="BK666" i="3"/>
  <c r="BP666" i="3"/>
  <c r="I603" i="11"/>
  <c r="B627" i="11"/>
  <c r="E772" i="11"/>
  <c r="J771" i="11"/>
  <c r="L632" i="11"/>
  <c r="J657" i="11"/>
  <c r="E657" i="11"/>
  <c r="BL658" i="3"/>
  <c r="BJ658" i="3"/>
  <c r="BU658" i="3"/>
  <c r="BT658" i="3"/>
  <c r="BP658" i="3"/>
  <c r="BO658" i="3"/>
  <c r="BK658" i="3"/>
  <c r="BM658" i="3"/>
  <c r="BQ658" i="3"/>
  <c r="BN658" i="3"/>
  <c r="BR658" i="3"/>
  <c r="BS658" i="3"/>
  <c r="C748" i="11"/>
  <c r="G913" i="11"/>
  <c r="M608" i="11"/>
  <c r="BS620" i="3"/>
  <c r="BK620" i="3"/>
  <c r="BQ620" i="3"/>
  <c r="BO620" i="3"/>
  <c r="BM620" i="3"/>
  <c r="BT620" i="3"/>
  <c r="BU620" i="3"/>
  <c r="BR620" i="3"/>
  <c r="BN620" i="3"/>
  <c r="BP620" i="3"/>
  <c r="BJ620" i="3"/>
  <c r="BL620" i="3"/>
  <c r="G593" i="11"/>
  <c r="K880" i="11"/>
  <c r="L880" i="11"/>
  <c r="BM881" i="3"/>
  <c r="BO881" i="3"/>
  <c r="BR881" i="3"/>
  <c r="BK881" i="3"/>
  <c r="BU881" i="3"/>
  <c r="BL881" i="3"/>
  <c r="BP881" i="3"/>
  <c r="BQ881" i="3"/>
  <c r="BS881" i="3"/>
  <c r="BJ881" i="3"/>
  <c r="BN881" i="3"/>
  <c r="BT881" i="3"/>
  <c r="H934" i="11"/>
  <c r="D946" i="11"/>
  <c r="L614" i="11"/>
  <c r="H981" i="11"/>
  <c r="H942" i="11"/>
  <c r="M814" i="11"/>
  <c r="BU815" i="3"/>
  <c r="BR815" i="3"/>
  <c r="BO815" i="3"/>
  <c r="BP815" i="3"/>
  <c r="BK815" i="3"/>
  <c r="BT815" i="3"/>
  <c r="BM815" i="3"/>
  <c r="BN815" i="3"/>
  <c r="BQ815" i="3"/>
  <c r="BL815" i="3"/>
  <c r="BJ815" i="3"/>
  <c r="BS815" i="3"/>
  <c r="L606" i="11"/>
  <c r="I909" i="11"/>
  <c r="G909" i="11"/>
  <c r="BU910" i="3"/>
  <c r="BS910" i="3"/>
  <c r="BM910" i="3"/>
  <c r="BO910" i="3"/>
  <c r="BR910" i="3"/>
  <c r="BQ910" i="3"/>
  <c r="BN910" i="3"/>
  <c r="BP910" i="3"/>
  <c r="BJ910" i="3"/>
  <c r="BK910" i="3"/>
  <c r="BL910" i="3"/>
  <c r="BT910" i="3"/>
  <c r="E1032" i="11"/>
  <c r="M1255" i="11"/>
  <c r="K1334" i="11"/>
  <c r="D968" i="11"/>
  <c r="H1098" i="11"/>
  <c r="M1179" i="11"/>
  <c r="F1231" i="11"/>
  <c r="C1371" i="11"/>
  <c r="L1037" i="11"/>
  <c r="D1037" i="11"/>
  <c r="BU1038" i="3"/>
  <c r="BR1038" i="3"/>
  <c r="BM1038" i="3"/>
  <c r="BT1038" i="3"/>
  <c r="BO1038" i="3"/>
  <c r="BP1038" i="3"/>
  <c r="BJ1038" i="3"/>
  <c r="BN1038" i="3"/>
  <c r="BL1038" i="3"/>
  <c r="BQ1038" i="3"/>
  <c r="BK1038" i="3"/>
  <c r="BS1038" i="3"/>
  <c r="G1309" i="11"/>
  <c r="F1441" i="11"/>
  <c r="H1441" i="11"/>
  <c r="BJ1206" i="3"/>
  <c r="BO1206" i="3"/>
  <c r="BL1206" i="3"/>
  <c r="BT1206" i="3"/>
  <c r="BU1206" i="3"/>
  <c r="BN1206" i="3"/>
  <c r="BS1206" i="3"/>
  <c r="BQ1206" i="3"/>
  <c r="BM1206" i="3"/>
  <c r="BK1206" i="3"/>
  <c r="BR1206" i="3"/>
  <c r="BP1206" i="3"/>
  <c r="I1328" i="11"/>
  <c r="F1058" i="11"/>
  <c r="G1232" i="11"/>
  <c r="BP1233" i="3"/>
  <c r="BJ1233" i="3"/>
  <c r="BK1233" i="3"/>
  <c r="BL1233" i="3"/>
  <c r="BT1233" i="3"/>
  <c r="BQ1233" i="3"/>
  <c r="BR1233" i="3"/>
  <c r="BM1233" i="3"/>
  <c r="BN1233" i="3"/>
  <c r="BS1233" i="3"/>
  <c r="BU1233" i="3"/>
  <c r="BO1233" i="3"/>
  <c r="J1396" i="11"/>
  <c r="M1256" i="11"/>
  <c r="BP1283" i="3"/>
  <c r="BR1283" i="3"/>
  <c r="BQ1283" i="3"/>
  <c r="BJ1283" i="3"/>
  <c r="BK1283" i="3"/>
  <c r="BN1283" i="3"/>
  <c r="BO1283" i="3"/>
  <c r="BU1283" i="3"/>
  <c r="BL1283" i="3"/>
  <c r="BM1283" i="3"/>
  <c r="BT1283" i="3"/>
  <c r="BS1283" i="3"/>
  <c r="K1315" i="11"/>
  <c r="E1456" i="11"/>
  <c r="I1396" i="11"/>
  <c r="H1371" i="11"/>
  <c r="M1483" i="11"/>
  <c r="F1598" i="11"/>
  <c r="C1674" i="11"/>
  <c r="F1584" i="11"/>
  <c r="BM1364" i="3"/>
  <c r="BN1364" i="3"/>
  <c r="BP1364" i="3"/>
  <c r="BS1364" i="3"/>
  <c r="BU1364" i="3"/>
  <c r="BR1364" i="3"/>
  <c r="BL1364" i="3"/>
  <c r="BQ1364" i="3"/>
  <c r="BT1364" i="3"/>
  <c r="BJ1364" i="3"/>
  <c r="BK1364" i="3"/>
  <c r="BO1364" i="3"/>
  <c r="C1477" i="11"/>
  <c r="E1690" i="11"/>
  <c r="M1485" i="11"/>
  <c r="G1483" i="11"/>
  <c r="D1593" i="11"/>
  <c r="L1593" i="11"/>
  <c r="BJ1594" i="3"/>
  <c r="BN1594" i="3"/>
  <c r="BK1594" i="3"/>
  <c r="BR1594" i="3"/>
  <c r="BQ1594" i="3"/>
  <c r="BT1594" i="3"/>
  <c r="BU1594" i="3"/>
  <c r="BL1594" i="3"/>
  <c r="BS1594" i="3"/>
  <c r="BO1594" i="3"/>
  <c r="BM1594" i="3"/>
  <c r="BP1594" i="3"/>
  <c r="C1625" i="11"/>
  <c r="B1821" i="11"/>
  <c r="B1603" i="11"/>
  <c r="H1742" i="11"/>
  <c r="M1810" i="11"/>
  <c r="J1187" i="11"/>
  <c r="H1842" i="11"/>
  <c r="B1842" i="11"/>
  <c r="I1842" i="11"/>
  <c r="BT1843" i="3"/>
  <c r="BK1843" i="3"/>
  <c r="BM1843" i="3"/>
  <c r="BU1843" i="3"/>
  <c r="BL1843" i="3"/>
  <c r="BJ1843" i="3"/>
  <c r="BO1843" i="3"/>
  <c r="BP1843" i="3"/>
  <c r="BR1843" i="3"/>
  <c r="BQ1843" i="3"/>
  <c r="BS1843" i="3"/>
  <c r="BN1843" i="3"/>
  <c r="M1494" i="11"/>
  <c r="K1723" i="11"/>
  <c r="C1747" i="11"/>
  <c r="B1747" i="11"/>
  <c r="BL1748" i="3"/>
  <c r="BM1748" i="3"/>
  <c r="BK1748" i="3"/>
  <c r="BJ1748" i="3"/>
  <c r="BS1748" i="3"/>
  <c r="BU1748" i="3"/>
  <c r="BP1748" i="3"/>
  <c r="BQ1748" i="3"/>
  <c r="BR1748" i="3"/>
  <c r="BO1748" i="3"/>
  <c r="BT1748" i="3"/>
  <c r="BN1748" i="3"/>
  <c r="B1854" i="11"/>
  <c r="BJ1448" i="3"/>
  <c r="BQ1448" i="3"/>
  <c r="BM1448" i="3"/>
  <c r="BK1448" i="3"/>
  <c r="BU1448" i="3"/>
  <c r="BN1448" i="3"/>
  <c r="BS1448" i="3"/>
  <c r="BT1448" i="3"/>
  <c r="BO1448" i="3"/>
  <c r="BL1448" i="3"/>
  <c r="BR1448" i="3"/>
  <c r="BP1448" i="3"/>
  <c r="BL1834" i="3"/>
  <c r="BT1834" i="3"/>
  <c r="BO1834" i="3"/>
  <c r="BQ1834" i="3"/>
  <c r="BJ1834" i="3"/>
  <c r="BS1834" i="3"/>
  <c r="BK1834" i="3"/>
  <c r="BP1834" i="3"/>
  <c r="BN1834" i="3"/>
  <c r="BM1834" i="3"/>
  <c r="BR1834" i="3"/>
  <c r="BU1834" i="3"/>
  <c r="K1942" i="11"/>
  <c r="E1942" i="11"/>
  <c r="BL1943" i="3"/>
  <c r="BS1943" i="3"/>
  <c r="BJ1943" i="3"/>
  <c r="BQ1943" i="3"/>
  <c r="BN1943" i="3"/>
  <c r="BR1943" i="3"/>
  <c r="BO1943" i="3"/>
  <c r="F1942" i="11"/>
  <c r="BP1943" i="3"/>
  <c r="BK1943" i="3"/>
  <c r="BT1943" i="3"/>
  <c r="BM1943" i="3"/>
  <c r="BU1943" i="3"/>
  <c r="B1562" i="11"/>
  <c r="BJ1696" i="3"/>
  <c r="BO1696" i="3"/>
  <c r="BS1696" i="3"/>
  <c r="BT1696" i="3"/>
  <c r="BM1696" i="3"/>
  <c r="BQ1696" i="3"/>
  <c r="BU1696" i="3"/>
  <c r="BP1696" i="3"/>
  <c r="BN1696" i="3"/>
  <c r="BK1696" i="3"/>
  <c r="BL1696" i="3"/>
  <c r="BR1696" i="3"/>
  <c r="BL1732" i="3"/>
  <c r="BO1732" i="3"/>
  <c r="BT1732" i="3"/>
  <c r="BU1732" i="3"/>
  <c r="BR1732" i="3"/>
  <c r="BM1732" i="3"/>
  <c r="BK1732" i="3"/>
  <c r="BS1732" i="3"/>
  <c r="BN1732" i="3"/>
  <c r="BJ1732" i="3"/>
  <c r="BQ1732" i="3"/>
  <c r="BP1732" i="3"/>
  <c r="F1902" i="11"/>
  <c r="H1902" i="11"/>
  <c r="BO1903" i="3"/>
  <c r="BN1903" i="3"/>
  <c r="BM1903" i="3"/>
  <c r="BT1903" i="3"/>
  <c r="BJ1903" i="3"/>
  <c r="BQ1903" i="3"/>
  <c r="BL1903" i="3"/>
  <c r="BU1903" i="3"/>
  <c r="BK1903" i="3"/>
  <c r="BR1903" i="3"/>
  <c r="BS1903" i="3"/>
  <c r="BP1903" i="3"/>
  <c r="G1723" i="11"/>
  <c r="K1810" i="11"/>
  <c r="BO1901" i="3"/>
  <c r="BK1901" i="3"/>
  <c r="BN1901" i="3"/>
  <c r="BU1901" i="3"/>
  <c r="BT1901" i="3"/>
  <c r="BR1901" i="3"/>
  <c r="BM1901" i="3"/>
  <c r="BJ1901" i="3"/>
  <c r="K1900" i="11"/>
  <c r="BP1901" i="3"/>
  <c r="BS1901" i="3"/>
  <c r="BQ1901" i="3"/>
  <c r="BL1901" i="3"/>
  <c r="BN1822" i="3"/>
  <c r="BO1772" i="3"/>
  <c r="BP1772" i="3"/>
  <c r="BT1772" i="3"/>
  <c r="BS1772" i="3"/>
  <c r="BR1772" i="3"/>
  <c r="BJ1772" i="3"/>
  <c r="BK1772" i="3"/>
  <c r="BM1772" i="3"/>
  <c r="BN1772" i="3"/>
  <c r="G27" i="11"/>
  <c r="I28" i="11"/>
  <c r="J39" i="11"/>
  <c r="E88" i="11"/>
  <c r="K79" i="11"/>
  <c r="I15" i="11"/>
  <c r="BR44" i="3"/>
  <c r="BS44" i="3"/>
  <c r="BT44" i="3"/>
  <c r="BU44" i="3"/>
  <c r="BN44" i="3"/>
  <c r="BL44" i="3"/>
  <c r="BQ44" i="3"/>
  <c r="BO44" i="3"/>
  <c r="BJ44" i="3"/>
  <c r="BK44" i="3"/>
  <c r="BM44" i="3"/>
  <c r="BP44" i="3"/>
  <c r="H26" i="11"/>
  <c r="B26" i="11"/>
  <c r="BK27" i="3"/>
  <c r="BJ27" i="3"/>
  <c r="BU27" i="3"/>
  <c r="BS27" i="3"/>
  <c r="BO27" i="3"/>
  <c r="BM27" i="3"/>
  <c r="BT27" i="3"/>
  <c r="BP27" i="3"/>
  <c r="BQ27" i="3"/>
  <c r="BL27" i="3"/>
  <c r="BR27" i="3"/>
  <c r="BN27" i="3"/>
  <c r="G79" i="11"/>
  <c r="I51" i="11"/>
  <c r="M74" i="11"/>
  <c r="J85" i="11"/>
  <c r="B93" i="11"/>
  <c r="B53" i="11"/>
  <c r="C76" i="11"/>
  <c r="M7" i="11"/>
  <c r="B149" i="11"/>
  <c r="D149" i="11"/>
  <c r="M149" i="11"/>
  <c r="H149" i="11"/>
  <c r="I149" i="11"/>
  <c r="BS150" i="3"/>
  <c r="BT150" i="3"/>
  <c r="BU150" i="3"/>
  <c r="BK150" i="3"/>
  <c r="BL150" i="3"/>
  <c r="BP150" i="3"/>
  <c r="BR150" i="3"/>
  <c r="BJ150" i="3"/>
  <c r="BQ150" i="3"/>
  <c r="BM150" i="3"/>
  <c r="BO150" i="3"/>
  <c r="BN150" i="3"/>
  <c r="L102" i="11"/>
  <c r="C104" i="11"/>
  <c r="H117" i="11"/>
  <c r="G173" i="11"/>
  <c r="B99" i="11"/>
  <c r="H110" i="11"/>
  <c r="C173" i="11"/>
  <c r="C149" i="11"/>
  <c r="F176" i="11"/>
  <c r="L197" i="11"/>
  <c r="G161" i="11"/>
  <c r="L173" i="11"/>
  <c r="C161" i="11"/>
  <c r="M182" i="11"/>
  <c r="J182" i="11"/>
  <c r="BO183" i="3"/>
  <c r="BN183" i="3"/>
  <c r="BP183" i="3"/>
  <c r="BR183" i="3"/>
  <c r="BS183" i="3"/>
  <c r="BU183" i="3"/>
  <c r="BJ183" i="3"/>
  <c r="BL183" i="3"/>
  <c r="BM183" i="3"/>
  <c r="BK183" i="3"/>
  <c r="BQ183" i="3"/>
  <c r="BT183" i="3"/>
  <c r="G197" i="11"/>
  <c r="BJ79" i="3"/>
  <c r="BS79" i="3"/>
  <c r="BT79" i="3"/>
  <c r="BK79" i="3"/>
  <c r="BL79" i="3"/>
  <c r="BQ79" i="3"/>
  <c r="BM79" i="3"/>
  <c r="BU79" i="3"/>
  <c r="BR79" i="3"/>
  <c r="BO79" i="3"/>
  <c r="BN79" i="3"/>
  <c r="BP79" i="3"/>
  <c r="J221" i="11"/>
  <c r="H198" i="11"/>
  <c r="M216" i="11"/>
  <c r="F184" i="11"/>
  <c r="I228" i="11"/>
  <c r="M248" i="11"/>
  <c r="M212" i="11"/>
  <c r="E182" i="11"/>
  <c r="L294" i="11"/>
  <c r="I221" i="11"/>
  <c r="H229" i="11"/>
  <c r="G253" i="11"/>
  <c r="L242" i="11"/>
  <c r="G309" i="11"/>
  <c r="E340" i="11"/>
  <c r="G242" i="11"/>
  <c r="L293" i="11"/>
  <c r="F331" i="11"/>
  <c r="F368" i="11"/>
  <c r="B352" i="11"/>
  <c r="B167" i="11"/>
  <c r="BJ168" i="3"/>
  <c r="BP168" i="3"/>
  <c r="BU168" i="3"/>
  <c r="BK168" i="3"/>
  <c r="BS168" i="3"/>
  <c r="BQ168" i="3"/>
  <c r="BL168" i="3"/>
  <c r="BM168" i="3"/>
  <c r="BT168" i="3"/>
  <c r="BO168" i="3"/>
  <c r="BR168" i="3"/>
  <c r="BN168" i="3"/>
  <c r="BM204" i="3"/>
  <c r="BP204" i="3"/>
  <c r="BS204" i="3"/>
  <c r="BL204" i="3"/>
  <c r="BR204" i="3"/>
  <c r="BU204" i="3"/>
  <c r="BO204" i="3"/>
  <c r="BK204" i="3"/>
  <c r="BN204" i="3"/>
  <c r="BJ204" i="3"/>
  <c r="BT204" i="3"/>
  <c r="BQ204" i="3"/>
  <c r="H343" i="11"/>
  <c r="K395" i="11"/>
  <c r="D444" i="11"/>
  <c r="J252" i="11"/>
  <c r="D374" i="11"/>
  <c r="F420" i="11"/>
  <c r="B50" i="11"/>
  <c r="I264" i="11"/>
  <c r="M313" i="11"/>
  <c r="H375" i="11"/>
  <c r="BS180" i="3"/>
  <c r="BU180" i="3"/>
  <c r="BT180" i="3"/>
  <c r="BJ180" i="3"/>
  <c r="BL180" i="3"/>
  <c r="BO180" i="3"/>
  <c r="BQ180" i="3"/>
  <c r="BN180" i="3"/>
  <c r="BM180" i="3"/>
  <c r="BP180" i="3"/>
  <c r="BR180" i="3"/>
  <c r="BK180" i="3"/>
  <c r="J409" i="11"/>
  <c r="K328" i="11"/>
  <c r="J395" i="11"/>
  <c r="H373" i="11"/>
  <c r="J444" i="11"/>
  <c r="B446" i="11"/>
  <c r="J474" i="11"/>
  <c r="E473" i="11"/>
  <c r="C396" i="11"/>
  <c r="L378" i="11"/>
  <c r="J396" i="11"/>
  <c r="I473" i="11"/>
  <c r="E443" i="11"/>
  <c r="B443" i="11"/>
  <c r="BT444" i="3"/>
  <c r="BP444" i="3"/>
  <c r="BR444" i="3"/>
  <c r="BO444" i="3"/>
  <c r="BQ444" i="3"/>
  <c r="BM444" i="3"/>
  <c r="BJ444" i="3"/>
  <c r="BS444" i="3"/>
  <c r="BU444" i="3"/>
  <c r="BN444" i="3"/>
  <c r="BL444" i="3"/>
  <c r="BK444" i="3"/>
  <c r="M537" i="11"/>
  <c r="L548" i="11"/>
  <c r="G409" i="11"/>
  <c r="M470" i="11"/>
  <c r="F529" i="11"/>
  <c r="BQ359" i="3"/>
  <c r="BR359" i="3"/>
  <c r="BT359" i="3"/>
  <c r="BL359" i="3"/>
  <c r="BS359" i="3"/>
  <c r="BK359" i="3"/>
  <c r="BO359" i="3"/>
  <c r="BU359" i="3"/>
  <c r="BN359" i="3"/>
  <c r="BM359" i="3"/>
  <c r="BP359" i="3"/>
  <c r="BJ359" i="3"/>
  <c r="B473" i="11"/>
  <c r="BT457" i="3"/>
  <c r="BU457" i="3"/>
  <c r="BM457" i="3"/>
  <c r="BS457" i="3"/>
  <c r="BN457" i="3"/>
  <c r="BP457" i="3"/>
  <c r="BR457" i="3"/>
  <c r="BK457" i="3"/>
  <c r="BQ457" i="3"/>
  <c r="BJ457" i="3"/>
  <c r="BO457" i="3"/>
  <c r="BL457" i="3"/>
  <c r="BN303" i="3"/>
  <c r="BO303" i="3"/>
  <c r="BQ303" i="3"/>
  <c r="BR303" i="3"/>
  <c r="BJ303" i="3"/>
  <c r="BT303" i="3"/>
  <c r="BK303" i="3"/>
  <c r="BM303" i="3"/>
  <c r="BU303" i="3"/>
  <c r="BL303" i="3"/>
  <c r="BP303" i="3"/>
  <c r="BS303" i="3"/>
  <c r="J408" i="11"/>
  <c r="J469" i="11"/>
  <c r="E537" i="11"/>
  <c r="F561" i="11"/>
  <c r="M534" i="11"/>
  <c r="F543" i="11"/>
  <c r="G546" i="11"/>
  <c r="H473" i="11"/>
  <c r="H529" i="11"/>
  <c r="G519" i="11"/>
  <c r="H519" i="11"/>
  <c r="BR520" i="3"/>
  <c r="BT520" i="3"/>
  <c r="BP520" i="3"/>
  <c r="BK520" i="3"/>
  <c r="BO520" i="3"/>
  <c r="BJ520" i="3"/>
  <c r="BN520" i="3"/>
  <c r="BU520" i="3"/>
  <c r="BS520" i="3"/>
  <c r="BQ520" i="3"/>
  <c r="BL520" i="3"/>
  <c r="BM520" i="3"/>
  <c r="J475" i="11"/>
  <c r="BO476" i="3"/>
  <c r="BK476" i="3"/>
  <c r="BR476" i="3"/>
  <c r="BU476" i="3"/>
  <c r="BQ476" i="3"/>
  <c r="BL476" i="3"/>
  <c r="BP476" i="3"/>
  <c r="BN476" i="3"/>
  <c r="BM476" i="3"/>
  <c r="BS476" i="3"/>
  <c r="BJ476" i="3"/>
  <c r="BT476" i="3"/>
  <c r="C503" i="11"/>
  <c r="B593" i="11"/>
  <c r="D595" i="11"/>
  <c r="M643" i="11"/>
  <c r="BN433" i="3"/>
  <c r="BO433" i="3"/>
  <c r="BL433" i="3"/>
  <c r="BP433" i="3"/>
  <c r="BT433" i="3"/>
  <c r="BS433" i="3"/>
  <c r="BU433" i="3"/>
  <c r="BM433" i="3"/>
  <c r="BQ433" i="3"/>
  <c r="BK433" i="3"/>
  <c r="BR433" i="3"/>
  <c r="BJ433" i="3"/>
  <c r="J626" i="11"/>
  <c r="D632" i="11"/>
  <c r="E642" i="11"/>
  <c r="B381" i="11"/>
  <c r="BL382" i="3"/>
  <c r="BP382" i="3"/>
  <c r="BS382" i="3"/>
  <c r="BM382" i="3"/>
  <c r="BR382" i="3"/>
  <c r="BK382" i="3"/>
  <c r="BO382" i="3"/>
  <c r="BT382" i="3"/>
  <c r="BQ382" i="3"/>
  <c r="BJ382" i="3"/>
  <c r="BN382" i="3"/>
  <c r="BU382" i="3"/>
  <c r="F615" i="11"/>
  <c r="L595" i="11"/>
  <c r="K626" i="11"/>
  <c r="C642" i="11"/>
  <c r="G665" i="11"/>
  <c r="B594" i="11"/>
  <c r="K777" i="11"/>
  <c r="J621" i="11"/>
  <c r="BK622" i="3"/>
  <c r="BQ622" i="3"/>
  <c r="BJ622" i="3"/>
  <c r="BT622" i="3"/>
  <c r="BP622" i="3"/>
  <c r="BN622" i="3"/>
  <c r="BR622" i="3"/>
  <c r="BS622" i="3"/>
  <c r="BO622" i="3"/>
  <c r="BL622" i="3"/>
  <c r="BM622" i="3"/>
  <c r="BU622" i="3"/>
  <c r="M626" i="11"/>
  <c r="K619" i="11"/>
  <c r="C765" i="11"/>
  <c r="C837" i="11"/>
  <c r="J674" i="11"/>
  <c r="H613" i="11"/>
  <c r="D637" i="11"/>
  <c r="B643" i="11"/>
  <c r="L681" i="11"/>
  <c r="J692" i="11"/>
  <c r="F694" i="11"/>
  <c r="BN695" i="3"/>
  <c r="BO695" i="3"/>
  <c r="BL695" i="3"/>
  <c r="BS695" i="3"/>
  <c r="BP695" i="3"/>
  <c r="BJ695" i="3"/>
  <c r="BQ695" i="3"/>
  <c r="BM695" i="3"/>
  <c r="BR695" i="3"/>
  <c r="BK695" i="3"/>
  <c r="BT695" i="3"/>
  <c r="BU695" i="3"/>
  <c r="G750" i="11"/>
  <c r="F880" i="11"/>
  <c r="I627" i="11"/>
  <c r="B772" i="11"/>
  <c r="E880" i="11"/>
  <c r="K933" i="11"/>
  <c r="G733" i="11"/>
  <c r="D624" i="11"/>
  <c r="B775" i="11"/>
  <c r="K826" i="11"/>
  <c r="M632" i="11"/>
  <c r="H732" i="11"/>
  <c r="K748" i="11"/>
  <c r="D814" i="11"/>
  <c r="J837" i="11"/>
  <c r="D909" i="11"/>
  <c r="D981" i="11"/>
  <c r="C575" i="11"/>
  <c r="F571" i="11"/>
  <c r="M868" i="11"/>
  <c r="M736" i="11"/>
  <c r="G826" i="11"/>
  <c r="F826" i="11"/>
  <c r="H608" i="11"/>
  <c r="L708" i="11"/>
  <c r="D665" i="11"/>
  <c r="B916" i="11"/>
  <c r="H877" i="11"/>
  <c r="M712" i="11"/>
  <c r="I712" i="11"/>
  <c r="BO713" i="3"/>
  <c r="BS713" i="3"/>
  <c r="BK713" i="3"/>
  <c r="BT713" i="3"/>
  <c r="BQ713" i="3"/>
  <c r="BU713" i="3"/>
  <c r="BL713" i="3"/>
  <c r="BR713" i="3"/>
  <c r="BN713" i="3"/>
  <c r="BJ713" i="3"/>
  <c r="BM713" i="3"/>
  <c r="BP713" i="3"/>
  <c r="D748" i="11"/>
  <c r="M968" i="11"/>
  <c r="BM802" i="3"/>
  <c r="BP802" i="3"/>
  <c r="BK802" i="3"/>
  <c r="BQ802" i="3"/>
  <c r="BS802" i="3"/>
  <c r="BT802" i="3"/>
  <c r="BO802" i="3"/>
  <c r="BU802" i="3"/>
  <c r="BL802" i="3"/>
  <c r="BN802" i="3"/>
  <c r="BR802" i="3"/>
  <c r="BJ802" i="3"/>
  <c r="G694" i="11"/>
  <c r="K876" i="11"/>
  <c r="D934" i="11"/>
  <c r="D979" i="11"/>
  <c r="I979" i="11"/>
  <c r="J979" i="11"/>
  <c r="C979" i="11"/>
  <c r="BQ980" i="3"/>
  <c r="BL980" i="3"/>
  <c r="BT980" i="3"/>
  <c r="BS980" i="3"/>
  <c r="BK980" i="3"/>
  <c r="BO980" i="3"/>
  <c r="BU980" i="3"/>
  <c r="BR980" i="3"/>
  <c r="BP980" i="3"/>
  <c r="BJ980" i="3"/>
  <c r="BM980" i="3"/>
  <c r="BN980" i="3"/>
  <c r="M681" i="11"/>
  <c r="L989" i="11"/>
  <c r="G1027" i="11"/>
  <c r="E1085" i="11"/>
  <c r="I837" i="11"/>
  <c r="I853" i="11"/>
  <c r="G967" i="11"/>
  <c r="E1110" i="11"/>
  <c r="M735" i="11"/>
  <c r="M765" i="11"/>
  <c r="C875" i="11"/>
  <c r="BJ876" i="3"/>
  <c r="BM876" i="3"/>
  <c r="BT876" i="3"/>
  <c r="BS876" i="3"/>
  <c r="BK876" i="3"/>
  <c r="BN876" i="3"/>
  <c r="BR876" i="3"/>
  <c r="BO876" i="3"/>
  <c r="BP876" i="3"/>
  <c r="BQ876" i="3"/>
  <c r="BL876" i="3"/>
  <c r="BU876" i="3"/>
  <c r="H1034" i="11"/>
  <c r="G1154" i="11"/>
  <c r="BP730" i="3"/>
  <c r="BM730" i="3"/>
  <c r="BL730" i="3"/>
  <c r="BO730" i="3"/>
  <c r="BK730" i="3"/>
  <c r="BS730" i="3"/>
  <c r="BN730" i="3"/>
  <c r="BR730" i="3"/>
  <c r="BQ730" i="3"/>
  <c r="BU730" i="3"/>
  <c r="BJ730" i="3"/>
  <c r="BT730" i="3"/>
  <c r="H928" i="11"/>
  <c r="H952" i="11"/>
  <c r="BN953" i="3"/>
  <c r="BJ953" i="3"/>
  <c r="BM953" i="3"/>
  <c r="BS953" i="3"/>
  <c r="BO953" i="3"/>
  <c r="BT953" i="3"/>
  <c r="BK953" i="3"/>
  <c r="BU953" i="3"/>
  <c r="BP953" i="3"/>
  <c r="BQ953" i="3"/>
  <c r="BR953" i="3"/>
  <c r="BL953" i="3"/>
  <c r="H1016" i="11"/>
  <c r="J1084" i="11"/>
  <c r="H903" i="11"/>
  <c r="G1226" i="11"/>
  <c r="D878" i="11"/>
  <c r="H904" i="11"/>
  <c r="L916" i="11"/>
  <c r="J973" i="11"/>
  <c r="BU974" i="3"/>
  <c r="BR974" i="3"/>
  <c r="BT974" i="3"/>
  <c r="BM974" i="3"/>
  <c r="BN974" i="3"/>
  <c r="BJ974" i="3"/>
  <c r="BP974" i="3"/>
  <c r="BQ974" i="3"/>
  <c r="BO974" i="3"/>
  <c r="BK974" i="3"/>
  <c r="BS974" i="3"/>
  <c r="BL974" i="3"/>
  <c r="J1027" i="11"/>
  <c r="I1141" i="11"/>
  <c r="K1205" i="11"/>
  <c r="H1226" i="11"/>
  <c r="E1042" i="11"/>
  <c r="BL1043" i="3"/>
  <c r="BQ1043" i="3"/>
  <c r="BM1043" i="3"/>
  <c r="BO1043" i="3"/>
  <c r="BN1043" i="3"/>
  <c r="BU1043" i="3"/>
  <c r="BS1043" i="3"/>
  <c r="BP1043" i="3"/>
  <c r="BR1043" i="3"/>
  <c r="BT1043" i="3"/>
  <c r="BJ1043" i="3"/>
  <c r="BK1043" i="3"/>
  <c r="H1180" i="11"/>
  <c r="BL940" i="3"/>
  <c r="BQ940" i="3"/>
  <c r="BS940" i="3"/>
  <c r="BN940" i="3"/>
  <c r="BJ940" i="3"/>
  <c r="BT940" i="3"/>
  <c r="BR940" i="3"/>
  <c r="BM940" i="3"/>
  <c r="BK940" i="3"/>
  <c r="BP940" i="3"/>
  <c r="BO940" i="3"/>
  <c r="BU940" i="3"/>
  <c r="M985" i="11"/>
  <c r="M1180" i="11"/>
  <c r="J1233" i="11"/>
  <c r="BJ851" i="3"/>
  <c r="BP851" i="3"/>
  <c r="BR851" i="3"/>
  <c r="BK851" i="3"/>
  <c r="BT851" i="3"/>
  <c r="BQ851" i="3"/>
  <c r="BM851" i="3"/>
  <c r="BL851" i="3"/>
  <c r="BU851" i="3"/>
  <c r="BO851" i="3"/>
  <c r="BS851" i="3"/>
  <c r="BN851" i="3"/>
  <c r="M1085" i="11"/>
  <c r="C1166" i="11"/>
  <c r="H1396" i="11"/>
  <c r="B1179" i="11"/>
  <c r="L1187" i="11"/>
  <c r="I1085" i="11"/>
  <c r="I1220" i="11"/>
  <c r="J1299" i="11"/>
  <c r="E887" i="11"/>
  <c r="BS888" i="3"/>
  <c r="BL888" i="3"/>
  <c r="BR888" i="3"/>
  <c r="BM888" i="3"/>
  <c r="BQ888" i="3"/>
  <c r="BJ888" i="3"/>
  <c r="BT888" i="3"/>
  <c r="BO888" i="3"/>
  <c r="BP888" i="3"/>
  <c r="BK888" i="3"/>
  <c r="BN888" i="3"/>
  <c r="BU888" i="3"/>
  <c r="M1087" i="11"/>
  <c r="M1371" i="11"/>
  <c r="C1037" i="11"/>
  <c r="D1141" i="11"/>
  <c r="D1252" i="11"/>
  <c r="G1252" i="11"/>
  <c r="H1252" i="11"/>
  <c r="BM1253" i="3"/>
  <c r="BN1253" i="3"/>
  <c r="BJ1253" i="3"/>
  <c r="BO1253" i="3"/>
  <c r="BS1253" i="3"/>
  <c r="BK1253" i="3"/>
  <c r="BQ1253" i="3"/>
  <c r="BR1253" i="3"/>
  <c r="BT1253" i="3"/>
  <c r="BL1253" i="3"/>
  <c r="BP1253" i="3"/>
  <c r="BU1253" i="3"/>
  <c r="K1363" i="11"/>
  <c r="J1176" i="11"/>
  <c r="B1427" i="11"/>
  <c r="BN989" i="3"/>
  <c r="BO989" i="3"/>
  <c r="BU989" i="3"/>
  <c r="BT989" i="3"/>
  <c r="BJ989" i="3"/>
  <c r="BK989" i="3"/>
  <c r="BS989" i="3"/>
  <c r="BM989" i="3"/>
  <c r="BR989" i="3"/>
  <c r="BQ989" i="3"/>
  <c r="BL989" i="3"/>
  <c r="BP989" i="3"/>
  <c r="L1200" i="11"/>
  <c r="L1312" i="11"/>
  <c r="D1325" i="11"/>
  <c r="M1336" i="11"/>
  <c r="F1427" i="11"/>
  <c r="D1441" i="11"/>
  <c r="B933" i="11"/>
  <c r="C1205" i="11"/>
  <c r="I1273" i="11"/>
  <c r="K1396" i="11"/>
  <c r="F1407" i="11"/>
  <c r="B1399" i="11"/>
  <c r="H1415" i="11"/>
  <c r="I1415" i="11"/>
  <c r="B1415" i="11"/>
  <c r="BU1416" i="3"/>
  <c r="BM1416" i="3"/>
  <c r="BL1416" i="3"/>
  <c r="BP1416" i="3"/>
  <c r="BO1416" i="3"/>
  <c r="BR1416" i="3"/>
  <c r="BT1416" i="3"/>
  <c r="BQ1416" i="3"/>
  <c r="BN1416" i="3"/>
  <c r="BK1416" i="3"/>
  <c r="BS1416" i="3"/>
  <c r="BJ1416" i="3"/>
  <c r="BT1068" i="3"/>
  <c r="BN1068" i="3"/>
  <c r="BO1068" i="3"/>
  <c r="BP1068" i="3"/>
  <c r="BS1068" i="3"/>
  <c r="BR1068" i="3"/>
  <c r="BL1068" i="3"/>
  <c r="BM1068" i="3"/>
  <c r="BU1068" i="3"/>
  <c r="BJ1068" i="3"/>
  <c r="BK1068" i="3"/>
  <c r="BQ1068" i="3"/>
  <c r="G1265" i="11"/>
  <c r="G1277" i="11"/>
  <c r="E1282" i="11"/>
  <c r="I1368" i="11"/>
  <c r="K1256" i="11"/>
  <c r="I1458" i="11"/>
  <c r="K1842" i="11"/>
  <c r="G1399" i="11"/>
  <c r="B997" i="11"/>
  <c r="D1371" i="11"/>
  <c r="K1456" i="11"/>
  <c r="C1378" i="11"/>
  <c r="D1378" i="11"/>
  <c r="BT1379" i="3"/>
  <c r="BQ1379" i="3"/>
  <c r="BM1379" i="3"/>
  <c r="BR1379" i="3"/>
  <c r="BP1379" i="3"/>
  <c r="BU1379" i="3"/>
  <c r="BN1379" i="3"/>
  <c r="BJ1379" i="3"/>
  <c r="BO1379" i="3"/>
  <c r="BS1379" i="3"/>
  <c r="BL1379" i="3"/>
  <c r="BK1379" i="3"/>
  <c r="K1651" i="11"/>
  <c r="L1053" i="11"/>
  <c r="F1416" i="11"/>
  <c r="L1456" i="11"/>
  <c r="E1476" i="11"/>
  <c r="K1483" i="11"/>
  <c r="G1494" i="11"/>
  <c r="B1505" i="11"/>
  <c r="J1470" i="11"/>
  <c r="I1547" i="11"/>
  <c r="B1547" i="11"/>
  <c r="C1547" i="11"/>
  <c r="BK1548" i="3"/>
  <c r="BL1548" i="3"/>
  <c r="BM1548" i="3"/>
  <c r="BT1548" i="3"/>
  <c r="BN1548" i="3"/>
  <c r="BU1548" i="3"/>
  <c r="BJ1548" i="3"/>
  <c r="BR1548" i="3"/>
  <c r="BP1548" i="3"/>
  <c r="BQ1548" i="3"/>
  <c r="BO1548" i="3"/>
  <c r="BS1548" i="3"/>
  <c r="C1592" i="11"/>
  <c r="D1524" i="11"/>
  <c r="G1524" i="11"/>
  <c r="BN1525" i="3"/>
  <c r="BR1525" i="3"/>
  <c r="BL1525" i="3"/>
  <c r="BO1525" i="3"/>
  <c r="BK1525" i="3"/>
  <c r="BT1525" i="3"/>
  <c r="BP1525" i="3"/>
  <c r="BS1525" i="3"/>
  <c r="BU1525" i="3"/>
  <c r="BQ1525" i="3"/>
  <c r="BJ1525" i="3"/>
  <c r="BM1525" i="3"/>
  <c r="K1584" i="11"/>
  <c r="M1197" i="11"/>
  <c r="E1513" i="11"/>
  <c r="M1592" i="11"/>
  <c r="M1900" i="11"/>
  <c r="F1363" i="11"/>
  <c r="H1558" i="11"/>
  <c r="I1578" i="11"/>
  <c r="K1690" i="11"/>
  <c r="M1742" i="11"/>
  <c r="F1548" i="11"/>
  <c r="J1599" i="11"/>
  <c r="M1666" i="11"/>
  <c r="BQ1209" i="3"/>
  <c r="BJ1209" i="3"/>
  <c r="BO1209" i="3"/>
  <c r="BR1209" i="3"/>
  <c r="BL1209" i="3"/>
  <c r="BU1209" i="3"/>
  <c r="BK1209" i="3"/>
  <c r="BP1209" i="3"/>
  <c r="BM1209" i="3"/>
  <c r="BN1209" i="3"/>
  <c r="BS1209" i="3"/>
  <c r="BT1209" i="3"/>
  <c r="BO1350" i="3"/>
  <c r="BT1350" i="3"/>
  <c r="BP1350" i="3"/>
  <c r="BU1350" i="3"/>
  <c r="BJ1350" i="3"/>
  <c r="BL1350" i="3"/>
  <c r="BS1350" i="3"/>
  <c r="BM1350" i="3"/>
  <c r="BN1350" i="3"/>
  <c r="BQ1350" i="3"/>
  <c r="BK1350" i="3"/>
  <c r="BR1350" i="3"/>
  <c r="C1485" i="11"/>
  <c r="I1587" i="11"/>
  <c r="I1593" i="11"/>
  <c r="D1638" i="11"/>
  <c r="F1889" i="11"/>
  <c r="F1483" i="11"/>
  <c r="K1524" i="11"/>
  <c r="M1487" i="11"/>
  <c r="BO1488" i="3"/>
  <c r="BP1488" i="3"/>
  <c r="BJ1488" i="3"/>
  <c r="BR1488" i="3"/>
  <c r="BU1488" i="3"/>
  <c r="BK1488" i="3"/>
  <c r="BS1488" i="3"/>
  <c r="BM1488" i="3"/>
  <c r="BN1488" i="3"/>
  <c r="BL1488" i="3"/>
  <c r="BQ1488" i="3"/>
  <c r="BT1488" i="3"/>
  <c r="K1544" i="11"/>
  <c r="BQ1545" i="3"/>
  <c r="BR1545" i="3"/>
  <c r="BP1545" i="3"/>
  <c r="BS1545" i="3"/>
  <c r="BK1545" i="3"/>
  <c r="BL1545" i="3"/>
  <c r="BN1545" i="3"/>
  <c r="BT1545" i="3"/>
  <c r="BU1545" i="3"/>
  <c r="BJ1545" i="3"/>
  <c r="BM1545" i="3"/>
  <c r="BO1545" i="3"/>
  <c r="K1625" i="11"/>
  <c r="C1651" i="11"/>
  <c r="K1692" i="11"/>
  <c r="G1770" i="11"/>
  <c r="J1450" i="11"/>
  <c r="BM1451" i="3"/>
  <c r="BS1451" i="3"/>
  <c r="BN1451" i="3"/>
  <c r="BT1451" i="3"/>
  <c r="BO1451" i="3"/>
  <c r="BR1451" i="3"/>
  <c r="BK1451" i="3"/>
  <c r="BL1451" i="3"/>
  <c r="BU1451" i="3"/>
  <c r="BP1451" i="3"/>
  <c r="BQ1451" i="3"/>
  <c r="BJ1451" i="3"/>
  <c r="M1555" i="11"/>
  <c r="BM1556" i="3"/>
  <c r="BL1556" i="3"/>
  <c r="BJ1556" i="3"/>
  <c r="BU1556" i="3"/>
  <c r="BR1556" i="3"/>
  <c r="BK1556" i="3"/>
  <c r="BT1556" i="3"/>
  <c r="BQ1556" i="3"/>
  <c r="BO1556" i="3"/>
  <c r="BS1556" i="3"/>
  <c r="BP1556" i="3"/>
  <c r="BN1556" i="3"/>
  <c r="M1591" i="11"/>
  <c r="F1466" i="11"/>
  <c r="L1674" i="11"/>
  <c r="B1455" i="11"/>
  <c r="BJ1456" i="3"/>
  <c r="BL1456" i="3"/>
  <c r="BO1456" i="3"/>
  <c r="BR1456" i="3"/>
  <c r="BS1456" i="3"/>
  <c r="BK1456" i="3"/>
  <c r="BQ1456" i="3"/>
  <c r="BT1456" i="3"/>
  <c r="BP1456" i="3"/>
  <c r="BU1456" i="3"/>
  <c r="BM1456" i="3"/>
  <c r="BN1456" i="3"/>
  <c r="I1531" i="11"/>
  <c r="E1974" i="11"/>
  <c r="F1771" i="11"/>
  <c r="H1810" i="11"/>
  <c r="E1957" i="11"/>
  <c r="BR1222" i="3"/>
  <c r="BS1222" i="3"/>
  <c r="BM1222" i="3"/>
  <c r="BK1222" i="3"/>
  <c r="BQ1222" i="3"/>
  <c r="BU1222" i="3"/>
  <c r="BP1222" i="3"/>
  <c r="BJ1222" i="3"/>
  <c r="BN1222" i="3"/>
  <c r="BL1222" i="3"/>
  <c r="BO1222" i="3"/>
  <c r="BT1222" i="3"/>
  <c r="D1509" i="11"/>
  <c r="BT1692" i="3"/>
  <c r="BJ1692" i="3"/>
  <c r="BS1692" i="3"/>
  <c r="BU1692" i="3"/>
  <c r="BK1692" i="3"/>
  <c r="BQ1692" i="3"/>
  <c r="BN1692" i="3"/>
  <c r="BP1692" i="3"/>
  <c r="BO1692" i="3"/>
  <c r="BL1692" i="3"/>
  <c r="BM1692" i="3"/>
  <c r="BR1692" i="3"/>
  <c r="L1842" i="11"/>
  <c r="G1890" i="11"/>
  <c r="J1931" i="11"/>
  <c r="L1974" i="11"/>
  <c r="H1942" i="11"/>
  <c r="G1663" i="11"/>
  <c r="H1839" i="11"/>
  <c r="F1587" i="11"/>
  <c r="E1694" i="11"/>
  <c r="L1747" i="11"/>
  <c r="L1580" i="11"/>
  <c r="BK1581" i="3"/>
  <c r="BL1581" i="3"/>
  <c r="BM1581" i="3"/>
  <c r="BU1581" i="3"/>
  <c r="BN1581" i="3"/>
  <c r="BP1581" i="3"/>
  <c r="BQ1581" i="3"/>
  <c r="BT1581" i="3"/>
  <c r="BO1581" i="3"/>
  <c r="BR1581" i="3"/>
  <c r="BS1581" i="3"/>
  <c r="BJ1581" i="3"/>
  <c r="I1920" i="11"/>
  <c r="B1731" i="11"/>
  <c r="G1601" i="11"/>
  <c r="J1731" i="11"/>
  <c r="L1877" i="11"/>
  <c r="I1940" i="11"/>
  <c r="BR1956" i="3"/>
  <c r="BS1956" i="3"/>
  <c r="BO1956" i="3"/>
  <c r="BU1956" i="3"/>
  <c r="BP1956" i="3"/>
  <c r="BK1956" i="3"/>
  <c r="BL1956" i="3"/>
  <c r="BT1956" i="3"/>
  <c r="BJ1956" i="3"/>
  <c r="BM1956" i="3"/>
  <c r="BQ1956" i="3"/>
  <c r="BN1956" i="3"/>
  <c r="H1897" i="11"/>
  <c r="L1947" i="11"/>
  <c r="M1947" i="11"/>
  <c r="BL1948" i="3"/>
  <c r="BR1948" i="3"/>
  <c r="BT1948" i="3"/>
  <c r="BK1948" i="3"/>
  <c r="BQ1948" i="3"/>
  <c r="BP1948" i="3"/>
  <c r="BO1948" i="3"/>
  <c r="BJ1948" i="3"/>
  <c r="BN1948" i="3"/>
  <c r="BU1948" i="3"/>
  <c r="BS1948" i="3"/>
  <c r="BM1948" i="3"/>
  <c r="M1690" i="11"/>
  <c r="B1902" i="11"/>
  <c r="C1957" i="11"/>
  <c r="D1955" i="11"/>
  <c r="E1821" i="11"/>
  <c r="D1882" i="11"/>
  <c r="BP1443" i="3"/>
  <c r="B3" i="11"/>
  <c r="BQ4" i="3"/>
  <c r="BR4" i="3"/>
  <c r="BO4" i="3"/>
  <c r="BS4" i="3"/>
  <c r="BP4" i="3"/>
  <c r="BT4" i="3"/>
  <c r="BJ4" i="3"/>
  <c r="BM4" i="3"/>
  <c r="BK4" i="3"/>
  <c r="BU4" i="3"/>
  <c r="BL4" i="3"/>
  <c r="BN4" i="3"/>
  <c r="G85" i="11"/>
  <c r="K85" i="11"/>
  <c r="BJ86" i="3"/>
  <c r="BK86" i="3"/>
  <c r="BP86" i="3"/>
  <c r="BQ86" i="3"/>
  <c r="BS86" i="3"/>
  <c r="BO86" i="3"/>
  <c r="BU86" i="3"/>
  <c r="BR86" i="3"/>
  <c r="BL86" i="3"/>
  <c r="BM86" i="3"/>
  <c r="BN86" i="3"/>
  <c r="BT86" i="3"/>
  <c r="BJ75" i="3"/>
  <c r="BU75" i="3"/>
  <c r="BT75" i="3"/>
  <c r="BQ75" i="3"/>
  <c r="BN75" i="3"/>
  <c r="BL75" i="3"/>
  <c r="BR75" i="3"/>
  <c r="BP75" i="3"/>
  <c r="BK75" i="3"/>
  <c r="BM75" i="3"/>
  <c r="BS75" i="3"/>
  <c r="BO75" i="3"/>
  <c r="B122" i="11"/>
  <c r="BO123" i="3"/>
  <c r="BU123" i="3"/>
  <c r="BQ123" i="3"/>
  <c r="BR123" i="3"/>
  <c r="BJ123" i="3"/>
  <c r="BP123" i="3"/>
  <c r="BT123" i="3"/>
  <c r="BL123" i="3"/>
  <c r="BK123" i="3"/>
  <c r="BN123" i="3"/>
  <c r="BS123" i="3"/>
  <c r="BM123" i="3"/>
  <c r="BQ93" i="3"/>
  <c r="BO93" i="3"/>
  <c r="BT93" i="3"/>
  <c r="BU93" i="3"/>
  <c r="BR93" i="3"/>
  <c r="BK93" i="3"/>
  <c r="BJ93" i="3"/>
  <c r="BS93" i="3"/>
  <c r="BP93" i="3"/>
  <c r="BL93" i="3"/>
  <c r="BM93" i="3"/>
  <c r="BN93" i="3"/>
  <c r="BT29" i="3"/>
  <c r="BQ29" i="3"/>
  <c r="BL29" i="3"/>
  <c r="BK29" i="3"/>
  <c r="BS29" i="3"/>
  <c r="BM29" i="3"/>
  <c r="BR29" i="3"/>
  <c r="BJ29" i="3"/>
  <c r="BP29" i="3"/>
  <c r="BU29" i="3"/>
  <c r="BN29" i="3"/>
  <c r="BO29" i="3"/>
  <c r="BQ222" i="3"/>
  <c r="BR222" i="3"/>
  <c r="BS222" i="3"/>
  <c r="BP222" i="3"/>
  <c r="BT222" i="3"/>
  <c r="BU222" i="3"/>
  <c r="BJ222" i="3"/>
  <c r="BN222" i="3"/>
  <c r="BO222" i="3"/>
  <c r="BK222" i="3"/>
  <c r="BL222" i="3"/>
  <c r="BM222" i="3"/>
  <c r="D293" i="11"/>
  <c r="BT294" i="3"/>
  <c r="BP294" i="3"/>
  <c r="BR294" i="3"/>
  <c r="BN294" i="3"/>
  <c r="BO294" i="3"/>
  <c r="BQ294" i="3"/>
  <c r="BM294" i="3"/>
  <c r="BU294" i="3"/>
  <c r="BL294" i="3"/>
  <c r="BS294" i="3"/>
  <c r="BJ294" i="3"/>
  <c r="BK294" i="3"/>
  <c r="M372" i="11"/>
  <c r="BU373" i="3"/>
  <c r="BO373" i="3"/>
  <c r="BJ373" i="3"/>
  <c r="BN373" i="3"/>
  <c r="BL373" i="3"/>
  <c r="BK373" i="3"/>
  <c r="BT373" i="3"/>
  <c r="BM373" i="3"/>
  <c r="BR373" i="3"/>
  <c r="BS373" i="3"/>
  <c r="BP373" i="3"/>
  <c r="BQ373" i="3"/>
  <c r="BJ213" i="3"/>
  <c r="BR213" i="3"/>
  <c r="BN213" i="3"/>
  <c r="BO213" i="3"/>
  <c r="BQ213" i="3"/>
  <c r="BS213" i="3"/>
  <c r="BP213" i="3"/>
  <c r="BU213" i="3"/>
  <c r="BL213" i="3"/>
  <c r="BK213" i="3"/>
  <c r="BM213" i="3"/>
  <c r="BT213" i="3"/>
  <c r="BN376" i="3"/>
  <c r="BT376" i="3"/>
  <c r="BP376" i="3"/>
  <c r="BJ376" i="3"/>
  <c r="BS376" i="3"/>
  <c r="BU376" i="3"/>
  <c r="BR376" i="3"/>
  <c r="BO376" i="3"/>
  <c r="BQ376" i="3"/>
  <c r="BK376" i="3"/>
  <c r="BM376" i="3"/>
  <c r="BL376" i="3"/>
  <c r="BM243" i="3"/>
  <c r="BJ243" i="3"/>
  <c r="BN243" i="3"/>
  <c r="BP243" i="3"/>
  <c r="BK243" i="3"/>
  <c r="BQ243" i="3"/>
  <c r="BR243" i="3"/>
  <c r="BT243" i="3"/>
  <c r="BS243" i="3"/>
  <c r="BO243" i="3"/>
  <c r="BL243" i="3"/>
  <c r="BU243" i="3"/>
  <c r="BQ447" i="3"/>
  <c r="BP447" i="3"/>
  <c r="BK447" i="3"/>
  <c r="BS447" i="3"/>
  <c r="BM447" i="3"/>
  <c r="BJ447" i="3"/>
  <c r="BT447" i="3"/>
  <c r="BR447" i="3"/>
  <c r="BN447" i="3"/>
  <c r="BU447" i="3"/>
  <c r="BL447" i="3"/>
  <c r="BO447" i="3"/>
  <c r="BR332" i="3"/>
  <c r="BK332" i="3"/>
  <c r="BN332" i="3"/>
  <c r="BU332" i="3"/>
  <c r="BJ332" i="3"/>
  <c r="BS332" i="3"/>
  <c r="BQ332" i="3"/>
  <c r="BP332" i="3"/>
  <c r="BM332" i="3"/>
  <c r="BO332" i="3"/>
  <c r="BT332" i="3"/>
  <c r="BL332" i="3"/>
  <c r="BK549" i="3"/>
  <c r="BU549" i="3"/>
  <c r="BM549" i="3"/>
  <c r="BL549" i="3"/>
  <c r="BJ549" i="3"/>
  <c r="BT549" i="3"/>
  <c r="BN549" i="3"/>
  <c r="BQ549" i="3"/>
  <c r="BO549" i="3"/>
  <c r="BS549" i="3"/>
  <c r="BR549" i="3"/>
  <c r="BP549" i="3"/>
  <c r="C491" i="11"/>
  <c r="BK492" i="3"/>
  <c r="BT492" i="3"/>
  <c r="BJ492" i="3"/>
  <c r="BM492" i="3"/>
  <c r="BO492" i="3"/>
  <c r="BP492" i="3"/>
  <c r="BU492" i="3"/>
  <c r="BR492" i="3"/>
  <c r="BN492" i="3"/>
  <c r="BS492" i="3"/>
  <c r="BL492" i="3"/>
  <c r="BQ492" i="3"/>
  <c r="BJ478" i="3"/>
  <c r="BM478" i="3"/>
  <c r="BR478" i="3"/>
  <c r="BT478" i="3"/>
  <c r="BU478" i="3"/>
  <c r="BN478" i="3"/>
  <c r="BO478" i="3"/>
  <c r="BK478" i="3"/>
  <c r="BQ478" i="3"/>
  <c r="BS478" i="3"/>
  <c r="BP478" i="3"/>
  <c r="BL478" i="3"/>
  <c r="M507" i="11"/>
  <c r="BS508" i="3"/>
  <c r="BL508" i="3"/>
  <c r="BT508" i="3"/>
  <c r="BK508" i="3"/>
  <c r="BP508" i="3"/>
  <c r="BR508" i="3"/>
  <c r="BN508" i="3"/>
  <c r="BQ508" i="3"/>
  <c r="BJ508" i="3"/>
  <c r="BM508" i="3"/>
  <c r="BU508" i="3"/>
  <c r="BO508" i="3"/>
  <c r="BJ547" i="3"/>
  <c r="BO547" i="3"/>
  <c r="BT547" i="3"/>
  <c r="BK547" i="3"/>
  <c r="BM547" i="3"/>
  <c r="BP547" i="3"/>
  <c r="BS547" i="3"/>
  <c r="BU547" i="3"/>
  <c r="BL547" i="3"/>
  <c r="BN547" i="3"/>
  <c r="BQ547" i="3"/>
  <c r="BR547" i="3"/>
  <c r="G771" i="11"/>
  <c r="BR772" i="3"/>
  <c r="BQ772" i="3"/>
  <c r="BL772" i="3"/>
  <c r="BK772" i="3"/>
  <c r="BT772" i="3"/>
  <c r="BU772" i="3"/>
  <c r="BM772" i="3"/>
  <c r="BO772" i="3"/>
  <c r="BP772" i="3"/>
  <c r="BS772" i="3"/>
  <c r="BN772" i="3"/>
  <c r="BJ772" i="3"/>
  <c r="D730" i="11"/>
  <c r="F730" i="11"/>
  <c r="BU731" i="3"/>
  <c r="BP731" i="3"/>
  <c r="BM731" i="3"/>
  <c r="BT731" i="3"/>
  <c r="BQ731" i="3"/>
  <c r="BL731" i="3"/>
  <c r="BR731" i="3"/>
  <c r="BO731" i="3"/>
  <c r="BJ731" i="3"/>
  <c r="BS731" i="3"/>
  <c r="BK731" i="3"/>
  <c r="BN731" i="3"/>
  <c r="BP594" i="3"/>
  <c r="BN594" i="3"/>
  <c r="BT594" i="3"/>
  <c r="BQ594" i="3"/>
  <c r="BR594" i="3"/>
  <c r="BS594" i="3"/>
  <c r="BL594" i="3"/>
  <c r="BK594" i="3"/>
  <c r="BM594" i="3"/>
  <c r="BO594" i="3"/>
  <c r="BJ594" i="3"/>
  <c r="BU594" i="3"/>
  <c r="L772" i="11"/>
  <c r="M772" i="11"/>
  <c r="BT773" i="3"/>
  <c r="BS773" i="3"/>
  <c r="BR773" i="3"/>
  <c r="BN773" i="3"/>
  <c r="BP773" i="3"/>
  <c r="BQ773" i="3"/>
  <c r="BL773" i="3"/>
  <c r="BU773" i="3"/>
  <c r="BK773" i="3"/>
  <c r="BJ773" i="3"/>
  <c r="BM773" i="3"/>
  <c r="BO773" i="3"/>
  <c r="G934" i="11"/>
  <c r="L934" i="11"/>
  <c r="F934" i="11"/>
  <c r="BT935" i="3"/>
  <c r="BP935" i="3"/>
  <c r="BQ935" i="3"/>
  <c r="BL935" i="3"/>
  <c r="BU935" i="3"/>
  <c r="BJ935" i="3"/>
  <c r="BK935" i="3"/>
  <c r="BR935" i="3"/>
  <c r="BO935" i="3"/>
  <c r="BS935" i="3"/>
  <c r="BN935" i="3"/>
  <c r="BM935" i="3"/>
  <c r="J876" i="11"/>
  <c r="BS877" i="3"/>
  <c r="BT877" i="3"/>
  <c r="BK877" i="3"/>
  <c r="BU877" i="3"/>
  <c r="BL877" i="3"/>
  <c r="BJ877" i="3"/>
  <c r="BP877" i="3"/>
  <c r="BM877" i="3"/>
  <c r="BR877" i="3"/>
  <c r="BO877" i="3"/>
  <c r="BN877" i="3"/>
  <c r="BQ877" i="3"/>
  <c r="I1019" i="11"/>
  <c r="G1019" i="11"/>
  <c r="BJ1020" i="3"/>
  <c r="BN1020" i="3"/>
  <c r="BO1020" i="3"/>
  <c r="BP1020" i="3"/>
  <c r="BK1020" i="3"/>
  <c r="BT1020" i="3"/>
  <c r="BR1020" i="3"/>
  <c r="BM1020" i="3"/>
  <c r="BL1020" i="3"/>
  <c r="BU1020" i="3"/>
  <c r="BQ1020" i="3"/>
  <c r="BS1020" i="3"/>
  <c r="C1098" i="11"/>
  <c r="BO1099" i="3"/>
  <c r="BP1099" i="3"/>
  <c r="BR1099" i="3"/>
  <c r="BQ1099" i="3"/>
  <c r="BN1099" i="3"/>
  <c r="BU1099" i="3"/>
  <c r="BJ1099" i="3"/>
  <c r="BK1099" i="3"/>
  <c r="BT1099" i="3"/>
  <c r="BL1099" i="3"/>
  <c r="BS1099" i="3"/>
  <c r="BM1099" i="3"/>
  <c r="BR943" i="3"/>
  <c r="BS943" i="3"/>
  <c r="BU943" i="3"/>
  <c r="BN943" i="3"/>
  <c r="BP943" i="3"/>
  <c r="BL943" i="3"/>
  <c r="BJ943" i="3"/>
  <c r="BK943" i="3"/>
  <c r="BO943" i="3"/>
  <c r="BM943" i="3"/>
  <c r="BQ943" i="3"/>
  <c r="BT943" i="3"/>
  <c r="H1428" i="11"/>
  <c r="B1428" i="11"/>
  <c r="M1428" i="11"/>
  <c r="BN1429" i="3"/>
  <c r="BO1429" i="3"/>
  <c r="BK1429" i="3"/>
  <c r="BL1429" i="3"/>
  <c r="BS1429" i="3"/>
  <c r="BQ1429" i="3"/>
  <c r="BP1429" i="3"/>
  <c r="BJ1429" i="3"/>
  <c r="BT1429" i="3"/>
  <c r="BM1429" i="3"/>
  <c r="BR1429" i="3"/>
  <c r="BU1429" i="3"/>
  <c r="K1187" i="11"/>
  <c r="BM1188" i="3"/>
  <c r="BN1188" i="3"/>
  <c r="BP1188" i="3"/>
  <c r="BQ1188" i="3"/>
  <c r="BS1188" i="3"/>
  <c r="BU1188" i="3"/>
  <c r="BJ1188" i="3"/>
  <c r="BK1188" i="3"/>
  <c r="BO1188" i="3"/>
  <c r="BT1188" i="3"/>
  <c r="BR1188" i="3"/>
  <c r="BL1188" i="3"/>
  <c r="L1058" i="11"/>
  <c r="G1058" i="11"/>
  <c r="BR1059" i="3"/>
  <c r="BK1059" i="3"/>
  <c r="BL1059" i="3"/>
  <c r="BM1059" i="3"/>
  <c r="BN1059" i="3"/>
  <c r="BO1059" i="3"/>
  <c r="BJ1059" i="3"/>
  <c r="BQ1059" i="3"/>
  <c r="BP1059" i="3"/>
  <c r="BS1059" i="3"/>
  <c r="BT1059" i="3"/>
  <c r="BU1059" i="3"/>
  <c r="BT1234" i="3"/>
  <c r="BQ1234" i="3"/>
  <c r="BN1234" i="3"/>
  <c r="BS1234" i="3"/>
  <c r="BP1234" i="3"/>
  <c r="BK1234" i="3"/>
  <c r="BU1234" i="3"/>
  <c r="BJ1234" i="3"/>
  <c r="BO1234" i="3"/>
  <c r="BL1234" i="3"/>
  <c r="BR1234" i="3"/>
  <c r="BM1234" i="3"/>
  <c r="F1440" i="11"/>
  <c r="H1440" i="11"/>
  <c r="B1440" i="11"/>
  <c r="BS1441" i="3"/>
  <c r="BR1441" i="3"/>
  <c r="BU1441" i="3"/>
  <c r="BT1441" i="3"/>
  <c r="BJ1441" i="3"/>
  <c r="BM1441" i="3"/>
  <c r="BP1441" i="3"/>
  <c r="BN1441" i="3"/>
  <c r="BK1441" i="3"/>
  <c r="BL1441" i="3"/>
  <c r="BQ1441" i="3"/>
  <c r="BO1441" i="3"/>
  <c r="BM1207" i="3"/>
  <c r="BP1207" i="3"/>
  <c r="BQ1207" i="3"/>
  <c r="BJ1207" i="3"/>
  <c r="BO1207" i="3"/>
  <c r="BS1207" i="3"/>
  <c r="BT1207" i="3"/>
  <c r="BK1207" i="3"/>
  <c r="BU1207" i="3"/>
  <c r="BL1207" i="3"/>
  <c r="BR1207" i="3"/>
  <c r="BN1207" i="3"/>
  <c r="BN1442" i="3"/>
  <c r="BU1442" i="3"/>
  <c r="BJ1442" i="3"/>
  <c r="BK1442" i="3"/>
  <c r="BM1442" i="3"/>
  <c r="BP1442" i="3"/>
  <c r="BS1442" i="3"/>
  <c r="BT1442" i="3"/>
  <c r="BL1442" i="3"/>
  <c r="BO1442" i="3"/>
  <c r="BQ1442" i="3"/>
  <c r="BR1442" i="3"/>
  <c r="BO1201" i="3"/>
  <c r="BP1201" i="3"/>
  <c r="BM1201" i="3"/>
  <c r="BQ1201" i="3"/>
  <c r="BK1201" i="3"/>
  <c r="BR1201" i="3"/>
  <c r="BT1201" i="3"/>
  <c r="BN1201" i="3"/>
  <c r="BS1201" i="3"/>
  <c r="BU1201" i="3"/>
  <c r="BJ1201" i="3"/>
  <c r="BL1201" i="3"/>
  <c r="G1328" i="11"/>
  <c r="BP1329" i="3"/>
  <c r="BQ1329" i="3"/>
  <c r="BT1329" i="3"/>
  <c r="BJ1329" i="3"/>
  <c r="BU1329" i="3"/>
  <c r="BL1329" i="3"/>
  <c r="BK1329" i="3"/>
  <c r="BM1329" i="3"/>
  <c r="BN1329" i="3"/>
  <c r="BR1329" i="3"/>
  <c r="BO1329" i="3"/>
  <c r="BS1329" i="3"/>
  <c r="J1441" i="11"/>
  <c r="I1607" i="11"/>
  <c r="K1607" i="11"/>
  <c r="BN1608" i="3"/>
  <c r="BM1608" i="3"/>
  <c r="BP1608" i="3"/>
  <c r="BQ1608" i="3"/>
  <c r="BR1608" i="3"/>
  <c r="BU1608" i="3"/>
  <c r="BL1608" i="3"/>
  <c r="BS1608" i="3"/>
  <c r="BT1608" i="3"/>
  <c r="BK1608" i="3"/>
  <c r="BJ1608" i="3"/>
  <c r="BO1608" i="3"/>
  <c r="M1627" i="11"/>
  <c r="H1627" i="11"/>
  <c r="I1627" i="11"/>
  <c r="BN1628" i="3"/>
  <c r="BM1628" i="3"/>
  <c r="BK1628" i="3"/>
  <c r="BR1628" i="3"/>
  <c r="BU1628" i="3"/>
  <c r="BL1628" i="3"/>
  <c r="BO1628" i="3"/>
  <c r="BJ1628" i="3"/>
  <c r="BS1628" i="3"/>
  <c r="BP1628" i="3"/>
  <c r="BT1628" i="3"/>
  <c r="BQ1628" i="3"/>
  <c r="BL1585" i="3"/>
  <c r="BS1585" i="3"/>
  <c r="BO1585" i="3"/>
  <c r="BM1585" i="3"/>
  <c r="BR1585" i="3"/>
  <c r="BN1585" i="3"/>
  <c r="BP1585" i="3"/>
  <c r="BK1585" i="3"/>
  <c r="BU1585" i="3"/>
  <c r="BT1585" i="3"/>
  <c r="BQ1585" i="3"/>
  <c r="BJ1585" i="3"/>
  <c r="F1592" i="11"/>
  <c r="BT1593" i="3"/>
  <c r="BR1593" i="3"/>
  <c r="BS1593" i="3"/>
  <c r="BK1593" i="3"/>
  <c r="BU1593" i="3"/>
  <c r="BM1593" i="3"/>
  <c r="BL1593" i="3"/>
  <c r="BJ1593" i="3"/>
  <c r="BP1593" i="3"/>
  <c r="BQ1593" i="3"/>
  <c r="BO1593" i="3"/>
  <c r="BN1593" i="3"/>
  <c r="C1723" i="11"/>
  <c r="M1723" i="11"/>
  <c r="B1723" i="11"/>
  <c r="BJ1724" i="3"/>
  <c r="BU1724" i="3"/>
  <c r="BP1724" i="3"/>
  <c r="BK1724" i="3"/>
  <c r="BS1724" i="3"/>
  <c r="BT1724" i="3"/>
  <c r="BR1724" i="3"/>
  <c r="BN1724" i="3"/>
  <c r="BQ1724" i="3"/>
  <c r="BM1724" i="3"/>
  <c r="BO1724" i="3"/>
  <c r="BL1724" i="3"/>
  <c r="E1742" i="11"/>
  <c r="F1742" i="11"/>
  <c r="G1742" i="11"/>
  <c r="BJ1743" i="3"/>
  <c r="BS1743" i="3"/>
  <c r="BL1743" i="3"/>
  <c r="BM1743" i="3"/>
  <c r="BO1743" i="3"/>
  <c r="BT1743" i="3"/>
  <c r="BU1743" i="3"/>
  <c r="BP1743" i="3"/>
  <c r="BQ1743" i="3"/>
  <c r="BR1743" i="3"/>
  <c r="BN1743" i="3"/>
  <c r="BK1743" i="3"/>
  <c r="F1607" i="11"/>
  <c r="BK1457" i="3"/>
  <c r="BR1457" i="3"/>
  <c r="BP1457" i="3"/>
  <c r="BQ1457" i="3"/>
  <c r="BJ1457" i="3"/>
  <c r="BT1457" i="3"/>
  <c r="BS1457" i="3"/>
  <c r="BM1457" i="3"/>
  <c r="BN1457" i="3"/>
  <c r="BU1457" i="3"/>
  <c r="BO1457" i="3"/>
  <c r="BL1457" i="3"/>
  <c r="H1854" i="11"/>
  <c r="BU1855" i="3"/>
  <c r="BO1855" i="3"/>
  <c r="BJ1855" i="3"/>
  <c r="BR1855" i="3"/>
  <c r="BL1855" i="3"/>
  <c r="BQ1855" i="3"/>
  <c r="BP1855" i="3"/>
  <c r="BT1855" i="3"/>
  <c r="BS1855" i="3"/>
  <c r="BM1855" i="3"/>
  <c r="BN1855" i="3"/>
  <c r="BK1855" i="3"/>
  <c r="K1772" i="11"/>
  <c r="L1772" i="11"/>
  <c r="BK1773" i="3"/>
  <c r="BL1773" i="3"/>
  <c r="BM1773" i="3"/>
  <c r="BP1773" i="3"/>
  <c r="BO1773" i="3"/>
  <c r="BN1773" i="3"/>
  <c r="BJ1773" i="3"/>
  <c r="BS1773" i="3"/>
  <c r="BQ1773" i="3"/>
  <c r="BR1773" i="3"/>
  <c r="BT1773" i="3"/>
  <c r="BU1773" i="3"/>
  <c r="BU1886" i="3"/>
  <c r="BL1886" i="3"/>
  <c r="BM1886" i="3"/>
  <c r="BP1886" i="3"/>
  <c r="BK1886" i="3"/>
  <c r="BQ1886" i="3"/>
  <c r="BT1886" i="3"/>
  <c r="BS1886" i="3"/>
  <c r="BR1886" i="3"/>
  <c r="BN1886" i="3"/>
  <c r="BJ1886" i="3"/>
  <c r="BO1886" i="3"/>
  <c r="BM1941" i="3"/>
  <c r="BN1941" i="3"/>
  <c r="BR1941" i="3"/>
  <c r="BU1941" i="3"/>
  <c r="BP1941" i="3"/>
  <c r="BS1941" i="3"/>
  <c r="BJ1941" i="3"/>
  <c r="BT1941" i="3"/>
  <c r="BL1941" i="3"/>
  <c r="BK1941" i="3"/>
  <c r="BQ1941" i="3"/>
  <c r="BO1941" i="3"/>
  <c r="BU1811" i="3"/>
  <c r="BK1811" i="3"/>
  <c r="BL1811" i="3"/>
  <c r="BP1811" i="3"/>
  <c r="BQ1811" i="3"/>
  <c r="BS1811" i="3"/>
  <c r="BM1811" i="3"/>
  <c r="BR1811" i="3"/>
  <c r="BT1811" i="3"/>
  <c r="BJ1811" i="3"/>
  <c r="BO1811" i="3"/>
  <c r="BN1811" i="3"/>
  <c r="L1885" i="11"/>
  <c r="E28" i="11"/>
  <c r="D15" i="11"/>
  <c r="E51" i="11"/>
  <c r="B74" i="11"/>
  <c r="D85" i="11"/>
  <c r="K93" i="11"/>
  <c r="I102" i="11"/>
  <c r="G102" i="11"/>
  <c r="K122" i="11"/>
  <c r="BU46" i="3"/>
  <c r="BT46" i="3"/>
  <c r="BJ46" i="3"/>
  <c r="BS46" i="3"/>
  <c r="BO46" i="3"/>
  <c r="BL46" i="3"/>
  <c r="BR46" i="3"/>
  <c r="BN46" i="3"/>
  <c r="BP46" i="3"/>
  <c r="BQ46" i="3"/>
  <c r="BK46" i="3"/>
  <c r="BM46" i="3"/>
  <c r="J164" i="11"/>
  <c r="K164" i="11"/>
  <c r="BP165" i="3"/>
  <c r="BT165" i="3"/>
  <c r="BR165" i="3"/>
  <c r="BS165" i="3"/>
  <c r="BM165" i="3"/>
  <c r="BL165" i="3"/>
  <c r="BU165" i="3"/>
  <c r="BN165" i="3"/>
  <c r="BQ165" i="3"/>
  <c r="BK165" i="3"/>
  <c r="BJ165" i="3"/>
  <c r="BO165" i="3"/>
  <c r="BQ143" i="3"/>
  <c r="BS143" i="3"/>
  <c r="BK143" i="3"/>
  <c r="BJ143" i="3"/>
  <c r="BU143" i="3"/>
  <c r="BR143" i="3"/>
  <c r="BT143" i="3"/>
  <c r="BO143" i="3"/>
  <c r="BL143" i="3"/>
  <c r="BM143" i="3"/>
  <c r="BP143" i="3"/>
  <c r="BN143" i="3"/>
  <c r="BS105" i="3"/>
  <c r="BM105" i="3"/>
  <c r="BK105" i="3"/>
  <c r="BT105" i="3"/>
  <c r="BN105" i="3"/>
  <c r="BJ105" i="3"/>
  <c r="BP105" i="3"/>
  <c r="BQ105" i="3"/>
  <c r="BR105" i="3"/>
  <c r="BO105" i="3"/>
  <c r="BL105" i="3"/>
  <c r="BU105" i="3"/>
  <c r="M228" i="11"/>
  <c r="B228" i="11"/>
  <c r="G228" i="11"/>
  <c r="H228" i="11"/>
  <c r="D228" i="11"/>
  <c r="BK229" i="3"/>
  <c r="BL229" i="3"/>
  <c r="BN229" i="3"/>
  <c r="BQ229" i="3"/>
  <c r="BM229" i="3"/>
  <c r="BJ229" i="3"/>
  <c r="BO229" i="3"/>
  <c r="BP229" i="3"/>
  <c r="BR229" i="3"/>
  <c r="BS229" i="3"/>
  <c r="BU229" i="3"/>
  <c r="BT229" i="3"/>
  <c r="J251" i="11"/>
  <c r="B251" i="11"/>
  <c r="L251" i="11"/>
  <c r="BT252" i="3"/>
  <c r="BS252" i="3"/>
  <c r="BO252" i="3"/>
  <c r="BM252" i="3"/>
  <c r="BK252" i="3"/>
  <c r="BU252" i="3"/>
  <c r="BJ252" i="3"/>
  <c r="BP252" i="3"/>
  <c r="BQ252" i="3"/>
  <c r="BR252" i="3"/>
  <c r="BL252" i="3"/>
  <c r="BN252" i="3"/>
  <c r="B221" i="11"/>
  <c r="D253" i="11"/>
  <c r="I293" i="11"/>
  <c r="D331" i="11"/>
  <c r="L329" i="11"/>
  <c r="E248" i="11"/>
  <c r="BO249" i="3"/>
  <c r="BQ249" i="3"/>
  <c r="BR249" i="3"/>
  <c r="BU249" i="3"/>
  <c r="BJ249" i="3"/>
  <c r="BK249" i="3"/>
  <c r="BN249" i="3"/>
  <c r="BS249" i="3"/>
  <c r="BP249" i="3"/>
  <c r="BL249" i="3"/>
  <c r="BM249" i="3"/>
  <c r="BT249" i="3"/>
  <c r="B374" i="11"/>
  <c r="M51" i="11"/>
  <c r="C278" i="11"/>
  <c r="BS279" i="3"/>
  <c r="BL279" i="3"/>
  <c r="BN279" i="3"/>
  <c r="BO279" i="3"/>
  <c r="BK279" i="3"/>
  <c r="BU279" i="3"/>
  <c r="BT279" i="3"/>
  <c r="BR279" i="3"/>
  <c r="BM279" i="3"/>
  <c r="BJ279" i="3"/>
  <c r="BQ279" i="3"/>
  <c r="BP279" i="3"/>
  <c r="G372" i="11"/>
  <c r="F375" i="11"/>
  <c r="K251" i="11"/>
  <c r="BU369" i="3"/>
  <c r="BS369" i="3"/>
  <c r="BM369" i="3"/>
  <c r="BQ369" i="3"/>
  <c r="BT369" i="3"/>
  <c r="BL369" i="3"/>
  <c r="BK369" i="3"/>
  <c r="BJ369" i="3"/>
  <c r="BN369" i="3"/>
  <c r="BP369" i="3"/>
  <c r="BO369" i="3"/>
  <c r="BR369" i="3"/>
  <c r="BT286" i="3"/>
  <c r="BN286" i="3"/>
  <c r="BQ286" i="3"/>
  <c r="BP286" i="3"/>
  <c r="BS286" i="3"/>
  <c r="BO286" i="3"/>
  <c r="BU286" i="3"/>
  <c r="BM286" i="3"/>
  <c r="BL286" i="3"/>
  <c r="BR286" i="3"/>
  <c r="BJ286" i="3"/>
  <c r="BK286" i="3"/>
  <c r="C477" i="11"/>
  <c r="M427" i="11"/>
  <c r="I477" i="11"/>
  <c r="BM314" i="3"/>
  <c r="BK314" i="3"/>
  <c r="BJ314" i="3"/>
  <c r="BO314" i="3"/>
  <c r="BS314" i="3"/>
  <c r="BL314" i="3"/>
  <c r="BT314" i="3"/>
  <c r="BN314" i="3"/>
  <c r="BQ314" i="3"/>
  <c r="BU314" i="3"/>
  <c r="BP314" i="3"/>
  <c r="BR314" i="3"/>
  <c r="J378" i="11"/>
  <c r="L396" i="11"/>
  <c r="H451" i="11"/>
  <c r="I451" i="11"/>
  <c r="L451" i="11"/>
  <c r="BL452" i="3"/>
  <c r="BK452" i="3"/>
  <c r="BS452" i="3"/>
  <c r="BQ452" i="3"/>
  <c r="BT452" i="3"/>
  <c r="BU452" i="3"/>
  <c r="BJ452" i="3"/>
  <c r="BO452" i="3"/>
  <c r="BR452" i="3"/>
  <c r="BM452" i="3"/>
  <c r="BN452" i="3"/>
  <c r="BP452" i="3"/>
  <c r="I329" i="11"/>
  <c r="C479" i="11"/>
  <c r="G378" i="11"/>
  <c r="G473" i="11"/>
  <c r="L408" i="11"/>
  <c r="E533" i="11"/>
  <c r="D533" i="11"/>
  <c r="BT534" i="3"/>
  <c r="BR534" i="3"/>
  <c r="BS534" i="3"/>
  <c r="BO534" i="3"/>
  <c r="BQ534" i="3"/>
  <c r="BJ534" i="3"/>
  <c r="BK534" i="3"/>
  <c r="BN534" i="3"/>
  <c r="BM534" i="3"/>
  <c r="BU534" i="3"/>
  <c r="BP534" i="3"/>
  <c r="BL534" i="3"/>
  <c r="C546" i="11"/>
  <c r="K509" i="11"/>
  <c r="B331" i="11"/>
  <c r="I389" i="11"/>
  <c r="G491" i="11"/>
  <c r="L593" i="11"/>
  <c r="E626" i="11"/>
  <c r="K632" i="11"/>
  <c r="BP423" i="3"/>
  <c r="BK423" i="3"/>
  <c r="BR423" i="3"/>
  <c r="BN423" i="3"/>
  <c r="BT423" i="3"/>
  <c r="BS423" i="3"/>
  <c r="BM423" i="3"/>
  <c r="BL423" i="3"/>
  <c r="BJ423" i="3"/>
  <c r="BQ423" i="3"/>
  <c r="BU423" i="3"/>
  <c r="BO423" i="3"/>
  <c r="L507" i="11"/>
  <c r="C615" i="11"/>
  <c r="H659" i="11"/>
  <c r="K659" i="11"/>
  <c r="BN421" i="3"/>
  <c r="BO421" i="3"/>
  <c r="BP421" i="3"/>
  <c r="BQ421" i="3"/>
  <c r="BK421" i="3"/>
  <c r="BL421" i="3"/>
  <c r="BS421" i="3"/>
  <c r="BR421" i="3"/>
  <c r="BT421" i="3"/>
  <c r="BM421" i="3"/>
  <c r="BU421" i="3"/>
  <c r="BJ421" i="3"/>
  <c r="F626" i="11"/>
  <c r="E659" i="11"/>
  <c r="H548" i="11"/>
  <c r="F509" i="11"/>
  <c r="K603" i="11"/>
  <c r="BK604" i="3"/>
  <c r="BN604" i="3"/>
  <c r="BQ604" i="3"/>
  <c r="BS604" i="3"/>
  <c r="BP604" i="3"/>
  <c r="BJ604" i="3"/>
  <c r="BM604" i="3"/>
  <c r="BO604" i="3"/>
  <c r="BT604" i="3"/>
  <c r="BL604" i="3"/>
  <c r="BR604" i="3"/>
  <c r="BU604" i="3"/>
  <c r="J772" i="11"/>
  <c r="I730" i="11"/>
  <c r="D771" i="11"/>
  <c r="J705" i="11"/>
  <c r="K705" i="11"/>
  <c r="BL706" i="3"/>
  <c r="BJ706" i="3"/>
  <c r="BT706" i="3"/>
  <c r="BM706" i="3"/>
  <c r="BS706" i="3"/>
  <c r="BQ706" i="3"/>
  <c r="BR706" i="3"/>
  <c r="BK706" i="3"/>
  <c r="BO706" i="3"/>
  <c r="BN706" i="3"/>
  <c r="BP706" i="3"/>
  <c r="BU706" i="3"/>
  <c r="H826" i="11"/>
  <c r="E632" i="11"/>
  <c r="I748" i="11"/>
  <c r="C928" i="11"/>
  <c r="E608" i="11"/>
  <c r="BR640" i="3"/>
  <c r="BM640" i="3"/>
  <c r="BK640" i="3"/>
  <c r="BU640" i="3"/>
  <c r="BJ640" i="3"/>
  <c r="BP640" i="3"/>
  <c r="BT640" i="3"/>
  <c r="BL640" i="3"/>
  <c r="BO640" i="3"/>
  <c r="BN640" i="3"/>
  <c r="BS640" i="3"/>
  <c r="BQ640" i="3"/>
  <c r="B771" i="11"/>
  <c r="C730" i="11"/>
  <c r="E813" i="11"/>
  <c r="G748" i="11"/>
  <c r="J968" i="11"/>
  <c r="E876" i="11"/>
  <c r="E981" i="11"/>
  <c r="BS615" i="3"/>
  <c r="BN615" i="3"/>
  <c r="BQ615" i="3"/>
  <c r="BT615" i="3"/>
  <c r="BL615" i="3"/>
  <c r="BM615" i="3"/>
  <c r="BP615" i="3"/>
  <c r="BK615" i="3"/>
  <c r="BO615" i="3"/>
  <c r="BJ615" i="3"/>
  <c r="BR615" i="3"/>
  <c r="BU615" i="3"/>
  <c r="M1019" i="11"/>
  <c r="H772" i="11"/>
  <c r="E837" i="11"/>
  <c r="B942" i="11"/>
  <c r="E765" i="11"/>
  <c r="C913" i="11"/>
  <c r="BU607" i="3"/>
  <c r="BM607" i="3"/>
  <c r="BJ607" i="3"/>
  <c r="BL607" i="3"/>
  <c r="BP607" i="3"/>
  <c r="BO607" i="3"/>
  <c r="BK607" i="3"/>
  <c r="BQ607" i="3"/>
  <c r="BS607" i="3"/>
  <c r="BN607" i="3"/>
  <c r="BT607" i="3"/>
  <c r="BR607" i="3"/>
  <c r="M1206" i="11"/>
  <c r="BK596" i="3"/>
  <c r="BP596" i="3"/>
  <c r="BO596" i="3"/>
  <c r="BQ596" i="3"/>
  <c r="BJ596" i="3"/>
  <c r="BS596" i="3"/>
  <c r="BT596" i="3"/>
  <c r="BU596" i="3"/>
  <c r="BN596" i="3"/>
  <c r="BM596" i="3"/>
  <c r="BR596" i="3"/>
  <c r="BL596" i="3"/>
  <c r="M928" i="11"/>
  <c r="D1019" i="11"/>
  <c r="BS869" i="3"/>
  <c r="BP869" i="3"/>
  <c r="BR869" i="3"/>
  <c r="BJ869" i="3"/>
  <c r="BL869" i="3"/>
  <c r="BO869" i="3"/>
  <c r="BK869" i="3"/>
  <c r="BN869" i="3"/>
  <c r="BT869" i="3"/>
  <c r="BQ869" i="3"/>
  <c r="BM869" i="3"/>
  <c r="BU869" i="3"/>
  <c r="BT964" i="3"/>
  <c r="BO964" i="3"/>
  <c r="BR964" i="3"/>
  <c r="BM964" i="3"/>
  <c r="BU964" i="3"/>
  <c r="BJ964" i="3"/>
  <c r="BS964" i="3"/>
  <c r="BN964" i="3"/>
  <c r="BK964" i="3"/>
  <c r="BP964" i="3"/>
  <c r="BL964" i="3"/>
  <c r="BQ964" i="3"/>
  <c r="C1141" i="11"/>
  <c r="M1098" i="11"/>
  <c r="L1032" i="11"/>
  <c r="G1239" i="11"/>
  <c r="M1239" i="11"/>
  <c r="BR1240" i="3"/>
  <c r="BS1240" i="3"/>
  <c r="BK1240" i="3"/>
  <c r="BT1240" i="3"/>
  <c r="BM1240" i="3"/>
  <c r="BO1240" i="3"/>
  <c r="BU1240" i="3"/>
  <c r="BJ1240" i="3"/>
  <c r="BQ1240" i="3"/>
  <c r="BN1240" i="3"/>
  <c r="BL1240" i="3"/>
  <c r="BP1240" i="3"/>
  <c r="G1220" i="11"/>
  <c r="G1299" i="11"/>
  <c r="D1428" i="11"/>
  <c r="E1141" i="11"/>
  <c r="E1309" i="11"/>
  <c r="J1309" i="11"/>
  <c r="BQ1310" i="3"/>
  <c r="BU1310" i="3"/>
  <c r="BL1310" i="3"/>
  <c r="BN1310" i="3"/>
  <c r="BP1310" i="3"/>
  <c r="BR1310" i="3"/>
  <c r="BK1310" i="3"/>
  <c r="BM1310" i="3"/>
  <c r="BT1310" i="3"/>
  <c r="BJ1310" i="3"/>
  <c r="BO1310" i="3"/>
  <c r="BS1310" i="3"/>
  <c r="L1428" i="11"/>
  <c r="I1200" i="11"/>
  <c r="B1441" i="11"/>
  <c r="E1440" i="11"/>
  <c r="D1297" i="11"/>
  <c r="BM1298" i="3"/>
  <c r="BL1298" i="3"/>
  <c r="BP1298" i="3"/>
  <c r="BN1298" i="3"/>
  <c r="BS1298" i="3"/>
  <c r="BT1298" i="3"/>
  <c r="BK1298" i="3"/>
  <c r="BR1298" i="3"/>
  <c r="BU1298" i="3"/>
  <c r="BO1298" i="3"/>
  <c r="BJ1298" i="3"/>
  <c r="BQ1298" i="3"/>
  <c r="C1328" i="11"/>
  <c r="E1396" i="11"/>
  <c r="C1206" i="11"/>
  <c r="K1384" i="11"/>
  <c r="L1440" i="11"/>
  <c r="BR863" i="3"/>
  <c r="BN863" i="3"/>
  <c r="BP863" i="3"/>
  <c r="BO863" i="3"/>
  <c r="BU863" i="3"/>
  <c r="BT863" i="3"/>
  <c r="BQ863" i="3"/>
  <c r="BJ863" i="3"/>
  <c r="BK863" i="3"/>
  <c r="BL863" i="3"/>
  <c r="BM863" i="3"/>
  <c r="BS863" i="3"/>
  <c r="G1206" i="11"/>
  <c r="M1396" i="11"/>
  <c r="J826" i="11"/>
  <c r="H1256" i="11"/>
  <c r="BN1428" i="3"/>
  <c r="BM1428" i="3"/>
  <c r="BJ1428" i="3"/>
  <c r="BR1428" i="3"/>
  <c r="BL1428" i="3"/>
  <c r="BU1428" i="3"/>
  <c r="BS1428" i="3"/>
  <c r="BP1428" i="3"/>
  <c r="BT1428" i="3"/>
  <c r="BO1428" i="3"/>
  <c r="BK1428" i="3"/>
  <c r="BQ1428" i="3"/>
  <c r="D1255" i="11"/>
  <c r="BU1256" i="3"/>
  <c r="BS1256" i="3"/>
  <c r="BK1256" i="3"/>
  <c r="BL1256" i="3"/>
  <c r="BQ1256" i="3"/>
  <c r="BT1256" i="3"/>
  <c r="BM1256" i="3"/>
  <c r="BN1256" i="3"/>
  <c r="BO1256" i="3"/>
  <c r="BP1256" i="3"/>
  <c r="BJ1256" i="3"/>
  <c r="BR1256" i="3"/>
  <c r="K1854" i="11"/>
  <c r="D1179" i="11"/>
  <c r="BR1180" i="3"/>
  <c r="BM1180" i="3"/>
  <c r="BT1180" i="3"/>
  <c r="BP1180" i="3"/>
  <c r="BU1180" i="3"/>
  <c r="BK1180" i="3"/>
  <c r="BJ1180" i="3"/>
  <c r="BL1180" i="3"/>
  <c r="BN1180" i="3"/>
  <c r="BQ1180" i="3"/>
  <c r="BS1180" i="3"/>
  <c r="BO1180" i="3"/>
  <c r="H1299" i="11"/>
  <c r="J1371" i="11"/>
  <c r="I1456" i="11"/>
  <c r="K1053" i="11"/>
  <c r="B1476" i="11"/>
  <c r="C1085" i="11"/>
  <c r="K1592" i="11"/>
  <c r="H1598" i="11"/>
  <c r="B1598" i="11"/>
  <c r="E1598" i="11"/>
  <c r="BU1599" i="3"/>
  <c r="BK1599" i="3"/>
  <c r="BT1599" i="3"/>
  <c r="BL1599" i="3"/>
  <c r="BM1599" i="3"/>
  <c r="BN1599" i="3"/>
  <c r="BO1599" i="3"/>
  <c r="BP1599" i="3"/>
  <c r="BR1599" i="3"/>
  <c r="BQ1599" i="3"/>
  <c r="BJ1599" i="3"/>
  <c r="BS1599" i="3"/>
  <c r="J1735" i="11"/>
  <c r="D1497" i="11"/>
  <c r="B1579" i="11"/>
  <c r="F1579" i="11"/>
  <c r="BP1580" i="3"/>
  <c r="BT1580" i="3"/>
  <c r="BU1580" i="3"/>
  <c r="BR1580" i="3"/>
  <c r="BQ1580" i="3"/>
  <c r="BO1580" i="3"/>
  <c r="BJ1580" i="3"/>
  <c r="BN1580" i="3"/>
  <c r="BM1580" i="3"/>
  <c r="BS1580" i="3"/>
  <c r="BL1580" i="3"/>
  <c r="BK1580" i="3"/>
  <c r="E1584" i="11"/>
  <c r="F1476" i="11"/>
  <c r="L1607" i="11"/>
  <c r="B1699" i="11"/>
  <c r="G1699" i="11"/>
  <c r="H1699" i="11"/>
  <c r="M1699" i="11"/>
  <c r="BT1700" i="3"/>
  <c r="BP1700" i="3"/>
  <c r="BU1700" i="3"/>
  <c r="BS1700" i="3"/>
  <c r="BL1700" i="3"/>
  <c r="BN1700" i="3"/>
  <c r="BJ1700" i="3"/>
  <c r="BO1700" i="3"/>
  <c r="BM1700" i="3"/>
  <c r="BQ1700" i="3"/>
  <c r="BK1700" i="3"/>
  <c r="BR1700" i="3"/>
  <c r="D1558" i="11"/>
  <c r="D1578" i="11"/>
  <c r="I1690" i="11"/>
  <c r="C1742" i="11"/>
  <c r="G1521" i="11"/>
  <c r="H1521" i="11"/>
  <c r="M1521" i="11"/>
  <c r="BJ1522" i="3"/>
  <c r="BQ1522" i="3"/>
  <c r="BK1522" i="3"/>
  <c r="BR1522" i="3"/>
  <c r="BP1522" i="3"/>
  <c r="BN1522" i="3"/>
  <c r="BM1522" i="3"/>
  <c r="BS1522" i="3"/>
  <c r="BL1522" i="3"/>
  <c r="BT1522" i="3"/>
  <c r="BU1522" i="3"/>
  <c r="BO1522" i="3"/>
  <c r="C1548" i="11"/>
  <c r="B1485" i="11"/>
  <c r="J1483" i="11"/>
  <c r="E1607" i="11"/>
  <c r="D1470" i="11"/>
  <c r="BT1471" i="3"/>
  <c r="BM1471" i="3"/>
  <c r="BN1471" i="3"/>
  <c r="BR1471" i="3"/>
  <c r="BO1471" i="3"/>
  <c r="BK1471" i="3"/>
  <c r="BQ1471" i="3"/>
  <c r="BP1471" i="3"/>
  <c r="BU1471" i="3"/>
  <c r="BJ1471" i="3"/>
  <c r="BS1471" i="3"/>
  <c r="BL1471" i="3"/>
  <c r="F1625" i="11"/>
  <c r="C1627" i="11"/>
  <c r="J1878" i="11"/>
  <c r="E1878" i="11"/>
  <c r="I1885" i="11"/>
  <c r="BS1478" i="3"/>
  <c r="BL1478" i="3"/>
  <c r="BT1478" i="3"/>
  <c r="BM1478" i="3"/>
  <c r="BN1478" i="3"/>
  <c r="BO1478" i="3"/>
  <c r="BR1478" i="3"/>
  <c r="BK1478" i="3"/>
  <c r="BU1478" i="3"/>
  <c r="BP1478" i="3"/>
  <c r="BQ1478" i="3"/>
  <c r="BJ1478" i="3"/>
  <c r="H1674" i="11"/>
  <c r="F1772" i="11"/>
  <c r="J1723" i="11"/>
  <c r="C1603" i="11"/>
  <c r="M1603" i="11"/>
  <c r="BL1604" i="3"/>
  <c r="BM1604" i="3"/>
  <c r="BS1604" i="3"/>
  <c r="BU1604" i="3"/>
  <c r="BN1604" i="3"/>
  <c r="BJ1604" i="3"/>
  <c r="BK1604" i="3"/>
  <c r="BT1604" i="3"/>
  <c r="BR1604" i="3"/>
  <c r="BO1604" i="3"/>
  <c r="BQ1604" i="3"/>
  <c r="BP1604" i="3"/>
  <c r="F1810" i="11"/>
  <c r="C1559" i="11"/>
  <c r="J1854" i="11"/>
  <c r="G1616" i="11"/>
  <c r="C1616" i="11"/>
  <c r="BR1617" i="3"/>
  <c r="BS1617" i="3"/>
  <c r="BT1617" i="3"/>
  <c r="BU1617" i="3"/>
  <c r="BQ1617" i="3"/>
  <c r="BN1617" i="3"/>
  <c r="BO1617" i="3"/>
  <c r="BL1617" i="3"/>
  <c r="BP1617" i="3"/>
  <c r="BK1617" i="3"/>
  <c r="BJ1617" i="3"/>
  <c r="BM1617" i="3"/>
  <c r="H1878" i="11"/>
  <c r="I1957" i="11"/>
  <c r="BP1495" i="3"/>
  <c r="BO1495" i="3"/>
  <c r="BQ1495" i="3"/>
  <c r="BK1495" i="3"/>
  <c r="BU1495" i="3"/>
  <c r="BL1495" i="3"/>
  <c r="BT1495" i="3"/>
  <c r="BM1495" i="3"/>
  <c r="BN1495" i="3"/>
  <c r="BS1495" i="3"/>
  <c r="BJ1495" i="3"/>
  <c r="BR1495" i="3"/>
  <c r="C1774" i="11"/>
  <c r="M1772" i="11"/>
  <c r="M1854" i="11"/>
  <c r="I1548" i="11"/>
  <c r="H1476" i="11"/>
  <c r="H1885" i="11"/>
  <c r="BO1459" i="3"/>
  <c r="BQ1459" i="3"/>
  <c r="BL1459" i="3"/>
  <c r="BR1459" i="3"/>
  <c r="BN1459" i="3"/>
  <c r="BU1459" i="3"/>
  <c r="BS1459" i="3"/>
  <c r="BP1459" i="3"/>
  <c r="BK1459" i="3"/>
  <c r="BJ1459" i="3"/>
  <c r="BT1459" i="3"/>
  <c r="BM1459" i="3"/>
  <c r="I1558" i="11"/>
  <c r="G1885" i="11"/>
  <c r="H1625" i="11"/>
  <c r="H1690" i="11"/>
  <c r="L1774" i="11"/>
  <c r="D1942" i="11"/>
  <c r="BR1530" i="3"/>
  <c r="BT1530" i="3"/>
  <c r="BL1530" i="3"/>
  <c r="BS1530" i="3"/>
  <c r="BU1530" i="3"/>
  <c r="BM1530" i="3"/>
  <c r="BO1530" i="3"/>
  <c r="BJ1530" i="3"/>
  <c r="BP1530" i="3"/>
  <c r="BK1530" i="3"/>
  <c r="BN1530" i="3"/>
  <c r="BQ1530" i="3"/>
  <c r="K1821" i="11"/>
  <c r="H7" i="11"/>
  <c r="B27" i="11"/>
  <c r="K50" i="11"/>
  <c r="D28" i="11"/>
  <c r="F45" i="11"/>
  <c r="F41" i="11"/>
  <c r="L79" i="11"/>
  <c r="C92" i="11"/>
  <c r="K98" i="11"/>
  <c r="J51" i="11"/>
  <c r="K74" i="11"/>
  <c r="B85" i="11"/>
  <c r="J93" i="11"/>
  <c r="G7" i="11"/>
  <c r="J98" i="11"/>
  <c r="I87" i="11"/>
  <c r="M126" i="11"/>
  <c r="E102" i="11"/>
  <c r="BR24" i="3"/>
  <c r="BS24" i="3"/>
  <c r="BP24" i="3"/>
  <c r="BK24" i="3"/>
  <c r="BL24" i="3"/>
  <c r="BN24" i="3"/>
  <c r="BT24" i="3"/>
  <c r="BQ24" i="3"/>
  <c r="BU24" i="3"/>
  <c r="BO24" i="3"/>
  <c r="BM24" i="3"/>
  <c r="BJ24" i="3"/>
  <c r="J122" i="11"/>
  <c r="B55" i="11"/>
  <c r="M99" i="11"/>
  <c r="C197" i="11"/>
  <c r="BJ112" i="3"/>
  <c r="BO112" i="3"/>
  <c r="BP112" i="3"/>
  <c r="BK112" i="3"/>
  <c r="BS112" i="3"/>
  <c r="BR112" i="3"/>
  <c r="BN112" i="3"/>
  <c r="BQ112" i="3"/>
  <c r="BL112" i="3"/>
  <c r="BU112" i="3"/>
  <c r="BM112" i="3"/>
  <c r="BT112" i="3"/>
  <c r="K104" i="11"/>
  <c r="K221" i="11"/>
  <c r="E164" i="11"/>
  <c r="BT131" i="3"/>
  <c r="BQ131" i="3"/>
  <c r="BJ131" i="3"/>
  <c r="BR131" i="3"/>
  <c r="BP131" i="3"/>
  <c r="BM131" i="3"/>
  <c r="BO131" i="3"/>
  <c r="BK131" i="3"/>
  <c r="BN131" i="3"/>
  <c r="BS131" i="3"/>
  <c r="BU131" i="3"/>
  <c r="BL131" i="3"/>
  <c r="E117" i="11"/>
  <c r="C198" i="11"/>
  <c r="K208" i="11"/>
  <c r="H208" i="11"/>
  <c r="L228" i="11"/>
  <c r="C251" i="11"/>
  <c r="F221" i="11"/>
  <c r="C229" i="11"/>
  <c r="B253" i="11"/>
  <c r="F309" i="11"/>
  <c r="M340" i="11"/>
  <c r="H293" i="11"/>
  <c r="C331" i="11"/>
  <c r="J123" i="11"/>
  <c r="BO124" i="3"/>
  <c r="BK124" i="3"/>
  <c r="BJ124" i="3"/>
  <c r="BT124" i="3"/>
  <c r="BL124" i="3"/>
  <c r="BU124" i="3"/>
  <c r="BN124" i="3"/>
  <c r="BP124" i="3"/>
  <c r="BQ124" i="3"/>
  <c r="BS124" i="3"/>
  <c r="BM124" i="3"/>
  <c r="BR124" i="3"/>
  <c r="M253" i="11"/>
  <c r="L285" i="11"/>
  <c r="G340" i="11"/>
  <c r="K329" i="11"/>
  <c r="D343" i="11"/>
  <c r="K252" i="11"/>
  <c r="M374" i="11"/>
  <c r="BJ226" i="3"/>
  <c r="BK226" i="3"/>
  <c r="BM226" i="3"/>
  <c r="BN226" i="3"/>
  <c r="BU226" i="3"/>
  <c r="BL226" i="3"/>
  <c r="BQ226" i="3"/>
  <c r="BR226" i="3"/>
  <c r="BP226" i="3"/>
  <c r="BO226" i="3"/>
  <c r="BT226" i="3"/>
  <c r="BS226" i="3"/>
  <c r="BR307" i="3"/>
  <c r="BT307" i="3"/>
  <c r="BP307" i="3"/>
  <c r="BO307" i="3"/>
  <c r="BU307" i="3"/>
  <c r="BL307" i="3"/>
  <c r="BQ307" i="3"/>
  <c r="BM307" i="3"/>
  <c r="BJ307" i="3"/>
  <c r="BS307" i="3"/>
  <c r="BK307" i="3"/>
  <c r="BN307" i="3"/>
  <c r="C372" i="11"/>
  <c r="F395" i="11"/>
  <c r="C51" i="11"/>
  <c r="F264" i="11"/>
  <c r="H313" i="11"/>
  <c r="B278" i="11"/>
  <c r="F478" i="11"/>
  <c r="I179" i="11"/>
  <c r="E293" i="11"/>
  <c r="K403" i="11"/>
  <c r="K427" i="11"/>
  <c r="K451" i="11"/>
  <c r="BQ190" i="3"/>
  <c r="BR190" i="3"/>
  <c r="BJ190" i="3"/>
  <c r="BS190" i="3"/>
  <c r="BL190" i="3"/>
  <c r="BM190" i="3"/>
  <c r="BP190" i="3"/>
  <c r="BK190" i="3"/>
  <c r="BT190" i="3"/>
  <c r="BU190" i="3"/>
  <c r="BO190" i="3"/>
  <c r="BN190" i="3"/>
  <c r="C328" i="11"/>
  <c r="I366" i="11"/>
  <c r="BJ367" i="3"/>
  <c r="BK367" i="3"/>
  <c r="BT367" i="3"/>
  <c r="BQ367" i="3"/>
  <c r="BU367" i="3"/>
  <c r="BS367" i="3"/>
  <c r="BM367" i="3"/>
  <c r="BO367" i="3"/>
  <c r="BL367" i="3"/>
  <c r="BR367" i="3"/>
  <c r="BN367" i="3"/>
  <c r="BP367" i="3"/>
  <c r="BS261" i="3"/>
  <c r="BU261" i="3"/>
  <c r="BJ261" i="3"/>
  <c r="BT261" i="3"/>
  <c r="BP261" i="3"/>
  <c r="BK261" i="3"/>
  <c r="BN261" i="3"/>
  <c r="BR261" i="3"/>
  <c r="BQ261" i="3"/>
  <c r="BO261" i="3"/>
  <c r="BM261" i="3"/>
  <c r="BL261" i="3"/>
  <c r="F444" i="11"/>
  <c r="B389" i="11"/>
  <c r="L478" i="11"/>
  <c r="G427" i="11"/>
  <c r="G477" i="11"/>
  <c r="I378" i="11"/>
  <c r="E396" i="11"/>
  <c r="I487" i="11"/>
  <c r="D329" i="11"/>
  <c r="D529" i="11"/>
  <c r="B555" i="11"/>
  <c r="B409" i="11"/>
  <c r="D484" i="11"/>
  <c r="M529" i="11"/>
  <c r="D378" i="11"/>
  <c r="B422" i="11"/>
  <c r="D555" i="11"/>
  <c r="M408" i="11"/>
  <c r="K340" i="11"/>
  <c r="G438" i="11"/>
  <c r="J389" i="11"/>
  <c r="E408" i="11"/>
  <c r="K530" i="11"/>
  <c r="K533" i="11"/>
  <c r="E546" i="11"/>
  <c r="BN371" i="3"/>
  <c r="BU371" i="3"/>
  <c r="BP371" i="3"/>
  <c r="BK371" i="3"/>
  <c r="BL371" i="3"/>
  <c r="BQ371" i="3"/>
  <c r="BS371" i="3"/>
  <c r="BT371" i="3"/>
  <c r="BJ371" i="3"/>
  <c r="BO371" i="3"/>
  <c r="BM371" i="3"/>
  <c r="BR371" i="3"/>
  <c r="H466" i="11"/>
  <c r="BU467" i="3"/>
  <c r="BT467" i="3"/>
  <c r="BS467" i="3"/>
  <c r="BN467" i="3"/>
  <c r="BL467" i="3"/>
  <c r="BM467" i="3"/>
  <c r="BO467" i="3"/>
  <c r="BK467" i="3"/>
  <c r="BP467" i="3"/>
  <c r="BQ467" i="3"/>
  <c r="BR467" i="3"/>
  <c r="BJ467" i="3"/>
  <c r="B546" i="11"/>
  <c r="G509" i="11"/>
  <c r="C594" i="11"/>
  <c r="K522" i="11"/>
  <c r="L603" i="11"/>
  <c r="H478" i="11"/>
  <c r="L503" i="11"/>
  <c r="C389" i="11"/>
  <c r="E491" i="11"/>
  <c r="J593" i="11"/>
  <c r="I546" i="11"/>
  <c r="F643" i="11"/>
  <c r="M614" i="11"/>
  <c r="D626" i="11"/>
  <c r="J632" i="11"/>
  <c r="BS435" i="3"/>
  <c r="BT435" i="3"/>
  <c r="BL435" i="3"/>
  <c r="BN435" i="3"/>
  <c r="BO435" i="3"/>
  <c r="BK435" i="3"/>
  <c r="BQ435" i="3"/>
  <c r="BP435" i="3"/>
  <c r="BU435" i="3"/>
  <c r="BJ435" i="3"/>
  <c r="BM435" i="3"/>
  <c r="BR435" i="3"/>
  <c r="K624" i="11"/>
  <c r="J477" i="11"/>
  <c r="J507" i="11"/>
  <c r="L615" i="11"/>
  <c r="J659" i="11"/>
  <c r="E534" i="11"/>
  <c r="L705" i="11"/>
  <c r="H594" i="11"/>
  <c r="D659" i="11"/>
  <c r="B715" i="11"/>
  <c r="K615" i="11"/>
  <c r="G639" i="11"/>
  <c r="D674" i="11"/>
  <c r="G548" i="11"/>
  <c r="B613" i="11"/>
  <c r="F639" i="11"/>
  <c r="E681" i="11"/>
  <c r="I715" i="11"/>
  <c r="C715" i="11"/>
  <c r="I772" i="11"/>
  <c r="J880" i="11"/>
  <c r="H730" i="11"/>
  <c r="E826" i="11"/>
  <c r="K581" i="11"/>
  <c r="BP582" i="3"/>
  <c r="BU582" i="3"/>
  <c r="BT582" i="3"/>
  <c r="BR582" i="3"/>
  <c r="BQ582" i="3"/>
  <c r="BK582" i="3"/>
  <c r="BS582" i="3"/>
  <c r="BJ582" i="3"/>
  <c r="BN582" i="3"/>
  <c r="BL582" i="3"/>
  <c r="BM582" i="3"/>
  <c r="BO582" i="3"/>
  <c r="I742" i="11"/>
  <c r="H753" i="11"/>
  <c r="M753" i="11"/>
  <c r="B753" i="11"/>
  <c r="BJ754" i="3"/>
  <c r="BK754" i="3"/>
  <c r="BL754" i="3"/>
  <c r="BM754" i="3"/>
  <c r="BT754" i="3"/>
  <c r="BR754" i="3"/>
  <c r="BQ754" i="3"/>
  <c r="BU754" i="3"/>
  <c r="BS754" i="3"/>
  <c r="BO754" i="3"/>
  <c r="BP754" i="3"/>
  <c r="BN754" i="3"/>
  <c r="H575" i="11"/>
  <c r="B630" i="11"/>
  <c r="I630" i="11"/>
  <c r="J630" i="11"/>
  <c r="BN631" i="3"/>
  <c r="BP631" i="3"/>
  <c r="BT631" i="3"/>
  <c r="BU631" i="3"/>
  <c r="BJ631" i="3"/>
  <c r="BO631" i="3"/>
  <c r="BR631" i="3"/>
  <c r="BQ631" i="3"/>
  <c r="BM631" i="3"/>
  <c r="BS631" i="3"/>
  <c r="BK631" i="3"/>
  <c r="BL631" i="3"/>
  <c r="F945" i="11"/>
  <c r="D868" i="11"/>
  <c r="B928" i="11"/>
  <c r="C530" i="11"/>
  <c r="L608" i="11"/>
  <c r="H643" i="11"/>
  <c r="D832" i="11"/>
  <c r="M832" i="11"/>
  <c r="H832" i="11"/>
  <c r="BP833" i="3"/>
  <c r="BR833" i="3"/>
  <c r="BS833" i="3"/>
  <c r="BM833" i="3"/>
  <c r="BQ833" i="3"/>
  <c r="BK833" i="3"/>
  <c r="BJ833" i="3"/>
  <c r="BO833" i="3"/>
  <c r="BL833" i="3"/>
  <c r="BU833" i="3"/>
  <c r="BT833" i="3"/>
  <c r="BN833" i="3"/>
  <c r="I916" i="11"/>
  <c r="E964" i="11"/>
  <c r="J750" i="11"/>
  <c r="M813" i="11"/>
  <c r="L877" i="11"/>
  <c r="BQ796" i="3"/>
  <c r="BS796" i="3"/>
  <c r="BU796" i="3"/>
  <c r="BM796" i="3"/>
  <c r="BR796" i="3"/>
  <c r="BL796" i="3"/>
  <c r="BO796" i="3"/>
  <c r="BK796" i="3"/>
  <c r="BJ796" i="3"/>
  <c r="BN796" i="3"/>
  <c r="BP796" i="3"/>
  <c r="BT796" i="3"/>
  <c r="G968" i="11"/>
  <c r="I876" i="11"/>
  <c r="M946" i="11"/>
  <c r="J963" i="11"/>
  <c r="B981" i="11"/>
  <c r="G819" i="11"/>
  <c r="BJ820" i="3"/>
  <c r="BL820" i="3"/>
  <c r="BM820" i="3"/>
  <c r="BN820" i="3"/>
  <c r="BS820" i="3"/>
  <c r="BU820" i="3"/>
  <c r="BO820" i="3"/>
  <c r="BT820" i="3"/>
  <c r="BP820" i="3"/>
  <c r="BQ820" i="3"/>
  <c r="BR820" i="3"/>
  <c r="BK820" i="3"/>
  <c r="E989" i="11"/>
  <c r="F627" i="11"/>
  <c r="D847" i="11"/>
  <c r="BR848" i="3"/>
  <c r="BN848" i="3"/>
  <c r="BO848" i="3"/>
  <c r="BP848" i="3"/>
  <c r="BQ848" i="3"/>
  <c r="BJ848" i="3"/>
  <c r="BK848" i="3"/>
  <c r="BL848" i="3"/>
  <c r="BM848" i="3"/>
  <c r="BT848" i="3"/>
  <c r="BU848" i="3"/>
  <c r="BS848" i="3"/>
  <c r="L1019" i="11"/>
  <c r="E1087" i="11"/>
  <c r="B837" i="11"/>
  <c r="K853" i="11"/>
  <c r="K942" i="11"/>
  <c r="H735" i="11"/>
  <c r="B765" i="11"/>
  <c r="L862" i="11"/>
  <c r="J913" i="11"/>
  <c r="G627" i="11"/>
  <c r="G839" i="11"/>
  <c r="BQ840" i="3"/>
  <c r="BN840" i="3"/>
  <c r="BP840" i="3"/>
  <c r="BU840" i="3"/>
  <c r="BK840" i="3"/>
  <c r="BJ840" i="3"/>
  <c r="BM840" i="3"/>
  <c r="BL840" i="3"/>
  <c r="BR840" i="3"/>
  <c r="BO840" i="3"/>
  <c r="BT840" i="3"/>
  <c r="BS840" i="3"/>
  <c r="G897" i="11"/>
  <c r="B1034" i="11"/>
  <c r="L1206" i="11"/>
  <c r="K608" i="11"/>
  <c r="H968" i="11"/>
  <c r="B963" i="11"/>
  <c r="I1226" i="11"/>
  <c r="J933" i="11"/>
  <c r="C1084" i="11"/>
  <c r="H1205" i="11"/>
  <c r="K875" i="11"/>
  <c r="C963" i="11"/>
  <c r="F904" i="11"/>
  <c r="H1134" i="11"/>
  <c r="K1141" i="11"/>
  <c r="BO919" i="3"/>
  <c r="BP919" i="3"/>
  <c r="BQ919" i="3"/>
  <c r="BU919" i="3"/>
  <c r="BS919" i="3"/>
  <c r="BR919" i="3"/>
  <c r="BM919" i="3"/>
  <c r="BK919" i="3"/>
  <c r="BT919" i="3"/>
  <c r="BN919" i="3"/>
  <c r="BJ919" i="3"/>
  <c r="BL919" i="3"/>
  <c r="D985" i="11"/>
  <c r="BP1013" i="3"/>
  <c r="BU1013" i="3"/>
  <c r="BL1013" i="3"/>
  <c r="BM1013" i="3"/>
  <c r="BT1013" i="3"/>
  <c r="BO1013" i="3"/>
  <c r="BJ1013" i="3"/>
  <c r="BK1013" i="3"/>
  <c r="BN1013" i="3"/>
  <c r="BS1013" i="3"/>
  <c r="BQ1013" i="3"/>
  <c r="BR1013" i="3"/>
  <c r="I1098" i="11"/>
  <c r="K1028" i="11"/>
  <c r="K1032" i="11"/>
  <c r="F1239" i="11"/>
  <c r="BO699" i="3"/>
  <c r="BM699" i="3"/>
  <c r="BK699" i="3"/>
  <c r="BP699" i="3"/>
  <c r="BL699" i="3"/>
  <c r="BN699" i="3"/>
  <c r="BS699" i="3"/>
  <c r="BQ699" i="3"/>
  <c r="BT699" i="3"/>
  <c r="BU699" i="3"/>
  <c r="BR699" i="3"/>
  <c r="BJ699" i="3"/>
  <c r="BT1004" i="3"/>
  <c r="BQ1004" i="3"/>
  <c r="BU1004" i="3"/>
  <c r="BM1004" i="3"/>
  <c r="BL1004" i="3"/>
  <c r="BK1004" i="3"/>
  <c r="BO1004" i="3"/>
  <c r="BR1004" i="3"/>
  <c r="BS1004" i="3"/>
  <c r="BN1004" i="3"/>
  <c r="BJ1004" i="3"/>
  <c r="BP1004" i="3"/>
  <c r="I1179" i="11"/>
  <c r="BL887" i="3"/>
  <c r="BQ887" i="3"/>
  <c r="BK887" i="3"/>
  <c r="BO887" i="3"/>
  <c r="BU887" i="3"/>
  <c r="BT887" i="3"/>
  <c r="BJ887" i="3"/>
  <c r="BN887" i="3"/>
  <c r="BR887" i="3"/>
  <c r="BM887" i="3"/>
  <c r="BS887" i="3"/>
  <c r="BP887" i="3"/>
  <c r="F1220" i="11"/>
  <c r="F1299" i="11"/>
  <c r="D1440" i="11"/>
  <c r="G1016" i="11"/>
  <c r="BL1107" i="3"/>
  <c r="BP1107" i="3"/>
  <c r="BM1107" i="3"/>
  <c r="BK1107" i="3"/>
  <c r="BJ1107" i="3"/>
  <c r="BQ1107" i="3"/>
  <c r="BO1107" i="3"/>
  <c r="BS1107" i="3"/>
  <c r="BT1107" i="3"/>
  <c r="BN1107" i="3"/>
  <c r="BR1107" i="3"/>
  <c r="BU1107" i="3"/>
  <c r="D1231" i="11"/>
  <c r="B1141" i="11"/>
  <c r="H1363" i="11"/>
  <c r="D1309" i="11"/>
  <c r="I1428" i="11"/>
  <c r="K1200" i="11"/>
  <c r="D1230" i="11"/>
  <c r="F1230" i="11"/>
  <c r="BM1231" i="3"/>
  <c r="BO1231" i="3"/>
  <c r="BP1231" i="3"/>
  <c r="BU1231" i="3"/>
  <c r="BQ1231" i="3"/>
  <c r="BJ1231" i="3"/>
  <c r="BT1231" i="3"/>
  <c r="BN1231" i="3"/>
  <c r="BS1231" i="3"/>
  <c r="BK1231" i="3"/>
  <c r="BL1231" i="3"/>
  <c r="BR1231" i="3"/>
  <c r="B1336" i="11"/>
  <c r="M933" i="11"/>
  <c r="E1297" i="11"/>
  <c r="M1404" i="11"/>
  <c r="G1404" i="11"/>
  <c r="BQ1405" i="3"/>
  <c r="BL1405" i="3"/>
  <c r="BO1405" i="3"/>
  <c r="BN1405" i="3"/>
  <c r="BT1405" i="3"/>
  <c r="BR1405" i="3"/>
  <c r="BP1405" i="3"/>
  <c r="BS1405" i="3"/>
  <c r="BU1405" i="3"/>
  <c r="BM1405" i="3"/>
  <c r="BJ1405" i="3"/>
  <c r="BK1405" i="3"/>
  <c r="J1297" i="11"/>
  <c r="M1328" i="11"/>
  <c r="B1226" i="11"/>
  <c r="I1255" i="11"/>
  <c r="H1325" i="11"/>
  <c r="G1384" i="11"/>
  <c r="K1440" i="11"/>
  <c r="F1206" i="11"/>
  <c r="I1399" i="11"/>
  <c r="C1265" i="11"/>
  <c r="C1277" i="11"/>
  <c r="B1233" i="11"/>
  <c r="G1256" i="11"/>
  <c r="M1399" i="11"/>
  <c r="I1427" i="11"/>
  <c r="H1323" i="11"/>
  <c r="BM1324" i="3"/>
  <c r="BK1324" i="3"/>
  <c r="BU1324" i="3"/>
  <c r="BN1324" i="3"/>
  <c r="BS1324" i="3"/>
  <c r="BQ1324" i="3"/>
  <c r="BO1324" i="3"/>
  <c r="BJ1324" i="3"/>
  <c r="BL1324" i="3"/>
  <c r="BP1324" i="3"/>
  <c r="BR1324" i="3"/>
  <c r="BT1324" i="3"/>
  <c r="F1458" i="11"/>
  <c r="K1603" i="11"/>
  <c r="H997" i="11"/>
  <c r="BJ1412" i="3"/>
  <c r="BO1412" i="3"/>
  <c r="BP1412" i="3"/>
  <c r="BQ1412" i="3"/>
  <c r="BR1412" i="3"/>
  <c r="BL1412" i="3"/>
  <c r="BN1412" i="3"/>
  <c r="BT1412" i="3"/>
  <c r="BS1412" i="3"/>
  <c r="BU1412" i="3"/>
  <c r="BK1412" i="3"/>
  <c r="BM1412" i="3"/>
  <c r="M1415" i="11"/>
  <c r="H1456" i="11"/>
  <c r="BS1196" i="3"/>
  <c r="BN1196" i="3"/>
  <c r="BQ1196" i="3"/>
  <c r="BR1196" i="3"/>
  <c r="BO1196" i="3"/>
  <c r="BJ1196" i="3"/>
  <c r="BT1196" i="3"/>
  <c r="BL1196" i="3"/>
  <c r="BP1196" i="3"/>
  <c r="BU1196" i="3"/>
  <c r="BK1196" i="3"/>
  <c r="BM1196" i="3"/>
  <c r="H1379" i="11"/>
  <c r="I1379" i="11"/>
  <c r="BM1380" i="3"/>
  <c r="BN1380" i="3"/>
  <c r="BQ1380" i="3"/>
  <c r="BR1380" i="3"/>
  <c r="BP1380" i="3"/>
  <c r="BU1380" i="3"/>
  <c r="BO1380" i="3"/>
  <c r="BJ1380" i="3"/>
  <c r="BT1380" i="3"/>
  <c r="BK1380" i="3"/>
  <c r="BS1380" i="3"/>
  <c r="BL1380" i="3"/>
  <c r="K1579" i="11"/>
  <c r="H1447" i="11"/>
  <c r="D1053" i="11"/>
  <c r="D1416" i="11"/>
  <c r="M1476" i="11"/>
  <c r="L1694" i="11"/>
  <c r="J1085" i="11"/>
  <c r="C1488" i="11"/>
  <c r="D1511" i="11"/>
  <c r="D1523" i="11"/>
  <c r="J1592" i="11"/>
  <c r="D1735" i="11"/>
  <c r="I1889" i="11"/>
  <c r="C1497" i="11"/>
  <c r="C1579" i="11"/>
  <c r="M1584" i="11"/>
  <c r="D1477" i="11"/>
  <c r="H1529" i="11"/>
  <c r="H1607" i="11"/>
  <c r="C1699" i="11"/>
  <c r="E1734" i="11"/>
  <c r="I1734" i="11"/>
  <c r="D1734" i="11"/>
  <c r="L1734" i="11"/>
  <c r="M1734" i="11"/>
  <c r="C1734" i="11"/>
  <c r="BJ1735" i="3"/>
  <c r="BN1735" i="3"/>
  <c r="BQ1735" i="3"/>
  <c r="BP1735" i="3"/>
  <c r="BR1735" i="3"/>
  <c r="BS1735" i="3"/>
  <c r="BL1735" i="3"/>
  <c r="BU1735" i="3"/>
  <c r="BO1735" i="3"/>
  <c r="BK1735" i="3"/>
  <c r="BM1735" i="3"/>
  <c r="BT1735" i="3"/>
  <c r="F1477" i="11"/>
  <c r="BU1504" i="3"/>
  <c r="BL1504" i="3"/>
  <c r="BQ1504" i="3"/>
  <c r="BK1504" i="3"/>
  <c r="BT1504" i="3"/>
  <c r="BS1504" i="3"/>
  <c r="BO1504" i="3"/>
  <c r="BR1504" i="3"/>
  <c r="BN1504" i="3"/>
  <c r="BM1504" i="3"/>
  <c r="BJ1504" i="3"/>
  <c r="BP1504" i="3"/>
  <c r="M1558" i="11"/>
  <c r="M1578" i="11"/>
  <c r="G1690" i="11"/>
  <c r="K1742" i="11"/>
  <c r="E1521" i="11"/>
  <c r="E1548" i="11"/>
  <c r="E1666" i="11"/>
  <c r="L1485" i="11"/>
  <c r="D1587" i="11"/>
  <c r="F1616" i="11"/>
  <c r="L1638" i="11"/>
  <c r="H1454" i="11"/>
  <c r="BT1455" i="3"/>
  <c r="BQ1455" i="3"/>
  <c r="BO1455" i="3"/>
  <c r="BM1455" i="3"/>
  <c r="BR1455" i="3"/>
  <c r="BJ1455" i="3"/>
  <c r="BS1455" i="3"/>
  <c r="BN1455" i="3"/>
  <c r="BL1455" i="3"/>
  <c r="BU1455" i="3"/>
  <c r="BP1455" i="3"/>
  <c r="BK1455" i="3"/>
  <c r="H1562" i="11"/>
  <c r="I1670" i="11"/>
  <c r="H1670" i="11"/>
  <c r="E1670" i="11"/>
  <c r="BN1671" i="3"/>
  <c r="BO1671" i="3"/>
  <c r="BM1671" i="3"/>
  <c r="BT1671" i="3"/>
  <c r="BU1671" i="3"/>
  <c r="BQ1671" i="3"/>
  <c r="BR1671" i="3"/>
  <c r="BL1671" i="3"/>
  <c r="BP1671" i="3"/>
  <c r="BS1671" i="3"/>
  <c r="BK1671" i="3"/>
  <c r="BJ1671" i="3"/>
  <c r="M1513" i="11"/>
  <c r="B1625" i="11"/>
  <c r="D1627" i="11"/>
  <c r="H1651" i="11"/>
  <c r="F1878" i="11"/>
  <c r="L1555" i="11"/>
  <c r="BN1631" i="3"/>
  <c r="BL1631" i="3"/>
  <c r="BQ1631" i="3"/>
  <c r="BT1631" i="3"/>
  <c r="BJ1631" i="3"/>
  <c r="I1630" i="11"/>
  <c r="BO1631" i="3"/>
  <c r="BU1631" i="3"/>
  <c r="BM1631" i="3"/>
  <c r="BK1631" i="3"/>
  <c r="BS1631" i="3"/>
  <c r="BP1631" i="3"/>
  <c r="BR1631" i="3"/>
  <c r="D1878" i="11"/>
  <c r="I1384" i="11"/>
  <c r="B1610" i="11"/>
  <c r="D1610" i="11"/>
  <c r="BQ1611" i="3"/>
  <c r="BR1611" i="3"/>
  <c r="BT1611" i="3"/>
  <c r="BL1611" i="3"/>
  <c r="BM1611" i="3"/>
  <c r="BK1611" i="3"/>
  <c r="BP1611" i="3"/>
  <c r="BO1611" i="3"/>
  <c r="BU1611" i="3"/>
  <c r="BN1611" i="3"/>
  <c r="BS1611" i="3"/>
  <c r="BJ1611" i="3"/>
  <c r="I1751" i="11"/>
  <c r="J1751" i="11"/>
  <c r="BM1752" i="3"/>
  <c r="BN1752" i="3"/>
  <c r="BO1752" i="3"/>
  <c r="BJ1752" i="3"/>
  <c r="BS1752" i="3"/>
  <c r="BT1752" i="3"/>
  <c r="BQ1752" i="3"/>
  <c r="BR1752" i="3"/>
  <c r="BK1752" i="3"/>
  <c r="BU1752" i="3"/>
  <c r="BP1752" i="3"/>
  <c r="BL1752" i="3"/>
  <c r="E1772" i="11"/>
  <c r="M1957" i="11"/>
  <c r="D1531" i="11"/>
  <c r="J1619" i="11"/>
  <c r="C1619" i="11"/>
  <c r="I1619" i="11"/>
  <c r="BK1620" i="3"/>
  <c r="BL1620" i="3"/>
  <c r="BM1620" i="3"/>
  <c r="BQ1620" i="3"/>
  <c r="BT1620" i="3"/>
  <c r="BJ1620" i="3"/>
  <c r="BU1620" i="3"/>
  <c r="BN1620" i="3"/>
  <c r="BP1620" i="3"/>
  <c r="BO1620" i="3"/>
  <c r="BR1620" i="3"/>
  <c r="BS1620" i="3"/>
  <c r="D1641" i="11"/>
  <c r="I1723" i="11"/>
  <c r="I1603" i="11"/>
  <c r="L1771" i="11"/>
  <c r="E1833" i="11"/>
  <c r="F1974" i="11"/>
  <c r="H1505" i="11"/>
  <c r="L1509" i="11"/>
  <c r="B1559" i="11"/>
  <c r="E1931" i="11"/>
  <c r="L1957" i="11"/>
  <c r="B1396" i="11"/>
  <c r="D1584" i="11"/>
  <c r="M1663" i="11"/>
  <c r="L1833" i="11"/>
  <c r="H1763" i="11"/>
  <c r="I1854" i="11"/>
  <c r="G1548" i="11"/>
  <c r="C1920" i="11"/>
  <c r="F1920" i="11"/>
  <c r="C1760" i="11"/>
  <c r="I1483" i="11"/>
  <c r="E1497" i="11"/>
  <c r="E1558" i="11"/>
  <c r="B1601" i="11"/>
  <c r="H1731" i="11"/>
  <c r="K1877" i="11"/>
  <c r="C1882" i="11"/>
  <c r="BN1895" i="3"/>
  <c r="BM1895" i="3"/>
  <c r="BL1895" i="3"/>
  <c r="BJ1895" i="3"/>
  <c r="BP1895" i="3"/>
  <c r="BU1895" i="3"/>
  <c r="BQ1895" i="3"/>
  <c r="BO1895" i="3"/>
  <c r="BS1895" i="3"/>
  <c r="BT1895" i="3"/>
  <c r="BR1895" i="3"/>
  <c r="BK1895" i="3"/>
  <c r="BS1988" i="3"/>
  <c r="BR1988" i="3"/>
  <c r="BT1988" i="3"/>
  <c r="BK1988" i="3"/>
  <c r="BL1988" i="3"/>
  <c r="BP1988" i="3"/>
  <c r="BQ1988" i="3"/>
  <c r="BU1988" i="3"/>
  <c r="BO1988" i="3"/>
  <c r="C1987" i="11"/>
  <c r="BM1988" i="3"/>
  <c r="BJ1988" i="3"/>
  <c r="BN1988" i="3"/>
  <c r="J1488" i="11"/>
  <c r="BT1551" i="3"/>
  <c r="BO1551" i="3"/>
  <c r="BJ1551" i="3"/>
  <c r="BK1551" i="3"/>
  <c r="BM1551" i="3"/>
  <c r="BP1551" i="3"/>
  <c r="BR1551" i="3"/>
  <c r="BS1551" i="3"/>
  <c r="BU1551" i="3"/>
  <c r="BL1551" i="3"/>
  <c r="BN1551" i="3"/>
  <c r="BQ1551" i="3"/>
  <c r="BM1763" i="3"/>
  <c r="BL1763" i="3"/>
  <c r="BR1763" i="3"/>
  <c r="BS1763" i="3"/>
  <c r="BU1763" i="3"/>
  <c r="BJ1763" i="3"/>
  <c r="BN1763" i="3"/>
  <c r="BQ1763" i="3"/>
  <c r="BK1763" i="3"/>
  <c r="BO1763" i="3"/>
  <c r="BP1763" i="3"/>
  <c r="BT1763" i="3"/>
  <c r="BK1910" i="3"/>
  <c r="BJ1910" i="3"/>
  <c r="BS1910" i="3"/>
  <c r="BT1910" i="3"/>
  <c r="BN1910" i="3"/>
  <c r="BO1910" i="3"/>
  <c r="BU1910" i="3"/>
  <c r="BL1910" i="3"/>
  <c r="BP1910" i="3"/>
  <c r="BQ1910" i="3"/>
  <c r="BR1910" i="3"/>
  <c r="BM1910" i="3"/>
  <c r="F1474" i="11"/>
  <c r="BT1475" i="3"/>
  <c r="BQ1475" i="3"/>
  <c r="BN1475" i="3"/>
  <c r="BR1475" i="3"/>
  <c r="BJ1475" i="3"/>
  <c r="BK1475" i="3"/>
  <c r="BM1475" i="3"/>
  <c r="BO1475" i="3"/>
  <c r="BS1475" i="3"/>
  <c r="BP1475" i="3"/>
  <c r="BU1475" i="3"/>
  <c r="BL1475" i="3"/>
  <c r="I1747" i="11"/>
  <c r="D1553" i="11"/>
  <c r="BK1554" i="3"/>
  <c r="BR1554" i="3"/>
  <c r="BL1554" i="3"/>
  <c r="BM1554" i="3"/>
  <c r="BN1554" i="3"/>
  <c r="BU1554" i="3"/>
  <c r="BJ1554" i="3"/>
  <c r="BP1554" i="3"/>
  <c r="BQ1554" i="3"/>
  <c r="BO1554" i="3"/>
  <c r="BS1554" i="3"/>
  <c r="BT1554" i="3"/>
  <c r="I1625" i="11"/>
  <c r="BS1815" i="3"/>
  <c r="BT1815" i="3"/>
  <c r="BO1815" i="3"/>
  <c r="BK1815" i="3"/>
  <c r="BP1815" i="3"/>
  <c r="BJ1815" i="3"/>
  <c r="BU1815" i="3"/>
  <c r="BN1815" i="3"/>
  <c r="BM1815" i="3"/>
  <c r="BL1815" i="3"/>
  <c r="BQ1815" i="3"/>
  <c r="BR1815" i="3"/>
  <c r="I1902" i="11"/>
  <c r="H1909" i="11"/>
  <c r="G1821" i="11"/>
  <c r="BL16" i="3"/>
  <c r="BR16" i="3"/>
  <c r="BS16" i="3"/>
  <c r="BM16" i="3"/>
  <c r="BU16" i="3"/>
  <c r="BQ16" i="3"/>
  <c r="BT16" i="3"/>
  <c r="BK16" i="3"/>
  <c r="BJ16" i="3"/>
  <c r="BN16" i="3"/>
  <c r="BO16" i="3"/>
  <c r="BP16" i="3"/>
  <c r="F102" i="11"/>
  <c r="B102" i="11"/>
  <c r="BQ103" i="3"/>
  <c r="BS103" i="3"/>
  <c r="BJ103" i="3"/>
  <c r="BT103" i="3"/>
  <c r="BL103" i="3"/>
  <c r="BP103" i="3"/>
  <c r="BU103" i="3"/>
  <c r="BR103" i="3"/>
  <c r="BO103" i="3"/>
  <c r="BK103" i="3"/>
  <c r="BM103" i="3"/>
  <c r="BN103" i="3"/>
  <c r="C93" i="11"/>
  <c r="BQ94" i="3"/>
  <c r="BR94" i="3"/>
  <c r="BL94" i="3"/>
  <c r="BM94" i="3"/>
  <c r="BO94" i="3"/>
  <c r="BP94" i="3"/>
  <c r="BT94" i="3"/>
  <c r="BS94" i="3"/>
  <c r="BU94" i="3"/>
  <c r="BJ94" i="3"/>
  <c r="BN94" i="3"/>
  <c r="BK94" i="3"/>
  <c r="D491" i="11"/>
  <c r="C473" i="11"/>
  <c r="BS474" i="3"/>
  <c r="BU474" i="3"/>
  <c r="BJ474" i="3"/>
  <c r="BN474" i="3"/>
  <c r="BR474" i="3"/>
  <c r="BM474" i="3"/>
  <c r="BK474" i="3"/>
  <c r="BP474" i="3"/>
  <c r="BQ474" i="3"/>
  <c r="BO474" i="3"/>
  <c r="BT474" i="3"/>
  <c r="BL474" i="3"/>
  <c r="B615" i="11"/>
  <c r="J615" i="11"/>
  <c r="I615" i="11"/>
  <c r="BT616" i="3"/>
  <c r="BL616" i="3"/>
  <c r="BN616" i="3"/>
  <c r="BR616" i="3"/>
  <c r="BO616" i="3"/>
  <c r="BU616" i="3"/>
  <c r="BM616" i="3"/>
  <c r="BK616" i="3"/>
  <c r="BS616" i="3"/>
  <c r="BP616" i="3"/>
  <c r="BJ616" i="3"/>
  <c r="BQ616" i="3"/>
  <c r="BQ510" i="3"/>
  <c r="BS510" i="3"/>
  <c r="BJ510" i="3"/>
  <c r="BK510" i="3"/>
  <c r="BL510" i="3"/>
  <c r="BM510" i="3"/>
  <c r="BN510" i="3"/>
  <c r="BU510" i="3"/>
  <c r="BO510" i="3"/>
  <c r="BR510" i="3"/>
  <c r="BT510" i="3"/>
  <c r="BP510" i="3"/>
  <c r="M748" i="11"/>
  <c r="BR749" i="3"/>
  <c r="BJ749" i="3"/>
  <c r="BQ749" i="3"/>
  <c r="BK749" i="3"/>
  <c r="BT749" i="3"/>
  <c r="BU749" i="3"/>
  <c r="BO749" i="3"/>
  <c r="BN749" i="3"/>
  <c r="BS749" i="3"/>
  <c r="BP749" i="3"/>
  <c r="BM749" i="3"/>
  <c r="BL749" i="3"/>
  <c r="F946" i="11"/>
  <c r="L946" i="11"/>
  <c r="BQ947" i="3"/>
  <c r="BU947" i="3"/>
  <c r="BT947" i="3"/>
  <c r="BP947" i="3"/>
  <c r="BN947" i="3"/>
  <c r="BM947" i="3"/>
  <c r="BK947" i="3"/>
  <c r="BJ947" i="3"/>
  <c r="BO947" i="3"/>
  <c r="BR947" i="3"/>
  <c r="BS947" i="3"/>
  <c r="BL947" i="3"/>
  <c r="D928" i="11"/>
  <c r="BK929" i="3"/>
  <c r="BR929" i="3"/>
  <c r="BJ929" i="3"/>
  <c r="BN929" i="3"/>
  <c r="BT929" i="3"/>
  <c r="BP929" i="3"/>
  <c r="BM929" i="3"/>
  <c r="BS929" i="3"/>
  <c r="BU929" i="3"/>
  <c r="BL929" i="3"/>
  <c r="BO929" i="3"/>
  <c r="BQ929" i="3"/>
  <c r="J1440" i="11"/>
  <c r="K1299" i="11"/>
  <c r="BQ1300" i="3"/>
  <c r="BR1300" i="3"/>
  <c r="BT1300" i="3"/>
  <c r="BJ1300" i="3"/>
  <c r="BL1300" i="3"/>
  <c r="BK1300" i="3"/>
  <c r="BS1300" i="3"/>
  <c r="BM1300" i="3"/>
  <c r="BO1300" i="3"/>
  <c r="BN1300" i="3"/>
  <c r="BU1300" i="3"/>
  <c r="BP1300" i="3"/>
  <c r="H1592" i="11"/>
  <c r="J1742" i="11"/>
  <c r="L1627" i="11"/>
  <c r="E1774" i="11"/>
  <c r="BU1775" i="3"/>
  <c r="BR1775" i="3"/>
  <c r="BS1775" i="3"/>
  <c r="BT1775" i="3"/>
  <c r="BL1775" i="3"/>
  <c r="I1774" i="11"/>
  <c r="BN1775" i="3"/>
  <c r="BO1775" i="3"/>
  <c r="BK1775" i="3"/>
  <c r="BQ1775" i="3"/>
  <c r="BJ1775" i="3"/>
  <c r="BM1775" i="3"/>
  <c r="BP1775" i="3"/>
  <c r="BS1560" i="3"/>
  <c r="BU1560" i="3"/>
  <c r="BT1560" i="3"/>
  <c r="BK1560" i="3"/>
  <c r="BL1560" i="3"/>
  <c r="BJ1560" i="3"/>
  <c r="BQ1560" i="3"/>
  <c r="BR1560" i="3"/>
  <c r="BM1560" i="3"/>
  <c r="BN1560" i="3"/>
  <c r="BO1560" i="3"/>
  <c r="BP1560" i="3"/>
  <c r="D3" i="11"/>
  <c r="I45" i="11"/>
  <c r="B87" i="11"/>
  <c r="L15" i="11"/>
  <c r="H104" i="11"/>
  <c r="BN127" i="3"/>
  <c r="BT127" i="3"/>
  <c r="BS127" i="3"/>
  <c r="BQ127" i="3"/>
  <c r="BK127" i="3"/>
  <c r="BU127" i="3"/>
  <c r="BJ127" i="3"/>
  <c r="BP127" i="3"/>
  <c r="BO127" i="3"/>
  <c r="BM127" i="3"/>
  <c r="BL127" i="3"/>
  <c r="BR127" i="3"/>
  <c r="F110" i="11"/>
  <c r="F216" i="11"/>
  <c r="H216" i="11"/>
  <c r="B216" i="11"/>
  <c r="D216" i="11"/>
  <c r="BK217" i="3"/>
  <c r="BP217" i="3"/>
  <c r="BS217" i="3"/>
  <c r="BL217" i="3"/>
  <c r="BM217" i="3"/>
  <c r="BO217" i="3"/>
  <c r="BJ217" i="3"/>
  <c r="BT217" i="3"/>
  <c r="BR217" i="3"/>
  <c r="BU217" i="3"/>
  <c r="BQ217" i="3"/>
  <c r="BN217" i="3"/>
  <c r="K212" i="11"/>
  <c r="G313" i="11"/>
  <c r="E451" i="11"/>
  <c r="M328" i="11"/>
  <c r="G479" i="11"/>
  <c r="G446" i="11"/>
  <c r="F533" i="11"/>
  <c r="G543" i="11"/>
  <c r="H543" i="11"/>
  <c r="BL544" i="3"/>
  <c r="BP544" i="3"/>
  <c r="BS544" i="3"/>
  <c r="BJ544" i="3"/>
  <c r="BN544" i="3"/>
  <c r="BO544" i="3"/>
  <c r="BM544" i="3"/>
  <c r="BT544" i="3"/>
  <c r="BU544" i="3"/>
  <c r="BQ544" i="3"/>
  <c r="BK544" i="3"/>
  <c r="BR544" i="3"/>
  <c r="J715" i="11"/>
  <c r="C681" i="11"/>
  <c r="M637" i="11"/>
  <c r="J909" i="11"/>
  <c r="M937" i="11"/>
  <c r="E937" i="11"/>
  <c r="I937" i="11"/>
  <c r="BJ938" i="3"/>
  <c r="BU938" i="3"/>
  <c r="BK938" i="3"/>
  <c r="BM938" i="3"/>
  <c r="BR938" i="3"/>
  <c r="BS938" i="3"/>
  <c r="BP938" i="3"/>
  <c r="BO938" i="3"/>
  <c r="BL938" i="3"/>
  <c r="BN938" i="3"/>
  <c r="BT938" i="3"/>
  <c r="BQ938" i="3"/>
  <c r="H736" i="11"/>
  <c r="BT737" i="3"/>
  <c r="BR737" i="3"/>
  <c r="BO737" i="3"/>
  <c r="BK737" i="3"/>
  <c r="BL737" i="3"/>
  <c r="BQ737" i="3"/>
  <c r="BM737" i="3"/>
  <c r="BJ737" i="3"/>
  <c r="BN737" i="3"/>
  <c r="BS737" i="3"/>
  <c r="BP737" i="3"/>
  <c r="BU737" i="3"/>
  <c r="L981" i="11"/>
  <c r="L837" i="11"/>
  <c r="D913" i="11"/>
  <c r="K1058" i="11"/>
  <c r="B1027" i="11"/>
  <c r="BS1028" i="3"/>
  <c r="BJ1028" i="3"/>
  <c r="BN1028" i="3"/>
  <c r="BM1028" i="3"/>
  <c r="BP1028" i="3"/>
  <c r="BK1028" i="3"/>
  <c r="BU1028" i="3"/>
  <c r="BR1028" i="3"/>
  <c r="BO1028" i="3"/>
  <c r="BQ1028" i="3"/>
  <c r="BT1028" i="3"/>
  <c r="BL1028" i="3"/>
  <c r="I969" i="11"/>
  <c r="G1060" i="11"/>
  <c r="J1060" i="11"/>
  <c r="BQ1061" i="3"/>
  <c r="BO1061" i="3"/>
  <c r="BR1061" i="3"/>
  <c r="BP1061" i="3"/>
  <c r="BM1061" i="3"/>
  <c r="BS1061" i="3"/>
  <c r="BK1061" i="3"/>
  <c r="BN1061" i="3"/>
  <c r="BU1061" i="3"/>
  <c r="BL1061" i="3"/>
  <c r="BT1061" i="3"/>
  <c r="BJ1061" i="3"/>
  <c r="H1187" i="11"/>
  <c r="BK1088" i="3"/>
  <c r="BQ1088" i="3"/>
  <c r="BO1088" i="3"/>
  <c r="BP1088" i="3"/>
  <c r="BU1088" i="3"/>
  <c r="BJ1088" i="3"/>
  <c r="BN1088" i="3"/>
  <c r="BL1088" i="3"/>
  <c r="BT1088" i="3"/>
  <c r="BR1088" i="3"/>
  <c r="BM1088" i="3"/>
  <c r="BS1088" i="3"/>
  <c r="F1232" i="11"/>
  <c r="K1297" i="11"/>
  <c r="H1328" i="11"/>
  <c r="E1232" i="11"/>
  <c r="M1282" i="11"/>
  <c r="E1312" i="11"/>
  <c r="F1312" i="11"/>
  <c r="BR1313" i="3"/>
  <c r="BO1313" i="3"/>
  <c r="BS1313" i="3"/>
  <c r="BM1313" i="3"/>
  <c r="BT1313" i="3"/>
  <c r="BQ1313" i="3"/>
  <c r="BL1313" i="3"/>
  <c r="BJ1313" i="3"/>
  <c r="BK1313" i="3"/>
  <c r="BP1313" i="3"/>
  <c r="BU1313" i="3"/>
  <c r="BN1313" i="3"/>
  <c r="K1598" i="11"/>
  <c r="L1699" i="11"/>
  <c r="I1772" i="11"/>
  <c r="J1509" i="11"/>
  <c r="B1548" i="11"/>
  <c r="BM1693" i="3"/>
  <c r="BR1693" i="3"/>
  <c r="BN1693" i="3"/>
  <c r="BP1693" i="3"/>
  <c r="BO1693" i="3"/>
  <c r="BQ1693" i="3"/>
  <c r="BU1693" i="3"/>
  <c r="BK1693" i="3"/>
  <c r="BL1693" i="3"/>
  <c r="BT1693" i="3"/>
  <c r="BS1693" i="3"/>
  <c r="BJ1693" i="3"/>
  <c r="J1747" i="11"/>
  <c r="B1907" i="11"/>
  <c r="C1907" i="11"/>
  <c r="I1907" i="11"/>
  <c r="J1907" i="11"/>
  <c r="BQ1908" i="3"/>
  <c r="BP1908" i="3"/>
  <c r="BM1908" i="3"/>
  <c r="BT1908" i="3"/>
  <c r="BK1908" i="3"/>
  <c r="BR1908" i="3"/>
  <c r="BU1908" i="3"/>
  <c r="BN1908" i="3"/>
  <c r="BO1908" i="3"/>
  <c r="BJ1908" i="3"/>
  <c r="BL1908" i="3"/>
  <c r="BS1908" i="3"/>
  <c r="C1675" i="11"/>
  <c r="BM1676" i="3"/>
  <c r="BP1676" i="3"/>
  <c r="BT1676" i="3"/>
  <c r="BQ1676" i="3"/>
  <c r="BU1676" i="3"/>
  <c r="BN1676" i="3"/>
  <c r="BR1676" i="3"/>
  <c r="BS1676" i="3"/>
  <c r="BL1676" i="3"/>
  <c r="BJ1676" i="3"/>
  <c r="BO1676" i="3"/>
  <c r="BK1676" i="3"/>
  <c r="J1603" i="11"/>
  <c r="C1731" i="11"/>
  <c r="C1889" i="11"/>
  <c r="BJ1890" i="3"/>
  <c r="BN1890" i="3"/>
  <c r="BM1890" i="3"/>
  <c r="BP1890" i="3"/>
  <c r="BU1890" i="3"/>
  <c r="BR1890" i="3"/>
  <c r="BQ1890" i="3"/>
  <c r="BO1890" i="3"/>
  <c r="BK1890" i="3"/>
  <c r="BT1890" i="3"/>
  <c r="BL1890" i="3"/>
  <c r="BS1890" i="3"/>
  <c r="C3" i="11"/>
  <c r="I27" i="11"/>
  <c r="F27" i="11"/>
  <c r="H27" i="11"/>
  <c r="BU28" i="3"/>
  <c r="BQ28" i="3"/>
  <c r="BS28" i="3"/>
  <c r="BJ28" i="3"/>
  <c r="BO28" i="3"/>
  <c r="BT28" i="3"/>
  <c r="BK28" i="3"/>
  <c r="BL28" i="3"/>
  <c r="BM28" i="3"/>
  <c r="BR28" i="3"/>
  <c r="BP28" i="3"/>
  <c r="BN28" i="3"/>
  <c r="E45" i="11"/>
  <c r="F55" i="11"/>
  <c r="H58" i="11"/>
  <c r="M58" i="11"/>
  <c r="E58" i="11"/>
  <c r="D58" i="11"/>
  <c r="BK59" i="3"/>
  <c r="BO59" i="3"/>
  <c r="BJ59" i="3"/>
  <c r="BT59" i="3"/>
  <c r="BU59" i="3"/>
  <c r="BQ59" i="3"/>
  <c r="BR59" i="3"/>
  <c r="BN59" i="3"/>
  <c r="BL59" i="3"/>
  <c r="BS59" i="3"/>
  <c r="BP59" i="3"/>
  <c r="BM59" i="3"/>
  <c r="L87" i="11"/>
  <c r="K15" i="11"/>
  <c r="L28" i="11"/>
  <c r="F93" i="11"/>
  <c r="H92" i="11"/>
  <c r="I98" i="11"/>
  <c r="B51" i="11"/>
  <c r="H74" i="11"/>
  <c r="H85" i="11"/>
  <c r="M87" i="11"/>
  <c r="I92" i="11"/>
  <c r="K92" i="11"/>
  <c r="F122" i="11"/>
  <c r="I7" i="11"/>
  <c r="F126" i="11"/>
  <c r="E104" i="11"/>
  <c r="K117" i="11"/>
  <c r="E110" i="11"/>
  <c r="F88" i="11"/>
  <c r="BU89" i="3"/>
  <c r="BL89" i="3"/>
  <c r="BR89" i="3"/>
  <c r="BQ89" i="3"/>
  <c r="BS89" i="3"/>
  <c r="BJ89" i="3"/>
  <c r="BO89" i="3"/>
  <c r="BK89" i="3"/>
  <c r="BN89" i="3"/>
  <c r="BM89" i="3"/>
  <c r="BT89" i="3"/>
  <c r="BP89" i="3"/>
  <c r="L164" i="11"/>
  <c r="M15" i="11"/>
  <c r="F109" i="11"/>
  <c r="BJ110" i="3"/>
  <c r="BN110" i="3"/>
  <c r="BT110" i="3"/>
  <c r="BP110" i="3"/>
  <c r="BS110" i="3"/>
  <c r="BQ110" i="3"/>
  <c r="BM110" i="3"/>
  <c r="BO110" i="3"/>
  <c r="BK110" i="3"/>
  <c r="BR110" i="3"/>
  <c r="BU110" i="3"/>
  <c r="BL110" i="3"/>
  <c r="L216" i="11"/>
  <c r="B184" i="11"/>
  <c r="G248" i="11"/>
  <c r="F212" i="11"/>
  <c r="L221" i="11"/>
  <c r="I278" i="11"/>
  <c r="BR184" i="3"/>
  <c r="BS184" i="3"/>
  <c r="BO184" i="3"/>
  <c r="BM184" i="3"/>
  <c r="BL184" i="3"/>
  <c r="BU184" i="3"/>
  <c r="BT184" i="3"/>
  <c r="BQ184" i="3"/>
  <c r="BN184" i="3"/>
  <c r="BP184" i="3"/>
  <c r="BK184" i="3"/>
  <c r="BJ184" i="3"/>
  <c r="E242" i="11"/>
  <c r="J176" i="11"/>
  <c r="I273" i="11"/>
  <c r="L273" i="11"/>
  <c r="M273" i="11"/>
  <c r="G273" i="11"/>
  <c r="BL274" i="3"/>
  <c r="BO274" i="3"/>
  <c r="BQ274" i="3"/>
  <c r="BT274" i="3"/>
  <c r="BK274" i="3"/>
  <c r="BJ274" i="3"/>
  <c r="BP274" i="3"/>
  <c r="BN274" i="3"/>
  <c r="BR274" i="3"/>
  <c r="BM274" i="3"/>
  <c r="BU274" i="3"/>
  <c r="BS274" i="3"/>
  <c r="K229" i="11"/>
  <c r="BL230" i="3"/>
  <c r="BT230" i="3"/>
  <c r="BM230" i="3"/>
  <c r="BN230" i="3"/>
  <c r="BK230" i="3"/>
  <c r="BP230" i="3"/>
  <c r="BS230" i="3"/>
  <c r="BQ230" i="3"/>
  <c r="BU230" i="3"/>
  <c r="BO230" i="3"/>
  <c r="BR230" i="3"/>
  <c r="BJ230" i="3"/>
  <c r="I331" i="11"/>
  <c r="BK187" i="3"/>
  <c r="BP187" i="3"/>
  <c r="BN187" i="3"/>
  <c r="BL187" i="3"/>
  <c r="BT187" i="3"/>
  <c r="BS187" i="3"/>
  <c r="BU187" i="3"/>
  <c r="BR187" i="3"/>
  <c r="BM187" i="3"/>
  <c r="BO187" i="3"/>
  <c r="BQ187" i="3"/>
  <c r="BJ187" i="3"/>
  <c r="K285" i="11"/>
  <c r="K294" i="11"/>
  <c r="H329" i="11"/>
  <c r="D420" i="11"/>
  <c r="D352" i="11"/>
  <c r="F396" i="11"/>
  <c r="J50" i="11"/>
  <c r="D313" i="11"/>
  <c r="M293" i="11"/>
  <c r="L375" i="11"/>
  <c r="D403" i="11"/>
  <c r="D427" i="11"/>
  <c r="D451" i="11"/>
  <c r="L328" i="11"/>
  <c r="M389" i="11"/>
  <c r="E479" i="11"/>
  <c r="C395" i="11"/>
  <c r="F446" i="11"/>
  <c r="H490" i="11"/>
  <c r="C490" i="11"/>
  <c r="D490" i="11"/>
  <c r="M490" i="11"/>
  <c r="BM491" i="3"/>
  <c r="BJ491" i="3"/>
  <c r="BO491" i="3"/>
  <c r="BL491" i="3"/>
  <c r="BR491" i="3"/>
  <c r="BU491" i="3"/>
  <c r="BK491" i="3"/>
  <c r="BS491" i="3"/>
  <c r="BN491" i="3"/>
  <c r="BP491" i="3"/>
  <c r="BT491" i="3"/>
  <c r="BQ491" i="3"/>
  <c r="G331" i="11"/>
  <c r="M477" i="11"/>
  <c r="BR374" i="3"/>
  <c r="BO374" i="3"/>
  <c r="BU374" i="3"/>
  <c r="BP374" i="3"/>
  <c r="BJ374" i="3"/>
  <c r="BQ374" i="3"/>
  <c r="BM374" i="3"/>
  <c r="BK374" i="3"/>
  <c r="BS374" i="3"/>
  <c r="BT374" i="3"/>
  <c r="BN374" i="3"/>
  <c r="BL374" i="3"/>
  <c r="E470" i="11"/>
  <c r="C533" i="11"/>
  <c r="L438" i="11"/>
  <c r="D534" i="11"/>
  <c r="L543" i="11"/>
  <c r="B509" i="11"/>
  <c r="K470" i="11"/>
  <c r="H522" i="11"/>
  <c r="J491" i="11"/>
  <c r="I595" i="11"/>
  <c r="G561" i="11"/>
  <c r="BJ562" i="3"/>
  <c r="BR562" i="3"/>
  <c r="BO562" i="3"/>
  <c r="BP562" i="3"/>
  <c r="BT562" i="3"/>
  <c r="BQ562" i="3"/>
  <c r="BL562" i="3"/>
  <c r="BS562" i="3"/>
  <c r="BM562" i="3"/>
  <c r="BU562" i="3"/>
  <c r="BK562" i="3"/>
  <c r="BN562" i="3"/>
  <c r="D614" i="11"/>
  <c r="C420" i="11"/>
  <c r="I657" i="11"/>
  <c r="I665" i="11"/>
  <c r="M420" i="11"/>
  <c r="E705" i="11"/>
  <c r="J642" i="11"/>
  <c r="BS643" i="3"/>
  <c r="BR643" i="3"/>
  <c r="BO643" i="3"/>
  <c r="BU643" i="3"/>
  <c r="BP643" i="3"/>
  <c r="BQ643" i="3"/>
  <c r="BK643" i="3"/>
  <c r="BJ643" i="3"/>
  <c r="BM643" i="3"/>
  <c r="BT643" i="3"/>
  <c r="BL643" i="3"/>
  <c r="BN643" i="3"/>
  <c r="G715" i="11"/>
  <c r="D813" i="11"/>
  <c r="E639" i="11"/>
  <c r="L627" i="11"/>
  <c r="H777" i="11"/>
  <c r="M777" i="11"/>
  <c r="B777" i="11"/>
  <c r="I777" i="11"/>
  <c r="BU778" i="3"/>
  <c r="BJ778" i="3"/>
  <c r="BK778" i="3"/>
  <c r="BL778" i="3"/>
  <c r="BM778" i="3"/>
  <c r="BO778" i="3"/>
  <c r="BP778" i="3"/>
  <c r="BN778" i="3"/>
  <c r="BQ778" i="3"/>
  <c r="BT778" i="3"/>
  <c r="BR778" i="3"/>
  <c r="BS778" i="3"/>
  <c r="L469" i="11"/>
  <c r="B637" i="11"/>
  <c r="B730" i="11"/>
  <c r="G657" i="11"/>
  <c r="K750" i="11"/>
  <c r="C933" i="11"/>
  <c r="D678" i="11"/>
  <c r="H678" i="11"/>
  <c r="M678" i="11"/>
  <c r="BL679" i="3"/>
  <c r="BQ679" i="3"/>
  <c r="BM679" i="3"/>
  <c r="BO679" i="3"/>
  <c r="BN679" i="3"/>
  <c r="BS679" i="3"/>
  <c r="BK679" i="3"/>
  <c r="BJ679" i="3"/>
  <c r="BP679" i="3"/>
  <c r="BU679" i="3"/>
  <c r="BR679" i="3"/>
  <c r="BT679" i="3"/>
  <c r="D945" i="11"/>
  <c r="J732" i="11"/>
  <c r="BK733" i="3"/>
  <c r="BR733" i="3"/>
  <c r="BP733" i="3"/>
  <c r="BM733" i="3"/>
  <c r="BU733" i="3"/>
  <c r="BS733" i="3"/>
  <c r="BT733" i="3"/>
  <c r="BQ733" i="3"/>
  <c r="BO733" i="3"/>
  <c r="BN733" i="3"/>
  <c r="BL733" i="3"/>
  <c r="BJ733" i="3"/>
  <c r="BR826" i="3"/>
  <c r="BM826" i="3"/>
  <c r="BJ826" i="3"/>
  <c r="BP826" i="3"/>
  <c r="BS826" i="3"/>
  <c r="BN826" i="3"/>
  <c r="BU826" i="3"/>
  <c r="BL826" i="3"/>
  <c r="BT826" i="3"/>
  <c r="BO826" i="3"/>
  <c r="BQ826" i="3"/>
  <c r="BK826" i="3"/>
  <c r="M705" i="11"/>
  <c r="D736" i="11"/>
  <c r="B868" i="11"/>
  <c r="B913" i="11"/>
  <c r="I928" i="11"/>
  <c r="F937" i="11"/>
  <c r="I736" i="11"/>
  <c r="E841" i="11"/>
  <c r="D841" i="11"/>
  <c r="BT842" i="3"/>
  <c r="BM842" i="3"/>
  <c r="BN842" i="3"/>
  <c r="BQ842" i="3"/>
  <c r="BR842" i="3"/>
  <c r="BJ842" i="3"/>
  <c r="BL842" i="3"/>
  <c r="BU842" i="3"/>
  <c r="BK842" i="3"/>
  <c r="BP842" i="3"/>
  <c r="BS842" i="3"/>
  <c r="BO842" i="3"/>
  <c r="J945" i="11"/>
  <c r="M879" i="11"/>
  <c r="F879" i="11"/>
  <c r="BK880" i="3"/>
  <c r="BM880" i="3"/>
  <c r="BS880" i="3"/>
  <c r="BN880" i="3"/>
  <c r="BP880" i="3"/>
  <c r="BQ880" i="3"/>
  <c r="BR880" i="3"/>
  <c r="BT880" i="3"/>
  <c r="BL880" i="3"/>
  <c r="BJ880" i="3"/>
  <c r="BU880" i="3"/>
  <c r="BO880" i="3"/>
  <c r="L945" i="11"/>
  <c r="M619" i="11"/>
  <c r="I769" i="11"/>
  <c r="C769" i="11"/>
  <c r="BM770" i="3"/>
  <c r="BQ770" i="3"/>
  <c r="BU770" i="3"/>
  <c r="BJ770" i="3"/>
  <c r="BP770" i="3"/>
  <c r="BT770" i="3"/>
  <c r="BL770" i="3"/>
  <c r="BO770" i="3"/>
  <c r="BK770" i="3"/>
  <c r="BR770" i="3"/>
  <c r="BS770" i="3"/>
  <c r="BN770" i="3"/>
  <c r="E750" i="11"/>
  <c r="D937" i="11"/>
  <c r="C876" i="11"/>
  <c r="B934" i="11"/>
  <c r="K946" i="11"/>
  <c r="E963" i="11"/>
  <c r="J981" i="11"/>
  <c r="J786" i="11"/>
  <c r="E786" i="11"/>
  <c r="BQ787" i="3"/>
  <c r="BR787" i="3"/>
  <c r="BM787" i="3"/>
  <c r="BS787" i="3"/>
  <c r="BP787" i="3"/>
  <c r="BJ787" i="3"/>
  <c r="BT787" i="3"/>
  <c r="BO787" i="3"/>
  <c r="BK787" i="3"/>
  <c r="BL787" i="3"/>
  <c r="BU787" i="3"/>
  <c r="BN787" i="3"/>
  <c r="M837" i="11"/>
  <c r="G1087" i="11"/>
  <c r="C942" i="11"/>
  <c r="G814" i="11"/>
  <c r="K862" i="11"/>
  <c r="C967" i="11"/>
  <c r="D967" i="11"/>
  <c r="J967" i="11"/>
  <c r="BP968" i="3"/>
  <c r="BL968" i="3"/>
  <c r="BU968" i="3"/>
  <c r="BN968" i="3"/>
  <c r="BQ968" i="3"/>
  <c r="BR968" i="3"/>
  <c r="BS968" i="3"/>
  <c r="BO968" i="3"/>
  <c r="BM968" i="3"/>
  <c r="BJ968" i="3"/>
  <c r="BT968" i="3"/>
  <c r="BK968" i="3"/>
  <c r="L537" i="11"/>
  <c r="K732" i="11"/>
  <c r="G1037" i="11"/>
  <c r="H1058" i="11"/>
  <c r="L1085" i="11"/>
  <c r="C1220" i="11"/>
  <c r="H1032" i="11"/>
  <c r="F1060" i="11"/>
  <c r="M909" i="11"/>
  <c r="B1019" i="11"/>
  <c r="B1032" i="11"/>
  <c r="BK675" i="3"/>
  <c r="BQ675" i="3"/>
  <c r="BU675" i="3"/>
  <c r="BP675" i="3"/>
  <c r="BN675" i="3"/>
  <c r="BO675" i="3"/>
  <c r="BL675" i="3"/>
  <c r="BJ675" i="3"/>
  <c r="BR675" i="3"/>
  <c r="BS675" i="3"/>
  <c r="BM675" i="3"/>
  <c r="BT675" i="3"/>
  <c r="C1016" i="11"/>
  <c r="BR605" i="3"/>
  <c r="BQ605" i="3"/>
  <c r="BS605" i="3"/>
  <c r="BL605" i="3"/>
  <c r="BT605" i="3"/>
  <c r="BP605" i="3"/>
  <c r="BJ605" i="3"/>
  <c r="BK605" i="3"/>
  <c r="BM605" i="3"/>
  <c r="BO605" i="3"/>
  <c r="BN605" i="3"/>
  <c r="BU605" i="3"/>
  <c r="G1053" i="11"/>
  <c r="BO572" i="3"/>
  <c r="BR572" i="3"/>
  <c r="BQ572" i="3"/>
  <c r="BJ572" i="3"/>
  <c r="BP572" i="3"/>
  <c r="BK572" i="3"/>
  <c r="BU572" i="3"/>
  <c r="BL572" i="3"/>
  <c r="BT572" i="3"/>
  <c r="BS572" i="3"/>
  <c r="BN572" i="3"/>
  <c r="BM572" i="3"/>
  <c r="G736" i="11"/>
  <c r="B750" i="11"/>
  <c r="L1233" i="11"/>
  <c r="F1255" i="11"/>
  <c r="D733" i="11"/>
  <c r="K985" i="11"/>
  <c r="C1315" i="11"/>
  <c r="C1336" i="11"/>
  <c r="BR709" i="3"/>
  <c r="BS709" i="3"/>
  <c r="BL709" i="3"/>
  <c r="BP709" i="3"/>
  <c r="BM709" i="3"/>
  <c r="BO709" i="3"/>
  <c r="BU709" i="3"/>
  <c r="BN709" i="3"/>
  <c r="BT709" i="3"/>
  <c r="BK709" i="3"/>
  <c r="BJ709" i="3"/>
  <c r="BQ709" i="3"/>
  <c r="G1187" i="11"/>
  <c r="C1428" i="11"/>
  <c r="G987" i="11"/>
  <c r="M1231" i="11"/>
  <c r="E1363" i="11"/>
  <c r="H1312" i="11"/>
  <c r="B1297" i="11"/>
  <c r="L1309" i="11"/>
  <c r="F1200" i="11"/>
  <c r="M1188" i="11"/>
  <c r="L1188" i="11"/>
  <c r="BU1189" i="3"/>
  <c r="BK1189" i="3"/>
  <c r="BM1189" i="3"/>
  <c r="BJ1189" i="3"/>
  <c r="BQ1189" i="3"/>
  <c r="BL1189" i="3"/>
  <c r="BT1189" i="3"/>
  <c r="BO1189" i="3"/>
  <c r="BP1189" i="3"/>
  <c r="BR1189" i="3"/>
  <c r="BN1189" i="3"/>
  <c r="BS1189" i="3"/>
  <c r="C1396" i="11"/>
  <c r="I1297" i="11"/>
  <c r="F1328" i="11"/>
  <c r="M1392" i="11"/>
  <c r="F1392" i="11"/>
  <c r="BS1393" i="3"/>
  <c r="BR1393" i="3"/>
  <c r="BQ1393" i="3"/>
  <c r="BN1393" i="3"/>
  <c r="BU1393" i="3"/>
  <c r="BK1393" i="3"/>
  <c r="BJ1393" i="3"/>
  <c r="BP1393" i="3"/>
  <c r="BO1393" i="3"/>
  <c r="BL1393" i="3"/>
  <c r="BM1393" i="3"/>
  <c r="BT1393" i="3"/>
  <c r="D1232" i="11"/>
  <c r="BK1167" i="3"/>
  <c r="BJ1167" i="3"/>
  <c r="BM1167" i="3"/>
  <c r="BN1167" i="3"/>
  <c r="BP1167" i="3"/>
  <c r="BR1167" i="3"/>
  <c r="BT1167" i="3"/>
  <c r="BL1167" i="3"/>
  <c r="BO1167" i="3"/>
  <c r="BQ1167" i="3"/>
  <c r="BU1167" i="3"/>
  <c r="BS1167" i="3"/>
  <c r="BL1155" i="3"/>
  <c r="BR1155" i="3"/>
  <c r="BT1155" i="3"/>
  <c r="BK1155" i="3"/>
  <c r="BU1155" i="3"/>
  <c r="BJ1155" i="3"/>
  <c r="BN1155" i="3"/>
  <c r="BS1155" i="3"/>
  <c r="BP1155" i="3"/>
  <c r="BO1155" i="3"/>
  <c r="BQ1155" i="3"/>
  <c r="BM1155" i="3"/>
  <c r="L1282" i="11"/>
  <c r="F1325" i="11"/>
  <c r="BS1326" i="3"/>
  <c r="BN1326" i="3"/>
  <c r="BP1326" i="3"/>
  <c r="BT1326" i="3"/>
  <c r="BJ1326" i="3"/>
  <c r="BU1326" i="3"/>
  <c r="BQ1326" i="3"/>
  <c r="BM1326" i="3"/>
  <c r="BL1326" i="3"/>
  <c r="BO1326" i="3"/>
  <c r="BR1326" i="3"/>
  <c r="BK1326" i="3"/>
  <c r="D1458" i="11"/>
  <c r="K1878" i="11"/>
  <c r="M1299" i="11"/>
  <c r="BN1278" i="3"/>
  <c r="BU1278" i="3"/>
  <c r="BK1278" i="3"/>
  <c r="BP1278" i="3"/>
  <c r="BS1278" i="3"/>
  <c r="BR1278" i="3"/>
  <c r="BQ1278" i="3"/>
  <c r="BJ1278" i="3"/>
  <c r="BO1278" i="3"/>
  <c r="BT1278" i="3"/>
  <c r="BL1278" i="3"/>
  <c r="BM1278" i="3"/>
  <c r="E1428" i="11"/>
  <c r="C1470" i="11"/>
  <c r="J1598" i="11"/>
  <c r="M1447" i="11"/>
  <c r="BN1177" i="3"/>
  <c r="BR1177" i="3"/>
  <c r="BU1177" i="3"/>
  <c r="BJ1177" i="3"/>
  <c r="BL1177" i="3"/>
  <c r="BQ1177" i="3"/>
  <c r="BP1177" i="3"/>
  <c r="BK1177" i="3"/>
  <c r="BS1177" i="3"/>
  <c r="BM1177" i="3"/>
  <c r="BT1177" i="3"/>
  <c r="BO1177" i="3"/>
  <c r="G1387" i="11"/>
  <c r="L1387" i="11"/>
  <c r="BU1388" i="3"/>
  <c r="BN1388" i="3"/>
  <c r="BP1388" i="3"/>
  <c r="BK1388" i="3"/>
  <c r="BS1388" i="3"/>
  <c r="BO1388" i="3"/>
  <c r="BR1388" i="3"/>
  <c r="BT1388" i="3"/>
  <c r="BJ1388" i="3"/>
  <c r="BL1388" i="3"/>
  <c r="BM1388" i="3"/>
  <c r="BQ1388" i="3"/>
  <c r="L1416" i="11"/>
  <c r="K1641" i="11"/>
  <c r="D1360" i="11"/>
  <c r="BK1361" i="3"/>
  <c r="BU1361" i="3"/>
  <c r="BR1361" i="3"/>
  <c r="BT1361" i="3"/>
  <c r="BL1361" i="3"/>
  <c r="BN1361" i="3"/>
  <c r="BJ1361" i="3"/>
  <c r="BM1361" i="3"/>
  <c r="BQ1361" i="3"/>
  <c r="BP1361" i="3"/>
  <c r="BO1361" i="3"/>
  <c r="BS1361" i="3"/>
  <c r="L1488" i="11"/>
  <c r="L1641" i="11"/>
  <c r="E1592" i="11"/>
  <c r="E1902" i="11"/>
  <c r="BT1266" i="3"/>
  <c r="BK1266" i="3"/>
  <c r="BP1266" i="3"/>
  <c r="BL1266" i="3"/>
  <c r="BJ1266" i="3"/>
  <c r="BQ1266" i="3"/>
  <c r="BO1266" i="3"/>
  <c r="BR1266" i="3"/>
  <c r="BM1266" i="3"/>
  <c r="BU1266" i="3"/>
  <c r="BN1266" i="3"/>
  <c r="BS1266" i="3"/>
  <c r="K1497" i="11"/>
  <c r="H1579" i="11"/>
  <c r="C1513" i="11"/>
  <c r="F1529" i="11"/>
  <c r="BN1332" i="3"/>
  <c r="BO1332" i="3"/>
  <c r="BK1332" i="3"/>
  <c r="BU1332" i="3"/>
  <c r="BM1332" i="3"/>
  <c r="BR1332" i="3"/>
  <c r="BS1332" i="3"/>
  <c r="BJ1332" i="3"/>
  <c r="BP1332" i="3"/>
  <c r="BL1332" i="3"/>
  <c r="BQ1332" i="3"/>
  <c r="BT1332" i="3"/>
  <c r="F1456" i="11"/>
  <c r="C1566" i="11"/>
  <c r="I1566" i="11"/>
  <c r="BM1567" i="3"/>
  <c r="BL1567" i="3"/>
  <c r="BU1567" i="3"/>
  <c r="BT1567" i="3"/>
  <c r="BS1567" i="3"/>
  <c r="BO1567" i="3"/>
  <c r="BJ1567" i="3"/>
  <c r="BN1567" i="3"/>
  <c r="BK1567" i="3"/>
  <c r="BP1567" i="3"/>
  <c r="BQ1567" i="3"/>
  <c r="BR1567" i="3"/>
  <c r="F1578" i="11"/>
  <c r="K1695" i="11"/>
  <c r="BR14" i="3"/>
  <c r="BO14" i="3"/>
  <c r="BN14" i="3"/>
  <c r="BQ14" i="3"/>
  <c r="BK14" i="3"/>
  <c r="BT14" i="3"/>
  <c r="BJ14" i="3"/>
  <c r="BM14" i="3"/>
  <c r="BL14" i="3"/>
  <c r="BU14" i="3"/>
  <c r="BS14" i="3"/>
  <c r="BP14" i="3"/>
  <c r="F1521" i="11"/>
  <c r="I1485" i="11"/>
  <c r="M1593" i="11"/>
  <c r="E1616" i="11"/>
  <c r="J1902" i="11"/>
  <c r="F1562" i="11"/>
  <c r="E1692" i="11"/>
  <c r="J1821" i="11"/>
  <c r="L1889" i="11"/>
  <c r="H1427" i="11"/>
  <c r="I1878" i="11"/>
  <c r="BT1512" i="3"/>
  <c r="BJ1512" i="3"/>
  <c r="BQ1512" i="3"/>
  <c r="BO1512" i="3"/>
  <c r="BP1512" i="3"/>
  <c r="BK1512" i="3"/>
  <c r="BL1512" i="3"/>
  <c r="BU1512" i="3"/>
  <c r="BS1512" i="3"/>
  <c r="BR1512" i="3"/>
  <c r="BM1512" i="3"/>
  <c r="BN1512" i="3"/>
  <c r="H1772" i="11"/>
  <c r="B1900" i="11"/>
  <c r="B1974" i="11"/>
  <c r="C1523" i="11"/>
  <c r="M1523" i="11"/>
  <c r="BN1524" i="3"/>
  <c r="BP1524" i="3"/>
  <c r="BU1524" i="3"/>
  <c r="BL1524" i="3"/>
  <c r="BO1524" i="3"/>
  <c r="BJ1524" i="3"/>
  <c r="BM1524" i="3"/>
  <c r="BQ1524" i="3"/>
  <c r="BR1524" i="3"/>
  <c r="BT1524" i="3"/>
  <c r="BK1524" i="3"/>
  <c r="BS1524" i="3"/>
  <c r="L1592" i="11"/>
  <c r="L1723" i="11"/>
  <c r="D1603" i="11"/>
  <c r="E1771" i="11"/>
  <c r="B1833" i="11"/>
  <c r="BN1399" i="3"/>
  <c r="BO1399" i="3"/>
  <c r="BQ1399" i="3"/>
  <c r="BR1399" i="3"/>
  <c r="BP1399" i="3"/>
  <c r="BL1399" i="3"/>
  <c r="BJ1399" i="3"/>
  <c r="BU1399" i="3"/>
  <c r="BS1399" i="3"/>
  <c r="BM1399" i="3"/>
  <c r="BT1399" i="3"/>
  <c r="BK1399" i="3"/>
  <c r="I1509" i="11"/>
  <c r="F1559" i="11"/>
  <c r="H1890" i="11"/>
  <c r="I1890" i="11"/>
  <c r="BS1891" i="3"/>
  <c r="BT1891" i="3"/>
  <c r="BQ1891" i="3"/>
  <c r="BO1891" i="3"/>
  <c r="BU1891" i="3"/>
  <c r="BJ1891" i="3"/>
  <c r="BM1891" i="3"/>
  <c r="BR1891" i="3"/>
  <c r="BK1891" i="3"/>
  <c r="BP1891" i="3"/>
  <c r="BL1891" i="3"/>
  <c r="BN1891" i="3"/>
  <c r="C1931" i="11"/>
  <c r="BU1466" i="3"/>
  <c r="BO1466" i="3"/>
  <c r="BP1466" i="3"/>
  <c r="BR1466" i="3"/>
  <c r="BK1466" i="3"/>
  <c r="BS1466" i="3"/>
  <c r="BN1466" i="3"/>
  <c r="BT1466" i="3"/>
  <c r="BJ1466" i="3"/>
  <c r="BQ1466" i="3"/>
  <c r="BL1466" i="3"/>
  <c r="BM1466" i="3"/>
  <c r="H1771" i="11"/>
  <c r="I1833" i="11"/>
  <c r="L1663" i="11"/>
  <c r="H1692" i="11"/>
  <c r="B1774" i="11"/>
  <c r="B1839" i="11"/>
  <c r="F1900" i="11"/>
  <c r="H1747" i="11"/>
  <c r="G1907" i="11"/>
  <c r="M1559" i="11"/>
  <c r="C1593" i="11"/>
  <c r="L1942" i="11"/>
  <c r="E1485" i="11"/>
  <c r="I1675" i="11"/>
  <c r="E1695" i="11"/>
  <c r="BU1781" i="3"/>
  <c r="BJ1781" i="3"/>
  <c r="BN1781" i="3"/>
  <c r="BO1781" i="3"/>
  <c r="BK1781" i="3"/>
  <c r="BP1781" i="3"/>
  <c r="BT1781" i="3"/>
  <c r="BM1781" i="3"/>
  <c r="BL1781" i="3"/>
  <c r="BS1781" i="3"/>
  <c r="BQ1781" i="3"/>
  <c r="BR1781" i="3"/>
  <c r="B1578" i="11"/>
  <c r="J1691" i="11"/>
  <c r="E1940" i="11"/>
  <c r="L1882" i="11"/>
  <c r="BO1933" i="3"/>
  <c r="BT1933" i="3"/>
  <c r="BS1933" i="3"/>
  <c r="BK1933" i="3"/>
  <c r="BL1933" i="3"/>
  <c r="BU1933" i="3"/>
  <c r="BJ1933" i="3"/>
  <c r="BM1933" i="3"/>
  <c r="BQ1933" i="3"/>
  <c r="BR1933" i="3"/>
  <c r="BN1933" i="3"/>
  <c r="BP1933" i="3"/>
  <c r="BO1492" i="3"/>
  <c r="BP1492" i="3"/>
  <c r="BS1492" i="3"/>
  <c r="BN1492" i="3"/>
  <c r="BQ1492" i="3"/>
  <c r="BM1492" i="3"/>
  <c r="BT1492" i="3"/>
  <c r="BR1492" i="3"/>
  <c r="BJ1492" i="3"/>
  <c r="BK1492" i="3"/>
  <c r="BL1492" i="3"/>
  <c r="BU1492" i="3"/>
  <c r="K1974" i="11"/>
  <c r="M1511" i="11"/>
  <c r="G1771" i="11"/>
  <c r="F1535" i="11"/>
  <c r="BL1823" i="3"/>
  <c r="BU1823" i="3"/>
  <c r="BN1823" i="3"/>
  <c r="BQ1823" i="3"/>
  <c r="BM1823" i="3"/>
  <c r="BS1823" i="3"/>
  <c r="BK1823" i="3"/>
  <c r="BR1823" i="3"/>
  <c r="BO1823" i="3"/>
  <c r="BP1823" i="3"/>
  <c r="BJ1823" i="3"/>
  <c r="BQ1685" i="3"/>
  <c r="BL1685" i="3"/>
  <c r="BM1685" i="3"/>
  <c r="BS1685" i="3"/>
  <c r="BO1685" i="3"/>
  <c r="BP1685" i="3"/>
  <c r="BR1685" i="3"/>
  <c r="BT1685" i="3"/>
  <c r="BJ1685" i="3"/>
  <c r="BK1685" i="3"/>
  <c r="BU1685" i="3"/>
  <c r="BN1685" i="3"/>
  <c r="C28" i="11"/>
  <c r="I74" i="11"/>
  <c r="J372" i="11"/>
  <c r="F477" i="11"/>
  <c r="BO627" i="3"/>
  <c r="BR627" i="3"/>
  <c r="BP627" i="3"/>
  <c r="BJ627" i="3"/>
  <c r="BL627" i="3"/>
  <c r="BS627" i="3"/>
  <c r="BK627" i="3"/>
  <c r="BN627" i="3"/>
  <c r="BM627" i="3"/>
  <c r="BQ627" i="3"/>
  <c r="BU627" i="3"/>
  <c r="BT627" i="3"/>
  <c r="C659" i="11"/>
  <c r="BP660" i="3"/>
  <c r="BQ660" i="3"/>
  <c r="BR660" i="3"/>
  <c r="BT660" i="3"/>
  <c r="BS660" i="3"/>
  <c r="BM660" i="3"/>
  <c r="BK660" i="3"/>
  <c r="BU660" i="3"/>
  <c r="BL660" i="3"/>
  <c r="BJ660" i="3"/>
  <c r="BN660" i="3"/>
  <c r="BO660" i="3"/>
  <c r="G772" i="11"/>
  <c r="G730" i="11"/>
  <c r="BN609" i="3"/>
  <c r="BU609" i="3"/>
  <c r="BM609" i="3"/>
  <c r="BR609" i="3"/>
  <c r="BQ609" i="3"/>
  <c r="BS609" i="3"/>
  <c r="BJ609" i="3"/>
  <c r="BL609" i="3"/>
  <c r="BP609" i="3"/>
  <c r="BK609" i="3"/>
  <c r="BT609" i="3"/>
  <c r="BO609" i="3"/>
  <c r="C1334" i="11"/>
  <c r="I1334" i="11"/>
  <c r="H1334" i="11"/>
  <c r="BL1335" i="3"/>
  <c r="BN1335" i="3"/>
  <c r="BO1335" i="3"/>
  <c r="BU1335" i="3"/>
  <c r="BM1335" i="3"/>
  <c r="BJ1335" i="3"/>
  <c r="BP1335" i="3"/>
  <c r="BS1335" i="3"/>
  <c r="BR1335" i="3"/>
  <c r="BQ1335" i="3"/>
  <c r="BT1335" i="3"/>
  <c r="BK1335" i="3"/>
  <c r="K1328" i="11"/>
  <c r="C1384" i="11"/>
  <c r="D1384" i="11"/>
  <c r="M1384" i="11"/>
  <c r="BM1385" i="3"/>
  <c r="BN1385" i="3"/>
  <c r="BK1385" i="3"/>
  <c r="BP1385" i="3"/>
  <c r="BT1385" i="3"/>
  <c r="BR1385" i="3"/>
  <c r="BU1385" i="3"/>
  <c r="BS1385" i="3"/>
  <c r="BO1385" i="3"/>
  <c r="BJ1385" i="3"/>
  <c r="BL1385" i="3"/>
  <c r="BQ1385" i="3"/>
  <c r="I1233" i="11"/>
  <c r="BM1054" i="3"/>
  <c r="BN1054" i="3"/>
  <c r="BO1054" i="3"/>
  <c r="BJ1054" i="3"/>
  <c r="BU1054" i="3"/>
  <c r="BK1054" i="3"/>
  <c r="BL1054" i="3"/>
  <c r="BT1054" i="3"/>
  <c r="BS1054" i="3"/>
  <c r="BP1054" i="3"/>
  <c r="BQ1054" i="3"/>
  <c r="BR1054" i="3"/>
  <c r="L1584" i="11"/>
  <c r="BL1257" i="3"/>
  <c r="BK1257" i="3"/>
  <c r="BO1257" i="3"/>
  <c r="BJ1257" i="3"/>
  <c r="BU1257" i="3"/>
  <c r="BQ1257" i="3"/>
  <c r="BN1257" i="3"/>
  <c r="BP1257" i="3"/>
  <c r="BR1257" i="3"/>
  <c r="BS1257" i="3"/>
  <c r="BT1257" i="3"/>
  <c r="BM1257" i="3"/>
  <c r="BT1675" i="3"/>
  <c r="BU1675" i="3"/>
  <c r="BQ1675" i="3"/>
  <c r="BS1675" i="3"/>
  <c r="BO1675" i="3"/>
  <c r="BN1675" i="3"/>
  <c r="BM1675" i="3"/>
  <c r="BL1675" i="3"/>
  <c r="BP1675" i="3"/>
  <c r="BR1675" i="3"/>
  <c r="BJ1675" i="3"/>
  <c r="BK1675" i="3"/>
  <c r="J1772" i="11"/>
  <c r="H1723" i="11"/>
  <c r="BS1559" i="3"/>
  <c r="BU1559" i="3"/>
  <c r="BP1559" i="3"/>
  <c r="BK1559" i="3"/>
  <c r="BQ1559" i="3"/>
  <c r="BM1559" i="3"/>
  <c r="BO1559" i="3"/>
  <c r="BT1559" i="3"/>
  <c r="BR1559" i="3"/>
  <c r="BL1559" i="3"/>
  <c r="BJ1559" i="3"/>
  <c r="BN1559" i="3"/>
  <c r="G1957" i="11"/>
  <c r="BS1958" i="3"/>
  <c r="BR1958" i="3"/>
  <c r="BK1958" i="3"/>
  <c r="BN1958" i="3"/>
  <c r="BJ1958" i="3"/>
  <c r="BU1958" i="3"/>
  <c r="BM1958" i="3"/>
  <c r="BL1958" i="3"/>
  <c r="BQ1958" i="3"/>
  <c r="BO1958" i="3"/>
  <c r="BT1958" i="3"/>
  <c r="BP1958" i="3"/>
  <c r="B208" i="11"/>
  <c r="BK209" i="3"/>
  <c r="BR209" i="3"/>
  <c r="BS209" i="3"/>
  <c r="BP209" i="3"/>
  <c r="BM209" i="3"/>
  <c r="BO209" i="3"/>
  <c r="BJ209" i="3"/>
  <c r="BU209" i="3"/>
  <c r="BL209" i="3"/>
  <c r="BT209" i="3"/>
  <c r="BN209" i="3"/>
  <c r="BQ209" i="3"/>
  <c r="BR162" i="3"/>
  <c r="BS162" i="3"/>
  <c r="BJ162" i="3"/>
  <c r="BO162" i="3"/>
  <c r="BQ162" i="3"/>
  <c r="BK162" i="3"/>
  <c r="BT162" i="3"/>
  <c r="BM162" i="3"/>
  <c r="BU162" i="3"/>
  <c r="BP162" i="3"/>
  <c r="BL162" i="3"/>
  <c r="BN162" i="3"/>
  <c r="L212" i="11"/>
  <c r="M221" i="11"/>
  <c r="L278" i="11"/>
  <c r="B242" i="11"/>
  <c r="M375" i="11"/>
  <c r="E427" i="11"/>
  <c r="F470" i="11"/>
  <c r="I555" i="11"/>
  <c r="M555" i="11"/>
  <c r="H555" i="11"/>
  <c r="BU556" i="3"/>
  <c r="BQ556" i="3"/>
  <c r="BS556" i="3"/>
  <c r="BN556" i="3"/>
  <c r="BP556" i="3"/>
  <c r="BR556" i="3"/>
  <c r="BJ556" i="3"/>
  <c r="BK556" i="3"/>
  <c r="BL556" i="3"/>
  <c r="BM556" i="3"/>
  <c r="BO556" i="3"/>
  <c r="BT556" i="3"/>
  <c r="G603" i="11"/>
  <c r="L491" i="11"/>
  <c r="E593" i="11"/>
  <c r="J665" i="11"/>
  <c r="B705" i="11"/>
  <c r="L639" i="11"/>
  <c r="G880" i="11"/>
  <c r="E730" i="11"/>
  <c r="K771" i="11"/>
  <c r="BR576" i="3"/>
  <c r="BK576" i="3"/>
  <c r="BT576" i="3"/>
  <c r="BS576" i="3"/>
  <c r="BO576" i="3"/>
  <c r="BM576" i="3"/>
  <c r="BL576" i="3"/>
  <c r="BP576" i="3"/>
  <c r="BU576" i="3"/>
  <c r="BN576" i="3"/>
  <c r="BQ576" i="3"/>
  <c r="BJ576" i="3"/>
  <c r="C868" i="11"/>
  <c r="J928" i="11"/>
  <c r="BL531" i="3"/>
  <c r="BN531" i="3"/>
  <c r="BJ531" i="3"/>
  <c r="BP531" i="3"/>
  <c r="BR531" i="3"/>
  <c r="BS531" i="3"/>
  <c r="BQ531" i="3"/>
  <c r="BT531" i="3"/>
  <c r="BO531" i="3"/>
  <c r="BK531" i="3"/>
  <c r="BU531" i="3"/>
  <c r="BM531" i="3"/>
  <c r="H945" i="11"/>
  <c r="M945" i="11"/>
  <c r="G945" i="11"/>
  <c r="B945" i="11"/>
  <c r="BU946" i="3"/>
  <c r="BT946" i="3"/>
  <c r="BL946" i="3"/>
  <c r="BQ946" i="3"/>
  <c r="BJ946" i="3"/>
  <c r="BK946" i="3"/>
  <c r="BO946" i="3"/>
  <c r="BN946" i="3"/>
  <c r="BS946" i="3"/>
  <c r="BP946" i="3"/>
  <c r="BR946" i="3"/>
  <c r="BM946" i="3"/>
  <c r="F876" i="11"/>
  <c r="B946" i="11"/>
  <c r="D1098" i="11"/>
  <c r="BS736" i="3"/>
  <c r="BT736" i="3"/>
  <c r="BN736" i="3"/>
  <c r="BO736" i="3"/>
  <c r="BR736" i="3"/>
  <c r="BJ736" i="3"/>
  <c r="BL736" i="3"/>
  <c r="BQ736" i="3"/>
  <c r="BU736" i="3"/>
  <c r="BK736" i="3"/>
  <c r="BM736" i="3"/>
  <c r="BP736" i="3"/>
  <c r="C1032" i="11"/>
  <c r="BO917" i="3"/>
  <c r="BT917" i="3"/>
  <c r="BJ917" i="3"/>
  <c r="BQ917" i="3"/>
  <c r="BU917" i="3"/>
  <c r="BK917" i="3"/>
  <c r="BP917" i="3"/>
  <c r="BR917" i="3"/>
  <c r="BN917" i="3"/>
  <c r="BS917" i="3"/>
  <c r="BL917" i="3"/>
  <c r="BM917" i="3"/>
  <c r="E1315" i="11"/>
  <c r="L1220" i="11"/>
  <c r="BK1017" i="3"/>
  <c r="BM1017" i="3"/>
  <c r="BR1017" i="3"/>
  <c r="BS1017" i="3"/>
  <c r="BU1017" i="3"/>
  <c r="BP1017" i="3"/>
  <c r="BJ1017" i="3"/>
  <c r="BT1017" i="3"/>
  <c r="BQ1017" i="3"/>
  <c r="BN1017" i="3"/>
  <c r="BO1017" i="3"/>
  <c r="BL1017" i="3"/>
  <c r="B1231" i="11"/>
  <c r="B1309" i="11"/>
  <c r="F1019" i="11"/>
  <c r="I1440" i="11"/>
  <c r="BO1029" i="3"/>
  <c r="BM1029" i="3"/>
  <c r="BU1029" i="3"/>
  <c r="BJ1029" i="3"/>
  <c r="BL1029" i="3"/>
  <c r="BQ1029" i="3"/>
  <c r="BS1029" i="3"/>
  <c r="BN1029" i="3"/>
  <c r="BK1029" i="3"/>
  <c r="BR1029" i="3"/>
  <c r="BT1029" i="3"/>
  <c r="BP1029" i="3"/>
  <c r="L1399" i="11"/>
  <c r="BK1400" i="3"/>
  <c r="BR1400" i="3"/>
  <c r="BN1400" i="3"/>
  <c r="BP1400" i="3"/>
  <c r="BO1400" i="3"/>
  <c r="BT1400" i="3"/>
  <c r="BS1400" i="3"/>
  <c r="BJ1400" i="3"/>
  <c r="BQ1400" i="3"/>
  <c r="BL1400" i="3"/>
  <c r="BM1400" i="3"/>
  <c r="BU1400" i="3"/>
  <c r="H1466" i="11"/>
  <c r="BJ1467" i="3"/>
  <c r="BP1467" i="3"/>
  <c r="BK1467" i="3"/>
  <c r="BQ1467" i="3"/>
  <c r="BO1467" i="3"/>
  <c r="BR1467" i="3"/>
  <c r="BM1467" i="3"/>
  <c r="BS1467" i="3"/>
  <c r="BU1467" i="3"/>
  <c r="BL1467" i="3"/>
  <c r="BT1467" i="3"/>
  <c r="BN1467" i="3"/>
  <c r="F1497" i="11"/>
  <c r="L1497" i="11"/>
  <c r="C1521" i="11"/>
  <c r="M1878" i="11"/>
  <c r="E1641" i="11"/>
  <c r="F1641" i="11"/>
  <c r="H1641" i="11"/>
  <c r="BU1642" i="3"/>
  <c r="BQ1642" i="3"/>
  <c r="BJ1642" i="3"/>
  <c r="BM1642" i="3"/>
  <c r="BN1642" i="3"/>
  <c r="BR1642" i="3"/>
  <c r="BO1642" i="3"/>
  <c r="BT1642" i="3"/>
  <c r="BK1642" i="3"/>
  <c r="BP1642" i="3"/>
  <c r="BS1642" i="3"/>
  <c r="BL1642" i="3"/>
  <c r="C1833" i="11"/>
  <c r="K1774" i="11"/>
  <c r="BK1761" i="3"/>
  <c r="BL1761" i="3"/>
  <c r="BS1761" i="3"/>
  <c r="BR1761" i="3"/>
  <c r="BM1761" i="3"/>
  <c r="BP1761" i="3"/>
  <c r="BU1761" i="3"/>
  <c r="BT1761" i="3"/>
  <c r="BN1761" i="3"/>
  <c r="BO1761" i="3"/>
  <c r="BQ1761" i="3"/>
  <c r="BJ1761" i="3"/>
  <c r="C1578" i="11"/>
  <c r="BM1921" i="3"/>
  <c r="BT1921" i="3"/>
  <c r="BU1921" i="3"/>
  <c r="BN1921" i="3"/>
  <c r="BP1921" i="3"/>
  <c r="BS1921" i="3"/>
  <c r="BR1921" i="3"/>
  <c r="BL1921" i="3"/>
  <c r="BO1921" i="3"/>
  <c r="BQ1921" i="3"/>
  <c r="BJ1921" i="3"/>
  <c r="BK1921" i="3"/>
  <c r="L3" i="11"/>
  <c r="H50" i="11"/>
  <c r="L27" i="11"/>
  <c r="D88" i="11"/>
  <c r="H39" i="11"/>
  <c r="D45" i="11"/>
  <c r="H41" i="11"/>
  <c r="K55" i="11"/>
  <c r="C58" i="11"/>
  <c r="K87" i="11"/>
  <c r="J15" i="11"/>
  <c r="E93" i="11"/>
  <c r="G92" i="11"/>
  <c r="G98" i="11"/>
  <c r="D51" i="11"/>
  <c r="I3" i="11"/>
  <c r="G74" i="11"/>
  <c r="C87" i="11"/>
  <c r="BL35" i="3"/>
  <c r="BJ35" i="3"/>
  <c r="BM35" i="3"/>
  <c r="BR35" i="3"/>
  <c r="BP35" i="3"/>
  <c r="BU35" i="3"/>
  <c r="BO35" i="3"/>
  <c r="BT35" i="3"/>
  <c r="BN35" i="3"/>
  <c r="BQ35" i="3"/>
  <c r="BK35" i="3"/>
  <c r="BS35" i="3"/>
  <c r="E87" i="11"/>
  <c r="F92" i="11"/>
  <c r="E122" i="11"/>
  <c r="E7" i="11"/>
  <c r="C126" i="11"/>
  <c r="C77" i="11"/>
  <c r="B77" i="11"/>
  <c r="BT78" i="3"/>
  <c r="BU78" i="3"/>
  <c r="BJ78" i="3"/>
  <c r="BK78" i="3"/>
  <c r="BN78" i="3"/>
  <c r="BQ78" i="3"/>
  <c r="BR78" i="3"/>
  <c r="BO78" i="3"/>
  <c r="BS78" i="3"/>
  <c r="BM78" i="3"/>
  <c r="BP78" i="3"/>
  <c r="BL78" i="3"/>
  <c r="D104" i="11"/>
  <c r="C99" i="11"/>
  <c r="B110" i="11"/>
  <c r="K173" i="11"/>
  <c r="I164" i="11"/>
  <c r="G15" i="11"/>
  <c r="M109" i="11"/>
  <c r="BJ66" i="3"/>
  <c r="BR66" i="3"/>
  <c r="BQ66" i="3"/>
  <c r="BP66" i="3"/>
  <c r="BK66" i="3"/>
  <c r="BL66" i="3"/>
  <c r="BM66" i="3"/>
  <c r="BO66" i="3"/>
  <c r="BS66" i="3"/>
  <c r="BT66" i="3"/>
  <c r="BU66" i="3"/>
  <c r="BN66" i="3"/>
  <c r="E41" i="11"/>
  <c r="K161" i="11"/>
  <c r="G185" i="11"/>
  <c r="E208" i="11"/>
  <c r="M184" i="11"/>
  <c r="J212" i="11"/>
  <c r="L248" i="11"/>
  <c r="M194" i="11"/>
  <c r="BU195" i="3"/>
  <c r="BO195" i="3"/>
  <c r="BS195" i="3"/>
  <c r="BQ195" i="3"/>
  <c r="BN195" i="3"/>
  <c r="BT195" i="3"/>
  <c r="BL195" i="3"/>
  <c r="BR195" i="3"/>
  <c r="BJ195" i="3"/>
  <c r="BM195" i="3"/>
  <c r="BK195" i="3"/>
  <c r="BP195" i="3"/>
  <c r="I212" i="11"/>
  <c r="E186" i="11"/>
  <c r="H294" i="11"/>
  <c r="K198" i="11"/>
  <c r="G278" i="11"/>
  <c r="H183" i="11"/>
  <c r="E368" i="11"/>
  <c r="M242" i="11"/>
  <c r="K257" i="11"/>
  <c r="BU258" i="3"/>
  <c r="BJ258" i="3"/>
  <c r="BK258" i="3"/>
  <c r="BR258" i="3"/>
  <c r="BN258" i="3"/>
  <c r="BT258" i="3"/>
  <c r="BO258" i="3"/>
  <c r="BP258" i="3"/>
  <c r="BM258" i="3"/>
  <c r="BS258" i="3"/>
  <c r="BQ258" i="3"/>
  <c r="BL258" i="3"/>
  <c r="BS218" i="3"/>
  <c r="BJ218" i="3"/>
  <c r="BM218" i="3"/>
  <c r="BL218" i="3"/>
  <c r="BO218" i="3"/>
  <c r="BT218" i="3"/>
  <c r="BP218" i="3"/>
  <c r="BU218" i="3"/>
  <c r="BQ218" i="3"/>
  <c r="BK218" i="3"/>
  <c r="BN218" i="3"/>
  <c r="BR218" i="3"/>
  <c r="H285" i="11"/>
  <c r="G294" i="11"/>
  <c r="G329" i="11"/>
  <c r="D306" i="11"/>
  <c r="D50" i="11"/>
  <c r="J264" i="11"/>
  <c r="B313" i="11"/>
  <c r="K375" i="11"/>
  <c r="C403" i="11"/>
  <c r="C427" i="11"/>
  <c r="C451" i="11"/>
  <c r="M309" i="11"/>
  <c r="K478" i="11"/>
  <c r="L389" i="11"/>
  <c r="E373" i="11"/>
  <c r="D479" i="11"/>
  <c r="G395" i="11"/>
  <c r="E446" i="11"/>
  <c r="J490" i="11"/>
  <c r="L477" i="11"/>
  <c r="I439" i="11"/>
  <c r="L439" i="11"/>
  <c r="H439" i="11"/>
  <c r="BK440" i="3"/>
  <c r="BM440" i="3"/>
  <c r="BT440" i="3"/>
  <c r="BO440" i="3"/>
  <c r="BJ440" i="3"/>
  <c r="BN440" i="3"/>
  <c r="BP440" i="3"/>
  <c r="BU440" i="3"/>
  <c r="BQ440" i="3"/>
  <c r="BL440" i="3"/>
  <c r="BS440" i="3"/>
  <c r="BR440" i="3"/>
  <c r="F484" i="11"/>
  <c r="H378" i="11"/>
  <c r="F421" i="11"/>
  <c r="C421" i="11"/>
  <c r="BK422" i="3"/>
  <c r="BM422" i="3"/>
  <c r="BL422" i="3"/>
  <c r="BO422" i="3"/>
  <c r="BJ422" i="3"/>
  <c r="BU422" i="3"/>
  <c r="BP422" i="3"/>
  <c r="BT422" i="3"/>
  <c r="BS422" i="3"/>
  <c r="BQ422" i="3"/>
  <c r="BR422" i="3"/>
  <c r="BN422" i="3"/>
  <c r="G465" i="11"/>
  <c r="B487" i="11"/>
  <c r="G325" i="11"/>
  <c r="BS326" i="3"/>
  <c r="BT326" i="3"/>
  <c r="BJ326" i="3"/>
  <c r="BO326" i="3"/>
  <c r="BL326" i="3"/>
  <c r="BP326" i="3"/>
  <c r="BM326" i="3"/>
  <c r="BN326" i="3"/>
  <c r="BK326" i="3"/>
  <c r="BR326" i="3"/>
  <c r="BQ326" i="3"/>
  <c r="BU326" i="3"/>
  <c r="J470" i="11"/>
  <c r="B533" i="11"/>
  <c r="L422" i="11"/>
  <c r="K555" i="11"/>
  <c r="L415" i="11"/>
  <c r="I415" i="11"/>
  <c r="BJ416" i="3"/>
  <c r="BK416" i="3"/>
  <c r="BL416" i="3"/>
  <c r="BM416" i="3"/>
  <c r="BQ416" i="3"/>
  <c r="BP416" i="3"/>
  <c r="BR416" i="3"/>
  <c r="BS416" i="3"/>
  <c r="BO416" i="3"/>
  <c r="BN416" i="3"/>
  <c r="BU416" i="3"/>
  <c r="BT416" i="3"/>
  <c r="C438" i="11"/>
  <c r="D575" i="11"/>
  <c r="F385" i="11"/>
  <c r="BM386" i="3"/>
  <c r="BP386" i="3"/>
  <c r="BJ386" i="3"/>
  <c r="BQ386" i="3"/>
  <c r="BR386" i="3"/>
  <c r="BT386" i="3"/>
  <c r="BO386" i="3"/>
  <c r="BU386" i="3"/>
  <c r="BL386" i="3"/>
  <c r="BS386" i="3"/>
  <c r="BK386" i="3"/>
  <c r="BN386" i="3"/>
  <c r="K438" i="11"/>
  <c r="F575" i="11"/>
  <c r="F469" i="11"/>
  <c r="E530" i="11"/>
  <c r="L509" i="11"/>
  <c r="K543" i="11"/>
  <c r="M509" i="11"/>
  <c r="F606" i="11"/>
  <c r="M474" i="11"/>
  <c r="G522" i="11"/>
  <c r="E637" i="11"/>
  <c r="B503" i="11"/>
  <c r="G595" i="11"/>
  <c r="B432" i="11"/>
  <c r="J614" i="11"/>
  <c r="J484" i="11"/>
  <c r="G659" i="11"/>
  <c r="H507" i="11"/>
  <c r="H657" i="11"/>
  <c r="B665" i="11"/>
  <c r="F538" i="11"/>
  <c r="BQ539" i="3"/>
  <c r="BN539" i="3"/>
  <c r="BU539" i="3"/>
  <c r="BL539" i="3"/>
  <c r="BK539" i="3"/>
  <c r="BM539" i="3"/>
  <c r="BO539" i="3"/>
  <c r="BJ539" i="3"/>
  <c r="BT539" i="3"/>
  <c r="BR539" i="3"/>
  <c r="BS539" i="3"/>
  <c r="BP539" i="3"/>
  <c r="B732" i="11"/>
  <c r="H420" i="11"/>
  <c r="D705" i="11"/>
  <c r="J548" i="11"/>
  <c r="I619" i="11"/>
  <c r="B679" i="11"/>
  <c r="L679" i="11"/>
  <c r="H679" i="11"/>
  <c r="G679" i="11"/>
  <c r="BQ680" i="3"/>
  <c r="BP680" i="3"/>
  <c r="BU680" i="3"/>
  <c r="BO680" i="3"/>
  <c r="BS680" i="3"/>
  <c r="BM680" i="3"/>
  <c r="BL680" i="3"/>
  <c r="BJ680" i="3"/>
  <c r="BK680" i="3"/>
  <c r="BN680" i="3"/>
  <c r="BR680" i="3"/>
  <c r="BT680" i="3"/>
  <c r="F715" i="11"/>
  <c r="L696" i="11"/>
  <c r="G732" i="11"/>
  <c r="BK495" i="3"/>
  <c r="BO495" i="3"/>
  <c r="BR495" i="3"/>
  <c r="BT495" i="3"/>
  <c r="BU495" i="3"/>
  <c r="BS495" i="3"/>
  <c r="BJ495" i="3"/>
  <c r="BM495" i="3"/>
  <c r="BQ495" i="3"/>
  <c r="BL495" i="3"/>
  <c r="BN495" i="3"/>
  <c r="BP495" i="3"/>
  <c r="G613" i="11"/>
  <c r="G621" i="11"/>
  <c r="C639" i="11"/>
  <c r="G692" i="11"/>
  <c r="F825" i="11"/>
  <c r="F772" i="11"/>
  <c r="K627" i="11"/>
  <c r="L777" i="11"/>
  <c r="J730" i="11"/>
  <c r="I879" i="11"/>
  <c r="H687" i="11"/>
  <c r="E687" i="11"/>
  <c r="G687" i="11"/>
  <c r="BT688" i="3"/>
  <c r="BU688" i="3"/>
  <c r="BO688" i="3"/>
  <c r="BQ688" i="3"/>
  <c r="BJ688" i="3"/>
  <c r="BN688" i="3"/>
  <c r="BL688" i="3"/>
  <c r="BM688" i="3"/>
  <c r="BP688" i="3"/>
  <c r="BK688" i="3"/>
  <c r="BR688" i="3"/>
  <c r="BS688" i="3"/>
  <c r="F769" i="11"/>
  <c r="I786" i="11"/>
  <c r="C945" i="11"/>
  <c r="F657" i="11"/>
  <c r="B678" i="11"/>
  <c r="C742" i="11"/>
  <c r="K879" i="11"/>
  <c r="G654" i="11"/>
  <c r="BS655" i="3"/>
  <c r="BO655" i="3"/>
  <c r="BL655" i="3"/>
  <c r="BK655" i="3"/>
  <c r="BQ655" i="3"/>
  <c r="BJ655" i="3"/>
  <c r="BN655" i="3"/>
  <c r="BU655" i="3"/>
  <c r="BP655" i="3"/>
  <c r="BM655" i="3"/>
  <c r="BT655" i="3"/>
  <c r="BR655" i="3"/>
  <c r="L825" i="11"/>
  <c r="F969" i="11"/>
  <c r="H571" i="11"/>
  <c r="C841" i="11"/>
  <c r="K868" i="11"/>
  <c r="L913" i="11"/>
  <c r="L967" i="11"/>
  <c r="I841" i="11"/>
  <c r="F903" i="11"/>
  <c r="E945" i="11"/>
  <c r="F608" i="11"/>
  <c r="M708" i="11"/>
  <c r="B789" i="11"/>
  <c r="G789" i="11"/>
  <c r="E789" i="11"/>
  <c r="BP790" i="3"/>
  <c r="BJ790" i="3"/>
  <c r="BS790" i="3"/>
  <c r="BO790" i="3"/>
  <c r="BU790" i="3"/>
  <c r="BQ790" i="3"/>
  <c r="BK790" i="3"/>
  <c r="BT790" i="3"/>
  <c r="BL790" i="3"/>
  <c r="BR790" i="3"/>
  <c r="BM790" i="3"/>
  <c r="BN790" i="3"/>
  <c r="C879" i="11"/>
  <c r="H921" i="11"/>
  <c r="M921" i="11"/>
  <c r="G921" i="11"/>
  <c r="B921" i="11"/>
  <c r="BJ922" i="3"/>
  <c r="BM922" i="3"/>
  <c r="BO922" i="3"/>
  <c r="BK922" i="3"/>
  <c r="BL922" i="3"/>
  <c r="BS922" i="3"/>
  <c r="BQ922" i="3"/>
  <c r="BR922" i="3"/>
  <c r="BT922" i="3"/>
  <c r="BU922" i="3"/>
  <c r="BP922" i="3"/>
  <c r="BN922" i="3"/>
  <c r="B619" i="11"/>
  <c r="J964" i="11"/>
  <c r="BS841" i="3"/>
  <c r="BM841" i="3"/>
  <c r="BU841" i="3"/>
  <c r="BL841" i="3"/>
  <c r="BQ841" i="3"/>
  <c r="BR841" i="3"/>
  <c r="BJ841" i="3"/>
  <c r="BK841" i="3"/>
  <c r="BP841" i="3"/>
  <c r="BO841" i="3"/>
  <c r="BT841" i="3"/>
  <c r="BN841" i="3"/>
  <c r="BS661" i="3"/>
  <c r="BU661" i="3"/>
  <c r="BM661" i="3"/>
  <c r="BR661" i="3"/>
  <c r="BN661" i="3"/>
  <c r="BO661" i="3"/>
  <c r="BK661" i="3"/>
  <c r="BJ661" i="3"/>
  <c r="BT661" i="3"/>
  <c r="BL661" i="3"/>
  <c r="BQ661" i="3"/>
  <c r="BP661" i="3"/>
  <c r="D844" i="11"/>
  <c r="H844" i="11"/>
  <c r="BP845" i="3"/>
  <c r="BL845" i="3"/>
  <c r="BO845" i="3"/>
  <c r="BN845" i="3"/>
  <c r="BU845" i="3"/>
  <c r="BM845" i="3"/>
  <c r="BJ845" i="3"/>
  <c r="BK845" i="3"/>
  <c r="BR845" i="3"/>
  <c r="BQ845" i="3"/>
  <c r="BT845" i="3"/>
  <c r="BS845" i="3"/>
  <c r="B876" i="11"/>
  <c r="M934" i="11"/>
  <c r="I946" i="11"/>
  <c r="D963" i="11"/>
  <c r="M819" i="11"/>
  <c r="BU857" i="3"/>
  <c r="BO857" i="3"/>
  <c r="BK857" i="3"/>
  <c r="BP857" i="3"/>
  <c r="BM857" i="3"/>
  <c r="BR857" i="3"/>
  <c r="BS857" i="3"/>
  <c r="BL857" i="3"/>
  <c r="BJ857" i="3"/>
  <c r="BQ857" i="3"/>
  <c r="BT857" i="3"/>
  <c r="BN857" i="3"/>
  <c r="C989" i="11"/>
  <c r="C690" i="11"/>
  <c r="BU691" i="3"/>
  <c r="BN691" i="3"/>
  <c r="BQ691" i="3"/>
  <c r="BK691" i="3"/>
  <c r="BO691" i="3"/>
  <c r="BT691" i="3"/>
  <c r="BS691" i="3"/>
  <c r="BJ691" i="3"/>
  <c r="BP691" i="3"/>
  <c r="BL691" i="3"/>
  <c r="BR691" i="3"/>
  <c r="BM691" i="3"/>
  <c r="K786" i="11"/>
  <c r="D989" i="11"/>
  <c r="BM687" i="3"/>
  <c r="BJ687" i="3"/>
  <c r="BN687" i="3"/>
  <c r="BO687" i="3"/>
  <c r="BU687" i="3"/>
  <c r="BQ687" i="3"/>
  <c r="BS687" i="3"/>
  <c r="BK687" i="3"/>
  <c r="BT687" i="3"/>
  <c r="BL687" i="3"/>
  <c r="BR687" i="3"/>
  <c r="BP687" i="3"/>
  <c r="L1027" i="11"/>
  <c r="D853" i="11"/>
  <c r="M942" i="11"/>
  <c r="L964" i="11"/>
  <c r="I735" i="11"/>
  <c r="J814" i="11"/>
  <c r="I862" i="11"/>
  <c r="F1110" i="11"/>
  <c r="H537" i="11"/>
  <c r="BJ580" i="3"/>
  <c r="BT580" i="3"/>
  <c r="BN580" i="3"/>
  <c r="BO580" i="3"/>
  <c r="BS580" i="3"/>
  <c r="BQ580" i="3"/>
  <c r="BU580" i="3"/>
  <c r="BM580" i="3"/>
  <c r="BP580" i="3"/>
  <c r="BL580" i="3"/>
  <c r="BK580" i="3"/>
  <c r="BR580" i="3"/>
  <c r="J733" i="11"/>
  <c r="F1037" i="11"/>
  <c r="D1058" i="11"/>
  <c r="M1110" i="11"/>
  <c r="BM821" i="3"/>
  <c r="BK821" i="3"/>
  <c r="BQ821" i="3"/>
  <c r="BL821" i="3"/>
  <c r="BO821" i="3"/>
  <c r="BP821" i="3"/>
  <c r="BU821" i="3"/>
  <c r="BT821" i="3"/>
  <c r="BN821" i="3"/>
  <c r="BS821" i="3"/>
  <c r="BR821" i="3"/>
  <c r="BJ821" i="3"/>
  <c r="H897" i="11"/>
  <c r="L1034" i="11"/>
  <c r="B1060" i="11"/>
  <c r="E909" i="11"/>
  <c r="B1205" i="11"/>
  <c r="M1032" i="11"/>
  <c r="E1154" i="11"/>
  <c r="H969" i="11"/>
  <c r="M1016" i="11"/>
  <c r="M1084" i="11"/>
  <c r="H1188" i="11"/>
  <c r="G903" i="11"/>
  <c r="E1022" i="11"/>
  <c r="C1053" i="11"/>
  <c r="H878" i="11"/>
  <c r="K904" i="11"/>
  <c r="D1134" i="11"/>
  <c r="K1233" i="11"/>
  <c r="E1255" i="11"/>
  <c r="E1334" i="11"/>
  <c r="B1098" i="11"/>
  <c r="I985" i="11"/>
  <c r="G985" i="11"/>
  <c r="L1180" i="11"/>
  <c r="M1226" i="11"/>
  <c r="B1315" i="11"/>
  <c r="L1336" i="11"/>
  <c r="H783" i="11"/>
  <c r="E1028" i="11"/>
  <c r="B1166" i="11"/>
  <c r="D1187" i="11"/>
  <c r="M987" i="11"/>
  <c r="F1016" i="11"/>
  <c r="L1231" i="11"/>
  <c r="B1176" i="11"/>
  <c r="J1315" i="11"/>
  <c r="F1176" i="11"/>
  <c r="K1309" i="11"/>
  <c r="C1179" i="11"/>
  <c r="E1200" i="11"/>
  <c r="J938" i="11"/>
  <c r="B1188" i="11"/>
  <c r="I1404" i="11"/>
  <c r="J1058" i="11"/>
  <c r="M1152" i="11"/>
  <c r="BT1153" i="3"/>
  <c r="BK1153" i="3"/>
  <c r="BO1153" i="3"/>
  <c r="BM1153" i="3"/>
  <c r="BN1153" i="3"/>
  <c r="BJ1153" i="3"/>
  <c r="BR1153" i="3"/>
  <c r="BU1153" i="3"/>
  <c r="BL1153" i="3"/>
  <c r="BP1153" i="3"/>
  <c r="BS1153" i="3"/>
  <c r="BQ1153" i="3"/>
  <c r="H1297" i="11"/>
  <c r="E1328" i="11"/>
  <c r="L1392" i="11"/>
  <c r="M1426" i="11"/>
  <c r="BS1103" i="3"/>
  <c r="BK1103" i="3"/>
  <c r="BN1103" i="3"/>
  <c r="BJ1103" i="3"/>
  <c r="BT1103" i="3"/>
  <c r="BQ1103" i="3"/>
  <c r="BR1103" i="3"/>
  <c r="BP1103" i="3"/>
  <c r="BM1103" i="3"/>
  <c r="BL1103" i="3"/>
  <c r="BU1103" i="3"/>
  <c r="BO1103" i="3"/>
  <c r="B1232" i="11"/>
  <c r="K1027" i="11"/>
  <c r="K1099" i="11"/>
  <c r="BK1100" i="3"/>
  <c r="BQ1100" i="3"/>
  <c r="BO1100" i="3"/>
  <c r="BN1100" i="3"/>
  <c r="BS1100" i="3"/>
  <c r="BT1100" i="3"/>
  <c r="BJ1100" i="3"/>
  <c r="BP1100" i="3"/>
  <c r="BU1100" i="3"/>
  <c r="BL1100" i="3"/>
  <c r="BM1100" i="3"/>
  <c r="BR1100" i="3"/>
  <c r="K1282" i="11"/>
  <c r="D1368" i="11"/>
  <c r="B1387" i="11"/>
  <c r="J1242" i="11"/>
  <c r="BO1243" i="3"/>
  <c r="BR1243" i="3"/>
  <c r="BK1243" i="3"/>
  <c r="BN1243" i="3"/>
  <c r="BS1243" i="3"/>
  <c r="BM1243" i="3"/>
  <c r="BP1243" i="3"/>
  <c r="BJ1243" i="3"/>
  <c r="BQ1243" i="3"/>
  <c r="BT1243" i="3"/>
  <c r="BU1243" i="3"/>
  <c r="BL1243" i="3"/>
  <c r="M1368" i="11"/>
  <c r="K1674" i="11"/>
  <c r="BS1079" i="3"/>
  <c r="BM1079" i="3"/>
  <c r="BK1079" i="3"/>
  <c r="BR1079" i="3"/>
  <c r="BT1079" i="3"/>
  <c r="BJ1079" i="3"/>
  <c r="BU1079" i="3"/>
  <c r="BO1079" i="3"/>
  <c r="BP1079" i="3"/>
  <c r="BQ1079" i="3"/>
  <c r="BL1079" i="3"/>
  <c r="BN1079" i="3"/>
  <c r="B1641" i="11"/>
  <c r="J1694" i="11"/>
  <c r="G1368" i="11"/>
  <c r="K1447" i="11"/>
  <c r="K1470" i="11"/>
  <c r="E1447" i="11"/>
  <c r="G1449" i="11"/>
  <c r="E1449" i="11"/>
  <c r="BR1450" i="3"/>
  <c r="BJ1450" i="3"/>
  <c r="BM1450" i="3"/>
  <c r="BK1450" i="3"/>
  <c r="BU1450" i="3"/>
  <c r="BN1450" i="3"/>
  <c r="BQ1450" i="3"/>
  <c r="BP1450" i="3"/>
  <c r="BL1450" i="3"/>
  <c r="BS1450" i="3"/>
  <c r="BO1450" i="3"/>
  <c r="BT1450" i="3"/>
  <c r="K1416" i="11"/>
  <c r="I1360" i="11"/>
  <c r="M1440" i="11"/>
  <c r="H1483" i="11"/>
  <c r="H1511" i="11"/>
  <c r="H1523" i="11"/>
  <c r="G1440" i="11"/>
  <c r="D1592" i="11"/>
  <c r="J1497" i="11"/>
  <c r="D1579" i="11"/>
  <c r="B1513" i="11"/>
  <c r="B1529" i="11"/>
  <c r="F1726" i="11"/>
  <c r="I1726" i="11"/>
  <c r="L1726" i="11"/>
  <c r="M1726" i="11"/>
  <c r="K1726" i="11"/>
  <c r="E1726" i="11"/>
  <c r="BJ1727" i="3"/>
  <c r="BK1727" i="3"/>
  <c r="BL1727" i="3"/>
  <c r="BN1727" i="3"/>
  <c r="BQ1727" i="3"/>
  <c r="BR1727" i="3"/>
  <c r="BU1727" i="3"/>
  <c r="BT1727" i="3"/>
  <c r="BP1727" i="3"/>
  <c r="BM1727" i="3"/>
  <c r="BS1727" i="3"/>
  <c r="BO1727" i="3"/>
  <c r="H1882" i="11"/>
  <c r="E1331" i="11"/>
  <c r="C1558" i="11"/>
  <c r="D1566" i="11"/>
  <c r="M1579" i="11"/>
  <c r="J1695" i="11"/>
  <c r="M1435" i="11"/>
  <c r="B1521" i="11"/>
  <c r="B1666" i="11"/>
  <c r="G1593" i="11"/>
  <c r="D1616" i="11"/>
  <c r="M1477" i="11"/>
  <c r="C1878" i="11"/>
  <c r="D1625" i="11"/>
  <c r="M1692" i="11"/>
  <c r="I1821" i="11"/>
  <c r="E1591" i="11"/>
  <c r="H1591" i="11"/>
  <c r="BM1592" i="3"/>
  <c r="BQ1592" i="3"/>
  <c r="BS1592" i="3"/>
  <c r="BJ1592" i="3"/>
  <c r="BU1592" i="3"/>
  <c r="BL1592" i="3"/>
  <c r="BT1592" i="3"/>
  <c r="BN1592" i="3"/>
  <c r="BO1592" i="3"/>
  <c r="BP1592" i="3"/>
  <c r="BK1592" i="3"/>
  <c r="BR1592" i="3"/>
  <c r="H1734" i="11"/>
  <c r="L1878" i="11"/>
  <c r="BM1398" i="3"/>
  <c r="BN1398" i="3"/>
  <c r="BT1398" i="3"/>
  <c r="BS1398" i="3"/>
  <c r="BO1398" i="3"/>
  <c r="BU1398" i="3"/>
  <c r="BJ1398" i="3"/>
  <c r="BL1398" i="3"/>
  <c r="BP1398" i="3"/>
  <c r="BR1398" i="3"/>
  <c r="BQ1398" i="3"/>
  <c r="BK1398" i="3"/>
  <c r="E1760" i="11"/>
  <c r="H1907" i="11"/>
  <c r="M1531" i="11"/>
  <c r="J1594" i="11"/>
  <c r="L1594" i="11"/>
  <c r="BO1595" i="3"/>
  <c r="BQ1595" i="3"/>
  <c r="BL1595" i="3"/>
  <c r="BN1595" i="3"/>
  <c r="BS1595" i="3"/>
  <c r="BR1595" i="3"/>
  <c r="BT1595" i="3"/>
  <c r="BP1595" i="3"/>
  <c r="BK1595" i="3"/>
  <c r="BU1595" i="3"/>
  <c r="BJ1595" i="3"/>
  <c r="BM1595" i="3"/>
  <c r="H1548" i="11"/>
  <c r="I1582" i="11"/>
  <c r="L1603" i="11"/>
  <c r="I1679" i="11"/>
  <c r="K1679" i="11"/>
  <c r="BU1680" i="3"/>
  <c r="BS1680" i="3"/>
  <c r="BT1680" i="3"/>
  <c r="BJ1680" i="3"/>
  <c r="BO1680" i="3"/>
  <c r="BM1680" i="3"/>
  <c r="BP1680" i="3"/>
  <c r="BQ1680" i="3"/>
  <c r="BK1680" i="3"/>
  <c r="BL1680" i="3"/>
  <c r="BR1680" i="3"/>
  <c r="BN1680" i="3"/>
  <c r="D1771" i="11"/>
  <c r="M1833" i="11"/>
  <c r="C1415" i="11"/>
  <c r="M1509" i="11"/>
  <c r="L1559" i="11"/>
  <c r="M1842" i="11"/>
  <c r="G1974" i="11"/>
  <c r="C1890" i="11"/>
  <c r="H1497" i="11"/>
  <c r="J1774" i="11"/>
  <c r="C1782" i="11"/>
  <c r="G1782" i="11"/>
  <c r="BO1783" i="3"/>
  <c r="BK1783" i="3"/>
  <c r="BR1783" i="3"/>
  <c r="BJ1783" i="3"/>
  <c r="BM1783" i="3"/>
  <c r="BN1783" i="3"/>
  <c r="BP1783" i="3"/>
  <c r="BS1783" i="3"/>
  <c r="BU1783" i="3"/>
  <c r="BQ1783" i="3"/>
  <c r="BT1783" i="3"/>
  <c r="BL1783" i="3"/>
  <c r="C1942" i="11"/>
  <c r="I1663" i="11"/>
  <c r="G1692" i="11"/>
  <c r="D1780" i="11"/>
  <c r="E1839" i="11"/>
  <c r="M1134" i="11"/>
  <c r="G1747" i="11"/>
  <c r="K1559" i="11"/>
  <c r="L1530" i="11"/>
  <c r="J1578" i="11"/>
  <c r="F1695" i="11"/>
  <c r="F1979" i="11"/>
  <c r="H1485" i="11"/>
  <c r="H1675" i="11"/>
  <c r="M1695" i="11"/>
  <c r="I1780" i="11"/>
  <c r="H1889" i="11"/>
  <c r="BO5" i="3"/>
  <c r="BP5" i="3"/>
  <c r="BS5" i="3"/>
  <c r="BM5" i="3"/>
  <c r="BR5" i="3"/>
  <c r="BT5" i="3"/>
  <c r="BL5" i="3"/>
  <c r="BU5" i="3"/>
  <c r="BN5" i="3"/>
  <c r="BQ5" i="3"/>
  <c r="BK5" i="3"/>
  <c r="BJ5" i="3"/>
  <c r="C1601" i="11"/>
  <c r="C1691" i="11"/>
  <c r="D1940" i="11"/>
  <c r="BR1533" i="3"/>
  <c r="BU1533" i="3"/>
  <c r="BO1533" i="3"/>
  <c r="BT1533" i="3"/>
  <c r="BJ1533" i="3"/>
  <c r="BK1533" i="3"/>
  <c r="BN1533" i="3"/>
  <c r="BP1533" i="3"/>
  <c r="BQ1533" i="3"/>
  <c r="BM1533" i="3"/>
  <c r="BS1533" i="3"/>
  <c r="BL1533" i="3"/>
  <c r="J1929" i="11"/>
  <c r="BU1930" i="3"/>
  <c r="BN1930" i="3"/>
  <c r="BK1930" i="3"/>
  <c r="BP1930" i="3"/>
  <c r="BM1930" i="3"/>
  <c r="BS1930" i="3"/>
  <c r="BL1930" i="3"/>
  <c r="BT1930" i="3"/>
  <c r="BQ1930" i="3"/>
  <c r="BR1930" i="3"/>
  <c r="BO1930" i="3"/>
  <c r="BJ1930" i="3"/>
  <c r="J1979" i="11"/>
  <c r="H1940" i="11"/>
  <c r="F1875" i="11"/>
  <c r="BL1876" i="3"/>
  <c r="BT1876" i="3"/>
  <c r="BK1876" i="3"/>
  <c r="BP1876" i="3"/>
  <c r="BN1876" i="3"/>
  <c r="BQ1876" i="3"/>
  <c r="BO1876" i="3"/>
  <c r="BJ1876" i="3"/>
  <c r="BM1876" i="3"/>
  <c r="BU1876" i="3"/>
  <c r="BS1876" i="3"/>
  <c r="BR1876" i="3"/>
  <c r="K1511" i="11"/>
  <c r="BS1821" i="3"/>
  <c r="BR1821" i="3"/>
  <c r="BO1821" i="3"/>
  <c r="BL1821" i="3"/>
  <c r="BM1821" i="3"/>
  <c r="BP1821" i="3"/>
  <c r="BJ1821" i="3"/>
  <c r="BK1821" i="3"/>
  <c r="BQ1821" i="3"/>
  <c r="BU1821" i="3"/>
  <c r="BN1821" i="3"/>
  <c r="BT1821" i="3"/>
  <c r="BL1920" i="3"/>
  <c r="BU1920" i="3"/>
  <c r="BT1920" i="3"/>
  <c r="BJ1920" i="3"/>
  <c r="BM1920" i="3"/>
  <c r="BN1920" i="3"/>
  <c r="BQ1920" i="3"/>
  <c r="BO1920" i="3"/>
  <c r="BP1920" i="3"/>
  <c r="BK1920" i="3"/>
  <c r="BR1920" i="3"/>
  <c r="BS1920" i="3"/>
  <c r="BM1833" i="3"/>
  <c r="BQ1833" i="3"/>
  <c r="BO1833" i="3"/>
  <c r="BU1833" i="3"/>
  <c r="BK1833" i="3"/>
  <c r="BL1833" i="3"/>
  <c r="BP1833" i="3"/>
  <c r="BN1833" i="3"/>
  <c r="BT1833" i="3"/>
  <c r="BR1833" i="3"/>
  <c r="BJ1833" i="3"/>
  <c r="BS1833" i="3"/>
  <c r="G1988" i="11"/>
  <c r="D1974" i="11"/>
  <c r="BQ1772" i="3"/>
  <c r="M92" i="11"/>
  <c r="BL177" i="3"/>
  <c r="BO177" i="3"/>
  <c r="BT177" i="3"/>
  <c r="BS177" i="3"/>
  <c r="BJ177" i="3"/>
  <c r="BP177" i="3"/>
  <c r="BN177" i="3"/>
  <c r="BK177" i="3"/>
  <c r="BQ177" i="3"/>
  <c r="BU177" i="3"/>
  <c r="BR177" i="3"/>
  <c r="BM177" i="3"/>
  <c r="H374" i="11"/>
  <c r="K374" i="11"/>
  <c r="L374" i="11"/>
  <c r="G374" i="11"/>
  <c r="BO375" i="3"/>
  <c r="BP375" i="3"/>
  <c r="BJ375" i="3"/>
  <c r="BT375" i="3"/>
  <c r="BU375" i="3"/>
  <c r="BK375" i="3"/>
  <c r="BR375" i="3"/>
  <c r="BQ375" i="3"/>
  <c r="BM375" i="3"/>
  <c r="BL375" i="3"/>
  <c r="BN375" i="3"/>
  <c r="BS375" i="3"/>
  <c r="BJ390" i="3"/>
  <c r="BQ390" i="3"/>
  <c r="BU390" i="3"/>
  <c r="BR390" i="3"/>
  <c r="BL390" i="3"/>
  <c r="BP390" i="3"/>
  <c r="BT390" i="3"/>
  <c r="BM390" i="3"/>
  <c r="BN390" i="3"/>
  <c r="BO390" i="3"/>
  <c r="BK390" i="3"/>
  <c r="BS390" i="3"/>
  <c r="J942" i="11"/>
  <c r="K1206" i="11"/>
  <c r="L968" i="11"/>
  <c r="BU969" i="3"/>
  <c r="BJ969" i="3"/>
  <c r="BR969" i="3"/>
  <c r="BS969" i="3"/>
  <c r="BT969" i="3"/>
  <c r="BL969" i="3"/>
  <c r="BO969" i="3"/>
  <c r="BP969" i="3"/>
  <c r="BK969" i="3"/>
  <c r="BM969" i="3"/>
  <c r="BQ969" i="3"/>
  <c r="BN969" i="3"/>
  <c r="BT827" i="3"/>
  <c r="BQ827" i="3"/>
  <c r="BL827" i="3"/>
  <c r="BR827" i="3"/>
  <c r="BN827" i="3"/>
  <c r="BS827" i="3"/>
  <c r="BM827" i="3"/>
  <c r="BJ827" i="3"/>
  <c r="BO827" i="3"/>
  <c r="BU827" i="3"/>
  <c r="BK827" i="3"/>
  <c r="BP827" i="3"/>
  <c r="BR1372" i="3"/>
  <c r="BO1372" i="3"/>
  <c r="BT1372" i="3"/>
  <c r="BJ1372" i="3"/>
  <c r="BK1372" i="3"/>
  <c r="BM1372" i="3"/>
  <c r="BL1372" i="3"/>
  <c r="BN1372" i="3"/>
  <c r="BP1372" i="3"/>
  <c r="BU1372" i="3"/>
  <c r="BQ1372" i="3"/>
  <c r="BS1372" i="3"/>
  <c r="BK1086" i="3"/>
  <c r="BQ1086" i="3"/>
  <c r="BR1086" i="3"/>
  <c r="BS1086" i="3"/>
  <c r="BT1086" i="3"/>
  <c r="BN1086" i="3"/>
  <c r="BO1086" i="3"/>
  <c r="BL1086" i="3"/>
  <c r="BU1086" i="3"/>
  <c r="BP1086" i="3"/>
  <c r="BM1086" i="3"/>
  <c r="BJ1086" i="3"/>
  <c r="BJ1691" i="3"/>
  <c r="BK1691" i="3"/>
  <c r="BT1691" i="3"/>
  <c r="BO1691" i="3"/>
  <c r="BL1691" i="3"/>
  <c r="BN1691" i="3"/>
  <c r="BM1691" i="3"/>
  <c r="BR1691" i="3"/>
  <c r="BU1691" i="3"/>
  <c r="BS1691" i="3"/>
  <c r="BP1691" i="3"/>
  <c r="BQ1691" i="3"/>
  <c r="BQ1822" i="3"/>
  <c r="BM1822" i="3"/>
  <c r="BS1822" i="3"/>
  <c r="BK1822" i="3"/>
  <c r="BU1822" i="3"/>
  <c r="BJ1822" i="3"/>
  <c r="BL1822" i="3"/>
  <c r="M28" i="11"/>
  <c r="J74" i="11"/>
  <c r="B92" i="11"/>
  <c r="B164" i="11"/>
  <c r="F117" i="11"/>
  <c r="BP118" i="3"/>
  <c r="BN118" i="3"/>
  <c r="BT118" i="3"/>
  <c r="BR118" i="3"/>
  <c r="BM118" i="3"/>
  <c r="BU118" i="3"/>
  <c r="BO118" i="3"/>
  <c r="BJ118" i="3"/>
  <c r="BQ118" i="3"/>
  <c r="BS118" i="3"/>
  <c r="BL118" i="3"/>
  <c r="BK118" i="3"/>
  <c r="K176" i="11"/>
  <c r="J329" i="11"/>
  <c r="M444" i="11"/>
  <c r="B444" i="11"/>
  <c r="G444" i="11"/>
  <c r="H444" i="11"/>
  <c r="BQ445" i="3"/>
  <c r="BR445" i="3"/>
  <c r="BK445" i="3"/>
  <c r="BL445" i="3"/>
  <c r="BJ445" i="3"/>
  <c r="BO445" i="3"/>
  <c r="BU445" i="3"/>
  <c r="BM445" i="3"/>
  <c r="BN445" i="3"/>
  <c r="BT445" i="3"/>
  <c r="BP445" i="3"/>
  <c r="BS445" i="3"/>
  <c r="B477" i="11"/>
  <c r="G343" i="11"/>
  <c r="BJ344" i="3"/>
  <c r="BM344" i="3"/>
  <c r="BL344" i="3"/>
  <c r="BU344" i="3"/>
  <c r="BS344" i="3"/>
  <c r="BQ344" i="3"/>
  <c r="BK344" i="3"/>
  <c r="BT344" i="3"/>
  <c r="BN344" i="3"/>
  <c r="BR344" i="3"/>
  <c r="BP344" i="3"/>
  <c r="BO344" i="3"/>
  <c r="BJ341" i="3"/>
  <c r="BO341" i="3"/>
  <c r="BP341" i="3"/>
  <c r="BS341" i="3"/>
  <c r="BU341" i="3"/>
  <c r="BL341" i="3"/>
  <c r="BM341" i="3"/>
  <c r="BT341" i="3"/>
  <c r="BR341" i="3"/>
  <c r="BK341" i="3"/>
  <c r="BQ341" i="3"/>
  <c r="BN341" i="3"/>
  <c r="E438" i="11"/>
  <c r="BR396" i="3"/>
  <c r="BU396" i="3"/>
  <c r="BQ396" i="3"/>
  <c r="BO396" i="3"/>
  <c r="BP396" i="3"/>
  <c r="BK396" i="3"/>
  <c r="BT396" i="3"/>
  <c r="BS396" i="3"/>
  <c r="BL396" i="3"/>
  <c r="BN396" i="3"/>
  <c r="BJ396" i="3"/>
  <c r="BM396" i="3"/>
  <c r="E614" i="11"/>
  <c r="J637" i="11"/>
  <c r="I548" i="11"/>
  <c r="K657" i="11"/>
  <c r="H705" i="11"/>
  <c r="I594" i="11"/>
  <c r="BP595" i="3"/>
  <c r="BS595" i="3"/>
  <c r="BN595" i="3"/>
  <c r="BU595" i="3"/>
  <c r="BJ595" i="3"/>
  <c r="BR595" i="3"/>
  <c r="BT595" i="3"/>
  <c r="BM595" i="3"/>
  <c r="BO595" i="3"/>
  <c r="BQ595" i="3"/>
  <c r="BK595" i="3"/>
  <c r="BL595" i="3"/>
  <c r="M627" i="11"/>
  <c r="C771" i="11"/>
  <c r="BJ751" i="3"/>
  <c r="BK751" i="3"/>
  <c r="BL751" i="3"/>
  <c r="BT751" i="3"/>
  <c r="BM751" i="3"/>
  <c r="BR751" i="3"/>
  <c r="BN751" i="3"/>
  <c r="BU751" i="3"/>
  <c r="BO751" i="3"/>
  <c r="BP751" i="3"/>
  <c r="BQ751" i="3"/>
  <c r="BS751" i="3"/>
  <c r="F963" i="11"/>
  <c r="E942" i="11"/>
  <c r="L765" i="11"/>
  <c r="B862" i="11"/>
  <c r="K534" i="11"/>
  <c r="BQ535" i="3"/>
  <c r="BL535" i="3"/>
  <c r="BK535" i="3"/>
  <c r="BM535" i="3"/>
  <c r="BU535" i="3"/>
  <c r="BT535" i="3"/>
  <c r="BJ535" i="3"/>
  <c r="BP535" i="3"/>
  <c r="BO535" i="3"/>
  <c r="BN535" i="3"/>
  <c r="BS535" i="3"/>
  <c r="BR535" i="3"/>
  <c r="C968" i="11"/>
  <c r="K1037" i="11"/>
  <c r="F1205" i="11"/>
  <c r="H1239" i="11"/>
  <c r="L1239" i="11"/>
  <c r="M1233" i="11"/>
  <c r="D1299" i="11"/>
  <c r="F1428" i="11"/>
  <c r="F1396" i="11"/>
  <c r="G1032" i="11"/>
  <c r="E1256" i="11"/>
  <c r="BL1408" i="3"/>
  <c r="BO1408" i="3"/>
  <c r="BM1408" i="3"/>
  <c r="BT1408" i="3"/>
  <c r="BN1408" i="3"/>
  <c r="BU1408" i="3"/>
  <c r="BK1408" i="3"/>
  <c r="BS1408" i="3"/>
  <c r="BP1408" i="3"/>
  <c r="BQ1408" i="3"/>
  <c r="BR1408" i="3"/>
  <c r="BJ1408" i="3"/>
  <c r="B1299" i="11"/>
  <c r="K1735" i="11"/>
  <c r="K1558" i="11"/>
  <c r="G1578" i="11"/>
  <c r="B1690" i="11"/>
  <c r="F1821" i="11"/>
  <c r="D1723" i="11"/>
  <c r="BU1506" i="3"/>
  <c r="BR1506" i="3"/>
  <c r="BS1506" i="3"/>
  <c r="BT1506" i="3"/>
  <c r="BO1506" i="3"/>
  <c r="BP1506" i="3"/>
  <c r="BQ1506" i="3"/>
  <c r="BJ1506" i="3"/>
  <c r="BL1506" i="3"/>
  <c r="BK1506" i="3"/>
  <c r="BM1506" i="3"/>
  <c r="BN1506" i="3"/>
  <c r="B1931" i="11"/>
  <c r="G1931" i="11"/>
  <c r="H1931" i="11"/>
  <c r="BU1932" i="3"/>
  <c r="BP1932" i="3"/>
  <c r="BK1932" i="3"/>
  <c r="BJ1932" i="3"/>
  <c r="BL1932" i="3"/>
  <c r="BN1932" i="3"/>
  <c r="BM1932" i="3"/>
  <c r="BQ1932" i="3"/>
  <c r="BO1932" i="3"/>
  <c r="BR1932" i="3"/>
  <c r="BT1932" i="3"/>
  <c r="BS1932" i="3"/>
  <c r="E1578" i="11"/>
  <c r="G1485" i="11"/>
  <c r="J1810" i="11"/>
  <c r="BU1883" i="3"/>
  <c r="BT1883" i="3"/>
  <c r="BK1883" i="3"/>
  <c r="BP1883" i="3"/>
  <c r="BQ1883" i="3"/>
  <c r="BJ1883" i="3"/>
  <c r="BR1883" i="3"/>
  <c r="BM1883" i="3"/>
  <c r="BO1883" i="3"/>
  <c r="BS1883" i="3"/>
  <c r="BN1883" i="3"/>
  <c r="BL1883" i="3"/>
  <c r="BL1600" i="3"/>
  <c r="BQ1600" i="3"/>
  <c r="BR1600" i="3"/>
  <c r="BO1600" i="3"/>
  <c r="BU1600" i="3"/>
  <c r="BK1600" i="3"/>
  <c r="BS1600" i="3"/>
  <c r="BN1600" i="3"/>
  <c r="BP1600" i="3"/>
  <c r="BJ1600" i="3"/>
  <c r="BM1600" i="3"/>
  <c r="BT1600" i="3"/>
  <c r="B1920" i="11"/>
  <c r="K3" i="11"/>
  <c r="E27" i="11"/>
  <c r="K27" i="11"/>
  <c r="B39" i="11"/>
  <c r="I55" i="11"/>
  <c r="B58" i="11"/>
  <c r="G87" i="11"/>
  <c r="M93" i="11"/>
  <c r="K51" i="11"/>
  <c r="H3" i="11"/>
  <c r="C74" i="11"/>
  <c r="J88" i="11"/>
  <c r="D87" i="11"/>
  <c r="F99" i="11"/>
  <c r="C122" i="11"/>
  <c r="D7" i="11"/>
  <c r="BR71" i="3"/>
  <c r="BL71" i="3"/>
  <c r="BP71" i="3"/>
  <c r="BO71" i="3"/>
  <c r="BJ71" i="3"/>
  <c r="BK71" i="3"/>
  <c r="BT71" i="3"/>
  <c r="BU71" i="3"/>
  <c r="BM71" i="3"/>
  <c r="BS71" i="3"/>
  <c r="BQ71" i="3"/>
  <c r="BN71" i="3"/>
  <c r="K126" i="11"/>
  <c r="L94" i="11"/>
  <c r="BR95" i="3"/>
  <c r="BS95" i="3"/>
  <c r="BJ95" i="3"/>
  <c r="BK95" i="3"/>
  <c r="BO95" i="3"/>
  <c r="BN95" i="3"/>
  <c r="BT95" i="3"/>
  <c r="BQ95" i="3"/>
  <c r="BL95" i="3"/>
  <c r="BU95" i="3"/>
  <c r="BM95" i="3"/>
  <c r="BP95" i="3"/>
  <c r="K142" i="11"/>
  <c r="F85" i="11"/>
  <c r="L142" i="11"/>
  <c r="M104" i="11"/>
  <c r="I117" i="11"/>
  <c r="J99" i="11"/>
  <c r="D110" i="11"/>
  <c r="I173" i="11"/>
  <c r="H164" i="11"/>
  <c r="E15" i="11"/>
  <c r="L109" i="11"/>
  <c r="L176" i="11"/>
  <c r="B81" i="11"/>
  <c r="J81" i="11"/>
  <c r="BQ82" i="3"/>
  <c r="BT82" i="3"/>
  <c r="BR82" i="3"/>
  <c r="BU82" i="3"/>
  <c r="BS82" i="3"/>
  <c r="BM82" i="3"/>
  <c r="BN82" i="3"/>
  <c r="BL82" i="3"/>
  <c r="BO82" i="3"/>
  <c r="BJ82" i="3"/>
  <c r="BK82" i="3"/>
  <c r="BP82" i="3"/>
  <c r="C41" i="11"/>
  <c r="I161" i="11"/>
  <c r="M168" i="11"/>
  <c r="I168" i="11"/>
  <c r="BQ169" i="3"/>
  <c r="BS169" i="3"/>
  <c r="BT169" i="3"/>
  <c r="BP169" i="3"/>
  <c r="BN169" i="3"/>
  <c r="BJ169" i="3"/>
  <c r="BO169" i="3"/>
  <c r="BU169" i="3"/>
  <c r="BM169" i="3"/>
  <c r="BK169" i="3"/>
  <c r="BR169" i="3"/>
  <c r="BL169" i="3"/>
  <c r="D208" i="11"/>
  <c r="G251" i="11"/>
  <c r="K184" i="11"/>
  <c r="I248" i="11"/>
  <c r="G212" i="11"/>
  <c r="D186" i="11"/>
  <c r="E294" i="11"/>
  <c r="I198" i="11"/>
  <c r="L253" i="11"/>
  <c r="F278" i="11"/>
  <c r="I184" i="11"/>
  <c r="M173" i="11"/>
  <c r="C242" i="11"/>
  <c r="C176" i="11"/>
  <c r="BO232" i="3"/>
  <c r="BM232" i="3"/>
  <c r="BQ232" i="3"/>
  <c r="BJ232" i="3"/>
  <c r="BL232" i="3"/>
  <c r="BP232" i="3"/>
  <c r="BT232" i="3"/>
  <c r="BU232" i="3"/>
  <c r="BR232" i="3"/>
  <c r="BN232" i="3"/>
  <c r="BK232" i="3"/>
  <c r="BS232" i="3"/>
  <c r="BL220" i="3"/>
  <c r="BJ220" i="3"/>
  <c r="BQ220" i="3"/>
  <c r="BO220" i="3"/>
  <c r="BR220" i="3"/>
  <c r="BN220" i="3"/>
  <c r="BS220" i="3"/>
  <c r="BP220" i="3"/>
  <c r="BK220" i="3"/>
  <c r="BT220" i="3"/>
  <c r="BU220" i="3"/>
  <c r="BM220" i="3"/>
  <c r="F285" i="11"/>
  <c r="D368" i="11"/>
  <c r="F329" i="11"/>
  <c r="C252" i="11"/>
  <c r="BM253" i="3"/>
  <c r="BN253" i="3"/>
  <c r="BL253" i="3"/>
  <c r="BQ253" i="3"/>
  <c r="BJ253" i="3"/>
  <c r="BT253" i="3"/>
  <c r="BP253" i="3"/>
  <c r="BO253" i="3"/>
  <c r="BR253" i="3"/>
  <c r="BU253" i="3"/>
  <c r="BK253" i="3"/>
  <c r="BS253" i="3"/>
  <c r="C50" i="11"/>
  <c r="D264" i="11"/>
  <c r="L313" i="11"/>
  <c r="I309" i="11"/>
  <c r="BN315" i="3"/>
  <c r="BO315" i="3"/>
  <c r="BP315" i="3"/>
  <c r="BL315" i="3"/>
  <c r="BQ315" i="3"/>
  <c r="BT315" i="3"/>
  <c r="BU315" i="3"/>
  <c r="BS315" i="3"/>
  <c r="BR315" i="3"/>
  <c r="BK315" i="3"/>
  <c r="BM315" i="3"/>
  <c r="BJ315" i="3"/>
  <c r="J375" i="11"/>
  <c r="B403" i="11"/>
  <c r="B451" i="11"/>
  <c r="K490" i="11"/>
  <c r="G389" i="11"/>
  <c r="BL248" i="3"/>
  <c r="BN248" i="3"/>
  <c r="BU248" i="3"/>
  <c r="BS248" i="3"/>
  <c r="BJ248" i="3"/>
  <c r="BM248" i="3"/>
  <c r="BR248" i="3"/>
  <c r="BO248" i="3"/>
  <c r="BT248" i="3"/>
  <c r="BP248" i="3"/>
  <c r="BQ248" i="3"/>
  <c r="BK248" i="3"/>
  <c r="F306" i="11"/>
  <c r="D373" i="11"/>
  <c r="L391" i="11"/>
  <c r="H391" i="11"/>
  <c r="I391" i="11"/>
  <c r="BO392" i="3"/>
  <c r="BR392" i="3"/>
  <c r="BU392" i="3"/>
  <c r="BM392" i="3"/>
  <c r="BP392" i="3"/>
  <c r="BQ392" i="3"/>
  <c r="BJ392" i="3"/>
  <c r="BT392" i="3"/>
  <c r="BL392" i="3"/>
  <c r="BS392" i="3"/>
  <c r="BN392" i="3"/>
  <c r="BK392" i="3"/>
  <c r="L479" i="11"/>
  <c r="BL340" i="3"/>
  <c r="BP340" i="3"/>
  <c r="BR340" i="3"/>
  <c r="BU340" i="3"/>
  <c r="BK340" i="3"/>
  <c r="BM340" i="3"/>
  <c r="BJ340" i="3"/>
  <c r="BQ340" i="3"/>
  <c r="BN340" i="3"/>
  <c r="BT340" i="3"/>
  <c r="BS340" i="3"/>
  <c r="BO340" i="3"/>
  <c r="L395" i="11"/>
  <c r="J446" i="11"/>
  <c r="E209" i="11"/>
  <c r="BT210" i="3"/>
  <c r="BO210" i="3"/>
  <c r="BN210" i="3"/>
  <c r="BU210" i="3"/>
  <c r="BL210" i="3"/>
  <c r="BQ210" i="3"/>
  <c r="BJ210" i="3"/>
  <c r="BM210" i="3"/>
  <c r="BP210" i="3"/>
  <c r="BR210" i="3"/>
  <c r="BS210" i="3"/>
  <c r="BK210" i="3"/>
  <c r="M403" i="11"/>
  <c r="F474" i="11"/>
  <c r="M473" i="11"/>
  <c r="E484" i="11"/>
  <c r="B378" i="11"/>
  <c r="F465" i="11"/>
  <c r="F409" i="11"/>
  <c r="L487" i="11"/>
  <c r="H422" i="11"/>
  <c r="H470" i="11"/>
  <c r="M533" i="11"/>
  <c r="L561" i="11"/>
  <c r="G422" i="11"/>
  <c r="J555" i="11"/>
  <c r="I490" i="11"/>
  <c r="G385" i="11"/>
  <c r="J438" i="11"/>
  <c r="H531" i="11"/>
  <c r="B531" i="11"/>
  <c r="M531" i="11"/>
  <c r="G531" i="11"/>
  <c r="BR532" i="3"/>
  <c r="BS532" i="3"/>
  <c r="BU532" i="3"/>
  <c r="BT532" i="3"/>
  <c r="BL532" i="3"/>
  <c r="BQ532" i="3"/>
  <c r="BK532" i="3"/>
  <c r="BO532" i="3"/>
  <c r="BP532" i="3"/>
  <c r="BN532" i="3"/>
  <c r="BJ532" i="3"/>
  <c r="BM532" i="3"/>
  <c r="D469" i="11"/>
  <c r="K537" i="11"/>
  <c r="C548" i="11"/>
  <c r="J465" i="11"/>
  <c r="G534" i="11"/>
  <c r="J543" i="11"/>
  <c r="J509" i="11"/>
  <c r="E606" i="11"/>
  <c r="B474" i="11"/>
  <c r="F522" i="11"/>
  <c r="F642" i="11"/>
  <c r="M503" i="11"/>
  <c r="B491" i="11"/>
  <c r="F595" i="11"/>
  <c r="I614" i="11"/>
  <c r="L522" i="11"/>
  <c r="F659" i="11"/>
  <c r="G507" i="11"/>
  <c r="D657" i="11"/>
  <c r="C665" i="11"/>
  <c r="K837" i="11"/>
  <c r="G420" i="11"/>
  <c r="C705" i="11"/>
  <c r="E619" i="11"/>
  <c r="B395" i="11"/>
  <c r="F674" i="11"/>
  <c r="K696" i="11"/>
  <c r="D825" i="11"/>
  <c r="F613" i="11"/>
  <c r="H637" i="11"/>
  <c r="B639" i="11"/>
  <c r="D692" i="11"/>
  <c r="M750" i="11"/>
  <c r="J777" i="11"/>
  <c r="J603" i="11"/>
  <c r="G777" i="11"/>
  <c r="BO509" i="3"/>
  <c r="BT509" i="3"/>
  <c r="BL509" i="3"/>
  <c r="BN509" i="3"/>
  <c r="BK509" i="3"/>
  <c r="BM509" i="3"/>
  <c r="BS509" i="3"/>
  <c r="BJ509" i="3"/>
  <c r="BQ509" i="3"/>
  <c r="BR509" i="3"/>
  <c r="BU509" i="3"/>
  <c r="BP509" i="3"/>
  <c r="M696" i="11"/>
  <c r="J765" i="11"/>
  <c r="E879" i="11"/>
  <c r="M624" i="11"/>
  <c r="H786" i="11"/>
  <c r="M657" i="11"/>
  <c r="L678" i="11"/>
  <c r="K814" i="11"/>
  <c r="G681" i="11"/>
  <c r="L826" i="11"/>
  <c r="D571" i="11"/>
  <c r="J868" i="11"/>
  <c r="K913" i="11"/>
  <c r="L987" i="11"/>
  <c r="B841" i="11"/>
  <c r="H861" i="11"/>
  <c r="M861" i="11"/>
  <c r="BS862" i="3"/>
  <c r="BN862" i="3"/>
  <c r="BL862" i="3"/>
  <c r="BM862" i="3"/>
  <c r="BJ862" i="3"/>
  <c r="BP862" i="3"/>
  <c r="BO862" i="3"/>
  <c r="BU862" i="3"/>
  <c r="BK862" i="3"/>
  <c r="BT862" i="3"/>
  <c r="BQ862" i="3"/>
  <c r="BR862" i="3"/>
  <c r="G879" i="11"/>
  <c r="E903" i="11"/>
  <c r="H771" i="11"/>
  <c r="B873" i="11"/>
  <c r="I873" i="11"/>
  <c r="BL874" i="3"/>
  <c r="BK874" i="3"/>
  <c r="BN874" i="3"/>
  <c r="BT874" i="3"/>
  <c r="BQ874" i="3"/>
  <c r="BS874" i="3"/>
  <c r="BU874" i="3"/>
  <c r="BR874" i="3"/>
  <c r="BO874" i="3"/>
  <c r="BM874" i="3"/>
  <c r="BJ874" i="3"/>
  <c r="BP874" i="3"/>
  <c r="D608" i="11"/>
  <c r="J708" i="11"/>
  <c r="G885" i="11"/>
  <c r="H885" i="11"/>
  <c r="B885" i="11"/>
  <c r="I885" i="11"/>
  <c r="M885" i="11"/>
  <c r="BQ886" i="3"/>
  <c r="BR886" i="3"/>
  <c r="BO886" i="3"/>
  <c r="BK886" i="3"/>
  <c r="BM886" i="3"/>
  <c r="BN886" i="3"/>
  <c r="BT886" i="3"/>
  <c r="BL886" i="3"/>
  <c r="BP886" i="3"/>
  <c r="BJ886" i="3"/>
  <c r="BS886" i="3"/>
  <c r="BU886" i="3"/>
  <c r="L619" i="11"/>
  <c r="J742" i="11"/>
  <c r="I964" i="11"/>
  <c r="C775" i="11"/>
  <c r="J877" i="11"/>
  <c r="D660" i="11"/>
  <c r="M876" i="11"/>
  <c r="K934" i="11"/>
  <c r="H946" i="11"/>
  <c r="G1110" i="11"/>
  <c r="I1027" i="11"/>
  <c r="B1085" i="11"/>
  <c r="C853" i="11"/>
  <c r="L942" i="11"/>
  <c r="H964" i="11"/>
  <c r="F735" i="11"/>
  <c r="F814" i="11"/>
  <c r="H862" i="11"/>
  <c r="B537" i="11"/>
  <c r="B606" i="11"/>
  <c r="J1019" i="11"/>
  <c r="E1037" i="11"/>
  <c r="C1058" i="11"/>
  <c r="C1232" i="11"/>
  <c r="L840" i="11"/>
  <c r="J1034" i="11"/>
  <c r="M1060" i="11"/>
  <c r="B1239" i="11"/>
  <c r="B909" i="11"/>
  <c r="M1129" i="11"/>
  <c r="E1129" i="11"/>
  <c r="L1129" i="11"/>
  <c r="G1129" i="11"/>
  <c r="BL1130" i="3"/>
  <c r="BQ1130" i="3"/>
  <c r="BT1130" i="3"/>
  <c r="BN1130" i="3"/>
  <c r="BU1130" i="3"/>
  <c r="BJ1130" i="3"/>
  <c r="BS1130" i="3"/>
  <c r="BM1130" i="3"/>
  <c r="BP1130" i="3"/>
  <c r="BR1130" i="3"/>
  <c r="BO1130" i="3"/>
  <c r="BK1130" i="3"/>
  <c r="D1206" i="11"/>
  <c r="K811" i="11"/>
  <c r="D1154" i="11"/>
  <c r="E969" i="11"/>
  <c r="E1016" i="11"/>
  <c r="L1084" i="11"/>
  <c r="G1188" i="11"/>
  <c r="B903" i="11"/>
  <c r="B1053" i="11"/>
  <c r="I1206" i="11"/>
  <c r="J904" i="11"/>
  <c r="L1134" i="11"/>
  <c r="H1233" i="11"/>
  <c r="C1255" i="11"/>
  <c r="B1334" i="11"/>
  <c r="F1118" i="11"/>
  <c r="BN1119" i="3"/>
  <c r="BR1119" i="3"/>
  <c r="BS1119" i="3"/>
  <c r="BP1119" i="3"/>
  <c r="BJ1119" i="3"/>
  <c r="BU1119" i="3"/>
  <c r="BK1119" i="3"/>
  <c r="BQ1119" i="3"/>
  <c r="BT1119" i="3"/>
  <c r="BM1119" i="3"/>
  <c r="BO1119" i="3"/>
  <c r="BL1119" i="3"/>
  <c r="C985" i="11"/>
  <c r="G1180" i="11"/>
  <c r="M1315" i="11"/>
  <c r="B1028" i="11"/>
  <c r="BJ1056" i="3"/>
  <c r="BL1056" i="3"/>
  <c r="BN1056" i="3"/>
  <c r="BO1056" i="3"/>
  <c r="BS1056" i="3"/>
  <c r="BU1056" i="3"/>
  <c r="BP1056" i="3"/>
  <c r="BR1056" i="3"/>
  <c r="BT1056" i="3"/>
  <c r="BK1056" i="3"/>
  <c r="BM1056" i="3"/>
  <c r="BQ1056" i="3"/>
  <c r="I1166" i="11"/>
  <c r="BO958" i="3"/>
  <c r="BP958" i="3"/>
  <c r="BJ958" i="3"/>
  <c r="BK958" i="3"/>
  <c r="BL958" i="3"/>
  <c r="BU958" i="3"/>
  <c r="BS958" i="3"/>
  <c r="BM958" i="3"/>
  <c r="BQ958" i="3"/>
  <c r="BR958" i="3"/>
  <c r="BN958" i="3"/>
  <c r="BT958" i="3"/>
  <c r="K1084" i="11"/>
  <c r="F1187" i="11"/>
  <c r="K987" i="11"/>
  <c r="E1045" i="11"/>
  <c r="BU1046" i="3"/>
  <c r="BR1046" i="3"/>
  <c r="BM1046" i="3"/>
  <c r="BO1046" i="3"/>
  <c r="BT1046" i="3"/>
  <c r="BQ1046" i="3"/>
  <c r="BN1046" i="3"/>
  <c r="BP1046" i="3"/>
  <c r="BS1046" i="3"/>
  <c r="BK1046" i="3"/>
  <c r="BL1046" i="3"/>
  <c r="BJ1046" i="3"/>
  <c r="D1016" i="11"/>
  <c r="G1371" i="11"/>
  <c r="H1206" i="11"/>
  <c r="I1315" i="11"/>
  <c r="E1176" i="11"/>
  <c r="I1309" i="11"/>
  <c r="J1188" i="11"/>
  <c r="BS1246" i="3"/>
  <c r="BU1246" i="3"/>
  <c r="BO1246" i="3"/>
  <c r="BJ1246" i="3"/>
  <c r="BL1246" i="3"/>
  <c r="BK1246" i="3"/>
  <c r="BN1246" i="3"/>
  <c r="BP1246" i="3"/>
  <c r="BT1246" i="3"/>
  <c r="BQ1246" i="3"/>
  <c r="BR1246" i="3"/>
  <c r="BM1246" i="3"/>
  <c r="D1312" i="11"/>
  <c r="D882" i="11"/>
  <c r="M1205" i="11"/>
  <c r="D1407" i="11"/>
  <c r="B1152" i="11"/>
  <c r="D1211" i="11"/>
  <c r="BK1212" i="3"/>
  <c r="BL1212" i="3"/>
  <c r="BP1212" i="3"/>
  <c r="BS1212" i="3"/>
  <c r="BT1212" i="3"/>
  <c r="BR1212" i="3"/>
  <c r="BQ1212" i="3"/>
  <c r="BO1212" i="3"/>
  <c r="BU1212" i="3"/>
  <c r="BN1212" i="3"/>
  <c r="BM1212" i="3"/>
  <c r="BJ1212" i="3"/>
  <c r="C1273" i="11"/>
  <c r="BK1274" i="3"/>
  <c r="BQ1274" i="3"/>
  <c r="BM1274" i="3"/>
  <c r="BP1274" i="3"/>
  <c r="BT1274" i="3"/>
  <c r="BN1274" i="3"/>
  <c r="BU1274" i="3"/>
  <c r="BS1274" i="3"/>
  <c r="BJ1274" i="3"/>
  <c r="BR1274" i="3"/>
  <c r="BL1274" i="3"/>
  <c r="BO1274" i="3"/>
  <c r="G1297" i="11"/>
  <c r="K1392" i="11"/>
  <c r="L1426" i="11"/>
  <c r="M1232" i="11"/>
  <c r="BQ1115" i="3"/>
  <c r="BO1115" i="3"/>
  <c r="BP1115" i="3"/>
  <c r="BJ1115" i="3"/>
  <c r="BM1115" i="3"/>
  <c r="BS1115" i="3"/>
  <c r="BU1115" i="3"/>
  <c r="BL1115" i="3"/>
  <c r="BN1115" i="3"/>
  <c r="BK1115" i="3"/>
  <c r="BR1115" i="3"/>
  <c r="BT1115" i="3"/>
  <c r="L1265" i="11"/>
  <c r="L1277" i="11"/>
  <c r="J1282" i="11"/>
  <c r="C1368" i="11"/>
  <c r="K1387" i="11"/>
  <c r="B1256" i="11"/>
  <c r="G1282" i="11"/>
  <c r="H1362" i="11"/>
  <c r="BT1363" i="3"/>
  <c r="BM1363" i="3"/>
  <c r="BJ1363" i="3"/>
  <c r="BN1363" i="3"/>
  <c r="BO1363" i="3"/>
  <c r="BU1363" i="3"/>
  <c r="BQ1363" i="3"/>
  <c r="BS1363" i="3"/>
  <c r="BK1363" i="3"/>
  <c r="BL1363" i="3"/>
  <c r="BR1363" i="3"/>
  <c r="BP1363" i="3"/>
  <c r="G1674" i="11"/>
  <c r="K1505" i="11"/>
  <c r="J1641" i="11"/>
  <c r="D1036" i="11"/>
  <c r="BP1037" i="3"/>
  <c r="BR1037" i="3"/>
  <c r="BU1037" i="3"/>
  <c r="BL1037" i="3"/>
  <c r="BS1037" i="3"/>
  <c r="BJ1037" i="3"/>
  <c r="BK1037" i="3"/>
  <c r="BN1037" i="3"/>
  <c r="BO1037" i="3"/>
  <c r="BT1037" i="3"/>
  <c r="BQ1037" i="3"/>
  <c r="BM1037" i="3"/>
  <c r="BO1250" i="3"/>
  <c r="BU1250" i="3"/>
  <c r="BT1250" i="3"/>
  <c r="BJ1250" i="3"/>
  <c r="BN1250" i="3"/>
  <c r="BM1250" i="3"/>
  <c r="BL1250" i="3"/>
  <c r="BR1250" i="3"/>
  <c r="BP1250" i="3"/>
  <c r="BK1250" i="3"/>
  <c r="BS1250" i="3"/>
  <c r="BQ1250" i="3"/>
  <c r="F1368" i="11"/>
  <c r="I1470" i="11"/>
  <c r="BJ1082" i="3"/>
  <c r="BR1082" i="3"/>
  <c r="BT1082" i="3"/>
  <c r="BO1082" i="3"/>
  <c r="BS1082" i="3"/>
  <c r="BM1082" i="3"/>
  <c r="BK1082" i="3"/>
  <c r="BN1082" i="3"/>
  <c r="BL1082" i="3"/>
  <c r="BQ1082" i="3"/>
  <c r="BP1082" i="3"/>
  <c r="BU1082" i="3"/>
  <c r="D1396" i="11"/>
  <c r="L1360" i="11"/>
  <c r="C1494" i="11"/>
  <c r="J1505" i="11"/>
  <c r="G1511" i="11"/>
  <c r="G1523" i="11"/>
  <c r="G1447" i="11"/>
  <c r="I1497" i="11"/>
  <c r="L1579" i="11"/>
  <c r="M1529" i="11"/>
  <c r="H1774" i="11"/>
  <c r="G1882" i="11"/>
  <c r="M1363" i="11"/>
  <c r="K1477" i="11"/>
  <c r="B1558" i="11"/>
  <c r="B1566" i="11"/>
  <c r="D1674" i="11"/>
  <c r="G1695" i="11"/>
  <c r="D1456" i="11"/>
  <c r="L1521" i="11"/>
  <c r="F1599" i="11"/>
  <c r="F1593" i="11"/>
  <c r="K1593" i="11"/>
  <c r="L1666" i="11"/>
  <c r="G1694" i="11"/>
  <c r="B1885" i="11"/>
  <c r="G1625" i="11"/>
  <c r="G1627" i="11"/>
  <c r="M1651" i="11"/>
  <c r="L1692" i="11"/>
  <c r="H1770" i="11"/>
  <c r="B1770" i="11"/>
  <c r="C1770" i="11"/>
  <c r="BP1771" i="3"/>
  <c r="BJ1771" i="3"/>
  <c r="BQ1771" i="3"/>
  <c r="BM1771" i="3"/>
  <c r="BL1771" i="3"/>
  <c r="BN1771" i="3"/>
  <c r="BK1771" i="3"/>
  <c r="BR1771" i="3"/>
  <c r="BS1771" i="3"/>
  <c r="BO1771" i="3"/>
  <c r="BU1771" i="3"/>
  <c r="BT1771" i="3"/>
  <c r="H1821" i="11"/>
  <c r="G1900" i="11"/>
  <c r="I1449" i="11"/>
  <c r="M1885" i="11"/>
  <c r="J1654" i="11"/>
  <c r="BK1655" i="3"/>
  <c r="BO1655" i="3"/>
  <c r="BL1655" i="3"/>
  <c r="BM1655" i="3"/>
  <c r="BR1655" i="3"/>
  <c r="BP1655" i="3"/>
  <c r="BN1655" i="3"/>
  <c r="BT1655" i="3"/>
  <c r="BS1655" i="3"/>
  <c r="BQ1655" i="3"/>
  <c r="BJ1655" i="3"/>
  <c r="BU1655" i="3"/>
  <c r="M1760" i="11"/>
  <c r="G1866" i="11"/>
  <c r="H1866" i="11"/>
  <c r="I1866" i="11"/>
  <c r="BP1867" i="3"/>
  <c r="BR1867" i="3"/>
  <c r="BT1867" i="3"/>
  <c r="BL1867" i="3"/>
  <c r="BS1867" i="3"/>
  <c r="BM1867" i="3"/>
  <c r="BQ1867" i="3"/>
  <c r="BN1867" i="3"/>
  <c r="BU1867" i="3"/>
  <c r="BJ1867" i="3"/>
  <c r="BO1867" i="3"/>
  <c r="BK1867" i="3"/>
  <c r="J1531" i="11"/>
  <c r="I1594" i="11"/>
  <c r="C1710" i="11"/>
  <c r="I1710" i="11"/>
  <c r="H1710" i="11"/>
  <c r="BN1711" i="3"/>
  <c r="BM1711" i="3"/>
  <c r="BS1711" i="3"/>
  <c r="BP1711" i="3"/>
  <c r="BJ1711" i="3"/>
  <c r="BQ1711" i="3"/>
  <c r="BK1711" i="3"/>
  <c r="BT1711" i="3"/>
  <c r="BU1711" i="3"/>
  <c r="BL1711" i="3"/>
  <c r="BR1711" i="3"/>
  <c r="BO1711" i="3"/>
  <c r="F1842" i="11"/>
  <c r="C1771" i="11"/>
  <c r="E1810" i="11"/>
  <c r="H1509" i="11"/>
  <c r="H1559" i="11"/>
  <c r="H1569" i="11"/>
  <c r="E1569" i="11"/>
  <c r="BR1570" i="3"/>
  <c r="BK1570" i="3"/>
  <c r="BL1570" i="3"/>
  <c r="BM1570" i="3"/>
  <c r="BP1570" i="3"/>
  <c r="BQ1570" i="3"/>
  <c r="BU1570" i="3"/>
  <c r="BO1570" i="3"/>
  <c r="BN1570" i="3"/>
  <c r="BJ1570" i="3"/>
  <c r="BT1570" i="3"/>
  <c r="BS1570" i="3"/>
  <c r="E1842" i="11"/>
  <c r="L1890" i="11"/>
  <c r="K1931" i="11"/>
  <c r="D1779" i="11"/>
  <c r="J1779" i="11"/>
  <c r="BS1780" i="3"/>
  <c r="BP1780" i="3"/>
  <c r="BR1780" i="3"/>
  <c r="BQ1780" i="3"/>
  <c r="BJ1780" i="3"/>
  <c r="BL1780" i="3"/>
  <c r="BM1780" i="3"/>
  <c r="BU1780" i="3"/>
  <c r="BT1780" i="3"/>
  <c r="BK1780" i="3"/>
  <c r="BO1780" i="3"/>
  <c r="BN1780" i="3"/>
  <c r="L1782" i="11"/>
  <c r="D1907" i="11"/>
  <c r="B1942" i="11"/>
  <c r="H1663" i="11"/>
  <c r="B1692" i="11"/>
  <c r="F1830" i="11"/>
  <c r="G1830" i="11"/>
  <c r="BN1831" i="3"/>
  <c r="BM1831" i="3"/>
  <c r="BR1831" i="3"/>
  <c r="BP1831" i="3"/>
  <c r="BQ1831" i="3"/>
  <c r="BS1831" i="3"/>
  <c r="BO1831" i="3"/>
  <c r="BK1831" i="3"/>
  <c r="BL1831" i="3"/>
  <c r="BT1831" i="3"/>
  <c r="BU1831" i="3"/>
  <c r="BJ1831" i="3"/>
  <c r="D1839" i="11"/>
  <c r="E1907" i="11"/>
  <c r="J1134" i="11"/>
  <c r="E1538" i="11"/>
  <c r="D1538" i="11"/>
  <c r="BK1539" i="3"/>
  <c r="BL1539" i="3"/>
  <c r="BM1539" i="3"/>
  <c r="BS1539" i="3"/>
  <c r="BN1539" i="3"/>
  <c r="BJ1539" i="3"/>
  <c r="BU1539" i="3"/>
  <c r="BP1539" i="3"/>
  <c r="BR1539" i="3"/>
  <c r="BT1539" i="3"/>
  <c r="BQ1539" i="3"/>
  <c r="BO1539" i="3"/>
  <c r="F1747" i="11"/>
  <c r="M1831" i="11"/>
  <c r="BP1832" i="3"/>
  <c r="BT1832" i="3"/>
  <c r="BS1832" i="3"/>
  <c r="BL1832" i="3"/>
  <c r="BN1832" i="3"/>
  <c r="BQ1832" i="3"/>
  <c r="BR1832" i="3"/>
  <c r="BM1832" i="3"/>
  <c r="BJ1832" i="3"/>
  <c r="BO1832" i="3"/>
  <c r="BK1832" i="3"/>
  <c r="BU1832" i="3"/>
  <c r="F1854" i="11"/>
  <c r="G1833" i="11"/>
  <c r="I1877" i="11"/>
  <c r="I1530" i="11"/>
  <c r="C1979" i="11"/>
  <c r="F1675" i="11"/>
  <c r="L1695" i="11"/>
  <c r="H1780" i="11"/>
  <c r="K1601" i="11"/>
  <c r="M1731" i="11"/>
  <c r="C1940" i="11"/>
  <c r="F1826" i="11"/>
  <c r="BT1827" i="3"/>
  <c r="BR1827" i="3"/>
  <c r="BK1827" i="3"/>
  <c r="BJ1827" i="3"/>
  <c r="BQ1827" i="3"/>
  <c r="BU1827" i="3"/>
  <c r="BP1827" i="3"/>
  <c r="BM1827" i="3"/>
  <c r="BO1827" i="3"/>
  <c r="BS1827" i="3"/>
  <c r="BN1827" i="3"/>
  <c r="BL1827" i="3"/>
  <c r="H1957" i="11"/>
  <c r="H1849" i="11"/>
  <c r="BO1850" i="3"/>
  <c r="BQ1850" i="3"/>
  <c r="BM1850" i="3"/>
  <c r="BK1850" i="3"/>
  <c r="BR1850" i="3"/>
  <c r="BL1850" i="3"/>
  <c r="BN1850" i="3"/>
  <c r="BP1850" i="3"/>
  <c r="BJ1850" i="3"/>
  <c r="BS1850" i="3"/>
  <c r="BU1850" i="3"/>
  <c r="BT1850" i="3"/>
  <c r="B1882" i="11"/>
  <c r="BK1719" i="3"/>
  <c r="BM1719" i="3"/>
  <c r="BO1719" i="3"/>
  <c r="BP1719" i="3"/>
  <c r="BT1719" i="3"/>
  <c r="BR1719" i="3"/>
  <c r="BU1719" i="3"/>
  <c r="BL1719" i="3"/>
  <c r="BN1719" i="3"/>
  <c r="BQ1719" i="3"/>
  <c r="BJ1719" i="3"/>
  <c r="BS1719" i="3"/>
  <c r="BL1874" i="3"/>
  <c r="BU1874" i="3"/>
  <c r="BN1874" i="3"/>
  <c r="BJ1874" i="3"/>
  <c r="BT1874" i="3"/>
  <c r="BQ1874" i="3"/>
  <c r="BS1874" i="3"/>
  <c r="BO1874" i="3"/>
  <c r="BR1874" i="3"/>
  <c r="BK1874" i="3"/>
  <c r="BM1874" i="3"/>
  <c r="BP1874" i="3"/>
  <c r="J1857" i="11"/>
  <c r="K1955" i="11"/>
  <c r="I1979" i="11"/>
  <c r="M1897" i="11"/>
  <c r="F1770" i="11"/>
  <c r="F1034" i="11"/>
  <c r="J1900" i="11"/>
  <c r="BQ1989" i="3"/>
  <c r="BP1822" i="3"/>
  <c r="C1974" i="11"/>
  <c r="BU1772" i="3"/>
  <c r="BL1443" i="3"/>
  <c r="D221" i="11"/>
  <c r="F242" i="11"/>
  <c r="L427" i="11"/>
  <c r="H427" i="11"/>
  <c r="I427" i="11"/>
  <c r="BK428" i="3"/>
  <c r="BL428" i="3"/>
  <c r="BT428" i="3"/>
  <c r="BO428" i="3"/>
  <c r="BR428" i="3"/>
  <c r="BP428" i="3"/>
  <c r="BN428" i="3"/>
  <c r="BJ428" i="3"/>
  <c r="BS428" i="3"/>
  <c r="BQ428" i="3"/>
  <c r="BM428" i="3"/>
  <c r="BU428" i="3"/>
  <c r="H408" i="11"/>
  <c r="BM409" i="3"/>
  <c r="BQ409" i="3"/>
  <c r="BU409" i="3"/>
  <c r="BS409" i="3"/>
  <c r="BO409" i="3"/>
  <c r="BJ409" i="3"/>
  <c r="BR409" i="3"/>
  <c r="BP409" i="3"/>
  <c r="BT409" i="3"/>
  <c r="BN409" i="3"/>
  <c r="BK409" i="3"/>
  <c r="BL409" i="3"/>
  <c r="F593" i="11"/>
  <c r="M715" i="11"/>
  <c r="H715" i="11"/>
  <c r="L715" i="11"/>
  <c r="BM716" i="3"/>
  <c r="BL716" i="3"/>
  <c r="BP716" i="3"/>
  <c r="BT716" i="3"/>
  <c r="BQ716" i="3"/>
  <c r="BR716" i="3"/>
  <c r="BS716" i="3"/>
  <c r="BU716" i="3"/>
  <c r="BO716" i="3"/>
  <c r="BJ716" i="3"/>
  <c r="BK716" i="3"/>
  <c r="BN716" i="3"/>
  <c r="BK633" i="3"/>
  <c r="BJ633" i="3"/>
  <c r="BM633" i="3"/>
  <c r="BN633" i="3"/>
  <c r="BS633" i="3"/>
  <c r="BO633" i="3"/>
  <c r="BQ633" i="3"/>
  <c r="BU633" i="3"/>
  <c r="BP633" i="3"/>
  <c r="BR633" i="3"/>
  <c r="BL633" i="3"/>
  <c r="BT633" i="3"/>
  <c r="I813" i="11"/>
  <c r="B813" i="11"/>
  <c r="H813" i="11"/>
  <c r="BN814" i="3"/>
  <c r="BK814" i="3"/>
  <c r="BQ814" i="3"/>
  <c r="BR814" i="3"/>
  <c r="BS814" i="3"/>
  <c r="BT814" i="3"/>
  <c r="BJ814" i="3"/>
  <c r="BL814" i="3"/>
  <c r="BO814" i="3"/>
  <c r="BP814" i="3"/>
  <c r="BU814" i="3"/>
  <c r="BM814" i="3"/>
  <c r="G876" i="11"/>
  <c r="I981" i="11"/>
  <c r="M981" i="11"/>
  <c r="BP982" i="3"/>
  <c r="BK982" i="3"/>
  <c r="BM982" i="3"/>
  <c r="BQ982" i="3"/>
  <c r="BS982" i="3"/>
  <c r="BO982" i="3"/>
  <c r="BU982" i="3"/>
  <c r="BJ982" i="3"/>
  <c r="BT982" i="3"/>
  <c r="BR982" i="3"/>
  <c r="BN982" i="3"/>
  <c r="BL982" i="3"/>
  <c r="BP628" i="3"/>
  <c r="BL628" i="3"/>
  <c r="BQ628" i="3"/>
  <c r="BJ628" i="3"/>
  <c r="BT628" i="3"/>
  <c r="BS628" i="3"/>
  <c r="BR628" i="3"/>
  <c r="BK628" i="3"/>
  <c r="BM628" i="3"/>
  <c r="BN628" i="3"/>
  <c r="BO628" i="3"/>
  <c r="BU628" i="3"/>
  <c r="K1019" i="11"/>
  <c r="K1428" i="11"/>
  <c r="BQ1033" i="3"/>
  <c r="BN1033" i="3"/>
  <c r="BM1033" i="3"/>
  <c r="BO1033" i="3"/>
  <c r="BP1033" i="3"/>
  <c r="BR1033" i="3"/>
  <c r="BL1033" i="3"/>
  <c r="BT1033" i="3"/>
  <c r="BU1033" i="3"/>
  <c r="BS1033" i="3"/>
  <c r="BK1033" i="3"/>
  <c r="BJ1033" i="3"/>
  <c r="J1428" i="11"/>
  <c r="H1231" i="11"/>
  <c r="I1231" i="11"/>
  <c r="BJ1232" i="3"/>
  <c r="BQ1232" i="3"/>
  <c r="BP1232" i="3"/>
  <c r="BT1232" i="3"/>
  <c r="BL1232" i="3"/>
  <c r="BN1232" i="3"/>
  <c r="BO1232" i="3"/>
  <c r="BR1232" i="3"/>
  <c r="BS1232" i="3"/>
  <c r="BU1232" i="3"/>
  <c r="BK1232" i="3"/>
  <c r="BM1232" i="3"/>
  <c r="G1607" i="11"/>
  <c r="I1584" i="11"/>
  <c r="K1627" i="11"/>
  <c r="BN1549" i="3"/>
  <c r="BU1549" i="3"/>
  <c r="BM1549" i="3"/>
  <c r="BS1549" i="3"/>
  <c r="BL1549" i="3"/>
  <c r="BJ1549" i="3"/>
  <c r="BR1549" i="3"/>
  <c r="BP1549" i="3"/>
  <c r="BT1549" i="3"/>
  <c r="BK1549" i="3"/>
  <c r="BO1549" i="3"/>
  <c r="BQ1549" i="3"/>
  <c r="J1476" i="11"/>
  <c r="BM1477" i="3"/>
  <c r="BP1477" i="3"/>
  <c r="BT1477" i="3"/>
  <c r="BS1477" i="3"/>
  <c r="BL1477" i="3"/>
  <c r="BR1477" i="3"/>
  <c r="BU1477" i="3"/>
  <c r="BO1477" i="3"/>
  <c r="BN1477" i="3"/>
  <c r="BQ1477" i="3"/>
  <c r="BJ1477" i="3"/>
  <c r="BK1477" i="3"/>
  <c r="BQ1484" i="3"/>
  <c r="BT1484" i="3"/>
  <c r="BR1484" i="3"/>
  <c r="BU1484" i="3"/>
  <c r="BS1484" i="3"/>
  <c r="BM1484" i="3"/>
  <c r="BL1484" i="3"/>
  <c r="BN1484" i="3"/>
  <c r="BK1484" i="3"/>
  <c r="BO1484" i="3"/>
  <c r="BJ1484" i="3"/>
  <c r="BP1484" i="3"/>
  <c r="K7" i="11"/>
  <c r="H93" i="11"/>
  <c r="L92" i="11"/>
  <c r="G51" i="11"/>
  <c r="I85" i="11"/>
  <c r="G122" i="11"/>
  <c r="C98" i="11"/>
  <c r="D98" i="11"/>
  <c r="BM99" i="3"/>
  <c r="BO99" i="3"/>
  <c r="BR99" i="3"/>
  <c r="BS99" i="3"/>
  <c r="BU99" i="3"/>
  <c r="BP99" i="3"/>
  <c r="BT99" i="3"/>
  <c r="BL99" i="3"/>
  <c r="BJ99" i="3"/>
  <c r="BK99" i="3"/>
  <c r="BQ99" i="3"/>
  <c r="BN99" i="3"/>
  <c r="BL56" i="3"/>
  <c r="BK56" i="3"/>
  <c r="BN56" i="3"/>
  <c r="BU56" i="3"/>
  <c r="BS56" i="3"/>
  <c r="BM56" i="3"/>
  <c r="BP56" i="3"/>
  <c r="BR56" i="3"/>
  <c r="BT56" i="3"/>
  <c r="BQ56" i="3"/>
  <c r="BO56" i="3"/>
  <c r="BJ56" i="3"/>
  <c r="D164" i="11"/>
  <c r="C253" i="11"/>
  <c r="I285" i="11"/>
  <c r="I294" i="11"/>
  <c r="J294" i="11"/>
  <c r="BL295" i="3"/>
  <c r="BU295" i="3"/>
  <c r="BJ295" i="3"/>
  <c r="BR295" i="3"/>
  <c r="BN295" i="3"/>
  <c r="BO295" i="3"/>
  <c r="BK295" i="3"/>
  <c r="BT295" i="3"/>
  <c r="BQ295" i="3"/>
  <c r="BP295" i="3"/>
  <c r="BS295" i="3"/>
  <c r="BM295" i="3"/>
  <c r="I352" i="11"/>
  <c r="J352" i="11"/>
  <c r="BQ353" i="3"/>
  <c r="BM353" i="3"/>
  <c r="BN353" i="3"/>
  <c r="BJ353" i="3"/>
  <c r="BU353" i="3"/>
  <c r="BP353" i="3"/>
  <c r="BL353" i="3"/>
  <c r="BS353" i="3"/>
  <c r="BT353" i="3"/>
  <c r="BR353" i="3"/>
  <c r="BK353" i="3"/>
  <c r="BO353" i="3"/>
  <c r="L50" i="11"/>
  <c r="E403" i="11"/>
  <c r="F479" i="11"/>
  <c r="D470" i="11"/>
  <c r="F548" i="11"/>
  <c r="C509" i="11"/>
  <c r="L470" i="11"/>
  <c r="I522" i="11"/>
  <c r="F813" i="11"/>
  <c r="I637" i="11"/>
  <c r="C826" i="11"/>
  <c r="J608" i="11"/>
  <c r="L813" i="11"/>
  <c r="E968" i="11"/>
  <c r="L814" i="11"/>
  <c r="J1053" i="11"/>
  <c r="E733" i="11"/>
  <c r="BS734" i="3"/>
  <c r="BT734" i="3"/>
  <c r="BN734" i="3"/>
  <c r="BU734" i="3"/>
  <c r="BP734" i="3"/>
  <c r="BO734" i="3"/>
  <c r="BR734" i="3"/>
  <c r="BK734" i="3"/>
  <c r="BL734" i="3"/>
  <c r="BJ734" i="3"/>
  <c r="BM734" i="3"/>
  <c r="BQ734" i="3"/>
  <c r="L985" i="11"/>
  <c r="J1098" i="11"/>
  <c r="E1220" i="11"/>
  <c r="C987" i="11"/>
  <c r="G1200" i="11"/>
  <c r="BT934" i="3"/>
  <c r="BL934" i="3"/>
  <c r="BS934" i="3"/>
  <c r="BP934" i="3"/>
  <c r="BM934" i="3"/>
  <c r="BQ934" i="3"/>
  <c r="BU934" i="3"/>
  <c r="BO934" i="3"/>
  <c r="BR934" i="3"/>
  <c r="BN934" i="3"/>
  <c r="BK934" i="3"/>
  <c r="BJ934" i="3"/>
  <c r="J1384" i="11"/>
  <c r="H1416" i="11"/>
  <c r="BL1417" i="3"/>
  <c r="BO1417" i="3"/>
  <c r="BQ1417" i="3"/>
  <c r="BT1417" i="3"/>
  <c r="BJ1417" i="3"/>
  <c r="BR1417" i="3"/>
  <c r="BP1417" i="3"/>
  <c r="BM1417" i="3"/>
  <c r="BN1417" i="3"/>
  <c r="BK1417" i="3"/>
  <c r="BU1417" i="3"/>
  <c r="BS1417" i="3"/>
  <c r="E1494" i="11"/>
  <c r="H1336" i="11"/>
  <c r="BO1337" i="3"/>
  <c r="BQ1337" i="3"/>
  <c r="BR1337" i="3"/>
  <c r="BS1337" i="3"/>
  <c r="BK1337" i="3"/>
  <c r="BN1337" i="3"/>
  <c r="BP1337" i="3"/>
  <c r="BJ1337" i="3"/>
  <c r="BM1337" i="3"/>
  <c r="BT1337" i="3"/>
  <c r="BU1337" i="3"/>
  <c r="BL1337" i="3"/>
  <c r="I1592" i="11"/>
  <c r="I1579" i="11"/>
  <c r="J1485" i="11"/>
  <c r="I1616" i="11"/>
  <c r="M1562" i="11"/>
  <c r="BN1563" i="3"/>
  <c r="BS1563" i="3"/>
  <c r="BU1563" i="3"/>
  <c r="BP1563" i="3"/>
  <c r="BT1563" i="3"/>
  <c r="BR1563" i="3"/>
  <c r="BJ1563" i="3"/>
  <c r="BM1563" i="3"/>
  <c r="BQ1563" i="3"/>
  <c r="BO1563" i="3"/>
  <c r="BK1563" i="3"/>
  <c r="BL1563" i="3"/>
  <c r="BU1514" i="3"/>
  <c r="BM1514" i="3"/>
  <c r="BN1514" i="3"/>
  <c r="BT1514" i="3"/>
  <c r="BP1514" i="3"/>
  <c r="BQ1514" i="3"/>
  <c r="BS1514" i="3"/>
  <c r="BR1514" i="3"/>
  <c r="BJ1514" i="3"/>
  <c r="BK1514" i="3"/>
  <c r="BL1514" i="3"/>
  <c r="BO1514" i="3"/>
  <c r="D1821" i="11"/>
  <c r="F1603" i="11"/>
  <c r="I1559" i="11"/>
  <c r="C1839" i="11"/>
  <c r="D1562" i="11"/>
  <c r="BJ1489" i="3"/>
  <c r="BM1489" i="3"/>
  <c r="BS1489" i="3"/>
  <c r="BN1489" i="3"/>
  <c r="BO1489" i="3"/>
  <c r="BL1489" i="3"/>
  <c r="BR1489" i="3"/>
  <c r="BT1489" i="3"/>
  <c r="BU1489" i="3"/>
  <c r="BQ1489" i="3"/>
  <c r="BK1489" i="3"/>
  <c r="BP1489" i="3"/>
  <c r="I1695" i="11"/>
  <c r="J1957" i="11"/>
  <c r="J3" i="11"/>
  <c r="M50" i="11"/>
  <c r="J27" i="11"/>
  <c r="K28" i="11"/>
  <c r="D39" i="11"/>
  <c r="H55" i="11"/>
  <c r="L58" i="11"/>
  <c r="J92" i="11"/>
  <c r="L93" i="11"/>
  <c r="L39" i="11"/>
  <c r="M98" i="11"/>
  <c r="G3" i="11"/>
  <c r="D79" i="11"/>
  <c r="B88" i="11"/>
  <c r="I53" i="11"/>
  <c r="L53" i="11"/>
  <c r="BJ54" i="3"/>
  <c r="BP54" i="3"/>
  <c r="BS54" i="3"/>
  <c r="BU54" i="3"/>
  <c r="BN54" i="3"/>
  <c r="BO54" i="3"/>
  <c r="BK54" i="3"/>
  <c r="BL54" i="3"/>
  <c r="BQ54" i="3"/>
  <c r="BM54" i="3"/>
  <c r="BT54" i="3"/>
  <c r="BR54" i="3"/>
  <c r="M76" i="11"/>
  <c r="M122" i="11"/>
  <c r="B7" i="11"/>
  <c r="I126" i="11"/>
  <c r="M102" i="11"/>
  <c r="C142" i="11"/>
  <c r="M67" i="11"/>
  <c r="BR68" i="3"/>
  <c r="BL68" i="3"/>
  <c r="BP68" i="3"/>
  <c r="BO68" i="3"/>
  <c r="BN68" i="3"/>
  <c r="BJ68" i="3"/>
  <c r="BM68" i="3"/>
  <c r="BS68" i="3"/>
  <c r="BQ68" i="3"/>
  <c r="BK68" i="3"/>
  <c r="BT68" i="3"/>
  <c r="BU68" i="3"/>
  <c r="J87" i="11"/>
  <c r="H142" i="11"/>
  <c r="BQ83" i="3"/>
  <c r="BR83" i="3"/>
  <c r="BM83" i="3"/>
  <c r="BK83" i="3"/>
  <c r="BO83" i="3"/>
  <c r="BL83" i="3"/>
  <c r="BP83" i="3"/>
  <c r="BU83" i="3"/>
  <c r="BJ83" i="3"/>
  <c r="BS83" i="3"/>
  <c r="BN83" i="3"/>
  <c r="BT83" i="3"/>
  <c r="J104" i="11"/>
  <c r="C117" i="11"/>
  <c r="I99" i="11"/>
  <c r="C110" i="11"/>
  <c r="C164" i="11"/>
  <c r="J149" i="11"/>
  <c r="F173" i="11"/>
  <c r="G164" i="11"/>
  <c r="L45" i="11"/>
  <c r="K109" i="11"/>
  <c r="I176" i="11"/>
  <c r="G183" i="11"/>
  <c r="B142" i="11"/>
  <c r="J41" i="11"/>
  <c r="F161" i="11"/>
  <c r="G198" i="11"/>
  <c r="K110" i="11"/>
  <c r="F251" i="11"/>
  <c r="L184" i="11"/>
  <c r="D248" i="11"/>
  <c r="D212" i="11"/>
  <c r="C186" i="11"/>
  <c r="C294" i="11"/>
  <c r="F198" i="11"/>
  <c r="L229" i="11"/>
  <c r="J253" i="11"/>
  <c r="C183" i="11"/>
  <c r="E278" i="11"/>
  <c r="C184" i="11"/>
  <c r="J270" i="11"/>
  <c r="K270" i="11"/>
  <c r="G270" i="11"/>
  <c r="BO271" i="3"/>
  <c r="BM271" i="3"/>
  <c r="BN271" i="3"/>
  <c r="BQ271" i="3"/>
  <c r="BR271" i="3"/>
  <c r="BS271" i="3"/>
  <c r="BP271" i="3"/>
  <c r="BK271" i="3"/>
  <c r="BT271" i="3"/>
  <c r="BJ271" i="3"/>
  <c r="BU271" i="3"/>
  <c r="BL271" i="3"/>
  <c r="B173" i="11"/>
  <c r="J242" i="11"/>
  <c r="F293" i="11"/>
  <c r="D176" i="11"/>
  <c r="H352" i="11"/>
  <c r="G368" i="11"/>
  <c r="E285" i="11"/>
  <c r="K368" i="11"/>
  <c r="E329" i="11"/>
  <c r="M343" i="11"/>
  <c r="BR202" i="3"/>
  <c r="BK202" i="3"/>
  <c r="BS202" i="3"/>
  <c r="BM202" i="3"/>
  <c r="BN202" i="3"/>
  <c r="BT202" i="3"/>
  <c r="BQ202" i="3"/>
  <c r="BO202" i="3"/>
  <c r="BL202" i="3"/>
  <c r="BJ202" i="3"/>
  <c r="BP202" i="3"/>
  <c r="BU202" i="3"/>
  <c r="G252" i="11"/>
  <c r="E374" i="11"/>
  <c r="F408" i="11"/>
  <c r="I50" i="11"/>
  <c r="M264" i="11"/>
  <c r="B309" i="11"/>
  <c r="G352" i="11"/>
  <c r="B372" i="11"/>
  <c r="C375" i="11"/>
  <c r="F403" i="11"/>
  <c r="BN138" i="3"/>
  <c r="BP138" i="3"/>
  <c r="BQ138" i="3"/>
  <c r="BT138" i="3"/>
  <c r="BS138" i="3"/>
  <c r="BK138" i="3"/>
  <c r="BU138" i="3"/>
  <c r="BM138" i="3"/>
  <c r="BO138" i="3"/>
  <c r="BR138" i="3"/>
  <c r="BJ138" i="3"/>
  <c r="BL138" i="3"/>
  <c r="E409" i="11"/>
  <c r="BL328" i="3"/>
  <c r="BT328" i="3"/>
  <c r="BO328" i="3"/>
  <c r="BJ328" i="3"/>
  <c r="BK328" i="3"/>
  <c r="BS328" i="3"/>
  <c r="BN328" i="3"/>
  <c r="BP328" i="3"/>
  <c r="BU328" i="3"/>
  <c r="BQ328" i="3"/>
  <c r="BR328" i="3"/>
  <c r="BM328" i="3"/>
  <c r="F389" i="11"/>
  <c r="K373" i="11"/>
  <c r="K479" i="11"/>
  <c r="L368" i="11"/>
  <c r="I446" i="11"/>
  <c r="F248" i="11"/>
  <c r="G403" i="11"/>
  <c r="D474" i="11"/>
  <c r="K473" i="11"/>
  <c r="J328" i="11"/>
  <c r="M484" i="11"/>
  <c r="F378" i="11"/>
  <c r="B465" i="11"/>
  <c r="E507" i="11"/>
  <c r="E548" i="11"/>
  <c r="G470" i="11"/>
  <c r="J533" i="11"/>
  <c r="K575" i="11"/>
  <c r="F422" i="11"/>
  <c r="H465" i="11"/>
  <c r="F487" i="11"/>
  <c r="G221" i="11"/>
  <c r="BL385" i="3"/>
  <c r="BM385" i="3"/>
  <c r="BS385" i="3"/>
  <c r="BJ385" i="3"/>
  <c r="BU385" i="3"/>
  <c r="BO385" i="3"/>
  <c r="BP385" i="3"/>
  <c r="BR385" i="3"/>
  <c r="BK385" i="3"/>
  <c r="BQ385" i="3"/>
  <c r="BN385" i="3"/>
  <c r="BT385" i="3"/>
  <c r="K469" i="11"/>
  <c r="M385" i="11"/>
  <c r="I438" i="11"/>
  <c r="E469" i="11"/>
  <c r="J537" i="11"/>
  <c r="K561" i="11"/>
  <c r="F534" i="11"/>
  <c r="D606" i="11"/>
  <c r="B483" i="11"/>
  <c r="E483" i="11"/>
  <c r="BM484" i="3"/>
  <c r="BO484" i="3"/>
  <c r="BU484" i="3"/>
  <c r="BJ484" i="3"/>
  <c r="BP484" i="3"/>
  <c r="BL484" i="3"/>
  <c r="BQ484" i="3"/>
  <c r="BT484" i="3"/>
  <c r="BN484" i="3"/>
  <c r="BK484" i="3"/>
  <c r="BR484" i="3"/>
  <c r="BS484" i="3"/>
  <c r="L546" i="11"/>
  <c r="M438" i="11"/>
  <c r="I509" i="11"/>
  <c r="C606" i="11"/>
  <c r="L474" i="11"/>
  <c r="C522" i="11"/>
  <c r="F503" i="11"/>
  <c r="M491" i="11"/>
  <c r="J591" i="11"/>
  <c r="K591" i="11"/>
  <c r="BU592" i="3"/>
  <c r="BR592" i="3"/>
  <c r="BN592" i="3"/>
  <c r="BP592" i="3"/>
  <c r="BQ592" i="3"/>
  <c r="BT592" i="3"/>
  <c r="BL592" i="3"/>
  <c r="BO592" i="3"/>
  <c r="BJ592" i="3"/>
  <c r="BS592" i="3"/>
  <c r="BK592" i="3"/>
  <c r="BM592" i="3"/>
  <c r="K595" i="11"/>
  <c r="M469" i="11"/>
  <c r="I432" i="11"/>
  <c r="G614" i="11"/>
  <c r="E522" i="11"/>
  <c r="I507" i="11"/>
  <c r="B659" i="11"/>
  <c r="F507" i="11"/>
  <c r="C657" i="11"/>
  <c r="M665" i="11"/>
  <c r="K642" i="11"/>
  <c r="B420" i="11"/>
  <c r="J619" i="11"/>
  <c r="F732" i="11"/>
  <c r="B484" i="11"/>
  <c r="M674" i="11"/>
  <c r="H696" i="11"/>
  <c r="C613" i="11"/>
  <c r="F637" i="11"/>
  <c r="J639" i="11"/>
  <c r="C692" i="11"/>
  <c r="F765" i="11"/>
  <c r="F837" i="11"/>
  <c r="K665" i="11"/>
  <c r="L750" i="11"/>
  <c r="F603" i="11"/>
  <c r="C627" i="11"/>
  <c r="I696" i="11"/>
  <c r="L733" i="11"/>
  <c r="L771" i="11"/>
  <c r="D879" i="11"/>
  <c r="I624" i="11"/>
  <c r="G675" i="11"/>
  <c r="L675" i="11"/>
  <c r="F675" i="11"/>
  <c r="BR676" i="3"/>
  <c r="BM676" i="3"/>
  <c r="BP676" i="3"/>
  <c r="BK676" i="3"/>
  <c r="BU676" i="3"/>
  <c r="BS676" i="3"/>
  <c r="BL676" i="3"/>
  <c r="BQ676" i="3"/>
  <c r="BJ676" i="3"/>
  <c r="BT676" i="3"/>
  <c r="BN676" i="3"/>
  <c r="BO676" i="3"/>
  <c r="E692" i="11"/>
  <c r="H775" i="11"/>
  <c r="G786" i="11"/>
  <c r="I582" i="11"/>
  <c r="BK583" i="3"/>
  <c r="BS583" i="3"/>
  <c r="BL583" i="3"/>
  <c r="BR583" i="3"/>
  <c r="BM583" i="3"/>
  <c r="BU583" i="3"/>
  <c r="BN583" i="3"/>
  <c r="BJ583" i="3"/>
  <c r="BO583" i="3"/>
  <c r="BT583" i="3"/>
  <c r="BP583" i="3"/>
  <c r="BQ583" i="3"/>
  <c r="L657" i="11"/>
  <c r="J678" i="11"/>
  <c r="E748" i="11"/>
  <c r="I814" i="11"/>
  <c r="B681" i="11"/>
  <c r="K775" i="11"/>
  <c r="F909" i="11"/>
  <c r="F981" i="11"/>
  <c r="C571" i="11"/>
  <c r="J790" i="11"/>
  <c r="G790" i="11"/>
  <c r="BN791" i="3"/>
  <c r="BQ791" i="3"/>
  <c r="BP791" i="3"/>
  <c r="BU791" i="3"/>
  <c r="BT791" i="3"/>
  <c r="BO791" i="3"/>
  <c r="BR791" i="3"/>
  <c r="BS791" i="3"/>
  <c r="BM791" i="3"/>
  <c r="BK791" i="3"/>
  <c r="BJ791" i="3"/>
  <c r="BL791" i="3"/>
  <c r="I868" i="11"/>
  <c r="H913" i="11"/>
  <c r="J987" i="11"/>
  <c r="L841" i="11"/>
  <c r="D903" i="11"/>
  <c r="M771" i="11"/>
  <c r="C608" i="11"/>
  <c r="D708" i="11"/>
  <c r="H808" i="11"/>
  <c r="M808" i="11"/>
  <c r="F808" i="11"/>
  <c r="L808" i="11"/>
  <c r="BJ809" i="3"/>
  <c r="BS809" i="3"/>
  <c r="BU809" i="3"/>
  <c r="BO809" i="3"/>
  <c r="BQ809" i="3"/>
  <c r="BP809" i="3"/>
  <c r="BM809" i="3"/>
  <c r="BK809" i="3"/>
  <c r="BL809" i="3"/>
  <c r="BT809" i="3"/>
  <c r="BN809" i="3"/>
  <c r="BR809" i="3"/>
  <c r="L885" i="11"/>
  <c r="D619" i="11"/>
  <c r="F742" i="11"/>
  <c r="J969" i="11"/>
  <c r="G775" i="11"/>
  <c r="M877" i="11"/>
  <c r="H626" i="11"/>
  <c r="BT700" i="3"/>
  <c r="BM700" i="3"/>
  <c r="BU700" i="3"/>
  <c r="BO700" i="3"/>
  <c r="BJ700" i="3"/>
  <c r="BL700" i="3"/>
  <c r="BK700" i="3"/>
  <c r="BP700" i="3"/>
  <c r="BR700" i="3"/>
  <c r="BQ700" i="3"/>
  <c r="BS700" i="3"/>
  <c r="BN700" i="3"/>
  <c r="G741" i="11"/>
  <c r="H741" i="11"/>
  <c r="B741" i="11"/>
  <c r="BU742" i="3"/>
  <c r="BJ742" i="3"/>
  <c r="BK742" i="3"/>
  <c r="BL742" i="3"/>
  <c r="BM742" i="3"/>
  <c r="BN742" i="3"/>
  <c r="BP742" i="3"/>
  <c r="BS742" i="3"/>
  <c r="BT742" i="3"/>
  <c r="BR742" i="3"/>
  <c r="BO742" i="3"/>
  <c r="BQ742" i="3"/>
  <c r="BT830" i="3"/>
  <c r="BP830" i="3"/>
  <c r="BK830" i="3"/>
  <c r="BU830" i="3"/>
  <c r="BS830" i="3"/>
  <c r="BL830" i="3"/>
  <c r="BO830" i="3"/>
  <c r="BN830" i="3"/>
  <c r="BJ830" i="3"/>
  <c r="BQ830" i="3"/>
  <c r="BM830" i="3"/>
  <c r="BR830" i="3"/>
  <c r="B456" i="11"/>
  <c r="L643" i="11"/>
  <c r="D880" i="11"/>
  <c r="I934" i="11"/>
  <c r="E946" i="11"/>
  <c r="I753" i="11"/>
  <c r="G1098" i="11"/>
  <c r="D1110" i="11"/>
  <c r="BJ839" i="3"/>
  <c r="BR839" i="3"/>
  <c r="BQ839" i="3"/>
  <c r="BL839" i="3"/>
  <c r="BO839" i="3"/>
  <c r="BS839" i="3"/>
  <c r="BN839" i="3"/>
  <c r="BP839" i="3"/>
  <c r="BM839" i="3"/>
  <c r="BK839" i="3"/>
  <c r="BU839" i="3"/>
  <c r="BT839" i="3"/>
  <c r="D884" i="11"/>
  <c r="H884" i="11"/>
  <c r="BS885" i="3"/>
  <c r="BO885" i="3"/>
  <c r="BQ885" i="3"/>
  <c r="BK885" i="3"/>
  <c r="BP885" i="3"/>
  <c r="BM885" i="3"/>
  <c r="BT885" i="3"/>
  <c r="BJ885" i="3"/>
  <c r="BL885" i="3"/>
  <c r="BU885" i="3"/>
  <c r="BN885" i="3"/>
  <c r="BR885" i="3"/>
  <c r="L976" i="11"/>
  <c r="H976" i="11"/>
  <c r="BJ977" i="3"/>
  <c r="BM977" i="3"/>
  <c r="BU977" i="3"/>
  <c r="BK977" i="3"/>
  <c r="BT977" i="3"/>
  <c r="BR977" i="3"/>
  <c r="BS977" i="3"/>
  <c r="BL977" i="3"/>
  <c r="BO977" i="3"/>
  <c r="BN977" i="3"/>
  <c r="BP977" i="3"/>
  <c r="BQ977" i="3"/>
  <c r="E1027" i="11"/>
  <c r="K1085" i="11"/>
  <c r="M853" i="11"/>
  <c r="I942" i="11"/>
  <c r="G964" i="11"/>
  <c r="K1220" i="11"/>
  <c r="E735" i="11"/>
  <c r="B814" i="11"/>
  <c r="E862" i="11"/>
  <c r="G537" i="11"/>
  <c r="M606" i="11"/>
  <c r="M849" i="11"/>
  <c r="BP850" i="3"/>
  <c r="BM850" i="3"/>
  <c r="BT850" i="3"/>
  <c r="BN850" i="3"/>
  <c r="BK850" i="3"/>
  <c r="BL850" i="3"/>
  <c r="BO850" i="3"/>
  <c r="BU850" i="3"/>
  <c r="BQ850" i="3"/>
  <c r="BJ850" i="3"/>
  <c r="BS850" i="3"/>
  <c r="BR850" i="3"/>
  <c r="B1058" i="11"/>
  <c r="BS898" i="3"/>
  <c r="BK898" i="3"/>
  <c r="BU898" i="3"/>
  <c r="BM898" i="3"/>
  <c r="BN898" i="3"/>
  <c r="BT898" i="3"/>
  <c r="BL898" i="3"/>
  <c r="BP898" i="3"/>
  <c r="BR898" i="3"/>
  <c r="BQ898" i="3"/>
  <c r="BO898" i="3"/>
  <c r="BJ898" i="3"/>
  <c r="I1034" i="11"/>
  <c r="L1060" i="11"/>
  <c r="K1239" i="11"/>
  <c r="H909" i="11"/>
  <c r="H1154" i="11"/>
  <c r="C811" i="11"/>
  <c r="BR812" i="3"/>
  <c r="BU812" i="3"/>
  <c r="BN812" i="3"/>
  <c r="BQ812" i="3"/>
  <c r="BP812" i="3"/>
  <c r="BL812" i="3"/>
  <c r="BS812" i="3"/>
  <c r="BO812" i="3"/>
  <c r="BM812" i="3"/>
  <c r="BT812" i="3"/>
  <c r="BJ812" i="3"/>
  <c r="BK812" i="3"/>
  <c r="F1032" i="11"/>
  <c r="C1154" i="11"/>
  <c r="I775" i="11"/>
  <c r="B969" i="11"/>
  <c r="B1016" i="11"/>
  <c r="F1188" i="11"/>
  <c r="M903" i="11"/>
  <c r="F1022" i="11"/>
  <c r="I1022" i="11"/>
  <c r="J1022" i="11"/>
  <c r="G1022" i="11"/>
  <c r="L1022" i="11"/>
  <c r="BN1023" i="3"/>
  <c r="BL1023" i="3"/>
  <c r="BO1023" i="3"/>
  <c r="BT1023" i="3"/>
  <c r="BU1023" i="3"/>
  <c r="BP1023" i="3"/>
  <c r="BS1023" i="3"/>
  <c r="BR1023" i="3"/>
  <c r="BM1023" i="3"/>
  <c r="BK1023" i="3"/>
  <c r="BQ1023" i="3"/>
  <c r="BJ1023" i="3"/>
  <c r="M1053" i="11"/>
  <c r="M825" i="11"/>
  <c r="B878" i="11"/>
  <c r="C878" i="11"/>
  <c r="BR879" i="3"/>
  <c r="BP879" i="3"/>
  <c r="BS879" i="3"/>
  <c r="BJ879" i="3"/>
  <c r="BL879" i="3"/>
  <c r="BU879" i="3"/>
  <c r="BK879" i="3"/>
  <c r="BN879" i="3"/>
  <c r="BT879" i="3"/>
  <c r="BM879" i="3"/>
  <c r="BO879" i="3"/>
  <c r="BQ879" i="3"/>
  <c r="I904" i="11"/>
  <c r="BO952" i="3"/>
  <c r="BQ952" i="3"/>
  <c r="BS952" i="3"/>
  <c r="BJ952" i="3"/>
  <c r="BL952" i="3"/>
  <c r="BK952" i="3"/>
  <c r="BN952" i="3"/>
  <c r="BR952" i="3"/>
  <c r="BU952" i="3"/>
  <c r="BM952" i="3"/>
  <c r="BT952" i="3"/>
  <c r="BP952" i="3"/>
  <c r="K1134" i="11"/>
  <c r="E1233" i="11"/>
  <c r="B1255" i="11"/>
  <c r="L1334" i="11"/>
  <c r="M963" i="11"/>
  <c r="F985" i="11"/>
  <c r="J1087" i="11"/>
  <c r="D1180" i="11"/>
  <c r="L1315" i="11"/>
  <c r="I1336" i="11"/>
  <c r="BQ784" i="3"/>
  <c r="BK784" i="3"/>
  <c r="BR784" i="3"/>
  <c r="BL784" i="3"/>
  <c r="BS784" i="3"/>
  <c r="BT784" i="3"/>
  <c r="BO784" i="3"/>
  <c r="BN784" i="3"/>
  <c r="BP784" i="3"/>
  <c r="BU784" i="3"/>
  <c r="BJ784" i="3"/>
  <c r="BM784" i="3"/>
  <c r="J1028" i="11"/>
  <c r="J1121" i="11"/>
  <c r="BR1122" i="3"/>
  <c r="BN1122" i="3"/>
  <c r="BO1122" i="3"/>
  <c r="BK1122" i="3"/>
  <c r="BL1122" i="3"/>
  <c r="BM1122" i="3"/>
  <c r="BS1122" i="3"/>
  <c r="BJ1122" i="3"/>
  <c r="BQ1122" i="3"/>
  <c r="BP1122" i="3"/>
  <c r="BU1122" i="3"/>
  <c r="BT1122" i="3"/>
  <c r="F1166" i="11"/>
  <c r="H1084" i="11"/>
  <c r="C1187" i="11"/>
  <c r="H987" i="11"/>
  <c r="H1037" i="11"/>
  <c r="B1174" i="11"/>
  <c r="BM1175" i="3"/>
  <c r="BQ1175" i="3"/>
  <c r="BO1175" i="3"/>
  <c r="BR1175" i="3"/>
  <c r="BS1175" i="3"/>
  <c r="BT1175" i="3"/>
  <c r="BU1175" i="3"/>
  <c r="BJ1175" i="3"/>
  <c r="BN1175" i="3"/>
  <c r="BP1175" i="3"/>
  <c r="BL1175" i="3"/>
  <c r="BK1175" i="3"/>
  <c r="G1231" i="11"/>
  <c r="F1371" i="11"/>
  <c r="J1037" i="11"/>
  <c r="H1315" i="11"/>
  <c r="M904" i="11"/>
  <c r="H1309" i="11"/>
  <c r="M1312" i="11"/>
  <c r="K1427" i="11"/>
  <c r="I1441" i="11"/>
  <c r="E882" i="11"/>
  <c r="B938" i="11"/>
  <c r="BM939" i="3"/>
  <c r="BR939" i="3"/>
  <c r="BS939" i="3"/>
  <c r="BT939" i="3"/>
  <c r="BN939" i="3"/>
  <c r="BK939" i="3"/>
  <c r="BU939" i="3"/>
  <c r="BJ939" i="3"/>
  <c r="BQ939" i="3"/>
  <c r="BO939" i="3"/>
  <c r="BP939" i="3"/>
  <c r="BL939" i="3"/>
  <c r="E1205" i="11"/>
  <c r="J1325" i="11"/>
  <c r="F1297" i="11"/>
  <c r="J1392" i="11"/>
  <c r="E1407" i="11"/>
  <c r="K1426" i="11"/>
  <c r="M1027" i="11"/>
  <c r="H1159" i="11"/>
  <c r="BJ1160" i="3"/>
  <c r="BT1160" i="3"/>
  <c r="BO1160" i="3"/>
  <c r="BK1160" i="3"/>
  <c r="BQ1160" i="3"/>
  <c r="BM1160" i="3"/>
  <c r="BR1160" i="3"/>
  <c r="BU1160" i="3"/>
  <c r="BN1160" i="3"/>
  <c r="BS1160" i="3"/>
  <c r="BL1160" i="3"/>
  <c r="BP1160" i="3"/>
  <c r="I1232" i="11"/>
  <c r="I1180" i="11"/>
  <c r="F1179" i="11"/>
  <c r="K1265" i="11"/>
  <c r="K1277" i="11"/>
  <c r="I1282" i="11"/>
  <c r="L1368" i="11"/>
  <c r="J1387" i="11"/>
  <c r="H1403" i="11"/>
  <c r="M1403" i="11"/>
  <c r="BQ1404" i="3"/>
  <c r="BL1404" i="3"/>
  <c r="BN1404" i="3"/>
  <c r="BS1404" i="3"/>
  <c r="BO1404" i="3"/>
  <c r="BU1404" i="3"/>
  <c r="BK1404" i="3"/>
  <c r="BR1404" i="3"/>
  <c r="BM1404" i="3"/>
  <c r="BT1404" i="3"/>
  <c r="BJ1404" i="3"/>
  <c r="BP1404" i="3"/>
  <c r="L940" i="11"/>
  <c r="BU941" i="3"/>
  <c r="BQ941" i="3"/>
  <c r="BR941" i="3"/>
  <c r="BO941" i="3"/>
  <c r="BJ941" i="3"/>
  <c r="BM941" i="3"/>
  <c r="BL941" i="3"/>
  <c r="BT941" i="3"/>
  <c r="BP941" i="3"/>
  <c r="BN941" i="3"/>
  <c r="BS941" i="3"/>
  <c r="BK941" i="3"/>
  <c r="I1256" i="11"/>
  <c r="B1282" i="11"/>
  <c r="I1426" i="11"/>
  <c r="C1562" i="11"/>
  <c r="F1674" i="11"/>
  <c r="J1180" i="11"/>
  <c r="J1205" i="11"/>
  <c r="L1435" i="11"/>
  <c r="BK1436" i="3"/>
  <c r="BR1436" i="3"/>
  <c r="BL1436" i="3"/>
  <c r="BM1436" i="3"/>
  <c r="BJ1436" i="3"/>
  <c r="BQ1436" i="3"/>
  <c r="BO1436" i="3"/>
  <c r="BU1436" i="3"/>
  <c r="BN1436" i="3"/>
  <c r="BP1436" i="3"/>
  <c r="BT1436" i="3"/>
  <c r="BS1436" i="3"/>
  <c r="M1441" i="11"/>
  <c r="C1466" i="11"/>
  <c r="B1694" i="11"/>
  <c r="M1154" i="11"/>
  <c r="G1582" i="11"/>
  <c r="I1641" i="11"/>
  <c r="BJ998" i="3"/>
  <c r="BQ998" i="3"/>
  <c r="BT998" i="3"/>
  <c r="BL998" i="3"/>
  <c r="BR998" i="3"/>
  <c r="BU998" i="3"/>
  <c r="BM998" i="3"/>
  <c r="BN998" i="3"/>
  <c r="BP998" i="3"/>
  <c r="BO998" i="3"/>
  <c r="BK998" i="3"/>
  <c r="BS998" i="3"/>
  <c r="E1368" i="11"/>
  <c r="BM1305" i="3"/>
  <c r="BJ1305" i="3"/>
  <c r="BR1305" i="3"/>
  <c r="BT1305" i="3"/>
  <c r="BP1305" i="3"/>
  <c r="BL1305" i="3"/>
  <c r="BU1305" i="3"/>
  <c r="BQ1305" i="3"/>
  <c r="BS1305" i="3"/>
  <c r="BO1305" i="3"/>
  <c r="BK1305" i="3"/>
  <c r="BN1305" i="3"/>
  <c r="H1470" i="11"/>
  <c r="BT1168" i="3"/>
  <c r="BP1168" i="3"/>
  <c r="BL1168" i="3"/>
  <c r="BJ1168" i="3"/>
  <c r="BU1168" i="3"/>
  <c r="BN1168" i="3"/>
  <c r="BM1168" i="3"/>
  <c r="BK1168" i="3"/>
  <c r="BS1168" i="3"/>
  <c r="BO1168" i="3"/>
  <c r="BQ1168" i="3"/>
  <c r="BR1168" i="3"/>
  <c r="G1245" i="11"/>
  <c r="B1494" i="11"/>
  <c r="K1638" i="11"/>
  <c r="I1407" i="11"/>
  <c r="I1416" i="11"/>
  <c r="G1360" i="11"/>
  <c r="I1447" i="11"/>
  <c r="B1483" i="11"/>
  <c r="K1494" i="11"/>
  <c r="F1505" i="11"/>
  <c r="G1598" i="11"/>
  <c r="G1584" i="11"/>
  <c r="H1513" i="11"/>
  <c r="M1607" i="11"/>
  <c r="B1674" i="11"/>
  <c r="G1774" i="11"/>
  <c r="F1882" i="11"/>
  <c r="D1363" i="11"/>
  <c r="I1477" i="11"/>
  <c r="M1566" i="11"/>
  <c r="H1695" i="11"/>
  <c r="K1521" i="11"/>
  <c r="E1599" i="11"/>
  <c r="BM1349" i="3"/>
  <c r="BK1349" i="3"/>
  <c r="BR1349" i="3"/>
  <c r="BQ1349" i="3"/>
  <c r="BS1349" i="3"/>
  <c r="BN1349" i="3"/>
  <c r="BP1349" i="3"/>
  <c r="BT1349" i="3"/>
  <c r="BL1349" i="3"/>
  <c r="BU1349" i="3"/>
  <c r="BJ1349" i="3"/>
  <c r="BO1349" i="3"/>
  <c r="E1593" i="11"/>
  <c r="H1593" i="11"/>
  <c r="F1694" i="11"/>
  <c r="D1900" i="11"/>
  <c r="BL1325" i="3"/>
  <c r="BM1325" i="3"/>
  <c r="BR1325" i="3"/>
  <c r="BK1325" i="3"/>
  <c r="BQ1325" i="3"/>
  <c r="BN1325" i="3"/>
  <c r="BJ1325" i="3"/>
  <c r="BO1325" i="3"/>
  <c r="BS1325" i="3"/>
  <c r="BT1325" i="3"/>
  <c r="BP1325" i="3"/>
  <c r="BU1325" i="3"/>
  <c r="E1625" i="11"/>
  <c r="B1627" i="11"/>
  <c r="G1651" i="11"/>
  <c r="M1770" i="11"/>
  <c r="C1821" i="11"/>
  <c r="E1900" i="11"/>
  <c r="E1885" i="11"/>
  <c r="H1449" i="11"/>
  <c r="E1587" i="11"/>
  <c r="I1666" i="11"/>
  <c r="J1760" i="11"/>
  <c r="G1531" i="11"/>
  <c r="D1957" i="11"/>
  <c r="F1509" i="11"/>
  <c r="I1742" i="11"/>
  <c r="D1810" i="11"/>
  <c r="J1842" i="11"/>
  <c r="G1509" i="11"/>
  <c r="I1535" i="11"/>
  <c r="K1535" i="11"/>
  <c r="BQ1536" i="3"/>
  <c r="BO1536" i="3"/>
  <c r="BP1536" i="3"/>
  <c r="BL1536" i="3"/>
  <c r="BM1536" i="3"/>
  <c r="BN1536" i="3"/>
  <c r="BK1536" i="3"/>
  <c r="BT1536" i="3"/>
  <c r="BR1536" i="3"/>
  <c r="BU1536" i="3"/>
  <c r="BS1536" i="3"/>
  <c r="BJ1536" i="3"/>
  <c r="G1559" i="11"/>
  <c r="D1842" i="11"/>
  <c r="I1763" i="11"/>
  <c r="BK1764" i="3"/>
  <c r="BL1764" i="3"/>
  <c r="BO1764" i="3"/>
  <c r="BP1764" i="3"/>
  <c r="BM1764" i="3"/>
  <c r="BN1764" i="3"/>
  <c r="BT1764" i="3"/>
  <c r="BR1764" i="3"/>
  <c r="BS1764" i="3"/>
  <c r="BU1764" i="3"/>
  <c r="BQ1764" i="3"/>
  <c r="BJ1764" i="3"/>
  <c r="B1728" i="11"/>
  <c r="BT1729" i="3"/>
  <c r="BU1729" i="3"/>
  <c r="BK1729" i="3"/>
  <c r="BL1729" i="3"/>
  <c r="BP1729" i="3"/>
  <c r="BQ1729" i="3"/>
  <c r="BN1729" i="3"/>
  <c r="BS1729" i="3"/>
  <c r="BR1729" i="3"/>
  <c r="BJ1729" i="3"/>
  <c r="BM1729" i="3"/>
  <c r="BO1729" i="3"/>
  <c r="M1942" i="11"/>
  <c r="J1466" i="11"/>
  <c r="E1663" i="11"/>
  <c r="M1839" i="11"/>
  <c r="G1854" i="11"/>
  <c r="C1134" i="11"/>
  <c r="C1544" i="11"/>
  <c r="E1747" i="11"/>
  <c r="C1854" i="11"/>
  <c r="J1447" i="11"/>
  <c r="F1833" i="11"/>
  <c r="F1454" i="11"/>
  <c r="H1530" i="11"/>
  <c r="B1940" i="11"/>
  <c r="B1979" i="11"/>
  <c r="D1489" i="11"/>
  <c r="BO1490" i="3"/>
  <c r="BP1490" i="3"/>
  <c r="BM1490" i="3"/>
  <c r="BQ1490" i="3"/>
  <c r="BR1490" i="3"/>
  <c r="BS1490" i="3"/>
  <c r="BJ1490" i="3"/>
  <c r="BU1490" i="3"/>
  <c r="BK1490" i="3"/>
  <c r="BL1490" i="3"/>
  <c r="BN1490" i="3"/>
  <c r="BT1490" i="3"/>
  <c r="H1524" i="11"/>
  <c r="D1675" i="11"/>
  <c r="B1695" i="11"/>
  <c r="G1780" i="11"/>
  <c r="J1906" i="11"/>
  <c r="BR1907" i="3"/>
  <c r="BM1907" i="3"/>
  <c r="BN1907" i="3"/>
  <c r="BT1907" i="3"/>
  <c r="BP1907" i="3"/>
  <c r="BO1907" i="3"/>
  <c r="BQ1907" i="3"/>
  <c r="BU1907" i="3"/>
  <c r="BL1907" i="3"/>
  <c r="BS1907" i="3"/>
  <c r="BK1907" i="3"/>
  <c r="BJ1907" i="3"/>
  <c r="F1940" i="11"/>
  <c r="J1601" i="11"/>
  <c r="L1731" i="11"/>
  <c r="L1940" i="11"/>
  <c r="J1839" i="11"/>
  <c r="F1987" i="11"/>
  <c r="BQ1541" i="3"/>
  <c r="BR1541" i="3"/>
  <c r="BJ1541" i="3"/>
  <c r="BK1541" i="3"/>
  <c r="BM1541" i="3"/>
  <c r="BT1541" i="3"/>
  <c r="BU1541" i="3"/>
  <c r="BL1541" i="3"/>
  <c r="BO1541" i="3"/>
  <c r="BP1541" i="3"/>
  <c r="BS1541" i="3"/>
  <c r="BN1541" i="3"/>
  <c r="BL1623" i="3"/>
  <c r="BK1623" i="3"/>
  <c r="BM1623" i="3"/>
  <c r="BO1623" i="3"/>
  <c r="BR1623" i="3"/>
  <c r="BJ1623" i="3"/>
  <c r="BT1623" i="3"/>
  <c r="BS1623" i="3"/>
  <c r="BU1623" i="3"/>
  <c r="BN1623" i="3"/>
  <c r="BQ1623" i="3"/>
  <c r="BP1623" i="3"/>
  <c r="E1731" i="11"/>
  <c r="C1873" i="11"/>
  <c r="BS1968" i="3"/>
  <c r="BT1968" i="3"/>
  <c r="BU1968" i="3"/>
  <c r="BQ1968" i="3"/>
  <c r="BK1968" i="3"/>
  <c r="BL1968" i="3"/>
  <c r="BN1968" i="3"/>
  <c r="BO1968" i="3"/>
  <c r="BR1968" i="3"/>
  <c r="BM1968" i="3"/>
  <c r="BP1968" i="3"/>
  <c r="BJ1968" i="3"/>
  <c r="I1857" i="11"/>
  <c r="J1955" i="11"/>
  <c r="E1979" i="11"/>
  <c r="C1897" i="11"/>
  <c r="M1940" i="11"/>
  <c r="I1601" i="11"/>
  <c r="D1902" i="11"/>
  <c r="E1927" i="11"/>
  <c r="BM1928" i="3"/>
  <c r="BN1928" i="3"/>
  <c r="BK1928" i="3"/>
  <c r="BJ1928" i="3"/>
  <c r="BQ1928" i="3"/>
  <c r="BT1928" i="3"/>
  <c r="BL1928" i="3"/>
  <c r="BP1928" i="3"/>
  <c r="BS1928" i="3"/>
  <c r="BR1928" i="3"/>
  <c r="BO1928" i="3"/>
  <c r="BU1928" i="3"/>
  <c r="E1682" i="11"/>
  <c r="E1034" i="11"/>
  <c r="C1900" i="11"/>
  <c r="BR1989" i="3"/>
  <c r="BO1822" i="3"/>
  <c r="J1974" i="11"/>
  <c r="BL1772" i="3"/>
  <c r="B1320" i="3" l="1"/>
  <c r="B1333" i="3"/>
  <c r="B1335" i="3"/>
  <c r="B1328" i="3"/>
  <c r="B1329" i="3"/>
  <c r="B696" i="3"/>
  <c r="B659" i="3"/>
  <c r="B901" i="3"/>
  <c r="B902" i="3"/>
  <c r="B1245" i="3"/>
  <c r="B900" i="3"/>
  <c r="B40" i="3"/>
  <c r="B1308" i="3"/>
  <c r="B682" i="3"/>
  <c r="B60" i="3"/>
  <c r="B1062" i="3"/>
  <c r="B74" i="3"/>
  <c r="B957" i="3"/>
  <c r="B869" i="3"/>
  <c r="B1327" i="3"/>
  <c r="B195" i="3"/>
  <c r="B1149" i="3"/>
  <c r="B673" i="3"/>
  <c r="B71" i="3"/>
  <c r="B685" i="3"/>
  <c r="B1158" i="3"/>
  <c r="B197" i="3"/>
  <c r="B456" i="3"/>
  <c r="B1006" i="3"/>
  <c r="B1129" i="3"/>
  <c r="B101" i="3"/>
  <c r="B196" i="3"/>
  <c r="B103" i="3"/>
  <c r="B1303" i="3"/>
  <c r="B781" i="3"/>
  <c r="B1317" i="3"/>
  <c r="B903" i="3"/>
  <c r="B13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Garcia</author>
  </authors>
  <commentList>
    <comment ref="M2" authorId="0" shapeId="0" xr:uid="{45D2BAD2-9A21-462D-8CCD-CEB2C1369CA9}">
      <text>
        <r>
          <rPr>
            <b/>
            <sz val="9"/>
            <color indexed="81"/>
            <rFont val="Tahoma"/>
            <family val="2"/>
          </rPr>
          <t>Paul Garcia:</t>
        </r>
        <r>
          <rPr>
            <sz val="9"/>
            <color indexed="81"/>
            <rFont val="Tahoma"/>
            <family val="2"/>
          </rPr>
          <t xml:space="preserve">
Please use lower case letters. Can cause errors otherwise.
u = up
d = down
l = left
r = right
lo = lower
ra = raise</t>
        </r>
      </text>
    </comment>
    <comment ref="N2" authorId="0" shapeId="0" xr:uid="{1A7A7083-D9BC-43CE-AE0A-8B666F78C0BE}">
      <text>
        <r>
          <rPr>
            <b/>
            <sz val="9"/>
            <color indexed="81"/>
            <rFont val="Tahoma"/>
            <family val="2"/>
          </rPr>
          <t>Paul Garcia:</t>
        </r>
        <r>
          <rPr>
            <sz val="9"/>
            <color indexed="81"/>
            <rFont val="Tahoma"/>
            <family val="2"/>
          </rPr>
          <t xml:space="preserve">
Use numbers only. Partials are allowed
e.g
1.5
2.5</t>
        </r>
      </text>
    </comment>
    <comment ref="O2" authorId="0" shapeId="0" xr:uid="{C3C7F309-4A6B-4109-9460-9FD24C737E68}">
      <text>
        <r>
          <rPr>
            <b/>
            <sz val="9"/>
            <color indexed="81"/>
            <rFont val="Tahoma"/>
            <family val="2"/>
          </rPr>
          <t>Paul Garcia:</t>
        </r>
        <r>
          <rPr>
            <sz val="9"/>
            <color indexed="81"/>
            <rFont val="Tahoma"/>
            <family val="2"/>
          </rPr>
          <t xml:space="preserve">
Please use lower case letters. Can cause errors otherwise.
r = row
b = bin
bay = bay door
red = red iron
f = ft
a = aisle
c = cell
Don’t worry about making it plural. The excel reads the "How Many?" column and changes it accordingly.</t>
        </r>
      </text>
    </comment>
    <comment ref="P2" authorId="0" shapeId="0" xr:uid="{BF1B0DF5-2E54-4963-9332-D18E25468149}">
      <text>
        <r>
          <rPr>
            <b/>
            <sz val="9"/>
            <color indexed="81"/>
            <rFont val="Tahoma"/>
            <family val="2"/>
          </rPr>
          <t>Paul Garcia:</t>
        </r>
        <r>
          <rPr>
            <sz val="9"/>
            <color indexed="81"/>
            <rFont val="Tahoma"/>
            <family val="2"/>
          </rPr>
          <t xml:space="preserve">
Please use lower case letters. Can cause errors otherwise.
u = up
d = down
l = left
r = right
lo = lower
ra = raise</t>
        </r>
      </text>
    </comment>
    <comment ref="Q2" authorId="0" shapeId="0" xr:uid="{A176811C-0B90-42D2-854D-CB644D893927}">
      <text>
        <r>
          <rPr>
            <b/>
            <sz val="9"/>
            <color indexed="81"/>
            <rFont val="Tahoma"/>
            <family val="2"/>
          </rPr>
          <t>Paul Garcia:</t>
        </r>
        <r>
          <rPr>
            <sz val="9"/>
            <color indexed="81"/>
            <rFont val="Tahoma"/>
            <family val="2"/>
          </rPr>
          <t xml:space="preserve">
Use numbers only. Partials are allowed
e.g
1.5
2.5</t>
        </r>
      </text>
    </comment>
    <comment ref="R2" authorId="0" shapeId="0" xr:uid="{86B3446A-1FD5-4A50-BB42-C554B857C7C0}">
      <text>
        <r>
          <rPr>
            <b/>
            <sz val="9"/>
            <color indexed="81"/>
            <rFont val="Tahoma"/>
            <family val="2"/>
          </rPr>
          <t>Paul Garcia:</t>
        </r>
        <r>
          <rPr>
            <sz val="9"/>
            <color indexed="81"/>
            <rFont val="Tahoma"/>
            <family val="2"/>
          </rPr>
          <t xml:space="preserve">
Please use lower case letters. Can cause errors otherwise.
r = row
b = bin
bay = bay door
red = red iron
f = ft
a = aisle
c = cell
Don’t worry about making it plural. The excel reads the "How Many?" column and changes it accordingly.</t>
        </r>
      </text>
    </comment>
    <comment ref="S2" authorId="0" shapeId="0" xr:uid="{FC977868-66D8-4824-8A07-F4A1FBA96911}">
      <text>
        <r>
          <rPr>
            <b/>
            <sz val="9"/>
            <color indexed="81"/>
            <rFont val="Tahoma"/>
            <family val="2"/>
          </rPr>
          <t>Paul Garcia:</t>
        </r>
        <r>
          <rPr>
            <sz val="9"/>
            <color indexed="81"/>
            <rFont val="Tahoma"/>
            <family val="2"/>
          </rPr>
          <t xml:space="preserve">
Use this column when the "obstruction" column is marked 5 through 9. Don’t capitalize the obstruction. It should look like this 
e.g. conveyer
</t>
        </r>
      </text>
    </comment>
    <comment ref="T2" authorId="0" shapeId="0" xr:uid="{6D7DEBEB-A790-4E10-96E2-74E200F1C661}">
      <text>
        <r>
          <rPr>
            <b/>
            <sz val="9"/>
            <color indexed="81"/>
            <rFont val="Tahoma"/>
            <family val="2"/>
          </rPr>
          <t>Paul Garcia:</t>
        </r>
        <r>
          <rPr>
            <sz val="9"/>
            <color indexed="81"/>
            <rFont val="Tahoma"/>
            <family val="2"/>
          </rPr>
          <t xml:space="preserve">
Use this when the "Broadcasting" column is marked #3
e.g. TEB3-XX-00077H</t>
        </r>
      </text>
    </comment>
    <comment ref="U2" authorId="0" shapeId="0" xr:uid="{BA3143BE-1CC1-4A7D-A8DC-C556C75BAD4C}">
      <text>
        <r>
          <rPr>
            <b/>
            <sz val="9"/>
            <color indexed="81"/>
            <rFont val="Tahoma"/>
            <family val="2"/>
          </rPr>
          <t>Paul Garcia:</t>
        </r>
        <r>
          <rPr>
            <sz val="9"/>
            <color indexed="81"/>
            <rFont val="Tahoma"/>
            <family val="2"/>
          </rPr>
          <t xml:space="preserve">
Use this when the "Label" column is marked #3
e.g. TEB3-XX-00077H</t>
        </r>
      </text>
    </comment>
    <comment ref="V2" authorId="0" shapeId="0" xr:uid="{23846AEB-7608-4278-892C-7F7D09C5340E}">
      <text>
        <r>
          <rPr>
            <b/>
            <sz val="9"/>
            <color indexed="81"/>
            <rFont val="Tahoma"/>
            <family val="2"/>
          </rPr>
          <t>Paul Garcia:</t>
        </r>
        <r>
          <rPr>
            <sz val="9"/>
            <color indexed="81"/>
            <rFont val="Tahoma"/>
            <family val="2"/>
          </rPr>
          <t xml:space="preserve">
Can ONLY be used when a given column is marked #10. The "alt 7" icon must be used. There can only be 1 custom fail/fix per AP.
e.g. ( • Safety wire wrapped around access point)
</t>
        </r>
      </text>
    </comment>
    <comment ref="W2" authorId="0" shapeId="0" xr:uid="{1156E3A5-5FA5-4EB7-8AB7-8C796C207B48}">
      <text>
        <r>
          <rPr>
            <b/>
            <sz val="9"/>
            <color indexed="81"/>
            <rFont val="Tahoma"/>
            <family val="2"/>
          </rPr>
          <t>Paul Garcia:</t>
        </r>
        <r>
          <rPr>
            <sz val="9"/>
            <color indexed="81"/>
            <rFont val="Tahoma"/>
            <family val="2"/>
          </rPr>
          <t xml:space="preserve">
Can ONLY be used when a given column is marked #10. The "alt 7" icon must be used. There can only be 1 custom fail/fix per AP.
e.g. ( • Safety wire must be re attached to the backplate)</t>
        </r>
      </text>
    </comment>
    <comment ref="X2" authorId="0" shapeId="0" xr:uid="{DC5CE2AD-64A5-4F25-B24F-5AC4491C14D5}">
      <text>
        <r>
          <rPr>
            <b/>
            <sz val="9"/>
            <color indexed="81"/>
            <rFont val="Tahoma"/>
            <family val="2"/>
          </rPr>
          <t>Paul Garcia:</t>
        </r>
        <r>
          <rPr>
            <sz val="9"/>
            <color indexed="81"/>
            <rFont val="Tahoma"/>
            <family val="2"/>
          </rPr>
          <t xml:space="preserve">
All failed AP's must have their section listed here. I ussually do this after I have finished the audit.</t>
        </r>
      </text>
    </comment>
  </commentList>
</comments>
</file>

<file path=xl/sharedStrings.xml><?xml version="1.0" encoding="utf-8"?>
<sst xmlns="http://schemas.openxmlformats.org/spreadsheetml/2006/main" count="786" uniqueCount="336">
  <si>
    <t>Name</t>
  </si>
  <si>
    <t>Antenna</t>
  </si>
  <si>
    <t>Location?</t>
  </si>
  <si>
    <t>Obstructed?</t>
  </si>
  <si>
    <t>Equipment?</t>
  </si>
  <si>
    <t>Backplate?</t>
  </si>
  <si>
    <t>Label?</t>
  </si>
  <si>
    <t>Safety Wire?</t>
  </si>
  <si>
    <t>Height?</t>
  </si>
  <si>
    <t>RESULT</t>
  </si>
  <si>
    <t>Height</t>
  </si>
  <si>
    <t>Model</t>
  </si>
  <si>
    <t xml:space="preserve">    NOTES &amp; CORRECTIONS</t>
  </si>
  <si>
    <t>Serv Loop?</t>
  </si>
  <si>
    <t>1-Pass
2-Fail</t>
  </si>
  <si>
    <t>Broadcasting?</t>
  </si>
  <si>
    <t>Final</t>
  </si>
  <si>
    <t>Move 1</t>
  </si>
  <si>
    <t>Move 2</t>
  </si>
  <si>
    <t>How many?</t>
  </si>
  <si>
    <t>Obstruction</t>
  </si>
  <si>
    <t>Notes</t>
  </si>
  <si>
    <t>Pass/Fail</t>
  </si>
  <si>
    <t>Audit Input</t>
  </si>
  <si>
    <t>Translation</t>
  </si>
  <si>
    <t>c</t>
  </si>
  <si>
    <t>f</t>
  </si>
  <si>
    <t>d</t>
  </si>
  <si>
    <t>u</t>
  </si>
  <si>
    <t>l</t>
  </si>
  <si>
    <t>r</t>
  </si>
  <si>
    <t>lo</t>
  </si>
  <si>
    <t>ra</t>
  </si>
  <si>
    <t xml:space="preserve">lower </t>
  </si>
  <si>
    <t xml:space="preserve">raise </t>
  </si>
  <si>
    <t xml:space="preserve">and lower </t>
  </si>
  <si>
    <t xml:space="preserve">and raise </t>
  </si>
  <si>
    <t>a</t>
  </si>
  <si>
    <t>IFERROR(VLOOKUP(A1,table,2,FALSE),"Not found")</t>
  </si>
  <si>
    <t>Custom error message</t>
  </si>
  <si>
    <t>https://exceljet.net/formula/two-way-lookup-with-vlookup</t>
  </si>
  <si>
    <t>Dynamic VLOOKUP</t>
  </si>
  <si>
    <t>Direction?</t>
  </si>
  <si>
    <t>1-Correct
2-Not at Predicted 
3-Over High Racking
4-Over Storage Cell
5-Other</t>
  </si>
  <si>
    <r>
      <t xml:space="preserve">If marked "other," if AP needs to move, if labeled wrong, etc. - indicate it and be specific
 (moves </t>
    </r>
    <r>
      <rPr>
        <u/>
        <sz val="8"/>
        <color theme="1"/>
        <rFont val="Arial"/>
        <family val="2"/>
      </rPr>
      <t>ALWAYS</t>
    </r>
    <r>
      <rPr>
        <sz val="8"/>
        <color theme="1"/>
        <rFont val="Arial"/>
        <family val="2"/>
      </rPr>
      <t xml:space="preserve"> require a distance and direction (up, down, left, or right))</t>
    </r>
  </si>
  <si>
    <t>Failed APs</t>
  </si>
  <si>
    <t>Equipment</t>
  </si>
  <si>
    <t>Backplate</t>
  </si>
  <si>
    <t>Label</t>
  </si>
  <si>
    <t>Location</t>
  </si>
  <si>
    <t>Passed APs</t>
  </si>
  <si>
    <t xml:space="preserve"> ft </t>
  </si>
  <si>
    <t>b</t>
  </si>
  <si>
    <t xml:space="preserve"> cell </t>
  </si>
  <si>
    <t xml:space="preserve"> cell</t>
  </si>
  <si>
    <t>red</t>
  </si>
  <si>
    <t xml:space="preserve"> red iron</t>
  </si>
  <si>
    <t>AP Info</t>
  </si>
  <si>
    <t xml:space="preserve"> bin</t>
  </si>
  <si>
    <t>Broadcast Name</t>
  </si>
  <si>
    <t>Labeled Name</t>
  </si>
  <si>
    <t xml:space="preserve"> bay door</t>
  </si>
  <si>
    <t xml:space="preserve"> bins </t>
  </si>
  <si>
    <t xml:space="preserve"> bin </t>
  </si>
  <si>
    <t xml:space="preserve"> bay door </t>
  </si>
  <si>
    <t xml:space="preserve"> red iron </t>
  </si>
  <si>
    <t xml:space="preserve"> aisles </t>
  </si>
  <si>
    <t xml:space="preserve"> aisle </t>
  </si>
  <si>
    <t xml:space="preserve"> cells </t>
  </si>
  <si>
    <t>Fail %</t>
  </si>
  <si>
    <t xml:space="preserve"> red irons </t>
  </si>
  <si>
    <t xml:space="preserve"> bay doors </t>
  </si>
  <si>
    <t>Move 1 (Audit!P:R) direction</t>
  </si>
  <si>
    <t>Move 2 (Audit!S:U) direction</t>
  </si>
  <si>
    <t>Move 1 (Audit!P:R) Metric: singular form</t>
  </si>
  <si>
    <t>Move 2 (Audit!S:U) Metric: singular form</t>
  </si>
  <si>
    <t>Move 1 (Audit!P:R) Metric: plural form</t>
  </si>
  <si>
    <t>Move 2 (Audit!S:U) Metric: plural form</t>
  </si>
  <si>
    <t>AP Name</t>
  </si>
  <si>
    <t>Cause</t>
  </si>
  <si>
    <t>Action</t>
  </si>
  <si>
    <t>Obstructed</t>
  </si>
  <si>
    <t>Serv Loop</t>
  </si>
  <si>
    <t>Safety Wire</t>
  </si>
  <si>
    <t>Broadcasting</t>
  </si>
  <si>
    <t>Awesome VLOOKUP alternative</t>
  </si>
  <si>
    <t>IFERROR(INDEX(E24:AD24,MATCH(1,G24:AE24,0)),"")</t>
  </si>
  <si>
    <t xml:space="preserve"> ft</t>
  </si>
  <si>
    <t>Custom Problem</t>
  </si>
  <si>
    <t>Custom Fix</t>
  </si>
  <si>
    <t>Cause1</t>
  </si>
  <si>
    <t>Fix1</t>
  </si>
  <si>
    <t>Section</t>
  </si>
  <si>
    <t xml:space="preserve"> • Antenna orientation incorrect</t>
  </si>
  <si>
    <t xml:space="preserve"> • Access point is missing</t>
  </si>
  <si>
    <t xml:space="preserve"> • Access point is not powered</t>
  </si>
  <si>
    <t xml:space="preserve"> • Antenna's are horizontally polarized</t>
  </si>
  <si>
    <t xml:space="preserve"> • Distance from wall is too short</t>
  </si>
  <si>
    <t xml:space="preserve"> • Not broadcasting observable signal</t>
  </si>
  <si>
    <t xml:space="preserve"> • Broadcasting incorrect name </t>
  </si>
  <si>
    <t xml:space="preserve"> • Not broadcasting in the 5 GHz band</t>
  </si>
  <si>
    <t xml:space="preserve"> • Back plate is missing</t>
  </si>
  <si>
    <t xml:space="preserve"> • Back plate is damaged</t>
  </si>
  <si>
    <t xml:space="preserve"> • Safety wire is missing</t>
  </si>
  <si>
    <t xml:space="preserve"> • Service loop is zip tied</t>
  </si>
  <si>
    <t xml:space="preserve"> • Service loop hangs at a lower elevation than the access point</t>
  </si>
  <si>
    <t xml:space="preserve"> • Label is missing</t>
  </si>
  <si>
    <t xml:space="preserve"> • Installed away from predicted location</t>
  </si>
  <si>
    <t xml:space="preserve"> • Installed above storage cell</t>
  </si>
  <si>
    <t xml:space="preserve"> • Relocate access point </t>
  </si>
  <si>
    <t xml:space="preserve"> • Update label with correct access point name</t>
  </si>
  <si>
    <t xml:space="preserve"> • Provide label with full access point name</t>
  </si>
  <si>
    <t xml:space="preserve"> • Remove zip ties and replace with velcro</t>
  </si>
  <si>
    <t xml:space="preserve"> • Bundle service loop neatly above the back plate</t>
  </si>
  <si>
    <t xml:space="preserve"> • Install safety wire</t>
  </si>
  <si>
    <t xml:space="preserve"> • Install back plate</t>
  </si>
  <si>
    <t xml:space="preserve"> • Repair or replace the back plate</t>
  </si>
  <si>
    <t xml:space="preserve"> • Troubleshoot the access point</t>
  </si>
  <si>
    <t xml:space="preserve"> • Reconfigure for correct name</t>
  </si>
  <si>
    <t xml:space="preserve"> • Reorient antenna so its long sides face towards the racks and its short sides face down the aisle</t>
  </si>
  <si>
    <t xml:space="preserve"> • Install access point</t>
  </si>
  <si>
    <t xml:space="preserve"> • Reconfigure antennas to be vertically polarized</t>
  </si>
  <si>
    <t xml:space="preserve"> • Replace strut so that the access point is 5 ft from the wall</t>
  </si>
  <si>
    <t>Cause2</t>
  </si>
  <si>
    <t>Fix2</t>
  </si>
  <si>
    <t>Cause3</t>
  </si>
  <si>
    <t>Fix3</t>
  </si>
  <si>
    <t>Cause4</t>
  </si>
  <si>
    <t>Fix4</t>
  </si>
  <si>
    <t>Cause5</t>
  </si>
  <si>
    <t>Fix5</t>
  </si>
  <si>
    <t>Cause6</t>
  </si>
  <si>
    <t>Fix6</t>
  </si>
  <si>
    <t xml:space="preserve"> • Labeled name is incorrect </t>
  </si>
  <si>
    <t xml:space="preserve"> //</t>
  </si>
  <si>
    <t xml:space="preserve"> row </t>
  </si>
  <si>
    <t xml:space="preserve"> rows </t>
  </si>
  <si>
    <t xml:space="preserve">Custom </t>
  </si>
  <si>
    <t>Broadcast/Label</t>
  </si>
  <si>
    <t xml:space="preserve"> • Label does not include IDF number</t>
  </si>
  <si>
    <t>Column "V"</t>
  </si>
  <si>
    <t>Column "W"</t>
  </si>
  <si>
    <t>&lt;- Do not input data into the black tabs. Can cause errors</t>
  </si>
  <si>
    <t xml:space="preserve"> • AP installed under table</t>
  </si>
  <si>
    <t xml:space="preserve"> • Mount AP at 20' elevation</t>
  </si>
  <si>
    <t>AP found beneath table</t>
  </si>
  <si>
    <t>Audit Tab</t>
  </si>
  <si>
    <t>Equipment Fails</t>
  </si>
  <si>
    <t>Height Fails</t>
  </si>
  <si>
    <t>Broadcast Fails</t>
  </si>
  <si>
    <t>Backplate Fails</t>
  </si>
  <si>
    <t>Safetey Wire Fails</t>
  </si>
  <si>
    <t>Cabling Fails</t>
  </si>
  <si>
    <t>Label Fails</t>
  </si>
  <si>
    <t>Location Fails</t>
  </si>
  <si>
    <t>Obstruction Fails</t>
  </si>
  <si>
    <t>When the #10 is used in the audit sheet it means custom fail. Anything can be written for a custom fail. Columns "V" and "W"  on the audit tab must be filled out with the custom fail or an error will occur. Use the "alt 7" icon to get the bullet point icon.</t>
  </si>
  <si>
    <t>Move Direction</t>
  </si>
  <si>
    <t>Metric</t>
  </si>
  <si>
    <t>Surveyed AP's</t>
  </si>
  <si>
    <t>Formatted for Amazon Portal website. From left to right. Not including "Fail %". Picture showing website format shown bottom left</t>
  </si>
  <si>
    <t>Metric?</t>
  </si>
  <si>
    <t>bay</t>
  </si>
  <si>
    <t>Problem 1</t>
  </si>
  <si>
    <t>Fix 1</t>
  </si>
  <si>
    <t>Problem 2</t>
  </si>
  <si>
    <t>Fix 2</t>
  </si>
  <si>
    <t>Problem 3</t>
  </si>
  <si>
    <t>Fix 3</t>
  </si>
  <si>
    <t>Problem 4</t>
  </si>
  <si>
    <t>Fix 4</t>
  </si>
  <si>
    <t>Problem 5</t>
  </si>
  <si>
    <t>Fix 5</t>
  </si>
  <si>
    <t>Problem 6</t>
  </si>
  <si>
    <t>Fix 6</t>
  </si>
  <si>
    <t xml:space="preserve"> • Modify and/or add safety wires to align with current standards</t>
  </si>
  <si>
    <t xml:space="preserve">Plan North </t>
  </si>
  <si>
    <t xml:space="preserve">Plan South </t>
  </si>
  <si>
    <t xml:space="preserve">Plan West </t>
  </si>
  <si>
    <t xml:space="preserve">Plan East </t>
  </si>
  <si>
    <t xml:space="preserve">and Plan North </t>
  </si>
  <si>
    <t xml:space="preserve">and Plan South </t>
  </si>
  <si>
    <t xml:space="preserve">and Plan West </t>
  </si>
  <si>
    <t xml:space="preserve">and Plan East </t>
  </si>
  <si>
    <t xml:space="preserve"> • Safety wire is not visible</t>
  </si>
  <si>
    <t xml:space="preserve"> • Safety wire does not go through opposing holes on the backboard</t>
  </si>
  <si>
    <t xml:space="preserve"> • Retrofit stabilizing solution is missing</t>
  </si>
  <si>
    <t xml:space="preserve"> • Install additional threaded rod or safety wire to prevent lateral movement</t>
  </si>
  <si>
    <t>1-Correct/Not Visible
2-Zip Tied
3-Office
4-Below AP
5-Other</t>
  </si>
  <si>
    <t>1-Correct
2-No
3-Wrong Name
4-Not Powered
5-Not 
Bcasting 5GHz
6-Other</t>
  </si>
  <si>
    <t>1-Correct
2-Missing
3-Office
4-Dmg/Bent
5-Other</t>
  </si>
  <si>
    <t>1-Correct
2-Missing
3-Office
4-Not Visible
5-Not Thru Opp Holes
6-Other</t>
  </si>
  <si>
    <t>1-Correct
2-Missing
3-Wrong Name
4-Missing Parent Site Name
5-Other</t>
  </si>
  <si>
    <t>Real Height column</t>
  </si>
  <si>
    <t xml:space="preserve">Version 2.7
</t>
  </si>
  <si>
    <t>RECORD HEIGHTS HERE!!</t>
  </si>
  <si>
    <t xml:space="preserve"> • Label does not include parent site name</t>
  </si>
  <si>
    <t>1-Correct
2-ANT Wrong
 Orientation
3-Not Installed
4-Retrofit Wrong
5-No 2 points of contact
6-Other</t>
  </si>
  <si>
    <t xml:space="preserve"> • Strut only has 1 point of contact with structure</t>
  </si>
  <si>
    <t xml:space="preserve"> • Span strut across 2 red irons and secure to stucture</t>
  </si>
  <si>
    <t>i</t>
  </si>
  <si>
    <t xml:space="preserve"> inches </t>
  </si>
  <si>
    <t xml:space="preserve"> inches</t>
  </si>
  <si>
    <t xml:space="preserve"> inch </t>
  </si>
  <si>
    <t>OKC1-XX-00001</t>
  </si>
  <si>
    <t>OKC1-XX-00002</t>
  </si>
  <si>
    <t>OKC1-XX-00003</t>
  </si>
  <si>
    <t>OKC1-XX-00004</t>
  </si>
  <si>
    <t>OKC1-XX-00005</t>
  </si>
  <si>
    <t>OKC1-XX-00006</t>
  </si>
  <si>
    <t>OKC1-XX-00007</t>
  </si>
  <si>
    <t>OKC1-XX-00008</t>
  </si>
  <si>
    <t>OKC1-XX-00009</t>
  </si>
  <si>
    <t>OKC1-XX-00010</t>
  </si>
  <si>
    <t>OKC1-XX-00011</t>
  </si>
  <si>
    <t>OKC1-XX-00012</t>
  </si>
  <si>
    <t>OKC1-XX-00013</t>
  </si>
  <si>
    <t>OKC1-XX-00014</t>
  </si>
  <si>
    <t>OKC1-XX-00015</t>
  </si>
  <si>
    <t>OKC1-XX-00016</t>
  </si>
  <si>
    <t>OKC1-XX-00017</t>
  </si>
  <si>
    <t>OKC1-XX-00018</t>
  </si>
  <si>
    <t>OKC1-XX-00019</t>
  </si>
  <si>
    <t>OKC1-XX-00020</t>
  </si>
  <si>
    <t>OKC1-XX-00021</t>
  </si>
  <si>
    <t>OKC1-XX-00022</t>
  </si>
  <si>
    <t>OKC1-XX-00023</t>
  </si>
  <si>
    <t>OKC1-XX-00024</t>
  </si>
  <si>
    <t>OKC1-XX-00025</t>
  </si>
  <si>
    <t>OKC1-XX-00026</t>
  </si>
  <si>
    <t>OKC1-XX-00027</t>
  </si>
  <si>
    <t>OKC1-XX-00028</t>
  </si>
  <si>
    <t>OKC1-XX-00029</t>
  </si>
  <si>
    <t>OKC1-XX-00030</t>
  </si>
  <si>
    <t>OKC1-XX-00031</t>
  </si>
  <si>
    <t>OKC1-XX-00032</t>
  </si>
  <si>
    <t>OKC1-XX-00033</t>
  </si>
  <si>
    <t>OKC1-XX-00034</t>
  </si>
  <si>
    <t>OKC1-XX-00035</t>
  </si>
  <si>
    <t>OKC1-XX-00036</t>
  </si>
  <si>
    <t>OKC1-XX-00037</t>
  </si>
  <si>
    <t>OKC1-XX-00038</t>
  </si>
  <si>
    <t>OKC1-XX-00039</t>
  </si>
  <si>
    <t>OKC1-XX-00040</t>
  </si>
  <si>
    <t>OKC1-XX-00041</t>
  </si>
  <si>
    <t>OKC1-XX-00042</t>
  </si>
  <si>
    <t>OKC1-XX-00043</t>
  </si>
  <si>
    <t>OKC1-XX-00044</t>
  </si>
  <si>
    <t>OKC1-XX-00045</t>
  </si>
  <si>
    <t>OKC1-XX-00046</t>
  </si>
  <si>
    <t>OKC1-XX-00047</t>
  </si>
  <si>
    <t>OKC1-XX-00048</t>
  </si>
  <si>
    <t>OKC1-XX-00049</t>
  </si>
  <si>
    <t>OKC1-XX-00050</t>
  </si>
  <si>
    <t>OKC1-XX-00051</t>
  </si>
  <si>
    <t>OKC1-XX-00052</t>
  </si>
  <si>
    <t>OKC1-XX-00053</t>
  </si>
  <si>
    <t>OKC1-XX-00054</t>
  </si>
  <si>
    <t>OKC1-XX-00055</t>
  </si>
  <si>
    <t>OKC1-XX-00056</t>
  </si>
  <si>
    <t>OKC1-XX-00057</t>
  </si>
  <si>
    <t>OKC1-XX-00058</t>
  </si>
  <si>
    <t>OKC1-XX-00059</t>
  </si>
  <si>
    <t>OKC1-XX-00060</t>
  </si>
  <si>
    <t>OKC1-XX-00061</t>
  </si>
  <si>
    <t>OKC1-XX-00062</t>
  </si>
  <si>
    <t>OKC1-XX-00063</t>
  </si>
  <si>
    <t>OKC1-XX-00064</t>
  </si>
  <si>
    <t>OKC1-XX-00065</t>
  </si>
  <si>
    <t>OKC1-XX-00066</t>
  </si>
  <si>
    <t>OKC1-XX-00067</t>
  </si>
  <si>
    <t>OKC1-XX-00068</t>
  </si>
  <si>
    <t>OKC1-XX-00069</t>
  </si>
  <si>
    <t>OKC1-XX-00070</t>
  </si>
  <si>
    <t>OKC1-XX-00071</t>
  </si>
  <si>
    <t>OKC1-XX-00072</t>
  </si>
  <si>
    <t>OKC1-XX-00073</t>
  </si>
  <si>
    <t>OKC1-XX-00074</t>
  </si>
  <si>
    <t>OKC1-XX-00075</t>
  </si>
  <si>
    <t>OKC1-XX-00076</t>
  </si>
  <si>
    <t>OKC1-XX-00077</t>
  </si>
  <si>
    <t>OKC1-XX-00078</t>
  </si>
  <si>
    <t>OKC1-XX-00079</t>
  </si>
  <si>
    <t>OKC1-XX-00080</t>
  </si>
  <si>
    <t>OKC1-XX-00081</t>
  </si>
  <si>
    <t>OKC1-XX-00082</t>
  </si>
  <si>
    <t>OKC1-XX-00083</t>
  </si>
  <si>
    <t>OKC1-XX-00084</t>
  </si>
  <si>
    <t>OKC1-XX-00085</t>
  </si>
  <si>
    <t>OKC1-XX-00086</t>
  </si>
  <si>
    <t>OKC1-XX-00087</t>
  </si>
  <si>
    <t>OKC1-XX-00088</t>
  </si>
  <si>
    <t>OKC1-XX-00089</t>
  </si>
  <si>
    <t>OKC1-XX-00090</t>
  </si>
  <si>
    <t>OKC1-XX-00091</t>
  </si>
  <si>
    <t>OKC1-XX-00092</t>
  </si>
  <si>
    <t>OKC1-XX-00093</t>
  </si>
  <si>
    <t>OKC1-XX-00094</t>
  </si>
  <si>
    <t>OKC1-XX-00095</t>
  </si>
  <si>
    <t>OKC1-XX-00096</t>
  </si>
  <si>
    <t>OKC1-XX-00097</t>
  </si>
  <si>
    <t>OKC1-XX-00098</t>
  </si>
  <si>
    <t>OKC1-XX-00099</t>
  </si>
  <si>
    <t>OKC1-XX-00100</t>
  </si>
  <si>
    <t>17 ft 6 in</t>
  </si>
  <si>
    <t>3802I</t>
  </si>
  <si>
    <t>INTEGRATED</t>
  </si>
  <si>
    <t>17'6"</t>
  </si>
  <si>
    <t>17'5"</t>
  </si>
  <si>
    <t>bp bent, all thread bent and slanted diagonally toward the left</t>
  </si>
  <si>
    <t>HVAC obs 2in below bp, AP needs to lower by 3-4 in</t>
  </si>
  <si>
    <t>move u 5ft</t>
  </si>
  <si>
    <t>move r 4ft</t>
  </si>
  <si>
    <t>move L 8ft</t>
  </si>
  <si>
    <t xml:space="preserve">1-No
2-Light 3' (Everywhere)
3-Light 18" (AR/MOD)
4-Sprinkler 2' (bubble)
5-Pipe
6-Conduit
7-Cable Run
8-Other
</t>
  </si>
  <si>
    <t xml:space="preserve"> • All thread is severly bent</t>
  </si>
  <si>
    <t xml:space="preserve"> • Repair or replace all thread</t>
  </si>
  <si>
    <t xml:space="preserve"> • Access point within 3 ft of light</t>
  </si>
  <si>
    <t xml:space="preserve"> • Relocate access point a minimum of 3 ft away from light</t>
  </si>
  <si>
    <t xml:space="preserve"> • Access point is not the lowest object within 15 ft</t>
  </si>
  <si>
    <t xml:space="preserve"> • Lower access point backplate so that is level with the bottom of the lowest obstruction</t>
  </si>
  <si>
    <t xml:space="preserve"> • Access point installed more than 10 ft away from intended location</t>
  </si>
  <si>
    <t xml:space="preserve"> • Access point within 18 inches of light</t>
  </si>
  <si>
    <t>1-Correct
2-Not at Predicted 
3-1 Cell or More
4-Over Storage Cell
5-Other</t>
  </si>
  <si>
    <t xml:space="preserve"> • Access point within 2 ft of sprinkler head</t>
  </si>
  <si>
    <t>LEFT BLANK</t>
  </si>
  <si>
    <t xml:space="preserve"> • Light installed in access point's predicted location</t>
  </si>
  <si>
    <t xml:space="preserve"> • Utilize one 1 cell tolerance and relocate access point </t>
  </si>
  <si>
    <t xml:space="preserve"> • Pieces of all thread are zip tied to the backboard</t>
  </si>
  <si>
    <t xml:space="preserve"> • Removed extra all thread from the backboard</t>
  </si>
  <si>
    <t xml:space="preserve"> • Access point cannot be moved to a better location due to other obstructions and location restrictions</t>
  </si>
  <si>
    <t xml:space="preserve"> • All thread extends below face of access point</t>
  </si>
  <si>
    <t xml:space="preserve"> • Adjust length of all thread so that it is not lower than the face of the access point</t>
  </si>
  <si>
    <t xml:space="preserve"> • Access point installed 1 cell or more away from intended location</t>
  </si>
  <si>
    <t xml:space="preserve"> • Obstruction is present in predicted cell</t>
  </si>
  <si>
    <t xml:space="preserve"> • Access point will utilize 1 cell tolerance and remain away from its predicted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</si>
</sst>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ft&quot;"/>
  </numFmts>
  <fonts count="39">
    <font>
      <sz val="11"/>
      <color theme="1"/>
      <name val="Calibri"/>
      <family val="2"/>
      <scheme val="minor"/>
    </font>
    <font>
      <b/>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9"/>
      <color theme="1"/>
      <name val="Calibri"/>
      <family val="2"/>
      <scheme val="minor"/>
    </font>
    <font>
      <sz val="8"/>
      <color rgb="FF5A5B5D"/>
      <name val="Roboto"/>
    </font>
    <font>
      <sz val="11"/>
      <color rgb="FF5A5B5D"/>
      <name val="Roboto"/>
    </font>
    <font>
      <sz val="9"/>
      <name val="Roboto"/>
    </font>
    <font>
      <sz val="11"/>
      <name val="Roboto"/>
    </font>
    <font>
      <sz val="11"/>
      <color theme="1"/>
      <name val="Roboto"/>
    </font>
    <font>
      <b/>
      <sz val="8"/>
      <color theme="1"/>
      <name val="Arial"/>
      <family val="2"/>
    </font>
    <font>
      <b/>
      <sz val="10"/>
      <color theme="1"/>
      <name val="Arial"/>
      <family val="2"/>
    </font>
    <font>
      <sz val="8"/>
      <color theme="1"/>
      <name val="Arial"/>
      <family val="2"/>
    </font>
    <font>
      <u/>
      <sz val="8"/>
      <color theme="1"/>
      <name val="Arial"/>
      <family val="2"/>
    </font>
    <font>
      <b/>
      <sz val="8"/>
      <name val="Roboto"/>
    </font>
    <font>
      <b/>
      <sz val="9"/>
      <color theme="1"/>
      <name val="Arial"/>
      <family val="2"/>
    </font>
    <font>
      <sz val="10"/>
      <color theme="1"/>
      <name val="Calibri"/>
      <family val="2"/>
      <scheme val="minor"/>
    </font>
    <font>
      <sz val="10"/>
      <color theme="1"/>
      <name val="Arial"/>
      <family val="2"/>
    </font>
    <font>
      <b/>
      <sz val="8"/>
      <name val="Arial"/>
      <family val="2"/>
    </font>
    <font>
      <sz val="9"/>
      <color indexed="81"/>
      <name val="Tahoma"/>
      <family val="2"/>
    </font>
    <font>
      <b/>
      <sz val="9"/>
      <color indexed="81"/>
      <name val="Tahoma"/>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mbria"/>
      <family val="2"/>
      <scheme val="major"/>
    </font>
    <font>
      <sz val="11"/>
      <color rgb="FF9C6500"/>
      <name val="Calibri"/>
      <family val="2"/>
      <scheme val="minor"/>
    </font>
    <font>
      <sz val="11"/>
      <color theme="1"/>
      <name val="Arial"/>
      <family val="2"/>
    </font>
    <font>
      <sz val="18"/>
      <color theme="1"/>
      <name val="Arial"/>
      <family val="2"/>
    </font>
  </fonts>
  <fills count="60">
    <fill>
      <patternFill patternType="none"/>
    </fill>
    <fill>
      <patternFill patternType="gray125"/>
    </fill>
    <fill>
      <patternFill patternType="solid">
        <fgColor theme="0" tint="-0.34998626667073579"/>
        <bgColor indexed="64"/>
      </patternFill>
    </fill>
    <fill>
      <patternFill patternType="solid">
        <fgColor rgb="FF00B0F0"/>
        <bgColor indexed="64"/>
      </patternFill>
    </fill>
    <fill>
      <patternFill patternType="solid">
        <fgColor rgb="FF92D050"/>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00B050"/>
        <bgColor indexed="64"/>
      </patternFill>
    </fill>
    <fill>
      <patternFill patternType="solid">
        <fgColor theme="2"/>
        <bgColor indexed="64"/>
      </patternFill>
    </fill>
    <fill>
      <patternFill patternType="solid">
        <fgColor rgb="FF0070C0"/>
        <bgColor indexed="64"/>
      </patternFill>
    </fill>
    <fill>
      <patternFill patternType="solid">
        <fgColor theme="8"/>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FFFF00"/>
        <bgColor indexed="64"/>
      </patternFill>
    </fill>
    <fill>
      <patternFill patternType="solid">
        <fgColor rgb="FFFFC000"/>
        <bgColor indexed="64"/>
      </patternFill>
    </fill>
  </fills>
  <borders count="38">
    <border>
      <left/>
      <right/>
      <top/>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top/>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top style="thin">
        <color theme="0" tint="-0.24994659260841701"/>
      </top>
      <bottom style="thin">
        <color theme="0" tint="-0.24994659260841701"/>
      </bottom>
      <diagonal/>
    </border>
    <border>
      <left style="thin">
        <color indexed="64"/>
      </left>
      <right style="thin">
        <color indexed="64"/>
      </right>
      <top/>
      <bottom style="thin">
        <color indexed="64"/>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right style="thin">
        <color theme="0" tint="-0.24994659260841701"/>
      </right>
      <top/>
      <bottom style="thin">
        <color theme="0" tint="-0.24994659260841701"/>
      </bottom>
      <diagonal/>
    </border>
    <border>
      <left style="thin">
        <color auto="1"/>
      </left>
      <right/>
      <top/>
      <bottom style="thin">
        <color auto="1"/>
      </bottom>
      <diagonal/>
    </border>
    <border>
      <left style="thin">
        <color indexed="64"/>
      </left>
      <right/>
      <top style="thin">
        <color theme="0" tint="-0.24994659260841701"/>
      </top>
      <bottom style="thin">
        <color theme="0" tint="-0.24994659260841701"/>
      </bottom>
      <diagonal/>
    </border>
    <border>
      <left/>
      <right/>
      <top/>
      <bottom style="thin">
        <color theme="0" tint="-0.24994659260841701"/>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theme="0" tint="-0.24994659260841701"/>
      </bottom>
      <diagonal/>
    </border>
  </borders>
  <cellStyleXfs count="42">
    <xf numFmtId="0" fontId="0" fillId="0" borderId="0"/>
    <xf numFmtId="0" fontId="22" fillId="0" borderId="28" applyNumberFormat="0" applyFill="0" applyAlignment="0" applyProtection="0"/>
    <xf numFmtId="0" fontId="23" fillId="0" borderId="29" applyNumberFormat="0" applyFill="0" applyAlignment="0" applyProtection="0"/>
    <xf numFmtId="0" fontId="24" fillId="0" borderId="30" applyNumberFormat="0" applyFill="0" applyAlignment="0" applyProtection="0"/>
    <xf numFmtId="0" fontId="24" fillId="0" borderId="0" applyNumberFormat="0" applyFill="0" applyBorder="0" applyAlignment="0" applyProtection="0"/>
    <xf numFmtId="0" fontId="25" fillId="26" borderId="0" applyNumberFormat="0" applyBorder="0" applyAlignment="0" applyProtection="0"/>
    <xf numFmtId="0" fontId="26" fillId="27" borderId="0" applyNumberFormat="0" applyBorder="0" applyAlignment="0" applyProtection="0"/>
    <xf numFmtId="0" fontId="27" fillId="29" borderId="31" applyNumberFormat="0" applyAlignment="0" applyProtection="0"/>
    <xf numFmtId="0" fontId="28" fillId="30" borderId="32" applyNumberFormat="0" applyAlignment="0" applyProtection="0"/>
    <xf numFmtId="0" fontId="29" fillId="30" borderId="31" applyNumberFormat="0" applyAlignment="0" applyProtection="0"/>
    <xf numFmtId="0" fontId="30" fillId="0" borderId="33" applyNumberFormat="0" applyFill="0" applyAlignment="0" applyProtection="0"/>
    <xf numFmtId="0" fontId="31" fillId="31" borderId="34" applyNumberFormat="0" applyAlignment="0" applyProtection="0"/>
    <xf numFmtId="0" fontId="32" fillId="0" borderId="0" applyNumberFormat="0" applyFill="0" applyBorder="0" applyAlignment="0" applyProtection="0"/>
    <xf numFmtId="0" fontId="2" fillId="32" borderId="35" applyNumberFormat="0" applyFont="0" applyAlignment="0" applyProtection="0"/>
    <xf numFmtId="0" fontId="33" fillId="0" borderId="0" applyNumberFormat="0" applyFill="0" applyBorder="0" applyAlignment="0" applyProtection="0"/>
    <xf numFmtId="0" fontId="1" fillId="0" borderId="36" applyNumberFormat="0" applyFill="0" applyAlignment="0" applyProtection="0"/>
    <xf numFmtId="0" fontId="34"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34" fillId="37"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34" fillId="41" borderId="0" applyNumberFormat="0" applyBorder="0" applyAlignment="0" applyProtection="0"/>
    <xf numFmtId="0" fontId="2" fillId="42" borderId="0" applyNumberFormat="0" applyBorder="0" applyAlignment="0" applyProtection="0"/>
    <xf numFmtId="0" fontId="2" fillId="43" borderId="0" applyNumberFormat="0" applyBorder="0" applyAlignment="0" applyProtection="0"/>
    <xf numFmtId="0" fontId="34" fillId="45" borderId="0" applyNumberFormat="0" applyBorder="0" applyAlignment="0" applyProtection="0"/>
    <xf numFmtId="0" fontId="2" fillId="46" borderId="0" applyNumberFormat="0" applyBorder="0" applyAlignment="0" applyProtection="0"/>
    <xf numFmtId="0" fontId="2" fillId="47" borderId="0" applyNumberFormat="0" applyBorder="0" applyAlignment="0" applyProtection="0"/>
    <xf numFmtId="0" fontId="34"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34" fillId="53" borderId="0" applyNumberFormat="0" applyBorder="0" applyAlignment="0" applyProtection="0"/>
    <xf numFmtId="0" fontId="2" fillId="54" borderId="0" applyNumberFormat="0" applyBorder="0" applyAlignment="0" applyProtection="0"/>
    <xf numFmtId="0" fontId="2" fillId="55" borderId="0" applyNumberFormat="0" applyBorder="0" applyAlignment="0" applyProtection="0"/>
    <xf numFmtId="0" fontId="35" fillId="0" borderId="0" applyNumberFormat="0" applyFill="0" applyBorder="0" applyAlignment="0" applyProtection="0"/>
    <xf numFmtId="0" fontId="36" fillId="28" borderId="0" applyNumberFormat="0" applyBorder="0" applyAlignment="0" applyProtection="0"/>
    <xf numFmtId="0" fontId="34" fillId="36" borderId="0" applyNumberFormat="0" applyBorder="0" applyAlignment="0" applyProtection="0"/>
    <xf numFmtId="0" fontId="34" fillId="40" borderId="0" applyNumberFormat="0" applyBorder="0" applyAlignment="0" applyProtection="0"/>
    <xf numFmtId="0" fontId="34" fillId="44" borderId="0" applyNumberFormat="0" applyBorder="0" applyAlignment="0" applyProtection="0"/>
    <xf numFmtId="0" fontId="34" fillId="48" borderId="0" applyNumberFormat="0" applyBorder="0" applyAlignment="0" applyProtection="0"/>
    <xf numFmtId="0" fontId="34" fillId="52" borderId="0" applyNumberFormat="0" applyBorder="0" applyAlignment="0" applyProtection="0"/>
    <xf numFmtId="0" fontId="34" fillId="56" borderId="0" applyNumberFormat="0" applyBorder="0" applyAlignment="0" applyProtection="0"/>
  </cellStyleXfs>
  <cellXfs count="184">
    <xf numFmtId="0" fontId="0" fillId="0" borderId="0" xfId="0"/>
    <xf numFmtId="0" fontId="0" fillId="0" borderId="0" xfId="0" applyAlignment="1">
      <alignment horizontal="center"/>
    </xf>
    <xf numFmtId="0" fontId="0" fillId="0" borderId="3" xfId="0" applyBorder="1" applyAlignment="1">
      <alignment horizontal="center"/>
    </xf>
    <xf numFmtId="0" fontId="1" fillId="2" borderId="0" xfId="0" applyFont="1" applyFill="1" applyAlignment="1">
      <alignment horizontal="center" vertical="top"/>
    </xf>
    <xf numFmtId="0" fontId="1" fillId="2" borderId="1" xfId="0" applyFont="1" applyFill="1" applyBorder="1" applyAlignment="1">
      <alignment horizontal="center" vertical="top"/>
    </xf>
    <xf numFmtId="0" fontId="2" fillId="2" borderId="0" xfId="0" applyFont="1" applyFill="1"/>
    <xf numFmtId="0" fontId="3" fillId="2" borderId="0" xfId="0" applyFont="1" applyFill="1" applyAlignment="1">
      <alignment horizontal="center" vertical="top"/>
    </xf>
    <xf numFmtId="0" fontId="3" fillId="2" borderId="1" xfId="0" applyFont="1" applyFill="1" applyBorder="1" applyAlignment="1">
      <alignment horizontal="center" vertical="top"/>
    </xf>
    <xf numFmtId="0" fontId="4" fillId="2" borderId="2" xfId="0" applyFont="1" applyFill="1" applyBorder="1" applyAlignment="1">
      <alignment horizontal="center" vertical="top"/>
    </xf>
    <xf numFmtId="0" fontId="4" fillId="2" borderId="0" xfId="0" applyFont="1" applyFill="1" applyAlignment="1">
      <alignment horizontal="center" vertical="top"/>
    </xf>
    <xf numFmtId="0" fontId="2" fillId="0" borderId="0" xfId="0" applyFont="1"/>
    <xf numFmtId="0" fontId="3" fillId="2" borderId="0" xfId="0" applyFont="1" applyFill="1" applyAlignment="1">
      <alignment horizontal="center" vertical="center"/>
    </xf>
    <xf numFmtId="0" fontId="1" fillId="2" borderId="0" xfId="0" applyFont="1" applyFill="1" applyAlignment="1">
      <alignment horizontal="center" vertical="center"/>
    </xf>
    <xf numFmtId="0" fontId="5" fillId="2" borderId="0" xfId="0" applyFont="1" applyFill="1" applyAlignment="1">
      <alignment horizontal="center" vertical="top" wrapText="1"/>
    </xf>
    <xf numFmtId="0" fontId="5" fillId="2" borderId="2" xfId="0" applyFont="1" applyFill="1" applyBorder="1" applyAlignment="1">
      <alignment horizontal="center" vertical="top" wrapText="1"/>
    </xf>
    <xf numFmtId="0" fontId="8" fillId="4" borderId="5" xfId="0" applyFont="1" applyFill="1" applyBorder="1"/>
    <xf numFmtId="0" fontId="8" fillId="3" borderId="5" xfId="0" applyFont="1" applyFill="1" applyBorder="1"/>
    <xf numFmtId="0" fontId="9" fillId="0" borderId="0" xfId="0" applyFont="1"/>
    <xf numFmtId="0" fontId="10" fillId="0" borderId="0" xfId="0" applyFont="1"/>
    <xf numFmtId="0" fontId="0" fillId="2" borderId="0" xfId="0" applyFill="1"/>
    <xf numFmtId="0" fontId="9" fillId="2" borderId="0" xfId="0" applyFont="1" applyFill="1"/>
    <xf numFmtId="0" fontId="0" fillId="2" borderId="0" xfId="0" applyFill="1" applyAlignment="1">
      <alignment horizontal="center"/>
    </xf>
    <xf numFmtId="0" fontId="11" fillId="0" borderId="0" xfId="0" applyFont="1" applyAlignment="1">
      <alignment horizontal="center" vertical="center"/>
    </xf>
    <xf numFmtId="0" fontId="12" fillId="0" borderId="0" xfId="0" applyFont="1" applyAlignment="1">
      <alignment horizontal="center"/>
    </xf>
    <xf numFmtId="0" fontId="16" fillId="2" borderId="6" xfId="0" applyFont="1" applyFill="1" applyBorder="1" applyAlignment="1">
      <alignment horizontal="center" vertical="top"/>
    </xf>
    <xf numFmtId="0" fontId="12" fillId="2" borderId="0" xfId="0" applyFont="1" applyFill="1" applyAlignment="1">
      <alignment horizontal="center" vertical="center"/>
    </xf>
    <xf numFmtId="0" fontId="12" fillId="2" borderId="7" xfId="0" applyFont="1" applyFill="1" applyBorder="1" applyAlignment="1">
      <alignment horizontal="center" vertical="center"/>
    </xf>
    <xf numFmtId="0" fontId="0" fillId="0" borderId="9" xfId="0" applyBorder="1" applyAlignment="1">
      <alignment horizontal="right"/>
    </xf>
    <xf numFmtId="0" fontId="0" fillId="0" borderId="7" xfId="0" applyBorder="1" applyAlignment="1">
      <alignment horizontal="right"/>
    </xf>
    <xf numFmtId="0" fontId="0" fillId="0" borderId="10" xfId="0" applyBorder="1" applyAlignment="1">
      <alignment horizontal="center"/>
    </xf>
    <xf numFmtId="0" fontId="13" fillId="2" borderId="0" xfId="0" applyFont="1" applyFill="1" applyAlignment="1">
      <alignment horizontal="center" vertical="top" wrapText="1"/>
    </xf>
    <xf numFmtId="0" fontId="0" fillId="0" borderId="11"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7" xfId="0" applyBorder="1" applyAlignment="1">
      <alignment horizontal="center"/>
    </xf>
    <xf numFmtId="0" fontId="0" fillId="0" borderId="13" xfId="0" applyBorder="1" applyAlignment="1">
      <alignment horizontal="left"/>
    </xf>
    <xf numFmtId="0" fontId="0" fillId="0" borderId="0" xfId="0" applyAlignment="1">
      <alignment horizontal="left"/>
    </xf>
    <xf numFmtId="0" fontId="16" fillId="2" borderId="14" xfId="0" applyFont="1" applyFill="1" applyBorder="1" applyAlignment="1">
      <alignment horizontal="center" vertical="top"/>
    </xf>
    <xf numFmtId="0" fontId="11" fillId="2" borderId="12" xfId="0" applyFont="1" applyFill="1" applyBorder="1" applyAlignment="1">
      <alignment horizontal="center" vertical="center" wrapText="1"/>
    </xf>
    <xf numFmtId="0" fontId="0" fillId="0" borderId="15" xfId="0" applyBorder="1" applyAlignment="1">
      <alignment horizontal="center"/>
    </xf>
    <xf numFmtId="0" fontId="0" fillId="0" borderId="12" xfId="0" applyBorder="1" applyAlignment="1">
      <alignment horizontal="center"/>
    </xf>
    <xf numFmtId="0" fontId="12" fillId="2" borderId="5" xfId="0" applyFont="1" applyFill="1" applyBorder="1" applyAlignment="1">
      <alignment horizontal="center" vertical="top"/>
    </xf>
    <xf numFmtId="0" fontId="17" fillId="2" borderId="0" xfId="0" applyFont="1" applyFill="1" applyAlignment="1">
      <alignment horizontal="center" vertical="center"/>
    </xf>
    <xf numFmtId="0" fontId="17" fillId="2" borderId="1" xfId="0" applyFont="1" applyFill="1" applyBorder="1" applyAlignment="1">
      <alignment horizontal="center" vertical="center"/>
    </xf>
    <xf numFmtId="0" fontId="8" fillId="5" borderId="5" xfId="0" applyFont="1" applyFill="1" applyBorder="1"/>
    <xf numFmtId="0" fontId="9" fillId="5" borderId="5" xfId="0" applyFont="1" applyFill="1" applyBorder="1"/>
    <xf numFmtId="0" fontId="0" fillId="13" borderId="3" xfId="0" applyFill="1" applyBorder="1" applyAlignment="1">
      <alignment horizontal="center"/>
    </xf>
    <xf numFmtId="0" fontId="0" fillId="6"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9" fillId="15" borderId="0" xfId="0" applyFont="1" applyFill="1" applyAlignment="1">
      <alignment horizontal="center"/>
    </xf>
    <xf numFmtId="0" fontId="0" fillId="2" borderId="0" xfId="0" applyFill="1" applyAlignment="1">
      <alignment horizontal="center" vertical="center"/>
    </xf>
    <xf numFmtId="0" fontId="16" fillId="6" borderId="16" xfId="0" applyFont="1" applyFill="1" applyBorder="1" applyAlignment="1">
      <alignment horizontal="center" vertical="top" wrapText="1"/>
    </xf>
    <xf numFmtId="0" fontId="0" fillId="13" borderId="11" xfId="0" applyFill="1" applyBorder="1" applyAlignment="1">
      <alignment horizontal="center"/>
    </xf>
    <xf numFmtId="0" fontId="12" fillId="0" borderId="8" xfId="0" applyFont="1" applyBorder="1" applyAlignment="1">
      <alignment horizontal="center"/>
    </xf>
    <xf numFmtId="0" fontId="11" fillId="0" borderId="8" xfId="0" applyFont="1" applyBorder="1" applyAlignment="1">
      <alignment horizontal="center" vertical="center"/>
    </xf>
    <xf numFmtId="0" fontId="16" fillId="2" borderId="24" xfId="0" applyFont="1" applyFill="1" applyBorder="1" applyAlignment="1">
      <alignment horizontal="center" vertical="top"/>
    </xf>
    <xf numFmtId="0" fontId="13" fillId="2" borderId="8" xfId="0" applyFont="1" applyFill="1" applyBorder="1" applyAlignment="1">
      <alignment horizontal="center" vertical="top" wrapText="1"/>
    </xf>
    <xf numFmtId="0" fontId="12" fillId="17" borderId="14" xfId="0" applyFont="1" applyFill="1" applyBorder="1" applyAlignment="1">
      <alignment horizontal="center" vertical="top" wrapText="1"/>
    </xf>
    <xf numFmtId="0" fontId="13" fillId="17" borderId="12" xfId="0" applyFont="1" applyFill="1" applyBorder="1" applyAlignment="1">
      <alignment horizontal="center" vertical="center" wrapText="1"/>
    </xf>
    <xf numFmtId="0" fontId="0" fillId="17" borderId="12" xfId="0" applyFill="1" applyBorder="1" applyAlignment="1">
      <alignment horizontal="center"/>
    </xf>
    <xf numFmtId="0" fontId="13" fillId="18" borderId="5" xfId="0" applyFont="1" applyFill="1" applyBorder="1" applyAlignment="1">
      <alignment horizontal="center" vertical="center" wrapText="1"/>
    </xf>
    <xf numFmtId="0" fontId="0" fillId="18" borderId="20" xfId="0" applyFill="1" applyBorder="1" applyAlignment="1">
      <alignment horizontal="center"/>
    </xf>
    <xf numFmtId="0" fontId="0" fillId="18" borderId="11" xfId="0" applyFill="1" applyBorder="1" applyAlignment="1">
      <alignment horizontal="center"/>
    </xf>
    <xf numFmtId="0" fontId="0" fillId="18" borderId="8" xfId="0" applyFill="1" applyBorder="1"/>
    <xf numFmtId="0" fontId="0" fillId="18" borderId="8" xfId="0" applyFill="1" applyBorder="1" applyAlignment="1">
      <alignment horizontal="center"/>
    </xf>
    <xf numFmtId="0" fontId="13" fillId="16" borderId="18" xfId="0" applyFont="1" applyFill="1" applyBorder="1" applyAlignment="1">
      <alignment horizontal="center" vertical="center" wrapText="1"/>
    </xf>
    <xf numFmtId="0" fontId="0" fillId="16" borderId="26" xfId="0" applyFill="1" applyBorder="1" applyAlignment="1">
      <alignment horizontal="center"/>
    </xf>
    <xf numFmtId="0" fontId="0" fillId="16" borderId="13" xfId="0" applyFill="1" applyBorder="1" applyAlignment="1">
      <alignment horizontal="center"/>
    </xf>
    <xf numFmtId="0" fontId="0" fillId="16" borderId="25" xfId="0" applyFill="1" applyBorder="1" applyAlignment="1">
      <alignment horizontal="center"/>
    </xf>
    <xf numFmtId="0" fontId="0" fillId="16" borderId="8" xfId="0" applyFill="1" applyBorder="1" applyAlignment="1">
      <alignment horizontal="center"/>
    </xf>
    <xf numFmtId="0" fontId="13" fillId="14" borderId="19" xfId="0" applyFont="1" applyFill="1" applyBorder="1" applyAlignment="1">
      <alignment horizontal="center" vertical="center" wrapText="1"/>
    </xf>
    <xf numFmtId="0" fontId="13" fillId="14" borderId="18" xfId="0" applyFont="1" applyFill="1" applyBorder="1" applyAlignment="1">
      <alignment horizontal="center" vertical="center" wrapText="1"/>
    </xf>
    <xf numFmtId="0" fontId="0" fillId="14" borderId="26" xfId="0" applyFill="1" applyBorder="1" applyAlignment="1">
      <alignment horizontal="center"/>
    </xf>
    <xf numFmtId="0" fontId="0" fillId="14" borderId="13" xfId="0" applyFill="1" applyBorder="1" applyAlignment="1">
      <alignment horizontal="center"/>
    </xf>
    <xf numFmtId="0" fontId="12" fillId="16" borderId="5" xfId="0" applyFont="1" applyFill="1" applyBorder="1" applyAlignment="1">
      <alignment vertical="top" wrapText="1"/>
    </xf>
    <xf numFmtId="0" fontId="13" fillId="19" borderId="5" xfId="0" applyFont="1" applyFill="1" applyBorder="1" applyAlignment="1">
      <alignment horizontal="center" vertical="center" wrapText="1"/>
    </xf>
    <xf numFmtId="0" fontId="0" fillId="19" borderId="20" xfId="0" applyFill="1" applyBorder="1" applyAlignment="1">
      <alignment horizontal="center"/>
    </xf>
    <xf numFmtId="0" fontId="0" fillId="19" borderId="21" xfId="0" applyFill="1" applyBorder="1" applyAlignment="1">
      <alignment horizontal="center"/>
    </xf>
    <xf numFmtId="0" fontId="0" fillId="19" borderId="22" xfId="0" applyFill="1" applyBorder="1" applyAlignment="1">
      <alignment horizontal="center"/>
    </xf>
    <xf numFmtId="0" fontId="0" fillId="19" borderId="23" xfId="0" applyFill="1" applyBorder="1" applyAlignment="1">
      <alignment horizontal="center"/>
    </xf>
    <xf numFmtId="0" fontId="0" fillId="19" borderId="11" xfId="0" applyFill="1" applyBorder="1" applyAlignment="1">
      <alignment horizontal="center"/>
    </xf>
    <xf numFmtId="0" fontId="0" fillId="19" borderId="3" xfId="0" applyFill="1" applyBorder="1" applyAlignment="1">
      <alignment horizontal="center"/>
    </xf>
    <xf numFmtId="0" fontId="0" fillId="19" borderId="9" xfId="0" applyFill="1" applyBorder="1" applyAlignment="1">
      <alignment horizontal="center"/>
    </xf>
    <xf numFmtId="0" fontId="0" fillId="19" borderId="4" xfId="0" applyFill="1" applyBorder="1" applyAlignment="1">
      <alignment horizontal="center"/>
    </xf>
    <xf numFmtId="0" fontId="0" fillId="19" borderId="8" xfId="0" applyFill="1" applyBorder="1" applyAlignment="1">
      <alignment horizontal="center"/>
    </xf>
    <xf numFmtId="0" fontId="0" fillId="19" borderId="0" xfId="0" applyFill="1" applyAlignment="1">
      <alignment horizontal="center"/>
    </xf>
    <xf numFmtId="0" fontId="0" fillId="19" borderId="7" xfId="0" applyFill="1" applyBorder="1" applyAlignment="1">
      <alignment horizontal="center"/>
    </xf>
    <xf numFmtId="0" fontId="10" fillId="0" borderId="0" xfId="0" applyFont="1" applyAlignment="1">
      <alignment horizontal="center"/>
    </xf>
    <xf numFmtId="0" fontId="18" fillId="2" borderId="8" xfId="0" applyFont="1" applyFill="1" applyBorder="1" applyAlignment="1">
      <alignment horizontal="center" vertical="top" wrapText="1"/>
    </xf>
    <xf numFmtId="0" fontId="18" fillId="2" borderId="0" xfId="0" applyFont="1" applyFill="1" applyAlignment="1">
      <alignment horizontal="center" vertical="top" wrapText="1"/>
    </xf>
    <xf numFmtId="0" fontId="10" fillId="0" borderId="0" xfId="0" applyFont="1" applyAlignment="1">
      <alignment horizontal="left"/>
    </xf>
    <xf numFmtId="0" fontId="0" fillId="13" borderId="13" xfId="0" applyFill="1" applyBorder="1" applyAlignment="1">
      <alignment horizontal="center"/>
    </xf>
    <xf numFmtId="0" fontId="0" fillId="13" borderId="25" xfId="0" applyFill="1" applyBorder="1" applyAlignment="1">
      <alignment horizontal="center"/>
    </xf>
    <xf numFmtId="0" fontId="9" fillId="5" borderId="27" xfId="0" applyFont="1" applyFill="1" applyBorder="1" applyAlignment="1">
      <alignment horizontal="center"/>
    </xf>
    <xf numFmtId="0" fontId="0" fillId="5" borderId="27" xfId="0" applyFill="1" applyBorder="1" applyAlignment="1">
      <alignment horizontal="center"/>
    </xf>
    <xf numFmtId="0" fontId="9" fillId="7" borderId="8" xfId="0" applyFont="1" applyFill="1" applyBorder="1"/>
    <xf numFmtId="0" fontId="9" fillId="8" borderId="8" xfId="0" applyFont="1" applyFill="1" applyBorder="1"/>
    <xf numFmtId="0" fontId="9" fillId="12" borderId="8" xfId="0" applyFont="1" applyFill="1" applyBorder="1"/>
    <xf numFmtId="0" fontId="9" fillId="12" borderId="24" xfId="0" applyFont="1" applyFill="1" applyBorder="1"/>
    <xf numFmtId="0" fontId="9" fillId="7" borderId="24" xfId="0" applyFont="1" applyFill="1" applyBorder="1" applyAlignment="1">
      <alignment horizontal="center"/>
    </xf>
    <xf numFmtId="0" fontId="0" fillId="0" borderId="13" xfId="0" applyBorder="1" applyAlignment="1">
      <alignment horizontal="center"/>
    </xf>
    <xf numFmtId="0" fontId="9" fillId="9" borderId="8" xfId="0" applyFont="1" applyFill="1" applyBorder="1"/>
    <xf numFmtId="0" fontId="9" fillId="10" borderId="8" xfId="0" applyFont="1" applyFill="1" applyBorder="1"/>
    <xf numFmtId="0" fontId="9" fillId="11" borderId="8" xfId="0" applyFont="1" applyFill="1" applyBorder="1"/>
    <xf numFmtId="0" fontId="9" fillId="11" borderId="24" xfId="0" applyFont="1" applyFill="1" applyBorder="1"/>
    <xf numFmtId="0" fontId="9" fillId="9" borderId="24" xfId="0" applyFont="1" applyFill="1" applyBorder="1" applyAlignment="1">
      <alignment horizontal="center"/>
    </xf>
    <xf numFmtId="0" fontId="9" fillId="7" borderId="24" xfId="0" applyFont="1" applyFill="1" applyBorder="1"/>
    <xf numFmtId="0" fontId="9" fillId="9" borderId="24" xfId="0" applyFont="1" applyFill="1" applyBorder="1"/>
    <xf numFmtId="0" fontId="9" fillId="8" borderId="24" xfId="0" applyFont="1" applyFill="1" applyBorder="1"/>
    <xf numFmtId="0" fontId="9" fillId="10" borderId="24" xfId="0" applyFont="1" applyFill="1" applyBorder="1"/>
    <xf numFmtId="0" fontId="9" fillId="8" borderId="24" xfId="0" applyFont="1" applyFill="1" applyBorder="1" applyAlignment="1">
      <alignment horizontal="center"/>
    </xf>
    <xf numFmtId="0" fontId="9" fillId="10" borderId="24" xfId="0" applyFont="1" applyFill="1" applyBorder="1" applyAlignment="1">
      <alignment horizontal="center"/>
    </xf>
    <xf numFmtId="0" fontId="9" fillId="12" borderId="24" xfId="0" applyFont="1" applyFill="1" applyBorder="1" applyAlignment="1">
      <alignment horizontal="center"/>
    </xf>
    <xf numFmtId="0" fontId="9" fillId="11" borderId="24" xfId="0" applyFont="1" applyFill="1" applyBorder="1" applyAlignment="1">
      <alignment horizontal="center"/>
    </xf>
    <xf numFmtId="0" fontId="9" fillId="11" borderId="14" xfId="0" applyFont="1" applyFill="1" applyBorder="1" applyAlignment="1">
      <alignment horizontal="center"/>
    </xf>
    <xf numFmtId="0" fontId="9" fillId="11" borderId="12" xfId="0" applyFont="1" applyFill="1" applyBorder="1"/>
    <xf numFmtId="0" fontId="9" fillId="11" borderId="14" xfId="0" applyFont="1" applyFill="1" applyBorder="1"/>
    <xf numFmtId="0" fontId="9" fillId="10" borderId="14" xfId="0" applyFont="1" applyFill="1" applyBorder="1" applyAlignment="1">
      <alignment horizontal="center"/>
    </xf>
    <xf numFmtId="0" fontId="9" fillId="10" borderId="12" xfId="0" applyFont="1" applyFill="1" applyBorder="1"/>
    <xf numFmtId="0" fontId="9" fillId="10" borderId="14" xfId="0" applyFont="1" applyFill="1" applyBorder="1"/>
    <xf numFmtId="0" fontId="9" fillId="9" borderId="14" xfId="0" applyFont="1" applyFill="1" applyBorder="1" applyAlignment="1">
      <alignment horizontal="center"/>
    </xf>
    <xf numFmtId="0" fontId="9" fillId="9" borderId="12" xfId="0" applyFont="1" applyFill="1" applyBorder="1"/>
    <xf numFmtId="0" fontId="9" fillId="9" borderId="14" xfId="0" applyFont="1" applyFill="1" applyBorder="1"/>
    <xf numFmtId="0" fontId="9" fillId="5" borderId="16" xfId="0" applyFont="1" applyFill="1" applyBorder="1"/>
    <xf numFmtId="0" fontId="15" fillId="21" borderId="5" xfId="0" applyFont="1" applyFill="1" applyBorder="1" applyAlignment="1">
      <alignment horizontal="center" vertical="center"/>
    </xf>
    <xf numFmtId="0" fontId="7" fillId="21" borderId="5" xfId="0" applyFont="1" applyFill="1" applyBorder="1" applyAlignment="1">
      <alignment horizontal="center"/>
    </xf>
    <xf numFmtId="0" fontId="6" fillId="0" borderId="0" xfId="0" applyFont="1" applyAlignment="1">
      <alignment horizontal="left"/>
    </xf>
    <xf numFmtId="0" fontId="19" fillId="20" borderId="0" xfId="0" applyFont="1" applyFill="1" applyAlignment="1">
      <alignment horizontal="center" vertical="center"/>
    </xf>
    <xf numFmtId="0" fontId="0" fillId="5" borderId="0" xfId="0" applyFill="1"/>
    <xf numFmtId="0" fontId="8" fillId="22" borderId="5" xfId="0" applyFont="1" applyFill="1" applyBorder="1"/>
    <xf numFmtId="0" fontId="0" fillId="24" borderId="0" xfId="0" applyFill="1"/>
    <xf numFmtId="0" fontId="8" fillId="24" borderId="5" xfId="0" applyFont="1" applyFill="1" applyBorder="1"/>
    <xf numFmtId="0" fontId="0" fillId="22" borderId="0" xfId="0" applyFill="1"/>
    <xf numFmtId="0" fontId="9" fillId="25" borderId="24" xfId="0" applyFont="1" applyFill="1" applyBorder="1" applyAlignment="1">
      <alignment horizontal="center"/>
    </xf>
    <xf numFmtId="0" fontId="9" fillId="25" borderId="8" xfId="0" applyFont="1" applyFill="1" applyBorder="1"/>
    <xf numFmtId="0" fontId="9" fillId="25" borderId="24" xfId="0" applyFont="1" applyFill="1" applyBorder="1"/>
    <xf numFmtId="0" fontId="15" fillId="23" borderId="5" xfId="0" applyFont="1" applyFill="1" applyBorder="1" applyAlignment="1">
      <alignment horizontal="center" vertical="center"/>
    </xf>
    <xf numFmtId="0" fontId="7" fillId="23" borderId="5" xfId="0" applyFont="1" applyFill="1" applyBorder="1" applyAlignment="1">
      <alignment horizontal="center"/>
    </xf>
    <xf numFmtId="0" fontId="13" fillId="9" borderId="5" xfId="0" applyFont="1" applyFill="1" applyBorder="1" applyAlignment="1">
      <alignment horizontal="center" vertical="center" wrapText="1"/>
    </xf>
    <xf numFmtId="0" fontId="0" fillId="9" borderId="22" xfId="0" applyFill="1" applyBorder="1" applyAlignment="1">
      <alignment horizontal="center"/>
    </xf>
    <xf numFmtId="0" fontId="0" fillId="9" borderId="9" xfId="0" applyFill="1" applyBorder="1" applyAlignment="1">
      <alignment horizontal="center"/>
    </xf>
    <xf numFmtId="0" fontId="0" fillId="9" borderId="7" xfId="0" applyFill="1" applyBorder="1" applyAlignment="1">
      <alignment horizontal="center"/>
    </xf>
    <xf numFmtId="0" fontId="13" fillId="57" borderId="5" xfId="0" applyFont="1" applyFill="1" applyBorder="1" applyAlignment="1">
      <alignment horizontal="center" vertical="center" wrapText="1"/>
    </xf>
    <xf numFmtId="0" fontId="0" fillId="57" borderId="37" xfId="0" applyFill="1" applyBorder="1" applyAlignment="1">
      <alignment horizontal="center"/>
    </xf>
    <xf numFmtId="0" fontId="0" fillId="57" borderId="15" xfId="0" applyFill="1" applyBorder="1" applyAlignment="1">
      <alignment horizontal="center"/>
    </xf>
    <xf numFmtId="0" fontId="0" fillId="57" borderId="12" xfId="0" applyFill="1" applyBorder="1" applyAlignment="1">
      <alignment horizontal="center"/>
    </xf>
    <xf numFmtId="0" fontId="37" fillId="2" borderId="0" xfId="0" applyFont="1" applyFill="1" applyAlignment="1">
      <alignment horizontal="center" vertical="top" wrapText="1"/>
    </xf>
    <xf numFmtId="0" fontId="38" fillId="2" borderId="0" xfId="0" applyFont="1" applyFill="1" applyAlignment="1">
      <alignment horizontal="center" vertical="top" wrapText="1"/>
    </xf>
    <xf numFmtId="0" fontId="12" fillId="2" borderId="8" xfId="0" applyFont="1" applyFill="1" applyBorder="1" applyAlignment="1">
      <alignment horizontal="center" vertical="center" wrapText="1"/>
    </xf>
    <xf numFmtId="164" fontId="0" fillId="0" borderId="0" xfId="0" applyNumberFormat="1" applyAlignment="1">
      <alignment horizontal="center"/>
    </xf>
    <xf numFmtId="164" fontId="0" fillId="58" borderId="0" xfId="0" applyNumberFormat="1" applyFill="1" applyAlignment="1">
      <alignment horizontal="center"/>
    </xf>
    <xf numFmtId="0" fontId="0" fillId="59" borderId="11" xfId="0" applyFill="1" applyBorder="1" applyAlignment="1">
      <alignment horizontal="center"/>
    </xf>
    <xf numFmtId="0" fontId="12" fillId="19" borderId="5" xfId="0" applyFont="1" applyFill="1" applyBorder="1" applyAlignment="1">
      <alignment horizontal="center" vertical="top" wrapText="1"/>
    </xf>
    <xf numFmtId="0" fontId="16" fillId="2" borderId="5" xfId="0" applyFont="1" applyFill="1" applyBorder="1" applyAlignment="1">
      <alignment horizontal="center" vertical="center"/>
    </xf>
    <xf numFmtId="0" fontId="12" fillId="14" borderId="18" xfId="0" applyFont="1" applyFill="1" applyBorder="1" applyAlignment="1">
      <alignment horizontal="center" vertical="top" wrapText="1"/>
    </xf>
    <xf numFmtId="0" fontId="12" fillId="14" borderId="17" xfId="0" applyFont="1" applyFill="1" applyBorder="1" applyAlignment="1">
      <alignment horizontal="center" vertical="top" wrapText="1"/>
    </xf>
    <xf numFmtId="0" fontId="12" fillId="18" borderId="18" xfId="0" applyFont="1" applyFill="1" applyBorder="1" applyAlignment="1">
      <alignment horizontal="center" vertical="top" wrapText="1"/>
    </xf>
    <xf numFmtId="0" fontId="12" fillId="18" borderId="17" xfId="0" applyFont="1" applyFill="1" applyBorder="1" applyAlignment="1">
      <alignment horizontal="center" vertical="top" wrapText="1"/>
    </xf>
    <xf numFmtId="0" fontId="9" fillId="12" borderId="18" xfId="0" applyFont="1" applyFill="1" applyBorder="1" applyAlignment="1">
      <alignment horizontal="center"/>
    </xf>
    <xf numFmtId="0" fontId="9" fillId="12" borderId="17" xfId="0" applyFont="1" applyFill="1" applyBorder="1" applyAlignment="1">
      <alignment horizontal="center"/>
    </xf>
    <xf numFmtId="0" fontId="9" fillId="7" borderId="18" xfId="0" applyFont="1" applyFill="1" applyBorder="1" applyAlignment="1">
      <alignment horizontal="center"/>
    </xf>
    <xf numFmtId="0" fontId="9" fillId="7" borderId="17" xfId="0" applyFont="1" applyFill="1" applyBorder="1" applyAlignment="1">
      <alignment horizontal="center"/>
    </xf>
    <xf numFmtId="0" fontId="9" fillId="9" borderId="18" xfId="0" applyFont="1" applyFill="1" applyBorder="1" applyAlignment="1">
      <alignment horizontal="center"/>
    </xf>
    <xf numFmtId="0" fontId="9" fillId="9" borderId="17" xfId="0" applyFont="1" applyFill="1" applyBorder="1" applyAlignment="1">
      <alignment horizontal="center"/>
    </xf>
    <xf numFmtId="0" fontId="9" fillId="8" borderId="18" xfId="0" applyFont="1" applyFill="1" applyBorder="1" applyAlignment="1">
      <alignment horizontal="center"/>
    </xf>
    <xf numFmtId="0" fontId="9" fillId="8" borderId="17" xfId="0" applyFont="1" applyFill="1" applyBorder="1" applyAlignment="1">
      <alignment horizontal="center"/>
    </xf>
    <xf numFmtId="0" fontId="9" fillId="10" borderId="18" xfId="0" applyFont="1" applyFill="1" applyBorder="1" applyAlignment="1">
      <alignment horizontal="center"/>
    </xf>
    <xf numFmtId="0" fontId="9" fillId="10" borderId="17" xfId="0" applyFont="1" applyFill="1" applyBorder="1" applyAlignment="1">
      <alignment horizontal="center"/>
    </xf>
    <xf numFmtId="0" fontId="9" fillId="11" borderId="18" xfId="0" applyFont="1" applyFill="1" applyBorder="1" applyAlignment="1">
      <alignment horizontal="center"/>
    </xf>
    <xf numFmtId="0" fontId="9" fillId="11" borderId="17" xfId="0" applyFont="1" applyFill="1" applyBorder="1" applyAlignment="1">
      <alignment horizontal="center"/>
    </xf>
    <xf numFmtId="0" fontId="0" fillId="2" borderId="0" xfId="0" applyFill="1" applyAlignment="1">
      <alignment horizontal="center"/>
    </xf>
    <xf numFmtId="0" fontId="9" fillId="0" borderId="8" xfId="0" applyFont="1" applyBorder="1" applyAlignment="1">
      <alignment horizontal="center"/>
    </xf>
    <xf numFmtId="0" fontId="9" fillId="0" borderId="0" xfId="0" applyFont="1" applyAlignment="1">
      <alignment horizontal="center"/>
    </xf>
    <xf numFmtId="0" fontId="0" fillId="0" borderId="8" xfId="0" applyBorder="1" applyAlignment="1">
      <alignment horizontal="center" vertical="center"/>
    </xf>
    <xf numFmtId="0" fontId="0" fillId="0" borderId="0" xfId="0" applyAlignment="1">
      <alignment horizontal="center" vertical="center"/>
    </xf>
    <xf numFmtId="0" fontId="0" fillId="0" borderId="24" xfId="0" applyBorder="1" applyAlignment="1">
      <alignment horizontal="center" vertical="center"/>
    </xf>
    <xf numFmtId="0" fontId="0" fillId="0" borderId="6" xfId="0" applyBorder="1" applyAlignment="1">
      <alignment horizontal="center" vertical="center"/>
    </xf>
    <xf numFmtId="0" fontId="9" fillId="25" borderId="18" xfId="0" applyFont="1" applyFill="1" applyBorder="1" applyAlignment="1">
      <alignment horizontal="center"/>
    </xf>
    <xf numFmtId="0" fontId="9" fillId="25" borderId="17" xfId="0" applyFont="1" applyFill="1" applyBorder="1" applyAlignment="1">
      <alignment horizontal="center"/>
    </xf>
    <xf numFmtId="0" fontId="10" fillId="0" borderId="8" xfId="0" applyFont="1" applyBorder="1" applyAlignment="1">
      <alignment horizontal="left" wrapText="1"/>
    </xf>
    <xf numFmtId="0" fontId="10" fillId="0" borderId="0" xfId="0" applyFont="1" applyAlignment="1">
      <alignment horizontal="left" wrapText="1"/>
    </xf>
    <xf numFmtId="0" fontId="10" fillId="0" borderId="8" xfId="0" applyFont="1" applyBorder="1" applyAlignment="1">
      <alignment horizontal="center"/>
    </xf>
    <xf numFmtId="0" fontId="10" fillId="0" borderId="0" xfId="0" applyFont="1" applyAlignment="1">
      <alignment horizontal="center"/>
    </xf>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00000000-0005-0000-0000-00002F000000}"/>
    <cellStyle name="60% - Accent2 2" xfId="37" xr:uid="{00000000-0005-0000-0000-000030000000}"/>
    <cellStyle name="60% - Accent3 2" xfId="38" xr:uid="{00000000-0005-0000-0000-000031000000}"/>
    <cellStyle name="60% - Accent4 2" xfId="39" xr:uid="{00000000-0005-0000-0000-000032000000}"/>
    <cellStyle name="60% - Accent5 2" xfId="40" xr:uid="{00000000-0005-0000-0000-000033000000}"/>
    <cellStyle name="60% - Accent6 2" xfId="41" xr:uid="{00000000-0005-0000-0000-000034000000}"/>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00000000-0005-0000-0000-000035000000}"/>
    <cellStyle name="Normal" xfId="0" builtinId="0"/>
    <cellStyle name="Note" xfId="13" builtinId="10" customBuiltin="1"/>
    <cellStyle name="Output" xfId="8" builtinId="21" customBuiltin="1"/>
    <cellStyle name="Title 2" xfId="34" xr:uid="{00000000-0005-0000-0000-000036000000}"/>
    <cellStyle name="Total" xfId="15" builtinId="25" customBuiltin="1"/>
    <cellStyle name="Warning Text" xfId="12" builtinId="11" customBuiltin="1"/>
  </cellStyles>
  <dxfs count="195">
    <dxf>
      <fill>
        <patternFill>
          <bgColor theme="0" tint="-0.14996795556505021"/>
        </patternFill>
      </fill>
    </dxf>
    <dxf>
      <fill>
        <patternFill>
          <bgColor rgb="FFFF0000"/>
        </patternFill>
      </fill>
    </dxf>
    <dxf>
      <fill>
        <patternFill>
          <bgColor theme="0" tint="-0.14996795556505021"/>
        </patternFill>
      </fill>
    </dxf>
    <dxf>
      <fill>
        <patternFill>
          <bgColor rgb="FFE6E6E6"/>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F0"/>
        </patternFill>
      </fill>
    </dxf>
    <dxf>
      <fill>
        <patternFill>
          <bgColor rgb="FF00B0F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fgColor theme="0"/>
          <bgColor rgb="FFFF0000"/>
        </patternFill>
      </fill>
    </dxf>
    <dxf>
      <fill>
        <patternFill>
          <bgColor rgb="FFFF0000"/>
        </patternFill>
      </fill>
    </dxf>
  </dxfs>
  <tableStyles count="0" defaultTableStyle="TableStyleMedium2" defaultPivotStyle="PivotStyleLight16"/>
  <colors>
    <mruColors>
      <color rgb="FF5A5B5D"/>
      <color rgb="FFFF8989"/>
      <color rgb="FFFFB7B7"/>
      <color rgb="FFFF7D7D"/>
      <color rgb="FFBDFFC3"/>
      <color rgb="FF75D33D"/>
      <color rgb="FFE6E6E6"/>
      <color rgb="FFF5F5F5"/>
      <color rgb="FF1B9F09"/>
      <color rgb="FFC8F2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B3765"/>
  <sheetViews>
    <sheetView tabSelected="1" zoomScaleNormal="100" workbookViewId="0">
      <pane ySplit="2" topLeftCell="A9" activePane="bottomLeft" state="frozen"/>
      <selection pane="bottomLeft" activeCell="K43" sqref="K43"/>
    </sheetView>
  </sheetViews>
  <sheetFormatPr defaultColWidth="9.140625" defaultRowHeight="15"/>
  <cols>
    <col min="1" max="1" width="19.85546875" style="28" bestFit="1" customWidth="1"/>
    <col min="2" max="2" width="12.5703125" style="32" customWidth="1"/>
    <col min="3" max="3" width="4.28515625" style="1" customWidth="1"/>
    <col min="4" max="4" width="11.28515625" style="1" customWidth="1"/>
    <col min="5" max="5" width="9.5703125" style="1" bestFit="1" customWidth="1"/>
    <col min="6" max="7" width="10.85546875" style="1" bestFit="1" customWidth="1"/>
    <col min="8" max="8" width="12.42578125" style="1" bestFit="1" customWidth="1"/>
    <col min="9" max="9" width="16.7109375" style="1" bestFit="1" customWidth="1"/>
    <col min="10" max="10" width="21.7109375" style="1" bestFit="1" customWidth="1"/>
    <col min="11" max="11" width="6.85546875" style="40" bestFit="1" customWidth="1"/>
    <col min="12" max="12" width="27" style="36" customWidth="1"/>
    <col min="13" max="13" width="4.5703125" style="85" customWidth="1"/>
    <col min="14" max="14" width="5.5703125" style="86" customWidth="1"/>
    <col min="15" max="15" width="6" style="87" customWidth="1"/>
    <col min="16" max="16" width="4.5703125" style="86" customWidth="1"/>
    <col min="17" max="17" width="5.5703125" style="86" customWidth="1"/>
    <col min="18" max="18" width="6" style="87" customWidth="1"/>
    <col min="19" max="19" width="9" style="70" customWidth="1"/>
    <col min="20" max="20" width="8" style="65" customWidth="1"/>
    <col min="21" max="21" width="8" style="142" customWidth="1"/>
    <col min="22" max="22" width="6.85546875" style="48" customWidth="1"/>
    <col min="23" max="23" width="6.85546875" style="146" customWidth="1"/>
    <col min="24" max="24" width="6.85546875" style="60" customWidth="1"/>
    <col min="25" max="25" width="10.140625" style="32" customWidth="1"/>
    <col min="26" max="26" width="15" style="1" bestFit="1" customWidth="1"/>
    <col min="27" max="27" width="16" style="34" bestFit="1" customWidth="1"/>
    <col min="28" max="28" width="18.28515625" style="32" bestFit="1" customWidth="1"/>
    <col min="29" max="30" width="9.140625" style="1" customWidth="1"/>
    <col min="31" max="16384" width="9.140625" style="1"/>
  </cols>
  <sheetData>
    <row r="1" spans="1:28" s="23" customFormat="1" ht="12.75" customHeight="1">
      <c r="A1" s="52" t="s">
        <v>194</v>
      </c>
      <c r="B1" s="56" t="s">
        <v>4</v>
      </c>
      <c r="C1" s="24" t="s">
        <v>8</v>
      </c>
      <c r="D1" s="24" t="s">
        <v>15</v>
      </c>
      <c r="E1" s="24" t="s">
        <v>5</v>
      </c>
      <c r="F1" s="24" t="s">
        <v>7</v>
      </c>
      <c r="G1" s="24" t="s">
        <v>13</v>
      </c>
      <c r="H1" s="24" t="s">
        <v>6</v>
      </c>
      <c r="I1" s="24" t="s">
        <v>2</v>
      </c>
      <c r="J1" s="24" t="s">
        <v>3</v>
      </c>
      <c r="K1" s="37" t="s">
        <v>9</v>
      </c>
      <c r="L1" s="41" t="s">
        <v>12</v>
      </c>
      <c r="M1" s="153" t="s">
        <v>17</v>
      </c>
      <c r="N1" s="153"/>
      <c r="O1" s="153"/>
      <c r="P1" s="153" t="s">
        <v>18</v>
      </c>
      <c r="Q1" s="153"/>
      <c r="R1" s="153"/>
      <c r="S1" s="75"/>
      <c r="T1" s="157" t="s">
        <v>138</v>
      </c>
      <c r="U1" s="158"/>
      <c r="V1" s="155" t="s">
        <v>137</v>
      </c>
      <c r="W1" s="156"/>
      <c r="X1" s="58"/>
      <c r="Y1" s="154" t="s">
        <v>57</v>
      </c>
      <c r="Z1" s="154"/>
      <c r="AA1" s="154"/>
      <c r="AB1" s="54"/>
    </row>
    <row r="2" spans="1:28" s="22" customFormat="1" ht="101.25">
      <c r="A2" s="26" t="s">
        <v>0</v>
      </c>
      <c r="B2" s="57" t="s">
        <v>197</v>
      </c>
      <c r="C2" s="147" t="s">
        <v>193</v>
      </c>
      <c r="D2" s="30" t="s">
        <v>189</v>
      </c>
      <c r="E2" s="30" t="s">
        <v>190</v>
      </c>
      <c r="F2" s="30" t="s">
        <v>191</v>
      </c>
      <c r="G2" s="30" t="s">
        <v>188</v>
      </c>
      <c r="H2" s="30" t="s">
        <v>192</v>
      </c>
      <c r="I2" s="30" t="s">
        <v>323</v>
      </c>
      <c r="J2" s="30" t="s">
        <v>314</v>
      </c>
      <c r="K2" s="38" t="s">
        <v>14</v>
      </c>
      <c r="L2" s="30" t="s">
        <v>44</v>
      </c>
      <c r="M2" s="76" t="s">
        <v>42</v>
      </c>
      <c r="N2" s="76" t="s">
        <v>19</v>
      </c>
      <c r="O2" s="76" t="s">
        <v>161</v>
      </c>
      <c r="P2" s="76" t="s">
        <v>42</v>
      </c>
      <c r="Q2" s="76" t="s">
        <v>19</v>
      </c>
      <c r="R2" s="76" t="s">
        <v>161</v>
      </c>
      <c r="S2" s="66" t="s">
        <v>20</v>
      </c>
      <c r="T2" s="61" t="s">
        <v>59</v>
      </c>
      <c r="U2" s="139" t="s">
        <v>60</v>
      </c>
      <c r="V2" s="71" t="s">
        <v>88</v>
      </c>
      <c r="W2" s="143" t="s">
        <v>89</v>
      </c>
      <c r="X2" s="59" t="s">
        <v>92</v>
      </c>
      <c r="Y2" s="149" t="s">
        <v>195</v>
      </c>
      <c r="Z2" s="25" t="s">
        <v>11</v>
      </c>
      <c r="AA2" s="26" t="s">
        <v>1</v>
      </c>
      <c r="AB2" s="55"/>
    </row>
    <row r="3" spans="1:28" s="46" customFormat="1">
      <c r="A3" t="s">
        <v>204</v>
      </c>
      <c r="B3" s="31">
        <v>1</v>
      </c>
      <c r="C3" s="2">
        <v>1</v>
      </c>
      <c r="D3" s="2">
        <v>1</v>
      </c>
      <c r="E3" s="2">
        <v>1</v>
      </c>
      <c r="F3" s="2">
        <v>1</v>
      </c>
      <c r="G3" s="2">
        <v>1</v>
      </c>
      <c r="H3" s="2">
        <v>1</v>
      </c>
      <c r="I3" s="2">
        <v>1</v>
      </c>
      <c r="J3" s="29">
        <v>1</v>
      </c>
      <c r="K3" s="39">
        <v>2</v>
      </c>
      <c r="L3" s="35"/>
      <c r="M3" s="77"/>
      <c r="N3" s="78"/>
      <c r="O3" s="79"/>
      <c r="P3" s="80"/>
      <c r="Q3" s="78"/>
      <c r="R3" s="79"/>
      <c r="S3" s="67"/>
      <c r="T3" s="62"/>
      <c r="U3" s="140"/>
      <c r="V3" s="73"/>
      <c r="W3" s="144"/>
      <c r="X3" s="60"/>
      <c r="Y3" s="150" t="s">
        <v>304</v>
      </c>
      <c r="Z3" s="1" t="s">
        <v>305</v>
      </c>
      <c r="AA3" s="1" t="s">
        <v>306</v>
      </c>
      <c r="AB3" s="53"/>
    </row>
    <row r="4" spans="1:28" s="46" customFormat="1">
      <c r="A4" t="s">
        <v>205</v>
      </c>
      <c r="B4" s="31">
        <v>1</v>
      </c>
      <c r="C4" s="2">
        <v>1</v>
      </c>
      <c r="D4" s="2">
        <v>1</v>
      </c>
      <c r="E4" s="2">
        <v>1</v>
      </c>
      <c r="F4" s="2">
        <v>1</v>
      </c>
      <c r="G4" s="2">
        <v>1</v>
      </c>
      <c r="H4" s="2">
        <v>1</v>
      </c>
      <c r="I4" s="2">
        <v>1</v>
      </c>
      <c r="J4" s="29">
        <v>1</v>
      </c>
      <c r="K4" s="39">
        <v>2</v>
      </c>
      <c r="L4" s="35"/>
      <c r="M4" s="81"/>
      <c r="N4" s="82"/>
      <c r="O4" s="83"/>
      <c r="P4" s="84"/>
      <c r="Q4" s="82"/>
      <c r="R4" s="83"/>
      <c r="S4" s="68"/>
      <c r="T4" s="63"/>
      <c r="U4" s="141"/>
      <c r="V4" s="74"/>
      <c r="W4" s="145"/>
      <c r="X4" s="60"/>
      <c r="Y4" s="150" t="s">
        <v>304</v>
      </c>
      <c r="Z4" s="1" t="s">
        <v>305</v>
      </c>
      <c r="AA4" s="1" t="s">
        <v>306</v>
      </c>
      <c r="AB4" s="53"/>
    </row>
    <row r="5" spans="1:28" s="46" customFormat="1">
      <c r="A5" t="s">
        <v>206</v>
      </c>
      <c r="B5" s="31">
        <v>1</v>
      </c>
      <c r="C5" s="2">
        <v>1</v>
      </c>
      <c r="D5" s="2">
        <v>1</v>
      </c>
      <c r="E5" s="2">
        <v>1</v>
      </c>
      <c r="F5" s="2">
        <v>1</v>
      </c>
      <c r="G5" s="2">
        <v>1</v>
      </c>
      <c r="H5" s="2">
        <v>1</v>
      </c>
      <c r="I5" s="2">
        <v>1</v>
      </c>
      <c r="J5" s="29">
        <v>1</v>
      </c>
      <c r="K5" s="39">
        <v>2</v>
      </c>
      <c r="L5" s="35"/>
      <c r="M5" s="81"/>
      <c r="N5" s="82"/>
      <c r="O5" s="83"/>
      <c r="P5" s="84"/>
      <c r="Q5" s="82"/>
      <c r="R5" s="83"/>
      <c r="S5" s="68"/>
      <c r="T5" s="63"/>
      <c r="U5" s="141"/>
      <c r="V5" s="74"/>
      <c r="W5" s="145"/>
      <c r="X5" s="60"/>
      <c r="Y5" s="150" t="s">
        <v>304</v>
      </c>
      <c r="Z5" s="1" t="s">
        <v>305</v>
      </c>
      <c r="AA5" s="1" t="s">
        <v>306</v>
      </c>
      <c r="AB5" s="53"/>
    </row>
    <row r="6" spans="1:28" s="46" customFormat="1">
      <c r="A6" t="s">
        <v>207</v>
      </c>
      <c r="B6" s="31">
        <v>1</v>
      </c>
      <c r="C6" s="2">
        <v>1</v>
      </c>
      <c r="D6" s="2">
        <v>4</v>
      </c>
      <c r="E6" s="2">
        <v>1</v>
      </c>
      <c r="F6" s="2">
        <v>1</v>
      </c>
      <c r="G6" s="2">
        <v>1</v>
      </c>
      <c r="H6" s="2">
        <v>1</v>
      </c>
      <c r="I6" s="2">
        <v>1</v>
      </c>
      <c r="J6" s="29">
        <v>1</v>
      </c>
      <c r="K6" s="39">
        <v>2</v>
      </c>
      <c r="L6" s="35"/>
      <c r="M6" s="81"/>
      <c r="N6" s="82"/>
      <c r="O6" s="83"/>
      <c r="P6" s="84"/>
      <c r="Q6" s="82"/>
      <c r="R6" s="83"/>
      <c r="S6" s="68"/>
      <c r="T6" s="63"/>
      <c r="U6" s="141"/>
      <c r="V6" s="74"/>
      <c r="W6" s="145"/>
      <c r="X6" s="60"/>
      <c r="Y6" s="150" t="s">
        <v>304</v>
      </c>
      <c r="Z6" s="1" t="s">
        <v>305</v>
      </c>
      <c r="AA6" s="1" t="s">
        <v>306</v>
      </c>
      <c r="AB6" s="53"/>
    </row>
    <row r="7" spans="1:28" s="46" customFormat="1">
      <c r="A7" t="s">
        <v>208</v>
      </c>
      <c r="B7" s="31">
        <v>1</v>
      </c>
      <c r="C7" s="2">
        <v>1</v>
      </c>
      <c r="D7" s="2">
        <v>1</v>
      </c>
      <c r="E7" s="2">
        <v>1</v>
      </c>
      <c r="F7" s="2">
        <v>1</v>
      </c>
      <c r="G7" s="2">
        <v>1</v>
      </c>
      <c r="H7" s="2">
        <v>1</v>
      </c>
      <c r="I7" s="2">
        <v>1</v>
      </c>
      <c r="J7" s="29">
        <v>1</v>
      </c>
      <c r="K7" s="39">
        <v>2</v>
      </c>
      <c r="L7" s="35"/>
      <c r="M7" s="81"/>
      <c r="N7" s="82"/>
      <c r="O7" s="83"/>
      <c r="P7" s="84"/>
      <c r="Q7" s="82"/>
      <c r="R7" s="83"/>
      <c r="S7" s="68"/>
      <c r="T7" s="63"/>
      <c r="U7" s="141"/>
      <c r="V7" s="74"/>
      <c r="W7" s="145"/>
      <c r="X7" s="60"/>
      <c r="Y7" s="150" t="s">
        <v>304</v>
      </c>
      <c r="Z7" s="1" t="s">
        <v>305</v>
      </c>
      <c r="AA7" s="1" t="s">
        <v>306</v>
      </c>
      <c r="AB7" s="53"/>
    </row>
    <row r="8" spans="1:28" s="46" customFormat="1">
      <c r="A8" t="s">
        <v>209</v>
      </c>
      <c r="B8" s="31">
        <v>1</v>
      </c>
      <c r="C8" s="2">
        <v>1</v>
      </c>
      <c r="D8" s="2">
        <v>1</v>
      </c>
      <c r="E8" s="2">
        <v>1</v>
      </c>
      <c r="F8" s="2">
        <v>1</v>
      </c>
      <c r="G8" s="2">
        <v>1</v>
      </c>
      <c r="H8" s="2">
        <v>1</v>
      </c>
      <c r="I8" s="2">
        <v>1</v>
      </c>
      <c r="J8" s="29">
        <v>1</v>
      </c>
      <c r="K8" s="39">
        <v>2</v>
      </c>
      <c r="L8" s="35"/>
      <c r="M8" s="81"/>
      <c r="N8" s="82"/>
      <c r="O8" s="83"/>
      <c r="P8" s="84"/>
      <c r="Q8" s="82"/>
      <c r="R8" s="83"/>
      <c r="S8" s="68"/>
      <c r="T8" s="63"/>
      <c r="U8" s="141"/>
      <c r="V8" s="74"/>
      <c r="W8" s="145"/>
      <c r="X8" s="60"/>
      <c r="Y8" s="150" t="s">
        <v>304</v>
      </c>
      <c r="Z8" s="1" t="s">
        <v>305</v>
      </c>
      <c r="AA8" s="1" t="s">
        <v>306</v>
      </c>
      <c r="AB8" s="53"/>
    </row>
    <row r="9" spans="1:28" s="46" customFormat="1">
      <c r="A9" t="s">
        <v>210</v>
      </c>
      <c r="B9" s="31">
        <v>1</v>
      </c>
      <c r="C9" s="2">
        <v>1</v>
      </c>
      <c r="D9" s="2">
        <v>4</v>
      </c>
      <c r="E9" s="2">
        <v>1</v>
      </c>
      <c r="F9" s="2">
        <v>1</v>
      </c>
      <c r="G9" s="2">
        <v>1</v>
      </c>
      <c r="H9" s="2">
        <v>1</v>
      </c>
      <c r="I9" s="2">
        <v>1</v>
      </c>
      <c r="J9" s="29">
        <v>1</v>
      </c>
      <c r="K9" s="39">
        <v>2</v>
      </c>
      <c r="L9" s="35"/>
      <c r="M9" s="81"/>
      <c r="N9" s="82"/>
      <c r="O9" s="83"/>
      <c r="P9" s="84"/>
      <c r="Q9" s="82"/>
      <c r="R9" s="83"/>
      <c r="S9" s="68"/>
      <c r="T9" s="63"/>
      <c r="U9" s="141"/>
      <c r="V9" s="74"/>
      <c r="W9" s="145"/>
      <c r="X9" s="60"/>
      <c r="Y9" s="150" t="s">
        <v>304</v>
      </c>
      <c r="Z9" s="1" t="s">
        <v>305</v>
      </c>
      <c r="AA9" s="1" t="s">
        <v>306</v>
      </c>
      <c r="AB9" s="53"/>
    </row>
    <row r="10" spans="1:28" s="46" customFormat="1">
      <c r="A10" t="s">
        <v>211</v>
      </c>
      <c r="B10" s="31">
        <v>1</v>
      </c>
      <c r="C10" s="2">
        <v>1</v>
      </c>
      <c r="D10" s="2">
        <v>4</v>
      </c>
      <c r="E10" s="2">
        <v>1</v>
      </c>
      <c r="F10" s="2">
        <v>1</v>
      </c>
      <c r="G10" s="2">
        <v>1</v>
      </c>
      <c r="H10" s="2">
        <v>1</v>
      </c>
      <c r="I10" s="2">
        <v>1</v>
      </c>
      <c r="J10" s="29">
        <v>1</v>
      </c>
      <c r="K10" s="39">
        <v>2</v>
      </c>
      <c r="L10" s="35"/>
      <c r="M10" s="81"/>
      <c r="N10" s="82"/>
      <c r="O10" s="83"/>
      <c r="P10" s="84"/>
      <c r="Q10" s="82"/>
      <c r="R10" s="83"/>
      <c r="S10" s="68"/>
      <c r="T10" s="63"/>
      <c r="U10" s="141"/>
      <c r="V10" s="74"/>
      <c r="W10" s="145"/>
      <c r="X10" s="60"/>
      <c r="Y10" s="151" t="s">
        <v>308</v>
      </c>
      <c r="Z10" s="1" t="s">
        <v>305</v>
      </c>
      <c r="AA10" s="1" t="s">
        <v>306</v>
      </c>
      <c r="AB10" s="53"/>
    </row>
    <row r="11" spans="1:28" s="46" customFormat="1">
      <c r="A11" t="s">
        <v>212</v>
      </c>
      <c r="B11" s="152">
        <v>10</v>
      </c>
      <c r="C11" s="2">
        <v>1</v>
      </c>
      <c r="D11" s="2">
        <v>1</v>
      </c>
      <c r="E11" s="2">
        <v>4</v>
      </c>
      <c r="F11" s="2">
        <v>1</v>
      </c>
      <c r="G11" s="2">
        <v>1</v>
      </c>
      <c r="H11" s="2">
        <v>1</v>
      </c>
      <c r="I11" s="2">
        <v>1</v>
      </c>
      <c r="J11" s="29">
        <v>1</v>
      </c>
      <c r="K11" s="39">
        <v>2</v>
      </c>
      <c r="L11" s="35" t="s">
        <v>309</v>
      </c>
      <c r="M11" s="81"/>
      <c r="N11" s="82"/>
      <c r="O11" s="83"/>
      <c r="P11" s="84"/>
      <c r="Q11" s="82"/>
      <c r="R11" s="83"/>
      <c r="S11" s="68"/>
      <c r="T11" s="63"/>
      <c r="U11" s="141"/>
      <c r="V11" s="74" t="s">
        <v>315</v>
      </c>
      <c r="W11" s="145" t="s">
        <v>316</v>
      </c>
      <c r="X11" s="60"/>
      <c r="Y11" s="150" t="s">
        <v>304</v>
      </c>
      <c r="Z11" s="1" t="s">
        <v>305</v>
      </c>
      <c r="AA11" s="1" t="s">
        <v>306</v>
      </c>
      <c r="AB11" s="53"/>
    </row>
    <row r="12" spans="1:28" s="46" customFormat="1">
      <c r="A12" t="s">
        <v>213</v>
      </c>
      <c r="B12" s="31">
        <v>1</v>
      </c>
      <c r="C12" s="2">
        <v>1</v>
      </c>
      <c r="D12" s="2">
        <v>1</v>
      </c>
      <c r="E12" s="2">
        <v>1</v>
      </c>
      <c r="F12" s="2">
        <v>1</v>
      </c>
      <c r="G12" s="2">
        <v>1</v>
      </c>
      <c r="H12" s="2">
        <v>1</v>
      </c>
      <c r="I12" s="2">
        <v>1</v>
      </c>
      <c r="J12" s="29">
        <v>1</v>
      </c>
      <c r="K12" s="39">
        <v>2</v>
      </c>
      <c r="L12" s="35"/>
      <c r="M12" s="81"/>
      <c r="N12" s="82"/>
      <c r="O12" s="83"/>
      <c r="P12" s="84"/>
      <c r="Q12" s="82"/>
      <c r="R12" s="83"/>
      <c r="S12" s="68"/>
      <c r="T12" s="63"/>
      <c r="U12" s="141"/>
      <c r="V12" s="74"/>
      <c r="W12" s="145"/>
      <c r="X12" s="60"/>
      <c r="Y12" s="150" t="s">
        <v>304</v>
      </c>
      <c r="Z12" s="1" t="s">
        <v>305</v>
      </c>
      <c r="AA12" s="1" t="s">
        <v>306</v>
      </c>
      <c r="AB12" s="53"/>
    </row>
    <row r="13" spans="1:28" s="46" customFormat="1">
      <c r="A13" t="s">
        <v>214</v>
      </c>
      <c r="B13" s="31">
        <v>1</v>
      </c>
      <c r="C13" s="2">
        <v>1</v>
      </c>
      <c r="D13" s="2">
        <v>1</v>
      </c>
      <c r="E13" s="2">
        <v>1</v>
      </c>
      <c r="F13" s="2">
        <v>1</v>
      </c>
      <c r="G13" s="2">
        <v>1</v>
      </c>
      <c r="H13" s="2">
        <v>1</v>
      </c>
      <c r="I13" s="2">
        <v>1</v>
      </c>
      <c r="J13" s="29">
        <v>1</v>
      </c>
      <c r="K13" s="39">
        <v>3</v>
      </c>
      <c r="L13" s="35"/>
      <c r="M13" s="81"/>
      <c r="N13" s="82"/>
      <c r="O13" s="83"/>
      <c r="P13" s="84"/>
      <c r="Q13" s="82"/>
      <c r="R13" s="83"/>
      <c r="S13" s="68"/>
      <c r="T13" s="63"/>
      <c r="U13" s="141"/>
      <c r="V13" s="74"/>
      <c r="W13" s="145"/>
      <c r="X13" s="60"/>
      <c r="Y13" s="150" t="s">
        <v>304</v>
      </c>
      <c r="Z13" s="1" t="s">
        <v>305</v>
      </c>
      <c r="AA13" s="1" t="s">
        <v>306</v>
      </c>
      <c r="AB13" s="53"/>
    </row>
    <row r="14" spans="1:28" s="46" customFormat="1">
      <c r="A14" t="s">
        <v>215</v>
      </c>
      <c r="B14" s="31">
        <v>1</v>
      </c>
      <c r="C14" s="2">
        <v>1</v>
      </c>
      <c r="D14" s="2">
        <v>1</v>
      </c>
      <c r="E14" s="2">
        <v>1</v>
      </c>
      <c r="F14" s="2">
        <v>1</v>
      </c>
      <c r="G14" s="2">
        <v>1</v>
      </c>
      <c r="H14" s="2">
        <v>1</v>
      </c>
      <c r="I14" s="2">
        <v>1</v>
      </c>
      <c r="J14" s="29">
        <v>1</v>
      </c>
      <c r="K14" s="39">
        <v>3</v>
      </c>
      <c r="L14" s="35"/>
      <c r="M14" s="81"/>
      <c r="N14" s="82"/>
      <c r="O14" s="83"/>
      <c r="P14" s="84"/>
      <c r="Q14" s="82"/>
      <c r="R14" s="83"/>
      <c r="S14" s="68"/>
      <c r="T14" s="63"/>
      <c r="U14" s="141"/>
      <c r="V14" s="74"/>
      <c r="W14" s="145"/>
      <c r="X14" s="60"/>
      <c r="Y14" s="150" t="s">
        <v>304</v>
      </c>
      <c r="Z14" s="1" t="s">
        <v>305</v>
      </c>
      <c r="AA14" s="1" t="s">
        <v>306</v>
      </c>
      <c r="AB14" s="53"/>
    </row>
    <row r="15" spans="1:28" s="46" customFormat="1">
      <c r="A15" t="s">
        <v>216</v>
      </c>
      <c r="B15" s="31">
        <v>1</v>
      </c>
      <c r="C15" s="2">
        <v>1</v>
      </c>
      <c r="D15" s="2">
        <v>1</v>
      </c>
      <c r="E15" s="2">
        <v>1</v>
      </c>
      <c r="F15" s="2">
        <v>1</v>
      </c>
      <c r="G15" s="2">
        <v>1</v>
      </c>
      <c r="H15" s="2">
        <v>1</v>
      </c>
      <c r="I15" s="2">
        <v>1</v>
      </c>
      <c r="J15" s="29">
        <v>1</v>
      </c>
      <c r="K15" s="39">
        <v>3</v>
      </c>
      <c r="L15" s="35"/>
      <c r="M15" s="81"/>
      <c r="N15" s="82"/>
      <c r="O15" s="83"/>
      <c r="P15" s="84"/>
      <c r="Q15" s="82"/>
      <c r="R15" s="83"/>
      <c r="S15" s="68"/>
      <c r="T15" s="63"/>
      <c r="U15" s="141"/>
      <c r="V15" s="74"/>
      <c r="W15" s="145"/>
      <c r="X15" s="60"/>
      <c r="Y15" s="150" t="s">
        <v>304</v>
      </c>
      <c r="Z15" s="1" t="s">
        <v>305</v>
      </c>
      <c r="AA15" s="1" t="s">
        <v>306</v>
      </c>
      <c r="AB15" s="53"/>
    </row>
    <row r="16" spans="1:28" s="46" customFormat="1">
      <c r="A16" t="s">
        <v>217</v>
      </c>
      <c r="B16" s="31">
        <v>1</v>
      </c>
      <c r="C16" s="2">
        <v>1</v>
      </c>
      <c r="D16" s="2">
        <v>4</v>
      </c>
      <c r="E16" s="2">
        <v>1</v>
      </c>
      <c r="F16" s="2">
        <v>1</v>
      </c>
      <c r="G16" s="2">
        <v>1</v>
      </c>
      <c r="H16" s="2">
        <v>1</v>
      </c>
      <c r="I16" s="2">
        <v>1</v>
      </c>
      <c r="J16" s="29">
        <v>1</v>
      </c>
      <c r="K16" s="39">
        <v>3</v>
      </c>
      <c r="L16" s="35"/>
      <c r="M16" s="81"/>
      <c r="N16" s="82"/>
      <c r="O16" s="83"/>
      <c r="P16" s="84"/>
      <c r="Q16" s="82"/>
      <c r="R16" s="83"/>
      <c r="S16" s="68"/>
      <c r="T16" s="63"/>
      <c r="U16" s="141"/>
      <c r="V16" s="74"/>
      <c r="W16" s="145"/>
      <c r="X16" s="60"/>
      <c r="Y16" s="150" t="s">
        <v>304</v>
      </c>
      <c r="Z16" s="1" t="s">
        <v>305</v>
      </c>
      <c r="AA16" s="1" t="s">
        <v>306</v>
      </c>
      <c r="AB16" s="53"/>
    </row>
    <row r="17" spans="1:28" s="46" customFormat="1">
      <c r="A17" t="s">
        <v>218</v>
      </c>
      <c r="B17" s="31">
        <v>1</v>
      </c>
      <c r="C17" s="2">
        <v>1</v>
      </c>
      <c r="D17" s="2">
        <v>1</v>
      </c>
      <c r="E17" s="2">
        <v>1</v>
      </c>
      <c r="F17" s="2">
        <v>1</v>
      </c>
      <c r="G17" s="2">
        <v>1</v>
      </c>
      <c r="H17" s="2">
        <v>1</v>
      </c>
      <c r="I17" s="2">
        <v>1</v>
      </c>
      <c r="J17" s="29">
        <v>1</v>
      </c>
      <c r="K17" s="39">
        <v>3</v>
      </c>
      <c r="L17" s="35"/>
      <c r="M17" s="81"/>
      <c r="N17" s="82"/>
      <c r="O17" s="83"/>
      <c r="P17" s="84"/>
      <c r="Q17" s="82"/>
      <c r="R17" s="83"/>
      <c r="S17" s="68"/>
      <c r="T17" s="63"/>
      <c r="U17" s="141"/>
      <c r="V17" s="74"/>
      <c r="W17" s="145"/>
      <c r="X17" s="60"/>
      <c r="Y17" s="150" t="s">
        <v>304</v>
      </c>
      <c r="Z17" s="1" t="s">
        <v>305</v>
      </c>
      <c r="AA17" s="1" t="s">
        <v>306</v>
      </c>
      <c r="AB17" s="53"/>
    </row>
    <row r="18" spans="1:28" s="46" customFormat="1">
      <c r="A18" t="s">
        <v>219</v>
      </c>
      <c r="B18" s="31">
        <v>1</v>
      </c>
      <c r="C18" s="2">
        <v>1</v>
      </c>
      <c r="D18" s="2">
        <v>1</v>
      </c>
      <c r="E18" s="2">
        <v>1</v>
      </c>
      <c r="F18" s="2">
        <v>1</v>
      </c>
      <c r="G18" s="2">
        <v>1</v>
      </c>
      <c r="H18" s="2">
        <v>1</v>
      </c>
      <c r="I18" s="2">
        <v>1</v>
      </c>
      <c r="J18" s="29">
        <v>1</v>
      </c>
      <c r="K18" s="39">
        <v>4</v>
      </c>
      <c r="L18" s="35"/>
      <c r="M18" s="81"/>
      <c r="N18" s="82"/>
      <c r="O18" s="83"/>
      <c r="P18" s="84"/>
      <c r="Q18" s="82"/>
      <c r="R18" s="83"/>
      <c r="S18" s="68"/>
      <c r="T18" s="63"/>
      <c r="U18" s="141"/>
      <c r="V18" s="74"/>
      <c r="W18" s="145"/>
      <c r="X18" s="60"/>
      <c r="Y18" s="150" t="s">
        <v>304</v>
      </c>
      <c r="Z18" s="1" t="s">
        <v>305</v>
      </c>
      <c r="AA18" s="1" t="s">
        <v>306</v>
      </c>
      <c r="AB18" s="53"/>
    </row>
    <row r="19" spans="1:28" s="46" customFormat="1">
      <c r="A19" t="s">
        <v>220</v>
      </c>
      <c r="B19" s="31">
        <v>1</v>
      </c>
      <c r="C19" s="2">
        <v>1</v>
      </c>
      <c r="D19" s="2">
        <v>1</v>
      </c>
      <c r="E19" s="2">
        <v>1</v>
      </c>
      <c r="F19" s="2">
        <v>1</v>
      </c>
      <c r="G19" s="2">
        <v>1</v>
      </c>
      <c r="H19" s="2">
        <v>1</v>
      </c>
      <c r="I19" s="2">
        <v>1</v>
      </c>
      <c r="J19" s="29">
        <v>1</v>
      </c>
      <c r="K19" s="39">
        <v>4</v>
      </c>
      <c r="L19" s="35"/>
      <c r="M19" s="81"/>
      <c r="N19" s="82"/>
      <c r="O19" s="83"/>
      <c r="P19" s="84"/>
      <c r="Q19" s="82"/>
      <c r="R19" s="83"/>
      <c r="S19" s="68"/>
      <c r="T19" s="63"/>
      <c r="U19" s="141"/>
      <c r="V19" s="74"/>
      <c r="W19" s="145"/>
      <c r="X19" s="60"/>
      <c r="Y19" s="151" t="s">
        <v>307</v>
      </c>
      <c r="Z19" s="1" t="s">
        <v>305</v>
      </c>
      <c r="AA19" s="1" t="s">
        <v>306</v>
      </c>
      <c r="AB19" s="53"/>
    </row>
    <row r="20" spans="1:28" s="46" customFormat="1">
      <c r="A20" t="s">
        <v>221</v>
      </c>
      <c r="B20" s="31">
        <v>1</v>
      </c>
      <c r="C20" s="2">
        <v>1</v>
      </c>
      <c r="D20" s="2">
        <v>1</v>
      </c>
      <c r="E20" s="2">
        <v>1</v>
      </c>
      <c r="F20" s="2">
        <v>1</v>
      </c>
      <c r="G20" s="2">
        <v>1</v>
      </c>
      <c r="H20" s="2">
        <v>1</v>
      </c>
      <c r="I20" s="2">
        <v>1</v>
      </c>
      <c r="J20" s="29">
        <v>1</v>
      </c>
      <c r="K20" s="39">
        <v>4</v>
      </c>
      <c r="L20" s="35"/>
      <c r="M20" s="81"/>
      <c r="N20" s="82"/>
      <c r="O20" s="83"/>
      <c r="P20" s="84"/>
      <c r="Q20" s="82"/>
      <c r="R20" s="83"/>
      <c r="S20" s="68"/>
      <c r="T20" s="63"/>
      <c r="U20" s="141"/>
      <c r="V20" s="74"/>
      <c r="W20" s="145"/>
      <c r="X20" s="60"/>
      <c r="Y20" s="150" t="s">
        <v>304</v>
      </c>
      <c r="Z20" s="1" t="s">
        <v>305</v>
      </c>
      <c r="AA20" s="1" t="s">
        <v>306</v>
      </c>
      <c r="AB20" s="53"/>
    </row>
    <row r="21" spans="1:28" s="46" customFormat="1">
      <c r="A21" t="s">
        <v>222</v>
      </c>
      <c r="B21" s="31">
        <v>1</v>
      </c>
      <c r="C21" s="2">
        <v>1</v>
      </c>
      <c r="D21" s="2">
        <v>1</v>
      </c>
      <c r="E21" s="2">
        <v>1</v>
      </c>
      <c r="F21" s="2">
        <v>1</v>
      </c>
      <c r="G21" s="2">
        <v>1</v>
      </c>
      <c r="H21" s="2">
        <v>1</v>
      </c>
      <c r="I21" s="2">
        <v>1</v>
      </c>
      <c r="J21" s="29">
        <v>2</v>
      </c>
      <c r="K21" s="39">
        <v>4</v>
      </c>
      <c r="L21" s="35"/>
      <c r="M21" s="81"/>
      <c r="N21" s="82"/>
      <c r="O21" s="83"/>
      <c r="P21" s="84"/>
      <c r="Q21" s="82"/>
      <c r="R21" s="83"/>
      <c r="S21" s="68"/>
      <c r="T21" s="63"/>
      <c r="U21" s="141"/>
      <c r="V21" s="74"/>
      <c r="W21" s="145"/>
      <c r="X21" s="60"/>
      <c r="Y21" s="150" t="s">
        <v>304</v>
      </c>
      <c r="Z21" s="1" t="s">
        <v>305</v>
      </c>
      <c r="AA21" s="1" t="s">
        <v>306</v>
      </c>
      <c r="AB21" s="53"/>
    </row>
    <row r="22" spans="1:28" s="46" customFormat="1">
      <c r="A22" t="s">
        <v>223</v>
      </c>
      <c r="B22" s="31">
        <v>1</v>
      </c>
      <c r="C22" s="2">
        <v>1</v>
      </c>
      <c r="D22" s="2">
        <v>1</v>
      </c>
      <c r="E22" s="2">
        <v>1</v>
      </c>
      <c r="F22" s="2">
        <v>1</v>
      </c>
      <c r="G22" s="2">
        <v>1</v>
      </c>
      <c r="H22" s="2">
        <v>1</v>
      </c>
      <c r="I22" s="2">
        <v>1</v>
      </c>
      <c r="J22" s="29">
        <v>1</v>
      </c>
      <c r="K22" s="39">
        <v>4</v>
      </c>
      <c r="L22" s="35"/>
      <c r="M22" s="81"/>
      <c r="N22" s="82"/>
      <c r="O22" s="83"/>
      <c r="P22" s="84"/>
      <c r="Q22" s="82"/>
      <c r="R22" s="83"/>
      <c r="S22" s="68"/>
      <c r="T22" s="63"/>
      <c r="U22" s="141"/>
      <c r="V22" s="74"/>
      <c r="W22" s="145"/>
      <c r="X22" s="60"/>
      <c r="Y22" s="150" t="s">
        <v>304</v>
      </c>
      <c r="Z22" s="1" t="s">
        <v>305</v>
      </c>
      <c r="AA22" s="1" t="s">
        <v>306</v>
      </c>
      <c r="AB22" s="53"/>
    </row>
    <row r="23" spans="1:28" s="46" customFormat="1">
      <c r="A23" t="s">
        <v>224</v>
      </c>
      <c r="B23" s="31">
        <v>1</v>
      </c>
      <c r="C23" s="2">
        <v>1</v>
      </c>
      <c r="D23" s="2">
        <v>1</v>
      </c>
      <c r="E23" s="2">
        <v>1</v>
      </c>
      <c r="F23" s="2">
        <v>1</v>
      </c>
      <c r="G23" s="2">
        <v>1</v>
      </c>
      <c r="H23" s="2">
        <v>1</v>
      </c>
      <c r="I23" s="2">
        <v>1</v>
      </c>
      <c r="J23" s="29">
        <v>1</v>
      </c>
      <c r="K23" s="39">
        <v>5</v>
      </c>
      <c r="L23" s="35"/>
      <c r="M23" s="81"/>
      <c r="N23" s="82"/>
      <c r="O23" s="83"/>
      <c r="P23" s="84"/>
      <c r="Q23" s="82"/>
      <c r="R23" s="83"/>
      <c r="S23" s="68"/>
      <c r="T23" s="63"/>
      <c r="U23" s="141"/>
      <c r="V23" s="74"/>
      <c r="W23" s="145"/>
      <c r="X23" s="60"/>
      <c r="Y23" s="150" t="s">
        <v>304</v>
      </c>
      <c r="Z23" s="1" t="s">
        <v>305</v>
      </c>
      <c r="AA23" s="1" t="s">
        <v>306</v>
      </c>
      <c r="AB23" s="53"/>
    </row>
    <row r="24" spans="1:28" s="46" customFormat="1">
      <c r="A24" t="s">
        <v>225</v>
      </c>
      <c r="B24" s="31">
        <v>1</v>
      </c>
      <c r="C24" s="2">
        <v>1</v>
      </c>
      <c r="D24" s="2">
        <v>4</v>
      </c>
      <c r="E24" s="2">
        <v>1</v>
      </c>
      <c r="F24" s="2">
        <v>1</v>
      </c>
      <c r="G24" s="2">
        <v>1</v>
      </c>
      <c r="H24" s="2">
        <v>1</v>
      </c>
      <c r="I24" s="2">
        <v>1</v>
      </c>
      <c r="J24" s="29">
        <v>1</v>
      </c>
      <c r="K24" s="39">
        <v>5</v>
      </c>
      <c r="L24" s="35"/>
      <c r="M24" s="81"/>
      <c r="N24" s="82"/>
      <c r="O24" s="83"/>
      <c r="P24" s="84"/>
      <c r="Q24" s="82"/>
      <c r="R24" s="83"/>
      <c r="S24" s="68"/>
      <c r="T24" s="63"/>
      <c r="U24" s="141"/>
      <c r="V24" s="74"/>
      <c r="W24" s="145"/>
      <c r="X24" s="60"/>
      <c r="Y24" s="150" t="s">
        <v>304</v>
      </c>
      <c r="Z24" s="1" t="s">
        <v>305</v>
      </c>
      <c r="AA24" s="1" t="s">
        <v>306</v>
      </c>
      <c r="AB24" s="53"/>
    </row>
    <row r="25" spans="1:28" s="46" customFormat="1">
      <c r="A25" t="s">
        <v>226</v>
      </c>
      <c r="B25" s="31">
        <v>1</v>
      </c>
      <c r="C25" s="2">
        <v>1</v>
      </c>
      <c r="D25" s="2">
        <v>4</v>
      </c>
      <c r="E25" s="2">
        <v>1</v>
      </c>
      <c r="F25" s="2">
        <v>1</v>
      </c>
      <c r="G25" s="2">
        <v>1</v>
      </c>
      <c r="H25" s="2">
        <v>1</v>
      </c>
      <c r="I25" s="2">
        <v>1</v>
      </c>
      <c r="J25" s="29">
        <v>2</v>
      </c>
      <c r="K25" s="39">
        <v>5</v>
      </c>
      <c r="L25" s="35"/>
      <c r="M25" s="81"/>
      <c r="N25" s="82"/>
      <c r="O25" s="83"/>
      <c r="P25" s="84"/>
      <c r="Q25" s="82"/>
      <c r="R25" s="83"/>
      <c r="S25" s="68"/>
      <c r="T25" s="63"/>
      <c r="U25" s="141"/>
      <c r="V25" s="74"/>
      <c r="W25" s="145"/>
      <c r="X25" s="60"/>
      <c r="Y25" s="150" t="s">
        <v>304</v>
      </c>
      <c r="Z25" s="1" t="s">
        <v>305</v>
      </c>
      <c r="AA25" s="1" t="s">
        <v>306</v>
      </c>
      <c r="AB25" s="53"/>
    </row>
    <row r="26" spans="1:28" s="46" customFormat="1">
      <c r="A26" t="s">
        <v>227</v>
      </c>
      <c r="B26" s="31">
        <v>1</v>
      </c>
      <c r="C26" s="2">
        <v>1</v>
      </c>
      <c r="D26" s="2">
        <v>1</v>
      </c>
      <c r="E26" s="2">
        <v>1</v>
      </c>
      <c r="F26" s="2">
        <v>1</v>
      </c>
      <c r="G26" s="2">
        <v>1</v>
      </c>
      <c r="H26" s="2">
        <v>1</v>
      </c>
      <c r="I26" s="2">
        <v>1</v>
      </c>
      <c r="J26" s="29">
        <v>1</v>
      </c>
      <c r="K26" s="39">
        <v>5</v>
      </c>
      <c r="L26" s="35"/>
      <c r="M26" s="81"/>
      <c r="N26" s="82"/>
      <c r="O26" s="83"/>
      <c r="P26" s="84"/>
      <c r="Q26" s="82"/>
      <c r="R26" s="83"/>
      <c r="S26" s="68"/>
      <c r="T26" s="63"/>
      <c r="U26" s="141"/>
      <c r="V26" s="74"/>
      <c r="W26" s="145"/>
      <c r="X26" s="60"/>
      <c r="Y26" s="150" t="s">
        <v>304</v>
      </c>
      <c r="Z26" s="1" t="s">
        <v>305</v>
      </c>
      <c r="AA26" s="1" t="s">
        <v>306</v>
      </c>
      <c r="AB26" s="53"/>
    </row>
    <row r="27" spans="1:28" s="46" customFormat="1">
      <c r="A27" t="s">
        <v>228</v>
      </c>
      <c r="B27" s="31">
        <v>1</v>
      </c>
      <c r="C27" s="2">
        <v>1</v>
      </c>
      <c r="D27" s="2">
        <v>1</v>
      </c>
      <c r="E27" s="2">
        <v>1</v>
      </c>
      <c r="F27" s="2">
        <v>1</v>
      </c>
      <c r="G27" s="2">
        <v>1</v>
      </c>
      <c r="H27" s="2">
        <v>1</v>
      </c>
      <c r="I27" s="2">
        <v>1</v>
      </c>
      <c r="J27" s="29">
        <v>1</v>
      </c>
      <c r="K27" s="39">
        <v>5</v>
      </c>
      <c r="L27" s="35"/>
      <c r="M27" s="81"/>
      <c r="N27" s="82"/>
      <c r="O27" s="83"/>
      <c r="P27" s="84"/>
      <c r="Q27" s="82"/>
      <c r="R27" s="83"/>
      <c r="S27" s="68"/>
      <c r="T27" s="63"/>
      <c r="U27" s="141"/>
      <c r="V27" s="74"/>
      <c r="W27" s="145"/>
      <c r="X27" s="60"/>
      <c r="Y27" s="150" t="s">
        <v>304</v>
      </c>
      <c r="Z27" s="1" t="s">
        <v>305</v>
      </c>
      <c r="AA27" s="1" t="s">
        <v>306</v>
      </c>
      <c r="AB27" s="53"/>
    </row>
    <row r="28" spans="1:28" s="46" customFormat="1">
      <c r="A28" t="s">
        <v>229</v>
      </c>
      <c r="B28" s="31">
        <v>1</v>
      </c>
      <c r="C28" s="2">
        <v>1</v>
      </c>
      <c r="D28" s="2">
        <v>1</v>
      </c>
      <c r="E28" s="2">
        <v>1</v>
      </c>
      <c r="F28" s="2">
        <v>1</v>
      </c>
      <c r="G28" s="2">
        <v>1</v>
      </c>
      <c r="H28" s="2">
        <v>1</v>
      </c>
      <c r="I28" s="2">
        <v>1</v>
      </c>
      <c r="J28" s="29">
        <v>1</v>
      </c>
      <c r="K28" s="39">
        <v>5</v>
      </c>
      <c r="L28" s="35"/>
      <c r="M28" s="81"/>
      <c r="N28" s="82"/>
      <c r="O28" s="83"/>
      <c r="P28" s="84"/>
      <c r="Q28" s="82"/>
      <c r="R28" s="83"/>
      <c r="S28" s="68"/>
      <c r="T28" s="63"/>
      <c r="U28" s="141"/>
      <c r="V28" s="74"/>
      <c r="W28" s="145"/>
      <c r="X28" s="60"/>
      <c r="Y28" s="150" t="s">
        <v>304</v>
      </c>
      <c r="Z28" s="1" t="s">
        <v>305</v>
      </c>
      <c r="AA28" s="1" t="s">
        <v>306</v>
      </c>
      <c r="AB28" s="53"/>
    </row>
    <row r="29" spans="1:28" s="46" customFormat="1">
      <c r="A29" t="s">
        <v>230</v>
      </c>
      <c r="B29" s="31">
        <v>1</v>
      </c>
      <c r="C29" s="2">
        <v>1</v>
      </c>
      <c r="D29" s="2">
        <v>1</v>
      </c>
      <c r="E29" s="2">
        <v>1</v>
      </c>
      <c r="F29" s="2">
        <v>1</v>
      </c>
      <c r="G29" s="2">
        <v>1</v>
      </c>
      <c r="H29" s="2">
        <v>1</v>
      </c>
      <c r="I29" s="2">
        <v>1</v>
      </c>
      <c r="J29" s="29">
        <v>1</v>
      </c>
      <c r="K29" s="39">
        <v>5</v>
      </c>
      <c r="L29" s="35"/>
      <c r="M29" s="81"/>
      <c r="N29" s="82"/>
      <c r="O29" s="83"/>
      <c r="P29" s="84"/>
      <c r="Q29" s="82"/>
      <c r="R29" s="83"/>
      <c r="S29" s="68"/>
      <c r="T29" s="63"/>
      <c r="U29" s="141"/>
      <c r="V29" s="74"/>
      <c r="W29" s="145"/>
      <c r="X29" s="60"/>
      <c r="Y29" s="150" t="s">
        <v>304</v>
      </c>
      <c r="Z29" s="1" t="s">
        <v>305</v>
      </c>
      <c r="AA29" s="1" t="s">
        <v>306</v>
      </c>
      <c r="AB29" s="53"/>
    </row>
    <row r="30" spans="1:28" s="46" customFormat="1">
      <c r="A30" t="s">
        <v>231</v>
      </c>
      <c r="B30" s="31">
        <v>1</v>
      </c>
      <c r="C30" s="2">
        <v>1</v>
      </c>
      <c r="D30" s="2">
        <v>1</v>
      </c>
      <c r="E30" s="2">
        <v>1</v>
      </c>
      <c r="F30" s="2">
        <v>1</v>
      </c>
      <c r="G30" s="2">
        <v>1</v>
      </c>
      <c r="H30" s="2">
        <v>1</v>
      </c>
      <c r="I30" s="2">
        <v>1</v>
      </c>
      <c r="J30" s="29">
        <v>1</v>
      </c>
      <c r="K30" s="39">
        <v>5</v>
      </c>
      <c r="L30" s="35"/>
      <c r="M30" s="81"/>
      <c r="N30" s="82"/>
      <c r="O30" s="83"/>
      <c r="P30" s="84"/>
      <c r="Q30" s="82"/>
      <c r="R30" s="83"/>
      <c r="S30" s="68"/>
      <c r="T30" s="63"/>
      <c r="U30" s="141"/>
      <c r="V30" s="74"/>
      <c r="W30" s="145"/>
      <c r="X30" s="60"/>
      <c r="Y30" s="150" t="s">
        <v>304</v>
      </c>
      <c r="Z30" s="1" t="s">
        <v>305</v>
      </c>
      <c r="AA30" s="1" t="s">
        <v>306</v>
      </c>
      <c r="AB30" s="53"/>
    </row>
    <row r="31" spans="1:28" s="46" customFormat="1">
      <c r="A31" t="s">
        <v>232</v>
      </c>
      <c r="B31" s="31">
        <v>1</v>
      </c>
      <c r="C31" s="2">
        <v>1</v>
      </c>
      <c r="D31" s="2">
        <v>1</v>
      </c>
      <c r="E31" s="2">
        <v>1</v>
      </c>
      <c r="F31" s="2">
        <v>1</v>
      </c>
      <c r="G31" s="2">
        <v>1</v>
      </c>
      <c r="H31" s="2">
        <v>1</v>
      </c>
      <c r="I31" s="2">
        <v>1</v>
      </c>
      <c r="J31" s="29">
        <v>1</v>
      </c>
      <c r="K31" s="39">
        <v>5</v>
      </c>
      <c r="L31" s="35"/>
      <c r="M31" s="81"/>
      <c r="N31" s="82"/>
      <c r="O31" s="83"/>
      <c r="P31" s="84"/>
      <c r="Q31" s="82"/>
      <c r="R31" s="83"/>
      <c r="S31" s="68"/>
      <c r="T31" s="63"/>
      <c r="U31" s="141"/>
      <c r="V31" s="74"/>
      <c r="W31" s="145"/>
      <c r="X31" s="60"/>
      <c r="Y31" s="150" t="s">
        <v>304</v>
      </c>
      <c r="Z31" s="1" t="s">
        <v>305</v>
      </c>
      <c r="AA31" s="1" t="s">
        <v>306</v>
      </c>
      <c r="AB31" s="53"/>
    </row>
    <row r="32" spans="1:28" s="46" customFormat="1">
      <c r="A32" t="s">
        <v>233</v>
      </c>
      <c r="B32" s="31">
        <v>1</v>
      </c>
      <c r="C32" s="2">
        <v>1</v>
      </c>
      <c r="D32" s="2">
        <v>1</v>
      </c>
      <c r="E32" s="2">
        <v>1</v>
      </c>
      <c r="F32" s="2">
        <v>1</v>
      </c>
      <c r="G32" s="2">
        <v>1</v>
      </c>
      <c r="H32" s="2">
        <v>1</v>
      </c>
      <c r="I32" s="2">
        <v>1</v>
      </c>
      <c r="J32" s="29">
        <v>1</v>
      </c>
      <c r="K32" s="39">
        <v>5</v>
      </c>
      <c r="L32" s="35"/>
      <c r="M32" s="81"/>
      <c r="N32" s="82"/>
      <c r="O32" s="83"/>
      <c r="P32" s="84"/>
      <c r="Q32" s="82"/>
      <c r="R32" s="83"/>
      <c r="S32" s="68"/>
      <c r="T32" s="63"/>
      <c r="U32" s="141"/>
      <c r="V32" s="74"/>
      <c r="W32" s="145"/>
      <c r="X32" s="60"/>
      <c r="Y32" s="151" t="s">
        <v>307</v>
      </c>
      <c r="Z32" s="1" t="s">
        <v>305</v>
      </c>
      <c r="AA32" s="1" t="s">
        <v>306</v>
      </c>
      <c r="AB32" s="53"/>
    </row>
    <row r="33" spans="1:28" s="46" customFormat="1">
      <c r="A33" t="s">
        <v>234</v>
      </c>
      <c r="B33" s="31">
        <v>1</v>
      </c>
      <c r="C33" s="2">
        <v>1</v>
      </c>
      <c r="D33" s="2">
        <v>1</v>
      </c>
      <c r="E33" s="2">
        <v>1</v>
      </c>
      <c r="F33" s="2">
        <v>1</v>
      </c>
      <c r="G33" s="2">
        <v>1</v>
      </c>
      <c r="H33" s="2">
        <v>1</v>
      </c>
      <c r="I33" s="2">
        <v>1</v>
      </c>
      <c r="J33" s="29">
        <v>1</v>
      </c>
      <c r="K33" s="39">
        <v>6</v>
      </c>
      <c r="L33" s="35"/>
      <c r="M33" s="81"/>
      <c r="N33" s="82"/>
      <c r="O33" s="83"/>
      <c r="P33" s="84"/>
      <c r="Q33" s="82"/>
      <c r="R33" s="83"/>
      <c r="S33" s="68"/>
      <c r="T33" s="63"/>
      <c r="U33" s="141"/>
      <c r="V33" s="74"/>
      <c r="W33" s="145"/>
      <c r="X33" s="60"/>
      <c r="Y33" s="150" t="s">
        <v>304</v>
      </c>
      <c r="Z33" s="1" t="s">
        <v>305</v>
      </c>
      <c r="AA33" s="1" t="s">
        <v>306</v>
      </c>
      <c r="AB33" s="53"/>
    </row>
    <row r="34" spans="1:28" s="46" customFormat="1">
      <c r="A34" t="s">
        <v>235</v>
      </c>
      <c r="B34" s="31">
        <v>1</v>
      </c>
      <c r="C34" s="2">
        <v>1</v>
      </c>
      <c r="D34" s="2">
        <v>1</v>
      </c>
      <c r="E34" s="2">
        <v>1</v>
      </c>
      <c r="F34" s="2">
        <v>1</v>
      </c>
      <c r="G34" s="2">
        <v>1</v>
      </c>
      <c r="H34" s="2">
        <v>1</v>
      </c>
      <c r="I34" s="2">
        <v>1</v>
      </c>
      <c r="J34" s="29">
        <v>1</v>
      </c>
      <c r="K34" s="39">
        <v>6</v>
      </c>
      <c r="L34" s="35"/>
      <c r="M34" s="81"/>
      <c r="N34" s="82"/>
      <c r="O34" s="83"/>
      <c r="P34" s="84"/>
      <c r="Q34" s="82"/>
      <c r="R34" s="83"/>
      <c r="S34" s="68"/>
      <c r="T34" s="63"/>
      <c r="U34" s="141"/>
      <c r="V34" s="74"/>
      <c r="W34" s="145"/>
      <c r="X34" s="60"/>
      <c r="Y34" s="150" t="s">
        <v>304</v>
      </c>
      <c r="Z34" s="1" t="s">
        <v>305</v>
      </c>
      <c r="AA34" s="1" t="s">
        <v>306</v>
      </c>
      <c r="AB34" s="53"/>
    </row>
    <row r="35" spans="1:28" s="46" customFormat="1">
      <c r="A35" t="s">
        <v>236</v>
      </c>
      <c r="B35" s="31">
        <v>1</v>
      </c>
      <c r="C35" s="2">
        <v>1</v>
      </c>
      <c r="D35" s="2">
        <v>1</v>
      </c>
      <c r="E35" s="2">
        <v>1</v>
      </c>
      <c r="F35" s="2">
        <v>1</v>
      </c>
      <c r="G35" s="2">
        <v>1</v>
      </c>
      <c r="H35" s="2">
        <v>1</v>
      </c>
      <c r="I35" s="2">
        <v>1</v>
      </c>
      <c r="J35" s="29">
        <v>1</v>
      </c>
      <c r="K35" s="39">
        <v>6</v>
      </c>
      <c r="L35" s="35"/>
      <c r="M35" s="81"/>
      <c r="N35" s="82"/>
      <c r="O35" s="83"/>
      <c r="P35" s="84"/>
      <c r="Q35" s="82"/>
      <c r="R35" s="83"/>
      <c r="S35" s="68"/>
      <c r="T35" s="63"/>
      <c r="U35" s="141"/>
      <c r="V35" s="74"/>
      <c r="W35" s="145"/>
      <c r="X35" s="60"/>
      <c r="Y35" s="150" t="s">
        <v>304</v>
      </c>
      <c r="Z35" s="1" t="s">
        <v>305</v>
      </c>
      <c r="AA35" s="1" t="s">
        <v>306</v>
      </c>
      <c r="AB35" s="53"/>
    </row>
    <row r="36" spans="1:28" s="46" customFormat="1">
      <c r="A36" t="s">
        <v>237</v>
      </c>
      <c r="B36" s="31">
        <v>1</v>
      </c>
      <c r="C36" s="2">
        <v>1</v>
      </c>
      <c r="D36" s="2">
        <v>1</v>
      </c>
      <c r="E36" s="2">
        <v>1</v>
      </c>
      <c r="F36" s="2">
        <v>1</v>
      </c>
      <c r="G36" s="2">
        <v>1</v>
      </c>
      <c r="H36" s="2">
        <v>1</v>
      </c>
      <c r="I36" s="2">
        <v>1</v>
      </c>
      <c r="J36" s="29">
        <v>1</v>
      </c>
      <c r="K36" s="39">
        <v>6</v>
      </c>
      <c r="L36" s="35"/>
      <c r="M36" s="81"/>
      <c r="N36" s="82"/>
      <c r="O36" s="83"/>
      <c r="P36" s="84"/>
      <c r="Q36" s="82"/>
      <c r="R36" s="83"/>
      <c r="S36" s="68"/>
      <c r="T36" s="63"/>
      <c r="U36" s="141"/>
      <c r="V36" s="74"/>
      <c r="W36" s="145"/>
      <c r="X36" s="60"/>
      <c r="Y36" s="150" t="s">
        <v>304</v>
      </c>
      <c r="Z36" s="1" t="s">
        <v>305</v>
      </c>
      <c r="AA36" s="1" t="s">
        <v>306</v>
      </c>
      <c r="AB36" s="53"/>
    </row>
    <row r="37" spans="1:28" s="46" customFormat="1">
      <c r="A37" t="s">
        <v>238</v>
      </c>
      <c r="B37" s="31">
        <v>1</v>
      </c>
      <c r="C37" s="2">
        <v>1</v>
      </c>
      <c r="D37" s="2">
        <v>1</v>
      </c>
      <c r="E37" s="2">
        <v>1</v>
      </c>
      <c r="F37" s="2">
        <v>1</v>
      </c>
      <c r="G37" s="2">
        <v>1</v>
      </c>
      <c r="H37" s="2">
        <v>1</v>
      </c>
      <c r="I37" s="2">
        <v>1</v>
      </c>
      <c r="J37" s="29">
        <v>1</v>
      </c>
      <c r="K37" s="39">
        <v>6</v>
      </c>
      <c r="L37" s="35"/>
      <c r="M37" s="81"/>
      <c r="N37" s="82"/>
      <c r="O37" s="83"/>
      <c r="P37" s="84"/>
      <c r="Q37" s="82"/>
      <c r="R37" s="83"/>
      <c r="S37" s="68"/>
      <c r="T37" s="63"/>
      <c r="U37" s="141"/>
      <c r="V37" s="74"/>
      <c r="W37" s="145"/>
      <c r="X37" s="60"/>
      <c r="Y37" s="150" t="s">
        <v>304</v>
      </c>
      <c r="Z37" s="1" t="s">
        <v>305</v>
      </c>
      <c r="AA37" s="1" t="s">
        <v>306</v>
      </c>
      <c r="AB37" s="53"/>
    </row>
    <row r="38" spans="1:28" s="46" customFormat="1">
      <c r="A38" t="s">
        <v>239</v>
      </c>
      <c r="B38" s="31">
        <v>1</v>
      </c>
      <c r="C38" s="2">
        <v>1</v>
      </c>
      <c r="D38" s="2">
        <v>1</v>
      </c>
      <c r="E38" s="2">
        <v>1</v>
      </c>
      <c r="F38" s="2">
        <v>1</v>
      </c>
      <c r="G38" s="2">
        <v>1</v>
      </c>
      <c r="H38" s="2">
        <v>1</v>
      </c>
      <c r="I38" s="2">
        <v>1</v>
      </c>
      <c r="J38" s="29">
        <v>1</v>
      </c>
      <c r="K38" s="39">
        <v>7</v>
      </c>
      <c r="L38" s="35"/>
      <c r="M38" s="81"/>
      <c r="N38" s="82"/>
      <c r="O38" s="83"/>
      <c r="P38" s="84"/>
      <c r="Q38" s="82"/>
      <c r="R38" s="83"/>
      <c r="S38" s="68"/>
      <c r="T38" s="63"/>
      <c r="U38" s="141"/>
      <c r="V38" s="74"/>
      <c r="W38" s="145"/>
      <c r="X38" s="60"/>
      <c r="Y38" s="150" t="s">
        <v>304</v>
      </c>
      <c r="Z38" s="1" t="s">
        <v>305</v>
      </c>
      <c r="AA38" s="1" t="s">
        <v>306</v>
      </c>
      <c r="AB38" s="53"/>
    </row>
    <row r="39" spans="1:28" s="46" customFormat="1">
      <c r="A39" t="s">
        <v>240</v>
      </c>
      <c r="B39" s="31">
        <v>1</v>
      </c>
      <c r="C39" s="2">
        <v>1</v>
      </c>
      <c r="D39" s="2">
        <v>1</v>
      </c>
      <c r="E39" s="2">
        <v>1</v>
      </c>
      <c r="F39" s="2">
        <v>1</v>
      </c>
      <c r="G39" s="2">
        <v>1</v>
      </c>
      <c r="H39" s="2">
        <v>1</v>
      </c>
      <c r="I39" s="2">
        <v>1</v>
      </c>
      <c r="J39" s="29">
        <v>1</v>
      </c>
      <c r="K39" s="39">
        <v>7</v>
      </c>
      <c r="L39" s="35"/>
      <c r="M39" s="81"/>
      <c r="N39" s="82"/>
      <c r="O39" s="83"/>
      <c r="P39" s="84"/>
      <c r="Q39" s="82"/>
      <c r="R39" s="83"/>
      <c r="S39" s="68"/>
      <c r="T39" s="63"/>
      <c r="U39" s="141"/>
      <c r="V39" s="74"/>
      <c r="W39" s="145"/>
      <c r="X39" s="60"/>
      <c r="Y39" s="150" t="s">
        <v>304</v>
      </c>
      <c r="Z39" s="1" t="s">
        <v>305</v>
      </c>
      <c r="AA39" s="1" t="s">
        <v>306</v>
      </c>
      <c r="AB39" s="53"/>
    </row>
    <row r="40" spans="1:28" s="46" customFormat="1">
      <c r="A40" t="s">
        <v>241</v>
      </c>
      <c r="B40" s="31">
        <v>1</v>
      </c>
      <c r="C40" s="2">
        <v>1</v>
      </c>
      <c r="D40" s="2">
        <v>4</v>
      </c>
      <c r="E40" s="2">
        <v>1</v>
      </c>
      <c r="F40" s="2">
        <v>1</v>
      </c>
      <c r="G40" s="2">
        <v>1</v>
      </c>
      <c r="H40" s="2">
        <v>1</v>
      </c>
      <c r="I40" s="2">
        <v>1</v>
      </c>
      <c r="J40" s="29">
        <v>1</v>
      </c>
      <c r="K40" s="39">
        <v>7</v>
      </c>
      <c r="L40" s="35"/>
      <c r="M40" s="81"/>
      <c r="N40" s="82"/>
      <c r="O40" s="83"/>
      <c r="P40" s="84"/>
      <c r="Q40" s="82"/>
      <c r="R40" s="83"/>
      <c r="S40" s="68"/>
      <c r="T40" s="63"/>
      <c r="U40" s="141"/>
      <c r="V40" s="74"/>
      <c r="W40" s="145"/>
      <c r="X40" s="60"/>
      <c r="Y40" s="150" t="s">
        <v>304</v>
      </c>
      <c r="Z40" s="1" t="s">
        <v>305</v>
      </c>
      <c r="AA40" s="1" t="s">
        <v>306</v>
      </c>
      <c r="AB40" s="53"/>
    </row>
    <row r="41" spans="1:28" s="46" customFormat="1">
      <c r="A41" t="s">
        <v>242</v>
      </c>
      <c r="B41" s="31">
        <v>1</v>
      </c>
      <c r="C41" s="2">
        <v>1</v>
      </c>
      <c r="D41" s="2">
        <v>1</v>
      </c>
      <c r="E41" s="2">
        <v>1</v>
      </c>
      <c r="F41" s="2">
        <v>1</v>
      </c>
      <c r="G41" s="2">
        <v>1</v>
      </c>
      <c r="H41" s="2">
        <v>1</v>
      </c>
      <c r="I41" s="2">
        <v>1</v>
      </c>
      <c r="J41" s="29">
        <v>1</v>
      </c>
      <c r="K41" s="39">
        <v>7</v>
      </c>
      <c r="L41" s="35"/>
      <c r="M41" s="81"/>
      <c r="N41" s="82"/>
      <c r="O41" s="83"/>
      <c r="P41" s="84"/>
      <c r="Q41" s="82"/>
      <c r="R41" s="83"/>
      <c r="S41" s="68"/>
      <c r="T41" s="63"/>
      <c r="U41" s="141"/>
      <c r="V41" s="74"/>
      <c r="W41" s="145"/>
      <c r="X41" s="60"/>
      <c r="Y41" s="150" t="s">
        <v>304</v>
      </c>
      <c r="Z41" s="1" t="s">
        <v>305</v>
      </c>
      <c r="AA41" s="1" t="s">
        <v>306</v>
      </c>
      <c r="AB41" s="53"/>
    </row>
    <row r="42" spans="1:28" s="46" customFormat="1">
      <c r="A42" t="s">
        <v>243</v>
      </c>
      <c r="B42" s="31">
        <v>1</v>
      </c>
      <c r="C42" s="2">
        <v>1</v>
      </c>
      <c r="D42" s="2">
        <v>1</v>
      </c>
      <c r="E42" s="2">
        <v>1</v>
      </c>
      <c r="F42" s="2">
        <v>1</v>
      </c>
      <c r="G42" s="2">
        <v>1</v>
      </c>
      <c r="H42" s="2">
        <v>1</v>
      </c>
      <c r="I42" s="2">
        <v>1</v>
      </c>
      <c r="J42" s="29">
        <v>1</v>
      </c>
      <c r="K42" s="39">
        <v>7</v>
      </c>
      <c r="L42" s="35"/>
      <c r="M42" s="81"/>
      <c r="N42" s="82"/>
      <c r="O42" s="83"/>
      <c r="P42" s="84"/>
      <c r="Q42" s="82"/>
      <c r="R42" s="83"/>
      <c r="S42" s="68"/>
      <c r="T42" s="63"/>
      <c r="U42" s="141"/>
      <c r="V42" s="74"/>
      <c r="W42" s="145"/>
      <c r="X42" s="60"/>
      <c r="Y42" s="150" t="s">
        <v>304</v>
      </c>
      <c r="Z42" s="1" t="s">
        <v>305</v>
      </c>
      <c r="AA42" s="1" t="s">
        <v>306</v>
      </c>
      <c r="AB42" s="53"/>
    </row>
    <row r="43" spans="1:28" s="46" customFormat="1">
      <c r="A43" t="s">
        <v>244</v>
      </c>
      <c r="B43" s="31">
        <v>1</v>
      </c>
      <c r="C43" s="2">
        <v>1</v>
      </c>
      <c r="D43" s="2">
        <v>1</v>
      </c>
      <c r="E43" s="2">
        <v>1</v>
      </c>
      <c r="F43" s="2">
        <v>1</v>
      </c>
      <c r="G43" s="2">
        <v>1</v>
      </c>
      <c r="H43" s="2">
        <v>1</v>
      </c>
      <c r="I43" s="2">
        <v>1</v>
      </c>
      <c r="J43" s="29">
        <v>1</v>
      </c>
      <c r="K43" s="39">
        <v>1</v>
      </c>
      <c r="L43" s="35"/>
      <c r="M43" s="81"/>
      <c r="N43" s="82"/>
      <c r="O43" s="83"/>
      <c r="P43" s="84"/>
      <c r="Q43" s="82"/>
      <c r="R43" s="83"/>
      <c r="S43" s="68"/>
      <c r="T43" s="63"/>
      <c r="U43" s="141"/>
      <c r="V43" s="74"/>
      <c r="W43" s="145"/>
      <c r="X43" s="60"/>
      <c r="Y43" s="150" t="s">
        <v>304</v>
      </c>
      <c r="Z43" s="1" t="s">
        <v>305</v>
      </c>
      <c r="AA43" s="1" t="s">
        <v>306</v>
      </c>
      <c r="AB43" s="53"/>
    </row>
    <row r="44" spans="1:28" s="46" customFormat="1">
      <c r="A44" t="s">
        <v>245</v>
      </c>
      <c r="B44" s="31">
        <v>1</v>
      </c>
      <c r="C44" s="2">
        <v>1</v>
      </c>
      <c r="D44" s="2">
        <v>4</v>
      </c>
      <c r="E44" s="2">
        <v>1</v>
      </c>
      <c r="F44" s="2">
        <v>1</v>
      </c>
      <c r="G44" s="2">
        <v>1</v>
      </c>
      <c r="H44" s="2">
        <v>1</v>
      </c>
      <c r="I44" s="2">
        <v>1</v>
      </c>
      <c r="J44" s="29">
        <v>1</v>
      </c>
      <c r="K44" s="39">
        <v>1</v>
      </c>
      <c r="L44" s="35"/>
      <c r="M44" s="81"/>
      <c r="N44" s="82"/>
      <c r="O44" s="83"/>
      <c r="P44" s="84"/>
      <c r="Q44" s="82"/>
      <c r="R44" s="83"/>
      <c r="S44" s="68"/>
      <c r="T44" s="63"/>
      <c r="U44" s="141"/>
      <c r="V44" s="74"/>
      <c r="W44" s="145"/>
      <c r="X44" s="60"/>
      <c r="Y44" s="150" t="s">
        <v>304</v>
      </c>
      <c r="Z44" s="1" t="s">
        <v>305</v>
      </c>
      <c r="AA44" s="1" t="s">
        <v>306</v>
      </c>
      <c r="AB44" s="53"/>
    </row>
    <row r="45" spans="1:28" s="46" customFormat="1">
      <c r="A45" t="s">
        <v>246</v>
      </c>
      <c r="B45" s="31">
        <v>1</v>
      </c>
      <c r="C45" s="2">
        <v>1</v>
      </c>
      <c r="D45" s="2">
        <v>4</v>
      </c>
      <c r="E45" s="2">
        <v>1</v>
      </c>
      <c r="F45" s="2">
        <v>1</v>
      </c>
      <c r="G45" s="2">
        <v>1</v>
      </c>
      <c r="H45" s="2">
        <v>1</v>
      </c>
      <c r="I45" s="2">
        <v>1</v>
      </c>
      <c r="J45" s="29">
        <v>1</v>
      </c>
      <c r="K45" s="39">
        <v>1</v>
      </c>
      <c r="L45" s="35"/>
      <c r="M45" s="81"/>
      <c r="N45" s="82"/>
      <c r="O45" s="83"/>
      <c r="P45" s="84"/>
      <c r="Q45" s="82"/>
      <c r="R45" s="83"/>
      <c r="S45" s="68"/>
      <c r="T45" s="63"/>
      <c r="U45" s="141"/>
      <c r="V45" s="74"/>
      <c r="W45" s="145"/>
      <c r="X45" s="60"/>
      <c r="Y45" s="150" t="s">
        <v>304</v>
      </c>
      <c r="Z45" s="1" t="s">
        <v>305</v>
      </c>
      <c r="AA45" s="1" t="s">
        <v>306</v>
      </c>
      <c r="AB45" s="53"/>
    </row>
    <row r="46" spans="1:28" s="46" customFormat="1">
      <c r="A46" t="s">
        <v>247</v>
      </c>
      <c r="B46" s="31">
        <v>1</v>
      </c>
      <c r="C46" s="2">
        <v>1</v>
      </c>
      <c r="D46" s="2">
        <v>4</v>
      </c>
      <c r="E46" s="2">
        <v>1</v>
      </c>
      <c r="F46" s="2">
        <v>1</v>
      </c>
      <c r="G46" s="2">
        <v>1</v>
      </c>
      <c r="H46" s="2">
        <v>1</v>
      </c>
      <c r="I46" s="2">
        <v>1</v>
      </c>
      <c r="J46" s="29">
        <v>1</v>
      </c>
      <c r="K46" s="39">
        <v>1</v>
      </c>
      <c r="L46" s="35"/>
      <c r="M46" s="81"/>
      <c r="N46" s="82"/>
      <c r="O46" s="83"/>
      <c r="P46" s="84"/>
      <c r="Q46" s="82"/>
      <c r="R46" s="83"/>
      <c r="S46" s="68"/>
      <c r="T46" s="63"/>
      <c r="U46" s="141"/>
      <c r="V46" s="74"/>
      <c r="W46" s="145"/>
      <c r="X46" s="60"/>
      <c r="Y46" s="150" t="s">
        <v>304</v>
      </c>
      <c r="Z46" s="1" t="s">
        <v>305</v>
      </c>
      <c r="AA46" s="1" t="s">
        <v>306</v>
      </c>
      <c r="AB46" s="53"/>
    </row>
    <row r="47" spans="1:28" s="46" customFormat="1">
      <c r="A47" t="s">
        <v>248</v>
      </c>
      <c r="B47" s="31">
        <v>1</v>
      </c>
      <c r="C47" s="2">
        <v>1</v>
      </c>
      <c r="D47" s="2">
        <v>1</v>
      </c>
      <c r="E47" s="2">
        <v>1</v>
      </c>
      <c r="F47" s="2">
        <v>1</v>
      </c>
      <c r="G47" s="2">
        <v>1</v>
      </c>
      <c r="H47" s="2">
        <v>1</v>
      </c>
      <c r="I47" s="2">
        <v>1</v>
      </c>
      <c r="J47" s="29">
        <v>1</v>
      </c>
      <c r="K47" s="39">
        <v>1</v>
      </c>
      <c r="L47" s="35"/>
      <c r="M47" s="81"/>
      <c r="N47" s="82"/>
      <c r="O47" s="83"/>
      <c r="P47" s="84"/>
      <c r="Q47" s="82"/>
      <c r="R47" s="83"/>
      <c r="S47" s="68"/>
      <c r="T47" s="63"/>
      <c r="U47" s="141"/>
      <c r="V47" s="74"/>
      <c r="W47" s="145"/>
      <c r="X47" s="60"/>
      <c r="Y47" s="150" t="s">
        <v>304</v>
      </c>
      <c r="Z47" s="1" t="s">
        <v>305</v>
      </c>
      <c r="AA47" s="1" t="s">
        <v>306</v>
      </c>
      <c r="AB47" s="53"/>
    </row>
    <row r="48" spans="1:28" s="46" customFormat="1">
      <c r="A48" t="s">
        <v>249</v>
      </c>
      <c r="B48" s="31">
        <v>1</v>
      </c>
      <c r="C48" s="2">
        <v>1</v>
      </c>
      <c r="D48" s="2">
        <v>4</v>
      </c>
      <c r="E48" s="2">
        <v>1</v>
      </c>
      <c r="F48" s="2">
        <v>1</v>
      </c>
      <c r="G48" s="2">
        <v>1</v>
      </c>
      <c r="H48" s="2">
        <v>1</v>
      </c>
      <c r="I48" s="2">
        <v>1</v>
      </c>
      <c r="J48" s="29">
        <v>1</v>
      </c>
      <c r="K48" s="39">
        <v>1</v>
      </c>
      <c r="L48" s="35"/>
      <c r="M48" s="81"/>
      <c r="N48" s="82"/>
      <c r="O48" s="83"/>
      <c r="P48" s="84"/>
      <c r="Q48" s="82"/>
      <c r="R48" s="83"/>
      <c r="S48" s="68"/>
      <c r="T48" s="63"/>
      <c r="U48" s="141"/>
      <c r="V48" s="74"/>
      <c r="W48" s="145"/>
      <c r="X48" s="60"/>
      <c r="Y48" s="150" t="s">
        <v>304</v>
      </c>
      <c r="Z48" s="1" t="s">
        <v>305</v>
      </c>
      <c r="AA48" s="1" t="s">
        <v>306</v>
      </c>
      <c r="AB48" s="53"/>
    </row>
    <row r="49" spans="1:28" s="46" customFormat="1">
      <c r="A49" t="s">
        <v>250</v>
      </c>
      <c r="B49" s="31">
        <v>1</v>
      </c>
      <c r="C49" s="2">
        <v>1</v>
      </c>
      <c r="D49" s="2">
        <v>1</v>
      </c>
      <c r="E49" s="2">
        <v>1</v>
      </c>
      <c r="F49" s="2">
        <v>1</v>
      </c>
      <c r="G49" s="2">
        <v>1</v>
      </c>
      <c r="H49" s="2">
        <v>1</v>
      </c>
      <c r="I49" s="2">
        <v>1</v>
      </c>
      <c r="J49" s="29">
        <v>1</v>
      </c>
      <c r="K49" s="39">
        <v>1</v>
      </c>
      <c r="L49" s="35"/>
      <c r="M49" s="81"/>
      <c r="N49" s="82"/>
      <c r="O49" s="83"/>
      <c r="P49" s="84"/>
      <c r="Q49" s="82"/>
      <c r="R49" s="83"/>
      <c r="S49" s="68"/>
      <c r="T49" s="63"/>
      <c r="U49" s="141"/>
      <c r="V49" s="74"/>
      <c r="W49" s="145"/>
      <c r="X49" s="60"/>
      <c r="Y49" s="150" t="s">
        <v>304</v>
      </c>
      <c r="Z49" s="1" t="s">
        <v>305</v>
      </c>
      <c r="AA49" s="1" t="s">
        <v>306</v>
      </c>
      <c r="AB49" s="53"/>
    </row>
    <row r="50" spans="1:28" s="46" customFormat="1">
      <c r="A50" t="s">
        <v>251</v>
      </c>
      <c r="B50" s="31">
        <v>1</v>
      </c>
      <c r="C50" s="2">
        <v>1</v>
      </c>
      <c r="D50" s="2">
        <v>1</v>
      </c>
      <c r="E50" s="2">
        <v>1</v>
      </c>
      <c r="F50" s="2">
        <v>1</v>
      </c>
      <c r="G50" s="2">
        <v>1</v>
      </c>
      <c r="H50" s="2">
        <v>1</v>
      </c>
      <c r="I50" s="2">
        <v>1</v>
      </c>
      <c r="J50" s="29">
        <v>1</v>
      </c>
      <c r="K50" s="39">
        <v>1</v>
      </c>
      <c r="L50" s="35"/>
      <c r="M50" s="81"/>
      <c r="N50" s="82"/>
      <c r="O50" s="83"/>
      <c r="P50" s="84"/>
      <c r="Q50" s="82"/>
      <c r="R50" s="83"/>
      <c r="S50" s="68"/>
      <c r="T50" s="63"/>
      <c r="U50" s="141"/>
      <c r="V50" s="74"/>
      <c r="W50" s="145"/>
      <c r="X50" s="60"/>
      <c r="Y50" s="150" t="s">
        <v>304</v>
      </c>
      <c r="Z50" s="1" t="s">
        <v>305</v>
      </c>
      <c r="AA50" s="1" t="s">
        <v>306</v>
      </c>
      <c r="AB50" s="53"/>
    </row>
    <row r="51" spans="1:28" s="46" customFormat="1">
      <c r="A51" t="s">
        <v>252</v>
      </c>
      <c r="B51" s="31">
        <v>1</v>
      </c>
      <c r="C51" s="2">
        <v>1</v>
      </c>
      <c r="D51" s="2">
        <v>1</v>
      </c>
      <c r="E51" s="2">
        <v>1</v>
      </c>
      <c r="F51" s="2">
        <v>1</v>
      </c>
      <c r="G51" s="2">
        <v>1</v>
      </c>
      <c r="H51" s="2">
        <v>1</v>
      </c>
      <c r="I51" s="2">
        <v>1</v>
      </c>
      <c r="J51" s="29">
        <v>1</v>
      </c>
      <c r="K51" s="39">
        <v>1</v>
      </c>
      <c r="L51" s="35"/>
      <c r="M51" s="81"/>
      <c r="N51" s="82"/>
      <c r="O51" s="83"/>
      <c r="P51" s="84"/>
      <c r="Q51" s="82"/>
      <c r="R51" s="83"/>
      <c r="S51" s="68"/>
      <c r="T51" s="63"/>
      <c r="U51" s="141"/>
      <c r="V51" s="74"/>
      <c r="W51" s="145"/>
      <c r="X51" s="60"/>
      <c r="Y51" s="150" t="s">
        <v>304</v>
      </c>
      <c r="Z51" s="1" t="s">
        <v>305</v>
      </c>
      <c r="AA51" s="1" t="s">
        <v>306</v>
      </c>
      <c r="AB51" s="53"/>
    </row>
    <row r="52" spans="1:28" s="46" customFormat="1">
      <c r="A52" t="s">
        <v>253</v>
      </c>
      <c r="B52" s="31">
        <v>1</v>
      </c>
      <c r="C52" s="2">
        <v>1</v>
      </c>
      <c r="D52" s="2">
        <v>1</v>
      </c>
      <c r="E52" s="2">
        <v>1</v>
      </c>
      <c r="F52" s="2">
        <v>1</v>
      </c>
      <c r="G52" s="2">
        <v>1</v>
      </c>
      <c r="H52" s="2">
        <v>1</v>
      </c>
      <c r="I52" s="2">
        <v>1</v>
      </c>
      <c r="J52" s="29">
        <v>1</v>
      </c>
      <c r="K52" s="39">
        <v>1</v>
      </c>
      <c r="L52" s="35"/>
      <c r="M52" s="81"/>
      <c r="N52" s="82"/>
      <c r="O52" s="83"/>
      <c r="P52" s="84"/>
      <c r="Q52" s="82"/>
      <c r="R52" s="83"/>
      <c r="S52" s="68"/>
      <c r="T52" s="63"/>
      <c r="U52" s="141"/>
      <c r="V52" s="74"/>
      <c r="W52" s="145"/>
      <c r="X52" s="60"/>
      <c r="Y52" s="150" t="s">
        <v>304</v>
      </c>
      <c r="Z52" s="1" t="s">
        <v>305</v>
      </c>
      <c r="AA52" s="1" t="s">
        <v>306</v>
      </c>
      <c r="AB52" s="53"/>
    </row>
    <row r="53" spans="1:28" s="46" customFormat="1">
      <c r="A53" t="s">
        <v>254</v>
      </c>
      <c r="B53" s="31">
        <v>1</v>
      </c>
      <c r="C53" s="2">
        <v>1</v>
      </c>
      <c r="D53" s="2">
        <v>1</v>
      </c>
      <c r="E53" s="2">
        <v>1</v>
      </c>
      <c r="F53" s="2">
        <v>1</v>
      </c>
      <c r="G53" s="2">
        <v>1</v>
      </c>
      <c r="H53" s="2">
        <v>1</v>
      </c>
      <c r="I53" s="2">
        <v>1</v>
      </c>
      <c r="J53" s="29">
        <v>1</v>
      </c>
      <c r="K53" s="39">
        <v>1</v>
      </c>
      <c r="L53" s="35"/>
      <c r="M53" s="81"/>
      <c r="N53" s="82"/>
      <c r="O53" s="83"/>
      <c r="P53" s="84"/>
      <c r="Q53" s="82"/>
      <c r="R53" s="83"/>
      <c r="S53" s="68"/>
      <c r="T53" s="63"/>
      <c r="U53" s="141"/>
      <c r="V53" s="74"/>
      <c r="W53" s="145"/>
      <c r="X53" s="60"/>
      <c r="Y53" s="150" t="s">
        <v>304</v>
      </c>
      <c r="Z53" s="1" t="s">
        <v>305</v>
      </c>
      <c r="AA53" s="1" t="s">
        <v>306</v>
      </c>
      <c r="AB53" s="53"/>
    </row>
    <row r="54" spans="1:28" s="46" customFormat="1">
      <c r="A54" t="s">
        <v>255</v>
      </c>
      <c r="B54" s="31">
        <v>1</v>
      </c>
      <c r="C54" s="2">
        <v>1</v>
      </c>
      <c r="D54" s="2">
        <v>1</v>
      </c>
      <c r="E54" s="2">
        <v>1</v>
      </c>
      <c r="F54" s="2">
        <v>1</v>
      </c>
      <c r="G54" s="2">
        <v>1</v>
      </c>
      <c r="H54" s="2">
        <v>1</v>
      </c>
      <c r="I54" s="2">
        <v>1</v>
      </c>
      <c r="J54" s="29">
        <v>1</v>
      </c>
      <c r="K54" s="39">
        <v>1</v>
      </c>
      <c r="L54" s="35"/>
      <c r="M54" s="81"/>
      <c r="N54" s="82"/>
      <c r="O54" s="83"/>
      <c r="P54" s="84"/>
      <c r="Q54" s="82"/>
      <c r="R54" s="83"/>
      <c r="S54" s="68"/>
      <c r="T54" s="63"/>
      <c r="U54" s="141"/>
      <c r="V54" s="74"/>
      <c r="W54" s="145"/>
      <c r="X54" s="60"/>
      <c r="Y54" s="150" t="s">
        <v>304</v>
      </c>
      <c r="Z54" s="1" t="s">
        <v>305</v>
      </c>
      <c r="AA54" s="1" t="s">
        <v>306</v>
      </c>
      <c r="AB54" s="53"/>
    </row>
    <row r="55" spans="1:28" s="46" customFormat="1">
      <c r="A55" t="s">
        <v>256</v>
      </c>
      <c r="B55" s="31">
        <v>1</v>
      </c>
      <c r="C55" s="2">
        <v>1</v>
      </c>
      <c r="D55" s="2">
        <v>1</v>
      </c>
      <c r="E55" s="2">
        <v>1</v>
      </c>
      <c r="F55" s="2">
        <v>1</v>
      </c>
      <c r="G55" s="2">
        <v>1</v>
      </c>
      <c r="H55" s="2">
        <v>1</v>
      </c>
      <c r="I55" s="2">
        <v>1</v>
      </c>
      <c r="J55" s="29">
        <v>1</v>
      </c>
      <c r="K55" s="39">
        <v>1</v>
      </c>
      <c r="L55" s="35"/>
      <c r="M55" s="81"/>
      <c r="N55" s="82"/>
      <c r="O55" s="83"/>
      <c r="P55" s="84"/>
      <c r="Q55" s="82"/>
      <c r="R55" s="83"/>
      <c r="S55" s="68"/>
      <c r="T55" s="63"/>
      <c r="U55" s="141"/>
      <c r="V55" s="74"/>
      <c r="W55" s="145"/>
      <c r="X55" s="60"/>
      <c r="Y55" s="150" t="s">
        <v>304</v>
      </c>
      <c r="Z55" s="1" t="s">
        <v>305</v>
      </c>
      <c r="AA55" s="1" t="s">
        <v>306</v>
      </c>
      <c r="AB55" s="53"/>
    </row>
    <row r="56" spans="1:28" s="46" customFormat="1">
      <c r="A56" t="s">
        <v>257</v>
      </c>
      <c r="B56" s="31">
        <v>1</v>
      </c>
      <c r="C56" s="2">
        <v>1</v>
      </c>
      <c r="D56" s="2">
        <v>1</v>
      </c>
      <c r="E56" s="2">
        <v>1</v>
      </c>
      <c r="F56" s="2">
        <v>1</v>
      </c>
      <c r="G56" s="2">
        <v>1</v>
      </c>
      <c r="H56" s="2">
        <v>1</v>
      </c>
      <c r="I56" s="2">
        <v>1</v>
      </c>
      <c r="J56" s="29">
        <v>1</v>
      </c>
      <c r="K56" s="39">
        <v>1</v>
      </c>
      <c r="L56" s="35"/>
      <c r="M56" s="81"/>
      <c r="N56" s="82"/>
      <c r="O56" s="83"/>
      <c r="P56" s="84"/>
      <c r="Q56" s="82"/>
      <c r="R56" s="83"/>
      <c r="S56" s="68"/>
      <c r="T56" s="63"/>
      <c r="U56" s="141"/>
      <c r="V56" s="74"/>
      <c r="W56" s="145"/>
      <c r="X56" s="60"/>
      <c r="Y56" s="150" t="s">
        <v>304</v>
      </c>
      <c r="Z56" s="1" t="s">
        <v>305</v>
      </c>
      <c r="AA56" s="1" t="s">
        <v>306</v>
      </c>
      <c r="AB56" s="53"/>
    </row>
    <row r="57" spans="1:28" s="46" customFormat="1">
      <c r="A57" t="s">
        <v>258</v>
      </c>
      <c r="B57" s="31">
        <v>1</v>
      </c>
      <c r="C57" s="2">
        <v>1</v>
      </c>
      <c r="D57" s="2">
        <v>1</v>
      </c>
      <c r="E57" s="2">
        <v>1</v>
      </c>
      <c r="F57" s="2">
        <v>1</v>
      </c>
      <c r="G57" s="2">
        <v>1</v>
      </c>
      <c r="H57" s="2">
        <v>1</v>
      </c>
      <c r="I57" s="2">
        <v>1</v>
      </c>
      <c r="J57" s="29">
        <v>1</v>
      </c>
      <c r="K57" s="39">
        <v>1</v>
      </c>
      <c r="L57" s="35"/>
      <c r="M57" s="81"/>
      <c r="N57" s="82"/>
      <c r="O57" s="83"/>
      <c r="P57" s="84"/>
      <c r="Q57" s="82"/>
      <c r="R57" s="83"/>
      <c r="S57" s="68"/>
      <c r="T57" s="63"/>
      <c r="U57" s="141"/>
      <c r="V57" s="74"/>
      <c r="W57" s="145"/>
      <c r="X57" s="60"/>
      <c r="Y57" s="150" t="s">
        <v>304</v>
      </c>
      <c r="Z57" s="1" t="s">
        <v>305</v>
      </c>
      <c r="AA57" s="1" t="s">
        <v>306</v>
      </c>
      <c r="AB57" s="53"/>
    </row>
    <row r="58" spans="1:28" s="46" customFormat="1">
      <c r="A58" t="s">
        <v>259</v>
      </c>
      <c r="B58" s="31">
        <v>1</v>
      </c>
      <c r="C58" s="2">
        <v>1</v>
      </c>
      <c r="D58" s="2">
        <v>4</v>
      </c>
      <c r="E58" s="2">
        <v>1</v>
      </c>
      <c r="F58" s="2">
        <v>1</v>
      </c>
      <c r="G58" s="2">
        <v>1</v>
      </c>
      <c r="H58" s="2">
        <v>1</v>
      </c>
      <c r="I58" s="2">
        <v>1</v>
      </c>
      <c r="J58" s="29">
        <v>1</v>
      </c>
      <c r="K58" s="39">
        <v>1</v>
      </c>
      <c r="L58" s="35"/>
      <c r="M58" s="81"/>
      <c r="N58" s="82"/>
      <c r="O58" s="83"/>
      <c r="P58" s="84"/>
      <c r="Q58" s="82"/>
      <c r="R58" s="83"/>
      <c r="S58" s="68"/>
      <c r="T58" s="64"/>
      <c r="U58" s="141"/>
      <c r="V58" s="74"/>
      <c r="W58" s="145"/>
      <c r="X58" s="60"/>
      <c r="Y58" s="150" t="s">
        <v>304</v>
      </c>
      <c r="Z58" s="1" t="s">
        <v>305</v>
      </c>
      <c r="AA58" s="1" t="s">
        <v>306</v>
      </c>
      <c r="AB58" s="53"/>
    </row>
    <row r="59" spans="1:28" s="46" customFormat="1">
      <c r="A59" t="s">
        <v>260</v>
      </c>
      <c r="B59" s="31">
        <v>1</v>
      </c>
      <c r="C59" s="2">
        <v>1</v>
      </c>
      <c r="D59" s="2">
        <v>4</v>
      </c>
      <c r="E59" s="2">
        <v>1</v>
      </c>
      <c r="F59" s="2">
        <v>1</v>
      </c>
      <c r="G59" s="2">
        <v>1</v>
      </c>
      <c r="H59" s="2">
        <v>1</v>
      </c>
      <c r="I59" s="2">
        <v>1</v>
      </c>
      <c r="J59" s="29">
        <v>1</v>
      </c>
      <c r="K59" s="39">
        <v>1</v>
      </c>
      <c r="L59" s="35"/>
      <c r="M59" s="81"/>
      <c r="N59" s="82"/>
      <c r="O59" s="83"/>
      <c r="P59" s="84"/>
      <c r="Q59" s="82"/>
      <c r="R59" s="83"/>
      <c r="S59" s="68"/>
      <c r="T59" s="63"/>
      <c r="U59" s="141"/>
      <c r="V59" s="74"/>
      <c r="W59" s="145"/>
      <c r="X59" s="60"/>
      <c r="Y59" s="150" t="s">
        <v>304</v>
      </c>
      <c r="Z59" s="1" t="s">
        <v>305</v>
      </c>
      <c r="AA59" s="1" t="s">
        <v>306</v>
      </c>
      <c r="AB59" s="53"/>
    </row>
    <row r="60" spans="1:28" s="46" customFormat="1">
      <c r="A60" t="s">
        <v>261</v>
      </c>
      <c r="B60" s="31">
        <v>1</v>
      </c>
      <c r="C60" s="2">
        <v>1</v>
      </c>
      <c r="D60" s="2">
        <v>4</v>
      </c>
      <c r="E60" s="2">
        <v>1</v>
      </c>
      <c r="F60" s="2">
        <v>1</v>
      </c>
      <c r="G60" s="2">
        <v>1</v>
      </c>
      <c r="H60" s="2">
        <v>1</v>
      </c>
      <c r="I60" s="2">
        <v>1</v>
      </c>
      <c r="J60" s="29">
        <v>1</v>
      </c>
      <c r="K60" s="39">
        <v>1</v>
      </c>
      <c r="L60" s="35"/>
      <c r="M60" s="81"/>
      <c r="N60" s="82"/>
      <c r="O60" s="83"/>
      <c r="P60" s="84"/>
      <c r="Q60" s="82"/>
      <c r="R60" s="83"/>
      <c r="S60" s="68"/>
      <c r="T60" s="64"/>
      <c r="U60" s="141"/>
      <c r="V60" s="74"/>
      <c r="W60" s="145"/>
      <c r="X60" s="60"/>
      <c r="Y60" s="150" t="s">
        <v>304</v>
      </c>
      <c r="Z60" s="1" t="s">
        <v>305</v>
      </c>
      <c r="AA60" s="1" t="s">
        <v>306</v>
      </c>
      <c r="AB60" s="53"/>
    </row>
    <row r="61" spans="1:28" s="46" customFormat="1">
      <c r="A61" t="s">
        <v>262</v>
      </c>
      <c r="B61" s="31">
        <v>1</v>
      </c>
      <c r="C61" s="2">
        <v>1</v>
      </c>
      <c r="D61" s="2">
        <v>1</v>
      </c>
      <c r="E61" s="2">
        <v>1</v>
      </c>
      <c r="F61" s="2">
        <v>1</v>
      </c>
      <c r="G61" s="2">
        <v>1</v>
      </c>
      <c r="H61" s="2">
        <v>1</v>
      </c>
      <c r="I61" s="2">
        <v>1</v>
      </c>
      <c r="J61" s="29">
        <v>1</v>
      </c>
      <c r="K61" s="39">
        <v>1</v>
      </c>
      <c r="L61" s="35"/>
      <c r="M61" s="81"/>
      <c r="N61" s="82"/>
      <c r="O61" s="83"/>
      <c r="P61" s="84"/>
      <c r="Q61" s="82"/>
      <c r="R61" s="83"/>
      <c r="S61" s="68"/>
      <c r="T61" s="63"/>
      <c r="U61" s="141"/>
      <c r="V61" s="74"/>
      <c r="W61" s="145"/>
      <c r="X61" s="60"/>
      <c r="Y61" s="150" t="s">
        <v>304</v>
      </c>
      <c r="Z61" s="1" t="s">
        <v>305</v>
      </c>
      <c r="AA61" s="1" t="s">
        <v>306</v>
      </c>
      <c r="AB61" s="53"/>
    </row>
    <row r="62" spans="1:28" s="46" customFormat="1">
      <c r="A62" t="s">
        <v>263</v>
      </c>
      <c r="B62" s="31">
        <v>1</v>
      </c>
      <c r="C62" s="2">
        <v>1</v>
      </c>
      <c r="D62" s="2">
        <v>1</v>
      </c>
      <c r="E62" s="2">
        <v>1</v>
      </c>
      <c r="F62" s="2">
        <v>1</v>
      </c>
      <c r="G62" s="2">
        <v>1</v>
      </c>
      <c r="H62" s="2">
        <v>1</v>
      </c>
      <c r="I62" s="2">
        <v>1</v>
      </c>
      <c r="J62" s="29">
        <v>1</v>
      </c>
      <c r="K62" s="39">
        <v>1</v>
      </c>
      <c r="L62" s="35"/>
      <c r="M62" s="81"/>
      <c r="N62" s="82"/>
      <c r="O62" s="83"/>
      <c r="P62" s="84"/>
      <c r="Q62" s="82"/>
      <c r="R62" s="83"/>
      <c r="S62" s="68"/>
      <c r="T62" s="63"/>
      <c r="U62" s="141"/>
      <c r="V62" s="74"/>
      <c r="W62" s="145"/>
      <c r="X62" s="60"/>
      <c r="Y62" s="150" t="s">
        <v>304</v>
      </c>
      <c r="Z62" s="1" t="s">
        <v>305</v>
      </c>
      <c r="AA62" s="1" t="s">
        <v>306</v>
      </c>
      <c r="AB62" s="53"/>
    </row>
    <row r="63" spans="1:28" s="46" customFormat="1">
      <c r="A63" t="s">
        <v>264</v>
      </c>
      <c r="B63" s="31">
        <v>1</v>
      </c>
      <c r="C63" s="2">
        <v>1</v>
      </c>
      <c r="D63" s="2">
        <v>1</v>
      </c>
      <c r="E63" s="2">
        <v>1</v>
      </c>
      <c r="F63" s="2">
        <v>1</v>
      </c>
      <c r="G63" s="2">
        <v>1</v>
      </c>
      <c r="H63" s="2">
        <v>1</v>
      </c>
      <c r="I63" s="2">
        <v>1</v>
      </c>
      <c r="J63" s="29">
        <v>1</v>
      </c>
      <c r="K63" s="39">
        <v>1</v>
      </c>
      <c r="L63" s="35"/>
      <c r="M63" s="81"/>
      <c r="N63" s="82"/>
      <c r="O63" s="83"/>
      <c r="P63" s="84"/>
      <c r="Q63" s="82"/>
      <c r="R63" s="83"/>
      <c r="S63" s="68"/>
      <c r="T63" s="63"/>
      <c r="U63" s="141"/>
      <c r="V63" s="74"/>
      <c r="W63" s="145"/>
      <c r="X63" s="60"/>
      <c r="Y63" s="150" t="s">
        <v>304</v>
      </c>
      <c r="Z63" s="1" t="s">
        <v>305</v>
      </c>
      <c r="AA63" s="1" t="s">
        <v>306</v>
      </c>
      <c r="AB63" s="53"/>
    </row>
    <row r="64" spans="1:28" s="46" customFormat="1">
      <c r="A64" t="s">
        <v>265</v>
      </c>
      <c r="B64" s="31">
        <v>1</v>
      </c>
      <c r="C64" s="2">
        <v>1</v>
      </c>
      <c r="D64" s="2">
        <v>1</v>
      </c>
      <c r="E64" s="2">
        <v>1</v>
      </c>
      <c r="F64" s="2">
        <v>1</v>
      </c>
      <c r="G64" s="2">
        <v>1</v>
      </c>
      <c r="H64" s="2">
        <v>1</v>
      </c>
      <c r="I64" s="2">
        <v>1</v>
      </c>
      <c r="J64" s="29">
        <v>1</v>
      </c>
      <c r="K64" s="39">
        <v>1</v>
      </c>
      <c r="L64" s="35"/>
      <c r="M64" s="81"/>
      <c r="N64" s="82"/>
      <c r="O64" s="83"/>
      <c r="P64" s="84"/>
      <c r="Q64" s="82"/>
      <c r="R64" s="83"/>
      <c r="S64" s="68"/>
      <c r="T64" s="63"/>
      <c r="U64" s="141"/>
      <c r="V64" s="74"/>
      <c r="W64" s="145"/>
      <c r="X64" s="60"/>
      <c r="Y64" s="150" t="s">
        <v>304</v>
      </c>
      <c r="Z64" s="1" t="s">
        <v>305</v>
      </c>
      <c r="AA64" s="1" t="s">
        <v>306</v>
      </c>
      <c r="AB64" s="53"/>
    </row>
    <row r="65" spans="1:28" s="46" customFormat="1">
      <c r="A65" t="s">
        <v>266</v>
      </c>
      <c r="B65" s="31">
        <v>1</v>
      </c>
      <c r="C65" s="2">
        <v>1</v>
      </c>
      <c r="D65" s="2">
        <v>1</v>
      </c>
      <c r="E65" s="2">
        <v>1</v>
      </c>
      <c r="F65" s="2">
        <v>1</v>
      </c>
      <c r="G65" s="2">
        <v>1</v>
      </c>
      <c r="H65" s="2">
        <v>1</v>
      </c>
      <c r="I65" s="2">
        <v>1</v>
      </c>
      <c r="J65" s="29">
        <v>1</v>
      </c>
      <c r="K65" s="39">
        <v>1</v>
      </c>
      <c r="L65" s="35"/>
      <c r="M65" s="81"/>
      <c r="N65" s="82"/>
      <c r="O65" s="83"/>
      <c r="P65" s="84"/>
      <c r="Q65" s="82"/>
      <c r="R65" s="83"/>
      <c r="S65" s="68"/>
      <c r="T65" s="63"/>
      <c r="U65" s="141"/>
      <c r="V65" s="74"/>
      <c r="W65" s="145"/>
      <c r="X65" s="60"/>
      <c r="Y65" s="150" t="s">
        <v>304</v>
      </c>
      <c r="Z65" s="1" t="s">
        <v>305</v>
      </c>
      <c r="AA65" s="1" t="s">
        <v>306</v>
      </c>
      <c r="AB65" s="53"/>
    </row>
    <row r="66" spans="1:28" s="46" customFormat="1">
      <c r="A66" t="s">
        <v>267</v>
      </c>
      <c r="B66" s="31">
        <v>1</v>
      </c>
      <c r="C66" s="2">
        <v>1</v>
      </c>
      <c r="D66" s="2">
        <v>1</v>
      </c>
      <c r="E66" s="2">
        <v>1</v>
      </c>
      <c r="F66" s="2">
        <v>1</v>
      </c>
      <c r="G66" s="2">
        <v>1</v>
      </c>
      <c r="H66" s="2">
        <v>1</v>
      </c>
      <c r="I66" s="2">
        <v>1</v>
      </c>
      <c r="J66" s="29">
        <v>1</v>
      </c>
      <c r="K66" s="39">
        <v>1</v>
      </c>
      <c r="L66" s="35"/>
      <c r="M66" s="81"/>
      <c r="N66" s="82"/>
      <c r="O66" s="83"/>
      <c r="P66" s="84"/>
      <c r="Q66" s="82"/>
      <c r="R66" s="83"/>
      <c r="S66" s="68"/>
      <c r="T66" s="63"/>
      <c r="U66" s="141"/>
      <c r="V66" s="74"/>
      <c r="W66" s="145"/>
      <c r="X66" s="60"/>
      <c r="Y66" s="150" t="s">
        <v>304</v>
      </c>
      <c r="Z66" s="1" t="s">
        <v>305</v>
      </c>
      <c r="AA66" s="1" t="s">
        <v>306</v>
      </c>
      <c r="AB66" s="53"/>
    </row>
    <row r="67" spans="1:28" s="46" customFormat="1">
      <c r="A67" t="s">
        <v>268</v>
      </c>
      <c r="B67" s="31">
        <v>1</v>
      </c>
      <c r="C67" s="2">
        <v>1</v>
      </c>
      <c r="D67" s="2">
        <v>1</v>
      </c>
      <c r="E67" s="2">
        <v>1</v>
      </c>
      <c r="F67" s="2">
        <v>1</v>
      </c>
      <c r="G67" s="2">
        <v>1</v>
      </c>
      <c r="H67" s="2">
        <v>1</v>
      </c>
      <c r="I67" s="2">
        <v>1</v>
      </c>
      <c r="J67" s="29">
        <v>1</v>
      </c>
      <c r="K67" s="39">
        <v>1</v>
      </c>
      <c r="L67" s="35"/>
      <c r="M67" s="81"/>
      <c r="N67" s="82"/>
      <c r="O67" s="83"/>
      <c r="P67" s="84"/>
      <c r="Q67" s="82"/>
      <c r="R67" s="83"/>
      <c r="S67" s="68"/>
      <c r="T67" s="63"/>
      <c r="U67" s="141"/>
      <c r="V67" s="74"/>
      <c r="W67" s="145"/>
      <c r="X67" s="60"/>
      <c r="Y67" s="150" t="s">
        <v>304</v>
      </c>
      <c r="Z67" s="1" t="s">
        <v>305</v>
      </c>
      <c r="AA67" s="1" t="s">
        <v>306</v>
      </c>
      <c r="AB67" s="53"/>
    </row>
    <row r="68" spans="1:28" s="46" customFormat="1">
      <c r="A68" t="s">
        <v>269</v>
      </c>
      <c r="B68" s="31">
        <v>1</v>
      </c>
      <c r="C68" s="2">
        <v>1</v>
      </c>
      <c r="D68" s="2">
        <v>1</v>
      </c>
      <c r="E68" s="2">
        <v>1</v>
      </c>
      <c r="F68" s="2">
        <v>1</v>
      </c>
      <c r="G68" s="2">
        <v>1</v>
      </c>
      <c r="H68" s="2">
        <v>1</v>
      </c>
      <c r="I68" s="2">
        <v>1</v>
      </c>
      <c r="J68" s="29">
        <v>1</v>
      </c>
      <c r="K68" s="39">
        <v>1</v>
      </c>
      <c r="L68" s="35"/>
      <c r="M68" s="81"/>
      <c r="N68" s="82"/>
      <c r="O68" s="83"/>
      <c r="P68" s="84"/>
      <c r="Q68" s="82"/>
      <c r="R68" s="83"/>
      <c r="S68" s="68"/>
      <c r="T68" s="63"/>
      <c r="U68" s="141"/>
      <c r="V68" s="74"/>
      <c r="W68" s="145"/>
      <c r="X68" s="60"/>
      <c r="Y68" s="150" t="s">
        <v>304</v>
      </c>
      <c r="Z68" s="1" t="s">
        <v>305</v>
      </c>
      <c r="AA68" s="1" t="s">
        <v>306</v>
      </c>
      <c r="AB68" s="53"/>
    </row>
    <row r="69" spans="1:28" s="46" customFormat="1">
      <c r="A69" t="s">
        <v>270</v>
      </c>
      <c r="B69" s="31">
        <v>1</v>
      </c>
      <c r="C69" s="2">
        <v>1</v>
      </c>
      <c r="D69" s="2">
        <v>1</v>
      </c>
      <c r="E69" s="2">
        <v>1</v>
      </c>
      <c r="F69" s="2">
        <v>1</v>
      </c>
      <c r="G69" s="2">
        <v>1</v>
      </c>
      <c r="H69" s="2">
        <v>1</v>
      </c>
      <c r="I69" s="2">
        <v>1</v>
      </c>
      <c r="J69" s="29">
        <v>1</v>
      </c>
      <c r="K69" s="39">
        <v>1</v>
      </c>
      <c r="L69" s="35"/>
      <c r="M69" s="81"/>
      <c r="N69" s="82"/>
      <c r="O69" s="83"/>
      <c r="P69" s="84"/>
      <c r="Q69" s="82"/>
      <c r="R69" s="83"/>
      <c r="S69" s="68"/>
      <c r="T69" s="63"/>
      <c r="U69" s="141"/>
      <c r="V69" s="74"/>
      <c r="W69" s="145"/>
      <c r="X69" s="60"/>
      <c r="Y69" s="150" t="s">
        <v>304</v>
      </c>
      <c r="Z69" s="1" t="s">
        <v>305</v>
      </c>
      <c r="AA69" s="1" t="s">
        <v>306</v>
      </c>
      <c r="AB69" s="53"/>
    </row>
    <row r="70" spans="1:28" s="46" customFormat="1">
      <c r="A70" t="s">
        <v>271</v>
      </c>
      <c r="B70" s="31">
        <v>1</v>
      </c>
      <c r="C70" s="2">
        <v>1</v>
      </c>
      <c r="D70" s="2">
        <v>4</v>
      </c>
      <c r="E70" s="2">
        <v>1</v>
      </c>
      <c r="F70" s="2">
        <v>1</v>
      </c>
      <c r="G70" s="2">
        <v>1</v>
      </c>
      <c r="H70" s="2">
        <v>1</v>
      </c>
      <c r="I70" s="2">
        <v>1</v>
      </c>
      <c r="J70" s="29">
        <v>1</v>
      </c>
      <c r="K70" s="39">
        <v>1</v>
      </c>
      <c r="L70" s="35"/>
      <c r="M70" s="81"/>
      <c r="N70" s="82"/>
      <c r="O70" s="83"/>
      <c r="P70" s="84"/>
      <c r="Q70" s="82"/>
      <c r="R70" s="83"/>
      <c r="S70" s="68"/>
      <c r="T70" s="63"/>
      <c r="U70" s="141"/>
      <c r="V70" s="74"/>
      <c r="W70" s="145"/>
      <c r="X70" s="60"/>
      <c r="Y70" s="150" t="s">
        <v>304</v>
      </c>
      <c r="Z70" s="1" t="s">
        <v>305</v>
      </c>
      <c r="AA70" s="1" t="s">
        <v>306</v>
      </c>
      <c r="AB70" s="53"/>
    </row>
    <row r="71" spans="1:28" s="46" customFormat="1">
      <c r="A71" t="s">
        <v>272</v>
      </c>
      <c r="B71" s="31">
        <v>1</v>
      </c>
      <c r="C71" s="2">
        <v>1</v>
      </c>
      <c r="D71" s="2">
        <v>4</v>
      </c>
      <c r="E71" s="2">
        <v>1</v>
      </c>
      <c r="F71" s="2">
        <v>1</v>
      </c>
      <c r="G71" s="2">
        <v>1</v>
      </c>
      <c r="H71" s="2">
        <v>1</v>
      </c>
      <c r="I71" s="2">
        <v>1</v>
      </c>
      <c r="J71" s="29">
        <v>1</v>
      </c>
      <c r="K71" s="39">
        <v>1</v>
      </c>
      <c r="L71" s="35"/>
      <c r="M71" s="81"/>
      <c r="N71" s="82"/>
      <c r="O71" s="83"/>
      <c r="P71" s="84"/>
      <c r="Q71" s="82"/>
      <c r="R71" s="83"/>
      <c r="S71" s="68"/>
      <c r="T71" s="63"/>
      <c r="U71" s="141"/>
      <c r="V71" s="74"/>
      <c r="W71" s="145"/>
      <c r="X71" s="60"/>
      <c r="Y71" s="150" t="s">
        <v>304</v>
      </c>
      <c r="Z71" s="1" t="s">
        <v>305</v>
      </c>
      <c r="AA71" s="1" t="s">
        <v>306</v>
      </c>
      <c r="AB71" s="53"/>
    </row>
    <row r="72" spans="1:28" s="46" customFormat="1">
      <c r="A72" t="s">
        <v>273</v>
      </c>
      <c r="B72" s="31">
        <v>1</v>
      </c>
      <c r="C72" s="2">
        <v>1</v>
      </c>
      <c r="D72" s="2">
        <v>4</v>
      </c>
      <c r="E72" s="2">
        <v>1</v>
      </c>
      <c r="F72" s="2">
        <v>1</v>
      </c>
      <c r="G72" s="2">
        <v>1</v>
      </c>
      <c r="H72" s="2">
        <v>1</v>
      </c>
      <c r="I72" s="2">
        <v>1</v>
      </c>
      <c r="J72" s="29">
        <v>1</v>
      </c>
      <c r="K72" s="39">
        <v>1</v>
      </c>
      <c r="L72" s="35"/>
      <c r="M72" s="81"/>
      <c r="N72" s="82"/>
      <c r="O72" s="83"/>
      <c r="P72" s="84"/>
      <c r="Q72" s="82"/>
      <c r="R72" s="83"/>
      <c r="S72" s="68"/>
      <c r="T72" s="63"/>
      <c r="U72" s="141"/>
      <c r="V72" s="74"/>
      <c r="W72" s="145"/>
      <c r="X72" s="60"/>
      <c r="Y72" s="150" t="s">
        <v>304</v>
      </c>
      <c r="Z72" s="1" t="s">
        <v>305</v>
      </c>
      <c r="AA72" s="1" t="s">
        <v>306</v>
      </c>
      <c r="AB72" s="53"/>
    </row>
    <row r="73" spans="1:28" s="46" customFormat="1">
      <c r="A73" t="s">
        <v>274</v>
      </c>
      <c r="B73" s="31">
        <v>1</v>
      </c>
      <c r="C73" s="2">
        <v>1</v>
      </c>
      <c r="D73" s="2">
        <v>4</v>
      </c>
      <c r="E73" s="2">
        <v>1</v>
      </c>
      <c r="F73" s="2">
        <v>1</v>
      </c>
      <c r="G73" s="2">
        <v>1</v>
      </c>
      <c r="H73" s="2">
        <v>1</v>
      </c>
      <c r="I73" s="2">
        <v>1</v>
      </c>
      <c r="J73" s="29">
        <v>1</v>
      </c>
      <c r="K73" s="39">
        <v>1</v>
      </c>
      <c r="L73" s="35"/>
      <c r="M73" s="81"/>
      <c r="N73" s="82"/>
      <c r="O73" s="83"/>
      <c r="P73" s="84"/>
      <c r="Q73" s="82"/>
      <c r="R73" s="83"/>
      <c r="S73" s="68"/>
      <c r="T73" s="63"/>
      <c r="U73" s="141"/>
      <c r="V73" s="74"/>
      <c r="W73" s="145"/>
      <c r="X73" s="60"/>
      <c r="Y73" s="150" t="s">
        <v>304</v>
      </c>
      <c r="Z73" s="1" t="s">
        <v>305</v>
      </c>
      <c r="AA73" s="1" t="s">
        <v>306</v>
      </c>
      <c r="AB73" s="53"/>
    </row>
    <row r="74" spans="1:28" s="46" customFormat="1">
      <c r="A74" t="s">
        <v>275</v>
      </c>
      <c r="B74" s="31">
        <v>1</v>
      </c>
      <c r="C74" s="2">
        <v>1</v>
      </c>
      <c r="D74" s="2">
        <v>4</v>
      </c>
      <c r="E74" s="2">
        <v>1</v>
      </c>
      <c r="F74" s="2">
        <v>1</v>
      </c>
      <c r="G74" s="2">
        <v>1</v>
      </c>
      <c r="H74" s="2">
        <v>1</v>
      </c>
      <c r="I74" s="2">
        <v>2</v>
      </c>
      <c r="J74" s="29">
        <v>1</v>
      </c>
      <c r="K74" s="39">
        <v>1</v>
      </c>
      <c r="L74" s="35" t="s">
        <v>311</v>
      </c>
      <c r="M74" s="81" t="s">
        <v>28</v>
      </c>
      <c r="N74" s="82">
        <v>5</v>
      </c>
      <c r="O74" s="83" t="s">
        <v>26</v>
      </c>
      <c r="P74" s="84"/>
      <c r="Q74" s="82"/>
      <c r="R74" s="83"/>
      <c r="S74" s="68"/>
      <c r="T74" s="63"/>
      <c r="U74" s="141"/>
      <c r="V74" s="74"/>
      <c r="W74" s="145"/>
      <c r="X74" s="60"/>
      <c r="Y74" s="150" t="s">
        <v>304</v>
      </c>
      <c r="Z74" s="1" t="s">
        <v>305</v>
      </c>
      <c r="AA74" s="1" t="s">
        <v>306</v>
      </c>
      <c r="AB74" s="53"/>
    </row>
    <row r="75" spans="1:28" s="46" customFormat="1">
      <c r="A75" t="s">
        <v>276</v>
      </c>
      <c r="B75" s="31">
        <v>1</v>
      </c>
      <c r="C75" s="2">
        <v>1</v>
      </c>
      <c r="D75" s="2">
        <v>1</v>
      </c>
      <c r="E75" s="2">
        <v>1</v>
      </c>
      <c r="F75" s="2">
        <v>1</v>
      </c>
      <c r="G75" s="2">
        <v>1</v>
      </c>
      <c r="H75" s="2">
        <v>1</v>
      </c>
      <c r="I75" s="2">
        <v>1</v>
      </c>
      <c r="J75" s="29">
        <v>1</v>
      </c>
      <c r="K75" s="39">
        <v>1</v>
      </c>
      <c r="L75" s="35"/>
      <c r="M75" s="81"/>
      <c r="N75" s="82"/>
      <c r="O75" s="83"/>
      <c r="P75" s="84"/>
      <c r="Q75" s="82"/>
      <c r="R75" s="83"/>
      <c r="S75" s="68"/>
      <c r="T75" s="63"/>
      <c r="U75" s="141"/>
      <c r="V75" s="74"/>
      <c r="W75" s="145"/>
      <c r="X75" s="60"/>
      <c r="Y75" s="150" t="s">
        <v>304</v>
      </c>
      <c r="Z75" s="1" t="s">
        <v>305</v>
      </c>
      <c r="AA75" s="1" t="s">
        <v>306</v>
      </c>
      <c r="AB75" s="53"/>
    </row>
    <row r="76" spans="1:28" s="46" customFormat="1">
      <c r="A76" t="s">
        <v>277</v>
      </c>
      <c r="B76" s="31">
        <v>1</v>
      </c>
      <c r="C76" s="2">
        <v>1</v>
      </c>
      <c r="D76" s="2">
        <v>1</v>
      </c>
      <c r="E76" s="2">
        <v>1</v>
      </c>
      <c r="F76" s="2">
        <v>1</v>
      </c>
      <c r="G76" s="2">
        <v>1</v>
      </c>
      <c r="H76" s="2">
        <v>1</v>
      </c>
      <c r="I76" s="2">
        <v>1</v>
      </c>
      <c r="J76" s="29">
        <v>1</v>
      </c>
      <c r="K76" s="39">
        <v>1</v>
      </c>
      <c r="L76" s="35"/>
      <c r="M76" s="81"/>
      <c r="N76" s="82"/>
      <c r="O76" s="83"/>
      <c r="P76" s="84"/>
      <c r="Q76" s="82"/>
      <c r="R76" s="83"/>
      <c r="S76" s="68"/>
      <c r="T76" s="63"/>
      <c r="U76" s="141"/>
      <c r="V76" s="74"/>
      <c r="W76" s="145"/>
      <c r="X76" s="60"/>
      <c r="Y76" s="150" t="s">
        <v>304</v>
      </c>
      <c r="Z76" s="1" t="s">
        <v>305</v>
      </c>
      <c r="AA76" s="1" t="s">
        <v>306</v>
      </c>
      <c r="AB76" s="53"/>
    </row>
    <row r="77" spans="1:28" s="46" customFormat="1">
      <c r="A77" t="s">
        <v>278</v>
      </c>
      <c r="B77" s="31">
        <v>1</v>
      </c>
      <c r="C77" s="2">
        <v>1</v>
      </c>
      <c r="D77" s="2">
        <v>1</v>
      </c>
      <c r="E77" s="2">
        <v>1</v>
      </c>
      <c r="F77" s="2">
        <v>1</v>
      </c>
      <c r="G77" s="2">
        <v>1</v>
      </c>
      <c r="H77" s="2">
        <v>1</v>
      </c>
      <c r="I77" s="2">
        <v>1</v>
      </c>
      <c r="J77" s="29">
        <v>1</v>
      </c>
      <c r="K77" s="39">
        <v>1</v>
      </c>
      <c r="L77" s="35"/>
      <c r="M77" s="81"/>
      <c r="N77" s="82"/>
      <c r="O77" s="83"/>
      <c r="P77" s="84"/>
      <c r="Q77" s="82"/>
      <c r="R77" s="83"/>
      <c r="S77" s="68"/>
      <c r="T77" s="63"/>
      <c r="U77" s="141"/>
      <c r="V77" s="74"/>
      <c r="W77" s="145"/>
      <c r="X77" s="60"/>
      <c r="Y77" s="150" t="s">
        <v>304</v>
      </c>
      <c r="Z77" s="1" t="s">
        <v>305</v>
      </c>
      <c r="AA77" s="1" t="s">
        <v>306</v>
      </c>
      <c r="AB77" s="53"/>
    </row>
    <row r="78" spans="1:28" s="46" customFormat="1">
      <c r="A78" t="s">
        <v>279</v>
      </c>
      <c r="B78" s="31">
        <v>1</v>
      </c>
      <c r="C78" s="2">
        <v>1</v>
      </c>
      <c r="D78" s="2">
        <v>1</v>
      </c>
      <c r="E78" s="2">
        <v>1</v>
      </c>
      <c r="F78" s="2">
        <v>1</v>
      </c>
      <c r="G78" s="2">
        <v>1</v>
      </c>
      <c r="H78" s="2">
        <v>1</v>
      </c>
      <c r="I78" s="2">
        <v>1</v>
      </c>
      <c r="J78" s="29">
        <v>1</v>
      </c>
      <c r="K78" s="39">
        <v>1</v>
      </c>
      <c r="L78" s="35"/>
      <c r="M78" s="81"/>
      <c r="N78" s="82"/>
      <c r="O78" s="83"/>
      <c r="P78" s="84"/>
      <c r="Q78" s="82"/>
      <c r="R78" s="83"/>
      <c r="S78" s="68"/>
      <c r="T78" s="63"/>
      <c r="U78" s="141"/>
      <c r="V78" s="74"/>
      <c r="W78" s="145"/>
      <c r="X78" s="60"/>
      <c r="Y78" s="150" t="s">
        <v>304</v>
      </c>
      <c r="Z78" s="1" t="s">
        <v>305</v>
      </c>
      <c r="AA78" s="1" t="s">
        <v>306</v>
      </c>
      <c r="AB78" s="53"/>
    </row>
    <row r="79" spans="1:28" s="46" customFormat="1">
      <c r="A79" t="s">
        <v>280</v>
      </c>
      <c r="B79" s="31">
        <v>1</v>
      </c>
      <c r="C79" s="2">
        <v>1</v>
      </c>
      <c r="D79" s="2">
        <v>4</v>
      </c>
      <c r="E79" s="2">
        <v>1</v>
      </c>
      <c r="F79" s="2">
        <v>1</v>
      </c>
      <c r="G79" s="2">
        <v>1</v>
      </c>
      <c r="H79" s="2">
        <v>1</v>
      </c>
      <c r="I79" s="2">
        <v>1</v>
      </c>
      <c r="J79" s="29">
        <v>1</v>
      </c>
      <c r="K79" s="39">
        <v>1</v>
      </c>
      <c r="L79" s="35"/>
      <c r="M79" s="81"/>
      <c r="N79" s="82"/>
      <c r="O79" s="83"/>
      <c r="P79" s="84"/>
      <c r="Q79" s="82"/>
      <c r="R79" s="83"/>
      <c r="S79" s="68"/>
      <c r="T79" s="63"/>
      <c r="U79" s="141"/>
      <c r="V79" s="74"/>
      <c r="W79" s="145"/>
      <c r="X79" s="60"/>
      <c r="Y79" s="150" t="s">
        <v>304</v>
      </c>
      <c r="Z79" s="1" t="s">
        <v>305</v>
      </c>
      <c r="AA79" s="1" t="s">
        <v>306</v>
      </c>
      <c r="AB79" s="53"/>
    </row>
    <row r="80" spans="1:28" s="46" customFormat="1">
      <c r="A80" t="s">
        <v>281</v>
      </c>
      <c r="B80" s="31">
        <v>1</v>
      </c>
      <c r="C80" s="2">
        <v>1</v>
      </c>
      <c r="D80" s="2">
        <v>1</v>
      </c>
      <c r="E80" s="2">
        <v>1</v>
      </c>
      <c r="F80" s="2">
        <v>1</v>
      </c>
      <c r="G80" s="2">
        <v>1</v>
      </c>
      <c r="H80" s="2">
        <v>1</v>
      </c>
      <c r="I80" s="2">
        <v>1</v>
      </c>
      <c r="J80" s="29">
        <v>1</v>
      </c>
      <c r="K80" s="39">
        <v>1</v>
      </c>
      <c r="L80" s="35"/>
      <c r="M80" s="81"/>
      <c r="N80" s="82"/>
      <c r="O80" s="83"/>
      <c r="P80" s="84"/>
      <c r="Q80" s="82"/>
      <c r="R80" s="83"/>
      <c r="S80" s="68"/>
      <c r="T80" s="63"/>
      <c r="U80" s="141"/>
      <c r="V80" s="74"/>
      <c r="W80" s="145"/>
      <c r="X80" s="60"/>
      <c r="Y80" s="150" t="s">
        <v>304</v>
      </c>
      <c r="Z80" s="1" t="s">
        <v>305</v>
      </c>
      <c r="AA80" s="1" t="s">
        <v>306</v>
      </c>
      <c r="AB80" s="53"/>
    </row>
    <row r="81" spans="1:28" s="46" customFormat="1">
      <c r="A81" t="s">
        <v>282</v>
      </c>
      <c r="B81" s="31">
        <v>1</v>
      </c>
      <c r="C81" s="2">
        <v>1</v>
      </c>
      <c r="D81" s="2">
        <v>1</v>
      </c>
      <c r="E81" s="2">
        <v>1</v>
      </c>
      <c r="F81" s="2">
        <v>1</v>
      </c>
      <c r="G81" s="2">
        <v>1</v>
      </c>
      <c r="H81" s="2">
        <v>1</v>
      </c>
      <c r="I81" s="2">
        <v>1</v>
      </c>
      <c r="J81" s="29">
        <v>2</v>
      </c>
      <c r="K81" s="39">
        <v>1</v>
      </c>
      <c r="L81" s="35"/>
      <c r="M81" s="81"/>
      <c r="N81" s="82"/>
      <c r="O81" s="83"/>
      <c r="P81" s="84"/>
      <c r="Q81" s="82"/>
      <c r="R81" s="83"/>
      <c r="S81" s="68"/>
      <c r="T81" s="63"/>
      <c r="U81" s="141"/>
      <c r="V81" s="74"/>
      <c r="W81" s="145"/>
      <c r="X81" s="60"/>
      <c r="Y81" s="150" t="s">
        <v>304</v>
      </c>
      <c r="Z81" s="1" t="s">
        <v>305</v>
      </c>
      <c r="AA81" s="1" t="s">
        <v>306</v>
      </c>
      <c r="AB81" s="53"/>
    </row>
    <row r="82" spans="1:28" s="46" customFormat="1">
      <c r="A82" t="s">
        <v>283</v>
      </c>
      <c r="B82" s="31">
        <v>1</v>
      </c>
      <c r="C82" s="2">
        <v>1</v>
      </c>
      <c r="D82" s="2">
        <v>1</v>
      </c>
      <c r="E82" s="2">
        <v>1</v>
      </c>
      <c r="F82" s="2">
        <v>1</v>
      </c>
      <c r="G82" s="2">
        <v>1</v>
      </c>
      <c r="H82" s="2">
        <v>1</v>
      </c>
      <c r="I82" s="2">
        <v>1</v>
      </c>
      <c r="J82" s="29">
        <v>1</v>
      </c>
      <c r="K82" s="39">
        <v>1</v>
      </c>
      <c r="L82" s="35"/>
      <c r="M82" s="81"/>
      <c r="N82" s="82"/>
      <c r="O82" s="83"/>
      <c r="P82" s="84"/>
      <c r="Q82" s="82"/>
      <c r="R82" s="83"/>
      <c r="S82" s="68"/>
      <c r="T82" s="63"/>
      <c r="U82" s="141"/>
      <c r="V82" s="74"/>
      <c r="W82" s="145"/>
      <c r="X82" s="60"/>
      <c r="Y82" s="150" t="s">
        <v>304</v>
      </c>
      <c r="Z82" s="1" t="s">
        <v>305</v>
      </c>
      <c r="AA82" s="1" t="s">
        <v>306</v>
      </c>
      <c r="AB82" s="53"/>
    </row>
    <row r="83" spans="1:28" s="46" customFormat="1">
      <c r="A83" t="s">
        <v>284</v>
      </c>
      <c r="B83" s="31">
        <v>1</v>
      </c>
      <c r="C83" s="2">
        <v>1</v>
      </c>
      <c r="D83" s="2">
        <v>1</v>
      </c>
      <c r="E83" s="2">
        <v>1</v>
      </c>
      <c r="F83" s="2">
        <v>1</v>
      </c>
      <c r="G83" s="2">
        <v>1</v>
      </c>
      <c r="H83" s="2">
        <v>1</v>
      </c>
      <c r="I83" s="2">
        <v>1</v>
      </c>
      <c r="J83" s="29">
        <v>1</v>
      </c>
      <c r="K83" s="39">
        <v>1</v>
      </c>
      <c r="L83" s="35"/>
      <c r="M83" s="81"/>
      <c r="N83" s="82"/>
      <c r="O83" s="83"/>
      <c r="P83" s="84"/>
      <c r="Q83" s="82"/>
      <c r="R83" s="83"/>
      <c r="S83" s="68"/>
      <c r="T83" s="63"/>
      <c r="U83" s="141"/>
      <c r="V83" s="74"/>
      <c r="W83" s="145"/>
      <c r="X83" s="60"/>
      <c r="Y83" s="150" t="s">
        <v>304</v>
      </c>
      <c r="Z83" s="1" t="s">
        <v>305</v>
      </c>
      <c r="AA83" s="1" t="s">
        <v>306</v>
      </c>
      <c r="AB83" s="53"/>
    </row>
    <row r="84" spans="1:28" s="46" customFormat="1">
      <c r="A84" t="s">
        <v>285</v>
      </c>
      <c r="B84" s="31">
        <v>1</v>
      </c>
      <c r="C84" s="2">
        <v>1</v>
      </c>
      <c r="D84" s="2">
        <v>1</v>
      </c>
      <c r="E84" s="2">
        <v>1</v>
      </c>
      <c r="F84" s="2">
        <v>1</v>
      </c>
      <c r="G84" s="2">
        <v>1</v>
      </c>
      <c r="H84" s="2">
        <v>1</v>
      </c>
      <c r="I84" s="2">
        <v>1</v>
      </c>
      <c r="J84" s="29">
        <v>9</v>
      </c>
      <c r="K84" s="39">
        <v>1</v>
      </c>
      <c r="L84" s="35" t="s">
        <v>310</v>
      </c>
      <c r="M84" s="81"/>
      <c r="N84" s="82"/>
      <c r="O84" s="83"/>
      <c r="P84" s="84"/>
      <c r="Q84" s="82"/>
      <c r="R84" s="83"/>
      <c r="S84" s="68"/>
      <c r="T84" s="63"/>
      <c r="U84" s="141"/>
      <c r="V84" s="74"/>
      <c r="W84" s="145"/>
      <c r="X84" s="60"/>
      <c r="Y84" s="151" t="s">
        <v>307</v>
      </c>
      <c r="Z84" s="1" t="s">
        <v>305</v>
      </c>
      <c r="AA84" s="1" t="s">
        <v>306</v>
      </c>
      <c r="AB84" s="53"/>
    </row>
    <row r="85" spans="1:28" s="46" customFormat="1">
      <c r="A85" t="s">
        <v>286</v>
      </c>
      <c r="B85" s="31">
        <v>1</v>
      </c>
      <c r="C85" s="2">
        <v>1</v>
      </c>
      <c r="D85" s="2">
        <v>4</v>
      </c>
      <c r="E85" s="2">
        <v>1</v>
      </c>
      <c r="F85" s="2">
        <v>1</v>
      </c>
      <c r="G85" s="2">
        <v>1</v>
      </c>
      <c r="H85" s="2">
        <v>1</v>
      </c>
      <c r="I85" s="2">
        <v>1</v>
      </c>
      <c r="J85" s="29">
        <v>2</v>
      </c>
      <c r="K85" s="39">
        <v>1</v>
      </c>
      <c r="L85" s="35" t="s">
        <v>312</v>
      </c>
      <c r="M85" s="81"/>
      <c r="N85" s="82"/>
      <c r="O85" s="83"/>
      <c r="P85" s="84"/>
      <c r="Q85" s="82"/>
      <c r="R85" s="83"/>
      <c r="S85" s="68"/>
      <c r="T85" s="63"/>
      <c r="U85" s="141"/>
      <c r="V85" s="74"/>
      <c r="W85" s="145"/>
      <c r="X85" s="60"/>
      <c r="Y85" s="150" t="s">
        <v>304</v>
      </c>
      <c r="Z85" s="1" t="s">
        <v>305</v>
      </c>
      <c r="AA85" s="1" t="s">
        <v>306</v>
      </c>
      <c r="AB85" s="53"/>
    </row>
    <row r="86" spans="1:28" s="46" customFormat="1">
      <c r="A86" t="s">
        <v>287</v>
      </c>
      <c r="B86" s="31">
        <v>1</v>
      </c>
      <c r="C86" s="2">
        <v>1</v>
      </c>
      <c r="D86" s="2">
        <v>4</v>
      </c>
      <c r="E86" s="2">
        <v>1</v>
      </c>
      <c r="F86" s="2">
        <v>1</v>
      </c>
      <c r="G86" s="2">
        <v>1</v>
      </c>
      <c r="H86" s="2">
        <v>1</v>
      </c>
      <c r="I86" s="2">
        <v>1</v>
      </c>
      <c r="J86" s="29">
        <v>1</v>
      </c>
      <c r="K86" s="39">
        <v>1</v>
      </c>
      <c r="L86" s="35"/>
      <c r="M86" s="81"/>
      <c r="N86" s="82"/>
      <c r="O86" s="83"/>
      <c r="P86" s="84"/>
      <c r="Q86" s="82"/>
      <c r="R86" s="83"/>
      <c r="S86" s="68"/>
      <c r="T86" s="63"/>
      <c r="U86" s="141"/>
      <c r="V86" s="74"/>
      <c r="W86" s="145"/>
      <c r="X86" s="60"/>
      <c r="Y86" s="150" t="s">
        <v>304</v>
      </c>
      <c r="Z86" s="1" t="s">
        <v>305</v>
      </c>
      <c r="AA86" s="1" t="s">
        <v>306</v>
      </c>
      <c r="AB86" s="53"/>
    </row>
    <row r="87" spans="1:28" s="46" customFormat="1">
      <c r="A87" t="s">
        <v>288</v>
      </c>
      <c r="B87" s="31">
        <v>1</v>
      </c>
      <c r="C87" s="2">
        <v>1</v>
      </c>
      <c r="D87" s="2">
        <v>4</v>
      </c>
      <c r="E87" s="2">
        <v>1</v>
      </c>
      <c r="F87" s="2">
        <v>1</v>
      </c>
      <c r="G87" s="2">
        <v>1</v>
      </c>
      <c r="H87" s="2">
        <v>1</v>
      </c>
      <c r="I87" s="2">
        <v>1</v>
      </c>
      <c r="J87" s="29">
        <v>1</v>
      </c>
      <c r="K87" s="39">
        <v>1</v>
      </c>
      <c r="L87" s="35"/>
      <c r="M87" s="81"/>
      <c r="N87" s="82"/>
      <c r="O87" s="83"/>
      <c r="P87" s="84"/>
      <c r="Q87" s="82"/>
      <c r="R87" s="83"/>
      <c r="S87" s="68"/>
      <c r="T87" s="63"/>
      <c r="U87" s="141"/>
      <c r="V87" s="74"/>
      <c r="W87" s="145"/>
      <c r="X87" s="60"/>
      <c r="Y87" s="150" t="s">
        <v>304</v>
      </c>
      <c r="Z87" s="1" t="s">
        <v>305</v>
      </c>
      <c r="AA87" s="1" t="s">
        <v>306</v>
      </c>
      <c r="AB87" s="53"/>
    </row>
    <row r="88" spans="1:28" s="46" customFormat="1">
      <c r="A88" t="s">
        <v>289</v>
      </c>
      <c r="B88" s="31">
        <v>1</v>
      </c>
      <c r="C88" s="2">
        <v>1</v>
      </c>
      <c r="D88" s="2">
        <v>4</v>
      </c>
      <c r="E88" s="2">
        <v>1</v>
      </c>
      <c r="F88" s="2">
        <v>1</v>
      </c>
      <c r="G88" s="2">
        <v>1</v>
      </c>
      <c r="H88" s="2">
        <v>1</v>
      </c>
      <c r="I88" s="2">
        <v>2</v>
      </c>
      <c r="J88" s="29">
        <v>1</v>
      </c>
      <c r="K88" s="39">
        <v>1</v>
      </c>
      <c r="L88" s="35" t="s">
        <v>313</v>
      </c>
      <c r="M88" s="81" t="s">
        <v>29</v>
      </c>
      <c r="N88" s="82">
        <v>8</v>
      </c>
      <c r="O88" s="83" t="s">
        <v>26</v>
      </c>
      <c r="P88" s="84"/>
      <c r="Q88" s="82"/>
      <c r="R88" s="83"/>
      <c r="S88" s="68"/>
      <c r="T88" s="63"/>
      <c r="U88" s="141"/>
      <c r="V88" s="74"/>
      <c r="W88" s="145"/>
      <c r="X88" s="60"/>
      <c r="Y88" s="150" t="s">
        <v>304</v>
      </c>
      <c r="Z88" s="1" t="s">
        <v>305</v>
      </c>
      <c r="AA88" s="1" t="s">
        <v>306</v>
      </c>
      <c r="AB88" s="53"/>
    </row>
    <row r="89" spans="1:28" s="46" customFormat="1">
      <c r="A89" t="s">
        <v>290</v>
      </c>
      <c r="B89" s="31">
        <v>1</v>
      </c>
      <c r="C89" s="2">
        <v>1</v>
      </c>
      <c r="D89" s="2">
        <v>1</v>
      </c>
      <c r="E89" s="2">
        <v>1</v>
      </c>
      <c r="F89" s="2">
        <v>1</v>
      </c>
      <c r="G89" s="2">
        <v>1</v>
      </c>
      <c r="H89" s="2">
        <v>1</v>
      </c>
      <c r="I89" s="2">
        <v>1</v>
      </c>
      <c r="J89" s="29">
        <v>1</v>
      </c>
      <c r="K89" s="39">
        <v>1</v>
      </c>
      <c r="L89" s="35"/>
      <c r="M89" s="81"/>
      <c r="N89" s="82"/>
      <c r="O89" s="83"/>
      <c r="P89" s="84"/>
      <c r="Q89" s="82"/>
      <c r="R89" s="83"/>
      <c r="S89" s="68"/>
      <c r="T89" s="63"/>
      <c r="U89" s="141"/>
      <c r="V89" s="74"/>
      <c r="W89" s="145"/>
      <c r="X89" s="60"/>
      <c r="Y89" s="150" t="s">
        <v>304</v>
      </c>
      <c r="Z89" s="1" t="s">
        <v>305</v>
      </c>
      <c r="AA89" s="1" t="s">
        <v>306</v>
      </c>
      <c r="AB89" s="53"/>
    </row>
    <row r="90" spans="1:28" s="46" customFormat="1">
      <c r="A90" t="s">
        <v>291</v>
      </c>
      <c r="B90" s="31">
        <v>1</v>
      </c>
      <c r="C90" s="2">
        <v>1</v>
      </c>
      <c r="D90" s="2">
        <v>1</v>
      </c>
      <c r="E90" s="2">
        <v>1</v>
      </c>
      <c r="F90" s="2">
        <v>1</v>
      </c>
      <c r="G90" s="2">
        <v>1</v>
      </c>
      <c r="H90" s="2">
        <v>1</v>
      </c>
      <c r="I90" s="2">
        <v>1</v>
      </c>
      <c r="J90" s="29">
        <v>1</v>
      </c>
      <c r="K90" s="39">
        <v>1</v>
      </c>
      <c r="L90" s="35"/>
      <c r="M90" s="81"/>
      <c r="N90" s="82"/>
      <c r="O90" s="83"/>
      <c r="P90" s="84"/>
      <c r="Q90" s="82"/>
      <c r="R90" s="83"/>
      <c r="S90" s="68"/>
      <c r="T90" s="63"/>
      <c r="U90" s="141"/>
      <c r="V90" s="74"/>
      <c r="W90" s="145"/>
      <c r="X90" s="60"/>
      <c r="Y90" s="150" t="s">
        <v>304</v>
      </c>
      <c r="Z90" s="1" t="s">
        <v>305</v>
      </c>
      <c r="AA90" s="1" t="s">
        <v>306</v>
      </c>
      <c r="AB90" s="53"/>
    </row>
    <row r="91" spans="1:28" s="46" customFormat="1">
      <c r="A91" t="s">
        <v>292</v>
      </c>
      <c r="B91" s="31">
        <v>1</v>
      </c>
      <c r="C91" s="2">
        <v>1</v>
      </c>
      <c r="D91" s="2">
        <v>1</v>
      </c>
      <c r="E91" s="2">
        <v>1</v>
      </c>
      <c r="F91" s="2">
        <v>1</v>
      </c>
      <c r="G91" s="2">
        <v>1</v>
      </c>
      <c r="H91" s="2">
        <v>1</v>
      </c>
      <c r="I91" s="2">
        <v>1</v>
      </c>
      <c r="J91" s="29">
        <v>1</v>
      </c>
      <c r="K91" s="39">
        <v>1</v>
      </c>
      <c r="L91" s="35"/>
      <c r="M91" s="81"/>
      <c r="N91" s="82"/>
      <c r="O91" s="83"/>
      <c r="P91" s="84"/>
      <c r="Q91" s="82"/>
      <c r="R91" s="83"/>
      <c r="S91" s="68"/>
      <c r="T91" s="63"/>
      <c r="U91" s="141"/>
      <c r="V91" s="74"/>
      <c r="W91" s="145"/>
      <c r="X91" s="60"/>
      <c r="Y91" s="150" t="s">
        <v>304</v>
      </c>
      <c r="Z91" s="1" t="s">
        <v>305</v>
      </c>
      <c r="AA91" s="1" t="s">
        <v>306</v>
      </c>
      <c r="AB91" s="53"/>
    </row>
    <row r="92" spans="1:28" s="46" customFormat="1">
      <c r="A92" t="s">
        <v>293</v>
      </c>
      <c r="B92" s="31">
        <v>1</v>
      </c>
      <c r="C92" s="2">
        <v>1</v>
      </c>
      <c r="D92" s="2">
        <v>1</v>
      </c>
      <c r="E92" s="2">
        <v>1</v>
      </c>
      <c r="F92" s="2">
        <v>1</v>
      </c>
      <c r="G92" s="2">
        <v>1</v>
      </c>
      <c r="H92" s="2">
        <v>1</v>
      </c>
      <c r="I92" s="2">
        <v>1</v>
      </c>
      <c r="J92" s="29">
        <v>1</v>
      </c>
      <c r="K92" s="39">
        <v>1</v>
      </c>
      <c r="L92" s="35"/>
      <c r="M92" s="81"/>
      <c r="N92" s="82"/>
      <c r="O92" s="83"/>
      <c r="P92" s="84"/>
      <c r="Q92" s="82"/>
      <c r="R92" s="83"/>
      <c r="S92" s="68"/>
      <c r="T92" s="63"/>
      <c r="U92" s="141"/>
      <c r="V92" s="74"/>
      <c r="W92" s="145"/>
      <c r="X92" s="60"/>
      <c r="Y92" s="150" t="s">
        <v>304</v>
      </c>
      <c r="Z92" s="1" t="s">
        <v>305</v>
      </c>
      <c r="AA92" s="1" t="s">
        <v>306</v>
      </c>
      <c r="AB92" s="53"/>
    </row>
    <row r="93" spans="1:28" s="46" customFormat="1">
      <c r="A93" t="s">
        <v>294</v>
      </c>
      <c r="B93" s="31">
        <v>1</v>
      </c>
      <c r="C93" s="2">
        <v>1</v>
      </c>
      <c r="D93" s="2">
        <v>1</v>
      </c>
      <c r="E93" s="2">
        <v>1</v>
      </c>
      <c r="F93" s="2">
        <v>1</v>
      </c>
      <c r="G93" s="2">
        <v>1</v>
      </c>
      <c r="H93" s="2">
        <v>1</v>
      </c>
      <c r="I93" s="2">
        <v>1</v>
      </c>
      <c r="J93" s="29">
        <v>1</v>
      </c>
      <c r="K93" s="39">
        <v>1</v>
      </c>
      <c r="L93" s="35"/>
      <c r="M93" s="81"/>
      <c r="N93" s="82"/>
      <c r="O93" s="83"/>
      <c r="P93" s="84"/>
      <c r="Q93" s="82"/>
      <c r="R93" s="83"/>
      <c r="S93" s="68"/>
      <c r="T93" s="63"/>
      <c r="U93" s="141"/>
      <c r="V93" s="74"/>
      <c r="W93" s="145"/>
      <c r="X93" s="60"/>
      <c r="Y93" s="150" t="s">
        <v>304</v>
      </c>
      <c r="Z93" s="1" t="s">
        <v>305</v>
      </c>
      <c r="AA93" s="1" t="s">
        <v>306</v>
      </c>
      <c r="AB93" s="53"/>
    </row>
    <row r="94" spans="1:28" s="46" customFormat="1">
      <c r="A94" t="s">
        <v>295</v>
      </c>
      <c r="B94" s="31">
        <v>1</v>
      </c>
      <c r="C94" s="2">
        <v>1</v>
      </c>
      <c r="D94" s="2">
        <v>1</v>
      </c>
      <c r="E94" s="2">
        <v>1</v>
      </c>
      <c r="F94" s="2">
        <v>1</v>
      </c>
      <c r="G94" s="2">
        <v>1</v>
      </c>
      <c r="H94" s="2">
        <v>1</v>
      </c>
      <c r="I94" s="2">
        <v>1</v>
      </c>
      <c r="J94" s="29">
        <v>1</v>
      </c>
      <c r="K94" s="39">
        <v>1</v>
      </c>
      <c r="L94" s="35"/>
      <c r="M94" s="81"/>
      <c r="N94" s="82"/>
      <c r="O94" s="83"/>
      <c r="P94" s="84"/>
      <c r="Q94" s="82"/>
      <c r="R94" s="83"/>
      <c r="S94" s="68"/>
      <c r="T94" s="63"/>
      <c r="U94" s="141"/>
      <c r="V94" s="74"/>
      <c r="W94" s="145"/>
      <c r="X94" s="60"/>
      <c r="Y94" s="150" t="s">
        <v>304</v>
      </c>
      <c r="Z94" s="1" t="s">
        <v>305</v>
      </c>
      <c r="AA94" s="1" t="s">
        <v>306</v>
      </c>
      <c r="AB94" s="53"/>
    </row>
    <row r="95" spans="1:28" s="46" customFormat="1">
      <c r="A95" t="s">
        <v>296</v>
      </c>
      <c r="B95" s="31">
        <v>1</v>
      </c>
      <c r="C95" s="2">
        <v>1</v>
      </c>
      <c r="D95" s="2">
        <v>1</v>
      </c>
      <c r="E95" s="2">
        <v>1</v>
      </c>
      <c r="F95" s="2">
        <v>1</v>
      </c>
      <c r="G95" s="2">
        <v>1</v>
      </c>
      <c r="H95" s="2">
        <v>1</v>
      </c>
      <c r="I95" s="2">
        <v>1</v>
      </c>
      <c r="J95" s="29">
        <v>1</v>
      </c>
      <c r="K95" s="39">
        <v>1</v>
      </c>
      <c r="L95" s="35"/>
      <c r="M95" s="81"/>
      <c r="N95" s="82"/>
      <c r="O95" s="83"/>
      <c r="P95" s="84"/>
      <c r="Q95" s="82"/>
      <c r="R95" s="83"/>
      <c r="S95" s="68"/>
      <c r="T95" s="63"/>
      <c r="U95" s="141"/>
      <c r="V95" s="74"/>
      <c r="W95" s="145"/>
      <c r="X95" s="60"/>
      <c r="Y95" s="150" t="s">
        <v>304</v>
      </c>
      <c r="Z95" s="1" t="s">
        <v>305</v>
      </c>
      <c r="AA95" s="1" t="s">
        <v>306</v>
      </c>
      <c r="AB95" s="53"/>
    </row>
    <row r="96" spans="1:28" s="46" customFormat="1">
      <c r="A96" t="s">
        <v>297</v>
      </c>
      <c r="B96" s="31">
        <v>1</v>
      </c>
      <c r="C96" s="2">
        <v>1</v>
      </c>
      <c r="D96" s="2">
        <v>1</v>
      </c>
      <c r="E96" s="2">
        <v>1</v>
      </c>
      <c r="F96" s="2">
        <v>1</v>
      </c>
      <c r="G96" s="2">
        <v>1</v>
      </c>
      <c r="H96" s="2">
        <v>1</v>
      </c>
      <c r="I96" s="2">
        <v>1</v>
      </c>
      <c r="J96" s="29">
        <v>1</v>
      </c>
      <c r="K96" s="39">
        <v>1</v>
      </c>
      <c r="L96" s="35"/>
      <c r="M96" s="81"/>
      <c r="N96" s="82"/>
      <c r="O96" s="83"/>
      <c r="P96" s="84"/>
      <c r="Q96" s="82"/>
      <c r="R96" s="83"/>
      <c r="S96" s="68"/>
      <c r="T96" s="63"/>
      <c r="U96" s="141"/>
      <c r="V96" s="74"/>
      <c r="W96" s="145"/>
      <c r="X96" s="60"/>
      <c r="Y96" s="150" t="s">
        <v>304</v>
      </c>
      <c r="Z96" s="1" t="s">
        <v>305</v>
      </c>
      <c r="AA96" s="1" t="s">
        <v>306</v>
      </c>
      <c r="AB96" s="53"/>
    </row>
    <row r="97" spans="1:28" s="46" customFormat="1">
      <c r="A97" t="s">
        <v>298</v>
      </c>
      <c r="B97" s="31">
        <v>1</v>
      </c>
      <c r="C97" s="2">
        <v>1</v>
      </c>
      <c r="D97" s="2">
        <v>1</v>
      </c>
      <c r="E97" s="2">
        <v>1</v>
      </c>
      <c r="F97" s="2">
        <v>1</v>
      </c>
      <c r="G97" s="2">
        <v>1</v>
      </c>
      <c r="H97" s="2">
        <v>1</v>
      </c>
      <c r="I97" s="2">
        <v>1</v>
      </c>
      <c r="J97" s="29">
        <v>1</v>
      </c>
      <c r="K97" s="39">
        <v>1</v>
      </c>
      <c r="L97" s="35"/>
      <c r="M97" s="81"/>
      <c r="N97" s="82"/>
      <c r="O97" s="83"/>
      <c r="P97" s="84"/>
      <c r="Q97" s="82"/>
      <c r="R97" s="83"/>
      <c r="S97" s="68"/>
      <c r="T97" s="63"/>
      <c r="U97" s="141"/>
      <c r="V97" s="74"/>
      <c r="W97" s="145"/>
      <c r="X97" s="60"/>
      <c r="Y97" s="150" t="s">
        <v>304</v>
      </c>
      <c r="Z97" s="1" t="s">
        <v>305</v>
      </c>
      <c r="AA97" s="1" t="s">
        <v>306</v>
      </c>
      <c r="AB97" s="53"/>
    </row>
    <row r="98" spans="1:28" s="46" customFormat="1">
      <c r="A98" t="s">
        <v>299</v>
      </c>
      <c r="B98" s="31">
        <v>1</v>
      </c>
      <c r="C98" s="2">
        <v>1</v>
      </c>
      <c r="D98" s="2">
        <v>1</v>
      </c>
      <c r="E98" s="2">
        <v>1</v>
      </c>
      <c r="F98" s="2">
        <v>1</v>
      </c>
      <c r="G98" s="2">
        <v>1</v>
      </c>
      <c r="H98" s="2">
        <v>1</v>
      </c>
      <c r="I98" s="2">
        <v>1</v>
      </c>
      <c r="J98" s="29">
        <v>1</v>
      </c>
      <c r="K98" s="39">
        <v>1</v>
      </c>
      <c r="L98" s="35"/>
      <c r="M98" s="81"/>
      <c r="N98" s="82"/>
      <c r="O98" s="83"/>
      <c r="P98" s="84"/>
      <c r="Q98" s="82"/>
      <c r="R98" s="83"/>
      <c r="S98" s="68"/>
      <c r="T98" s="63"/>
      <c r="U98" s="141"/>
      <c r="V98" s="74"/>
      <c r="W98" s="145"/>
      <c r="X98" s="60"/>
      <c r="Y98" s="150" t="s">
        <v>304</v>
      </c>
      <c r="Z98" s="1" t="s">
        <v>305</v>
      </c>
      <c r="AA98" s="1" t="s">
        <v>306</v>
      </c>
      <c r="AB98" s="53"/>
    </row>
    <row r="99" spans="1:28" s="46" customFormat="1">
      <c r="A99" t="s">
        <v>300</v>
      </c>
      <c r="B99" s="31">
        <v>1</v>
      </c>
      <c r="C99" s="2">
        <v>1</v>
      </c>
      <c r="D99" s="2">
        <v>1</v>
      </c>
      <c r="E99" s="2">
        <v>1</v>
      </c>
      <c r="F99" s="2">
        <v>1</v>
      </c>
      <c r="G99" s="2">
        <v>1</v>
      </c>
      <c r="H99" s="2">
        <v>1</v>
      </c>
      <c r="I99" s="2">
        <v>1</v>
      </c>
      <c r="J99" s="29">
        <v>1</v>
      </c>
      <c r="K99" s="39">
        <v>1</v>
      </c>
      <c r="L99" s="35"/>
      <c r="M99" s="81"/>
      <c r="N99" s="82"/>
      <c r="O99" s="83"/>
      <c r="P99" s="84"/>
      <c r="Q99" s="82"/>
      <c r="R99" s="83"/>
      <c r="S99" s="68"/>
      <c r="T99" s="63"/>
      <c r="U99" s="141"/>
      <c r="V99" s="74"/>
      <c r="W99" s="145"/>
      <c r="X99" s="60"/>
      <c r="Y99" s="150" t="s">
        <v>304</v>
      </c>
      <c r="Z99" s="1" t="s">
        <v>305</v>
      </c>
      <c r="AA99" s="1" t="s">
        <v>306</v>
      </c>
      <c r="AB99" s="53"/>
    </row>
    <row r="100" spans="1:28" s="46" customFormat="1">
      <c r="A100" t="s">
        <v>301</v>
      </c>
      <c r="B100" s="31">
        <v>1</v>
      </c>
      <c r="C100" s="2">
        <v>1</v>
      </c>
      <c r="D100" s="2">
        <v>1</v>
      </c>
      <c r="E100" s="2">
        <v>1</v>
      </c>
      <c r="F100" s="2">
        <v>1</v>
      </c>
      <c r="G100" s="2">
        <v>1</v>
      </c>
      <c r="H100" s="2">
        <v>1</v>
      </c>
      <c r="I100" s="2">
        <v>1</v>
      </c>
      <c r="J100" s="29">
        <v>1</v>
      </c>
      <c r="K100" s="39">
        <v>1</v>
      </c>
      <c r="L100" s="35"/>
      <c r="M100" s="81"/>
      <c r="N100" s="82"/>
      <c r="O100" s="83"/>
      <c r="P100" s="84"/>
      <c r="Q100" s="82"/>
      <c r="R100" s="83"/>
      <c r="S100" s="68"/>
      <c r="T100" s="63"/>
      <c r="U100" s="141"/>
      <c r="V100" s="74"/>
      <c r="W100" s="145"/>
      <c r="X100" s="60"/>
      <c r="Y100" s="150" t="s">
        <v>304</v>
      </c>
      <c r="Z100" s="1" t="s">
        <v>305</v>
      </c>
      <c r="AA100" s="1" t="s">
        <v>306</v>
      </c>
      <c r="AB100" s="53"/>
    </row>
    <row r="101" spans="1:28" s="46" customFormat="1">
      <c r="A101" t="s">
        <v>302</v>
      </c>
      <c r="B101" s="31">
        <v>1</v>
      </c>
      <c r="C101" s="2">
        <v>1</v>
      </c>
      <c r="D101" s="2">
        <v>4</v>
      </c>
      <c r="E101" s="2">
        <v>1</v>
      </c>
      <c r="F101" s="2">
        <v>1</v>
      </c>
      <c r="G101" s="2">
        <v>1</v>
      </c>
      <c r="H101" s="2">
        <v>1</v>
      </c>
      <c r="I101" s="2">
        <v>1</v>
      </c>
      <c r="J101" s="29">
        <v>1</v>
      </c>
      <c r="K101" s="39">
        <v>1</v>
      </c>
      <c r="L101" s="35"/>
      <c r="M101" s="81"/>
      <c r="N101" s="82"/>
      <c r="O101" s="83"/>
      <c r="P101" s="84"/>
      <c r="Q101" s="82"/>
      <c r="R101" s="83"/>
      <c r="S101" s="68"/>
      <c r="T101" s="63"/>
      <c r="U101" s="141"/>
      <c r="V101" s="74"/>
      <c r="W101" s="145"/>
      <c r="X101" s="60"/>
      <c r="Y101" s="150" t="s">
        <v>304</v>
      </c>
      <c r="Z101" s="1" t="s">
        <v>305</v>
      </c>
      <c r="AA101" s="1" t="s">
        <v>306</v>
      </c>
      <c r="AB101" s="53"/>
    </row>
    <row r="102" spans="1:28" s="46" customFormat="1">
      <c r="A102" t="s">
        <v>303</v>
      </c>
      <c r="B102" s="31">
        <v>1</v>
      </c>
      <c r="C102" s="2">
        <v>1</v>
      </c>
      <c r="D102" s="2">
        <v>4</v>
      </c>
      <c r="E102" s="2">
        <v>1</v>
      </c>
      <c r="F102" s="2">
        <v>1</v>
      </c>
      <c r="G102" s="2">
        <v>1</v>
      </c>
      <c r="H102" s="2">
        <v>1</v>
      </c>
      <c r="I102" s="2">
        <v>1</v>
      </c>
      <c r="J102" s="29">
        <v>1</v>
      </c>
      <c r="K102" s="39">
        <v>1</v>
      </c>
      <c r="L102" s="35"/>
      <c r="M102" s="81"/>
      <c r="N102" s="82"/>
      <c r="O102" s="83"/>
      <c r="P102" s="84"/>
      <c r="Q102" s="82"/>
      <c r="R102" s="83"/>
      <c r="S102" s="68"/>
      <c r="T102" s="63"/>
      <c r="U102" s="141"/>
      <c r="V102" s="74"/>
      <c r="W102" s="145"/>
      <c r="X102" s="60"/>
      <c r="Y102" s="150" t="s">
        <v>304</v>
      </c>
      <c r="Z102" s="1" t="s">
        <v>305</v>
      </c>
      <c r="AA102" s="1" t="s">
        <v>306</v>
      </c>
      <c r="AB102" s="53"/>
    </row>
    <row r="103" spans="1:28" s="2" customFormat="1">
      <c r="A103" s="27"/>
      <c r="B103" s="31"/>
      <c r="J103" s="29"/>
      <c r="K103" s="39"/>
      <c r="L103" s="35"/>
      <c r="M103" s="81"/>
      <c r="N103" s="82"/>
      <c r="O103" s="83"/>
      <c r="P103" s="84"/>
      <c r="Q103" s="82"/>
      <c r="R103" s="83"/>
      <c r="S103" s="69"/>
      <c r="T103" s="63"/>
      <c r="U103" s="141"/>
      <c r="V103" s="74"/>
      <c r="W103" s="145"/>
      <c r="X103" s="60"/>
      <c r="Y103" s="31"/>
      <c r="AA103" s="33"/>
      <c r="AB103" s="31"/>
    </row>
    <row r="104" spans="1:28" s="2" customFormat="1">
      <c r="A104" s="27"/>
      <c r="B104" s="31"/>
      <c r="J104" s="29"/>
      <c r="K104" s="39"/>
      <c r="L104" s="35"/>
      <c r="M104" s="81"/>
      <c r="N104" s="82"/>
      <c r="O104" s="83"/>
      <c r="P104" s="84"/>
      <c r="Q104" s="82"/>
      <c r="R104" s="83"/>
      <c r="S104" s="69"/>
      <c r="T104" s="63"/>
      <c r="U104" s="141"/>
      <c r="V104" s="74"/>
      <c r="W104" s="145"/>
      <c r="X104" s="60"/>
      <c r="Y104" s="31"/>
      <c r="AA104" s="33"/>
      <c r="AB104" s="31"/>
    </row>
    <row r="105" spans="1:28" s="2" customFormat="1">
      <c r="A105" s="27"/>
      <c r="B105" s="31"/>
      <c r="J105" s="29"/>
      <c r="K105" s="39"/>
      <c r="L105" s="35"/>
      <c r="M105" s="81"/>
      <c r="N105" s="82"/>
      <c r="O105" s="83"/>
      <c r="P105" s="84"/>
      <c r="Q105" s="82"/>
      <c r="R105" s="83"/>
      <c r="S105" s="69"/>
      <c r="T105" s="63"/>
      <c r="U105" s="141"/>
      <c r="V105" s="74"/>
      <c r="W105" s="145"/>
      <c r="X105" s="60"/>
      <c r="Y105" s="31"/>
      <c r="AA105" s="33"/>
      <c r="AB105" s="31"/>
    </row>
    <row r="106" spans="1:28" s="2" customFormat="1">
      <c r="A106" s="27"/>
      <c r="B106" s="31"/>
      <c r="J106" s="29"/>
      <c r="K106" s="39"/>
      <c r="L106" s="35"/>
      <c r="M106" s="81"/>
      <c r="N106" s="82"/>
      <c r="O106" s="83"/>
      <c r="P106" s="84"/>
      <c r="Q106" s="82"/>
      <c r="R106" s="83"/>
      <c r="S106" s="69"/>
      <c r="T106" s="63"/>
      <c r="U106" s="141"/>
      <c r="V106" s="74"/>
      <c r="W106" s="145"/>
      <c r="X106" s="60"/>
      <c r="Y106" s="31"/>
      <c r="AA106" s="33"/>
      <c r="AB106" s="31"/>
    </row>
    <row r="107" spans="1:28" s="2" customFormat="1">
      <c r="A107" s="27"/>
      <c r="B107" s="31"/>
      <c r="J107" s="29"/>
      <c r="K107" s="39"/>
      <c r="L107" s="35"/>
      <c r="M107" s="81"/>
      <c r="N107" s="82"/>
      <c r="O107" s="83"/>
      <c r="P107" s="84"/>
      <c r="Q107" s="82"/>
      <c r="R107" s="83"/>
      <c r="S107" s="69"/>
      <c r="T107" s="63"/>
      <c r="U107" s="141"/>
      <c r="V107" s="74"/>
      <c r="W107" s="145"/>
      <c r="X107" s="60"/>
      <c r="Y107" s="31"/>
      <c r="AA107" s="33"/>
      <c r="AB107" s="31"/>
    </row>
    <row r="108" spans="1:28" s="2" customFormat="1">
      <c r="A108" s="27"/>
      <c r="B108" s="31"/>
      <c r="J108" s="29"/>
      <c r="K108" s="39"/>
      <c r="L108" s="35"/>
      <c r="M108" s="81"/>
      <c r="N108" s="82"/>
      <c r="O108" s="83"/>
      <c r="P108" s="84"/>
      <c r="Q108" s="82"/>
      <c r="R108" s="83"/>
      <c r="S108" s="69"/>
      <c r="T108" s="63"/>
      <c r="U108" s="141"/>
      <c r="V108" s="74"/>
      <c r="W108" s="145"/>
      <c r="X108" s="60"/>
      <c r="Y108" s="31"/>
      <c r="AA108" s="33"/>
      <c r="AB108" s="31"/>
    </row>
    <row r="109" spans="1:28" s="2" customFormat="1">
      <c r="A109" s="27"/>
      <c r="B109" s="31"/>
      <c r="J109" s="29"/>
      <c r="K109" s="39"/>
      <c r="L109" s="35"/>
      <c r="M109" s="81"/>
      <c r="N109" s="82"/>
      <c r="O109" s="83"/>
      <c r="P109" s="84"/>
      <c r="Q109" s="82"/>
      <c r="R109" s="83"/>
      <c r="S109" s="69"/>
      <c r="T109" s="63"/>
      <c r="U109" s="141"/>
      <c r="V109" s="74"/>
      <c r="W109" s="145"/>
      <c r="X109" s="60"/>
      <c r="Y109" s="31"/>
      <c r="AA109" s="33"/>
      <c r="AB109" s="31"/>
    </row>
    <row r="110" spans="1:28" s="2" customFormat="1">
      <c r="A110" s="27"/>
      <c r="B110" s="31"/>
      <c r="J110" s="29"/>
      <c r="K110" s="39"/>
      <c r="L110" s="35"/>
      <c r="M110" s="81"/>
      <c r="N110" s="82"/>
      <c r="O110" s="83"/>
      <c r="P110" s="84"/>
      <c r="Q110" s="82"/>
      <c r="R110" s="83"/>
      <c r="S110" s="69"/>
      <c r="T110" s="63"/>
      <c r="U110" s="141"/>
      <c r="V110" s="74"/>
      <c r="W110" s="145"/>
      <c r="X110" s="60"/>
      <c r="Y110" s="31"/>
      <c r="AA110" s="33"/>
      <c r="AB110" s="31"/>
    </row>
    <row r="111" spans="1:28" s="2" customFormat="1">
      <c r="A111" s="27"/>
      <c r="B111" s="31"/>
      <c r="J111" s="29"/>
      <c r="K111" s="39"/>
      <c r="L111" s="35"/>
      <c r="M111" s="81"/>
      <c r="N111" s="82"/>
      <c r="O111" s="83"/>
      <c r="P111" s="84"/>
      <c r="Q111" s="82"/>
      <c r="R111" s="83"/>
      <c r="S111" s="69"/>
      <c r="T111" s="63"/>
      <c r="U111" s="141"/>
      <c r="V111" s="74"/>
      <c r="W111" s="145"/>
      <c r="X111" s="60"/>
      <c r="Y111" s="31"/>
      <c r="AA111" s="33"/>
      <c r="AB111" s="31"/>
    </row>
    <row r="112" spans="1:28" s="2" customFormat="1">
      <c r="A112" s="27"/>
      <c r="B112" s="31"/>
      <c r="J112" s="29"/>
      <c r="K112" s="39"/>
      <c r="L112" s="35"/>
      <c r="M112" s="81"/>
      <c r="N112" s="82"/>
      <c r="O112" s="83"/>
      <c r="P112" s="84"/>
      <c r="Q112" s="82"/>
      <c r="R112" s="83"/>
      <c r="S112" s="69"/>
      <c r="T112" s="63"/>
      <c r="U112" s="141"/>
      <c r="V112" s="74"/>
      <c r="W112" s="145"/>
      <c r="X112" s="60"/>
      <c r="Y112" s="31"/>
      <c r="AA112" s="33"/>
      <c r="AB112" s="31"/>
    </row>
    <row r="113" spans="1:28" s="2" customFormat="1">
      <c r="A113" s="27"/>
      <c r="B113" s="31"/>
      <c r="J113" s="29"/>
      <c r="K113" s="39"/>
      <c r="L113" s="35"/>
      <c r="M113" s="81"/>
      <c r="N113" s="82"/>
      <c r="O113" s="83"/>
      <c r="P113" s="84"/>
      <c r="Q113" s="82"/>
      <c r="R113" s="83"/>
      <c r="S113" s="69"/>
      <c r="T113" s="63"/>
      <c r="U113" s="141"/>
      <c r="V113" s="74"/>
      <c r="W113" s="145"/>
      <c r="X113" s="60"/>
      <c r="Y113" s="31"/>
      <c r="AA113" s="33"/>
      <c r="AB113" s="31"/>
    </row>
    <row r="114" spans="1:28" s="2" customFormat="1">
      <c r="A114" s="27"/>
      <c r="B114" s="31"/>
      <c r="J114" s="29"/>
      <c r="K114" s="39"/>
      <c r="L114" s="35"/>
      <c r="M114" s="81"/>
      <c r="N114" s="82"/>
      <c r="O114" s="83"/>
      <c r="P114" s="84"/>
      <c r="Q114" s="82"/>
      <c r="R114" s="83"/>
      <c r="S114" s="69"/>
      <c r="T114" s="63"/>
      <c r="U114" s="141"/>
      <c r="V114" s="74"/>
      <c r="W114" s="145"/>
      <c r="X114" s="60"/>
      <c r="Y114" s="31"/>
      <c r="AA114" s="33"/>
      <c r="AB114" s="31"/>
    </row>
    <row r="115" spans="1:28" s="2" customFormat="1">
      <c r="A115" s="27"/>
      <c r="B115" s="31"/>
      <c r="J115" s="29"/>
      <c r="K115" s="39"/>
      <c r="L115" s="35"/>
      <c r="M115" s="81"/>
      <c r="N115" s="82"/>
      <c r="O115" s="83"/>
      <c r="P115" s="84"/>
      <c r="Q115" s="82"/>
      <c r="R115" s="83"/>
      <c r="S115" s="69"/>
      <c r="T115" s="63"/>
      <c r="U115" s="141"/>
      <c r="V115" s="74"/>
      <c r="W115" s="145"/>
      <c r="X115" s="60"/>
      <c r="Y115" s="31"/>
      <c r="AA115" s="33"/>
      <c r="AB115" s="31"/>
    </row>
    <row r="116" spans="1:28" s="2" customFormat="1">
      <c r="A116" s="27"/>
      <c r="B116" s="31"/>
      <c r="J116" s="29"/>
      <c r="K116" s="39"/>
      <c r="L116" s="35"/>
      <c r="M116" s="81"/>
      <c r="N116" s="82"/>
      <c r="O116" s="83"/>
      <c r="P116" s="84"/>
      <c r="Q116" s="82"/>
      <c r="R116" s="83"/>
      <c r="S116" s="69"/>
      <c r="T116" s="63"/>
      <c r="U116" s="141"/>
      <c r="V116" s="74"/>
      <c r="W116" s="145"/>
      <c r="X116" s="60"/>
      <c r="Y116" s="31"/>
      <c r="AA116" s="33"/>
      <c r="AB116" s="31"/>
    </row>
    <row r="117" spans="1:28" s="2" customFormat="1">
      <c r="A117" s="27"/>
      <c r="B117" s="31"/>
      <c r="J117" s="29"/>
      <c r="K117" s="39"/>
      <c r="L117" s="35"/>
      <c r="M117" s="81"/>
      <c r="N117" s="82"/>
      <c r="O117" s="83"/>
      <c r="P117" s="84"/>
      <c r="Q117" s="82"/>
      <c r="R117" s="83"/>
      <c r="S117" s="69"/>
      <c r="T117" s="63"/>
      <c r="U117" s="141"/>
      <c r="V117" s="74"/>
      <c r="W117" s="145"/>
      <c r="X117" s="60"/>
      <c r="Y117" s="31"/>
      <c r="AA117" s="33"/>
      <c r="AB117" s="31"/>
    </row>
    <row r="118" spans="1:28" s="2" customFormat="1">
      <c r="A118" s="27"/>
      <c r="B118" s="31"/>
      <c r="J118" s="29"/>
      <c r="K118" s="39"/>
      <c r="L118" s="35"/>
      <c r="M118" s="81"/>
      <c r="N118" s="82"/>
      <c r="O118" s="83"/>
      <c r="P118" s="84"/>
      <c r="Q118" s="82"/>
      <c r="R118" s="83"/>
      <c r="S118" s="69"/>
      <c r="T118" s="63"/>
      <c r="U118" s="141"/>
      <c r="V118" s="74"/>
      <c r="W118" s="145"/>
      <c r="X118" s="60"/>
      <c r="Y118" s="31"/>
      <c r="AA118" s="33"/>
      <c r="AB118" s="31"/>
    </row>
    <row r="119" spans="1:28" s="2" customFormat="1">
      <c r="A119" s="27"/>
      <c r="B119" s="31"/>
      <c r="J119" s="29"/>
      <c r="K119" s="39"/>
      <c r="L119" s="35"/>
      <c r="M119" s="81"/>
      <c r="N119" s="82"/>
      <c r="O119" s="83"/>
      <c r="P119" s="84"/>
      <c r="Q119" s="82"/>
      <c r="R119" s="83"/>
      <c r="S119" s="69"/>
      <c r="T119" s="63"/>
      <c r="U119" s="141"/>
      <c r="V119" s="74"/>
      <c r="W119" s="145"/>
      <c r="X119" s="60"/>
      <c r="Y119" s="31"/>
      <c r="AA119" s="33"/>
      <c r="AB119" s="31"/>
    </row>
    <row r="120" spans="1:28" s="2" customFormat="1">
      <c r="A120" s="27"/>
      <c r="B120" s="31"/>
      <c r="J120" s="29"/>
      <c r="K120" s="39"/>
      <c r="L120" s="35"/>
      <c r="M120" s="81"/>
      <c r="N120" s="82"/>
      <c r="O120" s="83"/>
      <c r="P120" s="84"/>
      <c r="Q120" s="82"/>
      <c r="R120" s="83"/>
      <c r="S120" s="69"/>
      <c r="T120" s="63"/>
      <c r="U120" s="141"/>
      <c r="V120" s="74"/>
      <c r="W120" s="145"/>
      <c r="X120" s="60"/>
      <c r="Y120" s="31"/>
      <c r="AA120" s="33"/>
      <c r="AB120" s="31"/>
    </row>
    <row r="121" spans="1:28" s="2" customFormat="1">
      <c r="A121" s="27"/>
      <c r="B121" s="31"/>
      <c r="J121" s="29"/>
      <c r="K121" s="39"/>
      <c r="L121" s="35"/>
      <c r="M121" s="81"/>
      <c r="N121" s="82"/>
      <c r="O121" s="83"/>
      <c r="P121" s="84"/>
      <c r="Q121" s="82"/>
      <c r="R121" s="83"/>
      <c r="S121" s="69"/>
      <c r="T121" s="63"/>
      <c r="U121" s="141"/>
      <c r="V121" s="74"/>
      <c r="W121" s="145"/>
      <c r="X121" s="60"/>
      <c r="Y121" s="31"/>
      <c r="AA121" s="33"/>
      <c r="AB121" s="31"/>
    </row>
    <row r="122" spans="1:28" s="2" customFormat="1">
      <c r="A122" s="27"/>
      <c r="B122" s="31"/>
      <c r="J122" s="29"/>
      <c r="K122" s="39"/>
      <c r="L122" s="35"/>
      <c r="M122" s="81"/>
      <c r="N122" s="82"/>
      <c r="O122" s="83"/>
      <c r="P122" s="84"/>
      <c r="Q122" s="82"/>
      <c r="R122" s="83"/>
      <c r="S122" s="69"/>
      <c r="T122" s="63"/>
      <c r="U122" s="141"/>
      <c r="V122" s="74"/>
      <c r="W122" s="145"/>
      <c r="X122" s="60"/>
      <c r="Y122" s="31"/>
      <c r="AA122" s="33"/>
      <c r="AB122" s="31"/>
    </row>
    <row r="123" spans="1:28" s="2" customFormat="1">
      <c r="A123" s="27"/>
      <c r="B123" s="31"/>
      <c r="J123" s="29"/>
      <c r="K123" s="39"/>
      <c r="L123" s="35"/>
      <c r="M123" s="81"/>
      <c r="N123" s="82"/>
      <c r="O123" s="83"/>
      <c r="P123" s="84"/>
      <c r="Q123" s="82"/>
      <c r="R123" s="83"/>
      <c r="S123" s="69"/>
      <c r="T123" s="63"/>
      <c r="U123" s="141"/>
      <c r="V123" s="74"/>
      <c r="W123" s="145"/>
      <c r="X123" s="60"/>
      <c r="Y123" s="31"/>
      <c r="AA123" s="33"/>
      <c r="AB123" s="31"/>
    </row>
    <row r="124" spans="1:28" s="2" customFormat="1">
      <c r="A124" s="27"/>
      <c r="B124" s="31"/>
      <c r="J124" s="29"/>
      <c r="K124" s="39"/>
      <c r="L124" s="35"/>
      <c r="M124" s="81"/>
      <c r="N124" s="82"/>
      <c r="O124" s="83"/>
      <c r="P124" s="84"/>
      <c r="Q124" s="82"/>
      <c r="R124" s="83"/>
      <c r="S124" s="69"/>
      <c r="T124" s="63"/>
      <c r="U124" s="141"/>
      <c r="V124" s="74"/>
      <c r="W124" s="145"/>
      <c r="X124" s="60"/>
      <c r="Y124" s="31"/>
      <c r="AA124" s="33"/>
      <c r="AB124" s="31"/>
    </row>
    <row r="125" spans="1:28" s="2" customFormat="1">
      <c r="A125" s="27"/>
      <c r="B125" s="31"/>
      <c r="J125" s="29"/>
      <c r="K125" s="39"/>
      <c r="L125" s="35"/>
      <c r="M125" s="81"/>
      <c r="N125" s="82"/>
      <c r="O125" s="83"/>
      <c r="P125" s="84"/>
      <c r="Q125" s="82"/>
      <c r="R125" s="83"/>
      <c r="S125" s="69"/>
      <c r="T125" s="63"/>
      <c r="U125" s="141"/>
      <c r="V125" s="74"/>
      <c r="W125" s="145"/>
      <c r="X125" s="60"/>
      <c r="Y125" s="31"/>
      <c r="AA125" s="33"/>
      <c r="AB125" s="31"/>
    </row>
    <row r="126" spans="1:28" s="2" customFormat="1">
      <c r="A126" s="27"/>
      <c r="B126" s="31"/>
      <c r="J126" s="29"/>
      <c r="K126" s="39"/>
      <c r="L126" s="35"/>
      <c r="M126" s="81"/>
      <c r="N126" s="82"/>
      <c r="O126" s="83"/>
      <c r="P126" s="84"/>
      <c r="Q126" s="82"/>
      <c r="R126" s="83"/>
      <c r="S126" s="69"/>
      <c r="T126" s="63"/>
      <c r="U126" s="141"/>
      <c r="V126" s="74"/>
      <c r="W126" s="145"/>
      <c r="X126" s="60"/>
      <c r="Y126" s="31"/>
      <c r="AA126" s="33"/>
      <c r="AB126" s="31"/>
    </row>
    <row r="127" spans="1:28" s="2" customFormat="1">
      <c r="A127" s="27"/>
      <c r="B127" s="31"/>
      <c r="J127" s="29"/>
      <c r="K127" s="39"/>
      <c r="L127" s="35"/>
      <c r="M127" s="81"/>
      <c r="N127" s="82"/>
      <c r="O127" s="83"/>
      <c r="P127" s="84"/>
      <c r="Q127" s="82"/>
      <c r="R127" s="83"/>
      <c r="S127" s="69"/>
      <c r="T127" s="63"/>
      <c r="U127" s="141"/>
      <c r="V127" s="74"/>
      <c r="W127" s="145"/>
      <c r="X127" s="60"/>
      <c r="Y127" s="31"/>
      <c r="AA127" s="33"/>
      <c r="AB127" s="31"/>
    </row>
    <row r="128" spans="1:28" s="2" customFormat="1">
      <c r="A128" s="27"/>
      <c r="B128" s="31"/>
      <c r="J128" s="29"/>
      <c r="K128" s="39"/>
      <c r="L128" s="35"/>
      <c r="M128" s="81"/>
      <c r="N128" s="82"/>
      <c r="O128" s="83"/>
      <c r="P128" s="84"/>
      <c r="Q128" s="82"/>
      <c r="R128" s="83"/>
      <c r="S128" s="69"/>
      <c r="T128" s="63"/>
      <c r="U128" s="141"/>
      <c r="V128" s="74"/>
      <c r="W128" s="145"/>
      <c r="X128" s="60"/>
      <c r="Y128" s="31"/>
      <c r="AA128" s="33"/>
      <c r="AB128" s="31"/>
    </row>
    <row r="129" spans="1:28" s="2" customFormat="1">
      <c r="A129" s="27"/>
      <c r="B129" s="31"/>
      <c r="J129" s="29"/>
      <c r="K129" s="39"/>
      <c r="L129" s="35"/>
      <c r="M129" s="81"/>
      <c r="N129" s="82"/>
      <c r="O129" s="83"/>
      <c r="P129" s="84"/>
      <c r="Q129" s="82"/>
      <c r="R129" s="83"/>
      <c r="S129" s="69"/>
      <c r="T129" s="63"/>
      <c r="U129" s="141"/>
      <c r="V129" s="74"/>
      <c r="W129" s="145"/>
      <c r="X129" s="60"/>
      <c r="Y129" s="31"/>
      <c r="AA129" s="33"/>
      <c r="AB129" s="31"/>
    </row>
    <row r="130" spans="1:28" s="2" customFormat="1">
      <c r="A130" s="27"/>
      <c r="B130" s="31"/>
      <c r="J130" s="29"/>
      <c r="K130" s="39"/>
      <c r="L130" s="35"/>
      <c r="M130" s="81"/>
      <c r="N130" s="82"/>
      <c r="O130" s="83"/>
      <c r="P130" s="84"/>
      <c r="Q130" s="82"/>
      <c r="R130" s="83"/>
      <c r="S130" s="69"/>
      <c r="T130" s="63"/>
      <c r="U130" s="141"/>
      <c r="V130" s="74"/>
      <c r="W130" s="145"/>
      <c r="X130" s="60"/>
      <c r="Y130" s="31"/>
      <c r="AA130" s="33"/>
      <c r="AB130" s="31"/>
    </row>
    <row r="131" spans="1:28" s="2" customFormat="1">
      <c r="A131" s="27"/>
      <c r="B131" s="31"/>
      <c r="J131" s="29"/>
      <c r="K131" s="39"/>
      <c r="L131" s="35"/>
      <c r="M131" s="81"/>
      <c r="N131" s="82"/>
      <c r="O131" s="83"/>
      <c r="P131" s="84"/>
      <c r="Q131" s="82"/>
      <c r="R131" s="83"/>
      <c r="S131" s="69"/>
      <c r="T131" s="63"/>
      <c r="U131" s="141"/>
      <c r="V131" s="74"/>
      <c r="W131" s="145"/>
      <c r="X131" s="60"/>
      <c r="Y131" s="31"/>
      <c r="AA131" s="33"/>
      <c r="AB131" s="31"/>
    </row>
    <row r="132" spans="1:28" s="2" customFormat="1">
      <c r="A132" s="27"/>
      <c r="B132" s="31"/>
      <c r="J132" s="29"/>
      <c r="K132" s="39"/>
      <c r="L132" s="35"/>
      <c r="M132" s="81"/>
      <c r="N132" s="82"/>
      <c r="O132" s="83"/>
      <c r="P132" s="84"/>
      <c r="Q132" s="82"/>
      <c r="R132" s="83"/>
      <c r="S132" s="69"/>
      <c r="T132" s="63"/>
      <c r="U132" s="141"/>
      <c r="V132" s="74"/>
      <c r="W132" s="145"/>
      <c r="X132" s="60"/>
      <c r="Y132" s="31"/>
      <c r="AA132" s="33"/>
      <c r="AB132" s="31"/>
    </row>
    <row r="133" spans="1:28" s="2" customFormat="1">
      <c r="A133" s="27"/>
      <c r="B133" s="31"/>
      <c r="J133" s="29"/>
      <c r="K133" s="39"/>
      <c r="L133" s="35"/>
      <c r="M133" s="81"/>
      <c r="N133" s="82"/>
      <c r="O133" s="83"/>
      <c r="P133" s="84"/>
      <c r="Q133" s="82"/>
      <c r="R133" s="83"/>
      <c r="S133" s="69"/>
      <c r="T133" s="63"/>
      <c r="U133" s="141"/>
      <c r="V133" s="74"/>
      <c r="W133" s="145"/>
      <c r="X133" s="60"/>
      <c r="Y133" s="31"/>
      <c r="AA133" s="33"/>
      <c r="AB133" s="31"/>
    </row>
    <row r="134" spans="1:28" s="2" customFormat="1">
      <c r="A134" s="27"/>
      <c r="B134" s="31"/>
      <c r="J134" s="29"/>
      <c r="K134" s="39"/>
      <c r="L134" s="35"/>
      <c r="M134" s="81"/>
      <c r="N134" s="82"/>
      <c r="O134" s="83"/>
      <c r="P134" s="84"/>
      <c r="Q134" s="82"/>
      <c r="R134" s="83"/>
      <c r="S134" s="69"/>
      <c r="T134" s="63"/>
      <c r="U134" s="141"/>
      <c r="V134" s="74"/>
      <c r="W134" s="145"/>
      <c r="X134" s="60"/>
      <c r="Y134" s="31"/>
      <c r="AA134" s="33"/>
      <c r="AB134" s="31"/>
    </row>
    <row r="135" spans="1:28" s="2" customFormat="1">
      <c r="A135" s="27"/>
      <c r="B135" s="31"/>
      <c r="J135" s="29"/>
      <c r="K135" s="39"/>
      <c r="L135" s="35"/>
      <c r="M135" s="81"/>
      <c r="N135" s="82"/>
      <c r="O135" s="83"/>
      <c r="P135" s="84"/>
      <c r="Q135" s="82"/>
      <c r="R135" s="83"/>
      <c r="S135" s="69"/>
      <c r="T135" s="63"/>
      <c r="U135" s="141"/>
      <c r="V135" s="74"/>
      <c r="W135" s="145"/>
      <c r="X135" s="60"/>
      <c r="Y135" s="31"/>
      <c r="AA135" s="33"/>
      <c r="AB135" s="31"/>
    </row>
    <row r="136" spans="1:28" s="2" customFormat="1">
      <c r="A136" s="27"/>
      <c r="B136" s="31"/>
      <c r="J136" s="29"/>
      <c r="K136" s="39"/>
      <c r="L136" s="35"/>
      <c r="M136" s="81"/>
      <c r="N136" s="82"/>
      <c r="O136" s="83"/>
      <c r="P136" s="84"/>
      <c r="Q136" s="82"/>
      <c r="R136" s="83"/>
      <c r="S136" s="69"/>
      <c r="T136" s="63"/>
      <c r="U136" s="141"/>
      <c r="V136" s="74"/>
      <c r="W136" s="145"/>
      <c r="X136" s="60"/>
      <c r="Y136" s="31"/>
      <c r="AA136" s="33"/>
      <c r="AB136" s="31"/>
    </row>
    <row r="137" spans="1:28" s="2" customFormat="1">
      <c r="A137" s="27"/>
      <c r="B137" s="31"/>
      <c r="J137" s="29"/>
      <c r="K137" s="39"/>
      <c r="L137" s="35"/>
      <c r="M137" s="81"/>
      <c r="N137" s="82"/>
      <c r="O137" s="83"/>
      <c r="P137" s="84"/>
      <c r="Q137" s="82"/>
      <c r="R137" s="83"/>
      <c r="S137" s="69"/>
      <c r="T137" s="63"/>
      <c r="U137" s="141"/>
      <c r="V137" s="74"/>
      <c r="W137" s="145"/>
      <c r="X137" s="60"/>
      <c r="Y137" s="31"/>
      <c r="AA137" s="33"/>
      <c r="AB137" s="31"/>
    </row>
    <row r="138" spans="1:28" s="2" customFormat="1">
      <c r="A138" s="27"/>
      <c r="B138" s="31"/>
      <c r="J138" s="29"/>
      <c r="K138" s="39"/>
      <c r="L138" s="35"/>
      <c r="M138" s="81"/>
      <c r="N138" s="82"/>
      <c r="O138" s="83"/>
      <c r="P138" s="84"/>
      <c r="Q138" s="82"/>
      <c r="R138" s="83"/>
      <c r="S138" s="69"/>
      <c r="T138" s="63"/>
      <c r="U138" s="141"/>
      <c r="V138" s="74"/>
      <c r="W138" s="145"/>
      <c r="X138" s="60"/>
      <c r="Y138" s="31"/>
      <c r="AA138" s="33"/>
      <c r="AB138" s="31"/>
    </row>
    <row r="139" spans="1:28" s="2" customFormat="1">
      <c r="A139" s="27"/>
      <c r="B139" s="31"/>
      <c r="J139" s="29"/>
      <c r="K139" s="39"/>
      <c r="L139" s="35"/>
      <c r="M139" s="81"/>
      <c r="N139" s="82"/>
      <c r="O139" s="83"/>
      <c r="P139" s="84"/>
      <c r="Q139" s="82"/>
      <c r="R139" s="83"/>
      <c r="S139" s="69"/>
      <c r="T139" s="63"/>
      <c r="U139" s="141"/>
      <c r="V139" s="74"/>
      <c r="W139" s="145"/>
      <c r="X139" s="60"/>
      <c r="Y139" s="31"/>
      <c r="AA139" s="33"/>
      <c r="AB139" s="31"/>
    </row>
    <row r="140" spans="1:28" s="2" customFormat="1">
      <c r="A140" s="27"/>
      <c r="B140" s="31"/>
      <c r="J140" s="29"/>
      <c r="K140" s="39"/>
      <c r="L140" s="35"/>
      <c r="M140" s="81"/>
      <c r="N140" s="82"/>
      <c r="O140" s="83"/>
      <c r="P140" s="84"/>
      <c r="Q140" s="82"/>
      <c r="R140" s="83"/>
      <c r="S140" s="69"/>
      <c r="T140" s="63"/>
      <c r="U140" s="141"/>
      <c r="V140" s="74"/>
      <c r="W140" s="145"/>
      <c r="X140" s="60"/>
      <c r="Y140" s="31"/>
      <c r="AA140" s="33"/>
      <c r="AB140" s="31"/>
    </row>
    <row r="141" spans="1:28" s="2" customFormat="1">
      <c r="A141" s="27"/>
      <c r="B141" s="31"/>
      <c r="J141" s="29"/>
      <c r="K141" s="39"/>
      <c r="L141" s="35"/>
      <c r="M141" s="81"/>
      <c r="N141" s="82"/>
      <c r="O141" s="83"/>
      <c r="P141" s="84"/>
      <c r="Q141" s="82"/>
      <c r="R141" s="83"/>
      <c r="S141" s="69"/>
      <c r="T141" s="63"/>
      <c r="U141" s="141"/>
      <c r="V141" s="74"/>
      <c r="W141" s="145"/>
      <c r="X141" s="60"/>
      <c r="Y141" s="31"/>
      <c r="AA141" s="33"/>
      <c r="AB141" s="31"/>
    </row>
    <row r="142" spans="1:28" s="2" customFormat="1">
      <c r="A142" s="27"/>
      <c r="B142" s="31"/>
      <c r="J142" s="29"/>
      <c r="K142" s="39"/>
      <c r="L142" s="35"/>
      <c r="M142" s="81"/>
      <c r="N142" s="82"/>
      <c r="O142" s="83"/>
      <c r="P142" s="84"/>
      <c r="Q142" s="82"/>
      <c r="R142" s="83"/>
      <c r="S142" s="69"/>
      <c r="T142" s="63"/>
      <c r="U142" s="141"/>
      <c r="V142" s="74"/>
      <c r="W142" s="145"/>
      <c r="X142" s="60"/>
      <c r="Y142" s="31"/>
      <c r="AA142" s="33"/>
      <c r="AB142" s="31"/>
    </row>
    <row r="143" spans="1:28" s="2" customFormat="1">
      <c r="A143" s="27"/>
      <c r="B143" s="31"/>
      <c r="J143" s="29"/>
      <c r="K143" s="39"/>
      <c r="L143" s="35"/>
      <c r="M143" s="81"/>
      <c r="N143" s="82"/>
      <c r="O143" s="83"/>
      <c r="P143" s="84"/>
      <c r="Q143" s="82"/>
      <c r="R143" s="83"/>
      <c r="S143" s="69"/>
      <c r="T143" s="63"/>
      <c r="U143" s="141"/>
      <c r="V143" s="74"/>
      <c r="W143" s="145"/>
      <c r="X143" s="60"/>
      <c r="Y143" s="31"/>
      <c r="AA143" s="33"/>
      <c r="AB143" s="31"/>
    </row>
    <row r="144" spans="1:28" s="2" customFormat="1">
      <c r="A144" s="27"/>
      <c r="B144" s="31"/>
      <c r="J144" s="29"/>
      <c r="K144" s="39"/>
      <c r="L144" s="35"/>
      <c r="M144" s="81"/>
      <c r="N144" s="82"/>
      <c r="O144" s="83"/>
      <c r="P144" s="84"/>
      <c r="Q144" s="82"/>
      <c r="R144" s="83"/>
      <c r="S144" s="69"/>
      <c r="T144" s="63"/>
      <c r="U144" s="141"/>
      <c r="V144" s="74"/>
      <c r="W144" s="145"/>
      <c r="X144" s="60"/>
      <c r="Y144" s="31"/>
      <c r="AA144" s="33"/>
      <c r="AB144" s="31"/>
    </row>
    <row r="145" spans="1:28" s="2" customFormat="1">
      <c r="A145" s="27"/>
      <c r="B145" s="31"/>
      <c r="J145" s="29"/>
      <c r="K145" s="39"/>
      <c r="L145" s="35"/>
      <c r="M145" s="81"/>
      <c r="N145" s="82"/>
      <c r="O145" s="83"/>
      <c r="P145" s="84"/>
      <c r="Q145" s="82"/>
      <c r="R145" s="83"/>
      <c r="S145" s="69"/>
      <c r="T145" s="63"/>
      <c r="U145" s="141"/>
      <c r="V145" s="74"/>
      <c r="W145" s="145"/>
      <c r="X145" s="60"/>
      <c r="Y145" s="31"/>
      <c r="AA145" s="33"/>
      <c r="AB145" s="31"/>
    </row>
    <row r="146" spans="1:28" s="2" customFormat="1">
      <c r="A146" s="27"/>
      <c r="B146" s="31"/>
      <c r="J146" s="29"/>
      <c r="K146" s="39"/>
      <c r="L146" s="35"/>
      <c r="M146" s="81"/>
      <c r="N146" s="82"/>
      <c r="O146" s="83"/>
      <c r="P146" s="84"/>
      <c r="Q146" s="82"/>
      <c r="R146" s="83"/>
      <c r="S146" s="69"/>
      <c r="T146" s="63"/>
      <c r="U146" s="141"/>
      <c r="V146" s="74"/>
      <c r="W146" s="145"/>
      <c r="X146" s="60"/>
      <c r="Y146" s="31"/>
      <c r="AA146" s="33"/>
      <c r="AB146" s="31"/>
    </row>
    <row r="147" spans="1:28" s="2" customFormat="1">
      <c r="A147" s="27"/>
      <c r="B147" s="31"/>
      <c r="J147" s="29"/>
      <c r="K147" s="39"/>
      <c r="L147" s="35"/>
      <c r="M147" s="81"/>
      <c r="N147" s="82"/>
      <c r="O147" s="83"/>
      <c r="P147" s="84"/>
      <c r="Q147" s="82"/>
      <c r="R147" s="83"/>
      <c r="S147" s="69"/>
      <c r="T147" s="63"/>
      <c r="U147" s="141"/>
      <c r="V147" s="74"/>
      <c r="W147" s="145"/>
      <c r="X147" s="60"/>
      <c r="Y147" s="31"/>
      <c r="AA147" s="33"/>
      <c r="AB147" s="31"/>
    </row>
    <row r="148" spans="1:28" s="2" customFormat="1">
      <c r="A148" s="27"/>
      <c r="B148" s="31"/>
      <c r="J148" s="29"/>
      <c r="K148" s="39"/>
      <c r="L148" s="35"/>
      <c r="M148" s="81"/>
      <c r="N148" s="82"/>
      <c r="O148" s="83"/>
      <c r="P148" s="84"/>
      <c r="Q148" s="82"/>
      <c r="R148" s="83"/>
      <c r="S148" s="69"/>
      <c r="T148" s="63"/>
      <c r="U148" s="141"/>
      <c r="V148" s="74"/>
      <c r="W148" s="145"/>
      <c r="X148" s="60"/>
      <c r="Y148" s="31"/>
      <c r="AA148" s="33"/>
      <c r="AB148" s="31"/>
    </row>
    <row r="149" spans="1:28" s="2" customFormat="1">
      <c r="A149" s="27"/>
      <c r="B149" s="31"/>
      <c r="J149" s="29"/>
      <c r="K149" s="39"/>
      <c r="L149" s="35"/>
      <c r="M149" s="81"/>
      <c r="N149" s="82"/>
      <c r="O149" s="83"/>
      <c r="P149" s="84"/>
      <c r="Q149" s="82"/>
      <c r="R149" s="83"/>
      <c r="S149" s="69"/>
      <c r="T149" s="63"/>
      <c r="U149" s="141"/>
      <c r="V149" s="74"/>
      <c r="W149" s="145"/>
      <c r="X149" s="60"/>
      <c r="Y149" s="31"/>
      <c r="AA149" s="33"/>
      <c r="AB149" s="31"/>
    </row>
    <row r="150" spans="1:28" s="2" customFormat="1">
      <c r="A150" s="27"/>
      <c r="B150" s="31"/>
      <c r="J150" s="29"/>
      <c r="K150" s="39"/>
      <c r="L150" s="35"/>
      <c r="M150" s="81"/>
      <c r="N150" s="82"/>
      <c r="O150" s="83"/>
      <c r="P150" s="84"/>
      <c r="Q150" s="82"/>
      <c r="R150" s="83"/>
      <c r="S150" s="69"/>
      <c r="T150" s="63"/>
      <c r="U150" s="141"/>
      <c r="V150" s="74"/>
      <c r="W150" s="145"/>
      <c r="X150" s="60"/>
      <c r="Y150" s="31"/>
      <c r="AA150" s="33"/>
      <c r="AB150" s="31"/>
    </row>
    <row r="151" spans="1:28" s="2" customFormat="1">
      <c r="A151" s="27"/>
      <c r="B151" s="31"/>
      <c r="J151" s="29"/>
      <c r="K151" s="39"/>
      <c r="L151" s="35"/>
      <c r="M151" s="81"/>
      <c r="N151" s="82"/>
      <c r="O151" s="83"/>
      <c r="P151" s="84"/>
      <c r="Q151" s="82"/>
      <c r="R151" s="83"/>
      <c r="S151" s="69"/>
      <c r="T151" s="63"/>
      <c r="U151" s="141"/>
      <c r="V151" s="74"/>
      <c r="W151" s="145"/>
      <c r="X151" s="60"/>
      <c r="Y151" s="31"/>
      <c r="AA151" s="33"/>
      <c r="AB151" s="31"/>
    </row>
    <row r="152" spans="1:28" s="2" customFormat="1">
      <c r="A152" s="27"/>
      <c r="B152" s="31"/>
      <c r="J152" s="29"/>
      <c r="K152" s="39"/>
      <c r="L152" s="35"/>
      <c r="M152" s="81"/>
      <c r="N152" s="82"/>
      <c r="O152" s="83"/>
      <c r="P152" s="84"/>
      <c r="Q152" s="82"/>
      <c r="R152" s="83"/>
      <c r="S152" s="69"/>
      <c r="T152" s="63"/>
      <c r="U152" s="141"/>
      <c r="V152" s="74"/>
      <c r="W152" s="145"/>
      <c r="X152" s="60"/>
      <c r="Y152" s="31"/>
      <c r="AA152" s="33"/>
      <c r="AB152" s="31"/>
    </row>
    <row r="153" spans="1:28" s="2" customFormat="1">
      <c r="A153" s="27"/>
      <c r="B153" s="31"/>
      <c r="J153" s="29"/>
      <c r="K153" s="39"/>
      <c r="L153" s="35"/>
      <c r="M153" s="81"/>
      <c r="N153" s="82"/>
      <c r="O153" s="83"/>
      <c r="P153" s="84"/>
      <c r="Q153" s="82"/>
      <c r="R153" s="83"/>
      <c r="S153" s="69"/>
      <c r="T153" s="63"/>
      <c r="U153" s="141"/>
      <c r="V153" s="74"/>
      <c r="W153" s="145"/>
      <c r="X153" s="60"/>
      <c r="Y153" s="31"/>
      <c r="AA153" s="33"/>
      <c r="AB153" s="31"/>
    </row>
    <row r="154" spans="1:28" s="2" customFormat="1">
      <c r="A154" s="27"/>
      <c r="B154" s="31"/>
      <c r="J154" s="29"/>
      <c r="K154" s="39"/>
      <c r="L154" s="35"/>
      <c r="M154" s="81"/>
      <c r="N154" s="82"/>
      <c r="O154" s="83"/>
      <c r="P154" s="84"/>
      <c r="Q154" s="82"/>
      <c r="R154" s="83"/>
      <c r="S154" s="69"/>
      <c r="T154" s="63"/>
      <c r="U154" s="141"/>
      <c r="V154" s="74"/>
      <c r="W154" s="145"/>
      <c r="X154" s="60"/>
      <c r="Y154" s="31"/>
      <c r="AA154" s="33"/>
      <c r="AB154" s="31"/>
    </row>
    <row r="155" spans="1:28" s="2" customFormat="1">
      <c r="A155" s="27"/>
      <c r="B155" s="31"/>
      <c r="J155" s="29"/>
      <c r="K155" s="39"/>
      <c r="L155" s="35"/>
      <c r="M155" s="81"/>
      <c r="N155" s="82"/>
      <c r="O155" s="83"/>
      <c r="P155" s="84"/>
      <c r="Q155" s="82"/>
      <c r="R155" s="83"/>
      <c r="S155" s="69"/>
      <c r="T155" s="63"/>
      <c r="U155" s="141"/>
      <c r="V155" s="74"/>
      <c r="W155" s="145"/>
      <c r="X155" s="60"/>
      <c r="Y155" s="31"/>
      <c r="AA155" s="33"/>
      <c r="AB155" s="31"/>
    </row>
    <row r="156" spans="1:28" s="2" customFormat="1">
      <c r="A156" s="27"/>
      <c r="B156" s="31"/>
      <c r="J156" s="29"/>
      <c r="K156" s="39"/>
      <c r="L156" s="35"/>
      <c r="M156" s="81"/>
      <c r="N156" s="82"/>
      <c r="O156" s="83"/>
      <c r="P156" s="84"/>
      <c r="Q156" s="82"/>
      <c r="R156" s="83"/>
      <c r="S156" s="69"/>
      <c r="T156" s="63"/>
      <c r="U156" s="141"/>
      <c r="V156" s="74"/>
      <c r="W156" s="145"/>
      <c r="X156" s="60"/>
      <c r="Y156" s="31"/>
      <c r="AA156" s="33"/>
      <c r="AB156" s="31"/>
    </row>
    <row r="157" spans="1:28" s="2" customFormat="1">
      <c r="A157" s="27"/>
      <c r="B157" s="31"/>
      <c r="J157" s="29"/>
      <c r="K157" s="39"/>
      <c r="L157" s="35"/>
      <c r="M157" s="81"/>
      <c r="N157" s="82"/>
      <c r="O157" s="83"/>
      <c r="P157" s="84"/>
      <c r="Q157" s="82"/>
      <c r="R157" s="83"/>
      <c r="S157" s="69"/>
      <c r="T157" s="63"/>
      <c r="U157" s="141"/>
      <c r="V157" s="74"/>
      <c r="W157" s="145"/>
      <c r="X157" s="60"/>
      <c r="Y157" s="31"/>
      <c r="AA157" s="33"/>
      <c r="AB157" s="31"/>
    </row>
    <row r="158" spans="1:28" s="2" customFormat="1">
      <c r="A158" s="27"/>
      <c r="B158" s="31"/>
      <c r="J158" s="29"/>
      <c r="K158" s="39"/>
      <c r="L158" s="35"/>
      <c r="M158" s="81"/>
      <c r="N158" s="82"/>
      <c r="O158" s="83"/>
      <c r="P158" s="84"/>
      <c r="Q158" s="82"/>
      <c r="R158" s="83"/>
      <c r="S158" s="69"/>
      <c r="T158" s="63"/>
      <c r="U158" s="141"/>
      <c r="V158" s="74"/>
      <c r="W158" s="145"/>
      <c r="X158" s="60"/>
      <c r="Y158" s="31"/>
      <c r="AA158" s="33"/>
      <c r="AB158" s="31"/>
    </row>
    <row r="159" spans="1:28" s="2" customFormat="1">
      <c r="A159" s="27"/>
      <c r="B159" s="31"/>
      <c r="J159" s="29"/>
      <c r="K159" s="39"/>
      <c r="L159" s="35"/>
      <c r="M159" s="81"/>
      <c r="N159" s="82"/>
      <c r="O159" s="83"/>
      <c r="P159" s="84"/>
      <c r="Q159" s="82"/>
      <c r="R159" s="83"/>
      <c r="S159" s="69"/>
      <c r="T159" s="63"/>
      <c r="U159" s="141"/>
      <c r="V159" s="74"/>
      <c r="W159" s="145"/>
      <c r="X159" s="60"/>
      <c r="Y159" s="31"/>
      <c r="AA159" s="33"/>
      <c r="AB159" s="31"/>
    </row>
    <row r="160" spans="1:28" s="2" customFormat="1">
      <c r="A160" s="27"/>
      <c r="B160" s="31"/>
      <c r="J160" s="29"/>
      <c r="K160" s="39"/>
      <c r="L160" s="35"/>
      <c r="M160" s="81"/>
      <c r="N160" s="82"/>
      <c r="O160" s="83"/>
      <c r="P160" s="84"/>
      <c r="Q160" s="82"/>
      <c r="R160" s="83"/>
      <c r="S160" s="69"/>
      <c r="T160" s="63"/>
      <c r="U160" s="141"/>
      <c r="V160" s="74"/>
      <c r="W160" s="145"/>
      <c r="X160" s="60"/>
      <c r="Y160" s="31"/>
      <c r="AA160" s="33"/>
      <c r="AB160" s="31"/>
    </row>
    <row r="161" spans="1:28" s="2" customFormat="1">
      <c r="A161" s="27"/>
      <c r="B161" s="31"/>
      <c r="J161" s="29"/>
      <c r="K161" s="39"/>
      <c r="L161" s="35"/>
      <c r="M161" s="81"/>
      <c r="N161" s="82"/>
      <c r="O161" s="83"/>
      <c r="P161" s="84"/>
      <c r="Q161" s="82"/>
      <c r="R161" s="83"/>
      <c r="S161" s="69"/>
      <c r="T161" s="63"/>
      <c r="U161" s="141"/>
      <c r="V161" s="74"/>
      <c r="W161" s="145"/>
      <c r="X161" s="60"/>
      <c r="Y161" s="31"/>
      <c r="AA161" s="33"/>
      <c r="AB161" s="31"/>
    </row>
    <row r="162" spans="1:28" s="2" customFormat="1">
      <c r="A162" s="27"/>
      <c r="B162" s="31"/>
      <c r="J162" s="29"/>
      <c r="K162" s="39"/>
      <c r="L162" s="35"/>
      <c r="M162" s="81"/>
      <c r="N162" s="82"/>
      <c r="O162" s="83"/>
      <c r="P162" s="84"/>
      <c r="Q162" s="82"/>
      <c r="R162" s="83"/>
      <c r="S162" s="69"/>
      <c r="T162" s="63"/>
      <c r="U162" s="141"/>
      <c r="V162" s="74"/>
      <c r="W162" s="145"/>
      <c r="X162" s="60"/>
      <c r="Y162" s="31"/>
      <c r="AA162" s="33"/>
      <c r="AB162" s="31"/>
    </row>
    <row r="163" spans="1:28" s="2" customFormat="1">
      <c r="A163" s="27"/>
      <c r="B163" s="31"/>
      <c r="J163" s="29"/>
      <c r="K163" s="39"/>
      <c r="L163" s="35"/>
      <c r="M163" s="81"/>
      <c r="N163" s="82"/>
      <c r="O163" s="83"/>
      <c r="P163" s="84"/>
      <c r="Q163" s="82"/>
      <c r="R163" s="83"/>
      <c r="S163" s="69"/>
      <c r="T163" s="63"/>
      <c r="U163" s="141"/>
      <c r="V163" s="74"/>
      <c r="W163" s="145"/>
      <c r="X163" s="60"/>
      <c r="Y163" s="31"/>
      <c r="AA163" s="33"/>
      <c r="AB163" s="31"/>
    </row>
    <row r="164" spans="1:28" s="2" customFormat="1">
      <c r="A164" s="27"/>
      <c r="B164" s="31"/>
      <c r="J164" s="29"/>
      <c r="K164" s="39"/>
      <c r="L164" s="35"/>
      <c r="M164" s="81"/>
      <c r="N164" s="82"/>
      <c r="O164" s="83"/>
      <c r="P164" s="84"/>
      <c r="Q164" s="82"/>
      <c r="R164" s="83"/>
      <c r="S164" s="69"/>
      <c r="T164" s="63"/>
      <c r="U164" s="141"/>
      <c r="V164" s="74"/>
      <c r="W164" s="145"/>
      <c r="X164" s="60"/>
      <c r="Y164" s="31"/>
      <c r="AA164" s="33"/>
      <c r="AB164" s="31"/>
    </row>
    <row r="165" spans="1:28" s="2" customFormat="1">
      <c r="A165" s="27"/>
      <c r="B165" s="31"/>
      <c r="J165" s="29"/>
      <c r="K165" s="39"/>
      <c r="L165" s="35"/>
      <c r="M165" s="81"/>
      <c r="N165" s="82"/>
      <c r="O165" s="83"/>
      <c r="P165" s="84"/>
      <c r="Q165" s="82"/>
      <c r="R165" s="83"/>
      <c r="S165" s="69"/>
      <c r="T165" s="63"/>
      <c r="U165" s="141"/>
      <c r="V165" s="74"/>
      <c r="W165" s="145"/>
      <c r="X165" s="60"/>
      <c r="Y165" s="31"/>
      <c r="AA165" s="33"/>
      <c r="AB165" s="31"/>
    </row>
    <row r="166" spans="1:28" s="2" customFormat="1">
      <c r="A166" s="27"/>
      <c r="B166" s="31"/>
      <c r="J166" s="29"/>
      <c r="K166" s="39"/>
      <c r="L166" s="35"/>
      <c r="M166" s="81"/>
      <c r="N166" s="82"/>
      <c r="O166" s="83"/>
      <c r="P166" s="84"/>
      <c r="Q166" s="82"/>
      <c r="R166" s="83"/>
      <c r="S166" s="69"/>
      <c r="T166" s="63"/>
      <c r="U166" s="141"/>
      <c r="V166" s="74"/>
      <c r="W166" s="145"/>
      <c r="X166" s="60"/>
      <c r="Y166" s="31"/>
      <c r="AA166" s="33"/>
      <c r="AB166" s="31"/>
    </row>
    <row r="167" spans="1:28" s="2" customFormat="1">
      <c r="A167" s="27"/>
      <c r="B167" s="31"/>
      <c r="J167" s="29"/>
      <c r="K167" s="39"/>
      <c r="L167" s="35"/>
      <c r="M167" s="81"/>
      <c r="N167" s="82"/>
      <c r="O167" s="83"/>
      <c r="P167" s="84"/>
      <c r="Q167" s="82"/>
      <c r="R167" s="83"/>
      <c r="S167" s="69"/>
      <c r="T167" s="63"/>
      <c r="U167" s="141"/>
      <c r="V167" s="74"/>
      <c r="W167" s="145"/>
      <c r="X167" s="60"/>
      <c r="Y167" s="31"/>
      <c r="AA167" s="33"/>
      <c r="AB167" s="31"/>
    </row>
    <row r="168" spans="1:28" s="2" customFormat="1">
      <c r="A168" s="27"/>
      <c r="B168" s="31"/>
      <c r="J168" s="29"/>
      <c r="K168" s="39"/>
      <c r="L168" s="35"/>
      <c r="M168" s="81"/>
      <c r="N168" s="82"/>
      <c r="O168" s="83"/>
      <c r="P168" s="84"/>
      <c r="Q168" s="82"/>
      <c r="R168" s="83"/>
      <c r="S168" s="69"/>
      <c r="T168" s="63"/>
      <c r="U168" s="141"/>
      <c r="V168" s="74"/>
      <c r="W168" s="145"/>
      <c r="X168" s="60"/>
      <c r="Y168" s="31"/>
      <c r="AA168" s="33"/>
      <c r="AB168" s="31"/>
    </row>
    <row r="169" spans="1:28" s="2" customFormat="1">
      <c r="A169" s="27"/>
      <c r="B169" s="31"/>
      <c r="J169" s="29"/>
      <c r="K169" s="39"/>
      <c r="L169" s="35"/>
      <c r="M169" s="81"/>
      <c r="N169" s="82"/>
      <c r="O169" s="83"/>
      <c r="P169" s="84"/>
      <c r="Q169" s="82"/>
      <c r="R169" s="83"/>
      <c r="S169" s="69"/>
      <c r="T169" s="63"/>
      <c r="U169" s="141"/>
      <c r="V169" s="74"/>
      <c r="W169" s="145"/>
      <c r="X169" s="60"/>
      <c r="Y169" s="31"/>
      <c r="AA169" s="33"/>
      <c r="AB169" s="31"/>
    </row>
    <row r="170" spans="1:28" s="2" customFormat="1">
      <c r="A170" s="27"/>
      <c r="B170" s="31"/>
      <c r="J170" s="29"/>
      <c r="K170" s="39"/>
      <c r="L170" s="35"/>
      <c r="M170" s="81"/>
      <c r="N170" s="82"/>
      <c r="O170" s="83"/>
      <c r="P170" s="84"/>
      <c r="Q170" s="82"/>
      <c r="R170" s="83"/>
      <c r="S170" s="69"/>
      <c r="T170" s="63"/>
      <c r="U170" s="141"/>
      <c r="V170" s="74"/>
      <c r="W170" s="145"/>
      <c r="X170" s="60"/>
      <c r="Y170" s="31"/>
      <c r="AA170" s="33"/>
      <c r="AB170" s="31"/>
    </row>
    <row r="171" spans="1:28" s="2" customFormat="1">
      <c r="A171" s="27"/>
      <c r="B171" s="31"/>
      <c r="J171" s="29"/>
      <c r="K171" s="39"/>
      <c r="L171" s="35"/>
      <c r="M171" s="81"/>
      <c r="N171" s="82"/>
      <c r="O171" s="83"/>
      <c r="P171" s="84"/>
      <c r="Q171" s="82"/>
      <c r="R171" s="83"/>
      <c r="S171" s="69"/>
      <c r="T171" s="63"/>
      <c r="U171" s="141"/>
      <c r="V171" s="74"/>
      <c r="W171" s="145"/>
      <c r="X171" s="60"/>
      <c r="Y171" s="31"/>
      <c r="AA171" s="33"/>
      <c r="AB171" s="31"/>
    </row>
    <row r="172" spans="1:28" s="2" customFormat="1">
      <c r="A172" s="27"/>
      <c r="B172" s="31"/>
      <c r="J172" s="29"/>
      <c r="K172" s="39"/>
      <c r="L172" s="35"/>
      <c r="M172" s="81"/>
      <c r="N172" s="82"/>
      <c r="O172" s="83"/>
      <c r="P172" s="84"/>
      <c r="Q172" s="82"/>
      <c r="R172" s="83"/>
      <c r="S172" s="69"/>
      <c r="T172" s="63"/>
      <c r="U172" s="141"/>
      <c r="V172" s="74"/>
      <c r="W172" s="145"/>
      <c r="X172" s="60"/>
      <c r="Y172" s="31"/>
      <c r="AA172" s="33"/>
      <c r="AB172" s="31"/>
    </row>
    <row r="173" spans="1:28" s="2" customFormat="1">
      <c r="A173" s="27"/>
      <c r="B173" s="31"/>
      <c r="J173" s="29"/>
      <c r="K173" s="39"/>
      <c r="L173" s="35"/>
      <c r="M173" s="81"/>
      <c r="N173" s="82"/>
      <c r="O173" s="83"/>
      <c r="P173" s="84"/>
      <c r="Q173" s="82"/>
      <c r="R173" s="83"/>
      <c r="S173" s="69"/>
      <c r="T173" s="63"/>
      <c r="U173" s="141"/>
      <c r="V173" s="74"/>
      <c r="W173" s="145"/>
      <c r="X173" s="60"/>
      <c r="Y173" s="31"/>
      <c r="AA173" s="33"/>
      <c r="AB173" s="31"/>
    </row>
    <row r="174" spans="1:28" s="2" customFormat="1">
      <c r="A174" s="27"/>
      <c r="B174" s="31"/>
      <c r="J174" s="29"/>
      <c r="K174" s="39"/>
      <c r="L174" s="35"/>
      <c r="M174" s="81"/>
      <c r="N174" s="82"/>
      <c r="O174" s="83"/>
      <c r="P174" s="84"/>
      <c r="Q174" s="82"/>
      <c r="R174" s="83"/>
      <c r="S174" s="69"/>
      <c r="T174" s="63"/>
      <c r="U174" s="141"/>
      <c r="V174" s="74"/>
      <c r="W174" s="145"/>
      <c r="X174" s="60"/>
      <c r="Y174" s="31"/>
      <c r="AA174" s="33"/>
      <c r="AB174" s="31"/>
    </row>
    <row r="175" spans="1:28" s="2" customFormat="1">
      <c r="A175" s="27"/>
      <c r="B175" s="31"/>
      <c r="J175" s="29"/>
      <c r="K175" s="39"/>
      <c r="L175" s="35"/>
      <c r="M175" s="81"/>
      <c r="N175" s="82"/>
      <c r="O175" s="83"/>
      <c r="P175" s="84"/>
      <c r="Q175" s="82"/>
      <c r="R175" s="83"/>
      <c r="S175" s="69"/>
      <c r="T175" s="63"/>
      <c r="U175" s="141"/>
      <c r="V175" s="74"/>
      <c r="W175" s="145"/>
      <c r="X175" s="60"/>
      <c r="Y175" s="31"/>
      <c r="AA175" s="33"/>
      <c r="AB175" s="31"/>
    </row>
    <row r="176" spans="1:28" s="2" customFormat="1">
      <c r="A176" s="27"/>
      <c r="B176" s="31"/>
      <c r="J176" s="29"/>
      <c r="K176" s="39"/>
      <c r="L176" s="35"/>
      <c r="M176" s="81"/>
      <c r="N176" s="82"/>
      <c r="O176" s="83"/>
      <c r="P176" s="84"/>
      <c r="Q176" s="82"/>
      <c r="R176" s="83"/>
      <c r="S176" s="69"/>
      <c r="T176" s="63"/>
      <c r="U176" s="141"/>
      <c r="V176" s="74"/>
      <c r="W176" s="145"/>
      <c r="X176" s="60"/>
      <c r="Y176" s="31"/>
      <c r="AA176" s="33"/>
      <c r="AB176" s="31"/>
    </row>
    <row r="177" spans="1:28" s="2" customFormat="1">
      <c r="A177" s="27"/>
      <c r="B177" s="31"/>
      <c r="J177" s="29"/>
      <c r="K177" s="39"/>
      <c r="L177" s="35"/>
      <c r="M177" s="81"/>
      <c r="N177" s="82"/>
      <c r="O177" s="83"/>
      <c r="P177" s="84"/>
      <c r="Q177" s="82"/>
      <c r="R177" s="83"/>
      <c r="S177" s="69"/>
      <c r="T177" s="63"/>
      <c r="U177" s="141"/>
      <c r="V177" s="74"/>
      <c r="W177" s="145"/>
      <c r="X177" s="60"/>
      <c r="Y177" s="31"/>
      <c r="AA177" s="33"/>
      <c r="AB177" s="31"/>
    </row>
    <row r="178" spans="1:28" s="2" customFormat="1">
      <c r="A178" s="27"/>
      <c r="B178" s="31"/>
      <c r="J178" s="29"/>
      <c r="K178" s="39"/>
      <c r="L178" s="35"/>
      <c r="M178" s="81"/>
      <c r="N178" s="82"/>
      <c r="O178" s="83"/>
      <c r="P178" s="84"/>
      <c r="Q178" s="82"/>
      <c r="R178" s="83"/>
      <c r="S178" s="69"/>
      <c r="T178" s="63"/>
      <c r="U178" s="141"/>
      <c r="V178" s="74"/>
      <c r="W178" s="145"/>
      <c r="X178" s="60"/>
      <c r="Y178" s="31"/>
      <c r="AA178" s="33"/>
      <c r="AB178" s="31"/>
    </row>
    <row r="179" spans="1:28" s="2" customFormat="1">
      <c r="A179" s="27"/>
      <c r="B179" s="31"/>
      <c r="J179" s="29"/>
      <c r="K179" s="39"/>
      <c r="L179" s="35"/>
      <c r="M179" s="81"/>
      <c r="N179" s="82"/>
      <c r="O179" s="83"/>
      <c r="P179" s="84"/>
      <c r="Q179" s="82"/>
      <c r="R179" s="83"/>
      <c r="S179" s="69"/>
      <c r="T179" s="63"/>
      <c r="U179" s="141"/>
      <c r="V179" s="74"/>
      <c r="W179" s="145"/>
      <c r="X179" s="60"/>
      <c r="Y179" s="31"/>
      <c r="AA179" s="33"/>
      <c r="AB179" s="31"/>
    </row>
    <row r="180" spans="1:28" s="2" customFormat="1">
      <c r="A180" s="27"/>
      <c r="B180" s="31"/>
      <c r="J180" s="29"/>
      <c r="K180" s="39"/>
      <c r="L180" s="35"/>
      <c r="M180" s="81"/>
      <c r="N180" s="82"/>
      <c r="O180" s="83"/>
      <c r="P180" s="84"/>
      <c r="Q180" s="82"/>
      <c r="R180" s="83"/>
      <c r="S180" s="69"/>
      <c r="T180" s="63"/>
      <c r="U180" s="141"/>
      <c r="V180" s="74"/>
      <c r="W180" s="145"/>
      <c r="X180" s="60"/>
      <c r="Y180" s="31"/>
      <c r="AA180" s="33"/>
      <c r="AB180" s="31"/>
    </row>
    <row r="181" spans="1:28" s="2" customFormat="1">
      <c r="A181" s="27"/>
      <c r="B181" s="31"/>
      <c r="J181" s="29"/>
      <c r="K181" s="39"/>
      <c r="L181" s="35"/>
      <c r="M181" s="81"/>
      <c r="N181" s="82"/>
      <c r="O181" s="83"/>
      <c r="P181" s="84"/>
      <c r="Q181" s="82"/>
      <c r="R181" s="83"/>
      <c r="S181" s="69"/>
      <c r="T181" s="63"/>
      <c r="U181" s="141"/>
      <c r="V181" s="74"/>
      <c r="W181" s="145"/>
      <c r="X181" s="60"/>
      <c r="Y181" s="31"/>
      <c r="AA181" s="33"/>
      <c r="AB181" s="31"/>
    </row>
    <row r="182" spans="1:28" s="2" customFormat="1">
      <c r="A182" s="27"/>
      <c r="B182" s="31"/>
      <c r="J182" s="29"/>
      <c r="K182" s="39"/>
      <c r="L182" s="35"/>
      <c r="M182" s="81"/>
      <c r="N182" s="82"/>
      <c r="O182" s="83"/>
      <c r="P182" s="84"/>
      <c r="Q182" s="82"/>
      <c r="R182" s="83"/>
      <c r="S182" s="69"/>
      <c r="T182" s="63"/>
      <c r="U182" s="141"/>
      <c r="V182" s="74"/>
      <c r="W182" s="145"/>
      <c r="X182" s="60"/>
      <c r="Y182" s="31"/>
      <c r="AA182" s="33"/>
      <c r="AB182" s="31"/>
    </row>
    <row r="183" spans="1:28" s="2" customFormat="1">
      <c r="A183" s="27"/>
      <c r="B183" s="31"/>
      <c r="J183" s="29"/>
      <c r="K183" s="39"/>
      <c r="L183" s="35"/>
      <c r="M183" s="81"/>
      <c r="N183" s="82"/>
      <c r="O183" s="83"/>
      <c r="P183" s="84"/>
      <c r="Q183" s="82"/>
      <c r="R183" s="83"/>
      <c r="S183" s="69"/>
      <c r="T183" s="63"/>
      <c r="U183" s="141"/>
      <c r="V183" s="74"/>
      <c r="W183" s="145"/>
      <c r="X183" s="60"/>
      <c r="Y183" s="31"/>
      <c r="AA183" s="33"/>
      <c r="AB183" s="31"/>
    </row>
    <row r="184" spans="1:28" s="2" customFormat="1">
      <c r="A184" s="27"/>
      <c r="B184" s="31"/>
      <c r="J184" s="29"/>
      <c r="K184" s="39"/>
      <c r="L184" s="35"/>
      <c r="M184" s="81"/>
      <c r="N184" s="82"/>
      <c r="O184" s="83"/>
      <c r="P184" s="84"/>
      <c r="Q184" s="82"/>
      <c r="R184" s="83"/>
      <c r="S184" s="69"/>
      <c r="T184" s="63"/>
      <c r="U184" s="141"/>
      <c r="V184" s="74"/>
      <c r="W184" s="145"/>
      <c r="X184" s="60"/>
      <c r="Y184" s="31"/>
      <c r="AA184" s="33"/>
      <c r="AB184" s="31"/>
    </row>
    <row r="185" spans="1:28" s="2" customFormat="1">
      <c r="A185" s="27"/>
      <c r="B185" s="31"/>
      <c r="J185" s="29"/>
      <c r="K185" s="39"/>
      <c r="L185" s="35"/>
      <c r="M185" s="81"/>
      <c r="N185" s="82"/>
      <c r="O185" s="83"/>
      <c r="P185" s="84"/>
      <c r="Q185" s="82"/>
      <c r="R185" s="83"/>
      <c r="S185" s="69"/>
      <c r="T185" s="63"/>
      <c r="U185" s="141"/>
      <c r="V185" s="74"/>
      <c r="W185" s="145"/>
      <c r="X185" s="60"/>
      <c r="Y185" s="31"/>
      <c r="AA185" s="33"/>
      <c r="AB185" s="31"/>
    </row>
    <row r="186" spans="1:28" s="2" customFormat="1">
      <c r="A186" s="27"/>
      <c r="B186" s="31"/>
      <c r="J186" s="29"/>
      <c r="K186" s="39"/>
      <c r="L186" s="35"/>
      <c r="M186" s="81"/>
      <c r="N186" s="82"/>
      <c r="O186" s="83"/>
      <c r="P186" s="84"/>
      <c r="Q186" s="82"/>
      <c r="R186" s="83"/>
      <c r="S186" s="69"/>
      <c r="T186" s="63"/>
      <c r="U186" s="141"/>
      <c r="V186" s="74"/>
      <c r="W186" s="145"/>
      <c r="X186" s="60"/>
      <c r="Y186" s="31"/>
      <c r="AA186" s="33"/>
      <c r="AB186" s="31"/>
    </row>
    <row r="187" spans="1:28" s="2" customFormat="1">
      <c r="A187" s="27"/>
      <c r="B187" s="31"/>
      <c r="J187" s="29"/>
      <c r="K187" s="39"/>
      <c r="L187" s="35"/>
      <c r="M187" s="81"/>
      <c r="N187" s="82"/>
      <c r="O187" s="83"/>
      <c r="P187" s="84"/>
      <c r="Q187" s="82"/>
      <c r="R187" s="83"/>
      <c r="S187" s="69"/>
      <c r="T187" s="63"/>
      <c r="U187" s="141"/>
      <c r="V187" s="74"/>
      <c r="W187" s="145"/>
      <c r="X187" s="60"/>
      <c r="Y187" s="31"/>
      <c r="AA187" s="33"/>
      <c r="AB187" s="31"/>
    </row>
    <row r="188" spans="1:28" s="2" customFormat="1">
      <c r="A188" s="27"/>
      <c r="B188" s="31"/>
      <c r="J188" s="29"/>
      <c r="K188" s="39"/>
      <c r="L188" s="35"/>
      <c r="M188" s="81"/>
      <c r="N188" s="82"/>
      <c r="O188" s="83"/>
      <c r="P188" s="84"/>
      <c r="Q188" s="82"/>
      <c r="R188" s="83"/>
      <c r="S188" s="69"/>
      <c r="T188" s="63"/>
      <c r="U188" s="141"/>
      <c r="V188" s="74"/>
      <c r="W188" s="145"/>
      <c r="X188" s="60"/>
      <c r="Y188" s="31"/>
      <c r="AA188" s="33"/>
      <c r="AB188" s="31"/>
    </row>
    <row r="189" spans="1:28" s="2" customFormat="1">
      <c r="A189" s="27"/>
      <c r="B189" s="31"/>
      <c r="J189" s="29"/>
      <c r="K189" s="39"/>
      <c r="L189" s="35"/>
      <c r="M189" s="81"/>
      <c r="N189" s="82"/>
      <c r="O189" s="83"/>
      <c r="P189" s="84"/>
      <c r="Q189" s="82"/>
      <c r="R189" s="83"/>
      <c r="S189" s="69"/>
      <c r="T189" s="63"/>
      <c r="U189" s="141"/>
      <c r="V189" s="74"/>
      <c r="W189" s="145"/>
      <c r="X189" s="60"/>
      <c r="Y189" s="31"/>
      <c r="AA189" s="33"/>
      <c r="AB189" s="31"/>
    </row>
    <row r="190" spans="1:28" s="2" customFormat="1">
      <c r="A190" s="27"/>
      <c r="B190" s="31"/>
      <c r="J190" s="29"/>
      <c r="K190" s="39"/>
      <c r="L190" s="35"/>
      <c r="M190" s="81"/>
      <c r="N190" s="82"/>
      <c r="O190" s="83"/>
      <c r="P190" s="84"/>
      <c r="Q190" s="82"/>
      <c r="R190" s="83"/>
      <c r="S190" s="69"/>
      <c r="T190" s="63"/>
      <c r="U190" s="141"/>
      <c r="V190" s="74"/>
      <c r="W190" s="145"/>
      <c r="X190" s="60"/>
      <c r="Y190" s="31"/>
      <c r="AA190" s="33"/>
      <c r="AB190" s="31"/>
    </row>
    <row r="191" spans="1:28" s="2" customFormat="1">
      <c r="A191" s="27"/>
      <c r="B191" s="31"/>
      <c r="J191" s="29"/>
      <c r="K191" s="39"/>
      <c r="L191" s="35"/>
      <c r="M191" s="81"/>
      <c r="N191" s="82"/>
      <c r="O191" s="83"/>
      <c r="P191" s="84"/>
      <c r="Q191" s="82"/>
      <c r="R191" s="83"/>
      <c r="S191" s="69"/>
      <c r="T191" s="63"/>
      <c r="U191" s="141"/>
      <c r="V191" s="74"/>
      <c r="W191" s="145"/>
      <c r="X191" s="60"/>
      <c r="Y191" s="31"/>
      <c r="AA191" s="33"/>
      <c r="AB191" s="31"/>
    </row>
    <row r="192" spans="1:28" s="2" customFormat="1">
      <c r="A192" s="27"/>
      <c r="B192" s="31"/>
      <c r="J192" s="29"/>
      <c r="K192" s="39"/>
      <c r="L192" s="35"/>
      <c r="M192" s="81"/>
      <c r="N192" s="82"/>
      <c r="O192" s="83"/>
      <c r="P192" s="84"/>
      <c r="Q192" s="82"/>
      <c r="R192" s="83"/>
      <c r="S192" s="69"/>
      <c r="T192" s="63"/>
      <c r="U192" s="141"/>
      <c r="V192" s="74"/>
      <c r="W192" s="145"/>
      <c r="X192" s="60"/>
      <c r="Y192" s="31"/>
      <c r="AA192" s="33"/>
      <c r="AB192" s="31"/>
    </row>
    <row r="193" spans="1:28" s="2" customFormat="1">
      <c r="A193" s="27"/>
      <c r="B193" s="31"/>
      <c r="J193" s="29"/>
      <c r="K193" s="39"/>
      <c r="L193" s="35"/>
      <c r="M193" s="81"/>
      <c r="N193" s="82"/>
      <c r="O193" s="83"/>
      <c r="P193" s="84"/>
      <c r="Q193" s="82"/>
      <c r="R193" s="83"/>
      <c r="S193" s="69"/>
      <c r="T193" s="63"/>
      <c r="U193" s="141"/>
      <c r="V193" s="74"/>
      <c r="W193" s="145"/>
      <c r="X193" s="60"/>
      <c r="Y193" s="31"/>
      <c r="AA193" s="33"/>
      <c r="AB193" s="31"/>
    </row>
    <row r="194" spans="1:28" s="2" customFormat="1">
      <c r="A194" s="27"/>
      <c r="B194" s="31"/>
      <c r="J194" s="29"/>
      <c r="K194" s="39"/>
      <c r="L194" s="35"/>
      <c r="M194" s="81"/>
      <c r="N194" s="82"/>
      <c r="O194" s="83"/>
      <c r="P194" s="84"/>
      <c r="Q194" s="82"/>
      <c r="R194" s="83"/>
      <c r="S194" s="69"/>
      <c r="T194" s="63"/>
      <c r="U194" s="141"/>
      <c r="V194" s="74"/>
      <c r="W194" s="145"/>
      <c r="X194" s="60"/>
      <c r="Y194" s="31"/>
      <c r="AA194" s="33"/>
      <c r="AB194" s="31"/>
    </row>
    <row r="195" spans="1:28" s="2" customFormat="1">
      <c r="A195" s="27"/>
      <c r="B195" s="31"/>
      <c r="J195" s="29"/>
      <c r="K195" s="39"/>
      <c r="L195" s="35"/>
      <c r="M195" s="81"/>
      <c r="N195" s="82"/>
      <c r="O195" s="83"/>
      <c r="P195" s="84"/>
      <c r="Q195" s="82"/>
      <c r="R195" s="83"/>
      <c r="S195" s="69"/>
      <c r="T195" s="63"/>
      <c r="U195" s="141"/>
      <c r="V195" s="74"/>
      <c r="W195" s="145"/>
      <c r="X195" s="60"/>
      <c r="Y195" s="31"/>
      <c r="AA195" s="33"/>
      <c r="AB195" s="31"/>
    </row>
    <row r="196" spans="1:28" s="2" customFormat="1">
      <c r="A196" s="27"/>
      <c r="B196" s="31"/>
      <c r="J196" s="29"/>
      <c r="K196" s="39"/>
      <c r="L196" s="35"/>
      <c r="M196" s="81"/>
      <c r="N196" s="82"/>
      <c r="O196" s="83"/>
      <c r="P196" s="84"/>
      <c r="Q196" s="82"/>
      <c r="R196" s="83"/>
      <c r="S196" s="69"/>
      <c r="T196" s="63"/>
      <c r="U196" s="141"/>
      <c r="V196" s="74"/>
      <c r="W196" s="145"/>
      <c r="X196" s="60"/>
      <c r="Y196" s="31"/>
      <c r="AA196" s="33"/>
      <c r="AB196" s="31"/>
    </row>
    <row r="197" spans="1:28" s="2" customFormat="1">
      <c r="A197" s="27"/>
      <c r="B197" s="31"/>
      <c r="J197" s="29"/>
      <c r="K197" s="39"/>
      <c r="L197" s="35"/>
      <c r="M197" s="81"/>
      <c r="N197" s="82"/>
      <c r="O197" s="83"/>
      <c r="P197" s="84"/>
      <c r="Q197" s="82"/>
      <c r="R197" s="83"/>
      <c r="S197" s="69"/>
      <c r="T197" s="63"/>
      <c r="U197" s="141"/>
      <c r="V197" s="74"/>
      <c r="W197" s="145"/>
      <c r="X197" s="60"/>
      <c r="Y197" s="31"/>
      <c r="AA197" s="33"/>
      <c r="AB197" s="31"/>
    </row>
    <row r="198" spans="1:28" s="2" customFormat="1">
      <c r="A198" s="27"/>
      <c r="B198" s="31"/>
      <c r="J198" s="29"/>
      <c r="K198" s="39"/>
      <c r="L198" s="35"/>
      <c r="M198" s="81"/>
      <c r="N198" s="82"/>
      <c r="O198" s="83"/>
      <c r="P198" s="84"/>
      <c r="Q198" s="82"/>
      <c r="R198" s="83"/>
      <c r="S198" s="69"/>
      <c r="T198" s="63"/>
      <c r="U198" s="141"/>
      <c r="V198" s="74"/>
      <c r="W198" s="145"/>
      <c r="X198" s="60"/>
      <c r="Y198" s="31"/>
      <c r="AA198" s="33"/>
      <c r="AB198" s="31"/>
    </row>
    <row r="199" spans="1:28" s="2" customFormat="1">
      <c r="A199" s="27"/>
      <c r="B199" s="31"/>
      <c r="J199" s="29"/>
      <c r="K199" s="39"/>
      <c r="L199" s="35"/>
      <c r="M199" s="81"/>
      <c r="N199" s="82"/>
      <c r="O199" s="83"/>
      <c r="P199" s="84"/>
      <c r="Q199" s="82"/>
      <c r="R199" s="83"/>
      <c r="S199" s="69"/>
      <c r="T199" s="63"/>
      <c r="U199" s="141"/>
      <c r="V199" s="74"/>
      <c r="W199" s="145"/>
      <c r="X199" s="60"/>
      <c r="Y199" s="31"/>
      <c r="AA199" s="33"/>
      <c r="AB199" s="31"/>
    </row>
    <row r="200" spans="1:28" s="2" customFormat="1">
      <c r="A200" s="27"/>
      <c r="B200" s="31"/>
      <c r="J200" s="29"/>
      <c r="K200" s="39"/>
      <c r="L200" s="35"/>
      <c r="M200" s="81"/>
      <c r="N200" s="82"/>
      <c r="O200" s="83"/>
      <c r="P200" s="84"/>
      <c r="Q200" s="82"/>
      <c r="R200" s="83"/>
      <c r="S200" s="69"/>
      <c r="T200" s="63"/>
      <c r="U200" s="141"/>
      <c r="V200" s="74"/>
      <c r="W200" s="145"/>
      <c r="X200" s="60"/>
      <c r="Y200" s="31"/>
      <c r="AA200" s="33"/>
      <c r="AB200" s="31"/>
    </row>
    <row r="201" spans="1:28" s="2" customFormat="1">
      <c r="A201" s="27"/>
      <c r="B201" s="31"/>
      <c r="J201" s="29"/>
      <c r="K201" s="39"/>
      <c r="L201" s="35"/>
      <c r="M201" s="81"/>
      <c r="N201" s="82"/>
      <c r="O201" s="83"/>
      <c r="P201" s="84"/>
      <c r="Q201" s="82"/>
      <c r="R201" s="83"/>
      <c r="S201" s="69"/>
      <c r="T201" s="63"/>
      <c r="U201" s="141"/>
      <c r="V201" s="74"/>
      <c r="W201" s="145"/>
      <c r="X201" s="60"/>
      <c r="Y201" s="31"/>
      <c r="AA201" s="33"/>
      <c r="AB201" s="31"/>
    </row>
    <row r="202" spans="1:28" s="2" customFormat="1">
      <c r="A202" s="27"/>
      <c r="B202" s="31"/>
      <c r="J202" s="29"/>
      <c r="K202" s="39"/>
      <c r="L202" s="35"/>
      <c r="M202" s="81"/>
      <c r="N202" s="82"/>
      <c r="O202" s="83"/>
      <c r="P202" s="84"/>
      <c r="Q202" s="82"/>
      <c r="R202" s="83"/>
      <c r="S202" s="69"/>
      <c r="T202" s="63"/>
      <c r="U202" s="141"/>
      <c r="V202" s="74"/>
      <c r="W202" s="145"/>
      <c r="X202" s="60"/>
      <c r="Y202" s="31"/>
      <c r="AA202" s="33"/>
      <c r="AB202" s="31"/>
    </row>
    <row r="203" spans="1:28" s="2" customFormat="1">
      <c r="A203" s="27"/>
      <c r="B203" s="31"/>
      <c r="J203" s="29"/>
      <c r="K203" s="39"/>
      <c r="L203" s="35"/>
      <c r="M203" s="81"/>
      <c r="N203" s="82"/>
      <c r="O203" s="83"/>
      <c r="P203" s="84"/>
      <c r="Q203" s="82"/>
      <c r="R203" s="83"/>
      <c r="S203" s="69"/>
      <c r="T203" s="63"/>
      <c r="U203" s="141"/>
      <c r="V203" s="74"/>
      <c r="W203" s="145"/>
      <c r="X203" s="60"/>
      <c r="Y203" s="31"/>
      <c r="AA203" s="33"/>
      <c r="AB203" s="31"/>
    </row>
    <row r="204" spans="1:28" s="2" customFormat="1">
      <c r="A204" s="27"/>
      <c r="B204" s="31"/>
      <c r="J204" s="29"/>
      <c r="K204" s="39"/>
      <c r="L204" s="35"/>
      <c r="M204" s="81"/>
      <c r="N204" s="82"/>
      <c r="O204" s="83"/>
      <c r="P204" s="84"/>
      <c r="Q204" s="82"/>
      <c r="R204" s="83"/>
      <c r="S204" s="69"/>
      <c r="T204" s="63"/>
      <c r="U204" s="141"/>
      <c r="V204" s="74"/>
      <c r="W204" s="145"/>
      <c r="X204" s="60"/>
      <c r="Y204" s="31"/>
      <c r="AA204" s="33"/>
      <c r="AB204" s="31"/>
    </row>
    <row r="205" spans="1:28" s="2" customFormat="1">
      <c r="A205" s="27"/>
      <c r="B205" s="31"/>
      <c r="J205" s="29"/>
      <c r="K205" s="39"/>
      <c r="L205" s="35"/>
      <c r="M205" s="81"/>
      <c r="N205" s="82"/>
      <c r="O205" s="83"/>
      <c r="P205" s="84"/>
      <c r="Q205" s="82"/>
      <c r="R205" s="83"/>
      <c r="S205" s="69"/>
      <c r="T205" s="63"/>
      <c r="U205" s="141"/>
      <c r="V205" s="74"/>
      <c r="W205" s="145"/>
      <c r="X205" s="60"/>
      <c r="Y205" s="31"/>
      <c r="AA205" s="33"/>
      <c r="AB205" s="31"/>
    </row>
    <row r="206" spans="1:28" s="2" customFormat="1">
      <c r="A206" s="27"/>
      <c r="B206" s="31"/>
      <c r="J206" s="29"/>
      <c r="K206" s="39"/>
      <c r="L206" s="35"/>
      <c r="M206" s="81"/>
      <c r="N206" s="82"/>
      <c r="O206" s="83"/>
      <c r="P206" s="84"/>
      <c r="Q206" s="82"/>
      <c r="R206" s="83"/>
      <c r="S206" s="69"/>
      <c r="T206" s="63"/>
      <c r="U206" s="141"/>
      <c r="V206" s="74"/>
      <c r="W206" s="145"/>
      <c r="X206" s="60"/>
      <c r="Y206" s="31"/>
      <c r="AA206" s="33"/>
      <c r="AB206" s="31"/>
    </row>
    <row r="207" spans="1:28" s="2" customFormat="1">
      <c r="A207" s="27"/>
      <c r="B207" s="31"/>
      <c r="J207" s="29"/>
      <c r="K207" s="39"/>
      <c r="L207" s="35"/>
      <c r="M207" s="81"/>
      <c r="N207" s="82"/>
      <c r="O207" s="83"/>
      <c r="P207" s="84"/>
      <c r="Q207" s="82"/>
      <c r="R207" s="83"/>
      <c r="S207" s="69"/>
      <c r="T207" s="63"/>
      <c r="U207" s="141"/>
      <c r="V207" s="74"/>
      <c r="W207" s="145"/>
      <c r="X207" s="60"/>
      <c r="Y207" s="31"/>
      <c r="AA207" s="33"/>
      <c r="AB207" s="31"/>
    </row>
    <row r="208" spans="1:28" s="2" customFormat="1">
      <c r="A208" s="27"/>
      <c r="B208" s="31"/>
      <c r="J208" s="29"/>
      <c r="K208" s="39"/>
      <c r="L208" s="35"/>
      <c r="M208" s="81"/>
      <c r="N208" s="82"/>
      <c r="O208" s="83"/>
      <c r="P208" s="84"/>
      <c r="Q208" s="82"/>
      <c r="R208" s="83"/>
      <c r="S208" s="69"/>
      <c r="T208" s="63"/>
      <c r="U208" s="141"/>
      <c r="V208" s="74"/>
      <c r="W208" s="145"/>
      <c r="X208" s="60"/>
      <c r="Y208" s="31"/>
      <c r="AA208" s="33"/>
      <c r="AB208" s="31"/>
    </row>
    <row r="209" spans="1:28" s="2" customFormat="1">
      <c r="A209" s="27"/>
      <c r="B209" s="31"/>
      <c r="J209" s="29"/>
      <c r="K209" s="39"/>
      <c r="L209" s="35"/>
      <c r="M209" s="81"/>
      <c r="N209" s="82"/>
      <c r="O209" s="83"/>
      <c r="P209" s="84"/>
      <c r="Q209" s="82"/>
      <c r="R209" s="83"/>
      <c r="S209" s="69"/>
      <c r="T209" s="63"/>
      <c r="U209" s="141"/>
      <c r="V209" s="74"/>
      <c r="W209" s="145"/>
      <c r="X209" s="60"/>
      <c r="Y209" s="31"/>
      <c r="AA209" s="33"/>
      <c r="AB209" s="31"/>
    </row>
    <row r="210" spans="1:28" s="2" customFormat="1">
      <c r="A210" s="27"/>
      <c r="B210" s="31"/>
      <c r="J210" s="29"/>
      <c r="K210" s="39"/>
      <c r="L210" s="35"/>
      <c r="M210" s="81"/>
      <c r="N210" s="82"/>
      <c r="O210" s="83"/>
      <c r="P210" s="84"/>
      <c r="Q210" s="82"/>
      <c r="R210" s="83"/>
      <c r="S210" s="69"/>
      <c r="T210" s="63"/>
      <c r="U210" s="141"/>
      <c r="V210" s="74"/>
      <c r="W210" s="145"/>
      <c r="X210" s="60"/>
      <c r="Y210" s="31"/>
      <c r="AA210" s="33"/>
      <c r="AB210" s="31"/>
    </row>
    <row r="211" spans="1:28" s="2" customFormat="1">
      <c r="A211" s="27"/>
      <c r="B211" s="31"/>
      <c r="J211" s="29"/>
      <c r="K211" s="39"/>
      <c r="L211" s="35"/>
      <c r="M211" s="81"/>
      <c r="N211" s="82"/>
      <c r="O211" s="83"/>
      <c r="P211" s="84"/>
      <c r="Q211" s="82"/>
      <c r="R211" s="83"/>
      <c r="S211" s="69"/>
      <c r="T211" s="63"/>
      <c r="U211" s="141"/>
      <c r="V211" s="74"/>
      <c r="W211" s="145"/>
      <c r="X211" s="60"/>
      <c r="Y211" s="31"/>
      <c r="AA211" s="33"/>
      <c r="AB211" s="31"/>
    </row>
    <row r="212" spans="1:28" s="2" customFormat="1">
      <c r="A212" s="27"/>
      <c r="B212" s="31"/>
      <c r="J212" s="29"/>
      <c r="K212" s="39"/>
      <c r="L212" s="35"/>
      <c r="M212" s="81"/>
      <c r="N212" s="82"/>
      <c r="O212" s="83"/>
      <c r="P212" s="84"/>
      <c r="Q212" s="82"/>
      <c r="R212" s="83"/>
      <c r="S212" s="69"/>
      <c r="T212" s="63"/>
      <c r="U212" s="141"/>
      <c r="V212" s="74"/>
      <c r="W212" s="145"/>
      <c r="X212" s="60"/>
      <c r="Y212" s="31"/>
      <c r="AA212" s="33"/>
      <c r="AB212" s="31"/>
    </row>
    <row r="213" spans="1:28" s="2" customFormat="1">
      <c r="A213" s="27"/>
      <c r="B213" s="31"/>
      <c r="J213" s="29"/>
      <c r="K213" s="39"/>
      <c r="L213" s="35"/>
      <c r="M213" s="81"/>
      <c r="N213" s="82"/>
      <c r="O213" s="83"/>
      <c r="P213" s="84"/>
      <c r="Q213" s="82"/>
      <c r="R213" s="83"/>
      <c r="S213" s="69"/>
      <c r="T213" s="63"/>
      <c r="U213" s="141"/>
      <c r="V213" s="74"/>
      <c r="W213" s="145"/>
      <c r="X213" s="60"/>
      <c r="Y213" s="31"/>
      <c r="AA213" s="33"/>
      <c r="AB213" s="31"/>
    </row>
    <row r="214" spans="1:28" s="2" customFormat="1">
      <c r="A214" s="27"/>
      <c r="B214" s="31"/>
      <c r="J214" s="29"/>
      <c r="K214" s="39"/>
      <c r="L214" s="35"/>
      <c r="M214" s="81"/>
      <c r="N214" s="82"/>
      <c r="O214" s="83"/>
      <c r="P214" s="84"/>
      <c r="Q214" s="82"/>
      <c r="R214" s="83"/>
      <c r="S214" s="69"/>
      <c r="T214" s="63"/>
      <c r="U214" s="141"/>
      <c r="V214" s="74"/>
      <c r="W214" s="145"/>
      <c r="X214" s="60"/>
      <c r="Y214" s="31"/>
      <c r="AA214" s="33"/>
      <c r="AB214" s="31"/>
    </row>
    <row r="215" spans="1:28" s="2" customFormat="1">
      <c r="A215" s="27"/>
      <c r="B215" s="31"/>
      <c r="J215" s="29"/>
      <c r="K215" s="39"/>
      <c r="L215" s="35"/>
      <c r="M215" s="81"/>
      <c r="N215" s="82"/>
      <c r="O215" s="83"/>
      <c r="P215" s="84"/>
      <c r="Q215" s="82"/>
      <c r="R215" s="83"/>
      <c r="S215" s="69"/>
      <c r="T215" s="63"/>
      <c r="U215" s="141"/>
      <c r="V215" s="74"/>
      <c r="W215" s="145"/>
      <c r="X215" s="60"/>
      <c r="Y215" s="31"/>
      <c r="AA215" s="33"/>
      <c r="AB215" s="31"/>
    </row>
    <row r="216" spans="1:28" s="2" customFormat="1">
      <c r="A216" s="27"/>
      <c r="B216" s="31"/>
      <c r="J216" s="29"/>
      <c r="K216" s="39"/>
      <c r="L216" s="35"/>
      <c r="M216" s="81"/>
      <c r="N216" s="82"/>
      <c r="O216" s="83"/>
      <c r="P216" s="84"/>
      <c r="Q216" s="82"/>
      <c r="R216" s="83"/>
      <c r="S216" s="69"/>
      <c r="T216" s="63"/>
      <c r="U216" s="141"/>
      <c r="V216" s="74"/>
      <c r="W216" s="145"/>
      <c r="X216" s="60"/>
      <c r="Y216" s="31"/>
      <c r="AA216" s="33"/>
      <c r="AB216" s="31"/>
    </row>
    <row r="217" spans="1:28" s="2" customFormat="1">
      <c r="A217" s="27"/>
      <c r="B217" s="31"/>
      <c r="J217" s="29"/>
      <c r="K217" s="39"/>
      <c r="L217" s="35"/>
      <c r="M217" s="81"/>
      <c r="N217" s="82"/>
      <c r="O217" s="83"/>
      <c r="P217" s="84"/>
      <c r="Q217" s="82"/>
      <c r="R217" s="83"/>
      <c r="S217" s="69"/>
      <c r="T217" s="63"/>
      <c r="U217" s="141"/>
      <c r="V217" s="74"/>
      <c r="W217" s="145"/>
      <c r="X217" s="60"/>
      <c r="Y217" s="31"/>
      <c r="AA217" s="33"/>
      <c r="AB217" s="31"/>
    </row>
    <row r="218" spans="1:28" s="2" customFormat="1">
      <c r="A218" s="27"/>
      <c r="B218" s="31"/>
      <c r="J218" s="29"/>
      <c r="K218" s="39"/>
      <c r="L218" s="35"/>
      <c r="M218" s="81"/>
      <c r="N218" s="82"/>
      <c r="O218" s="83"/>
      <c r="P218" s="84"/>
      <c r="Q218" s="82"/>
      <c r="R218" s="83"/>
      <c r="S218" s="69"/>
      <c r="T218" s="63"/>
      <c r="U218" s="141"/>
      <c r="V218" s="74"/>
      <c r="W218" s="145"/>
      <c r="X218" s="60"/>
      <c r="Y218" s="31"/>
      <c r="AA218" s="33"/>
      <c r="AB218" s="31"/>
    </row>
    <row r="219" spans="1:28" s="2" customFormat="1">
      <c r="A219" s="27"/>
      <c r="B219" s="31"/>
      <c r="J219" s="29"/>
      <c r="K219" s="39"/>
      <c r="L219" s="35"/>
      <c r="M219" s="81"/>
      <c r="N219" s="82"/>
      <c r="O219" s="83"/>
      <c r="P219" s="84"/>
      <c r="Q219" s="82"/>
      <c r="R219" s="83"/>
      <c r="S219" s="69"/>
      <c r="T219" s="63"/>
      <c r="U219" s="141"/>
      <c r="V219" s="74"/>
      <c r="W219" s="145"/>
      <c r="X219" s="60"/>
      <c r="Y219" s="31"/>
      <c r="AA219" s="33"/>
      <c r="AB219" s="31"/>
    </row>
    <row r="220" spans="1:28" s="2" customFormat="1">
      <c r="A220" s="27"/>
      <c r="B220" s="31"/>
      <c r="J220" s="29"/>
      <c r="K220" s="39"/>
      <c r="L220" s="35"/>
      <c r="M220" s="81"/>
      <c r="N220" s="82"/>
      <c r="O220" s="83"/>
      <c r="P220" s="84"/>
      <c r="Q220" s="82"/>
      <c r="R220" s="83"/>
      <c r="S220" s="69"/>
      <c r="T220" s="63"/>
      <c r="U220" s="141"/>
      <c r="V220" s="74"/>
      <c r="W220" s="145"/>
      <c r="X220" s="60"/>
      <c r="Y220" s="31"/>
      <c r="AA220" s="33"/>
      <c r="AB220" s="31"/>
    </row>
    <row r="221" spans="1:28" s="2" customFormat="1">
      <c r="A221" s="27"/>
      <c r="B221" s="31"/>
      <c r="J221" s="29"/>
      <c r="K221" s="39"/>
      <c r="L221" s="35"/>
      <c r="M221" s="81"/>
      <c r="N221" s="82"/>
      <c r="O221" s="83"/>
      <c r="P221" s="84"/>
      <c r="Q221" s="82"/>
      <c r="R221" s="83"/>
      <c r="S221" s="69"/>
      <c r="T221" s="63"/>
      <c r="U221" s="141"/>
      <c r="V221" s="74"/>
      <c r="W221" s="145"/>
      <c r="X221" s="60"/>
      <c r="Y221" s="31"/>
      <c r="AA221" s="33"/>
      <c r="AB221" s="31"/>
    </row>
    <row r="222" spans="1:28" s="2" customFormat="1">
      <c r="A222" s="27"/>
      <c r="B222" s="31"/>
      <c r="J222" s="29"/>
      <c r="K222" s="39"/>
      <c r="L222" s="35"/>
      <c r="M222" s="81"/>
      <c r="N222" s="82"/>
      <c r="O222" s="83"/>
      <c r="P222" s="84"/>
      <c r="Q222" s="82"/>
      <c r="R222" s="83"/>
      <c r="S222" s="69"/>
      <c r="T222" s="63"/>
      <c r="U222" s="141"/>
      <c r="V222" s="74"/>
      <c r="W222" s="145"/>
      <c r="X222" s="60"/>
      <c r="Y222" s="31"/>
      <c r="AA222" s="33"/>
      <c r="AB222" s="31"/>
    </row>
    <row r="223" spans="1:28" s="2" customFormat="1">
      <c r="A223" s="27"/>
      <c r="B223" s="31"/>
      <c r="J223" s="29"/>
      <c r="K223" s="39"/>
      <c r="L223" s="35"/>
      <c r="M223" s="81"/>
      <c r="N223" s="82"/>
      <c r="O223" s="83"/>
      <c r="P223" s="84"/>
      <c r="Q223" s="82"/>
      <c r="R223" s="83"/>
      <c r="S223" s="69"/>
      <c r="T223" s="63"/>
      <c r="U223" s="141"/>
      <c r="V223" s="74"/>
      <c r="W223" s="145"/>
      <c r="X223" s="60"/>
      <c r="Y223" s="31"/>
      <c r="AA223" s="33"/>
      <c r="AB223" s="31"/>
    </row>
    <row r="224" spans="1:28" s="2" customFormat="1">
      <c r="A224" s="27"/>
      <c r="B224" s="31"/>
      <c r="J224" s="29"/>
      <c r="K224" s="39"/>
      <c r="L224" s="35"/>
      <c r="M224" s="81"/>
      <c r="N224" s="82"/>
      <c r="O224" s="83"/>
      <c r="P224" s="84"/>
      <c r="Q224" s="82"/>
      <c r="R224" s="83"/>
      <c r="S224" s="69"/>
      <c r="T224" s="63"/>
      <c r="U224" s="141"/>
      <c r="V224" s="74"/>
      <c r="W224" s="145"/>
      <c r="X224" s="60"/>
      <c r="Y224" s="31"/>
      <c r="AA224" s="33"/>
      <c r="AB224" s="31"/>
    </row>
    <row r="225" spans="1:28" s="2" customFormat="1">
      <c r="A225" s="27"/>
      <c r="B225" s="31"/>
      <c r="J225" s="29"/>
      <c r="K225" s="39"/>
      <c r="L225" s="35"/>
      <c r="M225" s="81"/>
      <c r="N225" s="82"/>
      <c r="O225" s="83"/>
      <c r="P225" s="84"/>
      <c r="Q225" s="82"/>
      <c r="R225" s="83"/>
      <c r="S225" s="69"/>
      <c r="T225" s="63"/>
      <c r="U225" s="141"/>
      <c r="V225" s="74"/>
      <c r="W225" s="145"/>
      <c r="X225" s="60"/>
      <c r="Y225" s="31"/>
      <c r="AA225" s="33"/>
      <c r="AB225" s="31"/>
    </row>
    <row r="226" spans="1:28" s="2" customFormat="1">
      <c r="A226" s="27"/>
      <c r="B226" s="31"/>
      <c r="J226" s="29"/>
      <c r="K226" s="39"/>
      <c r="L226" s="35"/>
      <c r="M226" s="81"/>
      <c r="N226" s="82"/>
      <c r="O226" s="83"/>
      <c r="P226" s="84"/>
      <c r="Q226" s="82"/>
      <c r="R226" s="83"/>
      <c r="S226" s="69"/>
      <c r="T226" s="63"/>
      <c r="U226" s="141"/>
      <c r="V226" s="74"/>
      <c r="W226" s="145"/>
      <c r="X226" s="60"/>
      <c r="Y226" s="31"/>
      <c r="AA226" s="33"/>
      <c r="AB226" s="31"/>
    </row>
    <row r="227" spans="1:28" s="2" customFormat="1">
      <c r="A227" s="27"/>
      <c r="B227" s="31"/>
      <c r="J227" s="29"/>
      <c r="K227" s="39"/>
      <c r="L227" s="35"/>
      <c r="M227" s="81"/>
      <c r="N227" s="82"/>
      <c r="O227" s="83"/>
      <c r="P227" s="84"/>
      <c r="Q227" s="82"/>
      <c r="R227" s="83"/>
      <c r="S227" s="69"/>
      <c r="T227" s="63"/>
      <c r="U227" s="141"/>
      <c r="V227" s="74"/>
      <c r="W227" s="145"/>
      <c r="X227" s="60"/>
      <c r="Y227" s="31"/>
      <c r="AA227" s="33"/>
      <c r="AB227" s="31"/>
    </row>
    <row r="228" spans="1:28" s="2" customFormat="1">
      <c r="A228" s="27"/>
      <c r="B228" s="31"/>
      <c r="J228" s="29"/>
      <c r="K228" s="39"/>
      <c r="L228" s="35"/>
      <c r="M228" s="81"/>
      <c r="N228" s="82"/>
      <c r="O228" s="83"/>
      <c r="P228" s="84"/>
      <c r="Q228" s="82"/>
      <c r="R228" s="83"/>
      <c r="S228" s="69"/>
      <c r="T228" s="63"/>
      <c r="U228" s="141"/>
      <c r="V228" s="74"/>
      <c r="W228" s="145"/>
      <c r="X228" s="60"/>
      <c r="Y228" s="31"/>
      <c r="AA228" s="33"/>
      <c r="AB228" s="31"/>
    </row>
    <row r="229" spans="1:28" s="2" customFormat="1">
      <c r="A229" s="27"/>
      <c r="B229" s="31"/>
      <c r="J229" s="29"/>
      <c r="K229" s="39"/>
      <c r="L229" s="35"/>
      <c r="M229" s="81"/>
      <c r="N229" s="82"/>
      <c r="O229" s="83"/>
      <c r="P229" s="84"/>
      <c r="Q229" s="82"/>
      <c r="R229" s="83"/>
      <c r="S229" s="69"/>
      <c r="T229" s="63"/>
      <c r="U229" s="141"/>
      <c r="V229" s="74"/>
      <c r="W229" s="145"/>
      <c r="X229" s="60"/>
      <c r="Y229" s="31"/>
      <c r="AA229" s="33"/>
      <c r="AB229" s="31"/>
    </row>
    <row r="230" spans="1:28" s="2" customFormat="1">
      <c r="A230" s="27"/>
      <c r="B230" s="31"/>
      <c r="J230" s="29"/>
      <c r="K230" s="39"/>
      <c r="L230" s="35"/>
      <c r="M230" s="81"/>
      <c r="N230" s="82"/>
      <c r="O230" s="83"/>
      <c r="P230" s="84"/>
      <c r="Q230" s="82"/>
      <c r="R230" s="83"/>
      <c r="S230" s="69"/>
      <c r="T230" s="63"/>
      <c r="U230" s="141"/>
      <c r="V230" s="74"/>
      <c r="W230" s="145"/>
      <c r="X230" s="60"/>
      <c r="Y230" s="31"/>
      <c r="AA230" s="33"/>
      <c r="AB230" s="31"/>
    </row>
    <row r="231" spans="1:28" s="2" customFormat="1">
      <c r="A231" s="27"/>
      <c r="B231" s="31"/>
      <c r="J231" s="29"/>
      <c r="K231" s="39"/>
      <c r="L231" s="35"/>
      <c r="M231" s="81"/>
      <c r="N231" s="82"/>
      <c r="O231" s="83"/>
      <c r="P231" s="84"/>
      <c r="Q231" s="82"/>
      <c r="R231" s="83"/>
      <c r="S231" s="69"/>
      <c r="T231" s="63"/>
      <c r="U231" s="141"/>
      <c r="V231" s="74"/>
      <c r="W231" s="145"/>
      <c r="X231" s="60"/>
      <c r="Y231" s="31"/>
      <c r="AA231" s="33"/>
      <c r="AB231" s="31"/>
    </row>
    <row r="232" spans="1:28" s="2" customFormat="1">
      <c r="A232" s="27"/>
      <c r="B232" s="31"/>
      <c r="J232" s="29"/>
      <c r="K232" s="39"/>
      <c r="L232" s="35"/>
      <c r="M232" s="81"/>
      <c r="N232" s="82"/>
      <c r="O232" s="83"/>
      <c r="P232" s="84"/>
      <c r="Q232" s="82"/>
      <c r="R232" s="83"/>
      <c r="S232" s="69"/>
      <c r="T232" s="63"/>
      <c r="U232" s="141"/>
      <c r="V232" s="74"/>
      <c r="W232" s="145"/>
      <c r="X232" s="60"/>
      <c r="Y232" s="31"/>
      <c r="AA232" s="33"/>
      <c r="AB232" s="31"/>
    </row>
    <row r="233" spans="1:28" s="2" customFormat="1">
      <c r="A233" s="27"/>
      <c r="B233" s="31"/>
      <c r="J233" s="29"/>
      <c r="K233" s="39"/>
      <c r="L233" s="35"/>
      <c r="M233" s="81"/>
      <c r="N233" s="82"/>
      <c r="O233" s="83"/>
      <c r="P233" s="84"/>
      <c r="Q233" s="82"/>
      <c r="R233" s="83"/>
      <c r="S233" s="69"/>
      <c r="T233" s="63"/>
      <c r="U233" s="141"/>
      <c r="V233" s="74"/>
      <c r="W233" s="145"/>
      <c r="X233" s="60"/>
      <c r="Y233" s="31"/>
      <c r="AA233" s="33"/>
      <c r="AB233" s="31"/>
    </row>
    <row r="234" spans="1:28" s="2" customFormat="1">
      <c r="A234" s="27"/>
      <c r="B234" s="31"/>
      <c r="J234" s="29"/>
      <c r="K234" s="39"/>
      <c r="L234" s="35"/>
      <c r="M234" s="81"/>
      <c r="N234" s="82"/>
      <c r="O234" s="83"/>
      <c r="P234" s="84"/>
      <c r="Q234" s="82"/>
      <c r="R234" s="83"/>
      <c r="S234" s="69"/>
      <c r="T234" s="63"/>
      <c r="U234" s="141"/>
      <c r="V234" s="74"/>
      <c r="W234" s="145"/>
      <c r="X234" s="60"/>
      <c r="Y234" s="31"/>
      <c r="AA234" s="33"/>
      <c r="AB234" s="31"/>
    </row>
    <row r="235" spans="1:28" s="2" customFormat="1">
      <c r="A235" s="27"/>
      <c r="B235" s="31"/>
      <c r="J235" s="29"/>
      <c r="K235" s="39"/>
      <c r="L235" s="35"/>
      <c r="M235" s="81"/>
      <c r="N235" s="82"/>
      <c r="O235" s="83"/>
      <c r="P235" s="84"/>
      <c r="Q235" s="82"/>
      <c r="R235" s="83"/>
      <c r="S235" s="69"/>
      <c r="T235" s="63"/>
      <c r="U235" s="141"/>
      <c r="V235" s="74"/>
      <c r="W235" s="145"/>
      <c r="X235" s="60"/>
      <c r="Y235" s="31"/>
      <c r="AA235" s="33"/>
      <c r="AB235" s="31"/>
    </row>
    <row r="236" spans="1:28" s="2" customFormat="1">
      <c r="A236" s="27"/>
      <c r="B236" s="31"/>
      <c r="J236" s="29"/>
      <c r="K236" s="39"/>
      <c r="L236" s="35"/>
      <c r="M236" s="81"/>
      <c r="N236" s="82"/>
      <c r="O236" s="83"/>
      <c r="P236" s="84"/>
      <c r="Q236" s="82"/>
      <c r="R236" s="83"/>
      <c r="S236" s="69"/>
      <c r="T236" s="63"/>
      <c r="U236" s="141"/>
      <c r="V236" s="74"/>
      <c r="W236" s="145"/>
      <c r="X236" s="60"/>
      <c r="Y236" s="31"/>
      <c r="AA236" s="33"/>
      <c r="AB236" s="31"/>
    </row>
    <row r="237" spans="1:28" s="2" customFormat="1">
      <c r="A237" s="27"/>
      <c r="B237" s="31"/>
      <c r="J237" s="29"/>
      <c r="K237" s="39"/>
      <c r="L237" s="35"/>
      <c r="M237" s="81"/>
      <c r="N237" s="82"/>
      <c r="O237" s="83"/>
      <c r="P237" s="84"/>
      <c r="Q237" s="82"/>
      <c r="R237" s="83"/>
      <c r="S237" s="69"/>
      <c r="T237" s="63"/>
      <c r="U237" s="141"/>
      <c r="V237" s="74"/>
      <c r="W237" s="145"/>
      <c r="X237" s="60"/>
      <c r="Y237" s="31"/>
      <c r="AA237" s="33"/>
      <c r="AB237" s="31"/>
    </row>
    <row r="238" spans="1:28" s="2" customFormat="1">
      <c r="A238" s="27"/>
      <c r="B238" s="31"/>
      <c r="J238" s="29"/>
      <c r="K238" s="39"/>
      <c r="L238" s="35"/>
      <c r="M238" s="81"/>
      <c r="N238" s="82"/>
      <c r="O238" s="83"/>
      <c r="P238" s="84"/>
      <c r="Q238" s="82"/>
      <c r="R238" s="83"/>
      <c r="S238" s="69"/>
      <c r="T238" s="63"/>
      <c r="U238" s="141"/>
      <c r="V238" s="74"/>
      <c r="W238" s="145"/>
      <c r="X238" s="60"/>
      <c r="Y238" s="31"/>
      <c r="AA238" s="33"/>
      <c r="AB238" s="31"/>
    </row>
    <row r="239" spans="1:28" s="2" customFormat="1">
      <c r="A239" s="27"/>
      <c r="B239" s="31"/>
      <c r="J239" s="29"/>
      <c r="K239" s="39"/>
      <c r="L239" s="35"/>
      <c r="M239" s="81"/>
      <c r="N239" s="82"/>
      <c r="O239" s="83"/>
      <c r="P239" s="84"/>
      <c r="Q239" s="82"/>
      <c r="R239" s="83"/>
      <c r="S239" s="69"/>
      <c r="T239" s="63"/>
      <c r="U239" s="141"/>
      <c r="V239" s="74"/>
      <c r="W239" s="145"/>
      <c r="X239" s="60"/>
      <c r="Y239" s="31"/>
      <c r="AA239" s="33"/>
      <c r="AB239" s="31"/>
    </row>
    <row r="240" spans="1:28" s="2" customFormat="1">
      <c r="A240" s="27"/>
      <c r="B240" s="31"/>
      <c r="J240" s="29"/>
      <c r="K240" s="39"/>
      <c r="L240" s="35"/>
      <c r="M240" s="81"/>
      <c r="N240" s="82"/>
      <c r="O240" s="83"/>
      <c r="P240" s="84"/>
      <c r="Q240" s="82"/>
      <c r="R240" s="83"/>
      <c r="S240" s="69"/>
      <c r="T240" s="63"/>
      <c r="U240" s="141"/>
      <c r="V240" s="74"/>
      <c r="W240" s="145"/>
      <c r="X240" s="60"/>
      <c r="Y240" s="31"/>
      <c r="AA240" s="33"/>
      <c r="AB240" s="31"/>
    </row>
    <row r="241" spans="1:28" s="2" customFormat="1">
      <c r="A241" s="27"/>
      <c r="B241" s="31"/>
      <c r="J241" s="29"/>
      <c r="K241" s="39"/>
      <c r="L241" s="35"/>
      <c r="M241" s="81"/>
      <c r="N241" s="82"/>
      <c r="O241" s="83"/>
      <c r="P241" s="84"/>
      <c r="Q241" s="82"/>
      <c r="R241" s="83"/>
      <c r="S241" s="69"/>
      <c r="T241" s="63"/>
      <c r="U241" s="141"/>
      <c r="V241" s="74"/>
      <c r="W241" s="145"/>
      <c r="X241" s="60"/>
      <c r="Y241" s="31"/>
      <c r="AA241" s="33"/>
      <c r="AB241" s="31"/>
    </row>
    <row r="242" spans="1:28" s="2" customFormat="1">
      <c r="A242" s="27"/>
      <c r="B242" s="31"/>
      <c r="J242" s="29"/>
      <c r="K242" s="39"/>
      <c r="L242" s="35"/>
      <c r="M242" s="81"/>
      <c r="N242" s="82"/>
      <c r="O242" s="83"/>
      <c r="P242" s="84"/>
      <c r="Q242" s="82"/>
      <c r="R242" s="83"/>
      <c r="S242" s="69"/>
      <c r="T242" s="63"/>
      <c r="U242" s="141"/>
      <c r="V242" s="74"/>
      <c r="W242" s="145"/>
      <c r="X242" s="60"/>
      <c r="Y242" s="31"/>
      <c r="AA242" s="33"/>
      <c r="AB242" s="31"/>
    </row>
    <row r="243" spans="1:28" s="2" customFormat="1">
      <c r="A243" s="27"/>
      <c r="B243" s="31"/>
      <c r="J243" s="29"/>
      <c r="K243" s="39"/>
      <c r="L243" s="35"/>
      <c r="M243" s="81"/>
      <c r="N243" s="82"/>
      <c r="O243" s="83"/>
      <c r="P243" s="84"/>
      <c r="Q243" s="82"/>
      <c r="R243" s="83"/>
      <c r="S243" s="69"/>
      <c r="T243" s="63"/>
      <c r="U243" s="141"/>
      <c r="V243" s="74"/>
      <c r="W243" s="145"/>
      <c r="X243" s="60"/>
      <c r="Y243" s="31"/>
      <c r="AA243" s="33"/>
      <c r="AB243" s="31"/>
    </row>
    <row r="244" spans="1:28" s="2" customFormat="1">
      <c r="A244" s="27"/>
      <c r="B244" s="31"/>
      <c r="J244" s="29"/>
      <c r="K244" s="39"/>
      <c r="L244" s="35"/>
      <c r="M244" s="81"/>
      <c r="N244" s="82"/>
      <c r="O244" s="83"/>
      <c r="P244" s="84"/>
      <c r="Q244" s="82"/>
      <c r="R244" s="83"/>
      <c r="S244" s="69"/>
      <c r="T244" s="63"/>
      <c r="U244" s="141"/>
      <c r="V244" s="74"/>
      <c r="W244" s="145"/>
      <c r="X244" s="60"/>
      <c r="Y244" s="31"/>
      <c r="AA244" s="33"/>
      <c r="AB244" s="31"/>
    </row>
    <row r="245" spans="1:28" s="2" customFormat="1">
      <c r="A245" s="27"/>
      <c r="B245" s="31"/>
      <c r="J245" s="29"/>
      <c r="K245" s="39"/>
      <c r="L245" s="35"/>
      <c r="M245" s="81"/>
      <c r="N245" s="82"/>
      <c r="O245" s="83"/>
      <c r="P245" s="84"/>
      <c r="Q245" s="82"/>
      <c r="R245" s="83"/>
      <c r="S245" s="69"/>
      <c r="T245" s="63"/>
      <c r="U245" s="141"/>
      <c r="V245" s="74"/>
      <c r="W245" s="145"/>
      <c r="X245" s="60"/>
      <c r="Y245" s="31"/>
      <c r="AA245" s="33"/>
      <c r="AB245" s="31"/>
    </row>
    <row r="246" spans="1:28" s="2" customFormat="1">
      <c r="A246" s="27"/>
      <c r="B246" s="31"/>
      <c r="J246" s="29"/>
      <c r="K246" s="39"/>
      <c r="L246" s="35"/>
      <c r="M246" s="81"/>
      <c r="N246" s="82"/>
      <c r="O246" s="83"/>
      <c r="P246" s="84"/>
      <c r="Q246" s="82"/>
      <c r="R246" s="83"/>
      <c r="S246" s="69"/>
      <c r="T246" s="63"/>
      <c r="U246" s="141"/>
      <c r="V246" s="74"/>
      <c r="W246" s="145"/>
      <c r="X246" s="60"/>
      <c r="Y246" s="31"/>
      <c r="AA246" s="33"/>
      <c r="AB246" s="31"/>
    </row>
    <row r="247" spans="1:28" s="2" customFormat="1">
      <c r="A247" s="27"/>
      <c r="B247" s="31"/>
      <c r="J247" s="29"/>
      <c r="K247" s="39"/>
      <c r="L247" s="35"/>
      <c r="M247" s="81"/>
      <c r="N247" s="82"/>
      <c r="O247" s="83"/>
      <c r="P247" s="84"/>
      <c r="Q247" s="82"/>
      <c r="R247" s="83"/>
      <c r="S247" s="69"/>
      <c r="T247" s="63"/>
      <c r="U247" s="141"/>
      <c r="V247" s="74"/>
      <c r="W247" s="145"/>
      <c r="X247" s="60"/>
      <c r="Y247" s="31"/>
      <c r="AA247" s="33"/>
      <c r="AB247" s="31"/>
    </row>
    <row r="248" spans="1:28" s="2" customFormat="1">
      <c r="A248" s="27"/>
      <c r="B248" s="31"/>
      <c r="J248" s="29"/>
      <c r="K248" s="39"/>
      <c r="L248" s="35"/>
      <c r="M248" s="81"/>
      <c r="N248" s="82"/>
      <c r="O248" s="83"/>
      <c r="P248" s="84"/>
      <c r="Q248" s="82"/>
      <c r="R248" s="83"/>
      <c r="S248" s="69"/>
      <c r="T248" s="63"/>
      <c r="U248" s="141"/>
      <c r="V248" s="74"/>
      <c r="W248" s="145"/>
      <c r="X248" s="60"/>
      <c r="Y248" s="31"/>
      <c r="AA248" s="33"/>
      <c r="AB248" s="31"/>
    </row>
    <row r="249" spans="1:28" s="2" customFormat="1">
      <c r="A249" s="27"/>
      <c r="B249" s="31"/>
      <c r="J249" s="29"/>
      <c r="K249" s="39"/>
      <c r="L249" s="35"/>
      <c r="M249" s="81"/>
      <c r="N249" s="82"/>
      <c r="O249" s="83"/>
      <c r="P249" s="84"/>
      <c r="Q249" s="82"/>
      <c r="R249" s="83"/>
      <c r="S249" s="69"/>
      <c r="T249" s="63"/>
      <c r="U249" s="141"/>
      <c r="V249" s="74"/>
      <c r="W249" s="145"/>
      <c r="X249" s="60"/>
      <c r="Y249" s="31"/>
      <c r="AA249" s="33"/>
      <c r="AB249" s="31"/>
    </row>
    <row r="250" spans="1:28" s="2" customFormat="1">
      <c r="A250" s="27"/>
      <c r="B250" s="31"/>
      <c r="J250" s="29"/>
      <c r="K250" s="39"/>
      <c r="L250" s="35"/>
      <c r="M250" s="81"/>
      <c r="N250" s="82"/>
      <c r="O250" s="83"/>
      <c r="P250" s="84"/>
      <c r="Q250" s="82"/>
      <c r="R250" s="83"/>
      <c r="S250" s="69"/>
      <c r="T250" s="63"/>
      <c r="U250" s="141"/>
      <c r="V250" s="74"/>
      <c r="W250" s="145"/>
      <c r="X250" s="60"/>
      <c r="Y250" s="31"/>
      <c r="AA250" s="33"/>
      <c r="AB250" s="31"/>
    </row>
    <row r="251" spans="1:28" s="2" customFormat="1">
      <c r="A251" s="27"/>
      <c r="B251" s="31"/>
      <c r="J251" s="29"/>
      <c r="K251" s="39"/>
      <c r="L251" s="35"/>
      <c r="M251" s="81"/>
      <c r="N251" s="82"/>
      <c r="O251" s="83"/>
      <c r="P251" s="84"/>
      <c r="Q251" s="82"/>
      <c r="R251" s="83"/>
      <c r="S251" s="69"/>
      <c r="T251" s="63"/>
      <c r="U251" s="141"/>
      <c r="V251" s="74"/>
      <c r="W251" s="145"/>
      <c r="X251" s="60"/>
      <c r="Y251" s="31"/>
      <c r="AA251" s="33"/>
      <c r="AB251" s="31"/>
    </row>
    <row r="252" spans="1:28" s="2" customFormat="1">
      <c r="A252" s="27"/>
      <c r="B252" s="31"/>
      <c r="J252" s="29"/>
      <c r="K252" s="39"/>
      <c r="L252" s="35"/>
      <c r="M252" s="81"/>
      <c r="N252" s="82"/>
      <c r="O252" s="83"/>
      <c r="P252" s="84"/>
      <c r="Q252" s="82"/>
      <c r="R252" s="83"/>
      <c r="S252" s="69"/>
      <c r="T252" s="63"/>
      <c r="U252" s="141"/>
      <c r="V252" s="74"/>
      <c r="W252" s="145"/>
      <c r="X252" s="60"/>
      <c r="Y252" s="31"/>
      <c r="AA252" s="33"/>
      <c r="AB252" s="31"/>
    </row>
    <row r="253" spans="1:28" s="2" customFormat="1">
      <c r="A253" s="27"/>
      <c r="B253" s="31"/>
      <c r="J253" s="29"/>
      <c r="K253" s="39"/>
      <c r="L253" s="35"/>
      <c r="M253" s="81"/>
      <c r="N253" s="82"/>
      <c r="O253" s="83"/>
      <c r="P253" s="84"/>
      <c r="Q253" s="82"/>
      <c r="R253" s="83"/>
      <c r="S253" s="69"/>
      <c r="T253" s="63"/>
      <c r="U253" s="141"/>
      <c r="V253" s="74"/>
      <c r="W253" s="145"/>
      <c r="X253" s="60"/>
      <c r="Y253" s="31"/>
      <c r="AA253" s="33"/>
      <c r="AB253" s="31"/>
    </row>
    <row r="254" spans="1:28" s="2" customFormat="1">
      <c r="A254" s="27"/>
      <c r="B254" s="31"/>
      <c r="J254" s="29"/>
      <c r="K254" s="39"/>
      <c r="L254" s="35"/>
      <c r="M254" s="81"/>
      <c r="N254" s="82"/>
      <c r="O254" s="83"/>
      <c r="P254" s="84"/>
      <c r="Q254" s="82"/>
      <c r="R254" s="83"/>
      <c r="S254" s="69"/>
      <c r="T254" s="63"/>
      <c r="U254" s="141"/>
      <c r="V254" s="74"/>
      <c r="W254" s="145"/>
      <c r="X254" s="60"/>
      <c r="Y254" s="31"/>
      <c r="AA254" s="33"/>
      <c r="AB254" s="31"/>
    </row>
    <row r="255" spans="1:28" s="2" customFormat="1">
      <c r="A255" s="27"/>
      <c r="B255" s="31"/>
      <c r="J255" s="29"/>
      <c r="K255" s="39"/>
      <c r="L255" s="35"/>
      <c r="M255" s="81"/>
      <c r="N255" s="82"/>
      <c r="O255" s="83"/>
      <c r="P255" s="84"/>
      <c r="Q255" s="82"/>
      <c r="R255" s="83"/>
      <c r="S255" s="69"/>
      <c r="T255" s="63"/>
      <c r="U255" s="141"/>
      <c r="V255" s="74"/>
      <c r="W255" s="145"/>
      <c r="X255" s="60"/>
      <c r="Y255" s="31"/>
      <c r="AA255" s="33"/>
      <c r="AB255" s="31"/>
    </row>
    <row r="256" spans="1:28" s="2" customFormat="1">
      <c r="A256" s="27"/>
      <c r="B256" s="31"/>
      <c r="J256" s="29"/>
      <c r="K256" s="39"/>
      <c r="L256" s="35"/>
      <c r="M256" s="81"/>
      <c r="N256" s="82"/>
      <c r="O256" s="83"/>
      <c r="P256" s="84"/>
      <c r="Q256" s="82"/>
      <c r="R256" s="83"/>
      <c r="S256" s="69"/>
      <c r="T256" s="63"/>
      <c r="U256" s="141"/>
      <c r="V256" s="74"/>
      <c r="W256" s="145"/>
      <c r="X256" s="60"/>
      <c r="Y256" s="31"/>
      <c r="AA256" s="33"/>
      <c r="AB256" s="31"/>
    </row>
    <row r="257" spans="1:28" s="2" customFormat="1">
      <c r="A257" s="27"/>
      <c r="B257" s="31"/>
      <c r="J257" s="29"/>
      <c r="K257" s="39"/>
      <c r="L257" s="35"/>
      <c r="M257" s="81"/>
      <c r="N257" s="82"/>
      <c r="O257" s="83"/>
      <c r="P257" s="84"/>
      <c r="Q257" s="82"/>
      <c r="R257" s="83"/>
      <c r="S257" s="69"/>
      <c r="T257" s="63"/>
      <c r="U257" s="141"/>
      <c r="V257" s="74"/>
      <c r="W257" s="145"/>
      <c r="X257" s="60"/>
      <c r="Y257" s="31"/>
      <c r="AA257" s="33"/>
      <c r="AB257" s="31"/>
    </row>
    <row r="258" spans="1:28" s="2" customFormat="1">
      <c r="A258" s="27"/>
      <c r="B258" s="31"/>
      <c r="J258" s="29"/>
      <c r="K258" s="39"/>
      <c r="L258" s="35"/>
      <c r="M258" s="81"/>
      <c r="N258" s="82"/>
      <c r="O258" s="83"/>
      <c r="P258" s="84"/>
      <c r="Q258" s="82"/>
      <c r="R258" s="83"/>
      <c r="S258" s="69"/>
      <c r="T258" s="63"/>
      <c r="U258" s="141"/>
      <c r="V258" s="74"/>
      <c r="W258" s="145"/>
      <c r="X258" s="60"/>
      <c r="Y258" s="31"/>
      <c r="AA258" s="33"/>
      <c r="AB258" s="31"/>
    </row>
    <row r="259" spans="1:28" s="2" customFormat="1">
      <c r="A259" s="27"/>
      <c r="B259" s="31"/>
      <c r="J259" s="29"/>
      <c r="K259" s="39"/>
      <c r="L259" s="35"/>
      <c r="M259" s="81"/>
      <c r="N259" s="82"/>
      <c r="O259" s="83"/>
      <c r="P259" s="84"/>
      <c r="Q259" s="82"/>
      <c r="R259" s="83"/>
      <c r="S259" s="69"/>
      <c r="T259" s="63"/>
      <c r="U259" s="141"/>
      <c r="V259" s="74"/>
      <c r="W259" s="145"/>
      <c r="X259" s="60"/>
      <c r="Y259" s="31"/>
      <c r="AA259" s="33"/>
      <c r="AB259" s="31"/>
    </row>
    <row r="260" spans="1:28" s="2" customFormat="1">
      <c r="A260" s="27"/>
      <c r="B260" s="31"/>
      <c r="J260" s="29"/>
      <c r="K260" s="39"/>
      <c r="L260" s="35"/>
      <c r="M260" s="81"/>
      <c r="N260" s="82"/>
      <c r="O260" s="83"/>
      <c r="P260" s="84"/>
      <c r="Q260" s="82"/>
      <c r="R260" s="83"/>
      <c r="S260" s="69"/>
      <c r="T260" s="63"/>
      <c r="U260" s="141"/>
      <c r="V260" s="74"/>
      <c r="W260" s="145"/>
      <c r="X260" s="60"/>
      <c r="Y260" s="31"/>
      <c r="AA260" s="33"/>
      <c r="AB260" s="31"/>
    </row>
    <row r="261" spans="1:28" s="2" customFormat="1">
      <c r="A261" s="27"/>
      <c r="B261" s="31"/>
      <c r="J261" s="29"/>
      <c r="K261" s="39"/>
      <c r="L261" s="35"/>
      <c r="M261" s="81"/>
      <c r="N261" s="82"/>
      <c r="O261" s="83"/>
      <c r="P261" s="84"/>
      <c r="Q261" s="82"/>
      <c r="R261" s="83"/>
      <c r="S261" s="69"/>
      <c r="T261" s="63"/>
      <c r="U261" s="141"/>
      <c r="V261" s="74"/>
      <c r="W261" s="145"/>
      <c r="X261" s="60"/>
      <c r="Y261" s="31"/>
      <c r="AA261" s="33"/>
      <c r="AB261" s="31"/>
    </row>
    <row r="262" spans="1:28" s="2" customFormat="1">
      <c r="A262" s="27"/>
      <c r="B262" s="31"/>
      <c r="J262" s="29"/>
      <c r="K262" s="39"/>
      <c r="L262" s="35"/>
      <c r="M262" s="81"/>
      <c r="N262" s="82"/>
      <c r="O262" s="83"/>
      <c r="P262" s="84"/>
      <c r="Q262" s="82"/>
      <c r="R262" s="83"/>
      <c r="S262" s="69"/>
      <c r="T262" s="63"/>
      <c r="U262" s="141"/>
      <c r="V262" s="74"/>
      <c r="W262" s="145"/>
      <c r="X262" s="60"/>
      <c r="Y262" s="31"/>
      <c r="AA262" s="33"/>
      <c r="AB262" s="31"/>
    </row>
    <row r="263" spans="1:28" s="2" customFormat="1">
      <c r="A263" s="27"/>
      <c r="B263" s="31"/>
      <c r="J263" s="29"/>
      <c r="K263" s="39"/>
      <c r="L263" s="35"/>
      <c r="M263" s="81"/>
      <c r="N263" s="82"/>
      <c r="O263" s="83"/>
      <c r="P263" s="84"/>
      <c r="Q263" s="82"/>
      <c r="R263" s="83"/>
      <c r="S263" s="69"/>
      <c r="T263" s="63"/>
      <c r="U263" s="141"/>
      <c r="V263" s="74"/>
      <c r="W263" s="145"/>
      <c r="X263" s="60"/>
      <c r="Y263" s="31"/>
      <c r="AA263" s="33"/>
      <c r="AB263" s="31"/>
    </row>
    <row r="264" spans="1:28" s="2" customFormat="1">
      <c r="A264" s="27"/>
      <c r="B264" s="31"/>
      <c r="J264" s="29"/>
      <c r="K264" s="39"/>
      <c r="L264" s="35"/>
      <c r="M264" s="81"/>
      <c r="N264" s="82"/>
      <c r="O264" s="83"/>
      <c r="P264" s="84"/>
      <c r="Q264" s="82"/>
      <c r="R264" s="83"/>
      <c r="S264" s="69"/>
      <c r="T264" s="63"/>
      <c r="U264" s="141"/>
      <c r="V264" s="74"/>
      <c r="W264" s="145"/>
      <c r="X264" s="60"/>
      <c r="Y264" s="31"/>
      <c r="AA264" s="33"/>
      <c r="AB264" s="31"/>
    </row>
    <row r="265" spans="1:28" s="2" customFormat="1">
      <c r="A265" s="27"/>
      <c r="B265" s="31"/>
      <c r="J265" s="29"/>
      <c r="K265" s="39"/>
      <c r="L265" s="35"/>
      <c r="M265" s="81"/>
      <c r="N265" s="82"/>
      <c r="O265" s="83"/>
      <c r="P265" s="84"/>
      <c r="Q265" s="82"/>
      <c r="R265" s="83"/>
      <c r="S265" s="69"/>
      <c r="T265" s="63"/>
      <c r="U265" s="141"/>
      <c r="V265" s="74"/>
      <c r="W265" s="145"/>
      <c r="X265" s="60"/>
      <c r="Y265" s="31"/>
      <c r="AA265" s="33"/>
      <c r="AB265" s="31"/>
    </row>
    <row r="266" spans="1:28" s="2" customFormat="1">
      <c r="A266" s="27"/>
      <c r="B266" s="31"/>
      <c r="J266" s="29"/>
      <c r="K266" s="39"/>
      <c r="L266" s="35"/>
      <c r="M266" s="81"/>
      <c r="N266" s="82"/>
      <c r="O266" s="83"/>
      <c r="P266" s="84"/>
      <c r="Q266" s="82"/>
      <c r="R266" s="83"/>
      <c r="S266" s="69"/>
      <c r="T266" s="63"/>
      <c r="U266" s="141"/>
      <c r="V266" s="74"/>
      <c r="W266" s="145"/>
      <c r="X266" s="60"/>
      <c r="Y266" s="31"/>
      <c r="AA266" s="33"/>
      <c r="AB266" s="31"/>
    </row>
    <row r="267" spans="1:28" s="2" customFormat="1">
      <c r="A267" s="27"/>
      <c r="B267" s="31"/>
      <c r="J267" s="29"/>
      <c r="K267" s="39"/>
      <c r="L267" s="35"/>
      <c r="M267" s="81"/>
      <c r="N267" s="82"/>
      <c r="O267" s="83"/>
      <c r="P267" s="84"/>
      <c r="Q267" s="82"/>
      <c r="R267" s="83"/>
      <c r="S267" s="69"/>
      <c r="T267" s="63"/>
      <c r="U267" s="141"/>
      <c r="V267" s="74"/>
      <c r="W267" s="145"/>
      <c r="X267" s="60"/>
      <c r="Y267" s="31"/>
      <c r="AA267" s="33"/>
      <c r="AB267" s="31"/>
    </row>
    <row r="268" spans="1:28" s="2" customFormat="1">
      <c r="A268" s="27"/>
      <c r="B268" s="31"/>
      <c r="J268" s="29"/>
      <c r="K268" s="39"/>
      <c r="L268" s="35"/>
      <c r="M268" s="81"/>
      <c r="N268" s="82"/>
      <c r="O268" s="83"/>
      <c r="P268" s="84"/>
      <c r="Q268" s="82"/>
      <c r="R268" s="83"/>
      <c r="S268" s="69"/>
      <c r="T268" s="63"/>
      <c r="U268" s="141"/>
      <c r="V268" s="74"/>
      <c r="W268" s="145"/>
      <c r="X268" s="60"/>
      <c r="Y268" s="31"/>
      <c r="AA268" s="33"/>
      <c r="AB268" s="31"/>
    </row>
    <row r="269" spans="1:28" s="2" customFormat="1">
      <c r="A269" s="27"/>
      <c r="B269" s="31"/>
      <c r="J269" s="29"/>
      <c r="K269" s="39"/>
      <c r="L269" s="35"/>
      <c r="M269" s="81"/>
      <c r="N269" s="82"/>
      <c r="O269" s="83"/>
      <c r="P269" s="84"/>
      <c r="Q269" s="82"/>
      <c r="R269" s="83"/>
      <c r="S269" s="69"/>
      <c r="T269" s="63"/>
      <c r="U269" s="141"/>
      <c r="V269" s="74"/>
      <c r="W269" s="145"/>
      <c r="X269" s="60"/>
      <c r="Y269" s="31"/>
      <c r="AA269" s="33"/>
      <c r="AB269" s="31"/>
    </row>
    <row r="270" spans="1:28" s="2" customFormat="1">
      <c r="A270" s="27"/>
      <c r="B270" s="31"/>
      <c r="J270" s="29"/>
      <c r="K270" s="39"/>
      <c r="L270" s="35"/>
      <c r="M270" s="81"/>
      <c r="N270" s="82"/>
      <c r="O270" s="83"/>
      <c r="P270" s="84"/>
      <c r="Q270" s="82"/>
      <c r="R270" s="83"/>
      <c r="S270" s="69"/>
      <c r="T270" s="63"/>
      <c r="U270" s="141"/>
      <c r="V270" s="74"/>
      <c r="W270" s="145"/>
      <c r="X270" s="60"/>
      <c r="Y270" s="31"/>
      <c r="AA270" s="33"/>
      <c r="AB270" s="31"/>
    </row>
    <row r="271" spans="1:28" s="2" customFormat="1">
      <c r="A271" s="27"/>
      <c r="B271" s="31"/>
      <c r="J271" s="29"/>
      <c r="K271" s="39"/>
      <c r="L271" s="35"/>
      <c r="M271" s="81"/>
      <c r="N271" s="82"/>
      <c r="O271" s="83"/>
      <c r="P271" s="84"/>
      <c r="Q271" s="82"/>
      <c r="R271" s="83"/>
      <c r="S271" s="69"/>
      <c r="T271" s="63"/>
      <c r="U271" s="141"/>
      <c r="V271" s="74"/>
      <c r="W271" s="145"/>
      <c r="X271" s="60"/>
      <c r="Y271" s="31"/>
      <c r="AA271" s="33"/>
      <c r="AB271" s="31"/>
    </row>
    <row r="272" spans="1:28" s="2" customFormat="1">
      <c r="A272" s="27"/>
      <c r="B272" s="31"/>
      <c r="J272" s="29"/>
      <c r="K272" s="39"/>
      <c r="L272" s="35"/>
      <c r="M272" s="81"/>
      <c r="N272" s="82"/>
      <c r="O272" s="83"/>
      <c r="P272" s="84"/>
      <c r="Q272" s="82"/>
      <c r="R272" s="83"/>
      <c r="S272" s="69"/>
      <c r="T272" s="63"/>
      <c r="U272" s="141"/>
      <c r="V272" s="74"/>
      <c r="W272" s="145"/>
      <c r="X272" s="60"/>
      <c r="Y272" s="31"/>
      <c r="AA272" s="33"/>
      <c r="AB272" s="31"/>
    </row>
    <row r="273" spans="1:28" s="2" customFormat="1">
      <c r="A273" s="27"/>
      <c r="B273" s="31"/>
      <c r="J273" s="29"/>
      <c r="K273" s="39"/>
      <c r="L273" s="35"/>
      <c r="M273" s="81"/>
      <c r="N273" s="82"/>
      <c r="O273" s="83"/>
      <c r="P273" s="84"/>
      <c r="Q273" s="82"/>
      <c r="R273" s="83"/>
      <c r="S273" s="69"/>
      <c r="T273" s="63"/>
      <c r="U273" s="141"/>
      <c r="V273" s="74"/>
      <c r="W273" s="145"/>
      <c r="X273" s="60"/>
      <c r="Y273" s="31"/>
      <c r="AA273" s="33"/>
      <c r="AB273" s="31"/>
    </row>
    <row r="274" spans="1:28" s="2" customFormat="1">
      <c r="A274" s="27"/>
      <c r="B274" s="31"/>
      <c r="J274" s="29"/>
      <c r="K274" s="39"/>
      <c r="L274" s="35"/>
      <c r="M274" s="81"/>
      <c r="N274" s="82"/>
      <c r="O274" s="83"/>
      <c r="P274" s="84"/>
      <c r="Q274" s="82"/>
      <c r="R274" s="83"/>
      <c r="S274" s="69"/>
      <c r="T274" s="63"/>
      <c r="U274" s="141"/>
      <c r="V274" s="74"/>
      <c r="W274" s="145"/>
      <c r="X274" s="60"/>
      <c r="Y274" s="31"/>
      <c r="AA274" s="33"/>
      <c r="AB274" s="31"/>
    </row>
    <row r="275" spans="1:28" s="2" customFormat="1">
      <c r="A275" s="27"/>
      <c r="B275" s="31"/>
      <c r="J275" s="29"/>
      <c r="K275" s="39"/>
      <c r="L275" s="35"/>
      <c r="M275" s="81"/>
      <c r="N275" s="82"/>
      <c r="O275" s="83"/>
      <c r="P275" s="84"/>
      <c r="Q275" s="82"/>
      <c r="R275" s="83"/>
      <c r="S275" s="69"/>
      <c r="T275" s="63"/>
      <c r="U275" s="141"/>
      <c r="V275" s="74"/>
      <c r="W275" s="145"/>
      <c r="X275" s="60"/>
      <c r="Y275" s="31"/>
      <c r="AA275" s="33"/>
      <c r="AB275" s="31"/>
    </row>
    <row r="276" spans="1:28" s="2" customFormat="1">
      <c r="A276" s="27"/>
      <c r="B276" s="31"/>
      <c r="J276" s="29"/>
      <c r="K276" s="39"/>
      <c r="L276" s="35"/>
      <c r="M276" s="81"/>
      <c r="N276" s="82"/>
      <c r="O276" s="83"/>
      <c r="P276" s="84"/>
      <c r="Q276" s="82"/>
      <c r="R276" s="83"/>
      <c r="S276" s="69"/>
      <c r="T276" s="63"/>
      <c r="U276" s="141"/>
      <c r="V276" s="74"/>
      <c r="W276" s="145"/>
      <c r="X276" s="60"/>
      <c r="Y276" s="31"/>
      <c r="AA276" s="33"/>
      <c r="AB276" s="31"/>
    </row>
    <row r="277" spans="1:28" s="2" customFormat="1">
      <c r="A277" s="27"/>
      <c r="B277" s="31"/>
      <c r="J277" s="29"/>
      <c r="K277" s="39"/>
      <c r="L277" s="35"/>
      <c r="M277" s="81"/>
      <c r="N277" s="82"/>
      <c r="O277" s="83"/>
      <c r="P277" s="84"/>
      <c r="Q277" s="82"/>
      <c r="R277" s="83"/>
      <c r="S277" s="69"/>
      <c r="T277" s="63"/>
      <c r="U277" s="141"/>
      <c r="V277" s="74"/>
      <c r="W277" s="145"/>
      <c r="X277" s="60"/>
      <c r="Y277" s="31"/>
      <c r="AA277" s="33"/>
      <c r="AB277" s="31"/>
    </row>
    <row r="278" spans="1:28" s="2" customFormat="1">
      <c r="A278" s="27"/>
      <c r="B278" s="31"/>
      <c r="J278" s="29"/>
      <c r="K278" s="39"/>
      <c r="L278" s="35"/>
      <c r="M278" s="81"/>
      <c r="N278" s="82"/>
      <c r="O278" s="83"/>
      <c r="P278" s="84"/>
      <c r="Q278" s="82"/>
      <c r="R278" s="83"/>
      <c r="S278" s="69"/>
      <c r="T278" s="63"/>
      <c r="U278" s="141"/>
      <c r="V278" s="74"/>
      <c r="W278" s="145"/>
      <c r="X278" s="60"/>
      <c r="Y278" s="31"/>
      <c r="AA278" s="33"/>
      <c r="AB278" s="31"/>
    </row>
    <row r="279" spans="1:28" s="2" customFormat="1">
      <c r="A279" s="27"/>
      <c r="B279" s="31"/>
      <c r="J279" s="29"/>
      <c r="K279" s="39"/>
      <c r="L279" s="35"/>
      <c r="M279" s="81"/>
      <c r="N279" s="82"/>
      <c r="O279" s="83"/>
      <c r="P279" s="84"/>
      <c r="Q279" s="82"/>
      <c r="R279" s="83"/>
      <c r="S279" s="69"/>
      <c r="T279" s="63"/>
      <c r="U279" s="141"/>
      <c r="V279" s="74"/>
      <c r="W279" s="145"/>
      <c r="X279" s="60"/>
      <c r="Y279" s="31"/>
      <c r="AA279" s="33"/>
      <c r="AB279" s="31"/>
    </row>
    <row r="280" spans="1:28" s="2" customFormat="1">
      <c r="A280" s="27"/>
      <c r="B280" s="31"/>
      <c r="J280" s="29"/>
      <c r="K280" s="39"/>
      <c r="L280" s="35"/>
      <c r="M280" s="81"/>
      <c r="N280" s="82"/>
      <c r="O280" s="83"/>
      <c r="P280" s="84"/>
      <c r="Q280" s="82"/>
      <c r="R280" s="83"/>
      <c r="S280" s="69"/>
      <c r="T280" s="63"/>
      <c r="U280" s="141"/>
      <c r="V280" s="74"/>
      <c r="W280" s="145"/>
      <c r="X280" s="60"/>
      <c r="Y280" s="31"/>
      <c r="AA280" s="33"/>
      <c r="AB280" s="31"/>
    </row>
    <row r="281" spans="1:28" s="2" customFormat="1">
      <c r="A281" s="27"/>
      <c r="B281" s="31"/>
      <c r="J281" s="29"/>
      <c r="K281" s="39"/>
      <c r="L281" s="35"/>
      <c r="M281" s="81"/>
      <c r="N281" s="82"/>
      <c r="O281" s="83"/>
      <c r="P281" s="84"/>
      <c r="Q281" s="82"/>
      <c r="R281" s="83"/>
      <c r="S281" s="69"/>
      <c r="T281" s="63"/>
      <c r="U281" s="141"/>
      <c r="V281" s="74"/>
      <c r="W281" s="145"/>
      <c r="X281" s="60"/>
      <c r="Y281" s="31"/>
      <c r="AA281" s="33"/>
      <c r="AB281" s="31"/>
    </row>
    <row r="282" spans="1:28" s="2" customFormat="1">
      <c r="A282" s="27"/>
      <c r="B282" s="31"/>
      <c r="J282" s="29"/>
      <c r="K282" s="39"/>
      <c r="L282" s="35"/>
      <c r="M282" s="81"/>
      <c r="N282" s="82"/>
      <c r="O282" s="83"/>
      <c r="P282" s="84"/>
      <c r="Q282" s="82"/>
      <c r="R282" s="83"/>
      <c r="S282" s="69"/>
      <c r="T282" s="63"/>
      <c r="U282" s="141"/>
      <c r="V282" s="74"/>
      <c r="W282" s="145"/>
      <c r="X282" s="60"/>
      <c r="Y282" s="31"/>
      <c r="AA282" s="33"/>
      <c r="AB282" s="31"/>
    </row>
    <row r="283" spans="1:28" s="2" customFormat="1">
      <c r="A283" s="27"/>
      <c r="B283" s="31"/>
      <c r="J283" s="29"/>
      <c r="K283" s="39"/>
      <c r="L283" s="35"/>
      <c r="M283" s="81"/>
      <c r="N283" s="82"/>
      <c r="O283" s="83"/>
      <c r="P283" s="84"/>
      <c r="Q283" s="82"/>
      <c r="R283" s="83"/>
      <c r="S283" s="69"/>
      <c r="T283" s="63"/>
      <c r="U283" s="141"/>
      <c r="V283" s="74"/>
      <c r="W283" s="145"/>
      <c r="X283" s="60"/>
      <c r="Y283" s="31"/>
      <c r="AA283" s="33"/>
      <c r="AB283" s="31"/>
    </row>
    <row r="284" spans="1:28" s="2" customFormat="1">
      <c r="A284" s="27"/>
      <c r="B284" s="31"/>
      <c r="J284" s="29"/>
      <c r="K284" s="39"/>
      <c r="L284" s="35"/>
      <c r="M284" s="81"/>
      <c r="N284" s="82"/>
      <c r="O284" s="83"/>
      <c r="P284" s="84"/>
      <c r="Q284" s="82"/>
      <c r="R284" s="83"/>
      <c r="S284" s="69"/>
      <c r="T284" s="63"/>
      <c r="U284" s="141"/>
      <c r="V284" s="74"/>
      <c r="W284" s="145"/>
      <c r="X284" s="60"/>
      <c r="Y284" s="31"/>
      <c r="AA284" s="33"/>
      <c r="AB284" s="31"/>
    </row>
    <row r="285" spans="1:28" s="2" customFormat="1">
      <c r="A285" s="27"/>
      <c r="B285" s="31"/>
      <c r="J285" s="29"/>
      <c r="K285" s="39"/>
      <c r="L285" s="35"/>
      <c r="M285" s="81"/>
      <c r="N285" s="82"/>
      <c r="O285" s="83"/>
      <c r="P285" s="84"/>
      <c r="Q285" s="82"/>
      <c r="R285" s="83"/>
      <c r="S285" s="69"/>
      <c r="T285" s="63"/>
      <c r="U285" s="141"/>
      <c r="V285" s="74"/>
      <c r="W285" s="145"/>
      <c r="X285" s="60"/>
      <c r="Y285" s="31"/>
      <c r="AA285" s="33"/>
      <c r="AB285" s="31"/>
    </row>
    <row r="286" spans="1:28" s="2" customFormat="1">
      <c r="A286" s="27"/>
      <c r="B286" s="31"/>
      <c r="J286" s="29"/>
      <c r="K286" s="39"/>
      <c r="L286" s="35"/>
      <c r="M286" s="81"/>
      <c r="N286" s="82"/>
      <c r="O286" s="83"/>
      <c r="P286" s="84"/>
      <c r="Q286" s="82"/>
      <c r="R286" s="83"/>
      <c r="S286" s="69"/>
      <c r="T286" s="63"/>
      <c r="U286" s="141"/>
      <c r="V286" s="74"/>
      <c r="W286" s="145"/>
      <c r="X286" s="60"/>
      <c r="Y286" s="31"/>
      <c r="AA286" s="33"/>
      <c r="AB286" s="31"/>
    </row>
    <row r="287" spans="1:28" s="2" customFormat="1">
      <c r="A287" s="27"/>
      <c r="B287" s="31"/>
      <c r="J287" s="29"/>
      <c r="K287" s="39"/>
      <c r="L287" s="35"/>
      <c r="M287" s="81"/>
      <c r="N287" s="82"/>
      <c r="O287" s="83"/>
      <c r="P287" s="84"/>
      <c r="Q287" s="82"/>
      <c r="R287" s="83"/>
      <c r="S287" s="69"/>
      <c r="T287" s="63"/>
      <c r="U287" s="141"/>
      <c r="V287" s="74"/>
      <c r="W287" s="145"/>
      <c r="X287" s="60"/>
      <c r="Y287" s="31"/>
      <c r="AA287" s="33"/>
      <c r="AB287" s="31"/>
    </row>
    <row r="288" spans="1:28" s="2" customFormat="1">
      <c r="A288" s="27"/>
      <c r="B288" s="31"/>
      <c r="J288" s="29"/>
      <c r="K288" s="39"/>
      <c r="L288" s="35"/>
      <c r="M288" s="81"/>
      <c r="N288" s="82"/>
      <c r="O288" s="83"/>
      <c r="P288" s="84"/>
      <c r="Q288" s="82"/>
      <c r="R288" s="83"/>
      <c r="S288" s="69"/>
      <c r="T288" s="63"/>
      <c r="U288" s="141"/>
      <c r="V288" s="74"/>
      <c r="W288" s="145"/>
      <c r="X288" s="60"/>
      <c r="Y288" s="31"/>
      <c r="AA288" s="33"/>
      <c r="AB288" s="31"/>
    </row>
    <row r="289" spans="1:28" s="2" customFormat="1">
      <c r="A289" s="27"/>
      <c r="B289" s="31"/>
      <c r="J289" s="29"/>
      <c r="K289" s="39"/>
      <c r="L289" s="35"/>
      <c r="M289" s="81"/>
      <c r="N289" s="82"/>
      <c r="O289" s="83"/>
      <c r="P289" s="84"/>
      <c r="Q289" s="82"/>
      <c r="R289" s="83"/>
      <c r="S289" s="69"/>
      <c r="T289" s="63"/>
      <c r="U289" s="141"/>
      <c r="V289" s="74"/>
      <c r="W289" s="145"/>
      <c r="X289" s="60"/>
      <c r="Y289" s="31"/>
      <c r="AA289" s="33"/>
      <c r="AB289" s="31"/>
    </row>
    <row r="290" spans="1:28" s="2" customFormat="1">
      <c r="A290" s="27"/>
      <c r="B290" s="31"/>
      <c r="J290" s="29"/>
      <c r="K290" s="39"/>
      <c r="L290" s="35"/>
      <c r="M290" s="81"/>
      <c r="N290" s="82"/>
      <c r="O290" s="83"/>
      <c r="P290" s="84"/>
      <c r="Q290" s="82"/>
      <c r="R290" s="83"/>
      <c r="S290" s="69"/>
      <c r="T290" s="63"/>
      <c r="U290" s="141"/>
      <c r="V290" s="74"/>
      <c r="W290" s="145"/>
      <c r="X290" s="60"/>
      <c r="Y290" s="31"/>
      <c r="AA290" s="33"/>
      <c r="AB290" s="31"/>
    </row>
    <row r="291" spans="1:28" s="2" customFormat="1">
      <c r="A291" s="27"/>
      <c r="B291" s="31"/>
      <c r="J291" s="29"/>
      <c r="K291" s="39"/>
      <c r="L291" s="35"/>
      <c r="M291" s="81"/>
      <c r="N291" s="82"/>
      <c r="O291" s="83"/>
      <c r="P291" s="84"/>
      <c r="Q291" s="82"/>
      <c r="R291" s="83"/>
      <c r="S291" s="69"/>
      <c r="T291" s="63"/>
      <c r="U291" s="141"/>
      <c r="V291" s="74"/>
      <c r="W291" s="145"/>
      <c r="X291" s="60"/>
      <c r="Y291" s="31"/>
      <c r="AA291" s="33"/>
      <c r="AB291" s="31"/>
    </row>
    <row r="292" spans="1:28" s="2" customFormat="1">
      <c r="A292" s="27"/>
      <c r="B292" s="31"/>
      <c r="J292" s="29"/>
      <c r="K292" s="39"/>
      <c r="L292" s="35"/>
      <c r="M292" s="81"/>
      <c r="N292" s="82"/>
      <c r="O292" s="83"/>
      <c r="P292" s="84"/>
      <c r="Q292" s="82"/>
      <c r="R292" s="83"/>
      <c r="S292" s="69"/>
      <c r="T292" s="63"/>
      <c r="U292" s="141"/>
      <c r="V292" s="74"/>
      <c r="W292" s="145"/>
      <c r="X292" s="60"/>
      <c r="Y292" s="31"/>
      <c r="AA292" s="33"/>
      <c r="AB292" s="31"/>
    </row>
    <row r="293" spans="1:28" s="2" customFormat="1">
      <c r="A293" s="27"/>
      <c r="B293" s="31"/>
      <c r="J293" s="29"/>
      <c r="K293" s="39"/>
      <c r="L293" s="35"/>
      <c r="M293" s="81"/>
      <c r="N293" s="82"/>
      <c r="O293" s="83"/>
      <c r="P293" s="84"/>
      <c r="Q293" s="82"/>
      <c r="R293" s="83"/>
      <c r="S293" s="69"/>
      <c r="T293" s="63"/>
      <c r="U293" s="141"/>
      <c r="V293" s="74"/>
      <c r="W293" s="145"/>
      <c r="X293" s="60"/>
      <c r="Y293" s="31"/>
      <c r="AA293" s="33"/>
      <c r="AB293" s="31"/>
    </row>
    <row r="294" spans="1:28" s="2" customFormat="1">
      <c r="A294" s="27"/>
      <c r="B294" s="31"/>
      <c r="J294" s="29"/>
      <c r="K294" s="39"/>
      <c r="L294" s="35"/>
      <c r="M294" s="81"/>
      <c r="N294" s="82"/>
      <c r="O294" s="83"/>
      <c r="P294" s="84"/>
      <c r="Q294" s="82"/>
      <c r="R294" s="83"/>
      <c r="S294" s="69"/>
      <c r="T294" s="63"/>
      <c r="U294" s="141"/>
      <c r="V294" s="74"/>
      <c r="W294" s="145"/>
      <c r="X294" s="60"/>
      <c r="Y294" s="31"/>
      <c r="AA294" s="33"/>
      <c r="AB294" s="31"/>
    </row>
    <row r="295" spans="1:28" s="2" customFormat="1">
      <c r="A295" s="27"/>
      <c r="B295" s="31"/>
      <c r="J295" s="29"/>
      <c r="K295" s="39"/>
      <c r="L295" s="35"/>
      <c r="M295" s="81"/>
      <c r="N295" s="82"/>
      <c r="O295" s="83"/>
      <c r="P295" s="84"/>
      <c r="Q295" s="82"/>
      <c r="R295" s="83"/>
      <c r="S295" s="69"/>
      <c r="T295" s="63"/>
      <c r="U295" s="141"/>
      <c r="V295" s="74"/>
      <c r="W295" s="145"/>
      <c r="X295" s="60"/>
      <c r="Y295" s="31"/>
      <c r="AA295" s="33"/>
      <c r="AB295" s="31"/>
    </row>
    <row r="296" spans="1:28" s="2" customFormat="1">
      <c r="A296" s="27"/>
      <c r="B296" s="31"/>
      <c r="J296" s="29"/>
      <c r="K296" s="39"/>
      <c r="L296" s="35"/>
      <c r="M296" s="81"/>
      <c r="N296" s="82"/>
      <c r="O296" s="83"/>
      <c r="P296" s="84"/>
      <c r="Q296" s="82"/>
      <c r="R296" s="83"/>
      <c r="S296" s="69"/>
      <c r="T296" s="63"/>
      <c r="U296" s="141"/>
      <c r="V296" s="74"/>
      <c r="W296" s="145"/>
      <c r="X296" s="60"/>
      <c r="Y296" s="31"/>
      <c r="AA296" s="33"/>
      <c r="AB296" s="31"/>
    </row>
    <row r="297" spans="1:28" s="2" customFormat="1">
      <c r="A297" s="27"/>
      <c r="B297" s="31"/>
      <c r="J297" s="29"/>
      <c r="K297" s="39"/>
      <c r="L297" s="35"/>
      <c r="M297" s="81"/>
      <c r="N297" s="82"/>
      <c r="O297" s="83"/>
      <c r="P297" s="84"/>
      <c r="Q297" s="82"/>
      <c r="R297" s="83"/>
      <c r="S297" s="69"/>
      <c r="T297" s="63"/>
      <c r="U297" s="141"/>
      <c r="V297" s="74"/>
      <c r="W297" s="145"/>
      <c r="X297" s="60"/>
      <c r="Y297" s="31"/>
      <c r="AA297" s="33"/>
      <c r="AB297" s="31"/>
    </row>
    <row r="298" spans="1:28" s="2" customFormat="1">
      <c r="A298" s="27"/>
      <c r="B298" s="31"/>
      <c r="J298" s="29"/>
      <c r="K298" s="39"/>
      <c r="L298" s="35"/>
      <c r="M298" s="81"/>
      <c r="N298" s="82"/>
      <c r="O298" s="83"/>
      <c r="P298" s="84"/>
      <c r="Q298" s="82"/>
      <c r="R298" s="83"/>
      <c r="S298" s="69"/>
      <c r="T298" s="63"/>
      <c r="U298" s="141"/>
      <c r="V298" s="74"/>
      <c r="W298" s="145"/>
      <c r="X298" s="60"/>
      <c r="Y298" s="31"/>
      <c r="AA298" s="33"/>
      <c r="AB298" s="31"/>
    </row>
    <row r="299" spans="1:28" s="2" customFormat="1">
      <c r="A299" s="27"/>
      <c r="B299" s="31"/>
      <c r="J299" s="29"/>
      <c r="K299" s="39"/>
      <c r="L299" s="35"/>
      <c r="M299" s="81"/>
      <c r="N299" s="82"/>
      <c r="O299" s="83"/>
      <c r="P299" s="84"/>
      <c r="Q299" s="82"/>
      <c r="R299" s="83"/>
      <c r="S299" s="69"/>
      <c r="T299" s="63"/>
      <c r="U299" s="141"/>
      <c r="V299" s="74"/>
      <c r="W299" s="145"/>
      <c r="X299" s="60"/>
      <c r="Y299" s="31"/>
      <c r="AA299" s="33"/>
      <c r="AB299" s="31"/>
    </row>
    <row r="300" spans="1:28" s="2" customFormat="1">
      <c r="A300" s="27"/>
      <c r="B300" s="31"/>
      <c r="J300" s="29"/>
      <c r="K300" s="39"/>
      <c r="L300" s="35"/>
      <c r="M300" s="81"/>
      <c r="N300" s="82"/>
      <c r="O300" s="83"/>
      <c r="P300" s="84"/>
      <c r="Q300" s="82"/>
      <c r="R300" s="83"/>
      <c r="S300" s="69"/>
      <c r="T300" s="63"/>
      <c r="U300" s="141"/>
      <c r="V300" s="74"/>
      <c r="W300" s="145"/>
      <c r="X300" s="60"/>
      <c r="Y300" s="31"/>
      <c r="AA300" s="33"/>
      <c r="AB300" s="31"/>
    </row>
    <row r="301" spans="1:28" s="2" customFormat="1">
      <c r="A301" s="27"/>
      <c r="B301" s="31"/>
      <c r="J301" s="29"/>
      <c r="K301" s="39"/>
      <c r="L301" s="35"/>
      <c r="M301" s="81"/>
      <c r="N301" s="82"/>
      <c r="O301" s="83"/>
      <c r="P301" s="84"/>
      <c r="Q301" s="82"/>
      <c r="R301" s="83"/>
      <c r="S301" s="69"/>
      <c r="T301" s="63"/>
      <c r="U301" s="141"/>
      <c r="V301" s="74"/>
      <c r="W301" s="145"/>
      <c r="X301" s="60"/>
      <c r="Y301" s="31"/>
      <c r="AA301" s="33"/>
      <c r="AB301" s="31"/>
    </row>
    <row r="302" spans="1:28" s="2" customFormat="1">
      <c r="A302" s="27"/>
      <c r="B302" s="31"/>
      <c r="J302" s="29"/>
      <c r="K302" s="39"/>
      <c r="L302" s="35"/>
      <c r="M302" s="81"/>
      <c r="N302" s="82"/>
      <c r="O302" s="83"/>
      <c r="P302" s="84"/>
      <c r="Q302" s="82"/>
      <c r="R302" s="83"/>
      <c r="S302" s="69"/>
      <c r="T302" s="63"/>
      <c r="U302" s="141"/>
      <c r="V302" s="74"/>
      <c r="W302" s="145"/>
      <c r="X302" s="60"/>
      <c r="Y302" s="31"/>
      <c r="AA302" s="33"/>
      <c r="AB302" s="31"/>
    </row>
    <row r="303" spans="1:28" s="2" customFormat="1">
      <c r="A303" s="27"/>
      <c r="B303" s="31"/>
      <c r="J303" s="29"/>
      <c r="K303" s="39"/>
      <c r="L303" s="35"/>
      <c r="M303" s="81"/>
      <c r="N303" s="82"/>
      <c r="O303" s="83"/>
      <c r="P303" s="84"/>
      <c r="Q303" s="82"/>
      <c r="R303" s="83"/>
      <c r="S303" s="69"/>
      <c r="T303" s="63"/>
      <c r="U303" s="141"/>
      <c r="V303" s="74"/>
      <c r="W303" s="145"/>
      <c r="X303" s="60"/>
      <c r="Y303" s="31"/>
      <c r="AA303" s="33"/>
      <c r="AB303" s="31"/>
    </row>
    <row r="304" spans="1:28" s="2" customFormat="1">
      <c r="A304" s="27"/>
      <c r="B304" s="31"/>
      <c r="J304" s="29"/>
      <c r="K304" s="39"/>
      <c r="L304" s="35"/>
      <c r="M304" s="81"/>
      <c r="N304" s="82"/>
      <c r="O304" s="83"/>
      <c r="P304" s="84"/>
      <c r="Q304" s="82"/>
      <c r="R304" s="83"/>
      <c r="S304" s="69"/>
      <c r="T304" s="63"/>
      <c r="U304" s="141"/>
      <c r="V304" s="74"/>
      <c r="W304" s="145"/>
      <c r="X304" s="60"/>
      <c r="Y304" s="31"/>
      <c r="AA304" s="33"/>
      <c r="AB304" s="31"/>
    </row>
    <row r="305" spans="1:28" s="2" customFormat="1">
      <c r="A305" s="27"/>
      <c r="B305" s="31"/>
      <c r="J305" s="29"/>
      <c r="K305" s="39"/>
      <c r="L305" s="35"/>
      <c r="M305" s="81"/>
      <c r="N305" s="82"/>
      <c r="O305" s="83"/>
      <c r="P305" s="84"/>
      <c r="Q305" s="82"/>
      <c r="R305" s="83"/>
      <c r="S305" s="69"/>
      <c r="T305" s="63"/>
      <c r="U305" s="141"/>
      <c r="V305" s="74"/>
      <c r="W305" s="145"/>
      <c r="X305" s="60"/>
      <c r="Y305" s="31"/>
      <c r="AA305" s="33"/>
      <c r="AB305" s="31"/>
    </row>
    <row r="306" spans="1:28" s="2" customFormat="1">
      <c r="A306" s="27"/>
      <c r="B306" s="31"/>
      <c r="J306" s="29"/>
      <c r="K306" s="39"/>
      <c r="L306" s="35"/>
      <c r="M306" s="81"/>
      <c r="N306" s="82"/>
      <c r="O306" s="83"/>
      <c r="P306" s="84"/>
      <c r="Q306" s="82"/>
      <c r="R306" s="83"/>
      <c r="S306" s="69"/>
      <c r="T306" s="63"/>
      <c r="U306" s="141"/>
      <c r="V306" s="74"/>
      <c r="W306" s="145"/>
      <c r="X306" s="60"/>
      <c r="Y306" s="31"/>
      <c r="AA306" s="33"/>
      <c r="AB306" s="31"/>
    </row>
    <row r="307" spans="1:28" s="2" customFormat="1">
      <c r="A307" s="27"/>
      <c r="B307" s="31"/>
      <c r="J307" s="29"/>
      <c r="K307" s="39"/>
      <c r="L307" s="35"/>
      <c r="M307" s="81"/>
      <c r="N307" s="82"/>
      <c r="O307" s="83"/>
      <c r="P307" s="84"/>
      <c r="Q307" s="82"/>
      <c r="R307" s="83"/>
      <c r="S307" s="69"/>
      <c r="T307" s="63"/>
      <c r="U307" s="141"/>
      <c r="V307" s="74"/>
      <c r="W307" s="145"/>
      <c r="X307" s="60"/>
      <c r="Y307" s="31"/>
      <c r="AA307" s="33"/>
      <c r="AB307" s="31"/>
    </row>
    <row r="308" spans="1:28" s="2" customFormat="1">
      <c r="A308" s="27"/>
      <c r="B308" s="31"/>
      <c r="J308" s="29"/>
      <c r="K308" s="39"/>
      <c r="L308" s="35"/>
      <c r="M308" s="81"/>
      <c r="N308" s="82"/>
      <c r="O308" s="83"/>
      <c r="P308" s="84"/>
      <c r="Q308" s="82"/>
      <c r="R308" s="83"/>
      <c r="S308" s="69"/>
      <c r="T308" s="63"/>
      <c r="U308" s="141"/>
      <c r="V308" s="74"/>
      <c r="W308" s="145"/>
      <c r="X308" s="60"/>
      <c r="Y308" s="31"/>
      <c r="AA308" s="33"/>
      <c r="AB308" s="31"/>
    </row>
    <row r="309" spans="1:28" s="2" customFormat="1">
      <c r="A309" s="27"/>
      <c r="B309" s="31"/>
      <c r="J309" s="29"/>
      <c r="K309" s="39"/>
      <c r="L309" s="35"/>
      <c r="M309" s="81"/>
      <c r="N309" s="82"/>
      <c r="O309" s="83"/>
      <c r="P309" s="84"/>
      <c r="Q309" s="82"/>
      <c r="R309" s="83"/>
      <c r="S309" s="69"/>
      <c r="T309" s="63"/>
      <c r="U309" s="141"/>
      <c r="V309" s="74"/>
      <c r="W309" s="145"/>
      <c r="X309" s="60"/>
      <c r="Y309" s="31"/>
      <c r="AA309" s="33"/>
      <c r="AB309" s="31"/>
    </row>
    <row r="310" spans="1:28" s="2" customFormat="1">
      <c r="A310" s="27"/>
      <c r="B310" s="31"/>
      <c r="J310" s="29"/>
      <c r="K310" s="39"/>
      <c r="L310" s="35"/>
      <c r="M310" s="81"/>
      <c r="N310" s="82"/>
      <c r="O310" s="83"/>
      <c r="P310" s="84"/>
      <c r="Q310" s="82"/>
      <c r="R310" s="83"/>
      <c r="S310" s="69"/>
      <c r="T310" s="63"/>
      <c r="U310" s="141"/>
      <c r="V310" s="74"/>
      <c r="W310" s="145"/>
      <c r="X310" s="60"/>
      <c r="Y310" s="31"/>
      <c r="AA310" s="33"/>
      <c r="AB310" s="31"/>
    </row>
    <row r="311" spans="1:28" s="2" customFormat="1">
      <c r="A311" s="27"/>
      <c r="B311" s="31"/>
      <c r="J311" s="29"/>
      <c r="K311" s="39"/>
      <c r="L311" s="35"/>
      <c r="M311" s="81"/>
      <c r="N311" s="82"/>
      <c r="O311" s="83"/>
      <c r="P311" s="84"/>
      <c r="Q311" s="82"/>
      <c r="R311" s="83"/>
      <c r="S311" s="69"/>
      <c r="T311" s="63"/>
      <c r="U311" s="141"/>
      <c r="V311" s="74"/>
      <c r="W311" s="145"/>
      <c r="X311" s="60"/>
      <c r="Y311" s="31"/>
      <c r="AA311" s="33"/>
      <c r="AB311" s="31"/>
    </row>
    <row r="312" spans="1:28" s="2" customFormat="1">
      <c r="A312" s="27"/>
      <c r="B312" s="31"/>
      <c r="J312" s="29"/>
      <c r="K312" s="39"/>
      <c r="L312" s="35"/>
      <c r="M312" s="81"/>
      <c r="N312" s="82"/>
      <c r="O312" s="83"/>
      <c r="P312" s="84"/>
      <c r="Q312" s="82"/>
      <c r="R312" s="83"/>
      <c r="S312" s="69"/>
      <c r="T312" s="63"/>
      <c r="U312" s="141"/>
      <c r="V312" s="74"/>
      <c r="W312" s="145"/>
      <c r="X312" s="60"/>
      <c r="Y312" s="31"/>
      <c r="AA312" s="33"/>
      <c r="AB312" s="31"/>
    </row>
    <row r="313" spans="1:28" s="2" customFormat="1">
      <c r="A313" s="27"/>
      <c r="B313" s="31"/>
      <c r="J313" s="29"/>
      <c r="K313" s="39"/>
      <c r="L313" s="35"/>
      <c r="M313" s="81"/>
      <c r="N313" s="82"/>
      <c r="O313" s="83"/>
      <c r="P313" s="84"/>
      <c r="Q313" s="82"/>
      <c r="R313" s="83"/>
      <c r="S313" s="69"/>
      <c r="T313" s="63"/>
      <c r="U313" s="141"/>
      <c r="V313" s="74"/>
      <c r="W313" s="145"/>
      <c r="X313" s="60"/>
      <c r="Y313" s="31"/>
      <c r="AA313" s="33"/>
      <c r="AB313" s="31"/>
    </row>
    <row r="314" spans="1:28" s="2" customFormat="1">
      <c r="A314" s="27"/>
      <c r="B314" s="31"/>
      <c r="J314" s="29"/>
      <c r="K314" s="39"/>
      <c r="L314" s="35"/>
      <c r="M314" s="81"/>
      <c r="N314" s="82"/>
      <c r="O314" s="83"/>
      <c r="P314" s="84"/>
      <c r="Q314" s="82"/>
      <c r="R314" s="83"/>
      <c r="S314" s="69"/>
      <c r="T314" s="63"/>
      <c r="U314" s="141"/>
      <c r="V314" s="74"/>
      <c r="W314" s="145"/>
      <c r="X314" s="60"/>
      <c r="Y314" s="31"/>
      <c r="AA314" s="33"/>
      <c r="AB314" s="31"/>
    </row>
    <row r="315" spans="1:28" s="2" customFormat="1">
      <c r="A315" s="27"/>
      <c r="B315" s="31"/>
      <c r="J315" s="29"/>
      <c r="K315" s="39"/>
      <c r="L315" s="35"/>
      <c r="M315" s="81"/>
      <c r="N315" s="82"/>
      <c r="O315" s="83"/>
      <c r="P315" s="84"/>
      <c r="Q315" s="82"/>
      <c r="R315" s="83"/>
      <c r="S315" s="69"/>
      <c r="T315" s="63"/>
      <c r="U315" s="141"/>
      <c r="V315" s="74"/>
      <c r="W315" s="145"/>
      <c r="X315" s="60"/>
      <c r="Y315" s="31"/>
      <c r="AA315" s="33"/>
      <c r="AB315" s="31"/>
    </row>
    <row r="316" spans="1:28" s="2" customFormat="1">
      <c r="A316" s="27"/>
      <c r="B316" s="31"/>
      <c r="J316" s="29"/>
      <c r="K316" s="39"/>
      <c r="L316" s="35"/>
      <c r="M316" s="81"/>
      <c r="N316" s="82"/>
      <c r="O316" s="83"/>
      <c r="P316" s="84"/>
      <c r="Q316" s="82"/>
      <c r="R316" s="83"/>
      <c r="S316" s="69"/>
      <c r="T316" s="63"/>
      <c r="U316" s="141"/>
      <c r="V316" s="74"/>
      <c r="W316" s="145"/>
      <c r="X316" s="60"/>
      <c r="Y316" s="31"/>
      <c r="AA316" s="33"/>
      <c r="AB316" s="31"/>
    </row>
    <row r="317" spans="1:28" s="2" customFormat="1">
      <c r="A317" s="27"/>
      <c r="B317" s="31"/>
      <c r="J317" s="29"/>
      <c r="K317" s="39"/>
      <c r="L317" s="35"/>
      <c r="M317" s="81"/>
      <c r="N317" s="82"/>
      <c r="O317" s="83"/>
      <c r="P317" s="84"/>
      <c r="Q317" s="82"/>
      <c r="R317" s="83"/>
      <c r="S317" s="69"/>
      <c r="T317" s="63"/>
      <c r="U317" s="141"/>
      <c r="V317" s="74"/>
      <c r="W317" s="145"/>
      <c r="X317" s="60"/>
      <c r="Y317" s="31"/>
      <c r="AA317" s="33"/>
      <c r="AB317" s="31"/>
    </row>
    <row r="318" spans="1:28" s="2" customFormat="1">
      <c r="A318" s="27"/>
      <c r="B318" s="31"/>
      <c r="J318" s="29"/>
      <c r="K318" s="39"/>
      <c r="L318" s="35"/>
      <c r="M318" s="81"/>
      <c r="N318" s="82"/>
      <c r="O318" s="83"/>
      <c r="P318" s="84"/>
      <c r="Q318" s="82"/>
      <c r="R318" s="83"/>
      <c r="S318" s="69"/>
      <c r="T318" s="63"/>
      <c r="U318" s="141"/>
      <c r="V318" s="74"/>
      <c r="W318" s="145"/>
      <c r="X318" s="60"/>
      <c r="Y318" s="31"/>
      <c r="AA318" s="33"/>
      <c r="AB318" s="31"/>
    </row>
    <row r="319" spans="1:28" s="2" customFormat="1">
      <c r="A319" s="27"/>
      <c r="B319" s="31"/>
      <c r="J319" s="29"/>
      <c r="K319" s="39"/>
      <c r="L319" s="35"/>
      <c r="M319" s="81"/>
      <c r="N319" s="82"/>
      <c r="O319" s="83"/>
      <c r="P319" s="84"/>
      <c r="Q319" s="82"/>
      <c r="R319" s="83"/>
      <c r="S319" s="69"/>
      <c r="T319" s="63"/>
      <c r="U319" s="141"/>
      <c r="V319" s="74"/>
      <c r="W319" s="145"/>
      <c r="X319" s="60"/>
      <c r="Y319" s="31"/>
      <c r="AA319" s="33"/>
      <c r="AB319" s="31"/>
    </row>
    <row r="320" spans="1:28" s="2" customFormat="1">
      <c r="A320" s="27"/>
      <c r="B320" s="31"/>
      <c r="J320" s="29"/>
      <c r="K320" s="39"/>
      <c r="L320" s="35"/>
      <c r="M320" s="81"/>
      <c r="N320" s="82"/>
      <c r="O320" s="83"/>
      <c r="P320" s="84"/>
      <c r="Q320" s="82"/>
      <c r="R320" s="83"/>
      <c r="S320" s="69"/>
      <c r="T320" s="63"/>
      <c r="U320" s="141"/>
      <c r="V320" s="74"/>
      <c r="W320" s="145"/>
      <c r="X320" s="60"/>
      <c r="Y320" s="31"/>
      <c r="AA320" s="33"/>
      <c r="AB320" s="31"/>
    </row>
    <row r="321" spans="1:28" s="2" customFormat="1">
      <c r="A321" s="27"/>
      <c r="B321" s="31"/>
      <c r="J321" s="29"/>
      <c r="K321" s="39"/>
      <c r="L321" s="35"/>
      <c r="M321" s="81"/>
      <c r="N321" s="82"/>
      <c r="O321" s="83"/>
      <c r="P321" s="84"/>
      <c r="Q321" s="82"/>
      <c r="R321" s="83"/>
      <c r="S321" s="69"/>
      <c r="T321" s="63"/>
      <c r="U321" s="141"/>
      <c r="V321" s="74"/>
      <c r="W321" s="145"/>
      <c r="X321" s="60"/>
      <c r="Y321" s="31"/>
      <c r="AA321" s="33"/>
      <c r="AB321" s="31"/>
    </row>
    <row r="322" spans="1:28" s="2" customFormat="1">
      <c r="A322" s="27"/>
      <c r="B322" s="31"/>
      <c r="J322" s="29"/>
      <c r="K322" s="39"/>
      <c r="L322" s="35"/>
      <c r="M322" s="81"/>
      <c r="N322" s="82"/>
      <c r="O322" s="83"/>
      <c r="P322" s="84"/>
      <c r="Q322" s="82"/>
      <c r="R322" s="83"/>
      <c r="S322" s="69"/>
      <c r="T322" s="63"/>
      <c r="U322" s="141"/>
      <c r="V322" s="74"/>
      <c r="W322" s="145"/>
      <c r="X322" s="60"/>
      <c r="Y322" s="31"/>
      <c r="AA322" s="33"/>
      <c r="AB322" s="31"/>
    </row>
    <row r="323" spans="1:28" s="2" customFormat="1">
      <c r="A323" s="27"/>
      <c r="B323" s="31"/>
      <c r="J323" s="29"/>
      <c r="K323" s="39"/>
      <c r="L323" s="35"/>
      <c r="M323" s="81"/>
      <c r="N323" s="82"/>
      <c r="O323" s="83"/>
      <c r="P323" s="84"/>
      <c r="Q323" s="82"/>
      <c r="R323" s="83"/>
      <c r="S323" s="69"/>
      <c r="T323" s="63"/>
      <c r="U323" s="141"/>
      <c r="V323" s="74"/>
      <c r="W323" s="145"/>
      <c r="X323" s="60"/>
      <c r="Y323" s="31"/>
      <c r="AA323" s="33"/>
      <c r="AB323" s="31"/>
    </row>
    <row r="324" spans="1:28" s="2" customFormat="1">
      <c r="A324" s="27"/>
      <c r="B324" s="31"/>
      <c r="J324" s="29"/>
      <c r="K324" s="39"/>
      <c r="L324" s="35"/>
      <c r="M324" s="81"/>
      <c r="N324" s="82"/>
      <c r="O324" s="83"/>
      <c r="P324" s="84"/>
      <c r="Q324" s="82"/>
      <c r="R324" s="83"/>
      <c r="S324" s="69"/>
      <c r="T324" s="63"/>
      <c r="U324" s="141"/>
      <c r="V324" s="74"/>
      <c r="W324" s="145"/>
      <c r="X324" s="60"/>
      <c r="Y324" s="31"/>
      <c r="AA324" s="33"/>
      <c r="AB324" s="31"/>
    </row>
    <row r="325" spans="1:28" s="2" customFormat="1">
      <c r="A325" s="27"/>
      <c r="B325" s="31"/>
      <c r="J325" s="29"/>
      <c r="K325" s="39"/>
      <c r="L325" s="35"/>
      <c r="M325" s="81"/>
      <c r="N325" s="82"/>
      <c r="O325" s="83"/>
      <c r="P325" s="84"/>
      <c r="Q325" s="82"/>
      <c r="R325" s="83"/>
      <c r="S325" s="69"/>
      <c r="T325" s="63"/>
      <c r="U325" s="141"/>
      <c r="V325" s="74"/>
      <c r="W325" s="145"/>
      <c r="X325" s="60"/>
      <c r="Y325" s="31"/>
      <c r="AA325" s="33"/>
      <c r="AB325" s="31"/>
    </row>
    <row r="326" spans="1:28" s="2" customFormat="1">
      <c r="A326" s="27"/>
      <c r="B326" s="31"/>
      <c r="J326" s="29"/>
      <c r="K326" s="39"/>
      <c r="L326" s="35"/>
      <c r="M326" s="81"/>
      <c r="N326" s="82"/>
      <c r="O326" s="83"/>
      <c r="P326" s="84"/>
      <c r="Q326" s="82"/>
      <c r="R326" s="83"/>
      <c r="S326" s="69"/>
      <c r="T326" s="63"/>
      <c r="U326" s="141"/>
      <c r="V326" s="74"/>
      <c r="W326" s="145"/>
      <c r="X326" s="60"/>
      <c r="Y326" s="31"/>
      <c r="AA326" s="33"/>
      <c r="AB326" s="31"/>
    </row>
    <row r="327" spans="1:28" s="2" customFormat="1">
      <c r="A327" s="27"/>
      <c r="B327" s="31"/>
      <c r="J327" s="29"/>
      <c r="K327" s="39"/>
      <c r="L327" s="35"/>
      <c r="M327" s="81"/>
      <c r="N327" s="82"/>
      <c r="O327" s="83"/>
      <c r="P327" s="84"/>
      <c r="Q327" s="82"/>
      <c r="R327" s="83"/>
      <c r="S327" s="69"/>
      <c r="T327" s="63"/>
      <c r="U327" s="141"/>
      <c r="V327" s="74"/>
      <c r="W327" s="145"/>
      <c r="X327" s="60"/>
      <c r="Y327" s="31"/>
      <c r="AA327" s="33"/>
      <c r="AB327" s="31"/>
    </row>
    <row r="328" spans="1:28" s="2" customFormat="1">
      <c r="A328" s="27"/>
      <c r="B328" s="31"/>
      <c r="J328" s="29"/>
      <c r="K328" s="39"/>
      <c r="L328" s="35"/>
      <c r="M328" s="81"/>
      <c r="N328" s="82"/>
      <c r="O328" s="83"/>
      <c r="P328" s="84"/>
      <c r="Q328" s="82"/>
      <c r="R328" s="83"/>
      <c r="S328" s="69"/>
      <c r="T328" s="63"/>
      <c r="U328" s="141"/>
      <c r="V328" s="74"/>
      <c r="W328" s="145"/>
      <c r="X328" s="60"/>
      <c r="Y328" s="31"/>
      <c r="AA328" s="33"/>
      <c r="AB328" s="31"/>
    </row>
    <row r="329" spans="1:28" s="2" customFormat="1">
      <c r="A329" s="27"/>
      <c r="B329" s="31"/>
      <c r="J329" s="29"/>
      <c r="K329" s="39"/>
      <c r="L329" s="35"/>
      <c r="M329" s="81"/>
      <c r="N329" s="82"/>
      <c r="O329" s="83"/>
      <c r="P329" s="84"/>
      <c r="Q329" s="82"/>
      <c r="R329" s="83"/>
      <c r="S329" s="69"/>
      <c r="T329" s="63"/>
      <c r="U329" s="141"/>
      <c r="V329" s="74"/>
      <c r="W329" s="145"/>
      <c r="X329" s="60"/>
      <c r="Y329" s="31"/>
      <c r="AA329" s="33"/>
      <c r="AB329" s="31"/>
    </row>
    <row r="330" spans="1:28" s="2" customFormat="1">
      <c r="A330" s="27"/>
      <c r="B330" s="31"/>
      <c r="J330" s="29"/>
      <c r="K330" s="39"/>
      <c r="L330" s="35"/>
      <c r="M330" s="81"/>
      <c r="N330" s="82"/>
      <c r="O330" s="83"/>
      <c r="P330" s="84"/>
      <c r="Q330" s="82"/>
      <c r="R330" s="83"/>
      <c r="S330" s="69"/>
      <c r="T330" s="63"/>
      <c r="U330" s="141"/>
      <c r="V330" s="74"/>
      <c r="W330" s="145"/>
      <c r="X330" s="60"/>
      <c r="Y330" s="31"/>
      <c r="AA330" s="33"/>
      <c r="AB330" s="31"/>
    </row>
    <row r="331" spans="1:28" s="2" customFormat="1">
      <c r="A331" s="27"/>
      <c r="B331" s="31"/>
      <c r="J331" s="29"/>
      <c r="K331" s="39"/>
      <c r="L331" s="35"/>
      <c r="M331" s="81"/>
      <c r="N331" s="82"/>
      <c r="O331" s="83"/>
      <c r="P331" s="84"/>
      <c r="Q331" s="82"/>
      <c r="R331" s="83"/>
      <c r="S331" s="69"/>
      <c r="T331" s="63"/>
      <c r="U331" s="141"/>
      <c r="V331" s="74"/>
      <c r="W331" s="145"/>
      <c r="X331" s="60"/>
      <c r="Y331" s="31"/>
      <c r="AA331" s="33"/>
      <c r="AB331" s="31"/>
    </row>
    <row r="332" spans="1:28" s="2" customFormat="1">
      <c r="A332" s="27"/>
      <c r="B332" s="31"/>
      <c r="J332" s="29"/>
      <c r="K332" s="39"/>
      <c r="L332" s="35"/>
      <c r="M332" s="81"/>
      <c r="N332" s="82"/>
      <c r="O332" s="83"/>
      <c r="P332" s="84"/>
      <c r="Q332" s="82"/>
      <c r="R332" s="83"/>
      <c r="S332" s="69"/>
      <c r="T332" s="63"/>
      <c r="U332" s="141"/>
      <c r="V332" s="74"/>
      <c r="W332" s="145"/>
      <c r="X332" s="60"/>
      <c r="Y332" s="31"/>
      <c r="AA332" s="33"/>
      <c r="AB332" s="31"/>
    </row>
    <row r="333" spans="1:28" s="2" customFormat="1">
      <c r="A333" s="27"/>
      <c r="B333" s="31"/>
      <c r="J333" s="29"/>
      <c r="K333" s="39"/>
      <c r="L333" s="35"/>
      <c r="M333" s="81"/>
      <c r="N333" s="82"/>
      <c r="O333" s="83"/>
      <c r="P333" s="84"/>
      <c r="Q333" s="82"/>
      <c r="R333" s="83"/>
      <c r="S333" s="69"/>
      <c r="T333" s="63"/>
      <c r="U333" s="141"/>
      <c r="V333" s="74"/>
      <c r="W333" s="145"/>
      <c r="X333" s="60"/>
      <c r="Y333" s="31"/>
      <c r="AA333" s="33"/>
      <c r="AB333" s="31"/>
    </row>
    <row r="334" spans="1:28" s="2" customFormat="1">
      <c r="A334" s="27"/>
      <c r="B334" s="31"/>
      <c r="J334" s="29"/>
      <c r="K334" s="39"/>
      <c r="L334" s="35"/>
      <c r="M334" s="81"/>
      <c r="N334" s="82"/>
      <c r="O334" s="83"/>
      <c r="P334" s="84"/>
      <c r="Q334" s="82"/>
      <c r="R334" s="83"/>
      <c r="S334" s="69"/>
      <c r="T334" s="63"/>
      <c r="U334" s="141"/>
      <c r="V334" s="74"/>
      <c r="W334" s="145"/>
      <c r="X334" s="60"/>
      <c r="Y334" s="31"/>
      <c r="AA334" s="33"/>
      <c r="AB334" s="31"/>
    </row>
    <row r="335" spans="1:28" s="2" customFormat="1">
      <c r="A335" s="27"/>
      <c r="B335" s="31"/>
      <c r="J335" s="29"/>
      <c r="K335" s="39"/>
      <c r="L335" s="35"/>
      <c r="M335" s="81"/>
      <c r="N335" s="82"/>
      <c r="O335" s="83"/>
      <c r="P335" s="84"/>
      <c r="Q335" s="82"/>
      <c r="R335" s="83"/>
      <c r="S335" s="69"/>
      <c r="T335" s="63"/>
      <c r="U335" s="141"/>
      <c r="V335" s="74"/>
      <c r="W335" s="145"/>
      <c r="X335" s="60"/>
      <c r="Y335" s="31"/>
      <c r="AA335" s="33"/>
      <c r="AB335" s="31"/>
    </row>
    <row r="336" spans="1:28" s="2" customFormat="1">
      <c r="A336" s="27"/>
      <c r="B336" s="31"/>
      <c r="J336" s="29"/>
      <c r="K336" s="39"/>
      <c r="L336" s="35"/>
      <c r="M336" s="81"/>
      <c r="N336" s="82"/>
      <c r="O336" s="83"/>
      <c r="P336" s="84"/>
      <c r="Q336" s="82"/>
      <c r="R336" s="83"/>
      <c r="S336" s="69"/>
      <c r="T336" s="63"/>
      <c r="U336" s="141"/>
      <c r="V336" s="74"/>
      <c r="W336" s="145"/>
      <c r="X336" s="60"/>
      <c r="Y336" s="31"/>
      <c r="AA336" s="33"/>
      <c r="AB336" s="31"/>
    </row>
    <row r="337" spans="1:28" s="2" customFormat="1">
      <c r="A337" s="27"/>
      <c r="B337" s="31"/>
      <c r="J337" s="29"/>
      <c r="K337" s="39"/>
      <c r="L337" s="35"/>
      <c r="M337" s="81"/>
      <c r="N337" s="82"/>
      <c r="O337" s="83"/>
      <c r="P337" s="84"/>
      <c r="Q337" s="82"/>
      <c r="R337" s="83"/>
      <c r="S337" s="69"/>
      <c r="T337" s="63"/>
      <c r="U337" s="141"/>
      <c r="V337" s="74"/>
      <c r="W337" s="145"/>
      <c r="X337" s="60"/>
      <c r="Y337" s="31"/>
      <c r="AA337" s="33"/>
      <c r="AB337" s="31"/>
    </row>
    <row r="338" spans="1:28" s="2" customFormat="1">
      <c r="A338" s="27"/>
      <c r="B338" s="31"/>
      <c r="J338" s="29"/>
      <c r="K338" s="39"/>
      <c r="L338" s="35"/>
      <c r="M338" s="81"/>
      <c r="N338" s="82"/>
      <c r="O338" s="83"/>
      <c r="P338" s="84"/>
      <c r="Q338" s="82"/>
      <c r="R338" s="83"/>
      <c r="S338" s="69"/>
      <c r="T338" s="63"/>
      <c r="U338" s="141"/>
      <c r="V338" s="74"/>
      <c r="W338" s="145"/>
      <c r="X338" s="60"/>
      <c r="Y338" s="31"/>
      <c r="AA338" s="33"/>
      <c r="AB338" s="31"/>
    </row>
    <row r="339" spans="1:28" s="2" customFormat="1">
      <c r="A339" s="27"/>
      <c r="B339" s="31"/>
      <c r="J339" s="29"/>
      <c r="K339" s="39"/>
      <c r="L339" s="35"/>
      <c r="M339" s="81"/>
      <c r="N339" s="82"/>
      <c r="O339" s="83"/>
      <c r="P339" s="84"/>
      <c r="Q339" s="82"/>
      <c r="R339" s="83"/>
      <c r="S339" s="69"/>
      <c r="T339" s="63"/>
      <c r="U339" s="141"/>
      <c r="V339" s="74"/>
      <c r="W339" s="145"/>
      <c r="X339" s="60"/>
      <c r="Y339" s="31"/>
      <c r="AA339" s="33"/>
      <c r="AB339" s="31"/>
    </row>
    <row r="340" spans="1:28" s="2" customFormat="1">
      <c r="A340" s="27"/>
      <c r="B340" s="31"/>
      <c r="J340" s="29"/>
      <c r="K340" s="39"/>
      <c r="L340" s="35"/>
      <c r="M340" s="81"/>
      <c r="N340" s="82"/>
      <c r="O340" s="83"/>
      <c r="P340" s="84"/>
      <c r="Q340" s="82"/>
      <c r="R340" s="83"/>
      <c r="S340" s="69"/>
      <c r="T340" s="63"/>
      <c r="U340" s="141"/>
      <c r="V340" s="74"/>
      <c r="W340" s="145"/>
      <c r="X340" s="60"/>
      <c r="Y340" s="31"/>
      <c r="AA340" s="33"/>
      <c r="AB340" s="31"/>
    </row>
    <row r="341" spans="1:28" s="2" customFormat="1">
      <c r="A341" s="27"/>
      <c r="B341" s="31"/>
      <c r="J341" s="29"/>
      <c r="K341" s="39"/>
      <c r="L341" s="35"/>
      <c r="M341" s="81"/>
      <c r="N341" s="82"/>
      <c r="O341" s="83"/>
      <c r="P341" s="84"/>
      <c r="Q341" s="82"/>
      <c r="R341" s="83"/>
      <c r="S341" s="69"/>
      <c r="T341" s="63"/>
      <c r="U341" s="141"/>
      <c r="V341" s="74"/>
      <c r="W341" s="145"/>
      <c r="X341" s="60"/>
      <c r="Y341" s="31"/>
      <c r="AA341" s="33"/>
      <c r="AB341" s="31"/>
    </row>
    <row r="342" spans="1:28" s="2" customFormat="1">
      <c r="A342" s="27"/>
      <c r="B342" s="31"/>
      <c r="J342" s="29"/>
      <c r="K342" s="39"/>
      <c r="L342" s="35"/>
      <c r="M342" s="81"/>
      <c r="N342" s="82"/>
      <c r="O342" s="83"/>
      <c r="P342" s="84"/>
      <c r="Q342" s="82"/>
      <c r="R342" s="83"/>
      <c r="S342" s="69"/>
      <c r="T342" s="63"/>
      <c r="U342" s="141"/>
      <c r="V342" s="74"/>
      <c r="W342" s="145"/>
      <c r="X342" s="60"/>
      <c r="Y342" s="31"/>
      <c r="AA342" s="33"/>
      <c r="AB342" s="31"/>
    </row>
    <row r="343" spans="1:28" s="2" customFormat="1">
      <c r="A343" s="27"/>
      <c r="B343" s="31"/>
      <c r="J343" s="29"/>
      <c r="K343" s="39"/>
      <c r="L343" s="35"/>
      <c r="M343" s="81"/>
      <c r="N343" s="82"/>
      <c r="O343" s="83"/>
      <c r="P343" s="84"/>
      <c r="Q343" s="82"/>
      <c r="R343" s="83"/>
      <c r="S343" s="69"/>
      <c r="T343" s="63"/>
      <c r="U343" s="141"/>
      <c r="V343" s="74"/>
      <c r="W343" s="145"/>
      <c r="X343" s="60"/>
      <c r="Y343" s="31"/>
      <c r="AA343" s="33"/>
      <c r="AB343" s="31"/>
    </row>
    <row r="344" spans="1:28" s="2" customFormat="1">
      <c r="A344" s="27"/>
      <c r="B344" s="31"/>
      <c r="J344" s="29"/>
      <c r="K344" s="39"/>
      <c r="L344" s="35"/>
      <c r="M344" s="81"/>
      <c r="N344" s="82"/>
      <c r="O344" s="83"/>
      <c r="P344" s="84"/>
      <c r="Q344" s="82"/>
      <c r="R344" s="83"/>
      <c r="S344" s="69"/>
      <c r="T344" s="63"/>
      <c r="U344" s="141"/>
      <c r="V344" s="74"/>
      <c r="W344" s="145"/>
      <c r="X344" s="60"/>
      <c r="Y344" s="31"/>
      <c r="AA344" s="33"/>
      <c r="AB344" s="31"/>
    </row>
    <row r="345" spans="1:28" s="2" customFormat="1">
      <c r="A345" s="27"/>
      <c r="B345" s="31"/>
      <c r="J345" s="29"/>
      <c r="K345" s="39"/>
      <c r="L345" s="35"/>
      <c r="M345" s="81"/>
      <c r="N345" s="82"/>
      <c r="O345" s="83"/>
      <c r="P345" s="84"/>
      <c r="Q345" s="82"/>
      <c r="R345" s="83"/>
      <c r="S345" s="69"/>
      <c r="T345" s="63"/>
      <c r="U345" s="141"/>
      <c r="V345" s="74"/>
      <c r="W345" s="145"/>
      <c r="X345" s="60"/>
      <c r="Y345" s="31"/>
      <c r="AA345" s="33"/>
      <c r="AB345" s="31"/>
    </row>
    <row r="346" spans="1:28" s="2" customFormat="1">
      <c r="A346" s="27"/>
      <c r="B346" s="31"/>
      <c r="J346" s="29"/>
      <c r="K346" s="39"/>
      <c r="L346" s="35"/>
      <c r="M346" s="81"/>
      <c r="N346" s="82"/>
      <c r="O346" s="83"/>
      <c r="P346" s="84"/>
      <c r="Q346" s="82"/>
      <c r="R346" s="83"/>
      <c r="S346" s="69"/>
      <c r="T346" s="63"/>
      <c r="U346" s="141"/>
      <c r="V346" s="74"/>
      <c r="W346" s="145"/>
      <c r="X346" s="60"/>
      <c r="Y346" s="31"/>
      <c r="AA346" s="33"/>
      <c r="AB346" s="31"/>
    </row>
    <row r="347" spans="1:28" s="2" customFormat="1">
      <c r="A347" s="27"/>
      <c r="B347" s="31"/>
      <c r="J347" s="29"/>
      <c r="K347" s="39"/>
      <c r="L347" s="35"/>
      <c r="M347" s="81"/>
      <c r="N347" s="82"/>
      <c r="O347" s="83"/>
      <c r="P347" s="84"/>
      <c r="Q347" s="82"/>
      <c r="R347" s="83"/>
      <c r="S347" s="69"/>
      <c r="T347" s="63"/>
      <c r="U347" s="141"/>
      <c r="V347" s="74"/>
      <c r="W347" s="145"/>
      <c r="X347" s="60"/>
      <c r="Y347" s="31"/>
      <c r="AA347" s="33"/>
      <c r="AB347" s="31"/>
    </row>
    <row r="348" spans="1:28" s="2" customFormat="1">
      <c r="A348" s="27"/>
      <c r="B348" s="31"/>
      <c r="J348" s="29"/>
      <c r="K348" s="39"/>
      <c r="L348" s="35"/>
      <c r="M348" s="81"/>
      <c r="N348" s="82"/>
      <c r="O348" s="83"/>
      <c r="P348" s="84"/>
      <c r="Q348" s="82"/>
      <c r="R348" s="83"/>
      <c r="S348" s="69"/>
      <c r="T348" s="63"/>
      <c r="U348" s="141"/>
      <c r="V348" s="74"/>
      <c r="W348" s="145"/>
      <c r="X348" s="60"/>
      <c r="Y348" s="31"/>
      <c r="AA348" s="33"/>
      <c r="AB348" s="31"/>
    </row>
    <row r="349" spans="1:28" s="2" customFormat="1">
      <c r="A349" s="27"/>
      <c r="B349" s="31"/>
      <c r="J349" s="29"/>
      <c r="K349" s="39"/>
      <c r="L349" s="35"/>
      <c r="M349" s="81"/>
      <c r="N349" s="82"/>
      <c r="O349" s="83"/>
      <c r="P349" s="84"/>
      <c r="Q349" s="82"/>
      <c r="R349" s="83"/>
      <c r="S349" s="69"/>
      <c r="T349" s="63"/>
      <c r="U349" s="141"/>
      <c r="V349" s="74"/>
      <c r="W349" s="145"/>
      <c r="X349" s="60"/>
      <c r="Y349" s="31"/>
      <c r="AA349" s="33"/>
      <c r="AB349" s="31"/>
    </row>
    <row r="350" spans="1:28" s="2" customFormat="1">
      <c r="A350" s="27"/>
      <c r="B350" s="31"/>
      <c r="J350" s="29"/>
      <c r="K350" s="39"/>
      <c r="L350" s="35"/>
      <c r="M350" s="81"/>
      <c r="N350" s="82"/>
      <c r="O350" s="83"/>
      <c r="P350" s="84"/>
      <c r="Q350" s="82"/>
      <c r="R350" s="83"/>
      <c r="S350" s="69"/>
      <c r="T350" s="63"/>
      <c r="U350" s="141"/>
      <c r="V350" s="74"/>
      <c r="W350" s="145"/>
      <c r="X350" s="60"/>
      <c r="Y350" s="31"/>
      <c r="AA350" s="33"/>
      <c r="AB350" s="31"/>
    </row>
    <row r="351" spans="1:28" s="2" customFormat="1">
      <c r="A351" s="27"/>
      <c r="B351" s="31"/>
      <c r="J351" s="29"/>
      <c r="K351" s="39"/>
      <c r="L351" s="35"/>
      <c r="M351" s="81"/>
      <c r="N351" s="82"/>
      <c r="O351" s="83"/>
      <c r="P351" s="84"/>
      <c r="Q351" s="82"/>
      <c r="R351" s="83"/>
      <c r="S351" s="69"/>
      <c r="T351" s="63"/>
      <c r="U351" s="141"/>
      <c r="V351" s="74"/>
      <c r="W351" s="145"/>
      <c r="X351" s="60"/>
      <c r="Y351" s="31"/>
      <c r="AA351" s="33"/>
      <c r="AB351" s="31"/>
    </row>
    <row r="352" spans="1:28" s="2" customFormat="1">
      <c r="A352" s="27"/>
      <c r="B352" s="31"/>
      <c r="J352" s="29"/>
      <c r="K352" s="39"/>
      <c r="L352" s="35"/>
      <c r="M352" s="81"/>
      <c r="N352" s="82"/>
      <c r="O352" s="83"/>
      <c r="P352" s="84"/>
      <c r="Q352" s="82"/>
      <c r="R352" s="83"/>
      <c r="S352" s="69"/>
      <c r="T352" s="63"/>
      <c r="U352" s="141"/>
      <c r="V352" s="74"/>
      <c r="W352" s="145"/>
      <c r="X352" s="60"/>
      <c r="Y352" s="31"/>
      <c r="AA352" s="33"/>
      <c r="AB352" s="31"/>
    </row>
    <row r="353" spans="1:28" s="2" customFormat="1">
      <c r="A353" s="27"/>
      <c r="B353" s="31"/>
      <c r="J353" s="29"/>
      <c r="K353" s="39"/>
      <c r="L353" s="35"/>
      <c r="M353" s="81"/>
      <c r="N353" s="82"/>
      <c r="O353" s="83"/>
      <c r="P353" s="84"/>
      <c r="Q353" s="82"/>
      <c r="R353" s="83"/>
      <c r="S353" s="69"/>
      <c r="T353" s="63"/>
      <c r="U353" s="141"/>
      <c r="V353" s="74"/>
      <c r="W353" s="145"/>
      <c r="X353" s="60"/>
      <c r="Y353" s="31"/>
      <c r="AA353" s="33"/>
      <c r="AB353" s="31"/>
    </row>
    <row r="354" spans="1:28" s="2" customFormat="1">
      <c r="A354" s="27"/>
      <c r="B354" s="31"/>
      <c r="J354" s="29"/>
      <c r="K354" s="39"/>
      <c r="L354" s="35"/>
      <c r="M354" s="81"/>
      <c r="N354" s="82"/>
      <c r="O354" s="83"/>
      <c r="P354" s="84"/>
      <c r="Q354" s="82"/>
      <c r="R354" s="83"/>
      <c r="S354" s="69"/>
      <c r="T354" s="63"/>
      <c r="U354" s="141"/>
      <c r="V354" s="74"/>
      <c r="W354" s="145"/>
      <c r="X354" s="60"/>
      <c r="Y354" s="31"/>
      <c r="AA354" s="33"/>
      <c r="AB354" s="31"/>
    </row>
    <row r="355" spans="1:28" s="2" customFormat="1">
      <c r="A355" s="27"/>
      <c r="B355" s="31"/>
      <c r="J355" s="29"/>
      <c r="K355" s="39"/>
      <c r="L355" s="35"/>
      <c r="M355" s="81"/>
      <c r="N355" s="82"/>
      <c r="O355" s="83"/>
      <c r="P355" s="84"/>
      <c r="Q355" s="82"/>
      <c r="R355" s="83"/>
      <c r="S355" s="69"/>
      <c r="T355" s="63"/>
      <c r="U355" s="141"/>
      <c r="V355" s="74"/>
      <c r="W355" s="145"/>
      <c r="X355" s="60"/>
      <c r="Y355" s="31"/>
      <c r="AA355" s="33"/>
      <c r="AB355" s="31"/>
    </row>
    <row r="356" spans="1:28" s="2" customFormat="1">
      <c r="A356" s="27"/>
      <c r="B356" s="31"/>
      <c r="J356" s="29"/>
      <c r="K356" s="39"/>
      <c r="L356" s="35"/>
      <c r="M356" s="81"/>
      <c r="N356" s="82"/>
      <c r="O356" s="83"/>
      <c r="P356" s="84"/>
      <c r="Q356" s="82"/>
      <c r="R356" s="83"/>
      <c r="S356" s="69"/>
      <c r="T356" s="63"/>
      <c r="U356" s="141"/>
      <c r="V356" s="74"/>
      <c r="W356" s="145"/>
      <c r="X356" s="60"/>
      <c r="Y356" s="31"/>
      <c r="AA356" s="33"/>
      <c r="AB356" s="31"/>
    </row>
    <row r="357" spans="1:28" s="2" customFormat="1">
      <c r="A357" s="27"/>
      <c r="B357" s="31"/>
      <c r="J357" s="29"/>
      <c r="K357" s="39"/>
      <c r="L357" s="35"/>
      <c r="M357" s="81"/>
      <c r="N357" s="82"/>
      <c r="O357" s="83"/>
      <c r="P357" s="84"/>
      <c r="Q357" s="82"/>
      <c r="R357" s="83"/>
      <c r="S357" s="69"/>
      <c r="T357" s="63"/>
      <c r="U357" s="141"/>
      <c r="V357" s="74"/>
      <c r="W357" s="145"/>
      <c r="X357" s="60"/>
      <c r="Y357" s="31"/>
      <c r="AA357" s="33"/>
      <c r="AB357" s="31"/>
    </row>
    <row r="358" spans="1:28" s="2" customFormat="1">
      <c r="A358" s="27"/>
      <c r="B358" s="31"/>
      <c r="J358" s="29"/>
      <c r="K358" s="39"/>
      <c r="L358" s="35"/>
      <c r="M358" s="81"/>
      <c r="N358" s="82"/>
      <c r="O358" s="83"/>
      <c r="P358" s="84"/>
      <c r="Q358" s="82"/>
      <c r="R358" s="83"/>
      <c r="S358" s="69"/>
      <c r="T358" s="63"/>
      <c r="U358" s="141"/>
      <c r="V358" s="74"/>
      <c r="W358" s="145"/>
      <c r="X358" s="60"/>
      <c r="Y358" s="31"/>
      <c r="AA358" s="33"/>
      <c r="AB358" s="31"/>
    </row>
    <row r="359" spans="1:28" s="2" customFormat="1">
      <c r="A359" s="27"/>
      <c r="B359" s="31"/>
      <c r="J359" s="29"/>
      <c r="K359" s="39"/>
      <c r="L359" s="35"/>
      <c r="M359" s="81"/>
      <c r="N359" s="82"/>
      <c r="O359" s="83"/>
      <c r="P359" s="84"/>
      <c r="Q359" s="82"/>
      <c r="R359" s="83"/>
      <c r="S359" s="69"/>
      <c r="T359" s="63"/>
      <c r="U359" s="141"/>
      <c r="V359" s="74"/>
      <c r="W359" s="145"/>
      <c r="X359" s="60"/>
      <c r="Y359" s="31"/>
      <c r="AA359" s="33"/>
      <c r="AB359" s="31"/>
    </row>
    <row r="360" spans="1:28" s="2" customFormat="1">
      <c r="A360" s="27"/>
      <c r="B360" s="31"/>
      <c r="J360" s="29"/>
      <c r="K360" s="39"/>
      <c r="L360" s="35"/>
      <c r="M360" s="81"/>
      <c r="N360" s="82"/>
      <c r="O360" s="83"/>
      <c r="P360" s="84"/>
      <c r="Q360" s="82"/>
      <c r="R360" s="83"/>
      <c r="S360" s="69"/>
      <c r="T360" s="63"/>
      <c r="U360" s="141"/>
      <c r="V360" s="74"/>
      <c r="W360" s="145"/>
      <c r="X360" s="60"/>
      <c r="Y360" s="31"/>
      <c r="AA360" s="33"/>
      <c r="AB360" s="31"/>
    </row>
    <row r="361" spans="1:28" s="2" customFormat="1">
      <c r="A361" s="27"/>
      <c r="B361" s="31"/>
      <c r="J361" s="29"/>
      <c r="K361" s="39"/>
      <c r="L361" s="35"/>
      <c r="M361" s="81"/>
      <c r="N361" s="82"/>
      <c r="O361" s="83"/>
      <c r="P361" s="84"/>
      <c r="Q361" s="82"/>
      <c r="R361" s="83"/>
      <c r="S361" s="69"/>
      <c r="T361" s="63"/>
      <c r="U361" s="141"/>
      <c r="V361" s="74"/>
      <c r="W361" s="145"/>
      <c r="X361" s="60"/>
      <c r="Y361" s="31"/>
      <c r="AA361" s="33"/>
      <c r="AB361" s="31"/>
    </row>
    <row r="362" spans="1:28" s="2" customFormat="1">
      <c r="A362" s="27"/>
      <c r="B362" s="31"/>
      <c r="J362" s="29"/>
      <c r="K362" s="39"/>
      <c r="L362" s="35"/>
      <c r="M362" s="81"/>
      <c r="N362" s="82"/>
      <c r="O362" s="83"/>
      <c r="P362" s="84"/>
      <c r="Q362" s="82"/>
      <c r="R362" s="83"/>
      <c r="S362" s="69"/>
      <c r="T362" s="63"/>
      <c r="U362" s="141"/>
      <c r="V362" s="74"/>
      <c r="W362" s="145"/>
      <c r="X362" s="60"/>
      <c r="Y362" s="31"/>
      <c r="AA362" s="33"/>
      <c r="AB362" s="31"/>
    </row>
    <row r="363" spans="1:28" s="2" customFormat="1">
      <c r="A363" s="27"/>
      <c r="B363" s="31"/>
      <c r="J363" s="29"/>
      <c r="K363" s="39"/>
      <c r="L363" s="35"/>
      <c r="M363" s="81"/>
      <c r="N363" s="82"/>
      <c r="O363" s="83"/>
      <c r="P363" s="84"/>
      <c r="Q363" s="82"/>
      <c r="R363" s="83"/>
      <c r="S363" s="69"/>
      <c r="T363" s="63"/>
      <c r="U363" s="141"/>
      <c r="V363" s="74"/>
      <c r="W363" s="145"/>
      <c r="X363" s="60"/>
      <c r="Y363" s="31"/>
      <c r="AA363" s="33"/>
      <c r="AB363" s="31"/>
    </row>
    <row r="364" spans="1:28" s="2" customFormat="1">
      <c r="A364" s="27"/>
      <c r="B364" s="31"/>
      <c r="J364" s="29"/>
      <c r="K364" s="39"/>
      <c r="L364" s="35"/>
      <c r="M364" s="81"/>
      <c r="N364" s="82"/>
      <c r="O364" s="83"/>
      <c r="P364" s="84"/>
      <c r="Q364" s="82"/>
      <c r="R364" s="83"/>
      <c r="S364" s="69"/>
      <c r="T364" s="63"/>
      <c r="U364" s="141"/>
      <c r="V364" s="74"/>
      <c r="W364" s="145"/>
      <c r="X364" s="60"/>
      <c r="Y364" s="31"/>
      <c r="AA364" s="33"/>
      <c r="AB364" s="31"/>
    </row>
    <row r="365" spans="1:28" s="2" customFormat="1">
      <c r="A365" s="27"/>
      <c r="B365" s="31"/>
      <c r="J365" s="29"/>
      <c r="K365" s="39"/>
      <c r="L365" s="35"/>
      <c r="M365" s="81"/>
      <c r="N365" s="82"/>
      <c r="O365" s="83"/>
      <c r="P365" s="84"/>
      <c r="Q365" s="82"/>
      <c r="R365" s="83"/>
      <c r="S365" s="69"/>
      <c r="T365" s="63"/>
      <c r="U365" s="141"/>
      <c r="V365" s="74"/>
      <c r="W365" s="145"/>
      <c r="X365" s="60"/>
      <c r="Y365" s="31"/>
      <c r="AA365" s="33"/>
      <c r="AB365" s="31"/>
    </row>
    <row r="366" spans="1:28" s="2" customFormat="1">
      <c r="A366" s="27"/>
      <c r="B366" s="31"/>
      <c r="J366" s="29"/>
      <c r="K366" s="39"/>
      <c r="L366" s="35"/>
      <c r="M366" s="81"/>
      <c r="N366" s="82"/>
      <c r="O366" s="83"/>
      <c r="P366" s="84"/>
      <c r="Q366" s="82"/>
      <c r="R366" s="83"/>
      <c r="S366" s="69"/>
      <c r="T366" s="63"/>
      <c r="U366" s="141"/>
      <c r="V366" s="74"/>
      <c r="W366" s="145"/>
      <c r="X366" s="60"/>
      <c r="Y366" s="31"/>
      <c r="AA366" s="33"/>
      <c r="AB366" s="31"/>
    </row>
    <row r="367" spans="1:28" s="2" customFormat="1">
      <c r="A367" s="27"/>
      <c r="B367" s="31"/>
      <c r="J367" s="29"/>
      <c r="K367" s="39"/>
      <c r="L367" s="35"/>
      <c r="M367" s="81"/>
      <c r="N367" s="82"/>
      <c r="O367" s="83"/>
      <c r="P367" s="84"/>
      <c r="Q367" s="82"/>
      <c r="R367" s="83"/>
      <c r="S367" s="69"/>
      <c r="T367" s="63"/>
      <c r="U367" s="141"/>
      <c r="V367" s="74"/>
      <c r="W367" s="145"/>
      <c r="X367" s="60"/>
      <c r="Y367" s="31"/>
      <c r="AA367" s="33"/>
      <c r="AB367" s="31"/>
    </row>
    <row r="368" spans="1:28" s="2" customFormat="1">
      <c r="A368" s="27"/>
      <c r="B368" s="31"/>
      <c r="J368" s="29"/>
      <c r="K368" s="39"/>
      <c r="L368" s="35"/>
      <c r="M368" s="81"/>
      <c r="N368" s="82"/>
      <c r="O368" s="83"/>
      <c r="P368" s="84"/>
      <c r="Q368" s="82"/>
      <c r="R368" s="83"/>
      <c r="S368" s="69"/>
      <c r="T368" s="63"/>
      <c r="U368" s="141"/>
      <c r="V368" s="74"/>
      <c r="W368" s="145"/>
      <c r="X368" s="60"/>
      <c r="Y368" s="31"/>
      <c r="AA368" s="33"/>
      <c r="AB368" s="31"/>
    </row>
    <row r="369" spans="1:28" s="2" customFormat="1">
      <c r="A369" s="27"/>
      <c r="B369" s="31"/>
      <c r="J369" s="29"/>
      <c r="K369" s="39"/>
      <c r="L369" s="35"/>
      <c r="M369" s="81"/>
      <c r="N369" s="82"/>
      <c r="O369" s="83"/>
      <c r="P369" s="84"/>
      <c r="Q369" s="82"/>
      <c r="R369" s="83"/>
      <c r="S369" s="69"/>
      <c r="T369" s="63"/>
      <c r="U369" s="141"/>
      <c r="V369" s="74"/>
      <c r="W369" s="145"/>
      <c r="X369" s="60"/>
      <c r="Y369" s="31"/>
      <c r="AA369" s="33"/>
      <c r="AB369" s="31"/>
    </row>
    <row r="370" spans="1:28" s="2" customFormat="1">
      <c r="A370" s="27"/>
      <c r="B370" s="31"/>
      <c r="J370" s="29"/>
      <c r="K370" s="39"/>
      <c r="L370" s="35"/>
      <c r="M370" s="81"/>
      <c r="N370" s="82"/>
      <c r="O370" s="83"/>
      <c r="P370" s="84"/>
      <c r="Q370" s="82"/>
      <c r="R370" s="83"/>
      <c r="S370" s="69"/>
      <c r="T370" s="63"/>
      <c r="U370" s="141"/>
      <c r="V370" s="74"/>
      <c r="W370" s="145"/>
      <c r="X370" s="60"/>
      <c r="Y370" s="31"/>
      <c r="AA370" s="33"/>
      <c r="AB370" s="31"/>
    </row>
    <row r="371" spans="1:28" s="2" customFormat="1">
      <c r="A371" s="27"/>
      <c r="B371" s="31"/>
      <c r="J371" s="29"/>
      <c r="K371" s="39"/>
      <c r="L371" s="35"/>
      <c r="M371" s="81"/>
      <c r="N371" s="82"/>
      <c r="O371" s="83"/>
      <c r="P371" s="84"/>
      <c r="Q371" s="82"/>
      <c r="R371" s="83"/>
      <c r="S371" s="69"/>
      <c r="T371" s="63"/>
      <c r="U371" s="141"/>
      <c r="V371" s="74"/>
      <c r="W371" s="145"/>
      <c r="X371" s="60"/>
      <c r="Y371" s="31"/>
      <c r="AA371" s="33"/>
      <c r="AB371" s="31"/>
    </row>
    <row r="372" spans="1:28" s="2" customFormat="1">
      <c r="A372" s="27"/>
      <c r="B372" s="31"/>
      <c r="J372" s="29"/>
      <c r="K372" s="39"/>
      <c r="L372" s="35"/>
      <c r="M372" s="81"/>
      <c r="N372" s="82"/>
      <c r="O372" s="83"/>
      <c r="P372" s="84"/>
      <c r="Q372" s="82"/>
      <c r="R372" s="83"/>
      <c r="S372" s="69"/>
      <c r="T372" s="63"/>
      <c r="U372" s="141"/>
      <c r="V372" s="74"/>
      <c r="W372" s="145"/>
      <c r="X372" s="60"/>
      <c r="Y372" s="31"/>
      <c r="AA372" s="33"/>
      <c r="AB372" s="31"/>
    </row>
    <row r="373" spans="1:28" s="2" customFormat="1">
      <c r="A373" s="27"/>
      <c r="B373" s="31"/>
      <c r="J373" s="29"/>
      <c r="K373" s="39"/>
      <c r="L373" s="35"/>
      <c r="M373" s="81"/>
      <c r="N373" s="82"/>
      <c r="O373" s="83"/>
      <c r="P373" s="84"/>
      <c r="Q373" s="82"/>
      <c r="R373" s="83"/>
      <c r="S373" s="69"/>
      <c r="T373" s="63"/>
      <c r="U373" s="141"/>
      <c r="V373" s="74"/>
      <c r="W373" s="145"/>
      <c r="X373" s="60"/>
      <c r="Y373" s="31"/>
      <c r="AA373" s="33"/>
      <c r="AB373" s="31"/>
    </row>
    <row r="374" spans="1:28" s="2" customFormat="1">
      <c r="A374" s="27"/>
      <c r="B374" s="31"/>
      <c r="J374" s="29"/>
      <c r="K374" s="39"/>
      <c r="L374" s="35"/>
      <c r="M374" s="81"/>
      <c r="N374" s="82"/>
      <c r="O374" s="83"/>
      <c r="P374" s="84"/>
      <c r="Q374" s="82"/>
      <c r="R374" s="83"/>
      <c r="S374" s="69"/>
      <c r="T374" s="63"/>
      <c r="U374" s="141"/>
      <c r="V374" s="74"/>
      <c r="W374" s="145"/>
      <c r="X374" s="60"/>
      <c r="Y374" s="31"/>
      <c r="AA374" s="33"/>
      <c r="AB374" s="31"/>
    </row>
    <row r="375" spans="1:28" s="2" customFormat="1">
      <c r="A375" s="27"/>
      <c r="B375" s="31"/>
      <c r="J375" s="29"/>
      <c r="K375" s="39"/>
      <c r="L375" s="35"/>
      <c r="M375" s="81"/>
      <c r="N375" s="82"/>
      <c r="O375" s="83"/>
      <c r="P375" s="84"/>
      <c r="Q375" s="82"/>
      <c r="R375" s="83"/>
      <c r="S375" s="69"/>
      <c r="T375" s="63"/>
      <c r="U375" s="141"/>
      <c r="V375" s="74"/>
      <c r="W375" s="145"/>
      <c r="X375" s="60"/>
      <c r="Y375" s="31"/>
      <c r="AA375" s="33"/>
      <c r="AB375" s="31"/>
    </row>
    <row r="376" spans="1:28" s="2" customFormat="1">
      <c r="A376" s="27"/>
      <c r="B376" s="31"/>
      <c r="J376" s="29"/>
      <c r="K376" s="39"/>
      <c r="L376" s="35"/>
      <c r="M376" s="81"/>
      <c r="N376" s="82"/>
      <c r="O376" s="83"/>
      <c r="P376" s="84"/>
      <c r="Q376" s="82"/>
      <c r="R376" s="83"/>
      <c r="S376" s="69"/>
      <c r="T376" s="63"/>
      <c r="U376" s="141"/>
      <c r="V376" s="74"/>
      <c r="W376" s="145"/>
      <c r="X376" s="60"/>
      <c r="Y376" s="31"/>
      <c r="AA376" s="33"/>
      <c r="AB376" s="31"/>
    </row>
    <row r="377" spans="1:28" s="2" customFormat="1">
      <c r="A377" s="27"/>
      <c r="B377" s="31"/>
      <c r="J377" s="29"/>
      <c r="K377" s="39"/>
      <c r="L377" s="35"/>
      <c r="M377" s="81"/>
      <c r="N377" s="82"/>
      <c r="O377" s="83"/>
      <c r="P377" s="84"/>
      <c r="Q377" s="82"/>
      <c r="R377" s="83"/>
      <c r="S377" s="69"/>
      <c r="T377" s="63"/>
      <c r="U377" s="141"/>
      <c r="V377" s="74"/>
      <c r="W377" s="145"/>
      <c r="X377" s="60"/>
      <c r="Y377" s="31"/>
      <c r="AA377" s="33"/>
      <c r="AB377" s="31"/>
    </row>
    <row r="378" spans="1:28" s="2" customFormat="1">
      <c r="A378" s="27"/>
      <c r="B378" s="31"/>
      <c r="J378" s="29"/>
      <c r="K378" s="39"/>
      <c r="L378" s="35"/>
      <c r="M378" s="81"/>
      <c r="N378" s="82"/>
      <c r="O378" s="83"/>
      <c r="P378" s="84"/>
      <c r="Q378" s="82"/>
      <c r="R378" s="83"/>
      <c r="S378" s="69"/>
      <c r="T378" s="63"/>
      <c r="U378" s="141"/>
      <c r="V378" s="74"/>
      <c r="W378" s="145"/>
      <c r="X378" s="60"/>
      <c r="Y378" s="31"/>
      <c r="AA378" s="33"/>
      <c r="AB378" s="31"/>
    </row>
    <row r="379" spans="1:28" s="2" customFormat="1">
      <c r="A379" s="27"/>
      <c r="B379" s="31"/>
      <c r="J379" s="29"/>
      <c r="K379" s="39"/>
      <c r="L379" s="35"/>
      <c r="M379" s="81"/>
      <c r="N379" s="82"/>
      <c r="O379" s="83"/>
      <c r="P379" s="84"/>
      <c r="Q379" s="82"/>
      <c r="R379" s="83"/>
      <c r="S379" s="69"/>
      <c r="T379" s="63"/>
      <c r="U379" s="141"/>
      <c r="V379" s="74"/>
      <c r="W379" s="145"/>
      <c r="X379" s="60"/>
      <c r="Y379" s="31"/>
      <c r="AA379" s="33"/>
      <c r="AB379" s="31"/>
    </row>
    <row r="380" spans="1:28" s="2" customFormat="1">
      <c r="A380" s="27"/>
      <c r="B380" s="31"/>
      <c r="J380" s="29"/>
      <c r="K380" s="39"/>
      <c r="L380" s="35"/>
      <c r="M380" s="81"/>
      <c r="N380" s="82"/>
      <c r="O380" s="83"/>
      <c r="P380" s="84"/>
      <c r="Q380" s="82"/>
      <c r="R380" s="83"/>
      <c r="S380" s="69"/>
      <c r="T380" s="63"/>
      <c r="U380" s="141"/>
      <c r="V380" s="74"/>
      <c r="W380" s="145"/>
      <c r="X380" s="60"/>
      <c r="Y380" s="31"/>
      <c r="AA380" s="33"/>
      <c r="AB380" s="31"/>
    </row>
    <row r="381" spans="1:28" s="2" customFormat="1">
      <c r="A381" s="27"/>
      <c r="B381" s="31"/>
      <c r="J381" s="29"/>
      <c r="K381" s="39"/>
      <c r="L381" s="35"/>
      <c r="M381" s="81"/>
      <c r="N381" s="82"/>
      <c r="O381" s="83"/>
      <c r="P381" s="84"/>
      <c r="Q381" s="82"/>
      <c r="R381" s="83"/>
      <c r="S381" s="69"/>
      <c r="T381" s="63"/>
      <c r="U381" s="141"/>
      <c r="V381" s="74"/>
      <c r="W381" s="145"/>
      <c r="X381" s="60"/>
      <c r="Y381" s="31"/>
      <c r="AA381" s="33"/>
      <c r="AB381" s="31"/>
    </row>
    <row r="382" spans="1:28" s="2" customFormat="1">
      <c r="A382" s="27"/>
      <c r="B382" s="31"/>
      <c r="J382" s="29"/>
      <c r="K382" s="39"/>
      <c r="L382" s="35"/>
      <c r="M382" s="81"/>
      <c r="N382" s="82"/>
      <c r="O382" s="83"/>
      <c r="P382" s="84"/>
      <c r="Q382" s="82"/>
      <c r="R382" s="83"/>
      <c r="S382" s="69"/>
      <c r="T382" s="63"/>
      <c r="U382" s="141"/>
      <c r="V382" s="74"/>
      <c r="W382" s="145"/>
      <c r="X382" s="60"/>
      <c r="Y382" s="31"/>
      <c r="AA382" s="33"/>
      <c r="AB382" s="31"/>
    </row>
    <row r="383" spans="1:28" s="2" customFormat="1">
      <c r="A383" s="27"/>
      <c r="B383" s="31"/>
      <c r="J383" s="29"/>
      <c r="K383" s="39"/>
      <c r="L383" s="35"/>
      <c r="M383" s="81"/>
      <c r="N383" s="82"/>
      <c r="O383" s="83"/>
      <c r="P383" s="84"/>
      <c r="Q383" s="82"/>
      <c r="R383" s="83"/>
      <c r="S383" s="69"/>
      <c r="T383" s="63"/>
      <c r="U383" s="141"/>
      <c r="V383" s="74"/>
      <c r="W383" s="145"/>
      <c r="X383" s="60"/>
      <c r="Y383" s="31"/>
      <c r="AA383" s="33"/>
      <c r="AB383" s="31"/>
    </row>
    <row r="384" spans="1:28" s="2" customFormat="1">
      <c r="A384" s="27"/>
      <c r="B384" s="31"/>
      <c r="J384" s="29"/>
      <c r="K384" s="39"/>
      <c r="L384" s="35"/>
      <c r="M384" s="81"/>
      <c r="N384" s="82"/>
      <c r="O384" s="83"/>
      <c r="P384" s="84"/>
      <c r="Q384" s="82"/>
      <c r="R384" s="83"/>
      <c r="S384" s="69"/>
      <c r="T384" s="63"/>
      <c r="U384" s="141"/>
      <c r="V384" s="74"/>
      <c r="W384" s="145"/>
      <c r="X384" s="60"/>
      <c r="Y384" s="31"/>
      <c r="AA384" s="33"/>
      <c r="AB384" s="31"/>
    </row>
    <row r="385" spans="1:28" s="2" customFormat="1">
      <c r="A385" s="27"/>
      <c r="B385" s="31"/>
      <c r="J385" s="29"/>
      <c r="K385" s="39"/>
      <c r="L385" s="35"/>
      <c r="M385" s="81"/>
      <c r="N385" s="82"/>
      <c r="O385" s="83"/>
      <c r="P385" s="84"/>
      <c r="Q385" s="82"/>
      <c r="R385" s="83"/>
      <c r="S385" s="69"/>
      <c r="T385" s="63"/>
      <c r="U385" s="141"/>
      <c r="V385" s="74"/>
      <c r="W385" s="145"/>
      <c r="X385" s="60"/>
      <c r="Y385" s="31"/>
      <c r="AA385" s="33"/>
      <c r="AB385" s="31"/>
    </row>
    <row r="386" spans="1:28" s="2" customFormat="1">
      <c r="A386" s="27"/>
      <c r="B386" s="31"/>
      <c r="J386" s="29"/>
      <c r="K386" s="39"/>
      <c r="L386" s="35"/>
      <c r="M386" s="81"/>
      <c r="N386" s="82"/>
      <c r="O386" s="83"/>
      <c r="P386" s="84"/>
      <c r="Q386" s="82"/>
      <c r="R386" s="83"/>
      <c r="S386" s="69"/>
      <c r="T386" s="63"/>
      <c r="U386" s="141"/>
      <c r="V386" s="74"/>
      <c r="W386" s="145"/>
      <c r="X386" s="60"/>
      <c r="Y386" s="31"/>
      <c r="AA386" s="33"/>
      <c r="AB386" s="31"/>
    </row>
    <row r="387" spans="1:28" s="2" customFormat="1">
      <c r="A387" s="27"/>
      <c r="B387" s="31"/>
      <c r="J387" s="29"/>
      <c r="K387" s="39"/>
      <c r="L387" s="35"/>
      <c r="M387" s="81"/>
      <c r="N387" s="82"/>
      <c r="O387" s="83"/>
      <c r="P387" s="84"/>
      <c r="Q387" s="82"/>
      <c r="R387" s="83"/>
      <c r="S387" s="69"/>
      <c r="T387" s="63"/>
      <c r="U387" s="141"/>
      <c r="V387" s="74"/>
      <c r="W387" s="145"/>
      <c r="X387" s="60"/>
      <c r="Y387" s="31"/>
      <c r="AA387" s="33"/>
      <c r="AB387" s="31"/>
    </row>
    <row r="388" spans="1:28" s="2" customFormat="1">
      <c r="A388" s="27"/>
      <c r="B388" s="31"/>
      <c r="J388" s="29"/>
      <c r="K388" s="39"/>
      <c r="L388" s="35"/>
      <c r="M388" s="81"/>
      <c r="N388" s="82"/>
      <c r="O388" s="83"/>
      <c r="P388" s="84"/>
      <c r="Q388" s="82"/>
      <c r="R388" s="83"/>
      <c r="S388" s="69"/>
      <c r="T388" s="63"/>
      <c r="U388" s="141"/>
      <c r="V388" s="74"/>
      <c r="W388" s="145"/>
      <c r="X388" s="60"/>
      <c r="Y388" s="31"/>
      <c r="AA388" s="33"/>
      <c r="AB388" s="31"/>
    </row>
    <row r="389" spans="1:28" s="2" customFormat="1">
      <c r="A389" s="27"/>
      <c r="B389" s="31"/>
      <c r="J389" s="29"/>
      <c r="K389" s="39"/>
      <c r="L389" s="35"/>
      <c r="M389" s="81"/>
      <c r="N389" s="82"/>
      <c r="O389" s="83"/>
      <c r="P389" s="84"/>
      <c r="Q389" s="82"/>
      <c r="R389" s="83"/>
      <c r="S389" s="69"/>
      <c r="T389" s="63"/>
      <c r="U389" s="141"/>
      <c r="V389" s="74"/>
      <c r="W389" s="145"/>
      <c r="X389" s="60"/>
      <c r="Y389" s="31"/>
      <c r="AA389" s="33"/>
      <c r="AB389" s="31"/>
    </row>
    <row r="390" spans="1:28" s="2" customFormat="1">
      <c r="A390" s="27"/>
      <c r="B390" s="31"/>
      <c r="J390" s="29"/>
      <c r="K390" s="39"/>
      <c r="L390" s="35"/>
      <c r="M390" s="81"/>
      <c r="N390" s="82"/>
      <c r="O390" s="83"/>
      <c r="P390" s="84"/>
      <c r="Q390" s="82"/>
      <c r="R390" s="83"/>
      <c r="S390" s="69"/>
      <c r="T390" s="63"/>
      <c r="U390" s="141"/>
      <c r="V390" s="74"/>
      <c r="W390" s="145"/>
      <c r="X390" s="60"/>
      <c r="Y390" s="31"/>
      <c r="AA390" s="33"/>
      <c r="AB390" s="31"/>
    </row>
    <row r="391" spans="1:28" s="2" customFormat="1">
      <c r="A391" s="27"/>
      <c r="B391" s="31"/>
      <c r="J391" s="29"/>
      <c r="K391" s="39"/>
      <c r="L391" s="35"/>
      <c r="M391" s="81"/>
      <c r="N391" s="82"/>
      <c r="O391" s="83"/>
      <c r="P391" s="84"/>
      <c r="Q391" s="82"/>
      <c r="R391" s="83"/>
      <c r="S391" s="69"/>
      <c r="T391" s="63"/>
      <c r="U391" s="141"/>
      <c r="V391" s="74"/>
      <c r="W391" s="145"/>
      <c r="X391" s="60"/>
      <c r="Y391" s="31"/>
      <c r="AA391" s="33"/>
      <c r="AB391" s="31"/>
    </row>
    <row r="392" spans="1:28" s="2" customFormat="1">
      <c r="A392" s="27"/>
      <c r="B392" s="31"/>
      <c r="J392" s="29"/>
      <c r="K392" s="39"/>
      <c r="L392" s="35"/>
      <c r="M392" s="81"/>
      <c r="N392" s="82"/>
      <c r="O392" s="83"/>
      <c r="P392" s="84"/>
      <c r="Q392" s="82"/>
      <c r="R392" s="83"/>
      <c r="S392" s="69"/>
      <c r="T392" s="63"/>
      <c r="U392" s="141"/>
      <c r="V392" s="74"/>
      <c r="W392" s="145"/>
      <c r="X392" s="60"/>
      <c r="Y392" s="31"/>
      <c r="AA392" s="33"/>
      <c r="AB392" s="31"/>
    </row>
    <row r="393" spans="1:28" s="2" customFormat="1">
      <c r="A393" s="27"/>
      <c r="B393" s="31"/>
      <c r="J393" s="29"/>
      <c r="K393" s="39"/>
      <c r="L393" s="35"/>
      <c r="M393" s="81"/>
      <c r="N393" s="82"/>
      <c r="O393" s="83"/>
      <c r="P393" s="84"/>
      <c r="Q393" s="82"/>
      <c r="R393" s="83"/>
      <c r="S393" s="69"/>
      <c r="T393" s="63"/>
      <c r="U393" s="141"/>
      <c r="V393" s="74"/>
      <c r="W393" s="145"/>
      <c r="X393" s="60"/>
      <c r="Y393" s="31"/>
      <c r="AA393" s="33"/>
      <c r="AB393" s="31"/>
    </row>
    <row r="394" spans="1:28" s="2" customFormat="1">
      <c r="A394" s="27"/>
      <c r="B394" s="31"/>
      <c r="J394" s="29"/>
      <c r="K394" s="39"/>
      <c r="L394" s="35"/>
      <c r="M394" s="81"/>
      <c r="N394" s="82"/>
      <c r="O394" s="83"/>
      <c r="P394" s="84"/>
      <c r="Q394" s="82"/>
      <c r="R394" s="83"/>
      <c r="S394" s="69"/>
      <c r="T394" s="63"/>
      <c r="U394" s="141"/>
      <c r="V394" s="74"/>
      <c r="W394" s="145"/>
      <c r="X394" s="60"/>
      <c r="Y394" s="31"/>
      <c r="AA394" s="33"/>
      <c r="AB394" s="31"/>
    </row>
    <row r="395" spans="1:28" s="2" customFormat="1">
      <c r="A395" s="27"/>
      <c r="B395" s="31"/>
      <c r="J395" s="29"/>
      <c r="K395" s="39"/>
      <c r="L395" s="35"/>
      <c r="M395" s="81"/>
      <c r="N395" s="82"/>
      <c r="O395" s="83"/>
      <c r="P395" s="84"/>
      <c r="Q395" s="82"/>
      <c r="R395" s="83"/>
      <c r="S395" s="69"/>
      <c r="T395" s="63"/>
      <c r="U395" s="141"/>
      <c r="V395" s="74"/>
      <c r="W395" s="145"/>
      <c r="X395" s="60"/>
      <c r="Y395" s="31"/>
      <c r="AA395" s="33"/>
      <c r="AB395" s="31"/>
    </row>
    <row r="396" spans="1:28" s="2" customFormat="1">
      <c r="A396" s="27"/>
      <c r="B396" s="31"/>
      <c r="J396" s="29"/>
      <c r="K396" s="39"/>
      <c r="L396" s="35"/>
      <c r="M396" s="81"/>
      <c r="N396" s="82"/>
      <c r="O396" s="83"/>
      <c r="P396" s="84"/>
      <c r="Q396" s="82"/>
      <c r="R396" s="83"/>
      <c r="S396" s="69"/>
      <c r="T396" s="63"/>
      <c r="U396" s="141"/>
      <c r="V396" s="74"/>
      <c r="W396" s="145"/>
      <c r="X396" s="60"/>
      <c r="Y396" s="31"/>
      <c r="AA396" s="33"/>
      <c r="AB396" s="31"/>
    </row>
    <row r="397" spans="1:28" s="2" customFormat="1">
      <c r="A397" s="27"/>
      <c r="B397" s="31"/>
      <c r="J397" s="29"/>
      <c r="K397" s="39"/>
      <c r="L397" s="35"/>
      <c r="M397" s="81"/>
      <c r="N397" s="82"/>
      <c r="O397" s="83"/>
      <c r="P397" s="84"/>
      <c r="Q397" s="82"/>
      <c r="R397" s="83"/>
      <c r="S397" s="69"/>
      <c r="T397" s="63"/>
      <c r="U397" s="141"/>
      <c r="V397" s="74"/>
      <c r="W397" s="145"/>
      <c r="X397" s="60"/>
      <c r="Y397" s="31"/>
      <c r="AA397" s="33"/>
      <c r="AB397" s="31"/>
    </row>
    <row r="398" spans="1:28" s="2" customFormat="1">
      <c r="A398" s="27"/>
      <c r="B398" s="31"/>
      <c r="J398" s="29"/>
      <c r="K398" s="39"/>
      <c r="L398" s="35"/>
      <c r="M398" s="81"/>
      <c r="N398" s="82"/>
      <c r="O398" s="83"/>
      <c r="P398" s="84"/>
      <c r="Q398" s="82"/>
      <c r="R398" s="83"/>
      <c r="S398" s="69"/>
      <c r="T398" s="63"/>
      <c r="U398" s="141"/>
      <c r="V398" s="74"/>
      <c r="W398" s="145"/>
      <c r="X398" s="60"/>
      <c r="Y398" s="31"/>
      <c r="AA398" s="33"/>
      <c r="AB398" s="31"/>
    </row>
    <row r="399" spans="1:28" s="2" customFormat="1">
      <c r="A399" s="27"/>
      <c r="B399" s="31"/>
      <c r="J399" s="29"/>
      <c r="K399" s="39"/>
      <c r="L399" s="35"/>
      <c r="M399" s="81"/>
      <c r="N399" s="82"/>
      <c r="O399" s="83"/>
      <c r="P399" s="84"/>
      <c r="Q399" s="82"/>
      <c r="R399" s="83"/>
      <c r="S399" s="69"/>
      <c r="T399" s="63"/>
      <c r="U399" s="141"/>
      <c r="V399" s="74"/>
      <c r="W399" s="145"/>
      <c r="X399" s="60"/>
      <c r="Y399" s="31"/>
      <c r="AA399" s="33"/>
      <c r="AB399" s="31"/>
    </row>
    <row r="400" spans="1:28" s="2" customFormat="1">
      <c r="A400" s="27"/>
      <c r="B400" s="31"/>
      <c r="J400" s="29"/>
      <c r="K400" s="39"/>
      <c r="L400" s="35"/>
      <c r="M400" s="81"/>
      <c r="N400" s="82"/>
      <c r="O400" s="83"/>
      <c r="P400" s="84"/>
      <c r="Q400" s="82"/>
      <c r="R400" s="83"/>
      <c r="S400" s="69"/>
      <c r="T400" s="63"/>
      <c r="U400" s="141"/>
      <c r="V400" s="74"/>
      <c r="W400" s="145"/>
      <c r="X400" s="60"/>
      <c r="Y400" s="31"/>
      <c r="AA400" s="33"/>
      <c r="AB400" s="31"/>
    </row>
    <row r="401" spans="1:28" s="2" customFormat="1">
      <c r="A401" s="27"/>
      <c r="B401" s="31"/>
      <c r="J401" s="29"/>
      <c r="K401" s="39"/>
      <c r="L401" s="35"/>
      <c r="M401" s="81"/>
      <c r="N401" s="82"/>
      <c r="O401" s="83"/>
      <c r="P401" s="84"/>
      <c r="Q401" s="82"/>
      <c r="R401" s="83"/>
      <c r="S401" s="69"/>
      <c r="T401" s="63"/>
      <c r="U401" s="141"/>
      <c r="V401" s="74"/>
      <c r="W401" s="145"/>
      <c r="X401" s="60"/>
      <c r="Y401" s="31"/>
      <c r="AA401" s="33"/>
      <c r="AB401" s="31"/>
    </row>
    <row r="402" spans="1:28" s="2" customFormat="1">
      <c r="A402" s="27"/>
      <c r="B402" s="31"/>
      <c r="J402" s="29"/>
      <c r="K402" s="39"/>
      <c r="L402" s="35"/>
      <c r="M402" s="81"/>
      <c r="N402" s="82"/>
      <c r="O402" s="83"/>
      <c r="P402" s="84"/>
      <c r="Q402" s="82"/>
      <c r="R402" s="83"/>
      <c r="S402" s="69"/>
      <c r="T402" s="63"/>
      <c r="U402" s="141"/>
      <c r="V402" s="74"/>
      <c r="W402" s="145"/>
      <c r="X402" s="60"/>
      <c r="Y402" s="31"/>
      <c r="AA402" s="33"/>
      <c r="AB402" s="31"/>
    </row>
    <row r="403" spans="1:28" s="2" customFormat="1">
      <c r="A403" s="27"/>
      <c r="B403" s="31"/>
      <c r="J403" s="29"/>
      <c r="K403" s="39"/>
      <c r="L403" s="35"/>
      <c r="M403" s="81"/>
      <c r="N403" s="82"/>
      <c r="O403" s="83"/>
      <c r="P403" s="84"/>
      <c r="Q403" s="82"/>
      <c r="R403" s="83"/>
      <c r="S403" s="69"/>
      <c r="T403" s="63"/>
      <c r="U403" s="141"/>
      <c r="V403" s="74"/>
      <c r="W403" s="145"/>
      <c r="X403" s="60"/>
      <c r="Y403" s="31"/>
      <c r="AA403" s="33"/>
      <c r="AB403" s="31"/>
    </row>
    <row r="404" spans="1:28" s="2" customFormat="1">
      <c r="A404" s="27"/>
      <c r="B404" s="31"/>
      <c r="J404" s="29"/>
      <c r="K404" s="39"/>
      <c r="L404" s="35"/>
      <c r="M404" s="81"/>
      <c r="N404" s="82"/>
      <c r="O404" s="83"/>
      <c r="P404" s="84"/>
      <c r="Q404" s="82"/>
      <c r="R404" s="83"/>
      <c r="S404" s="69"/>
      <c r="T404" s="63"/>
      <c r="U404" s="141"/>
      <c r="V404" s="74"/>
      <c r="W404" s="145"/>
      <c r="X404" s="60"/>
      <c r="Y404" s="31"/>
      <c r="AA404" s="33"/>
      <c r="AB404" s="31"/>
    </row>
    <row r="405" spans="1:28" s="2" customFormat="1">
      <c r="A405" s="27"/>
      <c r="B405" s="31"/>
      <c r="J405" s="29"/>
      <c r="K405" s="39"/>
      <c r="L405" s="35"/>
      <c r="M405" s="81"/>
      <c r="N405" s="82"/>
      <c r="O405" s="83"/>
      <c r="P405" s="84"/>
      <c r="Q405" s="82"/>
      <c r="R405" s="83"/>
      <c r="S405" s="69"/>
      <c r="T405" s="63"/>
      <c r="U405" s="141"/>
      <c r="V405" s="74"/>
      <c r="W405" s="145"/>
      <c r="X405" s="60"/>
      <c r="Y405" s="31"/>
      <c r="AA405" s="33"/>
      <c r="AB405" s="31"/>
    </row>
    <row r="406" spans="1:28" s="2" customFormat="1">
      <c r="A406" s="27"/>
      <c r="B406" s="31"/>
      <c r="J406" s="29"/>
      <c r="K406" s="39"/>
      <c r="L406" s="35"/>
      <c r="M406" s="81"/>
      <c r="N406" s="82"/>
      <c r="O406" s="83"/>
      <c r="P406" s="84"/>
      <c r="Q406" s="82"/>
      <c r="R406" s="83"/>
      <c r="S406" s="69"/>
      <c r="T406" s="63"/>
      <c r="U406" s="141"/>
      <c r="V406" s="74"/>
      <c r="W406" s="145"/>
      <c r="X406" s="60"/>
      <c r="Y406" s="31"/>
      <c r="AA406" s="33"/>
      <c r="AB406" s="31"/>
    </row>
    <row r="407" spans="1:28" s="2" customFormat="1">
      <c r="A407" s="27"/>
      <c r="B407" s="31"/>
      <c r="J407" s="29"/>
      <c r="K407" s="39"/>
      <c r="L407" s="35"/>
      <c r="M407" s="81"/>
      <c r="N407" s="82"/>
      <c r="O407" s="83"/>
      <c r="P407" s="84"/>
      <c r="Q407" s="82"/>
      <c r="R407" s="83"/>
      <c r="S407" s="69"/>
      <c r="T407" s="63"/>
      <c r="U407" s="141"/>
      <c r="V407" s="74"/>
      <c r="W407" s="145"/>
      <c r="X407" s="60"/>
      <c r="Y407" s="31"/>
      <c r="AA407" s="33"/>
      <c r="AB407" s="31"/>
    </row>
    <row r="408" spans="1:28" s="2" customFormat="1">
      <c r="A408" s="27"/>
      <c r="B408" s="31"/>
      <c r="J408" s="29"/>
      <c r="K408" s="39"/>
      <c r="L408" s="35"/>
      <c r="M408" s="81"/>
      <c r="N408" s="82"/>
      <c r="O408" s="83"/>
      <c r="P408" s="84"/>
      <c r="Q408" s="82"/>
      <c r="R408" s="83"/>
      <c r="S408" s="69"/>
      <c r="T408" s="63"/>
      <c r="U408" s="141"/>
      <c r="V408" s="74"/>
      <c r="W408" s="145"/>
      <c r="X408" s="60"/>
      <c r="Y408" s="31"/>
      <c r="AA408" s="33"/>
      <c r="AB408" s="31"/>
    </row>
    <row r="409" spans="1:28" s="2" customFormat="1">
      <c r="A409" s="27"/>
      <c r="B409" s="31"/>
      <c r="J409" s="29"/>
      <c r="K409" s="39"/>
      <c r="L409" s="35"/>
      <c r="M409" s="81"/>
      <c r="N409" s="82"/>
      <c r="O409" s="83"/>
      <c r="P409" s="84"/>
      <c r="Q409" s="82"/>
      <c r="R409" s="83"/>
      <c r="S409" s="69"/>
      <c r="T409" s="63"/>
      <c r="U409" s="141"/>
      <c r="V409" s="74"/>
      <c r="W409" s="145"/>
      <c r="X409" s="60"/>
      <c r="Y409" s="31"/>
      <c r="AA409" s="33"/>
      <c r="AB409" s="31"/>
    </row>
    <row r="410" spans="1:28" s="2" customFormat="1">
      <c r="A410" s="27"/>
      <c r="B410" s="31"/>
      <c r="J410" s="29"/>
      <c r="K410" s="39"/>
      <c r="L410" s="35"/>
      <c r="M410" s="81"/>
      <c r="N410" s="82"/>
      <c r="O410" s="83"/>
      <c r="P410" s="84"/>
      <c r="Q410" s="82"/>
      <c r="R410" s="83"/>
      <c r="S410" s="69"/>
      <c r="T410" s="63"/>
      <c r="U410" s="141"/>
      <c r="V410" s="74"/>
      <c r="W410" s="145"/>
      <c r="X410" s="60"/>
      <c r="Y410" s="31"/>
      <c r="AA410" s="33"/>
      <c r="AB410" s="31"/>
    </row>
    <row r="411" spans="1:28" s="2" customFormat="1">
      <c r="A411" s="27"/>
      <c r="B411" s="31"/>
      <c r="J411" s="29"/>
      <c r="K411" s="39"/>
      <c r="L411" s="35"/>
      <c r="M411" s="81"/>
      <c r="N411" s="82"/>
      <c r="O411" s="83"/>
      <c r="P411" s="84"/>
      <c r="Q411" s="82"/>
      <c r="R411" s="83"/>
      <c r="S411" s="69"/>
      <c r="T411" s="63"/>
      <c r="U411" s="141"/>
      <c r="V411" s="74"/>
      <c r="W411" s="145"/>
      <c r="X411" s="60"/>
      <c r="Y411" s="31"/>
      <c r="AA411" s="33"/>
      <c r="AB411" s="31"/>
    </row>
    <row r="412" spans="1:28" s="2" customFormat="1">
      <c r="A412" s="27"/>
      <c r="B412" s="31"/>
      <c r="J412" s="29"/>
      <c r="K412" s="39"/>
      <c r="L412" s="35"/>
      <c r="M412" s="81"/>
      <c r="N412" s="82"/>
      <c r="O412" s="83"/>
      <c r="P412" s="84"/>
      <c r="Q412" s="82"/>
      <c r="R412" s="83"/>
      <c r="S412" s="69"/>
      <c r="T412" s="63"/>
      <c r="U412" s="141"/>
      <c r="V412" s="74"/>
      <c r="W412" s="145"/>
      <c r="X412" s="60"/>
      <c r="Y412" s="31"/>
      <c r="AA412" s="33"/>
      <c r="AB412" s="31"/>
    </row>
    <row r="413" spans="1:28" s="2" customFormat="1">
      <c r="A413" s="27"/>
      <c r="B413" s="31"/>
      <c r="J413" s="29"/>
      <c r="K413" s="39"/>
      <c r="L413" s="35"/>
      <c r="M413" s="81"/>
      <c r="N413" s="82"/>
      <c r="O413" s="83"/>
      <c r="P413" s="84"/>
      <c r="Q413" s="82"/>
      <c r="R413" s="83"/>
      <c r="S413" s="69"/>
      <c r="T413" s="63"/>
      <c r="U413" s="141"/>
      <c r="V413" s="74"/>
      <c r="W413" s="145"/>
      <c r="X413" s="60"/>
      <c r="Y413" s="31"/>
      <c r="AA413" s="33"/>
      <c r="AB413" s="31"/>
    </row>
    <row r="414" spans="1:28" s="2" customFormat="1">
      <c r="A414" s="27"/>
      <c r="B414" s="31"/>
      <c r="J414" s="29"/>
      <c r="K414" s="39"/>
      <c r="L414" s="35"/>
      <c r="M414" s="81"/>
      <c r="N414" s="82"/>
      <c r="O414" s="83"/>
      <c r="P414" s="84"/>
      <c r="Q414" s="82"/>
      <c r="R414" s="83"/>
      <c r="S414" s="69"/>
      <c r="T414" s="63"/>
      <c r="U414" s="141"/>
      <c r="V414" s="74"/>
      <c r="W414" s="145"/>
      <c r="X414" s="60"/>
      <c r="Y414" s="31"/>
      <c r="AA414" s="33"/>
      <c r="AB414" s="31"/>
    </row>
    <row r="415" spans="1:28" s="2" customFormat="1">
      <c r="A415" s="27"/>
      <c r="B415" s="31"/>
      <c r="J415" s="29"/>
      <c r="K415" s="39"/>
      <c r="L415" s="35"/>
      <c r="M415" s="81"/>
      <c r="N415" s="82"/>
      <c r="O415" s="83"/>
      <c r="P415" s="84"/>
      <c r="Q415" s="82"/>
      <c r="R415" s="83"/>
      <c r="S415" s="69"/>
      <c r="T415" s="63"/>
      <c r="U415" s="141"/>
      <c r="V415" s="74"/>
      <c r="W415" s="145"/>
      <c r="X415" s="60"/>
      <c r="Y415" s="31"/>
      <c r="AA415" s="33"/>
      <c r="AB415" s="31"/>
    </row>
    <row r="416" spans="1:28" s="2" customFormat="1">
      <c r="A416" s="27"/>
      <c r="B416" s="31"/>
      <c r="J416" s="29"/>
      <c r="K416" s="39"/>
      <c r="L416" s="35"/>
      <c r="M416" s="81"/>
      <c r="N416" s="82"/>
      <c r="O416" s="83"/>
      <c r="P416" s="84"/>
      <c r="Q416" s="82"/>
      <c r="R416" s="83"/>
      <c r="S416" s="69"/>
      <c r="T416" s="63"/>
      <c r="U416" s="141"/>
      <c r="V416" s="74"/>
      <c r="W416" s="145"/>
      <c r="X416" s="60"/>
      <c r="Y416" s="31"/>
      <c r="AA416" s="33"/>
      <c r="AB416" s="31"/>
    </row>
    <row r="417" spans="1:28" s="2" customFormat="1">
      <c r="A417" s="27"/>
      <c r="B417" s="31"/>
      <c r="J417" s="29"/>
      <c r="K417" s="39"/>
      <c r="L417" s="35"/>
      <c r="M417" s="81"/>
      <c r="N417" s="82"/>
      <c r="O417" s="83"/>
      <c r="P417" s="84"/>
      <c r="Q417" s="82"/>
      <c r="R417" s="83"/>
      <c r="S417" s="69"/>
      <c r="T417" s="63"/>
      <c r="U417" s="141"/>
      <c r="V417" s="74"/>
      <c r="W417" s="145"/>
      <c r="X417" s="60"/>
      <c r="Y417" s="31"/>
      <c r="AA417" s="33"/>
      <c r="AB417" s="31"/>
    </row>
    <row r="418" spans="1:28" s="2" customFormat="1">
      <c r="A418" s="27"/>
      <c r="B418" s="31"/>
      <c r="J418" s="29"/>
      <c r="K418" s="39"/>
      <c r="L418" s="35"/>
      <c r="M418" s="81"/>
      <c r="N418" s="82"/>
      <c r="O418" s="83"/>
      <c r="P418" s="84"/>
      <c r="Q418" s="82"/>
      <c r="R418" s="83"/>
      <c r="S418" s="69"/>
      <c r="T418" s="63"/>
      <c r="U418" s="141"/>
      <c r="V418" s="74"/>
      <c r="W418" s="145"/>
      <c r="X418" s="60"/>
      <c r="Y418" s="31"/>
      <c r="AA418" s="33"/>
      <c r="AB418" s="31"/>
    </row>
    <row r="419" spans="1:28" s="2" customFormat="1">
      <c r="A419" s="27"/>
      <c r="B419" s="31"/>
      <c r="J419" s="29"/>
      <c r="K419" s="39"/>
      <c r="L419" s="35"/>
      <c r="M419" s="81"/>
      <c r="N419" s="82"/>
      <c r="O419" s="83"/>
      <c r="P419" s="84"/>
      <c r="Q419" s="82"/>
      <c r="R419" s="83"/>
      <c r="S419" s="69"/>
      <c r="T419" s="63"/>
      <c r="U419" s="141"/>
      <c r="V419" s="74"/>
      <c r="W419" s="145"/>
      <c r="X419" s="60"/>
      <c r="Y419" s="31"/>
      <c r="AA419" s="33"/>
      <c r="AB419" s="31"/>
    </row>
    <row r="420" spans="1:28" s="2" customFormat="1">
      <c r="A420" s="27"/>
      <c r="B420" s="31"/>
      <c r="J420" s="29"/>
      <c r="K420" s="39"/>
      <c r="L420" s="35"/>
      <c r="M420" s="81"/>
      <c r="N420" s="82"/>
      <c r="O420" s="83"/>
      <c r="P420" s="84"/>
      <c r="Q420" s="82"/>
      <c r="R420" s="83"/>
      <c r="S420" s="69"/>
      <c r="T420" s="63"/>
      <c r="U420" s="141"/>
      <c r="V420" s="74"/>
      <c r="W420" s="145"/>
      <c r="X420" s="60"/>
      <c r="Y420" s="31"/>
      <c r="AA420" s="33"/>
      <c r="AB420" s="31"/>
    </row>
    <row r="421" spans="1:28" s="2" customFormat="1">
      <c r="A421" s="27"/>
      <c r="B421" s="31"/>
      <c r="J421" s="29"/>
      <c r="K421" s="39"/>
      <c r="L421" s="35"/>
      <c r="M421" s="81"/>
      <c r="N421" s="82"/>
      <c r="O421" s="83"/>
      <c r="P421" s="84"/>
      <c r="Q421" s="82"/>
      <c r="R421" s="83"/>
      <c r="S421" s="69"/>
      <c r="T421" s="63"/>
      <c r="U421" s="141"/>
      <c r="V421" s="74"/>
      <c r="W421" s="145"/>
      <c r="X421" s="60"/>
      <c r="Y421" s="31"/>
      <c r="AA421" s="33"/>
      <c r="AB421" s="31"/>
    </row>
    <row r="422" spans="1:28" s="2" customFormat="1">
      <c r="A422" s="27"/>
      <c r="B422" s="31"/>
      <c r="J422" s="29"/>
      <c r="K422" s="39"/>
      <c r="L422" s="35"/>
      <c r="M422" s="81"/>
      <c r="N422" s="82"/>
      <c r="O422" s="83"/>
      <c r="P422" s="84"/>
      <c r="Q422" s="82"/>
      <c r="R422" s="83"/>
      <c r="S422" s="69"/>
      <c r="T422" s="63"/>
      <c r="U422" s="141"/>
      <c r="V422" s="74"/>
      <c r="W422" s="145"/>
      <c r="X422" s="60"/>
      <c r="Y422" s="31"/>
      <c r="AA422" s="33"/>
      <c r="AB422" s="31"/>
    </row>
    <row r="423" spans="1:28" s="2" customFormat="1">
      <c r="A423" s="27"/>
      <c r="B423" s="31"/>
      <c r="J423" s="29"/>
      <c r="K423" s="39"/>
      <c r="L423" s="35"/>
      <c r="M423" s="81"/>
      <c r="N423" s="82"/>
      <c r="O423" s="83"/>
      <c r="P423" s="84"/>
      <c r="Q423" s="82"/>
      <c r="R423" s="83"/>
      <c r="S423" s="69"/>
      <c r="T423" s="63"/>
      <c r="U423" s="141"/>
      <c r="V423" s="74"/>
      <c r="W423" s="145"/>
      <c r="X423" s="60"/>
      <c r="Y423" s="31"/>
      <c r="AA423" s="33"/>
      <c r="AB423" s="31"/>
    </row>
    <row r="424" spans="1:28" s="2" customFormat="1">
      <c r="A424" s="27"/>
      <c r="B424" s="31"/>
      <c r="J424" s="29"/>
      <c r="K424" s="39"/>
      <c r="L424" s="35"/>
      <c r="M424" s="81"/>
      <c r="N424" s="82"/>
      <c r="O424" s="83"/>
      <c r="P424" s="84"/>
      <c r="Q424" s="82"/>
      <c r="R424" s="83"/>
      <c r="S424" s="69"/>
      <c r="T424" s="63"/>
      <c r="U424" s="141"/>
      <c r="V424" s="74"/>
      <c r="W424" s="145"/>
      <c r="X424" s="60"/>
      <c r="Y424" s="31"/>
      <c r="AA424" s="33"/>
      <c r="AB424" s="31"/>
    </row>
    <row r="425" spans="1:28" s="2" customFormat="1">
      <c r="A425" s="27"/>
      <c r="B425" s="31"/>
      <c r="J425" s="29"/>
      <c r="K425" s="39"/>
      <c r="L425" s="35"/>
      <c r="M425" s="81"/>
      <c r="N425" s="82"/>
      <c r="O425" s="83"/>
      <c r="P425" s="84"/>
      <c r="Q425" s="82"/>
      <c r="R425" s="83"/>
      <c r="S425" s="69"/>
      <c r="T425" s="63"/>
      <c r="U425" s="141"/>
      <c r="V425" s="74"/>
      <c r="W425" s="145"/>
      <c r="X425" s="60"/>
      <c r="Y425" s="31"/>
      <c r="AA425" s="33"/>
      <c r="AB425" s="31"/>
    </row>
    <row r="426" spans="1:28" s="2" customFormat="1">
      <c r="A426" s="27"/>
      <c r="B426" s="31"/>
      <c r="J426" s="29"/>
      <c r="K426" s="39"/>
      <c r="L426" s="35"/>
      <c r="M426" s="81"/>
      <c r="N426" s="82"/>
      <c r="O426" s="83"/>
      <c r="P426" s="84"/>
      <c r="Q426" s="82"/>
      <c r="R426" s="83"/>
      <c r="S426" s="69"/>
      <c r="T426" s="63"/>
      <c r="U426" s="141"/>
      <c r="V426" s="74"/>
      <c r="W426" s="145"/>
      <c r="X426" s="60"/>
      <c r="Y426" s="31"/>
      <c r="AA426" s="33"/>
      <c r="AB426" s="31"/>
    </row>
    <row r="427" spans="1:28" s="2" customFormat="1">
      <c r="A427" s="27"/>
      <c r="B427" s="31"/>
      <c r="J427" s="29"/>
      <c r="K427" s="39"/>
      <c r="L427" s="35"/>
      <c r="M427" s="81"/>
      <c r="N427" s="82"/>
      <c r="O427" s="83"/>
      <c r="P427" s="84"/>
      <c r="Q427" s="82"/>
      <c r="R427" s="83"/>
      <c r="S427" s="69"/>
      <c r="T427" s="63"/>
      <c r="U427" s="141"/>
      <c r="V427" s="74"/>
      <c r="W427" s="145"/>
      <c r="X427" s="60"/>
      <c r="Y427" s="31"/>
      <c r="AA427" s="33"/>
      <c r="AB427" s="31"/>
    </row>
    <row r="428" spans="1:28" s="2" customFormat="1">
      <c r="A428" s="27"/>
      <c r="B428" s="31"/>
      <c r="J428" s="29"/>
      <c r="K428" s="39"/>
      <c r="L428" s="35"/>
      <c r="M428" s="81"/>
      <c r="N428" s="82"/>
      <c r="O428" s="83"/>
      <c r="P428" s="84"/>
      <c r="Q428" s="82"/>
      <c r="R428" s="83"/>
      <c r="S428" s="69"/>
      <c r="T428" s="63"/>
      <c r="U428" s="141"/>
      <c r="V428" s="74"/>
      <c r="W428" s="145"/>
      <c r="X428" s="60"/>
      <c r="Y428" s="31"/>
      <c r="AA428" s="33"/>
      <c r="AB428" s="31"/>
    </row>
    <row r="429" spans="1:28" s="2" customFormat="1">
      <c r="A429" s="27"/>
      <c r="B429" s="31"/>
      <c r="J429" s="29"/>
      <c r="K429" s="39"/>
      <c r="L429" s="35"/>
      <c r="M429" s="81"/>
      <c r="N429" s="82"/>
      <c r="O429" s="83"/>
      <c r="P429" s="84"/>
      <c r="Q429" s="82"/>
      <c r="R429" s="83"/>
      <c r="S429" s="69"/>
      <c r="T429" s="63"/>
      <c r="U429" s="141"/>
      <c r="V429" s="74"/>
      <c r="W429" s="145"/>
      <c r="X429" s="60"/>
      <c r="Y429" s="31"/>
      <c r="AA429" s="33"/>
      <c r="AB429" s="31"/>
    </row>
    <row r="430" spans="1:28" s="2" customFormat="1">
      <c r="A430" s="27"/>
      <c r="B430" s="31"/>
      <c r="J430" s="29"/>
      <c r="K430" s="39"/>
      <c r="L430" s="35"/>
      <c r="M430" s="81"/>
      <c r="N430" s="82"/>
      <c r="O430" s="83"/>
      <c r="P430" s="84"/>
      <c r="Q430" s="82"/>
      <c r="R430" s="83"/>
      <c r="S430" s="69"/>
      <c r="T430" s="63"/>
      <c r="U430" s="141"/>
      <c r="V430" s="74"/>
      <c r="W430" s="145"/>
      <c r="X430" s="60"/>
      <c r="Y430" s="31"/>
      <c r="AA430" s="33"/>
      <c r="AB430" s="31"/>
    </row>
    <row r="431" spans="1:28" s="2" customFormat="1">
      <c r="A431" s="27"/>
      <c r="B431" s="31"/>
      <c r="J431" s="29"/>
      <c r="K431" s="39"/>
      <c r="L431" s="35"/>
      <c r="M431" s="81"/>
      <c r="N431" s="82"/>
      <c r="O431" s="83"/>
      <c r="P431" s="84"/>
      <c r="Q431" s="82"/>
      <c r="R431" s="83"/>
      <c r="S431" s="69"/>
      <c r="T431" s="63"/>
      <c r="U431" s="141"/>
      <c r="V431" s="74"/>
      <c r="W431" s="145"/>
      <c r="X431" s="60"/>
      <c r="Y431" s="31"/>
      <c r="AA431" s="33"/>
      <c r="AB431" s="31"/>
    </row>
    <row r="432" spans="1:28" s="2" customFormat="1">
      <c r="A432" s="27"/>
      <c r="B432" s="31"/>
      <c r="J432" s="29"/>
      <c r="K432" s="39"/>
      <c r="L432" s="35"/>
      <c r="M432" s="81"/>
      <c r="N432" s="82"/>
      <c r="O432" s="83"/>
      <c r="P432" s="84"/>
      <c r="Q432" s="82"/>
      <c r="R432" s="83"/>
      <c r="S432" s="69"/>
      <c r="T432" s="63"/>
      <c r="U432" s="141"/>
      <c r="V432" s="74"/>
      <c r="W432" s="145"/>
      <c r="X432" s="60"/>
      <c r="Y432" s="31"/>
      <c r="AA432" s="33"/>
      <c r="AB432" s="31"/>
    </row>
    <row r="433" spans="1:28" s="2" customFormat="1">
      <c r="A433" s="27"/>
      <c r="B433" s="31"/>
      <c r="J433" s="29"/>
      <c r="K433" s="39"/>
      <c r="L433" s="35"/>
      <c r="M433" s="81"/>
      <c r="N433" s="82"/>
      <c r="O433" s="83"/>
      <c r="P433" s="84"/>
      <c r="Q433" s="82"/>
      <c r="R433" s="83"/>
      <c r="S433" s="69"/>
      <c r="T433" s="63"/>
      <c r="U433" s="141"/>
      <c r="V433" s="74"/>
      <c r="W433" s="145"/>
      <c r="X433" s="60"/>
      <c r="Y433" s="31"/>
      <c r="AA433" s="33"/>
      <c r="AB433" s="31"/>
    </row>
    <row r="434" spans="1:28" s="2" customFormat="1">
      <c r="A434" s="27"/>
      <c r="B434" s="31"/>
      <c r="J434" s="29"/>
      <c r="K434" s="39"/>
      <c r="L434" s="35"/>
      <c r="M434" s="81"/>
      <c r="N434" s="82"/>
      <c r="O434" s="83"/>
      <c r="P434" s="84"/>
      <c r="Q434" s="82"/>
      <c r="R434" s="83"/>
      <c r="S434" s="69"/>
      <c r="T434" s="63"/>
      <c r="U434" s="141"/>
      <c r="V434" s="74"/>
      <c r="W434" s="145"/>
      <c r="X434" s="60"/>
      <c r="Y434" s="31"/>
      <c r="AA434" s="33"/>
      <c r="AB434" s="31"/>
    </row>
    <row r="435" spans="1:28" s="2" customFormat="1">
      <c r="A435" s="27"/>
      <c r="B435" s="31"/>
      <c r="J435" s="29"/>
      <c r="K435" s="39"/>
      <c r="L435" s="35"/>
      <c r="M435" s="81"/>
      <c r="N435" s="82"/>
      <c r="O435" s="83"/>
      <c r="P435" s="84"/>
      <c r="Q435" s="82"/>
      <c r="R435" s="83"/>
      <c r="S435" s="69"/>
      <c r="T435" s="63"/>
      <c r="U435" s="141"/>
      <c r="V435" s="74"/>
      <c r="W435" s="145"/>
      <c r="X435" s="60"/>
      <c r="Y435" s="31"/>
      <c r="AA435" s="33"/>
      <c r="AB435" s="31"/>
    </row>
    <row r="436" spans="1:28" s="2" customFormat="1">
      <c r="A436" s="27"/>
      <c r="B436" s="31"/>
      <c r="J436" s="29"/>
      <c r="K436" s="39"/>
      <c r="L436" s="35"/>
      <c r="M436" s="81"/>
      <c r="N436" s="82"/>
      <c r="O436" s="83"/>
      <c r="P436" s="84"/>
      <c r="Q436" s="82"/>
      <c r="R436" s="83"/>
      <c r="S436" s="69"/>
      <c r="T436" s="63"/>
      <c r="U436" s="141"/>
      <c r="V436" s="74"/>
      <c r="W436" s="145"/>
      <c r="X436" s="60"/>
      <c r="Y436" s="31"/>
      <c r="AA436" s="33"/>
      <c r="AB436" s="31"/>
    </row>
    <row r="437" spans="1:28" s="2" customFormat="1">
      <c r="A437" s="27"/>
      <c r="B437" s="31"/>
      <c r="J437" s="29"/>
      <c r="K437" s="39"/>
      <c r="L437" s="35"/>
      <c r="M437" s="81"/>
      <c r="N437" s="82"/>
      <c r="O437" s="83"/>
      <c r="P437" s="84"/>
      <c r="Q437" s="82"/>
      <c r="R437" s="83"/>
      <c r="S437" s="69"/>
      <c r="T437" s="63"/>
      <c r="U437" s="141"/>
      <c r="V437" s="74"/>
      <c r="W437" s="145"/>
      <c r="X437" s="60"/>
      <c r="Y437" s="31"/>
      <c r="AA437" s="33"/>
      <c r="AB437" s="31"/>
    </row>
    <row r="438" spans="1:28" s="2" customFormat="1">
      <c r="A438" s="27"/>
      <c r="B438" s="31"/>
      <c r="J438" s="29"/>
      <c r="K438" s="39"/>
      <c r="L438" s="35"/>
      <c r="M438" s="81"/>
      <c r="N438" s="82"/>
      <c r="O438" s="83"/>
      <c r="P438" s="84"/>
      <c r="Q438" s="82"/>
      <c r="R438" s="83"/>
      <c r="S438" s="69"/>
      <c r="T438" s="63"/>
      <c r="U438" s="141"/>
      <c r="V438" s="74"/>
      <c r="W438" s="145"/>
      <c r="X438" s="60"/>
      <c r="Y438" s="31"/>
      <c r="AA438" s="33"/>
      <c r="AB438" s="31"/>
    </row>
    <row r="439" spans="1:28" s="2" customFormat="1">
      <c r="A439" s="27"/>
      <c r="B439" s="31"/>
      <c r="J439" s="29"/>
      <c r="K439" s="39"/>
      <c r="L439" s="35"/>
      <c r="M439" s="81"/>
      <c r="N439" s="82"/>
      <c r="O439" s="83"/>
      <c r="P439" s="84"/>
      <c r="Q439" s="82"/>
      <c r="R439" s="83"/>
      <c r="S439" s="69"/>
      <c r="T439" s="63"/>
      <c r="U439" s="141"/>
      <c r="V439" s="74"/>
      <c r="W439" s="145"/>
      <c r="X439" s="60"/>
      <c r="Y439" s="31"/>
      <c r="AA439" s="33"/>
      <c r="AB439" s="31"/>
    </row>
    <row r="440" spans="1:28" s="2" customFormat="1">
      <c r="A440" s="27"/>
      <c r="B440" s="31"/>
      <c r="J440" s="29"/>
      <c r="K440" s="39"/>
      <c r="L440" s="35"/>
      <c r="M440" s="81"/>
      <c r="N440" s="82"/>
      <c r="O440" s="83"/>
      <c r="P440" s="84"/>
      <c r="Q440" s="82"/>
      <c r="R440" s="83"/>
      <c r="S440" s="69"/>
      <c r="T440" s="63"/>
      <c r="U440" s="141"/>
      <c r="V440" s="74"/>
      <c r="W440" s="145"/>
      <c r="X440" s="60"/>
      <c r="Y440" s="31"/>
      <c r="AA440" s="33"/>
      <c r="AB440" s="31"/>
    </row>
    <row r="441" spans="1:28" s="2" customFormat="1">
      <c r="A441" s="27"/>
      <c r="B441" s="31"/>
      <c r="J441" s="29"/>
      <c r="K441" s="39"/>
      <c r="L441" s="35"/>
      <c r="M441" s="81"/>
      <c r="N441" s="82"/>
      <c r="O441" s="83"/>
      <c r="P441" s="84"/>
      <c r="Q441" s="82"/>
      <c r="R441" s="83"/>
      <c r="S441" s="69"/>
      <c r="T441" s="63"/>
      <c r="U441" s="141"/>
      <c r="V441" s="74"/>
      <c r="W441" s="145"/>
      <c r="X441" s="60"/>
      <c r="Y441" s="31"/>
      <c r="AA441" s="33"/>
      <c r="AB441" s="31"/>
    </row>
    <row r="442" spans="1:28" s="2" customFormat="1">
      <c r="A442" s="27"/>
      <c r="B442" s="31"/>
      <c r="J442" s="29"/>
      <c r="K442" s="39"/>
      <c r="L442" s="35"/>
      <c r="M442" s="81"/>
      <c r="N442" s="82"/>
      <c r="O442" s="83"/>
      <c r="P442" s="84"/>
      <c r="Q442" s="82"/>
      <c r="R442" s="83"/>
      <c r="S442" s="69"/>
      <c r="T442" s="63"/>
      <c r="U442" s="141"/>
      <c r="V442" s="74"/>
      <c r="W442" s="145"/>
      <c r="X442" s="60"/>
      <c r="Y442" s="31"/>
      <c r="AA442" s="33"/>
      <c r="AB442" s="31"/>
    </row>
    <row r="443" spans="1:28" s="2" customFormat="1">
      <c r="A443" s="27"/>
      <c r="B443" s="31"/>
      <c r="J443" s="29"/>
      <c r="K443" s="39"/>
      <c r="L443" s="35"/>
      <c r="M443" s="81"/>
      <c r="N443" s="82"/>
      <c r="O443" s="83"/>
      <c r="P443" s="84"/>
      <c r="Q443" s="82"/>
      <c r="R443" s="83"/>
      <c r="S443" s="69"/>
      <c r="T443" s="63"/>
      <c r="U443" s="141"/>
      <c r="V443" s="74"/>
      <c r="W443" s="145"/>
      <c r="X443" s="60"/>
      <c r="Y443" s="31"/>
      <c r="AA443" s="33"/>
      <c r="AB443" s="31"/>
    </row>
    <row r="444" spans="1:28" s="2" customFormat="1">
      <c r="A444" s="27"/>
      <c r="B444" s="31"/>
      <c r="J444" s="29"/>
      <c r="K444" s="39"/>
      <c r="L444" s="35"/>
      <c r="M444" s="81"/>
      <c r="N444" s="82"/>
      <c r="O444" s="83"/>
      <c r="P444" s="84"/>
      <c r="Q444" s="82"/>
      <c r="R444" s="83"/>
      <c r="S444" s="69"/>
      <c r="T444" s="63"/>
      <c r="U444" s="141"/>
      <c r="V444" s="74"/>
      <c r="W444" s="145"/>
      <c r="X444" s="60"/>
      <c r="Y444" s="31"/>
      <c r="AA444" s="33"/>
      <c r="AB444" s="31"/>
    </row>
    <row r="445" spans="1:28" s="2" customFormat="1">
      <c r="A445" s="27"/>
      <c r="B445" s="31"/>
      <c r="J445" s="29"/>
      <c r="K445" s="39"/>
      <c r="L445" s="35"/>
      <c r="M445" s="81"/>
      <c r="N445" s="82"/>
      <c r="O445" s="83"/>
      <c r="P445" s="84"/>
      <c r="Q445" s="82"/>
      <c r="R445" s="83"/>
      <c r="S445" s="69"/>
      <c r="T445" s="63"/>
      <c r="U445" s="141"/>
      <c r="V445" s="74"/>
      <c r="W445" s="145"/>
      <c r="X445" s="60"/>
      <c r="Y445" s="31"/>
      <c r="AA445" s="33"/>
      <c r="AB445" s="31"/>
    </row>
    <row r="446" spans="1:28" s="2" customFormat="1">
      <c r="A446" s="27"/>
      <c r="B446" s="31"/>
      <c r="J446" s="29"/>
      <c r="K446" s="39"/>
      <c r="L446" s="35"/>
      <c r="M446" s="81"/>
      <c r="N446" s="82"/>
      <c r="O446" s="83"/>
      <c r="P446" s="84"/>
      <c r="Q446" s="82"/>
      <c r="R446" s="83"/>
      <c r="S446" s="69"/>
      <c r="T446" s="63"/>
      <c r="U446" s="141"/>
      <c r="V446" s="74"/>
      <c r="W446" s="145"/>
      <c r="X446" s="60"/>
      <c r="Y446" s="31"/>
      <c r="AA446" s="33"/>
      <c r="AB446" s="31"/>
    </row>
    <row r="447" spans="1:28" s="2" customFormat="1">
      <c r="A447" s="27"/>
      <c r="B447" s="31"/>
      <c r="J447" s="29"/>
      <c r="K447" s="39"/>
      <c r="L447" s="35"/>
      <c r="M447" s="81"/>
      <c r="N447" s="82"/>
      <c r="O447" s="83"/>
      <c r="P447" s="84"/>
      <c r="Q447" s="82"/>
      <c r="R447" s="83"/>
      <c r="S447" s="69"/>
      <c r="T447" s="63"/>
      <c r="U447" s="141"/>
      <c r="V447" s="74"/>
      <c r="W447" s="145"/>
      <c r="X447" s="60"/>
      <c r="Y447" s="31"/>
      <c r="AA447" s="33"/>
      <c r="AB447" s="31"/>
    </row>
    <row r="448" spans="1:28" s="2" customFormat="1">
      <c r="A448" s="27"/>
      <c r="B448" s="31"/>
      <c r="J448" s="29"/>
      <c r="K448" s="39"/>
      <c r="L448" s="35"/>
      <c r="M448" s="81"/>
      <c r="N448" s="82"/>
      <c r="O448" s="83"/>
      <c r="P448" s="84"/>
      <c r="Q448" s="82"/>
      <c r="R448" s="83"/>
      <c r="S448" s="69"/>
      <c r="T448" s="63"/>
      <c r="U448" s="141"/>
      <c r="V448" s="74"/>
      <c r="W448" s="145"/>
      <c r="X448" s="60"/>
      <c r="Y448" s="31"/>
      <c r="AA448" s="33"/>
      <c r="AB448" s="31"/>
    </row>
    <row r="449" spans="1:28" s="2" customFormat="1">
      <c r="A449" s="27"/>
      <c r="B449" s="31"/>
      <c r="J449" s="29"/>
      <c r="K449" s="39"/>
      <c r="L449" s="35"/>
      <c r="M449" s="81"/>
      <c r="N449" s="82"/>
      <c r="O449" s="83"/>
      <c r="P449" s="84"/>
      <c r="Q449" s="82"/>
      <c r="R449" s="83"/>
      <c r="S449" s="69"/>
      <c r="T449" s="63"/>
      <c r="U449" s="141"/>
      <c r="V449" s="74"/>
      <c r="W449" s="145"/>
      <c r="X449" s="60"/>
      <c r="Y449" s="31"/>
      <c r="AA449" s="33"/>
      <c r="AB449" s="31"/>
    </row>
    <row r="450" spans="1:28" s="2" customFormat="1">
      <c r="A450" s="27"/>
      <c r="B450" s="31"/>
      <c r="J450" s="29"/>
      <c r="K450" s="39"/>
      <c r="L450" s="35"/>
      <c r="M450" s="81"/>
      <c r="N450" s="82"/>
      <c r="O450" s="83"/>
      <c r="P450" s="84"/>
      <c r="Q450" s="82"/>
      <c r="R450" s="83"/>
      <c r="S450" s="69"/>
      <c r="T450" s="63"/>
      <c r="U450" s="141"/>
      <c r="V450" s="74"/>
      <c r="W450" s="145"/>
      <c r="X450" s="60"/>
      <c r="Y450" s="31"/>
      <c r="AA450" s="33"/>
      <c r="AB450" s="31"/>
    </row>
    <row r="451" spans="1:28" s="2" customFormat="1">
      <c r="A451" s="27"/>
      <c r="B451" s="31"/>
      <c r="J451" s="29"/>
      <c r="K451" s="39"/>
      <c r="L451" s="35"/>
      <c r="M451" s="81"/>
      <c r="N451" s="82"/>
      <c r="O451" s="83"/>
      <c r="P451" s="84"/>
      <c r="Q451" s="82"/>
      <c r="R451" s="83"/>
      <c r="S451" s="69"/>
      <c r="T451" s="63"/>
      <c r="U451" s="141"/>
      <c r="V451" s="74"/>
      <c r="W451" s="145"/>
      <c r="X451" s="60"/>
      <c r="Y451" s="31"/>
      <c r="AA451" s="33"/>
      <c r="AB451" s="31"/>
    </row>
    <row r="452" spans="1:28" s="2" customFormat="1">
      <c r="A452" s="27"/>
      <c r="B452" s="31"/>
      <c r="J452" s="29"/>
      <c r="K452" s="39"/>
      <c r="L452" s="35"/>
      <c r="M452" s="81"/>
      <c r="N452" s="82"/>
      <c r="O452" s="83"/>
      <c r="P452" s="84"/>
      <c r="Q452" s="82"/>
      <c r="R452" s="83"/>
      <c r="S452" s="69"/>
      <c r="T452" s="63"/>
      <c r="U452" s="141"/>
      <c r="V452" s="74"/>
      <c r="W452" s="145"/>
      <c r="X452" s="60"/>
      <c r="Y452" s="31"/>
      <c r="AA452" s="33"/>
      <c r="AB452" s="31"/>
    </row>
    <row r="453" spans="1:28" s="2" customFormat="1">
      <c r="A453" s="27"/>
      <c r="B453" s="31"/>
      <c r="J453" s="29"/>
      <c r="K453" s="39"/>
      <c r="L453" s="35"/>
      <c r="M453" s="81"/>
      <c r="N453" s="82"/>
      <c r="O453" s="83"/>
      <c r="P453" s="84"/>
      <c r="Q453" s="82"/>
      <c r="R453" s="83"/>
      <c r="S453" s="69"/>
      <c r="T453" s="63"/>
      <c r="U453" s="141"/>
      <c r="V453" s="74"/>
      <c r="W453" s="145"/>
      <c r="X453" s="60"/>
      <c r="Y453" s="31"/>
      <c r="AA453" s="33"/>
      <c r="AB453" s="31"/>
    </row>
    <row r="454" spans="1:28" s="2" customFormat="1">
      <c r="A454" s="27"/>
      <c r="B454" s="31"/>
      <c r="J454" s="29"/>
      <c r="K454" s="39"/>
      <c r="L454" s="35"/>
      <c r="M454" s="81"/>
      <c r="N454" s="82"/>
      <c r="O454" s="83"/>
      <c r="P454" s="84"/>
      <c r="Q454" s="82"/>
      <c r="R454" s="83"/>
      <c r="S454" s="69"/>
      <c r="T454" s="63"/>
      <c r="U454" s="141"/>
      <c r="V454" s="74"/>
      <c r="W454" s="145"/>
      <c r="X454" s="60"/>
      <c r="Y454" s="31"/>
      <c r="AA454" s="33"/>
      <c r="AB454" s="31"/>
    </row>
    <row r="455" spans="1:28" s="2" customFormat="1">
      <c r="A455" s="27"/>
      <c r="B455" s="31"/>
      <c r="J455" s="29"/>
      <c r="K455" s="39"/>
      <c r="L455" s="35"/>
      <c r="M455" s="81"/>
      <c r="N455" s="82"/>
      <c r="O455" s="83"/>
      <c r="P455" s="84"/>
      <c r="Q455" s="82"/>
      <c r="R455" s="83"/>
      <c r="S455" s="69"/>
      <c r="T455" s="63"/>
      <c r="U455" s="141"/>
      <c r="V455" s="74"/>
      <c r="W455" s="145"/>
      <c r="X455" s="60"/>
      <c r="Y455" s="31"/>
      <c r="AA455" s="33"/>
      <c r="AB455" s="31"/>
    </row>
    <row r="456" spans="1:28" s="2" customFormat="1">
      <c r="A456" s="27"/>
      <c r="B456" s="31"/>
      <c r="J456" s="29"/>
      <c r="K456" s="39"/>
      <c r="L456" s="35"/>
      <c r="M456" s="81"/>
      <c r="N456" s="82"/>
      <c r="O456" s="83"/>
      <c r="P456" s="84"/>
      <c r="Q456" s="82"/>
      <c r="R456" s="83"/>
      <c r="S456" s="69"/>
      <c r="T456" s="63"/>
      <c r="U456" s="141"/>
      <c r="V456" s="74"/>
      <c r="W456" s="145"/>
      <c r="X456" s="60"/>
      <c r="Y456" s="31"/>
      <c r="AA456" s="33"/>
      <c r="AB456" s="31"/>
    </row>
    <row r="457" spans="1:28" s="2" customFormat="1">
      <c r="A457" s="27"/>
      <c r="B457" s="31"/>
      <c r="J457" s="29"/>
      <c r="K457" s="39"/>
      <c r="L457" s="35"/>
      <c r="M457" s="81"/>
      <c r="N457" s="82"/>
      <c r="O457" s="83"/>
      <c r="P457" s="84"/>
      <c r="Q457" s="82"/>
      <c r="R457" s="83"/>
      <c r="S457" s="69"/>
      <c r="T457" s="63"/>
      <c r="U457" s="141"/>
      <c r="V457" s="74"/>
      <c r="W457" s="145"/>
      <c r="X457" s="60"/>
      <c r="Y457" s="31"/>
      <c r="AA457" s="33"/>
      <c r="AB457" s="31"/>
    </row>
    <row r="458" spans="1:28" s="2" customFormat="1">
      <c r="A458" s="27"/>
      <c r="B458" s="31"/>
      <c r="J458" s="29"/>
      <c r="K458" s="39"/>
      <c r="L458" s="35"/>
      <c r="M458" s="81"/>
      <c r="N458" s="82"/>
      <c r="O458" s="83"/>
      <c r="P458" s="84"/>
      <c r="Q458" s="82"/>
      <c r="R458" s="83"/>
      <c r="S458" s="69"/>
      <c r="T458" s="63"/>
      <c r="U458" s="141"/>
      <c r="V458" s="74"/>
      <c r="W458" s="145"/>
      <c r="X458" s="60"/>
      <c r="Y458" s="31"/>
      <c r="AA458" s="33"/>
      <c r="AB458" s="31"/>
    </row>
    <row r="459" spans="1:28" s="2" customFormat="1">
      <c r="A459" s="27"/>
      <c r="B459" s="31"/>
      <c r="J459" s="29"/>
      <c r="K459" s="39"/>
      <c r="L459" s="35"/>
      <c r="M459" s="81"/>
      <c r="N459" s="82"/>
      <c r="O459" s="83"/>
      <c r="P459" s="84"/>
      <c r="Q459" s="82"/>
      <c r="R459" s="83"/>
      <c r="S459" s="69"/>
      <c r="T459" s="63"/>
      <c r="U459" s="141"/>
      <c r="V459" s="74"/>
      <c r="W459" s="145"/>
      <c r="X459" s="60"/>
      <c r="Y459" s="31"/>
      <c r="AA459" s="33"/>
      <c r="AB459" s="31"/>
    </row>
    <row r="460" spans="1:28" s="2" customFormat="1">
      <c r="A460" s="27"/>
      <c r="B460" s="31"/>
      <c r="J460" s="29"/>
      <c r="K460" s="39"/>
      <c r="L460" s="35"/>
      <c r="M460" s="81"/>
      <c r="N460" s="82"/>
      <c r="O460" s="83"/>
      <c r="P460" s="84"/>
      <c r="Q460" s="82"/>
      <c r="R460" s="83"/>
      <c r="S460" s="69"/>
      <c r="T460" s="63"/>
      <c r="U460" s="141"/>
      <c r="V460" s="74"/>
      <c r="W460" s="145"/>
      <c r="X460" s="60"/>
      <c r="Y460" s="31"/>
      <c r="AA460" s="33"/>
      <c r="AB460" s="31"/>
    </row>
    <row r="461" spans="1:28" s="2" customFormat="1">
      <c r="A461" s="27"/>
      <c r="B461" s="31"/>
      <c r="J461" s="29"/>
      <c r="K461" s="39"/>
      <c r="L461" s="35"/>
      <c r="M461" s="81"/>
      <c r="N461" s="82"/>
      <c r="O461" s="83"/>
      <c r="P461" s="84"/>
      <c r="Q461" s="82"/>
      <c r="R461" s="83"/>
      <c r="S461" s="69"/>
      <c r="T461" s="63"/>
      <c r="U461" s="141"/>
      <c r="V461" s="74"/>
      <c r="W461" s="145"/>
      <c r="X461" s="60"/>
      <c r="Y461" s="31"/>
      <c r="AA461" s="33"/>
      <c r="AB461" s="31"/>
    </row>
    <row r="462" spans="1:28" s="2" customFormat="1">
      <c r="A462" s="27"/>
      <c r="B462" s="31"/>
      <c r="J462" s="29"/>
      <c r="K462" s="39"/>
      <c r="L462" s="35"/>
      <c r="M462" s="81"/>
      <c r="N462" s="82"/>
      <c r="O462" s="83"/>
      <c r="P462" s="84"/>
      <c r="Q462" s="82"/>
      <c r="R462" s="83"/>
      <c r="S462" s="69"/>
      <c r="T462" s="63"/>
      <c r="U462" s="141"/>
      <c r="V462" s="74"/>
      <c r="W462" s="145"/>
      <c r="X462" s="60"/>
      <c r="Y462" s="31"/>
      <c r="AA462" s="33"/>
      <c r="AB462" s="31"/>
    </row>
    <row r="463" spans="1:28" s="2" customFormat="1">
      <c r="A463" s="27"/>
      <c r="B463" s="31"/>
      <c r="J463" s="29"/>
      <c r="K463" s="39"/>
      <c r="L463" s="35"/>
      <c r="M463" s="81"/>
      <c r="N463" s="82"/>
      <c r="O463" s="83"/>
      <c r="P463" s="84"/>
      <c r="Q463" s="82"/>
      <c r="R463" s="83"/>
      <c r="S463" s="69"/>
      <c r="T463" s="63"/>
      <c r="U463" s="141"/>
      <c r="V463" s="74"/>
      <c r="W463" s="145"/>
      <c r="X463" s="60"/>
      <c r="Y463" s="31"/>
      <c r="AA463" s="33"/>
      <c r="AB463" s="31"/>
    </row>
    <row r="464" spans="1:28" s="2" customFormat="1">
      <c r="A464" s="27"/>
      <c r="B464" s="31"/>
      <c r="J464" s="29"/>
      <c r="K464" s="39"/>
      <c r="L464" s="35"/>
      <c r="M464" s="81"/>
      <c r="N464" s="82"/>
      <c r="O464" s="83"/>
      <c r="P464" s="84"/>
      <c r="Q464" s="82"/>
      <c r="R464" s="83"/>
      <c r="S464" s="69"/>
      <c r="T464" s="63"/>
      <c r="U464" s="141"/>
      <c r="V464" s="74"/>
      <c r="W464" s="145"/>
      <c r="X464" s="60"/>
      <c r="Y464" s="31"/>
      <c r="AA464" s="33"/>
      <c r="AB464" s="31"/>
    </row>
    <row r="465" spans="1:28" s="2" customFormat="1">
      <c r="A465" s="27"/>
      <c r="B465" s="31"/>
      <c r="J465" s="29"/>
      <c r="K465" s="39"/>
      <c r="L465" s="35"/>
      <c r="M465" s="81"/>
      <c r="N465" s="82"/>
      <c r="O465" s="83"/>
      <c r="P465" s="84"/>
      <c r="Q465" s="82"/>
      <c r="R465" s="83"/>
      <c r="S465" s="69"/>
      <c r="T465" s="63"/>
      <c r="U465" s="141"/>
      <c r="V465" s="74"/>
      <c r="W465" s="145"/>
      <c r="X465" s="60"/>
      <c r="Y465" s="31"/>
      <c r="AA465" s="33"/>
      <c r="AB465" s="31"/>
    </row>
    <row r="466" spans="1:28" s="2" customFormat="1">
      <c r="A466" s="27"/>
      <c r="B466" s="31"/>
      <c r="J466" s="29"/>
      <c r="K466" s="39"/>
      <c r="L466" s="35"/>
      <c r="M466" s="81"/>
      <c r="N466" s="82"/>
      <c r="O466" s="83"/>
      <c r="P466" s="84"/>
      <c r="Q466" s="82"/>
      <c r="R466" s="83"/>
      <c r="S466" s="69"/>
      <c r="T466" s="63"/>
      <c r="U466" s="141"/>
      <c r="V466" s="74"/>
      <c r="W466" s="145"/>
      <c r="X466" s="60"/>
      <c r="Y466" s="31"/>
      <c r="AA466" s="33"/>
      <c r="AB466" s="31"/>
    </row>
    <row r="467" spans="1:28" s="2" customFormat="1">
      <c r="A467" s="27"/>
      <c r="B467" s="31"/>
      <c r="J467" s="29"/>
      <c r="K467" s="39"/>
      <c r="L467" s="35"/>
      <c r="M467" s="81"/>
      <c r="N467" s="82"/>
      <c r="O467" s="83"/>
      <c r="P467" s="84"/>
      <c r="Q467" s="82"/>
      <c r="R467" s="83"/>
      <c r="S467" s="69"/>
      <c r="T467" s="63"/>
      <c r="U467" s="141"/>
      <c r="V467" s="74"/>
      <c r="W467" s="145"/>
      <c r="X467" s="60"/>
      <c r="Y467" s="31"/>
      <c r="AA467" s="33"/>
      <c r="AB467" s="31"/>
    </row>
    <row r="468" spans="1:28" s="2" customFormat="1">
      <c r="A468" s="27"/>
      <c r="B468" s="31"/>
      <c r="J468" s="29"/>
      <c r="K468" s="39"/>
      <c r="L468" s="35"/>
      <c r="M468" s="81"/>
      <c r="N468" s="82"/>
      <c r="O468" s="83"/>
      <c r="P468" s="84"/>
      <c r="Q468" s="82"/>
      <c r="R468" s="83"/>
      <c r="S468" s="69"/>
      <c r="T468" s="63"/>
      <c r="U468" s="141"/>
      <c r="V468" s="74"/>
      <c r="W468" s="145"/>
      <c r="X468" s="60"/>
      <c r="Y468" s="31"/>
      <c r="AA468" s="33"/>
      <c r="AB468" s="31"/>
    </row>
    <row r="469" spans="1:28" s="2" customFormat="1">
      <c r="A469" s="27"/>
      <c r="B469" s="31"/>
      <c r="J469" s="29"/>
      <c r="K469" s="39"/>
      <c r="L469" s="35"/>
      <c r="M469" s="81"/>
      <c r="N469" s="82"/>
      <c r="O469" s="83"/>
      <c r="P469" s="84"/>
      <c r="Q469" s="82"/>
      <c r="R469" s="83"/>
      <c r="S469" s="69"/>
      <c r="T469" s="63"/>
      <c r="U469" s="141"/>
      <c r="V469" s="74"/>
      <c r="W469" s="145"/>
      <c r="X469" s="60"/>
      <c r="Y469" s="31"/>
      <c r="AA469" s="33"/>
      <c r="AB469" s="31"/>
    </row>
    <row r="470" spans="1:28" s="2" customFormat="1">
      <c r="A470" s="27"/>
      <c r="B470" s="31"/>
      <c r="J470" s="29"/>
      <c r="K470" s="39"/>
      <c r="L470" s="35"/>
      <c r="M470" s="81"/>
      <c r="N470" s="82"/>
      <c r="O470" s="83"/>
      <c r="P470" s="84"/>
      <c r="Q470" s="82"/>
      <c r="R470" s="83"/>
      <c r="S470" s="69"/>
      <c r="T470" s="63"/>
      <c r="U470" s="141"/>
      <c r="V470" s="74"/>
      <c r="W470" s="145"/>
      <c r="X470" s="60"/>
      <c r="Y470" s="31"/>
      <c r="AA470" s="33"/>
      <c r="AB470" s="31"/>
    </row>
    <row r="471" spans="1:28" s="2" customFormat="1">
      <c r="A471" s="27"/>
      <c r="B471" s="31"/>
      <c r="J471" s="29"/>
      <c r="K471" s="39"/>
      <c r="L471" s="35"/>
      <c r="M471" s="81"/>
      <c r="N471" s="82"/>
      <c r="O471" s="83"/>
      <c r="P471" s="84"/>
      <c r="Q471" s="82"/>
      <c r="R471" s="83"/>
      <c r="S471" s="69"/>
      <c r="T471" s="63"/>
      <c r="U471" s="141"/>
      <c r="V471" s="74"/>
      <c r="W471" s="145"/>
      <c r="X471" s="60"/>
      <c r="Y471" s="31"/>
      <c r="AA471" s="33"/>
      <c r="AB471" s="31"/>
    </row>
    <row r="472" spans="1:28" s="2" customFormat="1">
      <c r="A472" s="27"/>
      <c r="B472" s="31"/>
      <c r="J472" s="29"/>
      <c r="K472" s="39"/>
      <c r="L472" s="35"/>
      <c r="M472" s="81"/>
      <c r="N472" s="82"/>
      <c r="O472" s="83"/>
      <c r="P472" s="84"/>
      <c r="Q472" s="82"/>
      <c r="R472" s="83"/>
      <c r="S472" s="69"/>
      <c r="T472" s="63"/>
      <c r="U472" s="141"/>
      <c r="V472" s="74"/>
      <c r="W472" s="145"/>
      <c r="X472" s="60"/>
      <c r="Y472" s="31"/>
      <c r="AA472" s="33"/>
      <c r="AB472" s="31"/>
    </row>
    <row r="473" spans="1:28" s="2" customFormat="1">
      <c r="A473" s="27"/>
      <c r="B473" s="31"/>
      <c r="J473" s="29"/>
      <c r="K473" s="39"/>
      <c r="L473" s="35"/>
      <c r="M473" s="81"/>
      <c r="N473" s="82"/>
      <c r="O473" s="83"/>
      <c r="P473" s="84"/>
      <c r="Q473" s="82"/>
      <c r="R473" s="83"/>
      <c r="S473" s="69"/>
      <c r="T473" s="63"/>
      <c r="U473" s="141"/>
      <c r="V473" s="74"/>
      <c r="W473" s="145"/>
      <c r="X473" s="60"/>
      <c r="Y473" s="31"/>
      <c r="AA473" s="33"/>
      <c r="AB473" s="31"/>
    </row>
    <row r="474" spans="1:28" s="2" customFormat="1">
      <c r="A474" s="27"/>
      <c r="B474" s="31"/>
      <c r="J474" s="29"/>
      <c r="K474" s="39"/>
      <c r="L474" s="35"/>
      <c r="M474" s="81"/>
      <c r="N474" s="82"/>
      <c r="O474" s="83"/>
      <c r="P474" s="84"/>
      <c r="Q474" s="82"/>
      <c r="R474" s="83"/>
      <c r="S474" s="69"/>
      <c r="T474" s="63"/>
      <c r="U474" s="141"/>
      <c r="V474" s="74"/>
      <c r="W474" s="145"/>
      <c r="X474" s="60"/>
      <c r="Y474" s="31"/>
      <c r="AA474" s="33"/>
      <c r="AB474" s="31"/>
    </row>
    <row r="475" spans="1:28" s="2" customFormat="1">
      <c r="A475" s="27"/>
      <c r="B475" s="31"/>
      <c r="J475" s="29"/>
      <c r="K475" s="39"/>
      <c r="L475" s="35"/>
      <c r="M475" s="81"/>
      <c r="N475" s="82"/>
      <c r="O475" s="83"/>
      <c r="P475" s="84"/>
      <c r="Q475" s="82"/>
      <c r="R475" s="83"/>
      <c r="S475" s="69"/>
      <c r="T475" s="63"/>
      <c r="U475" s="141"/>
      <c r="V475" s="74"/>
      <c r="W475" s="145"/>
      <c r="X475" s="60"/>
      <c r="Y475" s="31"/>
      <c r="AA475" s="33"/>
      <c r="AB475" s="31"/>
    </row>
    <row r="476" spans="1:28" s="2" customFormat="1">
      <c r="A476" s="27"/>
      <c r="B476" s="31"/>
      <c r="J476" s="29"/>
      <c r="K476" s="39"/>
      <c r="L476" s="35"/>
      <c r="M476" s="81"/>
      <c r="N476" s="82"/>
      <c r="O476" s="83"/>
      <c r="P476" s="84"/>
      <c r="Q476" s="82"/>
      <c r="R476" s="83"/>
      <c r="S476" s="69"/>
      <c r="T476" s="63"/>
      <c r="U476" s="141"/>
      <c r="V476" s="74"/>
      <c r="W476" s="145"/>
      <c r="X476" s="60"/>
      <c r="Y476" s="31"/>
      <c r="AA476" s="33"/>
      <c r="AB476" s="31"/>
    </row>
    <row r="477" spans="1:28" s="2" customFormat="1">
      <c r="A477" s="27"/>
      <c r="B477" s="31"/>
      <c r="J477" s="29"/>
      <c r="K477" s="39"/>
      <c r="L477" s="35"/>
      <c r="M477" s="81"/>
      <c r="N477" s="82"/>
      <c r="O477" s="83"/>
      <c r="P477" s="84"/>
      <c r="Q477" s="82"/>
      <c r="R477" s="83"/>
      <c r="S477" s="69"/>
      <c r="T477" s="63"/>
      <c r="U477" s="141"/>
      <c r="V477" s="74"/>
      <c r="W477" s="145"/>
      <c r="X477" s="60"/>
      <c r="Y477" s="31"/>
      <c r="AA477" s="33"/>
      <c r="AB477" s="31"/>
    </row>
    <row r="478" spans="1:28" s="2" customFormat="1">
      <c r="A478" s="27"/>
      <c r="B478" s="31"/>
      <c r="J478" s="29"/>
      <c r="K478" s="39"/>
      <c r="L478" s="35"/>
      <c r="M478" s="81"/>
      <c r="N478" s="82"/>
      <c r="O478" s="83"/>
      <c r="P478" s="84"/>
      <c r="Q478" s="82"/>
      <c r="R478" s="83"/>
      <c r="S478" s="69"/>
      <c r="T478" s="63"/>
      <c r="U478" s="141"/>
      <c r="V478" s="74"/>
      <c r="W478" s="145"/>
      <c r="X478" s="60"/>
      <c r="Y478" s="31"/>
      <c r="AA478" s="33"/>
      <c r="AB478" s="31"/>
    </row>
    <row r="479" spans="1:28" s="2" customFormat="1">
      <c r="A479" s="27"/>
      <c r="B479" s="31"/>
      <c r="J479" s="29"/>
      <c r="K479" s="39"/>
      <c r="L479" s="35"/>
      <c r="M479" s="81"/>
      <c r="N479" s="82"/>
      <c r="O479" s="83"/>
      <c r="P479" s="84"/>
      <c r="Q479" s="82"/>
      <c r="R479" s="83"/>
      <c r="S479" s="69"/>
      <c r="T479" s="63"/>
      <c r="U479" s="141"/>
      <c r="V479" s="74"/>
      <c r="W479" s="145"/>
      <c r="X479" s="60"/>
      <c r="Y479" s="31"/>
      <c r="AA479" s="33"/>
      <c r="AB479" s="31"/>
    </row>
    <row r="480" spans="1:28" s="2" customFormat="1">
      <c r="A480" s="27"/>
      <c r="B480" s="31"/>
      <c r="J480" s="29"/>
      <c r="K480" s="39"/>
      <c r="L480" s="35"/>
      <c r="M480" s="81"/>
      <c r="N480" s="82"/>
      <c r="O480" s="83"/>
      <c r="P480" s="84"/>
      <c r="Q480" s="82"/>
      <c r="R480" s="83"/>
      <c r="S480" s="69"/>
      <c r="T480" s="63"/>
      <c r="U480" s="141"/>
      <c r="V480" s="74"/>
      <c r="W480" s="145"/>
      <c r="X480" s="60"/>
      <c r="Y480" s="31"/>
      <c r="AA480" s="33"/>
      <c r="AB480" s="31"/>
    </row>
    <row r="481" spans="1:28" s="2" customFormat="1">
      <c r="A481" s="27"/>
      <c r="B481" s="31"/>
      <c r="J481" s="29"/>
      <c r="K481" s="39"/>
      <c r="L481" s="35"/>
      <c r="M481" s="81"/>
      <c r="N481" s="82"/>
      <c r="O481" s="83"/>
      <c r="P481" s="84"/>
      <c r="Q481" s="82"/>
      <c r="R481" s="83"/>
      <c r="S481" s="69"/>
      <c r="T481" s="63"/>
      <c r="U481" s="141"/>
      <c r="V481" s="74"/>
      <c r="W481" s="145"/>
      <c r="X481" s="60"/>
      <c r="Y481" s="31"/>
      <c r="AA481" s="33"/>
      <c r="AB481" s="31"/>
    </row>
    <row r="482" spans="1:28" s="2" customFormat="1">
      <c r="A482" s="27"/>
      <c r="B482" s="31"/>
      <c r="J482" s="29"/>
      <c r="K482" s="39"/>
      <c r="L482" s="35"/>
      <c r="M482" s="81"/>
      <c r="N482" s="82"/>
      <c r="O482" s="83"/>
      <c r="P482" s="84"/>
      <c r="Q482" s="82"/>
      <c r="R482" s="83"/>
      <c r="S482" s="69"/>
      <c r="T482" s="63"/>
      <c r="U482" s="141"/>
      <c r="V482" s="74"/>
      <c r="W482" s="145"/>
      <c r="X482" s="60"/>
      <c r="Y482" s="31"/>
      <c r="AA482" s="33"/>
      <c r="AB482" s="31"/>
    </row>
    <row r="483" spans="1:28" s="2" customFormat="1">
      <c r="A483" s="27"/>
      <c r="B483" s="31"/>
      <c r="J483" s="29"/>
      <c r="K483" s="39"/>
      <c r="L483" s="35"/>
      <c r="M483" s="81"/>
      <c r="N483" s="82"/>
      <c r="O483" s="83"/>
      <c r="P483" s="84"/>
      <c r="Q483" s="82"/>
      <c r="R483" s="83"/>
      <c r="S483" s="69"/>
      <c r="T483" s="63"/>
      <c r="U483" s="141"/>
      <c r="V483" s="74"/>
      <c r="W483" s="145"/>
      <c r="X483" s="60"/>
      <c r="Y483" s="31"/>
      <c r="AA483" s="33"/>
      <c r="AB483" s="31"/>
    </row>
    <row r="484" spans="1:28" s="2" customFormat="1">
      <c r="A484" s="27"/>
      <c r="B484" s="31"/>
      <c r="J484" s="29"/>
      <c r="K484" s="39"/>
      <c r="L484" s="35"/>
      <c r="M484" s="81"/>
      <c r="N484" s="82"/>
      <c r="O484" s="83"/>
      <c r="P484" s="84"/>
      <c r="Q484" s="82"/>
      <c r="R484" s="83"/>
      <c r="S484" s="69"/>
      <c r="T484" s="63"/>
      <c r="U484" s="141"/>
      <c r="V484" s="74"/>
      <c r="W484" s="145"/>
      <c r="X484" s="60"/>
      <c r="Y484" s="31"/>
      <c r="AA484" s="33"/>
      <c r="AB484" s="31"/>
    </row>
    <row r="485" spans="1:28" s="2" customFormat="1">
      <c r="A485" s="27"/>
      <c r="B485" s="31"/>
      <c r="J485" s="29"/>
      <c r="K485" s="39"/>
      <c r="L485" s="35"/>
      <c r="M485" s="81"/>
      <c r="N485" s="82"/>
      <c r="O485" s="83"/>
      <c r="P485" s="84"/>
      <c r="Q485" s="82"/>
      <c r="R485" s="83"/>
      <c r="S485" s="69"/>
      <c r="T485" s="63"/>
      <c r="U485" s="141"/>
      <c r="V485" s="74"/>
      <c r="W485" s="145"/>
      <c r="X485" s="60"/>
      <c r="Y485" s="31"/>
      <c r="AA485" s="33"/>
      <c r="AB485" s="31"/>
    </row>
    <row r="486" spans="1:28" s="2" customFormat="1">
      <c r="A486" s="27"/>
      <c r="B486" s="31"/>
      <c r="J486" s="29"/>
      <c r="K486" s="39"/>
      <c r="L486" s="35"/>
      <c r="M486" s="81"/>
      <c r="N486" s="82"/>
      <c r="O486" s="83"/>
      <c r="P486" s="84"/>
      <c r="Q486" s="82"/>
      <c r="R486" s="83"/>
      <c r="S486" s="69"/>
      <c r="T486" s="63"/>
      <c r="U486" s="141"/>
      <c r="V486" s="74"/>
      <c r="W486" s="145"/>
      <c r="X486" s="60"/>
      <c r="Y486" s="31"/>
      <c r="AA486" s="33"/>
      <c r="AB486" s="31"/>
    </row>
    <row r="487" spans="1:28" s="2" customFormat="1">
      <c r="A487" s="27"/>
      <c r="B487" s="31"/>
      <c r="J487" s="29"/>
      <c r="K487" s="39"/>
      <c r="L487" s="35"/>
      <c r="M487" s="81"/>
      <c r="N487" s="82"/>
      <c r="O487" s="83"/>
      <c r="P487" s="84"/>
      <c r="Q487" s="82"/>
      <c r="R487" s="83"/>
      <c r="S487" s="69"/>
      <c r="T487" s="63"/>
      <c r="U487" s="141"/>
      <c r="V487" s="74"/>
      <c r="W487" s="145"/>
      <c r="X487" s="60"/>
      <c r="Y487" s="31"/>
      <c r="AA487" s="33"/>
      <c r="AB487" s="31"/>
    </row>
    <row r="488" spans="1:28" s="2" customFormat="1">
      <c r="A488" s="27"/>
      <c r="B488" s="31"/>
      <c r="J488" s="29"/>
      <c r="K488" s="39"/>
      <c r="L488" s="35"/>
      <c r="M488" s="81"/>
      <c r="N488" s="82"/>
      <c r="O488" s="83"/>
      <c r="P488" s="84"/>
      <c r="Q488" s="82"/>
      <c r="R488" s="83"/>
      <c r="S488" s="69"/>
      <c r="T488" s="63"/>
      <c r="U488" s="141"/>
      <c r="V488" s="74"/>
      <c r="W488" s="145"/>
      <c r="X488" s="60"/>
      <c r="Y488" s="31"/>
      <c r="AA488" s="33"/>
      <c r="AB488" s="31"/>
    </row>
    <row r="489" spans="1:28" s="2" customFormat="1">
      <c r="A489" s="27"/>
      <c r="B489" s="31"/>
      <c r="J489" s="29"/>
      <c r="K489" s="39"/>
      <c r="L489" s="35"/>
      <c r="M489" s="81"/>
      <c r="N489" s="82"/>
      <c r="O489" s="83"/>
      <c r="P489" s="84"/>
      <c r="Q489" s="82"/>
      <c r="R489" s="83"/>
      <c r="S489" s="69"/>
      <c r="T489" s="63"/>
      <c r="U489" s="141"/>
      <c r="V489" s="74"/>
      <c r="W489" s="145"/>
      <c r="X489" s="60"/>
      <c r="Y489" s="31"/>
      <c r="AA489" s="33"/>
      <c r="AB489" s="31"/>
    </row>
    <row r="490" spans="1:28" s="2" customFormat="1">
      <c r="A490" s="27"/>
      <c r="B490" s="31"/>
      <c r="J490" s="29"/>
      <c r="K490" s="39"/>
      <c r="L490" s="35"/>
      <c r="M490" s="81"/>
      <c r="N490" s="82"/>
      <c r="O490" s="83"/>
      <c r="P490" s="84"/>
      <c r="Q490" s="82"/>
      <c r="R490" s="83"/>
      <c r="S490" s="69"/>
      <c r="T490" s="63"/>
      <c r="U490" s="141"/>
      <c r="V490" s="74"/>
      <c r="W490" s="145"/>
      <c r="X490" s="60"/>
      <c r="Y490" s="31"/>
      <c r="AA490" s="33"/>
      <c r="AB490" s="31"/>
    </row>
    <row r="491" spans="1:28" s="2" customFormat="1">
      <c r="A491" s="27"/>
      <c r="B491" s="31"/>
      <c r="J491" s="29"/>
      <c r="K491" s="39"/>
      <c r="L491" s="35"/>
      <c r="M491" s="81"/>
      <c r="N491" s="82"/>
      <c r="O491" s="83"/>
      <c r="P491" s="84"/>
      <c r="Q491" s="82"/>
      <c r="R491" s="83"/>
      <c r="S491" s="69"/>
      <c r="T491" s="63"/>
      <c r="U491" s="141"/>
      <c r="V491" s="74"/>
      <c r="W491" s="145"/>
      <c r="X491" s="60"/>
      <c r="Y491" s="31"/>
      <c r="AA491" s="33"/>
      <c r="AB491" s="31"/>
    </row>
    <row r="492" spans="1:28" s="2" customFormat="1">
      <c r="A492" s="27"/>
      <c r="B492" s="31"/>
      <c r="J492" s="29"/>
      <c r="K492" s="39"/>
      <c r="L492" s="35"/>
      <c r="M492" s="81"/>
      <c r="N492" s="82"/>
      <c r="O492" s="83"/>
      <c r="P492" s="84"/>
      <c r="Q492" s="82"/>
      <c r="R492" s="83"/>
      <c r="S492" s="69"/>
      <c r="T492" s="63"/>
      <c r="U492" s="141"/>
      <c r="V492" s="74"/>
      <c r="W492" s="145"/>
      <c r="X492" s="60"/>
      <c r="Y492" s="31"/>
      <c r="AA492" s="33"/>
      <c r="AB492" s="31"/>
    </row>
    <row r="493" spans="1:28" s="2" customFormat="1">
      <c r="A493" s="27"/>
      <c r="B493" s="31"/>
      <c r="J493" s="29"/>
      <c r="K493" s="39"/>
      <c r="L493" s="35"/>
      <c r="M493" s="81"/>
      <c r="N493" s="82"/>
      <c r="O493" s="83"/>
      <c r="P493" s="84"/>
      <c r="Q493" s="82"/>
      <c r="R493" s="83"/>
      <c r="S493" s="69"/>
      <c r="T493" s="63"/>
      <c r="U493" s="141"/>
      <c r="V493" s="74"/>
      <c r="W493" s="145"/>
      <c r="X493" s="60"/>
      <c r="Y493" s="31"/>
      <c r="AA493" s="33"/>
      <c r="AB493" s="31"/>
    </row>
    <row r="494" spans="1:28" s="2" customFormat="1">
      <c r="A494" s="27"/>
      <c r="B494" s="31"/>
      <c r="J494" s="29"/>
      <c r="K494" s="39"/>
      <c r="L494" s="35"/>
      <c r="M494" s="81"/>
      <c r="N494" s="82"/>
      <c r="O494" s="83"/>
      <c r="P494" s="84"/>
      <c r="Q494" s="82"/>
      <c r="R494" s="83"/>
      <c r="S494" s="69"/>
      <c r="T494" s="63"/>
      <c r="U494" s="141"/>
      <c r="V494" s="74"/>
      <c r="W494" s="145"/>
      <c r="X494" s="60"/>
      <c r="Y494" s="31"/>
      <c r="AA494" s="33"/>
      <c r="AB494" s="31"/>
    </row>
    <row r="495" spans="1:28" s="2" customFormat="1">
      <c r="A495" s="27"/>
      <c r="B495" s="31"/>
      <c r="J495" s="29"/>
      <c r="K495" s="39"/>
      <c r="L495" s="35"/>
      <c r="M495" s="81"/>
      <c r="N495" s="82"/>
      <c r="O495" s="83"/>
      <c r="P495" s="84"/>
      <c r="Q495" s="82"/>
      <c r="R495" s="83"/>
      <c r="S495" s="69"/>
      <c r="T495" s="63"/>
      <c r="U495" s="141"/>
      <c r="V495" s="74"/>
      <c r="W495" s="145"/>
      <c r="X495" s="60"/>
      <c r="Y495" s="31"/>
      <c r="AA495" s="33"/>
      <c r="AB495" s="31"/>
    </row>
    <row r="496" spans="1:28" s="2" customFormat="1">
      <c r="A496" s="27"/>
      <c r="B496" s="31"/>
      <c r="J496" s="29"/>
      <c r="K496" s="39"/>
      <c r="L496" s="35"/>
      <c r="M496" s="81"/>
      <c r="N496" s="82"/>
      <c r="O496" s="83"/>
      <c r="P496" s="84"/>
      <c r="Q496" s="82"/>
      <c r="R496" s="83"/>
      <c r="S496" s="69"/>
      <c r="T496" s="63"/>
      <c r="U496" s="141"/>
      <c r="V496" s="74"/>
      <c r="W496" s="145"/>
      <c r="X496" s="60"/>
      <c r="Y496" s="31"/>
      <c r="AA496" s="33"/>
      <c r="AB496" s="31"/>
    </row>
    <row r="497" spans="1:28" s="2" customFormat="1">
      <c r="A497" s="27"/>
      <c r="B497" s="31"/>
      <c r="J497" s="29"/>
      <c r="K497" s="39"/>
      <c r="L497" s="35"/>
      <c r="M497" s="81"/>
      <c r="N497" s="82"/>
      <c r="O497" s="83"/>
      <c r="P497" s="84"/>
      <c r="Q497" s="82"/>
      <c r="R497" s="83"/>
      <c r="S497" s="69"/>
      <c r="T497" s="63"/>
      <c r="U497" s="141"/>
      <c r="V497" s="74"/>
      <c r="W497" s="145"/>
      <c r="X497" s="60"/>
      <c r="Y497" s="31"/>
      <c r="AA497" s="33"/>
      <c r="AB497" s="31"/>
    </row>
    <row r="498" spans="1:28" s="2" customFormat="1">
      <c r="A498" s="27"/>
      <c r="B498" s="31"/>
      <c r="J498" s="29"/>
      <c r="K498" s="39"/>
      <c r="L498" s="35"/>
      <c r="M498" s="81"/>
      <c r="N498" s="82"/>
      <c r="O498" s="83"/>
      <c r="P498" s="84"/>
      <c r="Q498" s="82"/>
      <c r="R498" s="83"/>
      <c r="S498" s="69"/>
      <c r="T498" s="63"/>
      <c r="U498" s="141"/>
      <c r="V498" s="74"/>
      <c r="W498" s="145"/>
      <c r="X498" s="60"/>
      <c r="Y498" s="31"/>
      <c r="AA498" s="33"/>
      <c r="AB498" s="31"/>
    </row>
    <row r="499" spans="1:28" s="2" customFormat="1">
      <c r="A499" s="27"/>
      <c r="B499" s="31"/>
      <c r="J499" s="29"/>
      <c r="K499" s="39"/>
      <c r="L499" s="35"/>
      <c r="M499" s="81"/>
      <c r="N499" s="82"/>
      <c r="O499" s="83"/>
      <c r="P499" s="84"/>
      <c r="Q499" s="82"/>
      <c r="R499" s="83"/>
      <c r="S499" s="69"/>
      <c r="T499" s="63"/>
      <c r="U499" s="141"/>
      <c r="V499" s="74"/>
      <c r="W499" s="145"/>
      <c r="X499" s="60"/>
      <c r="Y499" s="31"/>
      <c r="AA499" s="33"/>
      <c r="AB499" s="31"/>
    </row>
    <row r="500" spans="1:28" s="2" customFormat="1">
      <c r="A500" s="27"/>
      <c r="B500" s="31"/>
      <c r="J500" s="29"/>
      <c r="K500" s="39"/>
      <c r="L500" s="35"/>
      <c r="M500" s="81"/>
      <c r="N500" s="82"/>
      <c r="O500" s="83"/>
      <c r="P500" s="84"/>
      <c r="Q500" s="82"/>
      <c r="R500" s="83"/>
      <c r="S500" s="69"/>
      <c r="T500" s="63"/>
      <c r="U500" s="141"/>
      <c r="V500" s="74"/>
      <c r="W500" s="145"/>
      <c r="X500" s="60"/>
      <c r="Y500" s="31"/>
      <c r="AA500" s="33"/>
      <c r="AB500" s="31"/>
    </row>
    <row r="501" spans="1:28" s="2" customFormat="1">
      <c r="A501" s="27"/>
      <c r="B501" s="31"/>
      <c r="J501" s="29"/>
      <c r="K501" s="39"/>
      <c r="L501" s="35"/>
      <c r="M501" s="81"/>
      <c r="N501" s="82"/>
      <c r="O501" s="83"/>
      <c r="P501" s="84"/>
      <c r="Q501" s="82"/>
      <c r="R501" s="83"/>
      <c r="S501" s="69"/>
      <c r="T501" s="63"/>
      <c r="U501" s="141"/>
      <c r="V501" s="74"/>
      <c r="W501" s="145"/>
      <c r="X501" s="60"/>
      <c r="Y501" s="31"/>
      <c r="AA501" s="33"/>
      <c r="AB501" s="31"/>
    </row>
    <row r="502" spans="1:28" s="2" customFormat="1">
      <c r="A502" s="27"/>
      <c r="B502" s="31"/>
      <c r="J502" s="29"/>
      <c r="K502" s="39"/>
      <c r="L502" s="35"/>
      <c r="M502" s="81"/>
      <c r="N502" s="82"/>
      <c r="O502" s="83"/>
      <c r="P502" s="84"/>
      <c r="Q502" s="82"/>
      <c r="R502" s="83"/>
      <c r="S502" s="69"/>
      <c r="T502" s="63"/>
      <c r="U502" s="141"/>
      <c r="V502" s="74"/>
      <c r="W502" s="145"/>
      <c r="X502" s="60"/>
      <c r="Y502" s="31"/>
      <c r="AA502" s="33"/>
      <c r="AB502" s="31"/>
    </row>
    <row r="503" spans="1:28" s="2" customFormat="1">
      <c r="A503" s="27"/>
      <c r="B503" s="31"/>
      <c r="J503" s="29"/>
      <c r="K503" s="39"/>
      <c r="L503" s="35"/>
      <c r="M503" s="81"/>
      <c r="N503" s="82"/>
      <c r="O503" s="83"/>
      <c r="P503" s="84"/>
      <c r="Q503" s="82"/>
      <c r="R503" s="83"/>
      <c r="S503" s="69"/>
      <c r="T503" s="63"/>
      <c r="U503" s="141"/>
      <c r="V503" s="74"/>
      <c r="W503" s="145"/>
      <c r="X503" s="60"/>
      <c r="Y503" s="31"/>
      <c r="AA503" s="33"/>
      <c r="AB503" s="31"/>
    </row>
    <row r="504" spans="1:28" s="2" customFormat="1">
      <c r="A504" s="27"/>
      <c r="B504" s="31"/>
      <c r="J504" s="29"/>
      <c r="K504" s="39"/>
      <c r="L504" s="35"/>
      <c r="M504" s="81"/>
      <c r="N504" s="82"/>
      <c r="O504" s="83"/>
      <c r="P504" s="84"/>
      <c r="Q504" s="82"/>
      <c r="R504" s="83"/>
      <c r="S504" s="69"/>
      <c r="T504" s="63"/>
      <c r="U504" s="141"/>
      <c r="V504" s="74"/>
      <c r="W504" s="145"/>
      <c r="X504" s="60"/>
      <c r="Y504" s="31"/>
      <c r="AA504" s="33"/>
      <c r="AB504" s="31"/>
    </row>
    <row r="505" spans="1:28" s="2" customFormat="1">
      <c r="A505" s="27"/>
      <c r="B505" s="31"/>
      <c r="J505" s="29"/>
      <c r="K505" s="39"/>
      <c r="L505" s="35"/>
      <c r="M505" s="81"/>
      <c r="N505" s="82"/>
      <c r="O505" s="83"/>
      <c r="P505" s="84"/>
      <c r="Q505" s="82"/>
      <c r="R505" s="83"/>
      <c r="S505" s="69"/>
      <c r="T505" s="63"/>
      <c r="U505" s="141"/>
      <c r="V505" s="74"/>
      <c r="W505" s="145"/>
      <c r="X505" s="60"/>
      <c r="Y505" s="31"/>
      <c r="AA505" s="33"/>
      <c r="AB505" s="31"/>
    </row>
    <row r="506" spans="1:28" s="2" customFormat="1">
      <c r="A506" s="27"/>
      <c r="B506" s="31"/>
      <c r="J506" s="29"/>
      <c r="K506" s="39"/>
      <c r="L506" s="35"/>
      <c r="M506" s="81"/>
      <c r="N506" s="82"/>
      <c r="O506" s="83"/>
      <c r="P506" s="84"/>
      <c r="Q506" s="82"/>
      <c r="R506" s="83"/>
      <c r="S506" s="69"/>
      <c r="T506" s="63"/>
      <c r="U506" s="141"/>
      <c r="V506" s="74"/>
      <c r="W506" s="145"/>
      <c r="X506" s="60"/>
      <c r="Y506" s="31"/>
      <c r="AA506" s="33"/>
      <c r="AB506" s="31"/>
    </row>
    <row r="507" spans="1:28" s="2" customFormat="1">
      <c r="A507" s="27"/>
      <c r="B507" s="31"/>
      <c r="J507" s="29"/>
      <c r="K507" s="39"/>
      <c r="L507" s="35"/>
      <c r="M507" s="81"/>
      <c r="N507" s="82"/>
      <c r="O507" s="83"/>
      <c r="P507" s="84"/>
      <c r="Q507" s="82"/>
      <c r="R507" s="83"/>
      <c r="S507" s="69"/>
      <c r="T507" s="63"/>
      <c r="U507" s="141"/>
      <c r="V507" s="74"/>
      <c r="W507" s="145"/>
      <c r="X507" s="60"/>
      <c r="Y507" s="31"/>
      <c r="AA507" s="33"/>
      <c r="AB507" s="31"/>
    </row>
    <row r="508" spans="1:28" s="2" customFormat="1">
      <c r="A508" s="27"/>
      <c r="B508" s="31"/>
      <c r="J508" s="29"/>
      <c r="K508" s="39"/>
      <c r="L508" s="35"/>
      <c r="M508" s="81"/>
      <c r="N508" s="82"/>
      <c r="O508" s="83"/>
      <c r="P508" s="84"/>
      <c r="Q508" s="82"/>
      <c r="R508" s="83"/>
      <c r="S508" s="69"/>
      <c r="T508" s="63"/>
      <c r="U508" s="141"/>
      <c r="V508" s="74"/>
      <c r="W508" s="145"/>
      <c r="X508" s="60"/>
      <c r="Y508" s="31"/>
      <c r="AA508" s="33"/>
      <c r="AB508" s="31"/>
    </row>
    <row r="509" spans="1:28" s="2" customFormat="1">
      <c r="A509" s="27"/>
      <c r="B509" s="31"/>
      <c r="J509" s="29"/>
      <c r="K509" s="39"/>
      <c r="L509" s="35"/>
      <c r="M509" s="81"/>
      <c r="N509" s="82"/>
      <c r="O509" s="83"/>
      <c r="P509" s="84"/>
      <c r="Q509" s="82"/>
      <c r="R509" s="83"/>
      <c r="S509" s="69"/>
      <c r="T509" s="63"/>
      <c r="U509" s="141"/>
      <c r="V509" s="74"/>
      <c r="W509" s="145"/>
      <c r="X509" s="60"/>
      <c r="Y509" s="31"/>
      <c r="AA509" s="33"/>
      <c r="AB509" s="31"/>
    </row>
    <row r="510" spans="1:28" s="2" customFormat="1">
      <c r="A510" s="27"/>
      <c r="B510" s="31"/>
      <c r="J510" s="29"/>
      <c r="K510" s="39"/>
      <c r="L510" s="35"/>
      <c r="M510" s="81"/>
      <c r="N510" s="82"/>
      <c r="O510" s="83"/>
      <c r="P510" s="84"/>
      <c r="Q510" s="82"/>
      <c r="R510" s="83"/>
      <c r="S510" s="69"/>
      <c r="T510" s="63"/>
      <c r="U510" s="141"/>
      <c r="V510" s="74"/>
      <c r="W510" s="145"/>
      <c r="X510" s="60"/>
      <c r="Y510" s="31"/>
      <c r="AA510" s="33"/>
      <c r="AB510" s="31"/>
    </row>
    <row r="511" spans="1:28" s="2" customFormat="1">
      <c r="A511" s="27"/>
      <c r="B511" s="31"/>
      <c r="J511" s="29"/>
      <c r="K511" s="39"/>
      <c r="L511" s="35"/>
      <c r="M511" s="81"/>
      <c r="N511" s="82"/>
      <c r="O511" s="83"/>
      <c r="P511" s="84"/>
      <c r="Q511" s="82"/>
      <c r="R511" s="83"/>
      <c r="S511" s="69"/>
      <c r="T511" s="63"/>
      <c r="U511" s="141"/>
      <c r="V511" s="74"/>
      <c r="W511" s="145"/>
      <c r="X511" s="60"/>
      <c r="Y511" s="31"/>
      <c r="AA511" s="33"/>
      <c r="AB511" s="31"/>
    </row>
    <row r="512" spans="1:28" s="2" customFormat="1">
      <c r="A512" s="27"/>
      <c r="B512" s="31"/>
      <c r="J512" s="29"/>
      <c r="K512" s="39"/>
      <c r="L512" s="35"/>
      <c r="M512" s="81"/>
      <c r="N512" s="82"/>
      <c r="O512" s="83"/>
      <c r="P512" s="84"/>
      <c r="Q512" s="82"/>
      <c r="R512" s="83"/>
      <c r="S512" s="69"/>
      <c r="T512" s="63"/>
      <c r="U512" s="141"/>
      <c r="V512" s="74"/>
      <c r="W512" s="145"/>
      <c r="X512" s="60"/>
      <c r="Y512" s="31"/>
      <c r="AA512" s="33"/>
      <c r="AB512" s="31"/>
    </row>
    <row r="513" spans="1:28" s="2" customFormat="1">
      <c r="A513" s="27"/>
      <c r="B513" s="31"/>
      <c r="J513" s="29"/>
      <c r="K513" s="39"/>
      <c r="L513" s="35"/>
      <c r="M513" s="81"/>
      <c r="N513" s="82"/>
      <c r="O513" s="83"/>
      <c r="P513" s="84"/>
      <c r="Q513" s="82"/>
      <c r="R513" s="83"/>
      <c r="S513" s="69"/>
      <c r="T513" s="63"/>
      <c r="U513" s="141"/>
      <c r="V513" s="74"/>
      <c r="W513" s="145"/>
      <c r="X513" s="60"/>
      <c r="Y513" s="31"/>
      <c r="AA513" s="33"/>
      <c r="AB513" s="31"/>
    </row>
    <row r="514" spans="1:28" s="2" customFormat="1">
      <c r="A514" s="27"/>
      <c r="B514" s="31"/>
      <c r="J514" s="29"/>
      <c r="K514" s="39"/>
      <c r="L514" s="35"/>
      <c r="M514" s="81"/>
      <c r="N514" s="82"/>
      <c r="O514" s="83"/>
      <c r="P514" s="84"/>
      <c r="Q514" s="82"/>
      <c r="R514" s="83"/>
      <c r="S514" s="69"/>
      <c r="T514" s="63"/>
      <c r="U514" s="141"/>
      <c r="V514" s="74"/>
      <c r="W514" s="145"/>
      <c r="X514" s="60"/>
      <c r="Y514" s="31"/>
      <c r="AA514" s="33"/>
      <c r="AB514" s="31"/>
    </row>
    <row r="515" spans="1:28" s="2" customFormat="1">
      <c r="A515" s="27"/>
      <c r="B515" s="31"/>
      <c r="J515" s="29"/>
      <c r="K515" s="39"/>
      <c r="L515" s="35"/>
      <c r="M515" s="81"/>
      <c r="N515" s="82"/>
      <c r="O515" s="83"/>
      <c r="P515" s="84"/>
      <c r="Q515" s="82"/>
      <c r="R515" s="83"/>
      <c r="S515" s="69"/>
      <c r="T515" s="63"/>
      <c r="U515" s="141"/>
      <c r="V515" s="74"/>
      <c r="W515" s="145"/>
      <c r="X515" s="60"/>
      <c r="Y515" s="31"/>
      <c r="AA515" s="33"/>
      <c r="AB515" s="31"/>
    </row>
    <row r="516" spans="1:28" s="2" customFormat="1">
      <c r="A516" s="27"/>
      <c r="B516" s="31"/>
      <c r="J516" s="29"/>
      <c r="K516" s="39"/>
      <c r="L516" s="35"/>
      <c r="M516" s="81"/>
      <c r="N516" s="82"/>
      <c r="O516" s="83"/>
      <c r="P516" s="84"/>
      <c r="Q516" s="82"/>
      <c r="R516" s="83"/>
      <c r="S516" s="69"/>
      <c r="T516" s="63"/>
      <c r="U516" s="141"/>
      <c r="V516" s="74"/>
      <c r="W516" s="145"/>
      <c r="X516" s="60"/>
      <c r="Y516" s="31"/>
      <c r="AA516" s="33"/>
      <c r="AB516" s="31"/>
    </row>
    <row r="517" spans="1:28" s="2" customFormat="1">
      <c r="A517" s="27"/>
      <c r="B517" s="31"/>
      <c r="J517" s="29"/>
      <c r="K517" s="39"/>
      <c r="L517" s="35"/>
      <c r="M517" s="81"/>
      <c r="N517" s="82"/>
      <c r="O517" s="83"/>
      <c r="P517" s="84"/>
      <c r="Q517" s="82"/>
      <c r="R517" s="83"/>
      <c r="S517" s="69"/>
      <c r="T517" s="63"/>
      <c r="U517" s="141"/>
      <c r="V517" s="74"/>
      <c r="W517" s="145"/>
      <c r="X517" s="60"/>
      <c r="Y517" s="31"/>
      <c r="AA517" s="33"/>
      <c r="AB517" s="31"/>
    </row>
    <row r="518" spans="1:28" s="2" customFormat="1">
      <c r="A518" s="27"/>
      <c r="B518" s="31"/>
      <c r="J518" s="29"/>
      <c r="K518" s="39"/>
      <c r="L518" s="35"/>
      <c r="M518" s="81"/>
      <c r="N518" s="82"/>
      <c r="O518" s="83"/>
      <c r="P518" s="84"/>
      <c r="Q518" s="82"/>
      <c r="R518" s="83"/>
      <c r="S518" s="69"/>
      <c r="T518" s="63"/>
      <c r="U518" s="141"/>
      <c r="V518" s="74"/>
      <c r="W518" s="145"/>
      <c r="X518" s="60"/>
      <c r="Y518" s="31"/>
      <c r="AA518" s="33"/>
      <c r="AB518" s="31"/>
    </row>
    <row r="519" spans="1:28" s="2" customFormat="1">
      <c r="A519" s="27"/>
      <c r="B519" s="31"/>
      <c r="J519" s="29"/>
      <c r="K519" s="39"/>
      <c r="L519" s="35"/>
      <c r="M519" s="81"/>
      <c r="N519" s="82"/>
      <c r="O519" s="83"/>
      <c r="P519" s="84"/>
      <c r="Q519" s="82"/>
      <c r="R519" s="83"/>
      <c r="S519" s="69"/>
      <c r="T519" s="63"/>
      <c r="U519" s="141"/>
      <c r="V519" s="74"/>
      <c r="W519" s="145"/>
      <c r="X519" s="60"/>
      <c r="Y519" s="31"/>
      <c r="AA519" s="33"/>
      <c r="AB519" s="31"/>
    </row>
    <row r="520" spans="1:28" s="2" customFormat="1">
      <c r="A520" s="27"/>
      <c r="B520" s="31"/>
      <c r="J520" s="29"/>
      <c r="K520" s="39"/>
      <c r="L520" s="35"/>
      <c r="M520" s="81"/>
      <c r="N520" s="82"/>
      <c r="O520" s="83"/>
      <c r="P520" s="84"/>
      <c r="Q520" s="82"/>
      <c r="R520" s="83"/>
      <c r="S520" s="69"/>
      <c r="T520" s="63"/>
      <c r="U520" s="141"/>
      <c r="V520" s="74"/>
      <c r="W520" s="145"/>
      <c r="X520" s="60"/>
      <c r="Y520" s="31"/>
      <c r="AA520" s="33"/>
      <c r="AB520" s="31"/>
    </row>
    <row r="521" spans="1:28" s="2" customFormat="1">
      <c r="A521" s="27"/>
      <c r="B521" s="31"/>
      <c r="J521" s="29"/>
      <c r="K521" s="39"/>
      <c r="L521" s="35"/>
      <c r="M521" s="81"/>
      <c r="N521" s="82"/>
      <c r="O521" s="83"/>
      <c r="P521" s="84"/>
      <c r="Q521" s="82"/>
      <c r="R521" s="83"/>
      <c r="S521" s="69"/>
      <c r="T521" s="63"/>
      <c r="U521" s="141"/>
      <c r="V521" s="74"/>
      <c r="W521" s="145"/>
      <c r="X521" s="60"/>
      <c r="Y521" s="31"/>
      <c r="AA521" s="33"/>
      <c r="AB521" s="31"/>
    </row>
    <row r="522" spans="1:28" s="2" customFormat="1">
      <c r="A522" s="27"/>
      <c r="B522" s="31"/>
      <c r="J522" s="29"/>
      <c r="K522" s="39"/>
      <c r="L522" s="35"/>
      <c r="M522" s="81"/>
      <c r="N522" s="82"/>
      <c r="O522" s="83"/>
      <c r="P522" s="84"/>
      <c r="Q522" s="82"/>
      <c r="R522" s="83"/>
      <c r="S522" s="69"/>
      <c r="T522" s="63"/>
      <c r="U522" s="141"/>
      <c r="V522" s="74"/>
      <c r="W522" s="145"/>
      <c r="X522" s="60"/>
      <c r="Y522" s="31"/>
      <c r="AA522" s="33"/>
      <c r="AB522" s="31"/>
    </row>
    <row r="523" spans="1:28" s="2" customFormat="1">
      <c r="A523" s="27"/>
      <c r="B523" s="31"/>
      <c r="J523" s="29"/>
      <c r="K523" s="39"/>
      <c r="L523" s="35"/>
      <c r="M523" s="81"/>
      <c r="N523" s="82"/>
      <c r="O523" s="83"/>
      <c r="P523" s="84"/>
      <c r="Q523" s="82"/>
      <c r="R523" s="83"/>
      <c r="S523" s="69"/>
      <c r="T523" s="63"/>
      <c r="U523" s="141"/>
      <c r="V523" s="74"/>
      <c r="W523" s="145"/>
      <c r="X523" s="60"/>
      <c r="Y523" s="31"/>
      <c r="AA523" s="33"/>
      <c r="AB523" s="31"/>
    </row>
    <row r="524" spans="1:28" s="2" customFormat="1">
      <c r="A524" s="27"/>
      <c r="B524" s="31"/>
      <c r="J524" s="29"/>
      <c r="K524" s="39"/>
      <c r="L524" s="35"/>
      <c r="M524" s="81"/>
      <c r="N524" s="82"/>
      <c r="O524" s="83"/>
      <c r="P524" s="84"/>
      <c r="Q524" s="82"/>
      <c r="R524" s="83"/>
      <c r="S524" s="69"/>
      <c r="T524" s="63"/>
      <c r="U524" s="141"/>
      <c r="V524" s="74"/>
      <c r="W524" s="145"/>
      <c r="X524" s="60"/>
      <c r="Y524" s="31"/>
      <c r="AA524" s="33"/>
      <c r="AB524" s="31"/>
    </row>
    <row r="525" spans="1:28" s="2" customFormat="1">
      <c r="A525" s="27"/>
      <c r="B525" s="31"/>
      <c r="J525" s="29"/>
      <c r="K525" s="39"/>
      <c r="L525" s="35"/>
      <c r="M525" s="81"/>
      <c r="N525" s="82"/>
      <c r="O525" s="83"/>
      <c r="P525" s="84"/>
      <c r="Q525" s="82"/>
      <c r="R525" s="83"/>
      <c r="S525" s="69"/>
      <c r="T525" s="63"/>
      <c r="U525" s="141"/>
      <c r="V525" s="74"/>
      <c r="W525" s="145"/>
      <c r="X525" s="60"/>
      <c r="Y525" s="31"/>
      <c r="AA525" s="33"/>
      <c r="AB525" s="31"/>
    </row>
    <row r="526" spans="1:28" s="2" customFormat="1">
      <c r="A526" s="27"/>
      <c r="B526" s="31"/>
      <c r="J526" s="29"/>
      <c r="K526" s="39"/>
      <c r="L526" s="35"/>
      <c r="M526" s="81"/>
      <c r="N526" s="82"/>
      <c r="O526" s="83"/>
      <c r="P526" s="84"/>
      <c r="Q526" s="82"/>
      <c r="R526" s="83"/>
      <c r="S526" s="69"/>
      <c r="T526" s="63"/>
      <c r="U526" s="141"/>
      <c r="V526" s="74"/>
      <c r="W526" s="145"/>
      <c r="X526" s="60"/>
      <c r="Y526" s="31"/>
      <c r="AA526" s="33"/>
      <c r="AB526" s="31"/>
    </row>
    <row r="527" spans="1:28" s="2" customFormat="1">
      <c r="A527" s="27"/>
      <c r="B527" s="31"/>
      <c r="J527" s="29"/>
      <c r="K527" s="39"/>
      <c r="L527" s="35"/>
      <c r="M527" s="81"/>
      <c r="N527" s="82"/>
      <c r="O527" s="83"/>
      <c r="P527" s="84"/>
      <c r="Q527" s="82"/>
      <c r="R527" s="83"/>
      <c r="S527" s="69"/>
      <c r="T527" s="63"/>
      <c r="U527" s="141"/>
      <c r="V527" s="74"/>
      <c r="W527" s="145"/>
      <c r="X527" s="60"/>
      <c r="Y527" s="31"/>
      <c r="AA527" s="33"/>
      <c r="AB527" s="31"/>
    </row>
    <row r="528" spans="1:28" s="2" customFormat="1">
      <c r="A528" s="27"/>
      <c r="B528" s="31"/>
      <c r="J528" s="29"/>
      <c r="K528" s="39"/>
      <c r="L528" s="35"/>
      <c r="M528" s="81"/>
      <c r="N528" s="82"/>
      <c r="O528" s="83"/>
      <c r="P528" s="84"/>
      <c r="Q528" s="82"/>
      <c r="R528" s="83"/>
      <c r="S528" s="69"/>
      <c r="T528" s="63"/>
      <c r="U528" s="141"/>
      <c r="V528" s="74"/>
      <c r="W528" s="145"/>
      <c r="X528" s="60"/>
      <c r="Y528" s="31"/>
      <c r="AA528" s="33"/>
      <c r="AB528" s="31"/>
    </row>
    <row r="529" spans="1:28" s="2" customFormat="1">
      <c r="A529" s="27"/>
      <c r="B529" s="31"/>
      <c r="J529" s="29"/>
      <c r="K529" s="39"/>
      <c r="L529" s="35"/>
      <c r="M529" s="81"/>
      <c r="N529" s="82"/>
      <c r="O529" s="83"/>
      <c r="P529" s="84"/>
      <c r="Q529" s="82"/>
      <c r="R529" s="83"/>
      <c r="S529" s="69"/>
      <c r="T529" s="63"/>
      <c r="U529" s="141"/>
      <c r="V529" s="74"/>
      <c r="W529" s="145"/>
      <c r="X529" s="60"/>
      <c r="Y529" s="31"/>
      <c r="AA529" s="33"/>
      <c r="AB529" s="31"/>
    </row>
    <row r="530" spans="1:28" s="2" customFormat="1">
      <c r="A530" s="27"/>
      <c r="B530" s="31"/>
      <c r="J530" s="29"/>
      <c r="K530" s="39"/>
      <c r="L530" s="35"/>
      <c r="M530" s="81"/>
      <c r="N530" s="82"/>
      <c r="O530" s="83"/>
      <c r="P530" s="84"/>
      <c r="Q530" s="82"/>
      <c r="R530" s="83"/>
      <c r="S530" s="69"/>
      <c r="T530" s="63"/>
      <c r="U530" s="141"/>
      <c r="V530" s="74"/>
      <c r="W530" s="145"/>
      <c r="X530" s="60"/>
      <c r="Y530" s="31"/>
      <c r="AA530" s="33"/>
      <c r="AB530" s="31"/>
    </row>
    <row r="531" spans="1:28" s="2" customFormat="1">
      <c r="A531" s="27"/>
      <c r="B531" s="31"/>
      <c r="J531" s="29"/>
      <c r="K531" s="39"/>
      <c r="L531" s="35"/>
      <c r="M531" s="81"/>
      <c r="N531" s="82"/>
      <c r="O531" s="83"/>
      <c r="P531" s="84"/>
      <c r="Q531" s="82"/>
      <c r="R531" s="83"/>
      <c r="S531" s="69"/>
      <c r="T531" s="63"/>
      <c r="U531" s="141"/>
      <c r="V531" s="74"/>
      <c r="W531" s="145"/>
      <c r="X531" s="60"/>
      <c r="Y531" s="31"/>
      <c r="AA531" s="33"/>
      <c r="AB531" s="31"/>
    </row>
    <row r="532" spans="1:28" s="2" customFormat="1">
      <c r="A532" s="27"/>
      <c r="B532" s="31"/>
      <c r="J532" s="29"/>
      <c r="K532" s="39"/>
      <c r="L532" s="35"/>
      <c r="M532" s="81"/>
      <c r="N532" s="82"/>
      <c r="O532" s="83"/>
      <c r="P532" s="84"/>
      <c r="Q532" s="82"/>
      <c r="R532" s="83"/>
      <c r="S532" s="69"/>
      <c r="T532" s="63"/>
      <c r="U532" s="141"/>
      <c r="V532" s="74"/>
      <c r="W532" s="145"/>
      <c r="X532" s="60"/>
      <c r="Y532" s="31"/>
      <c r="AA532" s="33"/>
      <c r="AB532" s="31"/>
    </row>
    <row r="533" spans="1:28" s="2" customFormat="1">
      <c r="A533" s="27"/>
      <c r="B533" s="31"/>
      <c r="J533" s="29"/>
      <c r="K533" s="39"/>
      <c r="L533" s="35"/>
      <c r="M533" s="81"/>
      <c r="N533" s="82"/>
      <c r="O533" s="83"/>
      <c r="P533" s="84"/>
      <c r="Q533" s="82"/>
      <c r="R533" s="83"/>
      <c r="S533" s="69"/>
      <c r="T533" s="63"/>
      <c r="U533" s="141"/>
      <c r="V533" s="74"/>
      <c r="W533" s="145"/>
      <c r="X533" s="60"/>
      <c r="Y533" s="31"/>
      <c r="AA533" s="33"/>
      <c r="AB533" s="31"/>
    </row>
    <row r="534" spans="1:28" s="2" customFormat="1">
      <c r="A534" s="27"/>
      <c r="B534" s="31"/>
      <c r="J534" s="29"/>
      <c r="K534" s="39"/>
      <c r="L534" s="35"/>
      <c r="M534" s="81"/>
      <c r="N534" s="82"/>
      <c r="O534" s="83"/>
      <c r="P534" s="84"/>
      <c r="Q534" s="82"/>
      <c r="R534" s="83"/>
      <c r="S534" s="69"/>
      <c r="T534" s="63"/>
      <c r="U534" s="141"/>
      <c r="V534" s="74"/>
      <c r="W534" s="145"/>
      <c r="X534" s="60"/>
      <c r="Y534" s="31"/>
      <c r="AA534" s="33"/>
      <c r="AB534" s="31"/>
    </row>
    <row r="535" spans="1:28" s="2" customFormat="1">
      <c r="A535" s="27"/>
      <c r="B535" s="31"/>
      <c r="J535" s="29"/>
      <c r="K535" s="39"/>
      <c r="L535" s="35"/>
      <c r="M535" s="81"/>
      <c r="N535" s="82"/>
      <c r="O535" s="83"/>
      <c r="P535" s="84"/>
      <c r="Q535" s="82"/>
      <c r="R535" s="83"/>
      <c r="S535" s="69"/>
      <c r="T535" s="63"/>
      <c r="U535" s="141"/>
      <c r="V535" s="74"/>
      <c r="W535" s="145"/>
      <c r="X535" s="60"/>
      <c r="Y535" s="31"/>
      <c r="AA535" s="33"/>
      <c r="AB535" s="31"/>
    </row>
    <row r="536" spans="1:28" s="2" customFormat="1">
      <c r="A536" s="27"/>
      <c r="B536" s="31"/>
      <c r="J536" s="29"/>
      <c r="K536" s="39"/>
      <c r="L536" s="35"/>
      <c r="M536" s="81"/>
      <c r="N536" s="82"/>
      <c r="O536" s="83"/>
      <c r="P536" s="84"/>
      <c r="Q536" s="82"/>
      <c r="R536" s="83"/>
      <c r="S536" s="69"/>
      <c r="T536" s="63"/>
      <c r="U536" s="141"/>
      <c r="V536" s="74"/>
      <c r="W536" s="145"/>
      <c r="X536" s="60"/>
      <c r="Y536" s="31"/>
      <c r="AA536" s="33"/>
      <c r="AB536" s="31"/>
    </row>
    <row r="537" spans="1:28" s="2" customFormat="1">
      <c r="A537" s="27"/>
      <c r="B537" s="31"/>
      <c r="J537" s="29"/>
      <c r="K537" s="39"/>
      <c r="L537" s="35"/>
      <c r="M537" s="81"/>
      <c r="N537" s="82"/>
      <c r="O537" s="83"/>
      <c r="P537" s="84"/>
      <c r="Q537" s="82"/>
      <c r="R537" s="83"/>
      <c r="S537" s="69"/>
      <c r="T537" s="63"/>
      <c r="U537" s="141"/>
      <c r="V537" s="74"/>
      <c r="W537" s="145"/>
      <c r="X537" s="60"/>
      <c r="Y537" s="31"/>
      <c r="AA537" s="33"/>
      <c r="AB537" s="31"/>
    </row>
    <row r="538" spans="1:28" s="2" customFormat="1">
      <c r="A538" s="27"/>
      <c r="B538" s="31"/>
      <c r="J538" s="29"/>
      <c r="K538" s="39"/>
      <c r="L538" s="35"/>
      <c r="M538" s="81"/>
      <c r="N538" s="82"/>
      <c r="O538" s="83"/>
      <c r="P538" s="84"/>
      <c r="Q538" s="82"/>
      <c r="R538" s="83"/>
      <c r="S538" s="69"/>
      <c r="T538" s="63"/>
      <c r="U538" s="141"/>
      <c r="V538" s="74"/>
      <c r="W538" s="145"/>
      <c r="X538" s="60"/>
      <c r="Y538" s="31"/>
      <c r="AA538" s="33"/>
      <c r="AB538" s="31"/>
    </row>
    <row r="539" spans="1:28" s="2" customFormat="1">
      <c r="A539" s="27"/>
      <c r="B539" s="31"/>
      <c r="J539" s="29"/>
      <c r="K539" s="39"/>
      <c r="L539" s="35"/>
      <c r="M539" s="81"/>
      <c r="N539" s="82"/>
      <c r="O539" s="83"/>
      <c r="P539" s="84"/>
      <c r="Q539" s="82"/>
      <c r="R539" s="83"/>
      <c r="S539" s="69"/>
      <c r="T539" s="63"/>
      <c r="U539" s="141"/>
      <c r="V539" s="74"/>
      <c r="W539" s="145"/>
      <c r="X539" s="60"/>
      <c r="Y539" s="31"/>
      <c r="AA539" s="33"/>
      <c r="AB539" s="31"/>
    </row>
    <row r="540" spans="1:28" s="2" customFormat="1">
      <c r="A540" s="27"/>
      <c r="B540" s="31"/>
      <c r="J540" s="29"/>
      <c r="K540" s="39"/>
      <c r="L540" s="35"/>
      <c r="M540" s="81"/>
      <c r="N540" s="82"/>
      <c r="O540" s="83"/>
      <c r="P540" s="84"/>
      <c r="Q540" s="82"/>
      <c r="R540" s="83"/>
      <c r="S540" s="69"/>
      <c r="T540" s="63"/>
      <c r="U540" s="141"/>
      <c r="V540" s="74"/>
      <c r="W540" s="145"/>
      <c r="X540" s="60"/>
      <c r="Y540" s="31"/>
      <c r="AA540" s="33"/>
      <c r="AB540" s="31"/>
    </row>
    <row r="541" spans="1:28" s="2" customFormat="1">
      <c r="A541" s="27"/>
      <c r="B541" s="31"/>
      <c r="J541" s="29"/>
      <c r="K541" s="39"/>
      <c r="L541" s="35"/>
      <c r="M541" s="81"/>
      <c r="N541" s="82"/>
      <c r="O541" s="83"/>
      <c r="P541" s="84"/>
      <c r="Q541" s="82"/>
      <c r="R541" s="83"/>
      <c r="S541" s="69"/>
      <c r="T541" s="63"/>
      <c r="U541" s="141"/>
      <c r="V541" s="74"/>
      <c r="W541" s="145"/>
      <c r="X541" s="60"/>
      <c r="Y541" s="31"/>
      <c r="AA541" s="33"/>
      <c r="AB541" s="31"/>
    </row>
    <row r="542" spans="1:28" s="2" customFormat="1">
      <c r="A542" s="27"/>
      <c r="B542" s="31"/>
      <c r="J542" s="29"/>
      <c r="K542" s="39"/>
      <c r="L542" s="35"/>
      <c r="M542" s="81"/>
      <c r="N542" s="82"/>
      <c r="O542" s="83"/>
      <c r="P542" s="84"/>
      <c r="Q542" s="82"/>
      <c r="R542" s="83"/>
      <c r="S542" s="69"/>
      <c r="T542" s="63"/>
      <c r="U542" s="141"/>
      <c r="V542" s="74"/>
      <c r="W542" s="145"/>
      <c r="X542" s="60"/>
      <c r="Y542" s="31"/>
      <c r="AA542" s="33"/>
      <c r="AB542" s="31"/>
    </row>
    <row r="543" spans="1:28" s="2" customFormat="1">
      <c r="A543" s="27"/>
      <c r="B543" s="31"/>
      <c r="J543" s="29"/>
      <c r="K543" s="39"/>
      <c r="L543" s="35"/>
      <c r="M543" s="81"/>
      <c r="N543" s="82"/>
      <c r="O543" s="83"/>
      <c r="P543" s="84"/>
      <c r="Q543" s="82"/>
      <c r="R543" s="83"/>
      <c r="S543" s="69"/>
      <c r="T543" s="63"/>
      <c r="U543" s="141"/>
      <c r="V543" s="74"/>
      <c r="W543" s="145"/>
      <c r="X543" s="60"/>
      <c r="Y543" s="31"/>
      <c r="AA543" s="33"/>
      <c r="AB543" s="31"/>
    </row>
    <row r="544" spans="1:28" s="2" customFormat="1">
      <c r="A544" s="27"/>
      <c r="B544" s="31"/>
      <c r="J544" s="29"/>
      <c r="K544" s="39"/>
      <c r="L544" s="35"/>
      <c r="M544" s="81"/>
      <c r="N544" s="82"/>
      <c r="O544" s="83"/>
      <c r="P544" s="84"/>
      <c r="Q544" s="82"/>
      <c r="R544" s="83"/>
      <c r="S544" s="69"/>
      <c r="T544" s="63"/>
      <c r="U544" s="141"/>
      <c r="V544" s="74"/>
      <c r="W544" s="145"/>
      <c r="X544" s="60"/>
      <c r="Y544" s="31"/>
      <c r="AA544" s="33"/>
      <c r="AB544" s="31"/>
    </row>
    <row r="545" spans="1:28" s="2" customFormat="1">
      <c r="A545" s="27"/>
      <c r="B545" s="31"/>
      <c r="J545" s="29"/>
      <c r="K545" s="39"/>
      <c r="L545" s="35"/>
      <c r="M545" s="81"/>
      <c r="N545" s="82"/>
      <c r="O545" s="83"/>
      <c r="P545" s="84"/>
      <c r="Q545" s="82"/>
      <c r="R545" s="83"/>
      <c r="S545" s="69"/>
      <c r="T545" s="63"/>
      <c r="U545" s="141"/>
      <c r="V545" s="74"/>
      <c r="W545" s="145"/>
      <c r="X545" s="60"/>
      <c r="Y545" s="31"/>
      <c r="AA545" s="33"/>
      <c r="AB545" s="31"/>
    </row>
    <row r="546" spans="1:28" s="2" customFormat="1">
      <c r="A546" s="27"/>
      <c r="B546" s="31"/>
      <c r="J546" s="29"/>
      <c r="K546" s="39"/>
      <c r="L546" s="35"/>
      <c r="M546" s="81"/>
      <c r="N546" s="82"/>
      <c r="O546" s="83"/>
      <c r="P546" s="84"/>
      <c r="Q546" s="82"/>
      <c r="R546" s="83"/>
      <c r="S546" s="69"/>
      <c r="T546" s="63"/>
      <c r="U546" s="141"/>
      <c r="V546" s="74"/>
      <c r="W546" s="145"/>
      <c r="X546" s="60"/>
      <c r="Y546" s="31"/>
      <c r="AA546" s="33"/>
      <c r="AB546" s="31"/>
    </row>
    <row r="547" spans="1:28" s="2" customFormat="1">
      <c r="A547" s="27"/>
      <c r="B547" s="31"/>
      <c r="J547" s="29"/>
      <c r="K547" s="39"/>
      <c r="L547" s="35"/>
      <c r="M547" s="81"/>
      <c r="N547" s="82"/>
      <c r="O547" s="83"/>
      <c r="P547" s="84"/>
      <c r="Q547" s="82"/>
      <c r="R547" s="83"/>
      <c r="S547" s="69"/>
      <c r="T547" s="63"/>
      <c r="U547" s="141"/>
      <c r="V547" s="74"/>
      <c r="W547" s="145"/>
      <c r="X547" s="60"/>
      <c r="Y547" s="31"/>
      <c r="AA547" s="33"/>
      <c r="AB547" s="31"/>
    </row>
    <row r="548" spans="1:28" s="2" customFormat="1">
      <c r="A548" s="27"/>
      <c r="B548" s="31"/>
      <c r="J548" s="29"/>
      <c r="K548" s="39"/>
      <c r="L548" s="35"/>
      <c r="M548" s="81"/>
      <c r="N548" s="82"/>
      <c r="O548" s="83"/>
      <c r="P548" s="84"/>
      <c r="Q548" s="82"/>
      <c r="R548" s="83"/>
      <c r="S548" s="69"/>
      <c r="T548" s="63"/>
      <c r="U548" s="141"/>
      <c r="V548" s="74"/>
      <c r="W548" s="145"/>
      <c r="X548" s="60"/>
      <c r="Y548" s="31"/>
      <c r="AA548" s="33"/>
      <c r="AB548" s="31"/>
    </row>
    <row r="549" spans="1:28" s="2" customFormat="1">
      <c r="A549" s="27"/>
      <c r="B549" s="31"/>
      <c r="J549" s="29"/>
      <c r="K549" s="39"/>
      <c r="L549" s="35"/>
      <c r="M549" s="81"/>
      <c r="N549" s="82"/>
      <c r="O549" s="83"/>
      <c r="P549" s="84"/>
      <c r="Q549" s="82"/>
      <c r="R549" s="83"/>
      <c r="S549" s="69"/>
      <c r="T549" s="63"/>
      <c r="U549" s="141"/>
      <c r="V549" s="74"/>
      <c r="W549" s="145"/>
      <c r="X549" s="60"/>
      <c r="Y549" s="31"/>
      <c r="AA549" s="33"/>
      <c r="AB549" s="31"/>
    </row>
    <row r="550" spans="1:28" s="2" customFormat="1">
      <c r="A550" s="27"/>
      <c r="B550" s="31"/>
      <c r="J550" s="29"/>
      <c r="K550" s="39"/>
      <c r="L550" s="35"/>
      <c r="M550" s="81"/>
      <c r="N550" s="82"/>
      <c r="O550" s="83"/>
      <c r="P550" s="84"/>
      <c r="Q550" s="82"/>
      <c r="R550" s="83"/>
      <c r="S550" s="69"/>
      <c r="T550" s="63"/>
      <c r="U550" s="141"/>
      <c r="V550" s="74"/>
      <c r="W550" s="145"/>
      <c r="X550" s="60"/>
      <c r="Y550" s="31"/>
      <c r="AA550" s="33"/>
      <c r="AB550" s="31"/>
    </row>
    <row r="551" spans="1:28" s="2" customFormat="1">
      <c r="A551" s="27"/>
      <c r="B551" s="31"/>
      <c r="J551" s="29"/>
      <c r="K551" s="39"/>
      <c r="L551" s="35"/>
      <c r="M551" s="81"/>
      <c r="N551" s="82"/>
      <c r="O551" s="83"/>
      <c r="P551" s="84"/>
      <c r="Q551" s="82"/>
      <c r="R551" s="83"/>
      <c r="S551" s="69"/>
      <c r="T551" s="63"/>
      <c r="U551" s="141"/>
      <c r="V551" s="74"/>
      <c r="W551" s="145"/>
      <c r="X551" s="60"/>
      <c r="Y551" s="31"/>
      <c r="AA551" s="33"/>
      <c r="AB551" s="31"/>
    </row>
    <row r="552" spans="1:28" s="2" customFormat="1">
      <c r="A552" s="27"/>
      <c r="B552" s="31"/>
      <c r="J552" s="29"/>
      <c r="K552" s="39"/>
      <c r="L552" s="35"/>
      <c r="M552" s="81"/>
      <c r="N552" s="82"/>
      <c r="O552" s="83"/>
      <c r="P552" s="84"/>
      <c r="Q552" s="82"/>
      <c r="R552" s="83"/>
      <c r="S552" s="69"/>
      <c r="T552" s="63"/>
      <c r="U552" s="141"/>
      <c r="V552" s="74"/>
      <c r="W552" s="145"/>
      <c r="X552" s="60"/>
      <c r="Y552" s="31"/>
      <c r="AA552" s="33"/>
      <c r="AB552" s="31"/>
    </row>
    <row r="553" spans="1:28" s="2" customFormat="1">
      <c r="A553" s="27"/>
      <c r="B553" s="31"/>
      <c r="J553" s="29"/>
      <c r="K553" s="39"/>
      <c r="L553" s="35"/>
      <c r="M553" s="81"/>
      <c r="N553" s="82"/>
      <c r="O553" s="83"/>
      <c r="P553" s="84"/>
      <c r="Q553" s="82"/>
      <c r="R553" s="83"/>
      <c r="S553" s="69"/>
      <c r="T553" s="63"/>
      <c r="U553" s="141"/>
      <c r="V553" s="74"/>
      <c r="W553" s="145"/>
      <c r="X553" s="60"/>
      <c r="Y553" s="31"/>
      <c r="AA553" s="33"/>
      <c r="AB553" s="31"/>
    </row>
    <row r="554" spans="1:28" s="2" customFormat="1">
      <c r="A554" s="27"/>
      <c r="B554" s="31"/>
      <c r="J554" s="29"/>
      <c r="K554" s="39"/>
      <c r="L554" s="35"/>
      <c r="M554" s="81"/>
      <c r="N554" s="82"/>
      <c r="O554" s="83"/>
      <c r="P554" s="84"/>
      <c r="Q554" s="82"/>
      <c r="R554" s="83"/>
      <c r="S554" s="69"/>
      <c r="T554" s="63"/>
      <c r="U554" s="141"/>
      <c r="V554" s="74"/>
      <c r="W554" s="145"/>
      <c r="X554" s="60"/>
      <c r="Y554" s="31"/>
      <c r="AA554" s="33"/>
      <c r="AB554" s="31"/>
    </row>
    <row r="555" spans="1:28" s="2" customFormat="1">
      <c r="A555" s="27"/>
      <c r="B555" s="31"/>
      <c r="J555" s="29"/>
      <c r="K555" s="39"/>
      <c r="L555" s="35"/>
      <c r="M555" s="81"/>
      <c r="N555" s="82"/>
      <c r="O555" s="83"/>
      <c r="P555" s="84"/>
      <c r="Q555" s="82"/>
      <c r="R555" s="83"/>
      <c r="S555" s="69"/>
      <c r="T555" s="63"/>
      <c r="U555" s="141"/>
      <c r="V555" s="74"/>
      <c r="W555" s="145"/>
      <c r="X555" s="60"/>
      <c r="Y555" s="31"/>
      <c r="AA555" s="33"/>
      <c r="AB555" s="31"/>
    </row>
    <row r="556" spans="1:28" s="2" customFormat="1">
      <c r="A556" s="27"/>
      <c r="B556" s="31"/>
      <c r="J556" s="29"/>
      <c r="K556" s="39"/>
      <c r="L556" s="35"/>
      <c r="M556" s="81"/>
      <c r="N556" s="82"/>
      <c r="O556" s="83"/>
      <c r="P556" s="84"/>
      <c r="Q556" s="82"/>
      <c r="R556" s="83"/>
      <c r="S556" s="69"/>
      <c r="T556" s="63"/>
      <c r="U556" s="141"/>
      <c r="V556" s="74"/>
      <c r="W556" s="145"/>
      <c r="X556" s="60"/>
      <c r="Y556" s="31"/>
      <c r="AA556" s="33"/>
      <c r="AB556" s="31"/>
    </row>
    <row r="557" spans="1:28" s="2" customFormat="1">
      <c r="A557" s="27"/>
      <c r="B557" s="31"/>
      <c r="J557" s="29"/>
      <c r="K557" s="39"/>
      <c r="L557" s="35"/>
      <c r="M557" s="81"/>
      <c r="N557" s="82"/>
      <c r="O557" s="83"/>
      <c r="P557" s="84"/>
      <c r="Q557" s="82"/>
      <c r="R557" s="83"/>
      <c r="S557" s="69"/>
      <c r="T557" s="63"/>
      <c r="U557" s="141"/>
      <c r="V557" s="74"/>
      <c r="W557" s="145"/>
      <c r="X557" s="60"/>
      <c r="Y557" s="31"/>
      <c r="AA557" s="33"/>
      <c r="AB557" s="31"/>
    </row>
    <row r="558" spans="1:28" s="2" customFormat="1">
      <c r="A558" s="27"/>
      <c r="B558" s="31"/>
      <c r="J558" s="29"/>
      <c r="K558" s="39"/>
      <c r="L558" s="35"/>
      <c r="M558" s="81"/>
      <c r="N558" s="82"/>
      <c r="O558" s="83"/>
      <c r="P558" s="84"/>
      <c r="Q558" s="82"/>
      <c r="R558" s="83"/>
      <c r="S558" s="69"/>
      <c r="T558" s="63"/>
      <c r="U558" s="141"/>
      <c r="V558" s="74"/>
      <c r="W558" s="145"/>
      <c r="X558" s="60"/>
      <c r="Y558" s="31"/>
      <c r="AA558" s="33"/>
      <c r="AB558" s="31"/>
    </row>
    <row r="559" spans="1:28" s="2" customFormat="1">
      <c r="A559" s="27"/>
      <c r="B559" s="31"/>
      <c r="J559" s="29"/>
      <c r="K559" s="39"/>
      <c r="L559" s="35"/>
      <c r="M559" s="81"/>
      <c r="N559" s="82"/>
      <c r="O559" s="83"/>
      <c r="P559" s="84"/>
      <c r="Q559" s="82"/>
      <c r="R559" s="83"/>
      <c r="S559" s="69"/>
      <c r="T559" s="63"/>
      <c r="U559" s="141"/>
      <c r="V559" s="74"/>
      <c r="W559" s="145"/>
      <c r="X559" s="60"/>
      <c r="Y559" s="31"/>
      <c r="AA559" s="33"/>
      <c r="AB559" s="31"/>
    </row>
    <row r="560" spans="1:28" s="2" customFormat="1">
      <c r="A560" s="27"/>
      <c r="B560" s="31"/>
      <c r="J560" s="29"/>
      <c r="K560" s="39"/>
      <c r="L560" s="35"/>
      <c r="M560" s="81"/>
      <c r="N560" s="82"/>
      <c r="O560" s="83"/>
      <c r="P560" s="84"/>
      <c r="Q560" s="82"/>
      <c r="R560" s="83"/>
      <c r="S560" s="69"/>
      <c r="T560" s="63"/>
      <c r="U560" s="141"/>
      <c r="V560" s="74"/>
      <c r="W560" s="145"/>
      <c r="X560" s="60"/>
      <c r="Y560" s="31"/>
      <c r="AA560" s="33"/>
      <c r="AB560" s="31"/>
    </row>
    <row r="561" spans="1:28" s="2" customFormat="1">
      <c r="A561" s="27"/>
      <c r="B561" s="31"/>
      <c r="J561" s="29"/>
      <c r="K561" s="39"/>
      <c r="L561" s="35"/>
      <c r="M561" s="81"/>
      <c r="N561" s="82"/>
      <c r="O561" s="83"/>
      <c r="P561" s="84"/>
      <c r="Q561" s="82"/>
      <c r="R561" s="83"/>
      <c r="S561" s="69"/>
      <c r="T561" s="63"/>
      <c r="U561" s="141"/>
      <c r="V561" s="74"/>
      <c r="W561" s="145"/>
      <c r="X561" s="60"/>
      <c r="Y561" s="31"/>
      <c r="AA561" s="33"/>
      <c r="AB561" s="31"/>
    </row>
    <row r="562" spans="1:28" s="2" customFormat="1">
      <c r="A562" s="27"/>
      <c r="B562" s="31"/>
      <c r="J562" s="29"/>
      <c r="K562" s="39"/>
      <c r="L562" s="35"/>
      <c r="M562" s="81"/>
      <c r="N562" s="82"/>
      <c r="O562" s="83"/>
      <c r="P562" s="84"/>
      <c r="Q562" s="82"/>
      <c r="R562" s="83"/>
      <c r="S562" s="69"/>
      <c r="T562" s="63"/>
      <c r="U562" s="141"/>
      <c r="V562" s="74"/>
      <c r="W562" s="145"/>
      <c r="X562" s="60"/>
      <c r="Y562" s="31"/>
      <c r="AA562" s="33"/>
      <c r="AB562" s="31"/>
    </row>
    <row r="563" spans="1:28" s="2" customFormat="1">
      <c r="A563" s="27"/>
      <c r="B563" s="31"/>
      <c r="J563" s="29"/>
      <c r="K563" s="39"/>
      <c r="L563" s="35"/>
      <c r="M563" s="81"/>
      <c r="N563" s="82"/>
      <c r="O563" s="83"/>
      <c r="P563" s="84"/>
      <c r="Q563" s="82"/>
      <c r="R563" s="83"/>
      <c r="S563" s="69"/>
      <c r="T563" s="63"/>
      <c r="U563" s="141"/>
      <c r="V563" s="74"/>
      <c r="W563" s="145"/>
      <c r="X563" s="60"/>
      <c r="Y563" s="31"/>
      <c r="AA563" s="33"/>
      <c r="AB563" s="31"/>
    </row>
    <row r="564" spans="1:28" s="2" customFormat="1">
      <c r="A564" s="27"/>
      <c r="B564" s="31"/>
      <c r="J564" s="29"/>
      <c r="K564" s="39"/>
      <c r="L564" s="35"/>
      <c r="M564" s="81"/>
      <c r="N564" s="82"/>
      <c r="O564" s="83"/>
      <c r="P564" s="84"/>
      <c r="Q564" s="82"/>
      <c r="R564" s="83"/>
      <c r="S564" s="69"/>
      <c r="T564" s="63"/>
      <c r="U564" s="141"/>
      <c r="V564" s="74"/>
      <c r="W564" s="145"/>
      <c r="X564" s="60"/>
      <c r="Y564" s="31"/>
      <c r="AA564" s="33"/>
      <c r="AB564" s="31"/>
    </row>
    <row r="565" spans="1:28" s="2" customFormat="1">
      <c r="A565" s="27"/>
      <c r="B565" s="31"/>
      <c r="J565" s="29"/>
      <c r="K565" s="39"/>
      <c r="L565" s="35"/>
      <c r="M565" s="81"/>
      <c r="N565" s="82"/>
      <c r="O565" s="83"/>
      <c r="P565" s="84"/>
      <c r="Q565" s="82"/>
      <c r="R565" s="83"/>
      <c r="S565" s="69"/>
      <c r="T565" s="63"/>
      <c r="U565" s="141"/>
      <c r="V565" s="74"/>
      <c r="W565" s="145"/>
      <c r="X565" s="60"/>
      <c r="Y565" s="31"/>
      <c r="AA565" s="33"/>
      <c r="AB565" s="31"/>
    </row>
    <row r="566" spans="1:28" s="2" customFormat="1">
      <c r="A566" s="27"/>
      <c r="B566" s="31"/>
      <c r="J566" s="29"/>
      <c r="K566" s="39"/>
      <c r="L566" s="35"/>
      <c r="M566" s="81"/>
      <c r="N566" s="82"/>
      <c r="O566" s="83"/>
      <c r="P566" s="84"/>
      <c r="Q566" s="82"/>
      <c r="R566" s="83"/>
      <c r="S566" s="69"/>
      <c r="T566" s="63"/>
      <c r="U566" s="141"/>
      <c r="V566" s="74"/>
      <c r="W566" s="145"/>
      <c r="X566" s="60"/>
      <c r="Y566" s="31"/>
      <c r="AA566" s="33"/>
      <c r="AB566" s="31"/>
    </row>
    <row r="567" spans="1:28" s="2" customFormat="1">
      <c r="A567" s="27"/>
      <c r="B567" s="31"/>
      <c r="J567" s="29"/>
      <c r="K567" s="39"/>
      <c r="L567" s="35"/>
      <c r="M567" s="81"/>
      <c r="N567" s="82"/>
      <c r="O567" s="83"/>
      <c r="P567" s="84"/>
      <c r="Q567" s="82"/>
      <c r="R567" s="83"/>
      <c r="S567" s="69"/>
      <c r="T567" s="63"/>
      <c r="U567" s="141"/>
      <c r="V567" s="74"/>
      <c r="W567" s="145"/>
      <c r="X567" s="60"/>
      <c r="Y567" s="31"/>
      <c r="AA567" s="33"/>
      <c r="AB567" s="31"/>
    </row>
    <row r="568" spans="1:28" s="2" customFormat="1">
      <c r="A568" s="27"/>
      <c r="B568" s="31"/>
      <c r="J568" s="29"/>
      <c r="K568" s="39"/>
      <c r="L568" s="35"/>
      <c r="M568" s="81"/>
      <c r="N568" s="82"/>
      <c r="O568" s="83"/>
      <c r="P568" s="84"/>
      <c r="Q568" s="82"/>
      <c r="R568" s="83"/>
      <c r="S568" s="69"/>
      <c r="T568" s="63"/>
      <c r="U568" s="141"/>
      <c r="V568" s="74"/>
      <c r="W568" s="145"/>
      <c r="X568" s="60"/>
      <c r="Y568" s="31"/>
      <c r="AA568" s="33"/>
      <c r="AB568" s="31"/>
    </row>
    <row r="569" spans="1:28" s="2" customFormat="1">
      <c r="A569" s="27"/>
      <c r="B569" s="31"/>
      <c r="J569" s="29"/>
      <c r="K569" s="39"/>
      <c r="L569" s="35"/>
      <c r="M569" s="81"/>
      <c r="N569" s="82"/>
      <c r="O569" s="83"/>
      <c r="P569" s="84"/>
      <c r="Q569" s="82"/>
      <c r="R569" s="83"/>
      <c r="S569" s="69"/>
      <c r="T569" s="63"/>
      <c r="U569" s="141"/>
      <c r="V569" s="74"/>
      <c r="W569" s="145"/>
      <c r="X569" s="60"/>
      <c r="Y569" s="31"/>
      <c r="AA569" s="33"/>
      <c r="AB569" s="31"/>
    </row>
    <row r="570" spans="1:28" s="2" customFormat="1">
      <c r="A570" s="27"/>
      <c r="B570" s="31"/>
      <c r="J570" s="29"/>
      <c r="K570" s="39"/>
      <c r="L570" s="35"/>
      <c r="M570" s="81"/>
      <c r="N570" s="82"/>
      <c r="O570" s="83"/>
      <c r="P570" s="84"/>
      <c r="Q570" s="82"/>
      <c r="R570" s="83"/>
      <c r="S570" s="69"/>
      <c r="T570" s="63"/>
      <c r="U570" s="141"/>
      <c r="V570" s="74"/>
      <c r="W570" s="145"/>
      <c r="X570" s="60"/>
      <c r="Y570" s="31"/>
      <c r="AA570" s="33"/>
      <c r="AB570" s="31"/>
    </row>
    <row r="571" spans="1:28" s="2" customFormat="1">
      <c r="A571" s="27"/>
      <c r="B571" s="31"/>
      <c r="J571" s="29"/>
      <c r="K571" s="39"/>
      <c r="L571" s="35"/>
      <c r="M571" s="81"/>
      <c r="N571" s="82"/>
      <c r="O571" s="83"/>
      <c r="P571" s="84"/>
      <c r="Q571" s="82"/>
      <c r="R571" s="83"/>
      <c r="S571" s="69"/>
      <c r="T571" s="63"/>
      <c r="U571" s="141"/>
      <c r="V571" s="74"/>
      <c r="W571" s="145"/>
      <c r="X571" s="60"/>
      <c r="Y571" s="31"/>
      <c r="AA571" s="33"/>
      <c r="AB571" s="31"/>
    </row>
    <row r="572" spans="1:28" s="2" customFormat="1">
      <c r="A572" s="27"/>
      <c r="B572" s="31"/>
      <c r="J572" s="29"/>
      <c r="K572" s="39"/>
      <c r="L572" s="35"/>
      <c r="M572" s="81"/>
      <c r="N572" s="82"/>
      <c r="O572" s="83"/>
      <c r="P572" s="84"/>
      <c r="Q572" s="82"/>
      <c r="R572" s="83"/>
      <c r="S572" s="69"/>
      <c r="T572" s="63"/>
      <c r="U572" s="141"/>
      <c r="V572" s="74"/>
      <c r="W572" s="145"/>
      <c r="X572" s="60"/>
      <c r="Y572" s="31"/>
      <c r="AA572" s="33"/>
      <c r="AB572" s="31"/>
    </row>
    <row r="573" spans="1:28" s="2" customFormat="1">
      <c r="A573" s="27"/>
      <c r="B573" s="31"/>
      <c r="J573" s="29"/>
      <c r="K573" s="39"/>
      <c r="L573" s="35"/>
      <c r="M573" s="81"/>
      <c r="N573" s="82"/>
      <c r="O573" s="83"/>
      <c r="P573" s="84"/>
      <c r="Q573" s="82"/>
      <c r="R573" s="83"/>
      <c r="S573" s="69"/>
      <c r="T573" s="63"/>
      <c r="U573" s="141"/>
      <c r="V573" s="74"/>
      <c r="W573" s="145"/>
      <c r="X573" s="60"/>
      <c r="Y573" s="31"/>
      <c r="AA573" s="33"/>
      <c r="AB573" s="31"/>
    </row>
    <row r="574" spans="1:28" s="2" customFormat="1">
      <c r="A574" s="27"/>
      <c r="B574" s="31"/>
      <c r="J574" s="29"/>
      <c r="K574" s="39"/>
      <c r="L574" s="35"/>
      <c r="M574" s="81"/>
      <c r="N574" s="82"/>
      <c r="O574" s="83"/>
      <c r="P574" s="84"/>
      <c r="Q574" s="82"/>
      <c r="R574" s="83"/>
      <c r="S574" s="69"/>
      <c r="T574" s="63"/>
      <c r="U574" s="141"/>
      <c r="V574" s="74"/>
      <c r="W574" s="145"/>
      <c r="X574" s="60"/>
      <c r="Y574" s="31"/>
      <c r="AA574" s="33"/>
      <c r="AB574" s="31"/>
    </row>
    <row r="575" spans="1:28" s="2" customFormat="1">
      <c r="A575" s="27"/>
      <c r="B575" s="31"/>
      <c r="J575" s="29"/>
      <c r="K575" s="39"/>
      <c r="L575" s="35"/>
      <c r="M575" s="81"/>
      <c r="N575" s="82"/>
      <c r="O575" s="83"/>
      <c r="P575" s="84"/>
      <c r="Q575" s="82"/>
      <c r="R575" s="83"/>
      <c r="S575" s="69"/>
      <c r="T575" s="63"/>
      <c r="U575" s="141"/>
      <c r="V575" s="74"/>
      <c r="W575" s="145"/>
      <c r="X575" s="60"/>
      <c r="Y575" s="31"/>
      <c r="AA575" s="33"/>
      <c r="AB575" s="31"/>
    </row>
    <row r="576" spans="1:28" s="2" customFormat="1">
      <c r="A576" s="27"/>
      <c r="B576" s="31"/>
      <c r="J576" s="29"/>
      <c r="K576" s="39"/>
      <c r="L576" s="35"/>
      <c r="M576" s="81"/>
      <c r="N576" s="82"/>
      <c r="O576" s="83"/>
      <c r="P576" s="84"/>
      <c r="Q576" s="82"/>
      <c r="R576" s="83"/>
      <c r="S576" s="69"/>
      <c r="T576" s="63"/>
      <c r="U576" s="141"/>
      <c r="V576" s="74"/>
      <c r="W576" s="145"/>
      <c r="X576" s="60"/>
      <c r="Y576" s="31"/>
      <c r="AA576" s="33"/>
      <c r="AB576" s="31"/>
    </row>
    <row r="577" spans="1:28" s="2" customFormat="1">
      <c r="A577" s="27"/>
      <c r="B577" s="31"/>
      <c r="J577" s="29"/>
      <c r="K577" s="39"/>
      <c r="L577" s="35"/>
      <c r="M577" s="81"/>
      <c r="N577" s="82"/>
      <c r="O577" s="83"/>
      <c r="P577" s="84"/>
      <c r="Q577" s="82"/>
      <c r="R577" s="83"/>
      <c r="S577" s="69"/>
      <c r="T577" s="63"/>
      <c r="U577" s="141"/>
      <c r="V577" s="74"/>
      <c r="W577" s="145"/>
      <c r="X577" s="60"/>
      <c r="Y577" s="31"/>
      <c r="AA577" s="33"/>
      <c r="AB577" s="31"/>
    </row>
    <row r="578" spans="1:28" s="2" customFormat="1">
      <c r="A578" s="27"/>
      <c r="B578" s="31"/>
      <c r="J578" s="29"/>
      <c r="K578" s="39"/>
      <c r="L578" s="35"/>
      <c r="M578" s="81"/>
      <c r="N578" s="82"/>
      <c r="O578" s="83"/>
      <c r="P578" s="84"/>
      <c r="Q578" s="82"/>
      <c r="R578" s="83"/>
      <c r="S578" s="69"/>
      <c r="T578" s="63"/>
      <c r="U578" s="141"/>
      <c r="V578" s="74"/>
      <c r="W578" s="145"/>
      <c r="X578" s="60"/>
      <c r="Y578" s="31"/>
      <c r="AA578" s="33"/>
      <c r="AB578" s="31"/>
    </row>
    <row r="579" spans="1:28" s="2" customFormat="1">
      <c r="A579" s="27"/>
      <c r="B579" s="31"/>
      <c r="J579" s="29"/>
      <c r="K579" s="39"/>
      <c r="L579" s="35"/>
      <c r="M579" s="81"/>
      <c r="N579" s="82"/>
      <c r="O579" s="83"/>
      <c r="P579" s="84"/>
      <c r="Q579" s="82"/>
      <c r="R579" s="83"/>
      <c r="S579" s="69"/>
      <c r="T579" s="63"/>
      <c r="U579" s="141"/>
      <c r="V579" s="74"/>
      <c r="W579" s="145"/>
      <c r="X579" s="60"/>
      <c r="Y579" s="31"/>
      <c r="AA579" s="33"/>
      <c r="AB579" s="31"/>
    </row>
    <row r="580" spans="1:28" s="2" customFormat="1">
      <c r="A580" s="27"/>
      <c r="B580" s="31"/>
      <c r="J580" s="29"/>
      <c r="K580" s="39"/>
      <c r="L580" s="35"/>
      <c r="M580" s="81"/>
      <c r="N580" s="82"/>
      <c r="O580" s="83"/>
      <c r="P580" s="84"/>
      <c r="Q580" s="82"/>
      <c r="R580" s="83"/>
      <c r="S580" s="69"/>
      <c r="T580" s="63"/>
      <c r="U580" s="141"/>
      <c r="V580" s="74"/>
      <c r="W580" s="145"/>
      <c r="X580" s="60"/>
      <c r="Y580" s="31"/>
      <c r="AA580" s="33"/>
      <c r="AB580" s="31"/>
    </row>
    <row r="581" spans="1:28" s="2" customFormat="1">
      <c r="A581" s="27"/>
      <c r="B581" s="31"/>
      <c r="J581" s="29"/>
      <c r="K581" s="39"/>
      <c r="L581" s="35"/>
      <c r="M581" s="81"/>
      <c r="N581" s="82"/>
      <c r="O581" s="83"/>
      <c r="P581" s="84"/>
      <c r="Q581" s="82"/>
      <c r="R581" s="83"/>
      <c r="S581" s="69"/>
      <c r="T581" s="63"/>
      <c r="U581" s="141"/>
      <c r="V581" s="74"/>
      <c r="W581" s="145"/>
      <c r="X581" s="60"/>
      <c r="Y581" s="31"/>
      <c r="AA581" s="33"/>
      <c r="AB581" s="31"/>
    </row>
    <row r="582" spans="1:28" s="2" customFormat="1">
      <c r="A582" s="27"/>
      <c r="B582" s="31"/>
      <c r="J582" s="29"/>
      <c r="K582" s="39"/>
      <c r="L582" s="35"/>
      <c r="M582" s="81"/>
      <c r="N582" s="82"/>
      <c r="O582" s="83"/>
      <c r="P582" s="84"/>
      <c r="Q582" s="82"/>
      <c r="R582" s="83"/>
      <c r="S582" s="69"/>
      <c r="T582" s="63"/>
      <c r="U582" s="141"/>
      <c r="V582" s="74"/>
      <c r="W582" s="145"/>
      <c r="X582" s="60"/>
      <c r="Y582" s="31"/>
      <c r="AA582" s="33"/>
      <c r="AB582" s="31"/>
    </row>
    <row r="583" spans="1:28" s="2" customFormat="1">
      <c r="A583" s="27"/>
      <c r="B583" s="31"/>
      <c r="J583" s="29"/>
      <c r="K583" s="39"/>
      <c r="L583" s="35"/>
      <c r="M583" s="81"/>
      <c r="N583" s="82"/>
      <c r="O583" s="83"/>
      <c r="P583" s="84"/>
      <c r="Q583" s="82"/>
      <c r="R583" s="83"/>
      <c r="S583" s="69"/>
      <c r="T583" s="63"/>
      <c r="U583" s="141"/>
      <c r="V583" s="74"/>
      <c r="W583" s="145"/>
      <c r="X583" s="60"/>
      <c r="Y583" s="31"/>
      <c r="AA583" s="33"/>
      <c r="AB583" s="31"/>
    </row>
    <row r="584" spans="1:28" s="2" customFormat="1">
      <c r="A584" s="27"/>
      <c r="B584" s="31"/>
      <c r="J584" s="29"/>
      <c r="K584" s="39"/>
      <c r="L584" s="35"/>
      <c r="M584" s="81"/>
      <c r="N584" s="82"/>
      <c r="O584" s="83"/>
      <c r="P584" s="84"/>
      <c r="Q584" s="82"/>
      <c r="R584" s="83"/>
      <c r="S584" s="69"/>
      <c r="T584" s="63"/>
      <c r="U584" s="141"/>
      <c r="V584" s="74"/>
      <c r="W584" s="145"/>
      <c r="X584" s="60"/>
      <c r="Y584" s="31"/>
      <c r="AA584" s="33"/>
      <c r="AB584" s="31"/>
    </row>
    <row r="585" spans="1:28" s="2" customFormat="1">
      <c r="A585" s="27"/>
      <c r="B585" s="31"/>
      <c r="J585" s="29"/>
      <c r="K585" s="39"/>
      <c r="L585" s="35"/>
      <c r="M585" s="81"/>
      <c r="N585" s="82"/>
      <c r="O585" s="83"/>
      <c r="P585" s="84"/>
      <c r="Q585" s="82"/>
      <c r="R585" s="83"/>
      <c r="S585" s="69"/>
      <c r="T585" s="63"/>
      <c r="U585" s="141"/>
      <c r="V585" s="74"/>
      <c r="W585" s="145"/>
      <c r="X585" s="60"/>
      <c r="Y585" s="31"/>
      <c r="AA585" s="33"/>
      <c r="AB585" s="31"/>
    </row>
    <row r="586" spans="1:28" s="2" customFormat="1">
      <c r="A586" s="27"/>
      <c r="B586" s="31"/>
      <c r="J586" s="29"/>
      <c r="K586" s="39"/>
      <c r="L586" s="35"/>
      <c r="M586" s="81"/>
      <c r="N586" s="82"/>
      <c r="O586" s="83"/>
      <c r="P586" s="84"/>
      <c r="Q586" s="82"/>
      <c r="R586" s="83"/>
      <c r="S586" s="69"/>
      <c r="T586" s="63"/>
      <c r="U586" s="141"/>
      <c r="V586" s="74"/>
      <c r="W586" s="145"/>
      <c r="X586" s="60"/>
      <c r="Y586" s="31"/>
      <c r="AA586" s="33"/>
      <c r="AB586" s="31"/>
    </row>
    <row r="587" spans="1:28" s="2" customFormat="1">
      <c r="A587" s="27"/>
      <c r="B587" s="31"/>
      <c r="J587" s="29"/>
      <c r="K587" s="39"/>
      <c r="L587" s="35"/>
      <c r="M587" s="81"/>
      <c r="N587" s="82"/>
      <c r="O587" s="83"/>
      <c r="P587" s="84"/>
      <c r="Q587" s="82"/>
      <c r="R587" s="83"/>
      <c r="S587" s="69"/>
      <c r="T587" s="63"/>
      <c r="U587" s="141"/>
      <c r="V587" s="74"/>
      <c r="W587" s="145"/>
      <c r="X587" s="60"/>
      <c r="Y587" s="31"/>
      <c r="AA587" s="33"/>
      <c r="AB587" s="31"/>
    </row>
    <row r="588" spans="1:28" s="2" customFormat="1">
      <c r="A588" s="27"/>
      <c r="B588" s="31"/>
      <c r="J588" s="29"/>
      <c r="K588" s="39"/>
      <c r="L588" s="35"/>
      <c r="M588" s="81"/>
      <c r="N588" s="82"/>
      <c r="O588" s="83"/>
      <c r="P588" s="84"/>
      <c r="Q588" s="82"/>
      <c r="R588" s="83"/>
      <c r="S588" s="69"/>
      <c r="T588" s="63"/>
      <c r="U588" s="141"/>
      <c r="V588" s="74"/>
      <c r="W588" s="145"/>
      <c r="X588" s="60"/>
      <c r="Y588" s="31"/>
      <c r="AA588" s="33"/>
      <c r="AB588" s="31"/>
    </row>
    <row r="589" spans="1:28" s="2" customFormat="1">
      <c r="A589" s="27"/>
      <c r="B589" s="31"/>
      <c r="J589" s="29"/>
      <c r="K589" s="39"/>
      <c r="L589" s="35"/>
      <c r="M589" s="81"/>
      <c r="N589" s="82"/>
      <c r="O589" s="83"/>
      <c r="P589" s="84"/>
      <c r="Q589" s="82"/>
      <c r="R589" s="83"/>
      <c r="S589" s="69"/>
      <c r="T589" s="63"/>
      <c r="U589" s="141"/>
      <c r="V589" s="74"/>
      <c r="W589" s="145"/>
      <c r="X589" s="60"/>
      <c r="Y589" s="31"/>
      <c r="AA589" s="33"/>
      <c r="AB589" s="31"/>
    </row>
    <row r="590" spans="1:28" s="2" customFormat="1">
      <c r="A590" s="27"/>
      <c r="B590" s="31"/>
      <c r="J590" s="29"/>
      <c r="K590" s="39"/>
      <c r="L590" s="35"/>
      <c r="M590" s="81"/>
      <c r="N590" s="82"/>
      <c r="O590" s="83"/>
      <c r="P590" s="84"/>
      <c r="Q590" s="82"/>
      <c r="R590" s="83"/>
      <c r="S590" s="69"/>
      <c r="T590" s="63"/>
      <c r="U590" s="141"/>
      <c r="V590" s="74"/>
      <c r="W590" s="145"/>
      <c r="X590" s="60"/>
      <c r="Y590" s="31"/>
      <c r="AA590" s="33"/>
      <c r="AB590" s="31"/>
    </row>
    <row r="591" spans="1:28" s="2" customFormat="1">
      <c r="A591" s="27"/>
      <c r="B591" s="31"/>
      <c r="J591" s="29"/>
      <c r="K591" s="39"/>
      <c r="L591" s="35"/>
      <c r="M591" s="81"/>
      <c r="N591" s="82"/>
      <c r="O591" s="83"/>
      <c r="P591" s="84"/>
      <c r="Q591" s="82"/>
      <c r="R591" s="83"/>
      <c r="S591" s="69"/>
      <c r="T591" s="63"/>
      <c r="U591" s="141"/>
      <c r="V591" s="74"/>
      <c r="W591" s="145"/>
      <c r="X591" s="60"/>
      <c r="Y591" s="31"/>
      <c r="AA591" s="33"/>
      <c r="AB591" s="31"/>
    </row>
    <row r="592" spans="1:28" s="2" customFormat="1">
      <c r="A592" s="27"/>
      <c r="B592" s="31"/>
      <c r="J592" s="29"/>
      <c r="K592" s="39"/>
      <c r="L592" s="35"/>
      <c r="M592" s="81"/>
      <c r="N592" s="82"/>
      <c r="O592" s="83"/>
      <c r="P592" s="84"/>
      <c r="Q592" s="82"/>
      <c r="R592" s="83"/>
      <c r="S592" s="69"/>
      <c r="T592" s="63"/>
      <c r="U592" s="141"/>
      <c r="V592" s="74"/>
      <c r="W592" s="145"/>
      <c r="X592" s="60"/>
      <c r="Y592" s="31"/>
      <c r="AA592" s="33"/>
      <c r="AB592" s="31"/>
    </row>
    <row r="593" spans="1:28" s="2" customFormat="1">
      <c r="A593" s="27"/>
      <c r="B593" s="31"/>
      <c r="J593" s="29"/>
      <c r="K593" s="39"/>
      <c r="L593" s="35"/>
      <c r="M593" s="81"/>
      <c r="N593" s="82"/>
      <c r="O593" s="83"/>
      <c r="P593" s="84"/>
      <c r="Q593" s="82"/>
      <c r="R593" s="83"/>
      <c r="S593" s="69"/>
      <c r="T593" s="63"/>
      <c r="U593" s="141"/>
      <c r="V593" s="74"/>
      <c r="W593" s="145"/>
      <c r="X593" s="60"/>
      <c r="Y593" s="31"/>
      <c r="AA593" s="33"/>
      <c r="AB593" s="31"/>
    </row>
    <row r="594" spans="1:28" s="2" customFormat="1">
      <c r="A594" s="27"/>
      <c r="B594" s="31"/>
      <c r="J594" s="29"/>
      <c r="K594" s="39"/>
      <c r="L594" s="35"/>
      <c r="M594" s="81"/>
      <c r="N594" s="82"/>
      <c r="O594" s="83"/>
      <c r="P594" s="84"/>
      <c r="Q594" s="82"/>
      <c r="R594" s="83"/>
      <c r="S594" s="69"/>
      <c r="T594" s="63"/>
      <c r="U594" s="141"/>
      <c r="V594" s="74"/>
      <c r="W594" s="145"/>
      <c r="X594" s="60"/>
      <c r="Y594" s="31"/>
      <c r="AA594" s="33"/>
      <c r="AB594" s="31"/>
    </row>
    <row r="595" spans="1:28" s="2" customFormat="1">
      <c r="A595" s="27"/>
      <c r="B595" s="31"/>
      <c r="J595" s="29"/>
      <c r="K595" s="39"/>
      <c r="L595" s="35"/>
      <c r="M595" s="81"/>
      <c r="N595" s="82"/>
      <c r="O595" s="83"/>
      <c r="P595" s="84"/>
      <c r="Q595" s="82"/>
      <c r="R595" s="83"/>
      <c r="S595" s="69"/>
      <c r="T595" s="63"/>
      <c r="U595" s="141"/>
      <c r="V595" s="74"/>
      <c r="W595" s="145"/>
      <c r="X595" s="60"/>
      <c r="Y595" s="31"/>
      <c r="AA595" s="33"/>
      <c r="AB595" s="31"/>
    </row>
    <row r="596" spans="1:28" s="2" customFormat="1">
      <c r="A596" s="27"/>
      <c r="B596" s="31"/>
      <c r="J596" s="29"/>
      <c r="K596" s="39"/>
      <c r="L596" s="35"/>
      <c r="M596" s="81"/>
      <c r="N596" s="82"/>
      <c r="O596" s="83"/>
      <c r="P596" s="84"/>
      <c r="Q596" s="82"/>
      <c r="R596" s="83"/>
      <c r="S596" s="69"/>
      <c r="T596" s="63"/>
      <c r="U596" s="141"/>
      <c r="V596" s="74"/>
      <c r="W596" s="145"/>
      <c r="X596" s="60"/>
      <c r="Y596" s="31"/>
      <c r="AA596" s="33"/>
      <c r="AB596" s="31"/>
    </row>
    <row r="597" spans="1:28" s="2" customFormat="1">
      <c r="A597" s="27"/>
      <c r="B597" s="31"/>
      <c r="J597" s="29"/>
      <c r="K597" s="39"/>
      <c r="L597" s="35"/>
      <c r="M597" s="81"/>
      <c r="N597" s="82"/>
      <c r="O597" s="83"/>
      <c r="P597" s="84"/>
      <c r="Q597" s="82"/>
      <c r="R597" s="83"/>
      <c r="S597" s="69"/>
      <c r="T597" s="63"/>
      <c r="U597" s="141"/>
      <c r="V597" s="74"/>
      <c r="W597" s="145"/>
      <c r="X597" s="60"/>
      <c r="Y597" s="31"/>
      <c r="AA597" s="33"/>
      <c r="AB597" s="31"/>
    </row>
    <row r="598" spans="1:28" s="2" customFormat="1">
      <c r="A598" s="27"/>
      <c r="B598" s="31"/>
      <c r="J598" s="29"/>
      <c r="K598" s="39"/>
      <c r="L598" s="35"/>
      <c r="M598" s="81"/>
      <c r="N598" s="82"/>
      <c r="O598" s="83"/>
      <c r="P598" s="84"/>
      <c r="Q598" s="82"/>
      <c r="R598" s="83"/>
      <c r="S598" s="69"/>
      <c r="T598" s="63"/>
      <c r="U598" s="141"/>
      <c r="V598" s="74"/>
      <c r="W598" s="145"/>
      <c r="X598" s="60"/>
      <c r="Y598" s="31"/>
      <c r="AA598" s="33"/>
      <c r="AB598" s="31"/>
    </row>
    <row r="599" spans="1:28" s="2" customFormat="1">
      <c r="A599" s="27"/>
      <c r="B599" s="31"/>
      <c r="J599" s="29"/>
      <c r="K599" s="39"/>
      <c r="L599" s="35"/>
      <c r="M599" s="81"/>
      <c r="N599" s="82"/>
      <c r="O599" s="83"/>
      <c r="P599" s="84"/>
      <c r="Q599" s="82"/>
      <c r="R599" s="83"/>
      <c r="S599" s="69"/>
      <c r="T599" s="63"/>
      <c r="U599" s="141"/>
      <c r="V599" s="74"/>
      <c r="W599" s="145"/>
      <c r="X599" s="60"/>
      <c r="Y599" s="31"/>
      <c r="AA599" s="33"/>
      <c r="AB599" s="31"/>
    </row>
    <row r="600" spans="1:28" s="2" customFormat="1">
      <c r="A600" s="27"/>
      <c r="B600" s="31"/>
      <c r="J600" s="29"/>
      <c r="K600" s="39"/>
      <c r="L600" s="35"/>
      <c r="M600" s="81"/>
      <c r="N600" s="82"/>
      <c r="O600" s="83"/>
      <c r="P600" s="84"/>
      <c r="Q600" s="82"/>
      <c r="R600" s="83"/>
      <c r="S600" s="69"/>
      <c r="T600" s="63"/>
      <c r="U600" s="141"/>
      <c r="V600" s="74"/>
      <c r="W600" s="145"/>
      <c r="X600" s="60"/>
      <c r="Y600" s="31"/>
      <c r="AA600" s="33"/>
      <c r="AB600" s="31"/>
    </row>
    <row r="601" spans="1:28" s="2" customFormat="1">
      <c r="A601" s="27"/>
      <c r="B601" s="31"/>
      <c r="J601" s="29"/>
      <c r="K601" s="39"/>
      <c r="L601" s="35"/>
      <c r="M601" s="81"/>
      <c r="N601" s="82"/>
      <c r="O601" s="83"/>
      <c r="P601" s="84"/>
      <c r="Q601" s="82"/>
      <c r="R601" s="83"/>
      <c r="S601" s="69"/>
      <c r="T601" s="63"/>
      <c r="U601" s="141"/>
      <c r="V601" s="74"/>
      <c r="W601" s="145"/>
      <c r="X601" s="60"/>
      <c r="Y601" s="31"/>
      <c r="AA601" s="33"/>
      <c r="AB601" s="31"/>
    </row>
    <row r="602" spans="1:28" s="2" customFormat="1">
      <c r="A602" s="27"/>
      <c r="B602" s="31"/>
      <c r="J602" s="29"/>
      <c r="K602" s="39"/>
      <c r="L602" s="35"/>
      <c r="M602" s="81"/>
      <c r="N602" s="82"/>
      <c r="O602" s="83"/>
      <c r="P602" s="84"/>
      <c r="Q602" s="82"/>
      <c r="R602" s="83"/>
      <c r="S602" s="69"/>
      <c r="T602" s="63"/>
      <c r="U602" s="141"/>
      <c r="V602" s="74"/>
      <c r="W602" s="145"/>
      <c r="X602" s="60"/>
      <c r="Y602" s="31"/>
      <c r="AA602" s="33"/>
      <c r="AB602" s="31"/>
    </row>
    <row r="603" spans="1:28" s="2" customFormat="1">
      <c r="A603" s="27"/>
      <c r="B603" s="31"/>
      <c r="J603" s="29"/>
      <c r="K603" s="39"/>
      <c r="L603" s="35"/>
      <c r="M603" s="81"/>
      <c r="N603" s="82"/>
      <c r="O603" s="83"/>
      <c r="P603" s="84"/>
      <c r="Q603" s="82"/>
      <c r="R603" s="83"/>
      <c r="S603" s="69"/>
      <c r="T603" s="63"/>
      <c r="U603" s="141"/>
      <c r="V603" s="74"/>
      <c r="W603" s="145"/>
      <c r="X603" s="60"/>
      <c r="Y603" s="31"/>
      <c r="AA603" s="33"/>
      <c r="AB603" s="31"/>
    </row>
    <row r="604" spans="1:28" s="2" customFormat="1">
      <c r="A604" s="27"/>
      <c r="B604" s="31"/>
      <c r="J604" s="29"/>
      <c r="K604" s="39"/>
      <c r="L604" s="35"/>
      <c r="M604" s="81"/>
      <c r="N604" s="82"/>
      <c r="O604" s="83"/>
      <c r="P604" s="84"/>
      <c r="Q604" s="82"/>
      <c r="R604" s="83"/>
      <c r="S604" s="69"/>
      <c r="T604" s="63"/>
      <c r="U604" s="141"/>
      <c r="V604" s="74"/>
      <c r="W604" s="145"/>
      <c r="X604" s="60"/>
      <c r="Y604" s="31"/>
      <c r="AA604" s="33"/>
      <c r="AB604" s="31"/>
    </row>
    <row r="605" spans="1:28" s="2" customFormat="1">
      <c r="A605" s="27"/>
      <c r="B605" s="31"/>
      <c r="J605" s="29"/>
      <c r="K605" s="39"/>
      <c r="L605" s="35"/>
      <c r="M605" s="81"/>
      <c r="N605" s="82"/>
      <c r="O605" s="83"/>
      <c r="P605" s="84"/>
      <c r="Q605" s="82"/>
      <c r="R605" s="83"/>
      <c r="S605" s="69"/>
      <c r="T605" s="63"/>
      <c r="U605" s="141"/>
      <c r="V605" s="74"/>
      <c r="W605" s="145"/>
      <c r="X605" s="60"/>
      <c r="Y605" s="31"/>
      <c r="AA605" s="33"/>
      <c r="AB605" s="31"/>
    </row>
    <row r="606" spans="1:28" s="2" customFormat="1">
      <c r="A606" s="27"/>
      <c r="B606" s="31"/>
      <c r="J606" s="29"/>
      <c r="K606" s="39"/>
      <c r="L606" s="35"/>
      <c r="M606" s="81"/>
      <c r="N606" s="82"/>
      <c r="O606" s="83"/>
      <c r="P606" s="84"/>
      <c r="Q606" s="82"/>
      <c r="R606" s="83"/>
      <c r="S606" s="69"/>
      <c r="T606" s="63"/>
      <c r="U606" s="141"/>
      <c r="V606" s="74"/>
      <c r="W606" s="145"/>
      <c r="X606" s="60"/>
      <c r="Y606" s="31"/>
      <c r="AA606" s="33"/>
      <c r="AB606" s="31"/>
    </row>
    <row r="607" spans="1:28" s="2" customFormat="1">
      <c r="A607" s="27"/>
      <c r="B607" s="31"/>
      <c r="J607" s="29"/>
      <c r="K607" s="39"/>
      <c r="L607" s="35"/>
      <c r="M607" s="81"/>
      <c r="N607" s="82"/>
      <c r="O607" s="83"/>
      <c r="P607" s="84"/>
      <c r="Q607" s="82"/>
      <c r="R607" s="83"/>
      <c r="S607" s="69"/>
      <c r="T607" s="63"/>
      <c r="U607" s="141"/>
      <c r="V607" s="74"/>
      <c r="W607" s="145"/>
      <c r="X607" s="60"/>
      <c r="Y607" s="31"/>
      <c r="AA607" s="33"/>
      <c r="AB607" s="31"/>
    </row>
    <row r="608" spans="1:28" s="2" customFormat="1">
      <c r="A608" s="27"/>
      <c r="B608" s="31"/>
      <c r="J608" s="29"/>
      <c r="K608" s="39"/>
      <c r="L608" s="35"/>
      <c r="M608" s="81"/>
      <c r="N608" s="82"/>
      <c r="O608" s="83"/>
      <c r="P608" s="84"/>
      <c r="Q608" s="82"/>
      <c r="R608" s="83"/>
      <c r="S608" s="69"/>
      <c r="T608" s="63"/>
      <c r="U608" s="141"/>
      <c r="V608" s="74"/>
      <c r="W608" s="145"/>
      <c r="X608" s="60"/>
      <c r="Y608" s="31"/>
      <c r="AA608" s="33"/>
      <c r="AB608" s="31"/>
    </row>
    <row r="609" spans="1:28" s="2" customFormat="1">
      <c r="A609" s="27"/>
      <c r="B609" s="31"/>
      <c r="J609" s="29"/>
      <c r="K609" s="39"/>
      <c r="L609" s="35"/>
      <c r="M609" s="81"/>
      <c r="N609" s="82"/>
      <c r="O609" s="83"/>
      <c r="P609" s="84"/>
      <c r="Q609" s="82"/>
      <c r="R609" s="83"/>
      <c r="S609" s="69"/>
      <c r="T609" s="63"/>
      <c r="U609" s="141"/>
      <c r="V609" s="74"/>
      <c r="W609" s="145"/>
      <c r="X609" s="60"/>
      <c r="Y609" s="31"/>
      <c r="AA609" s="33"/>
      <c r="AB609" s="31"/>
    </row>
    <row r="610" spans="1:28" s="2" customFormat="1">
      <c r="A610" s="27"/>
      <c r="B610" s="31"/>
      <c r="J610" s="29"/>
      <c r="K610" s="39"/>
      <c r="L610" s="35"/>
      <c r="M610" s="81"/>
      <c r="N610" s="82"/>
      <c r="O610" s="83"/>
      <c r="P610" s="84"/>
      <c r="Q610" s="82"/>
      <c r="R610" s="83"/>
      <c r="S610" s="69"/>
      <c r="T610" s="63"/>
      <c r="U610" s="141"/>
      <c r="V610" s="74"/>
      <c r="W610" s="145"/>
      <c r="X610" s="60"/>
      <c r="Y610" s="31"/>
      <c r="AA610" s="33"/>
      <c r="AB610" s="31"/>
    </row>
    <row r="611" spans="1:28" s="2" customFormat="1">
      <c r="A611" s="27"/>
      <c r="B611" s="31"/>
      <c r="J611" s="29"/>
      <c r="K611" s="39"/>
      <c r="L611" s="35"/>
      <c r="M611" s="81"/>
      <c r="N611" s="82"/>
      <c r="O611" s="83"/>
      <c r="P611" s="84"/>
      <c r="Q611" s="82"/>
      <c r="R611" s="83"/>
      <c r="S611" s="69"/>
      <c r="T611" s="63"/>
      <c r="U611" s="141"/>
      <c r="V611" s="74"/>
      <c r="W611" s="145"/>
      <c r="X611" s="60"/>
      <c r="Y611" s="31"/>
      <c r="AA611" s="33"/>
      <c r="AB611" s="31"/>
    </row>
    <row r="612" spans="1:28" s="2" customFormat="1">
      <c r="A612" s="27"/>
      <c r="B612" s="31"/>
      <c r="J612" s="29"/>
      <c r="K612" s="39"/>
      <c r="L612" s="35"/>
      <c r="M612" s="81"/>
      <c r="N612" s="82"/>
      <c r="O612" s="83"/>
      <c r="P612" s="84"/>
      <c r="Q612" s="82"/>
      <c r="R612" s="83"/>
      <c r="S612" s="69"/>
      <c r="T612" s="63"/>
      <c r="U612" s="141"/>
      <c r="V612" s="74"/>
      <c r="W612" s="145"/>
      <c r="X612" s="60"/>
      <c r="Y612" s="31"/>
      <c r="AA612" s="33"/>
      <c r="AB612" s="31"/>
    </row>
    <row r="613" spans="1:28" s="2" customFormat="1">
      <c r="A613" s="27"/>
      <c r="B613" s="31"/>
      <c r="J613" s="29"/>
      <c r="K613" s="39"/>
      <c r="L613" s="35"/>
      <c r="M613" s="81"/>
      <c r="N613" s="82"/>
      <c r="O613" s="83"/>
      <c r="P613" s="84"/>
      <c r="Q613" s="82"/>
      <c r="R613" s="83"/>
      <c r="S613" s="69"/>
      <c r="T613" s="63"/>
      <c r="U613" s="141"/>
      <c r="V613" s="74"/>
      <c r="W613" s="145"/>
      <c r="X613" s="60"/>
      <c r="Y613" s="31"/>
      <c r="AA613" s="33"/>
      <c r="AB613" s="31"/>
    </row>
    <row r="614" spans="1:28" s="2" customFormat="1">
      <c r="A614" s="27"/>
      <c r="B614" s="31"/>
      <c r="J614" s="29"/>
      <c r="K614" s="39"/>
      <c r="L614" s="35"/>
      <c r="M614" s="81"/>
      <c r="N614" s="82"/>
      <c r="O614" s="83"/>
      <c r="P614" s="84"/>
      <c r="Q614" s="82"/>
      <c r="R614" s="83"/>
      <c r="S614" s="69"/>
      <c r="T614" s="63"/>
      <c r="U614" s="141"/>
      <c r="V614" s="74"/>
      <c r="W614" s="145"/>
      <c r="X614" s="60"/>
      <c r="Y614" s="31"/>
      <c r="AA614" s="33"/>
      <c r="AB614" s="31"/>
    </row>
    <row r="615" spans="1:28" s="2" customFormat="1">
      <c r="A615" s="27"/>
      <c r="B615" s="31"/>
      <c r="J615" s="29"/>
      <c r="K615" s="39"/>
      <c r="L615" s="35"/>
      <c r="M615" s="81"/>
      <c r="N615" s="82"/>
      <c r="O615" s="83"/>
      <c r="P615" s="84"/>
      <c r="Q615" s="82"/>
      <c r="R615" s="83"/>
      <c r="S615" s="69"/>
      <c r="T615" s="63"/>
      <c r="U615" s="141"/>
      <c r="V615" s="74"/>
      <c r="W615" s="145"/>
      <c r="X615" s="60"/>
      <c r="Y615" s="31"/>
      <c r="AA615" s="33"/>
      <c r="AB615" s="31"/>
    </row>
    <row r="616" spans="1:28" s="2" customFormat="1">
      <c r="A616" s="27"/>
      <c r="B616" s="31"/>
      <c r="J616" s="29"/>
      <c r="K616" s="39"/>
      <c r="L616" s="35"/>
      <c r="M616" s="81"/>
      <c r="N616" s="82"/>
      <c r="O616" s="83"/>
      <c r="P616" s="84"/>
      <c r="Q616" s="82"/>
      <c r="R616" s="83"/>
      <c r="S616" s="69"/>
      <c r="T616" s="63"/>
      <c r="U616" s="141"/>
      <c r="V616" s="74"/>
      <c r="W616" s="145"/>
      <c r="X616" s="60"/>
      <c r="Y616" s="31"/>
      <c r="AA616" s="33"/>
      <c r="AB616" s="31"/>
    </row>
    <row r="617" spans="1:28" s="2" customFormat="1">
      <c r="A617" s="27"/>
      <c r="B617" s="31"/>
      <c r="J617" s="29"/>
      <c r="K617" s="39"/>
      <c r="L617" s="35"/>
      <c r="M617" s="81"/>
      <c r="N617" s="82"/>
      <c r="O617" s="83"/>
      <c r="P617" s="84"/>
      <c r="Q617" s="82"/>
      <c r="R617" s="83"/>
      <c r="S617" s="69"/>
      <c r="T617" s="63"/>
      <c r="U617" s="141"/>
      <c r="V617" s="74"/>
      <c r="W617" s="145"/>
      <c r="X617" s="60"/>
      <c r="Y617" s="31"/>
      <c r="AA617" s="33"/>
      <c r="AB617" s="31"/>
    </row>
    <row r="618" spans="1:28" s="2" customFormat="1">
      <c r="A618" s="27"/>
      <c r="B618" s="31"/>
      <c r="J618" s="29"/>
      <c r="K618" s="39"/>
      <c r="L618" s="35"/>
      <c r="M618" s="81"/>
      <c r="N618" s="82"/>
      <c r="O618" s="83"/>
      <c r="P618" s="84"/>
      <c r="Q618" s="82"/>
      <c r="R618" s="83"/>
      <c r="S618" s="69"/>
      <c r="T618" s="63"/>
      <c r="U618" s="141"/>
      <c r="V618" s="74"/>
      <c r="W618" s="145"/>
      <c r="X618" s="60"/>
      <c r="Y618" s="31"/>
      <c r="AA618" s="33"/>
      <c r="AB618" s="31"/>
    </row>
    <row r="619" spans="1:28" s="2" customFormat="1">
      <c r="A619" s="27"/>
      <c r="B619" s="31"/>
      <c r="J619" s="29"/>
      <c r="K619" s="39"/>
      <c r="L619" s="35"/>
      <c r="M619" s="81"/>
      <c r="N619" s="82"/>
      <c r="O619" s="83"/>
      <c r="P619" s="84"/>
      <c r="Q619" s="82"/>
      <c r="R619" s="83"/>
      <c r="S619" s="69"/>
      <c r="T619" s="63"/>
      <c r="U619" s="141"/>
      <c r="V619" s="74"/>
      <c r="W619" s="145"/>
      <c r="X619" s="60"/>
      <c r="Y619" s="31"/>
      <c r="AA619" s="33"/>
      <c r="AB619" s="31"/>
    </row>
    <row r="620" spans="1:28" s="2" customFormat="1">
      <c r="A620" s="27"/>
      <c r="B620" s="31"/>
      <c r="J620" s="29"/>
      <c r="K620" s="39"/>
      <c r="L620" s="35"/>
      <c r="M620" s="81"/>
      <c r="N620" s="82"/>
      <c r="O620" s="83"/>
      <c r="P620" s="84"/>
      <c r="Q620" s="82"/>
      <c r="R620" s="83"/>
      <c r="S620" s="69"/>
      <c r="T620" s="63"/>
      <c r="U620" s="141"/>
      <c r="V620" s="74"/>
      <c r="W620" s="145"/>
      <c r="X620" s="60"/>
      <c r="Y620" s="31"/>
      <c r="AA620" s="33"/>
      <c r="AB620" s="31"/>
    </row>
    <row r="621" spans="1:28" s="2" customFormat="1">
      <c r="A621" s="27"/>
      <c r="B621" s="31"/>
      <c r="J621" s="29"/>
      <c r="K621" s="39"/>
      <c r="L621" s="35"/>
      <c r="M621" s="81"/>
      <c r="N621" s="82"/>
      <c r="O621" s="83"/>
      <c r="P621" s="84"/>
      <c r="Q621" s="82"/>
      <c r="R621" s="83"/>
      <c r="S621" s="69"/>
      <c r="T621" s="63"/>
      <c r="U621" s="141"/>
      <c r="V621" s="74"/>
      <c r="W621" s="145"/>
      <c r="X621" s="60"/>
      <c r="Y621" s="31"/>
      <c r="AA621" s="33"/>
      <c r="AB621" s="31"/>
    </row>
    <row r="622" spans="1:28" s="2" customFormat="1">
      <c r="A622" s="27"/>
      <c r="B622" s="31"/>
      <c r="J622" s="29"/>
      <c r="K622" s="39"/>
      <c r="L622" s="35"/>
      <c r="M622" s="81"/>
      <c r="N622" s="82"/>
      <c r="O622" s="83"/>
      <c r="P622" s="84"/>
      <c r="Q622" s="82"/>
      <c r="R622" s="83"/>
      <c r="S622" s="69"/>
      <c r="T622" s="63"/>
      <c r="U622" s="141"/>
      <c r="V622" s="74"/>
      <c r="W622" s="145"/>
      <c r="X622" s="60"/>
      <c r="Y622" s="31"/>
      <c r="AA622" s="33"/>
      <c r="AB622" s="31"/>
    </row>
    <row r="623" spans="1:28" s="2" customFormat="1">
      <c r="A623" s="27"/>
      <c r="B623" s="31"/>
      <c r="J623" s="29"/>
      <c r="K623" s="39"/>
      <c r="L623" s="35"/>
      <c r="M623" s="81"/>
      <c r="N623" s="82"/>
      <c r="O623" s="83"/>
      <c r="P623" s="84"/>
      <c r="Q623" s="82"/>
      <c r="R623" s="83"/>
      <c r="S623" s="69"/>
      <c r="T623" s="63"/>
      <c r="U623" s="141"/>
      <c r="V623" s="74"/>
      <c r="W623" s="145"/>
      <c r="X623" s="60"/>
      <c r="Y623" s="31"/>
      <c r="AA623" s="33"/>
      <c r="AB623" s="31"/>
    </row>
    <row r="624" spans="1:28" s="2" customFormat="1">
      <c r="A624" s="27"/>
      <c r="B624" s="31"/>
      <c r="J624" s="29"/>
      <c r="K624" s="39"/>
      <c r="L624" s="35"/>
      <c r="M624" s="81"/>
      <c r="N624" s="82"/>
      <c r="O624" s="83"/>
      <c r="P624" s="84"/>
      <c r="Q624" s="82"/>
      <c r="R624" s="83"/>
      <c r="S624" s="69"/>
      <c r="T624" s="63"/>
      <c r="U624" s="141"/>
      <c r="V624" s="74"/>
      <c r="W624" s="145"/>
      <c r="X624" s="60"/>
      <c r="Y624" s="31"/>
      <c r="AA624" s="33"/>
      <c r="AB624" s="31"/>
    </row>
    <row r="625" spans="1:28" s="2" customFormat="1">
      <c r="A625" s="27"/>
      <c r="B625" s="31"/>
      <c r="J625" s="29"/>
      <c r="K625" s="39"/>
      <c r="L625" s="35"/>
      <c r="M625" s="81"/>
      <c r="N625" s="82"/>
      <c r="O625" s="83"/>
      <c r="P625" s="84"/>
      <c r="Q625" s="82"/>
      <c r="R625" s="83"/>
      <c r="S625" s="69"/>
      <c r="T625" s="63"/>
      <c r="U625" s="141"/>
      <c r="V625" s="74"/>
      <c r="W625" s="145"/>
      <c r="X625" s="60"/>
      <c r="Y625" s="31"/>
      <c r="AA625" s="33"/>
      <c r="AB625" s="31"/>
    </row>
    <row r="626" spans="1:28" s="2" customFormat="1">
      <c r="A626" s="27"/>
      <c r="B626" s="31"/>
      <c r="J626" s="29"/>
      <c r="K626" s="39"/>
      <c r="L626" s="35"/>
      <c r="M626" s="81"/>
      <c r="N626" s="82"/>
      <c r="O626" s="83"/>
      <c r="P626" s="84"/>
      <c r="Q626" s="82"/>
      <c r="R626" s="83"/>
      <c r="S626" s="69"/>
      <c r="T626" s="63"/>
      <c r="U626" s="141"/>
      <c r="V626" s="74"/>
      <c r="W626" s="145"/>
      <c r="X626" s="60"/>
      <c r="Y626" s="31"/>
      <c r="AA626" s="33"/>
      <c r="AB626" s="31"/>
    </row>
    <row r="627" spans="1:28" s="2" customFormat="1">
      <c r="A627" s="27"/>
      <c r="B627" s="31"/>
      <c r="J627" s="29"/>
      <c r="K627" s="39"/>
      <c r="L627" s="35"/>
      <c r="M627" s="81"/>
      <c r="N627" s="82"/>
      <c r="O627" s="83"/>
      <c r="P627" s="84"/>
      <c r="Q627" s="82"/>
      <c r="R627" s="83"/>
      <c r="S627" s="69"/>
      <c r="T627" s="63"/>
      <c r="U627" s="141"/>
      <c r="V627" s="74"/>
      <c r="W627" s="145"/>
      <c r="X627" s="60"/>
      <c r="Y627" s="31"/>
      <c r="AA627" s="33"/>
      <c r="AB627" s="31"/>
    </row>
    <row r="628" spans="1:28" s="2" customFormat="1">
      <c r="A628" s="27"/>
      <c r="B628" s="31"/>
      <c r="J628" s="29"/>
      <c r="K628" s="39"/>
      <c r="L628" s="35"/>
      <c r="M628" s="81"/>
      <c r="N628" s="82"/>
      <c r="O628" s="83"/>
      <c r="P628" s="84"/>
      <c r="Q628" s="82"/>
      <c r="R628" s="83"/>
      <c r="S628" s="69"/>
      <c r="T628" s="63"/>
      <c r="U628" s="141"/>
      <c r="V628" s="74"/>
      <c r="W628" s="145"/>
      <c r="X628" s="60"/>
      <c r="Y628" s="31"/>
      <c r="AA628" s="33"/>
      <c r="AB628" s="31"/>
    </row>
    <row r="629" spans="1:28" s="2" customFormat="1">
      <c r="A629" s="27"/>
      <c r="B629" s="31"/>
      <c r="J629" s="29"/>
      <c r="K629" s="39"/>
      <c r="L629" s="35"/>
      <c r="M629" s="81"/>
      <c r="N629" s="82"/>
      <c r="O629" s="83"/>
      <c r="P629" s="84"/>
      <c r="Q629" s="82"/>
      <c r="R629" s="83"/>
      <c r="S629" s="69"/>
      <c r="T629" s="63"/>
      <c r="U629" s="141"/>
      <c r="V629" s="74"/>
      <c r="W629" s="145"/>
      <c r="X629" s="60"/>
      <c r="Y629" s="31"/>
      <c r="AA629" s="33"/>
      <c r="AB629" s="31"/>
    </row>
    <row r="630" spans="1:28" s="2" customFormat="1">
      <c r="A630" s="27"/>
      <c r="B630" s="31"/>
      <c r="J630" s="29"/>
      <c r="K630" s="39"/>
      <c r="L630" s="35"/>
      <c r="M630" s="81"/>
      <c r="N630" s="82"/>
      <c r="O630" s="83"/>
      <c r="P630" s="84"/>
      <c r="Q630" s="82"/>
      <c r="R630" s="83"/>
      <c r="S630" s="69"/>
      <c r="T630" s="63"/>
      <c r="U630" s="141"/>
      <c r="V630" s="74"/>
      <c r="W630" s="145"/>
      <c r="X630" s="60"/>
      <c r="Y630" s="31"/>
      <c r="AA630" s="33"/>
      <c r="AB630" s="31"/>
    </row>
    <row r="631" spans="1:28" s="2" customFormat="1">
      <c r="A631" s="27"/>
      <c r="B631" s="31"/>
      <c r="J631" s="29"/>
      <c r="K631" s="39"/>
      <c r="L631" s="35"/>
      <c r="M631" s="81"/>
      <c r="N631" s="82"/>
      <c r="O631" s="83"/>
      <c r="P631" s="84"/>
      <c r="Q631" s="82"/>
      <c r="R631" s="83"/>
      <c r="S631" s="69"/>
      <c r="T631" s="63"/>
      <c r="U631" s="141"/>
      <c r="V631" s="74"/>
      <c r="W631" s="145"/>
      <c r="X631" s="60"/>
      <c r="Y631" s="31"/>
      <c r="AA631" s="33"/>
      <c r="AB631" s="31"/>
    </row>
    <row r="632" spans="1:28" s="2" customFormat="1">
      <c r="A632" s="27"/>
      <c r="B632" s="31"/>
      <c r="J632" s="29"/>
      <c r="K632" s="39"/>
      <c r="L632" s="35"/>
      <c r="M632" s="81"/>
      <c r="N632" s="82"/>
      <c r="O632" s="83"/>
      <c r="P632" s="84"/>
      <c r="Q632" s="82"/>
      <c r="R632" s="83"/>
      <c r="S632" s="69"/>
      <c r="T632" s="63"/>
      <c r="U632" s="141"/>
      <c r="V632" s="74"/>
      <c r="W632" s="145"/>
      <c r="X632" s="60"/>
      <c r="Y632" s="31"/>
      <c r="AA632" s="33"/>
      <c r="AB632" s="31"/>
    </row>
    <row r="633" spans="1:28" s="2" customFormat="1">
      <c r="A633" s="27"/>
      <c r="B633" s="31"/>
      <c r="J633" s="29"/>
      <c r="K633" s="39"/>
      <c r="L633" s="35"/>
      <c r="M633" s="81"/>
      <c r="N633" s="82"/>
      <c r="O633" s="83"/>
      <c r="P633" s="84"/>
      <c r="Q633" s="82"/>
      <c r="R633" s="83"/>
      <c r="S633" s="69"/>
      <c r="T633" s="63"/>
      <c r="U633" s="141"/>
      <c r="V633" s="74"/>
      <c r="W633" s="145"/>
      <c r="X633" s="60"/>
      <c r="Y633" s="31"/>
      <c r="AA633" s="33"/>
      <c r="AB633" s="31"/>
    </row>
    <row r="634" spans="1:28" s="2" customFormat="1">
      <c r="A634" s="27"/>
      <c r="B634" s="31"/>
      <c r="J634" s="29"/>
      <c r="K634" s="39"/>
      <c r="L634" s="35"/>
      <c r="M634" s="81"/>
      <c r="N634" s="82"/>
      <c r="O634" s="83"/>
      <c r="P634" s="84"/>
      <c r="Q634" s="82"/>
      <c r="R634" s="83"/>
      <c r="S634" s="69"/>
      <c r="T634" s="63"/>
      <c r="U634" s="141"/>
      <c r="V634" s="74"/>
      <c r="W634" s="145"/>
      <c r="X634" s="60"/>
      <c r="Y634" s="31"/>
      <c r="AA634" s="33"/>
      <c r="AB634" s="31"/>
    </row>
    <row r="635" spans="1:28" s="2" customFormat="1">
      <c r="A635" s="27"/>
      <c r="B635" s="31"/>
      <c r="J635" s="29"/>
      <c r="K635" s="39"/>
      <c r="L635" s="35"/>
      <c r="M635" s="81"/>
      <c r="N635" s="82"/>
      <c r="O635" s="83"/>
      <c r="P635" s="84"/>
      <c r="Q635" s="82"/>
      <c r="R635" s="83"/>
      <c r="S635" s="69"/>
      <c r="T635" s="63"/>
      <c r="U635" s="141"/>
      <c r="V635" s="74"/>
      <c r="W635" s="145"/>
      <c r="X635" s="60"/>
      <c r="Y635" s="31"/>
      <c r="AA635" s="33"/>
      <c r="AB635" s="31"/>
    </row>
    <row r="636" spans="1:28" s="2" customFormat="1">
      <c r="A636" s="27"/>
      <c r="B636" s="31"/>
      <c r="J636" s="29"/>
      <c r="K636" s="39"/>
      <c r="L636" s="35"/>
      <c r="M636" s="81"/>
      <c r="N636" s="82"/>
      <c r="O636" s="83"/>
      <c r="P636" s="84"/>
      <c r="Q636" s="82"/>
      <c r="R636" s="83"/>
      <c r="S636" s="69"/>
      <c r="T636" s="63"/>
      <c r="U636" s="141"/>
      <c r="V636" s="74"/>
      <c r="W636" s="145"/>
      <c r="X636" s="60"/>
      <c r="Y636" s="31"/>
      <c r="AA636" s="33"/>
      <c r="AB636" s="31"/>
    </row>
    <row r="637" spans="1:28" s="2" customFormat="1">
      <c r="A637" s="27"/>
      <c r="B637" s="31"/>
      <c r="J637" s="29"/>
      <c r="K637" s="39"/>
      <c r="L637" s="35"/>
      <c r="M637" s="81"/>
      <c r="N637" s="82"/>
      <c r="O637" s="83"/>
      <c r="P637" s="84"/>
      <c r="Q637" s="82"/>
      <c r="R637" s="83"/>
      <c r="S637" s="69"/>
      <c r="T637" s="63"/>
      <c r="U637" s="141"/>
      <c r="V637" s="74"/>
      <c r="W637" s="145"/>
      <c r="X637" s="60"/>
      <c r="Y637" s="31"/>
      <c r="AA637" s="33"/>
      <c r="AB637" s="31"/>
    </row>
    <row r="638" spans="1:28" s="2" customFormat="1">
      <c r="A638" s="27"/>
      <c r="B638" s="31"/>
      <c r="J638" s="29"/>
      <c r="K638" s="39"/>
      <c r="L638" s="35"/>
      <c r="M638" s="81"/>
      <c r="N638" s="82"/>
      <c r="O638" s="83"/>
      <c r="P638" s="84"/>
      <c r="Q638" s="82"/>
      <c r="R638" s="83"/>
      <c r="S638" s="69"/>
      <c r="T638" s="63"/>
      <c r="U638" s="141"/>
      <c r="V638" s="74"/>
      <c r="W638" s="145"/>
      <c r="X638" s="60"/>
      <c r="Y638" s="31"/>
      <c r="AA638" s="33"/>
      <c r="AB638" s="31"/>
    </row>
    <row r="639" spans="1:28" s="2" customFormat="1">
      <c r="A639" s="27"/>
      <c r="B639" s="31"/>
      <c r="J639" s="29"/>
      <c r="K639" s="39"/>
      <c r="L639" s="35"/>
      <c r="M639" s="81"/>
      <c r="N639" s="82"/>
      <c r="O639" s="83"/>
      <c r="P639" s="84"/>
      <c r="Q639" s="82"/>
      <c r="R639" s="83"/>
      <c r="S639" s="69"/>
      <c r="T639" s="63"/>
      <c r="U639" s="141"/>
      <c r="V639" s="74"/>
      <c r="W639" s="145"/>
      <c r="X639" s="60"/>
      <c r="Y639" s="31"/>
      <c r="AA639" s="33"/>
      <c r="AB639" s="31"/>
    </row>
    <row r="640" spans="1:28" s="2" customFormat="1">
      <c r="A640" s="27"/>
      <c r="B640" s="31"/>
      <c r="J640" s="29"/>
      <c r="K640" s="39"/>
      <c r="L640" s="35"/>
      <c r="M640" s="81"/>
      <c r="N640" s="82"/>
      <c r="O640" s="83"/>
      <c r="P640" s="84"/>
      <c r="Q640" s="82"/>
      <c r="R640" s="83"/>
      <c r="S640" s="69"/>
      <c r="T640" s="63"/>
      <c r="U640" s="141"/>
      <c r="V640" s="74"/>
      <c r="W640" s="145"/>
      <c r="X640" s="60"/>
      <c r="Y640" s="31"/>
      <c r="AA640" s="33"/>
      <c r="AB640" s="31"/>
    </row>
    <row r="641" spans="1:28" s="2" customFormat="1">
      <c r="A641" s="27"/>
      <c r="B641" s="31"/>
      <c r="J641" s="29"/>
      <c r="K641" s="39"/>
      <c r="L641" s="35"/>
      <c r="M641" s="81"/>
      <c r="N641" s="82"/>
      <c r="O641" s="83"/>
      <c r="P641" s="84"/>
      <c r="Q641" s="82"/>
      <c r="R641" s="83"/>
      <c r="S641" s="69"/>
      <c r="T641" s="63"/>
      <c r="U641" s="141"/>
      <c r="V641" s="74"/>
      <c r="W641" s="145"/>
      <c r="X641" s="60"/>
      <c r="Y641" s="31"/>
      <c r="AA641" s="33"/>
      <c r="AB641" s="31"/>
    </row>
    <row r="642" spans="1:28" s="2" customFormat="1">
      <c r="A642" s="27"/>
      <c r="B642" s="31"/>
      <c r="J642" s="29"/>
      <c r="K642" s="39"/>
      <c r="L642" s="35"/>
      <c r="M642" s="81"/>
      <c r="N642" s="82"/>
      <c r="O642" s="83"/>
      <c r="P642" s="84"/>
      <c r="Q642" s="82"/>
      <c r="R642" s="83"/>
      <c r="S642" s="69"/>
      <c r="T642" s="63"/>
      <c r="U642" s="141"/>
      <c r="V642" s="74"/>
      <c r="W642" s="145"/>
      <c r="X642" s="60"/>
      <c r="Y642" s="31"/>
      <c r="AA642" s="33"/>
      <c r="AB642" s="31"/>
    </row>
    <row r="643" spans="1:28" s="2" customFormat="1">
      <c r="A643" s="27"/>
      <c r="B643" s="31"/>
      <c r="J643" s="29"/>
      <c r="K643" s="39"/>
      <c r="L643" s="35"/>
      <c r="M643" s="81"/>
      <c r="N643" s="82"/>
      <c r="O643" s="83"/>
      <c r="P643" s="84"/>
      <c r="Q643" s="82"/>
      <c r="R643" s="83"/>
      <c r="S643" s="69"/>
      <c r="T643" s="63"/>
      <c r="U643" s="141"/>
      <c r="V643" s="74"/>
      <c r="W643" s="145"/>
      <c r="X643" s="60"/>
      <c r="Y643" s="31"/>
      <c r="AA643" s="33"/>
      <c r="AB643" s="31"/>
    </row>
    <row r="644" spans="1:28" s="2" customFormat="1">
      <c r="A644" s="27"/>
      <c r="B644" s="31"/>
      <c r="J644" s="29"/>
      <c r="K644" s="39"/>
      <c r="L644" s="35"/>
      <c r="M644" s="81"/>
      <c r="N644" s="82"/>
      <c r="O644" s="83"/>
      <c r="P644" s="84"/>
      <c r="Q644" s="82"/>
      <c r="R644" s="83"/>
      <c r="S644" s="69"/>
      <c r="T644" s="63"/>
      <c r="U644" s="141"/>
      <c r="V644" s="74"/>
      <c r="W644" s="145"/>
      <c r="X644" s="60"/>
      <c r="Y644" s="31"/>
      <c r="AA644" s="33"/>
      <c r="AB644" s="31"/>
    </row>
    <row r="645" spans="1:28" s="2" customFormat="1">
      <c r="A645" s="27"/>
      <c r="B645" s="31"/>
      <c r="J645" s="29"/>
      <c r="K645" s="39"/>
      <c r="L645" s="35"/>
      <c r="M645" s="81"/>
      <c r="N645" s="82"/>
      <c r="O645" s="83"/>
      <c r="P645" s="84"/>
      <c r="Q645" s="82"/>
      <c r="R645" s="83"/>
      <c r="S645" s="69"/>
      <c r="T645" s="63"/>
      <c r="U645" s="141"/>
      <c r="V645" s="74"/>
      <c r="W645" s="145"/>
      <c r="X645" s="60"/>
      <c r="Y645" s="31"/>
      <c r="AA645" s="33"/>
      <c r="AB645" s="31"/>
    </row>
    <row r="646" spans="1:28" s="2" customFormat="1">
      <c r="A646" s="27"/>
      <c r="B646" s="31"/>
      <c r="J646" s="29"/>
      <c r="K646" s="39"/>
      <c r="L646" s="35"/>
      <c r="M646" s="81"/>
      <c r="N646" s="82"/>
      <c r="O646" s="83"/>
      <c r="P646" s="84"/>
      <c r="Q646" s="82"/>
      <c r="R646" s="83"/>
      <c r="S646" s="69"/>
      <c r="T646" s="63"/>
      <c r="U646" s="141"/>
      <c r="V646" s="74"/>
      <c r="W646" s="145"/>
      <c r="X646" s="60"/>
      <c r="Y646" s="31"/>
      <c r="AA646" s="33"/>
      <c r="AB646" s="31"/>
    </row>
    <row r="647" spans="1:28" s="2" customFormat="1">
      <c r="A647" s="27"/>
      <c r="B647" s="31"/>
      <c r="J647" s="29"/>
      <c r="K647" s="39"/>
      <c r="L647" s="35"/>
      <c r="M647" s="81"/>
      <c r="N647" s="82"/>
      <c r="O647" s="83"/>
      <c r="P647" s="84"/>
      <c r="Q647" s="82"/>
      <c r="R647" s="83"/>
      <c r="S647" s="69"/>
      <c r="T647" s="63"/>
      <c r="U647" s="141"/>
      <c r="V647" s="74"/>
      <c r="W647" s="145"/>
      <c r="X647" s="60"/>
      <c r="Y647" s="31"/>
      <c r="AA647" s="33"/>
      <c r="AB647" s="31"/>
    </row>
    <row r="648" spans="1:28" s="2" customFormat="1">
      <c r="A648" s="27"/>
      <c r="B648" s="31"/>
      <c r="J648" s="29"/>
      <c r="K648" s="39"/>
      <c r="L648" s="35"/>
      <c r="M648" s="81"/>
      <c r="N648" s="82"/>
      <c r="O648" s="83"/>
      <c r="P648" s="84"/>
      <c r="Q648" s="82"/>
      <c r="R648" s="83"/>
      <c r="S648" s="69"/>
      <c r="T648" s="63"/>
      <c r="U648" s="141"/>
      <c r="V648" s="74"/>
      <c r="W648" s="145"/>
      <c r="X648" s="60"/>
      <c r="Y648" s="31"/>
      <c r="AA648" s="33"/>
      <c r="AB648" s="31"/>
    </row>
    <row r="649" spans="1:28" s="2" customFormat="1">
      <c r="A649" s="27"/>
      <c r="B649" s="31"/>
      <c r="J649" s="29"/>
      <c r="K649" s="39"/>
      <c r="L649" s="35"/>
      <c r="M649" s="81"/>
      <c r="N649" s="82"/>
      <c r="O649" s="83"/>
      <c r="P649" s="84"/>
      <c r="Q649" s="82"/>
      <c r="R649" s="83"/>
      <c r="S649" s="69"/>
      <c r="T649" s="63"/>
      <c r="U649" s="141"/>
      <c r="V649" s="74"/>
      <c r="W649" s="145"/>
      <c r="X649" s="60"/>
      <c r="Y649" s="31"/>
      <c r="AA649" s="33"/>
      <c r="AB649" s="31"/>
    </row>
    <row r="650" spans="1:28" s="2" customFormat="1">
      <c r="A650" s="27"/>
      <c r="B650" s="31"/>
      <c r="J650" s="29"/>
      <c r="K650" s="39"/>
      <c r="L650" s="35"/>
      <c r="M650" s="81"/>
      <c r="N650" s="82"/>
      <c r="O650" s="83"/>
      <c r="P650" s="84"/>
      <c r="Q650" s="82"/>
      <c r="R650" s="83"/>
      <c r="S650" s="69"/>
      <c r="T650" s="63"/>
      <c r="U650" s="141"/>
      <c r="V650" s="74"/>
      <c r="W650" s="145"/>
      <c r="X650" s="60"/>
      <c r="Y650" s="31"/>
      <c r="AA650" s="33"/>
      <c r="AB650" s="31"/>
    </row>
    <row r="651" spans="1:28" s="2" customFormat="1">
      <c r="A651" s="27"/>
      <c r="B651" s="31"/>
      <c r="J651" s="29"/>
      <c r="K651" s="39"/>
      <c r="L651" s="35"/>
      <c r="M651" s="81"/>
      <c r="N651" s="82"/>
      <c r="O651" s="83"/>
      <c r="P651" s="84"/>
      <c r="Q651" s="82"/>
      <c r="R651" s="83"/>
      <c r="S651" s="69"/>
      <c r="T651" s="63"/>
      <c r="U651" s="141"/>
      <c r="V651" s="74"/>
      <c r="W651" s="145"/>
      <c r="X651" s="60"/>
      <c r="Y651" s="31"/>
      <c r="AA651" s="33"/>
      <c r="AB651" s="31"/>
    </row>
    <row r="652" spans="1:28" s="2" customFormat="1">
      <c r="A652" s="27"/>
      <c r="B652" s="31"/>
      <c r="J652" s="29"/>
      <c r="K652" s="39"/>
      <c r="L652" s="35"/>
      <c r="M652" s="81"/>
      <c r="N652" s="82"/>
      <c r="O652" s="83"/>
      <c r="P652" s="84"/>
      <c r="Q652" s="82"/>
      <c r="R652" s="83"/>
      <c r="S652" s="69"/>
      <c r="T652" s="63"/>
      <c r="U652" s="141"/>
      <c r="V652" s="74"/>
      <c r="W652" s="145"/>
      <c r="X652" s="60"/>
      <c r="Y652" s="31"/>
      <c r="AA652" s="33"/>
      <c r="AB652" s="31"/>
    </row>
    <row r="653" spans="1:28" s="2" customFormat="1">
      <c r="A653" s="27"/>
      <c r="B653" s="31"/>
      <c r="J653" s="29"/>
      <c r="K653" s="39"/>
      <c r="L653" s="35"/>
      <c r="M653" s="81"/>
      <c r="N653" s="82"/>
      <c r="O653" s="83"/>
      <c r="P653" s="84"/>
      <c r="Q653" s="82"/>
      <c r="R653" s="83"/>
      <c r="S653" s="69"/>
      <c r="T653" s="63"/>
      <c r="U653" s="141"/>
      <c r="V653" s="74"/>
      <c r="W653" s="145"/>
      <c r="X653" s="60"/>
      <c r="Y653" s="31"/>
      <c r="AA653" s="33"/>
      <c r="AB653" s="31"/>
    </row>
    <row r="654" spans="1:28" s="2" customFormat="1">
      <c r="A654" s="27"/>
      <c r="B654" s="31"/>
      <c r="J654" s="29"/>
      <c r="K654" s="39"/>
      <c r="L654" s="35"/>
      <c r="M654" s="81"/>
      <c r="N654" s="82"/>
      <c r="O654" s="83"/>
      <c r="P654" s="84"/>
      <c r="Q654" s="82"/>
      <c r="R654" s="83"/>
      <c r="S654" s="69"/>
      <c r="T654" s="63"/>
      <c r="U654" s="141"/>
      <c r="V654" s="74"/>
      <c r="W654" s="145"/>
      <c r="X654" s="60"/>
      <c r="Y654" s="31"/>
      <c r="AA654" s="33"/>
      <c r="AB654" s="31"/>
    </row>
    <row r="655" spans="1:28" s="2" customFormat="1">
      <c r="A655" s="27"/>
      <c r="B655" s="31"/>
      <c r="J655" s="29"/>
      <c r="K655" s="39"/>
      <c r="L655" s="35"/>
      <c r="M655" s="81"/>
      <c r="N655" s="82"/>
      <c r="O655" s="83"/>
      <c r="P655" s="84"/>
      <c r="Q655" s="82"/>
      <c r="R655" s="83"/>
      <c r="S655" s="69"/>
      <c r="T655" s="63"/>
      <c r="U655" s="141"/>
      <c r="V655" s="74"/>
      <c r="W655" s="145"/>
      <c r="X655" s="60"/>
      <c r="Y655" s="31"/>
      <c r="AA655" s="33"/>
      <c r="AB655" s="31"/>
    </row>
    <row r="656" spans="1:28" s="2" customFormat="1">
      <c r="A656" s="27"/>
      <c r="B656" s="31"/>
      <c r="J656" s="29"/>
      <c r="K656" s="39"/>
      <c r="L656" s="35"/>
      <c r="M656" s="81"/>
      <c r="N656" s="82"/>
      <c r="O656" s="83"/>
      <c r="P656" s="84"/>
      <c r="Q656" s="82"/>
      <c r="R656" s="83"/>
      <c r="S656" s="69"/>
      <c r="T656" s="63"/>
      <c r="U656" s="141"/>
      <c r="V656" s="74"/>
      <c r="W656" s="145"/>
      <c r="X656" s="60"/>
      <c r="Y656" s="31"/>
      <c r="AA656" s="33"/>
      <c r="AB656" s="31"/>
    </row>
    <row r="657" spans="1:28" s="2" customFormat="1">
      <c r="A657" s="27"/>
      <c r="B657" s="31"/>
      <c r="J657" s="29"/>
      <c r="K657" s="39"/>
      <c r="L657" s="35"/>
      <c r="M657" s="81"/>
      <c r="N657" s="82"/>
      <c r="O657" s="83"/>
      <c r="P657" s="84"/>
      <c r="Q657" s="82"/>
      <c r="R657" s="83"/>
      <c r="S657" s="69"/>
      <c r="T657" s="63"/>
      <c r="U657" s="141"/>
      <c r="V657" s="74"/>
      <c r="W657" s="145"/>
      <c r="X657" s="60"/>
      <c r="Y657" s="31"/>
      <c r="AA657" s="33"/>
      <c r="AB657" s="31"/>
    </row>
    <row r="658" spans="1:28" s="2" customFormat="1">
      <c r="A658" s="27"/>
      <c r="B658" s="31"/>
      <c r="J658" s="29"/>
      <c r="K658" s="39"/>
      <c r="L658" s="35"/>
      <c r="M658" s="81"/>
      <c r="N658" s="82"/>
      <c r="O658" s="83"/>
      <c r="P658" s="84"/>
      <c r="Q658" s="82"/>
      <c r="R658" s="83"/>
      <c r="S658" s="69"/>
      <c r="T658" s="63"/>
      <c r="U658" s="141"/>
      <c r="V658" s="74"/>
      <c r="W658" s="145"/>
      <c r="X658" s="60"/>
      <c r="Y658" s="31"/>
      <c r="AA658" s="33"/>
      <c r="AB658" s="31"/>
    </row>
    <row r="659" spans="1:28" s="2" customFormat="1">
      <c r="A659" s="27"/>
      <c r="B659" s="31"/>
      <c r="J659" s="29"/>
      <c r="K659" s="39"/>
      <c r="L659" s="35"/>
      <c r="M659" s="81"/>
      <c r="N659" s="82"/>
      <c r="O659" s="83"/>
      <c r="P659" s="84"/>
      <c r="Q659" s="82"/>
      <c r="R659" s="83"/>
      <c r="S659" s="69"/>
      <c r="T659" s="63"/>
      <c r="U659" s="141"/>
      <c r="V659" s="74"/>
      <c r="W659" s="145"/>
      <c r="X659" s="60"/>
      <c r="Y659" s="31"/>
      <c r="AA659" s="33"/>
      <c r="AB659" s="31"/>
    </row>
    <row r="660" spans="1:28" s="2" customFormat="1">
      <c r="A660" s="27"/>
      <c r="B660" s="31"/>
      <c r="J660" s="29"/>
      <c r="K660" s="39"/>
      <c r="L660" s="35"/>
      <c r="M660" s="81"/>
      <c r="N660" s="82"/>
      <c r="O660" s="83"/>
      <c r="P660" s="84"/>
      <c r="Q660" s="82"/>
      <c r="R660" s="83"/>
      <c r="S660" s="69"/>
      <c r="T660" s="63"/>
      <c r="U660" s="141"/>
      <c r="V660" s="74"/>
      <c r="W660" s="145"/>
      <c r="X660" s="60"/>
      <c r="Y660" s="31"/>
      <c r="AA660" s="33"/>
      <c r="AB660" s="31"/>
    </row>
    <row r="661" spans="1:28" s="2" customFormat="1">
      <c r="A661" s="27"/>
      <c r="B661" s="31"/>
      <c r="J661" s="29"/>
      <c r="K661" s="39"/>
      <c r="L661" s="35"/>
      <c r="M661" s="81"/>
      <c r="N661" s="82"/>
      <c r="O661" s="83"/>
      <c r="P661" s="84"/>
      <c r="Q661" s="82"/>
      <c r="R661" s="83"/>
      <c r="S661" s="69"/>
      <c r="T661" s="63"/>
      <c r="U661" s="141"/>
      <c r="V661" s="74"/>
      <c r="W661" s="145"/>
      <c r="X661" s="60"/>
      <c r="Y661" s="31"/>
      <c r="AA661" s="33"/>
      <c r="AB661" s="31"/>
    </row>
    <row r="662" spans="1:28" s="2" customFormat="1">
      <c r="A662" s="27"/>
      <c r="B662" s="31"/>
      <c r="J662" s="29"/>
      <c r="K662" s="39"/>
      <c r="L662" s="35"/>
      <c r="M662" s="81"/>
      <c r="N662" s="82"/>
      <c r="O662" s="83"/>
      <c r="P662" s="84"/>
      <c r="Q662" s="82"/>
      <c r="R662" s="83"/>
      <c r="S662" s="69"/>
      <c r="T662" s="63"/>
      <c r="U662" s="141"/>
      <c r="V662" s="74"/>
      <c r="W662" s="145"/>
      <c r="X662" s="60"/>
      <c r="Y662" s="31"/>
      <c r="AA662" s="33"/>
      <c r="AB662" s="31"/>
    </row>
    <row r="663" spans="1:28" s="2" customFormat="1">
      <c r="A663" s="27"/>
      <c r="B663" s="31"/>
      <c r="J663" s="29"/>
      <c r="K663" s="39"/>
      <c r="L663" s="35"/>
      <c r="M663" s="81"/>
      <c r="N663" s="82"/>
      <c r="O663" s="83"/>
      <c r="P663" s="84"/>
      <c r="Q663" s="82"/>
      <c r="R663" s="83"/>
      <c r="S663" s="69"/>
      <c r="T663" s="63"/>
      <c r="U663" s="141"/>
      <c r="V663" s="74"/>
      <c r="W663" s="145"/>
      <c r="X663" s="60"/>
      <c r="Y663" s="31"/>
      <c r="AA663" s="33"/>
      <c r="AB663" s="31"/>
    </row>
    <row r="664" spans="1:28" s="2" customFormat="1">
      <c r="A664" s="27"/>
      <c r="B664" s="31"/>
      <c r="J664" s="29"/>
      <c r="K664" s="39"/>
      <c r="L664" s="35"/>
      <c r="M664" s="81"/>
      <c r="N664" s="82"/>
      <c r="O664" s="83"/>
      <c r="P664" s="84"/>
      <c r="Q664" s="82"/>
      <c r="R664" s="83"/>
      <c r="S664" s="69"/>
      <c r="T664" s="63"/>
      <c r="U664" s="141"/>
      <c r="V664" s="74"/>
      <c r="W664" s="145"/>
      <c r="X664" s="60"/>
      <c r="Y664" s="31"/>
      <c r="AA664" s="33"/>
      <c r="AB664" s="31"/>
    </row>
    <row r="665" spans="1:28" s="2" customFormat="1">
      <c r="A665" s="27"/>
      <c r="B665" s="31"/>
      <c r="J665" s="29"/>
      <c r="K665" s="39"/>
      <c r="L665" s="35"/>
      <c r="M665" s="81"/>
      <c r="N665" s="82"/>
      <c r="O665" s="83"/>
      <c r="P665" s="84"/>
      <c r="Q665" s="82"/>
      <c r="R665" s="83"/>
      <c r="S665" s="69"/>
      <c r="T665" s="63"/>
      <c r="U665" s="141"/>
      <c r="V665" s="74"/>
      <c r="W665" s="145"/>
      <c r="X665" s="60"/>
      <c r="Y665" s="31"/>
      <c r="AA665" s="33"/>
      <c r="AB665" s="31"/>
    </row>
    <row r="666" spans="1:28" s="2" customFormat="1">
      <c r="A666" s="27"/>
      <c r="B666" s="31"/>
      <c r="J666" s="29"/>
      <c r="K666" s="39"/>
      <c r="L666" s="35"/>
      <c r="M666" s="81"/>
      <c r="N666" s="82"/>
      <c r="O666" s="83"/>
      <c r="P666" s="84"/>
      <c r="Q666" s="82"/>
      <c r="R666" s="83"/>
      <c r="S666" s="69"/>
      <c r="T666" s="63"/>
      <c r="U666" s="141"/>
      <c r="V666" s="74"/>
      <c r="W666" s="145"/>
      <c r="X666" s="60"/>
      <c r="Y666" s="31"/>
      <c r="AA666" s="33"/>
      <c r="AB666" s="31"/>
    </row>
    <row r="667" spans="1:28" s="2" customFormat="1">
      <c r="A667" s="27"/>
      <c r="B667" s="31"/>
      <c r="J667" s="29"/>
      <c r="K667" s="39"/>
      <c r="L667" s="35"/>
      <c r="M667" s="81"/>
      <c r="N667" s="82"/>
      <c r="O667" s="83"/>
      <c r="P667" s="84"/>
      <c r="Q667" s="82"/>
      <c r="R667" s="83"/>
      <c r="S667" s="69"/>
      <c r="T667" s="63"/>
      <c r="U667" s="141"/>
      <c r="V667" s="74"/>
      <c r="W667" s="145"/>
      <c r="X667" s="60"/>
      <c r="Y667" s="31"/>
      <c r="AA667" s="33"/>
      <c r="AB667" s="31"/>
    </row>
    <row r="668" spans="1:28" s="2" customFormat="1">
      <c r="A668" s="27"/>
      <c r="B668" s="31"/>
      <c r="J668" s="29"/>
      <c r="K668" s="39"/>
      <c r="L668" s="35"/>
      <c r="M668" s="81"/>
      <c r="N668" s="82"/>
      <c r="O668" s="83"/>
      <c r="P668" s="84"/>
      <c r="Q668" s="82"/>
      <c r="R668" s="83"/>
      <c r="S668" s="69"/>
      <c r="T668" s="63"/>
      <c r="U668" s="141"/>
      <c r="V668" s="74"/>
      <c r="W668" s="145"/>
      <c r="X668" s="60"/>
      <c r="Y668" s="31"/>
      <c r="AA668" s="33"/>
      <c r="AB668" s="31"/>
    </row>
    <row r="669" spans="1:28" s="2" customFormat="1">
      <c r="A669" s="27"/>
      <c r="B669" s="31"/>
      <c r="J669" s="29"/>
      <c r="K669" s="39"/>
      <c r="L669" s="35"/>
      <c r="M669" s="81"/>
      <c r="N669" s="82"/>
      <c r="O669" s="83"/>
      <c r="P669" s="84"/>
      <c r="Q669" s="82"/>
      <c r="R669" s="83"/>
      <c r="S669" s="69"/>
      <c r="T669" s="63"/>
      <c r="U669" s="141"/>
      <c r="V669" s="74"/>
      <c r="W669" s="145"/>
      <c r="X669" s="60"/>
      <c r="Y669" s="31"/>
      <c r="AA669" s="33"/>
      <c r="AB669" s="31"/>
    </row>
    <row r="670" spans="1:28" s="2" customFormat="1">
      <c r="A670" s="27"/>
      <c r="B670" s="31"/>
      <c r="J670" s="29"/>
      <c r="K670" s="39"/>
      <c r="L670" s="35"/>
      <c r="M670" s="81"/>
      <c r="N670" s="82"/>
      <c r="O670" s="83"/>
      <c r="P670" s="84"/>
      <c r="Q670" s="82"/>
      <c r="R670" s="83"/>
      <c r="S670" s="69"/>
      <c r="T670" s="63"/>
      <c r="U670" s="141"/>
      <c r="V670" s="74"/>
      <c r="W670" s="145"/>
      <c r="X670" s="60"/>
      <c r="Y670" s="31"/>
      <c r="AA670" s="33"/>
      <c r="AB670" s="31"/>
    </row>
    <row r="671" spans="1:28" s="2" customFormat="1">
      <c r="A671" s="27"/>
      <c r="B671" s="31"/>
      <c r="J671" s="29"/>
      <c r="K671" s="39"/>
      <c r="L671" s="35"/>
      <c r="M671" s="81"/>
      <c r="N671" s="82"/>
      <c r="O671" s="83"/>
      <c r="P671" s="84"/>
      <c r="Q671" s="82"/>
      <c r="R671" s="83"/>
      <c r="S671" s="69"/>
      <c r="T671" s="63"/>
      <c r="U671" s="141"/>
      <c r="V671" s="74"/>
      <c r="W671" s="145"/>
      <c r="X671" s="60"/>
      <c r="Y671" s="31"/>
      <c r="AA671" s="33"/>
      <c r="AB671" s="31"/>
    </row>
    <row r="672" spans="1:28" s="2" customFormat="1">
      <c r="A672" s="27"/>
      <c r="B672" s="31"/>
      <c r="J672" s="29"/>
      <c r="K672" s="39"/>
      <c r="L672" s="35"/>
      <c r="M672" s="81"/>
      <c r="N672" s="82"/>
      <c r="O672" s="83"/>
      <c r="P672" s="84"/>
      <c r="Q672" s="82"/>
      <c r="R672" s="83"/>
      <c r="S672" s="69"/>
      <c r="T672" s="63"/>
      <c r="U672" s="141"/>
      <c r="V672" s="74"/>
      <c r="W672" s="145"/>
      <c r="X672" s="60"/>
      <c r="Y672" s="31"/>
      <c r="AA672" s="33"/>
      <c r="AB672" s="31"/>
    </row>
    <row r="673" spans="1:28" s="2" customFormat="1">
      <c r="A673" s="27"/>
      <c r="B673" s="31"/>
      <c r="J673" s="29"/>
      <c r="K673" s="39"/>
      <c r="L673" s="35"/>
      <c r="M673" s="81"/>
      <c r="N673" s="82"/>
      <c r="O673" s="83"/>
      <c r="P673" s="84"/>
      <c r="Q673" s="82"/>
      <c r="R673" s="83"/>
      <c r="S673" s="69"/>
      <c r="T673" s="63"/>
      <c r="U673" s="141"/>
      <c r="V673" s="74"/>
      <c r="W673" s="145"/>
      <c r="X673" s="60"/>
      <c r="Y673" s="31"/>
      <c r="AA673" s="33"/>
      <c r="AB673" s="31"/>
    </row>
    <row r="674" spans="1:28" s="2" customFormat="1">
      <c r="A674" s="27"/>
      <c r="B674" s="31"/>
      <c r="J674" s="29"/>
      <c r="K674" s="39"/>
      <c r="L674" s="35"/>
      <c r="M674" s="81"/>
      <c r="N674" s="82"/>
      <c r="O674" s="83"/>
      <c r="P674" s="84"/>
      <c r="Q674" s="82"/>
      <c r="R674" s="83"/>
      <c r="S674" s="69"/>
      <c r="T674" s="63"/>
      <c r="U674" s="141"/>
      <c r="V674" s="74"/>
      <c r="W674" s="145"/>
      <c r="X674" s="60"/>
      <c r="Y674" s="31"/>
      <c r="AA674" s="33"/>
      <c r="AB674" s="31"/>
    </row>
    <row r="675" spans="1:28" s="2" customFormat="1">
      <c r="A675" s="27"/>
      <c r="B675" s="31"/>
      <c r="J675" s="29"/>
      <c r="K675" s="39"/>
      <c r="L675" s="35"/>
      <c r="M675" s="81"/>
      <c r="N675" s="82"/>
      <c r="O675" s="83"/>
      <c r="P675" s="84"/>
      <c r="Q675" s="82"/>
      <c r="R675" s="83"/>
      <c r="S675" s="69"/>
      <c r="T675" s="63"/>
      <c r="U675" s="141"/>
      <c r="V675" s="74"/>
      <c r="W675" s="145"/>
      <c r="X675" s="60"/>
      <c r="Y675" s="31"/>
      <c r="AA675" s="33"/>
      <c r="AB675" s="31"/>
    </row>
    <row r="676" spans="1:28" s="2" customFormat="1">
      <c r="A676" s="27"/>
      <c r="B676" s="31"/>
      <c r="J676" s="29"/>
      <c r="K676" s="39"/>
      <c r="L676" s="35"/>
      <c r="M676" s="81"/>
      <c r="N676" s="82"/>
      <c r="O676" s="83"/>
      <c r="P676" s="84"/>
      <c r="Q676" s="82"/>
      <c r="R676" s="83"/>
      <c r="S676" s="69"/>
      <c r="T676" s="63"/>
      <c r="U676" s="141"/>
      <c r="V676" s="74"/>
      <c r="W676" s="145"/>
      <c r="X676" s="60"/>
      <c r="Y676" s="31"/>
      <c r="AA676" s="33"/>
      <c r="AB676" s="31"/>
    </row>
    <row r="677" spans="1:28" s="2" customFormat="1">
      <c r="A677" s="27"/>
      <c r="B677" s="31"/>
      <c r="J677" s="29"/>
      <c r="K677" s="39"/>
      <c r="L677" s="35"/>
      <c r="M677" s="81"/>
      <c r="N677" s="82"/>
      <c r="O677" s="83"/>
      <c r="P677" s="84"/>
      <c r="Q677" s="82"/>
      <c r="R677" s="83"/>
      <c r="S677" s="69"/>
      <c r="T677" s="63"/>
      <c r="U677" s="141"/>
      <c r="V677" s="74"/>
      <c r="W677" s="145"/>
      <c r="X677" s="60"/>
      <c r="Y677" s="31"/>
      <c r="AA677" s="33"/>
      <c r="AB677" s="31"/>
    </row>
    <row r="678" spans="1:28" s="2" customFormat="1">
      <c r="A678" s="27"/>
      <c r="B678" s="31"/>
      <c r="J678" s="29"/>
      <c r="K678" s="39"/>
      <c r="L678" s="35"/>
      <c r="M678" s="81"/>
      <c r="N678" s="82"/>
      <c r="O678" s="83"/>
      <c r="P678" s="84"/>
      <c r="Q678" s="82"/>
      <c r="R678" s="83"/>
      <c r="S678" s="69"/>
      <c r="T678" s="63"/>
      <c r="U678" s="141"/>
      <c r="V678" s="74"/>
      <c r="W678" s="145"/>
      <c r="X678" s="60"/>
      <c r="Y678" s="31"/>
      <c r="AA678" s="33"/>
      <c r="AB678" s="31"/>
    </row>
    <row r="679" spans="1:28" s="2" customFormat="1">
      <c r="A679" s="27"/>
      <c r="B679" s="31"/>
      <c r="J679" s="29"/>
      <c r="K679" s="39"/>
      <c r="L679" s="35"/>
      <c r="M679" s="81"/>
      <c r="N679" s="82"/>
      <c r="O679" s="83"/>
      <c r="P679" s="84"/>
      <c r="Q679" s="82"/>
      <c r="R679" s="83"/>
      <c r="S679" s="69"/>
      <c r="T679" s="63"/>
      <c r="U679" s="141"/>
      <c r="V679" s="74"/>
      <c r="W679" s="145"/>
      <c r="X679" s="60"/>
      <c r="Y679" s="31"/>
      <c r="AA679" s="33"/>
      <c r="AB679" s="31"/>
    </row>
    <row r="680" spans="1:28" s="2" customFormat="1">
      <c r="A680" s="27"/>
      <c r="B680" s="31"/>
      <c r="J680" s="29"/>
      <c r="K680" s="39"/>
      <c r="L680" s="35"/>
      <c r="M680" s="81"/>
      <c r="N680" s="82"/>
      <c r="O680" s="83"/>
      <c r="P680" s="84"/>
      <c r="Q680" s="82"/>
      <c r="R680" s="83"/>
      <c r="S680" s="69"/>
      <c r="T680" s="63"/>
      <c r="U680" s="141"/>
      <c r="V680" s="74"/>
      <c r="W680" s="145"/>
      <c r="X680" s="60"/>
      <c r="Y680" s="31"/>
      <c r="AA680" s="33"/>
      <c r="AB680" s="31"/>
    </row>
    <row r="681" spans="1:28" s="2" customFormat="1">
      <c r="A681" s="27"/>
      <c r="B681" s="31"/>
      <c r="J681" s="29"/>
      <c r="K681" s="39"/>
      <c r="L681" s="35"/>
      <c r="M681" s="81"/>
      <c r="N681" s="82"/>
      <c r="O681" s="83"/>
      <c r="P681" s="84"/>
      <c r="Q681" s="82"/>
      <c r="R681" s="83"/>
      <c r="S681" s="69"/>
      <c r="T681" s="63"/>
      <c r="U681" s="141"/>
      <c r="V681" s="74"/>
      <c r="W681" s="145"/>
      <c r="X681" s="60"/>
      <c r="Y681" s="31"/>
      <c r="AA681" s="33"/>
      <c r="AB681" s="31"/>
    </row>
    <row r="682" spans="1:28" s="2" customFormat="1">
      <c r="A682" s="27"/>
      <c r="B682" s="31"/>
      <c r="J682" s="29"/>
      <c r="K682" s="39"/>
      <c r="L682" s="35"/>
      <c r="M682" s="81"/>
      <c r="N682" s="82"/>
      <c r="O682" s="83"/>
      <c r="P682" s="84"/>
      <c r="Q682" s="82"/>
      <c r="R682" s="83"/>
      <c r="S682" s="69"/>
      <c r="T682" s="63"/>
      <c r="U682" s="141"/>
      <c r="V682" s="74"/>
      <c r="W682" s="145"/>
      <c r="X682" s="60"/>
      <c r="Y682" s="31"/>
      <c r="AA682" s="33"/>
      <c r="AB682" s="31"/>
    </row>
    <row r="683" spans="1:28" s="2" customFormat="1">
      <c r="A683" s="27"/>
      <c r="B683" s="31"/>
      <c r="J683" s="29"/>
      <c r="K683" s="39"/>
      <c r="L683" s="35"/>
      <c r="M683" s="81"/>
      <c r="N683" s="82"/>
      <c r="O683" s="83"/>
      <c r="P683" s="84"/>
      <c r="Q683" s="82"/>
      <c r="R683" s="83"/>
      <c r="S683" s="69"/>
      <c r="T683" s="63"/>
      <c r="U683" s="141"/>
      <c r="V683" s="74"/>
      <c r="W683" s="145"/>
      <c r="X683" s="60"/>
      <c r="Y683" s="31"/>
      <c r="AA683" s="33"/>
      <c r="AB683" s="31"/>
    </row>
    <row r="684" spans="1:28" s="2" customFormat="1">
      <c r="A684" s="27"/>
      <c r="B684" s="31"/>
      <c r="J684" s="29"/>
      <c r="K684" s="39"/>
      <c r="L684" s="35"/>
      <c r="M684" s="81"/>
      <c r="N684" s="82"/>
      <c r="O684" s="83"/>
      <c r="P684" s="84"/>
      <c r="Q684" s="82"/>
      <c r="R684" s="83"/>
      <c r="S684" s="69"/>
      <c r="T684" s="63"/>
      <c r="U684" s="141"/>
      <c r="V684" s="74"/>
      <c r="W684" s="145"/>
      <c r="X684" s="60"/>
      <c r="Y684" s="31"/>
      <c r="AA684" s="33"/>
      <c r="AB684" s="31"/>
    </row>
    <row r="685" spans="1:28" s="2" customFormat="1">
      <c r="A685" s="27"/>
      <c r="B685" s="31"/>
      <c r="J685" s="29"/>
      <c r="K685" s="39"/>
      <c r="L685" s="35"/>
      <c r="M685" s="81"/>
      <c r="N685" s="82"/>
      <c r="O685" s="83"/>
      <c r="P685" s="84"/>
      <c r="Q685" s="82"/>
      <c r="R685" s="83"/>
      <c r="S685" s="69"/>
      <c r="T685" s="63"/>
      <c r="U685" s="141"/>
      <c r="V685" s="74"/>
      <c r="W685" s="145"/>
      <c r="X685" s="60"/>
      <c r="Y685" s="31"/>
      <c r="AA685" s="33"/>
      <c r="AB685" s="31"/>
    </row>
    <row r="686" spans="1:28" s="2" customFormat="1">
      <c r="A686" s="27"/>
      <c r="B686" s="31"/>
      <c r="J686" s="29"/>
      <c r="K686" s="39"/>
      <c r="L686" s="35"/>
      <c r="M686" s="81"/>
      <c r="N686" s="82"/>
      <c r="O686" s="83"/>
      <c r="P686" s="84"/>
      <c r="Q686" s="82"/>
      <c r="R686" s="83"/>
      <c r="S686" s="69"/>
      <c r="T686" s="63"/>
      <c r="U686" s="141"/>
      <c r="V686" s="74"/>
      <c r="W686" s="145"/>
      <c r="X686" s="60"/>
      <c r="Y686" s="31"/>
      <c r="AA686" s="33"/>
      <c r="AB686" s="31"/>
    </row>
    <row r="687" spans="1:28" s="2" customFormat="1">
      <c r="A687" s="27"/>
      <c r="B687" s="31"/>
      <c r="J687" s="29"/>
      <c r="K687" s="39"/>
      <c r="L687" s="35"/>
      <c r="M687" s="81"/>
      <c r="N687" s="82"/>
      <c r="O687" s="83"/>
      <c r="P687" s="84"/>
      <c r="Q687" s="82"/>
      <c r="R687" s="83"/>
      <c r="S687" s="69"/>
      <c r="T687" s="63"/>
      <c r="U687" s="141"/>
      <c r="V687" s="74"/>
      <c r="W687" s="145"/>
      <c r="X687" s="60"/>
      <c r="Y687" s="31"/>
      <c r="AA687" s="33"/>
      <c r="AB687" s="31"/>
    </row>
    <row r="688" spans="1:28" s="2" customFormat="1">
      <c r="A688" s="27"/>
      <c r="B688" s="31"/>
      <c r="J688" s="29"/>
      <c r="K688" s="39"/>
      <c r="L688" s="35"/>
      <c r="M688" s="81"/>
      <c r="N688" s="82"/>
      <c r="O688" s="83"/>
      <c r="P688" s="84"/>
      <c r="Q688" s="82"/>
      <c r="R688" s="83"/>
      <c r="S688" s="69"/>
      <c r="T688" s="63"/>
      <c r="U688" s="141"/>
      <c r="V688" s="74"/>
      <c r="W688" s="145"/>
      <c r="X688" s="60"/>
      <c r="Y688" s="31"/>
      <c r="AA688" s="33"/>
      <c r="AB688" s="31"/>
    </row>
    <row r="689" spans="1:28" s="2" customFormat="1">
      <c r="A689" s="27"/>
      <c r="B689" s="31"/>
      <c r="J689" s="29"/>
      <c r="K689" s="39"/>
      <c r="L689" s="35"/>
      <c r="M689" s="81"/>
      <c r="N689" s="82"/>
      <c r="O689" s="83"/>
      <c r="P689" s="84"/>
      <c r="Q689" s="82"/>
      <c r="R689" s="83"/>
      <c r="S689" s="69"/>
      <c r="T689" s="63"/>
      <c r="U689" s="141"/>
      <c r="V689" s="74"/>
      <c r="W689" s="145"/>
      <c r="X689" s="60"/>
      <c r="Y689" s="31"/>
      <c r="AA689" s="33"/>
      <c r="AB689" s="31"/>
    </row>
    <row r="690" spans="1:28" s="2" customFormat="1">
      <c r="A690" s="27"/>
      <c r="B690" s="31"/>
      <c r="J690" s="29"/>
      <c r="K690" s="39"/>
      <c r="L690" s="35"/>
      <c r="M690" s="81"/>
      <c r="N690" s="82"/>
      <c r="O690" s="83"/>
      <c r="P690" s="84"/>
      <c r="Q690" s="82"/>
      <c r="R690" s="83"/>
      <c r="S690" s="69"/>
      <c r="T690" s="63"/>
      <c r="U690" s="141"/>
      <c r="V690" s="74"/>
      <c r="W690" s="145"/>
      <c r="X690" s="60"/>
      <c r="Y690" s="31"/>
      <c r="AA690" s="33"/>
      <c r="AB690" s="31"/>
    </row>
    <row r="691" spans="1:28" s="2" customFormat="1">
      <c r="A691" s="27"/>
      <c r="B691" s="31"/>
      <c r="J691" s="29"/>
      <c r="K691" s="39"/>
      <c r="L691" s="35"/>
      <c r="M691" s="81"/>
      <c r="N691" s="82"/>
      <c r="O691" s="83"/>
      <c r="P691" s="84"/>
      <c r="Q691" s="82"/>
      <c r="R691" s="83"/>
      <c r="S691" s="69"/>
      <c r="T691" s="63"/>
      <c r="U691" s="141"/>
      <c r="V691" s="74"/>
      <c r="W691" s="145"/>
      <c r="X691" s="60"/>
      <c r="Y691" s="31"/>
      <c r="AA691" s="33"/>
      <c r="AB691" s="31"/>
    </row>
    <row r="692" spans="1:28" s="2" customFormat="1">
      <c r="A692" s="27"/>
      <c r="B692" s="31"/>
      <c r="J692" s="29"/>
      <c r="K692" s="39"/>
      <c r="L692" s="35"/>
      <c r="M692" s="81"/>
      <c r="N692" s="82"/>
      <c r="O692" s="83"/>
      <c r="P692" s="84"/>
      <c r="Q692" s="82"/>
      <c r="R692" s="83"/>
      <c r="S692" s="69"/>
      <c r="T692" s="63"/>
      <c r="U692" s="141"/>
      <c r="V692" s="74"/>
      <c r="W692" s="145"/>
      <c r="X692" s="60"/>
      <c r="Y692" s="31"/>
      <c r="AA692" s="33"/>
      <c r="AB692" s="31"/>
    </row>
    <row r="693" spans="1:28" s="2" customFormat="1">
      <c r="A693" s="27"/>
      <c r="B693" s="31"/>
      <c r="J693" s="29"/>
      <c r="K693" s="39"/>
      <c r="L693" s="35"/>
      <c r="M693" s="81"/>
      <c r="N693" s="82"/>
      <c r="O693" s="83"/>
      <c r="P693" s="84"/>
      <c r="Q693" s="82"/>
      <c r="R693" s="83"/>
      <c r="S693" s="69"/>
      <c r="T693" s="63"/>
      <c r="U693" s="141"/>
      <c r="V693" s="74"/>
      <c r="W693" s="145"/>
      <c r="X693" s="60"/>
      <c r="Y693" s="31"/>
      <c r="AA693" s="33"/>
      <c r="AB693" s="31"/>
    </row>
    <row r="694" spans="1:28" s="2" customFormat="1">
      <c r="A694" s="27"/>
      <c r="B694" s="31"/>
      <c r="J694" s="29"/>
      <c r="K694" s="39"/>
      <c r="L694" s="35"/>
      <c r="M694" s="81"/>
      <c r="N694" s="82"/>
      <c r="O694" s="83"/>
      <c r="P694" s="84"/>
      <c r="Q694" s="82"/>
      <c r="R694" s="83"/>
      <c r="S694" s="69"/>
      <c r="T694" s="63"/>
      <c r="U694" s="141"/>
      <c r="V694" s="74"/>
      <c r="W694" s="145"/>
      <c r="X694" s="60"/>
      <c r="Y694" s="31"/>
      <c r="AA694" s="33"/>
      <c r="AB694" s="31"/>
    </row>
    <row r="695" spans="1:28" s="2" customFormat="1">
      <c r="A695" s="27"/>
      <c r="B695" s="31"/>
      <c r="J695" s="29"/>
      <c r="K695" s="39"/>
      <c r="L695" s="35"/>
      <c r="M695" s="81"/>
      <c r="N695" s="82"/>
      <c r="O695" s="83"/>
      <c r="P695" s="84"/>
      <c r="Q695" s="82"/>
      <c r="R695" s="83"/>
      <c r="S695" s="69"/>
      <c r="T695" s="63"/>
      <c r="U695" s="141"/>
      <c r="V695" s="74"/>
      <c r="W695" s="145"/>
      <c r="X695" s="60"/>
      <c r="Y695" s="31"/>
      <c r="AA695" s="33"/>
      <c r="AB695" s="31"/>
    </row>
    <row r="696" spans="1:28" s="2" customFormat="1">
      <c r="A696" s="27"/>
      <c r="B696" s="31"/>
      <c r="J696" s="29"/>
      <c r="K696" s="39"/>
      <c r="L696" s="35"/>
      <c r="M696" s="81"/>
      <c r="N696" s="82"/>
      <c r="O696" s="83"/>
      <c r="P696" s="84"/>
      <c r="Q696" s="82"/>
      <c r="R696" s="83"/>
      <c r="S696" s="69"/>
      <c r="T696" s="63"/>
      <c r="U696" s="141"/>
      <c r="V696" s="74"/>
      <c r="W696" s="145"/>
      <c r="X696" s="60"/>
      <c r="Y696" s="31"/>
      <c r="AA696" s="33"/>
      <c r="AB696" s="31"/>
    </row>
    <row r="697" spans="1:28" s="2" customFormat="1">
      <c r="A697" s="27"/>
      <c r="B697" s="31"/>
      <c r="J697" s="29"/>
      <c r="K697" s="39"/>
      <c r="L697" s="35"/>
      <c r="M697" s="81"/>
      <c r="N697" s="82"/>
      <c r="O697" s="83"/>
      <c r="P697" s="84"/>
      <c r="Q697" s="82"/>
      <c r="R697" s="83"/>
      <c r="S697" s="69"/>
      <c r="T697" s="63"/>
      <c r="U697" s="141"/>
      <c r="V697" s="74"/>
      <c r="W697" s="145"/>
      <c r="X697" s="60"/>
      <c r="Y697" s="31"/>
      <c r="AA697" s="33"/>
      <c r="AB697" s="31"/>
    </row>
    <row r="698" spans="1:28" s="2" customFormat="1">
      <c r="A698" s="27"/>
      <c r="B698" s="31"/>
      <c r="J698" s="29"/>
      <c r="K698" s="39"/>
      <c r="L698" s="35"/>
      <c r="M698" s="81"/>
      <c r="N698" s="82"/>
      <c r="O698" s="83"/>
      <c r="P698" s="84"/>
      <c r="Q698" s="82"/>
      <c r="R698" s="83"/>
      <c r="S698" s="69"/>
      <c r="T698" s="63"/>
      <c r="U698" s="141"/>
      <c r="V698" s="74"/>
      <c r="W698" s="145"/>
      <c r="X698" s="60"/>
      <c r="Y698" s="31"/>
      <c r="AA698" s="33"/>
      <c r="AB698" s="31"/>
    </row>
    <row r="699" spans="1:28" s="2" customFormat="1">
      <c r="A699" s="27"/>
      <c r="B699" s="31"/>
      <c r="J699" s="29"/>
      <c r="K699" s="39"/>
      <c r="L699" s="35"/>
      <c r="M699" s="81"/>
      <c r="N699" s="82"/>
      <c r="O699" s="83"/>
      <c r="P699" s="84"/>
      <c r="Q699" s="82"/>
      <c r="R699" s="83"/>
      <c r="S699" s="69"/>
      <c r="T699" s="63"/>
      <c r="U699" s="141"/>
      <c r="V699" s="74"/>
      <c r="W699" s="145"/>
      <c r="X699" s="60"/>
      <c r="Y699" s="31"/>
      <c r="AA699" s="33"/>
      <c r="AB699" s="31"/>
    </row>
    <row r="700" spans="1:28" s="2" customFormat="1">
      <c r="A700" s="27"/>
      <c r="B700" s="31"/>
      <c r="J700" s="29"/>
      <c r="K700" s="39"/>
      <c r="L700" s="35"/>
      <c r="M700" s="81"/>
      <c r="N700" s="82"/>
      <c r="O700" s="83"/>
      <c r="P700" s="84"/>
      <c r="Q700" s="82"/>
      <c r="R700" s="83"/>
      <c r="S700" s="69"/>
      <c r="T700" s="63"/>
      <c r="U700" s="141"/>
      <c r="V700" s="74"/>
      <c r="W700" s="145"/>
      <c r="X700" s="60"/>
      <c r="Y700" s="31"/>
      <c r="AA700" s="33"/>
      <c r="AB700" s="31"/>
    </row>
    <row r="701" spans="1:28" s="2" customFormat="1">
      <c r="A701" s="27"/>
      <c r="B701" s="31"/>
      <c r="J701" s="29"/>
      <c r="K701" s="39"/>
      <c r="L701" s="35"/>
      <c r="M701" s="81"/>
      <c r="N701" s="82"/>
      <c r="O701" s="83"/>
      <c r="P701" s="84"/>
      <c r="Q701" s="82"/>
      <c r="R701" s="83"/>
      <c r="S701" s="69"/>
      <c r="T701" s="63"/>
      <c r="U701" s="141"/>
      <c r="V701" s="74"/>
      <c r="W701" s="145"/>
      <c r="X701" s="60"/>
      <c r="Y701" s="31"/>
      <c r="AA701" s="33"/>
      <c r="AB701" s="31"/>
    </row>
    <row r="702" spans="1:28" s="2" customFormat="1">
      <c r="A702" s="27"/>
      <c r="B702" s="31"/>
      <c r="J702" s="29"/>
      <c r="K702" s="39"/>
      <c r="L702" s="35"/>
      <c r="M702" s="81"/>
      <c r="N702" s="82"/>
      <c r="O702" s="83"/>
      <c r="P702" s="84"/>
      <c r="Q702" s="82"/>
      <c r="R702" s="83"/>
      <c r="S702" s="69"/>
      <c r="T702" s="63"/>
      <c r="U702" s="141"/>
      <c r="V702" s="74"/>
      <c r="W702" s="145"/>
      <c r="X702" s="60"/>
      <c r="Y702" s="31"/>
      <c r="AA702" s="33"/>
      <c r="AB702" s="31"/>
    </row>
    <row r="703" spans="1:28" s="2" customFormat="1">
      <c r="A703" s="27"/>
      <c r="B703" s="31"/>
      <c r="J703" s="29"/>
      <c r="K703" s="39"/>
      <c r="L703" s="35"/>
      <c r="M703" s="81"/>
      <c r="N703" s="82"/>
      <c r="O703" s="83"/>
      <c r="P703" s="84"/>
      <c r="Q703" s="82"/>
      <c r="R703" s="83"/>
      <c r="S703" s="69"/>
      <c r="T703" s="63"/>
      <c r="U703" s="141"/>
      <c r="V703" s="74"/>
      <c r="W703" s="145"/>
      <c r="X703" s="60"/>
      <c r="Y703" s="31"/>
      <c r="AA703" s="33"/>
      <c r="AB703" s="31"/>
    </row>
    <row r="704" spans="1:28" s="2" customFormat="1">
      <c r="A704" s="27"/>
      <c r="B704" s="31"/>
      <c r="J704" s="29"/>
      <c r="K704" s="39"/>
      <c r="L704" s="35"/>
      <c r="M704" s="81"/>
      <c r="N704" s="82"/>
      <c r="O704" s="83"/>
      <c r="P704" s="84"/>
      <c r="Q704" s="82"/>
      <c r="R704" s="83"/>
      <c r="S704" s="69"/>
      <c r="T704" s="63"/>
      <c r="U704" s="141"/>
      <c r="V704" s="74"/>
      <c r="W704" s="145"/>
      <c r="X704" s="60"/>
      <c r="Y704" s="31"/>
      <c r="AA704" s="33"/>
      <c r="AB704" s="31"/>
    </row>
    <row r="705" spans="1:28" s="2" customFormat="1">
      <c r="A705" s="27"/>
      <c r="B705" s="31"/>
      <c r="J705" s="29"/>
      <c r="K705" s="39"/>
      <c r="L705" s="35"/>
      <c r="M705" s="81"/>
      <c r="N705" s="82"/>
      <c r="O705" s="83"/>
      <c r="P705" s="84"/>
      <c r="Q705" s="82"/>
      <c r="R705" s="83"/>
      <c r="S705" s="69"/>
      <c r="T705" s="63"/>
      <c r="U705" s="141"/>
      <c r="V705" s="74"/>
      <c r="W705" s="145"/>
      <c r="X705" s="60"/>
      <c r="Y705" s="31"/>
      <c r="AA705" s="33"/>
      <c r="AB705" s="31"/>
    </row>
    <row r="706" spans="1:28" s="2" customFormat="1">
      <c r="A706" s="27"/>
      <c r="B706" s="31"/>
      <c r="J706" s="29"/>
      <c r="K706" s="39"/>
      <c r="L706" s="35"/>
      <c r="M706" s="81"/>
      <c r="N706" s="82"/>
      <c r="O706" s="83"/>
      <c r="P706" s="84"/>
      <c r="Q706" s="82"/>
      <c r="R706" s="83"/>
      <c r="S706" s="69"/>
      <c r="T706" s="63"/>
      <c r="U706" s="141"/>
      <c r="V706" s="74"/>
      <c r="W706" s="145"/>
      <c r="X706" s="60"/>
      <c r="Y706" s="31"/>
      <c r="AA706" s="33"/>
      <c r="AB706" s="31"/>
    </row>
    <row r="707" spans="1:28" s="2" customFormat="1">
      <c r="A707" s="27"/>
      <c r="B707" s="31"/>
      <c r="J707" s="29"/>
      <c r="K707" s="39"/>
      <c r="L707" s="35"/>
      <c r="M707" s="81"/>
      <c r="N707" s="82"/>
      <c r="O707" s="83"/>
      <c r="P707" s="84"/>
      <c r="Q707" s="82"/>
      <c r="R707" s="83"/>
      <c r="S707" s="69"/>
      <c r="T707" s="63"/>
      <c r="U707" s="141"/>
      <c r="V707" s="74"/>
      <c r="W707" s="145"/>
      <c r="X707" s="60"/>
      <c r="Y707" s="31"/>
      <c r="AA707" s="33"/>
      <c r="AB707" s="31"/>
    </row>
    <row r="708" spans="1:28" s="2" customFormat="1">
      <c r="A708" s="27"/>
      <c r="B708" s="31"/>
      <c r="J708" s="29"/>
      <c r="K708" s="39"/>
      <c r="L708" s="35"/>
      <c r="M708" s="81"/>
      <c r="N708" s="82"/>
      <c r="O708" s="83"/>
      <c r="P708" s="84"/>
      <c r="Q708" s="82"/>
      <c r="R708" s="83"/>
      <c r="S708" s="69"/>
      <c r="T708" s="63"/>
      <c r="U708" s="141"/>
      <c r="V708" s="74"/>
      <c r="W708" s="145"/>
      <c r="X708" s="60"/>
      <c r="Y708" s="31"/>
      <c r="AA708" s="33"/>
      <c r="AB708" s="31"/>
    </row>
    <row r="709" spans="1:28" s="2" customFormat="1">
      <c r="A709" s="27"/>
      <c r="B709" s="31"/>
      <c r="J709" s="29"/>
      <c r="K709" s="39"/>
      <c r="L709" s="35"/>
      <c r="M709" s="81"/>
      <c r="N709" s="82"/>
      <c r="O709" s="83"/>
      <c r="P709" s="84"/>
      <c r="Q709" s="82"/>
      <c r="R709" s="83"/>
      <c r="S709" s="69"/>
      <c r="T709" s="63"/>
      <c r="U709" s="141"/>
      <c r="V709" s="74"/>
      <c r="W709" s="145"/>
      <c r="X709" s="60"/>
      <c r="Y709" s="31"/>
      <c r="AA709" s="33"/>
      <c r="AB709" s="31"/>
    </row>
    <row r="710" spans="1:28" s="2" customFormat="1">
      <c r="A710" s="27"/>
      <c r="B710" s="31"/>
      <c r="J710" s="29"/>
      <c r="K710" s="39"/>
      <c r="L710" s="35"/>
      <c r="M710" s="81"/>
      <c r="N710" s="82"/>
      <c r="O710" s="83"/>
      <c r="P710" s="84"/>
      <c r="Q710" s="82"/>
      <c r="R710" s="83"/>
      <c r="S710" s="69"/>
      <c r="T710" s="63"/>
      <c r="U710" s="141"/>
      <c r="V710" s="74"/>
      <c r="W710" s="145"/>
      <c r="X710" s="60"/>
      <c r="Y710" s="31"/>
      <c r="AA710" s="33"/>
      <c r="AB710" s="31"/>
    </row>
    <row r="711" spans="1:28" s="2" customFormat="1">
      <c r="A711" s="27"/>
      <c r="B711" s="31"/>
      <c r="J711" s="29"/>
      <c r="K711" s="39"/>
      <c r="L711" s="35"/>
      <c r="M711" s="81"/>
      <c r="N711" s="82"/>
      <c r="O711" s="83"/>
      <c r="P711" s="84"/>
      <c r="Q711" s="82"/>
      <c r="R711" s="83"/>
      <c r="S711" s="69"/>
      <c r="T711" s="63"/>
      <c r="U711" s="141"/>
      <c r="V711" s="74"/>
      <c r="W711" s="145"/>
      <c r="X711" s="60"/>
      <c r="Y711" s="31"/>
      <c r="AA711" s="33"/>
      <c r="AB711" s="31"/>
    </row>
    <row r="712" spans="1:28" s="2" customFormat="1">
      <c r="A712" s="27"/>
      <c r="B712" s="31"/>
      <c r="J712" s="29"/>
      <c r="K712" s="39"/>
      <c r="L712" s="35"/>
      <c r="M712" s="81"/>
      <c r="N712" s="82"/>
      <c r="O712" s="83"/>
      <c r="P712" s="84"/>
      <c r="Q712" s="82"/>
      <c r="R712" s="83"/>
      <c r="S712" s="69"/>
      <c r="T712" s="63"/>
      <c r="U712" s="141"/>
      <c r="V712" s="74"/>
      <c r="W712" s="145"/>
      <c r="X712" s="60"/>
      <c r="Y712" s="31"/>
      <c r="AA712" s="33"/>
      <c r="AB712" s="31"/>
    </row>
    <row r="713" spans="1:28" s="2" customFormat="1">
      <c r="A713" s="27"/>
      <c r="B713" s="31"/>
      <c r="J713" s="29"/>
      <c r="K713" s="39"/>
      <c r="L713" s="35"/>
      <c r="M713" s="81"/>
      <c r="N713" s="82"/>
      <c r="O713" s="83"/>
      <c r="P713" s="84"/>
      <c r="Q713" s="82"/>
      <c r="R713" s="83"/>
      <c r="S713" s="69"/>
      <c r="T713" s="63"/>
      <c r="U713" s="141"/>
      <c r="V713" s="74"/>
      <c r="W713" s="145"/>
      <c r="X713" s="60"/>
      <c r="Y713" s="31"/>
      <c r="AA713" s="33"/>
      <c r="AB713" s="31"/>
    </row>
    <row r="714" spans="1:28" s="2" customFormat="1">
      <c r="A714" s="27"/>
      <c r="B714" s="31"/>
      <c r="J714" s="29"/>
      <c r="K714" s="39"/>
      <c r="L714" s="35"/>
      <c r="M714" s="81"/>
      <c r="N714" s="82"/>
      <c r="O714" s="83"/>
      <c r="P714" s="84"/>
      <c r="Q714" s="82"/>
      <c r="R714" s="83"/>
      <c r="S714" s="69"/>
      <c r="T714" s="63"/>
      <c r="U714" s="141"/>
      <c r="V714" s="74"/>
      <c r="W714" s="145"/>
      <c r="X714" s="60"/>
      <c r="Y714" s="31"/>
      <c r="AA714" s="33"/>
      <c r="AB714" s="31"/>
    </row>
    <row r="715" spans="1:28" s="2" customFormat="1">
      <c r="A715" s="27"/>
      <c r="B715" s="31"/>
      <c r="J715" s="29"/>
      <c r="K715" s="39"/>
      <c r="L715" s="35"/>
      <c r="M715" s="81"/>
      <c r="N715" s="82"/>
      <c r="O715" s="83"/>
      <c r="P715" s="84"/>
      <c r="Q715" s="82"/>
      <c r="R715" s="83"/>
      <c r="S715" s="69"/>
      <c r="T715" s="63"/>
      <c r="U715" s="141"/>
      <c r="V715" s="74"/>
      <c r="W715" s="145"/>
      <c r="X715" s="60"/>
      <c r="Y715" s="31"/>
      <c r="AA715" s="33"/>
      <c r="AB715" s="31"/>
    </row>
    <row r="716" spans="1:28" s="2" customFormat="1">
      <c r="A716" s="27"/>
      <c r="B716" s="31"/>
      <c r="J716" s="29"/>
      <c r="K716" s="39"/>
      <c r="L716" s="35"/>
      <c r="M716" s="81"/>
      <c r="N716" s="82"/>
      <c r="O716" s="83"/>
      <c r="P716" s="84"/>
      <c r="Q716" s="82"/>
      <c r="R716" s="83"/>
      <c r="S716" s="69"/>
      <c r="T716" s="63"/>
      <c r="U716" s="141"/>
      <c r="V716" s="74"/>
      <c r="W716" s="145"/>
      <c r="X716" s="60"/>
      <c r="Y716" s="31"/>
      <c r="AA716" s="33"/>
      <c r="AB716" s="31"/>
    </row>
    <row r="717" spans="1:28" s="2" customFormat="1">
      <c r="A717" s="27"/>
      <c r="B717" s="31"/>
      <c r="J717" s="29"/>
      <c r="K717" s="39"/>
      <c r="L717" s="35"/>
      <c r="M717" s="81"/>
      <c r="N717" s="82"/>
      <c r="O717" s="83"/>
      <c r="P717" s="84"/>
      <c r="Q717" s="82"/>
      <c r="R717" s="83"/>
      <c r="S717" s="69"/>
      <c r="T717" s="63"/>
      <c r="U717" s="141"/>
      <c r="V717" s="74"/>
      <c r="W717" s="145"/>
      <c r="X717" s="60"/>
      <c r="Y717" s="31"/>
      <c r="AA717" s="33"/>
      <c r="AB717" s="31"/>
    </row>
    <row r="718" spans="1:28" s="2" customFormat="1">
      <c r="A718" s="27"/>
      <c r="B718" s="31"/>
      <c r="J718" s="29"/>
      <c r="K718" s="39"/>
      <c r="L718" s="35"/>
      <c r="M718" s="81"/>
      <c r="N718" s="82"/>
      <c r="O718" s="83"/>
      <c r="P718" s="84"/>
      <c r="Q718" s="82"/>
      <c r="R718" s="83"/>
      <c r="S718" s="69"/>
      <c r="T718" s="63"/>
      <c r="U718" s="141"/>
      <c r="V718" s="74"/>
      <c r="W718" s="145"/>
      <c r="X718" s="60"/>
      <c r="Y718" s="31"/>
      <c r="AA718" s="33"/>
      <c r="AB718" s="31"/>
    </row>
    <row r="719" spans="1:28" s="2" customFormat="1">
      <c r="A719" s="27"/>
      <c r="B719" s="31"/>
      <c r="J719" s="29"/>
      <c r="K719" s="39"/>
      <c r="L719" s="35"/>
      <c r="M719" s="81"/>
      <c r="N719" s="82"/>
      <c r="O719" s="83"/>
      <c r="P719" s="84"/>
      <c r="Q719" s="82"/>
      <c r="R719" s="83"/>
      <c r="S719" s="69"/>
      <c r="T719" s="63"/>
      <c r="U719" s="141"/>
      <c r="V719" s="74"/>
      <c r="W719" s="145"/>
      <c r="X719" s="60"/>
      <c r="Y719" s="31"/>
      <c r="AA719" s="33"/>
      <c r="AB719" s="31"/>
    </row>
    <row r="720" spans="1:28" s="2" customFormat="1">
      <c r="A720" s="27"/>
      <c r="B720" s="31"/>
      <c r="J720" s="29"/>
      <c r="K720" s="39"/>
      <c r="L720" s="35"/>
      <c r="M720" s="81"/>
      <c r="N720" s="82"/>
      <c r="O720" s="83"/>
      <c r="P720" s="84"/>
      <c r="Q720" s="82"/>
      <c r="R720" s="83"/>
      <c r="S720" s="69"/>
      <c r="T720" s="63"/>
      <c r="U720" s="141"/>
      <c r="V720" s="74"/>
      <c r="W720" s="145"/>
      <c r="X720" s="60"/>
      <c r="Y720" s="31"/>
      <c r="AA720" s="33"/>
      <c r="AB720" s="31"/>
    </row>
    <row r="721" spans="1:28" s="2" customFormat="1">
      <c r="A721" s="27"/>
      <c r="B721" s="31"/>
      <c r="J721" s="29"/>
      <c r="K721" s="39"/>
      <c r="L721" s="35"/>
      <c r="M721" s="81"/>
      <c r="N721" s="82"/>
      <c r="O721" s="83"/>
      <c r="P721" s="84"/>
      <c r="Q721" s="82"/>
      <c r="R721" s="83"/>
      <c r="S721" s="69"/>
      <c r="T721" s="63"/>
      <c r="U721" s="141"/>
      <c r="V721" s="74"/>
      <c r="W721" s="145"/>
      <c r="X721" s="60"/>
      <c r="Y721" s="31"/>
      <c r="AA721" s="33"/>
      <c r="AB721" s="31"/>
    </row>
    <row r="722" spans="1:28" s="2" customFormat="1">
      <c r="A722" s="27"/>
      <c r="B722" s="31"/>
      <c r="J722" s="29"/>
      <c r="K722" s="39"/>
      <c r="L722" s="35"/>
      <c r="M722" s="81"/>
      <c r="N722" s="82"/>
      <c r="O722" s="83"/>
      <c r="P722" s="84"/>
      <c r="Q722" s="82"/>
      <c r="R722" s="83"/>
      <c r="S722" s="69"/>
      <c r="T722" s="63"/>
      <c r="U722" s="141"/>
      <c r="V722" s="74"/>
      <c r="W722" s="145"/>
      <c r="X722" s="60"/>
      <c r="Y722" s="31"/>
      <c r="AA722" s="33"/>
      <c r="AB722" s="31"/>
    </row>
    <row r="723" spans="1:28" s="2" customFormat="1">
      <c r="A723" s="27"/>
      <c r="B723" s="31"/>
      <c r="J723" s="29"/>
      <c r="K723" s="39"/>
      <c r="L723" s="35"/>
      <c r="M723" s="81"/>
      <c r="N723" s="82"/>
      <c r="O723" s="83"/>
      <c r="P723" s="84"/>
      <c r="Q723" s="82"/>
      <c r="R723" s="83"/>
      <c r="S723" s="69"/>
      <c r="T723" s="63"/>
      <c r="U723" s="141"/>
      <c r="V723" s="74"/>
      <c r="W723" s="145"/>
      <c r="X723" s="60"/>
      <c r="Y723" s="31"/>
      <c r="AA723" s="33"/>
      <c r="AB723" s="31"/>
    </row>
    <row r="724" spans="1:28" s="2" customFormat="1">
      <c r="A724" s="27"/>
      <c r="B724" s="31"/>
      <c r="J724" s="29"/>
      <c r="K724" s="39"/>
      <c r="L724" s="35"/>
      <c r="M724" s="81"/>
      <c r="N724" s="82"/>
      <c r="O724" s="83"/>
      <c r="P724" s="84"/>
      <c r="Q724" s="82"/>
      <c r="R724" s="83"/>
      <c r="S724" s="69"/>
      <c r="T724" s="63"/>
      <c r="U724" s="141"/>
      <c r="V724" s="74"/>
      <c r="W724" s="145"/>
      <c r="X724" s="60"/>
      <c r="Y724" s="31"/>
      <c r="AA724" s="33"/>
      <c r="AB724" s="31"/>
    </row>
    <row r="725" spans="1:28" s="2" customFormat="1">
      <c r="A725" s="27"/>
      <c r="B725" s="31"/>
      <c r="J725" s="29"/>
      <c r="K725" s="39"/>
      <c r="L725" s="35"/>
      <c r="M725" s="81"/>
      <c r="N725" s="82"/>
      <c r="O725" s="83"/>
      <c r="P725" s="84"/>
      <c r="Q725" s="82"/>
      <c r="R725" s="83"/>
      <c r="S725" s="69"/>
      <c r="T725" s="63"/>
      <c r="U725" s="141"/>
      <c r="V725" s="74"/>
      <c r="W725" s="145"/>
      <c r="X725" s="60"/>
      <c r="Y725" s="31"/>
      <c r="AA725" s="33"/>
      <c r="AB725" s="31"/>
    </row>
    <row r="726" spans="1:28" s="2" customFormat="1">
      <c r="A726" s="27"/>
      <c r="B726" s="31"/>
      <c r="J726" s="29"/>
      <c r="K726" s="39"/>
      <c r="L726" s="35"/>
      <c r="M726" s="81"/>
      <c r="N726" s="82"/>
      <c r="O726" s="83"/>
      <c r="P726" s="84"/>
      <c r="Q726" s="82"/>
      <c r="R726" s="83"/>
      <c r="S726" s="69"/>
      <c r="T726" s="63"/>
      <c r="U726" s="141"/>
      <c r="V726" s="74"/>
      <c r="W726" s="145"/>
      <c r="X726" s="60"/>
      <c r="Y726" s="31"/>
      <c r="AA726" s="33"/>
      <c r="AB726" s="31"/>
    </row>
    <row r="727" spans="1:28" s="2" customFormat="1">
      <c r="A727" s="27"/>
      <c r="B727" s="31"/>
      <c r="J727" s="29"/>
      <c r="K727" s="39"/>
      <c r="L727" s="35"/>
      <c r="M727" s="81"/>
      <c r="N727" s="82"/>
      <c r="O727" s="83"/>
      <c r="P727" s="84"/>
      <c r="Q727" s="82"/>
      <c r="R727" s="83"/>
      <c r="S727" s="69"/>
      <c r="T727" s="63"/>
      <c r="U727" s="141"/>
      <c r="V727" s="74"/>
      <c r="W727" s="145"/>
      <c r="X727" s="60"/>
      <c r="Y727" s="31"/>
      <c r="AA727" s="33"/>
      <c r="AB727" s="31"/>
    </row>
    <row r="728" spans="1:28" s="2" customFormat="1">
      <c r="A728" s="27"/>
      <c r="B728" s="31"/>
      <c r="J728" s="29"/>
      <c r="K728" s="39"/>
      <c r="L728" s="35"/>
      <c r="M728" s="81"/>
      <c r="N728" s="82"/>
      <c r="O728" s="83"/>
      <c r="P728" s="84"/>
      <c r="Q728" s="82"/>
      <c r="R728" s="83"/>
      <c r="S728" s="69"/>
      <c r="T728" s="63"/>
      <c r="U728" s="141"/>
      <c r="V728" s="74"/>
      <c r="W728" s="145"/>
      <c r="X728" s="60"/>
      <c r="Y728" s="31"/>
      <c r="AA728" s="33"/>
      <c r="AB728" s="31"/>
    </row>
    <row r="729" spans="1:28" s="2" customFormat="1">
      <c r="A729" s="27"/>
      <c r="B729" s="31"/>
      <c r="J729" s="29"/>
      <c r="K729" s="39"/>
      <c r="L729" s="35"/>
      <c r="M729" s="81"/>
      <c r="N729" s="82"/>
      <c r="O729" s="83"/>
      <c r="P729" s="84"/>
      <c r="Q729" s="82"/>
      <c r="R729" s="83"/>
      <c r="S729" s="69"/>
      <c r="T729" s="63"/>
      <c r="U729" s="141"/>
      <c r="V729" s="74"/>
      <c r="W729" s="145"/>
      <c r="X729" s="60"/>
      <c r="Y729" s="31"/>
      <c r="AA729" s="33"/>
      <c r="AB729" s="31"/>
    </row>
    <row r="730" spans="1:28" s="2" customFormat="1">
      <c r="A730" s="27"/>
      <c r="B730" s="31"/>
      <c r="J730" s="29"/>
      <c r="K730" s="39"/>
      <c r="L730" s="35"/>
      <c r="M730" s="81"/>
      <c r="N730" s="82"/>
      <c r="O730" s="83"/>
      <c r="P730" s="84"/>
      <c r="Q730" s="82"/>
      <c r="R730" s="83"/>
      <c r="S730" s="69"/>
      <c r="T730" s="63"/>
      <c r="U730" s="141"/>
      <c r="V730" s="74"/>
      <c r="W730" s="145"/>
      <c r="X730" s="60"/>
      <c r="Y730" s="31"/>
      <c r="AA730" s="33"/>
      <c r="AB730" s="31"/>
    </row>
    <row r="731" spans="1:28" s="2" customFormat="1">
      <c r="A731" s="27"/>
      <c r="B731" s="31"/>
      <c r="J731" s="29"/>
      <c r="K731" s="39"/>
      <c r="L731" s="35"/>
      <c r="M731" s="81"/>
      <c r="N731" s="82"/>
      <c r="O731" s="83"/>
      <c r="P731" s="84"/>
      <c r="Q731" s="82"/>
      <c r="R731" s="83"/>
      <c r="S731" s="69"/>
      <c r="T731" s="63"/>
      <c r="U731" s="141"/>
      <c r="V731" s="74"/>
      <c r="W731" s="145"/>
      <c r="X731" s="60"/>
      <c r="Y731" s="31"/>
      <c r="AA731" s="33"/>
      <c r="AB731" s="31"/>
    </row>
    <row r="732" spans="1:28" s="2" customFormat="1">
      <c r="A732" s="27"/>
      <c r="B732" s="31"/>
      <c r="J732" s="29"/>
      <c r="K732" s="39"/>
      <c r="L732" s="35"/>
      <c r="M732" s="81"/>
      <c r="N732" s="82"/>
      <c r="O732" s="83"/>
      <c r="P732" s="84"/>
      <c r="Q732" s="82"/>
      <c r="R732" s="83"/>
      <c r="S732" s="69"/>
      <c r="T732" s="63"/>
      <c r="U732" s="141"/>
      <c r="V732" s="74"/>
      <c r="W732" s="145"/>
      <c r="X732" s="60"/>
      <c r="Y732" s="31"/>
      <c r="AA732" s="33"/>
      <c r="AB732" s="31"/>
    </row>
    <row r="733" spans="1:28" s="2" customFormat="1">
      <c r="A733" s="27"/>
      <c r="B733" s="31"/>
      <c r="J733" s="29"/>
      <c r="K733" s="39"/>
      <c r="L733" s="35"/>
      <c r="M733" s="81"/>
      <c r="N733" s="82"/>
      <c r="O733" s="83"/>
      <c r="P733" s="84"/>
      <c r="Q733" s="82"/>
      <c r="R733" s="83"/>
      <c r="S733" s="69"/>
      <c r="T733" s="63"/>
      <c r="U733" s="141"/>
      <c r="V733" s="74"/>
      <c r="W733" s="145"/>
      <c r="X733" s="60"/>
      <c r="Y733" s="31"/>
      <c r="AA733" s="33"/>
      <c r="AB733" s="31"/>
    </row>
    <row r="734" spans="1:28" s="2" customFormat="1">
      <c r="A734" s="27"/>
      <c r="B734" s="31"/>
      <c r="J734" s="29"/>
      <c r="K734" s="39"/>
      <c r="L734" s="35"/>
      <c r="M734" s="81"/>
      <c r="N734" s="82"/>
      <c r="O734" s="83"/>
      <c r="P734" s="84"/>
      <c r="Q734" s="82"/>
      <c r="R734" s="83"/>
      <c r="S734" s="69"/>
      <c r="T734" s="63"/>
      <c r="U734" s="141"/>
      <c r="V734" s="74"/>
      <c r="W734" s="145"/>
      <c r="X734" s="60"/>
      <c r="Y734" s="31"/>
      <c r="AA734" s="33"/>
      <c r="AB734" s="31"/>
    </row>
    <row r="735" spans="1:28" s="2" customFormat="1">
      <c r="A735" s="27"/>
      <c r="B735" s="31"/>
      <c r="J735" s="29"/>
      <c r="K735" s="39"/>
      <c r="L735" s="35"/>
      <c r="M735" s="81"/>
      <c r="N735" s="82"/>
      <c r="O735" s="83"/>
      <c r="P735" s="84"/>
      <c r="Q735" s="82"/>
      <c r="R735" s="83"/>
      <c r="S735" s="69"/>
      <c r="T735" s="63"/>
      <c r="U735" s="141"/>
      <c r="V735" s="74"/>
      <c r="W735" s="145"/>
      <c r="X735" s="60"/>
      <c r="Y735" s="31"/>
      <c r="AA735" s="33"/>
      <c r="AB735" s="31"/>
    </row>
    <row r="736" spans="1:28" s="2" customFormat="1">
      <c r="A736" s="27"/>
      <c r="B736" s="31"/>
      <c r="J736" s="29"/>
      <c r="K736" s="39"/>
      <c r="L736" s="35"/>
      <c r="M736" s="81"/>
      <c r="N736" s="82"/>
      <c r="O736" s="83"/>
      <c r="P736" s="84"/>
      <c r="Q736" s="82"/>
      <c r="R736" s="83"/>
      <c r="S736" s="69"/>
      <c r="T736" s="63"/>
      <c r="U736" s="141"/>
      <c r="V736" s="74"/>
      <c r="W736" s="145"/>
      <c r="X736" s="60"/>
      <c r="Y736" s="31"/>
      <c r="AA736" s="33"/>
      <c r="AB736" s="31"/>
    </row>
    <row r="737" spans="1:28" s="2" customFormat="1">
      <c r="A737" s="27"/>
      <c r="B737" s="31"/>
      <c r="J737" s="29"/>
      <c r="K737" s="39"/>
      <c r="L737" s="35"/>
      <c r="M737" s="81"/>
      <c r="N737" s="82"/>
      <c r="O737" s="83"/>
      <c r="P737" s="84"/>
      <c r="Q737" s="82"/>
      <c r="R737" s="83"/>
      <c r="S737" s="69"/>
      <c r="T737" s="63"/>
      <c r="U737" s="141"/>
      <c r="V737" s="74"/>
      <c r="W737" s="145"/>
      <c r="X737" s="60"/>
      <c r="Y737" s="31"/>
      <c r="AA737" s="33"/>
      <c r="AB737" s="31"/>
    </row>
    <row r="738" spans="1:28" s="2" customFormat="1">
      <c r="A738" s="27"/>
      <c r="B738" s="31"/>
      <c r="J738" s="29"/>
      <c r="K738" s="39"/>
      <c r="L738" s="35"/>
      <c r="M738" s="81"/>
      <c r="N738" s="82"/>
      <c r="O738" s="83"/>
      <c r="P738" s="84"/>
      <c r="Q738" s="82"/>
      <c r="R738" s="83"/>
      <c r="S738" s="69"/>
      <c r="T738" s="63"/>
      <c r="U738" s="141"/>
      <c r="V738" s="74"/>
      <c r="W738" s="145"/>
      <c r="X738" s="60"/>
      <c r="Y738" s="31"/>
      <c r="AA738" s="33"/>
      <c r="AB738" s="31"/>
    </row>
    <row r="739" spans="1:28" s="2" customFormat="1">
      <c r="A739" s="27"/>
      <c r="B739" s="31"/>
      <c r="J739" s="29"/>
      <c r="K739" s="39"/>
      <c r="L739" s="35"/>
      <c r="M739" s="81"/>
      <c r="N739" s="82"/>
      <c r="O739" s="83"/>
      <c r="P739" s="84"/>
      <c r="Q739" s="82"/>
      <c r="R739" s="83"/>
      <c r="S739" s="69"/>
      <c r="T739" s="63"/>
      <c r="U739" s="141"/>
      <c r="V739" s="74"/>
      <c r="W739" s="145"/>
      <c r="X739" s="60"/>
      <c r="Y739" s="31"/>
      <c r="AA739" s="33"/>
      <c r="AB739" s="31"/>
    </row>
    <row r="740" spans="1:28" s="2" customFormat="1">
      <c r="A740" s="27"/>
      <c r="B740" s="31"/>
      <c r="J740" s="29"/>
      <c r="K740" s="39"/>
      <c r="L740" s="35"/>
      <c r="M740" s="81"/>
      <c r="N740" s="82"/>
      <c r="O740" s="83"/>
      <c r="P740" s="84"/>
      <c r="Q740" s="82"/>
      <c r="R740" s="83"/>
      <c r="S740" s="69"/>
      <c r="T740" s="63"/>
      <c r="U740" s="141"/>
      <c r="V740" s="74"/>
      <c r="W740" s="145"/>
      <c r="X740" s="60"/>
      <c r="Y740" s="31"/>
      <c r="AA740" s="33"/>
      <c r="AB740" s="31"/>
    </row>
    <row r="741" spans="1:28" s="2" customFormat="1">
      <c r="A741" s="27"/>
      <c r="B741" s="31"/>
      <c r="J741" s="29"/>
      <c r="K741" s="39"/>
      <c r="L741" s="35"/>
      <c r="M741" s="81"/>
      <c r="N741" s="82"/>
      <c r="O741" s="83"/>
      <c r="P741" s="84"/>
      <c r="Q741" s="82"/>
      <c r="R741" s="83"/>
      <c r="S741" s="69"/>
      <c r="T741" s="63"/>
      <c r="U741" s="141"/>
      <c r="V741" s="74"/>
      <c r="W741" s="145"/>
      <c r="X741" s="60"/>
      <c r="Y741" s="31"/>
      <c r="AA741" s="33"/>
      <c r="AB741" s="31"/>
    </row>
    <row r="742" spans="1:28" s="2" customFormat="1">
      <c r="A742" s="27"/>
      <c r="B742" s="31"/>
      <c r="J742" s="29"/>
      <c r="K742" s="39"/>
      <c r="L742" s="35"/>
      <c r="M742" s="81"/>
      <c r="N742" s="82"/>
      <c r="O742" s="83"/>
      <c r="P742" s="84"/>
      <c r="Q742" s="82"/>
      <c r="R742" s="83"/>
      <c r="S742" s="69"/>
      <c r="T742" s="63"/>
      <c r="U742" s="141"/>
      <c r="V742" s="74"/>
      <c r="W742" s="145"/>
      <c r="X742" s="60"/>
      <c r="Y742" s="31"/>
      <c r="AA742" s="33"/>
      <c r="AB742" s="31"/>
    </row>
    <row r="743" spans="1:28" s="2" customFormat="1">
      <c r="A743" s="27"/>
      <c r="B743" s="31"/>
      <c r="J743" s="29"/>
      <c r="K743" s="39"/>
      <c r="L743" s="35"/>
      <c r="M743" s="81"/>
      <c r="N743" s="82"/>
      <c r="O743" s="83"/>
      <c r="P743" s="84"/>
      <c r="Q743" s="82"/>
      <c r="R743" s="83"/>
      <c r="S743" s="69"/>
      <c r="T743" s="63"/>
      <c r="U743" s="141"/>
      <c r="V743" s="74"/>
      <c r="W743" s="145"/>
      <c r="X743" s="60"/>
      <c r="Y743" s="31"/>
      <c r="AA743" s="33"/>
      <c r="AB743" s="31"/>
    </row>
    <row r="744" spans="1:28" s="2" customFormat="1">
      <c r="A744" s="27"/>
      <c r="B744" s="31"/>
      <c r="J744" s="29"/>
      <c r="K744" s="39"/>
      <c r="L744" s="35"/>
      <c r="M744" s="81"/>
      <c r="N744" s="82"/>
      <c r="O744" s="83"/>
      <c r="P744" s="84"/>
      <c r="Q744" s="82"/>
      <c r="R744" s="83"/>
      <c r="S744" s="69"/>
      <c r="T744" s="63"/>
      <c r="U744" s="141"/>
      <c r="V744" s="74"/>
      <c r="W744" s="145"/>
      <c r="X744" s="60"/>
      <c r="Y744" s="31"/>
      <c r="AA744" s="33"/>
      <c r="AB744" s="31"/>
    </row>
    <row r="745" spans="1:28" s="2" customFormat="1">
      <c r="A745" s="27"/>
      <c r="B745" s="31"/>
      <c r="J745" s="29"/>
      <c r="K745" s="39"/>
      <c r="L745" s="35"/>
      <c r="M745" s="81"/>
      <c r="N745" s="82"/>
      <c r="O745" s="83"/>
      <c r="P745" s="84"/>
      <c r="Q745" s="82"/>
      <c r="R745" s="83"/>
      <c r="S745" s="69"/>
      <c r="T745" s="63"/>
      <c r="U745" s="141"/>
      <c r="V745" s="74"/>
      <c r="W745" s="145"/>
      <c r="X745" s="60"/>
      <c r="Y745" s="31"/>
      <c r="AA745" s="33"/>
      <c r="AB745" s="31"/>
    </row>
    <row r="746" spans="1:28" s="2" customFormat="1">
      <c r="A746" s="27"/>
      <c r="B746" s="31"/>
      <c r="J746" s="29"/>
      <c r="K746" s="39"/>
      <c r="L746" s="35"/>
      <c r="M746" s="81"/>
      <c r="N746" s="82"/>
      <c r="O746" s="83"/>
      <c r="P746" s="84"/>
      <c r="Q746" s="82"/>
      <c r="R746" s="83"/>
      <c r="S746" s="69"/>
      <c r="T746" s="63"/>
      <c r="U746" s="141"/>
      <c r="V746" s="74"/>
      <c r="W746" s="145"/>
      <c r="X746" s="60"/>
      <c r="Y746" s="31"/>
      <c r="AA746" s="33"/>
      <c r="AB746" s="31"/>
    </row>
    <row r="747" spans="1:28" s="2" customFormat="1">
      <c r="A747" s="27"/>
      <c r="B747" s="31"/>
      <c r="J747" s="29"/>
      <c r="K747" s="39"/>
      <c r="L747" s="35"/>
      <c r="M747" s="81"/>
      <c r="N747" s="82"/>
      <c r="O747" s="83"/>
      <c r="P747" s="84"/>
      <c r="Q747" s="82"/>
      <c r="R747" s="83"/>
      <c r="S747" s="69"/>
      <c r="T747" s="63"/>
      <c r="U747" s="141"/>
      <c r="V747" s="74"/>
      <c r="W747" s="145"/>
      <c r="X747" s="60"/>
      <c r="Y747" s="31"/>
      <c r="AA747" s="33"/>
      <c r="AB747" s="31"/>
    </row>
    <row r="748" spans="1:28" s="2" customFormat="1">
      <c r="A748" s="27"/>
      <c r="B748" s="31"/>
      <c r="J748" s="29"/>
      <c r="K748" s="39"/>
      <c r="L748" s="35"/>
      <c r="M748" s="81"/>
      <c r="N748" s="82"/>
      <c r="O748" s="83"/>
      <c r="P748" s="84"/>
      <c r="Q748" s="82"/>
      <c r="R748" s="83"/>
      <c r="S748" s="69"/>
      <c r="T748" s="63"/>
      <c r="U748" s="141"/>
      <c r="V748" s="74"/>
      <c r="W748" s="145"/>
      <c r="X748" s="60"/>
      <c r="Y748" s="31"/>
      <c r="AA748" s="33"/>
      <c r="AB748" s="31"/>
    </row>
    <row r="749" spans="1:28" s="2" customFormat="1">
      <c r="A749" s="27"/>
      <c r="B749" s="31"/>
      <c r="J749" s="29"/>
      <c r="K749" s="39"/>
      <c r="L749" s="35"/>
      <c r="M749" s="81"/>
      <c r="N749" s="82"/>
      <c r="O749" s="83"/>
      <c r="P749" s="84"/>
      <c r="Q749" s="82"/>
      <c r="R749" s="83"/>
      <c r="S749" s="69"/>
      <c r="T749" s="63"/>
      <c r="U749" s="141"/>
      <c r="V749" s="74"/>
      <c r="W749" s="145"/>
      <c r="X749" s="60"/>
      <c r="Y749" s="31"/>
      <c r="AA749" s="33"/>
      <c r="AB749" s="31"/>
    </row>
    <row r="750" spans="1:28" s="2" customFormat="1">
      <c r="A750" s="27"/>
      <c r="B750" s="31"/>
      <c r="J750" s="29"/>
      <c r="K750" s="39"/>
      <c r="L750" s="35"/>
      <c r="M750" s="81"/>
      <c r="N750" s="82"/>
      <c r="O750" s="83"/>
      <c r="P750" s="84"/>
      <c r="Q750" s="82"/>
      <c r="R750" s="83"/>
      <c r="S750" s="69"/>
      <c r="T750" s="63"/>
      <c r="U750" s="141"/>
      <c r="V750" s="74"/>
      <c r="W750" s="145"/>
      <c r="X750" s="60"/>
      <c r="Y750" s="31"/>
      <c r="AA750" s="33"/>
      <c r="AB750" s="31"/>
    </row>
    <row r="751" spans="1:28" s="2" customFormat="1">
      <c r="A751" s="27"/>
      <c r="B751" s="31"/>
      <c r="J751" s="29"/>
      <c r="K751" s="39"/>
      <c r="L751" s="35"/>
      <c r="M751" s="81"/>
      <c r="N751" s="82"/>
      <c r="O751" s="83"/>
      <c r="P751" s="84"/>
      <c r="Q751" s="82"/>
      <c r="R751" s="83"/>
      <c r="S751" s="69"/>
      <c r="T751" s="63"/>
      <c r="U751" s="141"/>
      <c r="V751" s="74"/>
      <c r="W751" s="145"/>
      <c r="X751" s="60"/>
      <c r="Y751" s="31"/>
      <c r="AA751" s="33"/>
      <c r="AB751" s="31"/>
    </row>
    <row r="752" spans="1:28" s="2" customFormat="1">
      <c r="A752" s="27"/>
      <c r="B752" s="31"/>
      <c r="J752" s="29"/>
      <c r="K752" s="39"/>
      <c r="L752" s="35"/>
      <c r="M752" s="81"/>
      <c r="N752" s="82"/>
      <c r="O752" s="83"/>
      <c r="P752" s="84"/>
      <c r="Q752" s="82"/>
      <c r="R752" s="83"/>
      <c r="S752" s="69"/>
      <c r="T752" s="63"/>
      <c r="U752" s="141"/>
      <c r="V752" s="74"/>
      <c r="W752" s="145"/>
      <c r="X752" s="60"/>
      <c r="Y752" s="31"/>
      <c r="AA752" s="33"/>
      <c r="AB752" s="31"/>
    </row>
    <row r="753" spans="1:28" s="2" customFormat="1">
      <c r="A753" s="27"/>
      <c r="B753" s="31"/>
      <c r="J753" s="29"/>
      <c r="K753" s="39"/>
      <c r="L753" s="35"/>
      <c r="M753" s="81"/>
      <c r="N753" s="82"/>
      <c r="O753" s="83"/>
      <c r="P753" s="84"/>
      <c r="Q753" s="82"/>
      <c r="R753" s="83"/>
      <c r="S753" s="69"/>
      <c r="T753" s="63"/>
      <c r="U753" s="141"/>
      <c r="V753" s="74"/>
      <c r="W753" s="145"/>
      <c r="X753" s="60"/>
      <c r="Y753" s="31"/>
      <c r="AA753" s="33"/>
      <c r="AB753" s="31"/>
    </row>
    <row r="754" spans="1:28" s="2" customFormat="1">
      <c r="A754" s="27"/>
      <c r="B754" s="31"/>
      <c r="J754" s="29"/>
      <c r="K754" s="39"/>
      <c r="L754" s="35"/>
      <c r="M754" s="81"/>
      <c r="N754" s="82"/>
      <c r="O754" s="83"/>
      <c r="P754" s="84"/>
      <c r="Q754" s="82"/>
      <c r="R754" s="83"/>
      <c r="S754" s="69"/>
      <c r="T754" s="63"/>
      <c r="U754" s="141"/>
      <c r="V754" s="74"/>
      <c r="W754" s="145"/>
      <c r="X754" s="60"/>
      <c r="Y754" s="31"/>
      <c r="AA754" s="33"/>
      <c r="AB754" s="31"/>
    </row>
    <row r="755" spans="1:28" s="2" customFormat="1">
      <c r="A755" s="27"/>
      <c r="B755" s="31"/>
      <c r="J755" s="29"/>
      <c r="K755" s="39"/>
      <c r="L755" s="35"/>
      <c r="M755" s="81"/>
      <c r="N755" s="82"/>
      <c r="O755" s="83"/>
      <c r="P755" s="84"/>
      <c r="Q755" s="82"/>
      <c r="R755" s="83"/>
      <c r="S755" s="69"/>
      <c r="T755" s="63"/>
      <c r="U755" s="141"/>
      <c r="V755" s="74"/>
      <c r="W755" s="145"/>
      <c r="X755" s="60"/>
      <c r="Y755" s="31"/>
      <c r="AA755" s="33"/>
      <c r="AB755" s="31"/>
    </row>
    <row r="756" spans="1:28" s="2" customFormat="1">
      <c r="A756" s="27"/>
      <c r="B756" s="31"/>
      <c r="J756" s="29"/>
      <c r="K756" s="39"/>
      <c r="L756" s="35"/>
      <c r="M756" s="81"/>
      <c r="N756" s="82"/>
      <c r="O756" s="83"/>
      <c r="P756" s="84"/>
      <c r="Q756" s="82"/>
      <c r="R756" s="83"/>
      <c r="S756" s="69"/>
      <c r="T756" s="63"/>
      <c r="U756" s="141"/>
      <c r="V756" s="74"/>
      <c r="W756" s="145"/>
      <c r="X756" s="60"/>
      <c r="Y756" s="31"/>
      <c r="AA756" s="33"/>
      <c r="AB756" s="31"/>
    </row>
    <row r="757" spans="1:28" s="2" customFormat="1">
      <c r="A757" s="27"/>
      <c r="B757" s="31"/>
      <c r="J757" s="29"/>
      <c r="K757" s="39"/>
      <c r="L757" s="35"/>
      <c r="M757" s="81"/>
      <c r="N757" s="82"/>
      <c r="O757" s="83"/>
      <c r="P757" s="84"/>
      <c r="Q757" s="82"/>
      <c r="R757" s="83"/>
      <c r="S757" s="69"/>
      <c r="T757" s="63"/>
      <c r="U757" s="141"/>
      <c r="V757" s="74"/>
      <c r="W757" s="145"/>
      <c r="X757" s="60"/>
      <c r="Y757" s="31"/>
      <c r="AA757" s="33"/>
      <c r="AB757" s="31"/>
    </row>
    <row r="758" spans="1:28" s="2" customFormat="1">
      <c r="A758" s="27"/>
      <c r="B758" s="31"/>
      <c r="J758" s="29"/>
      <c r="K758" s="39"/>
      <c r="L758" s="35"/>
      <c r="M758" s="81"/>
      <c r="N758" s="82"/>
      <c r="O758" s="83"/>
      <c r="P758" s="84"/>
      <c r="Q758" s="82"/>
      <c r="R758" s="83"/>
      <c r="S758" s="69"/>
      <c r="T758" s="63"/>
      <c r="U758" s="141"/>
      <c r="V758" s="74"/>
      <c r="W758" s="145"/>
      <c r="X758" s="60"/>
      <c r="Y758" s="31"/>
      <c r="AA758" s="33"/>
      <c r="AB758" s="31"/>
    </row>
    <row r="759" spans="1:28" s="2" customFormat="1">
      <c r="A759" s="27"/>
      <c r="B759" s="31"/>
      <c r="J759" s="29"/>
      <c r="K759" s="39"/>
      <c r="L759" s="35"/>
      <c r="M759" s="81"/>
      <c r="N759" s="82"/>
      <c r="O759" s="83"/>
      <c r="P759" s="84"/>
      <c r="Q759" s="82"/>
      <c r="R759" s="83"/>
      <c r="S759" s="69"/>
      <c r="T759" s="63"/>
      <c r="U759" s="141"/>
      <c r="V759" s="74"/>
      <c r="W759" s="145"/>
      <c r="X759" s="60"/>
      <c r="Y759" s="31"/>
      <c r="AA759" s="33"/>
      <c r="AB759" s="31"/>
    </row>
    <row r="760" spans="1:28" s="2" customFormat="1">
      <c r="A760" s="27"/>
      <c r="B760" s="31"/>
      <c r="J760" s="29"/>
      <c r="K760" s="39"/>
      <c r="L760" s="35"/>
      <c r="M760" s="81"/>
      <c r="N760" s="82"/>
      <c r="O760" s="83"/>
      <c r="P760" s="84"/>
      <c r="Q760" s="82"/>
      <c r="R760" s="83"/>
      <c r="S760" s="69"/>
      <c r="T760" s="63"/>
      <c r="U760" s="141"/>
      <c r="V760" s="74"/>
      <c r="W760" s="145"/>
      <c r="X760" s="60"/>
      <c r="Y760" s="31"/>
      <c r="AA760" s="33"/>
      <c r="AB760" s="31"/>
    </row>
    <row r="761" spans="1:28" s="2" customFormat="1">
      <c r="A761" s="27"/>
      <c r="B761" s="31"/>
      <c r="J761" s="29"/>
      <c r="K761" s="39"/>
      <c r="L761" s="35"/>
      <c r="M761" s="81"/>
      <c r="N761" s="82"/>
      <c r="O761" s="83"/>
      <c r="P761" s="84"/>
      <c r="Q761" s="82"/>
      <c r="R761" s="83"/>
      <c r="S761" s="69"/>
      <c r="T761" s="63"/>
      <c r="U761" s="141"/>
      <c r="V761" s="74"/>
      <c r="W761" s="145"/>
      <c r="X761" s="60"/>
      <c r="Y761" s="31"/>
      <c r="AA761" s="33"/>
      <c r="AB761" s="31"/>
    </row>
    <row r="762" spans="1:28" s="2" customFormat="1">
      <c r="A762" s="27"/>
      <c r="B762" s="31"/>
      <c r="J762" s="29"/>
      <c r="K762" s="39"/>
      <c r="L762" s="35"/>
      <c r="M762" s="81"/>
      <c r="N762" s="82"/>
      <c r="O762" s="83"/>
      <c r="P762" s="84"/>
      <c r="Q762" s="82"/>
      <c r="R762" s="83"/>
      <c r="S762" s="69"/>
      <c r="T762" s="63"/>
      <c r="U762" s="141"/>
      <c r="V762" s="74"/>
      <c r="W762" s="145"/>
      <c r="X762" s="60"/>
      <c r="Y762" s="31"/>
      <c r="AA762" s="33"/>
      <c r="AB762" s="31"/>
    </row>
    <row r="763" spans="1:28" s="2" customFormat="1">
      <c r="A763" s="27"/>
      <c r="B763" s="31"/>
      <c r="J763" s="29"/>
      <c r="K763" s="39"/>
      <c r="L763" s="35"/>
      <c r="M763" s="81"/>
      <c r="N763" s="82"/>
      <c r="O763" s="83"/>
      <c r="P763" s="84"/>
      <c r="Q763" s="82"/>
      <c r="R763" s="83"/>
      <c r="S763" s="69"/>
      <c r="T763" s="63"/>
      <c r="U763" s="141"/>
      <c r="V763" s="74"/>
      <c r="W763" s="145"/>
      <c r="X763" s="60"/>
      <c r="Y763" s="31"/>
      <c r="AA763" s="33"/>
      <c r="AB763" s="31"/>
    </row>
    <row r="764" spans="1:28" s="2" customFormat="1">
      <c r="A764" s="27"/>
      <c r="B764" s="31"/>
      <c r="J764" s="29"/>
      <c r="K764" s="39"/>
      <c r="L764" s="35"/>
      <c r="M764" s="81"/>
      <c r="N764" s="82"/>
      <c r="O764" s="83"/>
      <c r="P764" s="84"/>
      <c r="Q764" s="82"/>
      <c r="R764" s="83"/>
      <c r="S764" s="69"/>
      <c r="T764" s="63"/>
      <c r="U764" s="141"/>
      <c r="V764" s="74"/>
      <c r="W764" s="145"/>
      <c r="X764" s="60"/>
      <c r="Y764" s="31"/>
      <c r="AA764" s="33"/>
      <c r="AB764" s="31"/>
    </row>
    <row r="765" spans="1:28" s="2" customFormat="1">
      <c r="A765" s="27"/>
      <c r="B765" s="31"/>
      <c r="J765" s="29"/>
      <c r="K765" s="39"/>
      <c r="L765" s="35"/>
      <c r="M765" s="81"/>
      <c r="N765" s="82"/>
      <c r="O765" s="83"/>
      <c r="P765" s="84"/>
      <c r="Q765" s="82"/>
      <c r="R765" s="83"/>
      <c r="S765" s="69"/>
      <c r="T765" s="63"/>
      <c r="U765" s="141"/>
      <c r="V765" s="74"/>
      <c r="W765" s="145"/>
      <c r="X765" s="60"/>
      <c r="Y765" s="31"/>
      <c r="AA765" s="33"/>
      <c r="AB765" s="31"/>
    </row>
    <row r="766" spans="1:28" s="2" customFormat="1">
      <c r="A766" s="27"/>
      <c r="B766" s="31"/>
      <c r="J766" s="29"/>
      <c r="K766" s="39"/>
      <c r="L766" s="35"/>
      <c r="M766" s="81"/>
      <c r="N766" s="82"/>
      <c r="O766" s="83"/>
      <c r="P766" s="84"/>
      <c r="Q766" s="82"/>
      <c r="R766" s="83"/>
      <c r="S766" s="69"/>
      <c r="T766" s="63"/>
      <c r="U766" s="141"/>
      <c r="V766" s="74"/>
      <c r="W766" s="145"/>
      <c r="X766" s="60"/>
      <c r="Y766" s="31"/>
      <c r="AA766" s="33"/>
      <c r="AB766" s="31"/>
    </row>
    <row r="767" spans="1:28" s="2" customFormat="1">
      <c r="A767" s="27"/>
      <c r="B767" s="31"/>
      <c r="J767" s="29"/>
      <c r="K767" s="39"/>
      <c r="L767" s="35"/>
      <c r="M767" s="81"/>
      <c r="N767" s="82"/>
      <c r="O767" s="83"/>
      <c r="P767" s="84"/>
      <c r="Q767" s="82"/>
      <c r="R767" s="83"/>
      <c r="S767" s="69"/>
      <c r="T767" s="63"/>
      <c r="U767" s="141"/>
      <c r="V767" s="74"/>
      <c r="W767" s="145"/>
      <c r="X767" s="60"/>
      <c r="Y767" s="31"/>
      <c r="AA767" s="33"/>
      <c r="AB767" s="31"/>
    </row>
    <row r="768" spans="1:28" s="2" customFormat="1">
      <c r="A768" s="27"/>
      <c r="B768" s="31"/>
      <c r="J768" s="29"/>
      <c r="K768" s="39"/>
      <c r="L768" s="35"/>
      <c r="M768" s="81"/>
      <c r="N768" s="82"/>
      <c r="O768" s="83"/>
      <c r="P768" s="84"/>
      <c r="Q768" s="82"/>
      <c r="R768" s="83"/>
      <c r="S768" s="69"/>
      <c r="T768" s="63"/>
      <c r="U768" s="141"/>
      <c r="V768" s="74"/>
      <c r="W768" s="145"/>
      <c r="X768" s="60"/>
      <c r="Y768" s="31"/>
      <c r="AA768" s="33"/>
      <c r="AB768" s="31"/>
    </row>
    <row r="769" spans="1:28" s="2" customFormat="1">
      <c r="A769" s="27"/>
      <c r="B769" s="31"/>
      <c r="J769" s="29"/>
      <c r="K769" s="39"/>
      <c r="L769" s="35"/>
      <c r="M769" s="81"/>
      <c r="N769" s="82"/>
      <c r="O769" s="83"/>
      <c r="P769" s="84"/>
      <c r="Q769" s="82"/>
      <c r="R769" s="83"/>
      <c r="S769" s="69"/>
      <c r="T769" s="63"/>
      <c r="U769" s="141"/>
      <c r="V769" s="74"/>
      <c r="W769" s="145"/>
      <c r="X769" s="60"/>
      <c r="Y769" s="31"/>
      <c r="AA769" s="33"/>
      <c r="AB769" s="31"/>
    </row>
    <row r="770" spans="1:28" s="2" customFormat="1">
      <c r="A770" s="27"/>
      <c r="B770" s="31"/>
      <c r="J770" s="29"/>
      <c r="K770" s="39"/>
      <c r="L770" s="35"/>
      <c r="M770" s="81"/>
      <c r="N770" s="82"/>
      <c r="O770" s="83"/>
      <c r="P770" s="84"/>
      <c r="Q770" s="82"/>
      <c r="R770" s="83"/>
      <c r="S770" s="69"/>
      <c r="T770" s="63"/>
      <c r="U770" s="141"/>
      <c r="V770" s="74"/>
      <c r="W770" s="145"/>
      <c r="X770" s="60"/>
      <c r="Y770" s="31"/>
      <c r="AA770" s="33"/>
      <c r="AB770" s="31"/>
    </row>
    <row r="771" spans="1:28" s="2" customFormat="1">
      <c r="A771" s="27"/>
      <c r="B771" s="31"/>
      <c r="J771" s="29"/>
      <c r="K771" s="39"/>
      <c r="L771" s="35"/>
      <c r="M771" s="81"/>
      <c r="N771" s="82"/>
      <c r="O771" s="83"/>
      <c r="P771" s="84"/>
      <c r="Q771" s="82"/>
      <c r="R771" s="83"/>
      <c r="S771" s="69"/>
      <c r="T771" s="63"/>
      <c r="U771" s="141"/>
      <c r="V771" s="74"/>
      <c r="W771" s="145"/>
      <c r="X771" s="60"/>
      <c r="Y771" s="31"/>
      <c r="AA771" s="33"/>
      <c r="AB771" s="31"/>
    </row>
    <row r="772" spans="1:28" s="2" customFormat="1">
      <c r="A772" s="27"/>
      <c r="B772" s="31"/>
      <c r="J772" s="29"/>
      <c r="K772" s="39"/>
      <c r="L772" s="35"/>
      <c r="M772" s="81"/>
      <c r="N772" s="82"/>
      <c r="O772" s="83"/>
      <c r="P772" s="84"/>
      <c r="Q772" s="82"/>
      <c r="R772" s="83"/>
      <c r="S772" s="69"/>
      <c r="T772" s="63"/>
      <c r="U772" s="141"/>
      <c r="V772" s="74"/>
      <c r="W772" s="145"/>
      <c r="X772" s="60"/>
      <c r="Y772" s="31"/>
      <c r="AA772" s="33"/>
      <c r="AB772" s="31"/>
    </row>
    <row r="773" spans="1:28" s="2" customFormat="1">
      <c r="A773" s="27"/>
      <c r="B773" s="31"/>
      <c r="J773" s="29"/>
      <c r="K773" s="39"/>
      <c r="L773" s="35"/>
      <c r="M773" s="81"/>
      <c r="N773" s="82"/>
      <c r="O773" s="83"/>
      <c r="P773" s="84"/>
      <c r="Q773" s="82"/>
      <c r="R773" s="83"/>
      <c r="S773" s="69"/>
      <c r="T773" s="63"/>
      <c r="U773" s="141"/>
      <c r="V773" s="74"/>
      <c r="W773" s="145"/>
      <c r="X773" s="60"/>
      <c r="Y773" s="31"/>
      <c r="AA773" s="33"/>
      <c r="AB773" s="31"/>
    </row>
    <row r="774" spans="1:28" s="2" customFormat="1">
      <c r="A774" s="27"/>
      <c r="B774" s="31"/>
      <c r="J774" s="29"/>
      <c r="K774" s="39"/>
      <c r="L774" s="35"/>
      <c r="M774" s="81"/>
      <c r="N774" s="82"/>
      <c r="O774" s="83"/>
      <c r="P774" s="84"/>
      <c r="Q774" s="82"/>
      <c r="R774" s="83"/>
      <c r="S774" s="69"/>
      <c r="T774" s="63"/>
      <c r="U774" s="141"/>
      <c r="V774" s="74"/>
      <c r="W774" s="145"/>
      <c r="X774" s="60"/>
      <c r="Y774" s="31"/>
      <c r="AA774" s="33"/>
      <c r="AB774" s="31"/>
    </row>
    <row r="775" spans="1:28" s="2" customFormat="1">
      <c r="A775" s="27"/>
      <c r="B775" s="31"/>
      <c r="J775" s="29"/>
      <c r="K775" s="39"/>
      <c r="L775" s="35"/>
      <c r="M775" s="81"/>
      <c r="N775" s="82"/>
      <c r="O775" s="83"/>
      <c r="P775" s="84"/>
      <c r="Q775" s="82"/>
      <c r="R775" s="83"/>
      <c r="S775" s="69"/>
      <c r="T775" s="63"/>
      <c r="U775" s="141"/>
      <c r="V775" s="74"/>
      <c r="W775" s="145"/>
      <c r="X775" s="60"/>
      <c r="Y775" s="31"/>
      <c r="AA775" s="33"/>
      <c r="AB775" s="31"/>
    </row>
    <row r="776" spans="1:28" s="2" customFormat="1">
      <c r="A776" s="27"/>
      <c r="B776" s="31"/>
      <c r="J776" s="29"/>
      <c r="K776" s="39"/>
      <c r="L776" s="35"/>
      <c r="M776" s="81"/>
      <c r="N776" s="82"/>
      <c r="O776" s="83"/>
      <c r="P776" s="84"/>
      <c r="Q776" s="82"/>
      <c r="R776" s="83"/>
      <c r="S776" s="69"/>
      <c r="T776" s="63"/>
      <c r="U776" s="141"/>
      <c r="V776" s="74"/>
      <c r="W776" s="145"/>
      <c r="X776" s="60"/>
      <c r="Y776" s="31"/>
      <c r="AA776" s="33"/>
      <c r="AB776" s="31"/>
    </row>
    <row r="777" spans="1:28" s="2" customFormat="1">
      <c r="A777" s="27"/>
      <c r="B777" s="31"/>
      <c r="J777" s="29"/>
      <c r="K777" s="39"/>
      <c r="L777" s="35"/>
      <c r="M777" s="81"/>
      <c r="N777" s="82"/>
      <c r="O777" s="83"/>
      <c r="P777" s="84"/>
      <c r="Q777" s="82"/>
      <c r="R777" s="83"/>
      <c r="S777" s="69"/>
      <c r="T777" s="63"/>
      <c r="U777" s="141"/>
      <c r="V777" s="74"/>
      <c r="W777" s="145"/>
      <c r="X777" s="60"/>
      <c r="Y777" s="31"/>
      <c r="AA777" s="33"/>
      <c r="AB777" s="31"/>
    </row>
    <row r="778" spans="1:28" s="2" customFormat="1">
      <c r="A778" s="27"/>
      <c r="B778" s="31"/>
      <c r="J778" s="29"/>
      <c r="K778" s="39"/>
      <c r="L778" s="35"/>
      <c r="M778" s="81"/>
      <c r="N778" s="82"/>
      <c r="O778" s="83"/>
      <c r="P778" s="84"/>
      <c r="Q778" s="82"/>
      <c r="R778" s="83"/>
      <c r="S778" s="69"/>
      <c r="T778" s="63"/>
      <c r="U778" s="141"/>
      <c r="V778" s="74"/>
      <c r="W778" s="145"/>
      <c r="X778" s="60"/>
      <c r="Y778" s="31"/>
      <c r="AA778" s="33"/>
      <c r="AB778" s="31"/>
    </row>
    <row r="779" spans="1:28" s="2" customFormat="1">
      <c r="A779" s="27"/>
      <c r="B779" s="31"/>
      <c r="J779" s="29"/>
      <c r="K779" s="39"/>
      <c r="L779" s="35"/>
      <c r="M779" s="81"/>
      <c r="N779" s="82"/>
      <c r="O779" s="83"/>
      <c r="P779" s="84"/>
      <c r="Q779" s="82"/>
      <c r="R779" s="83"/>
      <c r="S779" s="69"/>
      <c r="T779" s="63"/>
      <c r="U779" s="141"/>
      <c r="V779" s="74"/>
      <c r="W779" s="145"/>
      <c r="X779" s="60"/>
      <c r="Y779" s="31"/>
      <c r="AA779" s="33"/>
      <c r="AB779" s="31"/>
    </row>
    <row r="780" spans="1:28" s="2" customFormat="1">
      <c r="A780" s="27"/>
      <c r="B780" s="31"/>
      <c r="J780" s="29"/>
      <c r="K780" s="39"/>
      <c r="L780" s="35"/>
      <c r="M780" s="81"/>
      <c r="N780" s="82"/>
      <c r="O780" s="83"/>
      <c r="P780" s="84"/>
      <c r="Q780" s="82"/>
      <c r="R780" s="83"/>
      <c r="S780" s="69"/>
      <c r="T780" s="63"/>
      <c r="U780" s="141"/>
      <c r="V780" s="74"/>
      <c r="W780" s="145"/>
      <c r="X780" s="60"/>
      <c r="Y780" s="31"/>
      <c r="AA780" s="33"/>
      <c r="AB780" s="31"/>
    </row>
    <row r="781" spans="1:28" s="2" customFormat="1">
      <c r="A781" s="27"/>
      <c r="B781" s="31"/>
      <c r="J781" s="29"/>
      <c r="K781" s="39"/>
      <c r="L781" s="35"/>
      <c r="M781" s="81"/>
      <c r="N781" s="82"/>
      <c r="O781" s="83"/>
      <c r="P781" s="84"/>
      <c r="Q781" s="82"/>
      <c r="R781" s="83"/>
      <c r="S781" s="69"/>
      <c r="T781" s="63"/>
      <c r="U781" s="141"/>
      <c r="V781" s="74"/>
      <c r="W781" s="145"/>
      <c r="X781" s="60"/>
      <c r="Y781" s="31"/>
      <c r="AA781" s="33"/>
      <c r="AB781" s="31"/>
    </row>
    <row r="782" spans="1:28" s="2" customFormat="1">
      <c r="A782" s="27"/>
      <c r="B782" s="31"/>
      <c r="J782" s="29"/>
      <c r="K782" s="39"/>
      <c r="L782" s="35"/>
      <c r="M782" s="81"/>
      <c r="N782" s="82"/>
      <c r="O782" s="83"/>
      <c r="P782" s="84"/>
      <c r="Q782" s="82"/>
      <c r="R782" s="83"/>
      <c r="S782" s="69"/>
      <c r="T782" s="63"/>
      <c r="U782" s="141"/>
      <c r="V782" s="74"/>
      <c r="W782" s="145"/>
      <c r="X782" s="60"/>
      <c r="Y782" s="31"/>
      <c r="AA782" s="33"/>
      <c r="AB782" s="31"/>
    </row>
    <row r="783" spans="1:28" s="2" customFormat="1">
      <c r="A783" s="27"/>
      <c r="B783" s="31"/>
      <c r="J783" s="29"/>
      <c r="K783" s="39"/>
      <c r="L783" s="35"/>
      <c r="M783" s="81"/>
      <c r="N783" s="82"/>
      <c r="O783" s="83"/>
      <c r="P783" s="84"/>
      <c r="Q783" s="82"/>
      <c r="R783" s="83"/>
      <c r="S783" s="69"/>
      <c r="T783" s="63"/>
      <c r="U783" s="141"/>
      <c r="V783" s="74"/>
      <c r="W783" s="145"/>
      <c r="X783" s="60"/>
      <c r="Y783" s="31"/>
      <c r="AA783" s="33"/>
      <c r="AB783" s="31"/>
    </row>
    <row r="784" spans="1:28" s="2" customFormat="1">
      <c r="A784" s="27"/>
      <c r="B784" s="31"/>
      <c r="J784" s="29"/>
      <c r="K784" s="39"/>
      <c r="L784" s="35"/>
      <c r="M784" s="81"/>
      <c r="N784" s="82"/>
      <c r="O784" s="83"/>
      <c r="P784" s="84"/>
      <c r="Q784" s="82"/>
      <c r="R784" s="83"/>
      <c r="S784" s="69"/>
      <c r="T784" s="63"/>
      <c r="U784" s="141"/>
      <c r="V784" s="74"/>
      <c r="W784" s="145"/>
      <c r="X784" s="60"/>
      <c r="Y784" s="31"/>
      <c r="AA784" s="33"/>
      <c r="AB784" s="31"/>
    </row>
    <row r="785" spans="1:28" s="2" customFormat="1">
      <c r="A785" s="27"/>
      <c r="B785" s="31"/>
      <c r="J785" s="29"/>
      <c r="K785" s="39"/>
      <c r="L785" s="35"/>
      <c r="M785" s="81"/>
      <c r="N785" s="82"/>
      <c r="O785" s="83"/>
      <c r="P785" s="84"/>
      <c r="Q785" s="82"/>
      <c r="R785" s="83"/>
      <c r="S785" s="69"/>
      <c r="T785" s="63"/>
      <c r="U785" s="141"/>
      <c r="V785" s="74"/>
      <c r="W785" s="145"/>
      <c r="X785" s="60"/>
      <c r="Y785" s="31"/>
      <c r="AA785" s="33"/>
      <c r="AB785" s="31"/>
    </row>
    <row r="786" spans="1:28" s="2" customFormat="1">
      <c r="A786" s="27"/>
      <c r="B786" s="31"/>
      <c r="J786" s="29"/>
      <c r="K786" s="39"/>
      <c r="L786" s="35"/>
      <c r="M786" s="81"/>
      <c r="N786" s="82"/>
      <c r="O786" s="83"/>
      <c r="P786" s="84"/>
      <c r="Q786" s="82"/>
      <c r="R786" s="83"/>
      <c r="S786" s="69"/>
      <c r="T786" s="63"/>
      <c r="U786" s="141"/>
      <c r="V786" s="74"/>
      <c r="W786" s="145"/>
      <c r="X786" s="60"/>
      <c r="Y786" s="31"/>
      <c r="AA786" s="33"/>
      <c r="AB786" s="31"/>
    </row>
    <row r="787" spans="1:28" s="2" customFormat="1">
      <c r="A787" s="27"/>
      <c r="B787" s="31"/>
      <c r="J787" s="29"/>
      <c r="K787" s="39"/>
      <c r="L787" s="35"/>
      <c r="M787" s="81"/>
      <c r="N787" s="82"/>
      <c r="O787" s="83"/>
      <c r="P787" s="84"/>
      <c r="Q787" s="82"/>
      <c r="R787" s="83"/>
      <c r="S787" s="69"/>
      <c r="T787" s="63"/>
      <c r="U787" s="141"/>
      <c r="V787" s="74"/>
      <c r="W787" s="145"/>
      <c r="X787" s="60"/>
      <c r="Y787" s="31"/>
      <c r="AA787" s="33"/>
      <c r="AB787" s="31"/>
    </row>
    <row r="788" spans="1:28" s="2" customFormat="1">
      <c r="A788" s="27"/>
      <c r="B788" s="31"/>
      <c r="J788" s="29"/>
      <c r="K788" s="39"/>
      <c r="L788" s="35"/>
      <c r="M788" s="81"/>
      <c r="N788" s="82"/>
      <c r="O788" s="83"/>
      <c r="P788" s="84"/>
      <c r="Q788" s="82"/>
      <c r="R788" s="83"/>
      <c r="S788" s="69"/>
      <c r="T788" s="63"/>
      <c r="U788" s="141"/>
      <c r="V788" s="74"/>
      <c r="W788" s="145"/>
      <c r="X788" s="60"/>
      <c r="Y788" s="31"/>
      <c r="AA788" s="33"/>
      <c r="AB788" s="31"/>
    </row>
    <row r="789" spans="1:28" s="2" customFormat="1">
      <c r="A789" s="27"/>
      <c r="B789" s="31"/>
      <c r="J789" s="29"/>
      <c r="K789" s="39"/>
      <c r="L789" s="35"/>
      <c r="M789" s="81"/>
      <c r="N789" s="82"/>
      <c r="O789" s="83"/>
      <c r="P789" s="84"/>
      <c r="Q789" s="82"/>
      <c r="R789" s="83"/>
      <c r="S789" s="69"/>
      <c r="T789" s="63"/>
      <c r="U789" s="141"/>
      <c r="V789" s="74"/>
      <c r="W789" s="145"/>
      <c r="X789" s="60"/>
      <c r="Y789" s="31"/>
      <c r="AA789" s="33"/>
      <c r="AB789" s="31"/>
    </row>
    <row r="790" spans="1:28" s="2" customFormat="1">
      <c r="A790" s="27"/>
      <c r="B790" s="31"/>
      <c r="J790" s="29"/>
      <c r="K790" s="39"/>
      <c r="L790" s="35"/>
      <c r="M790" s="81"/>
      <c r="N790" s="82"/>
      <c r="O790" s="83"/>
      <c r="P790" s="84"/>
      <c r="Q790" s="82"/>
      <c r="R790" s="83"/>
      <c r="S790" s="69"/>
      <c r="T790" s="63"/>
      <c r="U790" s="141"/>
      <c r="V790" s="74"/>
      <c r="W790" s="145"/>
      <c r="X790" s="60"/>
      <c r="Y790" s="31"/>
      <c r="AA790" s="33"/>
      <c r="AB790" s="31"/>
    </row>
    <row r="791" spans="1:28" s="2" customFormat="1">
      <c r="A791" s="27"/>
      <c r="B791" s="31"/>
      <c r="J791" s="29"/>
      <c r="K791" s="39"/>
      <c r="L791" s="35"/>
      <c r="M791" s="81"/>
      <c r="N791" s="82"/>
      <c r="O791" s="83"/>
      <c r="P791" s="84"/>
      <c r="Q791" s="82"/>
      <c r="R791" s="83"/>
      <c r="S791" s="69"/>
      <c r="T791" s="63"/>
      <c r="U791" s="141"/>
      <c r="V791" s="74"/>
      <c r="W791" s="145"/>
      <c r="X791" s="60"/>
      <c r="Y791" s="31"/>
      <c r="AA791" s="33"/>
      <c r="AB791" s="31"/>
    </row>
    <row r="792" spans="1:28" s="2" customFormat="1">
      <c r="A792" s="27"/>
      <c r="B792" s="31"/>
      <c r="J792" s="29"/>
      <c r="K792" s="39"/>
      <c r="L792" s="35"/>
      <c r="M792" s="81"/>
      <c r="N792" s="82"/>
      <c r="O792" s="83"/>
      <c r="P792" s="84"/>
      <c r="Q792" s="82"/>
      <c r="R792" s="83"/>
      <c r="S792" s="69"/>
      <c r="T792" s="63"/>
      <c r="U792" s="141"/>
      <c r="V792" s="74"/>
      <c r="W792" s="145"/>
      <c r="X792" s="60"/>
      <c r="Y792" s="31"/>
      <c r="AA792" s="33"/>
      <c r="AB792" s="31"/>
    </row>
    <row r="793" spans="1:28" s="2" customFormat="1">
      <c r="A793" s="27"/>
      <c r="B793" s="31"/>
      <c r="J793" s="29"/>
      <c r="K793" s="39"/>
      <c r="L793" s="35"/>
      <c r="M793" s="81"/>
      <c r="N793" s="82"/>
      <c r="O793" s="83"/>
      <c r="P793" s="84"/>
      <c r="Q793" s="82"/>
      <c r="R793" s="83"/>
      <c r="S793" s="69"/>
      <c r="T793" s="63"/>
      <c r="U793" s="141"/>
      <c r="V793" s="74"/>
      <c r="W793" s="145"/>
      <c r="X793" s="60"/>
      <c r="Y793" s="31"/>
      <c r="AA793" s="33"/>
      <c r="AB793" s="31"/>
    </row>
    <row r="794" spans="1:28" s="2" customFormat="1">
      <c r="A794" s="27"/>
      <c r="B794" s="31"/>
      <c r="J794" s="29"/>
      <c r="K794" s="39"/>
      <c r="L794" s="35"/>
      <c r="M794" s="81"/>
      <c r="N794" s="82"/>
      <c r="O794" s="83"/>
      <c r="P794" s="84"/>
      <c r="Q794" s="82"/>
      <c r="R794" s="83"/>
      <c r="S794" s="69"/>
      <c r="T794" s="63"/>
      <c r="U794" s="141"/>
      <c r="V794" s="74"/>
      <c r="W794" s="145"/>
      <c r="X794" s="60"/>
      <c r="Y794" s="31"/>
      <c r="AA794" s="33"/>
      <c r="AB794" s="31"/>
    </row>
    <row r="795" spans="1:28" s="2" customFormat="1">
      <c r="A795" s="27"/>
      <c r="B795" s="31"/>
      <c r="J795" s="29"/>
      <c r="K795" s="39"/>
      <c r="L795" s="35"/>
      <c r="M795" s="81"/>
      <c r="N795" s="82"/>
      <c r="O795" s="83"/>
      <c r="P795" s="84"/>
      <c r="Q795" s="82"/>
      <c r="R795" s="83"/>
      <c r="S795" s="69"/>
      <c r="T795" s="63"/>
      <c r="U795" s="141"/>
      <c r="V795" s="74"/>
      <c r="W795" s="145"/>
      <c r="X795" s="60"/>
      <c r="Y795" s="31"/>
      <c r="AA795" s="33"/>
      <c r="AB795" s="31"/>
    </row>
    <row r="796" spans="1:28" s="2" customFormat="1">
      <c r="A796" s="27"/>
      <c r="B796" s="31"/>
      <c r="J796" s="29"/>
      <c r="K796" s="39"/>
      <c r="L796" s="35"/>
      <c r="M796" s="81"/>
      <c r="N796" s="82"/>
      <c r="O796" s="83"/>
      <c r="P796" s="84"/>
      <c r="Q796" s="82"/>
      <c r="R796" s="83"/>
      <c r="S796" s="69"/>
      <c r="T796" s="63"/>
      <c r="U796" s="141"/>
      <c r="V796" s="74"/>
      <c r="W796" s="145"/>
      <c r="X796" s="60"/>
      <c r="Y796" s="31"/>
      <c r="AA796" s="33"/>
      <c r="AB796" s="31"/>
    </row>
    <row r="797" spans="1:28" s="2" customFormat="1">
      <c r="A797" s="27"/>
      <c r="B797" s="31"/>
      <c r="J797" s="29"/>
      <c r="K797" s="39"/>
      <c r="L797" s="35"/>
      <c r="M797" s="81"/>
      <c r="N797" s="82"/>
      <c r="O797" s="83"/>
      <c r="P797" s="84"/>
      <c r="Q797" s="82"/>
      <c r="R797" s="83"/>
      <c r="S797" s="69"/>
      <c r="T797" s="63"/>
      <c r="U797" s="141"/>
      <c r="V797" s="74"/>
      <c r="W797" s="145"/>
      <c r="X797" s="60"/>
      <c r="Y797" s="31"/>
      <c r="AA797" s="33"/>
      <c r="AB797" s="31"/>
    </row>
    <row r="798" spans="1:28" s="2" customFormat="1">
      <c r="A798" s="27"/>
      <c r="B798" s="31"/>
      <c r="J798" s="29"/>
      <c r="K798" s="39"/>
      <c r="L798" s="35"/>
      <c r="M798" s="81"/>
      <c r="N798" s="82"/>
      <c r="O798" s="83"/>
      <c r="P798" s="84"/>
      <c r="Q798" s="82"/>
      <c r="R798" s="83"/>
      <c r="S798" s="69"/>
      <c r="T798" s="63"/>
      <c r="U798" s="141"/>
      <c r="V798" s="74"/>
      <c r="W798" s="145"/>
      <c r="X798" s="60"/>
      <c r="Y798" s="31"/>
      <c r="AA798" s="33"/>
      <c r="AB798" s="31"/>
    </row>
    <row r="799" spans="1:28" s="2" customFormat="1">
      <c r="A799" s="27"/>
      <c r="B799" s="31"/>
      <c r="J799" s="29"/>
      <c r="K799" s="39"/>
      <c r="L799" s="35"/>
      <c r="M799" s="81"/>
      <c r="N799" s="82"/>
      <c r="O799" s="83"/>
      <c r="P799" s="84"/>
      <c r="Q799" s="82"/>
      <c r="R799" s="83"/>
      <c r="S799" s="69"/>
      <c r="T799" s="63"/>
      <c r="U799" s="141"/>
      <c r="V799" s="74"/>
      <c r="W799" s="145"/>
      <c r="X799" s="60"/>
      <c r="Y799" s="31"/>
      <c r="AA799" s="33"/>
      <c r="AB799" s="31"/>
    </row>
    <row r="800" spans="1:28" s="2" customFormat="1">
      <c r="A800" s="27"/>
      <c r="B800" s="31"/>
      <c r="J800" s="29"/>
      <c r="K800" s="39"/>
      <c r="L800" s="35"/>
      <c r="M800" s="81"/>
      <c r="N800" s="82"/>
      <c r="O800" s="83"/>
      <c r="P800" s="84"/>
      <c r="Q800" s="82"/>
      <c r="R800" s="83"/>
      <c r="S800" s="69"/>
      <c r="T800" s="63"/>
      <c r="U800" s="141"/>
      <c r="V800" s="74"/>
      <c r="W800" s="145"/>
      <c r="X800" s="60"/>
      <c r="Y800" s="31"/>
      <c r="AA800" s="33"/>
      <c r="AB800" s="31"/>
    </row>
    <row r="801" spans="1:28" s="2" customFormat="1">
      <c r="A801" s="27"/>
      <c r="B801" s="31"/>
      <c r="J801" s="29"/>
      <c r="K801" s="39"/>
      <c r="L801" s="35"/>
      <c r="M801" s="81"/>
      <c r="N801" s="82"/>
      <c r="O801" s="83"/>
      <c r="P801" s="84"/>
      <c r="Q801" s="82"/>
      <c r="R801" s="83"/>
      <c r="S801" s="69"/>
      <c r="T801" s="63"/>
      <c r="U801" s="141"/>
      <c r="V801" s="74"/>
      <c r="W801" s="145"/>
      <c r="X801" s="60"/>
      <c r="Y801" s="31"/>
      <c r="AA801" s="33"/>
      <c r="AB801" s="31"/>
    </row>
    <row r="802" spans="1:28" s="2" customFormat="1">
      <c r="A802" s="27"/>
      <c r="B802" s="31"/>
      <c r="J802" s="29"/>
      <c r="K802" s="39"/>
      <c r="L802" s="35"/>
      <c r="M802" s="81"/>
      <c r="N802" s="82"/>
      <c r="O802" s="83"/>
      <c r="P802" s="84"/>
      <c r="Q802" s="82"/>
      <c r="R802" s="83"/>
      <c r="S802" s="69"/>
      <c r="T802" s="63"/>
      <c r="U802" s="141"/>
      <c r="V802" s="74"/>
      <c r="W802" s="145"/>
      <c r="X802" s="60"/>
      <c r="Y802" s="31"/>
      <c r="AA802" s="33"/>
      <c r="AB802" s="31"/>
    </row>
    <row r="803" spans="1:28" s="2" customFormat="1">
      <c r="A803" s="27"/>
      <c r="B803" s="31"/>
      <c r="J803" s="29"/>
      <c r="K803" s="39"/>
      <c r="L803" s="35"/>
      <c r="M803" s="81"/>
      <c r="N803" s="82"/>
      <c r="O803" s="83"/>
      <c r="P803" s="84"/>
      <c r="Q803" s="82"/>
      <c r="R803" s="83"/>
      <c r="S803" s="69"/>
      <c r="T803" s="63"/>
      <c r="U803" s="141"/>
      <c r="V803" s="74"/>
      <c r="W803" s="145"/>
      <c r="X803" s="60"/>
      <c r="Y803" s="31"/>
      <c r="AA803" s="33"/>
      <c r="AB803" s="31"/>
    </row>
    <row r="804" spans="1:28" s="2" customFormat="1">
      <c r="A804" s="27"/>
      <c r="B804" s="31"/>
      <c r="J804" s="29"/>
      <c r="K804" s="39"/>
      <c r="L804" s="35"/>
      <c r="M804" s="81"/>
      <c r="N804" s="82"/>
      <c r="O804" s="83"/>
      <c r="P804" s="84"/>
      <c r="Q804" s="82"/>
      <c r="R804" s="83"/>
      <c r="S804" s="69"/>
      <c r="T804" s="63"/>
      <c r="U804" s="141"/>
      <c r="V804" s="74"/>
      <c r="W804" s="145"/>
      <c r="X804" s="60"/>
      <c r="Y804" s="31"/>
      <c r="AA804" s="33"/>
      <c r="AB804" s="31"/>
    </row>
    <row r="805" spans="1:28" s="2" customFormat="1">
      <c r="A805" s="27"/>
      <c r="B805" s="31"/>
      <c r="J805" s="29"/>
      <c r="K805" s="39"/>
      <c r="L805" s="35"/>
      <c r="M805" s="81"/>
      <c r="N805" s="82"/>
      <c r="O805" s="83"/>
      <c r="P805" s="84"/>
      <c r="Q805" s="82"/>
      <c r="R805" s="83"/>
      <c r="S805" s="69"/>
      <c r="T805" s="63"/>
      <c r="U805" s="141"/>
      <c r="V805" s="74"/>
      <c r="W805" s="145"/>
      <c r="X805" s="60"/>
      <c r="Y805" s="31"/>
      <c r="AA805" s="33"/>
      <c r="AB805" s="31"/>
    </row>
    <row r="806" spans="1:28" s="2" customFormat="1">
      <c r="A806" s="27"/>
      <c r="B806" s="31"/>
      <c r="J806" s="29"/>
      <c r="K806" s="39"/>
      <c r="L806" s="35"/>
      <c r="M806" s="81"/>
      <c r="N806" s="82"/>
      <c r="O806" s="83"/>
      <c r="P806" s="84"/>
      <c r="Q806" s="82"/>
      <c r="R806" s="83"/>
      <c r="S806" s="69"/>
      <c r="T806" s="63"/>
      <c r="U806" s="141"/>
      <c r="V806" s="74"/>
      <c r="W806" s="145"/>
      <c r="X806" s="60"/>
      <c r="Y806" s="31"/>
      <c r="AA806" s="33"/>
      <c r="AB806" s="31"/>
    </row>
    <row r="807" spans="1:28" s="2" customFormat="1">
      <c r="A807" s="27"/>
      <c r="B807" s="31"/>
      <c r="J807" s="29"/>
      <c r="K807" s="39"/>
      <c r="L807" s="35"/>
      <c r="M807" s="81"/>
      <c r="N807" s="82"/>
      <c r="O807" s="83"/>
      <c r="P807" s="84"/>
      <c r="Q807" s="82"/>
      <c r="R807" s="83"/>
      <c r="S807" s="69"/>
      <c r="T807" s="63"/>
      <c r="U807" s="141"/>
      <c r="V807" s="74"/>
      <c r="W807" s="145"/>
      <c r="X807" s="60"/>
      <c r="Y807" s="31"/>
      <c r="AA807" s="33"/>
      <c r="AB807" s="31"/>
    </row>
    <row r="808" spans="1:28" s="2" customFormat="1">
      <c r="A808" s="27"/>
      <c r="B808" s="31"/>
      <c r="J808" s="29"/>
      <c r="K808" s="39"/>
      <c r="L808" s="35"/>
      <c r="M808" s="81"/>
      <c r="N808" s="82"/>
      <c r="O808" s="83"/>
      <c r="P808" s="84"/>
      <c r="Q808" s="82"/>
      <c r="R808" s="83"/>
      <c r="S808" s="69"/>
      <c r="T808" s="63"/>
      <c r="U808" s="141"/>
      <c r="V808" s="74"/>
      <c r="W808" s="145"/>
      <c r="X808" s="60"/>
      <c r="Y808" s="31"/>
      <c r="AA808" s="33"/>
      <c r="AB808" s="31"/>
    </row>
    <row r="809" spans="1:28" s="2" customFormat="1">
      <c r="A809" s="27"/>
      <c r="B809" s="31"/>
      <c r="J809" s="29"/>
      <c r="K809" s="39"/>
      <c r="L809" s="35"/>
      <c r="M809" s="81"/>
      <c r="N809" s="82"/>
      <c r="O809" s="83"/>
      <c r="P809" s="84"/>
      <c r="Q809" s="82"/>
      <c r="R809" s="83"/>
      <c r="S809" s="69"/>
      <c r="T809" s="63"/>
      <c r="U809" s="141"/>
      <c r="V809" s="74"/>
      <c r="W809" s="145"/>
      <c r="X809" s="60"/>
      <c r="Y809" s="31"/>
      <c r="AA809" s="33"/>
      <c r="AB809" s="31"/>
    </row>
    <row r="810" spans="1:28" s="2" customFormat="1">
      <c r="A810" s="27"/>
      <c r="B810" s="31"/>
      <c r="J810" s="29"/>
      <c r="K810" s="39"/>
      <c r="L810" s="35"/>
      <c r="M810" s="81"/>
      <c r="N810" s="82"/>
      <c r="O810" s="83"/>
      <c r="P810" s="84"/>
      <c r="Q810" s="82"/>
      <c r="R810" s="83"/>
      <c r="S810" s="69"/>
      <c r="T810" s="63"/>
      <c r="U810" s="141"/>
      <c r="V810" s="74"/>
      <c r="W810" s="145"/>
      <c r="X810" s="60"/>
      <c r="Y810" s="31"/>
      <c r="AA810" s="33"/>
      <c r="AB810" s="31"/>
    </row>
    <row r="811" spans="1:28" s="2" customFormat="1">
      <c r="A811" s="27"/>
      <c r="B811" s="31"/>
      <c r="J811" s="29"/>
      <c r="K811" s="39"/>
      <c r="L811" s="35"/>
      <c r="M811" s="81"/>
      <c r="N811" s="82"/>
      <c r="O811" s="83"/>
      <c r="P811" s="84"/>
      <c r="Q811" s="82"/>
      <c r="R811" s="83"/>
      <c r="S811" s="69"/>
      <c r="T811" s="63"/>
      <c r="U811" s="141"/>
      <c r="V811" s="74"/>
      <c r="W811" s="145"/>
      <c r="X811" s="60"/>
      <c r="Y811" s="31"/>
      <c r="AA811" s="33"/>
      <c r="AB811" s="31"/>
    </row>
    <row r="812" spans="1:28" s="2" customFormat="1">
      <c r="A812" s="27"/>
      <c r="B812" s="31"/>
      <c r="J812" s="29"/>
      <c r="K812" s="39"/>
      <c r="L812" s="35"/>
      <c r="M812" s="81"/>
      <c r="N812" s="82"/>
      <c r="O812" s="83"/>
      <c r="P812" s="84"/>
      <c r="Q812" s="82"/>
      <c r="R812" s="83"/>
      <c r="S812" s="69"/>
      <c r="T812" s="63"/>
      <c r="U812" s="141"/>
      <c r="V812" s="74"/>
      <c r="W812" s="145"/>
      <c r="X812" s="60"/>
      <c r="Y812" s="31"/>
      <c r="AA812" s="33"/>
      <c r="AB812" s="31"/>
    </row>
    <row r="813" spans="1:28" s="2" customFormat="1">
      <c r="A813" s="27"/>
      <c r="B813" s="31"/>
      <c r="J813" s="29"/>
      <c r="K813" s="39"/>
      <c r="L813" s="35"/>
      <c r="M813" s="81"/>
      <c r="N813" s="82"/>
      <c r="O813" s="83"/>
      <c r="P813" s="84"/>
      <c r="Q813" s="82"/>
      <c r="R813" s="83"/>
      <c r="S813" s="69"/>
      <c r="T813" s="63"/>
      <c r="U813" s="141"/>
      <c r="V813" s="74"/>
      <c r="W813" s="145"/>
      <c r="X813" s="60"/>
      <c r="Y813" s="31"/>
      <c r="AA813" s="33"/>
      <c r="AB813" s="31"/>
    </row>
    <row r="814" spans="1:28" s="2" customFormat="1">
      <c r="A814" s="27"/>
      <c r="B814" s="31"/>
      <c r="J814" s="29"/>
      <c r="K814" s="39"/>
      <c r="L814" s="35"/>
      <c r="M814" s="81"/>
      <c r="N814" s="82"/>
      <c r="O814" s="83"/>
      <c r="P814" s="84"/>
      <c r="Q814" s="82"/>
      <c r="R814" s="83"/>
      <c r="S814" s="69"/>
      <c r="T814" s="63"/>
      <c r="U814" s="141"/>
      <c r="V814" s="74"/>
      <c r="W814" s="145"/>
      <c r="X814" s="60"/>
      <c r="Y814" s="31"/>
      <c r="AA814" s="33"/>
      <c r="AB814" s="31"/>
    </row>
    <row r="815" spans="1:28" s="2" customFormat="1">
      <c r="A815" s="27"/>
      <c r="B815" s="31"/>
      <c r="J815" s="29"/>
      <c r="K815" s="39"/>
      <c r="L815" s="35"/>
      <c r="M815" s="81"/>
      <c r="N815" s="82"/>
      <c r="O815" s="83"/>
      <c r="P815" s="84"/>
      <c r="Q815" s="82"/>
      <c r="R815" s="83"/>
      <c r="S815" s="69"/>
      <c r="T815" s="63"/>
      <c r="U815" s="141"/>
      <c r="V815" s="74"/>
      <c r="W815" s="145"/>
      <c r="X815" s="60"/>
      <c r="Y815" s="31"/>
      <c r="AA815" s="33"/>
      <c r="AB815" s="31"/>
    </row>
    <row r="816" spans="1:28" s="2" customFormat="1">
      <c r="A816" s="27"/>
      <c r="B816" s="31"/>
      <c r="J816" s="29"/>
      <c r="K816" s="39"/>
      <c r="L816" s="35"/>
      <c r="M816" s="81"/>
      <c r="N816" s="82"/>
      <c r="O816" s="83"/>
      <c r="P816" s="84"/>
      <c r="Q816" s="82"/>
      <c r="R816" s="83"/>
      <c r="S816" s="69"/>
      <c r="T816" s="63"/>
      <c r="U816" s="141"/>
      <c r="V816" s="74"/>
      <c r="W816" s="145"/>
      <c r="X816" s="60"/>
      <c r="Y816" s="31"/>
      <c r="AA816" s="33"/>
      <c r="AB816" s="31"/>
    </row>
    <row r="817" spans="1:28" s="2" customFormat="1">
      <c r="A817" s="27"/>
      <c r="B817" s="31"/>
      <c r="J817" s="29"/>
      <c r="K817" s="39"/>
      <c r="L817" s="35"/>
      <c r="M817" s="81"/>
      <c r="N817" s="82"/>
      <c r="O817" s="83"/>
      <c r="P817" s="84"/>
      <c r="Q817" s="82"/>
      <c r="R817" s="83"/>
      <c r="S817" s="69"/>
      <c r="T817" s="63"/>
      <c r="U817" s="141"/>
      <c r="V817" s="74"/>
      <c r="W817" s="145"/>
      <c r="X817" s="60"/>
      <c r="Y817" s="31"/>
      <c r="AA817" s="33"/>
      <c r="AB817" s="31"/>
    </row>
    <row r="818" spans="1:28" s="2" customFormat="1">
      <c r="A818" s="27"/>
      <c r="B818" s="31"/>
      <c r="J818" s="29"/>
      <c r="K818" s="39"/>
      <c r="L818" s="35"/>
      <c r="M818" s="81"/>
      <c r="N818" s="82"/>
      <c r="O818" s="83"/>
      <c r="P818" s="84"/>
      <c r="Q818" s="82"/>
      <c r="R818" s="83"/>
      <c r="S818" s="69"/>
      <c r="T818" s="63"/>
      <c r="U818" s="141"/>
      <c r="V818" s="74"/>
      <c r="W818" s="145"/>
      <c r="X818" s="60"/>
      <c r="Y818" s="31"/>
      <c r="AA818" s="33"/>
      <c r="AB818" s="31"/>
    </row>
    <row r="819" spans="1:28" s="2" customFormat="1">
      <c r="A819" s="27"/>
      <c r="B819" s="31"/>
      <c r="J819" s="29"/>
      <c r="K819" s="39"/>
      <c r="L819" s="35"/>
      <c r="M819" s="81"/>
      <c r="N819" s="82"/>
      <c r="O819" s="83"/>
      <c r="P819" s="84"/>
      <c r="Q819" s="82"/>
      <c r="R819" s="83"/>
      <c r="S819" s="69"/>
      <c r="T819" s="63"/>
      <c r="U819" s="141"/>
      <c r="V819" s="74"/>
      <c r="W819" s="145"/>
      <c r="X819" s="60"/>
      <c r="Y819" s="31"/>
      <c r="AA819" s="33"/>
      <c r="AB819" s="31"/>
    </row>
    <row r="820" spans="1:28" s="2" customFormat="1">
      <c r="A820" s="27"/>
      <c r="B820" s="31"/>
      <c r="J820" s="29"/>
      <c r="K820" s="39"/>
      <c r="L820" s="35"/>
      <c r="M820" s="81"/>
      <c r="N820" s="82"/>
      <c r="O820" s="83"/>
      <c r="P820" s="84"/>
      <c r="Q820" s="82"/>
      <c r="R820" s="83"/>
      <c r="S820" s="69"/>
      <c r="T820" s="63"/>
      <c r="U820" s="141"/>
      <c r="V820" s="74"/>
      <c r="W820" s="145"/>
      <c r="X820" s="60"/>
      <c r="Y820" s="31"/>
      <c r="AA820" s="33"/>
      <c r="AB820" s="31"/>
    </row>
    <row r="821" spans="1:28" s="2" customFormat="1">
      <c r="A821" s="27"/>
      <c r="B821" s="31"/>
      <c r="J821" s="29"/>
      <c r="K821" s="39"/>
      <c r="L821" s="35"/>
      <c r="M821" s="81"/>
      <c r="N821" s="82"/>
      <c r="O821" s="83"/>
      <c r="P821" s="84"/>
      <c r="Q821" s="82"/>
      <c r="R821" s="83"/>
      <c r="S821" s="69"/>
      <c r="T821" s="63"/>
      <c r="U821" s="141"/>
      <c r="V821" s="74"/>
      <c r="W821" s="145"/>
      <c r="X821" s="60"/>
      <c r="Y821" s="31"/>
      <c r="AA821" s="33"/>
      <c r="AB821" s="31"/>
    </row>
    <row r="822" spans="1:28" s="2" customFormat="1">
      <c r="A822" s="27"/>
      <c r="B822" s="31"/>
      <c r="J822" s="29"/>
      <c r="K822" s="39"/>
      <c r="L822" s="35"/>
      <c r="M822" s="81"/>
      <c r="N822" s="82"/>
      <c r="O822" s="83"/>
      <c r="P822" s="84"/>
      <c r="Q822" s="82"/>
      <c r="R822" s="83"/>
      <c r="S822" s="69"/>
      <c r="T822" s="63"/>
      <c r="U822" s="141"/>
      <c r="V822" s="74"/>
      <c r="W822" s="145"/>
      <c r="X822" s="60"/>
      <c r="Y822" s="31"/>
      <c r="AA822" s="33"/>
      <c r="AB822" s="31"/>
    </row>
    <row r="823" spans="1:28" s="2" customFormat="1">
      <c r="A823" s="27"/>
      <c r="B823" s="31"/>
      <c r="J823" s="29"/>
      <c r="K823" s="39"/>
      <c r="L823" s="35"/>
      <c r="M823" s="81"/>
      <c r="N823" s="82"/>
      <c r="O823" s="83"/>
      <c r="P823" s="84"/>
      <c r="Q823" s="82"/>
      <c r="R823" s="83"/>
      <c r="S823" s="69"/>
      <c r="T823" s="63"/>
      <c r="U823" s="141"/>
      <c r="V823" s="74"/>
      <c r="W823" s="145"/>
      <c r="X823" s="60"/>
      <c r="Y823" s="31"/>
      <c r="AA823" s="33"/>
      <c r="AB823" s="31"/>
    </row>
    <row r="824" spans="1:28" s="2" customFormat="1">
      <c r="A824" s="27"/>
      <c r="B824" s="31"/>
      <c r="J824" s="29"/>
      <c r="K824" s="39"/>
      <c r="L824" s="35"/>
      <c r="M824" s="81"/>
      <c r="N824" s="82"/>
      <c r="O824" s="83"/>
      <c r="P824" s="84"/>
      <c r="Q824" s="82"/>
      <c r="R824" s="83"/>
      <c r="S824" s="69"/>
      <c r="T824" s="63"/>
      <c r="U824" s="141"/>
      <c r="V824" s="74"/>
      <c r="W824" s="145"/>
      <c r="X824" s="60"/>
      <c r="Y824" s="31"/>
      <c r="AA824" s="33"/>
      <c r="AB824" s="31"/>
    </row>
    <row r="825" spans="1:28" s="2" customFormat="1">
      <c r="A825" s="27"/>
      <c r="B825" s="31"/>
      <c r="J825" s="29"/>
      <c r="K825" s="39"/>
      <c r="L825" s="35"/>
      <c r="M825" s="81"/>
      <c r="N825" s="82"/>
      <c r="O825" s="83"/>
      <c r="P825" s="84"/>
      <c r="Q825" s="82"/>
      <c r="R825" s="83"/>
      <c r="S825" s="69"/>
      <c r="T825" s="63"/>
      <c r="U825" s="141"/>
      <c r="V825" s="74"/>
      <c r="W825" s="145"/>
      <c r="X825" s="60"/>
      <c r="Y825" s="31"/>
      <c r="AA825" s="33"/>
      <c r="AB825" s="31"/>
    </row>
    <row r="826" spans="1:28" s="2" customFormat="1">
      <c r="A826" s="27"/>
      <c r="B826" s="31"/>
      <c r="J826" s="29"/>
      <c r="K826" s="39"/>
      <c r="L826" s="35"/>
      <c r="M826" s="81"/>
      <c r="N826" s="82"/>
      <c r="O826" s="83"/>
      <c r="P826" s="84"/>
      <c r="Q826" s="82"/>
      <c r="R826" s="83"/>
      <c r="S826" s="69"/>
      <c r="T826" s="63"/>
      <c r="U826" s="141"/>
      <c r="V826" s="74"/>
      <c r="W826" s="145"/>
      <c r="X826" s="60"/>
      <c r="Y826" s="31"/>
      <c r="AA826" s="33"/>
      <c r="AB826" s="31"/>
    </row>
    <row r="827" spans="1:28" s="2" customFormat="1">
      <c r="A827" s="27"/>
      <c r="B827" s="31"/>
      <c r="J827" s="29"/>
      <c r="K827" s="39"/>
      <c r="L827" s="35"/>
      <c r="M827" s="81"/>
      <c r="N827" s="82"/>
      <c r="O827" s="83"/>
      <c r="P827" s="84"/>
      <c r="Q827" s="82"/>
      <c r="R827" s="83"/>
      <c r="S827" s="69"/>
      <c r="T827" s="63"/>
      <c r="U827" s="141"/>
      <c r="V827" s="74"/>
      <c r="W827" s="145"/>
      <c r="X827" s="60"/>
      <c r="Y827" s="31"/>
      <c r="AA827" s="33"/>
      <c r="AB827" s="31"/>
    </row>
    <row r="828" spans="1:28" s="2" customFormat="1">
      <c r="A828" s="27"/>
      <c r="B828" s="31"/>
      <c r="J828" s="29"/>
      <c r="K828" s="39"/>
      <c r="L828" s="35"/>
      <c r="M828" s="81"/>
      <c r="N828" s="82"/>
      <c r="O828" s="83"/>
      <c r="P828" s="84"/>
      <c r="Q828" s="82"/>
      <c r="R828" s="83"/>
      <c r="S828" s="69"/>
      <c r="T828" s="63"/>
      <c r="U828" s="141"/>
      <c r="V828" s="74"/>
      <c r="W828" s="145"/>
      <c r="X828" s="60"/>
      <c r="Y828" s="31"/>
      <c r="AA828" s="33"/>
      <c r="AB828" s="31"/>
    </row>
    <row r="829" spans="1:28" s="2" customFormat="1">
      <c r="A829" s="27"/>
      <c r="B829" s="31"/>
      <c r="J829" s="29"/>
      <c r="K829" s="39"/>
      <c r="L829" s="35"/>
      <c r="M829" s="81"/>
      <c r="N829" s="82"/>
      <c r="O829" s="83"/>
      <c r="P829" s="84"/>
      <c r="Q829" s="82"/>
      <c r="R829" s="83"/>
      <c r="S829" s="69"/>
      <c r="T829" s="63"/>
      <c r="U829" s="141"/>
      <c r="V829" s="74"/>
      <c r="W829" s="145"/>
      <c r="X829" s="60"/>
      <c r="Y829" s="31"/>
      <c r="AA829" s="33"/>
      <c r="AB829" s="31"/>
    </row>
    <row r="830" spans="1:28" s="2" customFormat="1">
      <c r="A830" s="27"/>
      <c r="B830" s="31"/>
      <c r="J830" s="29"/>
      <c r="K830" s="39"/>
      <c r="L830" s="35"/>
      <c r="M830" s="81"/>
      <c r="N830" s="82"/>
      <c r="O830" s="83"/>
      <c r="P830" s="84"/>
      <c r="Q830" s="82"/>
      <c r="R830" s="83"/>
      <c r="S830" s="69"/>
      <c r="T830" s="63"/>
      <c r="U830" s="141"/>
      <c r="V830" s="74"/>
      <c r="W830" s="145"/>
      <c r="X830" s="60"/>
      <c r="Y830" s="31"/>
      <c r="AA830" s="33"/>
      <c r="AB830" s="31"/>
    </row>
    <row r="831" spans="1:28" s="2" customFormat="1">
      <c r="A831" s="27"/>
      <c r="B831" s="31"/>
      <c r="J831" s="29"/>
      <c r="K831" s="39"/>
      <c r="L831" s="35"/>
      <c r="M831" s="81"/>
      <c r="N831" s="82"/>
      <c r="O831" s="83"/>
      <c r="P831" s="84"/>
      <c r="Q831" s="82"/>
      <c r="R831" s="83"/>
      <c r="S831" s="69"/>
      <c r="T831" s="63"/>
      <c r="U831" s="141"/>
      <c r="V831" s="74"/>
      <c r="W831" s="145"/>
      <c r="X831" s="60"/>
      <c r="Y831" s="31"/>
      <c r="AA831" s="33"/>
      <c r="AB831" s="31"/>
    </row>
    <row r="832" spans="1:28" s="2" customFormat="1">
      <c r="A832" s="27"/>
      <c r="B832" s="31"/>
      <c r="J832" s="29"/>
      <c r="K832" s="39"/>
      <c r="L832" s="35"/>
      <c r="M832" s="81"/>
      <c r="N832" s="82"/>
      <c r="O832" s="83"/>
      <c r="P832" s="84"/>
      <c r="Q832" s="82"/>
      <c r="R832" s="83"/>
      <c r="S832" s="69"/>
      <c r="T832" s="63"/>
      <c r="U832" s="141"/>
      <c r="V832" s="74"/>
      <c r="W832" s="145"/>
      <c r="X832" s="60"/>
      <c r="Y832" s="31"/>
      <c r="AA832" s="33"/>
      <c r="AB832" s="31"/>
    </row>
    <row r="833" spans="1:28" s="2" customFormat="1">
      <c r="A833" s="27"/>
      <c r="B833" s="31"/>
      <c r="J833" s="29"/>
      <c r="K833" s="39"/>
      <c r="L833" s="35"/>
      <c r="M833" s="81"/>
      <c r="N833" s="82"/>
      <c r="O833" s="83"/>
      <c r="P833" s="84"/>
      <c r="Q833" s="82"/>
      <c r="R833" s="83"/>
      <c r="S833" s="69"/>
      <c r="T833" s="63"/>
      <c r="U833" s="141"/>
      <c r="V833" s="74"/>
      <c r="W833" s="145"/>
      <c r="X833" s="60"/>
      <c r="Y833" s="31"/>
      <c r="AA833" s="33"/>
      <c r="AB833" s="31"/>
    </row>
    <row r="834" spans="1:28" s="2" customFormat="1">
      <c r="A834" s="27"/>
      <c r="B834" s="31"/>
      <c r="J834" s="29"/>
      <c r="K834" s="39"/>
      <c r="L834" s="35"/>
      <c r="M834" s="81"/>
      <c r="N834" s="82"/>
      <c r="O834" s="83"/>
      <c r="P834" s="84"/>
      <c r="Q834" s="82"/>
      <c r="R834" s="83"/>
      <c r="S834" s="69"/>
      <c r="T834" s="63"/>
      <c r="U834" s="141"/>
      <c r="V834" s="74"/>
      <c r="W834" s="145"/>
      <c r="X834" s="60"/>
      <c r="Y834" s="31"/>
      <c r="AA834" s="33"/>
      <c r="AB834" s="31"/>
    </row>
    <row r="835" spans="1:28" s="2" customFormat="1">
      <c r="A835" s="27"/>
      <c r="B835" s="31"/>
      <c r="J835" s="29"/>
      <c r="K835" s="39"/>
      <c r="L835" s="35"/>
      <c r="M835" s="81"/>
      <c r="N835" s="82"/>
      <c r="O835" s="83"/>
      <c r="P835" s="84"/>
      <c r="Q835" s="82"/>
      <c r="R835" s="83"/>
      <c r="S835" s="69"/>
      <c r="T835" s="63"/>
      <c r="U835" s="141"/>
      <c r="V835" s="74"/>
      <c r="W835" s="145"/>
      <c r="X835" s="60"/>
      <c r="Y835" s="31"/>
      <c r="AA835" s="33"/>
      <c r="AB835" s="31"/>
    </row>
    <row r="836" spans="1:28" s="2" customFormat="1">
      <c r="A836" s="27"/>
      <c r="B836" s="31"/>
      <c r="J836" s="29"/>
      <c r="K836" s="39"/>
      <c r="L836" s="35"/>
      <c r="M836" s="81"/>
      <c r="N836" s="82"/>
      <c r="O836" s="83"/>
      <c r="P836" s="84"/>
      <c r="Q836" s="82"/>
      <c r="R836" s="83"/>
      <c r="S836" s="69"/>
      <c r="T836" s="63"/>
      <c r="U836" s="141"/>
      <c r="V836" s="74"/>
      <c r="W836" s="145"/>
      <c r="X836" s="60"/>
      <c r="Y836" s="31"/>
      <c r="AA836" s="33"/>
      <c r="AB836" s="31"/>
    </row>
    <row r="837" spans="1:28" s="2" customFormat="1">
      <c r="A837" s="27"/>
      <c r="B837" s="31"/>
      <c r="J837" s="29"/>
      <c r="K837" s="39"/>
      <c r="L837" s="35"/>
      <c r="M837" s="81"/>
      <c r="N837" s="82"/>
      <c r="O837" s="83"/>
      <c r="P837" s="84"/>
      <c r="Q837" s="82"/>
      <c r="R837" s="83"/>
      <c r="S837" s="69"/>
      <c r="T837" s="63"/>
      <c r="U837" s="141"/>
      <c r="V837" s="74"/>
      <c r="W837" s="145"/>
      <c r="X837" s="60"/>
      <c r="Y837" s="31"/>
      <c r="AA837" s="33"/>
      <c r="AB837" s="31"/>
    </row>
    <row r="838" spans="1:28" s="2" customFormat="1">
      <c r="A838" s="27"/>
      <c r="B838" s="31"/>
      <c r="J838" s="29"/>
      <c r="K838" s="39"/>
      <c r="L838" s="35"/>
      <c r="M838" s="81"/>
      <c r="N838" s="82"/>
      <c r="O838" s="83"/>
      <c r="P838" s="84"/>
      <c r="Q838" s="82"/>
      <c r="R838" s="83"/>
      <c r="S838" s="69"/>
      <c r="T838" s="63"/>
      <c r="U838" s="141"/>
      <c r="V838" s="74"/>
      <c r="W838" s="145"/>
      <c r="X838" s="60"/>
      <c r="Y838" s="31"/>
      <c r="AA838" s="33"/>
      <c r="AB838" s="31"/>
    </row>
    <row r="839" spans="1:28" s="2" customFormat="1">
      <c r="A839" s="27"/>
      <c r="B839" s="31"/>
      <c r="J839" s="29"/>
      <c r="K839" s="39"/>
      <c r="L839" s="35"/>
      <c r="M839" s="81"/>
      <c r="N839" s="82"/>
      <c r="O839" s="83"/>
      <c r="P839" s="84"/>
      <c r="Q839" s="82"/>
      <c r="R839" s="83"/>
      <c r="S839" s="69"/>
      <c r="T839" s="63"/>
      <c r="U839" s="141"/>
      <c r="V839" s="74"/>
      <c r="W839" s="145"/>
      <c r="X839" s="60"/>
      <c r="Y839" s="31"/>
      <c r="AA839" s="33"/>
      <c r="AB839" s="31"/>
    </row>
    <row r="840" spans="1:28" s="2" customFormat="1">
      <c r="A840" s="27"/>
      <c r="B840" s="31"/>
      <c r="J840" s="29"/>
      <c r="K840" s="39"/>
      <c r="L840" s="35"/>
      <c r="M840" s="81"/>
      <c r="N840" s="82"/>
      <c r="O840" s="83"/>
      <c r="P840" s="84"/>
      <c r="Q840" s="82"/>
      <c r="R840" s="83"/>
      <c r="S840" s="69"/>
      <c r="T840" s="63"/>
      <c r="U840" s="141"/>
      <c r="V840" s="74"/>
      <c r="W840" s="145"/>
      <c r="X840" s="60"/>
      <c r="Y840" s="31"/>
      <c r="AA840" s="33"/>
      <c r="AB840" s="31"/>
    </row>
    <row r="841" spans="1:28" s="2" customFormat="1">
      <c r="A841" s="27"/>
      <c r="B841" s="31"/>
      <c r="J841" s="29"/>
      <c r="K841" s="39"/>
      <c r="L841" s="35"/>
      <c r="M841" s="81"/>
      <c r="N841" s="82"/>
      <c r="O841" s="83"/>
      <c r="P841" s="84"/>
      <c r="Q841" s="82"/>
      <c r="R841" s="83"/>
      <c r="S841" s="69"/>
      <c r="T841" s="63"/>
      <c r="U841" s="141"/>
      <c r="V841" s="74"/>
      <c r="W841" s="145"/>
      <c r="X841" s="60"/>
      <c r="Y841" s="31"/>
      <c r="AA841" s="33"/>
      <c r="AB841" s="31"/>
    </row>
    <row r="842" spans="1:28" s="2" customFormat="1">
      <c r="A842" s="27"/>
      <c r="B842" s="31"/>
      <c r="J842" s="29"/>
      <c r="K842" s="39"/>
      <c r="L842" s="35"/>
      <c r="M842" s="81"/>
      <c r="N842" s="82"/>
      <c r="O842" s="83"/>
      <c r="P842" s="84"/>
      <c r="Q842" s="82"/>
      <c r="R842" s="83"/>
      <c r="S842" s="69"/>
      <c r="T842" s="63"/>
      <c r="U842" s="141"/>
      <c r="V842" s="74"/>
      <c r="W842" s="145"/>
      <c r="X842" s="60"/>
      <c r="Y842" s="31"/>
      <c r="AA842" s="33"/>
      <c r="AB842" s="31"/>
    </row>
    <row r="843" spans="1:28" s="2" customFormat="1">
      <c r="A843" s="27"/>
      <c r="B843" s="31"/>
      <c r="J843" s="29"/>
      <c r="K843" s="39"/>
      <c r="L843" s="35"/>
      <c r="M843" s="81"/>
      <c r="N843" s="82"/>
      <c r="O843" s="83"/>
      <c r="P843" s="84"/>
      <c r="Q843" s="82"/>
      <c r="R843" s="83"/>
      <c r="S843" s="69"/>
      <c r="T843" s="63"/>
      <c r="U843" s="141"/>
      <c r="V843" s="74"/>
      <c r="W843" s="145"/>
      <c r="X843" s="60"/>
      <c r="Y843" s="31"/>
      <c r="AA843" s="33"/>
      <c r="AB843" s="31"/>
    </row>
    <row r="844" spans="1:28" s="2" customFormat="1">
      <c r="A844" s="27"/>
      <c r="B844" s="31"/>
      <c r="J844" s="29"/>
      <c r="K844" s="39"/>
      <c r="L844" s="35"/>
      <c r="M844" s="81"/>
      <c r="N844" s="82"/>
      <c r="O844" s="83"/>
      <c r="P844" s="84"/>
      <c r="Q844" s="82"/>
      <c r="R844" s="83"/>
      <c r="S844" s="69"/>
      <c r="T844" s="63"/>
      <c r="U844" s="141"/>
      <c r="V844" s="74"/>
      <c r="W844" s="145"/>
      <c r="X844" s="60"/>
      <c r="Y844" s="31"/>
      <c r="AA844" s="33"/>
      <c r="AB844" s="31"/>
    </row>
    <row r="845" spans="1:28" s="2" customFormat="1">
      <c r="A845" s="27"/>
      <c r="B845" s="31"/>
      <c r="J845" s="29"/>
      <c r="K845" s="39"/>
      <c r="L845" s="35"/>
      <c r="M845" s="81"/>
      <c r="N845" s="82"/>
      <c r="O845" s="83"/>
      <c r="P845" s="84"/>
      <c r="Q845" s="82"/>
      <c r="R845" s="83"/>
      <c r="S845" s="69"/>
      <c r="T845" s="63"/>
      <c r="U845" s="141"/>
      <c r="V845" s="74"/>
      <c r="W845" s="145"/>
      <c r="X845" s="60"/>
      <c r="Y845" s="31"/>
      <c r="AA845" s="33"/>
      <c r="AB845" s="31"/>
    </row>
    <row r="846" spans="1:28" s="2" customFormat="1">
      <c r="A846" s="27"/>
      <c r="B846" s="31"/>
      <c r="J846" s="29"/>
      <c r="K846" s="39"/>
      <c r="L846" s="35"/>
      <c r="M846" s="81"/>
      <c r="N846" s="82"/>
      <c r="O846" s="83"/>
      <c r="P846" s="84"/>
      <c r="Q846" s="82"/>
      <c r="R846" s="83"/>
      <c r="S846" s="69"/>
      <c r="T846" s="63"/>
      <c r="U846" s="141"/>
      <c r="V846" s="74"/>
      <c r="W846" s="145"/>
      <c r="X846" s="60"/>
      <c r="Y846" s="31"/>
      <c r="AA846" s="33"/>
      <c r="AB846" s="31"/>
    </row>
    <row r="847" spans="1:28" s="2" customFormat="1">
      <c r="A847" s="27"/>
      <c r="B847" s="31"/>
      <c r="J847" s="29"/>
      <c r="K847" s="39"/>
      <c r="L847" s="35"/>
      <c r="M847" s="81"/>
      <c r="N847" s="82"/>
      <c r="O847" s="83"/>
      <c r="P847" s="84"/>
      <c r="Q847" s="82"/>
      <c r="R847" s="83"/>
      <c r="S847" s="69"/>
      <c r="T847" s="63"/>
      <c r="U847" s="141"/>
      <c r="V847" s="74"/>
      <c r="W847" s="145"/>
      <c r="X847" s="60"/>
      <c r="Y847" s="31"/>
      <c r="AA847" s="33"/>
      <c r="AB847" s="31"/>
    </row>
    <row r="848" spans="1:28" s="2" customFormat="1">
      <c r="A848" s="27"/>
      <c r="B848" s="31"/>
      <c r="J848" s="29"/>
      <c r="K848" s="39"/>
      <c r="L848" s="35"/>
      <c r="M848" s="81"/>
      <c r="N848" s="82"/>
      <c r="O848" s="83"/>
      <c r="P848" s="84"/>
      <c r="Q848" s="82"/>
      <c r="R848" s="83"/>
      <c r="S848" s="69"/>
      <c r="T848" s="63"/>
      <c r="U848" s="141"/>
      <c r="V848" s="74"/>
      <c r="W848" s="145"/>
      <c r="X848" s="60"/>
      <c r="Y848" s="31"/>
      <c r="AA848" s="33"/>
      <c r="AB848" s="31"/>
    </row>
    <row r="849" spans="1:28" s="2" customFormat="1">
      <c r="A849" s="27"/>
      <c r="B849" s="31"/>
      <c r="J849" s="29"/>
      <c r="K849" s="39"/>
      <c r="L849" s="35"/>
      <c r="M849" s="81"/>
      <c r="N849" s="82"/>
      <c r="O849" s="83"/>
      <c r="P849" s="84"/>
      <c r="Q849" s="82"/>
      <c r="R849" s="83"/>
      <c r="S849" s="69"/>
      <c r="T849" s="63"/>
      <c r="U849" s="141"/>
      <c r="V849" s="74"/>
      <c r="W849" s="145"/>
      <c r="X849" s="60"/>
      <c r="Y849" s="31"/>
      <c r="AA849" s="33"/>
      <c r="AB849" s="31"/>
    </row>
    <row r="850" spans="1:28" s="2" customFormat="1">
      <c r="A850" s="27"/>
      <c r="B850" s="31"/>
      <c r="J850" s="29"/>
      <c r="K850" s="39"/>
      <c r="L850" s="35"/>
      <c r="M850" s="81"/>
      <c r="N850" s="82"/>
      <c r="O850" s="83"/>
      <c r="P850" s="84"/>
      <c r="Q850" s="82"/>
      <c r="R850" s="83"/>
      <c r="S850" s="69"/>
      <c r="T850" s="63"/>
      <c r="U850" s="141"/>
      <c r="V850" s="74"/>
      <c r="W850" s="145"/>
      <c r="X850" s="60"/>
      <c r="Y850" s="31"/>
      <c r="AA850" s="33"/>
      <c r="AB850" s="31"/>
    </row>
    <row r="851" spans="1:28" s="2" customFormat="1">
      <c r="A851" s="27"/>
      <c r="B851" s="31"/>
      <c r="J851" s="29"/>
      <c r="K851" s="39"/>
      <c r="L851" s="35"/>
      <c r="M851" s="81"/>
      <c r="N851" s="82"/>
      <c r="O851" s="83"/>
      <c r="P851" s="84"/>
      <c r="Q851" s="82"/>
      <c r="R851" s="83"/>
      <c r="S851" s="69"/>
      <c r="T851" s="63"/>
      <c r="U851" s="141"/>
      <c r="V851" s="74"/>
      <c r="W851" s="145"/>
      <c r="X851" s="60"/>
      <c r="Y851" s="31"/>
      <c r="AA851" s="33"/>
      <c r="AB851" s="31"/>
    </row>
    <row r="852" spans="1:28" s="2" customFormat="1">
      <c r="A852" s="27"/>
      <c r="B852" s="31"/>
      <c r="J852" s="29"/>
      <c r="K852" s="39"/>
      <c r="L852" s="35"/>
      <c r="M852" s="81"/>
      <c r="N852" s="82"/>
      <c r="O852" s="83"/>
      <c r="P852" s="84"/>
      <c r="Q852" s="82"/>
      <c r="R852" s="83"/>
      <c r="S852" s="69"/>
      <c r="T852" s="63"/>
      <c r="U852" s="141"/>
      <c r="V852" s="74"/>
      <c r="W852" s="145"/>
      <c r="X852" s="60"/>
      <c r="Y852" s="31"/>
      <c r="AA852" s="33"/>
      <c r="AB852" s="31"/>
    </row>
    <row r="853" spans="1:28" s="2" customFormat="1">
      <c r="A853" s="27"/>
      <c r="B853" s="31"/>
      <c r="J853" s="29"/>
      <c r="K853" s="39"/>
      <c r="L853" s="35"/>
      <c r="M853" s="81"/>
      <c r="N853" s="82"/>
      <c r="O853" s="83"/>
      <c r="P853" s="84"/>
      <c r="Q853" s="82"/>
      <c r="R853" s="83"/>
      <c r="S853" s="69"/>
      <c r="T853" s="63"/>
      <c r="U853" s="141"/>
      <c r="V853" s="74"/>
      <c r="W853" s="145"/>
      <c r="X853" s="60"/>
      <c r="Y853" s="31"/>
      <c r="AA853" s="33"/>
      <c r="AB853" s="31"/>
    </row>
    <row r="854" spans="1:28" s="2" customFormat="1">
      <c r="A854" s="27"/>
      <c r="B854" s="31"/>
      <c r="J854" s="29"/>
      <c r="K854" s="39"/>
      <c r="L854" s="35"/>
      <c r="M854" s="81"/>
      <c r="N854" s="82"/>
      <c r="O854" s="83"/>
      <c r="P854" s="84"/>
      <c r="Q854" s="82"/>
      <c r="R854" s="83"/>
      <c r="S854" s="69"/>
      <c r="T854" s="63"/>
      <c r="U854" s="141"/>
      <c r="V854" s="74"/>
      <c r="W854" s="145"/>
      <c r="X854" s="60"/>
      <c r="Y854" s="31"/>
      <c r="AA854" s="33"/>
      <c r="AB854" s="31"/>
    </row>
    <row r="855" spans="1:28" s="2" customFormat="1">
      <c r="A855" s="27"/>
      <c r="B855" s="31"/>
      <c r="J855" s="29"/>
      <c r="K855" s="39"/>
      <c r="L855" s="35"/>
      <c r="M855" s="81"/>
      <c r="N855" s="82"/>
      <c r="O855" s="83"/>
      <c r="P855" s="84"/>
      <c r="Q855" s="82"/>
      <c r="R855" s="83"/>
      <c r="S855" s="69"/>
      <c r="T855" s="63"/>
      <c r="U855" s="141"/>
      <c r="V855" s="74"/>
      <c r="W855" s="145"/>
      <c r="X855" s="60"/>
      <c r="Y855" s="31"/>
      <c r="AA855" s="33"/>
      <c r="AB855" s="31"/>
    </row>
    <row r="856" spans="1:28" s="2" customFormat="1">
      <c r="A856" s="27"/>
      <c r="B856" s="31"/>
      <c r="J856" s="29"/>
      <c r="K856" s="39"/>
      <c r="L856" s="35"/>
      <c r="M856" s="81"/>
      <c r="N856" s="82"/>
      <c r="O856" s="83"/>
      <c r="P856" s="84"/>
      <c r="Q856" s="82"/>
      <c r="R856" s="83"/>
      <c r="S856" s="69"/>
      <c r="T856" s="63"/>
      <c r="U856" s="141"/>
      <c r="V856" s="74"/>
      <c r="W856" s="145"/>
      <c r="X856" s="60"/>
      <c r="Y856" s="31"/>
      <c r="AA856" s="33"/>
      <c r="AB856" s="31"/>
    </row>
    <row r="857" spans="1:28" s="2" customFormat="1">
      <c r="A857" s="27"/>
      <c r="B857" s="31"/>
      <c r="J857" s="29"/>
      <c r="K857" s="39"/>
      <c r="L857" s="35"/>
      <c r="M857" s="81"/>
      <c r="N857" s="82"/>
      <c r="O857" s="83"/>
      <c r="P857" s="84"/>
      <c r="Q857" s="82"/>
      <c r="R857" s="83"/>
      <c r="S857" s="69"/>
      <c r="T857" s="63"/>
      <c r="U857" s="141"/>
      <c r="V857" s="74"/>
      <c r="W857" s="145"/>
      <c r="X857" s="60"/>
      <c r="Y857" s="31"/>
      <c r="AA857" s="33"/>
      <c r="AB857" s="31"/>
    </row>
    <row r="858" spans="1:28" s="2" customFormat="1">
      <c r="A858" s="27"/>
      <c r="B858" s="31"/>
      <c r="J858" s="29"/>
      <c r="K858" s="39"/>
      <c r="L858" s="35"/>
      <c r="M858" s="81"/>
      <c r="N858" s="82"/>
      <c r="O858" s="83"/>
      <c r="P858" s="84"/>
      <c r="Q858" s="82"/>
      <c r="R858" s="83"/>
      <c r="S858" s="69"/>
      <c r="T858" s="63"/>
      <c r="U858" s="141"/>
      <c r="V858" s="74"/>
      <c r="W858" s="145"/>
      <c r="X858" s="60"/>
      <c r="Y858" s="31"/>
      <c r="AA858" s="33"/>
      <c r="AB858" s="31"/>
    </row>
    <row r="859" spans="1:28" s="2" customFormat="1">
      <c r="A859" s="27"/>
      <c r="B859" s="31"/>
      <c r="J859" s="29"/>
      <c r="K859" s="39"/>
      <c r="L859" s="35"/>
      <c r="M859" s="81"/>
      <c r="N859" s="82"/>
      <c r="O859" s="83"/>
      <c r="P859" s="84"/>
      <c r="Q859" s="82"/>
      <c r="R859" s="83"/>
      <c r="S859" s="69"/>
      <c r="T859" s="63"/>
      <c r="U859" s="141"/>
      <c r="V859" s="74"/>
      <c r="W859" s="145"/>
      <c r="X859" s="60"/>
      <c r="Y859" s="31"/>
      <c r="AA859" s="33"/>
      <c r="AB859" s="31"/>
    </row>
    <row r="860" spans="1:28" s="2" customFormat="1">
      <c r="A860" s="27"/>
      <c r="B860" s="31"/>
      <c r="J860" s="29"/>
      <c r="K860" s="39"/>
      <c r="L860" s="35"/>
      <c r="M860" s="81"/>
      <c r="N860" s="82"/>
      <c r="O860" s="83"/>
      <c r="P860" s="84"/>
      <c r="Q860" s="82"/>
      <c r="R860" s="83"/>
      <c r="S860" s="69"/>
      <c r="T860" s="63"/>
      <c r="U860" s="141"/>
      <c r="V860" s="74"/>
      <c r="W860" s="145"/>
      <c r="X860" s="60"/>
      <c r="Y860" s="31"/>
      <c r="AA860" s="33"/>
      <c r="AB860" s="31"/>
    </row>
    <row r="861" spans="1:28" s="2" customFormat="1">
      <c r="A861" s="27"/>
      <c r="B861" s="31"/>
      <c r="J861" s="29"/>
      <c r="K861" s="39"/>
      <c r="L861" s="35"/>
      <c r="M861" s="81"/>
      <c r="N861" s="82"/>
      <c r="O861" s="83"/>
      <c r="P861" s="84"/>
      <c r="Q861" s="82"/>
      <c r="R861" s="83"/>
      <c r="S861" s="69"/>
      <c r="T861" s="63"/>
      <c r="U861" s="141"/>
      <c r="V861" s="74"/>
      <c r="W861" s="145"/>
      <c r="X861" s="60"/>
      <c r="Y861" s="31"/>
      <c r="AA861" s="33"/>
      <c r="AB861" s="31"/>
    </row>
    <row r="862" spans="1:28" s="2" customFormat="1">
      <c r="A862" s="27"/>
      <c r="B862" s="31"/>
      <c r="J862" s="29"/>
      <c r="K862" s="39"/>
      <c r="L862" s="35"/>
      <c r="M862" s="81"/>
      <c r="N862" s="82"/>
      <c r="O862" s="83"/>
      <c r="P862" s="84"/>
      <c r="Q862" s="82"/>
      <c r="R862" s="83"/>
      <c r="S862" s="69"/>
      <c r="T862" s="63"/>
      <c r="U862" s="141"/>
      <c r="V862" s="74"/>
      <c r="W862" s="145"/>
      <c r="X862" s="60"/>
      <c r="Y862" s="31"/>
      <c r="AA862" s="33"/>
      <c r="AB862" s="31"/>
    </row>
    <row r="863" spans="1:28" s="2" customFormat="1">
      <c r="A863" s="27"/>
      <c r="B863" s="31"/>
      <c r="J863" s="29"/>
      <c r="K863" s="39"/>
      <c r="L863" s="35"/>
      <c r="M863" s="81"/>
      <c r="N863" s="82"/>
      <c r="O863" s="83"/>
      <c r="P863" s="84"/>
      <c r="Q863" s="82"/>
      <c r="R863" s="83"/>
      <c r="S863" s="69"/>
      <c r="T863" s="63"/>
      <c r="U863" s="141"/>
      <c r="V863" s="74"/>
      <c r="W863" s="145"/>
      <c r="X863" s="60"/>
      <c r="Y863" s="31"/>
      <c r="AA863" s="33"/>
      <c r="AB863" s="31"/>
    </row>
    <row r="864" spans="1:28" s="2" customFormat="1">
      <c r="A864" s="27"/>
      <c r="B864" s="31"/>
      <c r="J864" s="29"/>
      <c r="K864" s="39"/>
      <c r="L864" s="35"/>
      <c r="M864" s="81"/>
      <c r="N864" s="82"/>
      <c r="O864" s="83"/>
      <c r="P864" s="84"/>
      <c r="Q864" s="82"/>
      <c r="R864" s="83"/>
      <c r="S864" s="69"/>
      <c r="T864" s="63"/>
      <c r="U864" s="141"/>
      <c r="V864" s="74"/>
      <c r="W864" s="145"/>
      <c r="X864" s="60"/>
      <c r="Y864" s="31"/>
      <c r="AA864" s="33"/>
      <c r="AB864" s="31"/>
    </row>
    <row r="865" spans="1:28" s="2" customFormat="1">
      <c r="A865" s="27"/>
      <c r="B865" s="31"/>
      <c r="J865" s="29"/>
      <c r="K865" s="39"/>
      <c r="L865" s="35"/>
      <c r="M865" s="81"/>
      <c r="N865" s="82"/>
      <c r="O865" s="83"/>
      <c r="P865" s="84"/>
      <c r="Q865" s="82"/>
      <c r="R865" s="83"/>
      <c r="S865" s="69"/>
      <c r="T865" s="63"/>
      <c r="U865" s="141"/>
      <c r="V865" s="74"/>
      <c r="W865" s="145"/>
      <c r="X865" s="60"/>
      <c r="Y865" s="31"/>
      <c r="AA865" s="33"/>
      <c r="AB865" s="31"/>
    </row>
    <row r="866" spans="1:28" s="2" customFormat="1">
      <c r="A866" s="27"/>
      <c r="B866" s="31"/>
      <c r="J866" s="29"/>
      <c r="K866" s="39"/>
      <c r="L866" s="35"/>
      <c r="M866" s="81"/>
      <c r="N866" s="82"/>
      <c r="O866" s="83"/>
      <c r="P866" s="84"/>
      <c r="Q866" s="82"/>
      <c r="R866" s="83"/>
      <c r="S866" s="69"/>
      <c r="T866" s="63"/>
      <c r="U866" s="141"/>
      <c r="V866" s="74"/>
      <c r="W866" s="145"/>
      <c r="X866" s="60"/>
      <c r="Y866" s="31"/>
      <c r="AA866" s="33"/>
      <c r="AB866" s="31"/>
    </row>
    <row r="867" spans="1:28" s="2" customFormat="1">
      <c r="A867" s="27"/>
      <c r="B867" s="31"/>
      <c r="J867" s="29"/>
      <c r="K867" s="39"/>
      <c r="L867" s="35"/>
      <c r="M867" s="81"/>
      <c r="N867" s="82"/>
      <c r="O867" s="83"/>
      <c r="P867" s="84"/>
      <c r="Q867" s="82"/>
      <c r="R867" s="83"/>
      <c r="S867" s="69"/>
      <c r="T867" s="63"/>
      <c r="U867" s="141"/>
      <c r="V867" s="74"/>
      <c r="W867" s="145"/>
      <c r="X867" s="60"/>
      <c r="Y867" s="31"/>
      <c r="AA867" s="33"/>
      <c r="AB867" s="31"/>
    </row>
    <row r="868" spans="1:28" s="2" customFormat="1">
      <c r="A868" s="27"/>
      <c r="B868" s="31"/>
      <c r="J868" s="29"/>
      <c r="K868" s="39"/>
      <c r="L868" s="35"/>
      <c r="M868" s="81"/>
      <c r="N868" s="82"/>
      <c r="O868" s="83"/>
      <c r="P868" s="84"/>
      <c r="Q868" s="82"/>
      <c r="R868" s="83"/>
      <c r="S868" s="69"/>
      <c r="T868" s="63"/>
      <c r="U868" s="141"/>
      <c r="V868" s="74"/>
      <c r="W868" s="145"/>
      <c r="X868" s="60"/>
      <c r="Y868" s="31"/>
      <c r="AA868" s="33"/>
      <c r="AB868" s="31"/>
    </row>
    <row r="869" spans="1:28" s="2" customFormat="1">
      <c r="A869" s="27"/>
      <c r="B869" s="31"/>
      <c r="J869" s="29"/>
      <c r="K869" s="39"/>
      <c r="L869" s="35"/>
      <c r="M869" s="81"/>
      <c r="N869" s="82"/>
      <c r="O869" s="83"/>
      <c r="P869" s="84"/>
      <c r="Q869" s="82"/>
      <c r="R869" s="83"/>
      <c r="S869" s="69"/>
      <c r="T869" s="63"/>
      <c r="U869" s="141"/>
      <c r="V869" s="74"/>
      <c r="W869" s="145"/>
      <c r="X869" s="60"/>
      <c r="Y869" s="31"/>
      <c r="AA869" s="33"/>
      <c r="AB869" s="31"/>
    </row>
    <row r="870" spans="1:28" s="2" customFormat="1">
      <c r="A870" s="27"/>
      <c r="B870" s="31"/>
      <c r="J870" s="29"/>
      <c r="K870" s="39"/>
      <c r="L870" s="35"/>
      <c r="M870" s="81"/>
      <c r="N870" s="82"/>
      <c r="O870" s="83"/>
      <c r="P870" s="84"/>
      <c r="Q870" s="82"/>
      <c r="R870" s="83"/>
      <c r="S870" s="69"/>
      <c r="T870" s="63"/>
      <c r="U870" s="141"/>
      <c r="V870" s="74"/>
      <c r="W870" s="145"/>
      <c r="X870" s="60"/>
      <c r="Y870" s="31"/>
      <c r="AA870" s="33"/>
      <c r="AB870" s="31"/>
    </row>
    <row r="871" spans="1:28" s="2" customFormat="1">
      <c r="A871" s="27"/>
      <c r="B871" s="31"/>
      <c r="J871" s="29"/>
      <c r="K871" s="39"/>
      <c r="L871" s="35"/>
      <c r="M871" s="81"/>
      <c r="N871" s="82"/>
      <c r="O871" s="83"/>
      <c r="P871" s="84"/>
      <c r="Q871" s="82"/>
      <c r="R871" s="83"/>
      <c r="S871" s="69"/>
      <c r="T871" s="63"/>
      <c r="U871" s="141"/>
      <c r="V871" s="74"/>
      <c r="W871" s="145"/>
      <c r="X871" s="60"/>
      <c r="Y871" s="31"/>
      <c r="AA871" s="33"/>
      <c r="AB871" s="31"/>
    </row>
    <row r="872" spans="1:28" s="2" customFormat="1">
      <c r="A872" s="27"/>
      <c r="B872" s="31"/>
      <c r="J872" s="29"/>
      <c r="K872" s="39"/>
      <c r="L872" s="35"/>
      <c r="M872" s="81"/>
      <c r="N872" s="82"/>
      <c r="O872" s="83"/>
      <c r="P872" s="84"/>
      <c r="Q872" s="82"/>
      <c r="R872" s="83"/>
      <c r="S872" s="69"/>
      <c r="T872" s="63"/>
      <c r="U872" s="141"/>
      <c r="V872" s="74"/>
      <c r="W872" s="145"/>
      <c r="X872" s="60"/>
      <c r="Y872" s="31"/>
      <c r="AA872" s="33"/>
      <c r="AB872" s="31"/>
    </row>
    <row r="873" spans="1:28" s="2" customFormat="1">
      <c r="A873" s="27"/>
      <c r="B873" s="31"/>
      <c r="J873" s="29"/>
      <c r="K873" s="39"/>
      <c r="L873" s="35"/>
      <c r="M873" s="81"/>
      <c r="N873" s="82"/>
      <c r="O873" s="83"/>
      <c r="P873" s="84"/>
      <c r="Q873" s="82"/>
      <c r="R873" s="83"/>
      <c r="S873" s="69"/>
      <c r="T873" s="63"/>
      <c r="U873" s="141"/>
      <c r="V873" s="74"/>
      <c r="W873" s="145"/>
      <c r="X873" s="60"/>
      <c r="Y873" s="31"/>
      <c r="AA873" s="33"/>
      <c r="AB873" s="31"/>
    </row>
    <row r="874" spans="1:28" s="2" customFormat="1">
      <c r="A874" s="27"/>
      <c r="B874" s="31"/>
      <c r="J874" s="29"/>
      <c r="K874" s="39"/>
      <c r="L874" s="35"/>
      <c r="M874" s="81"/>
      <c r="N874" s="82"/>
      <c r="O874" s="83"/>
      <c r="P874" s="84"/>
      <c r="Q874" s="82"/>
      <c r="R874" s="83"/>
      <c r="S874" s="69"/>
      <c r="T874" s="63"/>
      <c r="U874" s="141"/>
      <c r="V874" s="74"/>
      <c r="W874" s="145"/>
      <c r="X874" s="60"/>
      <c r="Y874" s="31"/>
      <c r="AA874" s="33"/>
      <c r="AB874" s="31"/>
    </row>
    <row r="875" spans="1:28" s="2" customFormat="1">
      <c r="A875" s="27"/>
      <c r="B875" s="31"/>
      <c r="J875" s="29"/>
      <c r="K875" s="39"/>
      <c r="L875" s="35"/>
      <c r="M875" s="81"/>
      <c r="N875" s="82"/>
      <c r="O875" s="83"/>
      <c r="P875" s="84"/>
      <c r="Q875" s="82"/>
      <c r="R875" s="83"/>
      <c r="S875" s="69"/>
      <c r="T875" s="63"/>
      <c r="U875" s="141"/>
      <c r="V875" s="74"/>
      <c r="W875" s="145"/>
      <c r="X875" s="60"/>
      <c r="Y875" s="31"/>
      <c r="AA875" s="33"/>
      <c r="AB875" s="31"/>
    </row>
    <row r="876" spans="1:28" s="2" customFormat="1">
      <c r="A876" s="27"/>
      <c r="B876" s="31"/>
      <c r="J876" s="29"/>
      <c r="K876" s="39"/>
      <c r="L876" s="35"/>
      <c r="M876" s="81"/>
      <c r="N876" s="82"/>
      <c r="O876" s="83"/>
      <c r="P876" s="84"/>
      <c r="Q876" s="82"/>
      <c r="R876" s="83"/>
      <c r="S876" s="69"/>
      <c r="T876" s="63"/>
      <c r="U876" s="141"/>
      <c r="V876" s="74"/>
      <c r="W876" s="145"/>
      <c r="X876" s="60"/>
      <c r="Y876" s="31"/>
      <c r="AA876" s="33"/>
      <c r="AB876" s="31"/>
    </row>
    <row r="877" spans="1:28" s="2" customFormat="1">
      <c r="A877" s="27"/>
      <c r="B877" s="31"/>
      <c r="J877" s="29"/>
      <c r="K877" s="39"/>
      <c r="L877" s="35"/>
      <c r="M877" s="81"/>
      <c r="N877" s="82"/>
      <c r="O877" s="83"/>
      <c r="P877" s="84"/>
      <c r="Q877" s="82"/>
      <c r="R877" s="83"/>
      <c r="S877" s="69"/>
      <c r="T877" s="63"/>
      <c r="U877" s="141"/>
      <c r="V877" s="74"/>
      <c r="W877" s="145"/>
      <c r="X877" s="60"/>
      <c r="Y877" s="31"/>
      <c r="AA877" s="33"/>
      <c r="AB877" s="31"/>
    </row>
    <row r="878" spans="1:28" s="2" customFormat="1">
      <c r="A878" s="27"/>
      <c r="B878" s="31"/>
      <c r="J878" s="29"/>
      <c r="K878" s="39"/>
      <c r="L878" s="35"/>
      <c r="M878" s="81"/>
      <c r="N878" s="82"/>
      <c r="O878" s="83"/>
      <c r="P878" s="84"/>
      <c r="Q878" s="82"/>
      <c r="R878" s="83"/>
      <c r="S878" s="69"/>
      <c r="T878" s="63"/>
      <c r="U878" s="141"/>
      <c r="V878" s="74"/>
      <c r="W878" s="145"/>
      <c r="X878" s="60"/>
      <c r="Y878" s="31"/>
      <c r="AA878" s="33"/>
      <c r="AB878" s="31"/>
    </row>
    <row r="879" spans="1:28" s="2" customFormat="1">
      <c r="A879" s="27"/>
      <c r="B879" s="31"/>
      <c r="J879" s="29"/>
      <c r="K879" s="39"/>
      <c r="L879" s="35"/>
      <c r="M879" s="81"/>
      <c r="N879" s="82"/>
      <c r="O879" s="83"/>
      <c r="P879" s="84"/>
      <c r="Q879" s="82"/>
      <c r="R879" s="83"/>
      <c r="S879" s="69"/>
      <c r="T879" s="63"/>
      <c r="U879" s="141"/>
      <c r="V879" s="74"/>
      <c r="W879" s="145"/>
      <c r="X879" s="60"/>
      <c r="Y879" s="31"/>
      <c r="AA879" s="33"/>
      <c r="AB879" s="31"/>
    </row>
    <row r="880" spans="1:28" s="2" customFormat="1">
      <c r="A880" s="27"/>
      <c r="B880" s="31"/>
      <c r="J880" s="29"/>
      <c r="K880" s="39"/>
      <c r="L880" s="35"/>
      <c r="M880" s="81"/>
      <c r="N880" s="82"/>
      <c r="O880" s="83"/>
      <c r="P880" s="84"/>
      <c r="Q880" s="82"/>
      <c r="R880" s="83"/>
      <c r="S880" s="69"/>
      <c r="T880" s="63"/>
      <c r="U880" s="141"/>
      <c r="V880" s="74"/>
      <c r="W880" s="145"/>
      <c r="X880" s="60"/>
      <c r="Y880" s="31"/>
      <c r="AA880" s="33"/>
      <c r="AB880" s="31"/>
    </row>
    <row r="881" spans="1:28" s="2" customFormat="1">
      <c r="A881" s="27"/>
      <c r="B881" s="31"/>
      <c r="J881" s="29"/>
      <c r="K881" s="39"/>
      <c r="L881" s="35"/>
      <c r="M881" s="81"/>
      <c r="N881" s="82"/>
      <c r="O881" s="83"/>
      <c r="P881" s="84"/>
      <c r="Q881" s="82"/>
      <c r="R881" s="83"/>
      <c r="S881" s="69"/>
      <c r="T881" s="63"/>
      <c r="U881" s="141"/>
      <c r="V881" s="74"/>
      <c r="W881" s="145"/>
      <c r="X881" s="60"/>
      <c r="Y881" s="31"/>
      <c r="AA881" s="33"/>
      <c r="AB881" s="31"/>
    </row>
    <row r="882" spans="1:28" s="2" customFormat="1">
      <c r="A882" s="27"/>
      <c r="B882" s="31"/>
      <c r="J882" s="29"/>
      <c r="K882" s="39"/>
      <c r="L882" s="35"/>
      <c r="M882" s="81"/>
      <c r="N882" s="82"/>
      <c r="O882" s="83"/>
      <c r="P882" s="84"/>
      <c r="Q882" s="82"/>
      <c r="R882" s="83"/>
      <c r="S882" s="69"/>
      <c r="T882" s="63"/>
      <c r="U882" s="141"/>
      <c r="V882" s="74"/>
      <c r="W882" s="145"/>
      <c r="X882" s="60"/>
      <c r="Y882" s="31"/>
      <c r="AA882" s="33"/>
      <c r="AB882" s="31"/>
    </row>
    <row r="883" spans="1:28" s="2" customFormat="1">
      <c r="A883" s="27"/>
      <c r="B883" s="31"/>
      <c r="J883" s="29"/>
      <c r="K883" s="39"/>
      <c r="L883" s="35"/>
      <c r="M883" s="81"/>
      <c r="N883" s="82"/>
      <c r="O883" s="83"/>
      <c r="P883" s="84"/>
      <c r="Q883" s="82"/>
      <c r="R883" s="83"/>
      <c r="S883" s="69"/>
      <c r="T883" s="63"/>
      <c r="U883" s="141"/>
      <c r="V883" s="74"/>
      <c r="W883" s="145"/>
      <c r="X883" s="60"/>
      <c r="Y883" s="31"/>
      <c r="AA883" s="33"/>
      <c r="AB883" s="31"/>
    </row>
    <row r="884" spans="1:28" s="2" customFormat="1">
      <c r="A884" s="27"/>
      <c r="B884" s="31"/>
      <c r="J884" s="29"/>
      <c r="K884" s="39"/>
      <c r="L884" s="35"/>
      <c r="M884" s="81"/>
      <c r="N884" s="82"/>
      <c r="O884" s="83"/>
      <c r="P884" s="84"/>
      <c r="Q884" s="82"/>
      <c r="R884" s="83"/>
      <c r="S884" s="69"/>
      <c r="T884" s="63"/>
      <c r="U884" s="141"/>
      <c r="V884" s="74"/>
      <c r="W884" s="145"/>
      <c r="X884" s="60"/>
      <c r="Y884" s="31"/>
      <c r="AA884" s="33"/>
      <c r="AB884" s="31"/>
    </row>
    <row r="885" spans="1:28" s="2" customFormat="1">
      <c r="A885" s="27"/>
      <c r="B885" s="31"/>
      <c r="J885" s="29"/>
      <c r="K885" s="39"/>
      <c r="L885" s="35"/>
      <c r="M885" s="81"/>
      <c r="N885" s="82"/>
      <c r="O885" s="83"/>
      <c r="P885" s="84"/>
      <c r="Q885" s="82"/>
      <c r="R885" s="83"/>
      <c r="S885" s="69"/>
      <c r="T885" s="63"/>
      <c r="U885" s="141"/>
      <c r="V885" s="74"/>
      <c r="W885" s="145"/>
      <c r="X885" s="60"/>
      <c r="Y885" s="31"/>
      <c r="AA885" s="33"/>
      <c r="AB885" s="31"/>
    </row>
    <row r="886" spans="1:28" s="2" customFormat="1">
      <c r="A886" s="27"/>
      <c r="B886" s="31"/>
      <c r="J886" s="29"/>
      <c r="K886" s="39"/>
      <c r="L886" s="35"/>
      <c r="M886" s="81"/>
      <c r="N886" s="82"/>
      <c r="O886" s="83"/>
      <c r="P886" s="84"/>
      <c r="Q886" s="82"/>
      <c r="R886" s="83"/>
      <c r="S886" s="69"/>
      <c r="T886" s="63"/>
      <c r="U886" s="141"/>
      <c r="V886" s="74"/>
      <c r="W886" s="145"/>
      <c r="X886" s="60"/>
      <c r="Y886" s="31"/>
      <c r="AA886" s="33"/>
      <c r="AB886" s="31"/>
    </row>
    <row r="887" spans="1:28" s="2" customFormat="1">
      <c r="A887" s="27"/>
      <c r="B887" s="31"/>
      <c r="J887" s="29"/>
      <c r="K887" s="39"/>
      <c r="L887" s="35"/>
      <c r="M887" s="81"/>
      <c r="N887" s="82"/>
      <c r="O887" s="83"/>
      <c r="P887" s="84"/>
      <c r="Q887" s="82"/>
      <c r="R887" s="83"/>
      <c r="S887" s="69"/>
      <c r="T887" s="63"/>
      <c r="U887" s="141"/>
      <c r="V887" s="74"/>
      <c r="W887" s="145"/>
      <c r="X887" s="60"/>
      <c r="Y887" s="31"/>
      <c r="AA887" s="33"/>
      <c r="AB887" s="31"/>
    </row>
    <row r="888" spans="1:28" s="2" customFormat="1">
      <c r="A888" s="27"/>
      <c r="B888" s="31"/>
      <c r="J888" s="29"/>
      <c r="K888" s="39"/>
      <c r="L888" s="35"/>
      <c r="M888" s="81"/>
      <c r="N888" s="82"/>
      <c r="O888" s="83"/>
      <c r="P888" s="84"/>
      <c r="Q888" s="82"/>
      <c r="R888" s="83"/>
      <c r="S888" s="69"/>
      <c r="T888" s="63"/>
      <c r="U888" s="141"/>
      <c r="V888" s="74"/>
      <c r="W888" s="145"/>
      <c r="X888" s="60"/>
      <c r="Y888" s="31"/>
      <c r="AA888" s="33"/>
      <c r="AB888" s="31"/>
    </row>
    <row r="889" spans="1:28" s="2" customFormat="1">
      <c r="A889" s="27"/>
      <c r="B889" s="31"/>
      <c r="J889" s="29"/>
      <c r="K889" s="39"/>
      <c r="L889" s="35"/>
      <c r="M889" s="81"/>
      <c r="N889" s="82"/>
      <c r="O889" s="83"/>
      <c r="P889" s="84"/>
      <c r="Q889" s="82"/>
      <c r="R889" s="83"/>
      <c r="S889" s="69"/>
      <c r="T889" s="63"/>
      <c r="U889" s="141"/>
      <c r="V889" s="74"/>
      <c r="W889" s="145"/>
      <c r="X889" s="60"/>
      <c r="Y889" s="31"/>
      <c r="AA889" s="33"/>
      <c r="AB889" s="31"/>
    </row>
    <row r="890" spans="1:28" s="2" customFormat="1">
      <c r="A890" s="27"/>
      <c r="B890" s="31"/>
      <c r="J890" s="29"/>
      <c r="K890" s="39"/>
      <c r="L890" s="35"/>
      <c r="M890" s="81"/>
      <c r="N890" s="82"/>
      <c r="O890" s="83"/>
      <c r="P890" s="84"/>
      <c r="Q890" s="82"/>
      <c r="R890" s="83"/>
      <c r="S890" s="69"/>
      <c r="T890" s="63"/>
      <c r="U890" s="141"/>
      <c r="V890" s="74"/>
      <c r="W890" s="145"/>
      <c r="X890" s="60"/>
      <c r="Y890" s="31"/>
      <c r="AA890" s="33"/>
      <c r="AB890" s="31"/>
    </row>
    <row r="891" spans="1:28" s="2" customFormat="1">
      <c r="A891" s="27"/>
      <c r="B891" s="31"/>
      <c r="J891" s="29"/>
      <c r="K891" s="39"/>
      <c r="L891" s="35"/>
      <c r="M891" s="81"/>
      <c r="N891" s="82"/>
      <c r="O891" s="83"/>
      <c r="P891" s="84"/>
      <c r="Q891" s="82"/>
      <c r="R891" s="83"/>
      <c r="S891" s="69"/>
      <c r="T891" s="63"/>
      <c r="U891" s="141"/>
      <c r="V891" s="74"/>
      <c r="W891" s="145"/>
      <c r="X891" s="60"/>
      <c r="Y891" s="31"/>
      <c r="AA891" s="33"/>
      <c r="AB891" s="31"/>
    </row>
    <row r="892" spans="1:28" s="2" customFormat="1">
      <c r="A892" s="27"/>
      <c r="B892" s="31"/>
      <c r="J892" s="29"/>
      <c r="K892" s="39"/>
      <c r="L892" s="35"/>
      <c r="M892" s="81"/>
      <c r="N892" s="82"/>
      <c r="O892" s="83"/>
      <c r="P892" s="84"/>
      <c r="Q892" s="82"/>
      <c r="R892" s="83"/>
      <c r="S892" s="69"/>
      <c r="T892" s="63"/>
      <c r="U892" s="141"/>
      <c r="V892" s="74"/>
      <c r="W892" s="145"/>
      <c r="X892" s="60"/>
      <c r="Y892" s="31"/>
      <c r="AA892" s="33"/>
      <c r="AB892" s="31"/>
    </row>
    <row r="893" spans="1:28" s="2" customFormat="1">
      <c r="A893" s="27"/>
      <c r="B893" s="31"/>
      <c r="J893" s="29"/>
      <c r="K893" s="39"/>
      <c r="L893" s="35"/>
      <c r="M893" s="81"/>
      <c r="N893" s="82"/>
      <c r="O893" s="83"/>
      <c r="P893" s="84"/>
      <c r="Q893" s="82"/>
      <c r="R893" s="83"/>
      <c r="S893" s="69"/>
      <c r="T893" s="63"/>
      <c r="U893" s="141"/>
      <c r="V893" s="74"/>
      <c r="W893" s="145"/>
      <c r="X893" s="60"/>
      <c r="Y893" s="31"/>
      <c r="AA893" s="33"/>
      <c r="AB893" s="31"/>
    </row>
    <row r="894" spans="1:28" s="2" customFormat="1">
      <c r="A894" s="27"/>
      <c r="B894" s="31"/>
      <c r="J894" s="29"/>
      <c r="K894" s="39"/>
      <c r="L894" s="35"/>
      <c r="M894" s="81"/>
      <c r="N894" s="82"/>
      <c r="O894" s="83"/>
      <c r="P894" s="84"/>
      <c r="Q894" s="82"/>
      <c r="R894" s="83"/>
      <c r="S894" s="69"/>
      <c r="T894" s="63"/>
      <c r="U894" s="141"/>
      <c r="V894" s="74"/>
      <c r="W894" s="145"/>
      <c r="X894" s="60"/>
      <c r="Y894" s="31"/>
      <c r="AA894" s="33"/>
      <c r="AB894" s="31"/>
    </row>
    <row r="895" spans="1:28" s="2" customFormat="1">
      <c r="A895" s="27"/>
      <c r="B895" s="31"/>
      <c r="J895" s="29"/>
      <c r="K895" s="39"/>
      <c r="L895" s="35"/>
      <c r="M895" s="81"/>
      <c r="N895" s="82"/>
      <c r="O895" s="83"/>
      <c r="P895" s="84"/>
      <c r="Q895" s="82"/>
      <c r="R895" s="83"/>
      <c r="S895" s="69"/>
      <c r="T895" s="63"/>
      <c r="U895" s="141"/>
      <c r="V895" s="74"/>
      <c r="W895" s="145"/>
      <c r="X895" s="60"/>
      <c r="Y895" s="31"/>
      <c r="AA895" s="33"/>
      <c r="AB895" s="31"/>
    </row>
    <row r="896" spans="1:28" s="2" customFormat="1">
      <c r="A896" s="27"/>
      <c r="B896" s="31"/>
      <c r="J896" s="29"/>
      <c r="K896" s="39"/>
      <c r="L896" s="35"/>
      <c r="M896" s="81"/>
      <c r="N896" s="82"/>
      <c r="O896" s="83"/>
      <c r="P896" s="84"/>
      <c r="Q896" s="82"/>
      <c r="R896" s="83"/>
      <c r="S896" s="69"/>
      <c r="T896" s="63"/>
      <c r="U896" s="141"/>
      <c r="V896" s="74"/>
      <c r="W896" s="145"/>
      <c r="X896" s="60"/>
      <c r="Y896" s="31"/>
      <c r="AA896" s="33"/>
      <c r="AB896" s="31"/>
    </row>
    <row r="897" spans="1:28" s="2" customFormat="1">
      <c r="A897" s="27"/>
      <c r="B897" s="31"/>
      <c r="J897" s="29"/>
      <c r="K897" s="39"/>
      <c r="L897" s="35"/>
      <c r="M897" s="81"/>
      <c r="N897" s="82"/>
      <c r="O897" s="83"/>
      <c r="P897" s="84"/>
      <c r="Q897" s="82"/>
      <c r="R897" s="83"/>
      <c r="S897" s="69"/>
      <c r="T897" s="63"/>
      <c r="U897" s="141"/>
      <c r="V897" s="74"/>
      <c r="W897" s="145"/>
      <c r="X897" s="60"/>
      <c r="Y897" s="31"/>
      <c r="AA897" s="33"/>
      <c r="AB897" s="31"/>
    </row>
    <row r="898" spans="1:28" s="2" customFormat="1">
      <c r="A898" s="27"/>
      <c r="B898" s="31"/>
      <c r="J898" s="29"/>
      <c r="K898" s="39"/>
      <c r="L898" s="35"/>
      <c r="M898" s="81"/>
      <c r="N898" s="82"/>
      <c r="O898" s="83"/>
      <c r="P898" s="84"/>
      <c r="Q898" s="82"/>
      <c r="R898" s="83"/>
      <c r="S898" s="69"/>
      <c r="T898" s="63"/>
      <c r="U898" s="141"/>
      <c r="V898" s="74"/>
      <c r="W898" s="145"/>
      <c r="X898" s="60"/>
      <c r="Y898" s="31"/>
      <c r="AA898" s="33"/>
      <c r="AB898" s="31"/>
    </row>
    <row r="899" spans="1:28" s="2" customFormat="1">
      <c r="A899" s="27"/>
      <c r="B899" s="31"/>
      <c r="J899" s="29"/>
      <c r="K899" s="39"/>
      <c r="L899" s="35"/>
      <c r="M899" s="81"/>
      <c r="N899" s="82"/>
      <c r="O899" s="83"/>
      <c r="P899" s="84"/>
      <c r="Q899" s="82"/>
      <c r="R899" s="83"/>
      <c r="S899" s="69"/>
      <c r="T899" s="63"/>
      <c r="U899" s="141"/>
      <c r="V899" s="74"/>
      <c r="W899" s="145"/>
      <c r="X899" s="60"/>
      <c r="Y899" s="31"/>
      <c r="AA899" s="33"/>
      <c r="AB899" s="31"/>
    </row>
    <row r="900" spans="1:28" s="2" customFormat="1">
      <c r="A900" s="27"/>
      <c r="B900" s="31"/>
      <c r="J900" s="29"/>
      <c r="K900" s="39"/>
      <c r="L900" s="35"/>
      <c r="M900" s="81"/>
      <c r="N900" s="82"/>
      <c r="O900" s="83"/>
      <c r="P900" s="84"/>
      <c r="Q900" s="82"/>
      <c r="R900" s="83"/>
      <c r="S900" s="69"/>
      <c r="T900" s="63"/>
      <c r="U900" s="141"/>
      <c r="V900" s="74"/>
      <c r="W900" s="145"/>
      <c r="X900" s="60"/>
      <c r="Y900" s="31"/>
      <c r="AA900" s="33"/>
      <c r="AB900" s="31"/>
    </row>
    <row r="901" spans="1:28" s="2" customFormat="1">
      <c r="A901" s="27"/>
      <c r="B901" s="31"/>
      <c r="J901" s="29"/>
      <c r="K901" s="39"/>
      <c r="L901" s="35"/>
      <c r="M901" s="81"/>
      <c r="N901" s="82"/>
      <c r="O901" s="83"/>
      <c r="P901" s="84"/>
      <c r="Q901" s="82"/>
      <c r="R901" s="83"/>
      <c r="S901" s="69"/>
      <c r="T901" s="63"/>
      <c r="U901" s="141"/>
      <c r="V901" s="74"/>
      <c r="W901" s="145"/>
      <c r="X901" s="60"/>
      <c r="Y901" s="31"/>
      <c r="AA901" s="33"/>
      <c r="AB901" s="31"/>
    </row>
    <row r="902" spans="1:28" s="2" customFormat="1">
      <c r="A902" s="27"/>
      <c r="B902" s="31"/>
      <c r="J902" s="29"/>
      <c r="K902" s="39"/>
      <c r="L902" s="35"/>
      <c r="M902" s="81"/>
      <c r="N902" s="82"/>
      <c r="O902" s="83"/>
      <c r="P902" s="84"/>
      <c r="Q902" s="82"/>
      <c r="R902" s="83"/>
      <c r="S902" s="69"/>
      <c r="T902" s="63"/>
      <c r="U902" s="141"/>
      <c r="V902" s="74"/>
      <c r="W902" s="145"/>
      <c r="X902" s="60"/>
      <c r="Y902" s="31"/>
      <c r="AA902" s="33"/>
      <c r="AB902" s="31"/>
    </row>
    <row r="903" spans="1:28" s="2" customFormat="1">
      <c r="A903" s="27"/>
      <c r="B903" s="31"/>
      <c r="J903" s="29"/>
      <c r="K903" s="39"/>
      <c r="L903" s="35"/>
      <c r="M903" s="81"/>
      <c r="N903" s="82"/>
      <c r="O903" s="83"/>
      <c r="P903" s="84"/>
      <c r="Q903" s="82"/>
      <c r="R903" s="83"/>
      <c r="S903" s="69"/>
      <c r="T903" s="63"/>
      <c r="U903" s="141"/>
      <c r="V903" s="74"/>
      <c r="W903" s="145"/>
      <c r="X903" s="60"/>
      <c r="Y903" s="31"/>
      <c r="AA903" s="33"/>
      <c r="AB903" s="31"/>
    </row>
    <row r="904" spans="1:28" s="2" customFormat="1">
      <c r="A904" s="27"/>
      <c r="B904" s="31"/>
      <c r="J904" s="29"/>
      <c r="K904" s="39"/>
      <c r="L904" s="35"/>
      <c r="M904" s="81"/>
      <c r="N904" s="82"/>
      <c r="O904" s="83"/>
      <c r="P904" s="84"/>
      <c r="Q904" s="82"/>
      <c r="R904" s="83"/>
      <c r="S904" s="69"/>
      <c r="T904" s="63"/>
      <c r="U904" s="141"/>
      <c r="V904" s="74"/>
      <c r="W904" s="145"/>
      <c r="X904" s="60"/>
      <c r="Y904" s="31"/>
      <c r="AA904" s="33"/>
      <c r="AB904" s="31"/>
    </row>
    <row r="905" spans="1:28" s="2" customFormat="1">
      <c r="A905" s="27"/>
      <c r="B905" s="31"/>
      <c r="J905" s="29"/>
      <c r="K905" s="39"/>
      <c r="L905" s="35"/>
      <c r="M905" s="81"/>
      <c r="N905" s="82"/>
      <c r="O905" s="83"/>
      <c r="P905" s="84"/>
      <c r="Q905" s="82"/>
      <c r="R905" s="83"/>
      <c r="S905" s="69"/>
      <c r="T905" s="63"/>
      <c r="U905" s="141"/>
      <c r="V905" s="74"/>
      <c r="W905" s="145"/>
      <c r="X905" s="60"/>
      <c r="Y905" s="31"/>
      <c r="AA905" s="33"/>
      <c r="AB905" s="31"/>
    </row>
    <row r="906" spans="1:28" s="2" customFormat="1">
      <c r="A906" s="27"/>
      <c r="B906" s="31"/>
      <c r="J906" s="29"/>
      <c r="K906" s="39"/>
      <c r="L906" s="35"/>
      <c r="M906" s="81"/>
      <c r="N906" s="82"/>
      <c r="O906" s="83"/>
      <c r="P906" s="84"/>
      <c r="Q906" s="82"/>
      <c r="R906" s="83"/>
      <c r="S906" s="69"/>
      <c r="T906" s="63"/>
      <c r="U906" s="141"/>
      <c r="V906" s="74"/>
      <c r="W906" s="145"/>
      <c r="X906" s="60"/>
      <c r="Y906" s="31"/>
      <c r="AA906" s="33"/>
      <c r="AB906" s="31"/>
    </row>
    <row r="907" spans="1:28" s="2" customFormat="1">
      <c r="A907" s="27"/>
      <c r="B907" s="31"/>
      <c r="J907" s="29"/>
      <c r="K907" s="39"/>
      <c r="L907" s="35"/>
      <c r="M907" s="81"/>
      <c r="N907" s="82"/>
      <c r="O907" s="83"/>
      <c r="P907" s="84"/>
      <c r="Q907" s="82"/>
      <c r="R907" s="83"/>
      <c r="S907" s="69"/>
      <c r="T907" s="63"/>
      <c r="U907" s="141"/>
      <c r="V907" s="74"/>
      <c r="W907" s="145"/>
      <c r="X907" s="60"/>
      <c r="Y907" s="31"/>
      <c r="AA907" s="33"/>
      <c r="AB907" s="31"/>
    </row>
    <row r="908" spans="1:28" s="2" customFormat="1">
      <c r="A908" s="27"/>
      <c r="B908" s="31"/>
      <c r="J908" s="29"/>
      <c r="K908" s="39"/>
      <c r="L908" s="35"/>
      <c r="M908" s="81"/>
      <c r="N908" s="82"/>
      <c r="O908" s="83"/>
      <c r="P908" s="84"/>
      <c r="Q908" s="82"/>
      <c r="R908" s="83"/>
      <c r="S908" s="69"/>
      <c r="T908" s="63"/>
      <c r="U908" s="141"/>
      <c r="V908" s="74"/>
      <c r="W908" s="145"/>
      <c r="X908" s="60"/>
      <c r="Y908" s="31"/>
      <c r="AA908" s="33"/>
      <c r="AB908" s="31"/>
    </row>
    <row r="909" spans="1:28" s="2" customFormat="1">
      <c r="A909" s="27"/>
      <c r="B909" s="31"/>
      <c r="J909" s="29"/>
      <c r="K909" s="39"/>
      <c r="L909" s="35"/>
      <c r="M909" s="81"/>
      <c r="N909" s="82"/>
      <c r="O909" s="83"/>
      <c r="P909" s="84"/>
      <c r="Q909" s="82"/>
      <c r="R909" s="83"/>
      <c r="S909" s="69"/>
      <c r="T909" s="63"/>
      <c r="U909" s="141"/>
      <c r="V909" s="74"/>
      <c r="W909" s="145"/>
      <c r="X909" s="60"/>
      <c r="Y909" s="31"/>
      <c r="AA909" s="33"/>
      <c r="AB909" s="31"/>
    </row>
    <row r="910" spans="1:28" s="2" customFormat="1">
      <c r="A910" s="27"/>
      <c r="B910" s="31"/>
      <c r="J910" s="29"/>
      <c r="K910" s="39"/>
      <c r="L910" s="35"/>
      <c r="M910" s="81"/>
      <c r="N910" s="82"/>
      <c r="O910" s="83"/>
      <c r="P910" s="84"/>
      <c r="Q910" s="82"/>
      <c r="R910" s="83"/>
      <c r="S910" s="69"/>
      <c r="T910" s="63"/>
      <c r="U910" s="141"/>
      <c r="V910" s="74"/>
      <c r="W910" s="145"/>
      <c r="X910" s="60"/>
      <c r="Y910" s="31"/>
      <c r="AA910" s="33"/>
      <c r="AB910" s="31"/>
    </row>
    <row r="911" spans="1:28" s="2" customFormat="1">
      <c r="A911" s="27"/>
      <c r="B911" s="31"/>
      <c r="J911" s="29"/>
      <c r="K911" s="39"/>
      <c r="L911" s="35"/>
      <c r="M911" s="81"/>
      <c r="N911" s="82"/>
      <c r="O911" s="83"/>
      <c r="P911" s="84"/>
      <c r="Q911" s="82"/>
      <c r="R911" s="83"/>
      <c r="S911" s="69"/>
      <c r="T911" s="63"/>
      <c r="U911" s="141"/>
      <c r="V911" s="74"/>
      <c r="W911" s="145"/>
      <c r="X911" s="60"/>
      <c r="Y911" s="31"/>
      <c r="AA911" s="33"/>
      <c r="AB911" s="31"/>
    </row>
    <row r="912" spans="1:28" s="2" customFormat="1">
      <c r="A912" s="27"/>
      <c r="B912" s="31"/>
      <c r="J912" s="29"/>
      <c r="K912" s="39"/>
      <c r="L912" s="35"/>
      <c r="M912" s="81"/>
      <c r="N912" s="82"/>
      <c r="O912" s="83"/>
      <c r="P912" s="84"/>
      <c r="Q912" s="82"/>
      <c r="R912" s="83"/>
      <c r="S912" s="69"/>
      <c r="T912" s="63"/>
      <c r="U912" s="141"/>
      <c r="V912" s="74"/>
      <c r="W912" s="145"/>
      <c r="X912" s="60"/>
      <c r="Y912" s="31"/>
      <c r="AA912" s="33"/>
      <c r="AB912" s="31"/>
    </row>
    <row r="913" spans="1:28" s="2" customFormat="1">
      <c r="A913" s="27"/>
      <c r="B913" s="31"/>
      <c r="J913" s="29"/>
      <c r="K913" s="39"/>
      <c r="L913" s="35"/>
      <c r="M913" s="81"/>
      <c r="N913" s="82"/>
      <c r="O913" s="83"/>
      <c r="P913" s="84"/>
      <c r="Q913" s="82"/>
      <c r="R913" s="83"/>
      <c r="S913" s="69"/>
      <c r="T913" s="63"/>
      <c r="U913" s="141"/>
      <c r="V913" s="74"/>
      <c r="W913" s="145"/>
      <c r="X913" s="60"/>
      <c r="Y913" s="31"/>
      <c r="AA913" s="33"/>
      <c r="AB913" s="31"/>
    </row>
    <row r="914" spans="1:28" s="2" customFormat="1">
      <c r="A914" s="27"/>
      <c r="B914" s="31"/>
      <c r="J914" s="29"/>
      <c r="K914" s="39"/>
      <c r="L914" s="35"/>
      <c r="M914" s="81"/>
      <c r="N914" s="82"/>
      <c r="O914" s="83"/>
      <c r="P914" s="84"/>
      <c r="Q914" s="82"/>
      <c r="R914" s="83"/>
      <c r="S914" s="69"/>
      <c r="T914" s="63"/>
      <c r="U914" s="141"/>
      <c r="V914" s="74"/>
      <c r="W914" s="145"/>
      <c r="X914" s="60"/>
      <c r="Y914" s="31"/>
      <c r="AA914" s="33"/>
      <c r="AB914" s="31"/>
    </row>
    <row r="915" spans="1:28" s="2" customFormat="1">
      <c r="A915" s="27"/>
      <c r="B915" s="31"/>
      <c r="J915" s="29"/>
      <c r="K915" s="39"/>
      <c r="L915" s="35"/>
      <c r="M915" s="81"/>
      <c r="N915" s="82"/>
      <c r="O915" s="83"/>
      <c r="P915" s="84"/>
      <c r="Q915" s="82"/>
      <c r="R915" s="83"/>
      <c r="S915" s="69"/>
      <c r="T915" s="63"/>
      <c r="U915" s="141"/>
      <c r="V915" s="74"/>
      <c r="W915" s="145"/>
      <c r="X915" s="60"/>
      <c r="Y915" s="31"/>
      <c r="AA915" s="33"/>
      <c r="AB915" s="31"/>
    </row>
    <row r="916" spans="1:28" s="2" customFormat="1">
      <c r="A916" s="27"/>
      <c r="B916" s="31"/>
      <c r="J916" s="29"/>
      <c r="K916" s="39"/>
      <c r="L916" s="35"/>
      <c r="M916" s="81"/>
      <c r="N916" s="82"/>
      <c r="O916" s="83"/>
      <c r="P916" s="84"/>
      <c r="Q916" s="82"/>
      <c r="R916" s="83"/>
      <c r="S916" s="69"/>
      <c r="T916" s="63"/>
      <c r="U916" s="141"/>
      <c r="V916" s="74"/>
      <c r="W916" s="145"/>
      <c r="X916" s="60"/>
      <c r="Y916" s="31"/>
      <c r="AA916" s="33"/>
      <c r="AB916" s="31"/>
    </row>
    <row r="917" spans="1:28" s="2" customFormat="1">
      <c r="A917" s="27"/>
      <c r="B917" s="31"/>
      <c r="J917" s="29"/>
      <c r="K917" s="39"/>
      <c r="L917" s="35"/>
      <c r="M917" s="81"/>
      <c r="N917" s="82"/>
      <c r="O917" s="83"/>
      <c r="P917" s="84"/>
      <c r="Q917" s="82"/>
      <c r="R917" s="83"/>
      <c r="S917" s="69"/>
      <c r="T917" s="63"/>
      <c r="U917" s="141"/>
      <c r="V917" s="74"/>
      <c r="W917" s="145"/>
      <c r="X917" s="60"/>
      <c r="Y917" s="31"/>
      <c r="AA917" s="33"/>
      <c r="AB917" s="31"/>
    </row>
    <row r="918" spans="1:28" s="2" customFormat="1">
      <c r="A918" s="27"/>
      <c r="B918" s="31"/>
      <c r="J918" s="29"/>
      <c r="K918" s="39"/>
      <c r="L918" s="35"/>
      <c r="M918" s="81"/>
      <c r="N918" s="82"/>
      <c r="O918" s="83"/>
      <c r="P918" s="84"/>
      <c r="Q918" s="82"/>
      <c r="R918" s="83"/>
      <c r="S918" s="69"/>
      <c r="T918" s="63"/>
      <c r="U918" s="141"/>
      <c r="V918" s="74"/>
      <c r="W918" s="145"/>
      <c r="X918" s="60"/>
      <c r="Y918" s="31"/>
      <c r="AA918" s="33"/>
      <c r="AB918" s="31"/>
    </row>
    <row r="919" spans="1:28" s="2" customFormat="1">
      <c r="A919" s="27"/>
      <c r="B919" s="31"/>
      <c r="J919" s="29"/>
      <c r="K919" s="39"/>
      <c r="L919" s="35"/>
      <c r="M919" s="81"/>
      <c r="N919" s="82"/>
      <c r="O919" s="83"/>
      <c r="P919" s="84"/>
      <c r="Q919" s="82"/>
      <c r="R919" s="83"/>
      <c r="S919" s="69"/>
      <c r="T919" s="63"/>
      <c r="U919" s="141"/>
      <c r="V919" s="74"/>
      <c r="W919" s="145"/>
      <c r="X919" s="60"/>
      <c r="Y919" s="31"/>
      <c r="AA919" s="33"/>
      <c r="AB919" s="31"/>
    </row>
    <row r="920" spans="1:28" s="2" customFormat="1">
      <c r="A920" s="27"/>
      <c r="B920" s="31"/>
      <c r="J920" s="29"/>
      <c r="K920" s="39"/>
      <c r="L920" s="35"/>
      <c r="M920" s="81"/>
      <c r="N920" s="82"/>
      <c r="O920" s="83"/>
      <c r="P920" s="84"/>
      <c r="Q920" s="82"/>
      <c r="R920" s="83"/>
      <c r="S920" s="69"/>
      <c r="T920" s="63"/>
      <c r="U920" s="141"/>
      <c r="V920" s="74"/>
      <c r="W920" s="145"/>
      <c r="X920" s="60"/>
      <c r="Y920" s="31"/>
      <c r="AA920" s="33"/>
      <c r="AB920" s="31"/>
    </row>
    <row r="921" spans="1:28" s="2" customFormat="1">
      <c r="A921" s="27"/>
      <c r="B921" s="31"/>
      <c r="J921" s="29"/>
      <c r="K921" s="39"/>
      <c r="L921" s="35"/>
      <c r="M921" s="81"/>
      <c r="N921" s="82"/>
      <c r="O921" s="83"/>
      <c r="P921" s="84"/>
      <c r="Q921" s="82"/>
      <c r="R921" s="83"/>
      <c r="S921" s="69"/>
      <c r="T921" s="63"/>
      <c r="U921" s="141"/>
      <c r="V921" s="74"/>
      <c r="W921" s="145"/>
      <c r="X921" s="60"/>
      <c r="Y921" s="31"/>
      <c r="AA921" s="33"/>
      <c r="AB921" s="31"/>
    </row>
    <row r="922" spans="1:28" s="2" customFormat="1">
      <c r="A922" s="27"/>
      <c r="B922" s="31"/>
      <c r="J922" s="29"/>
      <c r="K922" s="39"/>
      <c r="L922" s="35"/>
      <c r="M922" s="81"/>
      <c r="N922" s="82"/>
      <c r="O922" s="83"/>
      <c r="P922" s="84"/>
      <c r="Q922" s="82"/>
      <c r="R922" s="83"/>
      <c r="S922" s="69"/>
      <c r="T922" s="63"/>
      <c r="U922" s="141"/>
      <c r="V922" s="74"/>
      <c r="W922" s="145"/>
      <c r="X922" s="60"/>
      <c r="Y922" s="31"/>
      <c r="AA922" s="33"/>
      <c r="AB922" s="31"/>
    </row>
    <row r="923" spans="1:28" s="2" customFormat="1">
      <c r="A923" s="27"/>
      <c r="B923" s="31"/>
      <c r="J923" s="29"/>
      <c r="K923" s="39"/>
      <c r="L923" s="35"/>
      <c r="M923" s="81"/>
      <c r="N923" s="82"/>
      <c r="O923" s="83"/>
      <c r="P923" s="84"/>
      <c r="Q923" s="82"/>
      <c r="R923" s="83"/>
      <c r="S923" s="69"/>
      <c r="T923" s="63"/>
      <c r="U923" s="141"/>
      <c r="V923" s="74"/>
      <c r="W923" s="145"/>
      <c r="X923" s="60"/>
      <c r="Y923" s="31"/>
      <c r="AA923" s="33"/>
      <c r="AB923" s="31"/>
    </row>
    <row r="924" spans="1:28" s="2" customFormat="1">
      <c r="A924" s="27"/>
      <c r="B924" s="31"/>
      <c r="J924" s="29"/>
      <c r="K924" s="39"/>
      <c r="L924" s="35"/>
      <c r="M924" s="81"/>
      <c r="N924" s="82"/>
      <c r="O924" s="83"/>
      <c r="P924" s="84"/>
      <c r="Q924" s="82"/>
      <c r="R924" s="83"/>
      <c r="S924" s="69"/>
      <c r="T924" s="63"/>
      <c r="U924" s="141"/>
      <c r="V924" s="74"/>
      <c r="W924" s="145"/>
      <c r="X924" s="60"/>
      <c r="Y924" s="31"/>
      <c r="AA924" s="33"/>
      <c r="AB924" s="31"/>
    </row>
    <row r="925" spans="1:28" s="2" customFormat="1">
      <c r="A925" s="27"/>
      <c r="B925" s="31"/>
      <c r="J925" s="29"/>
      <c r="K925" s="39"/>
      <c r="L925" s="35"/>
      <c r="M925" s="81"/>
      <c r="N925" s="82"/>
      <c r="O925" s="83"/>
      <c r="P925" s="84"/>
      <c r="Q925" s="82"/>
      <c r="R925" s="83"/>
      <c r="S925" s="69"/>
      <c r="T925" s="63"/>
      <c r="U925" s="141"/>
      <c r="V925" s="74"/>
      <c r="W925" s="145"/>
      <c r="X925" s="60"/>
      <c r="Y925" s="31"/>
      <c r="AA925" s="33"/>
      <c r="AB925" s="31"/>
    </row>
    <row r="926" spans="1:28" s="2" customFormat="1">
      <c r="A926" s="27"/>
      <c r="B926" s="31"/>
      <c r="J926" s="29"/>
      <c r="K926" s="39"/>
      <c r="L926" s="35"/>
      <c r="M926" s="81"/>
      <c r="N926" s="82"/>
      <c r="O926" s="83"/>
      <c r="P926" s="84"/>
      <c r="Q926" s="82"/>
      <c r="R926" s="83"/>
      <c r="S926" s="69"/>
      <c r="T926" s="63"/>
      <c r="U926" s="141"/>
      <c r="V926" s="74"/>
      <c r="W926" s="145"/>
      <c r="X926" s="60"/>
      <c r="Y926" s="31"/>
      <c r="AA926" s="33"/>
      <c r="AB926" s="31"/>
    </row>
    <row r="927" spans="1:28" s="2" customFormat="1">
      <c r="A927" s="27"/>
      <c r="B927" s="31"/>
      <c r="J927" s="29"/>
      <c r="K927" s="39"/>
      <c r="L927" s="35"/>
      <c r="M927" s="81"/>
      <c r="N927" s="82"/>
      <c r="O927" s="83"/>
      <c r="P927" s="84"/>
      <c r="Q927" s="82"/>
      <c r="R927" s="83"/>
      <c r="S927" s="69"/>
      <c r="T927" s="63"/>
      <c r="U927" s="141"/>
      <c r="V927" s="74"/>
      <c r="W927" s="145"/>
      <c r="X927" s="60"/>
      <c r="Y927" s="31"/>
      <c r="AA927" s="33"/>
      <c r="AB927" s="31"/>
    </row>
    <row r="928" spans="1:28" s="2" customFormat="1">
      <c r="A928" s="27"/>
      <c r="B928" s="31"/>
      <c r="J928" s="29"/>
      <c r="K928" s="39"/>
      <c r="L928" s="35"/>
      <c r="M928" s="81"/>
      <c r="N928" s="82"/>
      <c r="O928" s="83"/>
      <c r="P928" s="84"/>
      <c r="Q928" s="82"/>
      <c r="R928" s="83"/>
      <c r="S928" s="69"/>
      <c r="T928" s="63"/>
      <c r="U928" s="141"/>
      <c r="V928" s="74"/>
      <c r="W928" s="145"/>
      <c r="X928" s="60"/>
      <c r="Y928" s="31"/>
      <c r="AA928" s="33"/>
      <c r="AB928" s="31"/>
    </row>
    <row r="929" spans="1:28" s="2" customFormat="1">
      <c r="A929" s="27"/>
      <c r="B929" s="31"/>
      <c r="J929" s="29"/>
      <c r="K929" s="39"/>
      <c r="L929" s="35"/>
      <c r="M929" s="81"/>
      <c r="N929" s="82"/>
      <c r="O929" s="83"/>
      <c r="P929" s="84"/>
      <c r="Q929" s="82"/>
      <c r="R929" s="83"/>
      <c r="S929" s="69"/>
      <c r="T929" s="63"/>
      <c r="U929" s="141"/>
      <c r="V929" s="74"/>
      <c r="W929" s="145"/>
      <c r="X929" s="60"/>
      <c r="Y929" s="31"/>
      <c r="AA929" s="33"/>
      <c r="AB929" s="31"/>
    </row>
    <row r="930" spans="1:28" s="2" customFormat="1">
      <c r="A930" s="27"/>
      <c r="B930" s="31"/>
      <c r="J930" s="29"/>
      <c r="K930" s="39"/>
      <c r="L930" s="35"/>
      <c r="M930" s="81"/>
      <c r="N930" s="82"/>
      <c r="O930" s="83"/>
      <c r="P930" s="84"/>
      <c r="Q930" s="82"/>
      <c r="R930" s="83"/>
      <c r="S930" s="69"/>
      <c r="T930" s="63"/>
      <c r="U930" s="141"/>
      <c r="V930" s="74"/>
      <c r="W930" s="145"/>
      <c r="X930" s="60"/>
      <c r="Y930" s="31"/>
      <c r="AA930" s="33"/>
      <c r="AB930" s="31"/>
    </row>
    <row r="931" spans="1:28" s="2" customFormat="1">
      <c r="A931" s="27"/>
      <c r="B931" s="31"/>
      <c r="J931" s="29"/>
      <c r="K931" s="39"/>
      <c r="L931" s="35"/>
      <c r="M931" s="81"/>
      <c r="N931" s="82"/>
      <c r="O931" s="83"/>
      <c r="P931" s="84"/>
      <c r="Q931" s="82"/>
      <c r="R931" s="83"/>
      <c r="S931" s="69"/>
      <c r="T931" s="63"/>
      <c r="U931" s="141"/>
      <c r="V931" s="74"/>
      <c r="W931" s="145"/>
      <c r="X931" s="60"/>
      <c r="Y931" s="31"/>
      <c r="AA931" s="33"/>
      <c r="AB931" s="31"/>
    </row>
    <row r="932" spans="1:28" s="2" customFormat="1">
      <c r="A932" s="27"/>
      <c r="B932" s="31"/>
      <c r="J932" s="29"/>
      <c r="K932" s="39"/>
      <c r="L932" s="35"/>
      <c r="M932" s="81"/>
      <c r="N932" s="82"/>
      <c r="O932" s="83"/>
      <c r="P932" s="84"/>
      <c r="Q932" s="82"/>
      <c r="R932" s="83"/>
      <c r="S932" s="69"/>
      <c r="T932" s="63"/>
      <c r="U932" s="141"/>
      <c r="V932" s="74"/>
      <c r="W932" s="145"/>
      <c r="X932" s="60"/>
      <c r="Y932" s="31"/>
      <c r="AA932" s="33"/>
      <c r="AB932" s="31"/>
    </row>
    <row r="933" spans="1:28" s="2" customFormat="1">
      <c r="A933" s="27"/>
      <c r="B933" s="31"/>
      <c r="J933" s="29"/>
      <c r="K933" s="39"/>
      <c r="L933" s="35"/>
      <c r="M933" s="81"/>
      <c r="N933" s="82"/>
      <c r="O933" s="83"/>
      <c r="P933" s="84"/>
      <c r="Q933" s="82"/>
      <c r="R933" s="83"/>
      <c r="S933" s="69"/>
      <c r="T933" s="63"/>
      <c r="U933" s="141"/>
      <c r="V933" s="74"/>
      <c r="W933" s="145"/>
      <c r="X933" s="60"/>
      <c r="Y933" s="31"/>
      <c r="AA933" s="33"/>
      <c r="AB933" s="31"/>
    </row>
    <row r="934" spans="1:28" s="2" customFormat="1">
      <c r="A934" s="27"/>
      <c r="B934" s="31"/>
      <c r="J934" s="29"/>
      <c r="K934" s="39"/>
      <c r="L934" s="35"/>
      <c r="M934" s="81"/>
      <c r="N934" s="82"/>
      <c r="O934" s="83"/>
      <c r="P934" s="84"/>
      <c r="Q934" s="82"/>
      <c r="R934" s="83"/>
      <c r="S934" s="69"/>
      <c r="T934" s="63"/>
      <c r="U934" s="141"/>
      <c r="V934" s="74"/>
      <c r="W934" s="145"/>
      <c r="X934" s="60"/>
      <c r="Y934" s="31"/>
      <c r="AA934" s="33"/>
      <c r="AB934" s="31"/>
    </row>
    <row r="935" spans="1:28" s="2" customFormat="1">
      <c r="A935" s="27"/>
      <c r="B935" s="31"/>
      <c r="J935" s="29"/>
      <c r="K935" s="39"/>
      <c r="L935" s="35"/>
      <c r="M935" s="81"/>
      <c r="N935" s="82"/>
      <c r="O935" s="83"/>
      <c r="P935" s="84"/>
      <c r="Q935" s="82"/>
      <c r="R935" s="83"/>
      <c r="S935" s="69"/>
      <c r="T935" s="63"/>
      <c r="U935" s="141"/>
      <c r="V935" s="74"/>
      <c r="W935" s="145"/>
      <c r="X935" s="60"/>
      <c r="Y935" s="31"/>
      <c r="AA935" s="33"/>
      <c r="AB935" s="31"/>
    </row>
    <row r="936" spans="1:28" s="2" customFormat="1">
      <c r="A936" s="27"/>
      <c r="B936" s="31"/>
      <c r="J936" s="29"/>
      <c r="K936" s="39"/>
      <c r="L936" s="35"/>
      <c r="M936" s="81"/>
      <c r="N936" s="82"/>
      <c r="O936" s="83"/>
      <c r="P936" s="84"/>
      <c r="Q936" s="82"/>
      <c r="R936" s="83"/>
      <c r="S936" s="69"/>
      <c r="T936" s="63"/>
      <c r="U936" s="141"/>
      <c r="V936" s="74"/>
      <c r="W936" s="145"/>
      <c r="X936" s="60"/>
      <c r="Y936" s="31"/>
      <c r="AA936" s="33"/>
      <c r="AB936" s="31"/>
    </row>
    <row r="937" spans="1:28" s="2" customFormat="1">
      <c r="A937" s="27"/>
      <c r="B937" s="31"/>
      <c r="J937" s="29"/>
      <c r="K937" s="39"/>
      <c r="L937" s="35"/>
      <c r="M937" s="81"/>
      <c r="N937" s="82"/>
      <c r="O937" s="83"/>
      <c r="P937" s="84"/>
      <c r="Q937" s="82"/>
      <c r="R937" s="83"/>
      <c r="S937" s="69"/>
      <c r="T937" s="63"/>
      <c r="U937" s="141"/>
      <c r="V937" s="74"/>
      <c r="W937" s="145"/>
      <c r="X937" s="60"/>
      <c r="Y937" s="31"/>
      <c r="AA937" s="33"/>
      <c r="AB937" s="31"/>
    </row>
    <row r="938" spans="1:28" s="2" customFormat="1">
      <c r="A938" s="27"/>
      <c r="B938" s="31"/>
      <c r="J938" s="29"/>
      <c r="K938" s="39"/>
      <c r="L938" s="35"/>
      <c r="M938" s="81"/>
      <c r="N938" s="82"/>
      <c r="O938" s="83"/>
      <c r="P938" s="84"/>
      <c r="Q938" s="82"/>
      <c r="R938" s="83"/>
      <c r="S938" s="69"/>
      <c r="T938" s="63"/>
      <c r="U938" s="141"/>
      <c r="V938" s="74"/>
      <c r="W938" s="145"/>
      <c r="X938" s="60"/>
      <c r="Y938" s="31"/>
      <c r="AA938" s="33"/>
      <c r="AB938" s="31"/>
    </row>
    <row r="939" spans="1:28" s="2" customFormat="1">
      <c r="A939" s="27"/>
      <c r="B939" s="31"/>
      <c r="J939" s="29"/>
      <c r="K939" s="39"/>
      <c r="L939" s="35"/>
      <c r="M939" s="81"/>
      <c r="N939" s="82"/>
      <c r="O939" s="83"/>
      <c r="P939" s="84"/>
      <c r="Q939" s="82"/>
      <c r="R939" s="83"/>
      <c r="S939" s="69"/>
      <c r="T939" s="63"/>
      <c r="U939" s="141"/>
      <c r="V939" s="74"/>
      <c r="W939" s="145"/>
      <c r="X939" s="60"/>
      <c r="Y939" s="31"/>
      <c r="AA939" s="33"/>
      <c r="AB939" s="31"/>
    </row>
    <row r="940" spans="1:28" s="2" customFormat="1">
      <c r="A940" s="27"/>
      <c r="B940" s="31"/>
      <c r="J940" s="29"/>
      <c r="K940" s="39"/>
      <c r="L940" s="35"/>
      <c r="M940" s="81"/>
      <c r="N940" s="82"/>
      <c r="O940" s="83"/>
      <c r="P940" s="84"/>
      <c r="Q940" s="82"/>
      <c r="R940" s="83"/>
      <c r="S940" s="69"/>
      <c r="T940" s="63"/>
      <c r="U940" s="141"/>
      <c r="V940" s="74"/>
      <c r="W940" s="145"/>
      <c r="X940" s="60"/>
      <c r="Y940" s="31"/>
      <c r="AA940" s="33"/>
      <c r="AB940" s="31"/>
    </row>
    <row r="941" spans="1:28" s="2" customFormat="1">
      <c r="A941" s="27"/>
      <c r="B941" s="31"/>
      <c r="J941" s="29"/>
      <c r="K941" s="39"/>
      <c r="L941" s="35"/>
      <c r="M941" s="81"/>
      <c r="N941" s="82"/>
      <c r="O941" s="83"/>
      <c r="P941" s="84"/>
      <c r="Q941" s="82"/>
      <c r="R941" s="83"/>
      <c r="S941" s="69"/>
      <c r="T941" s="63"/>
      <c r="U941" s="141"/>
      <c r="V941" s="74"/>
      <c r="W941" s="145"/>
      <c r="X941" s="60"/>
      <c r="Y941" s="31"/>
      <c r="AA941" s="33"/>
      <c r="AB941" s="31"/>
    </row>
    <row r="942" spans="1:28" s="2" customFormat="1">
      <c r="A942" s="27"/>
      <c r="B942" s="31"/>
      <c r="J942" s="29"/>
      <c r="K942" s="39"/>
      <c r="L942" s="35"/>
      <c r="M942" s="81"/>
      <c r="N942" s="82"/>
      <c r="O942" s="83"/>
      <c r="P942" s="84"/>
      <c r="Q942" s="82"/>
      <c r="R942" s="83"/>
      <c r="S942" s="69"/>
      <c r="T942" s="63"/>
      <c r="U942" s="141"/>
      <c r="V942" s="74"/>
      <c r="W942" s="145"/>
      <c r="X942" s="60"/>
      <c r="Y942" s="31"/>
      <c r="AA942" s="33"/>
      <c r="AB942" s="31"/>
    </row>
    <row r="943" spans="1:28" s="2" customFormat="1">
      <c r="A943" s="27"/>
      <c r="B943" s="31"/>
      <c r="J943" s="29"/>
      <c r="K943" s="39"/>
      <c r="L943" s="35"/>
      <c r="M943" s="81"/>
      <c r="N943" s="82"/>
      <c r="O943" s="83"/>
      <c r="P943" s="84"/>
      <c r="Q943" s="82"/>
      <c r="R943" s="83"/>
      <c r="S943" s="69"/>
      <c r="T943" s="63"/>
      <c r="U943" s="141"/>
      <c r="V943" s="74"/>
      <c r="W943" s="145"/>
      <c r="X943" s="60"/>
      <c r="Y943" s="31"/>
      <c r="AA943" s="33"/>
      <c r="AB943" s="31"/>
    </row>
    <row r="944" spans="1:28" s="2" customFormat="1">
      <c r="A944" s="27"/>
      <c r="B944" s="31"/>
      <c r="J944" s="29"/>
      <c r="K944" s="39"/>
      <c r="L944" s="35"/>
      <c r="M944" s="81"/>
      <c r="N944" s="82"/>
      <c r="O944" s="83"/>
      <c r="P944" s="84"/>
      <c r="Q944" s="82"/>
      <c r="R944" s="83"/>
      <c r="S944" s="69"/>
      <c r="T944" s="63"/>
      <c r="U944" s="141"/>
      <c r="V944" s="74"/>
      <c r="W944" s="145"/>
      <c r="X944" s="60"/>
      <c r="Y944" s="31"/>
      <c r="AA944" s="33"/>
      <c r="AB944" s="31"/>
    </row>
    <row r="945" spans="1:28" s="2" customFormat="1">
      <c r="A945" s="27"/>
      <c r="B945" s="31"/>
      <c r="J945" s="29"/>
      <c r="K945" s="39"/>
      <c r="L945" s="35"/>
      <c r="M945" s="81"/>
      <c r="N945" s="82"/>
      <c r="O945" s="83"/>
      <c r="P945" s="84"/>
      <c r="Q945" s="82"/>
      <c r="R945" s="83"/>
      <c r="S945" s="69"/>
      <c r="T945" s="63"/>
      <c r="U945" s="141"/>
      <c r="V945" s="74"/>
      <c r="W945" s="145"/>
      <c r="X945" s="60"/>
      <c r="Y945" s="31"/>
      <c r="AA945" s="33"/>
      <c r="AB945" s="31"/>
    </row>
    <row r="946" spans="1:28" s="2" customFormat="1">
      <c r="A946" s="27"/>
      <c r="B946" s="31"/>
      <c r="J946" s="29"/>
      <c r="K946" s="39"/>
      <c r="L946" s="35"/>
      <c r="M946" s="81"/>
      <c r="N946" s="82"/>
      <c r="O946" s="83"/>
      <c r="P946" s="84"/>
      <c r="Q946" s="82"/>
      <c r="R946" s="83"/>
      <c r="S946" s="69"/>
      <c r="T946" s="63"/>
      <c r="U946" s="141"/>
      <c r="V946" s="74"/>
      <c r="W946" s="145"/>
      <c r="X946" s="60"/>
      <c r="Y946" s="31"/>
      <c r="AA946" s="33"/>
      <c r="AB946" s="31"/>
    </row>
    <row r="947" spans="1:28" s="2" customFormat="1">
      <c r="A947" s="27"/>
      <c r="B947" s="31"/>
      <c r="J947" s="29"/>
      <c r="K947" s="39"/>
      <c r="L947" s="35"/>
      <c r="M947" s="81"/>
      <c r="N947" s="82"/>
      <c r="O947" s="83"/>
      <c r="P947" s="84"/>
      <c r="Q947" s="82"/>
      <c r="R947" s="83"/>
      <c r="S947" s="69"/>
      <c r="T947" s="63"/>
      <c r="U947" s="141"/>
      <c r="V947" s="74"/>
      <c r="W947" s="145"/>
      <c r="X947" s="60"/>
      <c r="Y947" s="31"/>
      <c r="AA947" s="33"/>
      <c r="AB947" s="31"/>
    </row>
    <row r="948" spans="1:28" s="2" customFormat="1">
      <c r="A948" s="27"/>
      <c r="B948" s="31"/>
      <c r="J948" s="29"/>
      <c r="K948" s="39"/>
      <c r="L948" s="35"/>
      <c r="M948" s="81"/>
      <c r="N948" s="82"/>
      <c r="O948" s="83"/>
      <c r="P948" s="84"/>
      <c r="Q948" s="82"/>
      <c r="R948" s="83"/>
      <c r="S948" s="69"/>
      <c r="T948" s="63"/>
      <c r="U948" s="141"/>
      <c r="V948" s="74"/>
      <c r="W948" s="145"/>
      <c r="X948" s="60"/>
      <c r="Y948" s="31"/>
      <c r="AA948" s="33"/>
      <c r="AB948" s="31"/>
    </row>
    <row r="949" spans="1:28" s="2" customFormat="1">
      <c r="A949" s="27"/>
      <c r="B949" s="31"/>
      <c r="J949" s="29"/>
      <c r="K949" s="39"/>
      <c r="L949" s="35"/>
      <c r="M949" s="81"/>
      <c r="N949" s="82"/>
      <c r="O949" s="83"/>
      <c r="P949" s="84"/>
      <c r="Q949" s="82"/>
      <c r="R949" s="83"/>
      <c r="S949" s="69"/>
      <c r="T949" s="63"/>
      <c r="U949" s="141"/>
      <c r="V949" s="74"/>
      <c r="W949" s="145"/>
      <c r="X949" s="60"/>
      <c r="Y949" s="31"/>
      <c r="AA949" s="33"/>
      <c r="AB949" s="31"/>
    </row>
    <row r="950" spans="1:28" s="2" customFormat="1">
      <c r="A950" s="27"/>
      <c r="B950" s="31"/>
      <c r="J950" s="29"/>
      <c r="K950" s="39"/>
      <c r="L950" s="35"/>
      <c r="M950" s="81"/>
      <c r="N950" s="82"/>
      <c r="O950" s="83"/>
      <c r="P950" s="84"/>
      <c r="Q950" s="82"/>
      <c r="R950" s="83"/>
      <c r="S950" s="69"/>
      <c r="T950" s="63"/>
      <c r="U950" s="141"/>
      <c r="V950" s="74"/>
      <c r="W950" s="145"/>
      <c r="X950" s="60"/>
      <c r="Y950" s="31"/>
      <c r="AA950" s="33"/>
      <c r="AB950" s="31"/>
    </row>
    <row r="951" spans="1:28" s="2" customFormat="1">
      <c r="A951" s="27"/>
      <c r="B951" s="31"/>
      <c r="J951" s="29"/>
      <c r="K951" s="39"/>
      <c r="L951" s="35"/>
      <c r="M951" s="81"/>
      <c r="N951" s="82"/>
      <c r="O951" s="83"/>
      <c r="P951" s="84"/>
      <c r="Q951" s="82"/>
      <c r="R951" s="83"/>
      <c r="S951" s="69"/>
      <c r="T951" s="63"/>
      <c r="U951" s="141"/>
      <c r="V951" s="74"/>
      <c r="W951" s="145"/>
      <c r="X951" s="60"/>
      <c r="Y951" s="31"/>
      <c r="AA951" s="33"/>
      <c r="AB951" s="31"/>
    </row>
    <row r="952" spans="1:28" s="2" customFormat="1">
      <c r="A952" s="27"/>
      <c r="B952" s="31"/>
      <c r="J952" s="29"/>
      <c r="K952" s="39"/>
      <c r="L952" s="35"/>
      <c r="M952" s="81"/>
      <c r="N952" s="82"/>
      <c r="O952" s="83"/>
      <c r="P952" s="84"/>
      <c r="Q952" s="82"/>
      <c r="R952" s="83"/>
      <c r="S952" s="69"/>
      <c r="T952" s="63"/>
      <c r="U952" s="141"/>
      <c r="V952" s="74"/>
      <c r="W952" s="145"/>
      <c r="X952" s="60"/>
      <c r="Y952" s="31"/>
      <c r="AA952" s="33"/>
      <c r="AB952" s="31"/>
    </row>
    <row r="953" spans="1:28" s="2" customFormat="1">
      <c r="A953" s="27"/>
      <c r="B953" s="31"/>
      <c r="J953" s="29"/>
      <c r="K953" s="39"/>
      <c r="L953" s="35"/>
      <c r="M953" s="81"/>
      <c r="N953" s="82"/>
      <c r="O953" s="83"/>
      <c r="P953" s="84"/>
      <c r="Q953" s="82"/>
      <c r="R953" s="83"/>
      <c r="S953" s="69"/>
      <c r="T953" s="63"/>
      <c r="U953" s="141"/>
      <c r="V953" s="74"/>
      <c r="W953" s="145"/>
      <c r="X953" s="60"/>
      <c r="Y953" s="31"/>
      <c r="AA953" s="33"/>
      <c r="AB953" s="31"/>
    </row>
    <row r="954" spans="1:28" s="2" customFormat="1">
      <c r="A954" s="27"/>
      <c r="B954" s="31"/>
      <c r="J954" s="29"/>
      <c r="K954" s="39"/>
      <c r="L954" s="35"/>
      <c r="M954" s="81"/>
      <c r="N954" s="82"/>
      <c r="O954" s="83"/>
      <c r="P954" s="84"/>
      <c r="Q954" s="82"/>
      <c r="R954" s="83"/>
      <c r="S954" s="69"/>
      <c r="T954" s="63"/>
      <c r="U954" s="141"/>
      <c r="V954" s="74"/>
      <c r="W954" s="145"/>
      <c r="X954" s="60"/>
      <c r="Y954" s="31"/>
      <c r="AA954" s="33"/>
      <c r="AB954" s="31"/>
    </row>
    <row r="955" spans="1:28" s="2" customFormat="1">
      <c r="A955" s="27"/>
      <c r="B955" s="31"/>
      <c r="J955" s="29"/>
      <c r="K955" s="39"/>
      <c r="L955" s="35"/>
      <c r="M955" s="81"/>
      <c r="N955" s="82"/>
      <c r="O955" s="83"/>
      <c r="P955" s="84"/>
      <c r="Q955" s="82"/>
      <c r="R955" s="83"/>
      <c r="S955" s="69"/>
      <c r="T955" s="63"/>
      <c r="U955" s="141"/>
      <c r="V955" s="74"/>
      <c r="W955" s="145"/>
      <c r="X955" s="60"/>
      <c r="Y955" s="31"/>
      <c r="AA955" s="33"/>
      <c r="AB955" s="31"/>
    </row>
    <row r="956" spans="1:28" s="2" customFormat="1">
      <c r="A956" s="27"/>
      <c r="B956" s="31"/>
      <c r="J956" s="29"/>
      <c r="K956" s="39"/>
      <c r="L956" s="35"/>
      <c r="M956" s="81"/>
      <c r="N956" s="82"/>
      <c r="O956" s="83"/>
      <c r="P956" s="84"/>
      <c r="Q956" s="82"/>
      <c r="R956" s="83"/>
      <c r="S956" s="69"/>
      <c r="T956" s="63"/>
      <c r="U956" s="141"/>
      <c r="V956" s="74"/>
      <c r="W956" s="145"/>
      <c r="X956" s="60"/>
      <c r="Y956" s="31"/>
      <c r="AA956" s="33"/>
      <c r="AB956" s="31"/>
    </row>
    <row r="957" spans="1:28" s="2" customFormat="1">
      <c r="A957" s="27"/>
      <c r="B957" s="31"/>
      <c r="J957" s="29"/>
      <c r="K957" s="39"/>
      <c r="L957" s="35"/>
      <c r="M957" s="81"/>
      <c r="N957" s="82"/>
      <c r="O957" s="83"/>
      <c r="P957" s="84"/>
      <c r="Q957" s="82"/>
      <c r="R957" s="83"/>
      <c r="S957" s="69"/>
      <c r="T957" s="63"/>
      <c r="U957" s="141"/>
      <c r="V957" s="74"/>
      <c r="W957" s="145"/>
      <c r="X957" s="60"/>
      <c r="Y957" s="31"/>
      <c r="AA957" s="33"/>
      <c r="AB957" s="31"/>
    </row>
    <row r="958" spans="1:28" s="2" customFormat="1">
      <c r="A958" s="27"/>
      <c r="B958" s="31"/>
      <c r="J958" s="29"/>
      <c r="K958" s="39"/>
      <c r="L958" s="35"/>
      <c r="M958" s="81"/>
      <c r="N958" s="82"/>
      <c r="O958" s="83"/>
      <c r="P958" s="84"/>
      <c r="Q958" s="82"/>
      <c r="R958" s="83"/>
      <c r="S958" s="69"/>
      <c r="T958" s="63"/>
      <c r="U958" s="141"/>
      <c r="V958" s="74"/>
      <c r="W958" s="145"/>
      <c r="X958" s="60"/>
      <c r="Y958" s="31"/>
      <c r="AA958" s="33"/>
      <c r="AB958" s="31"/>
    </row>
    <row r="959" spans="1:28" s="2" customFormat="1">
      <c r="A959" s="27"/>
      <c r="B959" s="31"/>
      <c r="J959" s="29"/>
      <c r="K959" s="39"/>
      <c r="L959" s="35"/>
      <c r="M959" s="81"/>
      <c r="N959" s="82"/>
      <c r="O959" s="83"/>
      <c r="P959" s="84"/>
      <c r="Q959" s="82"/>
      <c r="R959" s="83"/>
      <c r="S959" s="69"/>
      <c r="T959" s="63"/>
      <c r="U959" s="141"/>
      <c r="V959" s="74"/>
      <c r="W959" s="145"/>
      <c r="X959" s="60"/>
      <c r="Y959" s="31"/>
      <c r="AA959" s="33"/>
      <c r="AB959" s="31"/>
    </row>
    <row r="960" spans="1:28" s="2" customFormat="1">
      <c r="A960" s="27"/>
      <c r="B960" s="31"/>
      <c r="J960" s="29"/>
      <c r="K960" s="39"/>
      <c r="L960" s="35"/>
      <c r="M960" s="81"/>
      <c r="N960" s="82"/>
      <c r="O960" s="83"/>
      <c r="P960" s="84"/>
      <c r="Q960" s="82"/>
      <c r="R960" s="83"/>
      <c r="S960" s="69"/>
      <c r="T960" s="63"/>
      <c r="U960" s="141"/>
      <c r="V960" s="74"/>
      <c r="W960" s="145"/>
      <c r="X960" s="60"/>
      <c r="Y960" s="31"/>
      <c r="AA960" s="33"/>
      <c r="AB960" s="31"/>
    </row>
    <row r="961" spans="1:28" s="2" customFormat="1">
      <c r="A961" s="27"/>
      <c r="B961" s="31"/>
      <c r="J961" s="29"/>
      <c r="K961" s="39"/>
      <c r="L961" s="35"/>
      <c r="M961" s="81"/>
      <c r="N961" s="82"/>
      <c r="O961" s="83"/>
      <c r="P961" s="84"/>
      <c r="Q961" s="82"/>
      <c r="R961" s="83"/>
      <c r="S961" s="69"/>
      <c r="T961" s="63"/>
      <c r="U961" s="141"/>
      <c r="V961" s="74"/>
      <c r="W961" s="145"/>
      <c r="X961" s="60"/>
      <c r="Y961" s="31"/>
      <c r="AA961" s="33"/>
      <c r="AB961" s="31"/>
    </row>
    <row r="962" spans="1:28" s="2" customFormat="1">
      <c r="A962" s="27"/>
      <c r="B962" s="31"/>
      <c r="J962" s="29"/>
      <c r="K962" s="39"/>
      <c r="L962" s="35"/>
      <c r="M962" s="81"/>
      <c r="N962" s="82"/>
      <c r="O962" s="83"/>
      <c r="P962" s="84"/>
      <c r="Q962" s="82"/>
      <c r="R962" s="83"/>
      <c r="S962" s="69"/>
      <c r="T962" s="63"/>
      <c r="U962" s="141"/>
      <c r="V962" s="74"/>
      <c r="W962" s="145"/>
      <c r="X962" s="60"/>
      <c r="Y962" s="31"/>
      <c r="AA962" s="33"/>
      <c r="AB962" s="31"/>
    </row>
    <row r="963" spans="1:28" s="2" customFormat="1">
      <c r="A963" s="27"/>
      <c r="B963" s="31"/>
      <c r="J963" s="29"/>
      <c r="K963" s="39"/>
      <c r="L963" s="35"/>
      <c r="M963" s="81"/>
      <c r="N963" s="82"/>
      <c r="O963" s="83"/>
      <c r="P963" s="84"/>
      <c r="Q963" s="82"/>
      <c r="R963" s="83"/>
      <c r="S963" s="69"/>
      <c r="T963" s="63"/>
      <c r="U963" s="141"/>
      <c r="V963" s="74"/>
      <c r="W963" s="145"/>
      <c r="X963" s="60"/>
      <c r="Y963" s="31"/>
      <c r="AA963" s="33"/>
      <c r="AB963" s="31"/>
    </row>
    <row r="964" spans="1:28" s="2" customFormat="1">
      <c r="A964" s="27"/>
      <c r="B964" s="31"/>
      <c r="J964" s="29"/>
      <c r="K964" s="39"/>
      <c r="L964" s="35"/>
      <c r="M964" s="81"/>
      <c r="N964" s="82"/>
      <c r="O964" s="83"/>
      <c r="P964" s="84"/>
      <c r="Q964" s="82"/>
      <c r="R964" s="83"/>
      <c r="S964" s="69"/>
      <c r="T964" s="63"/>
      <c r="U964" s="141"/>
      <c r="V964" s="74"/>
      <c r="W964" s="145"/>
      <c r="X964" s="60"/>
      <c r="Y964" s="31"/>
      <c r="AA964" s="33"/>
      <c r="AB964" s="31"/>
    </row>
    <row r="965" spans="1:28" s="2" customFormat="1">
      <c r="A965" s="27"/>
      <c r="B965" s="31"/>
      <c r="J965" s="29"/>
      <c r="K965" s="39"/>
      <c r="L965" s="35"/>
      <c r="M965" s="81"/>
      <c r="N965" s="82"/>
      <c r="O965" s="83"/>
      <c r="P965" s="84"/>
      <c r="Q965" s="82"/>
      <c r="R965" s="83"/>
      <c r="S965" s="69"/>
      <c r="T965" s="63"/>
      <c r="U965" s="141"/>
      <c r="V965" s="74"/>
      <c r="W965" s="145"/>
      <c r="X965" s="60"/>
      <c r="Y965" s="31"/>
      <c r="AA965" s="33"/>
      <c r="AB965" s="31"/>
    </row>
    <row r="966" spans="1:28" s="2" customFormat="1">
      <c r="A966" s="27"/>
      <c r="B966" s="31"/>
      <c r="J966" s="29"/>
      <c r="K966" s="39"/>
      <c r="L966" s="35"/>
      <c r="M966" s="81"/>
      <c r="N966" s="82"/>
      <c r="O966" s="83"/>
      <c r="P966" s="84"/>
      <c r="Q966" s="82"/>
      <c r="R966" s="83"/>
      <c r="S966" s="69"/>
      <c r="T966" s="63"/>
      <c r="U966" s="141"/>
      <c r="V966" s="74"/>
      <c r="W966" s="145"/>
      <c r="X966" s="60"/>
      <c r="Y966" s="31"/>
      <c r="AA966" s="33"/>
      <c r="AB966" s="31"/>
    </row>
    <row r="967" spans="1:28" s="2" customFormat="1">
      <c r="A967" s="27"/>
      <c r="B967" s="31"/>
      <c r="J967" s="29"/>
      <c r="K967" s="39"/>
      <c r="L967" s="35"/>
      <c r="M967" s="81"/>
      <c r="N967" s="82"/>
      <c r="O967" s="83"/>
      <c r="P967" s="84"/>
      <c r="Q967" s="82"/>
      <c r="R967" s="83"/>
      <c r="S967" s="69"/>
      <c r="T967" s="63"/>
      <c r="U967" s="141"/>
      <c r="V967" s="74"/>
      <c r="W967" s="145"/>
      <c r="X967" s="60"/>
      <c r="Y967" s="31"/>
      <c r="AA967" s="33"/>
      <c r="AB967" s="31"/>
    </row>
    <row r="968" spans="1:28" s="2" customFormat="1">
      <c r="A968" s="27"/>
      <c r="B968" s="31"/>
      <c r="J968" s="29"/>
      <c r="K968" s="39"/>
      <c r="L968" s="35"/>
      <c r="M968" s="81"/>
      <c r="N968" s="82"/>
      <c r="O968" s="83"/>
      <c r="P968" s="84"/>
      <c r="Q968" s="82"/>
      <c r="R968" s="83"/>
      <c r="S968" s="69"/>
      <c r="T968" s="63"/>
      <c r="U968" s="141"/>
      <c r="V968" s="74"/>
      <c r="W968" s="145"/>
      <c r="X968" s="60"/>
      <c r="Y968" s="31"/>
      <c r="AA968" s="33"/>
      <c r="AB968" s="31"/>
    </row>
    <row r="969" spans="1:28" s="2" customFormat="1">
      <c r="A969" s="27"/>
      <c r="B969" s="31"/>
      <c r="J969" s="29"/>
      <c r="K969" s="39"/>
      <c r="L969" s="35"/>
      <c r="M969" s="81"/>
      <c r="N969" s="82"/>
      <c r="O969" s="83"/>
      <c r="P969" s="84"/>
      <c r="Q969" s="82"/>
      <c r="R969" s="83"/>
      <c r="S969" s="69"/>
      <c r="T969" s="63"/>
      <c r="U969" s="141"/>
      <c r="V969" s="74"/>
      <c r="W969" s="145"/>
      <c r="X969" s="60"/>
      <c r="Y969" s="31"/>
      <c r="AA969" s="33"/>
      <c r="AB969" s="31"/>
    </row>
    <row r="970" spans="1:28" s="2" customFormat="1">
      <c r="A970" s="27"/>
      <c r="B970" s="31"/>
      <c r="J970" s="29"/>
      <c r="K970" s="39"/>
      <c r="L970" s="35"/>
      <c r="M970" s="81"/>
      <c r="N970" s="82"/>
      <c r="O970" s="83"/>
      <c r="P970" s="84"/>
      <c r="Q970" s="82"/>
      <c r="R970" s="83"/>
      <c r="S970" s="69"/>
      <c r="T970" s="63"/>
      <c r="U970" s="141"/>
      <c r="V970" s="74"/>
      <c r="W970" s="145"/>
      <c r="X970" s="60"/>
      <c r="Y970" s="31"/>
      <c r="AA970" s="33"/>
      <c r="AB970" s="31"/>
    </row>
    <row r="971" spans="1:28" s="2" customFormat="1">
      <c r="A971" s="27"/>
      <c r="B971" s="31"/>
      <c r="J971" s="29"/>
      <c r="K971" s="39"/>
      <c r="L971" s="35"/>
      <c r="M971" s="81"/>
      <c r="N971" s="82"/>
      <c r="O971" s="83"/>
      <c r="P971" s="84"/>
      <c r="Q971" s="82"/>
      <c r="R971" s="83"/>
      <c r="S971" s="69"/>
      <c r="T971" s="63"/>
      <c r="U971" s="141"/>
      <c r="V971" s="74"/>
      <c r="W971" s="145"/>
      <c r="X971" s="60"/>
      <c r="Y971" s="31"/>
      <c r="AA971" s="33"/>
      <c r="AB971" s="31"/>
    </row>
    <row r="972" spans="1:28" s="2" customFormat="1">
      <c r="A972" s="27"/>
      <c r="B972" s="31"/>
      <c r="J972" s="29"/>
      <c r="K972" s="39"/>
      <c r="L972" s="35"/>
      <c r="M972" s="81"/>
      <c r="N972" s="82"/>
      <c r="O972" s="83"/>
      <c r="P972" s="84"/>
      <c r="Q972" s="82"/>
      <c r="R972" s="83"/>
      <c r="S972" s="69"/>
      <c r="T972" s="63"/>
      <c r="U972" s="141"/>
      <c r="V972" s="74"/>
      <c r="W972" s="145"/>
      <c r="X972" s="60"/>
      <c r="Y972" s="31"/>
      <c r="AA972" s="33"/>
      <c r="AB972" s="31"/>
    </row>
    <row r="973" spans="1:28" s="2" customFormat="1">
      <c r="A973" s="27"/>
      <c r="B973" s="31"/>
      <c r="J973" s="29"/>
      <c r="K973" s="39"/>
      <c r="L973" s="35"/>
      <c r="M973" s="81"/>
      <c r="N973" s="82"/>
      <c r="O973" s="83"/>
      <c r="P973" s="84"/>
      <c r="Q973" s="82"/>
      <c r="R973" s="83"/>
      <c r="S973" s="69"/>
      <c r="T973" s="63"/>
      <c r="U973" s="141"/>
      <c r="V973" s="74"/>
      <c r="W973" s="145"/>
      <c r="X973" s="60"/>
      <c r="Y973" s="31"/>
      <c r="AA973" s="33"/>
      <c r="AB973" s="31"/>
    </row>
    <row r="974" spans="1:28" s="2" customFormat="1">
      <c r="A974" s="27"/>
      <c r="B974" s="31"/>
      <c r="J974" s="29"/>
      <c r="K974" s="39"/>
      <c r="L974" s="35"/>
      <c r="M974" s="81"/>
      <c r="N974" s="82"/>
      <c r="O974" s="83"/>
      <c r="P974" s="84"/>
      <c r="Q974" s="82"/>
      <c r="R974" s="83"/>
      <c r="S974" s="69"/>
      <c r="T974" s="63"/>
      <c r="U974" s="141"/>
      <c r="V974" s="74"/>
      <c r="W974" s="145"/>
      <c r="X974" s="60"/>
      <c r="Y974" s="31"/>
      <c r="AA974" s="33"/>
      <c r="AB974" s="31"/>
    </row>
    <row r="975" spans="1:28" s="2" customFormat="1">
      <c r="A975" s="27"/>
      <c r="B975" s="31"/>
      <c r="J975" s="29"/>
      <c r="K975" s="39"/>
      <c r="L975" s="35"/>
      <c r="M975" s="81"/>
      <c r="N975" s="82"/>
      <c r="O975" s="83"/>
      <c r="P975" s="84"/>
      <c r="Q975" s="82"/>
      <c r="R975" s="83"/>
      <c r="S975" s="69"/>
      <c r="T975" s="63"/>
      <c r="U975" s="141"/>
      <c r="V975" s="74"/>
      <c r="W975" s="145"/>
      <c r="X975" s="60"/>
      <c r="Y975" s="31"/>
      <c r="AA975" s="33"/>
      <c r="AB975" s="31"/>
    </row>
    <row r="976" spans="1:28" s="2" customFormat="1">
      <c r="A976" s="27"/>
      <c r="B976" s="31"/>
      <c r="J976" s="29"/>
      <c r="K976" s="39"/>
      <c r="L976" s="35"/>
      <c r="M976" s="81"/>
      <c r="N976" s="82"/>
      <c r="O976" s="83"/>
      <c r="P976" s="84"/>
      <c r="Q976" s="82"/>
      <c r="R976" s="83"/>
      <c r="S976" s="69"/>
      <c r="T976" s="63"/>
      <c r="U976" s="141"/>
      <c r="V976" s="74"/>
      <c r="W976" s="145"/>
      <c r="X976" s="60"/>
      <c r="Y976" s="31"/>
      <c r="AA976" s="33"/>
      <c r="AB976" s="31"/>
    </row>
    <row r="977" spans="1:28" s="2" customFormat="1">
      <c r="A977" s="27"/>
      <c r="B977" s="31"/>
      <c r="J977" s="29"/>
      <c r="K977" s="39"/>
      <c r="L977" s="35"/>
      <c r="M977" s="81"/>
      <c r="N977" s="82"/>
      <c r="O977" s="83"/>
      <c r="P977" s="84"/>
      <c r="Q977" s="82"/>
      <c r="R977" s="83"/>
      <c r="S977" s="69"/>
      <c r="T977" s="63"/>
      <c r="U977" s="141"/>
      <c r="V977" s="74"/>
      <c r="W977" s="145"/>
      <c r="X977" s="60"/>
      <c r="Y977" s="31"/>
      <c r="AA977" s="33"/>
      <c r="AB977" s="31"/>
    </row>
    <row r="978" spans="1:28" s="2" customFormat="1">
      <c r="A978" s="27"/>
      <c r="B978" s="31"/>
      <c r="J978" s="29"/>
      <c r="K978" s="39"/>
      <c r="L978" s="35"/>
      <c r="M978" s="81"/>
      <c r="N978" s="82"/>
      <c r="O978" s="83"/>
      <c r="P978" s="84"/>
      <c r="Q978" s="82"/>
      <c r="R978" s="83"/>
      <c r="S978" s="69"/>
      <c r="T978" s="63"/>
      <c r="U978" s="141"/>
      <c r="V978" s="74"/>
      <c r="W978" s="145"/>
      <c r="X978" s="60"/>
      <c r="Y978" s="31"/>
      <c r="AA978" s="33"/>
      <c r="AB978" s="31"/>
    </row>
    <row r="979" spans="1:28" s="2" customFormat="1">
      <c r="A979" s="27"/>
      <c r="B979" s="31"/>
      <c r="J979" s="29"/>
      <c r="K979" s="39"/>
      <c r="L979" s="35"/>
      <c r="M979" s="81"/>
      <c r="N979" s="82"/>
      <c r="O979" s="83"/>
      <c r="P979" s="84"/>
      <c r="Q979" s="82"/>
      <c r="R979" s="83"/>
      <c r="S979" s="69"/>
      <c r="T979" s="63"/>
      <c r="U979" s="141"/>
      <c r="V979" s="74"/>
      <c r="W979" s="145"/>
      <c r="X979" s="60"/>
      <c r="Y979" s="31"/>
      <c r="AA979" s="33"/>
      <c r="AB979" s="31"/>
    </row>
    <row r="980" spans="1:28" s="2" customFormat="1">
      <c r="A980" s="27"/>
      <c r="B980" s="31"/>
      <c r="J980" s="29"/>
      <c r="K980" s="39"/>
      <c r="L980" s="35"/>
      <c r="M980" s="81"/>
      <c r="N980" s="82"/>
      <c r="O980" s="83"/>
      <c r="P980" s="84"/>
      <c r="Q980" s="82"/>
      <c r="R980" s="83"/>
      <c r="S980" s="69"/>
      <c r="T980" s="63"/>
      <c r="U980" s="141"/>
      <c r="V980" s="74"/>
      <c r="W980" s="145"/>
      <c r="X980" s="60"/>
      <c r="Y980" s="31"/>
      <c r="AA980" s="33"/>
      <c r="AB980" s="31"/>
    </row>
    <row r="981" spans="1:28" s="2" customFormat="1">
      <c r="A981" s="27"/>
      <c r="B981" s="31"/>
      <c r="J981" s="29"/>
      <c r="K981" s="39"/>
      <c r="L981" s="35"/>
      <c r="M981" s="81"/>
      <c r="N981" s="82"/>
      <c r="O981" s="83"/>
      <c r="P981" s="84"/>
      <c r="Q981" s="82"/>
      <c r="R981" s="83"/>
      <c r="S981" s="69"/>
      <c r="T981" s="63"/>
      <c r="U981" s="141"/>
      <c r="V981" s="74"/>
      <c r="W981" s="145"/>
      <c r="X981" s="60"/>
      <c r="Y981" s="31"/>
      <c r="AA981" s="33"/>
      <c r="AB981" s="31"/>
    </row>
    <row r="982" spans="1:28" s="2" customFormat="1">
      <c r="A982" s="27"/>
      <c r="B982" s="31"/>
      <c r="J982" s="29"/>
      <c r="K982" s="39"/>
      <c r="L982" s="35"/>
      <c r="M982" s="81"/>
      <c r="N982" s="82"/>
      <c r="O982" s="83"/>
      <c r="P982" s="84"/>
      <c r="Q982" s="82"/>
      <c r="R982" s="83"/>
      <c r="S982" s="69"/>
      <c r="T982" s="63"/>
      <c r="U982" s="141"/>
      <c r="V982" s="74"/>
      <c r="W982" s="145"/>
      <c r="X982" s="60"/>
      <c r="Y982" s="31"/>
      <c r="AA982" s="33"/>
      <c r="AB982" s="31"/>
    </row>
    <row r="983" spans="1:28" s="2" customFormat="1">
      <c r="A983" s="27"/>
      <c r="B983" s="31"/>
      <c r="J983" s="29"/>
      <c r="K983" s="39"/>
      <c r="L983" s="35"/>
      <c r="M983" s="81"/>
      <c r="N983" s="82"/>
      <c r="O983" s="83"/>
      <c r="P983" s="84"/>
      <c r="Q983" s="82"/>
      <c r="R983" s="83"/>
      <c r="S983" s="69"/>
      <c r="T983" s="63"/>
      <c r="U983" s="141"/>
      <c r="V983" s="74"/>
      <c r="W983" s="145"/>
      <c r="X983" s="60"/>
      <c r="Y983" s="31"/>
      <c r="AA983" s="33"/>
      <c r="AB983" s="31"/>
    </row>
    <row r="984" spans="1:28" s="2" customFormat="1">
      <c r="A984" s="27"/>
      <c r="B984" s="31"/>
      <c r="J984" s="29"/>
      <c r="K984" s="39"/>
      <c r="L984" s="35"/>
      <c r="M984" s="81"/>
      <c r="N984" s="82"/>
      <c r="O984" s="83"/>
      <c r="P984" s="84"/>
      <c r="Q984" s="82"/>
      <c r="R984" s="83"/>
      <c r="S984" s="69"/>
      <c r="T984" s="63"/>
      <c r="U984" s="141"/>
      <c r="V984" s="74"/>
      <c r="W984" s="145"/>
      <c r="X984" s="60"/>
      <c r="Y984" s="31"/>
      <c r="AA984" s="33"/>
      <c r="AB984" s="31"/>
    </row>
    <row r="985" spans="1:28" s="2" customFormat="1">
      <c r="A985" s="27"/>
      <c r="B985" s="31"/>
      <c r="J985" s="29"/>
      <c r="K985" s="39"/>
      <c r="L985" s="35"/>
      <c r="M985" s="81"/>
      <c r="N985" s="82"/>
      <c r="O985" s="83"/>
      <c r="P985" s="84"/>
      <c r="Q985" s="82"/>
      <c r="R985" s="83"/>
      <c r="S985" s="69"/>
      <c r="T985" s="63"/>
      <c r="U985" s="141"/>
      <c r="V985" s="74"/>
      <c r="W985" s="145"/>
      <c r="X985" s="60"/>
      <c r="Y985" s="31"/>
      <c r="AA985" s="33"/>
      <c r="AB985" s="31"/>
    </row>
    <row r="986" spans="1:28" s="2" customFormat="1">
      <c r="A986" s="27"/>
      <c r="B986" s="31"/>
      <c r="J986" s="29"/>
      <c r="K986" s="39"/>
      <c r="L986" s="35"/>
      <c r="M986" s="81"/>
      <c r="N986" s="82"/>
      <c r="O986" s="83"/>
      <c r="P986" s="84"/>
      <c r="Q986" s="82"/>
      <c r="R986" s="83"/>
      <c r="S986" s="69"/>
      <c r="T986" s="63"/>
      <c r="U986" s="141"/>
      <c r="V986" s="74"/>
      <c r="W986" s="145"/>
      <c r="X986" s="60"/>
      <c r="Y986" s="31"/>
      <c r="AA986" s="33"/>
      <c r="AB986" s="31"/>
    </row>
    <row r="987" spans="1:28" s="2" customFormat="1">
      <c r="A987" s="27"/>
      <c r="B987" s="31"/>
      <c r="J987" s="29"/>
      <c r="K987" s="39"/>
      <c r="L987" s="35"/>
      <c r="M987" s="81"/>
      <c r="N987" s="82"/>
      <c r="O987" s="83"/>
      <c r="P987" s="84"/>
      <c r="Q987" s="82"/>
      <c r="R987" s="83"/>
      <c r="S987" s="69"/>
      <c r="T987" s="63"/>
      <c r="U987" s="141"/>
      <c r="V987" s="74"/>
      <c r="W987" s="145"/>
      <c r="X987" s="60"/>
      <c r="Y987" s="31"/>
      <c r="AA987" s="33"/>
      <c r="AB987" s="31"/>
    </row>
    <row r="988" spans="1:28" s="2" customFormat="1">
      <c r="A988" s="27"/>
      <c r="B988" s="31"/>
      <c r="J988" s="29"/>
      <c r="K988" s="39"/>
      <c r="L988" s="35"/>
      <c r="M988" s="81"/>
      <c r="N988" s="82"/>
      <c r="O988" s="83"/>
      <c r="P988" s="84"/>
      <c r="Q988" s="82"/>
      <c r="R988" s="83"/>
      <c r="S988" s="69"/>
      <c r="T988" s="63"/>
      <c r="U988" s="141"/>
      <c r="V988" s="74"/>
      <c r="W988" s="145"/>
      <c r="X988" s="60"/>
      <c r="Y988" s="31"/>
      <c r="AA988" s="33"/>
      <c r="AB988" s="31"/>
    </row>
    <row r="989" spans="1:28" s="2" customFormat="1">
      <c r="A989" s="27"/>
      <c r="B989" s="31"/>
      <c r="J989" s="29"/>
      <c r="K989" s="39"/>
      <c r="L989" s="35"/>
      <c r="M989" s="81"/>
      <c r="N989" s="82"/>
      <c r="O989" s="83"/>
      <c r="P989" s="84"/>
      <c r="Q989" s="82"/>
      <c r="R989" s="83"/>
      <c r="S989" s="69"/>
      <c r="T989" s="63"/>
      <c r="U989" s="141"/>
      <c r="V989" s="74"/>
      <c r="W989" s="145"/>
      <c r="X989" s="60"/>
      <c r="Y989" s="31"/>
      <c r="AA989" s="33"/>
      <c r="AB989" s="31"/>
    </row>
    <row r="990" spans="1:28" s="2" customFormat="1">
      <c r="A990" s="27"/>
      <c r="B990" s="31"/>
      <c r="J990" s="29"/>
      <c r="K990" s="39"/>
      <c r="L990" s="35"/>
      <c r="M990" s="81"/>
      <c r="N990" s="82"/>
      <c r="O990" s="83"/>
      <c r="P990" s="84"/>
      <c r="Q990" s="82"/>
      <c r="R990" s="83"/>
      <c r="S990" s="69"/>
      <c r="T990" s="63"/>
      <c r="U990" s="141"/>
      <c r="V990" s="74"/>
      <c r="W990" s="145"/>
      <c r="X990" s="60"/>
      <c r="Y990" s="31"/>
      <c r="AA990" s="33"/>
      <c r="AB990" s="31"/>
    </row>
    <row r="991" spans="1:28" s="2" customFormat="1">
      <c r="A991" s="27"/>
      <c r="B991" s="31"/>
      <c r="J991" s="29"/>
      <c r="K991" s="39"/>
      <c r="L991" s="35"/>
      <c r="M991" s="81"/>
      <c r="N991" s="82"/>
      <c r="O991" s="83"/>
      <c r="P991" s="84"/>
      <c r="Q991" s="82"/>
      <c r="R991" s="83"/>
      <c r="S991" s="69"/>
      <c r="T991" s="63"/>
      <c r="U991" s="141"/>
      <c r="V991" s="74"/>
      <c r="W991" s="145"/>
      <c r="X991" s="60"/>
      <c r="Y991" s="31"/>
      <c r="AA991" s="33"/>
      <c r="AB991" s="31"/>
    </row>
    <row r="992" spans="1:28" s="2" customFormat="1">
      <c r="A992" s="27"/>
      <c r="B992" s="31"/>
      <c r="J992" s="29"/>
      <c r="K992" s="39"/>
      <c r="L992" s="35"/>
      <c r="M992" s="81"/>
      <c r="N992" s="82"/>
      <c r="O992" s="83"/>
      <c r="P992" s="84"/>
      <c r="Q992" s="82"/>
      <c r="R992" s="83"/>
      <c r="S992" s="69"/>
      <c r="T992" s="63"/>
      <c r="U992" s="141"/>
      <c r="V992" s="74"/>
      <c r="W992" s="145"/>
      <c r="X992" s="60"/>
      <c r="Y992" s="31"/>
      <c r="AA992" s="33"/>
      <c r="AB992" s="31"/>
    </row>
    <row r="993" spans="1:28" s="2" customFormat="1">
      <c r="A993" s="27"/>
      <c r="B993" s="31"/>
      <c r="J993" s="29"/>
      <c r="K993" s="39"/>
      <c r="L993" s="35"/>
      <c r="M993" s="81"/>
      <c r="N993" s="82"/>
      <c r="O993" s="83"/>
      <c r="P993" s="84"/>
      <c r="Q993" s="82"/>
      <c r="R993" s="83"/>
      <c r="S993" s="69"/>
      <c r="T993" s="63"/>
      <c r="U993" s="141"/>
      <c r="V993" s="74"/>
      <c r="W993" s="145"/>
      <c r="X993" s="60"/>
      <c r="Y993" s="31"/>
      <c r="AA993" s="33"/>
      <c r="AB993" s="31"/>
    </row>
    <row r="994" spans="1:28" s="2" customFormat="1">
      <c r="A994" s="27"/>
      <c r="B994" s="31"/>
      <c r="J994" s="29"/>
      <c r="K994" s="39"/>
      <c r="L994" s="35"/>
      <c r="M994" s="81"/>
      <c r="N994" s="82"/>
      <c r="O994" s="83"/>
      <c r="P994" s="84"/>
      <c r="Q994" s="82"/>
      <c r="R994" s="83"/>
      <c r="S994" s="69"/>
      <c r="T994" s="63"/>
      <c r="U994" s="141"/>
      <c r="V994" s="74"/>
      <c r="W994" s="145"/>
      <c r="X994" s="60"/>
      <c r="Y994" s="31"/>
      <c r="AA994" s="33"/>
      <c r="AB994" s="31"/>
    </row>
    <row r="995" spans="1:28" s="2" customFormat="1">
      <c r="A995" s="27"/>
      <c r="B995" s="31"/>
      <c r="J995" s="29"/>
      <c r="K995" s="39"/>
      <c r="L995" s="35"/>
      <c r="M995" s="81"/>
      <c r="N995" s="82"/>
      <c r="O995" s="83"/>
      <c r="P995" s="84"/>
      <c r="Q995" s="82"/>
      <c r="R995" s="83"/>
      <c r="S995" s="69"/>
      <c r="T995" s="63"/>
      <c r="U995" s="141"/>
      <c r="V995" s="74"/>
      <c r="W995" s="145"/>
      <c r="X995" s="60"/>
      <c r="Y995" s="31"/>
      <c r="AA995" s="33"/>
      <c r="AB995" s="31"/>
    </row>
    <row r="996" spans="1:28" s="2" customFormat="1">
      <c r="A996" s="27"/>
      <c r="B996" s="31"/>
      <c r="J996" s="29"/>
      <c r="K996" s="39"/>
      <c r="L996" s="35"/>
      <c r="M996" s="81"/>
      <c r="N996" s="82"/>
      <c r="O996" s="83"/>
      <c r="P996" s="84"/>
      <c r="Q996" s="82"/>
      <c r="R996" s="83"/>
      <c r="S996" s="69"/>
      <c r="T996" s="63"/>
      <c r="U996" s="141"/>
      <c r="V996" s="74"/>
      <c r="W996" s="145"/>
      <c r="X996" s="60"/>
      <c r="Y996" s="31"/>
      <c r="AA996" s="33"/>
      <c r="AB996" s="31"/>
    </row>
    <row r="997" spans="1:28" s="2" customFormat="1">
      <c r="A997" s="27"/>
      <c r="B997" s="31"/>
      <c r="J997" s="29"/>
      <c r="K997" s="39"/>
      <c r="L997" s="35"/>
      <c r="M997" s="81"/>
      <c r="N997" s="82"/>
      <c r="O997" s="83"/>
      <c r="P997" s="84"/>
      <c r="Q997" s="82"/>
      <c r="R997" s="83"/>
      <c r="S997" s="69"/>
      <c r="T997" s="63"/>
      <c r="U997" s="141"/>
      <c r="V997" s="74"/>
      <c r="W997" s="145"/>
      <c r="X997" s="60"/>
      <c r="Y997" s="31"/>
      <c r="AA997" s="33"/>
      <c r="AB997" s="31"/>
    </row>
    <row r="998" spans="1:28" s="2" customFormat="1">
      <c r="A998" s="27"/>
      <c r="B998" s="31"/>
      <c r="J998" s="29"/>
      <c r="K998" s="39"/>
      <c r="L998" s="35"/>
      <c r="M998" s="81"/>
      <c r="N998" s="82"/>
      <c r="O998" s="83"/>
      <c r="P998" s="84"/>
      <c r="Q998" s="82"/>
      <c r="R998" s="83"/>
      <c r="S998" s="69"/>
      <c r="T998" s="63"/>
      <c r="U998" s="141"/>
      <c r="V998" s="74"/>
      <c r="W998" s="145"/>
      <c r="X998" s="60"/>
      <c r="Y998" s="31"/>
      <c r="AA998" s="33"/>
      <c r="AB998" s="31"/>
    </row>
    <row r="999" spans="1:28" s="2" customFormat="1">
      <c r="A999" s="27"/>
      <c r="B999" s="31"/>
      <c r="J999" s="29"/>
      <c r="K999" s="39"/>
      <c r="L999" s="35"/>
      <c r="M999" s="81"/>
      <c r="N999" s="82"/>
      <c r="O999" s="83"/>
      <c r="P999" s="84"/>
      <c r="Q999" s="82"/>
      <c r="R999" s="83"/>
      <c r="S999" s="69"/>
      <c r="T999" s="63"/>
      <c r="U999" s="141"/>
      <c r="V999" s="74"/>
      <c r="W999" s="145"/>
      <c r="X999" s="60"/>
      <c r="Y999" s="31"/>
      <c r="AA999" s="33"/>
      <c r="AB999" s="31"/>
    </row>
    <row r="1000" spans="1:28" s="2" customFormat="1">
      <c r="A1000" s="27"/>
      <c r="B1000" s="31"/>
      <c r="J1000" s="29"/>
      <c r="K1000" s="39"/>
      <c r="L1000" s="35"/>
      <c r="M1000" s="81"/>
      <c r="N1000" s="82"/>
      <c r="O1000" s="83"/>
      <c r="P1000" s="84"/>
      <c r="Q1000" s="82"/>
      <c r="R1000" s="83"/>
      <c r="S1000" s="69"/>
      <c r="T1000" s="63"/>
      <c r="U1000" s="141"/>
      <c r="V1000" s="74"/>
      <c r="W1000" s="145"/>
      <c r="X1000" s="60"/>
      <c r="Y1000" s="31"/>
      <c r="AA1000" s="33"/>
      <c r="AB1000" s="31"/>
    </row>
    <row r="1001" spans="1:28" s="2" customFormat="1">
      <c r="A1001" s="27"/>
      <c r="B1001" s="31"/>
      <c r="J1001" s="29"/>
      <c r="K1001" s="39"/>
      <c r="L1001" s="35"/>
      <c r="M1001" s="81"/>
      <c r="N1001" s="82"/>
      <c r="O1001" s="83"/>
      <c r="P1001" s="84"/>
      <c r="Q1001" s="82"/>
      <c r="R1001" s="83"/>
      <c r="S1001" s="69"/>
      <c r="T1001" s="63"/>
      <c r="U1001" s="141"/>
      <c r="V1001" s="74"/>
      <c r="W1001" s="145"/>
      <c r="X1001" s="60"/>
      <c r="Y1001" s="31"/>
      <c r="AA1001" s="33"/>
      <c r="AB1001" s="31"/>
    </row>
    <row r="1002" spans="1:28" s="2" customFormat="1">
      <c r="A1002" s="27"/>
      <c r="B1002" s="31"/>
      <c r="J1002" s="29"/>
      <c r="K1002" s="39"/>
      <c r="L1002" s="35"/>
      <c r="M1002" s="81"/>
      <c r="N1002" s="82"/>
      <c r="O1002" s="83"/>
      <c r="P1002" s="84"/>
      <c r="Q1002" s="82"/>
      <c r="R1002" s="83"/>
      <c r="S1002" s="69"/>
      <c r="T1002" s="63"/>
      <c r="U1002" s="141"/>
      <c r="V1002" s="74"/>
      <c r="W1002" s="145"/>
      <c r="X1002" s="60"/>
      <c r="Y1002" s="31"/>
      <c r="AA1002" s="33"/>
      <c r="AB1002" s="31"/>
    </row>
    <row r="1003" spans="1:28" s="2" customFormat="1">
      <c r="A1003" s="27"/>
      <c r="B1003" s="31"/>
      <c r="J1003" s="29"/>
      <c r="K1003" s="39"/>
      <c r="L1003" s="35"/>
      <c r="M1003" s="81"/>
      <c r="N1003" s="82"/>
      <c r="O1003" s="83"/>
      <c r="P1003" s="84"/>
      <c r="Q1003" s="82"/>
      <c r="R1003" s="83"/>
      <c r="S1003" s="69"/>
      <c r="T1003" s="63"/>
      <c r="U1003" s="141"/>
      <c r="V1003" s="74"/>
      <c r="W1003" s="145"/>
      <c r="X1003" s="60"/>
      <c r="Y1003" s="31"/>
      <c r="AA1003" s="33"/>
      <c r="AB1003" s="31"/>
    </row>
    <row r="1004" spans="1:28" s="2" customFormat="1">
      <c r="A1004" s="27"/>
      <c r="B1004" s="31"/>
      <c r="J1004" s="29"/>
      <c r="K1004" s="39"/>
      <c r="L1004" s="35"/>
      <c r="M1004" s="81"/>
      <c r="N1004" s="82"/>
      <c r="O1004" s="83"/>
      <c r="P1004" s="84"/>
      <c r="Q1004" s="82"/>
      <c r="R1004" s="83"/>
      <c r="S1004" s="69"/>
      <c r="T1004" s="63"/>
      <c r="U1004" s="141"/>
      <c r="V1004" s="74"/>
      <c r="W1004" s="145"/>
      <c r="X1004" s="60"/>
      <c r="Y1004" s="31"/>
      <c r="AA1004" s="33"/>
      <c r="AB1004" s="31"/>
    </row>
    <row r="1005" spans="1:28" s="2" customFormat="1">
      <c r="A1005" s="27"/>
      <c r="B1005" s="31"/>
      <c r="J1005" s="29"/>
      <c r="K1005" s="39"/>
      <c r="L1005" s="35"/>
      <c r="M1005" s="81"/>
      <c r="N1005" s="82"/>
      <c r="O1005" s="83"/>
      <c r="P1005" s="84"/>
      <c r="Q1005" s="82"/>
      <c r="R1005" s="83"/>
      <c r="S1005" s="69"/>
      <c r="T1005" s="63"/>
      <c r="U1005" s="141"/>
      <c r="V1005" s="74"/>
      <c r="W1005" s="145"/>
      <c r="X1005" s="60"/>
      <c r="Y1005" s="31"/>
      <c r="AA1005" s="33"/>
      <c r="AB1005" s="31"/>
    </row>
    <row r="1006" spans="1:28" s="2" customFormat="1">
      <c r="A1006" s="27"/>
      <c r="B1006" s="31"/>
      <c r="J1006" s="29"/>
      <c r="K1006" s="39"/>
      <c r="L1006" s="35"/>
      <c r="M1006" s="81"/>
      <c r="N1006" s="82"/>
      <c r="O1006" s="83"/>
      <c r="P1006" s="84"/>
      <c r="Q1006" s="82"/>
      <c r="R1006" s="83"/>
      <c r="S1006" s="69"/>
      <c r="T1006" s="63"/>
      <c r="U1006" s="141"/>
      <c r="V1006" s="74"/>
      <c r="W1006" s="145"/>
      <c r="X1006" s="60"/>
      <c r="Y1006" s="31"/>
      <c r="AA1006" s="33"/>
      <c r="AB1006" s="31"/>
    </row>
    <row r="1007" spans="1:28" s="2" customFormat="1">
      <c r="A1007" s="27"/>
      <c r="B1007" s="31"/>
      <c r="J1007" s="29"/>
      <c r="K1007" s="39"/>
      <c r="L1007" s="35"/>
      <c r="M1007" s="81"/>
      <c r="N1007" s="82"/>
      <c r="O1007" s="83"/>
      <c r="P1007" s="84"/>
      <c r="Q1007" s="82"/>
      <c r="R1007" s="83"/>
      <c r="S1007" s="69"/>
      <c r="T1007" s="63"/>
      <c r="U1007" s="141"/>
      <c r="V1007" s="74"/>
      <c r="W1007" s="145"/>
      <c r="X1007" s="60"/>
      <c r="Y1007" s="31"/>
      <c r="AA1007" s="33"/>
      <c r="AB1007" s="31"/>
    </row>
    <row r="1008" spans="1:28" s="2" customFormat="1">
      <c r="A1008" s="27"/>
      <c r="B1008" s="31"/>
      <c r="J1008" s="29"/>
      <c r="K1008" s="39"/>
      <c r="L1008" s="35"/>
      <c r="M1008" s="81"/>
      <c r="N1008" s="82"/>
      <c r="O1008" s="83"/>
      <c r="P1008" s="84"/>
      <c r="Q1008" s="82"/>
      <c r="R1008" s="83"/>
      <c r="S1008" s="69"/>
      <c r="T1008" s="63"/>
      <c r="U1008" s="141"/>
      <c r="V1008" s="74"/>
      <c r="W1008" s="145"/>
      <c r="X1008" s="60"/>
      <c r="Y1008" s="31"/>
      <c r="AA1008" s="33"/>
      <c r="AB1008" s="31"/>
    </row>
    <row r="1009" spans="1:28" s="2" customFormat="1">
      <c r="A1009" s="27"/>
      <c r="B1009" s="31"/>
      <c r="J1009" s="29"/>
      <c r="K1009" s="39"/>
      <c r="L1009" s="35"/>
      <c r="M1009" s="81"/>
      <c r="N1009" s="82"/>
      <c r="O1009" s="83"/>
      <c r="P1009" s="84"/>
      <c r="Q1009" s="82"/>
      <c r="R1009" s="83"/>
      <c r="S1009" s="69"/>
      <c r="T1009" s="63"/>
      <c r="U1009" s="141"/>
      <c r="V1009" s="74"/>
      <c r="W1009" s="145"/>
      <c r="X1009" s="60"/>
      <c r="Y1009" s="31"/>
      <c r="AA1009" s="33"/>
      <c r="AB1009" s="31"/>
    </row>
    <row r="1010" spans="1:28" s="2" customFormat="1">
      <c r="A1010" s="27"/>
      <c r="B1010" s="31"/>
      <c r="J1010" s="29"/>
      <c r="K1010" s="39"/>
      <c r="L1010" s="35"/>
      <c r="M1010" s="81"/>
      <c r="N1010" s="82"/>
      <c r="O1010" s="83"/>
      <c r="P1010" s="84"/>
      <c r="Q1010" s="82"/>
      <c r="R1010" s="83"/>
      <c r="S1010" s="69"/>
      <c r="T1010" s="63"/>
      <c r="U1010" s="141"/>
      <c r="V1010" s="74"/>
      <c r="W1010" s="145"/>
      <c r="X1010" s="60"/>
      <c r="Y1010" s="31"/>
      <c r="AA1010" s="33"/>
      <c r="AB1010" s="31"/>
    </row>
    <row r="1011" spans="1:28" s="2" customFormat="1">
      <c r="A1011" s="27"/>
      <c r="B1011" s="31"/>
      <c r="J1011" s="29"/>
      <c r="K1011" s="39"/>
      <c r="L1011" s="35"/>
      <c r="M1011" s="81"/>
      <c r="N1011" s="82"/>
      <c r="O1011" s="83"/>
      <c r="P1011" s="84"/>
      <c r="Q1011" s="82"/>
      <c r="R1011" s="83"/>
      <c r="S1011" s="69"/>
      <c r="T1011" s="63"/>
      <c r="U1011" s="141"/>
      <c r="V1011" s="74"/>
      <c r="W1011" s="145"/>
      <c r="X1011" s="60"/>
      <c r="Y1011" s="31"/>
      <c r="AA1011" s="33"/>
      <c r="AB1011" s="31"/>
    </row>
    <row r="1012" spans="1:28" s="2" customFormat="1">
      <c r="A1012" s="27"/>
      <c r="B1012" s="31"/>
      <c r="J1012" s="29"/>
      <c r="K1012" s="39"/>
      <c r="L1012" s="35"/>
      <c r="M1012" s="81"/>
      <c r="N1012" s="82"/>
      <c r="O1012" s="83"/>
      <c r="P1012" s="84"/>
      <c r="Q1012" s="82"/>
      <c r="R1012" s="83"/>
      <c r="S1012" s="69"/>
      <c r="T1012" s="63"/>
      <c r="U1012" s="141"/>
      <c r="V1012" s="74"/>
      <c r="W1012" s="145"/>
      <c r="X1012" s="60"/>
      <c r="Y1012" s="31"/>
      <c r="AA1012" s="33"/>
      <c r="AB1012" s="31"/>
    </row>
    <row r="1013" spans="1:28" s="2" customFormat="1">
      <c r="A1013" s="27"/>
      <c r="B1013" s="31"/>
      <c r="J1013" s="29"/>
      <c r="K1013" s="39"/>
      <c r="L1013" s="35"/>
      <c r="M1013" s="81"/>
      <c r="N1013" s="82"/>
      <c r="O1013" s="83"/>
      <c r="P1013" s="84"/>
      <c r="Q1013" s="82"/>
      <c r="R1013" s="83"/>
      <c r="S1013" s="69"/>
      <c r="T1013" s="63"/>
      <c r="U1013" s="141"/>
      <c r="V1013" s="74"/>
      <c r="W1013" s="145"/>
      <c r="X1013" s="60"/>
      <c r="Y1013" s="31"/>
      <c r="AA1013" s="33"/>
      <c r="AB1013" s="31"/>
    </row>
    <row r="1014" spans="1:28" s="2" customFormat="1">
      <c r="A1014" s="27"/>
      <c r="B1014" s="31"/>
      <c r="J1014" s="29"/>
      <c r="K1014" s="39"/>
      <c r="L1014" s="35"/>
      <c r="M1014" s="81"/>
      <c r="N1014" s="82"/>
      <c r="O1014" s="83"/>
      <c r="P1014" s="84"/>
      <c r="Q1014" s="82"/>
      <c r="R1014" s="83"/>
      <c r="S1014" s="69"/>
      <c r="T1014" s="63"/>
      <c r="U1014" s="141"/>
      <c r="V1014" s="74"/>
      <c r="W1014" s="145"/>
      <c r="X1014" s="60"/>
      <c r="Y1014" s="31"/>
      <c r="AA1014" s="33"/>
      <c r="AB1014" s="31"/>
    </row>
    <row r="1015" spans="1:28" s="2" customFormat="1">
      <c r="A1015" s="27"/>
      <c r="B1015" s="31"/>
      <c r="J1015" s="29"/>
      <c r="K1015" s="39"/>
      <c r="L1015" s="35"/>
      <c r="M1015" s="81"/>
      <c r="N1015" s="82"/>
      <c r="O1015" s="83"/>
      <c r="P1015" s="84"/>
      <c r="Q1015" s="82"/>
      <c r="R1015" s="83"/>
      <c r="S1015" s="69"/>
      <c r="T1015" s="63"/>
      <c r="U1015" s="141"/>
      <c r="V1015" s="74"/>
      <c r="W1015" s="145"/>
      <c r="X1015" s="60"/>
      <c r="Y1015" s="31"/>
      <c r="AA1015" s="33"/>
      <c r="AB1015" s="31"/>
    </row>
    <row r="1016" spans="1:28" s="2" customFormat="1">
      <c r="A1016" s="27"/>
      <c r="B1016" s="31"/>
      <c r="J1016" s="29"/>
      <c r="K1016" s="39"/>
      <c r="L1016" s="35"/>
      <c r="M1016" s="81"/>
      <c r="N1016" s="82"/>
      <c r="O1016" s="83"/>
      <c r="P1016" s="84"/>
      <c r="Q1016" s="82"/>
      <c r="R1016" s="83"/>
      <c r="S1016" s="69"/>
      <c r="T1016" s="63"/>
      <c r="U1016" s="141"/>
      <c r="V1016" s="74"/>
      <c r="W1016" s="145"/>
      <c r="X1016" s="60"/>
      <c r="Y1016" s="31"/>
      <c r="AA1016" s="33"/>
      <c r="AB1016" s="31"/>
    </row>
    <row r="1017" spans="1:28" s="2" customFormat="1">
      <c r="A1017" s="27"/>
      <c r="B1017" s="31"/>
      <c r="J1017" s="29"/>
      <c r="K1017" s="39"/>
      <c r="L1017" s="35"/>
      <c r="M1017" s="81"/>
      <c r="N1017" s="82"/>
      <c r="O1017" s="83"/>
      <c r="P1017" s="84"/>
      <c r="Q1017" s="82"/>
      <c r="R1017" s="83"/>
      <c r="S1017" s="69"/>
      <c r="T1017" s="63"/>
      <c r="U1017" s="141"/>
      <c r="V1017" s="74"/>
      <c r="W1017" s="145"/>
      <c r="X1017" s="60"/>
      <c r="Y1017" s="31"/>
      <c r="AA1017" s="33"/>
      <c r="AB1017" s="31"/>
    </row>
    <row r="1018" spans="1:28" s="2" customFormat="1">
      <c r="A1018" s="27"/>
      <c r="B1018" s="31"/>
      <c r="J1018" s="29"/>
      <c r="K1018" s="39"/>
      <c r="L1018" s="35"/>
      <c r="M1018" s="81"/>
      <c r="N1018" s="82"/>
      <c r="O1018" s="83"/>
      <c r="P1018" s="84"/>
      <c r="Q1018" s="82"/>
      <c r="R1018" s="83"/>
      <c r="S1018" s="69"/>
      <c r="T1018" s="63"/>
      <c r="U1018" s="141"/>
      <c r="V1018" s="74"/>
      <c r="W1018" s="145"/>
      <c r="X1018" s="60"/>
      <c r="Y1018" s="31"/>
      <c r="AA1018" s="33"/>
      <c r="AB1018" s="31"/>
    </row>
    <row r="1019" spans="1:28" s="2" customFormat="1">
      <c r="A1019" s="27"/>
      <c r="B1019" s="31"/>
      <c r="J1019" s="29"/>
      <c r="K1019" s="39"/>
      <c r="L1019" s="35"/>
      <c r="M1019" s="81"/>
      <c r="N1019" s="82"/>
      <c r="O1019" s="83"/>
      <c r="P1019" s="84"/>
      <c r="Q1019" s="82"/>
      <c r="R1019" s="83"/>
      <c r="S1019" s="69"/>
      <c r="T1019" s="63"/>
      <c r="U1019" s="141"/>
      <c r="V1019" s="74"/>
      <c r="W1019" s="145"/>
      <c r="X1019" s="60"/>
      <c r="Y1019" s="31"/>
      <c r="AA1019" s="33"/>
      <c r="AB1019" s="31"/>
    </row>
    <row r="1020" spans="1:28" s="2" customFormat="1">
      <c r="A1020" s="27"/>
      <c r="B1020" s="31"/>
      <c r="J1020" s="29"/>
      <c r="K1020" s="39"/>
      <c r="L1020" s="35"/>
      <c r="M1020" s="81"/>
      <c r="N1020" s="82"/>
      <c r="O1020" s="83"/>
      <c r="P1020" s="84"/>
      <c r="Q1020" s="82"/>
      <c r="R1020" s="83"/>
      <c r="S1020" s="69"/>
      <c r="T1020" s="63"/>
      <c r="U1020" s="141"/>
      <c r="V1020" s="74"/>
      <c r="W1020" s="145"/>
      <c r="X1020" s="60"/>
      <c r="Y1020" s="31"/>
      <c r="AA1020" s="33"/>
      <c r="AB1020" s="31"/>
    </row>
    <row r="1021" spans="1:28" s="2" customFormat="1">
      <c r="A1021" s="27"/>
      <c r="B1021" s="31"/>
      <c r="J1021" s="29"/>
      <c r="K1021" s="39"/>
      <c r="L1021" s="35"/>
      <c r="M1021" s="81"/>
      <c r="N1021" s="82"/>
      <c r="O1021" s="83"/>
      <c r="P1021" s="84"/>
      <c r="Q1021" s="82"/>
      <c r="R1021" s="83"/>
      <c r="S1021" s="69"/>
      <c r="T1021" s="63"/>
      <c r="U1021" s="141"/>
      <c r="V1021" s="74"/>
      <c r="W1021" s="145"/>
      <c r="X1021" s="60"/>
      <c r="Y1021" s="31"/>
      <c r="AA1021" s="33"/>
      <c r="AB1021" s="31"/>
    </row>
    <row r="1022" spans="1:28" s="2" customFormat="1">
      <c r="A1022" s="27"/>
      <c r="B1022" s="31"/>
      <c r="J1022" s="29"/>
      <c r="K1022" s="39"/>
      <c r="L1022" s="35"/>
      <c r="M1022" s="81"/>
      <c r="N1022" s="82"/>
      <c r="O1022" s="83"/>
      <c r="P1022" s="84"/>
      <c r="Q1022" s="82"/>
      <c r="R1022" s="83"/>
      <c r="S1022" s="69"/>
      <c r="T1022" s="63"/>
      <c r="U1022" s="141"/>
      <c r="V1022" s="74"/>
      <c r="W1022" s="145"/>
      <c r="X1022" s="60"/>
      <c r="Y1022" s="31"/>
      <c r="AA1022" s="33"/>
      <c r="AB1022" s="31"/>
    </row>
    <row r="1023" spans="1:28" s="2" customFormat="1">
      <c r="A1023" s="27"/>
      <c r="B1023" s="31"/>
      <c r="J1023" s="29"/>
      <c r="K1023" s="39"/>
      <c r="L1023" s="35"/>
      <c r="M1023" s="81"/>
      <c r="N1023" s="82"/>
      <c r="O1023" s="83"/>
      <c r="P1023" s="84"/>
      <c r="Q1023" s="82"/>
      <c r="R1023" s="83"/>
      <c r="S1023" s="69"/>
      <c r="T1023" s="63"/>
      <c r="U1023" s="141"/>
      <c r="V1023" s="74"/>
      <c r="W1023" s="145"/>
      <c r="X1023" s="60"/>
      <c r="Y1023" s="31"/>
      <c r="AA1023" s="33"/>
      <c r="AB1023" s="31"/>
    </row>
    <row r="1024" spans="1:28" s="2" customFormat="1">
      <c r="A1024" s="27"/>
      <c r="B1024" s="31"/>
      <c r="J1024" s="29"/>
      <c r="K1024" s="39"/>
      <c r="L1024" s="35"/>
      <c r="M1024" s="81"/>
      <c r="N1024" s="82"/>
      <c r="O1024" s="83"/>
      <c r="P1024" s="84"/>
      <c r="Q1024" s="82"/>
      <c r="R1024" s="83"/>
      <c r="S1024" s="69"/>
      <c r="T1024" s="63"/>
      <c r="U1024" s="141"/>
      <c r="V1024" s="74"/>
      <c r="W1024" s="145"/>
      <c r="X1024" s="60"/>
      <c r="Y1024" s="31"/>
      <c r="AA1024" s="33"/>
      <c r="AB1024" s="31"/>
    </row>
    <row r="1025" spans="1:28" s="2" customFormat="1">
      <c r="A1025" s="27"/>
      <c r="B1025" s="31"/>
      <c r="J1025" s="29"/>
      <c r="K1025" s="39"/>
      <c r="L1025" s="35"/>
      <c r="M1025" s="81"/>
      <c r="N1025" s="82"/>
      <c r="O1025" s="83"/>
      <c r="P1025" s="84"/>
      <c r="Q1025" s="82"/>
      <c r="R1025" s="83"/>
      <c r="S1025" s="69"/>
      <c r="T1025" s="63"/>
      <c r="U1025" s="141"/>
      <c r="V1025" s="74"/>
      <c r="W1025" s="145"/>
      <c r="X1025" s="60"/>
      <c r="Y1025" s="31"/>
      <c r="AA1025" s="33"/>
      <c r="AB1025" s="31"/>
    </row>
    <row r="1026" spans="1:28" s="2" customFormat="1">
      <c r="A1026" s="27"/>
      <c r="B1026" s="31"/>
      <c r="J1026" s="29"/>
      <c r="K1026" s="39"/>
      <c r="L1026" s="35"/>
      <c r="M1026" s="81"/>
      <c r="N1026" s="82"/>
      <c r="O1026" s="83"/>
      <c r="P1026" s="84"/>
      <c r="Q1026" s="82"/>
      <c r="R1026" s="83"/>
      <c r="S1026" s="69"/>
      <c r="T1026" s="63"/>
      <c r="U1026" s="141"/>
      <c r="V1026" s="74"/>
      <c r="W1026" s="145"/>
      <c r="X1026" s="60"/>
      <c r="Y1026" s="31"/>
      <c r="AA1026" s="33"/>
      <c r="AB1026" s="31"/>
    </row>
    <row r="1027" spans="1:28" s="2" customFormat="1">
      <c r="A1027" s="27"/>
      <c r="B1027" s="31"/>
      <c r="J1027" s="29"/>
      <c r="K1027" s="39"/>
      <c r="L1027" s="35"/>
      <c r="M1027" s="81"/>
      <c r="N1027" s="82"/>
      <c r="O1027" s="83"/>
      <c r="P1027" s="84"/>
      <c r="Q1027" s="82"/>
      <c r="R1027" s="83"/>
      <c r="S1027" s="69"/>
      <c r="T1027" s="63"/>
      <c r="U1027" s="141"/>
      <c r="V1027" s="74"/>
      <c r="W1027" s="145"/>
      <c r="X1027" s="60"/>
      <c r="Y1027" s="31"/>
      <c r="AA1027" s="33"/>
      <c r="AB1027" s="31"/>
    </row>
    <row r="1028" spans="1:28" s="2" customFormat="1">
      <c r="A1028" s="27"/>
      <c r="B1028" s="31"/>
      <c r="J1028" s="29"/>
      <c r="K1028" s="39"/>
      <c r="L1028" s="35"/>
      <c r="M1028" s="81"/>
      <c r="N1028" s="82"/>
      <c r="O1028" s="83"/>
      <c r="P1028" s="84"/>
      <c r="Q1028" s="82"/>
      <c r="R1028" s="83"/>
      <c r="S1028" s="69"/>
      <c r="T1028" s="63"/>
      <c r="U1028" s="141"/>
      <c r="V1028" s="74"/>
      <c r="W1028" s="145"/>
      <c r="X1028" s="60"/>
      <c r="Y1028" s="31"/>
      <c r="AA1028" s="33"/>
      <c r="AB1028" s="31"/>
    </row>
    <row r="1029" spans="1:28" s="2" customFormat="1">
      <c r="A1029" s="27"/>
      <c r="B1029" s="31"/>
      <c r="J1029" s="29"/>
      <c r="K1029" s="39"/>
      <c r="L1029" s="35"/>
      <c r="M1029" s="81"/>
      <c r="N1029" s="82"/>
      <c r="O1029" s="83"/>
      <c r="P1029" s="84"/>
      <c r="Q1029" s="82"/>
      <c r="R1029" s="83"/>
      <c r="S1029" s="69"/>
      <c r="T1029" s="63"/>
      <c r="U1029" s="141"/>
      <c r="V1029" s="74"/>
      <c r="W1029" s="145"/>
      <c r="X1029" s="60"/>
      <c r="Y1029" s="31"/>
      <c r="AA1029" s="33"/>
      <c r="AB1029" s="31"/>
    </row>
    <row r="1030" spans="1:28" s="2" customFormat="1">
      <c r="A1030" s="27"/>
      <c r="B1030" s="31"/>
      <c r="J1030" s="29"/>
      <c r="K1030" s="39"/>
      <c r="L1030" s="35"/>
      <c r="M1030" s="81"/>
      <c r="N1030" s="82"/>
      <c r="O1030" s="83"/>
      <c r="P1030" s="84"/>
      <c r="Q1030" s="82"/>
      <c r="R1030" s="83"/>
      <c r="S1030" s="69"/>
      <c r="T1030" s="63"/>
      <c r="U1030" s="141"/>
      <c r="V1030" s="74"/>
      <c r="W1030" s="145"/>
      <c r="X1030" s="60"/>
      <c r="Y1030" s="31"/>
      <c r="AA1030" s="33"/>
      <c r="AB1030" s="31"/>
    </row>
    <row r="1031" spans="1:28" s="2" customFormat="1">
      <c r="A1031" s="27"/>
      <c r="B1031" s="31"/>
      <c r="J1031" s="29"/>
      <c r="K1031" s="39"/>
      <c r="L1031" s="35"/>
      <c r="M1031" s="81"/>
      <c r="N1031" s="82"/>
      <c r="O1031" s="83"/>
      <c r="P1031" s="84"/>
      <c r="Q1031" s="82"/>
      <c r="R1031" s="83"/>
      <c r="S1031" s="69"/>
      <c r="T1031" s="63"/>
      <c r="U1031" s="141"/>
      <c r="V1031" s="74"/>
      <c r="W1031" s="145"/>
      <c r="X1031" s="60"/>
      <c r="Y1031" s="31"/>
      <c r="AA1031" s="33"/>
      <c r="AB1031" s="31"/>
    </row>
    <row r="1032" spans="1:28" s="2" customFormat="1">
      <c r="A1032" s="27"/>
      <c r="B1032" s="31"/>
      <c r="J1032" s="29"/>
      <c r="K1032" s="39"/>
      <c r="L1032" s="35"/>
      <c r="M1032" s="81"/>
      <c r="N1032" s="82"/>
      <c r="O1032" s="83"/>
      <c r="P1032" s="84"/>
      <c r="Q1032" s="82"/>
      <c r="R1032" s="83"/>
      <c r="S1032" s="69"/>
      <c r="T1032" s="63"/>
      <c r="U1032" s="141"/>
      <c r="V1032" s="74"/>
      <c r="W1032" s="145"/>
      <c r="X1032" s="60"/>
      <c r="Y1032" s="31"/>
      <c r="AA1032" s="33"/>
      <c r="AB1032" s="31"/>
    </row>
    <row r="1033" spans="1:28" s="2" customFormat="1">
      <c r="A1033" s="27"/>
      <c r="B1033" s="31"/>
      <c r="J1033" s="29"/>
      <c r="K1033" s="39"/>
      <c r="L1033" s="35"/>
      <c r="M1033" s="81"/>
      <c r="N1033" s="82"/>
      <c r="O1033" s="83"/>
      <c r="P1033" s="84"/>
      <c r="Q1033" s="82"/>
      <c r="R1033" s="83"/>
      <c r="S1033" s="69"/>
      <c r="T1033" s="63"/>
      <c r="U1033" s="141"/>
      <c r="V1033" s="74"/>
      <c r="W1033" s="145"/>
      <c r="X1033" s="60"/>
      <c r="Y1033" s="31"/>
      <c r="AA1033" s="33"/>
      <c r="AB1033" s="31"/>
    </row>
    <row r="1034" spans="1:28" s="2" customFormat="1">
      <c r="A1034" s="27"/>
      <c r="B1034" s="31"/>
      <c r="J1034" s="29"/>
      <c r="K1034" s="39"/>
      <c r="L1034" s="35"/>
      <c r="M1034" s="81"/>
      <c r="N1034" s="82"/>
      <c r="O1034" s="83"/>
      <c r="P1034" s="84"/>
      <c r="Q1034" s="82"/>
      <c r="R1034" s="83"/>
      <c r="S1034" s="69"/>
      <c r="T1034" s="63"/>
      <c r="U1034" s="141"/>
      <c r="V1034" s="74"/>
      <c r="W1034" s="145"/>
      <c r="X1034" s="60"/>
      <c r="Y1034" s="31"/>
      <c r="AA1034" s="33"/>
      <c r="AB1034" s="31"/>
    </row>
    <row r="1035" spans="1:28" s="2" customFormat="1">
      <c r="A1035" s="27"/>
      <c r="B1035" s="31"/>
      <c r="J1035" s="29"/>
      <c r="K1035" s="39"/>
      <c r="L1035" s="35"/>
      <c r="M1035" s="81"/>
      <c r="N1035" s="82"/>
      <c r="O1035" s="83"/>
      <c r="P1035" s="84"/>
      <c r="Q1035" s="82"/>
      <c r="R1035" s="83"/>
      <c r="S1035" s="69"/>
      <c r="T1035" s="63"/>
      <c r="U1035" s="141"/>
      <c r="V1035" s="74"/>
      <c r="W1035" s="145"/>
      <c r="X1035" s="60"/>
      <c r="Y1035" s="31"/>
      <c r="AA1035" s="33"/>
      <c r="AB1035" s="31"/>
    </row>
    <row r="1036" spans="1:28" s="2" customFormat="1">
      <c r="A1036" s="27"/>
      <c r="B1036" s="31"/>
      <c r="J1036" s="29"/>
      <c r="K1036" s="39"/>
      <c r="L1036" s="35"/>
      <c r="M1036" s="81"/>
      <c r="N1036" s="82"/>
      <c r="O1036" s="83"/>
      <c r="P1036" s="84"/>
      <c r="Q1036" s="82"/>
      <c r="R1036" s="83"/>
      <c r="S1036" s="69"/>
      <c r="T1036" s="63"/>
      <c r="U1036" s="141"/>
      <c r="V1036" s="74"/>
      <c r="W1036" s="145"/>
      <c r="X1036" s="60"/>
      <c r="Y1036" s="31"/>
      <c r="AA1036" s="33"/>
      <c r="AB1036" s="31"/>
    </row>
    <row r="1037" spans="1:28" s="2" customFormat="1">
      <c r="A1037" s="27"/>
      <c r="B1037" s="31"/>
      <c r="J1037" s="29"/>
      <c r="K1037" s="39"/>
      <c r="L1037" s="35"/>
      <c r="M1037" s="81"/>
      <c r="N1037" s="82"/>
      <c r="O1037" s="83"/>
      <c r="P1037" s="84"/>
      <c r="Q1037" s="82"/>
      <c r="R1037" s="83"/>
      <c r="S1037" s="69"/>
      <c r="T1037" s="63"/>
      <c r="U1037" s="141"/>
      <c r="V1037" s="74"/>
      <c r="W1037" s="145"/>
      <c r="X1037" s="60"/>
      <c r="Y1037" s="31"/>
      <c r="AA1037" s="33"/>
      <c r="AB1037" s="31"/>
    </row>
    <row r="1038" spans="1:28" s="2" customFormat="1">
      <c r="A1038" s="27"/>
      <c r="B1038" s="31"/>
      <c r="J1038" s="29"/>
      <c r="K1038" s="39"/>
      <c r="L1038" s="35"/>
      <c r="M1038" s="81"/>
      <c r="N1038" s="82"/>
      <c r="O1038" s="83"/>
      <c r="P1038" s="84"/>
      <c r="Q1038" s="82"/>
      <c r="R1038" s="83"/>
      <c r="S1038" s="69"/>
      <c r="T1038" s="63"/>
      <c r="U1038" s="141"/>
      <c r="V1038" s="74"/>
      <c r="W1038" s="145"/>
      <c r="X1038" s="60"/>
      <c r="Y1038" s="31"/>
      <c r="AA1038" s="33"/>
      <c r="AB1038" s="31"/>
    </row>
    <row r="1039" spans="1:28" s="2" customFormat="1">
      <c r="A1039" s="27"/>
      <c r="B1039" s="31"/>
      <c r="J1039" s="29"/>
      <c r="K1039" s="39"/>
      <c r="L1039" s="35"/>
      <c r="M1039" s="81"/>
      <c r="N1039" s="82"/>
      <c r="O1039" s="83"/>
      <c r="P1039" s="84"/>
      <c r="Q1039" s="82"/>
      <c r="R1039" s="83"/>
      <c r="S1039" s="69"/>
      <c r="T1039" s="63"/>
      <c r="U1039" s="141"/>
      <c r="V1039" s="74"/>
      <c r="W1039" s="145"/>
      <c r="X1039" s="60"/>
      <c r="Y1039" s="31"/>
      <c r="AA1039" s="33"/>
      <c r="AB1039" s="31"/>
    </row>
    <row r="1040" spans="1:28" s="2" customFormat="1">
      <c r="A1040" s="27"/>
      <c r="B1040" s="31"/>
      <c r="J1040" s="29"/>
      <c r="K1040" s="39"/>
      <c r="L1040" s="35"/>
      <c r="M1040" s="81"/>
      <c r="N1040" s="82"/>
      <c r="O1040" s="83"/>
      <c r="P1040" s="84"/>
      <c r="Q1040" s="82"/>
      <c r="R1040" s="83"/>
      <c r="S1040" s="69"/>
      <c r="T1040" s="63"/>
      <c r="U1040" s="141"/>
      <c r="V1040" s="74"/>
      <c r="W1040" s="145"/>
      <c r="X1040" s="60"/>
      <c r="Y1040" s="31"/>
      <c r="AA1040" s="33"/>
      <c r="AB1040" s="31"/>
    </row>
    <row r="1041" spans="1:28" s="2" customFormat="1">
      <c r="A1041" s="27"/>
      <c r="B1041" s="31"/>
      <c r="J1041" s="29"/>
      <c r="K1041" s="39"/>
      <c r="L1041" s="35"/>
      <c r="M1041" s="81"/>
      <c r="N1041" s="82"/>
      <c r="O1041" s="83"/>
      <c r="P1041" s="84"/>
      <c r="Q1041" s="82"/>
      <c r="R1041" s="83"/>
      <c r="S1041" s="69"/>
      <c r="T1041" s="63"/>
      <c r="U1041" s="141"/>
      <c r="V1041" s="74"/>
      <c r="W1041" s="145"/>
      <c r="X1041" s="60"/>
      <c r="Y1041" s="31"/>
      <c r="AA1041" s="33"/>
      <c r="AB1041" s="31"/>
    </row>
    <row r="1042" spans="1:28" s="2" customFormat="1">
      <c r="A1042" s="27"/>
      <c r="B1042" s="31"/>
      <c r="J1042" s="29"/>
      <c r="K1042" s="39"/>
      <c r="L1042" s="35"/>
      <c r="M1042" s="81"/>
      <c r="N1042" s="82"/>
      <c r="O1042" s="83"/>
      <c r="P1042" s="84"/>
      <c r="Q1042" s="82"/>
      <c r="R1042" s="83"/>
      <c r="S1042" s="69"/>
      <c r="T1042" s="63"/>
      <c r="U1042" s="141"/>
      <c r="V1042" s="74"/>
      <c r="W1042" s="145"/>
      <c r="X1042" s="60"/>
      <c r="Y1042" s="31"/>
      <c r="AA1042" s="33"/>
      <c r="AB1042" s="31"/>
    </row>
    <row r="1043" spans="1:28" s="2" customFormat="1">
      <c r="A1043" s="27"/>
      <c r="B1043" s="31"/>
      <c r="J1043" s="29"/>
      <c r="K1043" s="39"/>
      <c r="L1043" s="35"/>
      <c r="M1043" s="81"/>
      <c r="N1043" s="82"/>
      <c r="O1043" s="83"/>
      <c r="P1043" s="84"/>
      <c r="Q1043" s="82"/>
      <c r="R1043" s="83"/>
      <c r="S1043" s="69"/>
      <c r="T1043" s="63"/>
      <c r="U1043" s="141"/>
      <c r="V1043" s="74"/>
      <c r="W1043" s="145"/>
      <c r="X1043" s="60"/>
      <c r="Y1043" s="31"/>
      <c r="AA1043" s="33"/>
      <c r="AB1043" s="31"/>
    </row>
    <row r="1044" spans="1:28" s="2" customFormat="1">
      <c r="A1044" s="27"/>
      <c r="B1044" s="31"/>
      <c r="J1044" s="29"/>
      <c r="K1044" s="39"/>
      <c r="L1044" s="35"/>
      <c r="M1044" s="81"/>
      <c r="N1044" s="82"/>
      <c r="O1044" s="83"/>
      <c r="P1044" s="84"/>
      <c r="Q1044" s="82"/>
      <c r="R1044" s="83"/>
      <c r="S1044" s="69"/>
      <c r="T1044" s="63"/>
      <c r="U1044" s="141"/>
      <c r="V1044" s="74"/>
      <c r="W1044" s="145"/>
      <c r="X1044" s="60"/>
      <c r="Y1044" s="31"/>
      <c r="AA1044" s="33"/>
      <c r="AB1044" s="31"/>
    </row>
    <row r="1045" spans="1:28" s="2" customFormat="1">
      <c r="A1045" s="27"/>
      <c r="B1045" s="31"/>
      <c r="J1045" s="29"/>
      <c r="K1045" s="39"/>
      <c r="L1045" s="35"/>
      <c r="M1045" s="81"/>
      <c r="N1045" s="82"/>
      <c r="O1045" s="83"/>
      <c r="P1045" s="84"/>
      <c r="Q1045" s="82"/>
      <c r="R1045" s="83"/>
      <c r="S1045" s="69"/>
      <c r="T1045" s="63"/>
      <c r="U1045" s="141"/>
      <c r="V1045" s="74"/>
      <c r="W1045" s="145"/>
      <c r="X1045" s="60"/>
      <c r="Y1045" s="31"/>
      <c r="AA1045" s="33"/>
      <c r="AB1045" s="31"/>
    </row>
    <row r="1046" spans="1:28" s="2" customFormat="1">
      <c r="A1046" s="27"/>
      <c r="B1046" s="31"/>
      <c r="J1046" s="29"/>
      <c r="K1046" s="39"/>
      <c r="L1046" s="35"/>
      <c r="M1046" s="81"/>
      <c r="N1046" s="82"/>
      <c r="O1046" s="83"/>
      <c r="P1046" s="84"/>
      <c r="Q1046" s="82"/>
      <c r="R1046" s="83"/>
      <c r="S1046" s="69"/>
      <c r="T1046" s="63"/>
      <c r="U1046" s="141"/>
      <c r="V1046" s="74"/>
      <c r="W1046" s="145"/>
      <c r="X1046" s="60"/>
      <c r="Y1046" s="31"/>
      <c r="AA1046" s="33"/>
      <c r="AB1046" s="31"/>
    </row>
    <row r="1047" spans="1:28" s="2" customFormat="1">
      <c r="A1047" s="27"/>
      <c r="B1047" s="31"/>
      <c r="J1047" s="29"/>
      <c r="K1047" s="39"/>
      <c r="L1047" s="35"/>
      <c r="M1047" s="81"/>
      <c r="N1047" s="82"/>
      <c r="O1047" s="83"/>
      <c r="P1047" s="84"/>
      <c r="Q1047" s="82"/>
      <c r="R1047" s="83"/>
      <c r="S1047" s="69"/>
      <c r="T1047" s="63"/>
      <c r="U1047" s="141"/>
      <c r="V1047" s="74"/>
      <c r="W1047" s="145"/>
      <c r="X1047" s="60"/>
      <c r="Y1047" s="31"/>
      <c r="AA1047" s="33"/>
      <c r="AB1047" s="31"/>
    </row>
    <row r="1048" spans="1:28" s="2" customFormat="1">
      <c r="A1048" s="27"/>
      <c r="B1048" s="31"/>
      <c r="J1048" s="29"/>
      <c r="K1048" s="39"/>
      <c r="L1048" s="35"/>
      <c r="M1048" s="81"/>
      <c r="N1048" s="82"/>
      <c r="O1048" s="83"/>
      <c r="P1048" s="84"/>
      <c r="Q1048" s="82"/>
      <c r="R1048" s="83"/>
      <c r="S1048" s="69"/>
      <c r="T1048" s="63"/>
      <c r="U1048" s="141"/>
      <c r="V1048" s="74"/>
      <c r="W1048" s="145"/>
      <c r="X1048" s="60"/>
      <c r="Y1048" s="31"/>
      <c r="AA1048" s="33"/>
      <c r="AB1048" s="31"/>
    </row>
    <row r="1049" spans="1:28" s="2" customFormat="1">
      <c r="A1049" s="27"/>
      <c r="B1049" s="31"/>
      <c r="J1049" s="29"/>
      <c r="K1049" s="39"/>
      <c r="L1049" s="35"/>
      <c r="M1049" s="81"/>
      <c r="N1049" s="82"/>
      <c r="O1049" s="83"/>
      <c r="P1049" s="84"/>
      <c r="Q1049" s="82"/>
      <c r="R1049" s="83"/>
      <c r="S1049" s="69"/>
      <c r="T1049" s="63"/>
      <c r="U1049" s="141"/>
      <c r="V1049" s="74"/>
      <c r="W1049" s="145"/>
      <c r="X1049" s="60"/>
      <c r="Y1049" s="31"/>
      <c r="AA1049" s="33"/>
      <c r="AB1049" s="31"/>
    </row>
    <row r="1050" spans="1:28" s="2" customFormat="1">
      <c r="A1050" s="27"/>
      <c r="B1050" s="31"/>
      <c r="J1050" s="29"/>
      <c r="K1050" s="39"/>
      <c r="L1050" s="35"/>
      <c r="M1050" s="81"/>
      <c r="N1050" s="82"/>
      <c r="O1050" s="83"/>
      <c r="P1050" s="84"/>
      <c r="Q1050" s="82"/>
      <c r="R1050" s="83"/>
      <c r="S1050" s="69"/>
      <c r="T1050" s="63"/>
      <c r="U1050" s="141"/>
      <c r="V1050" s="74"/>
      <c r="W1050" s="145"/>
      <c r="X1050" s="60"/>
      <c r="Y1050" s="31"/>
      <c r="AA1050" s="33"/>
      <c r="AB1050" s="31"/>
    </row>
    <row r="1051" spans="1:28" s="2" customFormat="1">
      <c r="A1051" s="27"/>
      <c r="B1051" s="31"/>
      <c r="J1051" s="29"/>
      <c r="K1051" s="39"/>
      <c r="L1051" s="35"/>
      <c r="M1051" s="81"/>
      <c r="N1051" s="82"/>
      <c r="O1051" s="83"/>
      <c r="P1051" s="84"/>
      <c r="Q1051" s="82"/>
      <c r="R1051" s="83"/>
      <c r="S1051" s="69"/>
      <c r="T1051" s="63"/>
      <c r="U1051" s="141"/>
      <c r="V1051" s="74"/>
      <c r="W1051" s="145"/>
      <c r="X1051" s="60"/>
      <c r="Y1051" s="31"/>
      <c r="AA1051" s="33"/>
      <c r="AB1051" s="31"/>
    </row>
    <row r="1052" spans="1:28" s="2" customFormat="1">
      <c r="A1052" s="27"/>
      <c r="B1052" s="31"/>
      <c r="J1052" s="29"/>
      <c r="K1052" s="39"/>
      <c r="L1052" s="35"/>
      <c r="M1052" s="81"/>
      <c r="N1052" s="82"/>
      <c r="O1052" s="83"/>
      <c r="P1052" s="84"/>
      <c r="Q1052" s="82"/>
      <c r="R1052" s="83"/>
      <c r="S1052" s="69"/>
      <c r="T1052" s="63"/>
      <c r="U1052" s="141"/>
      <c r="V1052" s="74"/>
      <c r="W1052" s="145"/>
      <c r="X1052" s="60"/>
      <c r="Y1052" s="31"/>
      <c r="AA1052" s="33"/>
      <c r="AB1052" s="31"/>
    </row>
    <row r="1053" spans="1:28" s="2" customFormat="1">
      <c r="A1053" s="27"/>
      <c r="B1053" s="31"/>
      <c r="J1053" s="29"/>
      <c r="K1053" s="39"/>
      <c r="L1053" s="35"/>
      <c r="M1053" s="81"/>
      <c r="N1053" s="82"/>
      <c r="O1053" s="83"/>
      <c r="P1053" s="84"/>
      <c r="Q1053" s="82"/>
      <c r="R1053" s="83"/>
      <c r="S1053" s="69"/>
      <c r="T1053" s="63"/>
      <c r="U1053" s="141"/>
      <c r="V1053" s="74"/>
      <c r="W1053" s="145"/>
      <c r="X1053" s="60"/>
      <c r="Y1053" s="31"/>
      <c r="AA1053" s="33"/>
      <c r="AB1053" s="31"/>
    </row>
    <row r="1054" spans="1:28" s="2" customFormat="1">
      <c r="A1054" s="27"/>
      <c r="B1054" s="31"/>
      <c r="J1054" s="29"/>
      <c r="K1054" s="39"/>
      <c r="L1054" s="35"/>
      <c r="M1054" s="81"/>
      <c r="N1054" s="82"/>
      <c r="O1054" s="83"/>
      <c r="P1054" s="84"/>
      <c r="Q1054" s="82"/>
      <c r="R1054" s="83"/>
      <c r="S1054" s="69"/>
      <c r="T1054" s="63"/>
      <c r="U1054" s="141"/>
      <c r="V1054" s="74"/>
      <c r="W1054" s="145"/>
      <c r="X1054" s="60"/>
      <c r="Y1054" s="31"/>
      <c r="AA1054" s="33"/>
      <c r="AB1054" s="31"/>
    </row>
    <row r="1055" spans="1:28" s="2" customFormat="1">
      <c r="A1055" s="27"/>
      <c r="B1055" s="31"/>
      <c r="J1055" s="29"/>
      <c r="K1055" s="39"/>
      <c r="L1055" s="35"/>
      <c r="M1055" s="81"/>
      <c r="N1055" s="82"/>
      <c r="O1055" s="83"/>
      <c r="P1055" s="84"/>
      <c r="Q1055" s="82"/>
      <c r="R1055" s="83"/>
      <c r="S1055" s="69"/>
      <c r="T1055" s="63"/>
      <c r="U1055" s="141"/>
      <c r="V1055" s="74"/>
      <c r="W1055" s="145"/>
      <c r="X1055" s="60"/>
      <c r="Y1055" s="31"/>
      <c r="AA1055" s="33"/>
      <c r="AB1055" s="31"/>
    </row>
    <row r="1056" spans="1:28" s="2" customFormat="1">
      <c r="A1056" s="27"/>
      <c r="B1056" s="31"/>
      <c r="J1056" s="29"/>
      <c r="K1056" s="39"/>
      <c r="L1056" s="35"/>
      <c r="M1056" s="81"/>
      <c r="N1056" s="82"/>
      <c r="O1056" s="83"/>
      <c r="P1056" s="84"/>
      <c r="Q1056" s="82"/>
      <c r="R1056" s="83"/>
      <c r="S1056" s="69"/>
      <c r="T1056" s="63"/>
      <c r="U1056" s="141"/>
      <c r="V1056" s="74"/>
      <c r="W1056" s="145"/>
      <c r="X1056" s="60"/>
      <c r="Y1056" s="31"/>
      <c r="AA1056" s="33"/>
      <c r="AB1056" s="31"/>
    </row>
    <row r="1057" spans="1:28" s="2" customFormat="1">
      <c r="A1057" s="27"/>
      <c r="B1057" s="31"/>
      <c r="J1057" s="29"/>
      <c r="K1057" s="39"/>
      <c r="L1057" s="35"/>
      <c r="M1057" s="81"/>
      <c r="N1057" s="82"/>
      <c r="O1057" s="83"/>
      <c r="P1057" s="84"/>
      <c r="Q1057" s="82"/>
      <c r="R1057" s="83"/>
      <c r="S1057" s="69"/>
      <c r="T1057" s="63"/>
      <c r="U1057" s="141"/>
      <c r="V1057" s="74"/>
      <c r="W1057" s="145"/>
      <c r="X1057" s="60"/>
      <c r="Y1057" s="31"/>
      <c r="AA1057" s="33"/>
      <c r="AB1057" s="31"/>
    </row>
    <row r="1058" spans="1:28" s="2" customFormat="1">
      <c r="A1058" s="27"/>
      <c r="B1058" s="31"/>
      <c r="J1058" s="29"/>
      <c r="K1058" s="39"/>
      <c r="L1058" s="35"/>
      <c r="M1058" s="81"/>
      <c r="N1058" s="82"/>
      <c r="O1058" s="83"/>
      <c r="P1058" s="84"/>
      <c r="Q1058" s="82"/>
      <c r="R1058" s="83"/>
      <c r="S1058" s="69"/>
      <c r="T1058" s="63"/>
      <c r="U1058" s="141"/>
      <c r="V1058" s="74"/>
      <c r="W1058" s="145"/>
      <c r="X1058" s="60"/>
      <c r="Y1058" s="31"/>
      <c r="AA1058" s="33"/>
      <c r="AB1058" s="31"/>
    </row>
    <row r="1059" spans="1:28" s="2" customFormat="1">
      <c r="A1059" s="27"/>
      <c r="B1059" s="31"/>
      <c r="J1059" s="29"/>
      <c r="K1059" s="39"/>
      <c r="L1059" s="35"/>
      <c r="M1059" s="81"/>
      <c r="N1059" s="82"/>
      <c r="O1059" s="83"/>
      <c r="P1059" s="84"/>
      <c r="Q1059" s="82"/>
      <c r="R1059" s="83"/>
      <c r="S1059" s="69"/>
      <c r="T1059" s="63"/>
      <c r="U1059" s="141"/>
      <c r="V1059" s="74"/>
      <c r="W1059" s="145"/>
      <c r="X1059" s="60"/>
      <c r="Y1059" s="31"/>
      <c r="AA1059" s="33"/>
      <c r="AB1059" s="31"/>
    </row>
    <row r="1060" spans="1:28" s="2" customFormat="1">
      <c r="A1060" s="27"/>
      <c r="B1060" s="31"/>
      <c r="J1060" s="29"/>
      <c r="K1060" s="39"/>
      <c r="L1060" s="35"/>
      <c r="M1060" s="81"/>
      <c r="N1060" s="82"/>
      <c r="O1060" s="83"/>
      <c r="P1060" s="84"/>
      <c r="Q1060" s="82"/>
      <c r="R1060" s="83"/>
      <c r="S1060" s="69"/>
      <c r="T1060" s="63"/>
      <c r="U1060" s="141"/>
      <c r="V1060" s="74"/>
      <c r="W1060" s="145"/>
      <c r="X1060" s="60"/>
      <c r="Y1060" s="31"/>
      <c r="AA1060" s="33"/>
      <c r="AB1060" s="31"/>
    </row>
    <row r="1061" spans="1:28" s="2" customFormat="1">
      <c r="A1061" s="27"/>
      <c r="B1061" s="31"/>
      <c r="J1061" s="29"/>
      <c r="K1061" s="39"/>
      <c r="L1061" s="35"/>
      <c r="M1061" s="81"/>
      <c r="N1061" s="82"/>
      <c r="O1061" s="83"/>
      <c r="P1061" s="84"/>
      <c r="Q1061" s="82"/>
      <c r="R1061" s="83"/>
      <c r="S1061" s="69"/>
      <c r="T1061" s="63"/>
      <c r="U1061" s="141"/>
      <c r="V1061" s="74"/>
      <c r="W1061" s="145"/>
      <c r="X1061" s="60"/>
      <c r="Y1061" s="31"/>
      <c r="AA1061" s="33"/>
      <c r="AB1061" s="31"/>
    </row>
    <row r="1062" spans="1:28" s="2" customFormat="1">
      <c r="A1062" s="27"/>
      <c r="B1062" s="31"/>
      <c r="J1062" s="29"/>
      <c r="K1062" s="39"/>
      <c r="L1062" s="35"/>
      <c r="M1062" s="81"/>
      <c r="N1062" s="82"/>
      <c r="O1062" s="83"/>
      <c r="P1062" s="84"/>
      <c r="Q1062" s="82"/>
      <c r="R1062" s="83"/>
      <c r="S1062" s="69"/>
      <c r="T1062" s="63"/>
      <c r="U1062" s="141"/>
      <c r="V1062" s="74"/>
      <c r="W1062" s="145"/>
      <c r="X1062" s="60"/>
      <c r="Y1062" s="31"/>
      <c r="AA1062" s="33"/>
      <c r="AB1062" s="31"/>
    </row>
    <row r="1063" spans="1:28" s="2" customFormat="1">
      <c r="A1063" s="27"/>
      <c r="B1063" s="31"/>
      <c r="J1063" s="29"/>
      <c r="K1063" s="39"/>
      <c r="L1063" s="35"/>
      <c r="M1063" s="81"/>
      <c r="N1063" s="82"/>
      <c r="O1063" s="83"/>
      <c r="P1063" s="84"/>
      <c r="Q1063" s="82"/>
      <c r="R1063" s="83"/>
      <c r="S1063" s="69"/>
      <c r="T1063" s="63"/>
      <c r="U1063" s="141"/>
      <c r="V1063" s="74"/>
      <c r="W1063" s="145"/>
      <c r="X1063" s="60"/>
      <c r="Y1063" s="31"/>
      <c r="AA1063" s="33"/>
      <c r="AB1063" s="31"/>
    </row>
    <row r="1064" spans="1:28" s="2" customFormat="1">
      <c r="A1064" s="27"/>
      <c r="B1064" s="31"/>
      <c r="J1064" s="29"/>
      <c r="K1064" s="39"/>
      <c r="L1064" s="35"/>
      <c r="M1064" s="81"/>
      <c r="N1064" s="82"/>
      <c r="O1064" s="83"/>
      <c r="P1064" s="84"/>
      <c r="Q1064" s="82"/>
      <c r="R1064" s="83"/>
      <c r="S1064" s="69"/>
      <c r="T1064" s="63"/>
      <c r="U1064" s="141"/>
      <c r="V1064" s="74"/>
      <c r="W1064" s="145"/>
      <c r="X1064" s="60"/>
      <c r="Y1064" s="31"/>
      <c r="AA1064" s="33"/>
      <c r="AB1064" s="31"/>
    </row>
    <row r="1065" spans="1:28" s="2" customFormat="1">
      <c r="A1065" s="27"/>
      <c r="B1065" s="31"/>
      <c r="J1065" s="29"/>
      <c r="K1065" s="39"/>
      <c r="L1065" s="35"/>
      <c r="M1065" s="81"/>
      <c r="N1065" s="82"/>
      <c r="O1065" s="83"/>
      <c r="P1065" s="84"/>
      <c r="Q1065" s="82"/>
      <c r="R1065" s="83"/>
      <c r="S1065" s="69"/>
      <c r="T1065" s="63"/>
      <c r="U1065" s="141"/>
      <c r="V1065" s="74"/>
      <c r="W1065" s="145"/>
      <c r="X1065" s="60"/>
      <c r="Y1065" s="31"/>
      <c r="AA1065" s="33"/>
      <c r="AB1065" s="31"/>
    </row>
    <row r="1066" spans="1:28" s="2" customFormat="1">
      <c r="A1066" s="27"/>
      <c r="B1066" s="31"/>
      <c r="J1066" s="29"/>
      <c r="K1066" s="39"/>
      <c r="L1066" s="35"/>
      <c r="M1066" s="81"/>
      <c r="N1066" s="82"/>
      <c r="O1066" s="83"/>
      <c r="P1066" s="84"/>
      <c r="Q1066" s="82"/>
      <c r="R1066" s="83"/>
      <c r="S1066" s="69"/>
      <c r="T1066" s="63"/>
      <c r="U1066" s="141"/>
      <c r="V1066" s="74"/>
      <c r="W1066" s="145"/>
      <c r="X1066" s="60"/>
      <c r="Y1066" s="31"/>
      <c r="AA1066" s="33"/>
      <c r="AB1066" s="31"/>
    </row>
    <row r="1067" spans="1:28" s="2" customFormat="1">
      <c r="A1067" s="27"/>
      <c r="B1067" s="31"/>
      <c r="J1067" s="29"/>
      <c r="K1067" s="39"/>
      <c r="L1067" s="35"/>
      <c r="M1067" s="81"/>
      <c r="N1067" s="82"/>
      <c r="O1067" s="83"/>
      <c r="P1067" s="84"/>
      <c r="Q1067" s="82"/>
      <c r="R1067" s="83"/>
      <c r="S1067" s="69"/>
      <c r="T1067" s="63"/>
      <c r="U1067" s="141"/>
      <c r="V1067" s="74"/>
      <c r="W1067" s="145"/>
      <c r="X1067" s="60"/>
      <c r="Y1067" s="31"/>
      <c r="AA1067" s="33"/>
      <c r="AB1067" s="31"/>
    </row>
    <row r="1068" spans="1:28" s="2" customFormat="1">
      <c r="A1068" s="27"/>
      <c r="B1068" s="31"/>
      <c r="J1068" s="29"/>
      <c r="K1068" s="39"/>
      <c r="L1068" s="35"/>
      <c r="M1068" s="81"/>
      <c r="N1068" s="82"/>
      <c r="O1068" s="83"/>
      <c r="P1068" s="84"/>
      <c r="Q1068" s="82"/>
      <c r="R1068" s="83"/>
      <c r="S1068" s="69"/>
      <c r="T1068" s="63"/>
      <c r="U1068" s="141"/>
      <c r="V1068" s="74"/>
      <c r="W1068" s="145"/>
      <c r="X1068" s="60"/>
      <c r="Y1068" s="31"/>
      <c r="AA1068" s="33"/>
      <c r="AB1068" s="31"/>
    </row>
    <row r="1069" spans="1:28" s="2" customFormat="1">
      <c r="A1069" s="27"/>
      <c r="B1069" s="31"/>
      <c r="J1069" s="29"/>
      <c r="K1069" s="39"/>
      <c r="L1069" s="35"/>
      <c r="M1069" s="81"/>
      <c r="N1069" s="82"/>
      <c r="O1069" s="83"/>
      <c r="P1069" s="84"/>
      <c r="Q1069" s="82"/>
      <c r="R1069" s="83"/>
      <c r="S1069" s="69"/>
      <c r="T1069" s="63"/>
      <c r="U1069" s="141"/>
      <c r="V1069" s="74"/>
      <c r="W1069" s="145"/>
      <c r="X1069" s="60"/>
      <c r="Y1069" s="31"/>
      <c r="AA1069" s="33"/>
      <c r="AB1069" s="31"/>
    </row>
    <row r="1070" spans="1:28" s="2" customFormat="1">
      <c r="A1070" s="27"/>
      <c r="B1070" s="31"/>
      <c r="J1070" s="29"/>
      <c r="K1070" s="39"/>
      <c r="L1070" s="35"/>
      <c r="M1070" s="81"/>
      <c r="N1070" s="82"/>
      <c r="O1070" s="83"/>
      <c r="P1070" s="84"/>
      <c r="Q1070" s="82"/>
      <c r="R1070" s="83"/>
      <c r="S1070" s="69"/>
      <c r="T1070" s="63"/>
      <c r="U1070" s="141"/>
      <c r="V1070" s="74"/>
      <c r="W1070" s="145"/>
      <c r="X1070" s="60"/>
      <c r="Y1070" s="31"/>
      <c r="AA1070" s="33"/>
      <c r="AB1070" s="31"/>
    </row>
    <row r="1071" spans="1:28" s="2" customFormat="1">
      <c r="A1071" s="27"/>
      <c r="B1071" s="31"/>
      <c r="J1071" s="29"/>
      <c r="K1071" s="39"/>
      <c r="L1071" s="35"/>
      <c r="M1071" s="81"/>
      <c r="N1071" s="82"/>
      <c r="O1071" s="83"/>
      <c r="P1071" s="84"/>
      <c r="Q1071" s="82"/>
      <c r="R1071" s="83"/>
      <c r="S1071" s="69"/>
      <c r="T1071" s="63"/>
      <c r="U1071" s="141"/>
      <c r="V1071" s="74"/>
      <c r="W1071" s="145"/>
      <c r="X1071" s="60"/>
      <c r="Y1071" s="31"/>
      <c r="AA1071" s="33"/>
      <c r="AB1071" s="31"/>
    </row>
    <row r="1072" spans="1:28" s="2" customFormat="1">
      <c r="A1072" s="27"/>
      <c r="B1072" s="31"/>
      <c r="J1072" s="29"/>
      <c r="K1072" s="39"/>
      <c r="L1072" s="35"/>
      <c r="M1072" s="81"/>
      <c r="N1072" s="82"/>
      <c r="O1072" s="83"/>
      <c r="P1072" s="84"/>
      <c r="Q1072" s="82"/>
      <c r="R1072" s="83"/>
      <c r="S1072" s="69"/>
      <c r="T1072" s="63"/>
      <c r="U1072" s="141"/>
      <c r="V1072" s="74"/>
      <c r="W1072" s="145"/>
      <c r="X1072" s="60"/>
      <c r="Y1072" s="31"/>
      <c r="AA1072" s="33"/>
      <c r="AB1072" s="31"/>
    </row>
    <row r="1073" spans="1:28" s="2" customFormat="1">
      <c r="A1073" s="27"/>
      <c r="B1073" s="31"/>
      <c r="J1073" s="29"/>
      <c r="K1073" s="39"/>
      <c r="L1073" s="35"/>
      <c r="M1073" s="81"/>
      <c r="N1073" s="82"/>
      <c r="O1073" s="83"/>
      <c r="P1073" s="84"/>
      <c r="Q1073" s="82"/>
      <c r="R1073" s="83"/>
      <c r="S1073" s="69"/>
      <c r="T1073" s="63"/>
      <c r="U1073" s="141"/>
      <c r="V1073" s="74"/>
      <c r="W1073" s="145"/>
      <c r="X1073" s="60"/>
      <c r="Y1073" s="31"/>
      <c r="AA1073" s="33"/>
      <c r="AB1073" s="31"/>
    </row>
    <row r="1074" spans="1:28" s="2" customFormat="1">
      <c r="A1074" s="27"/>
      <c r="B1074" s="31"/>
      <c r="J1074" s="29"/>
      <c r="K1074" s="39"/>
      <c r="L1074" s="35"/>
      <c r="M1074" s="81"/>
      <c r="N1074" s="82"/>
      <c r="O1074" s="83"/>
      <c r="P1074" s="84"/>
      <c r="Q1074" s="82"/>
      <c r="R1074" s="83"/>
      <c r="S1074" s="69"/>
      <c r="T1074" s="63"/>
      <c r="U1074" s="141"/>
      <c r="V1074" s="74"/>
      <c r="W1074" s="145"/>
      <c r="X1074" s="60"/>
      <c r="Y1074" s="31"/>
      <c r="AA1074" s="33"/>
      <c r="AB1074" s="31"/>
    </row>
    <row r="1075" spans="1:28" s="2" customFormat="1">
      <c r="A1075" s="27"/>
      <c r="B1075" s="31"/>
      <c r="J1075" s="29"/>
      <c r="K1075" s="39"/>
      <c r="L1075" s="35"/>
      <c r="M1075" s="81"/>
      <c r="N1075" s="82"/>
      <c r="O1075" s="83"/>
      <c r="P1075" s="84"/>
      <c r="Q1075" s="82"/>
      <c r="R1075" s="83"/>
      <c r="S1075" s="69"/>
      <c r="T1075" s="63"/>
      <c r="U1075" s="141"/>
      <c r="V1075" s="74"/>
      <c r="W1075" s="145"/>
      <c r="X1075" s="60"/>
      <c r="Y1075" s="31"/>
      <c r="AA1075" s="33"/>
      <c r="AB1075" s="31"/>
    </row>
    <row r="1076" spans="1:28" s="2" customFormat="1">
      <c r="A1076" s="27"/>
      <c r="B1076" s="31"/>
      <c r="J1076" s="29"/>
      <c r="K1076" s="39"/>
      <c r="L1076" s="35"/>
      <c r="M1076" s="81"/>
      <c r="N1076" s="82"/>
      <c r="O1076" s="83"/>
      <c r="P1076" s="84"/>
      <c r="Q1076" s="82"/>
      <c r="R1076" s="83"/>
      <c r="S1076" s="69"/>
      <c r="T1076" s="63"/>
      <c r="U1076" s="141"/>
      <c r="V1076" s="74"/>
      <c r="W1076" s="145"/>
      <c r="X1076" s="60"/>
      <c r="Y1076" s="31"/>
      <c r="AA1076" s="33"/>
      <c r="AB1076" s="31"/>
    </row>
    <row r="1077" spans="1:28" s="2" customFormat="1">
      <c r="A1077" s="27"/>
      <c r="B1077" s="31"/>
      <c r="J1077" s="29"/>
      <c r="K1077" s="39"/>
      <c r="L1077" s="35"/>
      <c r="M1077" s="81"/>
      <c r="N1077" s="82"/>
      <c r="O1077" s="83"/>
      <c r="P1077" s="84"/>
      <c r="Q1077" s="82"/>
      <c r="R1077" s="83"/>
      <c r="S1077" s="69"/>
      <c r="T1077" s="63"/>
      <c r="U1077" s="141"/>
      <c r="V1077" s="74"/>
      <c r="W1077" s="145"/>
      <c r="X1077" s="60"/>
      <c r="Y1077" s="31"/>
      <c r="AA1077" s="33"/>
      <c r="AB1077" s="31"/>
    </row>
    <row r="1078" spans="1:28" s="2" customFormat="1">
      <c r="A1078" s="27"/>
      <c r="B1078" s="31"/>
      <c r="J1078" s="29"/>
      <c r="K1078" s="39"/>
      <c r="L1078" s="35"/>
      <c r="M1078" s="81"/>
      <c r="N1078" s="82"/>
      <c r="O1078" s="83"/>
      <c r="P1078" s="84"/>
      <c r="Q1078" s="82"/>
      <c r="R1078" s="83"/>
      <c r="S1078" s="69"/>
      <c r="T1078" s="63"/>
      <c r="U1078" s="141"/>
      <c r="V1078" s="74"/>
      <c r="W1078" s="145"/>
      <c r="X1078" s="60"/>
      <c r="Y1078" s="31"/>
      <c r="AA1078" s="33"/>
      <c r="AB1078" s="31"/>
    </row>
    <row r="1079" spans="1:28" s="2" customFormat="1">
      <c r="A1079" s="27"/>
      <c r="B1079" s="31"/>
      <c r="J1079" s="29"/>
      <c r="K1079" s="39"/>
      <c r="L1079" s="35"/>
      <c r="M1079" s="81"/>
      <c r="N1079" s="82"/>
      <c r="O1079" s="83"/>
      <c r="P1079" s="84"/>
      <c r="Q1079" s="82"/>
      <c r="R1079" s="83"/>
      <c r="S1079" s="69"/>
      <c r="T1079" s="63"/>
      <c r="U1079" s="141"/>
      <c r="V1079" s="74"/>
      <c r="W1079" s="145"/>
      <c r="X1079" s="60"/>
      <c r="Y1079" s="31"/>
      <c r="AA1079" s="33"/>
      <c r="AB1079" s="31"/>
    </row>
    <row r="1080" spans="1:28" s="2" customFormat="1">
      <c r="A1080" s="27"/>
      <c r="B1080" s="31"/>
      <c r="J1080" s="29"/>
      <c r="K1080" s="39"/>
      <c r="L1080" s="35"/>
      <c r="M1080" s="81"/>
      <c r="N1080" s="82"/>
      <c r="O1080" s="83"/>
      <c r="P1080" s="84"/>
      <c r="Q1080" s="82"/>
      <c r="R1080" s="83"/>
      <c r="S1080" s="69"/>
      <c r="T1080" s="63"/>
      <c r="U1080" s="141"/>
      <c r="V1080" s="74"/>
      <c r="W1080" s="145"/>
      <c r="X1080" s="60"/>
      <c r="Y1080" s="31"/>
      <c r="AA1080" s="33"/>
      <c r="AB1080" s="31"/>
    </row>
    <row r="1081" spans="1:28" s="2" customFormat="1">
      <c r="A1081" s="27"/>
      <c r="B1081" s="31"/>
      <c r="J1081" s="29"/>
      <c r="K1081" s="39"/>
      <c r="L1081" s="35"/>
      <c r="M1081" s="81"/>
      <c r="N1081" s="82"/>
      <c r="O1081" s="83"/>
      <c r="P1081" s="84"/>
      <c r="Q1081" s="82"/>
      <c r="R1081" s="83"/>
      <c r="S1081" s="69"/>
      <c r="T1081" s="63"/>
      <c r="U1081" s="141"/>
      <c r="V1081" s="74"/>
      <c r="W1081" s="145"/>
      <c r="X1081" s="60"/>
      <c r="Y1081" s="31"/>
      <c r="AA1081" s="33"/>
      <c r="AB1081" s="31"/>
    </row>
    <row r="1082" spans="1:28" s="2" customFormat="1">
      <c r="A1082" s="27"/>
      <c r="B1082" s="31"/>
      <c r="J1082" s="29"/>
      <c r="K1082" s="39"/>
      <c r="L1082" s="35"/>
      <c r="M1082" s="81"/>
      <c r="N1082" s="82"/>
      <c r="O1082" s="83"/>
      <c r="P1082" s="84"/>
      <c r="Q1082" s="82"/>
      <c r="R1082" s="83"/>
      <c r="S1082" s="69"/>
      <c r="T1082" s="63"/>
      <c r="U1082" s="141"/>
      <c r="V1082" s="74"/>
      <c r="W1082" s="145"/>
      <c r="X1082" s="60"/>
      <c r="Y1082" s="31"/>
      <c r="AA1082" s="33"/>
      <c r="AB1082" s="31"/>
    </row>
    <row r="1083" spans="1:28" s="2" customFormat="1">
      <c r="A1083" s="27"/>
      <c r="B1083" s="31"/>
      <c r="J1083" s="29"/>
      <c r="K1083" s="39"/>
      <c r="L1083" s="35"/>
      <c r="M1083" s="81"/>
      <c r="N1083" s="82"/>
      <c r="O1083" s="83"/>
      <c r="P1083" s="84"/>
      <c r="Q1083" s="82"/>
      <c r="R1083" s="83"/>
      <c r="S1083" s="69"/>
      <c r="T1083" s="63"/>
      <c r="U1083" s="141"/>
      <c r="V1083" s="74"/>
      <c r="W1083" s="145"/>
      <c r="X1083" s="60"/>
      <c r="Y1083" s="31"/>
      <c r="AA1083" s="33"/>
      <c r="AB1083" s="31"/>
    </row>
    <row r="1084" spans="1:28" s="2" customFormat="1">
      <c r="A1084" s="27"/>
      <c r="B1084" s="31"/>
      <c r="J1084" s="29"/>
      <c r="K1084" s="39"/>
      <c r="L1084" s="35"/>
      <c r="M1084" s="81"/>
      <c r="N1084" s="82"/>
      <c r="O1084" s="83"/>
      <c r="P1084" s="84"/>
      <c r="Q1084" s="82"/>
      <c r="R1084" s="83"/>
      <c r="S1084" s="69"/>
      <c r="T1084" s="63"/>
      <c r="U1084" s="141"/>
      <c r="V1084" s="74"/>
      <c r="W1084" s="145"/>
      <c r="X1084" s="60"/>
      <c r="Y1084" s="31"/>
      <c r="AA1084" s="33"/>
      <c r="AB1084" s="31"/>
    </row>
    <row r="1085" spans="1:28" s="2" customFormat="1">
      <c r="A1085" s="27"/>
      <c r="B1085" s="31"/>
      <c r="J1085" s="29"/>
      <c r="K1085" s="39"/>
      <c r="L1085" s="35"/>
      <c r="M1085" s="81"/>
      <c r="N1085" s="82"/>
      <c r="O1085" s="83"/>
      <c r="P1085" s="84"/>
      <c r="Q1085" s="82"/>
      <c r="R1085" s="83"/>
      <c r="S1085" s="69"/>
      <c r="T1085" s="63"/>
      <c r="U1085" s="141"/>
      <c r="V1085" s="74"/>
      <c r="W1085" s="145"/>
      <c r="X1085" s="60"/>
      <c r="Y1085" s="31"/>
      <c r="AA1085" s="33"/>
      <c r="AB1085" s="31"/>
    </row>
    <row r="1086" spans="1:28" s="2" customFormat="1">
      <c r="A1086" s="27"/>
      <c r="B1086" s="31"/>
      <c r="J1086" s="29"/>
      <c r="K1086" s="39"/>
      <c r="L1086" s="35"/>
      <c r="M1086" s="81"/>
      <c r="N1086" s="82"/>
      <c r="O1086" s="83"/>
      <c r="P1086" s="84"/>
      <c r="Q1086" s="82"/>
      <c r="R1086" s="83"/>
      <c r="S1086" s="69"/>
      <c r="T1086" s="63"/>
      <c r="U1086" s="141"/>
      <c r="V1086" s="74"/>
      <c r="W1086" s="145"/>
      <c r="X1086" s="60"/>
      <c r="Y1086" s="31"/>
      <c r="AA1086" s="33"/>
      <c r="AB1086" s="31"/>
    </row>
    <row r="1087" spans="1:28" s="2" customFormat="1">
      <c r="A1087" s="27"/>
      <c r="B1087" s="31"/>
      <c r="J1087" s="29"/>
      <c r="K1087" s="39"/>
      <c r="L1087" s="35"/>
      <c r="M1087" s="81"/>
      <c r="N1087" s="82"/>
      <c r="O1087" s="83"/>
      <c r="P1087" s="84"/>
      <c r="Q1087" s="82"/>
      <c r="R1087" s="83"/>
      <c r="S1087" s="69"/>
      <c r="T1087" s="63"/>
      <c r="U1087" s="141"/>
      <c r="V1087" s="74"/>
      <c r="W1087" s="145"/>
      <c r="X1087" s="60"/>
      <c r="Y1087" s="31"/>
      <c r="AA1087" s="33"/>
      <c r="AB1087" s="31"/>
    </row>
    <row r="1088" spans="1:28" s="2" customFormat="1">
      <c r="A1088" s="27"/>
      <c r="B1088" s="31"/>
      <c r="J1088" s="29"/>
      <c r="K1088" s="39"/>
      <c r="L1088" s="35"/>
      <c r="M1088" s="81"/>
      <c r="N1088" s="82"/>
      <c r="O1088" s="83"/>
      <c r="P1088" s="84"/>
      <c r="Q1088" s="82"/>
      <c r="R1088" s="83"/>
      <c r="S1088" s="69"/>
      <c r="T1088" s="63"/>
      <c r="U1088" s="141"/>
      <c r="V1088" s="74"/>
      <c r="W1088" s="145"/>
      <c r="X1088" s="60"/>
      <c r="Y1088" s="31"/>
      <c r="AA1088" s="33"/>
      <c r="AB1088" s="31"/>
    </row>
    <row r="1089" spans="1:28" s="2" customFormat="1">
      <c r="A1089" s="27"/>
      <c r="B1089" s="31"/>
      <c r="J1089" s="29"/>
      <c r="K1089" s="39"/>
      <c r="L1089" s="35"/>
      <c r="M1089" s="81"/>
      <c r="N1089" s="82"/>
      <c r="O1089" s="83"/>
      <c r="P1089" s="84"/>
      <c r="Q1089" s="82"/>
      <c r="R1089" s="83"/>
      <c r="S1089" s="69"/>
      <c r="T1089" s="63"/>
      <c r="U1089" s="141"/>
      <c r="V1089" s="74"/>
      <c r="W1089" s="145"/>
      <c r="X1089" s="60"/>
      <c r="Y1089" s="31"/>
      <c r="AA1089" s="33"/>
      <c r="AB1089" s="31"/>
    </row>
    <row r="1090" spans="1:28" s="2" customFormat="1">
      <c r="A1090" s="27"/>
      <c r="B1090" s="31"/>
      <c r="J1090" s="29"/>
      <c r="K1090" s="39"/>
      <c r="L1090" s="35"/>
      <c r="M1090" s="81"/>
      <c r="N1090" s="82"/>
      <c r="O1090" s="83"/>
      <c r="P1090" s="84"/>
      <c r="Q1090" s="82"/>
      <c r="R1090" s="83"/>
      <c r="S1090" s="69"/>
      <c r="T1090" s="63"/>
      <c r="U1090" s="141"/>
      <c r="V1090" s="74"/>
      <c r="W1090" s="145"/>
      <c r="X1090" s="60"/>
      <c r="Y1090" s="31"/>
      <c r="AA1090" s="33"/>
      <c r="AB1090" s="31"/>
    </row>
    <row r="1091" spans="1:28" s="2" customFormat="1">
      <c r="A1091" s="27"/>
      <c r="B1091" s="31"/>
      <c r="J1091" s="29"/>
      <c r="K1091" s="39"/>
      <c r="L1091" s="35"/>
      <c r="M1091" s="81"/>
      <c r="N1091" s="82"/>
      <c r="O1091" s="83"/>
      <c r="P1091" s="84"/>
      <c r="Q1091" s="82"/>
      <c r="R1091" s="83"/>
      <c r="S1091" s="69"/>
      <c r="T1091" s="63"/>
      <c r="U1091" s="141"/>
      <c r="V1091" s="74"/>
      <c r="W1091" s="145"/>
      <c r="X1091" s="60"/>
      <c r="Y1091" s="31"/>
      <c r="AA1091" s="33"/>
      <c r="AB1091" s="31"/>
    </row>
    <row r="1092" spans="1:28" s="2" customFormat="1">
      <c r="A1092" s="27"/>
      <c r="B1092" s="31"/>
      <c r="J1092" s="29"/>
      <c r="K1092" s="39"/>
      <c r="L1092" s="35"/>
      <c r="M1092" s="81"/>
      <c r="N1092" s="82"/>
      <c r="O1092" s="83"/>
      <c r="P1092" s="84"/>
      <c r="Q1092" s="82"/>
      <c r="R1092" s="83"/>
      <c r="S1092" s="69"/>
      <c r="T1092" s="63"/>
      <c r="U1092" s="141"/>
      <c r="V1092" s="74"/>
      <c r="W1092" s="145"/>
      <c r="X1092" s="60"/>
      <c r="Y1092" s="31"/>
      <c r="AA1092" s="33"/>
      <c r="AB1092" s="31"/>
    </row>
    <row r="1093" spans="1:28" s="2" customFormat="1">
      <c r="A1093" s="27"/>
      <c r="B1093" s="31"/>
      <c r="J1093" s="29"/>
      <c r="K1093" s="39"/>
      <c r="L1093" s="35"/>
      <c r="M1093" s="81"/>
      <c r="N1093" s="82"/>
      <c r="O1093" s="83"/>
      <c r="P1093" s="84"/>
      <c r="Q1093" s="82"/>
      <c r="R1093" s="83"/>
      <c r="S1093" s="69"/>
      <c r="T1093" s="63"/>
      <c r="U1093" s="141"/>
      <c r="V1093" s="74"/>
      <c r="W1093" s="145"/>
      <c r="X1093" s="60"/>
      <c r="Y1093" s="31"/>
      <c r="AA1093" s="33"/>
      <c r="AB1093" s="31"/>
    </row>
    <row r="1094" spans="1:28" s="2" customFormat="1">
      <c r="A1094" s="27"/>
      <c r="B1094" s="31"/>
      <c r="J1094" s="29"/>
      <c r="K1094" s="39"/>
      <c r="L1094" s="35"/>
      <c r="M1094" s="81"/>
      <c r="N1094" s="82"/>
      <c r="O1094" s="83"/>
      <c r="P1094" s="84"/>
      <c r="Q1094" s="82"/>
      <c r="R1094" s="83"/>
      <c r="S1094" s="69"/>
      <c r="T1094" s="63"/>
      <c r="U1094" s="141"/>
      <c r="V1094" s="74"/>
      <c r="W1094" s="145"/>
      <c r="X1094" s="60"/>
      <c r="Y1094" s="31"/>
      <c r="AA1094" s="33"/>
      <c r="AB1094" s="31"/>
    </row>
    <row r="1095" spans="1:28" s="2" customFormat="1">
      <c r="A1095" s="27"/>
      <c r="B1095" s="31"/>
      <c r="J1095" s="29"/>
      <c r="K1095" s="39"/>
      <c r="L1095" s="35"/>
      <c r="M1095" s="81"/>
      <c r="N1095" s="82"/>
      <c r="O1095" s="83"/>
      <c r="P1095" s="84"/>
      <c r="Q1095" s="82"/>
      <c r="R1095" s="83"/>
      <c r="S1095" s="69"/>
      <c r="T1095" s="63"/>
      <c r="U1095" s="141"/>
      <c r="V1095" s="74"/>
      <c r="W1095" s="145"/>
      <c r="X1095" s="60"/>
      <c r="Y1095" s="31"/>
      <c r="AA1095" s="33"/>
      <c r="AB1095" s="31"/>
    </row>
    <row r="1096" spans="1:28" s="2" customFormat="1">
      <c r="A1096" s="27"/>
      <c r="B1096" s="31"/>
      <c r="J1096" s="29"/>
      <c r="K1096" s="39"/>
      <c r="L1096" s="35"/>
      <c r="M1096" s="81"/>
      <c r="N1096" s="82"/>
      <c r="O1096" s="83"/>
      <c r="P1096" s="84"/>
      <c r="Q1096" s="82"/>
      <c r="R1096" s="83"/>
      <c r="S1096" s="69"/>
      <c r="T1096" s="63"/>
      <c r="U1096" s="141"/>
      <c r="V1096" s="74"/>
      <c r="W1096" s="145"/>
      <c r="X1096" s="60"/>
      <c r="Y1096" s="31"/>
      <c r="AA1096" s="33"/>
      <c r="AB1096" s="31"/>
    </row>
    <row r="1097" spans="1:28" s="2" customFormat="1">
      <c r="A1097" s="27"/>
      <c r="B1097" s="31"/>
      <c r="J1097" s="29"/>
      <c r="K1097" s="39"/>
      <c r="L1097" s="35"/>
      <c r="M1097" s="81"/>
      <c r="N1097" s="82"/>
      <c r="O1097" s="83"/>
      <c r="P1097" s="84"/>
      <c r="Q1097" s="82"/>
      <c r="R1097" s="83"/>
      <c r="S1097" s="69"/>
      <c r="T1097" s="63"/>
      <c r="U1097" s="141"/>
      <c r="V1097" s="74"/>
      <c r="W1097" s="145"/>
      <c r="X1097" s="60"/>
      <c r="Y1097" s="31"/>
      <c r="AA1097" s="33"/>
      <c r="AB1097" s="31"/>
    </row>
    <row r="1098" spans="1:28" s="2" customFormat="1">
      <c r="A1098" s="27"/>
      <c r="B1098" s="31"/>
      <c r="J1098" s="29"/>
      <c r="K1098" s="39"/>
      <c r="L1098" s="35"/>
      <c r="M1098" s="81"/>
      <c r="N1098" s="82"/>
      <c r="O1098" s="83"/>
      <c r="P1098" s="84"/>
      <c r="Q1098" s="82"/>
      <c r="R1098" s="83"/>
      <c r="S1098" s="69"/>
      <c r="T1098" s="63"/>
      <c r="U1098" s="141"/>
      <c r="V1098" s="74"/>
      <c r="W1098" s="145"/>
      <c r="X1098" s="60"/>
      <c r="Y1098" s="31"/>
      <c r="AA1098" s="33"/>
      <c r="AB1098" s="31"/>
    </row>
    <row r="1099" spans="1:28" s="2" customFormat="1">
      <c r="A1099" s="27"/>
      <c r="B1099" s="31"/>
      <c r="J1099" s="29"/>
      <c r="K1099" s="39"/>
      <c r="L1099" s="35"/>
      <c r="M1099" s="81"/>
      <c r="N1099" s="82"/>
      <c r="O1099" s="83"/>
      <c r="P1099" s="84"/>
      <c r="Q1099" s="82"/>
      <c r="R1099" s="83"/>
      <c r="S1099" s="69"/>
      <c r="T1099" s="63"/>
      <c r="U1099" s="141"/>
      <c r="V1099" s="74"/>
      <c r="W1099" s="145"/>
      <c r="X1099" s="60"/>
      <c r="Y1099" s="31"/>
      <c r="AA1099" s="33"/>
      <c r="AB1099" s="31"/>
    </row>
    <row r="1100" spans="1:28" s="2" customFormat="1">
      <c r="A1100" s="27"/>
      <c r="B1100" s="31"/>
      <c r="J1100" s="29"/>
      <c r="K1100" s="39"/>
      <c r="L1100" s="35"/>
      <c r="M1100" s="81"/>
      <c r="N1100" s="82"/>
      <c r="O1100" s="83"/>
      <c r="P1100" s="84"/>
      <c r="Q1100" s="82"/>
      <c r="R1100" s="83"/>
      <c r="S1100" s="69"/>
      <c r="T1100" s="63"/>
      <c r="U1100" s="141"/>
      <c r="V1100" s="74"/>
      <c r="W1100" s="145"/>
      <c r="X1100" s="60"/>
      <c r="Y1100" s="31"/>
      <c r="AA1100" s="33"/>
      <c r="AB1100" s="31"/>
    </row>
    <row r="1101" spans="1:28" s="2" customFormat="1">
      <c r="A1101" s="27"/>
      <c r="B1101" s="31"/>
      <c r="J1101" s="29"/>
      <c r="K1101" s="39"/>
      <c r="L1101" s="35"/>
      <c r="M1101" s="81"/>
      <c r="N1101" s="82"/>
      <c r="O1101" s="83"/>
      <c r="P1101" s="84"/>
      <c r="Q1101" s="82"/>
      <c r="R1101" s="83"/>
      <c r="S1101" s="69"/>
      <c r="T1101" s="63"/>
      <c r="U1101" s="141"/>
      <c r="V1101" s="74"/>
      <c r="W1101" s="145"/>
      <c r="X1101" s="60"/>
      <c r="Y1101" s="31"/>
      <c r="AA1101" s="33"/>
      <c r="AB1101" s="31"/>
    </row>
    <row r="1102" spans="1:28" s="2" customFormat="1">
      <c r="A1102" s="27"/>
      <c r="B1102" s="31"/>
      <c r="J1102" s="29"/>
      <c r="K1102" s="39"/>
      <c r="L1102" s="35"/>
      <c r="M1102" s="81"/>
      <c r="N1102" s="82"/>
      <c r="O1102" s="83"/>
      <c r="P1102" s="84"/>
      <c r="Q1102" s="82"/>
      <c r="R1102" s="83"/>
      <c r="S1102" s="69"/>
      <c r="T1102" s="63"/>
      <c r="U1102" s="141"/>
      <c r="V1102" s="74"/>
      <c r="W1102" s="145"/>
      <c r="X1102" s="60"/>
      <c r="Y1102" s="31"/>
      <c r="AA1102" s="33"/>
      <c r="AB1102" s="31"/>
    </row>
    <row r="1103" spans="1:28" s="2" customFormat="1">
      <c r="A1103" s="27"/>
      <c r="B1103" s="31"/>
      <c r="J1103" s="29"/>
      <c r="K1103" s="39"/>
      <c r="L1103" s="35"/>
      <c r="M1103" s="81"/>
      <c r="N1103" s="82"/>
      <c r="O1103" s="83"/>
      <c r="P1103" s="84"/>
      <c r="Q1103" s="82"/>
      <c r="R1103" s="83"/>
      <c r="S1103" s="69"/>
      <c r="T1103" s="63"/>
      <c r="U1103" s="141"/>
      <c r="V1103" s="74"/>
      <c r="W1103" s="145"/>
      <c r="X1103" s="60"/>
      <c r="Y1103" s="31"/>
      <c r="AA1103" s="33"/>
      <c r="AB1103" s="31"/>
    </row>
    <row r="1104" spans="1:28" s="2" customFormat="1">
      <c r="A1104" s="27"/>
      <c r="B1104" s="31"/>
      <c r="J1104" s="29"/>
      <c r="K1104" s="39"/>
      <c r="L1104" s="35"/>
      <c r="M1104" s="81"/>
      <c r="N1104" s="82"/>
      <c r="O1104" s="83"/>
      <c r="P1104" s="84"/>
      <c r="Q1104" s="82"/>
      <c r="R1104" s="83"/>
      <c r="S1104" s="69"/>
      <c r="T1104" s="63"/>
      <c r="U1104" s="141"/>
      <c r="V1104" s="74"/>
      <c r="W1104" s="145"/>
      <c r="X1104" s="60"/>
      <c r="Y1104" s="31"/>
      <c r="AA1104" s="33"/>
      <c r="AB1104" s="31"/>
    </row>
    <row r="1105" spans="1:28" s="2" customFormat="1">
      <c r="A1105" s="27"/>
      <c r="B1105" s="31"/>
      <c r="J1105" s="29"/>
      <c r="K1105" s="39"/>
      <c r="L1105" s="35"/>
      <c r="M1105" s="81"/>
      <c r="N1105" s="82"/>
      <c r="O1105" s="83"/>
      <c r="P1105" s="84"/>
      <c r="Q1105" s="82"/>
      <c r="R1105" s="83"/>
      <c r="S1105" s="69"/>
      <c r="T1105" s="63"/>
      <c r="U1105" s="141"/>
      <c r="V1105" s="74"/>
      <c r="W1105" s="145"/>
      <c r="X1105" s="60"/>
      <c r="Y1105" s="31"/>
      <c r="AA1105" s="33"/>
      <c r="AB1105" s="31"/>
    </row>
    <row r="1106" spans="1:28" s="2" customFormat="1">
      <c r="A1106" s="27"/>
      <c r="B1106" s="31"/>
      <c r="J1106" s="29"/>
      <c r="K1106" s="39"/>
      <c r="L1106" s="35"/>
      <c r="M1106" s="81"/>
      <c r="N1106" s="82"/>
      <c r="O1106" s="83"/>
      <c r="P1106" s="84"/>
      <c r="Q1106" s="82"/>
      <c r="R1106" s="83"/>
      <c r="S1106" s="69"/>
      <c r="T1106" s="63"/>
      <c r="U1106" s="141"/>
      <c r="V1106" s="74"/>
      <c r="W1106" s="145"/>
      <c r="X1106" s="60"/>
      <c r="Y1106" s="31"/>
      <c r="AA1106" s="33"/>
      <c r="AB1106" s="31"/>
    </row>
    <row r="1107" spans="1:28" s="2" customFormat="1">
      <c r="A1107" s="27"/>
      <c r="B1107" s="31"/>
      <c r="J1107" s="29"/>
      <c r="K1107" s="39"/>
      <c r="L1107" s="35"/>
      <c r="M1107" s="81"/>
      <c r="N1107" s="82"/>
      <c r="O1107" s="83"/>
      <c r="P1107" s="84"/>
      <c r="Q1107" s="82"/>
      <c r="R1107" s="83"/>
      <c r="S1107" s="69"/>
      <c r="T1107" s="63"/>
      <c r="U1107" s="141"/>
      <c r="V1107" s="74"/>
      <c r="W1107" s="145"/>
      <c r="X1107" s="60"/>
      <c r="Y1107" s="31"/>
      <c r="AA1107" s="33"/>
      <c r="AB1107" s="31"/>
    </row>
    <row r="1108" spans="1:28" s="2" customFormat="1">
      <c r="A1108" s="27"/>
      <c r="B1108" s="31"/>
      <c r="J1108" s="29"/>
      <c r="K1108" s="39"/>
      <c r="L1108" s="35"/>
      <c r="M1108" s="81"/>
      <c r="N1108" s="82"/>
      <c r="O1108" s="83"/>
      <c r="P1108" s="84"/>
      <c r="Q1108" s="82"/>
      <c r="R1108" s="83"/>
      <c r="S1108" s="69"/>
      <c r="T1108" s="63"/>
      <c r="U1108" s="141"/>
      <c r="V1108" s="74"/>
      <c r="W1108" s="145"/>
      <c r="X1108" s="60"/>
      <c r="Y1108" s="31"/>
      <c r="AA1108" s="33"/>
      <c r="AB1108" s="31"/>
    </row>
    <row r="1109" spans="1:28" s="2" customFormat="1">
      <c r="A1109" s="27"/>
      <c r="B1109" s="31"/>
      <c r="J1109" s="29"/>
      <c r="K1109" s="39"/>
      <c r="L1109" s="35"/>
      <c r="M1109" s="81"/>
      <c r="N1109" s="82"/>
      <c r="O1109" s="83"/>
      <c r="P1109" s="84"/>
      <c r="Q1109" s="82"/>
      <c r="R1109" s="83"/>
      <c r="S1109" s="69"/>
      <c r="T1109" s="63"/>
      <c r="U1109" s="141"/>
      <c r="V1109" s="74"/>
      <c r="W1109" s="145"/>
      <c r="X1109" s="60"/>
      <c r="Y1109" s="31"/>
      <c r="AA1109" s="33"/>
      <c r="AB1109" s="31"/>
    </row>
    <row r="1110" spans="1:28" s="2" customFormat="1">
      <c r="A1110" s="27"/>
      <c r="B1110" s="31"/>
      <c r="J1110" s="29"/>
      <c r="K1110" s="39"/>
      <c r="L1110" s="35"/>
      <c r="M1110" s="81"/>
      <c r="N1110" s="82"/>
      <c r="O1110" s="83"/>
      <c r="P1110" s="84"/>
      <c r="Q1110" s="82"/>
      <c r="R1110" s="83"/>
      <c r="S1110" s="69"/>
      <c r="T1110" s="63"/>
      <c r="U1110" s="141"/>
      <c r="V1110" s="74"/>
      <c r="W1110" s="145"/>
      <c r="X1110" s="60"/>
      <c r="Y1110" s="31"/>
      <c r="AA1110" s="33"/>
      <c r="AB1110" s="31"/>
    </row>
    <row r="1111" spans="1:28" s="2" customFormat="1">
      <c r="A1111" s="27"/>
      <c r="B1111" s="31"/>
      <c r="J1111" s="29"/>
      <c r="K1111" s="39"/>
      <c r="L1111" s="35"/>
      <c r="M1111" s="81"/>
      <c r="N1111" s="82"/>
      <c r="O1111" s="83"/>
      <c r="P1111" s="84"/>
      <c r="Q1111" s="82"/>
      <c r="R1111" s="83"/>
      <c r="S1111" s="69"/>
      <c r="T1111" s="63"/>
      <c r="U1111" s="141"/>
      <c r="V1111" s="74"/>
      <c r="W1111" s="145"/>
      <c r="X1111" s="60"/>
      <c r="Y1111" s="31"/>
      <c r="AA1111" s="33"/>
      <c r="AB1111" s="31"/>
    </row>
    <row r="1112" spans="1:28" s="2" customFormat="1">
      <c r="A1112" s="27"/>
      <c r="B1112" s="31"/>
      <c r="J1112" s="29"/>
      <c r="K1112" s="39"/>
      <c r="L1112" s="35"/>
      <c r="M1112" s="81"/>
      <c r="N1112" s="82"/>
      <c r="O1112" s="83"/>
      <c r="P1112" s="84"/>
      <c r="Q1112" s="82"/>
      <c r="R1112" s="83"/>
      <c r="S1112" s="69"/>
      <c r="T1112" s="63"/>
      <c r="U1112" s="141"/>
      <c r="V1112" s="74"/>
      <c r="W1112" s="145"/>
      <c r="X1112" s="60"/>
      <c r="Y1112" s="31"/>
      <c r="AA1112" s="33"/>
      <c r="AB1112" s="31"/>
    </row>
    <row r="1113" spans="1:28" s="2" customFormat="1">
      <c r="A1113" s="27"/>
      <c r="B1113" s="31"/>
      <c r="J1113" s="29"/>
      <c r="K1113" s="39"/>
      <c r="L1113" s="35"/>
      <c r="M1113" s="81"/>
      <c r="N1113" s="82"/>
      <c r="O1113" s="83"/>
      <c r="P1113" s="84"/>
      <c r="Q1113" s="82"/>
      <c r="R1113" s="83"/>
      <c r="S1113" s="69"/>
      <c r="T1113" s="63"/>
      <c r="U1113" s="141"/>
      <c r="V1113" s="74"/>
      <c r="W1113" s="145"/>
      <c r="X1113" s="60"/>
      <c r="Y1113" s="31"/>
      <c r="AA1113" s="33"/>
      <c r="AB1113" s="31"/>
    </row>
    <row r="1114" spans="1:28" s="2" customFormat="1">
      <c r="A1114" s="27"/>
      <c r="B1114" s="31"/>
      <c r="J1114" s="29"/>
      <c r="K1114" s="39"/>
      <c r="L1114" s="35"/>
      <c r="M1114" s="81"/>
      <c r="N1114" s="82"/>
      <c r="O1114" s="83"/>
      <c r="P1114" s="84"/>
      <c r="Q1114" s="82"/>
      <c r="R1114" s="83"/>
      <c r="S1114" s="69"/>
      <c r="T1114" s="63"/>
      <c r="U1114" s="141"/>
      <c r="V1114" s="74"/>
      <c r="W1114" s="145"/>
      <c r="X1114" s="60"/>
      <c r="Y1114" s="31"/>
      <c r="AA1114" s="33"/>
      <c r="AB1114" s="31"/>
    </row>
    <row r="1115" spans="1:28" s="2" customFormat="1">
      <c r="A1115" s="27"/>
      <c r="B1115" s="31"/>
      <c r="J1115" s="29"/>
      <c r="K1115" s="39"/>
      <c r="L1115" s="35"/>
      <c r="M1115" s="81"/>
      <c r="N1115" s="82"/>
      <c r="O1115" s="83"/>
      <c r="P1115" s="84"/>
      <c r="Q1115" s="82"/>
      <c r="R1115" s="83"/>
      <c r="S1115" s="69"/>
      <c r="T1115" s="63"/>
      <c r="U1115" s="141"/>
      <c r="V1115" s="74"/>
      <c r="W1115" s="145"/>
      <c r="X1115" s="60"/>
      <c r="Y1115" s="31"/>
      <c r="AA1115" s="33"/>
      <c r="AB1115" s="31"/>
    </row>
    <row r="1116" spans="1:28" s="2" customFormat="1">
      <c r="A1116" s="27"/>
      <c r="B1116" s="31"/>
      <c r="J1116" s="29"/>
      <c r="K1116" s="39"/>
      <c r="L1116" s="35"/>
      <c r="M1116" s="81"/>
      <c r="N1116" s="82"/>
      <c r="O1116" s="83"/>
      <c r="P1116" s="84"/>
      <c r="Q1116" s="82"/>
      <c r="R1116" s="83"/>
      <c r="S1116" s="69"/>
      <c r="T1116" s="63"/>
      <c r="U1116" s="141"/>
      <c r="V1116" s="74"/>
      <c r="W1116" s="145"/>
      <c r="X1116" s="60"/>
      <c r="Y1116" s="31"/>
      <c r="AA1116" s="33"/>
      <c r="AB1116" s="31"/>
    </row>
    <row r="1117" spans="1:28" s="2" customFormat="1">
      <c r="A1117" s="27"/>
      <c r="B1117" s="31"/>
      <c r="J1117" s="29"/>
      <c r="K1117" s="39"/>
      <c r="L1117" s="35"/>
      <c r="M1117" s="81"/>
      <c r="N1117" s="82"/>
      <c r="O1117" s="83"/>
      <c r="P1117" s="84"/>
      <c r="Q1117" s="82"/>
      <c r="R1117" s="83"/>
      <c r="S1117" s="69"/>
      <c r="T1117" s="63"/>
      <c r="U1117" s="141"/>
      <c r="V1117" s="74"/>
      <c r="W1117" s="145"/>
      <c r="X1117" s="60"/>
      <c r="Y1117" s="31"/>
      <c r="AA1117" s="33"/>
      <c r="AB1117" s="31"/>
    </row>
    <row r="1118" spans="1:28" s="2" customFormat="1">
      <c r="A1118" s="27"/>
      <c r="B1118" s="31"/>
      <c r="J1118" s="29"/>
      <c r="K1118" s="39"/>
      <c r="L1118" s="35"/>
      <c r="M1118" s="81"/>
      <c r="N1118" s="82"/>
      <c r="O1118" s="83"/>
      <c r="P1118" s="84"/>
      <c r="Q1118" s="82"/>
      <c r="R1118" s="83"/>
      <c r="S1118" s="69"/>
      <c r="T1118" s="63"/>
      <c r="U1118" s="141"/>
      <c r="V1118" s="74"/>
      <c r="W1118" s="145"/>
      <c r="X1118" s="60"/>
      <c r="Y1118" s="31"/>
      <c r="AA1118" s="33"/>
      <c r="AB1118" s="31"/>
    </row>
    <row r="1119" spans="1:28" s="2" customFormat="1">
      <c r="A1119" s="27"/>
      <c r="B1119" s="31"/>
      <c r="J1119" s="29"/>
      <c r="K1119" s="39"/>
      <c r="L1119" s="35"/>
      <c r="M1119" s="81"/>
      <c r="N1119" s="82"/>
      <c r="O1119" s="83"/>
      <c r="P1119" s="84"/>
      <c r="Q1119" s="82"/>
      <c r="R1119" s="83"/>
      <c r="S1119" s="69"/>
      <c r="T1119" s="63"/>
      <c r="U1119" s="141"/>
      <c r="V1119" s="74"/>
      <c r="W1119" s="145"/>
      <c r="X1119" s="60"/>
      <c r="Y1119" s="31"/>
      <c r="AA1119" s="33"/>
      <c r="AB1119" s="31"/>
    </row>
    <row r="1120" spans="1:28" s="2" customFormat="1">
      <c r="A1120" s="27"/>
      <c r="B1120" s="31"/>
      <c r="J1120" s="29"/>
      <c r="K1120" s="39"/>
      <c r="L1120" s="35"/>
      <c r="M1120" s="81"/>
      <c r="N1120" s="82"/>
      <c r="O1120" s="83"/>
      <c r="P1120" s="84"/>
      <c r="Q1120" s="82"/>
      <c r="R1120" s="83"/>
      <c r="S1120" s="69"/>
      <c r="T1120" s="63"/>
      <c r="U1120" s="141"/>
      <c r="V1120" s="74"/>
      <c r="W1120" s="145"/>
      <c r="X1120" s="60"/>
      <c r="Y1120" s="31"/>
      <c r="AA1120" s="33"/>
      <c r="AB1120" s="31"/>
    </row>
    <row r="1121" spans="1:28" s="2" customFormat="1">
      <c r="A1121" s="27"/>
      <c r="B1121" s="31"/>
      <c r="J1121" s="29"/>
      <c r="K1121" s="39"/>
      <c r="L1121" s="35"/>
      <c r="M1121" s="81"/>
      <c r="N1121" s="82"/>
      <c r="O1121" s="83"/>
      <c r="P1121" s="84"/>
      <c r="Q1121" s="82"/>
      <c r="R1121" s="83"/>
      <c r="S1121" s="69"/>
      <c r="T1121" s="63"/>
      <c r="U1121" s="141"/>
      <c r="V1121" s="74"/>
      <c r="W1121" s="145"/>
      <c r="X1121" s="60"/>
      <c r="Y1121" s="31"/>
      <c r="AA1121" s="33"/>
      <c r="AB1121" s="31"/>
    </row>
    <row r="1122" spans="1:28" s="2" customFormat="1">
      <c r="A1122" s="27"/>
      <c r="B1122" s="31"/>
      <c r="J1122" s="29"/>
      <c r="K1122" s="39"/>
      <c r="L1122" s="35"/>
      <c r="M1122" s="81"/>
      <c r="N1122" s="82"/>
      <c r="O1122" s="83"/>
      <c r="P1122" s="84"/>
      <c r="Q1122" s="82"/>
      <c r="R1122" s="83"/>
      <c r="S1122" s="69"/>
      <c r="T1122" s="63"/>
      <c r="U1122" s="141"/>
      <c r="V1122" s="74"/>
      <c r="W1122" s="145"/>
      <c r="X1122" s="60"/>
      <c r="Y1122" s="31"/>
      <c r="AA1122" s="33"/>
      <c r="AB1122" s="31"/>
    </row>
    <row r="1123" spans="1:28" s="2" customFormat="1">
      <c r="A1123" s="27"/>
      <c r="B1123" s="31"/>
      <c r="J1123" s="29"/>
      <c r="K1123" s="39"/>
      <c r="L1123" s="35"/>
      <c r="M1123" s="81"/>
      <c r="N1123" s="82"/>
      <c r="O1123" s="83"/>
      <c r="P1123" s="84"/>
      <c r="Q1123" s="82"/>
      <c r="R1123" s="83"/>
      <c r="S1123" s="69"/>
      <c r="T1123" s="63"/>
      <c r="U1123" s="141"/>
      <c r="V1123" s="74"/>
      <c r="W1123" s="145"/>
      <c r="X1123" s="60"/>
      <c r="Y1123" s="31"/>
      <c r="AA1123" s="33"/>
      <c r="AB1123" s="31"/>
    </row>
    <row r="1124" spans="1:28" s="2" customFormat="1">
      <c r="A1124" s="27"/>
      <c r="B1124" s="31"/>
      <c r="J1124" s="29"/>
      <c r="K1124" s="39"/>
      <c r="L1124" s="35"/>
      <c r="M1124" s="81"/>
      <c r="N1124" s="82"/>
      <c r="O1124" s="83"/>
      <c r="P1124" s="84"/>
      <c r="Q1124" s="82"/>
      <c r="R1124" s="83"/>
      <c r="S1124" s="69"/>
      <c r="T1124" s="63"/>
      <c r="U1124" s="141"/>
      <c r="V1124" s="74"/>
      <c r="W1124" s="145"/>
      <c r="X1124" s="60"/>
      <c r="Y1124" s="31"/>
      <c r="AA1124" s="33"/>
      <c r="AB1124" s="31"/>
    </row>
    <row r="1125" spans="1:28" s="2" customFormat="1">
      <c r="A1125" s="27"/>
      <c r="B1125" s="31"/>
      <c r="J1125" s="29"/>
      <c r="K1125" s="39"/>
      <c r="L1125" s="35"/>
      <c r="M1125" s="81"/>
      <c r="N1125" s="82"/>
      <c r="O1125" s="83"/>
      <c r="P1125" s="84"/>
      <c r="Q1125" s="82"/>
      <c r="R1125" s="83"/>
      <c r="S1125" s="69"/>
      <c r="T1125" s="63"/>
      <c r="U1125" s="141"/>
      <c r="V1125" s="74"/>
      <c r="W1125" s="145"/>
      <c r="X1125" s="60"/>
      <c r="Y1125" s="31"/>
      <c r="AA1125" s="33"/>
      <c r="AB1125" s="31"/>
    </row>
    <row r="1126" spans="1:28" s="2" customFormat="1">
      <c r="A1126" s="27"/>
      <c r="B1126" s="31"/>
      <c r="J1126" s="29"/>
      <c r="K1126" s="39"/>
      <c r="L1126" s="35"/>
      <c r="M1126" s="81"/>
      <c r="N1126" s="82"/>
      <c r="O1126" s="83"/>
      <c r="P1126" s="84"/>
      <c r="Q1126" s="82"/>
      <c r="R1126" s="83"/>
      <c r="S1126" s="69"/>
      <c r="T1126" s="63"/>
      <c r="U1126" s="141"/>
      <c r="V1126" s="74"/>
      <c r="W1126" s="145"/>
      <c r="X1126" s="60"/>
      <c r="Y1126" s="31"/>
      <c r="AA1126" s="33"/>
      <c r="AB1126" s="31"/>
    </row>
    <row r="1127" spans="1:28" s="2" customFormat="1">
      <c r="A1127" s="27"/>
      <c r="B1127" s="31"/>
      <c r="J1127" s="29"/>
      <c r="K1127" s="39"/>
      <c r="L1127" s="35"/>
      <c r="M1127" s="81"/>
      <c r="N1127" s="82"/>
      <c r="O1127" s="83"/>
      <c r="P1127" s="84"/>
      <c r="Q1127" s="82"/>
      <c r="R1127" s="83"/>
      <c r="S1127" s="69"/>
      <c r="T1127" s="63"/>
      <c r="U1127" s="141"/>
      <c r="V1127" s="74"/>
      <c r="W1127" s="145"/>
      <c r="X1127" s="60"/>
      <c r="Y1127" s="31"/>
      <c r="AA1127" s="33"/>
      <c r="AB1127" s="31"/>
    </row>
    <row r="1128" spans="1:28" s="2" customFormat="1">
      <c r="A1128" s="27"/>
      <c r="B1128" s="31"/>
      <c r="J1128" s="29"/>
      <c r="K1128" s="39"/>
      <c r="L1128" s="35"/>
      <c r="M1128" s="81"/>
      <c r="N1128" s="82"/>
      <c r="O1128" s="83"/>
      <c r="P1128" s="84"/>
      <c r="Q1128" s="82"/>
      <c r="R1128" s="83"/>
      <c r="S1128" s="69"/>
      <c r="T1128" s="63"/>
      <c r="U1128" s="141"/>
      <c r="V1128" s="74"/>
      <c r="W1128" s="145"/>
      <c r="X1128" s="60"/>
      <c r="Y1128" s="31"/>
      <c r="AA1128" s="33"/>
      <c r="AB1128" s="31"/>
    </row>
    <row r="1129" spans="1:28" s="2" customFormat="1">
      <c r="A1129" s="27"/>
      <c r="B1129" s="31"/>
      <c r="J1129" s="29"/>
      <c r="K1129" s="39"/>
      <c r="L1129" s="35"/>
      <c r="M1129" s="81"/>
      <c r="N1129" s="82"/>
      <c r="O1129" s="83"/>
      <c r="P1129" s="84"/>
      <c r="Q1129" s="82"/>
      <c r="R1129" s="83"/>
      <c r="S1129" s="69"/>
      <c r="T1129" s="63"/>
      <c r="U1129" s="141"/>
      <c r="V1129" s="74"/>
      <c r="W1129" s="145"/>
      <c r="X1129" s="60"/>
      <c r="Y1129" s="31"/>
      <c r="AA1129" s="33"/>
      <c r="AB1129" s="31"/>
    </row>
    <row r="1130" spans="1:28" s="2" customFormat="1">
      <c r="A1130" s="27"/>
      <c r="B1130" s="31"/>
      <c r="J1130" s="29"/>
      <c r="K1130" s="39"/>
      <c r="L1130" s="35"/>
      <c r="M1130" s="81"/>
      <c r="N1130" s="82"/>
      <c r="O1130" s="83"/>
      <c r="P1130" s="84"/>
      <c r="Q1130" s="82"/>
      <c r="R1130" s="83"/>
      <c r="S1130" s="69"/>
      <c r="T1130" s="63"/>
      <c r="U1130" s="141"/>
      <c r="V1130" s="74"/>
      <c r="W1130" s="145"/>
      <c r="X1130" s="60"/>
      <c r="Y1130" s="31"/>
      <c r="AA1130" s="33"/>
      <c r="AB1130" s="31"/>
    </row>
    <row r="1131" spans="1:28" s="2" customFormat="1">
      <c r="A1131" s="27"/>
      <c r="B1131" s="31"/>
      <c r="J1131" s="29"/>
      <c r="K1131" s="39"/>
      <c r="L1131" s="35"/>
      <c r="M1131" s="81"/>
      <c r="N1131" s="82"/>
      <c r="O1131" s="83"/>
      <c r="P1131" s="84"/>
      <c r="Q1131" s="82"/>
      <c r="R1131" s="83"/>
      <c r="S1131" s="69"/>
      <c r="T1131" s="63"/>
      <c r="U1131" s="141"/>
      <c r="V1131" s="74"/>
      <c r="W1131" s="145"/>
      <c r="X1131" s="60"/>
      <c r="Y1131" s="31"/>
      <c r="AA1131" s="33"/>
      <c r="AB1131" s="31"/>
    </row>
    <row r="1132" spans="1:28" s="2" customFormat="1">
      <c r="A1132" s="27"/>
      <c r="B1132" s="31"/>
      <c r="J1132" s="29"/>
      <c r="K1132" s="39"/>
      <c r="L1132" s="35"/>
      <c r="M1132" s="81"/>
      <c r="N1132" s="82"/>
      <c r="O1132" s="83"/>
      <c r="P1132" s="84"/>
      <c r="Q1132" s="82"/>
      <c r="R1132" s="83"/>
      <c r="S1132" s="69"/>
      <c r="T1132" s="63"/>
      <c r="U1132" s="141"/>
      <c r="V1132" s="74"/>
      <c r="W1132" s="145"/>
      <c r="X1132" s="60"/>
      <c r="Y1132" s="31"/>
      <c r="AA1132" s="33"/>
      <c r="AB1132" s="31"/>
    </row>
    <row r="1133" spans="1:28" s="2" customFormat="1">
      <c r="A1133" s="27"/>
      <c r="B1133" s="31"/>
      <c r="J1133" s="29"/>
      <c r="K1133" s="39"/>
      <c r="L1133" s="35"/>
      <c r="M1133" s="81"/>
      <c r="N1133" s="82"/>
      <c r="O1133" s="83"/>
      <c r="P1133" s="84"/>
      <c r="Q1133" s="82"/>
      <c r="R1133" s="83"/>
      <c r="S1133" s="69"/>
      <c r="T1133" s="63"/>
      <c r="U1133" s="141"/>
      <c r="V1133" s="74"/>
      <c r="W1133" s="145"/>
      <c r="X1133" s="60"/>
      <c r="Y1133" s="31"/>
      <c r="AA1133" s="33"/>
      <c r="AB1133" s="31"/>
    </row>
    <row r="1134" spans="1:28" s="2" customFormat="1">
      <c r="A1134" s="27"/>
      <c r="B1134" s="31"/>
      <c r="J1134" s="29"/>
      <c r="K1134" s="39"/>
      <c r="L1134" s="35"/>
      <c r="M1134" s="81"/>
      <c r="N1134" s="82"/>
      <c r="O1134" s="83"/>
      <c r="P1134" s="84"/>
      <c r="Q1134" s="82"/>
      <c r="R1134" s="83"/>
      <c r="S1134" s="69"/>
      <c r="T1134" s="63"/>
      <c r="U1134" s="141"/>
      <c r="V1134" s="74"/>
      <c r="W1134" s="145"/>
      <c r="X1134" s="60"/>
      <c r="Y1134" s="31"/>
      <c r="AA1134" s="33"/>
      <c r="AB1134" s="31"/>
    </row>
    <row r="1135" spans="1:28" s="2" customFormat="1">
      <c r="A1135" s="27"/>
      <c r="B1135" s="31"/>
      <c r="J1135" s="29"/>
      <c r="K1135" s="39"/>
      <c r="L1135" s="35"/>
      <c r="M1135" s="81"/>
      <c r="N1135" s="82"/>
      <c r="O1135" s="83"/>
      <c r="P1135" s="84"/>
      <c r="Q1135" s="82"/>
      <c r="R1135" s="83"/>
      <c r="S1135" s="69"/>
      <c r="T1135" s="63"/>
      <c r="U1135" s="141"/>
      <c r="V1135" s="74"/>
      <c r="W1135" s="145"/>
      <c r="X1135" s="60"/>
      <c r="Y1135" s="31"/>
      <c r="AA1135" s="33"/>
      <c r="AB1135" s="31"/>
    </row>
    <row r="1136" spans="1:28" s="2" customFormat="1">
      <c r="A1136" s="27"/>
      <c r="B1136" s="31"/>
      <c r="J1136" s="29"/>
      <c r="K1136" s="39"/>
      <c r="L1136" s="35"/>
      <c r="M1136" s="81"/>
      <c r="N1136" s="82"/>
      <c r="O1136" s="83"/>
      <c r="P1136" s="84"/>
      <c r="Q1136" s="82"/>
      <c r="R1136" s="83"/>
      <c r="S1136" s="69"/>
      <c r="T1136" s="63"/>
      <c r="U1136" s="141"/>
      <c r="V1136" s="74"/>
      <c r="W1136" s="145"/>
      <c r="X1136" s="60"/>
      <c r="Y1136" s="31"/>
      <c r="AA1136" s="33"/>
      <c r="AB1136" s="31"/>
    </row>
    <row r="1137" spans="1:28" s="2" customFormat="1">
      <c r="A1137" s="27"/>
      <c r="B1137" s="31"/>
      <c r="J1137" s="29"/>
      <c r="K1137" s="39"/>
      <c r="L1137" s="35"/>
      <c r="M1137" s="81"/>
      <c r="N1137" s="82"/>
      <c r="O1137" s="83"/>
      <c r="P1137" s="84"/>
      <c r="Q1137" s="82"/>
      <c r="R1137" s="83"/>
      <c r="S1137" s="69"/>
      <c r="T1137" s="63"/>
      <c r="U1137" s="141"/>
      <c r="V1137" s="74"/>
      <c r="W1137" s="145"/>
      <c r="X1137" s="60"/>
      <c r="Y1137" s="31"/>
      <c r="AA1137" s="33"/>
      <c r="AB1137" s="31"/>
    </row>
    <row r="1138" spans="1:28" s="2" customFormat="1">
      <c r="A1138" s="27"/>
      <c r="B1138" s="31"/>
      <c r="J1138" s="29"/>
      <c r="K1138" s="39"/>
      <c r="L1138" s="35"/>
      <c r="M1138" s="81"/>
      <c r="N1138" s="82"/>
      <c r="O1138" s="83"/>
      <c r="P1138" s="84"/>
      <c r="Q1138" s="82"/>
      <c r="R1138" s="83"/>
      <c r="S1138" s="69"/>
      <c r="T1138" s="63"/>
      <c r="U1138" s="141"/>
      <c r="V1138" s="74"/>
      <c r="W1138" s="145"/>
      <c r="X1138" s="60"/>
      <c r="Y1138" s="31"/>
      <c r="AA1138" s="33"/>
      <c r="AB1138" s="31"/>
    </row>
    <row r="1139" spans="1:28" s="2" customFormat="1">
      <c r="A1139" s="27"/>
      <c r="B1139" s="31"/>
      <c r="J1139" s="29"/>
      <c r="K1139" s="39"/>
      <c r="L1139" s="35"/>
      <c r="M1139" s="81"/>
      <c r="N1139" s="82"/>
      <c r="O1139" s="83"/>
      <c r="P1139" s="84"/>
      <c r="Q1139" s="82"/>
      <c r="R1139" s="83"/>
      <c r="S1139" s="69"/>
      <c r="T1139" s="63"/>
      <c r="U1139" s="141"/>
      <c r="V1139" s="74"/>
      <c r="W1139" s="145"/>
      <c r="X1139" s="60"/>
      <c r="Y1139" s="31"/>
      <c r="AA1139" s="33"/>
      <c r="AB1139" s="31"/>
    </row>
    <row r="1140" spans="1:28" s="2" customFormat="1">
      <c r="A1140" s="27"/>
      <c r="B1140" s="31"/>
      <c r="J1140" s="29"/>
      <c r="K1140" s="39"/>
      <c r="L1140" s="35"/>
      <c r="M1140" s="81"/>
      <c r="N1140" s="82"/>
      <c r="O1140" s="83"/>
      <c r="P1140" s="84"/>
      <c r="Q1140" s="82"/>
      <c r="R1140" s="83"/>
      <c r="S1140" s="69"/>
      <c r="T1140" s="63"/>
      <c r="U1140" s="141"/>
      <c r="V1140" s="74"/>
      <c r="W1140" s="145"/>
      <c r="X1140" s="60"/>
      <c r="Y1140" s="31"/>
      <c r="AA1140" s="33"/>
      <c r="AB1140" s="31"/>
    </row>
    <row r="1141" spans="1:28" s="2" customFormat="1">
      <c r="A1141" s="27"/>
      <c r="B1141" s="31"/>
      <c r="J1141" s="29"/>
      <c r="K1141" s="39"/>
      <c r="L1141" s="35"/>
      <c r="M1141" s="81"/>
      <c r="N1141" s="82"/>
      <c r="O1141" s="83"/>
      <c r="P1141" s="84"/>
      <c r="Q1141" s="82"/>
      <c r="R1141" s="83"/>
      <c r="S1141" s="69"/>
      <c r="T1141" s="63"/>
      <c r="U1141" s="141"/>
      <c r="V1141" s="74"/>
      <c r="W1141" s="145"/>
      <c r="X1141" s="60"/>
      <c r="Y1141" s="31"/>
      <c r="AA1141" s="33"/>
      <c r="AB1141" s="31"/>
    </row>
    <row r="1142" spans="1:28" s="2" customFormat="1">
      <c r="A1142" s="27"/>
      <c r="B1142" s="31"/>
      <c r="J1142" s="29"/>
      <c r="K1142" s="39"/>
      <c r="L1142" s="35"/>
      <c r="M1142" s="81"/>
      <c r="N1142" s="82"/>
      <c r="O1142" s="83"/>
      <c r="P1142" s="84"/>
      <c r="Q1142" s="82"/>
      <c r="R1142" s="83"/>
      <c r="S1142" s="69"/>
      <c r="T1142" s="63"/>
      <c r="U1142" s="141"/>
      <c r="V1142" s="74"/>
      <c r="W1142" s="145"/>
      <c r="X1142" s="60"/>
      <c r="Y1142" s="31"/>
      <c r="AA1142" s="33"/>
      <c r="AB1142" s="31"/>
    </row>
    <row r="1143" spans="1:28" s="2" customFormat="1">
      <c r="A1143" s="27"/>
      <c r="B1143" s="31"/>
      <c r="J1143" s="29"/>
      <c r="K1143" s="39"/>
      <c r="L1143" s="35"/>
      <c r="M1143" s="81"/>
      <c r="N1143" s="82"/>
      <c r="O1143" s="83"/>
      <c r="P1143" s="84"/>
      <c r="Q1143" s="82"/>
      <c r="R1143" s="83"/>
      <c r="S1143" s="69"/>
      <c r="T1143" s="63"/>
      <c r="U1143" s="141"/>
      <c r="V1143" s="74"/>
      <c r="W1143" s="145"/>
      <c r="X1143" s="60"/>
      <c r="Y1143" s="31"/>
      <c r="AA1143" s="33"/>
      <c r="AB1143" s="31"/>
    </row>
    <row r="1144" spans="1:28" s="2" customFormat="1">
      <c r="A1144" s="27"/>
      <c r="B1144" s="31"/>
      <c r="J1144" s="29"/>
      <c r="K1144" s="39"/>
      <c r="L1144" s="35"/>
      <c r="M1144" s="81"/>
      <c r="N1144" s="82"/>
      <c r="O1144" s="83"/>
      <c r="P1144" s="84"/>
      <c r="Q1144" s="82"/>
      <c r="R1144" s="83"/>
      <c r="S1144" s="69"/>
      <c r="T1144" s="63"/>
      <c r="U1144" s="141"/>
      <c r="V1144" s="74"/>
      <c r="W1144" s="145"/>
      <c r="X1144" s="60"/>
      <c r="Y1144" s="31"/>
      <c r="AA1144" s="33"/>
      <c r="AB1144" s="31"/>
    </row>
    <row r="1145" spans="1:28" s="2" customFormat="1">
      <c r="A1145" s="27"/>
      <c r="B1145" s="31"/>
      <c r="J1145" s="29"/>
      <c r="K1145" s="39"/>
      <c r="L1145" s="35"/>
      <c r="M1145" s="81"/>
      <c r="N1145" s="82"/>
      <c r="O1145" s="83"/>
      <c r="P1145" s="84"/>
      <c r="Q1145" s="82"/>
      <c r="R1145" s="83"/>
      <c r="S1145" s="69"/>
      <c r="T1145" s="63"/>
      <c r="U1145" s="141"/>
      <c r="V1145" s="74"/>
      <c r="W1145" s="145"/>
      <c r="X1145" s="60"/>
      <c r="Y1145" s="31"/>
      <c r="AA1145" s="33"/>
      <c r="AB1145" s="31"/>
    </row>
    <row r="1146" spans="1:28" s="2" customFormat="1">
      <c r="A1146" s="27"/>
      <c r="B1146" s="31"/>
      <c r="J1146" s="29"/>
      <c r="K1146" s="39"/>
      <c r="L1146" s="35"/>
      <c r="M1146" s="81"/>
      <c r="N1146" s="82"/>
      <c r="O1146" s="83"/>
      <c r="P1146" s="84"/>
      <c r="Q1146" s="82"/>
      <c r="R1146" s="83"/>
      <c r="S1146" s="69"/>
      <c r="T1146" s="63"/>
      <c r="U1146" s="141"/>
      <c r="V1146" s="74"/>
      <c r="W1146" s="145"/>
      <c r="X1146" s="60"/>
      <c r="Y1146" s="31"/>
      <c r="AA1146" s="33"/>
      <c r="AB1146" s="31"/>
    </row>
    <row r="1147" spans="1:28" s="2" customFormat="1">
      <c r="A1147" s="27"/>
      <c r="B1147" s="31"/>
      <c r="J1147" s="29"/>
      <c r="K1147" s="39"/>
      <c r="L1147" s="35"/>
      <c r="M1147" s="81"/>
      <c r="N1147" s="82"/>
      <c r="O1147" s="83"/>
      <c r="P1147" s="84"/>
      <c r="Q1147" s="82"/>
      <c r="R1147" s="83"/>
      <c r="S1147" s="69"/>
      <c r="T1147" s="63"/>
      <c r="U1147" s="141"/>
      <c r="V1147" s="74"/>
      <c r="W1147" s="145"/>
      <c r="X1147" s="60"/>
      <c r="Y1147" s="31"/>
      <c r="AA1147" s="33"/>
      <c r="AB1147" s="31"/>
    </row>
    <row r="1148" spans="1:28" s="2" customFormat="1">
      <c r="A1148" s="27"/>
      <c r="B1148" s="31"/>
      <c r="J1148" s="29"/>
      <c r="K1148" s="39"/>
      <c r="L1148" s="35"/>
      <c r="M1148" s="81"/>
      <c r="N1148" s="82"/>
      <c r="O1148" s="83"/>
      <c r="P1148" s="84"/>
      <c r="Q1148" s="82"/>
      <c r="R1148" s="83"/>
      <c r="S1148" s="69"/>
      <c r="T1148" s="63"/>
      <c r="U1148" s="141"/>
      <c r="V1148" s="74"/>
      <c r="W1148" s="145"/>
      <c r="X1148" s="60"/>
      <c r="Y1148" s="31"/>
      <c r="AA1148" s="33"/>
      <c r="AB1148" s="31"/>
    </row>
    <row r="1149" spans="1:28" s="2" customFormat="1">
      <c r="A1149" s="27"/>
      <c r="B1149" s="31"/>
      <c r="J1149" s="29"/>
      <c r="K1149" s="39"/>
      <c r="L1149" s="35"/>
      <c r="M1149" s="81"/>
      <c r="N1149" s="82"/>
      <c r="O1149" s="83"/>
      <c r="P1149" s="84"/>
      <c r="Q1149" s="82"/>
      <c r="R1149" s="83"/>
      <c r="S1149" s="69"/>
      <c r="T1149" s="63"/>
      <c r="U1149" s="141"/>
      <c r="V1149" s="74"/>
      <c r="W1149" s="145"/>
      <c r="X1149" s="60"/>
      <c r="Y1149" s="31"/>
      <c r="AA1149" s="33"/>
      <c r="AB1149" s="31"/>
    </row>
    <row r="1150" spans="1:28" s="2" customFormat="1">
      <c r="A1150" s="27"/>
      <c r="B1150" s="31"/>
      <c r="J1150" s="29"/>
      <c r="K1150" s="39"/>
      <c r="L1150" s="35"/>
      <c r="M1150" s="81"/>
      <c r="N1150" s="82"/>
      <c r="O1150" s="83"/>
      <c r="P1150" s="84"/>
      <c r="Q1150" s="82"/>
      <c r="R1150" s="83"/>
      <c r="S1150" s="69"/>
      <c r="T1150" s="63"/>
      <c r="U1150" s="141"/>
      <c r="V1150" s="74"/>
      <c r="W1150" s="145"/>
      <c r="X1150" s="60"/>
      <c r="Y1150" s="31"/>
      <c r="AA1150" s="33"/>
      <c r="AB1150" s="31"/>
    </row>
    <row r="1151" spans="1:28" s="2" customFormat="1">
      <c r="A1151" s="27"/>
      <c r="B1151" s="31"/>
      <c r="J1151" s="29"/>
      <c r="K1151" s="39"/>
      <c r="L1151" s="35"/>
      <c r="M1151" s="81"/>
      <c r="N1151" s="82"/>
      <c r="O1151" s="83"/>
      <c r="P1151" s="84"/>
      <c r="Q1151" s="82"/>
      <c r="R1151" s="83"/>
      <c r="S1151" s="69"/>
      <c r="T1151" s="63"/>
      <c r="U1151" s="141"/>
      <c r="V1151" s="74"/>
      <c r="W1151" s="145"/>
      <c r="X1151" s="60"/>
      <c r="Y1151" s="31"/>
      <c r="AA1151" s="33"/>
      <c r="AB1151" s="31"/>
    </row>
    <row r="1152" spans="1:28" s="2" customFormat="1">
      <c r="A1152" s="27"/>
      <c r="B1152" s="31"/>
      <c r="J1152" s="29"/>
      <c r="K1152" s="39"/>
      <c r="L1152" s="35"/>
      <c r="M1152" s="81"/>
      <c r="N1152" s="82"/>
      <c r="O1152" s="83"/>
      <c r="P1152" s="84"/>
      <c r="Q1152" s="82"/>
      <c r="R1152" s="83"/>
      <c r="S1152" s="69"/>
      <c r="T1152" s="63"/>
      <c r="U1152" s="141"/>
      <c r="V1152" s="74"/>
      <c r="W1152" s="145"/>
      <c r="X1152" s="60"/>
      <c r="Y1152" s="31"/>
      <c r="AA1152" s="33"/>
      <c r="AB1152" s="31"/>
    </row>
    <row r="1153" spans="1:28" s="2" customFormat="1">
      <c r="A1153" s="27"/>
      <c r="B1153" s="31"/>
      <c r="J1153" s="29"/>
      <c r="K1153" s="39"/>
      <c r="L1153" s="35"/>
      <c r="M1153" s="81"/>
      <c r="N1153" s="82"/>
      <c r="O1153" s="83"/>
      <c r="P1153" s="84"/>
      <c r="Q1153" s="82"/>
      <c r="R1153" s="83"/>
      <c r="S1153" s="69"/>
      <c r="T1153" s="63"/>
      <c r="U1153" s="141"/>
      <c r="V1153" s="74"/>
      <c r="W1153" s="145"/>
      <c r="X1153" s="60"/>
      <c r="Y1153" s="31"/>
      <c r="AA1153" s="33"/>
      <c r="AB1153" s="31"/>
    </row>
    <row r="1154" spans="1:28" s="2" customFormat="1">
      <c r="A1154" s="27"/>
      <c r="B1154" s="31"/>
      <c r="J1154" s="29"/>
      <c r="K1154" s="39"/>
      <c r="L1154" s="35"/>
      <c r="M1154" s="81"/>
      <c r="N1154" s="82"/>
      <c r="O1154" s="83"/>
      <c r="P1154" s="84"/>
      <c r="Q1154" s="82"/>
      <c r="R1154" s="83"/>
      <c r="S1154" s="69"/>
      <c r="T1154" s="63"/>
      <c r="U1154" s="141"/>
      <c r="V1154" s="74"/>
      <c r="W1154" s="145"/>
      <c r="X1154" s="60"/>
      <c r="Y1154" s="31"/>
      <c r="AA1154" s="33"/>
      <c r="AB1154" s="31"/>
    </row>
    <row r="1155" spans="1:28" s="2" customFormat="1">
      <c r="A1155" s="27"/>
      <c r="B1155" s="31"/>
      <c r="J1155" s="29"/>
      <c r="K1155" s="39"/>
      <c r="L1155" s="35"/>
      <c r="M1155" s="81"/>
      <c r="N1155" s="82"/>
      <c r="O1155" s="83"/>
      <c r="P1155" s="84"/>
      <c r="Q1155" s="82"/>
      <c r="R1155" s="83"/>
      <c r="S1155" s="69"/>
      <c r="T1155" s="63"/>
      <c r="U1155" s="141"/>
      <c r="V1155" s="74"/>
      <c r="W1155" s="145"/>
      <c r="X1155" s="60"/>
      <c r="Y1155" s="31"/>
      <c r="AA1155" s="33"/>
      <c r="AB1155" s="31"/>
    </row>
    <row r="1156" spans="1:28" s="2" customFormat="1">
      <c r="A1156" s="27"/>
      <c r="B1156" s="31"/>
      <c r="J1156" s="29"/>
      <c r="K1156" s="39"/>
      <c r="L1156" s="35"/>
      <c r="M1156" s="81"/>
      <c r="N1156" s="82"/>
      <c r="O1156" s="83"/>
      <c r="P1156" s="84"/>
      <c r="Q1156" s="82"/>
      <c r="R1156" s="83"/>
      <c r="S1156" s="69"/>
      <c r="T1156" s="63"/>
      <c r="U1156" s="141"/>
      <c r="V1156" s="74"/>
      <c r="W1156" s="145"/>
      <c r="X1156" s="60"/>
      <c r="Y1156" s="31"/>
      <c r="AA1156" s="33"/>
      <c r="AB1156" s="31"/>
    </row>
    <row r="1157" spans="1:28" s="2" customFormat="1">
      <c r="A1157" s="27"/>
      <c r="B1157" s="31"/>
      <c r="J1157" s="29"/>
      <c r="K1157" s="39"/>
      <c r="L1157" s="35"/>
      <c r="M1157" s="81"/>
      <c r="N1157" s="82"/>
      <c r="O1157" s="83"/>
      <c r="P1157" s="84"/>
      <c r="Q1157" s="82"/>
      <c r="R1157" s="83"/>
      <c r="S1157" s="69"/>
      <c r="T1157" s="63"/>
      <c r="U1157" s="141"/>
      <c r="V1157" s="74"/>
      <c r="W1157" s="145"/>
      <c r="X1157" s="60"/>
      <c r="Y1157" s="31"/>
      <c r="AA1157" s="33"/>
      <c r="AB1157" s="31"/>
    </row>
    <row r="1158" spans="1:28" s="2" customFormat="1">
      <c r="A1158" s="27"/>
      <c r="B1158" s="31"/>
      <c r="J1158" s="29"/>
      <c r="K1158" s="39"/>
      <c r="L1158" s="35"/>
      <c r="M1158" s="81"/>
      <c r="N1158" s="82"/>
      <c r="O1158" s="83"/>
      <c r="P1158" s="84"/>
      <c r="Q1158" s="82"/>
      <c r="R1158" s="83"/>
      <c r="S1158" s="69"/>
      <c r="T1158" s="63"/>
      <c r="U1158" s="141"/>
      <c r="V1158" s="74"/>
      <c r="W1158" s="145"/>
      <c r="X1158" s="60"/>
      <c r="Y1158" s="31"/>
      <c r="AA1158" s="33"/>
      <c r="AB1158" s="31"/>
    </row>
    <row r="1159" spans="1:28" s="2" customFormat="1">
      <c r="A1159" s="27"/>
      <c r="B1159" s="31"/>
      <c r="J1159" s="29"/>
      <c r="K1159" s="39"/>
      <c r="L1159" s="35"/>
      <c r="M1159" s="81"/>
      <c r="N1159" s="82"/>
      <c r="O1159" s="83"/>
      <c r="P1159" s="84"/>
      <c r="Q1159" s="82"/>
      <c r="R1159" s="83"/>
      <c r="S1159" s="69"/>
      <c r="T1159" s="63"/>
      <c r="U1159" s="141"/>
      <c r="V1159" s="74"/>
      <c r="W1159" s="145"/>
      <c r="X1159" s="60"/>
      <c r="Y1159" s="31"/>
      <c r="AA1159" s="33"/>
      <c r="AB1159" s="31"/>
    </row>
    <row r="1160" spans="1:28" s="2" customFormat="1">
      <c r="A1160" s="27"/>
      <c r="B1160" s="31"/>
      <c r="J1160" s="29"/>
      <c r="K1160" s="39"/>
      <c r="L1160" s="35"/>
      <c r="M1160" s="81"/>
      <c r="N1160" s="82"/>
      <c r="O1160" s="83"/>
      <c r="P1160" s="84"/>
      <c r="Q1160" s="82"/>
      <c r="R1160" s="83"/>
      <c r="S1160" s="69"/>
      <c r="T1160" s="63"/>
      <c r="U1160" s="141"/>
      <c r="V1160" s="74"/>
      <c r="W1160" s="145"/>
      <c r="X1160" s="60"/>
      <c r="Y1160" s="31"/>
      <c r="AA1160" s="33"/>
      <c r="AB1160" s="31"/>
    </row>
    <row r="1161" spans="1:28" s="2" customFormat="1">
      <c r="A1161" s="27"/>
      <c r="B1161" s="31"/>
      <c r="J1161" s="29"/>
      <c r="K1161" s="39"/>
      <c r="L1161" s="35"/>
      <c r="M1161" s="81"/>
      <c r="N1161" s="82"/>
      <c r="O1161" s="83"/>
      <c r="P1161" s="84"/>
      <c r="Q1161" s="82"/>
      <c r="R1161" s="83"/>
      <c r="S1161" s="69"/>
      <c r="T1161" s="63"/>
      <c r="U1161" s="141"/>
      <c r="V1161" s="74"/>
      <c r="W1161" s="145"/>
      <c r="X1161" s="60"/>
      <c r="Y1161" s="31"/>
      <c r="AA1161" s="33"/>
      <c r="AB1161" s="31"/>
    </row>
    <row r="1162" spans="1:28" s="2" customFormat="1">
      <c r="A1162" s="27"/>
      <c r="B1162" s="31"/>
      <c r="J1162" s="29"/>
      <c r="K1162" s="39"/>
      <c r="L1162" s="35"/>
      <c r="M1162" s="81"/>
      <c r="N1162" s="82"/>
      <c r="O1162" s="83"/>
      <c r="P1162" s="84"/>
      <c r="Q1162" s="82"/>
      <c r="R1162" s="83"/>
      <c r="S1162" s="69"/>
      <c r="T1162" s="63"/>
      <c r="U1162" s="141"/>
      <c r="V1162" s="74"/>
      <c r="W1162" s="145"/>
      <c r="X1162" s="60"/>
      <c r="Y1162" s="31"/>
      <c r="AA1162" s="33"/>
      <c r="AB1162" s="31"/>
    </row>
    <row r="1163" spans="1:28" s="2" customFormat="1">
      <c r="A1163" s="27"/>
      <c r="B1163" s="31"/>
      <c r="J1163" s="29"/>
      <c r="K1163" s="39"/>
      <c r="L1163" s="35"/>
      <c r="M1163" s="81"/>
      <c r="N1163" s="82"/>
      <c r="O1163" s="83"/>
      <c r="P1163" s="84"/>
      <c r="Q1163" s="82"/>
      <c r="R1163" s="83"/>
      <c r="S1163" s="69"/>
      <c r="T1163" s="63"/>
      <c r="U1163" s="141"/>
      <c r="V1163" s="74"/>
      <c r="W1163" s="145"/>
      <c r="X1163" s="60"/>
      <c r="Y1163" s="31"/>
      <c r="AA1163" s="33"/>
      <c r="AB1163" s="31"/>
    </row>
    <row r="1164" spans="1:28" s="2" customFormat="1">
      <c r="A1164" s="27"/>
      <c r="B1164" s="31"/>
      <c r="J1164" s="29"/>
      <c r="K1164" s="39"/>
      <c r="L1164" s="35"/>
      <c r="M1164" s="81"/>
      <c r="N1164" s="82"/>
      <c r="O1164" s="83"/>
      <c r="P1164" s="84"/>
      <c r="Q1164" s="82"/>
      <c r="R1164" s="83"/>
      <c r="S1164" s="69"/>
      <c r="T1164" s="63"/>
      <c r="U1164" s="141"/>
      <c r="V1164" s="74"/>
      <c r="W1164" s="145"/>
      <c r="X1164" s="60"/>
      <c r="Y1164" s="31"/>
      <c r="AA1164" s="33"/>
      <c r="AB1164" s="31"/>
    </row>
    <row r="1165" spans="1:28" s="2" customFormat="1">
      <c r="A1165" s="27"/>
      <c r="B1165" s="31"/>
      <c r="J1165" s="29"/>
      <c r="K1165" s="39"/>
      <c r="L1165" s="35"/>
      <c r="M1165" s="81"/>
      <c r="N1165" s="82"/>
      <c r="O1165" s="83"/>
      <c r="P1165" s="84"/>
      <c r="Q1165" s="82"/>
      <c r="R1165" s="83"/>
      <c r="S1165" s="69"/>
      <c r="T1165" s="63"/>
      <c r="U1165" s="141"/>
      <c r="V1165" s="74"/>
      <c r="W1165" s="145"/>
      <c r="X1165" s="60"/>
      <c r="Y1165" s="31"/>
      <c r="AA1165" s="33"/>
      <c r="AB1165" s="31"/>
    </row>
    <row r="1166" spans="1:28" s="2" customFormat="1">
      <c r="A1166" s="27"/>
      <c r="B1166" s="31"/>
      <c r="J1166" s="29"/>
      <c r="K1166" s="39"/>
      <c r="L1166" s="35"/>
      <c r="M1166" s="81"/>
      <c r="N1166" s="82"/>
      <c r="O1166" s="83"/>
      <c r="P1166" s="84"/>
      <c r="Q1166" s="82"/>
      <c r="R1166" s="83"/>
      <c r="S1166" s="69"/>
      <c r="T1166" s="63"/>
      <c r="U1166" s="141"/>
      <c r="V1166" s="74"/>
      <c r="W1166" s="145"/>
      <c r="X1166" s="60"/>
      <c r="Y1166" s="31"/>
      <c r="AA1166" s="33"/>
      <c r="AB1166" s="31"/>
    </row>
    <row r="1167" spans="1:28" s="2" customFormat="1">
      <c r="A1167" s="27"/>
      <c r="B1167" s="31"/>
      <c r="J1167" s="29"/>
      <c r="K1167" s="39"/>
      <c r="L1167" s="35"/>
      <c r="M1167" s="81"/>
      <c r="N1167" s="82"/>
      <c r="O1167" s="83"/>
      <c r="P1167" s="84"/>
      <c r="Q1167" s="82"/>
      <c r="R1167" s="83"/>
      <c r="S1167" s="69"/>
      <c r="T1167" s="63"/>
      <c r="U1167" s="141"/>
      <c r="V1167" s="74"/>
      <c r="W1167" s="145"/>
      <c r="X1167" s="60"/>
      <c r="Y1167" s="31"/>
      <c r="AA1167" s="33"/>
      <c r="AB1167" s="31"/>
    </row>
    <row r="1168" spans="1:28" s="2" customFormat="1">
      <c r="A1168" s="27"/>
      <c r="B1168" s="31"/>
      <c r="J1168" s="29"/>
      <c r="K1168" s="39"/>
      <c r="L1168" s="35"/>
      <c r="M1168" s="81"/>
      <c r="N1168" s="82"/>
      <c r="O1168" s="83"/>
      <c r="P1168" s="84"/>
      <c r="Q1168" s="82"/>
      <c r="R1168" s="83"/>
      <c r="S1168" s="69"/>
      <c r="T1168" s="63"/>
      <c r="U1168" s="141"/>
      <c r="V1168" s="74"/>
      <c r="W1168" s="145"/>
      <c r="X1168" s="60"/>
      <c r="Y1168" s="31"/>
      <c r="AA1168" s="33"/>
      <c r="AB1168" s="31"/>
    </row>
    <row r="1169" spans="1:28" s="2" customFormat="1">
      <c r="A1169" s="27"/>
      <c r="B1169" s="31"/>
      <c r="J1169" s="29"/>
      <c r="K1169" s="39"/>
      <c r="L1169" s="35"/>
      <c r="M1169" s="81"/>
      <c r="N1169" s="82"/>
      <c r="O1169" s="83"/>
      <c r="P1169" s="84"/>
      <c r="Q1169" s="82"/>
      <c r="R1169" s="83"/>
      <c r="S1169" s="69"/>
      <c r="T1169" s="63"/>
      <c r="U1169" s="141"/>
      <c r="V1169" s="74"/>
      <c r="W1169" s="145"/>
      <c r="X1169" s="60"/>
      <c r="Y1169" s="31"/>
      <c r="AA1169" s="33"/>
      <c r="AB1169" s="31"/>
    </row>
    <row r="1170" spans="1:28" s="2" customFormat="1">
      <c r="A1170" s="27"/>
      <c r="B1170" s="31"/>
      <c r="J1170" s="29"/>
      <c r="K1170" s="39"/>
      <c r="L1170" s="35"/>
      <c r="M1170" s="81"/>
      <c r="N1170" s="82"/>
      <c r="O1170" s="83"/>
      <c r="P1170" s="84"/>
      <c r="Q1170" s="82"/>
      <c r="R1170" s="83"/>
      <c r="S1170" s="69"/>
      <c r="T1170" s="63"/>
      <c r="U1170" s="141"/>
      <c r="V1170" s="74"/>
      <c r="W1170" s="145"/>
      <c r="X1170" s="60"/>
      <c r="Y1170" s="31"/>
      <c r="AA1170" s="33"/>
      <c r="AB1170" s="31"/>
    </row>
    <row r="1171" spans="1:28" s="2" customFormat="1">
      <c r="A1171" s="27"/>
      <c r="B1171" s="31"/>
      <c r="J1171" s="29"/>
      <c r="K1171" s="39"/>
      <c r="L1171" s="35"/>
      <c r="M1171" s="81"/>
      <c r="N1171" s="82"/>
      <c r="O1171" s="83"/>
      <c r="P1171" s="84"/>
      <c r="Q1171" s="82"/>
      <c r="R1171" s="83"/>
      <c r="S1171" s="69"/>
      <c r="T1171" s="63"/>
      <c r="U1171" s="141"/>
      <c r="V1171" s="74"/>
      <c r="W1171" s="145"/>
      <c r="X1171" s="60"/>
      <c r="Y1171" s="31"/>
      <c r="AA1171" s="33"/>
      <c r="AB1171" s="31"/>
    </row>
    <row r="1172" spans="1:28" s="2" customFormat="1">
      <c r="A1172" s="27"/>
      <c r="B1172" s="31"/>
      <c r="J1172" s="29"/>
      <c r="K1172" s="39"/>
      <c r="L1172" s="35"/>
      <c r="M1172" s="81"/>
      <c r="N1172" s="82"/>
      <c r="O1172" s="83"/>
      <c r="P1172" s="84"/>
      <c r="Q1172" s="82"/>
      <c r="R1172" s="83"/>
      <c r="S1172" s="69"/>
      <c r="T1172" s="63"/>
      <c r="U1172" s="141"/>
      <c r="V1172" s="74"/>
      <c r="W1172" s="145"/>
      <c r="X1172" s="60"/>
      <c r="Y1172" s="31"/>
      <c r="AA1172" s="33"/>
      <c r="AB1172" s="31"/>
    </row>
    <row r="1173" spans="1:28" s="2" customFormat="1">
      <c r="A1173" s="27"/>
      <c r="B1173" s="31"/>
      <c r="J1173" s="29"/>
      <c r="K1173" s="39"/>
      <c r="L1173" s="35"/>
      <c r="M1173" s="81"/>
      <c r="N1173" s="82"/>
      <c r="O1173" s="83"/>
      <c r="P1173" s="84"/>
      <c r="Q1173" s="82"/>
      <c r="R1173" s="83"/>
      <c r="S1173" s="69"/>
      <c r="T1173" s="63"/>
      <c r="U1173" s="141"/>
      <c r="V1173" s="74"/>
      <c r="W1173" s="145"/>
      <c r="X1173" s="60"/>
      <c r="Y1173" s="31"/>
      <c r="AA1173" s="33"/>
      <c r="AB1173" s="31"/>
    </row>
    <row r="1174" spans="1:28" s="2" customFormat="1">
      <c r="A1174" s="27"/>
      <c r="B1174" s="31"/>
      <c r="J1174" s="29"/>
      <c r="K1174" s="39"/>
      <c r="L1174" s="35"/>
      <c r="M1174" s="81"/>
      <c r="N1174" s="82"/>
      <c r="O1174" s="83"/>
      <c r="P1174" s="84"/>
      <c r="Q1174" s="82"/>
      <c r="R1174" s="83"/>
      <c r="S1174" s="69"/>
      <c r="T1174" s="63"/>
      <c r="U1174" s="141"/>
      <c r="V1174" s="74"/>
      <c r="W1174" s="145"/>
      <c r="X1174" s="60"/>
      <c r="Y1174" s="31"/>
      <c r="AA1174" s="33"/>
      <c r="AB1174" s="31"/>
    </row>
    <row r="1175" spans="1:28" s="2" customFormat="1">
      <c r="A1175" s="27"/>
      <c r="B1175" s="31"/>
      <c r="J1175" s="29"/>
      <c r="K1175" s="39"/>
      <c r="L1175" s="35"/>
      <c r="M1175" s="81"/>
      <c r="N1175" s="82"/>
      <c r="O1175" s="83"/>
      <c r="P1175" s="84"/>
      <c r="Q1175" s="82"/>
      <c r="R1175" s="83"/>
      <c r="S1175" s="69"/>
      <c r="T1175" s="63"/>
      <c r="U1175" s="141"/>
      <c r="V1175" s="74"/>
      <c r="W1175" s="145"/>
      <c r="X1175" s="60"/>
      <c r="Y1175" s="31"/>
      <c r="AA1175" s="33"/>
      <c r="AB1175" s="31"/>
    </row>
    <row r="1176" spans="1:28" s="2" customFormat="1">
      <c r="A1176" s="27"/>
      <c r="B1176" s="31"/>
      <c r="J1176" s="29"/>
      <c r="K1176" s="39"/>
      <c r="L1176" s="35"/>
      <c r="M1176" s="81"/>
      <c r="N1176" s="82"/>
      <c r="O1176" s="83"/>
      <c r="P1176" s="84"/>
      <c r="Q1176" s="82"/>
      <c r="R1176" s="83"/>
      <c r="S1176" s="69"/>
      <c r="T1176" s="63"/>
      <c r="U1176" s="141"/>
      <c r="V1176" s="74"/>
      <c r="W1176" s="145"/>
      <c r="X1176" s="60"/>
      <c r="Y1176" s="31"/>
      <c r="AA1176" s="33"/>
      <c r="AB1176" s="31"/>
    </row>
    <row r="1177" spans="1:28" s="2" customFormat="1">
      <c r="A1177" s="27"/>
      <c r="B1177" s="31"/>
      <c r="J1177" s="29"/>
      <c r="K1177" s="39"/>
      <c r="L1177" s="35"/>
      <c r="M1177" s="81"/>
      <c r="N1177" s="82"/>
      <c r="O1177" s="83"/>
      <c r="P1177" s="84"/>
      <c r="Q1177" s="82"/>
      <c r="R1177" s="83"/>
      <c r="S1177" s="69"/>
      <c r="T1177" s="63"/>
      <c r="U1177" s="141"/>
      <c r="V1177" s="74"/>
      <c r="W1177" s="145"/>
      <c r="X1177" s="60"/>
      <c r="Y1177" s="31"/>
      <c r="AA1177" s="33"/>
      <c r="AB1177" s="31"/>
    </row>
    <row r="1178" spans="1:28" s="2" customFormat="1">
      <c r="A1178" s="27"/>
      <c r="B1178" s="31"/>
      <c r="J1178" s="29"/>
      <c r="K1178" s="39"/>
      <c r="L1178" s="35"/>
      <c r="M1178" s="81"/>
      <c r="N1178" s="82"/>
      <c r="O1178" s="83"/>
      <c r="P1178" s="84"/>
      <c r="Q1178" s="82"/>
      <c r="R1178" s="83"/>
      <c r="S1178" s="69"/>
      <c r="T1178" s="63"/>
      <c r="U1178" s="141"/>
      <c r="V1178" s="74"/>
      <c r="W1178" s="145"/>
      <c r="X1178" s="60"/>
      <c r="Y1178" s="31"/>
      <c r="AA1178" s="33"/>
      <c r="AB1178" s="31"/>
    </row>
    <row r="1179" spans="1:28" s="2" customFormat="1">
      <c r="A1179" s="27"/>
      <c r="B1179" s="31"/>
      <c r="J1179" s="29"/>
      <c r="K1179" s="39"/>
      <c r="L1179" s="35"/>
      <c r="M1179" s="81"/>
      <c r="N1179" s="82"/>
      <c r="O1179" s="83"/>
      <c r="P1179" s="84"/>
      <c r="Q1179" s="82"/>
      <c r="R1179" s="83"/>
      <c r="S1179" s="69"/>
      <c r="T1179" s="63"/>
      <c r="U1179" s="141"/>
      <c r="V1179" s="74"/>
      <c r="W1179" s="145"/>
      <c r="X1179" s="60"/>
      <c r="Y1179" s="31"/>
      <c r="AA1179" s="33"/>
      <c r="AB1179" s="31"/>
    </row>
    <row r="1180" spans="1:28" s="2" customFormat="1">
      <c r="A1180" s="27"/>
      <c r="B1180" s="31"/>
      <c r="J1180" s="29"/>
      <c r="K1180" s="39"/>
      <c r="L1180" s="35"/>
      <c r="M1180" s="81"/>
      <c r="N1180" s="82"/>
      <c r="O1180" s="83"/>
      <c r="P1180" s="84"/>
      <c r="Q1180" s="82"/>
      <c r="R1180" s="83"/>
      <c r="S1180" s="69"/>
      <c r="T1180" s="63"/>
      <c r="U1180" s="141"/>
      <c r="V1180" s="74"/>
      <c r="W1180" s="145"/>
      <c r="X1180" s="60"/>
      <c r="Y1180" s="31"/>
      <c r="AA1180" s="33"/>
      <c r="AB1180" s="31"/>
    </row>
    <row r="1181" spans="1:28" s="2" customFormat="1">
      <c r="A1181" s="27"/>
      <c r="B1181" s="31"/>
      <c r="J1181" s="29"/>
      <c r="K1181" s="39"/>
      <c r="L1181" s="35"/>
      <c r="M1181" s="81"/>
      <c r="N1181" s="82"/>
      <c r="O1181" s="83"/>
      <c r="P1181" s="84"/>
      <c r="Q1181" s="82"/>
      <c r="R1181" s="83"/>
      <c r="S1181" s="69"/>
      <c r="T1181" s="63"/>
      <c r="U1181" s="141"/>
      <c r="V1181" s="74"/>
      <c r="W1181" s="145"/>
      <c r="X1181" s="60"/>
      <c r="Y1181" s="31"/>
      <c r="AA1181" s="33"/>
      <c r="AB1181" s="31"/>
    </row>
    <row r="1182" spans="1:28" s="2" customFormat="1">
      <c r="A1182" s="27"/>
      <c r="B1182" s="31"/>
      <c r="J1182" s="29"/>
      <c r="K1182" s="39"/>
      <c r="L1182" s="35"/>
      <c r="M1182" s="81"/>
      <c r="N1182" s="82"/>
      <c r="O1182" s="83"/>
      <c r="P1182" s="84"/>
      <c r="Q1182" s="82"/>
      <c r="R1182" s="83"/>
      <c r="S1182" s="69"/>
      <c r="T1182" s="63"/>
      <c r="U1182" s="141"/>
      <c r="V1182" s="74"/>
      <c r="W1182" s="145"/>
      <c r="X1182" s="60"/>
      <c r="Y1182" s="31"/>
      <c r="AA1182" s="33"/>
      <c r="AB1182" s="31"/>
    </row>
    <row r="1183" spans="1:28" s="2" customFormat="1">
      <c r="A1183" s="27"/>
      <c r="B1183" s="31"/>
      <c r="J1183" s="29"/>
      <c r="K1183" s="39"/>
      <c r="L1183" s="35"/>
      <c r="M1183" s="81"/>
      <c r="N1183" s="82"/>
      <c r="O1183" s="83"/>
      <c r="P1183" s="84"/>
      <c r="Q1183" s="82"/>
      <c r="R1183" s="83"/>
      <c r="S1183" s="69"/>
      <c r="T1183" s="63"/>
      <c r="U1183" s="141"/>
      <c r="V1183" s="74"/>
      <c r="W1183" s="145"/>
      <c r="X1183" s="60"/>
      <c r="Y1183" s="31"/>
      <c r="AA1183" s="33"/>
      <c r="AB1183" s="31"/>
    </row>
    <row r="1184" spans="1:28" s="2" customFormat="1">
      <c r="A1184" s="27"/>
      <c r="B1184" s="31"/>
      <c r="J1184" s="29"/>
      <c r="K1184" s="39"/>
      <c r="L1184" s="35"/>
      <c r="M1184" s="81"/>
      <c r="N1184" s="82"/>
      <c r="O1184" s="83"/>
      <c r="P1184" s="84"/>
      <c r="Q1184" s="82"/>
      <c r="R1184" s="83"/>
      <c r="S1184" s="69"/>
      <c r="T1184" s="63"/>
      <c r="U1184" s="141"/>
      <c r="V1184" s="74"/>
      <c r="W1184" s="145"/>
      <c r="X1184" s="60"/>
      <c r="Y1184" s="31"/>
      <c r="AA1184" s="33"/>
      <c r="AB1184" s="31"/>
    </row>
    <row r="1185" spans="1:28" s="2" customFormat="1">
      <c r="A1185" s="27"/>
      <c r="B1185" s="31"/>
      <c r="J1185" s="29"/>
      <c r="K1185" s="39"/>
      <c r="L1185" s="35"/>
      <c r="M1185" s="81"/>
      <c r="N1185" s="82"/>
      <c r="O1185" s="83"/>
      <c r="P1185" s="84"/>
      <c r="Q1185" s="82"/>
      <c r="R1185" s="83"/>
      <c r="S1185" s="69"/>
      <c r="T1185" s="63"/>
      <c r="U1185" s="141"/>
      <c r="V1185" s="74"/>
      <c r="W1185" s="145"/>
      <c r="X1185" s="60"/>
      <c r="Y1185" s="31"/>
      <c r="AA1185" s="33"/>
      <c r="AB1185" s="31"/>
    </row>
    <row r="1186" spans="1:28" s="2" customFormat="1">
      <c r="A1186" s="27"/>
      <c r="B1186" s="31"/>
      <c r="J1186" s="29"/>
      <c r="K1186" s="39"/>
      <c r="L1186" s="35"/>
      <c r="M1186" s="81"/>
      <c r="N1186" s="82"/>
      <c r="O1186" s="83"/>
      <c r="P1186" s="84"/>
      <c r="Q1186" s="82"/>
      <c r="R1186" s="83"/>
      <c r="S1186" s="69"/>
      <c r="T1186" s="63"/>
      <c r="U1186" s="141"/>
      <c r="V1186" s="74"/>
      <c r="W1186" s="145"/>
      <c r="X1186" s="60"/>
      <c r="Y1186" s="31"/>
      <c r="AA1186" s="33"/>
      <c r="AB1186" s="31"/>
    </row>
    <row r="1187" spans="1:28" s="2" customFormat="1">
      <c r="A1187" s="27"/>
      <c r="B1187" s="31"/>
      <c r="J1187" s="29"/>
      <c r="K1187" s="39"/>
      <c r="L1187" s="35"/>
      <c r="M1187" s="81"/>
      <c r="N1187" s="82"/>
      <c r="O1187" s="83"/>
      <c r="P1187" s="84"/>
      <c r="Q1187" s="82"/>
      <c r="R1187" s="83"/>
      <c r="S1187" s="69"/>
      <c r="T1187" s="63"/>
      <c r="U1187" s="141"/>
      <c r="V1187" s="74"/>
      <c r="W1187" s="145"/>
      <c r="X1187" s="60"/>
      <c r="Y1187" s="31"/>
      <c r="AA1187" s="33"/>
      <c r="AB1187" s="31"/>
    </row>
    <row r="1188" spans="1:28" s="2" customFormat="1">
      <c r="A1188" s="27"/>
      <c r="B1188" s="31"/>
      <c r="J1188" s="29"/>
      <c r="K1188" s="39"/>
      <c r="L1188" s="35"/>
      <c r="M1188" s="81"/>
      <c r="N1188" s="82"/>
      <c r="O1188" s="83"/>
      <c r="P1188" s="84"/>
      <c r="Q1188" s="82"/>
      <c r="R1188" s="83"/>
      <c r="S1188" s="69"/>
      <c r="T1188" s="63"/>
      <c r="U1188" s="141"/>
      <c r="V1188" s="74"/>
      <c r="W1188" s="145"/>
      <c r="X1188" s="60"/>
      <c r="Y1188" s="31"/>
      <c r="AA1188" s="33"/>
      <c r="AB1188" s="31"/>
    </row>
    <row r="1189" spans="1:28" s="2" customFormat="1">
      <c r="A1189" s="27"/>
      <c r="B1189" s="31"/>
      <c r="J1189" s="29"/>
      <c r="K1189" s="39"/>
      <c r="L1189" s="35"/>
      <c r="M1189" s="81"/>
      <c r="N1189" s="82"/>
      <c r="O1189" s="83"/>
      <c r="P1189" s="84"/>
      <c r="Q1189" s="82"/>
      <c r="R1189" s="83"/>
      <c r="S1189" s="69"/>
      <c r="T1189" s="63"/>
      <c r="U1189" s="141"/>
      <c r="V1189" s="74"/>
      <c r="W1189" s="145"/>
      <c r="X1189" s="60"/>
      <c r="Y1189" s="31"/>
      <c r="AA1189" s="33"/>
      <c r="AB1189" s="31"/>
    </row>
    <row r="1190" spans="1:28" s="2" customFormat="1">
      <c r="A1190" s="27"/>
      <c r="B1190" s="31"/>
      <c r="J1190" s="29"/>
      <c r="K1190" s="39"/>
      <c r="L1190" s="35"/>
      <c r="M1190" s="81"/>
      <c r="N1190" s="82"/>
      <c r="O1190" s="83"/>
      <c r="P1190" s="84"/>
      <c r="Q1190" s="82"/>
      <c r="R1190" s="83"/>
      <c r="S1190" s="69"/>
      <c r="T1190" s="63"/>
      <c r="U1190" s="141"/>
      <c r="V1190" s="74"/>
      <c r="W1190" s="145"/>
      <c r="X1190" s="60"/>
      <c r="Y1190" s="31"/>
      <c r="AA1190" s="33"/>
      <c r="AB1190" s="31"/>
    </row>
    <row r="1191" spans="1:28" s="2" customFormat="1">
      <c r="A1191" s="27"/>
      <c r="B1191" s="31"/>
      <c r="J1191" s="29"/>
      <c r="K1191" s="39"/>
      <c r="L1191" s="35"/>
      <c r="M1191" s="81"/>
      <c r="N1191" s="82"/>
      <c r="O1191" s="83"/>
      <c r="P1191" s="84"/>
      <c r="Q1191" s="82"/>
      <c r="R1191" s="83"/>
      <c r="S1191" s="69"/>
      <c r="T1191" s="63"/>
      <c r="U1191" s="141"/>
      <c r="V1191" s="74"/>
      <c r="W1191" s="145"/>
      <c r="X1191" s="60"/>
      <c r="Y1191" s="31"/>
      <c r="AA1191" s="33"/>
      <c r="AB1191" s="31"/>
    </row>
    <row r="1192" spans="1:28" s="2" customFormat="1">
      <c r="A1192" s="27"/>
      <c r="B1192" s="31"/>
      <c r="J1192" s="29"/>
      <c r="K1192" s="39"/>
      <c r="L1192" s="35"/>
      <c r="M1192" s="81"/>
      <c r="N1192" s="82"/>
      <c r="O1192" s="83"/>
      <c r="P1192" s="84"/>
      <c r="Q1192" s="82"/>
      <c r="R1192" s="83"/>
      <c r="S1192" s="69"/>
      <c r="T1192" s="63"/>
      <c r="U1192" s="141"/>
      <c r="V1192" s="74"/>
      <c r="W1192" s="145"/>
      <c r="X1192" s="60"/>
      <c r="Y1192" s="31"/>
      <c r="AA1192" s="33"/>
      <c r="AB1192" s="31"/>
    </row>
    <row r="1193" spans="1:28" s="2" customFormat="1">
      <c r="A1193" s="27"/>
      <c r="B1193" s="31"/>
      <c r="J1193" s="29"/>
      <c r="K1193" s="39"/>
      <c r="L1193" s="35"/>
      <c r="M1193" s="81"/>
      <c r="N1193" s="82"/>
      <c r="O1193" s="83"/>
      <c r="P1193" s="84"/>
      <c r="Q1193" s="82"/>
      <c r="R1193" s="83"/>
      <c r="S1193" s="69"/>
      <c r="T1193" s="63"/>
      <c r="U1193" s="141"/>
      <c r="V1193" s="74"/>
      <c r="W1193" s="145"/>
      <c r="X1193" s="60"/>
      <c r="Y1193" s="31"/>
      <c r="AA1193" s="33"/>
      <c r="AB1193" s="31"/>
    </row>
    <row r="1194" spans="1:28" s="2" customFormat="1">
      <c r="A1194" s="27"/>
      <c r="B1194" s="31"/>
      <c r="J1194" s="29"/>
      <c r="K1194" s="39"/>
      <c r="L1194" s="35"/>
      <c r="M1194" s="81"/>
      <c r="N1194" s="82"/>
      <c r="O1194" s="83"/>
      <c r="P1194" s="84"/>
      <c r="Q1194" s="82"/>
      <c r="R1194" s="83"/>
      <c r="S1194" s="69"/>
      <c r="T1194" s="63"/>
      <c r="U1194" s="141"/>
      <c r="V1194" s="74"/>
      <c r="W1194" s="145"/>
      <c r="X1194" s="60"/>
      <c r="Y1194" s="31"/>
      <c r="AA1194" s="33"/>
      <c r="AB1194" s="31"/>
    </row>
    <row r="1195" spans="1:28" s="2" customFormat="1">
      <c r="A1195" s="27"/>
      <c r="B1195" s="31"/>
      <c r="J1195" s="29"/>
      <c r="K1195" s="39"/>
      <c r="L1195" s="35"/>
      <c r="M1195" s="81"/>
      <c r="N1195" s="82"/>
      <c r="O1195" s="83"/>
      <c r="P1195" s="84"/>
      <c r="Q1195" s="82"/>
      <c r="R1195" s="83"/>
      <c r="S1195" s="69"/>
      <c r="T1195" s="63"/>
      <c r="U1195" s="141"/>
      <c r="V1195" s="74"/>
      <c r="W1195" s="145"/>
      <c r="X1195" s="60"/>
      <c r="Y1195" s="31"/>
      <c r="AA1195" s="33"/>
      <c r="AB1195" s="31"/>
    </row>
    <row r="1196" spans="1:28" s="2" customFormat="1">
      <c r="A1196" s="27"/>
      <c r="B1196" s="31"/>
      <c r="J1196" s="29"/>
      <c r="K1196" s="39"/>
      <c r="L1196" s="35"/>
      <c r="M1196" s="81"/>
      <c r="N1196" s="82"/>
      <c r="O1196" s="83"/>
      <c r="P1196" s="84"/>
      <c r="Q1196" s="82"/>
      <c r="R1196" s="83"/>
      <c r="S1196" s="69"/>
      <c r="T1196" s="63"/>
      <c r="U1196" s="141"/>
      <c r="V1196" s="74"/>
      <c r="W1196" s="145"/>
      <c r="X1196" s="60"/>
      <c r="Y1196" s="31"/>
      <c r="AA1196" s="33"/>
      <c r="AB1196" s="31"/>
    </row>
    <row r="1197" spans="1:28" s="2" customFormat="1">
      <c r="A1197" s="27"/>
      <c r="B1197" s="31"/>
      <c r="J1197" s="29"/>
      <c r="K1197" s="39"/>
      <c r="L1197" s="35"/>
      <c r="M1197" s="81"/>
      <c r="N1197" s="82"/>
      <c r="O1197" s="83"/>
      <c r="P1197" s="84"/>
      <c r="Q1197" s="82"/>
      <c r="R1197" s="83"/>
      <c r="S1197" s="69"/>
      <c r="T1197" s="63"/>
      <c r="U1197" s="141"/>
      <c r="V1197" s="74"/>
      <c r="W1197" s="145"/>
      <c r="X1197" s="60"/>
      <c r="Y1197" s="31"/>
      <c r="AA1197" s="33"/>
      <c r="AB1197" s="31"/>
    </row>
    <row r="1198" spans="1:28" s="2" customFormat="1">
      <c r="A1198" s="27"/>
      <c r="B1198" s="31"/>
      <c r="J1198" s="29"/>
      <c r="K1198" s="39"/>
      <c r="L1198" s="35"/>
      <c r="M1198" s="81"/>
      <c r="N1198" s="82"/>
      <c r="O1198" s="83"/>
      <c r="P1198" s="84"/>
      <c r="Q1198" s="82"/>
      <c r="R1198" s="83"/>
      <c r="S1198" s="69"/>
      <c r="T1198" s="63"/>
      <c r="U1198" s="141"/>
      <c r="V1198" s="74"/>
      <c r="W1198" s="145"/>
      <c r="X1198" s="60"/>
      <c r="Y1198" s="31"/>
      <c r="AA1198" s="33"/>
      <c r="AB1198" s="31"/>
    </row>
    <row r="1199" spans="1:28" s="2" customFormat="1">
      <c r="A1199" s="27"/>
      <c r="B1199" s="31"/>
      <c r="J1199" s="29"/>
      <c r="K1199" s="39"/>
      <c r="L1199" s="35"/>
      <c r="M1199" s="81"/>
      <c r="N1199" s="82"/>
      <c r="O1199" s="83"/>
      <c r="P1199" s="84"/>
      <c r="Q1199" s="82"/>
      <c r="R1199" s="83"/>
      <c r="S1199" s="69"/>
      <c r="T1199" s="63"/>
      <c r="U1199" s="141"/>
      <c r="V1199" s="74"/>
      <c r="W1199" s="145"/>
      <c r="X1199" s="60"/>
      <c r="Y1199" s="31"/>
      <c r="AA1199" s="33"/>
      <c r="AB1199" s="31"/>
    </row>
    <row r="1200" spans="1:28" s="2" customFormat="1">
      <c r="A1200" s="27"/>
      <c r="B1200" s="31"/>
      <c r="J1200" s="29"/>
      <c r="K1200" s="39"/>
      <c r="L1200" s="35"/>
      <c r="M1200" s="81"/>
      <c r="N1200" s="82"/>
      <c r="O1200" s="83"/>
      <c r="P1200" s="84"/>
      <c r="Q1200" s="82"/>
      <c r="R1200" s="83"/>
      <c r="S1200" s="69"/>
      <c r="T1200" s="63"/>
      <c r="U1200" s="141"/>
      <c r="V1200" s="74"/>
      <c r="W1200" s="145"/>
      <c r="X1200" s="60"/>
      <c r="Y1200" s="31"/>
      <c r="AA1200" s="33"/>
      <c r="AB1200" s="31"/>
    </row>
    <row r="1201" spans="1:28" s="2" customFormat="1">
      <c r="A1201" s="27"/>
      <c r="B1201" s="31"/>
      <c r="J1201" s="29"/>
      <c r="K1201" s="39"/>
      <c r="L1201" s="35"/>
      <c r="M1201" s="81"/>
      <c r="N1201" s="82"/>
      <c r="O1201" s="83"/>
      <c r="P1201" s="84"/>
      <c r="Q1201" s="82"/>
      <c r="R1201" s="83"/>
      <c r="S1201" s="69"/>
      <c r="T1201" s="63"/>
      <c r="U1201" s="141"/>
      <c r="V1201" s="74"/>
      <c r="W1201" s="145"/>
      <c r="X1201" s="60"/>
      <c r="Y1201" s="31"/>
      <c r="AA1201" s="33"/>
      <c r="AB1201" s="31"/>
    </row>
    <row r="1202" spans="1:28" s="2" customFormat="1">
      <c r="A1202" s="27"/>
      <c r="B1202" s="31"/>
      <c r="J1202" s="29"/>
      <c r="K1202" s="39"/>
      <c r="L1202" s="35"/>
      <c r="M1202" s="81"/>
      <c r="N1202" s="82"/>
      <c r="O1202" s="83"/>
      <c r="P1202" s="84"/>
      <c r="Q1202" s="82"/>
      <c r="R1202" s="83"/>
      <c r="S1202" s="69"/>
      <c r="T1202" s="63"/>
      <c r="U1202" s="141"/>
      <c r="V1202" s="74"/>
      <c r="W1202" s="145"/>
      <c r="X1202" s="60"/>
      <c r="Y1202" s="31"/>
      <c r="AA1202" s="33"/>
      <c r="AB1202" s="31"/>
    </row>
    <row r="1203" spans="1:28" s="2" customFormat="1">
      <c r="A1203" s="27"/>
      <c r="B1203" s="31"/>
      <c r="J1203" s="29"/>
      <c r="K1203" s="39"/>
      <c r="L1203" s="35"/>
      <c r="M1203" s="81"/>
      <c r="N1203" s="82"/>
      <c r="O1203" s="83"/>
      <c r="P1203" s="84"/>
      <c r="Q1203" s="82"/>
      <c r="R1203" s="83"/>
      <c r="S1203" s="69"/>
      <c r="T1203" s="63"/>
      <c r="U1203" s="141"/>
      <c r="V1203" s="74"/>
      <c r="W1203" s="145"/>
      <c r="X1203" s="60"/>
      <c r="Y1203" s="31"/>
      <c r="AA1203" s="33"/>
      <c r="AB1203" s="31"/>
    </row>
    <row r="1204" spans="1:28" s="2" customFormat="1">
      <c r="A1204" s="27"/>
      <c r="B1204" s="31"/>
      <c r="J1204" s="29"/>
      <c r="K1204" s="39"/>
      <c r="L1204" s="35"/>
      <c r="M1204" s="81"/>
      <c r="N1204" s="82"/>
      <c r="O1204" s="83"/>
      <c r="P1204" s="84"/>
      <c r="Q1204" s="82"/>
      <c r="R1204" s="83"/>
      <c r="S1204" s="69"/>
      <c r="T1204" s="63"/>
      <c r="U1204" s="141"/>
      <c r="V1204" s="74"/>
      <c r="W1204" s="145"/>
      <c r="X1204" s="60"/>
      <c r="Y1204" s="31"/>
      <c r="AA1204" s="33"/>
      <c r="AB1204" s="31"/>
    </row>
    <row r="1205" spans="1:28" s="2" customFormat="1">
      <c r="A1205" s="27"/>
      <c r="B1205" s="31"/>
      <c r="J1205" s="29"/>
      <c r="K1205" s="39"/>
      <c r="L1205" s="35"/>
      <c r="M1205" s="81"/>
      <c r="N1205" s="82"/>
      <c r="O1205" s="83"/>
      <c r="P1205" s="84"/>
      <c r="Q1205" s="82"/>
      <c r="R1205" s="83"/>
      <c r="S1205" s="69"/>
      <c r="T1205" s="63"/>
      <c r="U1205" s="141"/>
      <c r="V1205" s="74"/>
      <c r="W1205" s="145"/>
      <c r="X1205" s="60"/>
      <c r="Y1205" s="31"/>
      <c r="AA1205" s="33"/>
      <c r="AB1205" s="31"/>
    </row>
    <row r="1206" spans="1:28" s="2" customFormat="1">
      <c r="A1206" s="27"/>
      <c r="B1206" s="31"/>
      <c r="J1206" s="29"/>
      <c r="K1206" s="39"/>
      <c r="L1206" s="35"/>
      <c r="M1206" s="81"/>
      <c r="N1206" s="82"/>
      <c r="O1206" s="83"/>
      <c r="P1206" s="84"/>
      <c r="Q1206" s="82"/>
      <c r="R1206" s="83"/>
      <c r="S1206" s="69"/>
      <c r="T1206" s="63"/>
      <c r="U1206" s="141"/>
      <c r="V1206" s="74"/>
      <c r="W1206" s="145"/>
      <c r="X1206" s="60"/>
      <c r="Y1206" s="31"/>
      <c r="AA1206" s="33"/>
      <c r="AB1206" s="31"/>
    </row>
    <row r="1207" spans="1:28" s="2" customFormat="1">
      <c r="A1207" s="27"/>
      <c r="B1207" s="31"/>
      <c r="J1207" s="29"/>
      <c r="K1207" s="39"/>
      <c r="L1207" s="35"/>
      <c r="M1207" s="81"/>
      <c r="N1207" s="82"/>
      <c r="O1207" s="83"/>
      <c r="P1207" s="84"/>
      <c r="Q1207" s="82"/>
      <c r="R1207" s="83"/>
      <c r="S1207" s="69"/>
      <c r="T1207" s="63"/>
      <c r="U1207" s="141"/>
      <c r="V1207" s="74"/>
      <c r="W1207" s="145"/>
      <c r="X1207" s="60"/>
      <c r="Y1207" s="31"/>
      <c r="AA1207" s="33"/>
      <c r="AB1207" s="31"/>
    </row>
    <row r="1208" spans="1:28" s="2" customFormat="1">
      <c r="A1208" s="27"/>
      <c r="B1208" s="31"/>
      <c r="J1208" s="29"/>
      <c r="K1208" s="39"/>
      <c r="L1208" s="35"/>
      <c r="M1208" s="81"/>
      <c r="N1208" s="82"/>
      <c r="O1208" s="83"/>
      <c r="P1208" s="84"/>
      <c r="Q1208" s="82"/>
      <c r="R1208" s="83"/>
      <c r="S1208" s="69"/>
      <c r="T1208" s="63"/>
      <c r="U1208" s="141"/>
      <c r="V1208" s="74"/>
      <c r="W1208" s="145"/>
      <c r="X1208" s="60"/>
      <c r="Y1208" s="31"/>
      <c r="AA1208" s="33"/>
      <c r="AB1208" s="31"/>
    </row>
    <row r="1209" spans="1:28" s="2" customFormat="1">
      <c r="A1209" s="27"/>
      <c r="B1209" s="31"/>
      <c r="J1209" s="29"/>
      <c r="K1209" s="39"/>
      <c r="L1209" s="35"/>
      <c r="M1209" s="81"/>
      <c r="N1209" s="82"/>
      <c r="O1209" s="83"/>
      <c r="P1209" s="84"/>
      <c r="Q1209" s="82"/>
      <c r="R1209" s="83"/>
      <c r="S1209" s="69"/>
      <c r="T1209" s="63"/>
      <c r="U1209" s="141"/>
      <c r="V1209" s="74"/>
      <c r="W1209" s="145"/>
      <c r="X1209" s="60"/>
      <c r="Y1209" s="31"/>
      <c r="AA1209" s="33"/>
      <c r="AB1209" s="31"/>
    </row>
    <row r="1210" spans="1:28" s="2" customFormat="1">
      <c r="A1210" s="27"/>
      <c r="B1210" s="31"/>
      <c r="J1210" s="29"/>
      <c r="K1210" s="39"/>
      <c r="L1210" s="35"/>
      <c r="M1210" s="81"/>
      <c r="N1210" s="82"/>
      <c r="O1210" s="83"/>
      <c r="P1210" s="84"/>
      <c r="Q1210" s="82"/>
      <c r="R1210" s="83"/>
      <c r="S1210" s="69"/>
      <c r="T1210" s="63"/>
      <c r="U1210" s="141"/>
      <c r="V1210" s="74"/>
      <c r="W1210" s="145"/>
      <c r="X1210" s="60"/>
      <c r="Y1210" s="31"/>
      <c r="AA1210" s="33"/>
      <c r="AB1210" s="31"/>
    </row>
    <row r="1211" spans="1:28" s="2" customFormat="1">
      <c r="A1211" s="27"/>
      <c r="B1211" s="31"/>
      <c r="J1211" s="29"/>
      <c r="K1211" s="39"/>
      <c r="L1211" s="35"/>
      <c r="M1211" s="81"/>
      <c r="N1211" s="82"/>
      <c r="O1211" s="83"/>
      <c r="P1211" s="84"/>
      <c r="Q1211" s="82"/>
      <c r="R1211" s="83"/>
      <c r="S1211" s="69"/>
      <c r="T1211" s="63"/>
      <c r="U1211" s="141"/>
      <c r="V1211" s="74"/>
      <c r="W1211" s="145"/>
      <c r="X1211" s="60"/>
      <c r="Y1211" s="31"/>
      <c r="AA1211" s="33"/>
      <c r="AB1211" s="31"/>
    </row>
    <row r="1212" spans="1:28" s="2" customFormat="1">
      <c r="A1212" s="27"/>
      <c r="B1212" s="31"/>
      <c r="J1212" s="29"/>
      <c r="K1212" s="39"/>
      <c r="L1212" s="35"/>
      <c r="M1212" s="81"/>
      <c r="N1212" s="82"/>
      <c r="O1212" s="83"/>
      <c r="P1212" s="84"/>
      <c r="Q1212" s="82"/>
      <c r="R1212" s="83"/>
      <c r="S1212" s="69"/>
      <c r="T1212" s="63"/>
      <c r="U1212" s="141"/>
      <c r="V1212" s="74"/>
      <c r="W1212" s="145"/>
      <c r="X1212" s="60"/>
      <c r="Y1212" s="31"/>
      <c r="AA1212" s="33"/>
      <c r="AB1212" s="31"/>
    </row>
    <row r="1213" spans="1:28" s="2" customFormat="1">
      <c r="A1213" s="27"/>
      <c r="B1213" s="31"/>
      <c r="J1213" s="29"/>
      <c r="K1213" s="39"/>
      <c r="L1213" s="35"/>
      <c r="M1213" s="81"/>
      <c r="N1213" s="82"/>
      <c r="O1213" s="83"/>
      <c r="P1213" s="84"/>
      <c r="Q1213" s="82"/>
      <c r="R1213" s="83"/>
      <c r="S1213" s="69"/>
      <c r="T1213" s="63"/>
      <c r="U1213" s="141"/>
      <c r="V1213" s="74"/>
      <c r="W1213" s="145"/>
      <c r="X1213" s="60"/>
      <c r="Y1213" s="31"/>
      <c r="AA1213" s="33"/>
      <c r="AB1213" s="31"/>
    </row>
    <row r="1214" spans="1:28" s="2" customFormat="1">
      <c r="A1214" s="27"/>
      <c r="B1214" s="31"/>
      <c r="J1214" s="29"/>
      <c r="K1214" s="39"/>
      <c r="L1214" s="35"/>
      <c r="M1214" s="81"/>
      <c r="N1214" s="82"/>
      <c r="O1214" s="83"/>
      <c r="P1214" s="84"/>
      <c r="Q1214" s="82"/>
      <c r="R1214" s="83"/>
      <c r="S1214" s="69"/>
      <c r="T1214" s="63"/>
      <c r="U1214" s="141"/>
      <c r="V1214" s="74"/>
      <c r="W1214" s="145"/>
      <c r="X1214" s="60"/>
      <c r="Y1214" s="31"/>
      <c r="AA1214" s="33"/>
      <c r="AB1214" s="31"/>
    </row>
    <row r="1215" spans="1:28" s="2" customFormat="1">
      <c r="A1215" s="27"/>
      <c r="B1215" s="31"/>
      <c r="J1215" s="29"/>
      <c r="K1215" s="39"/>
      <c r="L1215" s="35"/>
      <c r="M1215" s="81"/>
      <c r="N1215" s="82"/>
      <c r="O1215" s="83"/>
      <c r="P1215" s="84"/>
      <c r="Q1215" s="82"/>
      <c r="R1215" s="83"/>
      <c r="S1215" s="69"/>
      <c r="T1215" s="63"/>
      <c r="U1215" s="141"/>
      <c r="V1215" s="74"/>
      <c r="W1215" s="145"/>
      <c r="X1215" s="60"/>
      <c r="Y1215" s="31"/>
      <c r="AA1215" s="33"/>
      <c r="AB1215" s="31"/>
    </row>
    <row r="1216" spans="1:28" s="2" customFormat="1">
      <c r="A1216" s="27"/>
      <c r="B1216" s="31"/>
      <c r="J1216" s="29"/>
      <c r="K1216" s="39"/>
      <c r="L1216" s="35"/>
      <c r="M1216" s="81"/>
      <c r="N1216" s="82"/>
      <c r="O1216" s="83"/>
      <c r="P1216" s="84"/>
      <c r="Q1216" s="82"/>
      <c r="R1216" s="83"/>
      <c r="S1216" s="69"/>
      <c r="T1216" s="63"/>
      <c r="U1216" s="141"/>
      <c r="V1216" s="74"/>
      <c r="W1216" s="145"/>
      <c r="X1216" s="60"/>
      <c r="Y1216" s="31"/>
      <c r="AA1216" s="33"/>
      <c r="AB1216" s="31"/>
    </row>
    <row r="1217" spans="1:28" s="2" customFormat="1">
      <c r="A1217" s="27"/>
      <c r="B1217" s="31"/>
      <c r="J1217" s="29"/>
      <c r="K1217" s="39"/>
      <c r="L1217" s="35"/>
      <c r="M1217" s="81"/>
      <c r="N1217" s="82"/>
      <c r="O1217" s="83"/>
      <c r="P1217" s="84"/>
      <c r="Q1217" s="82"/>
      <c r="R1217" s="83"/>
      <c r="S1217" s="69"/>
      <c r="T1217" s="63"/>
      <c r="U1217" s="141"/>
      <c r="V1217" s="74"/>
      <c r="W1217" s="145"/>
      <c r="X1217" s="60"/>
      <c r="Y1217" s="31"/>
      <c r="AA1217" s="33"/>
      <c r="AB1217" s="31"/>
    </row>
    <row r="1218" spans="1:28" s="2" customFormat="1">
      <c r="A1218" s="27"/>
      <c r="B1218" s="31"/>
      <c r="J1218" s="29"/>
      <c r="K1218" s="39"/>
      <c r="L1218" s="35"/>
      <c r="M1218" s="81"/>
      <c r="N1218" s="82"/>
      <c r="O1218" s="83"/>
      <c r="P1218" s="84"/>
      <c r="Q1218" s="82"/>
      <c r="R1218" s="83"/>
      <c r="S1218" s="69"/>
      <c r="T1218" s="63"/>
      <c r="U1218" s="141"/>
      <c r="V1218" s="74"/>
      <c r="W1218" s="145"/>
      <c r="X1218" s="60"/>
      <c r="Y1218" s="31"/>
      <c r="AA1218" s="33"/>
      <c r="AB1218" s="31"/>
    </row>
    <row r="1219" spans="1:28" s="2" customFormat="1">
      <c r="A1219" s="27"/>
      <c r="B1219" s="31"/>
      <c r="J1219" s="29"/>
      <c r="K1219" s="39"/>
      <c r="L1219" s="35"/>
      <c r="M1219" s="81"/>
      <c r="N1219" s="82"/>
      <c r="O1219" s="83"/>
      <c r="P1219" s="84"/>
      <c r="Q1219" s="82"/>
      <c r="R1219" s="83"/>
      <c r="S1219" s="69"/>
      <c r="T1219" s="63"/>
      <c r="U1219" s="141"/>
      <c r="V1219" s="74"/>
      <c r="W1219" s="145"/>
      <c r="X1219" s="60"/>
      <c r="Y1219" s="31"/>
      <c r="AA1219" s="33"/>
      <c r="AB1219" s="31"/>
    </row>
    <row r="1220" spans="1:28" s="2" customFormat="1">
      <c r="A1220" s="27"/>
      <c r="B1220" s="31"/>
      <c r="J1220" s="29"/>
      <c r="K1220" s="39"/>
      <c r="L1220" s="35"/>
      <c r="M1220" s="81"/>
      <c r="N1220" s="82"/>
      <c r="O1220" s="83"/>
      <c r="P1220" s="84"/>
      <c r="Q1220" s="82"/>
      <c r="R1220" s="83"/>
      <c r="S1220" s="69"/>
      <c r="T1220" s="63"/>
      <c r="U1220" s="141"/>
      <c r="V1220" s="74"/>
      <c r="W1220" s="145"/>
      <c r="X1220" s="60"/>
      <c r="Y1220" s="31"/>
      <c r="AA1220" s="33"/>
      <c r="AB1220" s="31"/>
    </row>
    <row r="1221" spans="1:28" s="2" customFormat="1">
      <c r="A1221" s="27"/>
      <c r="B1221" s="31"/>
      <c r="J1221" s="29"/>
      <c r="K1221" s="39"/>
      <c r="L1221" s="35"/>
      <c r="M1221" s="81"/>
      <c r="N1221" s="82"/>
      <c r="O1221" s="83"/>
      <c r="P1221" s="84"/>
      <c r="Q1221" s="82"/>
      <c r="R1221" s="83"/>
      <c r="S1221" s="69"/>
      <c r="T1221" s="63"/>
      <c r="U1221" s="141"/>
      <c r="V1221" s="74"/>
      <c r="W1221" s="145"/>
      <c r="X1221" s="60"/>
      <c r="Y1221" s="31"/>
      <c r="AA1221" s="33"/>
      <c r="AB1221" s="31"/>
    </row>
    <row r="1222" spans="1:28" s="2" customFormat="1">
      <c r="A1222" s="27"/>
      <c r="B1222" s="31"/>
      <c r="J1222" s="29"/>
      <c r="K1222" s="39"/>
      <c r="L1222" s="35"/>
      <c r="M1222" s="81"/>
      <c r="N1222" s="82"/>
      <c r="O1222" s="83"/>
      <c r="P1222" s="84"/>
      <c r="Q1222" s="82"/>
      <c r="R1222" s="83"/>
      <c r="S1222" s="69"/>
      <c r="T1222" s="63"/>
      <c r="U1222" s="141"/>
      <c r="V1222" s="74"/>
      <c r="W1222" s="145"/>
      <c r="X1222" s="60"/>
      <c r="Y1222" s="31"/>
      <c r="AA1222" s="33"/>
      <c r="AB1222" s="31"/>
    </row>
    <row r="1223" spans="1:28" s="2" customFormat="1">
      <c r="A1223" s="27"/>
      <c r="B1223" s="31"/>
      <c r="J1223" s="29"/>
      <c r="K1223" s="39"/>
      <c r="L1223" s="35"/>
      <c r="M1223" s="81"/>
      <c r="N1223" s="82"/>
      <c r="O1223" s="83"/>
      <c r="P1223" s="84"/>
      <c r="Q1223" s="82"/>
      <c r="R1223" s="83"/>
      <c r="S1223" s="69"/>
      <c r="T1223" s="63"/>
      <c r="U1223" s="141"/>
      <c r="V1223" s="74"/>
      <c r="W1223" s="145"/>
      <c r="X1223" s="60"/>
      <c r="Y1223" s="31"/>
      <c r="AA1223" s="33"/>
      <c r="AB1223" s="31"/>
    </row>
    <row r="1224" spans="1:28" s="2" customFormat="1">
      <c r="A1224" s="27"/>
      <c r="B1224" s="31"/>
      <c r="J1224" s="29"/>
      <c r="K1224" s="39"/>
      <c r="L1224" s="35"/>
      <c r="M1224" s="81"/>
      <c r="N1224" s="82"/>
      <c r="O1224" s="83"/>
      <c r="P1224" s="84"/>
      <c r="Q1224" s="82"/>
      <c r="R1224" s="83"/>
      <c r="S1224" s="69"/>
      <c r="T1224" s="63"/>
      <c r="U1224" s="141"/>
      <c r="V1224" s="74"/>
      <c r="W1224" s="145"/>
      <c r="X1224" s="60"/>
      <c r="Y1224" s="31"/>
      <c r="AA1224" s="33"/>
      <c r="AB1224" s="31"/>
    </row>
    <row r="1225" spans="1:28" s="2" customFormat="1">
      <c r="A1225" s="27"/>
      <c r="B1225" s="31"/>
      <c r="J1225" s="29"/>
      <c r="K1225" s="39"/>
      <c r="L1225" s="35"/>
      <c r="M1225" s="81"/>
      <c r="N1225" s="82"/>
      <c r="O1225" s="83"/>
      <c r="P1225" s="84"/>
      <c r="Q1225" s="82"/>
      <c r="R1225" s="83"/>
      <c r="S1225" s="69"/>
      <c r="T1225" s="63"/>
      <c r="U1225" s="141"/>
      <c r="V1225" s="74"/>
      <c r="W1225" s="145"/>
      <c r="X1225" s="60"/>
      <c r="Y1225" s="31"/>
      <c r="AA1225" s="33"/>
      <c r="AB1225" s="31"/>
    </row>
    <row r="1226" spans="1:28" s="2" customFormat="1">
      <c r="A1226" s="27"/>
      <c r="B1226" s="31"/>
      <c r="J1226" s="29"/>
      <c r="K1226" s="39"/>
      <c r="L1226" s="35"/>
      <c r="M1226" s="81"/>
      <c r="N1226" s="82"/>
      <c r="O1226" s="83"/>
      <c r="P1226" s="84"/>
      <c r="Q1226" s="82"/>
      <c r="R1226" s="83"/>
      <c r="S1226" s="69"/>
      <c r="T1226" s="63"/>
      <c r="U1226" s="141"/>
      <c r="V1226" s="74"/>
      <c r="W1226" s="145"/>
      <c r="X1226" s="60"/>
      <c r="Y1226" s="31"/>
      <c r="AA1226" s="33"/>
      <c r="AB1226" s="31"/>
    </row>
    <row r="1227" spans="1:28" s="2" customFormat="1">
      <c r="A1227" s="27"/>
      <c r="B1227" s="31"/>
      <c r="J1227" s="29"/>
      <c r="K1227" s="39"/>
      <c r="L1227" s="35"/>
      <c r="M1227" s="81"/>
      <c r="N1227" s="82"/>
      <c r="O1227" s="83"/>
      <c r="P1227" s="84"/>
      <c r="Q1227" s="82"/>
      <c r="R1227" s="83"/>
      <c r="S1227" s="69"/>
      <c r="T1227" s="63"/>
      <c r="U1227" s="141"/>
      <c r="V1227" s="74"/>
      <c r="W1227" s="145"/>
      <c r="X1227" s="60"/>
      <c r="Y1227" s="31"/>
      <c r="AA1227" s="33"/>
      <c r="AB1227" s="31"/>
    </row>
    <row r="1228" spans="1:28" s="2" customFormat="1">
      <c r="A1228" s="27"/>
      <c r="B1228" s="31"/>
      <c r="J1228" s="29"/>
      <c r="K1228" s="39"/>
      <c r="L1228" s="35"/>
      <c r="M1228" s="81"/>
      <c r="N1228" s="82"/>
      <c r="O1228" s="83"/>
      <c r="P1228" s="84"/>
      <c r="Q1228" s="82"/>
      <c r="R1228" s="83"/>
      <c r="S1228" s="69"/>
      <c r="T1228" s="63"/>
      <c r="U1228" s="141"/>
      <c r="V1228" s="74"/>
      <c r="W1228" s="145"/>
      <c r="X1228" s="60"/>
      <c r="Y1228" s="31"/>
      <c r="AA1228" s="33"/>
      <c r="AB1228" s="31"/>
    </row>
    <row r="1229" spans="1:28" s="2" customFormat="1">
      <c r="A1229" s="27"/>
      <c r="B1229" s="31"/>
      <c r="J1229" s="29"/>
      <c r="K1229" s="39"/>
      <c r="L1229" s="35"/>
      <c r="M1229" s="81"/>
      <c r="N1229" s="82"/>
      <c r="O1229" s="83"/>
      <c r="P1229" s="84"/>
      <c r="Q1229" s="82"/>
      <c r="R1229" s="83"/>
      <c r="S1229" s="69"/>
      <c r="T1229" s="63"/>
      <c r="U1229" s="141"/>
      <c r="V1229" s="74"/>
      <c r="W1229" s="145"/>
      <c r="X1229" s="60"/>
      <c r="Y1229" s="31"/>
      <c r="AA1229" s="33"/>
      <c r="AB1229" s="31"/>
    </row>
    <row r="1230" spans="1:28" s="2" customFormat="1">
      <c r="A1230" s="27"/>
      <c r="B1230" s="31"/>
      <c r="J1230" s="29"/>
      <c r="K1230" s="39"/>
      <c r="L1230" s="35"/>
      <c r="M1230" s="81"/>
      <c r="N1230" s="82"/>
      <c r="O1230" s="83"/>
      <c r="P1230" s="84"/>
      <c r="Q1230" s="82"/>
      <c r="R1230" s="83"/>
      <c r="S1230" s="69"/>
      <c r="T1230" s="63"/>
      <c r="U1230" s="141"/>
      <c r="V1230" s="74"/>
      <c r="W1230" s="145"/>
      <c r="X1230" s="60"/>
      <c r="Y1230" s="31"/>
      <c r="AA1230" s="33"/>
      <c r="AB1230" s="31"/>
    </row>
    <row r="1231" spans="1:28" s="2" customFormat="1">
      <c r="A1231" s="27"/>
      <c r="B1231" s="31"/>
      <c r="J1231" s="29"/>
      <c r="K1231" s="39"/>
      <c r="L1231" s="35"/>
      <c r="M1231" s="81"/>
      <c r="N1231" s="82"/>
      <c r="O1231" s="83"/>
      <c r="P1231" s="84"/>
      <c r="Q1231" s="82"/>
      <c r="R1231" s="83"/>
      <c r="S1231" s="69"/>
      <c r="T1231" s="63"/>
      <c r="U1231" s="141"/>
      <c r="V1231" s="74"/>
      <c r="W1231" s="145"/>
      <c r="X1231" s="60"/>
      <c r="Y1231" s="31"/>
      <c r="AA1231" s="33"/>
      <c r="AB1231" s="31"/>
    </row>
    <row r="1232" spans="1:28" s="2" customFormat="1">
      <c r="A1232" s="27"/>
      <c r="B1232" s="31"/>
      <c r="J1232" s="29"/>
      <c r="K1232" s="39"/>
      <c r="L1232" s="35"/>
      <c r="M1232" s="81"/>
      <c r="N1232" s="82"/>
      <c r="O1232" s="83"/>
      <c r="P1232" s="84"/>
      <c r="Q1232" s="82"/>
      <c r="R1232" s="83"/>
      <c r="S1232" s="69"/>
      <c r="T1232" s="63"/>
      <c r="U1232" s="141"/>
      <c r="V1232" s="74"/>
      <c r="W1232" s="145"/>
      <c r="X1232" s="60"/>
      <c r="Y1232" s="31"/>
      <c r="AA1232" s="33"/>
      <c r="AB1232" s="31"/>
    </row>
    <row r="1233" spans="1:28" s="2" customFormat="1">
      <c r="A1233" s="27"/>
      <c r="B1233" s="31"/>
      <c r="J1233" s="29"/>
      <c r="K1233" s="39"/>
      <c r="L1233" s="35"/>
      <c r="M1233" s="81"/>
      <c r="N1233" s="82"/>
      <c r="O1233" s="83"/>
      <c r="P1233" s="84"/>
      <c r="Q1233" s="82"/>
      <c r="R1233" s="83"/>
      <c r="S1233" s="69"/>
      <c r="T1233" s="63"/>
      <c r="U1233" s="141"/>
      <c r="V1233" s="74"/>
      <c r="W1233" s="145"/>
      <c r="X1233" s="60"/>
      <c r="Y1233" s="31"/>
      <c r="AA1233" s="33"/>
      <c r="AB1233" s="31"/>
    </row>
    <row r="1234" spans="1:28" s="2" customFormat="1">
      <c r="A1234" s="27"/>
      <c r="B1234" s="31"/>
      <c r="J1234" s="29"/>
      <c r="K1234" s="39"/>
      <c r="L1234" s="35"/>
      <c r="M1234" s="81"/>
      <c r="N1234" s="82"/>
      <c r="O1234" s="83"/>
      <c r="P1234" s="84"/>
      <c r="Q1234" s="82"/>
      <c r="R1234" s="83"/>
      <c r="S1234" s="69"/>
      <c r="T1234" s="63"/>
      <c r="U1234" s="141"/>
      <c r="V1234" s="74"/>
      <c r="W1234" s="145"/>
      <c r="X1234" s="60"/>
      <c r="Y1234" s="31"/>
      <c r="AA1234" s="33"/>
      <c r="AB1234" s="31"/>
    </row>
    <row r="1235" spans="1:28" s="2" customFormat="1">
      <c r="A1235" s="27"/>
      <c r="B1235" s="31"/>
      <c r="J1235" s="29"/>
      <c r="K1235" s="39"/>
      <c r="L1235" s="35"/>
      <c r="M1235" s="81"/>
      <c r="N1235" s="82"/>
      <c r="O1235" s="83"/>
      <c r="P1235" s="84"/>
      <c r="Q1235" s="82"/>
      <c r="R1235" s="83"/>
      <c r="S1235" s="69"/>
      <c r="T1235" s="63"/>
      <c r="U1235" s="141"/>
      <c r="V1235" s="74"/>
      <c r="W1235" s="145"/>
      <c r="X1235" s="60"/>
      <c r="Y1235" s="31"/>
      <c r="AA1235" s="33"/>
      <c r="AB1235" s="31"/>
    </row>
    <row r="1236" spans="1:28" s="2" customFormat="1">
      <c r="A1236" s="27"/>
      <c r="B1236" s="31"/>
      <c r="J1236" s="29"/>
      <c r="K1236" s="39"/>
      <c r="L1236" s="35"/>
      <c r="M1236" s="81"/>
      <c r="N1236" s="82"/>
      <c r="O1236" s="83"/>
      <c r="P1236" s="84"/>
      <c r="Q1236" s="82"/>
      <c r="R1236" s="83"/>
      <c r="S1236" s="69"/>
      <c r="T1236" s="63"/>
      <c r="U1236" s="141"/>
      <c r="V1236" s="74"/>
      <c r="W1236" s="145"/>
      <c r="X1236" s="60"/>
      <c r="Y1236" s="31"/>
      <c r="AA1236" s="33"/>
      <c r="AB1236" s="31"/>
    </row>
    <row r="1237" spans="1:28" s="2" customFormat="1">
      <c r="A1237" s="27"/>
      <c r="B1237" s="31"/>
      <c r="J1237" s="29"/>
      <c r="K1237" s="39"/>
      <c r="L1237" s="35"/>
      <c r="M1237" s="81"/>
      <c r="N1237" s="82"/>
      <c r="O1237" s="83"/>
      <c r="P1237" s="84"/>
      <c r="Q1237" s="82"/>
      <c r="R1237" s="83"/>
      <c r="S1237" s="69"/>
      <c r="T1237" s="63"/>
      <c r="U1237" s="141"/>
      <c r="V1237" s="74"/>
      <c r="W1237" s="145"/>
      <c r="X1237" s="60"/>
      <c r="Y1237" s="31"/>
      <c r="AA1237" s="33"/>
      <c r="AB1237" s="31"/>
    </row>
    <row r="1238" spans="1:28" s="2" customFormat="1">
      <c r="A1238" s="27"/>
      <c r="B1238" s="31"/>
      <c r="J1238" s="29"/>
      <c r="K1238" s="39"/>
      <c r="L1238" s="35"/>
      <c r="M1238" s="81"/>
      <c r="N1238" s="82"/>
      <c r="O1238" s="83"/>
      <c r="P1238" s="84"/>
      <c r="Q1238" s="82"/>
      <c r="R1238" s="83"/>
      <c r="S1238" s="69"/>
      <c r="T1238" s="63"/>
      <c r="U1238" s="141"/>
      <c r="V1238" s="74"/>
      <c r="W1238" s="145"/>
      <c r="X1238" s="60"/>
      <c r="Y1238" s="31"/>
      <c r="AA1238" s="33"/>
      <c r="AB1238" s="31"/>
    </row>
    <row r="1239" spans="1:28" s="2" customFormat="1">
      <c r="A1239" s="27"/>
      <c r="B1239" s="31"/>
      <c r="J1239" s="29"/>
      <c r="K1239" s="39"/>
      <c r="L1239" s="35"/>
      <c r="M1239" s="81"/>
      <c r="N1239" s="82"/>
      <c r="O1239" s="83"/>
      <c r="P1239" s="84"/>
      <c r="Q1239" s="82"/>
      <c r="R1239" s="83"/>
      <c r="S1239" s="69"/>
      <c r="T1239" s="63"/>
      <c r="U1239" s="141"/>
      <c r="V1239" s="74"/>
      <c r="W1239" s="145"/>
      <c r="X1239" s="60"/>
      <c r="Y1239" s="31"/>
      <c r="AA1239" s="33"/>
      <c r="AB1239" s="31"/>
    </row>
    <row r="1240" spans="1:28" s="2" customFormat="1">
      <c r="A1240" s="27"/>
      <c r="B1240" s="31"/>
      <c r="J1240" s="29"/>
      <c r="K1240" s="39"/>
      <c r="L1240" s="35"/>
      <c r="M1240" s="81"/>
      <c r="N1240" s="82"/>
      <c r="O1240" s="83"/>
      <c r="P1240" s="84"/>
      <c r="Q1240" s="82"/>
      <c r="R1240" s="83"/>
      <c r="S1240" s="69"/>
      <c r="T1240" s="63"/>
      <c r="U1240" s="141"/>
      <c r="V1240" s="74"/>
      <c r="W1240" s="145"/>
      <c r="X1240" s="60"/>
      <c r="Y1240" s="31"/>
      <c r="AA1240" s="33"/>
      <c r="AB1240" s="31"/>
    </row>
    <row r="1241" spans="1:28" s="2" customFormat="1">
      <c r="A1241" s="27"/>
      <c r="B1241" s="31"/>
      <c r="J1241" s="29"/>
      <c r="K1241" s="39"/>
      <c r="L1241" s="35"/>
      <c r="M1241" s="81"/>
      <c r="N1241" s="82"/>
      <c r="O1241" s="83"/>
      <c r="P1241" s="84"/>
      <c r="Q1241" s="82"/>
      <c r="R1241" s="83"/>
      <c r="S1241" s="69"/>
      <c r="T1241" s="63"/>
      <c r="U1241" s="141"/>
      <c r="V1241" s="74"/>
      <c r="W1241" s="145"/>
      <c r="X1241" s="60"/>
      <c r="Y1241" s="31"/>
      <c r="AA1241" s="33"/>
      <c r="AB1241" s="31"/>
    </row>
    <row r="1242" spans="1:28" s="2" customFormat="1">
      <c r="A1242" s="27"/>
      <c r="B1242" s="31"/>
      <c r="J1242" s="29"/>
      <c r="K1242" s="39"/>
      <c r="L1242" s="35"/>
      <c r="M1242" s="81"/>
      <c r="N1242" s="82"/>
      <c r="O1242" s="83"/>
      <c r="P1242" s="84"/>
      <c r="Q1242" s="82"/>
      <c r="R1242" s="83"/>
      <c r="S1242" s="69"/>
      <c r="T1242" s="63"/>
      <c r="U1242" s="141"/>
      <c r="V1242" s="74"/>
      <c r="W1242" s="145"/>
      <c r="X1242" s="60"/>
      <c r="Y1242" s="31"/>
      <c r="AA1242" s="33"/>
      <c r="AB1242" s="31"/>
    </row>
    <row r="1243" spans="1:28" s="2" customFormat="1">
      <c r="A1243" s="27"/>
      <c r="B1243" s="31"/>
      <c r="J1243" s="29"/>
      <c r="K1243" s="39"/>
      <c r="L1243" s="35"/>
      <c r="M1243" s="81"/>
      <c r="N1243" s="82"/>
      <c r="O1243" s="83"/>
      <c r="P1243" s="84"/>
      <c r="Q1243" s="82"/>
      <c r="R1243" s="83"/>
      <c r="S1243" s="69"/>
      <c r="T1243" s="63"/>
      <c r="U1243" s="141"/>
      <c r="V1243" s="74"/>
      <c r="W1243" s="145"/>
      <c r="X1243" s="60"/>
      <c r="Y1243" s="31"/>
      <c r="AA1243" s="33"/>
      <c r="AB1243" s="31"/>
    </row>
    <row r="1244" spans="1:28" s="2" customFormat="1">
      <c r="A1244" s="27"/>
      <c r="B1244" s="31"/>
      <c r="J1244" s="29"/>
      <c r="K1244" s="39"/>
      <c r="L1244" s="35"/>
      <c r="M1244" s="81"/>
      <c r="N1244" s="82"/>
      <c r="O1244" s="83"/>
      <c r="P1244" s="84"/>
      <c r="Q1244" s="82"/>
      <c r="R1244" s="83"/>
      <c r="S1244" s="69"/>
      <c r="T1244" s="63"/>
      <c r="U1244" s="141"/>
      <c r="V1244" s="74"/>
      <c r="W1244" s="145"/>
      <c r="X1244" s="60"/>
      <c r="Y1244" s="31"/>
      <c r="AA1244" s="33"/>
      <c r="AB1244" s="31"/>
    </row>
    <row r="1245" spans="1:28" s="2" customFormat="1">
      <c r="A1245" s="27"/>
      <c r="B1245" s="31"/>
      <c r="J1245" s="29"/>
      <c r="K1245" s="39"/>
      <c r="L1245" s="35"/>
      <c r="M1245" s="81"/>
      <c r="N1245" s="82"/>
      <c r="O1245" s="83"/>
      <c r="P1245" s="84"/>
      <c r="Q1245" s="82"/>
      <c r="R1245" s="83"/>
      <c r="S1245" s="69"/>
      <c r="T1245" s="63"/>
      <c r="U1245" s="141"/>
      <c r="V1245" s="74"/>
      <c r="W1245" s="145"/>
      <c r="X1245" s="60"/>
      <c r="Y1245" s="31"/>
      <c r="AA1245" s="33"/>
      <c r="AB1245" s="31"/>
    </row>
    <row r="1246" spans="1:28" s="2" customFormat="1">
      <c r="A1246" s="27"/>
      <c r="B1246" s="31"/>
      <c r="J1246" s="29"/>
      <c r="K1246" s="39"/>
      <c r="L1246" s="35"/>
      <c r="M1246" s="81"/>
      <c r="N1246" s="82"/>
      <c r="O1246" s="83"/>
      <c r="P1246" s="84"/>
      <c r="Q1246" s="82"/>
      <c r="R1246" s="83"/>
      <c r="S1246" s="69"/>
      <c r="T1246" s="63"/>
      <c r="U1246" s="141"/>
      <c r="V1246" s="74"/>
      <c r="W1246" s="145"/>
      <c r="X1246" s="60"/>
      <c r="Y1246" s="31"/>
      <c r="AA1246" s="33"/>
      <c r="AB1246" s="31"/>
    </row>
    <row r="1247" spans="1:28" s="2" customFormat="1">
      <c r="A1247" s="27"/>
      <c r="B1247" s="31"/>
      <c r="J1247" s="29"/>
      <c r="K1247" s="39"/>
      <c r="L1247" s="35"/>
      <c r="M1247" s="81"/>
      <c r="N1247" s="82"/>
      <c r="O1247" s="83"/>
      <c r="P1247" s="84"/>
      <c r="Q1247" s="82"/>
      <c r="R1247" s="83"/>
      <c r="S1247" s="69"/>
      <c r="T1247" s="63"/>
      <c r="U1247" s="141"/>
      <c r="V1247" s="74"/>
      <c r="W1247" s="145"/>
      <c r="X1247" s="60"/>
      <c r="Y1247" s="31"/>
      <c r="AA1247" s="33"/>
      <c r="AB1247" s="31"/>
    </row>
    <row r="1248" spans="1:28" s="2" customFormat="1">
      <c r="A1248" s="27"/>
      <c r="B1248" s="31"/>
      <c r="J1248" s="29"/>
      <c r="K1248" s="39"/>
      <c r="L1248" s="35"/>
      <c r="M1248" s="81"/>
      <c r="N1248" s="82"/>
      <c r="O1248" s="83"/>
      <c r="P1248" s="84"/>
      <c r="Q1248" s="82"/>
      <c r="R1248" s="83"/>
      <c r="S1248" s="69"/>
      <c r="T1248" s="63"/>
      <c r="U1248" s="141"/>
      <c r="V1248" s="74"/>
      <c r="W1248" s="145"/>
      <c r="X1248" s="60"/>
      <c r="Y1248" s="31"/>
      <c r="AA1248" s="33"/>
      <c r="AB1248" s="31"/>
    </row>
    <row r="1249" spans="1:28" s="2" customFormat="1">
      <c r="A1249" s="27"/>
      <c r="B1249" s="31"/>
      <c r="J1249" s="29"/>
      <c r="K1249" s="39"/>
      <c r="L1249" s="35"/>
      <c r="M1249" s="81"/>
      <c r="N1249" s="82"/>
      <c r="O1249" s="83"/>
      <c r="P1249" s="84"/>
      <c r="Q1249" s="82"/>
      <c r="R1249" s="83"/>
      <c r="S1249" s="69"/>
      <c r="T1249" s="63"/>
      <c r="U1249" s="141"/>
      <c r="V1249" s="74"/>
      <c r="W1249" s="145"/>
      <c r="X1249" s="60"/>
      <c r="Y1249" s="31"/>
      <c r="AA1249" s="33"/>
      <c r="AB1249" s="31"/>
    </row>
    <row r="1250" spans="1:28" s="2" customFormat="1">
      <c r="A1250" s="27"/>
      <c r="B1250" s="31"/>
      <c r="J1250" s="29"/>
      <c r="K1250" s="39"/>
      <c r="L1250" s="35"/>
      <c r="M1250" s="81"/>
      <c r="N1250" s="82"/>
      <c r="O1250" s="83"/>
      <c r="P1250" s="84"/>
      <c r="Q1250" s="82"/>
      <c r="R1250" s="83"/>
      <c r="S1250" s="69"/>
      <c r="T1250" s="63"/>
      <c r="U1250" s="141"/>
      <c r="V1250" s="74"/>
      <c r="W1250" s="145"/>
      <c r="X1250" s="60"/>
      <c r="Y1250" s="31"/>
      <c r="AA1250" s="33"/>
      <c r="AB1250" s="31"/>
    </row>
    <row r="1251" spans="1:28" s="2" customFormat="1">
      <c r="A1251" s="27"/>
      <c r="B1251" s="31"/>
      <c r="J1251" s="29"/>
      <c r="K1251" s="39"/>
      <c r="L1251" s="35"/>
      <c r="M1251" s="81"/>
      <c r="N1251" s="82"/>
      <c r="O1251" s="83"/>
      <c r="P1251" s="84"/>
      <c r="Q1251" s="82"/>
      <c r="R1251" s="83"/>
      <c r="S1251" s="69"/>
      <c r="T1251" s="63"/>
      <c r="U1251" s="141"/>
      <c r="V1251" s="74"/>
      <c r="W1251" s="145"/>
      <c r="X1251" s="60"/>
      <c r="Y1251" s="31"/>
      <c r="AA1251" s="33"/>
      <c r="AB1251" s="31"/>
    </row>
    <row r="1252" spans="1:28" s="2" customFormat="1">
      <c r="A1252" s="27"/>
      <c r="B1252" s="31"/>
      <c r="J1252" s="29"/>
      <c r="K1252" s="39"/>
      <c r="L1252" s="35"/>
      <c r="M1252" s="81"/>
      <c r="N1252" s="82"/>
      <c r="O1252" s="83"/>
      <c r="P1252" s="84"/>
      <c r="Q1252" s="82"/>
      <c r="R1252" s="83"/>
      <c r="S1252" s="69"/>
      <c r="T1252" s="63"/>
      <c r="U1252" s="141"/>
      <c r="V1252" s="74"/>
      <c r="W1252" s="145"/>
      <c r="X1252" s="60"/>
      <c r="Y1252" s="31"/>
      <c r="AA1252" s="33"/>
      <c r="AB1252" s="31"/>
    </row>
    <row r="1253" spans="1:28" s="2" customFormat="1">
      <c r="A1253" s="27"/>
      <c r="B1253" s="31"/>
      <c r="J1253" s="29"/>
      <c r="K1253" s="39"/>
      <c r="L1253" s="35"/>
      <c r="M1253" s="81"/>
      <c r="N1253" s="82"/>
      <c r="O1253" s="83"/>
      <c r="P1253" s="84"/>
      <c r="Q1253" s="82"/>
      <c r="R1253" s="83"/>
      <c r="S1253" s="69"/>
      <c r="T1253" s="63"/>
      <c r="U1253" s="141"/>
      <c r="V1253" s="74"/>
      <c r="W1253" s="145"/>
      <c r="X1253" s="60"/>
      <c r="Y1253" s="31"/>
      <c r="AA1253" s="33"/>
      <c r="AB1253" s="31"/>
    </row>
    <row r="1254" spans="1:28" s="2" customFormat="1">
      <c r="A1254" s="27"/>
      <c r="B1254" s="31"/>
      <c r="J1254" s="29"/>
      <c r="K1254" s="39"/>
      <c r="L1254" s="35"/>
      <c r="M1254" s="81"/>
      <c r="N1254" s="82"/>
      <c r="O1254" s="83"/>
      <c r="P1254" s="84"/>
      <c r="Q1254" s="82"/>
      <c r="R1254" s="83"/>
      <c r="S1254" s="69"/>
      <c r="T1254" s="63"/>
      <c r="U1254" s="141"/>
      <c r="V1254" s="74"/>
      <c r="W1254" s="145"/>
      <c r="X1254" s="60"/>
      <c r="Y1254" s="31"/>
      <c r="AA1254" s="33"/>
      <c r="AB1254" s="31"/>
    </row>
    <row r="1255" spans="1:28" s="2" customFormat="1">
      <c r="A1255" s="27"/>
      <c r="B1255" s="31"/>
      <c r="J1255" s="29"/>
      <c r="K1255" s="39"/>
      <c r="L1255" s="35"/>
      <c r="M1255" s="81"/>
      <c r="N1255" s="82"/>
      <c r="O1255" s="83"/>
      <c r="P1255" s="84"/>
      <c r="Q1255" s="82"/>
      <c r="R1255" s="83"/>
      <c r="S1255" s="69"/>
      <c r="T1255" s="63"/>
      <c r="U1255" s="141"/>
      <c r="V1255" s="74"/>
      <c r="W1255" s="145"/>
      <c r="X1255" s="60"/>
      <c r="Y1255" s="31"/>
      <c r="AA1255" s="33"/>
      <c r="AB1255" s="31"/>
    </row>
    <row r="1256" spans="1:28" s="2" customFormat="1">
      <c r="A1256" s="27"/>
      <c r="B1256" s="31"/>
      <c r="J1256" s="29"/>
      <c r="K1256" s="39"/>
      <c r="L1256" s="35"/>
      <c r="M1256" s="81"/>
      <c r="N1256" s="82"/>
      <c r="O1256" s="83"/>
      <c r="P1256" s="84"/>
      <c r="Q1256" s="82"/>
      <c r="R1256" s="83"/>
      <c r="S1256" s="69"/>
      <c r="T1256" s="63"/>
      <c r="U1256" s="141"/>
      <c r="V1256" s="74"/>
      <c r="W1256" s="145"/>
      <c r="X1256" s="60"/>
      <c r="Y1256" s="31"/>
      <c r="AA1256" s="33"/>
      <c r="AB1256" s="31"/>
    </row>
    <row r="1257" spans="1:28" s="2" customFormat="1">
      <c r="A1257" s="27"/>
      <c r="B1257" s="31"/>
      <c r="J1257" s="29"/>
      <c r="K1257" s="39"/>
      <c r="L1257" s="35"/>
      <c r="M1257" s="81"/>
      <c r="N1257" s="82"/>
      <c r="O1257" s="83"/>
      <c r="P1257" s="84"/>
      <c r="Q1257" s="82"/>
      <c r="R1257" s="83"/>
      <c r="S1257" s="69"/>
      <c r="T1257" s="63"/>
      <c r="U1257" s="141"/>
      <c r="V1257" s="74"/>
      <c r="W1257" s="145"/>
      <c r="X1257" s="60"/>
      <c r="Y1257" s="31"/>
      <c r="AA1257" s="33"/>
      <c r="AB1257" s="31"/>
    </row>
    <row r="1258" spans="1:28" s="2" customFormat="1">
      <c r="A1258" s="27"/>
      <c r="B1258" s="31"/>
      <c r="J1258" s="29"/>
      <c r="K1258" s="39"/>
      <c r="L1258" s="35"/>
      <c r="M1258" s="81"/>
      <c r="N1258" s="82"/>
      <c r="O1258" s="83"/>
      <c r="P1258" s="84"/>
      <c r="Q1258" s="82"/>
      <c r="R1258" s="83"/>
      <c r="S1258" s="69"/>
      <c r="T1258" s="63"/>
      <c r="U1258" s="141"/>
      <c r="V1258" s="74"/>
      <c r="W1258" s="145"/>
      <c r="X1258" s="60"/>
      <c r="Y1258" s="31"/>
      <c r="AA1258" s="33"/>
      <c r="AB1258" s="31"/>
    </row>
    <row r="1259" spans="1:28" s="2" customFormat="1">
      <c r="A1259" s="27"/>
      <c r="B1259" s="31"/>
      <c r="J1259" s="29"/>
      <c r="K1259" s="39"/>
      <c r="L1259" s="35"/>
      <c r="M1259" s="81"/>
      <c r="N1259" s="82"/>
      <c r="O1259" s="83"/>
      <c r="P1259" s="84"/>
      <c r="Q1259" s="82"/>
      <c r="R1259" s="83"/>
      <c r="S1259" s="69"/>
      <c r="T1259" s="63"/>
      <c r="U1259" s="141"/>
      <c r="V1259" s="74"/>
      <c r="W1259" s="145"/>
      <c r="X1259" s="60"/>
      <c r="Y1259" s="31"/>
      <c r="AA1259" s="33"/>
      <c r="AB1259" s="31"/>
    </row>
    <row r="1260" spans="1:28" s="2" customFormat="1">
      <c r="A1260" s="27"/>
      <c r="B1260" s="31"/>
      <c r="J1260" s="29"/>
      <c r="K1260" s="39"/>
      <c r="L1260" s="35"/>
      <c r="M1260" s="81"/>
      <c r="N1260" s="82"/>
      <c r="O1260" s="83"/>
      <c r="P1260" s="84"/>
      <c r="Q1260" s="82"/>
      <c r="R1260" s="83"/>
      <c r="S1260" s="69"/>
      <c r="T1260" s="63"/>
      <c r="U1260" s="141"/>
      <c r="V1260" s="74"/>
      <c r="W1260" s="145"/>
      <c r="X1260" s="60"/>
      <c r="Y1260" s="31"/>
      <c r="AA1260" s="33"/>
      <c r="AB1260" s="31"/>
    </row>
    <row r="1261" spans="1:28" s="2" customFormat="1">
      <c r="A1261" s="27"/>
      <c r="B1261" s="31"/>
      <c r="J1261" s="29"/>
      <c r="K1261" s="39"/>
      <c r="L1261" s="35"/>
      <c r="M1261" s="81"/>
      <c r="N1261" s="82"/>
      <c r="O1261" s="83"/>
      <c r="P1261" s="84"/>
      <c r="Q1261" s="82"/>
      <c r="R1261" s="83"/>
      <c r="S1261" s="69"/>
      <c r="T1261" s="63"/>
      <c r="U1261" s="141"/>
      <c r="V1261" s="74"/>
      <c r="W1261" s="145"/>
      <c r="X1261" s="60"/>
      <c r="Y1261" s="31"/>
      <c r="AA1261" s="33"/>
      <c r="AB1261" s="31"/>
    </row>
    <row r="1262" spans="1:28" s="2" customFormat="1">
      <c r="A1262" s="27"/>
      <c r="B1262" s="31"/>
      <c r="J1262" s="29"/>
      <c r="K1262" s="39"/>
      <c r="L1262" s="35"/>
      <c r="M1262" s="81"/>
      <c r="N1262" s="82"/>
      <c r="O1262" s="83"/>
      <c r="P1262" s="84"/>
      <c r="Q1262" s="82"/>
      <c r="R1262" s="83"/>
      <c r="S1262" s="69"/>
      <c r="T1262" s="63"/>
      <c r="U1262" s="141"/>
      <c r="V1262" s="74"/>
      <c r="W1262" s="145"/>
      <c r="X1262" s="60"/>
      <c r="Y1262" s="31"/>
      <c r="AA1262" s="33"/>
      <c r="AB1262" s="31"/>
    </row>
    <row r="1263" spans="1:28" s="2" customFormat="1">
      <c r="A1263" s="27"/>
      <c r="B1263" s="31"/>
      <c r="J1263" s="29"/>
      <c r="K1263" s="39"/>
      <c r="L1263" s="35"/>
      <c r="M1263" s="81"/>
      <c r="N1263" s="82"/>
      <c r="O1263" s="83"/>
      <c r="P1263" s="84"/>
      <c r="Q1263" s="82"/>
      <c r="R1263" s="83"/>
      <c r="S1263" s="69"/>
      <c r="T1263" s="63"/>
      <c r="U1263" s="141"/>
      <c r="V1263" s="74"/>
      <c r="W1263" s="145"/>
      <c r="X1263" s="60"/>
      <c r="Y1263" s="31"/>
      <c r="AA1263" s="33"/>
      <c r="AB1263" s="31"/>
    </row>
    <row r="1264" spans="1:28" s="2" customFormat="1">
      <c r="A1264" s="27"/>
      <c r="B1264" s="31"/>
      <c r="J1264" s="29"/>
      <c r="K1264" s="39"/>
      <c r="L1264" s="35"/>
      <c r="M1264" s="81"/>
      <c r="N1264" s="82"/>
      <c r="O1264" s="83"/>
      <c r="P1264" s="84"/>
      <c r="Q1264" s="82"/>
      <c r="R1264" s="83"/>
      <c r="S1264" s="69"/>
      <c r="T1264" s="63"/>
      <c r="U1264" s="141"/>
      <c r="V1264" s="74"/>
      <c r="W1264" s="145"/>
      <c r="X1264" s="60"/>
      <c r="Y1264" s="31"/>
      <c r="AA1264" s="33"/>
      <c r="AB1264" s="31"/>
    </row>
    <row r="1265" spans="1:28" s="2" customFormat="1">
      <c r="A1265" s="27"/>
      <c r="B1265" s="31"/>
      <c r="J1265" s="29"/>
      <c r="K1265" s="39"/>
      <c r="L1265" s="35"/>
      <c r="M1265" s="81"/>
      <c r="N1265" s="82"/>
      <c r="O1265" s="83"/>
      <c r="P1265" s="84"/>
      <c r="Q1265" s="82"/>
      <c r="R1265" s="83"/>
      <c r="S1265" s="69"/>
      <c r="T1265" s="63"/>
      <c r="U1265" s="141"/>
      <c r="V1265" s="74"/>
      <c r="W1265" s="145"/>
      <c r="X1265" s="60"/>
      <c r="Y1265" s="31"/>
      <c r="AA1265" s="33"/>
      <c r="AB1265" s="31"/>
    </row>
    <row r="1266" spans="1:28" s="2" customFormat="1">
      <c r="A1266" s="27"/>
      <c r="B1266" s="31"/>
      <c r="J1266" s="29"/>
      <c r="K1266" s="39"/>
      <c r="L1266" s="35"/>
      <c r="M1266" s="81"/>
      <c r="N1266" s="82"/>
      <c r="O1266" s="83"/>
      <c r="P1266" s="84"/>
      <c r="Q1266" s="82"/>
      <c r="R1266" s="83"/>
      <c r="S1266" s="69"/>
      <c r="T1266" s="63"/>
      <c r="U1266" s="141"/>
      <c r="V1266" s="74"/>
      <c r="W1266" s="145"/>
      <c r="X1266" s="60"/>
      <c r="Y1266" s="31"/>
      <c r="AA1266" s="33"/>
      <c r="AB1266" s="31"/>
    </row>
    <row r="1267" spans="1:28" s="2" customFormat="1">
      <c r="A1267" s="27"/>
      <c r="B1267" s="31"/>
      <c r="J1267" s="29"/>
      <c r="K1267" s="39"/>
      <c r="L1267" s="35"/>
      <c r="M1267" s="81"/>
      <c r="N1267" s="82"/>
      <c r="O1267" s="83"/>
      <c r="P1267" s="84"/>
      <c r="Q1267" s="82"/>
      <c r="R1267" s="83"/>
      <c r="S1267" s="69"/>
      <c r="T1267" s="63"/>
      <c r="U1267" s="141"/>
      <c r="V1267" s="74"/>
      <c r="W1267" s="145"/>
      <c r="X1267" s="60"/>
      <c r="Y1267" s="31"/>
      <c r="AA1267" s="33"/>
      <c r="AB1267" s="31"/>
    </row>
    <row r="1268" spans="1:28" s="2" customFormat="1">
      <c r="A1268" s="27"/>
      <c r="B1268" s="31"/>
      <c r="J1268" s="29"/>
      <c r="K1268" s="39"/>
      <c r="L1268" s="35"/>
      <c r="M1268" s="81"/>
      <c r="N1268" s="82"/>
      <c r="O1268" s="83"/>
      <c r="P1268" s="84"/>
      <c r="Q1268" s="82"/>
      <c r="R1268" s="83"/>
      <c r="S1268" s="69"/>
      <c r="T1268" s="63"/>
      <c r="U1268" s="141"/>
      <c r="V1268" s="74"/>
      <c r="W1268" s="145"/>
      <c r="X1268" s="60"/>
      <c r="Y1268" s="31"/>
      <c r="AA1268" s="33"/>
      <c r="AB1268" s="31"/>
    </row>
    <row r="1269" spans="1:28" s="2" customFormat="1">
      <c r="A1269" s="27"/>
      <c r="B1269" s="31"/>
      <c r="J1269" s="29"/>
      <c r="K1269" s="39"/>
      <c r="L1269" s="35"/>
      <c r="M1269" s="81"/>
      <c r="N1269" s="82"/>
      <c r="O1269" s="83"/>
      <c r="P1269" s="84"/>
      <c r="Q1269" s="82"/>
      <c r="R1269" s="83"/>
      <c r="S1269" s="69"/>
      <c r="T1269" s="63"/>
      <c r="U1269" s="141"/>
      <c r="V1269" s="74"/>
      <c r="W1269" s="145"/>
      <c r="X1269" s="60"/>
      <c r="Y1269" s="31"/>
      <c r="AA1269" s="33"/>
      <c r="AB1269" s="31"/>
    </row>
    <row r="1270" spans="1:28" s="2" customFormat="1">
      <c r="A1270" s="27"/>
      <c r="B1270" s="31"/>
      <c r="J1270" s="29"/>
      <c r="K1270" s="39"/>
      <c r="L1270" s="35"/>
      <c r="M1270" s="81"/>
      <c r="N1270" s="82"/>
      <c r="O1270" s="83"/>
      <c r="P1270" s="84"/>
      <c r="Q1270" s="82"/>
      <c r="R1270" s="83"/>
      <c r="S1270" s="69"/>
      <c r="T1270" s="63"/>
      <c r="U1270" s="141"/>
      <c r="V1270" s="74"/>
      <c r="W1270" s="145"/>
      <c r="X1270" s="60"/>
      <c r="Y1270" s="31"/>
      <c r="AA1270" s="33"/>
      <c r="AB1270" s="31"/>
    </row>
    <row r="1271" spans="1:28" s="2" customFormat="1">
      <c r="A1271" s="27"/>
      <c r="B1271" s="31"/>
      <c r="J1271" s="29"/>
      <c r="K1271" s="39"/>
      <c r="L1271" s="35"/>
      <c r="M1271" s="81"/>
      <c r="N1271" s="82"/>
      <c r="O1271" s="83"/>
      <c r="P1271" s="84"/>
      <c r="Q1271" s="82"/>
      <c r="R1271" s="83"/>
      <c r="S1271" s="69"/>
      <c r="T1271" s="63"/>
      <c r="U1271" s="141"/>
      <c r="V1271" s="74"/>
      <c r="W1271" s="145"/>
      <c r="X1271" s="60"/>
      <c r="Y1271" s="31"/>
      <c r="AA1271" s="33"/>
      <c r="AB1271" s="31"/>
    </row>
    <row r="1272" spans="1:28" s="2" customFormat="1">
      <c r="A1272" s="27"/>
      <c r="B1272" s="31"/>
      <c r="J1272" s="29"/>
      <c r="K1272" s="39"/>
      <c r="L1272" s="35"/>
      <c r="M1272" s="81"/>
      <c r="N1272" s="82"/>
      <c r="O1272" s="83"/>
      <c r="P1272" s="84"/>
      <c r="Q1272" s="82"/>
      <c r="R1272" s="83"/>
      <c r="S1272" s="69"/>
      <c r="T1272" s="63"/>
      <c r="U1272" s="141"/>
      <c r="V1272" s="74"/>
      <c r="W1272" s="145"/>
      <c r="X1272" s="60"/>
      <c r="Y1272" s="31"/>
      <c r="AA1272" s="33"/>
      <c r="AB1272" s="31"/>
    </row>
    <row r="1273" spans="1:28" s="2" customFormat="1">
      <c r="A1273" s="27"/>
      <c r="B1273" s="31"/>
      <c r="J1273" s="29"/>
      <c r="K1273" s="39"/>
      <c r="L1273" s="35"/>
      <c r="M1273" s="81"/>
      <c r="N1273" s="82"/>
      <c r="O1273" s="83"/>
      <c r="P1273" s="84"/>
      <c r="Q1273" s="82"/>
      <c r="R1273" s="83"/>
      <c r="S1273" s="69"/>
      <c r="T1273" s="63"/>
      <c r="U1273" s="141"/>
      <c r="V1273" s="74"/>
      <c r="W1273" s="145"/>
      <c r="X1273" s="60"/>
      <c r="Y1273" s="31"/>
      <c r="AA1273" s="33"/>
      <c r="AB1273" s="31"/>
    </row>
    <row r="1274" spans="1:28" s="2" customFormat="1">
      <c r="A1274" s="27"/>
      <c r="B1274" s="31"/>
      <c r="J1274" s="29"/>
      <c r="K1274" s="39"/>
      <c r="L1274" s="35"/>
      <c r="M1274" s="81"/>
      <c r="N1274" s="82"/>
      <c r="O1274" s="83"/>
      <c r="P1274" s="84"/>
      <c r="Q1274" s="82"/>
      <c r="R1274" s="83"/>
      <c r="S1274" s="69"/>
      <c r="T1274" s="63"/>
      <c r="U1274" s="141"/>
      <c r="V1274" s="74"/>
      <c r="W1274" s="145"/>
      <c r="X1274" s="60"/>
      <c r="Y1274" s="31"/>
      <c r="AA1274" s="33"/>
      <c r="AB1274" s="31"/>
    </row>
    <row r="1275" spans="1:28" s="2" customFormat="1">
      <c r="A1275" s="27"/>
      <c r="B1275" s="31"/>
      <c r="J1275" s="29"/>
      <c r="K1275" s="39"/>
      <c r="L1275" s="35"/>
      <c r="M1275" s="81"/>
      <c r="N1275" s="82"/>
      <c r="O1275" s="83"/>
      <c r="P1275" s="84"/>
      <c r="Q1275" s="82"/>
      <c r="R1275" s="83"/>
      <c r="S1275" s="69"/>
      <c r="T1275" s="63"/>
      <c r="U1275" s="141"/>
      <c r="V1275" s="74"/>
      <c r="W1275" s="145"/>
      <c r="X1275" s="60"/>
      <c r="Y1275" s="31"/>
      <c r="AA1275" s="33"/>
      <c r="AB1275" s="31"/>
    </row>
    <row r="1276" spans="1:28" s="2" customFormat="1">
      <c r="A1276" s="27"/>
      <c r="B1276" s="31"/>
      <c r="J1276" s="29"/>
      <c r="K1276" s="39"/>
      <c r="L1276" s="35"/>
      <c r="M1276" s="81"/>
      <c r="N1276" s="82"/>
      <c r="O1276" s="83"/>
      <c r="P1276" s="84"/>
      <c r="Q1276" s="82"/>
      <c r="R1276" s="83"/>
      <c r="S1276" s="69"/>
      <c r="T1276" s="63"/>
      <c r="U1276" s="141"/>
      <c r="V1276" s="74"/>
      <c r="W1276" s="145"/>
      <c r="X1276" s="60"/>
      <c r="Y1276" s="31"/>
      <c r="AA1276" s="33"/>
      <c r="AB1276" s="31"/>
    </row>
    <row r="1277" spans="1:28" s="2" customFormat="1">
      <c r="A1277" s="27"/>
      <c r="B1277" s="31"/>
      <c r="J1277" s="29"/>
      <c r="K1277" s="39"/>
      <c r="L1277" s="35"/>
      <c r="M1277" s="81"/>
      <c r="N1277" s="82"/>
      <c r="O1277" s="83"/>
      <c r="P1277" s="84"/>
      <c r="Q1277" s="82"/>
      <c r="R1277" s="83"/>
      <c r="S1277" s="69"/>
      <c r="T1277" s="63"/>
      <c r="U1277" s="141"/>
      <c r="V1277" s="74"/>
      <c r="W1277" s="145"/>
      <c r="X1277" s="60"/>
      <c r="Y1277" s="31"/>
      <c r="AA1277" s="33"/>
      <c r="AB1277" s="31"/>
    </row>
    <row r="1278" spans="1:28" s="2" customFormat="1">
      <c r="A1278" s="27"/>
      <c r="B1278" s="31"/>
      <c r="J1278" s="29"/>
      <c r="K1278" s="39"/>
      <c r="L1278" s="35"/>
      <c r="M1278" s="81"/>
      <c r="N1278" s="82"/>
      <c r="O1278" s="83"/>
      <c r="P1278" s="84"/>
      <c r="Q1278" s="82"/>
      <c r="R1278" s="83"/>
      <c r="S1278" s="69"/>
      <c r="T1278" s="63"/>
      <c r="U1278" s="141"/>
      <c r="V1278" s="74"/>
      <c r="W1278" s="145"/>
      <c r="X1278" s="60"/>
      <c r="Y1278" s="31"/>
      <c r="AA1278" s="33"/>
      <c r="AB1278" s="31"/>
    </row>
    <row r="1279" spans="1:28" s="2" customFormat="1">
      <c r="A1279" s="27"/>
      <c r="B1279" s="31"/>
      <c r="J1279" s="29"/>
      <c r="K1279" s="39"/>
      <c r="L1279" s="35"/>
      <c r="M1279" s="81"/>
      <c r="N1279" s="82"/>
      <c r="O1279" s="83"/>
      <c r="P1279" s="84"/>
      <c r="Q1279" s="82"/>
      <c r="R1279" s="83"/>
      <c r="S1279" s="69"/>
      <c r="T1279" s="63"/>
      <c r="U1279" s="141"/>
      <c r="V1279" s="74"/>
      <c r="W1279" s="145"/>
      <c r="X1279" s="60"/>
      <c r="Y1279" s="31"/>
      <c r="AA1279" s="33"/>
      <c r="AB1279" s="31"/>
    </row>
    <row r="1280" spans="1:28" s="2" customFormat="1">
      <c r="A1280" s="27"/>
      <c r="B1280" s="31"/>
      <c r="J1280" s="29"/>
      <c r="K1280" s="39"/>
      <c r="L1280" s="35"/>
      <c r="M1280" s="81"/>
      <c r="N1280" s="82"/>
      <c r="O1280" s="83"/>
      <c r="P1280" s="84"/>
      <c r="Q1280" s="82"/>
      <c r="R1280" s="83"/>
      <c r="S1280" s="69"/>
      <c r="T1280" s="63"/>
      <c r="U1280" s="141"/>
      <c r="V1280" s="74"/>
      <c r="W1280" s="145"/>
      <c r="X1280" s="60"/>
      <c r="Y1280" s="31"/>
      <c r="AA1280" s="33"/>
      <c r="AB1280" s="31"/>
    </row>
    <row r="1281" spans="1:28" s="2" customFormat="1">
      <c r="A1281" s="27"/>
      <c r="B1281" s="31"/>
      <c r="J1281" s="29"/>
      <c r="K1281" s="39"/>
      <c r="L1281" s="35"/>
      <c r="M1281" s="81"/>
      <c r="N1281" s="82"/>
      <c r="O1281" s="83"/>
      <c r="P1281" s="84"/>
      <c r="Q1281" s="82"/>
      <c r="R1281" s="83"/>
      <c r="S1281" s="69"/>
      <c r="T1281" s="63"/>
      <c r="U1281" s="141"/>
      <c r="V1281" s="74"/>
      <c r="W1281" s="145"/>
      <c r="X1281" s="60"/>
      <c r="Y1281" s="31"/>
      <c r="AA1281" s="33"/>
      <c r="AB1281" s="31"/>
    </row>
    <row r="1282" spans="1:28" s="2" customFormat="1">
      <c r="A1282" s="27"/>
      <c r="B1282" s="31"/>
      <c r="J1282" s="29"/>
      <c r="K1282" s="39"/>
      <c r="L1282" s="35"/>
      <c r="M1282" s="81"/>
      <c r="N1282" s="82"/>
      <c r="O1282" s="83"/>
      <c r="P1282" s="84"/>
      <c r="Q1282" s="82"/>
      <c r="R1282" s="83"/>
      <c r="S1282" s="69"/>
      <c r="T1282" s="63"/>
      <c r="U1282" s="141"/>
      <c r="V1282" s="74"/>
      <c r="W1282" s="145"/>
      <c r="X1282" s="60"/>
      <c r="Y1282" s="31"/>
      <c r="AA1282" s="33"/>
      <c r="AB1282" s="31"/>
    </row>
    <row r="1283" spans="1:28" s="2" customFormat="1">
      <c r="A1283" s="27"/>
      <c r="B1283" s="31"/>
      <c r="J1283" s="29"/>
      <c r="K1283" s="39"/>
      <c r="L1283" s="35"/>
      <c r="M1283" s="81"/>
      <c r="N1283" s="82"/>
      <c r="O1283" s="83"/>
      <c r="P1283" s="84"/>
      <c r="Q1283" s="82"/>
      <c r="R1283" s="83"/>
      <c r="S1283" s="69"/>
      <c r="T1283" s="63"/>
      <c r="U1283" s="141"/>
      <c r="V1283" s="74"/>
      <c r="W1283" s="145"/>
      <c r="X1283" s="60"/>
      <c r="Y1283" s="31"/>
      <c r="AA1283" s="33"/>
      <c r="AB1283" s="31"/>
    </row>
    <row r="1284" spans="1:28" s="2" customFormat="1">
      <c r="A1284" s="27"/>
      <c r="B1284" s="31"/>
      <c r="J1284" s="29"/>
      <c r="K1284" s="39"/>
      <c r="L1284" s="35"/>
      <c r="M1284" s="81"/>
      <c r="N1284" s="82"/>
      <c r="O1284" s="83"/>
      <c r="P1284" s="84"/>
      <c r="Q1284" s="82"/>
      <c r="R1284" s="83"/>
      <c r="S1284" s="69"/>
      <c r="T1284" s="63"/>
      <c r="U1284" s="141"/>
      <c r="V1284" s="74"/>
      <c r="W1284" s="145"/>
      <c r="X1284" s="60"/>
      <c r="Y1284" s="31"/>
      <c r="AA1284" s="33"/>
      <c r="AB1284" s="31"/>
    </row>
    <row r="1285" spans="1:28" s="2" customFormat="1">
      <c r="A1285" s="27"/>
      <c r="B1285" s="31"/>
      <c r="J1285" s="29"/>
      <c r="K1285" s="39"/>
      <c r="L1285" s="35"/>
      <c r="M1285" s="81"/>
      <c r="N1285" s="82"/>
      <c r="O1285" s="83"/>
      <c r="P1285" s="84"/>
      <c r="Q1285" s="82"/>
      <c r="R1285" s="83"/>
      <c r="S1285" s="69"/>
      <c r="T1285" s="63"/>
      <c r="U1285" s="141"/>
      <c r="V1285" s="74"/>
      <c r="W1285" s="145"/>
      <c r="X1285" s="60"/>
      <c r="Y1285" s="31"/>
      <c r="AA1285" s="33"/>
      <c r="AB1285" s="31"/>
    </row>
    <row r="1286" spans="1:28" s="2" customFormat="1">
      <c r="A1286" s="27"/>
      <c r="B1286" s="31"/>
      <c r="J1286" s="29"/>
      <c r="K1286" s="39"/>
      <c r="L1286" s="35"/>
      <c r="M1286" s="81"/>
      <c r="N1286" s="82"/>
      <c r="O1286" s="83"/>
      <c r="P1286" s="84"/>
      <c r="Q1286" s="82"/>
      <c r="R1286" s="83"/>
      <c r="S1286" s="69"/>
      <c r="T1286" s="63"/>
      <c r="U1286" s="141"/>
      <c r="V1286" s="74"/>
      <c r="W1286" s="145"/>
      <c r="X1286" s="60"/>
      <c r="Y1286" s="31"/>
      <c r="AA1286" s="33"/>
      <c r="AB1286" s="31"/>
    </row>
    <row r="1287" spans="1:28" s="2" customFormat="1">
      <c r="A1287" s="27"/>
      <c r="B1287" s="31"/>
      <c r="J1287" s="29"/>
      <c r="K1287" s="39"/>
      <c r="L1287" s="35"/>
      <c r="M1287" s="81"/>
      <c r="N1287" s="82"/>
      <c r="O1287" s="83"/>
      <c r="P1287" s="84"/>
      <c r="Q1287" s="82"/>
      <c r="R1287" s="83"/>
      <c r="S1287" s="69"/>
      <c r="T1287" s="63"/>
      <c r="U1287" s="141"/>
      <c r="V1287" s="74"/>
      <c r="W1287" s="145"/>
      <c r="X1287" s="60"/>
      <c r="Y1287" s="31"/>
      <c r="AA1287" s="33"/>
      <c r="AB1287" s="31"/>
    </row>
    <row r="1288" spans="1:28" s="2" customFormat="1">
      <c r="A1288" s="27"/>
      <c r="B1288" s="31"/>
      <c r="J1288" s="29"/>
      <c r="K1288" s="39"/>
      <c r="L1288" s="35"/>
      <c r="M1288" s="81"/>
      <c r="N1288" s="82"/>
      <c r="O1288" s="83"/>
      <c r="P1288" s="84"/>
      <c r="Q1288" s="82"/>
      <c r="R1288" s="83"/>
      <c r="S1288" s="69"/>
      <c r="T1288" s="63"/>
      <c r="U1288" s="141"/>
      <c r="V1288" s="74"/>
      <c r="W1288" s="145"/>
      <c r="X1288" s="60"/>
      <c r="Y1288" s="31"/>
      <c r="AA1288" s="33"/>
      <c r="AB1288" s="31"/>
    </row>
    <row r="1289" spans="1:28" s="2" customFormat="1">
      <c r="A1289" s="27"/>
      <c r="B1289" s="31"/>
      <c r="J1289" s="29"/>
      <c r="K1289" s="39"/>
      <c r="L1289" s="35"/>
      <c r="M1289" s="81"/>
      <c r="N1289" s="82"/>
      <c r="O1289" s="83"/>
      <c r="P1289" s="84"/>
      <c r="Q1289" s="82"/>
      <c r="R1289" s="83"/>
      <c r="S1289" s="69"/>
      <c r="T1289" s="63"/>
      <c r="U1289" s="141"/>
      <c r="V1289" s="74"/>
      <c r="W1289" s="145"/>
      <c r="X1289" s="60"/>
      <c r="Y1289" s="31"/>
      <c r="AA1289" s="33"/>
      <c r="AB1289" s="31"/>
    </row>
    <row r="1290" spans="1:28" s="2" customFormat="1">
      <c r="A1290" s="27"/>
      <c r="B1290" s="31"/>
      <c r="J1290" s="29"/>
      <c r="K1290" s="39"/>
      <c r="L1290" s="35"/>
      <c r="M1290" s="81"/>
      <c r="N1290" s="82"/>
      <c r="O1290" s="83"/>
      <c r="P1290" s="84"/>
      <c r="Q1290" s="82"/>
      <c r="R1290" s="83"/>
      <c r="S1290" s="69"/>
      <c r="T1290" s="63"/>
      <c r="U1290" s="141"/>
      <c r="V1290" s="74"/>
      <c r="W1290" s="145"/>
      <c r="X1290" s="60"/>
      <c r="Y1290" s="31"/>
      <c r="AA1290" s="33"/>
      <c r="AB1290" s="31"/>
    </row>
    <row r="1291" spans="1:28" s="2" customFormat="1">
      <c r="A1291" s="27"/>
      <c r="B1291" s="31"/>
      <c r="J1291" s="29"/>
      <c r="K1291" s="39"/>
      <c r="L1291" s="35"/>
      <c r="M1291" s="81"/>
      <c r="N1291" s="82"/>
      <c r="O1291" s="83"/>
      <c r="P1291" s="84"/>
      <c r="Q1291" s="82"/>
      <c r="R1291" s="83"/>
      <c r="S1291" s="69"/>
      <c r="T1291" s="63"/>
      <c r="U1291" s="141"/>
      <c r="V1291" s="74"/>
      <c r="W1291" s="145"/>
      <c r="X1291" s="60"/>
      <c r="Y1291" s="31"/>
      <c r="AA1291" s="33"/>
      <c r="AB1291" s="31"/>
    </row>
    <row r="1292" spans="1:28" s="2" customFormat="1">
      <c r="A1292" s="27"/>
      <c r="B1292" s="31"/>
      <c r="J1292" s="29"/>
      <c r="K1292" s="39"/>
      <c r="L1292" s="35"/>
      <c r="M1292" s="81"/>
      <c r="N1292" s="82"/>
      <c r="O1292" s="83"/>
      <c r="P1292" s="84"/>
      <c r="Q1292" s="82"/>
      <c r="R1292" s="83"/>
      <c r="S1292" s="69"/>
      <c r="T1292" s="63"/>
      <c r="U1292" s="141"/>
      <c r="V1292" s="74"/>
      <c r="W1292" s="145"/>
      <c r="X1292" s="60"/>
      <c r="Y1292" s="31"/>
      <c r="AA1292" s="33"/>
      <c r="AB1292" s="31"/>
    </row>
    <row r="1293" spans="1:28" s="2" customFormat="1">
      <c r="A1293" s="27"/>
      <c r="B1293" s="31"/>
      <c r="J1293" s="29"/>
      <c r="K1293" s="39"/>
      <c r="L1293" s="35"/>
      <c r="M1293" s="81"/>
      <c r="N1293" s="82"/>
      <c r="O1293" s="83"/>
      <c r="P1293" s="84"/>
      <c r="Q1293" s="82"/>
      <c r="R1293" s="83"/>
      <c r="S1293" s="69"/>
      <c r="T1293" s="63"/>
      <c r="U1293" s="141"/>
      <c r="V1293" s="74"/>
      <c r="W1293" s="145"/>
      <c r="X1293" s="60"/>
      <c r="Y1293" s="31"/>
      <c r="AA1293" s="33"/>
      <c r="AB1293" s="31"/>
    </row>
    <row r="1294" spans="1:28" s="2" customFormat="1">
      <c r="A1294" s="27"/>
      <c r="B1294" s="31"/>
      <c r="J1294" s="29"/>
      <c r="K1294" s="39"/>
      <c r="L1294" s="35"/>
      <c r="M1294" s="81"/>
      <c r="N1294" s="82"/>
      <c r="O1294" s="83"/>
      <c r="P1294" s="84"/>
      <c r="Q1294" s="82"/>
      <c r="R1294" s="83"/>
      <c r="S1294" s="69"/>
      <c r="T1294" s="63"/>
      <c r="U1294" s="141"/>
      <c r="V1294" s="74"/>
      <c r="W1294" s="145"/>
      <c r="X1294" s="60"/>
      <c r="Y1294" s="31"/>
      <c r="AA1294" s="33"/>
      <c r="AB1294" s="31"/>
    </row>
    <row r="1295" spans="1:28" s="2" customFormat="1">
      <c r="A1295" s="27"/>
      <c r="B1295" s="31"/>
      <c r="J1295" s="29"/>
      <c r="K1295" s="39"/>
      <c r="L1295" s="35"/>
      <c r="M1295" s="81"/>
      <c r="N1295" s="82"/>
      <c r="O1295" s="83"/>
      <c r="P1295" s="84"/>
      <c r="Q1295" s="82"/>
      <c r="R1295" s="83"/>
      <c r="S1295" s="69"/>
      <c r="T1295" s="63"/>
      <c r="U1295" s="141"/>
      <c r="V1295" s="74"/>
      <c r="W1295" s="145"/>
      <c r="X1295" s="60"/>
      <c r="Y1295" s="31"/>
      <c r="AA1295" s="33"/>
      <c r="AB1295" s="31"/>
    </row>
    <row r="1296" spans="1:28" s="2" customFormat="1">
      <c r="A1296" s="27"/>
      <c r="B1296" s="31"/>
      <c r="J1296" s="29"/>
      <c r="K1296" s="39"/>
      <c r="L1296" s="35"/>
      <c r="M1296" s="81"/>
      <c r="N1296" s="82"/>
      <c r="O1296" s="83"/>
      <c r="P1296" s="84"/>
      <c r="Q1296" s="82"/>
      <c r="R1296" s="83"/>
      <c r="S1296" s="69"/>
      <c r="T1296" s="63"/>
      <c r="U1296" s="141"/>
      <c r="V1296" s="74"/>
      <c r="W1296" s="145"/>
      <c r="X1296" s="60"/>
      <c r="Y1296" s="31"/>
      <c r="AA1296" s="33"/>
      <c r="AB1296" s="31"/>
    </row>
    <row r="1297" spans="1:28" s="2" customFormat="1">
      <c r="A1297" s="27"/>
      <c r="B1297" s="31"/>
      <c r="J1297" s="29"/>
      <c r="K1297" s="39"/>
      <c r="L1297" s="35"/>
      <c r="M1297" s="81"/>
      <c r="N1297" s="82"/>
      <c r="O1297" s="83"/>
      <c r="P1297" s="84"/>
      <c r="Q1297" s="82"/>
      <c r="R1297" s="83"/>
      <c r="S1297" s="69"/>
      <c r="T1297" s="63"/>
      <c r="U1297" s="141"/>
      <c r="V1297" s="74"/>
      <c r="W1297" s="145"/>
      <c r="X1297" s="60"/>
      <c r="Y1297" s="31"/>
      <c r="AA1297" s="33"/>
      <c r="AB1297" s="31"/>
    </row>
    <row r="1298" spans="1:28" s="2" customFormat="1">
      <c r="A1298" s="27"/>
      <c r="B1298" s="31"/>
      <c r="J1298" s="29"/>
      <c r="K1298" s="39"/>
      <c r="L1298" s="35"/>
      <c r="M1298" s="81"/>
      <c r="N1298" s="82"/>
      <c r="O1298" s="83"/>
      <c r="P1298" s="84"/>
      <c r="Q1298" s="82"/>
      <c r="R1298" s="83"/>
      <c r="S1298" s="69"/>
      <c r="T1298" s="63"/>
      <c r="U1298" s="141"/>
      <c r="V1298" s="74"/>
      <c r="W1298" s="145"/>
      <c r="X1298" s="60"/>
      <c r="Y1298" s="31"/>
      <c r="AA1298" s="33"/>
      <c r="AB1298" s="31"/>
    </row>
    <row r="1299" spans="1:28" s="2" customFormat="1">
      <c r="A1299" s="27"/>
      <c r="B1299" s="31"/>
      <c r="J1299" s="29"/>
      <c r="K1299" s="39"/>
      <c r="L1299" s="35"/>
      <c r="M1299" s="81"/>
      <c r="N1299" s="82"/>
      <c r="O1299" s="83"/>
      <c r="P1299" s="84"/>
      <c r="Q1299" s="82"/>
      <c r="R1299" s="83"/>
      <c r="S1299" s="69"/>
      <c r="T1299" s="63"/>
      <c r="U1299" s="141"/>
      <c r="V1299" s="74"/>
      <c r="W1299" s="145"/>
      <c r="X1299" s="60"/>
      <c r="Y1299" s="31"/>
      <c r="AA1299" s="33"/>
      <c r="AB1299" s="31"/>
    </row>
    <row r="1300" spans="1:28" s="2" customFormat="1">
      <c r="A1300" s="27"/>
      <c r="B1300" s="31"/>
      <c r="J1300" s="29"/>
      <c r="K1300" s="39"/>
      <c r="L1300" s="35"/>
      <c r="M1300" s="81"/>
      <c r="N1300" s="82"/>
      <c r="O1300" s="83"/>
      <c r="P1300" s="84"/>
      <c r="Q1300" s="82"/>
      <c r="R1300" s="83"/>
      <c r="S1300" s="69"/>
      <c r="T1300" s="63"/>
      <c r="U1300" s="141"/>
      <c r="V1300" s="74"/>
      <c r="W1300" s="145"/>
      <c r="X1300" s="60"/>
      <c r="Y1300" s="31"/>
      <c r="AA1300" s="33"/>
      <c r="AB1300" s="31"/>
    </row>
    <row r="1301" spans="1:28" s="2" customFormat="1">
      <c r="A1301" s="27"/>
      <c r="B1301" s="31"/>
      <c r="J1301" s="29"/>
      <c r="K1301" s="39"/>
      <c r="L1301" s="35"/>
      <c r="M1301" s="81"/>
      <c r="N1301" s="82"/>
      <c r="O1301" s="83"/>
      <c r="P1301" s="84"/>
      <c r="Q1301" s="82"/>
      <c r="R1301" s="83"/>
      <c r="S1301" s="69"/>
      <c r="T1301" s="63"/>
      <c r="U1301" s="141"/>
      <c r="V1301" s="74"/>
      <c r="W1301" s="145"/>
      <c r="X1301" s="60"/>
      <c r="Y1301" s="31"/>
      <c r="AA1301" s="33"/>
      <c r="AB1301" s="31"/>
    </row>
    <row r="1302" spans="1:28" s="2" customFormat="1">
      <c r="A1302" s="27"/>
      <c r="B1302" s="31"/>
      <c r="J1302" s="29"/>
      <c r="K1302" s="39"/>
      <c r="L1302" s="35"/>
      <c r="M1302" s="81"/>
      <c r="N1302" s="82"/>
      <c r="O1302" s="83"/>
      <c r="P1302" s="84"/>
      <c r="Q1302" s="82"/>
      <c r="R1302" s="83"/>
      <c r="S1302" s="69"/>
      <c r="T1302" s="63"/>
      <c r="U1302" s="141"/>
      <c r="V1302" s="74"/>
      <c r="W1302" s="145"/>
      <c r="X1302" s="60"/>
      <c r="Y1302" s="31"/>
      <c r="AA1302" s="33"/>
      <c r="AB1302" s="31"/>
    </row>
    <row r="1303" spans="1:28" s="2" customFormat="1">
      <c r="A1303" s="27"/>
      <c r="B1303" s="31"/>
      <c r="J1303" s="29"/>
      <c r="K1303" s="39"/>
      <c r="L1303" s="35"/>
      <c r="M1303" s="81"/>
      <c r="N1303" s="82"/>
      <c r="O1303" s="83"/>
      <c r="P1303" s="84"/>
      <c r="Q1303" s="82"/>
      <c r="R1303" s="83"/>
      <c r="S1303" s="69"/>
      <c r="T1303" s="63"/>
      <c r="U1303" s="141"/>
      <c r="V1303" s="74"/>
      <c r="W1303" s="145"/>
      <c r="X1303" s="60"/>
      <c r="Y1303" s="31"/>
      <c r="AA1303" s="33"/>
      <c r="AB1303" s="31"/>
    </row>
    <row r="1304" spans="1:28" s="2" customFormat="1">
      <c r="A1304" s="27"/>
      <c r="B1304" s="31"/>
      <c r="J1304" s="29"/>
      <c r="K1304" s="39"/>
      <c r="L1304" s="35"/>
      <c r="M1304" s="81"/>
      <c r="N1304" s="82"/>
      <c r="O1304" s="83"/>
      <c r="P1304" s="84"/>
      <c r="Q1304" s="82"/>
      <c r="R1304" s="83"/>
      <c r="S1304" s="69"/>
      <c r="T1304" s="63"/>
      <c r="U1304" s="141"/>
      <c r="V1304" s="74"/>
      <c r="W1304" s="145"/>
      <c r="X1304" s="60"/>
      <c r="Y1304" s="31"/>
      <c r="AA1304" s="33"/>
      <c r="AB1304" s="31"/>
    </row>
    <row r="1305" spans="1:28" s="2" customFormat="1">
      <c r="A1305" s="27"/>
      <c r="B1305" s="31"/>
      <c r="J1305" s="29"/>
      <c r="K1305" s="39"/>
      <c r="L1305" s="35"/>
      <c r="M1305" s="81"/>
      <c r="N1305" s="82"/>
      <c r="O1305" s="83"/>
      <c r="P1305" s="84"/>
      <c r="Q1305" s="82"/>
      <c r="R1305" s="83"/>
      <c r="S1305" s="69"/>
      <c r="T1305" s="63"/>
      <c r="U1305" s="141"/>
      <c r="V1305" s="74"/>
      <c r="W1305" s="145"/>
      <c r="X1305" s="60"/>
      <c r="Y1305" s="31"/>
      <c r="AA1305" s="33"/>
      <c r="AB1305" s="31"/>
    </row>
    <row r="1306" spans="1:28" s="2" customFormat="1">
      <c r="A1306" s="27"/>
      <c r="B1306" s="31"/>
      <c r="J1306" s="29"/>
      <c r="K1306" s="39"/>
      <c r="L1306" s="35"/>
      <c r="M1306" s="81"/>
      <c r="N1306" s="82"/>
      <c r="O1306" s="83"/>
      <c r="P1306" s="84"/>
      <c r="Q1306" s="82"/>
      <c r="R1306" s="83"/>
      <c r="S1306" s="69"/>
      <c r="T1306" s="63"/>
      <c r="U1306" s="141"/>
      <c r="V1306" s="74"/>
      <c r="W1306" s="145"/>
      <c r="X1306" s="60"/>
      <c r="Y1306" s="31"/>
      <c r="AA1306" s="33"/>
      <c r="AB1306" s="31"/>
    </row>
    <row r="1307" spans="1:28" s="2" customFormat="1">
      <c r="A1307" s="27"/>
      <c r="B1307" s="31"/>
      <c r="J1307" s="29"/>
      <c r="K1307" s="39"/>
      <c r="L1307" s="35"/>
      <c r="M1307" s="81"/>
      <c r="N1307" s="82"/>
      <c r="O1307" s="83"/>
      <c r="P1307" s="84"/>
      <c r="Q1307" s="82"/>
      <c r="R1307" s="83"/>
      <c r="S1307" s="69"/>
      <c r="T1307" s="63"/>
      <c r="U1307" s="141"/>
      <c r="V1307" s="74"/>
      <c r="W1307" s="145"/>
      <c r="X1307" s="60"/>
      <c r="Y1307" s="31"/>
      <c r="AA1307" s="33"/>
      <c r="AB1307" s="31"/>
    </row>
    <row r="1308" spans="1:28" s="2" customFormat="1">
      <c r="A1308" s="27"/>
      <c r="B1308" s="31"/>
      <c r="J1308" s="29"/>
      <c r="K1308" s="39"/>
      <c r="L1308" s="35"/>
      <c r="M1308" s="81"/>
      <c r="N1308" s="82"/>
      <c r="O1308" s="83"/>
      <c r="P1308" s="84"/>
      <c r="Q1308" s="82"/>
      <c r="R1308" s="83"/>
      <c r="S1308" s="69"/>
      <c r="T1308" s="63"/>
      <c r="U1308" s="141"/>
      <c r="V1308" s="74"/>
      <c r="W1308" s="145"/>
      <c r="X1308" s="60"/>
      <c r="Y1308" s="31"/>
      <c r="AA1308" s="33"/>
      <c r="AB1308" s="31"/>
    </row>
    <row r="1309" spans="1:28" s="2" customFormat="1">
      <c r="A1309" s="27"/>
      <c r="B1309" s="31"/>
      <c r="J1309" s="29"/>
      <c r="K1309" s="39"/>
      <c r="L1309" s="35"/>
      <c r="M1309" s="81"/>
      <c r="N1309" s="82"/>
      <c r="O1309" s="83"/>
      <c r="P1309" s="84"/>
      <c r="Q1309" s="82"/>
      <c r="R1309" s="83"/>
      <c r="S1309" s="69"/>
      <c r="T1309" s="63"/>
      <c r="U1309" s="141"/>
      <c r="V1309" s="74"/>
      <c r="W1309" s="145"/>
      <c r="X1309" s="60"/>
      <c r="Y1309" s="31"/>
      <c r="AA1309" s="33"/>
      <c r="AB1309" s="31"/>
    </row>
    <row r="1310" spans="1:28" s="2" customFormat="1">
      <c r="A1310" s="27"/>
      <c r="B1310" s="31"/>
      <c r="J1310" s="29"/>
      <c r="K1310" s="39"/>
      <c r="L1310" s="35"/>
      <c r="M1310" s="81"/>
      <c r="N1310" s="82"/>
      <c r="O1310" s="83"/>
      <c r="P1310" s="84"/>
      <c r="Q1310" s="82"/>
      <c r="R1310" s="83"/>
      <c r="S1310" s="69"/>
      <c r="T1310" s="63"/>
      <c r="U1310" s="141"/>
      <c r="V1310" s="74"/>
      <c r="W1310" s="145"/>
      <c r="X1310" s="60"/>
      <c r="Y1310" s="31"/>
      <c r="AA1310" s="33"/>
      <c r="AB1310" s="31"/>
    </row>
    <row r="1311" spans="1:28" s="2" customFormat="1">
      <c r="A1311" s="27"/>
      <c r="B1311" s="31"/>
      <c r="J1311" s="29"/>
      <c r="K1311" s="39"/>
      <c r="L1311" s="35"/>
      <c r="M1311" s="81"/>
      <c r="N1311" s="82"/>
      <c r="O1311" s="83"/>
      <c r="P1311" s="84"/>
      <c r="Q1311" s="82"/>
      <c r="R1311" s="83"/>
      <c r="S1311" s="69"/>
      <c r="T1311" s="63"/>
      <c r="U1311" s="141"/>
      <c r="V1311" s="74"/>
      <c r="W1311" s="145"/>
      <c r="X1311" s="60"/>
      <c r="Y1311" s="31"/>
      <c r="AA1311" s="33"/>
      <c r="AB1311" s="31"/>
    </row>
    <row r="1312" spans="1:28" s="2" customFormat="1">
      <c r="A1312" s="27"/>
      <c r="B1312" s="31"/>
      <c r="J1312" s="29"/>
      <c r="K1312" s="39"/>
      <c r="L1312" s="35"/>
      <c r="M1312" s="81"/>
      <c r="N1312" s="82"/>
      <c r="O1312" s="83"/>
      <c r="P1312" s="84"/>
      <c r="Q1312" s="82"/>
      <c r="R1312" s="83"/>
      <c r="S1312" s="69"/>
      <c r="T1312" s="63"/>
      <c r="U1312" s="141"/>
      <c r="V1312" s="74"/>
      <c r="W1312" s="145"/>
      <c r="X1312" s="60"/>
      <c r="Y1312" s="31"/>
      <c r="AA1312" s="33"/>
      <c r="AB1312" s="31"/>
    </row>
    <row r="1313" spans="1:28" s="2" customFormat="1">
      <c r="A1313" s="27"/>
      <c r="B1313" s="31"/>
      <c r="J1313" s="29"/>
      <c r="K1313" s="39"/>
      <c r="L1313" s="35"/>
      <c r="M1313" s="81"/>
      <c r="N1313" s="82"/>
      <c r="O1313" s="83"/>
      <c r="P1313" s="84"/>
      <c r="Q1313" s="82"/>
      <c r="R1313" s="83"/>
      <c r="S1313" s="69"/>
      <c r="T1313" s="63"/>
      <c r="U1313" s="141"/>
      <c r="V1313" s="74"/>
      <c r="W1313" s="145"/>
      <c r="X1313" s="60"/>
      <c r="Y1313" s="31"/>
      <c r="AA1313" s="33"/>
      <c r="AB1313" s="31"/>
    </row>
    <row r="1314" spans="1:28" s="2" customFormat="1">
      <c r="A1314" s="27"/>
      <c r="B1314" s="31"/>
      <c r="J1314" s="29"/>
      <c r="K1314" s="39"/>
      <c r="L1314" s="35"/>
      <c r="M1314" s="81"/>
      <c r="N1314" s="82"/>
      <c r="O1314" s="83"/>
      <c r="P1314" s="84"/>
      <c r="Q1314" s="82"/>
      <c r="R1314" s="83"/>
      <c r="S1314" s="69"/>
      <c r="T1314" s="63"/>
      <c r="U1314" s="141"/>
      <c r="V1314" s="74"/>
      <c r="W1314" s="145"/>
      <c r="X1314" s="60"/>
      <c r="Y1314" s="31"/>
      <c r="AA1314" s="33"/>
      <c r="AB1314" s="31"/>
    </row>
    <row r="1315" spans="1:28" s="2" customFormat="1">
      <c r="A1315" s="27"/>
      <c r="B1315" s="31"/>
      <c r="J1315" s="29"/>
      <c r="K1315" s="39"/>
      <c r="L1315" s="35"/>
      <c r="M1315" s="81"/>
      <c r="N1315" s="82"/>
      <c r="O1315" s="83"/>
      <c r="P1315" s="84"/>
      <c r="Q1315" s="82"/>
      <c r="R1315" s="83"/>
      <c r="S1315" s="69"/>
      <c r="T1315" s="63"/>
      <c r="U1315" s="141"/>
      <c r="V1315" s="74"/>
      <c r="W1315" s="145"/>
      <c r="X1315" s="60"/>
      <c r="Y1315" s="31"/>
      <c r="AA1315" s="33"/>
      <c r="AB1315" s="31"/>
    </row>
    <row r="1316" spans="1:28" s="2" customFormat="1">
      <c r="A1316" s="27"/>
      <c r="B1316" s="31"/>
      <c r="J1316" s="29"/>
      <c r="K1316" s="39"/>
      <c r="L1316" s="35"/>
      <c r="M1316" s="81"/>
      <c r="N1316" s="82"/>
      <c r="O1316" s="83"/>
      <c r="P1316" s="84"/>
      <c r="Q1316" s="82"/>
      <c r="R1316" s="83"/>
      <c r="S1316" s="69"/>
      <c r="T1316" s="63"/>
      <c r="U1316" s="141"/>
      <c r="V1316" s="74"/>
      <c r="W1316" s="145"/>
      <c r="X1316" s="60"/>
      <c r="Y1316" s="31"/>
      <c r="AA1316" s="33"/>
      <c r="AB1316" s="31"/>
    </row>
    <row r="1317" spans="1:28" s="2" customFormat="1">
      <c r="A1317" s="27"/>
      <c r="B1317" s="31"/>
      <c r="J1317" s="29"/>
      <c r="K1317" s="39"/>
      <c r="L1317" s="35"/>
      <c r="M1317" s="81"/>
      <c r="N1317" s="82"/>
      <c r="O1317" s="83"/>
      <c r="P1317" s="84"/>
      <c r="Q1317" s="82"/>
      <c r="R1317" s="83"/>
      <c r="S1317" s="69"/>
      <c r="T1317" s="63"/>
      <c r="U1317" s="141"/>
      <c r="V1317" s="74"/>
      <c r="W1317" s="145"/>
      <c r="X1317" s="60"/>
      <c r="Y1317" s="31"/>
      <c r="AA1317" s="33"/>
      <c r="AB1317" s="31"/>
    </row>
    <row r="1318" spans="1:28" s="2" customFormat="1">
      <c r="A1318" s="27"/>
      <c r="B1318" s="31"/>
      <c r="J1318" s="29"/>
      <c r="K1318" s="39"/>
      <c r="L1318" s="35"/>
      <c r="M1318" s="81"/>
      <c r="N1318" s="82"/>
      <c r="O1318" s="83"/>
      <c r="P1318" s="84"/>
      <c r="Q1318" s="82"/>
      <c r="R1318" s="83"/>
      <c r="S1318" s="69"/>
      <c r="T1318" s="63"/>
      <c r="U1318" s="141"/>
      <c r="V1318" s="74"/>
      <c r="W1318" s="145"/>
      <c r="X1318" s="60"/>
      <c r="Y1318" s="31"/>
      <c r="AA1318" s="33"/>
      <c r="AB1318" s="31"/>
    </row>
    <row r="1319" spans="1:28" s="2" customFormat="1">
      <c r="A1319" s="27"/>
      <c r="B1319" s="31"/>
      <c r="J1319" s="29"/>
      <c r="K1319" s="39"/>
      <c r="L1319" s="35"/>
      <c r="M1319" s="81"/>
      <c r="N1319" s="82"/>
      <c r="O1319" s="83"/>
      <c r="P1319" s="84"/>
      <c r="Q1319" s="82"/>
      <c r="R1319" s="83"/>
      <c r="S1319" s="69"/>
      <c r="T1319" s="63"/>
      <c r="U1319" s="141"/>
      <c r="V1319" s="74"/>
      <c r="W1319" s="145"/>
      <c r="X1319" s="60"/>
      <c r="Y1319" s="31"/>
      <c r="AA1319" s="33"/>
      <c r="AB1319" s="31"/>
    </row>
    <row r="1320" spans="1:28" s="2" customFormat="1">
      <c r="A1320" s="27"/>
      <c r="B1320" s="31"/>
      <c r="J1320" s="29"/>
      <c r="K1320" s="39"/>
      <c r="L1320" s="35"/>
      <c r="M1320" s="81"/>
      <c r="N1320" s="82"/>
      <c r="O1320" s="83"/>
      <c r="P1320" s="84"/>
      <c r="Q1320" s="82"/>
      <c r="R1320" s="83"/>
      <c r="S1320" s="69"/>
      <c r="T1320" s="63"/>
      <c r="U1320" s="141"/>
      <c r="V1320" s="74"/>
      <c r="W1320" s="145"/>
      <c r="X1320" s="60"/>
      <c r="Y1320" s="31"/>
      <c r="AA1320" s="33"/>
      <c r="AB1320" s="31"/>
    </row>
    <row r="1321" spans="1:28" s="2" customFormat="1">
      <c r="A1321" s="27"/>
      <c r="B1321" s="31"/>
      <c r="J1321" s="29"/>
      <c r="K1321" s="39"/>
      <c r="L1321" s="35"/>
      <c r="M1321" s="81"/>
      <c r="N1321" s="82"/>
      <c r="O1321" s="83"/>
      <c r="P1321" s="84"/>
      <c r="Q1321" s="82"/>
      <c r="R1321" s="83"/>
      <c r="S1321" s="69"/>
      <c r="T1321" s="63"/>
      <c r="U1321" s="141"/>
      <c r="V1321" s="74"/>
      <c r="W1321" s="145"/>
      <c r="X1321" s="60"/>
      <c r="Y1321" s="31"/>
      <c r="AA1321" s="33"/>
      <c r="AB1321" s="31"/>
    </row>
    <row r="1322" spans="1:28" s="2" customFormat="1">
      <c r="A1322" s="27"/>
      <c r="B1322" s="31"/>
      <c r="J1322" s="29"/>
      <c r="K1322" s="39"/>
      <c r="L1322" s="35"/>
      <c r="M1322" s="81"/>
      <c r="N1322" s="82"/>
      <c r="O1322" s="83"/>
      <c r="P1322" s="84"/>
      <c r="Q1322" s="82"/>
      <c r="R1322" s="83"/>
      <c r="S1322" s="69"/>
      <c r="T1322" s="63"/>
      <c r="U1322" s="141"/>
      <c r="V1322" s="74"/>
      <c r="W1322" s="145"/>
      <c r="X1322" s="60"/>
      <c r="Y1322" s="31"/>
      <c r="AA1322" s="33"/>
      <c r="AB1322" s="31"/>
    </row>
    <row r="1323" spans="1:28" s="2" customFormat="1">
      <c r="A1323" s="27"/>
      <c r="B1323" s="31"/>
      <c r="J1323" s="29"/>
      <c r="K1323" s="39"/>
      <c r="L1323" s="35"/>
      <c r="M1323" s="81"/>
      <c r="N1323" s="82"/>
      <c r="O1323" s="83"/>
      <c r="P1323" s="84"/>
      <c r="Q1323" s="82"/>
      <c r="R1323" s="83"/>
      <c r="S1323" s="69"/>
      <c r="T1323" s="63"/>
      <c r="U1323" s="141"/>
      <c r="V1323" s="74"/>
      <c r="W1323" s="145"/>
      <c r="X1323" s="60"/>
      <c r="Y1323" s="31"/>
      <c r="AA1323" s="33"/>
      <c r="AB1323" s="31"/>
    </row>
    <row r="1324" spans="1:28" s="2" customFormat="1">
      <c r="A1324" s="27"/>
      <c r="B1324" s="31"/>
      <c r="J1324" s="29"/>
      <c r="K1324" s="39"/>
      <c r="L1324" s="35"/>
      <c r="M1324" s="81"/>
      <c r="N1324" s="82"/>
      <c r="O1324" s="83"/>
      <c r="P1324" s="84"/>
      <c r="Q1324" s="82"/>
      <c r="R1324" s="83"/>
      <c r="S1324" s="69"/>
      <c r="T1324" s="63"/>
      <c r="U1324" s="141"/>
      <c r="V1324" s="74"/>
      <c r="W1324" s="145"/>
      <c r="X1324" s="60"/>
      <c r="Y1324" s="31"/>
      <c r="AA1324" s="33"/>
      <c r="AB1324" s="31"/>
    </row>
    <row r="1325" spans="1:28" s="2" customFormat="1">
      <c r="A1325" s="27"/>
      <c r="B1325" s="31"/>
      <c r="J1325" s="29"/>
      <c r="K1325" s="39"/>
      <c r="L1325" s="35"/>
      <c r="M1325" s="81"/>
      <c r="N1325" s="82"/>
      <c r="O1325" s="83"/>
      <c r="P1325" s="84"/>
      <c r="Q1325" s="82"/>
      <c r="R1325" s="83"/>
      <c r="S1325" s="69"/>
      <c r="T1325" s="63"/>
      <c r="U1325" s="141"/>
      <c r="V1325" s="74"/>
      <c r="W1325" s="145"/>
      <c r="X1325" s="60"/>
      <c r="Y1325" s="31"/>
      <c r="AA1325" s="33"/>
      <c r="AB1325" s="31"/>
    </row>
    <row r="1326" spans="1:28" s="2" customFormat="1">
      <c r="A1326" s="27"/>
      <c r="B1326" s="31"/>
      <c r="J1326" s="29"/>
      <c r="K1326" s="39"/>
      <c r="L1326" s="35"/>
      <c r="M1326" s="81"/>
      <c r="N1326" s="82"/>
      <c r="O1326" s="83"/>
      <c r="P1326" s="84"/>
      <c r="Q1326" s="82"/>
      <c r="R1326" s="83"/>
      <c r="S1326" s="69"/>
      <c r="T1326" s="63"/>
      <c r="U1326" s="141"/>
      <c r="V1326" s="74"/>
      <c r="W1326" s="145"/>
      <c r="X1326" s="60"/>
      <c r="Y1326" s="31"/>
      <c r="AA1326" s="33"/>
      <c r="AB1326" s="31"/>
    </row>
    <row r="1327" spans="1:28" s="2" customFormat="1">
      <c r="A1327" s="27"/>
      <c r="B1327" s="31"/>
      <c r="J1327" s="29"/>
      <c r="K1327" s="39"/>
      <c r="L1327" s="35"/>
      <c r="M1327" s="81"/>
      <c r="N1327" s="82"/>
      <c r="O1327" s="83"/>
      <c r="P1327" s="84"/>
      <c r="Q1327" s="82"/>
      <c r="R1327" s="83"/>
      <c r="S1327" s="69"/>
      <c r="T1327" s="63"/>
      <c r="U1327" s="141"/>
      <c r="V1327" s="74"/>
      <c r="W1327" s="145"/>
      <c r="X1327" s="60"/>
      <c r="Y1327" s="31"/>
      <c r="AA1327" s="33"/>
      <c r="AB1327" s="31"/>
    </row>
    <row r="1328" spans="1:28" s="2" customFormat="1">
      <c r="A1328" s="27"/>
      <c r="B1328" s="31"/>
      <c r="J1328" s="29"/>
      <c r="K1328" s="39"/>
      <c r="L1328" s="35"/>
      <c r="M1328" s="81"/>
      <c r="N1328" s="82"/>
      <c r="O1328" s="83"/>
      <c r="P1328" s="84"/>
      <c r="Q1328" s="82"/>
      <c r="R1328" s="83"/>
      <c r="S1328" s="69"/>
      <c r="T1328" s="63"/>
      <c r="U1328" s="141"/>
      <c r="V1328" s="74"/>
      <c r="W1328" s="145"/>
      <c r="X1328" s="60"/>
      <c r="Y1328" s="31"/>
      <c r="AA1328" s="33"/>
      <c r="AB1328" s="31"/>
    </row>
    <row r="1329" spans="1:28" s="2" customFormat="1">
      <c r="A1329" s="27"/>
      <c r="B1329" s="31"/>
      <c r="J1329" s="29"/>
      <c r="K1329" s="39"/>
      <c r="L1329" s="35"/>
      <c r="M1329" s="81"/>
      <c r="N1329" s="82"/>
      <c r="O1329" s="83"/>
      <c r="P1329" s="84"/>
      <c r="Q1329" s="82"/>
      <c r="R1329" s="83"/>
      <c r="S1329" s="69"/>
      <c r="T1329" s="63"/>
      <c r="U1329" s="141"/>
      <c r="V1329" s="74"/>
      <c r="W1329" s="145"/>
      <c r="X1329" s="60"/>
      <c r="Y1329" s="31"/>
      <c r="AA1329" s="33"/>
      <c r="AB1329" s="31"/>
    </row>
    <row r="1330" spans="1:28" s="2" customFormat="1">
      <c r="A1330" s="27"/>
      <c r="B1330" s="31"/>
      <c r="J1330" s="29"/>
      <c r="K1330" s="39"/>
      <c r="L1330" s="35"/>
      <c r="M1330" s="81"/>
      <c r="N1330" s="82"/>
      <c r="O1330" s="83"/>
      <c r="P1330" s="84"/>
      <c r="Q1330" s="82"/>
      <c r="R1330" s="83"/>
      <c r="S1330" s="69"/>
      <c r="T1330" s="63"/>
      <c r="U1330" s="141"/>
      <c r="V1330" s="74"/>
      <c r="W1330" s="145"/>
      <c r="X1330" s="60"/>
      <c r="Y1330" s="31"/>
      <c r="AA1330" s="33"/>
      <c r="AB1330" s="31"/>
    </row>
    <row r="1331" spans="1:28" s="2" customFormat="1">
      <c r="A1331" s="27"/>
      <c r="B1331" s="31"/>
      <c r="J1331" s="29"/>
      <c r="K1331" s="39"/>
      <c r="L1331" s="35"/>
      <c r="M1331" s="81"/>
      <c r="N1331" s="82"/>
      <c r="O1331" s="83"/>
      <c r="P1331" s="84"/>
      <c r="Q1331" s="82"/>
      <c r="R1331" s="83"/>
      <c r="S1331" s="69"/>
      <c r="T1331" s="63"/>
      <c r="U1331" s="141"/>
      <c r="V1331" s="74"/>
      <c r="W1331" s="145"/>
      <c r="X1331" s="60"/>
      <c r="Y1331" s="31"/>
      <c r="AA1331" s="33"/>
      <c r="AB1331" s="31"/>
    </row>
    <row r="1332" spans="1:28" s="2" customFormat="1">
      <c r="A1332" s="27"/>
      <c r="B1332" s="31"/>
      <c r="J1332" s="29"/>
      <c r="K1332" s="39"/>
      <c r="L1332" s="35"/>
      <c r="M1332" s="81"/>
      <c r="N1332" s="82"/>
      <c r="O1332" s="83"/>
      <c r="P1332" s="84"/>
      <c r="Q1332" s="82"/>
      <c r="R1332" s="83"/>
      <c r="S1332" s="69"/>
      <c r="T1332" s="63"/>
      <c r="U1332" s="141"/>
      <c r="V1332" s="74"/>
      <c r="W1332" s="145"/>
      <c r="X1332" s="60"/>
      <c r="Y1332" s="31"/>
      <c r="AA1332" s="33"/>
      <c r="AB1332" s="31"/>
    </row>
    <row r="1333" spans="1:28" s="2" customFormat="1">
      <c r="A1333" s="27"/>
      <c r="B1333" s="31"/>
      <c r="J1333" s="29"/>
      <c r="K1333" s="39"/>
      <c r="L1333" s="35"/>
      <c r="M1333" s="81"/>
      <c r="N1333" s="82"/>
      <c r="O1333" s="83"/>
      <c r="P1333" s="84"/>
      <c r="Q1333" s="82"/>
      <c r="R1333" s="83"/>
      <c r="S1333" s="69"/>
      <c r="T1333" s="63"/>
      <c r="U1333" s="141"/>
      <c r="V1333" s="74"/>
      <c r="W1333" s="145"/>
      <c r="X1333" s="60"/>
      <c r="Y1333" s="31"/>
      <c r="AA1333" s="33"/>
      <c r="AB1333" s="31"/>
    </row>
    <row r="1334" spans="1:28" s="2" customFormat="1">
      <c r="A1334" s="27"/>
      <c r="B1334" s="31"/>
      <c r="J1334" s="29"/>
      <c r="K1334" s="39"/>
      <c r="L1334" s="35"/>
      <c r="M1334" s="81"/>
      <c r="N1334" s="82"/>
      <c r="O1334" s="83"/>
      <c r="P1334" s="84"/>
      <c r="Q1334" s="82"/>
      <c r="R1334" s="83"/>
      <c r="S1334" s="69"/>
      <c r="T1334" s="63"/>
      <c r="U1334" s="141"/>
      <c r="V1334" s="74"/>
      <c r="W1334" s="145"/>
      <c r="X1334" s="60"/>
      <c r="Y1334" s="31"/>
      <c r="AA1334" s="33"/>
      <c r="AB1334" s="31"/>
    </row>
    <row r="1335" spans="1:28" s="2" customFormat="1">
      <c r="A1335" s="27"/>
      <c r="B1335" s="31"/>
      <c r="J1335" s="29"/>
      <c r="K1335" s="39"/>
      <c r="L1335" s="35"/>
      <c r="M1335" s="81"/>
      <c r="N1335" s="82"/>
      <c r="O1335" s="83"/>
      <c r="P1335" s="84"/>
      <c r="Q1335" s="82"/>
      <c r="R1335" s="83"/>
      <c r="S1335" s="69"/>
      <c r="T1335" s="63"/>
      <c r="U1335" s="141"/>
      <c r="V1335" s="74"/>
      <c r="W1335" s="145"/>
      <c r="X1335" s="60"/>
      <c r="Y1335" s="31"/>
      <c r="AA1335" s="33"/>
      <c r="AB1335" s="31"/>
    </row>
    <row r="1336" spans="1:28" s="2" customFormat="1">
      <c r="A1336" s="27"/>
      <c r="B1336" s="31"/>
      <c r="J1336" s="29"/>
      <c r="K1336" s="39"/>
      <c r="L1336" s="35"/>
      <c r="M1336" s="81"/>
      <c r="N1336" s="82"/>
      <c r="O1336" s="83"/>
      <c r="P1336" s="84"/>
      <c r="Q1336" s="82"/>
      <c r="R1336" s="83"/>
      <c r="S1336" s="69"/>
      <c r="T1336" s="63"/>
      <c r="U1336" s="141"/>
      <c r="V1336" s="74"/>
      <c r="W1336" s="145"/>
      <c r="X1336" s="60"/>
      <c r="Y1336" s="31"/>
      <c r="AA1336" s="33"/>
      <c r="AB1336" s="31"/>
    </row>
    <row r="1337" spans="1:28" s="2" customFormat="1">
      <c r="A1337" s="27"/>
      <c r="B1337" s="31"/>
      <c r="J1337" s="29"/>
      <c r="K1337" s="39"/>
      <c r="L1337" s="35"/>
      <c r="M1337" s="81"/>
      <c r="N1337" s="82"/>
      <c r="O1337" s="83"/>
      <c r="P1337" s="84"/>
      <c r="Q1337" s="82"/>
      <c r="R1337" s="83"/>
      <c r="S1337" s="69"/>
      <c r="T1337" s="63"/>
      <c r="U1337" s="141"/>
      <c r="V1337" s="74"/>
      <c r="W1337" s="145"/>
      <c r="X1337" s="60"/>
      <c r="Y1337" s="31"/>
      <c r="AA1337" s="33"/>
      <c r="AB1337" s="31"/>
    </row>
    <row r="1338" spans="1:28" s="2" customFormat="1">
      <c r="A1338" s="27"/>
      <c r="B1338" s="31"/>
      <c r="J1338" s="29"/>
      <c r="K1338" s="39"/>
      <c r="L1338" s="35"/>
      <c r="M1338" s="81"/>
      <c r="N1338" s="82"/>
      <c r="O1338" s="83"/>
      <c r="P1338" s="84"/>
      <c r="Q1338" s="82"/>
      <c r="R1338" s="83"/>
      <c r="S1338" s="69"/>
      <c r="T1338" s="63"/>
      <c r="U1338" s="141"/>
      <c r="V1338" s="74"/>
      <c r="W1338" s="145"/>
      <c r="X1338" s="60"/>
      <c r="Y1338" s="31"/>
      <c r="AA1338" s="33"/>
      <c r="AB1338" s="31"/>
    </row>
    <row r="1339" spans="1:28" s="2" customFormat="1">
      <c r="A1339" s="27"/>
      <c r="B1339" s="31"/>
      <c r="J1339" s="29"/>
      <c r="K1339" s="39"/>
      <c r="L1339" s="35"/>
      <c r="M1339" s="81"/>
      <c r="N1339" s="82"/>
      <c r="O1339" s="83"/>
      <c r="P1339" s="84"/>
      <c r="Q1339" s="82"/>
      <c r="R1339" s="83"/>
      <c r="S1339" s="69"/>
      <c r="T1339" s="63"/>
      <c r="U1339" s="141"/>
      <c r="V1339" s="74"/>
      <c r="W1339" s="145"/>
      <c r="X1339" s="60"/>
      <c r="Y1339" s="31"/>
      <c r="AA1339" s="33"/>
      <c r="AB1339" s="31"/>
    </row>
    <row r="1340" spans="1:28" s="2" customFormat="1">
      <c r="A1340" s="27"/>
      <c r="B1340" s="31"/>
      <c r="J1340" s="29"/>
      <c r="K1340" s="39"/>
      <c r="L1340" s="35"/>
      <c r="M1340" s="81"/>
      <c r="N1340" s="82"/>
      <c r="O1340" s="83"/>
      <c r="P1340" s="84"/>
      <c r="Q1340" s="82"/>
      <c r="R1340" s="83"/>
      <c r="S1340" s="69"/>
      <c r="T1340" s="63"/>
      <c r="U1340" s="141"/>
      <c r="V1340" s="74"/>
      <c r="W1340" s="145"/>
      <c r="X1340" s="60"/>
      <c r="Y1340" s="31"/>
      <c r="AA1340" s="33"/>
      <c r="AB1340" s="31"/>
    </row>
    <row r="1341" spans="1:28" s="2" customFormat="1">
      <c r="A1341" s="27"/>
      <c r="B1341" s="31"/>
      <c r="J1341" s="29"/>
      <c r="K1341" s="39"/>
      <c r="L1341" s="35"/>
      <c r="M1341" s="81"/>
      <c r="N1341" s="82"/>
      <c r="O1341" s="83"/>
      <c r="P1341" s="84"/>
      <c r="Q1341" s="82"/>
      <c r="R1341" s="83"/>
      <c r="S1341" s="69"/>
      <c r="T1341" s="63"/>
      <c r="U1341" s="141"/>
      <c r="V1341" s="74"/>
      <c r="W1341" s="145"/>
      <c r="X1341" s="60"/>
      <c r="Y1341" s="31"/>
      <c r="AA1341" s="33"/>
      <c r="AB1341" s="31"/>
    </row>
    <row r="1342" spans="1:28" s="2" customFormat="1">
      <c r="A1342" s="27"/>
      <c r="B1342" s="31"/>
      <c r="J1342" s="29"/>
      <c r="K1342" s="39"/>
      <c r="L1342" s="35"/>
      <c r="M1342" s="81"/>
      <c r="N1342" s="82"/>
      <c r="O1342" s="83"/>
      <c r="P1342" s="84"/>
      <c r="Q1342" s="82"/>
      <c r="R1342" s="83"/>
      <c r="S1342" s="69"/>
      <c r="T1342" s="63"/>
      <c r="U1342" s="141"/>
      <c r="V1342" s="74"/>
      <c r="W1342" s="145"/>
      <c r="X1342" s="60"/>
      <c r="Y1342" s="31"/>
      <c r="AA1342" s="33"/>
      <c r="AB1342" s="31"/>
    </row>
    <row r="1343" spans="1:28" s="2" customFormat="1">
      <c r="A1343" s="27"/>
      <c r="B1343" s="31"/>
      <c r="J1343" s="29"/>
      <c r="K1343" s="39"/>
      <c r="L1343" s="35"/>
      <c r="M1343" s="81"/>
      <c r="N1343" s="82"/>
      <c r="O1343" s="83"/>
      <c r="P1343" s="84"/>
      <c r="Q1343" s="82"/>
      <c r="R1343" s="83"/>
      <c r="S1343" s="69"/>
      <c r="T1343" s="63"/>
      <c r="U1343" s="141"/>
      <c r="V1343" s="74"/>
      <c r="W1343" s="145"/>
      <c r="X1343" s="60"/>
      <c r="Y1343" s="31"/>
      <c r="AA1343" s="33"/>
      <c r="AB1343" s="31"/>
    </row>
    <row r="1344" spans="1:28" s="2" customFormat="1">
      <c r="A1344" s="27"/>
      <c r="B1344" s="31"/>
      <c r="J1344" s="29"/>
      <c r="K1344" s="39"/>
      <c r="L1344" s="35"/>
      <c r="M1344" s="81"/>
      <c r="N1344" s="82"/>
      <c r="O1344" s="83"/>
      <c r="P1344" s="84"/>
      <c r="Q1344" s="82"/>
      <c r="R1344" s="83"/>
      <c r="S1344" s="69"/>
      <c r="T1344" s="63"/>
      <c r="U1344" s="141"/>
      <c r="V1344" s="74"/>
      <c r="W1344" s="145"/>
      <c r="X1344" s="60"/>
      <c r="Y1344" s="31"/>
      <c r="AA1344" s="33"/>
      <c r="AB1344" s="31"/>
    </row>
    <row r="1345" spans="1:28" s="2" customFormat="1">
      <c r="A1345" s="27"/>
      <c r="B1345" s="31"/>
      <c r="J1345" s="29"/>
      <c r="K1345" s="39"/>
      <c r="L1345" s="35"/>
      <c r="M1345" s="81"/>
      <c r="N1345" s="82"/>
      <c r="O1345" s="83"/>
      <c r="P1345" s="84"/>
      <c r="Q1345" s="82"/>
      <c r="R1345" s="83"/>
      <c r="S1345" s="69"/>
      <c r="T1345" s="63"/>
      <c r="U1345" s="141"/>
      <c r="V1345" s="74"/>
      <c r="W1345" s="145"/>
      <c r="X1345" s="60"/>
      <c r="Y1345" s="31"/>
      <c r="AA1345" s="33"/>
      <c r="AB1345" s="31"/>
    </row>
    <row r="1346" spans="1:28" s="2" customFormat="1">
      <c r="A1346" s="27"/>
      <c r="B1346" s="31"/>
      <c r="J1346" s="29"/>
      <c r="K1346" s="39"/>
      <c r="L1346" s="35"/>
      <c r="M1346" s="81"/>
      <c r="N1346" s="82"/>
      <c r="O1346" s="83"/>
      <c r="P1346" s="84"/>
      <c r="Q1346" s="82"/>
      <c r="R1346" s="83"/>
      <c r="S1346" s="69"/>
      <c r="T1346" s="63"/>
      <c r="U1346" s="141"/>
      <c r="V1346" s="74"/>
      <c r="W1346" s="145"/>
      <c r="X1346" s="60"/>
      <c r="Y1346" s="31"/>
      <c r="AA1346" s="33"/>
      <c r="AB1346" s="31"/>
    </row>
    <row r="1347" spans="1:28" s="2" customFormat="1">
      <c r="A1347" s="27"/>
      <c r="B1347" s="31"/>
      <c r="J1347" s="29"/>
      <c r="K1347" s="39"/>
      <c r="L1347" s="35"/>
      <c r="M1347" s="81"/>
      <c r="N1347" s="82"/>
      <c r="O1347" s="83"/>
      <c r="P1347" s="84"/>
      <c r="Q1347" s="82"/>
      <c r="R1347" s="83"/>
      <c r="S1347" s="69"/>
      <c r="T1347" s="63"/>
      <c r="U1347" s="141"/>
      <c r="V1347" s="74"/>
      <c r="W1347" s="145"/>
      <c r="X1347" s="60"/>
      <c r="Y1347" s="31"/>
      <c r="AA1347" s="33"/>
      <c r="AB1347" s="31"/>
    </row>
    <row r="1348" spans="1:28" s="2" customFormat="1">
      <c r="A1348" s="27"/>
      <c r="B1348" s="31"/>
      <c r="J1348" s="29"/>
      <c r="K1348" s="39"/>
      <c r="L1348" s="35"/>
      <c r="M1348" s="81"/>
      <c r="N1348" s="82"/>
      <c r="O1348" s="83"/>
      <c r="P1348" s="84"/>
      <c r="Q1348" s="82"/>
      <c r="R1348" s="83"/>
      <c r="S1348" s="69"/>
      <c r="T1348" s="63"/>
      <c r="U1348" s="141"/>
      <c r="V1348" s="74"/>
      <c r="W1348" s="145"/>
      <c r="X1348" s="60"/>
      <c r="Y1348" s="31"/>
      <c r="AA1348" s="33"/>
      <c r="AB1348" s="31"/>
    </row>
    <row r="1349" spans="1:28" s="2" customFormat="1">
      <c r="A1349" s="27"/>
      <c r="B1349" s="31"/>
      <c r="J1349" s="29"/>
      <c r="K1349" s="39"/>
      <c r="L1349" s="35"/>
      <c r="M1349" s="81"/>
      <c r="N1349" s="82"/>
      <c r="O1349" s="83"/>
      <c r="P1349" s="84"/>
      <c r="Q1349" s="82"/>
      <c r="R1349" s="83"/>
      <c r="S1349" s="69"/>
      <c r="T1349" s="63"/>
      <c r="U1349" s="141"/>
      <c r="V1349" s="74"/>
      <c r="W1349" s="145"/>
      <c r="X1349" s="60"/>
      <c r="Y1349" s="31"/>
      <c r="AA1349" s="33"/>
      <c r="AB1349" s="31"/>
    </row>
    <row r="1350" spans="1:28" s="2" customFormat="1">
      <c r="A1350" s="27"/>
      <c r="B1350" s="31"/>
      <c r="J1350" s="29"/>
      <c r="K1350" s="39"/>
      <c r="L1350" s="35"/>
      <c r="M1350" s="81"/>
      <c r="N1350" s="82"/>
      <c r="O1350" s="83"/>
      <c r="P1350" s="84"/>
      <c r="Q1350" s="82"/>
      <c r="R1350" s="83"/>
      <c r="S1350" s="69"/>
      <c r="T1350" s="63"/>
      <c r="U1350" s="141"/>
      <c r="V1350" s="74"/>
      <c r="W1350" s="145"/>
      <c r="X1350" s="60"/>
      <c r="Y1350" s="31"/>
      <c r="AA1350" s="33"/>
      <c r="AB1350" s="31"/>
    </row>
    <row r="1351" spans="1:28" s="2" customFormat="1">
      <c r="A1351" s="27"/>
      <c r="B1351" s="31"/>
      <c r="J1351" s="29"/>
      <c r="K1351" s="39"/>
      <c r="L1351" s="35"/>
      <c r="M1351" s="81"/>
      <c r="N1351" s="82"/>
      <c r="O1351" s="83"/>
      <c r="P1351" s="84"/>
      <c r="Q1351" s="82"/>
      <c r="R1351" s="83"/>
      <c r="S1351" s="69"/>
      <c r="T1351" s="63"/>
      <c r="U1351" s="141"/>
      <c r="V1351" s="74"/>
      <c r="W1351" s="145"/>
      <c r="X1351" s="60"/>
      <c r="Y1351" s="31"/>
      <c r="AA1351" s="33"/>
      <c r="AB1351" s="31"/>
    </row>
    <row r="1352" spans="1:28" s="2" customFormat="1">
      <c r="A1352" s="27"/>
      <c r="B1352" s="31"/>
      <c r="J1352" s="29"/>
      <c r="K1352" s="39"/>
      <c r="L1352" s="35"/>
      <c r="M1352" s="81"/>
      <c r="N1352" s="82"/>
      <c r="O1352" s="83"/>
      <c r="P1352" s="84"/>
      <c r="Q1352" s="82"/>
      <c r="R1352" s="83"/>
      <c r="S1352" s="69"/>
      <c r="T1352" s="63"/>
      <c r="U1352" s="141"/>
      <c r="V1352" s="74"/>
      <c r="W1352" s="145"/>
      <c r="X1352" s="60"/>
      <c r="Y1352" s="31"/>
      <c r="AA1352" s="33"/>
      <c r="AB1352" s="31"/>
    </row>
    <row r="1353" spans="1:28" s="2" customFormat="1">
      <c r="A1353" s="27"/>
      <c r="B1353" s="31"/>
      <c r="J1353" s="29"/>
      <c r="K1353" s="39"/>
      <c r="L1353" s="35"/>
      <c r="M1353" s="81"/>
      <c r="N1353" s="82"/>
      <c r="O1353" s="83"/>
      <c r="P1353" s="84"/>
      <c r="Q1353" s="82"/>
      <c r="R1353" s="83"/>
      <c r="S1353" s="69"/>
      <c r="T1353" s="63"/>
      <c r="U1353" s="141"/>
      <c r="V1353" s="74"/>
      <c r="W1353" s="145"/>
      <c r="X1353" s="60"/>
      <c r="Y1353" s="31"/>
      <c r="AA1353" s="33"/>
      <c r="AB1353" s="31"/>
    </row>
    <row r="1354" spans="1:28" s="2" customFormat="1">
      <c r="A1354" s="27"/>
      <c r="B1354" s="31"/>
      <c r="J1354" s="29"/>
      <c r="K1354" s="39"/>
      <c r="L1354" s="35"/>
      <c r="M1354" s="81"/>
      <c r="N1354" s="82"/>
      <c r="O1354" s="83"/>
      <c r="P1354" s="84"/>
      <c r="Q1354" s="82"/>
      <c r="R1354" s="83"/>
      <c r="S1354" s="69"/>
      <c r="T1354" s="63"/>
      <c r="U1354" s="141"/>
      <c r="V1354" s="74"/>
      <c r="W1354" s="145"/>
      <c r="X1354" s="60"/>
      <c r="Y1354" s="31"/>
      <c r="AA1354" s="33"/>
      <c r="AB1354" s="31"/>
    </row>
    <row r="1355" spans="1:28" s="2" customFormat="1">
      <c r="A1355" s="27"/>
      <c r="B1355" s="31"/>
      <c r="J1355" s="29"/>
      <c r="K1355" s="39"/>
      <c r="L1355" s="35"/>
      <c r="M1355" s="81"/>
      <c r="N1355" s="82"/>
      <c r="O1355" s="83"/>
      <c r="P1355" s="84"/>
      <c r="Q1355" s="82"/>
      <c r="R1355" s="83"/>
      <c r="S1355" s="69"/>
      <c r="T1355" s="63"/>
      <c r="U1355" s="141"/>
      <c r="V1355" s="74"/>
      <c r="W1355" s="145"/>
      <c r="X1355" s="60"/>
      <c r="Y1355" s="31"/>
      <c r="AA1355" s="33"/>
      <c r="AB1355" s="31"/>
    </row>
    <row r="1356" spans="1:28" s="2" customFormat="1">
      <c r="A1356" s="27"/>
      <c r="B1356" s="31"/>
      <c r="J1356" s="29"/>
      <c r="K1356" s="39"/>
      <c r="L1356" s="35"/>
      <c r="M1356" s="81"/>
      <c r="N1356" s="82"/>
      <c r="O1356" s="83"/>
      <c r="P1356" s="84"/>
      <c r="Q1356" s="82"/>
      <c r="R1356" s="83"/>
      <c r="S1356" s="69"/>
      <c r="T1356" s="63"/>
      <c r="U1356" s="141"/>
      <c r="V1356" s="74"/>
      <c r="W1356" s="145"/>
      <c r="X1356" s="60"/>
      <c r="Y1356" s="31"/>
      <c r="AA1356" s="33"/>
      <c r="AB1356" s="31"/>
    </row>
    <row r="1357" spans="1:28" s="2" customFormat="1">
      <c r="A1357" s="27"/>
      <c r="B1357" s="31"/>
      <c r="J1357" s="29"/>
      <c r="K1357" s="39"/>
      <c r="L1357" s="35"/>
      <c r="M1357" s="81"/>
      <c r="N1357" s="82"/>
      <c r="O1357" s="83"/>
      <c r="P1357" s="84"/>
      <c r="Q1357" s="82"/>
      <c r="R1357" s="83"/>
      <c r="S1357" s="69"/>
      <c r="T1357" s="63"/>
      <c r="U1357" s="141"/>
      <c r="V1357" s="74"/>
      <c r="W1357" s="145"/>
      <c r="X1357" s="60"/>
      <c r="Y1357" s="31"/>
      <c r="AA1357" s="33"/>
      <c r="AB1357" s="31"/>
    </row>
    <row r="1358" spans="1:28" s="2" customFormat="1">
      <c r="A1358" s="27"/>
      <c r="B1358" s="31"/>
      <c r="J1358" s="29"/>
      <c r="K1358" s="39"/>
      <c r="L1358" s="35"/>
      <c r="M1358" s="81"/>
      <c r="N1358" s="82"/>
      <c r="O1358" s="83"/>
      <c r="P1358" s="84"/>
      <c r="Q1358" s="82"/>
      <c r="R1358" s="83"/>
      <c r="S1358" s="69"/>
      <c r="T1358" s="63"/>
      <c r="U1358" s="141"/>
      <c r="V1358" s="74"/>
      <c r="W1358" s="145"/>
      <c r="X1358" s="60"/>
      <c r="Y1358" s="31"/>
      <c r="AA1358" s="33"/>
      <c r="AB1358" s="31"/>
    </row>
    <row r="1359" spans="1:28" s="2" customFormat="1">
      <c r="A1359" s="27"/>
      <c r="B1359" s="31"/>
      <c r="J1359" s="29"/>
      <c r="K1359" s="39"/>
      <c r="L1359" s="35"/>
      <c r="M1359" s="81"/>
      <c r="N1359" s="82"/>
      <c r="O1359" s="83"/>
      <c r="P1359" s="84"/>
      <c r="Q1359" s="82"/>
      <c r="R1359" s="83"/>
      <c r="S1359" s="69"/>
      <c r="T1359" s="63"/>
      <c r="U1359" s="141"/>
      <c r="V1359" s="74"/>
      <c r="W1359" s="145"/>
      <c r="X1359" s="60"/>
      <c r="Y1359" s="31"/>
      <c r="AA1359" s="33"/>
      <c r="AB1359" s="31"/>
    </row>
    <row r="1360" spans="1:28" s="2" customFormat="1">
      <c r="A1360" s="27"/>
      <c r="B1360" s="31"/>
      <c r="J1360" s="29"/>
      <c r="K1360" s="39"/>
      <c r="L1360" s="35"/>
      <c r="M1360" s="81"/>
      <c r="N1360" s="82"/>
      <c r="O1360" s="83"/>
      <c r="P1360" s="84"/>
      <c r="Q1360" s="82"/>
      <c r="R1360" s="83"/>
      <c r="S1360" s="69"/>
      <c r="T1360" s="63"/>
      <c r="U1360" s="141"/>
      <c r="V1360" s="74"/>
      <c r="W1360" s="145"/>
      <c r="X1360" s="60"/>
      <c r="Y1360" s="31"/>
      <c r="AA1360" s="33"/>
      <c r="AB1360" s="31"/>
    </row>
    <row r="1361" spans="1:28" s="2" customFormat="1">
      <c r="A1361" s="27"/>
      <c r="B1361" s="31"/>
      <c r="J1361" s="29"/>
      <c r="K1361" s="39"/>
      <c r="L1361" s="35"/>
      <c r="M1361" s="81"/>
      <c r="N1361" s="82"/>
      <c r="O1361" s="83"/>
      <c r="P1361" s="84"/>
      <c r="Q1361" s="82"/>
      <c r="R1361" s="83"/>
      <c r="S1361" s="69"/>
      <c r="T1361" s="63"/>
      <c r="U1361" s="141"/>
      <c r="V1361" s="74"/>
      <c r="W1361" s="145"/>
      <c r="X1361" s="60"/>
      <c r="Y1361" s="31"/>
      <c r="AA1361" s="33"/>
      <c r="AB1361" s="31"/>
    </row>
    <row r="1362" spans="1:28" s="2" customFormat="1">
      <c r="A1362" s="27"/>
      <c r="B1362" s="31"/>
      <c r="J1362" s="29"/>
      <c r="K1362" s="39"/>
      <c r="L1362" s="35"/>
      <c r="M1362" s="81"/>
      <c r="N1362" s="82"/>
      <c r="O1362" s="83"/>
      <c r="P1362" s="84"/>
      <c r="Q1362" s="82"/>
      <c r="R1362" s="83"/>
      <c r="S1362" s="69"/>
      <c r="T1362" s="63"/>
      <c r="U1362" s="141"/>
      <c r="V1362" s="74"/>
      <c r="W1362" s="145"/>
      <c r="X1362" s="60"/>
      <c r="Y1362" s="31"/>
      <c r="AA1362" s="33"/>
      <c r="AB1362" s="31"/>
    </row>
    <row r="1363" spans="1:28" s="2" customFormat="1">
      <c r="A1363" s="27"/>
      <c r="B1363" s="31"/>
      <c r="J1363" s="29"/>
      <c r="K1363" s="39"/>
      <c r="L1363" s="35"/>
      <c r="M1363" s="81"/>
      <c r="N1363" s="82"/>
      <c r="O1363" s="83"/>
      <c r="P1363" s="84"/>
      <c r="Q1363" s="82"/>
      <c r="R1363" s="83"/>
      <c r="S1363" s="69"/>
      <c r="T1363" s="63"/>
      <c r="U1363" s="141"/>
      <c r="V1363" s="74"/>
      <c r="W1363" s="145"/>
      <c r="X1363" s="60"/>
      <c r="Y1363" s="31"/>
      <c r="AA1363" s="33"/>
      <c r="AB1363" s="31"/>
    </row>
    <row r="1364" spans="1:28" s="2" customFormat="1">
      <c r="A1364" s="27"/>
      <c r="B1364" s="31"/>
      <c r="J1364" s="29"/>
      <c r="K1364" s="39"/>
      <c r="L1364" s="35"/>
      <c r="M1364" s="81"/>
      <c r="N1364" s="82"/>
      <c r="O1364" s="83"/>
      <c r="P1364" s="84"/>
      <c r="Q1364" s="82"/>
      <c r="R1364" s="83"/>
      <c r="S1364" s="69"/>
      <c r="T1364" s="63"/>
      <c r="U1364" s="141"/>
      <c r="V1364" s="74"/>
      <c r="W1364" s="145"/>
      <c r="X1364" s="60"/>
      <c r="Y1364" s="31"/>
      <c r="AA1364" s="33"/>
      <c r="AB1364" s="31"/>
    </row>
    <row r="1365" spans="1:28" s="2" customFormat="1">
      <c r="A1365" s="27"/>
      <c r="B1365" s="31"/>
      <c r="J1365" s="29"/>
      <c r="K1365" s="39"/>
      <c r="L1365" s="35"/>
      <c r="M1365" s="81"/>
      <c r="N1365" s="82"/>
      <c r="O1365" s="83"/>
      <c r="P1365" s="84"/>
      <c r="Q1365" s="82"/>
      <c r="R1365" s="83"/>
      <c r="S1365" s="69"/>
      <c r="T1365" s="63"/>
      <c r="U1365" s="141"/>
      <c r="V1365" s="74"/>
      <c r="W1365" s="145"/>
      <c r="X1365" s="60"/>
      <c r="Y1365" s="31"/>
      <c r="AA1365" s="33"/>
      <c r="AB1365" s="31"/>
    </row>
    <row r="1366" spans="1:28" s="2" customFormat="1">
      <c r="A1366" s="27"/>
      <c r="B1366" s="31"/>
      <c r="J1366" s="29"/>
      <c r="K1366" s="39"/>
      <c r="L1366" s="35"/>
      <c r="M1366" s="81"/>
      <c r="N1366" s="82"/>
      <c r="O1366" s="83"/>
      <c r="P1366" s="84"/>
      <c r="Q1366" s="82"/>
      <c r="R1366" s="83"/>
      <c r="S1366" s="69"/>
      <c r="T1366" s="63"/>
      <c r="U1366" s="141"/>
      <c r="V1366" s="74"/>
      <c r="W1366" s="145"/>
      <c r="X1366" s="60"/>
      <c r="Y1366" s="31"/>
      <c r="AA1366" s="33"/>
      <c r="AB1366" s="31"/>
    </row>
    <row r="1367" spans="1:28" s="2" customFormat="1">
      <c r="A1367" s="27"/>
      <c r="B1367" s="31"/>
      <c r="J1367" s="29"/>
      <c r="K1367" s="39"/>
      <c r="L1367" s="35"/>
      <c r="M1367" s="81"/>
      <c r="N1367" s="82"/>
      <c r="O1367" s="83"/>
      <c r="P1367" s="84"/>
      <c r="Q1367" s="82"/>
      <c r="R1367" s="83"/>
      <c r="S1367" s="69"/>
      <c r="T1367" s="63"/>
      <c r="U1367" s="141"/>
      <c r="V1367" s="74"/>
      <c r="W1367" s="145"/>
      <c r="X1367" s="60"/>
      <c r="Y1367" s="31"/>
      <c r="AA1367" s="33"/>
      <c r="AB1367" s="31"/>
    </row>
    <row r="1368" spans="1:28" s="2" customFormat="1">
      <c r="A1368" s="27"/>
      <c r="B1368" s="31"/>
      <c r="J1368" s="29"/>
      <c r="K1368" s="39"/>
      <c r="L1368" s="35"/>
      <c r="M1368" s="81"/>
      <c r="N1368" s="82"/>
      <c r="O1368" s="83"/>
      <c r="P1368" s="84"/>
      <c r="Q1368" s="82"/>
      <c r="R1368" s="83"/>
      <c r="S1368" s="69"/>
      <c r="T1368" s="63"/>
      <c r="U1368" s="141"/>
      <c r="V1368" s="74"/>
      <c r="W1368" s="145"/>
      <c r="X1368" s="60"/>
      <c r="Y1368" s="31"/>
      <c r="AA1368" s="33"/>
      <c r="AB1368" s="31"/>
    </row>
    <row r="1369" spans="1:28" s="2" customFormat="1">
      <c r="A1369" s="27"/>
      <c r="B1369" s="31"/>
      <c r="J1369" s="29"/>
      <c r="K1369" s="39"/>
      <c r="L1369" s="35"/>
      <c r="M1369" s="81"/>
      <c r="N1369" s="82"/>
      <c r="O1369" s="83"/>
      <c r="P1369" s="84"/>
      <c r="Q1369" s="82"/>
      <c r="R1369" s="83"/>
      <c r="S1369" s="69"/>
      <c r="T1369" s="63"/>
      <c r="U1369" s="141"/>
      <c r="V1369" s="74"/>
      <c r="W1369" s="145"/>
      <c r="X1369" s="60"/>
      <c r="Y1369" s="31"/>
      <c r="AA1369" s="33"/>
      <c r="AB1369" s="31"/>
    </row>
    <row r="1370" spans="1:28" s="2" customFormat="1">
      <c r="A1370" s="27"/>
      <c r="B1370" s="31"/>
      <c r="J1370" s="29"/>
      <c r="K1370" s="39"/>
      <c r="L1370" s="35"/>
      <c r="M1370" s="81"/>
      <c r="N1370" s="82"/>
      <c r="O1370" s="83"/>
      <c r="P1370" s="84"/>
      <c r="Q1370" s="82"/>
      <c r="R1370" s="83"/>
      <c r="S1370" s="69"/>
      <c r="T1370" s="63"/>
      <c r="U1370" s="141"/>
      <c r="V1370" s="74"/>
      <c r="W1370" s="145"/>
      <c r="X1370" s="60"/>
      <c r="Y1370" s="31"/>
      <c r="AA1370" s="33"/>
      <c r="AB1370" s="31"/>
    </row>
    <row r="1371" spans="1:28" s="2" customFormat="1">
      <c r="A1371" s="27"/>
      <c r="B1371" s="31"/>
      <c r="J1371" s="29"/>
      <c r="K1371" s="39"/>
      <c r="L1371" s="35"/>
      <c r="M1371" s="81"/>
      <c r="N1371" s="82"/>
      <c r="O1371" s="83"/>
      <c r="P1371" s="84"/>
      <c r="Q1371" s="82"/>
      <c r="R1371" s="83"/>
      <c r="S1371" s="69"/>
      <c r="T1371" s="63"/>
      <c r="U1371" s="141"/>
      <c r="V1371" s="74"/>
      <c r="W1371" s="145"/>
      <c r="X1371" s="60"/>
      <c r="Y1371" s="31"/>
      <c r="AA1371" s="33"/>
      <c r="AB1371" s="31"/>
    </row>
    <row r="1372" spans="1:28" s="2" customFormat="1">
      <c r="A1372" s="27"/>
      <c r="B1372" s="31"/>
      <c r="J1372" s="29"/>
      <c r="K1372" s="39"/>
      <c r="L1372" s="35"/>
      <c r="M1372" s="81"/>
      <c r="N1372" s="82"/>
      <c r="O1372" s="83"/>
      <c r="P1372" s="84"/>
      <c r="Q1372" s="82"/>
      <c r="R1372" s="83"/>
      <c r="S1372" s="69"/>
      <c r="T1372" s="63"/>
      <c r="U1372" s="141"/>
      <c r="V1372" s="74"/>
      <c r="W1372" s="145"/>
      <c r="X1372" s="60"/>
      <c r="Y1372" s="31"/>
      <c r="AA1372" s="33"/>
      <c r="AB1372" s="31"/>
    </row>
    <row r="1373" spans="1:28" s="2" customFormat="1">
      <c r="A1373" s="27"/>
      <c r="B1373" s="31"/>
      <c r="J1373" s="29"/>
      <c r="K1373" s="39"/>
      <c r="L1373" s="35"/>
      <c r="M1373" s="81"/>
      <c r="N1373" s="82"/>
      <c r="O1373" s="83"/>
      <c r="P1373" s="84"/>
      <c r="Q1373" s="82"/>
      <c r="R1373" s="83"/>
      <c r="S1373" s="69"/>
      <c r="T1373" s="63"/>
      <c r="U1373" s="141"/>
      <c r="V1373" s="74"/>
      <c r="W1373" s="145"/>
      <c r="X1373" s="60"/>
      <c r="Y1373" s="31"/>
      <c r="AA1373" s="33"/>
      <c r="AB1373" s="31"/>
    </row>
    <row r="1374" spans="1:28" s="2" customFormat="1">
      <c r="A1374" s="27"/>
      <c r="B1374" s="31"/>
      <c r="J1374" s="29"/>
      <c r="K1374" s="39"/>
      <c r="L1374" s="35"/>
      <c r="M1374" s="81"/>
      <c r="N1374" s="82"/>
      <c r="O1374" s="83"/>
      <c r="P1374" s="84"/>
      <c r="Q1374" s="82"/>
      <c r="R1374" s="83"/>
      <c r="S1374" s="69"/>
      <c r="T1374" s="63"/>
      <c r="U1374" s="141"/>
      <c r="V1374" s="74"/>
      <c r="W1374" s="145"/>
      <c r="X1374" s="60"/>
      <c r="Y1374" s="31"/>
      <c r="AA1374" s="33"/>
      <c r="AB1374" s="31"/>
    </row>
    <row r="1375" spans="1:28" s="2" customFormat="1">
      <c r="A1375" s="27"/>
      <c r="B1375" s="31"/>
      <c r="J1375" s="29"/>
      <c r="K1375" s="39"/>
      <c r="L1375" s="35"/>
      <c r="M1375" s="81"/>
      <c r="N1375" s="82"/>
      <c r="O1375" s="83"/>
      <c r="P1375" s="84"/>
      <c r="Q1375" s="82"/>
      <c r="R1375" s="83"/>
      <c r="S1375" s="69"/>
      <c r="T1375" s="63"/>
      <c r="U1375" s="141"/>
      <c r="V1375" s="74"/>
      <c r="W1375" s="145"/>
      <c r="X1375" s="60"/>
      <c r="Y1375" s="31"/>
      <c r="AA1375" s="33"/>
      <c r="AB1375" s="31"/>
    </row>
    <row r="1376" spans="1:28" s="2" customFormat="1">
      <c r="A1376" s="27"/>
      <c r="B1376" s="31"/>
      <c r="J1376" s="29"/>
      <c r="K1376" s="39"/>
      <c r="L1376" s="35"/>
      <c r="M1376" s="81"/>
      <c r="N1376" s="82"/>
      <c r="O1376" s="83"/>
      <c r="P1376" s="84"/>
      <c r="Q1376" s="82"/>
      <c r="R1376" s="83"/>
      <c r="S1376" s="69"/>
      <c r="T1376" s="63"/>
      <c r="U1376" s="141"/>
      <c r="V1376" s="74"/>
      <c r="W1376" s="145"/>
      <c r="X1376" s="60"/>
      <c r="Y1376" s="31"/>
      <c r="AA1376" s="33"/>
      <c r="AB1376" s="31"/>
    </row>
    <row r="1377" spans="1:28" s="2" customFormat="1">
      <c r="A1377" s="27"/>
      <c r="B1377" s="31"/>
      <c r="J1377" s="29"/>
      <c r="K1377" s="39"/>
      <c r="L1377" s="35"/>
      <c r="M1377" s="81"/>
      <c r="N1377" s="82"/>
      <c r="O1377" s="83"/>
      <c r="P1377" s="84"/>
      <c r="Q1377" s="82"/>
      <c r="R1377" s="83"/>
      <c r="S1377" s="69"/>
      <c r="T1377" s="63"/>
      <c r="U1377" s="141"/>
      <c r="V1377" s="74"/>
      <c r="W1377" s="145"/>
      <c r="X1377" s="60"/>
      <c r="Y1377" s="31"/>
      <c r="AA1377" s="33"/>
      <c r="AB1377" s="31"/>
    </row>
    <row r="1378" spans="1:28" s="2" customFormat="1">
      <c r="A1378" s="27"/>
      <c r="B1378" s="31"/>
      <c r="J1378" s="29"/>
      <c r="K1378" s="39"/>
      <c r="L1378" s="35"/>
      <c r="M1378" s="81"/>
      <c r="N1378" s="82"/>
      <c r="O1378" s="83"/>
      <c r="P1378" s="84"/>
      <c r="Q1378" s="82"/>
      <c r="R1378" s="83"/>
      <c r="S1378" s="69"/>
      <c r="T1378" s="63"/>
      <c r="U1378" s="141"/>
      <c r="V1378" s="74"/>
      <c r="W1378" s="145"/>
      <c r="X1378" s="60"/>
      <c r="Y1378" s="31"/>
      <c r="AA1378" s="33"/>
      <c r="AB1378" s="31"/>
    </row>
    <row r="1379" spans="1:28" s="2" customFormat="1">
      <c r="A1379" s="27"/>
      <c r="B1379" s="31"/>
      <c r="J1379" s="29"/>
      <c r="K1379" s="39"/>
      <c r="L1379" s="35"/>
      <c r="M1379" s="81"/>
      <c r="N1379" s="82"/>
      <c r="O1379" s="83"/>
      <c r="P1379" s="84"/>
      <c r="Q1379" s="82"/>
      <c r="R1379" s="83"/>
      <c r="S1379" s="69"/>
      <c r="T1379" s="63"/>
      <c r="U1379" s="141"/>
      <c r="V1379" s="74"/>
      <c r="W1379" s="145"/>
      <c r="X1379" s="60"/>
      <c r="Y1379" s="31"/>
      <c r="AA1379" s="33"/>
      <c r="AB1379" s="31"/>
    </row>
    <row r="1380" spans="1:28" s="2" customFormat="1">
      <c r="A1380" s="27"/>
      <c r="B1380" s="31"/>
      <c r="J1380" s="29"/>
      <c r="K1380" s="39"/>
      <c r="L1380" s="35"/>
      <c r="M1380" s="81"/>
      <c r="N1380" s="82"/>
      <c r="O1380" s="83"/>
      <c r="P1380" s="84"/>
      <c r="Q1380" s="82"/>
      <c r="R1380" s="83"/>
      <c r="S1380" s="69"/>
      <c r="T1380" s="63"/>
      <c r="U1380" s="141"/>
      <c r="V1380" s="74"/>
      <c r="W1380" s="145"/>
      <c r="X1380" s="60"/>
      <c r="Y1380" s="31"/>
      <c r="AA1380" s="33"/>
      <c r="AB1380" s="31"/>
    </row>
    <row r="1381" spans="1:28" s="2" customFormat="1">
      <c r="A1381" s="27"/>
      <c r="B1381" s="31"/>
      <c r="J1381" s="29"/>
      <c r="K1381" s="39"/>
      <c r="L1381" s="35"/>
      <c r="M1381" s="81"/>
      <c r="N1381" s="82"/>
      <c r="O1381" s="83"/>
      <c r="P1381" s="84"/>
      <c r="Q1381" s="82"/>
      <c r="R1381" s="83"/>
      <c r="S1381" s="69"/>
      <c r="T1381" s="63"/>
      <c r="U1381" s="141"/>
      <c r="V1381" s="74"/>
      <c r="W1381" s="145"/>
      <c r="X1381" s="60"/>
      <c r="Y1381" s="31"/>
      <c r="AA1381" s="33"/>
      <c r="AB1381" s="31"/>
    </row>
    <row r="1382" spans="1:28" s="2" customFormat="1">
      <c r="A1382" s="27"/>
      <c r="B1382" s="31"/>
      <c r="J1382" s="29"/>
      <c r="K1382" s="39"/>
      <c r="L1382" s="35"/>
      <c r="M1382" s="81"/>
      <c r="N1382" s="82"/>
      <c r="O1382" s="83"/>
      <c r="P1382" s="84"/>
      <c r="Q1382" s="82"/>
      <c r="R1382" s="83"/>
      <c r="S1382" s="69"/>
      <c r="T1382" s="63"/>
      <c r="U1382" s="141"/>
      <c r="V1382" s="74"/>
      <c r="W1382" s="145"/>
      <c r="X1382" s="60"/>
      <c r="Y1382" s="31"/>
      <c r="AA1382" s="33"/>
      <c r="AB1382" s="31"/>
    </row>
    <row r="1383" spans="1:28" s="2" customFormat="1">
      <c r="A1383" s="27"/>
      <c r="B1383" s="31"/>
      <c r="J1383" s="29"/>
      <c r="K1383" s="39"/>
      <c r="L1383" s="35"/>
      <c r="M1383" s="81"/>
      <c r="N1383" s="82"/>
      <c r="O1383" s="83"/>
      <c r="P1383" s="84"/>
      <c r="Q1383" s="82"/>
      <c r="R1383" s="83"/>
      <c r="S1383" s="69"/>
      <c r="T1383" s="63"/>
      <c r="U1383" s="141"/>
      <c r="V1383" s="74"/>
      <c r="W1383" s="145"/>
      <c r="X1383" s="60"/>
      <c r="Y1383" s="31"/>
      <c r="AA1383" s="33"/>
      <c r="AB1383" s="31"/>
    </row>
    <row r="1384" spans="1:28" s="2" customFormat="1">
      <c r="A1384" s="27"/>
      <c r="B1384" s="31"/>
      <c r="J1384" s="29"/>
      <c r="K1384" s="39"/>
      <c r="L1384" s="35"/>
      <c r="M1384" s="81"/>
      <c r="N1384" s="82"/>
      <c r="O1384" s="83"/>
      <c r="P1384" s="84"/>
      <c r="Q1384" s="82"/>
      <c r="R1384" s="83"/>
      <c r="S1384" s="69"/>
      <c r="T1384" s="63"/>
      <c r="U1384" s="141"/>
      <c r="V1384" s="74"/>
      <c r="W1384" s="145"/>
      <c r="X1384" s="60"/>
      <c r="Y1384" s="31"/>
      <c r="AA1384" s="33"/>
      <c r="AB1384" s="31"/>
    </row>
    <row r="1385" spans="1:28" s="2" customFormat="1">
      <c r="A1385" s="27"/>
      <c r="B1385" s="31"/>
      <c r="J1385" s="29"/>
      <c r="K1385" s="39"/>
      <c r="L1385" s="35"/>
      <c r="M1385" s="81"/>
      <c r="N1385" s="82"/>
      <c r="O1385" s="83"/>
      <c r="P1385" s="84"/>
      <c r="Q1385" s="82"/>
      <c r="R1385" s="83"/>
      <c r="S1385" s="69"/>
      <c r="T1385" s="63"/>
      <c r="U1385" s="141"/>
      <c r="V1385" s="74"/>
      <c r="W1385" s="145"/>
      <c r="X1385" s="60"/>
      <c r="Y1385" s="31"/>
      <c r="AA1385" s="33"/>
      <c r="AB1385" s="31"/>
    </row>
    <row r="1386" spans="1:28" s="2" customFormat="1">
      <c r="A1386" s="27"/>
      <c r="B1386" s="31"/>
      <c r="J1386" s="29"/>
      <c r="K1386" s="39"/>
      <c r="L1386" s="35"/>
      <c r="M1386" s="81"/>
      <c r="N1386" s="82"/>
      <c r="O1386" s="83"/>
      <c r="P1386" s="84"/>
      <c r="Q1386" s="82"/>
      <c r="R1386" s="83"/>
      <c r="S1386" s="69"/>
      <c r="T1386" s="63"/>
      <c r="U1386" s="141"/>
      <c r="V1386" s="74"/>
      <c r="W1386" s="145"/>
      <c r="X1386" s="60"/>
      <c r="Y1386" s="31"/>
      <c r="AA1386" s="33"/>
      <c r="AB1386" s="31"/>
    </row>
    <row r="1387" spans="1:28" s="2" customFormat="1">
      <c r="A1387" s="27"/>
      <c r="B1387" s="31"/>
      <c r="J1387" s="29"/>
      <c r="K1387" s="39"/>
      <c r="L1387" s="35"/>
      <c r="M1387" s="81"/>
      <c r="N1387" s="82"/>
      <c r="O1387" s="83"/>
      <c r="P1387" s="84"/>
      <c r="Q1387" s="82"/>
      <c r="R1387" s="83"/>
      <c r="S1387" s="69"/>
      <c r="T1387" s="63"/>
      <c r="U1387" s="141"/>
      <c r="V1387" s="74"/>
      <c r="W1387" s="145"/>
      <c r="X1387" s="60"/>
      <c r="Y1387" s="31"/>
      <c r="AA1387" s="33"/>
      <c r="AB1387" s="31"/>
    </row>
    <row r="1388" spans="1:28" s="2" customFormat="1">
      <c r="A1388" s="27"/>
      <c r="B1388" s="31"/>
      <c r="J1388" s="29"/>
      <c r="K1388" s="39"/>
      <c r="L1388" s="35"/>
      <c r="M1388" s="81"/>
      <c r="N1388" s="82"/>
      <c r="O1388" s="83"/>
      <c r="P1388" s="84"/>
      <c r="Q1388" s="82"/>
      <c r="R1388" s="83"/>
      <c r="S1388" s="69"/>
      <c r="T1388" s="63"/>
      <c r="U1388" s="141"/>
      <c r="V1388" s="74"/>
      <c r="W1388" s="145"/>
      <c r="X1388" s="60"/>
      <c r="Y1388" s="31"/>
      <c r="AA1388" s="33"/>
      <c r="AB1388" s="31"/>
    </row>
    <row r="1389" spans="1:28" s="2" customFormat="1">
      <c r="A1389" s="27"/>
      <c r="B1389" s="31"/>
      <c r="J1389" s="29"/>
      <c r="K1389" s="39"/>
      <c r="L1389" s="35"/>
      <c r="M1389" s="81"/>
      <c r="N1389" s="82"/>
      <c r="O1389" s="83"/>
      <c r="P1389" s="84"/>
      <c r="Q1389" s="82"/>
      <c r="R1389" s="83"/>
      <c r="S1389" s="69"/>
      <c r="T1389" s="63"/>
      <c r="U1389" s="141"/>
      <c r="V1389" s="74"/>
      <c r="W1389" s="145"/>
      <c r="X1389" s="60"/>
      <c r="Y1389" s="31"/>
      <c r="AA1389" s="33"/>
      <c r="AB1389" s="31"/>
    </row>
    <row r="1390" spans="1:28" s="2" customFormat="1">
      <c r="A1390" s="27"/>
      <c r="B1390" s="31"/>
      <c r="J1390" s="29"/>
      <c r="K1390" s="39"/>
      <c r="L1390" s="35"/>
      <c r="M1390" s="81"/>
      <c r="N1390" s="82"/>
      <c r="O1390" s="83"/>
      <c r="P1390" s="84"/>
      <c r="Q1390" s="82"/>
      <c r="R1390" s="83"/>
      <c r="S1390" s="69"/>
      <c r="T1390" s="63"/>
      <c r="U1390" s="141"/>
      <c r="V1390" s="74"/>
      <c r="W1390" s="145"/>
      <c r="X1390" s="60"/>
      <c r="Y1390" s="31"/>
      <c r="AA1390" s="33"/>
      <c r="AB1390" s="31"/>
    </row>
    <row r="1391" spans="1:28" s="2" customFormat="1">
      <c r="A1391" s="27"/>
      <c r="B1391" s="31"/>
      <c r="J1391" s="29"/>
      <c r="K1391" s="39"/>
      <c r="L1391" s="35"/>
      <c r="M1391" s="81"/>
      <c r="N1391" s="82"/>
      <c r="O1391" s="83"/>
      <c r="P1391" s="84"/>
      <c r="Q1391" s="82"/>
      <c r="R1391" s="83"/>
      <c r="S1391" s="69"/>
      <c r="T1391" s="63"/>
      <c r="U1391" s="141"/>
      <c r="V1391" s="74"/>
      <c r="W1391" s="145"/>
      <c r="X1391" s="60"/>
      <c r="Y1391" s="31"/>
      <c r="AA1391" s="33"/>
      <c r="AB1391" s="31"/>
    </row>
    <row r="1392" spans="1:28" s="2" customFormat="1">
      <c r="A1392" s="27"/>
      <c r="B1392" s="31"/>
      <c r="J1392" s="29"/>
      <c r="K1392" s="39"/>
      <c r="L1392" s="35"/>
      <c r="M1392" s="81"/>
      <c r="N1392" s="82"/>
      <c r="O1392" s="83"/>
      <c r="P1392" s="84"/>
      <c r="Q1392" s="82"/>
      <c r="R1392" s="83"/>
      <c r="S1392" s="69"/>
      <c r="T1392" s="63"/>
      <c r="U1392" s="141"/>
      <c r="V1392" s="74"/>
      <c r="W1392" s="145"/>
      <c r="X1392" s="60"/>
      <c r="Y1392" s="31"/>
      <c r="AA1392" s="33"/>
      <c r="AB1392" s="31"/>
    </row>
    <row r="1393" spans="1:28" s="2" customFormat="1">
      <c r="A1393" s="27"/>
      <c r="B1393" s="31"/>
      <c r="J1393" s="29"/>
      <c r="K1393" s="39"/>
      <c r="L1393" s="35"/>
      <c r="M1393" s="81"/>
      <c r="N1393" s="82"/>
      <c r="O1393" s="83"/>
      <c r="P1393" s="84"/>
      <c r="Q1393" s="82"/>
      <c r="R1393" s="83"/>
      <c r="S1393" s="69"/>
      <c r="T1393" s="63"/>
      <c r="U1393" s="141"/>
      <c r="V1393" s="74"/>
      <c r="W1393" s="145"/>
      <c r="X1393" s="60"/>
      <c r="Y1393" s="31"/>
      <c r="AA1393" s="33"/>
      <c r="AB1393" s="31"/>
    </row>
    <row r="1394" spans="1:28" s="2" customFormat="1">
      <c r="A1394" s="27"/>
      <c r="B1394" s="31"/>
      <c r="J1394" s="29"/>
      <c r="K1394" s="39"/>
      <c r="L1394" s="35"/>
      <c r="M1394" s="81"/>
      <c r="N1394" s="82"/>
      <c r="O1394" s="83"/>
      <c r="P1394" s="84"/>
      <c r="Q1394" s="82"/>
      <c r="R1394" s="83"/>
      <c r="S1394" s="69"/>
      <c r="T1394" s="63"/>
      <c r="U1394" s="141"/>
      <c r="V1394" s="74"/>
      <c r="W1394" s="145"/>
      <c r="X1394" s="60"/>
      <c r="Y1394" s="31"/>
      <c r="AA1394" s="33"/>
      <c r="AB1394" s="31"/>
    </row>
    <row r="1395" spans="1:28" s="2" customFormat="1">
      <c r="A1395" s="27"/>
      <c r="B1395" s="31"/>
      <c r="J1395" s="29"/>
      <c r="K1395" s="39"/>
      <c r="L1395" s="35"/>
      <c r="M1395" s="81"/>
      <c r="N1395" s="82"/>
      <c r="O1395" s="83"/>
      <c r="P1395" s="84"/>
      <c r="Q1395" s="82"/>
      <c r="R1395" s="83"/>
      <c r="S1395" s="69"/>
      <c r="T1395" s="63"/>
      <c r="U1395" s="141"/>
      <c r="V1395" s="74"/>
      <c r="W1395" s="145"/>
      <c r="X1395" s="60"/>
      <c r="Y1395" s="31"/>
      <c r="AA1395" s="33"/>
      <c r="AB1395" s="31"/>
    </row>
    <row r="1396" spans="1:28" s="2" customFormat="1">
      <c r="A1396" s="27"/>
      <c r="B1396" s="31"/>
      <c r="J1396" s="29"/>
      <c r="K1396" s="39"/>
      <c r="L1396" s="35"/>
      <c r="M1396" s="81"/>
      <c r="N1396" s="82"/>
      <c r="O1396" s="83"/>
      <c r="P1396" s="84"/>
      <c r="Q1396" s="82"/>
      <c r="R1396" s="83"/>
      <c r="S1396" s="69"/>
      <c r="T1396" s="63"/>
      <c r="U1396" s="141"/>
      <c r="V1396" s="74"/>
      <c r="W1396" s="145"/>
      <c r="X1396" s="60"/>
      <c r="Y1396" s="31"/>
      <c r="AA1396" s="33"/>
      <c r="AB1396" s="31"/>
    </row>
    <row r="1397" spans="1:28" s="2" customFormat="1">
      <c r="A1397" s="27"/>
      <c r="B1397" s="31"/>
      <c r="J1397" s="29"/>
      <c r="K1397" s="39"/>
      <c r="L1397" s="35"/>
      <c r="M1397" s="81"/>
      <c r="N1397" s="82"/>
      <c r="O1397" s="83"/>
      <c r="P1397" s="84"/>
      <c r="Q1397" s="82"/>
      <c r="R1397" s="83"/>
      <c r="S1397" s="69"/>
      <c r="T1397" s="63"/>
      <c r="U1397" s="141"/>
      <c r="V1397" s="74"/>
      <c r="W1397" s="145"/>
      <c r="X1397" s="60"/>
      <c r="Y1397" s="31"/>
      <c r="AA1397" s="33"/>
      <c r="AB1397" s="31"/>
    </row>
    <row r="1398" spans="1:28" s="2" customFormat="1">
      <c r="A1398" s="27"/>
      <c r="B1398" s="31"/>
      <c r="J1398" s="29"/>
      <c r="K1398" s="39"/>
      <c r="L1398" s="35"/>
      <c r="M1398" s="81"/>
      <c r="N1398" s="82"/>
      <c r="O1398" s="83"/>
      <c r="P1398" s="84"/>
      <c r="Q1398" s="82"/>
      <c r="R1398" s="83"/>
      <c r="S1398" s="69"/>
      <c r="T1398" s="63"/>
      <c r="U1398" s="141"/>
      <c r="V1398" s="74"/>
      <c r="W1398" s="145"/>
      <c r="X1398" s="60"/>
      <c r="Y1398" s="31"/>
      <c r="AA1398" s="33"/>
      <c r="AB1398" s="31"/>
    </row>
    <row r="1399" spans="1:28" s="2" customFormat="1">
      <c r="A1399" s="27"/>
      <c r="B1399" s="31"/>
      <c r="J1399" s="29"/>
      <c r="K1399" s="39"/>
      <c r="L1399" s="35"/>
      <c r="M1399" s="81"/>
      <c r="N1399" s="82"/>
      <c r="O1399" s="83"/>
      <c r="P1399" s="84"/>
      <c r="Q1399" s="82"/>
      <c r="R1399" s="83"/>
      <c r="S1399" s="69"/>
      <c r="T1399" s="63"/>
      <c r="U1399" s="141"/>
      <c r="V1399" s="74"/>
      <c r="W1399" s="145"/>
      <c r="X1399" s="60"/>
      <c r="Y1399" s="31"/>
      <c r="AA1399" s="33"/>
      <c r="AB1399" s="31"/>
    </row>
    <row r="1400" spans="1:28" s="2" customFormat="1">
      <c r="A1400" s="27"/>
      <c r="B1400" s="31"/>
      <c r="J1400" s="29"/>
      <c r="K1400" s="39"/>
      <c r="L1400" s="35"/>
      <c r="M1400" s="81"/>
      <c r="N1400" s="82"/>
      <c r="O1400" s="83"/>
      <c r="P1400" s="84"/>
      <c r="Q1400" s="82"/>
      <c r="R1400" s="83"/>
      <c r="S1400" s="69"/>
      <c r="T1400" s="63"/>
      <c r="U1400" s="141"/>
      <c r="V1400" s="74"/>
      <c r="W1400" s="145"/>
      <c r="X1400" s="60"/>
      <c r="Y1400" s="31"/>
      <c r="AA1400" s="33"/>
      <c r="AB1400" s="31"/>
    </row>
    <row r="1401" spans="1:28" s="2" customFormat="1">
      <c r="A1401" s="27"/>
      <c r="B1401" s="31"/>
      <c r="J1401" s="29"/>
      <c r="K1401" s="39"/>
      <c r="L1401" s="35"/>
      <c r="M1401" s="81"/>
      <c r="N1401" s="82"/>
      <c r="O1401" s="83"/>
      <c r="P1401" s="84"/>
      <c r="Q1401" s="82"/>
      <c r="R1401" s="83"/>
      <c r="S1401" s="69"/>
      <c r="T1401" s="63"/>
      <c r="U1401" s="141"/>
      <c r="V1401" s="74"/>
      <c r="W1401" s="145"/>
      <c r="X1401" s="60"/>
      <c r="Y1401" s="31"/>
      <c r="AA1401" s="33"/>
      <c r="AB1401" s="31"/>
    </row>
    <row r="1402" spans="1:28" s="2" customFormat="1">
      <c r="A1402" s="27"/>
      <c r="B1402" s="31"/>
      <c r="J1402" s="29"/>
      <c r="K1402" s="39"/>
      <c r="L1402" s="35"/>
      <c r="M1402" s="81"/>
      <c r="N1402" s="82"/>
      <c r="O1402" s="83"/>
      <c r="P1402" s="84"/>
      <c r="Q1402" s="82"/>
      <c r="R1402" s="83"/>
      <c r="S1402" s="69"/>
      <c r="T1402" s="63"/>
      <c r="U1402" s="141"/>
      <c r="V1402" s="74"/>
      <c r="W1402" s="145"/>
      <c r="X1402" s="60"/>
      <c r="Y1402" s="31"/>
      <c r="AA1402" s="33"/>
      <c r="AB1402" s="31"/>
    </row>
    <row r="1403" spans="1:28" s="2" customFormat="1">
      <c r="A1403" s="27"/>
      <c r="B1403" s="31"/>
      <c r="J1403" s="29"/>
      <c r="K1403" s="39"/>
      <c r="L1403" s="35"/>
      <c r="M1403" s="81"/>
      <c r="N1403" s="82"/>
      <c r="O1403" s="83"/>
      <c r="P1403" s="84"/>
      <c r="Q1403" s="82"/>
      <c r="R1403" s="83"/>
      <c r="S1403" s="69"/>
      <c r="T1403" s="63"/>
      <c r="U1403" s="141"/>
      <c r="V1403" s="74"/>
      <c r="W1403" s="145"/>
      <c r="X1403" s="60"/>
      <c r="Y1403" s="31"/>
      <c r="AA1403" s="33"/>
      <c r="AB1403" s="31"/>
    </row>
    <row r="1404" spans="1:28" s="2" customFormat="1">
      <c r="A1404" s="27"/>
      <c r="B1404" s="31"/>
      <c r="J1404" s="29"/>
      <c r="K1404" s="39"/>
      <c r="L1404" s="35"/>
      <c r="M1404" s="81"/>
      <c r="N1404" s="82"/>
      <c r="O1404" s="83"/>
      <c r="P1404" s="84"/>
      <c r="Q1404" s="82"/>
      <c r="R1404" s="83"/>
      <c r="S1404" s="69"/>
      <c r="T1404" s="63"/>
      <c r="U1404" s="141"/>
      <c r="V1404" s="74"/>
      <c r="W1404" s="145"/>
      <c r="X1404" s="60"/>
      <c r="Y1404" s="31"/>
      <c r="AA1404" s="33"/>
      <c r="AB1404" s="31"/>
    </row>
    <row r="1405" spans="1:28" s="2" customFormat="1">
      <c r="A1405" s="27"/>
      <c r="B1405" s="31"/>
      <c r="J1405" s="29"/>
      <c r="K1405" s="39"/>
      <c r="L1405" s="35"/>
      <c r="M1405" s="81"/>
      <c r="N1405" s="82"/>
      <c r="O1405" s="83"/>
      <c r="P1405" s="84"/>
      <c r="Q1405" s="82"/>
      <c r="R1405" s="83"/>
      <c r="S1405" s="69"/>
      <c r="T1405" s="63"/>
      <c r="U1405" s="141"/>
      <c r="V1405" s="74"/>
      <c r="W1405" s="145"/>
      <c r="X1405" s="60"/>
      <c r="Y1405" s="31"/>
      <c r="AA1405" s="33"/>
      <c r="AB1405" s="31"/>
    </row>
    <row r="1406" spans="1:28" s="2" customFormat="1">
      <c r="A1406" s="27"/>
      <c r="B1406" s="31"/>
      <c r="J1406" s="29"/>
      <c r="K1406" s="39"/>
      <c r="L1406" s="35"/>
      <c r="M1406" s="81"/>
      <c r="N1406" s="82"/>
      <c r="O1406" s="83"/>
      <c r="P1406" s="84"/>
      <c r="Q1406" s="82"/>
      <c r="R1406" s="83"/>
      <c r="S1406" s="69"/>
      <c r="T1406" s="63"/>
      <c r="U1406" s="141"/>
      <c r="V1406" s="74"/>
      <c r="W1406" s="145"/>
      <c r="X1406" s="60"/>
      <c r="Y1406" s="31"/>
      <c r="AA1406" s="33"/>
      <c r="AB1406" s="31"/>
    </row>
    <row r="1407" spans="1:28" s="2" customFormat="1">
      <c r="A1407" s="27"/>
      <c r="B1407" s="31"/>
      <c r="J1407" s="29"/>
      <c r="K1407" s="39"/>
      <c r="L1407" s="35"/>
      <c r="M1407" s="81"/>
      <c r="N1407" s="82"/>
      <c r="O1407" s="83"/>
      <c r="P1407" s="84"/>
      <c r="Q1407" s="82"/>
      <c r="R1407" s="83"/>
      <c r="S1407" s="69"/>
      <c r="T1407" s="63"/>
      <c r="U1407" s="141"/>
      <c r="V1407" s="74"/>
      <c r="W1407" s="145"/>
      <c r="X1407" s="60"/>
      <c r="Y1407" s="31"/>
      <c r="AA1407" s="33"/>
      <c r="AB1407" s="31"/>
    </row>
    <row r="1408" spans="1:28" s="2" customFormat="1">
      <c r="A1408" s="27"/>
      <c r="B1408" s="31"/>
      <c r="J1408" s="29"/>
      <c r="K1408" s="39"/>
      <c r="L1408" s="35"/>
      <c r="M1408" s="81"/>
      <c r="N1408" s="82"/>
      <c r="O1408" s="83"/>
      <c r="P1408" s="84"/>
      <c r="Q1408" s="82"/>
      <c r="R1408" s="83"/>
      <c r="S1408" s="69"/>
      <c r="T1408" s="63"/>
      <c r="U1408" s="141"/>
      <c r="V1408" s="74"/>
      <c r="W1408" s="145"/>
      <c r="X1408" s="60"/>
      <c r="Y1408" s="31"/>
      <c r="AA1408" s="33"/>
      <c r="AB1408" s="31"/>
    </row>
    <row r="1409" spans="1:28" s="2" customFormat="1">
      <c r="A1409" s="27"/>
      <c r="B1409" s="31"/>
      <c r="J1409" s="29"/>
      <c r="K1409" s="39"/>
      <c r="L1409" s="35"/>
      <c r="M1409" s="81"/>
      <c r="N1409" s="82"/>
      <c r="O1409" s="83"/>
      <c r="P1409" s="84"/>
      <c r="Q1409" s="82"/>
      <c r="R1409" s="83"/>
      <c r="S1409" s="69"/>
      <c r="T1409" s="63"/>
      <c r="U1409" s="141"/>
      <c r="V1409" s="74"/>
      <c r="W1409" s="145"/>
      <c r="X1409" s="60"/>
      <c r="Y1409" s="31"/>
      <c r="AA1409" s="33"/>
      <c r="AB1409" s="31"/>
    </row>
    <row r="1410" spans="1:28" s="2" customFormat="1">
      <c r="A1410" s="27"/>
      <c r="B1410" s="31"/>
      <c r="J1410" s="29"/>
      <c r="K1410" s="39"/>
      <c r="L1410" s="35"/>
      <c r="M1410" s="81"/>
      <c r="N1410" s="82"/>
      <c r="O1410" s="83"/>
      <c r="P1410" s="84"/>
      <c r="Q1410" s="82"/>
      <c r="R1410" s="83"/>
      <c r="S1410" s="69"/>
      <c r="T1410" s="63"/>
      <c r="U1410" s="141"/>
      <c r="V1410" s="74"/>
      <c r="W1410" s="145"/>
      <c r="X1410" s="60"/>
      <c r="Y1410" s="31"/>
      <c r="AA1410" s="33"/>
      <c r="AB1410" s="31"/>
    </row>
    <row r="1411" spans="1:28" s="2" customFormat="1">
      <c r="A1411" s="27"/>
      <c r="B1411" s="31"/>
      <c r="J1411" s="29"/>
      <c r="K1411" s="39"/>
      <c r="L1411" s="35"/>
      <c r="M1411" s="81"/>
      <c r="N1411" s="82"/>
      <c r="O1411" s="83"/>
      <c r="P1411" s="84"/>
      <c r="Q1411" s="82"/>
      <c r="R1411" s="83"/>
      <c r="S1411" s="69"/>
      <c r="T1411" s="63"/>
      <c r="U1411" s="141"/>
      <c r="V1411" s="74"/>
      <c r="W1411" s="145"/>
      <c r="X1411" s="60"/>
      <c r="Y1411" s="31"/>
      <c r="AA1411" s="33"/>
      <c r="AB1411" s="31"/>
    </row>
    <row r="1412" spans="1:28" s="2" customFormat="1">
      <c r="A1412" s="27"/>
      <c r="B1412" s="31"/>
      <c r="J1412" s="29"/>
      <c r="K1412" s="39"/>
      <c r="L1412" s="35"/>
      <c r="M1412" s="81"/>
      <c r="N1412" s="82"/>
      <c r="O1412" s="83"/>
      <c r="P1412" s="84"/>
      <c r="Q1412" s="82"/>
      <c r="R1412" s="83"/>
      <c r="S1412" s="69"/>
      <c r="T1412" s="63"/>
      <c r="U1412" s="141"/>
      <c r="V1412" s="74"/>
      <c r="W1412" s="145"/>
      <c r="X1412" s="60"/>
      <c r="Y1412" s="31"/>
      <c r="AA1412" s="33"/>
      <c r="AB1412" s="31"/>
    </row>
    <row r="1413" spans="1:28" s="2" customFormat="1">
      <c r="A1413" s="27"/>
      <c r="B1413" s="31"/>
      <c r="J1413" s="29"/>
      <c r="K1413" s="39"/>
      <c r="L1413" s="35"/>
      <c r="M1413" s="81"/>
      <c r="N1413" s="82"/>
      <c r="O1413" s="83"/>
      <c r="P1413" s="84"/>
      <c r="Q1413" s="82"/>
      <c r="R1413" s="83"/>
      <c r="S1413" s="69"/>
      <c r="T1413" s="63"/>
      <c r="U1413" s="141"/>
      <c r="V1413" s="74"/>
      <c r="W1413" s="145"/>
      <c r="X1413" s="60"/>
      <c r="Y1413" s="31"/>
      <c r="AA1413" s="33"/>
      <c r="AB1413" s="31"/>
    </row>
    <row r="1414" spans="1:28" s="2" customFormat="1">
      <c r="A1414" s="27"/>
      <c r="B1414" s="31"/>
      <c r="J1414" s="29"/>
      <c r="K1414" s="39"/>
      <c r="L1414" s="35"/>
      <c r="M1414" s="81"/>
      <c r="N1414" s="82"/>
      <c r="O1414" s="83"/>
      <c r="P1414" s="84"/>
      <c r="Q1414" s="82"/>
      <c r="R1414" s="83"/>
      <c r="S1414" s="69"/>
      <c r="T1414" s="63"/>
      <c r="U1414" s="141"/>
      <c r="V1414" s="74"/>
      <c r="W1414" s="145"/>
      <c r="X1414" s="60"/>
      <c r="Y1414" s="31"/>
      <c r="AA1414" s="33"/>
      <c r="AB1414" s="31"/>
    </row>
    <row r="1415" spans="1:28" s="2" customFormat="1">
      <c r="A1415" s="27"/>
      <c r="B1415" s="31"/>
      <c r="J1415" s="29"/>
      <c r="K1415" s="39"/>
      <c r="L1415" s="35"/>
      <c r="M1415" s="81"/>
      <c r="N1415" s="82"/>
      <c r="O1415" s="83"/>
      <c r="P1415" s="84"/>
      <c r="Q1415" s="82"/>
      <c r="R1415" s="83"/>
      <c r="S1415" s="69"/>
      <c r="T1415" s="63"/>
      <c r="U1415" s="141"/>
      <c r="V1415" s="74"/>
      <c r="W1415" s="145"/>
      <c r="X1415" s="60"/>
      <c r="Y1415" s="31"/>
      <c r="AA1415" s="33"/>
      <c r="AB1415" s="31"/>
    </row>
    <row r="1416" spans="1:28" s="2" customFormat="1">
      <c r="A1416" s="27"/>
      <c r="B1416" s="31"/>
      <c r="J1416" s="29"/>
      <c r="K1416" s="39"/>
      <c r="L1416" s="35"/>
      <c r="M1416" s="81"/>
      <c r="N1416" s="82"/>
      <c r="O1416" s="83"/>
      <c r="P1416" s="84"/>
      <c r="Q1416" s="82"/>
      <c r="R1416" s="83"/>
      <c r="S1416" s="69"/>
      <c r="T1416" s="63"/>
      <c r="U1416" s="141"/>
      <c r="V1416" s="74"/>
      <c r="W1416" s="145"/>
      <c r="X1416" s="60"/>
      <c r="Y1416" s="31"/>
      <c r="AA1416" s="33"/>
      <c r="AB1416" s="31"/>
    </row>
    <row r="1417" spans="1:28" s="2" customFormat="1">
      <c r="A1417" s="27"/>
      <c r="B1417" s="31"/>
      <c r="J1417" s="29"/>
      <c r="K1417" s="39"/>
      <c r="L1417" s="35"/>
      <c r="M1417" s="81"/>
      <c r="N1417" s="82"/>
      <c r="O1417" s="83"/>
      <c r="P1417" s="84"/>
      <c r="Q1417" s="82"/>
      <c r="R1417" s="83"/>
      <c r="S1417" s="69"/>
      <c r="T1417" s="63"/>
      <c r="U1417" s="141"/>
      <c r="V1417" s="74"/>
      <c r="W1417" s="145"/>
      <c r="X1417" s="60"/>
      <c r="Y1417" s="31"/>
      <c r="AA1417" s="33"/>
      <c r="AB1417" s="31"/>
    </row>
    <row r="1418" spans="1:28" s="2" customFormat="1">
      <c r="A1418" s="27"/>
      <c r="B1418" s="31"/>
      <c r="J1418" s="29"/>
      <c r="K1418" s="39"/>
      <c r="L1418" s="35"/>
      <c r="M1418" s="81"/>
      <c r="N1418" s="82"/>
      <c r="O1418" s="83"/>
      <c r="P1418" s="84"/>
      <c r="Q1418" s="82"/>
      <c r="R1418" s="83"/>
      <c r="S1418" s="69"/>
      <c r="T1418" s="63"/>
      <c r="U1418" s="141"/>
      <c r="V1418" s="74"/>
      <c r="W1418" s="145"/>
      <c r="X1418" s="60"/>
      <c r="Y1418" s="31"/>
      <c r="AA1418" s="33"/>
      <c r="AB1418" s="31"/>
    </row>
    <row r="1419" spans="1:28" s="2" customFormat="1">
      <c r="A1419" s="27"/>
      <c r="B1419" s="31"/>
      <c r="J1419" s="29"/>
      <c r="K1419" s="39"/>
      <c r="L1419" s="35"/>
      <c r="M1419" s="81"/>
      <c r="N1419" s="82"/>
      <c r="O1419" s="83"/>
      <c r="P1419" s="84"/>
      <c r="Q1419" s="82"/>
      <c r="R1419" s="83"/>
      <c r="S1419" s="69"/>
      <c r="T1419" s="63"/>
      <c r="U1419" s="141"/>
      <c r="V1419" s="74"/>
      <c r="W1419" s="145"/>
      <c r="X1419" s="60"/>
      <c r="Y1419" s="31"/>
      <c r="AA1419" s="33"/>
      <c r="AB1419" s="31"/>
    </row>
    <row r="1420" spans="1:28" s="2" customFormat="1">
      <c r="A1420" s="27"/>
      <c r="B1420" s="31"/>
      <c r="J1420" s="29"/>
      <c r="K1420" s="39"/>
      <c r="L1420" s="35"/>
      <c r="M1420" s="81"/>
      <c r="N1420" s="82"/>
      <c r="O1420" s="83"/>
      <c r="P1420" s="84"/>
      <c r="Q1420" s="82"/>
      <c r="R1420" s="83"/>
      <c r="S1420" s="69"/>
      <c r="T1420" s="63"/>
      <c r="U1420" s="141"/>
      <c r="V1420" s="74"/>
      <c r="W1420" s="145"/>
      <c r="X1420" s="60"/>
      <c r="Y1420" s="31"/>
      <c r="AA1420" s="33"/>
      <c r="AB1420" s="31"/>
    </row>
    <row r="1421" spans="1:28" s="2" customFormat="1">
      <c r="A1421" s="27"/>
      <c r="B1421" s="31"/>
      <c r="J1421" s="29"/>
      <c r="K1421" s="39"/>
      <c r="L1421" s="35"/>
      <c r="M1421" s="81"/>
      <c r="N1421" s="82"/>
      <c r="O1421" s="83"/>
      <c r="P1421" s="84"/>
      <c r="Q1421" s="82"/>
      <c r="R1421" s="83"/>
      <c r="S1421" s="69"/>
      <c r="T1421" s="63"/>
      <c r="U1421" s="141"/>
      <c r="V1421" s="74"/>
      <c r="W1421" s="145"/>
      <c r="X1421" s="60"/>
      <c r="Y1421" s="31"/>
      <c r="AA1421" s="33"/>
      <c r="AB1421" s="31"/>
    </row>
    <row r="1422" spans="1:28" s="2" customFormat="1">
      <c r="A1422" s="27"/>
      <c r="B1422" s="31"/>
      <c r="J1422" s="29"/>
      <c r="K1422" s="39"/>
      <c r="L1422" s="35"/>
      <c r="M1422" s="81"/>
      <c r="N1422" s="82"/>
      <c r="O1422" s="83"/>
      <c r="P1422" s="84"/>
      <c r="Q1422" s="82"/>
      <c r="R1422" s="83"/>
      <c r="S1422" s="69"/>
      <c r="T1422" s="63"/>
      <c r="U1422" s="141"/>
      <c r="V1422" s="74"/>
      <c r="W1422" s="145"/>
      <c r="X1422" s="60"/>
      <c r="Y1422" s="31"/>
      <c r="AA1422" s="33"/>
      <c r="AB1422" s="31"/>
    </row>
    <row r="1423" spans="1:28" s="2" customFormat="1">
      <c r="A1423" s="27"/>
      <c r="B1423" s="31"/>
      <c r="J1423" s="29"/>
      <c r="K1423" s="39"/>
      <c r="L1423" s="35"/>
      <c r="M1423" s="81"/>
      <c r="N1423" s="82"/>
      <c r="O1423" s="83"/>
      <c r="P1423" s="84"/>
      <c r="Q1423" s="82"/>
      <c r="R1423" s="83"/>
      <c r="S1423" s="69"/>
      <c r="T1423" s="63"/>
      <c r="U1423" s="141"/>
      <c r="V1423" s="74"/>
      <c r="W1423" s="145"/>
      <c r="X1423" s="60"/>
      <c r="Y1423" s="31"/>
      <c r="AA1423" s="33"/>
      <c r="AB1423" s="31"/>
    </row>
    <row r="1424" spans="1:28" s="2" customFormat="1">
      <c r="A1424" s="27"/>
      <c r="B1424" s="31"/>
      <c r="J1424" s="29"/>
      <c r="K1424" s="39"/>
      <c r="L1424" s="35"/>
      <c r="M1424" s="81"/>
      <c r="N1424" s="82"/>
      <c r="O1424" s="83"/>
      <c r="P1424" s="84"/>
      <c r="Q1424" s="82"/>
      <c r="R1424" s="83"/>
      <c r="S1424" s="69"/>
      <c r="T1424" s="63"/>
      <c r="U1424" s="141"/>
      <c r="V1424" s="74"/>
      <c r="W1424" s="145"/>
      <c r="X1424" s="60"/>
      <c r="Y1424" s="31"/>
      <c r="AA1424" s="33"/>
      <c r="AB1424" s="31"/>
    </row>
    <row r="1425" spans="1:28" s="2" customFormat="1">
      <c r="A1425" s="27"/>
      <c r="B1425" s="31"/>
      <c r="J1425" s="29"/>
      <c r="K1425" s="39"/>
      <c r="L1425" s="35"/>
      <c r="M1425" s="81"/>
      <c r="N1425" s="82"/>
      <c r="O1425" s="83"/>
      <c r="P1425" s="84"/>
      <c r="Q1425" s="82"/>
      <c r="R1425" s="83"/>
      <c r="S1425" s="69"/>
      <c r="T1425" s="63"/>
      <c r="U1425" s="141"/>
      <c r="V1425" s="74"/>
      <c r="W1425" s="145"/>
      <c r="X1425" s="60"/>
      <c r="Y1425" s="31"/>
      <c r="AA1425" s="33"/>
      <c r="AB1425" s="31"/>
    </row>
    <row r="1426" spans="1:28" s="2" customFormat="1">
      <c r="A1426" s="27"/>
      <c r="B1426" s="31"/>
      <c r="J1426" s="29"/>
      <c r="K1426" s="39"/>
      <c r="L1426" s="35"/>
      <c r="M1426" s="81"/>
      <c r="N1426" s="82"/>
      <c r="O1426" s="83"/>
      <c r="P1426" s="84"/>
      <c r="Q1426" s="82"/>
      <c r="R1426" s="83"/>
      <c r="S1426" s="69"/>
      <c r="T1426" s="63"/>
      <c r="U1426" s="141"/>
      <c r="V1426" s="74"/>
      <c r="W1426" s="145"/>
      <c r="X1426" s="60"/>
      <c r="Y1426" s="31"/>
      <c r="AA1426" s="33"/>
      <c r="AB1426" s="31"/>
    </row>
    <row r="1427" spans="1:28" s="2" customFormat="1">
      <c r="A1427" s="27"/>
      <c r="B1427" s="31"/>
      <c r="J1427" s="29"/>
      <c r="K1427" s="39"/>
      <c r="L1427" s="35"/>
      <c r="M1427" s="81"/>
      <c r="N1427" s="82"/>
      <c r="O1427" s="83"/>
      <c r="P1427" s="84"/>
      <c r="Q1427" s="82"/>
      <c r="R1427" s="83"/>
      <c r="S1427" s="69"/>
      <c r="T1427" s="63"/>
      <c r="U1427" s="141"/>
      <c r="V1427" s="74"/>
      <c r="W1427" s="145"/>
      <c r="X1427" s="60"/>
      <c r="Y1427" s="31"/>
      <c r="AA1427" s="33"/>
      <c r="AB1427" s="31"/>
    </row>
    <row r="1428" spans="1:28" s="2" customFormat="1">
      <c r="A1428" s="27"/>
      <c r="B1428" s="31"/>
      <c r="J1428" s="29"/>
      <c r="K1428" s="39"/>
      <c r="L1428" s="35"/>
      <c r="M1428" s="81"/>
      <c r="N1428" s="82"/>
      <c r="O1428" s="83"/>
      <c r="P1428" s="84"/>
      <c r="Q1428" s="82"/>
      <c r="R1428" s="83"/>
      <c r="S1428" s="69"/>
      <c r="T1428" s="63"/>
      <c r="U1428" s="141"/>
      <c r="V1428" s="74"/>
      <c r="W1428" s="145"/>
      <c r="X1428" s="60"/>
      <c r="Y1428" s="31"/>
      <c r="AA1428" s="33"/>
      <c r="AB1428" s="31"/>
    </row>
    <row r="1429" spans="1:28" s="2" customFormat="1">
      <c r="A1429" s="27"/>
      <c r="B1429" s="31"/>
      <c r="J1429" s="29"/>
      <c r="K1429" s="39"/>
      <c r="L1429" s="35"/>
      <c r="M1429" s="81"/>
      <c r="N1429" s="82"/>
      <c r="O1429" s="83"/>
      <c r="P1429" s="84"/>
      <c r="Q1429" s="82"/>
      <c r="R1429" s="83"/>
      <c r="S1429" s="69"/>
      <c r="T1429" s="63"/>
      <c r="U1429" s="141"/>
      <c r="V1429" s="74"/>
      <c r="W1429" s="145"/>
      <c r="X1429" s="60"/>
      <c r="Y1429" s="31"/>
      <c r="AA1429" s="33"/>
      <c r="AB1429" s="31"/>
    </row>
    <row r="1430" spans="1:28" s="2" customFormat="1">
      <c r="A1430" s="27"/>
      <c r="B1430" s="31"/>
      <c r="J1430" s="29"/>
      <c r="K1430" s="39"/>
      <c r="L1430" s="35"/>
      <c r="M1430" s="81"/>
      <c r="N1430" s="82"/>
      <c r="O1430" s="83"/>
      <c r="P1430" s="84"/>
      <c r="Q1430" s="82"/>
      <c r="R1430" s="83"/>
      <c r="S1430" s="69"/>
      <c r="T1430" s="63"/>
      <c r="U1430" s="141"/>
      <c r="V1430" s="74"/>
      <c r="W1430" s="145"/>
      <c r="X1430" s="60"/>
      <c r="Y1430" s="31"/>
      <c r="AA1430" s="33"/>
      <c r="AB1430" s="31"/>
    </row>
    <row r="1431" spans="1:28" s="2" customFormat="1">
      <c r="A1431" s="27"/>
      <c r="B1431" s="31"/>
      <c r="J1431" s="29"/>
      <c r="K1431" s="39"/>
      <c r="L1431" s="35"/>
      <c r="M1431" s="81"/>
      <c r="N1431" s="82"/>
      <c r="O1431" s="83"/>
      <c r="P1431" s="84"/>
      <c r="Q1431" s="82"/>
      <c r="R1431" s="83"/>
      <c r="S1431" s="69"/>
      <c r="T1431" s="63"/>
      <c r="U1431" s="141"/>
      <c r="V1431" s="74"/>
      <c r="W1431" s="145"/>
      <c r="X1431" s="60"/>
      <c r="Y1431" s="31"/>
      <c r="AA1431" s="33"/>
      <c r="AB1431" s="31"/>
    </row>
    <row r="1432" spans="1:28" s="2" customFormat="1">
      <c r="A1432" s="27"/>
      <c r="B1432" s="31"/>
      <c r="J1432" s="29"/>
      <c r="K1432" s="39"/>
      <c r="L1432" s="35"/>
      <c r="M1432" s="81"/>
      <c r="N1432" s="82"/>
      <c r="O1432" s="83"/>
      <c r="P1432" s="84"/>
      <c r="Q1432" s="82"/>
      <c r="R1432" s="83"/>
      <c r="S1432" s="69"/>
      <c r="T1432" s="63"/>
      <c r="U1432" s="141"/>
      <c r="V1432" s="74"/>
      <c r="W1432" s="145"/>
      <c r="X1432" s="60"/>
      <c r="Y1432" s="31"/>
      <c r="AA1432" s="33"/>
      <c r="AB1432" s="31"/>
    </row>
    <row r="1433" spans="1:28" s="2" customFormat="1">
      <c r="A1433" s="27"/>
      <c r="B1433" s="31"/>
      <c r="J1433" s="29"/>
      <c r="K1433" s="39"/>
      <c r="L1433" s="35"/>
      <c r="M1433" s="81"/>
      <c r="N1433" s="82"/>
      <c r="O1433" s="83"/>
      <c r="P1433" s="84"/>
      <c r="Q1433" s="82"/>
      <c r="R1433" s="83"/>
      <c r="S1433" s="69"/>
      <c r="T1433" s="63"/>
      <c r="U1433" s="141"/>
      <c r="V1433" s="74"/>
      <c r="W1433" s="145"/>
      <c r="X1433" s="60"/>
      <c r="Y1433" s="31"/>
      <c r="AA1433" s="33"/>
      <c r="AB1433" s="31"/>
    </row>
    <row r="1434" spans="1:28" s="2" customFormat="1">
      <c r="A1434" s="27"/>
      <c r="B1434" s="31"/>
      <c r="J1434" s="29"/>
      <c r="K1434" s="39"/>
      <c r="L1434" s="35"/>
      <c r="M1434" s="81"/>
      <c r="N1434" s="82"/>
      <c r="O1434" s="83"/>
      <c r="P1434" s="84"/>
      <c r="Q1434" s="82"/>
      <c r="R1434" s="83"/>
      <c r="S1434" s="69"/>
      <c r="T1434" s="63"/>
      <c r="U1434" s="141"/>
      <c r="V1434" s="74"/>
      <c r="W1434" s="145"/>
      <c r="X1434" s="60"/>
      <c r="Y1434" s="31"/>
      <c r="AA1434" s="33"/>
      <c r="AB1434" s="31"/>
    </row>
    <row r="1435" spans="1:28" s="2" customFormat="1">
      <c r="A1435" s="27"/>
      <c r="B1435" s="31"/>
      <c r="J1435" s="29"/>
      <c r="K1435" s="39"/>
      <c r="L1435" s="35"/>
      <c r="M1435" s="81"/>
      <c r="N1435" s="82"/>
      <c r="O1435" s="83"/>
      <c r="P1435" s="84"/>
      <c r="Q1435" s="82"/>
      <c r="R1435" s="83"/>
      <c r="S1435" s="69"/>
      <c r="T1435" s="63"/>
      <c r="U1435" s="141"/>
      <c r="V1435" s="74"/>
      <c r="W1435" s="145"/>
      <c r="X1435" s="60"/>
      <c r="Y1435" s="31"/>
      <c r="AA1435" s="33"/>
      <c r="AB1435" s="31"/>
    </row>
    <row r="1436" spans="1:28" s="2" customFormat="1">
      <c r="A1436" s="27"/>
      <c r="B1436" s="31"/>
      <c r="J1436" s="29"/>
      <c r="K1436" s="39"/>
      <c r="L1436" s="35"/>
      <c r="M1436" s="81"/>
      <c r="N1436" s="82"/>
      <c r="O1436" s="83"/>
      <c r="P1436" s="84"/>
      <c r="Q1436" s="82"/>
      <c r="R1436" s="83"/>
      <c r="S1436" s="69"/>
      <c r="T1436" s="63"/>
      <c r="U1436" s="141"/>
      <c r="V1436" s="74"/>
      <c r="W1436" s="145"/>
      <c r="X1436" s="60"/>
      <c r="Y1436" s="31"/>
      <c r="AA1436" s="33"/>
      <c r="AB1436" s="31"/>
    </row>
    <row r="1437" spans="1:28" s="2" customFormat="1">
      <c r="A1437" s="27"/>
      <c r="B1437" s="31"/>
      <c r="J1437" s="29"/>
      <c r="K1437" s="39"/>
      <c r="L1437" s="35"/>
      <c r="M1437" s="81"/>
      <c r="N1437" s="82"/>
      <c r="O1437" s="83"/>
      <c r="P1437" s="84"/>
      <c r="Q1437" s="82"/>
      <c r="R1437" s="83"/>
      <c r="S1437" s="69"/>
      <c r="T1437" s="63"/>
      <c r="U1437" s="141"/>
      <c r="V1437" s="74"/>
      <c r="W1437" s="145"/>
      <c r="X1437" s="60"/>
      <c r="Y1437" s="31"/>
      <c r="AA1437" s="33"/>
      <c r="AB1437" s="31"/>
    </row>
    <row r="1438" spans="1:28" s="2" customFormat="1">
      <c r="A1438" s="27"/>
      <c r="B1438" s="31"/>
      <c r="J1438" s="29"/>
      <c r="K1438" s="39"/>
      <c r="L1438" s="35"/>
      <c r="M1438" s="81"/>
      <c r="N1438" s="82"/>
      <c r="O1438" s="83"/>
      <c r="P1438" s="84"/>
      <c r="Q1438" s="82"/>
      <c r="R1438" s="83"/>
      <c r="S1438" s="69"/>
      <c r="T1438" s="63"/>
      <c r="U1438" s="141"/>
      <c r="V1438" s="74"/>
      <c r="W1438" s="145"/>
      <c r="X1438" s="60"/>
      <c r="Y1438" s="31"/>
      <c r="AA1438" s="33"/>
      <c r="AB1438" s="31"/>
    </row>
    <row r="1439" spans="1:28" s="2" customFormat="1">
      <c r="A1439" s="27"/>
      <c r="B1439" s="31"/>
      <c r="J1439" s="29"/>
      <c r="K1439" s="39"/>
      <c r="L1439" s="35"/>
      <c r="M1439" s="81"/>
      <c r="N1439" s="82"/>
      <c r="O1439" s="83"/>
      <c r="P1439" s="84"/>
      <c r="Q1439" s="82"/>
      <c r="R1439" s="83"/>
      <c r="S1439" s="69"/>
      <c r="T1439" s="63"/>
      <c r="U1439" s="141"/>
      <c r="V1439" s="74"/>
      <c r="W1439" s="145"/>
      <c r="X1439" s="60"/>
      <c r="Y1439" s="31"/>
      <c r="AA1439" s="33"/>
      <c r="AB1439" s="31"/>
    </row>
    <row r="1440" spans="1:28" s="2" customFormat="1">
      <c r="A1440" s="27"/>
      <c r="B1440" s="31"/>
      <c r="J1440" s="29"/>
      <c r="K1440" s="39"/>
      <c r="L1440" s="35"/>
      <c r="M1440" s="81"/>
      <c r="N1440" s="82"/>
      <c r="O1440" s="83"/>
      <c r="P1440" s="84"/>
      <c r="Q1440" s="82"/>
      <c r="R1440" s="83"/>
      <c r="S1440" s="69"/>
      <c r="T1440" s="63"/>
      <c r="U1440" s="141"/>
      <c r="V1440" s="74"/>
      <c r="W1440" s="145"/>
      <c r="X1440" s="60"/>
      <c r="Y1440" s="31"/>
      <c r="AA1440" s="33"/>
      <c r="AB1440" s="31"/>
    </row>
    <row r="1441" spans="1:28" s="2" customFormat="1">
      <c r="A1441" s="27"/>
      <c r="B1441" s="31"/>
      <c r="J1441" s="29"/>
      <c r="K1441" s="39"/>
      <c r="L1441" s="35"/>
      <c r="M1441" s="81"/>
      <c r="N1441" s="82"/>
      <c r="O1441" s="83"/>
      <c r="P1441" s="84"/>
      <c r="Q1441" s="82"/>
      <c r="R1441" s="83"/>
      <c r="S1441" s="69"/>
      <c r="T1441" s="63"/>
      <c r="U1441" s="141"/>
      <c r="V1441" s="74"/>
      <c r="W1441" s="145"/>
      <c r="X1441" s="60"/>
      <c r="Y1441" s="31"/>
      <c r="AA1441" s="33"/>
      <c r="AB1441" s="31"/>
    </row>
    <row r="1442" spans="1:28" s="2" customFormat="1">
      <c r="A1442" s="27"/>
      <c r="B1442" s="31"/>
      <c r="J1442" s="29"/>
      <c r="K1442" s="39"/>
      <c r="L1442" s="35"/>
      <c r="M1442" s="81"/>
      <c r="N1442" s="82"/>
      <c r="O1442" s="83"/>
      <c r="P1442" s="84"/>
      <c r="Q1442" s="82"/>
      <c r="R1442" s="83"/>
      <c r="S1442" s="69"/>
      <c r="T1442" s="63"/>
      <c r="U1442" s="141"/>
      <c r="V1442" s="74"/>
      <c r="W1442" s="145"/>
      <c r="X1442" s="60"/>
      <c r="Y1442" s="31"/>
      <c r="AA1442" s="33"/>
      <c r="AB1442" s="31"/>
    </row>
    <row r="1443" spans="1:28" s="2" customFormat="1">
      <c r="A1443" s="27"/>
      <c r="B1443" s="31"/>
      <c r="J1443" s="29"/>
      <c r="K1443" s="39"/>
      <c r="L1443" s="35"/>
      <c r="M1443" s="81"/>
      <c r="N1443" s="82"/>
      <c r="O1443" s="83"/>
      <c r="P1443" s="84"/>
      <c r="Q1443" s="82"/>
      <c r="R1443" s="83"/>
      <c r="S1443" s="69"/>
      <c r="T1443" s="63"/>
      <c r="U1443" s="141"/>
      <c r="V1443" s="74"/>
      <c r="W1443" s="145"/>
      <c r="X1443" s="60"/>
      <c r="Y1443" s="31"/>
      <c r="AA1443" s="33"/>
      <c r="AB1443" s="31"/>
    </row>
    <row r="1444" spans="1:28" s="2" customFormat="1">
      <c r="A1444" s="27"/>
      <c r="B1444" s="31"/>
      <c r="J1444" s="29"/>
      <c r="K1444" s="39"/>
      <c r="L1444" s="35"/>
      <c r="M1444" s="81"/>
      <c r="N1444" s="82"/>
      <c r="O1444" s="83"/>
      <c r="P1444" s="84"/>
      <c r="Q1444" s="82"/>
      <c r="R1444" s="83"/>
      <c r="S1444" s="69"/>
      <c r="T1444" s="63"/>
      <c r="U1444" s="141"/>
      <c r="V1444" s="74"/>
      <c r="W1444" s="145"/>
      <c r="X1444" s="60"/>
      <c r="Y1444" s="31"/>
      <c r="AA1444" s="33"/>
      <c r="AB1444" s="31"/>
    </row>
    <row r="1445" spans="1:28" s="2" customFormat="1">
      <c r="A1445" s="27"/>
      <c r="B1445" s="31"/>
      <c r="J1445" s="29"/>
      <c r="K1445" s="39"/>
      <c r="L1445" s="35"/>
      <c r="M1445" s="81"/>
      <c r="N1445" s="82"/>
      <c r="O1445" s="83"/>
      <c r="P1445" s="84"/>
      <c r="Q1445" s="82"/>
      <c r="R1445" s="83"/>
      <c r="S1445" s="69"/>
      <c r="T1445" s="63"/>
      <c r="U1445" s="141"/>
      <c r="V1445" s="74"/>
      <c r="W1445" s="145"/>
      <c r="X1445" s="60"/>
      <c r="Y1445" s="31"/>
      <c r="AA1445" s="33"/>
      <c r="AB1445" s="31"/>
    </row>
    <row r="1446" spans="1:28" s="2" customFormat="1">
      <c r="A1446" s="27"/>
      <c r="B1446" s="31"/>
      <c r="J1446" s="29"/>
      <c r="K1446" s="39"/>
      <c r="L1446" s="35"/>
      <c r="M1446" s="81"/>
      <c r="N1446" s="82"/>
      <c r="O1446" s="83"/>
      <c r="P1446" s="84"/>
      <c r="Q1446" s="82"/>
      <c r="R1446" s="83"/>
      <c r="S1446" s="69"/>
      <c r="T1446" s="63"/>
      <c r="U1446" s="141"/>
      <c r="V1446" s="74"/>
      <c r="W1446" s="145"/>
      <c r="X1446" s="60"/>
      <c r="Y1446" s="31"/>
      <c r="AA1446" s="33"/>
      <c r="AB1446" s="31"/>
    </row>
    <row r="1447" spans="1:28" s="2" customFormat="1">
      <c r="A1447" s="27"/>
      <c r="B1447" s="31"/>
      <c r="J1447" s="29"/>
      <c r="K1447" s="39"/>
      <c r="L1447" s="35"/>
      <c r="M1447" s="81"/>
      <c r="N1447" s="82"/>
      <c r="O1447" s="83"/>
      <c r="P1447" s="84"/>
      <c r="Q1447" s="82"/>
      <c r="R1447" s="83"/>
      <c r="S1447" s="69"/>
      <c r="T1447" s="63"/>
      <c r="U1447" s="141"/>
      <c r="V1447" s="74"/>
      <c r="W1447" s="145"/>
      <c r="X1447" s="60"/>
      <c r="Y1447" s="31"/>
      <c r="AA1447" s="33"/>
      <c r="AB1447" s="31"/>
    </row>
    <row r="1448" spans="1:28" s="2" customFormat="1">
      <c r="A1448" s="27"/>
      <c r="B1448" s="31"/>
      <c r="J1448" s="29"/>
      <c r="K1448" s="39"/>
      <c r="L1448" s="35"/>
      <c r="M1448" s="81"/>
      <c r="N1448" s="82"/>
      <c r="O1448" s="83"/>
      <c r="P1448" s="84"/>
      <c r="Q1448" s="82"/>
      <c r="R1448" s="83"/>
      <c r="S1448" s="69"/>
      <c r="T1448" s="63"/>
      <c r="U1448" s="141"/>
      <c r="V1448" s="74"/>
      <c r="W1448" s="145"/>
      <c r="X1448" s="60"/>
      <c r="Y1448" s="31"/>
      <c r="AA1448" s="33"/>
      <c r="AB1448" s="31"/>
    </row>
    <row r="1449" spans="1:28" s="2" customFormat="1">
      <c r="A1449" s="27"/>
      <c r="B1449" s="31"/>
      <c r="J1449" s="29"/>
      <c r="K1449" s="39"/>
      <c r="L1449" s="35"/>
      <c r="M1449" s="81"/>
      <c r="N1449" s="82"/>
      <c r="O1449" s="83"/>
      <c r="P1449" s="84"/>
      <c r="Q1449" s="82"/>
      <c r="R1449" s="83"/>
      <c r="S1449" s="69"/>
      <c r="T1449" s="63"/>
      <c r="U1449" s="141"/>
      <c r="V1449" s="74"/>
      <c r="W1449" s="145"/>
      <c r="X1449" s="60"/>
      <c r="Y1449" s="31"/>
      <c r="AA1449" s="33"/>
      <c r="AB1449" s="31"/>
    </row>
    <row r="1450" spans="1:28" s="2" customFormat="1">
      <c r="A1450" s="27"/>
      <c r="B1450" s="31"/>
      <c r="J1450" s="29"/>
      <c r="K1450" s="39"/>
      <c r="L1450" s="35"/>
      <c r="M1450" s="81"/>
      <c r="N1450" s="82"/>
      <c r="O1450" s="83"/>
      <c r="P1450" s="84"/>
      <c r="Q1450" s="82"/>
      <c r="R1450" s="83"/>
      <c r="S1450" s="69"/>
      <c r="T1450" s="63"/>
      <c r="U1450" s="141"/>
      <c r="V1450" s="74"/>
      <c r="W1450" s="145"/>
      <c r="X1450" s="60"/>
      <c r="Y1450" s="31"/>
      <c r="AA1450" s="33"/>
      <c r="AB1450" s="31"/>
    </row>
    <row r="1451" spans="1:28" s="2" customFormat="1">
      <c r="A1451" s="27"/>
      <c r="B1451" s="31"/>
      <c r="J1451" s="29"/>
      <c r="K1451" s="39"/>
      <c r="L1451" s="35"/>
      <c r="M1451" s="81"/>
      <c r="N1451" s="82"/>
      <c r="O1451" s="83"/>
      <c r="P1451" s="84"/>
      <c r="Q1451" s="82"/>
      <c r="R1451" s="83"/>
      <c r="S1451" s="69"/>
      <c r="T1451" s="63"/>
      <c r="U1451" s="141"/>
      <c r="V1451" s="74"/>
      <c r="W1451" s="145"/>
      <c r="X1451" s="60"/>
      <c r="Y1451" s="31"/>
      <c r="AA1451" s="33"/>
      <c r="AB1451" s="31"/>
    </row>
    <row r="1452" spans="1:28" s="2" customFormat="1">
      <c r="A1452" s="27"/>
      <c r="B1452" s="31"/>
      <c r="J1452" s="29"/>
      <c r="K1452" s="39"/>
      <c r="L1452" s="35"/>
      <c r="M1452" s="81"/>
      <c r="N1452" s="82"/>
      <c r="O1452" s="83"/>
      <c r="P1452" s="84"/>
      <c r="Q1452" s="82"/>
      <c r="R1452" s="83"/>
      <c r="S1452" s="69"/>
      <c r="T1452" s="63"/>
      <c r="U1452" s="141"/>
      <c r="V1452" s="74"/>
      <c r="W1452" s="145"/>
      <c r="X1452" s="60"/>
      <c r="Y1452" s="31"/>
      <c r="AA1452" s="33"/>
      <c r="AB1452" s="31"/>
    </row>
    <row r="1453" spans="1:28" s="2" customFormat="1">
      <c r="A1453" s="27"/>
      <c r="B1453" s="31"/>
      <c r="J1453" s="29"/>
      <c r="K1453" s="39"/>
      <c r="L1453" s="35"/>
      <c r="M1453" s="81"/>
      <c r="N1453" s="82"/>
      <c r="O1453" s="83"/>
      <c r="P1453" s="84"/>
      <c r="Q1453" s="82"/>
      <c r="R1453" s="83"/>
      <c r="S1453" s="69"/>
      <c r="T1453" s="63"/>
      <c r="U1453" s="141"/>
      <c r="V1453" s="74"/>
      <c r="W1453" s="145"/>
      <c r="X1453" s="60"/>
      <c r="Y1453" s="31"/>
      <c r="AA1453" s="33"/>
      <c r="AB1453" s="31"/>
    </row>
    <row r="1454" spans="1:28" s="2" customFormat="1">
      <c r="A1454" s="27"/>
      <c r="B1454" s="31"/>
      <c r="J1454" s="29"/>
      <c r="K1454" s="39"/>
      <c r="L1454" s="35"/>
      <c r="M1454" s="81"/>
      <c r="N1454" s="82"/>
      <c r="O1454" s="83"/>
      <c r="P1454" s="84"/>
      <c r="Q1454" s="82"/>
      <c r="R1454" s="83"/>
      <c r="S1454" s="69"/>
      <c r="T1454" s="63"/>
      <c r="U1454" s="141"/>
      <c r="V1454" s="74"/>
      <c r="W1454" s="145"/>
      <c r="X1454" s="60"/>
      <c r="Y1454" s="31"/>
      <c r="AA1454" s="33"/>
      <c r="AB1454" s="31"/>
    </row>
    <row r="1455" spans="1:28" s="2" customFormat="1">
      <c r="A1455" s="27"/>
      <c r="B1455" s="31"/>
      <c r="J1455" s="29"/>
      <c r="K1455" s="39"/>
      <c r="L1455" s="35"/>
      <c r="M1455" s="81"/>
      <c r="N1455" s="82"/>
      <c r="O1455" s="83"/>
      <c r="P1455" s="84"/>
      <c r="Q1455" s="82"/>
      <c r="R1455" s="83"/>
      <c r="S1455" s="69"/>
      <c r="T1455" s="63"/>
      <c r="U1455" s="141"/>
      <c r="V1455" s="74"/>
      <c r="W1455" s="145"/>
      <c r="X1455" s="60"/>
      <c r="Y1455" s="31"/>
      <c r="AA1455" s="33"/>
      <c r="AB1455" s="31"/>
    </row>
    <row r="1456" spans="1:28" s="2" customFormat="1">
      <c r="A1456" s="27"/>
      <c r="B1456" s="31"/>
      <c r="J1456" s="29"/>
      <c r="K1456" s="39"/>
      <c r="L1456" s="35"/>
      <c r="M1456" s="81"/>
      <c r="N1456" s="82"/>
      <c r="O1456" s="83"/>
      <c r="P1456" s="84"/>
      <c r="Q1456" s="82"/>
      <c r="R1456" s="83"/>
      <c r="S1456" s="69"/>
      <c r="T1456" s="63"/>
      <c r="U1456" s="141"/>
      <c r="V1456" s="74"/>
      <c r="W1456" s="145"/>
      <c r="X1456" s="60"/>
      <c r="Y1456" s="31"/>
      <c r="AA1456" s="33"/>
      <c r="AB1456" s="31"/>
    </row>
    <row r="1457" spans="1:28" s="2" customFormat="1">
      <c r="A1457" s="27"/>
      <c r="B1457" s="31"/>
      <c r="J1457" s="29"/>
      <c r="K1457" s="39"/>
      <c r="L1457" s="35"/>
      <c r="M1457" s="81"/>
      <c r="N1457" s="82"/>
      <c r="O1457" s="83"/>
      <c r="P1457" s="84"/>
      <c r="Q1457" s="82"/>
      <c r="R1457" s="83"/>
      <c r="S1457" s="69"/>
      <c r="T1457" s="63"/>
      <c r="U1457" s="141"/>
      <c r="V1457" s="74"/>
      <c r="W1457" s="145"/>
      <c r="X1457" s="60"/>
      <c r="Y1457" s="31"/>
      <c r="AA1457" s="33"/>
      <c r="AB1457" s="31"/>
    </row>
    <row r="1458" spans="1:28" s="2" customFormat="1">
      <c r="A1458" s="27"/>
      <c r="B1458" s="31"/>
      <c r="J1458" s="29"/>
      <c r="K1458" s="39"/>
      <c r="L1458" s="35"/>
      <c r="M1458" s="81"/>
      <c r="N1458" s="82"/>
      <c r="O1458" s="83"/>
      <c r="P1458" s="84"/>
      <c r="Q1458" s="82"/>
      <c r="R1458" s="83"/>
      <c r="S1458" s="69"/>
      <c r="T1458" s="63"/>
      <c r="U1458" s="141"/>
      <c r="V1458" s="74"/>
      <c r="W1458" s="145"/>
      <c r="X1458" s="60"/>
      <c r="Y1458" s="31"/>
      <c r="AA1458" s="33"/>
      <c r="AB1458" s="31"/>
    </row>
    <row r="1459" spans="1:28" s="2" customFormat="1">
      <c r="A1459" s="27"/>
      <c r="B1459" s="31"/>
      <c r="J1459" s="29"/>
      <c r="K1459" s="39"/>
      <c r="L1459" s="35"/>
      <c r="M1459" s="81"/>
      <c r="N1459" s="82"/>
      <c r="O1459" s="83"/>
      <c r="P1459" s="84"/>
      <c r="Q1459" s="82"/>
      <c r="R1459" s="83"/>
      <c r="S1459" s="69"/>
      <c r="T1459" s="63"/>
      <c r="U1459" s="141"/>
      <c r="V1459" s="74"/>
      <c r="W1459" s="145"/>
      <c r="X1459" s="60"/>
      <c r="Y1459" s="31"/>
      <c r="AA1459" s="33"/>
      <c r="AB1459" s="31"/>
    </row>
    <row r="1460" spans="1:28" s="2" customFormat="1">
      <c r="A1460" s="27"/>
      <c r="B1460" s="31"/>
      <c r="J1460" s="29"/>
      <c r="K1460" s="39"/>
      <c r="L1460" s="35"/>
      <c r="M1460" s="81"/>
      <c r="N1460" s="82"/>
      <c r="O1460" s="83"/>
      <c r="P1460" s="84"/>
      <c r="Q1460" s="82"/>
      <c r="R1460" s="83"/>
      <c r="S1460" s="69"/>
      <c r="T1460" s="63"/>
      <c r="U1460" s="141"/>
      <c r="V1460" s="74"/>
      <c r="W1460" s="145"/>
      <c r="X1460" s="60"/>
      <c r="Y1460" s="31"/>
      <c r="AA1460" s="33"/>
      <c r="AB1460" s="31"/>
    </row>
    <row r="1461" spans="1:28" s="2" customFormat="1">
      <c r="A1461" s="27"/>
      <c r="B1461" s="31"/>
      <c r="J1461" s="29"/>
      <c r="K1461" s="39"/>
      <c r="L1461" s="35"/>
      <c r="M1461" s="81"/>
      <c r="N1461" s="82"/>
      <c r="O1461" s="83"/>
      <c r="P1461" s="84"/>
      <c r="Q1461" s="82"/>
      <c r="R1461" s="83"/>
      <c r="S1461" s="69"/>
      <c r="T1461" s="63"/>
      <c r="U1461" s="141"/>
      <c r="V1461" s="74"/>
      <c r="W1461" s="145"/>
      <c r="X1461" s="60"/>
      <c r="Y1461" s="31"/>
      <c r="AA1461" s="33"/>
      <c r="AB1461" s="31"/>
    </row>
    <row r="1462" spans="1:28" s="2" customFormat="1">
      <c r="A1462" s="27"/>
      <c r="B1462" s="31"/>
      <c r="J1462" s="29"/>
      <c r="K1462" s="39"/>
      <c r="L1462" s="35"/>
      <c r="M1462" s="81"/>
      <c r="N1462" s="82"/>
      <c r="O1462" s="83"/>
      <c r="P1462" s="84"/>
      <c r="Q1462" s="82"/>
      <c r="R1462" s="83"/>
      <c r="S1462" s="69"/>
      <c r="T1462" s="63"/>
      <c r="U1462" s="141"/>
      <c r="V1462" s="74"/>
      <c r="W1462" s="145"/>
      <c r="X1462" s="60"/>
      <c r="Y1462" s="31"/>
      <c r="AA1462" s="33"/>
      <c r="AB1462" s="31"/>
    </row>
    <row r="1463" spans="1:28" s="2" customFormat="1">
      <c r="A1463" s="27"/>
      <c r="B1463" s="31"/>
      <c r="J1463" s="29"/>
      <c r="K1463" s="39"/>
      <c r="L1463" s="35"/>
      <c r="M1463" s="81"/>
      <c r="N1463" s="82"/>
      <c r="O1463" s="83"/>
      <c r="P1463" s="84"/>
      <c r="Q1463" s="82"/>
      <c r="R1463" s="83"/>
      <c r="S1463" s="69"/>
      <c r="T1463" s="63"/>
      <c r="U1463" s="141"/>
      <c r="V1463" s="74"/>
      <c r="W1463" s="145"/>
      <c r="X1463" s="60"/>
      <c r="Y1463" s="31"/>
      <c r="AA1463" s="33"/>
      <c r="AB1463" s="31"/>
    </row>
    <row r="1464" spans="1:28" s="2" customFormat="1">
      <c r="A1464" s="27"/>
      <c r="B1464" s="31"/>
      <c r="J1464" s="29"/>
      <c r="K1464" s="39"/>
      <c r="L1464" s="35"/>
      <c r="M1464" s="81"/>
      <c r="N1464" s="82"/>
      <c r="O1464" s="83"/>
      <c r="P1464" s="84"/>
      <c r="Q1464" s="82"/>
      <c r="R1464" s="83"/>
      <c r="S1464" s="69"/>
      <c r="T1464" s="63"/>
      <c r="U1464" s="141"/>
      <c r="V1464" s="74"/>
      <c r="W1464" s="145"/>
      <c r="X1464" s="60"/>
      <c r="Y1464" s="31"/>
      <c r="AA1464" s="33"/>
      <c r="AB1464" s="31"/>
    </row>
    <row r="1465" spans="1:28" s="2" customFormat="1">
      <c r="A1465" s="27"/>
      <c r="B1465" s="31"/>
      <c r="J1465" s="29"/>
      <c r="K1465" s="39"/>
      <c r="L1465" s="35"/>
      <c r="M1465" s="81"/>
      <c r="N1465" s="82"/>
      <c r="O1465" s="83"/>
      <c r="P1465" s="84"/>
      <c r="Q1465" s="82"/>
      <c r="R1465" s="83"/>
      <c r="S1465" s="69"/>
      <c r="T1465" s="63"/>
      <c r="U1465" s="141"/>
      <c r="V1465" s="74"/>
      <c r="W1465" s="145"/>
      <c r="X1465" s="60"/>
      <c r="Y1465" s="31"/>
      <c r="AA1465" s="33"/>
      <c r="AB1465" s="31"/>
    </row>
    <row r="1466" spans="1:28" s="2" customFormat="1">
      <c r="A1466" s="27"/>
      <c r="B1466" s="31"/>
      <c r="J1466" s="29"/>
      <c r="K1466" s="39"/>
      <c r="L1466" s="35"/>
      <c r="M1466" s="81"/>
      <c r="N1466" s="82"/>
      <c r="O1466" s="83"/>
      <c r="P1466" s="84"/>
      <c r="Q1466" s="82"/>
      <c r="R1466" s="83"/>
      <c r="S1466" s="69"/>
      <c r="T1466" s="63"/>
      <c r="U1466" s="141"/>
      <c r="V1466" s="74"/>
      <c r="W1466" s="145"/>
      <c r="X1466" s="60"/>
      <c r="Y1466" s="31"/>
      <c r="AA1466" s="33"/>
      <c r="AB1466" s="31"/>
    </row>
    <row r="1467" spans="1:28" s="2" customFormat="1">
      <c r="A1467" s="27"/>
      <c r="B1467" s="31"/>
      <c r="J1467" s="29"/>
      <c r="K1467" s="39"/>
      <c r="L1467" s="35"/>
      <c r="M1467" s="81"/>
      <c r="N1467" s="82"/>
      <c r="O1467" s="83"/>
      <c r="P1467" s="84"/>
      <c r="Q1467" s="82"/>
      <c r="R1467" s="83"/>
      <c r="S1467" s="69"/>
      <c r="T1467" s="63"/>
      <c r="U1467" s="141"/>
      <c r="V1467" s="74"/>
      <c r="W1467" s="145"/>
      <c r="X1467" s="60"/>
      <c r="Y1467" s="31"/>
      <c r="AA1467" s="33"/>
      <c r="AB1467" s="31"/>
    </row>
    <row r="1468" spans="1:28" s="2" customFormat="1">
      <c r="A1468" s="27"/>
      <c r="B1468" s="31"/>
      <c r="J1468" s="29"/>
      <c r="K1468" s="39"/>
      <c r="L1468" s="35"/>
      <c r="M1468" s="81"/>
      <c r="N1468" s="82"/>
      <c r="O1468" s="83"/>
      <c r="P1468" s="84"/>
      <c r="Q1468" s="82"/>
      <c r="R1468" s="83"/>
      <c r="S1468" s="69"/>
      <c r="T1468" s="63"/>
      <c r="U1468" s="141"/>
      <c r="V1468" s="74"/>
      <c r="W1468" s="145"/>
      <c r="X1468" s="60"/>
      <c r="Y1468" s="31"/>
      <c r="AA1468" s="33"/>
      <c r="AB1468" s="31"/>
    </row>
    <row r="1469" spans="1:28" s="2" customFormat="1">
      <c r="A1469" s="27"/>
      <c r="B1469" s="31"/>
      <c r="J1469" s="29"/>
      <c r="K1469" s="39"/>
      <c r="L1469" s="35"/>
      <c r="M1469" s="81"/>
      <c r="N1469" s="82"/>
      <c r="O1469" s="83"/>
      <c r="P1469" s="84"/>
      <c r="Q1469" s="82"/>
      <c r="R1469" s="83"/>
      <c r="S1469" s="69"/>
      <c r="T1469" s="63"/>
      <c r="U1469" s="141"/>
      <c r="V1469" s="74"/>
      <c r="W1469" s="145"/>
      <c r="X1469" s="60"/>
      <c r="Y1469" s="31"/>
      <c r="AA1469" s="33"/>
      <c r="AB1469" s="31"/>
    </row>
    <row r="1470" spans="1:28" s="2" customFormat="1">
      <c r="A1470" s="27"/>
      <c r="B1470" s="31"/>
      <c r="J1470" s="29"/>
      <c r="K1470" s="39"/>
      <c r="L1470" s="35"/>
      <c r="M1470" s="81"/>
      <c r="N1470" s="82"/>
      <c r="O1470" s="83"/>
      <c r="P1470" s="84"/>
      <c r="Q1470" s="82"/>
      <c r="R1470" s="83"/>
      <c r="S1470" s="69"/>
      <c r="T1470" s="63"/>
      <c r="U1470" s="141"/>
      <c r="V1470" s="74"/>
      <c r="W1470" s="145"/>
      <c r="X1470" s="60"/>
      <c r="Y1470" s="31"/>
      <c r="AA1470" s="33"/>
      <c r="AB1470" s="31"/>
    </row>
    <row r="1471" spans="1:28" s="2" customFormat="1">
      <c r="A1471" s="27"/>
      <c r="B1471" s="31"/>
      <c r="J1471" s="29"/>
      <c r="K1471" s="39"/>
      <c r="L1471" s="35"/>
      <c r="M1471" s="81"/>
      <c r="N1471" s="82"/>
      <c r="O1471" s="83"/>
      <c r="P1471" s="84"/>
      <c r="Q1471" s="82"/>
      <c r="R1471" s="83"/>
      <c r="S1471" s="69"/>
      <c r="T1471" s="63"/>
      <c r="U1471" s="141"/>
      <c r="V1471" s="74"/>
      <c r="W1471" s="145"/>
      <c r="X1471" s="60"/>
      <c r="Y1471" s="31"/>
      <c r="AA1471" s="33"/>
      <c r="AB1471" s="31"/>
    </row>
    <row r="1472" spans="1:28" s="2" customFormat="1">
      <c r="A1472" s="27"/>
      <c r="B1472" s="31"/>
      <c r="J1472" s="29"/>
      <c r="K1472" s="39"/>
      <c r="L1472" s="35"/>
      <c r="M1472" s="81"/>
      <c r="N1472" s="82"/>
      <c r="O1472" s="83"/>
      <c r="P1472" s="84"/>
      <c r="Q1472" s="82"/>
      <c r="R1472" s="83"/>
      <c r="S1472" s="69"/>
      <c r="T1472" s="63"/>
      <c r="U1472" s="141"/>
      <c r="V1472" s="74"/>
      <c r="W1472" s="145"/>
      <c r="X1472" s="60"/>
      <c r="Y1472" s="31"/>
      <c r="AA1472" s="33"/>
      <c r="AB1472" s="31"/>
    </row>
    <row r="1473" spans="1:28" s="2" customFormat="1">
      <c r="A1473" s="27"/>
      <c r="B1473" s="31"/>
      <c r="J1473" s="29"/>
      <c r="K1473" s="39"/>
      <c r="L1473" s="35"/>
      <c r="M1473" s="81"/>
      <c r="N1473" s="82"/>
      <c r="O1473" s="83"/>
      <c r="P1473" s="84"/>
      <c r="Q1473" s="82"/>
      <c r="R1473" s="83"/>
      <c r="S1473" s="69"/>
      <c r="T1473" s="63"/>
      <c r="U1473" s="141"/>
      <c r="V1473" s="74"/>
      <c r="W1473" s="145"/>
      <c r="X1473" s="60"/>
      <c r="Y1473" s="31"/>
      <c r="AA1473" s="33"/>
      <c r="AB1473" s="31"/>
    </row>
    <row r="1474" spans="1:28" s="2" customFormat="1">
      <c r="A1474" s="27"/>
      <c r="B1474" s="31"/>
      <c r="J1474" s="29"/>
      <c r="K1474" s="39"/>
      <c r="L1474" s="35"/>
      <c r="M1474" s="81"/>
      <c r="N1474" s="82"/>
      <c r="O1474" s="83"/>
      <c r="P1474" s="84"/>
      <c r="Q1474" s="82"/>
      <c r="R1474" s="83"/>
      <c r="S1474" s="69"/>
      <c r="T1474" s="63"/>
      <c r="U1474" s="141"/>
      <c r="V1474" s="74"/>
      <c r="W1474" s="145"/>
      <c r="X1474" s="60"/>
      <c r="Y1474" s="31"/>
      <c r="AA1474" s="33"/>
      <c r="AB1474" s="31"/>
    </row>
    <row r="1475" spans="1:28" s="2" customFormat="1">
      <c r="A1475" s="27"/>
      <c r="B1475" s="31"/>
      <c r="J1475" s="29"/>
      <c r="K1475" s="39"/>
      <c r="L1475" s="35"/>
      <c r="M1475" s="81"/>
      <c r="N1475" s="82"/>
      <c r="O1475" s="83"/>
      <c r="P1475" s="84"/>
      <c r="Q1475" s="82"/>
      <c r="R1475" s="83"/>
      <c r="S1475" s="69"/>
      <c r="T1475" s="63"/>
      <c r="U1475" s="141"/>
      <c r="V1475" s="74"/>
      <c r="W1475" s="145"/>
      <c r="X1475" s="60"/>
      <c r="Y1475" s="31"/>
      <c r="AA1475" s="33"/>
      <c r="AB1475" s="31"/>
    </row>
    <row r="1476" spans="1:28" s="2" customFormat="1">
      <c r="A1476" s="27"/>
      <c r="B1476" s="31"/>
      <c r="J1476" s="29"/>
      <c r="K1476" s="39"/>
      <c r="L1476" s="35"/>
      <c r="M1476" s="81"/>
      <c r="N1476" s="82"/>
      <c r="O1476" s="83"/>
      <c r="P1476" s="84"/>
      <c r="Q1476" s="82"/>
      <c r="R1476" s="83"/>
      <c r="S1476" s="69"/>
      <c r="T1476" s="63"/>
      <c r="U1476" s="141"/>
      <c r="V1476" s="74"/>
      <c r="W1476" s="145"/>
      <c r="X1476" s="60"/>
      <c r="Y1476" s="31"/>
      <c r="AA1476" s="33"/>
      <c r="AB1476" s="31"/>
    </row>
    <row r="1477" spans="1:28" s="2" customFormat="1">
      <c r="A1477" s="27"/>
      <c r="B1477" s="31"/>
      <c r="J1477" s="29"/>
      <c r="K1477" s="39"/>
      <c r="L1477" s="35"/>
      <c r="M1477" s="81"/>
      <c r="N1477" s="82"/>
      <c r="O1477" s="83"/>
      <c r="P1477" s="84"/>
      <c r="Q1477" s="82"/>
      <c r="R1477" s="83"/>
      <c r="S1477" s="69"/>
      <c r="T1477" s="63"/>
      <c r="U1477" s="141"/>
      <c r="V1477" s="74"/>
      <c r="W1477" s="145"/>
      <c r="X1477" s="60"/>
      <c r="Y1477" s="31"/>
      <c r="AA1477" s="33"/>
      <c r="AB1477" s="31"/>
    </row>
    <row r="1478" spans="1:28" s="2" customFormat="1">
      <c r="A1478" s="27"/>
      <c r="B1478" s="31"/>
      <c r="J1478" s="29"/>
      <c r="K1478" s="39"/>
      <c r="L1478" s="35"/>
      <c r="M1478" s="81"/>
      <c r="N1478" s="82"/>
      <c r="O1478" s="83"/>
      <c r="P1478" s="84"/>
      <c r="Q1478" s="82"/>
      <c r="R1478" s="83"/>
      <c r="S1478" s="69"/>
      <c r="T1478" s="63"/>
      <c r="U1478" s="141"/>
      <c r="V1478" s="74"/>
      <c r="W1478" s="145"/>
      <c r="X1478" s="60"/>
      <c r="Y1478" s="31"/>
      <c r="AA1478" s="33"/>
      <c r="AB1478" s="31"/>
    </row>
    <row r="1479" spans="1:28" s="2" customFormat="1">
      <c r="A1479" s="27"/>
      <c r="B1479" s="31"/>
      <c r="J1479" s="29"/>
      <c r="K1479" s="39"/>
      <c r="L1479" s="35"/>
      <c r="M1479" s="81"/>
      <c r="N1479" s="82"/>
      <c r="O1479" s="83"/>
      <c r="P1479" s="84"/>
      <c r="Q1479" s="82"/>
      <c r="R1479" s="83"/>
      <c r="S1479" s="69"/>
      <c r="T1479" s="63"/>
      <c r="U1479" s="141"/>
      <c r="V1479" s="74"/>
      <c r="W1479" s="145"/>
      <c r="X1479" s="60"/>
      <c r="Y1479" s="31"/>
      <c r="AA1479" s="33"/>
      <c r="AB1479" s="31"/>
    </row>
    <row r="1480" spans="1:28" s="2" customFormat="1">
      <c r="A1480" s="27"/>
      <c r="B1480" s="31"/>
      <c r="J1480" s="29"/>
      <c r="K1480" s="39"/>
      <c r="L1480" s="35"/>
      <c r="M1480" s="81"/>
      <c r="N1480" s="82"/>
      <c r="O1480" s="83"/>
      <c r="P1480" s="84"/>
      <c r="Q1480" s="82"/>
      <c r="R1480" s="83"/>
      <c r="S1480" s="69"/>
      <c r="T1480" s="63"/>
      <c r="U1480" s="141"/>
      <c r="V1480" s="74"/>
      <c r="W1480" s="145"/>
      <c r="X1480" s="60"/>
      <c r="Y1480" s="31"/>
      <c r="AA1480" s="33"/>
      <c r="AB1480" s="31"/>
    </row>
    <row r="1481" spans="1:28" s="2" customFormat="1">
      <c r="A1481" s="27"/>
      <c r="B1481" s="31"/>
      <c r="J1481" s="29"/>
      <c r="K1481" s="39"/>
      <c r="L1481" s="35"/>
      <c r="M1481" s="81"/>
      <c r="N1481" s="82"/>
      <c r="O1481" s="83"/>
      <c r="P1481" s="84"/>
      <c r="Q1481" s="82"/>
      <c r="R1481" s="83"/>
      <c r="S1481" s="69"/>
      <c r="T1481" s="63"/>
      <c r="U1481" s="141"/>
      <c r="V1481" s="74"/>
      <c r="W1481" s="145"/>
      <c r="X1481" s="60"/>
      <c r="Y1481" s="31"/>
      <c r="AA1481" s="33"/>
      <c r="AB1481" s="31"/>
    </row>
    <row r="1482" spans="1:28" s="2" customFormat="1">
      <c r="A1482" s="27"/>
      <c r="B1482" s="31"/>
      <c r="J1482" s="29"/>
      <c r="K1482" s="39"/>
      <c r="L1482" s="35"/>
      <c r="M1482" s="81"/>
      <c r="N1482" s="82"/>
      <c r="O1482" s="83"/>
      <c r="P1482" s="84"/>
      <c r="Q1482" s="82"/>
      <c r="R1482" s="83"/>
      <c r="S1482" s="69"/>
      <c r="T1482" s="63"/>
      <c r="U1482" s="141"/>
      <c r="V1482" s="74"/>
      <c r="W1482" s="145"/>
      <c r="X1482" s="60"/>
      <c r="Y1482" s="31"/>
      <c r="AA1482" s="33"/>
      <c r="AB1482" s="31"/>
    </row>
    <row r="1483" spans="1:28" s="2" customFormat="1">
      <c r="A1483" s="27"/>
      <c r="B1483" s="31"/>
      <c r="J1483" s="29"/>
      <c r="K1483" s="39"/>
      <c r="L1483" s="35"/>
      <c r="M1483" s="81"/>
      <c r="N1483" s="82"/>
      <c r="O1483" s="83"/>
      <c r="P1483" s="84"/>
      <c r="Q1483" s="82"/>
      <c r="R1483" s="83"/>
      <c r="S1483" s="69"/>
      <c r="T1483" s="63"/>
      <c r="U1483" s="141"/>
      <c r="V1483" s="74"/>
      <c r="W1483" s="145"/>
      <c r="X1483" s="60"/>
      <c r="Y1483" s="31"/>
      <c r="AA1483" s="33"/>
      <c r="AB1483" s="31"/>
    </row>
    <row r="1484" spans="1:28" s="2" customFormat="1">
      <c r="A1484" s="27"/>
      <c r="B1484" s="31"/>
      <c r="J1484" s="29"/>
      <c r="K1484" s="39"/>
      <c r="L1484" s="35"/>
      <c r="M1484" s="81"/>
      <c r="N1484" s="82"/>
      <c r="O1484" s="83"/>
      <c r="P1484" s="84"/>
      <c r="Q1484" s="82"/>
      <c r="R1484" s="83"/>
      <c r="S1484" s="69"/>
      <c r="T1484" s="63"/>
      <c r="U1484" s="141"/>
      <c r="V1484" s="74"/>
      <c r="W1484" s="145"/>
      <c r="X1484" s="60"/>
      <c r="Y1484" s="31"/>
      <c r="AA1484" s="33"/>
      <c r="AB1484" s="31"/>
    </row>
    <row r="1485" spans="1:28" s="2" customFormat="1">
      <c r="A1485" s="27"/>
      <c r="B1485" s="31"/>
      <c r="J1485" s="29"/>
      <c r="K1485" s="39"/>
      <c r="L1485" s="35"/>
      <c r="M1485" s="81"/>
      <c r="N1485" s="82"/>
      <c r="O1485" s="83"/>
      <c r="P1485" s="84"/>
      <c r="Q1485" s="82"/>
      <c r="R1485" s="83"/>
      <c r="S1485" s="69"/>
      <c r="T1485" s="63"/>
      <c r="U1485" s="141"/>
      <c r="V1485" s="74"/>
      <c r="W1485" s="145"/>
      <c r="X1485" s="60"/>
      <c r="Y1485" s="31"/>
      <c r="AA1485" s="33"/>
      <c r="AB1485" s="31"/>
    </row>
    <row r="1486" spans="1:28" s="2" customFormat="1">
      <c r="A1486" s="27"/>
      <c r="B1486" s="31"/>
      <c r="J1486" s="29"/>
      <c r="K1486" s="39"/>
      <c r="L1486" s="35"/>
      <c r="M1486" s="81"/>
      <c r="N1486" s="82"/>
      <c r="O1486" s="83"/>
      <c r="P1486" s="84"/>
      <c r="Q1486" s="82"/>
      <c r="R1486" s="83"/>
      <c r="S1486" s="69"/>
      <c r="T1486" s="63"/>
      <c r="U1486" s="141"/>
      <c r="V1486" s="74"/>
      <c r="W1486" s="145"/>
      <c r="X1486" s="60"/>
      <c r="Y1486" s="31"/>
      <c r="AA1486" s="33"/>
      <c r="AB1486" s="31"/>
    </row>
    <row r="1487" spans="1:28" s="2" customFormat="1">
      <c r="A1487" s="27"/>
      <c r="B1487" s="31"/>
      <c r="J1487" s="29"/>
      <c r="K1487" s="39"/>
      <c r="L1487" s="35"/>
      <c r="M1487" s="81"/>
      <c r="N1487" s="82"/>
      <c r="O1487" s="83"/>
      <c r="P1487" s="84"/>
      <c r="Q1487" s="82"/>
      <c r="R1487" s="83"/>
      <c r="S1487" s="69"/>
      <c r="T1487" s="63"/>
      <c r="U1487" s="141"/>
      <c r="V1487" s="74"/>
      <c r="W1487" s="145"/>
      <c r="X1487" s="60"/>
      <c r="Y1487" s="31"/>
      <c r="AA1487" s="33"/>
      <c r="AB1487" s="31"/>
    </row>
    <row r="1488" spans="1:28" s="2" customFormat="1">
      <c r="A1488" s="27"/>
      <c r="B1488" s="31"/>
      <c r="J1488" s="29"/>
      <c r="K1488" s="39"/>
      <c r="L1488" s="35"/>
      <c r="M1488" s="81"/>
      <c r="N1488" s="82"/>
      <c r="O1488" s="83"/>
      <c r="P1488" s="84"/>
      <c r="Q1488" s="82"/>
      <c r="R1488" s="83"/>
      <c r="S1488" s="69"/>
      <c r="T1488" s="63"/>
      <c r="U1488" s="141"/>
      <c r="V1488" s="74"/>
      <c r="W1488" s="145"/>
      <c r="X1488" s="60"/>
      <c r="Y1488" s="31"/>
      <c r="AA1488" s="33"/>
      <c r="AB1488" s="31"/>
    </row>
    <row r="1489" spans="1:28" s="2" customFormat="1">
      <c r="A1489" s="27"/>
      <c r="B1489" s="31"/>
      <c r="J1489" s="29"/>
      <c r="K1489" s="39"/>
      <c r="L1489" s="35"/>
      <c r="M1489" s="81"/>
      <c r="N1489" s="82"/>
      <c r="O1489" s="83"/>
      <c r="P1489" s="84"/>
      <c r="Q1489" s="82"/>
      <c r="R1489" s="83"/>
      <c r="S1489" s="69"/>
      <c r="T1489" s="63"/>
      <c r="U1489" s="141"/>
      <c r="V1489" s="74"/>
      <c r="W1489" s="145"/>
      <c r="X1489" s="60"/>
      <c r="Y1489" s="31"/>
      <c r="AA1489" s="33"/>
      <c r="AB1489" s="31"/>
    </row>
    <row r="1490" spans="1:28" s="2" customFormat="1">
      <c r="A1490" s="27"/>
      <c r="B1490" s="31"/>
      <c r="J1490" s="29"/>
      <c r="K1490" s="39"/>
      <c r="L1490" s="35"/>
      <c r="M1490" s="81"/>
      <c r="N1490" s="82"/>
      <c r="O1490" s="83"/>
      <c r="P1490" s="84"/>
      <c r="Q1490" s="82"/>
      <c r="R1490" s="83"/>
      <c r="S1490" s="69"/>
      <c r="T1490" s="63"/>
      <c r="U1490" s="141"/>
      <c r="V1490" s="74"/>
      <c r="W1490" s="145"/>
      <c r="X1490" s="60"/>
      <c r="Y1490" s="31"/>
      <c r="AA1490" s="33"/>
      <c r="AB1490" s="31"/>
    </row>
    <row r="1491" spans="1:28" s="2" customFormat="1">
      <c r="A1491" s="27"/>
      <c r="B1491" s="31"/>
      <c r="J1491" s="29"/>
      <c r="K1491" s="39"/>
      <c r="L1491" s="35"/>
      <c r="M1491" s="81"/>
      <c r="N1491" s="82"/>
      <c r="O1491" s="83"/>
      <c r="P1491" s="84"/>
      <c r="Q1491" s="82"/>
      <c r="R1491" s="83"/>
      <c r="S1491" s="69"/>
      <c r="T1491" s="63"/>
      <c r="U1491" s="141"/>
      <c r="V1491" s="74"/>
      <c r="W1491" s="145"/>
      <c r="X1491" s="60"/>
      <c r="Y1491" s="31"/>
      <c r="AA1491" s="33"/>
      <c r="AB1491" s="31"/>
    </row>
    <row r="1492" spans="1:28" s="2" customFormat="1">
      <c r="A1492" s="27"/>
      <c r="B1492" s="31"/>
      <c r="J1492" s="29"/>
      <c r="K1492" s="39"/>
      <c r="L1492" s="35"/>
      <c r="M1492" s="81"/>
      <c r="N1492" s="82"/>
      <c r="O1492" s="83"/>
      <c r="P1492" s="84"/>
      <c r="Q1492" s="82"/>
      <c r="R1492" s="83"/>
      <c r="S1492" s="69"/>
      <c r="T1492" s="63"/>
      <c r="U1492" s="141"/>
      <c r="V1492" s="74"/>
      <c r="W1492" s="145"/>
      <c r="X1492" s="60"/>
      <c r="Y1492" s="31"/>
      <c r="AA1492" s="33"/>
      <c r="AB1492" s="31"/>
    </row>
    <row r="1493" spans="1:28" s="2" customFormat="1">
      <c r="A1493" s="27"/>
      <c r="B1493" s="31"/>
      <c r="J1493" s="29"/>
      <c r="K1493" s="39"/>
      <c r="L1493" s="35"/>
      <c r="M1493" s="81"/>
      <c r="N1493" s="82"/>
      <c r="O1493" s="83"/>
      <c r="P1493" s="84"/>
      <c r="Q1493" s="82"/>
      <c r="R1493" s="83"/>
      <c r="S1493" s="69"/>
      <c r="T1493" s="63"/>
      <c r="U1493" s="141"/>
      <c r="V1493" s="74"/>
      <c r="W1493" s="145"/>
      <c r="X1493" s="60"/>
      <c r="Y1493" s="31"/>
      <c r="AA1493" s="33"/>
      <c r="AB1493" s="31"/>
    </row>
    <row r="1494" spans="1:28" s="2" customFormat="1">
      <c r="A1494" s="27"/>
      <c r="B1494" s="31"/>
      <c r="J1494" s="29"/>
      <c r="K1494" s="39"/>
      <c r="L1494" s="35"/>
      <c r="M1494" s="81"/>
      <c r="N1494" s="82"/>
      <c r="O1494" s="83"/>
      <c r="P1494" s="84"/>
      <c r="Q1494" s="82"/>
      <c r="R1494" s="83"/>
      <c r="S1494" s="69"/>
      <c r="T1494" s="63"/>
      <c r="U1494" s="141"/>
      <c r="V1494" s="74"/>
      <c r="W1494" s="145"/>
      <c r="X1494" s="60"/>
      <c r="Y1494" s="31"/>
      <c r="AA1494" s="33"/>
      <c r="AB1494" s="31"/>
    </row>
    <row r="1495" spans="1:28" s="2" customFormat="1">
      <c r="A1495" s="27"/>
      <c r="B1495" s="31"/>
      <c r="J1495" s="29"/>
      <c r="K1495" s="39"/>
      <c r="L1495" s="35"/>
      <c r="M1495" s="81"/>
      <c r="N1495" s="82"/>
      <c r="O1495" s="83"/>
      <c r="P1495" s="84"/>
      <c r="Q1495" s="82"/>
      <c r="R1495" s="83"/>
      <c r="S1495" s="69"/>
      <c r="T1495" s="63"/>
      <c r="U1495" s="141"/>
      <c r="V1495" s="74"/>
      <c r="W1495" s="145"/>
      <c r="X1495" s="60"/>
      <c r="Y1495" s="31"/>
      <c r="AA1495" s="33"/>
      <c r="AB1495" s="31"/>
    </row>
    <row r="1496" spans="1:28" s="2" customFormat="1">
      <c r="A1496" s="27"/>
      <c r="B1496" s="31"/>
      <c r="J1496" s="29"/>
      <c r="K1496" s="39"/>
      <c r="L1496" s="35"/>
      <c r="M1496" s="81"/>
      <c r="N1496" s="82"/>
      <c r="O1496" s="83"/>
      <c r="P1496" s="84"/>
      <c r="Q1496" s="82"/>
      <c r="R1496" s="83"/>
      <c r="S1496" s="69"/>
      <c r="T1496" s="63"/>
      <c r="U1496" s="141"/>
      <c r="V1496" s="74"/>
      <c r="W1496" s="145"/>
      <c r="X1496" s="60"/>
      <c r="Y1496" s="31"/>
      <c r="AA1496" s="33"/>
      <c r="AB1496" s="31"/>
    </row>
    <row r="1497" spans="1:28" s="2" customFormat="1">
      <c r="A1497" s="27"/>
      <c r="B1497" s="31"/>
      <c r="J1497" s="29"/>
      <c r="K1497" s="39"/>
      <c r="L1497" s="35"/>
      <c r="M1497" s="81"/>
      <c r="N1497" s="82"/>
      <c r="O1497" s="83"/>
      <c r="P1497" s="84"/>
      <c r="Q1497" s="82"/>
      <c r="R1497" s="83"/>
      <c r="S1497" s="69"/>
      <c r="T1497" s="63"/>
      <c r="U1497" s="141"/>
      <c r="V1497" s="74"/>
      <c r="W1497" s="145"/>
      <c r="X1497" s="60"/>
      <c r="Y1497" s="31"/>
      <c r="AA1497" s="33"/>
      <c r="AB1497" s="31"/>
    </row>
    <row r="1498" spans="1:28" s="2" customFormat="1">
      <c r="A1498" s="27"/>
      <c r="B1498" s="31"/>
      <c r="J1498" s="29"/>
      <c r="K1498" s="39"/>
      <c r="L1498" s="35"/>
      <c r="M1498" s="81"/>
      <c r="N1498" s="82"/>
      <c r="O1498" s="83"/>
      <c r="P1498" s="84"/>
      <c r="Q1498" s="82"/>
      <c r="R1498" s="83"/>
      <c r="S1498" s="69"/>
      <c r="T1498" s="63"/>
      <c r="U1498" s="141"/>
      <c r="V1498" s="74"/>
      <c r="W1498" s="145"/>
      <c r="X1498" s="60"/>
      <c r="Y1498" s="31"/>
      <c r="AA1498" s="33"/>
      <c r="AB1498" s="31"/>
    </row>
    <row r="1499" spans="1:28" s="2" customFormat="1">
      <c r="A1499" s="27"/>
      <c r="B1499" s="31"/>
      <c r="J1499" s="29"/>
      <c r="K1499" s="39"/>
      <c r="L1499" s="35"/>
      <c r="M1499" s="81"/>
      <c r="N1499" s="82"/>
      <c r="O1499" s="83"/>
      <c r="P1499" s="84"/>
      <c r="Q1499" s="82"/>
      <c r="R1499" s="83"/>
      <c r="S1499" s="69"/>
      <c r="T1499" s="63"/>
      <c r="U1499" s="141"/>
      <c r="V1499" s="74"/>
      <c r="W1499" s="145"/>
      <c r="X1499" s="60"/>
      <c r="Y1499" s="31"/>
      <c r="AA1499" s="33"/>
      <c r="AB1499" s="31"/>
    </row>
    <row r="1500" spans="1:28" s="2" customFormat="1">
      <c r="A1500" s="27"/>
      <c r="B1500" s="31"/>
      <c r="J1500" s="29"/>
      <c r="K1500" s="39"/>
      <c r="L1500" s="35"/>
      <c r="M1500" s="81"/>
      <c r="N1500" s="82"/>
      <c r="O1500" s="83"/>
      <c r="P1500" s="84"/>
      <c r="Q1500" s="82"/>
      <c r="R1500" s="83"/>
      <c r="S1500" s="69"/>
      <c r="T1500" s="63"/>
      <c r="U1500" s="141"/>
      <c r="V1500" s="74"/>
      <c r="W1500" s="145"/>
      <c r="X1500" s="60"/>
      <c r="Y1500" s="31"/>
      <c r="AA1500" s="33"/>
      <c r="AB1500" s="31"/>
    </row>
    <row r="1501" spans="1:28" s="2" customFormat="1">
      <c r="A1501" s="27"/>
      <c r="B1501" s="31"/>
      <c r="J1501" s="29"/>
      <c r="K1501" s="39"/>
      <c r="L1501" s="35"/>
      <c r="M1501" s="81"/>
      <c r="N1501" s="82"/>
      <c r="O1501" s="83"/>
      <c r="P1501" s="84"/>
      <c r="Q1501" s="82"/>
      <c r="R1501" s="83"/>
      <c r="S1501" s="69"/>
      <c r="T1501" s="63"/>
      <c r="U1501" s="141"/>
      <c r="V1501" s="74"/>
      <c r="W1501" s="145"/>
      <c r="X1501" s="60"/>
      <c r="Y1501" s="31"/>
      <c r="AA1501" s="33"/>
      <c r="AB1501" s="31"/>
    </row>
    <row r="1502" spans="1:28" s="2" customFormat="1">
      <c r="A1502" s="27"/>
      <c r="B1502" s="31"/>
      <c r="J1502" s="29"/>
      <c r="K1502" s="39"/>
      <c r="L1502" s="35"/>
      <c r="M1502" s="81"/>
      <c r="N1502" s="82"/>
      <c r="O1502" s="83"/>
      <c r="P1502" s="84"/>
      <c r="Q1502" s="82"/>
      <c r="R1502" s="83"/>
      <c r="S1502" s="69"/>
      <c r="T1502" s="63"/>
      <c r="U1502" s="141"/>
      <c r="V1502" s="74"/>
      <c r="W1502" s="145"/>
      <c r="X1502" s="60"/>
      <c r="Y1502" s="31"/>
      <c r="AA1502" s="33"/>
      <c r="AB1502" s="31"/>
    </row>
    <row r="1503" spans="1:28" s="2" customFormat="1">
      <c r="A1503" s="27"/>
      <c r="B1503" s="31"/>
      <c r="J1503" s="29"/>
      <c r="K1503" s="39"/>
      <c r="L1503" s="35"/>
      <c r="M1503" s="81"/>
      <c r="N1503" s="82"/>
      <c r="O1503" s="83"/>
      <c r="P1503" s="84"/>
      <c r="Q1503" s="82"/>
      <c r="R1503" s="83"/>
      <c r="S1503" s="69"/>
      <c r="T1503" s="63"/>
      <c r="U1503" s="141"/>
      <c r="V1503" s="74"/>
      <c r="W1503" s="145"/>
      <c r="X1503" s="60"/>
      <c r="Y1503" s="31"/>
      <c r="AA1503" s="33"/>
      <c r="AB1503" s="31"/>
    </row>
    <row r="1504" spans="1:28" s="2" customFormat="1">
      <c r="A1504" s="27"/>
      <c r="B1504" s="31"/>
      <c r="J1504" s="29"/>
      <c r="K1504" s="39"/>
      <c r="L1504" s="35"/>
      <c r="M1504" s="81"/>
      <c r="N1504" s="82"/>
      <c r="O1504" s="83"/>
      <c r="P1504" s="84"/>
      <c r="Q1504" s="82"/>
      <c r="R1504" s="83"/>
      <c r="S1504" s="69"/>
      <c r="T1504" s="63"/>
      <c r="U1504" s="141"/>
      <c r="V1504" s="74"/>
      <c r="W1504" s="145"/>
      <c r="X1504" s="60"/>
      <c r="Y1504" s="31"/>
      <c r="AA1504" s="33"/>
      <c r="AB1504" s="31"/>
    </row>
    <row r="1505" spans="1:28" s="2" customFormat="1">
      <c r="A1505" s="27"/>
      <c r="B1505" s="31"/>
      <c r="J1505" s="29"/>
      <c r="K1505" s="39"/>
      <c r="L1505" s="35"/>
      <c r="M1505" s="81"/>
      <c r="N1505" s="82"/>
      <c r="O1505" s="83"/>
      <c r="P1505" s="84"/>
      <c r="Q1505" s="82"/>
      <c r="R1505" s="83"/>
      <c r="S1505" s="69"/>
      <c r="T1505" s="63"/>
      <c r="U1505" s="141"/>
      <c r="V1505" s="74"/>
      <c r="W1505" s="145"/>
      <c r="X1505" s="60"/>
      <c r="Y1505" s="31"/>
      <c r="AA1505" s="33"/>
      <c r="AB1505" s="31"/>
    </row>
    <row r="1506" spans="1:28" s="2" customFormat="1">
      <c r="A1506" s="27"/>
      <c r="B1506" s="31"/>
      <c r="J1506" s="29"/>
      <c r="K1506" s="39"/>
      <c r="L1506" s="35"/>
      <c r="M1506" s="81"/>
      <c r="N1506" s="82"/>
      <c r="O1506" s="83"/>
      <c r="P1506" s="84"/>
      <c r="Q1506" s="82"/>
      <c r="R1506" s="83"/>
      <c r="S1506" s="69"/>
      <c r="T1506" s="63"/>
      <c r="U1506" s="141"/>
      <c r="V1506" s="74"/>
      <c r="W1506" s="145"/>
      <c r="X1506" s="60"/>
      <c r="Y1506" s="31"/>
      <c r="AA1506" s="33"/>
      <c r="AB1506" s="31"/>
    </row>
    <row r="1507" spans="1:28" s="2" customFormat="1">
      <c r="A1507" s="27"/>
      <c r="B1507" s="31"/>
      <c r="J1507" s="29"/>
      <c r="K1507" s="39"/>
      <c r="L1507" s="35"/>
      <c r="M1507" s="81"/>
      <c r="N1507" s="82"/>
      <c r="O1507" s="83"/>
      <c r="P1507" s="84"/>
      <c r="Q1507" s="82"/>
      <c r="R1507" s="83"/>
      <c r="S1507" s="69"/>
      <c r="T1507" s="63"/>
      <c r="U1507" s="141"/>
      <c r="V1507" s="74"/>
      <c r="W1507" s="145"/>
      <c r="X1507" s="60"/>
      <c r="Y1507" s="31"/>
      <c r="AA1507" s="33"/>
      <c r="AB1507" s="31"/>
    </row>
    <row r="1508" spans="1:28" s="2" customFormat="1">
      <c r="A1508" s="27"/>
      <c r="B1508" s="31"/>
      <c r="J1508" s="29"/>
      <c r="K1508" s="39"/>
      <c r="L1508" s="35"/>
      <c r="M1508" s="81"/>
      <c r="N1508" s="82"/>
      <c r="O1508" s="83"/>
      <c r="P1508" s="84"/>
      <c r="Q1508" s="82"/>
      <c r="R1508" s="83"/>
      <c r="S1508" s="69"/>
      <c r="T1508" s="63"/>
      <c r="U1508" s="141"/>
      <c r="V1508" s="74"/>
      <c r="W1508" s="145"/>
      <c r="X1508" s="60"/>
      <c r="Y1508" s="31"/>
      <c r="AA1508" s="33"/>
      <c r="AB1508" s="31"/>
    </row>
    <row r="1509" spans="1:28" s="2" customFormat="1">
      <c r="A1509" s="27"/>
      <c r="B1509" s="31"/>
      <c r="J1509" s="29"/>
      <c r="K1509" s="39"/>
      <c r="L1509" s="35"/>
      <c r="M1509" s="81"/>
      <c r="N1509" s="82"/>
      <c r="O1509" s="83"/>
      <c r="P1509" s="84"/>
      <c r="Q1509" s="82"/>
      <c r="R1509" s="83"/>
      <c r="S1509" s="69"/>
      <c r="T1509" s="63"/>
      <c r="U1509" s="141"/>
      <c r="V1509" s="74"/>
      <c r="W1509" s="145"/>
      <c r="X1509" s="60"/>
      <c r="Y1509" s="31"/>
      <c r="AA1509" s="33"/>
      <c r="AB1509" s="31"/>
    </row>
    <row r="1510" spans="1:28" s="2" customFormat="1">
      <c r="A1510" s="27"/>
      <c r="B1510" s="31"/>
      <c r="J1510" s="29"/>
      <c r="K1510" s="39"/>
      <c r="L1510" s="35"/>
      <c r="M1510" s="81"/>
      <c r="N1510" s="82"/>
      <c r="O1510" s="83"/>
      <c r="P1510" s="84"/>
      <c r="Q1510" s="82"/>
      <c r="R1510" s="83"/>
      <c r="S1510" s="69"/>
      <c r="T1510" s="63"/>
      <c r="U1510" s="141"/>
      <c r="V1510" s="74"/>
      <c r="W1510" s="145"/>
      <c r="X1510" s="60"/>
      <c r="Y1510" s="31"/>
      <c r="AA1510" s="33"/>
      <c r="AB1510" s="31"/>
    </row>
    <row r="1511" spans="1:28" s="2" customFormat="1">
      <c r="A1511" s="27"/>
      <c r="B1511" s="31"/>
      <c r="J1511" s="29"/>
      <c r="K1511" s="39"/>
      <c r="L1511" s="35"/>
      <c r="M1511" s="81"/>
      <c r="N1511" s="82"/>
      <c r="O1511" s="83"/>
      <c r="P1511" s="84"/>
      <c r="Q1511" s="82"/>
      <c r="R1511" s="83"/>
      <c r="S1511" s="69"/>
      <c r="T1511" s="63"/>
      <c r="U1511" s="141"/>
      <c r="V1511" s="74"/>
      <c r="W1511" s="145"/>
      <c r="X1511" s="60"/>
      <c r="Y1511" s="31"/>
      <c r="AA1511" s="33"/>
      <c r="AB1511" s="31"/>
    </row>
    <row r="1512" spans="1:28" s="2" customFormat="1">
      <c r="A1512" s="27"/>
      <c r="B1512" s="31"/>
      <c r="J1512" s="29"/>
      <c r="K1512" s="39"/>
      <c r="L1512" s="35"/>
      <c r="M1512" s="81"/>
      <c r="N1512" s="82"/>
      <c r="O1512" s="83"/>
      <c r="P1512" s="84"/>
      <c r="Q1512" s="82"/>
      <c r="R1512" s="83"/>
      <c r="S1512" s="69"/>
      <c r="T1512" s="63"/>
      <c r="U1512" s="141"/>
      <c r="V1512" s="74"/>
      <c r="W1512" s="145"/>
      <c r="X1512" s="60"/>
      <c r="Y1512" s="31"/>
      <c r="AA1512" s="33"/>
      <c r="AB1512" s="31"/>
    </row>
    <row r="1513" spans="1:28" s="2" customFormat="1">
      <c r="A1513" s="27"/>
      <c r="B1513" s="31"/>
      <c r="J1513" s="29"/>
      <c r="K1513" s="39"/>
      <c r="L1513" s="35"/>
      <c r="M1513" s="81"/>
      <c r="N1513" s="82"/>
      <c r="O1513" s="83"/>
      <c r="P1513" s="84"/>
      <c r="Q1513" s="82"/>
      <c r="R1513" s="83"/>
      <c r="S1513" s="69"/>
      <c r="T1513" s="63"/>
      <c r="U1513" s="141"/>
      <c r="V1513" s="74"/>
      <c r="W1513" s="145"/>
      <c r="X1513" s="60"/>
      <c r="Y1513" s="31"/>
      <c r="AA1513" s="33"/>
      <c r="AB1513" s="31"/>
    </row>
    <row r="1514" spans="1:28" s="2" customFormat="1">
      <c r="A1514" s="27"/>
      <c r="B1514" s="31"/>
      <c r="J1514" s="29"/>
      <c r="K1514" s="39"/>
      <c r="L1514" s="35"/>
      <c r="M1514" s="81"/>
      <c r="N1514" s="82"/>
      <c r="O1514" s="83"/>
      <c r="P1514" s="84"/>
      <c r="Q1514" s="82"/>
      <c r="R1514" s="83"/>
      <c r="S1514" s="69"/>
      <c r="T1514" s="63"/>
      <c r="U1514" s="141"/>
      <c r="V1514" s="74"/>
      <c r="W1514" s="145"/>
      <c r="X1514" s="60"/>
      <c r="Y1514" s="31"/>
      <c r="AA1514" s="33"/>
      <c r="AB1514" s="31"/>
    </row>
    <row r="1515" spans="1:28" s="2" customFormat="1">
      <c r="A1515" s="27"/>
      <c r="B1515" s="31"/>
      <c r="J1515" s="29"/>
      <c r="K1515" s="39"/>
      <c r="L1515" s="35"/>
      <c r="M1515" s="81"/>
      <c r="N1515" s="82"/>
      <c r="O1515" s="83"/>
      <c r="P1515" s="84"/>
      <c r="Q1515" s="82"/>
      <c r="R1515" s="83"/>
      <c r="S1515" s="69"/>
      <c r="T1515" s="63"/>
      <c r="U1515" s="141"/>
      <c r="V1515" s="74"/>
      <c r="W1515" s="145"/>
      <c r="X1515" s="60"/>
      <c r="Y1515" s="31"/>
      <c r="AA1515" s="33"/>
      <c r="AB1515" s="31"/>
    </row>
    <row r="1516" spans="1:28" s="2" customFormat="1">
      <c r="A1516" s="27"/>
      <c r="B1516" s="31"/>
      <c r="J1516" s="29"/>
      <c r="K1516" s="39"/>
      <c r="L1516" s="35"/>
      <c r="M1516" s="81"/>
      <c r="N1516" s="82"/>
      <c r="O1516" s="83"/>
      <c r="P1516" s="84"/>
      <c r="Q1516" s="82"/>
      <c r="R1516" s="83"/>
      <c r="S1516" s="69"/>
      <c r="T1516" s="63"/>
      <c r="U1516" s="141"/>
      <c r="V1516" s="74"/>
      <c r="W1516" s="145"/>
      <c r="X1516" s="60"/>
      <c r="Y1516" s="31"/>
      <c r="AA1516" s="33"/>
      <c r="AB1516" s="31"/>
    </row>
    <row r="1517" spans="1:28" s="2" customFormat="1">
      <c r="A1517" s="27"/>
      <c r="B1517" s="31"/>
      <c r="J1517" s="29"/>
      <c r="K1517" s="39"/>
      <c r="L1517" s="35"/>
      <c r="M1517" s="81"/>
      <c r="N1517" s="82"/>
      <c r="O1517" s="83"/>
      <c r="P1517" s="84"/>
      <c r="Q1517" s="82"/>
      <c r="R1517" s="83"/>
      <c r="S1517" s="69"/>
      <c r="T1517" s="63"/>
      <c r="U1517" s="141"/>
      <c r="V1517" s="74"/>
      <c r="W1517" s="145"/>
      <c r="X1517" s="60"/>
      <c r="Y1517" s="31"/>
      <c r="AA1517" s="33"/>
      <c r="AB1517" s="31"/>
    </row>
    <row r="1518" spans="1:28" s="2" customFormat="1">
      <c r="A1518" s="27"/>
      <c r="B1518" s="31"/>
      <c r="J1518" s="29"/>
      <c r="K1518" s="39"/>
      <c r="L1518" s="35"/>
      <c r="M1518" s="81"/>
      <c r="N1518" s="82"/>
      <c r="O1518" s="83"/>
      <c r="P1518" s="84"/>
      <c r="Q1518" s="82"/>
      <c r="R1518" s="83"/>
      <c r="S1518" s="69"/>
      <c r="T1518" s="63"/>
      <c r="U1518" s="141"/>
      <c r="V1518" s="74"/>
      <c r="W1518" s="145"/>
      <c r="X1518" s="60"/>
      <c r="Y1518" s="31"/>
      <c r="AA1518" s="33"/>
      <c r="AB1518" s="31"/>
    </row>
    <row r="1519" spans="1:28" s="2" customFormat="1">
      <c r="A1519" s="27"/>
      <c r="B1519" s="31"/>
      <c r="J1519" s="29"/>
      <c r="K1519" s="39"/>
      <c r="L1519" s="35"/>
      <c r="M1519" s="81"/>
      <c r="N1519" s="82"/>
      <c r="O1519" s="83"/>
      <c r="P1519" s="84"/>
      <c r="Q1519" s="82"/>
      <c r="R1519" s="83"/>
      <c r="S1519" s="69"/>
      <c r="T1519" s="63"/>
      <c r="U1519" s="141"/>
      <c r="V1519" s="74"/>
      <c r="W1519" s="145"/>
      <c r="X1519" s="60"/>
      <c r="Y1519" s="31"/>
      <c r="AA1519" s="33"/>
      <c r="AB1519" s="31"/>
    </row>
    <row r="1520" spans="1:28" s="2" customFormat="1">
      <c r="A1520" s="27"/>
      <c r="B1520" s="31"/>
      <c r="J1520" s="29"/>
      <c r="K1520" s="39"/>
      <c r="L1520" s="35"/>
      <c r="M1520" s="81"/>
      <c r="N1520" s="82"/>
      <c r="O1520" s="83"/>
      <c r="P1520" s="84"/>
      <c r="Q1520" s="82"/>
      <c r="R1520" s="83"/>
      <c r="S1520" s="69"/>
      <c r="T1520" s="63"/>
      <c r="U1520" s="141"/>
      <c r="V1520" s="74"/>
      <c r="W1520" s="145"/>
      <c r="X1520" s="60"/>
      <c r="Y1520" s="31"/>
      <c r="AA1520" s="33"/>
      <c r="AB1520" s="31"/>
    </row>
    <row r="1521" spans="1:28" s="2" customFormat="1">
      <c r="A1521" s="27"/>
      <c r="B1521" s="31"/>
      <c r="J1521" s="29"/>
      <c r="K1521" s="39"/>
      <c r="L1521" s="35"/>
      <c r="M1521" s="81"/>
      <c r="N1521" s="82"/>
      <c r="O1521" s="83"/>
      <c r="P1521" s="84"/>
      <c r="Q1521" s="82"/>
      <c r="R1521" s="83"/>
      <c r="S1521" s="69"/>
      <c r="T1521" s="63"/>
      <c r="U1521" s="141"/>
      <c r="V1521" s="74"/>
      <c r="W1521" s="145"/>
      <c r="X1521" s="60"/>
      <c r="Y1521" s="31"/>
      <c r="AA1521" s="33"/>
      <c r="AB1521" s="31"/>
    </row>
    <row r="1522" spans="1:28" s="2" customFormat="1">
      <c r="A1522" s="27"/>
      <c r="B1522" s="31"/>
      <c r="J1522" s="29"/>
      <c r="K1522" s="39"/>
      <c r="L1522" s="35"/>
      <c r="M1522" s="81"/>
      <c r="N1522" s="82"/>
      <c r="O1522" s="83"/>
      <c r="P1522" s="84"/>
      <c r="Q1522" s="82"/>
      <c r="R1522" s="83"/>
      <c r="S1522" s="69"/>
      <c r="T1522" s="63"/>
      <c r="U1522" s="141"/>
      <c r="V1522" s="74"/>
      <c r="W1522" s="145"/>
      <c r="X1522" s="60"/>
      <c r="Y1522" s="31"/>
      <c r="AA1522" s="33"/>
      <c r="AB1522" s="31"/>
    </row>
    <row r="1523" spans="1:28" s="2" customFormat="1">
      <c r="A1523" s="27"/>
      <c r="B1523" s="31"/>
      <c r="J1523" s="29"/>
      <c r="K1523" s="39"/>
      <c r="L1523" s="35"/>
      <c r="M1523" s="81"/>
      <c r="N1523" s="82"/>
      <c r="O1523" s="83"/>
      <c r="P1523" s="84"/>
      <c r="Q1523" s="82"/>
      <c r="R1523" s="83"/>
      <c r="S1523" s="69"/>
      <c r="T1523" s="63"/>
      <c r="U1523" s="141"/>
      <c r="V1523" s="74"/>
      <c r="W1523" s="145"/>
      <c r="X1523" s="60"/>
      <c r="Y1523" s="31"/>
      <c r="AA1523" s="33"/>
      <c r="AB1523" s="31"/>
    </row>
    <row r="1524" spans="1:28" s="2" customFormat="1">
      <c r="A1524" s="27"/>
      <c r="B1524" s="31"/>
      <c r="J1524" s="29"/>
      <c r="K1524" s="39"/>
      <c r="L1524" s="35"/>
      <c r="M1524" s="81"/>
      <c r="N1524" s="82"/>
      <c r="O1524" s="83"/>
      <c r="P1524" s="84"/>
      <c r="Q1524" s="82"/>
      <c r="R1524" s="83"/>
      <c r="S1524" s="69"/>
      <c r="T1524" s="63"/>
      <c r="U1524" s="141"/>
      <c r="V1524" s="74"/>
      <c r="W1524" s="145"/>
      <c r="X1524" s="60"/>
      <c r="Y1524" s="31"/>
      <c r="AA1524" s="33"/>
      <c r="AB1524" s="31"/>
    </row>
    <row r="1525" spans="1:28" s="2" customFormat="1">
      <c r="A1525" s="27"/>
      <c r="B1525" s="31"/>
      <c r="J1525" s="29"/>
      <c r="K1525" s="39"/>
      <c r="L1525" s="35"/>
      <c r="M1525" s="81"/>
      <c r="N1525" s="82"/>
      <c r="O1525" s="83"/>
      <c r="P1525" s="84"/>
      <c r="Q1525" s="82"/>
      <c r="R1525" s="83"/>
      <c r="S1525" s="69"/>
      <c r="T1525" s="63"/>
      <c r="U1525" s="141"/>
      <c r="V1525" s="74"/>
      <c r="W1525" s="145"/>
      <c r="X1525" s="60"/>
      <c r="Y1525" s="31"/>
      <c r="AA1525" s="33"/>
      <c r="AB1525" s="31"/>
    </row>
    <row r="1526" spans="1:28" s="2" customFormat="1">
      <c r="A1526" s="27"/>
      <c r="B1526" s="31"/>
      <c r="J1526" s="29"/>
      <c r="K1526" s="39"/>
      <c r="L1526" s="35"/>
      <c r="M1526" s="81"/>
      <c r="N1526" s="82"/>
      <c r="O1526" s="83"/>
      <c r="P1526" s="84"/>
      <c r="Q1526" s="82"/>
      <c r="R1526" s="83"/>
      <c r="S1526" s="69"/>
      <c r="T1526" s="63"/>
      <c r="U1526" s="141"/>
      <c r="V1526" s="74"/>
      <c r="W1526" s="145"/>
      <c r="X1526" s="60"/>
      <c r="Y1526" s="31"/>
      <c r="AA1526" s="33"/>
      <c r="AB1526" s="31"/>
    </row>
    <row r="1527" spans="1:28" s="2" customFormat="1">
      <c r="A1527" s="27"/>
      <c r="B1527" s="31"/>
      <c r="J1527" s="29"/>
      <c r="K1527" s="39"/>
      <c r="L1527" s="35"/>
      <c r="M1527" s="81"/>
      <c r="N1527" s="82"/>
      <c r="O1527" s="83"/>
      <c r="P1527" s="84"/>
      <c r="Q1527" s="82"/>
      <c r="R1527" s="83"/>
      <c r="S1527" s="69"/>
      <c r="T1527" s="63"/>
      <c r="U1527" s="141"/>
      <c r="V1527" s="74"/>
      <c r="W1527" s="145"/>
      <c r="X1527" s="60"/>
      <c r="Y1527" s="31"/>
      <c r="AA1527" s="33"/>
      <c r="AB1527" s="31"/>
    </row>
    <row r="1528" spans="1:28" s="2" customFormat="1">
      <c r="A1528" s="27"/>
      <c r="B1528" s="31"/>
      <c r="J1528" s="29"/>
      <c r="K1528" s="39"/>
      <c r="L1528" s="35"/>
      <c r="M1528" s="81"/>
      <c r="N1528" s="82"/>
      <c r="O1528" s="83"/>
      <c r="P1528" s="84"/>
      <c r="Q1528" s="82"/>
      <c r="R1528" s="83"/>
      <c r="S1528" s="69"/>
      <c r="T1528" s="63"/>
      <c r="U1528" s="141"/>
      <c r="V1528" s="74"/>
      <c r="W1528" s="145"/>
      <c r="X1528" s="60"/>
      <c r="Y1528" s="31"/>
      <c r="AA1528" s="33"/>
      <c r="AB1528" s="31"/>
    </row>
    <row r="1529" spans="1:28" s="2" customFormat="1">
      <c r="A1529" s="27"/>
      <c r="B1529" s="31"/>
      <c r="J1529" s="29"/>
      <c r="K1529" s="39"/>
      <c r="L1529" s="35"/>
      <c r="M1529" s="81"/>
      <c r="N1529" s="82"/>
      <c r="O1529" s="83"/>
      <c r="P1529" s="84"/>
      <c r="Q1529" s="82"/>
      <c r="R1529" s="83"/>
      <c r="S1529" s="69"/>
      <c r="T1529" s="63"/>
      <c r="U1529" s="141"/>
      <c r="V1529" s="74"/>
      <c r="W1529" s="145"/>
      <c r="X1529" s="60"/>
      <c r="Y1529" s="31"/>
      <c r="AA1529" s="33"/>
      <c r="AB1529" s="31"/>
    </row>
    <row r="1530" spans="1:28" s="2" customFormat="1">
      <c r="A1530" s="27"/>
      <c r="B1530" s="31"/>
      <c r="J1530" s="29"/>
      <c r="K1530" s="39"/>
      <c r="L1530" s="35"/>
      <c r="M1530" s="81"/>
      <c r="N1530" s="82"/>
      <c r="O1530" s="83"/>
      <c r="P1530" s="84"/>
      <c r="Q1530" s="82"/>
      <c r="R1530" s="83"/>
      <c r="S1530" s="69"/>
      <c r="T1530" s="63"/>
      <c r="U1530" s="141"/>
      <c r="V1530" s="74"/>
      <c r="W1530" s="145"/>
      <c r="X1530" s="60"/>
      <c r="Y1530" s="31"/>
      <c r="AA1530" s="33"/>
      <c r="AB1530" s="31"/>
    </row>
    <row r="1531" spans="1:28" s="2" customFormat="1">
      <c r="A1531" s="27"/>
      <c r="B1531" s="31"/>
      <c r="J1531" s="29"/>
      <c r="K1531" s="39"/>
      <c r="L1531" s="35"/>
      <c r="M1531" s="81"/>
      <c r="N1531" s="82"/>
      <c r="O1531" s="83"/>
      <c r="P1531" s="84"/>
      <c r="Q1531" s="82"/>
      <c r="R1531" s="83"/>
      <c r="S1531" s="69"/>
      <c r="T1531" s="63"/>
      <c r="U1531" s="141"/>
      <c r="V1531" s="74"/>
      <c r="W1531" s="145"/>
      <c r="X1531" s="60"/>
      <c r="Y1531" s="31"/>
      <c r="AA1531" s="33"/>
      <c r="AB1531" s="31"/>
    </row>
    <row r="1532" spans="1:28" s="2" customFormat="1">
      <c r="A1532" s="27"/>
      <c r="B1532" s="31"/>
      <c r="J1532" s="29"/>
      <c r="K1532" s="39"/>
      <c r="L1532" s="35"/>
      <c r="M1532" s="81"/>
      <c r="N1532" s="82"/>
      <c r="O1532" s="83"/>
      <c r="P1532" s="84"/>
      <c r="Q1532" s="82"/>
      <c r="R1532" s="83"/>
      <c r="S1532" s="69"/>
      <c r="T1532" s="63"/>
      <c r="U1532" s="141"/>
      <c r="V1532" s="74"/>
      <c r="W1532" s="145"/>
      <c r="X1532" s="60"/>
      <c r="Y1532" s="31"/>
      <c r="AA1532" s="33"/>
      <c r="AB1532" s="31"/>
    </row>
    <row r="1533" spans="1:28" s="2" customFormat="1">
      <c r="A1533" s="27"/>
      <c r="B1533" s="31"/>
      <c r="J1533" s="29"/>
      <c r="K1533" s="39"/>
      <c r="L1533" s="35"/>
      <c r="M1533" s="81"/>
      <c r="N1533" s="82"/>
      <c r="O1533" s="83"/>
      <c r="P1533" s="84"/>
      <c r="Q1533" s="82"/>
      <c r="R1533" s="83"/>
      <c r="S1533" s="69"/>
      <c r="T1533" s="63"/>
      <c r="U1533" s="141"/>
      <c r="V1533" s="74"/>
      <c r="W1533" s="145"/>
      <c r="X1533" s="60"/>
      <c r="Y1533" s="31"/>
      <c r="AA1533" s="33"/>
      <c r="AB1533" s="31"/>
    </row>
    <row r="1534" spans="1:28" s="2" customFormat="1">
      <c r="A1534" s="27"/>
      <c r="B1534" s="31"/>
      <c r="J1534" s="29"/>
      <c r="K1534" s="39"/>
      <c r="L1534" s="35"/>
      <c r="M1534" s="81"/>
      <c r="N1534" s="82"/>
      <c r="O1534" s="83"/>
      <c r="P1534" s="84"/>
      <c r="Q1534" s="82"/>
      <c r="R1534" s="83"/>
      <c r="S1534" s="69"/>
      <c r="T1534" s="63"/>
      <c r="U1534" s="141"/>
      <c r="V1534" s="74"/>
      <c r="W1534" s="145"/>
      <c r="X1534" s="60"/>
      <c r="Y1534" s="31"/>
      <c r="AA1534" s="33"/>
      <c r="AB1534" s="31"/>
    </row>
    <row r="1535" spans="1:28" s="2" customFormat="1">
      <c r="A1535" s="27"/>
      <c r="B1535" s="31"/>
      <c r="J1535" s="29"/>
      <c r="K1535" s="39"/>
      <c r="L1535" s="35"/>
      <c r="M1535" s="81"/>
      <c r="N1535" s="82"/>
      <c r="O1535" s="83"/>
      <c r="P1535" s="84"/>
      <c r="Q1535" s="82"/>
      <c r="R1535" s="83"/>
      <c r="S1535" s="69"/>
      <c r="T1535" s="63"/>
      <c r="U1535" s="141"/>
      <c r="V1535" s="74"/>
      <c r="W1535" s="145"/>
      <c r="X1535" s="60"/>
      <c r="Y1535" s="31"/>
      <c r="AA1535" s="33"/>
      <c r="AB1535" s="31"/>
    </row>
    <row r="1536" spans="1:28" s="2" customFormat="1">
      <c r="A1536" s="27"/>
      <c r="B1536" s="31"/>
      <c r="J1536" s="29"/>
      <c r="K1536" s="39"/>
      <c r="L1536" s="35"/>
      <c r="M1536" s="81"/>
      <c r="N1536" s="82"/>
      <c r="O1536" s="83"/>
      <c r="P1536" s="84"/>
      <c r="Q1536" s="82"/>
      <c r="R1536" s="83"/>
      <c r="S1536" s="69"/>
      <c r="T1536" s="63"/>
      <c r="U1536" s="141"/>
      <c r="V1536" s="74"/>
      <c r="W1536" s="145"/>
      <c r="X1536" s="60"/>
      <c r="Y1536" s="31"/>
      <c r="AA1536" s="33"/>
      <c r="AB1536" s="31"/>
    </row>
    <row r="1537" spans="1:28" s="2" customFormat="1">
      <c r="A1537" s="27"/>
      <c r="B1537" s="31"/>
      <c r="J1537" s="29"/>
      <c r="K1537" s="39"/>
      <c r="L1537" s="35"/>
      <c r="M1537" s="81"/>
      <c r="N1537" s="82"/>
      <c r="O1537" s="83"/>
      <c r="P1537" s="84"/>
      <c r="Q1537" s="82"/>
      <c r="R1537" s="83"/>
      <c r="S1537" s="69"/>
      <c r="T1537" s="63"/>
      <c r="U1537" s="141"/>
      <c r="V1537" s="74"/>
      <c r="W1537" s="145"/>
      <c r="X1537" s="60"/>
      <c r="Y1537" s="31"/>
      <c r="AA1537" s="33"/>
      <c r="AB1537" s="31"/>
    </row>
    <row r="1538" spans="1:28" s="2" customFormat="1">
      <c r="A1538" s="27"/>
      <c r="B1538" s="31"/>
      <c r="J1538" s="29"/>
      <c r="K1538" s="39"/>
      <c r="L1538" s="35"/>
      <c r="M1538" s="81"/>
      <c r="N1538" s="82"/>
      <c r="O1538" s="83"/>
      <c r="P1538" s="84"/>
      <c r="Q1538" s="82"/>
      <c r="R1538" s="83"/>
      <c r="S1538" s="69"/>
      <c r="T1538" s="63"/>
      <c r="U1538" s="141"/>
      <c r="V1538" s="74"/>
      <c r="W1538" s="145"/>
      <c r="X1538" s="60"/>
      <c r="Y1538" s="31"/>
      <c r="AA1538" s="33"/>
      <c r="AB1538" s="31"/>
    </row>
    <row r="1539" spans="1:28" s="2" customFormat="1">
      <c r="A1539" s="27"/>
      <c r="B1539" s="31"/>
      <c r="J1539" s="29"/>
      <c r="K1539" s="39"/>
      <c r="L1539" s="35"/>
      <c r="M1539" s="81"/>
      <c r="N1539" s="82"/>
      <c r="O1539" s="83"/>
      <c r="P1539" s="84"/>
      <c r="Q1539" s="82"/>
      <c r="R1539" s="83"/>
      <c r="S1539" s="69"/>
      <c r="T1539" s="63"/>
      <c r="U1539" s="141"/>
      <c r="V1539" s="74"/>
      <c r="W1539" s="145"/>
      <c r="X1539" s="60"/>
      <c r="Y1539" s="31"/>
      <c r="AA1539" s="33"/>
      <c r="AB1539" s="31"/>
    </row>
    <row r="1540" spans="1:28" s="2" customFormat="1">
      <c r="A1540" s="27"/>
      <c r="B1540" s="31"/>
      <c r="J1540" s="29"/>
      <c r="K1540" s="39"/>
      <c r="L1540" s="35"/>
      <c r="M1540" s="81"/>
      <c r="N1540" s="82"/>
      <c r="O1540" s="83"/>
      <c r="P1540" s="84"/>
      <c r="Q1540" s="82"/>
      <c r="R1540" s="83"/>
      <c r="S1540" s="69"/>
      <c r="T1540" s="63"/>
      <c r="U1540" s="141"/>
      <c r="V1540" s="74"/>
      <c r="W1540" s="145"/>
      <c r="X1540" s="60"/>
      <c r="Y1540" s="31"/>
      <c r="AA1540" s="33"/>
      <c r="AB1540" s="31"/>
    </row>
    <row r="1541" spans="1:28" s="2" customFormat="1">
      <c r="A1541" s="27"/>
      <c r="B1541" s="31"/>
      <c r="J1541" s="29"/>
      <c r="K1541" s="39"/>
      <c r="L1541" s="35"/>
      <c r="M1541" s="81"/>
      <c r="N1541" s="82"/>
      <c r="O1541" s="83"/>
      <c r="P1541" s="84"/>
      <c r="Q1541" s="82"/>
      <c r="R1541" s="83"/>
      <c r="S1541" s="69"/>
      <c r="T1541" s="63"/>
      <c r="U1541" s="141"/>
      <c r="V1541" s="74"/>
      <c r="W1541" s="145"/>
      <c r="X1541" s="60"/>
      <c r="Y1541" s="31"/>
      <c r="AA1541" s="33"/>
      <c r="AB1541" s="31"/>
    </row>
    <row r="1542" spans="1:28" s="2" customFormat="1">
      <c r="A1542" s="27"/>
      <c r="B1542" s="31"/>
      <c r="J1542" s="29"/>
      <c r="K1542" s="39"/>
      <c r="L1542" s="35"/>
      <c r="M1542" s="81"/>
      <c r="N1542" s="82"/>
      <c r="O1542" s="83"/>
      <c r="P1542" s="84"/>
      <c r="Q1542" s="82"/>
      <c r="R1542" s="83"/>
      <c r="S1542" s="69"/>
      <c r="T1542" s="63"/>
      <c r="U1542" s="141"/>
      <c r="V1542" s="74"/>
      <c r="W1542" s="145"/>
      <c r="X1542" s="60"/>
      <c r="Y1542" s="31"/>
      <c r="AA1542" s="33"/>
      <c r="AB1542" s="31"/>
    </row>
    <row r="1543" spans="1:28" s="2" customFormat="1">
      <c r="A1543" s="27"/>
      <c r="B1543" s="31"/>
      <c r="J1543" s="29"/>
      <c r="K1543" s="39"/>
      <c r="L1543" s="35"/>
      <c r="M1543" s="81"/>
      <c r="N1543" s="82"/>
      <c r="O1543" s="83"/>
      <c r="P1543" s="84"/>
      <c r="Q1543" s="82"/>
      <c r="R1543" s="83"/>
      <c r="S1543" s="69"/>
      <c r="T1543" s="63"/>
      <c r="U1543" s="141"/>
      <c r="V1543" s="74"/>
      <c r="W1543" s="145"/>
      <c r="X1543" s="60"/>
      <c r="Y1543" s="31"/>
      <c r="AA1543" s="33"/>
      <c r="AB1543" s="31"/>
    </row>
    <row r="1544" spans="1:28" s="2" customFormat="1">
      <c r="A1544" s="27"/>
      <c r="B1544" s="31"/>
      <c r="J1544" s="29"/>
      <c r="K1544" s="39"/>
      <c r="L1544" s="35"/>
      <c r="M1544" s="81"/>
      <c r="N1544" s="82"/>
      <c r="O1544" s="83"/>
      <c r="P1544" s="84"/>
      <c r="Q1544" s="82"/>
      <c r="R1544" s="83"/>
      <c r="S1544" s="69"/>
      <c r="T1544" s="63"/>
      <c r="U1544" s="141"/>
      <c r="V1544" s="74"/>
      <c r="W1544" s="145"/>
      <c r="X1544" s="60"/>
      <c r="Y1544" s="31"/>
      <c r="AA1544" s="33"/>
      <c r="AB1544" s="31"/>
    </row>
    <row r="1545" spans="1:28" s="2" customFormat="1">
      <c r="A1545" s="27"/>
      <c r="B1545" s="31"/>
      <c r="J1545" s="29"/>
      <c r="K1545" s="39"/>
      <c r="L1545" s="35"/>
      <c r="M1545" s="81"/>
      <c r="N1545" s="82"/>
      <c r="O1545" s="83"/>
      <c r="P1545" s="84"/>
      <c r="Q1545" s="82"/>
      <c r="R1545" s="83"/>
      <c r="S1545" s="69"/>
      <c r="T1545" s="63"/>
      <c r="U1545" s="141"/>
      <c r="V1545" s="74"/>
      <c r="W1545" s="145"/>
      <c r="X1545" s="60"/>
      <c r="Y1545" s="31"/>
      <c r="AA1545" s="33"/>
      <c r="AB1545" s="31"/>
    </row>
    <row r="1546" spans="1:28" s="2" customFormat="1">
      <c r="A1546" s="27"/>
      <c r="B1546" s="31"/>
      <c r="J1546" s="29"/>
      <c r="K1546" s="39"/>
      <c r="L1546" s="35"/>
      <c r="M1546" s="81"/>
      <c r="N1546" s="82"/>
      <c r="O1546" s="83"/>
      <c r="P1546" s="84"/>
      <c r="Q1546" s="82"/>
      <c r="R1546" s="83"/>
      <c r="S1546" s="69"/>
      <c r="T1546" s="63"/>
      <c r="U1546" s="141"/>
      <c r="V1546" s="74"/>
      <c r="W1546" s="145"/>
      <c r="X1546" s="60"/>
      <c r="Y1546" s="31"/>
      <c r="AA1546" s="33"/>
      <c r="AB1546" s="31"/>
    </row>
    <row r="1547" spans="1:28" s="2" customFormat="1">
      <c r="A1547" s="27"/>
      <c r="B1547" s="31"/>
      <c r="J1547" s="29"/>
      <c r="K1547" s="39"/>
      <c r="L1547" s="35"/>
      <c r="M1547" s="81"/>
      <c r="N1547" s="82"/>
      <c r="O1547" s="83"/>
      <c r="P1547" s="84"/>
      <c r="Q1547" s="82"/>
      <c r="R1547" s="83"/>
      <c r="S1547" s="69"/>
      <c r="T1547" s="63"/>
      <c r="U1547" s="141"/>
      <c r="V1547" s="74"/>
      <c r="W1547" s="145"/>
      <c r="X1547" s="60"/>
      <c r="Y1547" s="31"/>
      <c r="AA1547" s="33"/>
      <c r="AB1547" s="31"/>
    </row>
    <row r="1548" spans="1:28" s="2" customFormat="1">
      <c r="A1548" s="27"/>
      <c r="B1548" s="31"/>
      <c r="J1548" s="29"/>
      <c r="K1548" s="39"/>
      <c r="L1548" s="35"/>
      <c r="M1548" s="81"/>
      <c r="N1548" s="82"/>
      <c r="O1548" s="83"/>
      <c r="P1548" s="84"/>
      <c r="Q1548" s="82"/>
      <c r="R1548" s="83"/>
      <c r="S1548" s="69"/>
      <c r="T1548" s="63"/>
      <c r="U1548" s="141"/>
      <c r="V1548" s="74"/>
      <c r="W1548" s="145"/>
      <c r="X1548" s="60"/>
      <c r="Y1548" s="31"/>
      <c r="AA1548" s="33"/>
      <c r="AB1548" s="31"/>
    </row>
    <row r="1549" spans="1:28" s="2" customFormat="1">
      <c r="A1549" s="27"/>
      <c r="B1549" s="31"/>
      <c r="J1549" s="29"/>
      <c r="K1549" s="39"/>
      <c r="L1549" s="35"/>
      <c r="M1549" s="81"/>
      <c r="N1549" s="82"/>
      <c r="O1549" s="83"/>
      <c r="P1549" s="84"/>
      <c r="Q1549" s="82"/>
      <c r="R1549" s="83"/>
      <c r="S1549" s="69"/>
      <c r="T1549" s="63"/>
      <c r="U1549" s="141"/>
      <c r="V1549" s="74"/>
      <c r="W1549" s="145"/>
      <c r="X1549" s="60"/>
      <c r="Y1549" s="31"/>
      <c r="AA1549" s="33"/>
      <c r="AB1549" s="31"/>
    </row>
    <row r="1550" spans="1:28" s="2" customFormat="1">
      <c r="A1550" s="27"/>
      <c r="B1550" s="31"/>
      <c r="J1550" s="29"/>
      <c r="K1550" s="39"/>
      <c r="L1550" s="35"/>
      <c r="M1550" s="81"/>
      <c r="N1550" s="82"/>
      <c r="O1550" s="83"/>
      <c r="P1550" s="84"/>
      <c r="Q1550" s="82"/>
      <c r="R1550" s="83"/>
      <c r="S1550" s="69"/>
      <c r="T1550" s="63"/>
      <c r="U1550" s="141"/>
      <c r="V1550" s="74"/>
      <c r="W1550" s="145"/>
      <c r="X1550" s="60"/>
      <c r="Y1550" s="31"/>
      <c r="AA1550" s="33"/>
      <c r="AB1550" s="31"/>
    </row>
    <row r="1551" spans="1:28" s="2" customFormat="1">
      <c r="A1551" s="27"/>
      <c r="B1551" s="31"/>
      <c r="J1551" s="29"/>
      <c r="K1551" s="39"/>
      <c r="L1551" s="35"/>
      <c r="M1551" s="81"/>
      <c r="N1551" s="82"/>
      <c r="O1551" s="83"/>
      <c r="P1551" s="84"/>
      <c r="Q1551" s="82"/>
      <c r="R1551" s="83"/>
      <c r="S1551" s="69"/>
      <c r="T1551" s="63"/>
      <c r="U1551" s="141"/>
      <c r="V1551" s="74"/>
      <c r="W1551" s="145"/>
      <c r="X1551" s="60"/>
      <c r="Y1551" s="31"/>
      <c r="AA1551" s="33"/>
      <c r="AB1551" s="31"/>
    </row>
    <row r="1552" spans="1:28" s="2" customFormat="1">
      <c r="A1552" s="27"/>
      <c r="B1552" s="31"/>
      <c r="J1552" s="29"/>
      <c r="K1552" s="39"/>
      <c r="L1552" s="35"/>
      <c r="M1552" s="81"/>
      <c r="N1552" s="82"/>
      <c r="O1552" s="83"/>
      <c r="P1552" s="84"/>
      <c r="Q1552" s="82"/>
      <c r="R1552" s="83"/>
      <c r="S1552" s="69"/>
      <c r="T1552" s="63"/>
      <c r="U1552" s="141"/>
      <c r="V1552" s="74"/>
      <c r="W1552" s="145"/>
      <c r="X1552" s="60"/>
      <c r="Y1552" s="31"/>
      <c r="AA1552" s="33"/>
      <c r="AB1552" s="31"/>
    </row>
    <row r="1553" spans="1:28" s="2" customFormat="1">
      <c r="A1553" s="27"/>
      <c r="B1553" s="31"/>
      <c r="J1553" s="29"/>
      <c r="K1553" s="39"/>
      <c r="L1553" s="35"/>
      <c r="M1553" s="81"/>
      <c r="N1553" s="82"/>
      <c r="O1553" s="83"/>
      <c r="P1553" s="84"/>
      <c r="Q1553" s="82"/>
      <c r="R1553" s="83"/>
      <c r="S1553" s="69"/>
      <c r="T1553" s="63"/>
      <c r="U1553" s="141"/>
      <c r="V1553" s="74"/>
      <c r="W1553" s="145"/>
      <c r="X1553" s="60"/>
      <c r="Y1553" s="31"/>
      <c r="AA1553" s="33"/>
      <c r="AB1553" s="31"/>
    </row>
    <row r="1554" spans="1:28" s="2" customFormat="1">
      <c r="A1554" s="27"/>
      <c r="B1554" s="31"/>
      <c r="J1554" s="29"/>
      <c r="K1554" s="39"/>
      <c r="L1554" s="35"/>
      <c r="M1554" s="81"/>
      <c r="N1554" s="82"/>
      <c r="O1554" s="83"/>
      <c r="P1554" s="84"/>
      <c r="Q1554" s="82"/>
      <c r="R1554" s="83"/>
      <c r="S1554" s="69"/>
      <c r="T1554" s="63"/>
      <c r="U1554" s="141"/>
      <c r="V1554" s="74"/>
      <c r="W1554" s="145"/>
      <c r="X1554" s="60"/>
      <c r="Y1554" s="31"/>
      <c r="AA1554" s="33"/>
      <c r="AB1554" s="31"/>
    </row>
    <row r="1555" spans="1:28" s="2" customFormat="1">
      <c r="A1555" s="27"/>
      <c r="B1555" s="31"/>
      <c r="J1555" s="29"/>
      <c r="K1555" s="39"/>
      <c r="L1555" s="35"/>
      <c r="M1555" s="81"/>
      <c r="N1555" s="82"/>
      <c r="O1555" s="83"/>
      <c r="P1555" s="84"/>
      <c r="Q1555" s="82"/>
      <c r="R1555" s="83"/>
      <c r="S1555" s="69"/>
      <c r="T1555" s="63"/>
      <c r="U1555" s="141"/>
      <c r="V1555" s="74"/>
      <c r="W1555" s="145"/>
      <c r="X1555" s="60"/>
      <c r="Y1555" s="31"/>
      <c r="AA1555" s="33"/>
      <c r="AB1555" s="31"/>
    </row>
    <row r="1556" spans="1:28" s="2" customFormat="1">
      <c r="A1556" s="27"/>
      <c r="B1556" s="31"/>
      <c r="J1556" s="29"/>
      <c r="K1556" s="39"/>
      <c r="L1556" s="35"/>
      <c r="M1556" s="81"/>
      <c r="N1556" s="82"/>
      <c r="O1556" s="83"/>
      <c r="P1556" s="84"/>
      <c r="Q1556" s="82"/>
      <c r="R1556" s="83"/>
      <c r="S1556" s="69"/>
      <c r="T1556" s="63"/>
      <c r="U1556" s="141"/>
      <c r="V1556" s="74"/>
      <c r="W1556" s="145"/>
      <c r="X1556" s="60"/>
      <c r="Y1556" s="31"/>
      <c r="AA1556" s="33"/>
      <c r="AB1556" s="31"/>
    </row>
    <row r="1557" spans="1:28" s="2" customFormat="1">
      <c r="A1557" s="27"/>
      <c r="B1557" s="31"/>
      <c r="J1557" s="29"/>
      <c r="K1557" s="39"/>
      <c r="L1557" s="35"/>
      <c r="M1557" s="81"/>
      <c r="N1557" s="82"/>
      <c r="O1557" s="83"/>
      <c r="P1557" s="84"/>
      <c r="Q1557" s="82"/>
      <c r="R1557" s="83"/>
      <c r="S1557" s="69"/>
      <c r="T1557" s="63"/>
      <c r="U1557" s="141"/>
      <c r="V1557" s="74"/>
      <c r="W1557" s="145"/>
      <c r="X1557" s="60"/>
      <c r="Y1557" s="31"/>
      <c r="AA1557" s="33"/>
      <c r="AB1557" s="31"/>
    </row>
    <row r="1558" spans="1:28" s="2" customFormat="1">
      <c r="A1558" s="27"/>
      <c r="B1558" s="31"/>
      <c r="J1558" s="29"/>
      <c r="K1558" s="39"/>
      <c r="L1558" s="35"/>
      <c r="M1558" s="81"/>
      <c r="N1558" s="82"/>
      <c r="O1558" s="83"/>
      <c r="P1558" s="84"/>
      <c r="Q1558" s="82"/>
      <c r="R1558" s="83"/>
      <c r="S1558" s="69"/>
      <c r="T1558" s="63"/>
      <c r="U1558" s="141"/>
      <c r="V1558" s="74"/>
      <c r="W1558" s="145"/>
      <c r="X1558" s="60"/>
      <c r="Y1558" s="31"/>
      <c r="AA1558" s="33"/>
      <c r="AB1558" s="31"/>
    </row>
    <row r="1559" spans="1:28" s="2" customFormat="1">
      <c r="A1559" s="27"/>
      <c r="B1559" s="31"/>
      <c r="J1559" s="29"/>
      <c r="K1559" s="39"/>
      <c r="L1559" s="35"/>
      <c r="M1559" s="81"/>
      <c r="N1559" s="82"/>
      <c r="O1559" s="83"/>
      <c r="P1559" s="84"/>
      <c r="Q1559" s="82"/>
      <c r="R1559" s="83"/>
      <c r="S1559" s="69"/>
      <c r="T1559" s="63"/>
      <c r="U1559" s="141"/>
      <c r="V1559" s="74"/>
      <c r="W1559" s="145"/>
      <c r="X1559" s="60"/>
      <c r="Y1559" s="31"/>
      <c r="AA1559" s="33"/>
      <c r="AB1559" s="31"/>
    </row>
    <row r="1560" spans="1:28" s="2" customFormat="1">
      <c r="A1560" s="27"/>
      <c r="B1560" s="31"/>
      <c r="J1560" s="29"/>
      <c r="K1560" s="39"/>
      <c r="L1560" s="35"/>
      <c r="M1560" s="81"/>
      <c r="N1560" s="82"/>
      <c r="O1560" s="83"/>
      <c r="P1560" s="84"/>
      <c r="Q1560" s="82"/>
      <c r="R1560" s="83"/>
      <c r="S1560" s="69"/>
      <c r="T1560" s="63"/>
      <c r="U1560" s="141"/>
      <c r="V1560" s="74"/>
      <c r="W1560" s="145"/>
      <c r="X1560" s="60"/>
      <c r="Y1560" s="31"/>
      <c r="AA1560" s="33"/>
      <c r="AB1560" s="31"/>
    </row>
    <row r="1561" spans="1:28" s="2" customFormat="1">
      <c r="A1561" s="27"/>
      <c r="B1561" s="31"/>
      <c r="J1561" s="29"/>
      <c r="K1561" s="39"/>
      <c r="L1561" s="35"/>
      <c r="M1561" s="81"/>
      <c r="N1561" s="82"/>
      <c r="O1561" s="83"/>
      <c r="P1561" s="84"/>
      <c r="Q1561" s="82"/>
      <c r="R1561" s="83"/>
      <c r="S1561" s="69"/>
      <c r="T1561" s="63"/>
      <c r="U1561" s="141"/>
      <c r="V1561" s="74"/>
      <c r="W1561" s="145"/>
      <c r="X1561" s="60"/>
      <c r="Y1561" s="31"/>
      <c r="AA1561" s="33"/>
      <c r="AB1561" s="31"/>
    </row>
    <row r="1562" spans="1:28" s="2" customFormat="1">
      <c r="A1562" s="27"/>
      <c r="B1562" s="31"/>
      <c r="J1562" s="29"/>
      <c r="K1562" s="39"/>
      <c r="L1562" s="35"/>
      <c r="M1562" s="81"/>
      <c r="N1562" s="82"/>
      <c r="O1562" s="83"/>
      <c r="P1562" s="84"/>
      <c r="Q1562" s="82"/>
      <c r="R1562" s="83"/>
      <c r="S1562" s="69"/>
      <c r="T1562" s="63"/>
      <c r="U1562" s="141"/>
      <c r="V1562" s="74"/>
      <c r="W1562" s="145"/>
      <c r="X1562" s="60"/>
      <c r="Y1562" s="31"/>
      <c r="AA1562" s="33"/>
      <c r="AB1562" s="31"/>
    </row>
    <row r="1563" spans="1:28" s="2" customFormat="1">
      <c r="A1563" s="27"/>
      <c r="B1563" s="31"/>
      <c r="J1563" s="29"/>
      <c r="K1563" s="39"/>
      <c r="L1563" s="35"/>
      <c r="M1563" s="81"/>
      <c r="N1563" s="82"/>
      <c r="O1563" s="83"/>
      <c r="P1563" s="84"/>
      <c r="Q1563" s="82"/>
      <c r="R1563" s="83"/>
      <c r="S1563" s="69"/>
      <c r="T1563" s="63"/>
      <c r="U1563" s="141"/>
      <c r="V1563" s="74"/>
      <c r="W1563" s="145"/>
      <c r="X1563" s="60"/>
      <c r="Y1563" s="31"/>
      <c r="AA1563" s="33"/>
      <c r="AB1563" s="31"/>
    </row>
    <row r="1564" spans="1:28" s="2" customFormat="1">
      <c r="A1564" s="27"/>
      <c r="B1564" s="31"/>
      <c r="J1564" s="29"/>
      <c r="K1564" s="39"/>
      <c r="L1564" s="35"/>
      <c r="M1564" s="81"/>
      <c r="N1564" s="82"/>
      <c r="O1564" s="83"/>
      <c r="P1564" s="84"/>
      <c r="Q1564" s="82"/>
      <c r="R1564" s="83"/>
      <c r="S1564" s="69"/>
      <c r="T1564" s="63"/>
      <c r="U1564" s="141"/>
      <c r="V1564" s="74"/>
      <c r="W1564" s="145"/>
      <c r="X1564" s="60"/>
      <c r="Y1564" s="31"/>
      <c r="AA1564" s="33"/>
      <c r="AB1564" s="31"/>
    </row>
    <row r="1565" spans="1:28" s="2" customFormat="1">
      <c r="A1565" s="27"/>
      <c r="B1565" s="31"/>
      <c r="J1565" s="29"/>
      <c r="K1565" s="39"/>
      <c r="L1565" s="35"/>
      <c r="M1565" s="81"/>
      <c r="N1565" s="82"/>
      <c r="O1565" s="83"/>
      <c r="P1565" s="84"/>
      <c r="Q1565" s="82"/>
      <c r="R1565" s="83"/>
      <c r="S1565" s="69"/>
      <c r="T1565" s="63"/>
      <c r="U1565" s="141"/>
      <c r="V1565" s="74"/>
      <c r="W1565" s="145"/>
      <c r="X1565" s="60"/>
      <c r="Y1565" s="31"/>
      <c r="AA1565" s="33"/>
      <c r="AB1565" s="31"/>
    </row>
    <row r="1566" spans="1:28" s="2" customFormat="1">
      <c r="A1566" s="27"/>
      <c r="B1566" s="31"/>
      <c r="J1566" s="29"/>
      <c r="K1566" s="39"/>
      <c r="L1566" s="35"/>
      <c r="M1566" s="81"/>
      <c r="N1566" s="82"/>
      <c r="O1566" s="83"/>
      <c r="P1566" s="84"/>
      <c r="Q1566" s="82"/>
      <c r="R1566" s="83"/>
      <c r="S1566" s="69"/>
      <c r="T1566" s="63"/>
      <c r="U1566" s="141"/>
      <c r="V1566" s="74"/>
      <c r="W1566" s="145"/>
      <c r="X1566" s="60"/>
      <c r="Y1566" s="31"/>
      <c r="AA1566" s="33"/>
      <c r="AB1566" s="31"/>
    </row>
    <row r="1567" spans="1:28" s="2" customFormat="1">
      <c r="A1567" s="27"/>
      <c r="B1567" s="31"/>
      <c r="J1567" s="29"/>
      <c r="K1567" s="39"/>
      <c r="L1567" s="35"/>
      <c r="M1567" s="81"/>
      <c r="N1567" s="82"/>
      <c r="O1567" s="83"/>
      <c r="P1567" s="84"/>
      <c r="Q1567" s="82"/>
      <c r="R1567" s="83"/>
      <c r="S1567" s="69"/>
      <c r="T1567" s="63"/>
      <c r="U1567" s="141"/>
      <c r="V1567" s="74"/>
      <c r="W1567" s="145"/>
      <c r="X1567" s="60"/>
      <c r="Y1567" s="31"/>
      <c r="AA1567" s="33"/>
      <c r="AB1567" s="31"/>
    </row>
    <row r="1568" spans="1:28" s="2" customFormat="1">
      <c r="A1568" s="27"/>
      <c r="B1568" s="31"/>
      <c r="J1568" s="29"/>
      <c r="K1568" s="39"/>
      <c r="L1568" s="35"/>
      <c r="M1568" s="81"/>
      <c r="N1568" s="82"/>
      <c r="O1568" s="83"/>
      <c r="P1568" s="84"/>
      <c r="Q1568" s="82"/>
      <c r="R1568" s="83"/>
      <c r="S1568" s="69"/>
      <c r="T1568" s="63"/>
      <c r="U1568" s="141"/>
      <c r="V1568" s="74"/>
      <c r="W1568" s="145"/>
      <c r="X1568" s="60"/>
      <c r="Y1568" s="31"/>
      <c r="AA1568" s="33"/>
      <c r="AB1568" s="31"/>
    </row>
    <row r="1569" spans="1:28" s="2" customFormat="1">
      <c r="A1569" s="27"/>
      <c r="B1569" s="31"/>
      <c r="J1569" s="29"/>
      <c r="K1569" s="39"/>
      <c r="L1569" s="35"/>
      <c r="M1569" s="81"/>
      <c r="N1569" s="82"/>
      <c r="O1569" s="83"/>
      <c r="P1569" s="84"/>
      <c r="Q1569" s="82"/>
      <c r="R1569" s="83"/>
      <c r="S1569" s="69"/>
      <c r="T1569" s="63"/>
      <c r="U1569" s="141"/>
      <c r="V1569" s="74"/>
      <c r="W1569" s="145"/>
      <c r="X1569" s="60"/>
      <c r="Y1569" s="31"/>
      <c r="AA1569" s="33"/>
      <c r="AB1569" s="31"/>
    </row>
    <row r="1570" spans="1:28" s="2" customFormat="1">
      <c r="A1570" s="27"/>
      <c r="B1570" s="31"/>
      <c r="J1570" s="29"/>
      <c r="K1570" s="39"/>
      <c r="L1570" s="35"/>
      <c r="M1570" s="81"/>
      <c r="N1570" s="82"/>
      <c r="O1570" s="83"/>
      <c r="P1570" s="84"/>
      <c r="Q1570" s="82"/>
      <c r="R1570" s="83"/>
      <c r="S1570" s="69"/>
      <c r="T1570" s="63"/>
      <c r="U1570" s="141"/>
      <c r="V1570" s="74"/>
      <c r="W1570" s="145"/>
      <c r="X1570" s="60"/>
      <c r="Y1570" s="31"/>
      <c r="AA1570" s="33"/>
      <c r="AB1570" s="31"/>
    </row>
    <row r="1571" spans="1:28" s="2" customFormat="1">
      <c r="A1571" s="27"/>
      <c r="B1571" s="31"/>
      <c r="J1571" s="29"/>
      <c r="K1571" s="39"/>
      <c r="L1571" s="35"/>
      <c r="M1571" s="81"/>
      <c r="N1571" s="82"/>
      <c r="O1571" s="83"/>
      <c r="P1571" s="84"/>
      <c r="Q1571" s="82"/>
      <c r="R1571" s="83"/>
      <c r="S1571" s="69"/>
      <c r="T1571" s="63"/>
      <c r="U1571" s="141"/>
      <c r="V1571" s="74"/>
      <c r="W1571" s="145"/>
      <c r="X1571" s="60"/>
      <c r="Y1571" s="31"/>
      <c r="AA1571" s="33"/>
      <c r="AB1571" s="31"/>
    </row>
    <row r="1572" spans="1:28" s="2" customFormat="1">
      <c r="A1572" s="27"/>
      <c r="B1572" s="31"/>
      <c r="J1572" s="29"/>
      <c r="K1572" s="39"/>
      <c r="L1572" s="35"/>
      <c r="M1572" s="81"/>
      <c r="N1572" s="82"/>
      <c r="O1572" s="83"/>
      <c r="P1572" s="84"/>
      <c r="Q1572" s="82"/>
      <c r="R1572" s="83"/>
      <c r="S1572" s="69"/>
      <c r="T1572" s="63"/>
      <c r="U1572" s="141"/>
      <c r="V1572" s="74"/>
      <c r="W1572" s="145"/>
      <c r="X1572" s="60"/>
      <c r="Y1572" s="31"/>
      <c r="AA1572" s="33"/>
      <c r="AB1572" s="31"/>
    </row>
    <row r="1573" spans="1:28" s="2" customFormat="1">
      <c r="A1573" s="27"/>
      <c r="B1573" s="31"/>
      <c r="J1573" s="29"/>
      <c r="K1573" s="39"/>
      <c r="L1573" s="35"/>
      <c r="M1573" s="81"/>
      <c r="N1573" s="82"/>
      <c r="O1573" s="83"/>
      <c r="P1573" s="84"/>
      <c r="Q1573" s="82"/>
      <c r="R1573" s="83"/>
      <c r="S1573" s="69"/>
      <c r="T1573" s="63"/>
      <c r="U1573" s="141"/>
      <c r="V1573" s="74"/>
      <c r="W1573" s="145"/>
      <c r="X1573" s="60"/>
      <c r="Y1573" s="31"/>
      <c r="AA1573" s="33"/>
      <c r="AB1573" s="31"/>
    </row>
    <row r="1574" spans="1:28" s="2" customFormat="1">
      <c r="A1574" s="27"/>
      <c r="B1574" s="31"/>
      <c r="J1574" s="29"/>
      <c r="K1574" s="39"/>
      <c r="L1574" s="35"/>
      <c r="M1574" s="81"/>
      <c r="N1574" s="82"/>
      <c r="O1574" s="83"/>
      <c r="P1574" s="84"/>
      <c r="Q1574" s="82"/>
      <c r="R1574" s="83"/>
      <c r="S1574" s="69"/>
      <c r="T1574" s="63"/>
      <c r="U1574" s="141"/>
      <c r="V1574" s="74"/>
      <c r="W1574" s="145"/>
      <c r="X1574" s="60"/>
      <c r="Y1574" s="31"/>
      <c r="AA1574" s="33"/>
      <c r="AB1574" s="31"/>
    </row>
    <row r="1575" spans="1:28" s="2" customFormat="1">
      <c r="A1575" s="27"/>
      <c r="B1575" s="31"/>
      <c r="J1575" s="29"/>
      <c r="K1575" s="39"/>
      <c r="L1575" s="35"/>
      <c r="M1575" s="81"/>
      <c r="N1575" s="82"/>
      <c r="O1575" s="83"/>
      <c r="P1575" s="84"/>
      <c r="Q1575" s="82"/>
      <c r="R1575" s="83"/>
      <c r="S1575" s="69"/>
      <c r="T1575" s="63"/>
      <c r="U1575" s="141"/>
      <c r="V1575" s="74"/>
      <c r="W1575" s="145"/>
      <c r="X1575" s="60"/>
      <c r="Y1575" s="31"/>
      <c r="AA1575" s="33"/>
      <c r="AB1575" s="31"/>
    </row>
    <row r="1576" spans="1:28" s="2" customFormat="1">
      <c r="A1576" s="27"/>
      <c r="B1576" s="31"/>
      <c r="J1576" s="29"/>
      <c r="K1576" s="39"/>
      <c r="L1576" s="35"/>
      <c r="M1576" s="81"/>
      <c r="N1576" s="82"/>
      <c r="O1576" s="83"/>
      <c r="P1576" s="84"/>
      <c r="Q1576" s="82"/>
      <c r="R1576" s="83"/>
      <c r="S1576" s="69"/>
      <c r="T1576" s="63"/>
      <c r="U1576" s="141"/>
      <c r="V1576" s="74"/>
      <c r="W1576" s="145"/>
      <c r="X1576" s="60"/>
      <c r="Y1576" s="31"/>
      <c r="AA1576" s="33"/>
      <c r="AB1576" s="31"/>
    </row>
    <row r="1577" spans="1:28" s="2" customFormat="1">
      <c r="A1577" s="27"/>
      <c r="B1577" s="31"/>
      <c r="J1577" s="29"/>
      <c r="K1577" s="39"/>
      <c r="L1577" s="35"/>
      <c r="M1577" s="81"/>
      <c r="N1577" s="82"/>
      <c r="O1577" s="83"/>
      <c r="P1577" s="84"/>
      <c r="Q1577" s="82"/>
      <c r="R1577" s="83"/>
      <c r="S1577" s="69"/>
      <c r="T1577" s="63"/>
      <c r="U1577" s="141"/>
      <c r="V1577" s="74"/>
      <c r="W1577" s="145"/>
      <c r="X1577" s="60"/>
      <c r="Y1577" s="31"/>
      <c r="AA1577" s="33"/>
      <c r="AB1577" s="31"/>
    </row>
    <row r="1578" spans="1:28" s="2" customFormat="1">
      <c r="A1578" s="27"/>
      <c r="B1578" s="31"/>
      <c r="J1578" s="29"/>
      <c r="K1578" s="39"/>
      <c r="L1578" s="35"/>
      <c r="M1578" s="81"/>
      <c r="N1578" s="82"/>
      <c r="O1578" s="83"/>
      <c r="P1578" s="84"/>
      <c r="Q1578" s="82"/>
      <c r="R1578" s="83"/>
      <c r="S1578" s="69"/>
      <c r="T1578" s="63"/>
      <c r="U1578" s="141"/>
      <c r="V1578" s="74"/>
      <c r="W1578" s="145"/>
      <c r="X1578" s="60"/>
      <c r="Y1578" s="31"/>
      <c r="AA1578" s="33"/>
      <c r="AB1578" s="31"/>
    </row>
    <row r="1579" spans="1:28" s="2" customFormat="1">
      <c r="A1579" s="27"/>
      <c r="B1579" s="31"/>
      <c r="J1579" s="29"/>
      <c r="K1579" s="39"/>
      <c r="L1579" s="35"/>
      <c r="M1579" s="81"/>
      <c r="N1579" s="82"/>
      <c r="O1579" s="83"/>
      <c r="P1579" s="84"/>
      <c r="Q1579" s="82"/>
      <c r="R1579" s="83"/>
      <c r="S1579" s="69"/>
      <c r="T1579" s="63"/>
      <c r="U1579" s="141"/>
      <c r="V1579" s="74"/>
      <c r="W1579" s="145"/>
      <c r="X1579" s="60"/>
      <c r="Y1579" s="31"/>
      <c r="AA1579" s="33"/>
      <c r="AB1579" s="31"/>
    </row>
    <row r="1580" spans="1:28" s="2" customFormat="1">
      <c r="A1580" s="27"/>
      <c r="B1580" s="31"/>
      <c r="J1580" s="29"/>
      <c r="K1580" s="39"/>
      <c r="L1580" s="35"/>
      <c r="M1580" s="81"/>
      <c r="N1580" s="82"/>
      <c r="O1580" s="83"/>
      <c r="P1580" s="84"/>
      <c r="Q1580" s="82"/>
      <c r="R1580" s="83"/>
      <c r="S1580" s="69"/>
      <c r="T1580" s="63"/>
      <c r="U1580" s="141"/>
      <c r="V1580" s="74"/>
      <c r="W1580" s="145"/>
      <c r="X1580" s="60"/>
      <c r="Y1580" s="31"/>
      <c r="AA1580" s="33"/>
      <c r="AB1580" s="31"/>
    </row>
    <row r="1581" spans="1:28" s="2" customFormat="1">
      <c r="A1581" s="27"/>
      <c r="B1581" s="31"/>
      <c r="J1581" s="29"/>
      <c r="K1581" s="39"/>
      <c r="L1581" s="35"/>
      <c r="M1581" s="81"/>
      <c r="N1581" s="82"/>
      <c r="O1581" s="83"/>
      <c r="P1581" s="84"/>
      <c r="Q1581" s="82"/>
      <c r="R1581" s="83"/>
      <c r="S1581" s="69"/>
      <c r="T1581" s="63"/>
      <c r="U1581" s="141"/>
      <c r="V1581" s="74"/>
      <c r="W1581" s="145"/>
      <c r="X1581" s="60"/>
      <c r="Y1581" s="31"/>
      <c r="AA1581" s="33"/>
      <c r="AB1581" s="31"/>
    </row>
    <row r="1582" spans="1:28" s="2" customFormat="1">
      <c r="A1582" s="27"/>
      <c r="B1582" s="31"/>
      <c r="J1582" s="29"/>
      <c r="K1582" s="39"/>
      <c r="L1582" s="35"/>
      <c r="M1582" s="81"/>
      <c r="N1582" s="82"/>
      <c r="O1582" s="83"/>
      <c r="P1582" s="84"/>
      <c r="Q1582" s="82"/>
      <c r="R1582" s="83"/>
      <c r="S1582" s="69"/>
      <c r="T1582" s="63"/>
      <c r="U1582" s="141"/>
      <c r="V1582" s="74"/>
      <c r="W1582" s="145"/>
      <c r="X1582" s="60"/>
      <c r="Y1582" s="31"/>
      <c r="AA1582" s="33"/>
      <c r="AB1582" s="31"/>
    </row>
    <row r="1583" spans="1:28" s="2" customFormat="1">
      <c r="A1583" s="27"/>
      <c r="B1583" s="31"/>
      <c r="J1583" s="29"/>
      <c r="K1583" s="39"/>
      <c r="L1583" s="35"/>
      <c r="M1583" s="81"/>
      <c r="N1583" s="82"/>
      <c r="O1583" s="83"/>
      <c r="P1583" s="84"/>
      <c r="Q1583" s="82"/>
      <c r="R1583" s="83"/>
      <c r="S1583" s="69"/>
      <c r="T1583" s="63"/>
      <c r="U1583" s="141"/>
      <c r="V1583" s="74"/>
      <c r="W1583" s="145"/>
      <c r="X1583" s="60"/>
      <c r="Y1583" s="31"/>
      <c r="AA1583" s="33"/>
      <c r="AB1583" s="31"/>
    </row>
    <row r="1584" spans="1:28" s="2" customFormat="1">
      <c r="A1584" s="27"/>
      <c r="B1584" s="31"/>
      <c r="J1584" s="29"/>
      <c r="K1584" s="39"/>
      <c r="L1584" s="35"/>
      <c r="M1584" s="81"/>
      <c r="N1584" s="82"/>
      <c r="O1584" s="83"/>
      <c r="P1584" s="84"/>
      <c r="Q1584" s="82"/>
      <c r="R1584" s="83"/>
      <c r="S1584" s="69"/>
      <c r="T1584" s="63"/>
      <c r="U1584" s="141"/>
      <c r="V1584" s="74"/>
      <c r="W1584" s="145"/>
      <c r="X1584" s="60"/>
      <c r="Y1584" s="31"/>
      <c r="AA1584" s="33"/>
      <c r="AB1584" s="31"/>
    </row>
    <row r="1585" spans="1:28" s="2" customFormat="1">
      <c r="A1585" s="27"/>
      <c r="B1585" s="31"/>
      <c r="J1585" s="29"/>
      <c r="K1585" s="39"/>
      <c r="L1585" s="35"/>
      <c r="M1585" s="81"/>
      <c r="N1585" s="82"/>
      <c r="O1585" s="83"/>
      <c r="P1585" s="84"/>
      <c r="Q1585" s="82"/>
      <c r="R1585" s="83"/>
      <c r="S1585" s="69"/>
      <c r="T1585" s="63"/>
      <c r="U1585" s="141"/>
      <c r="V1585" s="74"/>
      <c r="W1585" s="145"/>
      <c r="X1585" s="60"/>
      <c r="Y1585" s="31"/>
      <c r="AA1585" s="33"/>
      <c r="AB1585" s="31"/>
    </row>
    <row r="1586" spans="1:28" s="2" customFormat="1">
      <c r="A1586" s="27"/>
      <c r="B1586" s="31"/>
      <c r="J1586" s="29"/>
      <c r="K1586" s="39"/>
      <c r="L1586" s="35"/>
      <c r="M1586" s="81"/>
      <c r="N1586" s="82"/>
      <c r="O1586" s="83"/>
      <c r="P1586" s="84"/>
      <c r="Q1586" s="82"/>
      <c r="R1586" s="83"/>
      <c r="S1586" s="69"/>
      <c r="T1586" s="63"/>
      <c r="U1586" s="141"/>
      <c r="V1586" s="74"/>
      <c r="W1586" s="145"/>
      <c r="X1586" s="60"/>
      <c r="Y1586" s="31"/>
      <c r="AA1586" s="33"/>
      <c r="AB1586" s="31"/>
    </row>
    <row r="1587" spans="1:28" s="2" customFormat="1">
      <c r="A1587" s="27"/>
      <c r="B1587" s="31"/>
      <c r="J1587" s="29"/>
      <c r="K1587" s="39"/>
      <c r="L1587" s="35"/>
      <c r="M1587" s="81"/>
      <c r="N1587" s="82"/>
      <c r="O1587" s="83"/>
      <c r="P1587" s="84"/>
      <c r="Q1587" s="82"/>
      <c r="R1587" s="83"/>
      <c r="S1587" s="69"/>
      <c r="T1587" s="63"/>
      <c r="U1587" s="141"/>
      <c r="V1587" s="74"/>
      <c r="W1587" s="145"/>
      <c r="X1587" s="60"/>
      <c r="Y1587" s="31"/>
      <c r="AA1587" s="33"/>
      <c r="AB1587" s="31"/>
    </row>
    <row r="1588" spans="1:28" s="2" customFormat="1">
      <c r="A1588" s="27"/>
      <c r="B1588" s="31"/>
      <c r="J1588" s="29"/>
      <c r="K1588" s="39"/>
      <c r="L1588" s="35"/>
      <c r="M1588" s="81"/>
      <c r="N1588" s="82"/>
      <c r="O1588" s="83"/>
      <c r="P1588" s="84"/>
      <c r="Q1588" s="82"/>
      <c r="R1588" s="83"/>
      <c r="S1588" s="69"/>
      <c r="T1588" s="63"/>
      <c r="U1588" s="141"/>
      <c r="V1588" s="74"/>
      <c r="W1588" s="145"/>
      <c r="X1588" s="60"/>
      <c r="Y1588" s="31"/>
      <c r="AA1588" s="33"/>
      <c r="AB1588" s="31"/>
    </row>
    <row r="1589" spans="1:28" s="2" customFormat="1">
      <c r="A1589" s="27"/>
      <c r="B1589" s="31"/>
      <c r="J1589" s="29"/>
      <c r="K1589" s="39"/>
      <c r="L1589" s="35"/>
      <c r="M1589" s="81"/>
      <c r="N1589" s="82"/>
      <c r="O1589" s="83"/>
      <c r="P1589" s="84"/>
      <c r="Q1589" s="82"/>
      <c r="R1589" s="83"/>
      <c r="S1589" s="69"/>
      <c r="T1589" s="63"/>
      <c r="U1589" s="141"/>
      <c r="V1589" s="74"/>
      <c r="W1589" s="145"/>
      <c r="X1589" s="60"/>
      <c r="Y1589" s="31"/>
      <c r="AA1589" s="33"/>
      <c r="AB1589" s="31"/>
    </row>
    <row r="1590" spans="1:28" s="2" customFormat="1">
      <c r="A1590" s="27"/>
      <c r="B1590" s="31"/>
      <c r="J1590" s="29"/>
      <c r="K1590" s="39"/>
      <c r="L1590" s="35"/>
      <c r="M1590" s="81"/>
      <c r="N1590" s="82"/>
      <c r="O1590" s="83"/>
      <c r="P1590" s="84"/>
      <c r="Q1590" s="82"/>
      <c r="R1590" s="83"/>
      <c r="S1590" s="69"/>
      <c r="T1590" s="63"/>
      <c r="U1590" s="141"/>
      <c r="V1590" s="74"/>
      <c r="W1590" s="145"/>
      <c r="X1590" s="60"/>
      <c r="Y1590" s="31"/>
      <c r="AA1590" s="33"/>
      <c r="AB1590" s="31"/>
    </row>
    <row r="1591" spans="1:28" s="2" customFormat="1">
      <c r="A1591" s="27"/>
      <c r="B1591" s="31"/>
      <c r="J1591" s="29"/>
      <c r="K1591" s="39"/>
      <c r="L1591" s="35"/>
      <c r="M1591" s="81"/>
      <c r="N1591" s="82"/>
      <c r="O1591" s="83"/>
      <c r="P1591" s="84"/>
      <c r="Q1591" s="82"/>
      <c r="R1591" s="83"/>
      <c r="S1591" s="69"/>
      <c r="T1591" s="63"/>
      <c r="U1591" s="141"/>
      <c r="V1591" s="74"/>
      <c r="W1591" s="145"/>
      <c r="X1591" s="60"/>
      <c r="Y1591" s="31"/>
      <c r="AA1591" s="33"/>
      <c r="AB1591" s="31"/>
    </row>
    <row r="1592" spans="1:28" s="2" customFormat="1">
      <c r="A1592" s="27"/>
      <c r="B1592" s="31"/>
      <c r="J1592" s="29"/>
      <c r="K1592" s="39"/>
      <c r="L1592" s="35"/>
      <c r="M1592" s="81"/>
      <c r="N1592" s="82"/>
      <c r="O1592" s="83"/>
      <c r="P1592" s="84"/>
      <c r="Q1592" s="82"/>
      <c r="R1592" s="83"/>
      <c r="S1592" s="69"/>
      <c r="T1592" s="63"/>
      <c r="U1592" s="141"/>
      <c r="V1592" s="74"/>
      <c r="W1592" s="145"/>
      <c r="X1592" s="60"/>
      <c r="Y1592" s="31"/>
      <c r="AA1592" s="33"/>
      <c r="AB1592" s="31"/>
    </row>
    <row r="1593" spans="1:28" s="2" customFormat="1">
      <c r="A1593" s="27"/>
      <c r="B1593" s="31"/>
      <c r="J1593" s="29"/>
      <c r="K1593" s="39"/>
      <c r="L1593" s="35"/>
      <c r="M1593" s="81"/>
      <c r="N1593" s="82"/>
      <c r="O1593" s="83"/>
      <c r="P1593" s="84"/>
      <c r="Q1593" s="82"/>
      <c r="R1593" s="83"/>
      <c r="S1593" s="69"/>
      <c r="T1593" s="63"/>
      <c r="U1593" s="141"/>
      <c r="V1593" s="74"/>
      <c r="W1593" s="145"/>
      <c r="X1593" s="60"/>
      <c r="Y1593" s="31"/>
      <c r="AA1593" s="33"/>
      <c r="AB1593" s="31"/>
    </row>
    <row r="1594" spans="1:28" s="2" customFormat="1">
      <c r="A1594" s="27"/>
      <c r="B1594" s="31"/>
      <c r="J1594" s="29"/>
      <c r="K1594" s="39"/>
      <c r="L1594" s="35"/>
      <c r="M1594" s="81"/>
      <c r="N1594" s="82"/>
      <c r="O1594" s="83"/>
      <c r="P1594" s="84"/>
      <c r="Q1594" s="82"/>
      <c r="R1594" s="83"/>
      <c r="S1594" s="69"/>
      <c r="T1594" s="63"/>
      <c r="U1594" s="141"/>
      <c r="V1594" s="74"/>
      <c r="W1594" s="145"/>
      <c r="X1594" s="60"/>
      <c r="Y1594" s="31"/>
      <c r="AA1594" s="33"/>
      <c r="AB1594" s="31"/>
    </row>
    <row r="1595" spans="1:28" s="2" customFormat="1">
      <c r="A1595" s="27"/>
      <c r="B1595" s="31"/>
      <c r="J1595" s="29"/>
      <c r="K1595" s="39"/>
      <c r="L1595" s="35"/>
      <c r="M1595" s="81"/>
      <c r="N1595" s="82"/>
      <c r="O1595" s="83"/>
      <c r="P1595" s="84"/>
      <c r="Q1595" s="82"/>
      <c r="R1595" s="83"/>
      <c r="S1595" s="69"/>
      <c r="T1595" s="63"/>
      <c r="U1595" s="141"/>
      <c r="V1595" s="74"/>
      <c r="W1595" s="145"/>
      <c r="X1595" s="60"/>
      <c r="Y1595" s="31"/>
      <c r="AA1595" s="33"/>
      <c r="AB1595" s="31"/>
    </row>
    <row r="1596" spans="1:28" s="2" customFormat="1">
      <c r="A1596" s="27"/>
      <c r="B1596" s="31"/>
      <c r="J1596" s="29"/>
      <c r="K1596" s="39"/>
      <c r="L1596" s="35"/>
      <c r="M1596" s="81"/>
      <c r="N1596" s="82"/>
      <c r="O1596" s="83"/>
      <c r="P1596" s="84"/>
      <c r="Q1596" s="82"/>
      <c r="R1596" s="83"/>
      <c r="S1596" s="69"/>
      <c r="T1596" s="63"/>
      <c r="U1596" s="141"/>
      <c r="V1596" s="74"/>
      <c r="W1596" s="145"/>
      <c r="X1596" s="60"/>
      <c r="Y1596" s="31"/>
      <c r="AA1596" s="33"/>
      <c r="AB1596" s="31"/>
    </row>
    <row r="1597" spans="1:28" s="2" customFormat="1">
      <c r="A1597" s="27"/>
      <c r="B1597" s="31"/>
      <c r="J1597" s="29"/>
      <c r="K1597" s="39"/>
      <c r="L1597" s="35"/>
      <c r="M1597" s="81"/>
      <c r="N1597" s="82"/>
      <c r="O1597" s="83"/>
      <c r="P1597" s="84"/>
      <c r="Q1597" s="82"/>
      <c r="R1597" s="83"/>
      <c r="S1597" s="69"/>
      <c r="T1597" s="63"/>
      <c r="U1597" s="141"/>
      <c r="V1597" s="74"/>
      <c r="W1597" s="145"/>
      <c r="X1597" s="60"/>
      <c r="Y1597" s="31"/>
      <c r="AA1597" s="33"/>
      <c r="AB1597" s="31"/>
    </row>
    <row r="1598" spans="1:28" s="2" customFormat="1">
      <c r="A1598" s="27"/>
      <c r="B1598" s="31"/>
      <c r="J1598" s="29"/>
      <c r="K1598" s="39"/>
      <c r="L1598" s="35"/>
      <c r="M1598" s="81"/>
      <c r="N1598" s="82"/>
      <c r="O1598" s="83"/>
      <c r="P1598" s="84"/>
      <c r="Q1598" s="82"/>
      <c r="R1598" s="83"/>
      <c r="S1598" s="69"/>
      <c r="T1598" s="63"/>
      <c r="U1598" s="141"/>
      <c r="V1598" s="74"/>
      <c r="W1598" s="145"/>
      <c r="X1598" s="60"/>
      <c r="Y1598" s="31"/>
      <c r="AA1598" s="33"/>
      <c r="AB1598" s="31"/>
    </row>
    <row r="1599" spans="1:28" s="2" customFormat="1">
      <c r="A1599" s="27"/>
      <c r="B1599" s="31"/>
      <c r="J1599" s="29"/>
      <c r="K1599" s="39"/>
      <c r="L1599" s="35"/>
      <c r="M1599" s="81"/>
      <c r="N1599" s="82"/>
      <c r="O1599" s="83"/>
      <c r="P1599" s="84"/>
      <c r="Q1599" s="82"/>
      <c r="R1599" s="83"/>
      <c r="S1599" s="69"/>
      <c r="T1599" s="63"/>
      <c r="U1599" s="141"/>
      <c r="V1599" s="74"/>
      <c r="W1599" s="145"/>
      <c r="X1599" s="60"/>
      <c r="Y1599" s="31"/>
      <c r="AA1599" s="33"/>
      <c r="AB1599" s="31"/>
    </row>
    <row r="1600" spans="1:28" s="2" customFormat="1">
      <c r="A1600" s="27"/>
      <c r="B1600" s="31"/>
      <c r="J1600" s="29"/>
      <c r="K1600" s="39"/>
      <c r="L1600" s="35"/>
      <c r="M1600" s="81"/>
      <c r="N1600" s="82"/>
      <c r="O1600" s="83"/>
      <c r="P1600" s="84"/>
      <c r="Q1600" s="82"/>
      <c r="R1600" s="83"/>
      <c r="S1600" s="69"/>
      <c r="T1600" s="63"/>
      <c r="U1600" s="141"/>
      <c r="V1600" s="74"/>
      <c r="W1600" s="145"/>
      <c r="X1600" s="60"/>
      <c r="Y1600" s="31"/>
      <c r="AA1600" s="33"/>
      <c r="AB1600" s="31"/>
    </row>
    <row r="1601" spans="1:28" s="2" customFormat="1">
      <c r="A1601" s="27"/>
      <c r="B1601" s="31"/>
      <c r="J1601" s="29"/>
      <c r="K1601" s="39"/>
      <c r="L1601" s="35"/>
      <c r="M1601" s="81"/>
      <c r="N1601" s="82"/>
      <c r="O1601" s="83"/>
      <c r="P1601" s="84"/>
      <c r="Q1601" s="82"/>
      <c r="R1601" s="83"/>
      <c r="S1601" s="69"/>
      <c r="T1601" s="63"/>
      <c r="U1601" s="141"/>
      <c r="V1601" s="74"/>
      <c r="W1601" s="145"/>
      <c r="X1601" s="60"/>
      <c r="Y1601" s="31"/>
      <c r="AA1601" s="33"/>
      <c r="AB1601" s="31"/>
    </row>
    <row r="1602" spans="1:28" s="2" customFormat="1">
      <c r="A1602" s="27"/>
      <c r="B1602" s="31"/>
      <c r="J1602" s="29"/>
      <c r="K1602" s="39"/>
      <c r="L1602" s="35"/>
      <c r="M1602" s="81"/>
      <c r="N1602" s="82"/>
      <c r="O1602" s="83"/>
      <c r="P1602" s="84"/>
      <c r="Q1602" s="82"/>
      <c r="R1602" s="83"/>
      <c r="S1602" s="69"/>
      <c r="T1602" s="63"/>
      <c r="U1602" s="141"/>
      <c r="V1602" s="74"/>
      <c r="W1602" s="145"/>
      <c r="X1602" s="60"/>
      <c r="Y1602" s="31"/>
      <c r="AA1602" s="33"/>
      <c r="AB1602" s="31"/>
    </row>
    <row r="1603" spans="1:28" s="2" customFormat="1">
      <c r="A1603" s="27"/>
      <c r="B1603" s="31"/>
      <c r="J1603" s="29"/>
      <c r="K1603" s="39"/>
      <c r="L1603" s="35"/>
      <c r="M1603" s="81"/>
      <c r="N1603" s="82"/>
      <c r="O1603" s="83"/>
      <c r="P1603" s="84"/>
      <c r="Q1603" s="82"/>
      <c r="R1603" s="83"/>
      <c r="S1603" s="69"/>
      <c r="T1603" s="63"/>
      <c r="U1603" s="141"/>
      <c r="V1603" s="74"/>
      <c r="W1603" s="145"/>
      <c r="X1603" s="60"/>
      <c r="Y1603" s="31"/>
      <c r="AA1603" s="33"/>
      <c r="AB1603" s="31"/>
    </row>
    <row r="1604" spans="1:28" s="2" customFormat="1">
      <c r="A1604" s="27"/>
      <c r="B1604" s="31"/>
      <c r="J1604" s="29"/>
      <c r="K1604" s="39"/>
      <c r="L1604" s="35"/>
      <c r="M1604" s="81"/>
      <c r="N1604" s="82"/>
      <c r="O1604" s="83"/>
      <c r="P1604" s="84"/>
      <c r="Q1604" s="82"/>
      <c r="R1604" s="83"/>
      <c r="S1604" s="69"/>
      <c r="T1604" s="63"/>
      <c r="U1604" s="141"/>
      <c r="V1604" s="74"/>
      <c r="W1604" s="145"/>
      <c r="X1604" s="60"/>
      <c r="Y1604" s="31"/>
      <c r="AA1604" s="33"/>
      <c r="AB1604" s="31"/>
    </row>
    <row r="1605" spans="1:28" s="2" customFormat="1">
      <c r="A1605" s="27"/>
      <c r="B1605" s="31"/>
      <c r="J1605" s="29"/>
      <c r="K1605" s="39"/>
      <c r="L1605" s="35"/>
      <c r="M1605" s="81"/>
      <c r="N1605" s="82"/>
      <c r="O1605" s="83"/>
      <c r="P1605" s="84"/>
      <c r="Q1605" s="82"/>
      <c r="R1605" s="83"/>
      <c r="S1605" s="69"/>
      <c r="T1605" s="63"/>
      <c r="U1605" s="141"/>
      <c r="V1605" s="74"/>
      <c r="W1605" s="145"/>
      <c r="X1605" s="60"/>
      <c r="Y1605" s="31"/>
      <c r="AA1605" s="33"/>
      <c r="AB1605" s="31"/>
    </row>
    <row r="1606" spans="1:28" s="2" customFormat="1">
      <c r="A1606" s="27"/>
      <c r="B1606" s="31"/>
      <c r="J1606" s="29"/>
      <c r="K1606" s="39"/>
      <c r="L1606" s="35"/>
      <c r="M1606" s="81"/>
      <c r="N1606" s="82"/>
      <c r="O1606" s="83"/>
      <c r="P1606" s="84"/>
      <c r="Q1606" s="82"/>
      <c r="R1606" s="83"/>
      <c r="S1606" s="69"/>
      <c r="T1606" s="63"/>
      <c r="U1606" s="141"/>
      <c r="V1606" s="74"/>
      <c r="W1606" s="145"/>
      <c r="X1606" s="60"/>
      <c r="Y1606" s="31"/>
      <c r="AA1606" s="33"/>
      <c r="AB1606" s="31"/>
    </row>
    <row r="1607" spans="1:28" s="2" customFormat="1">
      <c r="A1607" s="27"/>
      <c r="B1607" s="31"/>
      <c r="J1607" s="29"/>
      <c r="K1607" s="39"/>
      <c r="L1607" s="35"/>
      <c r="M1607" s="81"/>
      <c r="N1607" s="82"/>
      <c r="O1607" s="83"/>
      <c r="P1607" s="84"/>
      <c r="Q1607" s="82"/>
      <c r="R1607" s="83"/>
      <c r="S1607" s="69"/>
      <c r="T1607" s="63"/>
      <c r="U1607" s="141"/>
      <c r="V1607" s="74"/>
      <c r="W1607" s="145"/>
      <c r="X1607" s="60"/>
      <c r="Y1607" s="31"/>
      <c r="AA1607" s="33"/>
      <c r="AB1607" s="31"/>
    </row>
    <row r="1608" spans="1:28" s="2" customFormat="1">
      <c r="A1608" s="27"/>
      <c r="B1608" s="31"/>
      <c r="J1608" s="29"/>
      <c r="K1608" s="39"/>
      <c r="L1608" s="35"/>
      <c r="M1608" s="81"/>
      <c r="N1608" s="82"/>
      <c r="O1608" s="83"/>
      <c r="P1608" s="84"/>
      <c r="Q1608" s="82"/>
      <c r="R1608" s="83"/>
      <c r="S1608" s="69"/>
      <c r="T1608" s="63"/>
      <c r="U1608" s="141"/>
      <c r="V1608" s="74"/>
      <c r="W1608" s="145"/>
      <c r="X1608" s="60"/>
      <c r="Y1608" s="31"/>
      <c r="AA1608" s="33"/>
      <c r="AB1608" s="31"/>
    </row>
    <row r="1609" spans="1:28" s="2" customFormat="1">
      <c r="A1609" s="27"/>
      <c r="B1609" s="31"/>
      <c r="J1609" s="29"/>
      <c r="K1609" s="39"/>
      <c r="L1609" s="35"/>
      <c r="M1609" s="81"/>
      <c r="N1609" s="82"/>
      <c r="O1609" s="83"/>
      <c r="P1609" s="84"/>
      <c r="Q1609" s="82"/>
      <c r="R1609" s="83"/>
      <c r="S1609" s="69"/>
      <c r="T1609" s="63"/>
      <c r="U1609" s="141"/>
      <c r="V1609" s="74"/>
      <c r="W1609" s="145"/>
      <c r="X1609" s="60"/>
      <c r="Y1609" s="31"/>
      <c r="AA1609" s="33"/>
      <c r="AB1609" s="31"/>
    </row>
    <row r="1610" spans="1:28" s="2" customFormat="1">
      <c r="A1610" s="27"/>
      <c r="B1610" s="31"/>
      <c r="J1610" s="29"/>
      <c r="K1610" s="39"/>
      <c r="L1610" s="35"/>
      <c r="M1610" s="81"/>
      <c r="N1610" s="82"/>
      <c r="O1610" s="83"/>
      <c r="P1610" s="84"/>
      <c r="Q1610" s="82"/>
      <c r="R1610" s="83"/>
      <c r="S1610" s="69"/>
      <c r="T1610" s="63"/>
      <c r="U1610" s="141"/>
      <c r="V1610" s="74"/>
      <c r="W1610" s="145"/>
      <c r="X1610" s="60"/>
      <c r="Y1610" s="31"/>
      <c r="AA1610" s="33"/>
      <c r="AB1610" s="31"/>
    </row>
    <row r="1611" spans="1:28" s="2" customFormat="1">
      <c r="A1611" s="27"/>
      <c r="B1611" s="31"/>
      <c r="J1611" s="29"/>
      <c r="K1611" s="39"/>
      <c r="L1611" s="35"/>
      <c r="M1611" s="81"/>
      <c r="N1611" s="82"/>
      <c r="O1611" s="83"/>
      <c r="P1611" s="84"/>
      <c r="Q1611" s="82"/>
      <c r="R1611" s="83"/>
      <c r="S1611" s="69"/>
      <c r="T1611" s="63"/>
      <c r="U1611" s="141"/>
      <c r="V1611" s="74"/>
      <c r="W1611" s="145"/>
      <c r="X1611" s="60"/>
      <c r="Y1611" s="31"/>
      <c r="AA1611" s="33"/>
      <c r="AB1611" s="31"/>
    </row>
    <row r="1612" spans="1:28" s="2" customFormat="1">
      <c r="A1612" s="27"/>
      <c r="B1612" s="31"/>
      <c r="J1612" s="29"/>
      <c r="K1612" s="39"/>
      <c r="L1612" s="35"/>
      <c r="M1612" s="81"/>
      <c r="N1612" s="82"/>
      <c r="O1612" s="83"/>
      <c r="P1612" s="84"/>
      <c r="Q1612" s="82"/>
      <c r="R1612" s="83"/>
      <c r="S1612" s="69"/>
      <c r="T1612" s="63"/>
      <c r="U1612" s="141"/>
      <c r="V1612" s="74"/>
      <c r="W1612" s="145"/>
      <c r="X1612" s="60"/>
      <c r="Y1612" s="31"/>
      <c r="AA1612" s="33"/>
      <c r="AB1612" s="31"/>
    </row>
    <row r="1613" spans="1:28" s="2" customFormat="1">
      <c r="A1613" s="27"/>
      <c r="B1613" s="31"/>
      <c r="J1613" s="29"/>
      <c r="K1613" s="39"/>
      <c r="L1613" s="35"/>
      <c r="M1613" s="81"/>
      <c r="N1613" s="82"/>
      <c r="O1613" s="83"/>
      <c r="P1613" s="84"/>
      <c r="Q1613" s="82"/>
      <c r="R1613" s="83"/>
      <c r="S1613" s="69"/>
      <c r="T1613" s="63"/>
      <c r="U1613" s="141"/>
      <c r="V1613" s="74"/>
      <c r="W1613" s="145"/>
      <c r="X1613" s="60"/>
      <c r="Y1613" s="31"/>
      <c r="AA1613" s="33"/>
      <c r="AB1613" s="31"/>
    </row>
    <row r="1614" spans="1:28" s="2" customFormat="1">
      <c r="A1614" s="27"/>
      <c r="B1614" s="31"/>
      <c r="J1614" s="29"/>
      <c r="K1614" s="39"/>
      <c r="L1614" s="35"/>
      <c r="M1614" s="81"/>
      <c r="N1614" s="82"/>
      <c r="O1614" s="83"/>
      <c r="P1614" s="84"/>
      <c r="Q1614" s="82"/>
      <c r="R1614" s="83"/>
      <c r="S1614" s="69"/>
      <c r="T1614" s="63"/>
      <c r="U1614" s="141"/>
      <c r="V1614" s="74"/>
      <c r="W1614" s="145"/>
      <c r="X1614" s="60"/>
      <c r="Y1614" s="31"/>
      <c r="AA1614" s="33"/>
      <c r="AB1614" s="31"/>
    </row>
    <row r="1615" spans="1:28" s="2" customFormat="1">
      <c r="A1615" s="27"/>
      <c r="B1615" s="31"/>
      <c r="J1615" s="29"/>
      <c r="K1615" s="39"/>
      <c r="L1615" s="35"/>
      <c r="M1615" s="81"/>
      <c r="N1615" s="82"/>
      <c r="O1615" s="83"/>
      <c r="P1615" s="84"/>
      <c r="Q1615" s="82"/>
      <c r="R1615" s="83"/>
      <c r="S1615" s="69"/>
      <c r="T1615" s="63"/>
      <c r="U1615" s="141"/>
      <c r="V1615" s="74"/>
      <c r="W1615" s="145"/>
      <c r="X1615" s="60"/>
      <c r="Y1615" s="31"/>
      <c r="AA1615" s="33"/>
      <c r="AB1615" s="31"/>
    </row>
    <row r="1616" spans="1:28" s="2" customFormat="1">
      <c r="A1616" s="27"/>
      <c r="B1616" s="31"/>
      <c r="J1616" s="29"/>
      <c r="K1616" s="39"/>
      <c r="L1616" s="35"/>
      <c r="M1616" s="81"/>
      <c r="N1616" s="82"/>
      <c r="O1616" s="83"/>
      <c r="P1616" s="84"/>
      <c r="Q1616" s="82"/>
      <c r="R1616" s="83"/>
      <c r="S1616" s="69"/>
      <c r="T1616" s="63"/>
      <c r="U1616" s="141"/>
      <c r="V1616" s="74"/>
      <c r="W1616" s="145"/>
      <c r="X1616" s="60"/>
      <c r="Y1616" s="31"/>
      <c r="AA1616" s="33"/>
      <c r="AB1616" s="31"/>
    </row>
    <row r="1617" spans="1:28" s="2" customFormat="1">
      <c r="A1617" s="27"/>
      <c r="B1617" s="31"/>
      <c r="J1617" s="29"/>
      <c r="K1617" s="39"/>
      <c r="L1617" s="35"/>
      <c r="M1617" s="81"/>
      <c r="N1617" s="82"/>
      <c r="O1617" s="83"/>
      <c r="P1617" s="84"/>
      <c r="Q1617" s="82"/>
      <c r="R1617" s="83"/>
      <c r="S1617" s="69"/>
      <c r="T1617" s="63"/>
      <c r="U1617" s="141"/>
      <c r="V1617" s="74"/>
      <c r="W1617" s="145"/>
      <c r="X1617" s="60"/>
      <c r="Y1617" s="31"/>
      <c r="AA1617" s="33"/>
      <c r="AB1617" s="31"/>
    </row>
    <row r="1618" spans="1:28" s="2" customFormat="1">
      <c r="A1618" s="27"/>
      <c r="B1618" s="31"/>
      <c r="J1618" s="29"/>
      <c r="K1618" s="39"/>
      <c r="L1618" s="35"/>
      <c r="M1618" s="81"/>
      <c r="N1618" s="82"/>
      <c r="O1618" s="83"/>
      <c r="P1618" s="84"/>
      <c r="Q1618" s="82"/>
      <c r="R1618" s="83"/>
      <c r="S1618" s="69"/>
      <c r="T1618" s="63"/>
      <c r="U1618" s="141"/>
      <c r="V1618" s="74"/>
      <c r="W1618" s="145"/>
      <c r="X1618" s="60"/>
      <c r="Y1618" s="31"/>
      <c r="AA1618" s="33"/>
      <c r="AB1618" s="31"/>
    </row>
    <row r="1619" spans="1:28" s="2" customFormat="1">
      <c r="A1619" s="27"/>
      <c r="B1619" s="31"/>
      <c r="J1619" s="29"/>
      <c r="K1619" s="39"/>
      <c r="L1619" s="35"/>
      <c r="M1619" s="81"/>
      <c r="N1619" s="82"/>
      <c r="O1619" s="83"/>
      <c r="P1619" s="84"/>
      <c r="Q1619" s="82"/>
      <c r="R1619" s="83"/>
      <c r="S1619" s="69"/>
      <c r="T1619" s="63"/>
      <c r="U1619" s="141"/>
      <c r="V1619" s="74"/>
      <c r="W1619" s="145"/>
      <c r="X1619" s="60"/>
      <c r="Y1619" s="31"/>
      <c r="AA1619" s="33"/>
      <c r="AB1619" s="31"/>
    </row>
    <row r="1620" spans="1:28" s="2" customFormat="1">
      <c r="A1620" s="27"/>
      <c r="B1620" s="31"/>
      <c r="J1620" s="29"/>
      <c r="K1620" s="39"/>
      <c r="L1620" s="35"/>
      <c r="M1620" s="81"/>
      <c r="N1620" s="82"/>
      <c r="O1620" s="83"/>
      <c r="P1620" s="84"/>
      <c r="Q1620" s="82"/>
      <c r="R1620" s="83"/>
      <c r="S1620" s="69"/>
      <c r="T1620" s="63"/>
      <c r="U1620" s="141"/>
      <c r="V1620" s="74"/>
      <c r="W1620" s="145"/>
      <c r="X1620" s="60"/>
      <c r="Y1620" s="31"/>
      <c r="AA1620" s="33"/>
      <c r="AB1620" s="31"/>
    </row>
    <row r="1621" spans="1:28" s="2" customFormat="1">
      <c r="A1621" s="27"/>
      <c r="B1621" s="31"/>
      <c r="J1621" s="29"/>
      <c r="K1621" s="39"/>
      <c r="L1621" s="35"/>
      <c r="M1621" s="81"/>
      <c r="N1621" s="82"/>
      <c r="O1621" s="83"/>
      <c r="P1621" s="84"/>
      <c r="Q1621" s="82"/>
      <c r="R1621" s="83"/>
      <c r="S1621" s="69"/>
      <c r="T1621" s="63"/>
      <c r="U1621" s="141"/>
      <c r="V1621" s="74"/>
      <c r="W1621" s="145"/>
      <c r="X1621" s="60"/>
      <c r="Y1621" s="31"/>
      <c r="AA1621" s="33"/>
      <c r="AB1621" s="31"/>
    </row>
    <row r="1622" spans="1:28" s="2" customFormat="1">
      <c r="A1622" s="27"/>
      <c r="B1622" s="31"/>
      <c r="J1622" s="29"/>
      <c r="K1622" s="39"/>
      <c r="L1622" s="35"/>
      <c r="M1622" s="81"/>
      <c r="N1622" s="82"/>
      <c r="O1622" s="83"/>
      <c r="P1622" s="84"/>
      <c r="Q1622" s="82"/>
      <c r="R1622" s="83"/>
      <c r="S1622" s="69"/>
      <c r="T1622" s="63"/>
      <c r="U1622" s="141"/>
      <c r="V1622" s="74"/>
      <c r="W1622" s="145"/>
      <c r="X1622" s="60"/>
      <c r="Y1622" s="31"/>
      <c r="AA1622" s="33"/>
      <c r="AB1622" s="31"/>
    </row>
    <row r="1623" spans="1:28" s="2" customFormat="1">
      <c r="A1623" s="27"/>
      <c r="B1623" s="31"/>
      <c r="J1623" s="29"/>
      <c r="K1623" s="39"/>
      <c r="L1623" s="35"/>
      <c r="M1623" s="81"/>
      <c r="N1623" s="82"/>
      <c r="O1623" s="83"/>
      <c r="P1623" s="84"/>
      <c r="Q1623" s="82"/>
      <c r="R1623" s="83"/>
      <c r="S1623" s="69"/>
      <c r="T1623" s="63"/>
      <c r="U1623" s="141"/>
      <c r="V1623" s="74"/>
      <c r="W1623" s="145"/>
      <c r="X1623" s="60"/>
      <c r="Y1623" s="31"/>
      <c r="AA1623" s="33"/>
      <c r="AB1623" s="31"/>
    </row>
    <row r="1624" spans="1:28" s="2" customFormat="1">
      <c r="A1624" s="27"/>
      <c r="B1624" s="31"/>
      <c r="J1624" s="29"/>
      <c r="K1624" s="39"/>
      <c r="L1624" s="35"/>
      <c r="M1624" s="81"/>
      <c r="N1624" s="82"/>
      <c r="O1624" s="83"/>
      <c r="P1624" s="84"/>
      <c r="Q1624" s="82"/>
      <c r="R1624" s="83"/>
      <c r="S1624" s="69"/>
      <c r="T1624" s="63"/>
      <c r="U1624" s="141"/>
      <c r="V1624" s="74"/>
      <c r="W1624" s="145"/>
      <c r="X1624" s="60"/>
      <c r="Y1624" s="31"/>
      <c r="AA1624" s="33"/>
      <c r="AB1624" s="31"/>
    </row>
    <row r="1625" spans="1:28" s="2" customFormat="1">
      <c r="A1625" s="27"/>
      <c r="B1625" s="31"/>
      <c r="J1625" s="29"/>
      <c r="K1625" s="39"/>
      <c r="L1625" s="35"/>
      <c r="M1625" s="81"/>
      <c r="N1625" s="82"/>
      <c r="O1625" s="83"/>
      <c r="P1625" s="84"/>
      <c r="Q1625" s="82"/>
      <c r="R1625" s="83"/>
      <c r="S1625" s="69"/>
      <c r="T1625" s="63"/>
      <c r="U1625" s="141"/>
      <c r="V1625" s="74"/>
      <c r="W1625" s="145"/>
      <c r="X1625" s="60"/>
      <c r="Y1625" s="31"/>
      <c r="AA1625" s="33"/>
      <c r="AB1625" s="31"/>
    </row>
    <row r="1626" spans="1:28" s="2" customFormat="1">
      <c r="A1626" s="27"/>
      <c r="B1626" s="31"/>
      <c r="J1626" s="29"/>
      <c r="K1626" s="39"/>
      <c r="L1626" s="35"/>
      <c r="M1626" s="81"/>
      <c r="N1626" s="82"/>
      <c r="O1626" s="83"/>
      <c r="P1626" s="84"/>
      <c r="Q1626" s="82"/>
      <c r="R1626" s="83"/>
      <c r="S1626" s="69"/>
      <c r="T1626" s="63"/>
      <c r="U1626" s="141"/>
      <c r="V1626" s="74"/>
      <c r="W1626" s="145"/>
      <c r="X1626" s="60"/>
      <c r="Y1626" s="31"/>
      <c r="AA1626" s="33"/>
      <c r="AB1626" s="31"/>
    </row>
    <row r="1627" spans="1:28" s="2" customFormat="1">
      <c r="A1627" s="27"/>
      <c r="B1627" s="31"/>
      <c r="J1627" s="29"/>
      <c r="K1627" s="39"/>
      <c r="L1627" s="35"/>
      <c r="M1627" s="81"/>
      <c r="N1627" s="82"/>
      <c r="O1627" s="83"/>
      <c r="P1627" s="84"/>
      <c r="Q1627" s="82"/>
      <c r="R1627" s="83"/>
      <c r="S1627" s="69"/>
      <c r="T1627" s="63"/>
      <c r="U1627" s="141"/>
      <c r="V1627" s="74"/>
      <c r="W1627" s="145"/>
      <c r="X1627" s="60"/>
      <c r="Y1627" s="31"/>
      <c r="AA1627" s="33"/>
      <c r="AB1627" s="31"/>
    </row>
    <row r="1628" spans="1:28" s="2" customFormat="1">
      <c r="A1628" s="27"/>
      <c r="B1628" s="31"/>
      <c r="J1628" s="29"/>
      <c r="K1628" s="39"/>
      <c r="L1628" s="35"/>
      <c r="M1628" s="81"/>
      <c r="N1628" s="82"/>
      <c r="O1628" s="83"/>
      <c r="P1628" s="84"/>
      <c r="Q1628" s="82"/>
      <c r="R1628" s="83"/>
      <c r="S1628" s="69"/>
      <c r="T1628" s="63"/>
      <c r="U1628" s="141"/>
      <c r="V1628" s="74"/>
      <c r="W1628" s="145"/>
      <c r="X1628" s="60"/>
      <c r="Y1628" s="31"/>
      <c r="AA1628" s="33"/>
      <c r="AB1628" s="31"/>
    </row>
    <row r="1629" spans="1:28" s="2" customFormat="1">
      <c r="A1629" s="27"/>
      <c r="B1629" s="31"/>
      <c r="J1629" s="29"/>
      <c r="K1629" s="39"/>
      <c r="L1629" s="35"/>
      <c r="M1629" s="81"/>
      <c r="N1629" s="82"/>
      <c r="O1629" s="83"/>
      <c r="P1629" s="84"/>
      <c r="Q1629" s="82"/>
      <c r="R1629" s="83"/>
      <c r="S1629" s="69"/>
      <c r="T1629" s="63"/>
      <c r="U1629" s="141"/>
      <c r="V1629" s="74"/>
      <c r="W1629" s="145"/>
      <c r="X1629" s="60"/>
      <c r="Y1629" s="31"/>
      <c r="AA1629" s="33"/>
      <c r="AB1629" s="31"/>
    </row>
    <row r="1630" spans="1:28" s="2" customFormat="1">
      <c r="A1630" s="27"/>
      <c r="B1630" s="31"/>
      <c r="J1630" s="29"/>
      <c r="K1630" s="39"/>
      <c r="L1630" s="35"/>
      <c r="M1630" s="81"/>
      <c r="N1630" s="82"/>
      <c r="O1630" s="83"/>
      <c r="P1630" s="84"/>
      <c r="Q1630" s="82"/>
      <c r="R1630" s="83"/>
      <c r="S1630" s="69"/>
      <c r="T1630" s="63"/>
      <c r="U1630" s="141"/>
      <c r="V1630" s="74"/>
      <c r="W1630" s="145"/>
      <c r="X1630" s="60"/>
      <c r="Y1630" s="31"/>
      <c r="AA1630" s="33"/>
      <c r="AB1630" s="31"/>
    </row>
    <row r="1631" spans="1:28" s="2" customFormat="1">
      <c r="A1631" s="27"/>
      <c r="B1631" s="31"/>
      <c r="J1631" s="29"/>
      <c r="K1631" s="39"/>
      <c r="L1631" s="35"/>
      <c r="M1631" s="81"/>
      <c r="N1631" s="82"/>
      <c r="O1631" s="83"/>
      <c r="P1631" s="84"/>
      <c r="Q1631" s="82"/>
      <c r="R1631" s="83"/>
      <c r="S1631" s="69"/>
      <c r="T1631" s="63"/>
      <c r="U1631" s="141"/>
      <c r="V1631" s="74"/>
      <c r="W1631" s="145"/>
      <c r="X1631" s="60"/>
      <c r="Y1631" s="31"/>
      <c r="AA1631" s="33"/>
      <c r="AB1631" s="31"/>
    </row>
    <row r="1632" spans="1:28" s="2" customFormat="1">
      <c r="A1632" s="27"/>
      <c r="B1632" s="31"/>
      <c r="J1632" s="29"/>
      <c r="K1632" s="39"/>
      <c r="L1632" s="35"/>
      <c r="M1632" s="81"/>
      <c r="N1632" s="82"/>
      <c r="O1632" s="83"/>
      <c r="P1632" s="84"/>
      <c r="Q1632" s="82"/>
      <c r="R1632" s="83"/>
      <c r="S1632" s="69"/>
      <c r="T1632" s="63"/>
      <c r="U1632" s="141"/>
      <c r="V1632" s="74"/>
      <c r="W1632" s="145"/>
      <c r="X1632" s="60"/>
      <c r="Y1632" s="31"/>
      <c r="AA1632" s="33"/>
      <c r="AB1632" s="31"/>
    </row>
    <row r="1633" spans="1:28" s="2" customFormat="1">
      <c r="A1633" s="27"/>
      <c r="B1633" s="31"/>
      <c r="J1633" s="29"/>
      <c r="K1633" s="39"/>
      <c r="L1633" s="35"/>
      <c r="M1633" s="81"/>
      <c r="N1633" s="82"/>
      <c r="O1633" s="83"/>
      <c r="P1633" s="84"/>
      <c r="Q1633" s="82"/>
      <c r="R1633" s="83"/>
      <c r="S1633" s="69"/>
      <c r="T1633" s="63"/>
      <c r="U1633" s="141"/>
      <c r="V1633" s="74"/>
      <c r="W1633" s="145"/>
      <c r="X1633" s="60"/>
      <c r="Y1633" s="31"/>
      <c r="AA1633" s="33"/>
      <c r="AB1633" s="31"/>
    </row>
    <row r="1634" spans="1:28" s="2" customFormat="1">
      <c r="A1634" s="27"/>
      <c r="B1634" s="31"/>
      <c r="J1634" s="29"/>
      <c r="K1634" s="39"/>
      <c r="L1634" s="35"/>
      <c r="M1634" s="81"/>
      <c r="N1634" s="82"/>
      <c r="O1634" s="83"/>
      <c r="P1634" s="84"/>
      <c r="Q1634" s="82"/>
      <c r="R1634" s="83"/>
      <c r="S1634" s="69"/>
      <c r="T1634" s="63"/>
      <c r="U1634" s="141"/>
      <c r="V1634" s="74"/>
      <c r="W1634" s="145"/>
      <c r="X1634" s="60"/>
      <c r="Y1634" s="31"/>
      <c r="AA1634" s="33"/>
      <c r="AB1634" s="31"/>
    </row>
    <row r="1635" spans="1:28" s="2" customFormat="1">
      <c r="A1635" s="27"/>
      <c r="B1635" s="31"/>
      <c r="J1635" s="29"/>
      <c r="K1635" s="39"/>
      <c r="L1635" s="35"/>
      <c r="M1635" s="81"/>
      <c r="N1635" s="82"/>
      <c r="O1635" s="83"/>
      <c r="P1635" s="84"/>
      <c r="Q1635" s="82"/>
      <c r="R1635" s="83"/>
      <c r="S1635" s="69"/>
      <c r="T1635" s="63"/>
      <c r="U1635" s="141"/>
      <c r="V1635" s="74"/>
      <c r="W1635" s="145"/>
      <c r="X1635" s="60"/>
      <c r="Y1635" s="31"/>
      <c r="AA1635" s="33"/>
      <c r="AB1635" s="31"/>
    </row>
    <row r="1636" spans="1:28" s="2" customFormat="1">
      <c r="A1636" s="27"/>
      <c r="B1636" s="31"/>
      <c r="J1636" s="29"/>
      <c r="K1636" s="39"/>
      <c r="L1636" s="35"/>
      <c r="M1636" s="81"/>
      <c r="N1636" s="82"/>
      <c r="O1636" s="83"/>
      <c r="P1636" s="84"/>
      <c r="Q1636" s="82"/>
      <c r="R1636" s="83"/>
      <c r="S1636" s="69"/>
      <c r="T1636" s="63"/>
      <c r="U1636" s="141"/>
      <c r="V1636" s="74"/>
      <c r="W1636" s="145"/>
      <c r="X1636" s="60"/>
      <c r="Y1636" s="31"/>
      <c r="AA1636" s="33"/>
      <c r="AB1636" s="31"/>
    </row>
    <row r="1637" spans="1:28" s="2" customFormat="1">
      <c r="A1637" s="27"/>
      <c r="B1637" s="31"/>
      <c r="J1637" s="29"/>
      <c r="K1637" s="39"/>
      <c r="L1637" s="35"/>
      <c r="M1637" s="81"/>
      <c r="N1637" s="82"/>
      <c r="O1637" s="83"/>
      <c r="P1637" s="84"/>
      <c r="Q1637" s="82"/>
      <c r="R1637" s="83"/>
      <c r="S1637" s="69"/>
      <c r="T1637" s="63"/>
      <c r="U1637" s="141"/>
      <c r="V1637" s="74"/>
      <c r="W1637" s="145"/>
      <c r="X1637" s="60"/>
      <c r="Y1637" s="31"/>
      <c r="AA1637" s="33"/>
      <c r="AB1637" s="31"/>
    </row>
    <row r="1638" spans="1:28" s="2" customFormat="1">
      <c r="A1638" s="27"/>
      <c r="B1638" s="31"/>
      <c r="J1638" s="29"/>
      <c r="K1638" s="39"/>
      <c r="L1638" s="35"/>
      <c r="M1638" s="81"/>
      <c r="N1638" s="82"/>
      <c r="O1638" s="83"/>
      <c r="P1638" s="84"/>
      <c r="Q1638" s="82"/>
      <c r="R1638" s="83"/>
      <c r="S1638" s="69"/>
      <c r="T1638" s="63"/>
      <c r="U1638" s="141"/>
      <c r="V1638" s="74"/>
      <c r="W1638" s="145"/>
      <c r="X1638" s="60"/>
      <c r="Y1638" s="31"/>
      <c r="AA1638" s="33"/>
      <c r="AB1638" s="31"/>
    </row>
    <row r="1639" spans="1:28" s="2" customFormat="1">
      <c r="A1639" s="27"/>
      <c r="B1639" s="31"/>
      <c r="J1639" s="29"/>
      <c r="K1639" s="39"/>
      <c r="L1639" s="35"/>
      <c r="M1639" s="81"/>
      <c r="N1639" s="82"/>
      <c r="O1639" s="83"/>
      <c r="P1639" s="84"/>
      <c r="Q1639" s="82"/>
      <c r="R1639" s="83"/>
      <c r="S1639" s="69"/>
      <c r="T1639" s="63"/>
      <c r="U1639" s="141"/>
      <c r="V1639" s="74"/>
      <c r="W1639" s="145"/>
      <c r="X1639" s="60"/>
      <c r="Y1639" s="31"/>
      <c r="AA1639" s="33"/>
      <c r="AB1639" s="31"/>
    </row>
    <row r="1640" spans="1:28" s="2" customFormat="1">
      <c r="A1640" s="27"/>
      <c r="B1640" s="31"/>
      <c r="J1640" s="29"/>
      <c r="K1640" s="39"/>
      <c r="L1640" s="35"/>
      <c r="M1640" s="81"/>
      <c r="N1640" s="82"/>
      <c r="O1640" s="83"/>
      <c r="P1640" s="84"/>
      <c r="Q1640" s="82"/>
      <c r="R1640" s="83"/>
      <c r="S1640" s="69"/>
      <c r="T1640" s="63"/>
      <c r="U1640" s="141"/>
      <c r="V1640" s="74"/>
      <c r="W1640" s="145"/>
      <c r="X1640" s="60"/>
      <c r="Y1640" s="31"/>
      <c r="AA1640" s="33"/>
      <c r="AB1640" s="31"/>
    </row>
    <row r="1641" spans="1:28" s="2" customFormat="1">
      <c r="A1641" s="27"/>
      <c r="B1641" s="31"/>
      <c r="J1641" s="29"/>
      <c r="K1641" s="39"/>
      <c r="L1641" s="35"/>
      <c r="M1641" s="81"/>
      <c r="N1641" s="82"/>
      <c r="O1641" s="83"/>
      <c r="P1641" s="84"/>
      <c r="Q1641" s="82"/>
      <c r="R1641" s="83"/>
      <c r="S1641" s="69"/>
      <c r="T1641" s="63"/>
      <c r="U1641" s="141"/>
      <c r="V1641" s="74"/>
      <c r="W1641" s="145"/>
      <c r="X1641" s="60"/>
      <c r="Y1641" s="31"/>
      <c r="AA1641" s="33"/>
      <c r="AB1641" s="31"/>
    </row>
    <row r="1642" spans="1:28" s="2" customFormat="1">
      <c r="A1642" s="27"/>
      <c r="B1642" s="31"/>
      <c r="J1642" s="29"/>
      <c r="K1642" s="39"/>
      <c r="L1642" s="35"/>
      <c r="M1642" s="81"/>
      <c r="N1642" s="82"/>
      <c r="O1642" s="83"/>
      <c r="P1642" s="84"/>
      <c r="Q1642" s="82"/>
      <c r="R1642" s="83"/>
      <c r="S1642" s="69"/>
      <c r="T1642" s="63"/>
      <c r="U1642" s="141"/>
      <c r="V1642" s="74"/>
      <c r="W1642" s="145"/>
      <c r="X1642" s="60"/>
      <c r="Y1642" s="31"/>
      <c r="AA1642" s="33"/>
      <c r="AB1642" s="31"/>
    </row>
    <row r="1643" spans="1:28" s="2" customFormat="1">
      <c r="A1643" s="27"/>
      <c r="B1643" s="31"/>
      <c r="J1643" s="29"/>
      <c r="K1643" s="39"/>
      <c r="L1643" s="35"/>
      <c r="M1643" s="81"/>
      <c r="N1643" s="82"/>
      <c r="O1643" s="83"/>
      <c r="P1643" s="84"/>
      <c r="Q1643" s="82"/>
      <c r="R1643" s="83"/>
      <c r="S1643" s="69"/>
      <c r="T1643" s="63"/>
      <c r="U1643" s="141"/>
      <c r="V1643" s="74"/>
      <c r="W1643" s="145"/>
      <c r="X1643" s="60"/>
      <c r="Y1643" s="31"/>
      <c r="AA1643" s="33"/>
      <c r="AB1643" s="31"/>
    </row>
    <row r="1644" spans="1:28" s="2" customFormat="1">
      <c r="A1644" s="27"/>
      <c r="B1644" s="31"/>
      <c r="J1644" s="29"/>
      <c r="K1644" s="39"/>
      <c r="L1644" s="35"/>
      <c r="M1644" s="81"/>
      <c r="N1644" s="82"/>
      <c r="O1644" s="83"/>
      <c r="P1644" s="84"/>
      <c r="Q1644" s="82"/>
      <c r="R1644" s="83"/>
      <c r="S1644" s="69"/>
      <c r="T1644" s="63"/>
      <c r="U1644" s="141"/>
      <c r="V1644" s="74"/>
      <c r="W1644" s="145"/>
      <c r="X1644" s="60"/>
      <c r="Y1644" s="31"/>
      <c r="AA1644" s="33"/>
      <c r="AB1644" s="31"/>
    </row>
    <row r="1645" spans="1:28" s="2" customFormat="1">
      <c r="A1645" s="27"/>
      <c r="B1645" s="31"/>
      <c r="J1645" s="29"/>
      <c r="K1645" s="39"/>
      <c r="L1645" s="35"/>
      <c r="M1645" s="81"/>
      <c r="N1645" s="82"/>
      <c r="O1645" s="83"/>
      <c r="P1645" s="84"/>
      <c r="Q1645" s="82"/>
      <c r="R1645" s="83"/>
      <c r="S1645" s="69"/>
      <c r="T1645" s="63"/>
      <c r="U1645" s="141"/>
      <c r="V1645" s="74"/>
      <c r="W1645" s="145"/>
      <c r="X1645" s="60"/>
      <c r="Y1645" s="31"/>
      <c r="AA1645" s="33"/>
      <c r="AB1645" s="31"/>
    </row>
    <row r="1646" spans="1:28" s="2" customFormat="1">
      <c r="A1646" s="27"/>
      <c r="B1646" s="31"/>
      <c r="J1646" s="29"/>
      <c r="K1646" s="39"/>
      <c r="L1646" s="35"/>
      <c r="M1646" s="81"/>
      <c r="N1646" s="82"/>
      <c r="O1646" s="83"/>
      <c r="P1646" s="84"/>
      <c r="Q1646" s="82"/>
      <c r="R1646" s="83"/>
      <c r="S1646" s="69"/>
      <c r="T1646" s="63"/>
      <c r="U1646" s="141"/>
      <c r="V1646" s="74"/>
      <c r="W1646" s="145"/>
      <c r="X1646" s="60"/>
      <c r="Y1646" s="31"/>
      <c r="AA1646" s="33"/>
      <c r="AB1646" s="31"/>
    </row>
    <row r="1647" spans="1:28" s="2" customFormat="1">
      <c r="A1647" s="27"/>
      <c r="B1647" s="31"/>
      <c r="J1647" s="29"/>
      <c r="K1647" s="39"/>
      <c r="L1647" s="35"/>
      <c r="M1647" s="81"/>
      <c r="N1647" s="82"/>
      <c r="O1647" s="83"/>
      <c r="P1647" s="84"/>
      <c r="Q1647" s="82"/>
      <c r="R1647" s="83"/>
      <c r="S1647" s="69"/>
      <c r="T1647" s="63"/>
      <c r="U1647" s="141"/>
      <c r="V1647" s="74"/>
      <c r="W1647" s="145"/>
      <c r="X1647" s="60"/>
      <c r="Y1647" s="31"/>
      <c r="AA1647" s="33"/>
      <c r="AB1647" s="31"/>
    </row>
    <row r="1648" spans="1:28" s="2" customFormat="1">
      <c r="A1648" s="27"/>
      <c r="B1648" s="31"/>
      <c r="J1648" s="29"/>
      <c r="K1648" s="39"/>
      <c r="L1648" s="35"/>
      <c r="M1648" s="81"/>
      <c r="N1648" s="82"/>
      <c r="O1648" s="83"/>
      <c r="P1648" s="84"/>
      <c r="Q1648" s="82"/>
      <c r="R1648" s="83"/>
      <c r="S1648" s="69"/>
      <c r="T1648" s="63"/>
      <c r="U1648" s="141"/>
      <c r="V1648" s="74"/>
      <c r="W1648" s="145"/>
      <c r="X1648" s="60"/>
      <c r="Y1648" s="31"/>
      <c r="AA1648" s="33"/>
      <c r="AB1648" s="31"/>
    </row>
    <row r="1649" spans="1:28" s="2" customFormat="1">
      <c r="A1649" s="27"/>
      <c r="B1649" s="31"/>
      <c r="J1649" s="29"/>
      <c r="K1649" s="39"/>
      <c r="L1649" s="35"/>
      <c r="M1649" s="81"/>
      <c r="N1649" s="82"/>
      <c r="O1649" s="83"/>
      <c r="P1649" s="84"/>
      <c r="Q1649" s="82"/>
      <c r="R1649" s="83"/>
      <c r="S1649" s="69"/>
      <c r="T1649" s="63"/>
      <c r="U1649" s="141"/>
      <c r="V1649" s="74"/>
      <c r="W1649" s="145"/>
      <c r="X1649" s="60"/>
      <c r="Y1649" s="31"/>
      <c r="AA1649" s="33"/>
      <c r="AB1649" s="31"/>
    </row>
    <row r="1650" spans="1:28" s="2" customFormat="1">
      <c r="A1650" s="27"/>
      <c r="B1650" s="31"/>
      <c r="J1650" s="29"/>
      <c r="K1650" s="39"/>
      <c r="L1650" s="35"/>
      <c r="M1650" s="81"/>
      <c r="N1650" s="82"/>
      <c r="O1650" s="83"/>
      <c r="P1650" s="84"/>
      <c r="Q1650" s="82"/>
      <c r="R1650" s="83"/>
      <c r="S1650" s="69"/>
      <c r="T1650" s="63"/>
      <c r="U1650" s="141"/>
      <c r="V1650" s="74"/>
      <c r="W1650" s="145"/>
      <c r="X1650" s="60"/>
      <c r="Y1650" s="31"/>
      <c r="AA1650" s="33"/>
      <c r="AB1650" s="31"/>
    </row>
    <row r="1651" spans="1:28" s="2" customFormat="1">
      <c r="A1651" s="27"/>
      <c r="B1651" s="31"/>
      <c r="J1651" s="29"/>
      <c r="K1651" s="39"/>
      <c r="L1651" s="35"/>
      <c r="M1651" s="81"/>
      <c r="N1651" s="82"/>
      <c r="O1651" s="83"/>
      <c r="P1651" s="84"/>
      <c r="Q1651" s="82"/>
      <c r="R1651" s="83"/>
      <c r="S1651" s="69"/>
      <c r="T1651" s="63"/>
      <c r="U1651" s="141"/>
      <c r="V1651" s="74"/>
      <c r="W1651" s="145"/>
      <c r="X1651" s="60"/>
      <c r="Y1651" s="31"/>
      <c r="AA1651" s="33"/>
      <c r="AB1651" s="31"/>
    </row>
    <row r="1652" spans="1:28" s="2" customFormat="1">
      <c r="A1652" s="27"/>
      <c r="B1652" s="31"/>
      <c r="J1652" s="29"/>
      <c r="K1652" s="39"/>
      <c r="L1652" s="35"/>
      <c r="M1652" s="81"/>
      <c r="N1652" s="82"/>
      <c r="O1652" s="83"/>
      <c r="P1652" s="84"/>
      <c r="Q1652" s="82"/>
      <c r="R1652" s="83"/>
      <c r="S1652" s="69"/>
      <c r="T1652" s="63"/>
      <c r="U1652" s="141"/>
      <c r="V1652" s="74"/>
      <c r="W1652" s="145"/>
      <c r="X1652" s="60"/>
      <c r="Y1652" s="31"/>
      <c r="AA1652" s="33"/>
      <c r="AB1652" s="31"/>
    </row>
    <row r="1653" spans="1:28" s="2" customFormat="1">
      <c r="A1653" s="27"/>
      <c r="B1653" s="31"/>
      <c r="J1653" s="29"/>
      <c r="K1653" s="39"/>
      <c r="L1653" s="35"/>
      <c r="M1653" s="81"/>
      <c r="N1653" s="82"/>
      <c r="O1653" s="83"/>
      <c r="P1653" s="84"/>
      <c r="Q1653" s="82"/>
      <c r="R1653" s="83"/>
      <c r="S1653" s="69"/>
      <c r="T1653" s="63"/>
      <c r="U1653" s="141"/>
      <c r="V1653" s="74"/>
      <c r="W1653" s="145"/>
      <c r="X1653" s="60"/>
      <c r="Y1653" s="31"/>
      <c r="AA1653" s="33"/>
      <c r="AB1653" s="31"/>
    </row>
    <row r="1654" spans="1:28" s="2" customFormat="1">
      <c r="A1654" s="27"/>
      <c r="B1654" s="31"/>
      <c r="J1654" s="29"/>
      <c r="K1654" s="39"/>
      <c r="L1654" s="35"/>
      <c r="M1654" s="81"/>
      <c r="N1654" s="82"/>
      <c r="O1654" s="83"/>
      <c r="P1654" s="84"/>
      <c r="Q1654" s="82"/>
      <c r="R1654" s="83"/>
      <c r="S1654" s="69"/>
      <c r="T1654" s="63"/>
      <c r="U1654" s="141"/>
      <c r="V1654" s="74"/>
      <c r="W1654" s="145"/>
      <c r="X1654" s="60"/>
      <c r="Y1654" s="31"/>
      <c r="AA1654" s="33"/>
      <c r="AB1654" s="31"/>
    </row>
    <row r="1655" spans="1:28" s="2" customFormat="1">
      <c r="A1655" s="27"/>
      <c r="B1655" s="31"/>
      <c r="J1655" s="29"/>
      <c r="K1655" s="39"/>
      <c r="L1655" s="35"/>
      <c r="M1655" s="81"/>
      <c r="N1655" s="82"/>
      <c r="O1655" s="83"/>
      <c r="P1655" s="84"/>
      <c r="Q1655" s="82"/>
      <c r="R1655" s="83"/>
      <c r="S1655" s="69"/>
      <c r="T1655" s="63"/>
      <c r="U1655" s="141"/>
      <c r="V1655" s="74"/>
      <c r="W1655" s="145"/>
      <c r="X1655" s="60"/>
      <c r="Y1655" s="31"/>
      <c r="AA1655" s="33"/>
      <c r="AB1655" s="31"/>
    </row>
    <row r="1656" spans="1:28" s="2" customFormat="1">
      <c r="A1656" s="27"/>
      <c r="B1656" s="31"/>
      <c r="J1656" s="29"/>
      <c r="K1656" s="39"/>
      <c r="L1656" s="35"/>
      <c r="M1656" s="81"/>
      <c r="N1656" s="82"/>
      <c r="O1656" s="83"/>
      <c r="P1656" s="84"/>
      <c r="Q1656" s="82"/>
      <c r="R1656" s="83"/>
      <c r="S1656" s="69"/>
      <c r="T1656" s="63"/>
      <c r="U1656" s="141"/>
      <c r="V1656" s="74"/>
      <c r="W1656" s="145"/>
      <c r="X1656" s="60"/>
      <c r="Y1656" s="31"/>
      <c r="AA1656" s="33"/>
      <c r="AB1656" s="31"/>
    </row>
    <row r="1657" spans="1:28" s="2" customFormat="1">
      <c r="A1657" s="27"/>
      <c r="B1657" s="31"/>
      <c r="J1657" s="29"/>
      <c r="K1657" s="39"/>
      <c r="L1657" s="35"/>
      <c r="M1657" s="81"/>
      <c r="N1657" s="82"/>
      <c r="O1657" s="83"/>
      <c r="P1657" s="84"/>
      <c r="Q1657" s="82"/>
      <c r="R1657" s="83"/>
      <c r="S1657" s="69"/>
      <c r="T1657" s="63"/>
      <c r="U1657" s="141"/>
      <c r="V1657" s="74"/>
      <c r="W1657" s="145"/>
      <c r="X1657" s="60"/>
      <c r="Y1657" s="31"/>
      <c r="AA1657" s="33"/>
      <c r="AB1657" s="31"/>
    </row>
    <row r="1658" spans="1:28" s="2" customFormat="1">
      <c r="A1658" s="27"/>
      <c r="B1658" s="31"/>
      <c r="J1658" s="29"/>
      <c r="K1658" s="39"/>
      <c r="L1658" s="35"/>
      <c r="M1658" s="81"/>
      <c r="N1658" s="82"/>
      <c r="O1658" s="83"/>
      <c r="P1658" s="84"/>
      <c r="Q1658" s="82"/>
      <c r="R1658" s="83"/>
      <c r="S1658" s="69"/>
      <c r="T1658" s="63"/>
      <c r="U1658" s="141"/>
      <c r="V1658" s="74"/>
      <c r="W1658" s="145"/>
      <c r="X1658" s="60"/>
      <c r="Y1658" s="31"/>
      <c r="AA1658" s="33"/>
      <c r="AB1658" s="31"/>
    </row>
    <row r="1659" spans="1:28" s="2" customFormat="1">
      <c r="A1659" s="27"/>
      <c r="B1659" s="31"/>
      <c r="J1659" s="29"/>
      <c r="K1659" s="39"/>
      <c r="L1659" s="35"/>
      <c r="M1659" s="81"/>
      <c r="N1659" s="82"/>
      <c r="O1659" s="83"/>
      <c r="P1659" s="84"/>
      <c r="Q1659" s="82"/>
      <c r="R1659" s="83"/>
      <c r="S1659" s="69"/>
      <c r="T1659" s="63"/>
      <c r="U1659" s="141"/>
      <c r="V1659" s="74"/>
      <c r="W1659" s="145"/>
      <c r="X1659" s="60"/>
      <c r="Y1659" s="31"/>
      <c r="AA1659" s="33"/>
      <c r="AB1659" s="31"/>
    </row>
    <row r="1660" spans="1:28" s="2" customFormat="1">
      <c r="A1660" s="27"/>
      <c r="B1660" s="31"/>
      <c r="J1660" s="29"/>
      <c r="K1660" s="39"/>
      <c r="L1660" s="35"/>
      <c r="M1660" s="81"/>
      <c r="N1660" s="82"/>
      <c r="O1660" s="83"/>
      <c r="P1660" s="84"/>
      <c r="Q1660" s="82"/>
      <c r="R1660" s="83"/>
      <c r="S1660" s="69"/>
      <c r="T1660" s="63"/>
      <c r="U1660" s="141"/>
      <c r="V1660" s="74"/>
      <c r="W1660" s="145"/>
      <c r="X1660" s="60"/>
      <c r="Y1660" s="31"/>
      <c r="AA1660" s="33"/>
      <c r="AB1660" s="31"/>
    </row>
    <row r="1661" spans="1:28" s="2" customFormat="1">
      <c r="A1661" s="27"/>
      <c r="B1661" s="31"/>
      <c r="J1661" s="29"/>
      <c r="K1661" s="39"/>
      <c r="L1661" s="35"/>
      <c r="M1661" s="81"/>
      <c r="N1661" s="82"/>
      <c r="O1661" s="83"/>
      <c r="P1661" s="84"/>
      <c r="Q1661" s="82"/>
      <c r="R1661" s="83"/>
      <c r="S1661" s="69"/>
      <c r="T1661" s="63"/>
      <c r="U1661" s="141"/>
      <c r="V1661" s="74"/>
      <c r="W1661" s="145"/>
      <c r="X1661" s="60"/>
      <c r="Y1661" s="31"/>
      <c r="AA1661" s="33"/>
      <c r="AB1661" s="31"/>
    </row>
    <row r="1662" spans="1:28" s="2" customFormat="1">
      <c r="A1662" s="27"/>
      <c r="B1662" s="31"/>
      <c r="J1662" s="29"/>
      <c r="K1662" s="39"/>
      <c r="L1662" s="35"/>
      <c r="M1662" s="81"/>
      <c r="N1662" s="82"/>
      <c r="O1662" s="83"/>
      <c r="P1662" s="84"/>
      <c r="Q1662" s="82"/>
      <c r="R1662" s="83"/>
      <c r="S1662" s="69"/>
      <c r="T1662" s="63"/>
      <c r="U1662" s="141"/>
      <c r="V1662" s="74"/>
      <c r="W1662" s="145"/>
      <c r="X1662" s="60"/>
      <c r="Y1662" s="31"/>
      <c r="AA1662" s="33"/>
      <c r="AB1662" s="31"/>
    </row>
    <row r="1663" spans="1:28" s="2" customFormat="1">
      <c r="A1663" s="27"/>
      <c r="B1663" s="31"/>
      <c r="J1663" s="29"/>
      <c r="K1663" s="39"/>
      <c r="L1663" s="35"/>
      <c r="M1663" s="81"/>
      <c r="N1663" s="82"/>
      <c r="O1663" s="83"/>
      <c r="P1663" s="84"/>
      <c r="Q1663" s="82"/>
      <c r="R1663" s="83"/>
      <c r="S1663" s="69"/>
      <c r="T1663" s="63"/>
      <c r="U1663" s="141"/>
      <c r="V1663" s="74"/>
      <c r="W1663" s="145"/>
      <c r="X1663" s="60"/>
      <c r="Y1663" s="31"/>
      <c r="AA1663" s="33"/>
      <c r="AB1663" s="31"/>
    </row>
    <row r="1664" spans="1:28" s="2" customFormat="1">
      <c r="A1664" s="27"/>
      <c r="B1664" s="31"/>
      <c r="J1664" s="29"/>
      <c r="K1664" s="39"/>
      <c r="L1664" s="35"/>
      <c r="M1664" s="81"/>
      <c r="N1664" s="82"/>
      <c r="O1664" s="83"/>
      <c r="P1664" s="84"/>
      <c r="Q1664" s="82"/>
      <c r="R1664" s="83"/>
      <c r="S1664" s="69"/>
      <c r="T1664" s="63"/>
      <c r="U1664" s="141"/>
      <c r="V1664" s="74"/>
      <c r="W1664" s="145"/>
      <c r="X1664" s="60"/>
      <c r="Y1664" s="31"/>
      <c r="AA1664" s="33"/>
      <c r="AB1664" s="31"/>
    </row>
    <row r="1665" spans="1:28" s="2" customFormat="1">
      <c r="A1665" s="27"/>
      <c r="B1665" s="31"/>
      <c r="J1665" s="29"/>
      <c r="K1665" s="39"/>
      <c r="L1665" s="35"/>
      <c r="M1665" s="81"/>
      <c r="N1665" s="82"/>
      <c r="O1665" s="83"/>
      <c r="P1665" s="84"/>
      <c r="Q1665" s="82"/>
      <c r="R1665" s="83"/>
      <c r="S1665" s="69"/>
      <c r="T1665" s="63"/>
      <c r="U1665" s="141"/>
      <c r="V1665" s="74"/>
      <c r="W1665" s="145"/>
      <c r="X1665" s="60"/>
      <c r="Y1665" s="31"/>
      <c r="AA1665" s="33"/>
      <c r="AB1665" s="31"/>
    </row>
    <row r="1666" spans="1:28" s="2" customFormat="1">
      <c r="A1666" s="27"/>
      <c r="B1666" s="31"/>
      <c r="J1666" s="29"/>
      <c r="K1666" s="39"/>
      <c r="L1666" s="35"/>
      <c r="M1666" s="81"/>
      <c r="N1666" s="82"/>
      <c r="O1666" s="83"/>
      <c r="P1666" s="84"/>
      <c r="Q1666" s="82"/>
      <c r="R1666" s="83"/>
      <c r="S1666" s="69"/>
      <c r="T1666" s="63"/>
      <c r="U1666" s="141"/>
      <c r="V1666" s="74"/>
      <c r="W1666" s="145"/>
      <c r="X1666" s="60"/>
      <c r="Y1666" s="31"/>
      <c r="AA1666" s="33"/>
      <c r="AB1666" s="31"/>
    </row>
    <row r="1667" spans="1:28" s="2" customFormat="1">
      <c r="A1667" s="27"/>
      <c r="B1667" s="31"/>
      <c r="J1667" s="29"/>
      <c r="K1667" s="39"/>
      <c r="L1667" s="35"/>
      <c r="M1667" s="81"/>
      <c r="N1667" s="82"/>
      <c r="O1667" s="83"/>
      <c r="P1667" s="84"/>
      <c r="Q1667" s="82"/>
      <c r="R1667" s="83"/>
      <c r="S1667" s="69"/>
      <c r="T1667" s="63"/>
      <c r="U1667" s="141"/>
      <c r="V1667" s="74"/>
      <c r="W1667" s="145"/>
      <c r="X1667" s="60"/>
      <c r="Y1667" s="31"/>
      <c r="AA1667" s="33"/>
      <c r="AB1667" s="31"/>
    </row>
    <row r="1668" spans="1:28" s="2" customFormat="1">
      <c r="A1668" s="27"/>
      <c r="B1668" s="31"/>
      <c r="J1668" s="29"/>
      <c r="K1668" s="39"/>
      <c r="L1668" s="35"/>
      <c r="M1668" s="81"/>
      <c r="N1668" s="82"/>
      <c r="O1668" s="83"/>
      <c r="P1668" s="84"/>
      <c r="Q1668" s="82"/>
      <c r="R1668" s="83"/>
      <c r="S1668" s="69"/>
      <c r="T1668" s="63"/>
      <c r="U1668" s="141"/>
      <c r="V1668" s="74"/>
      <c r="W1668" s="145"/>
      <c r="X1668" s="60"/>
      <c r="Y1668" s="31"/>
      <c r="AA1668" s="33"/>
      <c r="AB1668" s="31"/>
    </row>
    <row r="1669" spans="1:28" s="2" customFormat="1">
      <c r="A1669" s="27"/>
      <c r="B1669" s="31"/>
      <c r="J1669" s="29"/>
      <c r="K1669" s="39"/>
      <c r="L1669" s="35"/>
      <c r="M1669" s="81"/>
      <c r="N1669" s="82"/>
      <c r="O1669" s="83"/>
      <c r="P1669" s="84"/>
      <c r="Q1669" s="82"/>
      <c r="R1669" s="83"/>
      <c r="S1669" s="69"/>
      <c r="T1669" s="63"/>
      <c r="U1669" s="141"/>
      <c r="V1669" s="74"/>
      <c r="W1669" s="145"/>
      <c r="X1669" s="60"/>
      <c r="Y1669" s="31"/>
      <c r="AA1669" s="33"/>
      <c r="AB1669" s="31"/>
    </row>
    <row r="1670" spans="1:28" s="2" customFormat="1">
      <c r="A1670" s="27"/>
      <c r="B1670" s="31"/>
      <c r="J1670" s="29"/>
      <c r="K1670" s="39"/>
      <c r="L1670" s="35"/>
      <c r="M1670" s="81"/>
      <c r="N1670" s="82"/>
      <c r="O1670" s="83"/>
      <c r="P1670" s="84"/>
      <c r="Q1670" s="82"/>
      <c r="R1670" s="83"/>
      <c r="S1670" s="69"/>
      <c r="T1670" s="63"/>
      <c r="U1670" s="141"/>
      <c r="V1670" s="74"/>
      <c r="W1670" s="145"/>
      <c r="X1670" s="60"/>
      <c r="Y1670" s="31"/>
      <c r="AA1670" s="33"/>
      <c r="AB1670" s="31"/>
    </row>
    <row r="1671" spans="1:28" s="2" customFormat="1">
      <c r="A1671" s="27"/>
      <c r="B1671" s="31"/>
      <c r="J1671" s="29"/>
      <c r="K1671" s="39"/>
      <c r="L1671" s="35"/>
      <c r="M1671" s="81"/>
      <c r="N1671" s="82"/>
      <c r="O1671" s="83"/>
      <c r="P1671" s="84"/>
      <c r="Q1671" s="82"/>
      <c r="R1671" s="83"/>
      <c r="S1671" s="69"/>
      <c r="T1671" s="63"/>
      <c r="U1671" s="141"/>
      <c r="V1671" s="74"/>
      <c r="W1671" s="145"/>
      <c r="X1671" s="60"/>
      <c r="Y1671" s="31"/>
      <c r="AA1671" s="33"/>
      <c r="AB1671" s="31"/>
    </row>
    <row r="1672" spans="1:28" s="2" customFormat="1">
      <c r="A1672" s="27"/>
      <c r="B1672" s="31"/>
      <c r="J1672" s="29"/>
      <c r="K1672" s="39"/>
      <c r="L1672" s="35"/>
      <c r="M1672" s="81"/>
      <c r="N1672" s="82"/>
      <c r="O1672" s="83"/>
      <c r="P1672" s="84"/>
      <c r="Q1672" s="82"/>
      <c r="R1672" s="83"/>
      <c r="S1672" s="69"/>
      <c r="T1672" s="63"/>
      <c r="U1672" s="141"/>
      <c r="V1672" s="74"/>
      <c r="W1672" s="145"/>
      <c r="X1672" s="60"/>
      <c r="Y1672" s="31"/>
      <c r="AA1672" s="33"/>
      <c r="AB1672" s="31"/>
    </row>
    <row r="1673" spans="1:28" s="2" customFormat="1">
      <c r="A1673" s="27"/>
      <c r="B1673" s="31"/>
      <c r="J1673" s="29"/>
      <c r="K1673" s="39"/>
      <c r="L1673" s="35"/>
      <c r="M1673" s="81"/>
      <c r="N1673" s="82"/>
      <c r="O1673" s="83"/>
      <c r="P1673" s="84"/>
      <c r="Q1673" s="82"/>
      <c r="R1673" s="83"/>
      <c r="S1673" s="69"/>
      <c r="T1673" s="63"/>
      <c r="U1673" s="141"/>
      <c r="V1673" s="74"/>
      <c r="W1673" s="145"/>
      <c r="X1673" s="60"/>
      <c r="Y1673" s="31"/>
      <c r="AA1673" s="33"/>
      <c r="AB1673" s="31"/>
    </row>
    <row r="1674" spans="1:28" s="2" customFormat="1">
      <c r="A1674" s="27"/>
      <c r="B1674" s="31"/>
      <c r="J1674" s="29"/>
      <c r="K1674" s="39"/>
      <c r="L1674" s="35"/>
      <c r="M1674" s="81"/>
      <c r="N1674" s="82"/>
      <c r="O1674" s="83"/>
      <c r="P1674" s="84"/>
      <c r="Q1674" s="82"/>
      <c r="R1674" s="83"/>
      <c r="S1674" s="69"/>
      <c r="T1674" s="63"/>
      <c r="U1674" s="141"/>
      <c r="V1674" s="74"/>
      <c r="W1674" s="145"/>
      <c r="X1674" s="60"/>
      <c r="Y1674" s="31"/>
      <c r="AA1674" s="33"/>
      <c r="AB1674" s="31"/>
    </row>
    <row r="1675" spans="1:28" s="2" customFormat="1">
      <c r="A1675" s="27"/>
      <c r="B1675" s="31"/>
      <c r="J1675" s="29"/>
      <c r="K1675" s="39"/>
      <c r="L1675" s="35"/>
      <c r="M1675" s="81"/>
      <c r="N1675" s="82"/>
      <c r="O1675" s="83"/>
      <c r="P1675" s="84"/>
      <c r="Q1675" s="82"/>
      <c r="R1675" s="83"/>
      <c r="S1675" s="69"/>
      <c r="T1675" s="63"/>
      <c r="U1675" s="141"/>
      <c r="V1675" s="74"/>
      <c r="W1675" s="145"/>
      <c r="X1675" s="60"/>
      <c r="Y1675" s="31"/>
      <c r="AA1675" s="33"/>
      <c r="AB1675" s="31"/>
    </row>
    <row r="1676" spans="1:28" s="2" customFormat="1">
      <c r="A1676" s="27"/>
      <c r="B1676" s="31"/>
      <c r="J1676" s="29"/>
      <c r="K1676" s="39"/>
      <c r="L1676" s="35"/>
      <c r="M1676" s="81"/>
      <c r="N1676" s="82"/>
      <c r="O1676" s="83"/>
      <c r="P1676" s="84"/>
      <c r="Q1676" s="82"/>
      <c r="R1676" s="83"/>
      <c r="S1676" s="69"/>
      <c r="T1676" s="63"/>
      <c r="U1676" s="141"/>
      <c r="V1676" s="74"/>
      <c r="W1676" s="145"/>
      <c r="X1676" s="60"/>
      <c r="Y1676" s="31"/>
      <c r="AA1676" s="33"/>
      <c r="AB1676" s="31"/>
    </row>
    <row r="1677" spans="1:28" s="2" customFormat="1">
      <c r="A1677" s="27"/>
      <c r="B1677" s="31"/>
      <c r="J1677" s="29"/>
      <c r="K1677" s="39"/>
      <c r="L1677" s="35"/>
      <c r="M1677" s="81"/>
      <c r="N1677" s="82"/>
      <c r="O1677" s="83"/>
      <c r="P1677" s="84"/>
      <c r="Q1677" s="82"/>
      <c r="R1677" s="83"/>
      <c r="S1677" s="69"/>
      <c r="T1677" s="63"/>
      <c r="U1677" s="141"/>
      <c r="V1677" s="74"/>
      <c r="W1677" s="145"/>
      <c r="X1677" s="60"/>
      <c r="Y1677" s="31"/>
      <c r="AA1677" s="33"/>
      <c r="AB1677" s="31"/>
    </row>
    <row r="1678" spans="1:28" s="2" customFormat="1">
      <c r="A1678" s="27"/>
      <c r="B1678" s="31"/>
      <c r="J1678" s="29"/>
      <c r="K1678" s="39"/>
      <c r="L1678" s="35"/>
      <c r="M1678" s="81"/>
      <c r="N1678" s="82"/>
      <c r="O1678" s="83"/>
      <c r="P1678" s="84"/>
      <c r="Q1678" s="82"/>
      <c r="R1678" s="83"/>
      <c r="S1678" s="69"/>
      <c r="T1678" s="63"/>
      <c r="U1678" s="141"/>
      <c r="V1678" s="74"/>
      <c r="W1678" s="145"/>
      <c r="X1678" s="60"/>
      <c r="Y1678" s="31"/>
      <c r="AA1678" s="33"/>
      <c r="AB1678" s="31"/>
    </row>
    <row r="1679" spans="1:28" s="2" customFormat="1">
      <c r="A1679" s="27"/>
      <c r="B1679" s="31"/>
      <c r="J1679" s="29"/>
      <c r="K1679" s="39"/>
      <c r="L1679" s="35"/>
      <c r="M1679" s="81"/>
      <c r="N1679" s="82"/>
      <c r="O1679" s="83"/>
      <c r="P1679" s="84"/>
      <c r="Q1679" s="82"/>
      <c r="R1679" s="83"/>
      <c r="S1679" s="69"/>
      <c r="T1679" s="63"/>
      <c r="U1679" s="141"/>
      <c r="V1679" s="74"/>
      <c r="W1679" s="145"/>
      <c r="X1679" s="60"/>
      <c r="Y1679" s="31"/>
      <c r="AA1679" s="33"/>
      <c r="AB1679" s="31"/>
    </row>
    <row r="1680" spans="1:28" s="2" customFormat="1">
      <c r="A1680" s="27"/>
      <c r="B1680" s="31"/>
      <c r="J1680" s="29"/>
      <c r="K1680" s="39"/>
      <c r="L1680" s="35"/>
      <c r="M1680" s="81"/>
      <c r="N1680" s="82"/>
      <c r="O1680" s="83"/>
      <c r="P1680" s="84"/>
      <c r="Q1680" s="82"/>
      <c r="R1680" s="83"/>
      <c r="S1680" s="69"/>
      <c r="T1680" s="63"/>
      <c r="U1680" s="141"/>
      <c r="V1680" s="74"/>
      <c r="W1680" s="145"/>
      <c r="X1680" s="60"/>
      <c r="Y1680" s="31"/>
      <c r="AA1680" s="33"/>
      <c r="AB1680" s="31"/>
    </row>
    <row r="1681" spans="1:28" s="2" customFormat="1">
      <c r="A1681" s="27"/>
      <c r="B1681" s="31"/>
      <c r="J1681" s="29"/>
      <c r="K1681" s="39"/>
      <c r="L1681" s="35"/>
      <c r="M1681" s="81"/>
      <c r="N1681" s="82"/>
      <c r="O1681" s="83"/>
      <c r="P1681" s="84"/>
      <c r="Q1681" s="82"/>
      <c r="R1681" s="83"/>
      <c r="S1681" s="69"/>
      <c r="T1681" s="63"/>
      <c r="U1681" s="141"/>
      <c r="V1681" s="74"/>
      <c r="W1681" s="145"/>
      <c r="X1681" s="60"/>
      <c r="Y1681" s="31"/>
      <c r="AA1681" s="33"/>
      <c r="AB1681" s="31"/>
    </row>
    <row r="1682" spans="1:28" s="2" customFormat="1">
      <c r="A1682" s="27"/>
      <c r="B1682" s="31"/>
      <c r="J1682" s="29"/>
      <c r="K1682" s="39"/>
      <c r="L1682" s="35"/>
      <c r="M1682" s="81"/>
      <c r="N1682" s="82"/>
      <c r="O1682" s="83"/>
      <c r="P1682" s="84"/>
      <c r="Q1682" s="82"/>
      <c r="R1682" s="83"/>
      <c r="S1682" s="69"/>
      <c r="T1682" s="63"/>
      <c r="U1682" s="141"/>
      <c r="V1682" s="74"/>
      <c r="W1682" s="145"/>
      <c r="X1682" s="60"/>
      <c r="Y1682" s="31"/>
      <c r="AA1682" s="33"/>
      <c r="AB1682" s="31"/>
    </row>
    <row r="1683" spans="1:28" s="2" customFormat="1">
      <c r="A1683" s="27"/>
      <c r="B1683" s="31"/>
      <c r="J1683" s="29"/>
      <c r="K1683" s="39"/>
      <c r="L1683" s="35"/>
      <c r="M1683" s="81"/>
      <c r="N1683" s="82"/>
      <c r="O1683" s="83"/>
      <c r="P1683" s="84"/>
      <c r="Q1683" s="82"/>
      <c r="R1683" s="83"/>
      <c r="S1683" s="69"/>
      <c r="T1683" s="63"/>
      <c r="U1683" s="141"/>
      <c r="V1683" s="74"/>
      <c r="W1683" s="145"/>
      <c r="X1683" s="60"/>
      <c r="Y1683" s="31"/>
      <c r="AA1683" s="33"/>
      <c r="AB1683" s="31"/>
    </row>
    <row r="1684" spans="1:28" s="2" customFormat="1">
      <c r="A1684" s="27"/>
      <c r="B1684" s="31"/>
      <c r="J1684" s="29"/>
      <c r="K1684" s="39"/>
      <c r="L1684" s="35"/>
      <c r="M1684" s="81"/>
      <c r="N1684" s="82"/>
      <c r="O1684" s="83"/>
      <c r="P1684" s="84"/>
      <c r="Q1684" s="82"/>
      <c r="R1684" s="83"/>
      <c r="S1684" s="69"/>
      <c r="T1684" s="63"/>
      <c r="U1684" s="141"/>
      <c r="V1684" s="74"/>
      <c r="W1684" s="145"/>
      <c r="X1684" s="60"/>
      <c r="Y1684" s="31"/>
      <c r="AA1684" s="33"/>
      <c r="AB1684" s="31"/>
    </row>
    <row r="1685" spans="1:28" s="2" customFormat="1">
      <c r="A1685" s="27"/>
      <c r="B1685" s="31"/>
      <c r="J1685" s="29"/>
      <c r="K1685" s="39"/>
      <c r="L1685" s="35"/>
      <c r="M1685" s="81"/>
      <c r="N1685" s="82"/>
      <c r="O1685" s="83"/>
      <c r="P1685" s="84"/>
      <c r="Q1685" s="82"/>
      <c r="R1685" s="83"/>
      <c r="S1685" s="69"/>
      <c r="T1685" s="63"/>
      <c r="U1685" s="141"/>
      <c r="V1685" s="74"/>
      <c r="W1685" s="145"/>
      <c r="X1685" s="60"/>
      <c r="Y1685" s="31"/>
      <c r="AA1685" s="33"/>
      <c r="AB1685" s="31"/>
    </row>
    <row r="1686" spans="1:28" s="2" customFormat="1">
      <c r="A1686" s="27"/>
      <c r="B1686" s="31"/>
      <c r="J1686" s="29"/>
      <c r="K1686" s="39"/>
      <c r="L1686" s="35"/>
      <c r="M1686" s="81"/>
      <c r="N1686" s="82"/>
      <c r="O1686" s="83"/>
      <c r="P1686" s="84"/>
      <c r="Q1686" s="82"/>
      <c r="R1686" s="83"/>
      <c r="S1686" s="69"/>
      <c r="T1686" s="63"/>
      <c r="U1686" s="141"/>
      <c r="V1686" s="74"/>
      <c r="W1686" s="145"/>
      <c r="X1686" s="60"/>
      <c r="Y1686" s="31"/>
      <c r="AA1686" s="33"/>
      <c r="AB1686" s="31"/>
    </row>
    <row r="1687" spans="1:28" s="2" customFormat="1">
      <c r="A1687" s="27"/>
      <c r="B1687" s="31"/>
      <c r="J1687" s="29"/>
      <c r="K1687" s="39"/>
      <c r="L1687" s="35"/>
      <c r="M1687" s="81"/>
      <c r="N1687" s="82"/>
      <c r="O1687" s="83"/>
      <c r="P1687" s="84"/>
      <c r="Q1687" s="82"/>
      <c r="R1687" s="83"/>
      <c r="S1687" s="69"/>
      <c r="T1687" s="63"/>
      <c r="U1687" s="141"/>
      <c r="V1687" s="74"/>
      <c r="W1687" s="145"/>
      <c r="X1687" s="60"/>
      <c r="Y1687" s="31"/>
      <c r="AA1687" s="33"/>
      <c r="AB1687" s="31"/>
    </row>
    <row r="1688" spans="1:28" s="2" customFormat="1">
      <c r="A1688" s="27"/>
      <c r="B1688" s="31"/>
      <c r="J1688" s="29"/>
      <c r="K1688" s="39"/>
      <c r="L1688" s="35"/>
      <c r="M1688" s="81"/>
      <c r="N1688" s="82"/>
      <c r="O1688" s="83"/>
      <c r="P1688" s="84"/>
      <c r="Q1688" s="82"/>
      <c r="R1688" s="83"/>
      <c r="S1688" s="69"/>
      <c r="T1688" s="63"/>
      <c r="U1688" s="141"/>
      <c r="V1688" s="74"/>
      <c r="W1688" s="145"/>
      <c r="X1688" s="60"/>
      <c r="Y1688" s="31"/>
      <c r="AA1688" s="33"/>
      <c r="AB1688" s="31"/>
    </row>
    <row r="1689" spans="1:28" s="2" customFormat="1">
      <c r="A1689" s="27"/>
      <c r="B1689" s="31"/>
      <c r="J1689" s="29"/>
      <c r="K1689" s="39"/>
      <c r="L1689" s="35"/>
      <c r="M1689" s="81"/>
      <c r="N1689" s="82"/>
      <c r="O1689" s="83"/>
      <c r="P1689" s="84"/>
      <c r="Q1689" s="82"/>
      <c r="R1689" s="83"/>
      <c r="S1689" s="69"/>
      <c r="T1689" s="63"/>
      <c r="U1689" s="141"/>
      <c r="V1689" s="74"/>
      <c r="W1689" s="145"/>
      <c r="X1689" s="60"/>
      <c r="Y1689" s="31"/>
      <c r="AA1689" s="33"/>
      <c r="AB1689" s="31"/>
    </row>
    <row r="1690" spans="1:28" s="2" customFormat="1">
      <c r="A1690" s="27"/>
      <c r="B1690" s="31"/>
      <c r="J1690" s="29"/>
      <c r="K1690" s="39"/>
      <c r="L1690" s="35"/>
      <c r="M1690" s="81"/>
      <c r="N1690" s="82"/>
      <c r="O1690" s="83"/>
      <c r="P1690" s="84"/>
      <c r="Q1690" s="82"/>
      <c r="R1690" s="83"/>
      <c r="S1690" s="69"/>
      <c r="T1690" s="63"/>
      <c r="U1690" s="141"/>
      <c r="V1690" s="74"/>
      <c r="W1690" s="145"/>
      <c r="X1690" s="60"/>
      <c r="Y1690" s="31"/>
      <c r="AA1690" s="33"/>
      <c r="AB1690" s="31"/>
    </row>
    <row r="1691" spans="1:28" s="2" customFormat="1">
      <c r="A1691" s="27"/>
      <c r="B1691" s="31"/>
      <c r="J1691" s="29"/>
      <c r="K1691" s="39"/>
      <c r="L1691" s="35"/>
      <c r="M1691" s="81"/>
      <c r="N1691" s="82"/>
      <c r="O1691" s="83"/>
      <c r="P1691" s="84"/>
      <c r="Q1691" s="82"/>
      <c r="R1691" s="83"/>
      <c r="S1691" s="69"/>
      <c r="T1691" s="63"/>
      <c r="U1691" s="141"/>
      <c r="V1691" s="74"/>
      <c r="W1691" s="145"/>
      <c r="X1691" s="60"/>
      <c r="Y1691" s="31"/>
      <c r="AA1691" s="33"/>
      <c r="AB1691" s="31"/>
    </row>
    <row r="1692" spans="1:28" s="2" customFormat="1">
      <c r="A1692" s="27"/>
      <c r="B1692" s="31"/>
      <c r="J1692" s="29"/>
      <c r="K1692" s="39"/>
      <c r="L1692" s="35"/>
      <c r="M1692" s="81"/>
      <c r="N1692" s="82"/>
      <c r="O1692" s="83"/>
      <c r="P1692" s="84"/>
      <c r="Q1692" s="82"/>
      <c r="R1692" s="83"/>
      <c r="S1692" s="69"/>
      <c r="T1692" s="63"/>
      <c r="U1692" s="141"/>
      <c r="V1692" s="74"/>
      <c r="W1692" s="145"/>
      <c r="X1692" s="60"/>
      <c r="Y1692" s="31"/>
      <c r="AA1692" s="33"/>
      <c r="AB1692" s="31"/>
    </row>
    <row r="1693" spans="1:28" s="2" customFormat="1">
      <c r="A1693" s="27"/>
      <c r="B1693" s="31"/>
      <c r="J1693" s="29"/>
      <c r="K1693" s="39"/>
      <c r="L1693" s="35"/>
      <c r="M1693" s="81"/>
      <c r="N1693" s="82"/>
      <c r="O1693" s="83"/>
      <c r="P1693" s="84"/>
      <c r="Q1693" s="82"/>
      <c r="R1693" s="83"/>
      <c r="S1693" s="69"/>
      <c r="T1693" s="63"/>
      <c r="U1693" s="141"/>
      <c r="V1693" s="74"/>
      <c r="W1693" s="145"/>
      <c r="X1693" s="60"/>
      <c r="Y1693" s="31"/>
      <c r="AA1693" s="33"/>
      <c r="AB1693" s="31"/>
    </row>
    <row r="1694" spans="1:28" s="2" customFormat="1">
      <c r="A1694" s="27"/>
      <c r="B1694" s="31"/>
      <c r="J1694" s="29"/>
      <c r="K1694" s="39"/>
      <c r="L1694" s="35"/>
      <c r="M1694" s="81"/>
      <c r="N1694" s="82"/>
      <c r="O1694" s="83"/>
      <c r="P1694" s="84"/>
      <c r="Q1694" s="82"/>
      <c r="R1694" s="83"/>
      <c r="S1694" s="69"/>
      <c r="T1694" s="63"/>
      <c r="U1694" s="141"/>
      <c r="V1694" s="74"/>
      <c r="W1694" s="145"/>
      <c r="X1694" s="60"/>
      <c r="Y1694" s="31"/>
      <c r="AA1694" s="33"/>
      <c r="AB1694" s="31"/>
    </row>
    <row r="1695" spans="1:28" s="2" customFormat="1">
      <c r="A1695" s="27"/>
      <c r="B1695" s="31"/>
      <c r="J1695" s="29"/>
      <c r="K1695" s="39"/>
      <c r="L1695" s="35"/>
      <c r="M1695" s="81"/>
      <c r="N1695" s="82"/>
      <c r="O1695" s="83"/>
      <c r="P1695" s="84"/>
      <c r="Q1695" s="82"/>
      <c r="R1695" s="83"/>
      <c r="S1695" s="69"/>
      <c r="T1695" s="63"/>
      <c r="U1695" s="141"/>
      <c r="V1695" s="74"/>
      <c r="W1695" s="145"/>
      <c r="X1695" s="60"/>
      <c r="Y1695" s="31"/>
      <c r="AA1695" s="33"/>
      <c r="AB1695" s="31"/>
    </row>
    <row r="1696" spans="1:28" s="2" customFormat="1">
      <c r="A1696" s="27"/>
      <c r="B1696" s="31"/>
      <c r="J1696" s="29"/>
      <c r="K1696" s="39"/>
      <c r="L1696" s="35"/>
      <c r="M1696" s="81"/>
      <c r="N1696" s="82"/>
      <c r="O1696" s="83"/>
      <c r="P1696" s="84"/>
      <c r="Q1696" s="82"/>
      <c r="R1696" s="83"/>
      <c r="S1696" s="69"/>
      <c r="T1696" s="63"/>
      <c r="U1696" s="141"/>
      <c r="V1696" s="74"/>
      <c r="W1696" s="145"/>
      <c r="X1696" s="60"/>
      <c r="Y1696" s="31"/>
      <c r="AA1696" s="33"/>
      <c r="AB1696" s="31"/>
    </row>
    <row r="1697" spans="1:28" s="2" customFormat="1">
      <c r="A1697" s="27"/>
      <c r="B1697" s="31"/>
      <c r="J1697" s="29"/>
      <c r="K1697" s="39"/>
      <c r="L1697" s="35"/>
      <c r="M1697" s="81"/>
      <c r="N1697" s="82"/>
      <c r="O1697" s="83"/>
      <c r="P1697" s="84"/>
      <c r="Q1697" s="82"/>
      <c r="R1697" s="83"/>
      <c r="S1697" s="69"/>
      <c r="T1697" s="63"/>
      <c r="U1697" s="141"/>
      <c r="V1697" s="74"/>
      <c r="W1697" s="145"/>
      <c r="X1697" s="60"/>
      <c r="Y1697" s="31"/>
      <c r="AA1697" s="33"/>
      <c r="AB1697" s="31"/>
    </row>
    <row r="1698" spans="1:28" s="2" customFormat="1">
      <c r="A1698" s="27"/>
      <c r="B1698" s="31"/>
      <c r="J1698" s="29"/>
      <c r="K1698" s="39"/>
      <c r="L1698" s="35"/>
      <c r="M1698" s="81"/>
      <c r="N1698" s="82"/>
      <c r="O1698" s="83"/>
      <c r="P1698" s="84"/>
      <c r="Q1698" s="82"/>
      <c r="R1698" s="83"/>
      <c r="S1698" s="69"/>
      <c r="T1698" s="63"/>
      <c r="U1698" s="141"/>
      <c r="V1698" s="74"/>
      <c r="W1698" s="145"/>
      <c r="X1698" s="60"/>
      <c r="Y1698" s="31"/>
      <c r="AA1698" s="33"/>
      <c r="AB1698" s="31"/>
    </row>
    <row r="1699" spans="1:28" s="2" customFormat="1">
      <c r="A1699" s="27"/>
      <c r="B1699" s="31"/>
      <c r="J1699" s="29"/>
      <c r="K1699" s="39"/>
      <c r="L1699" s="35"/>
      <c r="M1699" s="81"/>
      <c r="N1699" s="82"/>
      <c r="O1699" s="83"/>
      <c r="P1699" s="84"/>
      <c r="Q1699" s="82"/>
      <c r="R1699" s="83"/>
      <c r="S1699" s="69"/>
      <c r="T1699" s="63"/>
      <c r="U1699" s="141"/>
      <c r="V1699" s="74"/>
      <c r="W1699" s="145"/>
      <c r="X1699" s="60"/>
      <c r="Y1699" s="31"/>
      <c r="AA1699" s="33"/>
      <c r="AB1699" s="31"/>
    </row>
    <row r="1700" spans="1:28" s="2" customFormat="1">
      <c r="A1700" s="27"/>
      <c r="B1700" s="31"/>
      <c r="J1700" s="29"/>
      <c r="K1700" s="39"/>
      <c r="L1700" s="35"/>
      <c r="M1700" s="81"/>
      <c r="N1700" s="82"/>
      <c r="O1700" s="83"/>
      <c r="P1700" s="84"/>
      <c r="Q1700" s="82"/>
      <c r="R1700" s="83"/>
      <c r="S1700" s="69"/>
      <c r="T1700" s="63"/>
      <c r="U1700" s="141"/>
      <c r="V1700" s="74"/>
      <c r="W1700" s="145"/>
      <c r="X1700" s="60"/>
      <c r="Y1700" s="31"/>
      <c r="AA1700" s="33"/>
      <c r="AB1700" s="31"/>
    </row>
    <row r="1701" spans="1:28" s="2" customFormat="1">
      <c r="A1701" s="27"/>
      <c r="B1701" s="31"/>
      <c r="J1701" s="29"/>
      <c r="K1701" s="39"/>
      <c r="L1701" s="35"/>
      <c r="M1701" s="81"/>
      <c r="N1701" s="82"/>
      <c r="O1701" s="83"/>
      <c r="P1701" s="84"/>
      <c r="Q1701" s="82"/>
      <c r="R1701" s="83"/>
      <c r="S1701" s="69"/>
      <c r="T1701" s="63"/>
      <c r="U1701" s="141"/>
      <c r="V1701" s="74"/>
      <c r="W1701" s="145"/>
      <c r="X1701" s="60"/>
      <c r="Y1701" s="31"/>
      <c r="AA1701" s="33"/>
      <c r="AB1701" s="31"/>
    </row>
    <row r="1702" spans="1:28" s="2" customFormat="1">
      <c r="A1702" s="27"/>
      <c r="B1702" s="31"/>
      <c r="J1702" s="29"/>
      <c r="K1702" s="39"/>
      <c r="L1702" s="35"/>
      <c r="M1702" s="81"/>
      <c r="N1702" s="82"/>
      <c r="O1702" s="83"/>
      <c r="P1702" s="84"/>
      <c r="Q1702" s="82"/>
      <c r="R1702" s="83"/>
      <c r="S1702" s="69"/>
      <c r="T1702" s="63"/>
      <c r="U1702" s="141"/>
      <c r="V1702" s="74"/>
      <c r="W1702" s="145"/>
      <c r="X1702" s="60"/>
      <c r="Y1702" s="31"/>
      <c r="AA1702" s="33"/>
      <c r="AB1702" s="31"/>
    </row>
    <row r="1703" spans="1:28" s="2" customFormat="1">
      <c r="A1703" s="27"/>
      <c r="B1703" s="31"/>
      <c r="J1703" s="29"/>
      <c r="K1703" s="39"/>
      <c r="L1703" s="35"/>
      <c r="M1703" s="81"/>
      <c r="N1703" s="82"/>
      <c r="O1703" s="83"/>
      <c r="P1703" s="84"/>
      <c r="Q1703" s="82"/>
      <c r="R1703" s="83"/>
      <c r="S1703" s="69"/>
      <c r="T1703" s="63"/>
      <c r="U1703" s="141"/>
      <c r="V1703" s="74"/>
      <c r="W1703" s="145"/>
      <c r="X1703" s="60"/>
      <c r="Y1703" s="31"/>
      <c r="AA1703" s="33"/>
      <c r="AB1703" s="31"/>
    </row>
    <row r="1704" spans="1:28" s="2" customFormat="1">
      <c r="A1704" s="27"/>
      <c r="B1704" s="31"/>
      <c r="J1704" s="29"/>
      <c r="K1704" s="39"/>
      <c r="L1704" s="35"/>
      <c r="M1704" s="81"/>
      <c r="N1704" s="82"/>
      <c r="O1704" s="83"/>
      <c r="P1704" s="84"/>
      <c r="Q1704" s="82"/>
      <c r="R1704" s="83"/>
      <c r="S1704" s="69"/>
      <c r="T1704" s="63"/>
      <c r="U1704" s="141"/>
      <c r="V1704" s="74"/>
      <c r="W1704" s="145"/>
      <c r="X1704" s="60"/>
      <c r="Y1704" s="31"/>
      <c r="AA1704" s="33"/>
      <c r="AB1704" s="31"/>
    </row>
    <row r="1705" spans="1:28" s="2" customFormat="1">
      <c r="A1705" s="27"/>
      <c r="B1705" s="31"/>
      <c r="J1705" s="29"/>
      <c r="K1705" s="39"/>
      <c r="L1705" s="35"/>
      <c r="M1705" s="81"/>
      <c r="N1705" s="82"/>
      <c r="O1705" s="83"/>
      <c r="P1705" s="84"/>
      <c r="Q1705" s="82"/>
      <c r="R1705" s="83"/>
      <c r="S1705" s="69"/>
      <c r="T1705" s="63"/>
      <c r="U1705" s="141"/>
      <c r="V1705" s="74"/>
      <c r="W1705" s="145"/>
      <c r="X1705" s="60"/>
      <c r="Y1705" s="31"/>
      <c r="AA1705" s="33"/>
      <c r="AB1705" s="31"/>
    </row>
    <row r="1706" spans="1:28" s="2" customFormat="1">
      <c r="A1706" s="27"/>
      <c r="B1706" s="31"/>
      <c r="J1706" s="29"/>
      <c r="K1706" s="39"/>
      <c r="L1706" s="35"/>
      <c r="M1706" s="81"/>
      <c r="N1706" s="82"/>
      <c r="O1706" s="83"/>
      <c r="P1706" s="84"/>
      <c r="Q1706" s="82"/>
      <c r="R1706" s="83"/>
      <c r="S1706" s="69"/>
      <c r="T1706" s="63"/>
      <c r="U1706" s="141"/>
      <c r="V1706" s="74"/>
      <c r="W1706" s="145"/>
      <c r="X1706" s="60"/>
      <c r="Y1706" s="31"/>
      <c r="AA1706" s="33"/>
      <c r="AB1706" s="31"/>
    </row>
    <row r="1707" spans="1:28" s="2" customFormat="1">
      <c r="A1707" s="27"/>
      <c r="B1707" s="31"/>
      <c r="J1707" s="29"/>
      <c r="K1707" s="39"/>
      <c r="L1707" s="35"/>
      <c r="M1707" s="81"/>
      <c r="N1707" s="82"/>
      <c r="O1707" s="83"/>
      <c r="P1707" s="84"/>
      <c r="Q1707" s="82"/>
      <c r="R1707" s="83"/>
      <c r="S1707" s="69"/>
      <c r="T1707" s="63"/>
      <c r="U1707" s="141"/>
      <c r="V1707" s="74"/>
      <c r="W1707" s="145"/>
      <c r="X1707" s="60"/>
      <c r="Y1707" s="31"/>
      <c r="AA1707" s="33"/>
      <c r="AB1707" s="31"/>
    </row>
    <row r="1708" spans="1:28" s="2" customFormat="1">
      <c r="A1708" s="27"/>
      <c r="B1708" s="31"/>
      <c r="J1708" s="29"/>
      <c r="K1708" s="39"/>
      <c r="L1708" s="35"/>
      <c r="M1708" s="81"/>
      <c r="N1708" s="82"/>
      <c r="O1708" s="83"/>
      <c r="P1708" s="84"/>
      <c r="Q1708" s="82"/>
      <c r="R1708" s="83"/>
      <c r="S1708" s="69"/>
      <c r="T1708" s="63"/>
      <c r="U1708" s="141"/>
      <c r="V1708" s="74"/>
      <c r="W1708" s="145"/>
      <c r="X1708" s="60"/>
      <c r="Y1708" s="31"/>
      <c r="AA1708" s="33"/>
      <c r="AB1708" s="31"/>
    </row>
    <row r="1709" spans="1:28" s="2" customFormat="1">
      <c r="A1709" s="27"/>
      <c r="B1709" s="31"/>
      <c r="J1709" s="29"/>
      <c r="K1709" s="39"/>
      <c r="L1709" s="35"/>
      <c r="M1709" s="81"/>
      <c r="N1709" s="82"/>
      <c r="O1709" s="83"/>
      <c r="P1709" s="84"/>
      <c r="Q1709" s="82"/>
      <c r="R1709" s="83"/>
      <c r="S1709" s="69"/>
      <c r="T1709" s="63"/>
      <c r="U1709" s="141"/>
      <c r="V1709" s="74"/>
      <c r="W1709" s="145"/>
      <c r="X1709" s="60"/>
      <c r="Y1709" s="31"/>
      <c r="AA1709" s="33"/>
      <c r="AB1709" s="31"/>
    </row>
    <row r="1710" spans="1:28" s="2" customFormat="1">
      <c r="A1710" s="27"/>
      <c r="B1710" s="31"/>
      <c r="J1710" s="29"/>
      <c r="K1710" s="39"/>
      <c r="L1710" s="35"/>
      <c r="M1710" s="81"/>
      <c r="N1710" s="82"/>
      <c r="O1710" s="83"/>
      <c r="P1710" s="84"/>
      <c r="Q1710" s="82"/>
      <c r="R1710" s="83"/>
      <c r="S1710" s="69"/>
      <c r="T1710" s="63"/>
      <c r="U1710" s="141"/>
      <c r="V1710" s="74"/>
      <c r="W1710" s="145"/>
      <c r="X1710" s="60"/>
      <c r="Y1710" s="31"/>
      <c r="AA1710" s="33"/>
      <c r="AB1710" s="31"/>
    </row>
    <row r="1711" spans="1:28" s="2" customFormat="1">
      <c r="A1711" s="27"/>
      <c r="B1711" s="31"/>
      <c r="J1711" s="29"/>
      <c r="K1711" s="39"/>
      <c r="L1711" s="35"/>
      <c r="M1711" s="81"/>
      <c r="N1711" s="82"/>
      <c r="O1711" s="83"/>
      <c r="P1711" s="84"/>
      <c r="Q1711" s="82"/>
      <c r="R1711" s="83"/>
      <c r="S1711" s="69"/>
      <c r="T1711" s="63"/>
      <c r="U1711" s="141"/>
      <c r="V1711" s="74"/>
      <c r="W1711" s="145"/>
      <c r="X1711" s="60"/>
      <c r="Y1711" s="31"/>
      <c r="AA1711" s="33"/>
      <c r="AB1711" s="31"/>
    </row>
    <row r="1712" spans="1:28" s="2" customFormat="1">
      <c r="A1712" s="27"/>
      <c r="B1712" s="31"/>
      <c r="J1712" s="29"/>
      <c r="K1712" s="39"/>
      <c r="L1712" s="35"/>
      <c r="M1712" s="81"/>
      <c r="N1712" s="82"/>
      <c r="O1712" s="83"/>
      <c r="P1712" s="84"/>
      <c r="Q1712" s="82"/>
      <c r="R1712" s="83"/>
      <c r="S1712" s="69"/>
      <c r="T1712" s="63"/>
      <c r="U1712" s="141"/>
      <c r="V1712" s="74"/>
      <c r="W1712" s="145"/>
      <c r="X1712" s="60"/>
      <c r="Y1712" s="31"/>
      <c r="AA1712" s="33"/>
      <c r="AB1712" s="31"/>
    </row>
    <row r="1713" spans="1:28" s="2" customFormat="1">
      <c r="A1713" s="27"/>
      <c r="B1713" s="31"/>
      <c r="J1713" s="29"/>
      <c r="K1713" s="39"/>
      <c r="L1713" s="35"/>
      <c r="M1713" s="81"/>
      <c r="N1713" s="82"/>
      <c r="O1713" s="83"/>
      <c r="P1713" s="84"/>
      <c r="Q1713" s="82"/>
      <c r="R1713" s="83"/>
      <c r="S1713" s="69"/>
      <c r="T1713" s="63"/>
      <c r="U1713" s="141"/>
      <c r="V1713" s="74"/>
      <c r="W1713" s="145"/>
      <c r="X1713" s="60"/>
      <c r="Y1713" s="31"/>
      <c r="AA1713" s="33"/>
      <c r="AB1713" s="31"/>
    </row>
    <row r="1714" spans="1:28" s="2" customFormat="1">
      <c r="A1714" s="27"/>
      <c r="B1714" s="31"/>
      <c r="J1714" s="29"/>
      <c r="K1714" s="39"/>
      <c r="L1714" s="35"/>
      <c r="M1714" s="81"/>
      <c r="N1714" s="82"/>
      <c r="O1714" s="83"/>
      <c r="P1714" s="84"/>
      <c r="Q1714" s="82"/>
      <c r="R1714" s="83"/>
      <c r="S1714" s="69"/>
      <c r="T1714" s="63"/>
      <c r="U1714" s="141"/>
      <c r="V1714" s="74"/>
      <c r="W1714" s="145"/>
      <c r="X1714" s="60"/>
      <c r="Y1714" s="31"/>
      <c r="AA1714" s="33"/>
      <c r="AB1714" s="31"/>
    </row>
    <row r="1715" spans="1:28" s="2" customFormat="1">
      <c r="A1715" s="27"/>
      <c r="B1715" s="31"/>
      <c r="J1715" s="29"/>
      <c r="K1715" s="39"/>
      <c r="L1715" s="35"/>
      <c r="M1715" s="81"/>
      <c r="N1715" s="82"/>
      <c r="O1715" s="83"/>
      <c r="P1715" s="84"/>
      <c r="Q1715" s="82"/>
      <c r="R1715" s="83"/>
      <c r="S1715" s="69"/>
      <c r="T1715" s="63"/>
      <c r="U1715" s="141"/>
      <c r="V1715" s="74"/>
      <c r="W1715" s="145"/>
      <c r="X1715" s="60"/>
      <c r="Y1715" s="31"/>
      <c r="AA1715" s="33"/>
      <c r="AB1715" s="31"/>
    </row>
    <row r="1716" spans="1:28" s="2" customFormat="1">
      <c r="A1716" s="27"/>
      <c r="B1716" s="31"/>
      <c r="J1716" s="29"/>
      <c r="K1716" s="39"/>
      <c r="L1716" s="35"/>
      <c r="M1716" s="81"/>
      <c r="N1716" s="82"/>
      <c r="O1716" s="83"/>
      <c r="P1716" s="84"/>
      <c r="Q1716" s="82"/>
      <c r="R1716" s="83"/>
      <c r="S1716" s="69"/>
      <c r="T1716" s="63"/>
      <c r="U1716" s="141"/>
      <c r="V1716" s="74"/>
      <c r="W1716" s="145"/>
      <c r="X1716" s="60"/>
      <c r="Y1716" s="31"/>
      <c r="AA1716" s="33"/>
      <c r="AB1716" s="31"/>
    </row>
    <row r="1717" spans="1:28" s="2" customFormat="1">
      <c r="A1717" s="27"/>
      <c r="B1717" s="31"/>
      <c r="J1717" s="29"/>
      <c r="K1717" s="39"/>
      <c r="L1717" s="35"/>
      <c r="M1717" s="81"/>
      <c r="N1717" s="82"/>
      <c r="O1717" s="83"/>
      <c r="P1717" s="84"/>
      <c r="Q1717" s="82"/>
      <c r="R1717" s="83"/>
      <c r="S1717" s="69"/>
      <c r="T1717" s="63"/>
      <c r="U1717" s="141"/>
      <c r="V1717" s="74"/>
      <c r="W1717" s="145"/>
      <c r="X1717" s="60"/>
      <c r="Y1717" s="31"/>
      <c r="AA1717" s="33"/>
      <c r="AB1717" s="31"/>
    </row>
    <row r="1718" spans="1:28" s="2" customFormat="1">
      <c r="A1718" s="27"/>
      <c r="B1718" s="31"/>
      <c r="J1718" s="29"/>
      <c r="K1718" s="39"/>
      <c r="L1718" s="35"/>
      <c r="M1718" s="81"/>
      <c r="N1718" s="82"/>
      <c r="O1718" s="83"/>
      <c r="P1718" s="84"/>
      <c r="Q1718" s="82"/>
      <c r="R1718" s="83"/>
      <c r="S1718" s="69"/>
      <c r="T1718" s="63"/>
      <c r="U1718" s="141"/>
      <c r="V1718" s="74"/>
      <c r="W1718" s="145"/>
      <c r="X1718" s="60"/>
      <c r="Y1718" s="31"/>
      <c r="AA1718" s="33"/>
      <c r="AB1718" s="31"/>
    </row>
    <row r="1719" spans="1:28" s="2" customFormat="1">
      <c r="A1719" s="27"/>
      <c r="B1719" s="31"/>
      <c r="J1719" s="29"/>
      <c r="K1719" s="39"/>
      <c r="L1719" s="35"/>
      <c r="M1719" s="81"/>
      <c r="N1719" s="82"/>
      <c r="O1719" s="83"/>
      <c r="P1719" s="84"/>
      <c r="Q1719" s="82"/>
      <c r="R1719" s="83"/>
      <c r="S1719" s="69"/>
      <c r="T1719" s="63"/>
      <c r="U1719" s="141"/>
      <c r="V1719" s="74"/>
      <c r="W1719" s="145"/>
      <c r="X1719" s="60"/>
      <c r="Y1719" s="31"/>
      <c r="AA1719" s="33"/>
      <c r="AB1719" s="31"/>
    </row>
    <row r="1720" spans="1:28" s="2" customFormat="1">
      <c r="A1720" s="27"/>
      <c r="B1720" s="31"/>
      <c r="J1720" s="29"/>
      <c r="K1720" s="39"/>
      <c r="L1720" s="35"/>
      <c r="M1720" s="81"/>
      <c r="N1720" s="82"/>
      <c r="O1720" s="83"/>
      <c r="P1720" s="84"/>
      <c r="Q1720" s="82"/>
      <c r="R1720" s="83"/>
      <c r="S1720" s="69"/>
      <c r="T1720" s="63"/>
      <c r="U1720" s="141"/>
      <c r="V1720" s="74"/>
      <c r="W1720" s="145"/>
      <c r="X1720" s="60"/>
      <c r="Y1720" s="31"/>
      <c r="AA1720" s="33"/>
      <c r="AB1720" s="31"/>
    </row>
    <row r="1721" spans="1:28" s="2" customFormat="1">
      <c r="A1721" s="27"/>
      <c r="B1721" s="31"/>
      <c r="J1721" s="29"/>
      <c r="K1721" s="39"/>
      <c r="L1721" s="35"/>
      <c r="M1721" s="81"/>
      <c r="N1721" s="82"/>
      <c r="O1721" s="83"/>
      <c r="P1721" s="84"/>
      <c r="Q1721" s="82"/>
      <c r="R1721" s="83"/>
      <c r="S1721" s="69"/>
      <c r="T1721" s="63"/>
      <c r="U1721" s="141"/>
      <c r="V1721" s="74"/>
      <c r="W1721" s="145"/>
      <c r="X1721" s="60"/>
      <c r="Y1721" s="31"/>
      <c r="AA1721" s="33"/>
      <c r="AB1721" s="31"/>
    </row>
    <row r="1722" spans="1:28" s="2" customFormat="1">
      <c r="A1722" s="27"/>
      <c r="B1722" s="31"/>
      <c r="J1722" s="29"/>
      <c r="K1722" s="39"/>
      <c r="L1722" s="35"/>
      <c r="M1722" s="81"/>
      <c r="N1722" s="82"/>
      <c r="O1722" s="83"/>
      <c r="P1722" s="84"/>
      <c r="Q1722" s="82"/>
      <c r="R1722" s="83"/>
      <c r="S1722" s="69"/>
      <c r="T1722" s="63"/>
      <c r="U1722" s="141"/>
      <c r="V1722" s="74"/>
      <c r="W1722" s="145"/>
      <c r="X1722" s="60"/>
      <c r="Y1722" s="31"/>
      <c r="AA1722" s="33"/>
      <c r="AB1722" s="31"/>
    </row>
    <row r="1723" spans="1:28" s="2" customFormat="1">
      <c r="A1723" s="27"/>
      <c r="B1723" s="31"/>
      <c r="J1723" s="29"/>
      <c r="K1723" s="39"/>
      <c r="L1723" s="35"/>
      <c r="M1723" s="81"/>
      <c r="N1723" s="82"/>
      <c r="O1723" s="83"/>
      <c r="P1723" s="84"/>
      <c r="Q1723" s="82"/>
      <c r="R1723" s="83"/>
      <c r="S1723" s="69"/>
      <c r="T1723" s="63"/>
      <c r="U1723" s="141"/>
      <c r="V1723" s="74"/>
      <c r="W1723" s="145"/>
      <c r="X1723" s="60"/>
      <c r="Y1723" s="31"/>
      <c r="AA1723" s="33"/>
      <c r="AB1723" s="31"/>
    </row>
    <row r="1724" spans="1:28" s="2" customFormat="1">
      <c r="A1724" s="27"/>
      <c r="B1724" s="31"/>
      <c r="J1724" s="29"/>
      <c r="K1724" s="39"/>
      <c r="L1724" s="35"/>
      <c r="M1724" s="81"/>
      <c r="N1724" s="82"/>
      <c r="O1724" s="83"/>
      <c r="P1724" s="84"/>
      <c r="Q1724" s="82"/>
      <c r="R1724" s="83"/>
      <c r="S1724" s="69"/>
      <c r="T1724" s="63"/>
      <c r="U1724" s="141"/>
      <c r="V1724" s="74"/>
      <c r="W1724" s="145"/>
      <c r="X1724" s="60"/>
      <c r="Y1724" s="31"/>
      <c r="AA1724" s="33"/>
      <c r="AB1724" s="31"/>
    </row>
    <row r="1725" spans="1:28" s="2" customFormat="1">
      <c r="A1725" s="27"/>
      <c r="B1725" s="31"/>
      <c r="J1725" s="29"/>
      <c r="K1725" s="39"/>
      <c r="L1725" s="35"/>
      <c r="M1725" s="81"/>
      <c r="N1725" s="82"/>
      <c r="O1725" s="83"/>
      <c r="P1725" s="84"/>
      <c r="Q1725" s="82"/>
      <c r="R1725" s="83"/>
      <c r="S1725" s="69"/>
      <c r="T1725" s="63"/>
      <c r="U1725" s="141"/>
      <c r="V1725" s="74"/>
      <c r="W1725" s="145"/>
      <c r="X1725" s="60"/>
      <c r="Y1725" s="31"/>
      <c r="AA1725" s="33"/>
      <c r="AB1725" s="31"/>
    </row>
    <row r="1726" spans="1:28" s="2" customFormat="1">
      <c r="A1726" s="27"/>
      <c r="B1726" s="31"/>
      <c r="J1726" s="29"/>
      <c r="K1726" s="39"/>
      <c r="L1726" s="35"/>
      <c r="M1726" s="81"/>
      <c r="N1726" s="82"/>
      <c r="O1726" s="83"/>
      <c r="P1726" s="84"/>
      <c r="Q1726" s="82"/>
      <c r="R1726" s="83"/>
      <c r="S1726" s="69"/>
      <c r="T1726" s="63"/>
      <c r="U1726" s="141"/>
      <c r="V1726" s="74"/>
      <c r="W1726" s="145"/>
      <c r="X1726" s="60"/>
      <c r="Y1726" s="31"/>
      <c r="AA1726" s="33"/>
      <c r="AB1726" s="31"/>
    </row>
    <row r="1727" spans="1:28" s="2" customFormat="1">
      <c r="A1727" s="27"/>
      <c r="B1727" s="31"/>
      <c r="J1727" s="29"/>
      <c r="K1727" s="39"/>
      <c r="L1727" s="35"/>
      <c r="M1727" s="81"/>
      <c r="N1727" s="82"/>
      <c r="O1727" s="83"/>
      <c r="P1727" s="84"/>
      <c r="Q1727" s="82"/>
      <c r="R1727" s="83"/>
      <c r="S1727" s="69"/>
      <c r="T1727" s="63"/>
      <c r="U1727" s="141"/>
      <c r="V1727" s="74"/>
      <c r="W1727" s="145"/>
      <c r="X1727" s="60"/>
      <c r="Y1727" s="31"/>
      <c r="AA1727" s="33"/>
      <c r="AB1727" s="31"/>
    </row>
    <row r="1728" spans="1:28" s="2" customFormat="1">
      <c r="A1728" s="27"/>
      <c r="B1728" s="31"/>
      <c r="J1728" s="29"/>
      <c r="K1728" s="39"/>
      <c r="L1728" s="35"/>
      <c r="M1728" s="81"/>
      <c r="N1728" s="82"/>
      <c r="O1728" s="83"/>
      <c r="P1728" s="84"/>
      <c r="Q1728" s="82"/>
      <c r="R1728" s="83"/>
      <c r="S1728" s="69"/>
      <c r="T1728" s="63"/>
      <c r="U1728" s="141"/>
      <c r="V1728" s="74"/>
      <c r="W1728" s="145"/>
      <c r="X1728" s="60"/>
      <c r="Y1728" s="31"/>
      <c r="AA1728" s="33"/>
      <c r="AB1728" s="31"/>
    </row>
    <row r="1729" spans="1:28" s="2" customFormat="1">
      <c r="A1729" s="27"/>
      <c r="B1729" s="31"/>
      <c r="J1729" s="29"/>
      <c r="K1729" s="39"/>
      <c r="L1729" s="35"/>
      <c r="M1729" s="81"/>
      <c r="N1729" s="82"/>
      <c r="O1729" s="83"/>
      <c r="P1729" s="84"/>
      <c r="Q1729" s="82"/>
      <c r="R1729" s="83"/>
      <c r="S1729" s="69"/>
      <c r="T1729" s="63"/>
      <c r="U1729" s="141"/>
      <c r="V1729" s="74"/>
      <c r="W1729" s="145"/>
      <c r="X1729" s="60"/>
      <c r="Y1729" s="31"/>
      <c r="AA1729" s="33"/>
      <c r="AB1729" s="31"/>
    </row>
    <row r="1730" spans="1:28" s="2" customFormat="1">
      <c r="A1730" s="27"/>
      <c r="B1730" s="31"/>
      <c r="J1730" s="29"/>
      <c r="K1730" s="39"/>
      <c r="L1730" s="35"/>
      <c r="M1730" s="81"/>
      <c r="N1730" s="82"/>
      <c r="O1730" s="83"/>
      <c r="P1730" s="84"/>
      <c r="Q1730" s="82"/>
      <c r="R1730" s="83"/>
      <c r="S1730" s="69"/>
      <c r="T1730" s="63"/>
      <c r="U1730" s="141"/>
      <c r="V1730" s="74"/>
      <c r="W1730" s="145"/>
      <c r="X1730" s="60"/>
      <c r="Y1730" s="31"/>
      <c r="AA1730" s="33"/>
      <c r="AB1730" s="31"/>
    </row>
    <row r="1731" spans="1:28" s="2" customFormat="1">
      <c r="A1731" s="27"/>
      <c r="B1731" s="31"/>
      <c r="J1731" s="29"/>
      <c r="K1731" s="39"/>
      <c r="L1731" s="35"/>
      <c r="M1731" s="81"/>
      <c r="N1731" s="82"/>
      <c r="O1731" s="83"/>
      <c r="P1731" s="84"/>
      <c r="Q1731" s="82"/>
      <c r="R1731" s="83"/>
      <c r="S1731" s="69"/>
      <c r="T1731" s="63"/>
      <c r="U1731" s="141"/>
      <c r="V1731" s="74"/>
      <c r="W1731" s="145"/>
      <c r="X1731" s="60"/>
      <c r="Y1731" s="31"/>
      <c r="AA1731" s="33"/>
      <c r="AB1731" s="31"/>
    </row>
    <row r="1732" spans="1:28" s="2" customFormat="1">
      <c r="A1732" s="27"/>
      <c r="B1732" s="31"/>
      <c r="J1732" s="29"/>
      <c r="K1732" s="39"/>
      <c r="L1732" s="35"/>
      <c r="M1732" s="81"/>
      <c r="N1732" s="82"/>
      <c r="O1732" s="83"/>
      <c r="P1732" s="84"/>
      <c r="Q1732" s="82"/>
      <c r="R1732" s="83"/>
      <c r="S1732" s="69"/>
      <c r="T1732" s="63"/>
      <c r="U1732" s="141"/>
      <c r="V1732" s="74"/>
      <c r="W1732" s="145"/>
      <c r="X1732" s="60"/>
      <c r="Y1732" s="31"/>
      <c r="AA1732" s="33"/>
      <c r="AB1732" s="31"/>
    </row>
    <row r="1733" spans="1:28" s="2" customFormat="1">
      <c r="A1733" s="27"/>
      <c r="B1733" s="31"/>
      <c r="J1733" s="29"/>
      <c r="K1733" s="39"/>
      <c r="L1733" s="35"/>
      <c r="M1733" s="81"/>
      <c r="N1733" s="82"/>
      <c r="O1733" s="83"/>
      <c r="P1733" s="84"/>
      <c r="Q1733" s="82"/>
      <c r="R1733" s="83"/>
      <c r="S1733" s="69"/>
      <c r="T1733" s="63"/>
      <c r="U1733" s="141"/>
      <c r="V1733" s="74"/>
      <c r="W1733" s="145"/>
      <c r="X1733" s="60"/>
      <c r="Y1733" s="31"/>
      <c r="AA1733" s="33"/>
      <c r="AB1733" s="31"/>
    </row>
    <row r="1734" spans="1:28" s="2" customFormat="1">
      <c r="A1734" s="27"/>
      <c r="B1734" s="31"/>
      <c r="J1734" s="29"/>
      <c r="K1734" s="39"/>
      <c r="L1734" s="35"/>
      <c r="M1734" s="81"/>
      <c r="N1734" s="82"/>
      <c r="O1734" s="83"/>
      <c r="P1734" s="84"/>
      <c r="Q1734" s="82"/>
      <c r="R1734" s="83"/>
      <c r="S1734" s="69"/>
      <c r="T1734" s="63"/>
      <c r="U1734" s="141"/>
      <c r="V1734" s="74"/>
      <c r="W1734" s="145"/>
      <c r="X1734" s="60"/>
      <c r="Y1734" s="31"/>
      <c r="AA1734" s="33"/>
      <c r="AB1734" s="31"/>
    </row>
    <row r="1735" spans="1:28" s="2" customFormat="1">
      <c r="A1735" s="27"/>
      <c r="B1735" s="31"/>
      <c r="J1735" s="29"/>
      <c r="K1735" s="39"/>
      <c r="L1735" s="35"/>
      <c r="M1735" s="81"/>
      <c r="N1735" s="82"/>
      <c r="O1735" s="83"/>
      <c r="P1735" s="84"/>
      <c r="Q1735" s="82"/>
      <c r="R1735" s="83"/>
      <c r="S1735" s="69"/>
      <c r="T1735" s="63"/>
      <c r="U1735" s="141"/>
      <c r="V1735" s="74"/>
      <c r="W1735" s="145"/>
      <c r="X1735" s="60"/>
      <c r="Y1735" s="31"/>
      <c r="AA1735" s="33"/>
      <c r="AB1735" s="31"/>
    </row>
    <row r="1736" spans="1:28" s="2" customFormat="1">
      <c r="A1736" s="27"/>
      <c r="B1736" s="31"/>
      <c r="J1736" s="29"/>
      <c r="K1736" s="39"/>
      <c r="L1736" s="35"/>
      <c r="M1736" s="81"/>
      <c r="N1736" s="82"/>
      <c r="O1736" s="83"/>
      <c r="P1736" s="84"/>
      <c r="Q1736" s="82"/>
      <c r="R1736" s="83"/>
      <c r="S1736" s="69"/>
      <c r="T1736" s="63"/>
      <c r="U1736" s="141"/>
      <c r="V1736" s="74"/>
      <c r="W1736" s="145"/>
      <c r="X1736" s="60"/>
      <c r="Y1736" s="31"/>
      <c r="AA1736" s="33"/>
      <c r="AB1736" s="31"/>
    </row>
    <row r="1737" spans="1:28" s="2" customFormat="1">
      <c r="A1737" s="27"/>
      <c r="B1737" s="31"/>
      <c r="J1737" s="29"/>
      <c r="K1737" s="39"/>
      <c r="L1737" s="35"/>
      <c r="M1737" s="81"/>
      <c r="N1737" s="82"/>
      <c r="O1737" s="83"/>
      <c r="P1737" s="84"/>
      <c r="Q1737" s="82"/>
      <c r="R1737" s="83"/>
      <c r="S1737" s="69"/>
      <c r="T1737" s="63"/>
      <c r="U1737" s="141"/>
      <c r="V1737" s="74"/>
      <c r="W1737" s="145"/>
      <c r="X1737" s="60"/>
      <c r="Y1737" s="31"/>
      <c r="AA1737" s="33"/>
      <c r="AB1737" s="31"/>
    </row>
    <row r="1738" spans="1:28" s="2" customFormat="1">
      <c r="A1738" s="27"/>
      <c r="B1738" s="31"/>
      <c r="J1738" s="29"/>
      <c r="K1738" s="39"/>
      <c r="L1738" s="35"/>
      <c r="M1738" s="81"/>
      <c r="N1738" s="82"/>
      <c r="O1738" s="83"/>
      <c r="P1738" s="84"/>
      <c r="Q1738" s="82"/>
      <c r="R1738" s="83"/>
      <c r="S1738" s="69"/>
      <c r="T1738" s="63"/>
      <c r="U1738" s="141"/>
      <c r="V1738" s="74"/>
      <c r="W1738" s="145"/>
      <c r="X1738" s="60"/>
      <c r="Y1738" s="31"/>
      <c r="AA1738" s="33"/>
      <c r="AB1738" s="31"/>
    </row>
    <row r="1739" spans="1:28" s="2" customFormat="1">
      <c r="A1739" s="27"/>
      <c r="B1739" s="31"/>
      <c r="J1739" s="29"/>
      <c r="K1739" s="39"/>
      <c r="L1739" s="35"/>
      <c r="M1739" s="81"/>
      <c r="N1739" s="82"/>
      <c r="O1739" s="83"/>
      <c r="P1739" s="84"/>
      <c r="Q1739" s="82"/>
      <c r="R1739" s="83"/>
      <c r="S1739" s="69"/>
      <c r="T1739" s="63"/>
      <c r="U1739" s="141"/>
      <c r="V1739" s="74"/>
      <c r="W1739" s="145"/>
      <c r="X1739" s="60"/>
      <c r="Y1739" s="31"/>
      <c r="AA1739" s="33"/>
      <c r="AB1739" s="31"/>
    </row>
    <row r="1740" spans="1:28" s="2" customFormat="1">
      <c r="A1740" s="27"/>
      <c r="B1740" s="31"/>
      <c r="J1740" s="29"/>
      <c r="K1740" s="39"/>
      <c r="L1740" s="35"/>
      <c r="M1740" s="81"/>
      <c r="N1740" s="82"/>
      <c r="O1740" s="83"/>
      <c r="P1740" s="84"/>
      <c r="Q1740" s="82"/>
      <c r="R1740" s="83"/>
      <c r="S1740" s="69"/>
      <c r="T1740" s="63"/>
      <c r="U1740" s="141"/>
      <c r="V1740" s="74"/>
      <c r="W1740" s="145"/>
      <c r="X1740" s="60"/>
      <c r="Y1740" s="31"/>
      <c r="AA1740" s="33"/>
      <c r="AB1740" s="31"/>
    </row>
    <row r="1741" spans="1:28" s="2" customFormat="1">
      <c r="A1741" s="27"/>
      <c r="B1741" s="31"/>
      <c r="J1741" s="29"/>
      <c r="K1741" s="39"/>
      <c r="L1741" s="35"/>
      <c r="M1741" s="81"/>
      <c r="N1741" s="82"/>
      <c r="O1741" s="83"/>
      <c r="P1741" s="84"/>
      <c r="Q1741" s="82"/>
      <c r="R1741" s="83"/>
      <c r="S1741" s="69"/>
      <c r="T1741" s="63"/>
      <c r="U1741" s="141"/>
      <c r="V1741" s="74"/>
      <c r="W1741" s="145"/>
      <c r="X1741" s="60"/>
      <c r="Y1741" s="31"/>
      <c r="AA1741" s="33"/>
      <c r="AB1741" s="31"/>
    </row>
    <row r="1742" spans="1:28" s="2" customFormat="1">
      <c r="A1742" s="27"/>
      <c r="B1742" s="31"/>
      <c r="J1742" s="29"/>
      <c r="K1742" s="39"/>
      <c r="L1742" s="35"/>
      <c r="M1742" s="81"/>
      <c r="N1742" s="82"/>
      <c r="O1742" s="83"/>
      <c r="P1742" s="84"/>
      <c r="Q1742" s="82"/>
      <c r="R1742" s="83"/>
      <c r="S1742" s="69"/>
      <c r="T1742" s="63"/>
      <c r="U1742" s="141"/>
      <c r="V1742" s="74"/>
      <c r="W1742" s="145"/>
      <c r="X1742" s="60"/>
      <c r="Y1742" s="31"/>
      <c r="AA1742" s="33"/>
      <c r="AB1742" s="31"/>
    </row>
    <row r="1743" spans="1:28" s="2" customFormat="1">
      <c r="A1743" s="27"/>
      <c r="B1743" s="31"/>
      <c r="J1743" s="29"/>
      <c r="K1743" s="39"/>
      <c r="L1743" s="35"/>
      <c r="M1743" s="81"/>
      <c r="N1743" s="82"/>
      <c r="O1743" s="83"/>
      <c r="P1743" s="84"/>
      <c r="Q1743" s="82"/>
      <c r="R1743" s="83"/>
      <c r="S1743" s="69"/>
      <c r="T1743" s="63"/>
      <c r="U1743" s="141"/>
      <c r="V1743" s="74"/>
      <c r="W1743" s="145"/>
      <c r="X1743" s="60"/>
      <c r="Y1743" s="31"/>
      <c r="AA1743" s="33"/>
      <c r="AB1743" s="31"/>
    </row>
    <row r="1744" spans="1:28" s="2" customFormat="1">
      <c r="A1744" s="27"/>
      <c r="B1744" s="31"/>
      <c r="J1744" s="29"/>
      <c r="K1744" s="39"/>
      <c r="L1744" s="35"/>
      <c r="M1744" s="81"/>
      <c r="N1744" s="82"/>
      <c r="O1744" s="83"/>
      <c r="P1744" s="84"/>
      <c r="Q1744" s="82"/>
      <c r="R1744" s="83"/>
      <c r="S1744" s="69"/>
      <c r="T1744" s="63"/>
      <c r="U1744" s="141"/>
      <c r="V1744" s="74"/>
      <c r="W1744" s="145"/>
      <c r="X1744" s="60"/>
      <c r="Y1744" s="31"/>
      <c r="AA1744" s="33"/>
      <c r="AB1744" s="31"/>
    </row>
    <row r="1745" spans="1:28" s="2" customFormat="1">
      <c r="A1745" s="27"/>
      <c r="B1745" s="31"/>
      <c r="J1745" s="29"/>
      <c r="K1745" s="39"/>
      <c r="L1745" s="35"/>
      <c r="M1745" s="81"/>
      <c r="N1745" s="82"/>
      <c r="O1745" s="83"/>
      <c r="P1745" s="84"/>
      <c r="Q1745" s="82"/>
      <c r="R1745" s="83"/>
      <c r="S1745" s="69"/>
      <c r="T1745" s="63"/>
      <c r="U1745" s="141"/>
      <c r="V1745" s="74"/>
      <c r="W1745" s="145"/>
      <c r="X1745" s="60"/>
      <c r="Y1745" s="31"/>
      <c r="AA1745" s="33"/>
      <c r="AB1745" s="31"/>
    </row>
    <row r="1746" spans="1:28" s="2" customFormat="1">
      <c r="A1746" s="27"/>
      <c r="B1746" s="31"/>
      <c r="J1746" s="29"/>
      <c r="K1746" s="39"/>
      <c r="L1746" s="35"/>
      <c r="M1746" s="81"/>
      <c r="N1746" s="82"/>
      <c r="O1746" s="83"/>
      <c r="P1746" s="84"/>
      <c r="Q1746" s="82"/>
      <c r="R1746" s="83"/>
      <c r="S1746" s="69"/>
      <c r="T1746" s="63"/>
      <c r="U1746" s="141"/>
      <c r="V1746" s="74"/>
      <c r="W1746" s="145"/>
      <c r="X1746" s="60"/>
      <c r="Y1746" s="31"/>
      <c r="AA1746" s="33"/>
      <c r="AB1746" s="31"/>
    </row>
    <row r="1747" spans="1:28" s="2" customFormat="1">
      <c r="A1747" s="27"/>
      <c r="B1747" s="31"/>
      <c r="J1747" s="29"/>
      <c r="K1747" s="39"/>
      <c r="L1747" s="35"/>
      <c r="M1747" s="81"/>
      <c r="N1747" s="82"/>
      <c r="O1747" s="83"/>
      <c r="P1747" s="84"/>
      <c r="Q1747" s="82"/>
      <c r="R1747" s="83"/>
      <c r="S1747" s="69"/>
      <c r="T1747" s="63"/>
      <c r="U1747" s="141"/>
      <c r="V1747" s="74"/>
      <c r="W1747" s="145"/>
      <c r="X1747" s="60"/>
      <c r="Y1747" s="31"/>
      <c r="AA1747" s="33"/>
      <c r="AB1747" s="31"/>
    </row>
    <row r="1748" spans="1:28" s="2" customFormat="1">
      <c r="A1748" s="27"/>
      <c r="B1748" s="31"/>
      <c r="J1748" s="29"/>
      <c r="K1748" s="39"/>
      <c r="L1748" s="35"/>
      <c r="M1748" s="81"/>
      <c r="N1748" s="82"/>
      <c r="O1748" s="83"/>
      <c r="P1748" s="84"/>
      <c r="Q1748" s="82"/>
      <c r="R1748" s="83"/>
      <c r="S1748" s="69"/>
      <c r="T1748" s="63"/>
      <c r="U1748" s="141"/>
      <c r="V1748" s="74"/>
      <c r="W1748" s="145"/>
      <c r="X1748" s="60"/>
      <c r="Y1748" s="31"/>
      <c r="AA1748" s="33"/>
      <c r="AB1748" s="31"/>
    </row>
    <row r="1749" spans="1:28" s="2" customFormat="1">
      <c r="A1749" s="27"/>
      <c r="B1749" s="31"/>
      <c r="J1749" s="29"/>
      <c r="K1749" s="39"/>
      <c r="L1749" s="35"/>
      <c r="M1749" s="81"/>
      <c r="N1749" s="82"/>
      <c r="O1749" s="83"/>
      <c r="P1749" s="84"/>
      <c r="Q1749" s="82"/>
      <c r="R1749" s="83"/>
      <c r="S1749" s="69"/>
      <c r="T1749" s="63"/>
      <c r="U1749" s="141"/>
      <c r="V1749" s="74"/>
      <c r="W1749" s="145"/>
      <c r="X1749" s="60"/>
      <c r="Y1749" s="31"/>
      <c r="AA1749" s="33"/>
      <c r="AB1749" s="31"/>
    </row>
    <row r="1750" spans="1:28" s="2" customFormat="1">
      <c r="A1750" s="27"/>
      <c r="B1750" s="31"/>
      <c r="J1750" s="29"/>
      <c r="K1750" s="39"/>
      <c r="L1750" s="35"/>
      <c r="M1750" s="81"/>
      <c r="N1750" s="82"/>
      <c r="O1750" s="83"/>
      <c r="P1750" s="84"/>
      <c r="Q1750" s="82"/>
      <c r="R1750" s="83"/>
      <c r="S1750" s="69"/>
      <c r="T1750" s="63"/>
      <c r="U1750" s="141"/>
      <c r="V1750" s="74"/>
      <c r="W1750" s="145"/>
      <c r="X1750" s="60"/>
      <c r="Y1750" s="31"/>
      <c r="AA1750" s="33"/>
      <c r="AB1750" s="31"/>
    </row>
    <row r="1751" spans="1:28" s="2" customFormat="1">
      <c r="A1751" s="27"/>
      <c r="B1751" s="31"/>
      <c r="J1751" s="29"/>
      <c r="K1751" s="39"/>
      <c r="L1751" s="35"/>
      <c r="M1751" s="81"/>
      <c r="N1751" s="82"/>
      <c r="O1751" s="83"/>
      <c r="P1751" s="84"/>
      <c r="Q1751" s="82"/>
      <c r="R1751" s="83"/>
      <c r="S1751" s="69"/>
      <c r="T1751" s="63"/>
      <c r="U1751" s="141"/>
      <c r="V1751" s="74"/>
      <c r="W1751" s="145"/>
      <c r="X1751" s="60"/>
      <c r="Y1751" s="31"/>
      <c r="AA1751" s="33"/>
      <c r="AB1751" s="31"/>
    </row>
    <row r="1752" spans="1:28" s="2" customFormat="1">
      <c r="A1752" s="27"/>
      <c r="B1752" s="31"/>
      <c r="J1752" s="29"/>
      <c r="K1752" s="39"/>
      <c r="L1752" s="35"/>
      <c r="M1752" s="81"/>
      <c r="N1752" s="82"/>
      <c r="O1752" s="83"/>
      <c r="P1752" s="84"/>
      <c r="Q1752" s="82"/>
      <c r="R1752" s="83"/>
      <c r="S1752" s="69"/>
      <c r="T1752" s="63"/>
      <c r="U1752" s="141"/>
      <c r="V1752" s="74"/>
      <c r="W1752" s="145"/>
      <c r="X1752" s="60"/>
      <c r="Y1752" s="31"/>
      <c r="AA1752" s="33"/>
      <c r="AB1752" s="31"/>
    </row>
    <row r="1753" spans="1:28" s="2" customFormat="1">
      <c r="A1753" s="27"/>
      <c r="B1753" s="31"/>
      <c r="J1753" s="29"/>
      <c r="K1753" s="39"/>
      <c r="L1753" s="35"/>
      <c r="M1753" s="81"/>
      <c r="N1753" s="82"/>
      <c r="O1753" s="83"/>
      <c r="P1753" s="84"/>
      <c r="Q1753" s="82"/>
      <c r="R1753" s="83"/>
      <c r="S1753" s="69"/>
      <c r="T1753" s="63"/>
      <c r="U1753" s="141"/>
      <c r="V1753" s="74"/>
      <c r="W1753" s="145"/>
      <c r="X1753" s="60"/>
      <c r="Y1753" s="31"/>
      <c r="AA1753" s="33"/>
      <c r="AB1753" s="31"/>
    </row>
    <row r="1754" spans="1:28" s="2" customFormat="1">
      <c r="A1754" s="27"/>
      <c r="B1754" s="31"/>
      <c r="J1754" s="29"/>
      <c r="K1754" s="39"/>
      <c r="L1754" s="35"/>
      <c r="M1754" s="81"/>
      <c r="N1754" s="82"/>
      <c r="O1754" s="83"/>
      <c r="P1754" s="84"/>
      <c r="Q1754" s="82"/>
      <c r="R1754" s="83"/>
      <c r="S1754" s="69"/>
      <c r="T1754" s="63"/>
      <c r="U1754" s="141"/>
      <c r="V1754" s="74"/>
      <c r="W1754" s="145"/>
      <c r="X1754" s="60"/>
      <c r="Y1754" s="31"/>
      <c r="AA1754" s="33"/>
      <c r="AB1754" s="31"/>
    </row>
    <row r="1755" spans="1:28" s="2" customFormat="1">
      <c r="A1755" s="27"/>
      <c r="B1755" s="31"/>
      <c r="J1755" s="29"/>
      <c r="K1755" s="39"/>
      <c r="L1755" s="35"/>
      <c r="M1755" s="81"/>
      <c r="N1755" s="82"/>
      <c r="O1755" s="83"/>
      <c r="P1755" s="84"/>
      <c r="Q1755" s="82"/>
      <c r="R1755" s="83"/>
      <c r="S1755" s="69"/>
      <c r="T1755" s="63"/>
      <c r="U1755" s="141"/>
      <c r="V1755" s="74"/>
      <c r="W1755" s="145"/>
      <c r="X1755" s="60"/>
      <c r="Y1755" s="31"/>
      <c r="AA1755" s="33"/>
      <c r="AB1755" s="31"/>
    </row>
    <row r="1756" spans="1:28" s="2" customFormat="1">
      <c r="A1756" s="27"/>
      <c r="B1756" s="31"/>
      <c r="J1756" s="29"/>
      <c r="K1756" s="39"/>
      <c r="L1756" s="35"/>
      <c r="M1756" s="81"/>
      <c r="N1756" s="82"/>
      <c r="O1756" s="83"/>
      <c r="P1756" s="84"/>
      <c r="Q1756" s="82"/>
      <c r="R1756" s="83"/>
      <c r="S1756" s="69"/>
      <c r="T1756" s="63"/>
      <c r="U1756" s="141"/>
      <c r="V1756" s="74"/>
      <c r="W1756" s="145"/>
      <c r="X1756" s="60"/>
      <c r="Y1756" s="31"/>
      <c r="AA1756" s="33"/>
      <c r="AB1756" s="31"/>
    </row>
    <row r="1757" spans="1:28" s="2" customFormat="1">
      <c r="A1757" s="27"/>
      <c r="B1757" s="31"/>
      <c r="J1757" s="29"/>
      <c r="K1757" s="39"/>
      <c r="L1757" s="35"/>
      <c r="M1757" s="81"/>
      <c r="N1757" s="82"/>
      <c r="O1757" s="83"/>
      <c r="P1757" s="84"/>
      <c r="Q1757" s="82"/>
      <c r="R1757" s="83"/>
      <c r="S1757" s="69"/>
      <c r="T1757" s="63"/>
      <c r="U1757" s="141"/>
      <c r="V1757" s="74"/>
      <c r="W1757" s="145"/>
      <c r="X1757" s="60"/>
      <c r="Y1757" s="31"/>
      <c r="AA1757" s="33"/>
      <c r="AB1757" s="31"/>
    </row>
    <row r="1758" spans="1:28" s="2" customFormat="1">
      <c r="A1758" s="27"/>
      <c r="B1758" s="31"/>
      <c r="J1758" s="29"/>
      <c r="K1758" s="39"/>
      <c r="L1758" s="35"/>
      <c r="M1758" s="81"/>
      <c r="N1758" s="82"/>
      <c r="O1758" s="83"/>
      <c r="P1758" s="84"/>
      <c r="Q1758" s="82"/>
      <c r="R1758" s="83"/>
      <c r="S1758" s="69"/>
      <c r="T1758" s="63"/>
      <c r="U1758" s="141"/>
      <c r="V1758" s="74"/>
      <c r="W1758" s="145"/>
      <c r="X1758" s="60"/>
      <c r="Y1758" s="31"/>
      <c r="AA1758" s="33"/>
      <c r="AB1758" s="31"/>
    </row>
    <row r="1759" spans="1:28" s="2" customFormat="1">
      <c r="A1759" s="27"/>
      <c r="B1759" s="31"/>
      <c r="J1759" s="29"/>
      <c r="K1759" s="39"/>
      <c r="L1759" s="35"/>
      <c r="M1759" s="81"/>
      <c r="N1759" s="82"/>
      <c r="O1759" s="83"/>
      <c r="P1759" s="84"/>
      <c r="Q1759" s="82"/>
      <c r="R1759" s="83"/>
      <c r="S1759" s="69"/>
      <c r="T1759" s="63"/>
      <c r="U1759" s="141"/>
      <c r="V1759" s="74"/>
      <c r="W1759" s="145"/>
      <c r="X1759" s="60"/>
      <c r="Y1759" s="31"/>
      <c r="AA1759" s="33"/>
      <c r="AB1759" s="31"/>
    </row>
    <row r="1760" spans="1:28" s="2" customFormat="1">
      <c r="A1760" s="27"/>
      <c r="B1760" s="31"/>
      <c r="J1760" s="29"/>
      <c r="K1760" s="39"/>
      <c r="L1760" s="35"/>
      <c r="M1760" s="81"/>
      <c r="N1760" s="82"/>
      <c r="O1760" s="83"/>
      <c r="P1760" s="84"/>
      <c r="Q1760" s="82"/>
      <c r="R1760" s="83"/>
      <c r="S1760" s="69"/>
      <c r="T1760" s="63"/>
      <c r="U1760" s="141"/>
      <c r="V1760" s="74"/>
      <c r="W1760" s="145"/>
      <c r="X1760" s="60"/>
      <c r="Y1760" s="31"/>
      <c r="AA1760" s="33"/>
      <c r="AB1760" s="31"/>
    </row>
    <row r="1761" spans="1:28" s="2" customFormat="1">
      <c r="A1761" s="27"/>
      <c r="B1761" s="31"/>
      <c r="J1761" s="29"/>
      <c r="K1761" s="39"/>
      <c r="L1761" s="35"/>
      <c r="M1761" s="81"/>
      <c r="N1761" s="82"/>
      <c r="O1761" s="83"/>
      <c r="P1761" s="84"/>
      <c r="Q1761" s="82"/>
      <c r="R1761" s="83"/>
      <c r="S1761" s="69"/>
      <c r="T1761" s="63"/>
      <c r="U1761" s="141"/>
      <c r="V1761" s="74"/>
      <c r="W1761" s="145"/>
      <c r="X1761" s="60"/>
      <c r="Y1761" s="31"/>
      <c r="AA1761" s="33"/>
      <c r="AB1761" s="31"/>
    </row>
    <row r="1762" spans="1:28" s="2" customFormat="1">
      <c r="A1762" s="27"/>
      <c r="B1762" s="31"/>
      <c r="J1762" s="29"/>
      <c r="K1762" s="39"/>
      <c r="L1762" s="35"/>
      <c r="M1762" s="81"/>
      <c r="N1762" s="82"/>
      <c r="O1762" s="83"/>
      <c r="P1762" s="84"/>
      <c r="Q1762" s="82"/>
      <c r="R1762" s="83"/>
      <c r="S1762" s="69"/>
      <c r="T1762" s="63"/>
      <c r="U1762" s="141"/>
      <c r="V1762" s="74"/>
      <c r="W1762" s="145"/>
      <c r="X1762" s="60"/>
      <c r="Y1762" s="31"/>
      <c r="AA1762" s="33"/>
      <c r="AB1762" s="31"/>
    </row>
    <row r="1763" spans="1:28" s="2" customFormat="1">
      <c r="A1763" s="27"/>
      <c r="B1763" s="31"/>
      <c r="J1763" s="29"/>
      <c r="K1763" s="39"/>
      <c r="L1763" s="35"/>
      <c r="M1763" s="81"/>
      <c r="N1763" s="82"/>
      <c r="O1763" s="83"/>
      <c r="P1763" s="84"/>
      <c r="Q1763" s="82"/>
      <c r="R1763" s="83"/>
      <c r="S1763" s="69"/>
      <c r="T1763" s="63"/>
      <c r="U1763" s="141"/>
      <c r="V1763" s="74"/>
      <c r="W1763" s="145"/>
      <c r="X1763" s="60"/>
      <c r="Y1763" s="31"/>
      <c r="AA1763" s="33"/>
      <c r="AB1763" s="31"/>
    </row>
    <row r="1764" spans="1:28" s="2" customFormat="1">
      <c r="A1764" s="27"/>
      <c r="B1764" s="31"/>
      <c r="J1764" s="29"/>
      <c r="K1764" s="39"/>
      <c r="L1764" s="35"/>
      <c r="M1764" s="81"/>
      <c r="N1764" s="82"/>
      <c r="O1764" s="83"/>
      <c r="P1764" s="84"/>
      <c r="Q1764" s="82"/>
      <c r="R1764" s="83"/>
      <c r="S1764" s="69"/>
      <c r="T1764" s="63"/>
      <c r="U1764" s="141"/>
      <c r="V1764" s="74"/>
      <c r="W1764" s="145"/>
      <c r="X1764" s="60"/>
      <c r="Y1764" s="31"/>
      <c r="AA1764" s="33"/>
      <c r="AB1764" s="31"/>
    </row>
    <row r="1765" spans="1:28" s="2" customFormat="1">
      <c r="A1765" s="27"/>
      <c r="B1765" s="31"/>
      <c r="J1765" s="29"/>
      <c r="K1765" s="39"/>
      <c r="L1765" s="35"/>
      <c r="M1765" s="81"/>
      <c r="N1765" s="82"/>
      <c r="O1765" s="83"/>
      <c r="P1765" s="84"/>
      <c r="Q1765" s="82"/>
      <c r="R1765" s="83"/>
      <c r="S1765" s="69"/>
      <c r="T1765" s="63"/>
      <c r="U1765" s="141"/>
      <c r="V1765" s="74"/>
      <c r="W1765" s="145"/>
      <c r="X1765" s="60"/>
      <c r="Y1765" s="31"/>
      <c r="AA1765" s="33"/>
      <c r="AB1765" s="31"/>
    </row>
    <row r="1766" spans="1:28" s="2" customFormat="1">
      <c r="A1766" s="27"/>
      <c r="B1766" s="31"/>
      <c r="J1766" s="29"/>
      <c r="K1766" s="39"/>
      <c r="L1766" s="35"/>
      <c r="M1766" s="81"/>
      <c r="N1766" s="82"/>
      <c r="O1766" s="83"/>
      <c r="P1766" s="84"/>
      <c r="Q1766" s="82"/>
      <c r="R1766" s="83"/>
      <c r="S1766" s="69"/>
      <c r="T1766" s="63"/>
      <c r="U1766" s="141"/>
      <c r="V1766" s="74"/>
      <c r="W1766" s="145"/>
      <c r="X1766" s="60"/>
      <c r="Y1766" s="31"/>
      <c r="AA1766" s="33"/>
      <c r="AB1766" s="31"/>
    </row>
    <row r="1767" spans="1:28" s="2" customFormat="1">
      <c r="A1767" s="27"/>
      <c r="B1767" s="31"/>
      <c r="J1767" s="29"/>
      <c r="K1767" s="39"/>
      <c r="L1767" s="35"/>
      <c r="M1767" s="81"/>
      <c r="N1767" s="82"/>
      <c r="O1767" s="83"/>
      <c r="P1767" s="84"/>
      <c r="Q1767" s="82"/>
      <c r="R1767" s="83"/>
      <c r="S1767" s="69"/>
      <c r="T1767" s="63"/>
      <c r="U1767" s="141"/>
      <c r="V1767" s="74"/>
      <c r="W1767" s="145"/>
      <c r="X1767" s="60"/>
      <c r="Y1767" s="31"/>
      <c r="AA1767" s="33"/>
      <c r="AB1767" s="31"/>
    </row>
    <row r="1768" spans="1:28" s="2" customFormat="1">
      <c r="A1768" s="27"/>
      <c r="B1768" s="31"/>
      <c r="J1768" s="29"/>
      <c r="K1768" s="39"/>
      <c r="L1768" s="35"/>
      <c r="M1768" s="81"/>
      <c r="N1768" s="82"/>
      <c r="O1768" s="83"/>
      <c r="P1768" s="84"/>
      <c r="Q1768" s="82"/>
      <c r="R1768" s="83"/>
      <c r="S1768" s="69"/>
      <c r="T1768" s="63"/>
      <c r="U1768" s="141"/>
      <c r="V1768" s="74"/>
      <c r="W1768" s="145"/>
      <c r="X1768" s="60"/>
      <c r="Y1768" s="31"/>
      <c r="AA1768" s="33"/>
      <c r="AB1768" s="31"/>
    </row>
    <row r="1769" spans="1:28" s="2" customFormat="1">
      <c r="A1769" s="27"/>
      <c r="B1769" s="31"/>
      <c r="J1769" s="29"/>
      <c r="K1769" s="39"/>
      <c r="L1769" s="35"/>
      <c r="M1769" s="81"/>
      <c r="N1769" s="82"/>
      <c r="O1769" s="83"/>
      <c r="P1769" s="84"/>
      <c r="Q1769" s="82"/>
      <c r="R1769" s="83"/>
      <c r="S1769" s="69"/>
      <c r="T1769" s="63"/>
      <c r="U1769" s="141"/>
      <c r="V1769" s="74"/>
      <c r="W1769" s="145"/>
      <c r="X1769" s="60"/>
      <c r="Y1769" s="31"/>
      <c r="AA1769" s="33"/>
      <c r="AB1769" s="31"/>
    </row>
    <row r="1770" spans="1:28" s="2" customFormat="1">
      <c r="A1770" s="27"/>
      <c r="B1770" s="31"/>
      <c r="J1770" s="29"/>
      <c r="K1770" s="39"/>
      <c r="L1770" s="35"/>
      <c r="M1770" s="81"/>
      <c r="N1770" s="82"/>
      <c r="O1770" s="83"/>
      <c r="P1770" s="84"/>
      <c r="Q1770" s="82"/>
      <c r="R1770" s="83"/>
      <c r="S1770" s="69"/>
      <c r="T1770" s="63"/>
      <c r="U1770" s="141"/>
      <c r="V1770" s="74"/>
      <c r="W1770" s="145"/>
      <c r="X1770" s="60"/>
      <c r="Y1770" s="31"/>
      <c r="AA1770" s="33"/>
      <c r="AB1770" s="31"/>
    </row>
    <row r="1771" spans="1:28" s="2" customFormat="1">
      <c r="A1771" s="27"/>
      <c r="B1771" s="31"/>
      <c r="J1771" s="29"/>
      <c r="K1771" s="39"/>
      <c r="L1771" s="35"/>
      <c r="M1771" s="81"/>
      <c r="N1771" s="82"/>
      <c r="O1771" s="83"/>
      <c r="P1771" s="84"/>
      <c r="Q1771" s="82"/>
      <c r="R1771" s="83"/>
      <c r="S1771" s="69"/>
      <c r="T1771" s="63"/>
      <c r="U1771" s="141"/>
      <c r="V1771" s="74"/>
      <c r="W1771" s="145"/>
      <c r="X1771" s="60"/>
      <c r="Y1771" s="31"/>
      <c r="AA1771" s="33"/>
      <c r="AB1771" s="31"/>
    </row>
    <row r="1772" spans="1:28" s="2" customFormat="1">
      <c r="A1772" s="27"/>
      <c r="B1772" s="31"/>
      <c r="J1772" s="29"/>
      <c r="K1772" s="39"/>
      <c r="L1772" s="35"/>
      <c r="M1772" s="81"/>
      <c r="N1772" s="82"/>
      <c r="O1772" s="83"/>
      <c r="P1772" s="84"/>
      <c r="Q1772" s="82"/>
      <c r="R1772" s="83"/>
      <c r="S1772" s="69"/>
      <c r="T1772" s="63"/>
      <c r="U1772" s="141"/>
      <c r="V1772" s="74"/>
      <c r="W1772" s="145"/>
      <c r="X1772" s="60"/>
      <c r="Y1772" s="31"/>
      <c r="AA1772" s="33"/>
      <c r="AB1772" s="31"/>
    </row>
    <row r="1773" spans="1:28" s="2" customFormat="1">
      <c r="A1773" s="27"/>
      <c r="B1773" s="31"/>
      <c r="J1773" s="29"/>
      <c r="K1773" s="39"/>
      <c r="L1773" s="35"/>
      <c r="M1773" s="81"/>
      <c r="N1773" s="82"/>
      <c r="O1773" s="83"/>
      <c r="P1773" s="84"/>
      <c r="Q1773" s="82"/>
      <c r="R1773" s="83"/>
      <c r="S1773" s="69"/>
      <c r="T1773" s="63"/>
      <c r="U1773" s="141"/>
      <c r="V1773" s="74"/>
      <c r="W1773" s="145"/>
      <c r="X1773" s="60"/>
      <c r="Y1773" s="31"/>
      <c r="AA1773" s="33"/>
      <c r="AB1773" s="31"/>
    </row>
    <row r="1774" spans="1:28" s="2" customFormat="1">
      <c r="A1774" s="27"/>
      <c r="B1774" s="31"/>
      <c r="J1774" s="29"/>
      <c r="K1774" s="39"/>
      <c r="L1774" s="35"/>
      <c r="M1774" s="81"/>
      <c r="N1774" s="82"/>
      <c r="O1774" s="83"/>
      <c r="P1774" s="84"/>
      <c r="Q1774" s="82"/>
      <c r="R1774" s="83"/>
      <c r="S1774" s="69"/>
      <c r="T1774" s="63"/>
      <c r="U1774" s="141"/>
      <c r="V1774" s="74"/>
      <c r="W1774" s="145"/>
      <c r="X1774" s="60"/>
      <c r="Y1774" s="31"/>
      <c r="AA1774" s="33"/>
      <c r="AB1774" s="31"/>
    </row>
    <row r="1775" spans="1:28" s="2" customFormat="1">
      <c r="A1775" s="27"/>
      <c r="B1775" s="31"/>
      <c r="J1775" s="29"/>
      <c r="K1775" s="39"/>
      <c r="L1775" s="35"/>
      <c r="M1775" s="81"/>
      <c r="N1775" s="82"/>
      <c r="O1775" s="83"/>
      <c r="P1775" s="84"/>
      <c r="Q1775" s="82"/>
      <c r="R1775" s="83"/>
      <c r="S1775" s="69"/>
      <c r="T1775" s="63"/>
      <c r="U1775" s="141"/>
      <c r="V1775" s="74"/>
      <c r="W1775" s="145"/>
      <c r="X1775" s="60"/>
      <c r="Y1775" s="31"/>
      <c r="AA1775" s="33"/>
      <c r="AB1775" s="31"/>
    </row>
    <row r="1776" spans="1:28" s="2" customFormat="1">
      <c r="A1776" s="27"/>
      <c r="B1776" s="31"/>
      <c r="J1776" s="29"/>
      <c r="K1776" s="39"/>
      <c r="L1776" s="35"/>
      <c r="M1776" s="81"/>
      <c r="N1776" s="82"/>
      <c r="O1776" s="83"/>
      <c r="P1776" s="84"/>
      <c r="Q1776" s="82"/>
      <c r="R1776" s="83"/>
      <c r="S1776" s="69"/>
      <c r="T1776" s="63"/>
      <c r="U1776" s="141"/>
      <c r="V1776" s="74"/>
      <c r="W1776" s="145"/>
      <c r="X1776" s="60"/>
      <c r="Y1776" s="31"/>
      <c r="AA1776" s="33"/>
      <c r="AB1776" s="31"/>
    </row>
    <row r="1777" spans="1:28" s="2" customFormat="1">
      <c r="A1777" s="27"/>
      <c r="B1777" s="31"/>
      <c r="J1777" s="29"/>
      <c r="K1777" s="39"/>
      <c r="L1777" s="35"/>
      <c r="M1777" s="81"/>
      <c r="N1777" s="82"/>
      <c r="O1777" s="83"/>
      <c r="P1777" s="84"/>
      <c r="Q1777" s="82"/>
      <c r="R1777" s="83"/>
      <c r="S1777" s="69"/>
      <c r="T1777" s="63"/>
      <c r="U1777" s="141"/>
      <c r="V1777" s="74"/>
      <c r="W1777" s="145"/>
      <c r="X1777" s="60"/>
      <c r="Y1777" s="31"/>
      <c r="AA1777" s="33"/>
      <c r="AB1777" s="31"/>
    </row>
    <row r="1778" spans="1:28" s="2" customFormat="1">
      <c r="A1778" s="27"/>
      <c r="B1778" s="31"/>
      <c r="J1778" s="29"/>
      <c r="K1778" s="39"/>
      <c r="L1778" s="35"/>
      <c r="M1778" s="81"/>
      <c r="N1778" s="82"/>
      <c r="O1778" s="83"/>
      <c r="P1778" s="84"/>
      <c r="Q1778" s="82"/>
      <c r="R1778" s="83"/>
      <c r="S1778" s="69"/>
      <c r="T1778" s="63"/>
      <c r="U1778" s="141"/>
      <c r="V1778" s="74"/>
      <c r="W1778" s="145"/>
      <c r="X1778" s="60"/>
      <c r="Y1778" s="31"/>
      <c r="AA1778" s="33"/>
      <c r="AB1778" s="31"/>
    </row>
    <row r="1779" spans="1:28" s="2" customFormat="1">
      <c r="A1779" s="27"/>
      <c r="B1779" s="31"/>
      <c r="J1779" s="29"/>
      <c r="K1779" s="39"/>
      <c r="L1779" s="35"/>
      <c r="M1779" s="81"/>
      <c r="N1779" s="82"/>
      <c r="O1779" s="83"/>
      <c r="P1779" s="84"/>
      <c r="Q1779" s="82"/>
      <c r="R1779" s="83"/>
      <c r="S1779" s="69"/>
      <c r="T1779" s="63"/>
      <c r="U1779" s="141"/>
      <c r="V1779" s="74"/>
      <c r="W1779" s="145"/>
      <c r="X1779" s="60"/>
      <c r="Y1779" s="31"/>
      <c r="AA1779" s="33"/>
      <c r="AB1779" s="31"/>
    </row>
    <row r="1780" spans="1:28" s="2" customFormat="1">
      <c r="A1780" s="27"/>
      <c r="B1780" s="31"/>
      <c r="J1780" s="29"/>
      <c r="K1780" s="39"/>
      <c r="L1780" s="35"/>
      <c r="M1780" s="81"/>
      <c r="N1780" s="82"/>
      <c r="O1780" s="83"/>
      <c r="P1780" s="84"/>
      <c r="Q1780" s="82"/>
      <c r="R1780" s="83"/>
      <c r="S1780" s="69"/>
      <c r="T1780" s="63"/>
      <c r="U1780" s="141"/>
      <c r="V1780" s="74"/>
      <c r="W1780" s="145"/>
      <c r="X1780" s="60"/>
      <c r="Y1780" s="31"/>
      <c r="AA1780" s="33"/>
      <c r="AB1780" s="31"/>
    </row>
    <row r="1781" spans="1:28" s="2" customFormat="1">
      <c r="A1781" s="27"/>
      <c r="B1781" s="31"/>
      <c r="J1781" s="29"/>
      <c r="K1781" s="39"/>
      <c r="L1781" s="35"/>
      <c r="M1781" s="81"/>
      <c r="N1781" s="82"/>
      <c r="O1781" s="83"/>
      <c r="P1781" s="84"/>
      <c r="Q1781" s="82"/>
      <c r="R1781" s="83"/>
      <c r="S1781" s="69"/>
      <c r="T1781" s="63"/>
      <c r="U1781" s="141"/>
      <c r="V1781" s="74"/>
      <c r="W1781" s="145"/>
      <c r="X1781" s="60"/>
      <c r="Y1781" s="31"/>
      <c r="AA1781" s="33"/>
      <c r="AB1781" s="31"/>
    </row>
    <row r="1782" spans="1:28" s="2" customFormat="1">
      <c r="A1782" s="27"/>
      <c r="B1782" s="31"/>
      <c r="J1782" s="29"/>
      <c r="K1782" s="39"/>
      <c r="L1782" s="35"/>
      <c r="M1782" s="81"/>
      <c r="N1782" s="82"/>
      <c r="O1782" s="83"/>
      <c r="P1782" s="84"/>
      <c r="Q1782" s="82"/>
      <c r="R1782" s="83"/>
      <c r="S1782" s="69"/>
      <c r="T1782" s="63"/>
      <c r="U1782" s="141"/>
      <c r="V1782" s="74"/>
      <c r="W1782" s="145"/>
      <c r="X1782" s="60"/>
      <c r="Y1782" s="31"/>
      <c r="AA1782" s="33"/>
      <c r="AB1782" s="31"/>
    </row>
    <row r="1783" spans="1:28" s="2" customFormat="1">
      <c r="A1783" s="27"/>
      <c r="B1783" s="31"/>
      <c r="J1783" s="29"/>
      <c r="K1783" s="39"/>
      <c r="L1783" s="35"/>
      <c r="M1783" s="81"/>
      <c r="N1783" s="82"/>
      <c r="O1783" s="83"/>
      <c r="P1783" s="84"/>
      <c r="Q1783" s="82"/>
      <c r="R1783" s="83"/>
      <c r="S1783" s="69"/>
      <c r="T1783" s="63"/>
      <c r="U1783" s="141"/>
      <c r="V1783" s="74"/>
      <c r="W1783" s="145"/>
      <c r="X1783" s="60"/>
      <c r="Y1783" s="31"/>
      <c r="AA1783" s="33"/>
      <c r="AB1783" s="31"/>
    </row>
    <row r="1784" spans="1:28" s="2" customFormat="1">
      <c r="A1784" s="27"/>
      <c r="B1784" s="31"/>
      <c r="J1784" s="29"/>
      <c r="K1784" s="39"/>
      <c r="L1784" s="35"/>
      <c r="M1784" s="81"/>
      <c r="N1784" s="82"/>
      <c r="O1784" s="83"/>
      <c r="P1784" s="84"/>
      <c r="Q1784" s="82"/>
      <c r="R1784" s="83"/>
      <c r="S1784" s="69"/>
      <c r="T1784" s="63"/>
      <c r="U1784" s="141"/>
      <c r="V1784" s="74"/>
      <c r="W1784" s="145"/>
      <c r="X1784" s="60"/>
      <c r="Y1784" s="31"/>
      <c r="AA1784" s="33"/>
      <c r="AB1784" s="31"/>
    </row>
    <row r="1785" spans="1:28" s="2" customFormat="1">
      <c r="A1785" s="27"/>
      <c r="B1785" s="31"/>
      <c r="J1785" s="29"/>
      <c r="K1785" s="39"/>
      <c r="L1785" s="35"/>
      <c r="M1785" s="81"/>
      <c r="N1785" s="82"/>
      <c r="O1785" s="83"/>
      <c r="P1785" s="84"/>
      <c r="Q1785" s="82"/>
      <c r="R1785" s="83"/>
      <c r="S1785" s="69"/>
      <c r="T1785" s="63"/>
      <c r="U1785" s="141"/>
      <c r="V1785" s="74"/>
      <c r="W1785" s="145"/>
      <c r="X1785" s="60"/>
      <c r="Y1785" s="31"/>
      <c r="AA1785" s="33"/>
      <c r="AB1785" s="31"/>
    </row>
    <row r="1786" spans="1:28" s="2" customFormat="1">
      <c r="A1786" s="27"/>
      <c r="B1786" s="31"/>
      <c r="J1786" s="29"/>
      <c r="K1786" s="39"/>
      <c r="L1786" s="35"/>
      <c r="M1786" s="81"/>
      <c r="N1786" s="82"/>
      <c r="O1786" s="83"/>
      <c r="P1786" s="84"/>
      <c r="Q1786" s="82"/>
      <c r="R1786" s="83"/>
      <c r="S1786" s="69"/>
      <c r="T1786" s="63"/>
      <c r="U1786" s="141"/>
      <c r="V1786" s="74"/>
      <c r="W1786" s="145"/>
      <c r="X1786" s="60"/>
      <c r="Y1786" s="31"/>
      <c r="AA1786" s="33"/>
      <c r="AB1786" s="31"/>
    </row>
    <row r="1787" spans="1:28" s="2" customFormat="1">
      <c r="A1787" s="27"/>
      <c r="B1787" s="31"/>
      <c r="J1787" s="29"/>
      <c r="K1787" s="39"/>
      <c r="L1787" s="35"/>
      <c r="M1787" s="81"/>
      <c r="N1787" s="82"/>
      <c r="O1787" s="83"/>
      <c r="P1787" s="84"/>
      <c r="Q1787" s="82"/>
      <c r="R1787" s="83"/>
      <c r="S1787" s="69"/>
      <c r="T1787" s="63"/>
      <c r="U1787" s="141"/>
      <c r="V1787" s="74"/>
      <c r="W1787" s="145"/>
      <c r="X1787" s="60"/>
      <c r="Y1787" s="31"/>
      <c r="AA1787" s="33"/>
      <c r="AB1787" s="31"/>
    </row>
    <row r="1788" spans="1:28" s="2" customFormat="1">
      <c r="A1788" s="27"/>
      <c r="B1788" s="31"/>
      <c r="J1788" s="29"/>
      <c r="K1788" s="39"/>
      <c r="L1788" s="35"/>
      <c r="M1788" s="81"/>
      <c r="N1788" s="82"/>
      <c r="O1788" s="83"/>
      <c r="P1788" s="84"/>
      <c r="Q1788" s="82"/>
      <c r="R1788" s="83"/>
      <c r="S1788" s="69"/>
      <c r="T1788" s="63"/>
      <c r="U1788" s="141"/>
      <c r="V1788" s="74"/>
      <c r="W1788" s="145"/>
      <c r="X1788" s="60"/>
      <c r="Y1788" s="31"/>
      <c r="AA1788" s="33"/>
      <c r="AB1788" s="31"/>
    </row>
    <row r="1789" spans="1:28" s="2" customFormat="1">
      <c r="A1789" s="27"/>
      <c r="B1789" s="31"/>
      <c r="J1789" s="29"/>
      <c r="K1789" s="39"/>
      <c r="L1789" s="35"/>
      <c r="M1789" s="81"/>
      <c r="N1789" s="82"/>
      <c r="O1789" s="83"/>
      <c r="P1789" s="84"/>
      <c r="Q1789" s="82"/>
      <c r="R1789" s="83"/>
      <c r="S1789" s="69"/>
      <c r="T1789" s="63"/>
      <c r="U1789" s="141"/>
      <c r="V1789" s="74"/>
      <c r="W1789" s="145"/>
      <c r="X1789" s="60"/>
      <c r="Y1789" s="31"/>
      <c r="AA1789" s="33"/>
      <c r="AB1789" s="31"/>
    </row>
    <row r="1790" spans="1:28" s="2" customFormat="1">
      <c r="A1790" s="27"/>
      <c r="B1790" s="31"/>
      <c r="J1790" s="29"/>
      <c r="K1790" s="39"/>
      <c r="L1790" s="35"/>
      <c r="M1790" s="81"/>
      <c r="N1790" s="82"/>
      <c r="O1790" s="83"/>
      <c r="P1790" s="84"/>
      <c r="Q1790" s="82"/>
      <c r="R1790" s="83"/>
      <c r="S1790" s="69"/>
      <c r="T1790" s="63"/>
      <c r="U1790" s="141"/>
      <c r="V1790" s="74"/>
      <c r="W1790" s="145"/>
      <c r="X1790" s="60"/>
      <c r="Y1790" s="31"/>
      <c r="AA1790" s="33"/>
      <c r="AB1790" s="31"/>
    </row>
    <row r="1791" spans="1:28" s="2" customFormat="1">
      <c r="A1791" s="27"/>
      <c r="B1791" s="31"/>
      <c r="J1791" s="29"/>
      <c r="K1791" s="39"/>
      <c r="L1791" s="35"/>
      <c r="M1791" s="81"/>
      <c r="N1791" s="82"/>
      <c r="O1791" s="83"/>
      <c r="P1791" s="84"/>
      <c r="Q1791" s="82"/>
      <c r="R1791" s="83"/>
      <c r="S1791" s="69"/>
      <c r="T1791" s="63"/>
      <c r="U1791" s="141"/>
      <c r="V1791" s="74"/>
      <c r="W1791" s="145"/>
      <c r="X1791" s="60"/>
      <c r="Y1791" s="31"/>
      <c r="AA1791" s="33"/>
      <c r="AB1791" s="31"/>
    </row>
    <row r="1792" spans="1:28" s="2" customFormat="1">
      <c r="A1792" s="27"/>
      <c r="B1792" s="31"/>
      <c r="J1792" s="29"/>
      <c r="K1792" s="39"/>
      <c r="L1792" s="35"/>
      <c r="M1792" s="81"/>
      <c r="N1792" s="82"/>
      <c r="O1792" s="83"/>
      <c r="P1792" s="84"/>
      <c r="Q1792" s="82"/>
      <c r="R1792" s="83"/>
      <c r="S1792" s="69"/>
      <c r="T1792" s="63"/>
      <c r="U1792" s="141"/>
      <c r="V1792" s="74"/>
      <c r="W1792" s="145"/>
      <c r="X1792" s="60"/>
      <c r="Y1792" s="31"/>
      <c r="AA1792" s="33"/>
      <c r="AB1792" s="31"/>
    </row>
    <row r="1793" spans="1:28" s="2" customFormat="1">
      <c r="A1793" s="27"/>
      <c r="B1793" s="31"/>
      <c r="J1793" s="29"/>
      <c r="K1793" s="39"/>
      <c r="L1793" s="35"/>
      <c r="M1793" s="81"/>
      <c r="N1793" s="82"/>
      <c r="O1793" s="83"/>
      <c r="P1793" s="84"/>
      <c r="Q1793" s="82"/>
      <c r="R1793" s="83"/>
      <c r="S1793" s="69"/>
      <c r="T1793" s="63"/>
      <c r="U1793" s="141"/>
      <c r="V1793" s="74"/>
      <c r="W1793" s="145"/>
      <c r="X1793" s="60"/>
      <c r="Y1793" s="31"/>
      <c r="AA1793" s="33"/>
      <c r="AB1793" s="31"/>
    </row>
    <row r="1794" spans="1:28" s="2" customFormat="1">
      <c r="A1794" s="27"/>
      <c r="B1794" s="31"/>
      <c r="J1794" s="29"/>
      <c r="K1794" s="39"/>
      <c r="L1794" s="35"/>
      <c r="M1794" s="81"/>
      <c r="N1794" s="82"/>
      <c r="O1794" s="83"/>
      <c r="P1794" s="84"/>
      <c r="Q1794" s="82"/>
      <c r="R1794" s="83"/>
      <c r="S1794" s="69"/>
      <c r="T1794" s="63"/>
      <c r="U1794" s="141"/>
      <c r="V1794" s="74"/>
      <c r="W1794" s="145"/>
      <c r="X1794" s="60"/>
      <c r="Y1794" s="31"/>
      <c r="AA1794" s="33"/>
      <c r="AB1794" s="31"/>
    </row>
    <row r="1795" spans="1:28" s="2" customFormat="1">
      <c r="A1795" s="27"/>
      <c r="B1795" s="31"/>
      <c r="J1795" s="29"/>
      <c r="K1795" s="39"/>
      <c r="L1795" s="35"/>
      <c r="M1795" s="81"/>
      <c r="N1795" s="82"/>
      <c r="O1795" s="83"/>
      <c r="P1795" s="84"/>
      <c r="Q1795" s="82"/>
      <c r="R1795" s="83"/>
      <c r="S1795" s="69"/>
      <c r="T1795" s="63"/>
      <c r="U1795" s="141"/>
      <c r="V1795" s="74"/>
      <c r="W1795" s="145"/>
      <c r="X1795" s="60"/>
      <c r="Y1795" s="31"/>
      <c r="AA1795" s="33"/>
      <c r="AB1795" s="31"/>
    </row>
    <row r="1796" spans="1:28" s="2" customFormat="1">
      <c r="A1796" s="27"/>
      <c r="B1796" s="31"/>
      <c r="J1796" s="29"/>
      <c r="K1796" s="39"/>
      <c r="L1796" s="35"/>
      <c r="M1796" s="81"/>
      <c r="N1796" s="82"/>
      <c r="O1796" s="83"/>
      <c r="P1796" s="84"/>
      <c r="Q1796" s="82"/>
      <c r="R1796" s="83"/>
      <c r="S1796" s="69"/>
      <c r="T1796" s="63"/>
      <c r="U1796" s="141"/>
      <c r="V1796" s="74"/>
      <c r="W1796" s="145"/>
      <c r="X1796" s="60"/>
      <c r="Y1796" s="31"/>
      <c r="AA1796" s="33"/>
      <c r="AB1796" s="31"/>
    </row>
    <row r="1797" spans="1:28" s="2" customFormat="1">
      <c r="A1797" s="27"/>
      <c r="B1797" s="31"/>
      <c r="J1797" s="29"/>
      <c r="K1797" s="39"/>
      <c r="L1797" s="35"/>
      <c r="M1797" s="81"/>
      <c r="N1797" s="82"/>
      <c r="O1797" s="83"/>
      <c r="P1797" s="84"/>
      <c r="Q1797" s="82"/>
      <c r="R1797" s="83"/>
      <c r="S1797" s="69"/>
      <c r="T1797" s="63"/>
      <c r="U1797" s="141"/>
      <c r="V1797" s="74"/>
      <c r="W1797" s="145"/>
      <c r="X1797" s="60"/>
      <c r="Y1797" s="31"/>
      <c r="AA1797" s="33"/>
      <c r="AB1797" s="31"/>
    </row>
    <row r="1798" spans="1:28" s="2" customFormat="1">
      <c r="A1798" s="27"/>
      <c r="B1798" s="31"/>
      <c r="J1798" s="29"/>
      <c r="K1798" s="39"/>
      <c r="L1798" s="35"/>
      <c r="M1798" s="81"/>
      <c r="N1798" s="82"/>
      <c r="O1798" s="83"/>
      <c r="P1798" s="84"/>
      <c r="Q1798" s="82"/>
      <c r="R1798" s="83"/>
      <c r="S1798" s="69"/>
      <c r="T1798" s="63"/>
      <c r="U1798" s="141"/>
      <c r="V1798" s="74"/>
      <c r="W1798" s="145"/>
      <c r="X1798" s="60"/>
      <c r="Y1798" s="31"/>
      <c r="AA1798" s="33"/>
      <c r="AB1798" s="31"/>
    </row>
    <row r="1799" spans="1:28" s="2" customFormat="1">
      <c r="A1799" s="27"/>
      <c r="B1799" s="31"/>
      <c r="J1799" s="29"/>
      <c r="K1799" s="39"/>
      <c r="L1799" s="35"/>
      <c r="M1799" s="81"/>
      <c r="N1799" s="82"/>
      <c r="O1799" s="83"/>
      <c r="P1799" s="84"/>
      <c r="Q1799" s="82"/>
      <c r="R1799" s="83"/>
      <c r="S1799" s="69"/>
      <c r="T1799" s="63"/>
      <c r="U1799" s="141"/>
      <c r="V1799" s="74"/>
      <c r="W1799" s="145"/>
      <c r="X1799" s="60"/>
      <c r="Y1799" s="31"/>
      <c r="AA1799" s="33"/>
      <c r="AB1799" s="31"/>
    </row>
    <row r="1800" spans="1:28" s="2" customFormat="1">
      <c r="A1800" s="27"/>
      <c r="B1800" s="31"/>
      <c r="J1800" s="29"/>
      <c r="K1800" s="39"/>
      <c r="L1800" s="35"/>
      <c r="M1800" s="81"/>
      <c r="N1800" s="82"/>
      <c r="O1800" s="83"/>
      <c r="P1800" s="84"/>
      <c r="Q1800" s="82"/>
      <c r="R1800" s="83"/>
      <c r="S1800" s="69"/>
      <c r="T1800" s="63"/>
      <c r="U1800" s="141"/>
      <c r="V1800" s="74"/>
      <c r="W1800" s="145"/>
      <c r="X1800" s="60"/>
      <c r="Y1800" s="31"/>
      <c r="AA1800" s="33"/>
      <c r="AB1800" s="31"/>
    </row>
    <row r="1801" spans="1:28" s="2" customFormat="1">
      <c r="A1801" s="27"/>
      <c r="B1801" s="31"/>
      <c r="J1801" s="29"/>
      <c r="K1801" s="39"/>
      <c r="L1801" s="35"/>
      <c r="M1801" s="81"/>
      <c r="N1801" s="82"/>
      <c r="O1801" s="83"/>
      <c r="P1801" s="84"/>
      <c r="Q1801" s="82"/>
      <c r="R1801" s="83"/>
      <c r="S1801" s="69"/>
      <c r="T1801" s="63"/>
      <c r="U1801" s="141"/>
      <c r="V1801" s="74"/>
      <c r="W1801" s="145"/>
      <c r="X1801" s="60"/>
      <c r="Y1801" s="31"/>
      <c r="AA1801" s="33"/>
      <c r="AB1801" s="31"/>
    </row>
    <row r="1802" spans="1:28" s="2" customFormat="1">
      <c r="A1802" s="27"/>
      <c r="B1802" s="31"/>
      <c r="J1802" s="29"/>
      <c r="K1802" s="39"/>
      <c r="L1802" s="35"/>
      <c r="M1802" s="81"/>
      <c r="N1802" s="82"/>
      <c r="O1802" s="83"/>
      <c r="P1802" s="84"/>
      <c r="Q1802" s="82"/>
      <c r="R1802" s="83"/>
      <c r="S1802" s="69"/>
      <c r="T1802" s="63"/>
      <c r="U1802" s="141"/>
      <c r="V1802" s="74"/>
      <c r="W1802" s="145"/>
      <c r="X1802" s="60"/>
      <c r="Y1802" s="31"/>
      <c r="AA1802" s="33"/>
      <c r="AB1802" s="31"/>
    </row>
    <row r="1803" spans="1:28" s="2" customFormat="1">
      <c r="A1803" s="27"/>
      <c r="B1803" s="31"/>
      <c r="J1803" s="29"/>
      <c r="K1803" s="39"/>
      <c r="L1803" s="35"/>
      <c r="M1803" s="81"/>
      <c r="N1803" s="82"/>
      <c r="O1803" s="83"/>
      <c r="P1803" s="84"/>
      <c r="Q1803" s="82"/>
      <c r="R1803" s="83"/>
      <c r="S1803" s="69"/>
      <c r="T1803" s="63"/>
      <c r="U1803" s="141"/>
      <c r="V1803" s="74"/>
      <c r="W1803" s="145"/>
      <c r="X1803" s="60"/>
      <c r="Y1803" s="31"/>
      <c r="AA1803" s="33"/>
      <c r="AB1803" s="31"/>
    </row>
    <row r="1804" spans="1:28" s="2" customFormat="1">
      <c r="A1804" s="27"/>
      <c r="B1804" s="31"/>
      <c r="J1804" s="29"/>
      <c r="K1804" s="39"/>
      <c r="L1804" s="35"/>
      <c r="M1804" s="81"/>
      <c r="N1804" s="82"/>
      <c r="O1804" s="83"/>
      <c r="P1804" s="84"/>
      <c r="Q1804" s="82"/>
      <c r="R1804" s="83"/>
      <c r="S1804" s="69"/>
      <c r="T1804" s="63"/>
      <c r="U1804" s="141"/>
      <c r="V1804" s="74"/>
      <c r="W1804" s="145"/>
      <c r="X1804" s="60"/>
      <c r="Y1804" s="31"/>
      <c r="AA1804" s="33"/>
      <c r="AB1804" s="31"/>
    </row>
    <row r="1805" spans="1:28" s="2" customFormat="1">
      <c r="A1805" s="27"/>
      <c r="B1805" s="31"/>
      <c r="J1805" s="29"/>
      <c r="K1805" s="39"/>
      <c r="L1805" s="35"/>
      <c r="M1805" s="81"/>
      <c r="N1805" s="82"/>
      <c r="O1805" s="83"/>
      <c r="P1805" s="84"/>
      <c r="Q1805" s="82"/>
      <c r="R1805" s="83"/>
      <c r="S1805" s="69"/>
      <c r="T1805" s="63"/>
      <c r="U1805" s="141"/>
      <c r="V1805" s="74"/>
      <c r="W1805" s="145"/>
      <c r="X1805" s="60"/>
      <c r="Y1805" s="31"/>
      <c r="AA1805" s="33"/>
      <c r="AB1805" s="31"/>
    </row>
    <row r="1806" spans="1:28" s="2" customFormat="1">
      <c r="A1806" s="27"/>
      <c r="B1806" s="31"/>
      <c r="J1806" s="29"/>
      <c r="K1806" s="39"/>
      <c r="L1806" s="35"/>
      <c r="M1806" s="81"/>
      <c r="N1806" s="82"/>
      <c r="O1806" s="83"/>
      <c r="P1806" s="84"/>
      <c r="Q1806" s="82"/>
      <c r="R1806" s="83"/>
      <c r="S1806" s="69"/>
      <c r="T1806" s="63"/>
      <c r="U1806" s="141"/>
      <c r="V1806" s="74"/>
      <c r="W1806" s="145"/>
      <c r="X1806" s="60"/>
      <c r="Y1806" s="31"/>
      <c r="AA1806" s="33"/>
      <c r="AB1806" s="31"/>
    </row>
    <row r="1807" spans="1:28" s="2" customFormat="1">
      <c r="A1807" s="27"/>
      <c r="B1807" s="31"/>
      <c r="J1807" s="29"/>
      <c r="K1807" s="39"/>
      <c r="L1807" s="35"/>
      <c r="M1807" s="81"/>
      <c r="N1807" s="82"/>
      <c r="O1807" s="83"/>
      <c r="P1807" s="84"/>
      <c r="Q1807" s="82"/>
      <c r="R1807" s="83"/>
      <c r="S1807" s="69"/>
      <c r="T1807" s="63"/>
      <c r="U1807" s="141"/>
      <c r="V1807" s="74"/>
      <c r="W1807" s="145"/>
      <c r="X1807" s="60"/>
      <c r="Y1807" s="31"/>
      <c r="AA1807" s="33"/>
      <c r="AB1807" s="31"/>
    </row>
    <row r="1808" spans="1:28" s="2" customFormat="1">
      <c r="A1808" s="27"/>
      <c r="B1808" s="31"/>
      <c r="J1808" s="29"/>
      <c r="K1808" s="39"/>
      <c r="L1808" s="35"/>
      <c r="M1808" s="81"/>
      <c r="N1808" s="82"/>
      <c r="O1808" s="83"/>
      <c r="P1808" s="84"/>
      <c r="Q1808" s="82"/>
      <c r="R1808" s="83"/>
      <c r="S1808" s="69"/>
      <c r="T1808" s="63"/>
      <c r="U1808" s="141"/>
      <c r="V1808" s="74"/>
      <c r="W1808" s="145"/>
      <c r="X1808" s="60"/>
      <c r="Y1808" s="31"/>
      <c r="AA1808" s="33"/>
      <c r="AB1808" s="31"/>
    </row>
    <row r="1809" spans="1:28" s="2" customFormat="1">
      <c r="A1809" s="27"/>
      <c r="B1809" s="31"/>
      <c r="J1809" s="29"/>
      <c r="K1809" s="39"/>
      <c r="L1809" s="35"/>
      <c r="M1809" s="81"/>
      <c r="N1809" s="82"/>
      <c r="O1809" s="83"/>
      <c r="P1809" s="84"/>
      <c r="Q1809" s="82"/>
      <c r="R1809" s="83"/>
      <c r="S1809" s="69"/>
      <c r="T1809" s="63"/>
      <c r="U1809" s="141"/>
      <c r="V1809" s="74"/>
      <c r="W1809" s="145"/>
      <c r="X1809" s="60"/>
      <c r="Y1809" s="31"/>
      <c r="AA1809" s="33"/>
      <c r="AB1809" s="31"/>
    </row>
    <row r="1810" spans="1:28" s="2" customFormat="1">
      <c r="A1810" s="27"/>
      <c r="B1810" s="31"/>
      <c r="J1810" s="29"/>
      <c r="K1810" s="39"/>
      <c r="L1810" s="35"/>
      <c r="M1810" s="81"/>
      <c r="N1810" s="82"/>
      <c r="O1810" s="83"/>
      <c r="P1810" s="84"/>
      <c r="Q1810" s="82"/>
      <c r="R1810" s="83"/>
      <c r="S1810" s="69"/>
      <c r="T1810" s="63"/>
      <c r="U1810" s="141"/>
      <c r="V1810" s="74"/>
      <c r="W1810" s="145"/>
      <c r="X1810" s="60"/>
      <c r="Y1810" s="31"/>
      <c r="AA1810" s="33"/>
      <c r="AB1810" s="31"/>
    </row>
    <row r="1811" spans="1:28" s="2" customFormat="1">
      <c r="A1811" s="27"/>
      <c r="B1811" s="31"/>
      <c r="J1811" s="29"/>
      <c r="K1811" s="39"/>
      <c r="L1811" s="35"/>
      <c r="M1811" s="81"/>
      <c r="N1811" s="82"/>
      <c r="O1811" s="83"/>
      <c r="P1811" s="84"/>
      <c r="Q1811" s="82"/>
      <c r="R1811" s="83"/>
      <c r="S1811" s="69"/>
      <c r="T1811" s="63"/>
      <c r="U1811" s="141"/>
      <c r="V1811" s="74"/>
      <c r="W1811" s="145"/>
      <c r="X1811" s="60"/>
      <c r="Y1811" s="31"/>
      <c r="AA1811" s="33"/>
      <c r="AB1811" s="31"/>
    </row>
    <row r="1812" spans="1:28" s="2" customFormat="1">
      <c r="A1812" s="27"/>
      <c r="B1812" s="31"/>
      <c r="J1812" s="29"/>
      <c r="K1812" s="39"/>
      <c r="L1812" s="35"/>
      <c r="M1812" s="81"/>
      <c r="N1812" s="82"/>
      <c r="O1812" s="83"/>
      <c r="P1812" s="84"/>
      <c r="Q1812" s="82"/>
      <c r="R1812" s="83"/>
      <c r="S1812" s="69"/>
      <c r="T1812" s="63"/>
      <c r="U1812" s="141"/>
      <c r="V1812" s="74"/>
      <c r="W1812" s="145"/>
      <c r="X1812" s="60"/>
      <c r="Y1812" s="31"/>
      <c r="AA1812" s="33"/>
      <c r="AB1812" s="31"/>
    </row>
    <row r="1813" spans="1:28" s="2" customFormat="1">
      <c r="A1813" s="27"/>
      <c r="B1813" s="31"/>
      <c r="J1813" s="29"/>
      <c r="K1813" s="39"/>
      <c r="L1813" s="35"/>
      <c r="M1813" s="81"/>
      <c r="N1813" s="82"/>
      <c r="O1813" s="83"/>
      <c r="P1813" s="84"/>
      <c r="Q1813" s="82"/>
      <c r="R1813" s="83"/>
      <c r="S1813" s="69"/>
      <c r="T1813" s="63"/>
      <c r="U1813" s="141"/>
      <c r="V1813" s="74"/>
      <c r="W1813" s="145"/>
      <c r="X1813" s="60"/>
      <c r="Y1813" s="31"/>
      <c r="AA1813" s="33"/>
      <c r="AB1813" s="31"/>
    </row>
    <row r="1814" spans="1:28" s="2" customFormat="1">
      <c r="A1814" s="27"/>
      <c r="B1814" s="31"/>
      <c r="J1814" s="29"/>
      <c r="K1814" s="39"/>
      <c r="L1814" s="35"/>
      <c r="M1814" s="81"/>
      <c r="N1814" s="82"/>
      <c r="O1814" s="83"/>
      <c r="P1814" s="84"/>
      <c r="Q1814" s="82"/>
      <c r="R1814" s="83"/>
      <c r="S1814" s="69"/>
      <c r="T1814" s="63"/>
      <c r="U1814" s="141"/>
      <c r="V1814" s="74"/>
      <c r="W1814" s="145"/>
      <c r="X1814" s="60"/>
      <c r="Y1814" s="31"/>
      <c r="AA1814" s="33"/>
      <c r="AB1814" s="31"/>
    </row>
    <row r="1815" spans="1:28" s="2" customFormat="1">
      <c r="A1815" s="27"/>
      <c r="B1815" s="31"/>
      <c r="J1815" s="29"/>
      <c r="K1815" s="39"/>
      <c r="L1815" s="35"/>
      <c r="M1815" s="81"/>
      <c r="N1815" s="82"/>
      <c r="O1815" s="83"/>
      <c r="P1815" s="84"/>
      <c r="Q1815" s="82"/>
      <c r="R1815" s="83"/>
      <c r="S1815" s="69"/>
      <c r="T1815" s="63"/>
      <c r="U1815" s="141"/>
      <c r="V1815" s="74"/>
      <c r="W1815" s="145"/>
      <c r="X1815" s="60"/>
      <c r="Y1815" s="31"/>
      <c r="AA1815" s="33"/>
      <c r="AB1815" s="31"/>
    </row>
    <row r="1816" spans="1:28" s="2" customFormat="1">
      <c r="A1816" s="27"/>
      <c r="B1816" s="31"/>
      <c r="J1816" s="29"/>
      <c r="K1816" s="39"/>
      <c r="L1816" s="35"/>
      <c r="M1816" s="81"/>
      <c r="N1816" s="82"/>
      <c r="O1816" s="83"/>
      <c r="P1816" s="84"/>
      <c r="Q1816" s="82"/>
      <c r="R1816" s="83"/>
      <c r="S1816" s="69"/>
      <c r="T1816" s="63"/>
      <c r="U1816" s="141"/>
      <c r="V1816" s="74"/>
      <c r="W1816" s="145"/>
      <c r="X1816" s="60"/>
      <c r="Y1816" s="31"/>
      <c r="AA1816" s="33"/>
      <c r="AB1816" s="31"/>
    </row>
    <row r="1817" spans="1:28" s="2" customFormat="1">
      <c r="A1817" s="27"/>
      <c r="B1817" s="31"/>
      <c r="J1817" s="29"/>
      <c r="K1817" s="39"/>
      <c r="L1817" s="35"/>
      <c r="M1817" s="81"/>
      <c r="N1817" s="82"/>
      <c r="O1817" s="83"/>
      <c r="P1817" s="84"/>
      <c r="Q1817" s="82"/>
      <c r="R1817" s="83"/>
      <c r="S1817" s="69"/>
      <c r="T1817" s="63"/>
      <c r="U1817" s="141"/>
      <c r="V1817" s="74"/>
      <c r="W1817" s="145"/>
      <c r="X1817" s="60"/>
      <c r="Y1817" s="31"/>
      <c r="AA1817" s="33"/>
      <c r="AB1817" s="31"/>
    </row>
    <row r="1818" spans="1:28" s="2" customFormat="1">
      <c r="A1818" s="27"/>
      <c r="B1818" s="31"/>
      <c r="J1818" s="29"/>
      <c r="K1818" s="39"/>
      <c r="L1818" s="35"/>
      <c r="M1818" s="81"/>
      <c r="N1818" s="82"/>
      <c r="O1818" s="83"/>
      <c r="P1818" s="84"/>
      <c r="Q1818" s="82"/>
      <c r="R1818" s="83"/>
      <c r="S1818" s="69"/>
      <c r="T1818" s="63"/>
      <c r="U1818" s="141"/>
      <c r="V1818" s="74"/>
      <c r="W1818" s="145"/>
      <c r="X1818" s="60"/>
      <c r="Y1818" s="31"/>
      <c r="AA1818" s="33"/>
      <c r="AB1818" s="31"/>
    </row>
    <row r="1819" spans="1:28" s="2" customFormat="1">
      <c r="A1819" s="27"/>
      <c r="B1819" s="31"/>
      <c r="J1819" s="29"/>
      <c r="K1819" s="39"/>
      <c r="L1819" s="35"/>
      <c r="M1819" s="81"/>
      <c r="N1819" s="82"/>
      <c r="O1819" s="83"/>
      <c r="P1819" s="84"/>
      <c r="Q1819" s="82"/>
      <c r="R1819" s="83"/>
      <c r="S1819" s="69"/>
      <c r="T1819" s="63"/>
      <c r="U1819" s="141"/>
      <c r="V1819" s="74"/>
      <c r="W1819" s="145"/>
      <c r="X1819" s="60"/>
      <c r="Y1819" s="31"/>
      <c r="AA1819" s="33"/>
      <c r="AB1819" s="31"/>
    </row>
    <row r="1820" spans="1:28" s="2" customFormat="1">
      <c r="A1820" s="27"/>
      <c r="B1820" s="31"/>
      <c r="J1820" s="29"/>
      <c r="K1820" s="39"/>
      <c r="L1820" s="35"/>
      <c r="M1820" s="81"/>
      <c r="N1820" s="82"/>
      <c r="O1820" s="83"/>
      <c r="P1820" s="84"/>
      <c r="Q1820" s="82"/>
      <c r="R1820" s="83"/>
      <c r="S1820" s="69"/>
      <c r="T1820" s="63"/>
      <c r="U1820" s="141"/>
      <c r="V1820" s="74"/>
      <c r="W1820" s="145"/>
      <c r="X1820" s="60"/>
      <c r="Y1820" s="31"/>
      <c r="AA1820" s="33"/>
      <c r="AB1820" s="31"/>
    </row>
    <row r="1821" spans="1:28" s="2" customFormat="1">
      <c r="A1821" s="27"/>
      <c r="B1821" s="31"/>
      <c r="J1821" s="29"/>
      <c r="K1821" s="39"/>
      <c r="L1821" s="35"/>
      <c r="M1821" s="81"/>
      <c r="N1821" s="82"/>
      <c r="O1821" s="83"/>
      <c r="P1821" s="84"/>
      <c r="Q1821" s="82"/>
      <c r="R1821" s="83"/>
      <c r="S1821" s="69"/>
      <c r="T1821" s="63"/>
      <c r="U1821" s="141"/>
      <c r="V1821" s="74"/>
      <c r="W1821" s="145"/>
      <c r="X1821" s="60"/>
      <c r="Y1821" s="31"/>
      <c r="AA1821" s="33"/>
      <c r="AB1821" s="31"/>
    </row>
    <row r="1822" spans="1:28" s="2" customFormat="1">
      <c r="A1822" s="27"/>
      <c r="B1822" s="31"/>
      <c r="J1822" s="29"/>
      <c r="K1822" s="39"/>
      <c r="L1822" s="35"/>
      <c r="M1822" s="81"/>
      <c r="N1822" s="82"/>
      <c r="O1822" s="83"/>
      <c r="P1822" s="84"/>
      <c r="Q1822" s="82"/>
      <c r="R1822" s="83"/>
      <c r="S1822" s="69"/>
      <c r="T1822" s="63"/>
      <c r="U1822" s="141"/>
      <c r="V1822" s="74"/>
      <c r="W1822" s="145"/>
      <c r="X1822" s="60"/>
      <c r="Y1822" s="31"/>
      <c r="AA1822" s="33"/>
      <c r="AB1822" s="31"/>
    </row>
    <row r="1823" spans="1:28" s="2" customFormat="1">
      <c r="A1823" s="27"/>
      <c r="B1823" s="31"/>
      <c r="J1823" s="29"/>
      <c r="K1823" s="39"/>
      <c r="L1823" s="35"/>
      <c r="M1823" s="81"/>
      <c r="N1823" s="82"/>
      <c r="O1823" s="83"/>
      <c r="P1823" s="84"/>
      <c r="Q1823" s="82"/>
      <c r="R1823" s="83"/>
      <c r="S1823" s="69"/>
      <c r="T1823" s="63"/>
      <c r="U1823" s="141"/>
      <c r="V1823" s="74"/>
      <c r="W1823" s="145"/>
      <c r="X1823" s="60"/>
      <c r="Y1823" s="31"/>
      <c r="AA1823" s="33"/>
      <c r="AB1823" s="31"/>
    </row>
    <row r="1824" spans="1:28" s="2" customFormat="1">
      <c r="A1824" s="27"/>
      <c r="B1824" s="31"/>
      <c r="J1824" s="29"/>
      <c r="K1824" s="39"/>
      <c r="L1824" s="35"/>
      <c r="M1824" s="81"/>
      <c r="N1824" s="82"/>
      <c r="O1824" s="83"/>
      <c r="P1824" s="84"/>
      <c r="Q1824" s="82"/>
      <c r="R1824" s="83"/>
      <c r="S1824" s="69"/>
      <c r="T1824" s="63"/>
      <c r="U1824" s="141"/>
      <c r="V1824" s="74"/>
      <c r="W1824" s="145"/>
      <c r="X1824" s="60"/>
      <c r="Y1824" s="31"/>
      <c r="AA1824" s="33"/>
      <c r="AB1824" s="31"/>
    </row>
    <row r="1825" spans="1:28" s="2" customFormat="1">
      <c r="A1825" s="27"/>
      <c r="B1825" s="31"/>
      <c r="J1825" s="29"/>
      <c r="K1825" s="39"/>
      <c r="L1825" s="35"/>
      <c r="M1825" s="81"/>
      <c r="N1825" s="82"/>
      <c r="O1825" s="83"/>
      <c r="P1825" s="84"/>
      <c r="Q1825" s="82"/>
      <c r="R1825" s="83"/>
      <c r="S1825" s="69"/>
      <c r="T1825" s="63"/>
      <c r="U1825" s="141"/>
      <c r="V1825" s="74"/>
      <c r="W1825" s="145"/>
      <c r="X1825" s="60"/>
      <c r="Y1825" s="31"/>
      <c r="AA1825" s="33"/>
      <c r="AB1825" s="31"/>
    </row>
    <row r="1826" spans="1:28" s="2" customFormat="1">
      <c r="A1826" s="27"/>
      <c r="B1826" s="31"/>
      <c r="J1826" s="29"/>
      <c r="K1826" s="39"/>
      <c r="L1826" s="35"/>
      <c r="M1826" s="81"/>
      <c r="N1826" s="82"/>
      <c r="O1826" s="83"/>
      <c r="P1826" s="84"/>
      <c r="Q1826" s="82"/>
      <c r="R1826" s="83"/>
      <c r="S1826" s="69"/>
      <c r="T1826" s="63"/>
      <c r="U1826" s="141"/>
      <c r="V1826" s="74"/>
      <c r="W1826" s="145"/>
      <c r="X1826" s="60"/>
      <c r="Y1826" s="31"/>
      <c r="AA1826" s="33"/>
      <c r="AB1826" s="31"/>
    </row>
    <row r="1827" spans="1:28" s="2" customFormat="1">
      <c r="A1827" s="27"/>
      <c r="B1827" s="31"/>
      <c r="J1827" s="29"/>
      <c r="K1827" s="39"/>
      <c r="L1827" s="35"/>
      <c r="M1827" s="81"/>
      <c r="N1827" s="82"/>
      <c r="O1827" s="83"/>
      <c r="P1827" s="84"/>
      <c r="Q1827" s="82"/>
      <c r="R1827" s="83"/>
      <c r="S1827" s="69"/>
      <c r="T1827" s="63"/>
      <c r="U1827" s="141"/>
      <c r="V1827" s="74"/>
      <c r="W1827" s="145"/>
      <c r="X1827" s="60"/>
      <c r="Y1827" s="31"/>
      <c r="AA1827" s="33"/>
      <c r="AB1827" s="31"/>
    </row>
    <row r="1828" spans="1:28" s="2" customFormat="1">
      <c r="A1828" s="27"/>
      <c r="B1828" s="31"/>
      <c r="J1828" s="29"/>
      <c r="K1828" s="39"/>
      <c r="L1828" s="35"/>
      <c r="M1828" s="81"/>
      <c r="N1828" s="82"/>
      <c r="O1828" s="83"/>
      <c r="P1828" s="84"/>
      <c r="Q1828" s="82"/>
      <c r="R1828" s="83"/>
      <c r="S1828" s="69"/>
      <c r="T1828" s="63"/>
      <c r="U1828" s="141"/>
      <c r="V1828" s="74"/>
      <c r="W1828" s="145"/>
      <c r="X1828" s="60"/>
      <c r="Y1828" s="31"/>
      <c r="AA1828" s="33"/>
      <c r="AB1828" s="31"/>
    </row>
    <row r="1829" spans="1:28" s="2" customFormat="1">
      <c r="A1829" s="27"/>
      <c r="B1829" s="31"/>
      <c r="J1829" s="29"/>
      <c r="K1829" s="39"/>
      <c r="L1829" s="35"/>
      <c r="M1829" s="81"/>
      <c r="N1829" s="82"/>
      <c r="O1829" s="83"/>
      <c r="P1829" s="84"/>
      <c r="Q1829" s="82"/>
      <c r="R1829" s="83"/>
      <c r="S1829" s="69"/>
      <c r="T1829" s="63"/>
      <c r="U1829" s="141"/>
      <c r="V1829" s="74"/>
      <c r="W1829" s="145"/>
      <c r="X1829" s="60"/>
      <c r="Y1829" s="31"/>
      <c r="AA1829" s="33"/>
      <c r="AB1829" s="31"/>
    </row>
    <row r="1830" spans="1:28" s="2" customFormat="1">
      <c r="A1830" s="27"/>
      <c r="B1830" s="31"/>
      <c r="J1830" s="29"/>
      <c r="K1830" s="39"/>
      <c r="L1830" s="35"/>
      <c r="M1830" s="81"/>
      <c r="N1830" s="82"/>
      <c r="O1830" s="83"/>
      <c r="P1830" s="84"/>
      <c r="Q1830" s="82"/>
      <c r="R1830" s="83"/>
      <c r="S1830" s="69"/>
      <c r="T1830" s="63"/>
      <c r="U1830" s="141"/>
      <c r="V1830" s="74"/>
      <c r="W1830" s="145"/>
      <c r="X1830" s="60"/>
      <c r="Y1830" s="31"/>
      <c r="AA1830" s="33"/>
      <c r="AB1830" s="31"/>
    </row>
    <row r="1831" spans="1:28" s="2" customFormat="1">
      <c r="A1831" s="27"/>
      <c r="B1831" s="31"/>
      <c r="J1831" s="29"/>
      <c r="K1831" s="39"/>
      <c r="L1831" s="35"/>
      <c r="M1831" s="81"/>
      <c r="N1831" s="82"/>
      <c r="O1831" s="83"/>
      <c r="P1831" s="84"/>
      <c r="Q1831" s="82"/>
      <c r="R1831" s="83"/>
      <c r="S1831" s="69"/>
      <c r="T1831" s="63"/>
      <c r="U1831" s="141"/>
      <c r="V1831" s="74"/>
      <c r="W1831" s="145"/>
      <c r="X1831" s="60"/>
      <c r="Y1831" s="31"/>
      <c r="AA1831" s="33"/>
      <c r="AB1831" s="31"/>
    </row>
    <row r="1832" spans="1:28" s="2" customFormat="1">
      <c r="A1832" s="27"/>
      <c r="B1832" s="31"/>
      <c r="J1832" s="29"/>
      <c r="K1832" s="39"/>
      <c r="L1832" s="35"/>
      <c r="M1832" s="81"/>
      <c r="N1832" s="82"/>
      <c r="O1832" s="83"/>
      <c r="P1832" s="84"/>
      <c r="Q1832" s="82"/>
      <c r="R1832" s="83"/>
      <c r="S1832" s="69"/>
      <c r="T1832" s="63"/>
      <c r="U1832" s="141"/>
      <c r="V1832" s="74"/>
      <c r="W1832" s="145"/>
      <c r="X1832" s="60"/>
      <c r="Y1832" s="31"/>
      <c r="AA1832" s="33"/>
      <c r="AB1832" s="31"/>
    </row>
    <row r="1833" spans="1:28" s="2" customFormat="1">
      <c r="A1833" s="27"/>
      <c r="B1833" s="31"/>
      <c r="J1833" s="29"/>
      <c r="K1833" s="39"/>
      <c r="L1833" s="35"/>
      <c r="M1833" s="81"/>
      <c r="N1833" s="82"/>
      <c r="O1833" s="83"/>
      <c r="P1833" s="84"/>
      <c r="Q1833" s="82"/>
      <c r="R1833" s="83"/>
      <c r="S1833" s="69"/>
      <c r="T1833" s="63"/>
      <c r="U1833" s="141"/>
      <c r="V1833" s="74"/>
      <c r="W1833" s="145"/>
      <c r="X1833" s="60"/>
      <c r="Y1833" s="31"/>
      <c r="AA1833" s="33"/>
      <c r="AB1833" s="31"/>
    </row>
    <row r="1834" spans="1:28" s="2" customFormat="1">
      <c r="A1834" s="27"/>
      <c r="B1834" s="31"/>
      <c r="J1834" s="29"/>
      <c r="K1834" s="39"/>
      <c r="L1834" s="35"/>
      <c r="M1834" s="81"/>
      <c r="N1834" s="82"/>
      <c r="O1834" s="83"/>
      <c r="P1834" s="84"/>
      <c r="Q1834" s="82"/>
      <c r="R1834" s="83"/>
      <c r="S1834" s="69"/>
      <c r="T1834" s="63"/>
      <c r="U1834" s="141"/>
      <c r="V1834" s="74"/>
      <c r="W1834" s="145"/>
      <c r="X1834" s="60"/>
      <c r="Y1834" s="31"/>
      <c r="AA1834" s="33"/>
      <c r="AB1834" s="31"/>
    </row>
    <row r="1835" spans="1:28" s="2" customFormat="1">
      <c r="A1835" s="27"/>
      <c r="B1835" s="31"/>
      <c r="J1835" s="29"/>
      <c r="K1835" s="39"/>
      <c r="L1835" s="35"/>
      <c r="M1835" s="81"/>
      <c r="N1835" s="82"/>
      <c r="O1835" s="83"/>
      <c r="P1835" s="84"/>
      <c r="Q1835" s="82"/>
      <c r="R1835" s="83"/>
      <c r="S1835" s="69"/>
      <c r="T1835" s="63"/>
      <c r="U1835" s="141"/>
      <c r="V1835" s="74"/>
      <c r="W1835" s="145"/>
      <c r="X1835" s="60"/>
      <c r="Y1835" s="31"/>
      <c r="AA1835" s="33"/>
      <c r="AB1835" s="31"/>
    </row>
    <row r="1836" spans="1:28" s="2" customFormat="1">
      <c r="A1836" s="27"/>
      <c r="B1836" s="31"/>
      <c r="J1836" s="29"/>
      <c r="K1836" s="39"/>
      <c r="L1836" s="35"/>
      <c r="M1836" s="81"/>
      <c r="N1836" s="82"/>
      <c r="O1836" s="83"/>
      <c r="P1836" s="84"/>
      <c r="Q1836" s="82"/>
      <c r="R1836" s="83"/>
      <c r="S1836" s="69"/>
      <c r="T1836" s="63"/>
      <c r="U1836" s="141"/>
      <c r="V1836" s="74"/>
      <c r="W1836" s="145"/>
      <c r="X1836" s="60"/>
      <c r="Y1836" s="31"/>
      <c r="AA1836" s="33"/>
      <c r="AB1836" s="31"/>
    </row>
    <row r="1837" spans="1:28" s="2" customFormat="1">
      <c r="A1837" s="27"/>
      <c r="B1837" s="31"/>
      <c r="J1837" s="29"/>
      <c r="K1837" s="39"/>
      <c r="L1837" s="35"/>
      <c r="M1837" s="81"/>
      <c r="N1837" s="82"/>
      <c r="O1837" s="83"/>
      <c r="P1837" s="84"/>
      <c r="Q1837" s="82"/>
      <c r="R1837" s="83"/>
      <c r="S1837" s="69"/>
      <c r="T1837" s="63"/>
      <c r="U1837" s="141"/>
      <c r="V1837" s="74"/>
      <c r="W1837" s="145"/>
      <c r="X1837" s="60"/>
      <c r="Y1837" s="31"/>
      <c r="AA1837" s="33"/>
      <c r="AB1837" s="31"/>
    </row>
    <row r="1838" spans="1:28" s="2" customFormat="1">
      <c r="A1838" s="27"/>
      <c r="B1838" s="31"/>
      <c r="J1838" s="29"/>
      <c r="K1838" s="39"/>
      <c r="L1838" s="35"/>
      <c r="M1838" s="81"/>
      <c r="N1838" s="82"/>
      <c r="O1838" s="83"/>
      <c r="P1838" s="84"/>
      <c r="Q1838" s="82"/>
      <c r="R1838" s="83"/>
      <c r="S1838" s="69"/>
      <c r="T1838" s="63"/>
      <c r="U1838" s="141"/>
      <c r="V1838" s="74"/>
      <c r="W1838" s="145"/>
      <c r="X1838" s="60"/>
      <c r="Y1838" s="31"/>
      <c r="AA1838" s="33"/>
      <c r="AB1838" s="31"/>
    </row>
    <row r="1839" spans="1:28" s="2" customFormat="1">
      <c r="A1839" s="27"/>
      <c r="B1839" s="31"/>
      <c r="J1839" s="29"/>
      <c r="K1839" s="39"/>
      <c r="L1839" s="35"/>
      <c r="M1839" s="81"/>
      <c r="N1839" s="82"/>
      <c r="O1839" s="83"/>
      <c r="P1839" s="84"/>
      <c r="Q1839" s="82"/>
      <c r="R1839" s="83"/>
      <c r="S1839" s="69"/>
      <c r="T1839" s="63"/>
      <c r="U1839" s="141"/>
      <c r="V1839" s="74"/>
      <c r="W1839" s="145"/>
      <c r="X1839" s="60"/>
      <c r="Y1839" s="31"/>
      <c r="AA1839" s="33"/>
      <c r="AB1839" s="31"/>
    </row>
    <row r="1840" spans="1:28" s="2" customFormat="1">
      <c r="A1840" s="27"/>
      <c r="B1840" s="31"/>
      <c r="J1840" s="29"/>
      <c r="K1840" s="39"/>
      <c r="L1840" s="35"/>
      <c r="M1840" s="81"/>
      <c r="N1840" s="82"/>
      <c r="O1840" s="83"/>
      <c r="P1840" s="84"/>
      <c r="Q1840" s="82"/>
      <c r="R1840" s="83"/>
      <c r="S1840" s="69"/>
      <c r="T1840" s="63"/>
      <c r="U1840" s="141"/>
      <c r="V1840" s="74"/>
      <c r="W1840" s="145"/>
      <c r="X1840" s="60"/>
      <c r="Y1840" s="31"/>
      <c r="AA1840" s="33"/>
      <c r="AB1840" s="31"/>
    </row>
    <row r="1841" spans="1:28" s="2" customFormat="1">
      <c r="A1841" s="27"/>
      <c r="B1841" s="31"/>
      <c r="J1841" s="29"/>
      <c r="K1841" s="39"/>
      <c r="L1841" s="35"/>
      <c r="M1841" s="81"/>
      <c r="N1841" s="82"/>
      <c r="O1841" s="83"/>
      <c r="P1841" s="84"/>
      <c r="Q1841" s="82"/>
      <c r="R1841" s="83"/>
      <c r="S1841" s="69"/>
      <c r="T1841" s="63"/>
      <c r="U1841" s="141"/>
      <c r="V1841" s="74"/>
      <c r="W1841" s="145"/>
      <c r="X1841" s="60"/>
      <c r="Y1841" s="31"/>
      <c r="AA1841" s="33"/>
      <c r="AB1841" s="31"/>
    </row>
    <row r="1842" spans="1:28" s="2" customFormat="1">
      <c r="A1842" s="27"/>
      <c r="B1842" s="31"/>
      <c r="J1842" s="29"/>
      <c r="K1842" s="39"/>
      <c r="L1842" s="35"/>
      <c r="M1842" s="81"/>
      <c r="N1842" s="82"/>
      <c r="O1842" s="83"/>
      <c r="P1842" s="84"/>
      <c r="Q1842" s="82"/>
      <c r="R1842" s="83"/>
      <c r="S1842" s="69"/>
      <c r="T1842" s="63"/>
      <c r="U1842" s="141"/>
      <c r="V1842" s="74"/>
      <c r="W1842" s="145"/>
      <c r="X1842" s="60"/>
      <c r="Y1842" s="31"/>
      <c r="AA1842" s="33"/>
      <c r="AB1842" s="31"/>
    </row>
    <row r="1843" spans="1:28" s="2" customFormat="1">
      <c r="A1843" s="27"/>
      <c r="B1843" s="31"/>
      <c r="J1843" s="29"/>
      <c r="K1843" s="39"/>
      <c r="L1843" s="35"/>
      <c r="M1843" s="81"/>
      <c r="N1843" s="82"/>
      <c r="O1843" s="83"/>
      <c r="P1843" s="84"/>
      <c r="Q1843" s="82"/>
      <c r="R1843" s="83"/>
      <c r="S1843" s="69"/>
      <c r="T1843" s="63"/>
      <c r="U1843" s="141"/>
      <c r="V1843" s="74"/>
      <c r="W1843" s="145"/>
      <c r="X1843" s="60"/>
      <c r="Y1843" s="31"/>
      <c r="AA1843" s="33"/>
      <c r="AB1843" s="31"/>
    </row>
    <row r="1844" spans="1:28" s="2" customFormat="1">
      <c r="A1844" s="27"/>
      <c r="B1844" s="31"/>
      <c r="J1844" s="29"/>
      <c r="K1844" s="39"/>
      <c r="L1844" s="35"/>
      <c r="M1844" s="81"/>
      <c r="N1844" s="82"/>
      <c r="O1844" s="83"/>
      <c r="P1844" s="84"/>
      <c r="Q1844" s="82"/>
      <c r="R1844" s="83"/>
      <c r="S1844" s="69"/>
      <c r="T1844" s="63"/>
      <c r="U1844" s="141"/>
      <c r="V1844" s="74"/>
      <c r="W1844" s="145"/>
      <c r="X1844" s="60"/>
      <c r="Y1844" s="31"/>
      <c r="AA1844" s="33"/>
      <c r="AB1844" s="31"/>
    </row>
    <row r="1845" spans="1:28" s="2" customFormat="1">
      <c r="A1845" s="27"/>
      <c r="B1845" s="31"/>
      <c r="J1845" s="29"/>
      <c r="K1845" s="39"/>
      <c r="L1845" s="35"/>
      <c r="M1845" s="81"/>
      <c r="N1845" s="82"/>
      <c r="O1845" s="83"/>
      <c r="P1845" s="84"/>
      <c r="Q1845" s="82"/>
      <c r="R1845" s="83"/>
      <c r="S1845" s="69"/>
      <c r="T1845" s="63"/>
      <c r="U1845" s="141"/>
      <c r="V1845" s="74"/>
      <c r="W1845" s="145"/>
      <c r="X1845" s="60"/>
      <c r="Y1845" s="31"/>
      <c r="AA1845" s="33"/>
      <c r="AB1845" s="31"/>
    </row>
    <row r="1846" spans="1:28" s="2" customFormat="1">
      <c r="A1846" s="27"/>
      <c r="B1846" s="31"/>
      <c r="J1846" s="29"/>
      <c r="K1846" s="39"/>
      <c r="L1846" s="35"/>
      <c r="M1846" s="81"/>
      <c r="N1846" s="82"/>
      <c r="O1846" s="83"/>
      <c r="P1846" s="84"/>
      <c r="Q1846" s="82"/>
      <c r="R1846" s="83"/>
      <c r="S1846" s="69"/>
      <c r="T1846" s="63"/>
      <c r="U1846" s="141"/>
      <c r="V1846" s="74"/>
      <c r="W1846" s="145"/>
      <c r="X1846" s="60"/>
      <c r="Y1846" s="31"/>
      <c r="AA1846" s="33"/>
      <c r="AB1846" s="31"/>
    </row>
    <row r="1847" spans="1:28" s="2" customFormat="1">
      <c r="A1847" s="27"/>
      <c r="B1847" s="31"/>
      <c r="J1847" s="29"/>
      <c r="K1847" s="39"/>
      <c r="L1847" s="35"/>
      <c r="M1847" s="81"/>
      <c r="N1847" s="82"/>
      <c r="O1847" s="83"/>
      <c r="P1847" s="84"/>
      <c r="Q1847" s="82"/>
      <c r="R1847" s="83"/>
      <c r="S1847" s="69"/>
      <c r="T1847" s="63"/>
      <c r="U1847" s="141"/>
      <c r="V1847" s="74"/>
      <c r="W1847" s="145"/>
      <c r="X1847" s="60"/>
      <c r="Y1847" s="31"/>
      <c r="AA1847" s="33"/>
      <c r="AB1847" s="31"/>
    </row>
    <row r="1848" spans="1:28" s="2" customFormat="1">
      <c r="A1848" s="27"/>
      <c r="B1848" s="31"/>
      <c r="J1848" s="29"/>
      <c r="K1848" s="39"/>
      <c r="L1848" s="35"/>
      <c r="M1848" s="81"/>
      <c r="N1848" s="82"/>
      <c r="O1848" s="83"/>
      <c r="P1848" s="84"/>
      <c r="Q1848" s="82"/>
      <c r="R1848" s="83"/>
      <c r="S1848" s="69"/>
      <c r="T1848" s="63"/>
      <c r="U1848" s="141"/>
      <c r="V1848" s="74"/>
      <c r="W1848" s="145"/>
      <c r="X1848" s="60"/>
      <c r="Y1848" s="31"/>
      <c r="AA1848" s="33"/>
      <c r="AB1848" s="31"/>
    </row>
    <row r="1849" spans="1:28" s="2" customFormat="1">
      <c r="A1849" s="27"/>
      <c r="B1849" s="31"/>
      <c r="J1849" s="29"/>
      <c r="K1849" s="39"/>
      <c r="L1849" s="35"/>
      <c r="M1849" s="81"/>
      <c r="N1849" s="82"/>
      <c r="O1849" s="83"/>
      <c r="P1849" s="84"/>
      <c r="Q1849" s="82"/>
      <c r="R1849" s="83"/>
      <c r="S1849" s="69"/>
      <c r="T1849" s="63"/>
      <c r="U1849" s="141"/>
      <c r="V1849" s="74"/>
      <c r="W1849" s="145"/>
      <c r="X1849" s="60"/>
      <c r="Y1849" s="31"/>
      <c r="AA1849" s="33"/>
      <c r="AB1849" s="31"/>
    </row>
    <row r="1850" spans="1:28" s="2" customFormat="1">
      <c r="A1850" s="27"/>
      <c r="B1850" s="31"/>
      <c r="J1850" s="29"/>
      <c r="K1850" s="39"/>
      <c r="L1850" s="35"/>
      <c r="M1850" s="81"/>
      <c r="N1850" s="82"/>
      <c r="O1850" s="83"/>
      <c r="P1850" s="84"/>
      <c r="Q1850" s="82"/>
      <c r="R1850" s="83"/>
      <c r="S1850" s="69"/>
      <c r="T1850" s="63"/>
      <c r="U1850" s="141"/>
      <c r="V1850" s="74"/>
      <c r="W1850" s="145"/>
      <c r="X1850" s="60"/>
      <c r="Y1850" s="31"/>
      <c r="AA1850" s="33"/>
      <c r="AB1850" s="31"/>
    </row>
    <row r="1851" spans="1:28" s="2" customFormat="1">
      <c r="A1851" s="27"/>
      <c r="B1851" s="31"/>
      <c r="J1851" s="29"/>
      <c r="K1851" s="39"/>
      <c r="L1851" s="35"/>
      <c r="M1851" s="81"/>
      <c r="N1851" s="82"/>
      <c r="O1851" s="83"/>
      <c r="P1851" s="84"/>
      <c r="Q1851" s="82"/>
      <c r="R1851" s="83"/>
      <c r="S1851" s="69"/>
      <c r="T1851" s="63"/>
      <c r="U1851" s="141"/>
      <c r="V1851" s="74"/>
      <c r="W1851" s="145"/>
      <c r="X1851" s="60"/>
      <c r="Y1851" s="31"/>
      <c r="AA1851" s="33"/>
      <c r="AB1851" s="31"/>
    </row>
    <row r="1852" spans="1:28" s="2" customFormat="1">
      <c r="A1852" s="27"/>
      <c r="B1852" s="31"/>
      <c r="J1852" s="29"/>
      <c r="K1852" s="39"/>
      <c r="L1852" s="35"/>
      <c r="M1852" s="81"/>
      <c r="N1852" s="82"/>
      <c r="O1852" s="83"/>
      <c r="P1852" s="84"/>
      <c r="Q1852" s="82"/>
      <c r="R1852" s="83"/>
      <c r="S1852" s="69"/>
      <c r="T1852" s="63"/>
      <c r="U1852" s="141"/>
      <c r="V1852" s="74"/>
      <c r="W1852" s="145"/>
      <c r="X1852" s="60"/>
      <c r="Y1852" s="31"/>
      <c r="AA1852" s="33"/>
      <c r="AB1852" s="31"/>
    </row>
    <row r="1853" spans="1:28" s="2" customFormat="1">
      <c r="A1853" s="27"/>
      <c r="B1853" s="31"/>
      <c r="J1853" s="29"/>
      <c r="K1853" s="39"/>
      <c r="L1853" s="35"/>
      <c r="M1853" s="81"/>
      <c r="N1853" s="82"/>
      <c r="O1853" s="83"/>
      <c r="P1853" s="84"/>
      <c r="Q1853" s="82"/>
      <c r="R1853" s="83"/>
      <c r="S1853" s="69"/>
      <c r="T1853" s="63"/>
      <c r="U1853" s="141"/>
      <c r="V1853" s="74"/>
      <c r="W1853" s="145"/>
      <c r="X1853" s="60"/>
      <c r="Y1853" s="31"/>
      <c r="AA1853" s="33"/>
      <c r="AB1853" s="31"/>
    </row>
    <row r="1854" spans="1:28" s="2" customFormat="1">
      <c r="A1854" s="27"/>
      <c r="B1854" s="31"/>
      <c r="J1854" s="29"/>
      <c r="K1854" s="39"/>
      <c r="L1854" s="35"/>
      <c r="M1854" s="81"/>
      <c r="N1854" s="82"/>
      <c r="O1854" s="83"/>
      <c r="P1854" s="84"/>
      <c r="Q1854" s="82"/>
      <c r="R1854" s="83"/>
      <c r="S1854" s="69"/>
      <c r="T1854" s="63"/>
      <c r="U1854" s="141"/>
      <c r="V1854" s="74"/>
      <c r="W1854" s="145"/>
      <c r="X1854" s="60"/>
      <c r="Y1854" s="31"/>
      <c r="AA1854" s="33"/>
      <c r="AB1854" s="31"/>
    </row>
    <row r="1855" spans="1:28" s="2" customFormat="1">
      <c r="A1855" s="27"/>
      <c r="B1855" s="31"/>
      <c r="D1855" s="1"/>
      <c r="J1855" s="29"/>
      <c r="K1855" s="39"/>
      <c r="L1855" s="35"/>
      <c r="M1855" s="81"/>
      <c r="N1855" s="82"/>
      <c r="O1855" s="83"/>
      <c r="P1855" s="84"/>
      <c r="Q1855" s="82"/>
      <c r="R1855" s="83"/>
      <c r="S1855" s="69"/>
      <c r="T1855" s="63"/>
      <c r="U1855" s="141"/>
      <c r="V1855" s="74"/>
      <c r="W1855" s="145"/>
      <c r="X1855" s="60"/>
      <c r="Y1855" s="31"/>
      <c r="AA1855" s="33"/>
      <c r="AB1855" s="31"/>
    </row>
    <row r="1856" spans="1:28" s="2" customFormat="1">
      <c r="A1856" s="27"/>
      <c r="B1856" s="31"/>
      <c r="D1856" s="1"/>
      <c r="J1856" s="29"/>
      <c r="K1856" s="39"/>
      <c r="L1856" s="35"/>
      <c r="M1856" s="81"/>
      <c r="N1856" s="82"/>
      <c r="O1856" s="83"/>
      <c r="P1856" s="84"/>
      <c r="Q1856" s="82"/>
      <c r="R1856" s="83"/>
      <c r="S1856" s="69"/>
      <c r="T1856" s="63"/>
      <c r="U1856" s="141"/>
      <c r="V1856" s="74"/>
      <c r="W1856" s="145"/>
      <c r="X1856" s="60"/>
      <c r="Y1856" s="31"/>
      <c r="AA1856" s="33"/>
      <c r="AB1856" s="31"/>
    </row>
    <row r="1857" spans="1:28" s="2" customFormat="1">
      <c r="A1857" s="27"/>
      <c r="B1857" s="31"/>
      <c r="D1857" s="1"/>
      <c r="J1857" s="29"/>
      <c r="K1857" s="39"/>
      <c r="L1857" s="35"/>
      <c r="M1857" s="81"/>
      <c r="N1857" s="82"/>
      <c r="O1857" s="83"/>
      <c r="P1857" s="84"/>
      <c r="Q1857" s="82"/>
      <c r="R1857" s="83"/>
      <c r="S1857" s="69"/>
      <c r="T1857" s="63"/>
      <c r="U1857" s="141"/>
      <c r="V1857" s="74"/>
      <c r="W1857" s="145"/>
      <c r="X1857" s="60"/>
      <c r="Y1857" s="31"/>
      <c r="AA1857" s="33"/>
      <c r="AB1857" s="31"/>
    </row>
    <row r="1858" spans="1:28" s="2" customFormat="1">
      <c r="A1858" s="27"/>
      <c r="B1858" s="31"/>
      <c r="D1858" s="1"/>
      <c r="J1858" s="29"/>
      <c r="K1858" s="39"/>
      <c r="L1858" s="35"/>
      <c r="M1858" s="81"/>
      <c r="N1858" s="82"/>
      <c r="O1858" s="83"/>
      <c r="P1858" s="84"/>
      <c r="Q1858" s="82"/>
      <c r="R1858" s="83"/>
      <c r="S1858" s="69"/>
      <c r="T1858" s="63"/>
      <c r="U1858" s="141"/>
      <c r="V1858" s="74"/>
      <c r="W1858" s="145"/>
      <c r="X1858" s="60"/>
      <c r="Y1858" s="31"/>
      <c r="AA1858" s="33"/>
      <c r="AB1858" s="31"/>
    </row>
    <row r="1859" spans="1:28" s="2" customFormat="1">
      <c r="A1859" s="27"/>
      <c r="B1859" s="31"/>
      <c r="D1859" s="1"/>
      <c r="J1859" s="29"/>
      <c r="K1859" s="39"/>
      <c r="L1859" s="35"/>
      <c r="M1859" s="81"/>
      <c r="N1859" s="82"/>
      <c r="O1859" s="83"/>
      <c r="P1859" s="84"/>
      <c r="Q1859" s="82"/>
      <c r="R1859" s="83"/>
      <c r="S1859" s="69"/>
      <c r="T1859" s="63"/>
      <c r="U1859" s="141"/>
      <c r="V1859" s="74"/>
      <c r="W1859" s="145"/>
      <c r="X1859" s="60"/>
      <c r="Y1859" s="31"/>
      <c r="AA1859" s="33"/>
      <c r="AB1859" s="31"/>
    </row>
    <row r="1860" spans="1:28" s="2" customFormat="1">
      <c r="A1860" s="27"/>
      <c r="B1860" s="31"/>
      <c r="D1860" s="1"/>
      <c r="J1860" s="29"/>
      <c r="K1860" s="39"/>
      <c r="L1860" s="35"/>
      <c r="M1860" s="81"/>
      <c r="N1860" s="82"/>
      <c r="O1860" s="83"/>
      <c r="P1860" s="84"/>
      <c r="Q1860" s="82"/>
      <c r="R1860" s="83"/>
      <c r="S1860" s="69"/>
      <c r="T1860" s="63"/>
      <c r="U1860" s="141"/>
      <c r="V1860" s="74"/>
      <c r="W1860" s="145"/>
      <c r="X1860" s="60"/>
      <c r="Y1860" s="31"/>
      <c r="AA1860" s="33"/>
      <c r="AB1860" s="31"/>
    </row>
    <row r="1861" spans="1:28" s="2" customFormat="1">
      <c r="A1861" s="27"/>
      <c r="B1861" s="31"/>
      <c r="D1861" s="1"/>
      <c r="J1861" s="29"/>
      <c r="K1861" s="39"/>
      <c r="L1861" s="35"/>
      <c r="M1861" s="81"/>
      <c r="N1861" s="82"/>
      <c r="O1861" s="83"/>
      <c r="P1861" s="84"/>
      <c r="Q1861" s="82"/>
      <c r="R1861" s="83"/>
      <c r="S1861" s="69"/>
      <c r="T1861" s="63"/>
      <c r="U1861" s="141"/>
      <c r="V1861" s="74"/>
      <c r="W1861" s="145"/>
      <c r="X1861" s="60"/>
      <c r="Y1861" s="31"/>
      <c r="AA1861" s="33"/>
      <c r="AB1861" s="31"/>
    </row>
    <row r="1862" spans="1:28" s="2" customFormat="1">
      <c r="A1862" s="27"/>
      <c r="B1862" s="31"/>
      <c r="D1862" s="1"/>
      <c r="J1862" s="29"/>
      <c r="K1862" s="39"/>
      <c r="L1862" s="35"/>
      <c r="M1862" s="81"/>
      <c r="N1862" s="82"/>
      <c r="O1862" s="83"/>
      <c r="P1862" s="84"/>
      <c r="Q1862" s="82"/>
      <c r="R1862" s="83"/>
      <c r="S1862" s="69"/>
      <c r="T1862" s="63"/>
      <c r="U1862" s="141"/>
      <c r="V1862" s="74"/>
      <c r="W1862" s="145"/>
      <c r="X1862" s="60"/>
      <c r="Y1862" s="31"/>
      <c r="AA1862" s="33"/>
      <c r="AB1862" s="31"/>
    </row>
    <row r="1863" spans="1:28" s="2" customFormat="1">
      <c r="A1863" s="27"/>
      <c r="B1863" s="31"/>
      <c r="D1863" s="1"/>
      <c r="J1863" s="29"/>
      <c r="K1863" s="39"/>
      <c r="L1863" s="35"/>
      <c r="M1863" s="81"/>
      <c r="N1863" s="82"/>
      <c r="O1863" s="83"/>
      <c r="P1863" s="84"/>
      <c r="Q1863" s="82"/>
      <c r="R1863" s="83"/>
      <c r="S1863" s="69"/>
      <c r="T1863" s="63"/>
      <c r="U1863" s="141"/>
      <c r="V1863" s="74"/>
      <c r="W1863" s="145"/>
      <c r="X1863" s="60"/>
      <c r="Y1863" s="31"/>
      <c r="AA1863" s="33"/>
      <c r="AB1863" s="31"/>
    </row>
    <row r="1864" spans="1:28" s="2" customFormat="1">
      <c r="A1864" s="27"/>
      <c r="B1864" s="31"/>
      <c r="D1864" s="1"/>
      <c r="J1864" s="29"/>
      <c r="K1864" s="39"/>
      <c r="L1864" s="35"/>
      <c r="M1864" s="81"/>
      <c r="N1864" s="82"/>
      <c r="O1864" s="83"/>
      <c r="P1864" s="84"/>
      <c r="Q1864" s="82"/>
      <c r="R1864" s="83"/>
      <c r="S1864" s="69"/>
      <c r="T1864" s="63"/>
      <c r="U1864" s="141"/>
      <c r="V1864" s="74"/>
      <c r="W1864" s="145"/>
      <c r="X1864" s="60"/>
      <c r="Y1864" s="31"/>
      <c r="AA1864" s="33"/>
      <c r="AB1864" s="31"/>
    </row>
    <row r="1865" spans="1:28" s="2" customFormat="1">
      <c r="A1865" s="27"/>
      <c r="B1865" s="31"/>
      <c r="D1865" s="1"/>
      <c r="J1865" s="29"/>
      <c r="K1865" s="39"/>
      <c r="L1865" s="35"/>
      <c r="M1865" s="81"/>
      <c r="N1865" s="82"/>
      <c r="O1865" s="83"/>
      <c r="P1865" s="84"/>
      <c r="Q1865" s="82"/>
      <c r="R1865" s="83"/>
      <c r="S1865" s="69"/>
      <c r="T1865" s="63"/>
      <c r="U1865" s="141"/>
      <c r="V1865" s="74"/>
      <c r="W1865" s="145"/>
      <c r="X1865" s="60"/>
      <c r="Y1865" s="31"/>
      <c r="AA1865" s="33"/>
      <c r="AB1865" s="31"/>
    </row>
    <row r="1866" spans="1:28" s="2" customFormat="1">
      <c r="A1866" s="27"/>
      <c r="B1866" s="31"/>
      <c r="D1866" s="1"/>
      <c r="J1866" s="29"/>
      <c r="K1866" s="39"/>
      <c r="L1866" s="35"/>
      <c r="M1866" s="81"/>
      <c r="N1866" s="82"/>
      <c r="O1866" s="83"/>
      <c r="P1866" s="84"/>
      <c r="Q1866" s="82"/>
      <c r="R1866" s="83"/>
      <c r="S1866" s="69"/>
      <c r="T1866" s="63"/>
      <c r="U1866" s="141"/>
      <c r="V1866" s="74"/>
      <c r="W1866" s="145"/>
      <c r="X1866" s="60"/>
      <c r="Y1866" s="31"/>
      <c r="AA1866" s="33"/>
      <c r="AB1866" s="31"/>
    </row>
    <row r="1867" spans="1:28" s="2" customFormat="1">
      <c r="A1867" s="27"/>
      <c r="B1867" s="31"/>
      <c r="D1867" s="1"/>
      <c r="J1867" s="29"/>
      <c r="K1867" s="39"/>
      <c r="L1867" s="35"/>
      <c r="M1867" s="81"/>
      <c r="N1867" s="82"/>
      <c r="O1867" s="83"/>
      <c r="P1867" s="84"/>
      <c r="Q1867" s="82"/>
      <c r="R1867" s="83"/>
      <c r="S1867" s="69"/>
      <c r="T1867" s="63"/>
      <c r="U1867" s="141"/>
      <c r="V1867" s="74"/>
      <c r="W1867" s="145"/>
      <c r="X1867" s="60"/>
      <c r="Y1867" s="31"/>
      <c r="AA1867" s="33"/>
      <c r="AB1867" s="31"/>
    </row>
    <row r="1868" spans="1:28" s="2" customFormat="1">
      <c r="A1868" s="27"/>
      <c r="B1868" s="31"/>
      <c r="D1868" s="1"/>
      <c r="J1868" s="29"/>
      <c r="K1868" s="39"/>
      <c r="L1868" s="35"/>
      <c r="M1868" s="81"/>
      <c r="N1868" s="82"/>
      <c r="O1868" s="83"/>
      <c r="P1868" s="84"/>
      <c r="Q1868" s="82"/>
      <c r="R1868" s="83"/>
      <c r="S1868" s="69"/>
      <c r="T1868" s="63"/>
      <c r="U1868" s="141"/>
      <c r="V1868" s="74"/>
      <c r="W1868" s="145"/>
      <c r="X1868" s="60"/>
      <c r="Y1868" s="31"/>
      <c r="AA1868" s="33"/>
      <c r="AB1868" s="31"/>
    </row>
    <row r="1869" spans="1:28" s="2" customFormat="1">
      <c r="A1869" s="27"/>
      <c r="B1869" s="31"/>
      <c r="D1869" s="1"/>
      <c r="J1869" s="29"/>
      <c r="K1869" s="39"/>
      <c r="L1869" s="35"/>
      <c r="M1869" s="81"/>
      <c r="N1869" s="82"/>
      <c r="O1869" s="83"/>
      <c r="P1869" s="84"/>
      <c r="Q1869" s="82"/>
      <c r="R1869" s="83"/>
      <c r="S1869" s="69"/>
      <c r="T1869" s="63"/>
      <c r="U1869" s="141"/>
      <c r="V1869" s="74"/>
      <c r="W1869" s="145"/>
      <c r="X1869" s="60"/>
      <c r="Y1869" s="31"/>
      <c r="AA1869" s="33"/>
      <c r="AB1869" s="31"/>
    </row>
    <row r="1870" spans="1:28" s="2" customFormat="1">
      <c r="A1870" s="27"/>
      <c r="B1870" s="31"/>
      <c r="D1870" s="1"/>
      <c r="J1870" s="29"/>
      <c r="K1870" s="39"/>
      <c r="L1870" s="35"/>
      <c r="M1870" s="81"/>
      <c r="N1870" s="82"/>
      <c r="O1870" s="83"/>
      <c r="P1870" s="84"/>
      <c r="Q1870" s="82"/>
      <c r="R1870" s="83"/>
      <c r="S1870" s="69"/>
      <c r="T1870" s="63"/>
      <c r="U1870" s="141"/>
      <c r="V1870" s="74"/>
      <c r="W1870" s="145"/>
      <c r="X1870" s="60"/>
      <c r="Y1870" s="31"/>
      <c r="AA1870" s="33"/>
      <c r="AB1870" s="31"/>
    </row>
    <row r="1871" spans="1:28" s="2" customFormat="1">
      <c r="A1871" s="27"/>
      <c r="B1871" s="31"/>
      <c r="D1871" s="1"/>
      <c r="J1871" s="29"/>
      <c r="K1871" s="39"/>
      <c r="L1871" s="35"/>
      <c r="M1871" s="81"/>
      <c r="N1871" s="82"/>
      <c r="O1871" s="83"/>
      <c r="P1871" s="84"/>
      <c r="Q1871" s="82"/>
      <c r="R1871" s="83"/>
      <c r="S1871" s="69"/>
      <c r="T1871" s="63"/>
      <c r="U1871" s="141"/>
      <c r="V1871" s="74"/>
      <c r="W1871" s="145"/>
      <c r="X1871" s="60"/>
      <c r="Y1871" s="31"/>
      <c r="AA1871" s="33"/>
      <c r="AB1871" s="31"/>
    </row>
    <row r="1872" spans="1:28" s="2" customFormat="1">
      <c r="A1872" s="27"/>
      <c r="B1872" s="31"/>
      <c r="D1872" s="1"/>
      <c r="J1872" s="29"/>
      <c r="K1872" s="39"/>
      <c r="L1872" s="35"/>
      <c r="M1872" s="81"/>
      <c r="N1872" s="82"/>
      <c r="O1872" s="83"/>
      <c r="P1872" s="84"/>
      <c r="Q1872" s="82"/>
      <c r="R1872" s="83"/>
      <c r="S1872" s="69"/>
      <c r="T1872" s="63"/>
      <c r="U1872" s="141"/>
      <c r="V1872" s="74"/>
      <c r="W1872" s="145"/>
      <c r="X1872" s="60"/>
      <c r="Y1872" s="31"/>
      <c r="AA1872" s="33"/>
      <c r="AB1872" s="31"/>
    </row>
    <row r="1873" spans="1:28" s="2" customFormat="1">
      <c r="A1873" s="27"/>
      <c r="B1873" s="31"/>
      <c r="D1873" s="1"/>
      <c r="J1873" s="29"/>
      <c r="K1873" s="39"/>
      <c r="L1873" s="35"/>
      <c r="M1873" s="81"/>
      <c r="N1873" s="82"/>
      <c r="O1873" s="83"/>
      <c r="P1873" s="84"/>
      <c r="Q1873" s="82"/>
      <c r="R1873" s="83"/>
      <c r="S1873" s="69"/>
      <c r="T1873" s="63"/>
      <c r="U1873" s="141"/>
      <c r="V1873" s="74"/>
      <c r="W1873" s="145"/>
      <c r="X1873" s="60"/>
      <c r="Y1873" s="31"/>
      <c r="AA1873" s="33"/>
      <c r="AB1873" s="31"/>
    </row>
    <row r="1874" spans="1:28" s="2" customFormat="1">
      <c r="A1874" s="27"/>
      <c r="B1874" s="31"/>
      <c r="D1874" s="1"/>
      <c r="J1874" s="29"/>
      <c r="K1874" s="39"/>
      <c r="L1874" s="35"/>
      <c r="M1874" s="81"/>
      <c r="N1874" s="82"/>
      <c r="O1874" s="83"/>
      <c r="P1874" s="84"/>
      <c r="Q1874" s="82"/>
      <c r="R1874" s="83"/>
      <c r="S1874" s="69"/>
      <c r="T1874" s="63"/>
      <c r="U1874" s="141"/>
      <c r="V1874" s="74"/>
      <c r="W1874" s="145"/>
      <c r="X1874" s="60"/>
      <c r="Y1874" s="31"/>
      <c r="AA1874" s="33"/>
      <c r="AB1874" s="31"/>
    </row>
    <row r="1875" spans="1:28" s="2" customFormat="1">
      <c r="A1875" s="27"/>
      <c r="B1875" s="31"/>
      <c r="D1875" s="1"/>
      <c r="J1875" s="29"/>
      <c r="K1875" s="39"/>
      <c r="L1875" s="35"/>
      <c r="M1875" s="81"/>
      <c r="N1875" s="82"/>
      <c r="O1875" s="83"/>
      <c r="P1875" s="84"/>
      <c r="Q1875" s="82"/>
      <c r="R1875" s="83"/>
      <c r="S1875" s="69"/>
      <c r="T1875" s="63"/>
      <c r="U1875" s="141"/>
      <c r="V1875" s="74"/>
      <c r="W1875" s="145"/>
      <c r="X1875" s="60"/>
      <c r="Y1875" s="31"/>
      <c r="AA1875" s="33"/>
      <c r="AB1875" s="31"/>
    </row>
    <row r="1876" spans="1:28" s="2" customFormat="1">
      <c r="A1876" s="27"/>
      <c r="B1876" s="31"/>
      <c r="D1876" s="1"/>
      <c r="J1876" s="29"/>
      <c r="K1876" s="39"/>
      <c r="L1876" s="35"/>
      <c r="M1876" s="81"/>
      <c r="N1876" s="82"/>
      <c r="O1876" s="83"/>
      <c r="P1876" s="84"/>
      <c r="Q1876" s="82"/>
      <c r="R1876" s="83"/>
      <c r="S1876" s="69"/>
      <c r="T1876" s="63"/>
      <c r="U1876" s="141"/>
      <c r="V1876" s="74"/>
      <c r="W1876" s="145"/>
      <c r="X1876" s="60"/>
      <c r="Y1876" s="31"/>
      <c r="AA1876" s="33"/>
      <c r="AB1876" s="31"/>
    </row>
    <row r="1877" spans="1:28" s="2" customFormat="1">
      <c r="A1877" s="27"/>
      <c r="B1877" s="31"/>
      <c r="D1877" s="1"/>
      <c r="J1877" s="29"/>
      <c r="K1877" s="39"/>
      <c r="L1877" s="35"/>
      <c r="M1877" s="81"/>
      <c r="N1877" s="82"/>
      <c r="O1877" s="83"/>
      <c r="P1877" s="84"/>
      <c r="Q1877" s="82"/>
      <c r="R1877" s="83"/>
      <c r="S1877" s="69"/>
      <c r="T1877" s="63"/>
      <c r="U1877" s="141"/>
      <c r="V1877" s="74"/>
      <c r="W1877" s="145"/>
      <c r="X1877" s="60"/>
      <c r="Y1877" s="31"/>
      <c r="AA1877" s="33"/>
      <c r="AB1877" s="31"/>
    </row>
    <row r="1878" spans="1:28" s="2" customFormat="1">
      <c r="A1878" s="27"/>
      <c r="B1878" s="31"/>
      <c r="D1878" s="1"/>
      <c r="J1878" s="29"/>
      <c r="K1878" s="39"/>
      <c r="L1878" s="35"/>
      <c r="M1878" s="81"/>
      <c r="N1878" s="82"/>
      <c r="O1878" s="83"/>
      <c r="P1878" s="84"/>
      <c r="Q1878" s="82"/>
      <c r="R1878" s="83"/>
      <c r="S1878" s="69"/>
      <c r="T1878" s="63"/>
      <c r="U1878" s="141"/>
      <c r="V1878" s="74"/>
      <c r="W1878" s="145"/>
      <c r="X1878" s="60"/>
      <c r="Y1878" s="31"/>
      <c r="AA1878" s="33"/>
      <c r="AB1878" s="31"/>
    </row>
    <row r="1879" spans="1:28" s="2" customFormat="1">
      <c r="A1879" s="27"/>
      <c r="B1879" s="31"/>
      <c r="D1879" s="1"/>
      <c r="J1879" s="29"/>
      <c r="K1879" s="39"/>
      <c r="L1879" s="35"/>
      <c r="M1879" s="81"/>
      <c r="N1879" s="82"/>
      <c r="O1879" s="83"/>
      <c r="P1879" s="84"/>
      <c r="Q1879" s="82"/>
      <c r="R1879" s="83"/>
      <c r="S1879" s="69"/>
      <c r="T1879" s="63"/>
      <c r="U1879" s="141"/>
      <c r="V1879" s="74"/>
      <c r="W1879" s="145"/>
      <c r="X1879" s="60"/>
      <c r="Y1879" s="31"/>
      <c r="AA1879" s="33"/>
      <c r="AB1879" s="31"/>
    </row>
    <row r="1880" spans="1:28" s="2" customFormat="1">
      <c r="A1880" s="27"/>
      <c r="B1880" s="31"/>
      <c r="D1880" s="1"/>
      <c r="J1880" s="29"/>
      <c r="K1880" s="39"/>
      <c r="L1880" s="35"/>
      <c r="M1880" s="81"/>
      <c r="N1880" s="82"/>
      <c r="O1880" s="83"/>
      <c r="P1880" s="84"/>
      <c r="Q1880" s="82"/>
      <c r="R1880" s="83"/>
      <c r="S1880" s="69"/>
      <c r="T1880" s="63"/>
      <c r="U1880" s="141"/>
      <c r="V1880" s="74"/>
      <c r="W1880" s="145"/>
      <c r="X1880" s="60"/>
      <c r="Y1880" s="31"/>
      <c r="AA1880" s="33"/>
      <c r="AB1880" s="31"/>
    </row>
    <row r="1881" spans="1:28" s="2" customFormat="1">
      <c r="A1881" s="27"/>
      <c r="B1881" s="31"/>
      <c r="D1881" s="1"/>
      <c r="J1881" s="29"/>
      <c r="K1881" s="39"/>
      <c r="L1881" s="35"/>
      <c r="M1881" s="81"/>
      <c r="N1881" s="82"/>
      <c r="O1881" s="83"/>
      <c r="P1881" s="84"/>
      <c r="Q1881" s="82"/>
      <c r="R1881" s="83"/>
      <c r="S1881" s="69"/>
      <c r="T1881" s="63"/>
      <c r="U1881" s="141"/>
      <c r="V1881" s="74"/>
      <c r="W1881" s="145"/>
      <c r="X1881" s="60"/>
      <c r="Y1881" s="31"/>
      <c r="AA1881" s="33"/>
      <c r="AB1881" s="31"/>
    </row>
    <row r="1882" spans="1:28" s="2" customFormat="1">
      <c r="A1882" s="27"/>
      <c r="B1882" s="31"/>
      <c r="D1882" s="1"/>
      <c r="J1882" s="29"/>
      <c r="K1882" s="39"/>
      <c r="L1882" s="35"/>
      <c r="M1882" s="81"/>
      <c r="N1882" s="82"/>
      <c r="O1882" s="83"/>
      <c r="P1882" s="84"/>
      <c r="Q1882" s="82"/>
      <c r="R1882" s="83"/>
      <c r="S1882" s="69"/>
      <c r="T1882" s="63"/>
      <c r="U1882" s="141"/>
      <c r="V1882" s="74"/>
      <c r="W1882" s="145"/>
      <c r="X1882" s="60"/>
      <c r="Y1882" s="31"/>
      <c r="AA1882" s="33"/>
      <c r="AB1882" s="31"/>
    </row>
    <row r="1883" spans="1:28" s="2" customFormat="1">
      <c r="A1883" s="27"/>
      <c r="B1883" s="31"/>
      <c r="D1883" s="1"/>
      <c r="J1883" s="29"/>
      <c r="K1883" s="39"/>
      <c r="L1883" s="35"/>
      <c r="M1883" s="81"/>
      <c r="N1883" s="82"/>
      <c r="O1883" s="83"/>
      <c r="P1883" s="84"/>
      <c r="Q1883" s="82"/>
      <c r="R1883" s="83"/>
      <c r="S1883" s="69"/>
      <c r="T1883" s="63"/>
      <c r="U1883" s="141"/>
      <c r="V1883" s="74"/>
      <c r="W1883" s="145"/>
      <c r="X1883" s="60"/>
      <c r="Y1883" s="31"/>
      <c r="AA1883" s="33"/>
      <c r="AB1883" s="31"/>
    </row>
    <row r="1884" spans="1:28" s="2" customFormat="1">
      <c r="A1884" s="27"/>
      <c r="B1884" s="31"/>
      <c r="D1884" s="1"/>
      <c r="J1884" s="29"/>
      <c r="K1884" s="39"/>
      <c r="L1884" s="35"/>
      <c r="M1884" s="81"/>
      <c r="N1884" s="82"/>
      <c r="O1884" s="83"/>
      <c r="P1884" s="84"/>
      <c r="Q1884" s="82"/>
      <c r="R1884" s="83"/>
      <c r="S1884" s="69"/>
      <c r="T1884" s="63"/>
      <c r="U1884" s="141"/>
      <c r="V1884" s="74"/>
      <c r="W1884" s="145"/>
      <c r="X1884" s="60"/>
      <c r="Y1884" s="31"/>
      <c r="AA1884" s="33"/>
      <c r="AB1884" s="31"/>
    </row>
    <row r="1885" spans="1:28" s="2" customFormat="1">
      <c r="A1885" s="27"/>
      <c r="B1885" s="31"/>
      <c r="D1885" s="1"/>
      <c r="J1885" s="29"/>
      <c r="K1885" s="39"/>
      <c r="L1885" s="35"/>
      <c r="M1885" s="81"/>
      <c r="N1885" s="82"/>
      <c r="O1885" s="83"/>
      <c r="P1885" s="84"/>
      <c r="Q1885" s="82"/>
      <c r="R1885" s="83"/>
      <c r="S1885" s="69"/>
      <c r="T1885" s="63"/>
      <c r="U1885" s="141"/>
      <c r="V1885" s="74"/>
      <c r="W1885" s="145"/>
      <c r="X1885" s="60"/>
      <c r="Y1885" s="31"/>
      <c r="AA1885" s="33"/>
      <c r="AB1885" s="31"/>
    </row>
    <row r="1886" spans="1:28" s="2" customFormat="1">
      <c r="A1886" s="27"/>
      <c r="B1886" s="31"/>
      <c r="D1886" s="1"/>
      <c r="J1886" s="29"/>
      <c r="K1886" s="39"/>
      <c r="L1886" s="35"/>
      <c r="M1886" s="81"/>
      <c r="N1886" s="82"/>
      <c r="O1886" s="83"/>
      <c r="P1886" s="84"/>
      <c r="Q1886" s="82"/>
      <c r="R1886" s="83"/>
      <c r="S1886" s="69"/>
      <c r="T1886" s="63"/>
      <c r="U1886" s="141"/>
      <c r="V1886" s="74"/>
      <c r="W1886" s="145"/>
      <c r="X1886" s="60"/>
      <c r="Y1886" s="31"/>
      <c r="AA1886" s="33"/>
      <c r="AB1886" s="31"/>
    </row>
    <row r="1887" spans="1:28" s="2" customFormat="1">
      <c r="A1887" s="27"/>
      <c r="B1887" s="31"/>
      <c r="D1887" s="1"/>
      <c r="J1887" s="29"/>
      <c r="K1887" s="39"/>
      <c r="L1887" s="35"/>
      <c r="M1887" s="81"/>
      <c r="N1887" s="82"/>
      <c r="O1887" s="83"/>
      <c r="P1887" s="84"/>
      <c r="Q1887" s="82"/>
      <c r="R1887" s="83"/>
      <c r="S1887" s="69"/>
      <c r="T1887" s="63"/>
      <c r="U1887" s="141"/>
      <c r="V1887" s="74"/>
      <c r="W1887" s="145"/>
      <c r="X1887" s="60"/>
      <c r="Y1887" s="31"/>
      <c r="AA1887" s="33"/>
      <c r="AB1887" s="31"/>
    </row>
    <row r="1888" spans="1:28" s="2" customFormat="1">
      <c r="A1888" s="27"/>
      <c r="B1888" s="31"/>
      <c r="D1888" s="1"/>
      <c r="J1888" s="29"/>
      <c r="K1888" s="39"/>
      <c r="L1888" s="35"/>
      <c r="M1888" s="81"/>
      <c r="N1888" s="82"/>
      <c r="O1888" s="83"/>
      <c r="P1888" s="84"/>
      <c r="Q1888" s="82"/>
      <c r="R1888" s="83"/>
      <c r="S1888" s="69"/>
      <c r="T1888" s="63"/>
      <c r="U1888" s="141"/>
      <c r="V1888" s="74"/>
      <c r="W1888" s="145"/>
      <c r="X1888" s="60"/>
      <c r="Y1888" s="31"/>
      <c r="AA1888" s="33"/>
      <c r="AB1888" s="31"/>
    </row>
    <row r="1889" spans="1:28" s="2" customFormat="1">
      <c r="A1889" s="27"/>
      <c r="B1889" s="31"/>
      <c r="D1889" s="1"/>
      <c r="J1889" s="29"/>
      <c r="K1889" s="39"/>
      <c r="L1889" s="35"/>
      <c r="M1889" s="81"/>
      <c r="N1889" s="82"/>
      <c r="O1889" s="83"/>
      <c r="P1889" s="84"/>
      <c r="Q1889" s="82"/>
      <c r="R1889" s="83"/>
      <c r="S1889" s="69"/>
      <c r="T1889" s="63"/>
      <c r="U1889" s="141"/>
      <c r="V1889" s="74"/>
      <c r="W1889" s="145"/>
      <c r="X1889" s="60"/>
      <c r="Y1889" s="31"/>
      <c r="AA1889" s="33"/>
      <c r="AB1889" s="31"/>
    </row>
    <row r="1890" spans="1:28" s="2" customFormat="1">
      <c r="A1890" s="27"/>
      <c r="B1890" s="31"/>
      <c r="D1890" s="1"/>
      <c r="J1890" s="29"/>
      <c r="K1890" s="39"/>
      <c r="L1890" s="35"/>
      <c r="M1890" s="81"/>
      <c r="N1890" s="82"/>
      <c r="O1890" s="83"/>
      <c r="P1890" s="84"/>
      <c r="Q1890" s="82"/>
      <c r="R1890" s="83"/>
      <c r="S1890" s="69"/>
      <c r="T1890" s="63"/>
      <c r="U1890" s="141"/>
      <c r="V1890" s="74"/>
      <c r="W1890" s="145"/>
      <c r="X1890" s="60"/>
      <c r="Y1890" s="31"/>
      <c r="AA1890" s="33"/>
      <c r="AB1890" s="31"/>
    </row>
    <row r="1891" spans="1:28" s="2" customFormat="1">
      <c r="A1891" s="27"/>
      <c r="B1891" s="31"/>
      <c r="D1891" s="1"/>
      <c r="J1891" s="29"/>
      <c r="K1891" s="39"/>
      <c r="L1891" s="35"/>
      <c r="M1891" s="81"/>
      <c r="N1891" s="82"/>
      <c r="O1891" s="83"/>
      <c r="P1891" s="84"/>
      <c r="Q1891" s="82"/>
      <c r="R1891" s="83"/>
      <c r="S1891" s="69"/>
      <c r="T1891" s="63"/>
      <c r="U1891" s="141"/>
      <c r="V1891" s="74"/>
      <c r="W1891" s="145"/>
      <c r="X1891" s="60"/>
      <c r="Y1891" s="31"/>
      <c r="AA1891" s="33"/>
      <c r="AB1891" s="31"/>
    </row>
    <row r="1892" spans="1:28" s="2" customFormat="1">
      <c r="A1892" s="27"/>
      <c r="B1892" s="31"/>
      <c r="D1892" s="1"/>
      <c r="J1892" s="29"/>
      <c r="K1892" s="39"/>
      <c r="L1892" s="35"/>
      <c r="M1892" s="81"/>
      <c r="N1892" s="82"/>
      <c r="O1892" s="83"/>
      <c r="P1892" s="84"/>
      <c r="Q1892" s="82"/>
      <c r="R1892" s="83"/>
      <c r="S1892" s="69"/>
      <c r="T1892" s="63"/>
      <c r="U1892" s="141"/>
      <c r="V1892" s="74"/>
      <c r="W1892" s="145"/>
      <c r="X1892" s="60"/>
      <c r="Y1892" s="31"/>
      <c r="AA1892" s="33"/>
      <c r="AB1892" s="31"/>
    </row>
    <row r="1893" spans="1:28" s="2" customFormat="1">
      <c r="A1893" s="27"/>
      <c r="B1893" s="31"/>
      <c r="D1893" s="1"/>
      <c r="J1893" s="29"/>
      <c r="K1893" s="39"/>
      <c r="L1893" s="35"/>
      <c r="M1893" s="81"/>
      <c r="N1893" s="82"/>
      <c r="O1893" s="83"/>
      <c r="P1893" s="84"/>
      <c r="Q1893" s="82"/>
      <c r="R1893" s="83"/>
      <c r="S1893" s="69"/>
      <c r="T1893" s="63"/>
      <c r="U1893" s="141"/>
      <c r="V1893" s="74"/>
      <c r="W1893" s="145"/>
      <c r="X1893" s="60"/>
      <c r="Y1893" s="31"/>
      <c r="AA1893" s="33"/>
      <c r="AB1893" s="31"/>
    </row>
    <row r="1894" spans="1:28" s="2" customFormat="1">
      <c r="A1894" s="27"/>
      <c r="B1894" s="31"/>
      <c r="D1894" s="1"/>
      <c r="J1894" s="29"/>
      <c r="K1894" s="39"/>
      <c r="L1894" s="35"/>
      <c r="M1894" s="81"/>
      <c r="N1894" s="82"/>
      <c r="O1894" s="83"/>
      <c r="P1894" s="84"/>
      <c r="Q1894" s="82"/>
      <c r="R1894" s="83"/>
      <c r="S1894" s="69"/>
      <c r="T1894" s="63"/>
      <c r="U1894" s="141"/>
      <c r="V1894" s="74"/>
      <c r="W1894" s="145"/>
      <c r="X1894" s="60"/>
      <c r="Y1894" s="31"/>
      <c r="AA1894" s="33"/>
      <c r="AB1894" s="31"/>
    </row>
    <row r="1895" spans="1:28" s="2" customFormat="1">
      <c r="A1895" s="27"/>
      <c r="B1895" s="31"/>
      <c r="D1895" s="1"/>
      <c r="J1895" s="29"/>
      <c r="K1895" s="39"/>
      <c r="L1895" s="35"/>
      <c r="M1895" s="81"/>
      <c r="N1895" s="82"/>
      <c r="O1895" s="83"/>
      <c r="P1895" s="84"/>
      <c r="Q1895" s="82"/>
      <c r="R1895" s="83"/>
      <c r="S1895" s="69"/>
      <c r="T1895" s="63"/>
      <c r="U1895" s="141"/>
      <c r="V1895" s="74"/>
      <c r="W1895" s="145"/>
      <c r="X1895" s="60"/>
      <c r="Y1895" s="31"/>
      <c r="AA1895" s="33"/>
      <c r="AB1895" s="31"/>
    </row>
    <row r="1896" spans="1:28" s="2" customFormat="1">
      <c r="A1896" s="27"/>
      <c r="B1896" s="31"/>
      <c r="D1896" s="1"/>
      <c r="J1896" s="29"/>
      <c r="K1896" s="39"/>
      <c r="L1896" s="35"/>
      <c r="M1896" s="81"/>
      <c r="N1896" s="82"/>
      <c r="O1896" s="83"/>
      <c r="P1896" s="84"/>
      <c r="Q1896" s="82"/>
      <c r="R1896" s="83"/>
      <c r="S1896" s="69"/>
      <c r="T1896" s="63"/>
      <c r="U1896" s="141"/>
      <c r="V1896" s="74"/>
      <c r="W1896" s="145"/>
      <c r="X1896" s="60"/>
      <c r="Y1896" s="31"/>
      <c r="AA1896" s="33"/>
      <c r="AB1896" s="31"/>
    </row>
    <row r="1897" spans="1:28" s="2" customFormat="1">
      <c r="A1897" s="27"/>
      <c r="B1897" s="31"/>
      <c r="D1897" s="1"/>
      <c r="J1897" s="29"/>
      <c r="K1897" s="39"/>
      <c r="L1897" s="35"/>
      <c r="M1897" s="81"/>
      <c r="N1897" s="82"/>
      <c r="O1897" s="83"/>
      <c r="P1897" s="84"/>
      <c r="Q1897" s="82"/>
      <c r="R1897" s="83"/>
      <c r="S1897" s="69"/>
      <c r="T1897" s="63"/>
      <c r="U1897" s="141"/>
      <c r="V1897" s="74"/>
      <c r="W1897" s="145"/>
      <c r="X1897" s="60"/>
      <c r="Y1897" s="31"/>
      <c r="AA1897" s="33"/>
      <c r="AB1897" s="31"/>
    </row>
    <row r="1898" spans="1:28" s="2" customFormat="1">
      <c r="A1898" s="27"/>
      <c r="B1898" s="31"/>
      <c r="D1898" s="1"/>
      <c r="J1898" s="29"/>
      <c r="K1898" s="39"/>
      <c r="L1898" s="35"/>
      <c r="M1898" s="81"/>
      <c r="N1898" s="82"/>
      <c r="O1898" s="83"/>
      <c r="P1898" s="84"/>
      <c r="Q1898" s="82"/>
      <c r="R1898" s="83"/>
      <c r="S1898" s="69"/>
      <c r="T1898" s="63"/>
      <c r="U1898" s="141"/>
      <c r="V1898" s="74"/>
      <c r="W1898" s="145"/>
      <c r="X1898" s="60"/>
      <c r="Y1898" s="31"/>
      <c r="AA1898" s="33"/>
      <c r="AB1898" s="31"/>
    </row>
    <row r="1899" spans="1:28" s="2" customFormat="1">
      <c r="A1899" s="27"/>
      <c r="B1899" s="31"/>
      <c r="D1899" s="1"/>
      <c r="J1899" s="29"/>
      <c r="K1899" s="39"/>
      <c r="L1899" s="35"/>
      <c r="M1899" s="81"/>
      <c r="N1899" s="82"/>
      <c r="O1899" s="83"/>
      <c r="P1899" s="84"/>
      <c r="Q1899" s="82"/>
      <c r="R1899" s="83"/>
      <c r="S1899" s="69"/>
      <c r="T1899" s="63"/>
      <c r="U1899" s="141"/>
      <c r="V1899" s="74"/>
      <c r="W1899" s="145"/>
      <c r="X1899" s="60"/>
      <c r="Y1899" s="31"/>
      <c r="AA1899" s="33"/>
      <c r="AB1899" s="31"/>
    </row>
    <row r="1900" spans="1:28" s="2" customFormat="1">
      <c r="A1900" s="27"/>
      <c r="B1900" s="31"/>
      <c r="D1900" s="1"/>
      <c r="J1900" s="29"/>
      <c r="K1900" s="39"/>
      <c r="L1900" s="35"/>
      <c r="M1900" s="81"/>
      <c r="N1900" s="82"/>
      <c r="O1900" s="83"/>
      <c r="P1900" s="84"/>
      <c r="Q1900" s="82"/>
      <c r="R1900" s="83"/>
      <c r="S1900" s="69"/>
      <c r="T1900" s="63"/>
      <c r="U1900" s="141"/>
      <c r="V1900" s="74"/>
      <c r="W1900" s="145"/>
      <c r="X1900" s="60"/>
      <c r="Y1900" s="31"/>
      <c r="AA1900" s="33"/>
      <c r="AB1900" s="31"/>
    </row>
    <row r="1901" spans="1:28" s="2" customFormat="1">
      <c r="A1901" s="27"/>
      <c r="B1901" s="31"/>
      <c r="D1901" s="1"/>
      <c r="J1901" s="29"/>
      <c r="K1901" s="39"/>
      <c r="L1901" s="35"/>
      <c r="M1901" s="81"/>
      <c r="N1901" s="82"/>
      <c r="O1901" s="83"/>
      <c r="P1901" s="84"/>
      <c r="Q1901" s="82"/>
      <c r="R1901" s="83"/>
      <c r="S1901" s="69"/>
      <c r="T1901" s="63"/>
      <c r="U1901" s="141"/>
      <c r="V1901" s="74"/>
      <c r="W1901" s="145"/>
      <c r="X1901" s="60"/>
      <c r="Y1901" s="31"/>
      <c r="AA1901" s="33"/>
      <c r="AB1901" s="31"/>
    </row>
    <row r="1902" spans="1:28" s="2" customFormat="1">
      <c r="A1902" s="27"/>
      <c r="B1902" s="31"/>
      <c r="D1902" s="1"/>
      <c r="J1902" s="29"/>
      <c r="K1902" s="39"/>
      <c r="L1902" s="35"/>
      <c r="M1902" s="81"/>
      <c r="N1902" s="82"/>
      <c r="O1902" s="83"/>
      <c r="P1902" s="84"/>
      <c r="Q1902" s="82"/>
      <c r="R1902" s="83"/>
      <c r="S1902" s="69"/>
      <c r="T1902" s="63"/>
      <c r="U1902" s="141"/>
      <c r="V1902" s="74"/>
      <c r="W1902" s="145"/>
      <c r="X1902" s="60"/>
      <c r="Y1902" s="31"/>
      <c r="AA1902" s="33"/>
      <c r="AB1902" s="31"/>
    </row>
    <row r="1903" spans="1:28" s="2" customFormat="1">
      <c r="A1903" s="27"/>
      <c r="B1903" s="31"/>
      <c r="D1903" s="1"/>
      <c r="J1903" s="29"/>
      <c r="K1903" s="39"/>
      <c r="L1903" s="35"/>
      <c r="M1903" s="81"/>
      <c r="N1903" s="82"/>
      <c r="O1903" s="83"/>
      <c r="P1903" s="84"/>
      <c r="Q1903" s="82"/>
      <c r="R1903" s="83"/>
      <c r="S1903" s="69"/>
      <c r="T1903" s="63"/>
      <c r="U1903" s="141"/>
      <c r="V1903" s="74"/>
      <c r="W1903" s="145"/>
      <c r="X1903" s="60"/>
      <c r="Y1903" s="31"/>
      <c r="AA1903" s="33"/>
      <c r="AB1903" s="31"/>
    </row>
    <row r="1904" spans="1:28" s="2" customFormat="1">
      <c r="A1904" s="27"/>
      <c r="B1904" s="31"/>
      <c r="D1904" s="1"/>
      <c r="J1904" s="29"/>
      <c r="K1904" s="39"/>
      <c r="L1904" s="35"/>
      <c r="M1904" s="81"/>
      <c r="N1904" s="82"/>
      <c r="O1904" s="83"/>
      <c r="P1904" s="84"/>
      <c r="Q1904" s="82"/>
      <c r="R1904" s="83"/>
      <c r="S1904" s="69"/>
      <c r="T1904" s="63"/>
      <c r="U1904" s="141"/>
      <c r="V1904" s="74"/>
      <c r="W1904" s="145"/>
      <c r="X1904" s="60"/>
      <c r="Y1904" s="31"/>
      <c r="AA1904" s="33"/>
      <c r="AB1904" s="31"/>
    </row>
    <row r="1905" spans="1:28" s="2" customFormat="1">
      <c r="A1905" s="27"/>
      <c r="B1905" s="31"/>
      <c r="D1905" s="1"/>
      <c r="J1905" s="29"/>
      <c r="K1905" s="39"/>
      <c r="L1905" s="35"/>
      <c r="M1905" s="81"/>
      <c r="N1905" s="82"/>
      <c r="O1905" s="83"/>
      <c r="P1905" s="84"/>
      <c r="Q1905" s="82"/>
      <c r="R1905" s="83"/>
      <c r="S1905" s="69"/>
      <c r="T1905" s="63"/>
      <c r="U1905" s="141"/>
      <c r="V1905" s="74"/>
      <c r="W1905" s="145"/>
      <c r="X1905" s="60"/>
      <c r="Y1905" s="31"/>
      <c r="AA1905" s="33"/>
      <c r="AB1905" s="31"/>
    </row>
    <row r="1906" spans="1:28" s="2" customFormat="1">
      <c r="A1906" s="27"/>
      <c r="B1906" s="31"/>
      <c r="D1906" s="1"/>
      <c r="J1906" s="29"/>
      <c r="K1906" s="39"/>
      <c r="L1906" s="35"/>
      <c r="M1906" s="81"/>
      <c r="N1906" s="82"/>
      <c r="O1906" s="83"/>
      <c r="P1906" s="84"/>
      <c r="Q1906" s="82"/>
      <c r="R1906" s="83"/>
      <c r="S1906" s="69"/>
      <c r="T1906" s="63"/>
      <c r="U1906" s="141"/>
      <c r="V1906" s="74"/>
      <c r="W1906" s="145"/>
      <c r="X1906" s="60"/>
      <c r="Y1906" s="31"/>
      <c r="AA1906" s="33"/>
      <c r="AB1906" s="31"/>
    </row>
    <row r="1907" spans="1:28" s="2" customFormat="1">
      <c r="A1907" s="27"/>
      <c r="B1907" s="31"/>
      <c r="D1907" s="1"/>
      <c r="J1907" s="29"/>
      <c r="K1907" s="39"/>
      <c r="L1907" s="35"/>
      <c r="M1907" s="81"/>
      <c r="N1907" s="82"/>
      <c r="O1907" s="83"/>
      <c r="P1907" s="84"/>
      <c r="Q1907" s="82"/>
      <c r="R1907" s="83"/>
      <c r="S1907" s="69"/>
      <c r="T1907" s="63"/>
      <c r="U1907" s="141"/>
      <c r="V1907" s="74"/>
      <c r="W1907" s="145"/>
      <c r="X1907" s="60"/>
      <c r="Y1907" s="31"/>
      <c r="AA1907" s="33"/>
      <c r="AB1907" s="31"/>
    </row>
    <row r="1908" spans="1:28" s="2" customFormat="1">
      <c r="A1908" s="27"/>
      <c r="B1908" s="31"/>
      <c r="D1908" s="1"/>
      <c r="J1908" s="29"/>
      <c r="K1908" s="39"/>
      <c r="L1908" s="35"/>
      <c r="M1908" s="81"/>
      <c r="N1908" s="82"/>
      <c r="O1908" s="83"/>
      <c r="P1908" s="84"/>
      <c r="Q1908" s="82"/>
      <c r="R1908" s="83"/>
      <c r="S1908" s="69"/>
      <c r="T1908" s="63"/>
      <c r="U1908" s="141"/>
      <c r="V1908" s="74"/>
      <c r="W1908" s="145"/>
      <c r="X1908" s="60"/>
      <c r="Y1908" s="31"/>
      <c r="AA1908" s="33"/>
      <c r="AB1908" s="31"/>
    </row>
    <row r="1909" spans="1:28" s="2" customFormat="1">
      <c r="A1909" s="27"/>
      <c r="B1909" s="31"/>
      <c r="D1909" s="1"/>
      <c r="J1909" s="29"/>
      <c r="K1909" s="39"/>
      <c r="L1909" s="35"/>
      <c r="M1909" s="81"/>
      <c r="N1909" s="82"/>
      <c r="O1909" s="83"/>
      <c r="P1909" s="84"/>
      <c r="Q1909" s="82"/>
      <c r="R1909" s="83"/>
      <c r="S1909" s="69"/>
      <c r="T1909" s="63"/>
      <c r="U1909" s="141"/>
      <c r="V1909" s="74"/>
      <c r="W1909" s="145"/>
      <c r="X1909" s="60"/>
      <c r="Y1909" s="31"/>
      <c r="AA1909" s="33"/>
      <c r="AB1909" s="31"/>
    </row>
    <row r="1910" spans="1:28" s="2" customFormat="1">
      <c r="A1910" s="27"/>
      <c r="B1910" s="31"/>
      <c r="D1910" s="1"/>
      <c r="J1910" s="29"/>
      <c r="K1910" s="39"/>
      <c r="L1910" s="35"/>
      <c r="M1910" s="81"/>
      <c r="N1910" s="82"/>
      <c r="O1910" s="83"/>
      <c r="P1910" s="84"/>
      <c r="Q1910" s="82"/>
      <c r="R1910" s="83"/>
      <c r="S1910" s="69"/>
      <c r="T1910" s="63"/>
      <c r="U1910" s="141"/>
      <c r="V1910" s="74"/>
      <c r="W1910" s="145"/>
      <c r="X1910" s="60"/>
      <c r="Y1910" s="31"/>
      <c r="AA1910" s="33"/>
      <c r="AB1910" s="31"/>
    </row>
    <row r="1911" spans="1:28" s="2" customFormat="1">
      <c r="A1911" s="27"/>
      <c r="B1911" s="31"/>
      <c r="D1911" s="1"/>
      <c r="J1911" s="29"/>
      <c r="K1911" s="39"/>
      <c r="L1911" s="35"/>
      <c r="M1911" s="81"/>
      <c r="N1911" s="82"/>
      <c r="O1911" s="83"/>
      <c r="P1911" s="84"/>
      <c r="Q1911" s="82"/>
      <c r="R1911" s="83"/>
      <c r="S1911" s="69"/>
      <c r="T1911" s="63"/>
      <c r="U1911" s="141"/>
      <c r="V1911" s="74"/>
      <c r="W1911" s="145"/>
      <c r="X1911" s="60"/>
      <c r="Y1911" s="31"/>
      <c r="AA1911" s="33"/>
      <c r="AB1911" s="31"/>
    </row>
    <row r="1912" spans="1:28" s="2" customFormat="1">
      <c r="A1912" s="27"/>
      <c r="B1912" s="31"/>
      <c r="D1912" s="1"/>
      <c r="J1912" s="29"/>
      <c r="K1912" s="39"/>
      <c r="L1912" s="35"/>
      <c r="M1912" s="81"/>
      <c r="N1912" s="82"/>
      <c r="O1912" s="83"/>
      <c r="P1912" s="84"/>
      <c r="Q1912" s="82"/>
      <c r="R1912" s="83"/>
      <c r="S1912" s="69"/>
      <c r="T1912" s="63"/>
      <c r="U1912" s="141"/>
      <c r="V1912" s="74"/>
      <c r="W1912" s="145"/>
      <c r="X1912" s="60"/>
      <c r="Y1912" s="31"/>
      <c r="AA1912" s="33"/>
      <c r="AB1912" s="31"/>
    </row>
    <row r="1913" spans="1:28" s="2" customFormat="1">
      <c r="A1913" s="27"/>
      <c r="B1913" s="31"/>
      <c r="D1913" s="1"/>
      <c r="J1913" s="29"/>
      <c r="K1913" s="39"/>
      <c r="L1913" s="35"/>
      <c r="M1913" s="81"/>
      <c r="N1913" s="82"/>
      <c r="O1913" s="83"/>
      <c r="P1913" s="84"/>
      <c r="Q1913" s="82"/>
      <c r="R1913" s="83"/>
      <c r="S1913" s="69"/>
      <c r="T1913" s="63"/>
      <c r="U1913" s="141"/>
      <c r="V1913" s="74"/>
      <c r="W1913" s="145"/>
      <c r="X1913" s="60"/>
      <c r="Y1913" s="31"/>
      <c r="AA1913" s="33"/>
      <c r="AB1913" s="31"/>
    </row>
    <row r="1914" spans="1:28" s="2" customFormat="1">
      <c r="A1914" s="27"/>
      <c r="B1914" s="31"/>
      <c r="D1914" s="1"/>
      <c r="J1914" s="29"/>
      <c r="K1914" s="39"/>
      <c r="L1914" s="35"/>
      <c r="M1914" s="81"/>
      <c r="N1914" s="82"/>
      <c r="O1914" s="83"/>
      <c r="P1914" s="84"/>
      <c r="Q1914" s="82"/>
      <c r="R1914" s="83"/>
      <c r="S1914" s="69"/>
      <c r="T1914" s="63"/>
      <c r="U1914" s="141"/>
      <c r="V1914" s="74"/>
      <c r="W1914" s="145"/>
      <c r="X1914" s="60"/>
      <c r="Y1914" s="31"/>
      <c r="AA1914" s="33"/>
      <c r="AB1914" s="31"/>
    </row>
    <row r="1915" spans="1:28" s="2" customFormat="1">
      <c r="A1915" s="27"/>
      <c r="B1915" s="31"/>
      <c r="D1915" s="1"/>
      <c r="J1915" s="29"/>
      <c r="K1915" s="39"/>
      <c r="L1915" s="35"/>
      <c r="M1915" s="81"/>
      <c r="N1915" s="82"/>
      <c r="O1915" s="83"/>
      <c r="P1915" s="84"/>
      <c r="Q1915" s="82"/>
      <c r="R1915" s="83"/>
      <c r="S1915" s="69"/>
      <c r="T1915" s="63"/>
      <c r="U1915" s="141"/>
      <c r="V1915" s="74"/>
      <c r="W1915" s="145"/>
      <c r="X1915" s="60"/>
      <c r="Y1915" s="31"/>
      <c r="AA1915" s="33"/>
      <c r="AB1915" s="31"/>
    </row>
    <row r="1916" spans="1:28" s="2" customFormat="1">
      <c r="A1916" s="27"/>
      <c r="B1916" s="31"/>
      <c r="D1916" s="1"/>
      <c r="J1916" s="29"/>
      <c r="K1916" s="39"/>
      <c r="L1916" s="35"/>
      <c r="M1916" s="81"/>
      <c r="N1916" s="82"/>
      <c r="O1916" s="83"/>
      <c r="P1916" s="84"/>
      <c r="Q1916" s="82"/>
      <c r="R1916" s="83"/>
      <c r="S1916" s="69"/>
      <c r="T1916" s="63"/>
      <c r="U1916" s="141"/>
      <c r="V1916" s="74"/>
      <c r="W1916" s="145"/>
      <c r="X1916" s="60"/>
      <c r="Y1916" s="31"/>
      <c r="AA1916" s="33"/>
      <c r="AB1916" s="31"/>
    </row>
    <row r="1917" spans="1:28" s="2" customFormat="1">
      <c r="A1917" s="27"/>
      <c r="B1917" s="31"/>
      <c r="D1917" s="1"/>
      <c r="J1917" s="29"/>
      <c r="K1917" s="39"/>
      <c r="L1917" s="35"/>
      <c r="M1917" s="81"/>
      <c r="N1917" s="82"/>
      <c r="O1917" s="83"/>
      <c r="P1917" s="84"/>
      <c r="Q1917" s="82"/>
      <c r="R1917" s="83"/>
      <c r="S1917" s="69"/>
      <c r="T1917" s="63"/>
      <c r="U1917" s="141"/>
      <c r="V1917" s="74"/>
      <c r="W1917" s="145"/>
      <c r="X1917" s="60"/>
      <c r="Y1917" s="31"/>
      <c r="AA1917" s="33"/>
      <c r="AB1917" s="31"/>
    </row>
    <row r="1918" spans="1:28" s="2" customFormat="1">
      <c r="A1918" s="27"/>
      <c r="B1918" s="31"/>
      <c r="D1918" s="1"/>
      <c r="J1918" s="29"/>
      <c r="K1918" s="39"/>
      <c r="L1918" s="35"/>
      <c r="M1918" s="81"/>
      <c r="N1918" s="82"/>
      <c r="O1918" s="83"/>
      <c r="P1918" s="84"/>
      <c r="Q1918" s="82"/>
      <c r="R1918" s="83"/>
      <c r="S1918" s="69"/>
      <c r="T1918" s="63"/>
      <c r="U1918" s="141"/>
      <c r="V1918" s="74"/>
      <c r="W1918" s="145"/>
      <c r="X1918" s="60"/>
      <c r="Y1918" s="31"/>
      <c r="AA1918" s="33"/>
      <c r="AB1918" s="31"/>
    </row>
    <row r="1919" spans="1:28" s="2" customFormat="1">
      <c r="A1919" s="27"/>
      <c r="B1919" s="31"/>
      <c r="D1919" s="1"/>
      <c r="J1919" s="29"/>
      <c r="K1919" s="39"/>
      <c r="L1919" s="35"/>
      <c r="M1919" s="81"/>
      <c r="N1919" s="82"/>
      <c r="O1919" s="83"/>
      <c r="P1919" s="84"/>
      <c r="Q1919" s="82"/>
      <c r="R1919" s="83"/>
      <c r="S1919" s="69"/>
      <c r="T1919" s="63"/>
      <c r="U1919" s="141"/>
      <c r="V1919" s="74"/>
      <c r="W1919" s="145"/>
      <c r="X1919" s="60"/>
      <c r="Y1919" s="31"/>
      <c r="AA1919" s="33"/>
      <c r="AB1919" s="31"/>
    </row>
    <row r="1920" spans="1:28" s="2" customFormat="1">
      <c r="A1920" s="27"/>
      <c r="B1920" s="31"/>
      <c r="D1920" s="1"/>
      <c r="J1920" s="29"/>
      <c r="K1920" s="39"/>
      <c r="L1920" s="35"/>
      <c r="M1920" s="81"/>
      <c r="N1920" s="82"/>
      <c r="O1920" s="83"/>
      <c r="P1920" s="84"/>
      <c r="Q1920" s="82"/>
      <c r="R1920" s="83"/>
      <c r="S1920" s="69"/>
      <c r="T1920" s="63"/>
      <c r="U1920" s="141"/>
      <c r="V1920" s="74"/>
      <c r="W1920" s="145"/>
      <c r="X1920" s="60"/>
      <c r="Y1920" s="31"/>
      <c r="AA1920" s="33"/>
      <c r="AB1920" s="31"/>
    </row>
    <row r="1921" spans="1:28" s="2" customFormat="1">
      <c r="A1921" s="27"/>
      <c r="B1921" s="31"/>
      <c r="D1921" s="1"/>
      <c r="J1921" s="29"/>
      <c r="K1921" s="39"/>
      <c r="L1921" s="35"/>
      <c r="M1921" s="81"/>
      <c r="N1921" s="82"/>
      <c r="O1921" s="83"/>
      <c r="P1921" s="84"/>
      <c r="Q1921" s="82"/>
      <c r="R1921" s="83"/>
      <c r="S1921" s="69"/>
      <c r="T1921" s="63"/>
      <c r="U1921" s="141"/>
      <c r="V1921" s="74"/>
      <c r="W1921" s="145"/>
      <c r="X1921" s="60"/>
      <c r="Y1921" s="31"/>
      <c r="AA1921" s="33"/>
      <c r="AB1921" s="31"/>
    </row>
    <row r="1922" spans="1:28" s="2" customFormat="1">
      <c r="A1922" s="27"/>
      <c r="B1922" s="31"/>
      <c r="D1922" s="1"/>
      <c r="J1922" s="29"/>
      <c r="K1922" s="39"/>
      <c r="L1922" s="35"/>
      <c r="M1922" s="81"/>
      <c r="N1922" s="82"/>
      <c r="O1922" s="83"/>
      <c r="P1922" s="84"/>
      <c r="Q1922" s="82"/>
      <c r="R1922" s="83"/>
      <c r="S1922" s="69"/>
      <c r="T1922" s="63"/>
      <c r="U1922" s="141"/>
      <c r="V1922" s="74"/>
      <c r="W1922" s="145"/>
      <c r="X1922" s="60"/>
      <c r="Y1922" s="31"/>
      <c r="AA1922" s="33"/>
      <c r="AB1922" s="31"/>
    </row>
    <row r="1923" spans="1:28" s="2" customFormat="1">
      <c r="A1923" s="27"/>
      <c r="B1923" s="31"/>
      <c r="D1923" s="1"/>
      <c r="J1923" s="29"/>
      <c r="K1923" s="39"/>
      <c r="L1923" s="35"/>
      <c r="M1923" s="81"/>
      <c r="N1923" s="82"/>
      <c r="O1923" s="83"/>
      <c r="P1923" s="84"/>
      <c r="Q1923" s="82"/>
      <c r="R1923" s="83"/>
      <c r="S1923" s="69"/>
      <c r="T1923" s="63"/>
      <c r="U1923" s="141"/>
      <c r="V1923" s="74"/>
      <c r="W1923" s="145"/>
      <c r="X1923" s="60"/>
      <c r="Y1923" s="31"/>
      <c r="AA1923" s="33"/>
      <c r="AB1923" s="31"/>
    </row>
    <row r="1924" spans="1:28" s="2" customFormat="1">
      <c r="A1924" s="27"/>
      <c r="B1924" s="31"/>
      <c r="D1924" s="1"/>
      <c r="J1924" s="29"/>
      <c r="K1924" s="39"/>
      <c r="L1924" s="35"/>
      <c r="M1924" s="81"/>
      <c r="N1924" s="82"/>
      <c r="O1924" s="83"/>
      <c r="P1924" s="84"/>
      <c r="Q1924" s="82"/>
      <c r="R1924" s="83"/>
      <c r="S1924" s="69"/>
      <c r="T1924" s="63"/>
      <c r="U1924" s="141"/>
      <c r="V1924" s="74"/>
      <c r="W1924" s="145"/>
      <c r="X1924" s="60"/>
      <c r="Y1924" s="31"/>
      <c r="AA1924" s="33"/>
      <c r="AB1924" s="31"/>
    </row>
    <row r="1925" spans="1:28" s="2" customFormat="1">
      <c r="A1925" s="27"/>
      <c r="B1925" s="31"/>
      <c r="D1925" s="1"/>
      <c r="J1925" s="29"/>
      <c r="K1925" s="39"/>
      <c r="L1925" s="35"/>
      <c r="M1925" s="81"/>
      <c r="N1925" s="82"/>
      <c r="O1925" s="83"/>
      <c r="P1925" s="84"/>
      <c r="Q1925" s="82"/>
      <c r="R1925" s="83"/>
      <c r="S1925" s="69"/>
      <c r="T1925" s="63"/>
      <c r="U1925" s="141"/>
      <c r="V1925" s="74"/>
      <c r="W1925" s="145"/>
      <c r="X1925" s="60"/>
      <c r="Y1925" s="31"/>
      <c r="AA1925" s="33"/>
      <c r="AB1925" s="31"/>
    </row>
    <row r="1926" spans="1:28" s="2" customFormat="1">
      <c r="A1926" s="27"/>
      <c r="B1926" s="31"/>
      <c r="D1926" s="1"/>
      <c r="J1926" s="29"/>
      <c r="K1926" s="39"/>
      <c r="L1926" s="35"/>
      <c r="M1926" s="81"/>
      <c r="N1926" s="82"/>
      <c r="O1926" s="83"/>
      <c r="P1926" s="84"/>
      <c r="Q1926" s="82"/>
      <c r="R1926" s="83"/>
      <c r="S1926" s="69"/>
      <c r="T1926" s="63"/>
      <c r="U1926" s="141"/>
      <c r="V1926" s="74"/>
      <c r="W1926" s="145"/>
      <c r="X1926" s="60"/>
      <c r="Y1926" s="31"/>
      <c r="AA1926" s="33"/>
      <c r="AB1926" s="31"/>
    </row>
    <row r="1927" spans="1:28" s="2" customFormat="1">
      <c r="A1927" s="27"/>
      <c r="B1927" s="31"/>
      <c r="D1927" s="1"/>
      <c r="J1927" s="29"/>
      <c r="K1927" s="39"/>
      <c r="L1927" s="35"/>
      <c r="M1927" s="81"/>
      <c r="N1927" s="82"/>
      <c r="O1927" s="83"/>
      <c r="P1927" s="84"/>
      <c r="Q1927" s="82"/>
      <c r="R1927" s="83"/>
      <c r="S1927" s="69"/>
      <c r="T1927" s="63"/>
      <c r="U1927" s="141"/>
      <c r="V1927" s="74"/>
      <c r="W1927" s="145"/>
      <c r="X1927" s="60"/>
      <c r="Y1927" s="31"/>
      <c r="AA1927" s="33"/>
      <c r="AB1927" s="31"/>
    </row>
    <row r="1928" spans="1:28" s="2" customFormat="1">
      <c r="A1928" s="27"/>
      <c r="B1928" s="31"/>
      <c r="D1928" s="1"/>
      <c r="J1928" s="29"/>
      <c r="K1928" s="39"/>
      <c r="L1928" s="35"/>
      <c r="M1928" s="81"/>
      <c r="N1928" s="82"/>
      <c r="O1928" s="83"/>
      <c r="P1928" s="84"/>
      <c r="Q1928" s="82"/>
      <c r="R1928" s="83"/>
      <c r="S1928" s="69"/>
      <c r="T1928" s="63"/>
      <c r="U1928" s="141"/>
      <c r="V1928" s="74"/>
      <c r="W1928" s="145"/>
      <c r="X1928" s="60"/>
      <c r="Y1928" s="31"/>
      <c r="AA1928" s="33"/>
      <c r="AB1928" s="31"/>
    </row>
    <row r="1929" spans="1:28" s="2" customFormat="1">
      <c r="A1929" s="27"/>
      <c r="B1929" s="31"/>
      <c r="D1929" s="1"/>
      <c r="J1929" s="29"/>
      <c r="K1929" s="39"/>
      <c r="L1929" s="35"/>
      <c r="M1929" s="81"/>
      <c r="N1929" s="82"/>
      <c r="O1929" s="83"/>
      <c r="P1929" s="84"/>
      <c r="Q1929" s="82"/>
      <c r="R1929" s="83"/>
      <c r="S1929" s="69"/>
      <c r="T1929" s="63"/>
      <c r="U1929" s="141"/>
      <c r="V1929" s="74"/>
      <c r="W1929" s="145"/>
      <c r="X1929" s="60"/>
      <c r="Y1929" s="31"/>
      <c r="AA1929" s="33"/>
      <c r="AB1929" s="31"/>
    </row>
    <row r="1930" spans="1:28" s="2" customFormat="1">
      <c r="A1930" s="27"/>
      <c r="B1930" s="31"/>
      <c r="D1930" s="1"/>
      <c r="J1930" s="29"/>
      <c r="K1930" s="39"/>
      <c r="L1930" s="35"/>
      <c r="M1930" s="81"/>
      <c r="N1930" s="82"/>
      <c r="O1930" s="83"/>
      <c r="P1930" s="84"/>
      <c r="Q1930" s="82"/>
      <c r="R1930" s="83"/>
      <c r="S1930" s="69"/>
      <c r="T1930" s="63"/>
      <c r="U1930" s="141"/>
      <c r="V1930" s="74"/>
      <c r="W1930" s="145"/>
      <c r="X1930" s="60"/>
      <c r="Y1930" s="31"/>
      <c r="AA1930" s="33"/>
      <c r="AB1930" s="31"/>
    </row>
    <row r="1931" spans="1:28" s="2" customFormat="1">
      <c r="A1931" s="27"/>
      <c r="B1931" s="31"/>
      <c r="D1931" s="1"/>
      <c r="J1931" s="29"/>
      <c r="K1931" s="39"/>
      <c r="L1931" s="35"/>
      <c r="M1931" s="81"/>
      <c r="N1931" s="82"/>
      <c r="O1931" s="83"/>
      <c r="P1931" s="84"/>
      <c r="Q1931" s="82"/>
      <c r="R1931" s="83"/>
      <c r="S1931" s="69"/>
      <c r="T1931" s="63"/>
      <c r="U1931" s="141"/>
      <c r="V1931" s="74"/>
      <c r="W1931" s="145"/>
      <c r="X1931" s="60"/>
      <c r="Y1931" s="31"/>
      <c r="AA1931" s="33"/>
      <c r="AB1931" s="31"/>
    </row>
    <row r="1932" spans="1:28" s="2" customFormat="1">
      <c r="A1932" s="27"/>
      <c r="B1932" s="31"/>
      <c r="D1932" s="1"/>
      <c r="J1932" s="29"/>
      <c r="K1932" s="39"/>
      <c r="L1932" s="35"/>
      <c r="M1932" s="81"/>
      <c r="N1932" s="82"/>
      <c r="O1932" s="83"/>
      <c r="P1932" s="84"/>
      <c r="Q1932" s="82"/>
      <c r="R1932" s="83"/>
      <c r="S1932" s="69"/>
      <c r="T1932" s="63"/>
      <c r="U1932" s="141"/>
      <c r="V1932" s="74"/>
      <c r="W1932" s="145"/>
      <c r="X1932" s="60"/>
      <c r="Y1932" s="31"/>
      <c r="AA1932" s="33"/>
      <c r="AB1932" s="31"/>
    </row>
    <row r="1933" spans="1:28" s="2" customFormat="1">
      <c r="A1933" s="27"/>
      <c r="B1933" s="31"/>
      <c r="D1933" s="1"/>
      <c r="J1933" s="29"/>
      <c r="K1933" s="39"/>
      <c r="L1933" s="35"/>
      <c r="M1933" s="81"/>
      <c r="N1933" s="82"/>
      <c r="O1933" s="83"/>
      <c r="P1933" s="84"/>
      <c r="Q1933" s="82"/>
      <c r="R1933" s="83"/>
      <c r="S1933" s="69"/>
      <c r="T1933" s="63"/>
      <c r="U1933" s="141"/>
      <c r="V1933" s="74"/>
      <c r="W1933" s="145"/>
      <c r="X1933" s="60"/>
      <c r="Y1933" s="31"/>
      <c r="AA1933" s="33"/>
      <c r="AB1933" s="31"/>
    </row>
    <row r="1934" spans="1:28" s="2" customFormat="1">
      <c r="A1934" s="27"/>
      <c r="B1934" s="31"/>
      <c r="D1934" s="1"/>
      <c r="J1934" s="29"/>
      <c r="K1934" s="39"/>
      <c r="L1934" s="35"/>
      <c r="M1934" s="81"/>
      <c r="N1934" s="82"/>
      <c r="O1934" s="83"/>
      <c r="P1934" s="84"/>
      <c r="Q1934" s="82"/>
      <c r="R1934" s="83"/>
      <c r="S1934" s="69"/>
      <c r="T1934" s="63"/>
      <c r="U1934" s="141"/>
      <c r="V1934" s="74"/>
      <c r="W1934" s="145"/>
      <c r="X1934" s="60"/>
      <c r="Y1934" s="31"/>
      <c r="AA1934" s="33"/>
      <c r="AB1934" s="31"/>
    </row>
    <row r="1935" spans="1:28" s="2" customFormat="1">
      <c r="A1935" s="27"/>
      <c r="B1935" s="31"/>
      <c r="D1935" s="1"/>
      <c r="J1935" s="29"/>
      <c r="K1935" s="39"/>
      <c r="L1935" s="35"/>
      <c r="M1935" s="81"/>
      <c r="N1935" s="82"/>
      <c r="O1935" s="83"/>
      <c r="P1935" s="84"/>
      <c r="Q1935" s="82"/>
      <c r="R1935" s="83"/>
      <c r="S1935" s="69"/>
      <c r="T1935" s="63"/>
      <c r="U1935" s="141"/>
      <c r="V1935" s="74"/>
      <c r="W1935" s="145"/>
      <c r="X1935" s="60"/>
      <c r="Y1935" s="31"/>
      <c r="AA1935" s="33"/>
      <c r="AB1935" s="31"/>
    </row>
    <row r="1936" spans="1:28" s="2" customFormat="1">
      <c r="A1936" s="27"/>
      <c r="B1936" s="31"/>
      <c r="D1936" s="1"/>
      <c r="J1936" s="29"/>
      <c r="K1936" s="39"/>
      <c r="L1936" s="35"/>
      <c r="M1936" s="81"/>
      <c r="N1936" s="82"/>
      <c r="O1936" s="83"/>
      <c r="P1936" s="84"/>
      <c r="Q1936" s="82"/>
      <c r="R1936" s="83"/>
      <c r="S1936" s="69"/>
      <c r="T1936" s="63"/>
      <c r="U1936" s="141"/>
      <c r="V1936" s="74"/>
      <c r="W1936" s="145"/>
      <c r="X1936" s="60"/>
      <c r="Y1936" s="31"/>
      <c r="AA1936" s="33"/>
      <c r="AB1936" s="31"/>
    </row>
    <row r="1937" spans="1:28" s="2" customFormat="1">
      <c r="A1937" s="27"/>
      <c r="B1937" s="31"/>
      <c r="D1937" s="1"/>
      <c r="J1937" s="29"/>
      <c r="K1937" s="39"/>
      <c r="L1937" s="35"/>
      <c r="M1937" s="81"/>
      <c r="N1937" s="82"/>
      <c r="O1937" s="83"/>
      <c r="P1937" s="84"/>
      <c r="Q1937" s="82"/>
      <c r="R1937" s="83"/>
      <c r="S1937" s="69"/>
      <c r="T1937" s="63"/>
      <c r="U1937" s="141"/>
      <c r="V1937" s="74"/>
      <c r="W1937" s="145"/>
      <c r="X1937" s="60"/>
      <c r="Y1937" s="31"/>
      <c r="AA1937" s="33"/>
      <c r="AB1937" s="31"/>
    </row>
    <row r="1938" spans="1:28" s="2" customFormat="1">
      <c r="A1938" s="27"/>
      <c r="B1938" s="31"/>
      <c r="D1938" s="1"/>
      <c r="J1938" s="29"/>
      <c r="K1938" s="39"/>
      <c r="L1938" s="35"/>
      <c r="M1938" s="81"/>
      <c r="N1938" s="82"/>
      <c r="O1938" s="83"/>
      <c r="P1938" s="84"/>
      <c r="Q1938" s="82"/>
      <c r="R1938" s="83"/>
      <c r="S1938" s="69"/>
      <c r="T1938" s="63"/>
      <c r="U1938" s="141"/>
      <c r="V1938" s="74"/>
      <c r="W1938" s="145"/>
      <c r="X1938" s="60"/>
      <c r="Y1938" s="31"/>
      <c r="AA1938" s="33"/>
      <c r="AB1938" s="31"/>
    </row>
    <row r="1939" spans="1:28" s="2" customFormat="1">
      <c r="A1939" s="27"/>
      <c r="B1939" s="31"/>
      <c r="D1939" s="1"/>
      <c r="J1939" s="29"/>
      <c r="K1939" s="39"/>
      <c r="L1939" s="35"/>
      <c r="M1939" s="81"/>
      <c r="N1939" s="82"/>
      <c r="O1939" s="83"/>
      <c r="P1939" s="84"/>
      <c r="Q1939" s="82"/>
      <c r="R1939" s="83"/>
      <c r="S1939" s="69"/>
      <c r="T1939" s="63"/>
      <c r="U1939" s="141"/>
      <c r="V1939" s="74"/>
      <c r="W1939" s="145"/>
      <c r="X1939" s="60"/>
      <c r="Y1939" s="31"/>
      <c r="AA1939" s="33"/>
      <c r="AB1939" s="31"/>
    </row>
    <row r="1940" spans="1:28" s="2" customFormat="1">
      <c r="A1940" s="27"/>
      <c r="B1940" s="31"/>
      <c r="D1940" s="1"/>
      <c r="J1940" s="29"/>
      <c r="K1940" s="39"/>
      <c r="L1940" s="35"/>
      <c r="M1940" s="81"/>
      <c r="N1940" s="82"/>
      <c r="O1940" s="83"/>
      <c r="P1940" s="84"/>
      <c r="Q1940" s="82"/>
      <c r="R1940" s="83"/>
      <c r="S1940" s="69"/>
      <c r="T1940" s="63"/>
      <c r="U1940" s="141"/>
      <c r="V1940" s="74"/>
      <c r="W1940" s="145"/>
      <c r="X1940" s="60"/>
      <c r="Y1940" s="31"/>
      <c r="AA1940" s="33"/>
      <c r="AB1940" s="31"/>
    </row>
    <row r="1941" spans="1:28" s="2" customFormat="1">
      <c r="A1941" s="27"/>
      <c r="B1941" s="31"/>
      <c r="D1941" s="1"/>
      <c r="J1941" s="29"/>
      <c r="K1941" s="39"/>
      <c r="L1941" s="35"/>
      <c r="M1941" s="81"/>
      <c r="N1941" s="82"/>
      <c r="O1941" s="83"/>
      <c r="P1941" s="84"/>
      <c r="Q1941" s="82"/>
      <c r="R1941" s="83"/>
      <c r="S1941" s="69"/>
      <c r="T1941" s="63"/>
      <c r="U1941" s="141"/>
      <c r="V1941" s="74"/>
      <c r="W1941" s="145"/>
      <c r="X1941" s="60"/>
      <c r="Y1941" s="31"/>
      <c r="AA1941" s="33"/>
      <c r="AB1941" s="31"/>
    </row>
    <row r="1942" spans="1:28" s="2" customFormat="1">
      <c r="A1942" s="27"/>
      <c r="B1942" s="31"/>
      <c r="D1942" s="1"/>
      <c r="J1942" s="29"/>
      <c r="K1942" s="39"/>
      <c r="L1942" s="35"/>
      <c r="M1942" s="81"/>
      <c r="N1942" s="82"/>
      <c r="O1942" s="83"/>
      <c r="P1942" s="84"/>
      <c r="Q1942" s="82"/>
      <c r="R1942" s="83"/>
      <c r="S1942" s="69"/>
      <c r="T1942" s="63"/>
      <c r="U1942" s="141"/>
      <c r="V1942" s="74"/>
      <c r="W1942" s="145"/>
      <c r="X1942" s="60"/>
      <c r="Y1942" s="31"/>
      <c r="AA1942" s="33"/>
      <c r="AB1942" s="31"/>
    </row>
    <row r="1943" spans="1:28" s="2" customFormat="1">
      <c r="A1943" s="27"/>
      <c r="B1943" s="31"/>
      <c r="D1943" s="1"/>
      <c r="J1943" s="29"/>
      <c r="K1943" s="39"/>
      <c r="L1943" s="35"/>
      <c r="M1943" s="81"/>
      <c r="N1943" s="82"/>
      <c r="O1943" s="83"/>
      <c r="P1943" s="84"/>
      <c r="Q1943" s="82"/>
      <c r="R1943" s="83"/>
      <c r="S1943" s="69"/>
      <c r="T1943" s="63"/>
      <c r="U1943" s="141"/>
      <c r="V1943" s="74"/>
      <c r="W1943" s="145"/>
      <c r="X1943" s="60"/>
      <c r="Y1943" s="31"/>
      <c r="AA1943" s="33"/>
      <c r="AB1943" s="31"/>
    </row>
    <row r="1944" spans="1:28" s="2" customFormat="1">
      <c r="A1944" s="27"/>
      <c r="B1944" s="31"/>
      <c r="D1944" s="1"/>
      <c r="J1944" s="29"/>
      <c r="K1944" s="39"/>
      <c r="L1944" s="35"/>
      <c r="M1944" s="81"/>
      <c r="N1944" s="82"/>
      <c r="O1944" s="83"/>
      <c r="P1944" s="84"/>
      <c r="Q1944" s="82"/>
      <c r="R1944" s="83"/>
      <c r="S1944" s="69"/>
      <c r="T1944" s="63"/>
      <c r="U1944" s="141"/>
      <c r="V1944" s="74"/>
      <c r="W1944" s="145"/>
      <c r="X1944" s="60"/>
      <c r="Y1944" s="31"/>
      <c r="AA1944" s="33"/>
      <c r="AB1944" s="31"/>
    </row>
    <row r="1945" spans="1:28" s="2" customFormat="1">
      <c r="A1945" s="27"/>
      <c r="B1945" s="31"/>
      <c r="D1945" s="1"/>
      <c r="J1945" s="29"/>
      <c r="K1945" s="39"/>
      <c r="L1945" s="35"/>
      <c r="M1945" s="81"/>
      <c r="N1945" s="82"/>
      <c r="O1945" s="83"/>
      <c r="P1945" s="84"/>
      <c r="Q1945" s="82"/>
      <c r="R1945" s="83"/>
      <c r="S1945" s="69"/>
      <c r="T1945" s="63"/>
      <c r="U1945" s="141"/>
      <c r="V1945" s="74"/>
      <c r="W1945" s="145"/>
      <c r="X1945" s="60"/>
      <c r="Y1945" s="31"/>
      <c r="AA1945" s="33"/>
      <c r="AB1945" s="31"/>
    </row>
    <row r="1946" spans="1:28" s="2" customFormat="1">
      <c r="A1946" s="27"/>
      <c r="B1946" s="31"/>
      <c r="D1946" s="1"/>
      <c r="J1946" s="29"/>
      <c r="K1946" s="39"/>
      <c r="L1946" s="35"/>
      <c r="M1946" s="81"/>
      <c r="N1946" s="82"/>
      <c r="O1946" s="83"/>
      <c r="P1946" s="84"/>
      <c r="Q1946" s="82"/>
      <c r="R1946" s="83"/>
      <c r="S1946" s="69"/>
      <c r="T1946" s="63"/>
      <c r="U1946" s="141"/>
      <c r="V1946" s="74"/>
      <c r="W1946" s="145"/>
      <c r="X1946" s="60"/>
      <c r="Y1946" s="31"/>
      <c r="AA1946" s="33"/>
      <c r="AB1946" s="31"/>
    </row>
    <row r="1947" spans="1:28" s="2" customFormat="1">
      <c r="A1947" s="27"/>
      <c r="B1947" s="31"/>
      <c r="D1947" s="1"/>
      <c r="J1947" s="29"/>
      <c r="K1947" s="39"/>
      <c r="L1947" s="35"/>
      <c r="M1947" s="81"/>
      <c r="N1947" s="82"/>
      <c r="O1947" s="83"/>
      <c r="P1947" s="84"/>
      <c r="Q1947" s="82"/>
      <c r="R1947" s="83"/>
      <c r="S1947" s="69"/>
      <c r="T1947" s="63"/>
      <c r="U1947" s="141"/>
      <c r="V1947" s="74"/>
      <c r="W1947" s="145"/>
      <c r="X1947" s="60"/>
      <c r="Y1947" s="31"/>
      <c r="AA1947" s="33"/>
      <c r="AB1947" s="31"/>
    </row>
    <row r="1948" spans="1:28" s="2" customFormat="1">
      <c r="A1948" s="27"/>
      <c r="B1948" s="31"/>
      <c r="D1948" s="1"/>
      <c r="J1948" s="29"/>
      <c r="K1948" s="39"/>
      <c r="L1948" s="35"/>
      <c r="M1948" s="81"/>
      <c r="N1948" s="82"/>
      <c r="O1948" s="83"/>
      <c r="P1948" s="84"/>
      <c r="Q1948" s="82"/>
      <c r="R1948" s="83"/>
      <c r="S1948" s="69"/>
      <c r="T1948" s="63"/>
      <c r="U1948" s="141"/>
      <c r="V1948" s="74"/>
      <c r="W1948" s="145"/>
      <c r="X1948" s="60"/>
      <c r="Y1948" s="31"/>
      <c r="AA1948" s="33"/>
      <c r="AB1948" s="31"/>
    </row>
    <row r="1949" spans="1:28" s="2" customFormat="1">
      <c r="A1949" s="27"/>
      <c r="B1949" s="31"/>
      <c r="D1949" s="1"/>
      <c r="J1949" s="29"/>
      <c r="K1949" s="39"/>
      <c r="L1949" s="35"/>
      <c r="M1949" s="81"/>
      <c r="N1949" s="82"/>
      <c r="O1949" s="83"/>
      <c r="P1949" s="84"/>
      <c r="Q1949" s="82"/>
      <c r="R1949" s="83"/>
      <c r="S1949" s="69"/>
      <c r="T1949" s="63"/>
      <c r="U1949" s="141"/>
      <c r="V1949" s="74"/>
      <c r="W1949" s="145"/>
      <c r="X1949" s="60"/>
      <c r="Y1949" s="31"/>
      <c r="AA1949" s="33"/>
      <c r="AB1949" s="31"/>
    </row>
    <row r="1950" spans="1:28" s="2" customFormat="1">
      <c r="A1950" s="27"/>
      <c r="B1950" s="31"/>
      <c r="D1950" s="1"/>
      <c r="J1950" s="29"/>
      <c r="K1950" s="39"/>
      <c r="L1950" s="35"/>
      <c r="M1950" s="81"/>
      <c r="N1950" s="82"/>
      <c r="O1950" s="83"/>
      <c r="P1950" s="84"/>
      <c r="Q1950" s="82"/>
      <c r="R1950" s="83"/>
      <c r="S1950" s="69"/>
      <c r="T1950" s="63"/>
      <c r="U1950" s="141"/>
      <c r="V1950" s="74"/>
      <c r="W1950" s="145"/>
      <c r="X1950" s="60"/>
      <c r="Y1950" s="31"/>
      <c r="AA1950" s="33"/>
      <c r="AB1950" s="31"/>
    </row>
    <row r="1951" spans="1:28" s="2" customFormat="1">
      <c r="A1951" s="27"/>
      <c r="B1951" s="31"/>
      <c r="D1951" s="1"/>
      <c r="J1951" s="29"/>
      <c r="K1951" s="39"/>
      <c r="L1951" s="35"/>
      <c r="M1951" s="81"/>
      <c r="N1951" s="82"/>
      <c r="O1951" s="83"/>
      <c r="P1951" s="84"/>
      <c r="Q1951" s="82"/>
      <c r="R1951" s="83"/>
      <c r="S1951" s="69"/>
      <c r="T1951" s="63"/>
      <c r="U1951" s="141"/>
      <c r="V1951" s="74"/>
      <c r="W1951" s="145"/>
      <c r="X1951" s="60"/>
      <c r="Y1951" s="31"/>
      <c r="AA1951" s="33"/>
      <c r="AB1951" s="31"/>
    </row>
    <row r="1952" spans="1:28" s="2" customFormat="1">
      <c r="A1952" s="27"/>
      <c r="B1952" s="31"/>
      <c r="D1952" s="1"/>
      <c r="J1952" s="29"/>
      <c r="K1952" s="39"/>
      <c r="L1952" s="35"/>
      <c r="M1952" s="81"/>
      <c r="N1952" s="82"/>
      <c r="O1952" s="83"/>
      <c r="P1952" s="84"/>
      <c r="Q1952" s="82"/>
      <c r="R1952" s="83"/>
      <c r="S1952" s="69"/>
      <c r="T1952" s="63"/>
      <c r="U1952" s="141"/>
      <c r="V1952" s="74"/>
      <c r="W1952" s="145"/>
      <c r="X1952" s="60"/>
      <c r="Y1952" s="31"/>
      <c r="AA1952" s="33"/>
      <c r="AB1952" s="31"/>
    </row>
    <row r="1953" spans="1:28" s="2" customFormat="1">
      <c r="A1953" s="27"/>
      <c r="B1953" s="31"/>
      <c r="D1953" s="1"/>
      <c r="J1953" s="29"/>
      <c r="K1953" s="39"/>
      <c r="L1953" s="35"/>
      <c r="M1953" s="81"/>
      <c r="N1953" s="82"/>
      <c r="O1953" s="83"/>
      <c r="P1953" s="84"/>
      <c r="Q1953" s="82"/>
      <c r="R1953" s="83"/>
      <c r="S1953" s="69"/>
      <c r="T1953" s="63"/>
      <c r="U1953" s="141"/>
      <c r="V1953" s="74"/>
      <c r="W1953" s="145"/>
      <c r="X1953" s="60"/>
      <c r="Y1953" s="31"/>
      <c r="AA1953" s="33"/>
      <c r="AB1953" s="31"/>
    </row>
    <row r="1954" spans="1:28" s="2" customFormat="1">
      <c r="A1954" s="27"/>
      <c r="B1954" s="31"/>
      <c r="D1954" s="1"/>
      <c r="J1954" s="29"/>
      <c r="K1954" s="39"/>
      <c r="L1954" s="35"/>
      <c r="M1954" s="81"/>
      <c r="N1954" s="82"/>
      <c r="O1954" s="83"/>
      <c r="P1954" s="84"/>
      <c r="Q1954" s="82"/>
      <c r="R1954" s="83"/>
      <c r="S1954" s="69"/>
      <c r="T1954" s="63"/>
      <c r="U1954" s="141"/>
      <c r="V1954" s="74"/>
      <c r="W1954" s="145"/>
      <c r="X1954" s="60"/>
      <c r="Y1954" s="31"/>
      <c r="AA1954" s="33"/>
      <c r="AB1954" s="31"/>
    </row>
    <row r="1955" spans="1:28" s="2" customFormat="1">
      <c r="A1955" s="27"/>
      <c r="B1955" s="31"/>
      <c r="D1955" s="1"/>
      <c r="J1955" s="29"/>
      <c r="K1955" s="39"/>
      <c r="L1955" s="35"/>
      <c r="M1955" s="81"/>
      <c r="N1955" s="82"/>
      <c r="O1955" s="83"/>
      <c r="P1955" s="84"/>
      <c r="Q1955" s="82"/>
      <c r="R1955" s="83"/>
      <c r="S1955" s="69"/>
      <c r="T1955" s="63"/>
      <c r="U1955" s="141"/>
      <c r="V1955" s="74"/>
      <c r="W1955" s="145"/>
      <c r="X1955" s="60"/>
      <c r="Y1955" s="31"/>
      <c r="AA1955" s="33"/>
      <c r="AB1955" s="31"/>
    </row>
    <row r="1956" spans="1:28" s="2" customFormat="1">
      <c r="A1956" s="27"/>
      <c r="B1956" s="31"/>
      <c r="D1956" s="1"/>
      <c r="J1956" s="29"/>
      <c r="K1956" s="39"/>
      <c r="L1956" s="35"/>
      <c r="M1956" s="81"/>
      <c r="N1956" s="82"/>
      <c r="O1956" s="83"/>
      <c r="P1956" s="84"/>
      <c r="Q1956" s="82"/>
      <c r="R1956" s="83"/>
      <c r="S1956" s="69"/>
      <c r="T1956" s="63"/>
      <c r="U1956" s="141"/>
      <c r="V1956" s="74"/>
      <c r="W1956" s="145"/>
      <c r="X1956" s="60"/>
      <c r="Y1956" s="31"/>
      <c r="AA1956" s="33"/>
      <c r="AB1956" s="31"/>
    </row>
    <row r="1957" spans="1:28" s="2" customFormat="1">
      <c r="A1957" s="27"/>
      <c r="B1957" s="31"/>
      <c r="D1957" s="1"/>
      <c r="J1957" s="29"/>
      <c r="K1957" s="39"/>
      <c r="L1957" s="35"/>
      <c r="M1957" s="81"/>
      <c r="N1957" s="82"/>
      <c r="O1957" s="83"/>
      <c r="P1957" s="84"/>
      <c r="Q1957" s="82"/>
      <c r="R1957" s="83"/>
      <c r="S1957" s="69"/>
      <c r="T1957" s="63"/>
      <c r="U1957" s="141"/>
      <c r="V1957" s="74"/>
      <c r="W1957" s="145"/>
      <c r="X1957" s="60"/>
      <c r="Y1957" s="31"/>
      <c r="AA1957" s="33"/>
      <c r="AB1957" s="31"/>
    </row>
    <row r="1958" spans="1:28" s="2" customFormat="1">
      <c r="A1958" s="27"/>
      <c r="B1958" s="31"/>
      <c r="D1958" s="1"/>
      <c r="J1958" s="29"/>
      <c r="K1958" s="39"/>
      <c r="L1958" s="35"/>
      <c r="M1958" s="81"/>
      <c r="N1958" s="82"/>
      <c r="O1958" s="83"/>
      <c r="P1958" s="84"/>
      <c r="Q1958" s="82"/>
      <c r="R1958" s="83"/>
      <c r="S1958" s="69"/>
      <c r="T1958" s="63"/>
      <c r="U1958" s="141"/>
      <c r="V1958" s="74"/>
      <c r="W1958" s="145"/>
      <c r="X1958" s="60"/>
      <c r="Y1958" s="31"/>
      <c r="AA1958" s="33"/>
      <c r="AB1958" s="31"/>
    </row>
    <row r="1959" spans="1:28" s="2" customFormat="1">
      <c r="A1959" s="27"/>
      <c r="B1959" s="31"/>
      <c r="D1959" s="1"/>
      <c r="J1959" s="29"/>
      <c r="K1959" s="39"/>
      <c r="L1959" s="35"/>
      <c r="M1959" s="81"/>
      <c r="N1959" s="82"/>
      <c r="O1959" s="83"/>
      <c r="P1959" s="84"/>
      <c r="Q1959" s="82"/>
      <c r="R1959" s="83"/>
      <c r="S1959" s="69"/>
      <c r="T1959" s="63"/>
      <c r="U1959" s="141"/>
      <c r="V1959" s="74"/>
      <c r="W1959" s="145"/>
      <c r="X1959" s="60"/>
      <c r="Y1959" s="31"/>
      <c r="AA1959" s="33"/>
      <c r="AB1959" s="31"/>
    </row>
    <row r="1960" spans="1:28" s="2" customFormat="1">
      <c r="A1960" s="27"/>
      <c r="B1960" s="31"/>
      <c r="D1960" s="1"/>
      <c r="J1960" s="29"/>
      <c r="K1960" s="39"/>
      <c r="L1960" s="35"/>
      <c r="M1960" s="81"/>
      <c r="N1960" s="82"/>
      <c r="O1960" s="83"/>
      <c r="P1960" s="84"/>
      <c r="Q1960" s="82"/>
      <c r="R1960" s="83"/>
      <c r="S1960" s="69"/>
      <c r="T1960" s="63"/>
      <c r="U1960" s="141"/>
      <c r="V1960" s="74"/>
      <c r="W1960" s="145"/>
      <c r="X1960" s="60"/>
      <c r="Y1960" s="31"/>
      <c r="AA1960" s="33"/>
      <c r="AB1960" s="31"/>
    </row>
    <row r="1961" spans="1:28" s="2" customFormat="1">
      <c r="A1961" s="27"/>
      <c r="B1961" s="31"/>
      <c r="D1961" s="1"/>
      <c r="J1961" s="29"/>
      <c r="K1961" s="39"/>
      <c r="L1961" s="35"/>
      <c r="M1961" s="81"/>
      <c r="N1961" s="82"/>
      <c r="O1961" s="83"/>
      <c r="P1961" s="84"/>
      <c r="Q1961" s="82"/>
      <c r="R1961" s="83"/>
      <c r="S1961" s="69"/>
      <c r="T1961" s="63"/>
      <c r="U1961" s="141"/>
      <c r="V1961" s="74"/>
      <c r="W1961" s="145"/>
      <c r="X1961" s="60"/>
      <c r="Y1961" s="31"/>
      <c r="AA1961" s="33"/>
      <c r="AB1961" s="31"/>
    </row>
    <row r="1962" spans="1:28" s="2" customFormat="1">
      <c r="A1962" s="27"/>
      <c r="B1962" s="31"/>
      <c r="D1962" s="1"/>
      <c r="J1962" s="29"/>
      <c r="K1962" s="39"/>
      <c r="L1962" s="35"/>
      <c r="M1962" s="81"/>
      <c r="N1962" s="82"/>
      <c r="O1962" s="83"/>
      <c r="P1962" s="84"/>
      <c r="Q1962" s="82"/>
      <c r="R1962" s="83"/>
      <c r="S1962" s="69"/>
      <c r="T1962" s="63"/>
      <c r="U1962" s="141"/>
      <c r="V1962" s="74"/>
      <c r="W1962" s="145"/>
      <c r="X1962" s="60"/>
      <c r="Y1962" s="31"/>
      <c r="AA1962" s="33"/>
      <c r="AB1962" s="31"/>
    </row>
    <row r="1963" spans="1:28" s="2" customFormat="1">
      <c r="A1963" s="27"/>
      <c r="B1963" s="31"/>
      <c r="D1963" s="1"/>
      <c r="J1963" s="29"/>
      <c r="K1963" s="39"/>
      <c r="L1963" s="35"/>
      <c r="M1963" s="81"/>
      <c r="N1963" s="82"/>
      <c r="O1963" s="83"/>
      <c r="P1963" s="84"/>
      <c r="Q1963" s="82"/>
      <c r="R1963" s="83"/>
      <c r="S1963" s="69"/>
      <c r="T1963" s="63"/>
      <c r="U1963" s="141"/>
      <c r="V1963" s="74"/>
      <c r="W1963" s="145"/>
      <c r="X1963" s="60"/>
      <c r="Y1963" s="31"/>
      <c r="AA1963" s="33"/>
      <c r="AB1963" s="31"/>
    </row>
    <row r="1964" spans="1:28" s="2" customFormat="1">
      <c r="A1964" s="27"/>
      <c r="B1964" s="31"/>
      <c r="D1964" s="1"/>
      <c r="J1964" s="29"/>
      <c r="K1964" s="39"/>
      <c r="L1964" s="35"/>
      <c r="M1964" s="81"/>
      <c r="N1964" s="82"/>
      <c r="O1964" s="83"/>
      <c r="P1964" s="84"/>
      <c r="Q1964" s="82"/>
      <c r="R1964" s="83"/>
      <c r="S1964" s="69"/>
      <c r="T1964" s="63"/>
      <c r="U1964" s="141"/>
      <c r="V1964" s="74"/>
      <c r="W1964" s="145"/>
      <c r="X1964" s="60"/>
      <c r="Y1964" s="31"/>
      <c r="AA1964" s="33"/>
      <c r="AB1964" s="31"/>
    </row>
    <row r="1965" spans="1:28" s="2" customFormat="1">
      <c r="A1965" s="27"/>
      <c r="B1965" s="31"/>
      <c r="D1965" s="1"/>
      <c r="J1965" s="29"/>
      <c r="K1965" s="39"/>
      <c r="L1965" s="35"/>
      <c r="M1965" s="81"/>
      <c r="N1965" s="82"/>
      <c r="O1965" s="83"/>
      <c r="P1965" s="84"/>
      <c r="Q1965" s="82"/>
      <c r="R1965" s="83"/>
      <c r="S1965" s="69"/>
      <c r="T1965" s="63"/>
      <c r="U1965" s="141"/>
      <c r="V1965" s="74"/>
      <c r="W1965" s="145"/>
      <c r="X1965" s="60"/>
      <c r="Y1965" s="31"/>
      <c r="AA1965" s="33"/>
      <c r="AB1965" s="31"/>
    </row>
    <row r="1966" spans="1:28" s="2" customFormat="1">
      <c r="A1966" s="27"/>
      <c r="B1966" s="31"/>
      <c r="D1966" s="1"/>
      <c r="J1966" s="29"/>
      <c r="K1966" s="39"/>
      <c r="L1966" s="35"/>
      <c r="M1966" s="81"/>
      <c r="N1966" s="82"/>
      <c r="O1966" s="83"/>
      <c r="P1966" s="84"/>
      <c r="Q1966" s="82"/>
      <c r="R1966" s="83"/>
      <c r="S1966" s="69"/>
      <c r="T1966" s="63"/>
      <c r="U1966" s="141"/>
      <c r="V1966" s="74"/>
      <c r="W1966" s="145"/>
      <c r="X1966" s="60"/>
      <c r="Y1966" s="31"/>
      <c r="AA1966" s="33"/>
      <c r="AB1966" s="31"/>
    </row>
    <row r="1967" spans="1:28" s="2" customFormat="1">
      <c r="A1967" s="27"/>
      <c r="B1967" s="31"/>
      <c r="D1967" s="1"/>
      <c r="J1967" s="29"/>
      <c r="K1967" s="39"/>
      <c r="L1967" s="35"/>
      <c r="M1967" s="81"/>
      <c r="N1967" s="82"/>
      <c r="O1967" s="83"/>
      <c r="P1967" s="84"/>
      <c r="Q1967" s="82"/>
      <c r="R1967" s="83"/>
      <c r="S1967" s="69"/>
      <c r="T1967" s="63"/>
      <c r="U1967" s="141"/>
      <c r="V1967" s="74"/>
      <c r="W1967" s="145"/>
      <c r="X1967" s="60"/>
      <c r="Y1967" s="31"/>
      <c r="AA1967" s="33"/>
      <c r="AB1967" s="31"/>
    </row>
    <row r="1968" spans="1:28" s="2" customFormat="1">
      <c r="A1968" s="27"/>
      <c r="B1968" s="31"/>
      <c r="D1968" s="1"/>
      <c r="J1968" s="29"/>
      <c r="K1968" s="39"/>
      <c r="L1968" s="35"/>
      <c r="M1968" s="81"/>
      <c r="N1968" s="82"/>
      <c r="O1968" s="83"/>
      <c r="P1968" s="84"/>
      <c r="Q1968" s="82"/>
      <c r="R1968" s="83"/>
      <c r="S1968" s="69"/>
      <c r="T1968" s="63"/>
      <c r="U1968" s="141"/>
      <c r="V1968" s="74"/>
      <c r="W1968" s="145"/>
      <c r="X1968" s="60"/>
      <c r="Y1968" s="31"/>
      <c r="AA1968" s="33"/>
      <c r="AB1968" s="31"/>
    </row>
    <row r="1969" spans="1:28" s="2" customFormat="1">
      <c r="A1969" s="27"/>
      <c r="B1969" s="31"/>
      <c r="D1969" s="1"/>
      <c r="J1969" s="29"/>
      <c r="K1969" s="39"/>
      <c r="L1969" s="35"/>
      <c r="M1969" s="81"/>
      <c r="N1969" s="82"/>
      <c r="O1969" s="83"/>
      <c r="P1969" s="84"/>
      <c r="Q1969" s="82"/>
      <c r="R1969" s="83"/>
      <c r="S1969" s="69"/>
      <c r="T1969" s="63"/>
      <c r="U1969" s="141"/>
      <c r="V1969" s="74"/>
      <c r="W1969" s="145"/>
      <c r="X1969" s="60"/>
      <c r="Y1969" s="31"/>
      <c r="AA1969" s="33"/>
      <c r="AB1969" s="31"/>
    </row>
    <row r="1970" spans="1:28" s="2" customFormat="1">
      <c r="A1970" s="27"/>
      <c r="B1970" s="31"/>
      <c r="D1970" s="1"/>
      <c r="J1970" s="29"/>
      <c r="K1970" s="39"/>
      <c r="L1970" s="35"/>
      <c r="M1970" s="81"/>
      <c r="N1970" s="82"/>
      <c r="O1970" s="83"/>
      <c r="P1970" s="84"/>
      <c r="Q1970" s="82"/>
      <c r="R1970" s="83"/>
      <c r="S1970" s="69"/>
      <c r="T1970" s="63"/>
      <c r="U1970" s="141"/>
      <c r="V1970" s="74"/>
      <c r="W1970" s="145"/>
      <c r="X1970" s="60"/>
      <c r="Y1970" s="31"/>
      <c r="AA1970" s="33"/>
      <c r="AB1970" s="31"/>
    </row>
    <row r="1971" spans="1:28" s="2" customFormat="1">
      <c r="A1971" s="27"/>
      <c r="B1971" s="31"/>
      <c r="D1971" s="1"/>
      <c r="J1971" s="29"/>
      <c r="K1971" s="39"/>
      <c r="L1971" s="35"/>
      <c r="M1971" s="81"/>
      <c r="N1971" s="82"/>
      <c r="O1971" s="83"/>
      <c r="P1971" s="84"/>
      <c r="Q1971" s="82"/>
      <c r="R1971" s="83"/>
      <c r="S1971" s="69"/>
      <c r="T1971" s="63"/>
      <c r="U1971" s="141"/>
      <c r="V1971" s="74"/>
      <c r="W1971" s="145"/>
      <c r="X1971" s="60"/>
      <c r="Y1971" s="31"/>
      <c r="AA1971" s="33"/>
      <c r="AB1971" s="31"/>
    </row>
    <row r="1972" spans="1:28" s="2" customFormat="1">
      <c r="A1972" s="27"/>
      <c r="B1972" s="31"/>
      <c r="D1972" s="1"/>
      <c r="J1972" s="29"/>
      <c r="K1972" s="39"/>
      <c r="L1972" s="35"/>
      <c r="M1972" s="81"/>
      <c r="N1972" s="82"/>
      <c r="O1972" s="83"/>
      <c r="P1972" s="84"/>
      <c r="Q1972" s="82"/>
      <c r="R1972" s="83"/>
      <c r="S1972" s="69"/>
      <c r="T1972" s="63"/>
      <c r="U1972" s="141"/>
      <c r="V1972" s="74"/>
      <c r="W1972" s="145"/>
      <c r="X1972" s="60"/>
      <c r="Y1972" s="31"/>
      <c r="AA1972" s="33"/>
      <c r="AB1972" s="31"/>
    </row>
    <row r="1973" spans="1:28" s="2" customFormat="1">
      <c r="A1973" s="27"/>
      <c r="B1973" s="31"/>
      <c r="D1973" s="1"/>
      <c r="J1973" s="29"/>
      <c r="K1973" s="39"/>
      <c r="L1973" s="35"/>
      <c r="M1973" s="81"/>
      <c r="N1973" s="82"/>
      <c r="O1973" s="83"/>
      <c r="P1973" s="84"/>
      <c r="Q1973" s="82"/>
      <c r="R1973" s="83"/>
      <c r="S1973" s="69"/>
      <c r="T1973" s="63"/>
      <c r="U1973" s="141"/>
      <c r="V1973" s="74"/>
      <c r="W1973" s="145"/>
      <c r="X1973" s="60"/>
      <c r="Y1973" s="31"/>
      <c r="AA1973" s="33"/>
      <c r="AB1973" s="31"/>
    </row>
    <row r="1974" spans="1:28" s="2" customFormat="1">
      <c r="A1974" s="27"/>
      <c r="B1974" s="31"/>
      <c r="D1974" s="1"/>
      <c r="J1974" s="29"/>
      <c r="K1974" s="39"/>
      <c r="L1974" s="35"/>
      <c r="M1974" s="81"/>
      <c r="N1974" s="82"/>
      <c r="O1974" s="83"/>
      <c r="P1974" s="84"/>
      <c r="Q1974" s="82"/>
      <c r="R1974" s="83"/>
      <c r="S1974" s="69"/>
      <c r="T1974" s="63"/>
      <c r="U1974" s="141"/>
      <c r="V1974" s="74"/>
      <c r="W1974" s="145"/>
      <c r="X1974" s="60"/>
      <c r="Y1974" s="31"/>
      <c r="AA1974" s="33"/>
      <c r="AB1974" s="31"/>
    </row>
    <row r="1975" spans="1:28" s="2" customFormat="1">
      <c r="A1975" s="27"/>
      <c r="B1975" s="31"/>
      <c r="D1975" s="1"/>
      <c r="J1975" s="29"/>
      <c r="K1975" s="39"/>
      <c r="L1975" s="35"/>
      <c r="M1975" s="81"/>
      <c r="N1975" s="82"/>
      <c r="O1975" s="83"/>
      <c r="P1975" s="84"/>
      <c r="Q1975" s="82"/>
      <c r="R1975" s="83"/>
      <c r="S1975" s="69"/>
      <c r="T1975" s="63"/>
      <c r="U1975" s="141"/>
      <c r="V1975" s="74"/>
      <c r="W1975" s="145"/>
      <c r="X1975" s="60"/>
      <c r="Y1975" s="31"/>
      <c r="AA1975" s="33"/>
      <c r="AB1975" s="31"/>
    </row>
    <row r="1976" spans="1:28" s="2" customFormat="1">
      <c r="A1976" s="27"/>
      <c r="B1976" s="31"/>
      <c r="D1976" s="1"/>
      <c r="J1976" s="29"/>
      <c r="K1976" s="39"/>
      <c r="L1976" s="35"/>
      <c r="M1976" s="81"/>
      <c r="N1976" s="82"/>
      <c r="O1976" s="83"/>
      <c r="P1976" s="84"/>
      <c r="Q1976" s="82"/>
      <c r="R1976" s="83"/>
      <c r="S1976" s="69"/>
      <c r="T1976" s="63"/>
      <c r="U1976" s="141"/>
      <c r="V1976" s="74"/>
      <c r="W1976" s="145"/>
      <c r="X1976" s="60"/>
      <c r="Y1976" s="31"/>
      <c r="AA1976" s="33"/>
      <c r="AB1976" s="31"/>
    </row>
    <row r="1977" spans="1:28" s="2" customFormat="1">
      <c r="A1977" s="27"/>
      <c r="B1977" s="31"/>
      <c r="D1977" s="1"/>
      <c r="J1977" s="29"/>
      <c r="K1977" s="39"/>
      <c r="L1977" s="35"/>
      <c r="M1977" s="81"/>
      <c r="N1977" s="82"/>
      <c r="O1977" s="83"/>
      <c r="P1977" s="84"/>
      <c r="Q1977" s="82"/>
      <c r="R1977" s="83"/>
      <c r="S1977" s="69"/>
      <c r="T1977" s="63"/>
      <c r="U1977" s="141"/>
      <c r="V1977" s="74"/>
      <c r="W1977" s="145"/>
      <c r="X1977" s="60"/>
      <c r="Y1977" s="31"/>
      <c r="AA1977" s="33"/>
      <c r="AB1977" s="31"/>
    </row>
    <row r="1978" spans="1:28" s="2" customFormat="1">
      <c r="A1978" s="27"/>
      <c r="B1978" s="31"/>
      <c r="D1978" s="1"/>
      <c r="J1978" s="29"/>
      <c r="K1978" s="39"/>
      <c r="L1978" s="35"/>
      <c r="M1978" s="81"/>
      <c r="N1978" s="82"/>
      <c r="O1978" s="83"/>
      <c r="P1978" s="84"/>
      <c r="Q1978" s="82"/>
      <c r="R1978" s="83"/>
      <c r="S1978" s="69"/>
      <c r="T1978" s="63"/>
      <c r="U1978" s="141"/>
      <c r="V1978" s="74"/>
      <c r="W1978" s="145"/>
      <c r="X1978" s="60"/>
      <c r="Y1978" s="31"/>
      <c r="AA1978" s="33"/>
      <c r="AB1978" s="31"/>
    </row>
    <row r="1979" spans="1:28" s="2" customFormat="1">
      <c r="A1979" s="27"/>
      <c r="B1979" s="31"/>
      <c r="D1979" s="1"/>
      <c r="J1979" s="29"/>
      <c r="K1979" s="39"/>
      <c r="L1979" s="35"/>
      <c r="M1979" s="81"/>
      <c r="N1979" s="82"/>
      <c r="O1979" s="83"/>
      <c r="P1979" s="84"/>
      <c r="Q1979" s="82"/>
      <c r="R1979" s="83"/>
      <c r="S1979" s="69"/>
      <c r="T1979" s="63"/>
      <c r="U1979" s="141"/>
      <c r="V1979" s="74"/>
      <c r="W1979" s="145"/>
      <c r="X1979" s="60"/>
      <c r="Y1979" s="31"/>
      <c r="AA1979" s="33"/>
      <c r="AB1979" s="31"/>
    </row>
    <row r="1980" spans="1:28" s="2" customFormat="1">
      <c r="A1980" s="27"/>
      <c r="B1980" s="31"/>
      <c r="D1980" s="1"/>
      <c r="J1980" s="29"/>
      <c r="K1980" s="39"/>
      <c r="L1980" s="35"/>
      <c r="M1980" s="81"/>
      <c r="N1980" s="82"/>
      <c r="O1980" s="83"/>
      <c r="P1980" s="84"/>
      <c r="Q1980" s="82"/>
      <c r="R1980" s="83"/>
      <c r="S1980" s="69"/>
      <c r="T1980" s="63"/>
      <c r="U1980" s="141"/>
      <c r="V1980" s="74"/>
      <c r="W1980" s="145"/>
      <c r="X1980" s="60"/>
      <c r="Y1980" s="31"/>
      <c r="AA1980" s="33"/>
      <c r="AB1980" s="31"/>
    </row>
    <row r="1981" spans="1:28" s="2" customFormat="1">
      <c r="A1981" s="27"/>
      <c r="B1981" s="31"/>
      <c r="D1981" s="1"/>
      <c r="J1981" s="29"/>
      <c r="K1981" s="39"/>
      <c r="L1981" s="35"/>
      <c r="M1981" s="81"/>
      <c r="N1981" s="82"/>
      <c r="O1981" s="83"/>
      <c r="P1981" s="84"/>
      <c r="Q1981" s="82"/>
      <c r="R1981" s="83"/>
      <c r="S1981" s="69"/>
      <c r="T1981" s="63"/>
      <c r="U1981" s="141"/>
      <c r="V1981" s="74"/>
      <c r="W1981" s="145"/>
      <c r="X1981" s="60"/>
      <c r="Y1981" s="31"/>
      <c r="AA1981" s="33"/>
      <c r="AB1981" s="31"/>
    </row>
    <row r="1982" spans="1:28" s="2" customFormat="1">
      <c r="A1982" s="27"/>
      <c r="B1982" s="31"/>
      <c r="D1982" s="1"/>
      <c r="J1982" s="29"/>
      <c r="K1982" s="39"/>
      <c r="L1982" s="35"/>
      <c r="M1982" s="81"/>
      <c r="N1982" s="82"/>
      <c r="O1982" s="83"/>
      <c r="P1982" s="84"/>
      <c r="Q1982" s="82"/>
      <c r="R1982" s="83"/>
      <c r="S1982" s="69"/>
      <c r="T1982" s="63"/>
      <c r="U1982" s="141"/>
      <c r="V1982" s="74"/>
      <c r="W1982" s="145"/>
      <c r="X1982" s="60"/>
      <c r="Y1982" s="31"/>
      <c r="AA1982" s="33"/>
      <c r="AB1982" s="31"/>
    </row>
    <row r="1983" spans="1:28" s="2" customFormat="1">
      <c r="A1983" s="27"/>
      <c r="B1983" s="31"/>
      <c r="D1983" s="1"/>
      <c r="J1983" s="29"/>
      <c r="K1983" s="39"/>
      <c r="L1983" s="35"/>
      <c r="M1983" s="81"/>
      <c r="N1983" s="82"/>
      <c r="O1983" s="83"/>
      <c r="P1983" s="84"/>
      <c r="Q1983" s="82"/>
      <c r="R1983" s="83"/>
      <c r="S1983" s="69"/>
      <c r="T1983" s="63"/>
      <c r="U1983" s="141"/>
      <c r="V1983" s="74"/>
      <c r="W1983" s="145"/>
      <c r="X1983" s="60"/>
      <c r="Y1983" s="31"/>
      <c r="AA1983" s="33"/>
      <c r="AB1983" s="31"/>
    </row>
    <row r="1984" spans="1:28" s="2" customFormat="1">
      <c r="A1984" s="27"/>
      <c r="B1984" s="31"/>
      <c r="D1984" s="1"/>
      <c r="J1984" s="29"/>
      <c r="K1984" s="39"/>
      <c r="L1984" s="35"/>
      <c r="M1984" s="81"/>
      <c r="N1984" s="82"/>
      <c r="O1984" s="83"/>
      <c r="P1984" s="84"/>
      <c r="Q1984" s="82"/>
      <c r="R1984" s="83"/>
      <c r="S1984" s="69"/>
      <c r="T1984" s="63"/>
      <c r="U1984" s="141"/>
      <c r="V1984" s="74"/>
      <c r="W1984" s="145"/>
      <c r="X1984" s="60"/>
      <c r="Y1984" s="31"/>
      <c r="AA1984" s="33"/>
      <c r="AB1984" s="31"/>
    </row>
    <row r="1985" spans="1:28" s="2" customFormat="1">
      <c r="A1985" s="27"/>
      <c r="B1985" s="31"/>
      <c r="D1985" s="1"/>
      <c r="J1985" s="29"/>
      <c r="K1985" s="39"/>
      <c r="L1985" s="35"/>
      <c r="M1985" s="81"/>
      <c r="N1985" s="82"/>
      <c r="O1985" s="83"/>
      <c r="P1985" s="84"/>
      <c r="Q1985" s="82"/>
      <c r="R1985" s="83"/>
      <c r="S1985" s="69"/>
      <c r="T1985" s="63"/>
      <c r="U1985" s="141"/>
      <c r="V1985" s="74"/>
      <c r="W1985" s="145"/>
      <c r="X1985" s="60"/>
      <c r="Y1985" s="31"/>
      <c r="AA1985" s="33"/>
      <c r="AB1985" s="31"/>
    </row>
    <row r="1986" spans="1:28" s="2" customFormat="1">
      <c r="A1986" s="27"/>
      <c r="B1986" s="31"/>
      <c r="D1986" s="1"/>
      <c r="J1986" s="29"/>
      <c r="K1986" s="39"/>
      <c r="L1986" s="35"/>
      <c r="M1986" s="81"/>
      <c r="N1986" s="82"/>
      <c r="O1986" s="83"/>
      <c r="P1986" s="84"/>
      <c r="Q1986" s="82"/>
      <c r="R1986" s="83"/>
      <c r="S1986" s="69"/>
      <c r="T1986" s="63"/>
      <c r="U1986" s="141"/>
      <c r="V1986" s="74"/>
      <c r="W1986" s="145"/>
      <c r="X1986" s="60"/>
      <c r="Y1986" s="31"/>
      <c r="AA1986" s="33"/>
      <c r="AB1986" s="31"/>
    </row>
    <row r="1987" spans="1:28" s="2" customFormat="1">
      <c r="A1987" s="27"/>
      <c r="B1987" s="31"/>
      <c r="D1987" s="1"/>
      <c r="J1987" s="29"/>
      <c r="K1987" s="39"/>
      <c r="L1987" s="35"/>
      <c r="M1987" s="81"/>
      <c r="N1987" s="82"/>
      <c r="O1987" s="83"/>
      <c r="P1987" s="84"/>
      <c r="Q1987" s="82"/>
      <c r="R1987" s="83"/>
      <c r="S1987" s="69"/>
      <c r="T1987" s="63"/>
      <c r="U1987" s="141"/>
      <c r="V1987" s="74"/>
      <c r="W1987" s="145"/>
      <c r="X1987" s="60"/>
      <c r="Y1987" s="31"/>
      <c r="AA1987" s="33"/>
      <c r="AB1987" s="31"/>
    </row>
    <row r="1988" spans="1:28" s="2" customFormat="1">
      <c r="A1988" s="27"/>
      <c r="B1988" s="31"/>
      <c r="D1988" s="1"/>
      <c r="J1988" s="29"/>
      <c r="K1988" s="39"/>
      <c r="L1988" s="35"/>
      <c r="M1988" s="81"/>
      <c r="N1988" s="82"/>
      <c r="O1988" s="83"/>
      <c r="P1988" s="84"/>
      <c r="Q1988" s="82"/>
      <c r="R1988" s="83"/>
      <c r="S1988" s="69"/>
      <c r="T1988" s="63"/>
      <c r="U1988" s="141"/>
      <c r="V1988" s="74"/>
      <c r="W1988" s="145"/>
      <c r="X1988" s="60"/>
      <c r="Y1988" s="31"/>
      <c r="AA1988" s="33"/>
      <c r="AB1988" s="31"/>
    </row>
    <row r="1989" spans="1:28" s="2" customFormat="1">
      <c r="A1989" s="27"/>
      <c r="B1989" s="31"/>
      <c r="D1989" s="1"/>
      <c r="J1989" s="29"/>
      <c r="K1989" s="39"/>
      <c r="L1989" s="35"/>
      <c r="M1989" s="81"/>
      <c r="N1989" s="82"/>
      <c r="O1989" s="83"/>
      <c r="P1989" s="84"/>
      <c r="Q1989" s="82"/>
      <c r="R1989" s="83"/>
      <c r="S1989" s="69"/>
      <c r="T1989" s="63"/>
      <c r="U1989" s="141"/>
      <c r="V1989" s="74"/>
      <c r="W1989" s="145"/>
      <c r="X1989" s="60"/>
      <c r="Y1989" s="31"/>
      <c r="AA1989" s="33"/>
      <c r="AB1989" s="31"/>
    </row>
    <row r="1990" spans="1:28" s="2" customFormat="1">
      <c r="A1990" s="27"/>
      <c r="B1990" s="31"/>
      <c r="D1990" s="1"/>
      <c r="J1990" s="29"/>
      <c r="K1990" s="39"/>
      <c r="L1990" s="35"/>
      <c r="M1990" s="81"/>
      <c r="N1990" s="82"/>
      <c r="O1990" s="83"/>
      <c r="P1990" s="84"/>
      <c r="Q1990" s="82"/>
      <c r="R1990" s="83"/>
      <c r="S1990" s="69"/>
      <c r="T1990" s="63"/>
      <c r="U1990" s="141"/>
      <c r="V1990" s="74"/>
      <c r="W1990" s="145"/>
      <c r="X1990" s="60"/>
      <c r="Y1990" s="31"/>
      <c r="AA1990" s="33"/>
      <c r="AB1990" s="31"/>
    </row>
    <row r="1991" spans="1:28" s="2" customFormat="1">
      <c r="A1991" s="27"/>
      <c r="B1991" s="31"/>
      <c r="D1991" s="1"/>
      <c r="J1991" s="29"/>
      <c r="K1991" s="39"/>
      <c r="L1991" s="35"/>
      <c r="M1991" s="81"/>
      <c r="N1991" s="82"/>
      <c r="O1991" s="83"/>
      <c r="P1991" s="84"/>
      <c r="Q1991" s="82"/>
      <c r="R1991" s="83"/>
      <c r="S1991" s="69"/>
      <c r="T1991" s="63"/>
      <c r="U1991" s="141"/>
      <c r="V1991" s="74"/>
      <c r="W1991" s="145"/>
      <c r="X1991" s="60"/>
      <c r="Y1991" s="31"/>
      <c r="AA1991" s="33"/>
      <c r="AB1991" s="31"/>
    </row>
    <row r="1992" spans="1:28" s="2" customFormat="1">
      <c r="A1992" s="27"/>
      <c r="B1992" s="31"/>
      <c r="D1992" s="1"/>
      <c r="J1992" s="29"/>
      <c r="K1992" s="39"/>
      <c r="L1992" s="35"/>
      <c r="M1992" s="81"/>
      <c r="N1992" s="82"/>
      <c r="O1992" s="83"/>
      <c r="P1992" s="84"/>
      <c r="Q1992" s="82"/>
      <c r="R1992" s="83"/>
      <c r="S1992" s="69"/>
      <c r="T1992" s="63"/>
      <c r="U1992" s="141"/>
      <c r="V1992" s="74"/>
      <c r="W1992" s="145"/>
      <c r="X1992" s="60"/>
      <c r="Y1992" s="31"/>
      <c r="AA1992" s="33"/>
      <c r="AB1992" s="31"/>
    </row>
    <row r="1993" spans="1:28" s="2" customFormat="1">
      <c r="A1993" s="27"/>
      <c r="B1993" s="31"/>
      <c r="D1993" s="1"/>
      <c r="J1993" s="29"/>
      <c r="K1993" s="39"/>
      <c r="L1993" s="35"/>
      <c r="M1993" s="81"/>
      <c r="N1993" s="82"/>
      <c r="O1993" s="83"/>
      <c r="P1993" s="84"/>
      <c r="Q1993" s="82"/>
      <c r="R1993" s="83"/>
      <c r="S1993" s="69"/>
      <c r="T1993" s="63"/>
      <c r="U1993" s="141"/>
      <c r="V1993" s="74"/>
      <c r="W1993" s="145"/>
      <c r="X1993" s="60"/>
      <c r="Y1993" s="31"/>
      <c r="AA1993" s="33"/>
      <c r="AB1993" s="31"/>
    </row>
    <row r="1994" spans="1:28" s="2" customFormat="1">
      <c r="A1994" s="27"/>
      <c r="B1994" s="31"/>
      <c r="D1994" s="1"/>
      <c r="J1994" s="29"/>
      <c r="K1994" s="39"/>
      <c r="L1994" s="35"/>
      <c r="M1994" s="81"/>
      <c r="N1994" s="82"/>
      <c r="O1994" s="83"/>
      <c r="P1994" s="84"/>
      <c r="Q1994" s="82"/>
      <c r="R1994" s="83"/>
      <c r="S1994" s="69"/>
      <c r="T1994" s="63"/>
      <c r="U1994" s="141"/>
      <c r="V1994" s="74"/>
      <c r="W1994" s="145"/>
      <c r="X1994" s="60"/>
      <c r="Y1994" s="31"/>
      <c r="AA1994" s="33"/>
      <c r="AB1994" s="31"/>
    </row>
    <row r="1995" spans="1:28" s="2" customFormat="1">
      <c r="A1995" s="27"/>
      <c r="B1995" s="31"/>
      <c r="D1995" s="1"/>
      <c r="J1995" s="29"/>
      <c r="K1995" s="39"/>
      <c r="L1995" s="35"/>
      <c r="M1995" s="81"/>
      <c r="N1995" s="82"/>
      <c r="O1995" s="83"/>
      <c r="P1995" s="84"/>
      <c r="Q1995" s="82"/>
      <c r="R1995" s="83"/>
      <c r="S1995" s="69"/>
      <c r="T1995" s="63"/>
      <c r="U1995" s="141"/>
      <c r="V1995" s="74"/>
      <c r="W1995" s="145"/>
      <c r="X1995" s="60"/>
      <c r="Y1995" s="31"/>
      <c r="AA1995" s="33"/>
      <c r="AB1995" s="31"/>
    </row>
    <row r="1996" spans="1:28" s="2" customFormat="1">
      <c r="A1996" s="27"/>
      <c r="B1996" s="31"/>
      <c r="D1996" s="1"/>
      <c r="J1996" s="29"/>
      <c r="K1996" s="39"/>
      <c r="L1996" s="35"/>
      <c r="M1996" s="81"/>
      <c r="N1996" s="82"/>
      <c r="O1996" s="83"/>
      <c r="P1996" s="84"/>
      <c r="Q1996" s="82"/>
      <c r="R1996" s="83"/>
      <c r="S1996" s="69"/>
      <c r="T1996" s="63"/>
      <c r="U1996" s="141"/>
      <c r="V1996" s="74"/>
      <c r="W1996" s="145"/>
      <c r="X1996" s="60"/>
      <c r="Y1996" s="31"/>
      <c r="AA1996" s="33"/>
      <c r="AB1996" s="31"/>
    </row>
    <row r="1997" spans="1:28" s="2" customFormat="1">
      <c r="A1997" s="27"/>
      <c r="B1997" s="31"/>
      <c r="D1997" s="1"/>
      <c r="J1997" s="29"/>
      <c r="K1997" s="39"/>
      <c r="L1997" s="35"/>
      <c r="M1997" s="81"/>
      <c r="N1997" s="82"/>
      <c r="O1997" s="83"/>
      <c r="P1997" s="84"/>
      <c r="Q1997" s="82"/>
      <c r="R1997" s="83"/>
      <c r="S1997" s="69"/>
      <c r="T1997" s="63"/>
      <c r="U1997" s="141"/>
      <c r="V1997" s="74"/>
      <c r="W1997" s="145"/>
      <c r="X1997" s="60"/>
      <c r="Y1997" s="31"/>
      <c r="AA1997" s="33"/>
      <c r="AB1997" s="31"/>
    </row>
    <row r="1998" spans="1:28" s="2" customFormat="1">
      <c r="A1998" s="27"/>
      <c r="B1998" s="31"/>
      <c r="D1998" s="1"/>
      <c r="J1998" s="29"/>
      <c r="K1998" s="39"/>
      <c r="L1998" s="35"/>
      <c r="M1998" s="81"/>
      <c r="N1998" s="82"/>
      <c r="O1998" s="83"/>
      <c r="P1998" s="84"/>
      <c r="Q1998" s="82"/>
      <c r="R1998" s="83"/>
      <c r="S1998" s="69"/>
      <c r="T1998" s="63"/>
      <c r="U1998" s="141"/>
      <c r="V1998" s="74"/>
      <c r="W1998" s="145"/>
      <c r="X1998" s="60"/>
      <c r="Y1998" s="31"/>
      <c r="AA1998" s="33"/>
      <c r="AB1998" s="31"/>
    </row>
    <row r="1999" spans="1:28" s="2" customFormat="1">
      <c r="A1999" s="27"/>
      <c r="B1999" s="31"/>
      <c r="D1999" s="1"/>
      <c r="J1999" s="29"/>
      <c r="K1999" s="39"/>
      <c r="L1999" s="35"/>
      <c r="M1999" s="81"/>
      <c r="N1999" s="82"/>
      <c r="O1999" s="83"/>
      <c r="P1999" s="84"/>
      <c r="Q1999" s="82"/>
      <c r="R1999" s="83"/>
      <c r="S1999" s="69"/>
      <c r="T1999" s="63"/>
      <c r="U1999" s="141"/>
      <c r="V1999" s="74"/>
      <c r="W1999" s="145"/>
      <c r="X1999" s="60"/>
      <c r="Y1999" s="31"/>
      <c r="AA1999" s="33"/>
      <c r="AB1999" s="31"/>
    </row>
    <row r="2000" spans="1:28" s="2" customFormat="1">
      <c r="A2000" s="27"/>
      <c r="B2000" s="31"/>
      <c r="D2000" s="1"/>
      <c r="J2000" s="29"/>
      <c r="K2000" s="39"/>
      <c r="L2000" s="35"/>
      <c r="M2000" s="81"/>
      <c r="N2000" s="82"/>
      <c r="O2000" s="83"/>
      <c r="P2000" s="84"/>
      <c r="Q2000" s="82"/>
      <c r="R2000" s="83"/>
      <c r="S2000" s="69"/>
      <c r="T2000" s="63"/>
      <c r="U2000" s="141"/>
      <c r="V2000" s="74"/>
      <c r="W2000" s="145"/>
      <c r="X2000" s="60"/>
      <c r="Y2000" s="31"/>
      <c r="AA2000" s="33"/>
      <c r="AB2000" s="31"/>
    </row>
    <row r="2001" spans="1:28" s="2" customFormat="1">
      <c r="A2001" s="27"/>
      <c r="B2001" s="31"/>
      <c r="D2001" s="1"/>
      <c r="J2001" s="29"/>
      <c r="K2001" s="39"/>
      <c r="L2001" s="35"/>
      <c r="M2001" s="81"/>
      <c r="N2001" s="82"/>
      <c r="O2001" s="83"/>
      <c r="P2001" s="84"/>
      <c r="Q2001" s="82"/>
      <c r="R2001" s="83"/>
      <c r="S2001" s="69"/>
      <c r="T2001" s="63"/>
      <c r="U2001" s="141"/>
      <c r="V2001" s="74"/>
      <c r="W2001" s="145"/>
      <c r="X2001" s="60"/>
      <c r="Y2001" s="31"/>
      <c r="AA2001" s="33"/>
      <c r="AB2001" s="31"/>
    </row>
    <row r="2002" spans="1:28" s="2" customFormat="1">
      <c r="A2002" s="27"/>
      <c r="B2002" s="31"/>
      <c r="D2002" s="1"/>
      <c r="J2002" s="29"/>
      <c r="K2002" s="39"/>
      <c r="L2002" s="35"/>
      <c r="M2002" s="81"/>
      <c r="N2002" s="82"/>
      <c r="O2002" s="83"/>
      <c r="P2002" s="84"/>
      <c r="Q2002" s="82"/>
      <c r="R2002" s="83"/>
      <c r="S2002" s="69"/>
      <c r="T2002" s="63"/>
      <c r="U2002" s="141"/>
      <c r="V2002" s="74"/>
      <c r="W2002" s="145"/>
      <c r="X2002" s="60"/>
      <c r="Y2002" s="31"/>
      <c r="AA2002" s="33"/>
      <c r="AB2002" s="31"/>
    </row>
    <row r="2003" spans="1:28" s="2" customFormat="1">
      <c r="A2003" s="27"/>
      <c r="B2003" s="31"/>
      <c r="D2003" s="1"/>
      <c r="J2003" s="29"/>
      <c r="K2003" s="39"/>
      <c r="L2003" s="35"/>
      <c r="M2003" s="81"/>
      <c r="N2003" s="82"/>
      <c r="O2003" s="83"/>
      <c r="P2003" s="84"/>
      <c r="Q2003" s="82"/>
      <c r="R2003" s="83"/>
      <c r="S2003" s="69"/>
      <c r="T2003" s="63"/>
      <c r="U2003" s="141"/>
      <c r="V2003" s="74"/>
      <c r="W2003" s="145"/>
      <c r="X2003" s="60"/>
      <c r="Y2003" s="31"/>
      <c r="AA2003" s="33"/>
      <c r="AB2003" s="31"/>
    </row>
    <row r="2004" spans="1:28" s="2" customFormat="1">
      <c r="A2004" s="27"/>
      <c r="B2004" s="31"/>
      <c r="D2004" s="1"/>
      <c r="J2004" s="29"/>
      <c r="K2004" s="39"/>
      <c r="L2004" s="35"/>
      <c r="M2004" s="81"/>
      <c r="N2004" s="82"/>
      <c r="O2004" s="83"/>
      <c r="P2004" s="84"/>
      <c r="Q2004" s="82"/>
      <c r="R2004" s="83"/>
      <c r="S2004" s="69"/>
      <c r="T2004" s="63"/>
      <c r="U2004" s="141"/>
      <c r="V2004" s="74"/>
      <c r="W2004" s="145"/>
      <c r="X2004" s="60"/>
      <c r="Y2004" s="31"/>
      <c r="AA2004" s="33"/>
      <c r="AB2004" s="31"/>
    </row>
    <row r="2005" spans="1:28" s="2" customFormat="1">
      <c r="A2005" s="27"/>
      <c r="B2005" s="31"/>
      <c r="D2005" s="1"/>
      <c r="J2005" s="29"/>
      <c r="K2005" s="39"/>
      <c r="L2005" s="35"/>
      <c r="M2005" s="81"/>
      <c r="N2005" s="82"/>
      <c r="O2005" s="83"/>
      <c r="P2005" s="84"/>
      <c r="Q2005" s="82"/>
      <c r="R2005" s="83"/>
      <c r="S2005" s="69"/>
      <c r="T2005" s="63"/>
      <c r="U2005" s="141"/>
      <c r="V2005" s="74"/>
      <c r="W2005" s="145"/>
      <c r="X2005" s="60"/>
      <c r="Y2005" s="31"/>
      <c r="AA2005" s="33"/>
      <c r="AB2005" s="31"/>
    </row>
    <row r="2006" spans="1:28" s="2" customFormat="1">
      <c r="A2006" s="27"/>
      <c r="B2006" s="31"/>
      <c r="D2006" s="1"/>
      <c r="J2006" s="29"/>
      <c r="K2006" s="39"/>
      <c r="L2006" s="35"/>
      <c r="M2006" s="81"/>
      <c r="N2006" s="82"/>
      <c r="O2006" s="83"/>
      <c r="P2006" s="84"/>
      <c r="Q2006" s="82"/>
      <c r="R2006" s="83"/>
      <c r="S2006" s="69"/>
      <c r="T2006" s="63"/>
      <c r="U2006" s="141"/>
      <c r="V2006" s="74"/>
      <c r="W2006" s="145"/>
      <c r="X2006" s="60"/>
      <c r="Y2006" s="31"/>
      <c r="AA2006" s="33"/>
      <c r="AB2006" s="31"/>
    </row>
    <row r="2007" spans="1:28" s="2" customFormat="1">
      <c r="A2007" s="27"/>
      <c r="B2007" s="31"/>
      <c r="D2007" s="1"/>
      <c r="J2007" s="29"/>
      <c r="K2007" s="39"/>
      <c r="L2007" s="35"/>
      <c r="M2007" s="81"/>
      <c r="N2007" s="82"/>
      <c r="O2007" s="83"/>
      <c r="P2007" s="84"/>
      <c r="Q2007" s="82"/>
      <c r="R2007" s="83"/>
      <c r="S2007" s="69"/>
      <c r="T2007" s="63"/>
      <c r="U2007" s="141"/>
      <c r="V2007" s="74"/>
      <c r="W2007" s="145"/>
      <c r="X2007" s="60"/>
      <c r="Y2007" s="31"/>
      <c r="AA2007" s="33"/>
      <c r="AB2007" s="31"/>
    </row>
    <row r="2008" spans="1:28" s="2" customFormat="1">
      <c r="A2008" s="27"/>
      <c r="B2008" s="31"/>
      <c r="D2008" s="1"/>
      <c r="J2008" s="29"/>
      <c r="K2008" s="39"/>
      <c r="L2008" s="35"/>
      <c r="M2008" s="81"/>
      <c r="N2008" s="82"/>
      <c r="O2008" s="83"/>
      <c r="P2008" s="84"/>
      <c r="Q2008" s="82"/>
      <c r="R2008" s="83"/>
      <c r="S2008" s="69"/>
      <c r="T2008" s="63"/>
      <c r="U2008" s="141"/>
      <c r="V2008" s="74"/>
      <c r="W2008" s="145"/>
      <c r="X2008" s="60"/>
      <c r="Y2008" s="31"/>
      <c r="AA2008" s="33"/>
      <c r="AB2008" s="31"/>
    </row>
    <row r="2009" spans="1:28" s="2" customFormat="1">
      <c r="A2009" s="27"/>
      <c r="B2009" s="31"/>
      <c r="D2009" s="1"/>
      <c r="J2009" s="29"/>
      <c r="K2009" s="39"/>
      <c r="L2009" s="35"/>
      <c r="M2009" s="81"/>
      <c r="N2009" s="82"/>
      <c r="O2009" s="83"/>
      <c r="P2009" s="84"/>
      <c r="Q2009" s="82"/>
      <c r="R2009" s="83"/>
      <c r="S2009" s="69"/>
      <c r="T2009" s="63"/>
      <c r="U2009" s="141"/>
      <c r="V2009" s="74"/>
      <c r="W2009" s="145"/>
      <c r="X2009" s="60"/>
      <c r="Y2009" s="31"/>
      <c r="AA2009" s="33"/>
      <c r="AB2009" s="31"/>
    </row>
    <row r="2010" spans="1:28" s="2" customFormat="1">
      <c r="A2010" s="27"/>
      <c r="B2010" s="31"/>
      <c r="D2010" s="1"/>
      <c r="J2010" s="29"/>
      <c r="K2010" s="39"/>
      <c r="L2010" s="35"/>
      <c r="M2010" s="81"/>
      <c r="N2010" s="82"/>
      <c r="O2010" s="83"/>
      <c r="P2010" s="84"/>
      <c r="Q2010" s="82"/>
      <c r="R2010" s="83"/>
      <c r="S2010" s="69"/>
      <c r="T2010" s="63"/>
      <c r="U2010" s="141"/>
      <c r="V2010" s="74"/>
      <c r="W2010" s="145"/>
      <c r="X2010" s="60"/>
      <c r="Y2010" s="31"/>
      <c r="AA2010" s="33"/>
      <c r="AB2010" s="31"/>
    </row>
    <row r="2011" spans="1:28" s="2" customFormat="1">
      <c r="A2011" s="27"/>
      <c r="B2011" s="31"/>
      <c r="D2011" s="1"/>
      <c r="J2011" s="29"/>
      <c r="K2011" s="39"/>
      <c r="L2011" s="35"/>
      <c r="M2011" s="81"/>
      <c r="N2011" s="82"/>
      <c r="O2011" s="83"/>
      <c r="P2011" s="84"/>
      <c r="Q2011" s="82"/>
      <c r="R2011" s="83"/>
      <c r="S2011" s="69"/>
      <c r="T2011" s="63"/>
      <c r="U2011" s="141"/>
      <c r="V2011" s="74"/>
      <c r="W2011" s="145"/>
      <c r="X2011" s="60"/>
      <c r="Y2011" s="31"/>
      <c r="AA2011" s="33"/>
      <c r="AB2011" s="31"/>
    </row>
    <row r="2012" spans="1:28" s="2" customFormat="1">
      <c r="A2012" s="27"/>
      <c r="B2012" s="31"/>
      <c r="D2012" s="1"/>
      <c r="J2012" s="29"/>
      <c r="K2012" s="39"/>
      <c r="L2012" s="35"/>
      <c r="M2012" s="81"/>
      <c r="N2012" s="82"/>
      <c r="O2012" s="83"/>
      <c r="P2012" s="84"/>
      <c r="Q2012" s="82"/>
      <c r="R2012" s="83"/>
      <c r="S2012" s="69"/>
      <c r="T2012" s="63"/>
      <c r="U2012" s="141"/>
      <c r="V2012" s="74"/>
      <c r="W2012" s="145"/>
      <c r="X2012" s="60"/>
      <c r="Y2012" s="31"/>
      <c r="AA2012" s="33"/>
      <c r="AB2012" s="31"/>
    </row>
    <row r="2013" spans="1:28" s="2" customFormat="1">
      <c r="A2013" s="27"/>
      <c r="B2013" s="31"/>
      <c r="D2013" s="1"/>
      <c r="J2013" s="29"/>
      <c r="K2013" s="39"/>
      <c r="L2013" s="35"/>
      <c r="M2013" s="81"/>
      <c r="N2013" s="82"/>
      <c r="O2013" s="83"/>
      <c r="P2013" s="84"/>
      <c r="Q2013" s="82"/>
      <c r="R2013" s="83"/>
      <c r="S2013" s="69"/>
      <c r="T2013" s="63"/>
      <c r="U2013" s="141"/>
      <c r="V2013" s="74"/>
      <c r="W2013" s="145"/>
      <c r="X2013" s="60"/>
      <c r="Y2013" s="31"/>
      <c r="AA2013" s="33"/>
      <c r="AB2013" s="31"/>
    </row>
    <row r="2014" spans="1:28" s="2" customFormat="1">
      <c r="A2014" s="27"/>
      <c r="B2014" s="31"/>
      <c r="D2014" s="1"/>
      <c r="J2014" s="29"/>
      <c r="K2014" s="39"/>
      <c r="L2014" s="35"/>
      <c r="M2014" s="81"/>
      <c r="N2014" s="82"/>
      <c r="O2014" s="83"/>
      <c r="P2014" s="84"/>
      <c r="Q2014" s="82"/>
      <c r="R2014" s="83"/>
      <c r="S2014" s="69"/>
      <c r="T2014" s="63"/>
      <c r="U2014" s="141"/>
      <c r="V2014" s="74"/>
      <c r="W2014" s="145"/>
      <c r="X2014" s="60"/>
      <c r="Y2014" s="31"/>
      <c r="AA2014" s="33"/>
      <c r="AB2014" s="31"/>
    </row>
    <row r="2015" spans="1:28" s="2" customFormat="1">
      <c r="A2015" s="27"/>
      <c r="B2015" s="31"/>
      <c r="D2015" s="1"/>
      <c r="J2015" s="29"/>
      <c r="K2015" s="39"/>
      <c r="L2015" s="35"/>
      <c r="M2015" s="81"/>
      <c r="N2015" s="82"/>
      <c r="O2015" s="83"/>
      <c r="P2015" s="84"/>
      <c r="Q2015" s="82"/>
      <c r="R2015" s="83"/>
      <c r="S2015" s="69"/>
      <c r="T2015" s="63"/>
      <c r="U2015" s="141"/>
      <c r="V2015" s="74"/>
      <c r="W2015" s="145"/>
      <c r="X2015" s="60"/>
      <c r="Y2015" s="31"/>
      <c r="AA2015" s="33"/>
      <c r="AB2015" s="31"/>
    </row>
    <row r="2016" spans="1:28" s="2" customFormat="1">
      <c r="A2016" s="27"/>
      <c r="B2016" s="31"/>
      <c r="D2016" s="1"/>
      <c r="J2016" s="29"/>
      <c r="K2016" s="39"/>
      <c r="L2016" s="35"/>
      <c r="M2016" s="81"/>
      <c r="N2016" s="82"/>
      <c r="O2016" s="83"/>
      <c r="P2016" s="84"/>
      <c r="Q2016" s="82"/>
      <c r="R2016" s="83"/>
      <c r="S2016" s="69"/>
      <c r="T2016" s="63"/>
      <c r="U2016" s="141"/>
      <c r="V2016" s="74"/>
      <c r="W2016" s="145"/>
      <c r="X2016" s="60"/>
      <c r="Y2016" s="31"/>
      <c r="AA2016" s="33"/>
      <c r="AB2016" s="31"/>
    </row>
    <row r="2017" spans="1:28" s="2" customFormat="1">
      <c r="A2017" s="27"/>
      <c r="B2017" s="31"/>
      <c r="D2017" s="1"/>
      <c r="J2017" s="29"/>
      <c r="K2017" s="39"/>
      <c r="L2017" s="35"/>
      <c r="M2017" s="81"/>
      <c r="N2017" s="82"/>
      <c r="O2017" s="83"/>
      <c r="P2017" s="84"/>
      <c r="Q2017" s="82"/>
      <c r="R2017" s="83"/>
      <c r="S2017" s="69"/>
      <c r="T2017" s="63"/>
      <c r="U2017" s="141"/>
      <c r="V2017" s="74"/>
      <c r="W2017" s="145"/>
      <c r="X2017" s="60"/>
      <c r="Y2017" s="31"/>
      <c r="AA2017" s="33"/>
      <c r="AB2017" s="31"/>
    </row>
    <row r="2018" spans="1:28" s="2" customFormat="1">
      <c r="A2018" s="27"/>
      <c r="B2018" s="31"/>
      <c r="D2018" s="1"/>
      <c r="J2018" s="29"/>
      <c r="K2018" s="39"/>
      <c r="L2018" s="35"/>
      <c r="M2018" s="81"/>
      <c r="N2018" s="82"/>
      <c r="O2018" s="83"/>
      <c r="P2018" s="84"/>
      <c r="Q2018" s="82"/>
      <c r="R2018" s="83"/>
      <c r="S2018" s="69"/>
      <c r="T2018" s="63"/>
      <c r="U2018" s="141"/>
      <c r="V2018" s="74"/>
      <c r="W2018" s="145"/>
      <c r="X2018" s="60"/>
      <c r="Y2018" s="31"/>
      <c r="AA2018" s="33"/>
      <c r="AB2018" s="31"/>
    </row>
    <row r="2019" spans="1:28" s="2" customFormat="1">
      <c r="A2019" s="27"/>
      <c r="B2019" s="31"/>
      <c r="D2019" s="1"/>
      <c r="J2019" s="29"/>
      <c r="K2019" s="39"/>
      <c r="L2019" s="35"/>
      <c r="M2019" s="81"/>
      <c r="N2019" s="82"/>
      <c r="O2019" s="83"/>
      <c r="P2019" s="84"/>
      <c r="Q2019" s="82"/>
      <c r="R2019" s="83"/>
      <c r="S2019" s="69"/>
      <c r="T2019" s="63"/>
      <c r="U2019" s="141"/>
      <c r="V2019" s="74"/>
      <c r="W2019" s="145"/>
      <c r="X2019" s="60"/>
      <c r="Y2019" s="31"/>
      <c r="AA2019" s="33"/>
      <c r="AB2019" s="31"/>
    </row>
    <row r="2020" spans="1:28" s="2" customFormat="1">
      <c r="A2020" s="27"/>
      <c r="B2020" s="31"/>
      <c r="D2020" s="1"/>
      <c r="J2020" s="29"/>
      <c r="K2020" s="39"/>
      <c r="L2020" s="35"/>
      <c r="M2020" s="81"/>
      <c r="N2020" s="82"/>
      <c r="O2020" s="83"/>
      <c r="P2020" s="84"/>
      <c r="Q2020" s="82"/>
      <c r="R2020" s="83"/>
      <c r="S2020" s="69"/>
      <c r="T2020" s="63"/>
      <c r="U2020" s="141"/>
      <c r="V2020" s="74"/>
      <c r="W2020" s="145"/>
      <c r="X2020" s="60"/>
      <c r="Y2020" s="31"/>
      <c r="AA2020" s="33"/>
      <c r="AB2020" s="31"/>
    </row>
    <row r="2021" spans="1:28" s="2" customFormat="1">
      <c r="A2021" s="27"/>
      <c r="B2021" s="31"/>
      <c r="D2021" s="1"/>
      <c r="J2021" s="29"/>
      <c r="K2021" s="39"/>
      <c r="L2021" s="35"/>
      <c r="M2021" s="81"/>
      <c r="N2021" s="82"/>
      <c r="O2021" s="83"/>
      <c r="P2021" s="84"/>
      <c r="Q2021" s="82"/>
      <c r="R2021" s="83"/>
      <c r="S2021" s="69"/>
      <c r="T2021" s="63"/>
      <c r="U2021" s="141"/>
      <c r="V2021" s="74"/>
      <c r="W2021" s="145"/>
      <c r="X2021" s="60"/>
      <c r="Y2021" s="31"/>
      <c r="AA2021" s="33"/>
      <c r="AB2021" s="31"/>
    </row>
    <row r="2022" spans="1:28" s="2" customFormat="1">
      <c r="A2022" s="27"/>
      <c r="B2022" s="31"/>
      <c r="D2022" s="1"/>
      <c r="J2022" s="29"/>
      <c r="K2022" s="39"/>
      <c r="L2022" s="35"/>
      <c r="M2022" s="81"/>
      <c r="N2022" s="82"/>
      <c r="O2022" s="83"/>
      <c r="P2022" s="84"/>
      <c r="Q2022" s="82"/>
      <c r="R2022" s="83"/>
      <c r="S2022" s="69"/>
      <c r="T2022" s="63"/>
      <c r="U2022" s="141"/>
      <c r="V2022" s="74"/>
      <c r="W2022" s="145"/>
      <c r="X2022" s="60"/>
      <c r="Y2022" s="31"/>
      <c r="AA2022" s="33"/>
      <c r="AB2022" s="31"/>
    </row>
    <row r="2023" spans="1:28" s="2" customFormat="1">
      <c r="A2023" s="27"/>
      <c r="B2023" s="31"/>
      <c r="D2023" s="1"/>
      <c r="J2023" s="29"/>
      <c r="K2023" s="39"/>
      <c r="L2023" s="35"/>
      <c r="M2023" s="81"/>
      <c r="N2023" s="82"/>
      <c r="O2023" s="83"/>
      <c r="P2023" s="84"/>
      <c r="Q2023" s="82"/>
      <c r="R2023" s="83"/>
      <c r="S2023" s="69"/>
      <c r="T2023" s="63"/>
      <c r="U2023" s="141"/>
      <c r="V2023" s="74"/>
      <c r="W2023" s="145"/>
      <c r="X2023" s="60"/>
      <c r="Y2023" s="31"/>
      <c r="AA2023" s="33"/>
      <c r="AB2023" s="31"/>
    </row>
    <row r="2024" spans="1:28" s="2" customFormat="1">
      <c r="A2024" s="27"/>
      <c r="B2024" s="31"/>
      <c r="D2024" s="1"/>
      <c r="J2024" s="29"/>
      <c r="K2024" s="39"/>
      <c r="L2024" s="35"/>
      <c r="M2024" s="81"/>
      <c r="N2024" s="82"/>
      <c r="O2024" s="83"/>
      <c r="P2024" s="84"/>
      <c r="Q2024" s="82"/>
      <c r="R2024" s="83"/>
      <c r="S2024" s="69"/>
      <c r="T2024" s="63"/>
      <c r="U2024" s="141"/>
      <c r="V2024" s="74"/>
      <c r="W2024" s="145"/>
      <c r="X2024" s="60"/>
      <c r="Y2024" s="31"/>
      <c r="AA2024" s="33"/>
      <c r="AB2024" s="31"/>
    </row>
    <row r="2025" spans="1:28" s="2" customFormat="1">
      <c r="A2025" s="27"/>
      <c r="B2025" s="31"/>
      <c r="D2025" s="1"/>
      <c r="J2025" s="29"/>
      <c r="K2025" s="39"/>
      <c r="L2025" s="35"/>
      <c r="M2025" s="81"/>
      <c r="N2025" s="82"/>
      <c r="O2025" s="83"/>
      <c r="P2025" s="84"/>
      <c r="Q2025" s="82"/>
      <c r="R2025" s="83"/>
      <c r="S2025" s="69"/>
      <c r="T2025" s="63"/>
      <c r="U2025" s="141"/>
      <c r="V2025" s="74"/>
      <c r="W2025" s="145"/>
      <c r="X2025" s="60"/>
      <c r="Y2025" s="31"/>
      <c r="AA2025" s="33"/>
      <c r="AB2025" s="31"/>
    </row>
    <row r="2026" spans="1:28" s="2" customFormat="1">
      <c r="A2026" s="27"/>
      <c r="B2026" s="31"/>
      <c r="D2026" s="1"/>
      <c r="J2026" s="29"/>
      <c r="K2026" s="39"/>
      <c r="L2026" s="35"/>
      <c r="M2026" s="81"/>
      <c r="N2026" s="82"/>
      <c r="O2026" s="83"/>
      <c r="P2026" s="84"/>
      <c r="Q2026" s="82"/>
      <c r="R2026" s="83"/>
      <c r="S2026" s="69"/>
      <c r="T2026" s="63"/>
      <c r="U2026" s="141"/>
      <c r="V2026" s="74"/>
      <c r="W2026" s="145"/>
      <c r="X2026" s="60"/>
      <c r="Y2026" s="31"/>
      <c r="AA2026" s="33"/>
      <c r="AB2026" s="31"/>
    </row>
    <row r="2027" spans="1:28" s="2" customFormat="1">
      <c r="A2027" s="27"/>
      <c r="B2027" s="31"/>
      <c r="D2027" s="1"/>
      <c r="J2027" s="29"/>
      <c r="K2027" s="39"/>
      <c r="L2027" s="35"/>
      <c r="M2027" s="81"/>
      <c r="N2027" s="82"/>
      <c r="O2027" s="83"/>
      <c r="P2027" s="84"/>
      <c r="Q2027" s="82"/>
      <c r="R2027" s="83"/>
      <c r="S2027" s="69"/>
      <c r="T2027" s="63"/>
      <c r="U2027" s="141"/>
      <c r="V2027" s="74"/>
      <c r="W2027" s="145"/>
      <c r="X2027" s="60"/>
      <c r="Y2027" s="31"/>
      <c r="AA2027" s="33"/>
      <c r="AB2027" s="31"/>
    </row>
    <row r="2028" spans="1:28" s="2" customFormat="1">
      <c r="A2028" s="27"/>
      <c r="B2028" s="31"/>
      <c r="D2028" s="1"/>
      <c r="J2028" s="29"/>
      <c r="K2028" s="39"/>
      <c r="L2028" s="35"/>
      <c r="M2028" s="81"/>
      <c r="N2028" s="82"/>
      <c r="O2028" s="83"/>
      <c r="P2028" s="84"/>
      <c r="Q2028" s="82"/>
      <c r="R2028" s="83"/>
      <c r="S2028" s="69"/>
      <c r="T2028" s="63"/>
      <c r="U2028" s="141"/>
      <c r="V2028" s="74"/>
      <c r="W2028" s="145"/>
      <c r="X2028" s="60"/>
      <c r="Y2028" s="31"/>
      <c r="AA2028" s="33"/>
      <c r="AB2028" s="31"/>
    </row>
    <row r="2029" spans="1:28" s="2" customFormat="1">
      <c r="A2029" s="27"/>
      <c r="B2029" s="31"/>
      <c r="D2029" s="1"/>
      <c r="J2029" s="29"/>
      <c r="K2029" s="39"/>
      <c r="L2029" s="35"/>
      <c r="M2029" s="81"/>
      <c r="N2029" s="82"/>
      <c r="O2029" s="83"/>
      <c r="P2029" s="84"/>
      <c r="Q2029" s="82"/>
      <c r="R2029" s="83"/>
      <c r="S2029" s="69"/>
      <c r="T2029" s="63"/>
      <c r="U2029" s="141"/>
      <c r="V2029" s="74"/>
      <c r="W2029" s="145"/>
      <c r="X2029" s="60"/>
      <c r="Y2029" s="31"/>
      <c r="AA2029" s="33"/>
      <c r="AB2029" s="31"/>
    </row>
    <row r="2030" spans="1:28" s="2" customFormat="1">
      <c r="A2030" s="27"/>
      <c r="B2030" s="31"/>
      <c r="D2030" s="1"/>
      <c r="J2030" s="29"/>
      <c r="K2030" s="39"/>
      <c r="L2030" s="35"/>
      <c r="M2030" s="81"/>
      <c r="N2030" s="82"/>
      <c r="O2030" s="83"/>
      <c r="P2030" s="84"/>
      <c r="Q2030" s="82"/>
      <c r="R2030" s="83"/>
      <c r="S2030" s="69"/>
      <c r="T2030" s="63"/>
      <c r="U2030" s="141"/>
      <c r="V2030" s="74"/>
      <c r="W2030" s="145"/>
      <c r="X2030" s="60"/>
      <c r="Y2030" s="31"/>
      <c r="AA2030" s="33"/>
      <c r="AB2030" s="31"/>
    </row>
    <row r="2031" spans="1:28" s="2" customFormat="1">
      <c r="A2031" s="27"/>
      <c r="B2031" s="31"/>
      <c r="D2031" s="1"/>
      <c r="J2031" s="29"/>
      <c r="K2031" s="39"/>
      <c r="L2031" s="35"/>
      <c r="M2031" s="81"/>
      <c r="N2031" s="82"/>
      <c r="O2031" s="83"/>
      <c r="P2031" s="84"/>
      <c r="Q2031" s="82"/>
      <c r="R2031" s="83"/>
      <c r="S2031" s="69"/>
      <c r="T2031" s="63"/>
      <c r="U2031" s="141"/>
      <c r="V2031" s="74"/>
      <c r="W2031" s="145"/>
      <c r="X2031" s="60"/>
      <c r="Y2031" s="31"/>
      <c r="AA2031" s="33"/>
      <c r="AB2031" s="31"/>
    </row>
    <row r="2032" spans="1:28" s="2" customFormat="1">
      <c r="A2032" s="27"/>
      <c r="B2032" s="31"/>
      <c r="D2032" s="1"/>
      <c r="J2032" s="29"/>
      <c r="K2032" s="39"/>
      <c r="L2032" s="35"/>
      <c r="M2032" s="81"/>
      <c r="N2032" s="82"/>
      <c r="O2032" s="83"/>
      <c r="P2032" s="84"/>
      <c r="Q2032" s="82"/>
      <c r="R2032" s="83"/>
      <c r="S2032" s="69"/>
      <c r="T2032" s="63"/>
      <c r="U2032" s="141"/>
      <c r="V2032" s="74"/>
      <c r="W2032" s="145"/>
      <c r="X2032" s="60"/>
      <c r="Y2032" s="31"/>
      <c r="AA2032" s="33"/>
      <c r="AB2032" s="31"/>
    </row>
    <row r="2033" spans="1:28" s="2" customFormat="1">
      <c r="A2033" s="27"/>
      <c r="B2033" s="31"/>
      <c r="D2033" s="1"/>
      <c r="J2033" s="29"/>
      <c r="K2033" s="39"/>
      <c r="L2033" s="35"/>
      <c r="M2033" s="81"/>
      <c r="N2033" s="82"/>
      <c r="O2033" s="83"/>
      <c r="P2033" s="84"/>
      <c r="Q2033" s="82"/>
      <c r="R2033" s="83"/>
      <c r="S2033" s="69"/>
      <c r="T2033" s="63"/>
      <c r="U2033" s="141"/>
      <c r="V2033" s="74"/>
      <c r="W2033" s="145"/>
      <c r="X2033" s="60"/>
      <c r="Y2033" s="31"/>
      <c r="AA2033" s="33"/>
      <c r="AB2033" s="31"/>
    </row>
    <row r="2034" spans="1:28" s="2" customFormat="1">
      <c r="A2034" s="27"/>
      <c r="B2034" s="31"/>
      <c r="D2034" s="1"/>
      <c r="J2034" s="29"/>
      <c r="K2034" s="39"/>
      <c r="L2034" s="35"/>
      <c r="M2034" s="81"/>
      <c r="N2034" s="82"/>
      <c r="O2034" s="83"/>
      <c r="P2034" s="84"/>
      <c r="Q2034" s="82"/>
      <c r="R2034" s="83"/>
      <c r="S2034" s="69"/>
      <c r="T2034" s="63"/>
      <c r="U2034" s="141"/>
      <c r="V2034" s="74"/>
      <c r="W2034" s="145"/>
      <c r="X2034" s="60"/>
      <c r="Y2034" s="31"/>
      <c r="AA2034" s="33"/>
      <c r="AB2034" s="31"/>
    </row>
    <row r="2035" spans="1:28" s="2" customFormat="1">
      <c r="A2035" s="27"/>
      <c r="B2035" s="31"/>
      <c r="D2035" s="1"/>
      <c r="J2035" s="29"/>
      <c r="K2035" s="39"/>
      <c r="L2035" s="35"/>
      <c r="M2035" s="81"/>
      <c r="N2035" s="82"/>
      <c r="O2035" s="83"/>
      <c r="P2035" s="84"/>
      <c r="Q2035" s="82"/>
      <c r="R2035" s="83"/>
      <c r="S2035" s="69"/>
      <c r="T2035" s="63"/>
      <c r="U2035" s="141"/>
      <c r="V2035" s="74"/>
      <c r="W2035" s="145"/>
      <c r="X2035" s="60"/>
      <c r="Y2035" s="31"/>
      <c r="AA2035" s="33"/>
      <c r="AB2035" s="31"/>
    </row>
    <row r="2036" spans="1:28" s="2" customFormat="1">
      <c r="A2036" s="27"/>
      <c r="B2036" s="31"/>
      <c r="D2036" s="1"/>
      <c r="J2036" s="29"/>
      <c r="K2036" s="39"/>
      <c r="L2036" s="35"/>
      <c r="M2036" s="81"/>
      <c r="N2036" s="82"/>
      <c r="O2036" s="83"/>
      <c r="P2036" s="84"/>
      <c r="Q2036" s="82"/>
      <c r="R2036" s="83"/>
      <c r="S2036" s="69"/>
      <c r="T2036" s="63"/>
      <c r="U2036" s="141"/>
      <c r="V2036" s="74"/>
      <c r="W2036" s="145"/>
      <c r="X2036" s="60"/>
      <c r="Y2036" s="31"/>
      <c r="AA2036" s="33"/>
      <c r="AB2036" s="31"/>
    </row>
    <row r="2037" spans="1:28" s="2" customFormat="1">
      <c r="A2037" s="27"/>
      <c r="B2037" s="31"/>
      <c r="D2037" s="1"/>
      <c r="J2037" s="29"/>
      <c r="K2037" s="39"/>
      <c r="L2037" s="35"/>
      <c r="M2037" s="81"/>
      <c r="N2037" s="82"/>
      <c r="O2037" s="83"/>
      <c r="P2037" s="84"/>
      <c r="Q2037" s="82"/>
      <c r="R2037" s="83"/>
      <c r="S2037" s="69"/>
      <c r="T2037" s="63"/>
      <c r="U2037" s="141"/>
      <c r="V2037" s="74"/>
      <c r="W2037" s="145"/>
      <c r="X2037" s="60"/>
      <c r="Y2037" s="31"/>
      <c r="AA2037" s="33"/>
      <c r="AB2037" s="31"/>
    </row>
    <row r="2038" spans="1:28" s="2" customFormat="1">
      <c r="A2038" s="27"/>
      <c r="B2038" s="31"/>
      <c r="D2038" s="1"/>
      <c r="J2038" s="29"/>
      <c r="K2038" s="39"/>
      <c r="L2038" s="35"/>
      <c r="M2038" s="81"/>
      <c r="N2038" s="82"/>
      <c r="O2038" s="83"/>
      <c r="P2038" s="84"/>
      <c r="Q2038" s="82"/>
      <c r="R2038" s="83"/>
      <c r="S2038" s="69"/>
      <c r="T2038" s="63"/>
      <c r="U2038" s="141"/>
      <c r="V2038" s="74"/>
      <c r="W2038" s="145"/>
      <c r="X2038" s="60"/>
      <c r="Y2038" s="31"/>
      <c r="AA2038" s="33"/>
      <c r="AB2038" s="31"/>
    </row>
    <row r="2039" spans="1:28" s="2" customFormat="1">
      <c r="A2039" s="27"/>
      <c r="B2039" s="31"/>
      <c r="D2039" s="1"/>
      <c r="J2039" s="29"/>
      <c r="K2039" s="39"/>
      <c r="L2039" s="35"/>
      <c r="M2039" s="81"/>
      <c r="N2039" s="82"/>
      <c r="O2039" s="83"/>
      <c r="P2039" s="84"/>
      <c r="Q2039" s="82"/>
      <c r="R2039" s="83"/>
      <c r="S2039" s="69"/>
      <c r="T2039" s="63"/>
      <c r="U2039" s="141"/>
      <c r="V2039" s="74"/>
      <c r="W2039" s="145"/>
      <c r="X2039" s="60"/>
      <c r="Y2039" s="31"/>
      <c r="AA2039" s="33"/>
      <c r="AB2039" s="31"/>
    </row>
    <row r="2040" spans="1:28" s="2" customFormat="1">
      <c r="A2040" s="27"/>
      <c r="B2040" s="31"/>
      <c r="D2040" s="1"/>
      <c r="J2040" s="29"/>
      <c r="K2040" s="39"/>
      <c r="L2040" s="35"/>
      <c r="M2040" s="81"/>
      <c r="N2040" s="82"/>
      <c r="O2040" s="83"/>
      <c r="P2040" s="84"/>
      <c r="Q2040" s="82"/>
      <c r="R2040" s="83"/>
      <c r="S2040" s="69"/>
      <c r="T2040" s="63"/>
      <c r="U2040" s="141"/>
      <c r="V2040" s="74"/>
      <c r="W2040" s="145"/>
      <c r="X2040" s="60"/>
      <c r="Y2040" s="31"/>
      <c r="AA2040" s="33"/>
      <c r="AB2040" s="31"/>
    </row>
    <row r="2041" spans="1:28" s="2" customFormat="1">
      <c r="A2041" s="27"/>
      <c r="B2041" s="31"/>
      <c r="D2041" s="1"/>
      <c r="J2041" s="29"/>
      <c r="K2041" s="39"/>
      <c r="L2041" s="35"/>
      <c r="M2041" s="81"/>
      <c r="N2041" s="82"/>
      <c r="O2041" s="83"/>
      <c r="P2041" s="84"/>
      <c r="Q2041" s="82"/>
      <c r="R2041" s="83"/>
      <c r="S2041" s="69"/>
      <c r="T2041" s="63"/>
      <c r="U2041" s="141"/>
      <c r="V2041" s="74"/>
      <c r="W2041" s="145"/>
      <c r="X2041" s="60"/>
      <c r="Y2041" s="31"/>
      <c r="AA2041" s="33"/>
      <c r="AB2041" s="31"/>
    </row>
    <row r="2042" spans="1:28" s="2" customFormat="1">
      <c r="A2042" s="27"/>
      <c r="B2042" s="31"/>
      <c r="D2042" s="1"/>
      <c r="J2042" s="29"/>
      <c r="K2042" s="39"/>
      <c r="L2042" s="35"/>
      <c r="M2042" s="81"/>
      <c r="N2042" s="82"/>
      <c r="O2042" s="83"/>
      <c r="P2042" s="84"/>
      <c r="Q2042" s="82"/>
      <c r="R2042" s="83"/>
      <c r="S2042" s="69"/>
      <c r="T2042" s="63"/>
      <c r="U2042" s="141"/>
      <c r="V2042" s="74"/>
      <c r="W2042" s="145"/>
      <c r="X2042" s="60"/>
      <c r="Y2042" s="31"/>
      <c r="AA2042" s="33"/>
      <c r="AB2042" s="31"/>
    </row>
    <row r="2043" spans="1:28" s="2" customFormat="1">
      <c r="A2043" s="27"/>
      <c r="B2043" s="31"/>
      <c r="D2043" s="1"/>
      <c r="J2043" s="29"/>
      <c r="K2043" s="39"/>
      <c r="L2043" s="35"/>
      <c r="M2043" s="81"/>
      <c r="N2043" s="82"/>
      <c r="O2043" s="83"/>
      <c r="P2043" s="84"/>
      <c r="Q2043" s="82"/>
      <c r="R2043" s="83"/>
      <c r="S2043" s="69"/>
      <c r="T2043" s="63"/>
      <c r="U2043" s="141"/>
      <c r="V2043" s="74"/>
      <c r="W2043" s="145"/>
      <c r="X2043" s="60"/>
      <c r="Y2043" s="31"/>
      <c r="AA2043" s="33"/>
      <c r="AB2043" s="31"/>
    </row>
    <row r="2044" spans="1:28" s="2" customFormat="1">
      <c r="A2044" s="27"/>
      <c r="B2044" s="31"/>
      <c r="D2044" s="1"/>
      <c r="J2044" s="29"/>
      <c r="K2044" s="39"/>
      <c r="L2044" s="35"/>
      <c r="M2044" s="81"/>
      <c r="N2044" s="82"/>
      <c r="O2044" s="83"/>
      <c r="P2044" s="84"/>
      <c r="Q2044" s="82"/>
      <c r="R2044" s="83"/>
      <c r="S2044" s="69"/>
      <c r="T2044" s="63"/>
      <c r="U2044" s="141"/>
      <c r="V2044" s="74"/>
      <c r="W2044" s="145"/>
      <c r="X2044" s="60"/>
      <c r="Y2044" s="31"/>
      <c r="AA2044" s="33"/>
      <c r="AB2044" s="31"/>
    </row>
    <row r="2045" spans="1:28" s="2" customFormat="1">
      <c r="A2045" s="27"/>
      <c r="B2045" s="31"/>
      <c r="D2045" s="1"/>
      <c r="J2045" s="29"/>
      <c r="K2045" s="39"/>
      <c r="L2045" s="35"/>
      <c r="M2045" s="81"/>
      <c r="N2045" s="82"/>
      <c r="O2045" s="83"/>
      <c r="P2045" s="84"/>
      <c r="Q2045" s="82"/>
      <c r="R2045" s="83"/>
      <c r="S2045" s="69"/>
      <c r="T2045" s="63"/>
      <c r="U2045" s="141"/>
      <c r="V2045" s="74"/>
      <c r="W2045" s="145"/>
      <c r="X2045" s="60"/>
      <c r="Y2045" s="31"/>
      <c r="AA2045" s="33"/>
      <c r="AB2045" s="31"/>
    </row>
    <row r="2046" spans="1:28" s="2" customFormat="1">
      <c r="A2046" s="27"/>
      <c r="B2046" s="31"/>
      <c r="D2046" s="1"/>
      <c r="J2046" s="29"/>
      <c r="K2046" s="39"/>
      <c r="L2046" s="35"/>
      <c r="M2046" s="81"/>
      <c r="N2046" s="82"/>
      <c r="O2046" s="83"/>
      <c r="P2046" s="84"/>
      <c r="Q2046" s="82"/>
      <c r="R2046" s="83"/>
      <c r="S2046" s="69"/>
      <c r="T2046" s="63"/>
      <c r="U2046" s="141"/>
      <c r="V2046" s="74"/>
      <c r="W2046" s="145"/>
      <c r="X2046" s="60"/>
      <c r="Y2046" s="31"/>
      <c r="AA2046" s="33"/>
      <c r="AB2046" s="31"/>
    </row>
    <row r="2047" spans="1:28" s="2" customFormat="1">
      <c r="A2047" s="27"/>
      <c r="B2047" s="31"/>
      <c r="D2047" s="1"/>
      <c r="J2047" s="29"/>
      <c r="K2047" s="39"/>
      <c r="L2047" s="35"/>
      <c r="M2047" s="81"/>
      <c r="N2047" s="82"/>
      <c r="O2047" s="83"/>
      <c r="P2047" s="84"/>
      <c r="Q2047" s="82"/>
      <c r="R2047" s="83"/>
      <c r="S2047" s="69"/>
      <c r="T2047" s="63"/>
      <c r="U2047" s="141"/>
      <c r="V2047" s="74"/>
      <c r="W2047" s="145"/>
      <c r="X2047" s="60"/>
      <c r="Y2047" s="31"/>
      <c r="AA2047" s="33"/>
      <c r="AB2047" s="31"/>
    </row>
    <row r="2048" spans="1:28" s="2" customFormat="1">
      <c r="A2048" s="27"/>
      <c r="B2048" s="31"/>
      <c r="D2048" s="1"/>
      <c r="J2048" s="29"/>
      <c r="K2048" s="39"/>
      <c r="L2048" s="35"/>
      <c r="M2048" s="81"/>
      <c r="N2048" s="82"/>
      <c r="O2048" s="83"/>
      <c r="P2048" s="84"/>
      <c r="Q2048" s="82"/>
      <c r="R2048" s="83"/>
      <c r="S2048" s="69"/>
      <c r="T2048" s="63"/>
      <c r="U2048" s="141"/>
      <c r="V2048" s="74"/>
      <c r="W2048" s="145"/>
      <c r="X2048" s="60"/>
      <c r="Y2048" s="31"/>
      <c r="AA2048" s="33"/>
      <c r="AB2048" s="31"/>
    </row>
    <row r="2049" spans="1:28" s="2" customFormat="1">
      <c r="A2049" s="27"/>
      <c r="B2049" s="31"/>
      <c r="D2049" s="1"/>
      <c r="J2049" s="29"/>
      <c r="K2049" s="39"/>
      <c r="L2049" s="35"/>
      <c r="M2049" s="81"/>
      <c r="N2049" s="82"/>
      <c r="O2049" s="83"/>
      <c r="P2049" s="84"/>
      <c r="Q2049" s="82"/>
      <c r="R2049" s="83"/>
      <c r="S2049" s="69"/>
      <c r="T2049" s="63"/>
      <c r="U2049" s="141"/>
      <c r="V2049" s="74"/>
      <c r="W2049" s="145"/>
      <c r="X2049" s="60"/>
      <c r="Y2049" s="31"/>
      <c r="AA2049" s="33"/>
      <c r="AB2049" s="31"/>
    </row>
    <row r="2050" spans="1:28" s="2" customFormat="1">
      <c r="A2050" s="27"/>
      <c r="B2050" s="31"/>
      <c r="D2050" s="1"/>
      <c r="J2050" s="29"/>
      <c r="K2050" s="39"/>
      <c r="L2050" s="35"/>
      <c r="M2050" s="81"/>
      <c r="N2050" s="82"/>
      <c r="O2050" s="83"/>
      <c r="P2050" s="84"/>
      <c r="Q2050" s="82"/>
      <c r="R2050" s="83"/>
      <c r="S2050" s="69"/>
      <c r="T2050" s="63"/>
      <c r="U2050" s="141"/>
      <c r="V2050" s="74"/>
      <c r="W2050" s="145"/>
      <c r="X2050" s="60"/>
      <c r="Y2050" s="31"/>
      <c r="AA2050" s="33"/>
      <c r="AB2050" s="31"/>
    </row>
    <row r="2051" spans="1:28" s="2" customFormat="1">
      <c r="A2051" s="27"/>
      <c r="B2051" s="31"/>
      <c r="D2051" s="1"/>
      <c r="J2051" s="29"/>
      <c r="K2051" s="39"/>
      <c r="L2051" s="35"/>
      <c r="M2051" s="81"/>
      <c r="N2051" s="82"/>
      <c r="O2051" s="83"/>
      <c r="P2051" s="84"/>
      <c r="Q2051" s="82"/>
      <c r="R2051" s="83"/>
      <c r="S2051" s="69"/>
      <c r="T2051" s="63"/>
      <c r="U2051" s="141"/>
      <c r="V2051" s="74"/>
      <c r="W2051" s="145"/>
      <c r="X2051" s="60"/>
      <c r="Y2051" s="31"/>
      <c r="AA2051" s="33"/>
      <c r="AB2051" s="31"/>
    </row>
    <row r="2052" spans="1:28" s="2" customFormat="1">
      <c r="A2052" s="27"/>
      <c r="B2052" s="31"/>
      <c r="D2052" s="1"/>
      <c r="J2052" s="29"/>
      <c r="K2052" s="39"/>
      <c r="L2052" s="35"/>
      <c r="M2052" s="81"/>
      <c r="N2052" s="82"/>
      <c r="O2052" s="83"/>
      <c r="P2052" s="84"/>
      <c r="Q2052" s="82"/>
      <c r="R2052" s="83"/>
      <c r="S2052" s="69"/>
      <c r="T2052" s="63"/>
      <c r="U2052" s="141"/>
      <c r="V2052" s="74"/>
      <c r="W2052" s="145"/>
      <c r="X2052" s="60"/>
      <c r="Y2052" s="31"/>
      <c r="AA2052" s="33"/>
      <c r="AB2052" s="31"/>
    </row>
    <row r="2053" spans="1:28" s="2" customFormat="1">
      <c r="A2053" s="27"/>
      <c r="B2053" s="31"/>
      <c r="D2053" s="1"/>
      <c r="J2053" s="29"/>
      <c r="K2053" s="39"/>
      <c r="L2053" s="35"/>
      <c r="M2053" s="81"/>
      <c r="N2053" s="82"/>
      <c r="O2053" s="83"/>
      <c r="P2053" s="84"/>
      <c r="Q2053" s="82"/>
      <c r="R2053" s="83"/>
      <c r="S2053" s="69"/>
      <c r="T2053" s="63"/>
      <c r="U2053" s="141"/>
      <c r="V2053" s="74"/>
      <c r="W2053" s="145"/>
      <c r="X2053" s="60"/>
      <c r="Y2053" s="31"/>
      <c r="AA2053" s="33"/>
      <c r="AB2053" s="31"/>
    </row>
    <row r="2054" spans="1:28" s="2" customFormat="1">
      <c r="A2054" s="27"/>
      <c r="B2054" s="31"/>
      <c r="D2054" s="1"/>
      <c r="J2054" s="29"/>
      <c r="K2054" s="39"/>
      <c r="L2054" s="35"/>
      <c r="M2054" s="81"/>
      <c r="N2054" s="82"/>
      <c r="O2054" s="83"/>
      <c r="P2054" s="84"/>
      <c r="Q2054" s="82"/>
      <c r="R2054" s="83"/>
      <c r="S2054" s="69"/>
      <c r="T2054" s="63"/>
      <c r="U2054" s="141"/>
      <c r="V2054" s="74"/>
      <c r="W2054" s="145"/>
      <c r="X2054" s="60"/>
      <c r="Y2054" s="31"/>
      <c r="AA2054" s="33"/>
      <c r="AB2054" s="31"/>
    </row>
    <row r="2055" spans="1:28" s="2" customFormat="1">
      <c r="A2055" s="27"/>
      <c r="B2055" s="31"/>
      <c r="D2055" s="1"/>
      <c r="J2055" s="29"/>
      <c r="K2055" s="39"/>
      <c r="L2055" s="35"/>
      <c r="M2055" s="81"/>
      <c r="N2055" s="82"/>
      <c r="O2055" s="83"/>
      <c r="P2055" s="84"/>
      <c r="Q2055" s="82"/>
      <c r="R2055" s="83"/>
      <c r="S2055" s="69"/>
      <c r="T2055" s="63"/>
      <c r="U2055" s="141"/>
      <c r="V2055" s="74"/>
      <c r="W2055" s="145"/>
      <c r="X2055" s="60"/>
      <c r="Y2055" s="31"/>
      <c r="AA2055" s="33"/>
      <c r="AB2055" s="31"/>
    </row>
    <row r="2056" spans="1:28" s="2" customFormat="1">
      <c r="A2056" s="27"/>
      <c r="B2056" s="31"/>
      <c r="D2056" s="1"/>
      <c r="J2056" s="29"/>
      <c r="K2056" s="39"/>
      <c r="L2056" s="35"/>
      <c r="M2056" s="81"/>
      <c r="N2056" s="82"/>
      <c r="O2056" s="83"/>
      <c r="P2056" s="84"/>
      <c r="Q2056" s="82"/>
      <c r="R2056" s="83"/>
      <c r="S2056" s="69"/>
      <c r="T2056" s="63"/>
      <c r="U2056" s="141"/>
      <c r="V2056" s="74"/>
      <c r="W2056" s="145"/>
      <c r="X2056" s="60"/>
      <c r="Y2056" s="31"/>
      <c r="AA2056" s="33"/>
      <c r="AB2056" s="31"/>
    </row>
    <row r="2057" spans="1:28" s="2" customFormat="1">
      <c r="A2057" s="27"/>
      <c r="B2057" s="31"/>
      <c r="D2057" s="1"/>
      <c r="J2057" s="29"/>
      <c r="K2057" s="39"/>
      <c r="L2057" s="35"/>
      <c r="M2057" s="81"/>
      <c r="N2057" s="82"/>
      <c r="O2057" s="83"/>
      <c r="P2057" s="84"/>
      <c r="Q2057" s="82"/>
      <c r="R2057" s="83"/>
      <c r="S2057" s="69"/>
      <c r="T2057" s="63"/>
      <c r="U2057" s="141"/>
      <c r="V2057" s="74"/>
      <c r="W2057" s="145"/>
      <c r="X2057" s="60"/>
      <c r="Y2057" s="31"/>
      <c r="AA2057" s="33"/>
      <c r="AB2057" s="31"/>
    </row>
    <row r="2058" spans="1:28" s="2" customFormat="1">
      <c r="A2058" s="27"/>
      <c r="B2058" s="31"/>
      <c r="D2058" s="1"/>
      <c r="J2058" s="29"/>
      <c r="K2058" s="39"/>
      <c r="L2058" s="35"/>
      <c r="M2058" s="81"/>
      <c r="N2058" s="82"/>
      <c r="O2058" s="83"/>
      <c r="P2058" s="84"/>
      <c r="Q2058" s="82"/>
      <c r="R2058" s="83"/>
      <c r="S2058" s="69"/>
      <c r="T2058" s="63"/>
      <c r="U2058" s="141"/>
      <c r="V2058" s="74"/>
      <c r="W2058" s="145"/>
      <c r="X2058" s="60"/>
      <c r="Y2058" s="31"/>
      <c r="AA2058" s="33"/>
      <c r="AB2058" s="31"/>
    </row>
    <row r="2059" spans="1:28" s="2" customFormat="1">
      <c r="A2059" s="27"/>
      <c r="B2059" s="31"/>
      <c r="D2059" s="1"/>
      <c r="J2059" s="29"/>
      <c r="K2059" s="39"/>
      <c r="L2059" s="35"/>
      <c r="M2059" s="81"/>
      <c r="N2059" s="82"/>
      <c r="O2059" s="83"/>
      <c r="P2059" s="84"/>
      <c r="Q2059" s="82"/>
      <c r="R2059" s="83"/>
      <c r="S2059" s="69"/>
      <c r="T2059" s="63"/>
      <c r="U2059" s="141"/>
      <c r="V2059" s="74"/>
      <c r="W2059" s="145"/>
      <c r="X2059" s="60"/>
      <c r="Y2059" s="31"/>
      <c r="AA2059" s="33"/>
      <c r="AB2059" s="31"/>
    </row>
    <row r="2060" spans="1:28" s="2" customFormat="1">
      <c r="A2060" s="27"/>
      <c r="B2060" s="31"/>
      <c r="D2060" s="1"/>
      <c r="J2060" s="29"/>
      <c r="K2060" s="39"/>
      <c r="L2060" s="35"/>
      <c r="M2060" s="81"/>
      <c r="N2060" s="82"/>
      <c r="O2060" s="83"/>
      <c r="P2060" s="84"/>
      <c r="Q2060" s="82"/>
      <c r="R2060" s="83"/>
      <c r="S2060" s="69"/>
      <c r="T2060" s="63"/>
      <c r="U2060" s="141"/>
      <c r="V2060" s="74"/>
      <c r="W2060" s="145"/>
      <c r="X2060" s="60"/>
      <c r="Y2060" s="31"/>
      <c r="AA2060" s="33"/>
      <c r="AB2060" s="31"/>
    </row>
    <row r="2061" spans="1:28" s="2" customFormat="1">
      <c r="A2061" s="27"/>
      <c r="B2061" s="31"/>
      <c r="D2061" s="1"/>
      <c r="J2061" s="29"/>
      <c r="K2061" s="39"/>
      <c r="L2061" s="35"/>
      <c r="M2061" s="81"/>
      <c r="N2061" s="82"/>
      <c r="O2061" s="83"/>
      <c r="P2061" s="84"/>
      <c r="Q2061" s="82"/>
      <c r="R2061" s="83"/>
      <c r="S2061" s="69"/>
      <c r="T2061" s="63"/>
      <c r="U2061" s="141"/>
      <c r="V2061" s="74"/>
      <c r="W2061" s="145"/>
      <c r="X2061" s="60"/>
      <c r="Y2061" s="31"/>
      <c r="AA2061" s="33"/>
      <c r="AB2061" s="31"/>
    </row>
    <row r="2062" spans="1:28" s="2" customFormat="1">
      <c r="A2062" s="27"/>
      <c r="B2062" s="31"/>
      <c r="D2062" s="1"/>
      <c r="J2062" s="29"/>
      <c r="K2062" s="39"/>
      <c r="L2062" s="35"/>
      <c r="M2062" s="81"/>
      <c r="N2062" s="82"/>
      <c r="O2062" s="83"/>
      <c r="P2062" s="84"/>
      <c r="Q2062" s="82"/>
      <c r="R2062" s="83"/>
      <c r="S2062" s="69"/>
      <c r="T2062" s="63"/>
      <c r="U2062" s="141"/>
      <c r="V2062" s="74"/>
      <c r="W2062" s="145"/>
      <c r="X2062" s="60"/>
      <c r="Y2062" s="31"/>
      <c r="AA2062" s="33"/>
      <c r="AB2062" s="31"/>
    </row>
    <row r="2063" spans="1:28" s="2" customFormat="1">
      <c r="A2063" s="27"/>
      <c r="B2063" s="31"/>
      <c r="D2063" s="1"/>
      <c r="J2063" s="29"/>
      <c r="K2063" s="39"/>
      <c r="L2063" s="35"/>
      <c r="M2063" s="81"/>
      <c r="N2063" s="82"/>
      <c r="O2063" s="83"/>
      <c r="P2063" s="84"/>
      <c r="Q2063" s="82"/>
      <c r="R2063" s="83"/>
      <c r="S2063" s="69"/>
      <c r="T2063" s="63"/>
      <c r="U2063" s="141"/>
      <c r="V2063" s="74"/>
      <c r="W2063" s="145"/>
      <c r="X2063" s="60"/>
      <c r="Y2063" s="31"/>
      <c r="AA2063" s="33"/>
      <c r="AB2063" s="31"/>
    </row>
    <row r="2064" spans="1:28" s="2" customFormat="1">
      <c r="A2064" s="27"/>
      <c r="B2064" s="31"/>
      <c r="D2064" s="1"/>
      <c r="J2064" s="29"/>
      <c r="K2064" s="39"/>
      <c r="L2064" s="35"/>
      <c r="M2064" s="81"/>
      <c r="N2064" s="82"/>
      <c r="O2064" s="83"/>
      <c r="P2064" s="84"/>
      <c r="Q2064" s="82"/>
      <c r="R2064" s="83"/>
      <c r="S2064" s="69"/>
      <c r="T2064" s="63"/>
      <c r="U2064" s="141"/>
      <c r="V2064" s="74"/>
      <c r="W2064" s="145"/>
      <c r="X2064" s="60"/>
      <c r="Y2064" s="31"/>
      <c r="AA2064" s="33"/>
      <c r="AB2064" s="31"/>
    </row>
    <row r="2065" spans="1:28" s="2" customFormat="1">
      <c r="A2065" s="27"/>
      <c r="B2065" s="31"/>
      <c r="D2065" s="1"/>
      <c r="J2065" s="29"/>
      <c r="K2065" s="39"/>
      <c r="L2065" s="35"/>
      <c r="M2065" s="81"/>
      <c r="N2065" s="82"/>
      <c r="O2065" s="83"/>
      <c r="P2065" s="84"/>
      <c r="Q2065" s="82"/>
      <c r="R2065" s="83"/>
      <c r="S2065" s="69"/>
      <c r="T2065" s="63"/>
      <c r="U2065" s="141"/>
      <c r="V2065" s="74"/>
      <c r="W2065" s="145"/>
      <c r="X2065" s="60"/>
      <c r="Y2065" s="31"/>
      <c r="AA2065" s="33"/>
      <c r="AB2065" s="31"/>
    </row>
    <row r="2066" spans="1:28" s="2" customFormat="1">
      <c r="A2066" s="27"/>
      <c r="B2066" s="31"/>
      <c r="D2066" s="1"/>
      <c r="J2066" s="29"/>
      <c r="K2066" s="39"/>
      <c r="L2066" s="35"/>
      <c r="M2066" s="81"/>
      <c r="N2066" s="82"/>
      <c r="O2066" s="83"/>
      <c r="P2066" s="84"/>
      <c r="Q2066" s="82"/>
      <c r="R2066" s="83"/>
      <c r="S2066" s="69"/>
      <c r="T2066" s="63"/>
      <c r="U2066" s="141"/>
      <c r="V2066" s="74"/>
      <c r="W2066" s="145"/>
      <c r="X2066" s="60"/>
      <c r="Y2066" s="31"/>
      <c r="AA2066" s="33"/>
      <c r="AB2066" s="31"/>
    </row>
    <row r="2067" spans="1:28" s="2" customFormat="1">
      <c r="A2067" s="27"/>
      <c r="B2067" s="31"/>
      <c r="D2067" s="1"/>
      <c r="J2067" s="29"/>
      <c r="K2067" s="39"/>
      <c r="L2067" s="35"/>
      <c r="M2067" s="81"/>
      <c r="N2067" s="82"/>
      <c r="O2067" s="83"/>
      <c r="P2067" s="84"/>
      <c r="Q2067" s="82"/>
      <c r="R2067" s="83"/>
      <c r="S2067" s="69"/>
      <c r="T2067" s="63"/>
      <c r="U2067" s="141"/>
      <c r="V2067" s="74"/>
      <c r="W2067" s="145"/>
      <c r="X2067" s="60"/>
      <c r="Y2067" s="31"/>
      <c r="AA2067" s="33"/>
      <c r="AB2067" s="31"/>
    </row>
    <row r="2068" spans="1:28" s="2" customFormat="1">
      <c r="A2068" s="27"/>
      <c r="B2068" s="31"/>
      <c r="D2068" s="1"/>
      <c r="J2068" s="29"/>
      <c r="K2068" s="39"/>
      <c r="L2068" s="35"/>
      <c r="M2068" s="81"/>
      <c r="N2068" s="82"/>
      <c r="O2068" s="83"/>
      <c r="P2068" s="84"/>
      <c r="Q2068" s="82"/>
      <c r="R2068" s="83"/>
      <c r="S2068" s="69"/>
      <c r="T2068" s="63"/>
      <c r="U2068" s="141"/>
      <c r="V2068" s="74"/>
      <c r="W2068" s="145"/>
      <c r="X2068" s="60"/>
      <c r="Y2068" s="31"/>
      <c r="AA2068" s="33"/>
      <c r="AB2068" s="31"/>
    </row>
    <row r="2069" spans="1:28" s="2" customFormat="1">
      <c r="A2069" s="27"/>
      <c r="B2069" s="31"/>
      <c r="D2069" s="1"/>
      <c r="J2069" s="29"/>
      <c r="K2069" s="39"/>
      <c r="L2069" s="35"/>
      <c r="M2069" s="81"/>
      <c r="N2069" s="82"/>
      <c r="O2069" s="83"/>
      <c r="P2069" s="84"/>
      <c r="Q2069" s="82"/>
      <c r="R2069" s="83"/>
      <c r="S2069" s="69"/>
      <c r="T2069" s="63"/>
      <c r="U2069" s="141"/>
      <c r="V2069" s="74"/>
      <c r="W2069" s="145"/>
      <c r="X2069" s="60"/>
      <c r="Y2069" s="31"/>
      <c r="AA2069" s="33"/>
      <c r="AB2069" s="31"/>
    </row>
    <row r="2070" spans="1:28" s="2" customFormat="1">
      <c r="A2070" s="27"/>
      <c r="B2070" s="31"/>
      <c r="D2070" s="1"/>
      <c r="J2070" s="29"/>
      <c r="K2070" s="39"/>
      <c r="L2070" s="35"/>
      <c r="M2070" s="81"/>
      <c r="N2070" s="82"/>
      <c r="O2070" s="83"/>
      <c r="P2070" s="84"/>
      <c r="Q2070" s="82"/>
      <c r="R2070" s="83"/>
      <c r="S2070" s="69"/>
      <c r="T2070" s="63"/>
      <c r="U2070" s="141"/>
      <c r="V2070" s="74"/>
      <c r="W2070" s="145"/>
      <c r="X2070" s="60"/>
      <c r="Y2070" s="31"/>
      <c r="AA2070" s="33"/>
      <c r="AB2070" s="31"/>
    </row>
    <row r="2071" spans="1:28" s="2" customFormat="1">
      <c r="A2071" s="27"/>
      <c r="B2071" s="31"/>
      <c r="D2071" s="1"/>
      <c r="J2071" s="29"/>
      <c r="K2071" s="39"/>
      <c r="L2071" s="35"/>
      <c r="M2071" s="81"/>
      <c r="N2071" s="82"/>
      <c r="O2071" s="83"/>
      <c r="P2071" s="84"/>
      <c r="Q2071" s="82"/>
      <c r="R2071" s="83"/>
      <c r="S2071" s="69"/>
      <c r="T2071" s="63"/>
      <c r="U2071" s="141"/>
      <c r="V2071" s="74"/>
      <c r="W2071" s="145"/>
      <c r="X2071" s="60"/>
      <c r="Y2071" s="31"/>
      <c r="AA2071" s="33"/>
      <c r="AB2071" s="31"/>
    </row>
    <row r="2072" spans="1:28" s="2" customFormat="1">
      <c r="A2072" s="27"/>
      <c r="B2072" s="31"/>
      <c r="D2072" s="1"/>
      <c r="J2072" s="29"/>
      <c r="K2072" s="39"/>
      <c r="L2072" s="35"/>
      <c r="M2072" s="81"/>
      <c r="N2072" s="82"/>
      <c r="O2072" s="83"/>
      <c r="P2072" s="84"/>
      <c r="Q2072" s="82"/>
      <c r="R2072" s="83"/>
      <c r="S2072" s="69"/>
      <c r="T2072" s="63"/>
      <c r="U2072" s="141"/>
      <c r="V2072" s="74"/>
      <c r="W2072" s="145"/>
      <c r="X2072" s="60"/>
      <c r="Y2072" s="31"/>
      <c r="AA2072" s="33"/>
      <c r="AB2072" s="31"/>
    </row>
    <row r="2073" spans="1:28" s="2" customFormat="1">
      <c r="A2073" s="27"/>
      <c r="B2073" s="31"/>
      <c r="D2073" s="1"/>
      <c r="J2073" s="29"/>
      <c r="K2073" s="39"/>
      <c r="L2073" s="35"/>
      <c r="M2073" s="81"/>
      <c r="N2073" s="82"/>
      <c r="O2073" s="83"/>
      <c r="P2073" s="84"/>
      <c r="Q2073" s="82"/>
      <c r="R2073" s="83"/>
      <c r="S2073" s="69"/>
      <c r="T2073" s="63"/>
      <c r="U2073" s="141"/>
      <c r="V2073" s="74"/>
      <c r="W2073" s="145"/>
      <c r="X2073" s="60"/>
      <c r="Y2073" s="31"/>
      <c r="AA2073" s="33"/>
      <c r="AB2073" s="31"/>
    </row>
    <row r="2074" spans="1:28" s="2" customFormat="1">
      <c r="A2074" s="27"/>
      <c r="B2074" s="31"/>
      <c r="D2074" s="1"/>
      <c r="J2074" s="29"/>
      <c r="K2074" s="39"/>
      <c r="L2074" s="35"/>
      <c r="M2074" s="81"/>
      <c r="N2074" s="82"/>
      <c r="O2074" s="83"/>
      <c r="P2074" s="84"/>
      <c r="Q2074" s="82"/>
      <c r="R2074" s="83"/>
      <c r="S2074" s="69"/>
      <c r="T2074" s="63"/>
      <c r="U2074" s="141"/>
      <c r="V2074" s="74"/>
      <c r="W2074" s="145"/>
      <c r="X2074" s="60"/>
      <c r="Y2074" s="31"/>
      <c r="AA2074" s="33"/>
      <c r="AB2074" s="31"/>
    </row>
    <row r="2075" spans="1:28" s="2" customFormat="1">
      <c r="A2075" s="27"/>
      <c r="B2075" s="31"/>
      <c r="D2075" s="1"/>
      <c r="J2075" s="29"/>
      <c r="K2075" s="39"/>
      <c r="L2075" s="35"/>
      <c r="M2075" s="81"/>
      <c r="N2075" s="82"/>
      <c r="O2075" s="83"/>
      <c r="P2075" s="84"/>
      <c r="Q2075" s="82"/>
      <c r="R2075" s="83"/>
      <c r="S2075" s="69"/>
      <c r="T2075" s="63"/>
      <c r="U2075" s="141"/>
      <c r="V2075" s="74"/>
      <c r="W2075" s="145"/>
      <c r="X2075" s="60"/>
      <c r="Y2075" s="31"/>
      <c r="AA2075" s="33"/>
      <c r="AB2075" s="31"/>
    </row>
    <row r="2076" spans="1:28" s="2" customFormat="1">
      <c r="A2076" s="27"/>
      <c r="B2076" s="31"/>
      <c r="D2076" s="1"/>
      <c r="J2076" s="29"/>
      <c r="K2076" s="39"/>
      <c r="L2076" s="35"/>
      <c r="M2076" s="81"/>
      <c r="N2076" s="82"/>
      <c r="O2076" s="83"/>
      <c r="P2076" s="84"/>
      <c r="Q2076" s="82"/>
      <c r="R2076" s="83"/>
      <c r="S2076" s="69"/>
      <c r="T2076" s="63"/>
      <c r="U2076" s="141"/>
      <c r="V2076" s="74"/>
      <c r="W2076" s="145"/>
      <c r="X2076" s="60"/>
      <c r="Y2076" s="31"/>
      <c r="AA2076" s="33"/>
      <c r="AB2076" s="31"/>
    </row>
    <row r="2077" spans="1:28" s="2" customFormat="1">
      <c r="A2077" s="27"/>
      <c r="B2077" s="31"/>
      <c r="D2077" s="1"/>
      <c r="J2077" s="29"/>
      <c r="K2077" s="39"/>
      <c r="L2077" s="35"/>
      <c r="M2077" s="81"/>
      <c r="N2077" s="82"/>
      <c r="O2077" s="83"/>
      <c r="P2077" s="84"/>
      <c r="Q2077" s="82"/>
      <c r="R2077" s="83"/>
      <c r="S2077" s="69"/>
      <c r="T2077" s="63"/>
      <c r="U2077" s="141"/>
      <c r="V2077" s="74"/>
      <c r="W2077" s="145"/>
      <c r="X2077" s="60"/>
      <c r="Y2077" s="31"/>
      <c r="AA2077" s="33"/>
      <c r="AB2077" s="31"/>
    </row>
    <row r="2078" spans="1:28" s="2" customFormat="1">
      <c r="A2078" s="27"/>
      <c r="B2078" s="31"/>
      <c r="D2078" s="1"/>
      <c r="J2078" s="29"/>
      <c r="K2078" s="39"/>
      <c r="L2078" s="35"/>
      <c r="M2078" s="81"/>
      <c r="N2078" s="82"/>
      <c r="O2078" s="83"/>
      <c r="P2078" s="84"/>
      <c r="Q2078" s="82"/>
      <c r="R2078" s="83"/>
      <c r="S2078" s="69"/>
      <c r="T2078" s="63"/>
      <c r="U2078" s="141"/>
      <c r="V2078" s="74"/>
      <c r="W2078" s="145"/>
      <c r="X2078" s="60"/>
      <c r="Y2078" s="31"/>
      <c r="AA2078" s="33"/>
      <c r="AB2078" s="31"/>
    </row>
    <row r="2079" spans="1:28" s="2" customFormat="1">
      <c r="A2079" s="27"/>
      <c r="B2079" s="31"/>
      <c r="D2079" s="1"/>
      <c r="J2079" s="29"/>
      <c r="K2079" s="39"/>
      <c r="L2079" s="35"/>
      <c r="M2079" s="81"/>
      <c r="N2079" s="82"/>
      <c r="O2079" s="83"/>
      <c r="P2079" s="84"/>
      <c r="Q2079" s="82"/>
      <c r="R2079" s="83"/>
      <c r="S2079" s="69"/>
      <c r="T2079" s="63"/>
      <c r="U2079" s="141"/>
      <c r="V2079" s="74"/>
      <c r="W2079" s="145"/>
      <c r="X2079" s="60"/>
      <c r="Y2079" s="31"/>
      <c r="AA2079" s="33"/>
      <c r="AB2079" s="31"/>
    </row>
    <row r="2080" spans="1:28" s="2" customFormat="1">
      <c r="A2080" s="27"/>
      <c r="B2080" s="31"/>
      <c r="D2080" s="1"/>
      <c r="J2080" s="29"/>
      <c r="K2080" s="39"/>
      <c r="L2080" s="35"/>
      <c r="M2080" s="81"/>
      <c r="N2080" s="82"/>
      <c r="O2080" s="83"/>
      <c r="P2080" s="84"/>
      <c r="Q2080" s="82"/>
      <c r="R2080" s="83"/>
      <c r="S2080" s="69"/>
      <c r="T2080" s="63"/>
      <c r="U2080" s="141"/>
      <c r="V2080" s="74"/>
      <c r="W2080" s="145"/>
      <c r="X2080" s="60"/>
      <c r="Y2080" s="31"/>
      <c r="AA2080" s="33"/>
      <c r="AB2080" s="31"/>
    </row>
    <row r="2081" spans="1:28" s="2" customFormat="1">
      <c r="A2081" s="27"/>
      <c r="B2081" s="31"/>
      <c r="D2081" s="1"/>
      <c r="J2081" s="29"/>
      <c r="K2081" s="39"/>
      <c r="L2081" s="35"/>
      <c r="M2081" s="81"/>
      <c r="N2081" s="82"/>
      <c r="O2081" s="83"/>
      <c r="P2081" s="84"/>
      <c r="Q2081" s="82"/>
      <c r="R2081" s="83"/>
      <c r="S2081" s="69"/>
      <c r="T2081" s="63"/>
      <c r="U2081" s="141"/>
      <c r="V2081" s="74"/>
      <c r="W2081" s="145"/>
      <c r="X2081" s="60"/>
      <c r="Y2081" s="31"/>
      <c r="AA2081" s="33"/>
      <c r="AB2081" s="31"/>
    </row>
    <row r="2082" spans="1:28" s="2" customFormat="1">
      <c r="A2082" s="27"/>
      <c r="B2082" s="31"/>
      <c r="D2082" s="1"/>
      <c r="J2082" s="29"/>
      <c r="K2082" s="39"/>
      <c r="L2082" s="35"/>
      <c r="M2082" s="81"/>
      <c r="N2082" s="82"/>
      <c r="O2082" s="83"/>
      <c r="P2082" s="84"/>
      <c r="Q2082" s="82"/>
      <c r="R2082" s="83"/>
      <c r="S2082" s="69"/>
      <c r="T2082" s="63"/>
      <c r="U2082" s="141"/>
      <c r="V2082" s="74"/>
      <c r="W2082" s="145"/>
      <c r="X2082" s="60"/>
      <c r="Y2082" s="31"/>
      <c r="AA2082" s="33"/>
      <c r="AB2082" s="31"/>
    </row>
    <row r="2083" spans="1:28" s="2" customFormat="1">
      <c r="A2083" s="27"/>
      <c r="B2083" s="31"/>
      <c r="D2083" s="1"/>
      <c r="J2083" s="29"/>
      <c r="K2083" s="39"/>
      <c r="L2083" s="35"/>
      <c r="M2083" s="81"/>
      <c r="N2083" s="82"/>
      <c r="O2083" s="83"/>
      <c r="P2083" s="84"/>
      <c r="Q2083" s="82"/>
      <c r="R2083" s="83"/>
      <c r="S2083" s="69"/>
      <c r="T2083" s="63"/>
      <c r="U2083" s="141"/>
      <c r="V2083" s="74"/>
      <c r="W2083" s="145"/>
      <c r="X2083" s="60"/>
      <c r="Y2083" s="31"/>
      <c r="AA2083" s="33"/>
      <c r="AB2083" s="31"/>
    </row>
    <row r="2084" spans="1:28" s="2" customFormat="1">
      <c r="A2084" s="27"/>
      <c r="B2084" s="31"/>
      <c r="D2084" s="1"/>
      <c r="J2084" s="29"/>
      <c r="K2084" s="39"/>
      <c r="L2084" s="35"/>
      <c r="M2084" s="81"/>
      <c r="N2084" s="82"/>
      <c r="O2084" s="83"/>
      <c r="P2084" s="84"/>
      <c r="Q2084" s="82"/>
      <c r="R2084" s="83"/>
      <c r="S2084" s="69"/>
      <c r="T2084" s="63"/>
      <c r="U2084" s="141"/>
      <c r="V2084" s="74"/>
      <c r="W2084" s="145"/>
      <c r="X2084" s="60"/>
      <c r="Y2084" s="31"/>
      <c r="AA2084" s="33"/>
      <c r="AB2084" s="31"/>
    </row>
    <row r="2085" spans="1:28" s="2" customFormat="1">
      <c r="A2085" s="27"/>
      <c r="B2085" s="31"/>
      <c r="D2085" s="1"/>
      <c r="J2085" s="29"/>
      <c r="K2085" s="39"/>
      <c r="L2085" s="35"/>
      <c r="M2085" s="81"/>
      <c r="N2085" s="82"/>
      <c r="O2085" s="83"/>
      <c r="P2085" s="84"/>
      <c r="Q2085" s="82"/>
      <c r="R2085" s="83"/>
      <c r="S2085" s="69"/>
      <c r="T2085" s="63"/>
      <c r="U2085" s="141"/>
      <c r="V2085" s="74"/>
      <c r="W2085" s="145"/>
      <c r="X2085" s="60"/>
      <c r="Y2085" s="31"/>
      <c r="AA2085" s="33"/>
      <c r="AB2085" s="31"/>
    </row>
    <row r="2086" spans="1:28" s="2" customFormat="1">
      <c r="A2086" s="27"/>
      <c r="B2086" s="31"/>
      <c r="D2086" s="1"/>
      <c r="J2086" s="29"/>
      <c r="K2086" s="39"/>
      <c r="L2086" s="35"/>
      <c r="M2086" s="81"/>
      <c r="N2086" s="82"/>
      <c r="O2086" s="83"/>
      <c r="P2086" s="84"/>
      <c r="Q2086" s="82"/>
      <c r="R2086" s="83"/>
      <c r="S2086" s="69"/>
      <c r="T2086" s="63"/>
      <c r="U2086" s="141"/>
      <c r="V2086" s="74"/>
      <c r="W2086" s="145"/>
      <c r="X2086" s="60"/>
      <c r="Y2086" s="31"/>
      <c r="AA2086" s="33"/>
      <c r="AB2086" s="31"/>
    </row>
    <row r="2087" spans="1:28" s="2" customFormat="1">
      <c r="A2087" s="27"/>
      <c r="B2087" s="31"/>
      <c r="D2087" s="1"/>
      <c r="J2087" s="29"/>
      <c r="K2087" s="39"/>
      <c r="L2087" s="35"/>
      <c r="M2087" s="81"/>
      <c r="N2087" s="82"/>
      <c r="O2087" s="83"/>
      <c r="P2087" s="84"/>
      <c r="Q2087" s="82"/>
      <c r="R2087" s="83"/>
      <c r="S2087" s="69"/>
      <c r="T2087" s="63"/>
      <c r="U2087" s="141"/>
      <c r="V2087" s="74"/>
      <c r="W2087" s="145"/>
      <c r="X2087" s="60"/>
      <c r="Y2087" s="31"/>
      <c r="AA2087" s="33"/>
      <c r="AB2087" s="31"/>
    </row>
    <row r="2088" spans="1:28" s="2" customFormat="1">
      <c r="A2088" s="27"/>
      <c r="B2088" s="31"/>
      <c r="D2088" s="1"/>
      <c r="J2088" s="29"/>
      <c r="K2088" s="39"/>
      <c r="L2088" s="35"/>
      <c r="M2088" s="81"/>
      <c r="N2088" s="82"/>
      <c r="O2088" s="83"/>
      <c r="P2088" s="84"/>
      <c r="Q2088" s="82"/>
      <c r="R2088" s="83"/>
      <c r="S2088" s="69"/>
      <c r="T2088" s="63"/>
      <c r="U2088" s="141"/>
      <c r="V2088" s="74"/>
      <c r="W2088" s="145"/>
      <c r="X2088" s="60"/>
      <c r="Y2088" s="31"/>
      <c r="AA2088" s="33"/>
      <c r="AB2088" s="31"/>
    </row>
    <row r="2089" spans="1:28" s="2" customFormat="1">
      <c r="A2089" s="27"/>
      <c r="B2089" s="31"/>
      <c r="D2089" s="1"/>
      <c r="J2089" s="29"/>
      <c r="K2089" s="39"/>
      <c r="L2089" s="35"/>
      <c r="M2089" s="81"/>
      <c r="N2089" s="82"/>
      <c r="O2089" s="83"/>
      <c r="P2089" s="84"/>
      <c r="Q2089" s="82"/>
      <c r="R2089" s="83"/>
      <c r="S2089" s="69"/>
      <c r="T2089" s="63"/>
      <c r="U2089" s="141"/>
      <c r="V2089" s="74"/>
      <c r="W2089" s="145"/>
      <c r="X2089" s="60"/>
      <c r="Y2089" s="31"/>
      <c r="AA2089" s="33"/>
      <c r="AB2089" s="31"/>
    </row>
    <row r="2090" spans="1:28" s="2" customFormat="1">
      <c r="A2090" s="27"/>
      <c r="B2090" s="31"/>
      <c r="D2090" s="1"/>
      <c r="J2090" s="29"/>
      <c r="K2090" s="39"/>
      <c r="L2090" s="35"/>
      <c r="M2090" s="81"/>
      <c r="N2090" s="82"/>
      <c r="O2090" s="83"/>
      <c r="P2090" s="84"/>
      <c r="Q2090" s="82"/>
      <c r="R2090" s="83"/>
      <c r="S2090" s="69"/>
      <c r="T2090" s="63"/>
      <c r="U2090" s="141"/>
      <c r="V2090" s="74"/>
      <c r="W2090" s="145"/>
      <c r="X2090" s="60"/>
      <c r="Y2090" s="31"/>
      <c r="AA2090" s="33"/>
      <c r="AB2090" s="31"/>
    </row>
    <row r="2091" spans="1:28" s="2" customFormat="1">
      <c r="A2091" s="27"/>
      <c r="B2091" s="31"/>
      <c r="D2091" s="1"/>
      <c r="J2091" s="29"/>
      <c r="K2091" s="39"/>
      <c r="L2091" s="35"/>
      <c r="M2091" s="81"/>
      <c r="N2091" s="82"/>
      <c r="O2091" s="83"/>
      <c r="P2091" s="84"/>
      <c r="Q2091" s="82"/>
      <c r="R2091" s="83"/>
      <c r="S2091" s="69"/>
      <c r="T2091" s="63"/>
      <c r="U2091" s="141"/>
      <c r="V2091" s="74"/>
      <c r="W2091" s="145"/>
      <c r="X2091" s="60"/>
      <c r="Y2091" s="31"/>
      <c r="AA2091" s="33"/>
      <c r="AB2091" s="31"/>
    </row>
    <row r="2092" spans="1:28" s="2" customFormat="1">
      <c r="A2092" s="27"/>
      <c r="B2092" s="31"/>
      <c r="D2092" s="1"/>
      <c r="J2092" s="29"/>
      <c r="K2092" s="39"/>
      <c r="L2092" s="35"/>
      <c r="M2092" s="81"/>
      <c r="N2092" s="82"/>
      <c r="O2092" s="83"/>
      <c r="P2092" s="84"/>
      <c r="Q2092" s="82"/>
      <c r="R2092" s="83"/>
      <c r="S2092" s="69"/>
      <c r="T2092" s="63"/>
      <c r="U2092" s="141"/>
      <c r="V2092" s="74"/>
      <c r="W2092" s="145"/>
      <c r="X2092" s="60"/>
      <c r="Y2092" s="31"/>
      <c r="AA2092" s="33"/>
      <c r="AB2092" s="31"/>
    </row>
    <row r="2093" spans="1:28" s="2" customFormat="1">
      <c r="A2093" s="27"/>
      <c r="B2093" s="31"/>
      <c r="D2093" s="1"/>
      <c r="J2093" s="29"/>
      <c r="K2093" s="39"/>
      <c r="L2093" s="35"/>
      <c r="M2093" s="81"/>
      <c r="N2093" s="82"/>
      <c r="O2093" s="83"/>
      <c r="P2093" s="84"/>
      <c r="Q2093" s="82"/>
      <c r="R2093" s="83"/>
      <c r="S2093" s="69"/>
      <c r="T2093" s="63"/>
      <c r="U2093" s="141"/>
      <c r="V2093" s="74"/>
      <c r="W2093" s="145"/>
      <c r="X2093" s="60"/>
      <c r="Y2093" s="31"/>
      <c r="AA2093" s="33"/>
      <c r="AB2093" s="31"/>
    </row>
    <row r="2094" spans="1:28" s="2" customFormat="1">
      <c r="A2094" s="27"/>
      <c r="B2094" s="31"/>
      <c r="D2094" s="1"/>
      <c r="J2094" s="29"/>
      <c r="K2094" s="39"/>
      <c r="L2094" s="35"/>
      <c r="M2094" s="81"/>
      <c r="N2094" s="82"/>
      <c r="O2094" s="83"/>
      <c r="P2094" s="84"/>
      <c r="Q2094" s="82"/>
      <c r="R2094" s="83"/>
      <c r="S2094" s="69"/>
      <c r="T2094" s="63"/>
      <c r="U2094" s="141"/>
      <c r="V2094" s="74"/>
      <c r="W2094" s="145"/>
      <c r="X2094" s="60"/>
      <c r="Y2094" s="31"/>
      <c r="AA2094" s="33"/>
      <c r="AB2094" s="31"/>
    </row>
    <row r="2095" spans="1:28" s="2" customFormat="1">
      <c r="A2095" s="27"/>
      <c r="B2095" s="31"/>
      <c r="D2095" s="1"/>
      <c r="J2095" s="29"/>
      <c r="K2095" s="39"/>
      <c r="L2095" s="35"/>
      <c r="M2095" s="81"/>
      <c r="N2095" s="82"/>
      <c r="O2095" s="83"/>
      <c r="P2095" s="84"/>
      <c r="Q2095" s="82"/>
      <c r="R2095" s="83"/>
      <c r="S2095" s="69"/>
      <c r="T2095" s="63"/>
      <c r="U2095" s="141"/>
      <c r="V2095" s="74"/>
      <c r="W2095" s="145"/>
      <c r="X2095" s="60"/>
      <c r="Y2095" s="31"/>
      <c r="AA2095" s="33"/>
      <c r="AB2095" s="31"/>
    </row>
    <row r="2096" spans="1:28" s="2" customFormat="1">
      <c r="A2096" s="27"/>
      <c r="B2096" s="31"/>
      <c r="D2096" s="1"/>
      <c r="J2096" s="29"/>
      <c r="K2096" s="39"/>
      <c r="L2096" s="35"/>
      <c r="M2096" s="81"/>
      <c r="N2096" s="82"/>
      <c r="O2096" s="83"/>
      <c r="P2096" s="84"/>
      <c r="Q2096" s="82"/>
      <c r="R2096" s="83"/>
      <c r="S2096" s="69"/>
      <c r="T2096" s="63"/>
      <c r="U2096" s="141"/>
      <c r="V2096" s="74"/>
      <c r="W2096" s="145"/>
      <c r="X2096" s="60"/>
      <c r="Y2096" s="31"/>
      <c r="AA2096" s="33"/>
      <c r="AB2096" s="31"/>
    </row>
    <row r="2097" spans="1:28" s="2" customFormat="1">
      <c r="A2097" s="27"/>
      <c r="B2097" s="31"/>
      <c r="D2097" s="1"/>
      <c r="J2097" s="29"/>
      <c r="K2097" s="39"/>
      <c r="L2097" s="35"/>
      <c r="M2097" s="81"/>
      <c r="N2097" s="82"/>
      <c r="O2097" s="83"/>
      <c r="P2097" s="84"/>
      <c r="Q2097" s="82"/>
      <c r="R2097" s="83"/>
      <c r="S2097" s="69"/>
      <c r="T2097" s="63"/>
      <c r="U2097" s="141"/>
      <c r="V2097" s="74"/>
      <c r="W2097" s="145"/>
      <c r="X2097" s="60"/>
      <c r="Y2097" s="31"/>
      <c r="AA2097" s="33"/>
      <c r="AB2097" s="31"/>
    </row>
    <row r="2098" spans="1:28" s="2" customFormat="1">
      <c r="A2098" s="27"/>
      <c r="B2098" s="31"/>
      <c r="D2098" s="1"/>
      <c r="J2098" s="29"/>
      <c r="K2098" s="39"/>
      <c r="L2098" s="35"/>
      <c r="M2098" s="81"/>
      <c r="N2098" s="82"/>
      <c r="O2098" s="83"/>
      <c r="P2098" s="84"/>
      <c r="Q2098" s="82"/>
      <c r="R2098" s="83"/>
      <c r="S2098" s="69"/>
      <c r="T2098" s="63"/>
      <c r="U2098" s="141"/>
      <c r="V2098" s="74"/>
      <c r="W2098" s="145"/>
      <c r="X2098" s="60"/>
      <c r="Y2098" s="31"/>
      <c r="AA2098" s="33"/>
      <c r="AB2098" s="31"/>
    </row>
    <row r="2099" spans="1:28" s="2" customFormat="1">
      <c r="A2099" s="27"/>
      <c r="B2099" s="31"/>
      <c r="D2099" s="1"/>
      <c r="J2099" s="29"/>
      <c r="K2099" s="39"/>
      <c r="L2099" s="35"/>
      <c r="M2099" s="81"/>
      <c r="N2099" s="82"/>
      <c r="O2099" s="83"/>
      <c r="P2099" s="84"/>
      <c r="Q2099" s="82"/>
      <c r="R2099" s="83"/>
      <c r="S2099" s="69"/>
      <c r="T2099" s="63"/>
      <c r="U2099" s="141"/>
      <c r="V2099" s="74"/>
      <c r="W2099" s="145"/>
      <c r="X2099" s="60"/>
      <c r="Y2099" s="31"/>
      <c r="AA2099" s="33"/>
      <c r="AB2099" s="31"/>
    </row>
    <row r="2100" spans="1:28" s="2" customFormat="1">
      <c r="A2100" s="27"/>
      <c r="B2100" s="31"/>
      <c r="D2100" s="1"/>
      <c r="J2100" s="29"/>
      <c r="K2100" s="39"/>
      <c r="L2100" s="35"/>
      <c r="M2100" s="81"/>
      <c r="N2100" s="82"/>
      <c r="O2100" s="83"/>
      <c r="P2100" s="84"/>
      <c r="Q2100" s="82"/>
      <c r="R2100" s="83"/>
      <c r="S2100" s="69"/>
      <c r="T2100" s="63"/>
      <c r="U2100" s="141"/>
      <c r="V2100" s="74"/>
      <c r="W2100" s="145"/>
      <c r="X2100" s="60"/>
      <c r="Y2100" s="31"/>
      <c r="AA2100" s="33"/>
      <c r="AB2100" s="31"/>
    </row>
    <row r="2101" spans="1:28" s="2" customFormat="1">
      <c r="A2101" s="27"/>
      <c r="B2101" s="31"/>
      <c r="D2101" s="1"/>
      <c r="J2101" s="29"/>
      <c r="K2101" s="39"/>
      <c r="L2101" s="35"/>
      <c r="M2101" s="81"/>
      <c r="N2101" s="82"/>
      <c r="O2101" s="83"/>
      <c r="P2101" s="84"/>
      <c r="Q2101" s="82"/>
      <c r="R2101" s="83"/>
      <c r="S2101" s="69"/>
      <c r="T2101" s="63"/>
      <c r="U2101" s="141"/>
      <c r="V2101" s="74"/>
      <c r="W2101" s="145"/>
      <c r="X2101" s="60"/>
      <c r="Y2101" s="31"/>
      <c r="AA2101" s="33"/>
      <c r="AB2101" s="31"/>
    </row>
    <row r="2102" spans="1:28" s="2" customFormat="1">
      <c r="A2102" s="27"/>
      <c r="B2102" s="31"/>
      <c r="D2102" s="1"/>
      <c r="J2102" s="29"/>
      <c r="K2102" s="39"/>
      <c r="L2102" s="35"/>
      <c r="M2102" s="81"/>
      <c r="N2102" s="82"/>
      <c r="O2102" s="83"/>
      <c r="P2102" s="84"/>
      <c r="Q2102" s="82"/>
      <c r="R2102" s="83"/>
      <c r="S2102" s="69"/>
      <c r="T2102" s="63"/>
      <c r="U2102" s="141"/>
      <c r="V2102" s="74"/>
      <c r="W2102" s="145"/>
      <c r="X2102" s="60"/>
      <c r="Y2102" s="31"/>
      <c r="AA2102" s="33"/>
      <c r="AB2102" s="31"/>
    </row>
    <row r="2103" spans="1:28" s="2" customFormat="1">
      <c r="A2103" s="27"/>
      <c r="B2103" s="31"/>
      <c r="D2103" s="1"/>
      <c r="J2103" s="29"/>
      <c r="K2103" s="39"/>
      <c r="L2103" s="35"/>
      <c r="M2103" s="81"/>
      <c r="N2103" s="82"/>
      <c r="O2103" s="83"/>
      <c r="P2103" s="84"/>
      <c r="Q2103" s="82"/>
      <c r="R2103" s="83"/>
      <c r="S2103" s="69"/>
      <c r="T2103" s="63"/>
      <c r="U2103" s="141"/>
      <c r="V2103" s="74"/>
      <c r="W2103" s="145"/>
      <c r="X2103" s="60"/>
      <c r="Y2103" s="31"/>
      <c r="AA2103" s="33"/>
      <c r="AB2103" s="31"/>
    </row>
    <row r="2104" spans="1:28" s="2" customFormat="1">
      <c r="A2104" s="27"/>
      <c r="B2104" s="31"/>
      <c r="D2104" s="1"/>
      <c r="J2104" s="29"/>
      <c r="K2104" s="39"/>
      <c r="L2104" s="35"/>
      <c r="M2104" s="81"/>
      <c r="N2104" s="82"/>
      <c r="O2104" s="83"/>
      <c r="P2104" s="84"/>
      <c r="Q2104" s="82"/>
      <c r="R2104" s="83"/>
      <c r="S2104" s="69"/>
      <c r="T2104" s="63"/>
      <c r="U2104" s="141"/>
      <c r="V2104" s="74"/>
      <c r="W2104" s="145"/>
      <c r="X2104" s="60"/>
      <c r="Y2104" s="31"/>
      <c r="AA2104" s="33"/>
      <c r="AB2104" s="31"/>
    </row>
    <row r="2105" spans="1:28" s="2" customFormat="1">
      <c r="A2105" s="27"/>
      <c r="B2105" s="31"/>
      <c r="D2105" s="1"/>
      <c r="J2105" s="29"/>
      <c r="K2105" s="39"/>
      <c r="L2105" s="35"/>
      <c r="M2105" s="81"/>
      <c r="N2105" s="82"/>
      <c r="O2105" s="83"/>
      <c r="P2105" s="84"/>
      <c r="Q2105" s="82"/>
      <c r="R2105" s="83"/>
      <c r="S2105" s="69"/>
      <c r="T2105" s="63"/>
      <c r="U2105" s="141"/>
      <c r="V2105" s="74"/>
      <c r="W2105" s="145"/>
      <c r="X2105" s="60"/>
      <c r="Y2105" s="31"/>
      <c r="AA2105" s="33"/>
      <c r="AB2105" s="31"/>
    </row>
    <row r="2106" spans="1:28" s="2" customFormat="1">
      <c r="A2106" s="27"/>
      <c r="B2106" s="31"/>
      <c r="D2106" s="1"/>
      <c r="J2106" s="29"/>
      <c r="K2106" s="39"/>
      <c r="L2106" s="35"/>
      <c r="M2106" s="81"/>
      <c r="N2106" s="82"/>
      <c r="O2106" s="83"/>
      <c r="P2106" s="84"/>
      <c r="Q2106" s="82"/>
      <c r="R2106" s="83"/>
      <c r="S2106" s="69"/>
      <c r="T2106" s="63"/>
      <c r="U2106" s="141"/>
      <c r="V2106" s="74"/>
      <c r="W2106" s="145"/>
      <c r="X2106" s="60"/>
      <c r="Y2106" s="31"/>
      <c r="AA2106" s="33"/>
      <c r="AB2106" s="31"/>
    </row>
    <row r="2107" spans="1:28" s="2" customFormat="1">
      <c r="A2107" s="27"/>
      <c r="B2107" s="31"/>
      <c r="D2107" s="1"/>
      <c r="J2107" s="29"/>
      <c r="K2107" s="39"/>
      <c r="L2107" s="35"/>
      <c r="M2107" s="81"/>
      <c r="N2107" s="82"/>
      <c r="O2107" s="83"/>
      <c r="P2107" s="84"/>
      <c r="Q2107" s="82"/>
      <c r="R2107" s="83"/>
      <c r="S2107" s="69"/>
      <c r="T2107" s="63"/>
      <c r="U2107" s="141"/>
      <c r="V2107" s="74"/>
      <c r="W2107" s="145"/>
      <c r="X2107" s="60"/>
      <c r="Y2107" s="31"/>
      <c r="AA2107" s="33"/>
      <c r="AB2107" s="31"/>
    </row>
    <row r="2108" spans="1:28" s="2" customFormat="1">
      <c r="A2108" s="27"/>
      <c r="B2108" s="31"/>
      <c r="D2108" s="1"/>
      <c r="J2108" s="29"/>
      <c r="K2108" s="39"/>
      <c r="L2108" s="35"/>
      <c r="M2108" s="81"/>
      <c r="N2108" s="82"/>
      <c r="O2108" s="83"/>
      <c r="P2108" s="84"/>
      <c r="Q2108" s="82"/>
      <c r="R2108" s="83"/>
      <c r="S2108" s="69"/>
      <c r="T2108" s="63"/>
      <c r="U2108" s="141"/>
      <c r="V2108" s="74"/>
      <c r="W2108" s="145"/>
      <c r="X2108" s="60"/>
      <c r="Y2108" s="31"/>
      <c r="AA2108" s="33"/>
      <c r="AB2108" s="31"/>
    </row>
    <row r="2109" spans="1:28" s="2" customFormat="1">
      <c r="A2109" s="27"/>
      <c r="B2109" s="31"/>
      <c r="D2109" s="1"/>
      <c r="J2109" s="29"/>
      <c r="K2109" s="39"/>
      <c r="L2109" s="35"/>
      <c r="M2109" s="81"/>
      <c r="N2109" s="82"/>
      <c r="O2109" s="83"/>
      <c r="P2109" s="84"/>
      <c r="Q2109" s="82"/>
      <c r="R2109" s="83"/>
      <c r="S2109" s="69"/>
      <c r="T2109" s="63"/>
      <c r="U2109" s="141"/>
      <c r="V2109" s="74"/>
      <c r="W2109" s="145"/>
      <c r="X2109" s="60"/>
      <c r="Y2109" s="31"/>
      <c r="AA2109" s="33"/>
      <c r="AB2109" s="31"/>
    </row>
    <row r="2110" spans="1:28" s="2" customFormat="1">
      <c r="A2110" s="27"/>
      <c r="B2110" s="31"/>
      <c r="D2110" s="1"/>
      <c r="J2110" s="29"/>
      <c r="K2110" s="39"/>
      <c r="L2110" s="35"/>
      <c r="M2110" s="81"/>
      <c r="N2110" s="82"/>
      <c r="O2110" s="83"/>
      <c r="P2110" s="84"/>
      <c r="Q2110" s="82"/>
      <c r="R2110" s="83"/>
      <c r="S2110" s="69"/>
      <c r="T2110" s="63"/>
      <c r="U2110" s="141"/>
      <c r="V2110" s="74"/>
      <c r="W2110" s="145"/>
      <c r="X2110" s="60"/>
      <c r="Y2110" s="31"/>
      <c r="AA2110" s="33"/>
      <c r="AB2110" s="31"/>
    </row>
    <row r="2111" spans="1:28" s="2" customFormat="1">
      <c r="A2111" s="27"/>
      <c r="B2111" s="31"/>
      <c r="D2111" s="1"/>
      <c r="J2111" s="29"/>
      <c r="K2111" s="39"/>
      <c r="L2111" s="35"/>
      <c r="M2111" s="81"/>
      <c r="N2111" s="82"/>
      <c r="O2111" s="83"/>
      <c r="P2111" s="84"/>
      <c r="Q2111" s="82"/>
      <c r="R2111" s="83"/>
      <c r="S2111" s="69"/>
      <c r="T2111" s="63"/>
      <c r="U2111" s="141"/>
      <c r="V2111" s="74"/>
      <c r="W2111" s="145"/>
      <c r="X2111" s="60"/>
      <c r="Y2111" s="31"/>
      <c r="AA2111" s="33"/>
      <c r="AB2111" s="31"/>
    </row>
    <row r="2112" spans="1:28" s="2" customFormat="1">
      <c r="A2112" s="27"/>
      <c r="B2112" s="31"/>
      <c r="D2112" s="1"/>
      <c r="J2112" s="29"/>
      <c r="K2112" s="39"/>
      <c r="L2112" s="35"/>
      <c r="M2112" s="81"/>
      <c r="N2112" s="82"/>
      <c r="O2112" s="83"/>
      <c r="P2112" s="84"/>
      <c r="Q2112" s="82"/>
      <c r="R2112" s="83"/>
      <c r="S2112" s="69"/>
      <c r="T2112" s="63"/>
      <c r="U2112" s="141"/>
      <c r="V2112" s="74"/>
      <c r="W2112" s="145"/>
      <c r="X2112" s="60"/>
      <c r="Y2112" s="31"/>
      <c r="AA2112" s="33"/>
      <c r="AB2112" s="31"/>
    </row>
    <row r="2113" spans="1:28" s="2" customFormat="1">
      <c r="A2113" s="27"/>
      <c r="B2113" s="31"/>
      <c r="D2113" s="1"/>
      <c r="J2113" s="29"/>
      <c r="K2113" s="39"/>
      <c r="L2113" s="35"/>
      <c r="M2113" s="81"/>
      <c r="N2113" s="82"/>
      <c r="O2113" s="83"/>
      <c r="P2113" s="84"/>
      <c r="Q2113" s="82"/>
      <c r="R2113" s="83"/>
      <c r="S2113" s="69"/>
      <c r="T2113" s="63"/>
      <c r="U2113" s="141"/>
      <c r="V2113" s="74"/>
      <c r="W2113" s="145"/>
      <c r="X2113" s="60"/>
      <c r="Y2113" s="31"/>
      <c r="AA2113" s="33"/>
      <c r="AB2113" s="31"/>
    </row>
    <row r="2114" spans="1:28" s="2" customFormat="1">
      <c r="A2114" s="27"/>
      <c r="B2114" s="31"/>
      <c r="D2114" s="1"/>
      <c r="J2114" s="29"/>
      <c r="K2114" s="39"/>
      <c r="L2114" s="35"/>
      <c r="M2114" s="81"/>
      <c r="N2114" s="82"/>
      <c r="O2114" s="83"/>
      <c r="P2114" s="84"/>
      <c r="Q2114" s="82"/>
      <c r="R2114" s="83"/>
      <c r="S2114" s="69"/>
      <c r="T2114" s="63"/>
      <c r="U2114" s="141"/>
      <c r="V2114" s="74"/>
      <c r="W2114" s="145"/>
      <c r="X2114" s="60"/>
      <c r="Y2114" s="31"/>
      <c r="AA2114" s="33"/>
      <c r="AB2114" s="31"/>
    </row>
    <row r="2115" spans="1:28" s="2" customFormat="1">
      <c r="A2115" s="27"/>
      <c r="B2115" s="31"/>
      <c r="D2115" s="1"/>
      <c r="J2115" s="29"/>
      <c r="K2115" s="39"/>
      <c r="L2115" s="35"/>
      <c r="M2115" s="81"/>
      <c r="N2115" s="82"/>
      <c r="O2115" s="83"/>
      <c r="P2115" s="84"/>
      <c r="Q2115" s="82"/>
      <c r="R2115" s="83"/>
      <c r="S2115" s="69"/>
      <c r="T2115" s="63"/>
      <c r="U2115" s="141"/>
      <c r="V2115" s="74"/>
      <c r="W2115" s="145"/>
      <c r="X2115" s="60"/>
      <c r="Y2115" s="31"/>
      <c r="AA2115" s="33"/>
      <c r="AB2115" s="31"/>
    </row>
    <row r="2116" spans="1:28" s="2" customFormat="1">
      <c r="A2116" s="27"/>
      <c r="B2116" s="31"/>
      <c r="D2116" s="1"/>
      <c r="J2116" s="29"/>
      <c r="K2116" s="39"/>
      <c r="L2116" s="35"/>
      <c r="M2116" s="81"/>
      <c r="N2116" s="82"/>
      <c r="O2116" s="83"/>
      <c r="P2116" s="84"/>
      <c r="Q2116" s="82"/>
      <c r="R2116" s="83"/>
      <c r="S2116" s="69"/>
      <c r="T2116" s="63"/>
      <c r="U2116" s="141"/>
      <c r="V2116" s="74"/>
      <c r="W2116" s="145"/>
      <c r="X2116" s="60"/>
      <c r="Y2116" s="31"/>
      <c r="AA2116" s="33"/>
      <c r="AB2116" s="31"/>
    </row>
    <row r="2117" spans="1:28" s="2" customFormat="1">
      <c r="A2117" s="27"/>
      <c r="B2117" s="31"/>
      <c r="D2117" s="1"/>
      <c r="J2117" s="29"/>
      <c r="K2117" s="39"/>
      <c r="L2117" s="35"/>
      <c r="M2117" s="81"/>
      <c r="N2117" s="82"/>
      <c r="O2117" s="83"/>
      <c r="P2117" s="84"/>
      <c r="Q2117" s="82"/>
      <c r="R2117" s="83"/>
      <c r="S2117" s="69"/>
      <c r="T2117" s="63"/>
      <c r="U2117" s="141"/>
      <c r="V2117" s="74"/>
      <c r="W2117" s="145"/>
      <c r="X2117" s="60"/>
      <c r="Y2117" s="31"/>
      <c r="AA2117" s="33"/>
      <c r="AB2117" s="31"/>
    </row>
    <row r="2118" spans="1:28" s="2" customFormat="1">
      <c r="A2118" s="27"/>
      <c r="B2118" s="31"/>
      <c r="D2118" s="1"/>
      <c r="J2118" s="29"/>
      <c r="K2118" s="39"/>
      <c r="L2118" s="35"/>
      <c r="M2118" s="81"/>
      <c r="N2118" s="82"/>
      <c r="O2118" s="83"/>
      <c r="P2118" s="84"/>
      <c r="Q2118" s="82"/>
      <c r="R2118" s="83"/>
      <c r="S2118" s="69"/>
      <c r="T2118" s="63"/>
      <c r="U2118" s="141"/>
      <c r="V2118" s="74"/>
      <c r="W2118" s="145"/>
      <c r="X2118" s="60"/>
      <c r="Y2118" s="31"/>
      <c r="AA2118" s="33"/>
      <c r="AB2118" s="31"/>
    </row>
    <row r="2119" spans="1:28" s="2" customFormat="1">
      <c r="A2119" s="27"/>
      <c r="B2119" s="31"/>
      <c r="D2119" s="1"/>
      <c r="J2119" s="29"/>
      <c r="K2119" s="39"/>
      <c r="L2119" s="35"/>
      <c r="M2119" s="81"/>
      <c r="N2119" s="82"/>
      <c r="O2119" s="83"/>
      <c r="P2119" s="84"/>
      <c r="Q2119" s="82"/>
      <c r="R2119" s="83"/>
      <c r="S2119" s="69"/>
      <c r="T2119" s="63"/>
      <c r="U2119" s="141"/>
      <c r="V2119" s="74"/>
      <c r="W2119" s="145"/>
      <c r="X2119" s="60"/>
      <c r="Y2119" s="31"/>
      <c r="AA2119" s="33"/>
      <c r="AB2119" s="31"/>
    </row>
    <row r="2120" spans="1:28" s="2" customFormat="1">
      <c r="A2120" s="27"/>
      <c r="B2120" s="31"/>
      <c r="D2120" s="1"/>
      <c r="J2120" s="29"/>
      <c r="K2120" s="39"/>
      <c r="L2120" s="35"/>
      <c r="M2120" s="81"/>
      <c r="N2120" s="82"/>
      <c r="O2120" s="83"/>
      <c r="P2120" s="84"/>
      <c r="Q2120" s="82"/>
      <c r="R2120" s="83"/>
      <c r="S2120" s="69"/>
      <c r="T2120" s="63"/>
      <c r="U2120" s="141"/>
      <c r="V2120" s="74"/>
      <c r="W2120" s="145"/>
      <c r="X2120" s="60"/>
      <c r="Y2120" s="31"/>
      <c r="AA2120" s="33"/>
      <c r="AB2120" s="31"/>
    </row>
    <row r="2121" spans="1:28" s="2" customFormat="1">
      <c r="A2121" s="27"/>
      <c r="B2121" s="31"/>
      <c r="D2121" s="1"/>
      <c r="J2121" s="29"/>
      <c r="K2121" s="39"/>
      <c r="L2121" s="35"/>
      <c r="M2121" s="81"/>
      <c r="N2121" s="82"/>
      <c r="O2121" s="83"/>
      <c r="P2121" s="84"/>
      <c r="Q2121" s="82"/>
      <c r="R2121" s="83"/>
      <c r="S2121" s="69"/>
      <c r="T2121" s="63"/>
      <c r="U2121" s="141"/>
      <c r="V2121" s="74"/>
      <c r="W2121" s="145"/>
      <c r="X2121" s="60"/>
      <c r="Y2121" s="31"/>
      <c r="AA2121" s="33"/>
      <c r="AB2121" s="31"/>
    </row>
    <row r="2122" spans="1:28" s="2" customFormat="1">
      <c r="A2122" s="27"/>
      <c r="B2122" s="31"/>
      <c r="D2122" s="1"/>
      <c r="J2122" s="29"/>
      <c r="K2122" s="39"/>
      <c r="L2122" s="35"/>
      <c r="M2122" s="81"/>
      <c r="N2122" s="82"/>
      <c r="O2122" s="83"/>
      <c r="P2122" s="84"/>
      <c r="Q2122" s="82"/>
      <c r="R2122" s="83"/>
      <c r="S2122" s="69"/>
      <c r="T2122" s="63"/>
      <c r="U2122" s="141"/>
      <c r="V2122" s="74"/>
      <c r="W2122" s="145"/>
      <c r="X2122" s="60"/>
      <c r="Y2122" s="31"/>
      <c r="AA2122" s="33"/>
      <c r="AB2122" s="31"/>
    </row>
    <row r="2123" spans="1:28" s="2" customFormat="1">
      <c r="A2123" s="27"/>
      <c r="B2123" s="31"/>
      <c r="D2123" s="1"/>
      <c r="J2123" s="29"/>
      <c r="K2123" s="39"/>
      <c r="L2123" s="35"/>
      <c r="M2123" s="81"/>
      <c r="N2123" s="82"/>
      <c r="O2123" s="83"/>
      <c r="P2123" s="84"/>
      <c r="Q2123" s="82"/>
      <c r="R2123" s="83"/>
      <c r="S2123" s="69"/>
      <c r="T2123" s="63"/>
      <c r="U2123" s="141"/>
      <c r="V2123" s="74"/>
      <c r="W2123" s="145"/>
      <c r="X2123" s="60"/>
      <c r="Y2123" s="31"/>
      <c r="AA2123" s="33"/>
      <c r="AB2123" s="31"/>
    </row>
    <row r="2124" spans="1:28" s="2" customFormat="1">
      <c r="A2124" s="27"/>
      <c r="B2124" s="31"/>
      <c r="D2124" s="1"/>
      <c r="J2124" s="29"/>
      <c r="K2124" s="39"/>
      <c r="L2124" s="35"/>
      <c r="M2124" s="81"/>
      <c r="N2124" s="82"/>
      <c r="O2124" s="83"/>
      <c r="P2124" s="84"/>
      <c r="Q2124" s="82"/>
      <c r="R2124" s="83"/>
      <c r="S2124" s="69"/>
      <c r="T2124" s="63"/>
      <c r="U2124" s="141"/>
      <c r="V2124" s="74"/>
      <c r="W2124" s="145"/>
      <c r="X2124" s="60"/>
      <c r="Y2124" s="31"/>
      <c r="AA2124" s="33"/>
      <c r="AB2124" s="31"/>
    </row>
    <row r="2125" spans="1:28" s="2" customFormat="1">
      <c r="A2125" s="27"/>
      <c r="B2125" s="31"/>
      <c r="D2125" s="1"/>
      <c r="J2125" s="29"/>
      <c r="K2125" s="39"/>
      <c r="L2125" s="35"/>
      <c r="M2125" s="81"/>
      <c r="N2125" s="82"/>
      <c r="O2125" s="83"/>
      <c r="P2125" s="84"/>
      <c r="Q2125" s="82"/>
      <c r="R2125" s="83"/>
      <c r="S2125" s="69"/>
      <c r="T2125" s="63"/>
      <c r="U2125" s="141"/>
      <c r="V2125" s="74"/>
      <c r="W2125" s="145"/>
      <c r="X2125" s="60"/>
      <c r="Y2125" s="31"/>
      <c r="AA2125" s="33"/>
      <c r="AB2125" s="31"/>
    </row>
    <row r="2126" spans="1:28" s="2" customFormat="1">
      <c r="A2126" s="27"/>
      <c r="B2126" s="31"/>
      <c r="D2126" s="1"/>
      <c r="J2126" s="29"/>
      <c r="K2126" s="39"/>
      <c r="L2126" s="35"/>
      <c r="M2126" s="81"/>
      <c r="N2126" s="82"/>
      <c r="O2126" s="83"/>
      <c r="P2126" s="84"/>
      <c r="Q2126" s="82"/>
      <c r="R2126" s="83"/>
      <c r="S2126" s="69"/>
      <c r="T2126" s="63"/>
      <c r="U2126" s="141"/>
      <c r="V2126" s="74"/>
      <c r="W2126" s="145"/>
      <c r="X2126" s="60"/>
      <c r="Y2126" s="31"/>
      <c r="AA2126" s="33"/>
      <c r="AB2126" s="31"/>
    </row>
    <row r="2127" spans="1:28" s="2" customFormat="1">
      <c r="A2127" s="27"/>
      <c r="B2127" s="31"/>
      <c r="D2127" s="1"/>
      <c r="J2127" s="29"/>
      <c r="K2127" s="39"/>
      <c r="L2127" s="35"/>
      <c r="M2127" s="81"/>
      <c r="N2127" s="82"/>
      <c r="O2127" s="83"/>
      <c r="P2127" s="84"/>
      <c r="Q2127" s="82"/>
      <c r="R2127" s="83"/>
      <c r="S2127" s="69"/>
      <c r="T2127" s="63"/>
      <c r="U2127" s="141"/>
      <c r="V2127" s="74"/>
      <c r="W2127" s="145"/>
      <c r="X2127" s="60"/>
      <c r="Y2127" s="31"/>
      <c r="AA2127" s="33"/>
      <c r="AB2127" s="31"/>
    </row>
    <row r="2128" spans="1:28" s="2" customFormat="1">
      <c r="A2128" s="27"/>
      <c r="B2128" s="31"/>
      <c r="D2128" s="1"/>
      <c r="J2128" s="29"/>
      <c r="K2128" s="39"/>
      <c r="L2128" s="35"/>
      <c r="M2128" s="81"/>
      <c r="N2128" s="82"/>
      <c r="O2128" s="83"/>
      <c r="P2128" s="84"/>
      <c r="Q2128" s="82"/>
      <c r="R2128" s="83"/>
      <c r="S2128" s="69"/>
      <c r="T2128" s="63"/>
      <c r="U2128" s="141"/>
      <c r="V2128" s="74"/>
      <c r="W2128" s="145"/>
      <c r="X2128" s="60"/>
      <c r="Y2128" s="31"/>
      <c r="AA2128" s="33"/>
      <c r="AB2128" s="31"/>
    </row>
    <row r="2129" spans="1:28" s="2" customFormat="1">
      <c r="A2129" s="27"/>
      <c r="B2129" s="31"/>
      <c r="D2129" s="1"/>
      <c r="J2129" s="29"/>
      <c r="K2129" s="39"/>
      <c r="L2129" s="35"/>
      <c r="M2129" s="81"/>
      <c r="N2129" s="82"/>
      <c r="O2129" s="83"/>
      <c r="P2129" s="84"/>
      <c r="Q2129" s="82"/>
      <c r="R2129" s="83"/>
      <c r="S2129" s="69"/>
      <c r="T2129" s="63"/>
      <c r="U2129" s="141"/>
      <c r="V2129" s="74"/>
      <c r="W2129" s="145"/>
      <c r="X2129" s="60"/>
      <c r="Y2129" s="31"/>
      <c r="AA2129" s="33"/>
      <c r="AB2129" s="31"/>
    </row>
    <row r="2130" spans="1:28" s="2" customFormat="1">
      <c r="A2130" s="27"/>
      <c r="B2130" s="31"/>
      <c r="D2130" s="1"/>
      <c r="J2130" s="29"/>
      <c r="K2130" s="39"/>
      <c r="L2130" s="35"/>
      <c r="M2130" s="81"/>
      <c r="N2130" s="82"/>
      <c r="O2130" s="83"/>
      <c r="P2130" s="84"/>
      <c r="Q2130" s="82"/>
      <c r="R2130" s="83"/>
      <c r="S2130" s="69"/>
      <c r="T2130" s="63"/>
      <c r="U2130" s="141"/>
      <c r="V2130" s="74"/>
      <c r="W2130" s="145"/>
      <c r="X2130" s="60"/>
      <c r="Y2130" s="31"/>
      <c r="AA2130" s="33"/>
      <c r="AB2130" s="31"/>
    </row>
    <row r="2131" spans="1:28" s="2" customFormat="1">
      <c r="A2131" s="27"/>
      <c r="B2131" s="31"/>
      <c r="D2131" s="1"/>
      <c r="J2131" s="29"/>
      <c r="K2131" s="39"/>
      <c r="L2131" s="35"/>
      <c r="M2131" s="81"/>
      <c r="N2131" s="82"/>
      <c r="O2131" s="83"/>
      <c r="P2131" s="84"/>
      <c r="Q2131" s="82"/>
      <c r="R2131" s="83"/>
      <c r="S2131" s="69"/>
      <c r="T2131" s="63"/>
      <c r="U2131" s="141"/>
      <c r="V2131" s="74"/>
      <c r="W2131" s="145"/>
      <c r="X2131" s="60"/>
      <c r="Y2131" s="31"/>
      <c r="AA2131" s="33"/>
      <c r="AB2131" s="31"/>
    </row>
    <row r="2132" spans="1:28" s="2" customFormat="1">
      <c r="A2132" s="27"/>
      <c r="B2132" s="31"/>
      <c r="D2132" s="1"/>
      <c r="J2132" s="29"/>
      <c r="K2132" s="39"/>
      <c r="L2132" s="35"/>
      <c r="M2132" s="81"/>
      <c r="N2132" s="82"/>
      <c r="O2132" s="83"/>
      <c r="P2132" s="84"/>
      <c r="Q2132" s="82"/>
      <c r="R2132" s="83"/>
      <c r="S2132" s="69"/>
      <c r="T2132" s="63"/>
      <c r="U2132" s="141"/>
      <c r="V2132" s="74"/>
      <c r="W2132" s="145"/>
      <c r="X2132" s="60"/>
      <c r="Y2132" s="31"/>
      <c r="AA2132" s="33"/>
      <c r="AB2132" s="31"/>
    </row>
    <row r="2133" spans="1:28" s="2" customFormat="1">
      <c r="A2133" s="27"/>
      <c r="B2133" s="31"/>
      <c r="D2133" s="1"/>
      <c r="J2133" s="29"/>
      <c r="K2133" s="39"/>
      <c r="L2133" s="35"/>
      <c r="M2133" s="81"/>
      <c r="N2133" s="82"/>
      <c r="O2133" s="83"/>
      <c r="P2133" s="84"/>
      <c r="Q2133" s="82"/>
      <c r="R2133" s="83"/>
      <c r="S2133" s="69"/>
      <c r="T2133" s="63"/>
      <c r="U2133" s="141"/>
      <c r="V2133" s="74"/>
      <c r="W2133" s="145"/>
      <c r="X2133" s="60"/>
      <c r="Y2133" s="31"/>
      <c r="AA2133" s="33"/>
      <c r="AB2133" s="31"/>
    </row>
    <row r="2134" spans="1:28" s="2" customFormat="1">
      <c r="A2134" s="27"/>
      <c r="B2134" s="31"/>
      <c r="D2134" s="1"/>
      <c r="J2134" s="29"/>
      <c r="K2134" s="39"/>
      <c r="L2134" s="35"/>
      <c r="M2134" s="81"/>
      <c r="N2134" s="82"/>
      <c r="O2134" s="83"/>
      <c r="P2134" s="84"/>
      <c r="Q2134" s="82"/>
      <c r="R2134" s="83"/>
      <c r="S2134" s="69"/>
      <c r="T2134" s="63"/>
      <c r="U2134" s="141"/>
      <c r="V2134" s="74"/>
      <c r="W2134" s="145"/>
      <c r="X2134" s="60"/>
      <c r="Y2134" s="31"/>
      <c r="AA2134" s="33"/>
      <c r="AB2134" s="31"/>
    </row>
    <row r="2135" spans="1:28" s="2" customFormat="1">
      <c r="A2135" s="27"/>
      <c r="B2135" s="31"/>
      <c r="D2135" s="1"/>
      <c r="J2135" s="29"/>
      <c r="K2135" s="39"/>
      <c r="L2135" s="35"/>
      <c r="M2135" s="81"/>
      <c r="N2135" s="82"/>
      <c r="O2135" s="83"/>
      <c r="P2135" s="84"/>
      <c r="Q2135" s="82"/>
      <c r="R2135" s="83"/>
      <c r="S2135" s="69"/>
      <c r="T2135" s="63"/>
      <c r="U2135" s="141"/>
      <c r="V2135" s="74"/>
      <c r="W2135" s="145"/>
      <c r="X2135" s="60"/>
      <c r="Y2135" s="31"/>
      <c r="AA2135" s="33"/>
      <c r="AB2135" s="31"/>
    </row>
    <row r="2136" spans="1:28" s="2" customFormat="1">
      <c r="A2136" s="27"/>
      <c r="B2136" s="31"/>
      <c r="D2136" s="1"/>
      <c r="J2136" s="29"/>
      <c r="K2136" s="39"/>
      <c r="L2136" s="35"/>
      <c r="M2136" s="81"/>
      <c r="N2136" s="82"/>
      <c r="O2136" s="83"/>
      <c r="P2136" s="84"/>
      <c r="Q2136" s="82"/>
      <c r="R2136" s="83"/>
      <c r="S2136" s="69"/>
      <c r="T2136" s="63"/>
      <c r="U2136" s="141"/>
      <c r="V2136" s="74"/>
      <c r="W2136" s="145"/>
      <c r="X2136" s="60"/>
      <c r="Y2136" s="31"/>
      <c r="AA2136" s="33"/>
      <c r="AB2136" s="31"/>
    </row>
    <row r="2137" spans="1:28" s="2" customFormat="1">
      <c r="A2137" s="27"/>
      <c r="B2137" s="31"/>
      <c r="D2137" s="1"/>
      <c r="J2137" s="29"/>
      <c r="K2137" s="39"/>
      <c r="L2137" s="35"/>
      <c r="M2137" s="81"/>
      <c r="N2137" s="82"/>
      <c r="O2137" s="83"/>
      <c r="P2137" s="84"/>
      <c r="Q2137" s="82"/>
      <c r="R2137" s="83"/>
      <c r="S2137" s="69"/>
      <c r="T2137" s="63"/>
      <c r="U2137" s="141"/>
      <c r="V2137" s="74"/>
      <c r="W2137" s="145"/>
      <c r="X2137" s="60"/>
      <c r="Y2137" s="31"/>
      <c r="AA2137" s="33"/>
      <c r="AB2137" s="31"/>
    </row>
    <row r="2138" spans="1:28" s="2" customFormat="1">
      <c r="A2138" s="27"/>
      <c r="B2138" s="31"/>
      <c r="D2138" s="1"/>
      <c r="J2138" s="29"/>
      <c r="K2138" s="39"/>
      <c r="L2138" s="35"/>
      <c r="M2138" s="81"/>
      <c r="N2138" s="82"/>
      <c r="O2138" s="83"/>
      <c r="P2138" s="84"/>
      <c r="Q2138" s="82"/>
      <c r="R2138" s="83"/>
      <c r="S2138" s="69"/>
      <c r="T2138" s="63"/>
      <c r="U2138" s="141"/>
      <c r="V2138" s="74"/>
      <c r="W2138" s="145"/>
      <c r="X2138" s="60"/>
      <c r="Y2138" s="31"/>
      <c r="AA2138" s="33"/>
      <c r="AB2138" s="31"/>
    </row>
    <row r="2139" spans="1:28" s="2" customFormat="1">
      <c r="A2139" s="27"/>
      <c r="B2139" s="31"/>
      <c r="D2139" s="1"/>
      <c r="J2139" s="29"/>
      <c r="K2139" s="39"/>
      <c r="L2139" s="35"/>
      <c r="M2139" s="81"/>
      <c r="N2139" s="82"/>
      <c r="O2139" s="83"/>
      <c r="P2139" s="84"/>
      <c r="Q2139" s="82"/>
      <c r="R2139" s="83"/>
      <c r="S2139" s="69"/>
      <c r="T2139" s="63"/>
      <c r="U2139" s="141"/>
      <c r="V2139" s="74"/>
      <c r="W2139" s="145"/>
      <c r="X2139" s="60"/>
      <c r="Y2139" s="31"/>
      <c r="AA2139" s="33"/>
      <c r="AB2139" s="31"/>
    </row>
    <row r="2140" spans="1:28" s="2" customFormat="1">
      <c r="A2140" s="27"/>
      <c r="B2140" s="31"/>
      <c r="D2140" s="1"/>
      <c r="J2140" s="29"/>
      <c r="K2140" s="39"/>
      <c r="L2140" s="35"/>
      <c r="M2140" s="81"/>
      <c r="N2140" s="82"/>
      <c r="O2140" s="83"/>
      <c r="P2140" s="84"/>
      <c r="Q2140" s="82"/>
      <c r="R2140" s="83"/>
      <c r="S2140" s="69"/>
      <c r="T2140" s="63"/>
      <c r="U2140" s="141"/>
      <c r="V2140" s="74"/>
      <c r="W2140" s="145"/>
      <c r="X2140" s="60"/>
      <c r="Y2140" s="31"/>
      <c r="AA2140" s="33"/>
      <c r="AB2140" s="31"/>
    </row>
    <row r="2141" spans="1:28" s="2" customFormat="1">
      <c r="A2141" s="27"/>
      <c r="B2141" s="31"/>
      <c r="D2141" s="1"/>
      <c r="J2141" s="29"/>
      <c r="K2141" s="39"/>
      <c r="L2141" s="35"/>
      <c r="M2141" s="81"/>
      <c r="N2141" s="82"/>
      <c r="O2141" s="83"/>
      <c r="P2141" s="84"/>
      <c r="Q2141" s="82"/>
      <c r="R2141" s="83"/>
      <c r="S2141" s="69"/>
      <c r="T2141" s="63"/>
      <c r="U2141" s="141"/>
      <c r="V2141" s="74"/>
      <c r="W2141" s="145"/>
      <c r="X2141" s="60"/>
      <c r="Y2141" s="31"/>
      <c r="AA2141" s="33"/>
      <c r="AB2141" s="31"/>
    </row>
    <row r="2142" spans="1:28" s="2" customFormat="1">
      <c r="A2142" s="27"/>
      <c r="B2142" s="31"/>
      <c r="D2142" s="1"/>
      <c r="J2142" s="29"/>
      <c r="K2142" s="39"/>
      <c r="L2142" s="35"/>
      <c r="M2142" s="81"/>
      <c r="N2142" s="82"/>
      <c r="O2142" s="83"/>
      <c r="P2142" s="84"/>
      <c r="Q2142" s="82"/>
      <c r="R2142" s="83"/>
      <c r="S2142" s="69"/>
      <c r="T2142" s="63"/>
      <c r="U2142" s="141"/>
      <c r="V2142" s="74"/>
      <c r="W2142" s="145"/>
      <c r="X2142" s="60"/>
      <c r="Y2142" s="31"/>
      <c r="AA2142" s="33"/>
      <c r="AB2142" s="31"/>
    </row>
    <row r="2143" spans="1:28" s="2" customFormat="1">
      <c r="A2143" s="27"/>
      <c r="B2143" s="31"/>
      <c r="D2143" s="1"/>
      <c r="J2143" s="29"/>
      <c r="K2143" s="39"/>
      <c r="L2143" s="35"/>
      <c r="M2143" s="81"/>
      <c r="N2143" s="82"/>
      <c r="O2143" s="83"/>
      <c r="P2143" s="84"/>
      <c r="Q2143" s="82"/>
      <c r="R2143" s="83"/>
      <c r="S2143" s="69"/>
      <c r="T2143" s="63"/>
      <c r="U2143" s="141"/>
      <c r="V2143" s="74"/>
      <c r="W2143" s="145"/>
      <c r="X2143" s="60"/>
      <c r="Y2143" s="31"/>
      <c r="AA2143" s="33"/>
      <c r="AB2143" s="31"/>
    </row>
    <row r="2144" spans="1:28" s="2" customFormat="1">
      <c r="A2144" s="27"/>
      <c r="B2144" s="31"/>
      <c r="D2144" s="1"/>
      <c r="J2144" s="29"/>
      <c r="K2144" s="39"/>
      <c r="L2144" s="35"/>
      <c r="M2144" s="81"/>
      <c r="N2144" s="82"/>
      <c r="O2144" s="83"/>
      <c r="P2144" s="84"/>
      <c r="Q2144" s="82"/>
      <c r="R2144" s="83"/>
      <c r="S2144" s="69"/>
      <c r="T2144" s="63"/>
      <c r="U2144" s="141"/>
      <c r="V2144" s="74"/>
      <c r="W2144" s="145"/>
      <c r="X2144" s="60"/>
      <c r="Y2144" s="31"/>
      <c r="AA2144" s="33"/>
      <c r="AB2144" s="31"/>
    </row>
    <row r="2145" spans="1:28" s="2" customFormat="1">
      <c r="A2145" s="27"/>
      <c r="B2145" s="31"/>
      <c r="D2145" s="1"/>
      <c r="J2145" s="29"/>
      <c r="K2145" s="39"/>
      <c r="L2145" s="35"/>
      <c r="M2145" s="81"/>
      <c r="N2145" s="82"/>
      <c r="O2145" s="83"/>
      <c r="P2145" s="84"/>
      <c r="Q2145" s="82"/>
      <c r="R2145" s="83"/>
      <c r="S2145" s="69"/>
      <c r="T2145" s="63"/>
      <c r="U2145" s="141"/>
      <c r="V2145" s="74"/>
      <c r="W2145" s="145"/>
      <c r="X2145" s="60"/>
      <c r="Y2145" s="31"/>
      <c r="AA2145" s="33"/>
      <c r="AB2145" s="31"/>
    </row>
    <row r="2146" spans="1:28" s="2" customFormat="1">
      <c r="A2146" s="27"/>
      <c r="B2146" s="31"/>
      <c r="D2146" s="1"/>
      <c r="J2146" s="29"/>
      <c r="K2146" s="39"/>
      <c r="L2146" s="35"/>
      <c r="M2146" s="81"/>
      <c r="N2146" s="82"/>
      <c r="O2146" s="83"/>
      <c r="P2146" s="84"/>
      <c r="Q2146" s="82"/>
      <c r="R2146" s="83"/>
      <c r="S2146" s="69"/>
      <c r="T2146" s="63"/>
      <c r="U2146" s="141"/>
      <c r="V2146" s="74"/>
      <c r="W2146" s="145"/>
      <c r="X2146" s="60"/>
      <c r="Y2146" s="31"/>
      <c r="AA2146" s="33"/>
      <c r="AB2146" s="31"/>
    </row>
    <row r="2147" spans="1:28" s="2" customFormat="1">
      <c r="A2147" s="27"/>
      <c r="B2147" s="31"/>
      <c r="D2147" s="1"/>
      <c r="J2147" s="29"/>
      <c r="K2147" s="39"/>
      <c r="L2147" s="35"/>
      <c r="M2147" s="81"/>
      <c r="N2147" s="82"/>
      <c r="O2147" s="83"/>
      <c r="P2147" s="84"/>
      <c r="Q2147" s="82"/>
      <c r="R2147" s="83"/>
      <c r="S2147" s="69"/>
      <c r="T2147" s="63"/>
      <c r="U2147" s="141"/>
      <c r="V2147" s="74"/>
      <c r="W2147" s="145"/>
      <c r="X2147" s="60"/>
      <c r="Y2147" s="31"/>
      <c r="AA2147" s="33"/>
      <c r="AB2147" s="31"/>
    </row>
    <row r="2148" spans="1:28" s="2" customFormat="1">
      <c r="A2148" s="27"/>
      <c r="B2148" s="31"/>
      <c r="D2148" s="1"/>
      <c r="J2148" s="29"/>
      <c r="K2148" s="39"/>
      <c r="L2148" s="35"/>
      <c r="M2148" s="81"/>
      <c r="N2148" s="82"/>
      <c r="O2148" s="83"/>
      <c r="P2148" s="84"/>
      <c r="Q2148" s="82"/>
      <c r="R2148" s="83"/>
      <c r="S2148" s="69"/>
      <c r="T2148" s="63"/>
      <c r="U2148" s="141"/>
      <c r="V2148" s="74"/>
      <c r="W2148" s="145"/>
      <c r="X2148" s="60"/>
      <c r="Y2148" s="31"/>
      <c r="AA2148" s="33"/>
      <c r="AB2148" s="31"/>
    </row>
    <row r="2149" spans="1:28" s="2" customFormat="1">
      <c r="A2149" s="27"/>
      <c r="B2149" s="31"/>
      <c r="D2149" s="1"/>
      <c r="J2149" s="29"/>
      <c r="K2149" s="39"/>
      <c r="L2149" s="35"/>
      <c r="M2149" s="81"/>
      <c r="N2149" s="82"/>
      <c r="O2149" s="83"/>
      <c r="P2149" s="84"/>
      <c r="Q2149" s="82"/>
      <c r="R2149" s="83"/>
      <c r="S2149" s="69"/>
      <c r="T2149" s="63"/>
      <c r="U2149" s="141"/>
      <c r="V2149" s="74"/>
      <c r="W2149" s="145"/>
      <c r="X2149" s="60"/>
      <c r="Y2149" s="31"/>
      <c r="AA2149" s="33"/>
      <c r="AB2149" s="31"/>
    </row>
    <row r="2150" spans="1:28" s="2" customFormat="1">
      <c r="A2150" s="27"/>
      <c r="B2150" s="31"/>
      <c r="D2150" s="1"/>
      <c r="J2150" s="29"/>
      <c r="K2150" s="39"/>
      <c r="L2150" s="35"/>
      <c r="M2150" s="81"/>
      <c r="N2150" s="82"/>
      <c r="O2150" s="83"/>
      <c r="P2150" s="84"/>
      <c r="Q2150" s="82"/>
      <c r="R2150" s="83"/>
      <c r="S2150" s="69"/>
      <c r="T2150" s="63"/>
      <c r="U2150" s="141"/>
      <c r="V2150" s="74"/>
      <c r="W2150" s="145"/>
      <c r="X2150" s="60"/>
      <c r="Y2150" s="31"/>
      <c r="AA2150" s="33"/>
      <c r="AB2150" s="31"/>
    </row>
    <row r="2151" spans="1:28" s="2" customFormat="1">
      <c r="A2151" s="27"/>
      <c r="B2151" s="31"/>
      <c r="D2151" s="1"/>
      <c r="J2151" s="29"/>
      <c r="K2151" s="39"/>
      <c r="L2151" s="35"/>
      <c r="M2151" s="81"/>
      <c r="N2151" s="82"/>
      <c r="O2151" s="83"/>
      <c r="P2151" s="84"/>
      <c r="Q2151" s="82"/>
      <c r="R2151" s="83"/>
      <c r="S2151" s="69"/>
      <c r="T2151" s="63"/>
      <c r="U2151" s="141"/>
      <c r="V2151" s="74"/>
      <c r="W2151" s="145"/>
      <c r="X2151" s="60"/>
      <c r="Y2151" s="31"/>
      <c r="AA2151" s="33"/>
      <c r="AB2151" s="31"/>
    </row>
    <row r="2152" spans="1:28" s="2" customFormat="1">
      <c r="A2152" s="27"/>
      <c r="B2152" s="31"/>
      <c r="D2152" s="1"/>
      <c r="J2152" s="29"/>
      <c r="K2152" s="39"/>
      <c r="L2152" s="35"/>
      <c r="M2152" s="81"/>
      <c r="N2152" s="82"/>
      <c r="O2152" s="83"/>
      <c r="P2152" s="84"/>
      <c r="Q2152" s="82"/>
      <c r="R2152" s="83"/>
      <c r="S2152" s="69"/>
      <c r="T2152" s="63"/>
      <c r="U2152" s="141"/>
      <c r="V2152" s="74"/>
      <c r="W2152" s="145"/>
      <c r="X2152" s="60"/>
      <c r="Y2152" s="31"/>
      <c r="AA2152" s="33"/>
      <c r="AB2152" s="31"/>
    </row>
    <row r="2153" spans="1:28" s="2" customFormat="1">
      <c r="A2153" s="27"/>
      <c r="B2153" s="31"/>
      <c r="D2153" s="1"/>
      <c r="J2153" s="29"/>
      <c r="K2153" s="39"/>
      <c r="L2153" s="35"/>
      <c r="M2153" s="81"/>
      <c r="N2153" s="82"/>
      <c r="O2153" s="83"/>
      <c r="P2153" s="84"/>
      <c r="Q2153" s="82"/>
      <c r="R2153" s="83"/>
      <c r="S2153" s="69"/>
      <c r="T2153" s="63"/>
      <c r="U2153" s="141"/>
      <c r="V2153" s="74"/>
      <c r="W2153" s="145"/>
      <c r="X2153" s="60"/>
      <c r="Y2153" s="31"/>
      <c r="AA2153" s="33"/>
      <c r="AB2153" s="31"/>
    </row>
    <row r="2154" spans="1:28" s="2" customFormat="1">
      <c r="A2154" s="27"/>
      <c r="B2154" s="31"/>
      <c r="D2154" s="1"/>
      <c r="J2154" s="29"/>
      <c r="K2154" s="39"/>
      <c r="L2154" s="35"/>
      <c r="M2154" s="81"/>
      <c r="N2154" s="82"/>
      <c r="O2154" s="83"/>
      <c r="P2154" s="84"/>
      <c r="Q2154" s="82"/>
      <c r="R2154" s="83"/>
      <c r="S2154" s="69"/>
      <c r="T2154" s="63"/>
      <c r="U2154" s="141"/>
      <c r="V2154" s="74"/>
      <c r="W2154" s="145"/>
      <c r="X2154" s="60"/>
      <c r="Y2154" s="31"/>
      <c r="AA2154" s="33"/>
      <c r="AB2154" s="31"/>
    </row>
    <row r="2155" spans="1:28" s="2" customFormat="1">
      <c r="A2155" s="27"/>
      <c r="B2155" s="31"/>
      <c r="D2155" s="1"/>
      <c r="J2155" s="29"/>
      <c r="K2155" s="39"/>
      <c r="L2155" s="35"/>
      <c r="M2155" s="81"/>
      <c r="N2155" s="82"/>
      <c r="O2155" s="83"/>
      <c r="P2155" s="84"/>
      <c r="Q2155" s="82"/>
      <c r="R2155" s="83"/>
      <c r="S2155" s="69"/>
      <c r="T2155" s="63"/>
      <c r="U2155" s="141"/>
      <c r="V2155" s="74"/>
      <c r="W2155" s="145"/>
      <c r="X2155" s="60"/>
      <c r="Y2155" s="31"/>
      <c r="AA2155" s="33"/>
      <c r="AB2155" s="31"/>
    </row>
    <row r="2156" spans="1:28" s="2" customFormat="1">
      <c r="A2156" s="27"/>
      <c r="B2156" s="31"/>
      <c r="D2156" s="1"/>
      <c r="J2156" s="29"/>
      <c r="K2156" s="39"/>
      <c r="L2156" s="35"/>
      <c r="M2156" s="81"/>
      <c r="N2156" s="82"/>
      <c r="O2156" s="83"/>
      <c r="P2156" s="84"/>
      <c r="Q2156" s="82"/>
      <c r="R2156" s="83"/>
      <c r="S2156" s="69"/>
      <c r="T2156" s="63"/>
      <c r="U2156" s="141"/>
      <c r="V2156" s="74"/>
      <c r="W2156" s="145"/>
      <c r="X2156" s="60"/>
      <c r="Y2156" s="31"/>
      <c r="AA2156" s="33"/>
      <c r="AB2156" s="31"/>
    </row>
    <row r="2157" spans="1:28" s="2" customFormat="1">
      <c r="A2157" s="27"/>
      <c r="B2157" s="31"/>
      <c r="D2157" s="1"/>
      <c r="J2157" s="29"/>
      <c r="K2157" s="39"/>
      <c r="L2157" s="35"/>
      <c r="M2157" s="81"/>
      <c r="N2157" s="82"/>
      <c r="O2157" s="83"/>
      <c r="P2157" s="84"/>
      <c r="Q2157" s="82"/>
      <c r="R2157" s="83"/>
      <c r="S2157" s="69"/>
      <c r="T2157" s="63"/>
      <c r="U2157" s="141"/>
      <c r="V2157" s="74"/>
      <c r="W2157" s="145"/>
      <c r="X2157" s="60"/>
      <c r="Y2157" s="31"/>
      <c r="AA2157" s="33"/>
      <c r="AB2157" s="31"/>
    </row>
    <row r="2158" spans="1:28" s="2" customFormat="1">
      <c r="A2158" s="27"/>
      <c r="B2158" s="31"/>
      <c r="D2158" s="1"/>
      <c r="J2158" s="29"/>
      <c r="K2158" s="39"/>
      <c r="L2158" s="35"/>
      <c r="M2158" s="81"/>
      <c r="N2158" s="82"/>
      <c r="O2158" s="83"/>
      <c r="P2158" s="84"/>
      <c r="Q2158" s="82"/>
      <c r="R2158" s="83"/>
      <c r="S2158" s="69"/>
      <c r="T2158" s="63"/>
      <c r="U2158" s="141"/>
      <c r="V2158" s="74"/>
      <c r="W2158" s="145"/>
      <c r="X2158" s="60"/>
      <c r="Y2158" s="31"/>
      <c r="AA2158" s="33"/>
      <c r="AB2158" s="31"/>
    </row>
    <row r="2159" spans="1:28" s="2" customFormat="1">
      <c r="A2159" s="27"/>
      <c r="B2159" s="31"/>
      <c r="D2159" s="1"/>
      <c r="J2159" s="29"/>
      <c r="K2159" s="39"/>
      <c r="L2159" s="35"/>
      <c r="M2159" s="81"/>
      <c r="N2159" s="82"/>
      <c r="O2159" s="83"/>
      <c r="P2159" s="84"/>
      <c r="Q2159" s="82"/>
      <c r="R2159" s="83"/>
      <c r="S2159" s="69"/>
      <c r="T2159" s="63"/>
      <c r="U2159" s="141"/>
      <c r="V2159" s="74"/>
      <c r="W2159" s="145"/>
      <c r="X2159" s="60"/>
      <c r="Y2159" s="31"/>
      <c r="AA2159" s="33"/>
      <c r="AB2159" s="31"/>
    </row>
    <row r="2160" spans="1:28" s="2" customFormat="1">
      <c r="A2160" s="27"/>
      <c r="B2160" s="31"/>
      <c r="D2160" s="1"/>
      <c r="J2160" s="29"/>
      <c r="K2160" s="39"/>
      <c r="L2160" s="35"/>
      <c r="M2160" s="81"/>
      <c r="N2160" s="82"/>
      <c r="O2160" s="83"/>
      <c r="P2160" s="84"/>
      <c r="Q2160" s="82"/>
      <c r="R2160" s="83"/>
      <c r="S2160" s="69"/>
      <c r="T2160" s="63"/>
      <c r="U2160" s="141"/>
      <c r="V2160" s="74"/>
      <c r="W2160" s="145"/>
      <c r="X2160" s="60"/>
      <c r="Y2160" s="31"/>
      <c r="AA2160" s="33"/>
      <c r="AB2160" s="31"/>
    </row>
    <row r="2161" spans="1:28" s="2" customFormat="1">
      <c r="A2161" s="27"/>
      <c r="B2161" s="31"/>
      <c r="D2161" s="1"/>
      <c r="J2161" s="29"/>
      <c r="K2161" s="39"/>
      <c r="L2161" s="35"/>
      <c r="M2161" s="81"/>
      <c r="N2161" s="82"/>
      <c r="O2161" s="83"/>
      <c r="P2161" s="84"/>
      <c r="Q2161" s="82"/>
      <c r="R2161" s="83"/>
      <c r="S2161" s="69"/>
      <c r="T2161" s="63"/>
      <c r="U2161" s="141"/>
      <c r="V2161" s="74"/>
      <c r="W2161" s="145"/>
      <c r="X2161" s="60"/>
      <c r="Y2161" s="31"/>
      <c r="AA2161" s="33"/>
      <c r="AB2161" s="31"/>
    </row>
    <row r="2162" spans="1:28" s="2" customFormat="1">
      <c r="A2162" s="27"/>
      <c r="B2162" s="31"/>
      <c r="D2162" s="1"/>
      <c r="J2162" s="29"/>
      <c r="K2162" s="39"/>
      <c r="L2162" s="35"/>
      <c r="M2162" s="81"/>
      <c r="N2162" s="82"/>
      <c r="O2162" s="83"/>
      <c r="P2162" s="84"/>
      <c r="Q2162" s="82"/>
      <c r="R2162" s="83"/>
      <c r="S2162" s="69"/>
      <c r="T2162" s="63"/>
      <c r="U2162" s="141"/>
      <c r="V2162" s="74"/>
      <c r="W2162" s="145"/>
      <c r="X2162" s="60"/>
      <c r="Y2162" s="31"/>
      <c r="AA2162" s="33"/>
      <c r="AB2162" s="31"/>
    </row>
    <row r="2163" spans="1:28" s="2" customFormat="1">
      <c r="A2163" s="27"/>
      <c r="B2163" s="31"/>
      <c r="D2163" s="1"/>
      <c r="J2163" s="29"/>
      <c r="K2163" s="39"/>
      <c r="L2163" s="35"/>
      <c r="M2163" s="81"/>
      <c r="N2163" s="82"/>
      <c r="O2163" s="83"/>
      <c r="P2163" s="84"/>
      <c r="Q2163" s="82"/>
      <c r="R2163" s="83"/>
      <c r="S2163" s="69"/>
      <c r="T2163" s="63"/>
      <c r="U2163" s="141"/>
      <c r="V2163" s="74"/>
      <c r="W2163" s="145"/>
      <c r="X2163" s="60"/>
      <c r="Y2163" s="31"/>
      <c r="AA2163" s="33"/>
      <c r="AB2163" s="31"/>
    </row>
    <row r="2164" spans="1:28" s="2" customFormat="1">
      <c r="A2164" s="27"/>
      <c r="B2164" s="31"/>
      <c r="D2164" s="1"/>
      <c r="J2164" s="29"/>
      <c r="K2164" s="39"/>
      <c r="L2164" s="35"/>
      <c r="M2164" s="81"/>
      <c r="N2164" s="82"/>
      <c r="O2164" s="83"/>
      <c r="P2164" s="84"/>
      <c r="Q2164" s="82"/>
      <c r="R2164" s="83"/>
      <c r="S2164" s="69"/>
      <c r="T2164" s="63"/>
      <c r="U2164" s="141"/>
      <c r="V2164" s="74"/>
      <c r="W2164" s="145"/>
      <c r="X2164" s="60"/>
      <c r="Y2164" s="31"/>
      <c r="AA2164" s="33"/>
      <c r="AB2164" s="31"/>
    </row>
    <row r="2165" spans="1:28" s="2" customFormat="1">
      <c r="A2165" s="27"/>
      <c r="B2165" s="31"/>
      <c r="D2165" s="1"/>
      <c r="J2165" s="29"/>
      <c r="K2165" s="39"/>
      <c r="L2165" s="35"/>
      <c r="M2165" s="81"/>
      <c r="N2165" s="82"/>
      <c r="O2165" s="83"/>
      <c r="P2165" s="84"/>
      <c r="Q2165" s="82"/>
      <c r="R2165" s="83"/>
      <c r="S2165" s="69"/>
      <c r="T2165" s="63"/>
      <c r="U2165" s="141"/>
      <c r="V2165" s="74"/>
      <c r="W2165" s="145"/>
      <c r="X2165" s="60"/>
      <c r="Y2165" s="31"/>
      <c r="AA2165" s="33"/>
      <c r="AB2165" s="31"/>
    </row>
    <row r="2166" spans="1:28" s="2" customFormat="1">
      <c r="A2166" s="27"/>
      <c r="B2166" s="31"/>
      <c r="D2166" s="1"/>
      <c r="J2166" s="29"/>
      <c r="K2166" s="39"/>
      <c r="L2166" s="35"/>
      <c r="M2166" s="81"/>
      <c r="N2166" s="82"/>
      <c r="O2166" s="83"/>
      <c r="P2166" s="84"/>
      <c r="Q2166" s="82"/>
      <c r="R2166" s="83"/>
      <c r="S2166" s="69"/>
      <c r="T2166" s="63"/>
      <c r="U2166" s="141"/>
      <c r="V2166" s="74"/>
      <c r="W2166" s="145"/>
      <c r="X2166" s="60"/>
      <c r="Y2166" s="31"/>
      <c r="AA2166" s="33"/>
      <c r="AB2166" s="31"/>
    </row>
    <row r="2167" spans="1:28" s="2" customFormat="1">
      <c r="A2167" s="27"/>
      <c r="B2167" s="31"/>
      <c r="D2167" s="1"/>
      <c r="J2167" s="29"/>
      <c r="K2167" s="39"/>
      <c r="L2167" s="35"/>
      <c r="M2167" s="81"/>
      <c r="N2167" s="82"/>
      <c r="O2167" s="83"/>
      <c r="P2167" s="84"/>
      <c r="Q2167" s="82"/>
      <c r="R2167" s="83"/>
      <c r="S2167" s="69"/>
      <c r="T2167" s="63"/>
      <c r="U2167" s="141"/>
      <c r="V2167" s="74"/>
      <c r="W2167" s="145"/>
      <c r="X2167" s="60"/>
      <c r="Y2167" s="31"/>
      <c r="AA2167" s="33"/>
      <c r="AB2167" s="31"/>
    </row>
    <row r="2168" spans="1:28" s="2" customFormat="1">
      <c r="A2168" s="27"/>
      <c r="B2168" s="31"/>
      <c r="D2168" s="1"/>
      <c r="J2168" s="29"/>
      <c r="K2168" s="39"/>
      <c r="L2168" s="35"/>
      <c r="M2168" s="81"/>
      <c r="N2168" s="82"/>
      <c r="O2168" s="83"/>
      <c r="P2168" s="84"/>
      <c r="Q2168" s="82"/>
      <c r="R2168" s="83"/>
      <c r="S2168" s="69"/>
      <c r="T2168" s="63"/>
      <c r="U2168" s="141"/>
      <c r="V2168" s="74"/>
      <c r="W2168" s="145"/>
      <c r="X2168" s="60"/>
      <c r="Y2168" s="31"/>
      <c r="AA2168" s="33"/>
      <c r="AB2168" s="31"/>
    </row>
    <row r="2169" spans="1:28" s="2" customFormat="1">
      <c r="A2169" s="27"/>
      <c r="B2169" s="31"/>
      <c r="D2169" s="1"/>
      <c r="J2169" s="29"/>
      <c r="K2169" s="39"/>
      <c r="L2169" s="35"/>
      <c r="M2169" s="81"/>
      <c r="N2169" s="82"/>
      <c r="O2169" s="83"/>
      <c r="P2169" s="84"/>
      <c r="Q2169" s="82"/>
      <c r="R2169" s="83"/>
      <c r="S2169" s="69"/>
      <c r="T2169" s="63"/>
      <c r="U2169" s="141"/>
      <c r="V2169" s="74"/>
      <c r="W2169" s="145"/>
      <c r="X2169" s="60"/>
      <c r="Y2169" s="31"/>
      <c r="AA2169" s="33"/>
      <c r="AB2169" s="31"/>
    </row>
    <row r="2170" spans="1:28" s="2" customFormat="1">
      <c r="A2170" s="27"/>
      <c r="B2170" s="31"/>
      <c r="D2170" s="1"/>
      <c r="J2170" s="29"/>
      <c r="K2170" s="39"/>
      <c r="L2170" s="35"/>
      <c r="M2170" s="81"/>
      <c r="N2170" s="82"/>
      <c r="O2170" s="83"/>
      <c r="P2170" s="84"/>
      <c r="Q2170" s="82"/>
      <c r="R2170" s="83"/>
      <c r="S2170" s="69"/>
      <c r="T2170" s="63"/>
      <c r="U2170" s="141"/>
      <c r="V2170" s="74"/>
      <c r="W2170" s="145"/>
      <c r="X2170" s="60"/>
      <c r="Y2170" s="31"/>
      <c r="AA2170" s="33"/>
      <c r="AB2170" s="31"/>
    </row>
    <row r="2171" spans="1:28" s="2" customFormat="1">
      <c r="A2171" s="27"/>
      <c r="B2171" s="31"/>
      <c r="D2171" s="1"/>
      <c r="J2171" s="29"/>
      <c r="K2171" s="39"/>
      <c r="L2171" s="35"/>
      <c r="M2171" s="81"/>
      <c r="N2171" s="82"/>
      <c r="O2171" s="83"/>
      <c r="P2171" s="84"/>
      <c r="Q2171" s="82"/>
      <c r="R2171" s="83"/>
      <c r="S2171" s="69"/>
      <c r="T2171" s="63"/>
      <c r="U2171" s="141"/>
      <c r="V2171" s="74"/>
      <c r="W2171" s="145"/>
      <c r="X2171" s="60"/>
      <c r="Y2171" s="31"/>
      <c r="AA2171" s="33"/>
      <c r="AB2171" s="31"/>
    </row>
    <row r="2172" spans="1:28" s="2" customFormat="1">
      <c r="A2172" s="27"/>
      <c r="B2172" s="31"/>
      <c r="D2172" s="1"/>
      <c r="J2172" s="29"/>
      <c r="K2172" s="39"/>
      <c r="L2172" s="35"/>
      <c r="M2172" s="81"/>
      <c r="N2172" s="82"/>
      <c r="O2172" s="83"/>
      <c r="P2172" s="84"/>
      <c r="Q2172" s="82"/>
      <c r="R2172" s="83"/>
      <c r="S2172" s="69"/>
      <c r="T2172" s="63"/>
      <c r="U2172" s="141"/>
      <c r="V2172" s="74"/>
      <c r="W2172" s="145"/>
      <c r="X2172" s="60"/>
      <c r="Y2172" s="31"/>
      <c r="AA2172" s="33"/>
      <c r="AB2172" s="31"/>
    </row>
    <row r="2173" spans="1:28" s="2" customFormat="1">
      <c r="A2173" s="27"/>
      <c r="B2173" s="31"/>
      <c r="D2173" s="1"/>
      <c r="J2173" s="29"/>
      <c r="K2173" s="39"/>
      <c r="L2173" s="35"/>
      <c r="M2173" s="81"/>
      <c r="N2173" s="82"/>
      <c r="O2173" s="83"/>
      <c r="P2173" s="84"/>
      <c r="Q2173" s="82"/>
      <c r="R2173" s="83"/>
      <c r="S2173" s="69"/>
      <c r="T2173" s="63"/>
      <c r="U2173" s="141"/>
      <c r="V2173" s="74"/>
      <c r="W2173" s="145"/>
      <c r="X2173" s="60"/>
      <c r="Y2173" s="31"/>
      <c r="AA2173" s="33"/>
      <c r="AB2173" s="31"/>
    </row>
    <row r="2174" spans="1:28" s="2" customFormat="1">
      <c r="A2174" s="27"/>
      <c r="B2174" s="31"/>
      <c r="D2174" s="1"/>
      <c r="J2174" s="29"/>
      <c r="K2174" s="39"/>
      <c r="L2174" s="35"/>
      <c r="M2174" s="81"/>
      <c r="N2174" s="82"/>
      <c r="O2174" s="83"/>
      <c r="P2174" s="84"/>
      <c r="Q2174" s="82"/>
      <c r="R2174" s="83"/>
      <c r="S2174" s="69"/>
      <c r="T2174" s="63"/>
      <c r="U2174" s="141"/>
      <c r="V2174" s="74"/>
      <c r="W2174" s="145"/>
      <c r="X2174" s="60"/>
      <c r="Y2174" s="31"/>
      <c r="AA2174" s="33"/>
      <c r="AB2174" s="31"/>
    </row>
    <row r="2175" spans="1:28" s="2" customFormat="1">
      <c r="A2175" s="27"/>
      <c r="B2175" s="31"/>
      <c r="D2175" s="1"/>
      <c r="J2175" s="29"/>
      <c r="K2175" s="39"/>
      <c r="L2175" s="35"/>
      <c r="M2175" s="81"/>
      <c r="N2175" s="82"/>
      <c r="O2175" s="83"/>
      <c r="P2175" s="84"/>
      <c r="Q2175" s="82"/>
      <c r="R2175" s="83"/>
      <c r="S2175" s="69"/>
      <c r="T2175" s="63"/>
      <c r="U2175" s="141"/>
      <c r="V2175" s="74"/>
      <c r="W2175" s="145"/>
      <c r="X2175" s="60"/>
      <c r="Y2175" s="31"/>
      <c r="AA2175" s="33"/>
      <c r="AB2175" s="31"/>
    </row>
    <row r="2176" spans="1:28" s="2" customFormat="1">
      <c r="A2176" s="27"/>
      <c r="B2176" s="31"/>
      <c r="D2176" s="1"/>
      <c r="J2176" s="29"/>
      <c r="K2176" s="39"/>
      <c r="L2176" s="35"/>
      <c r="M2176" s="81"/>
      <c r="N2176" s="82"/>
      <c r="O2176" s="83"/>
      <c r="P2176" s="84"/>
      <c r="Q2176" s="82"/>
      <c r="R2176" s="83"/>
      <c r="S2176" s="69"/>
      <c r="T2176" s="63"/>
      <c r="U2176" s="141"/>
      <c r="V2176" s="74"/>
      <c r="W2176" s="145"/>
      <c r="X2176" s="60"/>
      <c r="Y2176" s="31"/>
      <c r="AA2176" s="33"/>
      <c r="AB2176" s="31"/>
    </row>
    <row r="2177" spans="1:28" s="2" customFormat="1">
      <c r="A2177" s="27"/>
      <c r="B2177" s="31"/>
      <c r="D2177" s="1"/>
      <c r="J2177" s="29"/>
      <c r="K2177" s="39"/>
      <c r="L2177" s="35"/>
      <c r="M2177" s="81"/>
      <c r="N2177" s="82"/>
      <c r="O2177" s="83"/>
      <c r="P2177" s="84"/>
      <c r="Q2177" s="82"/>
      <c r="R2177" s="83"/>
      <c r="S2177" s="69"/>
      <c r="T2177" s="63"/>
      <c r="U2177" s="141"/>
      <c r="V2177" s="74"/>
      <c r="W2177" s="145"/>
      <c r="X2177" s="60"/>
      <c r="Y2177" s="31"/>
      <c r="AA2177" s="33"/>
      <c r="AB2177" s="31"/>
    </row>
    <row r="2178" spans="1:28" s="2" customFormat="1">
      <c r="A2178" s="27"/>
      <c r="B2178" s="31"/>
      <c r="D2178" s="1"/>
      <c r="J2178" s="29"/>
      <c r="K2178" s="39"/>
      <c r="L2178" s="35"/>
      <c r="M2178" s="81"/>
      <c r="N2178" s="82"/>
      <c r="O2178" s="83"/>
      <c r="P2178" s="84"/>
      <c r="Q2178" s="82"/>
      <c r="R2178" s="83"/>
      <c r="S2178" s="69"/>
      <c r="T2178" s="63"/>
      <c r="U2178" s="141"/>
      <c r="V2178" s="74"/>
      <c r="W2178" s="145"/>
      <c r="X2178" s="60"/>
      <c r="Y2178" s="31"/>
      <c r="AA2178" s="33"/>
      <c r="AB2178" s="31"/>
    </row>
    <row r="2179" spans="1:28" s="2" customFormat="1">
      <c r="A2179" s="27"/>
      <c r="B2179" s="31"/>
      <c r="D2179" s="1"/>
      <c r="J2179" s="29"/>
      <c r="K2179" s="39"/>
      <c r="L2179" s="35"/>
      <c r="M2179" s="81"/>
      <c r="N2179" s="82"/>
      <c r="O2179" s="83"/>
      <c r="P2179" s="84"/>
      <c r="Q2179" s="82"/>
      <c r="R2179" s="83"/>
      <c r="S2179" s="69"/>
      <c r="T2179" s="63"/>
      <c r="U2179" s="141"/>
      <c r="V2179" s="74"/>
      <c r="W2179" s="145"/>
      <c r="X2179" s="60"/>
      <c r="Y2179" s="31"/>
      <c r="AA2179" s="33"/>
      <c r="AB2179" s="31"/>
    </row>
    <row r="2180" spans="1:28" s="2" customFormat="1">
      <c r="A2180" s="27"/>
      <c r="B2180" s="31"/>
      <c r="D2180" s="1"/>
      <c r="J2180" s="29"/>
      <c r="K2180" s="39"/>
      <c r="L2180" s="35"/>
      <c r="M2180" s="81"/>
      <c r="N2180" s="82"/>
      <c r="O2180" s="83"/>
      <c r="P2180" s="84"/>
      <c r="Q2180" s="82"/>
      <c r="R2180" s="83"/>
      <c r="S2180" s="69"/>
      <c r="T2180" s="63"/>
      <c r="U2180" s="141"/>
      <c r="V2180" s="74"/>
      <c r="W2180" s="145"/>
      <c r="X2180" s="60"/>
      <c r="Y2180" s="31"/>
      <c r="AA2180" s="33"/>
      <c r="AB2180" s="31"/>
    </row>
    <row r="2181" spans="1:28" s="2" customFormat="1">
      <c r="A2181" s="27"/>
      <c r="B2181" s="31"/>
      <c r="D2181" s="1"/>
      <c r="J2181" s="29"/>
      <c r="K2181" s="39"/>
      <c r="L2181" s="35"/>
      <c r="M2181" s="81"/>
      <c r="N2181" s="82"/>
      <c r="O2181" s="83"/>
      <c r="P2181" s="84"/>
      <c r="Q2181" s="82"/>
      <c r="R2181" s="83"/>
      <c r="S2181" s="69"/>
      <c r="T2181" s="63"/>
      <c r="U2181" s="141"/>
      <c r="V2181" s="74"/>
      <c r="W2181" s="145"/>
      <c r="X2181" s="60"/>
      <c r="Y2181" s="31"/>
      <c r="AA2181" s="33"/>
      <c r="AB2181" s="31"/>
    </row>
    <row r="2182" spans="1:28" s="2" customFormat="1">
      <c r="A2182" s="27"/>
      <c r="B2182" s="31"/>
      <c r="D2182" s="1"/>
      <c r="J2182" s="29"/>
      <c r="K2182" s="39"/>
      <c r="L2182" s="35"/>
      <c r="M2182" s="81"/>
      <c r="N2182" s="82"/>
      <c r="O2182" s="83"/>
      <c r="P2182" s="84"/>
      <c r="Q2182" s="82"/>
      <c r="R2182" s="83"/>
      <c r="S2182" s="69"/>
      <c r="T2182" s="63"/>
      <c r="U2182" s="141"/>
      <c r="V2182" s="74"/>
      <c r="W2182" s="145"/>
      <c r="X2182" s="60"/>
      <c r="Y2182" s="31"/>
      <c r="AA2182" s="33"/>
      <c r="AB2182" s="31"/>
    </row>
    <row r="2183" spans="1:28" s="2" customFormat="1">
      <c r="A2183" s="27"/>
      <c r="B2183" s="31"/>
      <c r="D2183" s="1"/>
      <c r="J2183" s="29"/>
      <c r="K2183" s="39"/>
      <c r="L2183" s="35"/>
      <c r="M2183" s="81"/>
      <c r="N2183" s="82"/>
      <c r="O2183" s="83"/>
      <c r="P2183" s="84"/>
      <c r="Q2183" s="82"/>
      <c r="R2183" s="83"/>
      <c r="S2183" s="69"/>
      <c r="T2183" s="63"/>
      <c r="U2183" s="141"/>
      <c r="V2183" s="74"/>
      <c r="W2183" s="145"/>
      <c r="X2183" s="60"/>
      <c r="Y2183" s="31"/>
      <c r="AA2183" s="33"/>
      <c r="AB2183" s="31"/>
    </row>
    <row r="2184" spans="1:28" s="2" customFormat="1">
      <c r="A2184" s="27"/>
      <c r="B2184" s="31"/>
      <c r="D2184" s="1"/>
      <c r="J2184" s="29"/>
      <c r="K2184" s="39"/>
      <c r="L2184" s="35"/>
      <c r="M2184" s="81"/>
      <c r="N2184" s="82"/>
      <c r="O2184" s="83"/>
      <c r="P2184" s="84"/>
      <c r="Q2184" s="82"/>
      <c r="R2184" s="83"/>
      <c r="S2184" s="69"/>
      <c r="T2184" s="63"/>
      <c r="U2184" s="141"/>
      <c r="V2184" s="74"/>
      <c r="W2184" s="145"/>
      <c r="X2184" s="60"/>
      <c r="Y2184" s="31"/>
      <c r="AA2184" s="33"/>
      <c r="AB2184" s="31"/>
    </row>
    <row r="2185" spans="1:28" s="2" customFormat="1">
      <c r="A2185" s="27"/>
      <c r="B2185" s="31"/>
      <c r="D2185" s="1"/>
      <c r="J2185" s="29"/>
      <c r="K2185" s="39"/>
      <c r="L2185" s="35"/>
      <c r="M2185" s="81"/>
      <c r="N2185" s="82"/>
      <c r="O2185" s="83"/>
      <c r="P2185" s="84"/>
      <c r="Q2185" s="82"/>
      <c r="R2185" s="83"/>
      <c r="S2185" s="69"/>
      <c r="T2185" s="63"/>
      <c r="U2185" s="141"/>
      <c r="V2185" s="74"/>
      <c r="W2185" s="145"/>
      <c r="X2185" s="60"/>
      <c r="Y2185" s="31"/>
      <c r="AA2185" s="33"/>
      <c r="AB2185" s="31"/>
    </row>
    <row r="2186" spans="1:28" s="2" customFormat="1">
      <c r="A2186" s="27"/>
      <c r="B2186" s="31"/>
      <c r="D2186" s="1"/>
      <c r="J2186" s="29"/>
      <c r="K2186" s="39"/>
      <c r="L2186" s="35"/>
      <c r="M2186" s="81"/>
      <c r="N2186" s="82"/>
      <c r="O2186" s="83"/>
      <c r="P2186" s="84"/>
      <c r="Q2186" s="82"/>
      <c r="R2186" s="83"/>
      <c r="S2186" s="69"/>
      <c r="T2186" s="63"/>
      <c r="U2186" s="141"/>
      <c r="V2186" s="74"/>
      <c r="W2186" s="145"/>
      <c r="X2186" s="60"/>
      <c r="Y2186" s="31"/>
      <c r="AA2186" s="33"/>
      <c r="AB2186" s="31"/>
    </row>
    <row r="2187" spans="1:28" s="2" customFormat="1">
      <c r="A2187" s="27"/>
      <c r="B2187" s="31"/>
      <c r="D2187" s="1"/>
      <c r="J2187" s="29"/>
      <c r="K2187" s="39"/>
      <c r="L2187" s="35"/>
      <c r="M2187" s="81"/>
      <c r="N2187" s="82"/>
      <c r="O2187" s="83"/>
      <c r="P2187" s="84"/>
      <c r="Q2187" s="82"/>
      <c r="R2187" s="83"/>
      <c r="S2187" s="69"/>
      <c r="T2187" s="63"/>
      <c r="U2187" s="141"/>
      <c r="V2187" s="74"/>
      <c r="W2187" s="145"/>
      <c r="X2187" s="60"/>
      <c r="Y2187" s="31"/>
      <c r="AA2187" s="33"/>
      <c r="AB2187" s="31"/>
    </row>
    <row r="2188" spans="1:28" s="2" customFormat="1">
      <c r="A2188" s="27"/>
      <c r="B2188" s="31"/>
      <c r="D2188" s="1"/>
      <c r="J2188" s="29"/>
      <c r="K2188" s="39"/>
      <c r="L2188" s="35"/>
      <c r="M2188" s="81"/>
      <c r="N2188" s="82"/>
      <c r="O2188" s="83"/>
      <c r="P2188" s="84"/>
      <c r="Q2188" s="82"/>
      <c r="R2188" s="83"/>
      <c r="S2188" s="69"/>
      <c r="T2188" s="63"/>
      <c r="U2188" s="141"/>
      <c r="V2188" s="74"/>
      <c r="W2188" s="145"/>
      <c r="X2188" s="60"/>
      <c r="Y2188" s="31"/>
      <c r="AA2188" s="33"/>
      <c r="AB2188" s="31"/>
    </row>
    <row r="2189" spans="1:28" s="2" customFormat="1">
      <c r="A2189" s="27"/>
      <c r="B2189" s="31"/>
      <c r="D2189" s="1"/>
      <c r="J2189" s="29"/>
      <c r="K2189" s="39"/>
      <c r="L2189" s="35"/>
      <c r="M2189" s="81"/>
      <c r="N2189" s="82"/>
      <c r="O2189" s="83"/>
      <c r="P2189" s="84"/>
      <c r="Q2189" s="82"/>
      <c r="R2189" s="83"/>
      <c r="S2189" s="69"/>
      <c r="T2189" s="63"/>
      <c r="U2189" s="141"/>
      <c r="V2189" s="74"/>
      <c r="W2189" s="145"/>
      <c r="X2189" s="60"/>
      <c r="Y2189" s="31"/>
      <c r="AA2189" s="33"/>
      <c r="AB2189" s="31"/>
    </row>
    <row r="2190" spans="1:28" s="2" customFormat="1">
      <c r="A2190" s="27"/>
      <c r="B2190" s="31"/>
      <c r="D2190" s="1"/>
      <c r="J2190" s="29"/>
      <c r="K2190" s="39"/>
      <c r="L2190" s="35"/>
      <c r="M2190" s="81"/>
      <c r="N2190" s="82"/>
      <c r="O2190" s="83"/>
      <c r="P2190" s="84"/>
      <c r="Q2190" s="82"/>
      <c r="R2190" s="83"/>
      <c r="S2190" s="69"/>
      <c r="T2190" s="63"/>
      <c r="U2190" s="141"/>
      <c r="V2190" s="74"/>
      <c r="W2190" s="145"/>
      <c r="X2190" s="60"/>
      <c r="Y2190" s="31"/>
      <c r="AA2190" s="33"/>
      <c r="AB2190" s="31"/>
    </row>
    <row r="2191" spans="1:28" s="2" customFormat="1">
      <c r="A2191" s="27"/>
      <c r="B2191" s="31"/>
      <c r="D2191" s="1"/>
      <c r="J2191" s="29"/>
      <c r="K2191" s="39"/>
      <c r="L2191" s="35"/>
      <c r="M2191" s="81"/>
      <c r="N2191" s="82"/>
      <c r="O2191" s="83"/>
      <c r="P2191" s="84"/>
      <c r="Q2191" s="82"/>
      <c r="R2191" s="83"/>
      <c r="S2191" s="69"/>
      <c r="T2191" s="63"/>
      <c r="U2191" s="141"/>
      <c r="V2191" s="74"/>
      <c r="W2191" s="145"/>
      <c r="X2191" s="60"/>
      <c r="Y2191" s="31"/>
      <c r="AA2191" s="33"/>
      <c r="AB2191" s="31"/>
    </row>
    <row r="2192" spans="1:28" s="2" customFormat="1">
      <c r="A2192" s="27"/>
      <c r="B2192" s="31"/>
      <c r="D2192" s="1"/>
      <c r="J2192" s="29"/>
      <c r="K2192" s="39"/>
      <c r="L2192" s="35"/>
      <c r="M2192" s="81"/>
      <c r="N2192" s="82"/>
      <c r="O2192" s="83"/>
      <c r="P2192" s="84"/>
      <c r="Q2192" s="82"/>
      <c r="R2192" s="83"/>
      <c r="S2192" s="69"/>
      <c r="T2192" s="63"/>
      <c r="U2192" s="141"/>
      <c r="V2192" s="74"/>
      <c r="W2192" s="145"/>
      <c r="X2192" s="60"/>
      <c r="Y2192" s="31"/>
      <c r="AA2192" s="33"/>
      <c r="AB2192" s="31"/>
    </row>
    <row r="2193" spans="1:28" s="2" customFormat="1">
      <c r="A2193" s="27"/>
      <c r="B2193" s="31"/>
      <c r="D2193" s="1"/>
      <c r="J2193" s="29"/>
      <c r="K2193" s="39"/>
      <c r="L2193" s="35"/>
      <c r="M2193" s="81"/>
      <c r="N2193" s="82"/>
      <c r="O2193" s="83"/>
      <c r="P2193" s="84"/>
      <c r="Q2193" s="82"/>
      <c r="R2193" s="83"/>
      <c r="S2193" s="69"/>
      <c r="T2193" s="63"/>
      <c r="U2193" s="141"/>
      <c r="V2193" s="74"/>
      <c r="W2193" s="145"/>
      <c r="X2193" s="60"/>
      <c r="Y2193" s="31"/>
      <c r="AA2193" s="33"/>
      <c r="AB2193" s="31"/>
    </row>
    <row r="2194" spans="1:28" s="2" customFormat="1">
      <c r="A2194" s="27"/>
      <c r="B2194" s="31"/>
      <c r="D2194" s="1"/>
      <c r="J2194" s="29"/>
      <c r="K2194" s="39"/>
      <c r="L2194" s="35"/>
      <c r="M2194" s="81"/>
      <c r="N2194" s="82"/>
      <c r="O2194" s="83"/>
      <c r="P2194" s="84"/>
      <c r="Q2194" s="82"/>
      <c r="R2194" s="83"/>
      <c r="S2194" s="69"/>
      <c r="T2194" s="63"/>
      <c r="U2194" s="141"/>
      <c r="V2194" s="74"/>
      <c r="W2194" s="145"/>
      <c r="X2194" s="60"/>
      <c r="Y2194" s="31"/>
      <c r="AA2194" s="33"/>
      <c r="AB2194" s="31"/>
    </row>
    <row r="2195" spans="1:28" s="2" customFormat="1">
      <c r="A2195" s="27"/>
      <c r="B2195" s="31"/>
      <c r="D2195" s="1"/>
      <c r="J2195" s="29"/>
      <c r="K2195" s="39"/>
      <c r="L2195" s="35"/>
      <c r="M2195" s="81"/>
      <c r="N2195" s="82"/>
      <c r="O2195" s="83"/>
      <c r="P2195" s="84"/>
      <c r="Q2195" s="82"/>
      <c r="R2195" s="83"/>
      <c r="S2195" s="69"/>
      <c r="T2195" s="63"/>
      <c r="U2195" s="141"/>
      <c r="V2195" s="74"/>
      <c r="W2195" s="145"/>
      <c r="X2195" s="60"/>
      <c r="Y2195" s="31"/>
      <c r="AA2195" s="33"/>
      <c r="AB2195" s="31"/>
    </row>
    <row r="2196" spans="1:28" s="2" customFormat="1">
      <c r="A2196" s="27"/>
      <c r="B2196" s="31"/>
      <c r="D2196" s="1"/>
      <c r="J2196" s="29"/>
      <c r="K2196" s="39"/>
      <c r="L2196" s="35"/>
      <c r="M2196" s="81"/>
      <c r="N2196" s="82"/>
      <c r="O2196" s="83"/>
      <c r="P2196" s="84"/>
      <c r="Q2196" s="82"/>
      <c r="R2196" s="83"/>
      <c r="S2196" s="69"/>
      <c r="T2196" s="63"/>
      <c r="U2196" s="141"/>
      <c r="V2196" s="74"/>
      <c r="W2196" s="145"/>
      <c r="X2196" s="60"/>
      <c r="Y2196" s="31"/>
      <c r="AA2196" s="33"/>
      <c r="AB2196" s="31"/>
    </row>
    <row r="2197" spans="1:28" s="2" customFormat="1">
      <c r="A2197" s="27"/>
      <c r="B2197" s="31"/>
      <c r="D2197" s="1"/>
      <c r="J2197" s="29"/>
      <c r="K2197" s="39"/>
      <c r="L2197" s="35"/>
      <c r="M2197" s="81"/>
      <c r="N2197" s="82"/>
      <c r="O2197" s="83"/>
      <c r="P2197" s="84"/>
      <c r="Q2197" s="82"/>
      <c r="R2197" s="83"/>
      <c r="S2197" s="69"/>
      <c r="T2197" s="63"/>
      <c r="U2197" s="141"/>
      <c r="V2197" s="74"/>
      <c r="W2197" s="145"/>
      <c r="X2197" s="60"/>
      <c r="Y2197" s="31"/>
      <c r="AA2197" s="33"/>
      <c r="AB2197" s="31"/>
    </row>
    <row r="2198" spans="1:28" s="2" customFormat="1">
      <c r="A2198" s="27"/>
      <c r="B2198" s="31"/>
      <c r="D2198" s="1"/>
      <c r="J2198" s="29"/>
      <c r="K2198" s="39"/>
      <c r="L2198" s="35"/>
      <c r="M2198" s="81"/>
      <c r="N2198" s="82"/>
      <c r="O2198" s="83"/>
      <c r="P2198" s="84"/>
      <c r="Q2198" s="82"/>
      <c r="R2198" s="83"/>
      <c r="S2198" s="69"/>
      <c r="T2198" s="63"/>
      <c r="U2198" s="141"/>
      <c r="V2198" s="74"/>
      <c r="W2198" s="145"/>
      <c r="X2198" s="60"/>
      <c r="Y2198" s="31"/>
      <c r="AA2198" s="33"/>
      <c r="AB2198" s="31"/>
    </row>
    <row r="2199" spans="1:28" s="2" customFormat="1">
      <c r="A2199" s="27"/>
      <c r="B2199" s="31"/>
      <c r="D2199" s="1"/>
      <c r="J2199" s="29"/>
      <c r="K2199" s="39"/>
      <c r="L2199" s="35"/>
      <c r="M2199" s="81"/>
      <c r="N2199" s="82"/>
      <c r="O2199" s="83"/>
      <c r="P2199" s="84"/>
      <c r="Q2199" s="82"/>
      <c r="R2199" s="83"/>
      <c r="S2199" s="69"/>
      <c r="T2199" s="63"/>
      <c r="U2199" s="141"/>
      <c r="V2199" s="74"/>
      <c r="W2199" s="145"/>
      <c r="X2199" s="60"/>
      <c r="Y2199" s="31"/>
      <c r="AA2199" s="33"/>
      <c r="AB2199" s="31"/>
    </row>
    <row r="2200" spans="1:28" s="2" customFormat="1">
      <c r="A2200" s="27"/>
      <c r="B2200" s="31"/>
      <c r="D2200" s="1"/>
      <c r="J2200" s="29"/>
      <c r="K2200" s="39"/>
      <c r="L2200" s="35"/>
      <c r="M2200" s="81"/>
      <c r="N2200" s="82"/>
      <c r="O2200" s="83"/>
      <c r="P2200" s="84"/>
      <c r="Q2200" s="82"/>
      <c r="R2200" s="83"/>
      <c r="S2200" s="69"/>
      <c r="T2200" s="63"/>
      <c r="U2200" s="141"/>
      <c r="V2200" s="74"/>
      <c r="W2200" s="145"/>
      <c r="X2200" s="60"/>
      <c r="Y2200" s="31"/>
      <c r="AA2200" s="33"/>
      <c r="AB2200" s="31"/>
    </row>
    <row r="2201" spans="1:28" s="2" customFormat="1">
      <c r="A2201" s="27"/>
      <c r="B2201" s="31"/>
      <c r="D2201" s="1"/>
      <c r="J2201" s="29"/>
      <c r="K2201" s="39"/>
      <c r="L2201" s="35"/>
      <c r="M2201" s="81"/>
      <c r="N2201" s="82"/>
      <c r="O2201" s="83"/>
      <c r="P2201" s="84"/>
      <c r="Q2201" s="82"/>
      <c r="R2201" s="83"/>
      <c r="S2201" s="69"/>
      <c r="T2201" s="63"/>
      <c r="U2201" s="141"/>
      <c r="V2201" s="74"/>
      <c r="W2201" s="145"/>
      <c r="X2201" s="60"/>
      <c r="Y2201" s="31"/>
      <c r="AA2201" s="33"/>
      <c r="AB2201" s="31"/>
    </row>
    <row r="2202" spans="1:28" s="2" customFormat="1">
      <c r="A2202" s="27"/>
      <c r="B2202" s="31"/>
      <c r="D2202" s="1"/>
      <c r="J2202" s="29"/>
      <c r="K2202" s="39"/>
      <c r="L2202" s="35"/>
      <c r="M2202" s="81"/>
      <c r="N2202" s="82"/>
      <c r="O2202" s="83"/>
      <c r="P2202" s="84"/>
      <c r="Q2202" s="82"/>
      <c r="R2202" s="83"/>
      <c r="S2202" s="69"/>
      <c r="T2202" s="63"/>
      <c r="U2202" s="141"/>
      <c r="V2202" s="74"/>
      <c r="W2202" s="145"/>
      <c r="X2202" s="60"/>
      <c r="Y2202" s="31"/>
      <c r="AA2202" s="33"/>
      <c r="AB2202" s="31"/>
    </row>
    <row r="2203" spans="1:28" s="2" customFormat="1">
      <c r="A2203" s="27"/>
      <c r="B2203" s="31"/>
      <c r="D2203" s="1"/>
      <c r="J2203" s="29"/>
      <c r="K2203" s="39"/>
      <c r="L2203" s="35"/>
      <c r="M2203" s="81"/>
      <c r="N2203" s="82"/>
      <c r="O2203" s="83"/>
      <c r="P2203" s="84"/>
      <c r="Q2203" s="82"/>
      <c r="R2203" s="83"/>
      <c r="S2203" s="69"/>
      <c r="T2203" s="63"/>
      <c r="U2203" s="141"/>
      <c r="V2203" s="74"/>
      <c r="W2203" s="145"/>
      <c r="X2203" s="60"/>
      <c r="Y2203" s="31"/>
      <c r="AA2203" s="33"/>
      <c r="AB2203" s="31"/>
    </row>
    <row r="2204" spans="1:28" s="2" customFormat="1">
      <c r="A2204" s="27"/>
      <c r="B2204" s="31"/>
      <c r="D2204" s="1"/>
      <c r="J2204" s="29"/>
      <c r="K2204" s="39"/>
      <c r="L2204" s="35"/>
      <c r="M2204" s="81"/>
      <c r="N2204" s="82"/>
      <c r="O2204" s="83"/>
      <c r="P2204" s="84"/>
      <c r="Q2204" s="82"/>
      <c r="R2204" s="83"/>
      <c r="S2204" s="69"/>
      <c r="T2204" s="63"/>
      <c r="U2204" s="141"/>
      <c r="V2204" s="74"/>
      <c r="W2204" s="145"/>
      <c r="X2204" s="60"/>
      <c r="Y2204" s="31"/>
      <c r="AA2204" s="33"/>
      <c r="AB2204" s="31"/>
    </row>
    <row r="2205" spans="1:28" s="2" customFormat="1">
      <c r="A2205" s="27"/>
      <c r="B2205" s="31"/>
      <c r="D2205" s="1"/>
      <c r="J2205" s="29"/>
      <c r="K2205" s="39"/>
      <c r="L2205" s="35"/>
      <c r="M2205" s="81"/>
      <c r="N2205" s="82"/>
      <c r="O2205" s="83"/>
      <c r="P2205" s="84"/>
      <c r="Q2205" s="82"/>
      <c r="R2205" s="83"/>
      <c r="S2205" s="69"/>
      <c r="T2205" s="63"/>
      <c r="U2205" s="141"/>
      <c r="V2205" s="74"/>
      <c r="W2205" s="145"/>
      <c r="X2205" s="60"/>
      <c r="Y2205" s="31"/>
      <c r="AA2205" s="33"/>
      <c r="AB2205" s="31"/>
    </row>
    <row r="2206" spans="1:28" s="2" customFormat="1">
      <c r="A2206" s="27"/>
      <c r="B2206" s="31"/>
      <c r="D2206" s="1"/>
      <c r="J2206" s="29"/>
      <c r="K2206" s="39"/>
      <c r="L2206" s="35"/>
      <c r="M2206" s="81"/>
      <c r="N2206" s="82"/>
      <c r="O2206" s="83"/>
      <c r="P2206" s="84"/>
      <c r="Q2206" s="82"/>
      <c r="R2206" s="83"/>
      <c r="S2206" s="69"/>
      <c r="T2206" s="63"/>
      <c r="U2206" s="141"/>
      <c r="V2206" s="74"/>
      <c r="W2206" s="145"/>
      <c r="X2206" s="60"/>
      <c r="Y2206" s="31"/>
      <c r="AA2206" s="33"/>
      <c r="AB2206" s="31"/>
    </row>
    <row r="2207" spans="1:28" s="2" customFormat="1">
      <c r="A2207" s="27"/>
      <c r="B2207" s="31"/>
      <c r="D2207" s="1"/>
      <c r="J2207" s="29"/>
      <c r="K2207" s="39"/>
      <c r="L2207" s="35"/>
      <c r="M2207" s="81"/>
      <c r="N2207" s="82"/>
      <c r="O2207" s="83"/>
      <c r="P2207" s="84"/>
      <c r="Q2207" s="82"/>
      <c r="R2207" s="83"/>
      <c r="S2207" s="69"/>
      <c r="T2207" s="63"/>
      <c r="U2207" s="141"/>
      <c r="V2207" s="74"/>
      <c r="W2207" s="145"/>
      <c r="X2207" s="60"/>
      <c r="Y2207" s="31"/>
      <c r="AA2207" s="33"/>
      <c r="AB2207" s="31"/>
    </row>
    <row r="2208" spans="1:28" s="2" customFormat="1">
      <c r="A2208" s="27"/>
      <c r="B2208" s="31"/>
      <c r="D2208" s="1"/>
      <c r="J2208" s="29"/>
      <c r="K2208" s="39"/>
      <c r="L2208" s="35"/>
      <c r="M2208" s="81"/>
      <c r="N2208" s="82"/>
      <c r="O2208" s="83"/>
      <c r="P2208" s="84"/>
      <c r="Q2208" s="82"/>
      <c r="R2208" s="83"/>
      <c r="S2208" s="69"/>
      <c r="T2208" s="63"/>
      <c r="U2208" s="141"/>
      <c r="V2208" s="74"/>
      <c r="W2208" s="145"/>
      <c r="X2208" s="60"/>
      <c r="Y2208" s="31"/>
      <c r="AA2208" s="33"/>
      <c r="AB2208" s="31"/>
    </row>
    <row r="2209" spans="1:28" s="2" customFormat="1">
      <c r="A2209" s="27"/>
      <c r="B2209" s="31"/>
      <c r="D2209" s="1"/>
      <c r="J2209" s="29"/>
      <c r="K2209" s="39"/>
      <c r="L2209" s="35"/>
      <c r="M2209" s="81"/>
      <c r="N2209" s="82"/>
      <c r="O2209" s="83"/>
      <c r="P2209" s="84"/>
      <c r="Q2209" s="82"/>
      <c r="R2209" s="83"/>
      <c r="S2209" s="69"/>
      <c r="T2209" s="63"/>
      <c r="U2209" s="141"/>
      <c r="V2209" s="74"/>
      <c r="W2209" s="145"/>
      <c r="X2209" s="60"/>
      <c r="Y2209" s="31"/>
      <c r="AA2209" s="33"/>
      <c r="AB2209" s="31"/>
    </row>
    <row r="2210" spans="1:28" s="2" customFormat="1">
      <c r="A2210" s="27"/>
      <c r="B2210" s="31"/>
      <c r="D2210" s="1"/>
      <c r="J2210" s="29"/>
      <c r="K2210" s="39"/>
      <c r="L2210" s="35"/>
      <c r="M2210" s="81"/>
      <c r="N2210" s="82"/>
      <c r="O2210" s="83"/>
      <c r="P2210" s="84"/>
      <c r="Q2210" s="82"/>
      <c r="R2210" s="83"/>
      <c r="S2210" s="69"/>
      <c r="T2210" s="63"/>
      <c r="U2210" s="141"/>
      <c r="V2210" s="74"/>
      <c r="W2210" s="145"/>
      <c r="X2210" s="60"/>
      <c r="Y2210" s="31"/>
      <c r="AA2210" s="33"/>
      <c r="AB2210" s="31"/>
    </row>
    <row r="2211" spans="1:28" s="2" customFormat="1">
      <c r="A2211" s="27"/>
      <c r="B2211" s="31"/>
      <c r="D2211" s="1"/>
      <c r="J2211" s="29"/>
      <c r="K2211" s="39"/>
      <c r="L2211" s="35"/>
      <c r="M2211" s="81"/>
      <c r="N2211" s="82"/>
      <c r="O2211" s="83"/>
      <c r="P2211" s="84"/>
      <c r="Q2211" s="82"/>
      <c r="R2211" s="83"/>
      <c r="S2211" s="69"/>
      <c r="T2211" s="63"/>
      <c r="U2211" s="141"/>
      <c r="V2211" s="74"/>
      <c r="W2211" s="145"/>
      <c r="X2211" s="60"/>
      <c r="Y2211" s="31"/>
      <c r="AA2211" s="33"/>
      <c r="AB2211" s="31"/>
    </row>
    <row r="2212" spans="1:28" s="2" customFormat="1">
      <c r="A2212" s="27"/>
      <c r="B2212" s="31"/>
      <c r="D2212" s="1"/>
      <c r="J2212" s="29"/>
      <c r="K2212" s="39"/>
      <c r="L2212" s="35"/>
      <c r="M2212" s="81"/>
      <c r="N2212" s="82"/>
      <c r="O2212" s="83"/>
      <c r="P2212" s="84"/>
      <c r="Q2212" s="82"/>
      <c r="R2212" s="83"/>
      <c r="S2212" s="69"/>
      <c r="T2212" s="63"/>
      <c r="U2212" s="141"/>
      <c r="V2212" s="74"/>
      <c r="W2212" s="145"/>
      <c r="X2212" s="60"/>
      <c r="Y2212" s="31"/>
      <c r="AA2212" s="33"/>
      <c r="AB2212" s="31"/>
    </row>
    <row r="2213" spans="1:28" s="2" customFormat="1">
      <c r="A2213" s="27"/>
      <c r="B2213" s="31"/>
      <c r="D2213" s="1"/>
      <c r="J2213" s="29"/>
      <c r="K2213" s="39"/>
      <c r="L2213" s="35"/>
      <c r="M2213" s="81"/>
      <c r="N2213" s="82"/>
      <c r="O2213" s="83"/>
      <c r="P2213" s="84"/>
      <c r="Q2213" s="82"/>
      <c r="R2213" s="83"/>
      <c r="S2213" s="69"/>
      <c r="T2213" s="63"/>
      <c r="U2213" s="141"/>
      <c r="V2213" s="74"/>
      <c r="W2213" s="145"/>
      <c r="X2213" s="60"/>
      <c r="Y2213" s="31"/>
      <c r="AA2213" s="33"/>
      <c r="AB2213" s="31"/>
    </row>
    <row r="2214" spans="1:28" s="2" customFormat="1">
      <c r="A2214" s="27"/>
      <c r="B2214" s="31"/>
      <c r="D2214" s="1"/>
      <c r="J2214" s="29"/>
      <c r="K2214" s="39"/>
      <c r="L2214" s="35"/>
      <c r="M2214" s="81"/>
      <c r="N2214" s="82"/>
      <c r="O2214" s="83"/>
      <c r="P2214" s="84"/>
      <c r="Q2214" s="82"/>
      <c r="R2214" s="83"/>
      <c r="S2214" s="69"/>
      <c r="T2214" s="63"/>
      <c r="U2214" s="141"/>
      <c r="V2214" s="74"/>
      <c r="W2214" s="145"/>
      <c r="X2214" s="60"/>
      <c r="Y2214" s="31"/>
      <c r="AA2214" s="33"/>
      <c r="AB2214" s="31"/>
    </row>
    <row r="2215" spans="1:28" s="2" customFormat="1">
      <c r="A2215" s="27"/>
      <c r="B2215" s="31"/>
      <c r="D2215" s="1"/>
      <c r="J2215" s="29"/>
      <c r="K2215" s="39"/>
      <c r="L2215" s="35"/>
      <c r="M2215" s="81"/>
      <c r="N2215" s="82"/>
      <c r="O2215" s="83"/>
      <c r="P2215" s="84"/>
      <c r="Q2215" s="82"/>
      <c r="R2215" s="83"/>
      <c r="S2215" s="69"/>
      <c r="T2215" s="63"/>
      <c r="U2215" s="141"/>
      <c r="V2215" s="74"/>
      <c r="W2215" s="145"/>
      <c r="X2215" s="60"/>
      <c r="Y2215" s="31"/>
      <c r="AA2215" s="33"/>
      <c r="AB2215" s="31"/>
    </row>
    <row r="2216" spans="1:28" s="2" customFormat="1">
      <c r="A2216" s="27"/>
      <c r="B2216" s="31"/>
      <c r="D2216" s="1"/>
      <c r="J2216" s="29"/>
      <c r="K2216" s="39"/>
      <c r="L2216" s="35"/>
      <c r="M2216" s="81"/>
      <c r="N2216" s="82"/>
      <c r="O2216" s="83"/>
      <c r="P2216" s="84"/>
      <c r="Q2216" s="82"/>
      <c r="R2216" s="83"/>
      <c r="S2216" s="69"/>
      <c r="T2216" s="63"/>
      <c r="U2216" s="141"/>
      <c r="V2216" s="74"/>
      <c r="W2216" s="145"/>
      <c r="X2216" s="60"/>
      <c r="Y2216" s="31"/>
      <c r="AA2216" s="33"/>
      <c r="AB2216" s="31"/>
    </row>
    <row r="2217" spans="1:28" s="2" customFormat="1">
      <c r="A2217" s="27"/>
      <c r="B2217" s="31"/>
      <c r="D2217" s="1"/>
      <c r="J2217" s="29"/>
      <c r="K2217" s="39"/>
      <c r="L2217" s="35"/>
      <c r="M2217" s="81"/>
      <c r="N2217" s="82"/>
      <c r="O2217" s="83"/>
      <c r="P2217" s="84"/>
      <c r="Q2217" s="82"/>
      <c r="R2217" s="83"/>
      <c r="S2217" s="69"/>
      <c r="T2217" s="63"/>
      <c r="U2217" s="141"/>
      <c r="V2217" s="74"/>
      <c r="W2217" s="145"/>
      <c r="X2217" s="60"/>
      <c r="Y2217" s="31"/>
      <c r="AA2217" s="33"/>
      <c r="AB2217" s="31"/>
    </row>
    <row r="2218" spans="1:28" s="2" customFormat="1">
      <c r="A2218" s="27"/>
      <c r="B2218" s="31"/>
      <c r="D2218" s="1"/>
      <c r="J2218" s="29"/>
      <c r="K2218" s="39"/>
      <c r="L2218" s="35"/>
      <c r="M2218" s="81"/>
      <c r="N2218" s="82"/>
      <c r="O2218" s="83"/>
      <c r="P2218" s="84"/>
      <c r="Q2218" s="82"/>
      <c r="R2218" s="83"/>
      <c r="S2218" s="69"/>
      <c r="T2218" s="63"/>
      <c r="U2218" s="141"/>
      <c r="V2218" s="74"/>
      <c r="W2218" s="145"/>
      <c r="X2218" s="60"/>
      <c r="Y2218" s="31"/>
      <c r="AA2218" s="33"/>
      <c r="AB2218" s="31"/>
    </row>
    <row r="2219" spans="1:28" s="2" customFormat="1">
      <c r="A2219" s="27"/>
      <c r="B2219" s="31"/>
      <c r="D2219" s="1"/>
      <c r="J2219" s="29"/>
      <c r="K2219" s="39"/>
      <c r="L2219" s="35"/>
      <c r="M2219" s="81"/>
      <c r="N2219" s="82"/>
      <c r="O2219" s="83"/>
      <c r="P2219" s="84"/>
      <c r="Q2219" s="82"/>
      <c r="R2219" s="83"/>
      <c r="S2219" s="69"/>
      <c r="T2219" s="63"/>
      <c r="U2219" s="141"/>
      <c r="V2219" s="74"/>
      <c r="W2219" s="145"/>
      <c r="X2219" s="60"/>
      <c r="Y2219" s="31"/>
      <c r="AA2219" s="33"/>
      <c r="AB2219" s="31"/>
    </row>
    <row r="2220" spans="1:28" s="2" customFormat="1">
      <c r="A2220" s="27"/>
      <c r="B2220" s="31"/>
      <c r="D2220" s="1"/>
      <c r="J2220" s="29"/>
      <c r="K2220" s="39"/>
      <c r="L2220" s="35"/>
      <c r="M2220" s="81"/>
      <c r="N2220" s="82"/>
      <c r="O2220" s="83"/>
      <c r="P2220" s="84"/>
      <c r="Q2220" s="82"/>
      <c r="R2220" s="83"/>
      <c r="S2220" s="69"/>
      <c r="T2220" s="63"/>
      <c r="U2220" s="141"/>
      <c r="V2220" s="74"/>
      <c r="W2220" s="145"/>
      <c r="X2220" s="60"/>
      <c r="Y2220" s="31"/>
      <c r="AA2220" s="33"/>
      <c r="AB2220" s="31"/>
    </row>
    <row r="2221" spans="1:28" s="2" customFormat="1">
      <c r="A2221" s="27"/>
      <c r="B2221" s="31"/>
      <c r="D2221" s="1"/>
      <c r="J2221" s="29"/>
      <c r="K2221" s="39"/>
      <c r="L2221" s="35"/>
      <c r="M2221" s="81"/>
      <c r="N2221" s="82"/>
      <c r="O2221" s="83"/>
      <c r="P2221" s="84"/>
      <c r="Q2221" s="82"/>
      <c r="R2221" s="83"/>
      <c r="S2221" s="69"/>
      <c r="T2221" s="63"/>
      <c r="U2221" s="141"/>
      <c r="V2221" s="74"/>
      <c r="W2221" s="145"/>
      <c r="X2221" s="60"/>
      <c r="Y2221" s="31"/>
      <c r="AA2221" s="33"/>
      <c r="AB2221" s="31"/>
    </row>
    <row r="2222" spans="1:28" s="2" customFormat="1">
      <c r="A2222" s="27"/>
      <c r="B2222" s="31"/>
      <c r="D2222" s="1"/>
      <c r="J2222" s="29"/>
      <c r="K2222" s="39"/>
      <c r="L2222" s="35"/>
      <c r="M2222" s="81"/>
      <c r="N2222" s="82"/>
      <c r="O2222" s="83"/>
      <c r="P2222" s="84"/>
      <c r="Q2222" s="82"/>
      <c r="R2222" s="83"/>
      <c r="S2222" s="69"/>
      <c r="T2222" s="63"/>
      <c r="U2222" s="141"/>
      <c r="V2222" s="74"/>
      <c r="W2222" s="145"/>
      <c r="X2222" s="60"/>
      <c r="Y2222" s="31"/>
      <c r="AA2222" s="33"/>
      <c r="AB2222" s="31"/>
    </row>
    <row r="2223" spans="1:28" s="2" customFormat="1">
      <c r="A2223" s="27"/>
      <c r="B2223" s="31"/>
      <c r="D2223" s="1"/>
      <c r="J2223" s="29"/>
      <c r="K2223" s="39"/>
      <c r="L2223" s="35"/>
      <c r="M2223" s="81"/>
      <c r="N2223" s="82"/>
      <c r="O2223" s="83"/>
      <c r="P2223" s="84"/>
      <c r="Q2223" s="82"/>
      <c r="R2223" s="83"/>
      <c r="S2223" s="69"/>
      <c r="T2223" s="63"/>
      <c r="U2223" s="141"/>
      <c r="V2223" s="74"/>
      <c r="W2223" s="145"/>
      <c r="X2223" s="60"/>
      <c r="Y2223" s="31"/>
      <c r="AA2223" s="33"/>
      <c r="AB2223" s="31"/>
    </row>
    <row r="2224" spans="1:28" s="2" customFormat="1">
      <c r="A2224" s="27"/>
      <c r="B2224" s="31"/>
      <c r="D2224" s="1"/>
      <c r="J2224" s="29"/>
      <c r="K2224" s="39"/>
      <c r="L2224" s="35"/>
      <c r="M2224" s="81"/>
      <c r="N2224" s="82"/>
      <c r="O2224" s="83"/>
      <c r="P2224" s="84"/>
      <c r="Q2224" s="82"/>
      <c r="R2224" s="83"/>
      <c r="S2224" s="69"/>
      <c r="T2224" s="63"/>
      <c r="U2224" s="141"/>
      <c r="V2224" s="74"/>
      <c r="W2224" s="145"/>
      <c r="X2224" s="60"/>
      <c r="Y2224" s="31"/>
      <c r="AA2224" s="33"/>
      <c r="AB2224" s="31"/>
    </row>
    <row r="2225" spans="1:28" s="2" customFormat="1">
      <c r="A2225" s="27"/>
      <c r="B2225" s="31"/>
      <c r="D2225" s="1"/>
      <c r="J2225" s="29"/>
      <c r="K2225" s="39"/>
      <c r="L2225" s="35"/>
      <c r="M2225" s="81"/>
      <c r="N2225" s="82"/>
      <c r="O2225" s="83"/>
      <c r="P2225" s="84"/>
      <c r="Q2225" s="82"/>
      <c r="R2225" s="83"/>
      <c r="S2225" s="69"/>
      <c r="T2225" s="63"/>
      <c r="U2225" s="141"/>
      <c r="V2225" s="74"/>
      <c r="W2225" s="145"/>
      <c r="X2225" s="60"/>
      <c r="Y2225" s="31"/>
      <c r="AA2225" s="33"/>
      <c r="AB2225" s="31"/>
    </row>
    <row r="2226" spans="1:28" s="2" customFormat="1">
      <c r="A2226" s="27"/>
      <c r="B2226" s="31"/>
      <c r="D2226" s="1"/>
      <c r="J2226" s="29"/>
      <c r="K2226" s="39"/>
      <c r="L2226" s="35"/>
      <c r="M2226" s="81"/>
      <c r="N2226" s="82"/>
      <c r="O2226" s="83"/>
      <c r="P2226" s="84"/>
      <c r="Q2226" s="82"/>
      <c r="R2226" s="83"/>
      <c r="S2226" s="69"/>
      <c r="T2226" s="63"/>
      <c r="U2226" s="141"/>
      <c r="V2226" s="74"/>
      <c r="W2226" s="145"/>
      <c r="X2226" s="60"/>
      <c r="Y2226" s="31"/>
      <c r="AA2226" s="33"/>
      <c r="AB2226" s="31"/>
    </row>
    <row r="2227" spans="1:28" s="2" customFormat="1">
      <c r="A2227" s="27"/>
      <c r="B2227" s="31"/>
      <c r="D2227" s="1"/>
      <c r="J2227" s="29"/>
      <c r="K2227" s="39"/>
      <c r="L2227" s="35"/>
      <c r="M2227" s="81"/>
      <c r="N2227" s="82"/>
      <c r="O2227" s="83"/>
      <c r="P2227" s="84"/>
      <c r="Q2227" s="82"/>
      <c r="R2227" s="83"/>
      <c r="S2227" s="69"/>
      <c r="T2227" s="63"/>
      <c r="U2227" s="141"/>
      <c r="V2227" s="74"/>
      <c r="W2227" s="145"/>
      <c r="X2227" s="60"/>
      <c r="Y2227" s="31"/>
      <c r="AA2227" s="33"/>
      <c r="AB2227" s="31"/>
    </row>
    <row r="2228" spans="1:28" s="2" customFormat="1">
      <c r="A2228" s="27"/>
      <c r="B2228" s="31"/>
      <c r="D2228" s="1"/>
      <c r="J2228" s="29"/>
      <c r="K2228" s="39"/>
      <c r="L2228" s="35"/>
      <c r="M2228" s="81"/>
      <c r="N2228" s="82"/>
      <c r="O2228" s="83"/>
      <c r="P2228" s="84"/>
      <c r="Q2228" s="82"/>
      <c r="R2228" s="83"/>
      <c r="S2228" s="69"/>
      <c r="T2228" s="63"/>
      <c r="U2228" s="141"/>
      <c r="V2228" s="74"/>
      <c r="W2228" s="145"/>
      <c r="X2228" s="60"/>
      <c r="Y2228" s="31"/>
      <c r="AA2228" s="33"/>
      <c r="AB2228" s="31"/>
    </row>
    <row r="2229" spans="1:28" s="2" customFormat="1">
      <c r="A2229" s="27"/>
      <c r="B2229" s="31"/>
      <c r="D2229" s="1"/>
      <c r="J2229" s="29"/>
      <c r="K2229" s="39"/>
      <c r="L2229" s="35"/>
      <c r="M2229" s="81"/>
      <c r="N2229" s="82"/>
      <c r="O2229" s="83"/>
      <c r="P2229" s="84"/>
      <c r="Q2229" s="82"/>
      <c r="R2229" s="83"/>
      <c r="S2229" s="69"/>
      <c r="T2229" s="63"/>
      <c r="U2229" s="141"/>
      <c r="V2229" s="74"/>
      <c r="W2229" s="145"/>
      <c r="X2229" s="60"/>
      <c r="Y2229" s="31"/>
      <c r="AA2229" s="33"/>
      <c r="AB2229" s="31"/>
    </row>
    <row r="2230" spans="1:28" s="2" customFormat="1">
      <c r="A2230" s="27"/>
      <c r="B2230" s="31"/>
      <c r="D2230" s="1"/>
      <c r="J2230" s="29"/>
      <c r="K2230" s="39"/>
      <c r="L2230" s="35"/>
      <c r="M2230" s="81"/>
      <c r="N2230" s="82"/>
      <c r="O2230" s="83"/>
      <c r="P2230" s="84"/>
      <c r="Q2230" s="82"/>
      <c r="R2230" s="83"/>
      <c r="S2230" s="69"/>
      <c r="T2230" s="63"/>
      <c r="U2230" s="141"/>
      <c r="V2230" s="74"/>
      <c r="W2230" s="145"/>
      <c r="X2230" s="60"/>
      <c r="Y2230" s="31"/>
      <c r="AA2230" s="33"/>
      <c r="AB2230" s="31"/>
    </row>
    <row r="2231" spans="1:28" s="2" customFormat="1">
      <c r="A2231" s="27"/>
      <c r="B2231" s="31"/>
      <c r="D2231" s="1"/>
      <c r="J2231" s="29"/>
      <c r="K2231" s="39"/>
      <c r="L2231" s="35"/>
      <c r="M2231" s="81"/>
      <c r="N2231" s="82"/>
      <c r="O2231" s="83"/>
      <c r="P2231" s="84"/>
      <c r="Q2231" s="82"/>
      <c r="R2231" s="83"/>
      <c r="S2231" s="69"/>
      <c r="T2231" s="63"/>
      <c r="U2231" s="141"/>
      <c r="V2231" s="74"/>
      <c r="W2231" s="145"/>
      <c r="X2231" s="60"/>
      <c r="Y2231" s="31"/>
      <c r="AA2231" s="33"/>
      <c r="AB2231" s="31"/>
    </row>
    <row r="2232" spans="1:28" s="2" customFormat="1">
      <c r="A2232" s="27"/>
      <c r="B2232" s="31"/>
      <c r="D2232" s="1"/>
      <c r="J2232" s="29"/>
      <c r="K2232" s="39"/>
      <c r="L2232" s="35"/>
      <c r="M2232" s="81"/>
      <c r="N2232" s="82"/>
      <c r="O2232" s="83"/>
      <c r="P2232" s="84"/>
      <c r="Q2232" s="82"/>
      <c r="R2232" s="83"/>
      <c r="S2232" s="69"/>
      <c r="T2232" s="63"/>
      <c r="U2232" s="141"/>
      <c r="V2232" s="74"/>
      <c r="W2232" s="145"/>
      <c r="X2232" s="60"/>
      <c r="Y2232" s="31"/>
      <c r="AA2232" s="33"/>
      <c r="AB2232" s="31"/>
    </row>
    <row r="2233" spans="1:28" s="2" customFormat="1">
      <c r="A2233" s="27"/>
      <c r="B2233" s="31"/>
      <c r="D2233" s="1"/>
      <c r="J2233" s="29"/>
      <c r="K2233" s="39"/>
      <c r="L2233" s="35"/>
      <c r="M2233" s="81"/>
      <c r="N2233" s="82"/>
      <c r="O2233" s="83"/>
      <c r="P2233" s="84"/>
      <c r="Q2233" s="82"/>
      <c r="R2233" s="83"/>
      <c r="S2233" s="69"/>
      <c r="T2233" s="63"/>
      <c r="U2233" s="141"/>
      <c r="V2233" s="74"/>
      <c r="W2233" s="145"/>
      <c r="X2233" s="60"/>
      <c r="Y2233" s="31"/>
      <c r="AA2233" s="33"/>
      <c r="AB2233" s="31"/>
    </row>
    <row r="2234" spans="1:28" s="2" customFormat="1">
      <c r="A2234" s="27"/>
      <c r="B2234" s="31"/>
      <c r="D2234" s="1"/>
      <c r="J2234" s="29"/>
      <c r="K2234" s="39"/>
      <c r="L2234" s="35"/>
      <c r="M2234" s="81"/>
      <c r="N2234" s="82"/>
      <c r="O2234" s="83"/>
      <c r="P2234" s="84"/>
      <c r="Q2234" s="82"/>
      <c r="R2234" s="83"/>
      <c r="S2234" s="69"/>
      <c r="T2234" s="63"/>
      <c r="U2234" s="141"/>
      <c r="V2234" s="74"/>
      <c r="W2234" s="145"/>
      <c r="X2234" s="60"/>
      <c r="Y2234" s="31"/>
      <c r="AA2234" s="33"/>
      <c r="AB2234" s="31"/>
    </row>
    <row r="2235" spans="1:28" s="2" customFormat="1">
      <c r="A2235" s="27"/>
      <c r="B2235" s="31"/>
      <c r="D2235" s="1"/>
      <c r="J2235" s="29"/>
      <c r="K2235" s="39"/>
      <c r="L2235" s="35"/>
      <c r="M2235" s="81"/>
      <c r="N2235" s="82"/>
      <c r="O2235" s="83"/>
      <c r="P2235" s="84"/>
      <c r="Q2235" s="82"/>
      <c r="R2235" s="83"/>
      <c r="S2235" s="69"/>
      <c r="T2235" s="63"/>
      <c r="U2235" s="141"/>
      <c r="V2235" s="74"/>
      <c r="W2235" s="145"/>
      <c r="X2235" s="60"/>
      <c r="Y2235" s="31"/>
      <c r="AA2235" s="33"/>
      <c r="AB2235" s="31"/>
    </row>
    <row r="2236" spans="1:28" s="2" customFormat="1">
      <c r="A2236" s="27"/>
      <c r="B2236" s="31"/>
      <c r="D2236" s="1"/>
      <c r="J2236" s="29"/>
      <c r="K2236" s="39"/>
      <c r="L2236" s="35"/>
      <c r="M2236" s="81"/>
      <c r="N2236" s="82"/>
      <c r="O2236" s="83"/>
      <c r="P2236" s="84"/>
      <c r="Q2236" s="82"/>
      <c r="R2236" s="83"/>
      <c r="S2236" s="69"/>
      <c r="T2236" s="63"/>
      <c r="U2236" s="141"/>
      <c r="V2236" s="74"/>
      <c r="W2236" s="145"/>
      <c r="X2236" s="60"/>
      <c r="Y2236" s="31"/>
      <c r="AA2236" s="33"/>
      <c r="AB2236" s="31"/>
    </row>
    <row r="2237" spans="1:28" s="2" customFormat="1">
      <c r="A2237" s="27"/>
      <c r="B2237" s="31"/>
      <c r="D2237" s="1"/>
      <c r="J2237" s="29"/>
      <c r="K2237" s="39"/>
      <c r="L2237" s="35"/>
      <c r="M2237" s="81"/>
      <c r="N2237" s="82"/>
      <c r="O2237" s="83"/>
      <c r="P2237" s="84"/>
      <c r="Q2237" s="82"/>
      <c r="R2237" s="83"/>
      <c r="S2237" s="69"/>
      <c r="T2237" s="63"/>
      <c r="U2237" s="141"/>
      <c r="V2237" s="74"/>
      <c r="W2237" s="145"/>
      <c r="X2237" s="60"/>
      <c r="Y2237" s="31"/>
      <c r="AA2237" s="33"/>
      <c r="AB2237" s="31"/>
    </row>
    <row r="2238" spans="1:28" s="2" customFormat="1">
      <c r="A2238" s="27"/>
      <c r="B2238" s="31"/>
      <c r="D2238" s="1"/>
      <c r="J2238" s="29"/>
      <c r="K2238" s="39"/>
      <c r="L2238" s="35"/>
      <c r="M2238" s="81"/>
      <c r="N2238" s="82"/>
      <c r="O2238" s="83"/>
      <c r="P2238" s="84"/>
      <c r="Q2238" s="82"/>
      <c r="R2238" s="83"/>
      <c r="S2238" s="69"/>
      <c r="T2238" s="63"/>
      <c r="U2238" s="141"/>
      <c r="V2238" s="74"/>
      <c r="W2238" s="145"/>
      <c r="X2238" s="60"/>
      <c r="Y2238" s="31"/>
      <c r="AA2238" s="33"/>
      <c r="AB2238" s="31"/>
    </row>
    <row r="2239" spans="1:28" s="2" customFormat="1">
      <c r="A2239" s="27"/>
      <c r="B2239" s="31"/>
      <c r="D2239" s="1"/>
      <c r="J2239" s="29"/>
      <c r="K2239" s="39"/>
      <c r="L2239" s="35"/>
      <c r="M2239" s="81"/>
      <c r="N2239" s="82"/>
      <c r="O2239" s="83"/>
      <c r="P2239" s="84"/>
      <c r="Q2239" s="82"/>
      <c r="R2239" s="83"/>
      <c r="S2239" s="69"/>
      <c r="T2239" s="63"/>
      <c r="U2239" s="141"/>
      <c r="V2239" s="74"/>
      <c r="W2239" s="145"/>
      <c r="X2239" s="60"/>
      <c r="Y2239" s="31"/>
      <c r="AA2239" s="33"/>
      <c r="AB2239" s="31"/>
    </row>
    <row r="2240" spans="1:28" s="2" customFormat="1">
      <c r="A2240" s="27"/>
      <c r="B2240" s="31"/>
      <c r="D2240" s="1"/>
      <c r="J2240" s="29"/>
      <c r="K2240" s="39"/>
      <c r="L2240" s="35"/>
      <c r="M2240" s="81"/>
      <c r="N2240" s="82"/>
      <c r="O2240" s="83"/>
      <c r="P2240" s="84"/>
      <c r="Q2240" s="82"/>
      <c r="R2240" s="83"/>
      <c r="S2240" s="69"/>
      <c r="T2240" s="63"/>
      <c r="U2240" s="141"/>
      <c r="V2240" s="74"/>
      <c r="W2240" s="145"/>
      <c r="X2240" s="60"/>
      <c r="Y2240" s="31"/>
      <c r="AA2240" s="33"/>
      <c r="AB2240" s="31"/>
    </row>
    <row r="2241" spans="1:28" s="2" customFormat="1">
      <c r="A2241" s="27"/>
      <c r="B2241" s="31"/>
      <c r="D2241" s="1"/>
      <c r="J2241" s="29"/>
      <c r="K2241" s="39"/>
      <c r="L2241" s="35"/>
      <c r="M2241" s="81"/>
      <c r="N2241" s="82"/>
      <c r="O2241" s="83"/>
      <c r="P2241" s="84"/>
      <c r="Q2241" s="82"/>
      <c r="R2241" s="83"/>
      <c r="S2241" s="69"/>
      <c r="T2241" s="63"/>
      <c r="U2241" s="141"/>
      <c r="V2241" s="74"/>
      <c r="W2241" s="145"/>
      <c r="X2241" s="60"/>
      <c r="Y2241" s="31"/>
      <c r="AA2241" s="33"/>
      <c r="AB2241" s="31"/>
    </row>
    <row r="2242" spans="1:28" s="2" customFormat="1">
      <c r="A2242" s="27"/>
      <c r="B2242" s="31"/>
      <c r="D2242" s="1"/>
      <c r="J2242" s="29"/>
      <c r="K2242" s="39"/>
      <c r="L2242" s="35"/>
      <c r="M2242" s="81"/>
      <c r="N2242" s="82"/>
      <c r="O2242" s="83"/>
      <c r="P2242" s="84"/>
      <c r="Q2242" s="82"/>
      <c r="R2242" s="83"/>
      <c r="S2242" s="69"/>
      <c r="T2242" s="63"/>
      <c r="U2242" s="141"/>
      <c r="V2242" s="74"/>
      <c r="W2242" s="145"/>
      <c r="X2242" s="60"/>
      <c r="Y2242" s="31"/>
      <c r="AA2242" s="33"/>
      <c r="AB2242" s="31"/>
    </row>
    <row r="2243" spans="1:28" s="2" customFormat="1">
      <c r="A2243" s="27"/>
      <c r="B2243" s="31"/>
      <c r="D2243" s="1"/>
      <c r="J2243" s="29"/>
      <c r="K2243" s="39"/>
      <c r="L2243" s="35"/>
      <c r="M2243" s="81"/>
      <c r="N2243" s="82"/>
      <c r="O2243" s="83"/>
      <c r="P2243" s="84"/>
      <c r="Q2243" s="82"/>
      <c r="R2243" s="83"/>
      <c r="S2243" s="69"/>
      <c r="T2243" s="63"/>
      <c r="U2243" s="141"/>
      <c r="V2243" s="74"/>
      <c r="W2243" s="145"/>
      <c r="X2243" s="60"/>
      <c r="Y2243" s="31"/>
      <c r="AA2243" s="33"/>
      <c r="AB2243" s="31"/>
    </row>
    <row r="2244" spans="1:28" s="2" customFormat="1">
      <c r="A2244" s="27"/>
      <c r="B2244" s="31"/>
      <c r="D2244" s="1"/>
      <c r="J2244" s="29"/>
      <c r="K2244" s="39"/>
      <c r="L2244" s="35"/>
      <c r="M2244" s="81"/>
      <c r="N2244" s="82"/>
      <c r="O2244" s="83"/>
      <c r="P2244" s="84"/>
      <c r="Q2244" s="82"/>
      <c r="R2244" s="83"/>
      <c r="S2244" s="69"/>
      <c r="T2244" s="63"/>
      <c r="U2244" s="141"/>
      <c r="V2244" s="74"/>
      <c r="W2244" s="145"/>
      <c r="X2244" s="60"/>
      <c r="Y2244" s="31"/>
      <c r="AA2244" s="33"/>
      <c r="AB2244" s="31"/>
    </row>
    <row r="2245" spans="1:28" s="2" customFormat="1">
      <c r="A2245" s="27"/>
      <c r="B2245" s="31"/>
      <c r="D2245" s="1"/>
      <c r="J2245" s="29"/>
      <c r="K2245" s="39"/>
      <c r="L2245" s="35"/>
      <c r="M2245" s="81"/>
      <c r="N2245" s="82"/>
      <c r="O2245" s="83"/>
      <c r="P2245" s="84"/>
      <c r="Q2245" s="82"/>
      <c r="R2245" s="83"/>
      <c r="S2245" s="69"/>
      <c r="T2245" s="63"/>
      <c r="U2245" s="141"/>
      <c r="V2245" s="74"/>
      <c r="W2245" s="145"/>
      <c r="X2245" s="60"/>
      <c r="Y2245" s="31"/>
      <c r="AA2245" s="33"/>
      <c r="AB2245" s="31"/>
    </row>
    <row r="2246" spans="1:28" s="2" customFormat="1">
      <c r="A2246" s="27"/>
      <c r="B2246" s="31"/>
      <c r="D2246" s="1"/>
      <c r="J2246" s="29"/>
      <c r="K2246" s="39"/>
      <c r="L2246" s="35"/>
      <c r="M2246" s="81"/>
      <c r="N2246" s="82"/>
      <c r="O2246" s="83"/>
      <c r="P2246" s="84"/>
      <c r="Q2246" s="82"/>
      <c r="R2246" s="83"/>
      <c r="S2246" s="69"/>
      <c r="T2246" s="63"/>
      <c r="U2246" s="141"/>
      <c r="V2246" s="74"/>
      <c r="W2246" s="145"/>
      <c r="X2246" s="60"/>
      <c r="Y2246" s="31"/>
      <c r="AA2246" s="33"/>
      <c r="AB2246" s="31"/>
    </row>
    <row r="2247" spans="1:28" s="2" customFormat="1">
      <c r="A2247" s="27"/>
      <c r="B2247" s="31"/>
      <c r="D2247" s="1"/>
      <c r="J2247" s="29"/>
      <c r="K2247" s="39"/>
      <c r="L2247" s="35"/>
      <c r="M2247" s="81"/>
      <c r="N2247" s="82"/>
      <c r="O2247" s="83"/>
      <c r="P2247" s="84"/>
      <c r="Q2247" s="82"/>
      <c r="R2247" s="83"/>
      <c r="S2247" s="69"/>
      <c r="T2247" s="63"/>
      <c r="U2247" s="141"/>
      <c r="V2247" s="74"/>
      <c r="W2247" s="145"/>
      <c r="X2247" s="60"/>
      <c r="Y2247" s="31"/>
      <c r="AA2247" s="33"/>
      <c r="AB2247" s="31"/>
    </row>
    <row r="2248" spans="1:28" s="2" customFormat="1">
      <c r="A2248" s="27"/>
      <c r="B2248" s="31"/>
      <c r="D2248" s="1"/>
      <c r="J2248" s="29"/>
      <c r="K2248" s="39"/>
      <c r="L2248" s="35"/>
      <c r="M2248" s="81"/>
      <c r="N2248" s="82"/>
      <c r="O2248" s="83"/>
      <c r="P2248" s="84"/>
      <c r="Q2248" s="82"/>
      <c r="R2248" s="83"/>
      <c r="S2248" s="69"/>
      <c r="T2248" s="63"/>
      <c r="U2248" s="141"/>
      <c r="V2248" s="74"/>
      <c r="W2248" s="145"/>
      <c r="X2248" s="60"/>
      <c r="Y2248" s="31"/>
      <c r="AA2248" s="33"/>
      <c r="AB2248" s="31"/>
    </row>
    <row r="2249" spans="1:28" s="2" customFormat="1">
      <c r="A2249" s="27"/>
      <c r="B2249" s="31"/>
      <c r="D2249" s="1"/>
      <c r="J2249" s="29"/>
      <c r="K2249" s="39"/>
      <c r="L2249" s="35"/>
      <c r="M2249" s="81"/>
      <c r="N2249" s="82"/>
      <c r="O2249" s="83"/>
      <c r="P2249" s="84"/>
      <c r="Q2249" s="82"/>
      <c r="R2249" s="83"/>
      <c r="S2249" s="69"/>
      <c r="T2249" s="63"/>
      <c r="U2249" s="141"/>
      <c r="V2249" s="74"/>
      <c r="W2249" s="145"/>
      <c r="X2249" s="60"/>
      <c r="Y2249" s="31"/>
      <c r="AA2249" s="33"/>
      <c r="AB2249" s="31"/>
    </row>
    <row r="2250" spans="1:28" s="2" customFormat="1">
      <c r="A2250" s="27"/>
      <c r="B2250" s="31"/>
      <c r="D2250" s="1"/>
      <c r="J2250" s="29"/>
      <c r="K2250" s="39"/>
      <c r="L2250" s="35"/>
      <c r="M2250" s="81"/>
      <c r="N2250" s="82"/>
      <c r="O2250" s="83"/>
      <c r="P2250" s="84"/>
      <c r="Q2250" s="82"/>
      <c r="R2250" s="83"/>
      <c r="S2250" s="69"/>
      <c r="T2250" s="63"/>
      <c r="U2250" s="141"/>
      <c r="V2250" s="74"/>
      <c r="W2250" s="145"/>
      <c r="X2250" s="60"/>
      <c r="Y2250" s="31"/>
      <c r="AA2250" s="33"/>
      <c r="AB2250" s="31"/>
    </row>
    <row r="2251" spans="1:28" s="2" customFormat="1">
      <c r="A2251" s="27"/>
      <c r="B2251" s="31"/>
      <c r="D2251" s="1"/>
      <c r="J2251" s="29"/>
      <c r="K2251" s="39"/>
      <c r="L2251" s="35"/>
      <c r="M2251" s="81"/>
      <c r="N2251" s="82"/>
      <c r="O2251" s="83"/>
      <c r="P2251" s="84"/>
      <c r="Q2251" s="82"/>
      <c r="R2251" s="83"/>
      <c r="S2251" s="69"/>
      <c r="T2251" s="63"/>
      <c r="U2251" s="141"/>
      <c r="V2251" s="74"/>
      <c r="W2251" s="145"/>
      <c r="X2251" s="60"/>
      <c r="Y2251" s="31"/>
      <c r="AA2251" s="33"/>
      <c r="AB2251" s="31"/>
    </row>
    <row r="2252" spans="1:28" s="2" customFormat="1">
      <c r="A2252" s="27"/>
      <c r="B2252" s="31"/>
      <c r="D2252" s="1"/>
      <c r="J2252" s="29"/>
      <c r="K2252" s="39"/>
      <c r="L2252" s="35"/>
      <c r="M2252" s="81"/>
      <c r="N2252" s="82"/>
      <c r="O2252" s="83"/>
      <c r="P2252" s="84"/>
      <c r="Q2252" s="82"/>
      <c r="R2252" s="83"/>
      <c r="S2252" s="69"/>
      <c r="T2252" s="63"/>
      <c r="U2252" s="141"/>
      <c r="V2252" s="74"/>
      <c r="W2252" s="145"/>
      <c r="X2252" s="60"/>
      <c r="Y2252" s="31"/>
      <c r="AA2252" s="33"/>
      <c r="AB2252" s="31"/>
    </row>
    <row r="2253" spans="1:28" s="2" customFormat="1">
      <c r="A2253" s="27"/>
      <c r="B2253" s="31"/>
      <c r="D2253" s="1"/>
      <c r="J2253" s="29"/>
      <c r="K2253" s="39"/>
      <c r="L2253" s="35"/>
      <c r="M2253" s="81"/>
      <c r="N2253" s="82"/>
      <c r="O2253" s="83"/>
      <c r="P2253" s="84"/>
      <c r="Q2253" s="82"/>
      <c r="R2253" s="83"/>
      <c r="S2253" s="69"/>
      <c r="T2253" s="63"/>
      <c r="U2253" s="141"/>
      <c r="V2253" s="74"/>
      <c r="W2253" s="145"/>
      <c r="X2253" s="60"/>
      <c r="Y2253" s="31"/>
      <c r="AA2253" s="33"/>
      <c r="AB2253" s="31"/>
    </row>
    <row r="2254" spans="1:28" s="2" customFormat="1">
      <c r="A2254" s="27"/>
      <c r="B2254" s="31"/>
      <c r="D2254" s="1"/>
      <c r="J2254" s="29"/>
      <c r="K2254" s="39"/>
      <c r="L2254" s="35"/>
      <c r="M2254" s="81"/>
      <c r="N2254" s="82"/>
      <c r="O2254" s="83"/>
      <c r="P2254" s="84"/>
      <c r="Q2254" s="82"/>
      <c r="R2254" s="83"/>
      <c r="S2254" s="69"/>
      <c r="T2254" s="63"/>
      <c r="U2254" s="141"/>
      <c r="V2254" s="74"/>
      <c r="W2254" s="145"/>
      <c r="X2254" s="60"/>
      <c r="Y2254" s="31"/>
      <c r="AA2254" s="33"/>
      <c r="AB2254" s="31"/>
    </row>
    <row r="2255" spans="1:28" s="2" customFormat="1">
      <c r="A2255" s="27"/>
      <c r="B2255" s="31"/>
      <c r="D2255" s="1"/>
      <c r="J2255" s="29"/>
      <c r="K2255" s="39"/>
      <c r="L2255" s="35"/>
      <c r="M2255" s="81"/>
      <c r="N2255" s="82"/>
      <c r="O2255" s="83"/>
      <c r="P2255" s="84"/>
      <c r="Q2255" s="82"/>
      <c r="R2255" s="83"/>
      <c r="S2255" s="69"/>
      <c r="T2255" s="63"/>
      <c r="U2255" s="141"/>
      <c r="V2255" s="74"/>
      <c r="W2255" s="145"/>
      <c r="X2255" s="60"/>
      <c r="Y2255" s="31"/>
      <c r="AA2255" s="33"/>
      <c r="AB2255" s="31"/>
    </row>
    <row r="2256" spans="1:28" s="2" customFormat="1">
      <c r="A2256" s="27"/>
      <c r="B2256" s="31"/>
      <c r="D2256" s="1"/>
      <c r="J2256" s="29"/>
      <c r="K2256" s="39"/>
      <c r="L2256" s="35"/>
      <c r="M2256" s="81"/>
      <c r="N2256" s="82"/>
      <c r="O2256" s="83"/>
      <c r="P2256" s="84"/>
      <c r="Q2256" s="82"/>
      <c r="R2256" s="83"/>
      <c r="S2256" s="69"/>
      <c r="T2256" s="63"/>
      <c r="U2256" s="141"/>
      <c r="V2256" s="74"/>
      <c r="W2256" s="145"/>
      <c r="X2256" s="60"/>
      <c r="Y2256" s="31"/>
      <c r="AA2256" s="33"/>
      <c r="AB2256" s="31"/>
    </row>
    <row r="2257" spans="1:28" s="2" customFormat="1">
      <c r="A2257" s="27"/>
      <c r="B2257" s="31"/>
      <c r="D2257" s="1"/>
      <c r="J2257" s="29"/>
      <c r="K2257" s="39"/>
      <c r="L2257" s="35"/>
      <c r="M2257" s="81"/>
      <c r="N2257" s="82"/>
      <c r="O2257" s="83"/>
      <c r="P2257" s="84"/>
      <c r="Q2257" s="82"/>
      <c r="R2257" s="83"/>
      <c r="S2257" s="69"/>
      <c r="T2257" s="63"/>
      <c r="U2257" s="141"/>
      <c r="V2257" s="74"/>
      <c r="W2257" s="145"/>
      <c r="X2257" s="60"/>
      <c r="Y2257" s="31"/>
      <c r="AA2257" s="33"/>
      <c r="AB2257" s="31"/>
    </row>
    <row r="2258" spans="1:28" s="2" customFormat="1">
      <c r="A2258" s="27"/>
      <c r="B2258" s="31"/>
      <c r="D2258" s="1"/>
      <c r="J2258" s="29"/>
      <c r="K2258" s="39"/>
      <c r="L2258" s="35"/>
      <c r="M2258" s="81"/>
      <c r="N2258" s="82"/>
      <c r="O2258" s="83"/>
      <c r="P2258" s="84"/>
      <c r="Q2258" s="82"/>
      <c r="R2258" s="83"/>
      <c r="S2258" s="69"/>
      <c r="T2258" s="63"/>
      <c r="U2258" s="141"/>
      <c r="V2258" s="74"/>
      <c r="W2258" s="145"/>
      <c r="X2258" s="60"/>
      <c r="Y2258" s="31"/>
      <c r="AA2258" s="33"/>
      <c r="AB2258" s="31"/>
    </row>
    <row r="2259" spans="1:28" s="2" customFormat="1">
      <c r="A2259" s="27"/>
      <c r="B2259" s="31"/>
      <c r="D2259" s="1"/>
      <c r="J2259" s="29"/>
      <c r="K2259" s="39"/>
      <c r="L2259" s="35"/>
      <c r="M2259" s="81"/>
      <c r="N2259" s="82"/>
      <c r="O2259" s="83"/>
      <c r="P2259" s="84"/>
      <c r="Q2259" s="82"/>
      <c r="R2259" s="83"/>
      <c r="S2259" s="69"/>
      <c r="T2259" s="63"/>
      <c r="U2259" s="141"/>
      <c r="V2259" s="74"/>
      <c r="W2259" s="145"/>
      <c r="X2259" s="60"/>
      <c r="Y2259" s="31"/>
      <c r="AA2259" s="33"/>
      <c r="AB2259" s="31"/>
    </row>
    <row r="2260" spans="1:28" s="2" customFormat="1">
      <c r="A2260" s="27"/>
      <c r="B2260" s="31"/>
      <c r="D2260" s="1"/>
      <c r="J2260" s="29"/>
      <c r="K2260" s="39"/>
      <c r="L2260" s="35"/>
      <c r="M2260" s="81"/>
      <c r="N2260" s="82"/>
      <c r="O2260" s="83"/>
      <c r="P2260" s="84"/>
      <c r="Q2260" s="82"/>
      <c r="R2260" s="83"/>
      <c r="S2260" s="69"/>
      <c r="T2260" s="63"/>
      <c r="U2260" s="141"/>
      <c r="V2260" s="74"/>
      <c r="W2260" s="145"/>
      <c r="X2260" s="60"/>
      <c r="Y2260" s="31"/>
      <c r="AA2260" s="33"/>
      <c r="AB2260" s="31"/>
    </row>
    <row r="2261" spans="1:28" s="2" customFormat="1">
      <c r="A2261" s="27"/>
      <c r="B2261" s="31"/>
      <c r="D2261" s="1"/>
      <c r="J2261" s="29"/>
      <c r="K2261" s="39"/>
      <c r="L2261" s="35"/>
      <c r="M2261" s="81"/>
      <c r="N2261" s="82"/>
      <c r="O2261" s="83"/>
      <c r="P2261" s="84"/>
      <c r="Q2261" s="82"/>
      <c r="R2261" s="83"/>
      <c r="S2261" s="69"/>
      <c r="T2261" s="63"/>
      <c r="U2261" s="141"/>
      <c r="V2261" s="74"/>
      <c r="W2261" s="145"/>
      <c r="X2261" s="60"/>
      <c r="Y2261" s="31"/>
      <c r="AA2261" s="33"/>
      <c r="AB2261" s="31"/>
    </row>
    <row r="2262" spans="1:28" s="2" customFormat="1">
      <c r="A2262" s="27"/>
      <c r="B2262" s="31"/>
      <c r="D2262" s="1"/>
      <c r="J2262" s="29"/>
      <c r="K2262" s="39"/>
      <c r="L2262" s="35"/>
      <c r="M2262" s="81"/>
      <c r="N2262" s="82"/>
      <c r="O2262" s="83"/>
      <c r="P2262" s="84"/>
      <c r="Q2262" s="82"/>
      <c r="R2262" s="83"/>
      <c r="S2262" s="69"/>
      <c r="T2262" s="63"/>
      <c r="U2262" s="141"/>
      <c r="V2262" s="74"/>
      <c r="W2262" s="145"/>
      <c r="X2262" s="60"/>
      <c r="Y2262" s="31"/>
      <c r="AA2262" s="33"/>
      <c r="AB2262" s="31"/>
    </row>
    <row r="2263" spans="1:28" s="2" customFormat="1">
      <c r="A2263" s="27"/>
      <c r="B2263" s="31"/>
      <c r="D2263" s="1"/>
      <c r="J2263" s="29"/>
      <c r="K2263" s="39"/>
      <c r="L2263" s="35"/>
      <c r="M2263" s="81"/>
      <c r="N2263" s="82"/>
      <c r="O2263" s="83"/>
      <c r="P2263" s="84"/>
      <c r="Q2263" s="82"/>
      <c r="R2263" s="83"/>
      <c r="S2263" s="69"/>
      <c r="T2263" s="63"/>
      <c r="U2263" s="141"/>
      <c r="V2263" s="74"/>
      <c r="W2263" s="145"/>
      <c r="X2263" s="60"/>
      <c r="Y2263" s="31"/>
      <c r="AA2263" s="33"/>
      <c r="AB2263" s="31"/>
    </row>
    <row r="2264" spans="1:28" s="2" customFormat="1">
      <c r="A2264" s="27"/>
      <c r="B2264" s="31"/>
      <c r="D2264" s="1"/>
      <c r="J2264" s="29"/>
      <c r="K2264" s="39"/>
      <c r="L2264" s="35"/>
      <c r="M2264" s="81"/>
      <c r="N2264" s="82"/>
      <c r="O2264" s="83"/>
      <c r="P2264" s="84"/>
      <c r="Q2264" s="82"/>
      <c r="R2264" s="83"/>
      <c r="S2264" s="69"/>
      <c r="T2264" s="63"/>
      <c r="U2264" s="141"/>
      <c r="V2264" s="74"/>
      <c r="W2264" s="145"/>
      <c r="X2264" s="60"/>
      <c r="Y2264" s="31"/>
      <c r="AA2264" s="33"/>
      <c r="AB2264" s="31"/>
    </row>
    <row r="2265" spans="1:28" s="2" customFormat="1">
      <c r="A2265" s="27"/>
      <c r="B2265" s="31"/>
      <c r="D2265" s="1"/>
      <c r="J2265" s="29"/>
      <c r="K2265" s="39"/>
      <c r="L2265" s="35"/>
      <c r="M2265" s="81"/>
      <c r="N2265" s="82"/>
      <c r="O2265" s="83"/>
      <c r="P2265" s="84"/>
      <c r="Q2265" s="82"/>
      <c r="R2265" s="83"/>
      <c r="S2265" s="69"/>
      <c r="T2265" s="63"/>
      <c r="U2265" s="141"/>
      <c r="V2265" s="74"/>
      <c r="W2265" s="145"/>
      <c r="X2265" s="60"/>
      <c r="Y2265" s="31"/>
      <c r="AA2265" s="33"/>
      <c r="AB2265" s="31"/>
    </row>
    <row r="2266" spans="1:28" s="2" customFormat="1">
      <c r="A2266" s="27"/>
      <c r="B2266" s="31"/>
      <c r="D2266" s="1"/>
      <c r="J2266" s="29"/>
      <c r="K2266" s="39"/>
      <c r="L2266" s="35"/>
      <c r="M2266" s="81"/>
      <c r="N2266" s="82"/>
      <c r="O2266" s="83"/>
      <c r="P2266" s="84"/>
      <c r="Q2266" s="82"/>
      <c r="R2266" s="83"/>
      <c r="S2266" s="69"/>
      <c r="T2266" s="63"/>
      <c r="U2266" s="141"/>
      <c r="V2266" s="74"/>
      <c r="W2266" s="145"/>
      <c r="X2266" s="60"/>
      <c r="Y2266" s="31"/>
      <c r="AA2266" s="33"/>
      <c r="AB2266" s="31"/>
    </row>
    <row r="2267" spans="1:28" s="2" customFormat="1">
      <c r="A2267" s="27"/>
      <c r="B2267" s="31"/>
      <c r="D2267" s="1"/>
      <c r="J2267" s="29"/>
      <c r="K2267" s="39"/>
      <c r="L2267" s="35"/>
      <c r="M2267" s="81"/>
      <c r="N2267" s="82"/>
      <c r="O2267" s="83"/>
      <c r="P2267" s="84"/>
      <c r="Q2267" s="82"/>
      <c r="R2267" s="83"/>
      <c r="S2267" s="69"/>
      <c r="T2267" s="63"/>
      <c r="U2267" s="141"/>
      <c r="V2267" s="74"/>
      <c r="W2267" s="145"/>
      <c r="X2267" s="60"/>
      <c r="Y2267" s="31"/>
      <c r="AA2267" s="33"/>
      <c r="AB2267" s="31"/>
    </row>
    <row r="2268" spans="1:28" s="2" customFormat="1">
      <c r="A2268" s="27"/>
      <c r="B2268" s="31"/>
      <c r="D2268" s="1"/>
      <c r="J2268" s="29"/>
      <c r="K2268" s="39"/>
      <c r="L2268" s="35"/>
      <c r="M2268" s="81"/>
      <c r="N2268" s="82"/>
      <c r="O2268" s="83"/>
      <c r="P2268" s="84"/>
      <c r="Q2268" s="82"/>
      <c r="R2268" s="83"/>
      <c r="S2268" s="69"/>
      <c r="T2268" s="63"/>
      <c r="U2268" s="141"/>
      <c r="V2268" s="74"/>
      <c r="W2268" s="145"/>
      <c r="X2268" s="60"/>
      <c r="Y2268" s="31"/>
      <c r="AA2268" s="33"/>
      <c r="AB2268" s="31"/>
    </row>
    <row r="2269" spans="1:28" s="2" customFormat="1">
      <c r="A2269" s="27"/>
      <c r="B2269" s="31"/>
      <c r="D2269" s="1"/>
      <c r="J2269" s="29"/>
      <c r="K2269" s="39"/>
      <c r="L2269" s="35"/>
      <c r="M2269" s="81"/>
      <c r="N2269" s="82"/>
      <c r="O2269" s="83"/>
      <c r="P2269" s="84"/>
      <c r="Q2269" s="82"/>
      <c r="R2269" s="83"/>
      <c r="S2269" s="69"/>
      <c r="T2269" s="63"/>
      <c r="U2269" s="141"/>
      <c r="V2269" s="74"/>
      <c r="W2269" s="145"/>
      <c r="X2269" s="60"/>
      <c r="Y2269" s="31"/>
      <c r="AA2269" s="33"/>
      <c r="AB2269" s="31"/>
    </row>
    <row r="2270" spans="1:28" s="2" customFormat="1">
      <c r="A2270" s="27"/>
      <c r="B2270" s="31"/>
      <c r="D2270" s="1"/>
      <c r="J2270" s="29"/>
      <c r="K2270" s="39"/>
      <c r="L2270" s="35"/>
      <c r="M2270" s="81"/>
      <c r="N2270" s="82"/>
      <c r="O2270" s="83"/>
      <c r="P2270" s="84"/>
      <c r="Q2270" s="82"/>
      <c r="R2270" s="83"/>
      <c r="S2270" s="69"/>
      <c r="T2270" s="63"/>
      <c r="U2270" s="141"/>
      <c r="V2270" s="74"/>
      <c r="W2270" s="145"/>
      <c r="X2270" s="60"/>
      <c r="Y2270" s="31"/>
      <c r="AA2270" s="33"/>
      <c r="AB2270" s="31"/>
    </row>
    <row r="2271" spans="1:28" s="2" customFormat="1">
      <c r="A2271" s="27"/>
      <c r="B2271" s="31"/>
      <c r="D2271" s="1"/>
      <c r="J2271" s="29"/>
      <c r="K2271" s="39"/>
      <c r="L2271" s="35"/>
      <c r="M2271" s="81"/>
      <c r="N2271" s="82"/>
      <c r="O2271" s="83"/>
      <c r="P2271" s="84"/>
      <c r="Q2271" s="82"/>
      <c r="R2271" s="83"/>
      <c r="S2271" s="69"/>
      <c r="T2271" s="63"/>
      <c r="U2271" s="141"/>
      <c r="V2271" s="74"/>
      <c r="W2271" s="145"/>
      <c r="X2271" s="60"/>
      <c r="Y2271" s="31"/>
      <c r="AA2271" s="33"/>
      <c r="AB2271" s="31"/>
    </row>
    <row r="2272" spans="1:28" s="2" customFormat="1">
      <c r="A2272" s="27"/>
      <c r="B2272" s="31"/>
      <c r="D2272" s="1"/>
      <c r="J2272" s="29"/>
      <c r="K2272" s="39"/>
      <c r="L2272" s="35"/>
      <c r="M2272" s="81"/>
      <c r="N2272" s="82"/>
      <c r="O2272" s="83"/>
      <c r="P2272" s="84"/>
      <c r="Q2272" s="82"/>
      <c r="R2272" s="83"/>
      <c r="S2272" s="69"/>
      <c r="T2272" s="63"/>
      <c r="U2272" s="141"/>
      <c r="V2272" s="74"/>
      <c r="W2272" s="145"/>
      <c r="X2272" s="60"/>
      <c r="Y2272" s="31"/>
      <c r="AA2272" s="33"/>
      <c r="AB2272" s="31"/>
    </row>
    <row r="2273" spans="1:28" s="2" customFormat="1">
      <c r="A2273" s="27"/>
      <c r="B2273" s="31"/>
      <c r="D2273" s="1"/>
      <c r="J2273" s="29"/>
      <c r="K2273" s="39"/>
      <c r="L2273" s="35"/>
      <c r="M2273" s="81"/>
      <c r="N2273" s="82"/>
      <c r="O2273" s="83"/>
      <c r="P2273" s="84"/>
      <c r="Q2273" s="82"/>
      <c r="R2273" s="83"/>
      <c r="S2273" s="69"/>
      <c r="T2273" s="63"/>
      <c r="U2273" s="141"/>
      <c r="V2273" s="74"/>
      <c r="W2273" s="145"/>
      <c r="X2273" s="60"/>
      <c r="Y2273" s="31"/>
      <c r="AA2273" s="33"/>
      <c r="AB2273" s="31"/>
    </row>
    <row r="2274" spans="1:28" s="2" customFormat="1">
      <c r="A2274" s="27"/>
      <c r="B2274" s="31"/>
      <c r="D2274" s="1"/>
      <c r="J2274" s="29"/>
      <c r="K2274" s="39"/>
      <c r="L2274" s="35"/>
      <c r="M2274" s="81"/>
      <c r="N2274" s="82"/>
      <c r="O2274" s="83"/>
      <c r="P2274" s="84"/>
      <c r="Q2274" s="82"/>
      <c r="R2274" s="83"/>
      <c r="S2274" s="69"/>
      <c r="T2274" s="63"/>
      <c r="U2274" s="141"/>
      <c r="V2274" s="74"/>
      <c r="W2274" s="145"/>
      <c r="X2274" s="60"/>
      <c r="Y2274" s="31"/>
      <c r="AA2274" s="33"/>
      <c r="AB2274" s="31"/>
    </row>
    <row r="2275" spans="1:28" s="2" customFormat="1">
      <c r="A2275" s="27"/>
      <c r="B2275" s="31"/>
      <c r="D2275" s="1"/>
      <c r="J2275" s="29"/>
      <c r="K2275" s="39"/>
      <c r="L2275" s="35"/>
      <c r="M2275" s="81"/>
      <c r="N2275" s="82"/>
      <c r="O2275" s="83"/>
      <c r="P2275" s="84"/>
      <c r="Q2275" s="82"/>
      <c r="R2275" s="83"/>
      <c r="S2275" s="69"/>
      <c r="T2275" s="63"/>
      <c r="U2275" s="141"/>
      <c r="V2275" s="74"/>
      <c r="W2275" s="145"/>
      <c r="X2275" s="60"/>
      <c r="Y2275" s="31"/>
      <c r="AA2275" s="33"/>
      <c r="AB2275" s="31"/>
    </row>
    <row r="2276" spans="1:28" s="2" customFormat="1">
      <c r="A2276" s="27"/>
      <c r="B2276" s="31"/>
      <c r="D2276" s="1"/>
      <c r="J2276" s="29"/>
      <c r="K2276" s="39"/>
      <c r="L2276" s="35"/>
      <c r="M2276" s="81"/>
      <c r="N2276" s="82"/>
      <c r="O2276" s="83"/>
      <c r="P2276" s="84"/>
      <c r="Q2276" s="82"/>
      <c r="R2276" s="83"/>
      <c r="S2276" s="69"/>
      <c r="T2276" s="63"/>
      <c r="U2276" s="141"/>
      <c r="V2276" s="74"/>
      <c r="W2276" s="145"/>
      <c r="X2276" s="60"/>
      <c r="Y2276" s="31"/>
      <c r="AA2276" s="33"/>
      <c r="AB2276" s="31"/>
    </row>
    <row r="2277" spans="1:28" s="2" customFormat="1">
      <c r="A2277" s="27"/>
      <c r="B2277" s="31"/>
      <c r="D2277" s="1"/>
      <c r="J2277" s="29"/>
      <c r="K2277" s="39"/>
      <c r="L2277" s="35"/>
      <c r="M2277" s="81"/>
      <c r="N2277" s="82"/>
      <c r="O2277" s="83"/>
      <c r="P2277" s="84"/>
      <c r="Q2277" s="82"/>
      <c r="R2277" s="83"/>
      <c r="S2277" s="69"/>
      <c r="T2277" s="63"/>
      <c r="U2277" s="141"/>
      <c r="V2277" s="74"/>
      <c r="W2277" s="145"/>
      <c r="X2277" s="60"/>
      <c r="Y2277" s="31"/>
      <c r="AA2277" s="33"/>
      <c r="AB2277" s="31"/>
    </row>
    <row r="2278" spans="1:28" s="2" customFormat="1">
      <c r="A2278" s="27"/>
      <c r="B2278" s="31"/>
      <c r="D2278" s="1"/>
      <c r="J2278" s="29"/>
      <c r="K2278" s="39"/>
      <c r="L2278" s="35"/>
      <c r="M2278" s="81"/>
      <c r="N2278" s="82"/>
      <c r="O2278" s="83"/>
      <c r="P2278" s="84"/>
      <c r="Q2278" s="82"/>
      <c r="R2278" s="83"/>
      <c r="S2278" s="69"/>
      <c r="T2278" s="63"/>
      <c r="U2278" s="141"/>
      <c r="V2278" s="74"/>
      <c r="W2278" s="145"/>
      <c r="X2278" s="60"/>
      <c r="Y2278" s="31"/>
      <c r="AA2278" s="33"/>
      <c r="AB2278" s="31"/>
    </row>
    <row r="2279" spans="1:28" s="2" customFormat="1">
      <c r="A2279" s="27"/>
      <c r="B2279" s="31"/>
      <c r="D2279" s="1"/>
      <c r="J2279" s="29"/>
      <c r="K2279" s="39"/>
      <c r="L2279" s="35"/>
      <c r="M2279" s="81"/>
      <c r="N2279" s="82"/>
      <c r="O2279" s="83"/>
      <c r="P2279" s="84"/>
      <c r="Q2279" s="82"/>
      <c r="R2279" s="83"/>
      <c r="S2279" s="69"/>
      <c r="T2279" s="63"/>
      <c r="U2279" s="141"/>
      <c r="V2279" s="74"/>
      <c r="W2279" s="145"/>
      <c r="X2279" s="60"/>
      <c r="Y2279" s="31"/>
      <c r="AA2279" s="33"/>
      <c r="AB2279" s="31"/>
    </row>
    <row r="2280" spans="1:28" s="2" customFormat="1">
      <c r="A2280" s="27"/>
      <c r="B2280" s="31"/>
      <c r="D2280" s="1"/>
      <c r="J2280" s="29"/>
      <c r="K2280" s="39"/>
      <c r="L2280" s="35"/>
      <c r="M2280" s="81"/>
      <c r="N2280" s="82"/>
      <c r="O2280" s="83"/>
      <c r="P2280" s="84"/>
      <c r="Q2280" s="82"/>
      <c r="R2280" s="83"/>
      <c r="S2280" s="69"/>
      <c r="T2280" s="63"/>
      <c r="U2280" s="141"/>
      <c r="V2280" s="74"/>
      <c r="W2280" s="145"/>
      <c r="X2280" s="60"/>
      <c r="Y2280" s="31"/>
      <c r="AA2280" s="33"/>
      <c r="AB2280" s="31"/>
    </row>
    <row r="2281" spans="1:28" s="2" customFormat="1">
      <c r="A2281" s="27"/>
      <c r="B2281" s="31"/>
      <c r="D2281" s="1"/>
      <c r="J2281" s="29"/>
      <c r="K2281" s="39"/>
      <c r="L2281" s="35"/>
      <c r="M2281" s="81"/>
      <c r="N2281" s="82"/>
      <c r="O2281" s="83"/>
      <c r="P2281" s="84"/>
      <c r="Q2281" s="82"/>
      <c r="R2281" s="83"/>
      <c r="S2281" s="69"/>
      <c r="T2281" s="63"/>
      <c r="U2281" s="141"/>
      <c r="V2281" s="74"/>
      <c r="W2281" s="145"/>
      <c r="X2281" s="60"/>
      <c r="Y2281" s="31"/>
      <c r="AA2281" s="33"/>
      <c r="AB2281" s="31"/>
    </row>
    <row r="2282" spans="1:28" s="2" customFormat="1">
      <c r="A2282" s="27"/>
      <c r="B2282" s="31"/>
      <c r="D2282" s="1"/>
      <c r="J2282" s="29"/>
      <c r="K2282" s="39"/>
      <c r="L2282" s="35"/>
      <c r="M2282" s="81"/>
      <c r="N2282" s="82"/>
      <c r="O2282" s="83"/>
      <c r="P2282" s="84"/>
      <c r="Q2282" s="82"/>
      <c r="R2282" s="83"/>
      <c r="S2282" s="69"/>
      <c r="T2282" s="63"/>
      <c r="U2282" s="141"/>
      <c r="V2282" s="74"/>
      <c r="W2282" s="145"/>
      <c r="X2282" s="60"/>
      <c r="Y2282" s="31"/>
      <c r="AA2282" s="33"/>
      <c r="AB2282" s="31"/>
    </row>
    <row r="2283" spans="1:28" s="2" customFormat="1">
      <c r="A2283" s="27"/>
      <c r="B2283" s="31"/>
      <c r="D2283" s="1"/>
      <c r="J2283" s="29"/>
      <c r="K2283" s="39"/>
      <c r="L2283" s="35"/>
      <c r="M2283" s="81"/>
      <c r="N2283" s="82"/>
      <c r="O2283" s="83"/>
      <c r="P2283" s="84"/>
      <c r="Q2283" s="82"/>
      <c r="R2283" s="83"/>
      <c r="S2283" s="69"/>
      <c r="T2283" s="63"/>
      <c r="U2283" s="141"/>
      <c r="V2283" s="74"/>
      <c r="W2283" s="145"/>
      <c r="X2283" s="60"/>
      <c r="Y2283" s="31"/>
      <c r="AA2283" s="33"/>
      <c r="AB2283" s="31"/>
    </row>
    <row r="2284" spans="1:28" s="2" customFormat="1">
      <c r="A2284" s="27"/>
      <c r="B2284" s="31"/>
      <c r="D2284" s="1"/>
      <c r="J2284" s="29"/>
      <c r="K2284" s="39"/>
      <c r="L2284" s="35"/>
      <c r="M2284" s="81"/>
      <c r="N2284" s="82"/>
      <c r="O2284" s="83"/>
      <c r="P2284" s="84"/>
      <c r="Q2284" s="82"/>
      <c r="R2284" s="83"/>
      <c r="S2284" s="69"/>
      <c r="T2284" s="63"/>
      <c r="U2284" s="141"/>
      <c r="V2284" s="74"/>
      <c r="W2284" s="145"/>
      <c r="X2284" s="60"/>
      <c r="Y2284" s="31"/>
      <c r="AA2284" s="33"/>
      <c r="AB2284" s="31"/>
    </row>
    <row r="2285" spans="1:28" s="2" customFormat="1">
      <c r="A2285" s="27"/>
      <c r="B2285" s="31"/>
      <c r="D2285" s="1"/>
      <c r="J2285" s="29"/>
      <c r="K2285" s="39"/>
      <c r="L2285" s="35"/>
      <c r="M2285" s="81"/>
      <c r="N2285" s="82"/>
      <c r="O2285" s="83"/>
      <c r="P2285" s="84"/>
      <c r="Q2285" s="82"/>
      <c r="R2285" s="83"/>
      <c r="S2285" s="69"/>
      <c r="T2285" s="63"/>
      <c r="U2285" s="141"/>
      <c r="V2285" s="74"/>
      <c r="W2285" s="145"/>
      <c r="X2285" s="60"/>
      <c r="Y2285" s="31"/>
      <c r="AA2285" s="33"/>
      <c r="AB2285" s="31"/>
    </row>
    <row r="2286" spans="1:28" s="2" customFormat="1">
      <c r="A2286" s="27"/>
      <c r="B2286" s="31"/>
      <c r="D2286" s="1"/>
      <c r="J2286" s="29"/>
      <c r="K2286" s="39"/>
      <c r="L2286" s="35"/>
      <c r="M2286" s="81"/>
      <c r="N2286" s="82"/>
      <c r="O2286" s="83"/>
      <c r="P2286" s="84"/>
      <c r="Q2286" s="82"/>
      <c r="R2286" s="83"/>
      <c r="S2286" s="69"/>
      <c r="T2286" s="63"/>
      <c r="U2286" s="141"/>
      <c r="V2286" s="74"/>
      <c r="W2286" s="145"/>
      <c r="X2286" s="60"/>
      <c r="Y2286" s="31"/>
      <c r="AA2286" s="33"/>
      <c r="AB2286" s="31"/>
    </row>
    <row r="2287" spans="1:28" s="2" customFormat="1">
      <c r="A2287" s="27"/>
      <c r="B2287" s="31"/>
      <c r="D2287" s="1"/>
      <c r="J2287" s="29"/>
      <c r="K2287" s="39"/>
      <c r="L2287" s="35"/>
      <c r="M2287" s="81"/>
      <c r="N2287" s="82"/>
      <c r="O2287" s="83"/>
      <c r="P2287" s="84"/>
      <c r="Q2287" s="82"/>
      <c r="R2287" s="83"/>
      <c r="S2287" s="69"/>
      <c r="T2287" s="63"/>
      <c r="U2287" s="141"/>
      <c r="V2287" s="74"/>
      <c r="W2287" s="145"/>
      <c r="X2287" s="60"/>
      <c r="Y2287" s="31"/>
      <c r="AA2287" s="33"/>
      <c r="AB2287" s="31"/>
    </row>
    <row r="2288" spans="1:28" s="2" customFormat="1">
      <c r="A2288" s="27"/>
      <c r="B2288" s="31"/>
      <c r="D2288" s="1"/>
      <c r="J2288" s="29"/>
      <c r="K2288" s="39"/>
      <c r="L2288" s="35"/>
      <c r="M2288" s="81"/>
      <c r="N2288" s="82"/>
      <c r="O2288" s="83"/>
      <c r="P2288" s="84"/>
      <c r="Q2288" s="82"/>
      <c r="R2288" s="83"/>
      <c r="S2288" s="69"/>
      <c r="T2288" s="63"/>
      <c r="U2288" s="141"/>
      <c r="V2288" s="74"/>
      <c r="W2288" s="145"/>
      <c r="X2288" s="60"/>
      <c r="Y2288" s="31"/>
      <c r="AA2288" s="33"/>
      <c r="AB2288" s="31"/>
    </row>
    <row r="2289" spans="1:28" s="2" customFormat="1">
      <c r="A2289" s="27"/>
      <c r="B2289" s="31"/>
      <c r="D2289" s="1"/>
      <c r="J2289" s="29"/>
      <c r="K2289" s="39"/>
      <c r="L2289" s="35"/>
      <c r="M2289" s="81"/>
      <c r="N2289" s="82"/>
      <c r="O2289" s="83"/>
      <c r="P2289" s="84"/>
      <c r="Q2289" s="82"/>
      <c r="R2289" s="83"/>
      <c r="S2289" s="69"/>
      <c r="T2289" s="63"/>
      <c r="U2289" s="141"/>
      <c r="V2289" s="74"/>
      <c r="W2289" s="145"/>
      <c r="X2289" s="60"/>
      <c r="Y2289" s="31"/>
      <c r="AA2289" s="33"/>
      <c r="AB2289" s="31"/>
    </row>
    <row r="2290" spans="1:28" s="2" customFormat="1">
      <c r="A2290" s="27"/>
      <c r="B2290" s="31"/>
      <c r="D2290" s="1"/>
      <c r="J2290" s="29"/>
      <c r="K2290" s="39"/>
      <c r="L2290" s="35"/>
      <c r="M2290" s="81"/>
      <c r="N2290" s="82"/>
      <c r="O2290" s="83"/>
      <c r="P2290" s="84"/>
      <c r="Q2290" s="82"/>
      <c r="R2290" s="83"/>
      <c r="S2290" s="69"/>
      <c r="T2290" s="63"/>
      <c r="U2290" s="141"/>
      <c r="V2290" s="74"/>
      <c r="W2290" s="145"/>
      <c r="X2290" s="60"/>
      <c r="Y2290" s="31"/>
      <c r="AA2290" s="33"/>
      <c r="AB2290" s="31"/>
    </row>
    <row r="2291" spans="1:28" s="2" customFormat="1">
      <c r="A2291" s="27"/>
      <c r="B2291" s="31"/>
      <c r="D2291" s="1"/>
      <c r="J2291" s="29"/>
      <c r="K2291" s="39"/>
      <c r="L2291" s="35"/>
      <c r="M2291" s="81"/>
      <c r="N2291" s="82"/>
      <c r="O2291" s="83"/>
      <c r="P2291" s="84"/>
      <c r="Q2291" s="82"/>
      <c r="R2291" s="83"/>
      <c r="S2291" s="69"/>
      <c r="T2291" s="63"/>
      <c r="U2291" s="141"/>
      <c r="V2291" s="74"/>
      <c r="W2291" s="145"/>
      <c r="X2291" s="60"/>
      <c r="Y2291" s="31"/>
      <c r="AA2291" s="33"/>
      <c r="AB2291" s="31"/>
    </row>
    <row r="2292" spans="1:28" s="2" customFormat="1">
      <c r="A2292" s="27"/>
      <c r="B2292" s="31"/>
      <c r="D2292" s="1"/>
      <c r="J2292" s="29"/>
      <c r="K2292" s="39"/>
      <c r="L2292" s="35"/>
      <c r="M2292" s="81"/>
      <c r="N2292" s="82"/>
      <c r="O2292" s="83"/>
      <c r="P2292" s="84"/>
      <c r="Q2292" s="82"/>
      <c r="R2292" s="83"/>
      <c r="S2292" s="69"/>
      <c r="T2292" s="63"/>
      <c r="U2292" s="141"/>
      <c r="V2292" s="74"/>
      <c r="W2292" s="145"/>
      <c r="X2292" s="60"/>
      <c r="Y2292" s="31"/>
      <c r="AA2292" s="33"/>
      <c r="AB2292" s="31"/>
    </row>
    <row r="2293" spans="1:28" s="2" customFormat="1">
      <c r="A2293" s="27"/>
      <c r="B2293" s="31"/>
      <c r="D2293" s="1"/>
      <c r="J2293" s="29"/>
      <c r="K2293" s="39"/>
      <c r="L2293" s="35"/>
      <c r="M2293" s="81"/>
      <c r="N2293" s="82"/>
      <c r="O2293" s="83"/>
      <c r="P2293" s="84"/>
      <c r="Q2293" s="82"/>
      <c r="R2293" s="83"/>
      <c r="S2293" s="69"/>
      <c r="T2293" s="63"/>
      <c r="U2293" s="141"/>
      <c r="V2293" s="74"/>
      <c r="W2293" s="145"/>
      <c r="X2293" s="60"/>
      <c r="Y2293" s="31"/>
      <c r="AA2293" s="33"/>
      <c r="AB2293" s="31"/>
    </row>
    <row r="2294" spans="1:28" s="2" customFormat="1">
      <c r="A2294" s="27"/>
      <c r="B2294" s="31"/>
      <c r="D2294" s="1"/>
      <c r="J2294" s="29"/>
      <c r="K2294" s="39"/>
      <c r="L2294" s="35"/>
      <c r="M2294" s="81"/>
      <c r="N2294" s="82"/>
      <c r="O2294" s="83"/>
      <c r="P2294" s="84"/>
      <c r="Q2294" s="82"/>
      <c r="R2294" s="83"/>
      <c r="S2294" s="69"/>
      <c r="T2294" s="63"/>
      <c r="U2294" s="141"/>
      <c r="V2294" s="74"/>
      <c r="W2294" s="145"/>
      <c r="X2294" s="60"/>
      <c r="Y2294" s="31"/>
      <c r="AA2294" s="33"/>
      <c r="AB2294" s="31"/>
    </row>
    <row r="2295" spans="1:28" s="2" customFormat="1">
      <c r="A2295" s="27"/>
      <c r="B2295" s="31"/>
      <c r="D2295" s="1"/>
      <c r="J2295" s="29"/>
      <c r="K2295" s="39"/>
      <c r="L2295" s="35"/>
      <c r="M2295" s="81"/>
      <c r="N2295" s="82"/>
      <c r="O2295" s="83"/>
      <c r="P2295" s="84"/>
      <c r="Q2295" s="82"/>
      <c r="R2295" s="83"/>
      <c r="S2295" s="69"/>
      <c r="T2295" s="63"/>
      <c r="U2295" s="141"/>
      <c r="V2295" s="74"/>
      <c r="W2295" s="145"/>
      <c r="X2295" s="60"/>
      <c r="Y2295" s="31"/>
      <c r="AA2295" s="33"/>
      <c r="AB2295" s="31"/>
    </row>
    <row r="2296" spans="1:28" s="2" customFormat="1">
      <c r="A2296" s="27"/>
      <c r="B2296" s="31"/>
      <c r="D2296" s="1"/>
      <c r="J2296" s="29"/>
      <c r="K2296" s="39"/>
      <c r="L2296" s="35"/>
      <c r="M2296" s="81"/>
      <c r="N2296" s="82"/>
      <c r="O2296" s="83"/>
      <c r="P2296" s="84"/>
      <c r="Q2296" s="82"/>
      <c r="R2296" s="83"/>
      <c r="S2296" s="69"/>
      <c r="T2296" s="63"/>
      <c r="U2296" s="141"/>
      <c r="V2296" s="74"/>
      <c r="W2296" s="145"/>
      <c r="X2296" s="60"/>
      <c r="Y2296" s="31"/>
      <c r="AA2296" s="33"/>
      <c r="AB2296" s="31"/>
    </row>
    <row r="2297" spans="1:28" s="2" customFormat="1">
      <c r="A2297" s="27"/>
      <c r="B2297" s="31"/>
      <c r="D2297" s="1"/>
      <c r="J2297" s="29"/>
      <c r="K2297" s="39"/>
      <c r="L2297" s="35"/>
      <c r="M2297" s="81"/>
      <c r="N2297" s="82"/>
      <c r="O2297" s="83"/>
      <c r="P2297" s="84"/>
      <c r="Q2297" s="82"/>
      <c r="R2297" s="83"/>
      <c r="S2297" s="69"/>
      <c r="T2297" s="63"/>
      <c r="U2297" s="141"/>
      <c r="V2297" s="74"/>
      <c r="W2297" s="145"/>
      <c r="X2297" s="60"/>
      <c r="Y2297" s="31"/>
      <c r="AA2297" s="33"/>
      <c r="AB2297" s="31"/>
    </row>
    <row r="2298" spans="1:28" s="2" customFormat="1">
      <c r="A2298" s="27"/>
      <c r="B2298" s="31"/>
      <c r="D2298" s="1"/>
      <c r="J2298" s="29"/>
      <c r="K2298" s="39"/>
      <c r="L2298" s="35"/>
      <c r="M2298" s="81"/>
      <c r="N2298" s="82"/>
      <c r="O2298" s="83"/>
      <c r="P2298" s="84"/>
      <c r="Q2298" s="82"/>
      <c r="R2298" s="83"/>
      <c r="S2298" s="69"/>
      <c r="T2298" s="63"/>
      <c r="U2298" s="141"/>
      <c r="V2298" s="74"/>
      <c r="W2298" s="145"/>
      <c r="X2298" s="60"/>
      <c r="Y2298" s="31"/>
      <c r="AA2298" s="33"/>
      <c r="AB2298" s="31"/>
    </row>
    <row r="2299" spans="1:28" s="2" customFormat="1">
      <c r="A2299" s="27"/>
      <c r="B2299" s="31"/>
      <c r="D2299" s="1"/>
      <c r="J2299" s="29"/>
      <c r="K2299" s="39"/>
      <c r="L2299" s="35"/>
      <c r="M2299" s="81"/>
      <c r="N2299" s="82"/>
      <c r="O2299" s="83"/>
      <c r="P2299" s="84"/>
      <c r="Q2299" s="82"/>
      <c r="R2299" s="83"/>
      <c r="S2299" s="69"/>
      <c r="T2299" s="63"/>
      <c r="U2299" s="141"/>
      <c r="V2299" s="74"/>
      <c r="W2299" s="145"/>
      <c r="X2299" s="60"/>
      <c r="Y2299" s="31"/>
      <c r="AA2299" s="33"/>
      <c r="AB2299" s="31"/>
    </row>
    <row r="2300" spans="1:28" s="2" customFormat="1">
      <c r="A2300" s="27"/>
      <c r="B2300" s="31"/>
      <c r="D2300" s="1"/>
      <c r="J2300" s="29"/>
      <c r="K2300" s="39"/>
      <c r="L2300" s="35"/>
      <c r="M2300" s="81"/>
      <c r="N2300" s="82"/>
      <c r="O2300" s="83"/>
      <c r="P2300" s="84"/>
      <c r="Q2300" s="82"/>
      <c r="R2300" s="83"/>
      <c r="S2300" s="69"/>
      <c r="T2300" s="63"/>
      <c r="U2300" s="141"/>
      <c r="V2300" s="74"/>
      <c r="W2300" s="145"/>
      <c r="X2300" s="60"/>
      <c r="Y2300" s="31"/>
      <c r="AA2300" s="33"/>
      <c r="AB2300" s="31"/>
    </row>
    <row r="2301" spans="1:28" s="2" customFormat="1">
      <c r="A2301" s="27"/>
      <c r="B2301" s="31"/>
      <c r="D2301" s="1"/>
      <c r="J2301" s="29"/>
      <c r="K2301" s="39"/>
      <c r="L2301" s="35"/>
      <c r="M2301" s="81"/>
      <c r="N2301" s="82"/>
      <c r="O2301" s="83"/>
      <c r="P2301" s="84"/>
      <c r="Q2301" s="82"/>
      <c r="R2301" s="83"/>
      <c r="S2301" s="69"/>
      <c r="T2301" s="63"/>
      <c r="U2301" s="141"/>
      <c r="V2301" s="74"/>
      <c r="W2301" s="145"/>
      <c r="X2301" s="60"/>
      <c r="Y2301" s="31"/>
      <c r="AA2301" s="33"/>
      <c r="AB2301" s="31"/>
    </row>
    <row r="2302" spans="1:28" s="2" customFormat="1">
      <c r="A2302" s="27"/>
      <c r="B2302" s="31"/>
      <c r="D2302" s="1"/>
      <c r="J2302" s="29"/>
      <c r="K2302" s="39"/>
      <c r="L2302" s="35"/>
      <c r="M2302" s="81"/>
      <c r="N2302" s="82"/>
      <c r="O2302" s="83"/>
      <c r="P2302" s="84"/>
      <c r="Q2302" s="82"/>
      <c r="R2302" s="83"/>
      <c r="S2302" s="69"/>
      <c r="T2302" s="63"/>
      <c r="U2302" s="141"/>
      <c r="V2302" s="74"/>
      <c r="W2302" s="145"/>
      <c r="X2302" s="60"/>
      <c r="Y2302" s="31"/>
      <c r="AA2302" s="33"/>
      <c r="AB2302" s="31"/>
    </row>
    <row r="2303" spans="1:28" s="2" customFormat="1">
      <c r="A2303" s="27"/>
      <c r="B2303" s="31"/>
      <c r="D2303" s="1"/>
      <c r="J2303" s="29"/>
      <c r="K2303" s="39"/>
      <c r="L2303" s="35"/>
      <c r="M2303" s="81"/>
      <c r="N2303" s="82"/>
      <c r="O2303" s="83"/>
      <c r="P2303" s="84"/>
      <c r="Q2303" s="82"/>
      <c r="R2303" s="83"/>
      <c r="S2303" s="69"/>
      <c r="T2303" s="63"/>
      <c r="U2303" s="141"/>
      <c r="V2303" s="74"/>
      <c r="W2303" s="145"/>
      <c r="X2303" s="60"/>
      <c r="Y2303" s="31"/>
      <c r="AA2303" s="33"/>
      <c r="AB2303" s="31"/>
    </row>
    <row r="2304" spans="1:28" s="2" customFormat="1">
      <c r="A2304" s="27"/>
      <c r="B2304" s="31"/>
      <c r="D2304" s="1"/>
      <c r="J2304" s="29"/>
      <c r="K2304" s="39"/>
      <c r="L2304" s="35"/>
      <c r="M2304" s="81"/>
      <c r="N2304" s="82"/>
      <c r="O2304" s="83"/>
      <c r="P2304" s="84"/>
      <c r="Q2304" s="82"/>
      <c r="R2304" s="83"/>
      <c r="S2304" s="69"/>
      <c r="T2304" s="63"/>
      <c r="U2304" s="141"/>
      <c r="V2304" s="74"/>
      <c r="W2304" s="145"/>
      <c r="X2304" s="60"/>
      <c r="Y2304" s="31"/>
      <c r="AA2304" s="33"/>
      <c r="AB2304" s="31"/>
    </row>
    <row r="2305" spans="1:28" s="2" customFormat="1">
      <c r="A2305" s="27"/>
      <c r="B2305" s="31"/>
      <c r="D2305" s="1"/>
      <c r="J2305" s="29"/>
      <c r="K2305" s="39"/>
      <c r="L2305" s="35"/>
      <c r="M2305" s="81"/>
      <c r="N2305" s="82"/>
      <c r="O2305" s="83"/>
      <c r="P2305" s="84"/>
      <c r="Q2305" s="82"/>
      <c r="R2305" s="83"/>
      <c r="S2305" s="69"/>
      <c r="T2305" s="63"/>
      <c r="U2305" s="141"/>
      <c r="V2305" s="74"/>
      <c r="W2305" s="145"/>
      <c r="X2305" s="60"/>
      <c r="Y2305" s="31"/>
      <c r="AA2305" s="33"/>
      <c r="AB2305" s="31"/>
    </row>
    <row r="2306" spans="1:28" s="2" customFormat="1">
      <c r="A2306" s="27"/>
      <c r="B2306" s="31"/>
      <c r="D2306" s="1"/>
      <c r="J2306" s="29"/>
      <c r="K2306" s="39"/>
      <c r="L2306" s="35"/>
      <c r="M2306" s="81"/>
      <c r="N2306" s="82"/>
      <c r="O2306" s="83"/>
      <c r="P2306" s="84"/>
      <c r="Q2306" s="82"/>
      <c r="R2306" s="83"/>
      <c r="S2306" s="69"/>
      <c r="T2306" s="63"/>
      <c r="U2306" s="141"/>
      <c r="V2306" s="74"/>
      <c r="W2306" s="145"/>
      <c r="X2306" s="60"/>
      <c r="Y2306" s="31"/>
      <c r="AA2306" s="33"/>
      <c r="AB2306" s="31"/>
    </row>
    <row r="2307" spans="1:28" s="2" customFormat="1">
      <c r="A2307" s="27"/>
      <c r="B2307" s="31"/>
      <c r="D2307" s="1"/>
      <c r="J2307" s="29"/>
      <c r="K2307" s="39"/>
      <c r="L2307" s="35"/>
      <c r="M2307" s="81"/>
      <c r="N2307" s="82"/>
      <c r="O2307" s="83"/>
      <c r="P2307" s="84"/>
      <c r="Q2307" s="82"/>
      <c r="R2307" s="83"/>
      <c r="S2307" s="69"/>
      <c r="T2307" s="63"/>
      <c r="U2307" s="141"/>
      <c r="V2307" s="74"/>
      <c r="W2307" s="145"/>
      <c r="X2307" s="60"/>
      <c r="Y2307" s="31"/>
      <c r="AA2307" s="33"/>
      <c r="AB2307" s="31"/>
    </row>
    <row r="2308" spans="1:28" s="2" customFormat="1">
      <c r="A2308" s="27"/>
      <c r="B2308" s="31"/>
      <c r="D2308" s="1"/>
      <c r="J2308" s="29"/>
      <c r="K2308" s="39"/>
      <c r="L2308" s="35"/>
      <c r="M2308" s="81"/>
      <c r="N2308" s="82"/>
      <c r="O2308" s="83"/>
      <c r="P2308" s="84"/>
      <c r="Q2308" s="82"/>
      <c r="R2308" s="83"/>
      <c r="S2308" s="69"/>
      <c r="T2308" s="63"/>
      <c r="U2308" s="141"/>
      <c r="V2308" s="74"/>
      <c r="W2308" s="145"/>
      <c r="X2308" s="60"/>
      <c r="Y2308" s="31"/>
      <c r="AA2308" s="33"/>
      <c r="AB2308" s="31"/>
    </row>
    <row r="2309" spans="1:28" s="2" customFormat="1">
      <c r="A2309" s="27"/>
      <c r="B2309" s="31"/>
      <c r="D2309" s="1"/>
      <c r="J2309" s="29"/>
      <c r="K2309" s="39"/>
      <c r="L2309" s="35"/>
      <c r="M2309" s="81"/>
      <c r="N2309" s="82"/>
      <c r="O2309" s="83"/>
      <c r="P2309" s="84"/>
      <c r="Q2309" s="82"/>
      <c r="R2309" s="83"/>
      <c r="S2309" s="69"/>
      <c r="T2309" s="63"/>
      <c r="U2309" s="141"/>
      <c r="V2309" s="74"/>
      <c r="W2309" s="145"/>
      <c r="X2309" s="60"/>
      <c r="Y2309" s="31"/>
      <c r="AA2309" s="33"/>
      <c r="AB2309" s="31"/>
    </row>
    <row r="2310" spans="1:28" s="2" customFormat="1">
      <c r="A2310" s="27"/>
      <c r="B2310" s="31"/>
      <c r="D2310" s="1"/>
      <c r="J2310" s="29"/>
      <c r="K2310" s="39"/>
      <c r="L2310" s="35"/>
      <c r="M2310" s="81"/>
      <c r="N2310" s="82"/>
      <c r="O2310" s="83"/>
      <c r="P2310" s="84"/>
      <c r="Q2310" s="82"/>
      <c r="R2310" s="83"/>
      <c r="S2310" s="69"/>
      <c r="T2310" s="63"/>
      <c r="U2310" s="141"/>
      <c r="V2310" s="74"/>
      <c r="W2310" s="145"/>
      <c r="X2310" s="60"/>
      <c r="Y2310" s="31"/>
      <c r="AA2310" s="33"/>
      <c r="AB2310" s="31"/>
    </row>
    <row r="2311" spans="1:28" s="2" customFormat="1">
      <c r="A2311" s="27"/>
      <c r="B2311" s="31"/>
      <c r="D2311" s="1"/>
      <c r="J2311" s="29"/>
      <c r="K2311" s="39"/>
      <c r="L2311" s="35"/>
      <c r="M2311" s="81"/>
      <c r="N2311" s="82"/>
      <c r="O2311" s="83"/>
      <c r="P2311" s="84"/>
      <c r="Q2311" s="82"/>
      <c r="R2311" s="83"/>
      <c r="S2311" s="69"/>
      <c r="T2311" s="63"/>
      <c r="U2311" s="141"/>
      <c r="V2311" s="74"/>
      <c r="W2311" s="145"/>
      <c r="X2311" s="60"/>
      <c r="Y2311" s="31"/>
      <c r="AA2311" s="33"/>
      <c r="AB2311" s="31"/>
    </row>
    <row r="2312" spans="1:28" s="2" customFormat="1">
      <c r="A2312" s="27"/>
      <c r="B2312" s="31"/>
      <c r="D2312" s="1"/>
      <c r="J2312" s="29"/>
      <c r="K2312" s="39"/>
      <c r="L2312" s="35"/>
      <c r="M2312" s="81"/>
      <c r="N2312" s="82"/>
      <c r="O2312" s="83"/>
      <c r="P2312" s="84"/>
      <c r="Q2312" s="82"/>
      <c r="R2312" s="83"/>
      <c r="S2312" s="69"/>
      <c r="T2312" s="63"/>
      <c r="U2312" s="141"/>
      <c r="V2312" s="74"/>
      <c r="W2312" s="145"/>
      <c r="X2312" s="60"/>
      <c r="Y2312" s="31"/>
      <c r="AA2312" s="33"/>
      <c r="AB2312" s="31"/>
    </row>
    <row r="2313" spans="1:28" s="2" customFormat="1">
      <c r="A2313" s="27"/>
      <c r="B2313" s="31"/>
      <c r="D2313" s="1"/>
      <c r="J2313" s="29"/>
      <c r="K2313" s="39"/>
      <c r="L2313" s="35"/>
      <c r="M2313" s="81"/>
      <c r="N2313" s="82"/>
      <c r="O2313" s="83"/>
      <c r="P2313" s="84"/>
      <c r="Q2313" s="82"/>
      <c r="R2313" s="83"/>
      <c r="S2313" s="69"/>
      <c r="T2313" s="63"/>
      <c r="U2313" s="141"/>
      <c r="V2313" s="74"/>
      <c r="W2313" s="145"/>
      <c r="X2313" s="60"/>
      <c r="Y2313" s="31"/>
      <c r="AA2313" s="33"/>
      <c r="AB2313" s="31"/>
    </row>
    <row r="2314" spans="1:28" s="2" customFormat="1">
      <c r="A2314" s="27"/>
      <c r="B2314" s="31"/>
      <c r="D2314" s="1"/>
      <c r="J2314" s="29"/>
      <c r="K2314" s="39"/>
      <c r="L2314" s="35"/>
      <c r="M2314" s="81"/>
      <c r="N2314" s="82"/>
      <c r="O2314" s="83"/>
      <c r="P2314" s="84"/>
      <c r="Q2314" s="82"/>
      <c r="R2314" s="83"/>
      <c r="S2314" s="69"/>
      <c r="T2314" s="63"/>
      <c r="U2314" s="141"/>
      <c r="V2314" s="74"/>
      <c r="W2314" s="145"/>
      <c r="X2314" s="60"/>
      <c r="Y2314" s="31"/>
      <c r="AA2314" s="33"/>
      <c r="AB2314" s="31"/>
    </row>
    <row r="2315" spans="1:28" s="2" customFormat="1">
      <c r="A2315" s="27"/>
      <c r="B2315" s="31"/>
      <c r="D2315" s="1"/>
      <c r="J2315" s="29"/>
      <c r="K2315" s="39"/>
      <c r="L2315" s="35"/>
      <c r="M2315" s="81"/>
      <c r="N2315" s="82"/>
      <c r="O2315" s="83"/>
      <c r="P2315" s="84"/>
      <c r="Q2315" s="82"/>
      <c r="R2315" s="83"/>
      <c r="S2315" s="69"/>
      <c r="T2315" s="63"/>
      <c r="U2315" s="141"/>
      <c r="V2315" s="74"/>
      <c r="W2315" s="145"/>
      <c r="X2315" s="60"/>
      <c r="Y2315" s="31"/>
      <c r="AA2315" s="33"/>
      <c r="AB2315" s="31"/>
    </row>
    <row r="2316" spans="1:28" s="2" customFormat="1">
      <c r="A2316" s="27"/>
      <c r="B2316" s="31"/>
      <c r="D2316" s="1"/>
      <c r="J2316" s="29"/>
      <c r="K2316" s="39"/>
      <c r="L2316" s="35"/>
      <c r="M2316" s="81"/>
      <c r="N2316" s="82"/>
      <c r="O2316" s="83"/>
      <c r="P2316" s="84"/>
      <c r="Q2316" s="82"/>
      <c r="R2316" s="83"/>
      <c r="S2316" s="69"/>
      <c r="T2316" s="63"/>
      <c r="U2316" s="141"/>
      <c r="V2316" s="74"/>
      <c r="W2316" s="145"/>
      <c r="X2316" s="60"/>
      <c r="Y2316" s="31"/>
      <c r="AA2316" s="33"/>
      <c r="AB2316" s="31"/>
    </row>
    <row r="2317" spans="1:28" s="2" customFormat="1">
      <c r="A2317" s="27"/>
      <c r="B2317" s="31"/>
      <c r="D2317" s="1"/>
      <c r="J2317" s="29"/>
      <c r="K2317" s="39"/>
      <c r="L2317" s="35"/>
      <c r="M2317" s="81"/>
      <c r="N2317" s="82"/>
      <c r="O2317" s="83"/>
      <c r="P2317" s="84"/>
      <c r="Q2317" s="82"/>
      <c r="R2317" s="83"/>
      <c r="S2317" s="69"/>
      <c r="T2317" s="63"/>
      <c r="U2317" s="141"/>
      <c r="V2317" s="74"/>
      <c r="W2317" s="145"/>
      <c r="X2317" s="60"/>
      <c r="Y2317" s="31"/>
      <c r="AA2317" s="33"/>
      <c r="AB2317" s="31"/>
    </row>
    <row r="2318" spans="1:28" s="2" customFormat="1">
      <c r="A2318" s="27"/>
      <c r="B2318" s="31"/>
      <c r="D2318" s="1"/>
      <c r="J2318" s="29"/>
      <c r="K2318" s="39"/>
      <c r="L2318" s="35"/>
      <c r="M2318" s="81"/>
      <c r="N2318" s="82"/>
      <c r="O2318" s="83"/>
      <c r="P2318" s="84"/>
      <c r="Q2318" s="82"/>
      <c r="R2318" s="83"/>
      <c r="S2318" s="69"/>
      <c r="T2318" s="63"/>
      <c r="U2318" s="141"/>
      <c r="V2318" s="74"/>
      <c r="W2318" s="145"/>
      <c r="X2318" s="60"/>
      <c r="Y2318" s="31"/>
      <c r="AA2318" s="33"/>
      <c r="AB2318" s="31"/>
    </row>
    <row r="2319" spans="1:28" s="2" customFormat="1">
      <c r="A2319" s="27"/>
      <c r="B2319" s="31"/>
      <c r="D2319" s="1"/>
      <c r="J2319" s="29"/>
      <c r="K2319" s="39"/>
      <c r="L2319" s="35"/>
      <c r="M2319" s="81"/>
      <c r="N2319" s="82"/>
      <c r="O2319" s="83"/>
      <c r="P2319" s="84"/>
      <c r="Q2319" s="82"/>
      <c r="R2319" s="83"/>
      <c r="S2319" s="69"/>
      <c r="T2319" s="63"/>
      <c r="U2319" s="141"/>
      <c r="V2319" s="74"/>
      <c r="W2319" s="145"/>
      <c r="X2319" s="60"/>
      <c r="Y2319" s="31"/>
      <c r="AA2319" s="33"/>
      <c r="AB2319" s="31"/>
    </row>
    <row r="2320" spans="1:28" s="2" customFormat="1">
      <c r="A2320" s="27"/>
      <c r="B2320" s="31"/>
      <c r="D2320" s="1"/>
      <c r="J2320" s="29"/>
      <c r="K2320" s="39"/>
      <c r="L2320" s="35"/>
      <c r="M2320" s="81"/>
      <c r="N2320" s="82"/>
      <c r="O2320" s="83"/>
      <c r="P2320" s="84"/>
      <c r="Q2320" s="82"/>
      <c r="R2320" s="83"/>
      <c r="S2320" s="69"/>
      <c r="T2320" s="63"/>
      <c r="U2320" s="141"/>
      <c r="V2320" s="74"/>
      <c r="W2320" s="145"/>
      <c r="X2320" s="60"/>
      <c r="Y2320" s="31"/>
      <c r="AA2320" s="33"/>
      <c r="AB2320" s="31"/>
    </row>
    <row r="2321" spans="1:28" s="2" customFormat="1">
      <c r="A2321" s="27"/>
      <c r="B2321" s="31"/>
      <c r="D2321" s="1"/>
      <c r="J2321" s="29"/>
      <c r="K2321" s="39"/>
      <c r="L2321" s="35"/>
      <c r="M2321" s="81"/>
      <c r="N2321" s="82"/>
      <c r="O2321" s="83"/>
      <c r="P2321" s="84"/>
      <c r="Q2321" s="82"/>
      <c r="R2321" s="83"/>
      <c r="S2321" s="69"/>
      <c r="T2321" s="63"/>
      <c r="U2321" s="141"/>
      <c r="V2321" s="74"/>
      <c r="W2321" s="145"/>
      <c r="X2321" s="60"/>
      <c r="Y2321" s="31"/>
      <c r="AA2321" s="33"/>
      <c r="AB2321" s="31"/>
    </row>
    <row r="2322" spans="1:28" s="2" customFormat="1">
      <c r="A2322" s="27"/>
      <c r="B2322" s="31"/>
      <c r="D2322" s="1"/>
      <c r="J2322" s="29"/>
      <c r="K2322" s="39"/>
      <c r="L2322" s="35"/>
      <c r="M2322" s="81"/>
      <c r="N2322" s="82"/>
      <c r="O2322" s="83"/>
      <c r="P2322" s="84"/>
      <c r="Q2322" s="82"/>
      <c r="R2322" s="83"/>
      <c r="S2322" s="69"/>
      <c r="T2322" s="63"/>
      <c r="U2322" s="141"/>
      <c r="V2322" s="74"/>
      <c r="W2322" s="145"/>
      <c r="X2322" s="60"/>
      <c r="Y2322" s="31"/>
      <c r="AA2322" s="33"/>
      <c r="AB2322" s="31"/>
    </row>
    <row r="2323" spans="1:28" s="2" customFormat="1">
      <c r="A2323" s="27"/>
      <c r="B2323" s="31"/>
      <c r="D2323" s="1"/>
      <c r="J2323" s="29"/>
      <c r="K2323" s="39"/>
      <c r="L2323" s="35"/>
      <c r="M2323" s="81"/>
      <c r="N2323" s="82"/>
      <c r="O2323" s="83"/>
      <c r="P2323" s="84"/>
      <c r="Q2323" s="82"/>
      <c r="R2323" s="83"/>
      <c r="S2323" s="69"/>
      <c r="T2323" s="63"/>
      <c r="U2323" s="141"/>
      <c r="V2323" s="74"/>
      <c r="W2323" s="145"/>
      <c r="X2323" s="60"/>
      <c r="Y2323" s="31"/>
      <c r="AA2323" s="33"/>
      <c r="AB2323" s="31"/>
    </row>
    <row r="2324" spans="1:28" s="2" customFormat="1">
      <c r="A2324" s="27"/>
      <c r="B2324" s="31"/>
      <c r="D2324" s="1"/>
      <c r="J2324" s="29"/>
      <c r="K2324" s="39"/>
      <c r="L2324" s="35"/>
      <c r="M2324" s="81"/>
      <c r="N2324" s="82"/>
      <c r="O2324" s="83"/>
      <c r="P2324" s="84"/>
      <c r="Q2324" s="82"/>
      <c r="R2324" s="83"/>
      <c r="S2324" s="69"/>
      <c r="T2324" s="63"/>
      <c r="U2324" s="141"/>
      <c r="V2324" s="74"/>
      <c r="W2324" s="145"/>
      <c r="X2324" s="60"/>
      <c r="Y2324" s="31"/>
      <c r="AA2324" s="33"/>
      <c r="AB2324" s="31"/>
    </row>
    <row r="2325" spans="1:28" s="2" customFormat="1">
      <c r="A2325" s="27"/>
      <c r="B2325" s="31"/>
      <c r="D2325" s="1"/>
      <c r="J2325" s="29"/>
      <c r="K2325" s="39"/>
      <c r="L2325" s="35"/>
      <c r="M2325" s="81"/>
      <c r="N2325" s="82"/>
      <c r="O2325" s="83"/>
      <c r="P2325" s="84"/>
      <c r="Q2325" s="82"/>
      <c r="R2325" s="83"/>
      <c r="S2325" s="69"/>
      <c r="T2325" s="63"/>
      <c r="U2325" s="141"/>
      <c r="V2325" s="74"/>
      <c r="W2325" s="145"/>
      <c r="X2325" s="60"/>
      <c r="Y2325" s="31"/>
      <c r="AA2325" s="33"/>
      <c r="AB2325" s="31"/>
    </row>
    <row r="2326" spans="1:28" s="2" customFormat="1">
      <c r="A2326" s="27"/>
      <c r="B2326" s="31"/>
      <c r="D2326" s="1"/>
      <c r="J2326" s="29"/>
      <c r="K2326" s="39"/>
      <c r="L2326" s="35"/>
      <c r="M2326" s="81"/>
      <c r="N2326" s="82"/>
      <c r="O2326" s="83"/>
      <c r="P2326" s="84"/>
      <c r="Q2326" s="82"/>
      <c r="R2326" s="83"/>
      <c r="S2326" s="69"/>
      <c r="T2326" s="63"/>
      <c r="U2326" s="141"/>
      <c r="V2326" s="74"/>
      <c r="W2326" s="145"/>
      <c r="X2326" s="60"/>
      <c r="Y2326" s="31"/>
      <c r="AA2326" s="33"/>
      <c r="AB2326" s="31"/>
    </row>
    <row r="2327" spans="1:28" s="2" customFormat="1">
      <c r="A2327" s="27"/>
      <c r="B2327" s="31"/>
      <c r="D2327" s="1"/>
      <c r="J2327" s="29"/>
      <c r="K2327" s="39"/>
      <c r="L2327" s="35"/>
      <c r="M2327" s="81"/>
      <c r="N2327" s="82"/>
      <c r="O2327" s="83"/>
      <c r="P2327" s="84"/>
      <c r="Q2327" s="82"/>
      <c r="R2327" s="83"/>
      <c r="S2327" s="69"/>
      <c r="T2327" s="63"/>
      <c r="U2327" s="141"/>
      <c r="V2327" s="74"/>
      <c r="W2327" s="145"/>
      <c r="X2327" s="60"/>
      <c r="Y2327" s="31"/>
      <c r="AA2327" s="33"/>
      <c r="AB2327" s="31"/>
    </row>
    <row r="2328" spans="1:28" s="2" customFormat="1">
      <c r="A2328" s="27"/>
      <c r="B2328" s="31"/>
      <c r="D2328" s="1"/>
      <c r="J2328" s="29"/>
      <c r="K2328" s="39"/>
      <c r="L2328" s="35"/>
      <c r="M2328" s="81"/>
      <c r="N2328" s="82"/>
      <c r="O2328" s="83"/>
      <c r="P2328" s="84"/>
      <c r="Q2328" s="82"/>
      <c r="R2328" s="83"/>
      <c r="S2328" s="69"/>
      <c r="T2328" s="63"/>
      <c r="U2328" s="141"/>
      <c r="V2328" s="74"/>
      <c r="W2328" s="145"/>
      <c r="X2328" s="60"/>
      <c r="Y2328" s="31"/>
      <c r="AA2328" s="33"/>
      <c r="AB2328" s="31"/>
    </row>
    <row r="2329" spans="1:28" s="2" customFormat="1">
      <c r="A2329" s="27"/>
      <c r="B2329" s="31"/>
      <c r="D2329" s="1"/>
      <c r="J2329" s="29"/>
      <c r="K2329" s="39"/>
      <c r="L2329" s="35"/>
      <c r="M2329" s="81"/>
      <c r="N2329" s="82"/>
      <c r="O2329" s="83"/>
      <c r="P2329" s="84"/>
      <c r="Q2329" s="82"/>
      <c r="R2329" s="83"/>
      <c r="S2329" s="69"/>
      <c r="T2329" s="63"/>
      <c r="U2329" s="141"/>
      <c r="V2329" s="74"/>
      <c r="W2329" s="145"/>
      <c r="X2329" s="60"/>
      <c r="Y2329" s="31"/>
      <c r="AA2329" s="33"/>
      <c r="AB2329" s="31"/>
    </row>
    <row r="2330" spans="1:28" s="2" customFormat="1">
      <c r="A2330" s="27"/>
      <c r="B2330" s="31"/>
      <c r="D2330" s="1"/>
      <c r="J2330" s="29"/>
      <c r="K2330" s="39"/>
      <c r="L2330" s="35"/>
      <c r="M2330" s="81"/>
      <c r="N2330" s="82"/>
      <c r="O2330" s="83"/>
      <c r="P2330" s="84"/>
      <c r="Q2330" s="82"/>
      <c r="R2330" s="83"/>
      <c r="S2330" s="69"/>
      <c r="T2330" s="63"/>
      <c r="U2330" s="141"/>
      <c r="V2330" s="74"/>
      <c r="W2330" s="145"/>
      <c r="X2330" s="60"/>
      <c r="Y2330" s="31"/>
      <c r="AA2330" s="33"/>
      <c r="AB2330" s="31"/>
    </row>
    <row r="2331" spans="1:28" s="2" customFormat="1">
      <c r="A2331" s="27"/>
      <c r="B2331" s="31"/>
      <c r="D2331" s="1"/>
      <c r="J2331" s="29"/>
      <c r="K2331" s="39"/>
      <c r="L2331" s="35"/>
      <c r="M2331" s="81"/>
      <c r="N2331" s="82"/>
      <c r="O2331" s="83"/>
      <c r="P2331" s="84"/>
      <c r="Q2331" s="82"/>
      <c r="R2331" s="83"/>
      <c r="S2331" s="69"/>
      <c r="T2331" s="63"/>
      <c r="U2331" s="141"/>
      <c r="V2331" s="74"/>
      <c r="W2331" s="145"/>
      <c r="X2331" s="60"/>
      <c r="Y2331" s="31"/>
      <c r="AA2331" s="33"/>
      <c r="AB2331" s="31"/>
    </row>
    <row r="2332" spans="1:28" s="2" customFormat="1">
      <c r="A2332" s="27"/>
      <c r="B2332" s="31"/>
      <c r="D2332" s="1"/>
      <c r="J2332" s="29"/>
      <c r="K2332" s="39"/>
      <c r="L2332" s="35"/>
      <c r="M2332" s="81"/>
      <c r="N2332" s="82"/>
      <c r="O2332" s="83"/>
      <c r="P2332" s="84"/>
      <c r="Q2332" s="82"/>
      <c r="R2332" s="83"/>
      <c r="S2332" s="69"/>
      <c r="T2332" s="63"/>
      <c r="U2332" s="141"/>
      <c r="V2332" s="74"/>
      <c r="W2332" s="145"/>
      <c r="X2332" s="60"/>
      <c r="Y2332" s="31"/>
      <c r="AA2332" s="33"/>
      <c r="AB2332" s="31"/>
    </row>
    <row r="2333" spans="1:28" s="2" customFormat="1">
      <c r="A2333" s="27"/>
      <c r="B2333" s="31"/>
      <c r="D2333" s="1"/>
      <c r="J2333" s="29"/>
      <c r="K2333" s="39"/>
      <c r="L2333" s="35"/>
      <c r="M2333" s="81"/>
      <c r="N2333" s="82"/>
      <c r="O2333" s="83"/>
      <c r="P2333" s="84"/>
      <c r="Q2333" s="82"/>
      <c r="R2333" s="83"/>
      <c r="S2333" s="69"/>
      <c r="T2333" s="63"/>
      <c r="U2333" s="141"/>
      <c r="V2333" s="74"/>
      <c r="W2333" s="145"/>
      <c r="X2333" s="60"/>
      <c r="Y2333" s="31"/>
      <c r="AA2333" s="33"/>
      <c r="AB2333" s="31"/>
    </row>
    <row r="2334" spans="1:28" s="2" customFormat="1">
      <c r="A2334" s="27"/>
      <c r="B2334" s="31"/>
      <c r="D2334" s="1"/>
      <c r="J2334" s="29"/>
      <c r="K2334" s="39"/>
      <c r="L2334" s="35"/>
      <c r="M2334" s="81"/>
      <c r="N2334" s="82"/>
      <c r="O2334" s="83"/>
      <c r="P2334" s="84"/>
      <c r="Q2334" s="82"/>
      <c r="R2334" s="83"/>
      <c r="S2334" s="69"/>
      <c r="T2334" s="63"/>
      <c r="U2334" s="141"/>
      <c r="V2334" s="74"/>
      <c r="W2334" s="145"/>
      <c r="X2334" s="60"/>
      <c r="Y2334" s="31"/>
      <c r="AA2334" s="33"/>
      <c r="AB2334" s="31"/>
    </row>
    <row r="2335" spans="1:28" s="2" customFormat="1">
      <c r="A2335" s="27"/>
      <c r="B2335" s="31"/>
      <c r="D2335" s="1"/>
      <c r="J2335" s="29"/>
      <c r="K2335" s="39"/>
      <c r="L2335" s="35"/>
      <c r="M2335" s="81"/>
      <c r="N2335" s="82"/>
      <c r="O2335" s="83"/>
      <c r="P2335" s="84"/>
      <c r="Q2335" s="82"/>
      <c r="R2335" s="83"/>
      <c r="S2335" s="69"/>
      <c r="T2335" s="63"/>
      <c r="U2335" s="141"/>
      <c r="V2335" s="74"/>
      <c r="W2335" s="145"/>
      <c r="X2335" s="60"/>
      <c r="Y2335" s="31"/>
      <c r="AA2335" s="33"/>
      <c r="AB2335" s="31"/>
    </row>
    <row r="2336" spans="1:28" s="2" customFormat="1">
      <c r="A2336" s="27"/>
      <c r="B2336" s="31"/>
      <c r="D2336" s="1"/>
      <c r="J2336" s="29"/>
      <c r="K2336" s="39"/>
      <c r="L2336" s="35"/>
      <c r="M2336" s="81"/>
      <c r="N2336" s="82"/>
      <c r="O2336" s="83"/>
      <c r="P2336" s="84"/>
      <c r="Q2336" s="82"/>
      <c r="R2336" s="83"/>
      <c r="S2336" s="69"/>
      <c r="T2336" s="63"/>
      <c r="U2336" s="141"/>
      <c r="V2336" s="74"/>
      <c r="W2336" s="145"/>
      <c r="X2336" s="60"/>
      <c r="Y2336" s="31"/>
      <c r="AA2336" s="33"/>
      <c r="AB2336" s="31"/>
    </row>
    <row r="2337" spans="1:28" s="2" customFormat="1">
      <c r="A2337" s="27"/>
      <c r="B2337" s="31"/>
      <c r="D2337" s="1"/>
      <c r="J2337" s="29"/>
      <c r="K2337" s="39"/>
      <c r="L2337" s="35"/>
      <c r="M2337" s="81"/>
      <c r="N2337" s="82"/>
      <c r="O2337" s="83"/>
      <c r="P2337" s="84"/>
      <c r="Q2337" s="82"/>
      <c r="R2337" s="83"/>
      <c r="S2337" s="69"/>
      <c r="T2337" s="63"/>
      <c r="U2337" s="141"/>
      <c r="V2337" s="74"/>
      <c r="W2337" s="145"/>
      <c r="X2337" s="60"/>
      <c r="Y2337" s="31"/>
      <c r="AA2337" s="33"/>
      <c r="AB2337" s="31"/>
    </row>
    <row r="2338" spans="1:28" s="2" customFormat="1">
      <c r="A2338" s="27"/>
      <c r="B2338" s="31"/>
      <c r="D2338" s="1"/>
      <c r="J2338" s="29"/>
      <c r="K2338" s="39"/>
      <c r="L2338" s="35"/>
      <c r="M2338" s="81"/>
      <c r="N2338" s="82"/>
      <c r="O2338" s="83"/>
      <c r="P2338" s="84"/>
      <c r="Q2338" s="82"/>
      <c r="R2338" s="83"/>
      <c r="S2338" s="69"/>
      <c r="T2338" s="63"/>
      <c r="U2338" s="141"/>
      <c r="V2338" s="74"/>
      <c r="W2338" s="145"/>
      <c r="X2338" s="60"/>
      <c r="Y2338" s="31"/>
      <c r="AA2338" s="33"/>
      <c r="AB2338" s="31"/>
    </row>
    <row r="2339" spans="1:28" s="2" customFormat="1">
      <c r="A2339" s="27"/>
      <c r="B2339" s="31"/>
      <c r="D2339" s="1"/>
      <c r="J2339" s="29"/>
      <c r="K2339" s="39"/>
      <c r="L2339" s="35"/>
      <c r="M2339" s="81"/>
      <c r="N2339" s="82"/>
      <c r="O2339" s="83"/>
      <c r="P2339" s="84"/>
      <c r="Q2339" s="82"/>
      <c r="R2339" s="83"/>
      <c r="S2339" s="69"/>
      <c r="T2339" s="63"/>
      <c r="U2339" s="141"/>
      <c r="V2339" s="74"/>
      <c r="W2339" s="145"/>
      <c r="X2339" s="60"/>
      <c r="Y2339" s="31"/>
      <c r="AA2339" s="33"/>
      <c r="AB2339" s="31"/>
    </row>
    <row r="2340" spans="1:28" s="2" customFormat="1">
      <c r="A2340" s="27"/>
      <c r="B2340" s="31"/>
      <c r="D2340" s="1"/>
      <c r="J2340" s="29"/>
      <c r="K2340" s="39"/>
      <c r="L2340" s="35"/>
      <c r="M2340" s="81"/>
      <c r="N2340" s="82"/>
      <c r="O2340" s="83"/>
      <c r="P2340" s="84"/>
      <c r="Q2340" s="82"/>
      <c r="R2340" s="83"/>
      <c r="S2340" s="69"/>
      <c r="T2340" s="63"/>
      <c r="U2340" s="141"/>
      <c r="V2340" s="74"/>
      <c r="W2340" s="145"/>
      <c r="X2340" s="60"/>
      <c r="Y2340" s="31"/>
      <c r="AA2340" s="33"/>
      <c r="AB2340" s="31"/>
    </row>
    <row r="2341" spans="1:28" s="2" customFormat="1">
      <c r="A2341" s="27"/>
      <c r="B2341" s="31"/>
      <c r="D2341" s="1"/>
      <c r="J2341" s="29"/>
      <c r="K2341" s="39"/>
      <c r="L2341" s="35"/>
      <c r="M2341" s="81"/>
      <c r="N2341" s="82"/>
      <c r="O2341" s="83"/>
      <c r="P2341" s="84"/>
      <c r="Q2341" s="82"/>
      <c r="R2341" s="83"/>
      <c r="S2341" s="69"/>
      <c r="T2341" s="63"/>
      <c r="U2341" s="141"/>
      <c r="V2341" s="74"/>
      <c r="W2341" s="145"/>
      <c r="X2341" s="60"/>
      <c r="Y2341" s="31"/>
      <c r="AA2341" s="33"/>
      <c r="AB2341" s="31"/>
    </row>
    <row r="2342" spans="1:28" s="2" customFormat="1">
      <c r="A2342" s="27"/>
      <c r="B2342" s="31"/>
      <c r="D2342" s="1"/>
      <c r="J2342" s="29"/>
      <c r="K2342" s="39"/>
      <c r="L2342" s="35"/>
      <c r="M2342" s="81"/>
      <c r="N2342" s="82"/>
      <c r="O2342" s="83"/>
      <c r="P2342" s="84"/>
      <c r="Q2342" s="82"/>
      <c r="R2342" s="83"/>
      <c r="S2342" s="69"/>
      <c r="T2342" s="63"/>
      <c r="U2342" s="141"/>
      <c r="V2342" s="74"/>
      <c r="W2342" s="145"/>
      <c r="X2342" s="60"/>
      <c r="Y2342" s="31"/>
      <c r="AA2342" s="33"/>
      <c r="AB2342" s="31"/>
    </row>
    <row r="2343" spans="1:28" s="2" customFormat="1">
      <c r="A2343" s="27"/>
      <c r="B2343" s="31"/>
      <c r="D2343" s="1"/>
      <c r="J2343" s="29"/>
      <c r="K2343" s="39"/>
      <c r="L2343" s="35"/>
      <c r="M2343" s="81"/>
      <c r="N2343" s="82"/>
      <c r="O2343" s="83"/>
      <c r="P2343" s="84"/>
      <c r="Q2343" s="82"/>
      <c r="R2343" s="83"/>
      <c r="S2343" s="69"/>
      <c r="T2343" s="63"/>
      <c r="U2343" s="141"/>
      <c r="V2343" s="74"/>
      <c r="W2343" s="145"/>
      <c r="X2343" s="60"/>
      <c r="Y2343" s="31"/>
      <c r="AA2343" s="33"/>
      <c r="AB2343" s="31"/>
    </row>
    <row r="2344" spans="1:28" s="2" customFormat="1">
      <c r="A2344" s="27"/>
      <c r="B2344" s="31"/>
      <c r="D2344" s="1"/>
      <c r="J2344" s="29"/>
      <c r="K2344" s="39"/>
      <c r="L2344" s="35"/>
      <c r="M2344" s="81"/>
      <c r="N2344" s="82"/>
      <c r="O2344" s="83"/>
      <c r="P2344" s="84"/>
      <c r="Q2344" s="82"/>
      <c r="R2344" s="83"/>
      <c r="S2344" s="69"/>
      <c r="T2344" s="63"/>
      <c r="U2344" s="141"/>
      <c r="V2344" s="74"/>
      <c r="W2344" s="145"/>
      <c r="X2344" s="60"/>
      <c r="Y2344" s="31"/>
      <c r="AA2344" s="33"/>
      <c r="AB2344" s="31"/>
    </row>
    <row r="2345" spans="1:28" s="2" customFormat="1">
      <c r="A2345" s="27"/>
      <c r="B2345" s="31"/>
      <c r="D2345" s="1"/>
      <c r="J2345" s="29"/>
      <c r="K2345" s="39"/>
      <c r="L2345" s="35"/>
      <c r="M2345" s="81"/>
      <c r="N2345" s="82"/>
      <c r="O2345" s="83"/>
      <c r="P2345" s="84"/>
      <c r="Q2345" s="82"/>
      <c r="R2345" s="83"/>
      <c r="S2345" s="69"/>
      <c r="T2345" s="63"/>
      <c r="U2345" s="141"/>
      <c r="V2345" s="74"/>
      <c r="W2345" s="145"/>
      <c r="X2345" s="60"/>
      <c r="Y2345" s="31"/>
      <c r="AA2345" s="33"/>
      <c r="AB2345" s="31"/>
    </row>
    <row r="2346" spans="1:28" s="2" customFormat="1">
      <c r="A2346" s="27"/>
      <c r="B2346" s="31"/>
      <c r="D2346" s="1"/>
      <c r="J2346" s="29"/>
      <c r="K2346" s="39"/>
      <c r="L2346" s="35"/>
      <c r="M2346" s="81"/>
      <c r="N2346" s="82"/>
      <c r="O2346" s="83"/>
      <c r="P2346" s="84"/>
      <c r="Q2346" s="82"/>
      <c r="R2346" s="83"/>
      <c r="S2346" s="69"/>
      <c r="T2346" s="63"/>
      <c r="U2346" s="141"/>
      <c r="V2346" s="74"/>
      <c r="W2346" s="145"/>
      <c r="X2346" s="60"/>
      <c r="Y2346" s="31"/>
      <c r="AA2346" s="33"/>
      <c r="AB2346" s="31"/>
    </row>
    <row r="2347" spans="1:28" s="2" customFormat="1">
      <c r="A2347" s="27"/>
      <c r="B2347" s="31"/>
      <c r="D2347" s="1"/>
      <c r="J2347" s="29"/>
      <c r="K2347" s="39"/>
      <c r="L2347" s="35"/>
      <c r="M2347" s="81"/>
      <c r="N2347" s="82"/>
      <c r="O2347" s="83"/>
      <c r="P2347" s="84"/>
      <c r="Q2347" s="82"/>
      <c r="R2347" s="83"/>
      <c r="S2347" s="69"/>
      <c r="T2347" s="63"/>
      <c r="U2347" s="141"/>
      <c r="V2347" s="74"/>
      <c r="W2347" s="145"/>
      <c r="X2347" s="60"/>
      <c r="Y2347" s="31"/>
      <c r="AA2347" s="33"/>
      <c r="AB2347" s="31"/>
    </row>
    <row r="2348" spans="1:28" s="2" customFormat="1">
      <c r="A2348" s="27"/>
      <c r="B2348" s="31"/>
      <c r="D2348" s="1"/>
      <c r="J2348" s="29"/>
      <c r="K2348" s="39"/>
      <c r="L2348" s="35"/>
      <c r="M2348" s="81"/>
      <c r="N2348" s="82"/>
      <c r="O2348" s="83"/>
      <c r="P2348" s="84"/>
      <c r="Q2348" s="82"/>
      <c r="R2348" s="83"/>
      <c r="S2348" s="69"/>
      <c r="T2348" s="63"/>
      <c r="U2348" s="141"/>
      <c r="V2348" s="74"/>
      <c r="W2348" s="145"/>
      <c r="X2348" s="60"/>
      <c r="Y2348" s="31"/>
      <c r="AA2348" s="33"/>
      <c r="AB2348" s="31"/>
    </row>
    <row r="2349" spans="1:28" s="2" customFormat="1">
      <c r="A2349" s="27"/>
      <c r="B2349" s="31"/>
      <c r="D2349" s="1"/>
      <c r="J2349" s="29"/>
      <c r="K2349" s="39"/>
      <c r="L2349" s="35"/>
      <c r="M2349" s="81"/>
      <c r="N2349" s="82"/>
      <c r="O2349" s="83"/>
      <c r="P2349" s="84"/>
      <c r="Q2349" s="82"/>
      <c r="R2349" s="83"/>
      <c r="S2349" s="69"/>
      <c r="T2349" s="63"/>
      <c r="U2349" s="141"/>
      <c r="V2349" s="74"/>
      <c r="W2349" s="145"/>
      <c r="X2349" s="60"/>
      <c r="Y2349" s="31"/>
      <c r="AA2349" s="33"/>
      <c r="AB2349" s="31"/>
    </row>
    <row r="2350" spans="1:28" s="2" customFormat="1">
      <c r="A2350" s="27"/>
      <c r="B2350" s="31"/>
      <c r="D2350" s="1"/>
      <c r="J2350" s="29"/>
      <c r="K2350" s="39"/>
      <c r="L2350" s="35"/>
      <c r="M2350" s="81"/>
      <c r="N2350" s="82"/>
      <c r="O2350" s="83"/>
      <c r="P2350" s="84"/>
      <c r="Q2350" s="82"/>
      <c r="R2350" s="83"/>
      <c r="S2350" s="69"/>
      <c r="T2350" s="63"/>
      <c r="U2350" s="141"/>
      <c r="V2350" s="74"/>
      <c r="W2350" s="145"/>
      <c r="X2350" s="60"/>
      <c r="Y2350" s="31"/>
      <c r="AA2350" s="33"/>
      <c r="AB2350" s="31"/>
    </row>
    <row r="2351" spans="1:28" s="2" customFormat="1">
      <c r="A2351" s="27"/>
      <c r="B2351" s="31"/>
      <c r="D2351" s="1"/>
      <c r="J2351" s="29"/>
      <c r="K2351" s="39"/>
      <c r="L2351" s="35"/>
      <c r="M2351" s="81"/>
      <c r="N2351" s="82"/>
      <c r="O2351" s="83"/>
      <c r="P2351" s="84"/>
      <c r="Q2351" s="82"/>
      <c r="R2351" s="83"/>
      <c r="S2351" s="69"/>
      <c r="T2351" s="63"/>
      <c r="U2351" s="141"/>
      <c r="V2351" s="74"/>
      <c r="W2351" s="145"/>
      <c r="X2351" s="60"/>
      <c r="Y2351" s="31"/>
      <c r="AA2351" s="33"/>
      <c r="AB2351" s="31"/>
    </row>
    <row r="2352" spans="1:28" s="2" customFormat="1">
      <c r="A2352" s="27"/>
      <c r="B2352" s="31"/>
      <c r="D2352" s="1"/>
      <c r="J2352" s="29"/>
      <c r="K2352" s="39"/>
      <c r="L2352" s="35"/>
      <c r="M2352" s="81"/>
      <c r="N2352" s="82"/>
      <c r="O2352" s="83"/>
      <c r="P2352" s="84"/>
      <c r="Q2352" s="82"/>
      <c r="R2352" s="83"/>
      <c r="S2352" s="69"/>
      <c r="T2352" s="63"/>
      <c r="U2352" s="141"/>
      <c r="V2352" s="74"/>
      <c r="W2352" s="145"/>
      <c r="X2352" s="60"/>
      <c r="Y2352" s="31"/>
      <c r="AA2352" s="33"/>
      <c r="AB2352" s="31"/>
    </row>
    <row r="2353" spans="1:28" s="2" customFormat="1">
      <c r="A2353" s="27"/>
      <c r="B2353" s="31"/>
      <c r="D2353" s="1"/>
      <c r="J2353" s="29"/>
      <c r="K2353" s="39"/>
      <c r="L2353" s="35"/>
      <c r="M2353" s="81"/>
      <c r="N2353" s="82"/>
      <c r="O2353" s="83"/>
      <c r="P2353" s="84"/>
      <c r="Q2353" s="82"/>
      <c r="R2353" s="83"/>
      <c r="S2353" s="69"/>
      <c r="T2353" s="63"/>
      <c r="U2353" s="141"/>
      <c r="V2353" s="74"/>
      <c r="W2353" s="145"/>
      <c r="X2353" s="60"/>
      <c r="Y2353" s="31"/>
      <c r="AA2353" s="33"/>
      <c r="AB2353" s="31"/>
    </row>
    <row r="2354" spans="1:28" s="2" customFormat="1">
      <c r="A2354" s="27"/>
      <c r="B2354" s="31"/>
      <c r="D2354" s="1"/>
      <c r="J2354" s="29"/>
      <c r="K2354" s="39"/>
      <c r="L2354" s="35"/>
      <c r="M2354" s="81"/>
      <c r="N2354" s="82"/>
      <c r="O2354" s="83"/>
      <c r="P2354" s="84"/>
      <c r="Q2354" s="82"/>
      <c r="R2354" s="83"/>
      <c r="S2354" s="69"/>
      <c r="T2354" s="63"/>
      <c r="U2354" s="141"/>
      <c r="V2354" s="74"/>
      <c r="W2354" s="145"/>
      <c r="X2354" s="60"/>
      <c r="Y2354" s="31"/>
      <c r="AA2354" s="33"/>
      <c r="AB2354" s="31"/>
    </row>
    <row r="2355" spans="1:28" s="2" customFormat="1">
      <c r="A2355" s="27"/>
      <c r="B2355" s="31"/>
      <c r="D2355" s="1"/>
      <c r="J2355" s="29"/>
      <c r="K2355" s="39"/>
      <c r="L2355" s="35"/>
      <c r="M2355" s="81"/>
      <c r="N2355" s="82"/>
      <c r="O2355" s="83"/>
      <c r="P2355" s="84"/>
      <c r="Q2355" s="82"/>
      <c r="R2355" s="83"/>
      <c r="S2355" s="69"/>
      <c r="T2355" s="63"/>
      <c r="U2355" s="141"/>
      <c r="V2355" s="74"/>
      <c r="W2355" s="145"/>
      <c r="X2355" s="60"/>
      <c r="Y2355" s="31"/>
      <c r="AA2355" s="33"/>
      <c r="AB2355" s="31"/>
    </row>
    <row r="2356" spans="1:28" s="2" customFormat="1">
      <c r="A2356" s="27"/>
      <c r="B2356" s="31"/>
      <c r="D2356" s="1"/>
      <c r="J2356" s="29"/>
      <c r="K2356" s="39"/>
      <c r="L2356" s="35"/>
      <c r="M2356" s="81"/>
      <c r="N2356" s="82"/>
      <c r="O2356" s="83"/>
      <c r="P2356" s="84"/>
      <c r="Q2356" s="82"/>
      <c r="R2356" s="83"/>
      <c r="S2356" s="69"/>
      <c r="T2356" s="63"/>
      <c r="U2356" s="141"/>
      <c r="V2356" s="74"/>
      <c r="W2356" s="145"/>
      <c r="X2356" s="60"/>
      <c r="Y2356" s="31"/>
      <c r="AA2356" s="33"/>
      <c r="AB2356" s="31"/>
    </row>
    <row r="2357" spans="1:28" s="2" customFormat="1">
      <c r="A2357" s="27"/>
      <c r="B2357" s="31"/>
      <c r="D2357" s="1"/>
      <c r="J2357" s="29"/>
      <c r="K2357" s="39"/>
      <c r="L2357" s="35"/>
      <c r="M2357" s="81"/>
      <c r="N2357" s="82"/>
      <c r="O2357" s="83"/>
      <c r="P2357" s="84"/>
      <c r="Q2357" s="82"/>
      <c r="R2357" s="83"/>
      <c r="S2357" s="69"/>
      <c r="T2357" s="63"/>
      <c r="U2357" s="141"/>
      <c r="V2357" s="74"/>
      <c r="W2357" s="145"/>
      <c r="X2357" s="60"/>
      <c r="Y2357" s="31"/>
      <c r="AA2357" s="33"/>
      <c r="AB2357" s="31"/>
    </row>
    <row r="2358" spans="1:28" s="2" customFormat="1">
      <c r="A2358" s="27"/>
      <c r="B2358" s="31"/>
      <c r="D2358" s="1"/>
      <c r="J2358" s="29"/>
      <c r="K2358" s="39"/>
      <c r="L2358" s="35"/>
      <c r="M2358" s="81"/>
      <c r="N2358" s="82"/>
      <c r="O2358" s="83"/>
      <c r="P2358" s="84"/>
      <c r="Q2358" s="82"/>
      <c r="R2358" s="83"/>
      <c r="S2358" s="69"/>
      <c r="T2358" s="63"/>
      <c r="U2358" s="141"/>
      <c r="V2358" s="74"/>
      <c r="W2358" s="145"/>
      <c r="X2358" s="60"/>
      <c r="Y2358" s="31"/>
      <c r="AA2358" s="33"/>
      <c r="AB2358" s="31"/>
    </row>
    <row r="2359" spans="1:28" s="2" customFormat="1">
      <c r="A2359" s="27"/>
      <c r="B2359" s="31"/>
      <c r="D2359" s="1"/>
      <c r="J2359" s="29"/>
      <c r="K2359" s="39"/>
      <c r="L2359" s="35"/>
      <c r="M2359" s="81"/>
      <c r="N2359" s="82"/>
      <c r="O2359" s="83"/>
      <c r="P2359" s="84"/>
      <c r="Q2359" s="82"/>
      <c r="R2359" s="83"/>
      <c r="S2359" s="69"/>
      <c r="T2359" s="63"/>
      <c r="U2359" s="141"/>
      <c r="V2359" s="74"/>
      <c r="W2359" s="145"/>
      <c r="X2359" s="60"/>
      <c r="Y2359" s="31"/>
      <c r="AA2359" s="33"/>
      <c r="AB2359" s="31"/>
    </row>
    <row r="2360" spans="1:28" s="2" customFormat="1">
      <c r="A2360" s="27"/>
      <c r="B2360" s="31"/>
      <c r="D2360" s="1"/>
      <c r="J2360" s="29"/>
      <c r="K2360" s="39"/>
      <c r="L2360" s="35"/>
      <c r="M2360" s="81"/>
      <c r="N2360" s="82"/>
      <c r="O2360" s="83"/>
      <c r="P2360" s="84"/>
      <c r="Q2360" s="82"/>
      <c r="R2360" s="83"/>
      <c r="S2360" s="69"/>
      <c r="T2360" s="63"/>
      <c r="U2360" s="141"/>
      <c r="V2360" s="74"/>
      <c r="W2360" s="145"/>
      <c r="X2360" s="60"/>
      <c r="Y2360" s="31"/>
      <c r="AA2360" s="33"/>
      <c r="AB2360" s="31"/>
    </row>
    <row r="2361" spans="1:28" s="2" customFormat="1">
      <c r="A2361" s="27"/>
      <c r="B2361" s="31"/>
      <c r="D2361" s="1"/>
      <c r="J2361" s="29"/>
      <c r="K2361" s="39"/>
      <c r="L2361" s="35"/>
      <c r="M2361" s="81"/>
      <c r="N2361" s="82"/>
      <c r="O2361" s="83"/>
      <c r="P2361" s="84"/>
      <c r="Q2361" s="82"/>
      <c r="R2361" s="83"/>
      <c r="S2361" s="69"/>
      <c r="T2361" s="63"/>
      <c r="U2361" s="141"/>
      <c r="V2361" s="74"/>
      <c r="W2361" s="145"/>
      <c r="X2361" s="60"/>
      <c r="Y2361" s="31"/>
      <c r="AA2361" s="33"/>
      <c r="AB2361" s="31"/>
    </row>
    <row r="2362" spans="1:28" s="2" customFormat="1">
      <c r="A2362" s="27"/>
      <c r="B2362" s="31"/>
      <c r="D2362" s="1"/>
      <c r="J2362" s="29"/>
      <c r="K2362" s="39"/>
      <c r="L2362" s="35"/>
      <c r="M2362" s="81"/>
      <c r="N2362" s="82"/>
      <c r="O2362" s="83"/>
      <c r="P2362" s="84"/>
      <c r="Q2362" s="82"/>
      <c r="R2362" s="83"/>
      <c r="S2362" s="69"/>
      <c r="T2362" s="63"/>
      <c r="U2362" s="141"/>
      <c r="V2362" s="74"/>
      <c r="W2362" s="145"/>
      <c r="X2362" s="60"/>
      <c r="Y2362" s="31"/>
      <c r="AA2362" s="33"/>
      <c r="AB2362" s="31"/>
    </row>
    <row r="2363" spans="1:28" s="2" customFormat="1">
      <c r="A2363" s="27"/>
      <c r="B2363" s="31"/>
      <c r="D2363" s="1"/>
      <c r="J2363" s="29"/>
      <c r="K2363" s="39"/>
      <c r="L2363" s="35"/>
      <c r="M2363" s="81"/>
      <c r="N2363" s="82"/>
      <c r="O2363" s="83"/>
      <c r="P2363" s="84"/>
      <c r="Q2363" s="82"/>
      <c r="R2363" s="83"/>
      <c r="S2363" s="69"/>
      <c r="T2363" s="63"/>
      <c r="U2363" s="141"/>
      <c r="V2363" s="74"/>
      <c r="W2363" s="145"/>
      <c r="X2363" s="60"/>
      <c r="Y2363" s="31"/>
      <c r="AA2363" s="33"/>
      <c r="AB2363" s="31"/>
    </row>
    <row r="2364" spans="1:28" s="2" customFormat="1">
      <c r="A2364" s="27"/>
      <c r="B2364" s="31"/>
      <c r="D2364" s="1"/>
      <c r="J2364" s="29"/>
      <c r="K2364" s="39"/>
      <c r="L2364" s="35"/>
      <c r="M2364" s="81"/>
      <c r="N2364" s="82"/>
      <c r="O2364" s="83"/>
      <c r="P2364" s="84"/>
      <c r="Q2364" s="82"/>
      <c r="R2364" s="83"/>
      <c r="S2364" s="69"/>
      <c r="T2364" s="63"/>
      <c r="U2364" s="141"/>
      <c r="V2364" s="74"/>
      <c r="W2364" s="145"/>
      <c r="X2364" s="60"/>
      <c r="Y2364" s="31"/>
      <c r="AA2364" s="33"/>
      <c r="AB2364" s="31"/>
    </row>
    <row r="2365" spans="1:28" s="2" customFormat="1">
      <c r="A2365" s="27"/>
      <c r="B2365" s="31"/>
      <c r="D2365" s="1"/>
      <c r="J2365" s="29"/>
      <c r="K2365" s="39"/>
      <c r="L2365" s="35"/>
      <c r="M2365" s="81"/>
      <c r="N2365" s="82"/>
      <c r="O2365" s="83"/>
      <c r="P2365" s="84"/>
      <c r="Q2365" s="82"/>
      <c r="R2365" s="83"/>
      <c r="S2365" s="69"/>
      <c r="T2365" s="63"/>
      <c r="U2365" s="141"/>
      <c r="V2365" s="74"/>
      <c r="W2365" s="145"/>
      <c r="X2365" s="60"/>
      <c r="Y2365" s="31"/>
      <c r="AA2365" s="33"/>
      <c r="AB2365" s="31"/>
    </row>
    <row r="2366" spans="1:28" s="2" customFormat="1">
      <c r="A2366" s="27"/>
      <c r="B2366" s="31"/>
      <c r="D2366" s="1"/>
      <c r="J2366" s="29"/>
      <c r="K2366" s="39"/>
      <c r="L2366" s="35"/>
      <c r="M2366" s="81"/>
      <c r="N2366" s="82"/>
      <c r="O2366" s="83"/>
      <c r="P2366" s="84"/>
      <c r="Q2366" s="82"/>
      <c r="R2366" s="83"/>
      <c r="S2366" s="69"/>
      <c r="T2366" s="63"/>
      <c r="U2366" s="141"/>
      <c r="V2366" s="74"/>
      <c r="W2366" s="145"/>
      <c r="X2366" s="60"/>
      <c r="Y2366" s="31"/>
      <c r="AA2366" s="33"/>
      <c r="AB2366" s="31"/>
    </row>
    <row r="2367" spans="1:28" s="2" customFormat="1">
      <c r="A2367" s="27"/>
      <c r="B2367" s="31"/>
      <c r="D2367" s="1"/>
      <c r="J2367" s="29"/>
      <c r="K2367" s="39"/>
      <c r="L2367" s="35"/>
      <c r="M2367" s="81"/>
      <c r="N2367" s="82"/>
      <c r="O2367" s="83"/>
      <c r="P2367" s="84"/>
      <c r="Q2367" s="82"/>
      <c r="R2367" s="83"/>
      <c r="S2367" s="69"/>
      <c r="T2367" s="63"/>
      <c r="U2367" s="141"/>
      <c r="V2367" s="74"/>
      <c r="W2367" s="145"/>
      <c r="X2367" s="60"/>
      <c r="Y2367" s="31"/>
      <c r="AA2367" s="33"/>
      <c r="AB2367" s="31"/>
    </row>
    <row r="2368" spans="1:28" s="2" customFormat="1">
      <c r="A2368" s="27"/>
      <c r="B2368" s="31"/>
      <c r="D2368" s="1"/>
      <c r="J2368" s="29"/>
      <c r="K2368" s="39"/>
      <c r="L2368" s="35"/>
      <c r="M2368" s="81"/>
      <c r="N2368" s="82"/>
      <c r="O2368" s="83"/>
      <c r="P2368" s="84"/>
      <c r="Q2368" s="82"/>
      <c r="R2368" s="83"/>
      <c r="S2368" s="69"/>
      <c r="T2368" s="63"/>
      <c r="U2368" s="141"/>
      <c r="V2368" s="74"/>
      <c r="W2368" s="145"/>
      <c r="X2368" s="60"/>
      <c r="Y2368" s="31"/>
      <c r="AA2368" s="33"/>
      <c r="AB2368" s="31"/>
    </row>
    <row r="2369" spans="1:28" s="2" customFormat="1">
      <c r="A2369" s="27"/>
      <c r="B2369" s="31"/>
      <c r="D2369" s="1"/>
      <c r="J2369" s="29"/>
      <c r="K2369" s="39"/>
      <c r="L2369" s="35"/>
      <c r="M2369" s="81"/>
      <c r="N2369" s="82"/>
      <c r="O2369" s="83"/>
      <c r="P2369" s="84"/>
      <c r="Q2369" s="82"/>
      <c r="R2369" s="83"/>
      <c r="S2369" s="69"/>
      <c r="T2369" s="63"/>
      <c r="U2369" s="141"/>
      <c r="V2369" s="74"/>
      <c r="W2369" s="145"/>
      <c r="X2369" s="60"/>
      <c r="Y2369" s="31"/>
      <c r="AA2369" s="33"/>
      <c r="AB2369" s="31"/>
    </row>
    <row r="2370" spans="1:28" s="2" customFormat="1">
      <c r="A2370" s="27"/>
      <c r="B2370" s="31"/>
      <c r="D2370" s="1"/>
      <c r="J2370" s="29"/>
      <c r="K2370" s="39"/>
      <c r="L2370" s="35"/>
      <c r="M2370" s="81"/>
      <c r="N2370" s="82"/>
      <c r="O2370" s="83"/>
      <c r="P2370" s="84"/>
      <c r="Q2370" s="82"/>
      <c r="R2370" s="83"/>
      <c r="S2370" s="69"/>
      <c r="T2370" s="63"/>
      <c r="U2370" s="141"/>
      <c r="V2370" s="74"/>
      <c r="W2370" s="145"/>
      <c r="X2370" s="60"/>
      <c r="Y2370" s="31"/>
      <c r="AA2370" s="33"/>
      <c r="AB2370" s="31"/>
    </row>
    <row r="2371" spans="1:28" s="2" customFormat="1">
      <c r="A2371" s="27"/>
      <c r="B2371" s="31"/>
      <c r="D2371" s="1"/>
      <c r="J2371" s="29"/>
      <c r="K2371" s="39"/>
      <c r="L2371" s="35"/>
      <c r="M2371" s="81"/>
      <c r="N2371" s="82"/>
      <c r="O2371" s="83"/>
      <c r="P2371" s="84"/>
      <c r="Q2371" s="82"/>
      <c r="R2371" s="83"/>
      <c r="S2371" s="69"/>
      <c r="T2371" s="63"/>
      <c r="U2371" s="141"/>
      <c r="V2371" s="74"/>
      <c r="W2371" s="145"/>
      <c r="X2371" s="60"/>
      <c r="Y2371" s="31"/>
      <c r="AA2371" s="33"/>
      <c r="AB2371" s="31"/>
    </row>
    <row r="2372" spans="1:28" s="2" customFormat="1">
      <c r="A2372" s="27"/>
      <c r="B2372" s="31"/>
      <c r="D2372" s="1"/>
      <c r="J2372" s="29"/>
      <c r="K2372" s="39"/>
      <c r="L2372" s="35"/>
      <c r="M2372" s="81"/>
      <c r="N2372" s="82"/>
      <c r="O2372" s="83"/>
      <c r="P2372" s="84"/>
      <c r="Q2372" s="82"/>
      <c r="R2372" s="83"/>
      <c r="S2372" s="69"/>
      <c r="T2372" s="63"/>
      <c r="U2372" s="141"/>
      <c r="V2372" s="74"/>
      <c r="W2372" s="145"/>
      <c r="X2372" s="60"/>
      <c r="Y2372" s="31"/>
      <c r="AA2372" s="33"/>
      <c r="AB2372" s="31"/>
    </row>
    <row r="2373" spans="1:28" s="2" customFormat="1">
      <c r="A2373" s="27"/>
      <c r="B2373" s="31"/>
      <c r="D2373" s="1"/>
      <c r="J2373" s="29"/>
      <c r="K2373" s="39"/>
      <c r="L2373" s="35"/>
      <c r="M2373" s="81"/>
      <c r="N2373" s="82"/>
      <c r="O2373" s="83"/>
      <c r="P2373" s="84"/>
      <c r="Q2373" s="82"/>
      <c r="R2373" s="83"/>
      <c r="S2373" s="69"/>
      <c r="T2373" s="63"/>
      <c r="U2373" s="141"/>
      <c r="V2373" s="74"/>
      <c r="W2373" s="145"/>
      <c r="X2373" s="60"/>
      <c r="Y2373" s="31"/>
      <c r="AA2373" s="33"/>
      <c r="AB2373" s="31"/>
    </row>
    <row r="2374" spans="1:28" s="2" customFormat="1">
      <c r="A2374" s="27"/>
      <c r="B2374" s="31"/>
      <c r="D2374" s="1"/>
      <c r="J2374" s="29"/>
      <c r="K2374" s="39"/>
      <c r="L2374" s="35"/>
      <c r="M2374" s="81"/>
      <c r="N2374" s="82"/>
      <c r="O2374" s="83"/>
      <c r="P2374" s="84"/>
      <c r="Q2374" s="82"/>
      <c r="R2374" s="83"/>
      <c r="S2374" s="69"/>
      <c r="T2374" s="63"/>
      <c r="U2374" s="141"/>
      <c r="V2374" s="74"/>
      <c r="W2374" s="145"/>
      <c r="X2374" s="60"/>
      <c r="Y2374" s="31"/>
      <c r="AA2374" s="33"/>
      <c r="AB2374" s="31"/>
    </row>
    <row r="2375" spans="1:28" s="2" customFormat="1">
      <c r="A2375" s="27"/>
      <c r="B2375" s="31"/>
      <c r="D2375" s="1"/>
      <c r="J2375" s="29"/>
      <c r="K2375" s="39"/>
      <c r="L2375" s="35"/>
      <c r="M2375" s="81"/>
      <c r="N2375" s="82"/>
      <c r="O2375" s="83"/>
      <c r="P2375" s="84"/>
      <c r="Q2375" s="82"/>
      <c r="R2375" s="83"/>
      <c r="S2375" s="69"/>
      <c r="T2375" s="63"/>
      <c r="U2375" s="141"/>
      <c r="V2375" s="74"/>
      <c r="W2375" s="145"/>
      <c r="X2375" s="60"/>
      <c r="Y2375" s="31"/>
      <c r="AA2375" s="33"/>
      <c r="AB2375" s="31"/>
    </row>
    <row r="2376" spans="1:28" s="2" customFormat="1">
      <c r="A2376" s="27"/>
      <c r="B2376" s="31"/>
      <c r="D2376" s="1"/>
      <c r="J2376" s="29"/>
      <c r="K2376" s="39"/>
      <c r="L2376" s="35"/>
      <c r="M2376" s="81"/>
      <c r="N2376" s="82"/>
      <c r="O2376" s="83"/>
      <c r="P2376" s="84"/>
      <c r="Q2376" s="82"/>
      <c r="R2376" s="83"/>
      <c r="S2376" s="69"/>
      <c r="T2376" s="63"/>
      <c r="U2376" s="141"/>
      <c r="V2376" s="74"/>
      <c r="W2376" s="145"/>
      <c r="X2376" s="60"/>
      <c r="Y2376" s="31"/>
      <c r="AA2376" s="33"/>
      <c r="AB2376" s="31"/>
    </row>
    <row r="2377" spans="1:28" s="2" customFormat="1">
      <c r="A2377" s="27"/>
      <c r="B2377" s="31"/>
      <c r="D2377" s="1"/>
      <c r="J2377" s="29"/>
      <c r="K2377" s="39"/>
      <c r="L2377" s="35"/>
      <c r="M2377" s="81"/>
      <c r="N2377" s="82"/>
      <c r="O2377" s="83"/>
      <c r="P2377" s="84"/>
      <c r="Q2377" s="82"/>
      <c r="R2377" s="83"/>
      <c r="S2377" s="69"/>
      <c r="T2377" s="63"/>
      <c r="U2377" s="141"/>
      <c r="V2377" s="74"/>
      <c r="W2377" s="145"/>
      <c r="X2377" s="60"/>
      <c r="Y2377" s="31"/>
      <c r="AA2377" s="33"/>
      <c r="AB2377" s="31"/>
    </row>
    <row r="2378" spans="1:28" s="2" customFormat="1">
      <c r="A2378" s="27"/>
      <c r="B2378" s="31"/>
      <c r="D2378" s="1"/>
      <c r="J2378" s="29"/>
      <c r="K2378" s="39"/>
      <c r="L2378" s="35"/>
      <c r="M2378" s="81"/>
      <c r="N2378" s="82"/>
      <c r="O2378" s="83"/>
      <c r="P2378" s="84"/>
      <c r="Q2378" s="82"/>
      <c r="R2378" s="83"/>
      <c r="S2378" s="69"/>
      <c r="T2378" s="63"/>
      <c r="U2378" s="141"/>
      <c r="V2378" s="74"/>
      <c r="W2378" s="145"/>
      <c r="X2378" s="60"/>
      <c r="Y2378" s="31"/>
      <c r="AA2378" s="33"/>
      <c r="AB2378" s="31"/>
    </row>
    <row r="2379" spans="1:28" s="2" customFormat="1">
      <c r="A2379" s="27"/>
      <c r="B2379" s="31"/>
      <c r="D2379" s="1"/>
      <c r="J2379" s="29"/>
      <c r="K2379" s="39"/>
      <c r="L2379" s="35"/>
      <c r="M2379" s="81"/>
      <c r="N2379" s="82"/>
      <c r="O2379" s="83"/>
      <c r="P2379" s="84"/>
      <c r="Q2379" s="82"/>
      <c r="R2379" s="83"/>
      <c r="S2379" s="69"/>
      <c r="T2379" s="63"/>
      <c r="U2379" s="141"/>
      <c r="V2379" s="74"/>
      <c r="W2379" s="145"/>
      <c r="X2379" s="60"/>
      <c r="Y2379" s="31"/>
      <c r="AA2379" s="33"/>
      <c r="AB2379" s="31"/>
    </row>
    <row r="2380" spans="1:28" s="2" customFormat="1">
      <c r="A2380" s="27"/>
      <c r="B2380" s="31"/>
      <c r="D2380" s="1"/>
      <c r="J2380" s="29"/>
      <c r="K2380" s="39"/>
      <c r="L2380" s="35"/>
      <c r="M2380" s="81"/>
      <c r="N2380" s="82"/>
      <c r="O2380" s="83"/>
      <c r="P2380" s="84"/>
      <c r="Q2380" s="82"/>
      <c r="R2380" s="83"/>
      <c r="S2380" s="69"/>
      <c r="T2380" s="63"/>
      <c r="U2380" s="141"/>
      <c r="V2380" s="74"/>
      <c r="W2380" s="145"/>
      <c r="X2380" s="60"/>
      <c r="Y2380" s="31"/>
      <c r="AA2380" s="33"/>
      <c r="AB2380" s="31"/>
    </row>
    <row r="2381" spans="1:28" s="2" customFormat="1">
      <c r="A2381" s="27"/>
      <c r="B2381" s="31"/>
      <c r="D2381" s="1"/>
      <c r="J2381" s="29"/>
      <c r="K2381" s="39"/>
      <c r="L2381" s="35"/>
      <c r="M2381" s="81"/>
      <c r="N2381" s="82"/>
      <c r="O2381" s="83"/>
      <c r="P2381" s="84"/>
      <c r="Q2381" s="82"/>
      <c r="R2381" s="83"/>
      <c r="S2381" s="69"/>
      <c r="T2381" s="63"/>
      <c r="U2381" s="141"/>
      <c r="V2381" s="74"/>
      <c r="W2381" s="145"/>
      <c r="X2381" s="60"/>
      <c r="Y2381" s="31"/>
      <c r="AA2381" s="33"/>
      <c r="AB2381" s="31"/>
    </row>
    <row r="2382" spans="1:28" s="2" customFormat="1">
      <c r="A2382" s="27"/>
      <c r="B2382" s="31"/>
      <c r="D2382" s="1"/>
      <c r="J2382" s="29"/>
      <c r="K2382" s="39"/>
      <c r="L2382" s="35"/>
      <c r="M2382" s="81"/>
      <c r="N2382" s="82"/>
      <c r="O2382" s="83"/>
      <c r="P2382" s="84"/>
      <c r="Q2382" s="82"/>
      <c r="R2382" s="83"/>
      <c r="S2382" s="69"/>
      <c r="T2382" s="63"/>
      <c r="U2382" s="141"/>
      <c r="V2382" s="74"/>
      <c r="W2382" s="145"/>
      <c r="X2382" s="60"/>
      <c r="Y2382" s="31"/>
      <c r="AA2382" s="33"/>
      <c r="AB2382" s="31"/>
    </row>
    <row r="2383" spans="1:28" s="2" customFormat="1">
      <c r="A2383" s="27"/>
      <c r="B2383" s="31"/>
      <c r="D2383" s="1"/>
      <c r="J2383" s="29"/>
      <c r="K2383" s="39"/>
      <c r="L2383" s="35"/>
      <c r="M2383" s="81"/>
      <c r="N2383" s="82"/>
      <c r="O2383" s="83"/>
      <c r="P2383" s="84"/>
      <c r="Q2383" s="82"/>
      <c r="R2383" s="83"/>
      <c r="S2383" s="69"/>
      <c r="T2383" s="63"/>
      <c r="U2383" s="141"/>
      <c r="V2383" s="74"/>
      <c r="W2383" s="145"/>
      <c r="X2383" s="60"/>
      <c r="Y2383" s="31"/>
      <c r="AA2383" s="33"/>
      <c r="AB2383" s="31"/>
    </row>
    <row r="2384" spans="1:28" s="2" customFormat="1">
      <c r="A2384" s="27"/>
      <c r="B2384" s="31"/>
      <c r="D2384" s="1"/>
      <c r="J2384" s="29"/>
      <c r="K2384" s="39"/>
      <c r="L2384" s="35"/>
      <c r="M2384" s="81"/>
      <c r="N2384" s="82"/>
      <c r="O2384" s="83"/>
      <c r="P2384" s="84"/>
      <c r="Q2384" s="82"/>
      <c r="R2384" s="83"/>
      <c r="S2384" s="69"/>
      <c r="T2384" s="63"/>
      <c r="U2384" s="141"/>
      <c r="V2384" s="74"/>
      <c r="W2384" s="145"/>
      <c r="X2384" s="60"/>
      <c r="Y2384" s="31"/>
      <c r="AA2384" s="33"/>
      <c r="AB2384" s="31"/>
    </row>
    <row r="2385" spans="1:28" s="2" customFormat="1">
      <c r="A2385" s="27"/>
      <c r="B2385" s="31"/>
      <c r="D2385" s="1"/>
      <c r="J2385" s="29"/>
      <c r="K2385" s="39"/>
      <c r="L2385" s="35"/>
      <c r="M2385" s="81"/>
      <c r="N2385" s="82"/>
      <c r="O2385" s="83"/>
      <c r="P2385" s="84"/>
      <c r="Q2385" s="82"/>
      <c r="R2385" s="83"/>
      <c r="S2385" s="69"/>
      <c r="T2385" s="63"/>
      <c r="U2385" s="141"/>
      <c r="V2385" s="74"/>
      <c r="W2385" s="145"/>
      <c r="X2385" s="60"/>
      <c r="Y2385" s="31"/>
      <c r="AA2385" s="33"/>
      <c r="AB2385" s="31"/>
    </row>
    <row r="2386" spans="1:28" s="2" customFormat="1">
      <c r="A2386" s="27"/>
      <c r="B2386" s="31"/>
      <c r="D2386" s="1"/>
      <c r="J2386" s="29"/>
      <c r="K2386" s="39"/>
      <c r="L2386" s="35"/>
      <c r="M2386" s="81"/>
      <c r="N2386" s="82"/>
      <c r="O2386" s="83"/>
      <c r="P2386" s="84"/>
      <c r="Q2386" s="82"/>
      <c r="R2386" s="83"/>
      <c r="S2386" s="69"/>
      <c r="T2386" s="63"/>
      <c r="U2386" s="141"/>
      <c r="V2386" s="74"/>
      <c r="W2386" s="145"/>
      <c r="X2386" s="60"/>
      <c r="Y2386" s="31"/>
      <c r="AA2386" s="33"/>
      <c r="AB2386" s="31"/>
    </row>
    <row r="2387" spans="1:28" s="2" customFormat="1">
      <c r="A2387" s="27"/>
      <c r="B2387" s="31"/>
      <c r="D2387" s="1"/>
      <c r="J2387" s="29"/>
      <c r="K2387" s="39"/>
      <c r="L2387" s="35"/>
      <c r="M2387" s="81"/>
      <c r="N2387" s="82"/>
      <c r="O2387" s="83"/>
      <c r="P2387" s="84"/>
      <c r="Q2387" s="82"/>
      <c r="R2387" s="83"/>
      <c r="S2387" s="69"/>
      <c r="T2387" s="63"/>
      <c r="U2387" s="141"/>
      <c r="V2387" s="74"/>
      <c r="W2387" s="145"/>
      <c r="X2387" s="60"/>
      <c r="Y2387" s="31"/>
      <c r="AA2387" s="33"/>
      <c r="AB2387" s="31"/>
    </row>
    <row r="2388" spans="1:28" s="2" customFormat="1">
      <c r="A2388" s="27"/>
      <c r="B2388" s="31"/>
      <c r="D2388" s="1"/>
      <c r="J2388" s="29"/>
      <c r="K2388" s="39"/>
      <c r="L2388" s="35"/>
      <c r="M2388" s="81"/>
      <c r="N2388" s="82"/>
      <c r="O2388" s="83"/>
      <c r="P2388" s="84"/>
      <c r="Q2388" s="82"/>
      <c r="R2388" s="83"/>
      <c r="S2388" s="69"/>
      <c r="T2388" s="63"/>
      <c r="U2388" s="141"/>
      <c r="V2388" s="74"/>
      <c r="W2388" s="145"/>
      <c r="X2388" s="60"/>
      <c r="Y2388" s="31"/>
      <c r="AA2388" s="33"/>
      <c r="AB2388" s="31"/>
    </row>
    <row r="2389" spans="1:28" s="2" customFormat="1">
      <c r="A2389" s="27"/>
      <c r="B2389" s="31"/>
      <c r="D2389" s="1"/>
      <c r="J2389" s="29"/>
      <c r="K2389" s="39"/>
      <c r="L2389" s="35"/>
      <c r="M2389" s="81"/>
      <c r="N2389" s="82"/>
      <c r="O2389" s="83"/>
      <c r="P2389" s="84"/>
      <c r="Q2389" s="82"/>
      <c r="R2389" s="83"/>
      <c r="S2389" s="69"/>
      <c r="T2389" s="63"/>
      <c r="U2389" s="141"/>
      <c r="V2389" s="74"/>
      <c r="W2389" s="145"/>
      <c r="X2389" s="60"/>
      <c r="Y2389" s="31"/>
      <c r="AA2389" s="33"/>
      <c r="AB2389" s="31"/>
    </row>
    <row r="2390" spans="1:28" s="2" customFormat="1">
      <c r="A2390" s="27"/>
      <c r="B2390" s="31"/>
      <c r="D2390" s="1"/>
      <c r="J2390" s="29"/>
      <c r="K2390" s="39"/>
      <c r="L2390" s="35"/>
      <c r="M2390" s="81"/>
      <c r="N2390" s="82"/>
      <c r="O2390" s="83"/>
      <c r="P2390" s="84"/>
      <c r="Q2390" s="82"/>
      <c r="R2390" s="83"/>
      <c r="S2390" s="69"/>
      <c r="T2390" s="63"/>
      <c r="U2390" s="141"/>
      <c r="V2390" s="74"/>
      <c r="W2390" s="145"/>
      <c r="X2390" s="60"/>
      <c r="Y2390" s="31"/>
      <c r="AA2390" s="33"/>
      <c r="AB2390" s="31"/>
    </row>
    <row r="2391" spans="1:28" s="2" customFormat="1">
      <c r="A2391" s="27"/>
      <c r="B2391" s="31"/>
      <c r="D2391" s="1"/>
      <c r="J2391" s="29"/>
      <c r="K2391" s="39"/>
      <c r="L2391" s="35"/>
      <c r="M2391" s="81"/>
      <c r="N2391" s="82"/>
      <c r="O2391" s="83"/>
      <c r="P2391" s="84"/>
      <c r="Q2391" s="82"/>
      <c r="R2391" s="83"/>
      <c r="S2391" s="69"/>
      <c r="T2391" s="63"/>
      <c r="U2391" s="141"/>
      <c r="V2391" s="74"/>
      <c r="W2391" s="145"/>
      <c r="X2391" s="60"/>
      <c r="Y2391" s="31"/>
      <c r="AA2391" s="33"/>
      <c r="AB2391" s="31"/>
    </row>
    <row r="2392" spans="1:28" s="2" customFormat="1">
      <c r="A2392" s="27"/>
      <c r="B2392" s="31"/>
      <c r="D2392" s="1"/>
      <c r="J2392" s="29"/>
      <c r="K2392" s="39"/>
      <c r="L2392" s="35"/>
      <c r="M2392" s="81"/>
      <c r="N2392" s="82"/>
      <c r="O2392" s="83"/>
      <c r="P2392" s="84"/>
      <c r="Q2392" s="82"/>
      <c r="R2392" s="83"/>
      <c r="S2392" s="69"/>
      <c r="T2392" s="63"/>
      <c r="U2392" s="141"/>
      <c r="V2392" s="74"/>
      <c r="W2392" s="145"/>
      <c r="X2392" s="60"/>
      <c r="Y2392" s="31"/>
      <c r="AA2392" s="33"/>
      <c r="AB2392" s="31"/>
    </row>
    <row r="2393" spans="1:28" s="2" customFormat="1">
      <c r="A2393" s="27"/>
      <c r="B2393" s="31"/>
      <c r="D2393" s="1"/>
      <c r="J2393" s="29"/>
      <c r="K2393" s="39"/>
      <c r="L2393" s="35"/>
      <c r="M2393" s="81"/>
      <c r="N2393" s="82"/>
      <c r="O2393" s="83"/>
      <c r="P2393" s="84"/>
      <c r="Q2393" s="82"/>
      <c r="R2393" s="83"/>
      <c r="S2393" s="69"/>
      <c r="T2393" s="63"/>
      <c r="U2393" s="141"/>
      <c r="V2393" s="74"/>
      <c r="W2393" s="145"/>
      <c r="X2393" s="60"/>
      <c r="Y2393" s="31"/>
      <c r="AA2393" s="33"/>
      <c r="AB2393" s="31"/>
    </row>
    <row r="2394" spans="1:28" s="2" customFormat="1">
      <c r="A2394" s="27"/>
      <c r="B2394" s="31"/>
      <c r="D2394" s="1"/>
      <c r="J2394" s="29"/>
      <c r="K2394" s="39"/>
      <c r="L2394" s="35"/>
      <c r="M2394" s="81"/>
      <c r="N2394" s="82"/>
      <c r="O2394" s="83"/>
      <c r="P2394" s="84"/>
      <c r="Q2394" s="82"/>
      <c r="R2394" s="83"/>
      <c r="S2394" s="69"/>
      <c r="T2394" s="63"/>
      <c r="U2394" s="141"/>
      <c r="V2394" s="74"/>
      <c r="W2394" s="145"/>
      <c r="X2394" s="60"/>
      <c r="Y2394" s="31"/>
      <c r="AA2394" s="33"/>
      <c r="AB2394" s="31"/>
    </row>
    <row r="2395" spans="1:28" s="2" customFormat="1">
      <c r="A2395" s="27"/>
      <c r="B2395" s="31"/>
      <c r="D2395" s="1"/>
      <c r="J2395" s="29"/>
      <c r="K2395" s="39"/>
      <c r="L2395" s="35"/>
      <c r="M2395" s="81"/>
      <c r="N2395" s="82"/>
      <c r="O2395" s="83"/>
      <c r="P2395" s="84"/>
      <c r="Q2395" s="82"/>
      <c r="R2395" s="83"/>
      <c r="S2395" s="69"/>
      <c r="T2395" s="63"/>
      <c r="U2395" s="141"/>
      <c r="V2395" s="74"/>
      <c r="W2395" s="145"/>
      <c r="X2395" s="60"/>
      <c r="Y2395" s="31"/>
      <c r="AA2395" s="33"/>
      <c r="AB2395" s="31"/>
    </row>
    <row r="2396" spans="1:28" s="2" customFormat="1">
      <c r="A2396" s="27"/>
      <c r="B2396" s="31"/>
      <c r="D2396" s="1"/>
      <c r="J2396" s="29"/>
      <c r="K2396" s="39"/>
      <c r="L2396" s="35"/>
      <c r="M2396" s="81"/>
      <c r="N2396" s="82"/>
      <c r="O2396" s="83"/>
      <c r="P2396" s="84"/>
      <c r="Q2396" s="82"/>
      <c r="R2396" s="83"/>
      <c r="S2396" s="69"/>
      <c r="T2396" s="63"/>
      <c r="U2396" s="141"/>
      <c r="V2396" s="74"/>
      <c r="W2396" s="145"/>
      <c r="X2396" s="60"/>
      <c r="Y2396" s="31"/>
      <c r="AA2396" s="33"/>
      <c r="AB2396" s="31"/>
    </row>
    <row r="2397" spans="1:28" s="2" customFormat="1">
      <c r="A2397" s="27"/>
      <c r="B2397" s="31"/>
      <c r="D2397" s="1"/>
      <c r="J2397" s="29"/>
      <c r="K2397" s="39"/>
      <c r="L2397" s="35"/>
      <c r="M2397" s="81"/>
      <c r="N2397" s="82"/>
      <c r="O2397" s="83"/>
      <c r="P2397" s="84"/>
      <c r="Q2397" s="82"/>
      <c r="R2397" s="83"/>
      <c r="S2397" s="69"/>
      <c r="T2397" s="63"/>
      <c r="U2397" s="141"/>
      <c r="V2397" s="74"/>
      <c r="W2397" s="145"/>
      <c r="X2397" s="60"/>
      <c r="Y2397" s="31"/>
      <c r="AA2397" s="33"/>
      <c r="AB2397" s="31"/>
    </row>
    <row r="2398" spans="1:28" s="2" customFormat="1">
      <c r="A2398" s="27"/>
      <c r="B2398" s="31"/>
      <c r="D2398" s="1"/>
      <c r="J2398" s="29"/>
      <c r="K2398" s="39"/>
      <c r="L2398" s="35"/>
      <c r="M2398" s="81"/>
      <c r="N2398" s="82"/>
      <c r="O2398" s="83"/>
      <c r="P2398" s="84"/>
      <c r="Q2398" s="82"/>
      <c r="R2398" s="83"/>
      <c r="S2398" s="69"/>
      <c r="T2398" s="63"/>
      <c r="U2398" s="141"/>
      <c r="V2398" s="74"/>
      <c r="W2398" s="145"/>
      <c r="X2398" s="60"/>
      <c r="Y2398" s="31"/>
      <c r="AA2398" s="33"/>
      <c r="AB2398" s="31"/>
    </row>
    <row r="2399" spans="1:28" s="2" customFormat="1">
      <c r="A2399" s="27"/>
      <c r="B2399" s="31"/>
      <c r="D2399" s="1"/>
      <c r="J2399" s="29"/>
      <c r="K2399" s="39"/>
      <c r="L2399" s="35"/>
      <c r="M2399" s="81"/>
      <c r="N2399" s="82"/>
      <c r="O2399" s="83"/>
      <c r="P2399" s="84"/>
      <c r="Q2399" s="82"/>
      <c r="R2399" s="83"/>
      <c r="S2399" s="69"/>
      <c r="T2399" s="63"/>
      <c r="U2399" s="141"/>
      <c r="V2399" s="74"/>
      <c r="W2399" s="145"/>
      <c r="X2399" s="60"/>
      <c r="Y2399" s="31"/>
      <c r="AA2399" s="33"/>
      <c r="AB2399" s="31"/>
    </row>
    <row r="2400" spans="1:28" s="2" customFormat="1">
      <c r="A2400" s="27"/>
      <c r="B2400" s="31"/>
      <c r="D2400" s="1"/>
      <c r="J2400" s="29"/>
      <c r="K2400" s="39"/>
      <c r="L2400" s="35"/>
      <c r="M2400" s="81"/>
      <c r="N2400" s="82"/>
      <c r="O2400" s="83"/>
      <c r="P2400" s="84"/>
      <c r="Q2400" s="82"/>
      <c r="R2400" s="83"/>
      <c r="S2400" s="69"/>
      <c r="T2400" s="63"/>
      <c r="U2400" s="141"/>
      <c r="V2400" s="74"/>
      <c r="W2400" s="145"/>
      <c r="X2400" s="60"/>
      <c r="Y2400" s="31"/>
      <c r="AA2400" s="33"/>
      <c r="AB2400" s="31"/>
    </row>
    <row r="2401" spans="1:28" s="2" customFormat="1">
      <c r="A2401" s="27"/>
      <c r="B2401" s="31"/>
      <c r="D2401" s="1"/>
      <c r="J2401" s="29"/>
      <c r="K2401" s="39"/>
      <c r="L2401" s="35"/>
      <c r="M2401" s="81"/>
      <c r="N2401" s="82"/>
      <c r="O2401" s="83"/>
      <c r="P2401" s="84"/>
      <c r="Q2401" s="82"/>
      <c r="R2401" s="83"/>
      <c r="S2401" s="69"/>
      <c r="T2401" s="63"/>
      <c r="U2401" s="141"/>
      <c r="V2401" s="74"/>
      <c r="W2401" s="145"/>
      <c r="X2401" s="60"/>
      <c r="Y2401" s="31"/>
      <c r="AA2401" s="33"/>
      <c r="AB2401" s="31"/>
    </row>
    <row r="2402" spans="1:28" s="2" customFormat="1">
      <c r="A2402" s="27"/>
      <c r="B2402" s="31"/>
      <c r="D2402" s="1"/>
      <c r="J2402" s="29"/>
      <c r="K2402" s="39"/>
      <c r="L2402" s="35"/>
      <c r="M2402" s="81"/>
      <c r="N2402" s="82"/>
      <c r="O2402" s="83"/>
      <c r="P2402" s="84"/>
      <c r="Q2402" s="82"/>
      <c r="R2402" s="83"/>
      <c r="S2402" s="69"/>
      <c r="T2402" s="63"/>
      <c r="U2402" s="141"/>
      <c r="V2402" s="74"/>
      <c r="W2402" s="145"/>
      <c r="X2402" s="60"/>
      <c r="Y2402" s="31"/>
      <c r="AA2402" s="33"/>
      <c r="AB2402" s="31"/>
    </row>
    <row r="2403" spans="1:28" s="2" customFormat="1">
      <c r="A2403" s="27"/>
      <c r="B2403" s="31"/>
      <c r="D2403" s="1"/>
      <c r="J2403" s="29"/>
      <c r="K2403" s="39"/>
      <c r="L2403" s="35"/>
      <c r="M2403" s="81"/>
      <c r="N2403" s="82"/>
      <c r="O2403" s="83"/>
      <c r="P2403" s="84"/>
      <c r="Q2403" s="82"/>
      <c r="R2403" s="83"/>
      <c r="S2403" s="69"/>
      <c r="T2403" s="63"/>
      <c r="U2403" s="141"/>
      <c r="V2403" s="74"/>
      <c r="W2403" s="145"/>
      <c r="X2403" s="60"/>
      <c r="Y2403" s="31"/>
      <c r="AA2403" s="33"/>
      <c r="AB2403" s="31"/>
    </row>
    <row r="2404" spans="1:28" s="2" customFormat="1">
      <c r="A2404" s="27"/>
      <c r="B2404" s="31"/>
      <c r="D2404" s="1"/>
      <c r="J2404" s="29"/>
      <c r="K2404" s="39"/>
      <c r="L2404" s="35"/>
      <c r="M2404" s="81"/>
      <c r="N2404" s="82"/>
      <c r="O2404" s="83"/>
      <c r="P2404" s="84"/>
      <c r="Q2404" s="82"/>
      <c r="R2404" s="83"/>
      <c r="S2404" s="69"/>
      <c r="T2404" s="63"/>
      <c r="U2404" s="141"/>
      <c r="V2404" s="74"/>
      <c r="W2404" s="145"/>
      <c r="X2404" s="60"/>
      <c r="Y2404" s="31"/>
      <c r="AA2404" s="33"/>
      <c r="AB2404" s="31"/>
    </row>
    <row r="2405" spans="1:28" s="2" customFormat="1">
      <c r="A2405" s="27"/>
      <c r="B2405" s="31"/>
      <c r="D2405" s="1"/>
      <c r="J2405" s="29"/>
      <c r="K2405" s="39"/>
      <c r="L2405" s="35"/>
      <c r="M2405" s="81"/>
      <c r="N2405" s="82"/>
      <c r="O2405" s="83"/>
      <c r="P2405" s="84"/>
      <c r="Q2405" s="82"/>
      <c r="R2405" s="83"/>
      <c r="S2405" s="69"/>
      <c r="T2405" s="63"/>
      <c r="U2405" s="141"/>
      <c r="V2405" s="74"/>
      <c r="W2405" s="145"/>
      <c r="X2405" s="60"/>
      <c r="Y2405" s="31"/>
      <c r="AA2405" s="33"/>
      <c r="AB2405" s="31"/>
    </row>
    <row r="2406" spans="1:28" s="2" customFormat="1">
      <c r="A2406" s="27"/>
      <c r="B2406" s="31"/>
      <c r="D2406" s="1"/>
      <c r="J2406" s="29"/>
      <c r="K2406" s="39"/>
      <c r="L2406" s="35"/>
      <c r="M2406" s="81"/>
      <c r="N2406" s="82"/>
      <c r="O2406" s="83"/>
      <c r="P2406" s="84"/>
      <c r="Q2406" s="82"/>
      <c r="R2406" s="83"/>
      <c r="S2406" s="69"/>
      <c r="T2406" s="63"/>
      <c r="U2406" s="141"/>
      <c r="V2406" s="74"/>
      <c r="W2406" s="145"/>
      <c r="X2406" s="60"/>
      <c r="Y2406" s="31"/>
      <c r="AA2406" s="33"/>
      <c r="AB2406" s="31"/>
    </row>
    <row r="2407" spans="1:28" s="2" customFormat="1">
      <c r="A2407" s="27"/>
      <c r="B2407" s="31"/>
      <c r="D2407" s="1"/>
      <c r="J2407" s="29"/>
      <c r="K2407" s="39"/>
      <c r="L2407" s="35"/>
      <c r="M2407" s="81"/>
      <c r="N2407" s="82"/>
      <c r="O2407" s="83"/>
      <c r="P2407" s="84"/>
      <c r="Q2407" s="82"/>
      <c r="R2407" s="83"/>
      <c r="S2407" s="69"/>
      <c r="T2407" s="63"/>
      <c r="U2407" s="141"/>
      <c r="V2407" s="74"/>
      <c r="W2407" s="145"/>
      <c r="X2407" s="60"/>
      <c r="Y2407" s="31"/>
      <c r="AA2407" s="33"/>
      <c r="AB2407" s="31"/>
    </row>
    <row r="2408" spans="1:28" s="2" customFormat="1">
      <c r="A2408" s="27"/>
      <c r="B2408" s="31"/>
      <c r="D2408" s="1"/>
      <c r="J2408" s="29"/>
      <c r="K2408" s="39"/>
      <c r="L2408" s="35"/>
      <c r="M2408" s="81"/>
      <c r="N2408" s="82"/>
      <c r="O2408" s="83"/>
      <c r="P2408" s="84"/>
      <c r="Q2408" s="82"/>
      <c r="R2408" s="83"/>
      <c r="S2408" s="69"/>
      <c r="T2408" s="63"/>
      <c r="U2408" s="141"/>
      <c r="V2408" s="74"/>
      <c r="W2408" s="145"/>
      <c r="X2408" s="60"/>
      <c r="Y2408" s="31"/>
      <c r="AA2408" s="33"/>
      <c r="AB2408" s="31"/>
    </row>
    <row r="2409" spans="1:28" s="2" customFormat="1">
      <c r="A2409" s="27"/>
      <c r="B2409" s="31"/>
      <c r="D2409" s="1"/>
      <c r="J2409" s="29"/>
      <c r="K2409" s="39"/>
      <c r="L2409" s="35"/>
      <c r="M2409" s="81"/>
      <c r="N2409" s="82"/>
      <c r="O2409" s="83"/>
      <c r="P2409" s="84"/>
      <c r="Q2409" s="82"/>
      <c r="R2409" s="83"/>
      <c r="S2409" s="69"/>
      <c r="T2409" s="63"/>
      <c r="U2409" s="141"/>
      <c r="V2409" s="74"/>
      <c r="W2409" s="145"/>
      <c r="X2409" s="60"/>
      <c r="Y2409" s="31"/>
      <c r="AA2409" s="33"/>
      <c r="AB2409" s="31"/>
    </row>
    <row r="2410" spans="1:28" s="2" customFormat="1">
      <c r="A2410" s="27"/>
      <c r="B2410" s="31"/>
      <c r="D2410" s="1"/>
      <c r="J2410" s="29"/>
      <c r="K2410" s="39"/>
      <c r="L2410" s="35"/>
      <c r="M2410" s="81"/>
      <c r="N2410" s="82"/>
      <c r="O2410" s="83"/>
      <c r="P2410" s="84"/>
      <c r="Q2410" s="82"/>
      <c r="R2410" s="83"/>
      <c r="S2410" s="69"/>
      <c r="T2410" s="63"/>
      <c r="U2410" s="141"/>
      <c r="V2410" s="74"/>
      <c r="W2410" s="145"/>
      <c r="X2410" s="60"/>
      <c r="Y2410" s="31"/>
      <c r="AA2410" s="33"/>
      <c r="AB2410" s="31"/>
    </row>
    <row r="2411" spans="1:28" s="2" customFormat="1">
      <c r="A2411" s="27"/>
      <c r="B2411" s="31"/>
      <c r="D2411" s="1"/>
      <c r="J2411" s="29"/>
      <c r="K2411" s="39"/>
      <c r="L2411" s="35"/>
      <c r="M2411" s="81"/>
      <c r="N2411" s="82"/>
      <c r="O2411" s="83"/>
      <c r="P2411" s="84"/>
      <c r="Q2411" s="82"/>
      <c r="R2411" s="83"/>
      <c r="S2411" s="69"/>
      <c r="T2411" s="63"/>
      <c r="U2411" s="141"/>
      <c r="V2411" s="74"/>
      <c r="W2411" s="145"/>
      <c r="X2411" s="60"/>
      <c r="Y2411" s="31"/>
      <c r="AA2411" s="33"/>
      <c r="AB2411" s="31"/>
    </row>
    <row r="2412" spans="1:28" s="2" customFormat="1">
      <c r="A2412" s="27"/>
      <c r="B2412" s="31"/>
      <c r="D2412" s="1"/>
      <c r="J2412" s="29"/>
      <c r="K2412" s="39"/>
      <c r="L2412" s="35"/>
      <c r="M2412" s="81"/>
      <c r="N2412" s="82"/>
      <c r="O2412" s="83"/>
      <c r="P2412" s="84"/>
      <c r="Q2412" s="82"/>
      <c r="R2412" s="83"/>
      <c r="S2412" s="69"/>
      <c r="T2412" s="63"/>
      <c r="U2412" s="141"/>
      <c r="V2412" s="74"/>
      <c r="W2412" s="145"/>
      <c r="X2412" s="60"/>
      <c r="Y2412" s="31"/>
      <c r="AA2412" s="33"/>
      <c r="AB2412" s="31"/>
    </row>
    <row r="2413" spans="1:28" s="2" customFormat="1">
      <c r="A2413" s="27"/>
      <c r="B2413" s="31"/>
      <c r="D2413" s="1"/>
      <c r="J2413" s="29"/>
      <c r="K2413" s="39"/>
      <c r="L2413" s="35"/>
      <c r="M2413" s="81"/>
      <c r="N2413" s="82"/>
      <c r="O2413" s="83"/>
      <c r="P2413" s="84"/>
      <c r="Q2413" s="82"/>
      <c r="R2413" s="83"/>
      <c r="S2413" s="69"/>
      <c r="T2413" s="63"/>
      <c r="U2413" s="141"/>
      <c r="V2413" s="74"/>
      <c r="W2413" s="145"/>
      <c r="X2413" s="60"/>
      <c r="Y2413" s="31"/>
      <c r="AA2413" s="33"/>
      <c r="AB2413" s="31"/>
    </row>
    <row r="2414" spans="1:28" s="2" customFormat="1">
      <c r="A2414" s="27"/>
      <c r="B2414" s="31"/>
      <c r="D2414" s="1"/>
      <c r="J2414" s="29"/>
      <c r="K2414" s="39"/>
      <c r="L2414" s="35"/>
      <c r="M2414" s="81"/>
      <c r="N2414" s="82"/>
      <c r="O2414" s="83"/>
      <c r="P2414" s="84"/>
      <c r="Q2414" s="82"/>
      <c r="R2414" s="83"/>
      <c r="S2414" s="69"/>
      <c r="T2414" s="63"/>
      <c r="U2414" s="141"/>
      <c r="V2414" s="74"/>
      <c r="W2414" s="145"/>
      <c r="X2414" s="60"/>
      <c r="Y2414" s="31"/>
      <c r="AA2414" s="33"/>
      <c r="AB2414" s="31"/>
    </row>
    <row r="2415" spans="1:28" s="2" customFormat="1">
      <c r="A2415" s="27"/>
      <c r="B2415" s="31"/>
      <c r="D2415" s="1"/>
      <c r="J2415" s="29"/>
      <c r="K2415" s="39"/>
      <c r="L2415" s="35"/>
      <c r="M2415" s="81"/>
      <c r="N2415" s="82"/>
      <c r="O2415" s="83"/>
      <c r="P2415" s="84"/>
      <c r="Q2415" s="82"/>
      <c r="R2415" s="83"/>
      <c r="S2415" s="69"/>
      <c r="T2415" s="63"/>
      <c r="U2415" s="141"/>
      <c r="V2415" s="74"/>
      <c r="W2415" s="145"/>
      <c r="X2415" s="60"/>
      <c r="Y2415" s="31"/>
      <c r="AA2415" s="33"/>
      <c r="AB2415" s="31"/>
    </row>
    <row r="2416" spans="1:28" s="2" customFormat="1">
      <c r="A2416" s="27"/>
      <c r="B2416" s="31"/>
      <c r="D2416" s="1"/>
      <c r="J2416" s="29"/>
      <c r="K2416" s="39"/>
      <c r="L2416" s="35"/>
      <c r="M2416" s="81"/>
      <c r="N2416" s="82"/>
      <c r="O2416" s="83"/>
      <c r="P2416" s="84"/>
      <c r="Q2416" s="82"/>
      <c r="R2416" s="83"/>
      <c r="S2416" s="69"/>
      <c r="T2416" s="63"/>
      <c r="U2416" s="141"/>
      <c r="V2416" s="74"/>
      <c r="W2416" s="145"/>
      <c r="X2416" s="60"/>
      <c r="Y2416" s="31"/>
      <c r="AA2416" s="33"/>
      <c r="AB2416" s="31"/>
    </row>
    <row r="2417" spans="1:28" s="2" customFormat="1">
      <c r="A2417" s="27"/>
      <c r="B2417" s="31"/>
      <c r="D2417" s="1"/>
      <c r="J2417" s="29"/>
      <c r="K2417" s="39"/>
      <c r="L2417" s="35"/>
      <c r="M2417" s="81"/>
      <c r="N2417" s="82"/>
      <c r="O2417" s="83"/>
      <c r="P2417" s="84"/>
      <c r="Q2417" s="82"/>
      <c r="R2417" s="83"/>
      <c r="S2417" s="69"/>
      <c r="T2417" s="63"/>
      <c r="U2417" s="141"/>
      <c r="V2417" s="74"/>
      <c r="W2417" s="145"/>
      <c r="X2417" s="60"/>
      <c r="Y2417" s="31"/>
      <c r="AA2417" s="33"/>
      <c r="AB2417" s="31"/>
    </row>
    <row r="2418" spans="1:28" s="2" customFormat="1">
      <c r="A2418" s="27"/>
      <c r="B2418" s="31"/>
      <c r="D2418" s="1"/>
      <c r="J2418" s="29"/>
      <c r="K2418" s="39"/>
      <c r="L2418" s="35"/>
      <c r="M2418" s="81"/>
      <c r="N2418" s="82"/>
      <c r="O2418" s="83"/>
      <c r="P2418" s="84"/>
      <c r="Q2418" s="82"/>
      <c r="R2418" s="83"/>
      <c r="S2418" s="69"/>
      <c r="T2418" s="63"/>
      <c r="U2418" s="141"/>
      <c r="V2418" s="74"/>
      <c r="W2418" s="145"/>
      <c r="X2418" s="60"/>
      <c r="Y2418" s="31"/>
      <c r="AA2418" s="33"/>
      <c r="AB2418" s="31"/>
    </row>
    <row r="2419" spans="1:28" s="2" customFormat="1">
      <c r="A2419" s="27"/>
      <c r="B2419" s="31"/>
      <c r="D2419" s="1"/>
      <c r="J2419" s="29"/>
      <c r="K2419" s="39"/>
      <c r="L2419" s="35"/>
      <c r="M2419" s="81"/>
      <c r="N2419" s="82"/>
      <c r="O2419" s="83"/>
      <c r="P2419" s="84"/>
      <c r="Q2419" s="82"/>
      <c r="R2419" s="83"/>
      <c r="S2419" s="69"/>
      <c r="T2419" s="63"/>
      <c r="U2419" s="141"/>
      <c r="V2419" s="74"/>
      <c r="W2419" s="145"/>
      <c r="X2419" s="60"/>
      <c r="Y2419" s="31"/>
      <c r="AA2419" s="33"/>
      <c r="AB2419" s="31"/>
    </row>
    <row r="2420" spans="1:28" s="2" customFormat="1">
      <c r="A2420" s="27"/>
      <c r="B2420" s="31"/>
      <c r="D2420" s="1"/>
      <c r="J2420" s="29"/>
      <c r="K2420" s="39"/>
      <c r="L2420" s="35"/>
      <c r="M2420" s="81"/>
      <c r="N2420" s="82"/>
      <c r="O2420" s="83"/>
      <c r="P2420" s="84"/>
      <c r="Q2420" s="82"/>
      <c r="R2420" s="83"/>
      <c r="S2420" s="69"/>
      <c r="T2420" s="63"/>
      <c r="U2420" s="141"/>
      <c r="V2420" s="74"/>
      <c r="W2420" s="145"/>
      <c r="X2420" s="60"/>
      <c r="Y2420" s="31"/>
      <c r="AA2420" s="33"/>
      <c r="AB2420" s="31"/>
    </row>
    <row r="2421" spans="1:28" s="2" customFormat="1">
      <c r="A2421" s="27"/>
      <c r="B2421" s="31"/>
      <c r="D2421" s="1"/>
      <c r="J2421" s="29"/>
      <c r="K2421" s="39"/>
      <c r="L2421" s="35"/>
      <c r="M2421" s="81"/>
      <c r="N2421" s="82"/>
      <c r="O2421" s="83"/>
      <c r="P2421" s="84"/>
      <c r="Q2421" s="82"/>
      <c r="R2421" s="83"/>
      <c r="S2421" s="69"/>
      <c r="T2421" s="63"/>
      <c r="U2421" s="141"/>
      <c r="V2421" s="74"/>
      <c r="W2421" s="145"/>
      <c r="X2421" s="60"/>
      <c r="Y2421" s="31"/>
      <c r="AA2421" s="33"/>
      <c r="AB2421" s="31"/>
    </row>
    <row r="2422" spans="1:28" s="2" customFormat="1">
      <c r="A2422" s="27"/>
      <c r="B2422" s="31"/>
      <c r="D2422" s="1"/>
      <c r="J2422" s="29"/>
      <c r="K2422" s="39"/>
      <c r="L2422" s="35"/>
      <c r="M2422" s="81"/>
      <c r="N2422" s="82"/>
      <c r="O2422" s="83"/>
      <c r="P2422" s="84"/>
      <c r="Q2422" s="82"/>
      <c r="R2422" s="83"/>
      <c r="S2422" s="69"/>
      <c r="T2422" s="63"/>
      <c r="U2422" s="141"/>
      <c r="V2422" s="74"/>
      <c r="W2422" s="145"/>
      <c r="X2422" s="60"/>
      <c r="Y2422" s="31"/>
      <c r="AA2422" s="33"/>
      <c r="AB2422" s="31"/>
    </row>
    <row r="2423" spans="1:28" s="2" customFormat="1">
      <c r="A2423" s="27"/>
      <c r="B2423" s="31"/>
      <c r="D2423" s="1"/>
      <c r="J2423" s="29"/>
      <c r="K2423" s="39"/>
      <c r="L2423" s="35"/>
      <c r="M2423" s="81"/>
      <c r="N2423" s="82"/>
      <c r="O2423" s="83"/>
      <c r="P2423" s="84"/>
      <c r="Q2423" s="82"/>
      <c r="R2423" s="83"/>
      <c r="S2423" s="69"/>
      <c r="T2423" s="63"/>
      <c r="U2423" s="141"/>
      <c r="V2423" s="74"/>
      <c r="W2423" s="145"/>
      <c r="X2423" s="60"/>
      <c r="Y2423" s="31"/>
      <c r="AA2423" s="33"/>
      <c r="AB2423" s="31"/>
    </row>
    <row r="2424" spans="1:28" s="2" customFormat="1">
      <c r="A2424" s="27"/>
      <c r="B2424" s="31"/>
      <c r="D2424" s="1"/>
      <c r="J2424" s="29"/>
      <c r="K2424" s="39"/>
      <c r="L2424" s="35"/>
      <c r="M2424" s="81"/>
      <c r="N2424" s="82"/>
      <c r="O2424" s="83"/>
      <c r="P2424" s="84"/>
      <c r="Q2424" s="82"/>
      <c r="R2424" s="83"/>
      <c r="S2424" s="69"/>
      <c r="T2424" s="63"/>
      <c r="U2424" s="141"/>
      <c r="V2424" s="74"/>
      <c r="W2424" s="145"/>
      <c r="X2424" s="60"/>
      <c r="Y2424" s="31"/>
      <c r="AA2424" s="33"/>
      <c r="AB2424" s="31"/>
    </row>
    <row r="2425" spans="1:28" s="2" customFormat="1">
      <c r="A2425" s="27"/>
      <c r="B2425" s="31"/>
      <c r="D2425" s="1"/>
      <c r="J2425" s="29"/>
      <c r="K2425" s="39"/>
      <c r="L2425" s="35"/>
      <c r="M2425" s="81"/>
      <c r="N2425" s="82"/>
      <c r="O2425" s="83"/>
      <c r="P2425" s="84"/>
      <c r="Q2425" s="82"/>
      <c r="R2425" s="83"/>
      <c r="S2425" s="69"/>
      <c r="T2425" s="63"/>
      <c r="U2425" s="141"/>
      <c r="V2425" s="74"/>
      <c r="W2425" s="145"/>
      <c r="X2425" s="60"/>
      <c r="Y2425" s="31"/>
      <c r="AA2425" s="33"/>
      <c r="AB2425" s="31"/>
    </row>
    <row r="2426" spans="1:28" s="2" customFormat="1">
      <c r="A2426" s="27"/>
      <c r="B2426" s="31"/>
      <c r="D2426" s="1"/>
      <c r="J2426" s="29"/>
      <c r="K2426" s="39"/>
      <c r="L2426" s="35"/>
      <c r="M2426" s="81"/>
      <c r="N2426" s="82"/>
      <c r="O2426" s="83"/>
      <c r="P2426" s="84"/>
      <c r="Q2426" s="82"/>
      <c r="R2426" s="83"/>
      <c r="S2426" s="69"/>
      <c r="T2426" s="63"/>
      <c r="U2426" s="141"/>
      <c r="V2426" s="74"/>
      <c r="W2426" s="145"/>
      <c r="X2426" s="60"/>
      <c r="Y2426" s="31"/>
      <c r="AA2426" s="33"/>
      <c r="AB2426" s="31"/>
    </row>
    <row r="2427" spans="1:28" s="2" customFormat="1">
      <c r="A2427" s="27"/>
      <c r="B2427" s="31"/>
      <c r="D2427" s="1"/>
      <c r="J2427" s="29"/>
      <c r="K2427" s="39"/>
      <c r="L2427" s="35"/>
      <c r="M2427" s="81"/>
      <c r="N2427" s="82"/>
      <c r="O2427" s="83"/>
      <c r="P2427" s="84"/>
      <c r="Q2427" s="82"/>
      <c r="R2427" s="83"/>
      <c r="S2427" s="69"/>
      <c r="T2427" s="63"/>
      <c r="U2427" s="141"/>
      <c r="V2427" s="74"/>
      <c r="W2427" s="145"/>
      <c r="X2427" s="60"/>
      <c r="Y2427" s="31"/>
      <c r="AA2427" s="33"/>
      <c r="AB2427" s="31"/>
    </row>
    <row r="2428" spans="1:28" s="2" customFormat="1">
      <c r="A2428" s="27"/>
      <c r="B2428" s="31"/>
      <c r="D2428" s="1"/>
      <c r="J2428" s="29"/>
      <c r="K2428" s="39"/>
      <c r="L2428" s="35"/>
      <c r="M2428" s="81"/>
      <c r="N2428" s="82"/>
      <c r="O2428" s="83"/>
      <c r="P2428" s="84"/>
      <c r="Q2428" s="82"/>
      <c r="R2428" s="83"/>
      <c r="S2428" s="69"/>
      <c r="T2428" s="63"/>
      <c r="U2428" s="141"/>
      <c r="V2428" s="74"/>
      <c r="W2428" s="145"/>
      <c r="X2428" s="60"/>
      <c r="Y2428" s="31"/>
      <c r="AA2428" s="33"/>
      <c r="AB2428" s="31"/>
    </row>
    <row r="2429" spans="1:28" s="2" customFormat="1">
      <c r="A2429" s="27"/>
      <c r="B2429" s="31"/>
      <c r="D2429" s="1"/>
      <c r="J2429" s="29"/>
      <c r="K2429" s="39"/>
      <c r="L2429" s="35"/>
      <c r="M2429" s="81"/>
      <c r="N2429" s="82"/>
      <c r="O2429" s="83"/>
      <c r="P2429" s="84"/>
      <c r="Q2429" s="82"/>
      <c r="R2429" s="83"/>
      <c r="S2429" s="69"/>
      <c r="T2429" s="63"/>
      <c r="U2429" s="141"/>
      <c r="V2429" s="74"/>
      <c r="W2429" s="145"/>
      <c r="X2429" s="60"/>
      <c r="Y2429" s="31"/>
      <c r="AA2429" s="33"/>
      <c r="AB2429" s="31"/>
    </row>
    <row r="2430" spans="1:28" s="2" customFormat="1">
      <c r="A2430" s="27"/>
      <c r="B2430" s="31"/>
      <c r="D2430" s="1"/>
      <c r="J2430" s="29"/>
      <c r="K2430" s="39"/>
      <c r="L2430" s="35"/>
      <c r="M2430" s="81"/>
      <c r="N2430" s="82"/>
      <c r="O2430" s="83"/>
      <c r="P2430" s="84"/>
      <c r="Q2430" s="82"/>
      <c r="R2430" s="83"/>
      <c r="S2430" s="69"/>
      <c r="T2430" s="63"/>
      <c r="U2430" s="141"/>
      <c r="V2430" s="74"/>
      <c r="W2430" s="145"/>
      <c r="X2430" s="60"/>
      <c r="Y2430" s="31"/>
      <c r="AA2430" s="33"/>
      <c r="AB2430" s="31"/>
    </row>
    <row r="2431" spans="1:28" s="2" customFormat="1">
      <c r="A2431" s="27"/>
      <c r="B2431" s="31"/>
      <c r="D2431" s="1"/>
      <c r="J2431" s="29"/>
      <c r="K2431" s="39"/>
      <c r="L2431" s="35"/>
      <c r="M2431" s="81"/>
      <c r="N2431" s="82"/>
      <c r="O2431" s="83"/>
      <c r="P2431" s="84"/>
      <c r="Q2431" s="82"/>
      <c r="R2431" s="83"/>
      <c r="S2431" s="69"/>
      <c r="T2431" s="63"/>
      <c r="U2431" s="141"/>
      <c r="V2431" s="74"/>
      <c r="W2431" s="145"/>
      <c r="X2431" s="60"/>
      <c r="Y2431" s="31"/>
      <c r="AA2431" s="33"/>
      <c r="AB2431" s="31"/>
    </row>
    <row r="2432" spans="1:28" s="2" customFormat="1">
      <c r="A2432" s="27"/>
      <c r="B2432" s="31"/>
      <c r="D2432" s="1"/>
      <c r="J2432" s="29"/>
      <c r="K2432" s="39"/>
      <c r="L2432" s="35"/>
      <c r="M2432" s="81"/>
      <c r="N2432" s="82"/>
      <c r="O2432" s="83"/>
      <c r="P2432" s="84"/>
      <c r="Q2432" s="82"/>
      <c r="R2432" s="83"/>
      <c r="S2432" s="69"/>
      <c r="T2432" s="63"/>
      <c r="U2432" s="141"/>
      <c r="V2432" s="74"/>
      <c r="W2432" s="145"/>
      <c r="X2432" s="60"/>
      <c r="Y2432" s="31"/>
      <c r="AA2432" s="33"/>
      <c r="AB2432" s="31"/>
    </row>
    <row r="2433" spans="1:28" s="2" customFormat="1">
      <c r="A2433" s="27"/>
      <c r="B2433" s="31"/>
      <c r="D2433" s="1"/>
      <c r="J2433" s="29"/>
      <c r="K2433" s="39"/>
      <c r="L2433" s="35"/>
      <c r="M2433" s="81"/>
      <c r="N2433" s="82"/>
      <c r="O2433" s="83"/>
      <c r="P2433" s="84"/>
      <c r="Q2433" s="82"/>
      <c r="R2433" s="83"/>
      <c r="S2433" s="69"/>
      <c r="T2433" s="63"/>
      <c r="U2433" s="141"/>
      <c r="V2433" s="74"/>
      <c r="W2433" s="145"/>
      <c r="X2433" s="60"/>
      <c r="Y2433" s="31"/>
      <c r="AA2433" s="33"/>
      <c r="AB2433" s="31"/>
    </row>
    <row r="2434" spans="1:28" s="2" customFormat="1">
      <c r="A2434" s="27"/>
      <c r="B2434" s="31"/>
      <c r="D2434" s="1"/>
      <c r="J2434" s="29"/>
      <c r="K2434" s="39"/>
      <c r="L2434" s="35"/>
      <c r="M2434" s="81"/>
      <c r="N2434" s="82"/>
      <c r="O2434" s="83"/>
      <c r="P2434" s="84"/>
      <c r="Q2434" s="82"/>
      <c r="R2434" s="83"/>
      <c r="S2434" s="69"/>
      <c r="T2434" s="63"/>
      <c r="U2434" s="141"/>
      <c r="V2434" s="74"/>
      <c r="W2434" s="145"/>
      <c r="X2434" s="60"/>
      <c r="Y2434" s="31"/>
      <c r="AA2434" s="33"/>
      <c r="AB2434" s="31"/>
    </row>
    <row r="2435" spans="1:28" s="2" customFormat="1">
      <c r="A2435" s="27"/>
      <c r="B2435" s="31"/>
      <c r="D2435" s="1"/>
      <c r="J2435" s="29"/>
      <c r="K2435" s="39"/>
      <c r="L2435" s="35"/>
      <c r="M2435" s="81"/>
      <c r="N2435" s="82"/>
      <c r="O2435" s="83"/>
      <c r="P2435" s="84"/>
      <c r="Q2435" s="82"/>
      <c r="R2435" s="83"/>
      <c r="S2435" s="69"/>
      <c r="T2435" s="63"/>
      <c r="U2435" s="141"/>
      <c r="V2435" s="74"/>
      <c r="W2435" s="145"/>
      <c r="X2435" s="60"/>
      <c r="Y2435" s="31"/>
      <c r="AA2435" s="33"/>
      <c r="AB2435" s="31"/>
    </row>
    <row r="2436" spans="1:28" s="2" customFormat="1">
      <c r="A2436" s="27"/>
      <c r="B2436" s="31"/>
      <c r="D2436" s="1"/>
      <c r="J2436" s="29"/>
      <c r="K2436" s="39"/>
      <c r="L2436" s="35"/>
      <c r="M2436" s="81"/>
      <c r="N2436" s="82"/>
      <c r="O2436" s="83"/>
      <c r="P2436" s="84"/>
      <c r="Q2436" s="82"/>
      <c r="R2436" s="83"/>
      <c r="S2436" s="69"/>
      <c r="T2436" s="63"/>
      <c r="U2436" s="141"/>
      <c r="V2436" s="74"/>
      <c r="W2436" s="145"/>
      <c r="X2436" s="60"/>
      <c r="Y2436" s="31"/>
      <c r="AA2436" s="33"/>
      <c r="AB2436" s="31"/>
    </row>
    <row r="2437" spans="1:28" s="2" customFormat="1">
      <c r="A2437" s="27"/>
      <c r="B2437" s="31"/>
      <c r="D2437" s="1"/>
      <c r="J2437" s="29"/>
      <c r="K2437" s="39"/>
      <c r="L2437" s="35"/>
      <c r="M2437" s="81"/>
      <c r="N2437" s="82"/>
      <c r="O2437" s="83"/>
      <c r="P2437" s="84"/>
      <c r="Q2437" s="82"/>
      <c r="R2437" s="83"/>
      <c r="S2437" s="69"/>
      <c r="T2437" s="63"/>
      <c r="U2437" s="141"/>
      <c r="V2437" s="74"/>
      <c r="W2437" s="145"/>
      <c r="X2437" s="60"/>
      <c r="Y2437" s="31"/>
      <c r="AA2437" s="33"/>
      <c r="AB2437" s="31"/>
    </row>
    <row r="2438" spans="1:28" s="2" customFormat="1">
      <c r="A2438" s="27"/>
      <c r="B2438" s="31"/>
      <c r="D2438" s="1"/>
      <c r="J2438" s="29"/>
      <c r="K2438" s="39"/>
      <c r="L2438" s="35"/>
      <c r="M2438" s="81"/>
      <c r="N2438" s="82"/>
      <c r="O2438" s="83"/>
      <c r="P2438" s="84"/>
      <c r="Q2438" s="82"/>
      <c r="R2438" s="83"/>
      <c r="S2438" s="69"/>
      <c r="T2438" s="63"/>
      <c r="U2438" s="141"/>
      <c r="V2438" s="74"/>
      <c r="W2438" s="145"/>
      <c r="X2438" s="60"/>
      <c r="Y2438" s="31"/>
      <c r="AA2438" s="33"/>
      <c r="AB2438" s="31"/>
    </row>
    <row r="2439" spans="1:28" s="2" customFormat="1">
      <c r="A2439" s="27"/>
      <c r="B2439" s="31"/>
      <c r="D2439" s="1"/>
      <c r="J2439" s="29"/>
      <c r="K2439" s="39"/>
      <c r="L2439" s="35"/>
      <c r="M2439" s="81"/>
      <c r="N2439" s="82"/>
      <c r="O2439" s="83"/>
      <c r="P2439" s="84"/>
      <c r="Q2439" s="82"/>
      <c r="R2439" s="83"/>
      <c r="S2439" s="69"/>
      <c r="T2439" s="63"/>
      <c r="U2439" s="141"/>
      <c r="V2439" s="74"/>
      <c r="W2439" s="145"/>
      <c r="X2439" s="60"/>
      <c r="Y2439" s="31"/>
      <c r="AA2439" s="33"/>
      <c r="AB2439" s="31"/>
    </row>
    <row r="2440" spans="1:28" s="2" customFormat="1">
      <c r="A2440" s="27"/>
      <c r="B2440" s="31"/>
      <c r="D2440" s="1"/>
      <c r="J2440" s="29"/>
      <c r="K2440" s="39"/>
      <c r="L2440" s="35"/>
      <c r="M2440" s="81"/>
      <c r="N2440" s="82"/>
      <c r="O2440" s="83"/>
      <c r="P2440" s="84"/>
      <c r="Q2440" s="82"/>
      <c r="R2440" s="83"/>
      <c r="S2440" s="69"/>
      <c r="T2440" s="63"/>
      <c r="U2440" s="141"/>
      <c r="V2440" s="74"/>
      <c r="W2440" s="145"/>
      <c r="X2440" s="60"/>
      <c r="Y2440" s="31"/>
      <c r="AA2440" s="33"/>
      <c r="AB2440" s="31"/>
    </row>
    <row r="2441" spans="1:28" s="2" customFormat="1">
      <c r="A2441" s="27"/>
      <c r="B2441" s="31"/>
      <c r="D2441" s="1"/>
      <c r="J2441" s="29"/>
      <c r="K2441" s="39"/>
      <c r="L2441" s="35"/>
      <c r="M2441" s="81"/>
      <c r="N2441" s="82"/>
      <c r="O2441" s="83"/>
      <c r="P2441" s="84"/>
      <c r="Q2441" s="82"/>
      <c r="R2441" s="83"/>
      <c r="S2441" s="69"/>
      <c r="T2441" s="63"/>
      <c r="U2441" s="141"/>
      <c r="V2441" s="74"/>
      <c r="W2441" s="145"/>
      <c r="X2441" s="60"/>
      <c r="Y2441" s="31"/>
      <c r="AA2441" s="33"/>
      <c r="AB2441" s="31"/>
    </row>
    <row r="2442" spans="1:28" s="2" customFormat="1">
      <c r="A2442" s="27"/>
      <c r="B2442" s="31"/>
      <c r="D2442" s="1"/>
      <c r="J2442" s="29"/>
      <c r="K2442" s="39"/>
      <c r="L2442" s="35"/>
      <c r="M2442" s="81"/>
      <c r="N2442" s="82"/>
      <c r="O2442" s="83"/>
      <c r="P2442" s="84"/>
      <c r="Q2442" s="82"/>
      <c r="R2442" s="83"/>
      <c r="S2442" s="69"/>
      <c r="T2442" s="63"/>
      <c r="U2442" s="141"/>
      <c r="V2442" s="74"/>
      <c r="W2442" s="145"/>
      <c r="X2442" s="60"/>
      <c r="Y2442" s="31"/>
      <c r="AA2442" s="33"/>
      <c r="AB2442" s="31"/>
    </row>
    <row r="2443" spans="1:28" s="2" customFormat="1">
      <c r="A2443" s="27"/>
      <c r="B2443" s="31"/>
      <c r="D2443" s="1"/>
      <c r="J2443" s="29"/>
      <c r="K2443" s="39"/>
      <c r="L2443" s="35"/>
      <c r="M2443" s="81"/>
      <c r="N2443" s="82"/>
      <c r="O2443" s="83"/>
      <c r="P2443" s="84"/>
      <c r="Q2443" s="82"/>
      <c r="R2443" s="83"/>
      <c r="S2443" s="69"/>
      <c r="T2443" s="63"/>
      <c r="U2443" s="141"/>
      <c r="V2443" s="74"/>
      <c r="W2443" s="145"/>
      <c r="X2443" s="60"/>
      <c r="Y2443" s="31"/>
      <c r="AA2443" s="33"/>
      <c r="AB2443" s="31"/>
    </row>
    <row r="2444" spans="1:28" s="2" customFormat="1">
      <c r="A2444" s="27"/>
      <c r="B2444" s="31"/>
      <c r="D2444" s="1"/>
      <c r="J2444" s="29"/>
      <c r="K2444" s="39"/>
      <c r="L2444" s="35"/>
      <c r="M2444" s="81"/>
      <c r="N2444" s="82"/>
      <c r="O2444" s="83"/>
      <c r="P2444" s="84"/>
      <c r="Q2444" s="82"/>
      <c r="R2444" s="83"/>
      <c r="S2444" s="69"/>
      <c r="T2444" s="63"/>
      <c r="U2444" s="141"/>
      <c r="V2444" s="74"/>
      <c r="W2444" s="145"/>
      <c r="X2444" s="60"/>
      <c r="Y2444" s="31"/>
      <c r="AA2444" s="33"/>
      <c r="AB2444" s="31"/>
    </row>
    <row r="2445" spans="1:28" s="2" customFormat="1">
      <c r="A2445" s="27"/>
      <c r="B2445" s="31"/>
      <c r="D2445" s="1"/>
      <c r="J2445" s="29"/>
      <c r="K2445" s="39"/>
      <c r="L2445" s="35"/>
      <c r="M2445" s="81"/>
      <c r="N2445" s="82"/>
      <c r="O2445" s="83"/>
      <c r="P2445" s="84"/>
      <c r="Q2445" s="82"/>
      <c r="R2445" s="83"/>
      <c r="S2445" s="69"/>
      <c r="T2445" s="63"/>
      <c r="U2445" s="141"/>
      <c r="V2445" s="74"/>
      <c r="W2445" s="145"/>
      <c r="X2445" s="60"/>
      <c r="Y2445" s="31"/>
      <c r="AA2445" s="33"/>
      <c r="AB2445" s="31"/>
    </row>
    <row r="2446" spans="1:28" s="2" customFormat="1">
      <c r="A2446" s="27"/>
      <c r="B2446" s="31"/>
      <c r="D2446" s="1"/>
      <c r="J2446" s="29"/>
      <c r="K2446" s="39"/>
      <c r="L2446" s="35"/>
      <c r="M2446" s="81"/>
      <c r="N2446" s="82"/>
      <c r="O2446" s="83"/>
      <c r="P2446" s="84"/>
      <c r="Q2446" s="82"/>
      <c r="R2446" s="83"/>
      <c r="S2446" s="69"/>
      <c r="T2446" s="63"/>
      <c r="U2446" s="141"/>
      <c r="V2446" s="74"/>
      <c r="W2446" s="145"/>
      <c r="X2446" s="60"/>
      <c r="Y2446" s="31"/>
      <c r="AA2446" s="33"/>
      <c r="AB2446" s="31"/>
    </row>
    <row r="2447" spans="1:28" s="2" customFormat="1">
      <c r="A2447" s="27"/>
      <c r="B2447" s="31"/>
      <c r="D2447" s="1"/>
      <c r="J2447" s="29"/>
      <c r="K2447" s="39"/>
      <c r="L2447" s="35"/>
      <c r="M2447" s="81"/>
      <c r="N2447" s="82"/>
      <c r="O2447" s="83"/>
      <c r="P2447" s="84"/>
      <c r="Q2447" s="82"/>
      <c r="R2447" s="83"/>
      <c r="S2447" s="69"/>
      <c r="T2447" s="63"/>
      <c r="U2447" s="141"/>
      <c r="V2447" s="74"/>
      <c r="W2447" s="145"/>
      <c r="X2447" s="60"/>
      <c r="Y2447" s="31"/>
      <c r="AA2447" s="33"/>
      <c r="AB2447" s="31"/>
    </row>
    <row r="2448" spans="1:28" s="2" customFormat="1">
      <c r="A2448" s="27"/>
      <c r="B2448" s="31"/>
      <c r="D2448" s="1"/>
      <c r="J2448" s="29"/>
      <c r="K2448" s="39"/>
      <c r="L2448" s="35"/>
      <c r="M2448" s="81"/>
      <c r="N2448" s="82"/>
      <c r="O2448" s="83"/>
      <c r="P2448" s="84"/>
      <c r="Q2448" s="82"/>
      <c r="R2448" s="83"/>
      <c r="S2448" s="69"/>
      <c r="T2448" s="63"/>
      <c r="U2448" s="141"/>
      <c r="V2448" s="74"/>
      <c r="W2448" s="145"/>
      <c r="X2448" s="60"/>
      <c r="Y2448" s="31"/>
      <c r="AA2448" s="33"/>
      <c r="AB2448" s="31"/>
    </row>
    <row r="2449" spans="1:28" s="2" customFormat="1">
      <c r="A2449" s="27"/>
      <c r="B2449" s="31"/>
      <c r="D2449" s="1"/>
      <c r="J2449" s="29"/>
      <c r="K2449" s="39"/>
      <c r="L2449" s="35"/>
      <c r="M2449" s="81"/>
      <c r="N2449" s="82"/>
      <c r="O2449" s="83"/>
      <c r="P2449" s="84"/>
      <c r="Q2449" s="82"/>
      <c r="R2449" s="83"/>
      <c r="S2449" s="69"/>
      <c r="T2449" s="63"/>
      <c r="U2449" s="141"/>
      <c r="V2449" s="74"/>
      <c r="W2449" s="145"/>
      <c r="X2449" s="60"/>
      <c r="Y2449" s="31"/>
      <c r="AA2449" s="33"/>
      <c r="AB2449" s="31"/>
    </row>
    <row r="2450" spans="1:28" s="2" customFormat="1">
      <c r="A2450" s="27"/>
      <c r="B2450" s="31"/>
      <c r="D2450" s="1"/>
      <c r="J2450" s="29"/>
      <c r="K2450" s="39"/>
      <c r="L2450" s="35"/>
      <c r="M2450" s="81"/>
      <c r="N2450" s="82"/>
      <c r="O2450" s="83"/>
      <c r="P2450" s="84"/>
      <c r="Q2450" s="82"/>
      <c r="R2450" s="83"/>
      <c r="S2450" s="69"/>
      <c r="T2450" s="63"/>
      <c r="U2450" s="141"/>
      <c r="V2450" s="74"/>
      <c r="W2450" s="145"/>
      <c r="X2450" s="60"/>
      <c r="Y2450" s="31"/>
      <c r="AA2450" s="33"/>
      <c r="AB2450" s="31"/>
    </row>
    <row r="2451" spans="1:28" s="2" customFormat="1">
      <c r="A2451" s="27"/>
      <c r="B2451" s="31"/>
      <c r="D2451" s="1"/>
      <c r="J2451" s="29"/>
      <c r="K2451" s="39"/>
      <c r="L2451" s="35"/>
      <c r="M2451" s="81"/>
      <c r="N2451" s="82"/>
      <c r="O2451" s="83"/>
      <c r="P2451" s="84"/>
      <c r="Q2451" s="82"/>
      <c r="R2451" s="83"/>
      <c r="S2451" s="69"/>
      <c r="T2451" s="63"/>
      <c r="U2451" s="141"/>
      <c r="V2451" s="74"/>
      <c r="W2451" s="145"/>
      <c r="X2451" s="60"/>
      <c r="Y2451" s="31"/>
      <c r="AA2451" s="33"/>
      <c r="AB2451" s="31"/>
    </row>
    <row r="2452" spans="1:28" s="2" customFormat="1">
      <c r="A2452" s="27"/>
      <c r="B2452" s="31"/>
      <c r="D2452" s="1"/>
      <c r="J2452" s="29"/>
      <c r="K2452" s="39"/>
      <c r="L2452" s="35"/>
      <c r="M2452" s="81"/>
      <c r="N2452" s="82"/>
      <c r="O2452" s="83"/>
      <c r="P2452" s="84"/>
      <c r="Q2452" s="82"/>
      <c r="R2452" s="83"/>
      <c r="S2452" s="69"/>
      <c r="T2452" s="63"/>
      <c r="U2452" s="141"/>
      <c r="V2452" s="74"/>
      <c r="W2452" s="145"/>
      <c r="X2452" s="60"/>
      <c r="Y2452" s="31"/>
      <c r="AA2452" s="33"/>
      <c r="AB2452" s="31"/>
    </row>
    <row r="2453" spans="1:28" s="2" customFormat="1">
      <c r="A2453" s="27"/>
      <c r="B2453" s="31"/>
      <c r="D2453" s="1"/>
      <c r="J2453" s="29"/>
      <c r="K2453" s="39"/>
      <c r="L2453" s="35"/>
      <c r="M2453" s="81"/>
      <c r="N2453" s="82"/>
      <c r="O2453" s="83"/>
      <c r="P2453" s="84"/>
      <c r="Q2453" s="82"/>
      <c r="R2453" s="83"/>
      <c r="S2453" s="69"/>
      <c r="T2453" s="63"/>
      <c r="U2453" s="141"/>
      <c r="V2453" s="74"/>
      <c r="W2453" s="145"/>
      <c r="X2453" s="60"/>
      <c r="Y2453" s="31"/>
      <c r="AA2453" s="33"/>
      <c r="AB2453" s="31"/>
    </row>
    <row r="2454" spans="1:28" s="2" customFormat="1">
      <c r="A2454" s="27"/>
      <c r="B2454" s="31"/>
      <c r="D2454" s="1"/>
      <c r="J2454" s="29"/>
      <c r="K2454" s="39"/>
      <c r="L2454" s="35"/>
      <c r="M2454" s="81"/>
      <c r="N2454" s="82"/>
      <c r="O2454" s="83"/>
      <c r="P2454" s="84"/>
      <c r="Q2454" s="82"/>
      <c r="R2454" s="83"/>
      <c r="S2454" s="69"/>
      <c r="T2454" s="63"/>
      <c r="U2454" s="141"/>
      <c r="V2454" s="74"/>
      <c r="W2454" s="145"/>
      <c r="X2454" s="60"/>
      <c r="Y2454" s="31"/>
      <c r="AA2454" s="33"/>
      <c r="AB2454" s="31"/>
    </row>
    <row r="2455" spans="1:28" s="2" customFormat="1">
      <c r="A2455" s="27"/>
      <c r="B2455" s="31"/>
      <c r="D2455" s="1"/>
      <c r="J2455" s="29"/>
      <c r="K2455" s="39"/>
      <c r="L2455" s="35"/>
      <c r="M2455" s="81"/>
      <c r="N2455" s="82"/>
      <c r="O2455" s="83"/>
      <c r="P2455" s="84"/>
      <c r="Q2455" s="82"/>
      <c r="R2455" s="83"/>
      <c r="S2455" s="69"/>
      <c r="T2455" s="63"/>
      <c r="U2455" s="141"/>
      <c r="V2455" s="74"/>
      <c r="W2455" s="145"/>
      <c r="X2455" s="60"/>
      <c r="Y2455" s="31"/>
      <c r="AA2455" s="33"/>
      <c r="AB2455" s="31"/>
    </row>
    <row r="2456" spans="1:28" s="2" customFormat="1">
      <c r="A2456" s="27"/>
      <c r="B2456" s="31"/>
      <c r="D2456" s="1"/>
      <c r="J2456" s="29"/>
      <c r="K2456" s="39"/>
      <c r="L2456" s="35"/>
      <c r="M2456" s="81"/>
      <c r="N2456" s="82"/>
      <c r="O2456" s="83"/>
      <c r="P2456" s="84"/>
      <c r="Q2456" s="82"/>
      <c r="R2456" s="83"/>
      <c r="S2456" s="69"/>
      <c r="T2456" s="63"/>
      <c r="U2456" s="141"/>
      <c r="V2456" s="74"/>
      <c r="W2456" s="145"/>
      <c r="X2456" s="60"/>
      <c r="Y2456" s="31"/>
      <c r="AA2456" s="33"/>
      <c r="AB2456" s="31"/>
    </row>
    <row r="2457" spans="1:28" s="2" customFormat="1">
      <c r="A2457" s="27"/>
      <c r="B2457" s="31"/>
      <c r="D2457" s="1"/>
      <c r="J2457" s="29"/>
      <c r="K2457" s="39"/>
      <c r="L2457" s="35"/>
      <c r="M2457" s="81"/>
      <c r="N2457" s="82"/>
      <c r="O2457" s="83"/>
      <c r="P2457" s="84"/>
      <c r="Q2457" s="82"/>
      <c r="R2457" s="83"/>
      <c r="S2457" s="69"/>
      <c r="T2457" s="63"/>
      <c r="U2457" s="141"/>
      <c r="V2457" s="74"/>
      <c r="W2457" s="145"/>
      <c r="X2457" s="60"/>
      <c r="Y2457" s="31"/>
      <c r="AA2457" s="33"/>
      <c r="AB2457" s="31"/>
    </row>
    <row r="2458" spans="1:28" s="2" customFormat="1">
      <c r="A2458" s="27"/>
      <c r="B2458" s="31"/>
      <c r="D2458" s="1"/>
      <c r="J2458" s="29"/>
      <c r="K2458" s="39"/>
      <c r="L2458" s="35"/>
      <c r="M2458" s="81"/>
      <c r="N2458" s="82"/>
      <c r="O2458" s="83"/>
      <c r="P2458" s="84"/>
      <c r="Q2458" s="82"/>
      <c r="R2458" s="83"/>
      <c r="S2458" s="69"/>
      <c r="T2458" s="63"/>
      <c r="U2458" s="141"/>
      <c r="V2458" s="74"/>
      <c r="W2458" s="145"/>
      <c r="X2458" s="60"/>
      <c r="Y2458" s="31"/>
      <c r="AA2458" s="33"/>
      <c r="AB2458" s="31"/>
    </row>
    <row r="2459" spans="1:28" s="2" customFormat="1">
      <c r="A2459" s="27"/>
      <c r="B2459" s="31"/>
      <c r="D2459" s="1"/>
      <c r="J2459" s="29"/>
      <c r="K2459" s="39"/>
      <c r="L2459" s="35"/>
      <c r="M2459" s="81"/>
      <c r="N2459" s="82"/>
      <c r="O2459" s="83"/>
      <c r="P2459" s="84"/>
      <c r="Q2459" s="82"/>
      <c r="R2459" s="83"/>
      <c r="S2459" s="69"/>
      <c r="T2459" s="63"/>
      <c r="U2459" s="141"/>
      <c r="V2459" s="74"/>
      <c r="W2459" s="145"/>
      <c r="X2459" s="60"/>
      <c r="Y2459" s="31"/>
      <c r="AA2459" s="33"/>
      <c r="AB2459" s="31"/>
    </row>
    <row r="2460" spans="1:28" s="2" customFormat="1">
      <c r="A2460" s="27"/>
      <c r="B2460" s="31"/>
      <c r="D2460" s="1"/>
      <c r="J2460" s="29"/>
      <c r="K2460" s="39"/>
      <c r="L2460" s="35"/>
      <c r="M2460" s="81"/>
      <c r="N2460" s="82"/>
      <c r="O2460" s="83"/>
      <c r="P2460" s="84"/>
      <c r="Q2460" s="82"/>
      <c r="R2460" s="83"/>
      <c r="S2460" s="69"/>
      <c r="T2460" s="63"/>
      <c r="U2460" s="141"/>
      <c r="V2460" s="74"/>
      <c r="W2460" s="145"/>
      <c r="X2460" s="60"/>
      <c r="Y2460" s="31"/>
      <c r="AA2460" s="33"/>
      <c r="AB2460" s="31"/>
    </row>
    <row r="2461" spans="1:28" s="2" customFormat="1">
      <c r="A2461" s="27"/>
      <c r="B2461" s="31"/>
      <c r="D2461" s="1"/>
      <c r="J2461" s="29"/>
      <c r="K2461" s="39"/>
      <c r="L2461" s="35"/>
      <c r="M2461" s="81"/>
      <c r="N2461" s="82"/>
      <c r="O2461" s="83"/>
      <c r="P2461" s="84"/>
      <c r="Q2461" s="82"/>
      <c r="R2461" s="83"/>
      <c r="S2461" s="69"/>
      <c r="T2461" s="63"/>
      <c r="U2461" s="141"/>
      <c r="V2461" s="74"/>
      <c r="W2461" s="145"/>
      <c r="X2461" s="60"/>
      <c r="Y2461" s="31"/>
      <c r="AA2461" s="33"/>
      <c r="AB2461" s="31"/>
    </row>
    <row r="2462" spans="1:28" s="2" customFormat="1">
      <c r="A2462" s="27"/>
      <c r="B2462" s="31"/>
      <c r="D2462" s="1"/>
      <c r="J2462" s="29"/>
      <c r="K2462" s="39"/>
      <c r="L2462" s="35"/>
      <c r="M2462" s="81"/>
      <c r="N2462" s="82"/>
      <c r="O2462" s="83"/>
      <c r="P2462" s="84"/>
      <c r="Q2462" s="82"/>
      <c r="R2462" s="83"/>
      <c r="S2462" s="69"/>
      <c r="T2462" s="63"/>
      <c r="U2462" s="141"/>
      <c r="V2462" s="74"/>
      <c r="W2462" s="145"/>
      <c r="X2462" s="60"/>
      <c r="Y2462" s="31"/>
      <c r="AA2462" s="33"/>
      <c r="AB2462" s="31"/>
    </row>
    <row r="2463" spans="1:28" s="2" customFormat="1">
      <c r="A2463" s="27"/>
      <c r="B2463" s="31"/>
      <c r="D2463" s="1"/>
      <c r="J2463" s="29"/>
      <c r="K2463" s="39"/>
      <c r="L2463" s="35"/>
      <c r="M2463" s="81"/>
      <c r="N2463" s="82"/>
      <c r="O2463" s="83"/>
      <c r="P2463" s="84"/>
      <c r="Q2463" s="82"/>
      <c r="R2463" s="83"/>
      <c r="S2463" s="69"/>
      <c r="T2463" s="63"/>
      <c r="U2463" s="141"/>
      <c r="V2463" s="74"/>
      <c r="W2463" s="145"/>
      <c r="X2463" s="60"/>
      <c r="Y2463" s="31"/>
      <c r="AA2463" s="33"/>
      <c r="AB2463" s="31"/>
    </row>
    <row r="2464" spans="1:28" s="2" customFormat="1">
      <c r="A2464" s="27"/>
      <c r="B2464" s="31"/>
      <c r="D2464" s="1"/>
      <c r="J2464" s="29"/>
      <c r="K2464" s="39"/>
      <c r="L2464" s="35"/>
      <c r="M2464" s="81"/>
      <c r="N2464" s="82"/>
      <c r="O2464" s="83"/>
      <c r="P2464" s="84"/>
      <c r="Q2464" s="82"/>
      <c r="R2464" s="83"/>
      <c r="S2464" s="69"/>
      <c r="T2464" s="63"/>
      <c r="U2464" s="141"/>
      <c r="V2464" s="74"/>
      <c r="W2464" s="145"/>
      <c r="X2464" s="60"/>
      <c r="Y2464" s="31"/>
      <c r="AA2464" s="33"/>
      <c r="AB2464" s="31"/>
    </row>
    <row r="2465" spans="1:28" s="2" customFormat="1">
      <c r="A2465" s="27"/>
      <c r="B2465" s="31"/>
      <c r="D2465" s="1"/>
      <c r="J2465" s="29"/>
      <c r="K2465" s="39"/>
      <c r="L2465" s="35"/>
      <c r="M2465" s="81"/>
      <c r="N2465" s="82"/>
      <c r="O2465" s="83"/>
      <c r="P2465" s="84"/>
      <c r="Q2465" s="82"/>
      <c r="R2465" s="83"/>
      <c r="S2465" s="69"/>
      <c r="T2465" s="63"/>
      <c r="U2465" s="141"/>
      <c r="V2465" s="74"/>
      <c r="W2465" s="145"/>
      <c r="X2465" s="60"/>
      <c r="Y2465" s="31"/>
      <c r="AA2465" s="33"/>
      <c r="AB2465" s="31"/>
    </row>
    <row r="2466" spans="1:28" s="2" customFormat="1">
      <c r="A2466" s="27"/>
      <c r="B2466" s="31"/>
      <c r="D2466" s="1"/>
      <c r="J2466" s="29"/>
      <c r="K2466" s="39"/>
      <c r="L2466" s="35"/>
      <c r="M2466" s="81"/>
      <c r="N2466" s="82"/>
      <c r="O2466" s="83"/>
      <c r="P2466" s="84"/>
      <c r="Q2466" s="82"/>
      <c r="R2466" s="83"/>
      <c r="S2466" s="69"/>
      <c r="T2466" s="63"/>
      <c r="U2466" s="141"/>
      <c r="V2466" s="74"/>
      <c r="W2466" s="145"/>
      <c r="X2466" s="60"/>
      <c r="Y2466" s="31"/>
      <c r="AA2466" s="33"/>
      <c r="AB2466" s="31"/>
    </row>
    <row r="2467" spans="1:28" s="2" customFormat="1">
      <c r="A2467" s="27"/>
      <c r="B2467" s="31"/>
      <c r="D2467" s="1"/>
      <c r="J2467" s="29"/>
      <c r="K2467" s="39"/>
      <c r="L2467" s="35"/>
      <c r="M2467" s="81"/>
      <c r="N2467" s="82"/>
      <c r="O2467" s="83"/>
      <c r="P2467" s="84"/>
      <c r="Q2467" s="82"/>
      <c r="R2467" s="83"/>
      <c r="S2467" s="69"/>
      <c r="T2467" s="63"/>
      <c r="U2467" s="141"/>
      <c r="V2467" s="74"/>
      <c r="W2467" s="145"/>
      <c r="X2467" s="60"/>
      <c r="Y2467" s="31"/>
      <c r="AA2467" s="33"/>
      <c r="AB2467" s="31"/>
    </row>
    <row r="2468" spans="1:28" s="2" customFormat="1">
      <c r="A2468" s="27"/>
      <c r="B2468" s="31"/>
      <c r="D2468" s="1"/>
      <c r="J2468" s="29"/>
      <c r="K2468" s="39"/>
      <c r="L2468" s="35"/>
      <c r="M2468" s="81"/>
      <c r="N2468" s="82"/>
      <c r="O2468" s="83"/>
      <c r="P2468" s="84"/>
      <c r="Q2468" s="82"/>
      <c r="R2468" s="83"/>
      <c r="S2468" s="69"/>
      <c r="T2468" s="63"/>
      <c r="U2468" s="141"/>
      <c r="V2468" s="74"/>
      <c r="W2468" s="145"/>
      <c r="X2468" s="60"/>
      <c r="Y2468" s="31"/>
      <c r="AA2468" s="33"/>
      <c r="AB2468" s="31"/>
    </row>
    <row r="2469" spans="1:28" s="2" customFormat="1">
      <c r="A2469" s="27"/>
      <c r="B2469" s="31"/>
      <c r="D2469" s="1"/>
      <c r="J2469" s="29"/>
      <c r="K2469" s="39"/>
      <c r="L2469" s="35"/>
      <c r="M2469" s="81"/>
      <c r="N2469" s="82"/>
      <c r="O2469" s="83"/>
      <c r="P2469" s="84"/>
      <c r="Q2469" s="82"/>
      <c r="R2469" s="83"/>
      <c r="S2469" s="69"/>
      <c r="T2469" s="63"/>
      <c r="U2469" s="141"/>
      <c r="V2469" s="74"/>
      <c r="W2469" s="145"/>
      <c r="X2469" s="60"/>
      <c r="Y2469" s="31"/>
      <c r="AA2469" s="33"/>
      <c r="AB2469" s="31"/>
    </row>
    <row r="2470" spans="1:28" s="2" customFormat="1">
      <c r="A2470" s="27"/>
      <c r="B2470" s="31"/>
      <c r="D2470" s="1"/>
      <c r="J2470" s="29"/>
      <c r="K2470" s="39"/>
      <c r="L2470" s="35"/>
      <c r="M2470" s="81"/>
      <c r="N2470" s="82"/>
      <c r="O2470" s="83"/>
      <c r="P2470" s="84"/>
      <c r="Q2470" s="82"/>
      <c r="R2470" s="83"/>
      <c r="S2470" s="69"/>
      <c r="T2470" s="63"/>
      <c r="U2470" s="141"/>
      <c r="V2470" s="74"/>
      <c r="W2470" s="145"/>
      <c r="X2470" s="60"/>
      <c r="Y2470" s="31"/>
      <c r="AA2470" s="33"/>
      <c r="AB2470" s="31"/>
    </row>
    <row r="2471" spans="1:28" s="2" customFormat="1">
      <c r="A2471" s="27"/>
      <c r="B2471" s="31"/>
      <c r="D2471" s="1"/>
      <c r="J2471" s="29"/>
      <c r="K2471" s="39"/>
      <c r="L2471" s="35"/>
      <c r="M2471" s="81"/>
      <c r="N2471" s="82"/>
      <c r="O2471" s="83"/>
      <c r="P2471" s="84"/>
      <c r="Q2471" s="82"/>
      <c r="R2471" s="83"/>
      <c r="S2471" s="69"/>
      <c r="T2471" s="63"/>
      <c r="U2471" s="141"/>
      <c r="V2471" s="74"/>
      <c r="W2471" s="145"/>
      <c r="X2471" s="60"/>
      <c r="Y2471" s="31"/>
      <c r="AA2471" s="33"/>
      <c r="AB2471" s="31"/>
    </row>
    <row r="2472" spans="1:28" s="2" customFormat="1">
      <c r="A2472" s="27"/>
      <c r="B2472" s="31"/>
      <c r="D2472" s="1"/>
      <c r="J2472" s="29"/>
      <c r="K2472" s="39"/>
      <c r="L2472" s="35"/>
      <c r="M2472" s="81"/>
      <c r="N2472" s="82"/>
      <c r="O2472" s="83"/>
      <c r="P2472" s="84"/>
      <c r="Q2472" s="82"/>
      <c r="R2472" s="83"/>
      <c r="S2472" s="69"/>
      <c r="T2472" s="63"/>
      <c r="U2472" s="141"/>
      <c r="V2472" s="74"/>
      <c r="W2472" s="145"/>
      <c r="X2472" s="60"/>
      <c r="Y2472" s="31"/>
      <c r="AA2472" s="33"/>
      <c r="AB2472" s="31"/>
    </row>
    <row r="2473" spans="1:28" s="2" customFormat="1">
      <c r="A2473" s="27"/>
      <c r="B2473" s="31"/>
      <c r="D2473" s="1"/>
      <c r="J2473" s="29"/>
      <c r="K2473" s="39"/>
      <c r="L2473" s="35"/>
      <c r="M2473" s="81"/>
      <c r="N2473" s="82"/>
      <c r="O2473" s="83"/>
      <c r="P2473" s="84"/>
      <c r="Q2473" s="82"/>
      <c r="R2473" s="83"/>
      <c r="S2473" s="69"/>
      <c r="T2473" s="63"/>
      <c r="U2473" s="141"/>
      <c r="V2473" s="74"/>
      <c r="W2473" s="145"/>
      <c r="X2473" s="60"/>
      <c r="Y2473" s="31"/>
      <c r="AA2473" s="33"/>
      <c r="AB2473" s="31"/>
    </row>
    <row r="2474" spans="1:28" s="2" customFormat="1">
      <c r="A2474" s="27"/>
      <c r="B2474" s="31"/>
      <c r="D2474" s="1"/>
      <c r="J2474" s="29"/>
      <c r="K2474" s="39"/>
      <c r="L2474" s="35"/>
      <c r="M2474" s="81"/>
      <c r="N2474" s="82"/>
      <c r="O2474" s="83"/>
      <c r="P2474" s="84"/>
      <c r="Q2474" s="82"/>
      <c r="R2474" s="83"/>
      <c r="S2474" s="69"/>
      <c r="T2474" s="63"/>
      <c r="U2474" s="141"/>
      <c r="V2474" s="74"/>
      <c r="W2474" s="145"/>
      <c r="X2474" s="60"/>
      <c r="Y2474" s="31"/>
      <c r="AA2474" s="33"/>
      <c r="AB2474" s="31"/>
    </row>
    <row r="2475" spans="1:28" s="2" customFormat="1">
      <c r="A2475" s="27"/>
      <c r="B2475" s="31"/>
      <c r="D2475" s="1"/>
      <c r="J2475" s="29"/>
      <c r="K2475" s="39"/>
      <c r="L2475" s="35"/>
      <c r="M2475" s="81"/>
      <c r="N2475" s="82"/>
      <c r="O2475" s="83"/>
      <c r="P2475" s="84"/>
      <c r="Q2475" s="82"/>
      <c r="R2475" s="83"/>
      <c r="S2475" s="69"/>
      <c r="T2475" s="63"/>
      <c r="U2475" s="141"/>
      <c r="V2475" s="74"/>
      <c r="W2475" s="145"/>
      <c r="X2475" s="60"/>
      <c r="Y2475" s="31"/>
      <c r="AA2475" s="33"/>
      <c r="AB2475" s="31"/>
    </row>
    <row r="2476" spans="1:28" s="2" customFormat="1">
      <c r="A2476" s="27"/>
      <c r="B2476" s="31"/>
      <c r="D2476" s="1"/>
      <c r="J2476" s="29"/>
      <c r="K2476" s="39"/>
      <c r="L2476" s="35"/>
      <c r="M2476" s="81"/>
      <c r="N2476" s="82"/>
      <c r="O2476" s="83"/>
      <c r="P2476" s="84"/>
      <c r="Q2476" s="82"/>
      <c r="R2476" s="83"/>
      <c r="S2476" s="69"/>
      <c r="T2476" s="63"/>
      <c r="U2476" s="141"/>
      <c r="V2476" s="74"/>
      <c r="W2476" s="145"/>
      <c r="X2476" s="60"/>
      <c r="Y2476" s="31"/>
      <c r="AA2476" s="33"/>
      <c r="AB2476" s="31"/>
    </row>
    <row r="2477" spans="1:28" s="2" customFormat="1">
      <c r="A2477" s="27"/>
      <c r="B2477" s="31"/>
      <c r="D2477" s="1"/>
      <c r="J2477" s="29"/>
      <c r="K2477" s="39"/>
      <c r="L2477" s="35"/>
      <c r="M2477" s="81"/>
      <c r="N2477" s="82"/>
      <c r="O2477" s="83"/>
      <c r="P2477" s="84"/>
      <c r="Q2477" s="82"/>
      <c r="R2477" s="83"/>
      <c r="S2477" s="69"/>
      <c r="T2477" s="63"/>
      <c r="U2477" s="141"/>
      <c r="V2477" s="74"/>
      <c r="W2477" s="145"/>
      <c r="X2477" s="60"/>
      <c r="Y2477" s="31"/>
      <c r="AA2477" s="33"/>
      <c r="AB2477" s="31"/>
    </row>
    <row r="2478" spans="1:28" s="2" customFormat="1">
      <c r="A2478" s="27"/>
      <c r="B2478" s="31"/>
      <c r="D2478" s="1"/>
      <c r="J2478" s="29"/>
      <c r="K2478" s="39"/>
      <c r="L2478" s="35"/>
      <c r="M2478" s="81"/>
      <c r="N2478" s="82"/>
      <c r="O2478" s="83"/>
      <c r="P2478" s="84"/>
      <c r="Q2478" s="82"/>
      <c r="R2478" s="83"/>
      <c r="S2478" s="69"/>
      <c r="T2478" s="63"/>
      <c r="U2478" s="141"/>
      <c r="V2478" s="74"/>
      <c r="W2478" s="145"/>
      <c r="X2478" s="60"/>
      <c r="Y2478" s="31"/>
      <c r="AA2478" s="33"/>
      <c r="AB2478" s="31"/>
    </row>
    <row r="2479" spans="1:28" s="2" customFormat="1">
      <c r="A2479" s="27"/>
      <c r="B2479" s="31"/>
      <c r="D2479" s="1"/>
      <c r="J2479" s="29"/>
      <c r="K2479" s="39"/>
      <c r="L2479" s="35"/>
      <c r="M2479" s="81"/>
      <c r="N2479" s="82"/>
      <c r="O2479" s="83"/>
      <c r="P2479" s="84"/>
      <c r="Q2479" s="82"/>
      <c r="R2479" s="83"/>
      <c r="S2479" s="69"/>
      <c r="T2479" s="63"/>
      <c r="U2479" s="141"/>
      <c r="V2479" s="74"/>
      <c r="W2479" s="145"/>
      <c r="X2479" s="60"/>
      <c r="Y2479" s="31"/>
      <c r="AA2479" s="33"/>
      <c r="AB2479" s="31"/>
    </row>
    <row r="2480" spans="1:28" s="2" customFormat="1">
      <c r="A2480" s="27"/>
      <c r="B2480" s="31"/>
      <c r="D2480" s="1"/>
      <c r="J2480" s="29"/>
      <c r="K2480" s="39"/>
      <c r="L2480" s="35"/>
      <c r="M2480" s="81"/>
      <c r="N2480" s="82"/>
      <c r="O2480" s="83"/>
      <c r="P2480" s="84"/>
      <c r="Q2480" s="82"/>
      <c r="R2480" s="83"/>
      <c r="S2480" s="69"/>
      <c r="T2480" s="63"/>
      <c r="U2480" s="141"/>
      <c r="V2480" s="74"/>
      <c r="W2480" s="145"/>
      <c r="X2480" s="60"/>
      <c r="Y2480" s="31"/>
      <c r="AA2480" s="33"/>
      <c r="AB2480" s="31"/>
    </row>
    <row r="2481" spans="1:28" s="2" customFormat="1">
      <c r="A2481" s="27"/>
      <c r="B2481" s="31"/>
      <c r="D2481" s="1"/>
      <c r="J2481" s="29"/>
      <c r="K2481" s="39"/>
      <c r="L2481" s="35"/>
      <c r="M2481" s="81"/>
      <c r="N2481" s="82"/>
      <c r="O2481" s="83"/>
      <c r="P2481" s="84"/>
      <c r="Q2481" s="82"/>
      <c r="R2481" s="83"/>
      <c r="S2481" s="69"/>
      <c r="T2481" s="63"/>
      <c r="U2481" s="141"/>
      <c r="V2481" s="74"/>
      <c r="W2481" s="145"/>
      <c r="X2481" s="60"/>
      <c r="Y2481" s="31"/>
      <c r="AA2481" s="33"/>
      <c r="AB2481" s="31"/>
    </row>
    <row r="2482" spans="1:28" s="2" customFormat="1">
      <c r="A2482" s="27"/>
      <c r="B2482" s="31"/>
      <c r="D2482" s="1"/>
      <c r="J2482" s="29"/>
      <c r="K2482" s="39"/>
      <c r="L2482" s="35"/>
      <c r="M2482" s="81"/>
      <c r="N2482" s="82"/>
      <c r="O2482" s="83"/>
      <c r="P2482" s="84"/>
      <c r="Q2482" s="82"/>
      <c r="R2482" s="83"/>
      <c r="S2482" s="69"/>
      <c r="T2482" s="63"/>
      <c r="U2482" s="141"/>
      <c r="V2482" s="74"/>
      <c r="W2482" s="145"/>
      <c r="X2482" s="60"/>
      <c r="Y2482" s="31"/>
      <c r="AA2482" s="33"/>
      <c r="AB2482" s="31"/>
    </row>
    <row r="2483" spans="1:28" s="2" customFormat="1">
      <c r="A2483" s="27"/>
      <c r="B2483" s="31"/>
      <c r="D2483" s="1"/>
      <c r="J2483" s="29"/>
      <c r="K2483" s="39"/>
      <c r="L2483" s="35"/>
      <c r="M2483" s="81"/>
      <c r="N2483" s="82"/>
      <c r="O2483" s="83"/>
      <c r="P2483" s="84"/>
      <c r="Q2483" s="82"/>
      <c r="R2483" s="83"/>
      <c r="S2483" s="69"/>
      <c r="T2483" s="63"/>
      <c r="U2483" s="141"/>
      <c r="V2483" s="74"/>
      <c r="W2483" s="145"/>
      <c r="X2483" s="60"/>
      <c r="Y2483" s="31"/>
      <c r="AA2483" s="33"/>
      <c r="AB2483" s="31"/>
    </row>
    <row r="2484" spans="1:28" s="2" customFormat="1">
      <c r="A2484" s="27"/>
      <c r="B2484" s="31"/>
      <c r="D2484" s="1"/>
      <c r="J2484" s="29"/>
      <c r="K2484" s="39"/>
      <c r="L2484" s="35"/>
      <c r="M2484" s="81"/>
      <c r="N2484" s="82"/>
      <c r="O2484" s="83"/>
      <c r="P2484" s="84"/>
      <c r="Q2484" s="82"/>
      <c r="R2484" s="83"/>
      <c r="S2484" s="69"/>
      <c r="T2484" s="63"/>
      <c r="U2484" s="141"/>
      <c r="V2484" s="74"/>
      <c r="W2484" s="145"/>
      <c r="X2484" s="60"/>
      <c r="Y2484" s="31"/>
      <c r="AA2484" s="33"/>
      <c r="AB2484" s="31"/>
    </row>
    <row r="2485" spans="1:28" s="2" customFormat="1">
      <c r="A2485" s="27"/>
      <c r="B2485" s="31"/>
      <c r="D2485" s="1"/>
      <c r="J2485" s="29"/>
      <c r="K2485" s="39"/>
      <c r="L2485" s="35"/>
      <c r="M2485" s="81"/>
      <c r="N2485" s="82"/>
      <c r="O2485" s="83"/>
      <c r="P2485" s="84"/>
      <c r="Q2485" s="82"/>
      <c r="R2485" s="83"/>
      <c r="S2485" s="69"/>
      <c r="T2485" s="63"/>
      <c r="U2485" s="141"/>
      <c r="V2485" s="74"/>
      <c r="W2485" s="145"/>
      <c r="X2485" s="60"/>
      <c r="Y2485" s="31"/>
      <c r="AA2485" s="33"/>
      <c r="AB2485" s="31"/>
    </row>
    <row r="2486" spans="1:28" s="2" customFormat="1">
      <c r="A2486" s="27"/>
      <c r="B2486" s="31"/>
      <c r="D2486" s="1"/>
      <c r="J2486" s="29"/>
      <c r="K2486" s="39"/>
      <c r="L2486" s="35"/>
      <c r="M2486" s="81"/>
      <c r="N2486" s="82"/>
      <c r="O2486" s="83"/>
      <c r="P2486" s="84"/>
      <c r="Q2486" s="82"/>
      <c r="R2486" s="83"/>
      <c r="S2486" s="69"/>
      <c r="T2486" s="63"/>
      <c r="U2486" s="141"/>
      <c r="V2486" s="74"/>
      <c r="W2486" s="145"/>
      <c r="X2486" s="60"/>
      <c r="Y2486" s="31"/>
      <c r="AA2486" s="33"/>
      <c r="AB2486" s="31"/>
    </row>
    <row r="2487" spans="1:28" s="2" customFormat="1">
      <c r="A2487" s="27"/>
      <c r="B2487" s="31"/>
      <c r="D2487" s="1"/>
      <c r="J2487" s="29"/>
      <c r="K2487" s="39"/>
      <c r="L2487" s="35"/>
      <c r="M2487" s="81"/>
      <c r="N2487" s="82"/>
      <c r="O2487" s="83"/>
      <c r="P2487" s="84"/>
      <c r="Q2487" s="82"/>
      <c r="R2487" s="83"/>
      <c r="S2487" s="69"/>
      <c r="T2487" s="63"/>
      <c r="U2487" s="141"/>
      <c r="V2487" s="74"/>
      <c r="W2487" s="145"/>
      <c r="X2487" s="60"/>
      <c r="Y2487" s="31"/>
      <c r="AA2487" s="33"/>
      <c r="AB2487" s="31"/>
    </row>
    <row r="2488" spans="1:28" s="2" customFormat="1">
      <c r="A2488" s="27"/>
      <c r="B2488" s="31"/>
      <c r="D2488" s="1"/>
      <c r="J2488" s="29"/>
      <c r="K2488" s="39"/>
      <c r="L2488" s="35"/>
      <c r="M2488" s="81"/>
      <c r="N2488" s="82"/>
      <c r="O2488" s="83"/>
      <c r="P2488" s="84"/>
      <c r="Q2488" s="82"/>
      <c r="R2488" s="83"/>
      <c r="S2488" s="69"/>
      <c r="T2488" s="63"/>
      <c r="U2488" s="141"/>
      <c r="V2488" s="74"/>
      <c r="W2488" s="145"/>
      <c r="X2488" s="60"/>
      <c r="Y2488" s="31"/>
      <c r="AA2488" s="33"/>
      <c r="AB2488" s="31"/>
    </row>
    <row r="2489" spans="1:28" s="2" customFormat="1">
      <c r="A2489" s="27"/>
      <c r="B2489" s="31"/>
      <c r="D2489" s="1"/>
      <c r="J2489" s="29"/>
      <c r="K2489" s="39"/>
      <c r="L2489" s="35"/>
      <c r="M2489" s="81"/>
      <c r="N2489" s="82"/>
      <c r="O2489" s="83"/>
      <c r="P2489" s="84"/>
      <c r="Q2489" s="82"/>
      <c r="R2489" s="83"/>
      <c r="S2489" s="69"/>
      <c r="T2489" s="63"/>
      <c r="U2489" s="141"/>
      <c r="V2489" s="74"/>
      <c r="W2489" s="145"/>
      <c r="X2489" s="60"/>
      <c r="Y2489" s="31"/>
      <c r="AA2489" s="33"/>
      <c r="AB2489" s="31"/>
    </row>
    <row r="2490" spans="1:28" s="2" customFormat="1">
      <c r="A2490" s="27"/>
      <c r="B2490" s="31"/>
      <c r="D2490" s="1"/>
      <c r="J2490" s="29"/>
      <c r="K2490" s="39"/>
      <c r="L2490" s="35"/>
      <c r="M2490" s="81"/>
      <c r="N2490" s="82"/>
      <c r="O2490" s="83"/>
      <c r="P2490" s="84"/>
      <c r="Q2490" s="82"/>
      <c r="R2490" s="83"/>
      <c r="S2490" s="69"/>
      <c r="T2490" s="63"/>
      <c r="U2490" s="141"/>
      <c r="V2490" s="74"/>
      <c r="W2490" s="145"/>
      <c r="X2490" s="60"/>
      <c r="Y2490" s="31"/>
      <c r="AA2490" s="33"/>
      <c r="AB2490" s="31"/>
    </row>
    <row r="2491" spans="1:28" s="2" customFormat="1">
      <c r="A2491" s="27"/>
      <c r="B2491" s="31"/>
      <c r="D2491" s="1"/>
      <c r="J2491" s="29"/>
      <c r="K2491" s="39"/>
      <c r="L2491" s="35"/>
      <c r="M2491" s="81"/>
      <c r="N2491" s="82"/>
      <c r="O2491" s="83"/>
      <c r="P2491" s="84"/>
      <c r="Q2491" s="82"/>
      <c r="R2491" s="83"/>
      <c r="S2491" s="69"/>
      <c r="T2491" s="63"/>
      <c r="U2491" s="141"/>
      <c r="V2491" s="74"/>
      <c r="W2491" s="145"/>
      <c r="X2491" s="60"/>
      <c r="Y2491" s="31"/>
      <c r="AA2491" s="33"/>
      <c r="AB2491" s="31"/>
    </row>
    <row r="2492" spans="1:28" s="2" customFormat="1">
      <c r="A2492" s="27"/>
      <c r="B2492" s="31"/>
      <c r="D2492" s="1"/>
      <c r="J2492" s="29"/>
      <c r="K2492" s="39"/>
      <c r="L2492" s="35"/>
      <c r="M2492" s="81"/>
      <c r="N2492" s="82"/>
      <c r="O2492" s="83"/>
      <c r="P2492" s="84"/>
      <c r="Q2492" s="82"/>
      <c r="R2492" s="83"/>
      <c r="S2492" s="69"/>
      <c r="T2492" s="63"/>
      <c r="U2492" s="141"/>
      <c r="V2492" s="74"/>
      <c r="W2492" s="145"/>
      <c r="X2492" s="60"/>
      <c r="Y2492" s="31"/>
      <c r="AA2492" s="33"/>
      <c r="AB2492" s="31"/>
    </row>
    <row r="2493" spans="1:28" s="2" customFormat="1">
      <c r="A2493" s="27"/>
      <c r="B2493" s="31"/>
      <c r="D2493" s="1"/>
      <c r="J2493" s="29"/>
      <c r="K2493" s="39"/>
      <c r="L2493" s="35"/>
      <c r="M2493" s="81"/>
      <c r="N2493" s="82"/>
      <c r="O2493" s="83"/>
      <c r="P2493" s="84"/>
      <c r="Q2493" s="82"/>
      <c r="R2493" s="83"/>
      <c r="S2493" s="69"/>
      <c r="T2493" s="63"/>
      <c r="U2493" s="141"/>
      <c r="V2493" s="74"/>
      <c r="W2493" s="145"/>
      <c r="X2493" s="60"/>
      <c r="Y2493" s="31"/>
      <c r="AA2493" s="33"/>
      <c r="AB2493" s="31"/>
    </row>
    <row r="2494" spans="1:28" s="2" customFormat="1">
      <c r="A2494" s="27"/>
      <c r="B2494" s="31"/>
      <c r="D2494" s="1"/>
      <c r="J2494" s="29"/>
      <c r="K2494" s="39"/>
      <c r="L2494" s="35"/>
      <c r="M2494" s="81"/>
      <c r="N2494" s="82"/>
      <c r="O2494" s="83"/>
      <c r="P2494" s="84"/>
      <c r="Q2494" s="82"/>
      <c r="R2494" s="83"/>
      <c r="S2494" s="69"/>
      <c r="T2494" s="63"/>
      <c r="U2494" s="141"/>
      <c r="V2494" s="74"/>
      <c r="W2494" s="145"/>
      <c r="X2494" s="60"/>
      <c r="Y2494" s="31"/>
      <c r="AA2494" s="33"/>
      <c r="AB2494" s="31"/>
    </row>
    <row r="2495" spans="1:28" s="2" customFormat="1">
      <c r="A2495" s="27"/>
      <c r="B2495" s="31"/>
      <c r="D2495" s="1"/>
      <c r="J2495" s="29"/>
      <c r="K2495" s="39"/>
      <c r="L2495" s="35"/>
      <c r="M2495" s="81"/>
      <c r="N2495" s="82"/>
      <c r="O2495" s="83"/>
      <c r="P2495" s="84"/>
      <c r="Q2495" s="82"/>
      <c r="R2495" s="83"/>
      <c r="S2495" s="69"/>
      <c r="T2495" s="63"/>
      <c r="U2495" s="141"/>
      <c r="V2495" s="74"/>
      <c r="W2495" s="145"/>
      <c r="X2495" s="60"/>
      <c r="Y2495" s="31"/>
      <c r="AA2495" s="33"/>
      <c r="AB2495" s="31"/>
    </row>
    <row r="2496" spans="1:28" s="2" customFormat="1">
      <c r="A2496" s="27"/>
      <c r="B2496" s="31"/>
      <c r="D2496" s="1"/>
      <c r="J2496" s="29"/>
      <c r="K2496" s="39"/>
      <c r="L2496" s="35"/>
      <c r="M2496" s="81"/>
      <c r="N2496" s="82"/>
      <c r="O2496" s="83"/>
      <c r="P2496" s="84"/>
      <c r="Q2496" s="82"/>
      <c r="R2496" s="83"/>
      <c r="S2496" s="69"/>
      <c r="T2496" s="63"/>
      <c r="U2496" s="141"/>
      <c r="V2496" s="74"/>
      <c r="W2496" s="145"/>
      <c r="X2496" s="60"/>
      <c r="Y2496" s="31"/>
      <c r="AA2496" s="33"/>
      <c r="AB2496" s="31"/>
    </row>
    <row r="2497" spans="1:28" s="2" customFormat="1">
      <c r="A2497" s="27"/>
      <c r="B2497" s="31"/>
      <c r="D2497" s="1"/>
      <c r="J2497" s="29"/>
      <c r="K2497" s="39"/>
      <c r="L2497" s="35"/>
      <c r="M2497" s="81"/>
      <c r="N2497" s="82"/>
      <c r="O2497" s="83"/>
      <c r="P2497" s="84"/>
      <c r="Q2497" s="82"/>
      <c r="R2497" s="83"/>
      <c r="S2497" s="69"/>
      <c r="T2497" s="63"/>
      <c r="U2497" s="141"/>
      <c r="V2497" s="74"/>
      <c r="W2497" s="145"/>
      <c r="X2497" s="60"/>
      <c r="Y2497" s="31"/>
      <c r="AA2497" s="33"/>
      <c r="AB2497" s="31"/>
    </row>
    <row r="2498" spans="1:28" s="2" customFormat="1">
      <c r="A2498" s="27"/>
      <c r="B2498" s="31"/>
      <c r="D2498" s="1"/>
      <c r="J2498" s="29"/>
      <c r="K2498" s="39"/>
      <c r="L2498" s="35"/>
      <c r="M2498" s="81"/>
      <c r="N2498" s="82"/>
      <c r="O2498" s="83"/>
      <c r="P2498" s="84"/>
      <c r="Q2498" s="82"/>
      <c r="R2498" s="83"/>
      <c r="S2498" s="69"/>
      <c r="T2498" s="63"/>
      <c r="U2498" s="141"/>
      <c r="V2498" s="74"/>
      <c r="W2498" s="145"/>
      <c r="X2498" s="60"/>
      <c r="Y2498" s="31"/>
      <c r="AA2498" s="33"/>
      <c r="AB2498" s="31"/>
    </row>
    <row r="2499" spans="1:28" s="2" customFormat="1">
      <c r="A2499" s="27"/>
      <c r="B2499" s="31"/>
      <c r="D2499" s="1"/>
      <c r="J2499" s="29"/>
      <c r="K2499" s="39"/>
      <c r="L2499" s="35"/>
      <c r="M2499" s="81"/>
      <c r="N2499" s="82"/>
      <c r="O2499" s="83"/>
      <c r="P2499" s="84"/>
      <c r="Q2499" s="82"/>
      <c r="R2499" s="83"/>
      <c r="S2499" s="69"/>
      <c r="T2499" s="63"/>
      <c r="U2499" s="141"/>
      <c r="V2499" s="74"/>
      <c r="W2499" s="145"/>
      <c r="X2499" s="60"/>
      <c r="Y2499" s="31"/>
      <c r="AA2499" s="33"/>
      <c r="AB2499" s="31"/>
    </row>
    <row r="2500" spans="1:28" s="2" customFormat="1">
      <c r="A2500" s="27"/>
      <c r="B2500" s="31"/>
      <c r="D2500" s="1"/>
      <c r="J2500" s="29"/>
      <c r="K2500" s="39"/>
      <c r="L2500" s="35"/>
      <c r="M2500" s="81"/>
      <c r="N2500" s="82"/>
      <c r="O2500" s="83"/>
      <c r="P2500" s="84"/>
      <c r="Q2500" s="82"/>
      <c r="R2500" s="83"/>
      <c r="S2500" s="69"/>
      <c r="T2500" s="63"/>
      <c r="U2500" s="141"/>
      <c r="V2500" s="74"/>
      <c r="W2500" s="145"/>
      <c r="X2500" s="60"/>
      <c r="Y2500" s="31"/>
      <c r="AA2500" s="33"/>
      <c r="AB2500" s="31"/>
    </row>
    <row r="2501" spans="1:28" s="2" customFormat="1">
      <c r="A2501" s="27"/>
      <c r="B2501" s="31"/>
      <c r="D2501" s="1"/>
      <c r="J2501" s="29"/>
      <c r="K2501" s="39"/>
      <c r="L2501" s="35"/>
      <c r="M2501" s="81"/>
      <c r="N2501" s="82"/>
      <c r="O2501" s="83"/>
      <c r="P2501" s="84"/>
      <c r="Q2501" s="82"/>
      <c r="R2501" s="83"/>
      <c r="S2501" s="69"/>
      <c r="T2501" s="63"/>
      <c r="U2501" s="141"/>
      <c r="V2501" s="74"/>
      <c r="W2501" s="145"/>
      <c r="X2501" s="60"/>
      <c r="Y2501" s="31"/>
      <c r="AA2501" s="33"/>
      <c r="AB2501" s="31"/>
    </row>
    <row r="2502" spans="1:28" s="2" customFormat="1">
      <c r="A2502" s="27"/>
      <c r="B2502" s="31"/>
      <c r="D2502" s="1"/>
      <c r="J2502" s="29"/>
      <c r="K2502" s="39"/>
      <c r="L2502" s="35"/>
      <c r="M2502" s="81"/>
      <c r="N2502" s="82"/>
      <c r="O2502" s="83"/>
      <c r="P2502" s="84"/>
      <c r="Q2502" s="82"/>
      <c r="R2502" s="83"/>
      <c r="S2502" s="69"/>
      <c r="T2502" s="63"/>
      <c r="U2502" s="141"/>
      <c r="V2502" s="74"/>
      <c r="W2502" s="145"/>
      <c r="X2502" s="60"/>
      <c r="Y2502" s="31"/>
      <c r="AA2502" s="33"/>
      <c r="AB2502" s="31"/>
    </row>
    <row r="2503" spans="1:28" s="2" customFormat="1">
      <c r="A2503" s="27"/>
      <c r="B2503" s="31"/>
      <c r="D2503" s="1"/>
      <c r="J2503" s="29"/>
      <c r="K2503" s="39"/>
      <c r="L2503" s="35"/>
      <c r="M2503" s="81"/>
      <c r="N2503" s="82"/>
      <c r="O2503" s="83"/>
      <c r="P2503" s="84"/>
      <c r="Q2503" s="82"/>
      <c r="R2503" s="83"/>
      <c r="S2503" s="69"/>
      <c r="T2503" s="63"/>
      <c r="U2503" s="141"/>
      <c r="V2503" s="74"/>
      <c r="W2503" s="145"/>
      <c r="X2503" s="60"/>
      <c r="Y2503" s="31"/>
      <c r="AA2503" s="33"/>
      <c r="AB2503" s="31"/>
    </row>
    <row r="2504" spans="1:28" s="2" customFormat="1">
      <c r="A2504" s="27"/>
      <c r="B2504" s="31"/>
      <c r="D2504" s="1"/>
      <c r="J2504" s="29"/>
      <c r="K2504" s="39"/>
      <c r="L2504" s="35"/>
      <c r="M2504" s="81"/>
      <c r="N2504" s="82"/>
      <c r="O2504" s="83"/>
      <c r="P2504" s="84"/>
      <c r="Q2504" s="82"/>
      <c r="R2504" s="83"/>
      <c r="S2504" s="69"/>
      <c r="T2504" s="63"/>
      <c r="U2504" s="141"/>
      <c r="V2504" s="74"/>
      <c r="W2504" s="145"/>
      <c r="X2504" s="60"/>
      <c r="Y2504" s="31"/>
      <c r="AA2504" s="33"/>
      <c r="AB2504" s="31"/>
    </row>
    <row r="2505" spans="1:28" s="2" customFormat="1">
      <c r="A2505" s="27"/>
      <c r="B2505" s="31"/>
      <c r="D2505" s="1"/>
      <c r="J2505" s="29"/>
      <c r="K2505" s="39"/>
      <c r="L2505" s="35"/>
      <c r="M2505" s="81"/>
      <c r="N2505" s="82"/>
      <c r="O2505" s="83"/>
      <c r="P2505" s="84"/>
      <c r="Q2505" s="82"/>
      <c r="R2505" s="83"/>
      <c r="S2505" s="69"/>
      <c r="T2505" s="63"/>
      <c r="U2505" s="141"/>
      <c r="V2505" s="74"/>
      <c r="W2505" s="145"/>
      <c r="X2505" s="60"/>
      <c r="Y2505" s="31"/>
      <c r="AA2505" s="33"/>
      <c r="AB2505" s="31"/>
    </row>
    <row r="2506" spans="1:28" s="2" customFormat="1">
      <c r="A2506" s="27"/>
      <c r="B2506" s="31"/>
      <c r="D2506" s="1"/>
      <c r="J2506" s="29"/>
      <c r="K2506" s="39"/>
      <c r="L2506" s="35"/>
      <c r="M2506" s="81"/>
      <c r="N2506" s="82"/>
      <c r="O2506" s="83"/>
      <c r="P2506" s="84"/>
      <c r="Q2506" s="82"/>
      <c r="R2506" s="83"/>
      <c r="S2506" s="69"/>
      <c r="T2506" s="63"/>
      <c r="U2506" s="141"/>
      <c r="V2506" s="74"/>
      <c r="W2506" s="145"/>
      <c r="X2506" s="60"/>
      <c r="Y2506" s="31"/>
      <c r="AA2506" s="33"/>
      <c r="AB2506" s="31"/>
    </row>
    <row r="2507" spans="1:28" s="2" customFormat="1">
      <c r="A2507" s="27"/>
      <c r="B2507" s="31"/>
      <c r="D2507" s="1"/>
      <c r="J2507" s="29"/>
      <c r="K2507" s="39"/>
      <c r="L2507" s="35"/>
      <c r="M2507" s="81"/>
      <c r="N2507" s="82"/>
      <c r="O2507" s="83"/>
      <c r="P2507" s="84"/>
      <c r="Q2507" s="82"/>
      <c r="R2507" s="83"/>
      <c r="S2507" s="69"/>
      <c r="T2507" s="63"/>
      <c r="U2507" s="141"/>
      <c r="V2507" s="74"/>
      <c r="W2507" s="145"/>
      <c r="X2507" s="60"/>
      <c r="Y2507" s="31"/>
      <c r="AA2507" s="33"/>
      <c r="AB2507" s="31"/>
    </row>
    <row r="2508" spans="1:28" s="2" customFormat="1">
      <c r="A2508" s="27"/>
      <c r="B2508" s="31"/>
      <c r="D2508" s="1"/>
      <c r="J2508" s="29"/>
      <c r="K2508" s="39"/>
      <c r="L2508" s="35"/>
      <c r="M2508" s="81"/>
      <c r="N2508" s="82"/>
      <c r="O2508" s="83"/>
      <c r="P2508" s="84"/>
      <c r="Q2508" s="82"/>
      <c r="R2508" s="83"/>
      <c r="S2508" s="69"/>
      <c r="T2508" s="63"/>
      <c r="U2508" s="141"/>
      <c r="V2508" s="74"/>
      <c r="W2508" s="145"/>
      <c r="X2508" s="60"/>
      <c r="Y2508" s="31"/>
      <c r="AA2508" s="33"/>
      <c r="AB2508" s="31"/>
    </row>
    <row r="2509" spans="1:28" s="2" customFormat="1">
      <c r="A2509" s="27"/>
      <c r="B2509" s="31"/>
      <c r="D2509" s="1"/>
      <c r="J2509" s="29"/>
      <c r="K2509" s="39"/>
      <c r="L2509" s="35"/>
      <c r="M2509" s="81"/>
      <c r="N2509" s="82"/>
      <c r="O2509" s="83"/>
      <c r="P2509" s="84"/>
      <c r="Q2509" s="82"/>
      <c r="R2509" s="83"/>
      <c r="S2509" s="69"/>
      <c r="T2509" s="63"/>
      <c r="U2509" s="141"/>
      <c r="V2509" s="74"/>
      <c r="W2509" s="145"/>
      <c r="X2509" s="60"/>
      <c r="Y2509" s="31"/>
      <c r="AA2509" s="33"/>
      <c r="AB2509" s="31"/>
    </row>
    <row r="2510" spans="1:28" s="2" customFormat="1">
      <c r="A2510" s="27"/>
      <c r="B2510" s="31"/>
      <c r="D2510" s="1"/>
      <c r="J2510" s="29"/>
      <c r="K2510" s="39"/>
      <c r="L2510" s="35"/>
      <c r="M2510" s="81"/>
      <c r="N2510" s="82"/>
      <c r="O2510" s="83"/>
      <c r="P2510" s="84"/>
      <c r="Q2510" s="82"/>
      <c r="R2510" s="83"/>
      <c r="S2510" s="69"/>
      <c r="T2510" s="63"/>
      <c r="U2510" s="141"/>
      <c r="V2510" s="74"/>
      <c r="W2510" s="145"/>
      <c r="X2510" s="60"/>
      <c r="Y2510" s="31"/>
      <c r="AA2510" s="33"/>
      <c r="AB2510" s="31"/>
    </row>
    <row r="2511" spans="1:28" s="2" customFormat="1">
      <c r="A2511" s="27"/>
      <c r="B2511" s="31"/>
      <c r="D2511" s="1"/>
      <c r="J2511" s="29"/>
      <c r="K2511" s="39"/>
      <c r="L2511" s="35"/>
      <c r="M2511" s="81"/>
      <c r="N2511" s="82"/>
      <c r="O2511" s="83"/>
      <c r="P2511" s="84"/>
      <c r="Q2511" s="82"/>
      <c r="R2511" s="83"/>
      <c r="S2511" s="69"/>
      <c r="T2511" s="63"/>
      <c r="U2511" s="141"/>
      <c r="V2511" s="74"/>
      <c r="W2511" s="145"/>
      <c r="X2511" s="60"/>
      <c r="Y2511" s="31"/>
      <c r="AA2511" s="33"/>
      <c r="AB2511" s="31"/>
    </row>
    <row r="2512" spans="1:28" s="2" customFormat="1">
      <c r="A2512" s="27"/>
      <c r="B2512" s="31"/>
      <c r="D2512" s="1"/>
      <c r="J2512" s="29"/>
      <c r="K2512" s="39"/>
      <c r="L2512" s="35"/>
      <c r="M2512" s="81"/>
      <c r="N2512" s="82"/>
      <c r="O2512" s="83"/>
      <c r="P2512" s="84"/>
      <c r="Q2512" s="82"/>
      <c r="R2512" s="83"/>
      <c r="S2512" s="69"/>
      <c r="T2512" s="63"/>
      <c r="U2512" s="141"/>
      <c r="V2512" s="74"/>
      <c r="W2512" s="145"/>
      <c r="X2512" s="60"/>
      <c r="Y2512" s="31"/>
      <c r="AA2512" s="33"/>
      <c r="AB2512" s="31"/>
    </row>
    <row r="2513" spans="1:28" s="2" customFormat="1">
      <c r="A2513" s="27"/>
      <c r="B2513" s="31"/>
      <c r="D2513" s="1"/>
      <c r="J2513" s="29"/>
      <c r="K2513" s="39"/>
      <c r="L2513" s="35"/>
      <c r="M2513" s="81"/>
      <c r="N2513" s="82"/>
      <c r="O2513" s="83"/>
      <c r="P2513" s="84"/>
      <c r="Q2513" s="82"/>
      <c r="R2513" s="83"/>
      <c r="S2513" s="69"/>
      <c r="T2513" s="63"/>
      <c r="U2513" s="141"/>
      <c r="V2513" s="74"/>
      <c r="W2513" s="145"/>
      <c r="X2513" s="60"/>
      <c r="Y2513" s="31"/>
      <c r="AA2513" s="33"/>
      <c r="AB2513" s="31"/>
    </row>
    <row r="2514" spans="1:28" s="2" customFormat="1">
      <c r="A2514" s="27"/>
      <c r="B2514" s="31"/>
      <c r="D2514" s="1"/>
      <c r="J2514" s="29"/>
      <c r="K2514" s="39"/>
      <c r="L2514" s="35"/>
      <c r="M2514" s="81"/>
      <c r="N2514" s="82"/>
      <c r="O2514" s="83"/>
      <c r="P2514" s="84"/>
      <c r="Q2514" s="82"/>
      <c r="R2514" s="83"/>
      <c r="S2514" s="69"/>
      <c r="T2514" s="63"/>
      <c r="U2514" s="141"/>
      <c r="V2514" s="74"/>
      <c r="W2514" s="145"/>
      <c r="X2514" s="60"/>
      <c r="Y2514" s="31"/>
      <c r="AA2514" s="33"/>
      <c r="AB2514" s="31"/>
    </row>
    <row r="2515" spans="1:28" s="2" customFormat="1">
      <c r="A2515" s="27"/>
      <c r="B2515" s="31"/>
      <c r="D2515" s="1"/>
      <c r="J2515" s="29"/>
      <c r="K2515" s="39"/>
      <c r="L2515" s="35"/>
      <c r="M2515" s="81"/>
      <c r="N2515" s="82"/>
      <c r="O2515" s="83"/>
      <c r="P2515" s="84"/>
      <c r="Q2515" s="82"/>
      <c r="R2515" s="83"/>
      <c r="S2515" s="69"/>
      <c r="T2515" s="63"/>
      <c r="U2515" s="141"/>
      <c r="V2515" s="74"/>
      <c r="W2515" s="145"/>
      <c r="X2515" s="60"/>
      <c r="Y2515" s="31"/>
      <c r="AA2515" s="33"/>
      <c r="AB2515" s="31"/>
    </row>
    <row r="2516" spans="1:28" s="2" customFormat="1">
      <c r="A2516" s="27"/>
      <c r="B2516" s="31"/>
      <c r="D2516" s="1"/>
      <c r="J2516" s="29"/>
      <c r="K2516" s="39"/>
      <c r="L2516" s="35"/>
      <c r="M2516" s="81"/>
      <c r="N2516" s="82"/>
      <c r="O2516" s="83"/>
      <c r="P2516" s="84"/>
      <c r="Q2516" s="82"/>
      <c r="R2516" s="83"/>
      <c r="S2516" s="69"/>
      <c r="T2516" s="63"/>
      <c r="U2516" s="141"/>
      <c r="V2516" s="74"/>
      <c r="W2516" s="145"/>
      <c r="X2516" s="60"/>
      <c r="Y2516" s="31"/>
      <c r="AA2516" s="33"/>
      <c r="AB2516" s="31"/>
    </row>
    <row r="2517" spans="1:28" s="2" customFormat="1">
      <c r="A2517" s="27"/>
      <c r="B2517" s="31"/>
      <c r="D2517" s="1"/>
      <c r="J2517" s="29"/>
      <c r="K2517" s="39"/>
      <c r="L2517" s="35"/>
      <c r="M2517" s="81"/>
      <c r="N2517" s="82"/>
      <c r="O2517" s="83"/>
      <c r="P2517" s="84"/>
      <c r="Q2517" s="82"/>
      <c r="R2517" s="83"/>
      <c r="S2517" s="69"/>
      <c r="T2517" s="63"/>
      <c r="U2517" s="141"/>
      <c r="V2517" s="74"/>
      <c r="W2517" s="145"/>
      <c r="X2517" s="60"/>
      <c r="Y2517" s="31"/>
      <c r="AA2517" s="33"/>
      <c r="AB2517" s="31"/>
    </row>
    <row r="2518" spans="1:28" s="2" customFormat="1">
      <c r="A2518" s="27"/>
      <c r="B2518" s="31"/>
      <c r="D2518" s="1"/>
      <c r="J2518" s="29"/>
      <c r="K2518" s="39"/>
      <c r="L2518" s="35"/>
      <c r="M2518" s="81"/>
      <c r="N2518" s="82"/>
      <c r="O2518" s="83"/>
      <c r="P2518" s="84"/>
      <c r="Q2518" s="82"/>
      <c r="R2518" s="83"/>
      <c r="S2518" s="69"/>
      <c r="T2518" s="63"/>
      <c r="U2518" s="141"/>
      <c r="V2518" s="74"/>
      <c r="W2518" s="145"/>
      <c r="X2518" s="60"/>
      <c r="Y2518" s="31"/>
      <c r="AA2518" s="33"/>
      <c r="AB2518" s="31"/>
    </row>
    <row r="2519" spans="1:28" s="2" customFormat="1">
      <c r="A2519" s="27"/>
      <c r="B2519" s="31"/>
      <c r="D2519" s="1"/>
      <c r="J2519" s="29"/>
      <c r="K2519" s="39"/>
      <c r="L2519" s="35"/>
      <c r="M2519" s="81"/>
      <c r="N2519" s="82"/>
      <c r="O2519" s="83"/>
      <c r="P2519" s="84"/>
      <c r="Q2519" s="82"/>
      <c r="R2519" s="83"/>
      <c r="S2519" s="69"/>
      <c r="T2519" s="63"/>
      <c r="U2519" s="141"/>
      <c r="V2519" s="74"/>
      <c r="W2519" s="145"/>
      <c r="X2519" s="60"/>
      <c r="Y2519" s="31"/>
      <c r="AA2519" s="33"/>
      <c r="AB2519" s="31"/>
    </row>
    <row r="2520" spans="1:28" s="2" customFormat="1">
      <c r="A2520" s="27"/>
      <c r="B2520" s="31"/>
      <c r="D2520" s="1"/>
      <c r="J2520" s="29"/>
      <c r="K2520" s="39"/>
      <c r="L2520" s="35"/>
      <c r="M2520" s="81"/>
      <c r="N2520" s="82"/>
      <c r="O2520" s="83"/>
      <c r="P2520" s="84"/>
      <c r="Q2520" s="82"/>
      <c r="R2520" s="83"/>
      <c r="S2520" s="69"/>
      <c r="T2520" s="63"/>
      <c r="U2520" s="141"/>
      <c r="V2520" s="74"/>
      <c r="W2520" s="145"/>
      <c r="X2520" s="60"/>
      <c r="Y2520" s="31"/>
      <c r="AA2520" s="33"/>
      <c r="AB2520" s="31"/>
    </row>
    <row r="2521" spans="1:28" s="2" customFormat="1">
      <c r="A2521" s="27"/>
      <c r="B2521" s="31"/>
      <c r="D2521" s="1"/>
      <c r="J2521" s="29"/>
      <c r="K2521" s="39"/>
      <c r="L2521" s="35"/>
      <c r="M2521" s="81"/>
      <c r="N2521" s="82"/>
      <c r="O2521" s="83"/>
      <c r="P2521" s="84"/>
      <c r="Q2521" s="82"/>
      <c r="R2521" s="83"/>
      <c r="S2521" s="69"/>
      <c r="T2521" s="63"/>
      <c r="U2521" s="141"/>
      <c r="V2521" s="74"/>
      <c r="W2521" s="145"/>
      <c r="X2521" s="60"/>
      <c r="Y2521" s="31"/>
      <c r="AA2521" s="33"/>
      <c r="AB2521" s="31"/>
    </row>
    <row r="2522" spans="1:28" s="2" customFormat="1">
      <c r="A2522" s="27"/>
      <c r="B2522" s="31"/>
      <c r="D2522" s="1"/>
      <c r="J2522" s="29"/>
      <c r="K2522" s="39"/>
      <c r="L2522" s="35"/>
      <c r="M2522" s="81"/>
      <c r="N2522" s="82"/>
      <c r="O2522" s="83"/>
      <c r="P2522" s="84"/>
      <c r="Q2522" s="82"/>
      <c r="R2522" s="83"/>
      <c r="S2522" s="69"/>
      <c r="T2522" s="63"/>
      <c r="U2522" s="141"/>
      <c r="V2522" s="74"/>
      <c r="W2522" s="145"/>
      <c r="X2522" s="60"/>
      <c r="Y2522" s="31"/>
      <c r="AA2522" s="33"/>
      <c r="AB2522" s="31"/>
    </row>
    <row r="2523" spans="1:28" s="2" customFormat="1">
      <c r="A2523" s="27"/>
      <c r="B2523" s="31"/>
      <c r="D2523" s="1"/>
      <c r="J2523" s="29"/>
      <c r="K2523" s="39"/>
      <c r="L2523" s="35"/>
      <c r="M2523" s="81"/>
      <c r="N2523" s="82"/>
      <c r="O2523" s="83"/>
      <c r="P2523" s="84"/>
      <c r="Q2523" s="82"/>
      <c r="R2523" s="83"/>
      <c r="S2523" s="69"/>
      <c r="T2523" s="63"/>
      <c r="U2523" s="141"/>
      <c r="V2523" s="74"/>
      <c r="W2523" s="145"/>
      <c r="X2523" s="60"/>
      <c r="Y2523" s="31"/>
      <c r="AA2523" s="33"/>
      <c r="AB2523" s="31"/>
    </row>
    <row r="2524" spans="1:28" s="2" customFormat="1">
      <c r="A2524" s="27"/>
      <c r="B2524" s="31"/>
      <c r="D2524" s="1"/>
      <c r="J2524" s="29"/>
      <c r="K2524" s="39"/>
      <c r="L2524" s="35"/>
      <c r="M2524" s="81"/>
      <c r="N2524" s="82"/>
      <c r="O2524" s="83"/>
      <c r="P2524" s="84"/>
      <c r="Q2524" s="82"/>
      <c r="R2524" s="83"/>
      <c r="S2524" s="69"/>
      <c r="T2524" s="63"/>
      <c r="U2524" s="141"/>
      <c r="V2524" s="74"/>
      <c r="W2524" s="145"/>
      <c r="X2524" s="60"/>
      <c r="Y2524" s="31"/>
      <c r="AA2524" s="33"/>
      <c r="AB2524" s="31"/>
    </row>
    <row r="2525" spans="1:28" s="2" customFormat="1">
      <c r="A2525" s="27"/>
      <c r="B2525" s="31"/>
      <c r="D2525" s="1"/>
      <c r="J2525" s="29"/>
      <c r="K2525" s="39"/>
      <c r="L2525" s="35"/>
      <c r="M2525" s="81"/>
      <c r="N2525" s="82"/>
      <c r="O2525" s="83"/>
      <c r="P2525" s="84"/>
      <c r="Q2525" s="82"/>
      <c r="R2525" s="83"/>
      <c r="S2525" s="69"/>
      <c r="T2525" s="63"/>
      <c r="U2525" s="141"/>
      <c r="V2525" s="74"/>
      <c r="W2525" s="145"/>
      <c r="X2525" s="60"/>
      <c r="Y2525" s="31"/>
      <c r="AA2525" s="33"/>
      <c r="AB2525" s="31"/>
    </row>
    <row r="2526" spans="1:28" s="2" customFormat="1">
      <c r="A2526" s="27"/>
      <c r="B2526" s="31"/>
      <c r="D2526" s="1"/>
      <c r="J2526" s="29"/>
      <c r="K2526" s="39"/>
      <c r="L2526" s="35"/>
      <c r="M2526" s="81"/>
      <c r="N2526" s="82"/>
      <c r="O2526" s="83"/>
      <c r="P2526" s="84"/>
      <c r="Q2526" s="82"/>
      <c r="R2526" s="83"/>
      <c r="S2526" s="69"/>
      <c r="T2526" s="63"/>
      <c r="U2526" s="141"/>
      <c r="V2526" s="74"/>
      <c r="W2526" s="145"/>
      <c r="X2526" s="60"/>
      <c r="Y2526" s="31"/>
      <c r="AA2526" s="33"/>
      <c r="AB2526" s="31"/>
    </row>
    <row r="2527" spans="1:28" s="2" customFormat="1">
      <c r="A2527" s="27"/>
      <c r="B2527" s="31"/>
      <c r="D2527" s="1"/>
      <c r="J2527" s="29"/>
      <c r="K2527" s="39"/>
      <c r="L2527" s="35"/>
      <c r="M2527" s="81"/>
      <c r="N2527" s="82"/>
      <c r="O2527" s="83"/>
      <c r="P2527" s="84"/>
      <c r="Q2527" s="82"/>
      <c r="R2527" s="83"/>
      <c r="S2527" s="69"/>
      <c r="T2527" s="63"/>
      <c r="U2527" s="141"/>
      <c r="V2527" s="74"/>
      <c r="W2527" s="145"/>
      <c r="X2527" s="60"/>
      <c r="Y2527" s="31"/>
      <c r="AA2527" s="33"/>
      <c r="AB2527" s="31"/>
    </row>
    <row r="2528" spans="1:28" s="2" customFormat="1">
      <c r="A2528" s="27"/>
      <c r="B2528" s="31"/>
      <c r="D2528" s="1"/>
      <c r="J2528" s="29"/>
      <c r="K2528" s="39"/>
      <c r="L2528" s="35"/>
      <c r="M2528" s="81"/>
      <c r="N2528" s="82"/>
      <c r="O2528" s="83"/>
      <c r="P2528" s="84"/>
      <c r="Q2528" s="82"/>
      <c r="R2528" s="83"/>
      <c r="S2528" s="69"/>
      <c r="T2528" s="63"/>
      <c r="U2528" s="141"/>
      <c r="V2528" s="74"/>
      <c r="W2528" s="145"/>
      <c r="X2528" s="60"/>
      <c r="Y2528" s="31"/>
      <c r="AA2528" s="33"/>
      <c r="AB2528" s="31"/>
    </row>
    <row r="2529" spans="1:28" s="2" customFormat="1">
      <c r="A2529" s="27"/>
      <c r="B2529" s="31"/>
      <c r="D2529" s="1"/>
      <c r="J2529" s="29"/>
      <c r="K2529" s="39"/>
      <c r="L2529" s="35"/>
      <c r="M2529" s="81"/>
      <c r="N2529" s="82"/>
      <c r="O2529" s="83"/>
      <c r="P2529" s="84"/>
      <c r="Q2529" s="82"/>
      <c r="R2529" s="83"/>
      <c r="S2529" s="69"/>
      <c r="T2529" s="63"/>
      <c r="U2529" s="141"/>
      <c r="V2529" s="74"/>
      <c r="W2529" s="145"/>
      <c r="X2529" s="60"/>
      <c r="Y2529" s="31"/>
      <c r="AA2529" s="33"/>
      <c r="AB2529" s="31"/>
    </row>
    <row r="2530" spans="1:28" s="2" customFormat="1">
      <c r="A2530" s="27"/>
      <c r="B2530" s="31"/>
      <c r="D2530" s="1"/>
      <c r="J2530" s="29"/>
      <c r="K2530" s="39"/>
      <c r="L2530" s="35"/>
      <c r="M2530" s="81"/>
      <c r="N2530" s="82"/>
      <c r="O2530" s="83"/>
      <c r="P2530" s="84"/>
      <c r="Q2530" s="82"/>
      <c r="R2530" s="83"/>
      <c r="S2530" s="69"/>
      <c r="T2530" s="63"/>
      <c r="U2530" s="141"/>
      <c r="V2530" s="74"/>
      <c r="W2530" s="145"/>
      <c r="X2530" s="60"/>
      <c r="Y2530" s="31"/>
      <c r="AA2530" s="33"/>
      <c r="AB2530" s="31"/>
    </row>
    <row r="2531" spans="1:28" s="2" customFormat="1">
      <c r="A2531" s="27"/>
      <c r="B2531" s="31"/>
      <c r="D2531" s="1"/>
      <c r="J2531" s="29"/>
      <c r="K2531" s="39"/>
      <c r="L2531" s="35"/>
      <c r="M2531" s="81"/>
      <c r="N2531" s="82"/>
      <c r="O2531" s="83"/>
      <c r="P2531" s="84"/>
      <c r="Q2531" s="82"/>
      <c r="R2531" s="83"/>
      <c r="S2531" s="69"/>
      <c r="T2531" s="63"/>
      <c r="U2531" s="141"/>
      <c r="V2531" s="74"/>
      <c r="W2531" s="145"/>
      <c r="X2531" s="60"/>
      <c r="Y2531" s="31"/>
      <c r="AA2531" s="33"/>
      <c r="AB2531" s="31"/>
    </row>
    <row r="2532" spans="1:28" s="2" customFormat="1">
      <c r="A2532" s="27"/>
      <c r="B2532" s="31"/>
      <c r="D2532" s="1"/>
      <c r="J2532" s="29"/>
      <c r="K2532" s="39"/>
      <c r="L2532" s="35"/>
      <c r="M2532" s="81"/>
      <c r="N2532" s="82"/>
      <c r="O2532" s="83"/>
      <c r="P2532" s="84"/>
      <c r="Q2532" s="82"/>
      <c r="R2532" s="83"/>
      <c r="S2532" s="69"/>
      <c r="T2532" s="63"/>
      <c r="U2532" s="141"/>
      <c r="V2532" s="74"/>
      <c r="W2532" s="145"/>
      <c r="X2532" s="60"/>
      <c r="Y2532" s="31"/>
      <c r="AA2532" s="33"/>
      <c r="AB2532" s="31"/>
    </row>
    <row r="2533" spans="1:28" s="2" customFormat="1">
      <c r="A2533" s="27"/>
      <c r="B2533" s="31"/>
      <c r="D2533" s="1"/>
      <c r="J2533" s="29"/>
      <c r="K2533" s="39"/>
      <c r="L2533" s="35"/>
      <c r="M2533" s="81"/>
      <c r="N2533" s="82"/>
      <c r="O2533" s="83"/>
      <c r="P2533" s="84"/>
      <c r="Q2533" s="82"/>
      <c r="R2533" s="83"/>
      <c r="S2533" s="69"/>
      <c r="T2533" s="63"/>
      <c r="U2533" s="141"/>
      <c r="V2533" s="74"/>
      <c r="W2533" s="145"/>
      <c r="X2533" s="60"/>
      <c r="Y2533" s="31"/>
      <c r="AA2533" s="33"/>
      <c r="AB2533" s="31"/>
    </row>
    <row r="2534" spans="1:28" s="2" customFormat="1">
      <c r="A2534" s="27"/>
      <c r="B2534" s="31"/>
      <c r="D2534" s="1"/>
      <c r="J2534" s="29"/>
      <c r="K2534" s="39"/>
      <c r="L2534" s="35"/>
      <c r="M2534" s="81"/>
      <c r="N2534" s="82"/>
      <c r="O2534" s="83"/>
      <c r="P2534" s="84"/>
      <c r="Q2534" s="82"/>
      <c r="R2534" s="83"/>
      <c r="S2534" s="69"/>
      <c r="T2534" s="63"/>
      <c r="U2534" s="141"/>
      <c r="V2534" s="74"/>
      <c r="W2534" s="145"/>
      <c r="X2534" s="60"/>
      <c r="Y2534" s="31"/>
      <c r="AA2534" s="33"/>
      <c r="AB2534" s="31"/>
    </row>
    <row r="2535" spans="1:28" s="2" customFormat="1">
      <c r="A2535" s="27"/>
      <c r="B2535" s="31"/>
      <c r="D2535" s="1"/>
      <c r="J2535" s="29"/>
      <c r="K2535" s="39"/>
      <c r="L2535" s="35"/>
      <c r="M2535" s="81"/>
      <c r="N2535" s="82"/>
      <c r="O2535" s="83"/>
      <c r="P2535" s="84"/>
      <c r="Q2535" s="82"/>
      <c r="R2535" s="83"/>
      <c r="S2535" s="69"/>
      <c r="T2535" s="63"/>
      <c r="U2535" s="141"/>
      <c r="V2535" s="74"/>
      <c r="W2535" s="145"/>
      <c r="X2535" s="60"/>
      <c r="Y2535" s="31"/>
      <c r="AA2535" s="33"/>
      <c r="AB2535" s="31"/>
    </row>
    <row r="2536" spans="1:28" s="2" customFormat="1">
      <c r="A2536" s="27"/>
      <c r="B2536" s="31"/>
      <c r="D2536" s="1"/>
      <c r="J2536" s="29"/>
      <c r="K2536" s="39"/>
      <c r="L2536" s="35"/>
      <c r="M2536" s="81"/>
      <c r="N2536" s="82"/>
      <c r="O2536" s="83"/>
      <c r="P2536" s="84"/>
      <c r="Q2536" s="82"/>
      <c r="R2536" s="83"/>
      <c r="S2536" s="69"/>
      <c r="T2536" s="63"/>
      <c r="U2536" s="141"/>
      <c r="V2536" s="74"/>
      <c r="W2536" s="145"/>
      <c r="X2536" s="60"/>
      <c r="Y2536" s="31"/>
      <c r="AA2536" s="33"/>
      <c r="AB2536" s="31"/>
    </row>
    <row r="2537" spans="1:28" s="2" customFormat="1">
      <c r="A2537" s="27"/>
      <c r="B2537" s="31"/>
      <c r="D2537" s="1"/>
      <c r="J2537" s="29"/>
      <c r="K2537" s="39"/>
      <c r="L2537" s="35"/>
      <c r="M2537" s="81"/>
      <c r="N2537" s="82"/>
      <c r="O2537" s="83"/>
      <c r="P2537" s="84"/>
      <c r="Q2537" s="82"/>
      <c r="R2537" s="83"/>
      <c r="S2537" s="69"/>
      <c r="T2537" s="63"/>
      <c r="U2537" s="141"/>
      <c r="V2537" s="74"/>
      <c r="W2537" s="145"/>
      <c r="X2537" s="60"/>
      <c r="Y2537" s="31"/>
      <c r="AA2537" s="33"/>
      <c r="AB2537" s="31"/>
    </row>
    <row r="2538" spans="1:28" s="2" customFormat="1">
      <c r="A2538" s="27"/>
      <c r="B2538" s="31"/>
      <c r="D2538" s="1"/>
      <c r="J2538" s="29"/>
      <c r="K2538" s="39"/>
      <c r="L2538" s="35"/>
      <c r="M2538" s="81"/>
      <c r="N2538" s="82"/>
      <c r="O2538" s="83"/>
      <c r="P2538" s="84"/>
      <c r="Q2538" s="82"/>
      <c r="R2538" s="83"/>
      <c r="S2538" s="69"/>
      <c r="T2538" s="63"/>
      <c r="U2538" s="141"/>
      <c r="V2538" s="74"/>
      <c r="W2538" s="145"/>
      <c r="X2538" s="60"/>
      <c r="Y2538" s="31"/>
      <c r="AA2538" s="33"/>
      <c r="AB2538" s="31"/>
    </row>
    <row r="2539" spans="1:28" s="2" customFormat="1">
      <c r="A2539" s="27"/>
      <c r="B2539" s="31"/>
      <c r="D2539" s="1"/>
      <c r="J2539" s="29"/>
      <c r="K2539" s="39"/>
      <c r="L2539" s="35"/>
      <c r="M2539" s="81"/>
      <c r="N2539" s="82"/>
      <c r="O2539" s="83"/>
      <c r="P2539" s="84"/>
      <c r="Q2539" s="82"/>
      <c r="R2539" s="83"/>
      <c r="S2539" s="69"/>
      <c r="T2539" s="63"/>
      <c r="U2539" s="141"/>
      <c r="V2539" s="74"/>
      <c r="W2539" s="145"/>
      <c r="X2539" s="60"/>
      <c r="Y2539" s="31"/>
      <c r="AA2539" s="33"/>
      <c r="AB2539" s="31"/>
    </row>
    <row r="2540" spans="1:28" s="2" customFormat="1">
      <c r="A2540" s="27"/>
      <c r="B2540" s="31"/>
      <c r="D2540" s="1"/>
      <c r="J2540" s="29"/>
      <c r="K2540" s="39"/>
      <c r="L2540" s="35"/>
      <c r="M2540" s="81"/>
      <c r="N2540" s="82"/>
      <c r="O2540" s="83"/>
      <c r="P2540" s="84"/>
      <c r="Q2540" s="82"/>
      <c r="R2540" s="83"/>
      <c r="S2540" s="69"/>
      <c r="T2540" s="63"/>
      <c r="U2540" s="141"/>
      <c r="V2540" s="74"/>
      <c r="W2540" s="145"/>
      <c r="X2540" s="60"/>
      <c r="Y2540" s="31"/>
      <c r="AA2540" s="33"/>
      <c r="AB2540" s="31"/>
    </row>
    <row r="2541" spans="1:28" s="2" customFormat="1">
      <c r="A2541" s="27"/>
      <c r="B2541" s="31"/>
      <c r="D2541" s="1"/>
      <c r="J2541" s="29"/>
      <c r="K2541" s="39"/>
      <c r="L2541" s="35"/>
      <c r="M2541" s="81"/>
      <c r="N2541" s="82"/>
      <c r="O2541" s="83"/>
      <c r="P2541" s="84"/>
      <c r="Q2541" s="82"/>
      <c r="R2541" s="83"/>
      <c r="S2541" s="69"/>
      <c r="T2541" s="63"/>
      <c r="U2541" s="141"/>
      <c r="V2541" s="74"/>
      <c r="W2541" s="145"/>
      <c r="X2541" s="60"/>
      <c r="Y2541" s="31"/>
      <c r="AA2541" s="33"/>
      <c r="AB2541" s="31"/>
    </row>
    <row r="2542" spans="1:28" s="2" customFormat="1">
      <c r="A2542" s="27"/>
      <c r="B2542" s="31"/>
      <c r="D2542" s="1"/>
      <c r="J2542" s="29"/>
      <c r="K2542" s="39"/>
      <c r="L2542" s="35"/>
      <c r="M2542" s="81"/>
      <c r="N2542" s="82"/>
      <c r="O2542" s="83"/>
      <c r="P2542" s="84"/>
      <c r="Q2542" s="82"/>
      <c r="R2542" s="83"/>
      <c r="S2542" s="69"/>
      <c r="T2542" s="63"/>
      <c r="U2542" s="141"/>
      <c r="V2542" s="74"/>
      <c r="W2542" s="145"/>
      <c r="X2542" s="60"/>
      <c r="Y2542" s="31"/>
      <c r="AA2542" s="33"/>
      <c r="AB2542" s="31"/>
    </row>
    <row r="2543" spans="1:28" s="2" customFormat="1">
      <c r="A2543" s="27"/>
      <c r="B2543" s="31"/>
      <c r="D2543" s="1"/>
      <c r="J2543" s="29"/>
      <c r="K2543" s="39"/>
      <c r="L2543" s="35"/>
      <c r="M2543" s="81"/>
      <c r="N2543" s="82"/>
      <c r="O2543" s="83"/>
      <c r="P2543" s="84"/>
      <c r="Q2543" s="82"/>
      <c r="R2543" s="83"/>
      <c r="S2543" s="69"/>
      <c r="T2543" s="63"/>
      <c r="U2543" s="141"/>
      <c r="V2543" s="74"/>
      <c r="W2543" s="145"/>
      <c r="X2543" s="60"/>
      <c r="Y2543" s="31"/>
      <c r="AA2543" s="33"/>
      <c r="AB2543" s="31"/>
    </row>
    <row r="2544" spans="1:28" s="2" customFormat="1">
      <c r="A2544" s="27"/>
      <c r="B2544" s="31"/>
      <c r="D2544" s="1"/>
      <c r="J2544" s="29"/>
      <c r="K2544" s="39"/>
      <c r="L2544" s="35"/>
      <c r="M2544" s="81"/>
      <c r="N2544" s="82"/>
      <c r="O2544" s="83"/>
      <c r="P2544" s="84"/>
      <c r="Q2544" s="82"/>
      <c r="R2544" s="83"/>
      <c r="S2544" s="69"/>
      <c r="T2544" s="63"/>
      <c r="U2544" s="141"/>
      <c r="V2544" s="74"/>
      <c r="W2544" s="145"/>
      <c r="X2544" s="60"/>
      <c r="Y2544" s="31"/>
      <c r="AA2544" s="33"/>
      <c r="AB2544" s="31"/>
    </row>
    <row r="2545" spans="1:28" s="2" customFormat="1">
      <c r="A2545" s="27"/>
      <c r="B2545" s="31"/>
      <c r="D2545" s="1"/>
      <c r="J2545" s="29"/>
      <c r="K2545" s="39"/>
      <c r="L2545" s="35"/>
      <c r="M2545" s="81"/>
      <c r="N2545" s="82"/>
      <c r="O2545" s="83"/>
      <c r="P2545" s="84"/>
      <c r="Q2545" s="82"/>
      <c r="R2545" s="83"/>
      <c r="S2545" s="69"/>
      <c r="T2545" s="63"/>
      <c r="U2545" s="141"/>
      <c r="V2545" s="74"/>
      <c r="W2545" s="145"/>
      <c r="X2545" s="60"/>
      <c r="Y2545" s="31"/>
      <c r="AA2545" s="33"/>
      <c r="AB2545" s="31"/>
    </row>
    <row r="2546" spans="1:28" s="2" customFormat="1">
      <c r="A2546" s="27"/>
      <c r="B2546" s="31"/>
      <c r="D2546" s="1"/>
      <c r="J2546" s="29"/>
      <c r="K2546" s="39"/>
      <c r="L2546" s="35"/>
      <c r="M2546" s="81"/>
      <c r="N2546" s="82"/>
      <c r="O2546" s="83"/>
      <c r="P2546" s="84"/>
      <c r="Q2546" s="82"/>
      <c r="R2546" s="83"/>
      <c r="S2546" s="69"/>
      <c r="T2546" s="63"/>
      <c r="U2546" s="141"/>
      <c r="V2546" s="74"/>
      <c r="W2546" s="145"/>
      <c r="X2546" s="60"/>
      <c r="Y2546" s="31"/>
      <c r="AA2546" s="33"/>
      <c r="AB2546" s="31"/>
    </row>
    <row r="2547" spans="1:28" s="2" customFormat="1">
      <c r="A2547" s="27"/>
      <c r="B2547" s="31"/>
      <c r="D2547" s="1"/>
      <c r="J2547" s="29"/>
      <c r="K2547" s="39"/>
      <c r="L2547" s="35"/>
      <c r="M2547" s="81"/>
      <c r="N2547" s="82"/>
      <c r="O2547" s="83"/>
      <c r="P2547" s="84"/>
      <c r="Q2547" s="82"/>
      <c r="R2547" s="83"/>
      <c r="S2547" s="69"/>
      <c r="T2547" s="63"/>
      <c r="U2547" s="141"/>
      <c r="V2547" s="74"/>
      <c r="W2547" s="145"/>
      <c r="X2547" s="60"/>
      <c r="Y2547" s="31"/>
      <c r="AA2547" s="33"/>
      <c r="AB2547" s="31"/>
    </row>
    <row r="2548" spans="1:28" s="2" customFormat="1">
      <c r="A2548" s="27"/>
      <c r="B2548" s="31"/>
      <c r="D2548" s="1"/>
      <c r="J2548" s="29"/>
      <c r="K2548" s="39"/>
      <c r="L2548" s="35"/>
      <c r="M2548" s="81"/>
      <c r="N2548" s="82"/>
      <c r="O2548" s="83"/>
      <c r="P2548" s="84"/>
      <c r="Q2548" s="82"/>
      <c r="R2548" s="83"/>
      <c r="S2548" s="69"/>
      <c r="T2548" s="63"/>
      <c r="U2548" s="141"/>
      <c r="V2548" s="74"/>
      <c r="W2548" s="145"/>
      <c r="X2548" s="60"/>
      <c r="Y2548" s="31"/>
      <c r="AA2548" s="33"/>
      <c r="AB2548" s="31"/>
    </row>
    <row r="2549" spans="1:28" s="2" customFormat="1">
      <c r="A2549" s="27"/>
      <c r="B2549" s="31"/>
      <c r="D2549" s="1"/>
      <c r="J2549" s="29"/>
      <c r="K2549" s="39"/>
      <c r="L2549" s="35"/>
      <c r="M2549" s="81"/>
      <c r="N2549" s="82"/>
      <c r="O2549" s="83"/>
      <c r="P2549" s="84"/>
      <c r="Q2549" s="82"/>
      <c r="R2549" s="83"/>
      <c r="S2549" s="69"/>
      <c r="T2549" s="63"/>
      <c r="U2549" s="141"/>
      <c r="V2549" s="74"/>
      <c r="W2549" s="145"/>
      <c r="X2549" s="60"/>
      <c r="Y2549" s="31"/>
      <c r="AA2549" s="33"/>
      <c r="AB2549" s="31"/>
    </row>
    <row r="2550" spans="1:28" s="2" customFormat="1">
      <c r="A2550" s="27"/>
      <c r="B2550" s="31"/>
      <c r="D2550" s="1"/>
      <c r="J2550" s="29"/>
      <c r="K2550" s="39"/>
      <c r="L2550" s="35"/>
      <c r="M2550" s="81"/>
      <c r="N2550" s="82"/>
      <c r="O2550" s="83"/>
      <c r="P2550" s="84"/>
      <c r="Q2550" s="82"/>
      <c r="R2550" s="83"/>
      <c r="S2550" s="69"/>
      <c r="T2550" s="63"/>
      <c r="U2550" s="141"/>
      <c r="V2550" s="74"/>
      <c r="W2550" s="145"/>
      <c r="X2550" s="60"/>
      <c r="Y2550" s="31"/>
      <c r="AA2550" s="33"/>
      <c r="AB2550" s="31"/>
    </row>
    <row r="2551" spans="1:28" s="2" customFormat="1">
      <c r="A2551" s="27"/>
      <c r="B2551" s="31"/>
      <c r="D2551" s="1"/>
      <c r="J2551" s="29"/>
      <c r="K2551" s="39"/>
      <c r="L2551" s="35"/>
      <c r="M2551" s="81"/>
      <c r="N2551" s="82"/>
      <c r="O2551" s="83"/>
      <c r="P2551" s="84"/>
      <c r="Q2551" s="82"/>
      <c r="R2551" s="83"/>
      <c r="S2551" s="69"/>
      <c r="T2551" s="63"/>
      <c r="U2551" s="141"/>
      <c r="V2551" s="74"/>
      <c r="W2551" s="145"/>
      <c r="X2551" s="60"/>
      <c r="Y2551" s="31"/>
      <c r="AA2551" s="33"/>
      <c r="AB2551" s="31"/>
    </row>
    <row r="2552" spans="1:28" s="2" customFormat="1">
      <c r="A2552" s="27"/>
      <c r="B2552" s="31"/>
      <c r="D2552" s="1"/>
      <c r="J2552" s="29"/>
      <c r="K2552" s="39"/>
      <c r="L2552" s="35"/>
      <c r="M2552" s="81"/>
      <c r="N2552" s="82"/>
      <c r="O2552" s="83"/>
      <c r="P2552" s="84"/>
      <c r="Q2552" s="82"/>
      <c r="R2552" s="83"/>
      <c r="S2552" s="69"/>
      <c r="T2552" s="63"/>
      <c r="U2552" s="141"/>
      <c r="V2552" s="74"/>
      <c r="W2552" s="145"/>
      <c r="X2552" s="60"/>
      <c r="Y2552" s="31"/>
      <c r="AA2552" s="33"/>
      <c r="AB2552" s="31"/>
    </row>
    <row r="2553" spans="1:28" s="2" customFormat="1">
      <c r="A2553" s="27"/>
      <c r="B2553" s="31"/>
      <c r="D2553" s="1"/>
      <c r="J2553" s="29"/>
      <c r="K2553" s="39"/>
      <c r="L2553" s="35"/>
      <c r="M2553" s="81"/>
      <c r="N2553" s="82"/>
      <c r="O2553" s="83"/>
      <c r="P2553" s="84"/>
      <c r="Q2553" s="82"/>
      <c r="R2553" s="83"/>
      <c r="S2553" s="69"/>
      <c r="T2553" s="63"/>
      <c r="U2553" s="141"/>
      <c r="V2553" s="74"/>
      <c r="W2553" s="145"/>
      <c r="X2553" s="60"/>
      <c r="Y2553" s="31"/>
      <c r="AA2553" s="33"/>
      <c r="AB2553" s="31"/>
    </row>
    <row r="2554" spans="1:28" s="2" customFormat="1">
      <c r="A2554" s="27"/>
      <c r="B2554" s="31"/>
      <c r="D2554" s="1"/>
      <c r="J2554" s="29"/>
      <c r="K2554" s="39"/>
      <c r="L2554" s="35"/>
      <c r="M2554" s="81"/>
      <c r="N2554" s="82"/>
      <c r="O2554" s="83"/>
      <c r="P2554" s="84"/>
      <c r="Q2554" s="82"/>
      <c r="R2554" s="83"/>
      <c r="S2554" s="69"/>
      <c r="T2554" s="63"/>
      <c r="U2554" s="141"/>
      <c r="V2554" s="74"/>
      <c r="W2554" s="145"/>
      <c r="X2554" s="60"/>
      <c r="Y2554" s="31"/>
      <c r="AA2554" s="33"/>
      <c r="AB2554" s="31"/>
    </row>
    <row r="2555" spans="1:28" s="2" customFormat="1">
      <c r="A2555" s="27"/>
      <c r="B2555" s="31"/>
      <c r="D2555" s="1"/>
      <c r="J2555" s="29"/>
      <c r="K2555" s="39"/>
      <c r="L2555" s="35"/>
      <c r="M2555" s="81"/>
      <c r="N2555" s="82"/>
      <c r="O2555" s="83"/>
      <c r="P2555" s="84"/>
      <c r="Q2555" s="82"/>
      <c r="R2555" s="83"/>
      <c r="S2555" s="69"/>
      <c r="T2555" s="63"/>
      <c r="U2555" s="141"/>
      <c r="V2555" s="74"/>
      <c r="W2555" s="145"/>
      <c r="X2555" s="60"/>
      <c r="Y2555" s="31"/>
      <c r="AA2555" s="33"/>
      <c r="AB2555" s="31"/>
    </row>
    <row r="2556" spans="1:28" s="2" customFormat="1">
      <c r="A2556" s="27"/>
      <c r="B2556" s="31"/>
      <c r="D2556" s="1"/>
      <c r="J2556" s="29"/>
      <c r="K2556" s="39"/>
      <c r="L2556" s="35"/>
      <c r="M2556" s="81"/>
      <c r="N2556" s="82"/>
      <c r="O2556" s="83"/>
      <c r="P2556" s="84"/>
      <c r="Q2556" s="82"/>
      <c r="R2556" s="83"/>
      <c r="S2556" s="69"/>
      <c r="T2556" s="63"/>
      <c r="U2556" s="141"/>
      <c r="V2556" s="74"/>
      <c r="W2556" s="145"/>
      <c r="X2556" s="60"/>
      <c r="Y2556" s="31"/>
      <c r="AA2556" s="33"/>
      <c r="AB2556" s="31"/>
    </row>
    <row r="2557" spans="1:28" s="2" customFormat="1">
      <c r="A2557" s="27"/>
      <c r="B2557" s="31"/>
      <c r="D2557" s="1"/>
      <c r="J2557" s="29"/>
      <c r="K2557" s="39"/>
      <c r="L2557" s="35"/>
      <c r="M2557" s="81"/>
      <c r="N2557" s="82"/>
      <c r="O2557" s="83"/>
      <c r="P2557" s="84"/>
      <c r="Q2557" s="82"/>
      <c r="R2557" s="83"/>
      <c r="S2557" s="69"/>
      <c r="T2557" s="63"/>
      <c r="U2557" s="141"/>
      <c r="V2557" s="74"/>
      <c r="W2557" s="145"/>
      <c r="X2557" s="60"/>
      <c r="Y2557" s="31"/>
      <c r="AA2557" s="33"/>
      <c r="AB2557" s="31"/>
    </row>
    <row r="2558" spans="1:28" s="2" customFormat="1">
      <c r="A2558" s="27"/>
      <c r="B2558" s="31"/>
      <c r="D2558" s="1"/>
      <c r="J2558" s="29"/>
      <c r="K2558" s="39"/>
      <c r="L2558" s="35"/>
      <c r="M2558" s="81"/>
      <c r="N2558" s="82"/>
      <c r="O2558" s="83"/>
      <c r="P2558" s="84"/>
      <c r="Q2558" s="82"/>
      <c r="R2558" s="83"/>
      <c r="S2558" s="69"/>
      <c r="T2558" s="63"/>
      <c r="U2558" s="141"/>
      <c r="V2558" s="74"/>
      <c r="W2558" s="145"/>
      <c r="X2558" s="60"/>
      <c r="Y2558" s="31"/>
      <c r="AA2558" s="33"/>
      <c r="AB2558" s="31"/>
    </row>
    <row r="2559" spans="1:28" s="2" customFormat="1">
      <c r="A2559" s="27"/>
      <c r="B2559" s="31"/>
      <c r="D2559" s="1"/>
      <c r="J2559" s="29"/>
      <c r="K2559" s="39"/>
      <c r="L2559" s="35"/>
      <c r="M2559" s="81"/>
      <c r="N2559" s="82"/>
      <c r="O2559" s="83"/>
      <c r="P2559" s="84"/>
      <c r="Q2559" s="82"/>
      <c r="R2559" s="83"/>
      <c r="S2559" s="69"/>
      <c r="T2559" s="63"/>
      <c r="U2559" s="141"/>
      <c r="V2559" s="74"/>
      <c r="W2559" s="145"/>
      <c r="X2559" s="60"/>
      <c r="Y2559" s="31"/>
      <c r="AA2559" s="33"/>
      <c r="AB2559" s="31"/>
    </row>
    <row r="2560" spans="1:28" s="2" customFormat="1">
      <c r="A2560" s="27"/>
      <c r="B2560" s="31"/>
      <c r="D2560" s="1"/>
      <c r="J2560" s="29"/>
      <c r="K2560" s="39"/>
      <c r="L2560" s="35"/>
      <c r="M2560" s="81"/>
      <c r="N2560" s="82"/>
      <c r="O2560" s="83"/>
      <c r="P2560" s="84"/>
      <c r="Q2560" s="82"/>
      <c r="R2560" s="83"/>
      <c r="S2560" s="69"/>
      <c r="T2560" s="63"/>
      <c r="U2560" s="141"/>
      <c r="V2560" s="74"/>
      <c r="W2560" s="145"/>
      <c r="X2560" s="60"/>
      <c r="Y2560" s="31"/>
      <c r="AA2560" s="33"/>
      <c r="AB2560" s="31"/>
    </row>
    <row r="2561" spans="1:28" s="2" customFormat="1">
      <c r="A2561" s="27"/>
      <c r="B2561" s="31"/>
      <c r="D2561" s="1"/>
      <c r="J2561" s="29"/>
      <c r="K2561" s="39"/>
      <c r="L2561" s="35"/>
      <c r="M2561" s="81"/>
      <c r="N2561" s="82"/>
      <c r="O2561" s="83"/>
      <c r="P2561" s="84"/>
      <c r="Q2561" s="82"/>
      <c r="R2561" s="83"/>
      <c r="S2561" s="69"/>
      <c r="T2561" s="63"/>
      <c r="U2561" s="141"/>
      <c r="V2561" s="74"/>
      <c r="W2561" s="145"/>
      <c r="X2561" s="60"/>
      <c r="Y2561" s="31"/>
      <c r="AA2561" s="33"/>
      <c r="AB2561" s="31"/>
    </row>
    <row r="2562" spans="1:28" s="2" customFormat="1">
      <c r="A2562" s="27"/>
      <c r="B2562" s="31"/>
      <c r="D2562" s="1"/>
      <c r="J2562" s="29"/>
      <c r="K2562" s="39"/>
      <c r="L2562" s="35"/>
      <c r="M2562" s="81"/>
      <c r="N2562" s="82"/>
      <c r="O2562" s="83"/>
      <c r="P2562" s="84"/>
      <c r="Q2562" s="82"/>
      <c r="R2562" s="83"/>
      <c r="S2562" s="69"/>
      <c r="T2562" s="63"/>
      <c r="U2562" s="141"/>
      <c r="V2562" s="74"/>
      <c r="W2562" s="145"/>
      <c r="X2562" s="60"/>
      <c r="Y2562" s="31"/>
      <c r="AA2562" s="33"/>
      <c r="AB2562" s="31"/>
    </row>
    <row r="2563" spans="1:28" s="2" customFormat="1">
      <c r="A2563" s="27"/>
      <c r="B2563" s="31"/>
      <c r="D2563" s="1"/>
      <c r="J2563" s="29"/>
      <c r="K2563" s="39"/>
      <c r="L2563" s="35"/>
      <c r="M2563" s="81"/>
      <c r="N2563" s="82"/>
      <c r="O2563" s="83"/>
      <c r="P2563" s="84"/>
      <c r="Q2563" s="82"/>
      <c r="R2563" s="83"/>
      <c r="S2563" s="69"/>
      <c r="T2563" s="63"/>
      <c r="U2563" s="141"/>
      <c r="V2563" s="74"/>
      <c r="W2563" s="145"/>
      <c r="X2563" s="60"/>
      <c r="Y2563" s="31"/>
      <c r="AA2563" s="33"/>
      <c r="AB2563" s="31"/>
    </row>
    <row r="2564" spans="1:28" s="2" customFormat="1">
      <c r="A2564" s="27"/>
      <c r="B2564" s="31"/>
      <c r="D2564" s="1"/>
      <c r="J2564" s="29"/>
      <c r="K2564" s="39"/>
      <c r="L2564" s="35"/>
      <c r="M2564" s="81"/>
      <c r="N2564" s="82"/>
      <c r="O2564" s="83"/>
      <c r="P2564" s="84"/>
      <c r="Q2564" s="82"/>
      <c r="R2564" s="83"/>
      <c r="S2564" s="69"/>
      <c r="T2564" s="63"/>
      <c r="U2564" s="141"/>
      <c r="V2564" s="74"/>
      <c r="W2564" s="145"/>
      <c r="X2564" s="60"/>
      <c r="Y2564" s="31"/>
      <c r="AA2564" s="33"/>
      <c r="AB2564" s="31"/>
    </row>
    <row r="2565" spans="1:28" s="2" customFormat="1">
      <c r="A2565" s="27"/>
      <c r="B2565" s="31"/>
      <c r="D2565" s="1"/>
      <c r="J2565" s="29"/>
      <c r="K2565" s="39"/>
      <c r="L2565" s="35"/>
      <c r="M2565" s="81"/>
      <c r="N2565" s="82"/>
      <c r="O2565" s="83"/>
      <c r="P2565" s="84"/>
      <c r="Q2565" s="82"/>
      <c r="R2565" s="83"/>
      <c r="S2565" s="69"/>
      <c r="T2565" s="63"/>
      <c r="U2565" s="141"/>
      <c r="V2565" s="74"/>
      <c r="W2565" s="145"/>
      <c r="X2565" s="60"/>
      <c r="Y2565" s="31"/>
      <c r="AA2565" s="33"/>
      <c r="AB2565" s="31"/>
    </row>
    <row r="2566" spans="1:28" s="2" customFormat="1">
      <c r="A2566" s="27"/>
      <c r="B2566" s="31"/>
      <c r="D2566" s="1"/>
      <c r="J2566" s="29"/>
      <c r="K2566" s="39"/>
      <c r="L2566" s="35"/>
      <c r="M2566" s="81"/>
      <c r="N2566" s="82"/>
      <c r="O2566" s="83"/>
      <c r="P2566" s="84"/>
      <c r="Q2566" s="82"/>
      <c r="R2566" s="83"/>
      <c r="S2566" s="69"/>
      <c r="T2566" s="63"/>
      <c r="U2566" s="141"/>
      <c r="V2566" s="74"/>
      <c r="W2566" s="145"/>
      <c r="X2566" s="60"/>
      <c r="Y2566" s="31"/>
      <c r="AA2566" s="33"/>
      <c r="AB2566" s="31"/>
    </row>
    <row r="2567" spans="1:28" s="2" customFormat="1">
      <c r="A2567" s="27"/>
      <c r="B2567" s="31"/>
      <c r="D2567" s="1"/>
      <c r="J2567" s="29"/>
      <c r="K2567" s="39"/>
      <c r="L2567" s="35"/>
      <c r="M2567" s="81"/>
      <c r="N2567" s="82"/>
      <c r="O2567" s="83"/>
      <c r="P2567" s="84"/>
      <c r="Q2567" s="82"/>
      <c r="R2567" s="83"/>
      <c r="S2567" s="69"/>
      <c r="T2567" s="63"/>
      <c r="U2567" s="141"/>
      <c r="V2567" s="74"/>
      <c r="W2567" s="145"/>
      <c r="X2567" s="60"/>
      <c r="Y2567" s="31"/>
      <c r="AA2567" s="33"/>
      <c r="AB2567" s="31"/>
    </row>
    <row r="2568" spans="1:28" s="2" customFormat="1">
      <c r="A2568" s="27"/>
      <c r="B2568" s="31"/>
      <c r="D2568" s="1"/>
      <c r="J2568" s="29"/>
      <c r="K2568" s="39"/>
      <c r="L2568" s="35"/>
      <c r="M2568" s="81"/>
      <c r="N2568" s="82"/>
      <c r="O2568" s="83"/>
      <c r="P2568" s="84"/>
      <c r="Q2568" s="82"/>
      <c r="R2568" s="83"/>
      <c r="S2568" s="69"/>
      <c r="T2568" s="63"/>
      <c r="U2568" s="141"/>
      <c r="V2568" s="74"/>
      <c r="W2568" s="145"/>
      <c r="X2568" s="60"/>
      <c r="Y2568" s="31"/>
      <c r="AA2568" s="33"/>
      <c r="AB2568" s="31"/>
    </row>
    <row r="2569" spans="1:28" s="2" customFormat="1">
      <c r="A2569" s="27"/>
      <c r="B2569" s="31"/>
      <c r="D2569" s="1"/>
      <c r="J2569" s="29"/>
      <c r="K2569" s="39"/>
      <c r="L2569" s="35"/>
      <c r="M2569" s="81"/>
      <c r="N2569" s="82"/>
      <c r="O2569" s="83"/>
      <c r="P2569" s="84"/>
      <c r="Q2569" s="82"/>
      <c r="R2569" s="83"/>
      <c r="S2569" s="69"/>
      <c r="T2569" s="63"/>
      <c r="U2569" s="141"/>
      <c r="V2569" s="74"/>
      <c r="W2569" s="145"/>
      <c r="X2569" s="60"/>
      <c r="Y2569" s="31"/>
      <c r="AA2569" s="33"/>
      <c r="AB2569" s="31"/>
    </row>
    <row r="2570" spans="1:28" s="2" customFormat="1">
      <c r="A2570" s="27"/>
      <c r="B2570" s="31"/>
      <c r="D2570" s="1"/>
      <c r="J2570" s="29"/>
      <c r="K2570" s="39"/>
      <c r="L2570" s="35"/>
      <c r="M2570" s="81"/>
      <c r="N2570" s="82"/>
      <c r="O2570" s="83"/>
      <c r="P2570" s="84"/>
      <c r="Q2570" s="82"/>
      <c r="R2570" s="83"/>
      <c r="S2570" s="69"/>
      <c r="T2570" s="63"/>
      <c r="U2570" s="141"/>
      <c r="V2570" s="74"/>
      <c r="W2570" s="145"/>
      <c r="X2570" s="60"/>
      <c r="Y2570" s="31"/>
      <c r="AA2570" s="33"/>
      <c r="AB2570" s="31"/>
    </row>
    <row r="2571" spans="1:28" s="2" customFormat="1">
      <c r="A2571" s="27"/>
      <c r="B2571" s="31"/>
      <c r="D2571" s="1"/>
      <c r="J2571" s="29"/>
      <c r="K2571" s="39"/>
      <c r="L2571" s="35"/>
      <c r="M2571" s="81"/>
      <c r="N2571" s="82"/>
      <c r="O2571" s="83"/>
      <c r="P2571" s="84"/>
      <c r="Q2571" s="82"/>
      <c r="R2571" s="83"/>
      <c r="S2571" s="69"/>
      <c r="T2571" s="63"/>
      <c r="U2571" s="141"/>
      <c r="V2571" s="74"/>
      <c r="W2571" s="145"/>
      <c r="X2571" s="60"/>
      <c r="Y2571" s="31"/>
      <c r="AA2571" s="33"/>
      <c r="AB2571" s="31"/>
    </row>
    <row r="2572" spans="1:28" s="2" customFormat="1">
      <c r="A2572" s="27"/>
      <c r="B2572" s="31"/>
      <c r="D2572" s="1"/>
      <c r="J2572" s="29"/>
      <c r="K2572" s="39"/>
      <c r="L2572" s="35"/>
      <c r="M2572" s="81"/>
      <c r="N2572" s="82"/>
      <c r="O2572" s="83"/>
      <c r="P2572" s="84"/>
      <c r="Q2572" s="82"/>
      <c r="R2572" s="83"/>
      <c r="S2572" s="69"/>
      <c r="T2572" s="63"/>
      <c r="U2572" s="141"/>
      <c r="V2572" s="74"/>
      <c r="W2572" s="145"/>
      <c r="X2572" s="60"/>
      <c r="Y2572" s="31"/>
      <c r="AA2572" s="33"/>
      <c r="AB2572" s="31"/>
    </row>
    <row r="2573" spans="1:28" s="2" customFormat="1">
      <c r="A2573" s="27"/>
      <c r="B2573" s="31"/>
      <c r="D2573" s="1"/>
      <c r="J2573" s="29"/>
      <c r="K2573" s="39"/>
      <c r="L2573" s="35"/>
      <c r="M2573" s="81"/>
      <c r="N2573" s="82"/>
      <c r="O2573" s="83"/>
      <c r="P2573" s="84"/>
      <c r="Q2573" s="82"/>
      <c r="R2573" s="83"/>
      <c r="S2573" s="69"/>
      <c r="T2573" s="63"/>
      <c r="U2573" s="141"/>
      <c r="V2573" s="74"/>
      <c r="W2573" s="145"/>
      <c r="X2573" s="60"/>
      <c r="Y2573" s="31"/>
      <c r="AA2573" s="33"/>
      <c r="AB2573" s="31"/>
    </row>
    <row r="2574" spans="1:28" s="2" customFormat="1">
      <c r="A2574" s="27"/>
      <c r="B2574" s="31"/>
      <c r="D2574" s="1"/>
      <c r="J2574" s="29"/>
      <c r="K2574" s="39"/>
      <c r="L2574" s="35"/>
      <c r="M2574" s="81"/>
      <c r="N2574" s="82"/>
      <c r="O2574" s="83"/>
      <c r="P2574" s="84"/>
      <c r="Q2574" s="82"/>
      <c r="R2574" s="83"/>
      <c r="S2574" s="69"/>
      <c r="T2574" s="63"/>
      <c r="U2574" s="141"/>
      <c r="V2574" s="74"/>
      <c r="W2574" s="145"/>
      <c r="X2574" s="60"/>
      <c r="Y2574" s="31"/>
      <c r="AA2574" s="33"/>
      <c r="AB2574" s="31"/>
    </row>
    <row r="2575" spans="1:28" s="2" customFormat="1">
      <c r="A2575" s="27"/>
      <c r="B2575" s="31"/>
      <c r="D2575" s="1"/>
      <c r="J2575" s="29"/>
      <c r="K2575" s="39"/>
      <c r="L2575" s="35"/>
      <c r="M2575" s="81"/>
      <c r="N2575" s="82"/>
      <c r="O2575" s="83"/>
      <c r="P2575" s="84"/>
      <c r="Q2575" s="82"/>
      <c r="R2575" s="83"/>
      <c r="S2575" s="69"/>
      <c r="T2575" s="63"/>
      <c r="U2575" s="141"/>
      <c r="V2575" s="74"/>
      <c r="W2575" s="145"/>
      <c r="X2575" s="60"/>
      <c r="Y2575" s="31"/>
      <c r="AA2575" s="33"/>
      <c r="AB2575" s="31"/>
    </row>
    <row r="2576" spans="1:28" s="2" customFormat="1">
      <c r="A2576" s="27"/>
      <c r="B2576" s="31"/>
      <c r="D2576" s="1"/>
      <c r="J2576" s="29"/>
      <c r="K2576" s="39"/>
      <c r="L2576" s="35"/>
      <c r="M2576" s="81"/>
      <c r="N2576" s="82"/>
      <c r="O2576" s="83"/>
      <c r="P2576" s="84"/>
      <c r="Q2576" s="82"/>
      <c r="R2576" s="83"/>
      <c r="S2576" s="69"/>
      <c r="T2576" s="63"/>
      <c r="U2576" s="141"/>
      <c r="V2576" s="74"/>
      <c r="W2576" s="145"/>
      <c r="X2576" s="60"/>
      <c r="Y2576" s="31"/>
      <c r="AA2576" s="33"/>
      <c r="AB2576" s="31"/>
    </row>
    <row r="2577" spans="1:28" s="2" customFormat="1">
      <c r="A2577" s="27"/>
      <c r="B2577" s="31"/>
      <c r="D2577" s="1"/>
      <c r="J2577" s="29"/>
      <c r="K2577" s="39"/>
      <c r="L2577" s="35"/>
      <c r="M2577" s="81"/>
      <c r="N2577" s="82"/>
      <c r="O2577" s="83"/>
      <c r="P2577" s="84"/>
      <c r="Q2577" s="82"/>
      <c r="R2577" s="83"/>
      <c r="S2577" s="69"/>
      <c r="T2577" s="63"/>
      <c r="U2577" s="141"/>
      <c r="V2577" s="74"/>
      <c r="W2577" s="145"/>
      <c r="X2577" s="60"/>
      <c r="Y2577" s="31"/>
      <c r="AA2577" s="33"/>
      <c r="AB2577" s="31"/>
    </row>
    <row r="2578" spans="1:28" s="2" customFormat="1">
      <c r="A2578" s="27"/>
      <c r="B2578" s="31"/>
      <c r="D2578" s="1"/>
      <c r="J2578" s="29"/>
      <c r="K2578" s="39"/>
      <c r="L2578" s="35"/>
      <c r="M2578" s="81"/>
      <c r="N2578" s="82"/>
      <c r="O2578" s="83"/>
      <c r="P2578" s="84"/>
      <c r="Q2578" s="82"/>
      <c r="R2578" s="83"/>
      <c r="S2578" s="69"/>
      <c r="T2578" s="63"/>
      <c r="U2578" s="141"/>
      <c r="V2578" s="74"/>
      <c r="W2578" s="145"/>
      <c r="X2578" s="60"/>
      <c r="Y2578" s="31"/>
      <c r="AA2578" s="33"/>
      <c r="AB2578" s="31"/>
    </row>
    <row r="2579" spans="1:28" s="2" customFormat="1">
      <c r="A2579" s="27"/>
      <c r="B2579" s="31"/>
      <c r="D2579" s="1"/>
      <c r="J2579" s="29"/>
      <c r="K2579" s="39"/>
      <c r="L2579" s="35"/>
      <c r="M2579" s="81"/>
      <c r="N2579" s="82"/>
      <c r="O2579" s="83"/>
      <c r="P2579" s="84"/>
      <c r="Q2579" s="82"/>
      <c r="R2579" s="83"/>
      <c r="S2579" s="69"/>
      <c r="T2579" s="63"/>
      <c r="U2579" s="141"/>
      <c r="V2579" s="74"/>
      <c r="W2579" s="145"/>
      <c r="X2579" s="60"/>
      <c r="Y2579" s="31"/>
      <c r="AA2579" s="33"/>
      <c r="AB2579" s="31"/>
    </row>
    <row r="2580" spans="1:28" s="2" customFormat="1">
      <c r="A2580" s="27"/>
      <c r="B2580" s="31"/>
      <c r="D2580" s="1"/>
      <c r="J2580" s="29"/>
      <c r="K2580" s="39"/>
      <c r="L2580" s="35"/>
      <c r="M2580" s="81"/>
      <c r="N2580" s="82"/>
      <c r="O2580" s="83"/>
      <c r="P2580" s="84"/>
      <c r="Q2580" s="82"/>
      <c r="R2580" s="83"/>
      <c r="S2580" s="69"/>
      <c r="T2580" s="63"/>
      <c r="U2580" s="141"/>
      <c r="V2580" s="74"/>
      <c r="W2580" s="145"/>
      <c r="X2580" s="60"/>
      <c r="Y2580" s="31"/>
      <c r="AA2580" s="33"/>
      <c r="AB2580" s="31"/>
    </row>
    <row r="2581" spans="1:28" s="2" customFormat="1">
      <c r="A2581" s="27"/>
      <c r="B2581" s="31"/>
      <c r="D2581" s="1"/>
      <c r="J2581" s="29"/>
      <c r="K2581" s="39"/>
      <c r="L2581" s="35"/>
      <c r="M2581" s="81"/>
      <c r="N2581" s="82"/>
      <c r="O2581" s="83"/>
      <c r="P2581" s="84"/>
      <c r="Q2581" s="82"/>
      <c r="R2581" s="83"/>
      <c r="S2581" s="69"/>
      <c r="T2581" s="63"/>
      <c r="U2581" s="141"/>
      <c r="V2581" s="74"/>
      <c r="W2581" s="145"/>
      <c r="X2581" s="60"/>
      <c r="Y2581" s="31"/>
      <c r="AA2581" s="33"/>
      <c r="AB2581" s="31"/>
    </row>
    <row r="2582" spans="1:28" s="2" customFormat="1">
      <c r="A2582" s="27"/>
      <c r="B2582" s="31"/>
      <c r="D2582" s="1"/>
      <c r="J2582" s="29"/>
      <c r="K2582" s="39"/>
      <c r="L2582" s="35"/>
      <c r="M2582" s="81"/>
      <c r="N2582" s="82"/>
      <c r="O2582" s="83"/>
      <c r="P2582" s="84"/>
      <c r="Q2582" s="82"/>
      <c r="R2582" s="83"/>
      <c r="S2582" s="69"/>
      <c r="T2582" s="63"/>
      <c r="U2582" s="141"/>
      <c r="V2582" s="74"/>
      <c r="W2582" s="145"/>
      <c r="X2582" s="60"/>
      <c r="Y2582" s="31"/>
      <c r="AA2582" s="33"/>
      <c r="AB2582" s="31"/>
    </row>
    <row r="2583" spans="1:28" s="2" customFormat="1">
      <c r="A2583" s="27"/>
      <c r="B2583" s="31"/>
      <c r="D2583" s="1"/>
      <c r="J2583" s="29"/>
      <c r="K2583" s="39"/>
      <c r="L2583" s="35"/>
      <c r="M2583" s="81"/>
      <c r="N2583" s="82"/>
      <c r="O2583" s="83"/>
      <c r="P2583" s="84"/>
      <c r="Q2583" s="82"/>
      <c r="R2583" s="83"/>
      <c r="S2583" s="69"/>
      <c r="T2583" s="63"/>
      <c r="U2583" s="141"/>
      <c r="V2583" s="74"/>
      <c r="W2583" s="145"/>
      <c r="X2583" s="60"/>
      <c r="Y2583" s="31"/>
      <c r="AA2583" s="33"/>
      <c r="AB2583" s="31"/>
    </row>
    <row r="2584" spans="1:28" s="2" customFormat="1">
      <c r="A2584" s="27"/>
      <c r="B2584" s="31"/>
      <c r="D2584" s="1"/>
      <c r="J2584" s="29"/>
      <c r="K2584" s="39"/>
      <c r="L2584" s="35"/>
      <c r="M2584" s="81"/>
      <c r="N2584" s="82"/>
      <c r="O2584" s="83"/>
      <c r="P2584" s="84"/>
      <c r="Q2584" s="82"/>
      <c r="R2584" s="83"/>
      <c r="S2584" s="69"/>
      <c r="T2584" s="63"/>
      <c r="U2584" s="141"/>
      <c r="V2584" s="74"/>
      <c r="W2584" s="145"/>
      <c r="X2584" s="60"/>
      <c r="Y2584" s="31"/>
      <c r="AA2584" s="33"/>
      <c r="AB2584" s="31"/>
    </row>
    <row r="2585" spans="1:28" s="2" customFormat="1">
      <c r="A2585" s="27"/>
      <c r="B2585" s="31"/>
      <c r="D2585" s="1"/>
      <c r="J2585" s="29"/>
      <c r="K2585" s="39"/>
      <c r="L2585" s="35"/>
      <c r="M2585" s="81"/>
      <c r="N2585" s="82"/>
      <c r="O2585" s="83"/>
      <c r="P2585" s="84"/>
      <c r="Q2585" s="82"/>
      <c r="R2585" s="83"/>
      <c r="S2585" s="69"/>
      <c r="T2585" s="63"/>
      <c r="U2585" s="141"/>
      <c r="V2585" s="74"/>
      <c r="W2585" s="145"/>
      <c r="X2585" s="60"/>
      <c r="Y2585" s="31"/>
      <c r="AA2585" s="33"/>
      <c r="AB2585" s="31"/>
    </row>
    <row r="2586" spans="1:28" s="2" customFormat="1">
      <c r="A2586" s="27"/>
      <c r="B2586" s="31"/>
      <c r="D2586" s="1"/>
      <c r="J2586" s="29"/>
      <c r="K2586" s="39"/>
      <c r="L2586" s="35"/>
      <c r="M2586" s="81"/>
      <c r="N2586" s="82"/>
      <c r="O2586" s="83"/>
      <c r="P2586" s="84"/>
      <c r="Q2586" s="82"/>
      <c r="R2586" s="83"/>
      <c r="S2586" s="69"/>
      <c r="T2586" s="63"/>
      <c r="U2586" s="141"/>
      <c r="V2586" s="74"/>
      <c r="W2586" s="145"/>
      <c r="X2586" s="60"/>
      <c r="Y2586" s="31"/>
      <c r="AA2586" s="33"/>
      <c r="AB2586" s="31"/>
    </row>
    <row r="2587" spans="1:28" s="2" customFormat="1">
      <c r="A2587" s="27"/>
      <c r="B2587" s="31"/>
      <c r="D2587" s="1"/>
      <c r="J2587" s="29"/>
      <c r="K2587" s="39"/>
      <c r="L2587" s="35"/>
      <c r="M2587" s="81"/>
      <c r="N2587" s="82"/>
      <c r="O2587" s="83"/>
      <c r="P2587" s="84"/>
      <c r="Q2587" s="82"/>
      <c r="R2587" s="83"/>
      <c r="S2587" s="69"/>
      <c r="T2587" s="63"/>
      <c r="U2587" s="141"/>
      <c r="V2587" s="74"/>
      <c r="W2587" s="145"/>
      <c r="X2587" s="60"/>
      <c r="Y2587" s="31"/>
      <c r="AA2587" s="33"/>
      <c r="AB2587" s="31"/>
    </row>
    <row r="2588" spans="1:28" s="2" customFormat="1">
      <c r="A2588" s="27"/>
      <c r="B2588" s="31"/>
      <c r="D2588" s="1"/>
      <c r="J2588" s="29"/>
      <c r="K2588" s="39"/>
      <c r="L2588" s="35"/>
      <c r="M2588" s="81"/>
      <c r="N2588" s="82"/>
      <c r="O2588" s="83"/>
      <c r="P2588" s="84"/>
      <c r="Q2588" s="82"/>
      <c r="R2588" s="83"/>
      <c r="S2588" s="69"/>
      <c r="T2588" s="63"/>
      <c r="U2588" s="141"/>
      <c r="V2588" s="74"/>
      <c r="W2588" s="145"/>
      <c r="X2588" s="60"/>
      <c r="Y2588" s="31"/>
      <c r="AA2588" s="33"/>
      <c r="AB2588" s="31"/>
    </row>
    <row r="2589" spans="1:28" s="2" customFormat="1">
      <c r="A2589" s="27"/>
      <c r="B2589" s="31"/>
      <c r="D2589" s="1"/>
      <c r="J2589" s="29"/>
      <c r="K2589" s="39"/>
      <c r="L2589" s="35"/>
      <c r="M2589" s="81"/>
      <c r="N2589" s="82"/>
      <c r="O2589" s="83"/>
      <c r="P2589" s="84"/>
      <c r="Q2589" s="82"/>
      <c r="R2589" s="83"/>
      <c r="S2589" s="69"/>
      <c r="T2589" s="63"/>
      <c r="U2589" s="141"/>
      <c r="V2589" s="74"/>
      <c r="W2589" s="145"/>
      <c r="X2589" s="60"/>
      <c r="Y2589" s="31"/>
      <c r="AA2589" s="33"/>
      <c r="AB2589" s="31"/>
    </row>
    <row r="2590" spans="1:28" s="2" customFormat="1">
      <c r="A2590" s="27"/>
      <c r="B2590" s="31"/>
      <c r="D2590" s="1"/>
      <c r="J2590" s="29"/>
      <c r="K2590" s="39"/>
      <c r="L2590" s="35"/>
      <c r="M2590" s="81"/>
      <c r="N2590" s="82"/>
      <c r="O2590" s="83"/>
      <c r="P2590" s="84"/>
      <c r="Q2590" s="82"/>
      <c r="R2590" s="83"/>
      <c r="S2590" s="69"/>
      <c r="T2590" s="63"/>
      <c r="U2590" s="141"/>
      <c r="V2590" s="74"/>
      <c r="W2590" s="145"/>
      <c r="X2590" s="60"/>
      <c r="Y2590" s="31"/>
      <c r="AA2590" s="33"/>
      <c r="AB2590" s="31"/>
    </row>
    <row r="2591" spans="1:28" s="2" customFormat="1">
      <c r="A2591" s="27"/>
      <c r="B2591" s="31"/>
      <c r="D2591" s="1"/>
      <c r="J2591" s="29"/>
      <c r="K2591" s="39"/>
      <c r="L2591" s="35"/>
      <c r="M2591" s="81"/>
      <c r="N2591" s="82"/>
      <c r="O2591" s="83"/>
      <c r="P2591" s="84"/>
      <c r="Q2591" s="82"/>
      <c r="R2591" s="83"/>
      <c r="S2591" s="69"/>
      <c r="T2591" s="63"/>
      <c r="U2591" s="141"/>
      <c r="V2591" s="74"/>
      <c r="W2591" s="145"/>
      <c r="X2591" s="60"/>
      <c r="Y2591" s="31"/>
      <c r="AA2591" s="33"/>
      <c r="AB2591" s="31"/>
    </row>
    <row r="2592" spans="1:28" s="2" customFormat="1">
      <c r="A2592" s="27"/>
      <c r="B2592" s="31"/>
      <c r="D2592" s="1"/>
      <c r="J2592" s="29"/>
      <c r="K2592" s="39"/>
      <c r="L2592" s="35"/>
      <c r="M2592" s="81"/>
      <c r="N2592" s="82"/>
      <c r="O2592" s="83"/>
      <c r="P2592" s="84"/>
      <c r="Q2592" s="82"/>
      <c r="R2592" s="83"/>
      <c r="S2592" s="69"/>
      <c r="T2592" s="63"/>
      <c r="U2592" s="141"/>
      <c r="V2592" s="74"/>
      <c r="W2592" s="145"/>
      <c r="X2592" s="60"/>
      <c r="Y2592" s="31"/>
      <c r="AA2592" s="33"/>
      <c r="AB2592" s="31"/>
    </row>
    <row r="2593" spans="1:28" s="2" customFormat="1">
      <c r="A2593" s="27"/>
      <c r="B2593" s="31"/>
      <c r="D2593" s="1"/>
      <c r="J2593" s="29"/>
      <c r="K2593" s="39"/>
      <c r="L2593" s="35"/>
      <c r="M2593" s="81"/>
      <c r="N2593" s="82"/>
      <c r="O2593" s="83"/>
      <c r="P2593" s="84"/>
      <c r="Q2593" s="82"/>
      <c r="R2593" s="83"/>
      <c r="S2593" s="69"/>
      <c r="T2593" s="63"/>
      <c r="U2593" s="141"/>
      <c r="V2593" s="74"/>
      <c r="W2593" s="145"/>
      <c r="X2593" s="60"/>
      <c r="Y2593" s="31"/>
      <c r="AA2593" s="33"/>
      <c r="AB2593" s="31"/>
    </row>
    <row r="2594" spans="1:28" s="2" customFormat="1">
      <c r="A2594" s="27"/>
      <c r="B2594" s="31"/>
      <c r="D2594" s="1"/>
      <c r="J2594" s="29"/>
      <c r="K2594" s="39"/>
      <c r="L2594" s="35"/>
      <c r="M2594" s="81"/>
      <c r="N2594" s="82"/>
      <c r="O2594" s="83"/>
      <c r="P2594" s="84"/>
      <c r="Q2594" s="82"/>
      <c r="R2594" s="83"/>
      <c r="S2594" s="69"/>
      <c r="T2594" s="63"/>
      <c r="U2594" s="141"/>
      <c r="V2594" s="74"/>
      <c r="W2594" s="145"/>
      <c r="X2594" s="60"/>
      <c r="Y2594" s="31"/>
      <c r="AA2594" s="33"/>
      <c r="AB2594" s="31"/>
    </row>
    <row r="2595" spans="1:28" s="2" customFormat="1">
      <c r="A2595" s="27"/>
      <c r="B2595" s="31"/>
      <c r="D2595" s="1"/>
      <c r="J2595" s="29"/>
      <c r="K2595" s="39"/>
      <c r="L2595" s="35"/>
      <c r="M2595" s="81"/>
      <c r="N2595" s="82"/>
      <c r="O2595" s="83"/>
      <c r="P2595" s="84"/>
      <c r="Q2595" s="82"/>
      <c r="R2595" s="83"/>
      <c r="S2595" s="69"/>
      <c r="T2595" s="63"/>
      <c r="U2595" s="141"/>
      <c r="V2595" s="74"/>
      <c r="W2595" s="145"/>
      <c r="X2595" s="60"/>
      <c r="Y2595" s="31"/>
      <c r="AA2595" s="33"/>
      <c r="AB2595" s="31"/>
    </row>
    <row r="2596" spans="1:28" s="2" customFormat="1">
      <c r="A2596" s="27"/>
      <c r="B2596" s="31"/>
      <c r="D2596" s="1"/>
      <c r="J2596" s="29"/>
      <c r="K2596" s="39"/>
      <c r="L2596" s="35"/>
      <c r="M2596" s="81"/>
      <c r="N2596" s="82"/>
      <c r="O2596" s="83"/>
      <c r="P2596" s="84"/>
      <c r="Q2596" s="82"/>
      <c r="R2596" s="83"/>
      <c r="S2596" s="69"/>
      <c r="T2596" s="63"/>
      <c r="U2596" s="141"/>
      <c r="V2596" s="74"/>
      <c r="W2596" s="145"/>
      <c r="X2596" s="60"/>
      <c r="Y2596" s="31"/>
      <c r="AA2596" s="33"/>
      <c r="AB2596" s="31"/>
    </row>
    <row r="2597" spans="1:28" s="2" customFormat="1">
      <c r="A2597" s="27"/>
      <c r="B2597" s="31"/>
      <c r="D2597" s="1"/>
      <c r="J2597" s="29"/>
      <c r="K2597" s="39"/>
      <c r="L2597" s="35"/>
      <c r="M2597" s="81"/>
      <c r="N2597" s="82"/>
      <c r="O2597" s="83"/>
      <c r="P2597" s="84"/>
      <c r="Q2597" s="82"/>
      <c r="R2597" s="83"/>
      <c r="S2597" s="69"/>
      <c r="T2597" s="63"/>
      <c r="U2597" s="141"/>
      <c r="V2597" s="74"/>
      <c r="W2597" s="145"/>
      <c r="X2597" s="60"/>
      <c r="Y2597" s="31"/>
      <c r="AA2597" s="33"/>
      <c r="AB2597" s="31"/>
    </row>
    <row r="2598" spans="1:28" s="2" customFormat="1">
      <c r="A2598" s="27"/>
      <c r="B2598" s="31"/>
      <c r="D2598" s="1"/>
      <c r="J2598" s="29"/>
      <c r="K2598" s="39"/>
      <c r="L2598" s="35"/>
      <c r="M2598" s="81"/>
      <c r="N2598" s="82"/>
      <c r="O2598" s="83"/>
      <c r="P2598" s="84"/>
      <c r="Q2598" s="82"/>
      <c r="R2598" s="83"/>
      <c r="S2598" s="69"/>
      <c r="T2598" s="63"/>
      <c r="U2598" s="141"/>
      <c r="V2598" s="74"/>
      <c r="W2598" s="145"/>
      <c r="X2598" s="60"/>
      <c r="Y2598" s="31"/>
      <c r="AA2598" s="33"/>
      <c r="AB2598" s="31"/>
    </row>
    <row r="2599" spans="1:28" s="2" customFormat="1">
      <c r="A2599" s="27"/>
      <c r="B2599" s="31"/>
      <c r="D2599" s="1"/>
      <c r="J2599" s="29"/>
      <c r="K2599" s="39"/>
      <c r="L2599" s="35"/>
      <c r="M2599" s="81"/>
      <c r="N2599" s="82"/>
      <c r="O2599" s="83"/>
      <c r="P2599" s="84"/>
      <c r="Q2599" s="82"/>
      <c r="R2599" s="83"/>
      <c r="S2599" s="69"/>
      <c r="T2599" s="63"/>
      <c r="U2599" s="141"/>
      <c r="V2599" s="74"/>
      <c r="W2599" s="145"/>
      <c r="X2599" s="60"/>
      <c r="Y2599" s="31"/>
      <c r="AA2599" s="33"/>
      <c r="AB2599" s="31"/>
    </row>
    <row r="2600" spans="1:28" s="2" customFormat="1">
      <c r="A2600" s="27"/>
      <c r="B2600" s="31"/>
      <c r="D2600" s="1"/>
      <c r="J2600" s="29"/>
      <c r="K2600" s="39"/>
      <c r="L2600" s="35"/>
      <c r="M2600" s="81"/>
      <c r="N2600" s="82"/>
      <c r="O2600" s="83"/>
      <c r="P2600" s="84"/>
      <c r="Q2600" s="82"/>
      <c r="R2600" s="83"/>
      <c r="S2600" s="69"/>
      <c r="T2600" s="63"/>
      <c r="U2600" s="141"/>
      <c r="V2600" s="74"/>
      <c r="W2600" s="145"/>
      <c r="X2600" s="60"/>
      <c r="Y2600" s="31"/>
      <c r="AA2600" s="33"/>
      <c r="AB2600" s="31"/>
    </row>
    <row r="2601" spans="1:28" s="2" customFormat="1">
      <c r="A2601" s="27"/>
      <c r="B2601" s="31"/>
      <c r="D2601" s="1"/>
      <c r="J2601" s="29"/>
      <c r="K2601" s="39"/>
      <c r="L2601" s="35"/>
      <c r="M2601" s="81"/>
      <c r="N2601" s="82"/>
      <c r="O2601" s="83"/>
      <c r="P2601" s="84"/>
      <c r="Q2601" s="82"/>
      <c r="R2601" s="83"/>
      <c r="S2601" s="69"/>
      <c r="T2601" s="63"/>
      <c r="U2601" s="141"/>
      <c r="V2601" s="74"/>
      <c r="W2601" s="145"/>
      <c r="X2601" s="60"/>
      <c r="Y2601" s="31"/>
      <c r="AA2601" s="33"/>
      <c r="AB2601" s="31"/>
    </row>
    <row r="2602" spans="1:28" s="2" customFormat="1">
      <c r="A2602" s="27"/>
      <c r="B2602" s="31"/>
      <c r="D2602" s="1"/>
      <c r="J2602" s="29"/>
      <c r="K2602" s="39"/>
      <c r="L2602" s="35"/>
      <c r="M2602" s="81"/>
      <c r="N2602" s="82"/>
      <c r="O2602" s="83"/>
      <c r="P2602" s="84"/>
      <c r="Q2602" s="82"/>
      <c r="R2602" s="83"/>
      <c r="S2602" s="69"/>
      <c r="T2602" s="63"/>
      <c r="U2602" s="141"/>
      <c r="V2602" s="74"/>
      <c r="W2602" s="145"/>
      <c r="X2602" s="60"/>
      <c r="Y2602" s="31"/>
      <c r="AA2602" s="33"/>
      <c r="AB2602" s="31"/>
    </row>
    <row r="2603" spans="1:28" s="2" customFormat="1">
      <c r="A2603" s="27"/>
      <c r="B2603" s="31"/>
      <c r="D2603" s="1"/>
      <c r="J2603" s="29"/>
      <c r="K2603" s="39"/>
      <c r="L2603" s="35"/>
      <c r="M2603" s="81"/>
      <c r="N2603" s="82"/>
      <c r="O2603" s="83"/>
      <c r="P2603" s="84"/>
      <c r="Q2603" s="82"/>
      <c r="R2603" s="83"/>
      <c r="S2603" s="69"/>
      <c r="T2603" s="63"/>
      <c r="U2603" s="141"/>
      <c r="V2603" s="74"/>
      <c r="W2603" s="145"/>
      <c r="X2603" s="60"/>
      <c r="Y2603" s="31"/>
      <c r="AA2603" s="33"/>
      <c r="AB2603" s="31"/>
    </row>
    <row r="2604" spans="1:28" s="2" customFormat="1">
      <c r="A2604" s="27"/>
      <c r="B2604" s="31"/>
      <c r="D2604" s="1"/>
      <c r="J2604" s="29"/>
      <c r="K2604" s="39"/>
      <c r="L2604" s="35"/>
      <c r="M2604" s="81"/>
      <c r="N2604" s="82"/>
      <c r="O2604" s="83"/>
      <c r="P2604" s="84"/>
      <c r="Q2604" s="82"/>
      <c r="R2604" s="83"/>
      <c r="S2604" s="69"/>
      <c r="T2604" s="63"/>
      <c r="U2604" s="141"/>
      <c r="V2604" s="74"/>
      <c r="W2604" s="145"/>
      <c r="X2604" s="60"/>
      <c r="Y2604" s="31"/>
      <c r="AA2604" s="33"/>
      <c r="AB2604" s="31"/>
    </row>
    <row r="2605" spans="1:28" s="2" customFormat="1">
      <c r="A2605" s="27"/>
      <c r="B2605" s="31"/>
      <c r="D2605" s="1"/>
      <c r="J2605" s="29"/>
      <c r="K2605" s="39"/>
      <c r="L2605" s="35"/>
      <c r="M2605" s="81"/>
      <c r="N2605" s="82"/>
      <c r="O2605" s="83"/>
      <c r="P2605" s="84"/>
      <c r="Q2605" s="82"/>
      <c r="R2605" s="83"/>
      <c r="S2605" s="69"/>
      <c r="T2605" s="63"/>
      <c r="U2605" s="141"/>
      <c r="V2605" s="74"/>
      <c r="W2605" s="145"/>
      <c r="X2605" s="60"/>
      <c r="Y2605" s="31"/>
      <c r="AA2605" s="33"/>
      <c r="AB2605" s="31"/>
    </row>
    <row r="2606" spans="1:28" s="2" customFormat="1">
      <c r="A2606" s="27"/>
      <c r="B2606" s="31"/>
      <c r="D2606" s="1"/>
      <c r="J2606" s="29"/>
      <c r="K2606" s="39"/>
      <c r="L2606" s="35"/>
      <c r="M2606" s="81"/>
      <c r="N2606" s="82"/>
      <c r="O2606" s="83"/>
      <c r="P2606" s="84"/>
      <c r="Q2606" s="82"/>
      <c r="R2606" s="83"/>
      <c r="S2606" s="69"/>
      <c r="T2606" s="63"/>
      <c r="U2606" s="141"/>
      <c r="V2606" s="74"/>
      <c r="W2606" s="145"/>
      <c r="X2606" s="60"/>
      <c r="Y2606" s="31"/>
      <c r="AA2606" s="33"/>
      <c r="AB2606" s="31"/>
    </row>
    <row r="2607" spans="1:28" s="2" customFormat="1">
      <c r="A2607" s="27"/>
      <c r="B2607" s="31"/>
      <c r="D2607" s="1"/>
      <c r="J2607" s="29"/>
      <c r="K2607" s="39"/>
      <c r="L2607" s="35"/>
      <c r="M2607" s="81"/>
      <c r="N2607" s="82"/>
      <c r="O2607" s="83"/>
      <c r="P2607" s="84"/>
      <c r="Q2607" s="82"/>
      <c r="R2607" s="83"/>
      <c r="S2607" s="69"/>
      <c r="T2607" s="63"/>
      <c r="U2607" s="141"/>
      <c r="V2607" s="74"/>
      <c r="W2607" s="145"/>
      <c r="X2607" s="60"/>
      <c r="Y2607" s="31"/>
      <c r="AA2607" s="33"/>
      <c r="AB2607" s="31"/>
    </row>
    <row r="2608" spans="1:28" s="2" customFormat="1">
      <c r="A2608" s="27"/>
      <c r="B2608" s="31"/>
      <c r="D2608" s="1"/>
      <c r="J2608" s="29"/>
      <c r="K2608" s="39"/>
      <c r="L2608" s="35"/>
      <c r="M2608" s="81"/>
      <c r="N2608" s="82"/>
      <c r="O2608" s="83"/>
      <c r="P2608" s="84"/>
      <c r="Q2608" s="82"/>
      <c r="R2608" s="83"/>
      <c r="S2608" s="69"/>
      <c r="T2608" s="63"/>
      <c r="U2608" s="141"/>
      <c r="V2608" s="74"/>
      <c r="W2608" s="145"/>
      <c r="X2608" s="60"/>
      <c r="Y2608" s="31"/>
      <c r="AA2608" s="33"/>
      <c r="AB2608" s="31"/>
    </row>
    <row r="2609" spans="1:28" s="2" customFormat="1">
      <c r="A2609" s="27"/>
      <c r="B2609" s="31"/>
      <c r="D2609" s="1"/>
      <c r="J2609" s="29"/>
      <c r="K2609" s="39"/>
      <c r="L2609" s="35"/>
      <c r="M2609" s="81"/>
      <c r="N2609" s="82"/>
      <c r="O2609" s="83"/>
      <c r="P2609" s="84"/>
      <c r="Q2609" s="82"/>
      <c r="R2609" s="83"/>
      <c r="S2609" s="69"/>
      <c r="T2609" s="63"/>
      <c r="U2609" s="141"/>
      <c r="V2609" s="74"/>
      <c r="W2609" s="145"/>
      <c r="X2609" s="60"/>
      <c r="Y2609" s="31"/>
      <c r="AA2609" s="33"/>
      <c r="AB2609" s="31"/>
    </row>
    <row r="2610" spans="1:28" s="2" customFormat="1">
      <c r="A2610" s="27"/>
      <c r="B2610" s="31"/>
      <c r="D2610" s="1"/>
      <c r="J2610" s="29"/>
      <c r="K2610" s="39"/>
      <c r="L2610" s="35"/>
      <c r="M2610" s="81"/>
      <c r="N2610" s="82"/>
      <c r="O2610" s="83"/>
      <c r="P2610" s="84"/>
      <c r="Q2610" s="82"/>
      <c r="R2610" s="83"/>
      <c r="S2610" s="69"/>
      <c r="T2610" s="63"/>
      <c r="U2610" s="141"/>
      <c r="V2610" s="74"/>
      <c r="W2610" s="145"/>
      <c r="X2610" s="60"/>
      <c r="Y2610" s="31"/>
      <c r="AA2610" s="33"/>
      <c r="AB2610" s="31"/>
    </row>
    <row r="2611" spans="1:28" s="2" customFormat="1">
      <c r="A2611" s="27"/>
      <c r="B2611" s="31"/>
      <c r="D2611" s="1"/>
      <c r="J2611" s="29"/>
      <c r="K2611" s="39"/>
      <c r="L2611" s="35"/>
      <c r="M2611" s="81"/>
      <c r="N2611" s="82"/>
      <c r="O2611" s="83"/>
      <c r="P2611" s="84"/>
      <c r="Q2611" s="82"/>
      <c r="R2611" s="83"/>
      <c r="S2611" s="69"/>
      <c r="T2611" s="63"/>
      <c r="U2611" s="141"/>
      <c r="V2611" s="74"/>
      <c r="W2611" s="145"/>
      <c r="X2611" s="60"/>
      <c r="Y2611" s="31"/>
      <c r="AA2611" s="33"/>
      <c r="AB2611" s="31"/>
    </row>
    <row r="2612" spans="1:28" s="2" customFormat="1">
      <c r="A2612" s="27"/>
      <c r="B2612" s="31"/>
      <c r="D2612" s="1"/>
      <c r="J2612" s="29"/>
      <c r="K2612" s="39"/>
      <c r="L2612" s="35"/>
      <c r="M2612" s="81"/>
      <c r="N2612" s="82"/>
      <c r="O2612" s="83"/>
      <c r="P2612" s="84"/>
      <c r="Q2612" s="82"/>
      <c r="R2612" s="83"/>
      <c r="S2612" s="69"/>
      <c r="T2612" s="63"/>
      <c r="U2612" s="141"/>
      <c r="V2612" s="74"/>
      <c r="W2612" s="145"/>
      <c r="X2612" s="60"/>
      <c r="Y2612" s="31"/>
      <c r="AA2612" s="33"/>
      <c r="AB2612" s="31"/>
    </row>
    <row r="2613" spans="1:28" s="2" customFormat="1">
      <c r="A2613" s="27"/>
      <c r="B2613" s="31"/>
      <c r="D2613" s="1"/>
      <c r="J2613" s="29"/>
      <c r="K2613" s="39"/>
      <c r="L2613" s="35"/>
      <c r="M2613" s="81"/>
      <c r="N2613" s="82"/>
      <c r="O2613" s="83"/>
      <c r="P2613" s="84"/>
      <c r="Q2613" s="82"/>
      <c r="R2613" s="83"/>
      <c r="S2613" s="69"/>
      <c r="T2613" s="63"/>
      <c r="U2613" s="141"/>
      <c r="V2613" s="74"/>
      <c r="W2613" s="145"/>
      <c r="X2613" s="60"/>
      <c r="Y2613" s="31"/>
      <c r="AA2613" s="33"/>
      <c r="AB2613" s="31"/>
    </row>
    <row r="2614" spans="1:28" s="2" customFormat="1">
      <c r="A2614" s="27"/>
      <c r="B2614" s="31"/>
      <c r="D2614" s="1"/>
      <c r="J2614" s="29"/>
      <c r="K2614" s="39"/>
      <c r="L2614" s="35"/>
      <c r="M2614" s="81"/>
      <c r="N2614" s="82"/>
      <c r="O2614" s="83"/>
      <c r="P2614" s="84"/>
      <c r="Q2614" s="82"/>
      <c r="R2614" s="83"/>
      <c r="S2614" s="69"/>
      <c r="T2614" s="63"/>
      <c r="U2614" s="141"/>
      <c r="V2614" s="74"/>
      <c r="W2614" s="145"/>
      <c r="X2614" s="60"/>
      <c r="Y2614" s="31"/>
      <c r="AA2614" s="33"/>
      <c r="AB2614" s="31"/>
    </row>
    <row r="2615" spans="1:28" s="2" customFormat="1">
      <c r="A2615" s="27"/>
      <c r="B2615" s="31"/>
      <c r="D2615" s="1"/>
      <c r="J2615" s="29"/>
      <c r="K2615" s="39"/>
      <c r="L2615" s="35"/>
      <c r="M2615" s="81"/>
      <c r="N2615" s="82"/>
      <c r="O2615" s="83"/>
      <c r="P2615" s="84"/>
      <c r="Q2615" s="82"/>
      <c r="R2615" s="83"/>
      <c r="S2615" s="69"/>
      <c r="T2615" s="63"/>
      <c r="U2615" s="141"/>
      <c r="V2615" s="74"/>
      <c r="W2615" s="145"/>
      <c r="X2615" s="60"/>
      <c r="Y2615" s="31"/>
      <c r="AA2615" s="33"/>
      <c r="AB2615" s="31"/>
    </row>
    <row r="2616" spans="1:28" s="2" customFormat="1">
      <c r="A2616" s="27"/>
      <c r="B2616" s="31"/>
      <c r="D2616" s="1"/>
      <c r="J2616" s="29"/>
      <c r="K2616" s="39"/>
      <c r="L2616" s="35"/>
      <c r="M2616" s="81"/>
      <c r="N2616" s="82"/>
      <c r="O2616" s="83"/>
      <c r="P2616" s="84"/>
      <c r="Q2616" s="82"/>
      <c r="R2616" s="83"/>
      <c r="S2616" s="69"/>
      <c r="T2616" s="63"/>
      <c r="U2616" s="141"/>
      <c r="V2616" s="74"/>
      <c r="W2616" s="145"/>
      <c r="X2616" s="60"/>
      <c r="Y2616" s="31"/>
      <c r="AA2616" s="33"/>
      <c r="AB2616" s="31"/>
    </row>
    <row r="2617" spans="1:28" s="2" customFormat="1">
      <c r="A2617" s="27"/>
      <c r="B2617" s="31"/>
      <c r="D2617" s="1"/>
      <c r="J2617" s="29"/>
      <c r="K2617" s="39"/>
      <c r="L2617" s="35"/>
      <c r="M2617" s="81"/>
      <c r="N2617" s="82"/>
      <c r="O2617" s="83"/>
      <c r="P2617" s="84"/>
      <c r="Q2617" s="82"/>
      <c r="R2617" s="83"/>
      <c r="S2617" s="69"/>
      <c r="T2617" s="63"/>
      <c r="U2617" s="141"/>
      <c r="V2617" s="74"/>
      <c r="W2617" s="145"/>
      <c r="X2617" s="60"/>
      <c r="Y2617" s="31"/>
      <c r="AA2617" s="33"/>
      <c r="AB2617" s="31"/>
    </row>
    <row r="2618" spans="1:28" s="2" customFormat="1">
      <c r="A2618" s="27"/>
      <c r="B2618" s="31"/>
      <c r="D2618" s="1"/>
      <c r="J2618" s="29"/>
      <c r="K2618" s="39"/>
      <c r="L2618" s="35"/>
      <c r="M2618" s="81"/>
      <c r="N2618" s="82"/>
      <c r="O2618" s="83"/>
      <c r="P2618" s="84"/>
      <c r="Q2618" s="82"/>
      <c r="R2618" s="83"/>
      <c r="S2618" s="69"/>
      <c r="T2618" s="63"/>
      <c r="U2618" s="141"/>
      <c r="V2618" s="74"/>
      <c r="W2618" s="145"/>
      <c r="X2618" s="60"/>
      <c r="Y2618" s="31"/>
      <c r="AA2618" s="33"/>
      <c r="AB2618" s="31"/>
    </row>
    <row r="2619" spans="1:28" s="2" customFormat="1">
      <c r="A2619" s="27"/>
      <c r="B2619" s="31"/>
      <c r="D2619" s="1"/>
      <c r="J2619" s="29"/>
      <c r="K2619" s="39"/>
      <c r="L2619" s="35"/>
      <c r="M2619" s="81"/>
      <c r="N2619" s="82"/>
      <c r="O2619" s="83"/>
      <c r="P2619" s="84"/>
      <c r="Q2619" s="82"/>
      <c r="R2619" s="83"/>
      <c r="S2619" s="69"/>
      <c r="T2619" s="63"/>
      <c r="U2619" s="141"/>
      <c r="V2619" s="74"/>
      <c r="W2619" s="145"/>
      <c r="X2619" s="60"/>
      <c r="Y2619" s="31"/>
      <c r="AA2619" s="33"/>
      <c r="AB2619" s="31"/>
    </row>
    <row r="2620" spans="1:28" s="2" customFormat="1">
      <c r="A2620" s="27"/>
      <c r="B2620" s="31"/>
      <c r="D2620" s="1"/>
      <c r="J2620" s="29"/>
      <c r="K2620" s="39"/>
      <c r="L2620" s="35"/>
      <c r="M2620" s="81"/>
      <c r="N2620" s="82"/>
      <c r="O2620" s="83"/>
      <c r="P2620" s="84"/>
      <c r="Q2620" s="82"/>
      <c r="R2620" s="83"/>
      <c r="S2620" s="69"/>
      <c r="T2620" s="63"/>
      <c r="U2620" s="141"/>
      <c r="V2620" s="74"/>
      <c r="W2620" s="145"/>
      <c r="X2620" s="60"/>
      <c r="Y2620" s="31"/>
      <c r="AA2620" s="33"/>
      <c r="AB2620" s="31"/>
    </row>
    <row r="2621" spans="1:28" s="2" customFormat="1">
      <c r="A2621" s="27"/>
      <c r="B2621" s="31"/>
      <c r="D2621" s="1"/>
      <c r="J2621" s="29"/>
      <c r="K2621" s="39"/>
      <c r="L2621" s="35"/>
      <c r="M2621" s="81"/>
      <c r="N2621" s="82"/>
      <c r="O2621" s="83"/>
      <c r="P2621" s="84"/>
      <c r="Q2621" s="82"/>
      <c r="R2621" s="83"/>
      <c r="S2621" s="69"/>
      <c r="T2621" s="63"/>
      <c r="U2621" s="141"/>
      <c r="V2621" s="74"/>
      <c r="W2621" s="145"/>
      <c r="X2621" s="60"/>
      <c r="Y2621" s="31"/>
      <c r="AA2621" s="33"/>
      <c r="AB2621" s="31"/>
    </row>
    <row r="2622" spans="1:28" s="2" customFormat="1">
      <c r="A2622" s="27"/>
      <c r="B2622" s="31"/>
      <c r="D2622" s="1"/>
      <c r="J2622" s="29"/>
      <c r="K2622" s="39"/>
      <c r="L2622" s="35"/>
      <c r="M2622" s="81"/>
      <c r="N2622" s="82"/>
      <c r="O2622" s="83"/>
      <c r="P2622" s="84"/>
      <c r="Q2622" s="82"/>
      <c r="R2622" s="83"/>
      <c r="S2622" s="69"/>
      <c r="T2622" s="63"/>
      <c r="U2622" s="141"/>
      <c r="V2622" s="74"/>
      <c r="W2622" s="145"/>
      <c r="X2622" s="60"/>
      <c r="Y2622" s="31"/>
      <c r="AA2622" s="33"/>
      <c r="AB2622" s="31"/>
    </row>
    <row r="2623" spans="1:28" s="2" customFormat="1">
      <c r="A2623" s="27"/>
      <c r="B2623" s="31"/>
      <c r="D2623" s="1"/>
      <c r="J2623" s="29"/>
      <c r="K2623" s="39"/>
      <c r="L2623" s="35"/>
      <c r="M2623" s="81"/>
      <c r="N2623" s="82"/>
      <c r="O2623" s="83"/>
      <c r="P2623" s="84"/>
      <c r="Q2623" s="82"/>
      <c r="R2623" s="83"/>
      <c r="S2623" s="69"/>
      <c r="T2623" s="63"/>
      <c r="U2623" s="141"/>
      <c r="V2623" s="74"/>
      <c r="W2623" s="145"/>
      <c r="X2623" s="60"/>
      <c r="Y2623" s="31"/>
      <c r="AA2623" s="33"/>
      <c r="AB2623" s="31"/>
    </row>
    <row r="2624" spans="1:28" s="2" customFormat="1">
      <c r="A2624" s="27"/>
      <c r="B2624" s="31"/>
      <c r="D2624" s="1"/>
      <c r="J2624" s="29"/>
      <c r="K2624" s="39"/>
      <c r="L2624" s="35"/>
      <c r="M2624" s="81"/>
      <c r="N2624" s="82"/>
      <c r="O2624" s="83"/>
      <c r="P2624" s="84"/>
      <c r="Q2624" s="82"/>
      <c r="R2624" s="83"/>
      <c r="S2624" s="69"/>
      <c r="T2624" s="63"/>
      <c r="U2624" s="141"/>
      <c r="V2624" s="74"/>
      <c r="W2624" s="145"/>
      <c r="X2624" s="60"/>
      <c r="Y2624" s="31"/>
      <c r="AA2624" s="33"/>
      <c r="AB2624" s="31"/>
    </row>
    <row r="2625" spans="1:28" s="2" customFormat="1">
      <c r="A2625" s="27"/>
      <c r="B2625" s="31"/>
      <c r="D2625" s="1"/>
      <c r="J2625" s="29"/>
      <c r="K2625" s="39"/>
      <c r="L2625" s="35"/>
      <c r="M2625" s="81"/>
      <c r="N2625" s="82"/>
      <c r="O2625" s="83"/>
      <c r="P2625" s="84"/>
      <c r="Q2625" s="82"/>
      <c r="R2625" s="83"/>
      <c r="S2625" s="69"/>
      <c r="T2625" s="63"/>
      <c r="U2625" s="141"/>
      <c r="V2625" s="74"/>
      <c r="W2625" s="145"/>
      <c r="X2625" s="60"/>
      <c r="Y2625" s="31"/>
      <c r="AA2625" s="33"/>
      <c r="AB2625" s="31"/>
    </row>
    <row r="2626" spans="1:28" s="2" customFormat="1">
      <c r="A2626" s="27"/>
      <c r="B2626" s="31"/>
      <c r="D2626" s="1"/>
      <c r="J2626" s="29"/>
      <c r="K2626" s="39"/>
      <c r="L2626" s="35"/>
      <c r="M2626" s="81"/>
      <c r="N2626" s="82"/>
      <c r="O2626" s="83"/>
      <c r="P2626" s="84"/>
      <c r="Q2626" s="82"/>
      <c r="R2626" s="83"/>
      <c r="S2626" s="69"/>
      <c r="T2626" s="63"/>
      <c r="U2626" s="141"/>
      <c r="V2626" s="74"/>
      <c r="W2626" s="145"/>
      <c r="X2626" s="60"/>
      <c r="Y2626" s="31"/>
      <c r="AA2626" s="33"/>
      <c r="AB2626" s="31"/>
    </row>
    <row r="2627" spans="1:28" s="2" customFormat="1">
      <c r="A2627" s="27"/>
      <c r="B2627" s="31"/>
      <c r="D2627" s="1"/>
      <c r="J2627" s="29"/>
      <c r="K2627" s="39"/>
      <c r="L2627" s="35"/>
      <c r="M2627" s="81"/>
      <c r="N2627" s="82"/>
      <c r="O2627" s="83"/>
      <c r="P2627" s="84"/>
      <c r="Q2627" s="82"/>
      <c r="R2627" s="83"/>
      <c r="S2627" s="69"/>
      <c r="T2627" s="63"/>
      <c r="U2627" s="141"/>
      <c r="V2627" s="74"/>
      <c r="W2627" s="145"/>
      <c r="X2627" s="60"/>
      <c r="Y2627" s="31"/>
      <c r="AA2627" s="33"/>
      <c r="AB2627" s="31"/>
    </row>
    <row r="2628" spans="1:28" s="2" customFormat="1">
      <c r="A2628" s="27"/>
      <c r="B2628" s="31"/>
      <c r="D2628" s="1"/>
      <c r="J2628" s="29"/>
      <c r="K2628" s="39"/>
      <c r="L2628" s="35"/>
      <c r="M2628" s="81"/>
      <c r="N2628" s="82"/>
      <c r="O2628" s="83"/>
      <c r="P2628" s="84"/>
      <c r="Q2628" s="82"/>
      <c r="R2628" s="83"/>
      <c r="S2628" s="69"/>
      <c r="T2628" s="63"/>
      <c r="U2628" s="141"/>
      <c r="V2628" s="74"/>
      <c r="W2628" s="145"/>
      <c r="X2628" s="60"/>
      <c r="Y2628" s="31"/>
      <c r="AA2628" s="33"/>
      <c r="AB2628" s="31"/>
    </row>
    <row r="2629" spans="1:28" s="2" customFormat="1">
      <c r="A2629" s="27"/>
      <c r="B2629" s="31"/>
      <c r="D2629" s="1"/>
      <c r="J2629" s="29"/>
      <c r="K2629" s="39"/>
      <c r="L2629" s="35"/>
      <c r="M2629" s="81"/>
      <c r="N2629" s="82"/>
      <c r="O2629" s="83"/>
      <c r="P2629" s="84"/>
      <c r="Q2629" s="82"/>
      <c r="R2629" s="83"/>
      <c r="S2629" s="69"/>
      <c r="T2629" s="63"/>
      <c r="U2629" s="141"/>
      <c r="V2629" s="74"/>
      <c r="W2629" s="145"/>
      <c r="X2629" s="60"/>
      <c r="Y2629" s="31"/>
      <c r="AA2629" s="33"/>
      <c r="AB2629" s="31"/>
    </row>
    <row r="2630" spans="1:28" s="2" customFormat="1">
      <c r="A2630" s="27"/>
      <c r="B2630" s="31"/>
      <c r="D2630" s="1"/>
      <c r="J2630" s="29"/>
      <c r="K2630" s="39"/>
      <c r="L2630" s="35"/>
      <c r="M2630" s="81"/>
      <c r="N2630" s="82"/>
      <c r="O2630" s="83"/>
      <c r="P2630" s="84"/>
      <c r="Q2630" s="82"/>
      <c r="R2630" s="83"/>
      <c r="S2630" s="69"/>
      <c r="T2630" s="63"/>
      <c r="U2630" s="141"/>
      <c r="V2630" s="74"/>
      <c r="W2630" s="145"/>
      <c r="X2630" s="60"/>
      <c r="Y2630" s="31"/>
      <c r="AA2630" s="33"/>
      <c r="AB2630" s="31"/>
    </row>
    <row r="2631" spans="1:28" s="2" customFormat="1">
      <c r="A2631" s="27"/>
      <c r="B2631" s="31"/>
      <c r="D2631" s="1"/>
      <c r="J2631" s="29"/>
      <c r="K2631" s="39"/>
      <c r="L2631" s="35"/>
      <c r="M2631" s="81"/>
      <c r="N2631" s="82"/>
      <c r="O2631" s="83"/>
      <c r="P2631" s="84"/>
      <c r="Q2631" s="82"/>
      <c r="R2631" s="83"/>
      <c r="S2631" s="69"/>
      <c r="T2631" s="63"/>
      <c r="U2631" s="141"/>
      <c r="V2631" s="74"/>
      <c r="W2631" s="145"/>
      <c r="X2631" s="60"/>
      <c r="Y2631" s="31"/>
      <c r="AA2631" s="33"/>
      <c r="AB2631" s="31"/>
    </row>
    <row r="2632" spans="1:28" s="2" customFormat="1">
      <c r="A2632" s="27"/>
      <c r="B2632" s="31"/>
      <c r="D2632" s="1"/>
      <c r="J2632" s="29"/>
      <c r="K2632" s="39"/>
      <c r="L2632" s="35"/>
      <c r="M2632" s="81"/>
      <c r="N2632" s="82"/>
      <c r="O2632" s="83"/>
      <c r="P2632" s="84"/>
      <c r="Q2632" s="82"/>
      <c r="R2632" s="83"/>
      <c r="S2632" s="69"/>
      <c r="T2632" s="63"/>
      <c r="U2632" s="141"/>
      <c r="V2632" s="74"/>
      <c r="W2632" s="145"/>
      <c r="X2632" s="60"/>
      <c r="Y2632" s="31"/>
      <c r="AA2632" s="33"/>
      <c r="AB2632" s="31"/>
    </row>
    <row r="2633" spans="1:28" s="2" customFormat="1">
      <c r="A2633" s="27"/>
      <c r="B2633" s="31"/>
      <c r="D2633" s="1"/>
      <c r="J2633" s="29"/>
      <c r="K2633" s="39"/>
      <c r="L2633" s="35"/>
      <c r="M2633" s="81"/>
      <c r="N2633" s="82"/>
      <c r="O2633" s="83"/>
      <c r="P2633" s="84"/>
      <c r="Q2633" s="82"/>
      <c r="R2633" s="83"/>
      <c r="S2633" s="69"/>
      <c r="T2633" s="63"/>
      <c r="U2633" s="141"/>
      <c r="V2633" s="74"/>
      <c r="W2633" s="145"/>
      <c r="X2633" s="60"/>
      <c r="Y2633" s="31"/>
      <c r="AA2633" s="33"/>
      <c r="AB2633" s="31"/>
    </row>
    <row r="2634" spans="1:28" s="2" customFormat="1">
      <c r="A2634" s="27"/>
      <c r="B2634" s="31"/>
      <c r="D2634" s="1"/>
      <c r="J2634" s="29"/>
      <c r="K2634" s="39"/>
      <c r="L2634" s="35"/>
      <c r="M2634" s="81"/>
      <c r="N2634" s="82"/>
      <c r="O2634" s="83"/>
      <c r="P2634" s="84"/>
      <c r="Q2634" s="82"/>
      <c r="R2634" s="83"/>
      <c r="S2634" s="69"/>
      <c r="T2634" s="63"/>
      <c r="U2634" s="141"/>
      <c r="V2634" s="74"/>
      <c r="W2634" s="145"/>
      <c r="X2634" s="60"/>
      <c r="Y2634" s="31"/>
      <c r="AA2634" s="33"/>
      <c r="AB2634" s="31"/>
    </row>
    <row r="2635" spans="1:28" s="2" customFormat="1">
      <c r="A2635" s="27"/>
      <c r="B2635" s="31"/>
      <c r="D2635" s="1"/>
      <c r="J2635" s="29"/>
      <c r="K2635" s="39"/>
      <c r="L2635" s="35"/>
      <c r="M2635" s="81"/>
      <c r="N2635" s="82"/>
      <c r="O2635" s="83"/>
      <c r="P2635" s="84"/>
      <c r="Q2635" s="82"/>
      <c r="R2635" s="83"/>
      <c r="S2635" s="69"/>
      <c r="T2635" s="63"/>
      <c r="U2635" s="141"/>
      <c r="V2635" s="74"/>
      <c r="W2635" s="145"/>
      <c r="X2635" s="60"/>
      <c r="Y2635" s="31"/>
      <c r="AA2635" s="33"/>
      <c r="AB2635" s="31"/>
    </row>
    <row r="2636" spans="1:28" s="2" customFormat="1">
      <c r="A2636" s="27"/>
      <c r="B2636" s="31"/>
      <c r="D2636" s="1"/>
      <c r="J2636" s="29"/>
      <c r="K2636" s="39"/>
      <c r="L2636" s="35"/>
      <c r="M2636" s="81"/>
      <c r="N2636" s="82"/>
      <c r="O2636" s="83"/>
      <c r="P2636" s="84"/>
      <c r="Q2636" s="82"/>
      <c r="R2636" s="83"/>
      <c r="S2636" s="69"/>
      <c r="T2636" s="63"/>
      <c r="U2636" s="141"/>
      <c r="V2636" s="74"/>
      <c r="W2636" s="145"/>
      <c r="X2636" s="60"/>
      <c r="Y2636" s="31"/>
      <c r="AA2636" s="33"/>
      <c r="AB2636" s="31"/>
    </row>
    <row r="2637" spans="1:28" s="2" customFormat="1">
      <c r="A2637" s="27"/>
      <c r="B2637" s="31"/>
      <c r="D2637" s="1"/>
      <c r="J2637" s="29"/>
      <c r="K2637" s="39"/>
      <c r="L2637" s="35"/>
      <c r="M2637" s="81"/>
      <c r="N2637" s="82"/>
      <c r="O2637" s="83"/>
      <c r="P2637" s="84"/>
      <c r="Q2637" s="82"/>
      <c r="R2637" s="83"/>
      <c r="S2637" s="69"/>
      <c r="T2637" s="63"/>
      <c r="U2637" s="141"/>
      <c r="V2637" s="74"/>
      <c r="W2637" s="145"/>
      <c r="X2637" s="60"/>
      <c r="Y2637" s="31"/>
      <c r="AA2637" s="33"/>
      <c r="AB2637" s="31"/>
    </row>
    <row r="2638" spans="1:28" s="2" customFormat="1">
      <c r="A2638" s="27"/>
      <c r="B2638" s="31"/>
      <c r="D2638" s="1"/>
      <c r="J2638" s="29"/>
      <c r="K2638" s="39"/>
      <c r="L2638" s="35"/>
      <c r="M2638" s="81"/>
      <c r="N2638" s="82"/>
      <c r="O2638" s="83"/>
      <c r="P2638" s="84"/>
      <c r="Q2638" s="82"/>
      <c r="R2638" s="83"/>
      <c r="S2638" s="69"/>
      <c r="T2638" s="63"/>
      <c r="U2638" s="141"/>
      <c r="V2638" s="74"/>
      <c r="W2638" s="145"/>
      <c r="X2638" s="60"/>
      <c r="Y2638" s="31"/>
      <c r="AA2638" s="33"/>
      <c r="AB2638" s="31"/>
    </row>
    <row r="2639" spans="1:28" s="2" customFormat="1">
      <c r="A2639" s="27"/>
      <c r="B2639" s="31"/>
      <c r="D2639" s="1"/>
      <c r="J2639" s="29"/>
      <c r="K2639" s="39"/>
      <c r="L2639" s="35"/>
      <c r="M2639" s="81"/>
      <c r="N2639" s="82"/>
      <c r="O2639" s="83"/>
      <c r="P2639" s="84"/>
      <c r="Q2639" s="82"/>
      <c r="R2639" s="83"/>
      <c r="S2639" s="69"/>
      <c r="T2639" s="63"/>
      <c r="U2639" s="141"/>
      <c r="V2639" s="74"/>
      <c r="W2639" s="145"/>
      <c r="X2639" s="60"/>
      <c r="Y2639" s="31"/>
      <c r="AA2639" s="33"/>
      <c r="AB2639" s="31"/>
    </row>
    <row r="2640" spans="1:28" s="2" customFormat="1">
      <c r="A2640" s="27"/>
      <c r="B2640" s="31"/>
      <c r="D2640" s="1"/>
      <c r="J2640" s="29"/>
      <c r="K2640" s="39"/>
      <c r="L2640" s="35"/>
      <c r="M2640" s="81"/>
      <c r="N2640" s="82"/>
      <c r="O2640" s="83"/>
      <c r="P2640" s="84"/>
      <c r="Q2640" s="82"/>
      <c r="R2640" s="83"/>
      <c r="S2640" s="69"/>
      <c r="T2640" s="63"/>
      <c r="U2640" s="141"/>
      <c r="V2640" s="74"/>
      <c r="W2640" s="145"/>
      <c r="X2640" s="60"/>
      <c r="Y2640" s="31"/>
      <c r="AA2640" s="33"/>
      <c r="AB2640" s="31"/>
    </row>
    <row r="2641" spans="1:28" s="2" customFormat="1">
      <c r="A2641" s="27"/>
      <c r="B2641" s="31"/>
      <c r="D2641" s="1"/>
      <c r="J2641" s="29"/>
      <c r="K2641" s="39"/>
      <c r="L2641" s="35"/>
      <c r="M2641" s="81"/>
      <c r="N2641" s="82"/>
      <c r="O2641" s="83"/>
      <c r="P2641" s="84"/>
      <c r="Q2641" s="82"/>
      <c r="R2641" s="83"/>
      <c r="S2641" s="69"/>
      <c r="T2641" s="63"/>
      <c r="U2641" s="141"/>
      <c r="V2641" s="74"/>
      <c r="W2641" s="145"/>
      <c r="X2641" s="60"/>
      <c r="Y2641" s="31"/>
      <c r="AA2641" s="33"/>
      <c r="AB2641" s="31"/>
    </row>
    <row r="2642" spans="1:28" s="2" customFormat="1">
      <c r="A2642" s="27"/>
      <c r="B2642" s="31"/>
      <c r="D2642" s="1"/>
      <c r="J2642" s="29"/>
      <c r="K2642" s="39"/>
      <c r="L2642" s="35"/>
      <c r="M2642" s="81"/>
      <c r="N2642" s="82"/>
      <c r="O2642" s="83"/>
      <c r="P2642" s="84"/>
      <c r="Q2642" s="82"/>
      <c r="R2642" s="83"/>
      <c r="S2642" s="69"/>
      <c r="T2642" s="63"/>
      <c r="U2642" s="141"/>
      <c r="V2642" s="74"/>
      <c r="W2642" s="145"/>
      <c r="X2642" s="60"/>
      <c r="Y2642" s="31"/>
      <c r="AA2642" s="33"/>
      <c r="AB2642" s="31"/>
    </row>
    <row r="2643" spans="1:28" s="2" customFormat="1">
      <c r="A2643" s="27"/>
      <c r="B2643" s="31"/>
      <c r="D2643" s="1"/>
      <c r="J2643" s="29"/>
      <c r="K2643" s="39"/>
      <c r="L2643" s="35"/>
      <c r="M2643" s="81"/>
      <c r="N2643" s="82"/>
      <c r="O2643" s="83"/>
      <c r="P2643" s="84"/>
      <c r="Q2643" s="82"/>
      <c r="R2643" s="83"/>
      <c r="S2643" s="69"/>
      <c r="T2643" s="63"/>
      <c r="U2643" s="141"/>
      <c r="V2643" s="74"/>
      <c r="W2643" s="145"/>
      <c r="X2643" s="60"/>
      <c r="Y2643" s="31"/>
      <c r="AA2643" s="33"/>
      <c r="AB2643" s="31"/>
    </row>
    <row r="2644" spans="1:28" s="2" customFormat="1">
      <c r="A2644" s="27"/>
      <c r="B2644" s="31"/>
      <c r="D2644" s="1"/>
      <c r="J2644" s="29"/>
      <c r="K2644" s="39"/>
      <c r="L2644" s="35"/>
      <c r="M2644" s="81"/>
      <c r="N2644" s="82"/>
      <c r="O2644" s="83"/>
      <c r="P2644" s="84"/>
      <c r="Q2644" s="82"/>
      <c r="R2644" s="83"/>
      <c r="S2644" s="69"/>
      <c r="T2644" s="63"/>
      <c r="U2644" s="141"/>
      <c r="V2644" s="74"/>
      <c r="W2644" s="145"/>
      <c r="X2644" s="60"/>
      <c r="Y2644" s="31"/>
      <c r="AA2644" s="33"/>
      <c r="AB2644" s="31"/>
    </row>
    <row r="2645" spans="1:28" s="2" customFormat="1">
      <c r="A2645" s="27"/>
      <c r="B2645" s="31"/>
      <c r="D2645" s="1"/>
      <c r="J2645" s="29"/>
      <c r="K2645" s="39"/>
      <c r="L2645" s="35"/>
      <c r="M2645" s="81"/>
      <c r="N2645" s="82"/>
      <c r="O2645" s="83"/>
      <c r="P2645" s="84"/>
      <c r="Q2645" s="82"/>
      <c r="R2645" s="83"/>
      <c r="S2645" s="69"/>
      <c r="T2645" s="63"/>
      <c r="U2645" s="141"/>
      <c r="V2645" s="74"/>
      <c r="W2645" s="145"/>
      <c r="X2645" s="60"/>
      <c r="Y2645" s="31"/>
      <c r="AA2645" s="33"/>
      <c r="AB2645" s="31"/>
    </row>
    <row r="2646" spans="1:28" s="2" customFormat="1">
      <c r="A2646" s="27"/>
      <c r="B2646" s="31"/>
      <c r="D2646" s="1"/>
      <c r="J2646" s="29"/>
      <c r="K2646" s="39"/>
      <c r="L2646" s="35"/>
      <c r="M2646" s="81"/>
      <c r="N2646" s="82"/>
      <c r="O2646" s="83"/>
      <c r="P2646" s="84"/>
      <c r="Q2646" s="82"/>
      <c r="R2646" s="83"/>
      <c r="S2646" s="69"/>
      <c r="T2646" s="63"/>
      <c r="U2646" s="141"/>
      <c r="V2646" s="74"/>
      <c r="W2646" s="145"/>
      <c r="X2646" s="60"/>
      <c r="Y2646" s="31"/>
      <c r="AA2646" s="33"/>
      <c r="AB2646" s="31"/>
    </row>
    <row r="2647" spans="1:28" s="2" customFormat="1">
      <c r="A2647" s="27"/>
      <c r="B2647" s="31"/>
      <c r="D2647" s="1"/>
      <c r="J2647" s="29"/>
      <c r="K2647" s="39"/>
      <c r="L2647" s="35"/>
      <c r="M2647" s="81"/>
      <c r="N2647" s="82"/>
      <c r="O2647" s="83"/>
      <c r="P2647" s="84"/>
      <c r="Q2647" s="82"/>
      <c r="R2647" s="83"/>
      <c r="S2647" s="69"/>
      <c r="T2647" s="63"/>
      <c r="U2647" s="141"/>
      <c r="V2647" s="74"/>
      <c r="W2647" s="145"/>
      <c r="X2647" s="60"/>
      <c r="Y2647" s="31"/>
      <c r="AA2647" s="33"/>
      <c r="AB2647" s="31"/>
    </row>
    <row r="2648" spans="1:28" s="2" customFormat="1">
      <c r="A2648" s="27"/>
      <c r="B2648" s="31"/>
      <c r="D2648" s="1"/>
      <c r="J2648" s="29"/>
      <c r="K2648" s="39"/>
      <c r="L2648" s="35"/>
      <c r="M2648" s="81"/>
      <c r="N2648" s="82"/>
      <c r="O2648" s="83"/>
      <c r="P2648" s="84"/>
      <c r="Q2648" s="82"/>
      <c r="R2648" s="83"/>
      <c r="S2648" s="69"/>
      <c r="T2648" s="63"/>
      <c r="U2648" s="141"/>
      <c r="V2648" s="74"/>
      <c r="W2648" s="145"/>
      <c r="X2648" s="60"/>
      <c r="Y2648" s="31"/>
      <c r="AA2648" s="33"/>
      <c r="AB2648" s="31"/>
    </row>
    <row r="2649" spans="1:28" s="2" customFormat="1">
      <c r="A2649" s="27"/>
      <c r="B2649" s="31"/>
      <c r="D2649" s="1"/>
      <c r="J2649" s="29"/>
      <c r="K2649" s="39"/>
      <c r="L2649" s="35"/>
      <c r="M2649" s="81"/>
      <c r="N2649" s="82"/>
      <c r="O2649" s="83"/>
      <c r="P2649" s="84"/>
      <c r="Q2649" s="82"/>
      <c r="R2649" s="83"/>
      <c r="S2649" s="69"/>
      <c r="T2649" s="63"/>
      <c r="U2649" s="141"/>
      <c r="V2649" s="74"/>
      <c r="W2649" s="145"/>
      <c r="X2649" s="60"/>
      <c r="Y2649" s="31"/>
      <c r="AA2649" s="33"/>
      <c r="AB2649" s="31"/>
    </row>
    <row r="2650" spans="1:28" s="2" customFormat="1">
      <c r="A2650" s="27"/>
      <c r="B2650" s="31"/>
      <c r="D2650" s="1"/>
      <c r="J2650" s="29"/>
      <c r="K2650" s="39"/>
      <c r="L2650" s="35"/>
      <c r="M2650" s="81"/>
      <c r="N2650" s="82"/>
      <c r="O2650" s="83"/>
      <c r="P2650" s="84"/>
      <c r="Q2650" s="82"/>
      <c r="R2650" s="83"/>
      <c r="S2650" s="69"/>
      <c r="T2650" s="63"/>
      <c r="U2650" s="141"/>
      <c r="V2650" s="74"/>
      <c r="W2650" s="145"/>
      <c r="X2650" s="60"/>
      <c r="Y2650" s="31"/>
      <c r="AA2650" s="33"/>
      <c r="AB2650" s="31"/>
    </row>
    <row r="2651" spans="1:28" s="2" customFormat="1">
      <c r="A2651" s="27"/>
      <c r="B2651" s="31"/>
      <c r="D2651" s="1"/>
      <c r="J2651" s="29"/>
      <c r="K2651" s="39"/>
      <c r="L2651" s="35"/>
      <c r="M2651" s="81"/>
      <c r="N2651" s="82"/>
      <c r="O2651" s="83"/>
      <c r="P2651" s="84"/>
      <c r="Q2651" s="82"/>
      <c r="R2651" s="83"/>
      <c r="S2651" s="69"/>
      <c r="T2651" s="63"/>
      <c r="U2651" s="141"/>
      <c r="V2651" s="74"/>
      <c r="W2651" s="145"/>
      <c r="X2651" s="60"/>
      <c r="Y2651" s="31"/>
      <c r="AA2651" s="33"/>
      <c r="AB2651" s="31"/>
    </row>
    <row r="2652" spans="1:28" s="2" customFormat="1">
      <c r="A2652" s="27"/>
      <c r="B2652" s="31"/>
      <c r="D2652" s="1"/>
      <c r="J2652" s="29"/>
      <c r="K2652" s="39"/>
      <c r="L2652" s="35"/>
      <c r="M2652" s="81"/>
      <c r="N2652" s="82"/>
      <c r="O2652" s="83"/>
      <c r="P2652" s="84"/>
      <c r="Q2652" s="82"/>
      <c r="R2652" s="83"/>
      <c r="S2652" s="69"/>
      <c r="T2652" s="63"/>
      <c r="U2652" s="141"/>
      <c r="V2652" s="74"/>
      <c r="W2652" s="145"/>
      <c r="X2652" s="60"/>
      <c r="Y2652" s="31"/>
      <c r="AA2652" s="33"/>
      <c r="AB2652" s="31"/>
    </row>
    <row r="2653" spans="1:28" s="2" customFormat="1">
      <c r="A2653" s="27"/>
      <c r="B2653" s="31"/>
      <c r="D2653" s="1"/>
      <c r="J2653" s="29"/>
      <c r="K2653" s="39"/>
      <c r="L2653" s="35"/>
      <c r="M2653" s="81"/>
      <c r="N2653" s="82"/>
      <c r="O2653" s="83"/>
      <c r="P2653" s="84"/>
      <c r="Q2653" s="82"/>
      <c r="R2653" s="83"/>
      <c r="S2653" s="69"/>
      <c r="T2653" s="63"/>
      <c r="U2653" s="141"/>
      <c r="V2653" s="74"/>
      <c r="W2653" s="145"/>
      <c r="X2653" s="60"/>
      <c r="Y2653" s="31"/>
      <c r="AA2653" s="33"/>
      <c r="AB2653" s="31"/>
    </row>
    <row r="2654" spans="1:28" s="2" customFormat="1">
      <c r="A2654" s="27"/>
      <c r="B2654" s="31"/>
      <c r="D2654" s="1"/>
      <c r="J2654" s="29"/>
      <c r="K2654" s="39"/>
      <c r="L2654" s="35"/>
      <c r="M2654" s="81"/>
      <c r="N2654" s="82"/>
      <c r="O2654" s="83"/>
      <c r="P2654" s="84"/>
      <c r="Q2654" s="82"/>
      <c r="R2654" s="83"/>
      <c r="S2654" s="69"/>
      <c r="T2654" s="63"/>
      <c r="U2654" s="141"/>
      <c r="V2654" s="74"/>
      <c r="W2654" s="145"/>
      <c r="X2654" s="60"/>
      <c r="Y2654" s="31"/>
      <c r="AA2654" s="33"/>
      <c r="AB2654" s="31"/>
    </row>
    <row r="2655" spans="1:28" s="2" customFormat="1">
      <c r="A2655" s="27"/>
      <c r="B2655" s="31"/>
      <c r="D2655" s="1"/>
      <c r="J2655" s="29"/>
      <c r="K2655" s="39"/>
      <c r="L2655" s="35"/>
      <c r="M2655" s="81"/>
      <c r="N2655" s="82"/>
      <c r="O2655" s="83"/>
      <c r="P2655" s="84"/>
      <c r="Q2655" s="82"/>
      <c r="R2655" s="83"/>
      <c r="S2655" s="69"/>
      <c r="T2655" s="63"/>
      <c r="U2655" s="141"/>
      <c r="V2655" s="74"/>
      <c r="W2655" s="145"/>
      <c r="X2655" s="60"/>
      <c r="Y2655" s="31"/>
      <c r="AA2655" s="33"/>
      <c r="AB2655" s="31"/>
    </row>
    <row r="2656" spans="1:28" s="2" customFormat="1">
      <c r="A2656" s="27"/>
      <c r="B2656" s="31"/>
      <c r="D2656" s="1"/>
      <c r="J2656" s="29"/>
      <c r="K2656" s="39"/>
      <c r="L2656" s="35"/>
      <c r="M2656" s="81"/>
      <c r="N2656" s="82"/>
      <c r="O2656" s="83"/>
      <c r="P2656" s="84"/>
      <c r="Q2656" s="82"/>
      <c r="R2656" s="83"/>
      <c r="S2656" s="69"/>
      <c r="T2656" s="63"/>
      <c r="U2656" s="141"/>
      <c r="V2656" s="74"/>
      <c r="W2656" s="145"/>
      <c r="X2656" s="60"/>
      <c r="Y2656" s="31"/>
      <c r="AA2656" s="33"/>
      <c r="AB2656" s="31"/>
    </row>
    <row r="2657" spans="1:28" s="2" customFormat="1">
      <c r="A2657" s="27"/>
      <c r="B2657" s="31"/>
      <c r="D2657" s="1"/>
      <c r="J2657" s="29"/>
      <c r="K2657" s="39"/>
      <c r="L2657" s="35"/>
      <c r="M2657" s="81"/>
      <c r="N2657" s="82"/>
      <c r="O2657" s="83"/>
      <c r="P2657" s="84"/>
      <c r="Q2657" s="82"/>
      <c r="R2657" s="83"/>
      <c r="S2657" s="69"/>
      <c r="T2657" s="63"/>
      <c r="U2657" s="141"/>
      <c r="V2657" s="74"/>
      <c r="W2657" s="145"/>
      <c r="X2657" s="60"/>
      <c r="Y2657" s="31"/>
      <c r="AA2657" s="33"/>
      <c r="AB2657" s="31"/>
    </row>
    <row r="2658" spans="1:28" s="2" customFormat="1">
      <c r="A2658" s="27"/>
      <c r="B2658" s="31"/>
      <c r="D2658" s="1"/>
      <c r="J2658" s="29"/>
      <c r="K2658" s="39"/>
      <c r="L2658" s="35"/>
      <c r="M2658" s="81"/>
      <c r="N2658" s="82"/>
      <c r="O2658" s="83"/>
      <c r="P2658" s="84"/>
      <c r="Q2658" s="82"/>
      <c r="R2658" s="83"/>
      <c r="S2658" s="69"/>
      <c r="T2658" s="63"/>
      <c r="U2658" s="141"/>
      <c r="V2658" s="74"/>
      <c r="W2658" s="145"/>
      <c r="X2658" s="60"/>
      <c r="Y2658" s="31"/>
      <c r="AA2658" s="33"/>
      <c r="AB2658" s="31"/>
    </row>
    <row r="2659" spans="1:28" s="2" customFormat="1">
      <c r="A2659" s="27"/>
      <c r="B2659" s="31"/>
      <c r="D2659" s="1"/>
      <c r="J2659" s="29"/>
      <c r="K2659" s="39"/>
      <c r="L2659" s="35"/>
      <c r="M2659" s="81"/>
      <c r="N2659" s="82"/>
      <c r="O2659" s="83"/>
      <c r="P2659" s="84"/>
      <c r="Q2659" s="82"/>
      <c r="R2659" s="83"/>
      <c r="S2659" s="69"/>
      <c r="T2659" s="63"/>
      <c r="U2659" s="141"/>
      <c r="V2659" s="74"/>
      <c r="W2659" s="145"/>
      <c r="X2659" s="60"/>
      <c r="Y2659" s="31"/>
      <c r="AA2659" s="33"/>
      <c r="AB2659" s="31"/>
    </row>
    <row r="2660" spans="1:28" s="2" customFormat="1">
      <c r="A2660" s="27"/>
      <c r="B2660" s="31"/>
      <c r="D2660" s="1"/>
      <c r="J2660" s="29"/>
      <c r="K2660" s="39"/>
      <c r="L2660" s="35"/>
      <c r="M2660" s="81"/>
      <c r="N2660" s="82"/>
      <c r="O2660" s="83"/>
      <c r="P2660" s="84"/>
      <c r="Q2660" s="82"/>
      <c r="R2660" s="83"/>
      <c r="S2660" s="69"/>
      <c r="T2660" s="63"/>
      <c r="U2660" s="141"/>
      <c r="V2660" s="74"/>
      <c r="W2660" s="145"/>
      <c r="X2660" s="60"/>
      <c r="Y2660" s="31"/>
      <c r="AA2660" s="33"/>
      <c r="AB2660" s="31"/>
    </row>
    <row r="2661" spans="1:28" s="2" customFormat="1">
      <c r="A2661" s="27"/>
      <c r="B2661" s="31"/>
      <c r="D2661" s="1"/>
      <c r="J2661" s="29"/>
      <c r="K2661" s="39"/>
      <c r="L2661" s="35"/>
      <c r="M2661" s="81"/>
      <c r="N2661" s="82"/>
      <c r="O2661" s="83"/>
      <c r="P2661" s="84"/>
      <c r="Q2661" s="82"/>
      <c r="R2661" s="83"/>
      <c r="S2661" s="69"/>
      <c r="T2661" s="63"/>
      <c r="U2661" s="141"/>
      <c r="V2661" s="74"/>
      <c r="W2661" s="145"/>
      <c r="X2661" s="60"/>
      <c r="Y2661" s="31"/>
      <c r="AA2661" s="33"/>
      <c r="AB2661" s="31"/>
    </row>
    <row r="2662" spans="1:28" s="2" customFormat="1">
      <c r="A2662" s="27"/>
      <c r="B2662" s="31"/>
      <c r="D2662" s="1"/>
      <c r="J2662" s="29"/>
      <c r="K2662" s="39"/>
      <c r="L2662" s="35"/>
      <c r="M2662" s="81"/>
      <c r="N2662" s="82"/>
      <c r="O2662" s="83"/>
      <c r="P2662" s="84"/>
      <c r="Q2662" s="82"/>
      <c r="R2662" s="83"/>
      <c r="S2662" s="69"/>
      <c r="T2662" s="63"/>
      <c r="U2662" s="141"/>
      <c r="V2662" s="74"/>
      <c r="W2662" s="145"/>
      <c r="X2662" s="60"/>
      <c r="Y2662" s="31"/>
      <c r="AA2662" s="33"/>
      <c r="AB2662" s="31"/>
    </row>
    <row r="2663" spans="1:28" s="2" customFormat="1">
      <c r="A2663" s="27"/>
      <c r="B2663" s="31"/>
      <c r="D2663" s="1"/>
      <c r="J2663" s="29"/>
      <c r="K2663" s="39"/>
      <c r="L2663" s="35"/>
      <c r="M2663" s="81"/>
      <c r="N2663" s="82"/>
      <c r="O2663" s="83"/>
      <c r="P2663" s="84"/>
      <c r="Q2663" s="82"/>
      <c r="R2663" s="83"/>
      <c r="S2663" s="69"/>
      <c r="T2663" s="63"/>
      <c r="U2663" s="141"/>
      <c r="V2663" s="74"/>
      <c r="W2663" s="145"/>
      <c r="X2663" s="60"/>
      <c r="Y2663" s="31"/>
      <c r="AA2663" s="33"/>
      <c r="AB2663" s="31"/>
    </row>
    <row r="2664" spans="1:28" s="2" customFormat="1">
      <c r="A2664" s="27"/>
      <c r="B2664" s="31"/>
      <c r="D2664" s="1"/>
      <c r="J2664" s="29"/>
      <c r="K2664" s="39"/>
      <c r="L2664" s="35"/>
      <c r="M2664" s="81"/>
      <c r="N2664" s="82"/>
      <c r="O2664" s="83"/>
      <c r="P2664" s="84"/>
      <c r="Q2664" s="82"/>
      <c r="R2664" s="83"/>
      <c r="S2664" s="69"/>
      <c r="T2664" s="63"/>
      <c r="U2664" s="141"/>
      <c r="V2664" s="74"/>
      <c r="W2664" s="145"/>
      <c r="X2664" s="60"/>
      <c r="Y2664" s="31"/>
      <c r="AA2664" s="33"/>
      <c r="AB2664" s="31"/>
    </row>
    <row r="2665" spans="1:28" s="2" customFormat="1">
      <c r="A2665" s="27"/>
      <c r="B2665" s="31"/>
      <c r="D2665" s="1"/>
      <c r="J2665" s="29"/>
      <c r="K2665" s="39"/>
      <c r="L2665" s="35"/>
      <c r="M2665" s="81"/>
      <c r="N2665" s="82"/>
      <c r="O2665" s="83"/>
      <c r="P2665" s="84"/>
      <c r="Q2665" s="82"/>
      <c r="R2665" s="83"/>
      <c r="S2665" s="69"/>
      <c r="T2665" s="63"/>
      <c r="U2665" s="141"/>
      <c r="V2665" s="74"/>
      <c r="W2665" s="145"/>
      <c r="X2665" s="60"/>
      <c r="Y2665" s="31"/>
      <c r="AA2665" s="33"/>
      <c r="AB2665" s="31"/>
    </row>
    <row r="2666" spans="1:28" s="2" customFormat="1">
      <c r="A2666" s="27"/>
      <c r="B2666" s="31"/>
      <c r="D2666" s="1"/>
      <c r="J2666" s="29"/>
      <c r="K2666" s="39"/>
      <c r="L2666" s="35"/>
      <c r="M2666" s="81"/>
      <c r="N2666" s="82"/>
      <c r="O2666" s="83"/>
      <c r="P2666" s="84"/>
      <c r="Q2666" s="82"/>
      <c r="R2666" s="83"/>
      <c r="S2666" s="69"/>
      <c r="T2666" s="63"/>
      <c r="U2666" s="141"/>
      <c r="V2666" s="74"/>
      <c r="W2666" s="145"/>
      <c r="X2666" s="60"/>
      <c r="Y2666" s="31"/>
      <c r="AA2666" s="33"/>
      <c r="AB2666" s="31"/>
    </row>
    <row r="2667" spans="1:28" s="2" customFormat="1">
      <c r="A2667" s="27"/>
      <c r="B2667" s="31"/>
      <c r="D2667" s="1"/>
      <c r="J2667" s="29"/>
      <c r="K2667" s="39"/>
      <c r="L2667" s="35"/>
      <c r="M2667" s="81"/>
      <c r="N2667" s="82"/>
      <c r="O2667" s="83"/>
      <c r="P2667" s="84"/>
      <c r="Q2667" s="82"/>
      <c r="R2667" s="83"/>
      <c r="S2667" s="69"/>
      <c r="T2667" s="63"/>
      <c r="U2667" s="141"/>
      <c r="V2667" s="74"/>
      <c r="W2667" s="145"/>
      <c r="X2667" s="60"/>
      <c r="Y2667" s="31"/>
      <c r="AA2667" s="33"/>
      <c r="AB2667" s="31"/>
    </row>
    <row r="2668" spans="1:28" s="2" customFormat="1">
      <c r="A2668" s="27"/>
      <c r="B2668" s="31"/>
      <c r="D2668" s="1"/>
      <c r="J2668" s="29"/>
      <c r="K2668" s="39"/>
      <c r="L2668" s="35"/>
      <c r="M2668" s="81"/>
      <c r="N2668" s="82"/>
      <c r="O2668" s="83"/>
      <c r="P2668" s="84"/>
      <c r="Q2668" s="82"/>
      <c r="R2668" s="83"/>
      <c r="S2668" s="69"/>
      <c r="T2668" s="63"/>
      <c r="U2668" s="141"/>
      <c r="V2668" s="74"/>
      <c r="W2668" s="145"/>
      <c r="X2668" s="60"/>
      <c r="Y2668" s="31"/>
      <c r="AA2668" s="33"/>
      <c r="AB2668" s="31"/>
    </row>
    <row r="2669" spans="1:28" s="2" customFormat="1">
      <c r="A2669" s="27"/>
      <c r="B2669" s="31"/>
      <c r="D2669" s="1"/>
      <c r="J2669" s="29"/>
      <c r="K2669" s="39"/>
      <c r="L2669" s="35"/>
      <c r="M2669" s="81"/>
      <c r="N2669" s="82"/>
      <c r="O2669" s="83"/>
      <c r="P2669" s="84"/>
      <c r="Q2669" s="82"/>
      <c r="R2669" s="83"/>
      <c r="S2669" s="69"/>
      <c r="T2669" s="63"/>
      <c r="U2669" s="141"/>
      <c r="V2669" s="74"/>
      <c r="W2669" s="145"/>
      <c r="X2669" s="60"/>
      <c r="Y2669" s="31"/>
      <c r="AA2669" s="33"/>
      <c r="AB2669" s="31"/>
    </row>
    <row r="2670" spans="1:28" s="2" customFormat="1">
      <c r="A2670" s="27"/>
      <c r="B2670" s="31"/>
      <c r="D2670" s="1"/>
      <c r="J2670" s="29"/>
      <c r="K2670" s="39"/>
      <c r="L2670" s="35"/>
      <c r="M2670" s="81"/>
      <c r="N2670" s="82"/>
      <c r="O2670" s="83"/>
      <c r="P2670" s="84"/>
      <c r="Q2670" s="82"/>
      <c r="R2670" s="83"/>
      <c r="S2670" s="69"/>
      <c r="T2670" s="63"/>
      <c r="U2670" s="141"/>
      <c r="V2670" s="74"/>
      <c r="W2670" s="145"/>
      <c r="X2670" s="60"/>
      <c r="Y2670" s="31"/>
      <c r="AA2670" s="33"/>
      <c r="AB2670" s="31"/>
    </row>
    <row r="2671" spans="1:28" s="2" customFormat="1">
      <c r="A2671" s="27"/>
      <c r="B2671" s="31"/>
      <c r="D2671" s="1"/>
      <c r="J2671" s="29"/>
      <c r="K2671" s="39"/>
      <c r="L2671" s="35"/>
      <c r="M2671" s="81"/>
      <c r="N2671" s="82"/>
      <c r="O2671" s="83"/>
      <c r="P2671" s="84"/>
      <c r="Q2671" s="82"/>
      <c r="R2671" s="83"/>
      <c r="S2671" s="69"/>
      <c r="T2671" s="63"/>
      <c r="U2671" s="141"/>
      <c r="V2671" s="74"/>
      <c r="W2671" s="145"/>
      <c r="X2671" s="60"/>
      <c r="Y2671" s="31"/>
      <c r="AA2671" s="33"/>
      <c r="AB2671" s="31"/>
    </row>
    <row r="2672" spans="1:28" s="2" customFormat="1">
      <c r="A2672" s="27"/>
      <c r="B2672" s="31"/>
      <c r="D2672" s="1"/>
      <c r="J2672" s="29"/>
      <c r="K2672" s="39"/>
      <c r="L2672" s="35"/>
      <c r="M2672" s="81"/>
      <c r="N2672" s="82"/>
      <c r="O2672" s="83"/>
      <c r="P2672" s="84"/>
      <c r="Q2672" s="82"/>
      <c r="R2672" s="83"/>
      <c r="S2672" s="69"/>
      <c r="T2672" s="63"/>
      <c r="U2672" s="141"/>
      <c r="V2672" s="74"/>
      <c r="W2672" s="145"/>
      <c r="X2672" s="60"/>
      <c r="Y2672" s="31"/>
      <c r="AA2672" s="33"/>
      <c r="AB2672" s="31"/>
    </row>
    <row r="2673" spans="1:28" s="2" customFormat="1">
      <c r="A2673" s="27"/>
      <c r="B2673" s="31"/>
      <c r="D2673" s="1"/>
      <c r="J2673" s="29"/>
      <c r="K2673" s="39"/>
      <c r="L2673" s="35"/>
      <c r="M2673" s="81"/>
      <c r="N2673" s="82"/>
      <c r="O2673" s="83"/>
      <c r="P2673" s="84"/>
      <c r="Q2673" s="82"/>
      <c r="R2673" s="83"/>
      <c r="S2673" s="69"/>
      <c r="T2673" s="63"/>
      <c r="U2673" s="141"/>
      <c r="V2673" s="74"/>
      <c r="W2673" s="145"/>
      <c r="X2673" s="60"/>
      <c r="Y2673" s="31"/>
      <c r="AA2673" s="33"/>
      <c r="AB2673" s="31"/>
    </row>
    <row r="2674" spans="1:28" s="2" customFormat="1">
      <c r="A2674" s="27"/>
      <c r="B2674" s="31"/>
      <c r="D2674" s="1"/>
      <c r="J2674" s="29"/>
      <c r="K2674" s="39"/>
      <c r="L2674" s="35"/>
      <c r="M2674" s="81"/>
      <c r="N2674" s="82"/>
      <c r="O2674" s="83"/>
      <c r="P2674" s="84"/>
      <c r="Q2674" s="82"/>
      <c r="R2674" s="83"/>
      <c r="S2674" s="69"/>
      <c r="T2674" s="63"/>
      <c r="U2674" s="141"/>
      <c r="V2674" s="74"/>
      <c r="W2674" s="145"/>
      <c r="X2674" s="60"/>
      <c r="Y2674" s="31"/>
      <c r="AA2674" s="33"/>
      <c r="AB2674" s="31"/>
    </row>
    <row r="2675" spans="1:28" s="2" customFormat="1">
      <c r="A2675" s="27"/>
      <c r="B2675" s="31"/>
      <c r="D2675" s="1"/>
      <c r="J2675" s="29"/>
      <c r="K2675" s="39"/>
      <c r="L2675" s="35"/>
      <c r="M2675" s="81"/>
      <c r="N2675" s="82"/>
      <c r="O2675" s="83"/>
      <c r="P2675" s="84"/>
      <c r="Q2675" s="82"/>
      <c r="R2675" s="83"/>
      <c r="S2675" s="69"/>
      <c r="T2675" s="63"/>
      <c r="U2675" s="141"/>
      <c r="V2675" s="74"/>
      <c r="W2675" s="145"/>
      <c r="X2675" s="60"/>
      <c r="Y2675" s="31"/>
      <c r="AA2675" s="33"/>
      <c r="AB2675" s="31"/>
    </row>
    <row r="2676" spans="1:28" s="2" customFormat="1">
      <c r="A2676" s="27"/>
      <c r="B2676" s="31"/>
      <c r="D2676" s="1"/>
      <c r="J2676" s="29"/>
      <c r="K2676" s="39"/>
      <c r="L2676" s="35"/>
      <c r="M2676" s="81"/>
      <c r="N2676" s="82"/>
      <c r="O2676" s="83"/>
      <c r="P2676" s="84"/>
      <c r="Q2676" s="82"/>
      <c r="R2676" s="83"/>
      <c r="S2676" s="69"/>
      <c r="T2676" s="63"/>
      <c r="U2676" s="141"/>
      <c r="V2676" s="74"/>
      <c r="W2676" s="145"/>
      <c r="X2676" s="60"/>
      <c r="Y2676" s="31"/>
      <c r="AA2676" s="33"/>
      <c r="AB2676" s="31"/>
    </row>
    <row r="2677" spans="1:28" s="2" customFormat="1">
      <c r="A2677" s="27"/>
      <c r="B2677" s="31"/>
      <c r="D2677" s="1"/>
      <c r="J2677" s="29"/>
      <c r="K2677" s="39"/>
      <c r="L2677" s="35"/>
      <c r="M2677" s="81"/>
      <c r="N2677" s="82"/>
      <c r="O2677" s="83"/>
      <c r="P2677" s="84"/>
      <c r="Q2677" s="82"/>
      <c r="R2677" s="83"/>
      <c r="S2677" s="69"/>
      <c r="T2677" s="63"/>
      <c r="U2677" s="141"/>
      <c r="V2677" s="74"/>
      <c r="W2677" s="145"/>
      <c r="X2677" s="60"/>
      <c r="Y2677" s="31"/>
      <c r="AA2677" s="33"/>
      <c r="AB2677" s="31"/>
    </row>
    <row r="2678" spans="1:28" s="2" customFormat="1">
      <c r="A2678" s="27"/>
      <c r="B2678" s="31"/>
      <c r="D2678" s="1"/>
      <c r="J2678" s="29"/>
      <c r="K2678" s="39"/>
      <c r="L2678" s="35"/>
      <c r="M2678" s="81"/>
      <c r="N2678" s="82"/>
      <c r="O2678" s="83"/>
      <c r="P2678" s="84"/>
      <c r="Q2678" s="82"/>
      <c r="R2678" s="83"/>
      <c r="S2678" s="69"/>
      <c r="T2678" s="63"/>
      <c r="U2678" s="141"/>
      <c r="V2678" s="74"/>
      <c r="W2678" s="145"/>
      <c r="X2678" s="60"/>
      <c r="Y2678" s="31"/>
      <c r="AA2678" s="33"/>
      <c r="AB2678" s="31"/>
    </row>
    <row r="2679" spans="1:28" s="2" customFormat="1">
      <c r="A2679" s="27"/>
      <c r="B2679" s="31"/>
      <c r="D2679" s="1"/>
      <c r="J2679" s="29"/>
      <c r="K2679" s="39"/>
      <c r="L2679" s="35"/>
      <c r="M2679" s="81"/>
      <c r="N2679" s="82"/>
      <c r="O2679" s="83"/>
      <c r="P2679" s="84"/>
      <c r="Q2679" s="82"/>
      <c r="R2679" s="83"/>
      <c r="S2679" s="69"/>
      <c r="T2679" s="63"/>
      <c r="U2679" s="141"/>
      <c r="V2679" s="74"/>
      <c r="W2679" s="145"/>
      <c r="X2679" s="60"/>
      <c r="Y2679" s="31"/>
      <c r="AA2679" s="33"/>
      <c r="AB2679" s="31"/>
    </row>
    <row r="2680" spans="1:28" s="2" customFormat="1">
      <c r="A2680" s="27"/>
      <c r="B2680" s="31"/>
      <c r="D2680" s="1"/>
      <c r="J2680" s="29"/>
      <c r="K2680" s="39"/>
      <c r="L2680" s="35"/>
      <c r="M2680" s="81"/>
      <c r="N2680" s="82"/>
      <c r="O2680" s="83"/>
      <c r="P2680" s="84"/>
      <c r="Q2680" s="82"/>
      <c r="R2680" s="83"/>
      <c r="S2680" s="69"/>
      <c r="T2680" s="63"/>
      <c r="U2680" s="141"/>
      <c r="V2680" s="74"/>
      <c r="W2680" s="145"/>
      <c r="X2680" s="60"/>
      <c r="Y2680" s="31"/>
      <c r="AA2680" s="33"/>
      <c r="AB2680" s="31"/>
    </row>
    <row r="2681" spans="1:28" s="2" customFormat="1">
      <c r="A2681" s="27"/>
      <c r="B2681" s="31"/>
      <c r="D2681" s="1"/>
      <c r="J2681" s="29"/>
      <c r="K2681" s="39"/>
      <c r="L2681" s="35"/>
      <c r="M2681" s="81"/>
      <c r="N2681" s="82"/>
      <c r="O2681" s="83"/>
      <c r="P2681" s="84"/>
      <c r="Q2681" s="82"/>
      <c r="R2681" s="83"/>
      <c r="S2681" s="69"/>
      <c r="T2681" s="63"/>
      <c r="U2681" s="141"/>
      <c r="V2681" s="74"/>
      <c r="W2681" s="145"/>
      <c r="X2681" s="60"/>
      <c r="Y2681" s="31"/>
      <c r="AA2681" s="33"/>
      <c r="AB2681" s="31"/>
    </row>
    <row r="2682" spans="1:28" s="2" customFormat="1">
      <c r="A2682" s="27"/>
      <c r="B2682" s="31"/>
      <c r="D2682" s="1"/>
      <c r="J2682" s="29"/>
      <c r="K2682" s="39"/>
      <c r="L2682" s="35"/>
      <c r="M2682" s="81"/>
      <c r="N2682" s="82"/>
      <c r="O2682" s="83"/>
      <c r="P2682" s="84"/>
      <c r="Q2682" s="82"/>
      <c r="R2682" s="83"/>
      <c r="S2682" s="69"/>
      <c r="T2682" s="63"/>
      <c r="U2682" s="141"/>
      <c r="V2682" s="74"/>
      <c r="W2682" s="145"/>
      <c r="X2682" s="60"/>
      <c r="Y2682" s="31"/>
      <c r="AA2682" s="33"/>
      <c r="AB2682" s="31"/>
    </row>
    <row r="2683" spans="1:28" s="2" customFormat="1">
      <c r="A2683" s="27"/>
      <c r="B2683" s="31"/>
      <c r="D2683" s="1"/>
      <c r="J2683" s="29"/>
      <c r="K2683" s="39"/>
      <c r="L2683" s="35"/>
      <c r="M2683" s="81"/>
      <c r="N2683" s="82"/>
      <c r="O2683" s="83"/>
      <c r="P2683" s="84"/>
      <c r="Q2683" s="82"/>
      <c r="R2683" s="83"/>
      <c r="S2683" s="69"/>
      <c r="T2683" s="63"/>
      <c r="U2683" s="141"/>
      <c r="V2683" s="74"/>
      <c r="W2683" s="145"/>
      <c r="X2683" s="60"/>
      <c r="Y2683" s="31"/>
      <c r="AA2683" s="33"/>
      <c r="AB2683" s="31"/>
    </row>
    <row r="2684" spans="1:28" s="2" customFormat="1">
      <c r="A2684" s="27"/>
      <c r="B2684" s="31"/>
      <c r="D2684" s="1"/>
      <c r="J2684" s="29"/>
      <c r="K2684" s="39"/>
      <c r="L2684" s="35"/>
      <c r="M2684" s="81"/>
      <c r="N2684" s="82"/>
      <c r="O2684" s="83"/>
      <c r="P2684" s="84"/>
      <c r="Q2684" s="82"/>
      <c r="R2684" s="83"/>
      <c r="S2684" s="69"/>
      <c r="T2684" s="63"/>
      <c r="U2684" s="141"/>
      <c r="V2684" s="74"/>
      <c r="W2684" s="145"/>
      <c r="X2684" s="60"/>
      <c r="Y2684" s="31"/>
      <c r="AA2684" s="33"/>
      <c r="AB2684" s="31"/>
    </row>
    <row r="2685" spans="1:28" s="2" customFormat="1">
      <c r="A2685" s="27"/>
      <c r="B2685" s="31"/>
      <c r="D2685" s="1"/>
      <c r="J2685" s="29"/>
      <c r="K2685" s="39"/>
      <c r="L2685" s="35"/>
      <c r="M2685" s="81"/>
      <c r="N2685" s="82"/>
      <c r="O2685" s="83"/>
      <c r="P2685" s="84"/>
      <c r="Q2685" s="82"/>
      <c r="R2685" s="83"/>
      <c r="S2685" s="69"/>
      <c r="T2685" s="63"/>
      <c r="U2685" s="141"/>
      <c r="V2685" s="74"/>
      <c r="W2685" s="145"/>
      <c r="X2685" s="60"/>
      <c r="Y2685" s="31"/>
      <c r="AA2685" s="33"/>
      <c r="AB2685" s="31"/>
    </row>
    <row r="2686" spans="1:28" s="2" customFormat="1">
      <c r="A2686" s="27"/>
      <c r="B2686" s="31"/>
      <c r="D2686" s="1"/>
      <c r="J2686" s="29"/>
      <c r="K2686" s="39"/>
      <c r="L2686" s="35"/>
      <c r="M2686" s="81"/>
      <c r="N2686" s="82"/>
      <c r="O2686" s="83"/>
      <c r="P2686" s="84"/>
      <c r="Q2686" s="82"/>
      <c r="R2686" s="83"/>
      <c r="S2686" s="69"/>
      <c r="T2686" s="63"/>
      <c r="U2686" s="141"/>
      <c r="V2686" s="74"/>
      <c r="W2686" s="145"/>
      <c r="X2686" s="60"/>
      <c r="Y2686" s="31"/>
      <c r="AA2686" s="33"/>
      <c r="AB2686" s="31"/>
    </row>
    <row r="2687" spans="1:28" s="2" customFormat="1">
      <c r="A2687" s="27"/>
      <c r="B2687" s="31"/>
      <c r="D2687" s="1"/>
      <c r="J2687" s="29"/>
      <c r="K2687" s="39"/>
      <c r="L2687" s="35"/>
      <c r="M2687" s="81"/>
      <c r="N2687" s="82"/>
      <c r="O2687" s="83"/>
      <c r="P2687" s="84"/>
      <c r="Q2687" s="82"/>
      <c r="R2687" s="83"/>
      <c r="S2687" s="69"/>
      <c r="T2687" s="63"/>
      <c r="U2687" s="141"/>
      <c r="V2687" s="74"/>
      <c r="W2687" s="145"/>
      <c r="X2687" s="60"/>
      <c r="Y2687" s="31"/>
      <c r="AA2687" s="33"/>
      <c r="AB2687" s="31"/>
    </row>
    <row r="2688" spans="1:28" s="2" customFormat="1">
      <c r="A2688" s="27"/>
      <c r="B2688" s="31"/>
      <c r="D2688" s="1"/>
      <c r="J2688" s="29"/>
      <c r="K2688" s="39"/>
      <c r="L2688" s="35"/>
      <c r="M2688" s="81"/>
      <c r="N2688" s="82"/>
      <c r="O2688" s="83"/>
      <c r="P2688" s="84"/>
      <c r="Q2688" s="82"/>
      <c r="R2688" s="83"/>
      <c r="S2688" s="69"/>
      <c r="T2688" s="63"/>
      <c r="U2688" s="141"/>
      <c r="V2688" s="74"/>
      <c r="W2688" s="145"/>
      <c r="X2688" s="60"/>
      <c r="Y2688" s="31"/>
      <c r="AA2688" s="33"/>
      <c r="AB2688" s="31"/>
    </row>
    <row r="2689" spans="1:28" s="2" customFormat="1">
      <c r="A2689" s="27"/>
      <c r="B2689" s="31"/>
      <c r="D2689" s="1"/>
      <c r="J2689" s="29"/>
      <c r="K2689" s="39"/>
      <c r="L2689" s="35"/>
      <c r="M2689" s="81"/>
      <c r="N2689" s="82"/>
      <c r="O2689" s="83"/>
      <c r="P2689" s="84"/>
      <c r="Q2689" s="82"/>
      <c r="R2689" s="83"/>
      <c r="S2689" s="69"/>
      <c r="T2689" s="63"/>
      <c r="U2689" s="141"/>
      <c r="V2689" s="74"/>
      <c r="W2689" s="145"/>
      <c r="X2689" s="60"/>
      <c r="Y2689" s="31"/>
      <c r="AA2689" s="33"/>
      <c r="AB2689" s="31"/>
    </row>
    <row r="2690" spans="1:28" s="2" customFormat="1">
      <c r="A2690" s="27"/>
      <c r="B2690" s="31"/>
      <c r="D2690" s="1"/>
      <c r="J2690" s="29"/>
      <c r="K2690" s="39"/>
      <c r="L2690" s="35"/>
      <c r="M2690" s="81"/>
      <c r="N2690" s="82"/>
      <c r="O2690" s="83"/>
      <c r="P2690" s="84"/>
      <c r="Q2690" s="82"/>
      <c r="R2690" s="83"/>
      <c r="S2690" s="69"/>
      <c r="T2690" s="63"/>
      <c r="U2690" s="141"/>
      <c r="V2690" s="74"/>
      <c r="W2690" s="145"/>
      <c r="X2690" s="60"/>
      <c r="Y2690" s="31"/>
      <c r="AA2690" s="33"/>
      <c r="AB2690" s="31"/>
    </row>
    <row r="2691" spans="1:28" s="2" customFormat="1">
      <c r="A2691" s="27"/>
      <c r="B2691" s="31"/>
      <c r="D2691" s="1"/>
      <c r="J2691" s="29"/>
      <c r="K2691" s="39"/>
      <c r="L2691" s="35"/>
      <c r="M2691" s="81"/>
      <c r="N2691" s="82"/>
      <c r="O2691" s="83"/>
      <c r="P2691" s="84"/>
      <c r="Q2691" s="82"/>
      <c r="R2691" s="83"/>
      <c r="S2691" s="69"/>
      <c r="T2691" s="63"/>
      <c r="U2691" s="141"/>
      <c r="V2691" s="74"/>
      <c r="W2691" s="145"/>
      <c r="X2691" s="60"/>
      <c r="Y2691" s="31"/>
      <c r="AA2691" s="33"/>
      <c r="AB2691" s="31"/>
    </row>
    <row r="2692" spans="1:28" s="2" customFormat="1">
      <c r="A2692" s="27"/>
      <c r="B2692" s="31"/>
      <c r="D2692" s="1"/>
      <c r="J2692" s="29"/>
      <c r="K2692" s="39"/>
      <c r="L2692" s="35"/>
      <c r="M2692" s="81"/>
      <c r="N2692" s="82"/>
      <c r="O2692" s="83"/>
      <c r="P2692" s="84"/>
      <c r="Q2692" s="82"/>
      <c r="R2692" s="83"/>
      <c r="S2692" s="69"/>
      <c r="T2692" s="63"/>
      <c r="U2692" s="141"/>
      <c r="V2692" s="74"/>
      <c r="W2692" s="145"/>
      <c r="X2692" s="60"/>
      <c r="Y2692" s="31"/>
      <c r="AA2692" s="33"/>
      <c r="AB2692" s="31"/>
    </row>
    <row r="2693" spans="1:28" s="2" customFormat="1">
      <c r="A2693" s="27"/>
      <c r="B2693" s="31"/>
      <c r="D2693" s="1"/>
      <c r="J2693" s="29"/>
      <c r="K2693" s="39"/>
      <c r="L2693" s="35"/>
      <c r="M2693" s="81"/>
      <c r="N2693" s="82"/>
      <c r="O2693" s="83"/>
      <c r="P2693" s="84"/>
      <c r="Q2693" s="82"/>
      <c r="R2693" s="83"/>
      <c r="S2693" s="69"/>
      <c r="T2693" s="63"/>
      <c r="U2693" s="141"/>
      <c r="V2693" s="74"/>
      <c r="W2693" s="145"/>
      <c r="X2693" s="60"/>
      <c r="Y2693" s="31"/>
      <c r="AA2693" s="33"/>
      <c r="AB2693" s="31"/>
    </row>
    <row r="2694" spans="1:28" s="2" customFormat="1">
      <c r="A2694" s="27"/>
      <c r="B2694" s="31"/>
      <c r="D2694" s="1"/>
      <c r="J2694" s="29"/>
      <c r="K2694" s="39"/>
      <c r="L2694" s="35"/>
      <c r="M2694" s="81"/>
      <c r="N2694" s="82"/>
      <c r="O2694" s="83"/>
      <c r="P2694" s="84"/>
      <c r="Q2694" s="82"/>
      <c r="R2694" s="83"/>
      <c r="S2694" s="69"/>
      <c r="T2694" s="63"/>
      <c r="U2694" s="141"/>
      <c r="V2694" s="74"/>
      <c r="W2694" s="145"/>
      <c r="X2694" s="60"/>
      <c r="Y2694" s="31"/>
      <c r="AA2694" s="33"/>
      <c r="AB2694" s="31"/>
    </row>
    <row r="2695" spans="1:28" s="2" customFormat="1">
      <c r="A2695" s="27"/>
      <c r="B2695" s="31"/>
      <c r="D2695" s="1"/>
      <c r="J2695" s="29"/>
      <c r="K2695" s="39"/>
      <c r="L2695" s="35"/>
      <c r="M2695" s="81"/>
      <c r="N2695" s="82"/>
      <c r="O2695" s="83"/>
      <c r="P2695" s="84"/>
      <c r="Q2695" s="82"/>
      <c r="R2695" s="83"/>
      <c r="S2695" s="69"/>
      <c r="T2695" s="63"/>
      <c r="U2695" s="141"/>
      <c r="V2695" s="74"/>
      <c r="W2695" s="145"/>
      <c r="X2695" s="60"/>
      <c r="Y2695" s="31"/>
      <c r="AA2695" s="33"/>
      <c r="AB2695" s="31"/>
    </row>
    <row r="2696" spans="1:28" s="2" customFormat="1">
      <c r="A2696" s="27"/>
      <c r="B2696" s="31"/>
      <c r="D2696" s="1"/>
      <c r="J2696" s="29"/>
      <c r="K2696" s="39"/>
      <c r="L2696" s="35"/>
      <c r="M2696" s="81"/>
      <c r="N2696" s="82"/>
      <c r="O2696" s="83"/>
      <c r="P2696" s="84"/>
      <c r="Q2696" s="82"/>
      <c r="R2696" s="83"/>
      <c r="S2696" s="69"/>
      <c r="T2696" s="63"/>
      <c r="U2696" s="141"/>
      <c r="V2696" s="74"/>
      <c r="W2696" s="145"/>
      <c r="X2696" s="60"/>
      <c r="Y2696" s="31"/>
      <c r="AA2696" s="33"/>
      <c r="AB2696" s="31"/>
    </row>
    <row r="2697" spans="1:28" s="2" customFormat="1">
      <c r="A2697" s="27"/>
      <c r="B2697" s="31"/>
      <c r="D2697" s="1"/>
      <c r="J2697" s="29"/>
      <c r="K2697" s="39"/>
      <c r="L2697" s="35"/>
      <c r="M2697" s="81"/>
      <c r="N2697" s="82"/>
      <c r="O2697" s="83"/>
      <c r="P2697" s="84"/>
      <c r="Q2697" s="82"/>
      <c r="R2697" s="83"/>
      <c r="S2697" s="69"/>
      <c r="T2697" s="63"/>
      <c r="U2697" s="141"/>
      <c r="V2697" s="74"/>
      <c r="W2697" s="145"/>
      <c r="X2697" s="60"/>
      <c r="Y2697" s="31"/>
      <c r="AA2697" s="33"/>
      <c r="AB2697" s="31"/>
    </row>
    <row r="2698" spans="1:28" s="2" customFormat="1">
      <c r="A2698" s="27"/>
      <c r="B2698" s="31"/>
      <c r="D2698" s="1"/>
      <c r="J2698" s="29"/>
      <c r="K2698" s="39"/>
      <c r="L2698" s="35"/>
      <c r="M2698" s="81"/>
      <c r="N2698" s="82"/>
      <c r="O2698" s="83"/>
      <c r="P2698" s="84"/>
      <c r="Q2698" s="82"/>
      <c r="R2698" s="83"/>
      <c r="S2698" s="69"/>
      <c r="T2698" s="63"/>
      <c r="U2698" s="141"/>
      <c r="V2698" s="74"/>
      <c r="W2698" s="145"/>
      <c r="X2698" s="60"/>
      <c r="Y2698" s="31"/>
      <c r="AA2698" s="33"/>
      <c r="AB2698" s="31"/>
    </row>
    <row r="2699" spans="1:28" s="2" customFormat="1">
      <c r="A2699" s="27"/>
      <c r="B2699" s="31"/>
      <c r="D2699" s="1"/>
      <c r="J2699" s="29"/>
      <c r="K2699" s="39"/>
      <c r="L2699" s="35"/>
      <c r="M2699" s="81"/>
      <c r="N2699" s="82"/>
      <c r="O2699" s="83"/>
      <c r="P2699" s="84"/>
      <c r="Q2699" s="82"/>
      <c r="R2699" s="83"/>
      <c r="S2699" s="69"/>
      <c r="T2699" s="63"/>
      <c r="U2699" s="141"/>
      <c r="V2699" s="74"/>
      <c r="W2699" s="145"/>
      <c r="X2699" s="60"/>
      <c r="Y2699" s="31"/>
      <c r="AA2699" s="33"/>
      <c r="AB2699" s="31"/>
    </row>
    <row r="2700" spans="1:28" s="2" customFormat="1">
      <c r="A2700" s="27"/>
      <c r="B2700" s="31"/>
      <c r="D2700" s="1"/>
      <c r="J2700" s="29"/>
      <c r="K2700" s="39"/>
      <c r="L2700" s="35"/>
      <c r="M2700" s="81"/>
      <c r="N2700" s="82"/>
      <c r="O2700" s="83"/>
      <c r="P2700" s="84"/>
      <c r="Q2700" s="82"/>
      <c r="R2700" s="83"/>
      <c r="S2700" s="69"/>
      <c r="T2700" s="63"/>
      <c r="U2700" s="141"/>
      <c r="V2700" s="74"/>
      <c r="W2700" s="145"/>
      <c r="X2700" s="60"/>
      <c r="Y2700" s="31"/>
      <c r="AA2700" s="33"/>
      <c r="AB2700" s="31"/>
    </row>
    <row r="2701" spans="1:28" s="2" customFormat="1">
      <c r="A2701" s="27"/>
      <c r="B2701" s="31"/>
      <c r="D2701" s="1"/>
      <c r="J2701" s="29"/>
      <c r="K2701" s="39"/>
      <c r="L2701" s="35"/>
      <c r="M2701" s="81"/>
      <c r="N2701" s="82"/>
      <c r="O2701" s="83"/>
      <c r="P2701" s="84"/>
      <c r="Q2701" s="82"/>
      <c r="R2701" s="83"/>
      <c r="S2701" s="69"/>
      <c r="T2701" s="63"/>
      <c r="U2701" s="141"/>
      <c r="V2701" s="74"/>
      <c r="W2701" s="145"/>
      <c r="X2701" s="60"/>
      <c r="Y2701" s="31"/>
      <c r="AA2701" s="33"/>
      <c r="AB2701" s="31"/>
    </row>
    <row r="2702" spans="1:28" s="2" customFormat="1">
      <c r="A2702" s="27"/>
      <c r="B2702" s="31"/>
      <c r="D2702" s="1"/>
      <c r="J2702" s="29"/>
      <c r="K2702" s="39"/>
      <c r="L2702" s="35"/>
      <c r="M2702" s="81"/>
      <c r="N2702" s="82"/>
      <c r="O2702" s="83"/>
      <c r="P2702" s="84"/>
      <c r="Q2702" s="82"/>
      <c r="R2702" s="83"/>
      <c r="S2702" s="69"/>
      <c r="T2702" s="63"/>
      <c r="U2702" s="141"/>
      <c r="V2702" s="74"/>
      <c r="W2702" s="145"/>
      <c r="X2702" s="60"/>
      <c r="Y2702" s="31"/>
      <c r="AA2702" s="33"/>
      <c r="AB2702" s="31"/>
    </row>
    <row r="2703" spans="1:28" s="2" customFormat="1">
      <c r="A2703" s="27"/>
      <c r="B2703" s="31"/>
      <c r="D2703" s="1"/>
      <c r="J2703" s="29"/>
      <c r="K2703" s="39"/>
      <c r="L2703" s="35"/>
      <c r="M2703" s="81"/>
      <c r="N2703" s="82"/>
      <c r="O2703" s="83"/>
      <c r="P2703" s="84"/>
      <c r="Q2703" s="82"/>
      <c r="R2703" s="83"/>
      <c r="S2703" s="69"/>
      <c r="T2703" s="63"/>
      <c r="U2703" s="141"/>
      <c r="V2703" s="74"/>
      <c r="W2703" s="145"/>
      <c r="X2703" s="60"/>
      <c r="Y2703" s="31"/>
      <c r="AA2703" s="33"/>
      <c r="AB2703" s="31"/>
    </row>
    <row r="2704" spans="1:28" s="2" customFormat="1">
      <c r="A2704" s="27"/>
      <c r="B2704" s="31"/>
      <c r="D2704" s="1"/>
      <c r="J2704" s="29"/>
      <c r="K2704" s="39"/>
      <c r="L2704" s="35"/>
      <c r="M2704" s="81"/>
      <c r="N2704" s="82"/>
      <c r="O2704" s="83"/>
      <c r="P2704" s="84"/>
      <c r="Q2704" s="82"/>
      <c r="R2704" s="83"/>
      <c r="S2704" s="69"/>
      <c r="T2704" s="63"/>
      <c r="U2704" s="141"/>
      <c r="V2704" s="74"/>
      <c r="W2704" s="145"/>
      <c r="X2704" s="60"/>
      <c r="Y2704" s="31"/>
      <c r="AA2704" s="33"/>
      <c r="AB2704" s="31"/>
    </row>
    <row r="2705" spans="1:28" s="2" customFormat="1">
      <c r="A2705" s="27"/>
      <c r="B2705" s="31"/>
      <c r="D2705" s="1"/>
      <c r="J2705" s="29"/>
      <c r="K2705" s="39"/>
      <c r="L2705" s="35"/>
      <c r="M2705" s="81"/>
      <c r="N2705" s="82"/>
      <c r="O2705" s="83"/>
      <c r="P2705" s="84"/>
      <c r="Q2705" s="82"/>
      <c r="R2705" s="83"/>
      <c r="S2705" s="69"/>
      <c r="T2705" s="63"/>
      <c r="U2705" s="141"/>
      <c r="V2705" s="74"/>
      <c r="W2705" s="145"/>
      <c r="X2705" s="60"/>
      <c r="Y2705" s="31"/>
      <c r="AA2705" s="33"/>
      <c r="AB2705" s="31"/>
    </row>
    <row r="2706" spans="1:28" s="2" customFormat="1">
      <c r="A2706" s="27"/>
      <c r="B2706" s="31"/>
      <c r="D2706" s="1"/>
      <c r="J2706" s="29"/>
      <c r="K2706" s="39"/>
      <c r="L2706" s="35"/>
      <c r="M2706" s="81"/>
      <c r="N2706" s="82"/>
      <c r="O2706" s="83"/>
      <c r="P2706" s="84"/>
      <c r="Q2706" s="82"/>
      <c r="R2706" s="83"/>
      <c r="S2706" s="69"/>
      <c r="T2706" s="63"/>
      <c r="U2706" s="141"/>
      <c r="V2706" s="74"/>
      <c r="W2706" s="145"/>
      <c r="X2706" s="60"/>
      <c r="Y2706" s="31"/>
      <c r="AA2706" s="33"/>
      <c r="AB2706" s="31"/>
    </row>
    <row r="2707" spans="1:28" s="2" customFormat="1">
      <c r="A2707" s="27"/>
      <c r="B2707" s="31"/>
      <c r="D2707" s="1"/>
      <c r="J2707" s="29"/>
      <c r="K2707" s="39"/>
      <c r="L2707" s="35"/>
      <c r="M2707" s="81"/>
      <c r="N2707" s="82"/>
      <c r="O2707" s="83"/>
      <c r="P2707" s="84"/>
      <c r="Q2707" s="82"/>
      <c r="R2707" s="83"/>
      <c r="S2707" s="69"/>
      <c r="T2707" s="63"/>
      <c r="U2707" s="141"/>
      <c r="V2707" s="74"/>
      <c r="W2707" s="145"/>
      <c r="X2707" s="60"/>
      <c r="Y2707" s="31"/>
      <c r="AA2707" s="33"/>
      <c r="AB2707" s="31"/>
    </row>
    <row r="2708" spans="1:28" s="2" customFormat="1">
      <c r="A2708" s="27"/>
      <c r="B2708" s="31"/>
      <c r="D2708" s="1"/>
      <c r="J2708" s="29"/>
      <c r="K2708" s="39"/>
      <c r="L2708" s="35"/>
      <c r="M2708" s="81"/>
      <c r="N2708" s="82"/>
      <c r="O2708" s="83"/>
      <c r="P2708" s="84"/>
      <c r="Q2708" s="82"/>
      <c r="R2708" s="83"/>
      <c r="S2708" s="69"/>
      <c r="T2708" s="63"/>
      <c r="U2708" s="141"/>
      <c r="V2708" s="74"/>
      <c r="W2708" s="145"/>
      <c r="X2708" s="60"/>
      <c r="Y2708" s="31"/>
      <c r="AA2708" s="33"/>
      <c r="AB2708" s="31"/>
    </row>
    <row r="2709" spans="1:28" s="2" customFormat="1">
      <c r="A2709" s="27"/>
      <c r="B2709" s="31"/>
      <c r="D2709" s="1"/>
      <c r="J2709" s="29"/>
      <c r="K2709" s="39"/>
      <c r="L2709" s="35"/>
      <c r="M2709" s="81"/>
      <c r="N2709" s="82"/>
      <c r="O2709" s="83"/>
      <c r="P2709" s="84"/>
      <c r="Q2709" s="82"/>
      <c r="R2709" s="83"/>
      <c r="S2709" s="69"/>
      <c r="T2709" s="63"/>
      <c r="U2709" s="141"/>
      <c r="V2709" s="74"/>
      <c r="W2709" s="145"/>
      <c r="X2709" s="60"/>
      <c r="Y2709" s="31"/>
      <c r="AA2709" s="33"/>
      <c r="AB2709" s="31"/>
    </row>
    <row r="2710" spans="1:28" s="2" customFormat="1">
      <c r="A2710" s="27"/>
      <c r="B2710" s="31"/>
      <c r="D2710" s="1"/>
      <c r="J2710" s="29"/>
      <c r="K2710" s="39"/>
      <c r="L2710" s="35"/>
      <c r="M2710" s="81"/>
      <c r="N2710" s="82"/>
      <c r="O2710" s="83"/>
      <c r="P2710" s="84"/>
      <c r="Q2710" s="82"/>
      <c r="R2710" s="83"/>
      <c r="S2710" s="69"/>
      <c r="T2710" s="63"/>
      <c r="U2710" s="141"/>
      <c r="V2710" s="74"/>
      <c r="W2710" s="145"/>
      <c r="X2710" s="60"/>
      <c r="Y2710" s="31"/>
      <c r="AA2710" s="33"/>
      <c r="AB2710" s="31"/>
    </row>
    <row r="2711" spans="1:28" s="2" customFormat="1">
      <c r="A2711" s="27"/>
      <c r="B2711" s="31"/>
      <c r="D2711" s="1"/>
      <c r="J2711" s="29"/>
      <c r="K2711" s="39"/>
      <c r="L2711" s="35"/>
      <c r="M2711" s="81"/>
      <c r="N2711" s="82"/>
      <c r="O2711" s="83"/>
      <c r="P2711" s="84"/>
      <c r="Q2711" s="82"/>
      <c r="R2711" s="83"/>
      <c r="S2711" s="69"/>
      <c r="T2711" s="63"/>
      <c r="U2711" s="141"/>
      <c r="V2711" s="74"/>
      <c r="W2711" s="145"/>
      <c r="X2711" s="60"/>
      <c r="Y2711" s="31"/>
      <c r="AA2711" s="33"/>
      <c r="AB2711" s="31"/>
    </row>
    <row r="2712" spans="1:28" s="2" customFormat="1">
      <c r="A2712" s="27"/>
      <c r="B2712" s="31"/>
      <c r="D2712" s="1"/>
      <c r="J2712" s="29"/>
      <c r="K2712" s="39"/>
      <c r="L2712" s="35"/>
      <c r="M2712" s="81"/>
      <c r="N2712" s="82"/>
      <c r="O2712" s="83"/>
      <c r="P2712" s="84"/>
      <c r="Q2712" s="82"/>
      <c r="R2712" s="83"/>
      <c r="S2712" s="69"/>
      <c r="T2712" s="63"/>
      <c r="U2712" s="141"/>
      <c r="V2712" s="74"/>
      <c r="W2712" s="145"/>
      <c r="X2712" s="60"/>
      <c r="Y2712" s="31"/>
      <c r="AA2712" s="33"/>
      <c r="AB2712" s="31"/>
    </row>
    <row r="2713" spans="1:28" s="2" customFormat="1">
      <c r="A2713" s="27"/>
      <c r="B2713" s="31"/>
      <c r="D2713" s="1"/>
      <c r="J2713" s="29"/>
      <c r="K2713" s="39"/>
      <c r="L2713" s="35"/>
      <c r="M2713" s="81"/>
      <c r="N2713" s="82"/>
      <c r="O2713" s="83"/>
      <c r="P2713" s="84"/>
      <c r="Q2713" s="82"/>
      <c r="R2713" s="83"/>
      <c r="S2713" s="69"/>
      <c r="T2713" s="63"/>
      <c r="U2713" s="141"/>
      <c r="V2713" s="74"/>
      <c r="W2713" s="145"/>
      <c r="X2713" s="60"/>
      <c r="Y2713" s="31"/>
      <c r="AA2713" s="33"/>
      <c r="AB2713" s="31"/>
    </row>
    <row r="2714" spans="1:28" s="2" customFormat="1">
      <c r="A2714" s="27"/>
      <c r="B2714" s="31"/>
      <c r="D2714" s="1"/>
      <c r="J2714" s="29"/>
      <c r="K2714" s="39"/>
      <c r="L2714" s="35"/>
      <c r="M2714" s="81"/>
      <c r="N2714" s="82"/>
      <c r="O2714" s="83"/>
      <c r="P2714" s="84"/>
      <c r="Q2714" s="82"/>
      <c r="R2714" s="83"/>
      <c r="S2714" s="69"/>
      <c r="T2714" s="63"/>
      <c r="U2714" s="141"/>
      <c r="V2714" s="74"/>
      <c r="W2714" s="145"/>
      <c r="X2714" s="60"/>
      <c r="Y2714" s="31"/>
      <c r="AA2714" s="33"/>
      <c r="AB2714" s="31"/>
    </row>
    <row r="2715" spans="1:28" s="2" customFormat="1">
      <c r="A2715" s="27"/>
      <c r="B2715" s="31"/>
      <c r="D2715" s="1"/>
      <c r="J2715" s="29"/>
      <c r="K2715" s="39"/>
      <c r="L2715" s="35"/>
      <c r="M2715" s="81"/>
      <c r="N2715" s="82"/>
      <c r="O2715" s="83"/>
      <c r="P2715" s="84"/>
      <c r="Q2715" s="82"/>
      <c r="R2715" s="83"/>
      <c r="S2715" s="69"/>
      <c r="T2715" s="63"/>
      <c r="U2715" s="141"/>
      <c r="V2715" s="74"/>
      <c r="W2715" s="145"/>
      <c r="X2715" s="60"/>
      <c r="Y2715" s="31"/>
      <c r="AA2715" s="33"/>
      <c r="AB2715" s="31"/>
    </row>
    <row r="2716" spans="1:28" s="2" customFormat="1">
      <c r="A2716" s="27"/>
      <c r="B2716" s="31"/>
      <c r="D2716" s="1"/>
      <c r="J2716" s="29"/>
      <c r="K2716" s="39"/>
      <c r="L2716" s="35"/>
      <c r="M2716" s="81"/>
      <c r="N2716" s="82"/>
      <c r="O2716" s="83"/>
      <c r="P2716" s="84"/>
      <c r="Q2716" s="82"/>
      <c r="R2716" s="83"/>
      <c r="S2716" s="69"/>
      <c r="T2716" s="63"/>
      <c r="U2716" s="141"/>
      <c r="V2716" s="74"/>
      <c r="W2716" s="145"/>
      <c r="X2716" s="60"/>
      <c r="Y2716" s="31"/>
      <c r="AA2716" s="33"/>
      <c r="AB2716" s="31"/>
    </row>
    <row r="2717" spans="1:28" s="2" customFormat="1">
      <c r="A2717" s="27"/>
      <c r="B2717" s="31"/>
      <c r="D2717" s="1"/>
      <c r="J2717" s="29"/>
      <c r="K2717" s="39"/>
      <c r="L2717" s="35"/>
      <c r="M2717" s="81"/>
      <c r="N2717" s="82"/>
      <c r="O2717" s="83"/>
      <c r="P2717" s="84"/>
      <c r="Q2717" s="82"/>
      <c r="R2717" s="83"/>
      <c r="S2717" s="69"/>
      <c r="T2717" s="63"/>
      <c r="U2717" s="141"/>
      <c r="V2717" s="74"/>
      <c r="W2717" s="145"/>
      <c r="X2717" s="60"/>
      <c r="Y2717" s="31"/>
      <c r="AA2717" s="33"/>
      <c r="AB2717" s="31"/>
    </row>
    <row r="2718" spans="1:28" s="2" customFormat="1">
      <c r="A2718" s="27"/>
      <c r="B2718" s="31"/>
      <c r="D2718" s="1"/>
      <c r="J2718" s="29"/>
      <c r="K2718" s="39"/>
      <c r="L2718" s="35"/>
      <c r="M2718" s="81"/>
      <c r="N2718" s="82"/>
      <c r="O2718" s="83"/>
      <c r="P2718" s="84"/>
      <c r="Q2718" s="82"/>
      <c r="R2718" s="83"/>
      <c r="S2718" s="69"/>
      <c r="T2718" s="63"/>
      <c r="U2718" s="141"/>
      <c r="V2718" s="74"/>
      <c r="W2718" s="145"/>
      <c r="X2718" s="60"/>
      <c r="Y2718" s="31"/>
      <c r="AA2718" s="33"/>
      <c r="AB2718" s="31"/>
    </row>
    <row r="2719" spans="1:28" s="2" customFormat="1">
      <c r="A2719" s="27"/>
      <c r="B2719" s="31"/>
      <c r="D2719" s="1"/>
      <c r="J2719" s="29"/>
      <c r="K2719" s="39"/>
      <c r="L2719" s="35"/>
      <c r="M2719" s="81"/>
      <c r="N2719" s="82"/>
      <c r="O2719" s="83"/>
      <c r="P2719" s="84"/>
      <c r="Q2719" s="82"/>
      <c r="R2719" s="83"/>
      <c r="S2719" s="69"/>
      <c r="T2719" s="63"/>
      <c r="U2719" s="141"/>
      <c r="V2719" s="74"/>
      <c r="W2719" s="145"/>
      <c r="X2719" s="60"/>
      <c r="Y2719" s="31"/>
      <c r="AA2719" s="33"/>
      <c r="AB2719" s="31"/>
    </row>
    <row r="2720" spans="1:28" s="2" customFormat="1">
      <c r="A2720" s="27"/>
      <c r="B2720" s="31"/>
      <c r="D2720" s="1"/>
      <c r="J2720" s="29"/>
      <c r="K2720" s="39"/>
      <c r="L2720" s="35"/>
      <c r="M2720" s="81"/>
      <c r="N2720" s="82"/>
      <c r="O2720" s="83"/>
      <c r="P2720" s="84"/>
      <c r="Q2720" s="82"/>
      <c r="R2720" s="83"/>
      <c r="S2720" s="69"/>
      <c r="T2720" s="63"/>
      <c r="U2720" s="141"/>
      <c r="V2720" s="74"/>
      <c r="W2720" s="145"/>
      <c r="X2720" s="60"/>
      <c r="Y2720" s="31"/>
      <c r="AA2720" s="33"/>
      <c r="AB2720" s="31"/>
    </row>
    <row r="2721" spans="1:28" s="2" customFormat="1">
      <c r="A2721" s="27"/>
      <c r="B2721" s="31"/>
      <c r="D2721" s="1"/>
      <c r="J2721" s="29"/>
      <c r="K2721" s="39"/>
      <c r="L2721" s="35"/>
      <c r="M2721" s="81"/>
      <c r="N2721" s="82"/>
      <c r="O2721" s="83"/>
      <c r="P2721" s="84"/>
      <c r="Q2721" s="82"/>
      <c r="R2721" s="83"/>
      <c r="S2721" s="69"/>
      <c r="T2721" s="63"/>
      <c r="U2721" s="141"/>
      <c r="V2721" s="74"/>
      <c r="W2721" s="145"/>
      <c r="X2721" s="60"/>
      <c r="Y2721" s="31"/>
      <c r="AA2721" s="33"/>
      <c r="AB2721" s="31"/>
    </row>
    <row r="2722" spans="1:28" s="2" customFormat="1">
      <c r="A2722" s="27"/>
      <c r="B2722" s="31"/>
      <c r="D2722" s="1"/>
      <c r="J2722" s="29"/>
      <c r="K2722" s="39"/>
      <c r="L2722" s="35"/>
      <c r="M2722" s="81"/>
      <c r="N2722" s="82"/>
      <c r="O2722" s="83"/>
      <c r="P2722" s="84"/>
      <c r="Q2722" s="82"/>
      <c r="R2722" s="83"/>
      <c r="S2722" s="69"/>
      <c r="T2722" s="63"/>
      <c r="U2722" s="141"/>
      <c r="V2722" s="74"/>
      <c r="W2722" s="145"/>
      <c r="X2722" s="60"/>
      <c r="Y2722" s="31"/>
      <c r="AA2722" s="33"/>
      <c r="AB2722" s="31"/>
    </row>
    <row r="2723" spans="1:28" s="2" customFormat="1">
      <c r="A2723" s="27"/>
      <c r="B2723" s="31"/>
      <c r="D2723" s="1"/>
      <c r="J2723" s="29"/>
      <c r="K2723" s="39"/>
      <c r="L2723" s="35"/>
      <c r="M2723" s="81"/>
      <c r="N2723" s="82"/>
      <c r="O2723" s="83"/>
      <c r="P2723" s="84"/>
      <c r="Q2723" s="82"/>
      <c r="R2723" s="83"/>
      <c r="S2723" s="69"/>
      <c r="T2723" s="63"/>
      <c r="U2723" s="141"/>
      <c r="V2723" s="74"/>
      <c r="W2723" s="145"/>
      <c r="X2723" s="60"/>
      <c r="Y2723" s="31"/>
      <c r="AA2723" s="33"/>
      <c r="AB2723" s="31"/>
    </row>
    <row r="2724" spans="1:28" s="2" customFormat="1">
      <c r="A2724" s="27"/>
      <c r="B2724" s="31"/>
      <c r="D2724" s="1"/>
      <c r="J2724" s="29"/>
      <c r="K2724" s="39"/>
      <c r="L2724" s="35"/>
      <c r="M2724" s="81"/>
      <c r="N2724" s="82"/>
      <c r="O2724" s="83"/>
      <c r="P2724" s="84"/>
      <c r="Q2724" s="82"/>
      <c r="R2724" s="83"/>
      <c r="S2724" s="69"/>
      <c r="T2724" s="63"/>
      <c r="U2724" s="141"/>
      <c r="V2724" s="74"/>
      <c r="W2724" s="145"/>
      <c r="X2724" s="60"/>
      <c r="Y2724" s="31"/>
      <c r="AA2724" s="33"/>
      <c r="AB2724" s="31"/>
    </row>
    <row r="2725" spans="1:28" s="2" customFormat="1">
      <c r="A2725" s="27"/>
      <c r="B2725" s="31"/>
      <c r="D2725" s="1"/>
      <c r="J2725" s="29"/>
      <c r="K2725" s="39"/>
      <c r="L2725" s="35"/>
      <c r="M2725" s="81"/>
      <c r="N2725" s="82"/>
      <c r="O2725" s="83"/>
      <c r="P2725" s="84"/>
      <c r="Q2725" s="82"/>
      <c r="R2725" s="83"/>
      <c r="S2725" s="69"/>
      <c r="T2725" s="63"/>
      <c r="U2725" s="141"/>
      <c r="V2725" s="74"/>
      <c r="W2725" s="145"/>
      <c r="X2725" s="60"/>
      <c r="Y2725" s="31"/>
      <c r="AA2725" s="33"/>
      <c r="AB2725" s="31"/>
    </row>
    <row r="2726" spans="1:28" s="2" customFormat="1">
      <c r="A2726" s="27"/>
      <c r="B2726" s="31"/>
      <c r="D2726" s="1"/>
      <c r="J2726" s="29"/>
      <c r="K2726" s="39"/>
      <c r="L2726" s="35"/>
      <c r="M2726" s="81"/>
      <c r="N2726" s="82"/>
      <c r="O2726" s="83"/>
      <c r="P2726" s="84"/>
      <c r="Q2726" s="82"/>
      <c r="R2726" s="83"/>
      <c r="S2726" s="69"/>
      <c r="T2726" s="63"/>
      <c r="U2726" s="141"/>
      <c r="V2726" s="74"/>
      <c r="W2726" s="145"/>
      <c r="X2726" s="60"/>
      <c r="Y2726" s="31"/>
      <c r="AA2726" s="33"/>
      <c r="AB2726" s="31"/>
    </row>
    <row r="2727" spans="1:28" s="2" customFormat="1">
      <c r="A2727" s="27"/>
      <c r="B2727" s="31"/>
      <c r="D2727" s="1"/>
      <c r="J2727" s="29"/>
      <c r="K2727" s="39"/>
      <c r="L2727" s="35"/>
      <c r="M2727" s="81"/>
      <c r="N2727" s="82"/>
      <c r="O2727" s="83"/>
      <c r="P2727" s="84"/>
      <c r="Q2727" s="82"/>
      <c r="R2727" s="83"/>
      <c r="S2727" s="69"/>
      <c r="T2727" s="63"/>
      <c r="U2727" s="141"/>
      <c r="V2727" s="74"/>
      <c r="W2727" s="145"/>
      <c r="X2727" s="60"/>
      <c r="Y2727" s="31"/>
      <c r="AA2727" s="33"/>
      <c r="AB2727" s="31"/>
    </row>
    <row r="2728" spans="1:28" s="2" customFormat="1">
      <c r="A2728" s="27"/>
      <c r="B2728" s="31"/>
      <c r="D2728" s="1"/>
      <c r="J2728" s="29"/>
      <c r="K2728" s="39"/>
      <c r="L2728" s="35"/>
      <c r="M2728" s="81"/>
      <c r="N2728" s="82"/>
      <c r="O2728" s="83"/>
      <c r="P2728" s="84"/>
      <c r="Q2728" s="82"/>
      <c r="R2728" s="83"/>
      <c r="S2728" s="69"/>
      <c r="T2728" s="63"/>
      <c r="U2728" s="141"/>
      <c r="V2728" s="74"/>
      <c r="W2728" s="145"/>
      <c r="X2728" s="60"/>
      <c r="Y2728" s="31"/>
      <c r="AA2728" s="33"/>
      <c r="AB2728" s="31"/>
    </row>
    <row r="2729" spans="1:28" s="2" customFormat="1">
      <c r="A2729" s="27"/>
      <c r="B2729" s="31"/>
      <c r="D2729" s="1"/>
      <c r="J2729" s="29"/>
      <c r="K2729" s="39"/>
      <c r="L2729" s="35"/>
      <c r="M2729" s="81"/>
      <c r="N2729" s="82"/>
      <c r="O2729" s="83"/>
      <c r="P2729" s="84"/>
      <c r="Q2729" s="82"/>
      <c r="R2729" s="83"/>
      <c r="S2729" s="69"/>
      <c r="T2729" s="63"/>
      <c r="U2729" s="141"/>
      <c r="V2729" s="74"/>
      <c r="W2729" s="145"/>
      <c r="X2729" s="60"/>
      <c r="Y2729" s="31"/>
      <c r="AA2729" s="33"/>
      <c r="AB2729" s="31"/>
    </row>
    <row r="2730" spans="1:28" s="2" customFormat="1">
      <c r="A2730" s="27"/>
      <c r="B2730" s="31"/>
      <c r="D2730" s="1"/>
      <c r="J2730" s="29"/>
      <c r="K2730" s="39"/>
      <c r="L2730" s="35"/>
      <c r="M2730" s="81"/>
      <c r="N2730" s="82"/>
      <c r="O2730" s="83"/>
      <c r="P2730" s="84"/>
      <c r="Q2730" s="82"/>
      <c r="R2730" s="83"/>
      <c r="S2730" s="69"/>
      <c r="T2730" s="63"/>
      <c r="U2730" s="141"/>
      <c r="V2730" s="74"/>
      <c r="W2730" s="145"/>
      <c r="X2730" s="60"/>
      <c r="Y2730" s="31"/>
      <c r="AA2730" s="33"/>
      <c r="AB2730" s="31"/>
    </row>
    <row r="2731" spans="1:28" s="2" customFormat="1">
      <c r="A2731" s="27"/>
      <c r="B2731" s="31"/>
      <c r="D2731" s="1"/>
      <c r="J2731" s="29"/>
      <c r="K2731" s="39"/>
      <c r="L2731" s="35"/>
      <c r="M2731" s="81"/>
      <c r="N2731" s="82"/>
      <c r="O2731" s="83"/>
      <c r="P2731" s="84"/>
      <c r="Q2731" s="82"/>
      <c r="R2731" s="83"/>
      <c r="S2731" s="69"/>
      <c r="T2731" s="63"/>
      <c r="U2731" s="141"/>
      <c r="V2731" s="74"/>
      <c r="W2731" s="145"/>
      <c r="X2731" s="60"/>
      <c r="Y2731" s="31"/>
      <c r="AA2731" s="33"/>
      <c r="AB2731" s="31"/>
    </row>
    <row r="2732" spans="1:28" s="2" customFormat="1">
      <c r="A2732" s="27"/>
      <c r="B2732" s="31"/>
      <c r="D2732" s="1"/>
      <c r="J2732" s="29"/>
      <c r="K2732" s="39"/>
      <c r="L2732" s="35"/>
      <c r="M2732" s="81"/>
      <c r="N2732" s="82"/>
      <c r="O2732" s="83"/>
      <c r="P2732" s="84"/>
      <c r="Q2732" s="82"/>
      <c r="R2732" s="83"/>
      <c r="S2732" s="69"/>
      <c r="T2732" s="63"/>
      <c r="U2732" s="141"/>
      <c r="V2732" s="74"/>
      <c r="W2732" s="145"/>
      <c r="X2732" s="60"/>
      <c r="Y2732" s="31"/>
      <c r="AA2732" s="33"/>
      <c r="AB2732" s="31"/>
    </row>
    <row r="2733" spans="1:28" s="2" customFormat="1">
      <c r="A2733" s="27"/>
      <c r="B2733" s="31"/>
      <c r="D2733" s="1"/>
      <c r="J2733" s="29"/>
      <c r="K2733" s="39"/>
      <c r="L2733" s="35"/>
      <c r="M2733" s="81"/>
      <c r="N2733" s="82"/>
      <c r="O2733" s="83"/>
      <c r="P2733" s="84"/>
      <c r="Q2733" s="82"/>
      <c r="R2733" s="83"/>
      <c r="S2733" s="69"/>
      <c r="T2733" s="63"/>
      <c r="U2733" s="141"/>
      <c r="V2733" s="74"/>
      <c r="W2733" s="145"/>
      <c r="X2733" s="60"/>
      <c r="Y2733" s="31"/>
      <c r="AA2733" s="33"/>
      <c r="AB2733" s="31"/>
    </row>
    <row r="2734" spans="1:28" s="2" customFormat="1">
      <c r="A2734" s="27"/>
      <c r="B2734" s="31"/>
      <c r="D2734" s="1"/>
      <c r="J2734" s="29"/>
      <c r="K2734" s="39"/>
      <c r="L2734" s="35"/>
      <c r="M2734" s="81"/>
      <c r="N2734" s="82"/>
      <c r="O2734" s="83"/>
      <c r="P2734" s="84"/>
      <c r="Q2734" s="82"/>
      <c r="R2734" s="83"/>
      <c r="S2734" s="69"/>
      <c r="T2734" s="63"/>
      <c r="U2734" s="141"/>
      <c r="V2734" s="74"/>
      <c r="W2734" s="145"/>
      <c r="X2734" s="60"/>
      <c r="Y2734" s="31"/>
      <c r="AA2734" s="33"/>
      <c r="AB2734" s="31"/>
    </row>
    <row r="2735" spans="1:28" s="2" customFormat="1">
      <c r="A2735" s="27"/>
      <c r="B2735" s="31"/>
      <c r="D2735" s="1"/>
      <c r="J2735" s="29"/>
      <c r="K2735" s="39"/>
      <c r="L2735" s="35"/>
      <c r="M2735" s="81"/>
      <c r="N2735" s="82"/>
      <c r="O2735" s="83"/>
      <c r="P2735" s="84"/>
      <c r="Q2735" s="82"/>
      <c r="R2735" s="83"/>
      <c r="S2735" s="69"/>
      <c r="T2735" s="63"/>
      <c r="U2735" s="141"/>
      <c r="V2735" s="74"/>
      <c r="W2735" s="145"/>
      <c r="X2735" s="60"/>
      <c r="Y2735" s="31"/>
      <c r="AA2735" s="33"/>
      <c r="AB2735" s="31"/>
    </row>
    <row r="2736" spans="1:28" s="2" customFormat="1">
      <c r="A2736" s="27"/>
      <c r="B2736" s="31"/>
      <c r="D2736" s="1"/>
      <c r="J2736" s="29"/>
      <c r="K2736" s="39"/>
      <c r="L2736" s="35"/>
      <c r="M2736" s="81"/>
      <c r="N2736" s="82"/>
      <c r="O2736" s="83"/>
      <c r="P2736" s="84"/>
      <c r="Q2736" s="82"/>
      <c r="R2736" s="83"/>
      <c r="S2736" s="69"/>
      <c r="T2736" s="63"/>
      <c r="U2736" s="141"/>
      <c r="V2736" s="74"/>
      <c r="W2736" s="145"/>
      <c r="X2736" s="60"/>
      <c r="Y2736" s="31"/>
      <c r="AA2736" s="33"/>
      <c r="AB2736" s="31"/>
    </row>
    <row r="2737" spans="1:28" s="2" customFormat="1">
      <c r="A2737" s="27"/>
      <c r="B2737" s="31"/>
      <c r="D2737" s="1"/>
      <c r="J2737" s="29"/>
      <c r="K2737" s="39"/>
      <c r="L2737" s="35"/>
      <c r="M2737" s="81"/>
      <c r="N2737" s="82"/>
      <c r="O2737" s="83"/>
      <c r="P2737" s="84"/>
      <c r="Q2737" s="82"/>
      <c r="R2737" s="83"/>
      <c r="S2737" s="69"/>
      <c r="T2737" s="63"/>
      <c r="U2737" s="141"/>
      <c r="V2737" s="74"/>
      <c r="W2737" s="145"/>
      <c r="X2737" s="60"/>
      <c r="Y2737" s="31"/>
      <c r="AA2737" s="33"/>
      <c r="AB2737" s="31"/>
    </row>
    <row r="2738" spans="1:28" s="2" customFormat="1">
      <c r="A2738" s="27"/>
      <c r="B2738" s="31"/>
      <c r="D2738" s="1"/>
      <c r="J2738" s="29"/>
      <c r="K2738" s="39"/>
      <c r="L2738" s="35"/>
      <c r="M2738" s="81"/>
      <c r="N2738" s="82"/>
      <c r="O2738" s="83"/>
      <c r="P2738" s="84"/>
      <c r="Q2738" s="82"/>
      <c r="R2738" s="83"/>
      <c r="S2738" s="69"/>
      <c r="T2738" s="63"/>
      <c r="U2738" s="141"/>
      <c r="V2738" s="74"/>
      <c r="W2738" s="145"/>
      <c r="X2738" s="60"/>
      <c r="Y2738" s="31"/>
      <c r="AA2738" s="33"/>
      <c r="AB2738" s="31"/>
    </row>
    <row r="2739" spans="1:28" s="2" customFormat="1">
      <c r="A2739" s="27"/>
      <c r="B2739" s="31"/>
      <c r="D2739" s="1"/>
      <c r="J2739" s="29"/>
      <c r="K2739" s="39"/>
      <c r="L2739" s="35"/>
      <c r="M2739" s="81"/>
      <c r="N2739" s="82"/>
      <c r="O2739" s="83"/>
      <c r="P2739" s="84"/>
      <c r="Q2739" s="82"/>
      <c r="R2739" s="83"/>
      <c r="S2739" s="69"/>
      <c r="T2739" s="63"/>
      <c r="U2739" s="141"/>
      <c r="V2739" s="74"/>
      <c r="W2739" s="145"/>
      <c r="X2739" s="60"/>
      <c r="Y2739" s="31"/>
      <c r="AA2739" s="33"/>
      <c r="AB2739" s="31"/>
    </row>
    <row r="2740" spans="1:28" s="2" customFormat="1">
      <c r="A2740" s="27"/>
      <c r="B2740" s="31"/>
      <c r="D2740" s="1"/>
      <c r="J2740" s="29"/>
      <c r="K2740" s="39"/>
      <c r="L2740" s="35"/>
      <c r="M2740" s="81"/>
      <c r="N2740" s="82"/>
      <c r="O2740" s="83"/>
      <c r="P2740" s="84"/>
      <c r="Q2740" s="82"/>
      <c r="R2740" s="83"/>
      <c r="S2740" s="69"/>
      <c r="T2740" s="63"/>
      <c r="U2740" s="141"/>
      <c r="V2740" s="74"/>
      <c r="W2740" s="145"/>
      <c r="X2740" s="60"/>
      <c r="Y2740" s="31"/>
      <c r="AA2740" s="33"/>
      <c r="AB2740" s="31"/>
    </row>
    <row r="2741" spans="1:28" s="2" customFormat="1">
      <c r="A2741" s="27"/>
      <c r="B2741" s="31"/>
      <c r="D2741" s="1"/>
      <c r="J2741" s="29"/>
      <c r="K2741" s="39"/>
      <c r="L2741" s="35"/>
      <c r="M2741" s="81"/>
      <c r="N2741" s="82"/>
      <c r="O2741" s="83"/>
      <c r="P2741" s="84"/>
      <c r="Q2741" s="82"/>
      <c r="R2741" s="83"/>
      <c r="S2741" s="69"/>
      <c r="T2741" s="63"/>
      <c r="U2741" s="141"/>
      <c r="V2741" s="74"/>
      <c r="W2741" s="145"/>
      <c r="X2741" s="60"/>
      <c r="Y2741" s="31"/>
      <c r="AA2741" s="33"/>
      <c r="AB2741" s="31"/>
    </row>
    <row r="2742" spans="1:28" s="2" customFormat="1">
      <c r="A2742" s="27"/>
      <c r="B2742" s="31"/>
      <c r="D2742" s="1"/>
      <c r="J2742" s="29"/>
      <c r="K2742" s="39"/>
      <c r="L2742" s="35"/>
      <c r="M2742" s="81"/>
      <c r="N2742" s="82"/>
      <c r="O2742" s="83"/>
      <c r="P2742" s="84"/>
      <c r="Q2742" s="82"/>
      <c r="R2742" s="83"/>
      <c r="S2742" s="69"/>
      <c r="T2742" s="63"/>
      <c r="U2742" s="141"/>
      <c r="V2742" s="74"/>
      <c r="W2742" s="145"/>
      <c r="X2742" s="60"/>
      <c r="Y2742" s="31"/>
      <c r="AA2742" s="33"/>
      <c r="AB2742" s="31"/>
    </row>
    <row r="2743" spans="1:28" s="2" customFormat="1">
      <c r="A2743" s="27"/>
      <c r="B2743" s="31"/>
      <c r="D2743" s="1"/>
      <c r="J2743" s="29"/>
      <c r="K2743" s="39"/>
      <c r="L2743" s="35"/>
      <c r="M2743" s="81"/>
      <c r="N2743" s="82"/>
      <c r="O2743" s="83"/>
      <c r="P2743" s="84"/>
      <c r="Q2743" s="82"/>
      <c r="R2743" s="83"/>
      <c r="S2743" s="69"/>
      <c r="T2743" s="63"/>
      <c r="U2743" s="141"/>
      <c r="V2743" s="74"/>
      <c r="W2743" s="145"/>
      <c r="X2743" s="60"/>
      <c r="Y2743" s="31"/>
      <c r="AA2743" s="33"/>
      <c r="AB2743" s="31"/>
    </row>
    <row r="2744" spans="1:28" s="2" customFormat="1">
      <c r="A2744" s="27"/>
      <c r="B2744" s="31"/>
      <c r="D2744" s="1"/>
      <c r="J2744" s="29"/>
      <c r="K2744" s="39"/>
      <c r="L2744" s="35"/>
      <c r="M2744" s="81"/>
      <c r="N2744" s="82"/>
      <c r="O2744" s="83"/>
      <c r="P2744" s="84"/>
      <c r="Q2744" s="82"/>
      <c r="R2744" s="83"/>
      <c r="S2744" s="69"/>
      <c r="T2744" s="63"/>
      <c r="U2744" s="141"/>
      <c r="V2744" s="74"/>
      <c r="W2744" s="145"/>
      <c r="X2744" s="60"/>
      <c r="Y2744" s="31"/>
      <c r="AA2744" s="33"/>
      <c r="AB2744" s="31"/>
    </row>
    <row r="2745" spans="1:28" s="2" customFormat="1">
      <c r="A2745" s="27"/>
      <c r="B2745" s="31"/>
      <c r="D2745" s="1"/>
      <c r="J2745" s="29"/>
      <c r="K2745" s="39"/>
      <c r="L2745" s="35"/>
      <c r="M2745" s="81"/>
      <c r="N2745" s="82"/>
      <c r="O2745" s="83"/>
      <c r="P2745" s="84"/>
      <c r="Q2745" s="82"/>
      <c r="R2745" s="83"/>
      <c r="S2745" s="69"/>
      <c r="T2745" s="63"/>
      <c r="U2745" s="141"/>
      <c r="V2745" s="74"/>
      <c r="W2745" s="145"/>
      <c r="X2745" s="60"/>
      <c r="Y2745" s="31"/>
      <c r="AA2745" s="33"/>
      <c r="AB2745" s="31"/>
    </row>
    <row r="2746" spans="1:28" s="2" customFormat="1">
      <c r="A2746" s="27"/>
      <c r="B2746" s="31"/>
      <c r="D2746" s="1"/>
      <c r="J2746" s="29"/>
      <c r="K2746" s="39"/>
      <c r="L2746" s="35"/>
      <c r="M2746" s="81"/>
      <c r="N2746" s="82"/>
      <c r="O2746" s="83"/>
      <c r="P2746" s="84"/>
      <c r="Q2746" s="82"/>
      <c r="R2746" s="83"/>
      <c r="S2746" s="69"/>
      <c r="T2746" s="63"/>
      <c r="U2746" s="141"/>
      <c r="V2746" s="74"/>
      <c r="W2746" s="145"/>
      <c r="X2746" s="60"/>
      <c r="Y2746" s="31"/>
      <c r="AA2746" s="33"/>
      <c r="AB2746" s="31"/>
    </row>
    <row r="2747" spans="1:28" s="2" customFormat="1">
      <c r="A2747" s="27"/>
      <c r="B2747" s="31"/>
      <c r="D2747" s="1"/>
      <c r="J2747" s="29"/>
      <c r="K2747" s="39"/>
      <c r="L2747" s="35"/>
      <c r="M2747" s="81"/>
      <c r="N2747" s="82"/>
      <c r="O2747" s="83"/>
      <c r="P2747" s="84"/>
      <c r="Q2747" s="82"/>
      <c r="R2747" s="83"/>
      <c r="S2747" s="69"/>
      <c r="T2747" s="63"/>
      <c r="U2747" s="141"/>
      <c r="V2747" s="74"/>
      <c r="W2747" s="145"/>
      <c r="X2747" s="60"/>
      <c r="Y2747" s="31"/>
      <c r="AA2747" s="33"/>
      <c r="AB2747" s="31"/>
    </row>
    <row r="2748" spans="1:28" s="2" customFormat="1">
      <c r="A2748" s="27"/>
      <c r="B2748" s="31"/>
      <c r="D2748" s="1"/>
      <c r="J2748" s="29"/>
      <c r="K2748" s="39"/>
      <c r="L2748" s="35"/>
      <c r="M2748" s="81"/>
      <c r="N2748" s="82"/>
      <c r="O2748" s="83"/>
      <c r="P2748" s="84"/>
      <c r="Q2748" s="82"/>
      <c r="R2748" s="83"/>
      <c r="S2748" s="69"/>
      <c r="T2748" s="63"/>
      <c r="U2748" s="141"/>
      <c r="V2748" s="74"/>
      <c r="W2748" s="145"/>
      <c r="X2748" s="60"/>
      <c r="Y2748" s="31"/>
      <c r="AA2748" s="33"/>
      <c r="AB2748" s="31"/>
    </row>
    <row r="2749" spans="1:28" s="2" customFormat="1">
      <c r="A2749" s="27"/>
      <c r="B2749" s="31"/>
      <c r="D2749" s="1"/>
      <c r="J2749" s="29"/>
      <c r="K2749" s="39"/>
      <c r="L2749" s="35"/>
      <c r="M2749" s="81"/>
      <c r="N2749" s="82"/>
      <c r="O2749" s="83"/>
      <c r="P2749" s="84"/>
      <c r="Q2749" s="82"/>
      <c r="R2749" s="83"/>
      <c r="S2749" s="69"/>
      <c r="T2749" s="63"/>
      <c r="U2749" s="141"/>
      <c r="V2749" s="74"/>
      <c r="W2749" s="145"/>
      <c r="X2749" s="60"/>
      <c r="Y2749" s="31"/>
      <c r="AA2749" s="33"/>
      <c r="AB2749" s="31"/>
    </row>
    <row r="2750" spans="1:28" s="2" customFormat="1">
      <c r="A2750" s="27"/>
      <c r="B2750" s="31"/>
      <c r="D2750" s="1"/>
      <c r="J2750" s="29"/>
      <c r="K2750" s="39"/>
      <c r="L2750" s="35"/>
      <c r="M2750" s="81"/>
      <c r="N2750" s="82"/>
      <c r="O2750" s="83"/>
      <c r="P2750" s="84"/>
      <c r="Q2750" s="82"/>
      <c r="R2750" s="83"/>
      <c r="S2750" s="69"/>
      <c r="T2750" s="63"/>
      <c r="U2750" s="141"/>
      <c r="V2750" s="74"/>
      <c r="W2750" s="145"/>
      <c r="X2750" s="60"/>
      <c r="Y2750" s="31"/>
      <c r="AA2750" s="33"/>
      <c r="AB2750" s="31"/>
    </row>
    <row r="2751" spans="1:28" s="2" customFormat="1">
      <c r="A2751" s="27"/>
      <c r="B2751" s="31"/>
      <c r="D2751" s="1"/>
      <c r="J2751" s="29"/>
      <c r="K2751" s="39"/>
      <c r="L2751" s="35"/>
      <c r="M2751" s="81"/>
      <c r="N2751" s="82"/>
      <c r="O2751" s="83"/>
      <c r="P2751" s="84"/>
      <c r="Q2751" s="82"/>
      <c r="R2751" s="83"/>
      <c r="S2751" s="69"/>
      <c r="T2751" s="63"/>
      <c r="U2751" s="141"/>
      <c r="V2751" s="74"/>
      <c r="W2751" s="145"/>
      <c r="X2751" s="60"/>
      <c r="Y2751" s="31"/>
      <c r="AA2751" s="33"/>
      <c r="AB2751" s="31"/>
    </row>
    <row r="2752" spans="1:28" s="2" customFormat="1">
      <c r="A2752" s="27"/>
      <c r="B2752" s="31"/>
      <c r="D2752" s="1"/>
      <c r="J2752" s="29"/>
      <c r="K2752" s="39"/>
      <c r="L2752" s="35"/>
      <c r="M2752" s="81"/>
      <c r="N2752" s="82"/>
      <c r="O2752" s="83"/>
      <c r="P2752" s="84"/>
      <c r="Q2752" s="82"/>
      <c r="R2752" s="83"/>
      <c r="S2752" s="69"/>
      <c r="T2752" s="63"/>
      <c r="U2752" s="141"/>
      <c r="V2752" s="74"/>
      <c r="W2752" s="145"/>
      <c r="X2752" s="60"/>
      <c r="Y2752" s="31"/>
      <c r="AA2752" s="33"/>
      <c r="AB2752" s="31"/>
    </row>
    <row r="2753" spans="1:28" s="2" customFormat="1">
      <c r="A2753" s="27"/>
      <c r="B2753" s="31"/>
      <c r="D2753" s="1"/>
      <c r="J2753" s="29"/>
      <c r="K2753" s="39"/>
      <c r="L2753" s="35"/>
      <c r="M2753" s="81"/>
      <c r="N2753" s="82"/>
      <c r="O2753" s="83"/>
      <c r="P2753" s="84"/>
      <c r="Q2753" s="82"/>
      <c r="R2753" s="83"/>
      <c r="S2753" s="69"/>
      <c r="T2753" s="63"/>
      <c r="U2753" s="141"/>
      <c r="V2753" s="74"/>
      <c r="W2753" s="145"/>
      <c r="X2753" s="60"/>
      <c r="Y2753" s="31"/>
      <c r="AA2753" s="33"/>
      <c r="AB2753" s="31"/>
    </row>
    <row r="2754" spans="1:28" s="2" customFormat="1">
      <c r="A2754" s="27"/>
      <c r="B2754" s="31"/>
      <c r="D2754" s="1"/>
      <c r="J2754" s="29"/>
      <c r="K2754" s="39"/>
      <c r="L2754" s="35"/>
      <c r="M2754" s="81"/>
      <c r="N2754" s="82"/>
      <c r="O2754" s="83"/>
      <c r="P2754" s="84"/>
      <c r="Q2754" s="82"/>
      <c r="R2754" s="83"/>
      <c r="S2754" s="69"/>
      <c r="T2754" s="63"/>
      <c r="U2754" s="141"/>
      <c r="V2754" s="74"/>
      <c r="W2754" s="145"/>
      <c r="X2754" s="60"/>
      <c r="Y2754" s="31"/>
      <c r="AA2754" s="33"/>
      <c r="AB2754" s="31"/>
    </row>
    <row r="2755" spans="1:28" s="2" customFormat="1">
      <c r="A2755" s="27"/>
      <c r="B2755" s="31"/>
      <c r="D2755" s="1"/>
      <c r="J2755" s="29"/>
      <c r="K2755" s="39"/>
      <c r="L2755" s="35"/>
      <c r="M2755" s="81"/>
      <c r="N2755" s="82"/>
      <c r="O2755" s="83"/>
      <c r="P2755" s="84"/>
      <c r="Q2755" s="82"/>
      <c r="R2755" s="83"/>
      <c r="S2755" s="69"/>
      <c r="T2755" s="63"/>
      <c r="U2755" s="141"/>
      <c r="V2755" s="74"/>
      <c r="W2755" s="145"/>
      <c r="X2755" s="60"/>
      <c r="Y2755" s="31"/>
      <c r="AA2755" s="33"/>
      <c r="AB2755" s="31"/>
    </row>
    <row r="2756" spans="1:28" s="2" customFormat="1">
      <c r="A2756" s="27"/>
      <c r="B2756" s="31"/>
      <c r="D2756" s="1"/>
      <c r="J2756" s="29"/>
      <c r="K2756" s="39"/>
      <c r="L2756" s="35"/>
      <c r="M2756" s="81"/>
      <c r="N2756" s="82"/>
      <c r="O2756" s="83"/>
      <c r="P2756" s="84"/>
      <c r="Q2756" s="82"/>
      <c r="R2756" s="83"/>
      <c r="S2756" s="69"/>
      <c r="T2756" s="63"/>
      <c r="U2756" s="141"/>
      <c r="V2756" s="74"/>
      <c r="W2756" s="145"/>
      <c r="X2756" s="60"/>
      <c r="Y2756" s="31"/>
      <c r="AA2756" s="33"/>
      <c r="AB2756" s="31"/>
    </row>
    <row r="2757" spans="1:28" s="2" customFormat="1">
      <c r="A2757" s="27"/>
      <c r="B2757" s="31"/>
      <c r="D2757" s="1"/>
      <c r="J2757" s="29"/>
      <c r="K2757" s="39"/>
      <c r="L2757" s="35"/>
      <c r="M2757" s="81"/>
      <c r="N2757" s="82"/>
      <c r="O2757" s="83"/>
      <c r="P2757" s="84"/>
      <c r="Q2757" s="82"/>
      <c r="R2757" s="83"/>
      <c r="S2757" s="69"/>
      <c r="T2757" s="63"/>
      <c r="U2757" s="141"/>
      <c r="V2757" s="74"/>
      <c r="W2757" s="145"/>
      <c r="X2757" s="60"/>
      <c r="Y2757" s="31"/>
      <c r="AA2757" s="33"/>
      <c r="AB2757" s="31"/>
    </row>
    <row r="2758" spans="1:28" s="2" customFormat="1">
      <c r="A2758" s="27"/>
      <c r="B2758" s="31"/>
      <c r="D2758" s="1"/>
      <c r="J2758" s="29"/>
      <c r="K2758" s="39"/>
      <c r="L2758" s="35"/>
      <c r="M2758" s="81"/>
      <c r="N2758" s="82"/>
      <c r="O2758" s="83"/>
      <c r="P2758" s="84"/>
      <c r="Q2758" s="82"/>
      <c r="R2758" s="83"/>
      <c r="S2758" s="69"/>
      <c r="T2758" s="63"/>
      <c r="U2758" s="141"/>
      <c r="V2758" s="74"/>
      <c r="W2758" s="145"/>
      <c r="X2758" s="60"/>
      <c r="Y2758" s="31"/>
      <c r="AA2758" s="33"/>
      <c r="AB2758" s="31"/>
    </row>
    <row r="2759" spans="1:28" s="2" customFormat="1">
      <c r="A2759" s="27"/>
      <c r="B2759" s="31"/>
      <c r="D2759" s="1"/>
      <c r="J2759" s="29"/>
      <c r="K2759" s="39"/>
      <c r="L2759" s="35"/>
      <c r="M2759" s="81"/>
      <c r="N2759" s="82"/>
      <c r="O2759" s="83"/>
      <c r="P2759" s="84"/>
      <c r="Q2759" s="82"/>
      <c r="R2759" s="83"/>
      <c r="S2759" s="69"/>
      <c r="T2759" s="63"/>
      <c r="U2759" s="141"/>
      <c r="V2759" s="74"/>
      <c r="W2759" s="145"/>
      <c r="X2759" s="60"/>
      <c r="Y2759" s="31"/>
      <c r="AA2759" s="33"/>
      <c r="AB2759" s="31"/>
    </row>
    <row r="2760" spans="1:28" s="2" customFormat="1">
      <c r="A2760" s="27"/>
      <c r="B2760" s="31"/>
      <c r="D2760" s="1"/>
      <c r="J2760" s="29"/>
      <c r="K2760" s="39"/>
      <c r="L2760" s="35"/>
      <c r="M2760" s="81"/>
      <c r="N2760" s="82"/>
      <c r="O2760" s="83"/>
      <c r="P2760" s="84"/>
      <c r="Q2760" s="82"/>
      <c r="R2760" s="83"/>
      <c r="S2760" s="69"/>
      <c r="T2760" s="63"/>
      <c r="U2760" s="141"/>
      <c r="V2760" s="74"/>
      <c r="W2760" s="145"/>
      <c r="X2760" s="60"/>
      <c r="Y2760" s="31"/>
      <c r="AA2760" s="33"/>
      <c r="AB2760" s="31"/>
    </row>
    <row r="2761" spans="1:28" s="2" customFormat="1">
      <c r="A2761" s="27"/>
      <c r="B2761" s="31"/>
      <c r="D2761" s="1"/>
      <c r="J2761" s="29"/>
      <c r="K2761" s="39"/>
      <c r="L2761" s="35"/>
      <c r="M2761" s="81"/>
      <c r="N2761" s="82"/>
      <c r="O2761" s="83"/>
      <c r="P2761" s="84"/>
      <c r="Q2761" s="82"/>
      <c r="R2761" s="83"/>
      <c r="S2761" s="69"/>
      <c r="T2761" s="63"/>
      <c r="U2761" s="141"/>
      <c r="V2761" s="74"/>
      <c r="W2761" s="145"/>
      <c r="X2761" s="60"/>
      <c r="Y2761" s="31"/>
      <c r="AA2761" s="33"/>
      <c r="AB2761" s="31"/>
    </row>
    <row r="2762" spans="1:28" s="2" customFormat="1">
      <c r="A2762" s="27"/>
      <c r="B2762" s="31"/>
      <c r="D2762" s="1"/>
      <c r="J2762" s="29"/>
      <c r="K2762" s="39"/>
      <c r="L2762" s="35"/>
      <c r="M2762" s="81"/>
      <c r="N2762" s="82"/>
      <c r="O2762" s="83"/>
      <c r="P2762" s="84"/>
      <c r="Q2762" s="82"/>
      <c r="R2762" s="83"/>
      <c r="S2762" s="69"/>
      <c r="T2762" s="63"/>
      <c r="U2762" s="141"/>
      <c r="V2762" s="74"/>
      <c r="W2762" s="145"/>
      <c r="X2762" s="60"/>
      <c r="Y2762" s="31"/>
      <c r="AA2762" s="33"/>
      <c r="AB2762" s="31"/>
    </row>
    <row r="2763" spans="1:28" s="2" customFormat="1">
      <c r="A2763" s="27"/>
      <c r="B2763" s="31"/>
      <c r="D2763" s="1"/>
      <c r="J2763" s="29"/>
      <c r="K2763" s="39"/>
      <c r="L2763" s="35"/>
      <c r="M2763" s="81"/>
      <c r="N2763" s="82"/>
      <c r="O2763" s="83"/>
      <c r="P2763" s="84"/>
      <c r="Q2763" s="82"/>
      <c r="R2763" s="83"/>
      <c r="S2763" s="69"/>
      <c r="T2763" s="63"/>
      <c r="U2763" s="141"/>
      <c r="V2763" s="74"/>
      <c r="W2763" s="145"/>
      <c r="X2763" s="60"/>
      <c r="Y2763" s="31"/>
      <c r="AA2763" s="33"/>
      <c r="AB2763" s="31"/>
    </row>
    <row r="2764" spans="1:28" s="2" customFormat="1">
      <c r="A2764" s="27"/>
      <c r="B2764" s="31"/>
      <c r="D2764" s="1"/>
      <c r="J2764" s="29"/>
      <c r="K2764" s="39"/>
      <c r="L2764" s="35"/>
      <c r="M2764" s="81"/>
      <c r="N2764" s="82"/>
      <c r="O2764" s="83"/>
      <c r="P2764" s="84"/>
      <c r="Q2764" s="82"/>
      <c r="R2764" s="83"/>
      <c r="S2764" s="69"/>
      <c r="T2764" s="63"/>
      <c r="U2764" s="141"/>
      <c r="V2764" s="74"/>
      <c r="W2764" s="145"/>
      <c r="X2764" s="60"/>
      <c r="Y2764" s="31"/>
      <c r="AA2764" s="33"/>
      <c r="AB2764" s="31"/>
    </row>
    <row r="2765" spans="1:28" s="2" customFormat="1">
      <c r="A2765" s="27"/>
      <c r="B2765" s="31"/>
      <c r="D2765" s="1"/>
      <c r="J2765" s="29"/>
      <c r="K2765" s="39"/>
      <c r="L2765" s="35"/>
      <c r="M2765" s="81"/>
      <c r="N2765" s="82"/>
      <c r="O2765" s="83"/>
      <c r="P2765" s="84"/>
      <c r="Q2765" s="82"/>
      <c r="R2765" s="83"/>
      <c r="S2765" s="69"/>
      <c r="T2765" s="63"/>
      <c r="U2765" s="141"/>
      <c r="V2765" s="74"/>
      <c r="W2765" s="145"/>
      <c r="X2765" s="60"/>
      <c r="Y2765" s="31"/>
      <c r="AA2765" s="33"/>
      <c r="AB2765" s="31"/>
    </row>
    <row r="2766" spans="1:28" s="2" customFormat="1">
      <c r="A2766" s="27"/>
      <c r="B2766" s="31"/>
      <c r="D2766" s="1"/>
      <c r="J2766" s="29"/>
      <c r="K2766" s="39"/>
      <c r="L2766" s="35"/>
      <c r="M2766" s="81"/>
      <c r="N2766" s="82"/>
      <c r="O2766" s="83"/>
      <c r="P2766" s="84"/>
      <c r="Q2766" s="82"/>
      <c r="R2766" s="83"/>
      <c r="S2766" s="69"/>
      <c r="T2766" s="63"/>
      <c r="U2766" s="141"/>
      <c r="V2766" s="74"/>
      <c r="W2766" s="145"/>
      <c r="X2766" s="60"/>
      <c r="Y2766" s="31"/>
      <c r="AA2766" s="33"/>
      <c r="AB2766" s="31"/>
    </row>
    <row r="2767" spans="1:28" s="2" customFormat="1">
      <c r="A2767" s="27"/>
      <c r="B2767" s="31"/>
      <c r="D2767" s="1"/>
      <c r="J2767" s="29"/>
      <c r="K2767" s="39"/>
      <c r="L2767" s="35"/>
      <c r="M2767" s="81"/>
      <c r="N2767" s="82"/>
      <c r="O2767" s="83"/>
      <c r="P2767" s="84"/>
      <c r="Q2767" s="82"/>
      <c r="R2767" s="83"/>
      <c r="S2767" s="69"/>
      <c r="T2767" s="63"/>
      <c r="U2767" s="141"/>
      <c r="V2767" s="74"/>
      <c r="W2767" s="145"/>
      <c r="X2767" s="60"/>
      <c r="Y2767" s="31"/>
      <c r="AA2767" s="33"/>
      <c r="AB2767" s="31"/>
    </row>
    <row r="2768" spans="1:28" s="2" customFormat="1">
      <c r="A2768" s="27"/>
      <c r="B2768" s="31"/>
      <c r="D2768" s="1"/>
      <c r="J2768" s="29"/>
      <c r="K2768" s="39"/>
      <c r="L2768" s="35"/>
      <c r="M2768" s="81"/>
      <c r="N2768" s="82"/>
      <c r="O2768" s="83"/>
      <c r="P2768" s="84"/>
      <c r="Q2768" s="82"/>
      <c r="R2768" s="83"/>
      <c r="S2768" s="69"/>
      <c r="T2768" s="63"/>
      <c r="U2768" s="141"/>
      <c r="V2768" s="74"/>
      <c r="W2768" s="145"/>
      <c r="X2768" s="60"/>
      <c r="Y2768" s="31"/>
      <c r="AA2768" s="33"/>
      <c r="AB2768" s="31"/>
    </row>
    <row r="2769" spans="1:28" s="2" customFormat="1">
      <c r="A2769" s="27"/>
      <c r="B2769" s="31"/>
      <c r="D2769" s="1"/>
      <c r="J2769" s="29"/>
      <c r="K2769" s="39"/>
      <c r="L2769" s="35"/>
      <c r="M2769" s="81"/>
      <c r="N2769" s="82"/>
      <c r="O2769" s="83"/>
      <c r="P2769" s="84"/>
      <c r="Q2769" s="82"/>
      <c r="R2769" s="83"/>
      <c r="S2769" s="69"/>
      <c r="T2769" s="63"/>
      <c r="U2769" s="141"/>
      <c r="V2769" s="74"/>
      <c r="W2769" s="145"/>
      <c r="X2769" s="60"/>
      <c r="Y2769" s="31"/>
      <c r="AA2769" s="33"/>
      <c r="AB2769" s="31"/>
    </row>
    <row r="2770" spans="1:28" s="2" customFormat="1">
      <c r="A2770" s="27"/>
      <c r="B2770" s="31"/>
      <c r="D2770" s="1"/>
      <c r="J2770" s="29"/>
      <c r="K2770" s="39"/>
      <c r="L2770" s="35"/>
      <c r="M2770" s="81"/>
      <c r="N2770" s="82"/>
      <c r="O2770" s="83"/>
      <c r="P2770" s="84"/>
      <c r="Q2770" s="82"/>
      <c r="R2770" s="83"/>
      <c r="S2770" s="69"/>
      <c r="T2770" s="63"/>
      <c r="U2770" s="141"/>
      <c r="V2770" s="74"/>
      <c r="W2770" s="145"/>
      <c r="X2770" s="60"/>
      <c r="Y2770" s="31"/>
      <c r="AA2770" s="33"/>
      <c r="AB2770" s="31"/>
    </row>
    <row r="2771" spans="1:28" s="2" customFormat="1">
      <c r="A2771" s="27"/>
      <c r="B2771" s="31"/>
      <c r="D2771" s="1"/>
      <c r="J2771" s="29"/>
      <c r="K2771" s="39"/>
      <c r="L2771" s="35"/>
      <c r="M2771" s="81"/>
      <c r="N2771" s="82"/>
      <c r="O2771" s="83"/>
      <c r="P2771" s="84"/>
      <c r="Q2771" s="82"/>
      <c r="R2771" s="83"/>
      <c r="S2771" s="69"/>
      <c r="T2771" s="63"/>
      <c r="U2771" s="141"/>
      <c r="V2771" s="74"/>
      <c r="W2771" s="145"/>
      <c r="X2771" s="60"/>
      <c r="Y2771" s="31"/>
      <c r="AA2771" s="33"/>
      <c r="AB2771" s="31"/>
    </row>
    <row r="2772" spans="1:28" s="2" customFormat="1">
      <c r="A2772" s="27"/>
      <c r="B2772" s="31"/>
      <c r="D2772" s="1"/>
      <c r="J2772" s="29"/>
      <c r="K2772" s="39"/>
      <c r="L2772" s="35"/>
      <c r="M2772" s="81"/>
      <c r="N2772" s="82"/>
      <c r="O2772" s="83"/>
      <c r="P2772" s="84"/>
      <c r="Q2772" s="82"/>
      <c r="R2772" s="83"/>
      <c r="S2772" s="69"/>
      <c r="T2772" s="63"/>
      <c r="U2772" s="141"/>
      <c r="V2772" s="74"/>
      <c r="W2772" s="145"/>
      <c r="X2772" s="60"/>
      <c r="Y2772" s="31"/>
      <c r="AA2772" s="33"/>
      <c r="AB2772" s="31"/>
    </row>
    <row r="2773" spans="1:28" s="2" customFormat="1">
      <c r="A2773" s="27"/>
      <c r="B2773" s="31"/>
      <c r="D2773" s="1"/>
      <c r="J2773" s="29"/>
      <c r="K2773" s="39"/>
      <c r="L2773" s="35"/>
      <c r="M2773" s="81"/>
      <c r="N2773" s="82"/>
      <c r="O2773" s="83"/>
      <c r="P2773" s="84"/>
      <c r="Q2773" s="82"/>
      <c r="R2773" s="83"/>
      <c r="S2773" s="69"/>
      <c r="T2773" s="63"/>
      <c r="U2773" s="141"/>
      <c r="V2773" s="74"/>
      <c r="W2773" s="145"/>
      <c r="X2773" s="60"/>
      <c r="Y2773" s="31"/>
      <c r="AA2773" s="33"/>
      <c r="AB2773" s="31"/>
    </row>
    <row r="2774" spans="1:28" s="2" customFormat="1">
      <c r="A2774" s="27"/>
      <c r="B2774" s="31"/>
      <c r="D2774" s="1"/>
      <c r="J2774" s="29"/>
      <c r="K2774" s="39"/>
      <c r="L2774" s="35"/>
      <c r="M2774" s="81"/>
      <c r="N2774" s="82"/>
      <c r="O2774" s="83"/>
      <c r="P2774" s="84"/>
      <c r="Q2774" s="82"/>
      <c r="R2774" s="83"/>
      <c r="S2774" s="69"/>
      <c r="T2774" s="63"/>
      <c r="U2774" s="141"/>
      <c r="V2774" s="74"/>
      <c r="W2774" s="145"/>
      <c r="X2774" s="60"/>
      <c r="Y2774" s="31"/>
      <c r="AA2774" s="33"/>
      <c r="AB2774" s="31"/>
    </row>
    <row r="2775" spans="1:28" s="2" customFormat="1">
      <c r="A2775" s="27"/>
      <c r="B2775" s="31"/>
      <c r="D2775" s="1"/>
      <c r="J2775" s="29"/>
      <c r="K2775" s="39"/>
      <c r="L2775" s="35"/>
      <c r="M2775" s="81"/>
      <c r="N2775" s="82"/>
      <c r="O2775" s="83"/>
      <c r="P2775" s="84"/>
      <c r="Q2775" s="82"/>
      <c r="R2775" s="83"/>
      <c r="S2775" s="69"/>
      <c r="T2775" s="63"/>
      <c r="U2775" s="141"/>
      <c r="V2775" s="74"/>
      <c r="W2775" s="145"/>
      <c r="X2775" s="60"/>
      <c r="Y2775" s="31"/>
      <c r="AA2775" s="33"/>
      <c r="AB2775" s="31"/>
    </row>
    <row r="2776" spans="1:28" s="2" customFormat="1">
      <c r="A2776" s="27"/>
      <c r="B2776" s="31"/>
      <c r="D2776" s="1"/>
      <c r="J2776" s="29"/>
      <c r="K2776" s="39"/>
      <c r="L2776" s="35"/>
      <c r="M2776" s="81"/>
      <c r="N2776" s="82"/>
      <c r="O2776" s="83"/>
      <c r="P2776" s="84"/>
      <c r="Q2776" s="82"/>
      <c r="R2776" s="83"/>
      <c r="S2776" s="69"/>
      <c r="T2776" s="63"/>
      <c r="U2776" s="141"/>
      <c r="V2776" s="74"/>
      <c r="W2776" s="145"/>
      <c r="X2776" s="60"/>
      <c r="Y2776" s="31"/>
      <c r="AA2776" s="33"/>
      <c r="AB2776" s="31"/>
    </row>
    <row r="2777" spans="1:28" s="2" customFormat="1">
      <c r="A2777" s="27"/>
      <c r="B2777" s="31"/>
      <c r="D2777" s="1"/>
      <c r="J2777" s="29"/>
      <c r="K2777" s="39"/>
      <c r="L2777" s="35"/>
      <c r="M2777" s="81"/>
      <c r="N2777" s="82"/>
      <c r="O2777" s="83"/>
      <c r="P2777" s="84"/>
      <c r="Q2777" s="82"/>
      <c r="R2777" s="83"/>
      <c r="S2777" s="69"/>
      <c r="T2777" s="63"/>
      <c r="U2777" s="141"/>
      <c r="V2777" s="74"/>
      <c r="W2777" s="145"/>
      <c r="X2777" s="60"/>
      <c r="Y2777" s="31"/>
      <c r="AA2777" s="33"/>
      <c r="AB2777" s="31"/>
    </row>
    <row r="2778" spans="1:28" s="2" customFormat="1">
      <c r="A2778" s="27"/>
      <c r="B2778" s="31"/>
      <c r="D2778" s="1"/>
      <c r="J2778" s="29"/>
      <c r="K2778" s="39"/>
      <c r="L2778" s="35"/>
      <c r="M2778" s="81"/>
      <c r="N2778" s="82"/>
      <c r="O2778" s="83"/>
      <c r="P2778" s="84"/>
      <c r="Q2778" s="82"/>
      <c r="R2778" s="83"/>
      <c r="S2778" s="69"/>
      <c r="T2778" s="63"/>
      <c r="U2778" s="141"/>
      <c r="V2778" s="74"/>
      <c r="W2778" s="145"/>
      <c r="X2778" s="60"/>
      <c r="Y2778" s="31"/>
      <c r="AA2778" s="33"/>
      <c r="AB2778" s="31"/>
    </row>
    <row r="2779" spans="1:28" s="2" customFormat="1">
      <c r="A2779" s="27"/>
      <c r="B2779" s="31"/>
      <c r="D2779" s="1"/>
      <c r="J2779" s="29"/>
      <c r="K2779" s="39"/>
      <c r="L2779" s="35"/>
      <c r="M2779" s="81"/>
      <c r="N2779" s="82"/>
      <c r="O2779" s="83"/>
      <c r="P2779" s="84"/>
      <c r="Q2779" s="82"/>
      <c r="R2779" s="83"/>
      <c r="S2779" s="69"/>
      <c r="T2779" s="63"/>
      <c r="U2779" s="141"/>
      <c r="V2779" s="74"/>
      <c r="W2779" s="145"/>
      <c r="X2779" s="60"/>
      <c r="Y2779" s="31"/>
      <c r="AA2779" s="33"/>
      <c r="AB2779" s="31"/>
    </row>
    <row r="2780" spans="1:28" s="2" customFormat="1">
      <c r="A2780" s="27"/>
      <c r="B2780" s="31"/>
      <c r="D2780" s="1"/>
      <c r="J2780" s="29"/>
      <c r="K2780" s="39"/>
      <c r="L2780" s="35"/>
      <c r="M2780" s="81"/>
      <c r="N2780" s="82"/>
      <c r="O2780" s="83"/>
      <c r="P2780" s="84"/>
      <c r="Q2780" s="82"/>
      <c r="R2780" s="83"/>
      <c r="S2780" s="69"/>
      <c r="T2780" s="63"/>
      <c r="U2780" s="141"/>
      <c r="V2780" s="74"/>
      <c r="W2780" s="145"/>
      <c r="X2780" s="60"/>
      <c r="Y2780" s="31"/>
      <c r="AA2780" s="33"/>
      <c r="AB2780" s="31"/>
    </row>
    <row r="2781" spans="1:28" s="2" customFormat="1">
      <c r="A2781" s="27"/>
      <c r="B2781" s="31"/>
      <c r="D2781" s="1"/>
      <c r="J2781" s="29"/>
      <c r="K2781" s="39"/>
      <c r="L2781" s="35"/>
      <c r="M2781" s="81"/>
      <c r="N2781" s="82"/>
      <c r="O2781" s="83"/>
      <c r="P2781" s="84"/>
      <c r="Q2781" s="82"/>
      <c r="R2781" s="83"/>
      <c r="S2781" s="69"/>
      <c r="T2781" s="63"/>
      <c r="U2781" s="141"/>
      <c r="V2781" s="74"/>
      <c r="W2781" s="145"/>
      <c r="X2781" s="60"/>
      <c r="Y2781" s="31"/>
      <c r="AA2781" s="33"/>
      <c r="AB2781" s="31"/>
    </row>
    <row r="2782" spans="1:28" s="2" customFormat="1">
      <c r="A2782" s="27"/>
      <c r="B2782" s="31"/>
      <c r="D2782" s="1"/>
      <c r="J2782" s="29"/>
      <c r="K2782" s="39"/>
      <c r="L2782" s="35"/>
      <c r="M2782" s="81"/>
      <c r="N2782" s="82"/>
      <c r="O2782" s="83"/>
      <c r="P2782" s="84"/>
      <c r="Q2782" s="82"/>
      <c r="R2782" s="83"/>
      <c r="S2782" s="69"/>
      <c r="T2782" s="63"/>
      <c r="U2782" s="141"/>
      <c r="V2782" s="74"/>
      <c r="W2782" s="145"/>
      <c r="X2782" s="60"/>
      <c r="Y2782" s="31"/>
      <c r="AA2782" s="33"/>
      <c r="AB2782" s="31"/>
    </row>
    <row r="2783" spans="1:28" s="2" customFormat="1">
      <c r="A2783" s="27"/>
      <c r="B2783" s="31"/>
      <c r="D2783" s="1"/>
      <c r="J2783" s="29"/>
      <c r="K2783" s="39"/>
      <c r="L2783" s="35"/>
      <c r="M2783" s="81"/>
      <c r="N2783" s="82"/>
      <c r="O2783" s="83"/>
      <c r="P2783" s="84"/>
      <c r="Q2783" s="82"/>
      <c r="R2783" s="83"/>
      <c r="S2783" s="69"/>
      <c r="T2783" s="63"/>
      <c r="U2783" s="141"/>
      <c r="V2783" s="74"/>
      <c r="W2783" s="145"/>
      <c r="X2783" s="60"/>
      <c r="Y2783" s="31"/>
      <c r="AA2783" s="33"/>
      <c r="AB2783" s="31"/>
    </row>
    <row r="2784" spans="1:28" s="2" customFormat="1">
      <c r="A2784" s="27"/>
      <c r="B2784" s="31"/>
      <c r="D2784" s="1"/>
      <c r="J2784" s="29"/>
      <c r="K2784" s="39"/>
      <c r="L2784" s="35"/>
      <c r="M2784" s="81"/>
      <c r="N2784" s="82"/>
      <c r="O2784" s="83"/>
      <c r="P2784" s="84"/>
      <c r="Q2784" s="82"/>
      <c r="R2784" s="83"/>
      <c r="S2784" s="69"/>
      <c r="T2784" s="63"/>
      <c r="U2784" s="141"/>
      <c r="V2784" s="74"/>
      <c r="W2784" s="145"/>
      <c r="X2784" s="60"/>
      <c r="Y2784" s="31"/>
      <c r="AA2784" s="33"/>
      <c r="AB2784" s="31"/>
    </row>
    <row r="2785" spans="1:28" s="2" customFormat="1">
      <c r="A2785" s="27"/>
      <c r="B2785" s="31"/>
      <c r="D2785" s="1"/>
      <c r="J2785" s="29"/>
      <c r="K2785" s="39"/>
      <c r="L2785" s="35"/>
      <c r="M2785" s="81"/>
      <c r="N2785" s="82"/>
      <c r="O2785" s="83"/>
      <c r="P2785" s="84"/>
      <c r="Q2785" s="82"/>
      <c r="R2785" s="83"/>
      <c r="S2785" s="69"/>
      <c r="T2785" s="63"/>
      <c r="U2785" s="141"/>
      <c r="V2785" s="74"/>
      <c r="W2785" s="145"/>
      <c r="X2785" s="60"/>
      <c r="Y2785" s="31"/>
      <c r="AA2785" s="33"/>
      <c r="AB2785" s="31"/>
    </row>
    <row r="2786" spans="1:28" s="2" customFormat="1">
      <c r="A2786" s="27"/>
      <c r="B2786" s="31"/>
      <c r="D2786" s="1"/>
      <c r="J2786" s="29"/>
      <c r="K2786" s="39"/>
      <c r="L2786" s="35"/>
      <c r="M2786" s="81"/>
      <c r="N2786" s="82"/>
      <c r="O2786" s="83"/>
      <c r="P2786" s="84"/>
      <c r="Q2786" s="82"/>
      <c r="R2786" s="83"/>
      <c r="S2786" s="69"/>
      <c r="T2786" s="63"/>
      <c r="U2786" s="141"/>
      <c r="V2786" s="74"/>
      <c r="W2786" s="145"/>
      <c r="X2786" s="60"/>
      <c r="Y2786" s="31"/>
      <c r="AA2786" s="33"/>
      <c r="AB2786" s="31"/>
    </row>
    <row r="2787" spans="1:28" s="2" customFormat="1">
      <c r="A2787" s="27"/>
      <c r="B2787" s="31"/>
      <c r="D2787" s="1"/>
      <c r="J2787" s="29"/>
      <c r="K2787" s="39"/>
      <c r="L2787" s="35"/>
      <c r="M2787" s="81"/>
      <c r="N2787" s="82"/>
      <c r="O2787" s="83"/>
      <c r="P2787" s="84"/>
      <c r="Q2787" s="82"/>
      <c r="R2787" s="83"/>
      <c r="S2787" s="69"/>
      <c r="T2787" s="63"/>
      <c r="U2787" s="141"/>
      <c r="V2787" s="74"/>
      <c r="W2787" s="145"/>
      <c r="X2787" s="60"/>
      <c r="Y2787" s="31"/>
      <c r="AA2787" s="33"/>
      <c r="AB2787" s="31"/>
    </row>
    <row r="2788" spans="1:28" s="2" customFormat="1">
      <c r="A2788" s="27"/>
      <c r="B2788" s="31"/>
      <c r="D2788" s="1"/>
      <c r="J2788" s="29"/>
      <c r="K2788" s="39"/>
      <c r="L2788" s="35"/>
      <c r="M2788" s="81"/>
      <c r="N2788" s="82"/>
      <c r="O2788" s="83"/>
      <c r="P2788" s="84"/>
      <c r="Q2788" s="82"/>
      <c r="R2788" s="83"/>
      <c r="S2788" s="69"/>
      <c r="T2788" s="63"/>
      <c r="U2788" s="141"/>
      <c r="V2788" s="74"/>
      <c r="W2788" s="145"/>
      <c r="X2788" s="60"/>
      <c r="Y2788" s="31"/>
      <c r="AA2788" s="33"/>
      <c r="AB2788" s="31"/>
    </row>
    <row r="2789" spans="1:28" s="2" customFormat="1">
      <c r="A2789" s="27"/>
      <c r="B2789" s="31"/>
      <c r="D2789" s="1"/>
      <c r="J2789" s="29"/>
      <c r="K2789" s="39"/>
      <c r="L2789" s="35"/>
      <c r="M2789" s="81"/>
      <c r="N2789" s="82"/>
      <c r="O2789" s="83"/>
      <c r="P2789" s="84"/>
      <c r="Q2789" s="82"/>
      <c r="R2789" s="83"/>
      <c r="S2789" s="69"/>
      <c r="T2789" s="63"/>
      <c r="U2789" s="141"/>
      <c r="V2789" s="74"/>
      <c r="W2789" s="145"/>
      <c r="X2789" s="60"/>
      <c r="Y2789" s="31"/>
      <c r="AA2789" s="33"/>
      <c r="AB2789" s="31"/>
    </row>
    <row r="2790" spans="1:28" s="2" customFormat="1">
      <c r="A2790" s="27"/>
      <c r="B2790" s="31"/>
      <c r="D2790" s="1"/>
      <c r="J2790" s="29"/>
      <c r="K2790" s="39"/>
      <c r="L2790" s="35"/>
      <c r="M2790" s="81"/>
      <c r="N2790" s="82"/>
      <c r="O2790" s="83"/>
      <c r="P2790" s="84"/>
      <c r="Q2790" s="82"/>
      <c r="R2790" s="83"/>
      <c r="S2790" s="69"/>
      <c r="T2790" s="63"/>
      <c r="U2790" s="141"/>
      <c r="V2790" s="74"/>
      <c r="W2790" s="145"/>
      <c r="X2790" s="60"/>
      <c r="Y2790" s="31"/>
      <c r="AA2790" s="33"/>
      <c r="AB2790" s="31"/>
    </row>
    <row r="2791" spans="1:28" s="2" customFormat="1">
      <c r="A2791" s="27"/>
      <c r="B2791" s="31"/>
      <c r="D2791" s="1"/>
      <c r="J2791" s="29"/>
      <c r="K2791" s="39"/>
      <c r="L2791" s="35"/>
      <c r="M2791" s="81"/>
      <c r="N2791" s="82"/>
      <c r="O2791" s="83"/>
      <c r="P2791" s="84"/>
      <c r="Q2791" s="82"/>
      <c r="R2791" s="83"/>
      <c r="S2791" s="69"/>
      <c r="T2791" s="63"/>
      <c r="U2791" s="141"/>
      <c r="V2791" s="74"/>
      <c r="W2791" s="145"/>
      <c r="X2791" s="60"/>
      <c r="Y2791" s="31"/>
      <c r="AA2791" s="33"/>
      <c r="AB2791" s="31"/>
    </row>
    <row r="2792" spans="1:28" s="2" customFormat="1">
      <c r="A2792" s="27"/>
      <c r="B2792" s="31"/>
      <c r="D2792" s="1"/>
      <c r="J2792" s="29"/>
      <c r="K2792" s="39"/>
      <c r="L2792" s="35"/>
      <c r="M2792" s="81"/>
      <c r="N2792" s="82"/>
      <c r="O2792" s="83"/>
      <c r="P2792" s="84"/>
      <c r="Q2792" s="82"/>
      <c r="R2792" s="83"/>
      <c r="S2792" s="69"/>
      <c r="T2792" s="63"/>
      <c r="U2792" s="141"/>
      <c r="V2792" s="74"/>
      <c r="W2792" s="145"/>
      <c r="X2792" s="60"/>
      <c r="Y2792" s="31"/>
      <c r="AA2792" s="33"/>
      <c r="AB2792" s="31"/>
    </row>
    <row r="2793" spans="1:28" s="2" customFormat="1">
      <c r="A2793" s="27"/>
      <c r="B2793" s="31"/>
      <c r="D2793" s="1"/>
      <c r="J2793" s="29"/>
      <c r="K2793" s="39"/>
      <c r="L2793" s="35"/>
      <c r="M2793" s="81"/>
      <c r="N2793" s="82"/>
      <c r="O2793" s="83"/>
      <c r="P2793" s="84"/>
      <c r="Q2793" s="82"/>
      <c r="R2793" s="83"/>
      <c r="S2793" s="69"/>
      <c r="T2793" s="63"/>
      <c r="U2793" s="141"/>
      <c r="V2793" s="74"/>
      <c r="W2793" s="145"/>
      <c r="X2793" s="60"/>
      <c r="Y2793" s="31"/>
      <c r="AA2793" s="33"/>
      <c r="AB2793" s="31"/>
    </row>
    <row r="2794" spans="1:28" s="2" customFormat="1">
      <c r="A2794" s="27"/>
      <c r="B2794" s="31"/>
      <c r="D2794" s="1"/>
      <c r="J2794" s="29"/>
      <c r="K2794" s="39"/>
      <c r="L2794" s="35"/>
      <c r="M2794" s="81"/>
      <c r="N2794" s="82"/>
      <c r="O2794" s="83"/>
      <c r="P2794" s="84"/>
      <c r="Q2794" s="82"/>
      <c r="R2794" s="83"/>
      <c r="S2794" s="69"/>
      <c r="T2794" s="63"/>
      <c r="U2794" s="141"/>
      <c r="V2794" s="74"/>
      <c r="W2794" s="145"/>
      <c r="X2794" s="60"/>
      <c r="Y2794" s="31"/>
      <c r="AA2794" s="33"/>
      <c r="AB2794" s="31"/>
    </row>
    <row r="2795" spans="1:28" s="2" customFormat="1">
      <c r="A2795" s="27"/>
      <c r="B2795" s="31"/>
      <c r="D2795" s="1"/>
      <c r="J2795" s="29"/>
      <c r="K2795" s="39"/>
      <c r="L2795" s="35"/>
      <c r="M2795" s="81"/>
      <c r="N2795" s="82"/>
      <c r="O2795" s="83"/>
      <c r="P2795" s="84"/>
      <c r="Q2795" s="82"/>
      <c r="R2795" s="83"/>
      <c r="S2795" s="69"/>
      <c r="T2795" s="63"/>
      <c r="U2795" s="141"/>
      <c r="V2795" s="74"/>
      <c r="W2795" s="145"/>
      <c r="X2795" s="60"/>
      <c r="Y2795" s="31"/>
      <c r="AA2795" s="33"/>
      <c r="AB2795" s="31"/>
    </row>
    <row r="2796" spans="1:28" s="2" customFormat="1">
      <c r="A2796" s="27"/>
      <c r="B2796" s="31"/>
      <c r="D2796" s="1"/>
      <c r="J2796" s="29"/>
      <c r="K2796" s="39"/>
      <c r="L2796" s="35"/>
      <c r="M2796" s="81"/>
      <c r="N2796" s="82"/>
      <c r="O2796" s="83"/>
      <c r="P2796" s="84"/>
      <c r="Q2796" s="82"/>
      <c r="R2796" s="83"/>
      <c r="S2796" s="69"/>
      <c r="T2796" s="63"/>
      <c r="U2796" s="141"/>
      <c r="V2796" s="74"/>
      <c r="W2796" s="145"/>
      <c r="X2796" s="60"/>
      <c r="Y2796" s="31"/>
      <c r="AA2796" s="33"/>
      <c r="AB2796" s="31"/>
    </row>
    <row r="2797" spans="1:28" s="2" customFormat="1">
      <c r="A2797" s="27"/>
      <c r="B2797" s="31"/>
      <c r="D2797" s="1"/>
      <c r="J2797" s="29"/>
      <c r="K2797" s="39"/>
      <c r="L2797" s="35"/>
      <c r="M2797" s="81"/>
      <c r="N2797" s="82"/>
      <c r="O2797" s="83"/>
      <c r="P2797" s="84"/>
      <c r="Q2797" s="82"/>
      <c r="R2797" s="83"/>
      <c r="S2797" s="69"/>
      <c r="T2797" s="63"/>
      <c r="U2797" s="141"/>
      <c r="V2797" s="74"/>
      <c r="W2797" s="145"/>
      <c r="X2797" s="60"/>
      <c r="Y2797" s="31"/>
      <c r="AA2797" s="33"/>
      <c r="AB2797" s="31"/>
    </row>
    <row r="2798" spans="1:28" s="2" customFormat="1">
      <c r="A2798" s="27"/>
      <c r="B2798" s="31"/>
      <c r="D2798" s="1"/>
      <c r="J2798" s="29"/>
      <c r="K2798" s="39"/>
      <c r="L2798" s="35"/>
      <c r="M2798" s="81"/>
      <c r="N2798" s="82"/>
      <c r="O2798" s="83"/>
      <c r="P2798" s="84"/>
      <c r="Q2798" s="82"/>
      <c r="R2798" s="83"/>
      <c r="S2798" s="69"/>
      <c r="T2798" s="63"/>
      <c r="U2798" s="141"/>
      <c r="V2798" s="74"/>
      <c r="W2798" s="145"/>
      <c r="X2798" s="60"/>
      <c r="Y2798" s="31"/>
      <c r="AA2798" s="33"/>
      <c r="AB2798" s="31"/>
    </row>
    <row r="2799" spans="1:28" s="2" customFormat="1">
      <c r="A2799" s="27"/>
      <c r="B2799" s="31"/>
      <c r="D2799" s="1"/>
      <c r="J2799" s="29"/>
      <c r="K2799" s="39"/>
      <c r="L2799" s="35"/>
      <c r="M2799" s="81"/>
      <c r="N2799" s="82"/>
      <c r="O2799" s="83"/>
      <c r="P2799" s="84"/>
      <c r="Q2799" s="82"/>
      <c r="R2799" s="83"/>
      <c r="S2799" s="69"/>
      <c r="T2799" s="63"/>
      <c r="U2799" s="141"/>
      <c r="V2799" s="74"/>
      <c r="W2799" s="145"/>
      <c r="X2799" s="60"/>
      <c r="Y2799" s="31"/>
      <c r="AA2799" s="33"/>
      <c r="AB2799" s="31"/>
    </row>
    <row r="2800" spans="1:28" s="2" customFormat="1">
      <c r="A2800" s="27"/>
      <c r="B2800" s="31"/>
      <c r="D2800" s="1"/>
      <c r="J2800" s="29"/>
      <c r="K2800" s="39"/>
      <c r="L2800" s="35"/>
      <c r="M2800" s="81"/>
      <c r="N2800" s="82"/>
      <c r="O2800" s="83"/>
      <c r="P2800" s="84"/>
      <c r="Q2800" s="82"/>
      <c r="R2800" s="83"/>
      <c r="S2800" s="69"/>
      <c r="T2800" s="63"/>
      <c r="U2800" s="141"/>
      <c r="V2800" s="74"/>
      <c r="W2800" s="145"/>
      <c r="X2800" s="60"/>
      <c r="Y2800" s="31"/>
      <c r="AA2800" s="33"/>
      <c r="AB2800" s="31"/>
    </row>
    <row r="2801" spans="1:28" s="2" customFormat="1">
      <c r="A2801" s="27"/>
      <c r="B2801" s="31"/>
      <c r="D2801" s="1"/>
      <c r="J2801" s="29"/>
      <c r="K2801" s="39"/>
      <c r="L2801" s="35"/>
      <c r="M2801" s="81"/>
      <c r="N2801" s="82"/>
      <c r="O2801" s="83"/>
      <c r="P2801" s="84"/>
      <c r="Q2801" s="82"/>
      <c r="R2801" s="83"/>
      <c r="S2801" s="69"/>
      <c r="T2801" s="63"/>
      <c r="U2801" s="141"/>
      <c r="V2801" s="74"/>
      <c r="W2801" s="145"/>
      <c r="X2801" s="60"/>
      <c r="Y2801" s="31"/>
      <c r="AA2801" s="33"/>
      <c r="AB2801" s="31"/>
    </row>
    <row r="2802" spans="1:28" s="2" customFormat="1">
      <c r="A2802" s="27"/>
      <c r="B2802" s="31"/>
      <c r="D2802" s="1"/>
      <c r="J2802" s="29"/>
      <c r="K2802" s="39"/>
      <c r="L2802" s="35"/>
      <c r="M2802" s="81"/>
      <c r="N2802" s="82"/>
      <c r="O2802" s="83"/>
      <c r="P2802" s="84"/>
      <c r="Q2802" s="82"/>
      <c r="R2802" s="83"/>
      <c r="S2802" s="69"/>
      <c r="T2802" s="63"/>
      <c r="U2802" s="141"/>
      <c r="V2802" s="74"/>
      <c r="W2802" s="145"/>
      <c r="X2802" s="60"/>
      <c r="Y2802" s="31"/>
      <c r="AA2802" s="33"/>
      <c r="AB2802" s="31"/>
    </row>
    <row r="2803" spans="1:28" s="2" customFormat="1">
      <c r="A2803" s="27"/>
      <c r="B2803" s="31"/>
      <c r="D2803" s="1"/>
      <c r="J2803" s="29"/>
      <c r="K2803" s="39"/>
      <c r="L2803" s="35"/>
      <c r="M2803" s="81"/>
      <c r="N2803" s="82"/>
      <c r="O2803" s="83"/>
      <c r="P2803" s="84"/>
      <c r="Q2803" s="82"/>
      <c r="R2803" s="83"/>
      <c r="S2803" s="69"/>
      <c r="T2803" s="63"/>
      <c r="U2803" s="141"/>
      <c r="V2803" s="74"/>
      <c r="W2803" s="145"/>
      <c r="X2803" s="60"/>
      <c r="Y2803" s="31"/>
      <c r="AA2803" s="33"/>
      <c r="AB2803" s="31"/>
    </row>
    <row r="2804" spans="1:28" s="2" customFormat="1">
      <c r="A2804" s="27"/>
      <c r="B2804" s="31"/>
      <c r="D2804" s="1"/>
      <c r="J2804" s="29"/>
      <c r="K2804" s="39"/>
      <c r="L2804" s="35"/>
      <c r="M2804" s="81"/>
      <c r="N2804" s="82"/>
      <c r="O2804" s="83"/>
      <c r="P2804" s="84"/>
      <c r="Q2804" s="82"/>
      <c r="R2804" s="83"/>
      <c r="S2804" s="69"/>
      <c r="T2804" s="63"/>
      <c r="U2804" s="141"/>
      <c r="V2804" s="74"/>
      <c r="W2804" s="145"/>
      <c r="X2804" s="60"/>
      <c r="Y2804" s="31"/>
      <c r="AA2804" s="33"/>
      <c r="AB2804" s="31"/>
    </row>
    <row r="2805" spans="1:28" s="2" customFormat="1">
      <c r="A2805" s="27"/>
      <c r="B2805" s="31"/>
      <c r="D2805" s="1"/>
      <c r="J2805" s="29"/>
      <c r="K2805" s="39"/>
      <c r="L2805" s="35"/>
      <c r="M2805" s="81"/>
      <c r="N2805" s="82"/>
      <c r="O2805" s="83"/>
      <c r="P2805" s="84"/>
      <c r="Q2805" s="82"/>
      <c r="R2805" s="83"/>
      <c r="S2805" s="69"/>
      <c r="T2805" s="63"/>
      <c r="U2805" s="141"/>
      <c r="V2805" s="74"/>
      <c r="W2805" s="145"/>
      <c r="X2805" s="60"/>
      <c r="Y2805" s="31"/>
      <c r="AA2805" s="33"/>
      <c r="AB2805" s="31"/>
    </row>
    <row r="2806" spans="1:28" s="2" customFormat="1">
      <c r="A2806" s="27"/>
      <c r="B2806" s="31"/>
      <c r="D2806" s="1"/>
      <c r="J2806" s="29"/>
      <c r="K2806" s="39"/>
      <c r="L2806" s="35"/>
      <c r="M2806" s="81"/>
      <c r="N2806" s="82"/>
      <c r="O2806" s="83"/>
      <c r="P2806" s="84"/>
      <c r="Q2806" s="82"/>
      <c r="R2806" s="83"/>
      <c r="S2806" s="69"/>
      <c r="T2806" s="63"/>
      <c r="U2806" s="141"/>
      <c r="V2806" s="74"/>
      <c r="W2806" s="145"/>
      <c r="X2806" s="60"/>
      <c r="Y2806" s="31"/>
      <c r="AA2806" s="33"/>
      <c r="AB2806" s="31"/>
    </row>
    <row r="2807" spans="1:28" s="2" customFormat="1">
      <c r="A2807" s="27"/>
      <c r="B2807" s="31"/>
      <c r="D2807" s="1"/>
      <c r="J2807" s="29"/>
      <c r="K2807" s="39"/>
      <c r="L2807" s="35"/>
      <c r="M2807" s="81"/>
      <c r="N2807" s="82"/>
      <c r="O2807" s="83"/>
      <c r="P2807" s="84"/>
      <c r="Q2807" s="82"/>
      <c r="R2807" s="83"/>
      <c r="S2807" s="69"/>
      <c r="T2807" s="63"/>
      <c r="U2807" s="141"/>
      <c r="V2807" s="74"/>
      <c r="W2807" s="145"/>
      <c r="X2807" s="60"/>
      <c r="Y2807" s="31"/>
      <c r="AA2807" s="33"/>
      <c r="AB2807" s="31"/>
    </row>
    <row r="2808" spans="1:28" s="2" customFormat="1">
      <c r="A2808" s="27"/>
      <c r="B2808" s="31"/>
      <c r="D2808" s="1"/>
      <c r="J2808" s="29"/>
      <c r="K2808" s="39"/>
      <c r="L2808" s="35"/>
      <c r="M2808" s="81"/>
      <c r="N2808" s="82"/>
      <c r="O2808" s="83"/>
      <c r="P2808" s="84"/>
      <c r="Q2808" s="82"/>
      <c r="R2808" s="83"/>
      <c r="S2808" s="69"/>
      <c r="T2808" s="63"/>
      <c r="U2808" s="141"/>
      <c r="V2808" s="74"/>
      <c r="W2808" s="145"/>
      <c r="X2808" s="60"/>
      <c r="Y2808" s="31"/>
      <c r="AA2808" s="33"/>
      <c r="AB2808" s="31"/>
    </row>
    <row r="2809" spans="1:28" s="2" customFormat="1">
      <c r="A2809" s="27"/>
      <c r="B2809" s="31"/>
      <c r="D2809" s="1"/>
      <c r="J2809" s="29"/>
      <c r="K2809" s="39"/>
      <c r="L2809" s="35"/>
      <c r="M2809" s="81"/>
      <c r="N2809" s="82"/>
      <c r="O2809" s="83"/>
      <c r="P2809" s="84"/>
      <c r="Q2809" s="82"/>
      <c r="R2809" s="83"/>
      <c r="S2809" s="69"/>
      <c r="T2809" s="63"/>
      <c r="U2809" s="141"/>
      <c r="V2809" s="74"/>
      <c r="W2809" s="145"/>
      <c r="X2809" s="60"/>
      <c r="Y2809" s="31"/>
      <c r="AA2809" s="33"/>
      <c r="AB2809" s="31"/>
    </row>
    <row r="2810" spans="1:28" s="2" customFormat="1">
      <c r="A2810" s="27"/>
      <c r="B2810" s="31"/>
      <c r="D2810" s="1"/>
      <c r="J2810" s="29"/>
      <c r="K2810" s="39"/>
      <c r="L2810" s="35"/>
      <c r="M2810" s="81"/>
      <c r="N2810" s="82"/>
      <c r="O2810" s="83"/>
      <c r="P2810" s="84"/>
      <c r="Q2810" s="82"/>
      <c r="R2810" s="83"/>
      <c r="S2810" s="69"/>
      <c r="T2810" s="63"/>
      <c r="U2810" s="141"/>
      <c r="V2810" s="74"/>
      <c r="W2810" s="145"/>
      <c r="X2810" s="60"/>
      <c r="Y2810" s="31"/>
      <c r="AA2810" s="33"/>
      <c r="AB2810" s="31"/>
    </row>
    <row r="2811" spans="1:28" s="2" customFormat="1">
      <c r="A2811" s="27"/>
      <c r="B2811" s="31"/>
      <c r="D2811" s="1"/>
      <c r="J2811" s="29"/>
      <c r="K2811" s="39"/>
      <c r="L2811" s="35"/>
      <c r="M2811" s="81"/>
      <c r="N2811" s="82"/>
      <c r="O2811" s="83"/>
      <c r="P2811" s="84"/>
      <c r="Q2811" s="82"/>
      <c r="R2811" s="83"/>
      <c r="S2811" s="69"/>
      <c r="T2811" s="63"/>
      <c r="U2811" s="141"/>
      <c r="V2811" s="74"/>
      <c r="W2811" s="145"/>
      <c r="X2811" s="60"/>
      <c r="Y2811" s="31"/>
      <c r="AA2811" s="33"/>
      <c r="AB2811" s="31"/>
    </row>
    <row r="2812" spans="1:28" s="2" customFormat="1">
      <c r="A2812" s="27"/>
      <c r="B2812" s="31"/>
      <c r="D2812" s="1"/>
      <c r="J2812" s="29"/>
      <c r="K2812" s="39"/>
      <c r="L2812" s="35"/>
      <c r="M2812" s="81"/>
      <c r="N2812" s="82"/>
      <c r="O2812" s="83"/>
      <c r="P2812" s="84"/>
      <c r="Q2812" s="82"/>
      <c r="R2812" s="83"/>
      <c r="S2812" s="69"/>
      <c r="T2812" s="63"/>
      <c r="U2812" s="141"/>
      <c r="V2812" s="74"/>
      <c r="W2812" s="145"/>
      <c r="X2812" s="60"/>
      <c r="Y2812" s="31"/>
      <c r="AA2812" s="33"/>
      <c r="AB2812" s="31"/>
    </row>
    <row r="2813" spans="1:28" s="2" customFormat="1">
      <c r="A2813" s="27"/>
      <c r="B2813" s="31"/>
      <c r="D2813" s="1"/>
      <c r="J2813" s="29"/>
      <c r="K2813" s="39"/>
      <c r="L2813" s="35"/>
      <c r="M2813" s="81"/>
      <c r="N2813" s="82"/>
      <c r="O2813" s="83"/>
      <c r="P2813" s="84"/>
      <c r="Q2813" s="82"/>
      <c r="R2813" s="83"/>
      <c r="S2813" s="69"/>
      <c r="T2813" s="63"/>
      <c r="U2813" s="141"/>
      <c r="V2813" s="74"/>
      <c r="W2813" s="145"/>
      <c r="X2813" s="60"/>
      <c r="Y2813" s="31"/>
      <c r="AA2813" s="33"/>
      <c r="AB2813" s="31"/>
    </row>
    <row r="2814" spans="1:28" s="2" customFormat="1">
      <c r="A2814" s="27"/>
      <c r="B2814" s="31"/>
      <c r="D2814" s="1"/>
      <c r="J2814" s="29"/>
      <c r="K2814" s="39"/>
      <c r="L2814" s="35"/>
      <c r="M2814" s="81"/>
      <c r="N2814" s="82"/>
      <c r="O2814" s="83"/>
      <c r="P2814" s="84"/>
      <c r="Q2814" s="82"/>
      <c r="R2814" s="83"/>
      <c r="S2814" s="69"/>
      <c r="T2814" s="63"/>
      <c r="U2814" s="141"/>
      <c r="V2814" s="74"/>
      <c r="W2814" s="145"/>
      <c r="X2814" s="60"/>
      <c r="Y2814" s="31"/>
      <c r="AA2814" s="33"/>
      <c r="AB2814" s="31"/>
    </row>
    <row r="2815" spans="1:28" s="2" customFormat="1">
      <c r="A2815" s="27"/>
      <c r="B2815" s="31"/>
      <c r="D2815" s="1"/>
      <c r="J2815" s="29"/>
      <c r="K2815" s="39"/>
      <c r="L2815" s="35"/>
      <c r="M2815" s="81"/>
      <c r="N2815" s="82"/>
      <c r="O2815" s="83"/>
      <c r="P2815" s="84"/>
      <c r="Q2815" s="82"/>
      <c r="R2815" s="83"/>
      <c r="S2815" s="69"/>
      <c r="T2815" s="63"/>
      <c r="U2815" s="141"/>
      <c r="V2815" s="74"/>
      <c r="W2815" s="145"/>
      <c r="X2815" s="60"/>
      <c r="Y2815" s="31"/>
      <c r="AA2815" s="33"/>
      <c r="AB2815" s="31"/>
    </row>
    <row r="2816" spans="1:28" s="2" customFormat="1">
      <c r="A2816" s="27"/>
      <c r="B2816" s="31"/>
      <c r="D2816" s="1"/>
      <c r="J2816" s="29"/>
      <c r="K2816" s="39"/>
      <c r="L2816" s="35"/>
      <c r="M2816" s="81"/>
      <c r="N2816" s="82"/>
      <c r="O2816" s="83"/>
      <c r="P2816" s="84"/>
      <c r="Q2816" s="82"/>
      <c r="R2816" s="83"/>
      <c r="S2816" s="69"/>
      <c r="T2816" s="63"/>
      <c r="U2816" s="141"/>
      <c r="V2816" s="74"/>
      <c r="W2816" s="145"/>
      <c r="X2816" s="60"/>
      <c r="Y2816" s="31"/>
      <c r="AA2816" s="33"/>
      <c r="AB2816" s="31"/>
    </row>
    <row r="2817" spans="1:28" s="2" customFormat="1">
      <c r="A2817" s="27"/>
      <c r="B2817" s="31"/>
      <c r="D2817" s="1"/>
      <c r="J2817" s="29"/>
      <c r="K2817" s="39"/>
      <c r="L2817" s="35"/>
      <c r="M2817" s="81"/>
      <c r="N2817" s="82"/>
      <c r="O2817" s="83"/>
      <c r="P2817" s="84"/>
      <c r="Q2817" s="82"/>
      <c r="R2817" s="83"/>
      <c r="S2817" s="69"/>
      <c r="T2817" s="63"/>
      <c r="U2817" s="141"/>
      <c r="V2817" s="74"/>
      <c r="W2817" s="145"/>
      <c r="X2817" s="60"/>
      <c r="Y2817" s="31"/>
      <c r="AA2817" s="33"/>
      <c r="AB2817" s="31"/>
    </row>
    <row r="2818" spans="1:28" s="2" customFormat="1">
      <c r="A2818" s="27"/>
      <c r="B2818" s="31"/>
      <c r="D2818" s="1"/>
      <c r="J2818" s="29"/>
      <c r="K2818" s="39"/>
      <c r="L2818" s="35"/>
      <c r="M2818" s="81"/>
      <c r="N2818" s="82"/>
      <c r="O2818" s="83"/>
      <c r="P2818" s="84"/>
      <c r="Q2818" s="82"/>
      <c r="R2818" s="83"/>
      <c r="S2818" s="69"/>
      <c r="T2818" s="63"/>
      <c r="U2818" s="141"/>
      <c r="V2818" s="74"/>
      <c r="W2818" s="145"/>
      <c r="X2818" s="60"/>
      <c r="Y2818" s="31"/>
      <c r="AA2818" s="33"/>
      <c r="AB2818" s="31"/>
    </row>
    <row r="2819" spans="1:28" s="2" customFormat="1">
      <c r="A2819" s="27"/>
      <c r="B2819" s="31"/>
      <c r="D2819" s="1"/>
      <c r="J2819" s="29"/>
      <c r="K2819" s="39"/>
      <c r="L2819" s="35"/>
      <c r="M2819" s="81"/>
      <c r="N2819" s="82"/>
      <c r="O2819" s="83"/>
      <c r="P2819" s="84"/>
      <c r="Q2819" s="82"/>
      <c r="R2819" s="83"/>
      <c r="S2819" s="69"/>
      <c r="T2819" s="63"/>
      <c r="U2819" s="141"/>
      <c r="V2819" s="74"/>
      <c r="W2819" s="145"/>
      <c r="X2819" s="60"/>
      <c r="Y2819" s="31"/>
      <c r="AA2819" s="33"/>
      <c r="AB2819" s="31"/>
    </row>
    <row r="2820" spans="1:28" s="2" customFormat="1">
      <c r="A2820" s="27"/>
      <c r="B2820" s="31"/>
      <c r="D2820" s="1"/>
      <c r="J2820" s="29"/>
      <c r="K2820" s="39"/>
      <c r="L2820" s="35"/>
      <c r="M2820" s="81"/>
      <c r="N2820" s="82"/>
      <c r="O2820" s="83"/>
      <c r="P2820" s="84"/>
      <c r="Q2820" s="82"/>
      <c r="R2820" s="83"/>
      <c r="S2820" s="69"/>
      <c r="T2820" s="63"/>
      <c r="U2820" s="141"/>
      <c r="V2820" s="74"/>
      <c r="W2820" s="145"/>
      <c r="X2820" s="60"/>
      <c r="Y2820" s="31"/>
      <c r="AA2820" s="33"/>
      <c r="AB2820" s="31"/>
    </row>
    <row r="2821" spans="1:28" s="2" customFormat="1">
      <c r="A2821" s="27"/>
      <c r="B2821" s="31"/>
      <c r="D2821" s="1"/>
      <c r="J2821" s="29"/>
      <c r="K2821" s="39"/>
      <c r="L2821" s="35"/>
      <c r="M2821" s="81"/>
      <c r="N2821" s="82"/>
      <c r="O2821" s="83"/>
      <c r="P2821" s="84"/>
      <c r="Q2821" s="82"/>
      <c r="R2821" s="83"/>
      <c r="S2821" s="69"/>
      <c r="T2821" s="63"/>
      <c r="U2821" s="141"/>
      <c r="V2821" s="74"/>
      <c r="W2821" s="145"/>
      <c r="X2821" s="60"/>
      <c r="Y2821" s="31"/>
      <c r="AA2821" s="33"/>
      <c r="AB2821" s="31"/>
    </row>
    <row r="2822" spans="1:28" s="2" customFormat="1">
      <c r="A2822" s="27"/>
      <c r="B2822" s="31"/>
      <c r="D2822" s="1"/>
      <c r="J2822" s="29"/>
      <c r="K2822" s="39"/>
      <c r="L2822" s="35"/>
      <c r="M2822" s="81"/>
      <c r="N2822" s="82"/>
      <c r="O2822" s="83"/>
      <c r="P2822" s="84"/>
      <c r="Q2822" s="82"/>
      <c r="R2822" s="83"/>
      <c r="S2822" s="69"/>
      <c r="T2822" s="63"/>
      <c r="U2822" s="141"/>
      <c r="V2822" s="74"/>
      <c r="W2822" s="145"/>
      <c r="X2822" s="60"/>
      <c r="Y2822" s="31"/>
      <c r="AA2822" s="33"/>
      <c r="AB2822" s="31"/>
    </row>
    <row r="2823" spans="1:28" s="2" customFormat="1">
      <c r="A2823" s="27"/>
      <c r="B2823" s="31"/>
      <c r="D2823" s="1"/>
      <c r="J2823" s="29"/>
      <c r="K2823" s="39"/>
      <c r="L2823" s="35"/>
      <c r="M2823" s="81"/>
      <c r="N2823" s="82"/>
      <c r="O2823" s="83"/>
      <c r="P2823" s="84"/>
      <c r="Q2823" s="82"/>
      <c r="R2823" s="83"/>
      <c r="S2823" s="69"/>
      <c r="T2823" s="63"/>
      <c r="U2823" s="141"/>
      <c r="V2823" s="74"/>
      <c r="W2823" s="145"/>
      <c r="X2823" s="60"/>
      <c r="Y2823" s="31"/>
      <c r="AA2823" s="33"/>
      <c r="AB2823" s="31"/>
    </row>
    <row r="2824" spans="1:28" s="2" customFormat="1">
      <c r="A2824" s="27"/>
      <c r="B2824" s="31"/>
      <c r="D2824" s="1"/>
      <c r="J2824" s="29"/>
      <c r="K2824" s="39"/>
      <c r="L2824" s="35"/>
      <c r="M2824" s="81"/>
      <c r="N2824" s="82"/>
      <c r="O2824" s="83"/>
      <c r="P2824" s="84"/>
      <c r="Q2824" s="82"/>
      <c r="R2824" s="83"/>
      <c r="S2824" s="69"/>
      <c r="T2824" s="63"/>
      <c r="U2824" s="141"/>
      <c r="V2824" s="74"/>
      <c r="W2824" s="145"/>
      <c r="X2824" s="60"/>
      <c r="Y2824" s="31"/>
      <c r="AA2824" s="33"/>
      <c r="AB2824" s="31"/>
    </row>
    <row r="2825" spans="1:28" s="2" customFormat="1">
      <c r="A2825" s="27"/>
      <c r="B2825" s="31"/>
      <c r="D2825" s="1"/>
      <c r="J2825" s="29"/>
      <c r="K2825" s="39"/>
      <c r="L2825" s="35"/>
      <c r="M2825" s="81"/>
      <c r="N2825" s="82"/>
      <c r="O2825" s="83"/>
      <c r="P2825" s="84"/>
      <c r="Q2825" s="82"/>
      <c r="R2825" s="83"/>
      <c r="S2825" s="69"/>
      <c r="T2825" s="63"/>
      <c r="U2825" s="141"/>
      <c r="V2825" s="74"/>
      <c r="W2825" s="145"/>
      <c r="X2825" s="60"/>
      <c r="Y2825" s="31"/>
      <c r="AA2825" s="33"/>
      <c r="AB2825" s="31"/>
    </row>
    <row r="2826" spans="1:28" s="2" customFormat="1">
      <c r="A2826" s="27"/>
      <c r="B2826" s="31"/>
      <c r="D2826" s="1"/>
      <c r="J2826" s="29"/>
      <c r="K2826" s="39"/>
      <c r="L2826" s="35"/>
      <c r="M2826" s="81"/>
      <c r="N2826" s="82"/>
      <c r="O2826" s="83"/>
      <c r="P2826" s="84"/>
      <c r="Q2826" s="82"/>
      <c r="R2826" s="83"/>
      <c r="S2826" s="69"/>
      <c r="T2826" s="63"/>
      <c r="U2826" s="141"/>
      <c r="V2826" s="74"/>
      <c r="W2826" s="145"/>
      <c r="X2826" s="60"/>
      <c r="Y2826" s="31"/>
      <c r="AA2826" s="33"/>
      <c r="AB2826" s="31"/>
    </row>
    <row r="2827" spans="1:28" s="2" customFormat="1">
      <c r="A2827" s="27"/>
      <c r="B2827" s="31"/>
      <c r="D2827" s="1"/>
      <c r="J2827" s="29"/>
      <c r="K2827" s="39"/>
      <c r="L2827" s="35"/>
      <c r="M2827" s="81"/>
      <c r="N2827" s="82"/>
      <c r="O2827" s="83"/>
      <c r="P2827" s="84"/>
      <c r="Q2827" s="82"/>
      <c r="R2827" s="83"/>
      <c r="S2827" s="69"/>
      <c r="T2827" s="63"/>
      <c r="U2827" s="141"/>
      <c r="V2827" s="74"/>
      <c r="W2827" s="145"/>
      <c r="X2827" s="60"/>
      <c r="Y2827" s="31"/>
      <c r="AA2827" s="33"/>
      <c r="AB2827" s="31"/>
    </row>
    <row r="2828" spans="1:28" s="2" customFormat="1">
      <c r="A2828" s="27"/>
      <c r="B2828" s="31"/>
      <c r="D2828" s="1"/>
      <c r="J2828" s="29"/>
      <c r="K2828" s="39"/>
      <c r="L2828" s="35"/>
      <c r="M2828" s="81"/>
      <c r="N2828" s="82"/>
      <c r="O2828" s="83"/>
      <c r="P2828" s="84"/>
      <c r="Q2828" s="82"/>
      <c r="R2828" s="83"/>
      <c r="S2828" s="69"/>
      <c r="T2828" s="63"/>
      <c r="U2828" s="141"/>
      <c r="V2828" s="74"/>
      <c r="W2828" s="145"/>
      <c r="X2828" s="60"/>
      <c r="Y2828" s="31"/>
      <c r="AA2828" s="33"/>
      <c r="AB2828" s="31"/>
    </row>
    <row r="2829" spans="1:28" s="2" customFormat="1">
      <c r="A2829" s="27"/>
      <c r="B2829" s="31"/>
      <c r="D2829" s="1"/>
      <c r="J2829" s="29"/>
      <c r="K2829" s="39"/>
      <c r="L2829" s="35"/>
      <c r="M2829" s="81"/>
      <c r="N2829" s="82"/>
      <c r="O2829" s="83"/>
      <c r="P2829" s="84"/>
      <c r="Q2829" s="82"/>
      <c r="R2829" s="83"/>
      <c r="S2829" s="69"/>
      <c r="T2829" s="63"/>
      <c r="U2829" s="141"/>
      <c r="V2829" s="74"/>
      <c r="W2829" s="145"/>
      <c r="X2829" s="60"/>
      <c r="Y2829" s="31"/>
      <c r="AA2829" s="33"/>
      <c r="AB2829" s="31"/>
    </row>
    <row r="2830" spans="1:28" s="2" customFormat="1">
      <c r="A2830" s="27"/>
      <c r="B2830" s="31"/>
      <c r="D2830" s="1"/>
      <c r="J2830" s="29"/>
      <c r="K2830" s="39"/>
      <c r="L2830" s="35"/>
      <c r="M2830" s="81"/>
      <c r="N2830" s="82"/>
      <c r="O2830" s="83"/>
      <c r="P2830" s="84"/>
      <c r="Q2830" s="82"/>
      <c r="R2830" s="83"/>
      <c r="S2830" s="69"/>
      <c r="T2830" s="63"/>
      <c r="U2830" s="141"/>
      <c r="V2830" s="74"/>
      <c r="W2830" s="145"/>
      <c r="X2830" s="60"/>
      <c r="Y2830" s="31"/>
      <c r="AA2830" s="33"/>
      <c r="AB2830" s="31"/>
    </row>
    <row r="2831" spans="1:28" s="2" customFormat="1">
      <c r="A2831" s="27"/>
      <c r="B2831" s="31"/>
      <c r="D2831" s="1"/>
      <c r="J2831" s="29"/>
      <c r="K2831" s="39"/>
      <c r="L2831" s="35"/>
      <c r="M2831" s="81"/>
      <c r="N2831" s="82"/>
      <c r="O2831" s="83"/>
      <c r="P2831" s="84"/>
      <c r="Q2831" s="82"/>
      <c r="R2831" s="83"/>
      <c r="S2831" s="69"/>
      <c r="T2831" s="63"/>
      <c r="U2831" s="141"/>
      <c r="V2831" s="74"/>
      <c r="W2831" s="145"/>
      <c r="X2831" s="60"/>
      <c r="Y2831" s="31"/>
      <c r="AA2831" s="33"/>
      <c r="AB2831" s="31"/>
    </row>
    <row r="2832" spans="1:28" s="2" customFormat="1">
      <c r="A2832" s="27"/>
      <c r="B2832" s="31"/>
      <c r="D2832" s="1"/>
      <c r="J2832" s="29"/>
      <c r="K2832" s="39"/>
      <c r="L2832" s="35"/>
      <c r="M2832" s="81"/>
      <c r="N2832" s="82"/>
      <c r="O2832" s="83"/>
      <c r="P2832" s="84"/>
      <c r="Q2832" s="82"/>
      <c r="R2832" s="83"/>
      <c r="S2832" s="69"/>
      <c r="T2832" s="63"/>
      <c r="U2832" s="141"/>
      <c r="V2832" s="74"/>
      <c r="W2832" s="145"/>
      <c r="X2832" s="60"/>
      <c r="Y2832" s="31"/>
      <c r="AA2832" s="33"/>
      <c r="AB2832" s="31"/>
    </row>
    <row r="2833" spans="1:28" s="2" customFormat="1">
      <c r="A2833" s="27"/>
      <c r="B2833" s="31"/>
      <c r="D2833" s="1"/>
      <c r="J2833" s="29"/>
      <c r="K2833" s="39"/>
      <c r="L2833" s="35"/>
      <c r="M2833" s="81"/>
      <c r="N2833" s="82"/>
      <c r="O2833" s="83"/>
      <c r="P2833" s="84"/>
      <c r="Q2833" s="82"/>
      <c r="R2833" s="83"/>
      <c r="S2833" s="69"/>
      <c r="T2833" s="63"/>
      <c r="U2833" s="141"/>
      <c r="V2833" s="74"/>
      <c r="W2833" s="145"/>
      <c r="X2833" s="60"/>
      <c r="Y2833" s="31"/>
      <c r="AA2833" s="33"/>
      <c r="AB2833" s="31"/>
    </row>
    <row r="2834" spans="1:28" s="2" customFormat="1">
      <c r="A2834" s="27"/>
      <c r="B2834" s="31"/>
      <c r="D2834" s="1"/>
      <c r="J2834" s="29"/>
      <c r="K2834" s="39"/>
      <c r="L2834" s="35"/>
      <c r="M2834" s="81"/>
      <c r="N2834" s="82"/>
      <c r="O2834" s="83"/>
      <c r="P2834" s="84"/>
      <c r="Q2834" s="82"/>
      <c r="R2834" s="83"/>
      <c r="S2834" s="69"/>
      <c r="T2834" s="63"/>
      <c r="U2834" s="141"/>
      <c r="V2834" s="74"/>
      <c r="W2834" s="145"/>
      <c r="X2834" s="60"/>
      <c r="Y2834" s="31"/>
      <c r="AA2834" s="33"/>
      <c r="AB2834" s="31"/>
    </row>
    <row r="2835" spans="1:28" s="2" customFormat="1">
      <c r="A2835" s="27"/>
      <c r="B2835" s="31"/>
      <c r="D2835" s="1"/>
      <c r="J2835" s="29"/>
      <c r="K2835" s="39"/>
      <c r="L2835" s="35"/>
      <c r="M2835" s="81"/>
      <c r="N2835" s="82"/>
      <c r="O2835" s="83"/>
      <c r="P2835" s="84"/>
      <c r="Q2835" s="82"/>
      <c r="R2835" s="83"/>
      <c r="S2835" s="69"/>
      <c r="T2835" s="63"/>
      <c r="U2835" s="141"/>
      <c r="V2835" s="74"/>
      <c r="W2835" s="145"/>
      <c r="X2835" s="60"/>
      <c r="Y2835" s="31"/>
      <c r="AA2835" s="33"/>
      <c r="AB2835" s="31"/>
    </row>
    <row r="2836" spans="1:28" s="2" customFormat="1">
      <c r="A2836" s="27"/>
      <c r="B2836" s="31"/>
      <c r="D2836" s="1"/>
      <c r="J2836" s="29"/>
      <c r="K2836" s="39"/>
      <c r="L2836" s="35"/>
      <c r="M2836" s="81"/>
      <c r="N2836" s="82"/>
      <c r="O2836" s="83"/>
      <c r="P2836" s="84"/>
      <c r="Q2836" s="82"/>
      <c r="R2836" s="83"/>
      <c r="S2836" s="69"/>
      <c r="T2836" s="63"/>
      <c r="U2836" s="141"/>
      <c r="V2836" s="74"/>
      <c r="W2836" s="145"/>
      <c r="X2836" s="60"/>
      <c r="Y2836" s="31"/>
      <c r="AA2836" s="33"/>
      <c r="AB2836" s="31"/>
    </row>
    <row r="2837" spans="1:28" s="2" customFormat="1">
      <c r="A2837" s="27"/>
      <c r="B2837" s="31"/>
      <c r="D2837" s="1"/>
      <c r="J2837" s="29"/>
      <c r="K2837" s="39"/>
      <c r="L2837" s="35"/>
      <c r="M2837" s="81"/>
      <c r="N2837" s="82"/>
      <c r="O2837" s="83"/>
      <c r="P2837" s="84"/>
      <c r="Q2837" s="82"/>
      <c r="R2837" s="83"/>
      <c r="S2837" s="69"/>
      <c r="T2837" s="63"/>
      <c r="U2837" s="141"/>
      <c r="V2837" s="74"/>
      <c r="W2837" s="145"/>
      <c r="X2837" s="60"/>
      <c r="Y2837" s="31"/>
      <c r="AA2837" s="33"/>
      <c r="AB2837" s="31"/>
    </row>
    <row r="2838" spans="1:28" s="2" customFormat="1">
      <c r="A2838" s="27"/>
      <c r="B2838" s="31"/>
      <c r="D2838" s="1"/>
      <c r="J2838" s="29"/>
      <c r="K2838" s="39"/>
      <c r="L2838" s="35"/>
      <c r="M2838" s="81"/>
      <c r="N2838" s="82"/>
      <c r="O2838" s="83"/>
      <c r="P2838" s="84"/>
      <c r="Q2838" s="82"/>
      <c r="R2838" s="83"/>
      <c r="S2838" s="69"/>
      <c r="T2838" s="63"/>
      <c r="U2838" s="141"/>
      <c r="V2838" s="74"/>
      <c r="W2838" s="145"/>
      <c r="X2838" s="60"/>
      <c r="Y2838" s="31"/>
      <c r="AA2838" s="33"/>
      <c r="AB2838" s="31"/>
    </row>
    <row r="2839" spans="1:28" s="2" customFormat="1">
      <c r="A2839" s="27"/>
      <c r="B2839" s="31"/>
      <c r="D2839" s="1"/>
      <c r="J2839" s="29"/>
      <c r="K2839" s="39"/>
      <c r="L2839" s="35"/>
      <c r="M2839" s="81"/>
      <c r="N2839" s="82"/>
      <c r="O2839" s="83"/>
      <c r="P2839" s="84"/>
      <c r="Q2839" s="82"/>
      <c r="R2839" s="83"/>
      <c r="S2839" s="69"/>
      <c r="T2839" s="63"/>
      <c r="U2839" s="141"/>
      <c r="V2839" s="74"/>
      <c r="W2839" s="145"/>
      <c r="X2839" s="60"/>
      <c r="Y2839" s="31"/>
      <c r="AA2839" s="33"/>
      <c r="AB2839" s="31"/>
    </row>
    <row r="2840" spans="1:28" s="2" customFormat="1">
      <c r="A2840" s="27"/>
      <c r="B2840" s="31"/>
      <c r="D2840" s="1"/>
      <c r="J2840" s="29"/>
      <c r="K2840" s="39"/>
      <c r="L2840" s="35"/>
      <c r="M2840" s="81"/>
      <c r="N2840" s="82"/>
      <c r="O2840" s="83"/>
      <c r="P2840" s="84"/>
      <c r="Q2840" s="82"/>
      <c r="R2840" s="83"/>
      <c r="S2840" s="69"/>
      <c r="T2840" s="63"/>
      <c r="U2840" s="141"/>
      <c r="V2840" s="74"/>
      <c r="W2840" s="145"/>
      <c r="X2840" s="60"/>
      <c r="Y2840" s="31"/>
      <c r="AA2840" s="33"/>
      <c r="AB2840" s="31"/>
    </row>
    <row r="2841" spans="1:28" s="2" customFormat="1">
      <c r="A2841" s="27"/>
      <c r="B2841" s="31"/>
      <c r="D2841" s="1"/>
      <c r="J2841" s="29"/>
      <c r="K2841" s="39"/>
      <c r="L2841" s="35"/>
      <c r="M2841" s="81"/>
      <c r="N2841" s="82"/>
      <c r="O2841" s="83"/>
      <c r="P2841" s="84"/>
      <c r="Q2841" s="82"/>
      <c r="R2841" s="83"/>
      <c r="S2841" s="69"/>
      <c r="T2841" s="63"/>
      <c r="U2841" s="141"/>
      <c r="V2841" s="74"/>
      <c r="W2841" s="145"/>
      <c r="X2841" s="60"/>
      <c r="Y2841" s="31"/>
      <c r="AA2841" s="33"/>
      <c r="AB2841" s="31"/>
    </row>
    <row r="2842" spans="1:28" s="2" customFormat="1">
      <c r="A2842" s="27"/>
      <c r="B2842" s="31"/>
      <c r="D2842" s="1"/>
      <c r="J2842" s="29"/>
      <c r="K2842" s="39"/>
      <c r="L2842" s="35"/>
      <c r="M2842" s="81"/>
      <c r="N2842" s="82"/>
      <c r="O2842" s="83"/>
      <c r="P2842" s="84"/>
      <c r="Q2842" s="82"/>
      <c r="R2842" s="83"/>
      <c r="S2842" s="69"/>
      <c r="T2842" s="63"/>
      <c r="U2842" s="141"/>
      <c r="V2842" s="74"/>
      <c r="W2842" s="145"/>
      <c r="X2842" s="60"/>
      <c r="Y2842" s="31"/>
      <c r="AA2842" s="33"/>
      <c r="AB2842" s="31"/>
    </row>
    <row r="2843" spans="1:28" s="2" customFormat="1">
      <c r="A2843" s="27"/>
      <c r="B2843" s="31"/>
      <c r="D2843" s="1"/>
      <c r="J2843" s="29"/>
      <c r="K2843" s="39"/>
      <c r="L2843" s="35"/>
      <c r="M2843" s="81"/>
      <c r="N2843" s="82"/>
      <c r="O2843" s="83"/>
      <c r="P2843" s="84"/>
      <c r="Q2843" s="82"/>
      <c r="R2843" s="83"/>
      <c r="S2843" s="69"/>
      <c r="T2843" s="63"/>
      <c r="U2843" s="141"/>
      <c r="V2843" s="74"/>
      <c r="W2843" s="145"/>
      <c r="X2843" s="60"/>
      <c r="Y2843" s="31"/>
      <c r="AA2843" s="33"/>
      <c r="AB2843" s="31"/>
    </row>
    <row r="2844" spans="1:28" s="2" customFormat="1">
      <c r="A2844" s="27"/>
      <c r="B2844" s="31"/>
      <c r="D2844" s="1"/>
      <c r="J2844" s="29"/>
      <c r="K2844" s="39"/>
      <c r="L2844" s="35"/>
      <c r="M2844" s="81"/>
      <c r="N2844" s="82"/>
      <c r="O2844" s="83"/>
      <c r="P2844" s="84"/>
      <c r="Q2844" s="82"/>
      <c r="R2844" s="83"/>
      <c r="S2844" s="69"/>
      <c r="T2844" s="63"/>
      <c r="U2844" s="141"/>
      <c r="V2844" s="74"/>
      <c r="W2844" s="145"/>
      <c r="X2844" s="60"/>
      <c r="Y2844" s="31"/>
      <c r="AA2844" s="33"/>
      <c r="AB2844" s="31"/>
    </row>
    <row r="2845" spans="1:28" s="2" customFormat="1">
      <c r="A2845" s="27"/>
      <c r="B2845" s="31"/>
      <c r="D2845" s="1"/>
      <c r="J2845" s="29"/>
      <c r="K2845" s="39"/>
      <c r="L2845" s="35"/>
      <c r="M2845" s="81"/>
      <c r="N2845" s="82"/>
      <c r="O2845" s="83"/>
      <c r="P2845" s="84"/>
      <c r="Q2845" s="82"/>
      <c r="R2845" s="83"/>
      <c r="S2845" s="69"/>
      <c r="T2845" s="63"/>
      <c r="U2845" s="141"/>
      <c r="V2845" s="74"/>
      <c r="W2845" s="145"/>
      <c r="X2845" s="60"/>
      <c r="Y2845" s="31"/>
      <c r="AA2845" s="33"/>
      <c r="AB2845" s="31"/>
    </row>
    <row r="2846" spans="1:28" s="2" customFormat="1">
      <c r="A2846" s="27"/>
      <c r="B2846" s="31"/>
      <c r="D2846" s="1"/>
      <c r="J2846" s="29"/>
      <c r="K2846" s="39"/>
      <c r="L2846" s="35"/>
      <c r="M2846" s="81"/>
      <c r="N2846" s="82"/>
      <c r="O2846" s="83"/>
      <c r="P2846" s="84"/>
      <c r="Q2846" s="82"/>
      <c r="R2846" s="83"/>
      <c r="S2846" s="69"/>
      <c r="T2846" s="63"/>
      <c r="U2846" s="141"/>
      <c r="V2846" s="74"/>
      <c r="W2846" s="145"/>
      <c r="X2846" s="60"/>
      <c r="Y2846" s="31"/>
      <c r="AA2846" s="33"/>
      <c r="AB2846" s="31"/>
    </row>
    <row r="2847" spans="1:28" s="2" customFormat="1">
      <c r="A2847" s="27"/>
      <c r="B2847" s="31"/>
      <c r="D2847" s="1"/>
      <c r="J2847" s="29"/>
      <c r="K2847" s="39"/>
      <c r="L2847" s="35"/>
      <c r="M2847" s="81"/>
      <c r="N2847" s="82"/>
      <c r="O2847" s="83"/>
      <c r="P2847" s="84"/>
      <c r="Q2847" s="82"/>
      <c r="R2847" s="83"/>
      <c r="S2847" s="69"/>
      <c r="T2847" s="63"/>
      <c r="U2847" s="141"/>
      <c r="V2847" s="74"/>
      <c r="W2847" s="145"/>
      <c r="X2847" s="60"/>
      <c r="Y2847" s="31"/>
      <c r="AA2847" s="33"/>
      <c r="AB2847" s="31"/>
    </row>
    <row r="2848" spans="1:28" s="2" customFormat="1">
      <c r="A2848" s="27"/>
      <c r="B2848" s="31"/>
      <c r="D2848" s="1"/>
      <c r="J2848" s="29"/>
      <c r="K2848" s="39"/>
      <c r="L2848" s="35"/>
      <c r="M2848" s="81"/>
      <c r="N2848" s="82"/>
      <c r="O2848" s="83"/>
      <c r="P2848" s="84"/>
      <c r="Q2848" s="82"/>
      <c r="R2848" s="83"/>
      <c r="S2848" s="69"/>
      <c r="T2848" s="63"/>
      <c r="U2848" s="141"/>
      <c r="V2848" s="74"/>
      <c r="W2848" s="145"/>
      <c r="X2848" s="60"/>
      <c r="Y2848" s="31"/>
      <c r="AA2848" s="33"/>
      <c r="AB2848" s="31"/>
    </row>
    <row r="2849" spans="1:28" s="2" customFormat="1">
      <c r="A2849" s="27"/>
      <c r="B2849" s="31"/>
      <c r="D2849" s="1"/>
      <c r="J2849" s="29"/>
      <c r="K2849" s="39"/>
      <c r="L2849" s="35"/>
      <c r="M2849" s="81"/>
      <c r="N2849" s="82"/>
      <c r="O2849" s="83"/>
      <c r="P2849" s="84"/>
      <c r="Q2849" s="82"/>
      <c r="R2849" s="83"/>
      <c r="S2849" s="69"/>
      <c r="T2849" s="63"/>
      <c r="U2849" s="141"/>
      <c r="V2849" s="74"/>
      <c r="W2849" s="145"/>
      <c r="X2849" s="60"/>
      <c r="Y2849" s="31"/>
      <c r="AA2849" s="33"/>
      <c r="AB2849" s="31"/>
    </row>
    <row r="2850" spans="1:28" s="2" customFormat="1">
      <c r="A2850" s="27"/>
      <c r="B2850" s="31"/>
      <c r="D2850" s="1"/>
      <c r="J2850" s="29"/>
      <c r="K2850" s="39"/>
      <c r="L2850" s="35"/>
      <c r="M2850" s="81"/>
      <c r="N2850" s="82"/>
      <c r="O2850" s="83"/>
      <c r="P2850" s="84"/>
      <c r="Q2850" s="82"/>
      <c r="R2850" s="83"/>
      <c r="S2850" s="69"/>
      <c r="T2850" s="63"/>
      <c r="U2850" s="141"/>
      <c r="V2850" s="74"/>
      <c r="W2850" s="145"/>
      <c r="X2850" s="60"/>
      <c r="Y2850" s="31"/>
      <c r="AA2850" s="33"/>
      <c r="AB2850" s="31"/>
    </row>
    <row r="2851" spans="1:28" s="2" customFormat="1">
      <c r="A2851" s="27"/>
      <c r="B2851" s="31"/>
      <c r="D2851" s="1"/>
      <c r="J2851" s="29"/>
      <c r="K2851" s="39"/>
      <c r="L2851" s="35"/>
      <c r="M2851" s="81"/>
      <c r="N2851" s="82"/>
      <c r="O2851" s="83"/>
      <c r="P2851" s="84"/>
      <c r="Q2851" s="82"/>
      <c r="R2851" s="83"/>
      <c r="S2851" s="69"/>
      <c r="T2851" s="63"/>
      <c r="U2851" s="141"/>
      <c r="V2851" s="74"/>
      <c r="W2851" s="145"/>
      <c r="X2851" s="60"/>
      <c r="Y2851" s="31"/>
      <c r="AA2851" s="33"/>
      <c r="AB2851" s="31"/>
    </row>
    <row r="2852" spans="1:28" s="2" customFormat="1">
      <c r="A2852" s="27"/>
      <c r="B2852" s="31"/>
      <c r="D2852" s="1"/>
      <c r="J2852" s="29"/>
      <c r="K2852" s="39"/>
      <c r="L2852" s="35"/>
      <c r="M2852" s="81"/>
      <c r="N2852" s="82"/>
      <c r="O2852" s="83"/>
      <c r="P2852" s="84"/>
      <c r="Q2852" s="82"/>
      <c r="R2852" s="83"/>
      <c r="S2852" s="69"/>
      <c r="T2852" s="63"/>
      <c r="U2852" s="141"/>
      <c r="V2852" s="74"/>
      <c r="W2852" s="145"/>
      <c r="X2852" s="60"/>
      <c r="Y2852" s="31"/>
      <c r="AA2852" s="33"/>
      <c r="AB2852" s="31"/>
    </row>
    <row r="2853" spans="1:28" s="2" customFormat="1">
      <c r="A2853" s="27"/>
      <c r="B2853" s="31"/>
      <c r="D2853" s="1"/>
      <c r="J2853" s="29"/>
      <c r="K2853" s="39"/>
      <c r="L2853" s="35"/>
      <c r="M2853" s="81"/>
      <c r="N2853" s="82"/>
      <c r="O2853" s="83"/>
      <c r="P2853" s="84"/>
      <c r="Q2853" s="82"/>
      <c r="R2853" s="83"/>
      <c r="S2853" s="69"/>
      <c r="T2853" s="63"/>
      <c r="U2853" s="141"/>
      <c r="V2853" s="74"/>
      <c r="W2853" s="145"/>
      <c r="X2853" s="60"/>
      <c r="Y2853" s="31"/>
      <c r="AA2853" s="33"/>
      <c r="AB2853" s="31"/>
    </row>
    <row r="2854" spans="1:28" s="2" customFormat="1">
      <c r="A2854" s="27"/>
      <c r="B2854" s="31"/>
      <c r="D2854" s="1"/>
      <c r="J2854" s="29"/>
      <c r="K2854" s="39"/>
      <c r="L2854" s="35"/>
      <c r="M2854" s="81"/>
      <c r="N2854" s="82"/>
      <c r="O2854" s="83"/>
      <c r="P2854" s="84"/>
      <c r="Q2854" s="82"/>
      <c r="R2854" s="83"/>
      <c r="S2854" s="69"/>
      <c r="T2854" s="63"/>
      <c r="U2854" s="141"/>
      <c r="V2854" s="74"/>
      <c r="W2854" s="145"/>
      <c r="X2854" s="60"/>
      <c r="Y2854" s="31"/>
      <c r="AA2854" s="33"/>
      <c r="AB2854" s="31"/>
    </row>
    <row r="2855" spans="1:28" s="2" customFormat="1">
      <c r="A2855" s="27"/>
      <c r="B2855" s="31"/>
      <c r="D2855" s="1"/>
      <c r="J2855" s="29"/>
      <c r="K2855" s="39"/>
      <c r="L2855" s="35"/>
      <c r="M2855" s="81"/>
      <c r="N2855" s="82"/>
      <c r="O2855" s="83"/>
      <c r="P2855" s="84"/>
      <c r="Q2855" s="82"/>
      <c r="R2855" s="83"/>
      <c r="S2855" s="69"/>
      <c r="T2855" s="63"/>
      <c r="U2855" s="141"/>
      <c r="V2855" s="74"/>
      <c r="W2855" s="145"/>
      <c r="X2855" s="60"/>
      <c r="Y2855" s="31"/>
      <c r="AA2855" s="33"/>
      <c r="AB2855" s="31"/>
    </row>
    <row r="2856" spans="1:28" s="2" customFormat="1">
      <c r="A2856" s="27"/>
      <c r="B2856" s="31"/>
      <c r="D2856" s="1"/>
      <c r="J2856" s="29"/>
      <c r="K2856" s="39"/>
      <c r="L2856" s="35"/>
      <c r="M2856" s="81"/>
      <c r="N2856" s="82"/>
      <c r="O2856" s="83"/>
      <c r="P2856" s="84"/>
      <c r="Q2856" s="82"/>
      <c r="R2856" s="83"/>
      <c r="S2856" s="69"/>
      <c r="T2856" s="63"/>
      <c r="U2856" s="141"/>
      <c r="V2856" s="74"/>
      <c r="W2856" s="145"/>
      <c r="X2856" s="60"/>
      <c r="Y2856" s="31"/>
      <c r="AA2856" s="33"/>
      <c r="AB2856" s="31"/>
    </row>
    <row r="2857" spans="1:28" s="2" customFormat="1">
      <c r="A2857" s="27"/>
      <c r="B2857" s="31"/>
      <c r="D2857" s="1"/>
      <c r="J2857" s="29"/>
      <c r="K2857" s="39"/>
      <c r="L2857" s="35"/>
      <c r="M2857" s="81"/>
      <c r="N2857" s="82"/>
      <c r="O2857" s="83"/>
      <c r="P2857" s="84"/>
      <c r="Q2857" s="82"/>
      <c r="R2857" s="83"/>
      <c r="S2857" s="69"/>
      <c r="T2857" s="63"/>
      <c r="U2857" s="141"/>
      <c r="V2857" s="74"/>
      <c r="W2857" s="145"/>
      <c r="X2857" s="60"/>
      <c r="Y2857" s="31"/>
      <c r="AA2857" s="33"/>
      <c r="AB2857" s="31"/>
    </row>
    <row r="2858" spans="1:28" s="2" customFormat="1">
      <c r="A2858" s="27"/>
      <c r="B2858" s="31"/>
      <c r="D2858" s="1"/>
      <c r="J2858" s="29"/>
      <c r="K2858" s="39"/>
      <c r="L2858" s="35"/>
      <c r="M2858" s="81"/>
      <c r="N2858" s="82"/>
      <c r="O2858" s="83"/>
      <c r="P2858" s="84"/>
      <c r="Q2858" s="82"/>
      <c r="R2858" s="83"/>
      <c r="S2858" s="69"/>
      <c r="T2858" s="63"/>
      <c r="U2858" s="141"/>
      <c r="V2858" s="74"/>
      <c r="W2858" s="145"/>
      <c r="X2858" s="60"/>
      <c r="Y2858" s="31"/>
      <c r="AA2858" s="33"/>
      <c r="AB2858" s="31"/>
    </row>
    <row r="2859" spans="1:28" s="2" customFormat="1">
      <c r="A2859" s="27"/>
      <c r="B2859" s="31"/>
      <c r="D2859" s="1"/>
      <c r="J2859" s="29"/>
      <c r="K2859" s="39"/>
      <c r="L2859" s="35"/>
      <c r="M2859" s="81"/>
      <c r="N2859" s="82"/>
      <c r="O2859" s="83"/>
      <c r="P2859" s="84"/>
      <c r="Q2859" s="82"/>
      <c r="R2859" s="83"/>
      <c r="S2859" s="69"/>
      <c r="T2859" s="63"/>
      <c r="U2859" s="141"/>
      <c r="V2859" s="74"/>
      <c r="W2859" s="145"/>
      <c r="X2859" s="60"/>
      <c r="Y2859" s="31"/>
      <c r="AA2859" s="33"/>
      <c r="AB2859" s="31"/>
    </row>
    <row r="2860" spans="1:28" s="2" customFormat="1">
      <c r="A2860" s="27"/>
      <c r="B2860" s="31"/>
      <c r="D2860" s="1"/>
      <c r="J2860" s="29"/>
      <c r="K2860" s="39"/>
      <c r="L2860" s="35"/>
      <c r="M2860" s="81"/>
      <c r="N2860" s="82"/>
      <c r="O2860" s="83"/>
      <c r="P2860" s="84"/>
      <c r="Q2860" s="82"/>
      <c r="R2860" s="83"/>
      <c r="S2860" s="69"/>
      <c r="T2860" s="63"/>
      <c r="U2860" s="141"/>
      <c r="V2860" s="74"/>
      <c r="W2860" s="145"/>
      <c r="X2860" s="60"/>
      <c r="Y2860" s="31"/>
      <c r="AA2860" s="33"/>
      <c r="AB2860" s="31"/>
    </row>
    <row r="2861" spans="1:28" s="2" customFormat="1">
      <c r="A2861" s="27"/>
      <c r="B2861" s="31"/>
      <c r="D2861" s="1"/>
      <c r="J2861" s="29"/>
      <c r="K2861" s="39"/>
      <c r="L2861" s="35"/>
      <c r="M2861" s="81"/>
      <c r="N2861" s="82"/>
      <c r="O2861" s="83"/>
      <c r="P2861" s="84"/>
      <c r="Q2861" s="82"/>
      <c r="R2861" s="83"/>
      <c r="S2861" s="69"/>
      <c r="T2861" s="63"/>
      <c r="U2861" s="141"/>
      <c r="V2861" s="74"/>
      <c r="W2861" s="145"/>
      <c r="X2861" s="60"/>
      <c r="Y2861" s="31"/>
      <c r="AA2861" s="33"/>
      <c r="AB2861" s="31"/>
    </row>
    <row r="2862" spans="1:28" s="2" customFormat="1">
      <c r="A2862" s="27"/>
      <c r="B2862" s="31"/>
      <c r="D2862" s="1"/>
      <c r="J2862" s="29"/>
      <c r="K2862" s="39"/>
      <c r="L2862" s="35"/>
      <c r="M2862" s="81"/>
      <c r="N2862" s="82"/>
      <c r="O2862" s="83"/>
      <c r="P2862" s="84"/>
      <c r="Q2862" s="82"/>
      <c r="R2862" s="83"/>
      <c r="S2862" s="69"/>
      <c r="T2862" s="63"/>
      <c r="U2862" s="141"/>
      <c r="V2862" s="74"/>
      <c r="W2862" s="145"/>
      <c r="X2862" s="60"/>
      <c r="Y2862" s="31"/>
      <c r="AA2862" s="33"/>
      <c r="AB2862" s="31"/>
    </row>
    <row r="2863" spans="1:28" s="2" customFormat="1">
      <c r="A2863" s="27"/>
      <c r="B2863" s="31"/>
      <c r="D2863" s="1"/>
      <c r="J2863" s="29"/>
      <c r="K2863" s="39"/>
      <c r="L2863" s="35"/>
      <c r="M2863" s="81"/>
      <c r="N2863" s="82"/>
      <c r="O2863" s="83"/>
      <c r="P2863" s="84"/>
      <c r="Q2863" s="82"/>
      <c r="R2863" s="83"/>
      <c r="S2863" s="69"/>
      <c r="T2863" s="63"/>
      <c r="U2863" s="141"/>
      <c r="V2863" s="74"/>
      <c r="W2863" s="145"/>
      <c r="X2863" s="60"/>
      <c r="Y2863" s="31"/>
      <c r="AA2863" s="33"/>
      <c r="AB2863" s="31"/>
    </row>
    <row r="2864" spans="1:28" s="2" customFormat="1">
      <c r="A2864" s="27"/>
      <c r="B2864" s="31"/>
      <c r="D2864" s="1"/>
      <c r="J2864" s="29"/>
      <c r="K2864" s="39"/>
      <c r="L2864" s="35"/>
      <c r="M2864" s="81"/>
      <c r="N2864" s="82"/>
      <c r="O2864" s="83"/>
      <c r="P2864" s="84"/>
      <c r="Q2864" s="82"/>
      <c r="R2864" s="83"/>
      <c r="S2864" s="69"/>
      <c r="T2864" s="63"/>
      <c r="U2864" s="141"/>
      <c r="V2864" s="74"/>
      <c r="W2864" s="145"/>
      <c r="X2864" s="60"/>
      <c r="Y2864" s="31"/>
      <c r="AA2864" s="33"/>
      <c r="AB2864" s="31"/>
    </row>
    <row r="2865" spans="1:28" s="2" customFormat="1">
      <c r="A2865" s="27"/>
      <c r="B2865" s="31"/>
      <c r="D2865" s="1"/>
      <c r="J2865" s="29"/>
      <c r="K2865" s="39"/>
      <c r="L2865" s="35"/>
      <c r="M2865" s="81"/>
      <c r="N2865" s="82"/>
      <c r="O2865" s="83"/>
      <c r="P2865" s="84"/>
      <c r="Q2865" s="82"/>
      <c r="R2865" s="83"/>
      <c r="S2865" s="69"/>
      <c r="T2865" s="63"/>
      <c r="U2865" s="141"/>
      <c r="V2865" s="74"/>
      <c r="W2865" s="145"/>
      <c r="X2865" s="60"/>
      <c r="Y2865" s="31"/>
      <c r="AA2865" s="33"/>
      <c r="AB2865" s="31"/>
    </row>
    <row r="2866" spans="1:28" s="2" customFormat="1">
      <c r="A2866" s="27"/>
      <c r="B2866" s="31"/>
      <c r="D2866" s="1"/>
      <c r="J2866" s="29"/>
      <c r="K2866" s="39"/>
      <c r="L2866" s="35"/>
      <c r="M2866" s="81"/>
      <c r="N2866" s="82"/>
      <c r="O2866" s="83"/>
      <c r="P2866" s="84"/>
      <c r="Q2866" s="82"/>
      <c r="R2866" s="83"/>
      <c r="S2866" s="69"/>
      <c r="T2866" s="63"/>
      <c r="U2866" s="141"/>
      <c r="V2866" s="74"/>
      <c r="W2866" s="145"/>
      <c r="X2866" s="60"/>
      <c r="Y2866" s="31"/>
      <c r="AA2866" s="33"/>
      <c r="AB2866" s="31"/>
    </row>
    <row r="2867" spans="1:28" s="2" customFormat="1">
      <c r="A2867" s="27"/>
      <c r="B2867" s="31"/>
      <c r="D2867" s="1"/>
      <c r="J2867" s="29"/>
      <c r="K2867" s="39"/>
      <c r="L2867" s="35"/>
      <c r="M2867" s="81"/>
      <c r="N2867" s="82"/>
      <c r="O2867" s="83"/>
      <c r="P2867" s="84"/>
      <c r="Q2867" s="82"/>
      <c r="R2867" s="83"/>
      <c r="S2867" s="69"/>
      <c r="T2867" s="63"/>
      <c r="U2867" s="141"/>
      <c r="V2867" s="74"/>
      <c r="W2867" s="145"/>
      <c r="X2867" s="60"/>
      <c r="Y2867" s="31"/>
      <c r="AA2867" s="33"/>
      <c r="AB2867" s="31"/>
    </row>
    <row r="2868" spans="1:28" s="2" customFormat="1">
      <c r="A2868" s="27"/>
      <c r="B2868" s="31"/>
      <c r="D2868" s="1"/>
      <c r="J2868" s="29"/>
      <c r="K2868" s="39"/>
      <c r="L2868" s="35"/>
      <c r="M2868" s="81"/>
      <c r="N2868" s="82"/>
      <c r="O2868" s="83"/>
      <c r="P2868" s="84"/>
      <c r="Q2868" s="82"/>
      <c r="R2868" s="83"/>
      <c r="S2868" s="69"/>
      <c r="T2868" s="63"/>
      <c r="U2868" s="141"/>
      <c r="V2868" s="74"/>
      <c r="W2868" s="145"/>
      <c r="X2868" s="60"/>
      <c r="Y2868" s="31"/>
      <c r="AA2868" s="33"/>
      <c r="AB2868" s="31"/>
    </row>
    <row r="2869" spans="1:28" s="2" customFormat="1">
      <c r="A2869" s="27"/>
      <c r="B2869" s="31"/>
      <c r="D2869" s="1"/>
      <c r="J2869" s="29"/>
      <c r="K2869" s="39"/>
      <c r="L2869" s="35"/>
      <c r="M2869" s="81"/>
      <c r="N2869" s="82"/>
      <c r="O2869" s="83"/>
      <c r="P2869" s="84"/>
      <c r="Q2869" s="82"/>
      <c r="R2869" s="83"/>
      <c r="S2869" s="69"/>
      <c r="T2869" s="63"/>
      <c r="U2869" s="141"/>
      <c r="V2869" s="74"/>
      <c r="W2869" s="145"/>
      <c r="X2869" s="60"/>
      <c r="Y2869" s="31"/>
      <c r="AA2869" s="33"/>
      <c r="AB2869" s="31"/>
    </row>
    <row r="2870" spans="1:28" s="2" customFormat="1">
      <c r="A2870" s="27"/>
      <c r="B2870" s="31"/>
      <c r="D2870" s="1"/>
      <c r="J2870" s="29"/>
      <c r="K2870" s="39"/>
      <c r="L2870" s="35"/>
      <c r="M2870" s="81"/>
      <c r="N2870" s="82"/>
      <c r="O2870" s="83"/>
      <c r="P2870" s="84"/>
      <c r="Q2870" s="82"/>
      <c r="R2870" s="83"/>
      <c r="S2870" s="69"/>
      <c r="T2870" s="63"/>
      <c r="U2870" s="141"/>
      <c r="V2870" s="74"/>
      <c r="W2870" s="145"/>
      <c r="X2870" s="60"/>
      <c r="Y2870" s="31"/>
      <c r="AA2870" s="33"/>
      <c r="AB2870" s="31"/>
    </row>
    <row r="2871" spans="1:28" s="2" customFormat="1">
      <c r="A2871" s="27"/>
      <c r="B2871" s="31"/>
      <c r="D2871" s="1"/>
      <c r="J2871" s="29"/>
      <c r="K2871" s="39"/>
      <c r="L2871" s="35"/>
      <c r="M2871" s="81"/>
      <c r="N2871" s="82"/>
      <c r="O2871" s="83"/>
      <c r="P2871" s="84"/>
      <c r="Q2871" s="82"/>
      <c r="R2871" s="83"/>
      <c r="S2871" s="69"/>
      <c r="T2871" s="63"/>
      <c r="U2871" s="141"/>
      <c r="V2871" s="74"/>
      <c r="W2871" s="145"/>
      <c r="X2871" s="60"/>
      <c r="Y2871" s="31"/>
      <c r="AA2871" s="33"/>
      <c r="AB2871" s="31"/>
    </row>
    <row r="2872" spans="1:28" s="2" customFormat="1">
      <c r="A2872" s="27"/>
      <c r="B2872" s="31"/>
      <c r="D2872" s="1"/>
      <c r="J2872" s="29"/>
      <c r="K2872" s="39"/>
      <c r="L2872" s="35"/>
      <c r="M2872" s="81"/>
      <c r="N2872" s="82"/>
      <c r="O2872" s="83"/>
      <c r="P2872" s="84"/>
      <c r="Q2872" s="82"/>
      <c r="R2872" s="83"/>
      <c r="S2872" s="69"/>
      <c r="T2872" s="63"/>
      <c r="U2872" s="141"/>
      <c r="V2872" s="74"/>
      <c r="W2872" s="145"/>
      <c r="X2872" s="60"/>
      <c r="Y2872" s="31"/>
      <c r="AA2872" s="33"/>
      <c r="AB2872" s="31"/>
    </row>
    <row r="2873" spans="1:28" s="2" customFormat="1">
      <c r="A2873" s="27"/>
      <c r="B2873" s="31"/>
      <c r="D2873" s="1"/>
      <c r="J2873" s="29"/>
      <c r="K2873" s="39"/>
      <c r="L2873" s="35"/>
      <c r="M2873" s="81"/>
      <c r="N2873" s="82"/>
      <c r="O2873" s="83"/>
      <c r="P2873" s="84"/>
      <c r="Q2873" s="82"/>
      <c r="R2873" s="83"/>
      <c r="S2873" s="69"/>
      <c r="T2873" s="63"/>
      <c r="U2873" s="141"/>
      <c r="V2873" s="74"/>
      <c r="W2873" s="145"/>
      <c r="X2873" s="60"/>
      <c r="Y2873" s="31"/>
      <c r="AA2873" s="33"/>
      <c r="AB2873" s="31"/>
    </row>
    <row r="2874" spans="1:28" s="2" customFormat="1">
      <c r="A2874" s="27"/>
      <c r="B2874" s="31"/>
      <c r="D2874" s="1"/>
      <c r="J2874" s="29"/>
      <c r="K2874" s="39"/>
      <c r="L2874" s="35"/>
      <c r="M2874" s="81"/>
      <c r="N2874" s="82"/>
      <c r="O2874" s="83"/>
      <c r="P2874" s="84"/>
      <c r="Q2874" s="82"/>
      <c r="R2874" s="83"/>
      <c r="S2874" s="69"/>
      <c r="T2874" s="63"/>
      <c r="U2874" s="141"/>
      <c r="V2874" s="74"/>
      <c r="W2874" s="145"/>
      <c r="X2874" s="60"/>
      <c r="Y2874" s="31"/>
      <c r="AA2874" s="33"/>
      <c r="AB2874" s="31"/>
    </row>
    <row r="2875" spans="1:28" s="2" customFormat="1">
      <c r="A2875" s="27"/>
      <c r="B2875" s="31"/>
      <c r="D2875" s="1"/>
      <c r="J2875" s="29"/>
      <c r="K2875" s="39"/>
      <c r="L2875" s="35"/>
      <c r="M2875" s="81"/>
      <c r="N2875" s="82"/>
      <c r="O2875" s="83"/>
      <c r="P2875" s="84"/>
      <c r="Q2875" s="82"/>
      <c r="R2875" s="83"/>
      <c r="S2875" s="69"/>
      <c r="T2875" s="63"/>
      <c r="U2875" s="141"/>
      <c r="V2875" s="74"/>
      <c r="W2875" s="145"/>
      <c r="X2875" s="60"/>
      <c r="Y2875" s="31"/>
      <c r="AA2875" s="33"/>
      <c r="AB2875" s="31"/>
    </row>
    <row r="2876" spans="1:28" s="2" customFormat="1">
      <c r="A2876" s="27"/>
      <c r="B2876" s="31"/>
      <c r="D2876" s="1"/>
      <c r="J2876" s="29"/>
      <c r="K2876" s="39"/>
      <c r="L2876" s="35"/>
      <c r="M2876" s="81"/>
      <c r="N2876" s="82"/>
      <c r="O2876" s="83"/>
      <c r="P2876" s="84"/>
      <c r="Q2876" s="82"/>
      <c r="R2876" s="83"/>
      <c r="S2876" s="69"/>
      <c r="T2876" s="63"/>
      <c r="U2876" s="141"/>
      <c r="V2876" s="74"/>
      <c r="W2876" s="145"/>
      <c r="X2876" s="60"/>
      <c r="Y2876" s="31"/>
      <c r="AA2876" s="33"/>
      <c r="AB2876" s="31"/>
    </row>
    <row r="2877" spans="1:28" s="2" customFormat="1">
      <c r="A2877" s="27"/>
      <c r="B2877" s="31"/>
      <c r="D2877" s="1"/>
      <c r="J2877" s="29"/>
      <c r="K2877" s="39"/>
      <c r="L2877" s="35"/>
      <c r="M2877" s="81"/>
      <c r="N2877" s="82"/>
      <c r="O2877" s="83"/>
      <c r="P2877" s="84"/>
      <c r="Q2877" s="82"/>
      <c r="R2877" s="83"/>
      <c r="S2877" s="69"/>
      <c r="T2877" s="63"/>
      <c r="U2877" s="141"/>
      <c r="V2877" s="74"/>
      <c r="W2877" s="145"/>
      <c r="X2877" s="60"/>
      <c r="Y2877" s="31"/>
      <c r="AA2877" s="33"/>
      <c r="AB2877" s="31"/>
    </row>
    <row r="2878" spans="1:28" s="2" customFormat="1">
      <c r="A2878" s="27"/>
      <c r="B2878" s="31"/>
      <c r="D2878" s="1"/>
      <c r="J2878" s="29"/>
      <c r="K2878" s="39"/>
      <c r="L2878" s="35"/>
      <c r="M2878" s="81"/>
      <c r="N2878" s="82"/>
      <c r="O2878" s="83"/>
      <c r="P2878" s="84"/>
      <c r="Q2878" s="82"/>
      <c r="R2878" s="83"/>
      <c r="S2878" s="69"/>
      <c r="T2878" s="63"/>
      <c r="U2878" s="141"/>
      <c r="V2878" s="74"/>
      <c r="W2878" s="145"/>
      <c r="X2878" s="60"/>
      <c r="Y2878" s="31"/>
      <c r="AA2878" s="33"/>
      <c r="AB2878" s="31"/>
    </row>
    <row r="2879" spans="1:28" s="2" customFormat="1">
      <c r="A2879" s="27"/>
      <c r="B2879" s="31"/>
      <c r="D2879" s="1"/>
      <c r="J2879" s="29"/>
      <c r="K2879" s="39"/>
      <c r="L2879" s="35"/>
      <c r="M2879" s="81"/>
      <c r="N2879" s="82"/>
      <c r="O2879" s="83"/>
      <c r="P2879" s="84"/>
      <c r="Q2879" s="82"/>
      <c r="R2879" s="83"/>
      <c r="S2879" s="69"/>
      <c r="T2879" s="63"/>
      <c r="U2879" s="141"/>
      <c r="V2879" s="74"/>
      <c r="W2879" s="145"/>
      <c r="X2879" s="60"/>
      <c r="Y2879" s="31"/>
      <c r="AA2879" s="33"/>
      <c r="AB2879" s="31"/>
    </row>
    <row r="2880" spans="1:28" s="2" customFormat="1">
      <c r="A2880" s="27"/>
      <c r="B2880" s="31"/>
      <c r="D2880" s="1"/>
      <c r="J2880" s="29"/>
      <c r="K2880" s="39"/>
      <c r="L2880" s="35"/>
      <c r="M2880" s="81"/>
      <c r="N2880" s="82"/>
      <c r="O2880" s="83"/>
      <c r="P2880" s="84"/>
      <c r="Q2880" s="82"/>
      <c r="R2880" s="83"/>
      <c r="S2880" s="69"/>
      <c r="T2880" s="63"/>
      <c r="U2880" s="141"/>
      <c r="V2880" s="74"/>
      <c r="W2880" s="145"/>
      <c r="X2880" s="60"/>
      <c r="Y2880" s="31"/>
      <c r="AA2880" s="33"/>
      <c r="AB2880" s="31"/>
    </row>
    <row r="2881" spans="1:28" s="2" customFormat="1">
      <c r="A2881" s="27"/>
      <c r="B2881" s="31"/>
      <c r="D2881" s="1"/>
      <c r="J2881" s="29"/>
      <c r="K2881" s="39"/>
      <c r="L2881" s="35"/>
      <c r="M2881" s="81"/>
      <c r="N2881" s="82"/>
      <c r="O2881" s="83"/>
      <c r="P2881" s="84"/>
      <c r="Q2881" s="82"/>
      <c r="R2881" s="83"/>
      <c r="S2881" s="69"/>
      <c r="T2881" s="63"/>
      <c r="U2881" s="141"/>
      <c r="V2881" s="74"/>
      <c r="W2881" s="145"/>
      <c r="X2881" s="60"/>
      <c r="Y2881" s="31"/>
      <c r="AA2881" s="33"/>
      <c r="AB2881" s="31"/>
    </row>
    <row r="2882" spans="1:28" s="2" customFormat="1">
      <c r="A2882" s="27"/>
      <c r="B2882" s="31"/>
      <c r="D2882" s="1"/>
      <c r="J2882" s="29"/>
      <c r="K2882" s="39"/>
      <c r="L2882" s="35"/>
      <c r="M2882" s="81"/>
      <c r="N2882" s="82"/>
      <c r="O2882" s="83"/>
      <c r="P2882" s="84"/>
      <c r="Q2882" s="82"/>
      <c r="R2882" s="83"/>
      <c r="S2882" s="69"/>
      <c r="T2882" s="63"/>
      <c r="U2882" s="141"/>
      <c r="V2882" s="74"/>
      <c r="W2882" s="145"/>
      <c r="X2882" s="60"/>
      <c r="Y2882" s="31"/>
      <c r="AA2882" s="33"/>
      <c r="AB2882" s="31"/>
    </row>
    <row r="2883" spans="1:28" s="2" customFormat="1">
      <c r="A2883" s="27"/>
      <c r="B2883" s="31"/>
      <c r="D2883" s="1"/>
      <c r="J2883" s="29"/>
      <c r="K2883" s="39"/>
      <c r="L2883" s="35"/>
      <c r="M2883" s="81"/>
      <c r="N2883" s="82"/>
      <c r="O2883" s="83"/>
      <c r="P2883" s="84"/>
      <c r="Q2883" s="82"/>
      <c r="R2883" s="83"/>
      <c r="S2883" s="69"/>
      <c r="T2883" s="63"/>
      <c r="U2883" s="141"/>
      <c r="V2883" s="74"/>
      <c r="W2883" s="145"/>
      <c r="X2883" s="60"/>
      <c r="Y2883" s="31"/>
      <c r="AA2883" s="33"/>
      <c r="AB2883" s="31"/>
    </row>
    <row r="2884" spans="1:28" s="2" customFormat="1">
      <c r="A2884" s="27"/>
      <c r="B2884" s="31"/>
      <c r="D2884" s="1"/>
      <c r="J2884" s="29"/>
      <c r="K2884" s="39"/>
      <c r="L2884" s="35"/>
      <c r="M2884" s="81"/>
      <c r="N2884" s="82"/>
      <c r="O2884" s="83"/>
      <c r="P2884" s="84"/>
      <c r="Q2884" s="82"/>
      <c r="R2884" s="83"/>
      <c r="S2884" s="69"/>
      <c r="T2884" s="63"/>
      <c r="U2884" s="141"/>
      <c r="V2884" s="74"/>
      <c r="W2884" s="145"/>
      <c r="X2884" s="60"/>
      <c r="Y2884" s="31"/>
      <c r="AA2884" s="33"/>
      <c r="AB2884" s="31"/>
    </row>
    <row r="2885" spans="1:28" s="2" customFormat="1">
      <c r="A2885" s="27"/>
      <c r="B2885" s="31"/>
      <c r="D2885" s="1"/>
      <c r="J2885" s="29"/>
      <c r="K2885" s="39"/>
      <c r="L2885" s="35"/>
      <c r="M2885" s="81"/>
      <c r="N2885" s="82"/>
      <c r="O2885" s="83"/>
      <c r="P2885" s="84"/>
      <c r="Q2885" s="82"/>
      <c r="R2885" s="83"/>
      <c r="S2885" s="69"/>
      <c r="T2885" s="63"/>
      <c r="U2885" s="141"/>
      <c r="V2885" s="74"/>
      <c r="W2885" s="145"/>
      <c r="X2885" s="60"/>
      <c r="Y2885" s="31"/>
      <c r="AA2885" s="33"/>
      <c r="AB2885" s="31"/>
    </row>
    <row r="2886" spans="1:28" s="2" customFormat="1">
      <c r="A2886" s="27"/>
      <c r="B2886" s="31"/>
      <c r="D2886" s="1"/>
      <c r="J2886" s="29"/>
      <c r="K2886" s="39"/>
      <c r="L2886" s="35"/>
      <c r="M2886" s="81"/>
      <c r="N2886" s="82"/>
      <c r="O2886" s="83"/>
      <c r="P2886" s="84"/>
      <c r="Q2886" s="82"/>
      <c r="R2886" s="83"/>
      <c r="S2886" s="69"/>
      <c r="T2886" s="63"/>
      <c r="U2886" s="141"/>
      <c r="V2886" s="74"/>
      <c r="W2886" s="145"/>
      <c r="X2886" s="60"/>
      <c r="Y2886" s="31"/>
      <c r="AA2886" s="33"/>
      <c r="AB2886" s="31"/>
    </row>
    <row r="2887" spans="1:28" s="2" customFormat="1">
      <c r="A2887" s="27"/>
      <c r="B2887" s="31"/>
      <c r="D2887" s="1"/>
      <c r="J2887" s="29"/>
      <c r="K2887" s="39"/>
      <c r="L2887" s="35"/>
      <c r="M2887" s="81"/>
      <c r="N2887" s="82"/>
      <c r="O2887" s="83"/>
      <c r="P2887" s="84"/>
      <c r="Q2887" s="82"/>
      <c r="R2887" s="83"/>
      <c r="S2887" s="69"/>
      <c r="T2887" s="63"/>
      <c r="U2887" s="141"/>
      <c r="V2887" s="74"/>
      <c r="W2887" s="145"/>
      <c r="X2887" s="60"/>
      <c r="Y2887" s="31"/>
      <c r="AA2887" s="33"/>
      <c r="AB2887" s="31"/>
    </row>
    <row r="2888" spans="1:28" s="2" customFormat="1">
      <c r="A2888" s="27"/>
      <c r="B2888" s="31"/>
      <c r="D2888" s="1"/>
      <c r="J2888" s="29"/>
      <c r="K2888" s="39"/>
      <c r="L2888" s="35"/>
      <c r="M2888" s="81"/>
      <c r="N2888" s="82"/>
      <c r="O2888" s="83"/>
      <c r="P2888" s="84"/>
      <c r="Q2888" s="82"/>
      <c r="R2888" s="83"/>
      <c r="S2888" s="69"/>
      <c r="T2888" s="63"/>
      <c r="U2888" s="141"/>
      <c r="V2888" s="74"/>
      <c r="W2888" s="145"/>
      <c r="X2888" s="60"/>
      <c r="Y2888" s="31"/>
      <c r="AA2888" s="33"/>
      <c r="AB2888" s="31"/>
    </row>
    <row r="2889" spans="1:28" s="2" customFormat="1">
      <c r="A2889" s="27"/>
      <c r="B2889" s="31"/>
      <c r="D2889" s="1"/>
      <c r="J2889" s="29"/>
      <c r="K2889" s="39"/>
      <c r="L2889" s="35"/>
      <c r="M2889" s="81"/>
      <c r="N2889" s="82"/>
      <c r="O2889" s="83"/>
      <c r="P2889" s="84"/>
      <c r="Q2889" s="82"/>
      <c r="R2889" s="83"/>
      <c r="S2889" s="69"/>
      <c r="T2889" s="63"/>
      <c r="U2889" s="141"/>
      <c r="V2889" s="74"/>
      <c r="W2889" s="145"/>
      <c r="X2889" s="60"/>
      <c r="Y2889" s="31"/>
      <c r="AA2889" s="33"/>
      <c r="AB2889" s="31"/>
    </row>
    <row r="2890" spans="1:28" s="2" customFormat="1">
      <c r="A2890" s="27"/>
      <c r="B2890" s="31"/>
      <c r="D2890" s="1"/>
      <c r="J2890" s="29"/>
      <c r="K2890" s="39"/>
      <c r="L2890" s="35"/>
      <c r="M2890" s="81"/>
      <c r="N2890" s="82"/>
      <c r="O2890" s="83"/>
      <c r="P2890" s="84"/>
      <c r="Q2890" s="82"/>
      <c r="R2890" s="83"/>
      <c r="S2890" s="69"/>
      <c r="T2890" s="63"/>
      <c r="U2890" s="141"/>
      <c r="V2890" s="74"/>
      <c r="W2890" s="145"/>
      <c r="X2890" s="60"/>
      <c r="Y2890" s="31"/>
      <c r="AA2890" s="33"/>
      <c r="AB2890" s="31"/>
    </row>
    <row r="2891" spans="1:28" s="2" customFormat="1">
      <c r="A2891" s="27"/>
      <c r="B2891" s="31"/>
      <c r="D2891" s="1"/>
      <c r="J2891" s="29"/>
      <c r="K2891" s="39"/>
      <c r="L2891" s="35"/>
      <c r="M2891" s="81"/>
      <c r="N2891" s="82"/>
      <c r="O2891" s="83"/>
      <c r="P2891" s="84"/>
      <c r="Q2891" s="82"/>
      <c r="R2891" s="83"/>
      <c r="S2891" s="69"/>
      <c r="T2891" s="63"/>
      <c r="U2891" s="141"/>
      <c r="V2891" s="74"/>
      <c r="W2891" s="145"/>
      <c r="X2891" s="60"/>
      <c r="Y2891" s="31"/>
      <c r="AA2891" s="33"/>
      <c r="AB2891" s="31"/>
    </row>
    <row r="2892" spans="1:28" s="2" customFormat="1">
      <c r="A2892" s="27"/>
      <c r="B2892" s="31"/>
      <c r="D2892" s="1"/>
      <c r="J2892" s="29"/>
      <c r="K2892" s="39"/>
      <c r="L2892" s="35"/>
      <c r="M2892" s="81"/>
      <c r="N2892" s="82"/>
      <c r="O2892" s="83"/>
      <c r="P2892" s="84"/>
      <c r="Q2892" s="82"/>
      <c r="R2892" s="83"/>
      <c r="S2892" s="69"/>
      <c r="T2892" s="63"/>
      <c r="U2892" s="141"/>
      <c r="V2892" s="74"/>
      <c r="W2892" s="145"/>
      <c r="X2892" s="60"/>
      <c r="Y2892" s="31"/>
      <c r="AA2892" s="33"/>
      <c r="AB2892" s="31"/>
    </row>
    <row r="2893" spans="1:28" s="2" customFormat="1">
      <c r="A2893" s="27"/>
      <c r="B2893" s="31"/>
      <c r="D2893" s="1"/>
      <c r="J2893" s="29"/>
      <c r="K2893" s="39"/>
      <c r="L2893" s="35"/>
      <c r="M2893" s="81"/>
      <c r="N2893" s="82"/>
      <c r="O2893" s="83"/>
      <c r="P2893" s="84"/>
      <c r="Q2893" s="82"/>
      <c r="R2893" s="83"/>
      <c r="S2893" s="69"/>
      <c r="T2893" s="63"/>
      <c r="U2893" s="141"/>
      <c r="V2893" s="74"/>
      <c r="W2893" s="145"/>
      <c r="X2893" s="60"/>
      <c r="Y2893" s="31"/>
      <c r="AA2893" s="33"/>
      <c r="AB2893" s="31"/>
    </row>
    <row r="2894" spans="1:28" s="2" customFormat="1">
      <c r="A2894" s="27"/>
      <c r="B2894" s="31"/>
      <c r="D2894" s="1"/>
      <c r="J2894" s="29"/>
      <c r="K2894" s="39"/>
      <c r="L2894" s="35"/>
      <c r="M2894" s="81"/>
      <c r="N2894" s="82"/>
      <c r="O2894" s="83"/>
      <c r="P2894" s="84"/>
      <c r="Q2894" s="82"/>
      <c r="R2894" s="83"/>
      <c r="S2894" s="69"/>
      <c r="T2894" s="63"/>
      <c r="U2894" s="141"/>
      <c r="V2894" s="74"/>
      <c r="W2894" s="145"/>
      <c r="X2894" s="60"/>
      <c r="Y2894" s="31"/>
      <c r="AA2894" s="33"/>
      <c r="AB2894" s="31"/>
    </row>
    <row r="2895" spans="1:28" s="2" customFormat="1">
      <c r="A2895" s="27"/>
      <c r="B2895" s="31"/>
      <c r="D2895" s="1"/>
      <c r="J2895" s="29"/>
      <c r="K2895" s="39"/>
      <c r="L2895" s="35"/>
      <c r="M2895" s="81"/>
      <c r="N2895" s="82"/>
      <c r="O2895" s="83"/>
      <c r="P2895" s="84"/>
      <c r="Q2895" s="82"/>
      <c r="R2895" s="83"/>
      <c r="S2895" s="69"/>
      <c r="T2895" s="63"/>
      <c r="U2895" s="141"/>
      <c r="V2895" s="74"/>
      <c r="W2895" s="145"/>
      <c r="X2895" s="60"/>
      <c r="Y2895" s="31"/>
      <c r="AA2895" s="33"/>
      <c r="AB2895" s="31"/>
    </row>
    <row r="2896" spans="1:28" s="2" customFormat="1">
      <c r="A2896" s="27"/>
      <c r="B2896" s="31"/>
      <c r="D2896" s="1"/>
      <c r="J2896" s="29"/>
      <c r="K2896" s="39"/>
      <c r="L2896" s="35"/>
      <c r="M2896" s="81"/>
      <c r="N2896" s="82"/>
      <c r="O2896" s="83"/>
      <c r="P2896" s="84"/>
      <c r="Q2896" s="82"/>
      <c r="R2896" s="83"/>
      <c r="S2896" s="69"/>
      <c r="T2896" s="63"/>
      <c r="U2896" s="141"/>
      <c r="V2896" s="74"/>
      <c r="W2896" s="145"/>
      <c r="X2896" s="60"/>
      <c r="Y2896" s="31"/>
      <c r="AA2896" s="33"/>
      <c r="AB2896" s="31"/>
    </row>
    <row r="2897" spans="1:28" s="2" customFormat="1">
      <c r="A2897" s="27"/>
      <c r="B2897" s="31"/>
      <c r="D2897" s="1"/>
      <c r="J2897" s="29"/>
      <c r="K2897" s="39"/>
      <c r="L2897" s="35"/>
      <c r="M2897" s="81"/>
      <c r="N2897" s="82"/>
      <c r="O2897" s="83"/>
      <c r="P2897" s="84"/>
      <c r="Q2897" s="82"/>
      <c r="R2897" s="83"/>
      <c r="S2897" s="69"/>
      <c r="T2897" s="63"/>
      <c r="U2897" s="141"/>
      <c r="V2897" s="74"/>
      <c r="W2897" s="145"/>
      <c r="X2897" s="60"/>
      <c r="Y2897" s="31"/>
      <c r="AA2897" s="33"/>
      <c r="AB2897" s="31"/>
    </row>
    <row r="2898" spans="1:28" s="2" customFormat="1">
      <c r="A2898" s="27"/>
      <c r="B2898" s="31"/>
      <c r="D2898" s="1"/>
      <c r="J2898" s="29"/>
      <c r="K2898" s="39"/>
      <c r="L2898" s="35"/>
      <c r="M2898" s="81"/>
      <c r="N2898" s="82"/>
      <c r="O2898" s="83"/>
      <c r="P2898" s="84"/>
      <c r="Q2898" s="82"/>
      <c r="R2898" s="83"/>
      <c r="S2898" s="69"/>
      <c r="T2898" s="63"/>
      <c r="U2898" s="141"/>
      <c r="V2898" s="74"/>
      <c r="W2898" s="145"/>
      <c r="X2898" s="60"/>
      <c r="Y2898" s="31"/>
      <c r="AA2898" s="33"/>
      <c r="AB2898" s="31"/>
    </row>
    <row r="2899" spans="1:28" s="2" customFormat="1">
      <c r="A2899" s="27"/>
      <c r="B2899" s="31"/>
      <c r="D2899" s="1"/>
      <c r="J2899" s="29"/>
      <c r="K2899" s="39"/>
      <c r="L2899" s="35"/>
      <c r="M2899" s="81"/>
      <c r="N2899" s="82"/>
      <c r="O2899" s="83"/>
      <c r="P2899" s="84"/>
      <c r="Q2899" s="82"/>
      <c r="R2899" s="83"/>
      <c r="S2899" s="69"/>
      <c r="T2899" s="63"/>
      <c r="U2899" s="141"/>
      <c r="V2899" s="74"/>
      <c r="W2899" s="145"/>
      <c r="X2899" s="60"/>
      <c r="Y2899" s="31"/>
      <c r="AA2899" s="33"/>
      <c r="AB2899" s="31"/>
    </row>
    <row r="2900" spans="1:28" s="2" customFormat="1">
      <c r="A2900" s="27"/>
      <c r="B2900" s="31"/>
      <c r="D2900" s="1"/>
      <c r="J2900" s="29"/>
      <c r="K2900" s="39"/>
      <c r="L2900" s="35"/>
      <c r="M2900" s="81"/>
      <c r="N2900" s="82"/>
      <c r="O2900" s="83"/>
      <c r="P2900" s="84"/>
      <c r="Q2900" s="82"/>
      <c r="R2900" s="83"/>
      <c r="S2900" s="69"/>
      <c r="T2900" s="63"/>
      <c r="U2900" s="141"/>
      <c r="V2900" s="74"/>
      <c r="W2900" s="145"/>
      <c r="X2900" s="60"/>
      <c r="Y2900" s="31"/>
      <c r="AA2900" s="33"/>
      <c r="AB2900" s="31"/>
    </row>
    <row r="2901" spans="1:28" s="2" customFormat="1">
      <c r="A2901" s="27"/>
      <c r="B2901" s="31"/>
      <c r="D2901" s="1"/>
      <c r="J2901" s="29"/>
      <c r="K2901" s="39"/>
      <c r="L2901" s="35"/>
      <c r="M2901" s="81"/>
      <c r="N2901" s="82"/>
      <c r="O2901" s="83"/>
      <c r="P2901" s="84"/>
      <c r="Q2901" s="82"/>
      <c r="R2901" s="83"/>
      <c r="S2901" s="69"/>
      <c r="T2901" s="63"/>
      <c r="U2901" s="141"/>
      <c r="V2901" s="74"/>
      <c r="W2901" s="145"/>
      <c r="X2901" s="60"/>
      <c r="Y2901" s="31"/>
      <c r="AA2901" s="33"/>
      <c r="AB2901" s="31"/>
    </row>
    <row r="2902" spans="1:28" s="2" customFormat="1">
      <c r="A2902" s="27"/>
      <c r="B2902" s="31"/>
      <c r="D2902" s="1"/>
      <c r="J2902" s="29"/>
      <c r="K2902" s="39"/>
      <c r="L2902" s="35"/>
      <c r="M2902" s="81"/>
      <c r="N2902" s="82"/>
      <c r="O2902" s="83"/>
      <c r="P2902" s="84"/>
      <c r="Q2902" s="82"/>
      <c r="R2902" s="83"/>
      <c r="S2902" s="69"/>
      <c r="T2902" s="63"/>
      <c r="U2902" s="141"/>
      <c r="V2902" s="74"/>
      <c r="W2902" s="145"/>
      <c r="X2902" s="60"/>
      <c r="Y2902" s="31"/>
      <c r="AA2902" s="33"/>
      <c r="AB2902" s="31"/>
    </row>
    <row r="2903" spans="1:28" s="2" customFormat="1">
      <c r="A2903" s="27"/>
      <c r="B2903" s="31"/>
      <c r="D2903" s="1"/>
      <c r="J2903" s="29"/>
      <c r="K2903" s="39"/>
      <c r="L2903" s="35"/>
      <c r="M2903" s="81"/>
      <c r="N2903" s="82"/>
      <c r="O2903" s="83"/>
      <c r="P2903" s="84"/>
      <c r="Q2903" s="82"/>
      <c r="R2903" s="83"/>
      <c r="S2903" s="69"/>
      <c r="T2903" s="63"/>
      <c r="U2903" s="141"/>
      <c r="V2903" s="74"/>
      <c r="W2903" s="145"/>
      <c r="X2903" s="60"/>
      <c r="Y2903" s="31"/>
      <c r="AA2903" s="33"/>
      <c r="AB2903" s="31"/>
    </row>
    <row r="2904" spans="1:28" s="2" customFormat="1">
      <c r="A2904" s="27"/>
      <c r="B2904" s="31"/>
      <c r="D2904" s="1"/>
      <c r="J2904" s="29"/>
      <c r="K2904" s="39"/>
      <c r="L2904" s="35"/>
      <c r="M2904" s="81"/>
      <c r="N2904" s="82"/>
      <c r="O2904" s="83"/>
      <c r="P2904" s="84"/>
      <c r="Q2904" s="82"/>
      <c r="R2904" s="83"/>
      <c r="S2904" s="69"/>
      <c r="T2904" s="63"/>
      <c r="U2904" s="141"/>
      <c r="V2904" s="74"/>
      <c r="W2904" s="145"/>
      <c r="X2904" s="60"/>
      <c r="Y2904" s="31"/>
      <c r="AA2904" s="33"/>
      <c r="AB2904" s="31"/>
    </row>
    <row r="2905" spans="1:28" s="2" customFormat="1">
      <c r="A2905" s="27"/>
      <c r="B2905" s="31"/>
      <c r="D2905" s="1"/>
      <c r="J2905" s="29"/>
      <c r="K2905" s="39"/>
      <c r="L2905" s="35"/>
      <c r="M2905" s="81"/>
      <c r="N2905" s="82"/>
      <c r="O2905" s="83"/>
      <c r="P2905" s="84"/>
      <c r="Q2905" s="82"/>
      <c r="R2905" s="83"/>
      <c r="S2905" s="69"/>
      <c r="T2905" s="63"/>
      <c r="U2905" s="141"/>
      <c r="V2905" s="74"/>
      <c r="W2905" s="145"/>
      <c r="X2905" s="60"/>
      <c r="Y2905" s="31"/>
      <c r="AA2905" s="33"/>
      <c r="AB2905" s="31"/>
    </row>
    <row r="2906" spans="1:28" s="2" customFormat="1">
      <c r="A2906" s="27"/>
      <c r="B2906" s="31"/>
      <c r="D2906" s="1"/>
      <c r="J2906" s="29"/>
      <c r="K2906" s="39"/>
      <c r="L2906" s="35"/>
      <c r="M2906" s="81"/>
      <c r="N2906" s="82"/>
      <c r="O2906" s="83"/>
      <c r="P2906" s="84"/>
      <c r="Q2906" s="82"/>
      <c r="R2906" s="83"/>
      <c r="S2906" s="69"/>
      <c r="T2906" s="63"/>
      <c r="U2906" s="141"/>
      <c r="V2906" s="74"/>
      <c r="W2906" s="145"/>
      <c r="X2906" s="60"/>
      <c r="Y2906" s="31"/>
      <c r="AA2906" s="33"/>
      <c r="AB2906" s="31"/>
    </row>
    <row r="2907" spans="1:28" s="2" customFormat="1">
      <c r="A2907" s="27"/>
      <c r="B2907" s="31"/>
      <c r="D2907" s="1"/>
      <c r="J2907" s="29"/>
      <c r="K2907" s="39"/>
      <c r="L2907" s="35"/>
      <c r="M2907" s="81"/>
      <c r="N2907" s="82"/>
      <c r="O2907" s="83"/>
      <c r="P2907" s="84"/>
      <c r="Q2907" s="82"/>
      <c r="R2907" s="83"/>
      <c r="S2907" s="69"/>
      <c r="T2907" s="63"/>
      <c r="U2907" s="141"/>
      <c r="V2907" s="74"/>
      <c r="W2907" s="145"/>
      <c r="X2907" s="60"/>
      <c r="Y2907" s="31"/>
      <c r="AA2907" s="33"/>
      <c r="AB2907" s="31"/>
    </row>
    <row r="2908" spans="1:28" s="2" customFormat="1">
      <c r="A2908" s="27"/>
      <c r="B2908" s="31"/>
      <c r="D2908" s="1"/>
      <c r="J2908" s="29"/>
      <c r="K2908" s="39"/>
      <c r="L2908" s="35"/>
      <c r="M2908" s="81"/>
      <c r="N2908" s="82"/>
      <c r="O2908" s="83"/>
      <c r="P2908" s="84"/>
      <c r="Q2908" s="82"/>
      <c r="R2908" s="83"/>
      <c r="S2908" s="69"/>
      <c r="T2908" s="63"/>
      <c r="U2908" s="141"/>
      <c r="V2908" s="74"/>
      <c r="W2908" s="145"/>
      <c r="X2908" s="60"/>
      <c r="Y2908" s="31"/>
      <c r="AA2908" s="33"/>
      <c r="AB2908" s="31"/>
    </row>
    <row r="2909" spans="1:28" s="2" customFormat="1">
      <c r="A2909" s="27"/>
      <c r="B2909" s="31"/>
      <c r="D2909" s="1"/>
      <c r="J2909" s="29"/>
      <c r="K2909" s="39"/>
      <c r="L2909" s="35"/>
      <c r="M2909" s="81"/>
      <c r="N2909" s="82"/>
      <c r="O2909" s="83"/>
      <c r="P2909" s="84"/>
      <c r="Q2909" s="82"/>
      <c r="R2909" s="83"/>
      <c r="S2909" s="69"/>
      <c r="T2909" s="63"/>
      <c r="U2909" s="141"/>
      <c r="V2909" s="74"/>
      <c r="W2909" s="145"/>
      <c r="X2909" s="60"/>
      <c r="Y2909" s="31"/>
      <c r="AA2909" s="33"/>
      <c r="AB2909" s="31"/>
    </row>
    <row r="2910" spans="1:28" s="2" customFormat="1">
      <c r="A2910" s="27"/>
      <c r="B2910" s="31"/>
      <c r="D2910" s="1"/>
      <c r="J2910" s="29"/>
      <c r="K2910" s="39"/>
      <c r="L2910" s="35"/>
      <c r="M2910" s="81"/>
      <c r="N2910" s="82"/>
      <c r="O2910" s="83"/>
      <c r="P2910" s="84"/>
      <c r="Q2910" s="82"/>
      <c r="R2910" s="83"/>
      <c r="S2910" s="69"/>
      <c r="T2910" s="63"/>
      <c r="U2910" s="141"/>
      <c r="V2910" s="74"/>
      <c r="W2910" s="145"/>
      <c r="X2910" s="60"/>
      <c r="Y2910" s="31"/>
      <c r="AA2910" s="33"/>
      <c r="AB2910" s="31"/>
    </row>
    <row r="2911" spans="1:28" s="2" customFormat="1">
      <c r="A2911" s="27"/>
      <c r="B2911" s="31"/>
      <c r="D2911" s="1"/>
      <c r="J2911" s="29"/>
      <c r="K2911" s="39"/>
      <c r="L2911" s="35"/>
      <c r="M2911" s="81"/>
      <c r="N2911" s="82"/>
      <c r="O2911" s="83"/>
      <c r="P2911" s="84"/>
      <c r="Q2911" s="82"/>
      <c r="R2911" s="83"/>
      <c r="S2911" s="69"/>
      <c r="T2911" s="63"/>
      <c r="U2911" s="141"/>
      <c r="V2911" s="74"/>
      <c r="W2911" s="145"/>
      <c r="X2911" s="60"/>
      <c r="Y2911" s="31"/>
      <c r="AA2911" s="33"/>
      <c r="AB2911" s="31"/>
    </row>
    <row r="2912" spans="1:28" s="2" customFormat="1">
      <c r="A2912" s="27"/>
      <c r="B2912" s="31"/>
      <c r="D2912" s="1"/>
      <c r="J2912" s="29"/>
      <c r="K2912" s="39"/>
      <c r="L2912" s="35"/>
      <c r="M2912" s="81"/>
      <c r="N2912" s="82"/>
      <c r="O2912" s="83"/>
      <c r="P2912" s="84"/>
      <c r="Q2912" s="82"/>
      <c r="R2912" s="83"/>
      <c r="S2912" s="69"/>
      <c r="T2912" s="63"/>
      <c r="U2912" s="141"/>
      <c r="V2912" s="74"/>
      <c r="W2912" s="145"/>
      <c r="X2912" s="60"/>
      <c r="Y2912" s="31"/>
      <c r="AA2912" s="33"/>
      <c r="AB2912" s="31"/>
    </row>
    <row r="2913" spans="1:28" s="2" customFormat="1">
      <c r="A2913" s="27"/>
      <c r="B2913" s="31"/>
      <c r="D2913" s="1"/>
      <c r="J2913" s="29"/>
      <c r="K2913" s="39"/>
      <c r="L2913" s="35"/>
      <c r="M2913" s="81"/>
      <c r="N2913" s="82"/>
      <c r="O2913" s="83"/>
      <c r="P2913" s="84"/>
      <c r="Q2913" s="82"/>
      <c r="R2913" s="83"/>
      <c r="S2913" s="69"/>
      <c r="T2913" s="63"/>
      <c r="U2913" s="141"/>
      <c r="V2913" s="74"/>
      <c r="W2913" s="145"/>
      <c r="X2913" s="60"/>
      <c r="Y2913" s="31"/>
      <c r="AA2913" s="33"/>
      <c r="AB2913" s="31"/>
    </row>
    <row r="2914" spans="1:28" s="2" customFormat="1">
      <c r="A2914" s="27"/>
      <c r="B2914" s="31"/>
      <c r="D2914" s="1"/>
      <c r="J2914" s="29"/>
      <c r="K2914" s="39"/>
      <c r="L2914" s="35"/>
      <c r="M2914" s="81"/>
      <c r="N2914" s="82"/>
      <c r="O2914" s="83"/>
      <c r="P2914" s="84"/>
      <c r="Q2914" s="82"/>
      <c r="R2914" s="83"/>
      <c r="S2914" s="69"/>
      <c r="T2914" s="63"/>
      <c r="U2914" s="141"/>
      <c r="V2914" s="74"/>
      <c r="W2914" s="145"/>
      <c r="X2914" s="60"/>
      <c r="Y2914" s="31"/>
      <c r="AA2914" s="33"/>
      <c r="AB2914" s="31"/>
    </row>
    <row r="2915" spans="1:28" s="2" customFormat="1">
      <c r="A2915" s="27"/>
      <c r="B2915" s="31"/>
      <c r="D2915" s="1"/>
      <c r="J2915" s="29"/>
      <c r="K2915" s="39"/>
      <c r="L2915" s="35"/>
      <c r="M2915" s="81"/>
      <c r="N2915" s="82"/>
      <c r="O2915" s="83"/>
      <c r="P2915" s="84"/>
      <c r="Q2915" s="82"/>
      <c r="R2915" s="83"/>
      <c r="S2915" s="69"/>
      <c r="T2915" s="63"/>
      <c r="U2915" s="141"/>
      <c r="V2915" s="74"/>
      <c r="W2915" s="145"/>
      <c r="X2915" s="60"/>
      <c r="Y2915" s="31"/>
      <c r="AA2915" s="33"/>
      <c r="AB2915" s="31"/>
    </row>
    <row r="2916" spans="1:28" s="2" customFormat="1">
      <c r="A2916" s="27"/>
      <c r="B2916" s="31"/>
      <c r="D2916" s="1"/>
      <c r="J2916" s="29"/>
      <c r="K2916" s="39"/>
      <c r="L2916" s="35"/>
      <c r="M2916" s="81"/>
      <c r="N2916" s="82"/>
      <c r="O2916" s="83"/>
      <c r="P2916" s="84"/>
      <c r="Q2916" s="82"/>
      <c r="R2916" s="83"/>
      <c r="S2916" s="69"/>
      <c r="T2916" s="63"/>
      <c r="U2916" s="141"/>
      <c r="V2916" s="74"/>
      <c r="W2916" s="145"/>
      <c r="X2916" s="60"/>
      <c r="Y2916" s="31"/>
      <c r="AA2916" s="33"/>
      <c r="AB2916" s="31"/>
    </row>
    <row r="2917" spans="1:28" s="2" customFormat="1">
      <c r="A2917" s="27"/>
      <c r="B2917" s="31"/>
      <c r="D2917" s="1"/>
      <c r="J2917" s="29"/>
      <c r="K2917" s="39"/>
      <c r="L2917" s="35"/>
      <c r="M2917" s="81"/>
      <c r="N2917" s="82"/>
      <c r="O2917" s="83"/>
      <c r="P2917" s="84"/>
      <c r="Q2917" s="82"/>
      <c r="R2917" s="83"/>
      <c r="S2917" s="69"/>
      <c r="T2917" s="63"/>
      <c r="U2917" s="141"/>
      <c r="V2917" s="74"/>
      <c r="W2917" s="145"/>
      <c r="X2917" s="60"/>
      <c r="Y2917" s="31"/>
      <c r="AA2917" s="33"/>
      <c r="AB2917" s="31"/>
    </row>
    <row r="2918" spans="1:28" s="2" customFormat="1">
      <c r="A2918" s="27"/>
      <c r="B2918" s="31"/>
      <c r="D2918" s="1"/>
      <c r="J2918" s="29"/>
      <c r="K2918" s="39"/>
      <c r="L2918" s="35"/>
      <c r="M2918" s="81"/>
      <c r="N2918" s="82"/>
      <c r="O2918" s="83"/>
      <c r="P2918" s="84"/>
      <c r="Q2918" s="82"/>
      <c r="R2918" s="83"/>
      <c r="S2918" s="69"/>
      <c r="T2918" s="63"/>
      <c r="U2918" s="141"/>
      <c r="V2918" s="74"/>
      <c r="W2918" s="145"/>
      <c r="X2918" s="60"/>
      <c r="Y2918" s="31"/>
      <c r="AA2918" s="33"/>
      <c r="AB2918" s="31"/>
    </row>
    <row r="2919" spans="1:28" s="2" customFormat="1">
      <c r="A2919" s="27"/>
      <c r="B2919" s="31"/>
      <c r="D2919" s="1"/>
      <c r="J2919" s="29"/>
      <c r="K2919" s="39"/>
      <c r="L2919" s="35"/>
      <c r="M2919" s="81"/>
      <c r="N2919" s="82"/>
      <c r="O2919" s="83"/>
      <c r="P2919" s="84"/>
      <c r="Q2919" s="82"/>
      <c r="R2919" s="83"/>
      <c r="S2919" s="69"/>
      <c r="T2919" s="63"/>
      <c r="U2919" s="141"/>
      <c r="V2919" s="74"/>
      <c r="W2919" s="145"/>
      <c r="X2919" s="60"/>
      <c r="Y2919" s="31"/>
      <c r="AA2919" s="33"/>
      <c r="AB2919" s="31"/>
    </row>
    <row r="2920" spans="1:28" s="2" customFormat="1">
      <c r="A2920" s="27"/>
      <c r="B2920" s="31"/>
      <c r="D2920" s="1"/>
      <c r="J2920" s="29"/>
      <c r="K2920" s="39"/>
      <c r="L2920" s="35"/>
      <c r="M2920" s="81"/>
      <c r="N2920" s="82"/>
      <c r="O2920" s="83"/>
      <c r="P2920" s="84"/>
      <c r="Q2920" s="82"/>
      <c r="R2920" s="83"/>
      <c r="S2920" s="69"/>
      <c r="T2920" s="63"/>
      <c r="U2920" s="141"/>
      <c r="V2920" s="74"/>
      <c r="W2920" s="145"/>
      <c r="X2920" s="60"/>
      <c r="Y2920" s="31"/>
      <c r="AA2920" s="33"/>
      <c r="AB2920" s="31"/>
    </row>
    <row r="2921" spans="1:28" s="2" customFormat="1">
      <c r="A2921" s="27"/>
      <c r="B2921" s="31"/>
      <c r="D2921" s="1"/>
      <c r="J2921" s="29"/>
      <c r="K2921" s="39"/>
      <c r="L2921" s="35"/>
      <c r="M2921" s="81"/>
      <c r="N2921" s="82"/>
      <c r="O2921" s="83"/>
      <c r="P2921" s="84"/>
      <c r="Q2921" s="82"/>
      <c r="R2921" s="83"/>
      <c r="S2921" s="69"/>
      <c r="T2921" s="63"/>
      <c r="U2921" s="141"/>
      <c r="V2921" s="74"/>
      <c r="W2921" s="145"/>
      <c r="X2921" s="60"/>
      <c r="Y2921" s="31"/>
      <c r="AA2921" s="33"/>
      <c r="AB2921" s="31"/>
    </row>
    <row r="2922" spans="1:28" s="2" customFormat="1">
      <c r="A2922" s="27"/>
      <c r="B2922" s="31"/>
      <c r="D2922" s="1"/>
      <c r="J2922" s="29"/>
      <c r="K2922" s="39"/>
      <c r="L2922" s="35"/>
      <c r="M2922" s="81"/>
      <c r="N2922" s="82"/>
      <c r="O2922" s="83"/>
      <c r="P2922" s="84"/>
      <c r="Q2922" s="82"/>
      <c r="R2922" s="83"/>
      <c r="S2922" s="69"/>
      <c r="T2922" s="63"/>
      <c r="U2922" s="141"/>
      <c r="V2922" s="74"/>
      <c r="W2922" s="145"/>
      <c r="X2922" s="60"/>
      <c r="Y2922" s="31"/>
      <c r="AA2922" s="33"/>
      <c r="AB2922" s="31"/>
    </row>
    <row r="2923" spans="1:28" s="2" customFormat="1">
      <c r="A2923" s="27"/>
      <c r="B2923" s="31"/>
      <c r="D2923" s="1"/>
      <c r="J2923" s="29"/>
      <c r="K2923" s="39"/>
      <c r="L2923" s="35"/>
      <c r="M2923" s="81"/>
      <c r="N2923" s="82"/>
      <c r="O2923" s="83"/>
      <c r="P2923" s="84"/>
      <c r="Q2923" s="82"/>
      <c r="R2923" s="83"/>
      <c r="S2923" s="69"/>
      <c r="T2923" s="63"/>
      <c r="U2923" s="141"/>
      <c r="V2923" s="74"/>
      <c r="W2923" s="145"/>
      <c r="X2923" s="60"/>
      <c r="Y2923" s="31"/>
      <c r="AA2923" s="33"/>
      <c r="AB2923" s="31"/>
    </row>
    <row r="2924" spans="1:28" s="2" customFormat="1">
      <c r="A2924" s="27"/>
      <c r="B2924" s="31"/>
      <c r="D2924" s="1"/>
      <c r="J2924" s="29"/>
      <c r="K2924" s="39"/>
      <c r="L2924" s="35"/>
      <c r="M2924" s="81"/>
      <c r="N2924" s="82"/>
      <c r="O2924" s="83"/>
      <c r="P2924" s="84"/>
      <c r="Q2924" s="82"/>
      <c r="R2924" s="83"/>
      <c r="S2924" s="69"/>
      <c r="T2924" s="63"/>
      <c r="U2924" s="141"/>
      <c r="V2924" s="74"/>
      <c r="W2924" s="145"/>
      <c r="X2924" s="60"/>
      <c r="Y2924" s="31"/>
      <c r="AA2924" s="33"/>
      <c r="AB2924" s="31"/>
    </row>
    <row r="2925" spans="1:28" s="2" customFormat="1">
      <c r="A2925" s="27"/>
      <c r="B2925" s="31"/>
      <c r="D2925" s="1"/>
      <c r="J2925" s="29"/>
      <c r="K2925" s="39"/>
      <c r="L2925" s="35"/>
      <c r="M2925" s="81"/>
      <c r="N2925" s="82"/>
      <c r="O2925" s="83"/>
      <c r="P2925" s="84"/>
      <c r="Q2925" s="82"/>
      <c r="R2925" s="83"/>
      <c r="S2925" s="69"/>
      <c r="T2925" s="63"/>
      <c r="U2925" s="141"/>
      <c r="V2925" s="74"/>
      <c r="W2925" s="145"/>
      <c r="X2925" s="60"/>
      <c r="Y2925" s="31"/>
      <c r="AA2925" s="33"/>
      <c r="AB2925" s="31"/>
    </row>
    <row r="2926" spans="1:28" s="2" customFormat="1">
      <c r="A2926" s="27"/>
      <c r="B2926" s="31"/>
      <c r="D2926" s="1"/>
      <c r="J2926" s="29"/>
      <c r="K2926" s="39"/>
      <c r="L2926" s="35"/>
      <c r="M2926" s="81"/>
      <c r="N2926" s="82"/>
      <c r="O2926" s="83"/>
      <c r="P2926" s="84"/>
      <c r="Q2926" s="82"/>
      <c r="R2926" s="83"/>
      <c r="S2926" s="69"/>
      <c r="T2926" s="63"/>
      <c r="U2926" s="141"/>
      <c r="V2926" s="74"/>
      <c r="W2926" s="145"/>
      <c r="X2926" s="60"/>
      <c r="Y2926" s="31"/>
      <c r="AA2926" s="33"/>
      <c r="AB2926" s="31"/>
    </row>
    <row r="2927" spans="1:28" s="2" customFormat="1">
      <c r="A2927" s="27"/>
      <c r="B2927" s="31"/>
      <c r="D2927" s="1"/>
      <c r="J2927" s="29"/>
      <c r="K2927" s="39"/>
      <c r="L2927" s="35"/>
      <c r="M2927" s="81"/>
      <c r="N2927" s="82"/>
      <c r="O2927" s="83"/>
      <c r="P2927" s="84"/>
      <c r="Q2927" s="82"/>
      <c r="R2927" s="83"/>
      <c r="S2927" s="69"/>
      <c r="T2927" s="63"/>
      <c r="U2927" s="141"/>
      <c r="V2927" s="74"/>
      <c r="W2927" s="145"/>
      <c r="X2927" s="60"/>
      <c r="Y2927" s="31"/>
      <c r="AA2927" s="33"/>
      <c r="AB2927" s="31"/>
    </row>
    <row r="2928" spans="1:28" s="2" customFormat="1">
      <c r="A2928" s="27"/>
      <c r="B2928" s="31"/>
      <c r="D2928" s="1"/>
      <c r="J2928" s="29"/>
      <c r="K2928" s="39"/>
      <c r="L2928" s="35"/>
      <c r="M2928" s="81"/>
      <c r="N2928" s="82"/>
      <c r="O2928" s="83"/>
      <c r="P2928" s="84"/>
      <c r="Q2928" s="82"/>
      <c r="R2928" s="83"/>
      <c r="S2928" s="69"/>
      <c r="T2928" s="63"/>
      <c r="U2928" s="141"/>
      <c r="V2928" s="74"/>
      <c r="W2928" s="145"/>
      <c r="X2928" s="60"/>
      <c r="Y2928" s="31"/>
      <c r="AA2928" s="33"/>
      <c r="AB2928" s="31"/>
    </row>
    <row r="2929" spans="1:28" s="2" customFormat="1">
      <c r="A2929" s="27"/>
      <c r="B2929" s="31"/>
      <c r="D2929" s="1"/>
      <c r="J2929" s="29"/>
      <c r="K2929" s="39"/>
      <c r="L2929" s="35"/>
      <c r="M2929" s="81"/>
      <c r="N2929" s="82"/>
      <c r="O2929" s="83"/>
      <c r="P2929" s="84"/>
      <c r="Q2929" s="82"/>
      <c r="R2929" s="83"/>
      <c r="S2929" s="69"/>
      <c r="T2929" s="63"/>
      <c r="U2929" s="141"/>
      <c r="V2929" s="74"/>
      <c r="W2929" s="145"/>
      <c r="X2929" s="60"/>
      <c r="Y2929" s="31"/>
      <c r="AA2929" s="33"/>
      <c r="AB2929" s="31"/>
    </row>
    <row r="2930" spans="1:28" s="2" customFormat="1">
      <c r="A2930" s="27"/>
      <c r="B2930" s="31"/>
      <c r="D2930" s="1"/>
      <c r="J2930" s="29"/>
      <c r="K2930" s="39"/>
      <c r="L2930" s="35"/>
      <c r="M2930" s="81"/>
      <c r="N2930" s="82"/>
      <c r="O2930" s="83"/>
      <c r="P2930" s="84"/>
      <c r="Q2930" s="82"/>
      <c r="R2930" s="83"/>
      <c r="S2930" s="69"/>
      <c r="T2930" s="63"/>
      <c r="U2930" s="141"/>
      <c r="V2930" s="74"/>
      <c r="W2930" s="145"/>
      <c r="X2930" s="60"/>
      <c r="Y2930" s="31"/>
      <c r="AA2930" s="33"/>
      <c r="AB2930" s="31"/>
    </row>
    <row r="2931" spans="1:28" s="2" customFormat="1">
      <c r="A2931" s="27"/>
      <c r="B2931" s="31"/>
      <c r="D2931" s="1"/>
      <c r="J2931" s="29"/>
      <c r="K2931" s="39"/>
      <c r="L2931" s="35"/>
      <c r="M2931" s="81"/>
      <c r="N2931" s="82"/>
      <c r="O2931" s="83"/>
      <c r="P2931" s="84"/>
      <c r="Q2931" s="82"/>
      <c r="R2931" s="83"/>
      <c r="S2931" s="69"/>
      <c r="T2931" s="63"/>
      <c r="U2931" s="141"/>
      <c r="V2931" s="74"/>
      <c r="W2931" s="145"/>
      <c r="X2931" s="60"/>
      <c r="Y2931" s="31"/>
      <c r="AA2931" s="33"/>
      <c r="AB2931" s="31"/>
    </row>
    <row r="2932" spans="1:28" s="2" customFormat="1">
      <c r="A2932" s="27"/>
      <c r="B2932" s="31"/>
      <c r="D2932" s="1"/>
      <c r="J2932" s="29"/>
      <c r="K2932" s="39"/>
      <c r="L2932" s="35"/>
      <c r="M2932" s="81"/>
      <c r="N2932" s="82"/>
      <c r="O2932" s="83"/>
      <c r="P2932" s="84"/>
      <c r="Q2932" s="82"/>
      <c r="R2932" s="83"/>
      <c r="S2932" s="69"/>
      <c r="T2932" s="63"/>
      <c r="U2932" s="141"/>
      <c r="V2932" s="74"/>
      <c r="W2932" s="145"/>
      <c r="X2932" s="60"/>
      <c r="Y2932" s="31"/>
      <c r="AA2932" s="33"/>
      <c r="AB2932" s="31"/>
    </row>
    <row r="2933" spans="1:28" s="2" customFormat="1">
      <c r="A2933" s="27"/>
      <c r="B2933" s="31"/>
      <c r="D2933" s="1"/>
      <c r="J2933" s="29"/>
      <c r="K2933" s="39"/>
      <c r="L2933" s="35"/>
      <c r="M2933" s="81"/>
      <c r="N2933" s="82"/>
      <c r="O2933" s="83"/>
      <c r="P2933" s="84"/>
      <c r="Q2933" s="82"/>
      <c r="R2933" s="83"/>
      <c r="S2933" s="69"/>
      <c r="T2933" s="63"/>
      <c r="U2933" s="141"/>
      <c r="V2933" s="74"/>
      <c r="W2933" s="145"/>
      <c r="X2933" s="60"/>
      <c r="Y2933" s="31"/>
      <c r="AA2933" s="33"/>
      <c r="AB2933" s="31"/>
    </row>
    <row r="2934" spans="1:28" s="2" customFormat="1">
      <c r="A2934" s="27"/>
      <c r="B2934" s="31"/>
      <c r="D2934" s="1"/>
      <c r="J2934" s="29"/>
      <c r="K2934" s="39"/>
      <c r="L2934" s="35"/>
      <c r="M2934" s="81"/>
      <c r="N2934" s="82"/>
      <c r="O2934" s="83"/>
      <c r="P2934" s="84"/>
      <c r="Q2934" s="82"/>
      <c r="R2934" s="83"/>
      <c r="S2934" s="69"/>
      <c r="T2934" s="63"/>
      <c r="U2934" s="141"/>
      <c r="V2934" s="74"/>
      <c r="W2934" s="145"/>
      <c r="X2934" s="60"/>
      <c r="Y2934" s="31"/>
      <c r="AA2934" s="33"/>
      <c r="AB2934" s="31"/>
    </row>
    <row r="2935" spans="1:28" s="2" customFormat="1">
      <c r="A2935" s="27"/>
      <c r="B2935" s="31"/>
      <c r="D2935" s="1"/>
      <c r="J2935" s="29"/>
      <c r="K2935" s="39"/>
      <c r="L2935" s="35"/>
      <c r="M2935" s="81"/>
      <c r="N2935" s="82"/>
      <c r="O2935" s="83"/>
      <c r="P2935" s="84"/>
      <c r="Q2935" s="82"/>
      <c r="R2935" s="83"/>
      <c r="S2935" s="69"/>
      <c r="T2935" s="63"/>
      <c r="U2935" s="141"/>
      <c r="V2935" s="74"/>
      <c r="W2935" s="145"/>
      <c r="X2935" s="60"/>
      <c r="Y2935" s="31"/>
      <c r="AA2935" s="33"/>
      <c r="AB2935" s="31"/>
    </row>
    <row r="2936" spans="1:28" s="2" customFormat="1">
      <c r="A2936" s="27"/>
      <c r="B2936" s="31"/>
      <c r="D2936" s="1"/>
      <c r="J2936" s="29"/>
      <c r="K2936" s="39"/>
      <c r="L2936" s="35"/>
      <c r="M2936" s="81"/>
      <c r="N2936" s="82"/>
      <c r="O2936" s="83"/>
      <c r="P2936" s="84"/>
      <c r="Q2936" s="82"/>
      <c r="R2936" s="83"/>
      <c r="S2936" s="69"/>
      <c r="T2936" s="63"/>
      <c r="U2936" s="141"/>
      <c r="V2936" s="74"/>
      <c r="W2936" s="145"/>
      <c r="X2936" s="60"/>
      <c r="Y2936" s="31"/>
      <c r="AA2936" s="33"/>
      <c r="AB2936" s="31"/>
    </row>
    <row r="2937" spans="1:28" s="2" customFormat="1">
      <c r="A2937" s="27"/>
      <c r="B2937" s="31"/>
      <c r="D2937" s="1"/>
      <c r="J2937" s="29"/>
      <c r="K2937" s="39"/>
      <c r="L2937" s="35"/>
      <c r="M2937" s="81"/>
      <c r="N2937" s="82"/>
      <c r="O2937" s="83"/>
      <c r="P2937" s="84"/>
      <c r="Q2937" s="82"/>
      <c r="R2937" s="83"/>
      <c r="S2937" s="69"/>
      <c r="T2937" s="63"/>
      <c r="U2937" s="141"/>
      <c r="V2937" s="74"/>
      <c r="W2937" s="145"/>
      <c r="X2937" s="60"/>
      <c r="Y2937" s="31"/>
      <c r="AA2937" s="33"/>
      <c r="AB2937" s="31"/>
    </row>
    <row r="2938" spans="1:28" s="2" customFormat="1">
      <c r="A2938" s="27"/>
      <c r="B2938" s="31"/>
      <c r="D2938" s="1"/>
      <c r="J2938" s="29"/>
      <c r="K2938" s="39"/>
      <c r="L2938" s="35"/>
      <c r="M2938" s="81"/>
      <c r="N2938" s="82"/>
      <c r="O2938" s="83"/>
      <c r="P2938" s="84"/>
      <c r="Q2938" s="82"/>
      <c r="R2938" s="83"/>
      <c r="S2938" s="69"/>
      <c r="T2938" s="63"/>
      <c r="U2938" s="141"/>
      <c r="V2938" s="74"/>
      <c r="W2938" s="145"/>
      <c r="X2938" s="60"/>
      <c r="Y2938" s="31"/>
      <c r="AA2938" s="33"/>
      <c r="AB2938" s="31"/>
    </row>
    <row r="2939" spans="1:28" s="2" customFormat="1">
      <c r="A2939" s="27"/>
      <c r="B2939" s="31"/>
      <c r="D2939" s="1"/>
      <c r="J2939" s="29"/>
      <c r="K2939" s="39"/>
      <c r="L2939" s="35"/>
      <c r="M2939" s="81"/>
      <c r="N2939" s="82"/>
      <c r="O2939" s="83"/>
      <c r="P2939" s="84"/>
      <c r="Q2939" s="82"/>
      <c r="R2939" s="83"/>
      <c r="S2939" s="69"/>
      <c r="T2939" s="63"/>
      <c r="U2939" s="141"/>
      <c r="V2939" s="74"/>
      <c r="W2939" s="145"/>
      <c r="X2939" s="60"/>
      <c r="Y2939" s="31"/>
      <c r="AA2939" s="33"/>
      <c r="AB2939" s="31"/>
    </row>
    <row r="2940" spans="1:28" s="2" customFormat="1">
      <c r="A2940" s="27"/>
      <c r="B2940" s="31"/>
      <c r="D2940" s="1"/>
      <c r="J2940" s="29"/>
      <c r="K2940" s="39"/>
      <c r="L2940" s="35"/>
      <c r="M2940" s="81"/>
      <c r="N2940" s="82"/>
      <c r="O2940" s="83"/>
      <c r="P2940" s="84"/>
      <c r="Q2940" s="82"/>
      <c r="R2940" s="83"/>
      <c r="S2940" s="69"/>
      <c r="T2940" s="63"/>
      <c r="U2940" s="141"/>
      <c r="V2940" s="74"/>
      <c r="W2940" s="145"/>
      <c r="X2940" s="60"/>
      <c r="Y2940" s="31"/>
      <c r="AA2940" s="33"/>
      <c r="AB2940" s="31"/>
    </row>
    <row r="2941" spans="1:28" s="2" customFormat="1">
      <c r="A2941" s="27"/>
      <c r="B2941" s="31"/>
      <c r="D2941" s="1"/>
      <c r="J2941" s="29"/>
      <c r="K2941" s="39"/>
      <c r="L2941" s="35"/>
      <c r="M2941" s="81"/>
      <c r="N2941" s="82"/>
      <c r="O2941" s="83"/>
      <c r="P2941" s="84"/>
      <c r="Q2941" s="82"/>
      <c r="R2941" s="83"/>
      <c r="S2941" s="69"/>
      <c r="T2941" s="63"/>
      <c r="U2941" s="141"/>
      <c r="V2941" s="74"/>
      <c r="W2941" s="145"/>
      <c r="X2941" s="60"/>
      <c r="Y2941" s="31"/>
      <c r="AA2941" s="33"/>
      <c r="AB2941" s="31"/>
    </row>
    <row r="2942" spans="1:28" s="2" customFormat="1">
      <c r="A2942" s="27"/>
      <c r="B2942" s="31"/>
      <c r="D2942" s="1"/>
      <c r="J2942" s="29"/>
      <c r="K2942" s="39"/>
      <c r="L2942" s="35"/>
      <c r="M2942" s="81"/>
      <c r="N2942" s="82"/>
      <c r="O2942" s="83"/>
      <c r="P2942" s="84"/>
      <c r="Q2942" s="82"/>
      <c r="R2942" s="83"/>
      <c r="S2942" s="69"/>
      <c r="T2942" s="63"/>
      <c r="U2942" s="141"/>
      <c r="V2942" s="74"/>
      <c r="W2942" s="145"/>
      <c r="X2942" s="60"/>
      <c r="Y2942" s="31"/>
      <c r="AA2942" s="33"/>
      <c r="AB2942" s="31"/>
    </row>
    <row r="2943" spans="1:28" s="2" customFormat="1">
      <c r="A2943" s="27"/>
      <c r="B2943" s="31"/>
      <c r="D2943" s="1"/>
      <c r="J2943" s="29"/>
      <c r="K2943" s="39"/>
      <c r="L2943" s="35"/>
      <c r="M2943" s="81"/>
      <c r="N2943" s="82"/>
      <c r="O2943" s="83"/>
      <c r="P2943" s="84"/>
      <c r="Q2943" s="82"/>
      <c r="R2943" s="83"/>
      <c r="S2943" s="69"/>
      <c r="T2943" s="63"/>
      <c r="U2943" s="141"/>
      <c r="V2943" s="74"/>
      <c r="W2943" s="145"/>
      <c r="X2943" s="60"/>
      <c r="Y2943" s="31"/>
      <c r="AA2943" s="33"/>
      <c r="AB2943" s="31"/>
    </row>
    <row r="2944" spans="1:28" s="2" customFormat="1">
      <c r="A2944" s="27"/>
      <c r="B2944" s="31"/>
      <c r="D2944" s="1"/>
      <c r="J2944" s="29"/>
      <c r="K2944" s="39"/>
      <c r="L2944" s="35"/>
      <c r="M2944" s="81"/>
      <c r="N2944" s="82"/>
      <c r="O2944" s="83"/>
      <c r="P2944" s="84"/>
      <c r="Q2944" s="82"/>
      <c r="R2944" s="83"/>
      <c r="S2944" s="69"/>
      <c r="T2944" s="63"/>
      <c r="U2944" s="141"/>
      <c r="V2944" s="74"/>
      <c r="W2944" s="145"/>
      <c r="X2944" s="60"/>
      <c r="Y2944" s="31"/>
      <c r="AA2944" s="33"/>
      <c r="AB2944" s="31"/>
    </row>
    <row r="2945" spans="1:28" s="2" customFormat="1">
      <c r="A2945" s="27"/>
      <c r="B2945" s="31"/>
      <c r="D2945" s="1"/>
      <c r="J2945" s="29"/>
      <c r="K2945" s="39"/>
      <c r="L2945" s="35"/>
      <c r="M2945" s="81"/>
      <c r="N2945" s="82"/>
      <c r="O2945" s="83"/>
      <c r="P2945" s="84"/>
      <c r="Q2945" s="82"/>
      <c r="R2945" s="83"/>
      <c r="S2945" s="69"/>
      <c r="T2945" s="63"/>
      <c r="U2945" s="141"/>
      <c r="V2945" s="74"/>
      <c r="W2945" s="145"/>
      <c r="X2945" s="60"/>
      <c r="Y2945" s="31"/>
      <c r="AA2945" s="33"/>
      <c r="AB2945" s="31"/>
    </row>
    <row r="2946" spans="1:28" s="2" customFormat="1">
      <c r="A2946" s="27"/>
      <c r="B2946" s="31"/>
      <c r="D2946" s="1"/>
      <c r="J2946" s="29"/>
      <c r="K2946" s="39"/>
      <c r="L2946" s="35"/>
      <c r="M2946" s="81"/>
      <c r="N2946" s="82"/>
      <c r="O2946" s="83"/>
      <c r="P2946" s="84"/>
      <c r="Q2946" s="82"/>
      <c r="R2946" s="83"/>
      <c r="S2946" s="69"/>
      <c r="T2946" s="63"/>
      <c r="U2946" s="141"/>
      <c r="V2946" s="74"/>
      <c r="W2946" s="145"/>
      <c r="X2946" s="60"/>
      <c r="Y2946" s="31"/>
      <c r="AA2946" s="33"/>
      <c r="AB2946" s="31"/>
    </row>
    <row r="2947" spans="1:28" s="2" customFormat="1">
      <c r="A2947" s="27"/>
      <c r="B2947" s="31"/>
      <c r="D2947" s="1"/>
      <c r="J2947" s="29"/>
      <c r="K2947" s="39"/>
      <c r="L2947" s="35"/>
      <c r="M2947" s="81"/>
      <c r="N2947" s="82"/>
      <c r="O2947" s="83"/>
      <c r="P2947" s="84"/>
      <c r="Q2947" s="82"/>
      <c r="R2947" s="83"/>
      <c r="S2947" s="69"/>
      <c r="T2947" s="63"/>
      <c r="U2947" s="141"/>
      <c r="V2947" s="74"/>
      <c r="W2947" s="145"/>
      <c r="X2947" s="60"/>
      <c r="Y2947" s="31"/>
      <c r="AA2947" s="33"/>
      <c r="AB2947" s="31"/>
    </row>
    <row r="2948" spans="1:28" s="2" customFormat="1">
      <c r="A2948" s="27"/>
      <c r="B2948" s="31"/>
      <c r="D2948" s="1"/>
      <c r="J2948" s="29"/>
      <c r="K2948" s="39"/>
      <c r="L2948" s="35"/>
      <c r="M2948" s="81"/>
      <c r="N2948" s="82"/>
      <c r="O2948" s="83"/>
      <c r="P2948" s="84"/>
      <c r="Q2948" s="82"/>
      <c r="R2948" s="83"/>
      <c r="S2948" s="69"/>
      <c r="T2948" s="63"/>
      <c r="U2948" s="141"/>
      <c r="V2948" s="74"/>
      <c r="W2948" s="145"/>
      <c r="X2948" s="60"/>
      <c r="Y2948" s="31"/>
      <c r="AA2948" s="33"/>
      <c r="AB2948" s="31"/>
    </row>
    <row r="2949" spans="1:28" s="2" customFormat="1">
      <c r="A2949" s="27"/>
      <c r="B2949" s="31"/>
      <c r="D2949" s="1"/>
      <c r="J2949" s="29"/>
      <c r="K2949" s="39"/>
      <c r="L2949" s="35"/>
      <c r="M2949" s="81"/>
      <c r="N2949" s="82"/>
      <c r="O2949" s="83"/>
      <c r="P2949" s="84"/>
      <c r="Q2949" s="82"/>
      <c r="R2949" s="83"/>
      <c r="S2949" s="69"/>
      <c r="T2949" s="63"/>
      <c r="U2949" s="141"/>
      <c r="V2949" s="74"/>
      <c r="W2949" s="145"/>
      <c r="X2949" s="60"/>
      <c r="Y2949" s="31"/>
      <c r="AA2949" s="33"/>
      <c r="AB2949" s="31"/>
    </row>
    <row r="2950" spans="1:28" s="2" customFormat="1">
      <c r="A2950" s="27"/>
      <c r="B2950" s="31"/>
      <c r="D2950" s="1"/>
      <c r="J2950" s="29"/>
      <c r="K2950" s="39"/>
      <c r="L2950" s="35"/>
      <c r="M2950" s="81"/>
      <c r="N2950" s="82"/>
      <c r="O2950" s="83"/>
      <c r="P2950" s="84"/>
      <c r="Q2950" s="82"/>
      <c r="R2950" s="83"/>
      <c r="S2950" s="69"/>
      <c r="T2950" s="63"/>
      <c r="U2950" s="141"/>
      <c r="V2950" s="74"/>
      <c r="W2950" s="145"/>
      <c r="X2950" s="60"/>
      <c r="Y2950" s="31"/>
      <c r="AA2950" s="33"/>
      <c r="AB2950" s="31"/>
    </row>
    <row r="2951" spans="1:28" s="2" customFormat="1">
      <c r="A2951" s="27"/>
      <c r="B2951" s="31"/>
      <c r="D2951" s="1"/>
      <c r="J2951" s="29"/>
      <c r="K2951" s="39"/>
      <c r="L2951" s="35"/>
      <c r="M2951" s="81"/>
      <c r="N2951" s="82"/>
      <c r="O2951" s="83"/>
      <c r="P2951" s="84"/>
      <c r="Q2951" s="82"/>
      <c r="R2951" s="83"/>
      <c r="S2951" s="69"/>
      <c r="T2951" s="63"/>
      <c r="U2951" s="141"/>
      <c r="V2951" s="74"/>
      <c r="W2951" s="145"/>
      <c r="X2951" s="60"/>
      <c r="Y2951" s="31"/>
      <c r="AA2951" s="33"/>
      <c r="AB2951" s="31"/>
    </row>
    <row r="2952" spans="1:28" s="2" customFormat="1">
      <c r="A2952" s="27"/>
      <c r="B2952" s="31"/>
      <c r="D2952" s="1"/>
      <c r="J2952" s="29"/>
      <c r="K2952" s="39"/>
      <c r="L2952" s="35"/>
      <c r="M2952" s="81"/>
      <c r="N2952" s="82"/>
      <c r="O2952" s="83"/>
      <c r="P2952" s="84"/>
      <c r="Q2952" s="82"/>
      <c r="R2952" s="83"/>
      <c r="S2952" s="69"/>
      <c r="T2952" s="63"/>
      <c r="U2952" s="141"/>
      <c r="V2952" s="74"/>
      <c r="W2952" s="145"/>
      <c r="X2952" s="60"/>
      <c r="Y2952" s="31"/>
      <c r="AA2952" s="33"/>
      <c r="AB2952" s="31"/>
    </row>
    <row r="2953" spans="1:28" s="2" customFormat="1">
      <c r="A2953" s="27"/>
      <c r="B2953" s="31"/>
      <c r="D2953" s="1"/>
      <c r="J2953" s="29"/>
      <c r="K2953" s="39"/>
      <c r="L2953" s="35"/>
      <c r="M2953" s="81"/>
      <c r="N2953" s="82"/>
      <c r="O2953" s="83"/>
      <c r="P2953" s="84"/>
      <c r="Q2953" s="82"/>
      <c r="R2953" s="83"/>
      <c r="S2953" s="69"/>
      <c r="T2953" s="63"/>
      <c r="U2953" s="141"/>
      <c r="V2953" s="74"/>
      <c r="W2953" s="145"/>
      <c r="X2953" s="60"/>
      <c r="Y2953" s="31"/>
      <c r="AA2953" s="33"/>
      <c r="AB2953" s="31"/>
    </row>
    <row r="2954" spans="1:28" s="2" customFormat="1">
      <c r="A2954" s="27"/>
      <c r="B2954" s="31"/>
      <c r="D2954" s="1"/>
      <c r="J2954" s="29"/>
      <c r="K2954" s="39"/>
      <c r="L2954" s="35"/>
      <c r="M2954" s="81"/>
      <c r="N2954" s="82"/>
      <c r="O2954" s="83"/>
      <c r="P2954" s="84"/>
      <c r="Q2954" s="82"/>
      <c r="R2954" s="83"/>
      <c r="S2954" s="69"/>
      <c r="T2954" s="63"/>
      <c r="U2954" s="141"/>
      <c r="V2954" s="74"/>
      <c r="W2954" s="145"/>
      <c r="X2954" s="60"/>
      <c r="Y2954" s="31"/>
      <c r="AA2954" s="33"/>
      <c r="AB2954" s="31"/>
    </row>
    <row r="2955" spans="1:28" s="2" customFormat="1">
      <c r="A2955" s="27"/>
      <c r="B2955" s="31"/>
      <c r="D2955" s="1"/>
      <c r="J2955" s="29"/>
      <c r="K2955" s="39"/>
      <c r="L2955" s="35"/>
      <c r="M2955" s="81"/>
      <c r="N2955" s="82"/>
      <c r="O2955" s="83"/>
      <c r="P2955" s="84"/>
      <c r="Q2955" s="82"/>
      <c r="R2955" s="83"/>
      <c r="S2955" s="69"/>
      <c r="T2955" s="63"/>
      <c r="U2955" s="141"/>
      <c r="V2955" s="74"/>
      <c r="W2955" s="145"/>
      <c r="X2955" s="60"/>
      <c r="Y2955" s="31"/>
      <c r="AA2955" s="33"/>
      <c r="AB2955" s="31"/>
    </row>
    <row r="2956" spans="1:28" s="2" customFormat="1">
      <c r="A2956" s="27"/>
      <c r="B2956" s="31"/>
      <c r="D2956" s="1"/>
      <c r="J2956" s="29"/>
      <c r="K2956" s="39"/>
      <c r="L2956" s="35"/>
      <c r="M2956" s="81"/>
      <c r="N2956" s="82"/>
      <c r="O2956" s="83"/>
      <c r="P2956" s="84"/>
      <c r="Q2956" s="82"/>
      <c r="R2956" s="83"/>
      <c r="S2956" s="69"/>
      <c r="T2956" s="63"/>
      <c r="U2956" s="141"/>
      <c r="V2956" s="74"/>
      <c r="W2956" s="145"/>
      <c r="X2956" s="60"/>
      <c r="Y2956" s="31"/>
      <c r="AA2956" s="33"/>
      <c r="AB2956" s="31"/>
    </row>
    <row r="2957" spans="1:28" s="2" customFormat="1">
      <c r="A2957" s="27"/>
      <c r="B2957" s="31"/>
      <c r="D2957" s="1"/>
      <c r="J2957" s="29"/>
      <c r="K2957" s="39"/>
      <c r="L2957" s="35"/>
      <c r="M2957" s="81"/>
      <c r="N2957" s="82"/>
      <c r="O2957" s="83"/>
      <c r="P2957" s="84"/>
      <c r="Q2957" s="82"/>
      <c r="R2957" s="83"/>
      <c r="S2957" s="69"/>
      <c r="T2957" s="63"/>
      <c r="U2957" s="141"/>
      <c r="V2957" s="74"/>
      <c r="W2957" s="145"/>
      <c r="X2957" s="60"/>
      <c r="Y2957" s="31"/>
      <c r="AA2957" s="33"/>
      <c r="AB2957" s="31"/>
    </row>
    <row r="2958" spans="1:28" s="2" customFormat="1">
      <c r="A2958" s="27"/>
      <c r="B2958" s="31"/>
      <c r="D2958" s="1"/>
      <c r="J2958" s="29"/>
      <c r="K2958" s="39"/>
      <c r="L2958" s="35"/>
      <c r="M2958" s="81"/>
      <c r="N2958" s="82"/>
      <c r="O2958" s="83"/>
      <c r="P2958" s="84"/>
      <c r="Q2958" s="82"/>
      <c r="R2958" s="83"/>
      <c r="S2958" s="69"/>
      <c r="T2958" s="63"/>
      <c r="U2958" s="141"/>
      <c r="V2958" s="74"/>
      <c r="W2958" s="145"/>
      <c r="X2958" s="60"/>
      <c r="Y2958" s="31"/>
      <c r="AA2958" s="33"/>
      <c r="AB2958" s="31"/>
    </row>
    <row r="2959" spans="1:28" s="2" customFormat="1">
      <c r="A2959" s="27"/>
      <c r="B2959" s="31"/>
      <c r="D2959" s="1"/>
      <c r="J2959" s="29"/>
      <c r="K2959" s="39"/>
      <c r="L2959" s="35"/>
      <c r="M2959" s="81"/>
      <c r="N2959" s="82"/>
      <c r="O2959" s="83"/>
      <c r="P2959" s="84"/>
      <c r="Q2959" s="82"/>
      <c r="R2959" s="83"/>
      <c r="S2959" s="69"/>
      <c r="T2959" s="63"/>
      <c r="U2959" s="141"/>
      <c r="V2959" s="74"/>
      <c r="W2959" s="145"/>
      <c r="X2959" s="60"/>
      <c r="Y2959" s="31"/>
      <c r="AA2959" s="33"/>
      <c r="AB2959" s="31"/>
    </row>
    <row r="2960" spans="1:28" s="2" customFormat="1">
      <c r="A2960" s="27"/>
      <c r="B2960" s="31"/>
      <c r="D2960" s="1"/>
      <c r="J2960" s="29"/>
      <c r="K2960" s="39"/>
      <c r="L2960" s="35"/>
      <c r="M2960" s="81"/>
      <c r="N2960" s="82"/>
      <c r="O2960" s="83"/>
      <c r="P2960" s="84"/>
      <c r="Q2960" s="82"/>
      <c r="R2960" s="83"/>
      <c r="S2960" s="69"/>
      <c r="T2960" s="63"/>
      <c r="U2960" s="141"/>
      <c r="V2960" s="74"/>
      <c r="W2960" s="145"/>
      <c r="X2960" s="60"/>
      <c r="Y2960" s="31"/>
      <c r="AA2960" s="33"/>
      <c r="AB2960" s="31"/>
    </row>
    <row r="2961" spans="1:28" s="2" customFormat="1">
      <c r="A2961" s="27"/>
      <c r="B2961" s="31"/>
      <c r="D2961" s="1"/>
      <c r="J2961" s="29"/>
      <c r="K2961" s="39"/>
      <c r="L2961" s="35"/>
      <c r="M2961" s="81"/>
      <c r="N2961" s="82"/>
      <c r="O2961" s="83"/>
      <c r="P2961" s="84"/>
      <c r="Q2961" s="82"/>
      <c r="R2961" s="83"/>
      <c r="S2961" s="69"/>
      <c r="T2961" s="63"/>
      <c r="U2961" s="141"/>
      <c r="V2961" s="74"/>
      <c r="W2961" s="145"/>
      <c r="X2961" s="60"/>
      <c r="Y2961" s="31"/>
      <c r="AA2961" s="33"/>
      <c r="AB2961" s="31"/>
    </row>
    <row r="2962" spans="1:28" s="2" customFormat="1">
      <c r="A2962" s="27"/>
      <c r="B2962" s="31"/>
      <c r="D2962" s="1"/>
      <c r="J2962" s="29"/>
      <c r="K2962" s="39"/>
      <c r="L2962" s="35"/>
      <c r="M2962" s="81"/>
      <c r="N2962" s="82"/>
      <c r="O2962" s="83"/>
      <c r="P2962" s="84"/>
      <c r="Q2962" s="82"/>
      <c r="R2962" s="83"/>
      <c r="S2962" s="69"/>
      <c r="T2962" s="63"/>
      <c r="U2962" s="141"/>
      <c r="V2962" s="74"/>
      <c r="W2962" s="145"/>
      <c r="X2962" s="60"/>
      <c r="Y2962" s="31"/>
      <c r="AA2962" s="33"/>
      <c r="AB2962" s="31"/>
    </row>
    <row r="2963" spans="1:28" s="2" customFormat="1">
      <c r="A2963" s="27"/>
      <c r="B2963" s="31"/>
      <c r="D2963" s="1"/>
      <c r="J2963" s="29"/>
      <c r="K2963" s="39"/>
      <c r="L2963" s="35"/>
      <c r="M2963" s="81"/>
      <c r="N2963" s="82"/>
      <c r="O2963" s="83"/>
      <c r="P2963" s="84"/>
      <c r="Q2963" s="82"/>
      <c r="R2963" s="83"/>
      <c r="S2963" s="69"/>
      <c r="T2963" s="63"/>
      <c r="U2963" s="141"/>
      <c r="V2963" s="74"/>
      <c r="W2963" s="145"/>
      <c r="X2963" s="60"/>
      <c r="Y2963" s="31"/>
      <c r="AA2963" s="33"/>
      <c r="AB2963" s="31"/>
    </row>
    <row r="2964" spans="1:28" s="2" customFormat="1">
      <c r="A2964" s="27"/>
      <c r="B2964" s="31"/>
      <c r="D2964" s="1"/>
      <c r="J2964" s="29"/>
      <c r="K2964" s="39"/>
      <c r="L2964" s="35"/>
      <c r="M2964" s="81"/>
      <c r="N2964" s="82"/>
      <c r="O2964" s="83"/>
      <c r="P2964" s="84"/>
      <c r="Q2964" s="82"/>
      <c r="R2964" s="83"/>
      <c r="S2964" s="69"/>
      <c r="T2964" s="63"/>
      <c r="U2964" s="141"/>
      <c r="V2964" s="74"/>
      <c r="W2964" s="145"/>
      <c r="X2964" s="60"/>
      <c r="Y2964" s="31"/>
      <c r="AA2964" s="33"/>
      <c r="AB2964" s="31"/>
    </row>
    <row r="2965" spans="1:28" s="2" customFormat="1">
      <c r="A2965" s="27"/>
      <c r="B2965" s="31"/>
      <c r="D2965" s="1"/>
      <c r="J2965" s="29"/>
      <c r="K2965" s="39"/>
      <c r="L2965" s="35"/>
      <c r="M2965" s="81"/>
      <c r="N2965" s="82"/>
      <c r="O2965" s="83"/>
      <c r="P2965" s="84"/>
      <c r="Q2965" s="82"/>
      <c r="R2965" s="83"/>
      <c r="S2965" s="69"/>
      <c r="T2965" s="63"/>
      <c r="U2965" s="141"/>
      <c r="V2965" s="74"/>
      <c r="W2965" s="145"/>
      <c r="X2965" s="60"/>
      <c r="Y2965" s="31"/>
      <c r="AA2965" s="33"/>
      <c r="AB2965" s="31"/>
    </row>
    <row r="2966" spans="1:28" s="2" customFormat="1">
      <c r="A2966" s="27"/>
      <c r="B2966" s="31"/>
      <c r="D2966" s="1"/>
      <c r="J2966" s="29"/>
      <c r="K2966" s="39"/>
      <c r="L2966" s="35"/>
      <c r="M2966" s="81"/>
      <c r="N2966" s="82"/>
      <c r="O2966" s="83"/>
      <c r="P2966" s="84"/>
      <c r="Q2966" s="82"/>
      <c r="R2966" s="83"/>
      <c r="S2966" s="69"/>
      <c r="T2966" s="63"/>
      <c r="U2966" s="141"/>
      <c r="V2966" s="74"/>
      <c r="W2966" s="145"/>
      <c r="X2966" s="60"/>
      <c r="Y2966" s="31"/>
      <c r="AA2966" s="33"/>
      <c r="AB2966" s="31"/>
    </row>
    <row r="2967" spans="1:28" s="2" customFormat="1">
      <c r="A2967" s="27"/>
      <c r="B2967" s="31"/>
      <c r="D2967" s="1"/>
      <c r="J2967" s="29"/>
      <c r="K2967" s="39"/>
      <c r="L2967" s="35"/>
      <c r="M2967" s="81"/>
      <c r="N2967" s="82"/>
      <c r="O2967" s="83"/>
      <c r="P2967" s="84"/>
      <c r="Q2967" s="82"/>
      <c r="R2967" s="83"/>
      <c r="S2967" s="69"/>
      <c r="T2967" s="63"/>
      <c r="U2967" s="141"/>
      <c r="V2967" s="74"/>
      <c r="W2967" s="145"/>
      <c r="X2967" s="60"/>
      <c r="Y2967" s="31"/>
      <c r="AA2967" s="33"/>
      <c r="AB2967" s="31"/>
    </row>
    <row r="2968" spans="1:28" s="2" customFormat="1">
      <c r="A2968" s="27"/>
      <c r="B2968" s="31"/>
      <c r="D2968" s="1"/>
      <c r="J2968" s="29"/>
      <c r="K2968" s="39"/>
      <c r="L2968" s="35"/>
      <c r="M2968" s="81"/>
      <c r="N2968" s="82"/>
      <c r="O2968" s="83"/>
      <c r="P2968" s="84"/>
      <c r="Q2968" s="82"/>
      <c r="R2968" s="83"/>
      <c r="S2968" s="69"/>
      <c r="T2968" s="63"/>
      <c r="U2968" s="141"/>
      <c r="V2968" s="74"/>
      <c r="W2968" s="145"/>
      <c r="X2968" s="60"/>
      <c r="Y2968" s="31"/>
      <c r="AA2968" s="33"/>
      <c r="AB2968" s="31"/>
    </row>
    <row r="2969" spans="1:28" s="2" customFormat="1">
      <c r="A2969" s="27"/>
      <c r="B2969" s="31"/>
      <c r="D2969" s="1"/>
      <c r="J2969" s="29"/>
      <c r="K2969" s="39"/>
      <c r="L2969" s="35"/>
      <c r="M2969" s="81"/>
      <c r="N2969" s="82"/>
      <c r="O2969" s="83"/>
      <c r="P2969" s="84"/>
      <c r="Q2969" s="82"/>
      <c r="R2969" s="83"/>
      <c r="S2969" s="69"/>
      <c r="T2969" s="63"/>
      <c r="U2969" s="141"/>
      <c r="V2969" s="74"/>
      <c r="W2969" s="145"/>
      <c r="X2969" s="60"/>
      <c r="Y2969" s="31"/>
      <c r="AA2969" s="33"/>
      <c r="AB2969" s="31"/>
    </row>
    <row r="2970" spans="1:28" s="2" customFormat="1">
      <c r="A2970" s="27"/>
      <c r="B2970" s="31"/>
      <c r="D2970" s="1"/>
      <c r="J2970" s="29"/>
      <c r="K2970" s="39"/>
      <c r="L2970" s="35"/>
      <c r="M2970" s="81"/>
      <c r="N2970" s="82"/>
      <c r="O2970" s="83"/>
      <c r="P2970" s="84"/>
      <c r="Q2970" s="82"/>
      <c r="R2970" s="83"/>
      <c r="S2970" s="69"/>
      <c r="T2970" s="63"/>
      <c r="U2970" s="141"/>
      <c r="V2970" s="74"/>
      <c r="W2970" s="145"/>
      <c r="X2970" s="60"/>
      <c r="Y2970" s="31"/>
      <c r="AA2970" s="33"/>
      <c r="AB2970" s="31"/>
    </row>
    <row r="2971" spans="1:28" s="2" customFormat="1">
      <c r="A2971" s="27"/>
      <c r="B2971" s="31"/>
      <c r="D2971" s="1"/>
      <c r="J2971" s="29"/>
      <c r="K2971" s="39"/>
      <c r="L2971" s="35"/>
      <c r="M2971" s="81"/>
      <c r="N2971" s="82"/>
      <c r="O2971" s="83"/>
      <c r="P2971" s="84"/>
      <c r="Q2971" s="82"/>
      <c r="R2971" s="83"/>
      <c r="S2971" s="69"/>
      <c r="T2971" s="63"/>
      <c r="U2971" s="141"/>
      <c r="V2971" s="74"/>
      <c r="W2971" s="145"/>
      <c r="X2971" s="60"/>
      <c r="Y2971" s="31"/>
      <c r="AA2971" s="33"/>
      <c r="AB2971" s="31"/>
    </row>
    <row r="2972" spans="1:28" s="2" customFormat="1">
      <c r="A2972" s="27"/>
      <c r="B2972" s="31"/>
      <c r="D2972" s="1"/>
      <c r="J2972" s="29"/>
      <c r="K2972" s="39"/>
      <c r="L2972" s="35"/>
      <c r="M2972" s="81"/>
      <c r="N2972" s="82"/>
      <c r="O2972" s="83"/>
      <c r="P2972" s="84"/>
      <c r="Q2972" s="82"/>
      <c r="R2972" s="83"/>
      <c r="S2972" s="69"/>
      <c r="T2972" s="63"/>
      <c r="U2972" s="141"/>
      <c r="V2972" s="74"/>
      <c r="W2972" s="145"/>
      <c r="X2972" s="60"/>
      <c r="Y2972" s="31"/>
      <c r="AA2972" s="33"/>
      <c r="AB2972" s="31"/>
    </row>
    <row r="2973" spans="1:28" s="2" customFormat="1">
      <c r="A2973" s="27"/>
      <c r="B2973" s="31"/>
      <c r="D2973" s="1"/>
      <c r="J2973" s="29"/>
      <c r="K2973" s="39"/>
      <c r="L2973" s="35"/>
      <c r="M2973" s="81"/>
      <c r="N2973" s="82"/>
      <c r="O2973" s="83"/>
      <c r="P2973" s="84"/>
      <c r="Q2973" s="82"/>
      <c r="R2973" s="83"/>
      <c r="S2973" s="69"/>
      <c r="T2973" s="63"/>
      <c r="U2973" s="141"/>
      <c r="V2973" s="74"/>
      <c r="W2973" s="145"/>
      <c r="X2973" s="60"/>
      <c r="Y2973" s="31"/>
      <c r="AA2973" s="33"/>
      <c r="AB2973" s="31"/>
    </row>
    <row r="2974" spans="1:28" s="2" customFormat="1">
      <c r="A2974" s="27"/>
      <c r="B2974" s="31"/>
      <c r="D2974" s="1"/>
      <c r="J2974" s="29"/>
      <c r="K2974" s="39"/>
      <c r="L2974" s="35"/>
      <c r="M2974" s="81"/>
      <c r="N2974" s="82"/>
      <c r="O2974" s="83"/>
      <c r="P2974" s="84"/>
      <c r="Q2974" s="82"/>
      <c r="R2974" s="83"/>
      <c r="S2974" s="69"/>
      <c r="T2974" s="63"/>
      <c r="U2974" s="141"/>
      <c r="V2974" s="74"/>
      <c r="W2974" s="145"/>
      <c r="X2974" s="60"/>
      <c r="Y2974" s="31"/>
      <c r="AA2974" s="33"/>
      <c r="AB2974" s="31"/>
    </row>
    <row r="2975" spans="1:28" s="2" customFormat="1">
      <c r="A2975" s="27"/>
      <c r="B2975" s="31"/>
      <c r="D2975" s="1"/>
      <c r="J2975" s="29"/>
      <c r="K2975" s="39"/>
      <c r="L2975" s="35"/>
      <c r="M2975" s="81"/>
      <c r="N2975" s="82"/>
      <c r="O2975" s="83"/>
      <c r="P2975" s="84"/>
      <c r="Q2975" s="82"/>
      <c r="R2975" s="83"/>
      <c r="S2975" s="69"/>
      <c r="T2975" s="63"/>
      <c r="U2975" s="141"/>
      <c r="V2975" s="74"/>
      <c r="W2975" s="145"/>
      <c r="X2975" s="60"/>
      <c r="Y2975" s="31"/>
      <c r="AA2975" s="33"/>
      <c r="AB2975" s="31"/>
    </row>
    <row r="2976" spans="1:28" s="2" customFormat="1">
      <c r="A2976" s="27"/>
      <c r="B2976" s="31"/>
      <c r="D2976" s="1"/>
      <c r="J2976" s="29"/>
      <c r="K2976" s="39"/>
      <c r="L2976" s="35"/>
      <c r="M2976" s="81"/>
      <c r="N2976" s="82"/>
      <c r="O2976" s="83"/>
      <c r="P2976" s="84"/>
      <c r="Q2976" s="82"/>
      <c r="R2976" s="83"/>
      <c r="S2976" s="69"/>
      <c r="T2976" s="63"/>
      <c r="U2976" s="141"/>
      <c r="V2976" s="74"/>
      <c r="W2976" s="145"/>
      <c r="X2976" s="60"/>
      <c r="Y2976" s="31"/>
      <c r="AA2976" s="33"/>
      <c r="AB2976" s="31"/>
    </row>
    <row r="2977" spans="1:28" s="2" customFormat="1">
      <c r="A2977" s="27"/>
      <c r="B2977" s="31"/>
      <c r="D2977" s="1"/>
      <c r="J2977" s="29"/>
      <c r="K2977" s="39"/>
      <c r="L2977" s="35"/>
      <c r="M2977" s="81"/>
      <c r="N2977" s="82"/>
      <c r="O2977" s="83"/>
      <c r="P2977" s="84"/>
      <c r="Q2977" s="82"/>
      <c r="R2977" s="83"/>
      <c r="S2977" s="69"/>
      <c r="T2977" s="63"/>
      <c r="U2977" s="141"/>
      <c r="V2977" s="74"/>
      <c r="W2977" s="145"/>
      <c r="X2977" s="60"/>
      <c r="Y2977" s="31"/>
      <c r="AA2977" s="33"/>
      <c r="AB2977" s="31"/>
    </row>
    <row r="2978" spans="1:28" s="2" customFormat="1">
      <c r="A2978" s="27"/>
      <c r="B2978" s="31"/>
      <c r="D2978" s="1"/>
      <c r="J2978" s="29"/>
      <c r="K2978" s="39"/>
      <c r="L2978" s="35"/>
      <c r="M2978" s="81"/>
      <c r="N2978" s="82"/>
      <c r="O2978" s="83"/>
      <c r="P2978" s="84"/>
      <c r="Q2978" s="82"/>
      <c r="R2978" s="83"/>
      <c r="S2978" s="69"/>
      <c r="T2978" s="63"/>
      <c r="U2978" s="141"/>
      <c r="V2978" s="74"/>
      <c r="W2978" s="145"/>
      <c r="X2978" s="60"/>
      <c r="Y2978" s="31"/>
      <c r="AA2978" s="33"/>
      <c r="AB2978" s="31"/>
    </row>
    <row r="2979" spans="1:28" s="2" customFormat="1">
      <c r="A2979" s="27"/>
      <c r="B2979" s="31"/>
      <c r="D2979" s="1"/>
      <c r="J2979" s="29"/>
      <c r="K2979" s="39"/>
      <c r="L2979" s="35"/>
      <c r="M2979" s="81"/>
      <c r="N2979" s="82"/>
      <c r="O2979" s="83"/>
      <c r="P2979" s="84"/>
      <c r="Q2979" s="82"/>
      <c r="R2979" s="83"/>
      <c r="S2979" s="69"/>
      <c r="T2979" s="63"/>
      <c r="U2979" s="141"/>
      <c r="V2979" s="74"/>
      <c r="W2979" s="145"/>
      <c r="X2979" s="60"/>
      <c r="Y2979" s="31"/>
      <c r="AA2979" s="33"/>
      <c r="AB2979" s="31"/>
    </row>
    <row r="2980" spans="1:28" s="2" customFormat="1">
      <c r="A2980" s="27"/>
      <c r="B2980" s="31"/>
      <c r="D2980" s="1"/>
      <c r="J2980" s="29"/>
      <c r="K2980" s="39"/>
      <c r="L2980" s="35"/>
      <c r="M2980" s="81"/>
      <c r="N2980" s="82"/>
      <c r="O2980" s="83"/>
      <c r="P2980" s="84"/>
      <c r="Q2980" s="82"/>
      <c r="R2980" s="83"/>
      <c r="S2980" s="69"/>
      <c r="T2980" s="63"/>
      <c r="U2980" s="141"/>
      <c r="V2980" s="74"/>
      <c r="W2980" s="145"/>
      <c r="X2980" s="60"/>
      <c r="Y2980" s="31"/>
      <c r="AA2980" s="33"/>
      <c r="AB2980" s="31"/>
    </row>
    <row r="2981" spans="1:28" s="2" customFormat="1">
      <c r="A2981" s="27"/>
      <c r="B2981" s="31"/>
      <c r="D2981" s="1"/>
      <c r="J2981" s="29"/>
      <c r="K2981" s="39"/>
      <c r="L2981" s="35"/>
      <c r="M2981" s="81"/>
      <c r="N2981" s="82"/>
      <c r="O2981" s="83"/>
      <c r="P2981" s="84"/>
      <c r="Q2981" s="82"/>
      <c r="R2981" s="83"/>
      <c r="S2981" s="69"/>
      <c r="T2981" s="63"/>
      <c r="U2981" s="141"/>
      <c r="V2981" s="74"/>
      <c r="W2981" s="145"/>
      <c r="X2981" s="60"/>
      <c r="Y2981" s="31"/>
      <c r="AA2981" s="33"/>
      <c r="AB2981" s="31"/>
    </row>
    <row r="2982" spans="1:28" s="2" customFormat="1">
      <c r="A2982" s="27"/>
      <c r="B2982" s="31"/>
      <c r="D2982" s="1"/>
      <c r="J2982" s="29"/>
      <c r="K2982" s="39"/>
      <c r="L2982" s="35"/>
      <c r="M2982" s="81"/>
      <c r="N2982" s="82"/>
      <c r="O2982" s="83"/>
      <c r="P2982" s="84"/>
      <c r="Q2982" s="82"/>
      <c r="R2982" s="83"/>
      <c r="S2982" s="69"/>
      <c r="T2982" s="63"/>
      <c r="U2982" s="141"/>
      <c r="V2982" s="74"/>
      <c r="W2982" s="145"/>
      <c r="X2982" s="60"/>
      <c r="Y2982" s="31"/>
      <c r="AA2982" s="33"/>
      <c r="AB2982" s="31"/>
    </row>
    <row r="2983" spans="1:28" s="2" customFormat="1">
      <c r="A2983" s="27"/>
      <c r="B2983" s="31"/>
      <c r="D2983" s="1"/>
      <c r="J2983" s="29"/>
      <c r="K2983" s="39"/>
      <c r="L2983" s="35"/>
      <c r="M2983" s="81"/>
      <c r="N2983" s="82"/>
      <c r="O2983" s="83"/>
      <c r="P2983" s="84"/>
      <c r="Q2983" s="82"/>
      <c r="R2983" s="83"/>
      <c r="S2983" s="69"/>
      <c r="T2983" s="63"/>
      <c r="U2983" s="141"/>
      <c r="V2983" s="74"/>
      <c r="W2983" s="145"/>
      <c r="X2983" s="60"/>
      <c r="Y2983" s="31"/>
      <c r="AA2983" s="33"/>
      <c r="AB2983" s="31"/>
    </row>
    <row r="2984" spans="1:28" s="2" customFormat="1">
      <c r="A2984" s="27"/>
      <c r="B2984" s="31"/>
      <c r="D2984" s="1"/>
      <c r="J2984" s="29"/>
      <c r="K2984" s="39"/>
      <c r="L2984" s="35"/>
      <c r="M2984" s="81"/>
      <c r="N2984" s="82"/>
      <c r="O2984" s="83"/>
      <c r="P2984" s="84"/>
      <c r="Q2984" s="82"/>
      <c r="R2984" s="83"/>
      <c r="S2984" s="69"/>
      <c r="T2984" s="63"/>
      <c r="U2984" s="141"/>
      <c r="V2984" s="74"/>
      <c r="W2984" s="145"/>
      <c r="X2984" s="60"/>
      <c r="Y2984" s="31"/>
      <c r="AA2984" s="33"/>
      <c r="AB2984" s="31"/>
    </row>
    <row r="2985" spans="1:28" s="2" customFormat="1">
      <c r="A2985" s="27"/>
      <c r="B2985" s="31"/>
      <c r="D2985" s="1"/>
      <c r="J2985" s="29"/>
      <c r="K2985" s="39"/>
      <c r="L2985" s="35"/>
      <c r="M2985" s="81"/>
      <c r="N2985" s="82"/>
      <c r="O2985" s="83"/>
      <c r="P2985" s="84"/>
      <c r="Q2985" s="82"/>
      <c r="R2985" s="83"/>
      <c r="S2985" s="69"/>
      <c r="T2985" s="63"/>
      <c r="U2985" s="141"/>
      <c r="V2985" s="74"/>
      <c r="W2985" s="145"/>
      <c r="X2985" s="60"/>
      <c r="Y2985" s="31"/>
      <c r="AA2985" s="33"/>
      <c r="AB2985" s="31"/>
    </row>
    <row r="2986" spans="1:28" s="2" customFormat="1">
      <c r="A2986" s="27"/>
      <c r="B2986" s="31"/>
      <c r="D2986" s="1"/>
      <c r="J2986" s="29"/>
      <c r="K2986" s="39"/>
      <c r="L2986" s="35"/>
      <c r="M2986" s="81"/>
      <c r="N2986" s="82"/>
      <c r="O2986" s="83"/>
      <c r="P2986" s="84"/>
      <c r="Q2986" s="82"/>
      <c r="R2986" s="83"/>
      <c r="S2986" s="69"/>
      <c r="T2986" s="63"/>
      <c r="U2986" s="141"/>
      <c r="V2986" s="74"/>
      <c r="W2986" s="145"/>
      <c r="X2986" s="60"/>
      <c r="Y2986" s="31"/>
      <c r="AA2986" s="33"/>
      <c r="AB2986" s="31"/>
    </row>
    <row r="2987" spans="1:28" s="2" customFormat="1">
      <c r="A2987" s="27"/>
      <c r="B2987" s="31"/>
      <c r="D2987" s="1"/>
      <c r="J2987" s="29"/>
      <c r="K2987" s="39"/>
      <c r="L2987" s="35"/>
      <c r="M2987" s="81"/>
      <c r="N2987" s="82"/>
      <c r="O2987" s="83"/>
      <c r="P2987" s="84"/>
      <c r="Q2987" s="82"/>
      <c r="R2987" s="83"/>
      <c r="S2987" s="69"/>
      <c r="T2987" s="63"/>
      <c r="U2987" s="141"/>
      <c r="V2987" s="74"/>
      <c r="W2987" s="145"/>
      <c r="X2987" s="60"/>
      <c r="Y2987" s="31"/>
      <c r="AA2987" s="33"/>
      <c r="AB2987" s="31"/>
    </row>
    <row r="2988" spans="1:28" s="2" customFormat="1">
      <c r="A2988" s="27"/>
      <c r="B2988" s="31"/>
      <c r="D2988" s="1"/>
      <c r="J2988" s="29"/>
      <c r="K2988" s="39"/>
      <c r="L2988" s="35"/>
      <c r="M2988" s="81"/>
      <c r="N2988" s="82"/>
      <c r="O2988" s="83"/>
      <c r="P2988" s="84"/>
      <c r="Q2988" s="82"/>
      <c r="R2988" s="83"/>
      <c r="S2988" s="69"/>
      <c r="T2988" s="63"/>
      <c r="U2988" s="141"/>
      <c r="V2988" s="74"/>
      <c r="W2988" s="145"/>
      <c r="X2988" s="60"/>
      <c r="Y2988" s="31"/>
      <c r="AA2988" s="33"/>
      <c r="AB2988" s="31"/>
    </row>
    <row r="2989" spans="1:28" s="2" customFormat="1">
      <c r="A2989" s="27"/>
      <c r="B2989" s="31"/>
      <c r="D2989" s="1"/>
      <c r="J2989" s="29"/>
      <c r="K2989" s="39"/>
      <c r="L2989" s="35"/>
      <c r="M2989" s="81"/>
      <c r="N2989" s="82"/>
      <c r="O2989" s="83"/>
      <c r="P2989" s="84"/>
      <c r="Q2989" s="82"/>
      <c r="R2989" s="83"/>
      <c r="S2989" s="69"/>
      <c r="T2989" s="63"/>
      <c r="U2989" s="141"/>
      <c r="V2989" s="74"/>
      <c r="W2989" s="145"/>
      <c r="X2989" s="60"/>
      <c r="Y2989" s="31"/>
      <c r="AA2989" s="33"/>
      <c r="AB2989" s="31"/>
    </row>
    <row r="2990" spans="1:28" s="2" customFormat="1">
      <c r="A2990" s="27"/>
      <c r="B2990" s="31"/>
      <c r="D2990" s="1"/>
      <c r="J2990" s="29"/>
      <c r="K2990" s="39"/>
      <c r="L2990" s="35"/>
      <c r="M2990" s="81"/>
      <c r="N2990" s="82"/>
      <c r="O2990" s="83"/>
      <c r="P2990" s="84"/>
      <c r="Q2990" s="82"/>
      <c r="R2990" s="83"/>
      <c r="S2990" s="69"/>
      <c r="T2990" s="63"/>
      <c r="U2990" s="141"/>
      <c r="V2990" s="74"/>
      <c r="W2990" s="145"/>
      <c r="X2990" s="60"/>
      <c r="Y2990" s="31"/>
      <c r="AA2990" s="33"/>
      <c r="AB2990" s="31"/>
    </row>
    <row r="2991" spans="1:28" s="2" customFormat="1">
      <c r="A2991" s="27"/>
      <c r="B2991" s="31"/>
      <c r="D2991" s="1"/>
      <c r="J2991" s="29"/>
      <c r="K2991" s="39"/>
      <c r="L2991" s="35"/>
      <c r="M2991" s="81"/>
      <c r="N2991" s="82"/>
      <c r="O2991" s="83"/>
      <c r="P2991" s="84"/>
      <c r="Q2991" s="82"/>
      <c r="R2991" s="83"/>
      <c r="S2991" s="69"/>
      <c r="T2991" s="63"/>
      <c r="U2991" s="141"/>
      <c r="V2991" s="74"/>
      <c r="W2991" s="145"/>
      <c r="X2991" s="60"/>
      <c r="Y2991" s="31"/>
      <c r="AA2991" s="33"/>
      <c r="AB2991" s="31"/>
    </row>
    <row r="2992" spans="1:28" s="2" customFormat="1">
      <c r="A2992" s="27"/>
      <c r="B2992" s="31"/>
      <c r="D2992" s="1"/>
      <c r="J2992" s="29"/>
      <c r="K2992" s="39"/>
      <c r="L2992" s="35"/>
      <c r="M2992" s="81"/>
      <c r="N2992" s="82"/>
      <c r="O2992" s="83"/>
      <c r="P2992" s="84"/>
      <c r="Q2992" s="82"/>
      <c r="R2992" s="83"/>
      <c r="S2992" s="69"/>
      <c r="T2992" s="63"/>
      <c r="U2992" s="141"/>
      <c r="V2992" s="74"/>
      <c r="W2992" s="145"/>
      <c r="X2992" s="60"/>
      <c r="Y2992" s="31"/>
      <c r="AA2992" s="33"/>
      <c r="AB2992" s="31"/>
    </row>
    <row r="2993" spans="1:28" s="2" customFormat="1">
      <c r="A2993" s="27"/>
      <c r="B2993" s="31"/>
      <c r="D2993" s="1"/>
      <c r="J2993" s="29"/>
      <c r="K2993" s="39"/>
      <c r="L2993" s="35"/>
      <c r="M2993" s="81"/>
      <c r="N2993" s="82"/>
      <c r="O2993" s="83"/>
      <c r="P2993" s="84"/>
      <c r="Q2993" s="82"/>
      <c r="R2993" s="83"/>
      <c r="S2993" s="69"/>
      <c r="T2993" s="63"/>
      <c r="U2993" s="141"/>
      <c r="V2993" s="74"/>
      <c r="W2993" s="145"/>
      <c r="X2993" s="60"/>
      <c r="Y2993" s="31"/>
      <c r="AA2993" s="33"/>
      <c r="AB2993" s="31"/>
    </row>
    <row r="2994" spans="1:28" s="2" customFormat="1">
      <c r="A2994" s="27"/>
      <c r="B2994" s="31"/>
      <c r="D2994" s="1"/>
      <c r="J2994" s="29"/>
      <c r="K2994" s="39"/>
      <c r="L2994" s="35"/>
      <c r="M2994" s="81"/>
      <c r="N2994" s="82"/>
      <c r="O2994" s="83"/>
      <c r="P2994" s="84"/>
      <c r="Q2994" s="82"/>
      <c r="R2994" s="83"/>
      <c r="S2994" s="69"/>
      <c r="T2994" s="63"/>
      <c r="U2994" s="141"/>
      <c r="V2994" s="74"/>
      <c r="W2994" s="145"/>
      <c r="X2994" s="60"/>
      <c r="Y2994" s="31"/>
      <c r="AA2994" s="33"/>
      <c r="AB2994" s="31"/>
    </row>
    <row r="2995" spans="1:28" s="2" customFormat="1">
      <c r="A2995" s="27"/>
      <c r="B2995" s="31"/>
      <c r="D2995" s="1"/>
      <c r="J2995" s="29"/>
      <c r="K2995" s="39"/>
      <c r="L2995" s="35"/>
      <c r="M2995" s="81"/>
      <c r="N2995" s="82"/>
      <c r="O2995" s="83"/>
      <c r="P2995" s="84"/>
      <c r="Q2995" s="82"/>
      <c r="R2995" s="83"/>
      <c r="S2995" s="69"/>
      <c r="T2995" s="63"/>
      <c r="U2995" s="141"/>
      <c r="V2995" s="74"/>
      <c r="W2995" s="145"/>
      <c r="X2995" s="60"/>
      <c r="Y2995" s="31"/>
      <c r="AA2995" s="33"/>
      <c r="AB2995" s="31"/>
    </row>
    <row r="2996" spans="1:28" s="2" customFormat="1">
      <c r="A2996" s="27"/>
      <c r="B2996" s="31"/>
      <c r="D2996" s="1"/>
      <c r="J2996" s="29"/>
      <c r="K2996" s="39"/>
      <c r="L2996" s="35"/>
      <c r="M2996" s="81"/>
      <c r="N2996" s="82"/>
      <c r="O2996" s="83"/>
      <c r="P2996" s="84"/>
      <c r="Q2996" s="82"/>
      <c r="R2996" s="83"/>
      <c r="S2996" s="69"/>
      <c r="T2996" s="63"/>
      <c r="U2996" s="141"/>
      <c r="V2996" s="74"/>
      <c r="W2996" s="145"/>
      <c r="X2996" s="60"/>
      <c r="Y2996" s="31"/>
      <c r="AA2996" s="33"/>
      <c r="AB2996" s="31"/>
    </row>
    <row r="2997" spans="1:28" s="2" customFormat="1">
      <c r="A2997" s="27"/>
      <c r="B2997" s="31"/>
      <c r="D2997" s="1"/>
      <c r="J2997" s="29"/>
      <c r="K2997" s="39"/>
      <c r="L2997" s="35"/>
      <c r="M2997" s="81"/>
      <c r="N2997" s="82"/>
      <c r="O2997" s="83"/>
      <c r="P2997" s="84"/>
      <c r="Q2997" s="82"/>
      <c r="R2997" s="83"/>
      <c r="S2997" s="69"/>
      <c r="T2997" s="63"/>
      <c r="U2997" s="141"/>
      <c r="V2997" s="74"/>
      <c r="W2997" s="145"/>
      <c r="X2997" s="60"/>
      <c r="Y2997" s="31"/>
      <c r="AA2997" s="33"/>
      <c r="AB2997" s="31"/>
    </row>
    <row r="2998" spans="1:28" s="2" customFormat="1">
      <c r="A2998" s="27"/>
      <c r="B2998" s="31"/>
      <c r="D2998" s="1"/>
      <c r="J2998" s="29"/>
      <c r="K2998" s="39"/>
      <c r="L2998" s="35"/>
      <c r="M2998" s="81"/>
      <c r="N2998" s="82"/>
      <c r="O2998" s="83"/>
      <c r="P2998" s="84"/>
      <c r="Q2998" s="82"/>
      <c r="R2998" s="83"/>
      <c r="S2998" s="69"/>
      <c r="T2998" s="63"/>
      <c r="U2998" s="141"/>
      <c r="V2998" s="74"/>
      <c r="W2998" s="145"/>
      <c r="X2998" s="60"/>
      <c r="Y2998" s="31"/>
      <c r="AA2998" s="33"/>
      <c r="AB2998" s="31"/>
    </row>
    <row r="2999" spans="1:28" s="2" customFormat="1">
      <c r="A2999" s="27"/>
      <c r="B2999" s="31"/>
      <c r="D2999" s="1"/>
      <c r="J2999" s="29"/>
      <c r="K2999" s="39"/>
      <c r="L2999" s="35"/>
      <c r="M2999" s="81"/>
      <c r="N2999" s="82"/>
      <c r="O2999" s="83"/>
      <c r="P2999" s="84"/>
      <c r="Q2999" s="82"/>
      <c r="R2999" s="83"/>
      <c r="S2999" s="69"/>
      <c r="T2999" s="63"/>
      <c r="U2999" s="141"/>
      <c r="V2999" s="74"/>
      <c r="W2999" s="145"/>
      <c r="X2999" s="60"/>
      <c r="Y2999" s="31"/>
      <c r="AA2999" s="33"/>
      <c r="AB2999" s="31"/>
    </row>
    <row r="3000" spans="1:28" s="2" customFormat="1">
      <c r="A3000" s="27"/>
      <c r="B3000" s="31"/>
      <c r="D3000" s="1"/>
      <c r="J3000" s="29"/>
      <c r="K3000" s="39"/>
      <c r="L3000" s="35"/>
      <c r="M3000" s="81"/>
      <c r="N3000" s="82"/>
      <c r="O3000" s="83"/>
      <c r="P3000" s="84"/>
      <c r="Q3000" s="82"/>
      <c r="R3000" s="83"/>
      <c r="S3000" s="69"/>
      <c r="T3000" s="63"/>
      <c r="U3000" s="141"/>
      <c r="V3000" s="74"/>
      <c r="W3000" s="145"/>
      <c r="X3000" s="60"/>
      <c r="Y3000" s="31"/>
      <c r="AA3000" s="33"/>
      <c r="AB3000" s="31"/>
    </row>
    <row r="3001" spans="1:28" s="2" customFormat="1">
      <c r="A3001" s="27"/>
      <c r="B3001" s="31"/>
      <c r="D3001" s="1"/>
      <c r="J3001" s="29"/>
      <c r="K3001" s="39"/>
      <c r="L3001" s="35"/>
      <c r="M3001" s="81"/>
      <c r="N3001" s="82"/>
      <c r="O3001" s="83"/>
      <c r="P3001" s="84"/>
      <c r="Q3001" s="82"/>
      <c r="R3001" s="83"/>
      <c r="S3001" s="69"/>
      <c r="T3001" s="63"/>
      <c r="U3001" s="141"/>
      <c r="V3001" s="74"/>
      <c r="W3001" s="145"/>
      <c r="X3001" s="60"/>
      <c r="Y3001" s="31"/>
      <c r="AA3001" s="33"/>
      <c r="AB3001" s="31"/>
    </row>
    <row r="3002" spans="1:28" s="2" customFormat="1">
      <c r="A3002" s="27"/>
      <c r="B3002" s="31"/>
      <c r="D3002" s="1"/>
      <c r="J3002" s="29"/>
      <c r="K3002" s="39"/>
      <c r="L3002" s="35"/>
      <c r="M3002" s="81"/>
      <c r="N3002" s="82"/>
      <c r="O3002" s="83"/>
      <c r="P3002" s="84"/>
      <c r="Q3002" s="82"/>
      <c r="R3002" s="83"/>
      <c r="S3002" s="69"/>
      <c r="T3002" s="63"/>
      <c r="U3002" s="141"/>
      <c r="V3002" s="74"/>
      <c r="W3002" s="145"/>
      <c r="X3002" s="60"/>
      <c r="Y3002" s="31"/>
      <c r="AA3002" s="33"/>
      <c r="AB3002" s="31"/>
    </row>
    <row r="3003" spans="1:28" s="2" customFormat="1">
      <c r="A3003" s="27"/>
      <c r="B3003" s="31"/>
      <c r="D3003" s="1"/>
      <c r="J3003" s="29"/>
      <c r="K3003" s="39"/>
      <c r="L3003" s="35"/>
      <c r="M3003" s="81"/>
      <c r="N3003" s="82"/>
      <c r="O3003" s="83"/>
      <c r="P3003" s="84"/>
      <c r="Q3003" s="82"/>
      <c r="R3003" s="83"/>
      <c r="S3003" s="69"/>
      <c r="T3003" s="63"/>
      <c r="U3003" s="141"/>
      <c r="V3003" s="74"/>
      <c r="W3003" s="145"/>
      <c r="X3003" s="60"/>
      <c r="Y3003" s="31"/>
      <c r="AA3003" s="33"/>
      <c r="AB3003" s="31"/>
    </row>
    <row r="3004" spans="1:28" s="2" customFormat="1">
      <c r="A3004" s="27"/>
      <c r="B3004" s="31"/>
      <c r="D3004" s="1"/>
      <c r="J3004" s="29"/>
      <c r="K3004" s="39"/>
      <c r="L3004" s="35"/>
      <c r="M3004" s="81"/>
      <c r="N3004" s="82"/>
      <c r="O3004" s="83"/>
      <c r="P3004" s="84"/>
      <c r="Q3004" s="82"/>
      <c r="R3004" s="83"/>
      <c r="S3004" s="69"/>
      <c r="T3004" s="63"/>
      <c r="U3004" s="141"/>
      <c r="V3004" s="74"/>
      <c r="W3004" s="145"/>
      <c r="X3004" s="60"/>
      <c r="Y3004" s="31"/>
      <c r="AA3004" s="33"/>
      <c r="AB3004" s="31"/>
    </row>
    <row r="3005" spans="1:28" s="2" customFormat="1">
      <c r="A3005" s="27"/>
      <c r="B3005" s="31"/>
      <c r="D3005" s="1"/>
      <c r="J3005" s="29"/>
      <c r="K3005" s="39"/>
      <c r="L3005" s="35"/>
      <c r="M3005" s="81"/>
      <c r="N3005" s="82"/>
      <c r="O3005" s="83"/>
      <c r="P3005" s="84"/>
      <c r="Q3005" s="82"/>
      <c r="R3005" s="83"/>
      <c r="S3005" s="69"/>
      <c r="T3005" s="63"/>
      <c r="U3005" s="141"/>
      <c r="V3005" s="74"/>
      <c r="W3005" s="145"/>
      <c r="X3005" s="60"/>
      <c r="Y3005" s="31"/>
      <c r="AA3005" s="33"/>
      <c r="AB3005" s="31"/>
    </row>
    <row r="3006" spans="1:28" s="2" customFormat="1">
      <c r="A3006" s="27"/>
      <c r="B3006" s="31"/>
      <c r="D3006" s="1"/>
      <c r="J3006" s="29"/>
      <c r="K3006" s="39"/>
      <c r="L3006" s="35"/>
      <c r="M3006" s="81"/>
      <c r="N3006" s="82"/>
      <c r="O3006" s="83"/>
      <c r="P3006" s="84"/>
      <c r="Q3006" s="82"/>
      <c r="R3006" s="83"/>
      <c r="S3006" s="69"/>
      <c r="T3006" s="63"/>
      <c r="U3006" s="141"/>
      <c r="V3006" s="74"/>
      <c r="W3006" s="145"/>
      <c r="X3006" s="60"/>
      <c r="Y3006" s="31"/>
      <c r="AA3006" s="33"/>
      <c r="AB3006" s="31"/>
    </row>
    <row r="3007" spans="1:28" s="2" customFormat="1">
      <c r="A3007" s="27"/>
      <c r="B3007" s="31"/>
      <c r="D3007" s="1"/>
      <c r="J3007" s="29"/>
      <c r="K3007" s="39"/>
      <c r="L3007" s="35"/>
      <c r="M3007" s="81"/>
      <c r="N3007" s="82"/>
      <c r="O3007" s="83"/>
      <c r="P3007" s="84"/>
      <c r="Q3007" s="82"/>
      <c r="R3007" s="83"/>
      <c r="S3007" s="69"/>
      <c r="T3007" s="63"/>
      <c r="U3007" s="141"/>
      <c r="V3007" s="74"/>
      <c r="W3007" s="145"/>
      <c r="X3007" s="60"/>
      <c r="Y3007" s="31"/>
      <c r="AA3007" s="33"/>
      <c r="AB3007" s="31"/>
    </row>
    <row r="3008" spans="1:28" s="2" customFormat="1">
      <c r="A3008" s="27"/>
      <c r="B3008" s="31"/>
      <c r="D3008" s="1"/>
      <c r="J3008" s="29"/>
      <c r="K3008" s="39"/>
      <c r="L3008" s="35"/>
      <c r="M3008" s="81"/>
      <c r="N3008" s="82"/>
      <c r="O3008" s="83"/>
      <c r="P3008" s="84"/>
      <c r="Q3008" s="82"/>
      <c r="R3008" s="83"/>
      <c r="S3008" s="69"/>
      <c r="T3008" s="63"/>
      <c r="U3008" s="141"/>
      <c r="V3008" s="74"/>
      <c r="W3008" s="145"/>
      <c r="X3008" s="60"/>
      <c r="Y3008" s="31"/>
      <c r="AA3008" s="33"/>
      <c r="AB3008" s="31"/>
    </row>
    <row r="3009" spans="1:28" s="2" customFormat="1">
      <c r="A3009" s="27"/>
      <c r="B3009" s="31"/>
      <c r="D3009" s="1"/>
      <c r="J3009" s="29"/>
      <c r="K3009" s="39"/>
      <c r="L3009" s="35"/>
      <c r="M3009" s="81"/>
      <c r="N3009" s="82"/>
      <c r="O3009" s="83"/>
      <c r="P3009" s="84"/>
      <c r="Q3009" s="82"/>
      <c r="R3009" s="83"/>
      <c r="S3009" s="69"/>
      <c r="T3009" s="63"/>
      <c r="U3009" s="141"/>
      <c r="V3009" s="74"/>
      <c r="W3009" s="145"/>
      <c r="X3009" s="60"/>
      <c r="Y3009" s="31"/>
      <c r="AA3009" s="33"/>
      <c r="AB3009" s="31"/>
    </row>
    <row r="3010" spans="1:28" s="2" customFormat="1">
      <c r="A3010" s="27"/>
      <c r="B3010" s="31"/>
      <c r="D3010" s="1"/>
      <c r="J3010" s="29"/>
      <c r="K3010" s="39"/>
      <c r="L3010" s="35"/>
      <c r="M3010" s="81"/>
      <c r="N3010" s="82"/>
      <c r="O3010" s="83"/>
      <c r="P3010" s="84"/>
      <c r="Q3010" s="82"/>
      <c r="R3010" s="83"/>
      <c r="S3010" s="69"/>
      <c r="T3010" s="63"/>
      <c r="U3010" s="141"/>
      <c r="V3010" s="74"/>
      <c r="W3010" s="145"/>
      <c r="X3010" s="60"/>
      <c r="Y3010" s="31"/>
      <c r="AA3010" s="33"/>
      <c r="AB3010" s="31"/>
    </row>
    <row r="3011" spans="1:28" s="2" customFormat="1">
      <c r="A3011" s="27"/>
      <c r="B3011" s="31"/>
      <c r="D3011" s="1"/>
      <c r="J3011" s="29"/>
      <c r="K3011" s="39"/>
      <c r="L3011" s="35"/>
      <c r="M3011" s="81"/>
      <c r="N3011" s="82"/>
      <c r="O3011" s="83"/>
      <c r="P3011" s="84"/>
      <c r="Q3011" s="82"/>
      <c r="R3011" s="83"/>
      <c r="S3011" s="69"/>
      <c r="T3011" s="63"/>
      <c r="U3011" s="141"/>
      <c r="V3011" s="74"/>
      <c r="W3011" s="145"/>
      <c r="X3011" s="60"/>
      <c r="Y3011" s="31"/>
      <c r="AA3011" s="33"/>
      <c r="AB3011" s="31"/>
    </row>
    <row r="3012" spans="1:28" s="2" customFormat="1">
      <c r="A3012" s="27"/>
      <c r="B3012" s="31"/>
      <c r="D3012" s="1"/>
      <c r="J3012" s="29"/>
      <c r="K3012" s="39"/>
      <c r="L3012" s="35"/>
      <c r="M3012" s="81"/>
      <c r="N3012" s="82"/>
      <c r="O3012" s="83"/>
      <c r="P3012" s="84"/>
      <c r="Q3012" s="82"/>
      <c r="R3012" s="83"/>
      <c r="S3012" s="69"/>
      <c r="T3012" s="63"/>
      <c r="U3012" s="141"/>
      <c r="V3012" s="74"/>
      <c r="W3012" s="145"/>
      <c r="X3012" s="60"/>
      <c r="Y3012" s="31"/>
      <c r="AA3012" s="33"/>
      <c r="AB3012" s="31"/>
    </row>
    <row r="3013" spans="1:28" s="2" customFormat="1">
      <c r="A3013" s="27"/>
      <c r="B3013" s="31"/>
      <c r="D3013" s="1"/>
      <c r="J3013" s="29"/>
      <c r="K3013" s="39"/>
      <c r="L3013" s="35"/>
      <c r="M3013" s="81"/>
      <c r="N3013" s="82"/>
      <c r="O3013" s="83"/>
      <c r="P3013" s="84"/>
      <c r="Q3013" s="82"/>
      <c r="R3013" s="83"/>
      <c r="S3013" s="69"/>
      <c r="T3013" s="63"/>
      <c r="U3013" s="141"/>
      <c r="V3013" s="74"/>
      <c r="W3013" s="145"/>
      <c r="X3013" s="60"/>
      <c r="Y3013" s="31"/>
      <c r="AA3013" s="33"/>
      <c r="AB3013" s="31"/>
    </row>
    <row r="3014" spans="1:28" s="2" customFormat="1">
      <c r="A3014" s="27"/>
      <c r="B3014" s="31"/>
      <c r="D3014" s="1"/>
      <c r="J3014" s="29"/>
      <c r="K3014" s="39"/>
      <c r="L3014" s="35"/>
      <c r="M3014" s="81"/>
      <c r="N3014" s="82"/>
      <c r="O3014" s="83"/>
      <c r="P3014" s="84"/>
      <c r="Q3014" s="82"/>
      <c r="R3014" s="83"/>
      <c r="S3014" s="69"/>
      <c r="T3014" s="63"/>
      <c r="U3014" s="141"/>
      <c r="V3014" s="74"/>
      <c r="W3014" s="145"/>
      <c r="X3014" s="60"/>
      <c r="Y3014" s="31"/>
      <c r="AA3014" s="33"/>
      <c r="AB3014" s="31"/>
    </row>
    <row r="3015" spans="1:28" s="2" customFormat="1">
      <c r="A3015" s="27"/>
      <c r="B3015" s="31"/>
      <c r="D3015" s="1"/>
      <c r="J3015" s="29"/>
      <c r="K3015" s="39"/>
      <c r="L3015" s="35"/>
      <c r="M3015" s="81"/>
      <c r="N3015" s="82"/>
      <c r="O3015" s="83"/>
      <c r="P3015" s="84"/>
      <c r="Q3015" s="82"/>
      <c r="R3015" s="83"/>
      <c r="S3015" s="69"/>
      <c r="T3015" s="63"/>
      <c r="U3015" s="141"/>
      <c r="V3015" s="74"/>
      <c r="W3015" s="145"/>
      <c r="X3015" s="60"/>
      <c r="Y3015" s="31"/>
      <c r="AA3015" s="33"/>
      <c r="AB3015" s="31"/>
    </row>
    <row r="3016" spans="1:28" s="2" customFormat="1">
      <c r="A3016" s="27"/>
      <c r="B3016" s="31"/>
      <c r="D3016" s="1"/>
      <c r="J3016" s="29"/>
      <c r="K3016" s="39"/>
      <c r="L3016" s="35"/>
      <c r="M3016" s="81"/>
      <c r="N3016" s="82"/>
      <c r="O3016" s="83"/>
      <c r="P3016" s="84"/>
      <c r="Q3016" s="82"/>
      <c r="R3016" s="83"/>
      <c r="S3016" s="69"/>
      <c r="T3016" s="63"/>
      <c r="U3016" s="141"/>
      <c r="V3016" s="74"/>
      <c r="W3016" s="145"/>
      <c r="X3016" s="60"/>
      <c r="Y3016" s="31"/>
      <c r="AA3016" s="33"/>
      <c r="AB3016" s="31"/>
    </row>
    <row r="3017" spans="1:28" s="2" customFormat="1">
      <c r="A3017" s="27"/>
      <c r="B3017" s="31"/>
      <c r="D3017" s="1"/>
      <c r="J3017" s="29"/>
      <c r="K3017" s="39"/>
      <c r="L3017" s="35"/>
      <c r="M3017" s="81"/>
      <c r="N3017" s="82"/>
      <c r="O3017" s="83"/>
      <c r="P3017" s="84"/>
      <c r="Q3017" s="82"/>
      <c r="R3017" s="83"/>
      <c r="S3017" s="69"/>
      <c r="T3017" s="63"/>
      <c r="U3017" s="141"/>
      <c r="V3017" s="74"/>
      <c r="W3017" s="145"/>
      <c r="X3017" s="60"/>
      <c r="Y3017" s="31"/>
      <c r="AA3017" s="33"/>
      <c r="AB3017" s="31"/>
    </row>
    <row r="3018" spans="1:28" s="2" customFormat="1">
      <c r="A3018" s="27"/>
      <c r="B3018" s="31"/>
      <c r="D3018" s="1"/>
      <c r="J3018" s="29"/>
      <c r="K3018" s="39"/>
      <c r="L3018" s="35"/>
      <c r="M3018" s="81"/>
      <c r="N3018" s="82"/>
      <c r="O3018" s="83"/>
      <c r="P3018" s="84"/>
      <c r="Q3018" s="82"/>
      <c r="R3018" s="83"/>
      <c r="S3018" s="69"/>
      <c r="T3018" s="63"/>
      <c r="U3018" s="141"/>
      <c r="V3018" s="74"/>
      <c r="W3018" s="145"/>
      <c r="X3018" s="60"/>
      <c r="Y3018" s="31"/>
      <c r="AA3018" s="33"/>
      <c r="AB3018" s="31"/>
    </row>
    <row r="3019" spans="1:28" s="2" customFormat="1">
      <c r="A3019" s="27"/>
      <c r="B3019" s="31"/>
      <c r="D3019" s="1"/>
      <c r="J3019" s="29"/>
      <c r="K3019" s="39"/>
      <c r="L3019" s="35"/>
      <c r="M3019" s="81"/>
      <c r="N3019" s="82"/>
      <c r="O3019" s="83"/>
      <c r="P3019" s="84"/>
      <c r="Q3019" s="82"/>
      <c r="R3019" s="83"/>
      <c r="S3019" s="69"/>
      <c r="T3019" s="63"/>
      <c r="U3019" s="141"/>
      <c r="V3019" s="74"/>
      <c r="W3019" s="145"/>
      <c r="X3019" s="60"/>
      <c r="Y3019" s="31"/>
      <c r="AA3019" s="33"/>
      <c r="AB3019" s="31"/>
    </row>
    <row r="3020" spans="1:28" s="2" customFormat="1">
      <c r="A3020" s="27"/>
      <c r="B3020" s="31"/>
      <c r="D3020" s="1"/>
      <c r="J3020" s="29"/>
      <c r="K3020" s="39"/>
      <c r="L3020" s="35"/>
      <c r="M3020" s="81"/>
      <c r="N3020" s="82"/>
      <c r="O3020" s="83"/>
      <c r="P3020" s="84"/>
      <c r="Q3020" s="82"/>
      <c r="R3020" s="83"/>
      <c r="S3020" s="69"/>
      <c r="T3020" s="63"/>
      <c r="U3020" s="141"/>
      <c r="V3020" s="74"/>
      <c r="W3020" s="145"/>
      <c r="X3020" s="60"/>
      <c r="Y3020" s="31"/>
      <c r="AA3020" s="33"/>
      <c r="AB3020" s="31"/>
    </row>
    <row r="3021" spans="1:28" s="2" customFormat="1">
      <c r="A3021" s="27"/>
      <c r="B3021" s="31"/>
      <c r="D3021" s="1"/>
      <c r="J3021" s="29"/>
      <c r="K3021" s="39"/>
      <c r="L3021" s="35"/>
      <c r="M3021" s="81"/>
      <c r="N3021" s="82"/>
      <c r="O3021" s="83"/>
      <c r="P3021" s="84"/>
      <c r="Q3021" s="82"/>
      <c r="R3021" s="83"/>
      <c r="S3021" s="69"/>
      <c r="T3021" s="63"/>
      <c r="U3021" s="141"/>
      <c r="V3021" s="74"/>
      <c r="W3021" s="145"/>
      <c r="X3021" s="60"/>
      <c r="Y3021" s="31"/>
      <c r="AA3021" s="33"/>
      <c r="AB3021" s="31"/>
    </row>
    <row r="3022" spans="1:28" s="2" customFormat="1">
      <c r="A3022" s="27"/>
      <c r="B3022" s="31"/>
      <c r="D3022" s="1"/>
      <c r="J3022" s="29"/>
      <c r="K3022" s="39"/>
      <c r="L3022" s="35"/>
      <c r="M3022" s="81"/>
      <c r="N3022" s="82"/>
      <c r="O3022" s="83"/>
      <c r="P3022" s="84"/>
      <c r="Q3022" s="82"/>
      <c r="R3022" s="83"/>
      <c r="S3022" s="69"/>
      <c r="T3022" s="63"/>
      <c r="U3022" s="141"/>
      <c r="V3022" s="74"/>
      <c r="W3022" s="145"/>
      <c r="X3022" s="60"/>
      <c r="Y3022" s="31"/>
      <c r="AA3022" s="33"/>
      <c r="AB3022" s="31"/>
    </row>
    <row r="3023" spans="1:28" s="2" customFormat="1">
      <c r="A3023" s="27"/>
      <c r="B3023" s="31"/>
      <c r="D3023" s="1"/>
      <c r="J3023" s="29"/>
      <c r="K3023" s="39"/>
      <c r="L3023" s="35"/>
      <c r="M3023" s="81"/>
      <c r="N3023" s="82"/>
      <c r="O3023" s="83"/>
      <c r="P3023" s="84"/>
      <c r="Q3023" s="82"/>
      <c r="R3023" s="83"/>
      <c r="S3023" s="69"/>
      <c r="T3023" s="63"/>
      <c r="U3023" s="141"/>
      <c r="V3023" s="74"/>
      <c r="W3023" s="145"/>
      <c r="X3023" s="60"/>
      <c r="Y3023" s="31"/>
      <c r="AA3023" s="33"/>
      <c r="AB3023" s="31"/>
    </row>
    <row r="3024" spans="1:28" s="2" customFormat="1">
      <c r="A3024" s="27"/>
      <c r="B3024" s="31"/>
      <c r="D3024" s="1"/>
      <c r="J3024" s="29"/>
      <c r="K3024" s="39"/>
      <c r="L3024" s="35"/>
      <c r="M3024" s="81"/>
      <c r="N3024" s="82"/>
      <c r="O3024" s="83"/>
      <c r="P3024" s="84"/>
      <c r="Q3024" s="82"/>
      <c r="R3024" s="83"/>
      <c r="S3024" s="69"/>
      <c r="T3024" s="63"/>
      <c r="U3024" s="141"/>
      <c r="V3024" s="74"/>
      <c r="W3024" s="145"/>
      <c r="X3024" s="60"/>
      <c r="Y3024" s="31"/>
      <c r="AA3024" s="33"/>
      <c r="AB3024" s="31"/>
    </row>
    <row r="3025" spans="1:28" s="2" customFormat="1">
      <c r="A3025" s="27"/>
      <c r="B3025" s="31"/>
      <c r="D3025" s="1"/>
      <c r="J3025" s="29"/>
      <c r="K3025" s="39"/>
      <c r="L3025" s="35"/>
      <c r="M3025" s="81"/>
      <c r="N3025" s="82"/>
      <c r="O3025" s="83"/>
      <c r="P3025" s="84"/>
      <c r="Q3025" s="82"/>
      <c r="R3025" s="83"/>
      <c r="S3025" s="69"/>
      <c r="T3025" s="63"/>
      <c r="U3025" s="141"/>
      <c r="V3025" s="74"/>
      <c r="W3025" s="145"/>
      <c r="X3025" s="60"/>
      <c r="Y3025" s="31"/>
      <c r="AA3025" s="33"/>
      <c r="AB3025" s="31"/>
    </row>
    <row r="3026" spans="1:28" s="2" customFormat="1">
      <c r="A3026" s="27"/>
      <c r="B3026" s="31"/>
      <c r="D3026" s="1"/>
      <c r="J3026" s="29"/>
      <c r="K3026" s="39"/>
      <c r="L3026" s="35"/>
      <c r="M3026" s="81"/>
      <c r="N3026" s="82"/>
      <c r="O3026" s="83"/>
      <c r="P3026" s="84"/>
      <c r="Q3026" s="82"/>
      <c r="R3026" s="83"/>
      <c r="S3026" s="69"/>
      <c r="T3026" s="63"/>
      <c r="U3026" s="141"/>
      <c r="V3026" s="74"/>
      <c r="W3026" s="145"/>
      <c r="X3026" s="60"/>
      <c r="Y3026" s="31"/>
      <c r="AA3026" s="33"/>
      <c r="AB3026" s="31"/>
    </row>
    <row r="3027" spans="1:28" s="2" customFormat="1">
      <c r="A3027" s="27"/>
      <c r="B3027" s="31"/>
      <c r="D3027" s="1"/>
      <c r="J3027" s="29"/>
      <c r="K3027" s="39"/>
      <c r="L3027" s="35"/>
      <c r="M3027" s="81"/>
      <c r="N3027" s="82"/>
      <c r="O3027" s="83"/>
      <c r="P3027" s="84"/>
      <c r="Q3027" s="82"/>
      <c r="R3027" s="83"/>
      <c r="S3027" s="69"/>
      <c r="T3027" s="63"/>
      <c r="U3027" s="141"/>
      <c r="V3027" s="74"/>
      <c r="W3027" s="145"/>
      <c r="X3027" s="60"/>
      <c r="Y3027" s="31"/>
      <c r="AA3027" s="33"/>
      <c r="AB3027" s="31"/>
    </row>
    <row r="3028" spans="1:28" s="2" customFormat="1">
      <c r="A3028" s="27"/>
      <c r="B3028" s="31"/>
      <c r="D3028" s="1"/>
      <c r="J3028" s="29"/>
      <c r="K3028" s="39"/>
      <c r="L3028" s="35"/>
      <c r="M3028" s="81"/>
      <c r="N3028" s="82"/>
      <c r="O3028" s="83"/>
      <c r="P3028" s="84"/>
      <c r="Q3028" s="82"/>
      <c r="R3028" s="83"/>
      <c r="S3028" s="69"/>
      <c r="T3028" s="63"/>
      <c r="U3028" s="141"/>
      <c r="V3028" s="74"/>
      <c r="W3028" s="145"/>
      <c r="X3028" s="60"/>
      <c r="Y3028" s="31"/>
      <c r="AA3028" s="33"/>
      <c r="AB3028" s="31"/>
    </row>
    <row r="3029" spans="1:28" s="2" customFormat="1">
      <c r="A3029" s="27"/>
      <c r="B3029" s="31"/>
      <c r="D3029" s="1"/>
      <c r="J3029" s="29"/>
      <c r="K3029" s="39"/>
      <c r="L3029" s="35"/>
      <c r="M3029" s="81"/>
      <c r="N3029" s="82"/>
      <c r="O3029" s="83"/>
      <c r="P3029" s="84"/>
      <c r="Q3029" s="82"/>
      <c r="R3029" s="83"/>
      <c r="S3029" s="69"/>
      <c r="T3029" s="63"/>
      <c r="U3029" s="141"/>
      <c r="V3029" s="74"/>
      <c r="W3029" s="145"/>
      <c r="X3029" s="60"/>
      <c r="Y3029" s="31"/>
      <c r="AA3029" s="33"/>
      <c r="AB3029" s="31"/>
    </row>
    <row r="3030" spans="1:28" s="2" customFormat="1">
      <c r="A3030" s="27"/>
      <c r="B3030" s="31"/>
      <c r="D3030" s="1"/>
      <c r="J3030" s="29"/>
      <c r="K3030" s="39"/>
      <c r="L3030" s="35"/>
      <c r="M3030" s="81"/>
      <c r="N3030" s="82"/>
      <c r="O3030" s="83"/>
      <c r="P3030" s="84"/>
      <c r="Q3030" s="82"/>
      <c r="R3030" s="83"/>
      <c r="S3030" s="69"/>
      <c r="T3030" s="63"/>
      <c r="U3030" s="141"/>
      <c r="V3030" s="74"/>
      <c r="W3030" s="145"/>
      <c r="X3030" s="60"/>
      <c r="Y3030" s="31"/>
      <c r="AA3030" s="33"/>
      <c r="AB3030" s="31"/>
    </row>
    <row r="3031" spans="1:28" s="2" customFormat="1">
      <c r="A3031" s="27"/>
      <c r="B3031" s="31"/>
      <c r="D3031" s="1"/>
      <c r="J3031" s="29"/>
      <c r="K3031" s="39"/>
      <c r="L3031" s="35"/>
      <c r="M3031" s="81"/>
      <c r="N3031" s="82"/>
      <c r="O3031" s="83"/>
      <c r="P3031" s="84"/>
      <c r="Q3031" s="82"/>
      <c r="R3031" s="83"/>
      <c r="S3031" s="69"/>
      <c r="T3031" s="63"/>
      <c r="U3031" s="141"/>
      <c r="V3031" s="74"/>
      <c r="W3031" s="145"/>
      <c r="X3031" s="60"/>
      <c r="Y3031" s="31"/>
      <c r="AA3031" s="33"/>
      <c r="AB3031" s="31"/>
    </row>
    <row r="3032" spans="1:28" s="2" customFormat="1">
      <c r="A3032" s="27"/>
      <c r="B3032" s="31"/>
      <c r="D3032" s="1"/>
      <c r="J3032" s="29"/>
      <c r="K3032" s="39"/>
      <c r="L3032" s="35"/>
      <c r="M3032" s="81"/>
      <c r="N3032" s="82"/>
      <c r="O3032" s="83"/>
      <c r="P3032" s="84"/>
      <c r="Q3032" s="82"/>
      <c r="R3032" s="83"/>
      <c r="S3032" s="69"/>
      <c r="T3032" s="63"/>
      <c r="U3032" s="141"/>
      <c r="V3032" s="74"/>
      <c r="W3032" s="145"/>
      <c r="X3032" s="60"/>
      <c r="Y3032" s="31"/>
      <c r="AA3032" s="33"/>
      <c r="AB3032" s="31"/>
    </row>
    <row r="3033" spans="1:28" s="2" customFormat="1">
      <c r="A3033" s="27"/>
      <c r="B3033" s="31"/>
      <c r="D3033" s="1"/>
      <c r="J3033" s="29"/>
      <c r="K3033" s="39"/>
      <c r="L3033" s="35"/>
      <c r="M3033" s="81"/>
      <c r="N3033" s="82"/>
      <c r="O3033" s="83"/>
      <c r="P3033" s="84"/>
      <c r="Q3033" s="82"/>
      <c r="R3033" s="83"/>
      <c r="S3033" s="69"/>
      <c r="T3033" s="63"/>
      <c r="U3033" s="141"/>
      <c r="V3033" s="74"/>
      <c r="W3033" s="145"/>
      <c r="X3033" s="60"/>
      <c r="Y3033" s="31"/>
      <c r="AA3033" s="33"/>
      <c r="AB3033" s="31"/>
    </row>
    <row r="3034" spans="1:28" s="2" customFormat="1">
      <c r="A3034" s="27"/>
      <c r="B3034" s="31"/>
      <c r="D3034" s="1"/>
      <c r="J3034" s="29"/>
      <c r="K3034" s="39"/>
      <c r="L3034" s="35"/>
      <c r="M3034" s="81"/>
      <c r="N3034" s="82"/>
      <c r="O3034" s="83"/>
      <c r="P3034" s="84"/>
      <c r="Q3034" s="82"/>
      <c r="R3034" s="83"/>
      <c r="S3034" s="69"/>
      <c r="T3034" s="63"/>
      <c r="U3034" s="141"/>
      <c r="V3034" s="74"/>
      <c r="W3034" s="145"/>
      <c r="X3034" s="60"/>
      <c r="Y3034" s="31"/>
      <c r="AA3034" s="33"/>
      <c r="AB3034" s="31"/>
    </row>
    <row r="3035" spans="1:28" s="2" customFormat="1">
      <c r="A3035" s="27"/>
      <c r="B3035" s="31"/>
      <c r="D3035" s="1"/>
      <c r="J3035" s="29"/>
      <c r="K3035" s="39"/>
      <c r="L3035" s="35"/>
      <c r="M3035" s="81"/>
      <c r="N3035" s="82"/>
      <c r="O3035" s="83"/>
      <c r="P3035" s="84"/>
      <c r="Q3035" s="82"/>
      <c r="R3035" s="83"/>
      <c r="S3035" s="69"/>
      <c r="T3035" s="63"/>
      <c r="U3035" s="141"/>
      <c r="V3035" s="74"/>
      <c r="W3035" s="145"/>
      <c r="X3035" s="60"/>
      <c r="Y3035" s="31"/>
      <c r="AA3035" s="33"/>
      <c r="AB3035" s="31"/>
    </row>
    <row r="3036" spans="1:28" s="2" customFormat="1">
      <c r="A3036" s="27"/>
      <c r="B3036" s="31"/>
      <c r="D3036" s="1"/>
      <c r="J3036" s="29"/>
      <c r="K3036" s="39"/>
      <c r="L3036" s="35"/>
      <c r="M3036" s="81"/>
      <c r="N3036" s="82"/>
      <c r="O3036" s="83"/>
      <c r="P3036" s="84"/>
      <c r="Q3036" s="82"/>
      <c r="R3036" s="83"/>
      <c r="S3036" s="69"/>
      <c r="T3036" s="63"/>
      <c r="U3036" s="141"/>
      <c r="V3036" s="74"/>
      <c r="W3036" s="145"/>
      <c r="X3036" s="60"/>
      <c r="Y3036" s="31"/>
      <c r="AA3036" s="33"/>
      <c r="AB3036" s="31"/>
    </row>
    <row r="3037" spans="1:28" s="2" customFormat="1">
      <c r="A3037" s="27"/>
      <c r="B3037" s="31"/>
      <c r="D3037" s="1"/>
      <c r="J3037" s="29"/>
      <c r="K3037" s="39"/>
      <c r="L3037" s="35"/>
      <c r="M3037" s="81"/>
      <c r="N3037" s="82"/>
      <c r="O3037" s="83"/>
      <c r="P3037" s="84"/>
      <c r="Q3037" s="82"/>
      <c r="R3037" s="83"/>
      <c r="S3037" s="69"/>
      <c r="T3037" s="63"/>
      <c r="U3037" s="141"/>
      <c r="V3037" s="74"/>
      <c r="W3037" s="145"/>
      <c r="X3037" s="60"/>
      <c r="Y3037" s="31"/>
      <c r="AA3037" s="33"/>
      <c r="AB3037" s="31"/>
    </row>
    <row r="3038" spans="1:28" s="2" customFormat="1">
      <c r="A3038" s="27"/>
      <c r="B3038" s="31"/>
      <c r="D3038" s="1"/>
      <c r="J3038" s="29"/>
      <c r="K3038" s="39"/>
      <c r="L3038" s="35"/>
      <c r="M3038" s="81"/>
      <c r="N3038" s="82"/>
      <c r="O3038" s="83"/>
      <c r="P3038" s="84"/>
      <c r="Q3038" s="82"/>
      <c r="R3038" s="83"/>
      <c r="S3038" s="69"/>
      <c r="T3038" s="63"/>
      <c r="U3038" s="141"/>
      <c r="V3038" s="74"/>
      <c r="W3038" s="145"/>
      <c r="X3038" s="60"/>
      <c r="Y3038" s="31"/>
      <c r="AA3038" s="33"/>
      <c r="AB3038" s="31"/>
    </row>
    <row r="3039" spans="1:28" s="2" customFormat="1">
      <c r="A3039" s="27"/>
      <c r="B3039" s="31"/>
      <c r="D3039" s="1"/>
      <c r="J3039" s="29"/>
      <c r="K3039" s="39"/>
      <c r="L3039" s="35"/>
      <c r="M3039" s="81"/>
      <c r="N3039" s="82"/>
      <c r="O3039" s="83"/>
      <c r="P3039" s="84"/>
      <c r="Q3039" s="82"/>
      <c r="R3039" s="83"/>
      <c r="S3039" s="69"/>
      <c r="T3039" s="63"/>
      <c r="U3039" s="141"/>
      <c r="V3039" s="74"/>
      <c r="W3039" s="145"/>
      <c r="X3039" s="60"/>
      <c r="Y3039" s="31"/>
      <c r="AA3039" s="33"/>
      <c r="AB3039" s="31"/>
    </row>
    <row r="3040" spans="1:28" s="2" customFormat="1">
      <c r="A3040" s="27"/>
      <c r="B3040" s="31"/>
      <c r="D3040" s="1"/>
      <c r="J3040" s="29"/>
      <c r="K3040" s="39"/>
      <c r="L3040" s="35"/>
      <c r="M3040" s="81"/>
      <c r="N3040" s="82"/>
      <c r="O3040" s="83"/>
      <c r="P3040" s="84"/>
      <c r="Q3040" s="82"/>
      <c r="R3040" s="83"/>
      <c r="S3040" s="69"/>
      <c r="T3040" s="63"/>
      <c r="U3040" s="141"/>
      <c r="V3040" s="74"/>
      <c r="W3040" s="145"/>
      <c r="X3040" s="60"/>
      <c r="Y3040" s="31"/>
      <c r="AA3040" s="33"/>
      <c r="AB3040" s="31"/>
    </row>
    <row r="3041" spans="1:28" s="2" customFormat="1">
      <c r="A3041" s="27"/>
      <c r="B3041" s="31"/>
      <c r="D3041" s="1"/>
      <c r="J3041" s="29"/>
      <c r="K3041" s="39"/>
      <c r="L3041" s="35"/>
      <c r="M3041" s="81"/>
      <c r="N3041" s="82"/>
      <c r="O3041" s="83"/>
      <c r="P3041" s="84"/>
      <c r="Q3041" s="82"/>
      <c r="R3041" s="83"/>
      <c r="S3041" s="69"/>
      <c r="T3041" s="63"/>
      <c r="U3041" s="141"/>
      <c r="V3041" s="74"/>
      <c r="W3041" s="145"/>
      <c r="X3041" s="60"/>
      <c r="Y3041" s="31"/>
      <c r="AA3041" s="33"/>
      <c r="AB3041" s="31"/>
    </row>
    <row r="3042" spans="1:28" s="2" customFormat="1">
      <c r="A3042" s="27"/>
      <c r="B3042" s="31"/>
      <c r="D3042" s="1"/>
      <c r="J3042" s="29"/>
      <c r="K3042" s="39"/>
      <c r="L3042" s="35"/>
      <c r="M3042" s="81"/>
      <c r="N3042" s="82"/>
      <c r="O3042" s="83"/>
      <c r="P3042" s="84"/>
      <c r="Q3042" s="82"/>
      <c r="R3042" s="83"/>
      <c r="S3042" s="69"/>
      <c r="T3042" s="63"/>
      <c r="U3042" s="141"/>
      <c r="V3042" s="74"/>
      <c r="W3042" s="145"/>
      <c r="X3042" s="60"/>
      <c r="Y3042" s="31"/>
      <c r="AA3042" s="33"/>
      <c r="AB3042" s="31"/>
    </row>
    <row r="3043" spans="1:28" s="2" customFormat="1">
      <c r="A3043" s="27"/>
      <c r="B3043" s="31"/>
      <c r="D3043" s="1"/>
      <c r="J3043" s="29"/>
      <c r="K3043" s="39"/>
      <c r="L3043" s="35"/>
      <c r="M3043" s="81"/>
      <c r="N3043" s="82"/>
      <c r="O3043" s="83"/>
      <c r="P3043" s="84"/>
      <c r="Q3043" s="82"/>
      <c r="R3043" s="83"/>
      <c r="S3043" s="69"/>
      <c r="T3043" s="63"/>
      <c r="U3043" s="141"/>
      <c r="V3043" s="74"/>
      <c r="W3043" s="145"/>
      <c r="X3043" s="60"/>
      <c r="Y3043" s="31"/>
      <c r="AA3043" s="33"/>
      <c r="AB3043" s="31"/>
    </row>
    <row r="3044" spans="1:28" s="2" customFormat="1">
      <c r="A3044" s="27"/>
      <c r="B3044" s="31"/>
      <c r="D3044" s="1"/>
      <c r="J3044" s="29"/>
      <c r="K3044" s="39"/>
      <c r="L3044" s="35"/>
      <c r="M3044" s="81"/>
      <c r="N3044" s="82"/>
      <c r="O3044" s="83"/>
      <c r="P3044" s="84"/>
      <c r="Q3044" s="82"/>
      <c r="R3044" s="83"/>
      <c r="S3044" s="69"/>
      <c r="T3044" s="63"/>
      <c r="U3044" s="141"/>
      <c r="V3044" s="74"/>
      <c r="W3044" s="145"/>
      <c r="X3044" s="60"/>
      <c r="Y3044" s="31"/>
      <c r="AA3044" s="33"/>
      <c r="AB3044" s="31"/>
    </row>
    <row r="3045" spans="1:28" s="2" customFormat="1">
      <c r="A3045" s="27"/>
      <c r="B3045" s="31"/>
      <c r="D3045" s="1"/>
      <c r="J3045" s="29"/>
      <c r="K3045" s="39"/>
      <c r="L3045" s="35"/>
      <c r="M3045" s="81"/>
      <c r="N3045" s="82"/>
      <c r="O3045" s="83"/>
      <c r="P3045" s="84"/>
      <c r="Q3045" s="82"/>
      <c r="R3045" s="83"/>
      <c r="S3045" s="69"/>
      <c r="T3045" s="63"/>
      <c r="U3045" s="141"/>
      <c r="V3045" s="74"/>
      <c r="W3045" s="145"/>
      <c r="X3045" s="60"/>
      <c r="Y3045" s="31"/>
      <c r="AA3045" s="33"/>
      <c r="AB3045" s="31"/>
    </row>
    <row r="3046" spans="1:28" s="2" customFormat="1">
      <c r="A3046" s="27"/>
      <c r="B3046" s="31"/>
      <c r="D3046" s="1"/>
      <c r="J3046" s="29"/>
      <c r="K3046" s="39"/>
      <c r="L3046" s="35"/>
      <c r="M3046" s="81"/>
      <c r="N3046" s="82"/>
      <c r="O3046" s="83"/>
      <c r="P3046" s="84"/>
      <c r="Q3046" s="82"/>
      <c r="R3046" s="83"/>
      <c r="S3046" s="69"/>
      <c r="T3046" s="63"/>
      <c r="U3046" s="141"/>
      <c r="V3046" s="74"/>
      <c r="W3046" s="145"/>
      <c r="X3046" s="60"/>
      <c r="Y3046" s="31"/>
      <c r="AA3046" s="33"/>
      <c r="AB3046" s="31"/>
    </row>
    <row r="3047" spans="1:28" s="2" customFormat="1">
      <c r="A3047" s="27"/>
      <c r="B3047" s="31"/>
      <c r="D3047" s="1"/>
      <c r="J3047" s="29"/>
      <c r="K3047" s="39"/>
      <c r="L3047" s="35"/>
      <c r="M3047" s="81"/>
      <c r="N3047" s="82"/>
      <c r="O3047" s="83"/>
      <c r="P3047" s="84"/>
      <c r="Q3047" s="82"/>
      <c r="R3047" s="83"/>
      <c r="S3047" s="69"/>
      <c r="T3047" s="63"/>
      <c r="U3047" s="141"/>
      <c r="V3047" s="74"/>
      <c r="W3047" s="145"/>
      <c r="X3047" s="60"/>
      <c r="Y3047" s="31"/>
      <c r="AA3047" s="33"/>
      <c r="AB3047" s="31"/>
    </row>
    <row r="3048" spans="1:28" s="2" customFormat="1">
      <c r="A3048" s="27"/>
      <c r="B3048" s="31"/>
      <c r="D3048" s="1"/>
      <c r="J3048" s="29"/>
      <c r="K3048" s="39"/>
      <c r="L3048" s="35"/>
      <c r="M3048" s="81"/>
      <c r="N3048" s="82"/>
      <c r="O3048" s="83"/>
      <c r="P3048" s="84"/>
      <c r="Q3048" s="82"/>
      <c r="R3048" s="83"/>
      <c r="S3048" s="69"/>
      <c r="T3048" s="63"/>
      <c r="U3048" s="141"/>
      <c r="V3048" s="74"/>
      <c r="W3048" s="145"/>
      <c r="X3048" s="60"/>
      <c r="Y3048" s="31"/>
      <c r="AA3048" s="33"/>
      <c r="AB3048" s="31"/>
    </row>
    <row r="3049" spans="1:28" s="2" customFormat="1">
      <c r="A3049" s="27"/>
      <c r="B3049" s="31"/>
      <c r="D3049" s="1"/>
      <c r="J3049" s="29"/>
      <c r="K3049" s="39"/>
      <c r="L3049" s="35"/>
      <c r="M3049" s="81"/>
      <c r="N3049" s="82"/>
      <c r="O3049" s="83"/>
      <c r="P3049" s="84"/>
      <c r="Q3049" s="82"/>
      <c r="R3049" s="83"/>
      <c r="S3049" s="69"/>
      <c r="T3049" s="63"/>
      <c r="U3049" s="141"/>
      <c r="V3049" s="74"/>
      <c r="W3049" s="145"/>
      <c r="X3049" s="60"/>
      <c r="Y3049" s="31"/>
      <c r="AA3049" s="33"/>
      <c r="AB3049" s="31"/>
    </row>
    <row r="3050" spans="1:28" s="2" customFormat="1">
      <c r="A3050" s="27"/>
      <c r="B3050" s="31"/>
      <c r="D3050" s="1"/>
      <c r="J3050" s="29"/>
      <c r="K3050" s="39"/>
      <c r="L3050" s="35"/>
      <c r="M3050" s="81"/>
      <c r="N3050" s="82"/>
      <c r="O3050" s="83"/>
      <c r="P3050" s="84"/>
      <c r="Q3050" s="82"/>
      <c r="R3050" s="83"/>
      <c r="S3050" s="69"/>
      <c r="T3050" s="63"/>
      <c r="U3050" s="141"/>
      <c r="V3050" s="74"/>
      <c r="W3050" s="145"/>
      <c r="X3050" s="60"/>
      <c r="Y3050" s="31"/>
      <c r="AA3050" s="33"/>
      <c r="AB3050" s="31"/>
    </row>
    <row r="3051" spans="1:28" s="2" customFormat="1">
      <c r="A3051" s="27"/>
      <c r="B3051" s="31"/>
      <c r="D3051" s="1"/>
      <c r="J3051" s="29"/>
      <c r="K3051" s="39"/>
      <c r="L3051" s="35"/>
      <c r="M3051" s="81"/>
      <c r="N3051" s="82"/>
      <c r="O3051" s="83"/>
      <c r="P3051" s="84"/>
      <c r="Q3051" s="82"/>
      <c r="R3051" s="83"/>
      <c r="S3051" s="69"/>
      <c r="T3051" s="63"/>
      <c r="U3051" s="141"/>
      <c r="V3051" s="74"/>
      <c r="W3051" s="145"/>
      <c r="X3051" s="60"/>
      <c r="Y3051" s="31"/>
      <c r="AA3051" s="33"/>
      <c r="AB3051" s="31"/>
    </row>
    <row r="3052" spans="1:28" s="2" customFormat="1">
      <c r="A3052" s="27"/>
      <c r="B3052" s="31"/>
      <c r="D3052" s="1"/>
      <c r="J3052" s="29"/>
      <c r="K3052" s="39"/>
      <c r="L3052" s="35"/>
      <c r="M3052" s="81"/>
      <c r="N3052" s="82"/>
      <c r="O3052" s="83"/>
      <c r="P3052" s="84"/>
      <c r="Q3052" s="82"/>
      <c r="R3052" s="83"/>
      <c r="S3052" s="69"/>
      <c r="T3052" s="63"/>
      <c r="U3052" s="141"/>
      <c r="V3052" s="74"/>
      <c r="W3052" s="145"/>
      <c r="X3052" s="60"/>
      <c r="Y3052" s="31"/>
      <c r="AA3052" s="33"/>
      <c r="AB3052" s="31"/>
    </row>
    <row r="3053" spans="1:28" s="2" customFormat="1">
      <c r="A3053" s="27"/>
      <c r="B3053" s="31"/>
      <c r="D3053" s="1"/>
      <c r="J3053" s="29"/>
      <c r="K3053" s="39"/>
      <c r="L3053" s="35"/>
      <c r="M3053" s="81"/>
      <c r="N3053" s="82"/>
      <c r="O3053" s="83"/>
      <c r="P3053" s="84"/>
      <c r="Q3053" s="82"/>
      <c r="R3053" s="83"/>
      <c r="S3053" s="69"/>
      <c r="T3053" s="63"/>
      <c r="U3053" s="141"/>
      <c r="V3053" s="74"/>
      <c r="W3053" s="145"/>
      <c r="X3053" s="60"/>
      <c r="Y3053" s="31"/>
      <c r="AA3053" s="33"/>
      <c r="AB3053" s="31"/>
    </row>
    <row r="3054" spans="1:28" s="2" customFormat="1">
      <c r="A3054" s="27"/>
      <c r="B3054" s="31"/>
      <c r="D3054" s="1"/>
      <c r="J3054" s="29"/>
      <c r="K3054" s="39"/>
      <c r="L3054" s="35"/>
      <c r="M3054" s="81"/>
      <c r="N3054" s="82"/>
      <c r="O3054" s="83"/>
      <c r="P3054" s="84"/>
      <c r="Q3054" s="82"/>
      <c r="R3054" s="83"/>
      <c r="S3054" s="69"/>
      <c r="T3054" s="63"/>
      <c r="U3054" s="141"/>
      <c r="V3054" s="74"/>
      <c r="W3054" s="145"/>
      <c r="X3054" s="60"/>
      <c r="Y3054" s="31"/>
      <c r="AA3054" s="33"/>
      <c r="AB3054" s="31"/>
    </row>
    <row r="3055" spans="1:28" s="2" customFormat="1">
      <c r="A3055" s="27"/>
      <c r="B3055" s="31"/>
      <c r="D3055" s="1"/>
      <c r="J3055" s="29"/>
      <c r="K3055" s="39"/>
      <c r="L3055" s="35"/>
      <c r="M3055" s="81"/>
      <c r="N3055" s="82"/>
      <c r="O3055" s="83"/>
      <c r="P3055" s="84"/>
      <c r="Q3055" s="82"/>
      <c r="R3055" s="83"/>
      <c r="S3055" s="69"/>
      <c r="T3055" s="63"/>
      <c r="U3055" s="141"/>
      <c r="V3055" s="74"/>
      <c r="W3055" s="145"/>
      <c r="X3055" s="60"/>
      <c r="Y3055" s="31"/>
      <c r="AA3055" s="33"/>
      <c r="AB3055" s="31"/>
    </row>
    <row r="3056" spans="1:28" s="2" customFormat="1">
      <c r="A3056" s="27"/>
      <c r="B3056" s="31"/>
      <c r="D3056" s="1"/>
      <c r="J3056" s="29"/>
      <c r="K3056" s="39"/>
      <c r="L3056" s="35"/>
      <c r="M3056" s="81"/>
      <c r="N3056" s="82"/>
      <c r="O3056" s="83"/>
      <c r="P3056" s="84"/>
      <c r="Q3056" s="82"/>
      <c r="R3056" s="83"/>
      <c r="S3056" s="69"/>
      <c r="T3056" s="63"/>
      <c r="U3056" s="141"/>
      <c r="V3056" s="74"/>
      <c r="W3056" s="145"/>
      <c r="X3056" s="60"/>
      <c r="Y3056" s="31"/>
      <c r="AA3056" s="33"/>
      <c r="AB3056" s="31"/>
    </row>
    <row r="3057" spans="1:28" s="2" customFormat="1">
      <c r="A3057" s="27"/>
      <c r="B3057" s="31"/>
      <c r="D3057" s="1"/>
      <c r="J3057" s="29"/>
      <c r="K3057" s="39"/>
      <c r="L3057" s="35"/>
      <c r="M3057" s="81"/>
      <c r="N3057" s="82"/>
      <c r="O3057" s="83"/>
      <c r="P3057" s="84"/>
      <c r="Q3057" s="82"/>
      <c r="R3057" s="83"/>
      <c r="S3057" s="69"/>
      <c r="T3057" s="63"/>
      <c r="U3057" s="141"/>
      <c r="V3057" s="74"/>
      <c r="W3057" s="145"/>
      <c r="X3057" s="60"/>
      <c r="Y3057" s="31"/>
      <c r="AA3057" s="33"/>
      <c r="AB3057" s="31"/>
    </row>
    <row r="3058" spans="1:28" s="2" customFormat="1">
      <c r="A3058" s="27"/>
      <c r="B3058" s="31"/>
      <c r="D3058" s="1"/>
      <c r="J3058" s="29"/>
      <c r="K3058" s="39"/>
      <c r="L3058" s="35"/>
      <c r="M3058" s="81"/>
      <c r="N3058" s="82"/>
      <c r="O3058" s="83"/>
      <c r="P3058" s="84"/>
      <c r="Q3058" s="82"/>
      <c r="R3058" s="83"/>
      <c r="S3058" s="69"/>
      <c r="T3058" s="63"/>
      <c r="U3058" s="141"/>
      <c r="V3058" s="74"/>
      <c r="W3058" s="145"/>
      <c r="X3058" s="60"/>
      <c r="Y3058" s="31"/>
      <c r="AA3058" s="33"/>
      <c r="AB3058" s="31"/>
    </row>
    <row r="3059" spans="1:28" s="2" customFormat="1">
      <c r="A3059" s="27"/>
      <c r="B3059" s="31"/>
      <c r="D3059" s="1"/>
      <c r="J3059" s="29"/>
      <c r="K3059" s="39"/>
      <c r="L3059" s="35"/>
      <c r="M3059" s="81"/>
      <c r="N3059" s="82"/>
      <c r="O3059" s="83"/>
      <c r="P3059" s="84"/>
      <c r="Q3059" s="82"/>
      <c r="R3059" s="83"/>
      <c r="S3059" s="69"/>
      <c r="T3059" s="63"/>
      <c r="U3059" s="141"/>
      <c r="V3059" s="74"/>
      <c r="W3059" s="145"/>
      <c r="X3059" s="60"/>
      <c r="Y3059" s="31"/>
      <c r="AA3059" s="33"/>
      <c r="AB3059" s="31"/>
    </row>
    <row r="3060" spans="1:28" s="2" customFormat="1">
      <c r="A3060" s="27"/>
      <c r="B3060" s="31"/>
      <c r="D3060" s="1"/>
      <c r="J3060" s="29"/>
      <c r="K3060" s="39"/>
      <c r="L3060" s="35"/>
      <c r="M3060" s="81"/>
      <c r="N3060" s="82"/>
      <c r="O3060" s="83"/>
      <c r="P3060" s="84"/>
      <c r="Q3060" s="82"/>
      <c r="R3060" s="83"/>
      <c r="S3060" s="69"/>
      <c r="T3060" s="63"/>
      <c r="U3060" s="141"/>
      <c r="V3060" s="74"/>
      <c r="W3060" s="145"/>
      <c r="X3060" s="60"/>
      <c r="Y3060" s="31"/>
      <c r="AA3060" s="33"/>
      <c r="AB3060" s="31"/>
    </row>
    <row r="3061" spans="1:28" s="2" customFormat="1">
      <c r="A3061" s="27"/>
      <c r="B3061" s="31"/>
      <c r="D3061" s="1"/>
      <c r="J3061" s="29"/>
      <c r="K3061" s="39"/>
      <c r="L3061" s="35"/>
      <c r="M3061" s="81"/>
      <c r="N3061" s="82"/>
      <c r="O3061" s="83"/>
      <c r="P3061" s="84"/>
      <c r="Q3061" s="82"/>
      <c r="R3061" s="83"/>
      <c r="S3061" s="69"/>
      <c r="T3061" s="63"/>
      <c r="U3061" s="141"/>
      <c r="V3061" s="74"/>
      <c r="W3061" s="145"/>
      <c r="X3061" s="60"/>
      <c r="Y3061" s="31"/>
      <c r="AA3061" s="33"/>
      <c r="AB3061" s="31"/>
    </row>
    <row r="3062" spans="1:28" s="2" customFormat="1">
      <c r="A3062" s="27"/>
      <c r="B3062" s="31"/>
      <c r="D3062" s="1"/>
      <c r="J3062" s="29"/>
      <c r="K3062" s="39"/>
      <c r="L3062" s="35"/>
      <c r="M3062" s="81"/>
      <c r="N3062" s="82"/>
      <c r="O3062" s="83"/>
      <c r="P3062" s="84"/>
      <c r="Q3062" s="82"/>
      <c r="R3062" s="83"/>
      <c r="S3062" s="69"/>
      <c r="T3062" s="63"/>
      <c r="U3062" s="141"/>
      <c r="V3062" s="74"/>
      <c r="W3062" s="145"/>
      <c r="X3062" s="60"/>
      <c r="Y3062" s="31"/>
      <c r="AA3062" s="33"/>
      <c r="AB3062" s="31"/>
    </row>
    <row r="3063" spans="1:28" s="2" customFormat="1">
      <c r="A3063" s="27"/>
      <c r="B3063" s="31"/>
      <c r="D3063" s="1"/>
      <c r="J3063" s="29"/>
      <c r="K3063" s="39"/>
      <c r="L3063" s="35"/>
      <c r="M3063" s="81"/>
      <c r="N3063" s="82"/>
      <c r="O3063" s="83"/>
      <c r="P3063" s="84"/>
      <c r="Q3063" s="82"/>
      <c r="R3063" s="83"/>
      <c r="S3063" s="69"/>
      <c r="T3063" s="63"/>
      <c r="U3063" s="141"/>
      <c r="V3063" s="74"/>
      <c r="W3063" s="145"/>
      <c r="X3063" s="60"/>
      <c r="Y3063" s="31"/>
      <c r="AA3063" s="33"/>
      <c r="AB3063" s="31"/>
    </row>
    <row r="3064" spans="1:28" s="2" customFormat="1">
      <c r="A3064" s="27"/>
      <c r="B3064" s="31"/>
      <c r="D3064" s="1"/>
      <c r="J3064" s="29"/>
      <c r="K3064" s="39"/>
      <c r="L3064" s="35"/>
      <c r="M3064" s="81"/>
      <c r="N3064" s="82"/>
      <c r="O3064" s="83"/>
      <c r="P3064" s="84"/>
      <c r="Q3064" s="82"/>
      <c r="R3064" s="83"/>
      <c r="S3064" s="69"/>
      <c r="T3064" s="63"/>
      <c r="U3064" s="141"/>
      <c r="V3064" s="74"/>
      <c r="W3064" s="145"/>
      <c r="X3064" s="60"/>
      <c r="Y3064" s="31"/>
      <c r="AA3064" s="33"/>
      <c r="AB3064" s="31"/>
    </row>
    <row r="3065" spans="1:28" s="2" customFormat="1">
      <c r="A3065" s="27"/>
      <c r="B3065" s="31"/>
      <c r="D3065" s="1"/>
      <c r="J3065" s="29"/>
      <c r="K3065" s="39"/>
      <c r="L3065" s="35"/>
      <c r="M3065" s="81"/>
      <c r="N3065" s="82"/>
      <c r="O3065" s="83"/>
      <c r="P3065" s="84"/>
      <c r="Q3065" s="82"/>
      <c r="R3065" s="83"/>
      <c r="S3065" s="69"/>
      <c r="T3065" s="63"/>
      <c r="U3065" s="141"/>
      <c r="V3065" s="74"/>
      <c r="W3065" s="145"/>
      <c r="X3065" s="60"/>
      <c r="Y3065" s="31"/>
      <c r="AA3065" s="33"/>
      <c r="AB3065" s="31"/>
    </row>
    <row r="3066" spans="1:28" s="2" customFormat="1">
      <c r="A3066" s="27"/>
      <c r="B3066" s="31"/>
      <c r="D3066" s="1"/>
      <c r="J3066" s="29"/>
      <c r="K3066" s="39"/>
      <c r="L3066" s="35"/>
      <c r="M3066" s="81"/>
      <c r="N3066" s="82"/>
      <c r="O3066" s="83"/>
      <c r="P3066" s="84"/>
      <c r="Q3066" s="82"/>
      <c r="R3066" s="83"/>
      <c r="S3066" s="69"/>
      <c r="T3066" s="63"/>
      <c r="U3066" s="141"/>
      <c r="V3066" s="74"/>
      <c r="W3066" s="145"/>
      <c r="X3066" s="60"/>
      <c r="Y3066" s="31"/>
      <c r="AA3066" s="33"/>
      <c r="AB3066" s="31"/>
    </row>
    <row r="3067" spans="1:28" s="2" customFormat="1">
      <c r="A3067" s="27"/>
      <c r="B3067" s="31"/>
      <c r="D3067" s="1"/>
      <c r="J3067" s="29"/>
      <c r="K3067" s="39"/>
      <c r="L3067" s="35"/>
      <c r="M3067" s="81"/>
      <c r="N3067" s="82"/>
      <c r="O3067" s="83"/>
      <c r="P3067" s="84"/>
      <c r="Q3067" s="82"/>
      <c r="R3067" s="83"/>
      <c r="S3067" s="69"/>
      <c r="T3067" s="63"/>
      <c r="U3067" s="141"/>
      <c r="V3067" s="74"/>
      <c r="W3067" s="145"/>
      <c r="X3067" s="60"/>
      <c r="Y3067" s="31"/>
      <c r="AA3067" s="33"/>
      <c r="AB3067" s="31"/>
    </row>
    <row r="3068" spans="1:28" s="2" customFormat="1">
      <c r="A3068" s="27"/>
      <c r="B3068" s="31"/>
      <c r="D3068" s="1"/>
      <c r="J3068" s="29"/>
      <c r="K3068" s="39"/>
      <c r="L3068" s="35"/>
      <c r="M3068" s="81"/>
      <c r="N3068" s="82"/>
      <c r="O3068" s="83"/>
      <c r="P3068" s="84"/>
      <c r="Q3068" s="82"/>
      <c r="R3068" s="83"/>
      <c r="S3068" s="69"/>
      <c r="T3068" s="63"/>
      <c r="U3068" s="141"/>
      <c r="V3068" s="74"/>
      <c r="W3068" s="145"/>
      <c r="X3068" s="60"/>
      <c r="Y3068" s="31"/>
      <c r="AA3068" s="33"/>
      <c r="AB3068" s="31"/>
    </row>
    <row r="3069" spans="1:28" s="2" customFormat="1">
      <c r="A3069" s="27"/>
      <c r="B3069" s="31"/>
      <c r="D3069" s="1"/>
      <c r="J3069" s="29"/>
      <c r="K3069" s="39"/>
      <c r="L3069" s="35"/>
      <c r="M3069" s="81"/>
      <c r="N3069" s="82"/>
      <c r="O3069" s="83"/>
      <c r="P3069" s="84"/>
      <c r="Q3069" s="82"/>
      <c r="R3069" s="83"/>
      <c r="S3069" s="69"/>
      <c r="T3069" s="63"/>
      <c r="U3069" s="141"/>
      <c r="V3069" s="74"/>
      <c r="W3069" s="145"/>
      <c r="X3069" s="60"/>
      <c r="Y3069" s="31"/>
      <c r="AA3069" s="33"/>
      <c r="AB3069" s="31"/>
    </row>
    <row r="3070" spans="1:28" s="2" customFormat="1">
      <c r="A3070" s="27"/>
      <c r="B3070" s="31"/>
      <c r="D3070" s="1"/>
      <c r="J3070" s="29"/>
      <c r="K3070" s="39"/>
      <c r="L3070" s="35"/>
      <c r="M3070" s="81"/>
      <c r="N3070" s="82"/>
      <c r="O3070" s="83"/>
      <c r="P3070" s="84"/>
      <c r="Q3070" s="82"/>
      <c r="R3070" s="83"/>
      <c r="S3070" s="69"/>
      <c r="T3070" s="63"/>
      <c r="U3070" s="141"/>
      <c r="V3070" s="74"/>
      <c r="W3070" s="145"/>
      <c r="X3070" s="60"/>
      <c r="Y3070" s="31"/>
      <c r="AA3070" s="33"/>
      <c r="AB3070" s="31"/>
    </row>
    <row r="3071" spans="1:28" s="2" customFormat="1">
      <c r="A3071" s="27"/>
      <c r="B3071" s="31"/>
      <c r="D3071" s="1"/>
      <c r="J3071" s="29"/>
      <c r="K3071" s="39"/>
      <c r="L3071" s="35"/>
      <c r="M3071" s="81"/>
      <c r="N3071" s="82"/>
      <c r="O3071" s="83"/>
      <c r="P3071" s="84"/>
      <c r="Q3071" s="82"/>
      <c r="R3071" s="83"/>
      <c r="S3071" s="69"/>
      <c r="T3071" s="63"/>
      <c r="U3071" s="141"/>
      <c r="V3071" s="74"/>
      <c r="W3071" s="145"/>
      <c r="X3071" s="60"/>
      <c r="Y3071" s="31"/>
      <c r="AA3071" s="33"/>
      <c r="AB3071" s="31"/>
    </row>
    <row r="3072" spans="1:28" s="2" customFormat="1">
      <c r="A3072" s="27"/>
      <c r="B3072" s="31"/>
      <c r="D3072" s="1"/>
      <c r="J3072" s="29"/>
      <c r="K3072" s="39"/>
      <c r="L3072" s="35"/>
      <c r="M3072" s="81"/>
      <c r="N3072" s="82"/>
      <c r="O3072" s="83"/>
      <c r="P3072" s="84"/>
      <c r="Q3072" s="82"/>
      <c r="R3072" s="83"/>
      <c r="S3072" s="69"/>
      <c r="T3072" s="63"/>
      <c r="U3072" s="141"/>
      <c r="V3072" s="74"/>
      <c r="W3072" s="145"/>
      <c r="X3072" s="60"/>
      <c r="Y3072" s="31"/>
      <c r="AA3072" s="33"/>
      <c r="AB3072" s="31"/>
    </row>
    <row r="3073" spans="1:28" s="2" customFormat="1">
      <c r="A3073" s="27"/>
      <c r="B3073" s="31"/>
      <c r="D3073" s="1"/>
      <c r="J3073" s="29"/>
      <c r="K3073" s="39"/>
      <c r="L3073" s="35"/>
      <c r="M3073" s="81"/>
      <c r="N3073" s="82"/>
      <c r="O3073" s="83"/>
      <c r="P3073" s="84"/>
      <c r="Q3073" s="82"/>
      <c r="R3073" s="83"/>
      <c r="S3073" s="69"/>
      <c r="T3073" s="63"/>
      <c r="U3073" s="141"/>
      <c r="V3073" s="74"/>
      <c r="W3073" s="145"/>
      <c r="X3073" s="60"/>
      <c r="Y3073" s="31"/>
      <c r="AA3073" s="33"/>
      <c r="AB3073" s="31"/>
    </row>
    <row r="3074" spans="1:28" s="2" customFormat="1">
      <c r="A3074" s="27"/>
      <c r="B3074" s="31"/>
      <c r="D3074" s="1"/>
      <c r="J3074" s="29"/>
      <c r="K3074" s="39"/>
      <c r="L3074" s="35"/>
      <c r="M3074" s="81"/>
      <c r="N3074" s="82"/>
      <c r="O3074" s="83"/>
      <c r="P3074" s="84"/>
      <c r="Q3074" s="82"/>
      <c r="R3074" s="83"/>
      <c r="S3074" s="69"/>
      <c r="T3074" s="63"/>
      <c r="U3074" s="141"/>
      <c r="V3074" s="74"/>
      <c r="W3074" s="145"/>
      <c r="X3074" s="60"/>
      <c r="Y3074" s="31"/>
      <c r="AA3074" s="33"/>
      <c r="AB3074" s="31"/>
    </row>
    <row r="3075" spans="1:28" s="2" customFormat="1">
      <c r="A3075" s="27"/>
      <c r="B3075" s="31"/>
      <c r="D3075" s="1"/>
      <c r="J3075" s="29"/>
      <c r="K3075" s="39"/>
      <c r="L3075" s="35"/>
      <c r="M3075" s="81"/>
      <c r="N3075" s="82"/>
      <c r="O3075" s="83"/>
      <c r="P3075" s="84"/>
      <c r="Q3075" s="82"/>
      <c r="R3075" s="83"/>
      <c r="S3075" s="69"/>
      <c r="T3075" s="63"/>
      <c r="U3075" s="141"/>
      <c r="V3075" s="74"/>
      <c r="W3075" s="145"/>
      <c r="X3075" s="60"/>
      <c r="Y3075" s="31"/>
      <c r="AA3075" s="33"/>
      <c r="AB3075" s="31"/>
    </row>
    <row r="3076" spans="1:28" s="2" customFormat="1">
      <c r="A3076" s="27"/>
      <c r="B3076" s="31"/>
      <c r="D3076" s="1"/>
      <c r="J3076" s="29"/>
      <c r="K3076" s="39"/>
      <c r="L3076" s="35"/>
      <c r="M3076" s="81"/>
      <c r="N3076" s="82"/>
      <c r="O3076" s="83"/>
      <c r="P3076" s="84"/>
      <c r="Q3076" s="82"/>
      <c r="R3076" s="83"/>
      <c r="S3076" s="69"/>
      <c r="T3076" s="63"/>
      <c r="U3076" s="141"/>
      <c r="V3076" s="74"/>
      <c r="W3076" s="145"/>
      <c r="X3076" s="60"/>
      <c r="Y3076" s="31"/>
      <c r="AA3076" s="33"/>
      <c r="AB3076" s="31"/>
    </row>
    <row r="3077" spans="1:28" s="2" customFormat="1">
      <c r="A3077" s="27"/>
      <c r="B3077" s="31"/>
      <c r="D3077" s="1"/>
      <c r="J3077" s="29"/>
      <c r="K3077" s="39"/>
      <c r="L3077" s="35"/>
      <c r="M3077" s="81"/>
      <c r="N3077" s="82"/>
      <c r="O3077" s="83"/>
      <c r="P3077" s="84"/>
      <c r="Q3077" s="82"/>
      <c r="R3077" s="83"/>
      <c r="S3077" s="69"/>
      <c r="T3077" s="63"/>
      <c r="U3077" s="141"/>
      <c r="V3077" s="74"/>
      <c r="W3077" s="145"/>
      <c r="X3077" s="60"/>
      <c r="Y3077" s="31"/>
      <c r="AA3077" s="33"/>
      <c r="AB3077" s="31"/>
    </row>
    <row r="3078" spans="1:28" s="2" customFormat="1">
      <c r="A3078" s="27"/>
      <c r="B3078" s="31"/>
      <c r="D3078" s="1"/>
      <c r="J3078" s="29"/>
      <c r="K3078" s="39"/>
      <c r="L3078" s="35"/>
      <c r="M3078" s="81"/>
      <c r="N3078" s="82"/>
      <c r="O3078" s="83"/>
      <c r="P3078" s="84"/>
      <c r="Q3078" s="82"/>
      <c r="R3078" s="83"/>
      <c r="S3078" s="69"/>
      <c r="T3078" s="63"/>
      <c r="U3078" s="141"/>
      <c r="V3078" s="74"/>
      <c r="W3078" s="145"/>
      <c r="X3078" s="60"/>
      <c r="Y3078" s="31"/>
      <c r="AA3078" s="33"/>
      <c r="AB3078" s="31"/>
    </row>
    <row r="3079" spans="1:28" s="2" customFormat="1">
      <c r="A3079" s="27"/>
      <c r="B3079" s="31"/>
      <c r="D3079" s="1"/>
      <c r="J3079" s="29"/>
      <c r="K3079" s="39"/>
      <c r="L3079" s="35"/>
      <c r="M3079" s="81"/>
      <c r="N3079" s="82"/>
      <c r="O3079" s="83"/>
      <c r="P3079" s="84"/>
      <c r="Q3079" s="82"/>
      <c r="R3079" s="83"/>
      <c r="S3079" s="69"/>
      <c r="T3079" s="63"/>
      <c r="U3079" s="141"/>
      <c r="V3079" s="74"/>
      <c r="W3079" s="145"/>
      <c r="X3079" s="60"/>
      <c r="Y3079" s="31"/>
      <c r="AA3079" s="33"/>
      <c r="AB3079" s="31"/>
    </row>
    <row r="3080" spans="1:28" s="2" customFormat="1">
      <c r="A3080" s="27"/>
      <c r="B3080" s="31"/>
      <c r="D3080" s="1"/>
      <c r="J3080" s="29"/>
      <c r="K3080" s="39"/>
      <c r="L3080" s="35"/>
      <c r="M3080" s="81"/>
      <c r="N3080" s="82"/>
      <c r="O3080" s="83"/>
      <c r="P3080" s="84"/>
      <c r="Q3080" s="82"/>
      <c r="R3080" s="83"/>
      <c r="S3080" s="69"/>
      <c r="T3080" s="63"/>
      <c r="U3080" s="141"/>
      <c r="V3080" s="74"/>
      <c r="W3080" s="145"/>
      <c r="X3080" s="60"/>
      <c r="Y3080" s="31"/>
      <c r="AA3080" s="33"/>
      <c r="AB3080" s="31"/>
    </row>
    <row r="3081" spans="1:28" s="2" customFormat="1">
      <c r="A3081" s="27"/>
      <c r="B3081" s="31"/>
      <c r="D3081" s="1"/>
      <c r="J3081" s="29"/>
      <c r="K3081" s="39"/>
      <c r="L3081" s="35"/>
      <c r="M3081" s="81"/>
      <c r="N3081" s="82"/>
      <c r="O3081" s="83"/>
      <c r="P3081" s="84"/>
      <c r="Q3081" s="82"/>
      <c r="R3081" s="83"/>
      <c r="S3081" s="69"/>
      <c r="T3081" s="63"/>
      <c r="U3081" s="141"/>
      <c r="V3081" s="74"/>
      <c r="W3081" s="145"/>
      <c r="X3081" s="60"/>
      <c r="Y3081" s="31"/>
      <c r="AA3081" s="33"/>
      <c r="AB3081" s="31"/>
    </row>
    <row r="3082" spans="1:28" s="2" customFormat="1">
      <c r="A3082" s="27"/>
      <c r="B3082" s="31"/>
      <c r="D3082" s="1"/>
      <c r="J3082" s="29"/>
      <c r="K3082" s="39"/>
      <c r="L3082" s="35"/>
      <c r="M3082" s="81"/>
      <c r="N3082" s="82"/>
      <c r="O3082" s="83"/>
      <c r="P3082" s="84"/>
      <c r="Q3082" s="82"/>
      <c r="R3082" s="83"/>
      <c r="S3082" s="69"/>
      <c r="T3082" s="63"/>
      <c r="U3082" s="141"/>
      <c r="V3082" s="74"/>
      <c r="W3082" s="145"/>
      <c r="X3082" s="60"/>
      <c r="Y3082" s="31"/>
      <c r="AA3082" s="33"/>
      <c r="AB3082" s="31"/>
    </row>
    <row r="3083" spans="1:28" s="2" customFormat="1">
      <c r="A3083" s="27"/>
      <c r="B3083" s="31"/>
      <c r="D3083" s="1"/>
      <c r="J3083" s="29"/>
      <c r="K3083" s="39"/>
      <c r="L3083" s="35"/>
      <c r="M3083" s="81"/>
      <c r="N3083" s="82"/>
      <c r="O3083" s="83"/>
      <c r="P3083" s="84"/>
      <c r="Q3083" s="82"/>
      <c r="R3083" s="83"/>
      <c r="S3083" s="69"/>
      <c r="T3083" s="63"/>
      <c r="U3083" s="141"/>
      <c r="V3083" s="74"/>
      <c r="W3083" s="145"/>
      <c r="X3083" s="60"/>
      <c r="Y3083" s="31"/>
      <c r="AA3083" s="33"/>
      <c r="AB3083" s="31"/>
    </row>
    <row r="3084" spans="1:28" s="2" customFormat="1">
      <c r="A3084" s="27"/>
      <c r="B3084" s="31"/>
      <c r="D3084" s="1"/>
      <c r="J3084" s="29"/>
      <c r="K3084" s="39"/>
      <c r="L3084" s="35"/>
      <c r="M3084" s="81"/>
      <c r="N3084" s="82"/>
      <c r="O3084" s="83"/>
      <c r="P3084" s="84"/>
      <c r="Q3084" s="82"/>
      <c r="R3084" s="83"/>
      <c r="S3084" s="69"/>
      <c r="T3084" s="63"/>
      <c r="U3084" s="141"/>
      <c r="V3084" s="74"/>
      <c r="W3084" s="145"/>
      <c r="X3084" s="60"/>
      <c r="Y3084" s="31"/>
      <c r="AA3084" s="33"/>
      <c r="AB3084" s="31"/>
    </row>
    <row r="3085" spans="1:28" s="2" customFormat="1">
      <c r="A3085" s="27"/>
      <c r="B3085" s="31"/>
      <c r="D3085" s="1"/>
      <c r="J3085" s="29"/>
      <c r="K3085" s="39"/>
      <c r="L3085" s="35"/>
      <c r="M3085" s="81"/>
      <c r="N3085" s="82"/>
      <c r="O3085" s="83"/>
      <c r="P3085" s="84"/>
      <c r="Q3085" s="82"/>
      <c r="R3085" s="83"/>
      <c r="S3085" s="69"/>
      <c r="T3085" s="63"/>
      <c r="U3085" s="141"/>
      <c r="V3085" s="74"/>
      <c r="W3085" s="145"/>
      <c r="X3085" s="60"/>
      <c r="Y3085" s="31"/>
      <c r="AA3085" s="33"/>
      <c r="AB3085" s="31"/>
    </row>
    <row r="3086" spans="1:28" s="2" customFormat="1">
      <c r="A3086" s="27"/>
      <c r="B3086" s="31"/>
      <c r="D3086" s="1"/>
      <c r="J3086" s="29"/>
      <c r="K3086" s="39"/>
      <c r="L3086" s="35"/>
      <c r="M3086" s="81"/>
      <c r="N3086" s="82"/>
      <c r="O3086" s="83"/>
      <c r="P3086" s="84"/>
      <c r="Q3086" s="82"/>
      <c r="R3086" s="83"/>
      <c r="S3086" s="69"/>
      <c r="T3086" s="63"/>
      <c r="U3086" s="141"/>
      <c r="V3086" s="74"/>
      <c r="W3086" s="145"/>
      <c r="X3086" s="60"/>
      <c r="Y3086" s="31"/>
      <c r="AA3086" s="33"/>
      <c r="AB3086" s="31"/>
    </row>
    <row r="3087" spans="1:28" s="2" customFormat="1">
      <c r="A3087" s="27"/>
      <c r="B3087" s="31"/>
      <c r="D3087" s="1"/>
      <c r="J3087" s="29"/>
      <c r="K3087" s="39"/>
      <c r="L3087" s="35"/>
      <c r="M3087" s="81"/>
      <c r="N3087" s="82"/>
      <c r="O3087" s="83"/>
      <c r="P3087" s="84"/>
      <c r="Q3087" s="82"/>
      <c r="R3087" s="83"/>
      <c r="S3087" s="69"/>
      <c r="T3087" s="63"/>
      <c r="U3087" s="141"/>
      <c r="V3087" s="74"/>
      <c r="W3087" s="145"/>
      <c r="X3087" s="60"/>
      <c r="Y3087" s="31"/>
      <c r="AA3087" s="33"/>
      <c r="AB3087" s="31"/>
    </row>
    <row r="3088" spans="1:28" s="2" customFormat="1">
      <c r="A3088" s="27"/>
      <c r="B3088" s="31"/>
      <c r="D3088" s="1"/>
      <c r="J3088" s="29"/>
      <c r="K3088" s="39"/>
      <c r="L3088" s="35"/>
      <c r="M3088" s="81"/>
      <c r="N3088" s="82"/>
      <c r="O3088" s="83"/>
      <c r="P3088" s="84"/>
      <c r="Q3088" s="82"/>
      <c r="R3088" s="83"/>
      <c r="S3088" s="69"/>
      <c r="T3088" s="63"/>
      <c r="U3088" s="141"/>
      <c r="V3088" s="74"/>
      <c r="W3088" s="145"/>
      <c r="X3088" s="60"/>
      <c r="Y3088" s="31"/>
      <c r="AA3088" s="33"/>
      <c r="AB3088" s="31"/>
    </row>
    <row r="3089" spans="1:28" s="2" customFormat="1">
      <c r="A3089" s="27"/>
      <c r="B3089" s="31"/>
      <c r="D3089" s="1"/>
      <c r="J3089" s="29"/>
      <c r="K3089" s="39"/>
      <c r="L3089" s="35"/>
      <c r="M3089" s="81"/>
      <c r="N3089" s="82"/>
      <c r="O3089" s="83"/>
      <c r="P3089" s="84"/>
      <c r="Q3089" s="82"/>
      <c r="R3089" s="83"/>
      <c r="S3089" s="69"/>
      <c r="T3089" s="63"/>
      <c r="U3089" s="141"/>
      <c r="V3089" s="74"/>
      <c r="W3089" s="145"/>
      <c r="X3089" s="60"/>
      <c r="Y3089" s="31"/>
      <c r="AA3089" s="33"/>
      <c r="AB3089" s="31"/>
    </row>
    <row r="3090" spans="1:28" s="2" customFormat="1">
      <c r="A3090" s="27"/>
      <c r="B3090" s="31"/>
      <c r="D3090" s="1"/>
      <c r="J3090" s="29"/>
      <c r="K3090" s="39"/>
      <c r="L3090" s="35"/>
      <c r="M3090" s="81"/>
      <c r="N3090" s="82"/>
      <c r="O3090" s="83"/>
      <c r="P3090" s="84"/>
      <c r="Q3090" s="82"/>
      <c r="R3090" s="83"/>
      <c r="S3090" s="69"/>
      <c r="T3090" s="63"/>
      <c r="U3090" s="141"/>
      <c r="V3090" s="74"/>
      <c r="W3090" s="145"/>
      <c r="X3090" s="60"/>
      <c r="Y3090" s="31"/>
      <c r="AA3090" s="33"/>
      <c r="AB3090" s="31"/>
    </row>
    <row r="3091" spans="1:28" s="2" customFormat="1">
      <c r="A3091" s="27"/>
      <c r="B3091" s="31"/>
      <c r="D3091" s="1"/>
      <c r="J3091" s="29"/>
      <c r="K3091" s="39"/>
      <c r="L3091" s="35"/>
      <c r="M3091" s="81"/>
      <c r="N3091" s="82"/>
      <c r="O3091" s="83"/>
      <c r="P3091" s="84"/>
      <c r="Q3091" s="82"/>
      <c r="R3091" s="83"/>
      <c r="S3091" s="69"/>
      <c r="T3091" s="63"/>
      <c r="U3091" s="141"/>
      <c r="V3091" s="74"/>
      <c r="W3091" s="145"/>
      <c r="X3091" s="60"/>
      <c r="Y3091" s="31"/>
      <c r="AA3091" s="33"/>
      <c r="AB3091" s="31"/>
    </row>
    <row r="3092" spans="1:28" s="2" customFormat="1">
      <c r="A3092" s="27"/>
      <c r="B3092" s="31"/>
      <c r="D3092" s="1"/>
      <c r="J3092" s="29"/>
      <c r="K3092" s="39"/>
      <c r="L3092" s="35"/>
      <c r="M3092" s="81"/>
      <c r="N3092" s="82"/>
      <c r="O3092" s="83"/>
      <c r="P3092" s="84"/>
      <c r="Q3092" s="82"/>
      <c r="R3092" s="83"/>
      <c r="S3092" s="69"/>
      <c r="T3092" s="63"/>
      <c r="U3092" s="141"/>
      <c r="V3092" s="74"/>
      <c r="W3092" s="145"/>
      <c r="X3092" s="60"/>
      <c r="Y3092" s="31"/>
      <c r="AA3092" s="33"/>
      <c r="AB3092" s="31"/>
    </row>
    <row r="3093" spans="1:28" s="2" customFormat="1">
      <c r="A3093" s="27"/>
      <c r="B3093" s="31"/>
      <c r="D3093" s="1"/>
      <c r="J3093" s="29"/>
      <c r="K3093" s="39"/>
      <c r="L3093" s="35"/>
      <c r="M3093" s="81"/>
      <c r="N3093" s="82"/>
      <c r="O3093" s="83"/>
      <c r="P3093" s="84"/>
      <c r="Q3093" s="82"/>
      <c r="R3093" s="83"/>
      <c r="S3093" s="69"/>
      <c r="T3093" s="63"/>
      <c r="U3093" s="141"/>
      <c r="V3093" s="74"/>
      <c r="W3093" s="145"/>
      <c r="X3093" s="60"/>
      <c r="Y3093" s="31"/>
      <c r="AA3093" s="33"/>
      <c r="AB3093" s="31"/>
    </row>
    <row r="3094" spans="1:28" s="2" customFormat="1">
      <c r="A3094" s="27"/>
      <c r="B3094" s="31"/>
      <c r="D3094" s="1"/>
      <c r="J3094" s="29"/>
      <c r="K3094" s="39"/>
      <c r="L3094" s="35"/>
      <c r="M3094" s="81"/>
      <c r="N3094" s="82"/>
      <c r="O3094" s="83"/>
      <c r="P3094" s="84"/>
      <c r="Q3094" s="82"/>
      <c r="R3094" s="83"/>
      <c r="S3094" s="69"/>
      <c r="T3094" s="63"/>
      <c r="U3094" s="141"/>
      <c r="V3094" s="74"/>
      <c r="W3094" s="145"/>
      <c r="X3094" s="60"/>
      <c r="Y3094" s="31"/>
      <c r="AA3094" s="33"/>
      <c r="AB3094" s="31"/>
    </row>
    <row r="3095" spans="1:28" s="2" customFormat="1">
      <c r="A3095" s="27"/>
      <c r="B3095" s="31"/>
      <c r="D3095" s="1"/>
      <c r="J3095" s="29"/>
      <c r="K3095" s="39"/>
      <c r="L3095" s="35"/>
      <c r="M3095" s="81"/>
      <c r="N3095" s="82"/>
      <c r="O3095" s="83"/>
      <c r="P3095" s="84"/>
      <c r="Q3095" s="82"/>
      <c r="R3095" s="83"/>
      <c r="S3095" s="69"/>
      <c r="T3095" s="63"/>
      <c r="U3095" s="141"/>
      <c r="V3095" s="74"/>
      <c r="W3095" s="145"/>
      <c r="X3095" s="60"/>
      <c r="Y3095" s="31"/>
      <c r="AA3095" s="33"/>
      <c r="AB3095" s="31"/>
    </row>
    <row r="3096" spans="1:28" s="2" customFormat="1">
      <c r="A3096" s="27"/>
      <c r="B3096" s="31"/>
      <c r="D3096" s="1"/>
      <c r="J3096" s="29"/>
      <c r="K3096" s="39"/>
      <c r="L3096" s="35"/>
      <c r="M3096" s="81"/>
      <c r="N3096" s="82"/>
      <c r="O3096" s="83"/>
      <c r="P3096" s="84"/>
      <c r="Q3096" s="82"/>
      <c r="R3096" s="83"/>
      <c r="S3096" s="69"/>
      <c r="T3096" s="63"/>
      <c r="U3096" s="141"/>
      <c r="V3096" s="74"/>
      <c r="W3096" s="145"/>
      <c r="X3096" s="60"/>
      <c r="Y3096" s="31"/>
      <c r="AA3096" s="33"/>
      <c r="AB3096" s="31"/>
    </row>
    <row r="3097" spans="1:28" s="2" customFormat="1">
      <c r="A3097" s="27"/>
      <c r="B3097" s="31"/>
      <c r="D3097" s="1"/>
      <c r="J3097" s="29"/>
      <c r="K3097" s="39"/>
      <c r="L3097" s="35"/>
      <c r="M3097" s="81"/>
      <c r="N3097" s="82"/>
      <c r="O3097" s="83"/>
      <c r="P3097" s="84"/>
      <c r="Q3097" s="82"/>
      <c r="R3097" s="83"/>
      <c r="S3097" s="69"/>
      <c r="T3097" s="63"/>
      <c r="U3097" s="141"/>
      <c r="V3097" s="74"/>
      <c r="W3097" s="145"/>
      <c r="X3097" s="60"/>
      <c r="Y3097" s="31"/>
      <c r="AA3097" s="33"/>
      <c r="AB3097" s="31"/>
    </row>
    <row r="3098" spans="1:28" s="2" customFormat="1">
      <c r="A3098" s="27"/>
      <c r="B3098" s="31"/>
      <c r="D3098" s="1"/>
      <c r="J3098" s="29"/>
      <c r="K3098" s="39"/>
      <c r="L3098" s="35"/>
      <c r="M3098" s="81"/>
      <c r="N3098" s="82"/>
      <c r="O3098" s="83"/>
      <c r="P3098" s="84"/>
      <c r="Q3098" s="82"/>
      <c r="R3098" s="83"/>
      <c r="S3098" s="69"/>
      <c r="T3098" s="63"/>
      <c r="U3098" s="141"/>
      <c r="V3098" s="74"/>
      <c r="W3098" s="145"/>
      <c r="X3098" s="60"/>
      <c r="Y3098" s="31"/>
      <c r="AA3098" s="33"/>
      <c r="AB3098" s="31"/>
    </row>
    <row r="3099" spans="1:28" s="2" customFormat="1">
      <c r="A3099" s="27"/>
      <c r="B3099" s="31"/>
      <c r="D3099" s="1"/>
      <c r="J3099" s="29"/>
      <c r="K3099" s="39"/>
      <c r="L3099" s="35"/>
      <c r="M3099" s="81"/>
      <c r="N3099" s="82"/>
      <c r="O3099" s="83"/>
      <c r="P3099" s="84"/>
      <c r="Q3099" s="82"/>
      <c r="R3099" s="83"/>
      <c r="S3099" s="69"/>
      <c r="T3099" s="63"/>
      <c r="U3099" s="141"/>
      <c r="V3099" s="74"/>
      <c r="W3099" s="145"/>
      <c r="X3099" s="60"/>
      <c r="Y3099" s="31"/>
      <c r="AA3099" s="33"/>
      <c r="AB3099" s="31"/>
    </row>
    <row r="3100" spans="1:28" s="2" customFormat="1">
      <c r="A3100" s="27"/>
      <c r="B3100" s="31"/>
      <c r="D3100" s="1"/>
      <c r="J3100" s="29"/>
      <c r="K3100" s="39"/>
      <c r="L3100" s="35"/>
      <c r="M3100" s="81"/>
      <c r="N3100" s="82"/>
      <c r="O3100" s="83"/>
      <c r="P3100" s="84"/>
      <c r="Q3100" s="82"/>
      <c r="R3100" s="83"/>
      <c r="S3100" s="69"/>
      <c r="T3100" s="63"/>
      <c r="U3100" s="141"/>
      <c r="V3100" s="74"/>
      <c r="W3100" s="145"/>
      <c r="X3100" s="60"/>
      <c r="Y3100" s="31"/>
      <c r="AA3100" s="33"/>
      <c r="AB3100" s="31"/>
    </row>
    <row r="3101" spans="1:28" s="2" customFormat="1">
      <c r="A3101" s="27"/>
      <c r="B3101" s="31"/>
      <c r="D3101" s="1"/>
      <c r="J3101" s="29"/>
      <c r="K3101" s="39"/>
      <c r="L3101" s="35"/>
      <c r="M3101" s="81"/>
      <c r="N3101" s="82"/>
      <c r="O3101" s="83"/>
      <c r="P3101" s="84"/>
      <c r="Q3101" s="82"/>
      <c r="R3101" s="83"/>
      <c r="S3101" s="69"/>
      <c r="T3101" s="63"/>
      <c r="U3101" s="141"/>
      <c r="V3101" s="74"/>
      <c r="W3101" s="145"/>
      <c r="X3101" s="60"/>
      <c r="Y3101" s="31"/>
      <c r="AA3101" s="33"/>
      <c r="AB3101" s="31"/>
    </row>
    <row r="3102" spans="1:28" s="2" customFormat="1">
      <c r="A3102" s="27"/>
      <c r="B3102" s="31"/>
      <c r="D3102" s="1"/>
      <c r="J3102" s="29"/>
      <c r="K3102" s="39"/>
      <c r="L3102" s="35"/>
      <c r="M3102" s="81"/>
      <c r="N3102" s="82"/>
      <c r="O3102" s="83"/>
      <c r="P3102" s="84"/>
      <c r="Q3102" s="82"/>
      <c r="R3102" s="83"/>
      <c r="S3102" s="69"/>
      <c r="T3102" s="63"/>
      <c r="U3102" s="141"/>
      <c r="V3102" s="74"/>
      <c r="W3102" s="145"/>
      <c r="X3102" s="60"/>
      <c r="Y3102" s="31"/>
      <c r="AA3102" s="33"/>
      <c r="AB3102" s="31"/>
    </row>
    <row r="3103" spans="1:28" s="2" customFormat="1">
      <c r="A3103" s="27"/>
      <c r="B3103" s="31"/>
      <c r="D3103" s="1"/>
      <c r="J3103" s="29"/>
      <c r="K3103" s="39"/>
      <c r="L3103" s="35"/>
      <c r="M3103" s="81"/>
      <c r="N3103" s="82"/>
      <c r="O3103" s="83"/>
      <c r="P3103" s="84"/>
      <c r="Q3103" s="82"/>
      <c r="R3103" s="83"/>
      <c r="S3103" s="69"/>
      <c r="T3103" s="63"/>
      <c r="U3103" s="141"/>
      <c r="V3103" s="74"/>
      <c r="W3103" s="145"/>
      <c r="X3103" s="60"/>
      <c r="Y3103" s="31"/>
      <c r="AA3103" s="33"/>
      <c r="AB3103" s="31"/>
    </row>
    <row r="3104" spans="1:28" s="2" customFormat="1">
      <c r="A3104" s="27"/>
      <c r="B3104" s="31"/>
      <c r="D3104" s="1"/>
      <c r="J3104" s="29"/>
      <c r="K3104" s="39"/>
      <c r="L3104" s="35"/>
      <c r="M3104" s="81"/>
      <c r="N3104" s="82"/>
      <c r="O3104" s="83"/>
      <c r="P3104" s="84"/>
      <c r="Q3104" s="82"/>
      <c r="R3104" s="83"/>
      <c r="S3104" s="69"/>
      <c r="T3104" s="63"/>
      <c r="U3104" s="141"/>
      <c r="V3104" s="74"/>
      <c r="W3104" s="145"/>
      <c r="X3104" s="60"/>
      <c r="Y3104" s="31"/>
      <c r="AA3104" s="33"/>
      <c r="AB3104" s="31"/>
    </row>
    <row r="3105" spans="1:28" s="2" customFormat="1">
      <c r="A3105" s="27"/>
      <c r="B3105" s="31"/>
      <c r="D3105" s="1"/>
      <c r="J3105" s="29"/>
      <c r="K3105" s="39"/>
      <c r="L3105" s="35"/>
      <c r="M3105" s="81"/>
      <c r="N3105" s="82"/>
      <c r="O3105" s="83"/>
      <c r="P3105" s="84"/>
      <c r="Q3105" s="82"/>
      <c r="R3105" s="83"/>
      <c r="S3105" s="69"/>
      <c r="T3105" s="63"/>
      <c r="U3105" s="141"/>
      <c r="V3105" s="74"/>
      <c r="W3105" s="145"/>
      <c r="X3105" s="60"/>
      <c r="Y3105" s="31"/>
      <c r="AA3105" s="33"/>
      <c r="AB3105" s="31"/>
    </row>
    <row r="3106" spans="1:28" s="2" customFormat="1">
      <c r="A3106" s="27"/>
      <c r="B3106" s="31"/>
      <c r="D3106" s="1"/>
      <c r="J3106" s="29"/>
      <c r="K3106" s="39"/>
      <c r="L3106" s="35"/>
      <c r="M3106" s="81"/>
      <c r="N3106" s="82"/>
      <c r="O3106" s="83"/>
      <c r="P3106" s="84"/>
      <c r="Q3106" s="82"/>
      <c r="R3106" s="83"/>
      <c r="S3106" s="69"/>
      <c r="T3106" s="63"/>
      <c r="U3106" s="141"/>
      <c r="V3106" s="74"/>
      <c r="W3106" s="145"/>
      <c r="X3106" s="60"/>
      <c r="Y3106" s="31"/>
      <c r="AA3106" s="33"/>
      <c r="AB3106" s="31"/>
    </row>
    <row r="3107" spans="1:28" s="2" customFormat="1">
      <c r="A3107" s="27"/>
      <c r="B3107" s="31"/>
      <c r="D3107" s="1"/>
      <c r="J3107" s="29"/>
      <c r="K3107" s="39"/>
      <c r="L3107" s="35"/>
      <c r="M3107" s="81"/>
      <c r="N3107" s="82"/>
      <c r="O3107" s="83"/>
      <c r="P3107" s="84"/>
      <c r="Q3107" s="82"/>
      <c r="R3107" s="83"/>
      <c r="S3107" s="69"/>
      <c r="T3107" s="63"/>
      <c r="U3107" s="141"/>
      <c r="V3107" s="74"/>
      <c r="W3107" s="145"/>
      <c r="X3107" s="60"/>
      <c r="Y3107" s="31"/>
      <c r="AA3107" s="33"/>
      <c r="AB3107" s="31"/>
    </row>
    <row r="3108" spans="1:28" s="2" customFormat="1">
      <c r="A3108" s="27"/>
      <c r="B3108" s="31"/>
      <c r="D3108" s="1"/>
      <c r="J3108" s="29"/>
      <c r="K3108" s="39"/>
      <c r="L3108" s="35"/>
      <c r="M3108" s="81"/>
      <c r="N3108" s="82"/>
      <c r="O3108" s="83"/>
      <c r="P3108" s="84"/>
      <c r="Q3108" s="82"/>
      <c r="R3108" s="83"/>
      <c r="S3108" s="69"/>
      <c r="T3108" s="63"/>
      <c r="U3108" s="141"/>
      <c r="V3108" s="74"/>
      <c r="W3108" s="145"/>
      <c r="X3108" s="60"/>
      <c r="Y3108" s="31"/>
      <c r="AA3108" s="33"/>
      <c r="AB3108" s="31"/>
    </row>
    <row r="3109" spans="1:28" s="2" customFormat="1">
      <c r="A3109" s="27"/>
      <c r="B3109" s="31"/>
      <c r="D3109" s="1"/>
      <c r="J3109" s="29"/>
      <c r="K3109" s="39"/>
      <c r="L3109" s="35"/>
      <c r="M3109" s="81"/>
      <c r="N3109" s="82"/>
      <c r="O3109" s="83"/>
      <c r="P3109" s="84"/>
      <c r="Q3109" s="82"/>
      <c r="R3109" s="83"/>
      <c r="S3109" s="69"/>
      <c r="T3109" s="63"/>
      <c r="U3109" s="141"/>
      <c r="V3109" s="74"/>
      <c r="W3109" s="145"/>
      <c r="X3109" s="60"/>
      <c r="Y3109" s="31"/>
      <c r="AA3109" s="33"/>
      <c r="AB3109" s="31"/>
    </row>
    <row r="3110" spans="1:28" s="2" customFormat="1">
      <c r="A3110" s="27"/>
      <c r="B3110" s="31"/>
      <c r="D3110" s="1"/>
      <c r="J3110" s="29"/>
      <c r="K3110" s="39"/>
      <c r="L3110" s="35"/>
      <c r="M3110" s="81"/>
      <c r="N3110" s="82"/>
      <c r="O3110" s="83"/>
      <c r="P3110" s="84"/>
      <c r="Q3110" s="82"/>
      <c r="R3110" s="83"/>
      <c r="S3110" s="69"/>
      <c r="T3110" s="63"/>
      <c r="U3110" s="141"/>
      <c r="V3110" s="74"/>
      <c r="W3110" s="145"/>
      <c r="X3110" s="60"/>
      <c r="Y3110" s="31"/>
      <c r="AA3110" s="33"/>
      <c r="AB3110" s="31"/>
    </row>
    <row r="3111" spans="1:28" s="2" customFormat="1">
      <c r="A3111" s="27"/>
      <c r="B3111" s="31"/>
      <c r="D3111" s="1"/>
      <c r="J3111" s="29"/>
      <c r="K3111" s="39"/>
      <c r="L3111" s="35"/>
      <c r="M3111" s="81"/>
      <c r="N3111" s="82"/>
      <c r="O3111" s="83"/>
      <c r="P3111" s="84"/>
      <c r="Q3111" s="82"/>
      <c r="R3111" s="83"/>
      <c r="S3111" s="69"/>
      <c r="T3111" s="63"/>
      <c r="U3111" s="141"/>
      <c r="V3111" s="74"/>
      <c r="W3111" s="145"/>
      <c r="X3111" s="60"/>
      <c r="Y3111" s="31"/>
      <c r="AA3111" s="33"/>
      <c r="AB3111" s="31"/>
    </row>
    <row r="3112" spans="1:28" s="2" customFormat="1">
      <c r="A3112" s="27"/>
      <c r="B3112" s="31"/>
      <c r="D3112" s="1"/>
      <c r="J3112" s="29"/>
      <c r="K3112" s="39"/>
      <c r="L3112" s="35"/>
      <c r="M3112" s="81"/>
      <c r="N3112" s="82"/>
      <c r="O3112" s="83"/>
      <c r="P3112" s="84"/>
      <c r="Q3112" s="82"/>
      <c r="R3112" s="83"/>
      <c r="S3112" s="69"/>
      <c r="T3112" s="63"/>
      <c r="U3112" s="141"/>
      <c r="V3112" s="74"/>
      <c r="W3112" s="145"/>
      <c r="X3112" s="60"/>
      <c r="Y3112" s="31"/>
      <c r="AA3112" s="33"/>
      <c r="AB3112" s="31"/>
    </row>
    <row r="3113" spans="1:28" s="2" customFormat="1">
      <c r="A3113" s="27"/>
      <c r="B3113" s="31"/>
      <c r="D3113" s="1"/>
      <c r="J3113" s="29"/>
      <c r="K3113" s="39"/>
      <c r="L3113" s="35"/>
      <c r="M3113" s="81"/>
      <c r="N3113" s="82"/>
      <c r="O3113" s="83"/>
      <c r="P3113" s="84"/>
      <c r="Q3113" s="82"/>
      <c r="R3113" s="83"/>
      <c r="S3113" s="69"/>
      <c r="T3113" s="63"/>
      <c r="U3113" s="141"/>
      <c r="V3113" s="74"/>
      <c r="W3113" s="145"/>
      <c r="X3113" s="60"/>
      <c r="Y3113" s="31"/>
      <c r="AA3113" s="33"/>
      <c r="AB3113" s="31"/>
    </row>
    <row r="3114" spans="1:28" s="2" customFormat="1">
      <c r="A3114" s="27"/>
      <c r="B3114" s="31"/>
      <c r="D3114" s="1"/>
      <c r="J3114" s="29"/>
      <c r="K3114" s="39"/>
      <c r="L3114" s="35"/>
      <c r="M3114" s="81"/>
      <c r="N3114" s="82"/>
      <c r="O3114" s="83"/>
      <c r="P3114" s="84"/>
      <c r="Q3114" s="82"/>
      <c r="R3114" s="83"/>
      <c r="S3114" s="69"/>
      <c r="T3114" s="63"/>
      <c r="U3114" s="141"/>
      <c r="V3114" s="74"/>
      <c r="W3114" s="145"/>
      <c r="X3114" s="60"/>
      <c r="Y3114" s="31"/>
      <c r="AA3114" s="33"/>
      <c r="AB3114" s="31"/>
    </row>
    <row r="3115" spans="1:28" s="2" customFormat="1">
      <c r="A3115" s="27"/>
      <c r="B3115" s="31"/>
      <c r="D3115" s="1"/>
      <c r="J3115" s="29"/>
      <c r="K3115" s="39"/>
      <c r="L3115" s="35"/>
      <c r="M3115" s="81"/>
      <c r="N3115" s="82"/>
      <c r="O3115" s="83"/>
      <c r="P3115" s="84"/>
      <c r="Q3115" s="82"/>
      <c r="R3115" s="83"/>
      <c r="S3115" s="69"/>
      <c r="T3115" s="63"/>
      <c r="U3115" s="141"/>
      <c r="V3115" s="74"/>
      <c r="W3115" s="145"/>
      <c r="X3115" s="60"/>
      <c r="Y3115" s="31"/>
      <c r="AA3115" s="33"/>
      <c r="AB3115" s="31"/>
    </row>
    <row r="3116" spans="1:28" s="2" customFormat="1">
      <c r="A3116" s="27"/>
      <c r="B3116" s="31"/>
      <c r="D3116" s="1"/>
      <c r="J3116" s="29"/>
      <c r="K3116" s="39"/>
      <c r="L3116" s="35"/>
      <c r="M3116" s="81"/>
      <c r="N3116" s="82"/>
      <c r="O3116" s="83"/>
      <c r="P3116" s="84"/>
      <c r="Q3116" s="82"/>
      <c r="R3116" s="83"/>
      <c r="S3116" s="69"/>
      <c r="T3116" s="63"/>
      <c r="U3116" s="141"/>
      <c r="V3116" s="74"/>
      <c r="W3116" s="145"/>
      <c r="X3116" s="60"/>
      <c r="Y3116" s="31"/>
      <c r="AA3116" s="33"/>
      <c r="AB3116" s="31"/>
    </row>
    <row r="3117" spans="1:28" s="2" customFormat="1">
      <c r="A3117" s="27"/>
      <c r="B3117" s="31"/>
      <c r="D3117" s="1"/>
      <c r="J3117" s="29"/>
      <c r="K3117" s="39"/>
      <c r="L3117" s="35"/>
      <c r="M3117" s="81"/>
      <c r="N3117" s="82"/>
      <c r="O3117" s="83"/>
      <c r="P3117" s="84"/>
      <c r="Q3117" s="82"/>
      <c r="R3117" s="83"/>
      <c r="S3117" s="69"/>
      <c r="T3117" s="63"/>
      <c r="U3117" s="141"/>
      <c r="V3117" s="74"/>
      <c r="W3117" s="145"/>
      <c r="X3117" s="60"/>
      <c r="Y3117" s="31"/>
      <c r="AA3117" s="33"/>
      <c r="AB3117" s="31"/>
    </row>
    <row r="3118" spans="1:28" s="2" customFormat="1">
      <c r="A3118" s="27"/>
      <c r="B3118" s="31"/>
      <c r="D3118" s="1"/>
      <c r="J3118" s="29"/>
      <c r="K3118" s="39"/>
      <c r="L3118" s="35"/>
      <c r="M3118" s="81"/>
      <c r="N3118" s="82"/>
      <c r="O3118" s="83"/>
      <c r="P3118" s="84"/>
      <c r="Q3118" s="82"/>
      <c r="R3118" s="83"/>
      <c r="S3118" s="69"/>
      <c r="T3118" s="63"/>
      <c r="U3118" s="141"/>
      <c r="V3118" s="74"/>
      <c r="W3118" s="145"/>
      <c r="X3118" s="60"/>
      <c r="Y3118" s="31"/>
      <c r="AA3118" s="33"/>
      <c r="AB3118" s="31"/>
    </row>
    <row r="3119" spans="1:28" s="2" customFormat="1">
      <c r="A3119" s="27"/>
      <c r="B3119" s="31"/>
      <c r="D3119" s="1"/>
      <c r="J3119" s="29"/>
      <c r="K3119" s="39"/>
      <c r="L3119" s="35"/>
      <c r="M3119" s="81"/>
      <c r="N3119" s="82"/>
      <c r="O3119" s="83"/>
      <c r="P3119" s="84"/>
      <c r="Q3119" s="82"/>
      <c r="R3119" s="83"/>
      <c r="S3119" s="69"/>
      <c r="T3119" s="63"/>
      <c r="U3119" s="141"/>
      <c r="V3119" s="74"/>
      <c r="W3119" s="145"/>
      <c r="X3119" s="60"/>
      <c r="Y3119" s="31"/>
      <c r="AA3119" s="33"/>
      <c r="AB3119" s="31"/>
    </row>
    <row r="3120" spans="1:28" s="2" customFormat="1">
      <c r="A3120" s="27"/>
      <c r="B3120" s="31"/>
      <c r="D3120" s="1"/>
      <c r="J3120" s="29"/>
      <c r="K3120" s="39"/>
      <c r="L3120" s="35"/>
      <c r="M3120" s="81"/>
      <c r="N3120" s="82"/>
      <c r="O3120" s="83"/>
      <c r="P3120" s="84"/>
      <c r="Q3120" s="82"/>
      <c r="R3120" s="83"/>
      <c r="S3120" s="69"/>
      <c r="T3120" s="63"/>
      <c r="U3120" s="141"/>
      <c r="V3120" s="74"/>
      <c r="W3120" s="145"/>
      <c r="X3120" s="60"/>
      <c r="Y3120" s="31"/>
      <c r="AA3120" s="33"/>
      <c r="AB3120" s="31"/>
    </row>
    <row r="3121" spans="1:28" s="2" customFormat="1">
      <c r="A3121" s="27"/>
      <c r="B3121" s="31"/>
      <c r="D3121" s="1"/>
      <c r="J3121" s="29"/>
      <c r="K3121" s="39"/>
      <c r="L3121" s="35"/>
      <c r="M3121" s="81"/>
      <c r="N3121" s="82"/>
      <c r="O3121" s="83"/>
      <c r="P3121" s="84"/>
      <c r="Q3121" s="82"/>
      <c r="R3121" s="83"/>
      <c r="S3121" s="69"/>
      <c r="T3121" s="63"/>
      <c r="U3121" s="141"/>
      <c r="V3121" s="74"/>
      <c r="W3121" s="145"/>
      <c r="X3121" s="60"/>
      <c r="Y3121" s="31"/>
      <c r="AA3121" s="33"/>
      <c r="AB3121" s="31"/>
    </row>
    <row r="3122" spans="1:28" s="2" customFormat="1">
      <c r="A3122" s="27"/>
      <c r="B3122" s="31"/>
      <c r="D3122" s="1"/>
      <c r="J3122" s="29"/>
      <c r="K3122" s="39"/>
      <c r="L3122" s="35"/>
      <c r="M3122" s="81"/>
      <c r="N3122" s="82"/>
      <c r="O3122" s="83"/>
      <c r="P3122" s="84"/>
      <c r="Q3122" s="82"/>
      <c r="R3122" s="83"/>
      <c r="S3122" s="69"/>
      <c r="T3122" s="63"/>
      <c r="U3122" s="141"/>
      <c r="V3122" s="74"/>
      <c r="W3122" s="145"/>
      <c r="X3122" s="60"/>
      <c r="Y3122" s="31"/>
      <c r="AA3122" s="33"/>
      <c r="AB3122" s="31"/>
    </row>
    <row r="3123" spans="1:28" s="2" customFormat="1">
      <c r="A3123" s="27"/>
      <c r="B3123" s="31"/>
      <c r="D3123" s="1"/>
      <c r="J3123" s="29"/>
      <c r="K3123" s="39"/>
      <c r="L3123" s="35"/>
      <c r="M3123" s="81"/>
      <c r="N3123" s="82"/>
      <c r="O3123" s="83"/>
      <c r="P3123" s="84"/>
      <c r="Q3123" s="82"/>
      <c r="R3123" s="83"/>
      <c r="S3123" s="69"/>
      <c r="T3123" s="63"/>
      <c r="U3123" s="141"/>
      <c r="V3123" s="74"/>
      <c r="W3123" s="145"/>
      <c r="X3123" s="60"/>
      <c r="Y3123" s="31"/>
      <c r="AA3123" s="33"/>
      <c r="AB3123" s="31"/>
    </row>
    <row r="3124" spans="1:28" s="2" customFormat="1">
      <c r="A3124" s="27"/>
      <c r="B3124" s="31"/>
      <c r="D3124" s="1"/>
      <c r="J3124" s="29"/>
      <c r="K3124" s="39"/>
      <c r="L3124" s="35"/>
      <c r="M3124" s="81"/>
      <c r="N3124" s="82"/>
      <c r="O3124" s="83"/>
      <c r="P3124" s="84"/>
      <c r="Q3124" s="82"/>
      <c r="R3124" s="83"/>
      <c r="S3124" s="69"/>
      <c r="T3124" s="63"/>
      <c r="U3124" s="141"/>
      <c r="V3124" s="74"/>
      <c r="W3124" s="145"/>
      <c r="X3124" s="60"/>
      <c r="Y3124" s="31"/>
      <c r="AA3124" s="33"/>
      <c r="AB3124" s="31"/>
    </row>
    <row r="3125" spans="1:28" s="2" customFormat="1">
      <c r="A3125" s="27"/>
      <c r="B3125" s="31"/>
      <c r="D3125" s="1"/>
      <c r="J3125" s="29"/>
      <c r="K3125" s="39"/>
      <c r="L3125" s="35"/>
      <c r="M3125" s="81"/>
      <c r="N3125" s="82"/>
      <c r="O3125" s="83"/>
      <c r="P3125" s="84"/>
      <c r="Q3125" s="82"/>
      <c r="R3125" s="83"/>
      <c r="S3125" s="69"/>
      <c r="T3125" s="63"/>
      <c r="U3125" s="141"/>
      <c r="V3125" s="74"/>
      <c r="W3125" s="145"/>
      <c r="X3125" s="60"/>
      <c r="Y3125" s="31"/>
      <c r="AA3125" s="33"/>
      <c r="AB3125" s="31"/>
    </row>
    <row r="3126" spans="1:28" s="2" customFormat="1">
      <c r="A3126" s="27"/>
      <c r="B3126" s="31"/>
      <c r="D3126" s="1"/>
      <c r="J3126" s="29"/>
      <c r="K3126" s="39"/>
      <c r="L3126" s="35"/>
      <c r="M3126" s="81"/>
      <c r="N3126" s="82"/>
      <c r="O3126" s="83"/>
      <c r="P3126" s="84"/>
      <c r="Q3126" s="82"/>
      <c r="R3126" s="83"/>
      <c r="S3126" s="69"/>
      <c r="T3126" s="63"/>
      <c r="U3126" s="141"/>
      <c r="V3126" s="74"/>
      <c r="W3126" s="145"/>
      <c r="X3126" s="60"/>
      <c r="Y3126" s="31"/>
      <c r="AA3126" s="33"/>
      <c r="AB3126" s="31"/>
    </row>
    <row r="3127" spans="1:28" s="2" customFormat="1">
      <c r="A3127" s="27"/>
      <c r="B3127" s="31"/>
      <c r="D3127" s="1"/>
      <c r="J3127" s="29"/>
      <c r="K3127" s="39"/>
      <c r="L3127" s="35"/>
      <c r="M3127" s="81"/>
      <c r="N3127" s="82"/>
      <c r="O3127" s="83"/>
      <c r="P3127" s="84"/>
      <c r="Q3127" s="82"/>
      <c r="R3127" s="83"/>
      <c r="S3127" s="69"/>
      <c r="T3127" s="63"/>
      <c r="U3127" s="141"/>
      <c r="V3127" s="74"/>
      <c r="W3127" s="145"/>
      <c r="X3127" s="60"/>
      <c r="Y3127" s="31"/>
      <c r="AA3127" s="33"/>
      <c r="AB3127" s="31"/>
    </row>
    <row r="3128" spans="1:28" s="2" customFormat="1">
      <c r="A3128" s="27"/>
      <c r="B3128" s="31"/>
      <c r="D3128" s="1"/>
      <c r="J3128" s="29"/>
      <c r="K3128" s="39"/>
      <c r="L3128" s="35"/>
      <c r="M3128" s="81"/>
      <c r="N3128" s="82"/>
      <c r="O3128" s="83"/>
      <c r="P3128" s="84"/>
      <c r="Q3128" s="82"/>
      <c r="R3128" s="83"/>
      <c r="S3128" s="69"/>
      <c r="T3128" s="63"/>
      <c r="U3128" s="141"/>
      <c r="V3128" s="74"/>
      <c r="W3128" s="145"/>
      <c r="X3128" s="60"/>
      <c r="Y3128" s="31"/>
      <c r="AA3128" s="33"/>
      <c r="AB3128" s="31"/>
    </row>
    <row r="3129" spans="1:28" s="2" customFormat="1">
      <c r="A3129" s="27"/>
      <c r="B3129" s="31"/>
      <c r="D3129" s="1"/>
      <c r="J3129" s="29"/>
      <c r="K3129" s="39"/>
      <c r="L3129" s="35"/>
      <c r="M3129" s="81"/>
      <c r="N3129" s="82"/>
      <c r="O3129" s="83"/>
      <c r="P3129" s="84"/>
      <c r="Q3129" s="82"/>
      <c r="R3129" s="83"/>
      <c r="S3129" s="69"/>
      <c r="T3129" s="63"/>
      <c r="U3129" s="141"/>
      <c r="V3129" s="74"/>
      <c r="W3129" s="145"/>
      <c r="X3129" s="60"/>
      <c r="Y3129" s="31"/>
      <c r="AA3129" s="33"/>
      <c r="AB3129" s="31"/>
    </row>
    <row r="3130" spans="1:28" s="2" customFormat="1">
      <c r="A3130" s="27"/>
      <c r="B3130" s="31"/>
      <c r="D3130" s="1"/>
      <c r="J3130" s="29"/>
      <c r="K3130" s="39"/>
      <c r="L3130" s="35"/>
      <c r="M3130" s="81"/>
      <c r="N3130" s="82"/>
      <c r="O3130" s="83"/>
      <c r="P3130" s="84"/>
      <c r="Q3130" s="82"/>
      <c r="R3130" s="83"/>
      <c r="S3130" s="69"/>
      <c r="T3130" s="63"/>
      <c r="U3130" s="141"/>
      <c r="V3130" s="74"/>
      <c r="W3130" s="145"/>
      <c r="X3130" s="60"/>
      <c r="Y3130" s="31"/>
      <c r="AA3130" s="33"/>
      <c r="AB3130" s="31"/>
    </row>
    <row r="3131" spans="1:28" s="2" customFormat="1">
      <c r="A3131" s="27"/>
      <c r="B3131" s="31"/>
      <c r="D3131" s="1"/>
      <c r="J3131" s="29"/>
      <c r="K3131" s="39"/>
      <c r="L3131" s="35"/>
      <c r="M3131" s="81"/>
      <c r="N3131" s="82"/>
      <c r="O3131" s="83"/>
      <c r="P3131" s="84"/>
      <c r="Q3131" s="82"/>
      <c r="R3131" s="83"/>
      <c r="S3131" s="69"/>
      <c r="T3131" s="63"/>
      <c r="U3131" s="141"/>
      <c r="V3131" s="74"/>
      <c r="W3131" s="145"/>
      <c r="X3131" s="60"/>
      <c r="Y3131" s="31"/>
      <c r="AA3131" s="33"/>
      <c r="AB3131" s="31"/>
    </row>
    <row r="3132" spans="1:28" s="2" customFormat="1">
      <c r="A3132" s="27"/>
      <c r="B3132" s="31"/>
      <c r="D3132" s="1"/>
      <c r="J3132" s="29"/>
      <c r="K3132" s="39"/>
      <c r="L3132" s="35"/>
      <c r="M3132" s="81"/>
      <c r="N3132" s="82"/>
      <c r="O3132" s="83"/>
      <c r="P3132" s="84"/>
      <c r="Q3132" s="82"/>
      <c r="R3132" s="83"/>
      <c r="S3132" s="69"/>
      <c r="T3132" s="63"/>
      <c r="U3132" s="141"/>
      <c r="V3132" s="74"/>
      <c r="W3132" s="145"/>
      <c r="X3132" s="60"/>
      <c r="Y3132" s="31"/>
      <c r="AA3132" s="33"/>
      <c r="AB3132" s="31"/>
    </row>
    <row r="3133" spans="1:28" s="2" customFormat="1">
      <c r="A3133" s="27"/>
      <c r="B3133" s="31"/>
      <c r="D3133" s="1"/>
      <c r="J3133" s="29"/>
      <c r="K3133" s="39"/>
      <c r="L3133" s="35"/>
      <c r="M3133" s="81"/>
      <c r="N3133" s="82"/>
      <c r="O3133" s="83"/>
      <c r="P3133" s="84"/>
      <c r="Q3133" s="82"/>
      <c r="R3133" s="83"/>
      <c r="S3133" s="69"/>
      <c r="T3133" s="63"/>
      <c r="U3133" s="141"/>
      <c r="V3133" s="74"/>
      <c r="W3133" s="145"/>
      <c r="X3133" s="60"/>
      <c r="Y3133" s="31"/>
      <c r="AA3133" s="33"/>
      <c r="AB3133" s="31"/>
    </row>
    <row r="3134" spans="1:28" s="2" customFormat="1">
      <c r="A3134" s="27"/>
      <c r="B3134" s="31"/>
      <c r="D3134" s="1"/>
      <c r="J3134" s="29"/>
      <c r="K3134" s="39"/>
      <c r="L3134" s="35"/>
      <c r="M3134" s="81"/>
      <c r="N3134" s="82"/>
      <c r="O3134" s="83"/>
      <c r="P3134" s="84"/>
      <c r="Q3134" s="82"/>
      <c r="R3134" s="83"/>
      <c r="S3134" s="69"/>
      <c r="T3134" s="63"/>
      <c r="U3134" s="141"/>
      <c r="V3134" s="74"/>
      <c r="W3134" s="145"/>
      <c r="X3134" s="60"/>
      <c r="Y3134" s="31"/>
      <c r="AA3134" s="33"/>
      <c r="AB3134" s="31"/>
    </row>
    <row r="3135" spans="1:28" s="2" customFormat="1">
      <c r="A3135" s="27"/>
      <c r="B3135" s="31"/>
      <c r="D3135" s="1"/>
      <c r="J3135" s="29"/>
      <c r="K3135" s="39"/>
      <c r="L3135" s="35"/>
      <c r="M3135" s="81"/>
      <c r="N3135" s="82"/>
      <c r="O3135" s="83"/>
      <c r="P3135" s="84"/>
      <c r="Q3135" s="82"/>
      <c r="R3135" s="83"/>
      <c r="S3135" s="69"/>
      <c r="T3135" s="63"/>
      <c r="U3135" s="141"/>
      <c r="V3135" s="74"/>
      <c r="W3135" s="145"/>
      <c r="X3135" s="60"/>
      <c r="Y3135" s="31"/>
      <c r="AA3135" s="33"/>
      <c r="AB3135" s="31"/>
    </row>
    <row r="3136" spans="1:28" s="2" customFormat="1">
      <c r="A3136" s="27"/>
      <c r="B3136" s="31"/>
      <c r="D3136" s="1"/>
      <c r="J3136" s="29"/>
      <c r="K3136" s="39"/>
      <c r="L3136" s="35"/>
      <c r="M3136" s="81"/>
      <c r="N3136" s="82"/>
      <c r="O3136" s="83"/>
      <c r="P3136" s="84"/>
      <c r="Q3136" s="82"/>
      <c r="R3136" s="83"/>
      <c r="S3136" s="69"/>
      <c r="T3136" s="63"/>
      <c r="U3136" s="141"/>
      <c r="V3136" s="74"/>
      <c r="W3136" s="145"/>
      <c r="X3136" s="60"/>
      <c r="Y3136" s="31"/>
      <c r="AA3136" s="33"/>
      <c r="AB3136" s="31"/>
    </row>
    <row r="3137" spans="1:28" s="2" customFormat="1">
      <c r="A3137" s="27"/>
      <c r="B3137" s="31"/>
      <c r="D3137" s="1"/>
      <c r="J3137" s="29"/>
      <c r="K3137" s="39"/>
      <c r="L3137" s="35"/>
      <c r="M3137" s="81"/>
      <c r="N3137" s="82"/>
      <c r="O3137" s="83"/>
      <c r="P3137" s="84"/>
      <c r="Q3137" s="82"/>
      <c r="R3137" s="83"/>
      <c r="S3137" s="69"/>
      <c r="T3137" s="63"/>
      <c r="U3137" s="141"/>
      <c r="V3137" s="74"/>
      <c r="W3137" s="145"/>
      <c r="X3137" s="60"/>
      <c r="Y3137" s="31"/>
      <c r="AA3137" s="33"/>
      <c r="AB3137" s="31"/>
    </row>
    <row r="3138" spans="1:28" s="2" customFormat="1">
      <c r="A3138" s="27"/>
      <c r="B3138" s="31"/>
      <c r="D3138" s="1"/>
      <c r="J3138" s="29"/>
      <c r="K3138" s="39"/>
      <c r="L3138" s="35"/>
      <c r="M3138" s="81"/>
      <c r="N3138" s="82"/>
      <c r="O3138" s="83"/>
      <c r="P3138" s="84"/>
      <c r="Q3138" s="82"/>
      <c r="R3138" s="83"/>
      <c r="S3138" s="69"/>
      <c r="T3138" s="63"/>
      <c r="U3138" s="141"/>
      <c r="V3138" s="74"/>
      <c r="W3138" s="145"/>
      <c r="X3138" s="60"/>
      <c r="Y3138" s="31"/>
      <c r="AA3138" s="33"/>
      <c r="AB3138" s="31"/>
    </row>
    <row r="3139" spans="1:28" s="2" customFormat="1">
      <c r="A3139" s="27"/>
      <c r="B3139" s="31"/>
      <c r="D3139" s="1"/>
      <c r="J3139" s="29"/>
      <c r="K3139" s="39"/>
      <c r="L3139" s="35"/>
      <c r="M3139" s="81"/>
      <c r="N3139" s="82"/>
      <c r="O3139" s="83"/>
      <c r="P3139" s="84"/>
      <c r="Q3139" s="82"/>
      <c r="R3139" s="83"/>
      <c r="S3139" s="69"/>
      <c r="T3139" s="63"/>
      <c r="U3139" s="141"/>
      <c r="V3139" s="74"/>
      <c r="W3139" s="145"/>
      <c r="X3139" s="60"/>
      <c r="Y3139" s="31"/>
      <c r="AA3139" s="33"/>
      <c r="AB3139" s="31"/>
    </row>
    <row r="3140" spans="1:28" s="2" customFormat="1">
      <c r="A3140" s="27"/>
      <c r="B3140" s="31"/>
      <c r="D3140" s="1"/>
      <c r="J3140" s="29"/>
      <c r="K3140" s="39"/>
      <c r="L3140" s="35"/>
      <c r="M3140" s="81"/>
      <c r="N3140" s="82"/>
      <c r="O3140" s="83"/>
      <c r="P3140" s="84"/>
      <c r="Q3140" s="82"/>
      <c r="R3140" s="83"/>
      <c r="S3140" s="69"/>
      <c r="T3140" s="63"/>
      <c r="U3140" s="141"/>
      <c r="V3140" s="74"/>
      <c r="W3140" s="145"/>
      <c r="X3140" s="60"/>
      <c r="Y3140" s="31"/>
      <c r="AA3140" s="33"/>
      <c r="AB3140" s="31"/>
    </row>
    <row r="3141" spans="1:28" s="2" customFormat="1">
      <c r="A3141" s="27"/>
      <c r="B3141" s="31"/>
      <c r="D3141" s="1"/>
      <c r="J3141" s="29"/>
      <c r="K3141" s="39"/>
      <c r="L3141" s="35"/>
      <c r="M3141" s="81"/>
      <c r="N3141" s="82"/>
      <c r="O3141" s="83"/>
      <c r="P3141" s="84"/>
      <c r="Q3141" s="82"/>
      <c r="R3141" s="83"/>
      <c r="S3141" s="69"/>
      <c r="T3141" s="63"/>
      <c r="U3141" s="141"/>
      <c r="V3141" s="74"/>
      <c r="W3141" s="145"/>
      <c r="X3141" s="60"/>
      <c r="Y3141" s="31"/>
      <c r="AA3141" s="33"/>
      <c r="AB3141" s="31"/>
    </row>
    <row r="3142" spans="1:28" s="2" customFormat="1">
      <c r="A3142" s="27"/>
      <c r="B3142" s="31"/>
      <c r="D3142" s="1"/>
      <c r="J3142" s="29"/>
      <c r="K3142" s="39"/>
      <c r="L3142" s="35"/>
      <c r="M3142" s="81"/>
      <c r="N3142" s="82"/>
      <c r="O3142" s="83"/>
      <c r="P3142" s="84"/>
      <c r="Q3142" s="82"/>
      <c r="R3142" s="83"/>
      <c r="S3142" s="69"/>
      <c r="T3142" s="63"/>
      <c r="U3142" s="141"/>
      <c r="V3142" s="74"/>
      <c r="W3142" s="145"/>
      <c r="X3142" s="60"/>
      <c r="Y3142" s="31"/>
      <c r="AA3142" s="33"/>
      <c r="AB3142" s="31"/>
    </row>
    <row r="3143" spans="1:28" s="2" customFormat="1">
      <c r="A3143" s="27"/>
      <c r="B3143" s="31"/>
      <c r="D3143" s="1"/>
      <c r="J3143" s="29"/>
      <c r="K3143" s="39"/>
      <c r="L3143" s="35"/>
      <c r="M3143" s="81"/>
      <c r="N3143" s="82"/>
      <c r="O3143" s="83"/>
      <c r="P3143" s="84"/>
      <c r="Q3143" s="82"/>
      <c r="R3143" s="83"/>
      <c r="S3143" s="69"/>
      <c r="T3143" s="63"/>
      <c r="U3143" s="141"/>
      <c r="V3143" s="74"/>
      <c r="W3143" s="145"/>
      <c r="X3143" s="60"/>
      <c r="Y3143" s="31"/>
      <c r="AA3143" s="33"/>
      <c r="AB3143" s="31"/>
    </row>
    <row r="3144" spans="1:28" s="2" customFormat="1">
      <c r="A3144" s="27"/>
      <c r="B3144" s="31"/>
      <c r="D3144" s="1"/>
      <c r="J3144" s="29"/>
      <c r="K3144" s="39"/>
      <c r="L3144" s="35"/>
      <c r="M3144" s="81"/>
      <c r="N3144" s="82"/>
      <c r="O3144" s="83"/>
      <c r="P3144" s="84"/>
      <c r="Q3144" s="82"/>
      <c r="R3144" s="83"/>
      <c r="S3144" s="69"/>
      <c r="T3144" s="63"/>
      <c r="U3144" s="141"/>
      <c r="V3144" s="74"/>
      <c r="W3144" s="145"/>
      <c r="X3144" s="60"/>
      <c r="Y3144" s="31"/>
      <c r="AA3144" s="33"/>
      <c r="AB3144" s="31"/>
    </row>
    <row r="3145" spans="1:28" s="2" customFormat="1">
      <c r="A3145" s="27"/>
      <c r="B3145" s="31"/>
      <c r="D3145" s="1"/>
      <c r="J3145" s="29"/>
      <c r="K3145" s="39"/>
      <c r="L3145" s="35"/>
      <c r="M3145" s="81"/>
      <c r="N3145" s="82"/>
      <c r="O3145" s="83"/>
      <c r="P3145" s="84"/>
      <c r="Q3145" s="82"/>
      <c r="R3145" s="83"/>
      <c r="S3145" s="69"/>
      <c r="T3145" s="63"/>
      <c r="U3145" s="141"/>
      <c r="V3145" s="74"/>
      <c r="W3145" s="145"/>
      <c r="X3145" s="60"/>
      <c r="Y3145" s="31"/>
      <c r="AA3145" s="33"/>
      <c r="AB3145" s="31"/>
    </row>
    <row r="3146" spans="1:28" s="2" customFormat="1">
      <c r="A3146" s="27"/>
      <c r="B3146" s="31"/>
      <c r="D3146" s="1"/>
      <c r="J3146" s="29"/>
      <c r="K3146" s="39"/>
      <c r="L3146" s="35"/>
      <c r="M3146" s="81"/>
      <c r="N3146" s="82"/>
      <c r="O3146" s="83"/>
      <c r="P3146" s="84"/>
      <c r="Q3146" s="82"/>
      <c r="R3146" s="83"/>
      <c r="S3146" s="69"/>
      <c r="T3146" s="63"/>
      <c r="U3146" s="141"/>
      <c r="V3146" s="74"/>
      <c r="W3146" s="145"/>
      <c r="X3146" s="60"/>
      <c r="Y3146" s="31"/>
      <c r="AA3146" s="33"/>
      <c r="AB3146" s="31"/>
    </row>
    <row r="3147" spans="1:28" s="2" customFormat="1">
      <c r="A3147" s="27"/>
      <c r="B3147" s="31"/>
      <c r="D3147" s="1"/>
      <c r="J3147" s="29"/>
      <c r="K3147" s="39"/>
      <c r="L3147" s="35"/>
      <c r="M3147" s="81"/>
      <c r="N3147" s="82"/>
      <c r="O3147" s="83"/>
      <c r="P3147" s="84"/>
      <c r="Q3147" s="82"/>
      <c r="R3147" s="83"/>
      <c r="S3147" s="69"/>
      <c r="T3147" s="63"/>
      <c r="U3147" s="141"/>
      <c r="V3147" s="74"/>
      <c r="W3147" s="145"/>
      <c r="X3147" s="60"/>
      <c r="Y3147" s="31"/>
      <c r="AA3147" s="33"/>
      <c r="AB3147" s="31"/>
    </row>
    <row r="3148" spans="1:28" s="2" customFormat="1">
      <c r="A3148" s="27"/>
      <c r="B3148" s="31"/>
      <c r="D3148" s="1"/>
      <c r="J3148" s="29"/>
      <c r="K3148" s="39"/>
      <c r="L3148" s="35"/>
      <c r="M3148" s="81"/>
      <c r="N3148" s="82"/>
      <c r="O3148" s="83"/>
      <c r="P3148" s="84"/>
      <c r="Q3148" s="82"/>
      <c r="R3148" s="83"/>
      <c r="S3148" s="69"/>
      <c r="T3148" s="63"/>
      <c r="U3148" s="141"/>
      <c r="V3148" s="74"/>
      <c r="W3148" s="145"/>
      <c r="X3148" s="60"/>
      <c r="Y3148" s="31"/>
      <c r="AA3148" s="33"/>
      <c r="AB3148" s="31"/>
    </row>
    <row r="3149" spans="1:28" s="2" customFormat="1">
      <c r="A3149" s="27"/>
      <c r="B3149" s="31"/>
      <c r="D3149" s="1"/>
      <c r="J3149" s="29"/>
      <c r="K3149" s="39"/>
      <c r="L3149" s="35"/>
      <c r="M3149" s="81"/>
      <c r="N3149" s="82"/>
      <c r="O3149" s="83"/>
      <c r="P3149" s="84"/>
      <c r="Q3149" s="82"/>
      <c r="R3149" s="83"/>
      <c r="S3149" s="69"/>
      <c r="T3149" s="63"/>
      <c r="U3149" s="141"/>
      <c r="V3149" s="74"/>
      <c r="W3149" s="145"/>
      <c r="X3149" s="60"/>
      <c r="Y3149" s="31"/>
      <c r="AA3149" s="33"/>
      <c r="AB3149" s="31"/>
    </row>
    <row r="3150" spans="1:28" s="2" customFormat="1">
      <c r="A3150" s="27"/>
      <c r="B3150" s="31"/>
      <c r="D3150" s="1"/>
      <c r="J3150" s="29"/>
      <c r="K3150" s="39"/>
      <c r="L3150" s="35"/>
      <c r="M3150" s="81"/>
      <c r="N3150" s="82"/>
      <c r="O3150" s="83"/>
      <c r="P3150" s="84"/>
      <c r="Q3150" s="82"/>
      <c r="R3150" s="83"/>
      <c r="S3150" s="69"/>
      <c r="T3150" s="63"/>
      <c r="U3150" s="141"/>
      <c r="V3150" s="74"/>
      <c r="W3150" s="145"/>
      <c r="X3150" s="60"/>
      <c r="Y3150" s="31"/>
      <c r="AA3150" s="33"/>
      <c r="AB3150" s="31"/>
    </row>
    <row r="3151" spans="1:28" s="2" customFormat="1">
      <c r="A3151" s="27"/>
      <c r="B3151" s="31"/>
      <c r="D3151" s="1"/>
      <c r="J3151" s="29"/>
      <c r="K3151" s="39"/>
      <c r="L3151" s="35"/>
      <c r="M3151" s="81"/>
      <c r="N3151" s="82"/>
      <c r="O3151" s="83"/>
      <c r="P3151" s="84"/>
      <c r="Q3151" s="82"/>
      <c r="R3151" s="83"/>
      <c r="S3151" s="69"/>
      <c r="T3151" s="63"/>
      <c r="U3151" s="141"/>
      <c r="V3151" s="74"/>
      <c r="W3151" s="145"/>
      <c r="X3151" s="60"/>
      <c r="Y3151" s="31"/>
      <c r="AA3151" s="33"/>
      <c r="AB3151" s="31"/>
    </row>
    <row r="3152" spans="1:28" s="2" customFormat="1">
      <c r="A3152" s="27"/>
      <c r="B3152" s="31"/>
      <c r="D3152" s="1"/>
      <c r="J3152" s="29"/>
      <c r="K3152" s="39"/>
      <c r="L3152" s="35"/>
      <c r="M3152" s="81"/>
      <c r="N3152" s="82"/>
      <c r="O3152" s="83"/>
      <c r="P3152" s="84"/>
      <c r="Q3152" s="82"/>
      <c r="R3152" s="83"/>
      <c r="S3152" s="69"/>
      <c r="T3152" s="63"/>
      <c r="U3152" s="141"/>
      <c r="V3152" s="74"/>
      <c r="W3152" s="145"/>
      <c r="X3152" s="60"/>
      <c r="Y3152" s="31"/>
      <c r="AA3152" s="33"/>
      <c r="AB3152" s="31"/>
    </row>
    <row r="3153" spans="1:28" s="2" customFormat="1">
      <c r="A3153" s="27"/>
      <c r="B3153" s="31"/>
      <c r="D3153" s="1"/>
      <c r="J3153" s="29"/>
      <c r="K3153" s="39"/>
      <c r="L3153" s="35"/>
      <c r="M3153" s="81"/>
      <c r="N3153" s="82"/>
      <c r="O3153" s="83"/>
      <c r="P3153" s="84"/>
      <c r="Q3153" s="82"/>
      <c r="R3153" s="83"/>
      <c r="S3153" s="69"/>
      <c r="T3153" s="63"/>
      <c r="U3153" s="141"/>
      <c r="V3153" s="74"/>
      <c r="W3153" s="145"/>
      <c r="X3153" s="60"/>
      <c r="Y3153" s="31"/>
      <c r="AA3153" s="33"/>
      <c r="AB3153" s="31"/>
    </row>
    <row r="3154" spans="1:28" s="2" customFormat="1">
      <c r="A3154" s="27"/>
      <c r="B3154" s="31"/>
      <c r="D3154" s="1"/>
      <c r="J3154" s="29"/>
      <c r="K3154" s="39"/>
      <c r="L3154" s="35"/>
      <c r="M3154" s="81"/>
      <c r="N3154" s="82"/>
      <c r="O3154" s="83"/>
      <c r="P3154" s="84"/>
      <c r="Q3154" s="82"/>
      <c r="R3154" s="83"/>
      <c r="S3154" s="69"/>
      <c r="T3154" s="63"/>
      <c r="U3154" s="141"/>
      <c r="V3154" s="74"/>
      <c r="W3154" s="145"/>
      <c r="X3154" s="60"/>
      <c r="Y3154" s="31"/>
      <c r="AA3154" s="33"/>
      <c r="AB3154" s="31"/>
    </row>
    <row r="3155" spans="1:28" s="2" customFormat="1">
      <c r="A3155" s="27"/>
      <c r="B3155" s="31"/>
      <c r="D3155" s="1"/>
      <c r="J3155" s="29"/>
      <c r="K3155" s="39"/>
      <c r="L3155" s="35"/>
      <c r="M3155" s="81"/>
      <c r="N3155" s="82"/>
      <c r="O3155" s="83"/>
      <c r="P3155" s="84"/>
      <c r="Q3155" s="82"/>
      <c r="R3155" s="83"/>
      <c r="S3155" s="69"/>
      <c r="T3155" s="63"/>
      <c r="U3155" s="141"/>
      <c r="V3155" s="74"/>
      <c r="W3155" s="145"/>
      <c r="X3155" s="60"/>
      <c r="Y3155" s="31"/>
      <c r="AA3155" s="33"/>
      <c r="AB3155" s="31"/>
    </row>
    <row r="3156" spans="1:28" s="2" customFormat="1">
      <c r="A3156" s="27"/>
      <c r="B3156" s="31"/>
      <c r="D3156" s="1"/>
      <c r="J3156" s="29"/>
      <c r="K3156" s="39"/>
      <c r="L3156" s="35"/>
      <c r="M3156" s="81"/>
      <c r="N3156" s="82"/>
      <c r="O3156" s="83"/>
      <c r="P3156" s="84"/>
      <c r="Q3156" s="82"/>
      <c r="R3156" s="83"/>
      <c r="S3156" s="69"/>
      <c r="T3156" s="63"/>
      <c r="U3156" s="141"/>
      <c r="V3156" s="74"/>
      <c r="W3156" s="145"/>
      <c r="X3156" s="60"/>
      <c r="Y3156" s="31"/>
      <c r="AA3156" s="33"/>
      <c r="AB3156" s="31"/>
    </row>
    <row r="3157" spans="1:28" s="2" customFormat="1">
      <c r="A3157" s="27"/>
      <c r="B3157" s="31"/>
      <c r="D3157" s="1"/>
      <c r="J3157" s="29"/>
      <c r="K3157" s="39"/>
      <c r="L3157" s="35"/>
      <c r="M3157" s="81"/>
      <c r="N3157" s="82"/>
      <c r="O3157" s="83"/>
      <c r="P3157" s="84"/>
      <c r="Q3157" s="82"/>
      <c r="R3157" s="83"/>
      <c r="S3157" s="69"/>
      <c r="T3157" s="63"/>
      <c r="U3157" s="141"/>
      <c r="V3157" s="74"/>
      <c r="W3157" s="145"/>
      <c r="X3157" s="60"/>
      <c r="Y3157" s="31"/>
      <c r="AA3157" s="33"/>
      <c r="AB3157" s="31"/>
    </row>
    <row r="3158" spans="1:28" s="2" customFormat="1">
      <c r="A3158" s="27"/>
      <c r="B3158" s="31"/>
      <c r="D3158" s="1"/>
      <c r="J3158" s="29"/>
      <c r="K3158" s="39"/>
      <c r="L3158" s="35"/>
      <c r="M3158" s="81"/>
      <c r="N3158" s="82"/>
      <c r="O3158" s="83"/>
      <c r="P3158" s="84"/>
      <c r="Q3158" s="82"/>
      <c r="R3158" s="83"/>
      <c r="S3158" s="69"/>
      <c r="T3158" s="63"/>
      <c r="U3158" s="141"/>
      <c r="V3158" s="74"/>
      <c r="W3158" s="145"/>
      <c r="X3158" s="60"/>
      <c r="Y3158" s="31"/>
      <c r="AA3158" s="33"/>
      <c r="AB3158" s="31"/>
    </row>
    <row r="3159" spans="1:28" s="2" customFormat="1">
      <c r="A3159" s="27"/>
      <c r="B3159" s="31"/>
      <c r="D3159" s="1"/>
      <c r="J3159" s="29"/>
      <c r="K3159" s="39"/>
      <c r="L3159" s="35"/>
      <c r="M3159" s="81"/>
      <c r="N3159" s="82"/>
      <c r="O3159" s="83"/>
      <c r="P3159" s="84"/>
      <c r="Q3159" s="82"/>
      <c r="R3159" s="83"/>
      <c r="S3159" s="69"/>
      <c r="T3159" s="63"/>
      <c r="U3159" s="141"/>
      <c r="V3159" s="74"/>
      <c r="W3159" s="145"/>
      <c r="X3159" s="60"/>
      <c r="Y3159" s="31"/>
      <c r="AA3159" s="33"/>
      <c r="AB3159" s="31"/>
    </row>
    <row r="3160" spans="1:28" s="2" customFormat="1">
      <c r="A3160" s="27"/>
      <c r="B3160" s="31"/>
      <c r="D3160" s="1"/>
      <c r="J3160" s="29"/>
      <c r="K3160" s="39"/>
      <c r="L3160" s="35"/>
      <c r="M3160" s="81"/>
      <c r="N3160" s="82"/>
      <c r="O3160" s="83"/>
      <c r="P3160" s="84"/>
      <c r="Q3160" s="82"/>
      <c r="R3160" s="83"/>
      <c r="S3160" s="69"/>
      <c r="T3160" s="63"/>
      <c r="U3160" s="141"/>
      <c r="V3160" s="74"/>
      <c r="W3160" s="145"/>
      <c r="X3160" s="60"/>
      <c r="Y3160" s="31"/>
      <c r="AA3160" s="33"/>
      <c r="AB3160" s="31"/>
    </row>
    <row r="3161" spans="1:28" s="2" customFormat="1">
      <c r="A3161" s="27"/>
      <c r="B3161" s="31"/>
      <c r="D3161" s="1"/>
      <c r="J3161" s="29"/>
      <c r="K3161" s="39"/>
      <c r="L3161" s="35"/>
      <c r="M3161" s="81"/>
      <c r="N3161" s="82"/>
      <c r="O3161" s="83"/>
      <c r="P3161" s="84"/>
      <c r="Q3161" s="82"/>
      <c r="R3161" s="83"/>
      <c r="S3161" s="69"/>
      <c r="T3161" s="63"/>
      <c r="U3161" s="141"/>
      <c r="V3161" s="74"/>
      <c r="W3161" s="145"/>
      <c r="X3161" s="60"/>
      <c r="Y3161" s="31"/>
      <c r="AA3161" s="33"/>
      <c r="AB3161" s="31"/>
    </row>
    <row r="3162" spans="1:28" s="2" customFormat="1">
      <c r="A3162" s="27"/>
      <c r="B3162" s="31"/>
      <c r="D3162" s="1"/>
      <c r="J3162" s="29"/>
      <c r="K3162" s="39"/>
      <c r="L3162" s="35"/>
      <c r="M3162" s="81"/>
      <c r="N3162" s="82"/>
      <c r="O3162" s="83"/>
      <c r="P3162" s="84"/>
      <c r="Q3162" s="82"/>
      <c r="R3162" s="83"/>
      <c r="S3162" s="69"/>
      <c r="T3162" s="63"/>
      <c r="U3162" s="141"/>
      <c r="V3162" s="74"/>
      <c r="W3162" s="145"/>
      <c r="X3162" s="60"/>
      <c r="Y3162" s="31"/>
      <c r="AA3162" s="33"/>
      <c r="AB3162" s="31"/>
    </row>
    <row r="3163" spans="1:28" s="2" customFormat="1">
      <c r="A3163" s="27"/>
      <c r="B3163" s="31"/>
      <c r="D3163" s="1"/>
      <c r="J3163" s="29"/>
      <c r="K3163" s="39"/>
      <c r="L3163" s="35"/>
      <c r="M3163" s="81"/>
      <c r="N3163" s="82"/>
      <c r="O3163" s="83"/>
      <c r="P3163" s="84"/>
      <c r="Q3163" s="82"/>
      <c r="R3163" s="83"/>
      <c r="S3163" s="69"/>
      <c r="T3163" s="63"/>
      <c r="U3163" s="141"/>
      <c r="V3163" s="74"/>
      <c r="W3163" s="145"/>
      <c r="X3163" s="60"/>
      <c r="Y3163" s="31"/>
      <c r="AA3163" s="33"/>
      <c r="AB3163" s="31"/>
    </row>
    <row r="3164" spans="1:28" s="2" customFormat="1">
      <c r="A3164" s="27"/>
      <c r="B3164" s="31"/>
      <c r="D3164" s="1"/>
      <c r="J3164" s="29"/>
      <c r="K3164" s="39"/>
      <c r="L3164" s="35"/>
      <c r="M3164" s="81"/>
      <c r="N3164" s="82"/>
      <c r="O3164" s="83"/>
      <c r="P3164" s="84"/>
      <c r="Q3164" s="82"/>
      <c r="R3164" s="83"/>
      <c r="S3164" s="69"/>
      <c r="T3164" s="63"/>
      <c r="U3164" s="141"/>
      <c r="V3164" s="74"/>
      <c r="W3164" s="145"/>
      <c r="X3164" s="60"/>
      <c r="Y3164" s="31"/>
      <c r="AA3164" s="33"/>
      <c r="AB3164" s="31"/>
    </row>
    <row r="3165" spans="1:28" s="2" customFormat="1">
      <c r="A3165" s="27"/>
      <c r="B3165" s="31"/>
      <c r="D3165" s="1"/>
      <c r="J3165" s="29"/>
      <c r="K3165" s="39"/>
      <c r="L3165" s="35"/>
      <c r="M3165" s="81"/>
      <c r="N3165" s="82"/>
      <c r="O3165" s="83"/>
      <c r="P3165" s="84"/>
      <c r="Q3165" s="82"/>
      <c r="R3165" s="83"/>
      <c r="S3165" s="69"/>
      <c r="T3165" s="63"/>
      <c r="U3165" s="141"/>
      <c r="V3165" s="74"/>
      <c r="W3165" s="145"/>
      <c r="X3165" s="60"/>
      <c r="Y3165" s="31"/>
      <c r="AA3165" s="33"/>
      <c r="AB3165" s="31"/>
    </row>
    <row r="3166" spans="1:28" s="2" customFormat="1">
      <c r="A3166" s="27"/>
      <c r="B3166" s="31"/>
      <c r="D3166" s="1"/>
      <c r="J3166" s="29"/>
      <c r="K3166" s="39"/>
      <c r="L3166" s="35"/>
      <c r="M3166" s="81"/>
      <c r="N3166" s="82"/>
      <c r="O3166" s="83"/>
      <c r="P3166" s="84"/>
      <c r="Q3166" s="82"/>
      <c r="R3166" s="83"/>
      <c r="S3166" s="69"/>
      <c r="T3166" s="63"/>
      <c r="U3166" s="141"/>
      <c r="V3166" s="74"/>
      <c r="W3166" s="145"/>
      <c r="X3166" s="60"/>
      <c r="Y3166" s="31"/>
      <c r="AA3166" s="33"/>
      <c r="AB3166" s="31"/>
    </row>
    <row r="3167" spans="1:28" s="2" customFormat="1">
      <c r="A3167" s="27"/>
      <c r="B3167" s="31"/>
      <c r="D3167" s="1"/>
      <c r="J3167" s="29"/>
      <c r="K3167" s="39"/>
      <c r="L3167" s="35"/>
      <c r="M3167" s="81"/>
      <c r="N3167" s="82"/>
      <c r="O3167" s="83"/>
      <c r="P3167" s="84"/>
      <c r="Q3167" s="82"/>
      <c r="R3167" s="83"/>
      <c r="S3167" s="69"/>
      <c r="T3167" s="63"/>
      <c r="U3167" s="141"/>
      <c r="V3167" s="74"/>
      <c r="W3167" s="145"/>
      <c r="X3167" s="60"/>
      <c r="Y3167" s="31"/>
      <c r="AA3167" s="33"/>
      <c r="AB3167" s="31"/>
    </row>
    <row r="3168" spans="1:28" s="2" customFormat="1">
      <c r="A3168" s="27"/>
      <c r="B3168" s="31"/>
      <c r="D3168" s="1"/>
      <c r="J3168" s="29"/>
      <c r="K3168" s="39"/>
      <c r="L3168" s="35"/>
      <c r="M3168" s="81"/>
      <c r="N3168" s="82"/>
      <c r="O3168" s="83"/>
      <c r="P3168" s="84"/>
      <c r="Q3168" s="82"/>
      <c r="R3168" s="83"/>
      <c r="S3168" s="69"/>
      <c r="T3168" s="63"/>
      <c r="U3168" s="141"/>
      <c r="V3168" s="74"/>
      <c r="W3168" s="145"/>
      <c r="X3168" s="60"/>
      <c r="Y3168" s="31"/>
      <c r="AA3168" s="33"/>
      <c r="AB3168" s="31"/>
    </row>
    <row r="3169" spans="1:28" s="2" customFormat="1">
      <c r="A3169" s="27"/>
      <c r="B3169" s="31"/>
      <c r="D3169" s="1"/>
      <c r="J3169" s="29"/>
      <c r="K3169" s="39"/>
      <c r="L3169" s="35"/>
      <c r="M3169" s="81"/>
      <c r="N3169" s="82"/>
      <c r="O3169" s="83"/>
      <c r="P3169" s="84"/>
      <c r="Q3169" s="82"/>
      <c r="R3169" s="83"/>
      <c r="S3169" s="69"/>
      <c r="T3169" s="63"/>
      <c r="U3169" s="141"/>
      <c r="V3169" s="74"/>
      <c r="W3169" s="145"/>
      <c r="X3169" s="60"/>
      <c r="Y3169" s="31"/>
      <c r="AA3169" s="33"/>
      <c r="AB3169" s="31"/>
    </row>
    <row r="3170" spans="1:28" s="2" customFormat="1">
      <c r="A3170" s="27"/>
      <c r="B3170" s="31"/>
      <c r="D3170" s="1"/>
      <c r="J3170" s="29"/>
      <c r="K3170" s="39"/>
      <c r="L3170" s="35"/>
      <c r="M3170" s="81"/>
      <c r="N3170" s="82"/>
      <c r="O3170" s="83"/>
      <c r="P3170" s="84"/>
      <c r="Q3170" s="82"/>
      <c r="R3170" s="83"/>
      <c r="S3170" s="69"/>
      <c r="T3170" s="63"/>
      <c r="U3170" s="141"/>
      <c r="V3170" s="74"/>
      <c r="W3170" s="145"/>
      <c r="X3170" s="60"/>
      <c r="Y3170" s="31"/>
      <c r="AA3170" s="33"/>
      <c r="AB3170" s="31"/>
    </row>
    <row r="3171" spans="1:28" s="2" customFormat="1">
      <c r="A3171" s="27"/>
      <c r="B3171" s="31"/>
      <c r="D3171" s="1"/>
      <c r="J3171" s="29"/>
      <c r="K3171" s="39"/>
      <c r="L3171" s="35"/>
      <c r="M3171" s="81"/>
      <c r="N3171" s="82"/>
      <c r="O3171" s="83"/>
      <c r="P3171" s="84"/>
      <c r="Q3171" s="82"/>
      <c r="R3171" s="83"/>
      <c r="S3171" s="69"/>
      <c r="T3171" s="63"/>
      <c r="U3171" s="141"/>
      <c r="V3171" s="74"/>
      <c r="W3171" s="145"/>
      <c r="X3171" s="60"/>
      <c r="Y3171" s="31"/>
      <c r="AA3171" s="33"/>
      <c r="AB3171" s="31"/>
    </row>
    <row r="3172" spans="1:28" s="2" customFormat="1">
      <c r="A3172" s="27"/>
      <c r="B3172" s="31"/>
      <c r="D3172" s="1"/>
      <c r="J3172" s="29"/>
      <c r="K3172" s="39"/>
      <c r="L3172" s="35"/>
      <c r="M3172" s="81"/>
      <c r="N3172" s="82"/>
      <c r="O3172" s="83"/>
      <c r="P3172" s="84"/>
      <c r="Q3172" s="82"/>
      <c r="R3172" s="83"/>
      <c r="S3172" s="69"/>
      <c r="T3172" s="63"/>
      <c r="U3172" s="141"/>
      <c r="V3172" s="74"/>
      <c r="W3172" s="145"/>
      <c r="X3172" s="60"/>
      <c r="Y3172" s="31"/>
      <c r="AA3172" s="33"/>
      <c r="AB3172" s="31"/>
    </row>
    <row r="3173" spans="1:28" s="2" customFormat="1">
      <c r="A3173" s="27"/>
      <c r="B3173" s="31"/>
      <c r="D3173" s="1"/>
      <c r="J3173" s="29"/>
      <c r="K3173" s="39"/>
      <c r="L3173" s="35"/>
      <c r="M3173" s="81"/>
      <c r="N3173" s="82"/>
      <c r="O3173" s="83"/>
      <c r="P3173" s="84"/>
      <c r="Q3173" s="82"/>
      <c r="R3173" s="83"/>
      <c r="S3173" s="69"/>
      <c r="T3173" s="63"/>
      <c r="U3173" s="141"/>
      <c r="V3173" s="74"/>
      <c r="W3173" s="145"/>
      <c r="X3173" s="60"/>
      <c r="Y3173" s="31"/>
      <c r="AA3173" s="33"/>
      <c r="AB3173" s="31"/>
    </row>
    <row r="3174" spans="1:28" s="2" customFormat="1">
      <c r="A3174" s="27"/>
      <c r="B3174" s="31"/>
      <c r="D3174" s="1"/>
      <c r="J3174" s="29"/>
      <c r="K3174" s="39"/>
      <c r="L3174" s="35"/>
      <c r="M3174" s="81"/>
      <c r="N3174" s="82"/>
      <c r="O3174" s="83"/>
      <c r="P3174" s="84"/>
      <c r="Q3174" s="82"/>
      <c r="R3174" s="83"/>
      <c r="S3174" s="69"/>
      <c r="T3174" s="63"/>
      <c r="U3174" s="141"/>
      <c r="V3174" s="74"/>
      <c r="W3174" s="145"/>
      <c r="X3174" s="60"/>
      <c r="Y3174" s="31"/>
      <c r="AA3174" s="33"/>
      <c r="AB3174" s="31"/>
    </row>
    <row r="3175" spans="1:28" s="2" customFormat="1">
      <c r="A3175" s="27"/>
      <c r="B3175" s="31"/>
      <c r="D3175" s="1"/>
      <c r="J3175" s="29"/>
      <c r="K3175" s="39"/>
      <c r="L3175" s="35"/>
      <c r="M3175" s="81"/>
      <c r="N3175" s="82"/>
      <c r="O3175" s="83"/>
      <c r="P3175" s="84"/>
      <c r="Q3175" s="82"/>
      <c r="R3175" s="83"/>
      <c r="S3175" s="69"/>
      <c r="T3175" s="63"/>
      <c r="U3175" s="141"/>
      <c r="V3175" s="74"/>
      <c r="W3175" s="145"/>
      <c r="X3175" s="60"/>
      <c r="Y3175" s="31"/>
      <c r="AA3175" s="33"/>
      <c r="AB3175" s="31"/>
    </row>
    <row r="3176" spans="1:28" s="2" customFormat="1">
      <c r="A3176" s="27"/>
      <c r="B3176" s="31"/>
      <c r="D3176" s="1"/>
      <c r="J3176" s="29"/>
      <c r="K3176" s="39"/>
      <c r="L3176" s="35"/>
      <c r="M3176" s="81"/>
      <c r="N3176" s="82"/>
      <c r="O3176" s="83"/>
      <c r="P3176" s="84"/>
      <c r="Q3176" s="82"/>
      <c r="R3176" s="83"/>
      <c r="S3176" s="69"/>
      <c r="T3176" s="63"/>
      <c r="U3176" s="141"/>
      <c r="V3176" s="74"/>
      <c r="W3176" s="145"/>
      <c r="X3176" s="60"/>
      <c r="Y3176" s="31"/>
      <c r="AA3176" s="33"/>
      <c r="AB3176" s="31"/>
    </row>
    <row r="3177" spans="1:28" s="2" customFormat="1">
      <c r="A3177" s="27"/>
      <c r="B3177" s="31"/>
      <c r="D3177" s="1"/>
      <c r="J3177" s="29"/>
      <c r="K3177" s="39"/>
      <c r="L3177" s="35"/>
      <c r="M3177" s="81"/>
      <c r="N3177" s="82"/>
      <c r="O3177" s="83"/>
      <c r="P3177" s="84"/>
      <c r="Q3177" s="82"/>
      <c r="R3177" s="83"/>
      <c r="S3177" s="69"/>
      <c r="T3177" s="63"/>
      <c r="U3177" s="141"/>
      <c r="V3177" s="74"/>
      <c r="W3177" s="145"/>
      <c r="X3177" s="60"/>
      <c r="Y3177" s="31"/>
      <c r="AA3177" s="33"/>
      <c r="AB3177" s="31"/>
    </row>
    <row r="3178" spans="1:28" s="2" customFormat="1">
      <c r="A3178" s="27"/>
      <c r="B3178" s="31"/>
      <c r="D3178" s="1"/>
      <c r="J3178" s="29"/>
      <c r="K3178" s="39"/>
      <c r="L3178" s="35"/>
      <c r="M3178" s="81"/>
      <c r="N3178" s="82"/>
      <c r="O3178" s="83"/>
      <c r="P3178" s="84"/>
      <c r="Q3178" s="82"/>
      <c r="R3178" s="83"/>
      <c r="S3178" s="69"/>
      <c r="T3178" s="63"/>
      <c r="U3178" s="141"/>
      <c r="V3178" s="74"/>
      <c r="W3178" s="145"/>
      <c r="X3178" s="60"/>
      <c r="Y3178" s="31"/>
      <c r="AA3178" s="33"/>
      <c r="AB3178" s="31"/>
    </row>
    <row r="3179" spans="1:28" s="2" customFormat="1">
      <c r="A3179" s="27"/>
      <c r="B3179" s="31"/>
      <c r="D3179" s="1"/>
      <c r="J3179" s="29"/>
      <c r="K3179" s="39"/>
      <c r="L3179" s="35"/>
      <c r="M3179" s="81"/>
      <c r="N3179" s="82"/>
      <c r="O3179" s="83"/>
      <c r="P3179" s="84"/>
      <c r="Q3179" s="82"/>
      <c r="R3179" s="83"/>
      <c r="S3179" s="69"/>
      <c r="T3179" s="63"/>
      <c r="U3179" s="141"/>
      <c r="V3179" s="74"/>
      <c r="W3179" s="145"/>
      <c r="X3179" s="60"/>
      <c r="Y3179" s="31"/>
      <c r="AA3179" s="33"/>
      <c r="AB3179" s="31"/>
    </row>
    <row r="3180" spans="1:28" s="2" customFormat="1">
      <c r="A3180" s="27"/>
      <c r="B3180" s="31"/>
      <c r="D3180" s="1"/>
      <c r="J3180" s="29"/>
      <c r="K3180" s="39"/>
      <c r="L3180" s="35"/>
      <c r="M3180" s="81"/>
      <c r="N3180" s="82"/>
      <c r="O3180" s="83"/>
      <c r="P3180" s="84"/>
      <c r="Q3180" s="82"/>
      <c r="R3180" s="83"/>
      <c r="S3180" s="69"/>
      <c r="T3180" s="63"/>
      <c r="U3180" s="141"/>
      <c r="V3180" s="74"/>
      <c r="W3180" s="145"/>
      <c r="X3180" s="60"/>
      <c r="Y3180" s="31"/>
      <c r="AA3180" s="33"/>
      <c r="AB3180" s="31"/>
    </row>
    <row r="3181" spans="1:28" s="2" customFormat="1">
      <c r="A3181" s="27"/>
      <c r="B3181" s="31"/>
      <c r="D3181" s="1"/>
      <c r="J3181" s="29"/>
      <c r="K3181" s="39"/>
      <c r="L3181" s="35"/>
      <c r="M3181" s="81"/>
      <c r="N3181" s="82"/>
      <c r="O3181" s="83"/>
      <c r="P3181" s="84"/>
      <c r="Q3181" s="82"/>
      <c r="R3181" s="83"/>
      <c r="S3181" s="69"/>
      <c r="T3181" s="63"/>
      <c r="U3181" s="141"/>
      <c r="V3181" s="74"/>
      <c r="W3181" s="145"/>
      <c r="X3181" s="60"/>
      <c r="Y3181" s="31"/>
      <c r="AA3181" s="33"/>
      <c r="AB3181" s="31"/>
    </row>
    <row r="3182" spans="1:28" s="2" customFormat="1">
      <c r="A3182" s="27"/>
      <c r="B3182" s="31"/>
      <c r="D3182" s="1"/>
      <c r="J3182" s="29"/>
      <c r="K3182" s="39"/>
      <c r="L3182" s="35"/>
      <c r="M3182" s="81"/>
      <c r="N3182" s="82"/>
      <c r="O3182" s="83"/>
      <c r="P3182" s="84"/>
      <c r="Q3182" s="82"/>
      <c r="R3182" s="83"/>
      <c r="S3182" s="69"/>
      <c r="T3182" s="63"/>
      <c r="U3182" s="141"/>
      <c r="V3182" s="74"/>
      <c r="W3182" s="145"/>
      <c r="X3182" s="60"/>
      <c r="Y3182" s="31"/>
      <c r="AA3182" s="33"/>
      <c r="AB3182" s="31"/>
    </row>
    <row r="3183" spans="1:28" s="2" customFormat="1">
      <c r="A3183" s="27"/>
      <c r="B3183" s="31"/>
      <c r="D3183" s="1"/>
      <c r="J3183" s="29"/>
      <c r="K3183" s="39"/>
      <c r="L3183" s="35"/>
      <c r="M3183" s="81"/>
      <c r="N3183" s="82"/>
      <c r="O3183" s="83"/>
      <c r="P3183" s="84"/>
      <c r="Q3183" s="82"/>
      <c r="R3183" s="83"/>
      <c r="S3183" s="69"/>
      <c r="T3183" s="63"/>
      <c r="U3183" s="141"/>
      <c r="V3183" s="74"/>
      <c r="W3183" s="145"/>
      <c r="X3183" s="60"/>
      <c r="Y3183" s="31"/>
      <c r="AA3183" s="33"/>
      <c r="AB3183" s="31"/>
    </row>
    <row r="3184" spans="1:28" s="2" customFormat="1">
      <c r="A3184" s="27"/>
      <c r="B3184" s="31"/>
      <c r="D3184" s="1"/>
      <c r="J3184" s="29"/>
      <c r="K3184" s="39"/>
      <c r="L3184" s="35"/>
      <c r="M3184" s="81"/>
      <c r="N3184" s="82"/>
      <c r="O3184" s="83"/>
      <c r="P3184" s="84"/>
      <c r="Q3184" s="82"/>
      <c r="R3184" s="83"/>
      <c r="S3184" s="69"/>
      <c r="T3184" s="63"/>
      <c r="U3184" s="141"/>
      <c r="V3184" s="74"/>
      <c r="W3184" s="145"/>
      <c r="X3184" s="60"/>
      <c r="Y3184" s="31"/>
      <c r="AA3184" s="33"/>
      <c r="AB3184" s="31"/>
    </row>
    <row r="3185" spans="1:28" s="2" customFormat="1">
      <c r="A3185" s="27"/>
      <c r="B3185" s="31"/>
      <c r="D3185" s="1"/>
      <c r="J3185" s="29"/>
      <c r="K3185" s="39"/>
      <c r="L3185" s="35"/>
      <c r="M3185" s="81"/>
      <c r="N3185" s="82"/>
      <c r="O3185" s="83"/>
      <c r="P3185" s="84"/>
      <c r="Q3185" s="82"/>
      <c r="R3185" s="83"/>
      <c r="S3185" s="69"/>
      <c r="T3185" s="63"/>
      <c r="U3185" s="141"/>
      <c r="V3185" s="74"/>
      <c r="W3185" s="145"/>
      <c r="X3185" s="60"/>
      <c r="Y3185" s="31"/>
      <c r="AA3185" s="33"/>
      <c r="AB3185" s="31"/>
    </row>
    <row r="3186" spans="1:28" s="2" customFormat="1">
      <c r="A3186" s="27"/>
      <c r="B3186" s="31"/>
      <c r="D3186" s="1"/>
      <c r="J3186" s="29"/>
      <c r="K3186" s="39"/>
      <c r="L3186" s="35"/>
      <c r="M3186" s="81"/>
      <c r="N3186" s="82"/>
      <c r="O3186" s="83"/>
      <c r="P3186" s="84"/>
      <c r="Q3186" s="82"/>
      <c r="R3186" s="83"/>
      <c r="S3186" s="69"/>
      <c r="T3186" s="63"/>
      <c r="U3186" s="141"/>
      <c r="V3186" s="74"/>
      <c r="W3186" s="145"/>
      <c r="X3186" s="60"/>
      <c r="Y3186" s="31"/>
      <c r="AA3186" s="33"/>
      <c r="AB3186" s="31"/>
    </row>
    <row r="3187" spans="1:28" s="2" customFormat="1">
      <c r="A3187" s="27"/>
      <c r="B3187" s="31"/>
      <c r="D3187" s="1"/>
      <c r="J3187" s="29"/>
      <c r="K3187" s="39"/>
      <c r="L3187" s="35"/>
      <c r="M3187" s="81"/>
      <c r="N3187" s="82"/>
      <c r="O3187" s="83"/>
      <c r="P3187" s="84"/>
      <c r="Q3187" s="82"/>
      <c r="R3187" s="83"/>
      <c r="S3187" s="69"/>
      <c r="T3187" s="63"/>
      <c r="U3187" s="141"/>
      <c r="V3187" s="74"/>
      <c r="W3187" s="145"/>
      <c r="X3187" s="60"/>
      <c r="Y3187" s="31"/>
      <c r="AA3187" s="33"/>
      <c r="AB3187" s="31"/>
    </row>
    <row r="3188" spans="1:28" s="2" customFormat="1">
      <c r="A3188" s="27"/>
      <c r="B3188" s="31"/>
      <c r="D3188" s="1"/>
      <c r="J3188" s="29"/>
      <c r="K3188" s="39"/>
      <c r="L3188" s="35"/>
      <c r="M3188" s="81"/>
      <c r="N3188" s="82"/>
      <c r="O3188" s="83"/>
      <c r="P3188" s="84"/>
      <c r="Q3188" s="82"/>
      <c r="R3188" s="83"/>
      <c r="S3188" s="69"/>
      <c r="T3188" s="63"/>
      <c r="U3188" s="141"/>
      <c r="V3188" s="74"/>
      <c r="W3188" s="145"/>
      <c r="X3188" s="60"/>
      <c r="Y3188" s="31"/>
      <c r="AA3188" s="33"/>
      <c r="AB3188" s="31"/>
    </row>
    <row r="3189" spans="1:28" s="2" customFormat="1">
      <c r="A3189" s="27"/>
      <c r="B3189" s="31"/>
      <c r="D3189" s="1"/>
      <c r="J3189" s="29"/>
      <c r="K3189" s="39"/>
      <c r="L3189" s="35"/>
      <c r="M3189" s="81"/>
      <c r="N3189" s="82"/>
      <c r="O3189" s="83"/>
      <c r="P3189" s="84"/>
      <c r="Q3189" s="82"/>
      <c r="R3189" s="83"/>
      <c r="S3189" s="69"/>
      <c r="T3189" s="63"/>
      <c r="U3189" s="141"/>
      <c r="V3189" s="74"/>
      <c r="W3189" s="145"/>
      <c r="X3189" s="60"/>
      <c r="Y3189" s="31"/>
      <c r="AA3189" s="33"/>
      <c r="AB3189" s="31"/>
    </row>
    <row r="3190" spans="1:28" s="2" customFormat="1">
      <c r="A3190" s="27"/>
      <c r="B3190" s="31"/>
      <c r="D3190" s="1"/>
      <c r="J3190" s="29"/>
      <c r="K3190" s="39"/>
      <c r="L3190" s="35"/>
      <c r="M3190" s="81"/>
      <c r="N3190" s="82"/>
      <c r="O3190" s="83"/>
      <c r="P3190" s="84"/>
      <c r="Q3190" s="82"/>
      <c r="R3190" s="83"/>
      <c r="S3190" s="69"/>
      <c r="T3190" s="63"/>
      <c r="U3190" s="141"/>
      <c r="V3190" s="74"/>
      <c r="W3190" s="145"/>
      <c r="X3190" s="60"/>
      <c r="Y3190" s="31"/>
      <c r="AA3190" s="33"/>
      <c r="AB3190" s="31"/>
    </row>
    <row r="3191" spans="1:28" s="2" customFormat="1">
      <c r="A3191" s="27"/>
      <c r="B3191" s="31"/>
      <c r="D3191" s="1"/>
      <c r="J3191" s="29"/>
      <c r="K3191" s="39"/>
      <c r="L3191" s="35"/>
      <c r="M3191" s="81"/>
      <c r="N3191" s="82"/>
      <c r="O3191" s="83"/>
      <c r="P3191" s="84"/>
      <c r="Q3191" s="82"/>
      <c r="R3191" s="83"/>
      <c r="S3191" s="69"/>
      <c r="T3191" s="63"/>
      <c r="U3191" s="141"/>
      <c r="V3191" s="74"/>
      <c r="W3191" s="145"/>
      <c r="X3191" s="60"/>
      <c r="Y3191" s="31"/>
      <c r="AA3191" s="33"/>
      <c r="AB3191" s="31"/>
    </row>
    <row r="3192" spans="1:28" s="2" customFormat="1">
      <c r="A3192" s="27"/>
      <c r="B3192" s="31"/>
      <c r="D3192" s="1"/>
      <c r="J3192" s="29"/>
      <c r="K3192" s="39"/>
      <c r="L3192" s="35"/>
      <c r="M3192" s="81"/>
      <c r="N3192" s="82"/>
      <c r="O3192" s="83"/>
      <c r="P3192" s="84"/>
      <c r="Q3192" s="82"/>
      <c r="R3192" s="83"/>
      <c r="S3192" s="69"/>
      <c r="T3192" s="63"/>
      <c r="U3192" s="141"/>
      <c r="V3192" s="74"/>
      <c r="W3192" s="145"/>
      <c r="X3192" s="60"/>
      <c r="Y3192" s="31"/>
      <c r="AA3192" s="33"/>
      <c r="AB3192" s="31"/>
    </row>
    <row r="3193" spans="1:28" s="2" customFormat="1">
      <c r="A3193" s="27"/>
      <c r="B3193" s="31"/>
      <c r="D3193" s="1"/>
      <c r="J3193" s="29"/>
      <c r="K3193" s="39"/>
      <c r="L3193" s="35"/>
      <c r="M3193" s="81"/>
      <c r="N3193" s="82"/>
      <c r="O3193" s="83"/>
      <c r="P3193" s="84"/>
      <c r="Q3193" s="82"/>
      <c r="R3193" s="83"/>
      <c r="S3193" s="69"/>
      <c r="T3193" s="63"/>
      <c r="U3193" s="141"/>
      <c r="V3193" s="74"/>
      <c r="W3193" s="145"/>
      <c r="X3193" s="60"/>
      <c r="Y3193" s="31"/>
      <c r="AA3193" s="33"/>
      <c r="AB3193" s="31"/>
    </row>
    <row r="3194" spans="1:28" s="2" customFormat="1">
      <c r="A3194" s="27"/>
      <c r="B3194" s="31"/>
      <c r="D3194" s="1"/>
      <c r="J3194" s="29"/>
      <c r="K3194" s="39"/>
      <c r="L3194" s="35"/>
      <c r="M3194" s="81"/>
      <c r="N3194" s="82"/>
      <c r="O3194" s="83"/>
      <c r="P3194" s="84"/>
      <c r="Q3194" s="82"/>
      <c r="R3194" s="83"/>
      <c r="S3194" s="69"/>
      <c r="T3194" s="63"/>
      <c r="U3194" s="141"/>
      <c r="V3194" s="74"/>
      <c r="W3194" s="145"/>
      <c r="X3194" s="60"/>
      <c r="Y3194" s="31"/>
      <c r="AA3194" s="33"/>
      <c r="AB3194" s="31"/>
    </row>
    <row r="3195" spans="1:28" s="2" customFormat="1">
      <c r="A3195" s="27"/>
      <c r="B3195" s="31"/>
      <c r="D3195" s="1"/>
      <c r="J3195" s="29"/>
      <c r="K3195" s="39"/>
      <c r="L3195" s="35"/>
      <c r="M3195" s="81"/>
      <c r="N3195" s="82"/>
      <c r="O3195" s="83"/>
      <c r="P3195" s="84"/>
      <c r="Q3195" s="82"/>
      <c r="R3195" s="83"/>
      <c r="S3195" s="69"/>
      <c r="T3195" s="63"/>
      <c r="U3195" s="141"/>
      <c r="V3195" s="74"/>
      <c r="W3195" s="145"/>
      <c r="X3195" s="60"/>
      <c r="Y3195" s="31"/>
      <c r="AA3195" s="33"/>
      <c r="AB3195" s="31"/>
    </row>
    <row r="3196" spans="1:28" s="2" customFormat="1">
      <c r="A3196" s="27"/>
      <c r="B3196" s="31"/>
      <c r="D3196" s="1"/>
      <c r="J3196" s="29"/>
      <c r="K3196" s="39"/>
      <c r="L3196" s="35"/>
      <c r="M3196" s="81"/>
      <c r="N3196" s="82"/>
      <c r="O3196" s="83"/>
      <c r="P3196" s="84"/>
      <c r="Q3196" s="82"/>
      <c r="R3196" s="83"/>
      <c r="S3196" s="69"/>
      <c r="T3196" s="63"/>
      <c r="U3196" s="141"/>
      <c r="V3196" s="74"/>
      <c r="W3196" s="145"/>
      <c r="X3196" s="60"/>
      <c r="Y3196" s="31"/>
      <c r="AA3196" s="33"/>
      <c r="AB3196" s="31"/>
    </row>
    <row r="3197" spans="1:28" s="2" customFormat="1">
      <c r="A3197" s="27"/>
      <c r="B3197" s="31"/>
      <c r="D3197" s="1"/>
      <c r="J3197" s="29"/>
      <c r="K3197" s="39"/>
      <c r="L3197" s="35"/>
      <c r="M3197" s="81"/>
      <c r="N3197" s="82"/>
      <c r="O3197" s="83"/>
      <c r="P3197" s="84"/>
      <c r="Q3197" s="82"/>
      <c r="R3197" s="83"/>
      <c r="S3197" s="69"/>
      <c r="T3197" s="63"/>
      <c r="U3197" s="141"/>
      <c r="V3197" s="74"/>
      <c r="W3197" s="145"/>
      <c r="X3197" s="60"/>
      <c r="Y3197" s="31"/>
      <c r="AA3197" s="33"/>
      <c r="AB3197" s="31"/>
    </row>
    <row r="3198" spans="1:28" s="2" customFormat="1">
      <c r="A3198" s="27"/>
      <c r="B3198" s="31"/>
      <c r="D3198" s="1"/>
      <c r="J3198" s="29"/>
      <c r="K3198" s="39"/>
      <c r="L3198" s="35"/>
      <c r="M3198" s="81"/>
      <c r="N3198" s="82"/>
      <c r="O3198" s="83"/>
      <c r="P3198" s="84"/>
      <c r="Q3198" s="82"/>
      <c r="R3198" s="83"/>
      <c r="S3198" s="69"/>
      <c r="T3198" s="63"/>
      <c r="U3198" s="141"/>
      <c r="V3198" s="74"/>
      <c r="W3198" s="145"/>
      <c r="X3198" s="60"/>
      <c r="Y3198" s="31"/>
      <c r="AA3198" s="33"/>
      <c r="AB3198" s="31"/>
    </row>
    <row r="3199" spans="1:28" s="2" customFormat="1">
      <c r="A3199" s="27"/>
      <c r="B3199" s="31"/>
      <c r="D3199" s="1"/>
      <c r="J3199" s="29"/>
      <c r="K3199" s="39"/>
      <c r="L3199" s="35"/>
      <c r="M3199" s="81"/>
      <c r="N3199" s="82"/>
      <c r="O3199" s="83"/>
      <c r="P3199" s="84"/>
      <c r="Q3199" s="82"/>
      <c r="R3199" s="83"/>
      <c r="S3199" s="69"/>
      <c r="T3199" s="63"/>
      <c r="U3199" s="141"/>
      <c r="V3199" s="74"/>
      <c r="W3199" s="145"/>
      <c r="X3199" s="60"/>
      <c r="Y3199" s="31"/>
      <c r="AA3199" s="33"/>
      <c r="AB3199" s="31"/>
    </row>
    <row r="3200" spans="1:28" s="2" customFormat="1">
      <c r="A3200" s="27"/>
      <c r="B3200" s="31"/>
      <c r="D3200" s="1"/>
      <c r="J3200" s="29"/>
      <c r="K3200" s="39"/>
      <c r="L3200" s="35"/>
      <c r="M3200" s="81"/>
      <c r="N3200" s="82"/>
      <c r="O3200" s="83"/>
      <c r="P3200" s="84"/>
      <c r="Q3200" s="82"/>
      <c r="R3200" s="83"/>
      <c r="S3200" s="69"/>
      <c r="T3200" s="63"/>
      <c r="U3200" s="141"/>
      <c r="V3200" s="74"/>
      <c r="W3200" s="145"/>
      <c r="X3200" s="60"/>
      <c r="Y3200" s="31"/>
      <c r="AA3200" s="33"/>
      <c r="AB3200" s="31"/>
    </row>
    <row r="3201" spans="1:28" s="2" customFormat="1">
      <c r="A3201" s="27"/>
      <c r="B3201" s="31"/>
      <c r="D3201" s="1"/>
      <c r="J3201" s="29"/>
      <c r="K3201" s="39"/>
      <c r="L3201" s="35"/>
      <c r="M3201" s="81"/>
      <c r="N3201" s="82"/>
      <c r="O3201" s="83"/>
      <c r="P3201" s="84"/>
      <c r="Q3201" s="82"/>
      <c r="R3201" s="83"/>
      <c r="S3201" s="69"/>
      <c r="T3201" s="63"/>
      <c r="U3201" s="141"/>
      <c r="V3201" s="74"/>
      <c r="W3201" s="145"/>
      <c r="X3201" s="60"/>
      <c r="Y3201" s="31"/>
      <c r="AA3201" s="33"/>
      <c r="AB3201" s="31"/>
    </row>
    <row r="3202" spans="1:28" s="2" customFormat="1">
      <c r="A3202" s="27"/>
      <c r="B3202" s="31"/>
      <c r="D3202" s="1"/>
      <c r="J3202" s="29"/>
      <c r="K3202" s="39"/>
      <c r="L3202" s="35"/>
      <c r="M3202" s="81"/>
      <c r="N3202" s="82"/>
      <c r="O3202" s="83"/>
      <c r="P3202" s="84"/>
      <c r="Q3202" s="82"/>
      <c r="R3202" s="83"/>
      <c r="S3202" s="69"/>
      <c r="T3202" s="63"/>
      <c r="U3202" s="141"/>
      <c r="V3202" s="74"/>
      <c r="W3202" s="145"/>
      <c r="X3202" s="60"/>
      <c r="Y3202" s="31"/>
      <c r="AA3202" s="33"/>
      <c r="AB3202" s="31"/>
    </row>
    <row r="3203" spans="1:28" s="2" customFormat="1">
      <c r="A3203" s="27"/>
      <c r="B3203" s="31"/>
      <c r="D3203" s="1"/>
      <c r="J3203" s="29"/>
      <c r="K3203" s="39"/>
      <c r="L3203" s="35"/>
      <c r="M3203" s="81"/>
      <c r="N3203" s="82"/>
      <c r="O3203" s="83"/>
      <c r="P3203" s="84"/>
      <c r="Q3203" s="82"/>
      <c r="R3203" s="83"/>
      <c r="S3203" s="69"/>
      <c r="T3203" s="63"/>
      <c r="U3203" s="141"/>
      <c r="V3203" s="74"/>
      <c r="W3203" s="145"/>
      <c r="X3203" s="60"/>
      <c r="Y3203" s="31"/>
      <c r="AA3203" s="33"/>
      <c r="AB3203" s="31"/>
    </row>
    <row r="3204" spans="1:28" s="2" customFormat="1">
      <c r="A3204" s="27"/>
      <c r="B3204" s="31"/>
      <c r="D3204" s="1"/>
      <c r="J3204" s="29"/>
      <c r="K3204" s="39"/>
      <c r="L3204" s="35"/>
      <c r="M3204" s="81"/>
      <c r="N3204" s="82"/>
      <c r="O3204" s="83"/>
      <c r="P3204" s="84"/>
      <c r="Q3204" s="82"/>
      <c r="R3204" s="83"/>
      <c r="S3204" s="69"/>
      <c r="T3204" s="63"/>
      <c r="U3204" s="141"/>
      <c r="V3204" s="74"/>
      <c r="W3204" s="145"/>
      <c r="X3204" s="60"/>
      <c r="Y3204" s="31"/>
      <c r="AA3204" s="33"/>
      <c r="AB3204" s="31"/>
    </row>
    <row r="3205" spans="1:28" s="2" customFormat="1">
      <c r="A3205" s="27"/>
      <c r="B3205" s="31"/>
      <c r="D3205" s="1"/>
      <c r="J3205" s="29"/>
      <c r="K3205" s="39"/>
      <c r="L3205" s="35"/>
      <c r="M3205" s="81"/>
      <c r="N3205" s="82"/>
      <c r="O3205" s="83"/>
      <c r="P3205" s="84"/>
      <c r="Q3205" s="82"/>
      <c r="R3205" s="83"/>
      <c r="S3205" s="69"/>
      <c r="T3205" s="63"/>
      <c r="U3205" s="141"/>
      <c r="V3205" s="74"/>
      <c r="W3205" s="145"/>
      <c r="X3205" s="60"/>
      <c r="Y3205" s="31"/>
      <c r="AA3205" s="33"/>
      <c r="AB3205" s="31"/>
    </row>
    <row r="3206" spans="1:28" s="2" customFormat="1">
      <c r="A3206" s="27"/>
      <c r="B3206" s="31"/>
      <c r="D3206" s="1"/>
      <c r="J3206" s="29"/>
      <c r="K3206" s="39"/>
      <c r="L3206" s="35"/>
      <c r="M3206" s="81"/>
      <c r="N3206" s="82"/>
      <c r="O3206" s="83"/>
      <c r="P3206" s="84"/>
      <c r="Q3206" s="82"/>
      <c r="R3206" s="83"/>
      <c r="S3206" s="69"/>
      <c r="T3206" s="63"/>
      <c r="U3206" s="141"/>
      <c r="V3206" s="74"/>
      <c r="W3206" s="145"/>
      <c r="X3206" s="60"/>
      <c r="Y3206" s="31"/>
      <c r="AA3206" s="33"/>
      <c r="AB3206" s="31"/>
    </row>
    <row r="3207" spans="1:28" s="2" customFormat="1">
      <c r="A3207" s="27"/>
      <c r="B3207" s="31"/>
      <c r="D3207" s="1"/>
      <c r="J3207" s="29"/>
      <c r="K3207" s="39"/>
      <c r="L3207" s="35"/>
      <c r="M3207" s="81"/>
      <c r="N3207" s="82"/>
      <c r="O3207" s="83"/>
      <c r="P3207" s="84"/>
      <c r="Q3207" s="82"/>
      <c r="R3207" s="83"/>
      <c r="S3207" s="69"/>
      <c r="T3207" s="63"/>
      <c r="U3207" s="141"/>
      <c r="V3207" s="74"/>
      <c r="W3207" s="145"/>
      <c r="X3207" s="60"/>
      <c r="Y3207" s="31"/>
      <c r="AA3207" s="33"/>
      <c r="AB3207" s="31"/>
    </row>
    <row r="3208" spans="1:28" s="2" customFormat="1">
      <c r="A3208" s="27"/>
      <c r="B3208" s="31"/>
      <c r="D3208" s="1"/>
      <c r="J3208" s="29"/>
      <c r="K3208" s="39"/>
      <c r="L3208" s="35"/>
      <c r="M3208" s="81"/>
      <c r="N3208" s="82"/>
      <c r="O3208" s="83"/>
      <c r="P3208" s="84"/>
      <c r="Q3208" s="82"/>
      <c r="R3208" s="83"/>
      <c r="S3208" s="69"/>
      <c r="T3208" s="63"/>
      <c r="U3208" s="141"/>
      <c r="V3208" s="74"/>
      <c r="W3208" s="145"/>
      <c r="X3208" s="60"/>
      <c r="Y3208" s="31"/>
      <c r="AA3208" s="33"/>
      <c r="AB3208" s="31"/>
    </row>
    <row r="3209" spans="1:28" s="2" customFormat="1">
      <c r="A3209" s="27"/>
      <c r="B3209" s="31"/>
      <c r="D3209" s="1"/>
      <c r="J3209" s="29"/>
      <c r="K3209" s="39"/>
      <c r="L3209" s="35"/>
      <c r="M3209" s="81"/>
      <c r="N3209" s="82"/>
      <c r="O3209" s="83"/>
      <c r="P3209" s="84"/>
      <c r="Q3209" s="82"/>
      <c r="R3209" s="83"/>
      <c r="S3209" s="69"/>
      <c r="T3209" s="63"/>
      <c r="U3209" s="141"/>
      <c r="V3209" s="74"/>
      <c r="W3209" s="145"/>
      <c r="X3209" s="60"/>
      <c r="Y3209" s="31"/>
      <c r="AA3209" s="33"/>
      <c r="AB3209" s="31"/>
    </row>
    <row r="3210" spans="1:28" s="2" customFormat="1">
      <c r="A3210" s="27"/>
      <c r="B3210" s="31"/>
      <c r="D3210" s="1"/>
      <c r="J3210" s="29"/>
      <c r="K3210" s="39"/>
      <c r="L3210" s="35"/>
      <c r="M3210" s="81"/>
      <c r="N3210" s="82"/>
      <c r="O3210" s="83"/>
      <c r="P3210" s="84"/>
      <c r="Q3210" s="82"/>
      <c r="R3210" s="83"/>
      <c r="S3210" s="69"/>
      <c r="T3210" s="63"/>
      <c r="U3210" s="141"/>
      <c r="V3210" s="74"/>
      <c r="W3210" s="145"/>
      <c r="X3210" s="60"/>
      <c r="Y3210" s="31"/>
      <c r="AA3210" s="33"/>
      <c r="AB3210" s="31"/>
    </row>
    <row r="3211" spans="1:28" s="2" customFormat="1">
      <c r="A3211" s="27"/>
      <c r="B3211" s="31"/>
      <c r="D3211" s="1"/>
      <c r="J3211" s="29"/>
      <c r="K3211" s="39"/>
      <c r="L3211" s="35"/>
      <c r="M3211" s="81"/>
      <c r="N3211" s="82"/>
      <c r="O3211" s="83"/>
      <c r="P3211" s="84"/>
      <c r="Q3211" s="82"/>
      <c r="R3211" s="83"/>
      <c r="S3211" s="69"/>
      <c r="T3211" s="63"/>
      <c r="U3211" s="141"/>
      <c r="V3211" s="74"/>
      <c r="W3211" s="145"/>
      <c r="X3211" s="60"/>
      <c r="Y3211" s="31"/>
      <c r="AA3211" s="33"/>
      <c r="AB3211" s="31"/>
    </row>
    <row r="3212" spans="1:28" s="2" customFormat="1">
      <c r="A3212" s="27"/>
      <c r="B3212" s="31"/>
      <c r="D3212" s="1"/>
      <c r="J3212" s="29"/>
      <c r="K3212" s="39"/>
      <c r="L3212" s="35"/>
      <c r="M3212" s="81"/>
      <c r="N3212" s="82"/>
      <c r="O3212" s="83"/>
      <c r="P3212" s="84"/>
      <c r="Q3212" s="82"/>
      <c r="R3212" s="83"/>
      <c r="S3212" s="69"/>
      <c r="T3212" s="63"/>
      <c r="U3212" s="141"/>
      <c r="V3212" s="74"/>
      <c r="W3212" s="145"/>
      <c r="X3212" s="60"/>
      <c r="Y3212" s="31"/>
      <c r="AA3212" s="33"/>
      <c r="AB3212" s="31"/>
    </row>
    <row r="3213" spans="1:28" s="2" customFormat="1">
      <c r="A3213" s="27"/>
      <c r="B3213" s="31"/>
      <c r="D3213" s="1"/>
      <c r="J3213" s="29"/>
      <c r="K3213" s="39"/>
      <c r="L3213" s="35"/>
      <c r="M3213" s="81"/>
      <c r="N3213" s="82"/>
      <c r="O3213" s="83"/>
      <c r="P3213" s="84"/>
      <c r="Q3213" s="82"/>
      <c r="R3213" s="83"/>
      <c r="S3213" s="69"/>
      <c r="T3213" s="63"/>
      <c r="U3213" s="141"/>
      <c r="V3213" s="74"/>
      <c r="W3213" s="145"/>
      <c r="X3213" s="60"/>
      <c r="Y3213" s="31"/>
      <c r="AA3213" s="33"/>
      <c r="AB3213" s="31"/>
    </row>
    <row r="3214" spans="1:28" s="2" customFormat="1">
      <c r="A3214" s="27"/>
      <c r="B3214" s="31"/>
      <c r="D3214" s="1"/>
      <c r="J3214" s="29"/>
      <c r="K3214" s="39"/>
      <c r="L3214" s="35"/>
      <c r="M3214" s="81"/>
      <c r="N3214" s="82"/>
      <c r="O3214" s="83"/>
      <c r="P3214" s="84"/>
      <c r="Q3214" s="82"/>
      <c r="R3214" s="83"/>
      <c r="S3214" s="69"/>
      <c r="T3214" s="63"/>
      <c r="U3214" s="141"/>
      <c r="V3214" s="74"/>
      <c r="W3214" s="145"/>
      <c r="X3214" s="60"/>
      <c r="Y3214" s="31"/>
      <c r="AA3214" s="33"/>
      <c r="AB3214" s="31"/>
    </row>
    <row r="3215" spans="1:28" s="2" customFormat="1">
      <c r="A3215" s="27"/>
      <c r="B3215" s="31"/>
      <c r="D3215" s="1"/>
      <c r="J3215" s="29"/>
      <c r="K3215" s="39"/>
      <c r="L3215" s="35"/>
      <c r="M3215" s="81"/>
      <c r="N3215" s="82"/>
      <c r="O3215" s="83"/>
      <c r="P3215" s="84"/>
      <c r="Q3215" s="82"/>
      <c r="R3215" s="83"/>
      <c r="S3215" s="69"/>
      <c r="T3215" s="63"/>
      <c r="U3215" s="141"/>
      <c r="V3215" s="74"/>
      <c r="W3215" s="145"/>
      <c r="X3215" s="60"/>
      <c r="Y3215" s="31"/>
      <c r="AA3215" s="33"/>
      <c r="AB3215" s="31"/>
    </row>
    <row r="3216" spans="1:28" s="2" customFormat="1">
      <c r="A3216" s="27"/>
      <c r="B3216" s="31"/>
      <c r="D3216" s="1"/>
      <c r="J3216" s="29"/>
      <c r="K3216" s="39"/>
      <c r="L3216" s="35"/>
      <c r="M3216" s="81"/>
      <c r="N3216" s="82"/>
      <c r="O3216" s="83"/>
      <c r="P3216" s="84"/>
      <c r="Q3216" s="82"/>
      <c r="R3216" s="83"/>
      <c r="S3216" s="69"/>
      <c r="T3216" s="63"/>
      <c r="U3216" s="141"/>
      <c r="V3216" s="74"/>
      <c r="W3216" s="145"/>
      <c r="X3216" s="60"/>
      <c r="Y3216" s="31"/>
      <c r="AA3216" s="33"/>
      <c r="AB3216" s="31"/>
    </row>
    <row r="3217" spans="1:28" s="2" customFormat="1">
      <c r="A3217" s="27"/>
      <c r="B3217" s="31"/>
      <c r="D3217" s="1"/>
      <c r="J3217" s="29"/>
      <c r="K3217" s="39"/>
      <c r="L3217" s="35"/>
      <c r="M3217" s="81"/>
      <c r="N3217" s="82"/>
      <c r="O3217" s="83"/>
      <c r="P3217" s="84"/>
      <c r="Q3217" s="82"/>
      <c r="R3217" s="83"/>
      <c r="S3217" s="69"/>
      <c r="T3217" s="63"/>
      <c r="U3217" s="141"/>
      <c r="V3217" s="74"/>
      <c r="W3217" s="145"/>
      <c r="X3217" s="60"/>
      <c r="Y3217" s="31"/>
      <c r="AA3217" s="33"/>
      <c r="AB3217" s="31"/>
    </row>
    <row r="3218" spans="1:28" s="2" customFormat="1">
      <c r="A3218" s="27"/>
      <c r="B3218" s="31"/>
      <c r="D3218" s="1"/>
      <c r="J3218" s="29"/>
      <c r="K3218" s="39"/>
      <c r="L3218" s="35"/>
      <c r="M3218" s="81"/>
      <c r="N3218" s="82"/>
      <c r="O3218" s="83"/>
      <c r="P3218" s="84"/>
      <c r="Q3218" s="82"/>
      <c r="R3218" s="83"/>
      <c r="S3218" s="69"/>
      <c r="T3218" s="63"/>
      <c r="U3218" s="141"/>
      <c r="V3218" s="74"/>
      <c r="W3218" s="145"/>
      <c r="X3218" s="60"/>
      <c r="Y3218" s="31"/>
      <c r="AA3218" s="33"/>
      <c r="AB3218" s="31"/>
    </row>
    <row r="3219" spans="1:28" s="2" customFormat="1">
      <c r="A3219" s="27"/>
      <c r="B3219" s="31"/>
      <c r="D3219" s="1"/>
      <c r="J3219" s="29"/>
      <c r="K3219" s="39"/>
      <c r="L3219" s="35"/>
      <c r="M3219" s="81"/>
      <c r="N3219" s="82"/>
      <c r="O3219" s="83"/>
      <c r="P3219" s="84"/>
      <c r="Q3219" s="82"/>
      <c r="R3219" s="83"/>
      <c r="S3219" s="69"/>
      <c r="T3219" s="63"/>
      <c r="U3219" s="141"/>
      <c r="V3219" s="74"/>
      <c r="W3219" s="145"/>
      <c r="X3219" s="60"/>
      <c r="Y3219" s="31"/>
      <c r="AA3219" s="33"/>
      <c r="AB3219" s="31"/>
    </row>
    <row r="3220" spans="1:28" s="2" customFormat="1">
      <c r="A3220" s="27"/>
      <c r="B3220" s="31"/>
      <c r="D3220" s="1"/>
      <c r="J3220" s="29"/>
      <c r="K3220" s="39"/>
      <c r="L3220" s="35"/>
      <c r="M3220" s="81"/>
      <c r="N3220" s="82"/>
      <c r="O3220" s="83"/>
      <c r="P3220" s="84"/>
      <c r="Q3220" s="82"/>
      <c r="R3220" s="83"/>
      <c r="S3220" s="69"/>
      <c r="T3220" s="63"/>
      <c r="U3220" s="141"/>
      <c r="V3220" s="74"/>
      <c r="W3220" s="145"/>
      <c r="X3220" s="60"/>
      <c r="Y3220" s="31"/>
      <c r="AA3220" s="33"/>
      <c r="AB3220" s="31"/>
    </row>
    <row r="3221" spans="1:28" s="2" customFormat="1">
      <c r="A3221" s="27"/>
      <c r="B3221" s="31"/>
      <c r="D3221" s="1"/>
      <c r="J3221" s="29"/>
      <c r="K3221" s="39"/>
      <c r="L3221" s="35"/>
      <c r="M3221" s="81"/>
      <c r="N3221" s="82"/>
      <c r="O3221" s="83"/>
      <c r="P3221" s="84"/>
      <c r="Q3221" s="82"/>
      <c r="R3221" s="83"/>
      <c r="S3221" s="69"/>
      <c r="T3221" s="63"/>
      <c r="U3221" s="141"/>
      <c r="V3221" s="74"/>
      <c r="W3221" s="145"/>
      <c r="X3221" s="60"/>
      <c r="Y3221" s="31"/>
      <c r="AA3221" s="33"/>
      <c r="AB3221" s="31"/>
    </row>
    <row r="3222" spans="1:28" s="2" customFormat="1">
      <c r="A3222" s="27"/>
      <c r="B3222" s="31"/>
      <c r="D3222" s="1"/>
      <c r="J3222" s="29"/>
      <c r="K3222" s="39"/>
      <c r="L3222" s="35"/>
      <c r="M3222" s="81"/>
      <c r="N3222" s="82"/>
      <c r="O3222" s="83"/>
      <c r="P3222" s="84"/>
      <c r="Q3222" s="82"/>
      <c r="R3222" s="83"/>
      <c r="S3222" s="69"/>
      <c r="T3222" s="63"/>
      <c r="U3222" s="141"/>
      <c r="V3222" s="74"/>
      <c r="W3222" s="145"/>
      <c r="X3222" s="60"/>
      <c r="Y3222" s="31"/>
      <c r="AA3222" s="33"/>
      <c r="AB3222" s="31"/>
    </row>
    <row r="3223" spans="1:28" s="2" customFormat="1">
      <c r="A3223" s="27"/>
      <c r="B3223" s="31"/>
      <c r="D3223" s="1"/>
      <c r="J3223" s="29"/>
      <c r="K3223" s="39"/>
      <c r="L3223" s="35"/>
      <c r="M3223" s="81"/>
      <c r="N3223" s="82"/>
      <c r="O3223" s="83"/>
      <c r="P3223" s="84"/>
      <c r="Q3223" s="82"/>
      <c r="R3223" s="83"/>
      <c r="S3223" s="69"/>
      <c r="T3223" s="63"/>
      <c r="U3223" s="141"/>
      <c r="V3223" s="74"/>
      <c r="W3223" s="145"/>
      <c r="X3223" s="60"/>
      <c r="Y3223" s="31"/>
      <c r="AA3223" s="33"/>
      <c r="AB3223" s="31"/>
    </row>
    <row r="3224" spans="1:28" s="2" customFormat="1">
      <c r="A3224" s="27"/>
      <c r="B3224" s="31"/>
      <c r="D3224" s="1"/>
      <c r="J3224" s="29"/>
      <c r="K3224" s="39"/>
      <c r="L3224" s="35"/>
      <c r="M3224" s="81"/>
      <c r="N3224" s="82"/>
      <c r="O3224" s="83"/>
      <c r="P3224" s="84"/>
      <c r="Q3224" s="82"/>
      <c r="R3224" s="83"/>
      <c r="S3224" s="69"/>
      <c r="T3224" s="63"/>
      <c r="U3224" s="141"/>
      <c r="V3224" s="74"/>
      <c r="W3224" s="145"/>
      <c r="X3224" s="60"/>
      <c r="Y3224" s="31"/>
      <c r="AA3224" s="33"/>
      <c r="AB3224" s="31"/>
    </row>
    <row r="3225" spans="1:28" s="2" customFormat="1">
      <c r="A3225" s="27"/>
      <c r="B3225" s="31"/>
      <c r="D3225" s="1"/>
      <c r="J3225" s="29"/>
      <c r="K3225" s="39"/>
      <c r="L3225" s="35"/>
      <c r="M3225" s="81"/>
      <c r="N3225" s="82"/>
      <c r="O3225" s="83"/>
      <c r="P3225" s="84"/>
      <c r="Q3225" s="82"/>
      <c r="R3225" s="83"/>
      <c r="S3225" s="69"/>
      <c r="T3225" s="63"/>
      <c r="U3225" s="141"/>
      <c r="V3225" s="74"/>
      <c r="W3225" s="145"/>
      <c r="X3225" s="60"/>
      <c r="Y3225" s="31"/>
      <c r="AA3225" s="33"/>
      <c r="AB3225" s="31"/>
    </row>
    <row r="3226" spans="1:28" s="2" customFormat="1">
      <c r="A3226" s="27"/>
      <c r="B3226" s="31"/>
      <c r="D3226" s="1"/>
      <c r="J3226" s="29"/>
      <c r="K3226" s="39"/>
      <c r="L3226" s="35"/>
      <c r="M3226" s="81"/>
      <c r="N3226" s="82"/>
      <c r="O3226" s="83"/>
      <c r="P3226" s="84"/>
      <c r="Q3226" s="82"/>
      <c r="R3226" s="83"/>
      <c r="S3226" s="69"/>
      <c r="T3226" s="63"/>
      <c r="U3226" s="141"/>
      <c r="V3226" s="74"/>
      <c r="W3226" s="145"/>
      <c r="X3226" s="60"/>
      <c r="Y3226" s="31"/>
      <c r="AA3226" s="33"/>
      <c r="AB3226" s="31"/>
    </row>
    <row r="3227" spans="1:28" s="2" customFormat="1">
      <c r="A3227" s="27"/>
      <c r="B3227" s="31"/>
      <c r="D3227" s="1"/>
      <c r="J3227" s="29"/>
      <c r="K3227" s="39"/>
      <c r="L3227" s="35"/>
      <c r="M3227" s="81"/>
      <c r="N3227" s="82"/>
      <c r="O3227" s="83"/>
      <c r="P3227" s="84"/>
      <c r="Q3227" s="82"/>
      <c r="R3227" s="83"/>
      <c r="S3227" s="69"/>
      <c r="T3227" s="63"/>
      <c r="U3227" s="141"/>
      <c r="V3227" s="74"/>
      <c r="W3227" s="145"/>
      <c r="X3227" s="60"/>
      <c r="Y3227" s="31"/>
      <c r="AA3227" s="33"/>
      <c r="AB3227" s="31"/>
    </row>
    <row r="3228" spans="1:28" s="2" customFormat="1">
      <c r="A3228" s="27"/>
      <c r="B3228" s="31"/>
      <c r="D3228" s="1"/>
      <c r="J3228" s="29"/>
      <c r="K3228" s="39"/>
      <c r="L3228" s="35"/>
      <c r="M3228" s="81"/>
      <c r="N3228" s="82"/>
      <c r="O3228" s="83"/>
      <c r="P3228" s="84"/>
      <c r="Q3228" s="82"/>
      <c r="R3228" s="83"/>
      <c r="S3228" s="69"/>
      <c r="T3228" s="63"/>
      <c r="U3228" s="141"/>
      <c r="V3228" s="74"/>
      <c r="W3228" s="145"/>
      <c r="X3228" s="60"/>
      <c r="Y3228" s="31"/>
      <c r="AA3228" s="33"/>
      <c r="AB3228" s="31"/>
    </row>
    <row r="3229" spans="1:28" s="2" customFormat="1">
      <c r="A3229" s="27"/>
      <c r="B3229" s="31"/>
      <c r="D3229" s="1"/>
      <c r="J3229" s="29"/>
      <c r="K3229" s="39"/>
      <c r="L3229" s="35"/>
      <c r="M3229" s="81"/>
      <c r="N3229" s="82"/>
      <c r="O3229" s="83"/>
      <c r="P3229" s="84"/>
      <c r="Q3229" s="82"/>
      <c r="R3229" s="83"/>
      <c r="S3229" s="69"/>
      <c r="T3229" s="63"/>
      <c r="U3229" s="141"/>
      <c r="V3229" s="74"/>
      <c r="W3229" s="145"/>
      <c r="X3229" s="60"/>
      <c r="Y3229" s="31"/>
      <c r="AA3229" s="33"/>
      <c r="AB3229" s="31"/>
    </row>
    <row r="3230" spans="1:28" s="2" customFormat="1">
      <c r="A3230" s="27"/>
      <c r="B3230" s="31"/>
      <c r="D3230" s="1"/>
      <c r="J3230" s="29"/>
      <c r="K3230" s="39"/>
      <c r="L3230" s="35"/>
      <c r="M3230" s="81"/>
      <c r="N3230" s="82"/>
      <c r="O3230" s="83"/>
      <c r="P3230" s="84"/>
      <c r="Q3230" s="82"/>
      <c r="R3230" s="83"/>
      <c r="S3230" s="69"/>
      <c r="T3230" s="63"/>
      <c r="U3230" s="141"/>
      <c r="V3230" s="74"/>
      <c r="W3230" s="145"/>
      <c r="X3230" s="60"/>
      <c r="Y3230" s="31"/>
      <c r="AA3230" s="33"/>
      <c r="AB3230" s="31"/>
    </row>
    <row r="3231" spans="1:28" s="2" customFormat="1">
      <c r="A3231" s="27"/>
      <c r="B3231" s="31"/>
      <c r="D3231" s="1"/>
      <c r="J3231" s="29"/>
      <c r="K3231" s="39"/>
      <c r="L3231" s="35"/>
      <c r="M3231" s="81"/>
      <c r="N3231" s="82"/>
      <c r="O3231" s="83"/>
      <c r="P3231" s="84"/>
      <c r="Q3231" s="82"/>
      <c r="R3231" s="83"/>
      <c r="S3231" s="69"/>
      <c r="T3231" s="63"/>
      <c r="U3231" s="141"/>
      <c r="V3231" s="74"/>
      <c r="W3231" s="145"/>
      <c r="X3231" s="60"/>
      <c r="Y3231" s="31"/>
      <c r="AA3231" s="33"/>
      <c r="AB3231" s="31"/>
    </row>
    <row r="3232" spans="1:28" s="2" customFormat="1">
      <c r="A3232" s="27"/>
      <c r="B3232" s="31"/>
      <c r="D3232" s="1"/>
      <c r="J3232" s="29"/>
      <c r="K3232" s="39"/>
      <c r="L3232" s="35"/>
      <c r="M3232" s="81"/>
      <c r="N3232" s="82"/>
      <c r="O3232" s="83"/>
      <c r="P3232" s="84"/>
      <c r="Q3232" s="82"/>
      <c r="R3232" s="83"/>
      <c r="S3232" s="69"/>
      <c r="T3232" s="63"/>
      <c r="U3232" s="141"/>
      <c r="V3232" s="74"/>
      <c r="W3232" s="145"/>
      <c r="X3232" s="60"/>
      <c r="Y3232" s="31"/>
      <c r="AA3232" s="33"/>
      <c r="AB3232" s="31"/>
    </row>
    <row r="3233" spans="1:28" s="2" customFormat="1">
      <c r="A3233" s="27"/>
      <c r="B3233" s="31"/>
      <c r="D3233" s="1"/>
      <c r="J3233" s="29"/>
      <c r="K3233" s="39"/>
      <c r="L3233" s="35"/>
      <c r="M3233" s="81"/>
      <c r="N3233" s="82"/>
      <c r="O3233" s="83"/>
      <c r="P3233" s="84"/>
      <c r="Q3233" s="82"/>
      <c r="R3233" s="83"/>
      <c r="S3233" s="69"/>
      <c r="T3233" s="63"/>
      <c r="U3233" s="141"/>
      <c r="V3233" s="74"/>
      <c r="W3233" s="145"/>
      <c r="X3233" s="60"/>
      <c r="Y3233" s="31"/>
      <c r="AA3233" s="33"/>
      <c r="AB3233" s="31"/>
    </row>
    <row r="3234" spans="1:28" s="2" customFormat="1">
      <c r="A3234" s="27"/>
      <c r="B3234" s="31"/>
      <c r="D3234" s="1"/>
      <c r="J3234" s="29"/>
      <c r="K3234" s="39"/>
      <c r="L3234" s="35"/>
      <c r="M3234" s="81"/>
      <c r="N3234" s="82"/>
      <c r="O3234" s="83"/>
      <c r="P3234" s="84"/>
      <c r="Q3234" s="82"/>
      <c r="R3234" s="83"/>
      <c r="S3234" s="69"/>
      <c r="T3234" s="63"/>
      <c r="U3234" s="141"/>
      <c r="V3234" s="74"/>
      <c r="W3234" s="145"/>
      <c r="X3234" s="60"/>
      <c r="Y3234" s="31"/>
      <c r="AA3234" s="33"/>
      <c r="AB3234" s="31"/>
    </row>
    <row r="3235" spans="1:28" s="2" customFormat="1">
      <c r="A3235" s="27"/>
      <c r="B3235" s="31"/>
      <c r="D3235" s="1"/>
      <c r="J3235" s="29"/>
      <c r="K3235" s="39"/>
      <c r="L3235" s="35"/>
      <c r="M3235" s="81"/>
      <c r="N3235" s="82"/>
      <c r="O3235" s="83"/>
      <c r="P3235" s="84"/>
      <c r="Q3235" s="82"/>
      <c r="R3235" s="83"/>
      <c r="S3235" s="69"/>
      <c r="T3235" s="63"/>
      <c r="U3235" s="141"/>
      <c r="V3235" s="74"/>
      <c r="W3235" s="145"/>
      <c r="X3235" s="60"/>
      <c r="Y3235" s="31"/>
      <c r="AA3235" s="33"/>
      <c r="AB3235" s="31"/>
    </row>
    <row r="3236" spans="1:28" s="2" customFormat="1">
      <c r="A3236" s="27"/>
      <c r="B3236" s="31"/>
      <c r="D3236" s="1"/>
      <c r="J3236" s="29"/>
      <c r="K3236" s="39"/>
      <c r="L3236" s="35"/>
      <c r="M3236" s="81"/>
      <c r="N3236" s="82"/>
      <c r="O3236" s="83"/>
      <c r="P3236" s="84"/>
      <c r="Q3236" s="82"/>
      <c r="R3236" s="83"/>
      <c r="S3236" s="69"/>
      <c r="T3236" s="63"/>
      <c r="U3236" s="141"/>
      <c r="V3236" s="74"/>
      <c r="W3236" s="145"/>
      <c r="X3236" s="60"/>
      <c r="Y3236" s="31"/>
      <c r="AA3236" s="33"/>
      <c r="AB3236" s="31"/>
    </row>
    <row r="3237" spans="1:28" s="2" customFormat="1">
      <c r="A3237" s="27"/>
      <c r="B3237" s="31"/>
      <c r="D3237" s="1"/>
      <c r="J3237" s="29"/>
      <c r="K3237" s="39"/>
      <c r="L3237" s="35"/>
      <c r="M3237" s="81"/>
      <c r="N3237" s="82"/>
      <c r="O3237" s="83"/>
      <c r="P3237" s="84"/>
      <c r="Q3237" s="82"/>
      <c r="R3237" s="83"/>
      <c r="S3237" s="69"/>
      <c r="T3237" s="63"/>
      <c r="U3237" s="141"/>
      <c r="V3237" s="74"/>
      <c r="W3237" s="145"/>
      <c r="X3237" s="60"/>
      <c r="Y3237" s="31"/>
      <c r="AA3237" s="33"/>
      <c r="AB3237" s="31"/>
    </row>
    <row r="3238" spans="1:28" s="2" customFormat="1">
      <c r="A3238" s="27"/>
      <c r="B3238" s="31"/>
      <c r="D3238" s="1"/>
      <c r="J3238" s="29"/>
      <c r="K3238" s="39"/>
      <c r="L3238" s="35"/>
      <c r="M3238" s="81"/>
      <c r="N3238" s="82"/>
      <c r="O3238" s="83"/>
      <c r="P3238" s="84"/>
      <c r="Q3238" s="82"/>
      <c r="R3238" s="83"/>
      <c r="S3238" s="69"/>
      <c r="T3238" s="63"/>
      <c r="U3238" s="141"/>
      <c r="V3238" s="74"/>
      <c r="W3238" s="145"/>
      <c r="X3238" s="60"/>
      <c r="Y3238" s="31"/>
      <c r="AA3238" s="33"/>
      <c r="AB3238" s="31"/>
    </row>
    <row r="3239" spans="1:28" s="2" customFormat="1">
      <c r="A3239" s="27"/>
      <c r="B3239" s="31"/>
      <c r="D3239" s="1"/>
      <c r="J3239" s="29"/>
      <c r="K3239" s="39"/>
      <c r="L3239" s="35"/>
      <c r="M3239" s="81"/>
      <c r="N3239" s="82"/>
      <c r="O3239" s="83"/>
      <c r="P3239" s="84"/>
      <c r="Q3239" s="82"/>
      <c r="R3239" s="83"/>
      <c r="S3239" s="69"/>
      <c r="T3239" s="63"/>
      <c r="U3239" s="141"/>
      <c r="V3239" s="74"/>
      <c r="W3239" s="145"/>
      <c r="X3239" s="60"/>
      <c r="Y3239" s="31"/>
      <c r="AA3239" s="33"/>
      <c r="AB3239" s="31"/>
    </row>
    <row r="3240" spans="1:28" s="2" customFormat="1">
      <c r="A3240" s="27"/>
      <c r="B3240" s="31"/>
      <c r="D3240" s="1"/>
      <c r="J3240" s="29"/>
      <c r="K3240" s="39"/>
      <c r="L3240" s="35"/>
      <c r="M3240" s="81"/>
      <c r="N3240" s="82"/>
      <c r="O3240" s="83"/>
      <c r="P3240" s="84"/>
      <c r="Q3240" s="82"/>
      <c r="R3240" s="83"/>
      <c r="S3240" s="69"/>
      <c r="T3240" s="63"/>
      <c r="U3240" s="141"/>
      <c r="V3240" s="74"/>
      <c r="W3240" s="145"/>
      <c r="X3240" s="60"/>
      <c r="Y3240" s="31"/>
      <c r="AA3240" s="33"/>
      <c r="AB3240" s="31"/>
    </row>
    <row r="3241" spans="1:28" s="2" customFormat="1">
      <c r="A3241" s="27"/>
      <c r="B3241" s="31"/>
      <c r="D3241" s="1"/>
      <c r="J3241" s="29"/>
      <c r="K3241" s="39"/>
      <c r="L3241" s="35"/>
      <c r="M3241" s="81"/>
      <c r="N3241" s="82"/>
      <c r="O3241" s="83"/>
      <c r="P3241" s="84"/>
      <c r="Q3241" s="82"/>
      <c r="R3241" s="83"/>
      <c r="S3241" s="69"/>
      <c r="T3241" s="63"/>
      <c r="U3241" s="141"/>
      <c r="V3241" s="74"/>
      <c r="W3241" s="145"/>
      <c r="X3241" s="60"/>
      <c r="Y3241" s="31"/>
      <c r="AA3241" s="33"/>
      <c r="AB3241" s="31"/>
    </row>
    <row r="3242" spans="1:28" s="2" customFormat="1">
      <c r="A3242" s="27"/>
      <c r="B3242" s="31"/>
      <c r="D3242" s="1"/>
      <c r="J3242" s="29"/>
      <c r="K3242" s="39"/>
      <c r="L3242" s="35"/>
      <c r="M3242" s="81"/>
      <c r="N3242" s="82"/>
      <c r="O3242" s="83"/>
      <c r="P3242" s="84"/>
      <c r="Q3242" s="82"/>
      <c r="R3242" s="83"/>
      <c r="S3242" s="69"/>
      <c r="T3242" s="63"/>
      <c r="U3242" s="141"/>
      <c r="V3242" s="74"/>
      <c r="W3242" s="145"/>
      <c r="X3242" s="60"/>
      <c r="Y3242" s="31"/>
      <c r="AA3242" s="33"/>
      <c r="AB3242" s="31"/>
    </row>
    <row r="3243" spans="1:28" s="2" customFormat="1">
      <c r="A3243" s="27"/>
      <c r="B3243" s="31"/>
      <c r="D3243" s="1"/>
      <c r="J3243" s="29"/>
      <c r="K3243" s="39"/>
      <c r="L3243" s="35"/>
      <c r="M3243" s="81"/>
      <c r="N3243" s="82"/>
      <c r="O3243" s="83"/>
      <c r="P3243" s="84"/>
      <c r="Q3243" s="82"/>
      <c r="R3243" s="83"/>
      <c r="S3243" s="69"/>
      <c r="T3243" s="63"/>
      <c r="U3243" s="141"/>
      <c r="V3243" s="74"/>
      <c r="W3243" s="145"/>
      <c r="X3243" s="60"/>
      <c r="Y3243" s="31"/>
      <c r="AA3243" s="33"/>
      <c r="AB3243" s="31"/>
    </row>
    <row r="3244" spans="1:28" s="2" customFormat="1">
      <c r="A3244" s="27"/>
      <c r="B3244" s="31"/>
      <c r="D3244" s="1"/>
      <c r="J3244" s="29"/>
      <c r="K3244" s="39"/>
      <c r="L3244" s="35"/>
      <c r="M3244" s="81"/>
      <c r="N3244" s="82"/>
      <c r="O3244" s="83"/>
      <c r="P3244" s="84"/>
      <c r="Q3244" s="82"/>
      <c r="R3244" s="83"/>
      <c r="S3244" s="69"/>
      <c r="T3244" s="63"/>
      <c r="U3244" s="141"/>
      <c r="V3244" s="74"/>
      <c r="W3244" s="145"/>
      <c r="X3244" s="60"/>
      <c r="Y3244" s="31"/>
      <c r="AA3244" s="33"/>
      <c r="AB3244" s="31"/>
    </row>
    <row r="3245" spans="1:28" s="2" customFormat="1">
      <c r="A3245" s="27"/>
      <c r="B3245" s="31"/>
      <c r="D3245" s="1"/>
      <c r="J3245" s="29"/>
      <c r="K3245" s="39"/>
      <c r="L3245" s="35"/>
      <c r="M3245" s="81"/>
      <c r="N3245" s="82"/>
      <c r="O3245" s="83"/>
      <c r="P3245" s="84"/>
      <c r="Q3245" s="82"/>
      <c r="R3245" s="83"/>
      <c r="S3245" s="69"/>
      <c r="T3245" s="63"/>
      <c r="U3245" s="141"/>
      <c r="V3245" s="74"/>
      <c r="W3245" s="145"/>
      <c r="X3245" s="60"/>
      <c r="Y3245" s="31"/>
      <c r="AA3245" s="33"/>
      <c r="AB3245" s="31"/>
    </row>
    <row r="3246" spans="1:28" s="2" customFormat="1">
      <c r="A3246" s="27"/>
      <c r="B3246" s="31"/>
      <c r="D3246" s="1"/>
      <c r="J3246" s="29"/>
      <c r="K3246" s="39"/>
      <c r="L3246" s="35"/>
      <c r="M3246" s="81"/>
      <c r="N3246" s="82"/>
      <c r="O3246" s="83"/>
      <c r="P3246" s="84"/>
      <c r="Q3246" s="82"/>
      <c r="R3246" s="83"/>
      <c r="S3246" s="69"/>
      <c r="T3246" s="63"/>
      <c r="U3246" s="141"/>
      <c r="V3246" s="74"/>
      <c r="W3246" s="145"/>
      <c r="X3246" s="60"/>
      <c r="Y3246" s="31"/>
      <c r="AA3246" s="33"/>
      <c r="AB3246" s="31"/>
    </row>
    <row r="3247" spans="1:28" s="2" customFormat="1">
      <c r="A3247" s="27"/>
      <c r="B3247" s="31"/>
      <c r="D3247" s="1"/>
      <c r="J3247" s="29"/>
      <c r="K3247" s="39"/>
      <c r="L3247" s="35"/>
      <c r="M3247" s="81"/>
      <c r="N3247" s="82"/>
      <c r="O3247" s="83"/>
      <c r="P3247" s="84"/>
      <c r="Q3247" s="82"/>
      <c r="R3247" s="83"/>
      <c r="S3247" s="69"/>
      <c r="T3247" s="63"/>
      <c r="U3247" s="141"/>
      <c r="V3247" s="74"/>
      <c r="W3247" s="145"/>
      <c r="X3247" s="60"/>
      <c r="Y3247" s="31"/>
      <c r="AA3247" s="33"/>
      <c r="AB3247" s="31"/>
    </row>
    <row r="3248" spans="1:28" s="2" customFormat="1">
      <c r="A3248" s="27"/>
      <c r="B3248" s="31"/>
      <c r="D3248" s="1"/>
      <c r="J3248" s="29"/>
      <c r="K3248" s="39"/>
      <c r="L3248" s="35"/>
      <c r="M3248" s="81"/>
      <c r="N3248" s="82"/>
      <c r="O3248" s="83"/>
      <c r="P3248" s="84"/>
      <c r="Q3248" s="82"/>
      <c r="R3248" s="83"/>
      <c r="S3248" s="69"/>
      <c r="T3248" s="63"/>
      <c r="U3248" s="141"/>
      <c r="V3248" s="74"/>
      <c r="W3248" s="145"/>
      <c r="X3248" s="60"/>
      <c r="Y3248" s="31"/>
      <c r="AA3248" s="33"/>
      <c r="AB3248" s="31"/>
    </row>
    <row r="3249" spans="1:28" s="2" customFormat="1">
      <c r="A3249" s="27"/>
      <c r="B3249" s="31"/>
      <c r="D3249" s="1"/>
      <c r="J3249" s="29"/>
      <c r="K3249" s="39"/>
      <c r="L3249" s="35"/>
      <c r="M3249" s="81"/>
      <c r="N3249" s="82"/>
      <c r="O3249" s="83"/>
      <c r="P3249" s="84"/>
      <c r="Q3249" s="82"/>
      <c r="R3249" s="83"/>
      <c r="S3249" s="69"/>
      <c r="T3249" s="63"/>
      <c r="U3249" s="141"/>
      <c r="V3249" s="74"/>
      <c r="W3249" s="145"/>
      <c r="X3249" s="60"/>
      <c r="Y3249" s="31"/>
      <c r="AA3249" s="33"/>
      <c r="AB3249" s="31"/>
    </row>
    <row r="3250" spans="1:28" s="2" customFormat="1">
      <c r="A3250" s="27"/>
      <c r="B3250" s="31"/>
      <c r="D3250" s="1"/>
      <c r="J3250" s="29"/>
      <c r="K3250" s="39"/>
      <c r="L3250" s="35"/>
      <c r="M3250" s="81"/>
      <c r="N3250" s="82"/>
      <c r="O3250" s="83"/>
      <c r="P3250" s="84"/>
      <c r="Q3250" s="82"/>
      <c r="R3250" s="83"/>
      <c r="S3250" s="69"/>
      <c r="T3250" s="63"/>
      <c r="U3250" s="141"/>
      <c r="V3250" s="74"/>
      <c r="W3250" s="145"/>
      <c r="X3250" s="60"/>
      <c r="Y3250" s="31"/>
      <c r="AA3250" s="33"/>
      <c r="AB3250" s="31"/>
    </row>
    <row r="3251" spans="1:28" s="2" customFormat="1">
      <c r="A3251" s="27"/>
      <c r="B3251" s="31"/>
      <c r="D3251" s="1"/>
      <c r="J3251" s="29"/>
      <c r="K3251" s="39"/>
      <c r="L3251" s="35"/>
      <c r="M3251" s="81"/>
      <c r="N3251" s="82"/>
      <c r="O3251" s="83"/>
      <c r="P3251" s="84"/>
      <c r="Q3251" s="82"/>
      <c r="R3251" s="83"/>
      <c r="S3251" s="69"/>
      <c r="T3251" s="63"/>
      <c r="U3251" s="141"/>
      <c r="V3251" s="74"/>
      <c r="W3251" s="145"/>
      <c r="X3251" s="60"/>
      <c r="Y3251" s="31"/>
      <c r="AA3251" s="33"/>
      <c r="AB3251" s="31"/>
    </row>
    <row r="3252" spans="1:28" s="2" customFormat="1">
      <c r="A3252" s="27"/>
      <c r="B3252" s="31"/>
      <c r="D3252" s="1"/>
      <c r="J3252" s="29"/>
      <c r="K3252" s="39"/>
      <c r="L3252" s="35"/>
      <c r="M3252" s="81"/>
      <c r="N3252" s="82"/>
      <c r="O3252" s="83"/>
      <c r="P3252" s="84"/>
      <c r="Q3252" s="82"/>
      <c r="R3252" s="83"/>
      <c r="S3252" s="69"/>
      <c r="T3252" s="63"/>
      <c r="U3252" s="141"/>
      <c r="V3252" s="74"/>
      <c r="W3252" s="145"/>
      <c r="X3252" s="60"/>
      <c r="Y3252" s="31"/>
      <c r="AA3252" s="33"/>
      <c r="AB3252" s="31"/>
    </row>
    <row r="3253" spans="1:28" s="2" customFormat="1">
      <c r="A3253" s="27"/>
      <c r="B3253" s="31"/>
      <c r="D3253" s="1"/>
      <c r="J3253" s="29"/>
      <c r="K3253" s="39"/>
      <c r="L3253" s="35"/>
      <c r="M3253" s="81"/>
      <c r="N3253" s="82"/>
      <c r="O3253" s="83"/>
      <c r="P3253" s="84"/>
      <c r="Q3253" s="82"/>
      <c r="R3253" s="83"/>
      <c r="S3253" s="69"/>
      <c r="T3253" s="63"/>
      <c r="U3253" s="141"/>
      <c r="V3253" s="74"/>
      <c r="W3253" s="145"/>
      <c r="X3253" s="60"/>
      <c r="Y3253" s="31"/>
      <c r="AA3253" s="33"/>
      <c r="AB3253" s="31"/>
    </row>
    <row r="3254" spans="1:28" s="2" customFormat="1">
      <c r="A3254" s="27"/>
      <c r="B3254" s="31"/>
      <c r="D3254" s="1"/>
      <c r="J3254" s="29"/>
      <c r="K3254" s="39"/>
      <c r="L3254" s="35"/>
      <c r="M3254" s="81"/>
      <c r="N3254" s="82"/>
      <c r="O3254" s="83"/>
      <c r="P3254" s="84"/>
      <c r="Q3254" s="82"/>
      <c r="R3254" s="83"/>
      <c r="S3254" s="69"/>
      <c r="T3254" s="63"/>
      <c r="U3254" s="141"/>
      <c r="V3254" s="74"/>
      <c r="W3254" s="145"/>
      <c r="X3254" s="60"/>
      <c r="Y3254" s="31"/>
      <c r="AA3254" s="33"/>
      <c r="AB3254" s="31"/>
    </row>
    <row r="3255" spans="1:28" s="2" customFormat="1">
      <c r="A3255" s="27"/>
      <c r="B3255" s="31"/>
      <c r="D3255" s="1"/>
      <c r="J3255" s="29"/>
      <c r="K3255" s="39"/>
      <c r="L3255" s="35"/>
      <c r="M3255" s="81"/>
      <c r="N3255" s="82"/>
      <c r="O3255" s="83"/>
      <c r="P3255" s="84"/>
      <c r="Q3255" s="82"/>
      <c r="R3255" s="83"/>
      <c r="S3255" s="69"/>
      <c r="T3255" s="63"/>
      <c r="U3255" s="141"/>
      <c r="V3255" s="74"/>
      <c r="W3255" s="145"/>
      <c r="X3255" s="60"/>
      <c r="Y3255" s="31"/>
      <c r="AA3255" s="33"/>
      <c r="AB3255" s="31"/>
    </row>
    <row r="3256" spans="1:28" s="2" customFormat="1">
      <c r="A3256" s="27"/>
      <c r="B3256" s="31"/>
      <c r="D3256" s="1"/>
      <c r="J3256" s="29"/>
      <c r="K3256" s="39"/>
      <c r="L3256" s="35"/>
      <c r="M3256" s="81"/>
      <c r="N3256" s="82"/>
      <c r="O3256" s="83"/>
      <c r="P3256" s="84"/>
      <c r="Q3256" s="82"/>
      <c r="R3256" s="83"/>
      <c r="S3256" s="69"/>
      <c r="T3256" s="63"/>
      <c r="U3256" s="141"/>
      <c r="V3256" s="74"/>
      <c r="W3256" s="145"/>
      <c r="X3256" s="60"/>
      <c r="Y3256" s="31"/>
      <c r="AA3256" s="33"/>
      <c r="AB3256" s="31"/>
    </row>
    <row r="3257" spans="1:28" s="2" customFormat="1">
      <c r="A3257" s="27"/>
      <c r="B3257" s="31"/>
      <c r="D3257" s="1"/>
      <c r="J3257" s="29"/>
      <c r="K3257" s="39"/>
      <c r="L3257" s="35"/>
      <c r="M3257" s="81"/>
      <c r="N3257" s="82"/>
      <c r="O3257" s="83"/>
      <c r="P3257" s="84"/>
      <c r="Q3257" s="82"/>
      <c r="R3257" s="83"/>
      <c r="S3257" s="69"/>
      <c r="T3257" s="63"/>
      <c r="U3257" s="141"/>
      <c r="V3257" s="74"/>
      <c r="W3257" s="145"/>
      <c r="X3257" s="60"/>
      <c r="Y3257" s="31"/>
      <c r="AA3257" s="33"/>
      <c r="AB3257" s="31"/>
    </row>
    <row r="3258" spans="1:28" s="2" customFormat="1">
      <c r="A3258" s="27"/>
      <c r="B3258" s="31"/>
      <c r="D3258" s="1"/>
      <c r="J3258" s="29"/>
      <c r="K3258" s="39"/>
      <c r="L3258" s="35"/>
      <c r="M3258" s="81"/>
      <c r="N3258" s="82"/>
      <c r="O3258" s="83"/>
      <c r="P3258" s="84"/>
      <c r="Q3258" s="82"/>
      <c r="R3258" s="83"/>
      <c r="S3258" s="69"/>
      <c r="T3258" s="63"/>
      <c r="U3258" s="141"/>
      <c r="V3258" s="74"/>
      <c r="W3258" s="145"/>
      <c r="X3258" s="60"/>
      <c r="Y3258" s="31"/>
      <c r="AA3258" s="33"/>
      <c r="AB3258" s="31"/>
    </row>
    <row r="3259" spans="1:28" s="2" customFormat="1">
      <c r="A3259" s="27"/>
      <c r="B3259" s="31"/>
      <c r="D3259" s="1"/>
      <c r="J3259" s="29"/>
      <c r="K3259" s="39"/>
      <c r="L3259" s="35"/>
      <c r="M3259" s="81"/>
      <c r="N3259" s="82"/>
      <c r="O3259" s="83"/>
      <c r="P3259" s="84"/>
      <c r="Q3259" s="82"/>
      <c r="R3259" s="83"/>
      <c r="S3259" s="69"/>
      <c r="T3259" s="63"/>
      <c r="U3259" s="141"/>
      <c r="V3259" s="74"/>
      <c r="W3259" s="145"/>
      <c r="X3259" s="60"/>
      <c r="Y3259" s="31"/>
      <c r="AA3259" s="33"/>
      <c r="AB3259" s="31"/>
    </row>
    <row r="3260" spans="1:28" s="2" customFormat="1">
      <c r="A3260" s="27"/>
      <c r="B3260" s="31"/>
      <c r="D3260" s="1"/>
      <c r="J3260" s="29"/>
      <c r="K3260" s="39"/>
      <c r="L3260" s="35"/>
      <c r="M3260" s="81"/>
      <c r="N3260" s="82"/>
      <c r="O3260" s="83"/>
      <c r="P3260" s="84"/>
      <c r="Q3260" s="82"/>
      <c r="R3260" s="83"/>
      <c r="S3260" s="69"/>
      <c r="T3260" s="63"/>
      <c r="U3260" s="141"/>
      <c r="V3260" s="74"/>
      <c r="W3260" s="145"/>
      <c r="X3260" s="60"/>
      <c r="Y3260" s="31"/>
      <c r="AA3260" s="33"/>
      <c r="AB3260" s="31"/>
    </row>
    <row r="3261" spans="1:28" s="2" customFormat="1">
      <c r="A3261" s="27"/>
      <c r="B3261" s="31"/>
      <c r="D3261" s="1"/>
      <c r="J3261" s="29"/>
      <c r="K3261" s="39"/>
      <c r="L3261" s="35"/>
      <c r="M3261" s="81"/>
      <c r="N3261" s="82"/>
      <c r="O3261" s="83"/>
      <c r="P3261" s="84"/>
      <c r="Q3261" s="82"/>
      <c r="R3261" s="83"/>
      <c r="S3261" s="69"/>
      <c r="T3261" s="63"/>
      <c r="U3261" s="141"/>
      <c r="V3261" s="74"/>
      <c r="W3261" s="145"/>
      <c r="X3261" s="60"/>
      <c r="Y3261" s="31"/>
      <c r="AA3261" s="33"/>
      <c r="AB3261" s="31"/>
    </row>
    <row r="3262" spans="1:28" s="2" customFormat="1">
      <c r="A3262" s="27"/>
      <c r="B3262" s="31"/>
      <c r="D3262" s="1"/>
      <c r="J3262" s="29"/>
      <c r="K3262" s="39"/>
      <c r="L3262" s="35"/>
      <c r="M3262" s="81"/>
      <c r="N3262" s="82"/>
      <c r="O3262" s="83"/>
      <c r="P3262" s="84"/>
      <c r="Q3262" s="82"/>
      <c r="R3262" s="83"/>
      <c r="S3262" s="69"/>
      <c r="T3262" s="63"/>
      <c r="U3262" s="141"/>
      <c r="V3262" s="74"/>
      <c r="W3262" s="145"/>
      <c r="X3262" s="60"/>
      <c r="Y3262" s="31"/>
      <c r="AA3262" s="33"/>
      <c r="AB3262" s="31"/>
    </row>
    <row r="3263" spans="1:28" s="2" customFormat="1">
      <c r="A3263" s="27"/>
      <c r="B3263" s="31"/>
      <c r="D3263" s="1"/>
      <c r="J3263" s="29"/>
      <c r="K3263" s="39"/>
      <c r="L3263" s="35"/>
      <c r="M3263" s="81"/>
      <c r="N3263" s="82"/>
      <c r="O3263" s="83"/>
      <c r="P3263" s="84"/>
      <c r="Q3263" s="82"/>
      <c r="R3263" s="83"/>
      <c r="S3263" s="69"/>
      <c r="T3263" s="63"/>
      <c r="U3263" s="141"/>
      <c r="V3263" s="74"/>
      <c r="W3263" s="145"/>
      <c r="X3263" s="60"/>
      <c r="Y3263" s="31"/>
      <c r="AA3263" s="33"/>
      <c r="AB3263" s="31"/>
    </row>
    <row r="3264" spans="1:28" s="2" customFormat="1">
      <c r="A3264" s="27"/>
      <c r="B3264" s="31"/>
      <c r="D3264" s="1"/>
      <c r="J3264" s="29"/>
      <c r="K3264" s="39"/>
      <c r="L3264" s="35"/>
      <c r="M3264" s="81"/>
      <c r="N3264" s="82"/>
      <c r="O3264" s="83"/>
      <c r="P3264" s="84"/>
      <c r="Q3264" s="82"/>
      <c r="R3264" s="83"/>
      <c r="S3264" s="69"/>
      <c r="T3264" s="63"/>
      <c r="U3264" s="141"/>
      <c r="V3264" s="74"/>
      <c r="W3264" s="145"/>
      <c r="X3264" s="60"/>
      <c r="Y3264" s="31"/>
      <c r="AA3264" s="33"/>
      <c r="AB3264" s="31"/>
    </row>
    <row r="3265" spans="1:28" s="2" customFormat="1">
      <c r="A3265" s="27"/>
      <c r="B3265" s="31"/>
      <c r="D3265" s="1"/>
      <c r="J3265" s="29"/>
      <c r="K3265" s="39"/>
      <c r="L3265" s="35"/>
      <c r="M3265" s="81"/>
      <c r="N3265" s="82"/>
      <c r="O3265" s="83"/>
      <c r="P3265" s="84"/>
      <c r="Q3265" s="82"/>
      <c r="R3265" s="83"/>
      <c r="S3265" s="69"/>
      <c r="T3265" s="63"/>
      <c r="U3265" s="141"/>
      <c r="V3265" s="74"/>
      <c r="W3265" s="145"/>
      <c r="X3265" s="60"/>
      <c r="Y3265" s="31"/>
      <c r="AA3265" s="33"/>
      <c r="AB3265" s="31"/>
    </row>
    <row r="3266" spans="1:28" s="2" customFormat="1">
      <c r="A3266" s="27"/>
      <c r="B3266" s="31"/>
      <c r="D3266" s="1"/>
      <c r="J3266" s="29"/>
      <c r="K3266" s="39"/>
      <c r="L3266" s="35"/>
      <c r="M3266" s="81"/>
      <c r="N3266" s="82"/>
      <c r="O3266" s="83"/>
      <c r="P3266" s="84"/>
      <c r="Q3266" s="82"/>
      <c r="R3266" s="83"/>
      <c r="S3266" s="69"/>
      <c r="T3266" s="63"/>
      <c r="U3266" s="141"/>
      <c r="V3266" s="74"/>
      <c r="W3266" s="145"/>
      <c r="X3266" s="60"/>
      <c r="Y3266" s="31"/>
      <c r="AA3266" s="33"/>
      <c r="AB3266" s="31"/>
    </row>
    <row r="3267" spans="1:28" s="2" customFormat="1">
      <c r="A3267" s="27"/>
      <c r="B3267" s="31"/>
      <c r="D3267" s="1"/>
      <c r="J3267" s="29"/>
      <c r="K3267" s="39"/>
      <c r="L3267" s="35"/>
      <c r="M3267" s="81"/>
      <c r="N3267" s="82"/>
      <c r="O3267" s="83"/>
      <c r="P3267" s="84"/>
      <c r="Q3267" s="82"/>
      <c r="R3267" s="83"/>
      <c r="S3267" s="69"/>
      <c r="T3267" s="63"/>
      <c r="U3267" s="141"/>
      <c r="V3267" s="74"/>
      <c r="W3267" s="145"/>
      <c r="X3267" s="60"/>
      <c r="Y3267" s="31"/>
      <c r="AA3267" s="33"/>
      <c r="AB3267" s="31"/>
    </row>
    <row r="3268" spans="1:28" s="2" customFormat="1">
      <c r="A3268" s="27"/>
      <c r="B3268" s="31"/>
      <c r="D3268" s="1"/>
      <c r="J3268" s="29"/>
      <c r="K3268" s="39"/>
      <c r="L3268" s="35"/>
      <c r="M3268" s="81"/>
      <c r="N3268" s="82"/>
      <c r="O3268" s="83"/>
      <c r="P3268" s="84"/>
      <c r="Q3268" s="82"/>
      <c r="R3268" s="83"/>
      <c r="S3268" s="69"/>
      <c r="T3268" s="63"/>
      <c r="U3268" s="141"/>
      <c r="V3268" s="74"/>
      <c r="W3268" s="145"/>
      <c r="X3268" s="60"/>
      <c r="Y3268" s="31"/>
      <c r="AA3268" s="33"/>
      <c r="AB3268" s="31"/>
    </row>
    <row r="3269" spans="1:28" s="2" customFormat="1">
      <c r="A3269" s="27"/>
      <c r="B3269" s="31"/>
      <c r="D3269" s="1"/>
      <c r="J3269" s="29"/>
      <c r="K3269" s="39"/>
      <c r="L3269" s="35"/>
      <c r="M3269" s="81"/>
      <c r="N3269" s="82"/>
      <c r="O3269" s="83"/>
      <c r="P3269" s="84"/>
      <c r="Q3269" s="82"/>
      <c r="R3269" s="83"/>
      <c r="S3269" s="69"/>
      <c r="T3269" s="63"/>
      <c r="U3269" s="141"/>
      <c r="V3269" s="74"/>
      <c r="W3269" s="145"/>
      <c r="X3269" s="60"/>
      <c r="Y3269" s="31"/>
      <c r="AA3269" s="33"/>
      <c r="AB3269" s="31"/>
    </row>
    <row r="3270" spans="1:28" s="2" customFormat="1">
      <c r="A3270" s="27"/>
      <c r="B3270" s="31"/>
      <c r="D3270" s="1"/>
      <c r="J3270" s="29"/>
      <c r="K3270" s="39"/>
      <c r="L3270" s="35"/>
      <c r="M3270" s="81"/>
      <c r="N3270" s="82"/>
      <c r="O3270" s="83"/>
      <c r="P3270" s="84"/>
      <c r="Q3270" s="82"/>
      <c r="R3270" s="83"/>
      <c r="S3270" s="69"/>
      <c r="T3270" s="63"/>
      <c r="U3270" s="141"/>
      <c r="V3270" s="74"/>
      <c r="W3270" s="145"/>
      <c r="X3270" s="60"/>
      <c r="Y3270" s="31"/>
      <c r="AA3270" s="33"/>
      <c r="AB3270" s="31"/>
    </row>
    <row r="3271" spans="1:28" s="2" customFormat="1">
      <c r="A3271" s="27"/>
      <c r="B3271" s="31"/>
      <c r="D3271" s="1"/>
      <c r="J3271" s="29"/>
      <c r="K3271" s="39"/>
      <c r="L3271" s="35"/>
      <c r="M3271" s="81"/>
      <c r="N3271" s="82"/>
      <c r="O3271" s="83"/>
      <c r="P3271" s="84"/>
      <c r="Q3271" s="82"/>
      <c r="R3271" s="83"/>
      <c r="S3271" s="69"/>
      <c r="T3271" s="63"/>
      <c r="U3271" s="141"/>
      <c r="V3271" s="74"/>
      <c r="W3271" s="145"/>
      <c r="X3271" s="60"/>
      <c r="Y3271" s="31"/>
      <c r="AA3271" s="33"/>
      <c r="AB3271" s="31"/>
    </row>
    <row r="3272" spans="1:28" s="2" customFormat="1">
      <c r="A3272" s="27"/>
      <c r="B3272" s="31"/>
      <c r="D3272" s="1"/>
      <c r="J3272" s="29"/>
      <c r="K3272" s="39"/>
      <c r="L3272" s="35"/>
      <c r="M3272" s="81"/>
      <c r="N3272" s="82"/>
      <c r="O3272" s="83"/>
      <c r="P3272" s="84"/>
      <c r="Q3272" s="82"/>
      <c r="R3272" s="83"/>
      <c r="S3272" s="69"/>
      <c r="T3272" s="63"/>
      <c r="U3272" s="141"/>
      <c r="V3272" s="74"/>
      <c r="W3272" s="145"/>
      <c r="X3272" s="60"/>
      <c r="Y3272" s="31"/>
      <c r="AA3272" s="33"/>
      <c r="AB3272" s="31"/>
    </row>
    <row r="3273" spans="1:28" s="2" customFormat="1">
      <c r="A3273" s="27"/>
      <c r="B3273" s="31"/>
      <c r="D3273" s="1"/>
      <c r="J3273" s="29"/>
      <c r="K3273" s="39"/>
      <c r="L3273" s="35"/>
      <c r="M3273" s="81"/>
      <c r="N3273" s="82"/>
      <c r="O3273" s="83"/>
      <c r="P3273" s="84"/>
      <c r="Q3273" s="82"/>
      <c r="R3273" s="83"/>
      <c r="S3273" s="69"/>
      <c r="T3273" s="63"/>
      <c r="U3273" s="141"/>
      <c r="V3273" s="74"/>
      <c r="W3273" s="145"/>
      <c r="X3273" s="60"/>
      <c r="Y3273" s="31"/>
      <c r="AA3273" s="33"/>
      <c r="AB3273" s="31"/>
    </row>
    <row r="3274" spans="1:28" s="2" customFormat="1">
      <c r="A3274" s="27"/>
      <c r="B3274" s="31"/>
      <c r="D3274" s="1"/>
      <c r="J3274" s="29"/>
      <c r="K3274" s="39"/>
      <c r="L3274" s="35"/>
      <c r="M3274" s="81"/>
      <c r="N3274" s="82"/>
      <c r="O3274" s="83"/>
      <c r="P3274" s="84"/>
      <c r="Q3274" s="82"/>
      <c r="R3274" s="83"/>
      <c r="S3274" s="69"/>
      <c r="T3274" s="63"/>
      <c r="U3274" s="141"/>
      <c r="V3274" s="74"/>
      <c r="W3274" s="145"/>
      <c r="X3274" s="60"/>
      <c r="Y3274" s="31"/>
      <c r="AA3274" s="33"/>
      <c r="AB3274" s="31"/>
    </row>
    <row r="3275" spans="1:28" s="2" customFormat="1">
      <c r="A3275" s="27"/>
      <c r="B3275" s="31"/>
      <c r="D3275" s="1"/>
      <c r="J3275" s="29"/>
      <c r="K3275" s="39"/>
      <c r="L3275" s="35"/>
      <c r="M3275" s="81"/>
      <c r="N3275" s="82"/>
      <c r="O3275" s="83"/>
      <c r="P3275" s="84"/>
      <c r="Q3275" s="82"/>
      <c r="R3275" s="83"/>
      <c r="S3275" s="69"/>
      <c r="T3275" s="63"/>
      <c r="U3275" s="141"/>
      <c r="V3275" s="74"/>
      <c r="W3275" s="145"/>
      <c r="X3275" s="60"/>
      <c r="Y3275" s="31"/>
      <c r="AA3275" s="33"/>
      <c r="AB3275" s="31"/>
    </row>
    <row r="3276" spans="1:28" s="2" customFormat="1">
      <c r="A3276" s="27"/>
      <c r="B3276" s="31"/>
      <c r="D3276" s="1"/>
      <c r="J3276" s="29"/>
      <c r="K3276" s="39"/>
      <c r="L3276" s="35"/>
      <c r="M3276" s="81"/>
      <c r="N3276" s="82"/>
      <c r="O3276" s="83"/>
      <c r="P3276" s="84"/>
      <c r="Q3276" s="82"/>
      <c r="R3276" s="83"/>
      <c r="S3276" s="69"/>
      <c r="T3276" s="63"/>
      <c r="U3276" s="141"/>
      <c r="V3276" s="74"/>
      <c r="W3276" s="145"/>
      <c r="X3276" s="60"/>
      <c r="Y3276" s="31"/>
      <c r="AA3276" s="33"/>
      <c r="AB3276" s="31"/>
    </row>
    <row r="3277" spans="1:28" s="2" customFormat="1">
      <c r="A3277" s="27"/>
      <c r="B3277" s="31"/>
      <c r="D3277" s="1"/>
      <c r="J3277" s="29"/>
      <c r="K3277" s="39"/>
      <c r="L3277" s="35"/>
      <c r="M3277" s="81"/>
      <c r="N3277" s="82"/>
      <c r="O3277" s="83"/>
      <c r="P3277" s="84"/>
      <c r="Q3277" s="82"/>
      <c r="R3277" s="83"/>
      <c r="S3277" s="69"/>
      <c r="T3277" s="63"/>
      <c r="U3277" s="141"/>
      <c r="V3277" s="74"/>
      <c r="W3277" s="145"/>
      <c r="X3277" s="60"/>
      <c r="Y3277" s="31"/>
      <c r="AA3277" s="33"/>
      <c r="AB3277" s="31"/>
    </row>
    <row r="3278" spans="1:28" s="2" customFormat="1">
      <c r="A3278" s="27"/>
      <c r="B3278" s="31"/>
      <c r="D3278" s="1"/>
      <c r="J3278" s="29"/>
      <c r="K3278" s="39"/>
      <c r="L3278" s="35"/>
      <c r="M3278" s="81"/>
      <c r="N3278" s="82"/>
      <c r="O3278" s="83"/>
      <c r="P3278" s="84"/>
      <c r="Q3278" s="82"/>
      <c r="R3278" s="83"/>
      <c r="S3278" s="69"/>
      <c r="T3278" s="63"/>
      <c r="U3278" s="141"/>
      <c r="V3278" s="74"/>
      <c r="W3278" s="145"/>
      <c r="X3278" s="60"/>
      <c r="Y3278" s="31"/>
      <c r="AA3278" s="33"/>
      <c r="AB3278" s="31"/>
    </row>
    <row r="3279" spans="1:28" s="2" customFormat="1">
      <c r="A3279" s="27"/>
      <c r="B3279" s="31"/>
      <c r="D3279" s="1"/>
      <c r="J3279" s="29"/>
      <c r="K3279" s="39"/>
      <c r="L3279" s="35"/>
      <c r="M3279" s="81"/>
      <c r="N3279" s="82"/>
      <c r="O3279" s="83"/>
      <c r="P3279" s="84"/>
      <c r="Q3279" s="82"/>
      <c r="R3279" s="83"/>
      <c r="S3279" s="69"/>
      <c r="T3279" s="63"/>
      <c r="U3279" s="141"/>
      <c r="V3279" s="74"/>
      <c r="W3279" s="145"/>
      <c r="X3279" s="60"/>
      <c r="Y3279" s="31"/>
      <c r="AA3279" s="33"/>
      <c r="AB3279" s="31"/>
    </row>
    <row r="3280" spans="1:28" s="2" customFormat="1">
      <c r="A3280" s="27"/>
      <c r="B3280" s="31"/>
      <c r="D3280" s="1"/>
      <c r="J3280" s="29"/>
      <c r="K3280" s="39"/>
      <c r="L3280" s="35"/>
      <c r="M3280" s="81"/>
      <c r="N3280" s="82"/>
      <c r="O3280" s="83"/>
      <c r="P3280" s="84"/>
      <c r="Q3280" s="82"/>
      <c r="R3280" s="83"/>
      <c r="S3280" s="69"/>
      <c r="T3280" s="63"/>
      <c r="U3280" s="141"/>
      <c r="V3280" s="74"/>
      <c r="W3280" s="145"/>
      <c r="X3280" s="60"/>
      <c r="Y3280" s="31"/>
      <c r="AA3280" s="33"/>
      <c r="AB3280" s="31"/>
    </row>
    <row r="3281" spans="1:28" s="2" customFormat="1">
      <c r="A3281" s="27"/>
      <c r="B3281" s="31"/>
      <c r="D3281" s="1"/>
      <c r="J3281" s="29"/>
      <c r="K3281" s="39"/>
      <c r="L3281" s="35"/>
      <c r="M3281" s="81"/>
      <c r="N3281" s="82"/>
      <c r="O3281" s="83"/>
      <c r="P3281" s="84"/>
      <c r="Q3281" s="82"/>
      <c r="R3281" s="83"/>
      <c r="S3281" s="69"/>
      <c r="T3281" s="63"/>
      <c r="U3281" s="141"/>
      <c r="V3281" s="74"/>
      <c r="W3281" s="145"/>
      <c r="X3281" s="60"/>
      <c r="Y3281" s="31"/>
      <c r="AA3281" s="33"/>
      <c r="AB3281" s="31"/>
    </row>
    <row r="3282" spans="1:28" s="2" customFormat="1">
      <c r="A3282" s="27"/>
      <c r="B3282" s="31"/>
      <c r="D3282" s="1"/>
      <c r="J3282" s="29"/>
      <c r="K3282" s="39"/>
      <c r="L3282" s="35"/>
      <c r="M3282" s="81"/>
      <c r="N3282" s="82"/>
      <c r="O3282" s="83"/>
      <c r="P3282" s="84"/>
      <c r="Q3282" s="82"/>
      <c r="R3282" s="83"/>
      <c r="S3282" s="69"/>
      <c r="T3282" s="63"/>
      <c r="U3282" s="141"/>
      <c r="V3282" s="74"/>
      <c r="W3282" s="145"/>
      <c r="X3282" s="60"/>
      <c r="Y3282" s="31"/>
      <c r="AA3282" s="33"/>
      <c r="AB3282" s="31"/>
    </row>
    <row r="3283" spans="1:28" s="2" customFormat="1">
      <c r="A3283" s="27"/>
      <c r="B3283" s="31"/>
      <c r="D3283" s="1"/>
      <c r="J3283" s="29"/>
      <c r="K3283" s="39"/>
      <c r="L3283" s="35"/>
      <c r="M3283" s="81"/>
      <c r="N3283" s="82"/>
      <c r="O3283" s="83"/>
      <c r="P3283" s="84"/>
      <c r="Q3283" s="82"/>
      <c r="R3283" s="83"/>
      <c r="S3283" s="69"/>
      <c r="T3283" s="63"/>
      <c r="U3283" s="141"/>
      <c r="V3283" s="74"/>
      <c r="W3283" s="145"/>
      <c r="X3283" s="60"/>
      <c r="Y3283" s="31"/>
      <c r="AA3283" s="33"/>
      <c r="AB3283" s="31"/>
    </row>
    <row r="3284" spans="1:28" s="2" customFormat="1">
      <c r="A3284" s="27"/>
      <c r="B3284" s="31"/>
      <c r="D3284" s="1"/>
      <c r="J3284" s="29"/>
      <c r="K3284" s="39"/>
      <c r="L3284" s="35"/>
      <c r="M3284" s="81"/>
      <c r="N3284" s="82"/>
      <c r="O3284" s="83"/>
      <c r="P3284" s="84"/>
      <c r="Q3284" s="82"/>
      <c r="R3284" s="83"/>
      <c r="S3284" s="69"/>
      <c r="T3284" s="63"/>
      <c r="U3284" s="141"/>
      <c r="V3284" s="74"/>
      <c r="W3284" s="145"/>
      <c r="X3284" s="60"/>
      <c r="Y3284" s="31"/>
      <c r="AA3284" s="33"/>
      <c r="AB3284" s="31"/>
    </row>
    <row r="3285" spans="1:28" s="2" customFormat="1">
      <c r="A3285" s="27"/>
      <c r="B3285" s="31"/>
      <c r="D3285" s="1"/>
      <c r="J3285" s="29"/>
      <c r="K3285" s="39"/>
      <c r="L3285" s="35"/>
      <c r="M3285" s="81"/>
      <c r="N3285" s="82"/>
      <c r="O3285" s="83"/>
      <c r="P3285" s="84"/>
      <c r="Q3285" s="82"/>
      <c r="R3285" s="83"/>
      <c r="S3285" s="69"/>
      <c r="T3285" s="63"/>
      <c r="U3285" s="141"/>
      <c r="V3285" s="74"/>
      <c r="W3285" s="145"/>
      <c r="X3285" s="60"/>
      <c r="Y3285" s="31"/>
      <c r="AA3285" s="33"/>
      <c r="AB3285" s="31"/>
    </row>
    <row r="3286" spans="1:28" s="2" customFormat="1">
      <c r="A3286" s="27"/>
      <c r="B3286" s="31"/>
      <c r="D3286" s="1"/>
      <c r="J3286" s="29"/>
      <c r="K3286" s="39"/>
      <c r="L3286" s="35"/>
      <c r="M3286" s="81"/>
      <c r="N3286" s="82"/>
      <c r="O3286" s="83"/>
      <c r="P3286" s="84"/>
      <c r="Q3286" s="82"/>
      <c r="R3286" s="83"/>
      <c r="S3286" s="69"/>
      <c r="T3286" s="63"/>
      <c r="U3286" s="141"/>
      <c r="V3286" s="74"/>
      <c r="W3286" s="145"/>
      <c r="X3286" s="60"/>
      <c r="Y3286" s="31"/>
      <c r="AA3286" s="33"/>
      <c r="AB3286" s="31"/>
    </row>
    <row r="3287" spans="1:28" s="2" customFormat="1">
      <c r="A3287" s="27"/>
      <c r="B3287" s="31"/>
      <c r="D3287" s="1"/>
      <c r="J3287" s="29"/>
      <c r="K3287" s="39"/>
      <c r="L3287" s="35"/>
      <c r="M3287" s="81"/>
      <c r="N3287" s="82"/>
      <c r="O3287" s="83"/>
      <c r="P3287" s="84"/>
      <c r="Q3287" s="82"/>
      <c r="R3287" s="83"/>
      <c r="S3287" s="69"/>
      <c r="T3287" s="63"/>
      <c r="U3287" s="141"/>
      <c r="V3287" s="74"/>
      <c r="W3287" s="145"/>
      <c r="X3287" s="60"/>
      <c r="Y3287" s="31"/>
      <c r="AA3287" s="33"/>
      <c r="AB3287" s="31"/>
    </row>
    <row r="3288" spans="1:28" s="2" customFormat="1">
      <c r="A3288" s="27"/>
      <c r="B3288" s="31"/>
      <c r="D3288" s="1"/>
      <c r="J3288" s="29"/>
      <c r="K3288" s="39"/>
      <c r="L3288" s="35"/>
      <c r="M3288" s="81"/>
      <c r="N3288" s="82"/>
      <c r="O3288" s="83"/>
      <c r="P3288" s="84"/>
      <c r="Q3288" s="82"/>
      <c r="R3288" s="83"/>
      <c r="S3288" s="69"/>
      <c r="T3288" s="63"/>
      <c r="U3288" s="141"/>
      <c r="V3288" s="74"/>
      <c r="W3288" s="145"/>
      <c r="X3288" s="60"/>
      <c r="Y3288" s="31"/>
      <c r="AA3288" s="33"/>
      <c r="AB3288" s="31"/>
    </row>
    <row r="3289" spans="1:28" s="2" customFormat="1">
      <c r="A3289" s="27"/>
      <c r="B3289" s="31"/>
      <c r="D3289" s="1"/>
      <c r="J3289" s="29"/>
      <c r="K3289" s="39"/>
      <c r="L3289" s="35"/>
      <c r="M3289" s="81"/>
      <c r="N3289" s="82"/>
      <c r="O3289" s="83"/>
      <c r="P3289" s="84"/>
      <c r="Q3289" s="82"/>
      <c r="R3289" s="83"/>
      <c r="S3289" s="69"/>
      <c r="T3289" s="63"/>
      <c r="U3289" s="141"/>
      <c r="V3289" s="74"/>
      <c r="W3289" s="145"/>
      <c r="X3289" s="60"/>
      <c r="Y3289" s="31"/>
      <c r="AA3289" s="33"/>
      <c r="AB3289" s="31"/>
    </row>
    <row r="3290" spans="1:28" s="2" customFormat="1">
      <c r="A3290" s="27"/>
      <c r="B3290" s="31"/>
      <c r="D3290" s="1"/>
      <c r="J3290" s="29"/>
      <c r="K3290" s="39"/>
      <c r="L3290" s="35"/>
      <c r="M3290" s="81"/>
      <c r="N3290" s="82"/>
      <c r="O3290" s="83"/>
      <c r="P3290" s="84"/>
      <c r="Q3290" s="82"/>
      <c r="R3290" s="83"/>
      <c r="S3290" s="69"/>
      <c r="T3290" s="63"/>
      <c r="U3290" s="141"/>
      <c r="V3290" s="74"/>
      <c r="W3290" s="145"/>
      <c r="X3290" s="60"/>
      <c r="Y3290" s="31"/>
      <c r="AA3290" s="33"/>
      <c r="AB3290" s="31"/>
    </row>
    <row r="3291" spans="1:28" s="2" customFormat="1">
      <c r="A3291" s="27"/>
      <c r="B3291" s="31"/>
      <c r="D3291" s="1"/>
      <c r="J3291" s="29"/>
      <c r="K3291" s="39"/>
      <c r="L3291" s="35"/>
      <c r="M3291" s="81"/>
      <c r="N3291" s="82"/>
      <c r="O3291" s="83"/>
      <c r="P3291" s="84"/>
      <c r="Q3291" s="82"/>
      <c r="R3291" s="83"/>
      <c r="S3291" s="69"/>
      <c r="T3291" s="63"/>
      <c r="U3291" s="141"/>
      <c r="V3291" s="74"/>
      <c r="W3291" s="145"/>
      <c r="X3291" s="60"/>
      <c r="Y3291" s="31"/>
      <c r="AA3291" s="33"/>
      <c r="AB3291" s="31"/>
    </row>
    <row r="3292" spans="1:28" s="2" customFormat="1">
      <c r="A3292" s="27"/>
      <c r="B3292" s="31"/>
      <c r="D3292" s="1"/>
      <c r="J3292" s="29"/>
      <c r="K3292" s="39"/>
      <c r="L3292" s="35"/>
      <c r="M3292" s="81"/>
      <c r="N3292" s="82"/>
      <c r="O3292" s="83"/>
      <c r="P3292" s="84"/>
      <c r="Q3292" s="82"/>
      <c r="R3292" s="83"/>
      <c r="S3292" s="69"/>
      <c r="T3292" s="63"/>
      <c r="U3292" s="141"/>
      <c r="V3292" s="74"/>
      <c r="W3292" s="145"/>
      <c r="X3292" s="60"/>
      <c r="Y3292" s="31"/>
      <c r="AA3292" s="33"/>
      <c r="AB3292" s="31"/>
    </row>
    <row r="3293" spans="1:28" s="2" customFormat="1">
      <c r="A3293" s="27"/>
      <c r="B3293" s="31"/>
      <c r="D3293" s="1"/>
      <c r="J3293" s="29"/>
      <c r="K3293" s="39"/>
      <c r="L3293" s="35"/>
      <c r="M3293" s="81"/>
      <c r="N3293" s="82"/>
      <c r="O3293" s="83"/>
      <c r="P3293" s="84"/>
      <c r="Q3293" s="82"/>
      <c r="R3293" s="83"/>
      <c r="S3293" s="69"/>
      <c r="T3293" s="63"/>
      <c r="U3293" s="141"/>
      <c r="V3293" s="74"/>
      <c r="W3293" s="145"/>
      <c r="X3293" s="60"/>
      <c r="Y3293" s="31"/>
      <c r="AA3293" s="33"/>
      <c r="AB3293" s="31"/>
    </row>
    <row r="3294" spans="1:28" s="2" customFormat="1">
      <c r="A3294" s="27"/>
      <c r="B3294" s="31"/>
      <c r="D3294" s="1"/>
      <c r="J3294" s="29"/>
      <c r="K3294" s="39"/>
      <c r="L3294" s="35"/>
      <c r="M3294" s="81"/>
      <c r="N3294" s="82"/>
      <c r="O3294" s="83"/>
      <c r="P3294" s="84"/>
      <c r="Q3294" s="82"/>
      <c r="R3294" s="83"/>
      <c r="S3294" s="69"/>
      <c r="T3294" s="63"/>
      <c r="U3294" s="141"/>
      <c r="V3294" s="74"/>
      <c r="W3294" s="145"/>
      <c r="X3294" s="60"/>
      <c r="Y3294" s="31"/>
      <c r="AA3294" s="33"/>
      <c r="AB3294" s="31"/>
    </row>
    <row r="3295" spans="1:28" s="2" customFormat="1">
      <c r="A3295" s="27"/>
      <c r="B3295" s="31"/>
      <c r="D3295" s="1"/>
      <c r="J3295" s="29"/>
      <c r="K3295" s="39"/>
      <c r="L3295" s="35"/>
      <c r="M3295" s="81"/>
      <c r="N3295" s="82"/>
      <c r="O3295" s="83"/>
      <c r="P3295" s="84"/>
      <c r="Q3295" s="82"/>
      <c r="R3295" s="83"/>
      <c r="S3295" s="69"/>
      <c r="T3295" s="63"/>
      <c r="U3295" s="141"/>
      <c r="V3295" s="74"/>
      <c r="W3295" s="145"/>
      <c r="X3295" s="60"/>
      <c r="Y3295" s="31"/>
      <c r="AA3295" s="33"/>
      <c r="AB3295" s="31"/>
    </row>
    <row r="3296" spans="1:28" s="2" customFormat="1">
      <c r="A3296" s="27"/>
      <c r="B3296" s="31"/>
      <c r="D3296" s="1"/>
      <c r="J3296" s="29"/>
      <c r="K3296" s="39"/>
      <c r="L3296" s="35"/>
      <c r="M3296" s="81"/>
      <c r="N3296" s="82"/>
      <c r="O3296" s="83"/>
      <c r="P3296" s="84"/>
      <c r="Q3296" s="82"/>
      <c r="R3296" s="83"/>
      <c r="S3296" s="69"/>
      <c r="T3296" s="63"/>
      <c r="U3296" s="141"/>
      <c r="V3296" s="74"/>
      <c r="W3296" s="145"/>
      <c r="X3296" s="60"/>
      <c r="Y3296" s="31"/>
      <c r="AA3296" s="33"/>
      <c r="AB3296" s="31"/>
    </row>
    <row r="3297" spans="1:28" s="2" customFormat="1">
      <c r="A3297" s="27"/>
      <c r="B3297" s="31"/>
      <c r="D3297" s="1"/>
      <c r="J3297" s="29"/>
      <c r="K3297" s="39"/>
      <c r="L3297" s="35"/>
      <c r="M3297" s="81"/>
      <c r="N3297" s="82"/>
      <c r="O3297" s="83"/>
      <c r="P3297" s="84"/>
      <c r="Q3297" s="82"/>
      <c r="R3297" s="83"/>
      <c r="S3297" s="69"/>
      <c r="T3297" s="63"/>
      <c r="U3297" s="141"/>
      <c r="V3297" s="74"/>
      <c r="W3297" s="145"/>
      <c r="X3297" s="60"/>
      <c r="Y3297" s="31"/>
      <c r="AA3297" s="33"/>
      <c r="AB3297" s="31"/>
    </row>
    <row r="3298" spans="1:28" s="2" customFormat="1">
      <c r="A3298" s="27"/>
      <c r="B3298" s="31"/>
      <c r="D3298" s="1"/>
      <c r="J3298" s="29"/>
      <c r="K3298" s="39"/>
      <c r="L3298" s="35"/>
      <c r="M3298" s="81"/>
      <c r="N3298" s="82"/>
      <c r="O3298" s="83"/>
      <c r="P3298" s="84"/>
      <c r="Q3298" s="82"/>
      <c r="R3298" s="83"/>
      <c r="S3298" s="69"/>
      <c r="T3298" s="63"/>
      <c r="U3298" s="141"/>
      <c r="V3298" s="74"/>
      <c r="W3298" s="145"/>
      <c r="X3298" s="60"/>
      <c r="Y3298" s="31"/>
      <c r="AA3298" s="33"/>
      <c r="AB3298" s="31"/>
    </row>
    <row r="3299" spans="1:28" s="2" customFormat="1">
      <c r="A3299" s="27"/>
      <c r="B3299" s="31"/>
      <c r="D3299" s="1"/>
      <c r="J3299" s="29"/>
      <c r="K3299" s="39"/>
      <c r="L3299" s="35"/>
      <c r="M3299" s="81"/>
      <c r="N3299" s="82"/>
      <c r="O3299" s="83"/>
      <c r="P3299" s="84"/>
      <c r="Q3299" s="82"/>
      <c r="R3299" s="83"/>
      <c r="S3299" s="69"/>
      <c r="T3299" s="63"/>
      <c r="U3299" s="141"/>
      <c r="V3299" s="74"/>
      <c r="W3299" s="145"/>
      <c r="X3299" s="60"/>
      <c r="Y3299" s="31"/>
      <c r="AA3299" s="33"/>
      <c r="AB3299" s="31"/>
    </row>
    <row r="3300" spans="1:28" s="2" customFormat="1">
      <c r="A3300" s="27"/>
      <c r="B3300" s="31"/>
      <c r="D3300" s="1"/>
      <c r="J3300" s="29"/>
      <c r="K3300" s="39"/>
      <c r="L3300" s="35"/>
      <c r="M3300" s="81"/>
      <c r="N3300" s="82"/>
      <c r="O3300" s="83"/>
      <c r="P3300" s="84"/>
      <c r="Q3300" s="82"/>
      <c r="R3300" s="83"/>
      <c r="S3300" s="69"/>
      <c r="T3300" s="63"/>
      <c r="U3300" s="141"/>
      <c r="V3300" s="74"/>
      <c r="W3300" s="145"/>
      <c r="X3300" s="60"/>
      <c r="Y3300" s="31"/>
      <c r="AA3300" s="33"/>
      <c r="AB3300" s="31"/>
    </row>
    <row r="3301" spans="1:28" s="2" customFormat="1">
      <c r="A3301" s="27"/>
      <c r="B3301" s="31"/>
      <c r="D3301" s="1"/>
      <c r="J3301" s="29"/>
      <c r="K3301" s="39"/>
      <c r="L3301" s="35"/>
      <c r="M3301" s="81"/>
      <c r="N3301" s="82"/>
      <c r="O3301" s="83"/>
      <c r="P3301" s="84"/>
      <c r="Q3301" s="82"/>
      <c r="R3301" s="83"/>
      <c r="S3301" s="69"/>
      <c r="T3301" s="63"/>
      <c r="U3301" s="141"/>
      <c r="V3301" s="74"/>
      <c r="W3301" s="145"/>
      <c r="X3301" s="60"/>
      <c r="Y3301" s="31"/>
      <c r="AA3301" s="33"/>
      <c r="AB3301" s="31"/>
    </row>
    <row r="3302" spans="1:28" s="2" customFormat="1">
      <c r="A3302" s="27"/>
      <c r="B3302" s="31"/>
      <c r="D3302" s="1"/>
      <c r="J3302" s="29"/>
      <c r="K3302" s="39"/>
      <c r="L3302" s="35"/>
      <c r="M3302" s="81"/>
      <c r="N3302" s="82"/>
      <c r="O3302" s="83"/>
      <c r="P3302" s="84"/>
      <c r="Q3302" s="82"/>
      <c r="R3302" s="83"/>
      <c r="S3302" s="69"/>
      <c r="T3302" s="63"/>
      <c r="U3302" s="141"/>
      <c r="V3302" s="74"/>
      <c r="W3302" s="145"/>
      <c r="X3302" s="60"/>
      <c r="Y3302" s="31"/>
      <c r="AA3302" s="33"/>
      <c r="AB3302" s="31"/>
    </row>
    <row r="3303" spans="1:28" s="2" customFormat="1">
      <c r="A3303" s="27"/>
      <c r="B3303" s="31"/>
      <c r="D3303" s="1"/>
      <c r="J3303" s="29"/>
      <c r="K3303" s="39"/>
      <c r="L3303" s="35"/>
      <c r="M3303" s="81"/>
      <c r="N3303" s="82"/>
      <c r="O3303" s="83"/>
      <c r="P3303" s="84"/>
      <c r="Q3303" s="82"/>
      <c r="R3303" s="83"/>
      <c r="S3303" s="69"/>
      <c r="T3303" s="63"/>
      <c r="U3303" s="141"/>
      <c r="V3303" s="74"/>
      <c r="W3303" s="145"/>
      <c r="X3303" s="60"/>
      <c r="Y3303" s="31"/>
      <c r="AA3303" s="33"/>
      <c r="AB3303" s="31"/>
    </row>
    <row r="3304" spans="1:28" s="2" customFormat="1">
      <c r="A3304" s="27"/>
      <c r="B3304" s="31"/>
      <c r="D3304" s="1"/>
      <c r="J3304" s="29"/>
      <c r="K3304" s="39"/>
      <c r="L3304" s="35"/>
      <c r="M3304" s="81"/>
      <c r="N3304" s="82"/>
      <c r="O3304" s="83"/>
      <c r="P3304" s="84"/>
      <c r="Q3304" s="82"/>
      <c r="R3304" s="83"/>
      <c r="S3304" s="69"/>
      <c r="T3304" s="63"/>
      <c r="U3304" s="141"/>
      <c r="V3304" s="74"/>
      <c r="W3304" s="145"/>
      <c r="X3304" s="60"/>
      <c r="Y3304" s="31"/>
      <c r="AA3304" s="33"/>
      <c r="AB3304" s="31"/>
    </row>
    <row r="3305" spans="1:28" s="2" customFormat="1">
      <c r="A3305" s="27"/>
      <c r="B3305" s="31"/>
      <c r="D3305" s="1"/>
      <c r="J3305" s="29"/>
      <c r="K3305" s="39"/>
      <c r="L3305" s="35"/>
      <c r="M3305" s="81"/>
      <c r="N3305" s="82"/>
      <c r="O3305" s="83"/>
      <c r="P3305" s="84"/>
      <c r="Q3305" s="82"/>
      <c r="R3305" s="83"/>
      <c r="S3305" s="69"/>
      <c r="T3305" s="63"/>
      <c r="U3305" s="141"/>
      <c r="V3305" s="74"/>
      <c r="W3305" s="145"/>
      <c r="X3305" s="60"/>
      <c r="Y3305" s="31"/>
      <c r="AA3305" s="33"/>
      <c r="AB3305" s="31"/>
    </row>
    <row r="3306" spans="1:28" s="2" customFormat="1">
      <c r="A3306" s="27"/>
      <c r="B3306" s="31"/>
      <c r="D3306" s="1"/>
      <c r="J3306" s="29"/>
      <c r="K3306" s="39"/>
      <c r="L3306" s="35"/>
      <c r="M3306" s="81"/>
      <c r="N3306" s="82"/>
      <c r="O3306" s="83"/>
      <c r="P3306" s="84"/>
      <c r="Q3306" s="82"/>
      <c r="R3306" s="83"/>
      <c r="S3306" s="69"/>
      <c r="T3306" s="63"/>
      <c r="U3306" s="141"/>
      <c r="V3306" s="74"/>
      <c r="W3306" s="145"/>
      <c r="X3306" s="60"/>
      <c r="Y3306" s="31"/>
      <c r="AA3306" s="33"/>
      <c r="AB3306" s="31"/>
    </row>
    <row r="3307" spans="1:28" s="2" customFormat="1">
      <c r="A3307" s="27"/>
      <c r="B3307" s="31"/>
      <c r="D3307" s="1"/>
      <c r="J3307" s="29"/>
      <c r="K3307" s="39"/>
      <c r="L3307" s="35"/>
      <c r="M3307" s="81"/>
      <c r="N3307" s="82"/>
      <c r="O3307" s="83"/>
      <c r="P3307" s="84"/>
      <c r="Q3307" s="82"/>
      <c r="R3307" s="83"/>
      <c r="S3307" s="69"/>
      <c r="T3307" s="63"/>
      <c r="U3307" s="141"/>
      <c r="V3307" s="74"/>
      <c r="W3307" s="145"/>
      <c r="X3307" s="60"/>
      <c r="Y3307" s="31"/>
      <c r="AA3307" s="33"/>
      <c r="AB3307" s="31"/>
    </row>
    <row r="3308" spans="1:28" s="2" customFormat="1">
      <c r="A3308" s="27"/>
      <c r="B3308" s="31"/>
      <c r="D3308" s="1"/>
      <c r="J3308" s="29"/>
      <c r="K3308" s="39"/>
      <c r="L3308" s="35"/>
      <c r="M3308" s="81"/>
      <c r="N3308" s="82"/>
      <c r="O3308" s="83"/>
      <c r="P3308" s="84"/>
      <c r="Q3308" s="82"/>
      <c r="R3308" s="83"/>
      <c r="S3308" s="69"/>
      <c r="T3308" s="63"/>
      <c r="U3308" s="141"/>
      <c r="V3308" s="74"/>
      <c r="W3308" s="145"/>
      <c r="X3308" s="60"/>
      <c r="Y3308" s="31"/>
      <c r="AA3308" s="33"/>
      <c r="AB3308" s="31"/>
    </row>
    <row r="3309" spans="1:28" s="2" customFormat="1">
      <c r="A3309" s="27"/>
      <c r="B3309" s="31"/>
      <c r="D3309" s="1"/>
      <c r="J3309" s="29"/>
      <c r="K3309" s="39"/>
      <c r="L3309" s="35"/>
      <c r="M3309" s="81"/>
      <c r="N3309" s="82"/>
      <c r="O3309" s="83"/>
      <c r="P3309" s="84"/>
      <c r="Q3309" s="82"/>
      <c r="R3309" s="83"/>
      <c r="S3309" s="69"/>
      <c r="T3309" s="63"/>
      <c r="U3309" s="141"/>
      <c r="V3309" s="74"/>
      <c r="W3309" s="145"/>
      <c r="X3309" s="60"/>
      <c r="Y3309" s="31"/>
      <c r="AA3309" s="33"/>
      <c r="AB3309" s="31"/>
    </row>
    <row r="3310" spans="1:28" s="2" customFormat="1">
      <c r="A3310" s="27"/>
      <c r="B3310" s="31"/>
      <c r="D3310" s="1"/>
      <c r="J3310" s="29"/>
      <c r="K3310" s="39"/>
      <c r="L3310" s="35"/>
      <c r="M3310" s="81"/>
      <c r="N3310" s="82"/>
      <c r="O3310" s="83"/>
      <c r="P3310" s="84"/>
      <c r="Q3310" s="82"/>
      <c r="R3310" s="83"/>
      <c r="S3310" s="69"/>
      <c r="T3310" s="63"/>
      <c r="U3310" s="141"/>
      <c r="V3310" s="74"/>
      <c r="W3310" s="145"/>
      <c r="X3310" s="60"/>
      <c r="Y3310" s="31"/>
      <c r="AA3310" s="33"/>
      <c r="AB3310" s="31"/>
    </row>
    <row r="3311" spans="1:28" s="2" customFormat="1">
      <c r="A3311" s="27"/>
      <c r="B3311" s="31"/>
      <c r="D3311" s="1"/>
      <c r="J3311" s="29"/>
      <c r="K3311" s="39"/>
      <c r="L3311" s="35"/>
      <c r="M3311" s="81"/>
      <c r="N3311" s="82"/>
      <c r="O3311" s="83"/>
      <c r="P3311" s="84"/>
      <c r="Q3311" s="82"/>
      <c r="R3311" s="83"/>
      <c r="S3311" s="69"/>
      <c r="T3311" s="63"/>
      <c r="U3311" s="141"/>
      <c r="V3311" s="74"/>
      <c r="W3311" s="145"/>
      <c r="X3311" s="60"/>
      <c r="Y3311" s="31"/>
      <c r="AA3311" s="33"/>
      <c r="AB3311" s="31"/>
    </row>
    <row r="3312" spans="1:28" s="2" customFormat="1">
      <c r="A3312" s="27"/>
      <c r="B3312" s="31"/>
      <c r="D3312" s="1"/>
      <c r="J3312" s="29"/>
      <c r="K3312" s="39"/>
      <c r="L3312" s="35"/>
      <c r="M3312" s="81"/>
      <c r="N3312" s="82"/>
      <c r="O3312" s="83"/>
      <c r="P3312" s="84"/>
      <c r="Q3312" s="82"/>
      <c r="R3312" s="83"/>
      <c r="S3312" s="69"/>
      <c r="T3312" s="63"/>
      <c r="U3312" s="141"/>
      <c r="V3312" s="74"/>
      <c r="W3312" s="145"/>
      <c r="X3312" s="60"/>
      <c r="Y3312" s="31"/>
      <c r="AA3312" s="33"/>
      <c r="AB3312" s="31"/>
    </row>
    <row r="3313" spans="1:28" s="2" customFormat="1">
      <c r="A3313" s="27"/>
      <c r="B3313" s="31"/>
      <c r="D3313" s="1"/>
      <c r="J3313" s="29"/>
      <c r="K3313" s="39"/>
      <c r="L3313" s="35"/>
      <c r="M3313" s="81"/>
      <c r="N3313" s="82"/>
      <c r="O3313" s="83"/>
      <c r="P3313" s="84"/>
      <c r="Q3313" s="82"/>
      <c r="R3313" s="83"/>
      <c r="S3313" s="69"/>
      <c r="T3313" s="63"/>
      <c r="U3313" s="141"/>
      <c r="V3313" s="74"/>
      <c r="W3313" s="145"/>
      <c r="X3313" s="60"/>
      <c r="Y3313" s="31"/>
      <c r="AA3313" s="33"/>
      <c r="AB3313" s="31"/>
    </row>
    <row r="3314" spans="1:28" s="2" customFormat="1">
      <c r="A3314" s="27"/>
      <c r="B3314" s="31"/>
      <c r="D3314" s="1"/>
      <c r="J3314" s="29"/>
      <c r="K3314" s="39"/>
      <c r="L3314" s="35"/>
      <c r="M3314" s="81"/>
      <c r="N3314" s="82"/>
      <c r="O3314" s="83"/>
      <c r="P3314" s="84"/>
      <c r="Q3314" s="82"/>
      <c r="R3314" s="83"/>
      <c r="S3314" s="69"/>
      <c r="T3314" s="63"/>
      <c r="U3314" s="141"/>
      <c r="V3314" s="74"/>
      <c r="W3314" s="145"/>
      <c r="X3314" s="60"/>
      <c r="Y3314" s="31"/>
      <c r="AA3314" s="33"/>
      <c r="AB3314" s="31"/>
    </row>
    <row r="3315" spans="1:28" s="2" customFormat="1">
      <c r="A3315" s="27"/>
      <c r="B3315" s="31"/>
      <c r="D3315" s="1"/>
      <c r="J3315" s="29"/>
      <c r="K3315" s="39"/>
      <c r="L3315" s="35"/>
      <c r="M3315" s="81"/>
      <c r="N3315" s="82"/>
      <c r="O3315" s="83"/>
      <c r="P3315" s="84"/>
      <c r="Q3315" s="82"/>
      <c r="R3315" s="83"/>
      <c r="S3315" s="69"/>
      <c r="T3315" s="63"/>
      <c r="U3315" s="141"/>
      <c r="V3315" s="74"/>
      <c r="W3315" s="145"/>
      <c r="X3315" s="60"/>
      <c r="Y3315" s="31"/>
      <c r="AA3315" s="33"/>
      <c r="AB3315" s="31"/>
    </row>
    <row r="3316" spans="1:28" s="2" customFormat="1">
      <c r="A3316" s="27"/>
      <c r="B3316" s="31"/>
      <c r="D3316" s="1"/>
      <c r="J3316" s="29"/>
      <c r="K3316" s="39"/>
      <c r="L3316" s="35"/>
      <c r="M3316" s="81"/>
      <c r="N3316" s="82"/>
      <c r="O3316" s="83"/>
      <c r="P3316" s="84"/>
      <c r="Q3316" s="82"/>
      <c r="R3316" s="83"/>
      <c r="S3316" s="69"/>
      <c r="T3316" s="63"/>
      <c r="U3316" s="141"/>
      <c r="V3316" s="74"/>
      <c r="W3316" s="145"/>
      <c r="X3316" s="60"/>
      <c r="Y3316" s="31"/>
      <c r="AA3316" s="33"/>
      <c r="AB3316" s="31"/>
    </row>
    <row r="3317" spans="1:28" s="2" customFormat="1">
      <c r="A3317" s="27"/>
      <c r="B3317" s="31"/>
      <c r="D3317" s="1"/>
      <c r="J3317" s="29"/>
      <c r="K3317" s="39"/>
      <c r="L3317" s="35"/>
      <c r="M3317" s="81"/>
      <c r="N3317" s="82"/>
      <c r="O3317" s="83"/>
      <c r="P3317" s="84"/>
      <c r="Q3317" s="82"/>
      <c r="R3317" s="83"/>
      <c r="S3317" s="69"/>
      <c r="T3317" s="63"/>
      <c r="U3317" s="141"/>
      <c r="V3317" s="74"/>
      <c r="W3317" s="145"/>
      <c r="X3317" s="60"/>
      <c r="Y3317" s="31"/>
      <c r="AA3317" s="33"/>
      <c r="AB3317" s="31"/>
    </row>
    <row r="3318" spans="1:28" s="2" customFormat="1">
      <c r="A3318" s="27"/>
      <c r="B3318" s="31"/>
      <c r="D3318" s="1"/>
      <c r="J3318" s="29"/>
      <c r="K3318" s="39"/>
      <c r="L3318" s="35"/>
      <c r="M3318" s="81"/>
      <c r="N3318" s="82"/>
      <c r="O3318" s="83"/>
      <c r="P3318" s="84"/>
      <c r="Q3318" s="82"/>
      <c r="R3318" s="83"/>
      <c r="S3318" s="69"/>
      <c r="T3318" s="63"/>
      <c r="U3318" s="141"/>
      <c r="V3318" s="74"/>
      <c r="W3318" s="145"/>
      <c r="X3318" s="60"/>
      <c r="Y3318" s="31"/>
      <c r="AA3318" s="33"/>
      <c r="AB3318" s="31"/>
    </row>
    <row r="3319" spans="1:28" s="2" customFormat="1">
      <c r="A3319" s="27"/>
      <c r="B3319" s="31"/>
      <c r="D3319" s="1"/>
      <c r="J3319" s="29"/>
      <c r="K3319" s="39"/>
      <c r="L3319" s="35"/>
      <c r="M3319" s="81"/>
      <c r="N3319" s="82"/>
      <c r="O3319" s="83"/>
      <c r="P3319" s="84"/>
      <c r="Q3319" s="82"/>
      <c r="R3319" s="83"/>
      <c r="S3319" s="69"/>
      <c r="T3319" s="63"/>
      <c r="U3319" s="141"/>
      <c r="V3319" s="74"/>
      <c r="W3319" s="145"/>
      <c r="X3319" s="60"/>
      <c r="Y3319" s="31"/>
      <c r="AA3319" s="33"/>
      <c r="AB3319" s="31"/>
    </row>
    <row r="3320" spans="1:28" s="2" customFormat="1">
      <c r="A3320" s="27"/>
      <c r="B3320" s="31"/>
      <c r="D3320" s="1"/>
      <c r="J3320" s="29"/>
      <c r="K3320" s="39"/>
      <c r="L3320" s="35"/>
      <c r="M3320" s="81"/>
      <c r="N3320" s="82"/>
      <c r="O3320" s="83"/>
      <c r="P3320" s="84"/>
      <c r="Q3320" s="82"/>
      <c r="R3320" s="83"/>
      <c r="S3320" s="69"/>
      <c r="T3320" s="63"/>
      <c r="U3320" s="141"/>
      <c r="V3320" s="74"/>
      <c r="W3320" s="145"/>
      <c r="X3320" s="60"/>
      <c r="Y3320" s="31"/>
      <c r="AA3320" s="33"/>
      <c r="AB3320" s="31"/>
    </row>
    <row r="3321" spans="1:28" s="2" customFormat="1">
      <c r="A3321" s="27"/>
      <c r="B3321" s="31"/>
      <c r="D3321" s="1"/>
      <c r="J3321" s="29"/>
      <c r="K3321" s="39"/>
      <c r="L3321" s="35"/>
      <c r="M3321" s="81"/>
      <c r="N3321" s="82"/>
      <c r="O3321" s="83"/>
      <c r="P3321" s="84"/>
      <c r="Q3321" s="82"/>
      <c r="R3321" s="83"/>
      <c r="S3321" s="69"/>
      <c r="T3321" s="63"/>
      <c r="U3321" s="141"/>
      <c r="V3321" s="74"/>
      <c r="W3321" s="145"/>
      <c r="X3321" s="60"/>
      <c r="Y3321" s="31"/>
      <c r="AA3321" s="33"/>
      <c r="AB3321" s="31"/>
    </row>
    <row r="3322" spans="1:28" s="2" customFormat="1">
      <c r="A3322" s="27"/>
      <c r="B3322" s="31"/>
      <c r="D3322" s="1"/>
      <c r="J3322" s="29"/>
      <c r="K3322" s="39"/>
      <c r="L3322" s="35"/>
      <c r="M3322" s="81"/>
      <c r="N3322" s="82"/>
      <c r="O3322" s="83"/>
      <c r="P3322" s="84"/>
      <c r="Q3322" s="82"/>
      <c r="R3322" s="83"/>
      <c r="S3322" s="69"/>
      <c r="T3322" s="63"/>
      <c r="U3322" s="141"/>
      <c r="V3322" s="74"/>
      <c r="W3322" s="145"/>
      <c r="X3322" s="60"/>
      <c r="Y3322" s="31"/>
      <c r="AA3322" s="33"/>
      <c r="AB3322" s="31"/>
    </row>
    <row r="3323" spans="1:28" s="2" customFormat="1">
      <c r="A3323" s="27"/>
      <c r="B3323" s="31"/>
      <c r="D3323" s="1"/>
      <c r="J3323" s="29"/>
      <c r="K3323" s="39"/>
      <c r="L3323" s="35"/>
      <c r="M3323" s="81"/>
      <c r="N3323" s="82"/>
      <c r="O3323" s="83"/>
      <c r="P3323" s="84"/>
      <c r="Q3323" s="82"/>
      <c r="R3323" s="83"/>
      <c r="S3323" s="69"/>
      <c r="T3323" s="63"/>
      <c r="U3323" s="141"/>
      <c r="V3323" s="74"/>
      <c r="W3323" s="145"/>
      <c r="X3323" s="60"/>
      <c r="Y3323" s="31"/>
      <c r="AA3323" s="33"/>
      <c r="AB3323" s="31"/>
    </row>
    <row r="3324" spans="1:28" s="2" customFormat="1">
      <c r="A3324" s="27"/>
      <c r="B3324" s="31"/>
      <c r="D3324" s="1"/>
      <c r="J3324" s="29"/>
      <c r="K3324" s="39"/>
      <c r="L3324" s="35"/>
      <c r="M3324" s="81"/>
      <c r="N3324" s="82"/>
      <c r="O3324" s="83"/>
      <c r="P3324" s="84"/>
      <c r="Q3324" s="82"/>
      <c r="R3324" s="83"/>
      <c r="S3324" s="69"/>
      <c r="T3324" s="63"/>
      <c r="U3324" s="141"/>
      <c r="V3324" s="74"/>
      <c r="W3324" s="145"/>
      <c r="X3324" s="60"/>
      <c r="Y3324" s="31"/>
      <c r="AA3324" s="33"/>
      <c r="AB3324" s="31"/>
    </row>
    <row r="3325" spans="1:28" s="2" customFormat="1">
      <c r="A3325" s="27"/>
      <c r="B3325" s="31"/>
      <c r="D3325" s="1"/>
      <c r="J3325" s="29"/>
      <c r="K3325" s="39"/>
      <c r="L3325" s="35"/>
      <c r="M3325" s="81"/>
      <c r="N3325" s="82"/>
      <c r="O3325" s="83"/>
      <c r="P3325" s="84"/>
      <c r="Q3325" s="82"/>
      <c r="R3325" s="83"/>
      <c r="S3325" s="69"/>
      <c r="T3325" s="63"/>
      <c r="U3325" s="141"/>
      <c r="V3325" s="74"/>
      <c r="W3325" s="145"/>
      <c r="X3325" s="60"/>
      <c r="Y3325" s="31"/>
      <c r="AA3325" s="33"/>
      <c r="AB3325" s="31"/>
    </row>
    <row r="3326" spans="1:28" s="2" customFormat="1">
      <c r="A3326" s="27"/>
      <c r="B3326" s="31"/>
      <c r="D3326" s="1"/>
      <c r="J3326" s="29"/>
      <c r="K3326" s="39"/>
      <c r="L3326" s="35"/>
      <c r="M3326" s="81"/>
      <c r="N3326" s="82"/>
      <c r="O3326" s="83"/>
      <c r="P3326" s="84"/>
      <c r="Q3326" s="82"/>
      <c r="R3326" s="83"/>
      <c r="S3326" s="69"/>
      <c r="T3326" s="63"/>
      <c r="U3326" s="141"/>
      <c r="V3326" s="74"/>
      <c r="W3326" s="145"/>
      <c r="X3326" s="60"/>
      <c r="Y3326" s="31"/>
      <c r="AA3326" s="33"/>
      <c r="AB3326" s="31"/>
    </row>
    <row r="3327" spans="1:28" s="2" customFormat="1">
      <c r="A3327" s="27"/>
      <c r="B3327" s="31"/>
      <c r="D3327" s="1"/>
      <c r="J3327" s="29"/>
      <c r="K3327" s="39"/>
      <c r="L3327" s="35"/>
      <c r="M3327" s="81"/>
      <c r="N3327" s="82"/>
      <c r="O3327" s="83"/>
      <c r="P3327" s="84"/>
      <c r="Q3327" s="82"/>
      <c r="R3327" s="83"/>
      <c r="S3327" s="69"/>
      <c r="T3327" s="63"/>
      <c r="U3327" s="141"/>
      <c r="V3327" s="74"/>
      <c r="W3327" s="145"/>
      <c r="X3327" s="60"/>
      <c r="Y3327" s="31"/>
      <c r="AA3327" s="33"/>
      <c r="AB3327" s="31"/>
    </row>
    <row r="3328" spans="1:28" s="2" customFormat="1">
      <c r="A3328" s="27"/>
      <c r="B3328" s="31"/>
      <c r="D3328" s="1"/>
      <c r="J3328" s="29"/>
      <c r="K3328" s="39"/>
      <c r="L3328" s="35"/>
      <c r="M3328" s="81"/>
      <c r="N3328" s="82"/>
      <c r="O3328" s="83"/>
      <c r="P3328" s="84"/>
      <c r="Q3328" s="82"/>
      <c r="R3328" s="83"/>
      <c r="S3328" s="69"/>
      <c r="T3328" s="63"/>
      <c r="U3328" s="141"/>
      <c r="V3328" s="74"/>
      <c r="W3328" s="145"/>
      <c r="X3328" s="60"/>
      <c r="Y3328" s="31"/>
      <c r="AA3328" s="33"/>
      <c r="AB3328" s="31"/>
    </row>
    <row r="3329" spans="1:28" s="2" customFormat="1">
      <c r="A3329" s="27"/>
      <c r="B3329" s="31"/>
      <c r="D3329" s="1"/>
      <c r="J3329" s="29"/>
      <c r="K3329" s="39"/>
      <c r="L3329" s="35"/>
      <c r="M3329" s="81"/>
      <c r="N3329" s="82"/>
      <c r="O3329" s="83"/>
      <c r="P3329" s="84"/>
      <c r="Q3329" s="82"/>
      <c r="R3329" s="83"/>
      <c r="S3329" s="69"/>
      <c r="T3329" s="63"/>
      <c r="U3329" s="141"/>
      <c r="V3329" s="74"/>
      <c r="W3329" s="145"/>
      <c r="X3329" s="60"/>
      <c r="Y3329" s="31"/>
      <c r="AA3329" s="33"/>
      <c r="AB3329" s="31"/>
    </row>
    <row r="3330" spans="1:28" s="2" customFormat="1">
      <c r="A3330" s="27"/>
      <c r="B3330" s="31"/>
      <c r="D3330" s="1"/>
      <c r="J3330" s="29"/>
      <c r="K3330" s="39"/>
      <c r="L3330" s="35"/>
      <c r="M3330" s="81"/>
      <c r="N3330" s="82"/>
      <c r="O3330" s="83"/>
      <c r="P3330" s="84"/>
      <c r="Q3330" s="82"/>
      <c r="R3330" s="83"/>
      <c r="S3330" s="69"/>
      <c r="T3330" s="63"/>
      <c r="U3330" s="141"/>
      <c r="V3330" s="74"/>
      <c r="W3330" s="145"/>
      <c r="X3330" s="60"/>
      <c r="Y3330" s="31"/>
      <c r="AA3330" s="33"/>
      <c r="AB3330" s="31"/>
    </row>
    <row r="3331" spans="1:28" s="2" customFormat="1">
      <c r="A3331" s="27"/>
      <c r="B3331" s="31"/>
      <c r="D3331" s="1"/>
      <c r="J3331" s="29"/>
      <c r="K3331" s="39"/>
      <c r="L3331" s="35"/>
      <c r="M3331" s="81"/>
      <c r="N3331" s="82"/>
      <c r="O3331" s="83"/>
      <c r="P3331" s="84"/>
      <c r="Q3331" s="82"/>
      <c r="R3331" s="83"/>
      <c r="S3331" s="69"/>
      <c r="T3331" s="63"/>
      <c r="U3331" s="141"/>
      <c r="V3331" s="74"/>
      <c r="W3331" s="145"/>
      <c r="X3331" s="60"/>
      <c r="Y3331" s="31"/>
      <c r="AA3331" s="33"/>
      <c r="AB3331" s="31"/>
    </row>
    <row r="3332" spans="1:28" s="2" customFormat="1">
      <c r="A3332" s="27"/>
      <c r="B3332" s="31"/>
      <c r="D3332" s="1"/>
      <c r="J3332" s="29"/>
      <c r="K3332" s="39"/>
      <c r="L3332" s="35"/>
      <c r="M3332" s="81"/>
      <c r="N3332" s="82"/>
      <c r="O3332" s="83"/>
      <c r="P3332" s="84"/>
      <c r="Q3332" s="82"/>
      <c r="R3332" s="83"/>
      <c r="S3332" s="69"/>
      <c r="T3332" s="63"/>
      <c r="U3332" s="141"/>
      <c r="V3332" s="74"/>
      <c r="W3332" s="145"/>
      <c r="X3332" s="60"/>
      <c r="Y3332" s="31"/>
      <c r="AA3332" s="33"/>
      <c r="AB3332" s="31"/>
    </row>
    <row r="3333" spans="1:28" s="2" customFormat="1">
      <c r="A3333" s="27"/>
      <c r="B3333" s="31"/>
      <c r="D3333" s="1"/>
      <c r="J3333" s="29"/>
      <c r="K3333" s="39"/>
      <c r="L3333" s="35"/>
      <c r="M3333" s="81"/>
      <c r="N3333" s="82"/>
      <c r="O3333" s="83"/>
      <c r="P3333" s="84"/>
      <c r="Q3333" s="82"/>
      <c r="R3333" s="83"/>
      <c r="S3333" s="69"/>
      <c r="T3333" s="63"/>
      <c r="U3333" s="141"/>
      <c r="V3333" s="74"/>
      <c r="W3333" s="145"/>
      <c r="X3333" s="60"/>
      <c r="Y3333" s="31"/>
      <c r="AA3333" s="33"/>
      <c r="AB3333" s="31"/>
    </row>
    <row r="3334" spans="1:28" s="2" customFormat="1">
      <c r="A3334" s="27"/>
      <c r="B3334" s="31"/>
      <c r="D3334" s="1"/>
      <c r="J3334" s="29"/>
      <c r="K3334" s="39"/>
      <c r="L3334" s="35"/>
      <c r="M3334" s="81"/>
      <c r="N3334" s="82"/>
      <c r="O3334" s="83"/>
      <c r="P3334" s="84"/>
      <c r="Q3334" s="82"/>
      <c r="R3334" s="83"/>
      <c r="S3334" s="69"/>
      <c r="T3334" s="63"/>
      <c r="U3334" s="141"/>
      <c r="V3334" s="74"/>
      <c r="W3334" s="145"/>
      <c r="X3334" s="60"/>
      <c r="Y3334" s="31"/>
      <c r="AA3334" s="33"/>
      <c r="AB3334" s="31"/>
    </row>
    <row r="3335" spans="1:28" s="2" customFormat="1">
      <c r="A3335" s="27"/>
      <c r="B3335" s="31"/>
      <c r="D3335" s="1"/>
      <c r="J3335" s="29"/>
      <c r="K3335" s="39"/>
      <c r="L3335" s="35"/>
      <c r="M3335" s="81"/>
      <c r="N3335" s="82"/>
      <c r="O3335" s="83"/>
      <c r="P3335" s="84"/>
      <c r="Q3335" s="82"/>
      <c r="R3335" s="83"/>
      <c r="S3335" s="69"/>
      <c r="T3335" s="63"/>
      <c r="U3335" s="141"/>
      <c r="V3335" s="74"/>
      <c r="W3335" s="145"/>
      <c r="X3335" s="60"/>
      <c r="Y3335" s="31"/>
      <c r="AA3335" s="33"/>
      <c r="AB3335" s="31"/>
    </row>
    <row r="3336" spans="1:28" s="2" customFormat="1">
      <c r="A3336" s="27"/>
      <c r="B3336" s="31"/>
      <c r="D3336" s="1"/>
      <c r="J3336" s="29"/>
      <c r="K3336" s="39"/>
      <c r="L3336" s="35"/>
      <c r="M3336" s="81"/>
      <c r="N3336" s="82"/>
      <c r="O3336" s="83"/>
      <c r="P3336" s="84"/>
      <c r="Q3336" s="82"/>
      <c r="R3336" s="83"/>
      <c r="S3336" s="69"/>
      <c r="T3336" s="63"/>
      <c r="U3336" s="141"/>
      <c r="V3336" s="74"/>
      <c r="W3336" s="145"/>
      <c r="X3336" s="60"/>
      <c r="Y3336" s="31"/>
      <c r="AA3336" s="33"/>
      <c r="AB3336" s="31"/>
    </row>
    <row r="3337" spans="1:28" s="2" customFormat="1">
      <c r="A3337" s="27"/>
      <c r="B3337" s="31"/>
      <c r="D3337" s="1"/>
      <c r="J3337" s="29"/>
      <c r="K3337" s="39"/>
      <c r="L3337" s="35"/>
      <c r="M3337" s="81"/>
      <c r="N3337" s="82"/>
      <c r="O3337" s="83"/>
      <c r="P3337" s="84"/>
      <c r="Q3337" s="82"/>
      <c r="R3337" s="83"/>
      <c r="S3337" s="69"/>
      <c r="T3337" s="63"/>
      <c r="U3337" s="141"/>
      <c r="V3337" s="74"/>
      <c r="W3337" s="145"/>
      <c r="X3337" s="60"/>
      <c r="Y3337" s="31"/>
      <c r="AA3337" s="33"/>
      <c r="AB3337" s="31"/>
    </row>
    <row r="3338" spans="1:28" s="2" customFormat="1">
      <c r="A3338" s="27"/>
      <c r="B3338" s="31"/>
      <c r="D3338" s="1"/>
      <c r="J3338" s="29"/>
      <c r="K3338" s="39"/>
      <c r="L3338" s="35"/>
      <c r="M3338" s="81"/>
      <c r="N3338" s="82"/>
      <c r="O3338" s="83"/>
      <c r="P3338" s="84"/>
      <c r="Q3338" s="82"/>
      <c r="R3338" s="83"/>
      <c r="S3338" s="69"/>
      <c r="T3338" s="63"/>
      <c r="U3338" s="141"/>
      <c r="V3338" s="74"/>
      <c r="W3338" s="145"/>
      <c r="X3338" s="60"/>
      <c r="Y3338" s="31"/>
      <c r="AA3338" s="33"/>
      <c r="AB3338" s="31"/>
    </row>
    <row r="3339" spans="1:28" s="2" customFormat="1">
      <c r="A3339" s="27"/>
      <c r="B3339" s="31"/>
      <c r="D3339" s="1"/>
      <c r="J3339" s="29"/>
      <c r="K3339" s="39"/>
      <c r="L3339" s="35"/>
      <c r="M3339" s="81"/>
      <c r="N3339" s="82"/>
      <c r="O3339" s="83"/>
      <c r="P3339" s="84"/>
      <c r="Q3339" s="82"/>
      <c r="R3339" s="83"/>
      <c r="S3339" s="69"/>
      <c r="T3339" s="63"/>
      <c r="U3339" s="141"/>
      <c r="V3339" s="74"/>
      <c r="W3339" s="145"/>
      <c r="X3339" s="60"/>
      <c r="Y3339" s="31"/>
      <c r="AA3339" s="33"/>
      <c r="AB3339" s="31"/>
    </row>
    <row r="3340" spans="1:28" s="2" customFormat="1">
      <c r="A3340" s="27"/>
      <c r="B3340" s="31"/>
      <c r="D3340" s="1"/>
      <c r="J3340" s="29"/>
      <c r="K3340" s="39"/>
      <c r="L3340" s="35"/>
      <c r="M3340" s="81"/>
      <c r="N3340" s="82"/>
      <c r="O3340" s="83"/>
      <c r="P3340" s="84"/>
      <c r="Q3340" s="82"/>
      <c r="R3340" s="83"/>
      <c r="S3340" s="69"/>
      <c r="T3340" s="63"/>
      <c r="U3340" s="141"/>
      <c r="V3340" s="74"/>
      <c r="W3340" s="145"/>
      <c r="X3340" s="60"/>
      <c r="Y3340" s="31"/>
      <c r="AA3340" s="33"/>
      <c r="AB3340" s="31"/>
    </row>
    <row r="3341" spans="1:28" s="2" customFormat="1">
      <c r="A3341" s="27"/>
      <c r="B3341" s="31"/>
      <c r="D3341" s="1"/>
      <c r="J3341" s="29"/>
      <c r="K3341" s="39"/>
      <c r="L3341" s="35"/>
      <c r="M3341" s="81"/>
      <c r="N3341" s="82"/>
      <c r="O3341" s="83"/>
      <c r="P3341" s="84"/>
      <c r="Q3341" s="82"/>
      <c r="R3341" s="83"/>
      <c r="S3341" s="69"/>
      <c r="T3341" s="63"/>
      <c r="U3341" s="141"/>
      <c r="V3341" s="74"/>
      <c r="W3341" s="145"/>
      <c r="X3341" s="60"/>
      <c r="Y3341" s="31"/>
      <c r="AA3341" s="33"/>
      <c r="AB3341" s="31"/>
    </row>
    <row r="3342" spans="1:28" s="2" customFormat="1">
      <c r="A3342" s="27"/>
      <c r="B3342" s="31"/>
      <c r="D3342" s="1"/>
      <c r="J3342" s="29"/>
      <c r="K3342" s="39"/>
      <c r="L3342" s="35"/>
      <c r="M3342" s="81"/>
      <c r="N3342" s="82"/>
      <c r="O3342" s="83"/>
      <c r="P3342" s="84"/>
      <c r="Q3342" s="82"/>
      <c r="R3342" s="83"/>
      <c r="S3342" s="69"/>
      <c r="T3342" s="63"/>
      <c r="U3342" s="141"/>
      <c r="V3342" s="74"/>
      <c r="W3342" s="145"/>
      <c r="X3342" s="60"/>
      <c r="Y3342" s="31"/>
      <c r="AA3342" s="33"/>
      <c r="AB3342" s="31"/>
    </row>
    <row r="3343" spans="1:28" s="2" customFormat="1">
      <c r="A3343" s="27"/>
      <c r="B3343" s="31"/>
      <c r="D3343" s="1"/>
      <c r="J3343" s="29"/>
      <c r="K3343" s="39"/>
      <c r="L3343" s="35"/>
      <c r="M3343" s="81"/>
      <c r="N3343" s="82"/>
      <c r="O3343" s="83"/>
      <c r="P3343" s="84"/>
      <c r="Q3343" s="82"/>
      <c r="R3343" s="83"/>
      <c r="S3343" s="69"/>
      <c r="T3343" s="63"/>
      <c r="U3343" s="141"/>
      <c r="V3343" s="74"/>
      <c r="W3343" s="145"/>
      <c r="X3343" s="60"/>
      <c r="Y3343" s="31"/>
      <c r="AA3343" s="33"/>
      <c r="AB3343" s="31"/>
    </row>
    <row r="3344" spans="1:28" s="2" customFormat="1">
      <c r="A3344" s="27"/>
      <c r="B3344" s="31"/>
      <c r="D3344" s="1"/>
      <c r="J3344" s="29"/>
      <c r="K3344" s="39"/>
      <c r="L3344" s="35"/>
      <c r="M3344" s="81"/>
      <c r="N3344" s="82"/>
      <c r="O3344" s="83"/>
      <c r="P3344" s="84"/>
      <c r="Q3344" s="82"/>
      <c r="R3344" s="83"/>
      <c r="S3344" s="69"/>
      <c r="T3344" s="63"/>
      <c r="U3344" s="141"/>
      <c r="V3344" s="74"/>
      <c r="W3344" s="145"/>
      <c r="X3344" s="60"/>
      <c r="Y3344" s="31"/>
      <c r="AA3344" s="33"/>
      <c r="AB3344" s="31"/>
    </row>
    <row r="3345" spans="1:28" s="2" customFormat="1">
      <c r="A3345" s="27"/>
      <c r="B3345" s="31"/>
      <c r="D3345" s="1"/>
      <c r="J3345" s="29"/>
      <c r="K3345" s="39"/>
      <c r="L3345" s="35"/>
      <c r="M3345" s="81"/>
      <c r="N3345" s="82"/>
      <c r="O3345" s="83"/>
      <c r="P3345" s="84"/>
      <c r="Q3345" s="82"/>
      <c r="R3345" s="83"/>
      <c r="S3345" s="69"/>
      <c r="T3345" s="63"/>
      <c r="U3345" s="141"/>
      <c r="V3345" s="74"/>
      <c r="W3345" s="145"/>
      <c r="X3345" s="60"/>
      <c r="Y3345" s="31"/>
      <c r="AA3345" s="33"/>
      <c r="AB3345" s="31"/>
    </row>
    <row r="3346" spans="1:28" s="2" customFormat="1">
      <c r="A3346" s="27"/>
      <c r="B3346" s="31"/>
      <c r="D3346" s="1"/>
      <c r="J3346" s="29"/>
      <c r="K3346" s="39"/>
      <c r="L3346" s="35"/>
      <c r="M3346" s="81"/>
      <c r="N3346" s="82"/>
      <c r="O3346" s="83"/>
      <c r="P3346" s="84"/>
      <c r="Q3346" s="82"/>
      <c r="R3346" s="83"/>
      <c r="S3346" s="69"/>
      <c r="T3346" s="63"/>
      <c r="U3346" s="141"/>
      <c r="V3346" s="74"/>
      <c r="W3346" s="145"/>
      <c r="X3346" s="60"/>
      <c r="Y3346" s="31"/>
      <c r="AA3346" s="33"/>
      <c r="AB3346" s="31"/>
    </row>
    <row r="3347" spans="1:28" s="2" customFormat="1">
      <c r="A3347" s="27"/>
      <c r="B3347" s="31"/>
      <c r="D3347" s="1"/>
      <c r="J3347" s="29"/>
      <c r="K3347" s="39"/>
      <c r="L3347" s="35"/>
      <c r="M3347" s="81"/>
      <c r="N3347" s="82"/>
      <c r="O3347" s="83"/>
      <c r="P3347" s="84"/>
      <c r="Q3347" s="82"/>
      <c r="R3347" s="83"/>
      <c r="S3347" s="69"/>
      <c r="T3347" s="63"/>
      <c r="U3347" s="141"/>
      <c r="V3347" s="74"/>
      <c r="W3347" s="145"/>
      <c r="X3347" s="60"/>
      <c r="Y3347" s="31"/>
      <c r="AA3347" s="33"/>
      <c r="AB3347" s="31"/>
    </row>
    <row r="3348" spans="1:28" s="2" customFormat="1">
      <c r="A3348" s="27"/>
      <c r="B3348" s="31"/>
      <c r="D3348" s="1"/>
      <c r="J3348" s="29"/>
      <c r="K3348" s="39"/>
      <c r="L3348" s="35"/>
      <c r="M3348" s="81"/>
      <c r="N3348" s="82"/>
      <c r="O3348" s="83"/>
      <c r="P3348" s="84"/>
      <c r="Q3348" s="82"/>
      <c r="R3348" s="83"/>
      <c r="S3348" s="69"/>
      <c r="T3348" s="63"/>
      <c r="U3348" s="141"/>
      <c r="V3348" s="74"/>
      <c r="W3348" s="145"/>
      <c r="X3348" s="60"/>
      <c r="Y3348" s="31"/>
      <c r="AA3348" s="33"/>
      <c r="AB3348" s="31"/>
    </row>
    <row r="3349" spans="1:28" s="2" customFormat="1">
      <c r="A3349" s="27"/>
      <c r="B3349" s="31"/>
      <c r="D3349" s="1"/>
      <c r="J3349" s="29"/>
      <c r="K3349" s="39"/>
      <c r="L3349" s="35"/>
      <c r="M3349" s="81"/>
      <c r="N3349" s="82"/>
      <c r="O3349" s="83"/>
      <c r="P3349" s="84"/>
      <c r="Q3349" s="82"/>
      <c r="R3349" s="83"/>
      <c r="S3349" s="69"/>
      <c r="T3349" s="63"/>
      <c r="U3349" s="141"/>
      <c r="V3349" s="74"/>
      <c r="W3349" s="145"/>
      <c r="X3349" s="60"/>
      <c r="Y3349" s="31"/>
      <c r="AA3349" s="33"/>
      <c r="AB3349" s="31"/>
    </row>
    <row r="3350" spans="1:28" s="2" customFormat="1">
      <c r="A3350" s="27"/>
      <c r="B3350" s="31"/>
      <c r="D3350" s="1"/>
      <c r="J3350" s="29"/>
      <c r="K3350" s="39"/>
      <c r="L3350" s="35"/>
      <c r="M3350" s="81"/>
      <c r="N3350" s="82"/>
      <c r="O3350" s="83"/>
      <c r="P3350" s="84"/>
      <c r="Q3350" s="82"/>
      <c r="R3350" s="83"/>
      <c r="S3350" s="69"/>
      <c r="T3350" s="63"/>
      <c r="U3350" s="141"/>
      <c r="V3350" s="74"/>
      <c r="W3350" s="145"/>
      <c r="X3350" s="60"/>
      <c r="Y3350" s="31"/>
      <c r="AA3350" s="33"/>
      <c r="AB3350" s="31"/>
    </row>
    <row r="3351" spans="1:28" s="2" customFormat="1">
      <c r="A3351" s="27"/>
      <c r="B3351" s="31"/>
      <c r="D3351" s="1"/>
      <c r="J3351" s="29"/>
      <c r="K3351" s="39"/>
      <c r="L3351" s="35"/>
      <c r="M3351" s="81"/>
      <c r="N3351" s="82"/>
      <c r="O3351" s="83"/>
      <c r="P3351" s="84"/>
      <c r="Q3351" s="82"/>
      <c r="R3351" s="83"/>
      <c r="S3351" s="69"/>
      <c r="T3351" s="63"/>
      <c r="U3351" s="141"/>
      <c r="V3351" s="74"/>
      <c r="W3351" s="145"/>
      <c r="X3351" s="60"/>
      <c r="Y3351" s="31"/>
      <c r="AA3351" s="33"/>
      <c r="AB3351" s="31"/>
    </row>
    <row r="3352" spans="1:28" s="2" customFormat="1">
      <c r="A3352" s="27"/>
      <c r="B3352" s="31"/>
      <c r="D3352" s="1"/>
      <c r="J3352" s="29"/>
      <c r="K3352" s="39"/>
      <c r="L3352" s="35"/>
      <c r="M3352" s="81"/>
      <c r="N3352" s="82"/>
      <c r="O3352" s="83"/>
      <c r="P3352" s="84"/>
      <c r="Q3352" s="82"/>
      <c r="R3352" s="83"/>
      <c r="S3352" s="69"/>
      <c r="T3352" s="63"/>
      <c r="U3352" s="141"/>
      <c r="V3352" s="74"/>
      <c r="W3352" s="145"/>
      <c r="X3352" s="60"/>
      <c r="Y3352" s="31"/>
      <c r="AA3352" s="33"/>
      <c r="AB3352" s="31"/>
    </row>
    <row r="3353" spans="1:28" s="2" customFormat="1">
      <c r="A3353" s="27"/>
      <c r="B3353" s="31"/>
      <c r="D3353" s="1"/>
      <c r="J3353" s="29"/>
      <c r="K3353" s="39"/>
      <c r="L3353" s="35"/>
      <c r="M3353" s="81"/>
      <c r="N3353" s="82"/>
      <c r="O3353" s="83"/>
      <c r="P3353" s="84"/>
      <c r="Q3353" s="82"/>
      <c r="R3353" s="83"/>
      <c r="S3353" s="69"/>
      <c r="T3353" s="63"/>
      <c r="U3353" s="141"/>
      <c r="V3353" s="74"/>
      <c r="W3353" s="145"/>
      <c r="X3353" s="60"/>
      <c r="Y3353" s="31"/>
      <c r="AA3353" s="33"/>
      <c r="AB3353" s="31"/>
    </row>
    <row r="3354" spans="1:28" s="2" customFormat="1">
      <c r="A3354" s="27"/>
      <c r="B3354" s="31"/>
      <c r="D3354" s="1"/>
      <c r="J3354" s="29"/>
      <c r="K3354" s="39"/>
      <c r="L3354" s="35"/>
      <c r="M3354" s="81"/>
      <c r="N3354" s="82"/>
      <c r="O3354" s="83"/>
      <c r="P3354" s="84"/>
      <c r="Q3354" s="82"/>
      <c r="R3354" s="83"/>
      <c r="S3354" s="69"/>
      <c r="T3354" s="63"/>
      <c r="U3354" s="141"/>
      <c r="V3354" s="74"/>
      <c r="W3354" s="145"/>
      <c r="X3354" s="60"/>
      <c r="Y3354" s="31"/>
      <c r="AA3354" s="33"/>
      <c r="AB3354" s="31"/>
    </row>
    <row r="3355" spans="1:28" s="2" customFormat="1">
      <c r="A3355" s="27"/>
      <c r="B3355" s="31"/>
      <c r="D3355" s="1"/>
      <c r="J3355" s="29"/>
      <c r="K3355" s="39"/>
      <c r="L3355" s="35"/>
      <c r="M3355" s="81"/>
      <c r="N3355" s="82"/>
      <c r="O3355" s="83"/>
      <c r="P3355" s="84"/>
      <c r="Q3355" s="82"/>
      <c r="R3355" s="83"/>
      <c r="S3355" s="69"/>
      <c r="T3355" s="63"/>
      <c r="U3355" s="141"/>
      <c r="V3355" s="74"/>
      <c r="W3355" s="145"/>
      <c r="X3355" s="60"/>
      <c r="Y3355" s="31"/>
      <c r="AA3355" s="33"/>
      <c r="AB3355" s="31"/>
    </row>
    <row r="3356" spans="1:28" s="2" customFormat="1">
      <c r="A3356" s="27"/>
      <c r="B3356" s="31"/>
      <c r="D3356" s="1"/>
      <c r="J3356" s="29"/>
      <c r="K3356" s="39"/>
      <c r="L3356" s="35"/>
      <c r="M3356" s="81"/>
      <c r="N3356" s="82"/>
      <c r="O3356" s="83"/>
      <c r="P3356" s="84"/>
      <c r="Q3356" s="82"/>
      <c r="R3356" s="83"/>
      <c r="S3356" s="69"/>
      <c r="T3356" s="63"/>
      <c r="U3356" s="141"/>
      <c r="V3356" s="74"/>
      <c r="W3356" s="145"/>
      <c r="X3356" s="60"/>
      <c r="Y3356" s="31"/>
      <c r="AA3356" s="33"/>
      <c r="AB3356" s="31"/>
    </row>
    <row r="3357" spans="1:28" s="2" customFormat="1">
      <c r="A3357" s="27"/>
      <c r="B3357" s="31"/>
      <c r="D3357" s="1"/>
      <c r="J3357" s="29"/>
      <c r="K3357" s="39"/>
      <c r="L3357" s="35"/>
      <c r="M3357" s="81"/>
      <c r="N3357" s="82"/>
      <c r="O3357" s="83"/>
      <c r="P3357" s="84"/>
      <c r="Q3357" s="82"/>
      <c r="R3357" s="83"/>
      <c r="S3357" s="69"/>
      <c r="T3357" s="63"/>
      <c r="U3357" s="141"/>
      <c r="V3357" s="74"/>
      <c r="W3357" s="145"/>
      <c r="X3357" s="60"/>
      <c r="Y3357" s="31"/>
      <c r="AA3357" s="33"/>
      <c r="AB3357" s="31"/>
    </row>
    <row r="3358" spans="1:28" s="2" customFormat="1">
      <c r="A3358" s="27"/>
      <c r="B3358" s="31"/>
      <c r="D3358" s="1"/>
      <c r="J3358" s="29"/>
      <c r="K3358" s="39"/>
      <c r="L3358" s="35"/>
      <c r="M3358" s="81"/>
      <c r="N3358" s="82"/>
      <c r="O3358" s="83"/>
      <c r="P3358" s="84"/>
      <c r="Q3358" s="82"/>
      <c r="R3358" s="83"/>
      <c r="S3358" s="69"/>
      <c r="T3358" s="63"/>
      <c r="U3358" s="141"/>
      <c r="V3358" s="74"/>
      <c r="W3358" s="145"/>
      <c r="X3358" s="60"/>
      <c r="Y3358" s="31"/>
      <c r="AA3358" s="33"/>
      <c r="AB3358" s="31"/>
    </row>
    <row r="3359" spans="1:28" s="2" customFormat="1">
      <c r="A3359" s="27"/>
      <c r="B3359" s="31"/>
      <c r="D3359" s="1"/>
      <c r="J3359" s="29"/>
      <c r="K3359" s="39"/>
      <c r="L3359" s="35"/>
      <c r="M3359" s="81"/>
      <c r="N3359" s="82"/>
      <c r="O3359" s="83"/>
      <c r="P3359" s="84"/>
      <c r="Q3359" s="82"/>
      <c r="R3359" s="83"/>
      <c r="S3359" s="69"/>
      <c r="T3359" s="63"/>
      <c r="U3359" s="141"/>
      <c r="V3359" s="74"/>
      <c r="W3359" s="145"/>
      <c r="X3359" s="60"/>
      <c r="Y3359" s="31"/>
      <c r="AA3359" s="33"/>
      <c r="AB3359" s="31"/>
    </row>
    <row r="3360" spans="1:28" s="2" customFormat="1">
      <c r="A3360" s="27"/>
      <c r="B3360" s="31"/>
      <c r="D3360" s="1"/>
      <c r="J3360" s="29"/>
      <c r="K3360" s="39"/>
      <c r="L3360" s="35"/>
      <c r="M3360" s="81"/>
      <c r="N3360" s="82"/>
      <c r="O3360" s="83"/>
      <c r="P3360" s="84"/>
      <c r="Q3360" s="82"/>
      <c r="R3360" s="83"/>
      <c r="S3360" s="69"/>
      <c r="T3360" s="63"/>
      <c r="U3360" s="141"/>
      <c r="V3360" s="74"/>
      <c r="W3360" s="145"/>
      <c r="X3360" s="60"/>
      <c r="Y3360" s="31"/>
      <c r="AA3360" s="33"/>
      <c r="AB3360" s="31"/>
    </row>
    <row r="3361" spans="1:28" s="2" customFormat="1">
      <c r="A3361" s="27"/>
      <c r="B3361" s="31"/>
      <c r="D3361" s="1"/>
      <c r="J3361" s="29"/>
      <c r="K3361" s="39"/>
      <c r="L3361" s="35"/>
      <c r="M3361" s="81"/>
      <c r="N3361" s="82"/>
      <c r="O3361" s="83"/>
      <c r="P3361" s="84"/>
      <c r="Q3361" s="82"/>
      <c r="R3361" s="83"/>
      <c r="S3361" s="69"/>
      <c r="T3361" s="63"/>
      <c r="U3361" s="141"/>
      <c r="V3361" s="74"/>
      <c r="W3361" s="145"/>
      <c r="X3361" s="60"/>
      <c r="Y3361" s="31"/>
      <c r="AA3361" s="33"/>
      <c r="AB3361" s="31"/>
    </row>
    <row r="3362" spans="1:28" s="2" customFormat="1">
      <c r="A3362" s="27"/>
      <c r="B3362" s="31"/>
      <c r="D3362" s="1"/>
      <c r="J3362" s="29"/>
      <c r="K3362" s="39"/>
      <c r="L3362" s="35"/>
      <c r="M3362" s="81"/>
      <c r="N3362" s="82"/>
      <c r="O3362" s="83"/>
      <c r="P3362" s="84"/>
      <c r="Q3362" s="82"/>
      <c r="R3362" s="83"/>
      <c r="S3362" s="69"/>
      <c r="T3362" s="63"/>
      <c r="U3362" s="141"/>
      <c r="V3362" s="74"/>
      <c r="W3362" s="145"/>
      <c r="X3362" s="60"/>
      <c r="Y3362" s="31"/>
      <c r="AA3362" s="33"/>
      <c r="AB3362" s="31"/>
    </row>
    <row r="3363" spans="1:28" s="2" customFormat="1">
      <c r="A3363" s="27"/>
      <c r="B3363" s="31"/>
      <c r="D3363" s="1"/>
      <c r="J3363" s="29"/>
      <c r="K3363" s="39"/>
      <c r="L3363" s="35"/>
      <c r="M3363" s="81"/>
      <c r="N3363" s="82"/>
      <c r="O3363" s="83"/>
      <c r="P3363" s="84"/>
      <c r="Q3363" s="82"/>
      <c r="R3363" s="83"/>
      <c r="S3363" s="69"/>
      <c r="T3363" s="63"/>
      <c r="U3363" s="141"/>
      <c r="V3363" s="74"/>
      <c r="W3363" s="145"/>
      <c r="X3363" s="60"/>
      <c r="Y3363" s="31"/>
      <c r="AA3363" s="33"/>
      <c r="AB3363" s="31"/>
    </row>
    <row r="3364" spans="1:28" s="2" customFormat="1">
      <c r="A3364" s="27"/>
      <c r="B3364" s="31"/>
      <c r="D3364" s="1"/>
      <c r="J3364" s="29"/>
      <c r="K3364" s="39"/>
      <c r="L3364" s="35"/>
      <c r="M3364" s="81"/>
      <c r="N3364" s="82"/>
      <c r="O3364" s="83"/>
      <c r="P3364" s="84"/>
      <c r="Q3364" s="82"/>
      <c r="R3364" s="83"/>
      <c r="S3364" s="69"/>
      <c r="T3364" s="63"/>
      <c r="U3364" s="141"/>
      <c r="V3364" s="74"/>
      <c r="W3364" s="145"/>
      <c r="X3364" s="60"/>
      <c r="Y3364" s="31"/>
      <c r="AA3364" s="33"/>
      <c r="AB3364" s="31"/>
    </row>
    <row r="3365" spans="1:28" s="2" customFormat="1">
      <c r="A3365" s="27"/>
      <c r="B3365" s="31"/>
      <c r="D3365" s="1"/>
      <c r="J3365" s="29"/>
      <c r="K3365" s="39"/>
      <c r="L3365" s="35"/>
      <c r="M3365" s="81"/>
      <c r="N3365" s="82"/>
      <c r="O3365" s="83"/>
      <c r="P3365" s="84"/>
      <c r="Q3365" s="82"/>
      <c r="R3365" s="83"/>
      <c r="S3365" s="69"/>
      <c r="T3365" s="63"/>
      <c r="U3365" s="141"/>
      <c r="V3365" s="74"/>
      <c r="W3365" s="145"/>
      <c r="X3365" s="60"/>
      <c r="Y3365" s="31"/>
      <c r="AA3365" s="33"/>
      <c r="AB3365" s="31"/>
    </row>
    <row r="3366" spans="1:28" s="2" customFormat="1">
      <c r="A3366" s="27"/>
      <c r="B3366" s="31"/>
      <c r="D3366" s="1"/>
      <c r="J3366" s="29"/>
      <c r="K3366" s="39"/>
      <c r="L3366" s="35"/>
      <c r="M3366" s="81"/>
      <c r="N3366" s="82"/>
      <c r="O3366" s="83"/>
      <c r="P3366" s="84"/>
      <c r="Q3366" s="82"/>
      <c r="R3366" s="83"/>
      <c r="S3366" s="69"/>
      <c r="T3366" s="63"/>
      <c r="U3366" s="141"/>
      <c r="V3366" s="74"/>
      <c r="W3366" s="145"/>
      <c r="X3366" s="60"/>
      <c r="Y3366" s="31"/>
      <c r="AA3366" s="33"/>
      <c r="AB3366" s="31"/>
    </row>
    <row r="3367" spans="1:28" s="2" customFormat="1">
      <c r="A3367" s="27"/>
      <c r="B3367" s="31"/>
      <c r="D3367" s="1"/>
      <c r="J3367" s="29"/>
      <c r="K3367" s="39"/>
      <c r="L3367" s="35"/>
      <c r="M3367" s="81"/>
      <c r="N3367" s="82"/>
      <c r="O3367" s="83"/>
      <c r="P3367" s="84"/>
      <c r="Q3367" s="82"/>
      <c r="R3367" s="83"/>
      <c r="S3367" s="69"/>
      <c r="T3367" s="63"/>
      <c r="U3367" s="141"/>
      <c r="V3367" s="74"/>
      <c r="W3367" s="145"/>
      <c r="X3367" s="60"/>
      <c r="Y3367" s="31"/>
      <c r="AA3367" s="33"/>
      <c r="AB3367" s="31"/>
    </row>
    <row r="3368" spans="1:28" s="2" customFormat="1">
      <c r="A3368" s="27"/>
      <c r="B3368" s="31"/>
      <c r="D3368" s="1"/>
      <c r="J3368" s="29"/>
      <c r="K3368" s="39"/>
      <c r="L3368" s="35"/>
      <c r="M3368" s="81"/>
      <c r="N3368" s="82"/>
      <c r="O3368" s="83"/>
      <c r="P3368" s="84"/>
      <c r="Q3368" s="82"/>
      <c r="R3368" s="83"/>
      <c r="S3368" s="69"/>
      <c r="T3368" s="63"/>
      <c r="U3368" s="141"/>
      <c r="V3368" s="74"/>
      <c r="W3368" s="145"/>
      <c r="X3368" s="60"/>
      <c r="Y3368" s="31"/>
      <c r="AA3368" s="33"/>
      <c r="AB3368" s="31"/>
    </row>
    <row r="3369" spans="1:28" s="2" customFormat="1">
      <c r="A3369" s="27"/>
      <c r="B3369" s="31"/>
      <c r="D3369" s="1"/>
      <c r="J3369" s="29"/>
      <c r="K3369" s="39"/>
      <c r="L3369" s="35"/>
      <c r="M3369" s="81"/>
      <c r="N3369" s="82"/>
      <c r="O3369" s="83"/>
      <c r="P3369" s="84"/>
      <c r="Q3369" s="82"/>
      <c r="R3369" s="83"/>
      <c r="S3369" s="69"/>
      <c r="T3369" s="63"/>
      <c r="U3369" s="141"/>
      <c r="V3369" s="74"/>
      <c r="W3369" s="145"/>
      <c r="X3369" s="60"/>
      <c r="Y3369" s="31"/>
      <c r="AA3369" s="33"/>
      <c r="AB3369" s="31"/>
    </row>
    <row r="3370" spans="1:28" s="2" customFormat="1">
      <c r="A3370" s="27"/>
      <c r="B3370" s="31"/>
      <c r="D3370" s="1"/>
      <c r="J3370" s="29"/>
      <c r="K3370" s="39"/>
      <c r="L3370" s="35"/>
      <c r="M3370" s="81"/>
      <c r="N3370" s="82"/>
      <c r="O3370" s="83"/>
      <c r="P3370" s="84"/>
      <c r="Q3370" s="82"/>
      <c r="R3370" s="83"/>
      <c r="S3370" s="69"/>
      <c r="T3370" s="63"/>
      <c r="U3370" s="141"/>
      <c r="V3370" s="74"/>
      <c r="W3370" s="145"/>
      <c r="X3370" s="60"/>
      <c r="Y3370" s="31"/>
      <c r="AA3370" s="33"/>
      <c r="AB3370" s="31"/>
    </row>
    <row r="3371" spans="1:28" s="2" customFormat="1">
      <c r="A3371" s="27"/>
      <c r="B3371" s="31"/>
      <c r="D3371" s="1"/>
      <c r="J3371" s="29"/>
      <c r="K3371" s="39"/>
      <c r="L3371" s="35"/>
      <c r="M3371" s="81"/>
      <c r="N3371" s="82"/>
      <c r="O3371" s="83"/>
      <c r="P3371" s="84"/>
      <c r="Q3371" s="82"/>
      <c r="R3371" s="83"/>
      <c r="S3371" s="69"/>
      <c r="T3371" s="63"/>
      <c r="U3371" s="141"/>
      <c r="V3371" s="74"/>
      <c r="W3371" s="145"/>
      <c r="X3371" s="60"/>
      <c r="Y3371" s="31"/>
      <c r="AA3371" s="33"/>
      <c r="AB3371" s="31"/>
    </row>
    <row r="3372" spans="1:28" s="2" customFormat="1">
      <c r="A3372" s="27"/>
      <c r="B3372" s="31"/>
      <c r="D3372" s="1"/>
      <c r="J3372" s="29"/>
      <c r="K3372" s="39"/>
      <c r="L3372" s="35"/>
      <c r="M3372" s="81"/>
      <c r="N3372" s="82"/>
      <c r="O3372" s="83"/>
      <c r="P3372" s="84"/>
      <c r="Q3372" s="82"/>
      <c r="R3372" s="83"/>
      <c r="S3372" s="69"/>
      <c r="T3372" s="63"/>
      <c r="U3372" s="141"/>
      <c r="V3372" s="74"/>
      <c r="W3372" s="145"/>
      <c r="X3372" s="60"/>
      <c r="Y3372" s="31"/>
      <c r="AA3372" s="33"/>
      <c r="AB3372" s="31"/>
    </row>
    <row r="3373" spans="1:28" s="2" customFormat="1">
      <c r="A3373" s="27"/>
      <c r="B3373" s="31"/>
      <c r="D3373" s="1"/>
      <c r="J3373" s="29"/>
      <c r="K3373" s="39"/>
      <c r="L3373" s="35"/>
      <c r="M3373" s="81"/>
      <c r="N3373" s="82"/>
      <c r="O3373" s="83"/>
      <c r="P3373" s="84"/>
      <c r="Q3373" s="82"/>
      <c r="R3373" s="83"/>
      <c r="S3373" s="69"/>
      <c r="T3373" s="63"/>
      <c r="U3373" s="141"/>
      <c r="V3373" s="74"/>
      <c r="W3373" s="145"/>
      <c r="X3373" s="60"/>
      <c r="Y3373" s="31"/>
      <c r="AA3373" s="33"/>
      <c r="AB3373" s="31"/>
    </row>
    <row r="3374" spans="1:28" s="2" customFormat="1">
      <c r="A3374" s="27"/>
      <c r="B3374" s="31"/>
      <c r="D3374" s="1"/>
      <c r="J3374" s="29"/>
      <c r="K3374" s="39"/>
      <c r="L3374" s="35"/>
      <c r="M3374" s="81"/>
      <c r="N3374" s="82"/>
      <c r="O3374" s="83"/>
      <c r="P3374" s="84"/>
      <c r="Q3374" s="82"/>
      <c r="R3374" s="83"/>
      <c r="S3374" s="69"/>
      <c r="T3374" s="63"/>
      <c r="U3374" s="141"/>
      <c r="V3374" s="74"/>
      <c r="W3374" s="145"/>
      <c r="X3374" s="60"/>
      <c r="Y3374" s="31"/>
      <c r="AA3374" s="33"/>
      <c r="AB3374" s="31"/>
    </row>
    <row r="3375" spans="1:28" s="2" customFormat="1">
      <c r="A3375" s="27"/>
      <c r="B3375" s="31"/>
      <c r="D3375" s="1"/>
      <c r="J3375" s="29"/>
      <c r="K3375" s="39"/>
      <c r="L3375" s="35"/>
      <c r="M3375" s="81"/>
      <c r="N3375" s="82"/>
      <c r="O3375" s="83"/>
      <c r="P3375" s="84"/>
      <c r="Q3375" s="82"/>
      <c r="R3375" s="83"/>
      <c r="S3375" s="69"/>
      <c r="T3375" s="63"/>
      <c r="U3375" s="141"/>
      <c r="V3375" s="74"/>
      <c r="W3375" s="145"/>
      <c r="X3375" s="60"/>
      <c r="Y3375" s="31"/>
      <c r="AA3375" s="33"/>
      <c r="AB3375" s="31"/>
    </row>
    <row r="3376" spans="1:28" s="2" customFormat="1">
      <c r="A3376" s="27"/>
      <c r="B3376" s="31"/>
      <c r="D3376" s="1"/>
      <c r="J3376" s="29"/>
      <c r="K3376" s="39"/>
      <c r="L3376" s="35"/>
      <c r="M3376" s="81"/>
      <c r="N3376" s="82"/>
      <c r="O3376" s="83"/>
      <c r="P3376" s="84"/>
      <c r="Q3376" s="82"/>
      <c r="R3376" s="83"/>
      <c r="S3376" s="69"/>
      <c r="T3376" s="63"/>
      <c r="U3376" s="141"/>
      <c r="V3376" s="74"/>
      <c r="W3376" s="145"/>
      <c r="X3376" s="60"/>
      <c r="Y3376" s="31"/>
      <c r="AA3376" s="33"/>
      <c r="AB3376" s="31"/>
    </row>
    <row r="3377" spans="1:28" s="2" customFormat="1">
      <c r="A3377" s="27"/>
      <c r="B3377" s="31"/>
      <c r="D3377" s="1"/>
      <c r="J3377" s="29"/>
      <c r="K3377" s="39"/>
      <c r="L3377" s="35"/>
      <c r="M3377" s="81"/>
      <c r="N3377" s="82"/>
      <c r="O3377" s="83"/>
      <c r="P3377" s="84"/>
      <c r="Q3377" s="82"/>
      <c r="R3377" s="83"/>
      <c r="S3377" s="69"/>
      <c r="T3377" s="63"/>
      <c r="U3377" s="141"/>
      <c r="V3377" s="74"/>
      <c r="W3377" s="145"/>
      <c r="X3377" s="60"/>
      <c r="Y3377" s="31"/>
      <c r="AA3377" s="33"/>
      <c r="AB3377" s="31"/>
    </row>
    <row r="3378" spans="1:28" s="2" customFormat="1">
      <c r="A3378" s="27"/>
      <c r="B3378" s="31"/>
      <c r="D3378" s="1"/>
      <c r="J3378" s="29"/>
      <c r="K3378" s="39"/>
      <c r="L3378" s="35"/>
      <c r="M3378" s="81"/>
      <c r="N3378" s="82"/>
      <c r="O3378" s="83"/>
      <c r="P3378" s="84"/>
      <c r="Q3378" s="82"/>
      <c r="R3378" s="83"/>
      <c r="S3378" s="69"/>
      <c r="T3378" s="63"/>
      <c r="U3378" s="141"/>
      <c r="V3378" s="74"/>
      <c r="W3378" s="145"/>
      <c r="X3378" s="60"/>
      <c r="Y3378" s="31"/>
      <c r="AA3378" s="33"/>
      <c r="AB3378" s="31"/>
    </row>
    <row r="3379" spans="1:28" s="2" customFormat="1">
      <c r="A3379" s="27"/>
      <c r="B3379" s="31"/>
      <c r="D3379" s="1"/>
      <c r="J3379" s="29"/>
      <c r="K3379" s="39"/>
      <c r="L3379" s="35"/>
      <c r="M3379" s="81"/>
      <c r="N3379" s="82"/>
      <c r="O3379" s="83"/>
      <c r="P3379" s="84"/>
      <c r="Q3379" s="82"/>
      <c r="R3379" s="83"/>
      <c r="S3379" s="69"/>
      <c r="T3379" s="63"/>
      <c r="U3379" s="141"/>
      <c r="V3379" s="74"/>
      <c r="W3379" s="145"/>
      <c r="X3379" s="60"/>
      <c r="Y3379" s="31"/>
      <c r="AA3379" s="33"/>
      <c r="AB3379" s="31"/>
    </row>
    <row r="3380" spans="1:28" s="2" customFormat="1">
      <c r="A3380" s="27"/>
      <c r="B3380" s="31"/>
      <c r="D3380" s="1"/>
      <c r="J3380" s="29"/>
      <c r="K3380" s="39"/>
      <c r="L3380" s="35"/>
      <c r="M3380" s="81"/>
      <c r="N3380" s="82"/>
      <c r="O3380" s="83"/>
      <c r="P3380" s="84"/>
      <c r="Q3380" s="82"/>
      <c r="R3380" s="83"/>
      <c r="S3380" s="69"/>
      <c r="T3380" s="63"/>
      <c r="U3380" s="141"/>
      <c r="V3380" s="74"/>
      <c r="W3380" s="145"/>
      <c r="X3380" s="60"/>
      <c r="Y3380" s="31"/>
      <c r="AA3380" s="33"/>
      <c r="AB3380" s="31"/>
    </row>
    <row r="3381" spans="1:28" s="2" customFormat="1">
      <c r="A3381" s="27"/>
      <c r="B3381" s="31"/>
      <c r="D3381" s="1"/>
      <c r="J3381" s="29"/>
      <c r="K3381" s="39"/>
      <c r="L3381" s="35"/>
      <c r="M3381" s="81"/>
      <c r="N3381" s="82"/>
      <c r="O3381" s="83"/>
      <c r="P3381" s="84"/>
      <c r="Q3381" s="82"/>
      <c r="R3381" s="83"/>
      <c r="S3381" s="69"/>
      <c r="T3381" s="63"/>
      <c r="U3381" s="141"/>
      <c r="V3381" s="74"/>
      <c r="W3381" s="145"/>
      <c r="X3381" s="60"/>
      <c r="Y3381" s="31"/>
      <c r="AA3381" s="33"/>
      <c r="AB3381" s="31"/>
    </row>
    <row r="3382" spans="1:28" s="2" customFormat="1">
      <c r="A3382" s="27"/>
      <c r="B3382" s="31"/>
      <c r="D3382" s="1"/>
      <c r="J3382" s="29"/>
      <c r="K3382" s="39"/>
      <c r="L3382" s="35"/>
      <c r="M3382" s="81"/>
      <c r="N3382" s="82"/>
      <c r="O3382" s="83"/>
      <c r="P3382" s="84"/>
      <c r="Q3382" s="82"/>
      <c r="R3382" s="83"/>
      <c r="S3382" s="69"/>
      <c r="T3382" s="63"/>
      <c r="U3382" s="141"/>
      <c r="V3382" s="74"/>
      <c r="W3382" s="145"/>
      <c r="X3382" s="60"/>
      <c r="Y3382" s="31"/>
      <c r="AA3382" s="33"/>
      <c r="AB3382" s="31"/>
    </row>
    <row r="3383" spans="1:28" s="2" customFormat="1">
      <c r="A3383" s="27"/>
      <c r="B3383" s="31"/>
      <c r="D3383" s="1"/>
      <c r="J3383" s="29"/>
      <c r="K3383" s="39"/>
      <c r="L3383" s="35"/>
      <c r="M3383" s="81"/>
      <c r="N3383" s="82"/>
      <c r="O3383" s="83"/>
      <c r="P3383" s="84"/>
      <c r="Q3383" s="82"/>
      <c r="R3383" s="83"/>
      <c r="S3383" s="69"/>
      <c r="T3383" s="63"/>
      <c r="U3383" s="141"/>
      <c r="V3383" s="74"/>
      <c r="W3383" s="145"/>
      <c r="X3383" s="60"/>
      <c r="Y3383" s="31"/>
      <c r="AA3383" s="33"/>
      <c r="AB3383" s="31"/>
    </row>
    <row r="3384" spans="1:28" s="2" customFormat="1">
      <c r="A3384" s="27"/>
      <c r="B3384" s="31"/>
      <c r="D3384" s="1"/>
      <c r="J3384" s="29"/>
      <c r="K3384" s="39"/>
      <c r="L3384" s="35"/>
      <c r="M3384" s="81"/>
      <c r="N3384" s="82"/>
      <c r="O3384" s="83"/>
      <c r="P3384" s="84"/>
      <c r="Q3384" s="82"/>
      <c r="R3384" s="83"/>
      <c r="S3384" s="69"/>
      <c r="T3384" s="63"/>
      <c r="U3384" s="141"/>
      <c r="V3384" s="74"/>
      <c r="W3384" s="145"/>
      <c r="X3384" s="60"/>
      <c r="Y3384" s="31"/>
      <c r="AA3384" s="33"/>
      <c r="AB3384" s="31"/>
    </row>
    <row r="3385" spans="1:28" s="2" customFormat="1">
      <c r="A3385" s="27"/>
      <c r="B3385" s="31"/>
      <c r="D3385" s="1"/>
      <c r="J3385" s="29"/>
      <c r="K3385" s="39"/>
      <c r="L3385" s="35"/>
      <c r="M3385" s="81"/>
      <c r="N3385" s="82"/>
      <c r="O3385" s="83"/>
      <c r="P3385" s="84"/>
      <c r="Q3385" s="82"/>
      <c r="R3385" s="83"/>
      <c r="S3385" s="69"/>
      <c r="T3385" s="63"/>
      <c r="U3385" s="141"/>
      <c r="V3385" s="74"/>
      <c r="W3385" s="145"/>
      <c r="X3385" s="60"/>
      <c r="Y3385" s="31"/>
      <c r="AA3385" s="33"/>
      <c r="AB3385" s="31"/>
    </row>
    <row r="3386" spans="1:28" s="2" customFormat="1">
      <c r="A3386" s="27"/>
      <c r="B3386" s="31"/>
      <c r="D3386" s="1"/>
      <c r="J3386" s="29"/>
      <c r="K3386" s="39"/>
      <c r="L3386" s="35"/>
      <c r="M3386" s="81"/>
      <c r="N3386" s="82"/>
      <c r="O3386" s="83"/>
      <c r="P3386" s="84"/>
      <c r="Q3386" s="82"/>
      <c r="R3386" s="83"/>
      <c r="S3386" s="69"/>
      <c r="T3386" s="63"/>
      <c r="U3386" s="141"/>
      <c r="V3386" s="74"/>
      <c r="W3386" s="145"/>
      <c r="X3386" s="60"/>
      <c r="Y3386" s="31"/>
      <c r="AA3386" s="33"/>
      <c r="AB3386" s="31"/>
    </row>
    <row r="3387" spans="1:28" s="2" customFormat="1">
      <c r="A3387" s="27"/>
      <c r="B3387" s="31"/>
      <c r="D3387" s="1"/>
      <c r="J3387" s="29"/>
      <c r="K3387" s="39"/>
      <c r="L3387" s="35"/>
      <c r="M3387" s="81"/>
      <c r="N3387" s="82"/>
      <c r="O3387" s="83"/>
      <c r="P3387" s="84"/>
      <c r="Q3387" s="82"/>
      <c r="R3387" s="83"/>
      <c r="S3387" s="69"/>
      <c r="T3387" s="63"/>
      <c r="U3387" s="141"/>
      <c r="V3387" s="74"/>
      <c r="W3387" s="145"/>
      <c r="X3387" s="60"/>
      <c r="Y3387" s="31"/>
      <c r="AA3387" s="33"/>
      <c r="AB3387" s="31"/>
    </row>
    <row r="3388" spans="1:28" s="2" customFormat="1">
      <c r="A3388" s="27"/>
      <c r="B3388" s="31"/>
      <c r="D3388" s="1"/>
      <c r="J3388" s="29"/>
      <c r="K3388" s="39"/>
      <c r="L3388" s="35"/>
      <c r="M3388" s="81"/>
      <c r="N3388" s="82"/>
      <c r="O3388" s="83"/>
      <c r="P3388" s="84"/>
      <c r="Q3388" s="82"/>
      <c r="R3388" s="83"/>
      <c r="S3388" s="69"/>
      <c r="T3388" s="63"/>
      <c r="U3388" s="141"/>
      <c r="V3388" s="74"/>
      <c r="W3388" s="145"/>
      <c r="X3388" s="60"/>
      <c r="Y3388" s="31"/>
      <c r="AA3388" s="33"/>
      <c r="AB3388" s="31"/>
    </row>
    <row r="3389" spans="1:28" s="2" customFormat="1">
      <c r="A3389" s="27"/>
      <c r="B3389" s="31"/>
      <c r="D3389" s="1"/>
      <c r="J3389" s="29"/>
      <c r="K3389" s="39"/>
      <c r="L3389" s="35"/>
      <c r="M3389" s="81"/>
      <c r="N3389" s="82"/>
      <c r="O3389" s="83"/>
      <c r="P3389" s="84"/>
      <c r="Q3389" s="82"/>
      <c r="R3389" s="83"/>
      <c r="S3389" s="69"/>
      <c r="T3389" s="63"/>
      <c r="U3389" s="141"/>
      <c r="V3389" s="74"/>
      <c r="W3389" s="145"/>
      <c r="X3389" s="60"/>
      <c r="Y3389" s="31"/>
      <c r="AA3389" s="33"/>
      <c r="AB3389" s="31"/>
    </row>
    <row r="3390" spans="1:28" s="2" customFormat="1">
      <c r="A3390" s="27"/>
      <c r="B3390" s="31"/>
      <c r="D3390" s="1"/>
      <c r="J3390" s="29"/>
      <c r="K3390" s="39"/>
      <c r="L3390" s="35"/>
      <c r="M3390" s="81"/>
      <c r="N3390" s="82"/>
      <c r="O3390" s="83"/>
      <c r="P3390" s="84"/>
      <c r="Q3390" s="82"/>
      <c r="R3390" s="83"/>
      <c r="S3390" s="69"/>
      <c r="T3390" s="63"/>
      <c r="U3390" s="141"/>
      <c r="V3390" s="74"/>
      <c r="W3390" s="145"/>
      <c r="X3390" s="60"/>
      <c r="Y3390" s="31"/>
      <c r="AA3390" s="33"/>
      <c r="AB3390" s="31"/>
    </row>
    <row r="3391" spans="1:28" s="2" customFormat="1">
      <c r="A3391" s="27"/>
      <c r="B3391" s="31"/>
      <c r="D3391" s="1"/>
      <c r="J3391" s="29"/>
      <c r="K3391" s="39"/>
      <c r="L3391" s="35"/>
      <c r="M3391" s="81"/>
      <c r="N3391" s="82"/>
      <c r="O3391" s="83"/>
      <c r="P3391" s="84"/>
      <c r="Q3391" s="82"/>
      <c r="R3391" s="83"/>
      <c r="S3391" s="69"/>
      <c r="T3391" s="63"/>
      <c r="U3391" s="141"/>
      <c r="V3391" s="74"/>
      <c r="W3391" s="145"/>
      <c r="X3391" s="60"/>
      <c r="Y3391" s="31"/>
      <c r="AA3391" s="33"/>
      <c r="AB3391" s="31"/>
    </row>
    <row r="3392" spans="1:28" s="2" customFormat="1">
      <c r="A3392" s="27"/>
      <c r="B3392" s="31"/>
      <c r="D3392" s="1"/>
      <c r="J3392" s="29"/>
      <c r="K3392" s="39"/>
      <c r="L3392" s="35"/>
      <c r="M3392" s="81"/>
      <c r="N3392" s="82"/>
      <c r="O3392" s="83"/>
      <c r="P3392" s="84"/>
      <c r="Q3392" s="82"/>
      <c r="R3392" s="83"/>
      <c r="S3392" s="69"/>
      <c r="T3392" s="63"/>
      <c r="U3392" s="141"/>
      <c r="V3392" s="74"/>
      <c r="W3392" s="145"/>
      <c r="X3392" s="60"/>
      <c r="Y3392" s="31"/>
      <c r="AA3392" s="33"/>
      <c r="AB3392" s="31"/>
    </row>
    <row r="3393" spans="1:28" s="2" customFormat="1">
      <c r="A3393" s="27"/>
      <c r="B3393" s="31"/>
      <c r="D3393" s="1"/>
      <c r="J3393" s="29"/>
      <c r="K3393" s="39"/>
      <c r="L3393" s="35"/>
      <c r="M3393" s="81"/>
      <c r="N3393" s="82"/>
      <c r="O3393" s="83"/>
      <c r="P3393" s="84"/>
      <c r="Q3393" s="82"/>
      <c r="R3393" s="83"/>
      <c r="S3393" s="69"/>
      <c r="T3393" s="63"/>
      <c r="U3393" s="141"/>
      <c r="V3393" s="74"/>
      <c r="W3393" s="145"/>
      <c r="X3393" s="60"/>
      <c r="Y3393" s="31"/>
      <c r="AA3393" s="33"/>
      <c r="AB3393" s="31"/>
    </row>
    <row r="3394" spans="1:28" s="2" customFormat="1">
      <c r="A3394" s="27"/>
      <c r="B3394" s="31"/>
      <c r="D3394" s="1"/>
      <c r="J3394" s="29"/>
      <c r="K3394" s="39"/>
      <c r="L3394" s="35"/>
      <c r="M3394" s="81"/>
      <c r="N3394" s="82"/>
      <c r="O3394" s="83"/>
      <c r="P3394" s="84"/>
      <c r="Q3394" s="82"/>
      <c r="R3394" s="83"/>
      <c r="S3394" s="69"/>
      <c r="T3394" s="63"/>
      <c r="U3394" s="141"/>
      <c r="V3394" s="74"/>
      <c r="W3394" s="145"/>
      <c r="X3394" s="60"/>
      <c r="Y3394" s="31"/>
      <c r="AA3394" s="33"/>
      <c r="AB3394" s="31"/>
    </row>
    <row r="3395" spans="1:28" s="2" customFormat="1">
      <c r="A3395" s="27"/>
      <c r="B3395" s="31"/>
      <c r="D3395" s="1"/>
      <c r="J3395" s="29"/>
      <c r="K3395" s="39"/>
      <c r="L3395" s="35"/>
      <c r="M3395" s="81"/>
      <c r="N3395" s="82"/>
      <c r="O3395" s="83"/>
      <c r="P3395" s="84"/>
      <c r="Q3395" s="82"/>
      <c r="R3395" s="83"/>
      <c r="S3395" s="69"/>
      <c r="T3395" s="63"/>
      <c r="U3395" s="141"/>
      <c r="V3395" s="74"/>
      <c r="W3395" s="145"/>
      <c r="X3395" s="60"/>
      <c r="Y3395" s="31"/>
      <c r="AA3395" s="33"/>
      <c r="AB3395" s="31"/>
    </row>
    <row r="3396" spans="1:28" s="2" customFormat="1">
      <c r="A3396" s="27"/>
      <c r="B3396" s="31"/>
      <c r="D3396" s="1"/>
      <c r="J3396" s="29"/>
      <c r="K3396" s="39"/>
      <c r="L3396" s="35"/>
      <c r="M3396" s="81"/>
      <c r="N3396" s="82"/>
      <c r="O3396" s="83"/>
      <c r="P3396" s="84"/>
      <c r="Q3396" s="82"/>
      <c r="R3396" s="83"/>
      <c r="S3396" s="69"/>
      <c r="T3396" s="63"/>
      <c r="U3396" s="141"/>
      <c r="V3396" s="74"/>
      <c r="W3396" s="145"/>
      <c r="X3396" s="60"/>
      <c r="Y3396" s="31"/>
      <c r="AA3396" s="33"/>
      <c r="AB3396" s="31"/>
    </row>
    <row r="3397" spans="1:28" s="2" customFormat="1">
      <c r="A3397" s="27"/>
      <c r="B3397" s="31"/>
      <c r="D3397" s="1"/>
      <c r="J3397" s="29"/>
      <c r="K3397" s="39"/>
      <c r="L3397" s="35"/>
      <c r="M3397" s="81"/>
      <c r="N3397" s="82"/>
      <c r="O3397" s="83"/>
      <c r="P3397" s="84"/>
      <c r="Q3397" s="82"/>
      <c r="R3397" s="83"/>
      <c r="S3397" s="69"/>
      <c r="T3397" s="63"/>
      <c r="U3397" s="141"/>
      <c r="V3397" s="74"/>
      <c r="W3397" s="145"/>
      <c r="X3397" s="60"/>
      <c r="Y3397" s="31"/>
      <c r="AA3397" s="33"/>
      <c r="AB3397" s="31"/>
    </row>
    <row r="3398" spans="1:28" s="2" customFormat="1">
      <c r="A3398" s="27"/>
      <c r="B3398" s="31"/>
      <c r="D3398" s="1"/>
      <c r="J3398" s="29"/>
      <c r="K3398" s="39"/>
      <c r="L3398" s="35"/>
      <c r="M3398" s="81"/>
      <c r="N3398" s="82"/>
      <c r="O3398" s="83"/>
      <c r="P3398" s="84"/>
      <c r="Q3398" s="82"/>
      <c r="R3398" s="83"/>
      <c r="S3398" s="69"/>
      <c r="T3398" s="63"/>
      <c r="U3398" s="141"/>
      <c r="V3398" s="74"/>
      <c r="W3398" s="145"/>
      <c r="X3398" s="60"/>
      <c r="Y3398" s="31"/>
      <c r="AA3398" s="33"/>
      <c r="AB3398" s="31"/>
    </row>
    <row r="3399" spans="1:28" s="2" customFormat="1">
      <c r="A3399" s="27"/>
      <c r="B3399" s="31"/>
      <c r="D3399" s="1"/>
      <c r="J3399" s="29"/>
      <c r="K3399" s="39"/>
      <c r="L3399" s="35"/>
      <c r="M3399" s="81"/>
      <c r="N3399" s="82"/>
      <c r="O3399" s="83"/>
      <c r="P3399" s="84"/>
      <c r="Q3399" s="82"/>
      <c r="R3399" s="83"/>
      <c r="S3399" s="69"/>
      <c r="T3399" s="63"/>
      <c r="U3399" s="141"/>
      <c r="V3399" s="74"/>
      <c r="W3399" s="145"/>
      <c r="X3399" s="60"/>
      <c r="Y3399" s="31"/>
      <c r="AA3399" s="33"/>
      <c r="AB3399" s="31"/>
    </row>
    <row r="3400" spans="1:28" s="2" customFormat="1">
      <c r="A3400" s="27"/>
      <c r="B3400" s="31"/>
      <c r="D3400" s="1"/>
      <c r="J3400" s="29"/>
      <c r="K3400" s="39"/>
      <c r="L3400" s="35"/>
      <c r="M3400" s="81"/>
      <c r="N3400" s="82"/>
      <c r="O3400" s="83"/>
      <c r="P3400" s="84"/>
      <c r="Q3400" s="82"/>
      <c r="R3400" s="83"/>
      <c r="S3400" s="69"/>
      <c r="T3400" s="63"/>
      <c r="U3400" s="141"/>
      <c r="V3400" s="74"/>
      <c r="W3400" s="145"/>
      <c r="X3400" s="60"/>
      <c r="Y3400" s="31"/>
      <c r="AA3400" s="33"/>
      <c r="AB3400" s="31"/>
    </row>
    <row r="3401" spans="1:28" s="2" customFormat="1">
      <c r="A3401" s="27"/>
      <c r="B3401" s="31"/>
      <c r="D3401" s="1"/>
      <c r="J3401" s="29"/>
      <c r="K3401" s="39"/>
      <c r="L3401" s="35"/>
      <c r="M3401" s="81"/>
      <c r="N3401" s="82"/>
      <c r="O3401" s="83"/>
      <c r="P3401" s="84"/>
      <c r="Q3401" s="82"/>
      <c r="R3401" s="83"/>
      <c r="S3401" s="69"/>
      <c r="T3401" s="63"/>
      <c r="U3401" s="141"/>
      <c r="V3401" s="74"/>
      <c r="W3401" s="145"/>
      <c r="X3401" s="60"/>
      <c r="Y3401" s="31"/>
      <c r="AA3401" s="33"/>
      <c r="AB3401" s="31"/>
    </row>
    <row r="3402" spans="1:28" s="2" customFormat="1">
      <c r="A3402" s="27"/>
      <c r="B3402" s="31"/>
      <c r="D3402" s="1"/>
      <c r="J3402" s="29"/>
      <c r="K3402" s="39"/>
      <c r="L3402" s="35"/>
      <c r="M3402" s="81"/>
      <c r="N3402" s="82"/>
      <c r="O3402" s="83"/>
      <c r="P3402" s="84"/>
      <c r="Q3402" s="82"/>
      <c r="R3402" s="83"/>
      <c r="S3402" s="69"/>
      <c r="T3402" s="63"/>
      <c r="U3402" s="141"/>
      <c r="V3402" s="74"/>
      <c r="W3402" s="145"/>
      <c r="X3402" s="60"/>
      <c r="Y3402" s="31"/>
      <c r="AA3402" s="33"/>
      <c r="AB3402" s="31"/>
    </row>
    <row r="3403" spans="1:28" s="2" customFormat="1">
      <c r="A3403" s="27"/>
      <c r="B3403" s="31"/>
      <c r="D3403" s="1"/>
      <c r="J3403" s="29"/>
      <c r="K3403" s="39"/>
      <c r="L3403" s="35"/>
      <c r="M3403" s="81"/>
      <c r="N3403" s="82"/>
      <c r="O3403" s="83"/>
      <c r="P3403" s="84"/>
      <c r="Q3403" s="82"/>
      <c r="R3403" s="83"/>
      <c r="S3403" s="69"/>
      <c r="T3403" s="63"/>
      <c r="U3403" s="141"/>
      <c r="V3403" s="74"/>
      <c r="W3403" s="145"/>
      <c r="X3403" s="60"/>
      <c r="Y3403" s="31"/>
      <c r="AA3403" s="33"/>
      <c r="AB3403" s="31"/>
    </row>
    <row r="3404" spans="1:28" s="2" customFormat="1">
      <c r="A3404" s="27"/>
      <c r="B3404" s="31"/>
      <c r="D3404" s="1"/>
      <c r="J3404" s="29"/>
      <c r="K3404" s="39"/>
      <c r="L3404" s="35"/>
      <c r="M3404" s="81"/>
      <c r="N3404" s="82"/>
      <c r="O3404" s="83"/>
      <c r="P3404" s="84"/>
      <c r="Q3404" s="82"/>
      <c r="R3404" s="83"/>
      <c r="S3404" s="69"/>
      <c r="T3404" s="63"/>
      <c r="U3404" s="141"/>
      <c r="V3404" s="74"/>
      <c r="W3404" s="145"/>
      <c r="X3404" s="60"/>
      <c r="Y3404" s="31"/>
      <c r="AA3404" s="33"/>
      <c r="AB3404" s="31"/>
    </row>
    <row r="3405" spans="1:28" s="2" customFormat="1">
      <c r="A3405" s="27"/>
      <c r="B3405" s="31"/>
      <c r="D3405" s="1"/>
      <c r="J3405" s="29"/>
      <c r="K3405" s="39"/>
      <c r="L3405" s="35"/>
      <c r="M3405" s="81"/>
      <c r="N3405" s="82"/>
      <c r="O3405" s="83"/>
      <c r="P3405" s="84"/>
      <c r="Q3405" s="82"/>
      <c r="R3405" s="83"/>
      <c r="S3405" s="69"/>
      <c r="T3405" s="63"/>
      <c r="U3405" s="141"/>
      <c r="V3405" s="74"/>
      <c r="W3405" s="145"/>
      <c r="X3405" s="60"/>
      <c r="Y3405" s="31"/>
      <c r="AA3405" s="33"/>
      <c r="AB3405" s="31"/>
    </row>
    <row r="3406" spans="1:28" s="2" customFormat="1">
      <c r="A3406" s="27"/>
      <c r="B3406" s="31"/>
      <c r="D3406" s="1"/>
      <c r="J3406" s="29"/>
      <c r="K3406" s="39"/>
      <c r="L3406" s="35"/>
      <c r="M3406" s="81"/>
      <c r="N3406" s="82"/>
      <c r="O3406" s="83"/>
      <c r="P3406" s="84"/>
      <c r="Q3406" s="82"/>
      <c r="R3406" s="83"/>
      <c r="S3406" s="69"/>
      <c r="T3406" s="63"/>
      <c r="U3406" s="141"/>
      <c r="V3406" s="74"/>
      <c r="W3406" s="145"/>
      <c r="X3406" s="60"/>
      <c r="Y3406" s="31"/>
      <c r="AA3406" s="33"/>
      <c r="AB3406" s="31"/>
    </row>
    <row r="3407" spans="1:28" s="2" customFormat="1">
      <c r="A3407" s="27"/>
      <c r="B3407" s="31"/>
      <c r="D3407" s="1"/>
      <c r="J3407" s="29"/>
      <c r="K3407" s="39"/>
      <c r="L3407" s="35"/>
      <c r="M3407" s="81"/>
      <c r="N3407" s="82"/>
      <c r="O3407" s="83"/>
      <c r="P3407" s="84"/>
      <c r="Q3407" s="82"/>
      <c r="R3407" s="83"/>
      <c r="S3407" s="69"/>
      <c r="T3407" s="63"/>
      <c r="U3407" s="141"/>
      <c r="V3407" s="74"/>
      <c r="W3407" s="145"/>
      <c r="X3407" s="60"/>
      <c r="Y3407" s="31"/>
      <c r="AA3407" s="33"/>
      <c r="AB3407" s="31"/>
    </row>
    <row r="3408" spans="1:28" s="2" customFormat="1">
      <c r="A3408" s="27"/>
      <c r="B3408" s="31"/>
      <c r="D3408" s="1"/>
      <c r="J3408" s="29"/>
      <c r="K3408" s="39"/>
      <c r="L3408" s="35"/>
      <c r="M3408" s="81"/>
      <c r="N3408" s="82"/>
      <c r="O3408" s="83"/>
      <c r="P3408" s="84"/>
      <c r="Q3408" s="82"/>
      <c r="R3408" s="83"/>
      <c r="S3408" s="69"/>
      <c r="T3408" s="63"/>
      <c r="U3408" s="141"/>
      <c r="V3408" s="74"/>
      <c r="W3408" s="145"/>
      <c r="X3408" s="60"/>
      <c r="Y3408" s="31"/>
      <c r="AA3408" s="33"/>
      <c r="AB3408" s="31"/>
    </row>
    <row r="3409" spans="1:28" s="2" customFormat="1">
      <c r="A3409" s="27"/>
      <c r="B3409" s="31"/>
      <c r="D3409" s="1"/>
      <c r="J3409" s="29"/>
      <c r="K3409" s="39"/>
      <c r="L3409" s="35"/>
      <c r="M3409" s="81"/>
      <c r="N3409" s="82"/>
      <c r="O3409" s="83"/>
      <c r="P3409" s="84"/>
      <c r="Q3409" s="82"/>
      <c r="R3409" s="83"/>
      <c r="S3409" s="69"/>
      <c r="T3409" s="63"/>
      <c r="U3409" s="141"/>
      <c r="V3409" s="74"/>
      <c r="W3409" s="145"/>
      <c r="X3409" s="60"/>
      <c r="Y3409" s="31"/>
      <c r="AA3409" s="33"/>
      <c r="AB3409" s="31"/>
    </row>
    <row r="3410" spans="1:28" s="2" customFormat="1">
      <c r="A3410" s="27"/>
      <c r="B3410" s="31"/>
      <c r="D3410" s="1"/>
      <c r="J3410" s="29"/>
      <c r="K3410" s="39"/>
      <c r="L3410" s="35"/>
      <c r="M3410" s="81"/>
      <c r="N3410" s="82"/>
      <c r="O3410" s="83"/>
      <c r="P3410" s="84"/>
      <c r="Q3410" s="82"/>
      <c r="R3410" s="83"/>
      <c r="S3410" s="69"/>
      <c r="T3410" s="63"/>
      <c r="U3410" s="141"/>
      <c r="V3410" s="74"/>
      <c r="W3410" s="145"/>
      <c r="X3410" s="60"/>
      <c r="Y3410" s="31"/>
      <c r="AA3410" s="33"/>
      <c r="AB3410" s="31"/>
    </row>
    <row r="3411" spans="1:28" s="2" customFormat="1">
      <c r="A3411" s="27"/>
      <c r="B3411" s="31"/>
      <c r="D3411" s="1"/>
      <c r="J3411" s="29"/>
      <c r="K3411" s="39"/>
      <c r="L3411" s="35"/>
      <c r="M3411" s="81"/>
      <c r="N3411" s="82"/>
      <c r="O3411" s="83"/>
      <c r="P3411" s="84"/>
      <c r="Q3411" s="82"/>
      <c r="R3411" s="83"/>
      <c r="S3411" s="69"/>
      <c r="T3411" s="63"/>
      <c r="U3411" s="141"/>
      <c r="V3411" s="74"/>
      <c r="W3411" s="145"/>
      <c r="X3411" s="60"/>
      <c r="Y3411" s="31"/>
      <c r="AA3411" s="33"/>
      <c r="AB3411" s="31"/>
    </row>
    <row r="3412" spans="1:28" s="2" customFormat="1">
      <c r="A3412" s="27"/>
      <c r="B3412" s="31"/>
      <c r="D3412" s="1"/>
      <c r="J3412" s="29"/>
      <c r="K3412" s="39"/>
      <c r="L3412" s="35"/>
      <c r="M3412" s="81"/>
      <c r="N3412" s="82"/>
      <c r="O3412" s="83"/>
      <c r="P3412" s="84"/>
      <c r="Q3412" s="82"/>
      <c r="R3412" s="83"/>
      <c r="S3412" s="69"/>
      <c r="T3412" s="63"/>
      <c r="U3412" s="141"/>
      <c r="V3412" s="74"/>
      <c r="W3412" s="145"/>
      <c r="X3412" s="60"/>
      <c r="Y3412" s="31"/>
      <c r="AA3412" s="33"/>
      <c r="AB3412" s="31"/>
    </row>
    <row r="3413" spans="1:28" s="2" customFormat="1">
      <c r="A3413" s="27"/>
      <c r="B3413" s="31"/>
      <c r="D3413" s="1"/>
      <c r="J3413" s="29"/>
      <c r="K3413" s="39"/>
      <c r="L3413" s="35"/>
      <c r="M3413" s="81"/>
      <c r="N3413" s="82"/>
      <c r="O3413" s="83"/>
      <c r="P3413" s="84"/>
      <c r="Q3413" s="82"/>
      <c r="R3413" s="83"/>
      <c r="S3413" s="69"/>
      <c r="T3413" s="63"/>
      <c r="U3413" s="141"/>
      <c r="V3413" s="74"/>
      <c r="W3413" s="145"/>
      <c r="X3413" s="60"/>
      <c r="Y3413" s="31"/>
      <c r="AA3413" s="33"/>
      <c r="AB3413" s="31"/>
    </row>
    <row r="3414" spans="1:28" s="2" customFormat="1">
      <c r="A3414" s="27"/>
      <c r="B3414" s="31"/>
      <c r="D3414" s="1"/>
      <c r="J3414" s="29"/>
      <c r="K3414" s="39"/>
      <c r="L3414" s="35"/>
      <c r="M3414" s="81"/>
      <c r="N3414" s="82"/>
      <c r="O3414" s="83"/>
      <c r="P3414" s="84"/>
      <c r="Q3414" s="82"/>
      <c r="R3414" s="83"/>
      <c r="S3414" s="69"/>
      <c r="T3414" s="63"/>
      <c r="U3414" s="141"/>
      <c r="V3414" s="74"/>
      <c r="W3414" s="145"/>
      <c r="X3414" s="60"/>
      <c r="Y3414" s="31"/>
      <c r="AA3414" s="33"/>
      <c r="AB3414" s="31"/>
    </row>
    <row r="3415" spans="1:28" s="2" customFormat="1">
      <c r="A3415" s="27"/>
      <c r="B3415" s="31"/>
      <c r="D3415" s="1"/>
      <c r="J3415" s="29"/>
      <c r="K3415" s="39"/>
      <c r="L3415" s="35"/>
      <c r="M3415" s="81"/>
      <c r="N3415" s="82"/>
      <c r="O3415" s="83"/>
      <c r="P3415" s="84"/>
      <c r="Q3415" s="82"/>
      <c r="R3415" s="83"/>
      <c r="S3415" s="69"/>
      <c r="T3415" s="63"/>
      <c r="U3415" s="141"/>
      <c r="V3415" s="74"/>
      <c r="W3415" s="145"/>
      <c r="X3415" s="60"/>
      <c r="Y3415" s="31"/>
      <c r="AA3415" s="33"/>
      <c r="AB3415" s="31"/>
    </row>
    <row r="3416" spans="1:28" s="2" customFormat="1">
      <c r="A3416" s="27"/>
      <c r="B3416" s="31"/>
      <c r="D3416" s="1"/>
      <c r="J3416" s="29"/>
      <c r="K3416" s="39"/>
      <c r="L3416" s="35"/>
      <c r="M3416" s="81"/>
      <c r="N3416" s="82"/>
      <c r="O3416" s="83"/>
      <c r="P3416" s="84"/>
      <c r="Q3416" s="82"/>
      <c r="R3416" s="83"/>
      <c r="S3416" s="69"/>
      <c r="T3416" s="63"/>
      <c r="U3416" s="141"/>
      <c r="V3416" s="74"/>
      <c r="W3416" s="145"/>
      <c r="X3416" s="60"/>
      <c r="Y3416" s="31"/>
      <c r="AA3416" s="33"/>
      <c r="AB3416" s="31"/>
    </row>
    <row r="3417" spans="1:28" s="2" customFormat="1">
      <c r="A3417" s="27"/>
      <c r="B3417" s="31"/>
      <c r="D3417" s="1"/>
      <c r="J3417" s="29"/>
      <c r="K3417" s="39"/>
      <c r="L3417" s="35"/>
      <c r="M3417" s="81"/>
      <c r="N3417" s="82"/>
      <c r="O3417" s="83"/>
      <c r="P3417" s="84"/>
      <c r="Q3417" s="82"/>
      <c r="R3417" s="83"/>
      <c r="S3417" s="69"/>
      <c r="T3417" s="63"/>
      <c r="U3417" s="141"/>
      <c r="V3417" s="74"/>
      <c r="W3417" s="145"/>
      <c r="X3417" s="60"/>
      <c r="Y3417" s="31"/>
      <c r="AA3417" s="33"/>
      <c r="AB3417" s="31"/>
    </row>
    <row r="3418" spans="1:28" s="2" customFormat="1">
      <c r="A3418" s="27"/>
      <c r="B3418" s="31"/>
      <c r="D3418" s="1"/>
      <c r="J3418" s="29"/>
      <c r="K3418" s="39"/>
      <c r="L3418" s="35"/>
      <c r="M3418" s="81"/>
      <c r="N3418" s="82"/>
      <c r="O3418" s="83"/>
      <c r="P3418" s="84"/>
      <c r="Q3418" s="82"/>
      <c r="R3418" s="83"/>
      <c r="S3418" s="69"/>
      <c r="T3418" s="63"/>
      <c r="U3418" s="141"/>
      <c r="V3418" s="74"/>
      <c r="W3418" s="145"/>
      <c r="X3418" s="60"/>
      <c r="Y3418" s="31"/>
      <c r="AA3418" s="33"/>
      <c r="AB3418" s="31"/>
    </row>
    <row r="3419" spans="1:28" s="2" customFormat="1">
      <c r="A3419" s="27"/>
      <c r="B3419" s="31"/>
      <c r="D3419" s="1"/>
      <c r="J3419" s="29"/>
      <c r="K3419" s="39"/>
      <c r="L3419" s="35"/>
      <c r="M3419" s="81"/>
      <c r="N3419" s="82"/>
      <c r="O3419" s="83"/>
      <c r="P3419" s="84"/>
      <c r="Q3419" s="82"/>
      <c r="R3419" s="83"/>
      <c r="S3419" s="69"/>
      <c r="T3419" s="63"/>
      <c r="U3419" s="141"/>
      <c r="V3419" s="74"/>
      <c r="W3419" s="145"/>
      <c r="X3419" s="60"/>
      <c r="Y3419" s="31"/>
      <c r="AA3419" s="33"/>
      <c r="AB3419" s="31"/>
    </row>
    <row r="3420" spans="1:28" s="2" customFormat="1">
      <c r="A3420" s="27"/>
      <c r="B3420" s="31"/>
      <c r="D3420" s="1"/>
      <c r="J3420" s="29"/>
      <c r="K3420" s="39"/>
      <c r="L3420" s="35"/>
      <c r="M3420" s="81"/>
      <c r="N3420" s="82"/>
      <c r="O3420" s="83"/>
      <c r="P3420" s="84"/>
      <c r="Q3420" s="82"/>
      <c r="R3420" s="83"/>
      <c r="S3420" s="69"/>
      <c r="T3420" s="63"/>
      <c r="U3420" s="141"/>
      <c r="V3420" s="74"/>
      <c r="W3420" s="145"/>
      <c r="X3420" s="60"/>
      <c r="Y3420" s="31"/>
      <c r="AA3420" s="33"/>
      <c r="AB3420" s="31"/>
    </row>
    <row r="3421" spans="1:28" s="2" customFormat="1">
      <c r="A3421" s="27"/>
      <c r="B3421" s="31"/>
      <c r="D3421" s="1"/>
      <c r="J3421" s="29"/>
      <c r="K3421" s="39"/>
      <c r="L3421" s="35"/>
      <c r="M3421" s="81"/>
      <c r="N3421" s="82"/>
      <c r="O3421" s="83"/>
      <c r="P3421" s="84"/>
      <c r="Q3421" s="82"/>
      <c r="R3421" s="83"/>
      <c r="S3421" s="69"/>
      <c r="T3421" s="63"/>
      <c r="U3421" s="141"/>
      <c r="V3421" s="74"/>
      <c r="W3421" s="145"/>
      <c r="X3421" s="60"/>
      <c r="Y3421" s="31"/>
      <c r="AA3421" s="33"/>
      <c r="AB3421" s="31"/>
    </row>
    <row r="3422" spans="1:28" s="2" customFormat="1">
      <c r="A3422" s="27"/>
      <c r="B3422" s="31"/>
      <c r="D3422" s="1"/>
      <c r="J3422" s="29"/>
      <c r="K3422" s="39"/>
      <c r="L3422" s="35"/>
      <c r="M3422" s="81"/>
      <c r="N3422" s="82"/>
      <c r="O3422" s="83"/>
      <c r="P3422" s="84"/>
      <c r="Q3422" s="82"/>
      <c r="R3422" s="83"/>
      <c r="S3422" s="69"/>
      <c r="T3422" s="63"/>
      <c r="U3422" s="141"/>
      <c r="V3422" s="74"/>
      <c r="W3422" s="145"/>
      <c r="X3422" s="60"/>
      <c r="Y3422" s="31"/>
      <c r="AA3422" s="33"/>
      <c r="AB3422" s="31"/>
    </row>
    <row r="3423" spans="1:28" s="2" customFormat="1">
      <c r="A3423" s="27"/>
      <c r="B3423" s="31"/>
      <c r="D3423" s="1"/>
      <c r="J3423" s="29"/>
      <c r="K3423" s="39"/>
      <c r="L3423" s="35"/>
      <c r="M3423" s="81"/>
      <c r="N3423" s="82"/>
      <c r="O3423" s="83"/>
      <c r="P3423" s="84"/>
      <c r="Q3423" s="82"/>
      <c r="R3423" s="83"/>
      <c r="S3423" s="69"/>
      <c r="T3423" s="63"/>
      <c r="U3423" s="141"/>
      <c r="V3423" s="74"/>
      <c r="W3423" s="145"/>
      <c r="X3423" s="60"/>
      <c r="Y3423" s="31"/>
      <c r="AA3423" s="33"/>
      <c r="AB3423" s="31"/>
    </row>
    <row r="3424" spans="1:28" s="2" customFormat="1">
      <c r="A3424" s="27"/>
      <c r="B3424" s="31"/>
      <c r="D3424" s="1"/>
      <c r="J3424" s="29"/>
      <c r="K3424" s="39"/>
      <c r="L3424" s="35"/>
      <c r="M3424" s="81"/>
      <c r="N3424" s="82"/>
      <c r="O3424" s="83"/>
      <c r="P3424" s="84"/>
      <c r="Q3424" s="82"/>
      <c r="R3424" s="83"/>
      <c r="S3424" s="69"/>
      <c r="T3424" s="63"/>
      <c r="U3424" s="141"/>
      <c r="V3424" s="74"/>
      <c r="W3424" s="145"/>
      <c r="X3424" s="60"/>
      <c r="Y3424" s="31"/>
      <c r="AA3424" s="33"/>
      <c r="AB3424" s="31"/>
    </row>
    <row r="3425" spans="1:28" s="2" customFormat="1">
      <c r="A3425" s="27"/>
      <c r="B3425" s="31"/>
      <c r="D3425" s="1"/>
      <c r="J3425" s="29"/>
      <c r="K3425" s="39"/>
      <c r="L3425" s="35"/>
      <c r="M3425" s="81"/>
      <c r="N3425" s="82"/>
      <c r="O3425" s="83"/>
      <c r="P3425" s="84"/>
      <c r="Q3425" s="82"/>
      <c r="R3425" s="83"/>
      <c r="S3425" s="69"/>
      <c r="T3425" s="63"/>
      <c r="U3425" s="141"/>
      <c r="V3425" s="74"/>
      <c r="W3425" s="145"/>
      <c r="X3425" s="60"/>
      <c r="Y3425" s="31"/>
      <c r="AA3425" s="33"/>
      <c r="AB3425" s="31"/>
    </row>
    <row r="3426" spans="1:28" s="2" customFormat="1">
      <c r="A3426" s="27"/>
      <c r="B3426" s="31"/>
      <c r="D3426" s="1"/>
      <c r="J3426" s="29"/>
      <c r="K3426" s="39"/>
      <c r="L3426" s="35"/>
      <c r="M3426" s="81"/>
      <c r="N3426" s="82"/>
      <c r="O3426" s="83"/>
      <c r="P3426" s="84"/>
      <c r="Q3426" s="82"/>
      <c r="R3426" s="83"/>
      <c r="S3426" s="69"/>
      <c r="T3426" s="63"/>
      <c r="U3426" s="141"/>
      <c r="V3426" s="74"/>
      <c r="W3426" s="145"/>
      <c r="X3426" s="60"/>
      <c r="Y3426" s="31"/>
      <c r="AA3426" s="33"/>
      <c r="AB3426" s="31"/>
    </row>
    <row r="3427" spans="1:28" s="2" customFormat="1">
      <c r="A3427" s="27"/>
      <c r="B3427" s="31"/>
      <c r="D3427" s="1"/>
      <c r="J3427" s="29"/>
      <c r="K3427" s="39"/>
      <c r="L3427" s="35"/>
      <c r="M3427" s="81"/>
      <c r="N3427" s="82"/>
      <c r="O3427" s="83"/>
      <c r="P3427" s="84"/>
      <c r="Q3427" s="82"/>
      <c r="R3427" s="83"/>
      <c r="S3427" s="69"/>
      <c r="T3427" s="63"/>
      <c r="U3427" s="141"/>
      <c r="V3427" s="74"/>
      <c r="W3427" s="145"/>
      <c r="X3427" s="60"/>
      <c r="Y3427" s="31"/>
      <c r="AA3427" s="33"/>
      <c r="AB3427" s="31"/>
    </row>
    <row r="3428" spans="1:28" s="2" customFormat="1">
      <c r="A3428" s="27"/>
      <c r="B3428" s="31"/>
      <c r="D3428" s="1"/>
      <c r="J3428" s="29"/>
      <c r="K3428" s="39"/>
      <c r="L3428" s="35"/>
      <c r="M3428" s="81"/>
      <c r="N3428" s="82"/>
      <c r="O3428" s="83"/>
      <c r="P3428" s="84"/>
      <c r="Q3428" s="82"/>
      <c r="R3428" s="83"/>
      <c r="S3428" s="69"/>
      <c r="T3428" s="63"/>
      <c r="U3428" s="141"/>
      <c r="V3428" s="74"/>
      <c r="W3428" s="145"/>
      <c r="X3428" s="60"/>
      <c r="Y3428" s="31"/>
      <c r="AA3428" s="33"/>
      <c r="AB3428" s="31"/>
    </row>
    <row r="3429" spans="1:28" s="2" customFormat="1">
      <c r="A3429" s="27"/>
      <c r="B3429" s="31"/>
      <c r="D3429" s="1"/>
      <c r="J3429" s="29"/>
      <c r="K3429" s="39"/>
      <c r="L3429" s="35"/>
      <c r="M3429" s="81"/>
      <c r="N3429" s="82"/>
      <c r="O3429" s="83"/>
      <c r="P3429" s="84"/>
      <c r="Q3429" s="82"/>
      <c r="R3429" s="83"/>
      <c r="S3429" s="69"/>
      <c r="T3429" s="63"/>
      <c r="U3429" s="141"/>
      <c r="V3429" s="74"/>
      <c r="W3429" s="145"/>
      <c r="X3429" s="60"/>
      <c r="Y3429" s="31"/>
      <c r="AA3429" s="33"/>
      <c r="AB3429" s="31"/>
    </row>
    <row r="3430" spans="1:28" s="2" customFormat="1">
      <c r="A3430" s="27"/>
      <c r="B3430" s="31"/>
      <c r="D3430" s="1"/>
      <c r="J3430" s="29"/>
      <c r="K3430" s="39"/>
      <c r="L3430" s="35"/>
      <c r="M3430" s="81"/>
      <c r="N3430" s="82"/>
      <c r="O3430" s="83"/>
      <c r="P3430" s="84"/>
      <c r="Q3430" s="82"/>
      <c r="R3430" s="83"/>
      <c r="S3430" s="69"/>
      <c r="T3430" s="63"/>
      <c r="U3430" s="141"/>
      <c r="V3430" s="74"/>
      <c r="W3430" s="145"/>
      <c r="X3430" s="60"/>
      <c r="Y3430" s="31"/>
      <c r="AA3430" s="33"/>
      <c r="AB3430" s="31"/>
    </row>
    <row r="3431" spans="1:28" s="2" customFormat="1">
      <c r="A3431" s="27"/>
      <c r="B3431" s="31"/>
      <c r="D3431" s="1"/>
      <c r="J3431" s="29"/>
      <c r="K3431" s="39"/>
      <c r="L3431" s="35"/>
      <c r="M3431" s="81"/>
      <c r="N3431" s="82"/>
      <c r="O3431" s="83"/>
      <c r="P3431" s="84"/>
      <c r="Q3431" s="82"/>
      <c r="R3431" s="83"/>
      <c r="S3431" s="69"/>
      <c r="T3431" s="63"/>
      <c r="U3431" s="141"/>
      <c r="V3431" s="74"/>
      <c r="W3431" s="145"/>
      <c r="X3431" s="60"/>
      <c r="Y3431" s="31"/>
      <c r="AA3431" s="33"/>
      <c r="AB3431" s="31"/>
    </row>
    <row r="3432" spans="1:28" s="2" customFormat="1">
      <c r="A3432" s="27"/>
      <c r="B3432" s="31"/>
      <c r="D3432" s="1"/>
      <c r="J3432" s="29"/>
      <c r="K3432" s="39"/>
      <c r="L3432" s="35"/>
      <c r="M3432" s="81"/>
      <c r="N3432" s="82"/>
      <c r="O3432" s="83"/>
      <c r="P3432" s="84"/>
      <c r="Q3432" s="82"/>
      <c r="R3432" s="83"/>
      <c r="S3432" s="69"/>
      <c r="T3432" s="63"/>
      <c r="U3432" s="141"/>
      <c r="V3432" s="74"/>
      <c r="W3432" s="145"/>
      <c r="X3432" s="60"/>
      <c r="Y3432" s="31"/>
      <c r="AA3432" s="33"/>
      <c r="AB3432" s="31"/>
    </row>
    <row r="3433" spans="1:28" s="2" customFormat="1">
      <c r="A3433" s="27"/>
      <c r="B3433" s="31"/>
      <c r="D3433" s="1"/>
      <c r="J3433" s="29"/>
      <c r="K3433" s="39"/>
      <c r="L3433" s="35"/>
      <c r="M3433" s="81"/>
      <c r="N3433" s="82"/>
      <c r="O3433" s="83"/>
      <c r="P3433" s="84"/>
      <c r="Q3433" s="82"/>
      <c r="R3433" s="83"/>
      <c r="S3433" s="69"/>
      <c r="T3433" s="63"/>
      <c r="U3433" s="141"/>
      <c r="V3433" s="74"/>
      <c r="W3433" s="145"/>
      <c r="X3433" s="60"/>
      <c r="Y3433" s="31"/>
      <c r="AA3433" s="33"/>
      <c r="AB3433" s="31"/>
    </row>
    <row r="3434" spans="1:28" s="2" customFormat="1">
      <c r="A3434" s="27"/>
      <c r="B3434" s="31"/>
      <c r="D3434" s="1"/>
      <c r="J3434" s="29"/>
      <c r="K3434" s="39"/>
      <c r="L3434" s="35"/>
      <c r="M3434" s="81"/>
      <c r="N3434" s="82"/>
      <c r="O3434" s="83"/>
      <c r="P3434" s="84"/>
      <c r="Q3434" s="82"/>
      <c r="R3434" s="83"/>
      <c r="S3434" s="69"/>
      <c r="T3434" s="63"/>
      <c r="U3434" s="141"/>
      <c r="V3434" s="74"/>
      <c r="W3434" s="145"/>
      <c r="X3434" s="60"/>
      <c r="Y3434" s="31"/>
      <c r="AA3434" s="33"/>
      <c r="AB3434" s="31"/>
    </row>
    <row r="3435" spans="1:28" s="2" customFormat="1">
      <c r="A3435" s="27"/>
      <c r="B3435" s="31"/>
      <c r="D3435" s="1"/>
      <c r="J3435" s="29"/>
      <c r="K3435" s="39"/>
      <c r="L3435" s="35"/>
      <c r="M3435" s="81"/>
      <c r="N3435" s="82"/>
      <c r="O3435" s="83"/>
      <c r="P3435" s="84"/>
      <c r="Q3435" s="82"/>
      <c r="R3435" s="83"/>
      <c r="S3435" s="69"/>
      <c r="T3435" s="63"/>
      <c r="U3435" s="141"/>
      <c r="V3435" s="74"/>
      <c r="W3435" s="145"/>
      <c r="X3435" s="60"/>
      <c r="Y3435" s="31"/>
      <c r="AA3435" s="33"/>
      <c r="AB3435" s="31"/>
    </row>
    <row r="3436" spans="1:28" s="2" customFormat="1">
      <c r="A3436" s="27"/>
      <c r="B3436" s="31"/>
      <c r="D3436" s="1"/>
      <c r="J3436" s="29"/>
      <c r="K3436" s="39"/>
      <c r="L3436" s="35"/>
      <c r="M3436" s="81"/>
      <c r="N3436" s="82"/>
      <c r="O3436" s="83"/>
      <c r="P3436" s="84"/>
      <c r="Q3436" s="82"/>
      <c r="R3436" s="83"/>
      <c r="S3436" s="69"/>
      <c r="T3436" s="63"/>
      <c r="U3436" s="141"/>
      <c r="V3436" s="74"/>
      <c r="W3436" s="145"/>
      <c r="X3436" s="60"/>
      <c r="Y3436" s="31"/>
      <c r="AA3436" s="33"/>
      <c r="AB3436" s="31"/>
    </row>
    <row r="3437" spans="1:28" s="2" customFormat="1">
      <c r="A3437" s="27"/>
      <c r="B3437" s="31"/>
      <c r="D3437" s="1"/>
      <c r="J3437" s="29"/>
      <c r="K3437" s="39"/>
      <c r="L3437" s="35"/>
      <c r="M3437" s="81"/>
      <c r="N3437" s="82"/>
      <c r="O3437" s="83"/>
      <c r="P3437" s="84"/>
      <c r="Q3437" s="82"/>
      <c r="R3437" s="83"/>
      <c r="S3437" s="69"/>
      <c r="T3437" s="63"/>
      <c r="U3437" s="141"/>
      <c r="V3437" s="74"/>
      <c r="W3437" s="145"/>
      <c r="X3437" s="60"/>
      <c r="Y3437" s="31"/>
      <c r="AA3437" s="33"/>
      <c r="AB3437" s="31"/>
    </row>
    <row r="3438" spans="1:28" s="2" customFormat="1">
      <c r="A3438" s="27"/>
      <c r="B3438" s="31"/>
      <c r="D3438" s="1"/>
      <c r="J3438" s="29"/>
      <c r="K3438" s="39"/>
      <c r="L3438" s="35"/>
      <c r="M3438" s="81"/>
      <c r="N3438" s="82"/>
      <c r="O3438" s="83"/>
      <c r="P3438" s="84"/>
      <c r="Q3438" s="82"/>
      <c r="R3438" s="83"/>
      <c r="S3438" s="69"/>
      <c r="T3438" s="63"/>
      <c r="U3438" s="141"/>
      <c r="V3438" s="74"/>
      <c r="W3438" s="145"/>
      <c r="X3438" s="60"/>
      <c r="Y3438" s="31"/>
      <c r="AA3438" s="33"/>
      <c r="AB3438" s="31"/>
    </row>
    <row r="3439" spans="1:28" s="2" customFormat="1">
      <c r="A3439" s="27"/>
      <c r="B3439" s="31"/>
      <c r="D3439" s="1"/>
      <c r="J3439" s="29"/>
      <c r="K3439" s="39"/>
      <c r="L3439" s="35"/>
      <c r="M3439" s="81"/>
      <c r="N3439" s="82"/>
      <c r="O3439" s="83"/>
      <c r="P3439" s="84"/>
      <c r="Q3439" s="82"/>
      <c r="R3439" s="83"/>
      <c r="S3439" s="69"/>
      <c r="T3439" s="63"/>
      <c r="U3439" s="141"/>
      <c r="V3439" s="74"/>
      <c r="W3439" s="145"/>
      <c r="X3439" s="60"/>
      <c r="Y3439" s="31"/>
      <c r="AA3439" s="33"/>
      <c r="AB3439" s="31"/>
    </row>
    <row r="3440" spans="1:28" s="2" customFormat="1">
      <c r="A3440" s="27"/>
      <c r="B3440" s="31"/>
      <c r="D3440" s="1"/>
      <c r="J3440" s="29"/>
      <c r="K3440" s="39"/>
      <c r="L3440" s="35"/>
      <c r="M3440" s="81"/>
      <c r="N3440" s="82"/>
      <c r="O3440" s="83"/>
      <c r="P3440" s="84"/>
      <c r="Q3440" s="82"/>
      <c r="R3440" s="83"/>
      <c r="S3440" s="69"/>
      <c r="T3440" s="63"/>
      <c r="U3440" s="141"/>
      <c r="V3440" s="74"/>
      <c r="W3440" s="145"/>
      <c r="X3440" s="60"/>
      <c r="Y3440" s="31"/>
      <c r="AA3440" s="33"/>
      <c r="AB3440" s="31"/>
    </row>
    <row r="3441" spans="1:28" s="2" customFormat="1">
      <c r="A3441" s="27"/>
      <c r="B3441" s="31"/>
      <c r="D3441" s="1"/>
      <c r="J3441" s="29"/>
      <c r="K3441" s="39"/>
      <c r="L3441" s="35"/>
      <c r="M3441" s="81"/>
      <c r="N3441" s="82"/>
      <c r="O3441" s="83"/>
      <c r="P3441" s="84"/>
      <c r="Q3441" s="82"/>
      <c r="R3441" s="83"/>
      <c r="S3441" s="69"/>
      <c r="T3441" s="63"/>
      <c r="U3441" s="141"/>
      <c r="V3441" s="74"/>
      <c r="W3441" s="145"/>
      <c r="X3441" s="60"/>
      <c r="Y3441" s="31"/>
      <c r="AA3441" s="33"/>
      <c r="AB3441" s="31"/>
    </row>
    <row r="3442" spans="1:28" s="2" customFormat="1">
      <c r="A3442" s="27"/>
      <c r="B3442" s="31"/>
      <c r="D3442" s="1"/>
      <c r="J3442" s="29"/>
      <c r="K3442" s="39"/>
      <c r="L3442" s="35"/>
      <c r="M3442" s="81"/>
      <c r="N3442" s="82"/>
      <c r="O3442" s="83"/>
      <c r="P3442" s="84"/>
      <c r="Q3442" s="82"/>
      <c r="R3442" s="83"/>
      <c r="S3442" s="69"/>
      <c r="T3442" s="63"/>
      <c r="U3442" s="141"/>
      <c r="V3442" s="74"/>
      <c r="W3442" s="145"/>
      <c r="X3442" s="60"/>
      <c r="Y3442" s="31"/>
      <c r="AA3442" s="33"/>
      <c r="AB3442" s="31"/>
    </row>
    <row r="3443" spans="1:28" s="2" customFormat="1">
      <c r="A3443" s="27"/>
      <c r="B3443" s="31"/>
      <c r="D3443" s="1"/>
      <c r="J3443" s="29"/>
      <c r="K3443" s="39"/>
      <c r="L3443" s="35"/>
      <c r="M3443" s="81"/>
      <c r="N3443" s="82"/>
      <c r="O3443" s="83"/>
      <c r="P3443" s="84"/>
      <c r="Q3443" s="82"/>
      <c r="R3443" s="83"/>
      <c r="S3443" s="69"/>
      <c r="T3443" s="63"/>
      <c r="U3443" s="141"/>
      <c r="V3443" s="74"/>
      <c r="W3443" s="145"/>
      <c r="X3443" s="60"/>
      <c r="Y3443" s="31"/>
      <c r="AA3443" s="33"/>
      <c r="AB3443" s="31"/>
    </row>
    <row r="3444" spans="1:28" s="2" customFormat="1">
      <c r="A3444" s="27"/>
      <c r="B3444" s="31"/>
      <c r="D3444" s="1"/>
      <c r="J3444" s="29"/>
      <c r="K3444" s="39"/>
      <c r="L3444" s="35"/>
      <c r="M3444" s="81"/>
      <c r="N3444" s="82"/>
      <c r="O3444" s="83"/>
      <c r="P3444" s="84"/>
      <c r="Q3444" s="82"/>
      <c r="R3444" s="83"/>
      <c r="S3444" s="69"/>
      <c r="T3444" s="63"/>
      <c r="U3444" s="141"/>
      <c r="V3444" s="74"/>
      <c r="W3444" s="145"/>
      <c r="X3444" s="60"/>
      <c r="Y3444" s="31"/>
      <c r="AA3444" s="33"/>
      <c r="AB3444" s="31"/>
    </row>
    <row r="3445" spans="1:28" s="2" customFormat="1">
      <c r="A3445" s="27"/>
      <c r="B3445" s="31"/>
      <c r="D3445" s="1"/>
      <c r="J3445" s="29"/>
      <c r="K3445" s="39"/>
      <c r="L3445" s="35"/>
      <c r="M3445" s="81"/>
      <c r="N3445" s="82"/>
      <c r="O3445" s="83"/>
      <c r="P3445" s="84"/>
      <c r="Q3445" s="82"/>
      <c r="R3445" s="83"/>
      <c r="S3445" s="69"/>
      <c r="T3445" s="63"/>
      <c r="U3445" s="141"/>
      <c r="V3445" s="74"/>
      <c r="W3445" s="145"/>
      <c r="X3445" s="60"/>
      <c r="Y3445" s="31"/>
      <c r="AA3445" s="33"/>
      <c r="AB3445" s="31"/>
    </row>
    <row r="3446" spans="1:28" s="2" customFormat="1">
      <c r="A3446" s="27"/>
      <c r="B3446" s="31"/>
      <c r="D3446" s="1"/>
      <c r="J3446" s="29"/>
      <c r="K3446" s="39"/>
      <c r="L3446" s="35"/>
      <c r="M3446" s="81"/>
      <c r="N3446" s="82"/>
      <c r="O3446" s="83"/>
      <c r="P3446" s="84"/>
      <c r="Q3446" s="82"/>
      <c r="R3446" s="83"/>
      <c r="S3446" s="69"/>
      <c r="T3446" s="63"/>
      <c r="U3446" s="141"/>
      <c r="V3446" s="74"/>
      <c r="W3446" s="145"/>
      <c r="X3446" s="60"/>
      <c r="Y3446" s="31"/>
      <c r="AA3446" s="33"/>
      <c r="AB3446" s="31"/>
    </row>
    <row r="3447" spans="1:28" s="2" customFormat="1">
      <c r="A3447" s="27"/>
      <c r="B3447" s="31"/>
      <c r="D3447" s="1"/>
      <c r="J3447" s="29"/>
      <c r="K3447" s="39"/>
      <c r="L3447" s="35"/>
      <c r="M3447" s="81"/>
      <c r="N3447" s="82"/>
      <c r="O3447" s="83"/>
      <c r="P3447" s="84"/>
      <c r="Q3447" s="82"/>
      <c r="R3447" s="83"/>
      <c r="S3447" s="69"/>
      <c r="T3447" s="63"/>
      <c r="U3447" s="141"/>
      <c r="V3447" s="74"/>
      <c r="W3447" s="145"/>
      <c r="X3447" s="60"/>
      <c r="Y3447" s="31"/>
      <c r="AA3447" s="33"/>
      <c r="AB3447" s="31"/>
    </row>
    <row r="3448" spans="1:28" s="2" customFormat="1">
      <c r="A3448" s="27"/>
      <c r="B3448" s="31"/>
      <c r="D3448" s="1"/>
      <c r="J3448" s="29"/>
      <c r="K3448" s="39"/>
      <c r="L3448" s="35"/>
      <c r="M3448" s="81"/>
      <c r="N3448" s="82"/>
      <c r="O3448" s="83"/>
      <c r="P3448" s="84"/>
      <c r="Q3448" s="82"/>
      <c r="R3448" s="83"/>
      <c r="S3448" s="69"/>
      <c r="T3448" s="63"/>
      <c r="U3448" s="141"/>
      <c r="V3448" s="74"/>
      <c r="W3448" s="145"/>
      <c r="X3448" s="60"/>
      <c r="Y3448" s="31"/>
      <c r="AA3448" s="33"/>
      <c r="AB3448" s="31"/>
    </row>
    <row r="3449" spans="1:28" s="2" customFormat="1">
      <c r="A3449" s="27"/>
      <c r="B3449" s="31"/>
      <c r="D3449" s="1"/>
      <c r="J3449" s="29"/>
      <c r="K3449" s="39"/>
      <c r="L3449" s="35"/>
      <c r="M3449" s="81"/>
      <c r="N3449" s="82"/>
      <c r="O3449" s="83"/>
      <c r="P3449" s="84"/>
      <c r="Q3449" s="82"/>
      <c r="R3449" s="83"/>
      <c r="S3449" s="69"/>
      <c r="T3449" s="63"/>
      <c r="U3449" s="141"/>
      <c r="V3449" s="74"/>
      <c r="W3449" s="145"/>
      <c r="X3449" s="60"/>
      <c r="Y3449" s="31"/>
      <c r="AA3449" s="33"/>
      <c r="AB3449" s="31"/>
    </row>
    <row r="3450" spans="1:28" s="2" customFormat="1">
      <c r="A3450" s="27"/>
      <c r="B3450" s="31"/>
      <c r="D3450" s="1"/>
      <c r="J3450" s="29"/>
      <c r="K3450" s="39"/>
      <c r="L3450" s="35"/>
      <c r="M3450" s="81"/>
      <c r="N3450" s="82"/>
      <c r="O3450" s="83"/>
      <c r="P3450" s="84"/>
      <c r="Q3450" s="82"/>
      <c r="R3450" s="83"/>
      <c r="S3450" s="69"/>
      <c r="T3450" s="63"/>
      <c r="U3450" s="141"/>
      <c r="V3450" s="74"/>
      <c r="W3450" s="145"/>
      <c r="X3450" s="60"/>
      <c r="Y3450" s="31"/>
      <c r="AA3450" s="33"/>
      <c r="AB3450" s="31"/>
    </row>
    <row r="3451" spans="1:28" s="2" customFormat="1">
      <c r="A3451" s="27"/>
      <c r="B3451" s="31"/>
      <c r="D3451" s="1"/>
      <c r="J3451" s="29"/>
      <c r="K3451" s="39"/>
      <c r="L3451" s="35"/>
      <c r="M3451" s="81"/>
      <c r="N3451" s="82"/>
      <c r="O3451" s="83"/>
      <c r="P3451" s="84"/>
      <c r="Q3451" s="82"/>
      <c r="R3451" s="83"/>
      <c r="S3451" s="69"/>
      <c r="T3451" s="63"/>
      <c r="U3451" s="141"/>
      <c r="V3451" s="74"/>
      <c r="W3451" s="145"/>
      <c r="X3451" s="60"/>
      <c r="Y3451" s="31"/>
      <c r="AA3451" s="33"/>
      <c r="AB3451" s="31"/>
    </row>
    <row r="3452" spans="1:28" s="2" customFormat="1">
      <c r="A3452" s="27"/>
      <c r="B3452" s="31"/>
      <c r="D3452" s="1"/>
      <c r="J3452" s="29"/>
      <c r="K3452" s="39"/>
      <c r="L3452" s="35"/>
      <c r="M3452" s="81"/>
      <c r="N3452" s="82"/>
      <c r="O3452" s="83"/>
      <c r="P3452" s="84"/>
      <c r="Q3452" s="82"/>
      <c r="R3452" s="83"/>
      <c r="S3452" s="69"/>
      <c r="T3452" s="63"/>
      <c r="U3452" s="141"/>
      <c r="V3452" s="74"/>
      <c r="W3452" s="145"/>
      <c r="X3452" s="60"/>
      <c r="Y3452" s="31"/>
      <c r="AA3452" s="33"/>
      <c r="AB3452" s="31"/>
    </row>
    <row r="3453" spans="1:28" s="2" customFormat="1">
      <c r="A3453" s="27"/>
      <c r="B3453" s="31"/>
      <c r="D3453" s="1"/>
      <c r="J3453" s="29"/>
      <c r="K3453" s="39"/>
      <c r="L3453" s="35"/>
      <c r="M3453" s="81"/>
      <c r="N3453" s="82"/>
      <c r="O3453" s="83"/>
      <c r="P3453" s="84"/>
      <c r="Q3453" s="82"/>
      <c r="R3453" s="83"/>
      <c r="S3453" s="69"/>
      <c r="T3453" s="63"/>
      <c r="U3453" s="141"/>
      <c r="V3453" s="74"/>
      <c r="W3453" s="145"/>
      <c r="X3453" s="60"/>
      <c r="Y3453" s="31"/>
      <c r="AA3453" s="33"/>
      <c r="AB3453" s="31"/>
    </row>
    <row r="3454" spans="1:28" s="2" customFormat="1">
      <c r="A3454" s="27"/>
      <c r="B3454" s="31"/>
      <c r="D3454" s="1"/>
      <c r="J3454" s="29"/>
      <c r="K3454" s="39"/>
      <c r="L3454" s="35"/>
      <c r="M3454" s="81"/>
      <c r="N3454" s="82"/>
      <c r="O3454" s="83"/>
      <c r="P3454" s="84"/>
      <c r="Q3454" s="82"/>
      <c r="R3454" s="83"/>
      <c r="S3454" s="69"/>
      <c r="T3454" s="63"/>
      <c r="U3454" s="141"/>
      <c r="V3454" s="74"/>
      <c r="W3454" s="145"/>
      <c r="X3454" s="60"/>
      <c r="Y3454" s="31"/>
      <c r="AA3454" s="33"/>
      <c r="AB3454" s="31"/>
    </row>
    <row r="3455" spans="1:28" s="2" customFormat="1">
      <c r="A3455" s="27"/>
      <c r="B3455" s="31"/>
      <c r="D3455" s="1"/>
      <c r="J3455" s="29"/>
      <c r="K3455" s="39"/>
      <c r="L3455" s="35"/>
      <c r="M3455" s="81"/>
      <c r="N3455" s="82"/>
      <c r="O3455" s="83"/>
      <c r="P3455" s="84"/>
      <c r="Q3455" s="82"/>
      <c r="R3455" s="83"/>
      <c r="S3455" s="69"/>
      <c r="T3455" s="63"/>
      <c r="U3455" s="141"/>
      <c r="V3455" s="74"/>
      <c r="W3455" s="145"/>
      <c r="X3455" s="60"/>
      <c r="Y3455" s="31"/>
      <c r="AA3455" s="33"/>
      <c r="AB3455" s="31"/>
    </row>
    <row r="3456" spans="1:28" s="2" customFormat="1">
      <c r="A3456" s="27"/>
      <c r="B3456" s="31"/>
      <c r="D3456" s="1"/>
      <c r="J3456" s="29"/>
      <c r="K3456" s="39"/>
      <c r="L3456" s="35"/>
      <c r="M3456" s="81"/>
      <c r="N3456" s="82"/>
      <c r="O3456" s="83"/>
      <c r="P3456" s="84"/>
      <c r="Q3456" s="82"/>
      <c r="R3456" s="83"/>
      <c r="S3456" s="69"/>
      <c r="T3456" s="63"/>
      <c r="U3456" s="141"/>
      <c r="V3456" s="74"/>
      <c r="W3456" s="145"/>
      <c r="X3456" s="60"/>
      <c r="Y3456" s="31"/>
      <c r="AA3456" s="33"/>
      <c r="AB3456" s="31"/>
    </row>
    <row r="3457" spans="1:28" s="2" customFormat="1">
      <c r="A3457" s="27"/>
      <c r="B3457" s="31"/>
      <c r="D3457" s="1"/>
      <c r="J3457" s="29"/>
      <c r="K3457" s="39"/>
      <c r="L3457" s="35"/>
      <c r="M3457" s="81"/>
      <c r="N3457" s="82"/>
      <c r="O3457" s="83"/>
      <c r="P3457" s="84"/>
      <c r="Q3457" s="82"/>
      <c r="R3457" s="83"/>
      <c r="S3457" s="69"/>
      <c r="T3457" s="63"/>
      <c r="U3457" s="141"/>
      <c r="V3457" s="74"/>
      <c r="W3457" s="145"/>
      <c r="X3457" s="60"/>
      <c r="Y3457" s="31"/>
      <c r="AA3457" s="33"/>
      <c r="AB3457" s="31"/>
    </row>
    <row r="3458" spans="1:28" s="2" customFormat="1">
      <c r="A3458" s="27"/>
      <c r="B3458" s="31"/>
      <c r="D3458" s="1"/>
      <c r="J3458" s="29"/>
      <c r="K3458" s="39"/>
      <c r="L3458" s="35"/>
      <c r="M3458" s="81"/>
      <c r="N3458" s="82"/>
      <c r="O3458" s="83"/>
      <c r="P3458" s="84"/>
      <c r="Q3458" s="82"/>
      <c r="R3458" s="83"/>
      <c r="S3458" s="69"/>
      <c r="T3458" s="63"/>
      <c r="U3458" s="141"/>
      <c r="V3458" s="74"/>
      <c r="W3458" s="145"/>
      <c r="X3458" s="60"/>
      <c r="Y3458" s="31"/>
      <c r="AA3458" s="33"/>
      <c r="AB3458" s="31"/>
    </row>
    <row r="3459" spans="1:28" s="2" customFormat="1">
      <c r="A3459" s="27"/>
      <c r="B3459" s="31"/>
      <c r="D3459" s="1"/>
      <c r="J3459" s="29"/>
      <c r="K3459" s="39"/>
      <c r="L3459" s="35"/>
      <c r="M3459" s="81"/>
      <c r="N3459" s="82"/>
      <c r="O3459" s="83"/>
      <c r="P3459" s="84"/>
      <c r="Q3459" s="82"/>
      <c r="R3459" s="83"/>
      <c r="S3459" s="69"/>
      <c r="T3459" s="63"/>
      <c r="U3459" s="141"/>
      <c r="V3459" s="74"/>
      <c r="W3459" s="145"/>
      <c r="X3459" s="60"/>
      <c r="Y3459" s="31"/>
      <c r="AA3459" s="33"/>
      <c r="AB3459" s="31"/>
    </row>
    <row r="3460" spans="1:28" s="2" customFormat="1">
      <c r="A3460" s="27"/>
      <c r="B3460" s="31"/>
      <c r="D3460" s="1"/>
      <c r="J3460" s="29"/>
      <c r="K3460" s="39"/>
      <c r="L3460" s="35"/>
      <c r="M3460" s="81"/>
      <c r="N3460" s="82"/>
      <c r="O3460" s="83"/>
      <c r="P3460" s="84"/>
      <c r="Q3460" s="82"/>
      <c r="R3460" s="83"/>
      <c r="S3460" s="69"/>
      <c r="T3460" s="63"/>
      <c r="U3460" s="141"/>
      <c r="V3460" s="74"/>
      <c r="W3460" s="145"/>
      <c r="X3460" s="60"/>
      <c r="Y3460" s="31"/>
      <c r="AA3460" s="33"/>
      <c r="AB3460" s="31"/>
    </row>
    <row r="3461" spans="1:28" s="2" customFormat="1">
      <c r="A3461" s="27"/>
      <c r="B3461" s="31"/>
      <c r="D3461" s="1"/>
      <c r="J3461" s="29"/>
      <c r="K3461" s="39"/>
      <c r="L3461" s="35"/>
      <c r="M3461" s="81"/>
      <c r="N3461" s="82"/>
      <c r="O3461" s="83"/>
      <c r="P3461" s="84"/>
      <c r="Q3461" s="82"/>
      <c r="R3461" s="83"/>
      <c r="S3461" s="69"/>
      <c r="T3461" s="63"/>
      <c r="U3461" s="141"/>
      <c r="V3461" s="74"/>
      <c r="W3461" s="145"/>
      <c r="X3461" s="60"/>
      <c r="Y3461" s="31"/>
      <c r="AA3461" s="33"/>
      <c r="AB3461" s="31"/>
    </row>
    <row r="3462" spans="1:28" s="2" customFormat="1">
      <c r="A3462" s="27"/>
      <c r="B3462" s="31"/>
      <c r="D3462" s="1"/>
      <c r="J3462" s="29"/>
      <c r="K3462" s="39"/>
      <c r="L3462" s="35"/>
      <c r="M3462" s="81"/>
      <c r="N3462" s="82"/>
      <c r="O3462" s="83"/>
      <c r="P3462" s="84"/>
      <c r="Q3462" s="82"/>
      <c r="R3462" s="83"/>
      <c r="S3462" s="69"/>
      <c r="T3462" s="63"/>
      <c r="U3462" s="141"/>
      <c r="V3462" s="74"/>
      <c r="W3462" s="145"/>
      <c r="X3462" s="60"/>
      <c r="Y3462" s="31"/>
      <c r="AA3462" s="33"/>
      <c r="AB3462" s="31"/>
    </row>
    <row r="3463" spans="1:28" s="2" customFormat="1">
      <c r="A3463" s="27"/>
      <c r="B3463" s="31"/>
      <c r="D3463" s="1"/>
      <c r="J3463" s="29"/>
      <c r="K3463" s="39"/>
      <c r="L3463" s="35"/>
      <c r="M3463" s="81"/>
      <c r="N3463" s="82"/>
      <c r="O3463" s="83"/>
      <c r="P3463" s="84"/>
      <c r="Q3463" s="82"/>
      <c r="R3463" s="83"/>
      <c r="S3463" s="69"/>
      <c r="T3463" s="63"/>
      <c r="U3463" s="141"/>
      <c r="V3463" s="74"/>
      <c r="W3463" s="145"/>
      <c r="X3463" s="60"/>
      <c r="Y3463" s="31"/>
      <c r="AA3463" s="33"/>
      <c r="AB3463" s="31"/>
    </row>
    <row r="3464" spans="1:28" s="2" customFormat="1">
      <c r="A3464" s="27"/>
      <c r="B3464" s="31"/>
      <c r="D3464" s="1"/>
      <c r="J3464" s="29"/>
      <c r="K3464" s="39"/>
      <c r="L3464" s="35"/>
      <c r="M3464" s="81"/>
      <c r="N3464" s="82"/>
      <c r="O3464" s="83"/>
      <c r="P3464" s="84"/>
      <c r="Q3464" s="82"/>
      <c r="R3464" s="83"/>
      <c r="S3464" s="69"/>
      <c r="T3464" s="63"/>
      <c r="U3464" s="141"/>
      <c r="V3464" s="74"/>
      <c r="W3464" s="145"/>
      <c r="X3464" s="60"/>
      <c r="Y3464" s="31"/>
      <c r="AA3464" s="33"/>
      <c r="AB3464" s="31"/>
    </row>
    <row r="3465" spans="1:28" s="2" customFormat="1">
      <c r="A3465" s="27"/>
      <c r="B3465" s="31"/>
      <c r="D3465" s="1"/>
      <c r="J3465" s="29"/>
      <c r="K3465" s="39"/>
      <c r="L3465" s="35"/>
      <c r="M3465" s="81"/>
      <c r="N3465" s="82"/>
      <c r="O3465" s="83"/>
      <c r="P3465" s="84"/>
      <c r="Q3465" s="82"/>
      <c r="R3465" s="83"/>
      <c r="S3465" s="69"/>
      <c r="T3465" s="63"/>
      <c r="U3465" s="141"/>
      <c r="V3465" s="74"/>
      <c r="W3465" s="145"/>
      <c r="X3465" s="60"/>
      <c r="Y3465" s="31"/>
      <c r="AA3465" s="33"/>
      <c r="AB3465" s="31"/>
    </row>
    <row r="3466" spans="1:28" s="2" customFormat="1">
      <c r="A3466" s="27"/>
      <c r="B3466" s="31"/>
      <c r="D3466" s="1"/>
      <c r="J3466" s="29"/>
      <c r="K3466" s="39"/>
      <c r="L3466" s="35"/>
      <c r="M3466" s="81"/>
      <c r="N3466" s="82"/>
      <c r="O3466" s="83"/>
      <c r="P3466" s="84"/>
      <c r="Q3466" s="82"/>
      <c r="R3466" s="83"/>
      <c r="S3466" s="69"/>
      <c r="T3466" s="63"/>
      <c r="U3466" s="141"/>
      <c r="V3466" s="74"/>
      <c r="W3466" s="145"/>
      <c r="X3466" s="60"/>
      <c r="Y3466" s="31"/>
      <c r="AA3466" s="33"/>
      <c r="AB3466" s="31"/>
    </row>
    <row r="3467" spans="1:28" s="2" customFormat="1">
      <c r="A3467" s="27"/>
      <c r="B3467" s="31"/>
      <c r="D3467" s="1"/>
      <c r="J3467" s="29"/>
      <c r="K3467" s="39"/>
      <c r="L3467" s="35"/>
      <c r="M3467" s="81"/>
      <c r="N3467" s="82"/>
      <c r="O3467" s="83"/>
      <c r="P3467" s="84"/>
      <c r="Q3467" s="82"/>
      <c r="R3467" s="83"/>
      <c r="S3467" s="69"/>
      <c r="T3467" s="63"/>
      <c r="U3467" s="141"/>
      <c r="V3467" s="74"/>
      <c r="W3467" s="145"/>
      <c r="X3467" s="60"/>
      <c r="Y3467" s="31"/>
      <c r="AA3467" s="33"/>
      <c r="AB3467" s="31"/>
    </row>
    <row r="3468" spans="1:28" s="2" customFormat="1">
      <c r="A3468" s="27"/>
      <c r="B3468" s="31"/>
      <c r="D3468" s="1"/>
      <c r="J3468" s="29"/>
      <c r="K3468" s="39"/>
      <c r="L3468" s="35"/>
      <c r="M3468" s="81"/>
      <c r="N3468" s="82"/>
      <c r="O3468" s="83"/>
      <c r="P3468" s="84"/>
      <c r="Q3468" s="82"/>
      <c r="R3468" s="83"/>
      <c r="S3468" s="69"/>
      <c r="T3468" s="63"/>
      <c r="U3468" s="141"/>
      <c r="V3468" s="74"/>
      <c r="W3468" s="145"/>
      <c r="X3468" s="60"/>
      <c r="Y3468" s="31"/>
      <c r="AA3468" s="33"/>
      <c r="AB3468" s="31"/>
    </row>
    <row r="3469" spans="1:28" s="2" customFormat="1">
      <c r="A3469" s="27"/>
      <c r="B3469" s="31"/>
      <c r="D3469" s="1"/>
      <c r="J3469" s="29"/>
      <c r="K3469" s="39"/>
      <c r="L3469" s="35"/>
      <c r="M3469" s="81"/>
      <c r="N3469" s="82"/>
      <c r="O3469" s="83"/>
      <c r="P3469" s="84"/>
      <c r="Q3469" s="82"/>
      <c r="R3469" s="83"/>
      <c r="S3469" s="69"/>
      <c r="T3469" s="63"/>
      <c r="U3469" s="141"/>
      <c r="V3469" s="74"/>
      <c r="W3469" s="145"/>
      <c r="X3469" s="60"/>
      <c r="Y3469" s="31"/>
      <c r="AA3469" s="33"/>
      <c r="AB3469" s="31"/>
    </row>
    <row r="3470" spans="1:28" s="2" customFormat="1">
      <c r="A3470" s="27"/>
      <c r="B3470" s="31"/>
      <c r="D3470" s="1"/>
      <c r="J3470" s="29"/>
      <c r="K3470" s="39"/>
      <c r="L3470" s="35"/>
      <c r="M3470" s="81"/>
      <c r="N3470" s="82"/>
      <c r="O3470" s="83"/>
      <c r="P3470" s="84"/>
      <c r="Q3470" s="82"/>
      <c r="R3470" s="83"/>
      <c r="S3470" s="69"/>
      <c r="T3470" s="63"/>
      <c r="U3470" s="141"/>
      <c r="V3470" s="74"/>
      <c r="W3470" s="145"/>
      <c r="X3470" s="60"/>
      <c r="Y3470" s="31"/>
      <c r="AA3470" s="33"/>
      <c r="AB3470" s="31"/>
    </row>
    <row r="3471" spans="1:28" s="2" customFormat="1">
      <c r="A3471" s="27"/>
      <c r="B3471" s="31"/>
      <c r="D3471" s="1"/>
      <c r="J3471" s="29"/>
      <c r="K3471" s="39"/>
      <c r="L3471" s="35"/>
      <c r="M3471" s="81"/>
      <c r="N3471" s="82"/>
      <c r="O3471" s="83"/>
      <c r="P3471" s="84"/>
      <c r="Q3471" s="82"/>
      <c r="R3471" s="83"/>
      <c r="S3471" s="69"/>
      <c r="T3471" s="63"/>
      <c r="U3471" s="141"/>
      <c r="V3471" s="74"/>
      <c r="W3471" s="145"/>
      <c r="X3471" s="60"/>
      <c r="Y3471" s="31"/>
      <c r="AA3471" s="33"/>
      <c r="AB3471" s="31"/>
    </row>
    <row r="3472" spans="1:28" s="2" customFormat="1">
      <c r="A3472" s="27"/>
      <c r="B3472" s="31"/>
      <c r="D3472" s="1"/>
      <c r="J3472" s="29"/>
      <c r="K3472" s="39"/>
      <c r="L3472" s="35"/>
      <c r="M3472" s="81"/>
      <c r="N3472" s="82"/>
      <c r="O3472" s="83"/>
      <c r="P3472" s="84"/>
      <c r="Q3472" s="82"/>
      <c r="R3472" s="83"/>
      <c r="S3472" s="69"/>
      <c r="T3472" s="63"/>
      <c r="U3472" s="141"/>
      <c r="V3472" s="74"/>
      <c r="W3472" s="145"/>
      <c r="X3472" s="60"/>
      <c r="Y3472" s="31"/>
      <c r="AA3472" s="33"/>
      <c r="AB3472" s="31"/>
    </row>
    <row r="3473" spans="1:28" s="2" customFormat="1">
      <c r="A3473" s="27"/>
      <c r="B3473" s="31"/>
      <c r="D3473" s="1"/>
      <c r="J3473" s="29"/>
      <c r="K3473" s="39"/>
      <c r="L3473" s="35"/>
      <c r="M3473" s="81"/>
      <c r="N3473" s="82"/>
      <c r="O3473" s="83"/>
      <c r="P3473" s="84"/>
      <c r="Q3473" s="82"/>
      <c r="R3473" s="83"/>
      <c r="S3473" s="69"/>
      <c r="T3473" s="63"/>
      <c r="U3473" s="141"/>
      <c r="V3473" s="74"/>
      <c r="W3473" s="145"/>
      <c r="X3473" s="60"/>
      <c r="Y3473" s="31"/>
      <c r="AA3473" s="33"/>
      <c r="AB3473" s="31"/>
    </row>
    <row r="3474" spans="1:28" s="2" customFormat="1">
      <c r="A3474" s="27"/>
      <c r="B3474" s="31"/>
      <c r="D3474" s="1"/>
      <c r="J3474" s="29"/>
      <c r="K3474" s="39"/>
      <c r="L3474" s="35"/>
      <c r="M3474" s="81"/>
      <c r="N3474" s="82"/>
      <c r="O3474" s="83"/>
      <c r="P3474" s="84"/>
      <c r="Q3474" s="82"/>
      <c r="R3474" s="83"/>
      <c r="S3474" s="69"/>
      <c r="T3474" s="63"/>
      <c r="U3474" s="141"/>
      <c r="V3474" s="74"/>
      <c r="W3474" s="145"/>
      <c r="X3474" s="60"/>
      <c r="Y3474" s="31"/>
      <c r="AA3474" s="33"/>
      <c r="AB3474" s="31"/>
    </row>
    <row r="3475" spans="1:28" s="2" customFormat="1">
      <c r="A3475" s="27"/>
      <c r="B3475" s="31"/>
      <c r="D3475" s="1"/>
      <c r="J3475" s="29"/>
      <c r="K3475" s="39"/>
      <c r="L3475" s="35"/>
      <c r="M3475" s="81"/>
      <c r="N3475" s="82"/>
      <c r="O3475" s="83"/>
      <c r="P3475" s="84"/>
      <c r="Q3475" s="82"/>
      <c r="R3475" s="83"/>
      <c r="S3475" s="69"/>
      <c r="T3475" s="63"/>
      <c r="U3475" s="141"/>
      <c r="V3475" s="74"/>
      <c r="W3475" s="145"/>
      <c r="X3475" s="60"/>
      <c r="Y3475" s="31"/>
      <c r="AA3475" s="33"/>
      <c r="AB3475" s="31"/>
    </row>
    <row r="3476" spans="1:28" s="2" customFormat="1">
      <c r="A3476" s="27"/>
      <c r="B3476" s="31"/>
      <c r="D3476" s="1"/>
      <c r="J3476" s="29"/>
      <c r="K3476" s="39"/>
      <c r="L3476" s="35"/>
      <c r="M3476" s="81"/>
      <c r="N3476" s="82"/>
      <c r="O3476" s="83"/>
      <c r="P3476" s="84"/>
      <c r="Q3476" s="82"/>
      <c r="R3476" s="83"/>
      <c r="S3476" s="69"/>
      <c r="T3476" s="63"/>
      <c r="U3476" s="141"/>
      <c r="V3476" s="74"/>
      <c r="W3476" s="145"/>
      <c r="X3476" s="60"/>
      <c r="Y3476" s="31"/>
      <c r="AA3476" s="33"/>
      <c r="AB3476" s="31"/>
    </row>
    <row r="3477" spans="1:28" s="2" customFormat="1">
      <c r="A3477" s="27"/>
      <c r="B3477" s="31"/>
      <c r="D3477" s="1"/>
      <c r="J3477" s="29"/>
      <c r="K3477" s="39"/>
      <c r="L3477" s="35"/>
      <c r="M3477" s="81"/>
      <c r="N3477" s="82"/>
      <c r="O3477" s="83"/>
      <c r="P3477" s="84"/>
      <c r="Q3477" s="82"/>
      <c r="R3477" s="83"/>
      <c r="S3477" s="69"/>
      <c r="T3477" s="63"/>
      <c r="U3477" s="141"/>
      <c r="V3477" s="74"/>
      <c r="W3477" s="145"/>
      <c r="X3477" s="60"/>
      <c r="Y3477" s="31"/>
      <c r="AA3477" s="33"/>
      <c r="AB3477" s="31"/>
    </row>
    <row r="3478" spans="1:28" s="2" customFormat="1">
      <c r="A3478" s="27"/>
      <c r="B3478" s="31"/>
      <c r="D3478" s="1"/>
      <c r="J3478" s="29"/>
      <c r="K3478" s="39"/>
      <c r="L3478" s="35"/>
      <c r="M3478" s="81"/>
      <c r="N3478" s="82"/>
      <c r="O3478" s="83"/>
      <c r="P3478" s="84"/>
      <c r="Q3478" s="82"/>
      <c r="R3478" s="83"/>
      <c r="S3478" s="69"/>
      <c r="T3478" s="63"/>
      <c r="U3478" s="141"/>
      <c r="V3478" s="74"/>
      <c r="W3478" s="145"/>
      <c r="X3478" s="60"/>
      <c r="Y3478" s="31"/>
      <c r="AA3478" s="33"/>
      <c r="AB3478" s="31"/>
    </row>
    <row r="3479" spans="1:28" s="2" customFormat="1">
      <c r="A3479" s="27"/>
      <c r="B3479" s="31"/>
      <c r="D3479" s="1"/>
      <c r="J3479" s="29"/>
      <c r="K3479" s="39"/>
      <c r="L3479" s="35"/>
      <c r="M3479" s="81"/>
      <c r="N3479" s="82"/>
      <c r="O3479" s="83"/>
      <c r="P3479" s="84"/>
      <c r="Q3479" s="82"/>
      <c r="R3479" s="83"/>
      <c r="S3479" s="69"/>
      <c r="T3479" s="63"/>
      <c r="U3479" s="141"/>
      <c r="V3479" s="74"/>
      <c r="W3479" s="145"/>
      <c r="X3479" s="60"/>
      <c r="Y3479" s="31"/>
      <c r="AA3479" s="33"/>
      <c r="AB3479" s="31"/>
    </row>
    <row r="3480" spans="1:28" s="2" customFormat="1">
      <c r="A3480" s="27"/>
      <c r="B3480" s="31"/>
      <c r="D3480" s="1"/>
      <c r="J3480" s="29"/>
      <c r="K3480" s="39"/>
      <c r="L3480" s="35"/>
      <c r="M3480" s="81"/>
      <c r="N3480" s="82"/>
      <c r="O3480" s="83"/>
      <c r="P3480" s="84"/>
      <c r="Q3480" s="82"/>
      <c r="R3480" s="83"/>
      <c r="S3480" s="69"/>
      <c r="T3480" s="63"/>
      <c r="U3480" s="141"/>
      <c r="V3480" s="74"/>
      <c r="W3480" s="145"/>
      <c r="X3480" s="60"/>
      <c r="Y3480" s="31"/>
      <c r="AA3480" s="33"/>
      <c r="AB3480" s="31"/>
    </row>
    <row r="3481" spans="1:28" s="2" customFormat="1">
      <c r="A3481" s="27"/>
      <c r="B3481" s="31"/>
      <c r="D3481" s="1"/>
      <c r="J3481" s="29"/>
      <c r="K3481" s="39"/>
      <c r="L3481" s="35"/>
      <c r="M3481" s="81"/>
      <c r="N3481" s="82"/>
      <c r="O3481" s="83"/>
      <c r="P3481" s="84"/>
      <c r="Q3481" s="82"/>
      <c r="R3481" s="83"/>
      <c r="S3481" s="69"/>
      <c r="T3481" s="63"/>
      <c r="U3481" s="141"/>
      <c r="V3481" s="74"/>
      <c r="W3481" s="145"/>
      <c r="X3481" s="60"/>
      <c r="Y3481" s="31"/>
      <c r="AA3481" s="33"/>
      <c r="AB3481" s="31"/>
    </row>
    <row r="3482" spans="1:28" s="2" customFormat="1">
      <c r="A3482" s="27"/>
      <c r="B3482" s="31"/>
      <c r="D3482" s="1"/>
      <c r="J3482" s="29"/>
      <c r="K3482" s="39"/>
      <c r="L3482" s="35"/>
      <c r="M3482" s="81"/>
      <c r="N3482" s="82"/>
      <c r="O3482" s="83"/>
      <c r="P3482" s="84"/>
      <c r="Q3482" s="82"/>
      <c r="R3482" s="83"/>
      <c r="S3482" s="69"/>
      <c r="T3482" s="63"/>
      <c r="U3482" s="141"/>
      <c r="V3482" s="74"/>
      <c r="W3482" s="145"/>
      <c r="X3482" s="60"/>
      <c r="Y3482" s="31"/>
      <c r="AA3482" s="33"/>
      <c r="AB3482" s="31"/>
    </row>
    <row r="3483" spans="1:28" s="2" customFormat="1">
      <c r="A3483" s="27"/>
      <c r="B3483" s="31"/>
      <c r="D3483" s="1"/>
      <c r="J3483" s="29"/>
      <c r="K3483" s="39"/>
      <c r="L3483" s="35"/>
      <c r="M3483" s="81"/>
      <c r="N3483" s="82"/>
      <c r="O3483" s="83"/>
      <c r="P3483" s="84"/>
      <c r="Q3483" s="82"/>
      <c r="R3483" s="83"/>
      <c r="S3483" s="69"/>
      <c r="T3483" s="63"/>
      <c r="U3483" s="141"/>
      <c r="V3483" s="74"/>
      <c r="W3483" s="145"/>
      <c r="X3483" s="60"/>
      <c r="Y3483" s="31"/>
      <c r="AA3483" s="33"/>
      <c r="AB3483" s="31"/>
    </row>
    <row r="3484" spans="1:28" s="2" customFormat="1">
      <c r="A3484" s="27"/>
      <c r="B3484" s="31"/>
      <c r="D3484" s="1"/>
      <c r="J3484" s="29"/>
      <c r="K3484" s="39"/>
      <c r="L3484" s="35"/>
      <c r="M3484" s="81"/>
      <c r="N3484" s="82"/>
      <c r="O3484" s="83"/>
      <c r="P3484" s="84"/>
      <c r="Q3484" s="82"/>
      <c r="R3484" s="83"/>
      <c r="S3484" s="69"/>
      <c r="T3484" s="63"/>
      <c r="U3484" s="141"/>
      <c r="V3484" s="74"/>
      <c r="W3484" s="145"/>
      <c r="X3484" s="60"/>
      <c r="Y3484" s="31"/>
      <c r="AA3484" s="33"/>
      <c r="AB3484" s="31"/>
    </row>
    <row r="3485" spans="1:28" s="2" customFormat="1">
      <c r="A3485" s="27"/>
      <c r="B3485" s="31"/>
      <c r="D3485" s="1"/>
      <c r="J3485" s="29"/>
      <c r="K3485" s="39"/>
      <c r="L3485" s="35"/>
      <c r="M3485" s="81"/>
      <c r="N3485" s="82"/>
      <c r="O3485" s="83"/>
      <c r="P3485" s="84"/>
      <c r="Q3485" s="82"/>
      <c r="R3485" s="83"/>
      <c r="S3485" s="69"/>
      <c r="T3485" s="63"/>
      <c r="U3485" s="141"/>
      <c r="V3485" s="74"/>
      <c r="W3485" s="145"/>
      <c r="X3485" s="60"/>
      <c r="Y3485" s="31"/>
      <c r="AA3485" s="33"/>
      <c r="AB3485" s="31"/>
    </row>
    <row r="3486" spans="1:28" s="2" customFormat="1">
      <c r="A3486" s="27"/>
      <c r="B3486" s="31"/>
      <c r="D3486" s="1"/>
      <c r="J3486" s="29"/>
      <c r="K3486" s="39"/>
      <c r="L3486" s="35"/>
      <c r="M3486" s="81"/>
      <c r="N3486" s="82"/>
      <c r="O3486" s="83"/>
      <c r="P3486" s="84"/>
      <c r="Q3486" s="82"/>
      <c r="R3486" s="83"/>
      <c r="S3486" s="69"/>
      <c r="T3486" s="63"/>
      <c r="U3486" s="141"/>
      <c r="V3486" s="74"/>
      <c r="W3486" s="145"/>
      <c r="X3486" s="60"/>
      <c r="Y3486" s="31"/>
      <c r="AA3486" s="33"/>
      <c r="AB3486" s="31"/>
    </row>
    <row r="3487" spans="1:28" s="2" customFormat="1">
      <c r="A3487" s="27"/>
      <c r="B3487" s="31"/>
      <c r="D3487" s="1"/>
      <c r="J3487" s="29"/>
      <c r="K3487" s="39"/>
      <c r="L3487" s="35"/>
      <c r="M3487" s="81"/>
      <c r="N3487" s="82"/>
      <c r="O3487" s="83"/>
      <c r="P3487" s="84"/>
      <c r="Q3487" s="82"/>
      <c r="R3487" s="83"/>
      <c r="S3487" s="69"/>
      <c r="T3487" s="63"/>
      <c r="U3487" s="141"/>
      <c r="V3487" s="74"/>
      <c r="W3487" s="145"/>
      <c r="X3487" s="60"/>
      <c r="Y3487" s="31"/>
      <c r="AA3487" s="33"/>
      <c r="AB3487" s="31"/>
    </row>
    <row r="3488" spans="1:28" s="2" customFormat="1">
      <c r="A3488" s="27"/>
      <c r="B3488" s="31"/>
      <c r="D3488" s="1"/>
      <c r="J3488" s="29"/>
      <c r="K3488" s="39"/>
      <c r="L3488" s="35"/>
      <c r="M3488" s="81"/>
      <c r="N3488" s="82"/>
      <c r="O3488" s="83"/>
      <c r="P3488" s="84"/>
      <c r="Q3488" s="82"/>
      <c r="R3488" s="83"/>
      <c r="S3488" s="69"/>
      <c r="T3488" s="63"/>
      <c r="U3488" s="141"/>
      <c r="V3488" s="74"/>
      <c r="W3488" s="145"/>
      <c r="X3488" s="60"/>
      <c r="Y3488" s="31"/>
      <c r="AA3488" s="33"/>
      <c r="AB3488" s="31"/>
    </row>
    <row r="3489" spans="1:28" s="2" customFormat="1">
      <c r="A3489" s="27"/>
      <c r="B3489" s="31"/>
      <c r="D3489" s="1"/>
      <c r="J3489" s="29"/>
      <c r="K3489" s="39"/>
      <c r="L3489" s="35"/>
      <c r="M3489" s="81"/>
      <c r="N3489" s="82"/>
      <c r="O3489" s="83"/>
      <c r="P3489" s="84"/>
      <c r="Q3489" s="82"/>
      <c r="R3489" s="83"/>
      <c r="S3489" s="69"/>
      <c r="T3489" s="63"/>
      <c r="U3489" s="141"/>
      <c r="V3489" s="74"/>
      <c r="W3489" s="145"/>
      <c r="X3489" s="60"/>
      <c r="Y3489" s="31"/>
      <c r="AA3489" s="33"/>
      <c r="AB3489" s="31"/>
    </row>
    <row r="3490" spans="1:28" s="2" customFormat="1">
      <c r="A3490" s="27"/>
      <c r="B3490" s="31"/>
      <c r="D3490" s="1"/>
      <c r="J3490" s="29"/>
      <c r="K3490" s="39"/>
      <c r="L3490" s="35"/>
      <c r="M3490" s="81"/>
      <c r="N3490" s="82"/>
      <c r="O3490" s="83"/>
      <c r="P3490" s="84"/>
      <c r="Q3490" s="82"/>
      <c r="R3490" s="83"/>
      <c r="S3490" s="69"/>
      <c r="T3490" s="63"/>
      <c r="U3490" s="141"/>
      <c r="V3490" s="74"/>
      <c r="W3490" s="145"/>
      <c r="X3490" s="60"/>
      <c r="Y3490" s="31"/>
      <c r="AA3490" s="33"/>
      <c r="AB3490" s="31"/>
    </row>
    <row r="3491" spans="1:28" s="2" customFormat="1">
      <c r="A3491" s="27"/>
      <c r="B3491" s="31"/>
      <c r="D3491" s="1"/>
      <c r="J3491" s="29"/>
      <c r="K3491" s="39"/>
      <c r="L3491" s="35"/>
      <c r="M3491" s="81"/>
      <c r="N3491" s="82"/>
      <c r="O3491" s="83"/>
      <c r="P3491" s="84"/>
      <c r="Q3491" s="82"/>
      <c r="R3491" s="83"/>
      <c r="S3491" s="69"/>
      <c r="T3491" s="63"/>
      <c r="U3491" s="141"/>
      <c r="V3491" s="74"/>
      <c r="W3491" s="145"/>
      <c r="X3491" s="60"/>
      <c r="Y3491" s="31"/>
      <c r="AA3491" s="33"/>
      <c r="AB3491" s="31"/>
    </row>
    <row r="3492" spans="1:28" s="2" customFormat="1">
      <c r="A3492" s="27"/>
      <c r="B3492" s="31"/>
      <c r="D3492" s="1"/>
      <c r="J3492" s="29"/>
      <c r="K3492" s="39"/>
      <c r="L3492" s="35"/>
      <c r="M3492" s="81"/>
      <c r="N3492" s="82"/>
      <c r="O3492" s="83"/>
      <c r="P3492" s="84"/>
      <c r="Q3492" s="82"/>
      <c r="R3492" s="83"/>
      <c r="S3492" s="69"/>
      <c r="T3492" s="63"/>
      <c r="U3492" s="141"/>
      <c r="V3492" s="74"/>
      <c r="W3492" s="145"/>
      <c r="X3492" s="60"/>
      <c r="Y3492" s="31"/>
      <c r="AA3492" s="33"/>
      <c r="AB3492" s="31"/>
    </row>
    <row r="3493" spans="1:28" s="2" customFormat="1">
      <c r="A3493" s="27"/>
      <c r="B3493" s="31"/>
      <c r="D3493" s="1"/>
      <c r="J3493" s="29"/>
      <c r="K3493" s="39"/>
      <c r="L3493" s="35"/>
      <c r="M3493" s="81"/>
      <c r="N3493" s="82"/>
      <c r="O3493" s="83"/>
      <c r="P3493" s="84"/>
      <c r="Q3493" s="82"/>
      <c r="R3493" s="83"/>
      <c r="S3493" s="69"/>
      <c r="T3493" s="63"/>
      <c r="U3493" s="141"/>
      <c r="V3493" s="74"/>
      <c r="W3493" s="145"/>
      <c r="X3493" s="60"/>
      <c r="Y3493" s="31"/>
      <c r="AA3493" s="33"/>
      <c r="AB3493" s="31"/>
    </row>
    <row r="3494" spans="1:28" s="2" customFormat="1">
      <c r="A3494" s="27"/>
      <c r="B3494" s="31"/>
      <c r="D3494" s="1"/>
      <c r="J3494" s="29"/>
      <c r="K3494" s="39"/>
      <c r="L3494" s="35"/>
      <c r="M3494" s="81"/>
      <c r="N3494" s="82"/>
      <c r="O3494" s="83"/>
      <c r="P3494" s="84"/>
      <c r="Q3494" s="82"/>
      <c r="R3494" s="83"/>
      <c r="S3494" s="69"/>
      <c r="T3494" s="63"/>
      <c r="U3494" s="141"/>
      <c r="V3494" s="74"/>
      <c r="W3494" s="145"/>
      <c r="X3494" s="60"/>
      <c r="Y3494" s="31"/>
      <c r="AA3494" s="33"/>
      <c r="AB3494" s="31"/>
    </row>
    <row r="3495" spans="1:28" s="2" customFormat="1">
      <c r="A3495" s="27"/>
      <c r="B3495" s="31"/>
      <c r="D3495" s="1"/>
      <c r="J3495" s="29"/>
      <c r="K3495" s="39"/>
      <c r="L3495" s="35"/>
      <c r="M3495" s="81"/>
      <c r="N3495" s="82"/>
      <c r="O3495" s="83"/>
      <c r="P3495" s="84"/>
      <c r="Q3495" s="82"/>
      <c r="R3495" s="83"/>
      <c r="S3495" s="69"/>
      <c r="T3495" s="63"/>
      <c r="U3495" s="141"/>
      <c r="V3495" s="74"/>
      <c r="W3495" s="145"/>
      <c r="X3495" s="60"/>
      <c r="Y3495" s="31"/>
      <c r="AA3495" s="33"/>
      <c r="AB3495" s="31"/>
    </row>
    <row r="3496" spans="1:28" s="2" customFormat="1">
      <c r="A3496" s="27"/>
      <c r="B3496" s="31"/>
      <c r="D3496" s="1"/>
      <c r="J3496" s="29"/>
      <c r="K3496" s="39"/>
      <c r="L3496" s="35"/>
      <c r="M3496" s="81"/>
      <c r="N3496" s="82"/>
      <c r="O3496" s="83"/>
      <c r="P3496" s="84"/>
      <c r="Q3496" s="82"/>
      <c r="R3496" s="83"/>
      <c r="S3496" s="69"/>
      <c r="T3496" s="63"/>
      <c r="U3496" s="141"/>
      <c r="V3496" s="74"/>
      <c r="W3496" s="145"/>
      <c r="X3496" s="60"/>
      <c r="Y3496" s="31"/>
      <c r="AA3496" s="33"/>
      <c r="AB3496" s="31"/>
    </row>
    <row r="3497" spans="1:28" s="2" customFormat="1">
      <c r="A3497" s="27"/>
      <c r="B3497" s="31"/>
      <c r="D3497" s="1"/>
      <c r="J3497" s="29"/>
      <c r="K3497" s="39"/>
      <c r="L3497" s="35"/>
      <c r="M3497" s="81"/>
      <c r="N3497" s="82"/>
      <c r="O3497" s="83"/>
      <c r="P3497" s="84"/>
      <c r="Q3497" s="82"/>
      <c r="R3497" s="83"/>
      <c r="S3497" s="69"/>
      <c r="T3497" s="63"/>
      <c r="U3497" s="141"/>
      <c r="V3497" s="74"/>
      <c r="W3497" s="145"/>
      <c r="X3497" s="60"/>
      <c r="Y3497" s="31"/>
      <c r="AA3497" s="33"/>
      <c r="AB3497" s="31"/>
    </row>
    <row r="3498" spans="1:28" s="2" customFormat="1">
      <c r="A3498" s="27"/>
      <c r="B3498" s="31"/>
      <c r="D3498" s="1"/>
      <c r="J3498" s="29"/>
      <c r="K3498" s="39"/>
      <c r="L3498" s="35"/>
      <c r="M3498" s="81"/>
      <c r="N3498" s="82"/>
      <c r="O3498" s="83"/>
      <c r="P3498" s="84"/>
      <c r="Q3498" s="82"/>
      <c r="R3498" s="83"/>
      <c r="S3498" s="69"/>
      <c r="T3498" s="63"/>
      <c r="U3498" s="141"/>
      <c r="V3498" s="74"/>
      <c r="W3498" s="145"/>
      <c r="X3498" s="60"/>
      <c r="Y3498" s="31"/>
      <c r="AA3498" s="33"/>
      <c r="AB3498" s="31"/>
    </row>
    <row r="3499" spans="1:28" s="2" customFormat="1">
      <c r="A3499" s="27"/>
      <c r="B3499" s="31"/>
      <c r="D3499" s="1"/>
      <c r="J3499" s="29"/>
      <c r="K3499" s="39"/>
      <c r="L3499" s="35"/>
      <c r="M3499" s="81"/>
      <c r="N3499" s="82"/>
      <c r="O3499" s="83"/>
      <c r="P3499" s="84"/>
      <c r="Q3499" s="82"/>
      <c r="R3499" s="83"/>
      <c r="S3499" s="69"/>
      <c r="T3499" s="63"/>
      <c r="U3499" s="141"/>
      <c r="V3499" s="74"/>
      <c r="W3499" s="145"/>
      <c r="X3499" s="60"/>
      <c r="Y3499" s="31"/>
      <c r="AA3499" s="33"/>
      <c r="AB3499" s="31"/>
    </row>
    <row r="3500" spans="1:28" s="2" customFormat="1">
      <c r="A3500" s="27"/>
      <c r="B3500" s="31"/>
      <c r="D3500" s="1"/>
      <c r="J3500" s="29"/>
      <c r="K3500" s="39"/>
      <c r="L3500" s="35"/>
      <c r="M3500" s="81"/>
      <c r="N3500" s="82"/>
      <c r="O3500" s="83"/>
      <c r="P3500" s="84"/>
      <c r="Q3500" s="82"/>
      <c r="R3500" s="83"/>
      <c r="S3500" s="69"/>
      <c r="T3500" s="63"/>
      <c r="U3500" s="141"/>
      <c r="V3500" s="74"/>
      <c r="W3500" s="145"/>
      <c r="X3500" s="60"/>
      <c r="Y3500" s="31"/>
      <c r="AA3500" s="33"/>
      <c r="AB3500" s="31"/>
    </row>
    <row r="3501" spans="1:28" s="2" customFormat="1">
      <c r="A3501" s="27"/>
      <c r="B3501" s="31"/>
      <c r="D3501" s="1"/>
      <c r="J3501" s="29"/>
      <c r="K3501" s="39"/>
      <c r="L3501" s="35"/>
      <c r="M3501" s="81"/>
      <c r="N3501" s="82"/>
      <c r="O3501" s="83"/>
      <c r="P3501" s="84"/>
      <c r="Q3501" s="82"/>
      <c r="R3501" s="83"/>
      <c r="S3501" s="69"/>
      <c r="T3501" s="63"/>
      <c r="U3501" s="141"/>
      <c r="V3501" s="74"/>
      <c r="W3501" s="145"/>
      <c r="X3501" s="60"/>
      <c r="Y3501" s="31"/>
      <c r="AA3501" s="33"/>
      <c r="AB3501" s="31"/>
    </row>
    <row r="3502" spans="1:28" s="2" customFormat="1">
      <c r="A3502" s="27"/>
      <c r="B3502" s="31"/>
      <c r="D3502" s="1"/>
      <c r="J3502" s="29"/>
      <c r="K3502" s="39"/>
      <c r="L3502" s="35"/>
      <c r="M3502" s="81"/>
      <c r="N3502" s="82"/>
      <c r="O3502" s="83"/>
      <c r="P3502" s="84"/>
      <c r="Q3502" s="82"/>
      <c r="R3502" s="83"/>
      <c r="S3502" s="69"/>
      <c r="T3502" s="63"/>
      <c r="U3502" s="141"/>
      <c r="V3502" s="74"/>
      <c r="W3502" s="145"/>
      <c r="X3502" s="60"/>
      <c r="Y3502" s="31"/>
      <c r="AA3502" s="33"/>
      <c r="AB3502" s="31"/>
    </row>
    <row r="3503" spans="1:28" s="2" customFormat="1">
      <c r="A3503" s="27"/>
      <c r="B3503" s="31"/>
      <c r="D3503" s="1"/>
      <c r="J3503" s="29"/>
      <c r="K3503" s="39"/>
      <c r="L3503" s="35"/>
      <c r="M3503" s="81"/>
      <c r="N3503" s="82"/>
      <c r="O3503" s="83"/>
      <c r="P3503" s="84"/>
      <c r="Q3503" s="82"/>
      <c r="R3503" s="83"/>
      <c r="S3503" s="69"/>
      <c r="T3503" s="63"/>
      <c r="U3503" s="141"/>
      <c r="V3503" s="74"/>
      <c r="W3503" s="145"/>
      <c r="X3503" s="60"/>
      <c r="Y3503" s="31"/>
      <c r="AA3503" s="33"/>
      <c r="AB3503" s="31"/>
    </row>
    <row r="3504" spans="1:28" s="2" customFormat="1">
      <c r="A3504" s="27"/>
      <c r="B3504" s="31"/>
      <c r="D3504" s="1"/>
      <c r="J3504" s="29"/>
      <c r="K3504" s="39"/>
      <c r="L3504" s="35"/>
      <c r="M3504" s="81"/>
      <c r="N3504" s="82"/>
      <c r="O3504" s="83"/>
      <c r="P3504" s="84"/>
      <c r="Q3504" s="82"/>
      <c r="R3504" s="83"/>
      <c r="S3504" s="69"/>
      <c r="T3504" s="63"/>
      <c r="U3504" s="141"/>
      <c r="V3504" s="74"/>
      <c r="W3504" s="145"/>
      <c r="X3504" s="60"/>
      <c r="Y3504" s="31"/>
      <c r="AA3504" s="33"/>
      <c r="AB3504" s="31"/>
    </row>
    <row r="3505" spans="1:28" s="2" customFormat="1">
      <c r="A3505" s="27"/>
      <c r="B3505" s="31"/>
      <c r="D3505" s="1"/>
      <c r="J3505" s="29"/>
      <c r="K3505" s="39"/>
      <c r="L3505" s="35"/>
      <c r="M3505" s="81"/>
      <c r="N3505" s="82"/>
      <c r="O3505" s="83"/>
      <c r="P3505" s="84"/>
      <c r="Q3505" s="82"/>
      <c r="R3505" s="83"/>
      <c r="S3505" s="69"/>
      <c r="T3505" s="63"/>
      <c r="U3505" s="141"/>
      <c r="V3505" s="74"/>
      <c r="W3505" s="145"/>
      <c r="X3505" s="60"/>
      <c r="Y3505" s="31"/>
      <c r="AA3505" s="33"/>
      <c r="AB3505" s="31"/>
    </row>
    <row r="3506" spans="1:28" s="2" customFormat="1">
      <c r="A3506" s="27"/>
      <c r="B3506" s="31"/>
      <c r="D3506" s="1"/>
      <c r="J3506" s="29"/>
      <c r="K3506" s="39"/>
      <c r="L3506" s="35"/>
      <c r="M3506" s="81"/>
      <c r="N3506" s="82"/>
      <c r="O3506" s="83"/>
      <c r="P3506" s="84"/>
      <c r="Q3506" s="82"/>
      <c r="R3506" s="83"/>
      <c r="S3506" s="69"/>
      <c r="T3506" s="63"/>
      <c r="U3506" s="141"/>
      <c r="V3506" s="74"/>
      <c r="W3506" s="145"/>
      <c r="X3506" s="60"/>
      <c r="Y3506" s="31"/>
      <c r="AA3506" s="33"/>
      <c r="AB3506" s="31"/>
    </row>
    <row r="3507" spans="1:28" s="2" customFormat="1">
      <c r="A3507" s="27"/>
      <c r="B3507" s="31"/>
      <c r="D3507" s="1"/>
      <c r="J3507" s="29"/>
      <c r="K3507" s="39"/>
      <c r="L3507" s="35"/>
      <c r="M3507" s="81"/>
      <c r="N3507" s="82"/>
      <c r="O3507" s="83"/>
      <c r="P3507" s="84"/>
      <c r="Q3507" s="82"/>
      <c r="R3507" s="83"/>
      <c r="S3507" s="69"/>
      <c r="T3507" s="63"/>
      <c r="U3507" s="141"/>
      <c r="V3507" s="74"/>
      <c r="W3507" s="145"/>
      <c r="X3507" s="60"/>
      <c r="Y3507" s="31"/>
      <c r="AA3507" s="33"/>
      <c r="AB3507" s="31"/>
    </row>
    <row r="3508" spans="1:28" s="2" customFormat="1">
      <c r="A3508" s="27"/>
      <c r="B3508" s="31"/>
      <c r="D3508" s="1"/>
      <c r="J3508" s="29"/>
      <c r="K3508" s="39"/>
      <c r="L3508" s="35"/>
      <c r="M3508" s="81"/>
      <c r="N3508" s="82"/>
      <c r="O3508" s="83"/>
      <c r="P3508" s="84"/>
      <c r="Q3508" s="82"/>
      <c r="R3508" s="83"/>
      <c r="S3508" s="69"/>
      <c r="T3508" s="63"/>
      <c r="U3508" s="141"/>
      <c r="V3508" s="74"/>
      <c r="W3508" s="145"/>
      <c r="X3508" s="60"/>
      <c r="Y3508" s="31"/>
      <c r="AA3508" s="33"/>
      <c r="AB3508" s="31"/>
    </row>
    <row r="3509" spans="1:28" s="2" customFormat="1">
      <c r="A3509" s="27"/>
      <c r="B3509" s="31"/>
      <c r="D3509" s="1"/>
      <c r="J3509" s="29"/>
      <c r="K3509" s="39"/>
      <c r="L3509" s="35"/>
      <c r="M3509" s="81"/>
      <c r="N3509" s="82"/>
      <c r="O3509" s="83"/>
      <c r="P3509" s="84"/>
      <c r="Q3509" s="82"/>
      <c r="R3509" s="83"/>
      <c r="S3509" s="69"/>
      <c r="T3509" s="63"/>
      <c r="U3509" s="141"/>
      <c r="V3509" s="74"/>
      <c r="W3509" s="145"/>
      <c r="X3509" s="60"/>
      <c r="Y3509" s="31"/>
      <c r="AA3509" s="33"/>
      <c r="AB3509" s="31"/>
    </row>
    <row r="3510" spans="1:28" s="2" customFormat="1">
      <c r="A3510" s="27"/>
      <c r="B3510" s="31"/>
      <c r="D3510" s="1"/>
      <c r="J3510" s="29"/>
      <c r="K3510" s="39"/>
      <c r="L3510" s="35"/>
      <c r="M3510" s="81"/>
      <c r="N3510" s="82"/>
      <c r="O3510" s="83"/>
      <c r="P3510" s="84"/>
      <c r="Q3510" s="82"/>
      <c r="R3510" s="83"/>
      <c r="S3510" s="69"/>
      <c r="T3510" s="63"/>
      <c r="U3510" s="141"/>
      <c r="V3510" s="74"/>
      <c r="W3510" s="145"/>
      <c r="X3510" s="60"/>
      <c r="Y3510" s="31"/>
      <c r="AA3510" s="33"/>
      <c r="AB3510" s="31"/>
    </row>
    <row r="3511" spans="1:28" s="2" customFormat="1">
      <c r="A3511" s="27"/>
      <c r="B3511" s="31"/>
      <c r="D3511" s="1"/>
      <c r="J3511" s="29"/>
      <c r="K3511" s="39"/>
      <c r="L3511" s="35"/>
      <c r="M3511" s="81"/>
      <c r="N3511" s="82"/>
      <c r="O3511" s="83"/>
      <c r="P3511" s="84"/>
      <c r="Q3511" s="82"/>
      <c r="R3511" s="83"/>
      <c r="S3511" s="69"/>
      <c r="T3511" s="63"/>
      <c r="U3511" s="141"/>
      <c r="V3511" s="74"/>
      <c r="W3511" s="145"/>
      <c r="X3511" s="60"/>
      <c r="Y3511" s="31"/>
      <c r="AA3511" s="33"/>
      <c r="AB3511" s="31"/>
    </row>
    <row r="3512" spans="1:28" s="2" customFormat="1">
      <c r="A3512" s="27"/>
      <c r="B3512" s="31"/>
      <c r="D3512" s="1"/>
      <c r="J3512" s="29"/>
      <c r="K3512" s="39"/>
      <c r="L3512" s="35"/>
      <c r="M3512" s="81"/>
      <c r="N3512" s="82"/>
      <c r="O3512" s="83"/>
      <c r="P3512" s="84"/>
      <c r="Q3512" s="82"/>
      <c r="R3512" s="83"/>
      <c r="S3512" s="69"/>
      <c r="T3512" s="63"/>
      <c r="U3512" s="141"/>
      <c r="V3512" s="74"/>
      <c r="W3512" s="145"/>
      <c r="X3512" s="60"/>
      <c r="Y3512" s="31"/>
      <c r="AA3512" s="33"/>
      <c r="AB3512" s="31"/>
    </row>
    <row r="3513" spans="1:28" s="2" customFormat="1">
      <c r="A3513" s="27"/>
      <c r="B3513" s="31"/>
      <c r="D3513" s="1"/>
      <c r="J3513" s="29"/>
      <c r="K3513" s="39"/>
      <c r="L3513" s="35"/>
      <c r="M3513" s="81"/>
      <c r="N3513" s="82"/>
      <c r="O3513" s="83"/>
      <c r="P3513" s="84"/>
      <c r="Q3513" s="82"/>
      <c r="R3513" s="83"/>
      <c r="S3513" s="69"/>
      <c r="T3513" s="63"/>
      <c r="U3513" s="141"/>
      <c r="V3513" s="74"/>
      <c r="W3513" s="145"/>
      <c r="X3513" s="60"/>
      <c r="Y3513" s="31"/>
      <c r="AA3513" s="33"/>
      <c r="AB3513" s="31"/>
    </row>
    <row r="3514" spans="1:28" s="2" customFormat="1">
      <c r="A3514" s="27"/>
      <c r="B3514" s="31"/>
      <c r="D3514" s="1"/>
      <c r="J3514" s="29"/>
      <c r="K3514" s="39"/>
      <c r="L3514" s="35"/>
      <c r="M3514" s="81"/>
      <c r="N3514" s="82"/>
      <c r="O3514" s="83"/>
      <c r="P3514" s="84"/>
      <c r="Q3514" s="82"/>
      <c r="R3514" s="83"/>
      <c r="S3514" s="69"/>
      <c r="T3514" s="63"/>
      <c r="U3514" s="141"/>
      <c r="V3514" s="74"/>
      <c r="W3514" s="145"/>
      <c r="X3514" s="60"/>
      <c r="Y3514" s="31"/>
      <c r="AA3514" s="33"/>
      <c r="AB3514" s="31"/>
    </row>
    <row r="3515" spans="1:28" s="2" customFormat="1">
      <c r="A3515" s="27"/>
      <c r="B3515" s="31"/>
      <c r="D3515" s="1"/>
      <c r="J3515" s="29"/>
      <c r="K3515" s="39"/>
      <c r="L3515" s="35"/>
      <c r="M3515" s="81"/>
      <c r="N3515" s="82"/>
      <c r="O3515" s="83"/>
      <c r="P3515" s="84"/>
      <c r="Q3515" s="82"/>
      <c r="R3515" s="83"/>
      <c r="S3515" s="69"/>
      <c r="T3515" s="63"/>
      <c r="U3515" s="141"/>
      <c r="V3515" s="74"/>
      <c r="W3515" s="145"/>
      <c r="X3515" s="60"/>
      <c r="Y3515" s="31"/>
      <c r="AA3515" s="33"/>
      <c r="AB3515" s="31"/>
    </row>
    <row r="3516" spans="1:28" s="2" customFormat="1">
      <c r="A3516" s="27"/>
      <c r="B3516" s="31"/>
      <c r="D3516" s="1"/>
      <c r="J3516" s="29"/>
      <c r="K3516" s="39"/>
      <c r="L3516" s="35"/>
      <c r="M3516" s="81"/>
      <c r="N3516" s="82"/>
      <c r="O3516" s="83"/>
      <c r="P3516" s="84"/>
      <c r="Q3516" s="82"/>
      <c r="R3516" s="83"/>
      <c r="S3516" s="69"/>
      <c r="T3516" s="63"/>
      <c r="U3516" s="141"/>
      <c r="V3516" s="74"/>
      <c r="W3516" s="145"/>
      <c r="X3516" s="60"/>
      <c r="Y3516" s="31"/>
      <c r="AA3516" s="33"/>
      <c r="AB3516" s="31"/>
    </row>
    <row r="3517" spans="1:28" s="2" customFormat="1">
      <c r="A3517" s="27"/>
      <c r="B3517" s="31"/>
      <c r="D3517" s="1"/>
      <c r="J3517" s="29"/>
      <c r="K3517" s="39"/>
      <c r="L3517" s="35"/>
      <c r="M3517" s="81"/>
      <c r="N3517" s="82"/>
      <c r="O3517" s="83"/>
      <c r="P3517" s="84"/>
      <c r="Q3517" s="82"/>
      <c r="R3517" s="83"/>
      <c r="S3517" s="69"/>
      <c r="T3517" s="63"/>
      <c r="U3517" s="141"/>
      <c r="V3517" s="74"/>
      <c r="W3517" s="145"/>
      <c r="X3517" s="60"/>
      <c r="Y3517" s="31"/>
      <c r="AA3517" s="33"/>
      <c r="AB3517" s="31"/>
    </row>
    <row r="3518" spans="1:28" s="2" customFormat="1">
      <c r="A3518" s="27"/>
      <c r="B3518" s="31"/>
      <c r="D3518" s="1"/>
      <c r="J3518" s="29"/>
      <c r="K3518" s="39"/>
      <c r="L3518" s="35"/>
      <c r="M3518" s="81"/>
      <c r="N3518" s="82"/>
      <c r="O3518" s="83"/>
      <c r="P3518" s="84"/>
      <c r="Q3518" s="82"/>
      <c r="R3518" s="83"/>
      <c r="S3518" s="69"/>
      <c r="T3518" s="63"/>
      <c r="U3518" s="141"/>
      <c r="V3518" s="74"/>
      <c r="W3518" s="145"/>
      <c r="X3518" s="60"/>
      <c r="Y3518" s="31"/>
      <c r="AA3518" s="33"/>
      <c r="AB3518" s="31"/>
    </row>
    <row r="3519" spans="1:28" s="2" customFormat="1">
      <c r="A3519" s="27"/>
      <c r="B3519" s="31"/>
      <c r="D3519" s="1"/>
      <c r="J3519" s="29"/>
      <c r="K3519" s="39"/>
      <c r="L3519" s="35"/>
      <c r="M3519" s="81"/>
      <c r="N3519" s="82"/>
      <c r="O3519" s="83"/>
      <c r="P3519" s="84"/>
      <c r="Q3519" s="82"/>
      <c r="R3519" s="83"/>
      <c r="S3519" s="69"/>
      <c r="T3519" s="63"/>
      <c r="U3519" s="141"/>
      <c r="V3519" s="74"/>
      <c r="W3519" s="145"/>
      <c r="X3519" s="60"/>
      <c r="Y3519" s="31"/>
      <c r="AA3519" s="33"/>
      <c r="AB3519" s="31"/>
    </row>
    <row r="3520" spans="1:28" s="2" customFormat="1">
      <c r="A3520" s="27"/>
      <c r="B3520" s="31"/>
      <c r="D3520" s="1"/>
      <c r="J3520" s="29"/>
      <c r="K3520" s="39"/>
      <c r="L3520" s="35"/>
      <c r="M3520" s="81"/>
      <c r="N3520" s="82"/>
      <c r="O3520" s="83"/>
      <c r="P3520" s="84"/>
      <c r="Q3520" s="82"/>
      <c r="R3520" s="83"/>
      <c r="S3520" s="69"/>
      <c r="T3520" s="63"/>
      <c r="U3520" s="141"/>
      <c r="V3520" s="74"/>
      <c r="W3520" s="145"/>
      <c r="X3520" s="60"/>
      <c r="Y3520" s="31"/>
      <c r="AA3520" s="33"/>
      <c r="AB3520" s="31"/>
    </row>
    <row r="3521" spans="1:28" s="2" customFormat="1">
      <c r="A3521" s="27"/>
      <c r="B3521" s="31"/>
      <c r="D3521" s="1"/>
      <c r="J3521" s="29"/>
      <c r="K3521" s="39"/>
      <c r="L3521" s="35"/>
      <c r="M3521" s="81"/>
      <c r="N3521" s="82"/>
      <c r="O3521" s="83"/>
      <c r="P3521" s="84"/>
      <c r="Q3521" s="82"/>
      <c r="R3521" s="83"/>
      <c r="S3521" s="69"/>
      <c r="T3521" s="63"/>
      <c r="U3521" s="141"/>
      <c r="V3521" s="74"/>
      <c r="W3521" s="145"/>
      <c r="X3521" s="60"/>
      <c r="Y3521" s="31"/>
      <c r="AA3521" s="33"/>
      <c r="AB3521" s="31"/>
    </row>
    <row r="3522" spans="1:28" s="2" customFormat="1">
      <c r="A3522" s="27"/>
      <c r="B3522" s="31"/>
      <c r="D3522" s="1"/>
      <c r="J3522" s="29"/>
      <c r="K3522" s="39"/>
      <c r="L3522" s="35"/>
      <c r="M3522" s="81"/>
      <c r="N3522" s="82"/>
      <c r="O3522" s="83"/>
      <c r="P3522" s="84"/>
      <c r="Q3522" s="82"/>
      <c r="R3522" s="83"/>
      <c r="S3522" s="69"/>
      <c r="T3522" s="63"/>
      <c r="U3522" s="141"/>
      <c r="V3522" s="74"/>
      <c r="W3522" s="145"/>
      <c r="X3522" s="60"/>
      <c r="Y3522" s="31"/>
      <c r="AA3522" s="33"/>
      <c r="AB3522" s="31"/>
    </row>
    <row r="3523" spans="1:28" s="2" customFormat="1">
      <c r="A3523" s="27"/>
      <c r="B3523" s="31"/>
      <c r="D3523" s="1"/>
      <c r="J3523" s="29"/>
      <c r="K3523" s="39"/>
      <c r="L3523" s="35"/>
      <c r="M3523" s="81"/>
      <c r="N3523" s="82"/>
      <c r="O3523" s="83"/>
      <c r="P3523" s="84"/>
      <c r="Q3523" s="82"/>
      <c r="R3523" s="83"/>
      <c r="S3523" s="69"/>
      <c r="T3523" s="63"/>
      <c r="U3523" s="141"/>
      <c r="V3523" s="74"/>
      <c r="W3523" s="145"/>
      <c r="X3523" s="60"/>
      <c r="Y3523" s="31"/>
      <c r="AA3523" s="33"/>
      <c r="AB3523" s="31"/>
    </row>
    <row r="3524" spans="1:28" s="2" customFormat="1">
      <c r="A3524" s="27"/>
      <c r="B3524" s="31"/>
      <c r="D3524" s="1"/>
      <c r="J3524" s="29"/>
      <c r="K3524" s="39"/>
      <c r="L3524" s="35"/>
      <c r="M3524" s="81"/>
      <c r="N3524" s="82"/>
      <c r="O3524" s="83"/>
      <c r="P3524" s="84"/>
      <c r="Q3524" s="82"/>
      <c r="R3524" s="83"/>
      <c r="S3524" s="69"/>
      <c r="T3524" s="63"/>
      <c r="U3524" s="141"/>
      <c r="V3524" s="74"/>
      <c r="W3524" s="145"/>
      <c r="X3524" s="60"/>
      <c r="Y3524" s="31"/>
      <c r="AA3524" s="33"/>
      <c r="AB3524" s="31"/>
    </row>
    <row r="3525" spans="1:28" s="2" customFormat="1">
      <c r="A3525" s="27"/>
      <c r="B3525" s="31"/>
      <c r="D3525" s="1"/>
      <c r="J3525" s="29"/>
      <c r="K3525" s="39"/>
      <c r="L3525" s="35"/>
      <c r="M3525" s="81"/>
      <c r="N3525" s="82"/>
      <c r="O3525" s="83"/>
      <c r="P3525" s="84"/>
      <c r="Q3525" s="82"/>
      <c r="R3525" s="83"/>
      <c r="S3525" s="69"/>
      <c r="T3525" s="63"/>
      <c r="U3525" s="141"/>
      <c r="V3525" s="74"/>
      <c r="W3525" s="145"/>
      <c r="X3525" s="60"/>
      <c r="Y3525" s="31"/>
      <c r="AA3525" s="33"/>
      <c r="AB3525" s="31"/>
    </row>
    <row r="3526" spans="1:28" s="2" customFormat="1">
      <c r="A3526" s="27"/>
      <c r="B3526" s="31"/>
      <c r="D3526" s="1"/>
      <c r="J3526" s="29"/>
      <c r="K3526" s="39"/>
      <c r="L3526" s="35"/>
      <c r="M3526" s="81"/>
      <c r="N3526" s="82"/>
      <c r="O3526" s="83"/>
      <c r="P3526" s="84"/>
      <c r="Q3526" s="82"/>
      <c r="R3526" s="83"/>
      <c r="S3526" s="69"/>
      <c r="T3526" s="63"/>
      <c r="U3526" s="141"/>
      <c r="V3526" s="74"/>
      <c r="W3526" s="145"/>
      <c r="X3526" s="60"/>
      <c r="Y3526" s="31"/>
      <c r="AA3526" s="33"/>
      <c r="AB3526" s="31"/>
    </row>
    <row r="3527" spans="1:28" s="2" customFormat="1">
      <c r="A3527" s="27"/>
      <c r="B3527" s="31"/>
      <c r="D3527" s="1"/>
      <c r="J3527" s="29"/>
      <c r="K3527" s="39"/>
      <c r="L3527" s="35"/>
      <c r="M3527" s="81"/>
      <c r="N3527" s="82"/>
      <c r="O3527" s="83"/>
      <c r="P3527" s="84"/>
      <c r="Q3527" s="82"/>
      <c r="R3527" s="83"/>
      <c r="S3527" s="69"/>
      <c r="T3527" s="63"/>
      <c r="U3527" s="141"/>
      <c r="V3527" s="74"/>
      <c r="W3527" s="145"/>
      <c r="X3527" s="60"/>
      <c r="Y3527" s="31"/>
      <c r="AA3527" s="33"/>
      <c r="AB3527" s="31"/>
    </row>
    <row r="3528" spans="1:28" s="2" customFormat="1">
      <c r="A3528" s="27"/>
      <c r="B3528" s="31"/>
      <c r="D3528" s="1"/>
      <c r="J3528" s="29"/>
      <c r="K3528" s="39"/>
      <c r="L3528" s="35"/>
      <c r="M3528" s="81"/>
      <c r="N3528" s="82"/>
      <c r="O3528" s="83"/>
      <c r="P3528" s="84"/>
      <c r="Q3528" s="82"/>
      <c r="R3528" s="83"/>
      <c r="S3528" s="69"/>
      <c r="T3528" s="63"/>
      <c r="U3528" s="141"/>
      <c r="V3528" s="74"/>
      <c r="W3528" s="145"/>
      <c r="X3528" s="60"/>
      <c r="Y3528" s="31"/>
      <c r="AA3528" s="33"/>
      <c r="AB3528" s="31"/>
    </row>
    <row r="3529" spans="1:28" s="2" customFormat="1">
      <c r="A3529" s="27"/>
      <c r="B3529" s="31"/>
      <c r="D3529" s="1"/>
      <c r="J3529" s="29"/>
      <c r="K3529" s="39"/>
      <c r="L3529" s="35"/>
      <c r="M3529" s="81"/>
      <c r="N3529" s="82"/>
      <c r="O3529" s="83"/>
      <c r="P3529" s="84"/>
      <c r="Q3529" s="82"/>
      <c r="R3529" s="83"/>
      <c r="S3529" s="69"/>
      <c r="T3529" s="63"/>
      <c r="U3529" s="141"/>
      <c r="V3529" s="74"/>
      <c r="W3529" s="145"/>
      <c r="X3529" s="60"/>
      <c r="Y3529" s="31"/>
      <c r="AA3529" s="33"/>
      <c r="AB3529" s="31"/>
    </row>
    <row r="3530" spans="1:28" s="2" customFormat="1">
      <c r="A3530" s="27"/>
      <c r="B3530" s="31"/>
      <c r="D3530" s="1"/>
      <c r="J3530" s="29"/>
      <c r="K3530" s="39"/>
      <c r="L3530" s="35"/>
      <c r="M3530" s="81"/>
      <c r="N3530" s="82"/>
      <c r="O3530" s="83"/>
      <c r="P3530" s="84"/>
      <c r="Q3530" s="82"/>
      <c r="R3530" s="83"/>
      <c r="S3530" s="69"/>
      <c r="T3530" s="63"/>
      <c r="U3530" s="141"/>
      <c r="V3530" s="74"/>
      <c r="W3530" s="145"/>
      <c r="X3530" s="60"/>
      <c r="Y3530" s="31"/>
      <c r="AA3530" s="33"/>
      <c r="AB3530" s="31"/>
    </row>
    <row r="3531" spans="1:28" s="2" customFormat="1">
      <c r="A3531" s="27"/>
      <c r="B3531" s="31"/>
      <c r="D3531" s="1"/>
      <c r="J3531" s="29"/>
      <c r="K3531" s="39"/>
      <c r="L3531" s="35"/>
      <c r="M3531" s="81"/>
      <c r="N3531" s="82"/>
      <c r="O3531" s="83"/>
      <c r="P3531" s="84"/>
      <c r="Q3531" s="82"/>
      <c r="R3531" s="83"/>
      <c r="S3531" s="69"/>
      <c r="T3531" s="63"/>
      <c r="U3531" s="141"/>
      <c r="V3531" s="74"/>
      <c r="W3531" s="145"/>
      <c r="X3531" s="60"/>
      <c r="Y3531" s="31"/>
      <c r="AA3531" s="33"/>
      <c r="AB3531" s="31"/>
    </row>
    <row r="3532" spans="1:28" s="2" customFormat="1">
      <c r="A3532" s="27"/>
      <c r="B3532" s="31"/>
      <c r="D3532" s="1"/>
      <c r="J3532" s="29"/>
      <c r="K3532" s="39"/>
      <c r="L3532" s="35"/>
      <c r="M3532" s="81"/>
      <c r="N3532" s="82"/>
      <c r="O3532" s="83"/>
      <c r="P3532" s="84"/>
      <c r="Q3532" s="82"/>
      <c r="R3532" s="83"/>
      <c r="S3532" s="69"/>
      <c r="T3532" s="63"/>
      <c r="U3532" s="141"/>
      <c r="V3532" s="74"/>
      <c r="W3532" s="145"/>
      <c r="X3532" s="60"/>
      <c r="Y3532" s="31"/>
      <c r="AA3532" s="33"/>
      <c r="AB3532" s="31"/>
    </row>
    <row r="3533" spans="1:28" s="2" customFormat="1">
      <c r="A3533" s="27"/>
      <c r="B3533" s="31"/>
      <c r="D3533" s="1"/>
      <c r="J3533" s="29"/>
      <c r="K3533" s="39"/>
      <c r="L3533" s="35"/>
      <c r="M3533" s="81"/>
      <c r="N3533" s="82"/>
      <c r="O3533" s="83"/>
      <c r="P3533" s="84"/>
      <c r="Q3533" s="82"/>
      <c r="R3533" s="83"/>
      <c r="S3533" s="69"/>
      <c r="T3533" s="63"/>
      <c r="U3533" s="141"/>
      <c r="V3533" s="74"/>
      <c r="W3533" s="145"/>
      <c r="X3533" s="60"/>
      <c r="Y3533" s="31"/>
      <c r="AA3533" s="33"/>
      <c r="AB3533" s="31"/>
    </row>
    <row r="3534" spans="1:28" s="2" customFormat="1">
      <c r="A3534" s="27"/>
      <c r="B3534" s="31"/>
      <c r="D3534" s="1"/>
      <c r="J3534" s="29"/>
      <c r="K3534" s="39"/>
      <c r="L3534" s="35"/>
      <c r="M3534" s="81"/>
      <c r="N3534" s="82"/>
      <c r="O3534" s="83"/>
      <c r="P3534" s="84"/>
      <c r="Q3534" s="82"/>
      <c r="R3534" s="83"/>
      <c r="S3534" s="69"/>
      <c r="T3534" s="63"/>
      <c r="U3534" s="141"/>
      <c r="V3534" s="74"/>
      <c r="W3534" s="145"/>
      <c r="X3534" s="60"/>
      <c r="Y3534" s="31"/>
      <c r="AA3534" s="33"/>
      <c r="AB3534" s="31"/>
    </row>
    <row r="3535" spans="1:28" s="2" customFormat="1">
      <c r="A3535" s="27"/>
      <c r="B3535" s="31"/>
      <c r="D3535" s="1"/>
      <c r="J3535" s="29"/>
      <c r="K3535" s="39"/>
      <c r="L3535" s="35"/>
      <c r="M3535" s="81"/>
      <c r="N3535" s="82"/>
      <c r="O3535" s="83"/>
      <c r="P3535" s="84"/>
      <c r="Q3535" s="82"/>
      <c r="R3535" s="83"/>
      <c r="S3535" s="69"/>
      <c r="T3535" s="63"/>
      <c r="U3535" s="141"/>
      <c r="V3535" s="74"/>
      <c r="W3535" s="145"/>
      <c r="X3535" s="60"/>
      <c r="Y3535" s="31"/>
      <c r="AA3535" s="33"/>
      <c r="AB3535" s="31"/>
    </row>
    <row r="3536" spans="1:28" s="2" customFormat="1">
      <c r="A3536" s="27"/>
      <c r="B3536" s="31"/>
      <c r="D3536" s="1"/>
      <c r="J3536" s="29"/>
      <c r="K3536" s="39"/>
      <c r="L3536" s="35"/>
      <c r="M3536" s="81"/>
      <c r="N3536" s="82"/>
      <c r="O3536" s="83"/>
      <c r="P3536" s="84"/>
      <c r="Q3536" s="82"/>
      <c r="R3536" s="83"/>
      <c r="S3536" s="69"/>
      <c r="T3536" s="63"/>
      <c r="U3536" s="141"/>
      <c r="V3536" s="74"/>
      <c r="W3536" s="145"/>
      <c r="X3536" s="60"/>
      <c r="Y3536" s="31"/>
      <c r="AA3536" s="33"/>
      <c r="AB3536" s="31"/>
    </row>
    <row r="3537" spans="1:28" s="2" customFormat="1">
      <c r="A3537" s="27"/>
      <c r="B3537" s="31"/>
      <c r="D3537" s="1"/>
      <c r="J3537" s="29"/>
      <c r="K3537" s="39"/>
      <c r="L3537" s="35"/>
      <c r="M3537" s="81"/>
      <c r="N3537" s="82"/>
      <c r="O3537" s="83"/>
      <c r="P3537" s="84"/>
      <c r="Q3537" s="82"/>
      <c r="R3537" s="83"/>
      <c r="S3537" s="69"/>
      <c r="T3537" s="63"/>
      <c r="U3537" s="141"/>
      <c r="V3537" s="74"/>
      <c r="W3537" s="145"/>
      <c r="X3537" s="60"/>
      <c r="Y3537" s="31"/>
      <c r="AA3537" s="33"/>
      <c r="AB3537" s="31"/>
    </row>
    <row r="3538" spans="1:28" s="2" customFormat="1">
      <c r="A3538" s="27"/>
      <c r="B3538" s="31"/>
      <c r="D3538" s="1"/>
      <c r="J3538" s="29"/>
      <c r="K3538" s="39"/>
      <c r="L3538" s="35"/>
      <c r="M3538" s="81"/>
      <c r="N3538" s="82"/>
      <c r="O3538" s="83"/>
      <c r="P3538" s="84"/>
      <c r="Q3538" s="82"/>
      <c r="R3538" s="83"/>
      <c r="S3538" s="69"/>
      <c r="T3538" s="63"/>
      <c r="U3538" s="141"/>
      <c r="V3538" s="74"/>
      <c r="W3538" s="145"/>
      <c r="X3538" s="60"/>
      <c r="Y3538" s="31"/>
      <c r="AA3538" s="33"/>
      <c r="AB3538" s="31"/>
    </row>
    <row r="3539" spans="1:28" s="2" customFormat="1">
      <c r="A3539" s="27"/>
      <c r="B3539" s="31"/>
      <c r="D3539" s="1"/>
      <c r="J3539" s="29"/>
      <c r="K3539" s="39"/>
      <c r="L3539" s="35"/>
      <c r="M3539" s="81"/>
      <c r="N3539" s="82"/>
      <c r="O3539" s="83"/>
      <c r="P3539" s="84"/>
      <c r="Q3539" s="82"/>
      <c r="R3539" s="83"/>
      <c r="S3539" s="69"/>
      <c r="T3539" s="63"/>
      <c r="U3539" s="141"/>
      <c r="V3539" s="74"/>
      <c r="W3539" s="145"/>
      <c r="X3539" s="60"/>
      <c r="Y3539" s="31"/>
      <c r="AA3539" s="33"/>
      <c r="AB3539" s="31"/>
    </row>
    <row r="3540" spans="1:28" s="2" customFormat="1">
      <c r="A3540" s="27"/>
      <c r="B3540" s="31"/>
      <c r="D3540" s="1"/>
      <c r="J3540" s="29"/>
      <c r="K3540" s="39"/>
      <c r="L3540" s="35"/>
      <c r="M3540" s="81"/>
      <c r="N3540" s="82"/>
      <c r="O3540" s="83"/>
      <c r="P3540" s="84"/>
      <c r="Q3540" s="82"/>
      <c r="R3540" s="83"/>
      <c r="S3540" s="69"/>
      <c r="T3540" s="63"/>
      <c r="U3540" s="141"/>
      <c r="V3540" s="74"/>
      <c r="W3540" s="145"/>
      <c r="X3540" s="60"/>
      <c r="Y3540" s="31"/>
      <c r="AA3540" s="33"/>
      <c r="AB3540" s="31"/>
    </row>
    <row r="3541" spans="1:28" s="2" customFormat="1">
      <c r="A3541" s="27"/>
      <c r="B3541" s="31"/>
      <c r="D3541" s="1"/>
      <c r="J3541" s="29"/>
      <c r="K3541" s="39"/>
      <c r="L3541" s="35"/>
      <c r="M3541" s="81"/>
      <c r="N3541" s="82"/>
      <c r="O3541" s="83"/>
      <c r="P3541" s="84"/>
      <c r="Q3541" s="82"/>
      <c r="R3541" s="83"/>
      <c r="S3541" s="69"/>
      <c r="T3541" s="63"/>
      <c r="U3541" s="141"/>
      <c r="V3541" s="74"/>
      <c r="W3541" s="145"/>
      <c r="X3541" s="60"/>
      <c r="Y3541" s="31"/>
      <c r="AA3541" s="33"/>
      <c r="AB3541" s="31"/>
    </row>
    <row r="3542" spans="1:28" s="2" customFormat="1">
      <c r="A3542" s="27"/>
      <c r="B3542" s="31"/>
      <c r="D3542" s="1"/>
      <c r="J3542" s="29"/>
      <c r="K3542" s="39"/>
      <c r="L3542" s="35"/>
      <c r="M3542" s="81"/>
      <c r="N3542" s="82"/>
      <c r="O3542" s="83"/>
      <c r="P3542" s="84"/>
      <c r="Q3542" s="82"/>
      <c r="R3542" s="83"/>
      <c r="S3542" s="69"/>
      <c r="T3542" s="63"/>
      <c r="U3542" s="141"/>
      <c r="V3542" s="74"/>
      <c r="W3542" s="145"/>
      <c r="X3542" s="60"/>
      <c r="Y3542" s="31"/>
      <c r="AA3542" s="33"/>
      <c r="AB3542" s="31"/>
    </row>
    <row r="3543" spans="1:28" s="2" customFormat="1">
      <c r="A3543" s="27"/>
      <c r="B3543" s="31"/>
      <c r="D3543" s="1"/>
      <c r="J3543" s="29"/>
      <c r="K3543" s="39"/>
      <c r="L3543" s="35"/>
      <c r="M3543" s="81"/>
      <c r="N3543" s="82"/>
      <c r="O3543" s="83"/>
      <c r="P3543" s="84"/>
      <c r="Q3543" s="82"/>
      <c r="R3543" s="83"/>
      <c r="S3543" s="69"/>
      <c r="T3543" s="63"/>
      <c r="U3543" s="141"/>
      <c r="V3543" s="74"/>
      <c r="W3543" s="145"/>
      <c r="X3543" s="60"/>
      <c r="Y3543" s="31"/>
      <c r="AA3543" s="33"/>
      <c r="AB3543" s="31"/>
    </row>
    <row r="3544" spans="1:28" s="2" customFormat="1">
      <c r="A3544" s="27"/>
      <c r="B3544" s="31"/>
      <c r="D3544" s="1"/>
      <c r="J3544" s="29"/>
      <c r="K3544" s="39"/>
      <c r="L3544" s="35"/>
      <c r="M3544" s="81"/>
      <c r="N3544" s="82"/>
      <c r="O3544" s="83"/>
      <c r="P3544" s="84"/>
      <c r="Q3544" s="82"/>
      <c r="R3544" s="83"/>
      <c r="S3544" s="69"/>
      <c r="T3544" s="63"/>
      <c r="U3544" s="141"/>
      <c r="V3544" s="74"/>
      <c r="W3544" s="145"/>
      <c r="X3544" s="60"/>
      <c r="Y3544" s="31"/>
      <c r="AA3544" s="33"/>
      <c r="AB3544" s="31"/>
    </row>
    <row r="3545" spans="1:28" s="2" customFormat="1">
      <c r="A3545" s="27"/>
      <c r="B3545" s="31"/>
      <c r="D3545" s="1"/>
      <c r="J3545" s="29"/>
      <c r="K3545" s="39"/>
      <c r="L3545" s="35"/>
      <c r="M3545" s="81"/>
      <c r="N3545" s="82"/>
      <c r="O3545" s="83"/>
      <c r="P3545" s="84"/>
      <c r="Q3545" s="82"/>
      <c r="R3545" s="83"/>
      <c r="S3545" s="69"/>
      <c r="T3545" s="63"/>
      <c r="U3545" s="141"/>
      <c r="V3545" s="74"/>
      <c r="W3545" s="145"/>
      <c r="X3545" s="60"/>
      <c r="Y3545" s="31"/>
      <c r="AA3545" s="33"/>
      <c r="AB3545" s="31"/>
    </row>
    <row r="3546" spans="1:28" s="2" customFormat="1">
      <c r="A3546" s="27"/>
      <c r="B3546" s="31"/>
      <c r="D3546" s="1"/>
      <c r="J3546" s="29"/>
      <c r="K3546" s="39"/>
      <c r="L3546" s="35"/>
      <c r="M3546" s="81"/>
      <c r="N3546" s="82"/>
      <c r="O3546" s="83"/>
      <c r="P3546" s="84"/>
      <c r="Q3546" s="82"/>
      <c r="R3546" s="83"/>
      <c r="S3546" s="69"/>
      <c r="T3546" s="63"/>
      <c r="U3546" s="141"/>
      <c r="V3546" s="74"/>
      <c r="W3546" s="145"/>
      <c r="X3546" s="60"/>
      <c r="Y3546" s="31"/>
      <c r="AA3546" s="33"/>
      <c r="AB3546" s="31"/>
    </row>
    <row r="3547" spans="1:28" s="2" customFormat="1">
      <c r="A3547" s="27"/>
      <c r="B3547" s="31"/>
      <c r="D3547" s="1"/>
      <c r="J3547" s="29"/>
      <c r="K3547" s="39"/>
      <c r="L3547" s="35"/>
      <c r="M3547" s="81"/>
      <c r="N3547" s="82"/>
      <c r="O3547" s="83"/>
      <c r="P3547" s="84"/>
      <c r="Q3547" s="82"/>
      <c r="R3547" s="83"/>
      <c r="S3547" s="69"/>
      <c r="T3547" s="63"/>
      <c r="U3547" s="141"/>
      <c r="V3547" s="74"/>
      <c r="W3547" s="145"/>
      <c r="X3547" s="60"/>
      <c r="Y3547" s="31"/>
      <c r="AA3547" s="33"/>
      <c r="AB3547" s="31"/>
    </row>
    <row r="3548" spans="1:28" s="2" customFormat="1">
      <c r="A3548" s="27"/>
      <c r="B3548" s="31"/>
      <c r="D3548" s="1"/>
      <c r="J3548" s="29"/>
      <c r="K3548" s="39"/>
      <c r="L3548" s="35"/>
      <c r="M3548" s="81"/>
      <c r="N3548" s="82"/>
      <c r="O3548" s="83"/>
      <c r="P3548" s="84"/>
      <c r="Q3548" s="82"/>
      <c r="R3548" s="83"/>
      <c r="S3548" s="69"/>
      <c r="T3548" s="63"/>
      <c r="U3548" s="141"/>
      <c r="V3548" s="74"/>
      <c r="W3548" s="145"/>
      <c r="X3548" s="60"/>
      <c r="Y3548" s="31"/>
      <c r="AA3548" s="33"/>
      <c r="AB3548" s="31"/>
    </row>
    <row r="3549" spans="1:28" s="2" customFormat="1">
      <c r="A3549" s="27"/>
      <c r="B3549" s="31"/>
      <c r="D3549" s="1"/>
      <c r="J3549" s="29"/>
      <c r="K3549" s="39"/>
      <c r="L3549" s="35"/>
      <c r="M3549" s="81"/>
      <c r="N3549" s="82"/>
      <c r="O3549" s="83"/>
      <c r="P3549" s="84"/>
      <c r="Q3549" s="82"/>
      <c r="R3549" s="83"/>
      <c r="S3549" s="69"/>
      <c r="T3549" s="63"/>
      <c r="U3549" s="141"/>
      <c r="V3549" s="74"/>
      <c r="W3549" s="145"/>
      <c r="X3549" s="60"/>
      <c r="Y3549" s="31"/>
      <c r="AA3549" s="33"/>
      <c r="AB3549" s="31"/>
    </row>
    <row r="3550" spans="1:28" s="2" customFormat="1">
      <c r="A3550" s="27"/>
      <c r="B3550" s="31"/>
      <c r="D3550" s="1"/>
      <c r="J3550" s="29"/>
      <c r="K3550" s="39"/>
      <c r="L3550" s="35"/>
      <c r="M3550" s="81"/>
      <c r="N3550" s="82"/>
      <c r="O3550" s="83"/>
      <c r="P3550" s="84"/>
      <c r="Q3550" s="82"/>
      <c r="R3550" s="83"/>
      <c r="S3550" s="69"/>
      <c r="T3550" s="63"/>
      <c r="U3550" s="141"/>
      <c r="V3550" s="74"/>
      <c r="W3550" s="145"/>
      <c r="X3550" s="60"/>
      <c r="Y3550" s="31"/>
      <c r="AA3550" s="33"/>
      <c r="AB3550" s="31"/>
    </row>
    <row r="3551" spans="1:28" s="2" customFormat="1">
      <c r="A3551" s="27"/>
      <c r="B3551" s="31"/>
      <c r="D3551" s="1"/>
      <c r="J3551" s="29"/>
      <c r="K3551" s="39"/>
      <c r="L3551" s="35"/>
      <c r="M3551" s="81"/>
      <c r="N3551" s="82"/>
      <c r="O3551" s="83"/>
      <c r="P3551" s="84"/>
      <c r="Q3551" s="82"/>
      <c r="R3551" s="83"/>
      <c r="S3551" s="69"/>
      <c r="T3551" s="63"/>
      <c r="U3551" s="141"/>
      <c r="V3551" s="74"/>
      <c r="W3551" s="145"/>
      <c r="X3551" s="60"/>
      <c r="Y3551" s="31"/>
      <c r="AA3551" s="33"/>
      <c r="AB3551" s="31"/>
    </row>
    <row r="3552" spans="1:28" s="2" customFormat="1">
      <c r="A3552" s="27"/>
      <c r="B3552" s="31"/>
      <c r="D3552" s="1"/>
      <c r="J3552" s="29"/>
      <c r="K3552" s="39"/>
      <c r="L3552" s="35"/>
      <c r="M3552" s="81"/>
      <c r="N3552" s="82"/>
      <c r="O3552" s="83"/>
      <c r="P3552" s="84"/>
      <c r="Q3552" s="82"/>
      <c r="R3552" s="83"/>
      <c r="S3552" s="69"/>
      <c r="T3552" s="63"/>
      <c r="U3552" s="141"/>
      <c r="V3552" s="74"/>
      <c r="W3552" s="145"/>
      <c r="X3552" s="60"/>
      <c r="Y3552" s="31"/>
      <c r="AA3552" s="33"/>
      <c r="AB3552" s="31"/>
    </row>
    <row r="3553" spans="1:28" s="2" customFormat="1">
      <c r="A3553" s="27"/>
      <c r="B3553" s="31"/>
      <c r="D3553" s="1"/>
      <c r="J3553" s="29"/>
      <c r="K3553" s="39"/>
      <c r="L3553" s="35"/>
      <c r="M3553" s="81"/>
      <c r="N3553" s="82"/>
      <c r="O3553" s="83"/>
      <c r="P3553" s="84"/>
      <c r="Q3553" s="82"/>
      <c r="R3553" s="83"/>
      <c r="S3553" s="69"/>
      <c r="T3553" s="63"/>
      <c r="U3553" s="141"/>
      <c r="V3553" s="74"/>
      <c r="W3553" s="145"/>
      <c r="X3553" s="60"/>
      <c r="Y3553" s="31"/>
      <c r="AA3553" s="33"/>
      <c r="AB3553" s="31"/>
    </row>
    <row r="3554" spans="1:28" s="2" customFormat="1">
      <c r="A3554" s="27"/>
      <c r="B3554" s="31"/>
      <c r="D3554" s="1"/>
      <c r="J3554" s="29"/>
      <c r="K3554" s="39"/>
      <c r="L3554" s="35"/>
      <c r="M3554" s="81"/>
      <c r="N3554" s="82"/>
      <c r="O3554" s="83"/>
      <c r="P3554" s="84"/>
      <c r="Q3554" s="82"/>
      <c r="R3554" s="83"/>
      <c r="S3554" s="69"/>
      <c r="T3554" s="63"/>
      <c r="U3554" s="141"/>
      <c r="V3554" s="74"/>
      <c r="W3554" s="145"/>
      <c r="X3554" s="60"/>
      <c r="Y3554" s="31"/>
      <c r="AA3554" s="33"/>
      <c r="AB3554" s="31"/>
    </row>
    <row r="3555" spans="1:28" s="2" customFormat="1">
      <c r="A3555" s="27"/>
      <c r="B3555" s="31"/>
      <c r="D3555" s="1"/>
      <c r="J3555" s="29"/>
      <c r="K3555" s="39"/>
      <c r="L3555" s="35"/>
      <c r="M3555" s="81"/>
      <c r="N3555" s="82"/>
      <c r="O3555" s="83"/>
      <c r="P3555" s="84"/>
      <c r="Q3555" s="82"/>
      <c r="R3555" s="83"/>
      <c r="S3555" s="69"/>
      <c r="T3555" s="63"/>
      <c r="U3555" s="141"/>
      <c r="V3555" s="74"/>
      <c r="W3555" s="145"/>
      <c r="X3555" s="60"/>
      <c r="Y3555" s="31"/>
      <c r="AA3555" s="33"/>
      <c r="AB3555" s="31"/>
    </row>
    <row r="3556" spans="1:28" s="2" customFormat="1">
      <c r="A3556" s="27"/>
      <c r="B3556" s="31"/>
      <c r="D3556" s="1"/>
      <c r="J3556" s="29"/>
      <c r="K3556" s="39"/>
      <c r="L3556" s="35"/>
      <c r="M3556" s="81"/>
      <c r="N3556" s="82"/>
      <c r="O3556" s="83"/>
      <c r="P3556" s="84"/>
      <c r="Q3556" s="82"/>
      <c r="R3556" s="83"/>
      <c r="S3556" s="69"/>
      <c r="T3556" s="63"/>
      <c r="U3556" s="141"/>
      <c r="V3556" s="74"/>
      <c r="W3556" s="145"/>
      <c r="X3556" s="60"/>
      <c r="Y3556" s="31"/>
      <c r="AA3556" s="33"/>
      <c r="AB3556" s="31"/>
    </row>
    <row r="3557" spans="1:28" s="2" customFormat="1">
      <c r="A3557" s="27"/>
      <c r="B3557" s="31"/>
      <c r="D3557" s="1"/>
      <c r="J3557" s="29"/>
      <c r="K3557" s="39"/>
      <c r="L3557" s="35"/>
      <c r="M3557" s="81"/>
      <c r="N3557" s="82"/>
      <c r="O3557" s="83"/>
      <c r="P3557" s="84"/>
      <c r="Q3557" s="82"/>
      <c r="R3557" s="83"/>
      <c r="S3557" s="69"/>
      <c r="T3557" s="63"/>
      <c r="U3557" s="141"/>
      <c r="V3557" s="74"/>
      <c r="W3557" s="145"/>
      <c r="X3557" s="60"/>
      <c r="Y3557" s="31"/>
      <c r="AA3557" s="33"/>
      <c r="AB3557" s="31"/>
    </row>
    <row r="3558" spans="1:28" s="2" customFormat="1">
      <c r="A3558" s="27"/>
      <c r="B3558" s="31"/>
      <c r="D3558" s="1"/>
      <c r="J3558" s="29"/>
      <c r="K3558" s="39"/>
      <c r="L3558" s="35"/>
      <c r="M3558" s="81"/>
      <c r="N3558" s="82"/>
      <c r="O3558" s="83"/>
      <c r="P3558" s="84"/>
      <c r="Q3558" s="82"/>
      <c r="R3558" s="83"/>
      <c r="S3558" s="69"/>
      <c r="T3558" s="63"/>
      <c r="U3558" s="141"/>
      <c r="V3558" s="74"/>
      <c r="W3558" s="145"/>
      <c r="X3558" s="60"/>
      <c r="Y3558" s="31"/>
      <c r="AA3558" s="33"/>
      <c r="AB3558" s="31"/>
    </row>
    <row r="3559" spans="1:28" s="2" customFormat="1">
      <c r="A3559" s="27"/>
      <c r="B3559" s="31"/>
      <c r="D3559" s="1"/>
      <c r="J3559" s="29"/>
      <c r="K3559" s="39"/>
      <c r="L3559" s="35"/>
      <c r="M3559" s="81"/>
      <c r="N3559" s="82"/>
      <c r="O3559" s="83"/>
      <c r="P3559" s="84"/>
      <c r="Q3559" s="82"/>
      <c r="R3559" s="83"/>
      <c r="S3559" s="69"/>
      <c r="T3559" s="63"/>
      <c r="U3559" s="141"/>
      <c r="V3559" s="74"/>
      <c r="W3559" s="145"/>
      <c r="X3559" s="60"/>
      <c r="Y3559" s="31"/>
      <c r="AA3559" s="33"/>
      <c r="AB3559" s="31"/>
    </row>
    <row r="3560" spans="1:28" s="2" customFormat="1">
      <c r="A3560" s="27"/>
      <c r="B3560" s="31"/>
      <c r="D3560" s="1"/>
      <c r="J3560" s="29"/>
      <c r="K3560" s="39"/>
      <c r="L3560" s="35"/>
      <c r="M3560" s="81"/>
      <c r="N3560" s="82"/>
      <c r="O3560" s="83"/>
      <c r="P3560" s="84"/>
      <c r="Q3560" s="82"/>
      <c r="R3560" s="83"/>
      <c r="S3560" s="69"/>
      <c r="T3560" s="63"/>
      <c r="U3560" s="141"/>
      <c r="V3560" s="74"/>
      <c r="W3560" s="145"/>
      <c r="X3560" s="60"/>
      <c r="Y3560" s="31"/>
      <c r="AA3560" s="33"/>
      <c r="AB3560" s="31"/>
    </row>
    <row r="3561" spans="1:28" s="2" customFormat="1">
      <c r="A3561" s="27"/>
      <c r="B3561" s="31"/>
      <c r="D3561" s="1"/>
      <c r="J3561" s="29"/>
      <c r="K3561" s="39"/>
      <c r="L3561" s="35"/>
      <c r="M3561" s="81"/>
      <c r="N3561" s="82"/>
      <c r="O3561" s="83"/>
      <c r="P3561" s="84"/>
      <c r="Q3561" s="82"/>
      <c r="R3561" s="83"/>
      <c r="S3561" s="69"/>
      <c r="T3561" s="63"/>
      <c r="U3561" s="141"/>
      <c r="V3561" s="74"/>
      <c r="W3561" s="145"/>
      <c r="X3561" s="60"/>
      <c r="Y3561" s="31"/>
      <c r="AA3561" s="33"/>
      <c r="AB3561" s="31"/>
    </row>
    <row r="3562" spans="1:28" s="2" customFormat="1">
      <c r="A3562" s="27"/>
      <c r="B3562" s="31"/>
      <c r="D3562" s="1"/>
      <c r="J3562" s="29"/>
      <c r="K3562" s="39"/>
      <c r="L3562" s="35"/>
      <c r="M3562" s="81"/>
      <c r="N3562" s="82"/>
      <c r="O3562" s="83"/>
      <c r="P3562" s="84"/>
      <c r="Q3562" s="82"/>
      <c r="R3562" s="83"/>
      <c r="S3562" s="69"/>
      <c r="T3562" s="63"/>
      <c r="U3562" s="141"/>
      <c r="V3562" s="74"/>
      <c r="W3562" s="145"/>
      <c r="X3562" s="60"/>
      <c r="Y3562" s="31"/>
      <c r="AA3562" s="33"/>
      <c r="AB3562" s="31"/>
    </row>
    <row r="3563" spans="1:28" s="2" customFormat="1">
      <c r="A3563" s="27"/>
      <c r="B3563" s="31"/>
      <c r="D3563" s="1"/>
      <c r="J3563" s="29"/>
      <c r="K3563" s="39"/>
      <c r="L3563" s="35"/>
      <c r="M3563" s="81"/>
      <c r="N3563" s="82"/>
      <c r="O3563" s="83"/>
      <c r="P3563" s="84"/>
      <c r="Q3563" s="82"/>
      <c r="R3563" s="83"/>
      <c r="S3563" s="69"/>
      <c r="T3563" s="63"/>
      <c r="U3563" s="141"/>
      <c r="V3563" s="74"/>
      <c r="W3563" s="145"/>
      <c r="X3563" s="60"/>
      <c r="Y3563" s="31"/>
      <c r="AA3563" s="33"/>
      <c r="AB3563" s="31"/>
    </row>
    <row r="3564" spans="1:28" s="2" customFormat="1">
      <c r="A3564" s="27"/>
      <c r="B3564" s="31"/>
      <c r="D3564" s="1"/>
      <c r="J3564" s="29"/>
      <c r="K3564" s="39"/>
      <c r="L3564" s="35"/>
      <c r="M3564" s="81"/>
      <c r="N3564" s="82"/>
      <c r="O3564" s="83"/>
      <c r="P3564" s="84"/>
      <c r="Q3564" s="82"/>
      <c r="R3564" s="83"/>
      <c r="S3564" s="69"/>
      <c r="T3564" s="63"/>
      <c r="U3564" s="141"/>
      <c r="V3564" s="74"/>
      <c r="W3564" s="145"/>
      <c r="X3564" s="60"/>
      <c r="Y3564" s="31"/>
      <c r="AA3564" s="33"/>
      <c r="AB3564" s="31"/>
    </row>
    <row r="3565" spans="1:28" s="2" customFormat="1">
      <c r="A3565" s="27"/>
      <c r="B3565" s="31"/>
      <c r="D3565" s="1"/>
      <c r="J3565" s="29"/>
      <c r="K3565" s="39"/>
      <c r="L3565" s="35"/>
      <c r="M3565" s="81"/>
      <c r="N3565" s="82"/>
      <c r="O3565" s="83"/>
      <c r="P3565" s="84"/>
      <c r="Q3565" s="82"/>
      <c r="R3565" s="83"/>
      <c r="S3565" s="69"/>
      <c r="T3565" s="63"/>
      <c r="U3565" s="141"/>
      <c r="V3565" s="74"/>
      <c r="W3565" s="145"/>
      <c r="X3565" s="60"/>
      <c r="Y3565" s="31"/>
      <c r="AA3565" s="33"/>
      <c r="AB3565" s="31"/>
    </row>
    <row r="3566" spans="1:28" s="2" customFormat="1">
      <c r="A3566" s="27"/>
      <c r="B3566" s="31"/>
      <c r="D3566" s="1"/>
      <c r="J3566" s="29"/>
      <c r="K3566" s="39"/>
      <c r="L3566" s="35"/>
      <c r="M3566" s="81"/>
      <c r="N3566" s="82"/>
      <c r="O3566" s="83"/>
      <c r="P3566" s="84"/>
      <c r="Q3566" s="82"/>
      <c r="R3566" s="83"/>
      <c r="S3566" s="69"/>
      <c r="T3566" s="63"/>
      <c r="U3566" s="141"/>
      <c r="V3566" s="74"/>
      <c r="W3566" s="145"/>
      <c r="X3566" s="60"/>
      <c r="Y3566" s="31"/>
      <c r="AA3566" s="33"/>
      <c r="AB3566" s="31"/>
    </row>
    <row r="3567" spans="1:28" s="2" customFormat="1">
      <c r="A3567" s="27"/>
      <c r="B3567" s="31"/>
      <c r="D3567" s="1"/>
      <c r="J3567" s="29"/>
      <c r="K3567" s="39"/>
      <c r="L3567" s="35"/>
      <c r="M3567" s="81"/>
      <c r="N3567" s="82"/>
      <c r="O3567" s="83"/>
      <c r="P3567" s="84"/>
      <c r="Q3567" s="82"/>
      <c r="R3567" s="83"/>
      <c r="S3567" s="69"/>
      <c r="T3567" s="63"/>
      <c r="U3567" s="141"/>
      <c r="V3567" s="74"/>
      <c r="W3567" s="145"/>
      <c r="X3567" s="60"/>
      <c r="Y3567" s="31"/>
      <c r="AA3567" s="33"/>
      <c r="AB3567" s="31"/>
    </row>
    <row r="3568" spans="1:28" s="2" customFormat="1">
      <c r="A3568" s="27"/>
      <c r="B3568" s="31"/>
      <c r="D3568" s="1"/>
      <c r="J3568" s="29"/>
      <c r="K3568" s="39"/>
      <c r="L3568" s="35"/>
      <c r="M3568" s="81"/>
      <c r="N3568" s="82"/>
      <c r="O3568" s="83"/>
      <c r="P3568" s="84"/>
      <c r="Q3568" s="82"/>
      <c r="R3568" s="83"/>
      <c r="S3568" s="69"/>
      <c r="T3568" s="63"/>
      <c r="U3568" s="141"/>
      <c r="V3568" s="74"/>
      <c r="W3568" s="145"/>
      <c r="X3568" s="60"/>
      <c r="Y3568" s="31"/>
      <c r="AA3568" s="33"/>
      <c r="AB3568" s="31"/>
    </row>
    <row r="3569" spans="1:28" s="2" customFormat="1">
      <c r="A3569" s="27"/>
      <c r="B3569" s="31"/>
      <c r="D3569" s="1"/>
      <c r="J3569" s="29"/>
      <c r="K3569" s="39"/>
      <c r="L3569" s="35"/>
      <c r="M3569" s="81"/>
      <c r="N3569" s="82"/>
      <c r="O3569" s="83"/>
      <c r="P3569" s="84"/>
      <c r="Q3569" s="82"/>
      <c r="R3569" s="83"/>
      <c r="S3569" s="69"/>
      <c r="T3569" s="63"/>
      <c r="U3569" s="141"/>
      <c r="V3569" s="74"/>
      <c r="W3569" s="145"/>
      <c r="X3569" s="60"/>
      <c r="Y3569" s="31"/>
      <c r="AA3569" s="33"/>
      <c r="AB3569" s="31"/>
    </row>
    <row r="3570" spans="1:28" s="2" customFormat="1">
      <c r="A3570" s="27"/>
      <c r="B3570" s="31"/>
      <c r="D3570" s="1"/>
      <c r="J3570" s="29"/>
      <c r="K3570" s="39"/>
      <c r="L3570" s="35"/>
      <c r="M3570" s="81"/>
      <c r="N3570" s="82"/>
      <c r="O3570" s="83"/>
      <c r="P3570" s="84"/>
      <c r="Q3570" s="82"/>
      <c r="R3570" s="83"/>
      <c r="S3570" s="69"/>
      <c r="T3570" s="63"/>
      <c r="U3570" s="141"/>
      <c r="V3570" s="74"/>
      <c r="W3570" s="145"/>
      <c r="X3570" s="60"/>
      <c r="Y3570" s="31"/>
      <c r="AA3570" s="33"/>
      <c r="AB3570" s="31"/>
    </row>
    <row r="3571" spans="1:28" s="2" customFormat="1">
      <c r="A3571" s="27"/>
      <c r="B3571" s="31"/>
      <c r="D3571" s="1"/>
      <c r="J3571" s="29"/>
      <c r="K3571" s="39"/>
      <c r="L3571" s="35"/>
      <c r="M3571" s="81"/>
      <c r="N3571" s="82"/>
      <c r="O3571" s="83"/>
      <c r="P3571" s="84"/>
      <c r="Q3571" s="82"/>
      <c r="R3571" s="83"/>
      <c r="S3571" s="69"/>
      <c r="T3571" s="63"/>
      <c r="U3571" s="141"/>
      <c r="V3571" s="74"/>
      <c r="W3571" s="145"/>
      <c r="X3571" s="60"/>
      <c r="Y3571" s="31"/>
      <c r="AA3571" s="33"/>
      <c r="AB3571" s="31"/>
    </row>
    <row r="3572" spans="1:28" s="2" customFormat="1">
      <c r="A3572" s="27"/>
      <c r="B3572" s="31"/>
      <c r="D3572" s="1"/>
      <c r="J3572" s="29"/>
      <c r="K3572" s="39"/>
      <c r="L3572" s="35"/>
      <c r="M3572" s="81"/>
      <c r="N3572" s="82"/>
      <c r="O3572" s="83"/>
      <c r="P3572" s="84"/>
      <c r="Q3572" s="82"/>
      <c r="R3572" s="83"/>
      <c r="S3572" s="69"/>
      <c r="T3572" s="63"/>
      <c r="U3572" s="141"/>
      <c r="V3572" s="74"/>
      <c r="W3572" s="145"/>
      <c r="X3572" s="60"/>
      <c r="Y3572" s="31"/>
      <c r="AA3572" s="33"/>
      <c r="AB3572" s="31"/>
    </row>
    <row r="3573" spans="1:28" s="2" customFormat="1">
      <c r="A3573" s="27"/>
      <c r="B3573" s="31"/>
      <c r="D3573" s="1"/>
      <c r="J3573" s="29"/>
      <c r="K3573" s="39"/>
      <c r="L3573" s="35"/>
      <c r="M3573" s="81"/>
      <c r="N3573" s="82"/>
      <c r="O3573" s="83"/>
      <c r="P3573" s="84"/>
      <c r="Q3573" s="82"/>
      <c r="R3573" s="83"/>
      <c r="S3573" s="69"/>
      <c r="T3573" s="63"/>
      <c r="U3573" s="141"/>
      <c r="V3573" s="74"/>
      <c r="W3573" s="145"/>
      <c r="X3573" s="60"/>
      <c r="Y3573" s="31"/>
      <c r="AA3573" s="33"/>
      <c r="AB3573" s="31"/>
    </row>
    <row r="3574" spans="1:28" s="2" customFormat="1">
      <c r="A3574" s="27"/>
      <c r="B3574" s="31"/>
      <c r="D3574" s="1"/>
      <c r="J3574" s="29"/>
      <c r="K3574" s="39"/>
      <c r="L3574" s="35"/>
      <c r="M3574" s="81"/>
      <c r="N3574" s="82"/>
      <c r="O3574" s="83"/>
      <c r="P3574" s="84"/>
      <c r="Q3574" s="82"/>
      <c r="R3574" s="83"/>
      <c r="S3574" s="69"/>
      <c r="T3574" s="63"/>
      <c r="U3574" s="141"/>
      <c r="V3574" s="74"/>
      <c r="W3574" s="145"/>
      <c r="X3574" s="60"/>
      <c r="Y3574" s="31"/>
      <c r="AA3574" s="33"/>
      <c r="AB3574" s="31"/>
    </row>
    <row r="3575" spans="1:28" s="2" customFormat="1">
      <c r="A3575" s="27"/>
      <c r="B3575" s="31"/>
      <c r="D3575" s="1"/>
      <c r="J3575" s="29"/>
      <c r="K3575" s="39"/>
      <c r="L3575" s="35"/>
      <c r="M3575" s="81"/>
      <c r="N3575" s="82"/>
      <c r="O3575" s="83"/>
      <c r="P3575" s="84"/>
      <c r="Q3575" s="82"/>
      <c r="R3575" s="83"/>
      <c r="S3575" s="69"/>
      <c r="T3575" s="63"/>
      <c r="U3575" s="141"/>
      <c r="V3575" s="74"/>
      <c r="W3575" s="145"/>
      <c r="X3575" s="60"/>
      <c r="Y3575" s="31"/>
      <c r="AA3575" s="33"/>
      <c r="AB3575" s="31"/>
    </row>
    <row r="3576" spans="1:28" s="2" customFormat="1">
      <c r="A3576" s="27"/>
      <c r="B3576" s="31"/>
      <c r="D3576" s="1"/>
      <c r="J3576" s="29"/>
      <c r="K3576" s="39"/>
      <c r="L3576" s="35"/>
      <c r="M3576" s="81"/>
      <c r="N3576" s="82"/>
      <c r="O3576" s="83"/>
      <c r="P3576" s="84"/>
      <c r="Q3576" s="82"/>
      <c r="R3576" s="83"/>
      <c r="S3576" s="69"/>
      <c r="T3576" s="63"/>
      <c r="U3576" s="141"/>
      <c r="V3576" s="74"/>
      <c r="W3576" s="145"/>
      <c r="X3576" s="60"/>
      <c r="Y3576" s="31"/>
      <c r="AA3576" s="33"/>
      <c r="AB3576" s="31"/>
    </row>
    <row r="3577" spans="1:28" s="2" customFormat="1">
      <c r="A3577" s="27"/>
      <c r="B3577" s="31"/>
      <c r="D3577" s="1"/>
      <c r="J3577" s="29"/>
      <c r="K3577" s="39"/>
      <c r="L3577" s="35"/>
      <c r="M3577" s="81"/>
      <c r="N3577" s="82"/>
      <c r="O3577" s="83"/>
      <c r="P3577" s="84"/>
      <c r="Q3577" s="82"/>
      <c r="R3577" s="83"/>
      <c r="S3577" s="69"/>
      <c r="T3577" s="63"/>
      <c r="U3577" s="141"/>
      <c r="V3577" s="74"/>
      <c r="W3577" s="145"/>
      <c r="X3577" s="60"/>
      <c r="Y3577" s="31"/>
      <c r="AA3577" s="33"/>
      <c r="AB3577" s="31"/>
    </row>
    <row r="3578" spans="1:28" s="2" customFormat="1">
      <c r="A3578" s="27"/>
      <c r="B3578" s="31"/>
      <c r="D3578" s="1"/>
      <c r="J3578" s="29"/>
      <c r="K3578" s="39"/>
      <c r="L3578" s="35"/>
      <c r="M3578" s="81"/>
      <c r="N3578" s="82"/>
      <c r="O3578" s="83"/>
      <c r="P3578" s="84"/>
      <c r="Q3578" s="82"/>
      <c r="R3578" s="83"/>
      <c r="S3578" s="69"/>
      <c r="T3578" s="63"/>
      <c r="U3578" s="141"/>
      <c r="V3578" s="74"/>
      <c r="W3578" s="145"/>
      <c r="X3578" s="60"/>
      <c r="Y3578" s="31"/>
      <c r="AA3578" s="33"/>
      <c r="AB3578" s="31"/>
    </row>
    <row r="3579" spans="1:28" s="2" customFormat="1">
      <c r="A3579" s="27"/>
      <c r="B3579" s="31"/>
      <c r="D3579" s="1"/>
      <c r="J3579" s="29"/>
      <c r="K3579" s="39"/>
      <c r="L3579" s="35"/>
      <c r="M3579" s="81"/>
      <c r="N3579" s="82"/>
      <c r="O3579" s="83"/>
      <c r="P3579" s="84"/>
      <c r="Q3579" s="82"/>
      <c r="R3579" s="83"/>
      <c r="S3579" s="69"/>
      <c r="T3579" s="63"/>
      <c r="U3579" s="141"/>
      <c r="V3579" s="74"/>
      <c r="W3579" s="145"/>
      <c r="X3579" s="60"/>
      <c r="Y3579" s="31"/>
      <c r="AA3579" s="33"/>
      <c r="AB3579" s="31"/>
    </row>
    <row r="3580" spans="1:28" s="2" customFormat="1">
      <c r="A3580" s="27"/>
      <c r="B3580" s="31"/>
      <c r="D3580" s="1"/>
      <c r="J3580" s="29"/>
      <c r="K3580" s="39"/>
      <c r="L3580" s="35"/>
      <c r="M3580" s="81"/>
      <c r="N3580" s="82"/>
      <c r="O3580" s="83"/>
      <c r="P3580" s="84"/>
      <c r="Q3580" s="82"/>
      <c r="R3580" s="83"/>
      <c r="S3580" s="69"/>
      <c r="T3580" s="63"/>
      <c r="U3580" s="141"/>
      <c r="V3580" s="74"/>
      <c r="W3580" s="145"/>
      <c r="X3580" s="60"/>
      <c r="Y3580" s="31"/>
      <c r="AA3580" s="33"/>
      <c r="AB3580" s="31"/>
    </row>
    <row r="3581" spans="1:28" s="2" customFormat="1">
      <c r="A3581" s="27"/>
      <c r="B3581" s="31"/>
      <c r="D3581" s="1"/>
      <c r="J3581" s="29"/>
      <c r="K3581" s="39"/>
      <c r="L3581" s="35"/>
      <c r="M3581" s="81"/>
      <c r="N3581" s="82"/>
      <c r="O3581" s="83"/>
      <c r="P3581" s="84"/>
      <c r="Q3581" s="82"/>
      <c r="R3581" s="83"/>
      <c r="S3581" s="69"/>
      <c r="T3581" s="63"/>
      <c r="U3581" s="141"/>
      <c r="V3581" s="74"/>
      <c r="W3581" s="145"/>
      <c r="X3581" s="60"/>
      <c r="Y3581" s="31"/>
      <c r="AA3581" s="33"/>
      <c r="AB3581" s="31"/>
    </row>
    <row r="3582" spans="1:28" s="2" customFormat="1">
      <c r="A3582" s="27"/>
      <c r="B3582" s="31"/>
      <c r="D3582" s="1"/>
      <c r="J3582" s="29"/>
      <c r="K3582" s="39"/>
      <c r="L3582" s="35"/>
      <c r="M3582" s="81"/>
      <c r="N3582" s="82"/>
      <c r="O3582" s="83"/>
      <c r="P3582" s="84"/>
      <c r="Q3582" s="82"/>
      <c r="R3582" s="83"/>
      <c r="S3582" s="69"/>
      <c r="T3582" s="63"/>
      <c r="U3582" s="141"/>
      <c r="V3582" s="74"/>
      <c r="W3582" s="145"/>
      <c r="X3582" s="60"/>
      <c r="Y3582" s="31"/>
      <c r="AA3582" s="33"/>
      <c r="AB3582" s="31"/>
    </row>
    <row r="3583" spans="1:28" s="2" customFormat="1">
      <c r="A3583" s="27"/>
      <c r="B3583" s="31"/>
      <c r="D3583" s="1"/>
      <c r="J3583" s="29"/>
      <c r="K3583" s="39"/>
      <c r="L3583" s="35"/>
      <c r="M3583" s="81"/>
      <c r="N3583" s="82"/>
      <c r="O3583" s="83"/>
      <c r="P3583" s="84"/>
      <c r="Q3583" s="82"/>
      <c r="R3583" s="83"/>
      <c r="S3583" s="69"/>
      <c r="T3583" s="63"/>
      <c r="U3583" s="141"/>
      <c r="V3583" s="74"/>
      <c r="W3583" s="145"/>
      <c r="X3583" s="60"/>
      <c r="Y3583" s="31"/>
      <c r="AA3583" s="33"/>
      <c r="AB3583" s="31"/>
    </row>
    <row r="3584" spans="1:28" s="2" customFormat="1">
      <c r="A3584" s="27"/>
      <c r="B3584" s="31"/>
      <c r="D3584" s="1"/>
      <c r="J3584" s="29"/>
      <c r="K3584" s="39"/>
      <c r="L3584" s="35"/>
      <c r="M3584" s="81"/>
      <c r="N3584" s="82"/>
      <c r="O3584" s="83"/>
      <c r="P3584" s="84"/>
      <c r="Q3584" s="82"/>
      <c r="R3584" s="83"/>
      <c r="S3584" s="69"/>
      <c r="T3584" s="63"/>
      <c r="U3584" s="141"/>
      <c r="V3584" s="74"/>
      <c r="W3584" s="145"/>
      <c r="X3584" s="60"/>
      <c r="Y3584" s="31"/>
      <c r="AA3584" s="33"/>
      <c r="AB3584" s="31"/>
    </row>
    <row r="3585" spans="1:28" s="2" customFormat="1">
      <c r="A3585" s="27"/>
      <c r="B3585" s="31"/>
      <c r="D3585" s="1"/>
      <c r="J3585" s="29"/>
      <c r="K3585" s="39"/>
      <c r="L3585" s="35"/>
      <c r="M3585" s="81"/>
      <c r="N3585" s="82"/>
      <c r="O3585" s="83"/>
      <c r="P3585" s="84"/>
      <c r="Q3585" s="82"/>
      <c r="R3585" s="83"/>
      <c r="S3585" s="69"/>
      <c r="T3585" s="63"/>
      <c r="U3585" s="141"/>
      <c r="V3585" s="74"/>
      <c r="W3585" s="145"/>
      <c r="X3585" s="60"/>
      <c r="Y3585" s="31"/>
      <c r="AA3585" s="33"/>
      <c r="AB3585" s="31"/>
    </row>
    <row r="3586" spans="1:28" s="2" customFormat="1">
      <c r="A3586" s="27"/>
      <c r="B3586" s="31"/>
      <c r="D3586" s="1"/>
      <c r="J3586" s="29"/>
      <c r="K3586" s="39"/>
      <c r="L3586" s="35"/>
      <c r="M3586" s="81"/>
      <c r="N3586" s="82"/>
      <c r="O3586" s="83"/>
      <c r="P3586" s="84"/>
      <c r="Q3586" s="82"/>
      <c r="R3586" s="83"/>
      <c r="S3586" s="69"/>
      <c r="T3586" s="63"/>
      <c r="U3586" s="141"/>
      <c r="V3586" s="74"/>
      <c r="W3586" s="145"/>
      <c r="X3586" s="60"/>
      <c r="Y3586" s="31"/>
      <c r="AA3586" s="33"/>
      <c r="AB3586" s="31"/>
    </row>
    <row r="3587" spans="1:28" s="2" customFormat="1">
      <c r="A3587" s="27"/>
      <c r="B3587" s="31"/>
      <c r="D3587" s="1"/>
      <c r="J3587" s="29"/>
      <c r="K3587" s="39"/>
      <c r="L3587" s="35"/>
      <c r="M3587" s="81"/>
      <c r="N3587" s="82"/>
      <c r="O3587" s="83"/>
      <c r="P3587" s="84"/>
      <c r="Q3587" s="82"/>
      <c r="R3587" s="83"/>
      <c r="S3587" s="69"/>
      <c r="T3587" s="63"/>
      <c r="U3587" s="141"/>
      <c r="V3587" s="74"/>
      <c r="W3587" s="145"/>
      <c r="X3587" s="60"/>
      <c r="Y3587" s="31"/>
      <c r="AA3587" s="33"/>
      <c r="AB3587" s="31"/>
    </row>
    <row r="3588" spans="1:28" s="2" customFormat="1">
      <c r="A3588" s="27"/>
      <c r="B3588" s="31"/>
      <c r="D3588" s="1"/>
      <c r="J3588" s="29"/>
      <c r="K3588" s="39"/>
      <c r="L3588" s="35"/>
      <c r="M3588" s="81"/>
      <c r="N3588" s="82"/>
      <c r="O3588" s="83"/>
      <c r="P3588" s="84"/>
      <c r="Q3588" s="82"/>
      <c r="R3588" s="83"/>
      <c r="S3588" s="69"/>
      <c r="T3588" s="63"/>
      <c r="U3588" s="141"/>
      <c r="V3588" s="74"/>
      <c r="W3588" s="145"/>
      <c r="X3588" s="60"/>
      <c r="Y3588" s="31"/>
      <c r="AA3588" s="33"/>
      <c r="AB3588" s="31"/>
    </row>
    <row r="3589" spans="1:28" s="2" customFormat="1">
      <c r="A3589" s="27"/>
      <c r="B3589" s="31"/>
      <c r="D3589" s="1"/>
      <c r="J3589" s="29"/>
      <c r="K3589" s="39"/>
      <c r="L3589" s="35"/>
      <c r="M3589" s="81"/>
      <c r="N3589" s="82"/>
      <c r="O3589" s="83"/>
      <c r="P3589" s="84"/>
      <c r="Q3589" s="82"/>
      <c r="R3589" s="83"/>
      <c r="S3589" s="69"/>
      <c r="T3589" s="63"/>
      <c r="U3589" s="141"/>
      <c r="V3589" s="74"/>
      <c r="W3589" s="145"/>
      <c r="X3589" s="60"/>
      <c r="Y3589" s="31"/>
      <c r="AA3589" s="33"/>
      <c r="AB3589" s="31"/>
    </row>
    <row r="3590" spans="1:28" s="2" customFormat="1">
      <c r="A3590" s="27"/>
      <c r="B3590" s="31"/>
      <c r="D3590" s="1"/>
      <c r="J3590" s="29"/>
      <c r="K3590" s="39"/>
      <c r="L3590" s="35"/>
      <c r="M3590" s="81"/>
      <c r="N3590" s="82"/>
      <c r="O3590" s="83"/>
      <c r="P3590" s="84"/>
      <c r="Q3590" s="82"/>
      <c r="R3590" s="83"/>
      <c r="S3590" s="69"/>
      <c r="T3590" s="63"/>
      <c r="U3590" s="141"/>
      <c r="V3590" s="74"/>
      <c r="W3590" s="145"/>
      <c r="X3590" s="60"/>
      <c r="Y3590" s="31"/>
      <c r="AA3590" s="33"/>
      <c r="AB3590" s="31"/>
    </row>
    <row r="3591" spans="1:28" s="2" customFormat="1">
      <c r="A3591" s="27"/>
      <c r="B3591" s="31"/>
      <c r="D3591" s="1"/>
      <c r="J3591" s="29"/>
      <c r="K3591" s="39"/>
      <c r="L3591" s="35"/>
      <c r="M3591" s="81"/>
      <c r="N3591" s="82"/>
      <c r="O3591" s="83"/>
      <c r="P3591" s="84"/>
      <c r="Q3591" s="82"/>
      <c r="R3591" s="83"/>
      <c r="S3591" s="69"/>
      <c r="T3591" s="63"/>
      <c r="U3591" s="141"/>
      <c r="V3591" s="74"/>
      <c r="W3591" s="145"/>
      <c r="X3591" s="60"/>
      <c r="Y3591" s="31"/>
      <c r="AA3591" s="33"/>
      <c r="AB3591" s="31"/>
    </row>
    <row r="3592" spans="1:28" s="2" customFormat="1">
      <c r="A3592" s="27"/>
      <c r="B3592" s="31"/>
      <c r="D3592" s="1"/>
      <c r="J3592" s="29"/>
      <c r="K3592" s="39"/>
      <c r="L3592" s="35"/>
      <c r="M3592" s="81"/>
      <c r="N3592" s="82"/>
      <c r="O3592" s="83"/>
      <c r="P3592" s="84"/>
      <c r="Q3592" s="82"/>
      <c r="R3592" s="83"/>
      <c r="S3592" s="69"/>
      <c r="T3592" s="63"/>
      <c r="U3592" s="141"/>
      <c r="V3592" s="74"/>
      <c r="W3592" s="145"/>
      <c r="X3592" s="60"/>
      <c r="Y3592" s="31"/>
      <c r="AA3592" s="33"/>
      <c r="AB3592" s="31"/>
    </row>
    <row r="3593" spans="1:28" s="2" customFormat="1">
      <c r="A3593" s="27"/>
      <c r="B3593" s="31"/>
      <c r="D3593" s="1"/>
      <c r="J3593" s="29"/>
      <c r="K3593" s="39"/>
      <c r="L3593" s="35"/>
      <c r="M3593" s="81"/>
      <c r="N3593" s="82"/>
      <c r="O3593" s="83"/>
      <c r="P3593" s="84"/>
      <c r="Q3593" s="82"/>
      <c r="R3593" s="83"/>
      <c r="S3593" s="69"/>
      <c r="T3593" s="63"/>
      <c r="U3593" s="141"/>
      <c r="V3593" s="74"/>
      <c r="W3593" s="145"/>
      <c r="X3593" s="60"/>
      <c r="Y3593" s="31"/>
      <c r="AA3593" s="33"/>
      <c r="AB3593" s="31"/>
    </row>
    <row r="3594" spans="1:28" s="2" customFormat="1">
      <c r="A3594" s="27"/>
      <c r="B3594" s="31"/>
      <c r="D3594" s="1"/>
      <c r="J3594" s="29"/>
      <c r="K3594" s="39"/>
      <c r="L3594" s="35"/>
      <c r="M3594" s="81"/>
      <c r="N3594" s="82"/>
      <c r="O3594" s="83"/>
      <c r="P3594" s="84"/>
      <c r="Q3594" s="82"/>
      <c r="R3594" s="83"/>
      <c r="S3594" s="69"/>
      <c r="T3594" s="63"/>
      <c r="U3594" s="141"/>
      <c r="V3594" s="74"/>
      <c r="W3594" s="145"/>
      <c r="X3594" s="60"/>
      <c r="Y3594" s="31"/>
      <c r="AA3594" s="33"/>
      <c r="AB3594" s="31"/>
    </row>
    <row r="3595" spans="1:28" s="2" customFormat="1">
      <c r="A3595" s="27"/>
      <c r="B3595" s="31"/>
      <c r="D3595" s="1"/>
      <c r="J3595" s="29"/>
      <c r="K3595" s="39"/>
      <c r="L3595" s="35"/>
      <c r="M3595" s="81"/>
      <c r="N3595" s="82"/>
      <c r="O3595" s="83"/>
      <c r="P3595" s="84"/>
      <c r="Q3595" s="82"/>
      <c r="R3595" s="83"/>
      <c r="S3595" s="69"/>
      <c r="T3595" s="63"/>
      <c r="U3595" s="141"/>
      <c r="V3595" s="74"/>
      <c r="W3595" s="145"/>
      <c r="X3595" s="60"/>
      <c r="Y3595" s="31"/>
      <c r="AA3595" s="33"/>
      <c r="AB3595" s="31"/>
    </row>
    <row r="3596" spans="1:28" s="2" customFormat="1">
      <c r="A3596" s="27"/>
      <c r="B3596" s="31"/>
      <c r="D3596" s="1"/>
      <c r="J3596" s="29"/>
      <c r="K3596" s="39"/>
      <c r="L3596" s="35"/>
      <c r="M3596" s="81"/>
      <c r="N3596" s="82"/>
      <c r="O3596" s="83"/>
      <c r="P3596" s="84"/>
      <c r="Q3596" s="82"/>
      <c r="R3596" s="83"/>
      <c r="S3596" s="69"/>
      <c r="T3596" s="63"/>
      <c r="U3596" s="141"/>
      <c r="V3596" s="74"/>
      <c r="W3596" s="145"/>
      <c r="X3596" s="60"/>
      <c r="Y3596" s="31"/>
      <c r="AA3596" s="33"/>
      <c r="AB3596" s="31"/>
    </row>
    <row r="3597" spans="1:28" s="2" customFormat="1">
      <c r="A3597" s="27"/>
      <c r="B3597" s="31"/>
      <c r="D3597" s="1"/>
      <c r="J3597" s="29"/>
      <c r="K3597" s="39"/>
      <c r="L3597" s="35"/>
      <c r="M3597" s="81"/>
      <c r="N3597" s="82"/>
      <c r="O3597" s="83"/>
      <c r="P3597" s="84"/>
      <c r="Q3597" s="82"/>
      <c r="R3597" s="83"/>
      <c r="S3597" s="69"/>
      <c r="T3597" s="63"/>
      <c r="U3597" s="141"/>
      <c r="V3597" s="74"/>
      <c r="W3597" s="145"/>
      <c r="X3597" s="60"/>
      <c r="Y3597" s="31"/>
      <c r="AA3597" s="33"/>
      <c r="AB3597" s="31"/>
    </row>
    <row r="3598" spans="1:28" s="2" customFormat="1">
      <c r="A3598" s="27"/>
      <c r="B3598" s="31"/>
      <c r="D3598" s="1"/>
      <c r="J3598" s="29"/>
      <c r="K3598" s="39"/>
      <c r="L3598" s="35"/>
      <c r="M3598" s="81"/>
      <c r="N3598" s="82"/>
      <c r="O3598" s="83"/>
      <c r="P3598" s="84"/>
      <c r="Q3598" s="82"/>
      <c r="R3598" s="83"/>
      <c r="S3598" s="69"/>
      <c r="T3598" s="63"/>
      <c r="U3598" s="141"/>
      <c r="V3598" s="74"/>
      <c r="W3598" s="145"/>
      <c r="X3598" s="60"/>
      <c r="Y3598" s="31"/>
      <c r="AA3598" s="33"/>
      <c r="AB3598" s="31"/>
    </row>
    <row r="3599" spans="1:28" s="2" customFormat="1">
      <c r="A3599" s="27"/>
      <c r="B3599" s="31"/>
      <c r="D3599" s="1"/>
      <c r="J3599" s="29"/>
      <c r="K3599" s="39"/>
      <c r="L3599" s="35"/>
      <c r="M3599" s="81"/>
      <c r="N3599" s="82"/>
      <c r="O3599" s="83"/>
      <c r="P3599" s="84"/>
      <c r="Q3599" s="82"/>
      <c r="R3599" s="83"/>
      <c r="S3599" s="69"/>
      <c r="T3599" s="63"/>
      <c r="U3599" s="141"/>
      <c r="V3599" s="74"/>
      <c r="W3599" s="145"/>
      <c r="X3599" s="60"/>
      <c r="Y3599" s="31"/>
      <c r="AA3599" s="33"/>
      <c r="AB3599" s="31"/>
    </row>
    <row r="3600" spans="1:28" s="2" customFormat="1">
      <c r="A3600" s="27"/>
      <c r="B3600" s="31"/>
      <c r="D3600" s="1"/>
      <c r="J3600" s="29"/>
      <c r="K3600" s="39"/>
      <c r="L3600" s="35"/>
      <c r="M3600" s="81"/>
      <c r="N3600" s="82"/>
      <c r="O3600" s="83"/>
      <c r="P3600" s="84"/>
      <c r="Q3600" s="82"/>
      <c r="R3600" s="83"/>
      <c r="S3600" s="69"/>
      <c r="T3600" s="63"/>
      <c r="U3600" s="141"/>
      <c r="V3600" s="74"/>
      <c r="W3600" s="145"/>
      <c r="X3600" s="60"/>
      <c r="Y3600" s="31"/>
      <c r="AA3600" s="33"/>
      <c r="AB3600" s="31"/>
    </row>
    <row r="3601" spans="1:28" s="2" customFormat="1">
      <c r="A3601" s="27"/>
      <c r="B3601" s="31"/>
      <c r="D3601" s="1"/>
      <c r="J3601" s="29"/>
      <c r="K3601" s="39"/>
      <c r="L3601" s="35"/>
      <c r="M3601" s="81"/>
      <c r="N3601" s="82"/>
      <c r="O3601" s="83"/>
      <c r="P3601" s="84"/>
      <c r="Q3601" s="82"/>
      <c r="R3601" s="83"/>
      <c r="S3601" s="69"/>
      <c r="T3601" s="63"/>
      <c r="U3601" s="141"/>
      <c r="V3601" s="74"/>
      <c r="W3601" s="145"/>
      <c r="X3601" s="60"/>
      <c r="Y3601" s="31"/>
      <c r="AA3601" s="33"/>
      <c r="AB3601" s="31"/>
    </row>
    <row r="3602" spans="1:28" s="2" customFormat="1">
      <c r="A3602" s="27"/>
      <c r="B3602" s="31"/>
      <c r="D3602" s="1"/>
      <c r="J3602" s="29"/>
      <c r="K3602" s="39"/>
      <c r="L3602" s="35"/>
      <c r="M3602" s="81"/>
      <c r="N3602" s="82"/>
      <c r="O3602" s="83"/>
      <c r="P3602" s="84"/>
      <c r="Q3602" s="82"/>
      <c r="R3602" s="83"/>
      <c r="S3602" s="69"/>
      <c r="T3602" s="63"/>
      <c r="U3602" s="141"/>
      <c r="V3602" s="74"/>
      <c r="W3602" s="145"/>
      <c r="X3602" s="60"/>
      <c r="Y3602" s="31"/>
      <c r="AA3602" s="33"/>
      <c r="AB3602" s="31"/>
    </row>
    <row r="3603" spans="1:28" s="2" customFormat="1">
      <c r="A3603" s="27"/>
      <c r="B3603" s="31"/>
      <c r="D3603" s="1"/>
      <c r="J3603" s="29"/>
      <c r="K3603" s="39"/>
      <c r="L3603" s="35"/>
      <c r="M3603" s="81"/>
      <c r="N3603" s="82"/>
      <c r="O3603" s="83"/>
      <c r="P3603" s="84"/>
      <c r="Q3603" s="82"/>
      <c r="R3603" s="83"/>
      <c r="S3603" s="69"/>
      <c r="T3603" s="63"/>
      <c r="U3603" s="141"/>
      <c r="V3603" s="74"/>
      <c r="W3603" s="145"/>
      <c r="X3603" s="60"/>
      <c r="Y3603" s="31"/>
      <c r="AA3603" s="33"/>
      <c r="AB3603" s="31"/>
    </row>
    <row r="3604" spans="1:28" s="2" customFormat="1">
      <c r="A3604" s="27"/>
      <c r="B3604" s="31"/>
      <c r="D3604" s="1"/>
      <c r="J3604" s="29"/>
      <c r="K3604" s="39"/>
      <c r="L3604" s="35"/>
      <c r="M3604" s="81"/>
      <c r="N3604" s="82"/>
      <c r="O3604" s="83"/>
      <c r="P3604" s="84"/>
      <c r="Q3604" s="82"/>
      <c r="R3604" s="83"/>
      <c r="S3604" s="69"/>
      <c r="T3604" s="63"/>
      <c r="U3604" s="141"/>
      <c r="V3604" s="74"/>
      <c r="W3604" s="145"/>
      <c r="X3604" s="60"/>
      <c r="Y3604" s="31"/>
      <c r="AA3604" s="33"/>
      <c r="AB3604" s="31"/>
    </row>
    <row r="3605" spans="1:28" s="2" customFormat="1">
      <c r="A3605" s="27"/>
      <c r="B3605" s="31"/>
      <c r="D3605" s="1"/>
      <c r="J3605" s="29"/>
      <c r="K3605" s="39"/>
      <c r="L3605" s="35"/>
      <c r="M3605" s="81"/>
      <c r="N3605" s="82"/>
      <c r="O3605" s="83"/>
      <c r="P3605" s="84"/>
      <c r="Q3605" s="82"/>
      <c r="R3605" s="83"/>
      <c r="S3605" s="69"/>
      <c r="T3605" s="63"/>
      <c r="U3605" s="141"/>
      <c r="V3605" s="74"/>
      <c r="W3605" s="145"/>
      <c r="X3605" s="60"/>
      <c r="Y3605" s="31"/>
      <c r="AA3605" s="33"/>
      <c r="AB3605" s="31"/>
    </row>
    <row r="3606" spans="1:28" s="2" customFormat="1">
      <c r="A3606" s="27"/>
      <c r="B3606" s="31"/>
      <c r="D3606" s="1"/>
      <c r="J3606" s="29"/>
      <c r="K3606" s="39"/>
      <c r="L3606" s="35"/>
      <c r="M3606" s="81"/>
      <c r="N3606" s="82"/>
      <c r="O3606" s="83"/>
      <c r="P3606" s="84"/>
      <c r="Q3606" s="82"/>
      <c r="R3606" s="83"/>
      <c r="S3606" s="69"/>
      <c r="T3606" s="63"/>
      <c r="U3606" s="141"/>
      <c r="V3606" s="74"/>
      <c r="W3606" s="145"/>
      <c r="X3606" s="60"/>
      <c r="Y3606" s="31"/>
      <c r="AA3606" s="33"/>
      <c r="AB3606" s="31"/>
    </row>
    <row r="3607" spans="1:28" s="2" customFormat="1">
      <c r="A3607" s="27"/>
      <c r="B3607" s="31"/>
      <c r="D3607" s="1"/>
      <c r="J3607" s="29"/>
      <c r="K3607" s="39"/>
      <c r="L3607" s="35"/>
      <c r="M3607" s="81"/>
      <c r="N3607" s="82"/>
      <c r="O3607" s="83"/>
      <c r="P3607" s="84"/>
      <c r="Q3607" s="82"/>
      <c r="R3607" s="83"/>
      <c r="S3607" s="69"/>
      <c r="T3607" s="63"/>
      <c r="U3607" s="141"/>
      <c r="V3607" s="74"/>
      <c r="W3607" s="145"/>
      <c r="X3607" s="60"/>
      <c r="Y3607" s="31"/>
      <c r="AA3607" s="33"/>
      <c r="AB3607" s="31"/>
    </row>
    <row r="3608" spans="1:28" s="2" customFormat="1">
      <c r="A3608" s="27"/>
      <c r="B3608" s="31"/>
      <c r="D3608" s="1"/>
      <c r="J3608" s="29"/>
      <c r="K3608" s="39"/>
      <c r="L3608" s="35"/>
      <c r="M3608" s="81"/>
      <c r="N3608" s="82"/>
      <c r="O3608" s="83"/>
      <c r="P3608" s="84"/>
      <c r="Q3608" s="82"/>
      <c r="R3608" s="83"/>
      <c r="S3608" s="69"/>
      <c r="T3608" s="63"/>
      <c r="U3608" s="141"/>
      <c r="V3608" s="74"/>
      <c r="W3608" s="145"/>
      <c r="X3608" s="60"/>
      <c r="Y3608" s="31"/>
      <c r="AA3608" s="33"/>
      <c r="AB3608" s="31"/>
    </row>
    <row r="3609" spans="1:28" s="2" customFormat="1">
      <c r="A3609" s="27"/>
      <c r="B3609" s="31"/>
      <c r="D3609" s="1"/>
      <c r="J3609" s="29"/>
      <c r="K3609" s="39"/>
      <c r="L3609" s="35"/>
      <c r="M3609" s="81"/>
      <c r="N3609" s="82"/>
      <c r="O3609" s="83"/>
      <c r="P3609" s="84"/>
      <c r="Q3609" s="82"/>
      <c r="R3609" s="83"/>
      <c r="S3609" s="69"/>
      <c r="T3609" s="63"/>
      <c r="U3609" s="141"/>
      <c r="V3609" s="74"/>
      <c r="W3609" s="145"/>
      <c r="X3609" s="60"/>
      <c r="Y3609" s="31"/>
      <c r="AA3609" s="33"/>
      <c r="AB3609" s="31"/>
    </row>
    <row r="3610" spans="1:28" s="2" customFormat="1">
      <c r="A3610" s="27"/>
      <c r="B3610" s="31"/>
      <c r="D3610" s="1"/>
      <c r="J3610" s="29"/>
      <c r="K3610" s="39"/>
      <c r="L3610" s="35"/>
      <c r="M3610" s="81"/>
      <c r="N3610" s="82"/>
      <c r="O3610" s="83"/>
      <c r="P3610" s="84"/>
      <c r="Q3610" s="82"/>
      <c r="R3610" s="83"/>
      <c r="S3610" s="69"/>
      <c r="T3610" s="63"/>
      <c r="U3610" s="141"/>
      <c r="V3610" s="74"/>
      <c r="W3610" s="145"/>
      <c r="X3610" s="60"/>
      <c r="Y3610" s="31"/>
      <c r="AA3610" s="33"/>
      <c r="AB3610" s="31"/>
    </row>
    <row r="3611" spans="1:28" s="2" customFormat="1">
      <c r="A3611" s="27"/>
      <c r="B3611" s="31"/>
      <c r="D3611" s="1"/>
      <c r="J3611" s="29"/>
      <c r="K3611" s="39"/>
      <c r="L3611" s="35"/>
      <c r="M3611" s="81"/>
      <c r="N3611" s="82"/>
      <c r="O3611" s="83"/>
      <c r="P3611" s="84"/>
      <c r="Q3611" s="82"/>
      <c r="R3611" s="83"/>
      <c r="S3611" s="69"/>
      <c r="T3611" s="63"/>
      <c r="U3611" s="141"/>
      <c r="V3611" s="74"/>
      <c r="W3611" s="145"/>
      <c r="X3611" s="60"/>
      <c r="Y3611" s="31"/>
      <c r="AA3611" s="33"/>
      <c r="AB3611" s="31"/>
    </row>
    <row r="3612" spans="1:28" s="2" customFormat="1">
      <c r="A3612" s="27"/>
      <c r="B3612" s="31"/>
      <c r="D3612" s="1"/>
      <c r="J3612" s="29"/>
      <c r="K3612" s="39"/>
      <c r="L3612" s="35"/>
      <c r="M3612" s="81"/>
      <c r="N3612" s="82"/>
      <c r="O3612" s="83"/>
      <c r="P3612" s="84"/>
      <c r="Q3612" s="82"/>
      <c r="R3612" s="83"/>
      <c r="S3612" s="69"/>
      <c r="T3612" s="63"/>
      <c r="U3612" s="141"/>
      <c r="V3612" s="74"/>
      <c r="W3612" s="145"/>
      <c r="X3612" s="60"/>
      <c r="Y3612" s="31"/>
      <c r="AA3612" s="33"/>
      <c r="AB3612" s="31"/>
    </row>
    <row r="3613" spans="1:28" s="2" customFormat="1">
      <c r="A3613" s="27"/>
      <c r="B3613" s="31"/>
      <c r="D3613" s="1"/>
      <c r="J3613" s="29"/>
      <c r="K3613" s="39"/>
      <c r="L3613" s="35"/>
      <c r="M3613" s="81"/>
      <c r="N3613" s="82"/>
      <c r="O3613" s="83"/>
      <c r="P3613" s="84"/>
      <c r="Q3613" s="82"/>
      <c r="R3613" s="83"/>
      <c r="S3613" s="69"/>
      <c r="T3613" s="63"/>
      <c r="U3613" s="141"/>
      <c r="V3613" s="74"/>
      <c r="W3613" s="145"/>
      <c r="X3613" s="60"/>
      <c r="Y3613" s="31"/>
      <c r="AA3613" s="33"/>
      <c r="AB3613" s="31"/>
    </row>
    <row r="3614" spans="1:28" s="2" customFormat="1">
      <c r="A3614" s="27"/>
      <c r="B3614" s="31"/>
      <c r="D3614" s="1"/>
      <c r="J3614" s="29"/>
      <c r="K3614" s="39"/>
      <c r="L3614" s="35"/>
      <c r="M3614" s="81"/>
      <c r="N3614" s="82"/>
      <c r="O3614" s="83"/>
      <c r="P3614" s="84"/>
      <c r="Q3614" s="82"/>
      <c r="R3614" s="83"/>
      <c r="S3614" s="69"/>
      <c r="T3614" s="63"/>
      <c r="U3614" s="141"/>
      <c r="V3614" s="74"/>
      <c r="W3614" s="145"/>
      <c r="X3614" s="60"/>
      <c r="Y3614" s="31"/>
      <c r="AA3614" s="33"/>
      <c r="AB3614" s="31"/>
    </row>
    <row r="3615" spans="1:28" s="2" customFormat="1">
      <c r="A3615" s="27"/>
      <c r="B3615" s="31"/>
      <c r="D3615" s="1"/>
      <c r="J3615" s="29"/>
      <c r="K3615" s="39"/>
      <c r="L3615" s="35"/>
      <c r="M3615" s="81"/>
      <c r="N3615" s="82"/>
      <c r="O3615" s="83"/>
      <c r="P3615" s="84"/>
      <c r="Q3615" s="82"/>
      <c r="R3615" s="83"/>
      <c r="S3615" s="69"/>
      <c r="T3615" s="63"/>
      <c r="U3615" s="141"/>
      <c r="V3615" s="74"/>
      <c r="W3615" s="145"/>
      <c r="X3615" s="60"/>
      <c r="Y3615" s="31"/>
      <c r="AA3615" s="33"/>
      <c r="AB3615" s="31"/>
    </row>
    <row r="3616" spans="1:28" s="2" customFormat="1">
      <c r="A3616" s="27"/>
      <c r="B3616" s="31"/>
      <c r="D3616" s="1"/>
      <c r="J3616" s="29"/>
      <c r="K3616" s="39"/>
      <c r="L3616" s="35"/>
      <c r="M3616" s="81"/>
      <c r="N3616" s="82"/>
      <c r="O3616" s="83"/>
      <c r="P3616" s="84"/>
      <c r="Q3616" s="82"/>
      <c r="R3616" s="83"/>
      <c r="S3616" s="69"/>
      <c r="T3616" s="63"/>
      <c r="U3616" s="141"/>
      <c r="V3616" s="74"/>
      <c r="W3616" s="145"/>
      <c r="X3616" s="60"/>
      <c r="Y3616" s="31"/>
      <c r="AA3616" s="33"/>
      <c r="AB3616" s="31"/>
    </row>
    <row r="3617" spans="1:28" s="2" customFormat="1">
      <c r="A3617" s="27"/>
      <c r="B3617" s="31"/>
      <c r="D3617" s="1"/>
      <c r="J3617" s="29"/>
      <c r="K3617" s="39"/>
      <c r="L3617" s="35"/>
      <c r="M3617" s="81"/>
      <c r="N3617" s="82"/>
      <c r="O3617" s="83"/>
      <c r="P3617" s="84"/>
      <c r="Q3617" s="82"/>
      <c r="R3617" s="83"/>
      <c r="S3617" s="69"/>
      <c r="T3617" s="63"/>
      <c r="U3617" s="141"/>
      <c r="V3617" s="74"/>
      <c r="W3617" s="145"/>
      <c r="X3617" s="60"/>
      <c r="Y3617" s="31"/>
      <c r="AA3617" s="33"/>
      <c r="AB3617" s="31"/>
    </row>
    <row r="3618" spans="1:28" s="2" customFormat="1">
      <c r="A3618" s="27"/>
      <c r="B3618" s="31"/>
      <c r="D3618" s="1"/>
      <c r="J3618" s="29"/>
      <c r="K3618" s="39"/>
      <c r="L3618" s="35"/>
      <c r="M3618" s="81"/>
      <c r="N3618" s="82"/>
      <c r="O3618" s="83"/>
      <c r="P3618" s="84"/>
      <c r="Q3618" s="82"/>
      <c r="R3618" s="83"/>
      <c r="S3618" s="69"/>
      <c r="T3618" s="63"/>
      <c r="U3618" s="141"/>
      <c r="V3618" s="74"/>
      <c r="W3618" s="145"/>
      <c r="X3618" s="60"/>
      <c r="Y3618" s="31"/>
      <c r="AA3618" s="33"/>
      <c r="AB3618" s="31"/>
    </row>
    <row r="3619" spans="1:28" s="2" customFormat="1">
      <c r="A3619" s="27"/>
      <c r="B3619" s="31"/>
      <c r="D3619" s="1"/>
      <c r="J3619" s="29"/>
      <c r="K3619" s="39"/>
      <c r="L3619" s="35"/>
      <c r="M3619" s="81"/>
      <c r="N3619" s="82"/>
      <c r="O3619" s="83"/>
      <c r="P3619" s="84"/>
      <c r="Q3619" s="82"/>
      <c r="R3619" s="83"/>
      <c r="S3619" s="69"/>
      <c r="T3619" s="63"/>
      <c r="U3619" s="141"/>
      <c r="V3619" s="74"/>
      <c r="W3619" s="145"/>
      <c r="X3619" s="60"/>
      <c r="Y3619" s="31"/>
      <c r="AA3619" s="33"/>
      <c r="AB3619" s="31"/>
    </row>
    <row r="3620" spans="1:28" s="2" customFormat="1">
      <c r="A3620" s="27"/>
      <c r="B3620" s="31"/>
      <c r="D3620" s="1"/>
      <c r="J3620" s="29"/>
      <c r="K3620" s="39"/>
      <c r="L3620" s="35"/>
      <c r="M3620" s="81"/>
      <c r="N3620" s="82"/>
      <c r="O3620" s="83"/>
      <c r="P3620" s="84"/>
      <c r="Q3620" s="82"/>
      <c r="R3620" s="83"/>
      <c r="S3620" s="69"/>
      <c r="T3620" s="63"/>
      <c r="U3620" s="141"/>
      <c r="V3620" s="74"/>
      <c r="W3620" s="145"/>
      <c r="X3620" s="60"/>
      <c r="Y3620" s="31"/>
      <c r="AA3620" s="33"/>
      <c r="AB3620" s="31"/>
    </row>
    <row r="3621" spans="1:28" s="2" customFormat="1">
      <c r="A3621" s="27"/>
      <c r="B3621" s="31"/>
      <c r="D3621" s="1"/>
      <c r="J3621" s="29"/>
      <c r="K3621" s="39"/>
      <c r="L3621" s="35"/>
      <c r="M3621" s="81"/>
      <c r="N3621" s="82"/>
      <c r="O3621" s="83"/>
      <c r="P3621" s="84"/>
      <c r="Q3621" s="82"/>
      <c r="R3621" s="83"/>
      <c r="S3621" s="69"/>
      <c r="T3621" s="63"/>
      <c r="U3621" s="141"/>
      <c r="V3621" s="74"/>
      <c r="W3621" s="145"/>
      <c r="X3621" s="60"/>
      <c r="Y3621" s="31"/>
      <c r="AA3621" s="33"/>
      <c r="AB3621" s="31"/>
    </row>
    <row r="3622" spans="1:28" s="2" customFormat="1">
      <c r="A3622" s="27"/>
      <c r="B3622" s="31"/>
      <c r="D3622" s="1"/>
      <c r="J3622" s="29"/>
      <c r="K3622" s="39"/>
      <c r="L3622" s="35"/>
      <c r="M3622" s="81"/>
      <c r="N3622" s="82"/>
      <c r="O3622" s="83"/>
      <c r="P3622" s="84"/>
      <c r="Q3622" s="82"/>
      <c r="R3622" s="83"/>
      <c r="S3622" s="69"/>
      <c r="T3622" s="63"/>
      <c r="U3622" s="141"/>
      <c r="V3622" s="74"/>
      <c r="W3622" s="145"/>
      <c r="X3622" s="60"/>
      <c r="Y3622" s="31"/>
      <c r="AA3622" s="33"/>
      <c r="AB3622" s="31"/>
    </row>
    <row r="3623" spans="1:28" s="2" customFormat="1">
      <c r="A3623" s="27"/>
      <c r="B3623" s="31"/>
      <c r="D3623" s="1"/>
      <c r="J3623" s="29"/>
      <c r="K3623" s="39"/>
      <c r="L3623" s="35"/>
      <c r="M3623" s="81"/>
      <c r="N3623" s="82"/>
      <c r="O3623" s="83"/>
      <c r="P3623" s="84"/>
      <c r="Q3623" s="82"/>
      <c r="R3623" s="83"/>
      <c r="S3623" s="69"/>
      <c r="T3623" s="63"/>
      <c r="U3623" s="141"/>
      <c r="V3623" s="74"/>
      <c r="W3623" s="145"/>
      <c r="X3623" s="60"/>
      <c r="Y3623" s="31"/>
      <c r="AA3623" s="33"/>
      <c r="AB3623" s="31"/>
    </row>
    <row r="3624" spans="1:28" s="2" customFormat="1">
      <c r="A3624" s="27"/>
      <c r="B3624" s="31"/>
      <c r="D3624" s="1"/>
      <c r="J3624" s="29"/>
      <c r="K3624" s="39"/>
      <c r="L3624" s="35"/>
      <c r="M3624" s="81"/>
      <c r="N3624" s="82"/>
      <c r="O3624" s="83"/>
      <c r="P3624" s="84"/>
      <c r="Q3624" s="82"/>
      <c r="R3624" s="83"/>
      <c r="S3624" s="69"/>
      <c r="T3624" s="63"/>
      <c r="U3624" s="141"/>
      <c r="V3624" s="74"/>
      <c r="W3624" s="145"/>
      <c r="X3624" s="60"/>
      <c r="Y3624" s="31"/>
      <c r="AA3624" s="33"/>
      <c r="AB3624" s="31"/>
    </row>
    <row r="3625" spans="1:28" s="2" customFormat="1">
      <c r="A3625" s="27"/>
      <c r="B3625" s="31"/>
      <c r="D3625" s="1"/>
      <c r="J3625" s="29"/>
      <c r="K3625" s="39"/>
      <c r="L3625" s="35"/>
      <c r="M3625" s="81"/>
      <c r="N3625" s="82"/>
      <c r="O3625" s="83"/>
      <c r="P3625" s="84"/>
      <c r="Q3625" s="82"/>
      <c r="R3625" s="83"/>
      <c r="S3625" s="69"/>
      <c r="T3625" s="63"/>
      <c r="U3625" s="141"/>
      <c r="V3625" s="74"/>
      <c r="W3625" s="145"/>
      <c r="X3625" s="60"/>
      <c r="Y3625" s="31"/>
      <c r="AA3625" s="33"/>
      <c r="AB3625" s="31"/>
    </row>
    <row r="3626" spans="1:28" s="2" customFormat="1">
      <c r="A3626" s="27"/>
      <c r="B3626" s="31"/>
      <c r="D3626" s="1"/>
      <c r="J3626" s="29"/>
      <c r="K3626" s="39"/>
      <c r="L3626" s="35"/>
      <c r="M3626" s="81"/>
      <c r="N3626" s="82"/>
      <c r="O3626" s="83"/>
      <c r="P3626" s="84"/>
      <c r="Q3626" s="82"/>
      <c r="R3626" s="83"/>
      <c r="S3626" s="69"/>
      <c r="T3626" s="63"/>
      <c r="U3626" s="141"/>
      <c r="V3626" s="74"/>
      <c r="W3626" s="145"/>
      <c r="X3626" s="60"/>
      <c r="Y3626" s="31"/>
      <c r="AA3626" s="33"/>
      <c r="AB3626" s="31"/>
    </row>
    <row r="3627" spans="1:28" s="2" customFormat="1">
      <c r="A3627" s="27"/>
      <c r="B3627" s="31"/>
      <c r="D3627" s="1"/>
      <c r="J3627" s="29"/>
      <c r="K3627" s="39"/>
      <c r="L3627" s="35"/>
      <c r="M3627" s="81"/>
      <c r="N3627" s="82"/>
      <c r="O3627" s="83"/>
      <c r="P3627" s="84"/>
      <c r="Q3627" s="82"/>
      <c r="R3627" s="83"/>
      <c r="S3627" s="69"/>
      <c r="T3627" s="63"/>
      <c r="U3627" s="141"/>
      <c r="V3627" s="74"/>
      <c r="W3627" s="145"/>
      <c r="X3627" s="60"/>
      <c r="Y3627" s="31"/>
      <c r="AA3627" s="33"/>
      <c r="AB3627" s="31"/>
    </row>
    <row r="3628" spans="1:28" s="2" customFormat="1">
      <c r="A3628" s="27"/>
      <c r="B3628" s="31"/>
      <c r="D3628" s="1"/>
      <c r="J3628" s="29"/>
      <c r="K3628" s="39"/>
      <c r="L3628" s="35"/>
      <c r="M3628" s="81"/>
      <c r="N3628" s="82"/>
      <c r="O3628" s="83"/>
      <c r="P3628" s="84"/>
      <c r="Q3628" s="82"/>
      <c r="R3628" s="83"/>
      <c r="S3628" s="69"/>
      <c r="T3628" s="63"/>
      <c r="U3628" s="141"/>
      <c r="V3628" s="74"/>
      <c r="W3628" s="145"/>
      <c r="X3628" s="60"/>
      <c r="Y3628" s="31"/>
      <c r="AA3628" s="33"/>
      <c r="AB3628" s="31"/>
    </row>
    <row r="3629" spans="1:28" s="2" customFormat="1">
      <c r="A3629" s="27"/>
      <c r="B3629" s="31"/>
      <c r="D3629" s="1"/>
      <c r="J3629" s="29"/>
      <c r="K3629" s="39"/>
      <c r="L3629" s="35"/>
      <c r="M3629" s="81"/>
      <c r="N3629" s="82"/>
      <c r="O3629" s="83"/>
      <c r="P3629" s="84"/>
      <c r="Q3629" s="82"/>
      <c r="R3629" s="83"/>
      <c r="S3629" s="69"/>
      <c r="T3629" s="63"/>
      <c r="U3629" s="141"/>
      <c r="V3629" s="74"/>
      <c r="W3629" s="145"/>
      <c r="X3629" s="60"/>
      <c r="Y3629" s="31"/>
      <c r="AA3629" s="33"/>
      <c r="AB3629" s="31"/>
    </row>
    <row r="3630" spans="1:28" s="2" customFormat="1">
      <c r="A3630" s="27"/>
      <c r="B3630" s="31"/>
      <c r="D3630" s="1"/>
      <c r="J3630" s="29"/>
      <c r="K3630" s="39"/>
      <c r="L3630" s="35"/>
      <c r="M3630" s="81"/>
      <c r="N3630" s="82"/>
      <c r="O3630" s="83"/>
      <c r="P3630" s="84"/>
      <c r="Q3630" s="82"/>
      <c r="R3630" s="83"/>
      <c r="S3630" s="69"/>
      <c r="T3630" s="63"/>
      <c r="U3630" s="141"/>
      <c r="V3630" s="74"/>
      <c r="W3630" s="145"/>
      <c r="X3630" s="60"/>
      <c r="Y3630" s="31"/>
      <c r="AA3630" s="33"/>
      <c r="AB3630" s="31"/>
    </row>
    <row r="3631" spans="1:28" s="2" customFormat="1">
      <c r="A3631" s="27"/>
      <c r="B3631" s="31"/>
      <c r="D3631" s="1"/>
      <c r="J3631" s="29"/>
      <c r="K3631" s="39"/>
      <c r="L3631" s="35"/>
      <c r="M3631" s="81"/>
      <c r="N3631" s="82"/>
      <c r="O3631" s="83"/>
      <c r="P3631" s="84"/>
      <c r="Q3631" s="82"/>
      <c r="R3631" s="83"/>
      <c r="S3631" s="69"/>
      <c r="T3631" s="63"/>
      <c r="U3631" s="141"/>
      <c r="V3631" s="74"/>
      <c r="W3631" s="145"/>
      <c r="X3631" s="60"/>
      <c r="Y3631" s="31"/>
      <c r="AA3631" s="33"/>
      <c r="AB3631" s="31"/>
    </row>
    <row r="3632" spans="1:28" s="2" customFormat="1">
      <c r="A3632" s="27"/>
      <c r="B3632" s="31"/>
      <c r="D3632" s="1"/>
      <c r="J3632" s="29"/>
      <c r="K3632" s="39"/>
      <c r="L3632" s="35"/>
      <c r="M3632" s="81"/>
      <c r="N3632" s="82"/>
      <c r="O3632" s="83"/>
      <c r="P3632" s="84"/>
      <c r="Q3632" s="82"/>
      <c r="R3632" s="83"/>
      <c r="S3632" s="69"/>
      <c r="T3632" s="63"/>
      <c r="U3632" s="141"/>
      <c r="V3632" s="74"/>
      <c r="W3632" s="145"/>
      <c r="X3632" s="60"/>
      <c r="Y3632" s="31"/>
      <c r="AA3632" s="33"/>
      <c r="AB3632" s="31"/>
    </row>
    <row r="3633" spans="1:28" s="2" customFormat="1">
      <c r="A3633" s="27"/>
      <c r="B3633" s="31"/>
      <c r="D3633" s="1"/>
      <c r="J3633" s="29"/>
      <c r="K3633" s="39"/>
      <c r="L3633" s="35"/>
      <c r="M3633" s="81"/>
      <c r="N3633" s="82"/>
      <c r="O3633" s="83"/>
      <c r="P3633" s="84"/>
      <c r="Q3633" s="82"/>
      <c r="R3633" s="83"/>
      <c r="S3633" s="69"/>
      <c r="T3633" s="63"/>
      <c r="U3633" s="141"/>
      <c r="V3633" s="74"/>
      <c r="W3633" s="145"/>
      <c r="X3633" s="60"/>
      <c r="Y3633" s="31"/>
      <c r="AA3633" s="33"/>
      <c r="AB3633" s="31"/>
    </row>
    <row r="3634" spans="1:28" s="2" customFormat="1">
      <c r="A3634" s="27"/>
      <c r="B3634" s="31"/>
      <c r="D3634" s="1"/>
      <c r="J3634" s="29"/>
      <c r="K3634" s="39"/>
      <c r="L3634" s="35"/>
      <c r="M3634" s="81"/>
      <c r="N3634" s="82"/>
      <c r="O3634" s="83"/>
      <c r="P3634" s="84"/>
      <c r="Q3634" s="82"/>
      <c r="R3634" s="83"/>
      <c r="S3634" s="69"/>
      <c r="T3634" s="63"/>
      <c r="U3634" s="141"/>
      <c r="V3634" s="74"/>
      <c r="W3634" s="145"/>
      <c r="X3634" s="60"/>
      <c r="Y3634" s="31"/>
      <c r="AA3634" s="33"/>
      <c r="AB3634" s="31"/>
    </row>
    <row r="3635" spans="1:28" s="2" customFormat="1">
      <c r="A3635" s="27"/>
      <c r="B3635" s="31"/>
      <c r="D3635" s="1"/>
      <c r="J3635" s="29"/>
      <c r="K3635" s="39"/>
      <c r="L3635" s="35"/>
      <c r="M3635" s="81"/>
      <c r="N3635" s="82"/>
      <c r="O3635" s="83"/>
      <c r="P3635" s="84"/>
      <c r="Q3635" s="82"/>
      <c r="R3635" s="83"/>
      <c r="S3635" s="69"/>
      <c r="T3635" s="63"/>
      <c r="U3635" s="141"/>
      <c r="V3635" s="74"/>
      <c r="W3635" s="145"/>
      <c r="X3635" s="60"/>
      <c r="Y3635" s="31"/>
      <c r="AA3635" s="33"/>
      <c r="AB3635" s="31"/>
    </row>
    <row r="3636" spans="1:28" s="2" customFormat="1">
      <c r="A3636" s="27"/>
      <c r="B3636" s="31"/>
      <c r="D3636" s="1"/>
      <c r="J3636" s="29"/>
      <c r="K3636" s="39"/>
      <c r="L3636" s="35"/>
      <c r="M3636" s="81"/>
      <c r="N3636" s="82"/>
      <c r="O3636" s="83"/>
      <c r="P3636" s="84"/>
      <c r="Q3636" s="82"/>
      <c r="R3636" s="83"/>
      <c r="S3636" s="69"/>
      <c r="T3636" s="63"/>
      <c r="U3636" s="141"/>
      <c r="V3636" s="74"/>
      <c r="W3636" s="145"/>
      <c r="X3636" s="60"/>
      <c r="Y3636" s="31"/>
      <c r="AA3636" s="33"/>
      <c r="AB3636" s="31"/>
    </row>
    <row r="3637" spans="1:28" s="2" customFormat="1">
      <c r="A3637" s="27"/>
      <c r="B3637" s="31"/>
      <c r="D3637" s="1"/>
      <c r="J3637" s="29"/>
      <c r="K3637" s="39"/>
      <c r="L3637" s="35"/>
      <c r="M3637" s="81"/>
      <c r="N3637" s="82"/>
      <c r="O3637" s="83"/>
      <c r="P3637" s="84"/>
      <c r="Q3637" s="82"/>
      <c r="R3637" s="83"/>
      <c r="S3637" s="69"/>
      <c r="T3637" s="63"/>
      <c r="U3637" s="141"/>
      <c r="V3637" s="74"/>
      <c r="W3637" s="145"/>
      <c r="X3637" s="60"/>
      <c r="Y3637" s="31"/>
      <c r="AA3637" s="33"/>
      <c r="AB3637" s="31"/>
    </row>
    <row r="3638" spans="1:28" s="2" customFormat="1">
      <c r="A3638" s="27"/>
      <c r="B3638" s="31"/>
      <c r="D3638" s="1"/>
      <c r="J3638" s="29"/>
      <c r="K3638" s="39"/>
      <c r="L3638" s="35"/>
      <c r="M3638" s="81"/>
      <c r="N3638" s="82"/>
      <c r="O3638" s="83"/>
      <c r="P3638" s="84"/>
      <c r="Q3638" s="82"/>
      <c r="R3638" s="83"/>
      <c r="S3638" s="69"/>
      <c r="T3638" s="63"/>
      <c r="U3638" s="141"/>
      <c r="V3638" s="74"/>
      <c r="W3638" s="145"/>
      <c r="X3638" s="60"/>
      <c r="Y3638" s="31"/>
      <c r="AA3638" s="33"/>
      <c r="AB3638" s="31"/>
    </row>
    <row r="3639" spans="1:28" s="2" customFormat="1">
      <c r="A3639" s="27"/>
      <c r="B3639" s="31"/>
      <c r="D3639" s="1"/>
      <c r="J3639" s="29"/>
      <c r="K3639" s="39"/>
      <c r="L3639" s="35"/>
      <c r="M3639" s="81"/>
      <c r="N3639" s="82"/>
      <c r="O3639" s="83"/>
      <c r="P3639" s="84"/>
      <c r="Q3639" s="82"/>
      <c r="R3639" s="83"/>
      <c r="S3639" s="69"/>
      <c r="T3639" s="63"/>
      <c r="U3639" s="141"/>
      <c r="V3639" s="74"/>
      <c r="W3639" s="145"/>
      <c r="X3639" s="60"/>
      <c r="Y3639" s="31"/>
      <c r="AA3639" s="33"/>
      <c r="AB3639" s="31"/>
    </row>
    <row r="3640" spans="1:28" s="2" customFormat="1">
      <c r="A3640" s="27"/>
      <c r="B3640" s="31"/>
      <c r="D3640" s="1"/>
      <c r="J3640" s="29"/>
      <c r="K3640" s="39"/>
      <c r="L3640" s="35"/>
      <c r="M3640" s="81"/>
      <c r="N3640" s="82"/>
      <c r="O3640" s="83"/>
      <c r="P3640" s="84"/>
      <c r="Q3640" s="82"/>
      <c r="R3640" s="83"/>
      <c r="S3640" s="69"/>
      <c r="T3640" s="63"/>
      <c r="U3640" s="141"/>
      <c r="V3640" s="74"/>
      <c r="W3640" s="145"/>
      <c r="X3640" s="60"/>
      <c r="Y3640" s="31"/>
      <c r="AA3640" s="33"/>
      <c r="AB3640" s="31"/>
    </row>
    <row r="3641" spans="1:28" s="2" customFormat="1">
      <c r="A3641" s="27"/>
      <c r="B3641" s="31"/>
      <c r="D3641" s="1"/>
      <c r="J3641" s="29"/>
      <c r="K3641" s="39"/>
      <c r="L3641" s="35"/>
      <c r="M3641" s="81"/>
      <c r="N3641" s="82"/>
      <c r="O3641" s="83"/>
      <c r="P3641" s="84"/>
      <c r="Q3641" s="82"/>
      <c r="R3641" s="83"/>
      <c r="S3641" s="69"/>
      <c r="T3641" s="63"/>
      <c r="U3641" s="141"/>
      <c r="V3641" s="74"/>
      <c r="W3641" s="145"/>
      <c r="X3641" s="60"/>
      <c r="Y3641" s="31"/>
      <c r="AA3641" s="33"/>
      <c r="AB3641" s="31"/>
    </row>
    <row r="3642" spans="1:28" s="2" customFormat="1">
      <c r="A3642" s="27"/>
      <c r="B3642" s="31"/>
      <c r="D3642" s="1"/>
      <c r="J3642" s="29"/>
      <c r="K3642" s="39"/>
      <c r="L3642" s="35"/>
      <c r="M3642" s="81"/>
      <c r="N3642" s="82"/>
      <c r="O3642" s="83"/>
      <c r="P3642" s="84"/>
      <c r="Q3642" s="82"/>
      <c r="R3642" s="83"/>
      <c r="S3642" s="69"/>
      <c r="T3642" s="63"/>
      <c r="U3642" s="141"/>
      <c r="V3642" s="74"/>
      <c r="W3642" s="145"/>
      <c r="X3642" s="60"/>
      <c r="Y3642" s="31"/>
      <c r="AA3642" s="33"/>
      <c r="AB3642" s="31"/>
    </row>
    <row r="3643" spans="1:28" s="2" customFormat="1">
      <c r="A3643" s="27"/>
      <c r="B3643" s="31"/>
      <c r="D3643" s="1"/>
      <c r="J3643" s="29"/>
      <c r="K3643" s="39"/>
      <c r="L3643" s="35"/>
      <c r="M3643" s="81"/>
      <c r="N3643" s="82"/>
      <c r="O3643" s="83"/>
      <c r="P3643" s="84"/>
      <c r="Q3643" s="82"/>
      <c r="R3643" s="83"/>
      <c r="S3643" s="69"/>
      <c r="T3643" s="63"/>
      <c r="U3643" s="141"/>
      <c r="V3643" s="74"/>
      <c r="W3643" s="145"/>
      <c r="X3643" s="60"/>
      <c r="Y3643" s="31"/>
      <c r="AA3643" s="33"/>
      <c r="AB3643" s="31"/>
    </row>
    <row r="3644" spans="1:28" s="2" customFormat="1">
      <c r="A3644" s="27"/>
      <c r="B3644" s="31"/>
      <c r="D3644" s="1"/>
      <c r="J3644" s="29"/>
      <c r="K3644" s="39"/>
      <c r="L3644" s="35"/>
      <c r="M3644" s="81"/>
      <c r="N3644" s="82"/>
      <c r="O3644" s="83"/>
      <c r="P3644" s="84"/>
      <c r="Q3644" s="82"/>
      <c r="R3644" s="83"/>
      <c r="S3644" s="69"/>
      <c r="T3644" s="63"/>
      <c r="U3644" s="141"/>
      <c r="V3644" s="74"/>
      <c r="W3644" s="145"/>
      <c r="X3644" s="60"/>
      <c r="Y3644" s="31"/>
      <c r="AA3644" s="33"/>
      <c r="AB3644" s="31"/>
    </row>
    <row r="3645" spans="1:28" s="2" customFormat="1">
      <c r="A3645" s="27"/>
      <c r="B3645" s="31"/>
      <c r="D3645" s="1"/>
      <c r="J3645" s="29"/>
      <c r="K3645" s="39"/>
      <c r="L3645" s="35"/>
      <c r="M3645" s="81"/>
      <c r="N3645" s="82"/>
      <c r="O3645" s="83"/>
      <c r="P3645" s="84"/>
      <c r="Q3645" s="82"/>
      <c r="R3645" s="83"/>
      <c r="S3645" s="69"/>
      <c r="T3645" s="63"/>
      <c r="U3645" s="141"/>
      <c r="V3645" s="74"/>
      <c r="W3645" s="145"/>
      <c r="X3645" s="60"/>
      <c r="Y3645" s="31"/>
      <c r="AA3645" s="33"/>
      <c r="AB3645" s="31"/>
    </row>
    <row r="3646" spans="1:28" s="2" customFormat="1">
      <c r="A3646" s="27"/>
      <c r="B3646" s="31"/>
      <c r="D3646" s="1"/>
      <c r="J3646" s="29"/>
      <c r="K3646" s="39"/>
      <c r="L3646" s="35"/>
      <c r="M3646" s="81"/>
      <c r="N3646" s="82"/>
      <c r="O3646" s="83"/>
      <c r="P3646" s="84"/>
      <c r="Q3646" s="82"/>
      <c r="R3646" s="83"/>
      <c r="S3646" s="69"/>
      <c r="T3646" s="63"/>
      <c r="U3646" s="141"/>
      <c r="V3646" s="74"/>
      <c r="W3646" s="145"/>
      <c r="X3646" s="60"/>
      <c r="Y3646" s="31"/>
      <c r="AA3646" s="33"/>
      <c r="AB3646" s="31"/>
    </row>
    <row r="3647" spans="1:28" s="2" customFormat="1">
      <c r="A3647" s="27"/>
      <c r="B3647" s="31"/>
      <c r="D3647" s="1"/>
      <c r="J3647" s="29"/>
      <c r="K3647" s="39"/>
      <c r="L3647" s="35"/>
      <c r="M3647" s="81"/>
      <c r="N3647" s="82"/>
      <c r="O3647" s="83"/>
      <c r="P3647" s="84"/>
      <c r="Q3647" s="82"/>
      <c r="R3647" s="83"/>
      <c r="S3647" s="69"/>
      <c r="T3647" s="63"/>
      <c r="U3647" s="141"/>
      <c r="V3647" s="74"/>
      <c r="W3647" s="145"/>
      <c r="X3647" s="60"/>
      <c r="Y3647" s="31"/>
      <c r="AA3647" s="33"/>
      <c r="AB3647" s="31"/>
    </row>
    <row r="3648" spans="1:28" s="2" customFormat="1">
      <c r="A3648" s="27"/>
      <c r="B3648" s="31"/>
      <c r="D3648" s="1"/>
      <c r="J3648" s="29"/>
      <c r="K3648" s="39"/>
      <c r="L3648" s="35"/>
      <c r="M3648" s="81"/>
      <c r="N3648" s="82"/>
      <c r="O3648" s="83"/>
      <c r="P3648" s="84"/>
      <c r="Q3648" s="82"/>
      <c r="R3648" s="83"/>
      <c r="S3648" s="69"/>
      <c r="T3648" s="63"/>
      <c r="U3648" s="141"/>
      <c r="V3648" s="74"/>
      <c r="W3648" s="145"/>
      <c r="X3648" s="60"/>
      <c r="Y3648" s="31"/>
      <c r="AA3648" s="33"/>
      <c r="AB3648" s="31"/>
    </row>
    <row r="3649" spans="1:28" s="2" customFormat="1">
      <c r="A3649" s="27"/>
      <c r="B3649" s="31"/>
      <c r="D3649" s="1"/>
      <c r="J3649" s="29"/>
      <c r="K3649" s="39"/>
      <c r="L3649" s="35"/>
      <c r="M3649" s="81"/>
      <c r="N3649" s="82"/>
      <c r="O3649" s="83"/>
      <c r="P3649" s="84"/>
      <c r="Q3649" s="82"/>
      <c r="R3649" s="83"/>
      <c r="S3649" s="69"/>
      <c r="T3649" s="63"/>
      <c r="U3649" s="141"/>
      <c r="V3649" s="74"/>
      <c r="W3649" s="145"/>
      <c r="X3649" s="60"/>
      <c r="Y3649" s="31"/>
      <c r="AA3649" s="33"/>
      <c r="AB3649" s="31"/>
    </row>
    <row r="3650" spans="1:28" s="2" customFormat="1">
      <c r="A3650" s="27"/>
      <c r="B3650" s="31"/>
      <c r="D3650" s="1"/>
      <c r="J3650" s="29"/>
      <c r="K3650" s="39"/>
      <c r="L3650" s="35"/>
      <c r="M3650" s="81"/>
      <c r="N3650" s="82"/>
      <c r="O3650" s="83"/>
      <c r="P3650" s="84"/>
      <c r="Q3650" s="82"/>
      <c r="R3650" s="83"/>
      <c r="S3650" s="69"/>
      <c r="T3650" s="63"/>
      <c r="U3650" s="141"/>
      <c r="V3650" s="74"/>
      <c r="W3650" s="145"/>
      <c r="X3650" s="60"/>
      <c r="Y3650" s="31"/>
      <c r="AA3650" s="33"/>
      <c r="AB3650" s="31"/>
    </row>
    <row r="3651" spans="1:28" s="2" customFormat="1">
      <c r="A3651" s="27"/>
      <c r="B3651" s="31"/>
      <c r="D3651" s="1"/>
      <c r="J3651" s="29"/>
      <c r="K3651" s="39"/>
      <c r="L3651" s="35"/>
      <c r="M3651" s="81"/>
      <c r="N3651" s="82"/>
      <c r="O3651" s="83"/>
      <c r="P3651" s="84"/>
      <c r="Q3651" s="82"/>
      <c r="R3651" s="83"/>
      <c r="S3651" s="69"/>
      <c r="T3651" s="63"/>
      <c r="U3651" s="141"/>
      <c r="V3651" s="74"/>
      <c r="W3651" s="145"/>
      <c r="X3651" s="60"/>
      <c r="Y3651" s="31"/>
      <c r="AA3651" s="33"/>
      <c r="AB3651" s="31"/>
    </row>
    <row r="3652" spans="1:28" s="2" customFormat="1">
      <c r="A3652" s="27"/>
      <c r="B3652" s="31"/>
      <c r="D3652" s="1"/>
      <c r="J3652" s="29"/>
      <c r="K3652" s="39"/>
      <c r="L3652" s="35"/>
      <c r="M3652" s="81"/>
      <c r="N3652" s="82"/>
      <c r="O3652" s="83"/>
      <c r="P3652" s="84"/>
      <c r="Q3652" s="82"/>
      <c r="R3652" s="83"/>
      <c r="S3652" s="69"/>
      <c r="T3652" s="63"/>
      <c r="U3652" s="141"/>
      <c r="V3652" s="74"/>
      <c r="W3652" s="145"/>
      <c r="X3652" s="60"/>
      <c r="Y3652" s="31"/>
      <c r="AA3652" s="33"/>
      <c r="AB3652" s="31"/>
    </row>
    <row r="3653" spans="1:28" s="2" customFormat="1">
      <c r="A3653" s="27"/>
      <c r="B3653" s="31"/>
      <c r="D3653" s="1"/>
      <c r="J3653" s="29"/>
      <c r="K3653" s="39"/>
      <c r="L3653" s="35"/>
      <c r="M3653" s="81"/>
      <c r="N3653" s="82"/>
      <c r="O3653" s="83"/>
      <c r="P3653" s="84"/>
      <c r="Q3653" s="82"/>
      <c r="R3653" s="83"/>
      <c r="S3653" s="69"/>
      <c r="T3653" s="63"/>
      <c r="U3653" s="141"/>
      <c r="V3653" s="74"/>
      <c r="W3653" s="145"/>
      <c r="X3653" s="60"/>
      <c r="Y3653" s="31"/>
      <c r="AA3653" s="33"/>
      <c r="AB3653" s="31"/>
    </row>
    <row r="3654" spans="1:28" s="2" customFormat="1">
      <c r="A3654" s="27"/>
      <c r="B3654" s="31"/>
      <c r="D3654" s="1"/>
      <c r="J3654" s="29"/>
      <c r="K3654" s="39"/>
      <c r="L3654" s="35"/>
      <c r="M3654" s="81"/>
      <c r="N3654" s="82"/>
      <c r="O3654" s="83"/>
      <c r="P3654" s="84"/>
      <c r="Q3654" s="82"/>
      <c r="R3654" s="83"/>
      <c r="S3654" s="69"/>
      <c r="T3654" s="63"/>
      <c r="U3654" s="141"/>
      <c r="V3654" s="74"/>
      <c r="W3654" s="145"/>
      <c r="X3654" s="60"/>
      <c r="Y3654" s="31"/>
      <c r="AA3654" s="33"/>
      <c r="AB3654" s="31"/>
    </row>
    <row r="3655" spans="1:28" s="2" customFormat="1">
      <c r="A3655" s="27"/>
      <c r="B3655" s="31"/>
      <c r="D3655" s="1"/>
      <c r="J3655" s="29"/>
      <c r="K3655" s="39"/>
      <c r="L3655" s="35"/>
      <c r="M3655" s="81"/>
      <c r="N3655" s="82"/>
      <c r="O3655" s="83"/>
      <c r="P3655" s="84"/>
      <c r="Q3655" s="82"/>
      <c r="R3655" s="83"/>
      <c r="S3655" s="69"/>
      <c r="T3655" s="63"/>
      <c r="U3655" s="141"/>
      <c r="V3655" s="74"/>
      <c r="W3655" s="145"/>
      <c r="X3655" s="60"/>
      <c r="Y3655" s="31"/>
      <c r="AA3655" s="33"/>
      <c r="AB3655" s="31"/>
    </row>
    <row r="3656" spans="1:28" s="2" customFormat="1">
      <c r="A3656" s="27"/>
      <c r="B3656" s="31"/>
      <c r="D3656" s="1"/>
      <c r="J3656" s="29"/>
      <c r="K3656" s="39"/>
      <c r="L3656" s="35"/>
      <c r="M3656" s="81"/>
      <c r="N3656" s="82"/>
      <c r="O3656" s="83"/>
      <c r="P3656" s="84"/>
      <c r="Q3656" s="82"/>
      <c r="R3656" s="83"/>
      <c r="S3656" s="69"/>
      <c r="T3656" s="63"/>
      <c r="U3656" s="141"/>
      <c r="V3656" s="74"/>
      <c r="W3656" s="145"/>
      <c r="X3656" s="60"/>
      <c r="Y3656" s="31"/>
      <c r="AA3656" s="33"/>
      <c r="AB3656" s="31"/>
    </row>
    <row r="3657" spans="1:28" s="2" customFormat="1">
      <c r="A3657" s="27"/>
      <c r="B3657" s="31"/>
      <c r="D3657" s="1"/>
      <c r="J3657" s="29"/>
      <c r="K3657" s="39"/>
      <c r="L3657" s="35"/>
      <c r="M3657" s="81"/>
      <c r="N3657" s="82"/>
      <c r="O3657" s="83"/>
      <c r="P3657" s="84"/>
      <c r="Q3657" s="82"/>
      <c r="R3657" s="83"/>
      <c r="S3657" s="69"/>
      <c r="T3657" s="63"/>
      <c r="U3657" s="141"/>
      <c r="V3657" s="74"/>
      <c r="W3657" s="145"/>
      <c r="X3657" s="60"/>
      <c r="Y3657" s="31"/>
      <c r="AA3657" s="33"/>
      <c r="AB3657" s="31"/>
    </row>
    <row r="3658" spans="1:28" s="2" customFormat="1">
      <c r="A3658" s="27"/>
      <c r="B3658" s="31"/>
      <c r="D3658" s="1"/>
      <c r="J3658" s="29"/>
      <c r="K3658" s="39"/>
      <c r="L3658" s="35"/>
      <c r="M3658" s="81"/>
      <c r="N3658" s="82"/>
      <c r="O3658" s="83"/>
      <c r="P3658" s="84"/>
      <c r="Q3658" s="82"/>
      <c r="R3658" s="83"/>
      <c r="S3658" s="69"/>
      <c r="T3658" s="63"/>
      <c r="U3658" s="141"/>
      <c r="V3658" s="74"/>
      <c r="W3658" s="145"/>
      <c r="X3658" s="60"/>
      <c r="Y3658" s="31"/>
      <c r="AA3658" s="33"/>
      <c r="AB3658" s="31"/>
    </row>
    <row r="3659" spans="1:28" s="2" customFormat="1">
      <c r="A3659" s="27"/>
      <c r="B3659" s="31"/>
      <c r="D3659" s="1"/>
      <c r="J3659" s="29"/>
      <c r="K3659" s="39"/>
      <c r="L3659" s="35"/>
      <c r="M3659" s="81"/>
      <c r="N3659" s="82"/>
      <c r="O3659" s="83"/>
      <c r="P3659" s="84"/>
      <c r="Q3659" s="82"/>
      <c r="R3659" s="83"/>
      <c r="S3659" s="69"/>
      <c r="T3659" s="63"/>
      <c r="U3659" s="141"/>
      <c r="V3659" s="74"/>
      <c r="W3659" s="145"/>
      <c r="X3659" s="60"/>
      <c r="Y3659" s="31"/>
      <c r="AA3659" s="33"/>
      <c r="AB3659" s="31"/>
    </row>
    <row r="3660" spans="1:28" s="2" customFormat="1">
      <c r="A3660" s="27"/>
      <c r="B3660" s="31"/>
      <c r="D3660" s="1"/>
      <c r="J3660" s="29"/>
      <c r="K3660" s="39"/>
      <c r="L3660" s="35"/>
      <c r="M3660" s="81"/>
      <c r="N3660" s="82"/>
      <c r="O3660" s="83"/>
      <c r="P3660" s="84"/>
      <c r="Q3660" s="82"/>
      <c r="R3660" s="83"/>
      <c r="S3660" s="69"/>
      <c r="T3660" s="63"/>
      <c r="U3660" s="141"/>
      <c r="V3660" s="74"/>
      <c r="W3660" s="145"/>
      <c r="X3660" s="60"/>
      <c r="Y3660" s="31"/>
      <c r="AA3660" s="33"/>
      <c r="AB3660" s="31"/>
    </row>
    <row r="3661" spans="1:28" s="2" customFormat="1">
      <c r="A3661" s="27"/>
      <c r="B3661" s="31"/>
      <c r="D3661" s="1"/>
      <c r="J3661" s="29"/>
      <c r="K3661" s="39"/>
      <c r="L3661" s="35"/>
      <c r="M3661" s="81"/>
      <c r="N3661" s="82"/>
      <c r="O3661" s="83"/>
      <c r="P3661" s="84"/>
      <c r="Q3661" s="82"/>
      <c r="R3661" s="83"/>
      <c r="S3661" s="69"/>
      <c r="T3661" s="63"/>
      <c r="U3661" s="141"/>
      <c r="V3661" s="74"/>
      <c r="W3661" s="145"/>
      <c r="X3661" s="60"/>
      <c r="Y3661" s="31"/>
      <c r="AA3661" s="33"/>
      <c r="AB3661" s="31"/>
    </row>
    <row r="3662" spans="1:28" s="2" customFormat="1">
      <c r="A3662" s="27"/>
      <c r="B3662" s="31"/>
      <c r="D3662" s="1"/>
      <c r="J3662" s="29"/>
      <c r="K3662" s="39"/>
      <c r="L3662" s="35"/>
      <c r="M3662" s="81"/>
      <c r="N3662" s="82"/>
      <c r="O3662" s="83"/>
      <c r="P3662" s="84"/>
      <c r="Q3662" s="82"/>
      <c r="R3662" s="83"/>
      <c r="S3662" s="69"/>
      <c r="T3662" s="63"/>
      <c r="U3662" s="141"/>
      <c r="V3662" s="74"/>
      <c r="W3662" s="145"/>
      <c r="X3662" s="60"/>
      <c r="Y3662" s="31"/>
      <c r="AA3662" s="33"/>
      <c r="AB3662" s="31"/>
    </row>
    <row r="3663" spans="1:28" s="2" customFormat="1">
      <c r="A3663" s="27"/>
      <c r="B3663" s="31"/>
      <c r="D3663" s="1"/>
      <c r="J3663" s="29"/>
      <c r="K3663" s="39"/>
      <c r="L3663" s="35"/>
      <c r="M3663" s="81"/>
      <c r="N3663" s="82"/>
      <c r="O3663" s="83"/>
      <c r="P3663" s="84"/>
      <c r="Q3663" s="82"/>
      <c r="R3663" s="83"/>
      <c r="S3663" s="69"/>
      <c r="T3663" s="63"/>
      <c r="U3663" s="141"/>
      <c r="V3663" s="74"/>
      <c r="W3663" s="145"/>
      <c r="X3663" s="60"/>
      <c r="Y3663" s="31"/>
      <c r="AA3663" s="33"/>
      <c r="AB3663" s="31"/>
    </row>
    <row r="3664" spans="1:28" s="2" customFormat="1">
      <c r="A3664" s="27"/>
      <c r="B3664" s="31"/>
      <c r="D3664" s="1"/>
      <c r="J3664" s="29"/>
      <c r="K3664" s="39"/>
      <c r="L3664" s="35"/>
      <c r="M3664" s="81"/>
      <c r="N3664" s="82"/>
      <c r="O3664" s="83"/>
      <c r="P3664" s="84"/>
      <c r="Q3664" s="82"/>
      <c r="R3664" s="83"/>
      <c r="S3664" s="69"/>
      <c r="T3664" s="63"/>
      <c r="U3664" s="141"/>
      <c r="V3664" s="74"/>
      <c r="W3664" s="145"/>
      <c r="X3664" s="60"/>
      <c r="Y3664" s="31"/>
      <c r="AA3664" s="33"/>
      <c r="AB3664" s="31"/>
    </row>
    <row r="3665" spans="1:28" s="2" customFormat="1">
      <c r="A3665" s="27"/>
      <c r="B3665" s="31"/>
      <c r="D3665" s="1"/>
      <c r="J3665" s="29"/>
      <c r="K3665" s="39"/>
      <c r="L3665" s="35"/>
      <c r="M3665" s="81"/>
      <c r="N3665" s="82"/>
      <c r="O3665" s="83"/>
      <c r="P3665" s="84"/>
      <c r="Q3665" s="82"/>
      <c r="R3665" s="83"/>
      <c r="S3665" s="69"/>
      <c r="T3665" s="63"/>
      <c r="U3665" s="141"/>
      <c r="V3665" s="74"/>
      <c r="W3665" s="145"/>
      <c r="X3665" s="60"/>
      <c r="Y3665" s="31"/>
      <c r="AA3665" s="33"/>
      <c r="AB3665" s="31"/>
    </row>
    <row r="3666" spans="1:28" s="2" customFormat="1">
      <c r="A3666" s="27"/>
      <c r="B3666" s="31"/>
      <c r="D3666" s="1"/>
      <c r="J3666" s="29"/>
      <c r="K3666" s="39"/>
      <c r="L3666" s="35"/>
      <c r="M3666" s="81"/>
      <c r="N3666" s="82"/>
      <c r="O3666" s="83"/>
      <c r="P3666" s="84"/>
      <c r="Q3666" s="82"/>
      <c r="R3666" s="83"/>
      <c r="S3666" s="69"/>
      <c r="T3666" s="63"/>
      <c r="U3666" s="141"/>
      <c r="V3666" s="74"/>
      <c r="W3666" s="145"/>
      <c r="X3666" s="60"/>
      <c r="Y3666" s="31"/>
      <c r="AA3666" s="33"/>
      <c r="AB3666" s="31"/>
    </row>
    <row r="3667" spans="1:28" s="2" customFormat="1">
      <c r="A3667" s="27"/>
      <c r="B3667" s="31"/>
      <c r="D3667" s="1"/>
      <c r="J3667" s="29"/>
      <c r="K3667" s="39"/>
      <c r="L3667" s="35"/>
      <c r="M3667" s="81"/>
      <c r="N3667" s="82"/>
      <c r="O3667" s="83"/>
      <c r="P3667" s="84"/>
      <c r="Q3667" s="82"/>
      <c r="R3667" s="83"/>
      <c r="S3667" s="69"/>
      <c r="T3667" s="63"/>
      <c r="U3667" s="141"/>
      <c r="V3667" s="74"/>
      <c r="W3667" s="145"/>
      <c r="X3667" s="60"/>
      <c r="Y3667" s="31"/>
      <c r="AA3667" s="33"/>
      <c r="AB3667" s="31"/>
    </row>
    <row r="3668" spans="1:28" s="2" customFormat="1">
      <c r="A3668" s="27"/>
      <c r="B3668" s="31"/>
      <c r="D3668" s="1"/>
      <c r="J3668" s="29"/>
      <c r="K3668" s="39"/>
      <c r="L3668" s="35"/>
      <c r="M3668" s="81"/>
      <c r="N3668" s="82"/>
      <c r="O3668" s="83"/>
      <c r="P3668" s="84"/>
      <c r="Q3668" s="82"/>
      <c r="R3668" s="83"/>
      <c r="S3668" s="69"/>
      <c r="T3668" s="63"/>
      <c r="U3668" s="141"/>
      <c r="V3668" s="74"/>
      <c r="W3668" s="145"/>
      <c r="X3668" s="60"/>
      <c r="Y3668" s="31"/>
      <c r="AA3668" s="33"/>
      <c r="AB3668" s="31"/>
    </row>
    <row r="3669" spans="1:28" s="2" customFormat="1">
      <c r="A3669" s="27"/>
      <c r="B3669" s="31"/>
      <c r="D3669" s="1"/>
      <c r="J3669" s="29"/>
      <c r="K3669" s="39"/>
      <c r="L3669" s="35"/>
      <c r="M3669" s="81"/>
      <c r="N3669" s="82"/>
      <c r="O3669" s="83"/>
      <c r="P3669" s="84"/>
      <c r="Q3669" s="82"/>
      <c r="R3669" s="83"/>
      <c r="S3669" s="69"/>
      <c r="T3669" s="63"/>
      <c r="U3669" s="141"/>
      <c r="V3669" s="74"/>
      <c r="W3669" s="145"/>
      <c r="X3669" s="60"/>
      <c r="Y3669" s="31"/>
      <c r="AA3669" s="33"/>
      <c r="AB3669" s="31"/>
    </row>
    <row r="3670" spans="1:28" s="2" customFormat="1">
      <c r="A3670" s="27"/>
      <c r="B3670" s="31"/>
      <c r="D3670" s="1"/>
      <c r="J3670" s="29"/>
      <c r="K3670" s="39"/>
      <c r="L3670" s="35"/>
      <c r="M3670" s="81"/>
      <c r="N3670" s="82"/>
      <c r="O3670" s="83"/>
      <c r="P3670" s="84"/>
      <c r="Q3670" s="82"/>
      <c r="R3670" s="83"/>
      <c r="S3670" s="69"/>
      <c r="T3670" s="63"/>
      <c r="U3670" s="141"/>
      <c r="V3670" s="74"/>
      <c r="W3670" s="145"/>
      <c r="X3670" s="60"/>
      <c r="Y3670" s="31"/>
      <c r="AA3670" s="33"/>
      <c r="AB3670" s="31"/>
    </row>
    <row r="3671" spans="1:28" s="2" customFormat="1">
      <c r="A3671" s="27"/>
      <c r="B3671" s="31"/>
      <c r="D3671" s="1"/>
      <c r="J3671" s="29"/>
      <c r="K3671" s="39"/>
      <c r="L3671" s="35"/>
      <c r="M3671" s="81"/>
      <c r="N3671" s="82"/>
      <c r="O3671" s="83"/>
      <c r="P3671" s="84"/>
      <c r="Q3671" s="82"/>
      <c r="R3671" s="83"/>
      <c r="S3671" s="69"/>
      <c r="T3671" s="63"/>
      <c r="U3671" s="141"/>
      <c r="V3671" s="74"/>
      <c r="W3671" s="145"/>
      <c r="X3671" s="60"/>
      <c r="Y3671" s="31"/>
      <c r="AA3671" s="33"/>
      <c r="AB3671" s="31"/>
    </row>
    <row r="3672" spans="1:28" s="2" customFormat="1">
      <c r="A3672" s="27"/>
      <c r="B3672" s="31"/>
      <c r="D3672" s="1"/>
      <c r="J3672" s="29"/>
      <c r="K3672" s="39"/>
      <c r="L3672" s="35"/>
      <c r="M3672" s="81"/>
      <c r="N3672" s="82"/>
      <c r="O3672" s="83"/>
      <c r="P3672" s="84"/>
      <c r="Q3672" s="82"/>
      <c r="R3672" s="83"/>
      <c r="S3672" s="69"/>
      <c r="T3672" s="63"/>
      <c r="U3672" s="141"/>
      <c r="V3672" s="74"/>
      <c r="W3672" s="145"/>
      <c r="X3672" s="60"/>
      <c r="Y3672" s="31"/>
      <c r="AA3672" s="33"/>
      <c r="AB3672" s="31"/>
    </row>
    <row r="3673" spans="1:28" s="2" customFormat="1">
      <c r="A3673" s="27"/>
      <c r="B3673" s="31"/>
      <c r="D3673" s="1"/>
      <c r="J3673" s="29"/>
      <c r="K3673" s="39"/>
      <c r="L3673" s="35"/>
      <c r="M3673" s="81"/>
      <c r="N3673" s="82"/>
      <c r="O3673" s="83"/>
      <c r="P3673" s="84"/>
      <c r="Q3673" s="82"/>
      <c r="R3673" s="83"/>
      <c r="S3673" s="69"/>
      <c r="T3673" s="63"/>
      <c r="U3673" s="141"/>
      <c r="V3673" s="74"/>
      <c r="W3673" s="145"/>
      <c r="X3673" s="60"/>
      <c r="Y3673" s="31"/>
      <c r="AA3673" s="33"/>
      <c r="AB3673" s="31"/>
    </row>
    <row r="3674" spans="1:28" s="2" customFormat="1">
      <c r="A3674" s="27"/>
      <c r="B3674" s="31"/>
      <c r="D3674" s="1"/>
      <c r="J3674" s="29"/>
      <c r="K3674" s="39"/>
      <c r="L3674" s="35"/>
      <c r="M3674" s="81"/>
      <c r="N3674" s="82"/>
      <c r="O3674" s="83"/>
      <c r="P3674" s="84"/>
      <c r="Q3674" s="82"/>
      <c r="R3674" s="83"/>
      <c r="S3674" s="69"/>
      <c r="T3674" s="63"/>
      <c r="U3674" s="141"/>
      <c r="V3674" s="74"/>
      <c r="W3674" s="145"/>
      <c r="X3674" s="60"/>
      <c r="Y3674" s="31"/>
      <c r="AA3674" s="33"/>
      <c r="AB3674" s="31"/>
    </row>
    <row r="3675" spans="1:28" s="2" customFormat="1">
      <c r="A3675" s="27"/>
      <c r="B3675" s="31"/>
      <c r="D3675" s="1"/>
      <c r="J3675" s="29"/>
      <c r="K3675" s="39"/>
      <c r="L3675" s="35"/>
      <c r="M3675" s="81"/>
      <c r="N3675" s="82"/>
      <c r="O3675" s="83"/>
      <c r="P3675" s="84"/>
      <c r="Q3675" s="82"/>
      <c r="R3675" s="83"/>
      <c r="S3675" s="69"/>
      <c r="T3675" s="63"/>
      <c r="U3675" s="141"/>
      <c r="V3675" s="74"/>
      <c r="W3675" s="145"/>
      <c r="X3675" s="60"/>
      <c r="Y3675" s="31"/>
      <c r="AA3675" s="33"/>
      <c r="AB3675" s="31"/>
    </row>
    <row r="3676" spans="1:28" s="2" customFormat="1">
      <c r="A3676" s="27"/>
      <c r="B3676" s="31"/>
      <c r="D3676" s="1"/>
      <c r="J3676" s="29"/>
      <c r="K3676" s="39"/>
      <c r="L3676" s="35"/>
      <c r="M3676" s="81"/>
      <c r="N3676" s="82"/>
      <c r="O3676" s="83"/>
      <c r="P3676" s="84"/>
      <c r="Q3676" s="82"/>
      <c r="R3676" s="83"/>
      <c r="S3676" s="69"/>
      <c r="T3676" s="63"/>
      <c r="U3676" s="141"/>
      <c r="V3676" s="74"/>
      <c r="W3676" s="145"/>
      <c r="X3676" s="60"/>
      <c r="Y3676" s="31"/>
      <c r="AA3676" s="33"/>
      <c r="AB3676" s="31"/>
    </row>
    <row r="3677" spans="1:28" s="2" customFormat="1">
      <c r="A3677" s="27"/>
      <c r="B3677" s="31"/>
      <c r="D3677" s="1"/>
      <c r="J3677" s="29"/>
      <c r="K3677" s="39"/>
      <c r="L3677" s="35"/>
      <c r="M3677" s="81"/>
      <c r="N3677" s="82"/>
      <c r="O3677" s="83"/>
      <c r="P3677" s="84"/>
      <c r="Q3677" s="82"/>
      <c r="R3677" s="83"/>
      <c r="S3677" s="69"/>
      <c r="T3677" s="63"/>
      <c r="U3677" s="141"/>
      <c r="V3677" s="74"/>
      <c r="W3677" s="145"/>
      <c r="X3677" s="60"/>
      <c r="Y3677" s="31"/>
      <c r="AA3677" s="33"/>
      <c r="AB3677" s="31"/>
    </row>
    <row r="3678" spans="1:28" s="2" customFormat="1">
      <c r="A3678" s="27"/>
      <c r="B3678" s="31"/>
      <c r="D3678" s="1"/>
      <c r="J3678" s="29"/>
      <c r="K3678" s="39"/>
      <c r="L3678" s="35"/>
      <c r="M3678" s="81"/>
      <c r="N3678" s="82"/>
      <c r="O3678" s="83"/>
      <c r="P3678" s="84"/>
      <c r="Q3678" s="82"/>
      <c r="R3678" s="83"/>
      <c r="S3678" s="69"/>
      <c r="T3678" s="63"/>
      <c r="U3678" s="141"/>
      <c r="V3678" s="74"/>
      <c r="W3678" s="145"/>
      <c r="X3678" s="60"/>
      <c r="Y3678" s="31"/>
      <c r="AA3678" s="33"/>
      <c r="AB3678" s="31"/>
    </row>
    <row r="3679" spans="1:28" s="2" customFormat="1">
      <c r="A3679" s="27"/>
      <c r="B3679" s="31"/>
      <c r="D3679" s="1"/>
      <c r="J3679" s="29"/>
      <c r="K3679" s="39"/>
      <c r="L3679" s="35"/>
      <c r="M3679" s="81"/>
      <c r="N3679" s="82"/>
      <c r="O3679" s="83"/>
      <c r="P3679" s="84"/>
      <c r="Q3679" s="82"/>
      <c r="R3679" s="83"/>
      <c r="S3679" s="69"/>
      <c r="T3679" s="63"/>
      <c r="U3679" s="141"/>
      <c r="V3679" s="74"/>
      <c r="W3679" s="145"/>
      <c r="X3679" s="60"/>
      <c r="Y3679" s="31"/>
      <c r="AA3679" s="33"/>
      <c r="AB3679" s="31"/>
    </row>
    <row r="3680" spans="1:28" s="2" customFormat="1">
      <c r="A3680" s="27"/>
      <c r="B3680" s="31"/>
      <c r="D3680" s="1"/>
      <c r="J3680" s="29"/>
      <c r="K3680" s="39"/>
      <c r="L3680" s="35"/>
      <c r="M3680" s="81"/>
      <c r="N3680" s="82"/>
      <c r="O3680" s="83"/>
      <c r="P3680" s="84"/>
      <c r="Q3680" s="82"/>
      <c r="R3680" s="83"/>
      <c r="S3680" s="69"/>
      <c r="T3680" s="63"/>
      <c r="U3680" s="141"/>
      <c r="V3680" s="74"/>
      <c r="W3680" s="145"/>
      <c r="X3680" s="60"/>
      <c r="Y3680" s="31"/>
      <c r="AA3680" s="33"/>
      <c r="AB3680" s="31"/>
    </row>
    <row r="3681" spans="1:28" s="2" customFormat="1">
      <c r="A3681" s="27"/>
      <c r="B3681" s="31"/>
      <c r="D3681" s="1"/>
      <c r="J3681" s="29"/>
      <c r="K3681" s="39"/>
      <c r="L3681" s="35"/>
      <c r="M3681" s="81"/>
      <c r="N3681" s="82"/>
      <c r="O3681" s="83"/>
      <c r="P3681" s="84"/>
      <c r="Q3681" s="82"/>
      <c r="R3681" s="83"/>
      <c r="S3681" s="69"/>
      <c r="T3681" s="63"/>
      <c r="U3681" s="141"/>
      <c r="V3681" s="74"/>
      <c r="W3681" s="145"/>
      <c r="X3681" s="60"/>
      <c r="Y3681" s="31"/>
      <c r="AA3681" s="33"/>
      <c r="AB3681" s="31"/>
    </row>
    <row r="3682" spans="1:28" s="2" customFormat="1">
      <c r="A3682" s="27"/>
      <c r="B3682" s="31"/>
      <c r="D3682" s="1"/>
      <c r="J3682" s="29"/>
      <c r="K3682" s="39"/>
      <c r="L3682" s="35"/>
      <c r="M3682" s="81"/>
      <c r="N3682" s="82"/>
      <c r="O3682" s="83"/>
      <c r="P3682" s="84"/>
      <c r="Q3682" s="82"/>
      <c r="R3682" s="83"/>
      <c r="S3682" s="69"/>
      <c r="T3682" s="63"/>
      <c r="U3682" s="141"/>
      <c r="V3682" s="74"/>
      <c r="W3682" s="145"/>
      <c r="X3682" s="60"/>
      <c r="Y3682" s="31"/>
      <c r="AA3682" s="33"/>
      <c r="AB3682" s="31"/>
    </row>
    <row r="3683" spans="1:28" s="2" customFormat="1">
      <c r="A3683" s="27"/>
      <c r="B3683" s="31"/>
      <c r="D3683" s="1"/>
      <c r="J3683" s="29"/>
      <c r="K3683" s="39"/>
      <c r="L3683" s="35"/>
      <c r="M3683" s="81"/>
      <c r="N3683" s="82"/>
      <c r="O3683" s="83"/>
      <c r="P3683" s="84"/>
      <c r="Q3683" s="82"/>
      <c r="R3683" s="83"/>
      <c r="S3683" s="69"/>
      <c r="T3683" s="63"/>
      <c r="U3683" s="141"/>
      <c r="V3683" s="74"/>
      <c r="W3683" s="145"/>
      <c r="X3683" s="60"/>
      <c r="Y3683" s="31"/>
      <c r="AA3683" s="33"/>
      <c r="AB3683" s="31"/>
    </row>
    <row r="3684" spans="1:28" s="2" customFormat="1">
      <c r="A3684" s="27"/>
      <c r="B3684" s="31"/>
      <c r="D3684" s="1"/>
      <c r="J3684" s="29"/>
      <c r="K3684" s="39"/>
      <c r="L3684" s="35"/>
      <c r="M3684" s="81"/>
      <c r="N3684" s="82"/>
      <c r="O3684" s="83"/>
      <c r="P3684" s="84"/>
      <c r="Q3684" s="82"/>
      <c r="R3684" s="83"/>
      <c r="S3684" s="69"/>
      <c r="T3684" s="63"/>
      <c r="U3684" s="141"/>
      <c r="V3684" s="74"/>
      <c r="W3684" s="145"/>
      <c r="X3684" s="60"/>
      <c r="Y3684" s="31"/>
      <c r="AA3684" s="33"/>
      <c r="AB3684" s="31"/>
    </row>
    <row r="3685" spans="1:28" s="2" customFormat="1">
      <c r="A3685" s="27"/>
      <c r="B3685" s="31"/>
      <c r="D3685" s="1"/>
      <c r="J3685" s="29"/>
      <c r="K3685" s="39"/>
      <c r="L3685" s="35"/>
      <c r="M3685" s="81"/>
      <c r="N3685" s="82"/>
      <c r="O3685" s="83"/>
      <c r="P3685" s="84"/>
      <c r="Q3685" s="82"/>
      <c r="R3685" s="83"/>
      <c r="S3685" s="69"/>
      <c r="T3685" s="63"/>
      <c r="U3685" s="141"/>
      <c r="V3685" s="74"/>
      <c r="W3685" s="145"/>
      <c r="X3685" s="60"/>
      <c r="Y3685" s="31"/>
      <c r="AA3685" s="33"/>
      <c r="AB3685" s="31"/>
    </row>
    <row r="3686" spans="1:28" s="2" customFormat="1">
      <c r="A3686" s="27"/>
      <c r="B3686" s="31"/>
      <c r="D3686" s="1"/>
      <c r="J3686" s="29"/>
      <c r="K3686" s="39"/>
      <c r="L3686" s="35"/>
      <c r="M3686" s="81"/>
      <c r="N3686" s="82"/>
      <c r="O3686" s="83"/>
      <c r="P3686" s="84"/>
      <c r="Q3686" s="82"/>
      <c r="R3686" s="83"/>
      <c r="S3686" s="69"/>
      <c r="T3686" s="63"/>
      <c r="U3686" s="141"/>
      <c r="V3686" s="74"/>
      <c r="W3686" s="145"/>
      <c r="X3686" s="60"/>
      <c r="Y3686" s="31"/>
      <c r="AA3686" s="33"/>
      <c r="AB3686" s="31"/>
    </row>
    <row r="3687" spans="1:28" s="2" customFormat="1">
      <c r="A3687" s="27"/>
      <c r="B3687" s="31"/>
      <c r="D3687" s="1"/>
      <c r="J3687" s="29"/>
      <c r="K3687" s="39"/>
      <c r="L3687" s="35"/>
      <c r="M3687" s="81"/>
      <c r="N3687" s="82"/>
      <c r="O3687" s="83"/>
      <c r="P3687" s="84"/>
      <c r="Q3687" s="82"/>
      <c r="R3687" s="83"/>
      <c r="S3687" s="69"/>
      <c r="T3687" s="63"/>
      <c r="U3687" s="141"/>
      <c r="V3687" s="74"/>
      <c r="W3687" s="145"/>
      <c r="X3687" s="60"/>
      <c r="Y3687" s="31"/>
      <c r="AA3687" s="33"/>
      <c r="AB3687" s="31"/>
    </row>
    <row r="3688" spans="1:28" s="2" customFormat="1">
      <c r="A3688" s="27"/>
      <c r="B3688" s="31"/>
      <c r="D3688" s="1"/>
      <c r="J3688" s="29"/>
      <c r="K3688" s="39"/>
      <c r="L3688" s="35"/>
      <c r="M3688" s="81"/>
      <c r="N3688" s="82"/>
      <c r="O3688" s="83"/>
      <c r="P3688" s="84"/>
      <c r="Q3688" s="82"/>
      <c r="R3688" s="83"/>
      <c r="S3688" s="69"/>
      <c r="T3688" s="63"/>
      <c r="U3688" s="141"/>
      <c r="V3688" s="74"/>
      <c r="W3688" s="145"/>
      <c r="X3688" s="60"/>
      <c r="Y3688" s="31"/>
      <c r="AA3688" s="33"/>
      <c r="AB3688" s="31"/>
    </row>
    <row r="3689" spans="1:28" s="2" customFormat="1">
      <c r="A3689" s="27"/>
      <c r="B3689" s="31"/>
      <c r="D3689" s="1"/>
      <c r="J3689" s="29"/>
      <c r="K3689" s="39"/>
      <c r="L3689" s="35"/>
      <c r="M3689" s="81"/>
      <c r="N3689" s="82"/>
      <c r="O3689" s="83"/>
      <c r="P3689" s="84"/>
      <c r="Q3689" s="82"/>
      <c r="R3689" s="83"/>
      <c r="S3689" s="69"/>
      <c r="T3689" s="63"/>
      <c r="U3689" s="141"/>
      <c r="V3689" s="74"/>
      <c r="W3689" s="145"/>
      <c r="X3689" s="60"/>
      <c r="Y3689" s="31"/>
      <c r="AA3689" s="33"/>
      <c r="AB3689" s="31"/>
    </row>
    <row r="3690" spans="1:28" s="2" customFormat="1">
      <c r="A3690" s="27"/>
      <c r="B3690" s="31"/>
      <c r="D3690" s="1"/>
      <c r="J3690" s="29"/>
      <c r="K3690" s="39"/>
      <c r="L3690" s="35"/>
      <c r="M3690" s="81"/>
      <c r="N3690" s="82"/>
      <c r="O3690" s="83"/>
      <c r="P3690" s="84"/>
      <c r="Q3690" s="82"/>
      <c r="R3690" s="83"/>
      <c r="S3690" s="69"/>
      <c r="T3690" s="63"/>
      <c r="U3690" s="141"/>
      <c r="V3690" s="74"/>
      <c r="W3690" s="145"/>
      <c r="X3690" s="60"/>
      <c r="Y3690" s="31"/>
      <c r="AA3690" s="33"/>
      <c r="AB3690" s="31"/>
    </row>
    <row r="3691" spans="1:28" s="2" customFormat="1">
      <c r="A3691" s="27"/>
      <c r="B3691" s="31"/>
      <c r="D3691" s="1"/>
      <c r="J3691" s="29"/>
      <c r="K3691" s="39"/>
      <c r="L3691" s="35"/>
      <c r="M3691" s="81"/>
      <c r="N3691" s="82"/>
      <c r="O3691" s="83"/>
      <c r="P3691" s="84"/>
      <c r="Q3691" s="82"/>
      <c r="R3691" s="83"/>
      <c r="S3691" s="69"/>
      <c r="T3691" s="63"/>
      <c r="U3691" s="141"/>
      <c r="V3691" s="74"/>
      <c r="W3691" s="145"/>
      <c r="X3691" s="60"/>
      <c r="Y3691" s="31"/>
      <c r="AA3691" s="33"/>
      <c r="AB3691" s="31"/>
    </row>
    <row r="3692" spans="1:28" s="2" customFormat="1">
      <c r="A3692" s="27"/>
      <c r="B3692" s="31"/>
      <c r="D3692" s="1"/>
      <c r="J3692" s="29"/>
      <c r="K3692" s="39"/>
      <c r="L3692" s="35"/>
      <c r="M3692" s="81"/>
      <c r="N3692" s="82"/>
      <c r="O3692" s="83"/>
      <c r="P3692" s="84"/>
      <c r="Q3692" s="82"/>
      <c r="R3692" s="83"/>
      <c r="S3692" s="69"/>
      <c r="T3692" s="63"/>
      <c r="U3692" s="141"/>
      <c r="V3692" s="74"/>
      <c r="W3692" s="145"/>
      <c r="X3692" s="60"/>
      <c r="Y3692" s="31"/>
      <c r="AA3692" s="33"/>
      <c r="AB3692" s="31"/>
    </row>
    <row r="3693" spans="1:28" s="2" customFormat="1">
      <c r="A3693" s="27"/>
      <c r="B3693" s="31"/>
      <c r="D3693" s="1"/>
      <c r="J3693" s="29"/>
      <c r="K3693" s="39"/>
      <c r="L3693" s="35"/>
      <c r="M3693" s="81"/>
      <c r="N3693" s="82"/>
      <c r="O3693" s="83"/>
      <c r="P3693" s="84"/>
      <c r="Q3693" s="82"/>
      <c r="R3693" s="83"/>
      <c r="S3693" s="69"/>
      <c r="T3693" s="63"/>
      <c r="U3693" s="141"/>
      <c r="V3693" s="74"/>
      <c r="W3693" s="145"/>
      <c r="X3693" s="60"/>
      <c r="Y3693" s="31"/>
      <c r="AA3693" s="33"/>
      <c r="AB3693" s="31"/>
    </row>
    <row r="3694" spans="1:28" s="2" customFormat="1">
      <c r="A3694" s="27"/>
      <c r="B3694" s="31"/>
      <c r="D3694" s="1"/>
      <c r="J3694" s="29"/>
      <c r="K3694" s="39"/>
      <c r="L3694" s="35"/>
      <c r="M3694" s="81"/>
      <c r="N3694" s="82"/>
      <c r="O3694" s="83"/>
      <c r="P3694" s="84"/>
      <c r="Q3694" s="82"/>
      <c r="R3694" s="83"/>
      <c r="S3694" s="69"/>
      <c r="T3694" s="63"/>
      <c r="U3694" s="141"/>
      <c r="V3694" s="74"/>
      <c r="W3694" s="145"/>
      <c r="X3694" s="60"/>
      <c r="Y3694" s="31"/>
      <c r="AA3694" s="33"/>
      <c r="AB3694" s="31"/>
    </row>
    <row r="3695" spans="1:28" s="2" customFormat="1">
      <c r="A3695" s="27"/>
      <c r="B3695" s="31"/>
      <c r="D3695" s="1"/>
      <c r="J3695" s="29"/>
      <c r="K3695" s="39"/>
      <c r="L3695" s="35"/>
      <c r="M3695" s="81"/>
      <c r="N3695" s="82"/>
      <c r="O3695" s="83"/>
      <c r="P3695" s="84"/>
      <c r="Q3695" s="82"/>
      <c r="R3695" s="83"/>
      <c r="S3695" s="69"/>
      <c r="T3695" s="63"/>
      <c r="U3695" s="141"/>
      <c r="V3695" s="74"/>
      <c r="W3695" s="145"/>
      <c r="X3695" s="60"/>
      <c r="Y3695" s="31"/>
      <c r="AA3695" s="33"/>
      <c r="AB3695" s="31"/>
    </row>
    <row r="3696" spans="1:28" s="2" customFormat="1">
      <c r="A3696" s="27"/>
      <c r="B3696" s="31"/>
      <c r="D3696" s="1"/>
      <c r="J3696" s="29"/>
      <c r="K3696" s="39"/>
      <c r="L3696" s="35"/>
      <c r="M3696" s="81"/>
      <c r="N3696" s="82"/>
      <c r="O3696" s="83"/>
      <c r="P3696" s="84"/>
      <c r="Q3696" s="82"/>
      <c r="R3696" s="83"/>
      <c r="S3696" s="69"/>
      <c r="T3696" s="63"/>
      <c r="U3696" s="141"/>
      <c r="V3696" s="74"/>
      <c r="W3696" s="145"/>
      <c r="X3696" s="60"/>
      <c r="Y3696" s="31"/>
      <c r="AA3696" s="33"/>
      <c r="AB3696" s="31"/>
    </row>
    <row r="3697" spans="1:28" s="2" customFormat="1">
      <c r="A3697" s="27"/>
      <c r="B3697" s="31"/>
      <c r="D3697" s="1"/>
      <c r="J3697" s="29"/>
      <c r="K3697" s="39"/>
      <c r="L3697" s="35"/>
      <c r="M3697" s="81"/>
      <c r="N3697" s="82"/>
      <c r="O3697" s="83"/>
      <c r="P3697" s="84"/>
      <c r="Q3697" s="82"/>
      <c r="R3697" s="83"/>
      <c r="S3697" s="69"/>
      <c r="T3697" s="63"/>
      <c r="U3697" s="141"/>
      <c r="V3697" s="74"/>
      <c r="W3697" s="145"/>
      <c r="X3697" s="60"/>
      <c r="Y3697" s="31"/>
      <c r="AA3697" s="33"/>
      <c r="AB3697" s="31"/>
    </row>
    <row r="3698" spans="1:28" s="2" customFormat="1">
      <c r="A3698" s="27"/>
      <c r="B3698" s="31"/>
      <c r="D3698" s="1"/>
      <c r="J3698" s="29"/>
      <c r="K3698" s="39"/>
      <c r="L3698" s="35"/>
      <c r="M3698" s="81"/>
      <c r="N3698" s="82"/>
      <c r="O3698" s="83"/>
      <c r="P3698" s="84"/>
      <c r="Q3698" s="82"/>
      <c r="R3698" s="83"/>
      <c r="S3698" s="69"/>
      <c r="T3698" s="63"/>
      <c r="U3698" s="141"/>
      <c r="V3698" s="74"/>
      <c r="W3698" s="145"/>
      <c r="X3698" s="60"/>
      <c r="Y3698" s="31"/>
      <c r="AA3698" s="33"/>
      <c r="AB3698" s="31"/>
    </row>
    <row r="3699" spans="1:28" s="2" customFormat="1">
      <c r="A3699" s="27"/>
      <c r="B3699" s="31"/>
      <c r="D3699" s="1"/>
      <c r="J3699" s="29"/>
      <c r="K3699" s="39"/>
      <c r="L3699" s="35"/>
      <c r="M3699" s="81"/>
      <c r="N3699" s="82"/>
      <c r="O3699" s="83"/>
      <c r="P3699" s="84"/>
      <c r="Q3699" s="82"/>
      <c r="R3699" s="83"/>
      <c r="S3699" s="69"/>
      <c r="T3699" s="63"/>
      <c r="U3699" s="141"/>
      <c r="V3699" s="74"/>
      <c r="W3699" s="145"/>
      <c r="X3699" s="60"/>
      <c r="Y3699" s="31"/>
      <c r="AA3699" s="33"/>
      <c r="AB3699" s="31"/>
    </row>
    <row r="3700" spans="1:28" s="2" customFormat="1">
      <c r="A3700" s="27"/>
      <c r="B3700" s="31"/>
      <c r="D3700" s="1"/>
      <c r="J3700" s="29"/>
      <c r="K3700" s="39"/>
      <c r="L3700" s="35"/>
      <c r="M3700" s="81"/>
      <c r="N3700" s="82"/>
      <c r="O3700" s="83"/>
      <c r="P3700" s="84"/>
      <c r="Q3700" s="82"/>
      <c r="R3700" s="83"/>
      <c r="S3700" s="69"/>
      <c r="T3700" s="63"/>
      <c r="U3700" s="141"/>
      <c r="V3700" s="74"/>
      <c r="W3700" s="145"/>
      <c r="X3700" s="60"/>
      <c r="Y3700" s="31"/>
      <c r="AA3700" s="33"/>
      <c r="AB3700" s="31"/>
    </row>
    <row r="3701" spans="1:28" s="2" customFormat="1">
      <c r="A3701" s="27"/>
      <c r="B3701" s="31"/>
      <c r="D3701" s="1"/>
      <c r="J3701" s="29"/>
      <c r="K3701" s="39"/>
      <c r="L3701" s="35"/>
      <c r="M3701" s="81"/>
      <c r="N3701" s="82"/>
      <c r="O3701" s="83"/>
      <c r="P3701" s="84"/>
      <c r="Q3701" s="82"/>
      <c r="R3701" s="83"/>
      <c r="S3701" s="69"/>
      <c r="T3701" s="63"/>
      <c r="U3701" s="141"/>
      <c r="V3701" s="74"/>
      <c r="W3701" s="145"/>
      <c r="X3701" s="60"/>
      <c r="Y3701" s="31"/>
      <c r="AA3701" s="33"/>
      <c r="AB3701" s="31"/>
    </row>
    <row r="3702" spans="1:28" s="2" customFormat="1">
      <c r="A3702" s="27"/>
      <c r="B3702" s="31"/>
      <c r="D3702" s="1"/>
      <c r="J3702" s="29"/>
      <c r="K3702" s="39"/>
      <c r="L3702" s="35"/>
      <c r="M3702" s="81"/>
      <c r="N3702" s="82"/>
      <c r="O3702" s="83"/>
      <c r="P3702" s="84"/>
      <c r="Q3702" s="82"/>
      <c r="R3702" s="83"/>
      <c r="S3702" s="69"/>
      <c r="T3702" s="63"/>
      <c r="U3702" s="141"/>
      <c r="V3702" s="74"/>
      <c r="W3702" s="145"/>
      <c r="X3702" s="60"/>
      <c r="Y3702" s="31"/>
      <c r="AA3702" s="33"/>
      <c r="AB3702" s="31"/>
    </row>
    <row r="3703" spans="1:28" s="2" customFormat="1">
      <c r="A3703" s="27"/>
      <c r="B3703" s="31"/>
      <c r="D3703" s="1"/>
      <c r="J3703" s="29"/>
      <c r="K3703" s="39"/>
      <c r="L3703" s="35"/>
      <c r="M3703" s="81"/>
      <c r="N3703" s="82"/>
      <c r="O3703" s="83"/>
      <c r="P3703" s="84"/>
      <c r="Q3703" s="82"/>
      <c r="R3703" s="83"/>
      <c r="S3703" s="69"/>
      <c r="T3703" s="63"/>
      <c r="U3703" s="141"/>
      <c r="V3703" s="74"/>
      <c r="W3703" s="145"/>
      <c r="X3703" s="60"/>
      <c r="Y3703" s="31"/>
      <c r="AA3703" s="33"/>
      <c r="AB3703" s="31"/>
    </row>
    <row r="3704" spans="1:28" s="2" customFormat="1">
      <c r="A3704" s="27"/>
      <c r="B3704" s="31"/>
      <c r="D3704" s="1"/>
      <c r="J3704" s="29"/>
      <c r="K3704" s="39"/>
      <c r="L3704" s="35"/>
      <c r="M3704" s="81"/>
      <c r="N3704" s="82"/>
      <c r="O3704" s="83"/>
      <c r="P3704" s="84"/>
      <c r="Q3704" s="82"/>
      <c r="R3704" s="83"/>
      <c r="S3704" s="69"/>
      <c r="T3704" s="63"/>
      <c r="U3704" s="141"/>
      <c r="V3704" s="74"/>
      <c r="W3704" s="145"/>
      <c r="X3704" s="60"/>
      <c r="Y3704" s="31"/>
      <c r="AA3704" s="33"/>
      <c r="AB3704" s="31"/>
    </row>
    <row r="3705" spans="1:28" s="2" customFormat="1">
      <c r="A3705" s="27"/>
      <c r="B3705" s="31"/>
      <c r="D3705" s="1"/>
      <c r="J3705" s="29"/>
      <c r="K3705" s="39"/>
      <c r="L3705" s="35"/>
      <c r="M3705" s="81"/>
      <c r="N3705" s="82"/>
      <c r="O3705" s="83"/>
      <c r="P3705" s="84"/>
      <c r="Q3705" s="82"/>
      <c r="R3705" s="83"/>
      <c r="S3705" s="69"/>
      <c r="T3705" s="63"/>
      <c r="U3705" s="141"/>
      <c r="V3705" s="74"/>
      <c r="W3705" s="145"/>
      <c r="X3705" s="60"/>
      <c r="Y3705" s="31"/>
      <c r="AA3705" s="33"/>
      <c r="AB3705" s="31"/>
    </row>
    <row r="3706" spans="1:28" s="2" customFormat="1">
      <c r="A3706" s="27"/>
      <c r="B3706" s="31"/>
      <c r="D3706" s="1"/>
      <c r="J3706" s="29"/>
      <c r="K3706" s="39"/>
      <c r="L3706" s="35"/>
      <c r="M3706" s="81"/>
      <c r="N3706" s="82"/>
      <c r="O3706" s="83"/>
      <c r="P3706" s="84"/>
      <c r="Q3706" s="82"/>
      <c r="R3706" s="83"/>
      <c r="S3706" s="69"/>
      <c r="T3706" s="63"/>
      <c r="U3706" s="141"/>
      <c r="V3706" s="74"/>
      <c r="W3706" s="145"/>
      <c r="X3706" s="60"/>
      <c r="Y3706" s="31"/>
      <c r="AA3706" s="33"/>
      <c r="AB3706" s="31"/>
    </row>
    <row r="3707" spans="1:28" s="2" customFormat="1">
      <c r="A3707" s="27"/>
      <c r="B3707" s="31"/>
      <c r="D3707" s="1"/>
      <c r="J3707" s="29"/>
      <c r="K3707" s="39"/>
      <c r="L3707" s="35"/>
      <c r="M3707" s="81"/>
      <c r="N3707" s="82"/>
      <c r="O3707" s="83"/>
      <c r="P3707" s="84"/>
      <c r="Q3707" s="82"/>
      <c r="R3707" s="83"/>
      <c r="S3707" s="69"/>
      <c r="T3707" s="63"/>
      <c r="U3707" s="141"/>
      <c r="V3707" s="74"/>
      <c r="W3707" s="145"/>
      <c r="X3707" s="60"/>
      <c r="Y3707" s="31"/>
      <c r="AA3707" s="33"/>
      <c r="AB3707" s="31"/>
    </row>
    <row r="3708" spans="1:28" s="2" customFormat="1">
      <c r="A3708" s="27"/>
      <c r="B3708" s="31"/>
      <c r="D3708" s="1"/>
      <c r="J3708" s="29"/>
      <c r="K3708" s="39"/>
      <c r="L3708" s="35"/>
      <c r="M3708" s="81"/>
      <c r="N3708" s="82"/>
      <c r="O3708" s="83"/>
      <c r="P3708" s="84"/>
      <c r="Q3708" s="82"/>
      <c r="R3708" s="83"/>
      <c r="S3708" s="69"/>
      <c r="T3708" s="63"/>
      <c r="U3708" s="141"/>
      <c r="V3708" s="74"/>
      <c r="W3708" s="145"/>
      <c r="X3708" s="60"/>
      <c r="Y3708" s="31"/>
      <c r="AA3708" s="33"/>
      <c r="AB3708" s="31"/>
    </row>
    <row r="3709" spans="1:28" s="2" customFormat="1">
      <c r="A3709" s="27"/>
      <c r="B3709" s="31"/>
      <c r="D3709" s="1"/>
      <c r="J3709" s="29"/>
      <c r="K3709" s="39"/>
      <c r="L3709" s="35"/>
      <c r="M3709" s="81"/>
      <c r="N3709" s="82"/>
      <c r="O3709" s="83"/>
      <c r="P3709" s="84"/>
      <c r="Q3709" s="82"/>
      <c r="R3709" s="83"/>
      <c r="S3709" s="69"/>
      <c r="T3709" s="63"/>
      <c r="U3709" s="141"/>
      <c r="V3709" s="74"/>
      <c r="W3709" s="145"/>
      <c r="X3709" s="60"/>
      <c r="Y3709" s="31"/>
      <c r="AA3709" s="33"/>
      <c r="AB3709" s="31"/>
    </row>
    <row r="3710" spans="1:28" s="2" customFormat="1">
      <c r="A3710" s="27"/>
      <c r="B3710" s="31"/>
      <c r="D3710" s="1"/>
      <c r="J3710" s="29"/>
      <c r="K3710" s="39"/>
      <c r="L3710" s="35"/>
      <c r="M3710" s="81"/>
      <c r="N3710" s="82"/>
      <c r="O3710" s="83"/>
      <c r="P3710" s="84"/>
      <c r="Q3710" s="82"/>
      <c r="R3710" s="83"/>
      <c r="S3710" s="69"/>
      <c r="T3710" s="63"/>
      <c r="U3710" s="141"/>
      <c r="V3710" s="74"/>
      <c r="W3710" s="145"/>
      <c r="X3710" s="60"/>
      <c r="Y3710" s="31"/>
      <c r="AA3710" s="33"/>
      <c r="AB3710" s="31"/>
    </row>
    <row r="3711" spans="1:28" s="2" customFormat="1">
      <c r="A3711" s="27"/>
      <c r="B3711" s="31"/>
      <c r="D3711" s="1"/>
      <c r="J3711" s="29"/>
      <c r="K3711" s="39"/>
      <c r="L3711" s="35"/>
      <c r="M3711" s="81"/>
      <c r="N3711" s="82"/>
      <c r="O3711" s="83"/>
      <c r="P3711" s="84"/>
      <c r="Q3711" s="82"/>
      <c r="R3711" s="83"/>
      <c r="S3711" s="69"/>
      <c r="T3711" s="63"/>
      <c r="U3711" s="141"/>
      <c r="V3711" s="74"/>
      <c r="W3711" s="145"/>
      <c r="X3711" s="60"/>
      <c r="Y3711" s="31"/>
      <c r="AA3711" s="33"/>
      <c r="AB3711" s="31"/>
    </row>
    <row r="3712" spans="1:28" s="2" customFormat="1">
      <c r="A3712" s="27"/>
      <c r="B3712" s="31"/>
      <c r="D3712" s="1"/>
      <c r="J3712" s="29"/>
      <c r="K3712" s="39"/>
      <c r="L3712" s="35"/>
      <c r="M3712" s="81"/>
      <c r="N3712" s="82"/>
      <c r="O3712" s="83"/>
      <c r="P3712" s="84"/>
      <c r="Q3712" s="82"/>
      <c r="R3712" s="83"/>
      <c r="S3712" s="69"/>
      <c r="T3712" s="63"/>
      <c r="U3712" s="141"/>
      <c r="V3712" s="74"/>
      <c r="W3712" s="145"/>
      <c r="X3712" s="60"/>
      <c r="Y3712" s="31"/>
      <c r="AA3712" s="33"/>
      <c r="AB3712" s="31"/>
    </row>
    <row r="3713" spans="1:28" s="2" customFormat="1">
      <c r="A3713" s="27"/>
      <c r="B3713" s="31"/>
      <c r="D3713" s="1"/>
      <c r="J3713" s="29"/>
      <c r="K3713" s="39"/>
      <c r="L3713" s="35"/>
      <c r="M3713" s="81"/>
      <c r="N3713" s="82"/>
      <c r="O3713" s="83"/>
      <c r="P3713" s="84"/>
      <c r="Q3713" s="82"/>
      <c r="R3713" s="83"/>
      <c r="S3713" s="69"/>
      <c r="T3713" s="63"/>
      <c r="U3713" s="141"/>
      <c r="V3713" s="74"/>
      <c r="W3713" s="145"/>
      <c r="X3713" s="60"/>
      <c r="Y3713" s="31"/>
      <c r="AA3713" s="33"/>
      <c r="AB3713" s="31"/>
    </row>
    <row r="3714" spans="1:28" s="2" customFormat="1">
      <c r="A3714" s="27"/>
      <c r="B3714" s="31"/>
      <c r="D3714" s="1"/>
      <c r="J3714" s="29"/>
      <c r="K3714" s="39"/>
      <c r="L3714" s="35"/>
      <c r="M3714" s="81"/>
      <c r="N3714" s="82"/>
      <c r="O3714" s="83"/>
      <c r="P3714" s="84"/>
      <c r="Q3714" s="82"/>
      <c r="R3714" s="83"/>
      <c r="S3714" s="69"/>
      <c r="T3714" s="63"/>
      <c r="U3714" s="141"/>
      <c r="V3714" s="74"/>
      <c r="W3714" s="145"/>
      <c r="X3714" s="60"/>
      <c r="Y3714" s="31"/>
      <c r="AA3714" s="33"/>
      <c r="AB3714" s="31"/>
    </row>
    <row r="3715" spans="1:28" s="2" customFormat="1">
      <c r="A3715" s="27"/>
      <c r="B3715" s="31"/>
      <c r="D3715" s="1"/>
      <c r="J3715" s="29"/>
      <c r="K3715" s="39"/>
      <c r="L3715" s="35"/>
      <c r="M3715" s="81"/>
      <c r="N3715" s="82"/>
      <c r="O3715" s="83"/>
      <c r="P3715" s="84"/>
      <c r="Q3715" s="82"/>
      <c r="R3715" s="83"/>
      <c r="S3715" s="69"/>
      <c r="T3715" s="63"/>
      <c r="U3715" s="141"/>
      <c r="V3715" s="74"/>
      <c r="W3715" s="145"/>
      <c r="X3715" s="60"/>
      <c r="Y3715" s="31"/>
      <c r="AA3715" s="33"/>
      <c r="AB3715" s="31"/>
    </row>
    <row r="3716" spans="1:28" s="2" customFormat="1">
      <c r="A3716" s="27"/>
      <c r="B3716" s="31"/>
      <c r="D3716" s="1"/>
      <c r="J3716" s="29"/>
      <c r="K3716" s="39"/>
      <c r="L3716" s="35"/>
      <c r="M3716" s="81"/>
      <c r="N3716" s="82"/>
      <c r="O3716" s="83"/>
      <c r="P3716" s="84"/>
      <c r="Q3716" s="82"/>
      <c r="R3716" s="83"/>
      <c r="S3716" s="69"/>
      <c r="T3716" s="63"/>
      <c r="U3716" s="141"/>
      <c r="V3716" s="74"/>
      <c r="W3716" s="145"/>
      <c r="X3716" s="60"/>
      <c r="Y3716" s="31"/>
      <c r="AA3716" s="33"/>
      <c r="AB3716" s="31"/>
    </row>
    <row r="3717" spans="1:28" s="2" customFormat="1">
      <c r="A3717" s="27"/>
      <c r="B3717" s="31"/>
      <c r="D3717" s="1"/>
      <c r="J3717" s="29"/>
      <c r="K3717" s="39"/>
      <c r="L3717" s="35"/>
      <c r="M3717" s="81"/>
      <c r="N3717" s="82"/>
      <c r="O3717" s="83"/>
      <c r="P3717" s="84"/>
      <c r="Q3717" s="82"/>
      <c r="R3717" s="83"/>
      <c r="S3717" s="69"/>
      <c r="T3717" s="63"/>
      <c r="U3717" s="141"/>
      <c r="V3717" s="74"/>
      <c r="W3717" s="145"/>
      <c r="X3717" s="60"/>
      <c r="Y3717" s="31"/>
      <c r="AA3717" s="33"/>
      <c r="AB3717" s="31"/>
    </row>
    <row r="3718" spans="1:28" s="2" customFormat="1">
      <c r="A3718" s="27"/>
      <c r="B3718" s="31"/>
      <c r="D3718" s="1"/>
      <c r="J3718" s="29"/>
      <c r="K3718" s="39"/>
      <c r="L3718" s="35"/>
      <c r="M3718" s="81"/>
      <c r="N3718" s="82"/>
      <c r="O3718" s="83"/>
      <c r="P3718" s="84"/>
      <c r="Q3718" s="82"/>
      <c r="R3718" s="83"/>
      <c r="S3718" s="69"/>
      <c r="T3718" s="63"/>
      <c r="U3718" s="141"/>
      <c r="V3718" s="74"/>
      <c r="W3718" s="145"/>
      <c r="X3718" s="60"/>
      <c r="Y3718" s="31"/>
      <c r="AA3718" s="33"/>
      <c r="AB3718" s="31"/>
    </row>
    <row r="3719" spans="1:28" s="2" customFormat="1">
      <c r="A3719" s="27"/>
      <c r="B3719" s="31"/>
      <c r="D3719" s="1"/>
      <c r="J3719" s="29"/>
      <c r="K3719" s="39"/>
      <c r="L3719" s="35"/>
      <c r="M3719" s="81"/>
      <c r="N3719" s="82"/>
      <c r="O3719" s="83"/>
      <c r="P3719" s="84"/>
      <c r="Q3719" s="82"/>
      <c r="R3719" s="83"/>
      <c r="S3719" s="69"/>
      <c r="T3719" s="63"/>
      <c r="U3719" s="141"/>
      <c r="V3719" s="74"/>
      <c r="W3719" s="145"/>
      <c r="X3719" s="60"/>
      <c r="Y3719" s="31"/>
      <c r="AA3719" s="33"/>
      <c r="AB3719" s="31"/>
    </row>
    <row r="3720" spans="1:28" s="2" customFormat="1">
      <c r="A3720" s="27"/>
      <c r="B3720" s="31"/>
      <c r="D3720" s="1"/>
      <c r="J3720" s="29"/>
      <c r="K3720" s="39"/>
      <c r="L3720" s="35"/>
      <c r="M3720" s="81"/>
      <c r="N3720" s="82"/>
      <c r="O3720" s="83"/>
      <c r="P3720" s="84"/>
      <c r="Q3720" s="82"/>
      <c r="R3720" s="83"/>
      <c r="S3720" s="69"/>
      <c r="T3720" s="63"/>
      <c r="U3720" s="141"/>
      <c r="V3720" s="74"/>
      <c r="W3720" s="145"/>
      <c r="X3720" s="60"/>
      <c r="Y3720" s="31"/>
      <c r="AA3720" s="33"/>
      <c r="AB3720" s="31"/>
    </row>
    <row r="3721" spans="1:28" s="2" customFormat="1">
      <c r="A3721" s="27"/>
      <c r="B3721" s="31"/>
      <c r="D3721" s="1"/>
      <c r="J3721" s="29"/>
      <c r="K3721" s="39"/>
      <c r="L3721" s="35"/>
      <c r="M3721" s="81"/>
      <c r="N3721" s="82"/>
      <c r="O3721" s="83"/>
      <c r="P3721" s="84"/>
      <c r="Q3721" s="82"/>
      <c r="R3721" s="83"/>
      <c r="S3721" s="69"/>
      <c r="T3721" s="63"/>
      <c r="U3721" s="141"/>
      <c r="V3721" s="74"/>
      <c r="W3721" s="145"/>
      <c r="X3721" s="60"/>
      <c r="Y3721" s="31"/>
      <c r="AA3721" s="33"/>
      <c r="AB3721" s="31"/>
    </row>
    <row r="3722" spans="1:28" s="2" customFormat="1">
      <c r="A3722" s="27"/>
      <c r="B3722" s="31"/>
      <c r="D3722" s="1"/>
      <c r="J3722" s="29"/>
      <c r="K3722" s="39"/>
      <c r="L3722" s="35"/>
      <c r="M3722" s="81"/>
      <c r="N3722" s="82"/>
      <c r="O3722" s="83"/>
      <c r="P3722" s="84"/>
      <c r="Q3722" s="82"/>
      <c r="R3722" s="83"/>
      <c r="S3722" s="69"/>
      <c r="T3722" s="63"/>
      <c r="U3722" s="141"/>
      <c r="V3722" s="74"/>
      <c r="W3722" s="145"/>
      <c r="X3722" s="60"/>
      <c r="Y3722" s="31"/>
      <c r="AA3722" s="33"/>
      <c r="AB3722" s="31"/>
    </row>
    <row r="3723" spans="1:28" s="2" customFormat="1">
      <c r="A3723" s="27"/>
      <c r="B3723" s="31"/>
      <c r="D3723" s="1"/>
      <c r="J3723" s="29"/>
      <c r="K3723" s="39"/>
      <c r="L3723" s="35"/>
      <c r="M3723" s="81"/>
      <c r="N3723" s="82"/>
      <c r="O3723" s="83"/>
      <c r="P3723" s="84"/>
      <c r="Q3723" s="82"/>
      <c r="R3723" s="83"/>
      <c r="S3723" s="69"/>
      <c r="T3723" s="63"/>
      <c r="U3723" s="141"/>
      <c r="V3723" s="74"/>
      <c r="W3723" s="145"/>
      <c r="X3723" s="60"/>
      <c r="Y3723" s="31"/>
      <c r="AA3723" s="33"/>
      <c r="AB3723" s="31"/>
    </row>
    <row r="3724" spans="1:28" s="2" customFormat="1">
      <c r="A3724" s="27"/>
      <c r="B3724" s="31"/>
      <c r="D3724" s="1"/>
      <c r="J3724" s="29"/>
      <c r="K3724" s="39"/>
      <c r="L3724" s="35"/>
      <c r="M3724" s="81"/>
      <c r="N3724" s="82"/>
      <c r="O3724" s="83"/>
      <c r="P3724" s="84"/>
      <c r="Q3724" s="82"/>
      <c r="R3724" s="83"/>
      <c r="S3724" s="69"/>
      <c r="T3724" s="63"/>
      <c r="U3724" s="141"/>
      <c r="V3724" s="74"/>
      <c r="W3724" s="145"/>
      <c r="X3724" s="60"/>
      <c r="Y3724" s="31"/>
      <c r="AA3724" s="33"/>
      <c r="AB3724" s="31"/>
    </row>
    <row r="3725" spans="1:28" s="2" customFormat="1">
      <c r="A3725" s="27"/>
      <c r="B3725" s="31"/>
      <c r="D3725" s="1"/>
      <c r="J3725" s="29"/>
      <c r="K3725" s="39"/>
      <c r="L3725" s="35"/>
      <c r="M3725" s="81"/>
      <c r="N3725" s="82"/>
      <c r="O3725" s="83"/>
      <c r="P3725" s="84"/>
      <c r="Q3725" s="82"/>
      <c r="R3725" s="83"/>
      <c r="S3725" s="69"/>
      <c r="T3725" s="63"/>
      <c r="U3725" s="141"/>
      <c r="V3725" s="74"/>
      <c r="W3725" s="145"/>
      <c r="X3725" s="60"/>
      <c r="Y3725" s="31"/>
      <c r="AA3725" s="33"/>
      <c r="AB3725" s="31"/>
    </row>
    <row r="3726" spans="1:28" s="2" customFormat="1">
      <c r="A3726" s="27"/>
      <c r="B3726" s="31"/>
      <c r="D3726" s="1"/>
      <c r="J3726" s="29"/>
      <c r="K3726" s="39"/>
      <c r="L3726" s="35"/>
      <c r="M3726" s="81"/>
      <c r="N3726" s="82"/>
      <c r="O3726" s="83"/>
      <c r="P3726" s="84"/>
      <c r="Q3726" s="82"/>
      <c r="R3726" s="83"/>
      <c r="S3726" s="69"/>
      <c r="T3726" s="63"/>
      <c r="U3726" s="141"/>
      <c r="V3726" s="74"/>
      <c r="W3726" s="145"/>
      <c r="X3726" s="60"/>
      <c r="Y3726" s="31"/>
      <c r="AA3726" s="33"/>
      <c r="AB3726" s="31"/>
    </row>
    <row r="3727" spans="1:28" s="2" customFormat="1">
      <c r="A3727" s="27"/>
      <c r="B3727" s="31"/>
      <c r="D3727" s="1"/>
      <c r="J3727" s="29"/>
      <c r="K3727" s="39"/>
      <c r="L3727" s="35"/>
      <c r="M3727" s="81"/>
      <c r="N3727" s="82"/>
      <c r="O3727" s="83"/>
      <c r="P3727" s="84"/>
      <c r="Q3727" s="82"/>
      <c r="R3727" s="83"/>
      <c r="S3727" s="69"/>
      <c r="T3727" s="63"/>
      <c r="U3727" s="141"/>
      <c r="V3727" s="74"/>
      <c r="W3727" s="145"/>
      <c r="X3727" s="60"/>
      <c r="Y3727" s="31"/>
      <c r="AA3727" s="33"/>
      <c r="AB3727" s="31"/>
    </row>
    <row r="3728" spans="1:28" s="2" customFormat="1">
      <c r="A3728" s="27"/>
      <c r="B3728" s="31"/>
      <c r="D3728" s="1"/>
      <c r="J3728" s="29"/>
      <c r="K3728" s="39"/>
      <c r="L3728" s="35"/>
      <c r="M3728" s="81"/>
      <c r="N3728" s="82"/>
      <c r="O3728" s="83"/>
      <c r="P3728" s="84"/>
      <c r="Q3728" s="82"/>
      <c r="R3728" s="83"/>
      <c r="S3728" s="69"/>
      <c r="T3728" s="63"/>
      <c r="U3728" s="141"/>
      <c r="V3728" s="74"/>
      <c r="W3728" s="145"/>
      <c r="X3728" s="60"/>
      <c r="Y3728" s="31"/>
      <c r="AA3728" s="33"/>
      <c r="AB3728" s="31"/>
    </row>
    <row r="3729" spans="1:28" s="2" customFormat="1">
      <c r="A3729" s="27"/>
      <c r="B3729" s="31"/>
      <c r="D3729" s="1"/>
      <c r="J3729" s="29"/>
      <c r="K3729" s="39"/>
      <c r="L3729" s="35"/>
      <c r="M3729" s="81"/>
      <c r="N3729" s="82"/>
      <c r="O3729" s="83"/>
      <c r="P3729" s="84"/>
      <c r="Q3729" s="82"/>
      <c r="R3729" s="83"/>
      <c r="S3729" s="69"/>
      <c r="T3729" s="63"/>
      <c r="U3729" s="141"/>
      <c r="V3729" s="74"/>
      <c r="W3729" s="145"/>
      <c r="X3729" s="60"/>
      <c r="Y3729" s="31"/>
      <c r="AA3729" s="33"/>
      <c r="AB3729" s="31"/>
    </row>
    <row r="3730" spans="1:28" s="2" customFormat="1">
      <c r="A3730" s="27"/>
      <c r="B3730" s="31"/>
      <c r="D3730" s="1"/>
      <c r="J3730" s="29"/>
      <c r="K3730" s="39"/>
      <c r="L3730" s="35"/>
      <c r="M3730" s="81"/>
      <c r="N3730" s="82"/>
      <c r="O3730" s="83"/>
      <c r="P3730" s="84"/>
      <c r="Q3730" s="82"/>
      <c r="R3730" s="83"/>
      <c r="S3730" s="69"/>
      <c r="T3730" s="63"/>
      <c r="U3730" s="141"/>
      <c r="V3730" s="74"/>
      <c r="W3730" s="145"/>
      <c r="X3730" s="60"/>
      <c r="Y3730" s="31"/>
      <c r="AA3730" s="33"/>
      <c r="AB3730" s="31"/>
    </row>
    <row r="3731" spans="1:28" s="2" customFormat="1">
      <c r="A3731" s="27"/>
      <c r="B3731" s="31"/>
      <c r="D3731" s="1"/>
      <c r="J3731" s="29"/>
      <c r="K3731" s="39"/>
      <c r="L3731" s="35"/>
      <c r="M3731" s="81"/>
      <c r="N3731" s="82"/>
      <c r="O3731" s="83"/>
      <c r="P3731" s="84"/>
      <c r="Q3731" s="82"/>
      <c r="R3731" s="83"/>
      <c r="S3731" s="69"/>
      <c r="T3731" s="63"/>
      <c r="U3731" s="141"/>
      <c r="V3731" s="74"/>
      <c r="W3731" s="145"/>
      <c r="X3731" s="60"/>
      <c r="Y3731" s="31"/>
      <c r="AA3731" s="33"/>
      <c r="AB3731" s="31"/>
    </row>
    <row r="3732" spans="1:28" s="2" customFormat="1">
      <c r="A3732" s="27"/>
      <c r="B3732" s="31"/>
      <c r="D3732" s="1"/>
      <c r="J3732" s="29"/>
      <c r="K3732" s="39"/>
      <c r="L3732" s="35"/>
      <c r="M3732" s="81"/>
      <c r="N3732" s="82"/>
      <c r="O3732" s="83"/>
      <c r="P3732" s="84"/>
      <c r="Q3732" s="82"/>
      <c r="R3732" s="83"/>
      <c r="S3732" s="69"/>
      <c r="T3732" s="63"/>
      <c r="U3732" s="141"/>
      <c r="V3732" s="74"/>
      <c r="W3732" s="145"/>
      <c r="X3732" s="60"/>
      <c r="Y3732" s="31"/>
      <c r="AA3732" s="33"/>
      <c r="AB3732" s="31"/>
    </row>
    <row r="3733" spans="1:28" s="2" customFormat="1">
      <c r="A3733" s="27"/>
      <c r="B3733" s="31"/>
      <c r="D3733" s="1"/>
      <c r="J3733" s="29"/>
      <c r="K3733" s="39"/>
      <c r="L3733" s="35"/>
      <c r="M3733" s="81"/>
      <c r="N3733" s="82"/>
      <c r="O3733" s="83"/>
      <c r="P3733" s="84"/>
      <c r="Q3733" s="82"/>
      <c r="R3733" s="83"/>
      <c r="S3733" s="69"/>
      <c r="T3733" s="63"/>
      <c r="U3733" s="141"/>
      <c r="V3733" s="74"/>
      <c r="W3733" s="145"/>
      <c r="X3733" s="60"/>
      <c r="Y3733" s="31"/>
      <c r="AA3733" s="33"/>
      <c r="AB3733" s="31"/>
    </row>
    <row r="3734" spans="1:28" s="2" customFormat="1">
      <c r="A3734" s="27"/>
      <c r="B3734" s="31"/>
      <c r="D3734" s="1"/>
      <c r="J3734" s="29"/>
      <c r="K3734" s="39"/>
      <c r="L3734" s="35"/>
      <c r="M3734" s="81"/>
      <c r="N3734" s="82"/>
      <c r="O3734" s="83"/>
      <c r="P3734" s="84"/>
      <c r="Q3734" s="82"/>
      <c r="R3734" s="83"/>
      <c r="S3734" s="69"/>
      <c r="T3734" s="63"/>
      <c r="U3734" s="141"/>
      <c r="V3734" s="74"/>
      <c r="W3734" s="145"/>
      <c r="X3734" s="60"/>
      <c r="Y3734" s="31"/>
      <c r="AA3734" s="33"/>
      <c r="AB3734" s="31"/>
    </row>
    <row r="3735" spans="1:28" s="2" customFormat="1">
      <c r="A3735" s="27"/>
      <c r="B3735" s="31"/>
      <c r="D3735" s="1"/>
      <c r="J3735" s="29"/>
      <c r="K3735" s="39"/>
      <c r="L3735" s="35"/>
      <c r="M3735" s="81"/>
      <c r="N3735" s="82"/>
      <c r="O3735" s="83"/>
      <c r="P3735" s="84"/>
      <c r="Q3735" s="82"/>
      <c r="R3735" s="83"/>
      <c r="S3735" s="69"/>
      <c r="T3735" s="63"/>
      <c r="U3735" s="141"/>
      <c r="V3735" s="74"/>
      <c r="W3735" s="145"/>
      <c r="X3735" s="60"/>
      <c r="Y3735" s="31"/>
      <c r="AA3735" s="33"/>
      <c r="AB3735" s="31"/>
    </row>
    <row r="3736" spans="1:28" s="2" customFormat="1">
      <c r="A3736" s="27"/>
      <c r="B3736" s="31"/>
      <c r="D3736" s="1"/>
      <c r="J3736" s="29"/>
      <c r="K3736" s="39"/>
      <c r="L3736" s="35"/>
      <c r="M3736" s="81"/>
      <c r="N3736" s="82"/>
      <c r="O3736" s="83"/>
      <c r="P3736" s="84"/>
      <c r="Q3736" s="82"/>
      <c r="R3736" s="83"/>
      <c r="S3736" s="69"/>
      <c r="T3736" s="63"/>
      <c r="U3736" s="141"/>
      <c r="V3736" s="74"/>
      <c r="W3736" s="145"/>
      <c r="X3736" s="60"/>
      <c r="Y3736" s="31"/>
      <c r="AA3736" s="33"/>
      <c r="AB3736" s="31"/>
    </row>
    <row r="3737" spans="1:28" s="2" customFormat="1">
      <c r="A3737" s="27"/>
      <c r="B3737" s="31"/>
      <c r="D3737" s="1"/>
      <c r="J3737" s="29"/>
      <c r="K3737" s="39"/>
      <c r="L3737" s="35"/>
      <c r="M3737" s="81"/>
      <c r="N3737" s="82"/>
      <c r="O3737" s="83"/>
      <c r="P3737" s="84"/>
      <c r="Q3737" s="82"/>
      <c r="R3737" s="83"/>
      <c r="S3737" s="69"/>
      <c r="T3737" s="63"/>
      <c r="U3737" s="141"/>
      <c r="V3737" s="74"/>
      <c r="W3737" s="145"/>
      <c r="X3737" s="60"/>
      <c r="Y3737" s="31"/>
      <c r="AA3737" s="33"/>
      <c r="AB3737" s="31"/>
    </row>
    <row r="3738" spans="1:28" s="2" customFormat="1">
      <c r="A3738" s="27"/>
      <c r="B3738" s="31"/>
      <c r="D3738" s="1"/>
      <c r="J3738" s="29"/>
      <c r="K3738" s="39"/>
      <c r="L3738" s="35"/>
      <c r="M3738" s="81"/>
      <c r="N3738" s="82"/>
      <c r="O3738" s="83"/>
      <c r="P3738" s="84"/>
      <c r="Q3738" s="82"/>
      <c r="R3738" s="83"/>
      <c r="S3738" s="69"/>
      <c r="T3738" s="63"/>
      <c r="U3738" s="141"/>
      <c r="V3738" s="74"/>
      <c r="W3738" s="145"/>
      <c r="X3738" s="60"/>
      <c r="Y3738" s="31"/>
      <c r="AA3738" s="33"/>
      <c r="AB3738" s="31"/>
    </row>
    <row r="3739" spans="1:28" s="2" customFormat="1">
      <c r="A3739" s="27"/>
      <c r="B3739" s="31"/>
      <c r="D3739" s="1"/>
      <c r="J3739" s="29"/>
      <c r="K3739" s="39"/>
      <c r="L3739" s="35"/>
      <c r="M3739" s="81"/>
      <c r="N3739" s="82"/>
      <c r="O3739" s="83"/>
      <c r="P3739" s="84"/>
      <c r="Q3739" s="82"/>
      <c r="R3739" s="83"/>
      <c r="S3739" s="69"/>
      <c r="T3739" s="63"/>
      <c r="U3739" s="141"/>
      <c r="V3739" s="74"/>
      <c r="W3739" s="145"/>
      <c r="X3739" s="60"/>
      <c r="Y3739" s="31"/>
      <c r="AA3739" s="33"/>
      <c r="AB3739" s="31"/>
    </row>
    <row r="3740" spans="1:28" s="2" customFormat="1">
      <c r="A3740" s="27"/>
      <c r="B3740" s="31"/>
      <c r="D3740" s="1"/>
      <c r="J3740" s="29"/>
      <c r="K3740" s="39"/>
      <c r="L3740" s="35"/>
      <c r="M3740" s="81"/>
      <c r="N3740" s="82"/>
      <c r="O3740" s="83"/>
      <c r="P3740" s="84"/>
      <c r="Q3740" s="82"/>
      <c r="R3740" s="83"/>
      <c r="S3740" s="69"/>
      <c r="T3740" s="63"/>
      <c r="U3740" s="141"/>
      <c r="V3740" s="74"/>
      <c r="W3740" s="145"/>
      <c r="X3740" s="60"/>
      <c r="Y3740" s="31"/>
      <c r="AA3740" s="33"/>
      <c r="AB3740" s="31"/>
    </row>
    <row r="3741" spans="1:28" s="2" customFormat="1">
      <c r="A3741" s="27"/>
      <c r="B3741" s="31"/>
      <c r="D3741" s="1"/>
      <c r="J3741" s="29"/>
      <c r="K3741" s="39"/>
      <c r="L3741" s="35"/>
      <c r="M3741" s="81"/>
      <c r="N3741" s="82"/>
      <c r="O3741" s="83"/>
      <c r="P3741" s="84"/>
      <c r="Q3741" s="82"/>
      <c r="R3741" s="83"/>
      <c r="S3741" s="69"/>
      <c r="T3741" s="63"/>
      <c r="U3741" s="141"/>
      <c r="V3741" s="74"/>
      <c r="W3741" s="145"/>
      <c r="X3741" s="60"/>
      <c r="Y3741" s="31"/>
      <c r="AA3741" s="33"/>
      <c r="AB3741" s="31"/>
    </row>
    <row r="3742" spans="1:28" s="2" customFormat="1">
      <c r="A3742" s="27"/>
      <c r="B3742" s="31"/>
      <c r="D3742" s="1"/>
      <c r="J3742" s="29"/>
      <c r="K3742" s="39"/>
      <c r="L3742" s="35"/>
      <c r="M3742" s="81"/>
      <c r="N3742" s="82"/>
      <c r="O3742" s="83"/>
      <c r="P3742" s="84"/>
      <c r="Q3742" s="82"/>
      <c r="R3742" s="83"/>
      <c r="S3742" s="69"/>
      <c r="T3742" s="63"/>
      <c r="U3742" s="141"/>
      <c r="V3742" s="74"/>
      <c r="W3742" s="145"/>
      <c r="X3742" s="60"/>
      <c r="Y3742" s="31"/>
      <c r="AA3742" s="33"/>
      <c r="AB3742" s="31"/>
    </row>
    <row r="3743" spans="1:28" s="2" customFormat="1">
      <c r="A3743" s="27"/>
      <c r="B3743" s="31"/>
      <c r="D3743" s="1"/>
      <c r="J3743" s="29"/>
      <c r="K3743" s="39"/>
      <c r="L3743" s="35"/>
      <c r="M3743" s="81"/>
      <c r="N3743" s="82"/>
      <c r="O3743" s="83"/>
      <c r="P3743" s="84"/>
      <c r="Q3743" s="82"/>
      <c r="R3743" s="83"/>
      <c r="S3743" s="69"/>
      <c r="T3743" s="63"/>
      <c r="U3743" s="141"/>
      <c r="V3743" s="74"/>
      <c r="W3743" s="145"/>
      <c r="X3743" s="60"/>
      <c r="Y3743" s="31"/>
      <c r="AA3743" s="33"/>
      <c r="AB3743" s="31"/>
    </row>
    <row r="3744" spans="1:28" s="2" customFormat="1">
      <c r="A3744" s="27"/>
      <c r="B3744" s="31"/>
      <c r="D3744" s="1"/>
      <c r="J3744" s="29"/>
      <c r="K3744" s="39"/>
      <c r="L3744" s="35"/>
      <c r="M3744" s="81"/>
      <c r="N3744" s="82"/>
      <c r="O3744" s="83"/>
      <c r="P3744" s="84"/>
      <c r="Q3744" s="82"/>
      <c r="R3744" s="83"/>
      <c r="S3744" s="69"/>
      <c r="T3744" s="63"/>
      <c r="U3744" s="141"/>
      <c r="V3744" s="74"/>
      <c r="W3744" s="145"/>
      <c r="X3744" s="60"/>
      <c r="Y3744" s="31"/>
      <c r="AA3744" s="33"/>
      <c r="AB3744" s="31"/>
    </row>
    <row r="3745" spans="1:28" s="2" customFormat="1">
      <c r="A3745" s="27"/>
      <c r="B3745" s="31"/>
      <c r="D3745" s="1"/>
      <c r="J3745" s="29"/>
      <c r="K3745" s="39"/>
      <c r="L3745" s="35"/>
      <c r="M3745" s="81"/>
      <c r="N3745" s="82"/>
      <c r="O3745" s="83"/>
      <c r="P3745" s="84"/>
      <c r="Q3745" s="82"/>
      <c r="R3745" s="83"/>
      <c r="S3745" s="69"/>
      <c r="T3745" s="63"/>
      <c r="U3745" s="141"/>
      <c r="V3745" s="74"/>
      <c r="W3745" s="145"/>
      <c r="X3745" s="60"/>
      <c r="Y3745" s="31"/>
      <c r="AA3745" s="33"/>
      <c r="AB3745" s="31"/>
    </row>
    <row r="3746" spans="1:28" s="2" customFormat="1">
      <c r="A3746" s="27"/>
      <c r="B3746" s="31"/>
      <c r="D3746" s="1"/>
      <c r="J3746" s="29"/>
      <c r="K3746" s="39"/>
      <c r="L3746" s="35"/>
      <c r="M3746" s="81"/>
      <c r="N3746" s="82"/>
      <c r="O3746" s="83"/>
      <c r="P3746" s="84"/>
      <c r="Q3746" s="82"/>
      <c r="R3746" s="83"/>
      <c r="S3746" s="69"/>
      <c r="T3746" s="63"/>
      <c r="U3746" s="141"/>
      <c r="V3746" s="74"/>
      <c r="W3746" s="145"/>
      <c r="X3746" s="60"/>
      <c r="Y3746" s="31"/>
      <c r="AA3746" s="33"/>
      <c r="AB3746" s="31"/>
    </row>
    <row r="3747" spans="1:28" s="2" customFormat="1">
      <c r="A3747" s="27"/>
      <c r="B3747" s="31"/>
      <c r="D3747" s="1"/>
      <c r="J3747" s="29"/>
      <c r="K3747" s="39"/>
      <c r="L3747" s="35"/>
      <c r="M3747" s="81"/>
      <c r="N3747" s="82"/>
      <c r="O3747" s="83"/>
      <c r="P3747" s="84"/>
      <c r="Q3747" s="82"/>
      <c r="R3747" s="83"/>
      <c r="S3747" s="69"/>
      <c r="T3747" s="63"/>
      <c r="U3747" s="141"/>
      <c r="V3747" s="74"/>
      <c r="W3747" s="145"/>
      <c r="X3747" s="60"/>
      <c r="Y3747" s="31"/>
      <c r="AA3747" s="33"/>
      <c r="AB3747" s="31"/>
    </row>
    <row r="3748" spans="1:28" s="2" customFormat="1">
      <c r="A3748" s="27"/>
      <c r="B3748" s="31"/>
      <c r="D3748" s="1"/>
      <c r="J3748" s="29"/>
      <c r="K3748" s="39"/>
      <c r="L3748" s="35"/>
      <c r="M3748" s="81"/>
      <c r="N3748" s="82"/>
      <c r="O3748" s="83"/>
      <c r="P3748" s="84"/>
      <c r="Q3748" s="82"/>
      <c r="R3748" s="83"/>
      <c r="S3748" s="69"/>
      <c r="T3748" s="63"/>
      <c r="U3748" s="141"/>
      <c r="V3748" s="74"/>
      <c r="W3748" s="145"/>
      <c r="X3748" s="60"/>
      <c r="Y3748" s="31"/>
      <c r="AA3748" s="33"/>
      <c r="AB3748" s="31"/>
    </row>
    <row r="3749" spans="1:28" s="2" customFormat="1">
      <c r="A3749" s="27"/>
      <c r="B3749" s="31"/>
      <c r="D3749" s="1"/>
      <c r="J3749" s="29"/>
      <c r="K3749" s="39"/>
      <c r="L3749" s="35"/>
      <c r="M3749" s="81"/>
      <c r="N3749" s="82"/>
      <c r="O3749" s="83"/>
      <c r="P3749" s="84"/>
      <c r="Q3749" s="82"/>
      <c r="R3749" s="83"/>
      <c r="S3749" s="69"/>
      <c r="T3749" s="63"/>
      <c r="U3749" s="141"/>
      <c r="V3749" s="74"/>
      <c r="W3749" s="145"/>
      <c r="X3749" s="60"/>
      <c r="Y3749" s="31"/>
      <c r="AA3749" s="33"/>
      <c r="AB3749" s="31"/>
    </row>
    <row r="3750" spans="1:28" s="2" customFormat="1">
      <c r="A3750" s="27"/>
      <c r="B3750" s="31"/>
      <c r="D3750" s="1"/>
      <c r="J3750" s="29"/>
      <c r="K3750" s="39"/>
      <c r="L3750" s="35"/>
      <c r="M3750" s="81"/>
      <c r="N3750" s="82"/>
      <c r="O3750" s="83"/>
      <c r="P3750" s="84"/>
      <c r="Q3750" s="82"/>
      <c r="R3750" s="83"/>
      <c r="S3750" s="69"/>
      <c r="T3750" s="63"/>
      <c r="U3750" s="141"/>
      <c r="V3750" s="74"/>
      <c r="W3750" s="145"/>
      <c r="X3750" s="60"/>
      <c r="Y3750" s="31"/>
      <c r="AA3750" s="33"/>
      <c r="AB3750" s="31"/>
    </row>
    <row r="3751" spans="1:28" s="2" customFormat="1">
      <c r="A3751" s="27"/>
      <c r="B3751" s="31"/>
      <c r="D3751" s="1"/>
      <c r="J3751" s="29"/>
      <c r="K3751" s="39"/>
      <c r="L3751" s="35"/>
      <c r="M3751" s="81"/>
      <c r="N3751" s="82"/>
      <c r="O3751" s="83"/>
      <c r="P3751" s="84"/>
      <c r="Q3751" s="82"/>
      <c r="R3751" s="83"/>
      <c r="S3751" s="69"/>
      <c r="T3751" s="63"/>
      <c r="U3751" s="141"/>
      <c r="V3751" s="74"/>
      <c r="W3751" s="145"/>
      <c r="X3751" s="60"/>
      <c r="Y3751" s="31"/>
      <c r="AA3751" s="33"/>
      <c r="AB3751" s="31"/>
    </row>
    <row r="3752" spans="1:28" s="2" customFormat="1">
      <c r="A3752" s="27"/>
      <c r="B3752" s="31"/>
      <c r="D3752" s="1"/>
      <c r="J3752" s="29"/>
      <c r="K3752" s="39"/>
      <c r="L3752" s="35"/>
      <c r="M3752" s="81"/>
      <c r="N3752" s="82"/>
      <c r="O3752" s="83"/>
      <c r="P3752" s="84"/>
      <c r="Q3752" s="82"/>
      <c r="R3752" s="83"/>
      <c r="S3752" s="69"/>
      <c r="T3752" s="63"/>
      <c r="U3752" s="141"/>
      <c r="V3752" s="74"/>
      <c r="W3752" s="145"/>
      <c r="X3752" s="60"/>
      <c r="Y3752" s="31"/>
      <c r="AA3752" s="33"/>
      <c r="AB3752" s="31"/>
    </row>
    <row r="3753" spans="1:28" s="2" customFormat="1">
      <c r="A3753" s="27"/>
      <c r="B3753" s="31"/>
      <c r="D3753" s="1"/>
      <c r="J3753" s="29"/>
      <c r="K3753" s="39"/>
      <c r="L3753" s="35"/>
      <c r="M3753" s="81"/>
      <c r="N3753" s="82"/>
      <c r="O3753" s="83"/>
      <c r="P3753" s="84"/>
      <c r="Q3753" s="82"/>
      <c r="R3753" s="83"/>
      <c r="S3753" s="69"/>
      <c r="T3753" s="63"/>
      <c r="U3753" s="141"/>
      <c r="V3753" s="74"/>
      <c r="W3753" s="145"/>
      <c r="X3753" s="60"/>
      <c r="Y3753" s="31"/>
      <c r="AA3753" s="33"/>
      <c r="AB3753" s="31"/>
    </row>
    <row r="3754" spans="1:28" s="2" customFormat="1">
      <c r="A3754" s="27"/>
      <c r="B3754" s="31"/>
      <c r="D3754" s="1"/>
      <c r="J3754" s="29"/>
      <c r="K3754" s="39"/>
      <c r="L3754" s="35"/>
      <c r="M3754" s="81"/>
      <c r="N3754" s="82"/>
      <c r="O3754" s="83"/>
      <c r="P3754" s="84"/>
      <c r="Q3754" s="82"/>
      <c r="R3754" s="83"/>
      <c r="S3754" s="69"/>
      <c r="T3754" s="63"/>
      <c r="U3754" s="141"/>
      <c r="V3754" s="74"/>
      <c r="W3754" s="145"/>
      <c r="X3754" s="60"/>
      <c r="Y3754" s="31"/>
      <c r="AA3754" s="33"/>
      <c r="AB3754" s="31"/>
    </row>
    <row r="3755" spans="1:28" s="2" customFormat="1">
      <c r="A3755" s="27"/>
      <c r="B3755" s="31"/>
      <c r="D3755" s="1"/>
      <c r="J3755" s="29"/>
      <c r="K3755" s="39"/>
      <c r="L3755" s="35"/>
      <c r="M3755" s="81"/>
      <c r="N3755" s="82"/>
      <c r="O3755" s="83"/>
      <c r="P3755" s="84"/>
      <c r="Q3755" s="82"/>
      <c r="R3755" s="83"/>
      <c r="S3755" s="69"/>
      <c r="T3755" s="63"/>
      <c r="U3755" s="141"/>
      <c r="V3755" s="74"/>
      <c r="W3755" s="145"/>
      <c r="X3755" s="60"/>
      <c r="Y3755" s="31"/>
      <c r="AA3755" s="33"/>
      <c r="AB3755" s="31"/>
    </row>
    <row r="3756" spans="1:28" s="2" customFormat="1">
      <c r="A3756" s="27"/>
      <c r="B3756" s="31"/>
      <c r="D3756" s="1"/>
      <c r="J3756" s="29"/>
      <c r="K3756" s="39"/>
      <c r="L3756" s="35"/>
      <c r="M3756" s="81"/>
      <c r="N3756" s="82"/>
      <c r="O3756" s="83"/>
      <c r="P3756" s="84"/>
      <c r="Q3756" s="82"/>
      <c r="R3756" s="83"/>
      <c r="S3756" s="69"/>
      <c r="T3756" s="63"/>
      <c r="U3756" s="141"/>
      <c r="V3756" s="74"/>
      <c r="W3756" s="145"/>
      <c r="X3756" s="60"/>
      <c r="Y3756" s="31"/>
      <c r="AA3756" s="33"/>
      <c r="AB3756" s="31"/>
    </row>
    <row r="3757" spans="1:28" s="2" customFormat="1">
      <c r="A3757" s="27"/>
      <c r="B3757" s="31"/>
      <c r="D3757" s="1"/>
      <c r="J3757" s="29"/>
      <c r="K3757" s="39"/>
      <c r="L3757" s="35"/>
      <c r="M3757" s="81"/>
      <c r="N3757" s="82"/>
      <c r="O3757" s="83"/>
      <c r="P3757" s="84"/>
      <c r="Q3757" s="82"/>
      <c r="R3757" s="83"/>
      <c r="S3757" s="69"/>
      <c r="T3757" s="63"/>
      <c r="U3757" s="141"/>
      <c r="V3757" s="74"/>
      <c r="W3757" s="145"/>
      <c r="X3757" s="60"/>
      <c r="Y3757" s="31"/>
      <c r="AA3757" s="33"/>
      <c r="AB3757" s="31"/>
    </row>
    <row r="3758" spans="1:28" s="2" customFormat="1">
      <c r="A3758" s="27"/>
      <c r="B3758" s="31"/>
      <c r="D3758" s="1"/>
      <c r="J3758" s="29"/>
      <c r="K3758" s="39"/>
      <c r="L3758" s="35"/>
      <c r="M3758" s="81"/>
      <c r="N3758" s="82"/>
      <c r="O3758" s="83"/>
      <c r="P3758" s="84"/>
      <c r="Q3758" s="82"/>
      <c r="R3758" s="83"/>
      <c r="S3758" s="69"/>
      <c r="T3758" s="63"/>
      <c r="U3758" s="141"/>
      <c r="V3758" s="74"/>
      <c r="W3758" s="145"/>
      <c r="X3758" s="60"/>
      <c r="Y3758" s="31"/>
      <c r="AA3758" s="33"/>
      <c r="AB3758" s="31"/>
    </row>
    <row r="3759" spans="1:28" s="2" customFormat="1">
      <c r="A3759" s="27"/>
      <c r="B3759" s="31"/>
      <c r="D3759" s="1"/>
      <c r="J3759" s="29"/>
      <c r="K3759" s="39"/>
      <c r="L3759" s="35"/>
      <c r="M3759" s="81"/>
      <c r="N3759" s="82"/>
      <c r="O3759" s="83"/>
      <c r="P3759" s="84"/>
      <c r="Q3759" s="82"/>
      <c r="R3759" s="83"/>
      <c r="S3759" s="69"/>
      <c r="T3759" s="63"/>
      <c r="U3759" s="141"/>
      <c r="V3759" s="74"/>
      <c r="W3759" s="145"/>
      <c r="X3759" s="60"/>
      <c r="Y3759" s="31"/>
      <c r="AA3759" s="33"/>
      <c r="AB3759" s="31"/>
    </row>
    <row r="3760" spans="1:28" s="2" customFormat="1">
      <c r="A3760" s="27"/>
      <c r="B3760" s="31"/>
      <c r="D3760" s="1"/>
      <c r="J3760" s="29"/>
      <c r="K3760" s="39"/>
      <c r="L3760" s="35"/>
      <c r="M3760" s="81"/>
      <c r="N3760" s="82"/>
      <c r="O3760" s="83"/>
      <c r="P3760" s="84"/>
      <c r="Q3760" s="82"/>
      <c r="R3760" s="83"/>
      <c r="S3760" s="69"/>
      <c r="T3760" s="63"/>
      <c r="U3760" s="141"/>
      <c r="V3760" s="74"/>
      <c r="W3760" s="145"/>
      <c r="X3760" s="60"/>
      <c r="Y3760" s="31"/>
      <c r="AA3760" s="33"/>
      <c r="AB3760" s="31"/>
    </row>
    <row r="3761" spans="1:28" s="2" customFormat="1">
      <c r="A3761" s="27"/>
      <c r="B3761" s="31"/>
      <c r="D3761" s="1"/>
      <c r="J3761" s="29"/>
      <c r="K3761" s="39"/>
      <c r="L3761" s="35"/>
      <c r="M3761" s="81"/>
      <c r="N3761" s="82"/>
      <c r="O3761" s="83"/>
      <c r="P3761" s="84"/>
      <c r="Q3761" s="82"/>
      <c r="R3761" s="83"/>
      <c r="S3761" s="69"/>
      <c r="T3761" s="63"/>
      <c r="U3761" s="141"/>
      <c r="V3761" s="74"/>
      <c r="W3761" s="145"/>
      <c r="X3761" s="60"/>
      <c r="Y3761" s="31"/>
      <c r="AA3761" s="33"/>
      <c r="AB3761" s="31"/>
    </row>
    <row r="3762" spans="1:28" s="2" customFormat="1">
      <c r="A3762" s="27"/>
      <c r="B3762" s="31"/>
      <c r="D3762" s="1"/>
      <c r="J3762" s="29"/>
      <c r="K3762" s="39"/>
      <c r="L3762" s="35"/>
      <c r="M3762" s="81"/>
      <c r="N3762" s="82"/>
      <c r="O3762" s="83"/>
      <c r="P3762" s="84"/>
      <c r="Q3762" s="82"/>
      <c r="R3762" s="83"/>
      <c r="S3762" s="69"/>
      <c r="T3762" s="63"/>
      <c r="U3762" s="141"/>
      <c r="V3762" s="74"/>
      <c r="W3762" s="145"/>
      <c r="X3762" s="60"/>
      <c r="Y3762" s="31"/>
      <c r="AA3762" s="33"/>
      <c r="AB3762" s="31"/>
    </row>
    <row r="3763" spans="1:28" s="2" customFormat="1">
      <c r="A3763" s="27"/>
      <c r="B3763" s="31"/>
      <c r="D3763" s="1"/>
      <c r="J3763" s="29"/>
      <c r="K3763" s="39"/>
      <c r="L3763" s="35"/>
      <c r="M3763" s="81"/>
      <c r="N3763" s="82"/>
      <c r="O3763" s="83"/>
      <c r="P3763" s="84"/>
      <c r="Q3763" s="82"/>
      <c r="R3763" s="83"/>
      <c r="S3763" s="69"/>
      <c r="T3763" s="63"/>
      <c r="U3763" s="141"/>
      <c r="V3763" s="74"/>
      <c r="W3763" s="145"/>
      <c r="X3763" s="60"/>
      <c r="Y3763" s="31"/>
      <c r="AA3763" s="33"/>
      <c r="AB3763" s="31"/>
    </row>
    <row r="3764" spans="1:28" s="2" customFormat="1">
      <c r="A3764" s="27"/>
      <c r="B3764" s="31"/>
      <c r="D3764" s="1"/>
      <c r="J3764" s="29"/>
      <c r="K3764" s="39"/>
      <c r="L3764" s="35"/>
      <c r="M3764" s="81"/>
      <c r="N3764" s="82"/>
      <c r="O3764" s="83"/>
      <c r="P3764" s="84"/>
      <c r="Q3764" s="82"/>
      <c r="R3764" s="83"/>
      <c r="S3764" s="69"/>
      <c r="T3764" s="63"/>
      <c r="U3764" s="141"/>
      <c r="V3764" s="74"/>
      <c r="W3764" s="145"/>
      <c r="X3764" s="60"/>
      <c r="Y3764" s="31"/>
      <c r="AA3764" s="33"/>
      <c r="AB3764" s="31"/>
    </row>
    <row r="3765" spans="1:28" s="2" customFormat="1">
      <c r="A3765" s="27"/>
      <c r="B3765" s="31"/>
      <c r="D3765" s="1"/>
      <c r="J3765" s="29"/>
      <c r="K3765" s="39"/>
      <c r="L3765" s="35"/>
      <c r="M3765" s="81"/>
      <c r="N3765" s="82"/>
      <c r="O3765" s="83"/>
      <c r="P3765" s="84"/>
      <c r="Q3765" s="82"/>
      <c r="R3765" s="83"/>
      <c r="S3765" s="69"/>
      <c r="T3765" s="63"/>
      <c r="U3765" s="141"/>
      <c r="V3765" s="74"/>
      <c r="W3765" s="145"/>
      <c r="X3765" s="60"/>
      <c r="Y3765" s="31"/>
      <c r="AA3765" s="33"/>
      <c r="AB3765" s="31"/>
    </row>
  </sheetData>
  <dataConsolidate/>
  <mergeCells count="5">
    <mergeCell ref="M1:O1"/>
    <mergeCell ref="P1:R1"/>
    <mergeCell ref="Y1:AA1"/>
    <mergeCell ref="V1:W1"/>
    <mergeCell ref="T1:U1"/>
  </mergeCells>
  <conditionalFormatting sqref="I49 H103:I3765 D103:D3765">
    <cfRule type="cellIs" dxfId="194" priority="2263" operator="between">
      <formula>2</formula>
      <formula>10</formula>
    </cfRule>
  </conditionalFormatting>
  <conditionalFormatting sqref="B49 B103:B3765">
    <cfRule type="cellIs" dxfId="193" priority="2261" operator="between">
      <formula>2</formula>
      <formula>10</formula>
    </cfRule>
  </conditionalFormatting>
  <conditionalFormatting sqref="H49">
    <cfRule type="cellIs" dxfId="192" priority="2259" operator="between">
      <formula>2</formula>
      <formula>10</formula>
    </cfRule>
  </conditionalFormatting>
  <conditionalFormatting sqref="J49 J103:J3765">
    <cfRule type="cellIs" dxfId="191" priority="2258" operator="between">
      <formula>2</formula>
      <formula>99</formula>
    </cfRule>
  </conditionalFormatting>
  <conditionalFormatting sqref="K103:K3765">
    <cfRule type="colorScale" priority="2257">
      <colorScale>
        <cfvo type="num" val="1"/>
        <cfvo type="num" val="2"/>
        <color rgb="FF00B050"/>
        <color rgb="FFFF0000"/>
      </colorScale>
    </cfRule>
  </conditionalFormatting>
  <conditionalFormatting sqref="D49">
    <cfRule type="cellIs" dxfId="190" priority="2256" operator="between">
      <formula>2</formula>
      <formula>10</formula>
    </cfRule>
  </conditionalFormatting>
  <conditionalFormatting sqref="E49 E103:E3765">
    <cfRule type="cellIs" dxfId="189" priority="2253" operator="equal">
      <formula>2</formula>
    </cfRule>
    <cfRule type="cellIs" dxfId="188" priority="2260" operator="between">
      <formula>4</formula>
      <formula>10</formula>
    </cfRule>
  </conditionalFormatting>
  <conditionalFormatting sqref="G49 F103:G3765">
    <cfRule type="cellIs" dxfId="187" priority="2252" operator="between">
      <formula>4</formula>
      <formula>10</formula>
    </cfRule>
    <cfRule type="cellIs" dxfId="186" priority="2262" operator="equal">
      <formula>2</formula>
    </cfRule>
  </conditionalFormatting>
  <conditionalFormatting sqref="F49">
    <cfRule type="cellIs" dxfId="185" priority="2251" operator="between">
      <formula>4</formula>
      <formula>10</formula>
    </cfRule>
    <cfRule type="cellIs" dxfId="184" priority="2255" operator="equal">
      <formula>2</formula>
    </cfRule>
  </conditionalFormatting>
  <conditionalFormatting sqref="A49:B49 A103:K3765 A3:A48 A50:A102 D49:J49">
    <cfRule type="containsBlanks" dxfId="183" priority="2264">
      <formula>LEN(TRIM(A3))=0</formula>
    </cfRule>
  </conditionalFormatting>
  <conditionalFormatting sqref="E2:G2">
    <cfRule type="containsBlanks" dxfId="182" priority="2245">
      <formula>LEN(TRIM(E2))=0</formula>
    </cfRule>
  </conditionalFormatting>
  <conditionalFormatting sqref="C2">
    <cfRule type="containsBlanks" dxfId="181" priority="2244">
      <formula>LEN(TRIM(C2))=0</formula>
    </cfRule>
  </conditionalFormatting>
  <conditionalFormatting sqref="I89:I102">
    <cfRule type="cellIs" dxfId="180" priority="1890" operator="between">
      <formula>2</formula>
      <formula>10</formula>
    </cfRule>
  </conditionalFormatting>
  <conditionalFormatting sqref="B89:B102">
    <cfRule type="cellIs" dxfId="179" priority="1888" operator="between">
      <formula>2</formula>
      <formula>10</formula>
    </cfRule>
  </conditionalFormatting>
  <conditionalFormatting sqref="H89:H102">
    <cfRule type="cellIs" dxfId="178" priority="1886" operator="between">
      <formula>2</formula>
      <formula>10</formula>
    </cfRule>
  </conditionalFormatting>
  <conditionalFormatting sqref="J89:J102">
    <cfRule type="cellIs" dxfId="177" priority="1885" operator="between">
      <formula>2</formula>
      <formula>99</formula>
    </cfRule>
  </conditionalFormatting>
  <conditionalFormatting sqref="D89:D102">
    <cfRule type="cellIs" dxfId="176" priority="1883" operator="between">
      <formula>2</formula>
      <formula>10</formula>
    </cfRule>
  </conditionalFormatting>
  <conditionalFormatting sqref="E89:E102">
    <cfRule type="cellIs" dxfId="175" priority="1881" operator="equal">
      <formula>2</formula>
    </cfRule>
    <cfRule type="cellIs" dxfId="174" priority="1887" operator="between">
      <formula>4</formula>
      <formula>10</formula>
    </cfRule>
  </conditionalFormatting>
  <conditionalFormatting sqref="G89:G102">
    <cfRule type="cellIs" dxfId="173" priority="1880" operator="between">
      <formula>4</formula>
      <formula>10</formula>
    </cfRule>
    <cfRule type="cellIs" dxfId="172" priority="1889" operator="equal">
      <formula>2</formula>
    </cfRule>
  </conditionalFormatting>
  <conditionalFormatting sqref="F89:F102">
    <cfRule type="cellIs" dxfId="171" priority="1879" operator="between">
      <formula>4</formula>
      <formula>10</formula>
    </cfRule>
    <cfRule type="cellIs" dxfId="170" priority="1882" operator="equal">
      <formula>2</formula>
    </cfRule>
  </conditionalFormatting>
  <conditionalFormatting sqref="B89:B102 D89:J102">
    <cfRule type="containsBlanks" dxfId="169" priority="1891">
      <formula>LEN(TRIM(B89))=0</formula>
    </cfRule>
  </conditionalFormatting>
  <conditionalFormatting sqref="I3:I32">
    <cfRule type="cellIs" dxfId="168" priority="268" operator="between">
      <formula>2</formula>
      <formula>10</formula>
    </cfRule>
  </conditionalFormatting>
  <conditionalFormatting sqref="B3:B32">
    <cfRule type="cellIs" dxfId="167" priority="266" operator="between">
      <formula>2</formula>
      <formula>10</formula>
    </cfRule>
  </conditionalFormatting>
  <conditionalFormatting sqref="H3:H32">
    <cfRule type="cellIs" dxfId="166" priority="264" operator="between">
      <formula>2</formula>
      <formula>10</formula>
    </cfRule>
  </conditionalFormatting>
  <conditionalFormatting sqref="J3:J32">
    <cfRule type="cellIs" dxfId="165" priority="263" operator="between">
      <formula>2</formula>
      <formula>99</formula>
    </cfRule>
  </conditionalFormatting>
  <conditionalFormatting sqref="K3:K102">
    <cfRule type="colorScale" priority="262">
      <colorScale>
        <cfvo type="num" val="1"/>
        <cfvo type="num" val="2"/>
        <color rgb="FF00B050"/>
        <color rgb="FFFF0000"/>
      </colorScale>
    </cfRule>
  </conditionalFormatting>
  <conditionalFormatting sqref="D3:D32">
    <cfRule type="cellIs" dxfId="164" priority="261" operator="between">
      <formula>2</formula>
      <formula>10</formula>
    </cfRule>
  </conditionalFormatting>
  <conditionalFormatting sqref="E3:E32">
    <cfRule type="cellIs" dxfId="163" priority="259" operator="equal">
      <formula>2</formula>
    </cfRule>
    <cfRule type="cellIs" dxfId="162" priority="265" operator="between">
      <formula>4</formula>
      <formula>10</formula>
    </cfRule>
  </conditionalFormatting>
  <conditionalFormatting sqref="G3:G32">
    <cfRule type="cellIs" dxfId="161" priority="258" operator="between">
      <formula>4</formula>
      <formula>10</formula>
    </cfRule>
    <cfRule type="cellIs" dxfId="160" priority="267" operator="equal">
      <formula>2</formula>
    </cfRule>
  </conditionalFormatting>
  <conditionalFormatting sqref="F3:F32">
    <cfRule type="cellIs" dxfId="159" priority="257" operator="between">
      <formula>4</formula>
      <formula>10</formula>
    </cfRule>
    <cfRule type="cellIs" dxfId="158" priority="260" operator="equal">
      <formula>2</formula>
    </cfRule>
  </conditionalFormatting>
  <conditionalFormatting sqref="B3:K3 B4:B32 D4:J32 K4:K102">
    <cfRule type="containsBlanks" dxfId="157" priority="269">
      <formula>LEN(TRIM(B3))=0</formula>
    </cfRule>
  </conditionalFormatting>
  <conditionalFormatting sqref="I63:I69">
    <cfRule type="cellIs" dxfId="156" priority="255" operator="between">
      <formula>2</formula>
      <formula>10</formula>
    </cfRule>
  </conditionalFormatting>
  <conditionalFormatting sqref="B63:B69">
    <cfRule type="cellIs" dxfId="155" priority="253" operator="between">
      <formula>2</formula>
      <formula>10</formula>
    </cfRule>
  </conditionalFormatting>
  <conditionalFormatting sqref="H63:H69">
    <cfRule type="cellIs" dxfId="154" priority="251" operator="between">
      <formula>2</formula>
      <formula>10</formula>
    </cfRule>
  </conditionalFormatting>
  <conditionalFormatting sqref="J63:J69">
    <cfRule type="cellIs" dxfId="153" priority="250" operator="between">
      <formula>2</formula>
      <formula>99</formula>
    </cfRule>
  </conditionalFormatting>
  <conditionalFormatting sqref="D63:D69">
    <cfRule type="cellIs" dxfId="152" priority="248" operator="between">
      <formula>2</formula>
      <formula>10</formula>
    </cfRule>
  </conditionalFormatting>
  <conditionalFormatting sqref="E63:E69">
    <cfRule type="cellIs" dxfId="151" priority="246" operator="equal">
      <formula>2</formula>
    </cfRule>
    <cfRule type="cellIs" dxfId="150" priority="252" operator="between">
      <formula>4</formula>
      <formula>10</formula>
    </cfRule>
  </conditionalFormatting>
  <conditionalFormatting sqref="G63:G69">
    <cfRule type="cellIs" dxfId="149" priority="245" operator="between">
      <formula>4</formula>
      <formula>10</formula>
    </cfRule>
    <cfRule type="cellIs" dxfId="148" priority="254" operator="equal">
      <formula>2</formula>
    </cfRule>
  </conditionalFormatting>
  <conditionalFormatting sqref="F63:F69">
    <cfRule type="cellIs" dxfId="147" priority="244" operator="between">
      <formula>4</formula>
      <formula>10</formula>
    </cfRule>
    <cfRule type="cellIs" dxfId="146" priority="247" operator="equal">
      <formula>2</formula>
    </cfRule>
  </conditionalFormatting>
  <conditionalFormatting sqref="B63:B69 D63:J69">
    <cfRule type="containsBlanks" dxfId="145" priority="256">
      <formula>LEN(TRIM(B63))=0</formula>
    </cfRule>
  </conditionalFormatting>
  <conditionalFormatting sqref="I76:I84">
    <cfRule type="cellIs" dxfId="144" priority="242" operator="between">
      <formula>2</formula>
      <formula>10</formula>
    </cfRule>
  </conditionalFormatting>
  <conditionalFormatting sqref="B76:B84">
    <cfRule type="cellIs" dxfId="143" priority="240" operator="between">
      <formula>2</formula>
      <formula>10</formula>
    </cfRule>
  </conditionalFormatting>
  <conditionalFormatting sqref="H76:H84">
    <cfRule type="cellIs" dxfId="142" priority="238" operator="between">
      <formula>2</formula>
      <formula>10</formula>
    </cfRule>
  </conditionalFormatting>
  <conditionalFormatting sqref="J76:J84">
    <cfRule type="cellIs" dxfId="141" priority="237" operator="between">
      <formula>2</formula>
      <formula>99</formula>
    </cfRule>
  </conditionalFormatting>
  <conditionalFormatting sqref="D76:D84">
    <cfRule type="cellIs" dxfId="140" priority="235" operator="between">
      <formula>2</formula>
      <formula>10</formula>
    </cfRule>
  </conditionalFormatting>
  <conditionalFormatting sqref="E76:E84">
    <cfRule type="cellIs" dxfId="139" priority="233" operator="equal">
      <formula>2</formula>
    </cfRule>
    <cfRule type="cellIs" dxfId="138" priority="239" operator="between">
      <formula>4</formula>
      <formula>10</formula>
    </cfRule>
  </conditionalFormatting>
  <conditionalFormatting sqref="G76:G84">
    <cfRule type="cellIs" dxfId="137" priority="232" operator="between">
      <formula>4</formula>
      <formula>10</formula>
    </cfRule>
    <cfRule type="cellIs" dxfId="136" priority="241" operator="equal">
      <formula>2</formula>
    </cfRule>
  </conditionalFormatting>
  <conditionalFormatting sqref="F76:F84">
    <cfRule type="cellIs" dxfId="135" priority="231" operator="between">
      <formula>4</formula>
      <formula>10</formula>
    </cfRule>
    <cfRule type="cellIs" dxfId="134" priority="234" operator="equal">
      <formula>2</formula>
    </cfRule>
  </conditionalFormatting>
  <conditionalFormatting sqref="B76:B84 D76:J84">
    <cfRule type="containsBlanks" dxfId="133" priority="243">
      <formula>LEN(TRIM(B76))=0</formula>
    </cfRule>
  </conditionalFormatting>
  <conditionalFormatting sqref="I33:I37 I41:I48">
    <cfRule type="cellIs" dxfId="132" priority="203" operator="between">
      <formula>2</formula>
      <formula>10</formula>
    </cfRule>
  </conditionalFormatting>
  <conditionalFormatting sqref="B33:B37 B41:B48">
    <cfRule type="cellIs" dxfId="131" priority="201" operator="between">
      <formula>2</formula>
      <formula>10</formula>
    </cfRule>
  </conditionalFormatting>
  <conditionalFormatting sqref="H33:H37 H41:H48">
    <cfRule type="cellIs" dxfId="130" priority="199" operator="between">
      <formula>2</formula>
      <formula>10</formula>
    </cfRule>
  </conditionalFormatting>
  <conditionalFormatting sqref="J33:J37 J41:J48">
    <cfRule type="cellIs" dxfId="129" priority="198" operator="between">
      <formula>2</formula>
      <formula>99</formula>
    </cfRule>
  </conditionalFormatting>
  <conditionalFormatting sqref="D33:D37 D41:D48">
    <cfRule type="cellIs" dxfId="128" priority="196" operator="between">
      <formula>2</formula>
      <formula>10</formula>
    </cfRule>
  </conditionalFormatting>
  <conditionalFormatting sqref="E33:E37 E41:E48">
    <cfRule type="cellIs" dxfId="127" priority="194" operator="equal">
      <formula>2</formula>
    </cfRule>
    <cfRule type="cellIs" dxfId="126" priority="200" operator="between">
      <formula>4</formula>
      <formula>10</formula>
    </cfRule>
  </conditionalFormatting>
  <conditionalFormatting sqref="G33:G37 G41:G48">
    <cfRule type="cellIs" dxfId="125" priority="193" operator="between">
      <formula>4</formula>
      <formula>10</formula>
    </cfRule>
    <cfRule type="cellIs" dxfId="124" priority="202" operator="equal">
      <formula>2</formula>
    </cfRule>
  </conditionalFormatting>
  <conditionalFormatting sqref="F33:F37 F41:F48">
    <cfRule type="cellIs" dxfId="123" priority="192" operator="between">
      <formula>4</formula>
      <formula>10</formula>
    </cfRule>
    <cfRule type="cellIs" dxfId="122" priority="195" operator="equal">
      <formula>2</formula>
    </cfRule>
  </conditionalFormatting>
  <conditionalFormatting sqref="B33:B37 B41:B48 D41:J48 D33:J37">
    <cfRule type="containsBlanks" dxfId="121" priority="204">
      <formula>LEN(TRIM(B33))=0</formula>
    </cfRule>
  </conditionalFormatting>
  <conditionalFormatting sqref="I38">
    <cfRule type="cellIs" dxfId="120" priority="190" operator="between">
      <formula>2</formula>
      <formula>10</formula>
    </cfRule>
  </conditionalFormatting>
  <conditionalFormatting sqref="B38">
    <cfRule type="cellIs" dxfId="119" priority="188" operator="between">
      <formula>2</formula>
      <formula>10</formula>
    </cfRule>
  </conditionalFormatting>
  <conditionalFormatting sqref="H38">
    <cfRule type="cellIs" dxfId="118" priority="186" operator="between">
      <formula>2</formula>
      <formula>10</formula>
    </cfRule>
  </conditionalFormatting>
  <conditionalFormatting sqref="J38">
    <cfRule type="cellIs" dxfId="117" priority="185" operator="between">
      <formula>2</formula>
      <formula>99</formula>
    </cfRule>
  </conditionalFormatting>
  <conditionalFormatting sqref="D38">
    <cfRule type="cellIs" dxfId="116" priority="183" operator="between">
      <formula>2</formula>
      <formula>10</formula>
    </cfRule>
  </conditionalFormatting>
  <conditionalFormatting sqref="E38">
    <cfRule type="cellIs" dxfId="115" priority="181" operator="equal">
      <formula>2</formula>
    </cfRule>
    <cfRule type="cellIs" dxfId="114" priority="187" operator="between">
      <formula>4</formula>
      <formula>10</formula>
    </cfRule>
  </conditionalFormatting>
  <conditionalFormatting sqref="G38">
    <cfRule type="cellIs" dxfId="113" priority="180" operator="between">
      <formula>4</formula>
      <formula>10</formula>
    </cfRule>
    <cfRule type="cellIs" dxfId="112" priority="189" operator="equal">
      <formula>2</formula>
    </cfRule>
  </conditionalFormatting>
  <conditionalFormatting sqref="F38">
    <cfRule type="cellIs" dxfId="111" priority="179" operator="between">
      <formula>4</formula>
      <formula>10</formula>
    </cfRule>
    <cfRule type="cellIs" dxfId="110" priority="182" operator="equal">
      <formula>2</formula>
    </cfRule>
  </conditionalFormatting>
  <conditionalFormatting sqref="B38 D38:J38">
    <cfRule type="containsBlanks" dxfId="109" priority="191">
      <formula>LEN(TRIM(B38))=0</formula>
    </cfRule>
  </conditionalFormatting>
  <conditionalFormatting sqref="I39">
    <cfRule type="cellIs" dxfId="108" priority="177" operator="between">
      <formula>2</formula>
      <formula>10</formula>
    </cfRule>
  </conditionalFormatting>
  <conditionalFormatting sqref="B39">
    <cfRule type="cellIs" dxfId="107" priority="175" operator="between">
      <formula>2</formula>
      <formula>10</formula>
    </cfRule>
  </conditionalFormatting>
  <conditionalFormatting sqref="H39">
    <cfRule type="cellIs" dxfId="106" priority="173" operator="between">
      <formula>2</formula>
      <formula>10</formula>
    </cfRule>
  </conditionalFormatting>
  <conditionalFormatting sqref="J39">
    <cfRule type="cellIs" dxfId="105" priority="172" operator="between">
      <formula>2</formula>
      <formula>99</formula>
    </cfRule>
  </conditionalFormatting>
  <conditionalFormatting sqref="D39">
    <cfRule type="cellIs" dxfId="104" priority="170" operator="between">
      <formula>2</formula>
      <formula>10</formula>
    </cfRule>
  </conditionalFormatting>
  <conditionalFormatting sqref="E39">
    <cfRule type="cellIs" dxfId="103" priority="168" operator="equal">
      <formula>2</formula>
    </cfRule>
    <cfRule type="cellIs" dxfId="102" priority="174" operator="between">
      <formula>4</formula>
      <formula>10</formula>
    </cfRule>
  </conditionalFormatting>
  <conditionalFormatting sqref="G39">
    <cfRule type="cellIs" dxfId="101" priority="167" operator="between">
      <formula>4</formula>
      <formula>10</formula>
    </cfRule>
    <cfRule type="cellIs" dxfId="100" priority="176" operator="equal">
      <formula>2</formula>
    </cfRule>
  </conditionalFormatting>
  <conditionalFormatting sqref="F39">
    <cfRule type="cellIs" dxfId="99" priority="166" operator="between">
      <formula>4</formula>
      <formula>10</formula>
    </cfRule>
    <cfRule type="cellIs" dxfId="98" priority="169" operator="equal">
      <formula>2</formula>
    </cfRule>
  </conditionalFormatting>
  <conditionalFormatting sqref="B39 D39:J39">
    <cfRule type="containsBlanks" dxfId="97" priority="178">
      <formula>LEN(TRIM(B39))=0</formula>
    </cfRule>
  </conditionalFormatting>
  <conditionalFormatting sqref="I40">
    <cfRule type="cellIs" dxfId="96" priority="164" operator="between">
      <formula>2</formula>
      <formula>10</formula>
    </cfRule>
  </conditionalFormatting>
  <conditionalFormatting sqref="B40">
    <cfRule type="cellIs" dxfId="95" priority="162" operator="between">
      <formula>2</formula>
      <formula>10</formula>
    </cfRule>
  </conditionalFormatting>
  <conditionalFormatting sqref="H40">
    <cfRule type="cellIs" dxfId="94" priority="160" operator="between">
      <formula>2</formula>
      <formula>10</formula>
    </cfRule>
  </conditionalFormatting>
  <conditionalFormatting sqref="J40">
    <cfRule type="cellIs" dxfId="93" priority="159" operator="between">
      <formula>2</formula>
      <formula>99</formula>
    </cfRule>
  </conditionalFormatting>
  <conditionalFormatting sqref="D40">
    <cfRule type="cellIs" dxfId="92" priority="157" operator="between">
      <formula>2</formula>
      <formula>10</formula>
    </cfRule>
  </conditionalFormatting>
  <conditionalFormatting sqref="E40">
    <cfRule type="cellIs" dxfId="91" priority="155" operator="equal">
      <formula>2</formula>
    </cfRule>
    <cfRule type="cellIs" dxfId="90" priority="161" operator="between">
      <formula>4</formula>
      <formula>10</formula>
    </cfRule>
  </conditionalFormatting>
  <conditionalFormatting sqref="G40">
    <cfRule type="cellIs" dxfId="89" priority="154" operator="between">
      <formula>4</formula>
      <formula>10</formula>
    </cfRule>
    <cfRule type="cellIs" dxfId="88" priority="163" operator="equal">
      <formula>2</formula>
    </cfRule>
  </conditionalFormatting>
  <conditionalFormatting sqref="F40">
    <cfRule type="cellIs" dxfId="87" priority="153" operator="between">
      <formula>4</formula>
      <formula>10</formula>
    </cfRule>
    <cfRule type="cellIs" dxfId="86" priority="156" operator="equal">
      <formula>2</formula>
    </cfRule>
  </conditionalFormatting>
  <conditionalFormatting sqref="B40 D40:J40">
    <cfRule type="containsBlanks" dxfId="85" priority="165">
      <formula>LEN(TRIM(B40))=0</formula>
    </cfRule>
  </conditionalFormatting>
  <conditionalFormatting sqref="I50:I54 I56:I62">
    <cfRule type="cellIs" dxfId="84" priority="151" operator="between">
      <formula>2</formula>
      <formula>10</formula>
    </cfRule>
  </conditionalFormatting>
  <conditionalFormatting sqref="B50:B54 B56:B62">
    <cfRule type="cellIs" dxfId="83" priority="149" operator="between">
      <formula>2</formula>
      <formula>10</formula>
    </cfRule>
  </conditionalFormatting>
  <conditionalFormatting sqref="H50:H54 H56:H62">
    <cfRule type="cellIs" dxfId="82" priority="147" operator="between">
      <formula>2</formula>
      <formula>10</formula>
    </cfRule>
  </conditionalFormatting>
  <conditionalFormatting sqref="J50:J54 J56:J62">
    <cfRule type="cellIs" dxfId="81" priority="146" operator="between">
      <formula>2</formula>
      <formula>99</formula>
    </cfRule>
  </conditionalFormatting>
  <conditionalFormatting sqref="D50:D54 D56:D62">
    <cfRule type="cellIs" dxfId="80" priority="144" operator="between">
      <formula>2</formula>
      <formula>10</formula>
    </cfRule>
  </conditionalFormatting>
  <conditionalFormatting sqref="E50:E54 E56:E62">
    <cfRule type="cellIs" dxfId="79" priority="142" operator="equal">
      <formula>2</formula>
    </cfRule>
    <cfRule type="cellIs" dxfId="78" priority="148" operator="between">
      <formula>4</formula>
      <formula>10</formula>
    </cfRule>
  </conditionalFormatting>
  <conditionalFormatting sqref="G50:G54 G56:G62">
    <cfRule type="cellIs" dxfId="77" priority="141" operator="between">
      <formula>4</formula>
      <formula>10</formula>
    </cfRule>
    <cfRule type="cellIs" dxfId="76" priority="150" operator="equal">
      <formula>2</formula>
    </cfRule>
  </conditionalFormatting>
  <conditionalFormatting sqref="F50:F54 F56:F62">
    <cfRule type="cellIs" dxfId="75" priority="140" operator="between">
      <formula>4</formula>
      <formula>10</formula>
    </cfRule>
    <cfRule type="cellIs" dxfId="74" priority="143" operator="equal">
      <formula>2</formula>
    </cfRule>
  </conditionalFormatting>
  <conditionalFormatting sqref="B50:B54 B56:B62 D56:J62 D50:J54">
    <cfRule type="containsBlanks" dxfId="73" priority="152">
      <formula>LEN(TRIM(B50))=0</formula>
    </cfRule>
  </conditionalFormatting>
  <conditionalFormatting sqref="I55">
    <cfRule type="cellIs" dxfId="72" priority="138" operator="between">
      <formula>2</formula>
      <formula>10</formula>
    </cfRule>
  </conditionalFormatting>
  <conditionalFormatting sqref="B55">
    <cfRule type="cellIs" dxfId="71" priority="136" operator="between">
      <formula>2</formula>
      <formula>10</formula>
    </cfRule>
  </conditionalFormatting>
  <conditionalFormatting sqref="H55">
    <cfRule type="cellIs" dxfId="70" priority="134" operator="between">
      <formula>2</formula>
      <formula>10</formula>
    </cfRule>
  </conditionalFormatting>
  <conditionalFormatting sqref="J55">
    <cfRule type="cellIs" dxfId="69" priority="133" operator="between">
      <formula>2</formula>
      <formula>99</formula>
    </cfRule>
  </conditionalFormatting>
  <conditionalFormatting sqref="D55">
    <cfRule type="cellIs" dxfId="68" priority="131" operator="between">
      <formula>2</formula>
      <formula>10</formula>
    </cfRule>
  </conditionalFormatting>
  <conditionalFormatting sqref="E55">
    <cfRule type="cellIs" dxfId="67" priority="129" operator="equal">
      <formula>2</formula>
    </cfRule>
    <cfRule type="cellIs" dxfId="66" priority="135" operator="between">
      <formula>4</formula>
      <formula>10</formula>
    </cfRule>
  </conditionalFormatting>
  <conditionalFormatting sqref="G55">
    <cfRule type="cellIs" dxfId="65" priority="128" operator="between">
      <formula>4</formula>
      <formula>10</formula>
    </cfRule>
    <cfRule type="cellIs" dxfId="64" priority="137" operator="equal">
      <formula>2</formula>
    </cfRule>
  </conditionalFormatting>
  <conditionalFormatting sqref="F55">
    <cfRule type="cellIs" dxfId="63" priority="127" operator="between">
      <formula>4</formula>
      <formula>10</formula>
    </cfRule>
    <cfRule type="cellIs" dxfId="62" priority="130" operator="equal">
      <formula>2</formula>
    </cfRule>
  </conditionalFormatting>
  <conditionalFormatting sqref="B55 D55:J55">
    <cfRule type="containsBlanks" dxfId="61" priority="139">
      <formula>LEN(TRIM(B55))=0</formula>
    </cfRule>
  </conditionalFormatting>
  <conditionalFormatting sqref="I70:I75">
    <cfRule type="cellIs" dxfId="60" priority="125" operator="between">
      <formula>2</formula>
      <formula>10</formula>
    </cfRule>
  </conditionalFormatting>
  <conditionalFormatting sqref="B70:B75">
    <cfRule type="cellIs" dxfId="59" priority="123" operator="between">
      <formula>2</formula>
      <formula>10</formula>
    </cfRule>
  </conditionalFormatting>
  <conditionalFormatting sqref="H70:H75">
    <cfRule type="cellIs" dxfId="58" priority="121" operator="between">
      <formula>2</formula>
      <formula>10</formula>
    </cfRule>
  </conditionalFormatting>
  <conditionalFormatting sqref="J70:J75">
    <cfRule type="cellIs" dxfId="57" priority="120" operator="between">
      <formula>2</formula>
      <formula>99</formula>
    </cfRule>
  </conditionalFormatting>
  <conditionalFormatting sqref="D70:D75">
    <cfRule type="cellIs" dxfId="56" priority="118" operator="between">
      <formula>2</formula>
      <formula>10</formula>
    </cfRule>
  </conditionalFormatting>
  <conditionalFormatting sqref="E70:E75">
    <cfRule type="cellIs" dxfId="55" priority="116" operator="equal">
      <formula>2</formula>
    </cfRule>
    <cfRule type="cellIs" dxfId="54" priority="122" operator="between">
      <formula>4</formula>
      <formula>10</formula>
    </cfRule>
  </conditionalFormatting>
  <conditionalFormatting sqref="G70:G75">
    <cfRule type="cellIs" dxfId="53" priority="115" operator="between">
      <formula>4</formula>
      <formula>10</formula>
    </cfRule>
    <cfRule type="cellIs" dxfId="52" priority="124" operator="equal">
      <formula>2</formula>
    </cfRule>
  </conditionalFormatting>
  <conditionalFormatting sqref="F70:F75">
    <cfRule type="cellIs" dxfId="51" priority="114" operator="between">
      <formula>4</formula>
      <formula>10</formula>
    </cfRule>
    <cfRule type="cellIs" dxfId="50" priority="117" operator="equal">
      <formula>2</formula>
    </cfRule>
  </conditionalFormatting>
  <conditionalFormatting sqref="B70:B75 D70:J75">
    <cfRule type="containsBlanks" dxfId="49" priority="126">
      <formula>LEN(TRIM(B70))=0</formula>
    </cfRule>
  </conditionalFormatting>
  <conditionalFormatting sqref="I85:I87">
    <cfRule type="cellIs" dxfId="48" priority="112" operator="between">
      <formula>2</formula>
      <formula>10</formula>
    </cfRule>
  </conditionalFormatting>
  <conditionalFormatting sqref="B85:B87">
    <cfRule type="cellIs" dxfId="47" priority="110" operator="between">
      <formula>2</formula>
      <formula>10</formula>
    </cfRule>
  </conditionalFormatting>
  <conditionalFormatting sqref="H85:H87">
    <cfRule type="cellIs" dxfId="46" priority="108" operator="between">
      <formula>2</formula>
      <formula>10</formula>
    </cfRule>
  </conditionalFormatting>
  <conditionalFormatting sqref="J85:J87">
    <cfRule type="cellIs" dxfId="45" priority="107" operator="between">
      <formula>2</formula>
      <formula>99</formula>
    </cfRule>
  </conditionalFormatting>
  <conditionalFormatting sqref="D85:D87">
    <cfRule type="cellIs" dxfId="44" priority="105" operator="between">
      <formula>2</formula>
      <formula>10</formula>
    </cfRule>
  </conditionalFormatting>
  <conditionalFormatting sqref="E85:E87">
    <cfRule type="cellIs" dxfId="43" priority="103" operator="equal">
      <formula>2</formula>
    </cfRule>
    <cfRule type="cellIs" dxfId="42" priority="109" operator="between">
      <formula>4</formula>
      <formula>10</formula>
    </cfRule>
  </conditionalFormatting>
  <conditionalFormatting sqref="G85:G87">
    <cfRule type="cellIs" dxfId="41" priority="102" operator="between">
      <formula>4</formula>
      <formula>10</formula>
    </cfRule>
    <cfRule type="cellIs" dxfId="40" priority="111" operator="equal">
      <formula>2</formula>
    </cfRule>
  </conditionalFormatting>
  <conditionalFormatting sqref="F85:F87">
    <cfRule type="cellIs" dxfId="39" priority="101" operator="between">
      <formula>4</formula>
      <formula>10</formula>
    </cfRule>
    <cfRule type="cellIs" dxfId="38" priority="104" operator="equal">
      <formula>2</formula>
    </cfRule>
  </conditionalFormatting>
  <conditionalFormatting sqref="B85:B87 D85:J87">
    <cfRule type="containsBlanks" dxfId="37" priority="113">
      <formula>LEN(TRIM(B85))=0</formula>
    </cfRule>
  </conditionalFormatting>
  <conditionalFormatting sqref="I88">
    <cfRule type="cellIs" dxfId="36" priority="99" operator="between">
      <formula>2</formula>
      <formula>10</formula>
    </cfRule>
  </conditionalFormatting>
  <conditionalFormatting sqref="B88">
    <cfRule type="cellIs" dxfId="35" priority="97" operator="between">
      <formula>2</formula>
      <formula>10</formula>
    </cfRule>
  </conditionalFormatting>
  <conditionalFormatting sqref="H88">
    <cfRule type="cellIs" dxfId="34" priority="95" operator="between">
      <formula>2</formula>
      <formula>10</formula>
    </cfRule>
  </conditionalFormatting>
  <conditionalFormatting sqref="J88">
    <cfRule type="cellIs" dxfId="33" priority="94" operator="between">
      <formula>2</formula>
      <formula>99</formula>
    </cfRule>
  </conditionalFormatting>
  <conditionalFormatting sqref="D88">
    <cfRule type="cellIs" dxfId="32" priority="92" operator="between">
      <formula>2</formula>
      <formula>10</formula>
    </cfRule>
  </conditionalFormatting>
  <conditionalFormatting sqref="E88">
    <cfRule type="cellIs" dxfId="31" priority="90" operator="equal">
      <formula>2</formula>
    </cfRule>
    <cfRule type="cellIs" dxfId="30" priority="96" operator="between">
      <formula>4</formula>
      <formula>10</formula>
    </cfRule>
  </conditionalFormatting>
  <conditionalFormatting sqref="G88">
    <cfRule type="cellIs" dxfId="29" priority="89" operator="between">
      <formula>4</formula>
      <formula>10</formula>
    </cfRule>
    <cfRule type="cellIs" dxfId="28" priority="98" operator="equal">
      <formula>2</formula>
    </cfRule>
  </conditionalFormatting>
  <conditionalFormatting sqref="F88">
    <cfRule type="cellIs" dxfId="27" priority="88" operator="between">
      <formula>4</formula>
      <formula>10</formula>
    </cfRule>
    <cfRule type="cellIs" dxfId="26" priority="91" operator="equal">
      <formula>2</formula>
    </cfRule>
  </conditionalFormatting>
  <conditionalFormatting sqref="B88 D88:J88">
    <cfRule type="containsBlanks" dxfId="25" priority="100">
      <formula>LEN(TRIM(B88))=0</formula>
    </cfRule>
  </conditionalFormatting>
  <conditionalFormatting sqref="C4:C102">
    <cfRule type="containsBlanks" dxfId="24" priority="87">
      <formula>LEN(TRIM(C4))=0</formula>
    </cfRule>
  </conditionalFormatting>
  <conditionalFormatting sqref="D1:D1048576">
    <cfRule type="cellIs" dxfId="23" priority="86" operator="equal">
      <formula>4</formula>
    </cfRule>
  </conditionalFormatting>
  <conditionalFormatting sqref="B11">
    <cfRule type="cellIs" dxfId="22" priority="85" operator="equal">
      <formula>10</formula>
    </cfRule>
  </conditionalFormatting>
  <conditionalFormatting sqref="E11">
    <cfRule type="cellIs" dxfId="21" priority="84" operator="equal">
      <formula>4</formula>
    </cfRule>
  </conditionalFormatting>
  <conditionalFormatting sqref="I1:I1048576">
    <cfRule type="cellIs" dxfId="20" priority="83" operator="equal">
      <formula>9</formula>
    </cfRule>
  </conditionalFormatting>
  <conditionalFormatting sqref="J1:J1048576">
    <cfRule type="cellIs" dxfId="19" priority="82" operator="equal">
      <formula>8</formula>
    </cfRule>
  </conditionalFormatting>
  <conditionalFormatting sqref="D1:D1048576">
    <cfRule type="cellIs" dxfId="18" priority="1" operator="between">
      <formula>2</formula>
      <formula>10</formula>
    </cfRule>
  </conditionalFormatting>
  <dataValidations count="1">
    <dataValidation type="whole" allowBlank="1" showInputMessage="1" showErrorMessage="1" sqref="D3:I1048576 B3:B1048576" xr:uid="{00000000-0002-0000-0100-000001000000}">
      <formula1>1</formula1>
      <formula2>10</formula2>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U2002"/>
  <sheetViews>
    <sheetView showZeros="0" zoomScale="85" zoomScaleNormal="85" workbookViewId="0">
      <pane ySplit="2" topLeftCell="A3" activePane="bottomLeft" state="frozen"/>
      <selection pane="bottomLeft" activeCell="AD22" sqref="AD22"/>
    </sheetView>
  </sheetViews>
  <sheetFormatPr defaultColWidth="6.85546875" defaultRowHeight="15"/>
  <cols>
    <col min="1" max="1" width="21.28515625" hidden="1" customWidth="1"/>
    <col min="2" max="2" width="62.7109375" hidden="1" customWidth="1"/>
    <col min="3" max="3" width="10.42578125" hidden="1" customWidth="1"/>
    <col min="4" max="4" width="7.140625" hidden="1" customWidth="1"/>
    <col min="5" max="5" width="12.5703125" hidden="1" customWidth="1"/>
    <col min="6" max="6" width="10" hidden="1" customWidth="1"/>
    <col min="7" max="7" width="10.85546875" hidden="1" customWidth="1"/>
    <col min="8" max="8" width="10" hidden="1" customWidth="1"/>
    <col min="9" max="9" width="9.28515625" hidden="1" customWidth="1"/>
    <col min="10" max="10" width="90.42578125" hidden="1" customWidth="1"/>
    <col min="11" max="11" width="65.140625" hidden="1" customWidth="1"/>
    <col min="12" max="12" width="8.28515625" hidden="1" customWidth="1"/>
    <col min="13" max="13" width="3.42578125" hidden="1" customWidth="1"/>
    <col min="14" max="14" width="3.28515625" hidden="1" customWidth="1"/>
    <col min="15" max="15" width="3.5703125" hidden="1" customWidth="1"/>
    <col min="16" max="16" width="3.28515625" hidden="1" customWidth="1"/>
    <col min="17" max="17" width="3.5703125" hidden="1" customWidth="1"/>
    <col min="18" max="18" width="3.140625" hidden="1" customWidth="1"/>
    <col min="19" max="19" width="2.5703125" hidden="1" customWidth="1"/>
    <col min="20" max="20" width="18.85546875" hidden="1" customWidth="1"/>
    <col min="21" max="21" width="4" hidden="1" customWidth="1"/>
    <col min="22" max="22" width="4.140625" style="19" customWidth="1"/>
    <col min="23" max="23" width="45" customWidth="1"/>
    <col min="24" max="24" width="27.28515625" customWidth="1"/>
    <col min="25" max="25" width="33.7109375" customWidth="1"/>
    <col min="26" max="26" width="27.42578125" bestFit="1" customWidth="1"/>
    <col min="27" max="27" width="27" bestFit="1" customWidth="1"/>
    <col min="28" max="28" width="28.7109375" customWidth="1"/>
    <col min="29" max="29" width="35.85546875" customWidth="1"/>
    <col min="30" max="30" width="37" customWidth="1"/>
    <col min="31" max="31" width="48.85546875" customWidth="1"/>
    <col min="32" max="33" width="6.85546875" customWidth="1"/>
    <col min="34" max="34" width="20" customWidth="1"/>
    <col min="35" max="35" width="8.85546875" customWidth="1"/>
    <col min="36" max="49" width="6.85546875" customWidth="1"/>
    <col min="50" max="50" width="7" customWidth="1"/>
    <col min="51" max="51" width="6.5703125" customWidth="1"/>
    <col min="52" max="55" width="6.85546875" customWidth="1"/>
    <col min="56" max="56" width="8.7109375" customWidth="1"/>
    <col min="57" max="57" width="6.7109375" customWidth="1"/>
    <col min="58" max="58" width="6.85546875" customWidth="1"/>
    <col min="59" max="59" width="6.28515625" customWidth="1"/>
    <col min="60" max="60" width="8" customWidth="1"/>
    <col min="61" max="61" width="6.85546875" customWidth="1"/>
    <col min="62" max="62" width="7.7109375" customWidth="1"/>
    <col min="63" max="73" width="6.85546875" customWidth="1"/>
  </cols>
  <sheetData>
    <row r="1" spans="1:73" ht="15.75">
      <c r="A1" s="5"/>
      <c r="B1" s="5"/>
      <c r="C1" s="6"/>
      <c r="D1" s="6"/>
      <c r="E1" s="6"/>
      <c r="F1" s="6"/>
      <c r="G1" s="6"/>
      <c r="H1" s="6"/>
      <c r="I1" s="6"/>
      <c r="J1" s="6"/>
      <c r="K1" s="7"/>
      <c r="L1" s="8" t="s">
        <v>9</v>
      </c>
      <c r="M1" s="9"/>
      <c r="N1" s="9"/>
      <c r="O1" s="9"/>
      <c r="P1" s="9"/>
      <c r="Q1" s="9"/>
      <c r="R1" s="9"/>
      <c r="S1" s="9"/>
      <c r="T1" s="9"/>
      <c r="U1" s="9"/>
      <c r="V1" s="9"/>
      <c r="W1" s="3" t="s">
        <v>4</v>
      </c>
      <c r="X1" s="3" t="s">
        <v>8</v>
      </c>
      <c r="Y1" s="3" t="s">
        <v>15</v>
      </c>
      <c r="Z1" s="3" t="s">
        <v>5</v>
      </c>
      <c r="AA1" s="3" t="s">
        <v>7</v>
      </c>
      <c r="AB1" s="3" t="s">
        <v>13</v>
      </c>
      <c r="AC1" s="3" t="s">
        <v>6</v>
      </c>
      <c r="AD1" s="3" t="s">
        <v>2</v>
      </c>
      <c r="AE1" s="4" t="s">
        <v>3</v>
      </c>
      <c r="AF1" s="10"/>
      <c r="AH1" s="21"/>
      <c r="AI1" s="171" t="s">
        <v>46</v>
      </c>
      <c r="AJ1" s="171"/>
      <c r="AK1" s="19"/>
      <c r="AL1" s="171" t="s">
        <v>10</v>
      </c>
      <c r="AM1" s="171"/>
      <c r="AN1" s="19"/>
      <c r="AO1" s="171" t="s">
        <v>84</v>
      </c>
      <c r="AP1" s="171"/>
      <c r="AQ1" s="19"/>
      <c r="AR1" s="171" t="s">
        <v>47</v>
      </c>
      <c r="AS1" s="171"/>
      <c r="AT1" s="19"/>
      <c r="AU1" s="171" t="s">
        <v>83</v>
      </c>
      <c r="AV1" s="171"/>
      <c r="AW1" s="19"/>
      <c r="AX1" s="171" t="s">
        <v>82</v>
      </c>
      <c r="AY1" s="171"/>
      <c r="AZ1" s="19"/>
      <c r="BA1" s="171" t="s">
        <v>48</v>
      </c>
      <c r="BB1" s="171"/>
      <c r="BC1" s="19"/>
      <c r="BD1" s="171" t="s">
        <v>49</v>
      </c>
      <c r="BE1" s="171"/>
      <c r="BF1" s="19"/>
      <c r="BG1" s="171" t="s">
        <v>81</v>
      </c>
      <c r="BH1" s="171"/>
      <c r="BI1" s="19"/>
      <c r="BJ1" s="19"/>
      <c r="BK1" s="19"/>
      <c r="BL1" s="19"/>
      <c r="BM1" s="19"/>
      <c r="BN1" s="19"/>
      <c r="BO1" s="19"/>
      <c r="BP1" s="19"/>
      <c r="BQ1" s="19"/>
      <c r="BR1" s="19"/>
      <c r="BS1" s="19"/>
      <c r="BT1" s="19"/>
      <c r="BU1" s="19"/>
    </row>
    <row r="2" spans="1:73" ht="114.75">
      <c r="A2" s="11" t="s">
        <v>0</v>
      </c>
      <c r="B2" s="12" t="s">
        <v>16</v>
      </c>
      <c r="C2" s="42" t="s">
        <v>4</v>
      </c>
      <c r="D2" s="42" t="s">
        <v>8</v>
      </c>
      <c r="E2" s="42" t="s">
        <v>15</v>
      </c>
      <c r="F2" s="42" t="s">
        <v>5</v>
      </c>
      <c r="G2" s="42" t="s">
        <v>7</v>
      </c>
      <c r="H2" s="42" t="s">
        <v>13</v>
      </c>
      <c r="I2" s="42" t="s">
        <v>6</v>
      </c>
      <c r="J2" s="42" t="s">
        <v>2</v>
      </c>
      <c r="K2" s="43" t="s">
        <v>3</v>
      </c>
      <c r="L2" s="14" t="s">
        <v>14</v>
      </c>
      <c r="M2" s="13"/>
      <c r="N2" s="13"/>
      <c r="O2" s="13"/>
      <c r="P2" s="13"/>
      <c r="Q2" s="13"/>
      <c r="R2" s="13"/>
      <c r="S2" s="13"/>
      <c r="T2" s="13"/>
      <c r="U2" s="13"/>
      <c r="V2" s="13"/>
      <c r="W2" s="89" t="s">
        <v>197</v>
      </c>
      <c r="X2" s="148" t="s">
        <v>193</v>
      </c>
      <c r="Y2" s="90" t="s">
        <v>189</v>
      </c>
      <c r="Z2" s="90" t="s">
        <v>190</v>
      </c>
      <c r="AA2" s="90" t="s">
        <v>191</v>
      </c>
      <c r="AB2" s="90" t="s">
        <v>188</v>
      </c>
      <c r="AC2" s="90" t="s">
        <v>192</v>
      </c>
      <c r="AD2" s="90" t="s">
        <v>43</v>
      </c>
      <c r="AE2" s="90" t="s">
        <v>314</v>
      </c>
      <c r="AF2" s="10"/>
      <c r="AH2" s="51" t="s">
        <v>78</v>
      </c>
      <c r="AI2" s="42" t="s">
        <v>79</v>
      </c>
      <c r="AJ2" s="42" t="s">
        <v>80</v>
      </c>
      <c r="AK2" s="47"/>
      <c r="AL2" s="42" t="s">
        <v>79</v>
      </c>
      <c r="AM2" s="42" t="s">
        <v>80</v>
      </c>
      <c r="AN2" s="47"/>
      <c r="AO2" s="42" t="s">
        <v>79</v>
      </c>
      <c r="AP2" s="42" t="s">
        <v>80</v>
      </c>
      <c r="AQ2" s="47"/>
      <c r="AR2" s="42" t="s">
        <v>79</v>
      </c>
      <c r="AS2" s="42" t="s">
        <v>80</v>
      </c>
      <c r="AT2" s="47"/>
      <c r="AU2" s="42" t="s">
        <v>79</v>
      </c>
      <c r="AV2" s="42" t="s">
        <v>80</v>
      </c>
      <c r="AW2" s="47"/>
      <c r="AX2" s="42" t="s">
        <v>79</v>
      </c>
      <c r="AY2" s="42" t="s">
        <v>80</v>
      </c>
      <c r="AZ2" s="47"/>
      <c r="BA2" s="42" t="s">
        <v>79</v>
      </c>
      <c r="BB2" s="42" t="s">
        <v>80</v>
      </c>
      <c r="BC2" s="47"/>
      <c r="BD2" s="42" t="s">
        <v>79</v>
      </c>
      <c r="BE2" s="42" t="s">
        <v>80</v>
      </c>
      <c r="BF2" s="47"/>
      <c r="BG2" s="42" t="s">
        <v>79</v>
      </c>
      <c r="BH2" s="42" t="s">
        <v>80</v>
      </c>
      <c r="BI2" s="47"/>
      <c r="BJ2" s="21" t="s">
        <v>90</v>
      </c>
      <c r="BK2" s="21" t="s">
        <v>91</v>
      </c>
      <c r="BL2" s="21" t="s">
        <v>123</v>
      </c>
      <c r="BM2" s="21" t="s">
        <v>124</v>
      </c>
      <c r="BN2" s="21" t="s">
        <v>125</v>
      </c>
      <c r="BO2" s="21" t="s">
        <v>126</v>
      </c>
      <c r="BP2" s="21" t="s">
        <v>127</v>
      </c>
      <c r="BQ2" s="21" t="s">
        <v>128</v>
      </c>
      <c r="BR2" s="21" t="s">
        <v>129</v>
      </c>
      <c r="BS2" s="21" t="s">
        <v>130</v>
      </c>
      <c r="BT2" s="21" t="s">
        <v>131</v>
      </c>
      <c r="BU2" s="21" t="s">
        <v>132</v>
      </c>
    </row>
    <row r="3" spans="1:73">
      <c r="A3" s="10" t="str">
        <f>Audit!A3</f>
        <v>OKC1-XX-00001</v>
      </c>
      <c r="B3" s="10" t="str">
        <f>CONCATENATE(C3&amp;M3&amp;D3&amp;N3&amp;E3&amp;O3&amp;F3&amp;P3&amp;G3&amp;Q3&amp;H3&amp;R3&amp;I3&amp;S3&amp;J3&amp;T3&amp;K3)</f>
        <v/>
      </c>
      <c r="C3" s="17" t="str">
        <f>VLOOKUP(Audit!B3,$V$3:$AE$12,2,FALSE) &amp; VLOOKUP(Audit!B3,$V$13:$AE$22,2,FALSE)&amp; IF(Audit!B3=10,Audit!V3&amp;Audit!W3,"")</f>
        <v/>
      </c>
      <c r="D3" s="17" t="str">
        <f>VLOOKUP(Audit!C3,$V$3:$AE$12,3,FALSE) &amp; VLOOKUP(Audit!C3,$V$13:$AE$22,3,FALSE) &amp;IF(Audit!C3=10,Audit!V3&amp;Audit!W3,"")</f>
        <v/>
      </c>
      <c r="E3" s="17" t="str">
        <f>VLOOKUP(Audit!D3,$V$3:$AE$12,4,FALSE)&amp; Audit!T3 &amp; VLOOKUP(Audit!D3,$V$13:$AE$22,4,FALSE)&amp; IF(Audit!D3=10,Audit!V3&amp;Audit!W3,"")</f>
        <v/>
      </c>
      <c r="F3" s="17" t="str">
        <f>VLOOKUP(Audit!E3,$V$3:$AE$12,5,FALSE) &amp; VLOOKUP(Audit!E3,$V$13:$AE$22,5,FALSE)&amp; IF(Audit!E3=10,Audit!V3&amp;Audit!W3,"")</f>
        <v/>
      </c>
      <c r="G3" s="17" t="str">
        <f>VLOOKUP(Audit!F3,$V$3:$AE$12,6,FALSE) &amp; VLOOKUP(Audit!F3,$V$13:$AE$22,6,FALSE)&amp; IF(Audit!F3=10,Audit!V3&amp;Audit!W3,"")</f>
        <v/>
      </c>
      <c r="H3" s="17" t="str">
        <f>VLOOKUP(Audit!G3,$V$3:$AE$12,7,FALSE) &amp; VLOOKUP(Audit!G3,$V$13:$AE$22,7,FALSE)&amp;IF(Audit!G3=10,Audit!V3&amp;Audit!W3,"")</f>
        <v/>
      </c>
      <c r="I3" s="17" t="str">
        <f>VLOOKUP(Audit!H3,$V$3:$AE$12,8,FALSE) &amp; Audit!U3 &amp; VLOOKUP(Audit!H3,$V$13:$AE$22,8,FALSE)&amp;IF(Audit!H3=10,Audit!V3&amp;Audit!W3,"")</f>
        <v/>
      </c>
      <c r="J3" s="17" t="str">
        <f>VLOOKUP(Audit!I3,$V$3:$AE$12,9,FALSE) &amp; VLOOKUP(Audit!I3,$V$13:$AE$22,9,FALSE) &amp; IF(Audit!I3=10,Audit!V3&amp;Audit!W3,"") &amp; IF(Audit!I3&lt;&gt;1,U3,"")</f>
        <v/>
      </c>
      <c r="K3" s="17" t="str">
        <f>VLOOKUP(Audit!J3,$V$3:$AE$12,10,FALSE) &amp; Audit!S3 &amp; VLOOKUP(Audit!J3,$V$13:$AE$22,10,FALSE) &amp; IF(Audit!J3=10,Audit!V3&amp;Audit!W3,"") &amp; IF(Audit!J3&lt;&gt;1,U3,"")</f>
        <v/>
      </c>
      <c r="L3" s="10">
        <f>Audit!K3</f>
        <v>2</v>
      </c>
      <c r="M3" s="10" t="str">
        <f t="shared" ref="M3:M34" si="0">IF(C3="","",IF(D3&lt;&gt;"",$W$23,IF(E3&lt;&gt;"",$W$23,IF(F3&lt;&gt;"",$W$23,IF(G3&lt;&gt;"",$W$23,IF(H3&lt;&gt;"",$W$23,IF(I3&lt;&gt;"",$W$23,IF(J3&lt;&gt;"",$W$23,IF(K3&lt;&gt;"",$W$23,"")))))))))</f>
        <v/>
      </c>
      <c r="N3" s="10" t="str">
        <f t="shared" ref="N3:N34" si="1">IF(D3="","",IF(E3&lt;&gt;"",$W$23,IF(F3&lt;&gt;"",$W$23,IF(G3&lt;&gt;"",$W$23,IF(H3&lt;&gt;"",$W$23,IF(I3&lt;&gt;"",$W$23,IF(J3&lt;&gt;"",$W$23,IF(K3&lt;&gt;"",$W$23,""))))))))</f>
        <v/>
      </c>
      <c r="O3" s="10" t="str">
        <f t="shared" ref="O3:O34" si="2">IF(E3="","",IF(F3&lt;&gt;"",$W$23,IF(G3&lt;&gt;"",$W$23,IF(H3&lt;&gt;"",$W$23,IF(I3&lt;&gt;"",$W$23,IF(J3&lt;&gt;"",$W$23,IF(K3&lt;&gt;"",$W$23,"")))))))</f>
        <v/>
      </c>
      <c r="P3" s="10" t="str">
        <f t="shared" ref="P3:P34" si="3">IF(F3="","",IF(G3&lt;&gt;"",$W$23,IF(H3&lt;&gt;"",$W$23,IF(I3&lt;&gt;"",$W$23,IF(J3&lt;&gt;"",$W$23,IF(K3&lt;&gt;"",$W$23,""))))))</f>
        <v/>
      </c>
      <c r="Q3" s="10" t="str">
        <f t="shared" ref="Q3:Q34" si="4">IF(G3="","",IF(H3&lt;&gt;"",$W$23,IF(I3&lt;&gt;"",$W$23,IF(J3&lt;&gt;"",$W$23,IF(K3&lt;&gt;"",$W$23,"")))))</f>
        <v/>
      </c>
      <c r="R3" s="10" t="str">
        <f t="shared" ref="R3:R34" si="5">IF(H3="","",IF(I3&lt;&gt;"",$W$23,IF(J3&lt;&gt;"",$W$23,IF(K3&lt;&gt;"",$W$23,""))))</f>
        <v/>
      </c>
      <c r="S3" s="10" t="str">
        <f t="shared" ref="S3:S34" si="6">IF(I3="","",IF(J3&lt;&gt;"",$W$23,IF(K3&lt;&gt;"",$W$23,"")))</f>
        <v/>
      </c>
      <c r="T3" s="10" t="str">
        <f t="shared" ref="T3:T34" si="7">IF(J3="","",IF(K3&lt;&gt;"",$W$23,""))</f>
        <v/>
      </c>
      <c r="U3" s="17" t="str">
        <f>IF(Audit!M3="","",VLOOKUP(Audit!M3,$W$26:$X$35,2,FALSE)) &amp; Audit!N3 &amp; IF(Audit!O3="","",IF(Audit!N3&lt;=1.4,VLOOKUP(Audit!O3,$W$38:X48,2,FALSE),VLOOKUP(Audit!O3,$W$51:$X$61,2,FALSE))) &amp; IF(Audit!P3="","",VLOOKUP(Audit!P3,$Y$26:$Z$35,2,FALSE) &amp; Audit!Q3 &amp; IF(Audit!O3="","",IF(Audit!Q3&lt;=1.4,VLOOKUP(Audit!R3,$Y$38:$Z$48,2,FALSE),VLOOKUP(Audit!R3,$Y$51:$Z$61,2,FALSE))))</f>
        <v/>
      </c>
      <c r="V3" s="19">
        <v>1</v>
      </c>
      <c r="W3" s="44"/>
      <c r="X3" s="44"/>
      <c r="Y3" s="44"/>
      <c r="Z3" s="44"/>
      <c r="AA3" s="44"/>
      <c r="AB3" s="44"/>
      <c r="AC3" s="44"/>
      <c r="AD3" s="44"/>
      <c r="AE3" s="44"/>
      <c r="AH3" s="49" t="str">
        <f>Audit!A3</f>
        <v>OKC1-XX-00001</v>
      </c>
      <c r="AI3" s="50" t="str">
        <f>VLOOKUP(Audit!B3,$V$3:$AE$12,2,FALSE)&amp; IF(Audit!B3=10,Audit!V3,"")</f>
        <v/>
      </c>
      <c r="AJ3" s="50" t="str">
        <f>VLOOKUP(Audit!B3,$V$13:$AE$22,2,FALSE)&amp; IF(Audit!B3=10,Audit!W3,"")</f>
        <v/>
      </c>
      <c r="AK3" s="47" t="str">
        <f>IF(AI3="","",COUNTIF(AI3," •*"))</f>
        <v/>
      </c>
      <c r="AL3" s="50" t="str">
        <f>VLOOKUP(Audit!C3,$V$3:$AE$12,3,FALSE)&amp; IF(Audit!C3=10,Audit!V3,"")</f>
        <v/>
      </c>
      <c r="AM3" s="50" t="str">
        <f>VLOOKUP(Audit!C3,$V$13:$AE$22,3,FALSE)&amp; IF(Audit!C3=10,Audit!W3,"")</f>
        <v/>
      </c>
      <c r="AN3" s="47" t="str">
        <f>IF(AL3="","",COUNTIF(AL3," •*") + COUNTIF(AI3," •*"))</f>
        <v/>
      </c>
      <c r="AO3" s="50" t="str">
        <f>VLOOKUP(Audit!D3,$V$3:$AE$12,4,FALSE) &amp;  Audit!T3 &amp; IF(Audit!D3=10,Audit!V3,"")</f>
        <v/>
      </c>
      <c r="AP3" s="50" t="str">
        <f>VLOOKUP(Audit!D3,$V$13:$AE$22,4,FALSE)&amp; IF(Audit!D3=10,Audit!W3,"")</f>
        <v/>
      </c>
      <c r="AQ3" s="47" t="str">
        <f>IF(AO3="","",COUNTIF(AI3," •*")+COUNTIF(AL3," •*")+COUNTIF(AO3," •*"))</f>
        <v/>
      </c>
      <c r="AR3" s="50" t="str">
        <f>VLOOKUP(Audit!E3,$V$3:$AE$12,5,FALSE)&amp; IF(Audit!E3=10,Audit!V3,"")</f>
        <v/>
      </c>
      <c r="AS3" s="50" t="str">
        <f>VLOOKUP(Audit!E3,$V$13:$AE$22,5,FALSE)&amp; IF(Audit!E3=10,Audit!W3,"")</f>
        <v/>
      </c>
      <c r="AT3" s="47" t="str">
        <f>IF(AR3="","",COUNTIF(AI3," •*")+COUNTIF(AL3," •*")+COUNTIF(AO3," •*")+COUNTIF(AR3," •*"))</f>
        <v/>
      </c>
      <c r="AU3" s="50" t="str">
        <f>VLOOKUP(Audit!F3,$V$3:$AE$12,6,FALSE)&amp; IF(Audit!F3=10,Audit!V3,"")</f>
        <v/>
      </c>
      <c r="AV3" s="50" t="str">
        <f>VLOOKUP(Audit!F3,$V$13:$AE$22,6,FALSE)&amp; IF(Audit!F3=10,Audit!W3,"")</f>
        <v/>
      </c>
      <c r="AW3" s="47" t="str">
        <f>IF(AU3="","",COUNTIF(AI3," •*")+COUNTIF(AL3," •*")+COUNTIF(AO3," •*")+COUNTIF(AR3," •*")+COUNTIF(AU3," •*"))</f>
        <v/>
      </c>
      <c r="AX3" s="50" t="str">
        <f>VLOOKUP(Audit!G3,$V$3:$AE$12,7,FALSE)&amp; IF(Audit!G3=10,Audit!V3,"")</f>
        <v/>
      </c>
      <c r="AY3" s="50" t="str">
        <f>VLOOKUP(Audit!G3,$V$13:$AE$22,7,FALSE) &amp; IF(Audit!G3=10,Audit!W3,"")</f>
        <v/>
      </c>
      <c r="AZ3" s="47" t="str">
        <f>IF(AX3="","",COUNTIF(AI3," •*")+COUNTIF(AL3," •*")+COUNTIF(AO3," •*")+COUNTIF(AR3," •*")+COUNTIF(AU3," •*")+COUNTIF(AX3," •*"))</f>
        <v/>
      </c>
      <c r="BA3" s="50" t="str">
        <f>VLOOKUP(Audit!H3,$V$3:$AE$12,8,FALSE)&amp; Audit!U3 &amp; IF(Audit!H3=10,Audit!V3,"")</f>
        <v/>
      </c>
      <c r="BB3" s="50" t="str">
        <f>VLOOKUP(Audit!H3,$V$13:$AE$22,8,FALSE) &amp; IF(Audit!H3=10,Audit!W3,"")</f>
        <v/>
      </c>
      <c r="BC3" s="47" t="str">
        <f>IF(BA3="","",COUNTIF(AI3," •*")+COUNTIF(AL3," •*")+COUNTIF(AO3," •*")+COUNTIF(AR3," •*")+COUNTIF(AU3," •*")+COUNTIF(AX3," •*")+COUNTIF(BA3," •*"))</f>
        <v/>
      </c>
      <c r="BD3" s="50" t="str">
        <f>VLOOKUP(Audit!I3,$V$3:$AE$12,9,FALSE)&amp; IF(Audit!I3=10,Audit!V3,"")</f>
        <v/>
      </c>
      <c r="BE3" s="50" t="str">
        <f>VLOOKUP(Audit!I3,$V$13:$AE$22,9,FALSE) &amp; IF(Audit!I3=10,Audit!W3,"") &amp; IF(Audit!I3&lt;&gt;1,U3,"")</f>
        <v/>
      </c>
      <c r="BF3" s="47" t="str">
        <f>IF(BD3="","",COUNTIF(AI3," •*")+COUNTIF(AL3," •*")+COUNTIF(AO3," •*")+COUNTIF(AR3," •*")+COUNTIF(AU3," •*")+COUNTIF(AX3," •*")+COUNTIF(BA3," •*")+COUNTIF(BD3," •*"))</f>
        <v/>
      </c>
      <c r="BG3" s="50" t="str">
        <f>VLOOKUP(Audit!J3,$V$3:$AE$12,10,FALSE) &amp; Audit!S3 &amp; IF(Audit!J3=10,Audit!V3,"")</f>
        <v/>
      </c>
      <c r="BH3" s="50" t="str">
        <f>VLOOKUP(Audit!J3,$V$13:$AE$22,10,FALSE) &amp; IF(Audit!J3=10,Audit!W3,"") &amp; IF(Audit!J3&lt;&gt;1,U3,"")</f>
        <v/>
      </c>
      <c r="BI3" s="47" t="str">
        <f>IF(BG3="","",COUNTIF(AI3," •*")+COUNTIF(AL3," •*")+COUNTIF(AO3," •*")+COUNTIF(AR3," •*")+COUNTIF(AU3," •*")+COUNTIF(AX3," •*")+COUNTIF(BA3," •*")+COUNTIF(BD3," •*")+COUNTIF(BG3," •*"))</f>
        <v/>
      </c>
      <c r="BJ3" s="48" t="str">
        <f>IFERROR(INDEX(AI3:BH3,MATCH(1,AK3:BI3,0)),"")</f>
        <v/>
      </c>
      <c r="BK3" s="48" t="str">
        <f>IFERROR(INDEX(AJ3:BH3,MATCH(1,AK3:BI3,0)),"")</f>
        <v/>
      </c>
      <c r="BL3" s="48" t="str">
        <f>IFERROR(INDEX(AI3:BH3,MATCH(2,AK3:BI3,0)),"")</f>
        <v/>
      </c>
      <c r="BM3" s="48" t="str">
        <f>IFERROR(INDEX(AJ3:BH3,MATCH(2,AK3:BI3,0)),"")</f>
        <v/>
      </c>
      <c r="BN3" s="48" t="str">
        <f>IFERROR(INDEX(AI3:BH3,MATCH(3,AK3:BI3,0)),"")</f>
        <v/>
      </c>
      <c r="BO3" s="48" t="str">
        <f>IFERROR(INDEX(AJ3:BH3,MATCH(3,AK3:BI3,0)),"")</f>
        <v/>
      </c>
      <c r="BP3" s="48" t="str">
        <f>IFERROR(INDEX(AI3:BH3,MATCH(4,AK3:BI3,0)),"")</f>
        <v/>
      </c>
      <c r="BQ3" s="48" t="str">
        <f>IFERROR(INDEX(AJ3:BH3,MATCH(4,AK3:BI3,0)),"")</f>
        <v/>
      </c>
      <c r="BR3" s="48" t="str">
        <f>IFERROR(INDEX(AI3:BH3,MATCH(5,AK3:BI3,0)),"")</f>
        <v/>
      </c>
      <c r="BS3" s="48" t="str">
        <f>IFERROR(INDEX(AJ3:BH3,MATCH(5,AK3:BI3,0)),"")</f>
        <v/>
      </c>
      <c r="BT3" s="48" t="str">
        <f>IFERROR(INDEX(AI3:BH3,MATCH(6,AK3:BI3,0)),"")</f>
        <v/>
      </c>
      <c r="BU3" s="48" t="str">
        <f>IFERROR(INDEX(AJ3:BH3,MATCH(6,AK3:BI3,0)),"")</f>
        <v/>
      </c>
    </row>
    <row r="4" spans="1:73">
      <c r="A4" s="10" t="str">
        <f>Audit!A4</f>
        <v>OKC1-XX-00002</v>
      </c>
      <c r="B4" s="10" t="str">
        <f t="shared" ref="B4:B12" si="8">CONCATENATE(C4&amp;M4&amp;D4&amp;N4&amp;E4&amp;O4&amp;F4&amp;P4&amp;G4&amp;Q4&amp;H4&amp;R4&amp;I4&amp;S4&amp;J4&amp;T4&amp;K4)</f>
        <v/>
      </c>
      <c r="C4" s="17" t="str">
        <f>VLOOKUP(Audit!B4,$V$3:$AE$12,2,FALSE) &amp; VLOOKUP(Audit!B4,$V$13:$AE$22,2,FALSE)&amp; IF(Audit!B4=10,Audit!V4&amp;Audit!W4,"")</f>
        <v/>
      </c>
      <c r="D4" s="17" t="str">
        <f>VLOOKUP(Audit!C4,$V$3:$AE$12,3,FALSE) &amp; VLOOKUP(Audit!C4,$V$13:$AE$22,3,FALSE) &amp;IF(Audit!C4=10,Audit!V4&amp;Audit!W4,"")</f>
        <v/>
      </c>
      <c r="E4" s="17" t="str">
        <f>VLOOKUP(Audit!D4,$V$3:$AE$12,4,FALSE)&amp; Audit!T4 &amp; VLOOKUP(Audit!D4,$V$13:$AE$22,4,FALSE)&amp; IF(Audit!D4=10,Audit!V4&amp;Audit!W4,"")</f>
        <v/>
      </c>
      <c r="F4" s="17" t="str">
        <f>VLOOKUP(Audit!E4,$V$3:$AE$12,5,FALSE) &amp; VLOOKUP(Audit!E4,$V$13:$AE$22,5,FALSE)&amp; IF(Audit!E4=10,Audit!V4&amp;Audit!W4,"")</f>
        <v/>
      </c>
      <c r="G4" s="17" t="str">
        <f>VLOOKUP(Audit!F4,$V$3:$AE$12,6,FALSE) &amp; VLOOKUP(Audit!F4,$V$13:$AE$22,6,FALSE)&amp; IF(Audit!F4=10,Audit!V4&amp;Audit!W4,"")</f>
        <v/>
      </c>
      <c r="H4" s="17" t="str">
        <f>VLOOKUP(Audit!G4,$V$3:$AE$12,7,FALSE) &amp; VLOOKUP(Audit!G4,$V$13:$AE$22,7,FALSE)&amp;IF(Audit!G4=10,Audit!V4&amp;Audit!W4,"")</f>
        <v/>
      </c>
      <c r="I4" s="17" t="str">
        <f>VLOOKUP(Audit!H4,$V$3:$AE$12,8,FALSE) &amp; Audit!U4 &amp; VLOOKUP(Audit!H4,$V$13:$AE$22,8,FALSE)&amp;IF(Audit!H4=10,Audit!V4&amp;Audit!W4,"")</f>
        <v/>
      </c>
      <c r="J4" s="17" t="str">
        <f>VLOOKUP(Audit!I4,$V$3:$AE$12,9,FALSE) &amp; VLOOKUP(Audit!I4,$V$13:$AE$22,9,FALSE) &amp; IF(Audit!I4=10,Audit!V4&amp;Audit!W4,"") &amp; IF(Audit!I4&lt;&gt;1,U4,"")</f>
        <v/>
      </c>
      <c r="K4" s="17" t="str">
        <f>VLOOKUP(Audit!J4,$V$3:$AE$12,10,FALSE) &amp; Audit!S4 &amp; VLOOKUP(Audit!J4,$V$13:$AE$22,10,FALSE) &amp; IF(Audit!J4=10,Audit!V4&amp;Audit!W4,"") &amp; IF(Audit!J4&lt;&gt;1,U4,"")</f>
        <v/>
      </c>
      <c r="L4" s="10">
        <f>Audit!K4</f>
        <v>2</v>
      </c>
      <c r="M4" s="10" t="str">
        <f t="shared" si="0"/>
        <v/>
      </c>
      <c r="N4" s="10" t="str">
        <f t="shared" si="1"/>
        <v/>
      </c>
      <c r="O4" s="10" t="str">
        <f t="shared" si="2"/>
        <v/>
      </c>
      <c r="P4" s="10" t="str">
        <f t="shared" si="3"/>
        <v/>
      </c>
      <c r="Q4" s="10" t="str">
        <f t="shared" si="4"/>
        <v/>
      </c>
      <c r="R4" s="10" t="str">
        <f t="shared" si="5"/>
        <v/>
      </c>
      <c r="S4" s="10" t="str">
        <f t="shared" si="6"/>
        <v/>
      </c>
      <c r="T4" s="10" t="str">
        <f t="shared" si="7"/>
        <v/>
      </c>
      <c r="U4" s="17" t="str">
        <f>IF(Audit!M4="","",VLOOKUP(Audit!M4,$W$26:$X$35,2,FALSE)) &amp; Audit!N4 &amp; IF(Audit!O4="","",IF(Audit!N4&lt;=1.4,VLOOKUP(Audit!O4,$W$38:X49,2,FALSE),VLOOKUP(Audit!O4,$W$51:$X$61,2,FALSE))) &amp; IF(Audit!P4="","",VLOOKUP(Audit!P4,$Y$26:$Z$35,2,FALSE) &amp; Audit!Q4 &amp; IF(Audit!O4="","",IF(Audit!Q4&lt;=1.4,VLOOKUP(Audit!R4,$Y$38:$Z$48,2,FALSE),VLOOKUP(Audit!R4,$Y$51:$Z$61,2,FALSE))))</f>
        <v/>
      </c>
      <c r="V4" s="5">
        <v>2</v>
      </c>
      <c r="W4" s="15" t="s">
        <v>93</v>
      </c>
      <c r="X4" s="130"/>
      <c r="Y4" s="15" t="s">
        <v>98</v>
      </c>
      <c r="Z4" s="15" t="s">
        <v>101</v>
      </c>
      <c r="AA4" s="15" t="s">
        <v>103</v>
      </c>
      <c r="AB4" s="15" t="s">
        <v>104</v>
      </c>
      <c r="AC4" s="15" t="s">
        <v>106</v>
      </c>
      <c r="AD4" s="15" t="s">
        <v>321</v>
      </c>
      <c r="AE4" s="15" t="s">
        <v>317</v>
      </c>
      <c r="AH4" s="49" t="str">
        <f>Audit!A4</f>
        <v>OKC1-XX-00002</v>
      </c>
      <c r="AI4" s="50" t="str">
        <f>VLOOKUP(Audit!B4,$V$3:$AE$12,2,FALSE)&amp; IF(Audit!B4=10,Audit!V4,"")</f>
        <v/>
      </c>
      <c r="AJ4" s="50" t="str">
        <f>VLOOKUP(Audit!B4,$V$13:$AE$22,2,FALSE)&amp; IF(Audit!B4=10,Audit!W4,"")</f>
        <v/>
      </c>
      <c r="AK4" s="47" t="str">
        <f t="shared" ref="AK4:AK67" si="9">IF(AI4="","",COUNTIF(AI4," •*"))</f>
        <v/>
      </c>
      <c r="AL4" s="50" t="str">
        <f>VLOOKUP(Audit!C4,$V$3:$AE$12,3,FALSE)&amp; IF(Audit!C4=10,Audit!V4,"")</f>
        <v/>
      </c>
      <c r="AM4" s="50" t="str">
        <f>VLOOKUP(Audit!C4,$V$13:$AE$22,3,FALSE)&amp; IF(Audit!C4=10,Audit!W4,"")</f>
        <v/>
      </c>
      <c r="AN4" s="47" t="str">
        <f t="shared" ref="AN4:AN67" si="10">IF(AL4="","",COUNTIF(AL4," •*") + COUNTIF(AI4," •*"))</f>
        <v/>
      </c>
      <c r="AO4" s="50" t="str">
        <f>VLOOKUP(Audit!D4,$V$3:$AE$12,4,FALSE) &amp;  Audit!T4 &amp; IF(Audit!D4=10,Audit!V4,"")</f>
        <v/>
      </c>
      <c r="AP4" s="50" t="str">
        <f>VLOOKUP(Audit!D4,$V$13:$AE$22,4,FALSE)&amp; IF(Audit!D4=10,Audit!W4,"")</f>
        <v/>
      </c>
      <c r="AQ4" s="47" t="str">
        <f t="shared" ref="AQ4:AQ67" si="11">IF(AO4="","",COUNTIF(AI4," •*")+COUNTIF(AL4," •*")+COUNTIF(AO4," •*"))</f>
        <v/>
      </c>
      <c r="AR4" s="50" t="str">
        <f>VLOOKUP(Audit!E4,$V$3:$AE$12,5,FALSE)&amp; IF(Audit!E4=10,Audit!V4,"")</f>
        <v/>
      </c>
      <c r="AS4" s="50" t="str">
        <f>VLOOKUP(Audit!E4,$V$13:$AE$22,5,FALSE)&amp; IF(Audit!E4=10,Audit!W4,"")</f>
        <v/>
      </c>
      <c r="AT4" s="47" t="str">
        <f t="shared" ref="AT4:AT67" si="12">IF(AR4="","",COUNTIF(AI4," •*")+COUNTIF(AL4," •*")+COUNTIF(AO4," •*")+COUNTIF(AR4," •*"))</f>
        <v/>
      </c>
      <c r="AU4" s="50" t="str">
        <f>VLOOKUP(Audit!F4,$V$3:$AE$12,6,FALSE)&amp; IF(Audit!F4=10,Audit!V4,"")</f>
        <v/>
      </c>
      <c r="AV4" s="50" t="str">
        <f>VLOOKUP(Audit!F4,$V$13:$AE$22,6,FALSE)&amp; IF(Audit!F4=10,Audit!W4,"")</f>
        <v/>
      </c>
      <c r="AW4" s="47" t="str">
        <f t="shared" ref="AW4:AW67" si="13">IF(AU4="","",COUNTIF(AI4," •*")+COUNTIF(AL4," •*")+COUNTIF(AO4," •*")+COUNTIF(AR4," •*")+COUNTIF(AU4," •*"))</f>
        <v/>
      </c>
      <c r="AX4" s="50" t="str">
        <f>VLOOKUP(Audit!G4,$V$3:$AE$12,7,FALSE)&amp; IF(Audit!G4=10,Audit!V4,"")</f>
        <v/>
      </c>
      <c r="AY4" s="50" t="str">
        <f>VLOOKUP(Audit!G4,$V$13:$AE$22,7,FALSE) &amp; IF(Audit!G4=10,Audit!W4,"")</f>
        <v/>
      </c>
      <c r="AZ4" s="47" t="str">
        <f t="shared" ref="AZ4:AZ67" si="14">IF(AX4="","",COUNTIF(AI4," •*")+COUNTIF(AL4," •*")+COUNTIF(AO4," •*")+COUNTIF(AR4," •*")+COUNTIF(AU4," •*")+COUNTIF(AX4," •*"))</f>
        <v/>
      </c>
      <c r="BA4" s="50" t="str">
        <f>VLOOKUP(Audit!H4,$V$3:$AE$12,8,FALSE)&amp; Audit!U4 &amp; IF(Audit!H4=10,Audit!V4,"")</f>
        <v/>
      </c>
      <c r="BB4" s="50" t="str">
        <f>VLOOKUP(Audit!H4,$V$13:$AE$22,8,FALSE) &amp; IF(Audit!H4=10,Audit!W4,"")</f>
        <v/>
      </c>
      <c r="BC4" s="47" t="str">
        <f t="shared" ref="BC4:BC67" si="15">IF(BA4="","",COUNTIF(AI4," •*")+COUNTIF(AL4," •*")+COUNTIF(AO4," •*")+COUNTIF(AR4," •*")+COUNTIF(AU4," •*")+COUNTIF(AX4," •*")+COUNTIF(BA4," •*"))</f>
        <v/>
      </c>
      <c r="BD4" s="50" t="str">
        <f>VLOOKUP(Audit!I4,$V$3:$AE$12,9,FALSE)&amp; IF(Audit!I4=10,Audit!V4,"")</f>
        <v/>
      </c>
      <c r="BE4" s="50" t="str">
        <f>VLOOKUP(Audit!I4,$V$13:$AE$22,9,FALSE) &amp; IF(Audit!I4=10,Audit!W4,"") &amp; IF(Audit!I4&lt;&gt;1,U4,"")</f>
        <v/>
      </c>
      <c r="BF4" s="47" t="str">
        <f t="shared" ref="BF4:BF67" si="16">IF(BD4="","",COUNTIF(AI4," •*")+COUNTIF(AL4," •*")+COUNTIF(AO4," •*")+COUNTIF(AR4," •*")+COUNTIF(AU4," •*")+COUNTIF(AX4," •*")+COUNTIF(BA4," •*")+COUNTIF(BD4," •*"))</f>
        <v/>
      </c>
      <c r="BG4" s="50" t="str">
        <f>VLOOKUP(Audit!J4,$V$3:$AE$12,10,FALSE) &amp; Audit!S4 &amp; IF(Audit!J4=10,Audit!V4,"")</f>
        <v/>
      </c>
      <c r="BH4" s="50" t="str">
        <f>VLOOKUP(Audit!J4,$V$13:$AE$22,10,FALSE) &amp; IF(Audit!J4=10,Audit!W4,"") &amp; IF(Audit!J4&lt;&gt;1,U4,"")</f>
        <v/>
      </c>
      <c r="BI4" s="47" t="str">
        <f t="shared" ref="BI4:BI67" si="17">IF(BG4="","",COUNTIF(AI4," •*")+COUNTIF(AL4," •*")+COUNTIF(AO4," •*")+COUNTIF(AR4," •*")+COUNTIF(AU4," •*")+COUNTIF(AX4," •*")+COUNTIF(BA4," •*")+COUNTIF(BD4," •*")+COUNTIF(BG4," •*"))</f>
        <v/>
      </c>
      <c r="BJ4" s="48" t="str">
        <f t="shared" ref="BJ4:BJ67" si="18">IFERROR(INDEX(AI4:BH4,MATCH(1,AK4:BI4,0)),"")</f>
        <v/>
      </c>
      <c r="BK4" s="48" t="str">
        <f t="shared" ref="BK4:BK67" si="19">IFERROR(INDEX(AJ4:BH4,MATCH(1,AK4:BI4,0)),"")</f>
        <v/>
      </c>
      <c r="BL4" s="48" t="str">
        <f t="shared" ref="BL4:BL67" si="20">IFERROR(INDEX(AI4:BH4,MATCH(2,AK4:BI4,0)),"")</f>
        <v/>
      </c>
      <c r="BM4" s="48" t="str">
        <f t="shared" ref="BM4:BM67" si="21">IFERROR(INDEX(AJ4:BH4,MATCH(2,AK4:BI4,0)),"")</f>
        <v/>
      </c>
      <c r="BN4" s="48" t="str">
        <f t="shared" ref="BN4:BN67" si="22">IFERROR(INDEX(AI4:BH4,MATCH(3,AK4:BI4,0)),"")</f>
        <v/>
      </c>
      <c r="BO4" s="48" t="str">
        <f t="shared" ref="BO4:BO67" si="23">IFERROR(INDEX(AJ4:BH4,MATCH(3,AK4:BI4,0)),"")</f>
        <v/>
      </c>
      <c r="BP4" s="48" t="str">
        <f t="shared" ref="BP4:BP67" si="24">IFERROR(INDEX(AI4:BH4,MATCH(4,AK4:BI4,0)),"")</f>
        <v/>
      </c>
      <c r="BQ4" s="48" t="str">
        <f t="shared" ref="BQ4:BQ67" si="25">IFERROR(INDEX(AJ4:BH4,MATCH(4,AK4:BI4,0)),"")</f>
        <v/>
      </c>
      <c r="BR4" s="48" t="str">
        <f t="shared" ref="BR4:BR67" si="26">IFERROR(INDEX(AI4:BH4,MATCH(5,AK4:BI4,0)),"")</f>
        <v/>
      </c>
      <c r="BS4" s="48" t="str">
        <f t="shared" ref="BS4:BS67" si="27">IFERROR(INDEX(AJ4:BH4,MATCH(5,AK4:BI4,0)),"")</f>
        <v/>
      </c>
      <c r="BT4" s="48" t="str">
        <f t="shared" ref="BT4:BT67" si="28">IFERROR(INDEX(AI4:BH4,MATCH(6,AK4:BI4,0)),"")</f>
        <v/>
      </c>
      <c r="BU4" s="48" t="str">
        <f t="shared" ref="BU4:BU67" si="29">IFERROR(INDEX(AJ4:BH4,MATCH(6,AK4:BI4,0)),"")</f>
        <v/>
      </c>
    </row>
    <row r="5" spans="1:73">
      <c r="A5" s="10" t="str">
        <f>Audit!A5</f>
        <v>OKC1-XX-00003</v>
      </c>
      <c r="B5" s="10" t="str">
        <f t="shared" si="8"/>
        <v/>
      </c>
      <c r="C5" s="17" t="str">
        <f>VLOOKUP(Audit!B5,$V$3:$AE$12,2,FALSE) &amp; VLOOKUP(Audit!B5,$V$13:$AE$22,2,FALSE)&amp; IF(Audit!B5=10,Audit!V5&amp;Audit!W5,"")</f>
        <v/>
      </c>
      <c r="D5" s="17" t="str">
        <f>VLOOKUP(Audit!C5,$V$3:$AE$12,3,FALSE) &amp; VLOOKUP(Audit!C5,$V$13:$AE$22,3,FALSE) &amp;IF(Audit!C5=10,Audit!V5&amp;Audit!W5,"")</f>
        <v/>
      </c>
      <c r="E5" s="17" t="str">
        <f>VLOOKUP(Audit!D5,$V$3:$AE$12,4,FALSE)&amp; Audit!T5 &amp; VLOOKUP(Audit!D5,$V$13:$AE$22,4,FALSE)&amp; IF(Audit!D5=10,Audit!V5&amp;Audit!W5,"")</f>
        <v/>
      </c>
      <c r="F5" s="17" t="str">
        <f>VLOOKUP(Audit!E5,$V$3:$AE$12,5,FALSE) &amp; VLOOKUP(Audit!E5,$V$13:$AE$22,5,FALSE)&amp; IF(Audit!E5=10,Audit!V5&amp;Audit!W5,"")</f>
        <v/>
      </c>
      <c r="G5" s="17" t="str">
        <f>VLOOKUP(Audit!F5,$V$3:$AE$12,6,FALSE) &amp; VLOOKUP(Audit!F5,$V$13:$AE$22,6,FALSE)&amp; IF(Audit!F5=10,Audit!V5&amp;Audit!W5,"")</f>
        <v/>
      </c>
      <c r="H5" s="17" t="str">
        <f>VLOOKUP(Audit!G5,$V$3:$AE$12,7,FALSE) &amp; VLOOKUP(Audit!G5,$V$13:$AE$22,7,FALSE)&amp;IF(Audit!G5=10,Audit!V5&amp;Audit!W5,"")</f>
        <v/>
      </c>
      <c r="I5" s="17" t="str">
        <f>VLOOKUP(Audit!H5,$V$3:$AE$12,8,FALSE) &amp; Audit!U5 &amp; VLOOKUP(Audit!H5,$V$13:$AE$22,8,FALSE)&amp;IF(Audit!H5=10,Audit!V5&amp;Audit!W5,"")</f>
        <v/>
      </c>
      <c r="J5" s="17" t="str">
        <f>VLOOKUP(Audit!I5,$V$3:$AE$12,9,FALSE) &amp; VLOOKUP(Audit!I5,$V$13:$AE$22,9,FALSE) &amp; IF(Audit!I5=10,Audit!V5&amp;Audit!W5,"") &amp; IF(Audit!I5&lt;&gt;1,U5,"")</f>
        <v/>
      </c>
      <c r="K5" s="17" t="str">
        <f>VLOOKUP(Audit!J5,$V$3:$AE$12,10,FALSE) &amp; Audit!S5 &amp; VLOOKUP(Audit!J5,$V$13:$AE$22,10,FALSE) &amp; IF(Audit!J5=10,Audit!V5&amp;Audit!W5,"") &amp; IF(Audit!J5&lt;&gt;1,U5,"")</f>
        <v/>
      </c>
      <c r="L5" s="10">
        <f>Audit!K5</f>
        <v>2</v>
      </c>
      <c r="M5" s="10" t="str">
        <f t="shared" si="0"/>
        <v/>
      </c>
      <c r="N5" s="10" t="str">
        <f t="shared" si="1"/>
        <v/>
      </c>
      <c r="O5" s="10" t="str">
        <f t="shared" si="2"/>
        <v/>
      </c>
      <c r="P5" s="10" t="str">
        <f t="shared" si="3"/>
        <v/>
      </c>
      <c r="Q5" s="10" t="str">
        <f t="shared" si="4"/>
        <v/>
      </c>
      <c r="R5" s="10" t="str">
        <f t="shared" si="5"/>
        <v/>
      </c>
      <c r="S5" s="10" t="str">
        <f t="shared" si="6"/>
        <v/>
      </c>
      <c r="T5" s="10" t="str">
        <f t="shared" si="7"/>
        <v/>
      </c>
      <c r="U5" s="17" t="str">
        <f>IF(Audit!M5="","",VLOOKUP(Audit!M5,$W$26:$X$35,2,FALSE)) &amp; Audit!N5 &amp; IF(Audit!O5="","",IF(Audit!N5&lt;=1.4,VLOOKUP(Audit!O5,$W$38:X50,2,FALSE),VLOOKUP(Audit!O5,$W$51:$X$61,2,FALSE))) &amp; IF(Audit!P5="","",VLOOKUP(Audit!P5,$Y$26:$Z$35,2,FALSE) &amp; Audit!Q5 &amp; IF(Audit!O5="","",IF(Audit!Q5&lt;=1.4,VLOOKUP(Audit!R5,$Y$38:$Z$48,2,FALSE),VLOOKUP(Audit!R5,$Y$51:$Z$61,2,FALSE))))</f>
        <v/>
      </c>
      <c r="V5" s="5">
        <v>3</v>
      </c>
      <c r="W5" s="15" t="s">
        <v>94</v>
      </c>
      <c r="X5" s="15"/>
      <c r="Y5" s="15" t="s">
        <v>99</v>
      </c>
      <c r="Z5" s="44"/>
      <c r="AA5" s="44"/>
      <c r="AB5" s="129"/>
      <c r="AC5" s="15" t="s">
        <v>133</v>
      </c>
      <c r="AD5" s="15" t="s">
        <v>333</v>
      </c>
      <c r="AE5" s="15" t="s">
        <v>322</v>
      </c>
      <c r="AH5" s="49" t="str">
        <f>Audit!A5</f>
        <v>OKC1-XX-00003</v>
      </c>
      <c r="AI5" s="50" t="str">
        <f>VLOOKUP(Audit!B5,$V$3:$AE$12,2,FALSE)&amp; IF(Audit!B5=10,Audit!V5,"")</f>
        <v/>
      </c>
      <c r="AJ5" s="50" t="str">
        <f>VLOOKUP(Audit!B5,$V$13:$AE$22,2,FALSE)&amp; IF(Audit!B5=10,Audit!W5,"")</f>
        <v/>
      </c>
      <c r="AK5" s="47" t="str">
        <f t="shared" si="9"/>
        <v/>
      </c>
      <c r="AL5" s="50" t="str">
        <f>VLOOKUP(Audit!C5,$V$3:$AE$12,3,FALSE)&amp; IF(Audit!C5=10,Audit!V5,"")</f>
        <v/>
      </c>
      <c r="AM5" s="50" t="str">
        <f>VLOOKUP(Audit!C5,$V$13:$AE$22,3,FALSE)&amp; IF(Audit!C5=10,Audit!W5,"")</f>
        <v/>
      </c>
      <c r="AN5" s="47" t="str">
        <f t="shared" si="10"/>
        <v/>
      </c>
      <c r="AO5" s="50" t="str">
        <f>VLOOKUP(Audit!D5,$V$3:$AE$12,4,FALSE) &amp;  Audit!T5 &amp; IF(Audit!D5=10,Audit!V5,"")</f>
        <v/>
      </c>
      <c r="AP5" s="50" t="str">
        <f>VLOOKUP(Audit!D5,$V$13:$AE$22,4,FALSE)&amp; IF(Audit!D5=10,Audit!W5,"")</f>
        <v/>
      </c>
      <c r="AQ5" s="47" t="str">
        <f t="shared" si="11"/>
        <v/>
      </c>
      <c r="AR5" s="50" t="str">
        <f>VLOOKUP(Audit!E5,$V$3:$AE$12,5,FALSE)&amp; IF(Audit!E5=10,Audit!V5,"")</f>
        <v/>
      </c>
      <c r="AS5" s="50" t="str">
        <f>VLOOKUP(Audit!E5,$V$13:$AE$22,5,FALSE)&amp; IF(Audit!E5=10,Audit!W5,"")</f>
        <v/>
      </c>
      <c r="AT5" s="47" t="str">
        <f t="shared" si="12"/>
        <v/>
      </c>
      <c r="AU5" s="50" t="str">
        <f>VLOOKUP(Audit!F5,$V$3:$AE$12,6,FALSE)&amp; IF(Audit!F5=10,Audit!V5,"")</f>
        <v/>
      </c>
      <c r="AV5" s="50" t="str">
        <f>VLOOKUP(Audit!F5,$V$13:$AE$22,6,FALSE)&amp; IF(Audit!F5=10,Audit!W5,"")</f>
        <v/>
      </c>
      <c r="AW5" s="47" t="str">
        <f t="shared" si="13"/>
        <v/>
      </c>
      <c r="AX5" s="50" t="str">
        <f>VLOOKUP(Audit!G5,$V$3:$AE$12,7,FALSE)&amp; IF(Audit!G5=10,Audit!V5,"")</f>
        <v/>
      </c>
      <c r="AY5" s="50" t="str">
        <f>VLOOKUP(Audit!G5,$V$13:$AE$22,7,FALSE) &amp; IF(Audit!G5=10,Audit!W5,"")</f>
        <v/>
      </c>
      <c r="AZ5" s="47" t="str">
        <f t="shared" si="14"/>
        <v/>
      </c>
      <c r="BA5" s="50" t="str">
        <f>VLOOKUP(Audit!H5,$V$3:$AE$12,8,FALSE)&amp; Audit!U5 &amp; IF(Audit!H5=10,Audit!V5,"")</f>
        <v/>
      </c>
      <c r="BB5" s="50" t="str">
        <f>VLOOKUP(Audit!H5,$V$13:$AE$22,8,FALSE) &amp; IF(Audit!H5=10,Audit!W5,"")</f>
        <v/>
      </c>
      <c r="BC5" s="47" t="str">
        <f t="shared" si="15"/>
        <v/>
      </c>
      <c r="BD5" s="50" t="str">
        <f>VLOOKUP(Audit!I5,$V$3:$AE$12,9,FALSE)&amp; IF(Audit!I5=10,Audit!V5,"")</f>
        <v/>
      </c>
      <c r="BE5" s="50" t="str">
        <f>VLOOKUP(Audit!I5,$V$13:$AE$22,9,FALSE) &amp; IF(Audit!I5=10,Audit!W5,"") &amp; IF(Audit!I5&lt;&gt;1,U5,"")</f>
        <v/>
      </c>
      <c r="BF5" s="47" t="str">
        <f t="shared" si="16"/>
        <v/>
      </c>
      <c r="BG5" s="50" t="str">
        <f>VLOOKUP(Audit!J5,$V$3:$AE$12,10,FALSE) &amp; Audit!S5 &amp; IF(Audit!J5=10,Audit!V5,"")</f>
        <v/>
      </c>
      <c r="BH5" s="50" t="str">
        <f>VLOOKUP(Audit!J5,$V$13:$AE$22,10,FALSE) &amp; IF(Audit!J5=10,Audit!W5,"") &amp; IF(Audit!J5&lt;&gt;1,U5,"")</f>
        <v/>
      </c>
      <c r="BI5" s="47" t="str">
        <f t="shared" si="17"/>
        <v/>
      </c>
      <c r="BJ5" s="48" t="str">
        <f t="shared" si="18"/>
        <v/>
      </c>
      <c r="BK5" s="48" t="str">
        <f t="shared" si="19"/>
        <v/>
      </c>
      <c r="BL5" s="48" t="str">
        <f t="shared" si="20"/>
        <v/>
      </c>
      <c r="BM5" s="48" t="str">
        <f t="shared" si="21"/>
        <v/>
      </c>
      <c r="BN5" s="48" t="str">
        <f t="shared" si="22"/>
        <v/>
      </c>
      <c r="BO5" s="48" t="str">
        <f t="shared" si="23"/>
        <v/>
      </c>
      <c r="BP5" s="48" t="str">
        <f t="shared" si="24"/>
        <v/>
      </c>
      <c r="BQ5" s="48" t="str">
        <f t="shared" si="25"/>
        <v/>
      </c>
      <c r="BR5" s="48" t="str">
        <f t="shared" si="26"/>
        <v/>
      </c>
      <c r="BS5" s="48" t="str">
        <f t="shared" si="27"/>
        <v/>
      </c>
      <c r="BT5" s="48" t="str">
        <f t="shared" si="28"/>
        <v/>
      </c>
      <c r="BU5" s="48" t="str">
        <f t="shared" si="29"/>
        <v/>
      </c>
    </row>
    <row r="6" spans="1:73">
      <c r="A6" s="10" t="str">
        <f>Audit!A6</f>
        <v>OKC1-XX-00004</v>
      </c>
      <c r="B6" s="10" t="str">
        <f t="shared" si="8"/>
        <v xml:space="preserve"> • Access point is not powered • Troubleshoot the access point</v>
      </c>
      <c r="C6" s="17" t="str">
        <f>VLOOKUP(Audit!B6,$V$3:$AE$12,2,FALSE) &amp; VLOOKUP(Audit!B6,$V$13:$AE$22,2,FALSE)&amp; IF(Audit!B6=10,Audit!V6&amp;Audit!W6,"")</f>
        <v/>
      </c>
      <c r="D6" s="17" t="str">
        <f>VLOOKUP(Audit!C6,$V$3:$AE$12,3,FALSE) &amp; VLOOKUP(Audit!C6,$V$13:$AE$22,3,FALSE) &amp;IF(Audit!C6=10,Audit!V6&amp;Audit!W6,"")</f>
        <v/>
      </c>
      <c r="E6" s="17" t="str">
        <f>VLOOKUP(Audit!D6,$V$3:$AE$12,4,FALSE)&amp; Audit!T6 &amp; VLOOKUP(Audit!D6,$V$13:$AE$22,4,FALSE)&amp; IF(Audit!D6=10,Audit!V6&amp;Audit!W6,"")</f>
        <v xml:space="preserve"> • Access point is not powered • Troubleshoot the access point</v>
      </c>
      <c r="F6" s="17" t="str">
        <f>VLOOKUP(Audit!E6,$V$3:$AE$12,5,FALSE) &amp; VLOOKUP(Audit!E6,$V$13:$AE$22,5,FALSE)&amp; IF(Audit!E6=10,Audit!V6&amp;Audit!W6,"")</f>
        <v/>
      </c>
      <c r="G6" s="17" t="str">
        <f>VLOOKUP(Audit!F6,$V$3:$AE$12,6,FALSE) &amp; VLOOKUP(Audit!F6,$V$13:$AE$22,6,FALSE)&amp; IF(Audit!F6=10,Audit!V6&amp;Audit!W6,"")</f>
        <v/>
      </c>
      <c r="H6" s="17" t="str">
        <f>VLOOKUP(Audit!G6,$V$3:$AE$12,7,FALSE) &amp; VLOOKUP(Audit!G6,$V$13:$AE$22,7,FALSE)&amp;IF(Audit!G6=10,Audit!V6&amp;Audit!W6,"")</f>
        <v/>
      </c>
      <c r="I6" s="17" t="str">
        <f>VLOOKUP(Audit!H6,$V$3:$AE$12,8,FALSE) &amp; Audit!U6 &amp; VLOOKUP(Audit!H6,$V$13:$AE$22,8,FALSE)&amp;IF(Audit!H6=10,Audit!V6&amp;Audit!W6,"")</f>
        <v/>
      </c>
      <c r="J6" s="17" t="str">
        <f>VLOOKUP(Audit!I6,$V$3:$AE$12,9,FALSE) &amp; VLOOKUP(Audit!I6,$V$13:$AE$22,9,FALSE) &amp; IF(Audit!I6=10,Audit!V6&amp;Audit!W6,"") &amp; IF(Audit!I6&lt;&gt;1,U6,"")</f>
        <v/>
      </c>
      <c r="K6" s="17" t="str">
        <f>VLOOKUP(Audit!J6,$V$3:$AE$12,10,FALSE) &amp; Audit!S6 &amp; VLOOKUP(Audit!J6,$V$13:$AE$22,10,FALSE) &amp; IF(Audit!J6=10,Audit!V6&amp;Audit!W6,"") &amp; IF(Audit!J6&lt;&gt;1,U6,"")</f>
        <v/>
      </c>
      <c r="L6" s="10">
        <f>Audit!K6</f>
        <v>2</v>
      </c>
      <c r="M6" s="10" t="str">
        <f t="shared" si="0"/>
        <v/>
      </c>
      <c r="N6" s="10" t="str">
        <f t="shared" si="1"/>
        <v/>
      </c>
      <c r="O6" s="10" t="str">
        <f t="shared" si="2"/>
        <v/>
      </c>
      <c r="P6" s="10" t="str">
        <f t="shared" si="3"/>
        <v/>
      </c>
      <c r="Q6" s="10" t="str">
        <f t="shared" si="4"/>
        <v/>
      </c>
      <c r="R6" s="10" t="str">
        <f t="shared" si="5"/>
        <v/>
      </c>
      <c r="S6" s="10" t="str">
        <f t="shared" si="6"/>
        <v/>
      </c>
      <c r="T6" s="10" t="str">
        <f t="shared" si="7"/>
        <v/>
      </c>
      <c r="U6" s="17" t="str">
        <f>IF(Audit!M6="","",VLOOKUP(Audit!M6,$W$26:$X$35,2,FALSE)) &amp; Audit!N6 &amp; IF(Audit!O6="","",IF(Audit!N6&lt;=1.4,VLOOKUP(Audit!O6,$W$38:X51,2,FALSE),VLOOKUP(Audit!O6,$W$51:$X$61,2,FALSE))) &amp; IF(Audit!P6="","",VLOOKUP(Audit!P6,$Y$26:$Z$35,2,FALSE) &amp; Audit!Q6 &amp; IF(Audit!O6="","",IF(Audit!Q6&lt;=1.4,VLOOKUP(Audit!R6,$Y$38:$Z$48,2,FALSE),VLOOKUP(Audit!R6,$Y$51:$Z$61,2,FALSE))))</f>
        <v/>
      </c>
      <c r="V6" s="5">
        <v>4</v>
      </c>
      <c r="W6" s="15" t="s">
        <v>186</v>
      </c>
      <c r="X6" s="15"/>
      <c r="Y6" s="15" t="s">
        <v>95</v>
      </c>
      <c r="Z6" s="15" t="s">
        <v>102</v>
      </c>
      <c r="AA6" s="15" t="s">
        <v>184</v>
      </c>
      <c r="AB6" s="15" t="s">
        <v>105</v>
      </c>
      <c r="AC6" s="15" t="s">
        <v>196</v>
      </c>
      <c r="AD6" s="15" t="s">
        <v>108</v>
      </c>
      <c r="AE6" s="15" t="s">
        <v>324</v>
      </c>
      <c r="AH6" s="49" t="str">
        <f>Audit!A6</f>
        <v>OKC1-XX-00004</v>
      </c>
      <c r="AI6" s="50" t="str">
        <f>VLOOKUP(Audit!B6,$V$3:$AE$12,2,FALSE)&amp; IF(Audit!B6=10,Audit!V6,"")</f>
        <v/>
      </c>
      <c r="AJ6" s="50" t="str">
        <f>VLOOKUP(Audit!B6,$V$13:$AE$22,2,FALSE)&amp; IF(Audit!B6=10,Audit!W6,"")</f>
        <v/>
      </c>
      <c r="AK6" s="47" t="str">
        <f t="shared" si="9"/>
        <v/>
      </c>
      <c r="AL6" s="50" t="str">
        <f>VLOOKUP(Audit!C6,$V$3:$AE$12,3,FALSE)&amp; IF(Audit!C6=10,Audit!V6,"")</f>
        <v/>
      </c>
      <c r="AM6" s="50" t="str">
        <f>VLOOKUP(Audit!C6,$V$13:$AE$22,3,FALSE)&amp; IF(Audit!C6=10,Audit!W6,"")</f>
        <v/>
      </c>
      <c r="AN6" s="47" t="str">
        <f t="shared" si="10"/>
        <v/>
      </c>
      <c r="AO6" s="50" t="str">
        <f>VLOOKUP(Audit!D6,$V$3:$AE$12,4,FALSE) &amp;  Audit!T6 &amp; IF(Audit!D6=10,Audit!V6,"")</f>
        <v xml:space="preserve"> • Access point is not powered</v>
      </c>
      <c r="AP6" s="50" t="str">
        <f>VLOOKUP(Audit!D6,$V$13:$AE$22,4,FALSE)&amp; IF(Audit!D6=10,Audit!W6,"")</f>
        <v xml:space="preserve"> • Troubleshoot the access point</v>
      </c>
      <c r="AQ6" s="47">
        <f t="shared" si="11"/>
        <v>1</v>
      </c>
      <c r="AR6" s="50" t="str">
        <f>VLOOKUP(Audit!E6,$V$3:$AE$12,5,FALSE)&amp; IF(Audit!E6=10,Audit!V6,"")</f>
        <v/>
      </c>
      <c r="AS6" s="50" t="str">
        <f>VLOOKUP(Audit!E6,$V$13:$AE$22,5,FALSE)&amp; IF(Audit!E6=10,Audit!W6,"")</f>
        <v/>
      </c>
      <c r="AT6" s="47" t="str">
        <f t="shared" si="12"/>
        <v/>
      </c>
      <c r="AU6" s="50" t="str">
        <f>VLOOKUP(Audit!F6,$V$3:$AE$12,6,FALSE)&amp; IF(Audit!F6=10,Audit!V6,"")</f>
        <v/>
      </c>
      <c r="AV6" s="50" t="str">
        <f>VLOOKUP(Audit!F6,$V$13:$AE$22,6,FALSE)&amp; IF(Audit!F6=10,Audit!W6,"")</f>
        <v/>
      </c>
      <c r="AW6" s="47" t="str">
        <f t="shared" si="13"/>
        <v/>
      </c>
      <c r="AX6" s="50" t="str">
        <f>VLOOKUP(Audit!G6,$V$3:$AE$12,7,FALSE)&amp; IF(Audit!G6=10,Audit!V6,"")</f>
        <v/>
      </c>
      <c r="AY6" s="50" t="str">
        <f>VLOOKUP(Audit!G6,$V$13:$AE$22,7,FALSE) &amp; IF(Audit!G6=10,Audit!W6,"")</f>
        <v/>
      </c>
      <c r="AZ6" s="47" t="str">
        <f t="shared" si="14"/>
        <v/>
      </c>
      <c r="BA6" s="50" t="str">
        <f>VLOOKUP(Audit!H6,$V$3:$AE$12,8,FALSE)&amp; Audit!U6 &amp; IF(Audit!H6=10,Audit!V6,"")</f>
        <v/>
      </c>
      <c r="BB6" s="50" t="str">
        <f>VLOOKUP(Audit!H6,$V$13:$AE$22,8,FALSE) &amp; IF(Audit!H6=10,Audit!W6,"")</f>
        <v/>
      </c>
      <c r="BC6" s="47" t="str">
        <f t="shared" si="15"/>
        <v/>
      </c>
      <c r="BD6" s="50" t="str">
        <f>VLOOKUP(Audit!I6,$V$3:$AE$12,9,FALSE)&amp; IF(Audit!I6=10,Audit!V6,"")</f>
        <v/>
      </c>
      <c r="BE6" s="50" t="str">
        <f>VLOOKUP(Audit!I6,$V$13:$AE$22,9,FALSE) &amp; IF(Audit!I6=10,Audit!W6,"") &amp; IF(Audit!I6&lt;&gt;1,U6,"")</f>
        <v/>
      </c>
      <c r="BF6" s="47" t="str">
        <f t="shared" si="16"/>
        <v/>
      </c>
      <c r="BG6" s="50" t="str">
        <f>VLOOKUP(Audit!J6,$V$3:$AE$12,10,FALSE) &amp; Audit!S6 &amp; IF(Audit!J6=10,Audit!V6,"")</f>
        <v/>
      </c>
      <c r="BH6" s="50" t="str">
        <f>VLOOKUP(Audit!J6,$V$13:$AE$22,10,FALSE) &amp; IF(Audit!J6=10,Audit!W6,"") &amp; IF(Audit!J6&lt;&gt;1,U6,"")</f>
        <v/>
      </c>
      <c r="BI6" s="47" t="str">
        <f t="shared" si="17"/>
        <v/>
      </c>
      <c r="BJ6" s="48" t="str">
        <f t="shared" si="18"/>
        <v xml:space="preserve"> • Access point is not powered</v>
      </c>
      <c r="BK6" s="48" t="str">
        <f t="shared" si="19"/>
        <v xml:space="preserve"> • Troubleshoot the access point</v>
      </c>
      <c r="BL6" s="48" t="str">
        <f t="shared" si="20"/>
        <v/>
      </c>
      <c r="BM6" s="48" t="str">
        <f t="shared" si="21"/>
        <v/>
      </c>
      <c r="BN6" s="48" t="str">
        <f t="shared" si="22"/>
        <v/>
      </c>
      <c r="BO6" s="48" t="str">
        <f t="shared" si="23"/>
        <v/>
      </c>
      <c r="BP6" s="48" t="str">
        <f t="shared" si="24"/>
        <v/>
      </c>
      <c r="BQ6" s="48" t="str">
        <f t="shared" si="25"/>
        <v/>
      </c>
      <c r="BR6" s="48" t="str">
        <f t="shared" si="26"/>
        <v/>
      </c>
      <c r="BS6" s="48" t="str">
        <f t="shared" si="27"/>
        <v/>
      </c>
      <c r="BT6" s="48" t="str">
        <f t="shared" si="28"/>
        <v/>
      </c>
      <c r="BU6" s="48" t="str">
        <f t="shared" si="29"/>
        <v/>
      </c>
    </row>
    <row r="7" spans="1:73">
      <c r="A7" s="10" t="str">
        <f>Audit!A7</f>
        <v>OKC1-XX-00005</v>
      </c>
      <c r="B7" s="10" t="str">
        <f t="shared" si="8"/>
        <v/>
      </c>
      <c r="C7" s="17" t="str">
        <f>VLOOKUP(Audit!B7,$V$3:$AE$12,2,FALSE) &amp; VLOOKUP(Audit!B7,$V$13:$AE$22,2,FALSE)&amp; IF(Audit!B7=10,Audit!V7&amp;Audit!W7,"")</f>
        <v/>
      </c>
      <c r="D7" s="17" t="str">
        <f>VLOOKUP(Audit!C7,$V$3:$AE$12,3,FALSE) &amp; VLOOKUP(Audit!C7,$V$13:$AE$22,3,FALSE) &amp;IF(Audit!C7=10,Audit!V7&amp;Audit!W7,"")</f>
        <v/>
      </c>
      <c r="E7" s="17" t="str">
        <f>VLOOKUP(Audit!D7,$V$3:$AE$12,4,FALSE)&amp; Audit!T7 &amp; VLOOKUP(Audit!D7,$V$13:$AE$22,4,FALSE)&amp; IF(Audit!D7=10,Audit!V7&amp;Audit!W7,"")</f>
        <v/>
      </c>
      <c r="F7" s="17" t="str">
        <f>VLOOKUP(Audit!E7,$V$3:$AE$12,5,FALSE) &amp; VLOOKUP(Audit!E7,$V$13:$AE$22,5,FALSE)&amp; IF(Audit!E7=10,Audit!V7&amp;Audit!W7,"")</f>
        <v/>
      </c>
      <c r="G7" s="17" t="str">
        <f>VLOOKUP(Audit!F7,$V$3:$AE$12,6,FALSE) &amp; VLOOKUP(Audit!F7,$V$13:$AE$22,6,FALSE)&amp; IF(Audit!F7=10,Audit!V7&amp;Audit!W7,"")</f>
        <v/>
      </c>
      <c r="H7" s="17" t="str">
        <f>VLOOKUP(Audit!G7,$V$3:$AE$12,7,FALSE) &amp; VLOOKUP(Audit!G7,$V$13:$AE$22,7,FALSE)&amp;IF(Audit!G7=10,Audit!V7&amp;Audit!W7,"")</f>
        <v/>
      </c>
      <c r="I7" s="17" t="str">
        <f>VLOOKUP(Audit!H7,$V$3:$AE$12,8,FALSE) &amp; Audit!U7 &amp; VLOOKUP(Audit!H7,$V$13:$AE$22,8,FALSE)&amp;IF(Audit!H7=10,Audit!V7&amp;Audit!W7,"")</f>
        <v/>
      </c>
      <c r="J7" s="17" t="str">
        <f>VLOOKUP(Audit!I7,$V$3:$AE$12,9,FALSE) &amp; VLOOKUP(Audit!I7,$V$13:$AE$22,9,FALSE) &amp; IF(Audit!I7=10,Audit!V7&amp;Audit!W7,"") &amp; IF(Audit!I7&lt;&gt;1,U7,"")</f>
        <v/>
      </c>
      <c r="K7" s="17" t="str">
        <f>VLOOKUP(Audit!J7,$V$3:$AE$12,10,FALSE) &amp; Audit!S7 &amp; VLOOKUP(Audit!J7,$V$13:$AE$22,10,FALSE) &amp; IF(Audit!J7=10,Audit!V7&amp;Audit!W7,"") &amp; IF(Audit!J7&lt;&gt;1,U7,"")</f>
        <v/>
      </c>
      <c r="L7" s="10">
        <f>Audit!K7</f>
        <v>2</v>
      </c>
      <c r="M7" s="10" t="str">
        <f t="shared" si="0"/>
        <v/>
      </c>
      <c r="N7" s="10" t="str">
        <f t="shared" si="1"/>
        <v/>
      </c>
      <c r="O7" s="10" t="str">
        <f t="shared" si="2"/>
        <v/>
      </c>
      <c r="P7" s="10" t="str">
        <f t="shared" si="3"/>
        <v/>
      </c>
      <c r="Q7" s="10" t="str">
        <f t="shared" si="4"/>
        <v/>
      </c>
      <c r="R7" s="10" t="str">
        <f t="shared" si="5"/>
        <v/>
      </c>
      <c r="S7" s="10" t="str">
        <f t="shared" si="6"/>
        <v/>
      </c>
      <c r="T7" s="10" t="str">
        <f t="shared" si="7"/>
        <v/>
      </c>
      <c r="U7" s="17" t="str">
        <f>IF(Audit!M7="","",VLOOKUP(Audit!M7,$W$26:$X$35,2,FALSE)) &amp; Audit!N7 &amp; IF(Audit!O7="","",IF(Audit!N7&lt;=1.4,VLOOKUP(Audit!O7,$W$38:X52,2,FALSE),VLOOKUP(Audit!O7,$W$51:$X$61,2,FALSE))) &amp; IF(Audit!P7="","",VLOOKUP(Audit!P7,$Y$26:$Z$35,2,FALSE) &amp; Audit!Q7 &amp; IF(Audit!O7="","",IF(Audit!Q7&lt;=1.4,VLOOKUP(Audit!R7,$Y$38:$Z$48,2,FALSE),VLOOKUP(Audit!R7,$Y$51:$Z$61,2,FALSE))))</f>
        <v/>
      </c>
      <c r="V7" s="5">
        <v>5</v>
      </c>
      <c r="W7" s="15" t="s">
        <v>198</v>
      </c>
      <c r="X7" s="15"/>
      <c r="Y7" s="15" t="s">
        <v>100</v>
      </c>
      <c r="Z7" s="130"/>
      <c r="AA7" s="15" t="s">
        <v>185</v>
      </c>
      <c r="AB7" s="133"/>
      <c r="AC7" s="133"/>
      <c r="AD7" s="133"/>
      <c r="AE7" s="15" t="s">
        <v>326</v>
      </c>
      <c r="AH7" s="49" t="str">
        <f>Audit!A7</f>
        <v>OKC1-XX-00005</v>
      </c>
      <c r="AI7" s="50" t="str">
        <f>VLOOKUP(Audit!B7,$V$3:$AE$12,2,FALSE)&amp; IF(Audit!B7=10,Audit!V7,"")</f>
        <v/>
      </c>
      <c r="AJ7" s="50" t="str">
        <f>VLOOKUP(Audit!B7,$V$13:$AE$22,2,FALSE)&amp; IF(Audit!B7=10,Audit!W7,"")</f>
        <v/>
      </c>
      <c r="AK7" s="47" t="str">
        <f t="shared" si="9"/>
        <v/>
      </c>
      <c r="AL7" s="50" t="str">
        <f>VLOOKUP(Audit!C7,$V$3:$AE$12,3,FALSE)&amp; IF(Audit!C7=10,Audit!V7,"")</f>
        <v/>
      </c>
      <c r="AM7" s="50" t="str">
        <f>VLOOKUP(Audit!C7,$V$13:$AE$22,3,FALSE)&amp; IF(Audit!C7=10,Audit!W7,"")</f>
        <v/>
      </c>
      <c r="AN7" s="47" t="str">
        <f t="shared" si="10"/>
        <v/>
      </c>
      <c r="AO7" s="50" t="str">
        <f>VLOOKUP(Audit!D7,$V$3:$AE$12,4,FALSE) &amp;  Audit!T7 &amp; IF(Audit!D7=10,Audit!V7,"")</f>
        <v/>
      </c>
      <c r="AP7" s="50" t="str">
        <f>VLOOKUP(Audit!D7,$V$13:$AE$22,4,FALSE)&amp; IF(Audit!D7=10,Audit!W7,"")</f>
        <v/>
      </c>
      <c r="AQ7" s="47" t="str">
        <f t="shared" si="11"/>
        <v/>
      </c>
      <c r="AR7" s="50" t="str">
        <f>VLOOKUP(Audit!E7,$V$3:$AE$12,5,FALSE)&amp; IF(Audit!E7=10,Audit!V7,"")</f>
        <v/>
      </c>
      <c r="AS7" s="50" t="str">
        <f>VLOOKUP(Audit!E7,$V$13:$AE$22,5,FALSE)&amp; IF(Audit!E7=10,Audit!W7,"")</f>
        <v/>
      </c>
      <c r="AT7" s="47" t="str">
        <f t="shared" si="12"/>
        <v/>
      </c>
      <c r="AU7" s="50" t="str">
        <f>VLOOKUP(Audit!F7,$V$3:$AE$12,6,FALSE)&amp; IF(Audit!F7=10,Audit!V7,"")</f>
        <v/>
      </c>
      <c r="AV7" s="50" t="str">
        <f>VLOOKUP(Audit!F7,$V$13:$AE$22,6,FALSE)&amp; IF(Audit!F7=10,Audit!W7,"")</f>
        <v/>
      </c>
      <c r="AW7" s="47" t="str">
        <f t="shared" si="13"/>
        <v/>
      </c>
      <c r="AX7" s="50" t="str">
        <f>VLOOKUP(Audit!G7,$V$3:$AE$12,7,FALSE)&amp; IF(Audit!G7=10,Audit!V7,"")</f>
        <v/>
      </c>
      <c r="AY7" s="50" t="str">
        <f>VLOOKUP(Audit!G7,$V$13:$AE$22,7,FALSE) &amp; IF(Audit!G7=10,Audit!W7,"")</f>
        <v/>
      </c>
      <c r="AZ7" s="47" t="str">
        <f t="shared" si="14"/>
        <v/>
      </c>
      <c r="BA7" s="50" t="str">
        <f>VLOOKUP(Audit!H7,$V$3:$AE$12,8,FALSE)&amp; Audit!U7 &amp; IF(Audit!H7=10,Audit!V7,"")</f>
        <v/>
      </c>
      <c r="BB7" s="50" t="str">
        <f>VLOOKUP(Audit!H7,$V$13:$AE$22,8,FALSE) &amp; IF(Audit!H7=10,Audit!W7,"")</f>
        <v/>
      </c>
      <c r="BC7" s="47" t="str">
        <f t="shared" si="15"/>
        <v/>
      </c>
      <c r="BD7" s="50" t="str">
        <f>VLOOKUP(Audit!I7,$V$3:$AE$12,9,FALSE)&amp; IF(Audit!I7=10,Audit!V7,"")</f>
        <v/>
      </c>
      <c r="BE7" s="50" t="str">
        <f>VLOOKUP(Audit!I7,$V$13:$AE$22,9,FALSE) &amp; IF(Audit!I7=10,Audit!W7,"") &amp; IF(Audit!I7&lt;&gt;1,U7,"")</f>
        <v/>
      </c>
      <c r="BF7" s="47" t="str">
        <f t="shared" si="16"/>
        <v/>
      </c>
      <c r="BG7" s="50" t="str">
        <f>VLOOKUP(Audit!J7,$V$3:$AE$12,10,FALSE) &amp; Audit!S7 &amp; IF(Audit!J7=10,Audit!V7,"")</f>
        <v/>
      </c>
      <c r="BH7" s="50" t="str">
        <f>VLOOKUP(Audit!J7,$V$13:$AE$22,10,FALSE) &amp; IF(Audit!J7=10,Audit!W7,"") &amp; IF(Audit!J7&lt;&gt;1,U7,"")</f>
        <v/>
      </c>
      <c r="BI7" s="47" t="str">
        <f t="shared" si="17"/>
        <v/>
      </c>
      <c r="BJ7" s="48" t="str">
        <f t="shared" si="18"/>
        <v/>
      </c>
      <c r="BK7" s="48" t="str">
        <f t="shared" si="19"/>
        <v/>
      </c>
      <c r="BL7" s="48" t="str">
        <f t="shared" si="20"/>
        <v/>
      </c>
      <c r="BM7" s="48" t="str">
        <f t="shared" si="21"/>
        <v/>
      </c>
      <c r="BN7" s="48" t="str">
        <f t="shared" si="22"/>
        <v/>
      </c>
      <c r="BO7" s="48" t="str">
        <f t="shared" si="23"/>
        <v/>
      </c>
      <c r="BP7" s="48" t="str">
        <f t="shared" si="24"/>
        <v/>
      </c>
      <c r="BQ7" s="48" t="str">
        <f t="shared" si="25"/>
        <v/>
      </c>
      <c r="BR7" s="48" t="str">
        <f t="shared" si="26"/>
        <v/>
      </c>
      <c r="BS7" s="48" t="str">
        <f t="shared" si="27"/>
        <v/>
      </c>
      <c r="BT7" s="48" t="str">
        <f t="shared" si="28"/>
        <v/>
      </c>
      <c r="BU7" s="48" t="str">
        <f t="shared" si="29"/>
        <v/>
      </c>
    </row>
    <row r="8" spans="1:73">
      <c r="A8" s="10" t="str">
        <f>Audit!A8</f>
        <v>OKC1-XX-00006</v>
      </c>
      <c r="B8" s="10" t="str">
        <f t="shared" si="8"/>
        <v/>
      </c>
      <c r="C8" s="17" t="str">
        <f>VLOOKUP(Audit!B8,$V$3:$AE$12,2,FALSE) &amp; VLOOKUP(Audit!B8,$V$13:$AE$22,2,FALSE)&amp; IF(Audit!B8=10,Audit!V8&amp;Audit!W8,"")</f>
        <v/>
      </c>
      <c r="D8" s="17" t="str">
        <f>VLOOKUP(Audit!C8,$V$3:$AE$12,3,FALSE) &amp; VLOOKUP(Audit!C8,$V$13:$AE$22,3,FALSE) &amp;IF(Audit!C8=10,Audit!V8&amp;Audit!W8,"")</f>
        <v/>
      </c>
      <c r="E8" s="17" t="str">
        <f>VLOOKUP(Audit!D8,$V$3:$AE$12,4,FALSE)&amp; Audit!T8 &amp; VLOOKUP(Audit!D8,$V$13:$AE$22,4,FALSE)&amp; IF(Audit!D8=10,Audit!V8&amp;Audit!W8,"")</f>
        <v/>
      </c>
      <c r="F8" s="17" t="str">
        <f>VLOOKUP(Audit!E8,$V$3:$AE$12,5,FALSE) &amp; VLOOKUP(Audit!E8,$V$13:$AE$22,5,FALSE)&amp; IF(Audit!E8=10,Audit!V8&amp;Audit!W8,"")</f>
        <v/>
      </c>
      <c r="G8" s="17" t="str">
        <f>VLOOKUP(Audit!F8,$V$3:$AE$12,6,FALSE) &amp; VLOOKUP(Audit!F8,$V$13:$AE$22,6,FALSE)&amp; IF(Audit!F8=10,Audit!V8&amp;Audit!W8,"")</f>
        <v/>
      </c>
      <c r="H8" s="17" t="str">
        <f>VLOOKUP(Audit!G8,$V$3:$AE$12,7,FALSE) &amp; VLOOKUP(Audit!G8,$V$13:$AE$22,7,FALSE)&amp;IF(Audit!G8=10,Audit!V8&amp;Audit!W8,"")</f>
        <v/>
      </c>
      <c r="I8" s="17" t="str">
        <f>VLOOKUP(Audit!H8,$V$3:$AE$12,8,FALSE) &amp; Audit!U8 &amp; VLOOKUP(Audit!H8,$V$13:$AE$22,8,FALSE)&amp;IF(Audit!H8=10,Audit!V8&amp;Audit!W8,"")</f>
        <v/>
      </c>
      <c r="J8" s="17" t="str">
        <f>VLOOKUP(Audit!I8,$V$3:$AE$12,9,FALSE) &amp; VLOOKUP(Audit!I8,$V$13:$AE$22,9,FALSE) &amp; IF(Audit!I8=10,Audit!V8&amp;Audit!W8,"") &amp; IF(Audit!I8&lt;&gt;1,U8,"")</f>
        <v/>
      </c>
      <c r="K8" s="17" t="str">
        <f>VLOOKUP(Audit!J8,$V$3:$AE$12,10,FALSE) &amp; Audit!S8 &amp; VLOOKUP(Audit!J8,$V$13:$AE$22,10,FALSE) &amp; IF(Audit!J8=10,Audit!V8&amp;Audit!W8,"") &amp; IF(Audit!J8&lt;&gt;1,U8,"")</f>
        <v/>
      </c>
      <c r="L8" s="10">
        <f>Audit!K8</f>
        <v>2</v>
      </c>
      <c r="M8" s="10" t="str">
        <f t="shared" si="0"/>
        <v/>
      </c>
      <c r="N8" s="10" t="str">
        <f t="shared" si="1"/>
        <v/>
      </c>
      <c r="O8" s="10" t="str">
        <f t="shared" si="2"/>
        <v/>
      </c>
      <c r="P8" s="10" t="str">
        <f t="shared" si="3"/>
        <v/>
      </c>
      <c r="Q8" s="10" t="str">
        <f t="shared" si="4"/>
        <v/>
      </c>
      <c r="R8" s="10" t="str">
        <f t="shared" si="5"/>
        <v/>
      </c>
      <c r="S8" s="10" t="str">
        <f t="shared" si="6"/>
        <v/>
      </c>
      <c r="T8" s="10" t="str">
        <f t="shared" si="7"/>
        <v/>
      </c>
      <c r="U8" s="17" t="str">
        <f>IF(Audit!M8="","",VLOOKUP(Audit!M8,$W$26:$X$35,2,FALSE)) &amp; Audit!N8 &amp; IF(Audit!O8="","",IF(Audit!N8&lt;=1.4,VLOOKUP(Audit!O8,$W$38:X53,2,FALSE),VLOOKUP(Audit!O8,$W$51:$X$61,2,FALSE))) &amp; IF(Audit!P8="","",VLOOKUP(Audit!P8,$Y$26:$Z$35,2,FALSE) &amp; Audit!Q8 &amp; IF(Audit!O8="","",IF(Audit!Q8&lt;=1.4,VLOOKUP(Audit!R8,$Y$38:$Z$48,2,FALSE),VLOOKUP(Audit!R8,$Y$51:$Z$61,2,FALSE))))</f>
        <v/>
      </c>
      <c r="V8" s="5">
        <v>6</v>
      </c>
      <c r="W8" s="130"/>
      <c r="X8" s="15"/>
      <c r="Y8" s="130"/>
      <c r="Z8" s="15"/>
      <c r="AA8" s="130"/>
      <c r="AB8" s="15"/>
      <c r="AC8" s="15" t="s">
        <v>139</v>
      </c>
      <c r="AD8" s="15" t="s">
        <v>107</v>
      </c>
      <c r="AE8" s="15" t="s">
        <v>331</v>
      </c>
      <c r="AH8" s="49" t="str">
        <f>Audit!A8</f>
        <v>OKC1-XX-00006</v>
      </c>
      <c r="AI8" s="50" t="str">
        <f>VLOOKUP(Audit!B8,$V$3:$AE$12,2,FALSE)&amp; IF(Audit!B8=10,Audit!V8,"")</f>
        <v/>
      </c>
      <c r="AJ8" s="50" t="str">
        <f>VLOOKUP(Audit!B8,$V$13:$AE$22,2,FALSE)&amp; IF(Audit!B8=10,Audit!W8,"")</f>
        <v/>
      </c>
      <c r="AK8" s="47" t="str">
        <f t="shared" si="9"/>
        <v/>
      </c>
      <c r="AL8" s="50" t="str">
        <f>VLOOKUP(Audit!C8,$V$3:$AE$12,3,FALSE)&amp; IF(Audit!C8=10,Audit!V8,"")</f>
        <v/>
      </c>
      <c r="AM8" s="50" t="str">
        <f>VLOOKUP(Audit!C8,$V$13:$AE$22,3,FALSE)&amp; IF(Audit!C8=10,Audit!W8,"")</f>
        <v/>
      </c>
      <c r="AN8" s="47" t="str">
        <f t="shared" si="10"/>
        <v/>
      </c>
      <c r="AO8" s="50" t="str">
        <f>VLOOKUP(Audit!D8,$V$3:$AE$12,4,FALSE) &amp;  Audit!T8 &amp; IF(Audit!D8=10,Audit!V8,"")</f>
        <v/>
      </c>
      <c r="AP8" s="50" t="str">
        <f>VLOOKUP(Audit!D8,$V$13:$AE$22,4,FALSE)&amp; IF(Audit!D8=10,Audit!W8,"")</f>
        <v/>
      </c>
      <c r="AQ8" s="47" t="str">
        <f t="shared" si="11"/>
        <v/>
      </c>
      <c r="AR8" s="50" t="str">
        <f>VLOOKUP(Audit!E8,$V$3:$AE$12,5,FALSE)&amp; IF(Audit!E8=10,Audit!V8,"")</f>
        <v/>
      </c>
      <c r="AS8" s="50" t="str">
        <f>VLOOKUP(Audit!E8,$V$13:$AE$22,5,FALSE)&amp; IF(Audit!E8=10,Audit!W8,"")</f>
        <v/>
      </c>
      <c r="AT8" s="47" t="str">
        <f t="shared" si="12"/>
        <v/>
      </c>
      <c r="AU8" s="50" t="str">
        <f>VLOOKUP(Audit!F8,$V$3:$AE$12,6,FALSE)&amp; IF(Audit!F8=10,Audit!V8,"")</f>
        <v/>
      </c>
      <c r="AV8" s="50" t="str">
        <f>VLOOKUP(Audit!F8,$V$13:$AE$22,6,FALSE)&amp; IF(Audit!F8=10,Audit!W8,"")</f>
        <v/>
      </c>
      <c r="AW8" s="47" t="str">
        <f t="shared" si="13"/>
        <v/>
      </c>
      <c r="AX8" s="50" t="str">
        <f>VLOOKUP(Audit!G8,$V$3:$AE$12,7,FALSE)&amp; IF(Audit!G8=10,Audit!V8,"")</f>
        <v/>
      </c>
      <c r="AY8" s="50" t="str">
        <f>VLOOKUP(Audit!G8,$V$13:$AE$22,7,FALSE) &amp; IF(Audit!G8=10,Audit!W8,"")</f>
        <v/>
      </c>
      <c r="AZ8" s="47" t="str">
        <f t="shared" si="14"/>
        <v/>
      </c>
      <c r="BA8" s="50" t="str">
        <f>VLOOKUP(Audit!H8,$V$3:$AE$12,8,FALSE)&amp; Audit!U8 &amp; IF(Audit!H8=10,Audit!V8,"")</f>
        <v/>
      </c>
      <c r="BB8" s="50" t="str">
        <f>VLOOKUP(Audit!H8,$V$13:$AE$22,8,FALSE) &amp; IF(Audit!H8=10,Audit!W8,"")</f>
        <v/>
      </c>
      <c r="BC8" s="47" t="str">
        <f t="shared" si="15"/>
        <v/>
      </c>
      <c r="BD8" s="50" t="str">
        <f>VLOOKUP(Audit!I8,$V$3:$AE$12,9,FALSE)&amp; IF(Audit!I8=10,Audit!V8,"")</f>
        <v/>
      </c>
      <c r="BE8" s="50" t="str">
        <f>VLOOKUP(Audit!I8,$V$13:$AE$22,9,FALSE) &amp; IF(Audit!I8=10,Audit!W8,"") &amp; IF(Audit!I8&lt;&gt;1,U8,"")</f>
        <v/>
      </c>
      <c r="BF8" s="47" t="str">
        <f t="shared" si="16"/>
        <v/>
      </c>
      <c r="BG8" s="50" t="str">
        <f>VLOOKUP(Audit!J8,$V$3:$AE$12,10,FALSE) &amp; Audit!S8 &amp; IF(Audit!J8=10,Audit!V8,"")</f>
        <v/>
      </c>
      <c r="BH8" s="50" t="str">
        <f>VLOOKUP(Audit!J8,$V$13:$AE$22,10,FALSE) &amp; IF(Audit!J8=10,Audit!W8,"") &amp; IF(Audit!J8&lt;&gt;1,U8,"")</f>
        <v/>
      </c>
      <c r="BI8" s="47" t="str">
        <f t="shared" si="17"/>
        <v/>
      </c>
      <c r="BJ8" s="48" t="str">
        <f t="shared" si="18"/>
        <v/>
      </c>
      <c r="BK8" s="48" t="str">
        <f t="shared" si="19"/>
        <v/>
      </c>
      <c r="BL8" s="48" t="str">
        <f t="shared" si="20"/>
        <v/>
      </c>
      <c r="BM8" s="48" t="str">
        <f t="shared" si="21"/>
        <v/>
      </c>
      <c r="BN8" s="48" t="str">
        <f t="shared" si="22"/>
        <v/>
      </c>
      <c r="BO8" s="48" t="str">
        <f t="shared" si="23"/>
        <v/>
      </c>
      <c r="BP8" s="48" t="str">
        <f t="shared" si="24"/>
        <v/>
      </c>
      <c r="BQ8" s="48" t="str">
        <f t="shared" si="25"/>
        <v/>
      </c>
      <c r="BR8" s="48" t="str">
        <f t="shared" si="26"/>
        <v/>
      </c>
      <c r="BS8" s="48" t="str">
        <f t="shared" si="27"/>
        <v/>
      </c>
      <c r="BT8" s="48" t="str">
        <f t="shared" si="28"/>
        <v/>
      </c>
      <c r="BU8" s="48" t="str">
        <f t="shared" si="29"/>
        <v/>
      </c>
    </row>
    <row r="9" spans="1:73">
      <c r="A9" s="10" t="str">
        <f>Audit!A9</f>
        <v>OKC1-XX-00007</v>
      </c>
      <c r="B9" s="10" t="str">
        <f t="shared" si="8"/>
        <v xml:space="preserve"> • Access point is not powered • Troubleshoot the access point</v>
      </c>
      <c r="C9" s="17" t="str">
        <f>VLOOKUP(Audit!B9,$V$3:$AE$12,2,FALSE) &amp; VLOOKUP(Audit!B9,$V$13:$AE$22,2,FALSE)&amp; IF(Audit!B9=10,Audit!V9&amp;Audit!W9,"")</f>
        <v/>
      </c>
      <c r="D9" s="17" t="str">
        <f>VLOOKUP(Audit!C9,$V$3:$AE$12,3,FALSE) &amp; VLOOKUP(Audit!C9,$V$13:$AE$22,3,FALSE) &amp;IF(Audit!C9=10,Audit!V9&amp;Audit!W9,"")</f>
        <v/>
      </c>
      <c r="E9" s="17" t="str">
        <f>VLOOKUP(Audit!D9,$V$3:$AE$12,4,FALSE)&amp; Audit!T9 &amp; VLOOKUP(Audit!D9,$V$13:$AE$22,4,FALSE)&amp; IF(Audit!D9=10,Audit!V9&amp;Audit!W9,"")</f>
        <v xml:space="preserve"> • Access point is not powered • Troubleshoot the access point</v>
      </c>
      <c r="F9" s="17" t="str">
        <f>VLOOKUP(Audit!E9,$V$3:$AE$12,5,FALSE) &amp; VLOOKUP(Audit!E9,$V$13:$AE$22,5,FALSE)&amp; IF(Audit!E9=10,Audit!V9&amp;Audit!W9,"")</f>
        <v/>
      </c>
      <c r="G9" s="17" t="str">
        <f>VLOOKUP(Audit!F9,$V$3:$AE$12,6,FALSE) &amp; VLOOKUP(Audit!F9,$V$13:$AE$22,6,FALSE)&amp; IF(Audit!F9=10,Audit!V9&amp;Audit!W9,"")</f>
        <v/>
      </c>
      <c r="H9" s="17" t="str">
        <f>VLOOKUP(Audit!G9,$V$3:$AE$12,7,FALSE) &amp; VLOOKUP(Audit!G9,$V$13:$AE$22,7,FALSE)&amp;IF(Audit!G9=10,Audit!V9&amp;Audit!W9,"")</f>
        <v/>
      </c>
      <c r="I9" s="17" t="str">
        <f>VLOOKUP(Audit!H9,$V$3:$AE$12,8,FALSE) &amp; Audit!U9 &amp; VLOOKUP(Audit!H9,$V$13:$AE$22,8,FALSE)&amp;IF(Audit!H9=10,Audit!V9&amp;Audit!W9,"")</f>
        <v/>
      </c>
      <c r="J9" s="17" t="str">
        <f>VLOOKUP(Audit!I9,$V$3:$AE$12,9,FALSE) &amp; VLOOKUP(Audit!I9,$V$13:$AE$22,9,FALSE) &amp; IF(Audit!I9=10,Audit!V9&amp;Audit!W9,"") &amp; IF(Audit!I9&lt;&gt;1,U9,"")</f>
        <v/>
      </c>
      <c r="K9" s="17" t="str">
        <f>VLOOKUP(Audit!J9,$V$3:$AE$12,10,FALSE) &amp; Audit!S9 &amp; VLOOKUP(Audit!J9,$V$13:$AE$22,10,FALSE) &amp; IF(Audit!J9=10,Audit!V9&amp;Audit!W9,"") &amp; IF(Audit!J9&lt;&gt;1,U9,"")</f>
        <v/>
      </c>
      <c r="L9" s="10">
        <f>Audit!K9</f>
        <v>2</v>
      </c>
      <c r="M9" s="10" t="str">
        <f t="shared" si="0"/>
        <v/>
      </c>
      <c r="N9" s="10" t="str">
        <f t="shared" si="1"/>
        <v/>
      </c>
      <c r="O9" s="10" t="str">
        <f t="shared" si="2"/>
        <v/>
      </c>
      <c r="P9" s="10" t="str">
        <f t="shared" si="3"/>
        <v/>
      </c>
      <c r="Q9" s="10" t="str">
        <f t="shared" si="4"/>
        <v/>
      </c>
      <c r="R9" s="10" t="str">
        <f t="shared" si="5"/>
        <v/>
      </c>
      <c r="S9" s="10" t="str">
        <f t="shared" si="6"/>
        <v/>
      </c>
      <c r="T9" s="10" t="str">
        <f t="shared" si="7"/>
        <v/>
      </c>
      <c r="U9" s="17" t="str">
        <f>IF(Audit!M9="","",VLOOKUP(Audit!M9,$W$26:$X$35,2,FALSE)) &amp; Audit!N9 &amp; IF(Audit!O9="","",IF(Audit!N9&lt;=1.4,VLOOKUP(Audit!O9,$W$38:X54,2,FALSE),VLOOKUP(Audit!O9,$W$51:$X$61,2,FALSE))) &amp; IF(Audit!P9="","",VLOOKUP(Audit!P9,$Y$26:$Z$35,2,FALSE) &amp; Audit!Q9 &amp; IF(Audit!O9="","",IF(Audit!Q9&lt;=1.4,VLOOKUP(Audit!R9,$Y$38:$Z$48,2,FALSE),VLOOKUP(Audit!R9,$Y$51:$Z$61,2,FALSE))))</f>
        <v/>
      </c>
      <c r="V9" s="5">
        <v>7</v>
      </c>
      <c r="W9" s="15" t="s">
        <v>96</v>
      </c>
      <c r="X9" s="15"/>
      <c r="Y9" s="15"/>
      <c r="Z9" s="15"/>
      <c r="AA9" s="15"/>
      <c r="AB9" s="15"/>
      <c r="AC9" s="15"/>
      <c r="AD9" s="15" t="s">
        <v>107</v>
      </c>
      <c r="AE9" s="15" t="s">
        <v>325</v>
      </c>
      <c r="AH9" s="49" t="str">
        <f>Audit!A9</f>
        <v>OKC1-XX-00007</v>
      </c>
      <c r="AI9" s="50" t="str">
        <f>VLOOKUP(Audit!B9,$V$3:$AE$12,2,FALSE)&amp; IF(Audit!B9=10,Audit!V9,"")</f>
        <v/>
      </c>
      <c r="AJ9" s="50" t="str">
        <f>VLOOKUP(Audit!B9,$V$13:$AE$22,2,FALSE)&amp; IF(Audit!B9=10,Audit!W9,"")</f>
        <v/>
      </c>
      <c r="AK9" s="47" t="str">
        <f t="shared" si="9"/>
        <v/>
      </c>
      <c r="AL9" s="50" t="str">
        <f>VLOOKUP(Audit!C9,$V$3:$AE$12,3,FALSE)&amp; IF(Audit!C9=10,Audit!V9,"")</f>
        <v/>
      </c>
      <c r="AM9" s="50" t="str">
        <f>VLOOKUP(Audit!C9,$V$13:$AE$22,3,FALSE)&amp; IF(Audit!C9=10,Audit!W9,"")</f>
        <v/>
      </c>
      <c r="AN9" s="47" t="str">
        <f t="shared" si="10"/>
        <v/>
      </c>
      <c r="AO9" s="50" t="str">
        <f>VLOOKUP(Audit!D9,$V$3:$AE$12,4,FALSE) &amp;  Audit!T9 &amp; IF(Audit!D9=10,Audit!V9,"")</f>
        <v xml:space="preserve"> • Access point is not powered</v>
      </c>
      <c r="AP9" s="50" t="str">
        <f>VLOOKUP(Audit!D9,$V$13:$AE$22,4,FALSE)&amp; IF(Audit!D9=10,Audit!W9,"")</f>
        <v xml:space="preserve"> • Troubleshoot the access point</v>
      </c>
      <c r="AQ9" s="47">
        <f t="shared" si="11"/>
        <v>1</v>
      </c>
      <c r="AR9" s="50" t="str">
        <f>VLOOKUP(Audit!E9,$V$3:$AE$12,5,FALSE)&amp; IF(Audit!E9=10,Audit!V9,"")</f>
        <v/>
      </c>
      <c r="AS9" s="50" t="str">
        <f>VLOOKUP(Audit!E9,$V$13:$AE$22,5,FALSE)&amp; IF(Audit!E9=10,Audit!W9,"")</f>
        <v/>
      </c>
      <c r="AT9" s="47" t="str">
        <f t="shared" si="12"/>
        <v/>
      </c>
      <c r="AU9" s="50" t="str">
        <f>VLOOKUP(Audit!F9,$V$3:$AE$12,6,FALSE)&amp; IF(Audit!F9=10,Audit!V9,"")</f>
        <v/>
      </c>
      <c r="AV9" s="50" t="str">
        <f>VLOOKUP(Audit!F9,$V$13:$AE$22,6,FALSE)&amp; IF(Audit!F9=10,Audit!W9,"")</f>
        <v/>
      </c>
      <c r="AW9" s="47" t="str">
        <f t="shared" si="13"/>
        <v/>
      </c>
      <c r="AX9" s="50" t="str">
        <f>VLOOKUP(Audit!G9,$V$3:$AE$12,7,FALSE)&amp; IF(Audit!G9=10,Audit!V9,"")</f>
        <v/>
      </c>
      <c r="AY9" s="50" t="str">
        <f>VLOOKUP(Audit!G9,$V$13:$AE$22,7,FALSE) &amp; IF(Audit!G9=10,Audit!W9,"")</f>
        <v/>
      </c>
      <c r="AZ9" s="47" t="str">
        <f t="shared" si="14"/>
        <v/>
      </c>
      <c r="BA9" s="50" t="str">
        <f>VLOOKUP(Audit!H9,$V$3:$AE$12,8,FALSE)&amp; Audit!U9 &amp; IF(Audit!H9=10,Audit!V9,"")</f>
        <v/>
      </c>
      <c r="BB9" s="50" t="str">
        <f>VLOOKUP(Audit!H9,$V$13:$AE$22,8,FALSE) &amp; IF(Audit!H9=10,Audit!W9,"")</f>
        <v/>
      </c>
      <c r="BC9" s="47" t="str">
        <f t="shared" si="15"/>
        <v/>
      </c>
      <c r="BD9" s="50" t="str">
        <f>VLOOKUP(Audit!I9,$V$3:$AE$12,9,FALSE)&amp; IF(Audit!I9=10,Audit!V9,"")</f>
        <v/>
      </c>
      <c r="BE9" s="50" t="str">
        <f>VLOOKUP(Audit!I9,$V$13:$AE$22,9,FALSE) &amp; IF(Audit!I9=10,Audit!W9,"") &amp; IF(Audit!I9&lt;&gt;1,U9,"")</f>
        <v/>
      </c>
      <c r="BF9" s="47" t="str">
        <f t="shared" si="16"/>
        <v/>
      </c>
      <c r="BG9" s="50" t="str">
        <f>VLOOKUP(Audit!J9,$V$3:$AE$12,10,FALSE) &amp; Audit!S9 &amp; IF(Audit!J9=10,Audit!V9,"")</f>
        <v/>
      </c>
      <c r="BH9" s="50" t="str">
        <f>VLOOKUP(Audit!J9,$V$13:$AE$22,10,FALSE) &amp; IF(Audit!J9=10,Audit!W9,"") &amp; IF(Audit!J9&lt;&gt;1,U9,"")</f>
        <v/>
      </c>
      <c r="BI9" s="47" t="str">
        <f t="shared" si="17"/>
        <v/>
      </c>
      <c r="BJ9" s="48" t="str">
        <f t="shared" si="18"/>
        <v xml:space="preserve"> • Access point is not powered</v>
      </c>
      <c r="BK9" s="48" t="str">
        <f t="shared" si="19"/>
        <v xml:space="preserve"> • Troubleshoot the access point</v>
      </c>
      <c r="BL9" s="48" t="str">
        <f t="shared" si="20"/>
        <v/>
      </c>
      <c r="BM9" s="48" t="str">
        <f t="shared" si="21"/>
        <v/>
      </c>
      <c r="BN9" s="48" t="str">
        <f t="shared" si="22"/>
        <v/>
      </c>
      <c r="BO9" s="48" t="str">
        <f t="shared" si="23"/>
        <v/>
      </c>
      <c r="BP9" s="48" t="str">
        <f t="shared" si="24"/>
        <v/>
      </c>
      <c r="BQ9" s="48" t="str">
        <f t="shared" si="25"/>
        <v/>
      </c>
      <c r="BR9" s="48" t="str">
        <f t="shared" si="26"/>
        <v/>
      </c>
      <c r="BS9" s="48" t="str">
        <f t="shared" si="27"/>
        <v/>
      </c>
      <c r="BT9" s="48" t="str">
        <f t="shared" si="28"/>
        <v/>
      </c>
      <c r="BU9" s="48" t="str">
        <f t="shared" si="29"/>
        <v/>
      </c>
    </row>
    <row r="10" spans="1:73">
      <c r="A10" s="10" t="str">
        <f>Audit!A10</f>
        <v>OKC1-XX-00008</v>
      </c>
      <c r="B10" s="10" t="str">
        <f t="shared" si="8"/>
        <v xml:space="preserve"> • Access point is not powered • Troubleshoot the access point</v>
      </c>
      <c r="C10" s="17" t="str">
        <f>VLOOKUP(Audit!B10,$V$3:$AE$12,2,FALSE) &amp; VLOOKUP(Audit!B10,$V$13:$AE$22,2,FALSE)&amp; IF(Audit!B10=10,Audit!V10&amp;Audit!W10,"")</f>
        <v/>
      </c>
      <c r="D10" s="17" t="str">
        <f>VLOOKUP(Audit!C10,$V$3:$AE$12,3,FALSE) &amp; VLOOKUP(Audit!C10,$V$13:$AE$22,3,FALSE) &amp;IF(Audit!C10=10,Audit!V10&amp;Audit!W10,"")</f>
        <v/>
      </c>
      <c r="E10" s="17" t="str">
        <f>VLOOKUP(Audit!D10,$V$3:$AE$12,4,FALSE)&amp; Audit!T10 &amp; VLOOKUP(Audit!D10,$V$13:$AE$22,4,FALSE)&amp; IF(Audit!D10=10,Audit!V10&amp;Audit!W10,"")</f>
        <v xml:space="preserve"> • Access point is not powered • Troubleshoot the access point</v>
      </c>
      <c r="F10" s="17" t="str">
        <f>VLOOKUP(Audit!E10,$V$3:$AE$12,5,FALSE) &amp; VLOOKUP(Audit!E10,$V$13:$AE$22,5,FALSE)&amp; IF(Audit!E10=10,Audit!V10&amp;Audit!W10,"")</f>
        <v/>
      </c>
      <c r="G10" s="17" t="str">
        <f>VLOOKUP(Audit!F10,$V$3:$AE$12,6,FALSE) &amp; VLOOKUP(Audit!F10,$V$13:$AE$22,6,FALSE)&amp; IF(Audit!F10=10,Audit!V10&amp;Audit!W10,"")</f>
        <v/>
      </c>
      <c r="H10" s="17" t="str">
        <f>VLOOKUP(Audit!G10,$V$3:$AE$12,7,FALSE) &amp; VLOOKUP(Audit!G10,$V$13:$AE$22,7,FALSE)&amp;IF(Audit!G10=10,Audit!V10&amp;Audit!W10,"")</f>
        <v/>
      </c>
      <c r="I10" s="17" t="str">
        <f>VLOOKUP(Audit!H10,$V$3:$AE$12,8,FALSE) &amp; Audit!U10 &amp; VLOOKUP(Audit!H10,$V$13:$AE$22,8,FALSE)&amp;IF(Audit!H10=10,Audit!V10&amp;Audit!W10,"")</f>
        <v/>
      </c>
      <c r="J10" s="17" t="str">
        <f>VLOOKUP(Audit!I10,$V$3:$AE$12,9,FALSE) &amp; VLOOKUP(Audit!I10,$V$13:$AE$22,9,FALSE) &amp; IF(Audit!I10=10,Audit!V10&amp;Audit!W10,"") &amp; IF(Audit!I10&lt;&gt;1,U10,"")</f>
        <v/>
      </c>
      <c r="K10" s="17" t="str">
        <f>VLOOKUP(Audit!J10,$V$3:$AE$12,10,FALSE) &amp; Audit!S10 &amp; VLOOKUP(Audit!J10,$V$13:$AE$22,10,FALSE) &amp; IF(Audit!J10=10,Audit!V10&amp;Audit!W10,"") &amp; IF(Audit!J10&lt;&gt;1,U10,"")</f>
        <v/>
      </c>
      <c r="L10" s="10">
        <f>Audit!K10</f>
        <v>2</v>
      </c>
      <c r="M10" s="10" t="str">
        <f t="shared" si="0"/>
        <v/>
      </c>
      <c r="N10" s="10" t="str">
        <f t="shared" si="1"/>
        <v/>
      </c>
      <c r="O10" s="10" t="str">
        <f t="shared" si="2"/>
        <v/>
      </c>
      <c r="P10" s="10" t="str">
        <f t="shared" si="3"/>
        <v/>
      </c>
      <c r="Q10" s="10" t="str">
        <f t="shared" si="4"/>
        <v/>
      </c>
      <c r="R10" s="10" t="str">
        <f t="shared" si="5"/>
        <v/>
      </c>
      <c r="S10" s="10" t="str">
        <f t="shared" si="6"/>
        <v/>
      </c>
      <c r="T10" s="10" t="str">
        <f t="shared" si="7"/>
        <v/>
      </c>
      <c r="U10" s="17" t="str">
        <f>IF(Audit!M10="","",VLOOKUP(Audit!M10,$W$26:$X$35,2,FALSE)) &amp; Audit!N10 &amp; IF(Audit!O10="","",IF(Audit!N10&lt;=1.4,VLOOKUP(Audit!O10,$W$38:X55,2,FALSE),VLOOKUP(Audit!O10,$W$51:$X$61,2,FALSE))) &amp; IF(Audit!P10="","",VLOOKUP(Audit!P10,$Y$26:$Z$35,2,FALSE) &amp; Audit!Q10 &amp; IF(Audit!O10="","",IF(Audit!Q10&lt;=1.4,VLOOKUP(Audit!R10,$Y$38:$Z$48,2,FALSE),VLOOKUP(Audit!R10,$Y$51:$Z$61,2,FALSE))))</f>
        <v/>
      </c>
      <c r="V10" s="5">
        <v>8</v>
      </c>
      <c r="W10" s="15" t="s">
        <v>97</v>
      </c>
      <c r="X10" s="15"/>
      <c r="Y10" s="15"/>
      <c r="Z10" s="15"/>
      <c r="AA10" s="15"/>
      <c r="AB10" s="15"/>
      <c r="AC10" s="15"/>
      <c r="AD10" s="15" t="s">
        <v>107</v>
      </c>
      <c r="AE10" s="15" t="s">
        <v>322</v>
      </c>
      <c r="AH10" s="49" t="str">
        <f>Audit!A10</f>
        <v>OKC1-XX-00008</v>
      </c>
      <c r="AI10" s="50" t="str">
        <f>VLOOKUP(Audit!B10,$V$3:$AE$12,2,FALSE)&amp; IF(Audit!B10=10,Audit!V10,"")</f>
        <v/>
      </c>
      <c r="AJ10" s="50" t="str">
        <f>VLOOKUP(Audit!B10,$V$13:$AE$22,2,FALSE)&amp; IF(Audit!B10=10,Audit!W10,"")</f>
        <v/>
      </c>
      <c r="AK10" s="47" t="str">
        <f t="shared" si="9"/>
        <v/>
      </c>
      <c r="AL10" s="50" t="str">
        <f>VLOOKUP(Audit!C10,$V$3:$AE$12,3,FALSE)&amp; IF(Audit!C10=10,Audit!V10,"")</f>
        <v/>
      </c>
      <c r="AM10" s="50" t="str">
        <f>VLOOKUP(Audit!C10,$V$13:$AE$22,3,FALSE)&amp; IF(Audit!C10=10,Audit!W10,"")</f>
        <v/>
      </c>
      <c r="AN10" s="47" t="str">
        <f t="shared" si="10"/>
        <v/>
      </c>
      <c r="AO10" s="50" t="str">
        <f>VLOOKUP(Audit!D10,$V$3:$AE$12,4,FALSE) &amp;  Audit!T10 &amp; IF(Audit!D10=10,Audit!V10,"")</f>
        <v xml:space="preserve"> • Access point is not powered</v>
      </c>
      <c r="AP10" s="50" t="str">
        <f>VLOOKUP(Audit!D10,$V$13:$AE$22,4,FALSE)&amp; IF(Audit!D10=10,Audit!W10,"")</f>
        <v xml:space="preserve"> • Troubleshoot the access point</v>
      </c>
      <c r="AQ10" s="47">
        <f t="shared" si="11"/>
        <v>1</v>
      </c>
      <c r="AR10" s="50" t="str">
        <f>VLOOKUP(Audit!E10,$V$3:$AE$12,5,FALSE)&amp; IF(Audit!E10=10,Audit!V10,"")</f>
        <v/>
      </c>
      <c r="AS10" s="50" t="str">
        <f>VLOOKUP(Audit!E10,$V$13:$AE$22,5,FALSE)&amp; IF(Audit!E10=10,Audit!W10,"")</f>
        <v/>
      </c>
      <c r="AT10" s="47" t="str">
        <f t="shared" si="12"/>
        <v/>
      </c>
      <c r="AU10" s="50" t="str">
        <f>VLOOKUP(Audit!F10,$V$3:$AE$12,6,FALSE)&amp; IF(Audit!F10=10,Audit!V10,"")</f>
        <v/>
      </c>
      <c r="AV10" s="50" t="str">
        <f>VLOOKUP(Audit!F10,$V$13:$AE$22,6,FALSE)&amp; IF(Audit!F10=10,Audit!W10,"")</f>
        <v/>
      </c>
      <c r="AW10" s="47" t="str">
        <f t="shared" si="13"/>
        <v/>
      </c>
      <c r="AX10" s="50" t="str">
        <f>VLOOKUP(Audit!G10,$V$3:$AE$12,7,FALSE)&amp; IF(Audit!G10=10,Audit!V10,"")</f>
        <v/>
      </c>
      <c r="AY10" s="50" t="str">
        <f>VLOOKUP(Audit!G10,$V$13:$AE$22,7,FALSE) &amp; IF(Audit!G10=10,Audit!W10,"")</f>
        <v/>
      </c>
      <c r="AZ10" s="47" t="str">
        <f t="shared" si="14"/>
        <v/>
      </c>
      <c r="BA10" s="50" t="str">
        <f>VLOOKUP(Audit!H10,$V$3:$AE$12,8,FALSE)&amp; Audit!U10 &amp; IF(Audit!H10=10,Audit!V10,"")</f>
        <v/>
      </c>
      <c r="BB10" s="50" t="str">
        <f>VLOOKUP(Audit!H10,$V$13:$AE$22,8,FALSE) &amp; IF(Audit!H10=10,Audit!W10,"")</f>
        <v/>
      </c>
      <c r="BC10" s="47" t="str">
        <f t="shared" si="15"/>
        <v/>
      </c>
      <c r="BD10" s="50" t="str">
        <f>VLOOKUP(Audit!I10,$V$3:$AE$12,9,FALSE)&amp; IF(Audit!I10=10,Audit!V10,"")</f>
        <v/>
      </c>
      <c r="BE10" s="50" t="str">
        <f>VLOOKUP(Audit!I10,$V$13:$AE$22,9,FALSE) &amp; IF(Audit!I10=10,Audit!W10,"") &amp; IF(Audit!I10&lt;&gt;1,U10,"")</f>
        <v/>
      </c>
      <c r="BF10" s="47" t="str">
        <f t="shared" si="16"/>
        <v/>
      </c>
      <c r="BG10" s="50" t="str">
        <f>VLOOKUP(Audit!J10,$V$3:$AE$12,10,FALSE) &amp; Audit!S10 &amp; IF(Audit!J10=10,Audit!V10,"")</f>
        <v/>
      </c>
      <c r="BH10" s="50" t="str">
        <f>VLOOKUP(Audit!J10,$V$13:$AE$22,10,FALSE) &amp; IF(Audit!J10=10,Audit!W10,"") &amp; IF(Audit!J10&lt;&gt;1,U10,"")</f>
        <v/>
      </c>
      <c r="BI10" s="47" t="str">
        <f t="shared" si="17"/>
        <v/>
      </c>
      <c r="BJ10" s="48" t="str">
        <f t="shared" si="18"/>
        <v xml:space="preserve"> • Access point is not powered</v>
      </c>
      <c r="BK10" s="48" t="str">
        <f t="shared" si="19"/>
        <v xml:space="preserve"> • Troubleshoot the access point</v>
      </c>
      <c r="BL10" s="48" t="str">
        <f t="shared" si="20"/>
        <v/>
      </c>
      <c r="BM10" s="48" t="str">
        <f t="shared" si="21"/>
        <v/>
      </c>
      <c r="BN10" s="48" t="str">
        <f t="shared" si="22"/>
        <v/>
      </c>
      <c r="BO10" s="48" t="str">
        <f t="shared" si="23"/>
        <v/>
      </c>
      <c r="BP10" s="48" t="str">
        <f t="shared" si="24"/>
        <v/>
      </c>
      <c r="BQ10" s="48" t="str">
        <f t="shared" si="25"/>
        <v/>
      </c>
      <c r="BR10" s="48" t="str">
        <f t="shared" si="26"/>
        <v/>
      </c>
      <c r="BS10" s="48" t="str">
        <f t="shared" si="27"/>
        <v/>
      </c>
      <c r="BT10" s="48" t="str">
        <f t="shared" si="28"/>
        <v/>
      </c>
      <c r="BU10" s="48" t="str">
        <f t="shared" si="29"/>
        <v/>
      </c>
    </row>
    <row r="11" spans="1:73">
      <c r="A11" s="10" t="str">
        <f>Audit!A11</f>
        <v>OKC1-XX-00009</v>
      </c>
      <c r="B11" s="10" t="str">
        <f t="shared" si="8"/>
        <v xml:space="preserve"> • All thread is severly bent • Repair or replace all thread // • Back plate is damaged • Repair or replace the back plate</v>
      </c>
      <c r="C11" s="17" t="str">
        <f>VLOOKUP(Audit!B11,$V$3:$AE$12,2,FALSE) &amp; VLOOKUP(Audit!B11,$V$13:$AE$22,2,FALSE)&amp; IF(Audit!B11=10,Audit!V11&amp;Audit!W11,"")</f>
        <v xml:space="preserve"> • All thread is severly bent • Repair or replace all thread</v>
      </c>
      <c r="D11" s="17" t="str">
        <f>VLOOKUP(Audit!C11,$V$3:$AE$12,3,FALSE) &amp; VLOOKUP(Audit!C11,$V$13:$AE$22,3,FALSE) &amp;IF(Audit!C11=10,Audit!V11&amp;Audit!W11,"")</f>
        <v/>
      </c>
      <c r="E11" s="17" t="str">
        <f>VLOOKUP(Audit!D11,$V$3:$AE$12,4,FALSE)&amp; Audit!T11 &amp; VLOOKUP(Audit!D11,$V$13:$AE$22,4,FALSE)&amp; IF(Audit!D11=10,Audit!V11&amp;Audit!W11,"")</f>
        <v/>
      </c>
      <c r="F11" s="17" t="str">
        <f>VLOOKUP(Audit!E11,$V$3:$AE$12,5,FALSE) &amp; VLOOKUP(Audit!E11,$V$13:$AE$22,5,FALSE)&amp; IF(Audit!E11=10,Audit!V11&amp;Audit!W11,"")</f>
        <v xml:space="preserve"> • Back plate is damaged • Repair or replace the back plate</v>
      </c>
      <c r="G11" s="17" t="str">
        <f>VLOOKUP(Audit!F11,$V$3:$AE$12,6,FALSE) &amp; VLOOKUP(Audit!F11,$V$13:$AE$22,6,FALSE)&amp; IF(Audit!F11=10,Audit!V11&amp;Audit!W11,"")</f>
        <v/>
      </c>
      <c r="H11" s="17" t="str">
        <f>VLOOKUP(Audit!G11,$V$3:$AE$12,7,FALSE) &amp; VLOOKUP(Audit!G11,$V$13:$AE$22,7,FALSE)&amp;IF(Audit!G11=10,Audit!V11&amp;Audit!W11,"")</f>
        <v/>
      </c>
      <c r="I11" s="17" t="str">
        <f>VLOOKUP(Audit!H11,$V$3:$AE$12,8,FALSE) &amp; Audit!U11 &amp; VLOOKUP(Audit!H11,$V$13:$AE$22,8,FALSE)&amp;IF(Audit!H11=10,Audit!V11&amp;Audit!W11,"")</f>
        <v/>
      </c>
      <c r="J11" s="17" t="str">
        <f>VLOOKUP(Audit!I11,$V$3:$AE$12,9,FALSE) &amp; VLOOKUP(Audit!I11,$V$13:$AE$22,9,FALSE) &amp; IF(Audit!I11=10,Audit!V11&amp;Audit!W11,"") &amp; IF(Audit!I11&lt;&gt;1,U11,"")</f>
        <v/>
      </c>
      <c r="K11" s="17" t="str">
        <f>VLOOKUP(Audit!J11,$V$3:$AE$12,10,FALSE) &amp; Audit!S11 &amp; VLOOKUP(Audit!J11,$V$13:$AE$22,10,FALSE) &amp; IF(Audit!J11=10,Audit!V11&amp;Audit!W11,"") &amp; IF(Audit!J11&lt;&gt;1,U11,"")</f>
        <v/>
      </c>
      <c r="L11" s="10">
        <f>Audit!K11</f>
        <v>2</v>
      </c>
      <c r="M11" s="10" t="str">
        <f t="shared" si="0"/>
        <v xml:space="preserve"> //</v>
      </c>
      <c r="N11" s="10" t="str">
        <f t="shared" si="1"/>
        <v/>
      </c>
      <c r="O11" s="10" t="str">
        <f t="shared" si="2"/>
        <v/>
      </c>
      <c r="P11" s="10" t="str">
        <f t="shared" si="3"/>
        <v/>
      </c>
      <c r="Q11" s="10" t="str">
        <f t="shared" si="4"/>
        <v/>
      </c>
      <c r="R11" s="10" t="str">
        <f t="shared" si="5"/>
        <v/>
      </c>
      <c r="S11" s="10" t="str">
        <f t="shared" si="6"/>
        <v/>
      </c>
      <c r="T11" s="10" t="str">
        <f t="shared" si="7"/>
        <v/>
      </c>
      <c r="U11" s="17" t="str">
        <f>IF(Audit!M11="","",VLOOKUP(Audit!M11,$W$26:$X$35,2,FALSE)) &amp; Audit!N11 &amp; IF(Audit!O11="","",IF(Audit!N11&lt;=1.4,VLOOKUP(Audit!O11,$W$38:X56,2,FALSE),VLOOKUP(Audit!O11,$W$51:$X$61,2,FALSE))) &amp; IF(Audit!P11="","",VLOOKUP(Audit!P11,$Y$26:$Z$35,2,FALSE) &amp; Audit!Q11 &amp; IF(Audit!O11="","",IF(Audit!Q11&lt;=1.4,VLOOKUP(Audit!R11,$Y$38:$Z$48,2,FALSE),VLOOKUP(Audit!R11,$Y$51:$Z$61,2,FALSE))))</f>
        <v/>
      </c>
      <c r="V11" s="5">
        <v>9</v>
      </c>
      <c r="W11" s="15" t="s">
        <v>328</v>
      </c>
      <c r="X11" s="15"/>
      <c r="Y11" s="15"/>
      <c r="Z11" s="15"/>
      <c r="AA11" s="15"/>
      <c r="AB11" s="15"/>
      <c r="AC11" s="15"/>
      <c r="AD11" s="15" t="s">
        <v>334</v>
      </c>
      <c r="AE11" s="15" t="s">
        <v>319</v>
      </c>
      <c r="AH11" s="49" t="str">
        <f>Audit!A11</f>
        <v>OKC1-XX-00009</v>
      </c>
      <c r="AI11" s="50" t="str">
        <f>VLOOKUP(Audit!B11,$V$3:$AE$12,2,FALSE)&amp; IF(Audit!B11=10,Audit!V11,"")</f>
        <v xml:space="preserve"> • All thread is severly bent</v>
      </c>
      <c r="AJ11" s="50" t="str">
        <f>VLOOKUP(Audit!B11,$V$13:$AE$22,2,FALSE)&amp; IF(Audit!B11=10,Audit!W11,"")</f>
        <v xml:space="preserve"> • Repair or replace all thread</v>
      </c>
      <c r="AK11" s="47">
        <f t="shared" si="9"/>
        <v>1</v>
      </c>
      <c r="AL11" s="50" t="str">
        <f>VLOOKUP(Audit!C11,$V$3:$AE$12,3,FALSE)&amp; IF(Audit!C11=10,Audit!V11,"")</f>
        <v/>
      </c>
      <c r="AM11" s="50" t="str">
        <f>VLOOKUP(Audit!C11,$V$13:$AE$22,3,FALSE)&amp; IF(Audit!C11=10,Audit!W11,"")</f>
        <v/>
      </c>
      <c r="AN11" s="47" t="str">
        <f t="shared" si="10"/>
        <v/>
      </c>
      <c r="AO11" s="50" t="str">
        <f>VLOOKUP(Audit!D11,$V$3:$AE$12,4,FALSE) &amp;  Audit!T11 &amp; IF(Audit!D11=10,Audit!V11,"")</f>
        <v/>
      </c>
      <c r="AP11" s="50" t="str">
        <f>VLOOKUP(Audit!D11,$V$13:$AE$22,4,FALSE)&amp; IF(Audit!D11=10,Audit!W11,"")</f>
        <v/>
      </c>
      <c r="AQ11" s="47" t="str">
        <f t="shared" si="11"/>
        <v/>
      </c>
      <c r="AR11" s="50" t="str">
        <f>VLOOKUP(Audit!E11,$V$3:$AE$12,5,FALSE)&amp; IF(Audit!E11=10,Audit!V11,"")</f>
        <v xml:space="preserve"> • Back plate is damaged</v>
      </c>
      <c r="AS11" s="50" t="str">
        <f>VLOOKUP(Audit!E11,$V$13:$AE$22,5,FALSE)&amp; IF(Audit!E11=10,Audit!W11,"")</f>
        <v xml:space="preserve"> • Repair or replace the back plate</v>
      </c>
      <c r="AT11" s="47">
        <f t="shared" si="12"/>
        <v>2</v>
      </c>
      <c r="AU11" s="50" t="str">
        <f>VLOOKUP(Audit!F11,$V$3:$AE$12,6,FALSE)&amp; IF(Audit!F11=10,Audit!V11,"")</f>
        <v/>
      </c>
      <c r="AV11" s="50" t="str">
        <f>VLOOKUP(Audit!F11,$V$13:$AE$22,6,FALSE)&amp; IF(Audit!F11=10,Audit!W11,"")</f>
        <v/>
      </c>
      <c r="AW11" s="47" t="str">
        <f t="shared" si="13"/>
        <v/>
      </c>
      <c r="AX11" s="50" t="str">
        <f>VLOOKUP(Audit!G11,$V$3:$AE$12,7,FALSE)&amp; IF(Audit!G11=10,Audit!V11,"")</f>
        <v/>
      </c>
      <c r="AY11" s="50" t="str">
        <f>VLOOKUP(Audit!G11,$V$13:$AE$22,7,FALSE) &amp; IF(Audit!G11=10,Audit!W11,"")</f>
        <v/>
      </c>
      <c r="AZ11" s="47" t="str">
        <f t="shared" si="14"/>
        <v/>
      </c>
      <c r="BA11" s="50" t="str">
        <f>VLOOKUP(Audit!H11,$V$3:$AE$12,8,FALSE)&amp; Audit!U11 &amp; IF(Audit!H11=10,Audit!V11,"")</f>
        <v/>
      </c>
      <c r="BB11" s="50" t="str">
        <f>VLOOKUP(Audit!H11,$V$13:$AE$22,8,FALSE) &amp; IF(Audit!H11=10,Audit!W11,"")</f>
        <v/>
      </c>
      <c r="BC11" s="47" t="str">
        <f t="shared" si="15"/>
        <v/>
      </c>
      <c r="BD11" s="50" t="str">
        <f>VLOOKUP(Audit!I11,$V$3:$AE$12,9,FALSE)&amp; IF(Audit!I11=10,Audit!V11,"")</f>
        <v/>
      </c>
      <c r="BE11" s="50" t="str">
        <f>VLOOKUP(Audit!I11,$V$13:$AE$22,9,FALSE) &amp; IF(Audit!I11=10,Audit!W11,"") &amp; IF(Audit!I11&lt;&gt;1,U11,"")</f>
        <v/>
      </c>
      <c r="BF11" s="47" t="str">
        <f t="shared" si="16"/>
        <v/>
      </c>
      <c r="BG11" s="50" t="str">
        <f>VLOOKUP(Audit!J11,$V$3:$AE$12,10,FALSE) &amp; Audit!S11 &amp; IF(Audit!J11=10,Audit!V11,"")</f>
        <v/>
      </c>
      <c r="BH11" s="50" t="str">
        <f>VLOOKUP(Audit!J11,$V$13:$AE$22,10,FALSE) &amp; IF(Audit!J11=10,Audit!W11,"") &amp; IF(Audit!J11&lt;&gt;1,U11,"")</f>
        <v/>
      </c>
      <c r="BI11" s="47" t="str">
        <f t="shared" si="17"/>
        <v/>
      </c>
      <c r="BJ11" s="48" t="str">
        <f t="shared" si="18"/>
        <v xml:space="preserve"> • All thread is severly bent</v>
      </c>
      <c r="BK11" s="48" t="str">
        <f t="shared" si="19"/>
        <v xml:space="preserve"> • Repair or replace all thread</v>
      </c>
      <c r="BL11" s="48" t="str">
        <f t="shared" si="20"/>
        <v xml:space="preserve"> • Back plate is damaged</v>
      </c>
      <c r="BM11" s="48" t="str">
        <f t="shared" si="21"/>
        <v xml:space="preserve"> • Repair or replace the back plate</v>
      </c>
      <c r="BN11" s="48" t="str">
        <f t="shared" si="22"/>
        <v/>
      </c>
      <c r="BO11" s="48" t="str">
        <f t="shared" si="23"/>
        <v/>
      </c>
      <c r="BP11" s="48" t="str">
        <f t="shared" si="24"/>
        <v/>
      </c>
      <c r="BQ11" s="48" t="str">
        <f t="shared" si="25"/>
        <v/>
      </c>
      <c r="BR11" s="48" t="str">
        <f t="shared" si="26"/>
        <v/>
      </c>
      <c r="BS11" s="48" t="str">
        <f t="shared" si="27"/>
        <v/>
      </c>
      <c r="BT11" s="48" t="str">
        <f t="shared" si="28"/>
        <v/>
      </c>
      <c r="BU11" s="48" t="str">
        <f t="shared" si="29"/>
        <v/>
      </c>
    </row>
    <row r="12" spans="1:73">
      <c r="A12" s="10" t="str">
        <f>Audit!A12</f>
        <v>OKC1-XX-00010</v>
      </c>
      <c r="B12" s="10" t="str">
        <f t="shared" si="8"/>
        <v/>
      </c>
      <c r="C12" s="17" t="str">
        <f>VLOOKUP(Audit!B12,$V$3:$AE$12,2,FALSE) &amp; VLOOKUP(Audit!B12,$V$13:$AE$22,2,FALSE)&amp; IF(Audit!B12=10,Audit!V12&amp;Audit!W12,"")</f>
        <v/>
      </c>
      <c r="D12" s="17" t="str">
        <f>VLOOKUP(Audit!C12,$V$3:$AE$12,3,FALSE) &amp; VLOOKUP(Audit!C12,$V$13:$AE$22,3,FALSE) &amp;IF(Audit!C12=10,Audit!V12&amp;Audit!W12,"")</f>
        <v/>
      </c>
      <c r="E12" s="17" t="str">
        <f>VLOOKUP(Audit!D12,$V$3:$AE$12,4,FALSE)&amp; Audit!T12 &amp; VLOOKUP(Audit!D12,$V$13:$AE$22,4,FALSE)&amp; IF(Audit!D12=10,Audit!V12&amp;Audit!W12,"")</f>
        <v/>
      </c>
      <c r="F12" s="17" t="str">
        <f>VLOOKUP(Audit!E12,$V$3:$AE$12,5,FALSE) &amp; VLOOKUP(Audit!E12,$V$13:$AE$22,5,FALSE)&amp; IF(Audit!E12=10,Audit!V12&amp;Audit!W12,"")</f>
        <v/>
      </c>
      <c r="G12" s="17" t="str">
        <f>VLOOKUP(Audit!F12,$V$3:$AE$12,6,FALSE) &amp; VLOOKUP(Audit!F12,$V$13:$AE$22,6,FALSE)&amp; IF(Audit!F12=10,Audit!V12&amp;Audit!W12,"")</f>
        <v/>
      </c>
      <c r="H12" s="17" t="str">
        <f>VLOOKUP(Audit!G12,$V$3:$AE$12,7,FALSE) &amp; VLOOKUP(Audit!G12,$V$13:$AE$22,7,FALSE)&amp;IF(Audit!G12=10,Audit!V12&amp;Audit!W12,"")</f>
        <v/>
      </c>
      <c r="I12" s="17" t="str">
        <f>VLOOKUP(Audit!H12,$V$3:$AE$12,8,FALSE) &amp; Audit!U12 &amp; VLOOKUP(Audit!H12,$V$13:$AE$22,8,FALSE)&amp;IF(Audit!H12=10,Audit!V12&amp;Audit!W12,"")</f>
        <v/>
      </c>
      <c r="J12" s="17" t="str">
        <f>VLOOKUP(Audit!I12,$V$3:$AE$12,9,FALSE) &amp; VLOOKUP(Audit!I12,$V$13:$AE$22,9,FALSE) &amp; IF(Audit!I12=10,Audit!V12&amp;Audit!W12,"") &amp; IF(Audit!I12&lt;&gt;1,U12,"")</f>
        <v/>
      </c>
      <c r="K12" s="17" t="str">
        <f>VLOOKUP(Audit!J12,$V$3:$AE$12,10,FALSE) &amp; Audit!S12 &amp; VLOOKUP(Audit!J12,$V$13:$AE$22,10,FALSE) &amp; IF(Audit!J12=10,Audit!V12&amp;Audit!W12,"") &amp; IF(Audit!J12&lt;&gt;1,U12,"")</f>
        <v/>
      </c>
      <c r="L12" s="10">
        <f>Audit!K12</f>
        <v>2</v>
      </c>
      <c r="M12" s="10" t="str">
        <f t="shared" si="0"/>
        <v/>
      </c>
      <c r="N12" s="10" t="str">
        <f t="shared" si="1"/>
        <v/>
      </c>
      <c r="O12" s="10" t="str">
        <f t="shared" si="2"/>
        <v/>
      </c>
      <c r="P12" s="10" t="str">
        <f t="shared" si="3"/>
        <v/>
      </c>
      <c r="Q12" s="10" t="str">
        <f t="shared" si="4"/>
        <v/>
      </c>
      <c r="R12" s="10" t="str">
        <f t="shared" si="5"/>
        <v/>
      </c>
      <c r="S12" s="10" t="str">
        <f t="shared" si="6"/>
        <v/>
      </c>
      <c r="T12" s="10" t="str">
        <f t="shared" si="7"/>
        <v/>
      </c>
      <c r="U12" s="17" t="str">
        <f>IF(Audit!M12="","",VLOOKUP(Audit!M12,$W$26:$X$35,2,FALSE)) &amp; Audit!N12 &amp; IF(Audit!O12="","",IF(Audit!N12&lt;=1.4,VLOOKUP(Audit!O12,$W$38:X57,2,FALSE),VLOOKUP(Audit!O12,$W$51:$X$61,2,FALSE))) &amp; IF(Audit!P12="","",VLOOKUP(Audit!P12,$Y$26:$Z$35,2,FALSE) &amp; Audit!Q12 &amp; IF(Audit!O12="","",IF(Audit!Q12&lt;=1.4,VLOOKUP(Audit!R12,$Y$38:$Z$48,2,FALSE),VLOOKUP(Audit!R12,$Y$51:$Z$61,2,FALSE))))</f>
        <v/>
      </c>
      <c r="V12" s="5">
        <v>10</v>
      </c>
      <c r="W12" s="45"/>
      <c r="X12" s="45"/>
      <c r="Y12" s="45"/>
      <c r="Z12" s="45"/>
      <c r="AA12" s="45"/>
      <c r="AB12" s="45"/>
      <c r="AC12" s="45"/>
      <c r="AD12" s="45"/>
      <c r="AE12" s="45"/>
      <c r="AH12" s="49" t="str">
        <f>Audit!A12</f>
        <v>OKC1-XX-00010</v>
      </c>
      <c r="AI12" s="50" t="str">
        <f>VLOOKUP(Audit!B12,$V$3:$AE$12,2,FALSE)&amp; IF(Audit!B12=10,Audit!V12,"")</f>
        <v/>
      </c>
      <c r="AJ12" s="50" t="str">
        <f>VLOOKUP(Audit!B12,$V$13:$AE$22,2,FALSE)&amp; IF(Audit!B12=10,Audit!W12,"")</f>
        <v/>
      </c>
      <c r="AK12" s="47" t="str">
        <f t="shared" si="9"/>
        <v/>
      </c>
      <c r="AL12" s="50" t="str">
        <f>VLOOKUP(Audit!C12,$V$3:$AE$12,3,FALSE)&amp; IF(Audit!C12=10,Audit!V12,"")</f>
        <v/>
      </c>
      <c r="AM12" s="50" t="str">
        <f>VLOOKUP(Audit!C12,$V$13:$AE$22,3,FALSE)&amp; IF(Audit!C12=10,Audit!W12,"")</f>
        <v/>
      </c>
      <c r="AN12" s="47" t="str">
        <f t="shared" si="10"/>
        <v/>
      </c>
      <c r="AO12" s="50" t="str">
        <f>VLOOKUP(Audit!D12,$V$3:$AE$12,4,FALSE) &amp;  Audit!T12 &amp; IF(Audit!D12=10,Audit!V12,"")</f>
        <v/>
      </c>
      <c r="AP12" s="50" t="str">
        <f>VLOOKUP(Audit!D12,$V$13:$AE$22,4,FALSE)&amp; IF(Audit!D12=10,Audit!W12,"")</f>
        <v/>
      </c>
      <c r="AQ12" s="47" t="str">
        <f t="shared" si="11"/>
        <v/>
      </c>
      <c r="AR12" s="50" t="str">
        <f>VLOOKUP(Audit!E12,$V$3:$AE$12,5,FALSE)&amp; IF(Audit!E12=10,Audit!V12,"")</f>
        <v/>
      </c>
      <c r="AS12" s="50" t="str">
        <f>VLOOKUP(Audit!E12,$V$13:$AE$22,5,FALSE)&amp; IF(Audit!E12=10,Audit!W12,"")</f>
        <v/>
      </c>
      <c r="AT12" s="47" t="str">
        <f t="shared" si="12"/>
        <v/>
      </c>
      <c r="AU12" s="50" t="str">
        <f>VLOOKUP(Audit!F12,$V$3:$AE$12,6,FALSE)&amp; IF(Audit!F12=10,Audit!V12,"")</f>
        <v/>
      </c>
      <c r="AV12" s="50" t="str">
        <f>VLOOKUP(Audit!F12,$V$13:$AE$22,6,FALSE)&amp; IF(Audit!F12=10,Audit!W12,"")</f>
        <v/>
      </c>
      <c r="AW12" s="47" t="str">
        <f t="shared" si="13"/>
        <v/>
      </c>
      <c r="AX12" s="50" t="str">
        <f>VLOOKUP(Audit!G12,$V$3:$AE$12,7,FALSE)&amp; IF(Audit!G12=10,Audit!V12,"")</f>
        <v/>
      </c>
      <c r="AY12" s="50" t="str">
        <f>VLOOKUP(Audit!G12,$V$13:$AE$22,7,FALSE) &amp; IF(Audit!G12=10,Audit!W12,"")</f>
        <v/>
      </c>
      <c r="AZ12" s="47" t="str">
        <f t="shared" si="14"/>
        <v/>
      </c>
      <c r="BA12" s="50" t="str">
        <f>VLOOKUP(Audit!H12,$V$3:$AE$12,8,FALSE)&amp; Audit!U12 &amp; IF(Audit!H12=10,Audit!V12,"")</f>
        <v/>
      </c>
      <c r="BB12" s="50" t="str">
        <f>VLOOKUP(Audit!H12,$V$13:$AE$22,8,FALSE) &amp; IF(Audit!H12=10,Audit!W12,"")</f>
        <v/>
      </c>
      <c r="BC12" s="47" t="str">
        <f t="shared" si="15"/>
        <v/>
      </c>
      <c r="BD12" s="50" t="str">
        <f>VLOOKUP(Audit!I12,$V$3:$AE$12,9,FALSE)&amp; IF(Audit!I12=10,Audit!V12,"")</f>
        <v/>
      </c>
      <c r="BE12" s="50" t="str">
        <f>VLOOKUP(Audit!I12,$V$13:$AE$22,9,FALSE) &amp; IF(Audit!I12=10,Audit!W12,"") &amp; IF(Audit!I12&lt;&gt;1,U12,"")</f>
        <v/>
      </c>
      <c r="BF12" s="47" t="str">
        <f t="shared" si="16"/>
        <v/>
      </c>
      <c r="BG12" s="50" t="str">
        <f>VLOOKUP(Audit!J12,$V$3:$AE$12,10,FALSE) &amp; Audit!S12 &amp; IF(Audit!J12=10,Audit!V12,"")</f>
        <v/>
      </c>
      <c r="BH12" s="50" t="str">
        <f>VLOOKUP(Audit!J12,$V$13:$AE$22,10,FALSE) &amp; IF(Audit!J12=10,Audit!W12,"") &amp; IF(Audit!J12&lt;&gt;1,U12,"")</f>
        <v/>
      </c>
      <c r="BI12" s="47" t="str">
        <f t="shared" si="17"/>
        <v/>
      </c>
      <c r="BJ12" s="48" t="str">
        <f t="shared" si="18"/>
        <v/>
      </c>
      <c r="BK12" s="48" t="str">
        <f t="shared" si="19"/>
        <v/>
      </c>
      <c r="BL12" s="48" t="str">
        <f t="shared" si="20"/>
        <v/>
      </c>
      <c r="BM12" s="48" t="str">
        <f t="shared" si="21"/>
        <v/>
      </c>
      <c r="BN12" s="48" t="str">
        <f t="shared" si="22"/>
        <v/>
      </c>
      <c r="BO12" s="48" t="str">
        <f t="shared" si="23"/>
        <v/>
      </c>
      <c r="BP12" s="48" t="str">
        <f t="shared" si="24"/>
        <v/>
      </c>
      <c r="BQ12" s="48" t="str">
        <f t="shared" si="25"/>
        <v/>
      </c>
      <c r="BR12" s="48" t="str">
        <f t="shared" si="26"/>
        <v/>
      </c>
      <c r="BS12" s="48" t="str">
        <f t="shared" si="27"/>
        <v/>
      </c>
      <c r="BT12" s="48" t="str">
        <f t="shared" si="28"/>
        <v/>
      </c>
      <c r="BU12" s="48" t="str">
        <f t="shared" si="29"/>
        <v/>
      </c>
    </row>
    <row r="13" spans="1:73">
      <c r="A13" s="10" t="str">
        <f>Audit!A13</f>
        <v>OKC1-XX-00011</v>
      </c>
      <c r="B13" s="10" t="str">
        <f t="shared" ref="B13:B76" si="30">CONCATENATE(C13&amp;M13&amp;D13&amp;N13&amp;E13&amp;O13&amp;F13&amp;P13&amp;G13&amp;Q13&amp;H13&amp;R13&amp;I13&amp;S13&amp;J13&amp;T13&amp;K13)</f>
        <v/>
      </c>
      <c r="C13" s="17" t="str">
        <f>VLOOKUP(Audit!B13,$V$3:$AE$12,2,FALSE) &amp; VLOOKUP(Audit!B13,$V$13:$AE$22,2,FALSE)&amp; IF(Audit!B13=10,Audit!V13&amp;Audit!W13,"")</f>
        <v/>
      </c>
      <c r="D13" s="17" t="str">
        <f>VLOOKUP(Audit!C13,$V$3:$AE$12,3,FALSE) &amp; VLOOKUP(Audit!C13,$V$13:$AE$22,3,FALSE) &amp;IF(Audit!C13=10,Audit!V13&amp;Audit!W13,"")</f>
        <v/>
      </c>
      <c r="E13" s="17" t="str">
        <f>VLOOKUP(Audit!D13,$V$3:$AE$12,4,FALSE)&amp; Audit!T13 &amp; VLOOKUP(Audit!D13,$V$13:$AE$22,4,FALSE)&amp; IF(Audit!D13=10,Audit!V13&amp;Audit!W13,"")</f>
        <v/>
      </c>
      <c r="F13" s="17" t="str">
        <f>VLOOKUP(Audit!E13,$V$3:$AE$12,5,FALSE) &amp; VLOOKUP(Audit!E13,$V$13:$AE$22,5,FALSE)&amp; IF(Audit!E13=10,Audit!V13&amp;Audit!W13,"")</f>
        <v/>
      </c>
      <c r="G13" s="17" t="str">
        <f>VLOOKUP(Audit!F13,$V$3:$AE$12,6,FALSE) &amp; VLOOKUP(Audit!F13,$V$13:$AE$22,6,FALSE)&amp; IF(Audit!F13=10,Audit!V13&amp;Audit!W13,"")</f>
        <v/>
      </c>
      <c r="H13" s="17" t="str">
        <f>VLOOKUP(Audit!G13,$V$3:$AE$12,7,FALSE) &amp; VLOOKUP(Audit!G13,$V$13:$AE$22,7,FALSE)&amp;IF(Audit!G13=10,Audit!V13&amp;Audit!W13,"")</f>
        <v/>
      </c>
      <c r="I13" s="17" t="str">
        <f>VLOOKUP(Audit!H13,$V$3:$AE$12,8,FALSE) &amp; Audit!U13 &amp; VLOOKUP(Audit!H13,$V$13:$AE$22,8,FALSE)&amp;IF(Audit!H13=10,Audit!V13&amp;Audit!W13,"")</f>
        <v/>
      </c>
      <c r="J13" s="17" t="str">
        <f>VLOOKUP(Audit!I13,$V$3:$AE$12,9,FALSE) &amp; VLOOKUP(Audit!I13,$V$13:$AE$22,9,FALSE) &amp; IF(Audit!I13=10,Audit!V13&amp;Audit!W13,"") &amp; IF(Audit!I13&lt;&gt;1,U13,"")</f>
        <v/>
      </c>
      <c r="K13" s="17" t="str">
        <f>VLOOKUP(Audit!J13,$V$3:$AE$12,10,FALSE) &amp; Audit!S13 &amp; VLOOKUP(Audit!J13,$V$13:$AE$22,10,FALSE) &amp; IF(Audit!J13=10,Audit!V13&amp;Audit!W13,"") &amp; IF(Audit!J13&lt;&gt;1,U13,"")</f>
        <v/>
      </c>
      <c r="L13" s="10">
        <f>Audit!K13</f>
        <v>3</v>
      </c>
      <c r="M13" s="10" t="str">
        <f t="shared" si="0"/>
        <v/>
      </c>
      <c r="N13" s="10" t="str">
        <f t="shared" si="1"/>
        <v/>
      </c>
      <c r="O13" s="10" t="str">
        <f t="shared" si="2"/>
        <v/>
      </c>
      <c r="P13" s="10" t="str">
        <f t="shared" si="3"/>
        <v/>
      </c>
      <c r="Q13" s="10" t="str">
        <f t="shared" si="4"/>
        <v/>
      </c>
      <c r="R13" s="10" t="str">
        <f t="shared" si="5"/>
        <v/>
      </c>
      <c r="S13" s="10" t="str">
        <f t="shared" si="6"/>
        <v/>
      </c>
      <c r="T13" s="10" t="str">
        <f t="shared" si="7"/>
        <v/>
      </c>
      <c r="U13" s="17" t="str">
        <f>IF(Audit!M13="","",VLOOKUP(Audit!M13,$W$26:$X$35,2,FALSE)) &amp; Audit!N13 &amp; IF(Audit!O13="","",IF(Audit!N13&lt;=1.4,VLOOKUP(Audit!O13,$W$38:X58,2,FALSE),VLOOKUP(Audit!O13,$W$51:$X$61,2,FALSE))) &amp; IF(Audit!P13="","",VLOOKUP(Audit!P13,$Y$26:$Z$35,2,FALSE) &amp; Audit!Q13 &amp; IF(Audit!O13="","",IF(Audit!Q13&lt;=1.4,VLOOKUP(Audit!R13,$Y$38:$Z$48,2,FALSE),VLOOKUP(Audit!R13,$Y$51:$Z$61,2,FALSE))))</f>
        <v/>
      </c>
      <c r="V13" s="19">
        <v>1</v>
      </c>
      <c r="W13" s="44"/>
      <c r="X13" s="44"/>
      <c r="Y13" s="44"/>
      <c r="Z13" s="44"/>
      <c r="AA13" s="44"/>
      <c r="AB13" s="44"/>
      <c r="AC13" s="44"/>
      <c r="AD13" s="44"/>
      <c r="AE13" s="44"/>
      <c r="AH13" s="49" t="str">
        <f>Audit!A13</f>
        <v>OKC1-XX-00011</v>
      </c>
      <c r="AI13" s="50" t="str">
        <f>VLOOKUP(Audit!B13,$V$3:$AE$12,2,FALSE)&amp; IF(Audit!B13=10,Audit!V13,"")</f>
        <v/>
      </c>
      <c r="AJ13" s="50" t="str">
        <f>VLOOKUP(Audit!B13,$V$13:$AE$22,2,FALSE)&amp; IF(Audit!B13=10,Audit!W13,"")</f>
        <v/>
      </c>
      <c r="AK13" s="47" t="str">
        <f t="shared" si="9"/>
        <v/>
      </c>
      <c r="AL13" s="50" t="str">
        <f>VLOOKUP(Audit!C13,$V$3:$AE$12,3,FALSE)&amp; IF(Audit!C13=10,Audit!V13,"")</f>
        <v/>
      </c>
      <c r="AM13" s="50" t="str">
        <f>VLOOKUP(Audit!C13,$V$13:$AE$22,3,FALSE)&amp; IF(Audit!C13=10,Audit!W13,"")</f>
        <v/>
      </c>
      <c r="AN13" s="47" t="str">
        <f t="shared" si="10"/>
        <v/>
      </c>
      <c r="AO13" s="50" t="str">
        <f>VLOOKUP(Audit!D13,$V$3:$AE$12,4,FALSE) &amp;  Audit!T13 &amp; IF(Audit!D13=10,Audit!V13,"")</f>
        <v/>
      </c>
      <c r="AP13" s="50" t="str">
        <f>VLOOKUP(Audit!D13,$V$13:$AE$22,4,FALSE)&amp; IF(Audit!D13=10,Audit!W13,"")</f>
        <v/>
      </c>
      <c r="AQ13" s="47" t="str">
        <f t="shared" si="11"/>
        <v/>
      </c>
      <c r="AR13" s="50" t="str">
        <f>VLOOKUP(Audit!E13,$V$3:$AE$12,5,FALSE)&amp; IF(Audit!E13=10,Audit!V13,"")</f>
        <v/>
      </c>
      <c r="AS13" s="50" t="str">
        <f>VLOOKUP(Audit!E13,$V$13:$AE$22,5,FALSE)&amp; IF(Audit!E13=10,Audit!W13,"")</f>
        <v/>
      </c>
      <c r="AT13" s="47" t="str">
        <f t="shared" si="12"/>
        <v/>
      </c>
      <c r="AU13" s="50" t="str">
        <f>VLOOKUP(Audit!F13,$V$3:$AE$12,6,FALSE)&amp; IF(Audit!F13=10,Audit!V13,"")</f>
        <v/>
      </c>
      <c r="AV13" s="50" t="str">
        <f>VLOOKUP(Audit!F13,$V$13:$AE$22,6,FALSE)&amp; IF(Audit!F13=10,Audit!W13,"")</f>
        <v/>
      </c>
      <c r="AW13" s="47" t="str">
        <f t="shared" si="13"/>
        <v/>
      </c>
      <c r="AX13" s="50" t="str">
        <f>VLOOKUP(Audit!G13,$V$3:$AE$12,7,FALSE)&amp; IF(Audit!G13=10,Audit!V13,"")</f>
        <v/>
      </c>
      <c r="AY13" s="50" t="str">
        <f>VLOOKUP(Audit!G13,$V$13:$AE$22,7,FALSE) &amp; IF(Audit!G13=10,Audit!W13,"")</f>
        <v/>
      </c>
      <c r="AZ13" s="47" t="str">
        <f t="shared" si="14"/>
        <v/>
      </c>
      <c r="BA13" s="50" t="str">
        <f>VLOOKUP(Audit!H13,$V$3:$AE$12,8,FALSE)&amp; Audit!U13 &amp; IF(Audit!H13=10,Audit!V13,"")</f>
        <v/>
      </c>
      <c r="BB13" s="50" t="str">
        <f>VLOOKUP(Audit!H13,$V$13:$AE$22,8,FALSE) &amp; IF(Audit!H13=10,Audit!W13,"")</f>
        <v/>
      </c>
      <c r="BC13" s="47" t="str">
        <f t="shared" si="15"/>
        <v/>
      </c>
      <c r="BD13" s="50" t="str">
        <f>VLOOKUP(Audit!I13,$V$3:$AE$12,9,FALSE)&amp; IF(Audit!I13=10,Audit!V13,"")</f>
        <v/>
      </c>
      <c r="BE13" s="50" t="str">
        <f>VLOOKUP(Audit!I13,$V$13:$AE$22,9,FALSE) &amp; IF(Audit!I13=10,Audit!W13,"") &amp; IF(Audit!I13&lt;&gt;1,U13,"")</f>
        <v/>
      </c>
      <c r="BF13" s="47" t="str">
        <f t="shared" si="16"/>
        <v/>
      </c>
      <c r="BG13" s="50" t="str">
        <f>VLOOKUP(Audit!J13,$V$3:$AE$12,10,FALSE) &amp; Audit!S13 &amp; IF(Audit!J13=10,Audit!V13,"")</f>
        <v/>
      </c>
      <c r="BH13" s="50" t="str">
        <f>VLOOKUP(Audit!J13,$V$13:$AE$22,10,FALSE) &amp; IF(Audit!J13=10,Audit!W13,"") &amp; IF(Audit!J13&lt;&gt;1,U13,"")</f>
        <v/>
      </c>
      <c r="BI13" s="47" t="str">
        <f t="shared" si="17"/>
        <v/>
      </c>
      <c r="BJ13" s="48" t="str">
        <f t="shared" si="18"/>
        <v/>
      </c>
      <c r="BK13" s="48" t="str">
        <f t="shared" si="19"/>
        <v/>
      </c>
      <c r="BL13" s="48" t="str">
        <f t="shared" si="20"/>
        <v/>
      </c>
      <c r="BM13" s="48" t="str">
        <f t="shared" si="21"/>
        <v/>
      </c>
      <c r="BN13" s="48" t="str">
        <f t="shared" si="22"/>
        <v/>
      </c>
      <c r="BO13" s="48" t="str">
        <f t="shared" si="23"/>
        <v/>
      </c>
      <c r="BP13" s="48" t="str">
        <f t="shared" si="24"/>
        <v/>
      </c>
      <c r="BQ13" s="48" t="str">
        <f t="shared" si="25"/>
        <v/>
      </c>
      <c r="BR13" s="48" t="str">
        <f t="shared" si="26"/>
        <v/>
      </c>
      <c r="BS13" s="48" t="str">
        <f t="shared" si="27"/>
        <v/>
      </c>
      <c r="BT13" s="48" t="str">
        <f t="shared" si="28"/>
        <v/>
      </c>
      <c r="BU13" s="48" t="str">
        <f t="shared" si="29"/>
        <v/>
      </c>
    </row>
    <row r="14" spans="1:73">
      <c r="A14" s="10" t="str">
        <f>Audit!A14</f>
        <v>OKC1-XX-00012</v>
      </c>
      <c r="B14" s="10" t="str">
        <f t="shared" si="30"/>
        <v/>
      </c>
      <c r="C14" s="17" t="str">
        <f>VLOOKUP(Audit!B14,$V$3:$AE$12,2,FALSE) &amp; VLOOKUP(Audit!B14,$V$13:$AE$22,2,FALSE)&amp; IF(Audit!B14=10,Audit!V14&amp;Audit!W14,"")</f>
        <v/>
      </c>
      <c r="D14" s="17" t="str">
        <f>VLOOKUP(Audit!C14,$V$3:$AE$12,3,FALSE) &amp; VLOOKUP(Audit!C14,$V$13:$AE$22,3,FALSE) &amp;IF(Audit!C14=10,Audit!V14&amp;Audit!W14,"")</f>
        <v/>
      </c>
      <c r="E14" s="17" t="str">
        <f>VLOOKUP(Audit!D14,$V$3:$AE$12,4,FALSE)&amp; Audit!T14 &amp; VLOOKUP(Audit!D14,$V$13:$AE$22,4,FALSE)&amp; IF(Audit!D14=10,Audit!V14&amp;Audit!W14,"")</f>
        <v/>
      </c>
      <c r="F14" s="17" t="str">
        <f>VLOOKUP(Audit!E14,$V$3:$AE$12,5,FALSE) &amp; VLOOKUP(Audit!E14,$V$13:$AE$22,5,FALSE)&amp; IF(Audit!E14=10,Audit!V14&amp;Audit!W14,"")</f>
        <v/>
      </c>
      <c r="G14" s="17" t="str">
        <f>VLOOKUP(Audit!F14,$V$3:$AE$12,6,FALSE) &amp; VLOOKUP(Audit!F14,$V$13:$AE$22,6,FALSE)&amp; IF(Audit!F14=10,Audit!V14&amp;Audit!W14,"")</f>
        <v/>
      </c>
      <c r="H14" s="17" t="str">
        <f>VLOOKUP(Audit!G14,$V$3:$AE$12,7,FALSE) &amp; VLOOKUP(Audit!G14,$V$13:$AE$22,7,FALSE)&amp;IF(Audit!G14=10,Audit!V14&amp;Audit!W14,"")</f>
        <v/>
      </c>
      <c r="I14" s="17" t="str">
        <f>VLOOKUP(Audit!H14,$V$3:$AE$12,8,FALSE) &amp; Audit!U14 &amp; VLOOKUP(Audit!H14,$V$13:$AE$22,8,FALSE)&amp;IF(Audit!H14=10,Audit!V14&amp;Audit!W14,"")</f>
        <v/>
      </c>
      <c r="J14" s="17" t="str">
        <f>VLOOKUP(Audit!I14,$V$3:$AE$12,9,FALSE) &amp; VLOOKUP(Audit!I14,$V$13:$AE$22,9,FALSE) &amp; IF(Audit!I14=10,Audit!V14&amp;Audit!W14,"") &amp; IF(Audit!I14&lt;&gt;1,U14,"")</f>
        <v/>
      </c>
      <c r="K14" s="17" t="str">
        <f>VLOOKUP(Audit!J14,$V$3:$AE$12,10,FALSE) &amp; Audit!S14 &amp; VLOOKUP(Audit!J14,$V$13:$AE$22,10,FALSE) &amp; IF(Audit!J14=10,Audit!V14&amp;Audit!W14,"") &amp; IF(Audit!J14&lt;&gt;1,U14,"")</f>
        <v/>
      </c>
      <c r="L14" s="10">
        <f>Audit!K14</f>
        <v>3</v>
      </c>
      <c r="M14" s="10" t="str">
        <f t="shared" si="0"/>
        <v/>
      </c>
      <c r="N14" s="10" t="str">
        <f t="shared" si="1"/>
        <v/>
      </c>
      <c r="O14" s="10" t="str">
        <f t="shared" si="2"/>
        <v/>
      </c>
      <c r="P14" s="10" t="str">
        <f t="shared" si="3"/>
        <v/>
      </c>
      <c r="Q14" s="10" t="str">
        <f t="shared" si="4"/>
        <v/>
      </c>
      <c r="R14" s="10" t="str">
        <f t="shared" si="5"/>
        <v/>
      </c>
      <c r="S14" s="10" t="str">
        <f t="shared" si="6"/>
        <v/>
      </c>
      <c r="T14" s="10" t="str">
        <f t="shared" si="7"/>
        <v/>
      </c>
      <c r="U14" s="17" t="str">
        <f>IF(Audit!M14="","",VLOOKUP(Audit!M14,$W$26:$X$35,2,FALSE)) &amp; Audit!N14 &amp; IF(Audit!O14="","",IF(Audit!N14&lt;=1.4,VLOOKUP(Audit!O14,$W$38:X59,2,FALSE),VLOOKUP(Audit!O14,$W$51:$X$61,2,FALSE))) &amp; IF(Audit!P14="","",VLOOKUP(Audit!P14,$Y$26:$Z$35,2,FALSE) &amp; Audit!Q14 &amp; IF(Audit!O14="","",IF(Audit!Q14&lt;=1.4,VLOOKUP(Audit!R14,$Y$38:$Z$48,2,FALSE),VLOOKUP(Audit!R14,$Y$51:$Z$61,2,FALSE))))</f>
        <v/>
      </c>
      <c r="V14" s="5">
        <v>2</v>
      </c>
      <c r="W14" s="16" t="s">
        <v>119</v>
      </c>
      <c r="X14" s="131"/>
      <c r="Y14" s="16" t="s">
        <v>117</v>
      </c>
      <c r="Z14" s="16" t="s">
        <v>115</v>
      </c>
      <c r="AA14" s="16" t="s">
        <v>114</v>
      </c>
      <c r="AB14" s="16" t="s">
        <v>112</v>
      </c>
      <c r="AC14" s="16" t="s">
        <v>111</v>
      </c>
      <c r="AD14" s="16" t="s">
        <v>109</v>
      </c>
      <c r="AE14" s="16" t="s">
        <v>318</v>
      </c>
      <c r="AH14" s="49" t="str">
        <f>Audit!A14</f>
        <v>OKC1-XX-00012</v>
      </c>
      <c r="AI14" s="50" t="str">
        <f>VLOOKUP(Audit!B14,$V$3:$AE$12,2,FALSE)&amp; IF(Audit!B14=10,Audit!V14,"")</f>
        <v/>
      </c>
      <c r="AJ14" s="50" t="str">
        <f>VLOOKUP(Audit!B14,$V$13:$AE$22,2,FALSE)&amp; IF(Audit!B14=10,Audit!W14,"")</f>
        <v/>
      </c>
      <c r="AK14" s="47" t="str">
        <f t="shared" si="9"/>
        <v/>
      </c>
      <c r="AL14" s="50" t="str">
        <f>VLOOKUP(Audit!C14,$V$3:$AE$12,3,FALSE)&amp; IF(Audit!C14=10,Audit!V14,"")</f>
        <v/>
      </c>
      <c r="AM14" s="50" t="str">
        <f>VLOOKUP(Audit!C14,$V$13:$AE$22,3,FALSE)&amp; IF(Audit!C14=10,Audit!W14,"")</f>
        <v/>
      </c>
      <c r="AN14" s="47" t="str">
        <f t="shared" si="10"/>
        <v/>
      </c>
      <c r="AO14" s="50" t="str">
        <f>VLOOKUP(Audit!D14,$V$3:$AE$12,4,FALSE) &amp;  Audit!T14 &amp; IF(Audit!D14=10,Audit!V14,"")</f>
        <v/>
      </c>
      <c r="AP14" s="50" t="str">
        <f>VLOOKUP(Audit!D14,$V$13:$AE$22,4,FALSE)&amp; IF(Audit!D14=10,Audit!W14,"")</f>
        <v/>
      </c>
      <c r="AQ14" s="47" t="str">
        <f t="shared" si="11"/>
        <v/>
      </c>
      <c r="AR14" s="50" t="str">
        <f>VLOOKUP(Audit!E14,$V$3:$AE$12,5,FALSE)&amp; IF(Audit!E14=10,Audit!V14,"")</f>
        <v/>
      </c>
      <c r="AS14" s="50" t="str">
        <f>VLOOKUP(Audit!E14,$V$13:$AE$22,5,FALSE)&amp; IF(Audit!E14=10,Audit!W14,"")</f>
        <v/>
      </c>
      <c r="AT14" s="47" t="str">
        <f t="shared" si="12"/>
        <v/>
      </c>
      <c r="AU14" s="50" t="str">
        <f>VLOOKUP(Audit!F14,$V$3:$AE$12,6,FALSE)&amp; IF(Audit!F14=10,Audit!V14,"")</f>
        <v/>
      </c>
      <c r="AV14" s="50" t="str">
        <f>VLOOKUP(Audit!F14,$V$13:$AE$22,6,FALSE)&amp; IF(Audit!F14=10,Audit!W14,"")</f>
        <v/>
      </c>
      <c r="AW14" s="47" t="str">
        <f t="shared" si="13"/>
        <v/>
      </c>
      <c r="AX14" s="50" t="str">
        <f>VLOOKUP(Audit!G14,$V$3:$AE$12,7,FALSE)&amp; IF(Audit!G14=10,Audit!V14,"")</f>
        <v/>
      </c>
      <c r="AY14" s="50" t="str">
        <f>VLOOKUP(Audit!G14,$V$13:$AE$22,7,FALSE) &amp; IF(Audit!G14=10,Audit!W14,"")</f>
        <v/>
      </c>
      <c r="AZ14" s="47" t="str">
        <f t="shared" si="14"/>
        <v/>
      </c>
      <c r="BA14" s="50" t="str">
        <f>VLOOKUP(Audit!H14,$V$3:$AE$12,8,FALSE)&amp; Audit!U14 &amp; IF(Audit!H14=10,Audit!V14,"")</f>
        <v/>
      </c>
      <c r="BB14" s="50" t="str">
        <f>VLOOKUP(Audit!H14,$V$13:$AE$22,8,FALSE) &amp; IF(Audit!H14=10,Audit!W14,"")</f>
        <v/>
      </c>
      <c r="BC14" s="47" t="str">
        <f t="shared" si="15"/>
        <v/>
      </c>
      <c r="BD14" s="50" t="str">
        <f>VLOOKUP(Audit!I14,$V$3:$AE$12,9,FALSE)&amp; IF(Audit!I14=10,Audit!V14,"")</f>
        <v/>
      </c>
      <c r="BE14" s="50" t="str">
        <f>VLOOKUP(Audit!I14,$V$13:$AE$22,9,FALSE) &amp; IF(Audit!I14=10,Audit!W14,"") &amp; IF(Audit!I14&lt;&gt;1,U14,"")</f>
        <v/>
      </c>
      <c r="BF14" s="47" t="str">
        <f t="shared" si="16"/>
        <v/>
      </c>
      <c r="BG14" s="50" t="str">
        <f>VLOOKUP(Audit!J14,$V$3:$AE$12,10,FALSE) &amp; Audit!S14 &amp; IF(Audit!J14=10,Audit!V14,"")</f>
        <v/>
      </c>
      <c r="BH14" s="50" t="str">
        <f>VLOOKUP(Audit!J14,$V$13:$AE$22,10,FALSE) &amp; IF(Audit!J14=10,Audit!W14,"") &amp; IF(Audit!J14&lt;&gt;1,U14,"")</f>
        <v/>
      </c>
      <c r="BI14" s="47" t="str">
        <f t="shared" si="17"/>
        <v/>
      </c>
      <c r="BJ14" s="48" t="str">
        <f t="shared" si="18"/>
        <v/>
      </c>
      <c r="BK14" s="48" t="str">
        <f t="shared" si="19"/>
        <v/>
      </c>
      <c r="BL14" s="48" t="str">
        <f t="shared" si="20"/>
        <v/>
      </c>
      <c r="BM14" s="48" t="str">
        <f t="shared" si="21"/>
        <v/>
      </c>
      <c r="BN14" s="48" t="str">
        <f t="shared" si="22"/>
        <v/>
      </c>
      <c r="BO14" s="48" t="str">
        <f t="shared" si="23"/>
        <v/>
      </c>
      <c r="BP14" s="48" t="str">
        <f t="shared" si="24"/>
        <v/>
      </c>
      <c r="BQ14" s="48" t="str">
        <f t="shared" si="25"/>
        <v/>
      </c>
      <c r="BR14" s="48" t="str">
        <f t="shared" si="26"/>
        <v/>
      </c>
      <c r="BS14" s="48" t="str">
        <f t="shared" si="27"/>
        <v/>
      </c>
      <c r="BT14" s="48" t="str">
        <f t="shared" si="28"/>
        <v/>
      </c>
      <c r="BU14" s="48" t="str">
        <f t="shared" si="29"/>
        <v/>
      </c>
    </row>
    <row r="15" spans="1:73">
      <c r="A15" s="10" t="str">
        <f>Audit!A15</f>
        <v>OKC1-XX-00013</v>
      </c>
      <c r="B15" s="10" t="str">
        <f t="shared" si="30"/>
        <v/>
      </c>
      <c r="C15" s="17" t="str">
        <f>VLOOKUP(Audit!B15,$V$3:$AE$12,2,FALSE) &amp; VLOOKUP(Audit!B15,$V$13:$AE$22,2,FALSE)&amp; IF(Audit!B15=10,Audit!V15&amp;Audit!W15,"")</f>
        <v/>
      </c>
      <c r="D15" s="17" t="str">
        <f>VLOOKUP(Audit!C15,$V$3:$AE$12,3,FALSE) &amp; VLOOKUP(Audit!C15,$V$13:$AE$22,3,FALSE) &amp;IF(Audit!C15=10,Audit!V15&amp;Audit!W15,"")</f>
        <v/>
      </c>
      <c r="E15" s="17" t="str">
        <f>VLOOKUP(Audit!D15,$V$3:$AE$12,4,FALSE)&amp; Audit!T15 &amp; VLOOKUP(Audit!D15,$V$13:$AE$22,4,FALSE)&amp; IF(Audit!D15=10,Audit!V15&amp;Audit!W15,"")</f>
        <v/>
      </c>
      <c r="F15" s="17" t="str">
        <f>VLOOKUP(Audit!E15,$V$3:$AE$12,5,FALSE) &amp; VLOOKUP(Audit!E15,$V$13:$AE$22,5,FALSE)&amp; IF(Audit!E15=10,Audit!V15&amp;Audit!W15,"")</f>
        <v/>
      </c>
      <c r="G15" s="17" t="str">
        <f>VLOOKUP(Audit!F15,$V$3:$AE$12,6,FALSE) &amp; VLOOKUP(Audit!F15,$V$13:$AE$22,6,FALSE)&amp; IF(Audit!F15=10,Audit!V15&amp;Audit!W15,"")</f>
        <v/>
      </c>
      <c r="H15" s="17" t="str">
        <f>VLOOKUP(Audit!G15,$V$3:$AE$12,7,FALSE) &amp; VLOOKUP(Audit!G15,$V$13:$AE$22,7,FALSE)&amp;IF(Audit!G15=10,Audit!V15&amp;Audit!W15,"")</f>
        <v/>
      </c>
      <c r="I15" s="17" t="str">
        <f>VLOOKUP(Audit!H15,$V$3:$AE$12,8,FALSE) &amp; Audit!U15 &amp; VLOOKUP(Audit!H15,$V$13:$AE$22,8,FALSE)&amp;IF(Audit!H15=10,Audit!V15&amp;Audit!W15,"")</f>
        <v/>
      </c>
      <c r="J15" s="17" t="str">
        <f>VLOOKUP(Audit!I15,$V$3:$AE$12,9,FALSE) &amp; VLOOKUP(Audit!I15,$V$13:$AE$22,9,FALSE) &amp; IF(Audit!I15=10,Audit!V15&amp;Audit!W15,"") &amp; IF(Audit!I15&lt;&gt;1,U15,"")</f>
        <v/>
      </c>
      <c r="K15" s="17" t="str">
        <f>VLOOKUP(Audit!J15,$V$3:$AE$12,10,FALSE) &amp; Audit!S15 &amp; VLOOKUP(Audit!J15,$V$13:$AE$22,10,FALSE) &amp; IF(Audit!J15=10,Audit!V15&amp;Audit!W15,"") &amp; IF(Audit!J15&lt;&gt;1,U15,"")</f>
        <v/>
      </c>
      <c r="L15" s="10">
        <f>Audit!K15</f>
        <v>3</v>
      </c>
      <c r="M15" s="10" t="str">
        <f t="shared" si="0"/>
        <v/>
      </c>
      <c r="N15" s="10" t="str">
        <f t="shared" si="1"/>
        <v/>
      </c>
      <c r="O15" s="10" t="str">
        <f t="shared" si="2"/>
        <v/>
      </c>
      <c r="P15" s="10" t="str">
        <f t="shared" si="3"/>
        <v/>
      </c>
      <c r="Q15" s="10" t="str">
        <f t="shared" si="4"/>
        <v/>
      </c>
      <c r="R15" s="10" t="str">
        <f t="shared" si="5"/>
        <v/>
      </c>
      <c r="S15" s="10" t="str">
        <f t="shared" si="6"/>
        <v/>
      </c>
      <c r="T15" s="10" t="str">
        <f t="shared" si="7"/>
        <v/>
      </c>
      <c r="U15" s="17" t="str">
        <f>IF(Audit!M15="","",VLOOKUP(Audit!M15,$W$26:$X$35,2,FALSE)) &amp; Audit!N15 &amp; IF(Audit!O15="","",IF(Audit!N15&lt;=1.4,VLOOKUP(Audit!O15,$W$38:X60,2,FALSE),VLOOKUP(Audit!O15,$W$51:$X$61,2,FALSE))) &amp; IF(Audit!P15="","",VLOOKUP(Audit!P15,$Y$26:$Z$35,2,FALSE) &amp; Audit!Q15 &amp; IF(Audit!O15="","",IF(Audit!Q15&lt;=1.4,VLOOKUP(Audit!R15,$Y$38:$Z$48,2,FALSE),VLOOKUP(Audit!R15,$Y$51:$Z$61,2,FALSE))))</f>
        <v/>
      </c>
      <c r="V15" s="5">
        <v>3</v>
      </c>
      <c r="W15" s="16" t="s">
        <v>120</v>
      </c>
      <c r="X15" s="16"/>
      <c r="Y15" s="16" t="s">
        <v>118</v>
      </c>
      <c r="Z15" s="44"/>
      <c r="AA15" s="44"/>
      <c r="AB15" s="44"/>
      <c r="AC15" s="16" t="s">
        <v>110</v>
      </c>
      <c r="AD15" s="16" t="s">
        <v>109</v>
      </c>
      <c r="AE15" s="16" t="s">
        <v>109</v>
      </c>
      <c r="AH15" s="49" t="str">
        <f>Audit!A15</f>
        <v>OKC1-XX-00013</v>
      </c>
      <c r="AI15" s="50" t="str">
        <f>VLOOKUP(Audit!B15,$V$3:$AE$12,2,FALSE)&amp; IF(Audit!B15=10,Audit!V15,"")</f>
        <v/>
      </c>
      <c r="AJ15" s="50" t="str">
        <f>VLOOKUP(Audit!B15,$V$13:$AE$22,2,FALSE)&amp; IF(Audit!B15=10,Audit!W15,"")</f>
        <v/>
      </c>
      <c r="AK15" s="47" t="str">
        <f t="shared" si="9"/>
        <v/>
      </c>
      <c r="AL15" s="50" t="str">
        <f>VLOOKUP(Audit!C15,$V$3:$AE$12,3,FALSE)&amp; IF(Audit!C15=10,Audit!V15,"")</f>
        <v/>
      </c>
      <c r="AM15" s="50" t="str">
        <f>VLOOKUP(Audit!C15,$V$13:$AE$22,3,FALSE)&amp; IF(Audit!C15=10,Audit!W15,"")</f>
        <v/>
      </c>
      <c r="AN15" s="47" t="str">
        <f t="shared" si="10"/>
        <v/>
      </c>
      <c r="AO15" s="50" t="str">
        <f>VLOOKUP(Audit!D15,$V$3:$AE$12,4,FALSE) &amp;  Audit!T15 &amp; IF(Audit!D15=10,Audit!V15,"")</f>
        <v/>
      </c>
      <c r="AP15" s="50" t="str">
        <f>VLOOKUP(Audit!D15,$V$13:$AE$22,4,FALSE)&amp; IF(Audit!D15=10,Audit!W15,"")</f>
        <v/>
      </c>
      <c r="AQ15" s="47" t="str">
        <f t="shared" si="11"/>
        <v/>
      </c>
      <c r="AR15" s="50" t="str">
        <f>VLOOKUP(Audit!E15,$V$3:$AE$12,5,FALSE)&amp; IF(Audit!E15=10,Audit!V15,"")</f>
        <v/>
      </c>
      <c r="AS15" s="50" t="str">
        <f>VLOOKUP(Audit!E15,$V$13:$AE$22,5,FALSE)&amp; IF(Audit!E15=10,Audit!W15,"")</f>
        <v/>
      </c>
      <c r="AT15" s="47" t="str">
        <f t="shared" si="12"/>
        <v/>
      </c>
      <c r="AU15" s="50" t="str">
        <f>VLOOKUP(Audit!F15,$V$3:$AE$12,6,FALSE)&amp; IF(Audit!F15=10,Audit!V15,"")</f>
        <v/>
      </c>
      <c r="AV15" s="50" t="str">
        <f>VLOOKUP(Audit!F15,$V$13:$AE$22,6,FALSE)&amp; IF(Audit!F15=10,Audit!W15,"")</f>
        <v/>
      </c>
      <c r="AW15" s="47" t="str">
        <f t="shared" si="13"/>
        <v/>
      </c>
      <c r="AX15" s="50" t="str">
        <f>VLOOKUP(Audit!G15,$V$3:$AE$12,7,FALSE)&amp; IF(Audit!G15=10,Audit!V15,"")</f>
        <v/>
      </c>
      <c r="AY15" s="50" t="str">
        <f>VLOOKUP(Audit!G15,$V$13:$AE$22,7,FALSE) &amp; IF(Audit!G15=10,Audit!W15,"")</f>
        <v/>
      </c>
      <c r="AZ15" s="47" t="str">
        <f t="shared" si="14"/>
        <v/>
      </c>
      <c r="BA15" s="50" t="str">
        <f>VLOOKUP(Audit!H15,$V$3:$AE$12,8,FALSE)&amp; Audit!U15 &amp; IF(Audit!H15=10,Audit!V15,"")</f>
        <v/>
      </c>
      <c r="BB15" s="50" t="str">
        <f>VLOOKUP(Audit!H15,$V$13:$AE$22,8,FALSE) &amp; IF(Audit!H15=10,Audit!W15,"")</f>
        <v/>
      </c>
      <c r="BC15" s="47" t="str">
        <f t="shared" si="15"/>
        <v/>
      </c>
      <c r="BD15" s="50" t="str">
        <f>VLOOKUP(Audit!I15,$V$3:$AE$12,9,FALSE)&amp; IF(Audit!I15=10,Audit!V15,"")</f>
        <v/>
      </c>
      <c r="BE15" s="50" t="str">
        <f>VLOOKUP(Audit!I15,$V$13:$AE$22,9,FALSE) &amp; IF(Audit!I15=10,Audit!W15,"") &amp; IF(Audit!I15&lt;&gt;1,U15,"")</f>
        <v/>
      </c>
      <c r="BF15" s="47" t="str">
        <f t="shared" si="16"/>
        <v/>
      </c>
      <c r="BG15" s="50" t="str">
        <f>VLOOKUP(Audit!J15,$V$3:$AE$12,10,FALSE) &amp; Audit!S15 &amp; IF(Audit!J15=10,Audit!V15,"")</f>
        <v/>
      </c>
      <c r="BH15" s="50" t="str">
        <f>VLOOKUP(Audit!J15,$V$13:$AE$22,10,FALSE) &amp; IF(Audit!J15=10,Audit!W15,"") &amp; IF(Audit!J15&lt;&gt;1,U15,"")</f>
        <v/>
      </c>
      <c r="BI15" s="47" t="str">
        <f t="shared" si="17"/>
        <v/>
      </c>
      <c r="BJ15" s="48" t="str">
        <f t="shared" si="18"/>
        <v/>
      </c>
      <c r="BK15" s="48" t="str">
        <f t="shared" si="19"/>
        <v/>
      </c>
      <c r="BL15" s="48" t="str">
        <f t="shared" si="20"/>
        <v/>
      </c>
      <c r="BM15" s="48" t="str">
        <f t="shared" si="21"/>
        <v/>
      </c>
      <c r="BN15" s="48" t="str">
        <f t="shared" si="22"/>
        <v/>
      </c>
      <c r="BO15" s="48" t="str">
        <f t="shared" si="23"/>
        <v/>
      </c>
      <c r="BP15" s="48" t="str">
        <f t="shared" si="24"/>
        <v/>
      </c>
      <c r="BQ15" s="48" t="str">
        <f t="shared" si="25"/>
        <v/>
      </c>
      <c r="BR15" s="48" t="str">
        <f t="shared" si="26"/>
        <v/>
      </c>
      <c r="BS15" s="48" t="str">
        <f t="shared" si="27"/>
        <v/>
      </c>
      <c r="BT15" s="48" t="str">
        <f t="shared" si="28"/>
        <v/>
      </c>
      <c r="BU15" s="48" t="str">
        <f t="shared" si="29"/>
        <v/>
      </c>
    </row>
    <row r="16" spans="1:73">
      <c r="A16" s="10" t="str">
        <f>Audit!A16</f>
        <v>OKC1-XX-00014</v>
      </c>
      <c r="B16" s="10" t="str">
        <f t="shared" si="30"/>
        <v xml:space="preserve"> • Access point is not powered • Troubleshoot the access point</v>
      </c>
      <c r="C16" s="17" t="str">
        <f>VLOOKUP(Audit!B16,$V$3:$AE$12,2,FALSE) &amp; VLOOKUP(Audit!B16,$V$13:$AE$22,2,FALSE)&amp; IF(Audit!B16=10,Audit!V16&amp;Audit!W16,"")</f>
        <v/>
      </c>
      <c r="D16" s="17" t="str">
        <f>VLOOKUP(Audit!C16,$V$3:$AE$12,3,FALSE) &amp; VLOOKUP(Audit!C16,$V$13:$AE$22,3,FALSE) &amp;IF(Audit!C16=10,Audit!V16&amp;Audit!W16,"")</f>
        <v/>
      </c>
      <c r="E16" s="17" t="str">
        <f>VLOOKUP(Audit!D16,$V$3:$AE$12,4,FALSE)&amp; Audit!T16 &amp; VLOOKUP(Audit!D16,$V$13:$AE$22,4,FALSE)&amp; IF(Audit!D16=10,Audit!V16&amp;Audit!W16,"")</f>
        <v xml:space="preserve"> • Access point is not powered • Troubleshoot the access point</v>
      </c>
      <c r="F16" s="17" t="str">
        <f>VLOOKUP(Audit!E16,$V$3:$AE$12,5,FALSE) &amp; VLOOKUP(Audit!E16,$V$13:$AE$22,5,FALSE)&amp; IF(Audit!E16=10,Audit!V16&amp;Audit!W16,"")</f>
        <v/>
      </c>
      <c r="G16" s="17" t="str">
        <f>VLOOKUP(Audit!F16,$V$3:$AE$12,6,FALSE) &amp; VLOOKUP(Audit!F16,$V$13:$AE$22,6,FALSE)&amp; IF(Audit!F16=10,Audit!V16&amp;Audit!W16,"")</f>
        <v/>
      </c>
      <c r="H16" s="17" t="str">
        <f>VLOOKUP(Audit!G16,$V$3:$AE$12,7,FALSE) &amp; VLOOKUP(Audit!G16,$V$13:$AE$22,7,FALSE)&amp;IF(Audit!G16=10,Audit!V16&amp;Audit!W16,"")</f>
        <v/>
      </c>
      <c r="I16" s="17" t="str">
        <f>VLOOKUP(Audit!H16,$V$3:$AE$12,8,FALSE) &amp; Audit!U16 &amp; VLOOKUP(Audit!H16,$V$13:$AE$22,8,FALSE)&amp;IF(Audit!H16=10,Audit!V16&amp;Audit!W16,"")</f>
        <v/>
      </c>
      <c r="J16" s="17" t="str">
        <f>VLOOKUP(Audit!I16,$V$3:$AE$12,9,FALSE) &amp; VLOOKUP(Audit!I16,$V$13:$AE$22,9,FALSE) &amp; IF(Audit!I16=10,Audit!V16&amp;Audit!W16,"") &amp; IF(Audit!I16&lt;&gt;1,U16,"")</f>
        <v/>
      </c>
      <c r="K16" s="17" t="str">
        <f>VLOOKUP(Audit!J16,$V$3:$AE$12,10,FALSE) &amp; Audit!S16 &amp; VLOOKUP(Audit!J16,$V$13:$AE$22,10,FALSE) &amp; IF(Audit!J16=10,Audit!V16&amp;Audit!W16,"") &amp; IF(Audit!J16&lt;&gt;1,U16,"")</f>
        <v/>
      </c>
      <c r="L16" s="10">
        <f>Audit!K16</f>
        <v>3</v>
      </c>
      <c r="M16" s="10" t="str">
        <f t="shared" si="0"/>
        <v/>
      </c>
      <c r="N16" s="10" t="str">
        <f t="shared" si="1"/>
        <v/>
      </c>
      <c r="O16" s="10" t="str">
        <f t="shared" si="2"/>
        <v/>
      </c>
      <c r="P16" s="10" t="str">
        <f t="shared" si="3"/>
        <v/>
      </c>
      <c r="Q16" s="10" t="str">
        <f t="shared" si="4"/>
        <v/>
      </c>
      <c r="R16" s="10" t="str">
        <f t="shared" si="5"/>
        <v/>
      </c>
      <c r="S16" s="10" t="str">
        <f t="shared" si="6"/>
        <v/>
      </c>
      <c r="T16" s="10" t="str">
        <f t="shared" si="7"/>
        <v/>
      </c>
      <c r="U16" s="17" t="str">
        <f>IF(Audit!M16="","",VLOOKUP(Audit!M16,$W$26:$X$35,2,FALSE)) &amp; Audit!N16 &amp; IF(Audit!O16="","",IF(Audit!N16&lt;=1.4,VLOOKUP(Audit!O16,$W$38:X61,2,FALSE),VLOOKUP(Audit!O16,$W$51:$X$61,2,FALSE))) &amp; IF(Audit!P16="","",VLOOKUP(Audit!P16,$Y$26:$Z$35,2,FALSE) &amp; Audit!Q16 &amp; IF(Audit!O16="","",IF(Audit!Q16&lt;=1.4,VLOOKUP(Audit!R16,$Y$38:$Z$48,2,FALSE),VLOOKUP(Audit!R16,$Y$51:$Z$61,2,FALSE))))</f>
        <v/>
      </c>
      <c r="V16" s="5">
        <v>4</v>
      </c>
      <c r="W16" s="16" t="s">
        <v>187</v>
      </c>
      <c r="X16" s="16"/>
      <c r="Y16" s="16" t="s">
        <v>117</v>
      </c>
      <c r="Z16" s="16" t="s">
        <v>116</v>
      </c>
      <c r="AA16" s="16" t="s">
        <v>175</v>
      </c>
      <c r="AB16" s="16" t="s">
        <v>113</v>
      </c>
      <c r="AC16" s="16" t="s">
        <v>110</v>
      </c>
      <c r="AD16" s="16" t="s">
        <v>109</v>
      </c>
      <c r="AE16" s="16" t="s">
        <v>109</v>
      </c>
      <c r="AH16" s="49" t="str">
        <f>Audit!A16</f>
        <v>OKC1-XX-00014</v>
      </c>
      <c r="AI16" s="50" t="str">
        <f>VLOOKUP(Audit!B16,$V$3:$AE$12,2,FALSE)&amp; IF(Audit!B16=10,Audit!V16,"")</f>
        <v/>
      </c>
      <c r="AJ16" s="50" t="str">
        <f>VLOOKUP(Audit!B16,$V$13:$AE$22,2,FALSE)&amp; IF(Audit!B16=10,Audit!W16,"")</f>
        <v/>
      </c>
      <c r="AK16" s="47" t="str">
        <f t="shared" si="9"/>
        <v/>
      </c>
      <c r="AL16" s="50" t="str">
        <f>VLOOKUP(Audit!C16,$V$3:$AE$12,3,FALSE)&amp; IF(Audit!C16=10,Audit!V16,"")</f>
        <v/>
      </c>
      <c r="AM16" s="50" t="str">
        <f>VLOOKUP(Audit!C16,$V$13:$AE$22,3,FALSE)&amp; IF(Audit!C16=10,Audit!W16,"")</f>
        <v/>
      </c>
      <c r="AN16" s="47" t="str">
        <f t="shared" si="10"/>
        <v/>
      </c>
      <c r="AO16" s="50" t="str">
        <f>VLOOKUP(Audit!D16,$V$3:$AE$12,4,FALSE) &amp;  Audit!T16 &amp; IF(Audit!D16=10,Audit!V16,"")</f>
        <v xml:space="preserve"> • Access point is not powered</v>
      </c>
      <c r="AP16" s="50" t="str">
        <f>VLOOKUP(Audit!D16,$V$13:$AE$22,4,FALSE)&amp; IF(Audit!D16=10,Audit!W16,"")</f>
        <v xml:space="preserve"> • Troubleshoot the access point</v>
      </c>
      <c r="AQ16" s="47">
        <f t="shared" si="11"/>
        <v>1</v>
      </c>
      <c r="AR16" s="50" t="str">
        <f>VLOOKUP(Audit!E16,$V$3:$AE$12,5,FALSE)&amp; IF(Audit!E16=10,Audit!V16,"")</f>
        <v/>
      </c>
      <c r="AS16" s="50" t="str">
        <f>VLOOKUP(Audit!E16,$V$13:$AE$22,5,FALSE)&amp; IF(Audit!E16=10,Audit!W16,"")</f>
        <v/>
      </c>
      <c r="AT16" s="47" t="str">
        <f t="shared" si="12"/>
        <v/>
      </c>
      <c r="AU16" s="50" t="str">
        <f>VLOOKUP(Audit!F16,$V$3:$AE$12,6,FALSE)&amp; IF(Audit!F16=10,Audit!V16,"")</f>
        <v/>
      </c>
      <c r="AV16" s="50" t="str">
        <f>VLOOKUP(Audit!F16,$V$13:$AE$22,6,FALSE)&amp; IF(Audit!F16=10,Audit!W16,"")</f>
        <v/>
      </c>
      <c r="AW16" s="47" t="str">
        <f t="shared" si="13"/>
        <v/>
      </c>
      <c r="AX16" s="50" t="str">
        <f>VLOOKUP(Audit!G16,$V$3:$AE$12,7,FALSE)&amp; IF(Audit!G16=10,Audit!V16,"")</f>
        <v/>
      </c>
      <c r="AY16" s="50" t="str">
        <f>VLOOKUP(Audit!G16,$V$13:$AE$22,7,FALSE) &amp; IF(Audit!G16=10,Audit!W16,"")</f>
        <v/>
      </c>
      <c r="AZ16" s="47" t="str">
        <f t="shared" si="14"/>
        <v/>
      </c>
      <c r="BA16" s="50" t="str">
        <f>VLOOKUP(Audit!H16,$V$3:$AE$12,8,FALSE)&amp; Audit!U16 &amp; IF(Audit!H16=10,Audit!V16,"")</f>
        <v/>
      </c>
      <c r="BB16" s="50" t="str">
        <f>VLOOKUP(Audit!H16,$V$13:$AE$22,8,FALSE) &amp; IF(Audit!H16=10,Audit!W16,"")</f>
        <v/>
      </c>
      <c r="BC16" s="47" t="str">
        <f t="shared" si="15"/>
        <v/>
      </c>
      <c r="BD16" s="50" t="str">
        <f>VLOOKUP(Audit!I16,$V$3:$AE$12,9,FALSE)&amp; IF(Audit!I16=10,Audit!V16,"")</f>
        <v/>
      </c>
      <c r="BE16" s="50" t="str">
        <f>VLOOKUP(Audit!I16,$V$13:$AE$22,9,FALSE) &amp; IF(Audit!I16=10,Audit!W16,"") &amp; IF(Audit!I16&lt;&gt;1,U16,"")</f>
        <v/>
      </c>
      <c r="BF16" s="47" t="str">
        <f t="shared" si="16"/>
        <v/>
      </c>
      <c r="BG16" s="50" t="str">
        <f>VLOOKUP(Audit!J16,$V$3:$AE$12,10,FALSE) &amp; Audit!S16 &amp; IF(Audit!J16=10,Audit!V16,"")</f>
        <v/>
      </c>
      <c r="BH16" s="50" t="str">
        <f>VLOOKUP(Audit!J16,$V$13:$AE$22,10,FALSE) &amp; IF(Audit!J16=10,Audit!W16,"") &amp; IF(Audit!J16&lt;&gt;1,U16,"")</f>
        <v/>
      </c>
      <c r="BI16" s="47" t="str">
        <f t="shared" si="17"/>
        <v/>
      </c>
      <c r="BJ16" s="48" t="str">
        <f t="shared" si="18"/>
        <v xml:space="preserve"> • Access point is not powered</v>
      </c>
      <c r="BK16" s="48" t="str">
        <f t="shared" si="19"/>
        <v xml:space="preserve"> • Troubleshoot the access point</v>
      </c>
      <c r="BL16" s="48" t="str">
        <f t="shared" si="20"/>
        <v/>
      </c>
      <c r="BM16" s="48" t="str">
        <f t="shared" si="21"/>
        <v/>
      </c>
      <c r="BN16" s="48" t="str">
        <f t="shared" si="22"/>
        <v/>
      </c>
      <c r="BO16" s="48" t="str">
        <f t="shared" si="23"/>
        <v/>
      </c>
      <c r="BP16" s="48" t="str">
        <f t="shared" si="24"/>
        <v/>
      </c>
      <c r="BQ16" s="48" t="str">
        <f t="shared" si="25"/>
        <v/>
      </c>
      <c r="BR16" s="48" t="str">
        <f t="shared" si="26"/>
        <v/>
      </c>
      <c r="BS16" s="48" t="str">
        <f t="shared" si="27"/>
        <v/>
      </c>
      <c r="BT16" s="48" t="str">
        <f t="shared" si="28"/>
        <v/>
      </c>
      <c r="BU16" s="48" t="str">
        <f t="shared" si="29"/>
        <v/>
      </c>
    </row>
    <row r="17" spans="1:73">
      <c r="A17" s="10" t="str">
        <f>Audit!A17</f>
        <v>OKC1-XX-00015</v>
      </c>
      <c r="B17" s="10" t="str">
        <f t="shared" si="30"/>
        <v/>
      </c>
      <c r="C17" s="17" t="str">
        <f>VLOOKUP(Audit!B17,$V$3:$AE$12,2,FALSE) &amp; VLOOKUP(Audit!B17,$V$13:$AE$22,2,FALSE)&amp; IF(Audit!B17=10,Audit!V17&amp;Audit!W17,"")</f>
        <v/>
      </c>
      <c r="D17" s="17" t="str">
        <f>VLOOKUP(Audit!C17,$V$3:$AE$12,3,FALSE) &amp; VLOOKUP(Audit!C17,$V$13:$AE$22,3,FALSE) &amp;IF(Audit!C17=10,Audit!V17&amp;Audit!W17,"")</f>
        <v/>
      </c>
      <c r="E17" s="17" t="str">
        <f>VLOOKUP(Audit!D17,$V$3:$AE$12,4,FALSE)&amp; Audit!T17 &amp; VLOOKUP(Audit!D17,$V$13:$AE$22,4,FALSE)&amp; IF(Audit!D17=10,Audit!V17&amp;Audit!W17,"")</f>
        <v/>
      </c>
      <c r="F17" s="17" t="str">
        <f>VLOOKUP(Audit!E17,$V$3:$AE$12,5,FALSE) &amp; VLOOKUP(Audit!E17,$V$13:$AE$22,5,FALSE)&amp; IF(Audit!E17=10,Audit!V17&amp;Audit!W17,"")</f>
        <v/>
      </c>
      <c r="G17" s="17" t="str">
        <f>VLOOKUP(Audit!F17,$V$3:$AE$12,6,FALSE) &amp; VLOOKUP(Audit!F17,$V$13:$AE$22,6,FALSE)&amp; IF(Audit!F17=10,Audit!V17&amp;Audit!W17,"")</f>
        <v/>
      </c>
      <c r="H17" s="17" t="str">
        <f>VLOOKUP(Audit!G17,$V$3:$AE$12,7,FALSE) &amp; VLOOKUP(Audit!G17,$V$13:$AE$22,7,FALSE)&amp;IF(Audit!G17=10,Audit!V17&amp;Audit!W17,"")</f>
        <v/>
      </c>
      <c r="I17" s="17" t="str">
        <f>VLOOKUP(Audit!H17,$V$3:$AE$12,8,FALSE) &amp; Audit!U17 &amp; VLOOKUP(Audit!H17,$V$13:$AE$22,8,FALSE)&amp;IF(Audit!H17=10,Audit!V17&amp;Audit!W17,"")</f>
        <v/>
      </c>
      <c r="J17" s="17" t="str">
        <f>VLOOKUP(Audit!I17,$V$3:$AE$12,9,FALSE) &amp; VLOOKUP(Audit!I17,$V$13:$AE$22,9,FALSE) &amp; IF(Audit!I17=10,Audit!V17&amp;Audit!W17,"") &amp; IF(Audit!I17&lt;&gt;1,U17,"")</f>
        <v/>
      </c>
      <c r="K17" s="17" t="str">
        <f>VLOOKUP(Audit!J17,$V$3:$AE$12,10,FALSE) &amp; Audit!S17 &amp; VLOOKUP(Audit!J17,$V$13:$AE$22,10,FALSE) &amp; IF(Audit!J17=10,Audit!V17&amp;Audit!W17,"") &amp; IF(Audit!J17&lt;&gt;1,U17,"")</f>
        <v/>
      </c>
      <c r="L17" s="10">
        <f>Audit!K17</f>
        <v>3</v>
      </c>
      <c r="M17" s="10" t="str">
        <f t="shared" si="0"/>
        <v/>
      </c>
      <c r="N17" s="10" t="str">
        <f t="shared" si="1"/>
        <v/>
      </c>
      <c r="O17" s="10" t="str">
        <f t="shared" si="2"/>
        <v/>
      </c>
      <c r="P17" s="10" t="str">
        <f t="shared" si="3"/>
        <v/>
      </c>
      <c r="Q17" s="10" t="str">
        <f t="shared" si="4"/>
        <v/>
      </c>
      <c r="R17" s="10" t="str">
        <f t="shared" si="5"/>
        <v/>
      </c>
      <c r="S17" s="10" t="str">
        <f t="shared" si="6"/>
        <v/>
      </c>
      <c r="T17" s="10" t="str">
        <f t="shared" si="7"/>
        <v/>
      </c>
      <c r="U17" s="17" t="str">
        <f>IF(Audit!M17="","",VLOOKUP(Audit!M17,$W$26:$X$35,2,FALSE)) &amp; Audit!N17 &amp; IF(Audit!O17="","",IF(Audit!N17&lt;=1.4,VLOOKUP(Audit!O17,$W$38:X62,2,FALSE),VLOOKUP(Audit!O17,$W$51:$X$61,2,FALSE))) &amp; IF(Audit!P17="","",VLOOKUP(Audit!P17,$Y$26:$Z$35,2,FALSE) &amp; Audit!Q17 &amp; IF(Audit!O17="","",IF(Audit!Q17&lt;=1.4,VLOOKUP(Audit!R17,$Y$38:$Z$48,2,FALSE),VLOOKUP(Audit!R17,$Y$51:$Z$61,2,FALSE))))</f>
        <v/>
      </c>
      <c r="V17" s="5">
        <v>5</v>
      </c>
      <c r="W17" s="16" t="s">
        <v>199</v>
      </c>
      <c r="X17" s="16"/>
      <c r="Y17" s="16" t="s">
        <v>117</v>
      </c>
      <c r="Z17" s="132"/>
      <c r="AA17" s="16" t="s">
        <v>175</v>
      </c>
      <c r="AB17" s="131"/>
      <c r="AC17" s="131"/>
      <c r="AD17" s="131"/>
      <c r="AE17" s="16" t="s">
        <v>327</v>
      </c>
      <c r="AH17" s="49" t="str">
        <f>Audit!A17</f>
        <v>OKC1-XX-00015</v>
      </c>
      <c r="AI17" s="50" t="str">
        <f>VLOOKUP(Audit!B17,$V$3:$AE$12,2,FALSE)&amp; IF(Audit!B17=10,Audit!V17,"")</f>
        <v/>
      </c>
      <c r="AJ17" s="50" t="str">
        <f>VLOOKUP(Audit!B17,$V$13:$AE$22,2,FALSE)&amp; IF(Audit!B17=10,Audit!W17,"")</f>
        <v/>
      </c>
      <c r="AK17" s="47" t="str">
        <f t="shared" si="9"/>
        <v/>
      </c>
      <c r="AL17" s="50" t="str">
        <f>VLOOKUP(Audit!C17,$V$3:$AE$12,3,FALSE)&amp; IF(Audit!C17=10,Audit!V17,"")</f>
        <v/>
      </c>
      <c r="AM17" s="50" t="str">
        <f>VLOOKUP(Audit!C17,$V$13:$AE$22,3,FALSE)&amp; IF(Audit!C17=10,Audit!W17,"")</f>
        <v/>
      </c>
      <c r="AN17" s="47" t="str">
        <f t="shared" si="10"/>
        <v/>
      </c>
      <c r="AO17" s="50" t="str">
        <f>VLOOKUP(Audit!D17,$V$3:$AE$12,4,FALSE) &amp;  Audit!T17 &amp; IF(Audit!D17=10,Audit!V17,"")</f>
        <v/>
      </c>
      <c r="AP17" s="50" t="str">
        <f>VLOOKUP(Audit!D17,$V$13:$AE$22,4,FALSE)&amp; IF(Audit!D17=10,Audit!W17,"")</f>
        <v/>
      </c>
      <c r="AQ17" s="47" t="str">
        <f t="shared" si="11"/>
        <v/>
      </c>
      <c r="AR17" s="50" t="str">
        <f>VLOOKUP(Audit!E17,$V$3:$AE$12,5,FALSE)&amp; IF(Audit!E17=10,Audit!V17,"")</f>
        <v/>
      </c>
      <c r="AS17" s="50" t="str">
        <f>VLOOKUP(Audit!E17,$V$13:$AE$22,5,FALSE)&amp; IF(Audit!E17=10,Audit!W17,"")</f>
        <v/>
      </c>
      <c r="AT17" s="47" t="str">
        <f t="shared" si="12"/>
        <v/>
      </c>
      <c r="AU17" s="50" t="str">
        <f>VLOOKUP(Audit!F17,$V$3:$AE$12,6,FALSE)&amp; IF(Audit!F17=10,Audit!V17,"")</f>
        <v/>
      </c>
      <c r="AV17" s="50" t="str">
        <f>VLOOKUP(Audit!F17,$V$13:$AE$22,6,FALSE)&amp; IF(Audit!F17=10,Audit!W17,"")</f>
        <v/>
      </c>
      <c r="AW17" s="47" t="str">
        <f t="shared" si="13"/>
        <v/>
      </c>
      <c r="AX17" s="50" t="str">
        <f>VLOOKUP(Audit!G17,$V$3:$AE$12,7,FALSE)&amp; IF(Audit!G17=10,Audit!V17,"")</f>
        <v/>
      </c>
      <c r="AY17" s="50" t="str">
        <f>VLOOKUP(Audit!G17,$V$13:$AE$22,7,FALSE) &amp; IF(Audit!G17=10,Audit!W17,"")</f>
        <v/>
      </c>
      <c r="AZ17" s="47" t="str">
        <f t="shared" si="14"/>
        <v/>
      </c>
      <c r="BA17" s="50" t="str">
        <f>VLOOKUP(Audit!H17,$V$3:$AE$12,8,FALSE)&amp; Audit!U17 &amp; IF(Audit!H17=10,Audit!V17,"")</f>
        <v/>
      </c>
      <c r="BB17" s="50" t="str">
        <f>VLOOKUP(Audit!H17,$V$13:$AE$22,8,FALSE) &amp; IF(Audit!H17=10,Audit!W17,"")</f>
        <v/>
      </c>
      <c r="BC17" s="47" t="str">
        <f t="shared" si="15"/>
        <v/>
      </c>
      <c r="BD17" s="50" t="str">
        <f>VLOOKUP(Audit!I17,$V$3:$AE$12,9,FALSE)&amp; IF(Audit!I17=10,Audit!V17,"")</f>
        <v/>
      </c>
      <c r="BE17" s="50" t="str">
        <f>VLOOKUP(Audit!I17,$V$13:$AE$22,9,FALSE) &amp; IF(Audit!I17=10,Audit!W17,"") &amp; IF(Audit!I17&lt;&gt;1,U17,"")</f>
        <v/>
      </c>
      <c r="BF17" s="47" t="str">
        <f t="shared" si="16"/>
        <v/>
      </c>
      <c r="BG17" s="50" t="str">
        <f>VLOOKUP(Audit!J17,$V$3:$AE$12,10,FALSE) &amp; Audit!S17 &amp; IF(Audit!J17=10,Audit!V17,"")</f>
        <v/>
      </c>
      <c r="BH17" s="50" t="str">
        <f>VLOOKUP(Audit!J17,$V$13:$AE$22,10,FALSE) &amp; IF(Audit!J17=10,Audit!W17,"") &amp; IF(Audit!J17&lt;&gt;1,U17,"")</f>
        <v/>
      </c>
      <c r="BI17" s="47" t="str">
        <f t="shared" si="17"/>
        <v/>
      </c>
      <c r="BJ17" s="48" t="str">
        <f t="shared" si="18"/>
        <v/>
      </c>
      <c r="BK17" s="48" t="str">
        <f t="shared" si="19"/>
        <v/>
      </c>
      <c r="BL17" s="48" t="str">
        <f t="shared" si="20"/>
        <v/>
      </c>
      <c r="BM17" s="48" t="str">
        <f t="shared" si="21"/>
        <v/>
      </c>
      <c r="BN17" s="48" t="str">
        <f t="shared" si="22"/>
        <v/>
      </c>
      <c r="BO17" s="48" t="str">
        <f t="shared" si="23"/>
        <v/>
      </c>
      <c r="BP17" s="48" t="str">
        <f t="shared" si="24"/>
        <v/>
      </c>
      <c r="BQ17" s="48" t="str">
        <f t="shared" si="25"/>
        <v/>
      </c>
      <c r="BR17" s="48" t="str">
        <f t="shared" si="26"/>
        <v/>
      </c>
      <c r="BS17" s="48" t="str">
        <f t="shared" si="27"/>
        <v/>
      </c>
      <c r="BT17" s="48" t="str">
        <f t="shared" si="28"/>
        <v/>
      </c>
      <c r="BU17" s="48" t="str">
        <f t="shared" si="29"/>
        <v/>
      </c>
    </row>
    <row r="18" spans="1:73">
      <c r="A18" s="10" t="str">
        <f>Audit!A18</f>
        <v>OKC1-XX-00016</v>
      </c>
      <c r="B18" s="10" t="str">
        <f t="shared" si="30"/>
        <v/>
      </c>
      <c r="C18" s="17" t="str">
        <f>VLOOKUP(Audit!B18,$V$3:$AE$12,2,FALSE) &amp; VLOOKUP(Audit!B18,$V$13:$AE$22,2,FALSE)&amp; IF(Audit!B18=10,Audit!V18&amp;Audit!W18,"")</f>
        <v/>
      </c>
      <c r="D18" s="17" t="str">
        <f>VLOOKUP(Audit!C18,$V$3:$AE$12,3,FALSE) &amp; VLOOKUP(Audit!C18,$V$13:$AE$22,3,FALSE) &amp;IF(Audit!C18=10,Audit!V18&amp;Audit!W18,"")</f>
        <v/>
      </c>
      <c r="E18" s="17" t="str">
        <f>VLOOKUP(Audit!D18,$V$3:$AE$12,4,FALSE)&amp; Audit!T18 &amp; VLOOKUP(Audit!D18,$V$13:$AE$22,4,FALSE)&amp; IF(Audit!D18=10,Audit!V18&amp;Audit!W18,"")</f>
        <v/>
      </c>
      <c r="F18" s="17" t="str">
        <f>VLOOKUP(Audit!E18,$V$3:$AE$12,5,FALSE) &amp; VLOOKUP(Audit!E18,$V$13:$AE$22,5,FALSE)&amp; IF(Audit!E18=10,Audit!V18&amp;Audit!W18,"")</f>
        <v/>
      </c>
      <c r="G18" s="17" t="str">
        <f>VLOOKUP(Audit!F18,$V$3:$AE$12,6,FALSE) &amp; VLOOKUP(Audit!F18,$V$13:$AE$22,6,FALSE)&amp; IF(Audit!F18=10,Audit!V18&amp;Audit!W18,"")</f>
        <v/>
      </c>
      <c r="H18" s="17" t="str">
        <f>VLOOKUP(Audit!G18,$V$3:$AE$12,7,FALSE) &amp; VLOOKUP(Audit!G18,$V$13:$AE$22,7,FALSE)&amp;IF(Audit!G18=10,Audit!V18&amp;Audit!W18,"")</f>
        <v/>
      </c>
      <c r="I18" s="17" t="str">
        <f>VLOOKUP(Audit!H18,$V$3:$AE$12,8,FALSE) &amp; Audit!U18 &amp; VLOOKUP(Audit!H18,$V$13:$AE$22,8,FALSE)&amp;IF(Audit!H18=10,Audit!V18&amp;Audit!W18,"")</f>
        <v/>
      </c>
      <c r="J18" s="17" t="str">
        <f>VLOOKUP(Audit!I18,$V$3:$AE$12,9,FALSE) &amp; VLOOKUP(Audit!I18,$V$13:$AE$22,9,FALSE) &amp; IF(Audit!I18=10,Audit!V18&amp;Audit!W18,"") &amp; IF(Audit!I18&lt;&gt;1,U18,"")</f>
        <v/>
      </c>
      <c r="K18" s="17" t="str">
        <f>VLOOKUP(Audit!J18,$V$3:$AE$12,10,FALSE) &amp; Audit!S18 &amp; VLOOKUP(Audit!J18,$V$13:$AE$22,10,FALSE) &amp; IF(Audit!J18=10,Audit!V18&amp;Audit!W18,"") &amp; IF(Audit!J18&lt;&gt;1,U18,"")</f>
        <v/>
      </c>
      <c r="L18" s="10">
        <f>Audit!K18</f>
        <v>4</v>
      </c>
      <c r="M18" s="10" t="str">
        <f t="shared" si="0"/>
        <v/>
      </c>
      <c r="N18" s="10" t="str">
        <f t="shared" si="1"/>
        <v/>
      </c>
      <c r="O18" s="10" t="str">
        <f t="shared" si="2"/>
        <v/>
      </c>
      <c r="P18" s="10" t="str">
        <f t="shared" si="3"/>
        <v/>
      </c>
      <c r="Q18" s="10" t="str">
        <f t="shared" si="4"/>
        <v/>
      </c>
      <c r="R18" s="10" t="str">
        <f t="shared" si="5"/>
        <v/>
      </c>
      <c r="S18" s="10" t="str">
        <f t="shared" si="6"/>
        <v/>
      </c>
      <c r="T18" s="10" t="str">
        <f t="shared" si="7"/>
        <v/>
      </c>
      <c r="U18" s="17" t="str">
        <f>IF(Audit!M18="","",VLOOKUP(Audit!M18,$W$26:$X$35,2,FALSE)) &amp; Audit!N18 &amp; IF(Audit!O18="","",IF(Audit!N18&lt;=1.4,VLOOKUP(Audit!O18,$W$38:X63,2,FALSE),VLOOKUP(Audit!O18,$W$51:$X$61,2,FALSE))) &amp; IF(Audit!P18="","",VLOOKUP(Audit!P18,$Y$26:$Z$35,2,FALSE) &amp; Audit!Q18 &amp; IF(Audit!O18="","",IF(Audit!Q18&lt;=1.4,VLOOKUP(Audit!R18,$Y$38:$Z$48,2,FALSE),VLOOKUP(Audit!R18,$Y$51:$Z$61,2,FALSE))))</f>
        <v/>
      </c>
      <c r="V18" s="5">
        <v>6</v>
      </c>
      <c r="W18" s="131"/>
      <c r="X18" s="16"/>
      <c r="Y18" s="132"/>
      <c r="Z18" s="16"/>
      <c r="AA18" s="132"/>
      <c r="AB18" s="16"/>
      <c r="AC18" s="16" t="s">
        <v>111</v>
      </c>
      <c r="AD18" s="16"/>
      <c r="AE18" s="16" t="s">
        <v>332</v>
      </c>
      <c r="AH18" s="49" t="str">
        <f>Audit!A18</f>
        <v>OKC1-XX-00016</v>
      </c>
      <c r="AI18" s="50" t="str">
        <f>VLOOKUP(Audit!B18,$V$3:$AE$12,2,FALSE)&amp; IF(Audit!B18=10,Audit!V18,"")</f>
        <v/>
      </c>
      <c r="AJ18" s="50" t="str">
        <f>VLOOKUP(Audit!B18,$V$13:$AE$22,2,FALSE)&amp; IF(Audit!B18=10,Audit!W18,"")</f>
        <v/>
      </c>
      <c r="AK18" s="47" t="str">
        <f t="shared" si="9"/>
        <v/>
      </c>
      <c r="AL18" s="50" t="str">
        <f>VLOOKUP(Audit!C18,$V$3:$AE$12,3,FALSE)&amp; IF(Audit!C18=10,Audit!V18,"")</f>
        <v/>
      </c>
      <c r="AM18" s="50" t="str">
        <f>VLOOKUP(Audit!C18,$V$13:$AE$22,3,FALSE)&amp; IF(Audit!C18=10,Audit!W18,"")</f>
        <v/>
      </c>
      <c r="AN18" s="47" t="str">
        <f t="shared" si="10"/>
        <v/>
      </c>
      <c r="AO18" s="50" t="str">
        <f>VLOOKUP(Audit!D18,$V$3:$AE$12,4,FALSE) &amp;  Audit!T18 &amp; IF(Audit!D18=10,Audit!V18,"")</f>
        <v/>
      </c>
      <c r="AP18" s="50" t="str">
        <f>VLOOKUP(Audit!D18,$V$13:$AE$22,4,FALSE)&amp; IF(Audit!D18=10,Audit!W18,"")</f>
        <v/>
      </c>
      <c r="AQ18" s="47" t="str">
        <f t="shared" si="11"/>
        <v/>
      </c>
      <c r="AR18" s="50" t="str">
        <f>VLOOKUP(Audit!E18,$V$3:$AE$12,5,FALSE)&amp; IF(Audit!E18=10,Audit!V18,"")</f>
        <v/>
      </c>
      <c r="AS18" s="50" t="str">
        <f>VLOOKUP(Audit!E18,$V$13:$AE$22,5,FALSE)&amp; IF(Audit!E18=10,Audit!W18,"")</f>
        <v/>
      </c>
      <c r="AT18" s="47" t="str">
        <f t="shared" si="12"/>
        <v/>
      </c>
      <c r="AU18" s="50" t="str">
        <f>VLOOKUP(Audit!F18,$V$3:$AE$12,6,FALSE)&amp; IF(Audit!F18=10,Audit!V18,"")</f>
        <v/>
      </c>
      <c r="AV18" s="50" t="str">
        <f>VLOOKUP(Audit!F18,$V$13:$AE$22,6,FALSE)&amp; IF(Audit!F18=10,Audit!W18,"")</f>
        <v/>
      </c>
      <c r="AW18" s="47" t="str">
        <f t="shared" si="13"/>
        <v/>
      </c>
      <c r="AX18" s="50" t="str">
        <f>VLOOKUP(Audit!G18,$V$3:$AE$12,7,FALSE)&amp; IF(Audit!G18=10,Audit!V18,"")</f>
        <v/>
      </c>
      <c r="AY18" s="50" t="str">
        <f>VLOOKUP(Audit!G18,$V$13:$AE$22,7,FALSE) &amp; IF(Audit!G18=10,Audit!W18,"")</f>
        <v/>
      </c>
      <c r="AZ18" s="47" t="str">
        <f t="shared" si="14"/>
        <v/>
      </c>
      <c r="BA18" s="50" t="str">
        <f>VLOOKUP(Audit!H18,$V$3:$AE$12,8,FALSE)&amp; Audit!U18 &amp; IF(Audit!H18=10,Audit!V18,"")</f>
        <v/>
      </c>
      <c r="BB18" s="50" t="str">
        <f>VLOOKUP(Audit!H18,$V$13:$AE$22,8,FALSE) &amp; IF(Audit!H18=10,Audit!W18,"")</f>
        <v/>
      </c>
      <c r="BC18" s="47" t="str">
        <f t="shared" si="15"/>
        <v/>
      </c>
      <c r="BD18" s="50" t="str">
        <f>VLOOKUP(Audit!I18,$V$3:$AE$12,9,FALSE)&amp; IF(Audit!I18=10,Audit!V18,"")</f>
        <v/>
      </c>
      <c r="BE18" s="50" t="str">
        <f>VLOOKUP(Audit!I18,$V$13:$AE$22,9,FALSE) &amp; IF(Audit!I18=10,Audit!W18,"") &amp; IF(Audit!I18&lt;&gt;1,U18,"")</f>
        <v/>
      </c>
      <c r="BF18" s="47" t="str">
        <f t="shared" si="16"/>
        <v/>
      </c>
      <c r="BG18" s="50" t="str">
        <f>VLOOKUP(Audit!J18,$V$3:$AE$12,10,FALSE) &amp; Audit!S18 &amp; IF(Audit!J18=10,Audit!V18,"")</f>
        <v/>
      </c>
      <c r="BH18" s="50" t="str">
        <f>VLOOKUP(Audit!J18,$V$13:$AE$22,10,FALSE) &amp; IF(Audit!J18=10,Audit!W18,"") &amp; IF(Audit!J18&lt;&gt;1,U18,"")</f>
        <v/>
      </c>
      <c r="BI18" s="47" t="str">
        <f t="shared" si="17"/>
        <v/>
      </c>
      <c r="BJ18" s="48" t="str">
        <f t="shared" si="18"/>
        <v/>
      </c>
      <c r="BK18" s="48" t="str">
        <f t="shared" si="19"/>
        <v/>
      </c>
      <c r="BL18" s="48" t="str">
        <f t="shared" si="20"/>
        <v/>
      </c>
      <c r="BM18" s="48" t="str">
        <f t="shared" si="21"/>
        <v/>
      </c>
      <c r="BN18" s="48" t="str">
        <f t="shared" si="22"/>
        <v/>
      </c>
      <c r="BO18" s="48" t="str">
        <f t="shared" si="23"/>
        <v/>
      </c>
      <c r="BP18" s="48" t="str">
        <f t="shared" si="24"/>
        <v/>
      </c>
      <c r="BQ18" s="48" t="str">
        <f t="shared" si="25"/>
        <v/>
      </c>
      <c r="BR18" s="48" t="str">
        <f t="shared" si="26"/>
        <v/>
      </c>
      <c r="BS18" s="48" t="str">
        <f t="shared" si="27"/>
        <v/>
      </c>
      <c r="BT18" s="48" t="str">
        <f t="shared" si="28"/>
        <v/>
      </c>
      <c r="BU18" s="48" t="str">
        <f t="shared" si="29"/>
        <v/>
      </c>
    </row>
    <row r="19" spans="1:73">
      <c r="A19" s="10" t="str">
        <f>Audit!A19</f>
        <v>OKC1-XX-00017</v>
      </c>
      <c r="B19" s="10" t="str">
        <f t="shared" si="30"/>
        <v/>
      </c>
      <c r="C19" s="17" t="str">
        <f>VLOOKUP(Audit!B19,$V$3:$AE$12,2,FALSE) &amp; VLOOKUP(Audit!B19,$V$13:$AE$22,2,FALSE)&amp; IF(Audit!B19=10,Audit!V19&amp;Audit!W19,"")</f>
        <v/>
      </c>
      <c r="D19" s="17" t="str">
        <f>VLOOKUP(Audit!C19,$V$3:$AE$12,3,FALSE) &amp; VLOOKUP(Audit!C19,$V$13:$AE$22,3,FALSE) &amp;IF(Audit!C19=10,Audit!V19&amp;Audit!W19,"")</f>
        <v/>
      </c>
      <c r="E19" s="17" t="str">
        <f>VLOOKUP(Audit!D19,$V$3:$AE$12,4,FALSE)&amp; Audit!T19 &amp; VLOOKUP(Audit!D19,$V$13:$AE$22,4,FALSE)&amp; IF(Audit!D19=10,Audit!V19&amp;Audit!W19,"")</f>
        <v/>
      </c>
      <c r="F19" s="17" t="str">
        <f>VLOOKUP(Audit!E19,$V$3:$AE$12,5,FALSE) &amp; VLOOKUP(Audit!E19,$V$13:$AE$22,5,FALSE)&amp; IF(Audit!E19=10,Audit!V19&amp;Audit!W19,"")</f>
        <v/>
      </c>
      <c r="G19" s="17" t="str">
        <f>VLOOKUP(Audit!F19,$V$3:$AE$12,6,FALSE) &amp; VLOOKUP(Audit!F19,$V$13:$AE$22,6,FALSE)&amp; IF(Audit!F19=10,Audit!V19&amp;Audit!W19,"")</f>
        <v/>
      </c>
      <c r="H19" s="17" t="str">
        <f>VLOOKUP(Audit!G19,$V$3:$AE$12,7,FALSE) &amp; VLOOKUP(Audit!G19,$V$13:$AE$22,7,FALSE)&amp;IF(Audit!G19=10,Audit!V19&amp;Audit!W19,"")</f>
        <v/>
      </c>
      <c r="I19" s="17" t="str">
        <f>VLOOKUP(Audit!H19,$V$3:$AE$12,8,FALSE) &amp; Audit!U19 &amp; VLOOKUP(Audit!H19,$V$13:$AE$22,8,FALSE)&amp;IF(Audit!H19=10,Audit!V19&amp;Audit!W19,"")</f>
        <v/>
      </c>
      <c r="J19" s="17" t="str">
        <f>VLOOKUP(Audit!I19,$V$3:$AE$12,9,FALSE) &amp; VLOOKUP(Audit!I19,$V$13:$AE$22,9,FALSE) &amp; IF(Audit!I19=10,Audit!V19&amp;Audit!W19,"") &amp; IF(Audit!I19&lt;&gt;1,U19,"")</f>
        <v/>
      </c>
      <c r="K19" s="17" t="str">
        <f>VLOOKUP(Audit!J19,$V$3:$AE$12,10,FALSE) &amp; Audit!S19 &amp; VLOOKUP(Audit!J19,$V$13:$AE$22,10,FALSE) &amp; IF(Audit!J19=10,Audit!V19&amp;Audit!W19,"") &amp; IF(Audit!J19&lt;&gt;1,U19,"")</f>
        <v/>
      </c>
      <c r="L19" s="10">
        <f>Audit!K19</f>
        <v>4</v>
      </c>
      <c r="M19" s="10" t="str">
        <f t="shared" si="0"/>
        <v/>
      </c>
      <c r="N19" s="10" t="str">
        <f t="shared" si="1"/>
        <v/>
      </c>
      <c r="O19" s="10" t="str">
        <f t="shared" si="2"/>
        <v/>
      </c>
      <c r="P19" s="10" t="str">
        <f t="shared" si="3"/>
        <v/>
      </c>
      <c r="Q19" s="10" t="str">
        <f t="shared" si="4"/>
        <v/>
      </c>
      <c r="R19" s="10" t="str">
        <f t="shared" si="5"/>
        <v/>
      </c>
      <c r="S19" s="10" t="str">
        <f t="shared" si="6"/>
        <v/>
      </c>
      <c r="T19" s="10" t="str">
        <f t="shared" si="7"/>
        <v/>
      </c>
      <c r="U19" s="17" t="str">
        <f>IF(Audit!M19="","",VLOOKUP(Audit!M19,$W$26:$X$35,2,FALSE)) &amp; Audit!N19 &amp; IF(Audit!O19="","",IF(Audit!N19&lt;=1.4,VLOOKUP(Audit!O19,$W$38:X64,2,FALSE),VLOOKUP(Audit!O19,$W$51:$X$61,2,FALSE))) &amp; IF(Audit!P19="","",VLOOKUP(Audit!P19,$Y$26:$Z$35,2,FALSE) &amp; Audit!Q19 &amp; IF(Audit!O19="","",IF(Audit!Q19&lt;=1.4,VLOOKUP(Audit!R19,$Y$38:$Z$48,2,FALSE),VLOOKUP(Audit!R19,$Y$51:$Z$61,2,FALSE))))</f>
        <v/>
      </c>
      <c r="V19" s="5">
        <v>7</v>
      </c>
      <c r="W19" s="16" t="s">
        <v>121</v>
      </c>
      <c r="X19" s="16"/>
      <c r="Y19" s="16"/>
      <c r="Z19" s="16"/>
      <c r="AA19" s="16" t="s">
        <v>175</v>
      </c>
      <c r="AB19" s="16"/>
      <c r="AC19" s="16"/>
      <c r="AD19" s="16"/>
      <c r="AE19" s="16" t="s">
        <v>109</v>
      </c>
      <c r="AH19" s="49" t="str">
        <f>Audit!A19</f>
        <v>OKC1-XX-00017</v>
      </c>
      <c r="AI19" s="50" t="str">
        <f>VLOOKUP(Audit!B19,$V$3:$AE$12,2,FALSE)&amp; IF(Audit!B19=10,Audit!V19,"")</f>
        <v/>
      </c>
      <c r="AJ19" s="50" t="str">
        <f>VLOOKUP(Audit!B19,$V$13:$AE$22,2,FALSE)&amp; IF(Audit!B19=10,Audit!W19,"")</f>
        <v/>
      </c>
      <c r="AK19" s="47" t="str">
        <f t="shared" si="9"/>
        <v/>
      </c>
      <c r="AL19" s="50" t="str">
        <f>VLOOKUP(Audit!C19,$V$3:$AE$12,3,FALSE)&amp; IF(Audit!C19=10,Audit!V19,"")</f>
        <v/>
      </c>
      <c r="AM19" s="50" t="str">
        <f>VLOOKUP(Audit!C19,$V$13:$AE$22,3,FALSE)&amp; IF(Audit!C19=10,Audit!W19,"")</f>
        <v/>
      </c>
      <c r="AN19" s="47" t="str">
        <f t="shared" si="10"/>
        <v/>
      </c>
      <c r="AO19" s="50" t="str">
        <f>VLOOKUP(Audit!D19,$V$3:$AE$12,4,FALSE) &amp;  Audit!T19 &amp; IF(Audit!D19=10,Audit!V19,"")</f>
        <v/>
      </c>
      <c r="AP19" s="50" t="str">
        <f>VLOOKUP(Audit!D19,$V$13:$AE$22,4,FALSE)&amp; IF(Audit!D19=10,Audit!W19,"")</f>
        <v/>
      </c>
      <c r="AQ19" s="47" t="str">
        <f t="shared" si="11"/>
        <v/>
      </c>
      <c r="AR19" s="50" t="str">
        <f>VLOOKUP(Audit!E19,$V$3:$AE$12,5,FALSE)&amp; IF(Audit!E19=10,Audit!V19,"")</f>
        <v/>
      </c>
      <c r="AS19" s="50" t="str">
        <f>VLOOKUP(Audit!E19,$V$13:$AE$22,5,FALSE)&amp; IF(Audit!E19=10,Audit!W19,"")</f>
        <v/>
      </c>
      <c r="AT19" s="47" t="str">
        <f t="shared" si="12"/>
        <v/>
      </c>
      <c r="AU19" s="50" t="str">
        <f>VLOOKUP(Audit!F19,$V$3:$AE$12,6,FALSE)&amp; IF(Audit!F19=10,Audit!V19,"")</f>
        <v/>
      </c>
      <c r="AV19" s="50" t="str">
        <f>VLOOKUP(Audit!F19,$V$13:$AE$22,6,FALSE)&amp; IF(Audit!F19=10,Audit!W19,"")</f>
        <v/>
      </c>
      <c r="AW19" s="47" t="str">
        <f t="shared" si="13"/>
        <v/>
      </c>
      <c r="AX19" s="50" t="str">
        <f>VLOOKUP(Audit!G19,$V$3:$AE$12,7,FALSE)&amp; IF(Audit!G19=10,Audit!V19,"")</f>
        <v/>
      </c>
      <c r="AY19" s="50" t="str">
        <f>VLOOKUP(Audit!G19,$V$13:$AE$22,7,FALSE) &amp; IF(Audit!G19=10,Audit!W19,"")</f>
        <v/>
      </c>
      <c r="AZ19" s="47" t="str">
        <f t="shared" si="14"/>
        <v/>
      </c>
      <c r="BA19" s="50" t="str">
        <f>VLOOKUP(Audit!H19,$V$3:$AE$12,8,FALSE)&amp; Audit!U19 &amp; IF(Audit!H19=10,Audit!V19,"")</f>
        <v/>
      </c>
      <c r="BB19" s="50" t="str">
        <f>VLOOKUP(Audit!H19,$V$13:$AE$22,8,FALSE) &amp; IF(Audit!H19=10,Audit!W19,"")</f>
        <v/>
      </c>
      <c r="BC19" s="47" t="str">
        <f t="shared" si="15"/>
        <v/>
      </c>
      <c r="BD19" s="50" t="str">
        <f>VLOOKUP(Audit!I19,$V$3:$AE$12,9,FALSE)&amp; IF(Audit!I19=10,Audit!V19,"")</f>
        <v/>
      </c>
      <c r="BE19" s="50" t="str">
        <f>VLOOKUP(Audit!I19,$V$13:$AE$22,9,FALSE) &amp; IF(Audit!I19=10,Audit!W19,"") &amp; IF(Audit!I19&lt;&gt;1,U19,"")</f>
        <v/>
      </c>
      <c r="BF19" s="47" t="str">
        <f t="shared" si="16"/>
        <v/>
      </c>
      <c r="BG19" s="50" t="str">
        <f>VLOOKUP(Audit!J19,$V$3:$AE$12,10,FALSE) &amp; Audit!S19 &amp; IF(Audit!J19=10,Audit!V19,"")</f>
        <v/>
      </c>
      <c r="BH19" s="50" t="str">
        <f>VLOOKUP(Audit!J19,$V$13:$AE$22,10,FALSE) &amp; IF(Audit!J19=10,Audit!W19,"") &amp; IF(Audit!J19&lt;&gt;1,U19,"")</f>
        <v/>
      </c>
      <c r="BI19" s="47" t="str">
        <f t="shared" si="17"/>
        <v/>
      </c>
      <c r="BJ19" s="48" t="str">
        <f t="shared" si="18"/>
        <v/>
      </c>
      <c r="BK19" s="48" t="str">
        <f t="shared" si="19"/>
        <v/>
      </c>
      <c r="BL19" s="48" t="str">
        <f t="shared" si="20"/>
        <v/>
      </c>
      <c r="BM19" s="48" t="str">
        <f t="shared" si="21"/>
        <v/>
      </c>
      <c r="BN19" s="48" t="str">
        <f t="shared" si="22"/>
        <v/>
      </c>
      <c r="BO19" s="48" t="str">
        <f t="shared" si="23"/>
        <v/>
      </c>
      <c r="BP19" s="48" t="str">
        <f t="shared" si="24"/>
        <v/>
      </c>
      <c r="BQ19" s="48" t="str">
        <f t="shared" si="25"/>
        <v/>
      </c>
      <c r="BR19" s="48" t="str">
        <f t="shared" si="26"/>
        <v/>
      </c>
      <c r="BS19" s="48" t="str">
        <f t="shared" si="27"/>
        <v/>
      </c>
      <c r="BT19" s="48" t="str">
        <f t="shared" si="28"/>
        <v/>
      </c>
      <c r="BU19" s="48" t="str">
        <f t="shared" si="29"/>
        <v/>
      </c>
    </row>
    <row r="20" spans="1:73">
      <c r="A20" s="10" t="str">
        <f>Audit!A20</f>
        <v>OKC1-XX-00018</v>
      </c>
      <c r="B20" s="10" t="str">
        <f t="shared" si="30"/>
        <v/>
      </c>
      <c r="C20" s="17" t="str">
        <f>VLOOKUP(Audit!B20,$V$3:$AE$12,2,FALSE) &amp; VLOOKUP(Audit!B20,$V$13:$AE$22,2,FALSE)&amp; IF(Audit!B20=10,Audit!V20&amp;Audit!W20,"")</f>
        <v/>
      </c>
      <c r="D20" s="17" t="str">
        <f>VLOOKUP(Audit!C20,$V$3:$AE$12,3,FALSE) &amp; VLOOKUP(Audit!C20,$V$13:$AE$22,3,FALSE) &amp;IF(Audit!C20=10,Audit!V20&amp;Audit!W20,"")</f>
        <v/>
      </c>
      <c r="E20" s="17" t="str">
        <f>VLOOKUP(Audit!D20,$V$3:$AE$12,4,FALSE)&amp; Audit!T20 &amp; VLOOKUP(Audit!D20,$V$13:$AE$22,4,FALSE)&amp; IF(Audit!D20=10,Audit!V20&amp;Audit!W20,"")</f>
        <v/>
      </c>
      <c r="F20" s="17" t="str">
        <f>VLOOKUP(Audit!E20,$V$3:$AE$12,5,FALSE) &amp; VLOOKUP(Audit!E20,$V$13:$AE$22,5,FALSE)&amp; IF(Audit!E20=10,Audit!V20&amp;Audit!W20,"")</f>
        <v/>
      </c>
      <c r="G20" s="17" t="str">
        <f>VLOOKUP(Audit!F20,$V$3:$AE$12,6,FALSE) &amp; VLOOKUP(Audit!F20,$V$13:$AE$22,6,FALSE)&amp; IF(Audit!F20=10,Audit!V20&amp;Audit!W20,"")</f>
        <v/>
      </c>
      <c r="H20" s="17" t="str">
        <f>VLOOKUP(Audit!G20,$V$3:$AE$12,7,FALSE) &amp; VLOOKUP(Audit!G20,$V$13:$AE$22,7,FALSE)&amp;IF(Audit!G20=10,Audit!V20&amp;Audit!W20,"")</f>
        <v/>
      </c>
      <c r="I20" s="17" t="str">
        <f>VLOOKUP(Audit!H20,$V$3:$AE$12,8,FALSE) &amp; Audit!U20 &amp; VLOOKUP(Audit!H20,$V$13:$AE$22,8,FALSE)&amp;IF(Audit!H20=10,Audit!V20&amp;Audit!W20,"")</f>
        <v/>
      </c>
      <c r="J20" s="17" t="str">
        <f>VLOOKUP(Audit!I20,$V$3:$AE$12,9,FALSE) &amp; VLOOKUP(Audit!I20,$V$13:$AE$22,9,FALSE) &amp; IF(Audit!I20=10,Audit!V20&amp;Audit!W20,"") &amp; IF(Audit!I20&lt;&gt;1,U20,"")</f>
        <v/>
      </c>
      <c r="K20" s="17" t="str">
        <f>VLOOKUP(Audit!J20,$V$3:$AE$12,10,FALSE) &amp; Audit!S20 &amp; VLOOKUP(Audit!J20,$V$13:$AE$22,10,FALSE) &amp; IF(Audit!J20=10,Audit!V20&amp;Audit!W20,"") &amp; IF(Audit!J20&lt;&gt;1,U20,"")</f>
        <v/>
      </c>
      <c r="L20" s="10">
        <f>Audit!K20</f>
        <v>4</v>
      </c>
      <c r="M20" s="10" t="str">
        <f t="shared" si="0"/>
        <v/>
      </c>
      <c r="N20" s="10" t="str">
        <f t="shared" si="1"/>
        <v/>
      </c>
      <c r="O20" s="10" t="str">
        <f t="shared" si="2"/>
        <v/>
      </c>
      <c r="P20" s="10" t="str">
        <f t="shared" si="3"/>
        <v/>
      </c>
      <c r="Q20" s="10" t="str">
        <f t="shared" si="4"/>
        <v/>
      </c>
      <c r="R20" s="10" t="str">
        <f t="shared" si="5"/>
        <v/>
      </c>
      <c r="S20" s="10" t="str">
        <f t="shared" si="6"/>
        <v/>
      </c>
      <c r="T20" s="10" t="str">
        <f t="shared" si="7"/>
        <v/>
      </c>
      <c r="U20" s="17" t="str">
        <f>IF(Audit!M20="","",VLOOKUP(Audit!M20,$W$26:$X$35,2,FALSE)) &amp; Audit!N20 &amp; IF(Audit!O20="","",IF(Audit!N20&lt;=1.4,VLOOKUP(Audit!O20,$W$38:X65,2,FALSE),VLOOKUP(Audit!O20,$W$51:$X$61,2,FALSE))) &amp; IF(Audit!P20="","",VLOOKUP(Audit!P20,$Y$26:$Z$35,2,FALSE) &amp; Audit!Q20 &amp; IF(Audit!O20="","",IF(Audit!Q20&lt;=1.4,VLOOKUP(Audit!R20,$Y$38:$Z$48,2,FALSE),VLOOKUP(Audit!R20,$Y$51:$Z$61,2,FALSE))))</f>
        <v/>
      </c>
      <c r="V20" s="5">
        <v>8</v>
      </c>
      <c r="W20" s="16" t="s">
        <v>122</v>
      </c>
      <c r="X20" s="16"/>
      <c r="Y20" s="16"/>
      <c r="Z20" s="16"/>
      <c r="AA20" s="16"/>
      <c r="AB20" s="16"/>
      <c r="AC20" s="16"/>
      <c r="AD20" s="16"/>
      <c r="AE20" s="16" t="s">
        <v>330</v>
      </c>
      <c r="AH20" s="49" t="str">
        <f>Audit!A20</f>
        <v>OKC1-XX-00018</v>
      </c>
      <c r="AI20" s="50" t="str">
        <f>VLOOKUP(Audit!B20,$V$3:$AE$12,2,FALSE)&amp; IF(Audit!B20=10,Audit!V20,"")</f>
        <v/>
      </c>
      <c r="AJ20" s="50" t="str">
        <f>VLOOKUP(Audit!B20,$V$13:$AE$22,2,FALSE)&amp; IF(Audit!B20=10,Audit!W20,"")</f>
        <v/>
      </c>
      <c r="AK20" s="47" t="str">
        <f t="shared" si="9"/>
        <v/>
      </c>
      <c r="AL20" s="50" t="str">
        <f>VLOOKUP(Audit!C20,$V$3:$AE$12,3,FALSE)&amp; IF(Audit!C20=10,Audit!V20,"")</f>
        <v/>
      </c>
      <c r="AM20" s="50" t="str">
        <f>VLOOKUP(Audit!C20,$V$13:$AE$22,3,FALSE)&amp; IF(Audit!C20=10,Audit!W20,"")</f>
        <v/>
      </c>
      <c r="AN20" s="47" t="str">
        <f t="shared" si="10"/>
        <v/>
      </c>
      <c r="AO20" s="50" t="str">
        <f>VLOOKUP(Audit!D20,$V$3:$AE$12,4,FALSE) &amp;  Audit!T20 &amp; IF(Audit!D20=10,Audit!V20,"")</f>
        <v/>
      </c>
      <c r="AP20" s="50" t="str">
        <f>VLOOKUP(Audit!D20,$V$13:$AE$22,4,FALSE)&amp; IF(Audit!D20=10,Audit!W20,"")</f>
        <v/>
      </c>
      <c r="AQ20" s="47" t="str">
        <f t="shared" si="11"/>
        <v/>
      </c>
      <c r="AR20" s="50" t="str">
        <f>VLOOKUP(Audit!E20,$V$3:$AE$12,5,FALSE)&amp; IF(Audit!E20=10,Audit!V20,"")</f>
        <v/>
      </c>
      <c r="AS20" s="50" t="str">
        <f>VLOOKUP(Audit!E20,$V$13:$AE$22,5,FALSE)&amp; IF(Audit!E20=10,Audit!W20,"")</f>
        <v/>
      </c>
      <c r="AT20" s="47" t="str">
        <f t="shared" si="12"/>
        <v/>
      </c>
      <c r="AU20" s="50" t="str">
        <f>VLOOKUP(Audit!F20,$V$3:$AE$12,6,FALSE)&amp; IF(Audit!F20=10,Audit!V20,"")</f>
        <v/>
      </c>
      <c r="AV20" s="50" t="str">
        <f>VLOOKUP(Audit!F20,$V$13:$AE$22,6,FALSE)&amp; IF(Audit!F20=10,Audit!W20,"")</f>
        <v/>
      </c>
      <c r="AW20" s="47" t="str">
        <f t="shared" si="13"/>
        <v/>
      </c>
      <c r="AX20" s="50" t="str">
        <f>VLOOKUP(Audit!G20,$V$3:$AE$12,7,FALSE)&amp; IF(Audit!G20=10,Audit!V20,"")</f>
        <v/>
      </c>
      <c r="AY20" s="50" t="str">
        <f>VLOOKUP(Audit!G20,$V$13:$AE$22,7,FALSE) &amp; IF(Audit!G20=10,Audit!W20,"")</f>
        <v/>
      </c>
      <c r="AZ20" s="47" t="str">
        <f t="shared" si="14"/>
        <v/>
      </c>
      <c r="BA20" s="50" t="str">
        <f>VLOOKUP(Audit!H20,$V$3:$AE$12,8,FALSE)&amp; Audit!U20 &amp; IF(Audit!H20=10,Audit!V20,"")</f>
        <v/>
      </c>
      <c r="BB20" s="50" t="str">
        <f>VLOOKUP(Audit!H20,$V$13:$AE$22,8,FALSE) &amp; IF(Audit!H20=10,Audit!W20,"")</f>
        <v/>
      </c>
      <c r="BC20" s="47" t="str">
        <f t="shared" si="15"/>
        <v/>
      </c>
      <c r="BD20" s="50" t="str">
        <f>VLOOKUP(Audit!I20,$V$3:$AE$12,9,FALSE)&amp; IF(Audit!I20=10,Audit!V20,"")</f>
        <v/>
      </c>
      <c r="BE20" s="50" t="str">
        <f>VLOOKUP(Audit!I20,$V$13:$AE$22,9,FALSE) &amp; IF(Audit!I20=10,Audit!W20,"") &amp; IF(Audit!I20&lt;&gt;1,U20,"")</f>
        <v/>
      </c>
      <c r="BF20" s="47" t="str">
        <f t="shared" si="16"/>
        <v/>
      </c>
      <c r="BG20" s="50" t="str">
        <f>VLOOKUP(Audit!J20,$V$3:$AE$12,10,FALSE) &amp; Audit!S20 &amp; IF(Audit!J20=10,Audit!V20,"")</f>
        <v/>
      </c>
      <c r="BH20" s="50" t="str">
        <f>VLOOKUP(Audit!J20,$V$13:$AE$22,10,FALSE) &amp; IF(Audit!J20=10,Audit!W20,"") &amp; IF(Audit!J20&lt;&gt;1,U20,"")</f>
        <v/>
      </c>
      <c r="BI20" s="47" t="str">
        <f t="shared" si="17"/>
        <v/>
      </c>
      <c r="BJ20" s="48" t="str">
        <f t="shared" si="18"/>
        <v/>
      </c>
      <c r="BK20" s="48" t="str">
        <f t="shared" si="19"/>
        <v/>
      </c>
      <c r="BL20" s="48" t="str">
        <f t="shared" si="20"/>
        <v/>
      </c>
      <c r="BM20" s="48" t="str">
        <f t="shared" si="21"/>
        <v/>
      </c>
      <c r="BN20" s="48" t="str">
        <f t="shared" si="22"/>
        <v/>
      </c>
      <c r="BO20" s="48" t="str">
        <f t="shared" si="23"/>
        <v/>
      </c>
      <c r="BP20" s="48" t="str">
        <f t="shared" si="24"/>
        <v/>
      </c>
      <c r="BQ20" s="48" t="str">
        <f t="shared" si="25"/>
        <v/>
      </c>
      <c r="BR20" s="48" t="str">
        <f t="shared" si="26"/>
        <v/>
      </c>
      <c r="BS20" s="48" t="str">
        <f t="shared" si="27"/>
        <v/>
      </c>
      <c r="BT20" s="48" t="str">
        <f t="shared" si="28"/>
        <v/>
      </c>
      <c r="BU20" s="48" t="str">
        <f t="shared" si="29"/>
        <v/>
      </c>
    </row>
    <row r="21" spans="1:73">
      <c r="A21" s="10" t="str">
        <f>Audit!A21</f>
        <v>OKC1-XX-00019</v>
      </c>
      <c r="B21" s="10" t="str">
        <f t="shared" si="30"/>
        <v xml:space="preserve"> • Access point within 3 ft of light • Relocate access point a minimum of 3 ft away from light</v>
      </c>
      <c r="C21" s="17" t="str">
        <f>VLOOKUP(Audit!B21,$V$3:$AE$12,2,FALSE) &amp; VLOOKUP(Audit!B21,$V$13:$AE$22,2,FALSE)&amp; IF(Audit!B21=10,Audit!V21&amp;Audit!W21,"")</f>
        <v/>
      </c>
      <c r="D21" s="17" t="str">
        <f>VLOOKUP(Audit!C21,$V$3:$AE$12,3,FALSE) &amp; VLOOKUP(Audit!C21,$V$13:$AE$22,3,FALSE) &amp;IF(Audit!C21=10,Audit!V21&amp;Audit!W21,"")</f>
        <v/>
      </c>
      <c r="E21" s="17" t="str">
        <f>VLOOKUP(Audit!D21,$V$3:$AE$12,4,FALSE)&amp; Audit!T21 &amp; VLOOKUP(Audit!D21,$V$13:$AE$22,4,FALSE)&amp; IF(Audit!D21=10,Audit!V21&amp;Audit!W21,"")</f>
        <v/>
      </c>
      <c r="F21" s="17" t="str">
        <f>VLOOKUP(Audit!E21,$V$3:$AE$12,5,FALSE) &amp; VLOOKUP(Audit!E21,$V$13:$AE$22,5,FALSE)&amp; IF(Audit!E21=10,Audit!V21&amp;Audit!W21,"")</f>
        <v/>
      </c>
      <c r="G21" s="17" t="str">
        <f>VLOOKUP(Audit!F21,$V$3:$AE$12,6,FALSE) &amp; VLOOKUP(Audit!F21,$V$13:$AE$22,6,FALSE)&amp; IF(Audit!F21=10,Audit!V21&amp;Audit!W21,"")</f>
        <v/>
      </c>
      <c r="H21" s="17" t="str">
        <f>VLOOKUP(Audit!G21,$V$3:$AE$12,7,FALSE) &amp; VLOOKUP(Audit!G21,$V$13:$AE$22,7,FALSE)&amp;IF(Audit!G21=10,Audit!V21&amp;Audit!W21,"")</f>
        <v/>
      </c>
      <c r="I21" s="17" t="str">
        <f>VLOOKUP(Audit!H21,$V$3:$AE$12,8,FALSE) &amp; Audit!U21 &amp; VLOOKUP(Audit!H21,$V$13:$AE$22,8,FALSE)&amp;IF(Audit!H21=10,Audit!V21&amp;Audit!W21,"")</f>
        <v/>
      </c>
      <c r="J21" s="17" t="str">
        <f>VLOOKUP(Audit!I21,$V$3:$AE$12,9,FALSE) &amp; VLOOKUP(Audit!I21,$V$13:$AE$22,9,FALSE) &amp; IF(Audit!I21=10,Audit!V21&amp;Audit!W21,"") &amp; IF(Audit!I21&lt;&gt;1,U21,"")</f>
        <v/>
      </c>
      <c r="K21" s="17" t="str">
        <f>VLOOKUP(Audit!J21,$V$3:$AE$12,10,FALSE) &amp; Audit!S21 &amp; VLOOKUP(Audit!J21,$V$13:$AE$22,10,FALSE) &amp; IF(Audit!J21=10,Audit!V21&amp;Audit!W21,"") &amp; IF(Audit!J21&lt;&gt;1,U21,"")</f>
        <v xml:space="preserve"> • Access point within 3 ft of light • Relocate access point a minimum of 3 ft away from light</v>
      </c>
      <c r="L21" s="10">
        <f>Audit!K21</f>
        <v>4</v>
      </c>
      <c r="M21" s="10" t="str">
        <f t="shared" si="0"/>
        <v/>
      </c>
      <c r="N21" s="10" t="str">
        <f t="shared" si="1"/>
        <v/>
      </c>
      <c r="O21" s="10" t="str">
        <f t="shared" si="2"/>
        <v/>
      </c>
      <c r="P21" s="10" t="str">
        <f t="shared" si="3"/>
        <v/>
      </c>
      <c r="Q21" s="10" t="str">
        <f t="shared" si="4"/>
        <v/>
      </c>
      <c r="R21" s="10" t="str">
        <f t="shared" si="5"/>
        <v/>
      </c>
      <c r="S21" s="10" t="str">
        <f t="shared" si="6"/>
        <v/>
      </c>
      <c r="T21" s="10" t="str">
        <f t="shared" si="7"/>
        <v/>
      </c>
      <c r="U21" s="17" t="str">
        <f>IF(Audit!M21="","",VLOOKUP(Audit!M21,$W$26:$X$35,2,FALSE)) &amp; Audit!N21 &amp; IF(Audit!O21="","",IF(Audit!N21&lt;=1.4,VLOOKUP(Audit!O21,$W$38:X66,2,FALSE),VLOOKUP(Audit!O21,$W$51:$X$61,2,FALSE))) &amp; IF(Audit!P21="","",VLOOKUP(Audit!P21,$Y$26:$Z$35,2,FALSE) &amp; Audit!Q21 &amp; IF(Audit!O21="","",IF(Audit!Q21&lt;=1.4,VLOOKUP(Audit!R21,$Y$38:$Z$48,2,FALSE),VLOOKUP(Audit!R21,$Y$51:$Z$61,2,FALSE))))</f>
        <v/>
      </c>
      <c r="V21" s="5">
        <v>9</v>
      </c>
      <c r="W21" s="16" t="s">
        <v>329</v>
      </c>
      <c r="X21" s="16"/>
      <c r="Y21" s="16"/>
      <c r="Z21" s="16"/>
      <c r="AA21" s="16"/>
      <c r="AB21" s="16"/>
      <c r="AC21" s="16"/>
      <c r="AD21" s="16" t="s">
        <v>335</v>
      </c>
      <c r="AE21" s="16" t="s">
        <v>320</v>
      </c>
      <c r="AF21" s="10"/>
      <c r="AH21" s="49" t="str">
        <f>Audit!A21</f>
        <v>OKC1-XX-00019</v>
      </c>
      <c r="AI21" s="50" t="str">
        <f>VLOOKUP(Audit!B21,$V$3:$AE$12,2,FALSE)&amp; IF(Audit!B21=10,Audit!V21,"")</f>
        <v/>
      </c>
      <c r="AJ21" s="50" t="str">
        <f>VLOOKUP(Audit!B21,$V$13:$AE$22,2,FALSE)&amp; IF(Audit!B21=10,Audit!W21,"")</f>
        <v/>
      </c>
      <c r="AK21" s="47" t="str">
        <f t="shared" si="9"/>
        <v/>
      </c>
      <c r="AL21" s="50" t="str">
        <f>VLOOKUP(Audit!C21,$V$3:$AE$12,3,FALSE)&amp; IF(Audit!C21=10,Audit!V21,"")</f>
        <v/>
      </c>
      <c r="AM21" s="50" t="str">
        <f>VLOOKUP(Audit!C21,$V$13:$AE$22,3,FALSE)&amp; IF(Audit!C21=10,Audit!W21,"")</f>
        <v/>
      </c>
      <c r="AN21" s="47" t="str">
        <f t="shared" si="10"/>
        <v/>
      </c>
      <c r="AO21" s="50" t="str">
        <f>VLOOKUP(Audit!D21,$V$3:$AE$12,4,FALSE) &amp;  Audit!T21 &amp; IF(Audit!D21=10,Audit!V21,"")</f>
        <v/>
      </c>
      <c r="AP21" s="50" t="str">
        <f>VLOOKUP(Audit!D21,$V$13:$AE$22,4,FALSE)&amp; IF(Audit!D21=10,Audit!W21,"")</f>
        <v/>
      </c>
      <c r="AQ21" s="47" t="str">
        <f t="shared" si="11"/>
        <v/>
      </c>
      <c r="AR21" s="50" t="str">
        <f>VLOOKUP(Audit!E21,$V$3:$AE$12,5,FALSE)&amp; IF(Audit!E21=10,Audit!V21,"")</f>
        <v/>
      </c>
      <c r="AS21" s="50" t="str">
        <f>VLOOKUP(Audit!E21,$V$13:$AE$22,5,FALSE)&amp; IF(Audit!E21=10,Audit!W21,"")</f>
        <v/>
      </c>
      <c r="AT21" s="47" t="str">
        <f t="shared" si="12"/>
        <v/>
      </c>
      <c r="AU21" s="50" t="str">
        <f>VLOOKUP(Audit!F21,$V$3:$AE$12,6,FALSE)&amp; IF(Audit!F21=10,Audit!V21,"")</f>
        <v/>
      </c>
      <c r="AV21" s="50" t="str">
        <f>VLOOKUP(Audit!F21,$V$13:$AE$22,6,FALSE)&amp; IF(Audit!F21=10,Audit!W21,"")</f>
        <v/>
      </c>
      <c r="AW21" s="47" t="str">
        <f t="shared" si="13"/>
        <v/>
      </c>
      <c r="AX21" s="50" t="str">
        <f>VLOOKUP(Audit!G21,$V$3:$AE$12,7,FALSE)&amp; IF(Audit!G21=10,Audit!V21,"")</f>
        <v/>
      </c>
      <c r="AY21" s="50" t="str">
        <f>VLOOKUP(Audit!G21,$V$13:$AE$22,7,FALSE) &amp; IF(Audit!G21=10,Audit!W21,"")</f>
        <v/>
      </c>
      <c r="AZ21" s="47" t="str">
        <f t="shared" si="14"/>
        <v/>
      </c>
      <c r="BA21" s="50" t="str">
        <f>VLOOKUP(Audit!H21,$V$3:$AE$12,8,FALSE)&amp; Audit!U21 &amp; IF(Audit!H21=10,Audit!V21,"")</f>
        <v/>
      </c>
      <c r="BB21" s="50" t="str">
        <f>VLOOKUP(Audit!H21,$V$13:$AE$22,8,FALSE) &amp; IF(Audit!H21=10,Audit!W21,"")</f>
        <v/>
      </c>
      <c r="BC21" s="47" t="str">
        <f t="shared" si="15"/>
        <v/>
      </c>
      <c r="BD21" s="50" t="str">
        <f>VLOOKUP(Audit!I21,$V$3:$AE$12,9,FALSE)&amp; IF(Audit!I21=10,Audit!V21,"")</f>
        <v/>
      </c>
      <c r="BE21" s="50" t="str">
        <f>VLOOKUP(Audit!I21,$V$13:$AE$22,9,FALSE) &amp; IF(Audit!I21=10,Audit!W21,"") &amp; IF(Audit!I21&lt;&gt;1,U21,"")</f>
        <v/>
      </c>
      <c r="BF21" s="47" t="str">
        <f t="shared" si="16"/>
        <v/>
      </c>
      <c r="BG21" s="50" t="str">
        <f>VLOOKUP(Audit!J21,$V$3:$AE$12,10,FALSE) &amp; Audit!S21 &amp; IF(Audit!J21=10,Audit!V21,"")</f>
        <v xml:space="preserve"> • Access point within 3 ft of light</v>
      </c>
      <c r="BH21" s="50" t="str">
        <f>VLOOKUP(Audit!J21,$V$13:$AE$22,10,FALSE) &amp; IF(Audit!J21=10,Audit!W21,"") &amp; IF(Audit!J21&lt;&gt;1,U21,"")</f>
        <v xml:space="preserve"> • Relocate access point a minimum of 3 ft away from light</v>
      </c>
      <c r="BI21" s="47">
        <f t="shared" si="17"/>
        <v>1</v>
      </c>
      <c r="BJ21" s="48" t="str">
        <f t="shared" si="18"/>
        <v xml:space="preserve"> • Access point within 3 ft of light</v>
      </c>
      <c r="BK21" s="48" t="str">
        <f t="shared" si="19"/>
        <v xml:space="preserve"> • Relocate access point a minimum of 3 ft away from light</v>
      </c>
      <c r="BL21" s="48" t="str">
        <f t="shared" si="20"/>
        <v/>
      </c>
      <c r="BM21" s="48" t="str">
        <f t="shared" si="21"/>
        <v/>
      </c>
      <c r="BN21" s="48" t="str">
        <f t="shared" si="22"/>
        <v/>
      </c>
      <c r="BO21" s="48" t="str">
        <f t="shared" si="23"/>
        <v/>
      </c>
      <c r="BP21" s="48" t="str">
        <f t="shared" si="24"/>
        <v/>
      </c>
      <c r="BQ21" s="48" t="str">
        <f t="shared" si="25"/>
        <v/>
      </c>
      <c r="BR21" s="48" t="str">
        <f t="shared" si="26"/>
        <v/>
      </c>
      <c r="BS21" s="48" t="str">
        <f t="shared" si="27"/>
        <v/>
      </c>
      <c r="BT21" s="48" t="str">
        <f t="shared" si="28"/>
        <v/>
      </c>
      <c r="BU21" s="48" t="str">
        <f t="shared" si="29"/>
        <v/>
      </c>
    </row>
    <row r="22" spans="1:73">
      <c r="A22" s="10" t="str">
        <f>Audit!A22</f>
        <v>OKC1-XX-00020</v>
      </c>
      <c r="B22" s="10" t="str">
        <f t="shared" si="30"/>
        <v/>
      </c>
      <c r="C22" s="17" t="str">
        <f>VLOOKUP(Audit!B22,$V$3:$AE$12,2,FALSE) &amp; VLOOKUP(Audit!B22,$V$13:$AE$22,2,FALSE)&amp; IF(Audit!B22=10,Audit!V22&amp;Audit!W22,"")</f>
        <v/>
      </c>
      <c r="D22" s="17" t="str">
        <f>VLOOKUP(Audit!C22,$V$3:$AE$12,3,FALSE) &amp; VLOOKUP(Audit!C22,$V$13:$AE$22,3,FALSE) &amp;IF(Audit!C22=10,Audit!V22&amp;Audit!W22,"")</f>
        <v/>
      </c>
      <c r="E22" s="17" t="str">
        <f>VLOOKUP(Audit!D22,$V$3:$AE$12,4,FALSE)&amp; Audit!T22 &amp; VLOOKUP(Audit!D22,$V$13:$AE$22,4,FALSE)&amp; IF(Audit!D22=10,Audit!V22&amp;Audit!W22,"")</f>
        <v/>
      </c>
      <c r="F22" s="17" t="str">
        <f>VLOOKUP(Audit!E22,$V$3:$AE$12,5,FALSE) &amp; VLOOKUP(Audit!E22,$V$13:$AE$22,5,FALSE)&amp; IF(Audit!E22=10,Audit!V22&amp;Audit!W22,"")</f>
        <v/>
      </c>
      <c r="G22" s="17" t="str">
        <f>VLOOKUP(Audit!F22,$V$3:$AE$12,6,FALSE) &amp; VLOOKUP(Audit!F22,$V$13:$AE$22,6,FALSE)&amp; IF(Audit!F22=10,Audit!V22&amp;Audit!W22,"")</f>
        <v/>
      </c>
      <c r="H22" s="17" t="str">
        <f>VLOOKUP(Audit!G22,$V$3:$AE$12,7,FALSE) &amp; VLOOKUP(Audit!G22,$V$13:$AE$22,7,FALSE)&amp;IF(Audit!G22=10,Audit!V22&amp;Audit!W22,"")</f>
        <v/>
      </c>
      <c r="I22" s="17" t="str">
        <f>VLOOKUP(Audit!H22,$V$3:$AE$12,8,FALSE) &amp; Audit!U22 &amp; VLOOKUP(Audit!H22,$V$13:$AE$22,8,FALSE)&amp;IF(Audit!H22=10,Audit!V22&amp;Audit!W22,"")</f>
        <v/>
      </c>
      <c r="J22" s="17" t="str">
        <f>VLOOKUP(Audit!I22,$V$3:$AE$12,9,FALSE) &amp; VLOOKUP(Audit!I22,$V$13:$AE$22,9,FALSE) &amp; IF(Audit!I22=10,Audit!V22&amp;Audit!W22,"") &amp; IF(Audit!I22&lt;&gt;1,U22,"")</f>
        <v/>
      </c>
      <c r="K22" s="17" t="str">
        <f>VLOOKUP(Audit!J22,$V$3:$AE$12,10,FALSE) &amp; Audit!S22 &amp; VLOOKUP(Audit!J22,$V$13:$AE$22,10,FALSE) &amp; IF(Audit!J22=10,Audit!V22&amp;Audit!W22,"") &amp; IF(Audit!J22&lt;&gt;1,U22,"")</f>
        <v/>
      </c>
      <c r="L22" s="10">
        <f>Audit!K22</f>
        <v>4</v>
      </c>
      <c r="M22" s="10" t="str">
        <f t="shared" si="0"/>
        <v/>
      </c>
      <c r="N22" s="10" t="str">
        <f t="shared" si="1"/>
        <v/>
      </c>
      <c r="O22" s="10" t="str">
        <f t="shared" si="2"/>
        <v/>
      </c>
      <c r="P22" s="10" t="str">
        <f t="shared" si="3"/>
        <v/>
      </c>
      <c r="Q22" s="10" t="str">
        <f t="shared" si="4"/>
        <v/>
      </c>
      <c r="R22" s="10" t="str">
        <f t="shared" si="5"/>
        <v/>
      </c>
      <c r="S22" s="10" t="str">
        <f t="shared" si="6"/>
        <v/>
      </c>
      <c r="T22" s="10" t="str">
        <f t="shared" si="7"/>
        <v/>
      </c>
      <c r="U22" s="17" t="str">
        <f>IF(Audit!M22="","",VLOOKUP(Audit!M22,$W$26:$X$35,2,FALSE)) &amp; Audit!N22 &amp; IF(Audit!O22="","",IF(Audit!N22&lt;=1.4,VLOOKUP(Audit!O22,$W$38:X67,2,FALSE),VLOOKUP(Audit!O22,$W$51:$X$61,2,FALSE))) &amp; IF(Audit!P22="","",VLOOKUP(Audit!P22,$Y$26:$Z$35,2,FALSE) &amp; Audit!Q22 &amp; IF(Audit!O22="","",IF(Audit!Q22&lt;=1.4,VLOOKUP(Audit!R22,$Y$38:$Z$48,2,FALSE),VLOOKUP(Audit!R22,$Y$51:$Z$61,2,FALSE))))</f>
        <v/>
      </c>
      <c r="V22" s="5">
        <v>10</v>
      </c>
      <c r="W22" s="45"/>
      <c r="X22" s="45"/>
      <c r="Y22" s="45"/>
      <c r="Z22" s="45"/>
      <c r="AA22" s="45"/>
      <c r="AB22" s="45"/>
      <c r="AC22" s="45"/>
      <c r="AD22" s="45"/>
      <c r="AE22" s="45"/>
      <c r="AH22" s="49" t="str">
        <f>Audit!A22</f>
        <v>OKC1-XX-00020</v>
      </c>
      <c r="AI22" s="50" t="str">
        <f>VLOOKUP(Audit!B22,$V$3:$AE$12,2,FALSE)&amp; IF(Audit!B22=10,Audit!V22,"")</f>
        <v/>
      </c>
      <c r="AJ22" s="50" t="str">
        <f>VLOOKUP(Audit!B22,$V$13:$AE$22,2,FALSE)&amp; IF(Audit!B22=10,Audit!W22,"")</f>
        <v/>
      </c>
      <c r="AK22" s="47" t="str">
        <f t="shared" si="9"/>
        <v/>
      </c>
      <c r="AL22" s="50" t="str">
        <f>VLOOKUP(Audit!C22,$V$3:$AE$12,3,FALSE)&amp; IF(Audit!C22=10,Audit!V22,"")</f>
        <v/>
      </c>
      <c r="AM22" s="50" t="str">
        <f>VLOOKUP(Audit!C22,$V$13:$AE$22,3,FALSE)&amp; IF(Audit!C22=10,Audit!W22,"")</f>
        <v/>
      </c>
      <c r="AN22" s="47" t="str">
        <f t="shared" si="10"/>
        <v/>
      </c>
      <c r="AO22" s="50" t="str">
        <f>VLOOKUP(Audit!D22,$V$3:$AE$12,4,FALSE) &amp;  Audit!T22 &amp; IF(Audit!D22=10,Audit!V22,"")</f>
        <v/>
      </c>
      <c r="AP22" s="50" t="str">
        <f>VLOOKUP(Audit!D22,$V$13:$AE$22,4,FALSE)&amp; IF(Audit!D22=10,Audit!W22,"")</f>
        <v/>
      </c>
      <c r="AQ22" s="47" t="str">
        <f t="shared" si="11"/>
        <v/>
      </c>
      <c r="AR22" s="50" t="str">
        <f>VLOOKUP(Audit!E22,$V$3:$AE$12,5,FALSE)&amp; IF(Audit!E22=10,Audit!V22,"")</f>
        <v/>
      </c>
      <c r="AS22" s="50" t="str">
        <f>VLOOKUP(Audit!E22,$V$13:$AE$22,5,FALSE)&amp; IF(Audit!E22=10,Audit!W22,"")</f>
        <v/>
      </c>
      <c r="AT22" s="47" t="str">
        <f t="shared" si="12"/>
        <v/>
      </c>
      <c r="AU22" s="50" t="str">
        <f>VLOOKUP(Audit!F22,$V$3:$AE$12,6,FALSE)&amp; IF(Audit!F22=10,Audit!V22,"")</f>
        <v/>
      </c>
      <c r="AV22" s="50" t="str">
        <f>VLOOKUP(Audit!F22,$V$13:$AE$22,6,FALSE)&amp; IF(Audit!F22=10,Audit!W22,"")</f>
        <v/>
      </c>
      <c r="AW22" s="47" t="str">
        <f t="shared" si="13"/>
        <v/>
      </c>
      <c r="AX22" s="50" t="str">
        <f>VLOOKUP(Audit!G22,$V$3:$AE$12,7,FALSE)&amp; IF(Audit!G22=10,Audit!V22,"")</f>
        <v/>
      </c>
      <c r="AY22" s="50" t="str">
        <f>VLOOKUP(Audit!G22,$V$13:$AE$22,7,FALSE) &amp; IF(Audit!G22=10,Audit!W22,"")</f>
        <v/>
      </c>
      <c r="AZ22" s="47" t="str">
        <f t="shared" si="14"/>
        <v/>
      </c>
      <c r="BA22" s="50" t="str">
        <f>VLOOKUP(Audit!H22,$V$3:$AE$12,8,FALSE)&amp; Audit!U22 &amp; IF(Audit!H22=10,Audit!V22,"")</f>
        <v/>
      </c>
      <c r="BB22" s="50" t="str">
        <f>VLOOKUP(Audit!H22,$V$13:$AE$22,8,FALSE) &amp; IF(Audit!H22=10,Audit!W22,"")</f>
        <v/>
      </c>
      <c r="BC22" s="47" t="str">
        <f t="shared" si="15"/>
        <v/>
      </c>
      <c r="BD22" s="50" t="str">
        <f>VLOOKUP(Audit!I22,$V$3:$AE$12,9,FALSE)&amp; IF(Audit!I22=10,Audit!V22,"")</f>
        <v/>
      </c>
      <c r="BE22" s="50" t="str">
        <f>VLOOKUP(Audit!I22,$V$13:$AE$22,9,FALSE) &amp; IF(Audit!I22=10,Audit!W22,"") &amp; IF(Audit!I22&lt;&gt;1,U22,"")</f>
        <v/>
      </c>
      <c r="BF22" s="47" t="str">
        <f t="shared" si="16"/>
        <v/>
      </c>
      <c r="BG22" s="50" t="str">
        <f>VLOOKUP(Audit!J22,$V$3:$AE$12,10,FALSE) &amp; Audit!S22 &amp; IF(Audit!J22=10,Audit!V22,"")</f>
        <v/>
      </c>
      <c r="BH22" s="50" t="str">
        <f>VLOOKUP(Audit!J22,$V$13:$AE$22,10,FALSE) &amp; IF(Audit!J22=10,Audit!W22,"") &amp; IF(Audit!J22&lt;&gt;1,U22,"")</f>
        <v/>
      </c>
      <c r="BI22" s="47" t="str">
        <f t="shared" si="17"/>
        <v/>
      </c>
      <c r="BJ22" s="48" t="str">
        <f t="shared" si="18"/>
        <v/>
      </c>
      <c r="BK22" s="48" t="str">
        <f t="shared" si="19"/>
        <v/>
      </c>
      <c r="BL22" s="48" t="str">
        <f t="shared" si="20"/>
        <v/>
      </c>
      <c r="BM22" s="48" t="str">
        <f t="shared" si="21"/>
        <v/>
      </c>
      <c r="BN22" s="48" t="str">
        <f t="shared" si="22"/>
        <v/>
      </c>
      <c r="BO22" s="48" t="str">
        <f t="shared" si="23"/>
        <v/>
      </c>
      <c r="BP22" s="48" t="str">
        <f t="shared" si="24"/>
        <v/>
      </c>
      <c r="BQ22" s="48" t="str">
        <f t="shared" si="25"/>
        <v/>
      </c>
      <c r="BR22" s="48" t="str">
        <f t="shared" si="26"/>
        <v/>
      </c>
      <c r="BS22" s="48" t="str">
        <f t="shared" si="27"/>
        <v/>
      </c>
      <c r="BT22" s="48" t="str">
        <f t="shared" si="28"/>
        <v/>
      </c>
      <c r="BU22" s="48" t="str">
        <f t="shared" si="29"/>
        <v/>
      </c>
    </row>
    <row r="23" spans="1:73">
      <c r="A23" s="10" t="str">
        <f>Audit!A23</f>
        <v>OKC1-XX-00021</v>
      </c>
      <c r="B23" s="10" t="str">
        <f t="shared" si="30"/>
        <v/>
      </c>
      <c r="C23" s="17" t="str">
        <f>VLOOKUP(Audit!B23,$V$3:$AE$12,2,FALSE) &amp; VLOOKUP(Audit!B23,$V$13:$AE$22,2,FALSE)&amp; IF(Audit!B23=10,Audit!V23&amp;Audit!W23,"")</f>
        <v/>
      </c>
      <c r="D23" s="17" t="str">
        <f>VLOOKUP(Audit!C23,$V$3:$AE$12,3,FALSE) &amp; VLOOKUP(Audit!C23,$V$13:$AE$22,3,FALSE) &amp;IF(Audit!C23=10,Audit!V23&amp;Audit!W23,"")</f>
        <v/>
      </c>
      <c r="E23" s="17" t="str">
        <f>VLOOKUP(Audit!D23,$V$3:$AE$12,4,FALSE)&amp; Audit!T23 &amp; VLOOKUP(Audit!D23,$V$13:$AE$22,4,FALSE)&amp; IF(Audit!D23=10,Audit!V23&amp;Audit!W23,"")</f>
        <v/>
      </c>
      <c r="F23" s="17" t="str">
        <f>VLOOKUP(Audit!E23,$V$3:$AE$12,5,FALSE) &amp; VLOOKUP(Audit!E23,$V$13:$AE$22,5,FALSE)&amp; IF(Audit!E23=10,Audit!V23&amp;Audit!W23,"")</f>
        <v/>
      </c>
      <c r="G23" s="17" t="str">
        <f>VLOOKUP(Audit!F23,$V$3:$AE$12,6,FALSE) &amp; VLOOKUP(Audit!F23,$V$13:$AE$22,6,FALSE)&amp; IF(Audit!F23=10,Audit!V23&amp;Audit!W23,"")</f>
        <v/>
      </c>
      <c r="H23" s="17" t="str">
        <f>VLOOKUP(Audit!G23,$V$3:$AE$12,7,FALSE) &amp; VLOOKUP(Audit!G23,$V$13:$AE$22,7,FALSE)&amp;IF(Audit!G23=10,Audit!V23&amp;Audit!W23,"")</f>
        <v/>
      </c>
      <c r="I23" s="17" t="str">
        <f>VLOOKUP(Audit!H23,$V$3:$AE$12,8,FALSE) &amp; Audit!U23 &amp; VLOOKUP(Audit!H23,$V$13:$AE$22,8,FALSE)&amp;IF(Audit!H23=10,Audit!V23&amp;Audit!W23,"")</f>
        <v/>
      </c>
      <c r="J23" s="17" t="str">
        <f>VLOOKUP(Audit!I23,$V$3:$AE$12,9,FALSE) &amp; VLOOKUP(Audit!I23,$V$13:$AE$22,9,FALSE) &amp; IF(Audit!I23=10,Audit!V23&amp;Audit!W23,"") &amp; IF(Audit!I23&lt;&gt;1,U23,"")</f>
        <v/>
      </c>
      <c r="K23" s="17" t="str">
        <f>VLOOKUP(Audit!J23,$V$3:$AE$12,10,FALSE) &amp; Audit!S23 &amp; VLOOKUP(Audit!J23,$V$13:$AE$22,10,FALSE) &amp; IF(Audit!J23=10,Audit!V23&amp;Audit!W23,"") &amp; IF(Audit!J23&lt;&gt;1,U23,"")</f>
        <v/>
      </c>
      <c r="L23" s="10">
        <f>Audit!K23</f>
        <v>5</v>
      </c>
      <c r="M23" s="10" t="str">
        <f t="shared" si="0"/>
        <v/>
      </c>
      <c r="N23" s="10" t="str">
        <f t="shared" si="1"/>
        <v/>
      </c>
      <c r="O23" s="10" t="str">
        <f t="shared" si="2"/>
        <v/>
      </c>
      <c r="P23" s="10" t="str">
        <f t="shared" si="3"/>
        <v/>
      </c>
      <c r="Q23" s="10" t="str">
        <f t="shared" si="4"/>
        <v/>
      </c>
      <c r="R23" s="10" t="str">
        <f t="shared" si="5"/>
        <v/>
      </c>
      <c r="S23" s="10" t="str">
        <f t="shared" si="6"/>
        <v/>
      </c>
      <c r="T23" s="10" t="str">
        <f t="shared" si="7"/>
        <v/>
      </c>
      <c r="U23" s="17" t="str">
        <f>IF(Audit!M23="","",VLOOKUP(Audit!M23,$W$26:$X$35,2,FALSE)) &amp; Audit!N23 &amp; IF(Audit!O23="","",IF(Audit!N23&lt;=1.4,VLOOKUP(Audit!O23,$W$38:X68,2,FALSE),VLOOKUP(Audit!O23,$W$51:$X$61,2,FALSE))) &amp; IF(Audit!P23="","",VLOOKUP(Audit!P23,$Y$26:$Z$35,2,FALSE) &amp; Audit!Q23 &amp; IF(Audit!O23="","",IF(Audit!Q23&lt;=1.4,VLOOKUP(Audit!R23,$Y$38:$Z$48,2,FALSE),VLOOKUP(Audit!R23,$Y$51:$Z$61,2,FALSE))))</f>
        <v/>
      </c>
      <c r="V23" s="20"/>
      <c r="W23" s="94" t="s">
        <v>134</v>
      </c>
      <c r="X23" s="95"/>
      <c r="Y23" s="95"/>
      <c r="Z23" s="95"/>
      <c r="AH23" s="49" t="str">
        <f>Audit!A23</f>
        <v>OKC1-XX-00021</v>
      </c>
      <c r="AI23" s="50" t="str">
        <f>VLOOKUP(Audit!B23,$V$3:$AE$12,2,FALSE)&amp; IF(Audit!B23=10,Audit!V23,"")</f>
        <v/>
      </c>
      <c r="AJ23" s="50" t="str">
        <f>VLOOKUP(Audit!B23,$V$13:$AE$22,2,FALSE)&amp; IF(Audit!B23=10,Audit!W23,"")</f>
        <v/>
      </c>
      <c r="AK23" s="47" t="str">
        <f t="shared" si="9"/>
        <v/>
      </c>
      <c r="AL23" s="50" t="str">
        <f>VLOOKUP(Audit!C23,$V$3:$AE$12,3,FALSE)&amp; IF(Audit!C23=10,Audit!V23,"")</f>
        <v/>
      </c>
      <c r="AM23" s="50" t="str">
        <f>VLOOKUP(Audit!C23,$V$13:$AE$22,3,FALSE)&amp; IF(Audit!C23=10,Audit!W23,"")</f>
        <v/>
      </c>
      <c r="AN23" s="47" t="str">
        <f t="shared" si="10"/>
        <v/>
      </c>
      <c r="AO23" s="50" t="str">
        <f>VLOOKUP(Audit!D23,$V$3:$AE$12,4,FALSE) &amp;  Audit!T23 &amp; IF(Audit!D23=10,Audit!V23,"")</f>
        <v/>
      </c>
      <c r="AP23" s="50" t="str">
        <f>VLOOKUP(Audit!D23,$V$13:$AE$22,4,FALSE)&amp; IF(Audit!D23=10,Audit!W23,"")</f>
        <v/>
      </c>
      <c r="AQ23" s="47" t="str">
        <f t="shared" si="11"/>
        <v/>
      </c>
      <c r="AR23" s="50" t="str">
        <f>VLOOKUP(Audit!E23,$V$3:$AE$12,5,FALSE)&amp; IF(Audit!E23=10,Audit!V23,"")</f>
        <v/>
      </c>
      <c r="AS23" s="50" t="str">
        <f>VLOOKUP(Audit!E23,$V$13:$AE$22,5,FALSE)&amp; IF(Audit!E23=10,Audit!W23,"")</f>
        <v/>
      </c>
      <c r="AT23" s="47" t="str">
        <f t="shared" si="12"/>
        <v/>
      </c>
      <c r="AU23" s="50" t="str">
        <f>VLOOKUP(Audit!F23,$V$3:$AE$12,6,FALSE)&amp; IF(Audit!F23=10,Audit!V23,"")</f>
        <v/>
      </c>
      <c r="AV23" s="50" t="str">
        <f>VLOOKUP(Audit!F23,$V$13:$AE$22,6,FALSE)&amp; IF(Audit!F23=10,Audit!W23,"")</f>
        <v/>
      </c>
      <c r="AW23" s="47" t="str">
        <f t="shared" si="13"/>
        <v/>
      </c>
      <c r="AX23" s="50" t="str">
        <f>VLOOKUP(Audit!G23,$V$3:$AE$12,7,FALSE)&amp; IF(Audit!G23=10,Audit!V23,"")</f>
        <v/>
      </c>
      <c r="AY23" s="50" t="str">
        <f>VLOOKUP(Audit!G23,$V$13:$AE$22,7,FALSE) &amp; IF(Audit!G23=10,Audit!W23,"")</f>
        <v/>
      </c>
      <c r="AZ23" s="47" t="str">
        <f t="shared" si="14"/>
        <v/>
      </c>
      <c r="BA23" s="50" t="str">
        <f>VLOOKUP(Audit!H23,$V$3:$AE$12,8,FALSE)&amp; Audit!U23 &amp; IF(Audit!H23=10,Audit!V23,"")</f>
        <v/>
      </c>
      <c r="BB23" s="50" t="str">
        <f>VLOOKUP(Audit!H23,$V$13:$AE$22,8,FALSE) &amp; IF(Audit!H23=10,Audit!W23,"")</f>
        <v/>
      </c>
      <c r="BC23" s="47" t="str">
        <f t="shared" si="15"/>
        <v/>
      </c>
      <c r="BD23" s="50" t="str">
        <f>VLOOKUP(Audit!I23,$V$3:$AE$12,9,FALSE)&amp; IF(Audit!I23=10,Audit!V23,"")</f>
        <v/>
      </c>
      <c r="BE23" s="50" t="str">
        <f>VLOOKUP(Audit!I23,$V$13:$AE$22,9,FALSE) &amp; IF(Audit!I23=10,Audit!W23,"") &amp; IF(Audit!I23&lt;&gt;1,U23,"")</f>
        <v/>
      </c>
      <c r="BF23" s="47" t="str">
        <f t="shared" si="16"/>
        <v/>
      </c>
      <c r="BG23" s="50" t="str">
        <f>VLOOKUP(Audit!J23,$V$3:$AE$12,10,FALSE) &amp; Audit!S23 &amp; IF(Audit!J23=10,Audit!V23,"")</f>
        <v/>
      </c>
      <c r="BH23" s="50" t="str">
        <f>VLOOKUP(Audit!J23,$V$13:$AE$22,10,FALSE) &amp; IF(Audit!J23=10,Audit!W23,"") &amp; IF(Audit!J23&lt;&gt;1,U23,"")</f>
        <v/>
      </c>
      <c r="BI23" s="47" t="str">
        <f t="shared" si="17"/>
        <v/>
      </c>
      <c r="BJ23" s="48" t="str">
        <f t="shared" si="18"/>
        <v/>
      </c>
      <c r="BK23" s="48" t="str">
        <f t="shared" si="19"/>
        <v/>
      </c>
      <c r="BL23" s="48" t="str">
        <f t="shared" si="20"/>
        <v/>
      </c>
      <c r="BM23" s="48" t="str">
        <f t="shared" si="21"/>
        <v/>
      </c>
      <c r="BN23" s="48" t="str">
        <f t="shared" si="22"/>
        <v/>
      </c>
      <c r="BO23" s="48" t="str">
        <f t="shared" si="23"/>
        <v/>
      </c>
      <c r="BP23" s="48" t="str">
        <f t="shared" si="24"/>
        <v/>
      </c>
      <c r="BQ23" s="48" t="str">
        <f t="shared" si="25"/>
        <v/>
      </c>
      <c r="BR23" s="48" t="str">
        <f t="shared" si="26"/>
        <v/>
      </c>
      <c r="BS23" s="48" t="str">
        <f t="shared" si="27"/>
        <v/>
      </c>
      <c r="BT23" s="48" t="str">
        <f t="shared" si="28"/>
        <v/>
      </c>
      <c r="BU23" s="48" t="str">
        <f t="shared" si="29"/>
        <v/>
      </c>
    </row>
    <row r="24" spans="1:73">
      <c r="A24" s="10" t="str">
        <f>Audit!A24</f>
        <v>OKC1-XX-00022</v>
      </c>
      <c r="B24" s="10" t="str">
        <f t="shared" si="30"/>
        <v xml:space="preserve"> • Access point is not powered • Troubleshoot the access point</v>
      </c>
      <c r="C24" s="17" t="str">
        <f>VLOOKUP(Audit!B24,$V$3:$AE$12,2,FALSE) &amp; VLOOKUP(Audit!B24,$V$13:$AE$22,2,FALSE)&amp; IF(Audit!B24=10,Audit!V24&amp;Audit!W24,"")</f>
        <v/>
      </c>
      <c r="D24" s="17" t="str">
        <f>VLOOKUP(Audit!C24,$V$3:$AE$12,3,FALSE) &amp; VLOOKUP(Audit!C24,$V$13:$AE$22,3,FALSE) &amp;IF(Audit!C24=10,Audit!V24&amp;Audit!W24,"")</f>
        <v/>
      </c>
      <c r="E24" s="17" t="str">
        <f>VLOOKUP(Audit!D24,$V$3:$AE$12,4,FALSE)&amp; Audit!T24 &amp; VLOOKUP(Audit!D24,$V$13:$AE$22,4,FALSE)&amp; IF(Audit!D24=10,Audit!V24&amp;Audit!W24,"")</f>
        <v xml:space="preserve"> • Access point is not powered • Troubleshoot the access point</v>
      </c>
      <c r="F24" s="17" t="str">
        <f>VLOOKUP(Audit!E24,$V$3:$AE$12,5,FALSE) &amp; VLOOKUP(Audit!E24,$V$13:$AE$22,5,FALSE)&amp; IF(Audit!E24=10,Audit!V24&amp;Audit!W24,"")</f>
        <v/>
      </c>
      <c r="G24" s="17" t="str">
        <f>VLOOKUP(Audit!F24,$V$3:$AE$12,6,FALSE) &amp; VLOOKUP(Audit!F24,$V$13:$AE$22,6,FALSE)&amp; IF(Audit!F24=10,Audit!V24&amp;Audit!W24,"")</f>
        <v/>
      </c>
      <c r="H24" s="17" t="str">
        <f>VLOOKUP(Audit!G24,$V$3:$AE$12,7,FALSE) &amp; VLOOKUP(Audit!G24,$V$13:$AE$22,7,FALSE)&amp;IF(Audit!G24=10,Audit!V24&amp;Audit!W24,"")</f>
        <v/>
      </c>
      <c r="I24" s="17" t="str">
        <f>VLOOKUP(Audit!H24,$V$3:$AE$12,8,FALSE) &amp; Audit!U24 &amp; VLOOKUP(Audit!H24,$V$13:$AE$22,8,FALSE)&amp;IF(Audit!H24=10,Audit!V24&amp;Audit!W24,"")</f>
        <v/>
      </c>
      <c r="J24" s="17" t="str">
        <f>VLOOKUP(Audit!I24,$V$3:$AE$12,9,FALSE) &amp; VLOOKUP(Audit!I24,$V$13:$AE$22,9,FALSE) &amp; IF(Audit!I24=10,Audit!V24&amp;Audit!W24,"") &amp; IF(Audit!I24&lt;&gt;1,U24,"")</f>
        <v/>
      </c>
      <c r="K24" s="17" t="str">
        <f>VLOOKUP(Audit!J24,$V$3:$AE$12,10,FALSE) &amp; Audit!S24 &amp; VLOOKUP(Audit!J24,$V$13:$AE$22,10,FALSE) &amp; IF(Audit!J24=10,Audit!V24&amp;Audit!W24,"") &amp; IF(Audit!J24&lt;&gt;1,U24,"")</f>
        <v/>
      </c>
      <c r="L24" s="10">
        <f>Audit!K24</f>
        <v>5</v>
      </c>
      <c r="M24" s="10" t="str">
        <f t="shared" si="0"/>
        <v/>
      </c>
      <c r="N24" s="10" t="str">
        <f t="shared" si="1"/>
        <v/>
      </c>
      <c r="O24" s="10" t="str">
        <f t="shared" si="2"/>
        <v/>
      </c>
      <c r="P24" s="10" t="str">
        <f t="shared" si="3"/>
        <v/>
      </c>
      <c r="Q24" s="10" t="str">
        <f t="shared" si="4"/>
        <v/>
      </c>
      <c r="R24" s="10" t="str">
        <f t="shared" si="5"/>
        <v/>
      </c>
      <c r="S24" s="10" t="str">
        <f t="shared" si="6"/>
        <v/>
      </c>
      <c r="T24" s="10" t="str">
        <f t="shared" si="7"/>
        <v/>
      </c>
      <c r="U24" s="17" t="str">
        <f>IF(Audit!M24="","",VLOOKUP(Audit!M24,$W$26:$X$35,2,FALSE)) &amp; Audit!N24 &amp; IF(Audit!O24="","",IF(Audit!N24&lt;=1.4,VLOOKUP(Audit!O24,$W$38:X69,2,FALSE),VLOOKUP(Audit!O24,$W$51:$X$61,2,FALSE))) &amp; IF(Audit!P24="","",VLOOKUP(Audit!P24,$Y$26:$Z$35,2,FALSE) &amp; Audit!Q24 &amp; IF(Audit!O24="","",IF(Audit!Q24&lt;=1.4,VLOOKUP(Audit!R24,$Y$38:$Z$48,2,FALSE),VLOOKUP(Audit!R24,$Y$51:$Z$61,2,FALSE))))</f>
        <v/>
      </c>
      <c r="V24" s="20"/>
      <c r="W24" s="161" t="s">
        <v>72</v>
      </c>
      <c r="X24" s="162"/>
      <c r="Y24" s="163" t="s">
        <v>73</v>
      </c>
      <c r="Z24" s="164"/>
      <c r="AH24" s="49" t="str">
        <f>Audit!A24</f>
        <v>OKC1-XX-00022</v>
      </c>
      <c r="AI24" s="50" t="str">
        <f>VLOOKUP(Audit!B24,$V$3:$AE$12,2,FALSE)&amp; IF(Audit!B24=10,Audit!V24,"")</f>
        <v/>
      </c>
      <c r="AJ24" s="50" t="str">
        <f>VLOOKUP(Audit!B24,$V$13:$AE$22,2,FALSE)&amp; IF(Audit!B24=10,Audit!W24,"")</f>
        <v/>
      </c>
      <c r="AK24" s="47" t="str">
        <f t="shared" si="9"/>
        <v/>
      </c>
      <c r="AL24" s="50" t="str">
        <f>VLOOKUP(Audit!C24,$V$3:$AE$12,3,FALSE)&amp; IF(Audit!C24=10,Audit!V24,"")</f>
        <v/>
      </c>
      <c r="AM24" s="50" t="str">
        <f>VLOOKUP(Audit!C24,$V$13:$AE$22,3,FALSE)&amp; IF(Audit!C24=10,Audit!W24,"")</f>
        <v/>
      </c>
      <c r="AN24" s="47" t="str">
        <f t="shared" si="10"/>
        <v/>
      </c>
      <c r="AO24" s="50" t="str">
        <f>VLOOKUP(Audit!D24,$V$3:$AE$12,4,FALSE) &amp;  Audit!T24 &amp; IF(Audit!D24=10,Audit!V24,"")</f>
        <v xml:space="preserve"> • Access point is not powered</v>
      </c>
      <c r="AP24" s="50" t="str">
        <f>VLOOKUP(Audit!D24,$V$13:$AE$22,4,FALSE)&amp; IF(Audit!D24=10,Audit!W24,"")</f>
        <v xml:space="preserve"> • Troubleshoot the access point</v>
      </c>
      <c r="AQ24" s="47">
        <f t="shared" si="11"/>
        <v>1</v>
      </c>
      <c r="AR24" s="50" t="str">
        <f>VLOOKUP(Audit!E24,$V$3:$AE$12,5,FALSE)&amp; IF(Audit!E24=10,Audit!V24,"")</f>
        <v/>
      </c>
      <c r="AS24" s="50" t="str">
        <f>VLOOKUP(Audit!E24,$V$13:$AE$22,5,FALSE)&amp; IF(Audit!E24=10,Audit!W24,"")</f>
        <v/>
      </c>
      <c r="AT24" s="47" t="str">
        <f t="shared" si="12"/>
        <v/>
      </c>
      <c r="AU24" s="50" t="str">
        <f>VLOOKUP(Audit!F24,$V$3:$AE$12,6,FALSE)&amp; IF(Audit!F24=10,Audit!V24,"")</f>
        <v/>
      </c>
      <c r="AV24" s="50" t="str">
        <f>VLOOKUP(Audit!F24,$V$13:$AE$22,6,FALSE)&amp; IF(Audit!F24=10,Audit!W24,"")</f>
        <v/>
      </c>
      <c r="AW24" s="47" t="str">
        <f t="shared" si="13"/>
        <v/>
      </c>
      <c r="AX24" s="50" t="str">
        <f>VLOOKUP(Audit!G24,$V$3:$AE$12,7,FALSE)&amp; IF(Audit!G24=10,Audit!V24,"")</f>
        <v/>
      </c>
      <c r="AY24" s="50" t="str">
        <f>VLOOKUP(Audit!G24,$V$13:$AE$22,7,FALSE) &amp; IF(Audit!G24=10,Audit!W24,"")</f>
        <v/>
      </c>
      <c r="AZ24" s="47" t="str">
        <f t="shared" si="14"/>
        <v/>
      </c>
      <c r="BA24" s="50" t="str">
        <f>VLOOKUP(Audit!H24,$V$3:$AE$12,8,FALSE)&amp; Audit!U24 &amp; IF(Audit!H24=10,Audit!V24,"")</f>
        <v/>
      </c>
      <c r="BB24" s="50" t="str">
        <f>VLOOKUP(Audit!H24,$V$13:$AE$22,8,FALSE) &amp; IF(Audit!H24=10,Audit!W24,"")</f>
        <v/>
      </c>
      <c r="BC24" s="47" t="str">
        <f t="shared" si="15"/>
        <v/>
      </c>
      <c r="BD24" s="50" t="str">
        <f>VLOOKUP(Audit!I24,$V$3:$AE$12,9,FALSE)&amp; IF(Audit!I24=10,Audit!V24,"")</f>
        <v/>
      </c>
      <c r="BE24" s="50" t="str">
        <f>VLOOKUP(Audit!I24,$V$13:$AE$22,9,FALSE) &amp; IF(Audit!I24=10,Audit!W24,"") &amp; IF(Audit!I24&lt;&gt;1,U24,"")</f>
        <v/>
      </c>
      <c r="BF24" s="47" t="str">
        <f t="shared" si="16"/>
        <v/>
      </c>
      <c r="BG24" s="50" t="str">
        <f>VLOOKUP(Audit!J24,$V$3:$AE$12,10,FALSE) &amp; Audit!S24 &amp; IF(Audit!J24=10,Audit!V24,"")</f>
        <v/>
      </c>
      <c r="BH24" s="50" t="str">
        <f>VLOOKUP(Audit!J24,$V$13:$AE$22,10,FALSE) &amp; IF(Audit!J24=10,Audit!W24,"") &amp; IF(Audit!J24&lt;&gt;1,U24,"")</f>
        <v/>
      </c>
      <c r="BI24" s="47" t="str">
        <f t="shared" si="17"/>
        <v/>
      </c>
      <c r="BJ24" s="48" t="str">
        <f t="shared" si="18"/>
        <v xml:space="preserve"> • Access point is not powered</v>
      </c>
      <c r="BK24" s="48" t="str">
        <f t="shared" si="19"/>
        <v xml:space="preserve"> • Troubleshoot the access point</v>
      </c>
      <c r="BL24" s="48" t="str">
        <f t="shared" si="20"/>
        <v/>
      </c>
      <c r="BM24" s="48" t="str">
        <f t="shared" si="21"/>
        <v/>
      </c>
      <c r="BN24" s="48" t="str">
        <f t="shared" si="22"/>
        <v/>
      </c>
      <c r="BO24" s="48" t="str">
        <f t="shared" si="23"/>
        <v/>
      </c>
      <c r="BP24" s="48" t="str">
        <f t="shared" si="24"/>
        <v/>
      </c>
      <c r="BQ24" s="48" t="str">
        <f t="shared" si="25"/>
        <v/>
      </c>
      <c r="BR24" s="48" t="str">
        <f t="shared" si="26"/>
        <v/>
      </c>
      <c r="BS24" s="48" t="str">
        <f t="shared" si="27"/>
        <v/>
      </c>
      <c r="BT24" s="48" t="str">
        <f t="shared" si="28"/>
        <v/>
      </c>
      <c r="BU24" s="48" t="str">
        <f t="shared" si="29"/>
        <v/>
      </c>
    </row>
    <row r="25" spans="1:73">
      <c r="A25" s="10" t="str">
        <f>Audit!A25</f>
        <v>OKC1-XX-00023</v>
      </c>
      <c r="B25" s="10" t="str">
        <f t="shared" si="30"/>
        <v xml:space="preserve"> • Access point is not powered • Troubleshoot the access point // • Access point within 3 ft of light • Relocate access point a minimum of 3 ft away from light</v>
      </c>
      <c r="C25" s="17" t="str">
        <f>VLOOKUP(Audit!B25,$V$3:$AE$12,2,FALSE) &amp; VLOOKUP(Audit!B25,$V$13:$AE$22,2,FALSE)&amp; IF(Audit!B25=10,Audit!V25&amp;Audit!W25,"")</f>
        <v/>
      </c>
      <c r="D25" s="17" t="str">
        <f>VLOOKUP(Audit!C25,$V$3:$AE$12,3,FALSE) &amp; VLOOKUP(Audit!C25,$V$13:$AE$22,3,FALSE) &amp;IF(Audit!C25=10,Audit!V25&amp;Audit!W25,"")</f>
        <v/>
      </c>
      <c r="E25" s="17" t="str">
        <f>VLOOKUP(Audit!D25,$V$3:$AE$12,4,FALSE)&amp; Audit!T25 &amp; VLOOKUP(Audit!D25,$V$13:$AE$22,4,FALSE)&amp; IF(Audit!D25=10,Audit!V25&amp;Audit!W25,"")</f>
        <v xml:space="preserve"> • Access point is not powered • Troubleshoot the access point</v>
      </c>
      <c r="F25" s="17" t="str">
        <f>VLOOKUP(Audit!E25,$V$3:$AE$12,5,FALSE) &amp; VLOOKUP(Audit!E25,$V$13:$AE$22,5,FALSE)&amp; IF(Audit!E25=10,Audit!V25&amp;Audit!W25,"")</f>
        <v/>
      </c>
      <c r="G25" s="17" t="str">
        <f>VLOOKUP(Audit!F25,$V$3:$AE$12,6,FALSE) &amp; VLOOKUP(Audit!F25,$V$13:$AE$22,6,FALSE)&amp; IF(Audit!F25=10,Audit!V25&amp;Audit!W25,"")</f>
        <v/>
      </c>
      <c r="H25" s="17" t="str">
        <f>VLOOKUP(Audit!G25,$V$3:$AE$12,7,FALSE) &amp; VLOOKUP(Audit!G25,$V$13:$AE$22,7,FALSE)&amp;IF(Audit!G25=10,Audit!V25&amp;Audit!W25,"")</f>
        <v/>
      </c>
      <c r="I25" s="17" t="str">
        <f>VLOOKUP(Audit!H25,$V$3:$AE$12,8,FALSE) &amp; Audit!U25 &amp; VLOOKUP(Audit!H25,$V$13:$AE$22,8,FALSE)&amp;IF(Audit!H25=10,Audit!V25&amp;Audit!W25,"")</f>
        <v/>
      </c>
      <c r="J25" s="17" t="str">
        <f>VLOOKUP(Audit!I25,$V$3:$AE$12,9,FALSE) &amp; VLOOKUP(Audit!I25,$V$13:$AE$22,9,FALSE) &amp; IF(Audit!I25=10,Audit!V25&amp;Audit!W25,"") &amp; IF(Audit!I25&lt;&gt;1,U25,"")</f>
        <v/>
      </c>
      <c r="K25" s="17" t="str">
        <f>VLOOKUP(Audit!J25,$V$3:$AE$12,10,FALSE) &amp; Audit!S25 &amp; VLOOKUP(Audit!J25,$V$13:$AE$22,10,FALSE) &amp; IF(Audit!J25=10,Audit!V25&amp;Audit!W25,"") &amp; IF(Audit!J25&lt;&gt;1,U25,"")</f>
        <v xml:space="preserve"> • Access point within 3 ft of light • Relocate access point a minimum of 3 ft away from light</v>
      </c>
      <c r="L25" s="10">
        <f>Audit!K25</f>
        <v>5</v>
      </c>
      <c r="M25" s="10" t="str">
        <f t="shared" si="0"/>
        <v/>
      </c>
      <c r="N25" s="10" t="str">
        <f t="shared" si="1"/>
        <v/>
      </c>
      <c r="O25" s="10" t="str">
        <f t="shared" si="2"/>
        <v xml:space="preserve"> //</v>
      </c>
      <c r="P25" s="10" t="str">
        <f t="shared" si="3"/>
        <v/>
      </c>
      <c r="Q25" s="10" t="str">
        <f t="shared" si="4"/>
        <v/>
      </c>
      <c r="R25" s="10" t="str">
        <f t="shared" si="5"/>
        <v/>
      </c>
      <c r="S25" s="10" t="str">
        <f t="shared" si="6"/>
        <v/>
      </c>
      <c r="T25" s="10" t="str">
        <f t="shared" si="7"/>
        <v/>
      </c>
      <c r="U25" s="17" t="str">
        <f>IF(Audit!M25="","",VLOOKUP(Audit!M25,$W$26:$X$35,2,FALSE)) &amp; Audit!N25 &amp; IF(Audit!O25="","",IF(Audit!N25&lt;=1.4,VLOOKUP(Audit!O25,$W$38:X70,2,FALSE),VLOOKUP(Audit!O25,$W$51:$X$61,2,FALSE))) &amp; IF(Audit!P25="","",VLOOKUP(Audit!P25,$Y$26:$Z$35,2,FALSE) &amp; Audit!Q25 &amp; IF(Audit!O25="","",IF(Audit!Q25&lt;=1.4,VLOOKUP(Audit!R25,$Y$38:$Z$48,2,FALSE),VLOOKUP(Audit!R25,$Y$51:$Z$61,2,FALSE))))</f>
        <v/>
      </c>
      <c r="V25" s="20"/>
      <c r="W25" s="100" t="s">
        <v>23</v>
      </c>
      <c r="X25" s="100" t="s">
        <v>24</v>
      </c>
      <c r="Y25" s="106" t="s">
        <v>23</v>
      </c>
      <c r="Z25" s="121" t="s">
        <v>24</v>
      </c>
      <c r="AH25" s="49" t="str">
        <f>Audit!A25</f>
        <v>OKC1-XX-00023</v>
      </c>
      <c r="AI25" s="50" t="str">
        <f>VLOOKUP(Audit!B25,$V$3:$AE$12,2,FALSE)&amp; IF(Audit!B25=10,Audit!V25,"")</f>
        <v/>
      </c>
      <c r="AJ25" s="50" t="str">
        <f>VLOOKUP(Audit!B25,$V$13:$AE$22,2,FALSE)&amp; IF(Audit!B25=10,Audit!W25,"")</f>
        <v/>
      </c>
      <c r="AK25" s="47" t="str">
        <f t="shared" si="9"/>
        <v/>
      </c>
      <c r="AL25" s="50" t="str">
        <f>VLOOKUP(Audit!C25,$V$3:$AE$12,3,FALSE)&amp; IF(Audit!C25=10,Audit!V25,"")</f>
        <v/>
      </c>
      <c r="AM25" s="50" t="str">
        <f>VLOOKUP(Audit!C25,$V$13:$AE$22,3,FALSE)&amp; IF(Audit!C25=10,Audit!W25,"")</f>
        <v/>
      </c>
      <c r="AN25" s="47" t="str">
        <f t="shared" si="10"/>
        <v/>
      </c>
      <c r="AO25" s="50" t="str">
        <f>VLOOKUP(Audit!D25,$V$3:$AE$12,4,FALSE) &amp;  Audit!T25 &amp; IF(Audit!D25=10,Audit!V25,"")</f>
        <v xml:space="preserve"> • Access point is not powered</v>
      </c>
      <c r="AP25" s="50" t="str">
        <f>VLOOKUP(Audit!D25,$V$13:$AE$22,4,FALSE)&amp; IF(Audit!D25=10,Audit!W25,"")</f>
        <v xml:space="preserve"> • Troubleshoot the access point</v>
      </c>
      <c r="AQ25" s="47">
        <f t="shared" si="11"/>
        <v>1</v>
      </c>
      <c r="AR25" s="50" t="str">
        <f>VLOOKUP(Audit!E25,$V$3:$AE$12,5,FALSE)&amp; IF(Audit!E25=10,Audit!V25,"")</f>
        <v/>
      </c>
      <c r="AS25" s="50" t="str">
        <f>VLOOKUP(Audit!E25,$V$13:$AE$22,5,FALSE)&amp; IF(Audit!E25=10,Audit!W25,"")</f>
        <v/>
      </c>
      <c r="AT25" s="47" t="str">
        <f t="shared" si="12"/>
        <v/>
      </c>
      <c r="AU25" s="50" t="str">
        <f>VLOOKUP(Audit!F25,$V$3:$AE$12,6,FALSE)&amp; IF(Audit!F25=10,Audit!V25,"")</f>
        <v/>
      </c>
      <c r="AV25" s="50" t="str">
        <f>VLOOKUP(Audit!F25,$V$13:$AE$22,6,FALSE)&amp; IF(Audit!F25=10,Audit!W25,"")</f>
        <v/>
      </c>
      <c r="AW25" s="47" t="str">
        <f t="shared" si="13"/>
        <v/>
      </c>
      <c r="AX25" s="50" t="str">
        <f>VLOOKUP(Audit!G25,$V$3:$AE$12,7,FALSE)&amp; IF(Audit!G25=10,Audit!V25,"")</f>
        <v/>
      </c>
      <c r="AY25" s="50" t="str">
        <f>VLOOKUP(Audit!G25,$V$13:$AE$22,7,FALSE) &amp; IF(Audit!G25=10,Audit!W25,"")</f>
        <v/>
      </c>
      <c r="AZ25" s="47" t="str">
        <f t="shared" si="14"/>
        <v/>
      </c>
      <c r="BA25" s="50" t="str">
        <f>VLOOKUP(Audit!H25,$V$3:$AE$12,8,FALSE)&amp; Audit!U25 &amp; IF(Audit!H25=10,Audit!V25,"")</f>
        <v/>
      </c>
      <c r="BB25" s="50" t="str">
        <f>VLOOKUP(Audit!H25,$V$13:$AE$22,8,FALSE) &amp; IF(Audit!H25=10,Audit!W25,"")</f>
        <v/>
      </c>
      <c r="BC25" s="47" t="str">
        <f t="shared" si="15"/>
        <v/>
      </c>
      <c r="BD25" s="50" t="str">
        <f>VLOOKUP(Audit!I25,$V$3:$AE$12,9,FALSE)&amp; IF(Audit!I25=10,Audit!V25,"")</f>
        <v/>
      </c>
      <c r="BE25" s="50" t="str">
        <f>VLOOKUP(Audit!I25,$V$13:$AE$22,9,FALSE) &amp; IF(Audit!I25=10,Audit!W25,"") &amp; IF(Audit!I25&lt;&gt;1,U25,"")</f>
        <v/>
      </c>
      <c r="BF25" s="47" t="str">
        <f t="shared" si="16"/>
        <v/>
      </c>
      <c r="BG25" s="50" t="str">
        <f>VLOOKUP(Audit!J25,$V$3:$AE$12,10,FALSE) &amp; Audit!S25 &amp; IF(Audit!J25=10,Audit!V25,"")</f>
        <v xml:space="preserve"> • Access point within 3 ft of light</v>
      </c>
      <c r="BH25" s="50" t="str">
        <f>VLOOKUP(Audit!J25,$V$13:$AE$22,10,FALSE) &amp; IF(Audit!J25=10,Audit!W25,"") &amp; IF(Audit!J25&lt;&gt;1,U25,"")</f>
        <v xml:space="preserve"> • Relocate access point a minimum of 3 ft away from light</v>
      </c>
      <c r="BI25" s="47">
        <f t="shared" si="17"/>
        <v>2</v>
      </c>
      <c r="BJ25" s="48" t="str">
        <f t="shared" si="18"/>
        <v xml:space="preserve"> • Access point is not powered</v>
      </c>
      <c r="BK25" s="48" t="str">
        <f t="shared" si="19"/>
        <v xml:space="preserve"> • Troubleshoot the access point</v>
      </c>
      <c r="BL25" s="48" t="str">
        <f t="shared" si="20"/>
        <v xml:space="preserve"> • Access point within 3 ft of light</v>
      </c>
      <c r="BM25" s="48" t="str">
        <f t="shared" si="21"/>
        <v xml:space="preserve"> • Relocate access point a minimum of 3 ft away from light</v>
      </c>
      <c r="BN25" s="48" t="str">
        <f t="shared" si="22"/>
        <v/>
      </c>
      <c r="BO25" s="48" t="str">
        <f t="shared" si="23"/>
        <v/>
      </c>
      <c r="BP25" s="48" t="str">
        <f t="shared" si="24"/>
        <v/>
      </c>
      <c r="BQ25" s="48" t="str">
        <f t="shared" si="25"/>
        <v/>
      </c>
      <c r="BR25" s="48" t="str">
        <f t="shared" si="26"/>
        <v/>
      </c>
      <c r="BS25" s="48" t="str">
        <f t="shared" si="27"/>
        <v/>
      </c>
      <c r="BT25" s="48" t="str">
        <f t="shared" si="28"/>
        <v/>
      </c>
      <c r="BU25" s="48" t="str">
        <f t="shared" si="29"/>
        <v/>
      </c>
    </row>
    <row r="26" spans="1:73">
      <c r="A26" s="10" t="str">
        <f>Audit!A26</f>
        <v>OKC1-XX-00024</v>
      </c>
      <c r="B26" s="10" t="str">
        <f t="shared" si="30"/>
        <v/>
      </c>
      <c r="C26" s="17" t="str">
        <f>VLOOKUP(Audit!B26,$V$3:$AE$12,2,FALSE) &amp; VLOOKUP(Audit!B26,$V$13:$AE$22,2,FALSE)&amp; IF(Audit!B26=10,Audit!V26&amp;Audit!W26,"")</f>
        <v/>
      </c>
      <c r="D26" s="17" t="str">
        <f>VLOOKUP(Audit!C26,$V$3:$AE$12,3,FALSE) &amp; VLOOKUP(Audit!C26,$V$13:$AE$22,3,FALSE) &amp;IF(Audit!C26=10,Audit!V26&amp;Audit!W26,"")</f>
        <v/>
      </c>
      <c r="E26" s="17" t="str">
        <f>VLOOKUP(Audit!D26,$V$3:$AE$12,4,FALSE)&amp; Audit!T26 &amp; VLOOKUP(Audit!D26,$V$13:$AE$22,4,FALSE)&amp; IF(Audit!D26=10,Audit!V26&amp;Audit!W26,"")</f>
        <v/>
      </c>
      <c r="F26" s="17" t="str">
        <f>VLOOKUP(Audit!E26,$V$3:$AE$12,5,FALSE) &amp; VLOOKUP(Audit!E26,$V$13:$AE$22,5,FALSE)&amp; IF(Audit!E26=10,Audit!V26&amp;Audit!W26,"")</f>
        <v/>
      </c>
      <c r="G26" s="17" t="str">
        <f>VLOOKUP(Audit!F26,$V$3:$AE$12,6,FALSE) &amp; VLOOKUP(Audit!F26,$V$13:$AE$22,6,FALSE)&amp; IF(Audit!F26=10,Audit!V26&amp;Audit!W26,"")</f>
        <v/>
      </c>
      <c r="H26" s="17" t="str">
        <f>VLOOKUP(Audit!G26,$V$3:$AE$12,7,FALSE) &amp; VLOOKUP(Audit!G26,$V$13:$AE$22,7,FALSE)&amp;IF(Audit!G26=10,Audit!V26&amp;Audit!W26,"")</f>
        <v/>
      </c>
      <c r="I26" s="17" t="str">
        <f>VLOOKUP(Audit!H26,$V$3:$AE$12,8,FALSE) &amp; Audit!U26 &amp; VLOOKUP(Audit!H26,$V$13:$AE$22,8,FALSE)&amp;IF(Audit!H26=10,Audit!V26&amp;Audit!W26,"")</f>
        <v/>
      </c>
      <c r="J26" s="17" t="str">
        <f>VLOOKUP(Audit!I26,$V$3:$AE$12,9,FALSE) &amp; VLOOKUP(Audit!I26,$V$13:$AE$22,9,FALSE) &amp; IF(Audit!I26=10,Audit!V26&amp;Audit!W26,"") &amp; IF(Audit!I26&lt;&gt;1,U26,"")</f>
        <v/>
      </c>
      <c r="K26" s="17" t="str">
        <f>VLOOKUP(Audit!J26,$V$3:$AE$12,10,FALSE) &amp; Audit!S26 &amp; VLOOKUP(Audit!J26,$V$13:$AE$22,10,FALSE) &amp; IF(Audit!J26=10,Audit!V26&amp;Audit!W26,"") &amp; IF(Audit!J26&lt;&gt;1,U26,"")</f>
        <v/>
      </c>
      <c r="L26" s="10">
        <f>Audit!K26</f>
        <v>5</v>
      </c>
      <c r="M26" s="10" t="str">
        <f t="shared" si="0"/>
        <v/>
      </c>
      <c r="N26" s="10" t="str">
        <f t="shared" si="1"/>
        <v/>
      </c>
      <c r="O26" s="10" t="str">
        <f t="shared" si="2"/>
        <v/>
      </c>
      <c r="P26" s="10" t="str">
        <f t="shared" si="3"/>
        <v/>
      </c>
      <c r="Q26" s="10" t="str">
        <f t="shared" si="4"/>
        <v/>
      </c>
      <c r="R26" s="10" t="str">
        <f t="shared" si="5"/>
        <v/>
      </c>
      <c r="S26" s="10" t="str">
        <f t="shared" si="6"/>
        <v/>
      </c>
      <c r="T26" s="10" t="str">
        <f t="shared" si="7"/>
        <v/>
      </c>
      <c r="U26" s="17" t="str">
        <f>IF(Audit!M26="","",VLOOKUP(Audit!M26,$W$26:$X$35,2,FALSE)) &amp; Audit!N26 &amp; IF(Audit!O26="","",IF(Audit!N26&lt;=1.4,VLOOKUP(Audit!O26,$W$38:X71,2,FALSE),VLOOKUP(Audit!O26,$W$51:$X$61,2,FALSE))) &amp; IF(Audit!P26="","",VLOOKUP(Audit!P26,$Y$26:$Z$35,2,FALSE) &amp; Audit!Q26 &amp; IF(Audit!O26="","",IF(Audit!Q26&lt;=1.4,VLOOKUP(Audit!R26,$Y$38:$Z$48,2,FALSE),VLOOKUP(Audit!R26,$Y$51:$Z$61,2,FALSE))))</f>
        <v/>
      </c>
      <c r="V26" s="20"/>
      <c r="W26" s="96"/>
      <c r="X26" s="96"/>
      <c r="Y26" s="102"/>
      <c r="Z26" s="122"/>
      <c r="AH26" s="49" t="str">
        <f>Audit!A26</f>
        <v>OKC1-XX-00024</v>
      </c>
      <c r="AI26" s="50" t="str">
        <f>VLOOKUP(Audit!B26,$V$3:$AE$12,2,FALSE)&amp; IF(Audit!B26=10,Audit!V26,"")</f>
        <v/>
      </c>
      <c r="AJ26" s="50" t="str">
        <f>VLOOKUP(Audit!B26,$V$13:$AE$22,2,FALSE)&amp; IF(Audit!B26=10,Audit!W26,"")</f>
        <v/>
      </c>
      <c r="AK26" s="47" t="str">
        <f t="shared" si="9"/>
        <v/>
      </c>
      <c r="AL26" s="50" t="str">
        <f>VLOOKUP(Audit!C26,$V$3:$AE$12,3,FALSE)&amp; IF(Audit!C26=10,Audit!V26,"")</f>
        <v/>
      </c>
      <c r="AM26" s="50" t="str">
        <f>VLOOKUP(Audit!C26,$V$13:$AE$22,3,FALSE)&amp; IF(Audit!C26=10,Audit!W26,"")</f>
        <v/>
      </c>
      <c r="AN26" s="47" t="str">
        <f t="shared" si="10"/>
        <v/>
      </c>
      <c r="AO26" s="50" t="str">
        <f>VLOOKUP(Audit!D26,$V$3:$AE$12,4,FALSE) &amp;  Audit!T26 &amp; IF(Audit!D26=10,Audit!V26,"")</f>
        <v/>
      </c>
      <c r="AP26" s="50" t="str">
        <f>VLOOKUP(Audit!D26,$V$13:$AE$22,4,FALSE)&amp; IF(Audit!D26=10,Audit!W26,"")</f>
        <v/>
      </c>
      <c r="AQ26" s="47" t="str">
        <f t="shared" si="11"/>
        <v/>
      </c>
      <c r="AR26" s="50" t="str">
        <f>VLOOKUP(Audit!E26,$V$3:$AE$12,5,FALSE)&amp; IF(Audit!E26=10,Audit!V26,"")</f>
        <v/>
      </c>
      <c r="AS26" s="50" t="str">
        <f>VLOOKUP(Audit!E26,$V$13:$AE$22,5,FALSE)&amp; IF(Audit!E26=10,Audit!W26,"")</f>
        <v/>
      </c>
      <c r="AT26" s="47" t="str">
        <f t="shared" si="12"/>
        <v/>
      </c>
      <c r="AU26" s="50" t="str">
        <f>VLOOKUP(Audit!F26,$V$3:$AE$12,6,FALSE)&amp; IF(Audit!F26=10,Audit!V26,"")</f>
        <v/>
      </c>
      <c r="AV26" s="50" t="str">
        <f>VLOOKUP(Audit!F26,$V$13:$AE$22,6,FALSE)&amp; IF(Audit!F26=10,Audit!W26,"")</f>
        <v/>
      </c>
      <c r="AW26" s="47" t="str">
        <f t="shared" si="13"/>
        <v/>
      </c>
      <c r="AX26" s="50" t="str">
        <f>VLOOKUP(Audit!G26,$V$3:$AE$12,7,FALSE)&amp; IF(Audit!G26=10,Audit!V26,"")</f>
        <v/>
      </c>
      <c r="AY26" s="50" t="str">
        <f>VLOOKUP(Audit!G26,$V$13:$AE$22,7,FALSE) &amp; IF(Audit!G26=10,Audit!W26,"")</f>
        <v/>
      </c>
      <c r="AZ26" s="47" t="str">
        <f t="shared" si="14"/>
        <v/>
      </c>
      <c r="BA26" s="50" t="str">
        <f>VLOOKUP(Audit!H26,$V$3:$AE$12,8,FALSE)&amp; Audit!U26 &amp; IF(Audit!H26=10,Audit!V26,"")</f>
        <v/>
      </c>
      <c r="BB26" s="50" t="str">
        <f>VLOOKUP(Audit!H26,$V$13:$AE$22,8,FALSE) &amp; IF(Audit!H26=10,Audit!W26,"")</f>
        <v/>
      </c>
      <c r="BC26" s="47" t="str">
        <f t="shared" si="15"/>
        <v/>
      </c>
      <c r="BD26" s="50" t="str">
        <f>VLOOKUP(Audit!I26,$V$3:$AE$12,9,FALSE)&amp; IF(Audit!I26=10,Audit!V26,"")</f>
        <v/>
      </c>
      <c r="BE26" s="50" t="str">
        <f>VLOOKUP(Audit!I26,$V$13:$AE$22,9,FALSE) &amp; IF(Audit!I26=10,Audit!W26,"") &amp; IF(Audit!I26&lt;&gt;1,U26,"")</f>
        <v/>
      </c>
      <c r="BF26" s="47" t="str">
        <f t="shared" si="16"/>
        <v/>
      </c>
      <c r="BG26" s="50" t="str">
        <f>VLOOKUP(Audit!J26,$V$3:$AE$12,10,FALSE) &amp; Audit!S26 &amp; IF(Audit!J26=10,Audit!V26,"")</f>
        <v/>
      </c>
      <c r="BH26" s="50" t="str">
        <f>VLOOKUP(Audit!J26,$V$13:$AE$22,10,FALSE) &amp; IF(Audit!J26=10,Audit!W26,"") &amp; IF(Audit!J26&lt;&gt;1,U26,"")</f>
        <v/>
      </c>
      <c r="BI26" s="47" t="str">
        <f t="shared" si="17"/>
        <v/>
      </c>
      <c r="BJ26" s="48" t="str">
        <f t="shared" si="18"/>
        <v/>
      </c>
      <c r="BK26" s="48" t="str">
        <f t="shared" si="19"/>
        <v/>
      </c>
      <c r="BL26" s="48" t="str">
        <f t="shared" si="20"/>
        <v/>
      </c>
      <c r="BM26" s="48" t="str">
        <f t="shared" si="21"/>
        <v/>
      </c>
      <c r="BN26" s="48" t="str">
        <f t="shared" si="22"/>
        <v/>
      </c>
      <c r="BO26" s="48" t="str">
        <f t="shared" si="23"/>
        <v/>
      </c>
      <c r="BP26" s="48" t="str">
        <f t="shared" si="24"/>
        <v/>
      </c>
      <c r="BQ26" s="48" t="str">
        <f t="shared" si="25"/>
        <v/>
      </c>
      <c r="BR26" s="48" t="str">
        <f t="shared" si="26"/>
        <v/>
      </c>
      <c r="BS26" s="48" t="str">
        <f t="shared" si="27"/>
        <v/>
      </c>
      <c r="BT26" s="48" t="str">
        <f t="shared" si="28"/>
        <v/>
      </c>
      <c r="BU26" s="48" t="str">
        <f t="shared" si="29"/>
        <v/>
      </c>
    </row>
    <row r="27" spans="1:73">
      <c r="A27" s="10" t="str">
        <f>Audit!A27</f>
        <v>OKC1-XX-00025</v>
      </c>
      <c r="B27" s="10" t="str">
        <f t="shared" si="30"/>
        <v/>
      </c>
      <c r="C27" s="17" t="str">
        <f>VLOOKUP(Audit!B27,$V$3:$AE$12,2,FALSE) &amp; VLOOKUP(Audit!B27,$V$13:$AE$22,2,FALSE)&amp; IF(Audit!B27=10,Audit!V27&amp;Audit!W27,"")</f>
        <v/>
      </c>
      <c r="D27" s="17" t="str">
        <f>VLOOKUP(Audit!C27,$V$3:$AE$12,3,FALSE) &amp; VLOOKUP(Audit!C27,$V$13:$AE$22,3,FALSE) &amp;IF(Audit!C27=10,Audit!V27&amp;Audit!W27,"")</f>
        <v/>
      </c>
      <c r="E27" s="17" t="str">
        <f>VLOOKUP(Audit!D27,$V$3:$AE$12,4,FALSE)&amp; Audit!T27 &amp; VLOOKUP(Audit!D27,$V$13:$AE$22,4,FALSE)&amp; IF(Audit!D27=10,Audit!V27&amp;Audit!W27,"")</f>
        <v/>
      </c>
      <c r="F27" s="17" t="str">
        <f>VLOOKUP(Audit!E27,$V$3:$AE$12,5,FALSE) &amp; VLOOKUP(Audit!E27,$V$13:$AE$22,5,FALSE)&amp; IF(Audit!E27=10,Audit!V27&amp;Audit!W27,"")</f>
        <v/>
      </c>
      <c r="G27" s="17" t="str">
        <f>VLOOKUP(Audit!F27,$V$3:$AE$12,6,FALSE) &amp; VLOOKUP(Audit!F27,$V$13:$AE$22,6,FALSE)&amp; IF(Audit!F27=10,Audit!V27&amp;Audit!W27,"")</f>
        <v/>
      </c>
      <c r="H27" s="17" t="str">
        <f>VLOOKUP(Audit!G27,$V$3:$AE$12,7,FALSE) &amp; VLOOKUP(Audit!G27,$V$13:$AE$22,7,FALSE)&amp;IF(Audit!G27=10,Audit!V27&amp;Audit!W27,"")</f>
        <v/>
      </c>
      <c r="I27" s="17" t="str">
        <f>VLOOKUP(Audit!H27,$V$3:$AE$12,8,FALSE) &amp; Audit!U27 &amp; VLOOKUP(Audit!H27,$V$13:$AE$22,8,FALSE)&amp;IF(Audit!H27=10,Audit!V27&amp;Audit!W27,"")</f>
        <v/>
      </c>
      <c r="J27" s="17" t="str">
        <f>VLOOKUP(Audit!I27,$V$3:$AE$12,9,FALSE) &amp; VLOOKUP(Audit!I27,$V$13:$AE$22,9,FALSE) &amp; IF(Audit!I27=10,Audit!V27&amp;Audit!W27,"") &amp; IF(Audit!I27&lt;&gt;1,U27,"")</f>
        <v/>
      </c>
      <c r="K27" s="17" t="str">
        <f>VLOOKUP(Audit!J27,$V$3:$AE$12,10,FALSE) &amp; Audit!S27 &amp; VLOOKUP(Audit!J27,$V$13:$AE$22,10,FALSE) &amp; IF(Audit!J27=10,Audit!V27&amp;Audit!W27,"") &amp; IF(Audit!J27&lt;&gt;1,U27,"")</f>
        <v/>
      </c>
      <c r="L27" s="10">
        <f>Audit!K27</f>
        <v>5</v>
      </c>
      <c r="M27" s="10" t="str">
        <f t="shared" si="0"/>
        <v/>
      </c>
      <c r="N27" s="10" t="str">
        <f t="shared" si="1"/>
        <v/>
      </c>
      <c r="O27" s="10" t="str">
        <f t="shared" si="2"/>
        <v/>
      </c>
      <c r="P27" s="10" t="str">
        <f t="shared" si="3"/>
        <v/>
      </c>
      <c r="Q27" s="10" t="str">
        <f t="shared" si="4"/>
        <v/>
      </c>
      <c r="R27" s="10" t="str">
        <f t="shared" si="5"/>
        <v/>
      </c>
      <c r="S27" s="10" t="str">
        <f t="shared" si="6"/>
        <v/>
      </c>
      <c r="T27" s="10" t="str">
        <f t="shared" si="7"/>
        <v/>
      </c>
      <c r="U27" s="17" t="str">
        <f>IF(Audit!M27="","",VLOOKUP(Audit!M27,$W$26:$X$35,2,FALSE)) &amp; Audit!N27 &amp; IF(Audit!O27="","",IF(Audit!N27&lt;=1.4,VLOOKUP(Audit!O27,$W$38:X72,2,FALSE),VLOOKUP(Audit!O27,$W$51:$X$61,2,FALSE))) &amp; IF(Audit!P27="","",VLOOKUP(Audit!P27,$Y$26:$Z$35,2,FALSE) &amp; Audit!Q27 &amp; IF(Audit!O27="","",IF(Audit!Q27&lt;=1.4,VLOOKUP(Audit!R27,$Y$38:$Z$48,2,FALSE),VLOOKUP(Audit!R27,$Y$51:$Z$61,2,FALSE))))</f>
        <v/>
      </c>
      <c r="V27" s="20"/>
      <c r="W27" s="96"/>
      <c r="X27" s="96"/>
      <c r="Y27" s="102"/>
      <c r="Z27" s="122"/>
      <c r="AH27" s="49" t="str">
        <f>Audit!A27</f>
        <v>OKC1-XX-00025</v>
      </c>
      <c r="AI27" s="50" t="str">
        <f>VLOOKUP(Audit!B27,$V$3:$AE$12,2,FALSE)&amp; IF(Audit!B27=10,Audit!V27,"")</f>
        <v/>
      </c>
      <c r="AJ27" s="50" t="str">
        <f>VLOOKUP(Audit!B27,$V$13:$AE$22,2,FALSE)&amp; IF(Audit!B27=10,Audit!W27,"")</f>
        <v/>
      </c>
      <c r="AK27" s="47" t="str">
        <f t="shared" si="9"/>
        <v/>
      </c>
      <c r="AL27" s="50" t="str">
        <f>VLOOKUP(Audit!C27,$V$3:$AE$12,3,FALSE)&amp; IF(Audit!C27=10,Audit!V27,"")</f>
        <v/>
      </c>
      <c r="AM27" s="50" t="str">
        <f>VLOOKUP(Audit!C27,$V$13:$AE$22,3,FALSE)&amp; IF(Audit!C27=10,Audit!W27,"")</f>
        <v/>
      </c>
      <c r="AN27" s="47" t="str">
        <f t="shared" si="10"/>
        <v/>
      </c>
      <c r="AO27" s="50" t="str">
        <f>VLOOKUP(Audit!D27,$V$3:$AE$12,4,FALSE) &amp;  Audit!T27 &amp; IF(Audit!D27=10,Audit!V27,"")</f>
        <v/>
      </c>
      <c r="AP27" s="50" t="str">
        <f>VLOOKUP(Audit!D27,$V$13:$AE$22,4,FALSE)&amp; IF(Audit!D27=10,Audit!W27,"")</f>
        <v/>
      </c>
      <c r="AQ27" s="47" t="str">
        <f t="shared" si="11"/>
        <v/>
      </c>
      <c r="AR27" s="50" t="str">
        <f>VLOOKUP(Audit!E27,$V$3:$AE$12,5,FALSE)&amp; IF(Audit!E27=10,Audit!V27,"")</f>
        <v/>
      </c>
      <c r="AS27" s="50" t="str">
        <f>VLOOKUP(Audit!E27,$V$13:$AE$22,5,FALSE)&amp; IF(Audit!E27=10,Audit!W27,"")</f>
        <v/>
      </c>
      <c r="AT27" s="47" t="str">
        <f t="shared" si="12"/>
        <v/>
      </c>
      <c r="AU27" s="50" t="str">
        <f>VLOOKUP(Audit!F27,$V$3:$AE$12,6,FALSE)&amp; IF(Audit!F27=10,Audit!V27,"")</f>
        <v/>
      </c>
      <c r="AV27" s="50" t="str">
        <f>VLOOKUP(Audit!F27,$V$13:$AE$22,6,FALSE)&amp; IF(Audit!F27=10,Audit!W27,"")</f>
        <v/>
      </c>
      <c r="AW27" s="47" t="str">
        <f t="shared" si="13"/>
        <v/>
      </c>
      <c r="AX27" s="50" t="str">
        <f>VLOOKUP(Audit!G27,$V$3:$AE$12,7,FALSE)&amp; IF(Audit!G27=10,Audit!V27,"")</f>
        <v/>
      </c>
      <c r="AY27" s="50" t="str">
        <f>VLOOKUP(Audit!G27,$V$13:$AE$22,7,FALSE) &amp; IF(Audit!G27=10,Audit!W27,"")</f>
        <v/>
      </c>
      <c r="AZ27" s="47" t="str">
        <f t="shared" si="14"/>
        <v/>
      </c>
      <c r="BA27" s="50" t="str">
        <f>VLOOKUP(Audit!H27,$V$3:$AE$12,8,FALSE)&amp; Audit!U27 &amp; IF(Audit!H27=10,Audit!V27,"")</f>
        <v/>
      </c>
      <c r="BB27" s="50" t="str">
        <f>VLOOKUP(Audit!H27,$V$13:$AE$22,8,FALSE) &amp; IF(Audit!H27=10,Audit!W27,"")</f>
        <v/>
      </c>
      <c r="BC27" s="47" t="str">
        <f t="shared" si="15"/>
        <v/>
      </c>
      <c r="BD27" s="50" t="str">
        <f>VLOOKUP(Audit!I27,$V$3:$AE$12,9,FALSE)&amp; IF(Audit!I27=10,Audit!V27,"")</f>
        <v/>
      </c>
      <c r="BE27" s="50" t="str">
        <f>VLOOKUP(Audit!I27,$V$13:$AE$22,9,FALSE) &amp; IF(Audit!I27=10,Audit!W27,"") &amp; IF(Audit!I27&lt;&gt;1,U27,"")</f>
        <v/>
      </c>
      <c r="BF27" s="47" t="str">
        <f t="shared" si="16"/>
        <v/>
      </c>
      <c r="BG27" s="50" t="str">
        <f>VLOOKUP(Audit!J27,$V$3:$AE$12,10,FALSE) &amp; Audit!S27 &amp; IF(Audit!J27=10,Audit!V27,"")</f>
        <v/>
      </c>
      <c r="BH27" s="50" t="str">
        <f>VLOOKUP(Audit!J27,$V$13:$AE$22,10,FALSE) &amp; IF(Audit!J27=10,Audit!W27,"") &amp; IF(Audit!J27&lt;&gt;1,U27,"")</f>
        <v/>
      </c>
      <c r="BI27" s="47" t="str">
        <f t="shared" si="17"/>
        <v/>
      </c>
      <c r="BJ27" s="48" t="str">
        <f t="shared" si="18"/>
        <v/>
      </c>
      <c r="BK27" s="48" t="str">
        <f t="shared" si="19"/>
        <v/>
      </c>
      <c r="BL27" s="48" t="str">
        <f t="shared" si="20"/>
        <v/>
      </c>
      <c r="BM27" s="48" t="str">
        <f t="shared" si="21"/>
        <v/>
      </c>
      <c r="BN27" s="48" t="str">
        <f t="shared" si="22"/>
        <v/>
      </c>
      <c r="BO27" s="48" t="str">
        <f t="shared" si="23"/>
        <v/>
      </c>
      <c r="BP27" s="48" t="str">
        <f t="shared" si="24"/>
        <v/>
      </c>
      <c r="BQ27" s="48" t="str">
        <f t="shared" si="25"/>
        <v/>
      </c>
      <c r="BR27" s="48" t="str">
        <f t="shared" si="26"/>
        <v/>
      </c>
      <c r="BS27" s="48" t="str">
        <f t="shared" si="27"/>
        <v/>
      </c>
      <c r="BT27" s="48" t="str">
        <f t="shared" si="28"/>
        <v/>
      </c>
      <c r="BU27" s="48" t="str">
        <f t="shared" si="29"/>
        <v/>
      </c>
    </row>
    <row r="28" spans="1:73">
      <c r="A28" s="10" t="str">
        <f>Audit!A28</f>
        <v>OKC1-XX-00026</v>
      </c>
      <c r="B28" s="10" t="str">
        <f t="shared" si="30"/>
        <v/>
      </c>
      <c r="C28" s="17" t="str">
        <f>VLOOKUP(Audit!B28,$V$3:$AE$12,2,FALSE) &amp; VLOOKUP(Audit!B28,$V$13:$AE$22,2,FALSE)&amp; IF(Audit!B28=10,Audit!V28&amp;Audit!W28,"")</f>
        <v/>
      </c>
      <c r="D28" s="17" t="str">
        <f>VLOOKUP(Audit!C28,$V$3:$AE$12,3,FALSE) &amp; VLOOKUP(Audit!C28,$V$13:$AE$22,3,FALSE) &amp;IF(Audit!C28=10,Audit!V28&amp;Audit!W28,"")</f>
        <v/>
      </c>
      <c r="E28" s="17" t="str">
        <f>VLOOKUP(Audit!D28,$V$3:$AE$12,4,FALSE)&amp; Audit!T28 &amp; VLOOKUP(Audit!D28,$V$13:$AE$22,4,FALSE)&amp; IF(Audit!D28=10,Audit!V28&amp;Audit!W28,"")</f>
        <v/>
      </c>
      <c r="F28" s="17" t="str">
        <f>VLOOKUP(Audit!E28,$V$3:$AE$12,5,FALSE) &amp; VLOOKUP(Audit!E28,$V$13:$AE$22,5,FALSE)&amp; IF(Audit!E28=10,Audit!V28&amp;Audit!W28,"")</f>
        <v/>
      </c>
      <c r="G28" s="17" t="str">
        <f>VLOOKUP(Audit!F28,$V$3:$AE$12,6,FALSE) &amp; VLOOKUP(Audit!F28,$V$13:$AE$22,6,FALSE)&amp; IF(Audit!F28=10,Audit!V28&amp;Audit!W28,"")</f>
        <v/>
      </c>
      <c r="H28" s="17" t="str">
        <f>VLOOKUP(Audit!G28,$V$3:$AE$12,7,FALSE) &amp; VLOOKUP(Audit!G28,$V$13:$AE$22,7,FALSE)&amp;IF(Audit!G28=10,Audit!V28&amp;Audit!W28,"")</f>
        <v/>
      </c>
      <c r="I28" s="17" t="str">
        <f>VLOOKUP(Audit!H28,$V$3:$AE$12,8,FALSE) &amp; Audit!U28 &amp; VLOOKUP(Audit!H28,$V$13:$AE$22,8,FALSE)&amp;IF(Audit!H28=10,Audit!V28&amp;Audit!W28,"")</f>
        <v/>
      </c>
      <c r="J28" s="17" t="str">
        <f>VLOOKUP(Audit!I28,$V$3:$AE$12,9,FALSE) &amp; VLOOKUP(Audit!I28,$V$13:$AE$22,9,FALSE) &amp; IF(Audit!I28=10,Audit!V28&amp;Audit!W28,"") &amp; IF(Audit!I28&lt;&gt;1,U28,"")</f>
        <v/>
      </c>
      <c r="K28" s="17" t="str">
        <f>VLOOKUP(Audit!J28,$V$3:$AE$12,10,FALSE) &amp; Audit!S28 &amp; VLOOKUP(Audit!J28,$V$13:$AE$22,10,FALSE) &amp; IF(Audit!J28=10,Audit!V28&amp;Audit!W28,"") &amp; IF(Audit!J28&lt;&gt;1,U28,"")</f>
        <v/>
      </c>
      <c r="L28" s="10">
        <f>Audit!K28</f>
        <v>5</v>
      </c>
      <c r="M28" s="10" t="str">
        <f t="shared" si="0"/>
        <v/>
      </c>
      <c r="N28" s="10" t="str">
        <f t="shared" si="1"/>
        <v/>
      </c>
      <c r="O28" s="10" t="str">
        <f t="shared" si="2"/>
        <v/>
      </c>
      <c r="P28" s="10" t="str">
        <f t="shared" si="3"/>
        <v/>
      </c>
      <c r="Q28" s="10" t="str">
        <f t="shared" si="4"/>
        <v/>
      </c>
      <c r="R28" s="10" t="str">
        <f t="shared" si="5"/>
        <v/>
      </c>
      <c r="S28" s="10" t="str">
        <f t="shared" si="6"/>
        <v/>
      </c>
      <c r="T28" s="10" t="str">
        <f t="shared" si="7"/>
        <v/>
      </c>
      <c r="U28" s="17" t="str">
        <f>IF(Audit!M28="","",VLOOKUP(Audit!M28,$W$26:$X$35,2,FALSE)) &amp; Audit!N28 &amp; IF(Audit!O28="","",IF(Audit!N28&lt;=1.4,VLOOKUP(Audit!O28,$W$38:X73,2,FALSE),VLOOKUP(Audit!O28,$W$51:$X$61,2,FALSE))) &amp; IF(Audit!P28="","",VLOOKUP(Audit!P28,$Y$26:$Z$35,2,FALSE) &amp; Audit!Q28 &amp; IF(Audit!O28="","",IF(Audit!Q28&lt;=1.4,VLOOKUP(Audit!R28,$Y$38:$Z$48,2,FALSE),VLOOKUP(Audit!R28,$Y$51:$Z$61,2,FALSE))))</f>
        <v/>
      </c>
      <c r="V28" s="20"/>
      <c r="W28" s="96"/>
      <c r="X28" s="96"/>
      <c r="Y28" s="102"/>
      <c r="Z28" s="122"/>
      <c r="AH28" s="49" t="str">
        <f>Audit!A28</f>
        <v>OKC1-XX-00026</v>
      </c>
      <c r="AI28" s="50" t="str">
        <f>VLOOKUP(Audit!B28,$V$3:$AE$12,2,FALSE)&amp; IF(Audit!B28=10,Audit!V28,"")</f>
        <v/>
      </c>
      <c r="AJ28" s="50" t="str">
        <f>VLOOKUP(Audit!B28,$V$13:$AE$22,2,FALSE)&amp; IF(Audit!B28=10,Audit!W28,"")</f>
        <v/>
      </c>
      <c r="AK28" s="47" t="str">
        <f t="shared" si="9"/>
        <v/>
      </c>
      <c r="AL28" s="50" t="str">
        <f>VLOOKUP(Audit!C28,$V$3:$AE$12,3,FALSE)&amp; IF(Audit!C28=10,Audit!V28,"")</f>
        <v/>
      </c>
      <c r="AM28" s="50" t="str">
        <f>VLOOKUP(Audit!C28,$V$13:$AE$22,3,FALSE)&amp; IF(Audit!C28=10,Audit!W28,"")</f>
        <v/>
      </c>
      <c r="AN28" s="47" t="str">
        <f t="shared" si="10"/>
        <v/>
      </c>
      <c r="AO28" s="50" t="str">
        <f>VLOOKUP(Audit!D28,$V$3:$AE$12,4,FALSE) &amp;  Audit!T28 &amp; IF(Audit!D28=10,Audit!V28,"")</f>
        <v/>
      </c>
      <c r="AP28" s="50" t="str">
        <f>VLOOKUP(Audit!D28,$V$13:$AE$22,4,FALSE)&amp; IF(Audit!D28=10,Audit!W28,"")</f>
        <v/>
      </c>
      <c r="AQ28" s="47" t="str">
        <f t="shared" si="11"/>
        <v/>
      </c>
      <c r="AR28" s="50" t="str">
        <f>VLOOKUP(Audit!E28,$V$3:$AE$12,5,FALSE)&amp; IF(Audit!E28=10,Audit!V28,"")</f>
        <v/>
      </c>
      <c r="AS28" s="50" t="str">
        <f>VLOOKUP(Audit!E28,$V$13:$AE$22,5,FALSE)&amp; IF(Audit!E28=10,Audit!W28,"")</f>
        <v/>
      </c>
      <c r="AT28" s="47" t="str">
        <f t="shared" si="12"/>
        <v/>
      </c>
      <c r="AU28" s="50" t="str">
        <f>VLOOKUP(Audit!F28,$V$3:$AE$12,6,FALSE)&amp; IF(Audit!F28=10,Audit!V28,"")</f>
        <v/>
      </c>
      <c r="AV28" s="50" t="str">
        <f>VLOOKUP(Audit!F28,$V$13:$AE$22,6,FALSE)&amp; IF(Audit!F28=10,Audit!W28,"")</f>
        <v/>
      </c>
      <c r="AW28" s="47" t="str">
        <f t="shared" si="13"/>
        <v/>
      </c>
      <c r="AX28" s="50" t="str">
        <f>VLOOKUP(Audit!G28,$V$3:$AE$12,7,FALSE)&amp; IF(Audit!G28=10,Audit!V28,"")</f>
        <v/>
      </c>
      <c r="AY28" s="50" t="str">
        <f>VLOOKUP(Audit!G28,$V$13:$AE$22,7,FALSE) &amp; IF(Audit!G28=10,Audit!W28,"")</f>
        <v/>
      </c>
      <c r="AZ28" s="47" t="str">
        <f t="shared" si="14"/>
        <v/>
      </c>
      <c r="BA28" s="50" t="str">
        <f>VLOOKUP(Audit!H28,$V$3:$AE$12,8,FALSE)&amp; Audit!U28 &amp; IF(Audit!H28=10,Audit!V28,"")</f>
        <v/>
      </c>
      <c r="BB28" s="50" t="str">
        <f>VLOOKUP(Audit!H28,$V$13:$AE$22,8,FALSE) &amp; IF(Audit!H28=10,Audit!W28,"")</f>
        <v/>
      </c>
      <c r="BC28" s="47" t="str">
        <f t="shared" si="15"/>
        <v/>
      </c>
      <c r="BD28" s="50" t="str">
        <f>VLOOKUP(Audit!I28,$V$3:$AE$12,9,FALSE)&amp; IF(Audit!I28=10,Audit!V28,"")</f>
        <v/>
      </c>
      <c r="BE28" s="50" t="str">
        <f>VLOOKUP(Audit!I28,$V$13:$AE$22,9,FALSE) &amp; IF(Audit!I28=10,Audit!W28,"") &amp; IF(Audit!I28&lt;&gt;1,U28,"")</f>
        <v/>
      </c>
      <c r="BF28" s="47" t="str">
        <f t="shared" si="16"/>
        <v/>
      </c>
      <c r="BG28" s="50" t="str">
        <f>VLOOKUP(Audit!J28,$V$3:$AE$12,10,FALSE) &amp; Audit!S28 &amp; IF(Audit!J28=10,Audit!V28,"")</f>
        <v/>
      </c>
      <c r="BH28" s="50" t="str">
        <f>VLOOKUP(Audit!J28,$V$13:$AE$22,10,FALSE) &amp; IF(Audit!J28=10,Audit!W28,"") &amp; IF(Audit!J28&lt;&gt;1,U28,"")</f>
        <v/>
      </c>
      <c r="BI28" s="47" t="str">
        <f t="shared" si="17"/>
        <v/>
      </c>
      <c r="BJ28" s="48" t="str">
        <f t="shared" si="18"/>
        <v/>
      </c>
      <c r="BK28" s="48" t="str">
        <f t="shared" si="19"/>
        <v/>
      </c>
      <c r="BL28" s="48" t="str">
        <f t="shared" si="20"/>
        <v/>
      </c>
      <c r="BM28" s="48" t="str">
        <f t="shared" si="21"/>
        <v/>
      </c>
      <c r="BN28" s="48" t="str">
        <f t="shared" si="22"/>
        <v/>
      </c>
      <c r="BO28" s="48" t="str">
        <f t="shared" si="23"/>
        <v/>
      </c>
      <c r="BP28" s="48" t="str">
        <f t="shared" si="24"/>
        <v/>
      </c>
      <c r="BQ28" s="48" t="str">
        <f t="shared" si="25"/>
        <v/>
      </c>
      <c r="BR28" s="48" t="str">
        <f t="shared" si="26"/>
        <v/>
      </c>
      <c r="BS28" s="48" t="str">
        <f t="shared" si="27"/>
        <v/>
      </c>
      <c r="BT28" s="48" t="str">
        <f t="shared" si="28"/>
        <v/>
      </c>
      <c r="BU28" s="48" t="str">
        <f t="shared" si="29"/>
        <v/>
      </c>
    </row>
    <row r="29" spans="1:73">
      <c r="A29" s="10" t="str">
        <f>Audit!A29</f>
        <v>OKC1-XX-00027</v>
      </c>
      <c r="B29" s="10" t="str">
        <f t="shared" si="30"/>
        <v/>
      </c>
      <c r="C29" s="17" t="str">
        <f>VLOOKUP(Audit!B29,$V$3:$AE$12,2,FALSE) &amp; VLOOKUP(Audit!B29,$V$13:$AE$22,2,FALSE)&amp; IF(Audit!B29=10,Audit!V29&amp;Audit!W29,"")</f>
        <v/>
      </c>
      <c r="D29" s="17" t="str">
        <f>VLOOKUP(Audit!C29,$V$3:$AE$12,3,FALSE) &amp; VLOOKUP(Audit!C29,$V$13:$AE$22,3,FALSE) &amp;IF(Audit!C29=10,Audit!V29&amp;Audit!W29,"")</f>
        <v/>
      </c>
      <c r="E29" s="17" t="str">
        <f>VLOOKUP(Audit!D29,$V$3:$AE$12,4,FALSE)&amp; Audit!T29 &amp; VLOOKUP(Audit!D29,$V$13:$AE$22,4,FALSE)&amp; IF(Audit!D29=10,Audit!V29&amp;Audit!W29,"")</f>
        <v/>
      </c>
      <c r="F29" s="17" t="str">
        <f>VLOOKUP(Audit!E29,$V$3:$AE$12,5,FALSE) &amp; VLOOKUP(Audit!E29,$V$13:$AE$22,5,FALSE)&amp; IF(Audit!E29=10,Audit!V29&amp;Audit!W29,"")</f>
        <v/>
      </c>
      <c r="G29" s="17" t="str">
        <f>VLOOKUP(Audit!F29,$V$3:$AE$12,6,FALSE) &amp; VLOOKUP(Audit!F29,$V$13:$AE$22,6,FALSE)&amp; IF(Audit!F29=10,Audit!V29&amp;Audit!W29,"")</f>
        <v/>
      </c>
      <c r="H29" s="17" t="str">
        <f>VLOOKUP(Audit!G29,$V$3:$AE$12,7,FALSE) &amp; VLOOKUP(Audit!G29,$V$13:$AE$22,7,FALSE)&amp;IF(Audit!G29=10,Audit!V29&amp;Audit!W29,"")</f>
        <v/>
      </c>
      <c r="I29" s="17" t="str">
        <f>VLOOKUP(Audit!H29,$V$3:$AE$12,8,FALSE) &amp; Audit!U29 &amp; VLOOKUP(Audit!H29,$V$13:$AE$22,8,FALSE)&amp;IF(Audit!H29=10,Audit!V29&amp;Audit!W29,"")</f>
        <v/>
      </c>
      <c r="J29" s="17" t="str">
        <f>VLOOKUP(Audit!I29,$V$3:$AE$12,9,FALSE) &amp; VLOOKUP(Audit!I29,$V$13:$AE$22,9,FALSE) &amp; IF(Audit!I29=10,Audit!V29&amp;Audit!W29,"") &amp; IF(Audit!I29&lt;&gt;1,U29,"")</f>
        <v/>
      </c>
      <c r="K29" s="17" t="str">
        <f>VLOOKUP(Audit!J29,$V$3:$AE$12,10,FALSE) &amp; Audit!S29 &amp; VLOOKUP(Audit!J29,$V$13:$AE$22,10,FALSE) &amp; IF(Audit!J29=10,Audit!V29&amp;Audit!W29,"") &amp; IF(Audit!J29&lt;&gt;1,U29,"")</f>
        <v/>
      </c>
      <c r="L29" s="10">
        <f>Audit!K29</f>
        <v>5</v>
      </c>
      <c r="M29" s="10" t="str">
        <f t="shared" si="0"/>
        <v/>
      </c>
      <c r="N29" s="10" t="str">
        <f t="shared" si="1"/>
        <v/>
      </c>
      <c r="O29" s="10" t="str">
        <f t="shared" si="2"/>
        <v/>
      </c>
      <c r="P29" s="10" t="str">
        <f t="shared" si="3"/>
        <v/>
      </c>
      <c r="Q29" s="10" t="str">
        <f t="shared" si="4"/>
        <v/>
      </c>
      <c r="R29" s="10" t="str">
        <f t="shared" si="5"/>
        <v/>
      </c>
      <c r="S29" s="10" t="str">
        <f t="shared" si="6"/>
        <v/>
      </c>
      <c r="T29" s="10" t="str">
        <f t="shared" si="7"/>
        <v/>
      </c>
      <c r="U29" s="17" t="str">
        <f>IF(Audit!M29="","",VLOOKUP(Audit!M29,$W$26:$X$35,2,FALSE)) &amp; Audit!N29 &amp; IF(Audit!O29="","",IF(Audit!N29&lt;=1.4,VLOOKUP(Audit!O29,$W$38:X74,2,FALSE),VLOOKUP(Audit!O29,$W$51:$X$61,2,FALSE))) &amp; IF(Audit!P29="","",VLOOKUP(Audit!P29,$Y$26:$Z$35,2,FALSE) &amp; Audit!Q29 &amp; IF(Audit!O29="","",IF(Audit!Q29&lt;=1.4,VLOOKUP(Audit!R29,$Y$38:$Z$48,2,FALSE),VLOOKUP(Audit!R29,$Y$51:$Z$61,2,FALSE))))</f>
        <v/>
      </c>
      <c r="V29" s="20"/>
      <c r="W29" s="96"/>
      <c r="X29" s="96"/>
      <c r="Y29" s="102"/>
      <c r="Z29" s="122"/>
      <c r="AH29" s="49" t="str">
        <f>Audit!A29</f>
        <v>OKC1-XX-00027</v>
      </c>
      <c r="AI29" s="50" t="str">
        <f>VLOOKUP(Audit!B29,$V$3:$AE$12,2,FALSE)&amp; IF(Audit!B29=10,Audit!V29,"")</f>
        <v/>
      </c>
      <c r="AJ29" s="50" t="str">
        <f>VLOOKUP(Audit!B29,$V$13:$AE$22,2,FALSE)&amp; IF(Audit!B29=10,Audit!W29,"")</f>
        <v/>
      </c>
      <c r="AK29" s="47" t="str">
        <f t="shared" si="9"/>
        <v/>
      </c>
      <c r="AL29" s="50" t="str">
        <f>VLOOKUP(Audit!C29,$V$3:$AE$12,3,FALSE)&amp; IF(Audit!C29=10,Audit!V29,"")</f>
        <v/>
      </c>
      <c r="AM29" s="50" t="str">
        <f>VLOOKUP(Audit!C29,$V$13:$AE$22,3,FALSE)&amp; IF(Audit!C29=10,Audit!W29,"")</f>
        <v/>
      </c>
      <c r="AN29" s="47" t="str">
        <f t="shared" si="10"/>
        <v/>
      </c>
      <c r="AO29" s="50" t="str">
        <f>VLOOKUP(Audit!D29,$V$3:$AE$12,4,FALSE) &amp;  Audit!T29 &amp; IF(Audit!D29=10,Audit!V29,"")</f>
        <v/>
      </c>
      <c r="AP29" s="50" t="str">
        <f>VLOOKUP(Audit!D29,$V$13:$AE$22,4,FALSE)&amp; IF(Audit!D29=10,Audit!W29,"")</f>
        <v/>
      </c>
      <c r="AQ29" s="47" t="str">
        <f t="shared" si="11"/>
        <v/>
      </c>
      <c r="AR29" s="50" t="str">
        <f>VLOOKUP(Audit!E29,$V$3:$AE$12,5,FALSE)&amp; IF(Audit!E29=10,Audit!V29,"")</f>
        <v/>
      </c>
      <c r="AS29" s="50" t="str">
        <f>VLOOKUP(Audit!E29,$V$13:$AE$22,5,FALSE)&amp; IF(Audit!E29=10,Audit!W29,"")</f>
        <v/>
      </c>
      <c r="AT29" s="47" t="str">
        <f t="shared" si="12"/>
        <v/>
      </c>
      <c r="AU29" s="50" t="str">
        <f>VLOOKUP(Audit!F29,$V$3:$AE$12,6,FALSE)&amp; IF(Audit!F29=10,Audit!V29,"")</f>
        <v/>
      </c>
      <c r="AV29" s="50" t="str">
        <f>VLOOKUP(Audit!F29,$V$13:$AE$22,6,FALSE)&amp; IF(Audit!F29=10,Audit!W29,"")</f>
        <v/>
      </c>
      <c r="AW29" s="47" t="str">
        <f t="shared" si="13"/>
        <v/>
      </c>
      <c r="AX29" s="50" t="str">
        <f>VLOOKUP(Audit!G29,$V$3:$AE$12,7,FALSE)&amp; IF(Audit!G29=10,Audit!V29,"")</f>
        <v/>
      </c>
      <c r="AY29" s="50" t="str">
        <f>VLOOKUP(Audit!G29,$V$13:$AE$22,7,FALSE) &amp; IF(Audit!G29=10,Audit!W29,"")</f>
        <v/>
      </c>
      <c r="AZ29" s="47" t="str">
        <f t="shared" si="14"/>
        <v/>
      </c>
      <c r="BA29" s="50" t="str">
        <f>VLOOKUP(Audit!H29,$V$3:$AE$12,8,FALSE)&amp; Audit!U29 &amp; IF(Audit!H29=10,Audit!V29,"")</f>
        <v/>
      </c>
      <c r="BB29" s="50" t="str">
        <f>VLOOKUP(Audit!H29,$V$13:$AE$22,8,FALSE) &amp; IF(Audit!H29=10,Audit!W29,"")</f>
        <v/>
      </c>
      <c r="BC29" s="47" t="str">
        <f t="shared" si="15"/>
        <v/>
      </c>
      <c r="BD29" s="50" t="str">
        <f>VLOOKUP(Audit!I29,$V$3:$AE$12,9,FALSE)&amp; IF(Audit!I29=10,Audit!V29,"")</f>
        <v/>
      </c>
      <c r="BE29" s="50" t="str">
        <f>VLOOKUP(Audit!I29,$V$13:$AE$22,9,FALSE) &amp; IF(Audit!I29=10,Audit!W29,"") &amp; IF(Audit!I29&lt;&gt;1,U29,"")</f>
        <v/>
      </c>
      <c r="BF29" s="47" t="str">
        <f t="shared" si="16"/>
        <v/>
      </c>
      <c r="BG29" s="50" t="str">
        <f>VLOOKUP(Audit!J29,$V$3:$AE$12,10,FALSE) &amp; Audit!S29 &amp; IF(Audit!J29=10,Audit!V29,"")</f>
        <v/>
      </c>
      <c r="BH29" s="50" t="str">
        <f>VLOOKUP(Audit!J29,$V$13:$AE$22,10,FALSE) &amp; IF(Audit!J29=10,Audit!W29,"") &amp; IF(Audit!J29&lt;&gt;1,U29,"")</f>
        <v/>
      </c>
      <c r="BI29" s="47" t="str">
        <f t="shared" si="17"/>
        <v/>
      </c>
      <c r="BJ29" s="48" t="str">
        <f t="shared" si="18"/>
        <v/>
      </c>
      <c r="BK29" s="48" t="str">
        <f t="shared" si="19"/>
        <v/>
      </c>
      <c r="BL29" s="48" t="str">
        <f t="shared" si="20"/>
        <v/>
      </c>
      <c r="BM29" s="48" t="str">
        <f t="shared" si="21"/>
        <v/>
      </c>
      <c r="BN29" s="48" t="str">
        <f t="shared" si="22"/>
        <v/>
      </c>
      <c r="BO29" s="48" t="str">
        <f t="shared" si="23"/>
        <v/>
      </c>
      <c r="BP29" s="48" t="str">
        <f t="shared" si="24"/>
        <v/>
      </c>
      <c r="BQ29" s="48" t="str">
        <f t="shared" si="25"/>
        <v/>
      </c>
      <c r="BR29" s="48" t="str">
        <f t="shared" si="26"/>
        <v/>
      </c>
      <c r="BS29" s="48" t="str">
        <f t="shared" si="27"/>
        <v/>
      </c>
      <c r="BT29" s="48" t="str">
        <f t="shared" si="28"/>
        <v/>
      </c>
      <c r="BU29" s="48" t="str">
        <f t="shared" si="29"/>
        <v/>
      </c>
    </row>
    <row r="30" spans="1:73">
      <c r="A30" s="10" t="str">
        <f>Audit!A30</f>
        <v>OKC1-XX-00028</v>
      </c>
      <c r="B30" s="10" t="str">
        <f t="shared" si="30"/>
        <v/>
      </c>
      <c r="C30" s="17" t="str">
        <f>VLOOKUP(Audit!B30,$V$3:$AE$12,2,FALSE) &amp; VLOOKUP(Audit!B30,$V$13:$AE$22,2,FALSE)&amp; IF(Audit!B30=10,Audit!V30&amp;Audit!W30,"")</f>
        <v/>
      </c>
      <c r="D30" s="17" t="str">
        <f>VLOOKUP(Audit!C30,$V$3:$AE$12,3,FALSE) &amp; VLOOKUP(Audit!C30,$V$13:$AE$22,3,FALSE) &amp;IF(Audit!C30=10,Audit!V30&amp;Audit!W30,"")</f>
        <v/>
      </c>
      <c r="E30" s="17" t="str">
        <f>VLOOKUP(Audit!D30,$V$3:$AE$12,4,FALSE)&amp; Audit!T30 &amp; VLOOKUP(Audit!D30,$V$13:$AE$22,4,FALSE)&amp; IF(Audit!D30=10,Audit!V30&amp;Audit!W30,"")</f>
        <v/>
      </c>
      <c r="F30" s="17" t="str">
        <f>VLOOKUP(Audit!E30,$V$3:$AE$12,5,FALSE) &amp; VLOOKUP(Audit!E30,$V$13:$AE$22,5,FALSE)&amp; IF(Audit!E30=10,Audit!V30&amp;Audit!W30,"")</f>
        <v/>
      </c>
      <c r="G30" s="17" t="str">
        <f>VLOOKUP(Audit!F30,$V$3:$AE$12,6,FALSE) &amp; VLOOKUP(Audit!F30,$V$13:$AE$22,6,FALSE)&amp; IF(Audit!F30=10,Audit!V30&amp;Audit!W30,"")</f>
        <v/>
      </c>
      <c r="H30" s="17" t="str">
        <f>VLOOKUP(Audit!G30,$V$3:$AE$12,7,FALSE) &amp; VLOOKUP(Audit!G30,$V$13:$AE$22,7,FALSE)&amp;IF(Audit!G30=10,Audit!V30&amp;Audit!W30,"")</f>
        <v/>
      </c>
      <c r="I30" s="17" t="str">
        <f>VLOOKUP(Audit!H30,$V$3:$AE$12,8,FALSE) &amp; Audit!U30 &amp; VLOOKUP(Audit!H30,$V$13:$AE$22,8,FALSE)&amp;IF(Audit!H30=10,Audit!V30&amp;Audit!W30,"")</f>
        <v/>
      </c>
      <c r="J30" s="17" t="str">
        <f>VLOOKUP(Audit!I30,$V$3:$AE$12,9,FALSE) &amp; VLOOKUP(Audit!I30,$V$13:$AE$22,9,FALSE) &amp; IF(Audit!I30=10,Audit!V30&amp;Audit!W30,"") &amp; IF(Audit!I30&lt;&gt;1,U30,"")</f>
        <v/>
      </c>
      <c r="K30" s="17" t="str">
        <f>VLOOKUP(Audit!J30,$V$3:$AE$12,10,FALSE) &amp; Audit!S30 &amp; VLOOKUP(Audit!J30,$V$13:$AE$22,10,FALSE) &amp; IF(Audit!J30=10,Audit!V30&amp;Audit!W30,"") &amp; IF(Audit!J30&lt;&gt;1,U30,"")</f>
        <v/>
      </c>
      <c r="L30" s="10">
        <f>Audit!K30</f>
        <v>5</v>
      </c>
      <c r="M30" s="10" t="str">
        <f t="shared" si="0"/>
        <v/>
      </c>
      <c r="N30" s="10" t="str">
        <f t="shared" si="1"/>
        <v/>
      </c>
      <c r="O30" s="10" t="str">
        <f t="shared" si="2"/>
        <v/>
      </c>
      <c r="P30" s="10" t="str">
        <f t="shared" si="3"/>
        <v/>
      </c>
      <c r="Q30" s="10" t="str">
        <f t="shared" si="4"/>
        <v/>
      </c>
      <c r="R30" s="10" t="str">
        <f t="shared" si="5"/>
        <v/>
      </c>
      <c r="S30" s="10" t="str">
        <f t="shared" si="6"/>
        <v/>
      </c>
      <c r="T30" s="10" t="str">
        <f t="shared" si="7"/>
        <v/>
      </c>
      <c r="U30" s="17" t="str">
        <f>IF(Audit!M30="","",VLOOKUP(Audit!M30,$W$26:$X$35,2,FALSE)) &amp; Audit!N30 &amp; IF(Audit!O30="","",IF(Audit!N30&lt;=1.4,VLOOKUP(Audit!O30,$W$38:X75,2,FALSE),VLOOKUP(Audit!O30,$W$51:$X$61,2,FALSE))) &amp; IF(Audit!P30="","",VLOOKUP(Audit!P30,$Y$26:$Z$35,2,FALSE) &amp; Audit!Q30 &amp; IF(Audit!O30="","",IF(Audit!Q30&lt;=1.4,VLOOKUP(Audit!R30,$Y$38:$Z$48,2,FALSE),VLOOKUP(Audit!R30,$Y$51:$Z$61,2,FALSE))))</f>
        <v/>
      </c>
      <c r="V30" s="20"/>
      <c r="W30" s="96" t="s">
        <v>28</v>
      </c>
      <c r="X30" s="96" t="s">
        <v>176</v>
      </c>
      <c r="Y30" s="102" t="s">
        <v>28</v>
      </c>
      <c r="Z30" s="122" t="s">
        <v>180</v>
      </c>
      <c r="AH30" s="49" t="str">
        <f>Audit!A30</f>
        <v>OKC1-XX-00028</v>
      </c>
      <c r="AI30" s="50" t="str">
        <f>VLOOKUP(Audit!B30,$V$3:$AE$12,2,FALSE)&amp; IF(Audit!B30=10,Audit!V30,"")</f>
        <v/>
      </c>
      <c r="AJ30" s="50" t="str">
        <f>VLOOKUP(Audit!B30,$V$13:$AE$22,2,FALSE)&amp; IF(Audit!B30=10,Audit!W30,"")</f>
        <v/>
      </c>
      <c r="AK30" s="47" t="str">
        <f t="shared" si="9"/>
        <v/>
      </c>
      <c r="AL30" s="50" t="str">
        <f>VLOOKUP(Audit!C30,$V$3:$AE$12,3,FALSE)&amp; IF(Audit!C30=10,Audit!V30,"")</f>
        <v/>
      </c>
      <c r="AM30" s="50" t="str">
        <f>VLOOKUP(Audit!C30,$V$13:$AE$22,3,FALSE)&amp; IF(Audit!C30=10,Audit!W30,"")</f>
        <v/>
      </c>
      <c r="AN30" s="47" t="str">
        <f t="shared" si="10"/>
        <v/>
      </c>
      <c r="AO30" s="50" t="str">
        <f>VLOOKUP(Audit!D30,$V$3:$AE$12,4,FALSE) &amp;  Audit!T30 &amp; IF(Audit!D30=10,Audit!V30,"")</f>
        <v/>
      </c>
      <c r="AP30" s="50" t="str">
        <f>VLOOKUP(Audit!D30,$V$13:$AE$22,4,FALSE)&amp; IF(Audit!D30=10,Audit!W30,"")</f>
        <v/>
      </c>
      <c r="AQ30" s="47" t="str">
        <f t="shared" si="11"/>
        <v/>
      </c>
      <c r="AR30" s="50" t="str">
        <f>VLOOKUP(Audit!E30,$V$3:$AE$12,5,FALSE)&amp; IF(Audit!E30=10,Audit!V30,"")</f>
        <v/>
      </c>
      <c r="AS30" s="50" t="str">
        <f>VLOOKUP(Audit!E30,$V$13:$AE$22,5,FALSE)&amp; IF(Audit!E30=10,Audit!W30,"")</f>
        <v/>
      </c>
      <c r="AT30" s="47" t="str">
        <f t="shared" si="12"/>
        <v/>
      </c>
      <c r="AU30" s="50" t="str">
        <f>VLOOKUP(Audit!F30,$V$3:$AE$12,6,FALSE)&amp; IF(Audit!F30=10,Audit!V30,"")</f>
        <v/>
      </c>
      <c r="AV30" s="50" t="str">
        <f>VLOOKUP(Audit!F30,$V$13:$AE$22,6,FALSE)&amp; IF(Audit!F30=10,Audit!W30,"")</f>
        <v/>
      </c>
      <c r="AW30" s="47" t="str">
        <f t="shared" si="13"/>
        <v/>
      </c>
      <c r="AX30" s="50" t="str">
        <f>VLOOKUP(Audit!G30,$V$3:$AE$12,7,FALSE)&amp; IF(Audit!G30=10,Audit!V30,"")</f>
        <v/>
      </c>
      <c r="AY30" s="50" t="str">
        <f>VLOOKUP(Audit!G30,$V$13:$AE$22,7,FALSE) &amp; IF(Audit!G30=10,Audit!W30,"")</f>
        <v/>
      </c>
      <c r="AZ30" s="47" t="str">
        <f t="shared" si="14"/>
        <v/>
      </c>
      <c r="BA30" s="50" t="str">
        <f>VLOOKUP(Audit!H30,$V$3:$AE$12,8,FALSE)&amp; Audit!U30 &amp; IF(Audit!H30=10,Audit!V30,"")</f>
        <v/>
      </c>
      <c r="BB30" s="50" t="str">
        <f>VLOOKUP(Audit!H30,$V$13:$AE$22,8,FALSE) &amp; IF(Audit!H30=10,Audit!W30,"")</f>
        <v/>
      </c>
      <c r="BC30" s="47" t="str">
        <f t="shared" si="15"/>
        <v/>
      </c>
      <c r="BD30" s="50" t="str">
        <f>VLOOKUP(Audit!I30,$V$3:$AE$12,9,FALSE)&amp; IF(Audit!I30=10,Audit!V30,"")</f>
        <v/>
      </c>
      <c r="BE30" s="50" t="str">
        <f>VLOOKUP(Audit!I30,$V$13:$AE$22,9,FALSE) &amp; IF(Audit!I30=10,Audit!W30,"") &amp; IF(Audit!I30&lt;&gt;1,U30,"")</f>
        <v/>
      </c>
      <c r="BF30" s="47" t="str">
        <f t="shared" si="16"/>
        <v/>
      </c>
      <c r="BG30" s="50" t="str">
        <f>VLOOKUP(Audit!J30,$V$3:$AE$12,10,FALSE) &amp; Audit!S30 &amp; IF(Audit!J30=10,Audit!V30,"")</f>
        <v/>
      </c>
      <c r="BH30" s="50" t="str">
        <f>VLOOKUP(Audit!J30,$V$13:$AE$22,10,FALSE) &amp; IF(Audit!J30=10,Audit!W30,"") &amp; IF(Audit!J30&lt;&gt;1,U30,"")</f>
        <v/>
      </c>
      <c r="BI30" s="47" t="str">
        <f t="shared" si="17"/>
        <v/>
      </c>
      <c r="BJ30" s="48" t="str">
        <f t="shared" si="18"/>
        <v/>
      </c>
      <c r="BK30" s="48" t="str">
        <f t="shared" si="19"/>
        <v/>
      </c>
      <c r="BL30" s="48" t="str">
        <f t="shared" si="20"/>
        <v/>
      </c>
      <c r="BM30" s="48" t="str">
        <f t="shared" si="21"/>
        <v/>
      </c>
      <c r="BN30" s="48" t="str">
        <f t="shared" si="22"/>
        <v/>
      </c>
      <c r="BO30" s="48" t="str">
        <f t="shared" si="23"/>
        <v/>
      </c>
      <c r="BP30" s="48" t="str">
        <f t="shared" si="24"/>
        <v/>
      </c>
      <c r="BQ30" s="48" t="str">
        <f t="shared" si="25"/>
        <v/>
      </c>
      <c r="BR30" s="48" t="str">
        <f t="shared" si="26"/>
        <v/>
      </c>
      <c r="BS30" s="48" t="str">
        <f t="shared" si="27"/>
        <v/>
      </c>
      <c r="BT30" s="48" t="str">
        <f t="shared" si="28"/>
        <v/>
      </c>
      <c r="BU30" s="48" t="str">
        <f t="shared" si="29"/>
        <v/>
      </c>
    </row>
    <row r="31" spans="1:73">
      <c r="A31" s="10" t="str">
        <f>Audit!A31</f>
        <v>OKC1-XX-00029</v>
      </c>
      <c r="B31" s="10" t="str">
        <f t="shared" si="30"/>
        <v/>
      </c>
      <c r="C31" s="17" t="str">
        <f>VLOOKUP(Audit!B31,$V$3:$AE$12,2,FALSE) &amp; VLOOKUP(Audit!B31,$V$13:$AE$22,2,FALSE)&amp; IF(Audit!B31=10,Audit!V31&amp;Audit!W31,"")</f>
        <v/>
      </c>
      <c r="D31" s="17" t="str">
        <f>VLOOKUP(Audit!C31,$V$3:$AE$12,3,FALSE) &amp; VLOOKUP(Audit!C31,$V$13:$AE$22,3,FALSE) &amp;IF(Audit!C31=10,Audit!V31&amp;Audit!W31,"")</f>
        <v/>
      </c>
      <c r="E31" s="17" t="str">
        <f>VLOOKUP(Audit!D31,$V$3:$AE$12,4,FALSE)&amp; Audit!T31 &amp; VLOOKUP(Audit!D31,$V$13:$AE$22,4,FALSE)&amp; IF(Audit!D31=10,Audit!V31&amp;Audit!W31,"")</f>
        <v/>
      </c>
      <c r="F31" s="17" t="str">
        <f>VLOOKUP(Audit!E31,$V$3:$AE$12,5,FALSE) &amp; VLOOKUP(Audit!E31,$V$13:$AE$22,5,FALSE)&amp; IF(Audit!E31=10,Audit!V31&amp;Audit!W31,"")</f>
        <v/>
      </c>
      <c r="G31" s="17" t="str">
        <f>VLOOKUP(Audit!F31,$V$3:$AE$12,6,FALSE) &amp; VLOOKUP(Audit!F31,$V$13:$AE$22,6,FALSE)&amp; IF(Audit!F31=10,Audit!V31&amp;Audit!W31,"")</f>
        <v/>
      </c>
      <c r="H31" s="17" t="str">
        <f>VLOOKUP(Audit!G31,$V$3:$AE$12,7,FALSE) &amp; VLOOKUP(Audit!G31,$V$13:$AE$22,7,FALSE)&amp;IF(Audit!G31=10,Audit!V31&amp;Audit!W31,"")</f>
        <v/>
      </c>
      <c r="I31" s="17" t="str">
        <f>VLOOKUP(Audit!H31,$V$3:$AE$12,8,FALSE) &amp; Audit!U31 &amp; VLOOKUP(Audit!H31,$V$13:$AE$22,8,FALSE)&amp;IF(Audit!H31=10,Audit!V31&amp;Audit!W31,"")</f>
        <v/>
      </c>
      <c r="J31" s="17" t="str">
        <f>VLOOKUP(Audit!I31,$V$3:$AE$12,9,FALSE) &amp; VLOOKUP(Audit!I31,$V$13:$AE$22,9,FALSE) &amp; IF(Audit!I31=10,Audit!V31&amp;Audit!W31,"") &amp; IF(Audit!I31&lt;&gt;1,U31,"")</f>
        <v/>
      </c>
      <c r="K31" s="17" t="str">
        <f>VLOOKUP(Audit!J31,$V$3:$AE$12,10,FALSE) &amp; Audit!S31 &amp; VLOOKUP(Audit!J31,$V$13:$AE$22,10,FALSE) &amp; IF(Audit!J31=10,Audit!V31&amp;Audit!W31,"") &amp; IF(Audit!J31&lt;&gt;1,U31,"")</f>
        <v/>
      </c>
      <c r="L31" s="10">
        <f>Audit!K31</f>
        <v>5</v>
      </c>
      <c r="M31" s="10" t="str">
        <f t="shared" si="0"/>
        <v/>
      </c>
      <c r="N31" s="10" t="str">
        <f t="shared" si="1"/>
        <v/>
      </c>
      <c r="O31" s="10" t="str">
        <f t="shared" si="2"/>
        <v/>
      </c>
      <c r="P31" s="10" t="str">
        <f t="shared" si="3"/>
        <v/>
      </c>
      <c r="Q31" s="10" t="str">
        <f t="shared" si="4"/>
        <v/>
      </c>
      <c r="R31" s="10" t="str">
        <f t="shared" si="5"/>
        <v/>
      </c>
      <c r="S31" s="10" t="str">
        <f t="shared" si="6"/>
        <v/>
      </c>
      <c r="T31" s="10" t="str">
        <f t="shared" si="7"/>
        <v/>
      </c>
      <c r="U31" s="17" t="str">
        <f>IF(Audit!M31="","",VLOOKUP(Audit!M31,$W$26:$X$35,2,FALSE)) &amp; Audit!N31 &amp; IF(Audit!O31="","",IF(Audit!N31&lt;=1.4,VLOOKUP(Audit!O31,$W$38:X76,2,FALSE),VLOOKUP(Audit!O31,$W$51:$X$61,2,FALSE))) &amp; IF(Audit!P31="","",VLOOKUP(Audit!P31,$Y$26:$Z$35,2,FALSE) &amp; Audit!Q31 &amp; IF(Audit!O31="","",IF(Audit!Q31&lt;=1.4,VLOOKUP(Audit!R31,$Y$38:$Z$48,2,FALSE),VLOOKUP(Audit!R31,$Y$51:$Z$61,2,FALSE))))</f>
        <v/>
      </c>
      <c r="V31" s="20"/>
      <c r="W31" s="96" t="s">
        <v>27</v>
      </c>
      <c r="X31" s="96" t="s">
        <v>177</v>
      </c>
      <c r="Y31" s="102" t="s">
        <v>27</v>
      </c>
      <c r="Z31" s="122" t="s">
        <v>181</v>
      </c>
      <c r="AH31" s="49" t="str">
        <f>Audit!A31</f>
        <v>OKC1-XX-00029</v>
      </c>
      <c r="AI31" s="50" t="str">
        <f>VLOOKUP(Audit!B31,$V$3:$AE$12,2,FALSE)&amp; IF(Audit!B31=10,Audit!V31,"")</f>
        <v/>
      </c>
      <c r="AJ31" s="50" t="str">
        <f>VLOOKUP(Audit!B31,$V$13:$AE$22,2,FALSE)&amp; IF(Audit!B31=10,Audit!W31,"")</f>
        <v/>
      </c>
      <c r="AK31" s="47" t="str">
        <f t="shared" si="9"/>
        <v/>
      </c>
      <c r="AL31" s="50" t="str">
        <f>VLOOKUP(Audit!C31,$V$3:$AE$12,3,FALSE)&amp; IF(Audit!C31=10,Audit!V31,"")</f>
        <v/>
      </c>
      <c r="AM31" s="50" t="str">
        <f>VLOOKUP(Audit!C31,$V$13:$AE$22,3,FALSE)&amp; IF(Audit!C31=10,Audit!W31,"")</f>
        <v/>
      </c>
      <c r="AN31" s="47" t="str">
        <f t="shared" si="10"/>
        <v/>
      </c>
      <c r="AO31" s="50" t="str">
        <f>VLOOKUP(Audit!D31,$V$3:$AE$12,4,FALSE) &amp;  Audit!T31 &amp; IF(Audit!D31=10,Audit!V31,"")</f>
        <v/>
      </c>
      <c r="AP31" s="50" t="str">
        <f>VLOOKUP(Audit!D31,$V$13:$AE$22,4,FALSE)&amp; IF(Audit!D31=10,Audit!W31,"")</f>
        <v/>
      </c>
      <c r="AQ31" s="47" t="str">
        <f t="shared" si="11"/>
        <v/>
      </c>
      <c r="AR31" s="50" t="str">
        <f>VLOOKUP(Audit!E31,$V$3:$AE$12,5,FALSE)&amp; IF(Audit!E31=10,Audit!V31,"")</f>
        <v/>
      </c>
      <c r="AS31" s="50" t="str">
        <f>VLOOKUP(Audit!E31,$V$13:$AE$22,5,FALSE)&amp; IF(Audit!E31=10,Audit!W31,"")</f>
        <v/>
      </c>
      <c r="AT31" s="47" t="str">
        <f t="shared" si="12"/>
        <v/>
      </c>
      <c r="AU31" s="50" t="str">
        <f>VLOOKUP(Audit!F31,$V$3:$AE$12,6,FALSE)&amp; IF(Audit!F31=10,Audit!V31,"")</f>
        <v/>
      </c>
      <c r="AV31" s="50" t="str">
        <f>VLOOKUP(Audit!F31,$V$13:$AE$22,6,FALSE)&amp; IF(Audit!F31=10,Audit!W31,"")</f>
        <v/>
      </c>
      <c r="AW31" s="47" t="str">
        <f t="shared" si="13"/>
        <v/>
      </c>
      <c r="AX31" s="50" t="str">
        <f>VLOOKUP(Audit!G31,$V$3:$AE$12,7,FALSE)&amp; IF(Audit!G31=10,Audit!V31,"")</f>
        <v/>
      </c>
      <c r="AY31" s="50" t="str">
        <f>VLOOKUP(Audit!G31,$V$13:$AE$22,7,FALSE) &amp; IF(Audit!G31=10,Audit!W31,"")</f>
        <v/>
      </c>
      <c r="AZ31" s="47" t="str">
        <f t="shared" si="14"/>
        <v/>
      </c>
      <c r="BA31" s="50" t="str">
        <f>VLOOKUP(Audit!H31,$V$3:$AE$12,8,FALSE)&amp; Audit!U31 &amp; IF(Audit!H31=10,Audit!V31,"")</f>
        <v/>
      </c>
      <c r="BB31" s="50" t="str">
        <f>VLOOKUP(Audit!H31,$V$13:$AE$22,8,FALSE) &amp; IF(Audit!H31=10,Audit!W31,"")</f>
        <v/>
      </c>
      <c r="BC31" s="47" t="str">
        <f t="shared" si="15"/>
        <v/>
      </c>
      <c r="BD31" s="50" t="str">
        <f>VLOOKUP(Audit!I31,$V$3:$AE$12,9,FALSE)&amp; IF(Audit!I31=10,Audit!V31,"")</f>
        <v/>
      </c>
      <c r="BE31" s="50" t="str">
        <f>VLOOKUP(Audit!I31,$V$13:$AE$22,9,FALSE) &amp; IF(Audit!I31=10,Audit!W31,"") &amp; IF(Audit!I31&lt;&gt;1,U31,"")</f>
        <v/>
      </c>
      <c r="BF31" s="47" t="str">
        <f t="shared" si="16"/>
        <v/>
      </c>
      <c r="BG31" s="50" t="str">
        <f>VLOOKUP(Audit!J31,$V$3:$AE$12,10,FALSE) &amp; Audit!S31 &amp; IF(Audit!J31=10,Audit!V31,"")</f>
        <v/>
      </c>
      <c r="BH31" s="50" t="str">
        <f>VLOOKUP(Audit!J31,$V$13:$AE$22,10,FALSE) &amp; IF(Audit!J31=10,Audit!W31,"") &amp; IF(Audit!J31&lt;&gt;1,U31,"")</f>
        <v/>
      </c>
      <c r="BI31" s="47" t="str">
        <f t="shared" si="17"/>
        <v/>
      </c>
      <c r="BJ31" s="48" t="str">
        <f t="shared" si="18"/>
        <v/>
      </c>
      <c r="BK31" s="48" t="str">
        <f t="shared" si="19"/>
        <v/>
      </c>
      <c r="BL31" s="48" t="str">
        <f t="shared" si="20"/>
        <v/>
      </c>
      <c r="BM31" s="48" t="str">
        <f t="shared" si="21"/>
        <v/>
      </c>
      <c r="BN31" s="48" t="str">
        <f t="shared" si="22"/>
        <v/>
      </c>
      <c r="BO31" s="48" t="str">
        <f t="shared" si="23"/>
        <v/>
      </c>
      <c r="BP31" s="48" t="str">
        <f t="shared" si="24"/>
        <v/>
      </c>
      <c r="BQ31" s="48" t="str">
        <f t="shared" si="25"/>
        <v/>
      </c>
      <c r="BR31" s="48" t="str">
        <f t="shared" si="26"/>
        <v/>
      </c>
      <c r="BS31" s="48" t="str">
        <f t="shared" si="27"/>
        <v/>
      </c>
      <c r="BT31" s="48" t="str">
        <f t="shared" si="28"/>
        <v/>
      </c>
      <c r="BU31" s="48" t="str">
        <f t="shared" si="29"/>
        <v/>
      </c>
    </row>
    <row r="32" spans="1:73">
      <c r="A32" s="10" t="str">
        <f>Audit!A32</f>
        <v>OKC1-XX-00030</v>
      </c>
      <c r="B32" s="10" t="str">
        <f t="shared" si="30"/>
        <v/>
      </c>
      <c r="C32" s="17" t="str">
        <f>VLOOKUP(Audit!B32,$V$3:$AE$12,2,FALSE) &amp; VLOOKUP(Audit!B32,$V$13:$AE$22,2,FALSE)&amp; IF(Audit!B32=10,Audit!V32&amp;Audit!W32,"")</f>
        <v/>
      </c>
      <c r="D32" s="17" t="str">
        <f>VLOOKUP(Audit!C32,$V$3:$AE$12,3,FALSE) &amp; VLOOKUP(Audit!C32,$V$13:$AE$22,3,FALSE) &amp;IF(Audit!C32=10,Audit!V32&amp;Audit!W32,"")</f>
        <v/>
      </c>
      <c r="E32" s="17" t="str">
        <f>VLOOKUP(Audit!D32,$V$3:$AE$12,4,FALSE)&amp; Audit!T32 &amp; VLOOKUP(Audit!D32,$V$13:$AE$22,4,FALSE)&amp; IF(Audit!D32=10,Audit!V32&amp;Audit!W32,"")</f>
        <v/>
      </c>
      <c r="F32" s="17" t="str">
        <f>VLOOKUP(Audit!E32,$V$3:$AE$12,5,FALSE) &amp; VLOOKUP(Audit!E32,$V$13:$AE$22,5,FALSE)&amp; IF(Audit!E32=10,Audit!V32&amp;Audit!W32,"")</f>
        <v/>
      </c>
      <c r="G32" s="17" t="str">
        <f>VLOOKUP(Audit!F32,$V$3:$AE$12,6,FALSE) &amp; VLOOKUP(Audit!F32,$V$13:$AE$22,6,FALSE)&amp; IF(Audit!F32=10,Audit!V32&amp;Audit!W32,"")</f>
        <v/>
      </c>
      <c r="H32" s="17" t="str">
        <f>VLOOKUP(Audit!G32,$V$3:$AE$12,7,FALSE) &amp; VLOOKUP(Audit!G32,$V$13:$AE$22,7,FALSE)&amp;IF(Audit!G32=10,Audit!V32&amp;Audit!W32,"")</f>
        <v/>
      </c>
      <c r="I32" s="17" t="str">
        <f>VLOOKUP(Audit!H32,$V$3:$AE$12,8,FALSE) &amp; Audit!U32 &amp; VLOOKUP(Audit!H32,$V$13:$AE$22,8,FALSE)&amp;IF(Audit!H32=10,Audit!V32&amp;Audit!W32,"")</f>
        <v/>
      </c>
      <c r="J32" s="17" t="str">
        <f>VLOOKUP(Audit!I32,$V$3:$AE$12,9,FALSE) &amp; VLOOKUP(Audit!I32,$V$13:$AE$22,9,FALSE) &amp; IF(Audit!I32=10,Audit!V32&amp;Audit!W32,"") &amp; IF(Audit!I32&lt;&gt;1,U32,"")</f>
        <v/>
      </c>
      <c r="K32" s="17" t="str">
        <f>VLOOKUP(Audit!J32,$V$3:$AE$12,10,FALSE) &amp; Audit!S32 &amp; VLOOKUP(Audit!J32,$V$13:$AE$22,10,FALSE) &amp; IF(Audit!J32=10,Audit!V32&amp;Audit!W32,"") &amp; IF(Audit!J32&lt;&gt;1,U32,"")</f>
        <v/>
      </c>
      <c r="L32" s="10">
        <f>Audit!K32</f>
        <v>5</v>
      </c>
      <c r="M32" s="10" t="str">
        <f t="shared" si="0"/>
        <v/>
      </c>
      <c r="N32" s="10" t="str">
        <f t="shared" si="1"/>
        <v/>
      </c>
      <c r="O32" s="10" t="str">
        <f t="shared" si="2"/>
        <v/>
      </c>
      <c r="P32" s="10" t="str">
        <f t="shared" si="3"/>
        <v/>
      </c>
      <c r="Q32" s="10" t="str">
        <f t="shared" si="4"/>
        <v/>
      </c>
      <c r="R32" s="10" t="str">
        <f t="shared" si="5"/>
        <v/>
      </c>
      <c r="S32" s="10" t="str">
        <f t="shared" si="6"/>
        <v/>
      </c>
      <c r="T32" s="10" t="str">
        <f t="shared" si="7"/>
        <v/>
      </c>
      <c r="U32" s="17" t="str">
        <f>IF(Audit!M32="","",VLOOKUP(Audit!M32,$W$26:$X$35,2,FALSE)) &amp; Audit!N32 &amp; IF(Audit!O32="","",IF(Audit!N32&lt;=1.4,VLOOKUP(Audit!O32,$W$38:X77,2,FALSE),VLOOKUP(Audit!O32,$W$51:$X$61,2,FALSE))) &amp; IF(Audit!P32="","",VLOOKUP(Audit!P32,$Y$26:$Z$35,2,FALSE) &amp; Audit!Q32 &amp; IF(Audit!O32="","",IF(Audit!Q32&lt;=1.4,VLOOKUP(Audit!R32,$Y$38:$Z$48,2,FALSE),VLOOKUP(Audit!R32,$Y$51:$Z$61,2,FALSE))))</f>
        <v/>
      </c>
      <c r="V32" s="20"/>
      <c r="W32" s="96" t="s">
        <v>29</v>
      </c>
      <c r="X32" s="96" t="s">
        <v>178</v>
      </c>
      <c r="Y32" s="102" t="s">
        <v>29</v>
      </c>
      <c r="Z32" s="122" t="s">
        <v>182</v>
      </c>
      <c r="AH32" s="49" t="str">
        <f>Audit!A32</f>
        <v>OKC1-XX-00030</v>
      </c>
      <c r="AI32" s="50" t="str">
        <f>VLOOKUP(Audit!B32,$V$3:$AE$12,2,FALSE)&amp; IF(Audit!B32=10,Audit!V32,"")</f>
        <v/>
      </c>
      <c r="AJ32" s="50" t="str">
        <f>VLOOKUP(Audit!B32,$V$13:$AE$22,2,FALSE)&amp; IF(Audit!B32=10,Audit!W32,"")</f>
        <v/>
      </c>
      <c r="AK32" s="47" t="str">
        <f t="shared" si="9"/>
        <v/>
      </c>
      <c r="AL32" s="50" t="str">
        <f>VLOOKUP(Audit!C32,$V$3:$AE$12,3,FALSE)&amp; IF(Audit!C32=10,Audit!V32,"")</f>
        <v/>
      </c>
      <c r="AM32" s="50" t="str">
        <f>VLOOKUP(Audit!C32,$V$13:$AE$22,3,FALSE)&amp; IF(Audit!C32=10,Audit!W32,"")</f>
        <v/>
      </c>
      <c r="AN32" s="47" t="str">
        <f t="shared" si="10"/>
        <v/>
      </c>
      <c r="AO32" s="50" t="str">
        <f>VLOOKUP(Audit!D32,$V$3:$AE$12,4,FALSE) &amp;  Audit!T32 &amp; IF(Audit!D32=10,Audit!V32,"")</f>
        <v/>
      </c>
      <c r="AP32" s="50" t="str">
        <f>VLOOKUP(Audit!D32,$V$13:$AE$22,4,FALSE)&amp; IF(Audit!D32=10,Audit!W32,"")</f>
        <v/>
      </c>
      <c r="AQ32" s="47" t="str">
        <f t="shared" si="11"/>
        <v/>
      </c>
      <c r="AR32" s="50" t="str">
        <f>VLOOKUP(Audit!E32,$V$3:$AE$12,5,FALSE)&amp; IF(Audit!E32=10,Audit!V32,"")</f>
        <v/>
      </c>
      <c r="AS32" s="50" t="str">
        <f>VLOOKUP(Audit!E32,$V$13:$AE$22,5,FALSE)&amp; IF(Audit!E32=10,Audit!W32,"")</f>
        <v/>
      </c>
      <c r="AT32" s="47" t="str">
        <f t="shared" si="12"/>
        <v/>
      </c>
      <c r="AU32" s="50" t="str">
        <f>VLOOKUP(Audit!F32,$V$3:$AE$12,6,FALSE)&amp; IF(Audit!F32=10,Audit!V32,"")</f>
        <v/>
      </c>
      <c r="AV32" s="50" t="str">
        <f>VLOOKUP(Audit!F32,$V$13:$AE$22,6,FALSE)&amp; IF(Audit!F32=10,Audit!W32,"")</f>
        <v/>
      </c>
      <c r="AW32" s="47" t="str">
        <f t="shared" si="13"/>
        <v/>
      </c>
      <c r="AX32" s="50" t="str">
        <f>VLOOKUP(Audit!G32,$V$3:$AE$12,7,FALSE)&amp; IF(Audit!G32=10,Audit!V32,"")</f>
        <v/>
      </c>
      <c r="AY32" s="50" t="str">
        <f>VLOOKUP(Audit!G32,$V$13:$AE$22,7,FALSE) &amp; IF(Audit!G32=10,Audit!W32,"")</f>
        <v/>
      </c>
      <c r="AZ32" s="47" t="str">
        <f t="shared" si="14"/>
        <v/>
      </c>
      <c r="BA32" s="50" t="str">
        <f>VLOOKUP(Audit!H32,$V$3:$AE$12,8,FALSE)&amp; Audit!U32 &amp; IF(Audit!H32=10,Audit!V32,"")</f>
        <v/>
      </c>
      <c r="BB32" s="50" t="str">
        <f>VLOOKUP(Audit!H32,$V$13:$AE$22,8,FALSE) &amp; IF(Audit!H32=10,Audit!W32,"")</f>
        <v/>
      </c>
      <c r="BC32" s="47" t="str">
        <f t="shared" si="15"/>
        <v/>
      </c>
      <c r="BD32" s="50" t="str">
        <f>VLOOKUP(Audit!I32,$V$3:$AE$12,9,FALSE)&amp; IF(Audit!I32=10,Audit!V32,"")</f>
        <v/>
      </c>
      <c r="BE32" s="50" t="str">
        <f>VLOOKUP(Audit!I32,$V$13:$AE$22,9,FALSE) &amp; IF(Audit!I32=10,Audit!W32,"") &amp; IF(Audit!I32&lt;&gt;1,U32,"")</f>
        <v/>
      </c>
      <c r="BF32" s="47" t="str">
        <f t="shared" si="16"/>
        <v/>
      </c>
      <c r="BG32" s="50" t="str">
        <f>VLOOKUP(Audit!J32,$V$3:$AE$12,10,FALSE) &amp; Audit!S32 &amp; IF(Audit!J32=10,Audit!V32,"")</f>
        <v/>
      </c>
      <c r="BH32" s="50" t="str">
        <f>VLOOKUP(Audit!J32,$V$13:$AE$22,10,FALSE) &amp; IF(Audit!J32=10,Audit!W32,"") &amp; IF(Audit!J32&lt;&gt;1,U32,"")</f>
        <v/>
      </c>
      <c r="BI32" s="47" t="str">
        <f t="shared" si="17"/>
        <v/>
      </c>
      <c r="BJ32" s="48" t="str">
        <f t="shared" si="18"/>
        <v/>
      </c>
      <c r="BK32" s="48" t="str">
        <f t="shared" si="19"/>
        <v/>
      </c>
      <c r="BL32" s="48" t="str">
        <f t="shared" si="20"/>
        <v/>
      </c>
      <c r="BM32" s="48" t="str">
        <f t="shared" si="21"/>
        <v/>
      </c>
      <c r="BN32" s="48" t="str">
        <f t="shared" si="22"/>
        <v/>
      </c>
      <c r="BO32" s="48" t="str">
        <f t="shared" si="23"/>
        <v/>
      </c>
      <c r="BP32" s="48" t="str">
        <f t="shared" si="24"/>
        <v/>
      </c>
      <c r="BQ32" s="48" t="str">
        <f t="shared" si="25"/>
        <v/>
      </c>
      <c r="BR32" s="48" t="str">
        <f t="shared" si="26"/>
        <v/>
      </c>
      <c r="BS32" s="48" t="str">
        <f t="shared" si="27"/>
        <v/>
      </c>
      <c r="BT32" s="48" t="str">
        <f t="shared" si="28"/>
        <v/>
      </c>
      <c r="BU32" s="48" t="str">
        <f t="shared" si="29"/>
        <v/>
      </c>
    </row>
    <row r="33" spans="1:73">
      <c r="A33" s="10" t="str">
        <f>Audit!A33</f>
        <v>OKC1-XX-00031</v>
      </c>
      <c r="B33" s="10" t="str">
        <f t="shared" si="30"/>
        <v/>
      </c>
      <c r="C33" s="17" t="str">
        <f>VLOOKUP(Audit!B33,$V$3:$AE$12,2,FALSE) &amp; VLOOKUP(Audit!B33,$V$13:$AE$22,2,FALSE)&amp; IF(Audit!B33=10,Audit!V33&amp;Audit!W33,"")</f>
        <v/>
      </c>
      <c r="D33" s="17" t="str">
        <f>VLOOKUP(Audit!C33,$V$3:$AE$12,3,FALSE) &amp; VLOOKUP(Audit!C33,$V$13:$AE$22,3,FALSE) &amp;IF(Audit!C33=10,Audit!V33&amp;Audit!W33,"")</f>
        <v/>
      </c>
      <c r="E33" s="17" t="str">
        <f>VLOOKUP(Audit!D33,$V$3:$AE$12,4,FALSE)&amp; Audit!T33 &amp; VLOOKUP(Audit!D33,$V$13:$AE$22,4,FALSE)&amp; IF(Audit!D33=10,Audit!V33&amp;Audit!W33,"")</f>
        <v/>
      </c>
      <c r="F33" s="17" t="str">
        <f>VLOOKUP(Audit!E33,$V$3:$AE$12,5,FALSE) &amp; VLOOKUP(Audit!E33,$V$13:$AE$22,5,FALSE)&amp; IF(Audit!E33=10,Audit!V33&amp;Audit!W33,"")</f>
        <v/>
      </c>
      <c r="G33" s="17" t="str">
        <f>VLOOKUP(Audit!F33,$V$3:$AE$12,6,FALSE) &amp; VLOOKUP(Audit!F33,$V$13:$AE$22,6,FALSE)&amp; IF(Audit!F33=10,Audit!V33&amp;Audit!W33,"")</f>
        <v/>
      </c>
      <c r="H33" s="17" t="str">
        <f>VLOOKUP(Audit!G33,$V$3:$AE$12,7,FALSE) &amp; VLOOKUP(Audit!G33,$V$13:$AE$22,7,FALSE)&amp;IF(Audit!G33=10,Audit!V33&amp;Audit!W33,"")</f>
        <v/>
      </c>
      <c r="I33" s="17" t="str">
        <f>VLOOKUP(Audit!H33,$V$3:$AE$12,8,FALSE) &amp; Audit!U33 &amp; VLOOKUP(Audit!H33,$V$13:$AE$22,8,FALSE)&amp;IF(Audit!H33=10,Audit!V33&amp;Audit!W33,"")</f>
        <v/>
      </c>
      <c r="J33" s="17" t="str">
        <f>VLOOKUP(Audit!I33,$V$3:$AE$12,9,FALSE) &amp; VLOOKUP(Audit!I33,$V$13:$AE$22,9,FALSE) &amp; IF(Audit!I33=10,Audit!V33&amp;Audit!W33,"") &amp; IF(Audit!I33&lt;&gt;1,U33,"")</f>
        <v/>
      </c>
      <c r="K33" s="17" t="str">
        <f>VLOOKUP(Audit!J33,$V$3:$AE$12,10,FALSE) &amp; Audit!S33 &amp; VLOOKUP(Audit!J33,$V$13:$AE$22,10,FALSE) &amp; IF(Audit!J33=10,Audit!V33&amp;Audit!W33,"") &amp; IF(Audit!J33&lt;&gt;1,U33,"")</f>
        <v/>
      </c>
      <c r="L33" s="10">
        <f>Audit!K33</f>
        <v>6</v>
      </c>
      <c r="M33" s="10" t="str">
        <f t="shared" si="0"/>
        <v/>
      </c>
      <c r="N33" s="10" t="str">
        <f t="shared" si="1"/>
        <v/>
      </c>
      <c r="O33" s="10" t="str">
        <f t="shared" si="2"/>
        <v/>
      </c>
      <c r="P33" s="10" t="str">
        <f t="shared" si="3"/>
        <v/>
      </c>
      <c r="Q33" s="10" t="str">
        <f t="shared" si="4"/>
        <v/>
      </c>
      <c r="R33" s="10" t="str">
        <f t="shared" si="5"/>
        <v/>
      </c>
      <c r="S33" s="10" t="str">
        <f t="shared" si="6"/>
        <v/>
      </c>
      <c r="T33" s="10" t="str">
        <f t="shared" si="7"/>
        <v/>
      </c>
      <c r="U33" s="17" t="str">
        <f>IF(Audit!M33="","",VLOOKUP(Audit!M33,$W$26:$X$35,2,FALSE)) &amp; Audit!N33 &amp; IF(Audit!O33="","",IF(Audit!N33&lt;=1.4,VLOOKUP(Audit!O33,$W$38:X78,2,FALSE),VLOOKUP(Audit!O33,$W$51:$X$61,2,FALSE))) &amp; IF(Audit!P33="","",VLOOKUP(Audit!P33,$Y$26:$Z$35,2,FALSE) &amp; Audit!Q33 &amp; IF(Audit!O33="","",IF(Audit!Q33&lt;=1.4,VLOOKUP(Audit!R33,$Y$38:$Z$48,2,FALSE),VLOOKUP(Audit!R33,$Y$51:$Z$61,2,FALSE))))</f>
        <v/>
      </c>
      <c r="V33" s="20"/>
      <c r="W33" s="96" t="s">
        <v>30</v>
      </c>
      <c r="X33" s="96" t="s">
        <v>179</v>
      </c>
      <c r="Y33" s="102" t="s">
        <v>30</v>
      </c>
      <c r="Z33" s="122" t="s">
        <v>183</v>
      </c>
      <c r="AH33" s="49" t="str">
        <f>Audit!A33</f>
        <v>OKC1-XX-00031</v>
      </c>
      <c r="AI33" s="50" t="str">
        <f>VLOOKUP(Audit!B33,$V$3:$AE$12,2,FALSE)&amp; IF(Audit!B33=10,Audit!V33,"")</f>
        <v/>
      </c>
      <c r="AJ33" s="50" t="str">
        <f>VLOOKUP(Audit!B33,$V$13:$AE$22,2,FALSE)&amp; IF(Audit!B33=10,Audit!W33,"")</f>
        <v/>
      </c>
      <c r="AK33" s="47" t="str">
        <f t="shared" si="9"/>
        <v/>
      </c>
      <c r="AL33" s="50" t="str">
        <f>VLOOKUP(Audit!C33,$V$3:$AE$12,3,FALSE)&amp; IF(Audit!C33=10,Audit!V33,"")</f>
        <v/>
      </c>
      <c r="AM33" s="50" t="str">
        <f>VLOOKUP(Audit!C33,$V$13:$AE$22,3,FALSE)&amp; IF(Audit!C33=10,Audit!W33,"")</f>
        <v/>
      </c>
      <c r="AN33" s="47" t="str">
        <f t="shared" si="10"/>
        <v/>
      </c>
      <c r="AO33" s="50" t="str">
        <f>VLOOKUP(Audit!D33,$V$3:$AE$12,4,FALSE) &amp;  Audit!T33 &amp; IF(Audit!D33=10,Audit!V33,"")</f>
        <v/>
      </c>
      <c r="AP33" s="50" t="str">
        <f>VLOOKUP(Audit!D33,$V$13:$AE$22,4,FALSE)&amp; IF(Audit!D33=10,Audit!W33,"")</f>
        <v/>
      </c>
      <c r="AQ33" s="47" t="str">
        <f t="shared" si="11"/>
        <v/>
      </c>
      <c r="AR33" s="50" t="str">
        <f>VLOOKUP(Audit!E33,$V$3:$AE$12,5,FALSE)&amp; IF(Audit!E33=10,Audit!V33,"")</f>
        <v/>
      </c>
      <c r="AS33" s="50" t="str">
        <f>VLOOKUP(Audit!E33,$V$13:$AE$22,5,FALSE)&amp; IF(Audit!E33=10,Audit!W33,"")</f>
        <v/>
      </c>
      <c r="AT33" s="47" t="str">
        <f t="shared" si="12"/>
        <v/>
      </c>
      <c r="AU33" s="50" t="str">
        <f>VLOOKUP(Audit!F33,$V$3:$AE$12,6,FALSE)&amp; IF(Audit!F33=10,Audit!V33,"")</f>
        <v/>
      </c>
      <c r="AV33" s="50" t="str">
        <f>VLOOKUP(Audit!F33,$V$13:$AE$22,6,FALSE)&amp; IF(Audit!F33=10,Audit!W33,"")</f>
        <v/>
      </c>
      <c r="AW33" s="47" t="str">
        <f t="shared" si="13"/>
        <v/>
      </c>
      <c r="AX33" s="50" t="str">
        <f>VLOOKUP(Audit!G33,$V$3:$AE$12,7,FALSE)&amp; IF(Audit!G33=10,Audit!V33,"")</f>
        <v/>
      </c>
      <c r="AY33" s="50" t="str">
        <f>VLOOKUP(Audit!G33,$V$13:$AE$22,7,FALSE) &amp; IF(Audit!G33=10,Audit!W33,"")</f>
        <v/>
      </c>
      <c r="AZ33" s="47" t="str">
        <f t="shared" si="14"/>
        <v/>
      </c>
      <c r="BA33" s="50" t="str">
        <f>VLOOKUP(Audit!H33,$V$3:$AE$12,8,FALSE)&amp; Audit!U33 &amp; IF(Audit!H33=10,Audit!V33,"")</f>
        <v/>
      </c>
      <c r="BB33" s="50" t="str">
        <f>VLOOKUP(Audit!H33,$V$13:$AE$22,8,FALSE) &amp; IF(Audit!H33=10,Audit!W33,"")</f>
        <v/>
      </c>
      <c r="BC33" s="47" t="str">
        <f t="shared" si="15"/>
        <v/>
      </c>
      <c r="BD33" s="50" t="str">
        <f>VLOOKUP(Audit!I33,$V$3:$AE$12,9,FALSE)&amp; IF(Audit!I33=10,Audit!V33,"")</f>
        <v/>
      </c>
      <c r="BE33" s="50" t="str">
        <f>VLOOKUP(Audit!I33,$V$13:$AE$22,9,FALSE) &amp; IF(Audit!I33=10,Audit!W33,"") &amp; IF(Audit!I33&lt;&gt;1,U33,"")</f>
        <v/>
      </c>
      <c r="BF33" s="47" t="str">
        <f t="shared" si="16"/>
        <v/>
      </c>
      <c r="BG33" s="50" t="str">
        <f>VLOOKUP(Audit!J33,$V$3:$AE$12,10,FALSE) &amp; Audit!S33 &amp; IF(Audit!J33=10,Audit!V33,"")</f>
        <v/>
      </c>
      <c r="BH33" s="50" t="str">
        <f>VLOOKUP(Audit!J33,$V$13:$AE$22,10,FALSE) &amp; IF(Audit!J33=10,Audit!W33,"") &amp; IF(Audit!J33&lt;&gt;1,U33,"")</f>
        <v/>
      </c>
      <c r="BI33" s="47" t="str">
        <f t="shared" si="17"/>
        <v/>
      </c>
      <c r="BJ33" s="48" t="str">
        <f t="shared" si="18"/>
        <v/>
      </c>
      <c r="BK33" s="48" t="str">
        <f t="shared" si="19"/>
        <v/>
      </c>
      <c r="BL33" s="48" t="str">
        <f t="shared" si="20"/>
        <v/>
      </c>
      <c r="BM33" s="48" t="str">
        <f t="shared" si="21"/>
        <v/>
      </c>
      <c r="BN33" s="48" t="str">
        <f t="shared" si="22"/>
        <v/>
      </c>
      <c r="BO33" s="48" t="str">
        <f t="shared" si="23"/>
        <v/>
      </c>
      <c r="BP33" s="48" t="str">
        <f t="shared" si="24"/>
        <v/>
      </c>
      <c r="BQ33" s="48" t="str">
        <f t="shared" si="25"/>
        <v/>
      </c>
      <c r="BR33" s="48" t="str">
        <f t="shared" si="26"/>
        <v/>
      </c>
      <c r="BS33" s="48" t="str">
        <f t="shared" si="27"/>
        <v/>
      </c>
      <c r="BT33" s="48" t="str">
        <f t="shared" si="28"/>
        <v/>
      </c>
      <c r="BU33" s="48" t="str">
        <f t="shared" si="29"/>
        <v/>
      </c>
    </row>
    <row r="34" spans="1:73">
      <c r="A34" s="10" t="str">
        <f>Audit!A34</f>
        <v>OKC1-XX-00032</v>
      </c>
      <c r="B34" s="10" t="str">
        <f t="shared" si="30"/>
        <v/>
      </c>
      <c r="C34" s="17" t="str">
        <f>VLOOKUP(Audit!B34,$V$3:$AE$12,2,FALSE) &amp; VLOOKUP(Audit!B34,$V$13:$AE$22,2,FALSE)&amp; IF(Audit!B34=10,Audit!V34&amp;Audit!W34,"")</f>
        <v/>
      </c>
      <c r="D34" s="17" t="str">
        <f>VLOOKUP(Audit!C34,$V$3:$AE$12,3,FALSE) &amp; VLOOKUP(Audit!C34,$V$13:$AE$22,3,FALSE) &amp;IF(Audit!C34=10,Audit!V34&amp;Audit!W34,"")</f>
        <v/>
      </c>
      <c r="E34" s="17" t="str">
        <f>VLOOKUP(Audit!D34,$V$3:$AE$12,4,FALSE)&amp; Audit!T34 &amp; VLOOKUP(Audit!D34,$V$13:$AE$22,4,FALSE)&amp; IF(Audit!D34=10,Audit!V34&amp;Audit!W34,"")</f>
        <v/>
      </c>
      <c r="F34" s="17" t="str">
        <f>VLOOKUP(Audit!E34,$V$3:$AE$12,5,FALSE) &amp; VLOOKUP(Audit!E34,$V$13:$AE$22,5,FALSE)&amp; IF(Audit!E34=10,Audit!V34&amp;Audit!W34,"")</f>
        <v/>
      </c>
      <c r="G34" s="17" t="str">
        <f>VLOOKUP(Audit!F34,$V$3:$AE$12,6,FALSE) &amp; VLOOKUP(Audit!F34,$V$13:$AE$22,6,FALSE)&amp; IF(Audit!F34=10,Audit!V34&amp;Audit!W34,"")</f>
        <v/>
      </c>
      <c r="H34" s="17" t="str">
        <f>VLOOKUP(Audit!G34,$V$3:$AE$12,7,FALSE) &amp; VLOOKUP(Audit!G34,$V$13:$AE$22,7,FALSE)&amp;IF(Audit!G34=10,Audit!V34&amp;Audit!W34,"")</f>
        <v/>
      </c>
      <c r="I34" s="17" t="str">
        <f>VLOOKUP(Audit!H34,$V$3:$AE$12,8,FALSE) &amp; Audit!U34 &amp; VLOOKUP(Audit!H34,$V$13:$AE$22,8,FALSE)&amp;IF(Audit!H34=10,Audit!V34&amp;Audit!W34,"")</f>
        <v/>
      </c>
      <c r="J34" s="17" t="str">
        <f>VLOOKUP(Audit!I34,$V$3:$AE$12,9,FALSE) &amp; VLOOKUP(Audit!I34,$V$13:$AE$22,9,FALSE) &amp; IF(Audit!I34=10,Audit!V34&amp;Audit!W34,"") &amp; IF(Audit!I34&lt;&gt;1,U34,"")</f>
        <v/>
      </c>
      <c r="K34" s="17" t="str">
        <f>VLOOKUP(Audit!J34,$V$3:$AE$12,10,FALSE) &amp; Audit!S34 &amp; VLOOKUP(Audit!J34,$V$13:$AE$22,10,FALSE) &amp; IF(Audit!J34=10,Audit!V34&amp;Audit!W34,"") &amp; IF(Audit!J34&lt;&gt;1,U34,"")</f>
        <v/>
      </c>
      <c r="L34" s="10">
        <f>Audit!K34</f>
        <v>6</v>
      </c>
      <c r="M34" s="10" t="str">
        <f t="shared" si="0"/>
        <v/>
      </c>
      <c r="N34" s="10" t="str">
        <f t="shared" si="1"/>
        <v/>
      </c>
      <c r="O34" s="10" t="str">
        <f t="shared" si="2"/>
        <v/>
      </c>
      <c r="P34" s="10" t="str">
        <f t="shared" si="3"/>
        <v/>
      </c>
      <c r="Q34" s="10" t="str">
        <f t="shared" si="4"/>
        <v/>
      </c>
      <c r="R34" s="10" t="str">
        <f t="shared" si="5"/>
        <v/>
      </c>
      <c r="S34" s="10" t="str">
        <f t="shared" si="6"/>
        <v/>
      </c>
      <c r="T34" s="10" t="str">
        <f t="shared" si="7"/>
        <v/>
      </c>
      <c r="U34" s="17" t="str">
        <f>IF(Audit!M34="","",VLOOKUP(Audit!M34,$W$26:$X$35,2,FALSE)) &amp; Audit!N34 &amp; IF(Audit!O34="","",IF(Audit!N34&lt;=1.4,VLOOKUP(Audit!O34,$W$38:X79,2,FALSE),VLOOKUP(Audit!O34,$W$51:$X$61,2,FALSE))) &amp; IF(Audit!P34="","",VLOOKUP(Audit!P34,$Y$26:$Z$35,2,FALSE) &amp; Audit!Q34 &amp; IF(Audit!O34="","",IF(Audit!Q34&lt;=1.4,VLOOKUP(Audit!R34,$Y$38:$Z$48,2,FALSE),VLOOKUP(Audit!R34,$Y$51:$Z$61,2,FALSE))))</f>
        <v/>
      </c>
      <c r="V34" s="20"/>
      <c r="W34" s="96" t="s">
        <v>31</v>
      </c>
      <c r="X34" s="96" t="s">
        <v>33</v>
      </c>
      <c r="Y34" s="102" t="s">
        <v>31</v>
      </c>
      <c r="Z34" s="122" t="s">
        <v>35</v>
      </c>
      <c r="AH34" s="49" t="str">
        <f>Audit!A34</f>
        <v>OKC1-XX-00032</v>
      </c>
      <c r="AI34" s="50" t="str">
        <f>VLOOKUP(Audit!B34,$V$3:$AE$12,2,FALSE)&amp; IF(Audit!B34=10,Audit!V34,"")</f>
        <v/>
      </c>
      <c r="AJ34" s="50" t="str">
        <f>VLOOKUP(Audit!B34,$V$13:$AE$22,2,FALSE)&amp; IF(Audit!B34=10,Audit!W34,"")</f>
        <v/>
      </c>
      <c r="AK34" s="47" t="str">
        <f t="shared" si="9"/>
        <v/>
      </c>
      <c r="AL34" s="50" t="str">
        <f>VLOOKUP(Audit!C34,$V$3:$AE$12,3,FALSE)&amp; IF(Audit!C34=10,Audit!V34,"")</f>
        <v/>
      </c>
      <c r="AM34" s="50" t="str">
        <f>VLOOKUP(Audit!C34,$V$13:$AE$22,3,FALSE)&amp; IF(Audit!C34=10,Audit!W34,"")</f>
        <v/>
      </c>
      <c r="AN34" s="47" t="str">
        <f t="shared" si="10"/>
        <v/>
      </c>
      <c r="AO34" s="50" t="str">
        <f>VLOOKUP(Audit!D34,$V$3:$AE$12,4,FALSE) &amp;  Audit!T34 &amp; IF(Audit!D34=10,Audit!V34,"")</f>
        <v/>
      </c>
      <c r="AP34" s="50" t="str">
        <f>VLOOKUP(Audit!D34,$V$13:$AE$22,4,FALSE)&amp; IF(Audit!D34=10,Audit!W34,"")</f>
        <v/>
      </c>
      <c r="AQ34" s="47" t="str">
        <f t="shared" si="11"/>
        <v/>
      </c>
      <c r="AR34" s="50" t="str">
        <f>VLOOKUP(Audit!E34,$V$3:$AE$12,5,FALSE)&amp; IF(Audit!E34=10,Audit!V34,"")</f>
        <v/>
      </c>
      <c r="AS34" s="50" t="str">
        <f>VLOOKUP(Audit!E34,$V$13:$AE$22,5,FALSE)&amp; IF(Audit!E34=10,Audit!W34,"")</f>
        <v/>
      </c>
      <c r="AT34" s="47" t="str">
        <f t="shared" si="12"/>
        <v/>
      </c>
      <c r="AU34" s="50" t="str">
        <f>VLOOKUP(Audit!F34,$V$3:$AE$12,6,FALSE)&amp; IF(Audit!F34=10,Audit!V34,"")</f>
        <v/>
      </c>
      <c r="AV34" s="50" t="str">
        <f>VLOOKUP(Audit!F34,$V$13:$AE$22,6,FALSE)&amp; IF(Audit!F34=10,Audit!W34,"")</f>
        <v/>
      </c>
      <c r="AW34" s="47" t="str">
        <f t="shared" si="13"/>
        <v/>
      </c>
      <c r="AX34" s="50" t="str">
        <f>VLOOKUP(Audit!G34,$V$3:$AE$12,7,FALSE)&amp; IF(Audit!G34=10,Audit!V34,"")</f>
        <v/>
      </c>
      <c r="AY34" s="50" t="str">
        <f>VLOOKUP(Audit!G34,$V$13:$AE$22,7,FALSE) &amp; IF(Audit!G34=10,Audit!W34,"")</f>
        <v/>
      </c>
      <c r="AZ34" s="47" t="str">
        <f t="shared" si="14"/>
        <v/>
      </c>
      <c r="BA34" s="50" t="str">
        <f>VLOOKUP(Audit!H34,$V$3:$AE$12,8,FALSE)&amp; Audit!U34 &amp; IF(Audit!H34=10,Audit!V34,"")</f>
        <v/>
      </c>
      <c r="BB34" s="50" t="str">
        <f>VLOOKUP(Audit!H34,$V$13:$AE$22,8,FALSE) &amp; IF(Audit!H34=10,Audit!W34,"")</f>
        <v/>
      </c>
      <c r="BC34" s="47" t="str">
        <f t="shared" si="15"/>
        <v/>
      </c>
      <c r="BD34" s="50" t="str">
        <f>VLOOKUP(Audit!I34,$V$3:$AE$12,9,FALSE)&amp; IF(Audit!I34=10,Audit!V34,"")</f>
        <v/>
      </c>
      <c r="BE34" s="50" t="str">
        <f>VLOOKUP(Audit!I34,$V$13:$AE$22,9,FALSE) &amp; IF(Audit!I34=10,Audit!W34,"") &amp; IF(Audit!I34&lt;&gt;1,U34,"")</f>
        <v/>
      </c>
      <c r="BF34" s="47" t="str">
        <f t="shared" si="16"/>
        <v/>
      </c>
      <c r="BG34" s="50" t="str">
        <f>VLOOKUP(Audit!J34,$V$3:$AE$12,10,FALSE) &amp; Audit!S34 &amp; IF(Audit!J34=10,Audit!V34,"")</f>
        <v/>
      </c>
      <c r="BH34" s="50" t="str">
        <f>VLOOKUP(Audit!J34,$V$13:$AE$22,10,FALSE) &amp; IF(Audit!J34=10,Audit!W34,"") &amp; IF(Audit!J34&lt;&gt;1,U34,"")</f>
        <v/>
      </c>
      <c r="BI34" s="47" t="str">
        <f t="shared" si="17"/>
        <v/>
      </c>
      <c r="BJ34" s="48" t="str">
        <f t="shared" si="18"/>
        <v/>
      </c>
      <c r="BK34" s="48" t="str">
        <f t="shared" si="19"/>
        <v/>
      </c>
      <c r="BL34" s="48" t="str">
        <f t="shared" si="20"/>
        <v/>
      </c>
      <c r="BM34" s="48" t="str">
        <f t="shared" si="21"/>
        <v/>
      </c>
      <c r="BN34" s="48" t="str">
        <f t="shared" si="22"/>
        <v/>
      </c>
      <c r="BO34" s="48" t="str">
        <f t="shared" si="23"/>
        <v/>
      </c>
      <c r="BP34" s="48" t="str">
        <f t="shared" si="24"/>
        <v/>
      </c>
      <c r="BQ34" s="48" t="str">
        <f t="shared" si="25"/>
        <v/>
      </c>
      <c r="BR34" s="48" t="str">
        <f t="shared" si="26"/>
        <v/>
      </c>
      <c r="BS34" s="48" t="str">
        <f t="shared" si="27"/>
        <v/>
      </c>
      <c r="BT34" s="48" t="str">
        <f t="shared" si="28"/>
        <v/>
      </c>
      <c r="BU34" s="48" t="str">
        <f t="shared" si="29"/>
        <v/>
      </c>
    </row>
    <row r="35" spans="1:73">
      <c r="A35" s="10" t="str">
        <f>Audit!A35</f>
        <v>OKC1-XX-00033</v>
      </c>
      <c r="B35" s="10" t="str">
        <f t="shared" si="30"/>
        <v/>
      </c>
      <c r="C35" s="17" t="str">
        <f>VLOOKUP(Audit!B35,$V$3:$AE$12,2,FALSE) &amp; VLOOKUP(Audit!B35,$V$13:$AE$22,2,FALSE)&amp; IF(Audit!B35=10,Audit!V35&amp;Audit!W35,"")</f>
        <v/>
      </c>
      <c r="D35" s="17" t="str">
        <f>VLOOKUP(Audit!C35,$V$3:$AE$12,3,FALSE) &amp; VLOOKUP(Audit!C35,$V$13:$AE$22,3,FALSE) &amp;IF(Audit!C35=10,Audit!V35&amp;Audit!W35,"")</f>
        <v/>
      </c>
      <c r="E35" s="17" t="str">
        <f>VLOOKUP(Audit!D35,$V$3:$AE$12,4,FALSE)&amp; Audit!T35 &amp; VLOOKUP(Audit!D35,$V$13:$AE$22,4,FALSE)&amp; IF(Audit!D35=10,Audit!V35&amp;Audit!W35,"")</f>
        <v/>
      </c>
      <c r="F35" s="17" t="str">
        <f>VLOOKUP(Audit!E35,$V$3:$AE$12,5,FALSE) &amp; VLOOKUP(Audit!E35,$V$13:$AE$22,5,FALSE)&amp; IF(Audit!E35=10,Audit!V35&amp;Audit!W35,"")</f>
        <v/>
      </c>
      <c r="G35" s="17" t="str">
        <f>VLOOKUP(Audit!F35,$V$3:$AE$12,6,FALSE) &amp; VLOOKUP(Audit!F35,$V$13:$AE$22,6,FALSE)&amp; IF(Audit!F35=10,Audit!V35&amp;Audit!W35,"")</f>
        <v/>
      </c>
      <c r="H35" s="17" t="str">
        <f>VLOOKUP(Audit!G35,$V$3:$AE$12,7,FALSE) &amp; VLOOKUP(Audit!G35,$V$13:$AE$22,7,FALSE)&amp;IF(Audit!G35=10,Audit!V35&amp;Audit!W35,"")</f>
        <v/>
      </c>
      <c r="I35" s="17" t="str">
        <f>VLOOKUP(Audit!H35,$V$3:$AE$12,8,FALSE) &amp; Audit!U35 &amp; VLOOKUP(Audit!H35,$V$13:$AE$22,8,FALSE)&amp;IF(Audit!H35=10,Audit!V35&amp;Audit!W35,"")</f>
        <v/>
      </c>
      <c r="J35" s="17" t="str">
        <f>VLOOKUP(Audit!I35,$V$3:$AE$12,9,FALSE) &amp; VLOOKUP(Audit!I35,$V$13:$AE$22,9,FALSE) &amp; IF(Audit!I35=10,Audit!V35&amp;Audit!W35,"") &amp; IF(Audit!I35&lt;&gt;1,U35,"")</f>
        <v/>
      </c>
      <c r="K35" s="17" t="str">
        <f>VLOOKUP(Audit!J35,$V$3:$AE$12,10,FALSE) &amp; Audit!S35 &amp; VLOOKUP(Audit!J35,$V$13:$AE$22,10,FALSE) &amp; IF(Audit!J35=10,Audit!V35&amp;Audit!W35,"") &amp; IF(Audit!J35&lt;&gt;1,U35,"")</f>
        <v/>
      </c>
      <c r="L35" s="10">
        <f>Audit!K35</f>
        <v>6</v>
      </c>
      <c r="M35" s="10" t="str">
        <f t="shared" ref="M35:M67" si="31">IF(C35="","",IF(D35&lt;&gt;"",$W$23,IF(E35&lt;&gt;"",$W$23,IF(F35&lt;&gt;"",$W$23,IF(G35&lt;&gt;"",$W$23,IF(H35&lt;&gt;"",$W$23,IF(I35&lt;&gt;"",$W$23,IF(J35&lt;&gt;"",$W$23,IF(K35&lt;&gt;"",$W$23,"")))))))))</f>
        <v/>
      </c>
      <c r="N35" s="10" t="str">
        <f t="shared" ref="N35:N67" si="32">IF(D35="","",IF(E35&lt;&gt;"",$W$23,IF(F35&lt;&gt;"",$W$23,IF(G35&lt;&gt;"",$W$23,IF(H35&lt;&gt;"",$W$23,IF(I35&lt;&gt;"",$W$23,IF(J35&lt;&gt;"",$W$23,IF(K35&lt;&gt;"",$W$23,""))))))))</f>
        <v/>
      </c>
      <c r="O35" s="10" t="str">
        <f t="shared" ref="O35:O67" si="33">IF(E35="","",IF(F35&lt;&gt;"",$W$23,IF(G35&lt;&gt;"",$W$23,IF(H35&lt;&gt;"",$W$23,IF(I35&lt;&gt;"",$W$23,IF(J35&lt;&gt;"",$W$23,IF(K35&lt;&gt;"",$W$23,"")))))))</f>
        <v/>
      </c>
      <c r="P35" s="10" t="str">
        <f t="shared" ref="P35:P67" si="34">IF(F35="","",IF(G35&lt;&gt;"",$W$23,IF(H35&lt;&gt;"",$W$23,IF(I35&lt;&gt;"",$W$23,IF(J35&lt;&gt;"",$W$23,IF(K35&lt;&gt;"",$W$23,""))))))</f>
        <v/>
      </c>
      <c r="Q35" s="10" t="str">
        <f t="shared" ref="Q35:Q67" si="35">IF(G35="","",IF(H35&lt;&gt;"",$W$23,IF(I35&lt;&gt;"",$W$23,IF(J35&lt;&gt;"",$W$23,IF(K35&lt;&gt;"",$W$23,"")))))</f>
        <v/>
      </c>
      <c r="R35" s="10" t="str">
        <f t="shared" ref="R35:R67" si="36">IF(H35="","",IF(I35&lt;&gt;"",$W$23,IF(J35&lt;&gt;"",$W$23,IF(K35&lt;&gt;"",$W$23,""))))</f>
        <v/>
      </c>
      <c r="S35" s="10" t="str">
        <f t="shared" ref="S35:S67" si="37">IF(I35="","",IF(J35&lt;&gt;"",$W$23,IF(K35&lt;&gt;"",$W$23,"")))</f>
        <v/>
      </c>
      <c r="T35" s="10" t="str">
        <f t="shared" ref="T35:T67" si="38">IF(J35="","",IF(K35&lt;&gt;"",$W$23,""))</f>
        <v/>
      </c>
      <c r="U35" s="17" t="str">
        <f>IF(Audit!M35="","",VLOOKUP(Audit!M35,$W$26:$X$35,2,FALSE)) &amp; Audit!N35 &amp; IF(Audit!O35="","",IF(Audit!N35&lt;=1.4,VLOOKUP(Audit!O35,$W$38:X80,2,FALSE),VLOOKUP(Audit!O35,$W$51:$X$61,2,FALSE))) &amp; IF(Audit!P35="","",VLOOKUP(Audit!P35,$Y$26:$Z$35,2,FALSE) &amp; Audit!Q35 &amp; IF(Audit!O35="","",IF(Audit!Q35&lt;=1.4,VLOOKUP(Audit!R35,$Y$38:$Z$48,2,FALSE),VLOOKUP(Audit!R35,$Y$51:$Z$61,2,FALSE))))</f>
        <v/>
      </c>
      <c r="V35" s="20"/>
      <c r="W35" s="107" t="s">
        <v>32</v>
      </c>
      <c r="X35" s="107" t="s">
        <v>34</v>
      </c>
      <c r="Y35" s="108" t="s">
        <v>32</v>
      </c>
      <c r="Z35" s="123" t="s">
        <v>36</v>
      </c>
      <c r="AH35" s="49" t="str">
        <f>Audit!A35</f>
        <v>OKC1-XX-00033</v>
      </c>
      <c r="AI35" s="50" t="str">
        <f>VLOOKUP(Audit!B35,$V$3:$AE$12,2,FALSE)&amp; IF(Audit!B35=10,Audit!V35,"")</f>
        <v/>
      </c>
      <c r="AJ35" s="50" t="str">
        <f>VLOOKUP(Audit!B35,$V$13:$AE$22,2,FALSE)&amp; IF(Audit!B35=10,Audit!W35,"")</f>
        <v/>
      </c>
      <c r="AK35" s="47" t="str">
        <f t="shared" si="9"/>
        <v/>
      </c>
      <c r="AL35" s="50" t="str">
        <f>VLOOKUP(Audit!C35,$V$3:$AE$12,3,FALSE)&amp; IF(Audit!C35=10,Audit!V35,"")</f>
        <v/>
      </c>
      <c r="AM35" s="50" t="str">
        <f>VLOOKUP(Audit!C35,$V$13:$AE$22,3,FALSE)&amp; IF(Audit!C35=10,Audit!W35,"")</f>
        <v/>
      </c>
      <c r="AN35" s="47" t="str">
        <f t="shared" si="10"/>
        <v/>
      </c>
      <c r="AO35" s="50" t="str">
        <f>VLOOKUP(Audit!D35,$V$3:$AE$12,4,FALSE) &amp;  Audit!T35 &amp; IF(Audit!D35=10,Audit!V35,"")</f>
        <v/>
      </c>
      <c r="AP35" s="50" t="str">
        <f>VLOOKUP(Audit!D35,$V$13:$AE$22,4,FALSE)&amp; IF(Audit!D35=10,Audit!W35,"")</f>
        <v/>
      </c>
      <c r="AQ35" s="47" t="str">
        <f t="shared" si="11"/>
        <v/>
      </c>
      <c r="AR35" s="50" t="str">
        <f>VLOOKUP(Audit!E35,$V$3:$AE$12,5,FALSE)&amp; IF(Audit!E35=10,Audit!V35,"")</f>
        <v/>
      </c>
      <c r="AS35" s="50" t="str">
        <f>VLOOKUP(Audit!E35,$V$13:$AE$22,5,FALSE)&amp; IF(Audit!E35=10,Audit!W35,"")</f>
        <v/>
      </c>
      <c r="AT35" s="47" t="str">
        <f t="shared" si="12"/>
        <v/>
      </c>
      <c r="AU35" s="50" t="str">
        <f>VLOOKUP(Audit!F35,$V$3:$AE$12,6,FALSE)&amp; IF(Audit!F35=10,Audit!V35,"")</f>
        <v/>
      </c>
      <c r="AV35" s="50" t="str">
        <f>VLOOKUP(Audit!F35,$V$13:$AE$22,6,FALSE)&amp; IF(Audit!F35=10,Audit!W35,"")</f>
        <v/>
      </c>
      <c r="AW35" s="47" t="str">
        <f t="shared" si="13"/>
        <v/>
      </c>
      <c r="AX35" s="50" t="str">
        <f>VLOOKUP(Audit!G35,$V$3:$AE$12,7,FALSE)&amp; IF(Audit!G35=10,Audit!V35,"")</f>
        <v/>
      </c>
      <c r="AY35" s="50" t="str">
        <f>VLOOKUP(Audit!G35,$V$13:$AE$22,7,FALSE) &amp; IF(Audit!G35=10,Audit!W35,"")</f>
        <v/>
      </c>
      <c r="AZ35" s="47" t="str">
        <f t="shared" si="14"/>
        <v/>
      </c>
      <c r="BA35" s="50" t="str">
        <f>VLOOKUP(Audit!H35,$V$3:$AE$12,8,FALSE)&amp; Audit!U35 &amp; IF(Audit!H35=10,Audit!V35,"")</f>
        <v/>
      </c>
      <c r="BB35" s="50" t="str">
        <f>VLOOKUP(Audit!H35,$V$13:$AE$22,8,FALSE) &amp; IF(Audit!H35=10,Audit!W35,"")</f>
        <v/>
      </c>
      <c r="BC35" s="47" t="str">
        <f t="shared" si="15"/>
        <v/>
      </c>
      <c r="BD35" s="50" t="str">
        <f>VLOOKUP(Audit!I35,$V$3:$AE$12,9,FALSE)&amp; IF(Audit!I35=10,Audit!V35,"")</f>
        <v/>
      </c>
      <c r="BE35" s="50" t="str">
        <f>VLOOKUP(Audit!I35,$V$13:$AE$22,9,FALSE) &amp; IF(Audit!I35=10,Audit!W35,"") &amp; IF(Audit!I35&lt;&gt;1,U35,"")</f>
        <v/>
      </c>
      <c r="BF35" s="47" t="str">
        <f t="shared" si="16"/>
        <v/>
      </c>
      <c r="BG35" s="50" t="str">
        <f>VLOOKUP(Audit!J35,$V$3:$AE$12,10,FALSE) &amp; Audit!S35 &amp; IF(Audit!J35=10,Audit!V35,"")</f>
        <v/>
      </c>
      <c r="BH35" s="50" t="str">
        <f>VLOOKUP(Audit!J35,$V$13:$AE$22,10,FALSE) &amp; IF(Audit!J35=10,Audit!W35,"") &amp; IF(Audit!J35&lt;&gt;1,U35,"")</f>
        <v/>
      </c>
      <c r="BI35" s="47" t="str">
        <f t="shared" si="17"/>
        <v/>
      </c>
      <c r="BJ35" s="48" t="str">
        <f t="shared" si="18"/>
        <v/>
      </c>
      <c r="BK35" s="48" t="str">
        <f t="shared" si="19"/>
        <v/>
      </c>
      <c r="BL35" s="48" t="str">
        <f t="shared" si="20"/>
        <v/>
      </c>
      <c r="BM35" s="48" t="str">
        <f t="shared" si="21"/>
        <v/>
      </c>
      <c r="BN35" s="48" t="str">
        <f t="shared" si="22"/>
        <v/>
      </c>
      <c r="BO35" s="48" t="str">
        <f t="shared" si="23"/>
        <v/>
      </c>
      <c r="BP35" s="48" t="str">
        <f t="shared" si="24"/>
        <v/>
      </c>
      <c r="BQ35" s="48" t="str">
        <f t="shared" si="25"/>
        <v/>
      </c>
      <c r="BR35" s="48" t="str">
        <f t="shared" si="26"/>
        <v/>
      </c>
      <c r="BS35" s="48" t="str">
        <f t="shared" si="27"/>
        <v/>
      </c>
      <c r="BT35" s="48" t="str">
        <f t="shared" si="28"/>
        <v/>
      </c>
      <c r="BU35" s="48" t="str">
        <f t="shared" si="29"/>
        <v/>
      </c>
    </row>
    <row r="36" spans="1:73">
      <c r="A36" s="10" t="str">
        <f>Audit!A36</f>
        <v>OKC1-XX-00034</v>
      </c>
      <c r="B36" s="10" t="str">
        <f t="shared" si="30"/>
        <v/>
      </c>
      <c r="C36" s="17" t="str">
        <f>VLOOKUP(Audit!B36,$V$3:$AE$12,2,FALSE) &amp; VLOOKUP(Audit!B36,$V$13:$AE$22,2,FALSE)&amp; IF(Audit!B36=10,Audit!V36&amp;Audit!W36,"")</f>
        <v/>
      </c>
      <c r="D36" s="17" t="str">
        <f>VLOOKUP(Audit!C36,$V$3:$AE$12,3,FALSE) &amp; VLOOKUP(Audit!C36,$V$13:$AE$22,3,FALSE) &amp;IF(Audit!C36=10,Audit!V36&amp;Audit!W36,"")</f>
        <v/>
      </c>
      <c r="E36" s="17" t="str">
        <f>VLOOKUP(Audit!D36,$V$3:$AE$12,4,FALSE)&amp; Audit!T36 &amp; VLOOKUP(Audit!D36,$V$13:$AE$22,4,FALSE)&amp; IF(Audit!D36=10,Audit!V36&amp;Audit!W36,"")</f>
        <v/>
      </c>
      <c r="F36" s="17" t="str">
        <f>VLOOKUP(Audit!E36,$V$3:$AE$12,5,FALSE) &amp; VLOOKUP(Audit!E36,$V$13:$AE$22,5,FALSE)&amp; IF(Audit!E36=10,Audit!V36&amp;Audit!W36,"")</f>
        <v/>
      </c>
      <c r="G36" s="17" t="str">
        <f>VLOOKUP(Audit!F36,$V$3:$AE$12,6,FALSE) &amp; VLOOKUP(Audit!F36,$V$13:$AE$22,6,FALSE)&amp; IF(Audit!F36=10,Audit!V36&amp;Audit!W36,"")</f>
        <v/>
      </c>
      <c r="H36" s="17" t="str">
        <f>VLOOKUP(Audit!G36,$V$3:$AE$12,7,FALSE) &amp; VLOOKUP(Audit!G36,$V$13:$AE$22,7,FALSE)&amp;IF(Audit!G36=10,Audit!V36&amp;Audit!W36,"")</f>
        <v/>
      </c>
      <c r="I36" s="17" t="str">
        <f>VLOOKUP(Audit!H36,$V$3:$AE$12,8,FALSE) &amp; Audit!U36 &amp; VLOOKUP(Audit!H36,$V$13:$AE$22,8,FALSE)&amp;IF(Audit!H36=10,Audit!V36&amp;Audit!W36,"")</f>
        <v/>
      </c>
      <c r="J36" s="17" t="str">
        <f>VLOOKUP(Audit!I36,$V$3:$AE$12,9,FALSE) &amp; VLOOKUP(Audit!I36,$V$13:$AE$22,9,FALSE) &amp; IF(Audit!I36=10,Audit!V36&amp;Audit!W36,"") &amp; IF(Audit!I36&lt;&gt;1,U36,"")</f>
        <v/>
      </c>
      <c r="K36" s="17" t="str">
        <f>VLOOKUP(Audit!J36,$V$3:$AE$12,10,FALSE) &amp; Audit!S36 &amp; VLOOKUP(Audit!J36,$V$13:$AE$22,10,FALSE) &amp; IF(Audit!J36=10,Audit!V36&amp;Audit!W36,"") &amp; IF(Audit!J36&lt;&gt;1,U36,"")</f>
        <v/>
      </c>
      <c r="L36" s="10">
        <f>Audit!K36</f>
        <v>6</v>
      </c>
      <c r="M36" s="10" t="str">
        <f t="shared" si="31"/>
        <v/>
      </c>
      <c r="N36" s="10" t="str">
        <f t="shared" si="32"/>
        <v/>
      </c>
      <c r="O36" s="10" t="str">
        <f t="shared" si="33"/>
        <v/>
      </c>
      <c r="P36" s="10" t="str">
        <f t="shared" si="34"/>
        <v/>
      </c>
      <c r="Q36" s="10" t="str">
        <f t="shared" si="35"/>
        <v/>
      </c>
      <c r="R36" s="10" t="str">
        <f t="shared" si="36"/>
        <v/>
      </c>
      <c r="S36" s="10" t="str">
        <f t="shared" si="37"/>
        <v/>
      </c>
      <c r="T36" s="10" t="str">
        <f t="shared" si="38"/>
        <v/>
      </c>
      <c r="U36" s="17" t="str">
        <f>IF(Audit!M36="","",VLOOKUP(Audit!M36,$W$26:$X$35,2,FALSE)) &amp; Audit!N36 &amp; IF(Audit!O36="","",IF(Audit!N36&lt;=1.4,VLOOKUP(Audit!O36,$W$38:X81,2,FALSE),VLOOKUP(Audit!O36,$W$51:$X$61,2,FALSE))) &amp; IF(Audit!P36="","",VLOOKUP(Audit!P36,$Y$26:$Z$35,2,FALSE) &amp; Audit!Q36 &amp; IF(Audit!O36="","",IF(Audit!Q36&lt;=1.4,VLOOKUP(Audit!R36,$Y$38:$Z$48,2,FALSE),VLOOKUP(Audit!R36,$Y$51:$Z$61,2,FALSE))))</f>
        <v/>
      </c>
      <c r="V36" s="20"/>
      <c r="W36" s="165" t="s">
        <v>74</v>
      </c>
      <c r="X36" s="166"/>
      <c r="Y36" s="167" t="s">
        <v>75</v>
      </c>
      <c r="Z36" s="168"/>
      <c r="AH36" s="49" t="str">
        <f>Audit!A36</f>
        <v>OKC1-XX-00034</v>
      </c>
      <c r="AI36" s="50" t="str">
        <f>VLOOKUP(Audit!B36,$V$3:$AE$12,2,FALSE)&amp; IF(Audit!B36=10,Audit!V36,"")</f>
        <v/>
      </c>
      <c r="AJ36" s="50" t="str">
        <f>VLOOKUP(Audit!B36,$V$13:$AE$22,2,FALSE)&amp; IF(Audit!B36=10,Audit!W36,"")</f>
        <v/>
      </c>
      <c r="AK36" s="47" t="str">
        <f t="shared" si="9"/>
        <v/>
      </c>
      <c r="AL36" s="50" t="str">
        <f>VLOOKUP(Audit!C36,$V$3:$AE$12,3,FALSE)&amp; IF(Audit!C36=10,Audit!V36,"")</f>
        <v/>
      </c>
      <c r="AM36" s="50" t="str">
        <f>VLOOKUP(Audit!C36,$V$13:$AE$22,3,FALSE)&amp; IF(Audit!C36=10,Audit!W36,"")</f>
        <v/>
      </c>
      <c r="AN36" s="47" t="str">
        <f t="shared" si="10"/>
        <v/>
      </c>
      <c r="AO36" s="50" t="str">
        <f>VLOOKUP(Audit!D36,$V$3:$AE$12,4,FALSE) &amp;  Audit!T36 &amp; IF(Audit!D36=10,Audit!V36,"")</f>
        <v/>
      </c>
      <c r="AP36" s="50" t="str">
        <f>VLOOKUP(Audit!D36,$V$13:$AE$22,4,FALSE)&amp; IF(Audit!D36=10,Audit!W36,"")</f>
        <v/>
      </c>
      <c r="AQ36" s="47" t="str">
        <f t="shared" si="11"/>
        <v/>
      </c>
      <c r="AR36" s="50" t="str">
        <f>VLOOKUP(Audit!E36,$V$3:$AE$12,5,FALSE)&amp; IF(Audit!E36=10,Audit!V36,"")</f>
        <v/>
      </c>
      <c r="AS36" s="50" t="str">
        <f>VLOOKUP(Audit!E36,$V$13:$AE$22,5,FALSE)&amp; IF(Audit!E36=10,Audit!W36,"")</f>
        <v/>
      </c>
      <c r="AT36" s="47" t="str">
        <f t="shared" si="12"/>
        <v/>
      </c>
      <c r="AU36" s="50" t="str">
        <f>VLOOKUP(Audit!F36,$V$3:$AE$12,6,FALSE)&amp; IF(Audit!F36=10,Audit!V36,"")</f>
        <v/>
      </c>
      <c r="AV36" s="50" t="str">
        <f>VLOOKUP(Audit!F36,$V$13:$AE$22,6,FALSE)&amp; IF(Audit!F36=10,Audit!W36,"")</f>
        <v/>
      </c>
      <c r="AW36" s="47" t="str">
        <f t="shared" si="13"/>
        <v/>
      </c>
      <c r="AX36" s="50" t="str">
        <f>VLOOKUP(Audit!G36,$V$3:$AE$12,7,FALSE)&amp; IF(Audit!G36=10,Audit!V36,"")</f>
        <v/>
      </c>
      <c r="AY36" s="50" t="str">
        <f>VLOOKUP(Audit!G36,$V$13:$AE$22,7,FALSE) &amp; IF(Audit!G36=10,Audit!W36,"")</f>
        <v/>
      </c>
      <c r="AZ36" s="47" t="str">
        <f t="shared" si="14"/>
        <v/>
      </c>
      <c r="BA36" s="50" t="str">
        <f>VLOOKUP(Audit!H36,$V$3:$AE$12,8,FALSE)&amp; Audit!U36 &amp; IF(Audit!H36=10,Audit!V36,"")</f>
        <v/>
      </c>
      <c r="BB36" s="50" t="str">
        <f>VLOOKUP(Audit!H36,$V$13:$AE$22,8,FALSE) &amp; IF(Audit!H36=10,Audit!W36,"")</f>
        <v/>
      </c>
      <c r="BC36" s="47" t="str">
        <f t="shared" si="15"/>
        <v/>
      </c>
      <c r="BD36" s="50" t="str">
        <f>VLOOKUP(Audit!I36,$V$3:$AE$12,9,FALSE)&amp; IF(Audit!I36=10,Audit!V36,"")</f>
        <v/>
      </c>
      <c r="BE36" s="50" t="str">
        <f>VLOOKUP(Audit!I36,$V$13:$AE$22,9,FALSE) &amp; IF(Audit!I36=10,Audit!W36,"") &amp; IF(Audit!I36&lt;&gt;1,U36,"")</f>
        <v/>
      </c>
      <c r="BF36" s="47" t="str">
        <f t="shared" si="16"/>
        <v/>
      </c>
      <c r="BG36" s="50" t="str">
        <f>VLOOKUP(Audit!J36,$V$3:$AE$12,10,FALSE) &amp; Audit!S36 &amp; IF(Audit!J36=10,Audit!V36,"")</f>
        <v/>
      </c>
      <c r="BH36" s="50" t="str">
        <f>VLOOKUP(Audit!J36,$V$13:$AE$22,10,FALSE) &amp; IF(Audit!J36=10,Audit!W36,"") &amp; IF(Audit!J36&lt;&gt;1,U36,"")</f>
        <v/>
      </c>
      <c r="BI36" s="47" t="str">
        <f t="shared" si="17"/>
        <v/>
      </c>
      <c r="BJ36" s="48" t="str">
        <f t="shared" si="18"/>
        <v/>
      </c>
      <c r="BK36" s="48" t="str">
        <f t="shared" si="19"/>
        <v/>
      </c>
      <c r="BL36" s="48" t="str">
        <f t="shared" si="20"/>
        <v/>
      </c>
      <c r="BM36" s="48" t="str">
        <f t="shared" si="21"/>
        <v/>
      </c>
      <c r="BN36" s="48" t="str">
        <f t="shared" si="22"/>
        <v/>
      </c>
      <c r="BO36" s="48" t="str">
        <f t="shared" si="23"/>
        <v/>
      </c>
      <c r="BP36" s="48" t="str">
        <f t="shared" si="24"/>
        <v/>
      </c>
      <c r="BQ36" s="48" t="str">
        <f t="shared" si="25"/>
        <v/>
      </c>
      <c r="BR36" s="48" t="str">
        <f t="shared" si="26"/>
        <v/>
      </c>
      <c r="BS36" s="48" t="str">
        <f t="shared" si="27"/>
        <v/>
      </c>
      <c r="BT36" s="48" t="str">
        <f t="shared" si="28"/>
        <v/>
      </c>
      <c r="BU36" s="48" t="str">
        <f t="shared" si="29"/>
        <v/>
      </c>
    </row>
    <row r="37" spans="1:73">
      <c r="A37" s="10" t="str">
        <f>Audit!A37</f>
        <v>OKC1-XX-00035</v>
      </c>
      <c r="B37" s="10" t="str">
        <f t="shared" si="30"/>
        <v/>
      </c>
      <c r="C37" s="17" t="str">
        <f>VLOOKUP(Audit!B37,$V$3:$AE$12,2,FALSE) &amp; VLOOKUP(Audit!B37,$V$13:$AE$22,2,FALSE)&amp; IF(Audit!B37=10,Audit!V37&amp;Audit!W37,"")</f>
        <v/>
      </c>
      <c r="D37" s="17" t="str">
        <f>VLOOKUP(Audit!C37,$V$3:$AE$12,3,FALSE) &amp; VLOOKUP(Audit!C37,$V$13:$AE$22,3,FALSE) &amp;IF(Audit!C37=10,Audit!V37&amp;Audit!W37,"")</f>
        <v/>
      </c>
      <c r="E37" s="17" t="str">
        <f>VLOOKUP(Audit!D37,$V$3:$AE$12,4,FALSE)&amp; Audit!T37 &amp; VLOOKUP(Audit!D37,$V$13:$AE$22,4,FALSE)&amp; IF(Audit!D37=10,Audit!V37&amp;Audit!W37,"")</f>
        <v/>
      </c>
      <c r="F37" s="17" t="str">
        <f>VLOOKUP(Audit!E37,$V$3:$AE$12,5,FALSE) &amp; VLOOKUP(Audit!E37,$V$13:$AE$22,5,FALSE)&amp; IF(Audit!E37=10,Audit!V37&amp;Audit!W37,"")</f>
        <v/>
      </c>
      <c r="G37" s="17" t="str">
        <f>VLOOKUP(Audit!F37,$V$3:$AE$12,6,FALSE) &amp; VLOOKUP(Audit!F37,$V$13:$AE$22,6,FALSE)&amp; IF(Audit!F37=10,Audit!V37&amp;Audit!W37,"")</f>
        <v/>
      </c>
      <c r="H37" s="17" t="str">
        <f>VLOOKUP(Audit!G37,$V$3:$AE$12,7,FALSE) &amp; VLOOKUP(Audit!G37,$V$13:$AE$22,7,FALSE)&amp;IF(Audit!G37=10,Audit!V37&amp;Audit!W37,"")</f>
        <v/>
      </c>
      <c r="I37" s="17" t="str">
        <f>VLOOKUP(Audit!H37,$V$3:$AE$12,8,FALSE) &amp; Audit!U37 &amp; VLOOKUP(Audit!H37,$V$13:$AE$22,8,FALSE)&amp;IF(Audit!H37=10,Audit!V37&amp;Audit!W37,"")</f>
        <v/>
      </c>
      <c r="J37" s="17" t="str">
        <f>VLOOKUP(Audit!I37,$V$3:$AE$12,9,FALSE) &amp; VLOOKUP(Audit!I37,$V$13:$AE$22,9,FALSE) &amp; IF(Audit!I37=10,Audit!V37&amp;Audit!W37,"") &amp; IF(Audit!I37&lt;&gt;1,U37,"")</f>
        <v/>
      </c>
      <c r="K37" s="17" t="str">
        <f>VLOOKUP(Audit!J37,$V$3:$AE$12,10,FALSE) &amp; Audit!S37 &amp; VLOOKUP(Audit!J37,$V$13:$AE$22,10,FALSE) &amp; IF(Audit!J37=10,Audit!V37&amp;Audit!W37,"") &amp; IF(Audit!J37&lt;&gt;1,U37,"")</f>
        <v/>
      </c>
      <c r="L37" s="10">
        <f>Audit!K37</f>
        <v>6</v>
      </c>
      <c r="M37" s="10" t="str">
        <f t="shared" si="31"/>
        <v/>
      </c>
      <c r="N37" s="10" t="str">
        <f t="shared" si="32"/>
        <v/>
      </c>
      <c r="O37" s="10" t="str">
        <f t="shared" si="33"/>
        <v/>
      </c>
      <c r="P37" s="10" t="str">
        <f t="shared" si="34"/>
        <v/>
      </c>
      <c r="Q37" s="10" t="str">
        <f t="shared" si="35"/>
        <v/>
      </c>
      <c r="R37" s="10" t="str">
        <f t="shared" si="36"/>
        <v/>
      </c>
      <c r="S37" s="10" t="str">
        <f t="shared" si="37"/>
        <v/>
      </c>
      <c r="T37" s="10" t="str">
        <f t="shared" si="38"/>
        <v/>
      </c>
      <c r="U37" s="17" t="str">
        <f>IF(Audit!M37="","",VLOOKUP(Audit!M37,$W$26:$X$35,2,FALSE)) &amp; Audit!N37 &amp; IF(Audit!O37="","",IF(Audit!N37&lt;=1.4,VLOOKUP(Audit!O37,$W$38:X82,2,FALSE),VLOOKUP(Audit!O37,$W$51:$X$61,2,FALSE))) &amp; IF(Audit!P37="","",VLOOKUP(Audit!P37,$Y$26:$Z$35,2,FALSE) &amp; Audit!Q37 &amp; IF(Audit!O37="","",IF(Audit!Q37&lt;=1.4,VLOOKUP(Audit!R37,$Y$38:$Z$48,2,FALSE),VLOOKUP(Audit!R37,$Y$51:$Z$61,2,FALSE))))</f>
        <v/>
      </c>
      <c r="V37" s="21"/>
      <c r="W37" s="111" t="s">
        <v>23</v>
      </c>
      <c r="X37" s="111" t="s">
        <v>24</v>
      </c>
      <c r="Y37" s="112" t="s">
        <v>23</v>
      </c>
      <c r="Z37" s="118" t="s">
        <v>24</v>
      </c>
      <c r="AH37" s="49" t="str">
        <f>Audit!A37</f>
        <v>OKC1-XX-00035</v>
      </c>
      <c r="AI37" s="50" t="str">
        <f>VLOOKUP(Audit!B37,$V$3:$AE$12,2,FALSE)&amp; IF(Audit!B37=10,Audit!V37,"")</f>
        <v/>
      </c>
      <c r="AJ37" s="50" t="str">
        <f>VLOOKUP(Audit!B37,$V$13:$AE$22,2,FALSE)&amp; IF(Audit!B37=10,Audit!W37,"")</f>
        <v/>
      </c>
      <c r="AK37" s="47" t="str">
        <f t="shared" si="9"/>
        <v/>
      </c>
      <c r="AL37" s="50" t="str">
        <f>VLOOKUP(Audit!C37,$V$3:$AE$12,3,FALSE)&amp; IF(Audit!C37=10,Audit!V37,"")</f>
        <v/>
      </c>
      <c r="AM37" s="50" t="str">
        <f>VLOOKUP(Audit!C37,$V$13:$AE$22,3,FALSE)&amp; IF(Audit!C37=10,Audit!W37,"")</f>
        <v/>
      </c>
      <c r="AN37" s="47" t="str">
        <f t="shared" si="10"/>
        <v/>
      </c>
      <c r="AO37" s="50" t="str">
        <f>VLOOKUP(Audit!D37,$V$3:$AE$12,4,FALSE) &amp;  Audit!T37 &amp; IF(Audit!D37=10,Audit!V37,"")</f>
        <v/>
      </c>
      <c r="AP37" s="50" t="str">
        <f>VLOOKUP(Audit!D37,$V$13:$AE$22,4,FALSE)&amp; IF(Audit!D37=10,Audit!W37,"")</f>
        <v/>
      </c>
      <c r="AQ37" s="47" t="str">
        <f t="shared" si="11"/>
        <v/>
      </c>
      <c r="AR37" s="50" t="str">
        <f>VLOOKUP(Audit!E37,$V$3:$AE$12,5,FALSE)&amp; IF(Audit!E37=10,Audit!V37,"")</f>
        <v/>
      </c>
      <c r="AS37" s="50" t="str">
        <f>VLOOKUP(Audit!E37,$V$13:$AE$22,5,FALSE)&amp; IF(Audit!E37=10,Audit!W37,"")</f>
        <v/>
      </c>
      <c r="AT37" s="47" t="str">
        <f t="shared" si="12"/>
        <v/>
      </c>
      <c r="AU37" s="50" t="str">
        <f>VLOOKUP(Audit!F37,$V$3:$AE$12,6,FALSE)&amp; IF(Audit!F37=10,Audit!V37,"")</f>
        <v/>
      </c>
      <c r="AV37" s="50" t="str">
        <f>VLOOKUP(Audit!F37,$V$13:$AE$22,6,FALSE)&amp; IF(Audit!F37=10,Audit!W37,"")</f>
        <v/>
      </c>
      <c r="AW37" s="47" t="str">
        <f t="shared" si="13"/>
        <v/>
      </c>
      <c r="AX37" s="50" t="str">
        <f>VLOOKUP(Audit!G37,$V$3:$AE$12,7,FALSE)&amp; IF(Audit!G37=10,Audit!V37,"")</f>
        <v/>
      </c>
      <c r="AY37" s="50" t="str">
        <f>VLOOKUP(Audit!G37,$V$13:$AE$22,7,FALSE) &amp; IF(Audit!G37=10,Audit!W37,"")</f>
        <v/>
      </c>
      <c r="AZ37" s="47" t="str">
        <f t="shared" si="14"/>
        <v/>
      </c>
      <c r="BA37" s="50" t="str">
        <f>VLOOKUP(Audit!H37,$V$3:$AE$12,8,FALSE)&amp; Audit!U37 &amp; IF(Audit!H37=10,Audit!V37,"")</f>
        <v/>
      </c>
      <c r="BB37" s="50" t="str">
        <f>VLOOKUP(Audit!H37,$V$13:$AE$22,8,FALSE) &amp; IF(Audit!H37=10,Audit!W37,"")</f>
        <v/>
      </c>
      <c r="BC37" s="47" t="str">
        <f t="shared" si="15"/>
        <v/>
      </c>
      <c r="BD37" s="50" t="str">
        <f>VLOOKUP(Audit!I37,$V$3:$AE$12,9,FALSE)&amp; IF(Audit!I37=10,Audit!V37,"")</f>
        <v/>
      </c>
      <c r="BE37" s="50" t="str">
        <f>VLOOKUP(Audit!I37,$V$13:$AE$22,9,FALSE) &amp; IF(Audit!I37=10,Audit!W37,"") &amp; IF(Audit!I37&lt;&gt;1,U37,"")</f>
        <v/>
      </c>
      <c r="BF37" s="47" t="str">
        <f t="shared" si="16"/>
        <v/>
      </c>
      <c r="BG37" s="50" t="str">
        <f>VLOOKUP(Audit!J37,$V$3:$AE$12,10,FALSE) &amp; Audit!S37 &amp; IF(Audit!J37=10,Audit!V37,"")</f>
        <v/>
      </c>
      <c r="BH37" s="50" t="str">
        <f>VLOOKUP(Audit!J37,$V$13:$AE$22,10,FALSE) &amp; IF(Audit!J37=10,Audit!W37,"") &amp; IF(Audit!J37&lt;&gt;1,U37,"")</f>
        <v/>
      </c>
      <c r="BI37" s="47" t="str">
        <f t="shared" si="17"/>
        <v/>
      </c>
      <c r="BJ37" s="48" t="str">
        <f t="shared" si="18"/>
        <v/>
      </c>
      <c r="BK37" s="48" t="str">
        <f t="shared" si="19"/>
        <v/>
      </c>
      <c r="BL37" s="48" t="str">
        <f t="shared" si="20"/>
        <v/>
      </c>
      <c r="BM37" s="48" t="str">
        <f t="shared" si="21"/>
        <v/>
      </c>
      <c r="BN37" s="48" t="str">
        <f t="shared" si="22"/>
        <v/>
      </c>
      <c r="BO37" s="48" t="str">
        <f t="shared" si="23"/>
        <v/>
      </c>
      <c r="BP37" s="48" t="str">
        <f t="shared" si="24"/>
        <v/>
      </c>
      <c r="BQ37" s="48" t="str">
        <f t="shared" si="25"/>
        <v/>
      </c>
      <c r="BR37" s="48" t="str">
        <f t="shared" si="26"/>
        <v/>
      </c>
      <c r="BS37" s="48" t="str">
        <f t="shared" si="27"/>
        <v/>
      </c>
      <c r="BT37" s="48" t="str">
        <f t="shared" si="28"/>
        <v/>
      </c>
      <c r="BU37" s="48" t="str">
        <f t="shared" si="29"/>
        <v/>
      </c>
    </row>
    <row r="38" spans="1:73">
      <c r="A38" s="10" t="str">
        <f>Audit!A38</f>
        <v>OKC1-XX-00036</v>
      </c>
      <c r="B38" s="10" t="str">
        <f t="shared" si="30"/>
        <v/>
      </c>
      <c r="C38" s="17" t="str">
        <f>VLOOKUP(Audit!B38,$V$3:$AE$12,2,FALSE) &amp; VLOOKUP(Audit!B38,$V$13:$AE$22,2,FALSE)&amp; IF(Audit!B38=10,Audit!V38&amp;Audit!W38,"")</f>
        <v/>
      </c>
      <c r="D38" s="17" t="str">
        <f>VLOOKUP(Audit!C38,$V$3:$AE$12,3,FALSE) &amp; VLOOKUP(Audit!C38,$V$13:$AE$22,3,FALSE) &amp;IF(Audit!C38=10,Audit!V38&amp;Audit!W38,"")</f>
        <v/>
      </c>
      <c r="E38" s="17" t="str">
        <f>VLOOKUP(Audit!D38,$V$3:$AE$12,4,FALSE)&amp; Audit!T38 &amp; VLOOKUP(Audit!D38,$V$13:$AE$22,4,FALSE)&amp; IF(Audit!D38=10,Audit!V38&amp;Audit!W38,"")</f>
        <v/>
      </c>
      <c r="F38" s="17" t="str">
        <f>VLOOKUP(Audit!E38,$V$3:$AE$12,5,FALSE) &amp; VLOOKUP(Audit!E38,$V$13:$AE$22,5,FALSE)&amp; IF(Audit!E38=10,Audit!V38&amp;Audit!W38,"")</f>
        <v/>
      </c>
      <c r="G38" s="17" t="str">
        <f>VLOOKUP(Audit!F38,$V$3:$AE$12,6,FALSE) &amp; VLOOKUP(Audit!F38,$V$13:$AE$22,6,FALSE)&amp; IF(Audit!F38=10,Audit!V38&amp;Audit!W38,"")</f>
        <v/>
      </c>
      <c r="H38" s="17" t="str">
        <f>VLOOKUP(Audit!G38,$V$3:$AE$12,7,FALSE) &amp; VLOOKUP(Audit!G38,$V$13:$AE$22,7,FALSE)&amp;IF(Audit!G38=10,Audit!V38&amp;Audit!W38,"")</f>
        <v/>
      </c>
      <c r="I38" s="17" t="str">
        <f>VLOOKUP(Audit!H38,$V$3:$AE$12,8,FALSE) &amp; Audit!U38 &amp; VLOOKUP(Audit!H38,$V$13:$AE$22,8,FALSE)&amp;IF(Audit!H38=10,Audit!V38&amp;Audit!W38,"")</f>
        <v/>
      </c>
      <c r="J38" s="17" t="str">
        <f>VLOOKUP(Audit!I38,$V$3:$AE$12,9,FALSE) &amp; VLOOKUP(Audit!I38,$V$13:$AE$22,9,FALSE) &amp; IF(Audit!I38=10,Audit!V38&amp;Audit!W38,"") &amp; IF(Audit!I38&lt;&gt;1,U38,"")</f>
        <v/>
      </c>
      <c r="K38" s="17" t="str">
        <f>VLOOKUP(Audit!J38,$V$3:$AE$12,10,FALSE) &amp; Audit!S38 &amp; VLOOKUP(Audit!J38,$V$13:$AE$22,10,FALSE) &amp; IF(Audit!J38=10,Audit!V38&amp;Audit!W38,"") &amp; IF(Audit!J38&lt;&gt;1,U38,"")</f>
        <v/>
      </c>
      <c r="L38" s="10">
        <f>Audit!K38</f>
        <v>7</v>
      </c>
      <c r="M38" s="10" t="str">
        <f t="shared" si="31"/>
        <v/>
      </c>
      <c r="N38" s="10" t="str">
        <f t="shared" si="32"/>
        <v/>
      </c>
      <c r="O38" s="10" t="str">
        <f t="shared" si="33"/>
        <v/>
      </c>
      <c r="P38" s="10" t="str">
        <f t="shared" si="34"/>
        <v/>
      </c>
      <c r="Q38" s="10" t="str">
        <f t="shared" si="35"/>
        <v/>
      </c>
      <c r="R38" s="10" t="str">
        <f t="shared" si="36"/>
        <v/>
      </c>
      <c r="S38" s="10" t="str">
        <f t="shared" si="37"/>
        <v/>
      </c>
      <c r="T38" s="10" t="str">
        <f t="shared" si="38"/>
        <v/>
      </c>
      <c r="U38" s="17" t="str">
        <f>IF(Audit!M38="","",VLOOKUP(Audit!M38,$W$26:$X$35,2,FALSE)) &amp; Audit!N38 &amp; IF(Audit!O38="","",IF(Audit!N38&lt;=1.4,VLOOKUP(Audit!O38,$W$38:X83,2,FALSE),VLOOKUP(Audit!O38,$W$51:$X$61,2,FALSE))) &amp; IF(Audit!P38="","",VLOOKUP(Audit!P38,$Y$26:$Z$35,2,FALSE) &amp; Audit!Q38 &amp; IF(Audit!O38="","",IF(Audit!Q38&lt;=1.4,VLOOKUP(Audit!R38,$Y$38:$Z$48,2,FALSE),VLOOKUP(Audit!R38,$Y$51:$Z$61,2,FALSE))))</f>
        <v/>
      </c>
      <c r="V38" s="21"/>
      <c r="W38" s="97"/>
      <c r="X38" s="97"/>
      <c r="Y38" s="103"/>
      <c r="Z38" s="119"/>
      <c r="AH38" s="49" t="str">
        <f>Audit!A38</f>
        <v>OKC1-XX-00036</v>
      </c>
      <c r="AI38" s="50" t="str">
        <f>VLOOKUP(Audit!B38,$V$3:$AE$12,2,FALSE)&amp; IF(Audit!B38=10,Audit!V38,"")</f>
        <v/>
      </c>
      <c r="AJ38" s="50" t="str">
        <f>VLOOKUP(Audit!B38,$V$13:$AE$22,2,FALSE)&amp; IF(Audit!B38=10,Audit!W38,"")</f>
        <v/>
      </c>
      <c r="AK38" s="47" t="str">
        <f t="shared" si="9"/>
        <v/>
      </c>
      <c r="AL38" s="50" t="str">
        <f>VLOOKUP(Audit!C38,$V$3:$AE$12,3,FALSE)&amp; IF(Audit!C38=10,Audit!V38,"")</f>
        <v/>
      </c>
      <c r="AM38" s="50" t="str">
        <f>VLOOKUP(Audit!C38,$V$13:$AE$22,3,FALSE)&amp; IF(Audit!C38=10,Audit!W38,"")</f>
        <v/>
      </c>
      <c r="AN38" s="47" t="str">
        <f t="shared" si="10"/>
        <v/>
      </c>
      <c r="AO38" s="50" t="str">
        <f>VLOOKUP(Audit!D38,$V$3:$AE$12,4,FALSE) &amp;  Audit!T38 &amp; IF(Audit!D38=10,Audit!V38,"")</f>
        <v/>
      </c>
      <c r="AP38" s="50" t="str">
        <f>VLOOKUP(Audit!D38,$V$13:$AE$22,4,FALSE)&amp; IF(Audit!D38=10,Audit!W38,"")</f>
        <v/>
      </c>
      <c r="AQ38" s="47" t="str">
        <f t="shared" si="11"/>
        <v/>
      </c>
      <c r="AR38" s="50" t="str">
        <f>VLOOKUP(Audit!E38,$V$3:$AE$12,5,FALSE)&amp; IF(Audit!E38=10,Audit!V38,"")</f>
        <v/>
      </c>
      <c r="AS38" s="50" t="str">
        <f>VLOOKUP(Audit!E38,$V$13:$AE$22,5,FALSE)&amp; IF(Audit!E38=10,Audit!W38,"")</f>
        <v/>
      </c>
      <c r="AT38" s="47" t="str">
        <f t="shared" si="12"/>
        <v/>
      </c>
      <c r="AU38" s="50" t="str">
        <f>VLOOKUP(Audit!F38,$V$3:$AE$12,6,FALSE)&amp; IF(Audit!F38=10,Audit!V38,"")</f>
        <v/>
      </c>
      <c r="AV38" s="50" t="str">
        <f>VLOOKUP(Audit!F38,$V$13:$AE$22,6,FALSE)&amp; IF(Audit!F38=10,Audit!W38,"")</f>
        <v/>
      </c>
      <c r="AW38" s="47" t="str">
        <f t="shared" si="13"/>
        <v/>
      </c>
      <c r="AX38" s="50" t="str">
        <f>VLOOKUP(Audit!G38,$V$3:$AE$12,7,FALSE)&amp; IF(Audit!G38=10,Audit!V38,"")</f>
        <v/>
      </c>
      <c r="AY38" s="50" t="str">
        <f>VLOOKUP(Audit!G38,$V$13:$AE$22,7,FALSE) &amp; IF(Audit!G38=10,Audit!W38,"")</f>
        <v/>
      </c>
      <c r="AZ38" s="47" t="str">
        <f t="shared" si="14"/>
        <v/>
      </c>
      <c r="BA38" s="50" t="str">
        <f>VLOOKUP(Audit!H38,$V$3:$AE$12,8,FALSE)&amp; Audit!U38 &amp; IF(Audit!H38=10,Audit!V38,"")</f>
        <v/>
      </c>
      <c r="BB38" s="50" t="str">
        <f>VLOOKUP(Audit!H38,$V$13:$AE$22,8,FALSE) &amp; IF(Audit!H38=10,Audit!W38,"")</f>
        <v/>
      </c>
      <c r="BC38" s="47" t="str">
        <f t="shared" si="15"/>
        <v/>
      </c>
      <c r="BD38" s="50" t="str">
        <f>VLOOKUP(Audit!I38,$V$3:$AE$12,9,FALSE)&amp; IF(Audit!I38=10,Audit!V38,"")</f>
        <v/>
      </c>
      <c r="BE38" s="50" t="str">
        <f>VLOOKUP(Audit!I38,$V$13:$AE$22,9,FALSE) &amp; IF(Audit!I38=10,Audit!W38,"") &amp; IF(Audit!I38&lt;&gt;1,U38,"")</f>
        <v/>
      </c>
      <c r="BF38" s="47" t="str">
        <f t="shared" si="16"/>
        <v/>
      </c>
      <c r="BG38" s="50" t="str">
        <f>VLOOKUP(Audit!J38,$V$3:$AE$12,10,FALSE) &amp; Audit!S38 &amp; IF(Audit!J38=10,Audit!V38,"")</f>
        <v/>
      </c>
      <c r="BH38" s="50" t="str">
        <f>VLOOKUP(Audit!J38,$V$13:$AE$22,10,FALSE) &amp; IF(Audit!J38=10,Audit!W38,"") &amp; IF(Audit!J38&lt;&gt;1,U38,"")</f>
        <v/>
      </c>
      <c r="BI38" s="47" t="str">
        <f t="shared" si="17"/>
        <v/>
      </c>
      <c r="BJ38" s="48" t="str">
        <f t="shared" si="18"/>
        <v/>
      </c>
      <c r="BK38" s="48" t="str">
        <f t="shared" si="19"/>
        <v/>
      </c>
      <c r="BL38" s="48" t="str">
        <f t="shared" si="20"/>
        <v/>
      </c>
      <c r="BM38" s="48" t="str">
        <f t="shared" si="21"/>
        <v/>
      </c>
      <c r="BN38" s="48" t="str">
        <f t="shared" si="22"/>
        <v/>
      </c>
      <c r="BO38" s="48" t="str">
        <f t="shared" si="23"/>
        <v/>
      </c>
      <c r="BP38" s="48" t="str">
        <f t="shared" si="24"/>
        <v/>
      </c>
      <c r="BQ38" s="48" t="str">
        <f t="shared" si="25"/>
        <v/>
      </c>
      <c r="BR38" s="48" t="str">
        <f t="shared" si="26"/>
        <v/>
      </c>
      <c r="BS38" s="48" t="str">
        <f t="shared" si="27"/>
        <v/>
      </c>
      <c r="BT38" s="48" t="str">
        <f t="shared" si="28"/>
        <v/>
      </c>
      <c r="BU38" s="48" t="str">
        <f t="shared" si="29"/>
        <v/>
      </c>
    </row>
    <row r="39" spans="1:73">
      <c r="A39" s="10" t="str">
        <f>Audit!A39</f>
        <v>OKC1-XX-00037</v>
      </c>
      <c r="B39" s="10" t="str">
        <f t="shared" si="30"/>
        <v/>
      </c>
      <c r="C39" s="17" t="str">
        <f>VLOOKUP(Audit!B39,$V$3:$AE$12,2,FALSE) &amp; VLOOKUP(Audit!B39,$V$13:$AE$22,2,FALSE)&amp; IF(Audit!B39=10,Audit!V39&amp;Audit!W39,"")</f>
        <v/>
      </c>
      <c r="D39" s="17" t="str">
        <f>VLOOKUP(Audit!C39,$V$3:$AE$12,3,FALSE) &amp; VLOOKUP(Audit!C39,$V$13:$AE$22,3,FALSE) &amp;IF(Audit!C39=10,Audit!V39&amp;Audit!W39,"")</f>
        <v/>
      </c>
      <c r="E39" s="17" t="str">
        <f>VLOOKUP(Audit!D39,$V$3:$AE$12,4,FALSE)&amp; Audit!T39 &amp; VLOOKUP(Audit!D39,$V$13:$AE$22,4,FALSE)&amp; IF(Audit!D39=10,Audit!V39&amp;Audit!W39,"")</f>
        <v/>
      </c>
      <c r="F39" s="17" t="str">
        <f>VLOOKUP(Audit!E39,$V$3:$AE$12,5,FALSE) &amp; VLOOKUP(Audit!E39,$V$13:$AE$22,5,FALSE)&amp; IF(Audit!E39=10,Audit!V39&amp;Audit!W39,"")</f>
        <v/>
      </c>
      <c r="G39" s="17" t="str">
        <f>VLOOKUP(Audit!F39,$V$3:$AE$12,6,FALSE) &amp; VLOOKUP(Audit!F39,$V$13:$AE$22,6,FALSE)&amp; IF(Audit!F39=10,Audit!V39&amp;Audit!W39,"")</f>
        <v/>
      </c>
      <c r="H39" s="17" t="str">
        <f>VLOOKUP(Audit!G39,$V$3:$AE$12,7,FALSE) &amp; VLOOKUP(Audit!G39,$V$13:$AE$22,7,FALSE)&amp;IF(Audit!G39=10,Audit!V39&amp;Audit!W39,"")</f>
        <v/>
      </c>
      <c r="I39" s="17" t="str">
        <f>VLOOKUP(Audit!H39,$V$3:$AE$12,8,FALSE) &amp; Audit!U39 &amp; VLOOKUP(Audit!H39,$V$13:$AE$22,8,FALSE)&amp;IF(Audit!H39=10,Audit!V39&amp;Audit!W39,"")</f>
        <v/>
      </c>
      <c r="J39" s="17" t="str">
        <f>VLOOKUP(Audit!I39,$V$3:$AE$12,9,FALSE) &amp; VLOOKUP(Audit!I39,$V$13:$AE$22,9,FALSE) &amp; IF(Audit!I39=10,Audit!V39&amp;Audit!W39,"") &amp; IF(Audit!I39&lt;&gt;1,U39,"")</f>
        <v/>
      </c>
      <c r="K39" s="17" t="str">
        <f>VLOOKUP(Audit!J39,$V$3:$AE$12,10,FALSE) &amp; Audit!S39 &amp; VLOOKUP(Audit!J39,$V$13:$AE$22,10,FALSE) &amp; IF(Audit!J39=10,Audit!V39&amp;Audit!W39,"") &amp; IF(Audit!J39&lt;&gt;1,U39,"")</f>
        <v/>
      </c>
      <c r="L39" s="10">
        <f>Audit!K39</f>
        <v>7</v>
      </c>
      <c r="M39" s="10" t="str">
        <f t="shared" si="31"/>
        <v/>
      </c>
      <c r="N39" s="10" t="str">
        <f t="shared" si="32"/>
        <v/>
      </c>
      <c r="O39" s="10" t="str">
        <f t="shared" si="33"/>
        <v/>
      </c>
      <c r="P39" s="10" t="str">
        <f t="shared" si="34"/>
        <v/>
      </c>
      <c r="Q39" s="10" t="str">
        <f t="shared" si="35"/>
        <v/>
      </c>
      <c r="R39" s="10" t="str">
        <f t="shared" si="36"/>
        <v/>
      </c>
      <c r="S39" s="10" t="str">
        <f t="shared" si="37"/>
        <v/>
      </c>
      <c r="T39" s="10" t="str">
        <f t="shared" si="38"/>
        <v/>
      </c>
      <c r="U39" s="17" t="str">
        <f>IF(Audit!M39="","",VLOOKUP(Audit!M39,$W$26:$X$35,2,FALSE)) &amp; Audit!N39 &amp; IF(Audit!O39="","",IF(Audit!N39&lt;=1.4,VLOOKUP(Audit!O39,$W$38:X84,2,FALSE),VLOOKUP(Audit!O39,$W$51:$X$61,2,FALSE))) &amp; IF(Audit!P39="","",VLOOKUP(Audit!P39,$Y$26:$Z$35,2,FALSE) &amp; Audit!Q39 &amp; IF(Audit!O39="","",IF(Audit!Q39&lt;=1.4,VLOOKUP(Audit!R39,$Y$38:$Z$48,2,FALSE),VLOOKUP(Audit!R39,$Y$51:$Z$61,2,FALSE))))</f>
        <v/>
      </c>
      <c r="V39" s="21"/>
      <c r="W39" s="97"/>
      <c r="X39" s="97"/>
      <c r="Y39" s="103"/>
      <c r="Z39" s="119"/>
      <c r="AH39" s="49" t="str">
        <f>Audit!A39</f>
        <v>OKC1-XX-00037</v>
      </c>
      <c r="AI39" s="50" t="str">
        <f>VLOOKUP(Audit!B39,$V$3:$AE$12,2,FALSE)&amp; IF(Audit!B39=10,Audit!V39,"")</f>
        <v/>
      </c>
      <c r="AJ39" s="50" t="str">
        <f>VLOOKUP(Audit!B39,$V$13:$AE$22,2,FALSE)&amp; IF(Audit!B39=10,Audit!W39,"")</f>
        <v/>
      </c>
      <c r="AK39" s="47" t="str">
        <f t="shared" si="9"/>
        <v/>
      </c>
      <c r="AL39" s="50" t="str">
        <f>VLOOKUP(Audit!C39,$V$3:$AE$12,3,FALSE)&amp; IF(Audit!C39=10,Audit!V39,"")</f>
        <v/>
      </c>
      <c r="AM39" s="50" t="str">
        <f>VLOOKUP(Audit!C39,$V$13:$AE$22,3,FALSE)&amp; IF(Audit!C39=10,Audit!W39,"")</f>
        <v/>
      </c>
      <c r="AN39" s="47" t="str">
        <f t="shared" si="10"/>
        <v/>
      </c>
      <c r="AO39" s="50" t="str">
        <f>VLOOKUP(Audit!D39,$V$3:$AE$12,4,FALSE) &amp;  Audit!T39 &amp; IF(Audit!D39=10,Audit!V39,"")</f>
        <v/>
      </c>
      <c r="AP39" s="50" t="str">
        <f>VLOOKUP(Audit!D39,$V$13:$AE$22,4,FALSE)&amp; IF(Audit!D39=10,Audit!W39,"")</f>
        <v/>
      </c>
      <c r="AQ39" s="47" t="str">
        <f t="shared" si="11"/>
        <v/>
      </c>
      <c r="AR39" s="50" t="str">
        <f>VLOOKUP(Audit!E39,$V$3:$AE$12,5,FALSE)&amp; IF(Audit!E39=10,Audit!V39,"")</f>
        <v/>
      </c>
      <c r="AS39" s="50" t="str">
        <f>VLOOKUP(Audit!E39,$V$13:$AE$22,5,FALSE)&amp; IF(Audit!E39=10,Audit!W39,"")</f>
        <v/>
      </c>
      <c r="AT39" s="47" t="str">
        <f t="shared" si="12"/>
        <v/>
      </c>
      <c r="AU39" s="50" t="str">
        <f>VLOOKUP(Audit!F39,$V$3:$AE$12,6,FALSE)&amp; IF(Audit!F39=10,Audit!V39,"")</f>
        <v/>
      </c>
      <c r="AV39" s="50" t="str">
        <f>VLOOKUP(Audit!F39,$V$13:$AE$22,6,FALSE)&amp; IF(Audit!F39=10,Audit!W39,"")</f>
        <v/>
      </c>
      <c r="AW39" s="47" t="str">
        <f t="shared" si="13"/>
        <v/>
      </c>
      <c r="AX39" s="50" t="str">
        <f>VLOOKUP(Audit!G39,$V$3:$AE$12,7,FALSE)&amp; IF(Audit!G39=10,Audit!V39,"")</f>
        <v/>
      </c>
      <c r="AY39" s="50" t="str">
        <f>VLOOKUP(Audit!G39,$V$13:$AE$22,7,FALSE) &amp; IF(Audit!G39=10,Audit!W39,"")</f>
        <v/>
      </c>
      <c r="AZ39" s="47" t="str">
        <f t="shared" si="14"/>
        <v/>
      </c>
      <c r="BA39" s="50" t="str">
        <f>VLOOKUP(Audit!H39,$V$3:$AE$12,8,FALSE)&amp; Audit!U39 &amp; IF(Audit!H39=10,Audit!V39,"")</f>
        <v/>
      </c>
      <c r="BB39" s="50" t="str">
        <f>VLOOKUP(Audit!H39,$V$13:$AE$22,8,FALSE) &amp; IF(Audit!H39=10,Audit!W39,"")</f>
        <v/>
      </c>
      <c r="BC39" s="47" t="str">
        <f t="shared" si="15"/>
        <v/>
      </c>
      <c r="BD39" s="50" t="str">
        <f>VLOOKUP(Audit!I39,$V$3:$AE$12,9,FALSE)&amp; IF(Audit!I39=10,Audit!V39,"")</f>
        <v/>
      </c>
      <c r="BE39" s="50" t="str">
        <f>VLOOKUP(Audit!I39,$V$13:$AE$22,9,FALSE) &amp; IF(Audit!I39=10,Audit!W39,"") &amp; IF(Audit!I39&lt;&gt;1,U39,"")</f>
        <v/>
      </c>
      <c r="BF39" s="47" t="str">
        <f t="shared" si="16"/>
        <v/>
      </c>
      <c r="BG39" s="50" t="str">
        <f>VLOOKUP(Audit!J39,$V$3:$AE$12,10,FALSE) &amp; Audit!S39 &amp; IF(Audit!J39=10,Audit!V39,"")</f>
        <v/>
      </c>
      <c r="BH39" s="50" t="str">
        <f>VLOOKUP(Audit!J39,$V$13:$AE$22,10,FALSE) &amp; IF(Audit!J39=10,Audit!W39,"") &amp; IF(Audit!J39&lt;&gt;1,U39,"")</f>
        <v/>
      </c>
      <c r="BI39" s="47" t="str">
        <f t="shared" si="17"/>
        <v/>
      </c>
      <c r="BJ39" s="48" t="str">
        <f t="shared" si="18"/>
        <v/>
      </c>
      <c r="BK39" s="48" t="str">
        <f t="shared" si="19"/>
        <v/>
      </c>
      <c r="BL39" s="48" t="str">
        <f t="shared" si="20"/>
        <v/>
      </c>
      <c r="BM39" s="48" t="str">
        <f t="shared" si="21"/>
        <v/>
      </c>
      <c r="BN39" s="48" t="str">
        <f t="shared" si="22"/>
        <v/>
      </c>
      <c r="BO39" s="48" t="str">
        <f t="shared" si="23"/>
        <v/>
      </c>
      <c r="BP39" s="48" t="str">
        <f t="shared" si="24"/>
        <v/>
      </c>
      <c r="BQ39" s="48" t="str">
        <f t="shared" si="25"/>
        <v/>
      </c>
      <c r="BR39" s="48" t="str">
        <f t="shared" si="26"/>
        <v/>
      </c>
      <c r="BS39" s="48" t="str">
        <f t="shared" si="27"/>
        <v/>
      </c>
      <c r="BT39" s="48" t="str">
        <f t="shared" si="28"/>
        <v/>
      </c>
      <c r="BU39" s="48" t="str">
        <f t="shared" si="29"/>
        <v/>
      </c>
    </row>
    <row r="40" spans="1:73">
      <c r="A40" s="10" t="str">
        <f>Audit!A40</f>
        <v>OKC1-XX-00038</v>
      </c>
      <c r="B40" s="10" t="str">
        <f t="shared" si="30"/>
        <v xml:space="preserve"> • Access point is not powered • Troubleshoot the access point</v>
      </c>
      <c r="C40" s="17" t="str">
        <f>VLOOKUP(Audit!B40,$V$3:$AE$12,2,FALSE) &amp; VLOOKUP(Audit!B40,$V$13:$AE$22,2,FALSE)&amp; IF(Audit!B40=10,Audit!V40&amp;Audit!W40,"")</f>
        <v/>
      </c>
      <c r="D40" s="17" t="str">
        <f>VLOOKUP(Audit!C40,$V$3:$AE$12,3,FALSE) &amp; VLOOKUP(Audit!C40,$V$13:$AE$22,3,FALSE) &amp;IF(Audit!C40=10,Audit!V40&amp;Audit!W40,"")</f>
        <v/>
      </c>
      <c r="E40" s="17" t="str">
        <f>VLOOKUP(Audit!D40,$V$3:$AE$12,4,FALSE)&amp; Audit!T40 &amp; VLOOKUP(Audit!D40,$V$13:$AE$22,4,FALSE)&amp; IF(Audit!D40=10,Audit!V40&amp;Audit!W40,"")</f>
        <v xml:space="preserve"> • Access point is not powered • Troubleshoot the access point</v>
      </c>
      <c r="F40" s="17" t="str">
        <f>VLOOKUP(Audit!E40,$V$3:$AE$12,5,FALSE) &amp; VLOOKUP(Audit!E40,$V$13:$AE$22,5,FALSE)&amp; IF(Audit!E40=10,Audit!V40&amp;Audit!W40,"")</f>
        <v/>
      </c>
      <c r="G40" s="17" t="str">
        <f>VLOOKUP(Audit!F40,$V$3:$AE$12,6,FALSE) &amp; VLOOKUP(Audit!F40,$V$13:$AE$22,6,FALSE)&amp; IF(Audit!F40=10,Audit!V40&amp;Audit!W40,"")</f>
        <v/>
      </c>
      <c r="H40" s="17" t="str">
        <f>VLOOKUP(Audit!G40,$V$3:$AE$12,7,FALSE) &amp; VLOOKUP(Audit!G40,$V$13:$AE$22,7,FALSE)&amp;IF(Audit!G40=10,Audit!V40&amp;Audit!W40,"")</f>
        <v/>
      </c>
      <c r="I40" s="17" t="str">
        <f>VLOOKUP(Audit!H40,$V$3:$AE$12,8,FALSE) &amp; Audit!U40 &amp; VLOOKUP(Audit!H40,$V$13:$AE$22,8,FALSE)&amp;IF(Audit!H40=10,Audit!V40&amp;Audit!W40,"")</f>
        <v/>
      </c>
      <c r="J40" s="17" t="str">
        <f>VLOOKUP(Audit!I40,$V$3:$AE$12,9,FALSE) &amp; VLOOKUP(Audit!I40,$V$13:$AE$22,9,FALSE) &amp; IF(Audit!I40=10,Audit!V40&amp;Audit!W40,"") &amp; IF(Audit!I40&lt;&gt;1,U40,"")</f>
        <v/>
      </c>
      <c r="K40" s="17" t="str">
        <f>VLOOKUP(Audit!J40,$V$3:$AE$12,10,FALSE) &amp; Audit!S40 &amp; VLOOKUP(Audit!J40,$V$13:$AE$22,10,FALSE) &amp; IF(Audit!J40=10,Audit!V40&amp;Audit!W40,"") &amp; IF(Audit!J40&lt;&gt;1,U40,"")</f>
        <v/>
      </c>
      <c r="L40" s="10">
        <f>Audit!K40</f>
        <v>7</v>
      </c>
      <c r="M40" s="10" t="str">
        <f t="shared" si="31"/>
        <v/>
      </c>
      <c r="N40" s="10" t="str">
        <f t="shared" si="32"/>
        <v/>
      </c>
      <c r="O40" s="10" t="str">
        <f t="shared" si="33"/>
        <v/>
      </c>
      <c r="P40" s="10" t="str">
        <f t="shared" si="34"/>
        <v/>
      </c>
      <c r="Q40" s="10" t="str">
        <f t="shared" si="35"/>
        <v/>
      </c>
      <c r="R40" s="10" t="str">
        <f t="shared" si="36"/>
        <v/>
      </c>
      <c r="S40" s="10" t="str">
        <f t="shared" si="37"/>
        <v/>
      </c>
      <c r="T40" s="10" t="str">
        <f t="shared" si="38"/>
        <v/>
      </c>
      <c r="U40" s="17" t="str">
        <f>IF(Audit!M40="","",VLOOKUP(Audit!M40,$W$26:$X$35,2,FALSE)) &amp; Audit!N40 &amp; IF(Audit!O40="","",IF(Audit!N40&lt;=1.4,VLOOKUP(Audit!O40,$W$38:X85,2,FALSE),VLOOKUP(Audit!O40,$W$51:$X$61,2,FALSE))) &amp; IF(Audit!P40="","",VLOOKUP(Audit!P40,$Y$26:$Z$35,2,FALSE) &amp; Audit!Q40 &amp; IF(Audit!O40="","",IF(Audit!Q40&lt;=1.4,VLOOKUP(Audit!R40,$Y$38:$Z$48,2,FALSE),VLOOKUP(Audit!R40,$Y$51:$Z$61,2,FALSE))))</f>
        <v/>
      </c>
      <c r="V40" s="21"/>
      <c r="W40" s="97"/>
      <c r="X40" s="97"/>
      <c r="Y40" s="103"/>
      <c r="Z40" s="119"/>
      <c r="AH40" s="49" t="str">
        <f>Audit!A40</f>
        <v>OKC1-XX-00038</v>
      </c>
      <c r="AI40" s="50" t="str">
        <f>VLOOKUP(Audit!B40,$V$3:$AE$12,2,FALSE)&amp; IF(Audit!B40=10,Audit!V40,"")</f>
        <v/>
      </c>
      <c r="AJ40" s="50" t="str">
        <f>VLOOKUP(Audit!B40,$V$13:$AE$22,2,FALSE)&amp; IF(Audit!B40=10,Audit!W40,"")</f>
        <v/>
      </c>
      <c r="AK40" s="47" t="str">
        <f t="shared" si="9"/>
        <v/>
      </c>
      <c r="AL40" s="50" t="str">
        <f>VLOOKUP(Audit!C40,$V$3:$AE$12,3,FALSE)&amp; IF(Audit!C40=10,Audit!V40,"")</f>
        <v/>
      </c>
      <c r="AM40" s="50" t="str">
        <f>VLOOKUP(Audit!C40,$V$13:$AE$22,3,FALSE)&amp; IF(Audit!C40=10,Audit!W40,"")</f>
        <v/>
      </c>
      <c r="AN40" s="47" t="str">
        <f t="shared" si="10"/>
        <v/>
      </c>
      <c r="AO40" s="50" t="str">
        <f>VLOOKUP(Audit!D40,$V$3:$AE$12,4,FALSE) &amp;  Audit!T40 &amp; IF(Audit!D40=10,Audit!V40,"")</f>
        <v xml:space="preserve"> • Access point is not powered</v>
      </c>
      <c r="AP40" s="50" t="str">
        <f>VLOOKUP(Audit!D40,$V$13:$AE$22,4,FALSE)&amp; IF(Audit!D40=10,Audit!W40,"")</f>
        <v xml:space="preserve"> • Troubleshoot the access point</v>
      </c>
      <c r="AQ40" s="47">
        <f t="shared" si="11"/>
        <v>1</v>
      </c>
      <c r="AR40" s="50" t="str">
        <f>VLOOKUP(Audit!E40,$V$3:$AE$12,5,FALSE)&amp; IF(Audit!E40=10,Audit!V40,"")</f>
        <v/>
      </c>
      <c r="AS40" s="50" t="str">
        <f>VLOOKUP(Audit!E40,$V$13:$AE$22,5,FALSE)&amp; IF(Audit!E40=10,Audit!W40,"")</f>
        <v/>
      </c>
      <c r="AT40" s="47" t="str">
        <f t="shared" si="12"/>
        <v/>
      </c>
      <c r="AU40" s="50" t="str">
        <f>VLOOKUP(Audit!F40,$V$3:$AE$12,6,FALSE)&amp; IF(Audit!F40=10,Audit!V40,"")</f>
        <v/>
      </c>
      <c r="AV40" s="50" t="str">
        <f>VLOOKUP(Audit!F40,$V$13:$AE$22,6,FALSE)&amp; IF(Audit!F40=10,Audit!W40,"")</f>
        <v/>
      </c>
      <c r="AW40" s="47" t="str">
        <f t="shared" si="13"/>
        <v/>
      </c>
      <c r="AX40" s="50" t="str">
        <f>VLOOKUP(Audit!G40,$V$3:$AE$12,7,FALSE)&amp; IF(Audit!G40=10,Audit!V40,"")</f>
        <v/>
      </c>
      <c r="AY40" s="50" t="str">
        <f>VLOOKUP(Audit!G40,$V$13:$AE$22,7,FALSE) &amp; IF(Audit!G40=10,Audit!W40,"")</f>
        <v/>
      </c>
      <c r="AZ40" s="47" t="str">
        <f t="shared" si="14"/>
        <v/>
      </c>
      <c r="BA40" s="50" t="str">
        <f>VLOOKUP(Audit!H40,$V$3:$AE$12,8,FALSE)&amp; Audit!U40 &amp; IF(Audit!H40=10,Audit!V40,"")</f>
        <v/>
      </c>
      <c r="BB40" s="50" t="str">
        <f>VLOOKUP(Audit!H40,$V$13:$AE$22,8,FALSE) &amp; IF(Audit!H40=10,Audit!W40,"")</f>
        <v/>
      </c>
      <c r="BC40" s="47" t="str">
        <f t="shared" si="15"/>
        <v/>
      </c>
      <c r="BD40" s="50" t="str">
        <f>VLOOKUP(Audit!I40,$V$3:$AE$12,9,FALSE)&amp; IF(Audit!I40=10,Audit!V40,"")</f>
        <v/>
      </c>
      <c r="BE40" s="50" t="str">
        <f>VLOOKUP(Audit!I40,$V$13:$AE$22,9,FALSE) &amp; IF(Audit!I40=10,Audit!W40,"") &amp; IF(Audit!I40&lt;&gt;1,U40,"")</f>
        <v/>
      </c>
      <c r="BF40" s="47" t="str">
        <f t="shared" si="16"/>
        <v/>
      </c>
      <c r="BG40" s="50" t="str">
        <f>VLOOKUP(Audit!J40,$V$3:$AE$12,10,FALSE) &amp; Audit!S40 &amp; IF(Audit!J40=10,Audit!V40,"")</f>
        <v/>
      </c>
      <c r="BH40" s="50" t="str">
        <f>VLOOKUP(Audit!J40,$V$13:$AE$22,10,FALSE) &amp; IF(Audit!J40=10,Audit!W40,"") &amp; IF(Audit!J40&lt;&gt;1,U40,"")</f>
        <v/>
      </c>
      <c r="BI40" s="47" t="str">
        <f t="shared" si="17"/>
        <v/>
      </c>
      <c r="BJ40" s="48" t="str">
        <f t="shared" si="18"/>
        <v xml:space="preserve"> • Access point is not powered</v>
      </c>
      <c r="BK40" s="48" t="str">
        <f t="shared" si="19"/>
        <v xml:space="preserve"> • Troubleshoot the access point</v>
      </c>
      <c r="BL40" s="48" t="str">
        <f t="shared" si="20"/>
        <v/>
      </c>
      <c r="BM40" s="48" t="str">
        <f t="shared" si="21"/>
        <v/>
      </c>
      <c r="BN40" s="48" t="str">
        <f t="shared" si="22"/>
        <v/>
      </c>
      <c r="BO40" s="48" t="str">
        <f t="shared" si="23"/>
        <v/>
      </c>
      <c r="BP40" s="48" t="str">
        <f t="shared" si="24"/>
        <v/>
      </c>
      <c r="BQ40" s="48" t="str">
        <f t="shared" si="25"/>
        <v/>
      </c>
      <c r="BR40" s="48" t="str">
        <f t="shared" si="26"/>
        <v/>
      </c>
      <c r="BS40" s="48" t="str">
        <f t="shared" si="27"/>
        <v/>
      </c>
      <c r="BT40" s="48" t="str">
        <f t="shared" si="28"/>
        <v/>
      </c>
      <c r="BU40" s="48" t="str">
        <f t="shared" si="29"/>
        <v/>
      </c>
    </row>
    <row r="41" spans="1:73">
      <c r="A41" s="10" t="str">
        <f>Audit!A41</f>
        <v>OKC1-XX-00039</v>
      </c>
      <c r="B41" s="10" t="str">
        <f t="shared" si="30"/>
        <v/>
      </c>
      <c r="C41" s="17" t="str">
        <f>VLOOKUP(Audit!B41,$V$3:$AE$12,2,FALSE) &amp; VLOOKUP(Audit!B41,$V$13:$AE$22,2,FALSE)&amp; IF(Audit!B41=10,Audit!V41&amp;Audit!W41,"")</f>
        <v/>
      </c>
      <c r="D41" s="17" t="str">
        <f>VLOOKUP(Audit!C41,$V$3:$AE$12,3,FALSE) &amp; VLOOKUP(Audit!C41,$V$13:$AE$22,3,FALSE) &amp;IF(Audit!C41=10,Audit!V41&amp;Audit!W41,"")</f>
        <v/>
      </c>
      <c r="E41" s="17" t="str">
        <f>VLOOKUP(Audit!D41,$V$3:$AE$12,4,FALSE)&amp; Audit!T41 &amp; VLOOKUP(Audit!D41,$V$13:$AE$22,4,FALSE)&amp; IF(Audit!D41=10,Audit!V41&amp;Audit!W41,"")</f>
        <v/>
      </c>
      <c r="F41" s="17" t="str">
        <f>VLOOKUP(Audit!E41,$V$3:$AE$12,5,FALSE) &amp; VLOOKUP(Audit!E41,$V$13:$AE$22,5,FALSE)&amp; IF(Audit!E41=10,Audit!V41&amp;Audit!W41,"")</f>
        <v/>
      </c>
      <c r="G41" s="17" t="str">
        <f>VLOOKUP(Audit!F41,$V$3:$AE$12,6,FALSE) &amp; VLOOKUP(Audit!F41,$V$13:$AE$22,6,FALSE)&amp; IF(Audit!F41=10,Audit!V41&amp;Audit!W41,"")</f>
        <v/>
      </c>
      <c r="H41" s="17" t="str">
        <f>VLOOKUP(Audit!G41,$V$3:$AE$12,7,FALSE) &amp; VLOOKUP(Audit!G41,$V$13:$AE$22,7,FALSE)&amp;IF(Audit!G41=10,Audit!V41&amp;Audit!W41,"")</f>
        <v/>
      </c>
      <c r="I41" s="17" t="str">
        <f>VLOOKUP(Audit!H41,$V$3:$AE$12,8,FALSE) &amp; Audit!U41 &amp; VLOOKUP(Audit!H41,$V$13:$AE$22,8,FALSE)&amp;IF(Audit!H41=10,Audit!V41&amp;Audit!W41,"")</f>
        <v/>
      </c>
      <c r="J41" s="17" t="str">
        <f>VLOOKUP(Audit!I41,$V$3:$AE$12,9,FALSE) &amp; VLOOKUP(Audit!I41,$V$13:$AE$22,9,FALSE) &amp; IF(Audit!I41=10,Audit!V41&amp;Audit!W41,"") &amp; IF(Audit!I41&lt;&gt;1,U41,"")</f>
        <v/>
      </c>
      <c r="K41" s="17" t="str">
        <f>VLOOKUP(Audit!J41,$V$3:$AE$12,10,FALSE) &amp; Audit!S41 &amp; VLOOKUP(Audit!J41,$V$13:$AE$22,10,FALSE) &amp; IF(Audit!J41=10,Audit!V41&amp;Audit!W41,"") &amp; IF(Audit!J41&lt;&gt;1,U41,"")</f>
        <v/>
      </c>
      <c r="L41" s="10">
        <f>Audit!K41</f>
        <v>7</v>
      </c>
      <c r="M41" s="10" t="str">
        <f t="shared" si="31"/>
        <v/>
      </c>
      <c r="N41" s="10" t="str">
        <f t="shared" si="32"/>
        <v/>
      </c>
      <c r="O41" s="10" t="str">
        <f t="shared" si="33"/>
        <v/>
      </c>
      <c r="P41" s="10" t="str">
        <f t="shared" si="34"/>
        <v/>
      </c>
      <c r="Q41" s="10" t="str">
        <f t="shared" si="35"/>
        <v/>
      </c>
      <c r="R41" s="10" t="str">
        <f t="shared" si="36"/>
        <v/>
      </c>
      <c r="S41" s="10" t="str">
        <f t="shared" si="37"/>
        <v/>
      </c>
      <c r="T41" s="10" t="str">
        <f t="shared" si="38"/>
        <v/>
      </c>
      <c r="U41" s="17" t="str">
        <f>IF(Audit!M41="","",VLOOKUP(Audit!M41,$W$26:$X$35,2,FALSE)) &amp; Audit!N41 &amp; IF(Audit!O41="","",IF(Audit!N41&lt;=1.4,VLOOKUP(Audit!O41,$W$38:X86,2,FALSE),VLOOKUP(Audit!O41,$W$51:$X$61,2,FALSE))) &amp; IF(Audit!P41="","",VLOOKUP(Audit!P41,$Y$26:$Z$35,2,FALSE) &amp; Audit!Q41 &amp; IF(Audit!O41="","",IF(Audit!Q41&lt;=1.4,VLOOKUP(Audit!R41,$Y$38:$Z$48,2,FALSE),VLOOKUP(Audit!R41,$Y$51:$Z$61,2,FALSE))))</f>
        <v/>
      </c>
      <c r="V41" s="21"/>
      <c r="W41" s="97" t="s">
        <v>200</v>
      </c>
      <c r="X41" s="97" t="s">
        <v>203</v>
      </c>
      <c r="Y41" s="103" t="s">
        <v>200</v>
      </c>
      <c r="Z41" s="119" t="s">
        <v>203</v>
      </c>
      <c r="AH41" s="49" t="str">
        <f>Audit!A41</f>
        <v>OKC1-XX-00039</v>
      </c>
      <c r="AI41" s="50" t="str">
        <f>VLOOKUP(Audit!B41,$V$3:$AE$12,2,FALSE)&amp; IF(Audit!B41=10,Audit!V41,"")</f>
        <v/>
      </c>
      <c r="AJ41" s="50" t="str">
        <f>VLOOKUP(Audit!B41,$V$13:$AE$22,2,FALSE)&amp; IF(Audit!B41=10,Audit!W41,"")</f>
        <v/>
      </c>
      <c r="AK41" s="47" t="str">
        <f t="shared" si="9"/>
        <v/>
      </c>
      <c r="AL41" s="50" t="str">
        <f>VLOOKUP(Audit!C41,$V$3:$AE$12,3,FALSE)&amp; IF(Audit!C41=10,Audit!V41,"")</f>
        <v/>
      </c>
      <c r="AM41" s="50" t="str">
        <f>VLOOKUP(Audit!C41,$V$13:$AE$22,3,FALSE)&amp; IF(Audit!C41=10,Audit!W41,"")</f>
        <v/>
      </c>
      <c r="AN41" s="47" t="str">
        <f t="shared" si="10"/>
        <v/>
      </c>
      <c r="AO41" s="50" t="str">
        <f>VLOOKUP(Audit!D41,$V$3:$AE$12,4,FALSE) &amp;  Audit!T41 &amp; IF(Audit!D41=10,Audit!V41,"")</f>
        <v/>
      </c>
      <c r="AP41" s="50" t="str">
        <f>VLOOKUP(Audit!D41,$V$13:$AE$22,4,FALSE)&amp; IF(Audit!D41=10,Audit!W41,"")</f>
        <v/>
      </c>
      <c r="AQ41" s="47" t="str">
        <f t="shared" si="11"/>
        <v/>
      </c>
      <c r="AR41" s="50" t="str">
        <f>VLOOKUP(Audit!E41,$V$3:$AE$12,5,FALSE)&amp; IF(Audit!E41=10,Audit!V41,"")</f>
        <v/>
      </c>
      <c r="AS41" s="50" t="str">
        <f>VLOOKUP(Audit!E41,$V$13:$AE$22,5,FALSE)&amp; IF(Audit!E41=10,Audit!W41,"")</f>
        <v/>
      </c>
      <c r="AT41" s="47" t="str">
        <f t="shared" si="12"/>
        <v/>
      </c>
      <c r="AU41" s="50" t="str">
        <f>VLOOKUP(Audit!F41,$V$3:$AE$12,6,FALSE)&amp; IF(Audit!F41=10,Audit!V41,"")</f>
        <v/>
      </c>
      <c r="AV41" s="50" t="str">
        <f>VLOOKUP(Audit!F41,$V$13:$AE$22,6,FALSE)&amp; IF(Audit!F41=10,Audit!W41,"")</f>
        <v/>
      </c>
      <c r="AW41" s="47" t="str">
        <f t="shared" si="13"/>
        <v/>
      </c>
      <c r="AX41" s="50" t="str">
        <f>VLOOKUP(Audit!G41,$V$3:$AE$12,7,FALSE)&amp; IF(Audit!G41=10,Audit!V41,"")</f>
        <v/>
      </c>
      <c r="AY41" s="50" t="str">
        <f>VLOOKUP(Audit!G41,$V$13:$AE$22,7,FALSE) &amp; IF(Audit!G41=10,Audit!W41,"")</f>
        <v/>
      </c>
      <c r="AZ41" s="47" t="str">
        <f t="shared" si="14"/>
        <v/>
      </c>
      <c r="BA41" s="50" t="str">
        <f>VLOOKUP(Audit!H41,$V$3:$AE$12,8,FALSE)&amp; Audit!U41 &amp; IF(Audit!H41=10,Audit!V41,"")</f>
        <v/>
      </c>
      <c r="BB41" s="50" t="str">
        <f>VLOOKUP(Audit!H41,$V$13:$AE$22,8,FALSE) &amp; IF(Audit!H41=10,Audit!W41,"")</f>
        <v/>
      </c>
      <c r="BC41" s="47" t="str">
        <f t="shared" si="15"/>
        <v/>
      </c>
      <c r="BD41" s="50" t="str">
        <f>VLOOKUP(Audit!I41,$V$3:$AE$12,9,FALSE)&amp; IF(Audit!I41=10,Audit!V41,"")</f>
        <v/>
      </c>
      <c r="BE41" s="50" t="str">
        <f>VLOOKUP(Audit!I41,$V$13:$AE$22,9,FALSE) &amp; IF(Audit!I41=10,Audit!W41,"") &amp; IF(Audit!I41&lt;&gt;1,U41,"")</f>
        <v/>
      </c>
      <c r="BF41" s="47" t="str">
        <f t="shared" si="16"/>
        <v/>
      </c>
      <c r="BG41" s="50" t="str">
        <f>VLOOKUP(Audit!J41,$V$3:$AE$12,10,FALSE) &amp; Audit!S41 &amp; IF(Audit!J41=10,Audit!V41,"")</f>
        <v/>
      </c>
      <c r="BH41" s="50" t="str">
        <f>VLOOKUP(Audit!J41,$V$13:$AE$22,10,FALSE) &amp; IF(Audit!J41=10,Audit!W41,"") &amp; IF(Audit!J41&lt;&gt;1,U41,"")</f>
        <v/>
      </c>
      <c r="BI41" s="47" t="str">
        <f t="shared" si="17"/>
        <v/>
      </c>
      <c r="BJ41" s="48" t="str">
        <f t="shared" si="18"/>
        <v/>
      </c>
      <c r="BK41" s="48" t="str">
        <f t="shared" si="19"/>
        <v/>
      </c>
      <c r="BL41" s="48" t="str">
        <f t="shared" si="20"/>
        <v/>
      </c>
      <c r="BM41" s="48" t="str">
        <f t="shared" si="21"/>
        <v/>
      </c>
      <c r="BN41" s="48" t="str">
        <f t="shared" si="22"/>
        <v/>
      </c>
      <c r="BO41" s="48" t="str">
        <f t="shared" si="23"/>
        <v/>
      </c>
      <c r="BP41" s="48" t="str">
        <f t="shared" si="24"/>
        <v/>
      </c>
      <c r="BQ41" s="48" t="str">
        <f t="shared" si="25"/>
        <v/>
      </c>
      <c r="BR41" s="48" t="str">
        <f t="shared" si="26"/>
        <v/>
      </c>
      <c r="BS41" s="48" t="str">
        <f t="shared" si="27"/>
        <v/>
      </c>
      <c r="BT41" s="48" t="str">
        <f t="shared" si="28"/>
        <v/>
      </c>
      <c r="BU41" s="48" t="str">
        <f t="shared" si="29"/>
        <v/>
      </c>
    </row>
    <row r="42" spans="1:73">
      <c r="A42" s="10" t="str">
        <f>Audit!A42</f>
        <v>OKC1-XX-00040</v>
      </c>
      <c r="B42" s="10" t="str">
        <f t="shared" si="30"/>
        <v/>
      </c>
      <c r="C42" s="17" t="str">
        <f>VLOOKUP(Audit!B42,$V$3:$AE$12,2,FALSE) &amp; VLOOKUP(Audit!B42,$V$13:$AE$22,2,FALSE)&amp; IF(Audit!B42=10,Audit!V42&amp;Audit!W42,"")</f>
        <v/>
      </c>
      <c r="D42" s="17" t="str">
        <f>VLOOKUP(Audit!C42,$V$3:$AE$12,3,FALSE) &amp; VLOOKUP(Audit!C42,$V$13:$AE$22,3,FALSE) &amp;IF(Audit!C42=10,Audit!V42&amp;Audit!W42,"")</f>
        <v/>
      </c>
      <c r="E42" s="17" t="str">
        <f>VLOOKUP(Audit!D42,$V$3:$AE$12,4,FALSE)&amp; Audit!T42 &amp; VLOOKUP(Audit!D42,$V$13:$AE$22,4,FALSE)&amp; IF(Audit!D42=10,Audit!V42&amp;Audit!W42,"")</f>
        <v/>
      </c>
      <c r="F42" s="17" t="str">
        <f>VLOOKUP(Audit!E42,$V$3:$AE$12,5,FALSE) &amp; VLOOKUP(Audit!E42,$V$13:$AE$22,5,FALSE)&amp; IF(Audit!E42=10,Audit!V42&amp;Audit!W42,"")</f>
        <v/>
      </c>
      <c r="G42" s="17" t="str">
        <f>VLOOKUP(Audit!F42,$V$3:$AE$12,6,FALSE) &amp; VLOOKUP(Audit!F42,$V$13:$AE$22,6,FALSE)&amp; IF(Audit!F42=10,Audit!V42&amp;Audit!W42,"")</f>
        <v/>
      </c>
      <c r="H42" s="17" t="str">
        <f>VLOOKUP(Audit!G42,$V$3:$AE$12,7,FALSE) &amp; VLOOKUP(Audit!G42,$V$13:$AE$22,7,FALSE)&amp;IF(Audit!G42=10,Audit!V42&amp;Audit!W42,"")</f>
        <v/>
      </c>
      <c r="I42" s="17" t="str">
        <f>VLOOKUP(Audit!H42,$V$3:$AE$12,8,FALSE) &amp; Audit!U42 &amp; VLOOKUP(Audit!H42,$V$13:$AE$22,8,FALSE)&amp;IF(Audit!H42=10,Audit!V42&amp;Audit!W42,"")</f>
        <v/>
      </c>
      <c r="J42" s="17" t="str">
        <f>VLOOKUP(Audit!I42,$V$3:$AE$12,9,FALSE) &amp; VLOOKUP(Audit!I42,$V$13:$AE$22,9,FALSE) &amp; IF(Audit!I42=10,Audit!V42&amp;Audit!W42,"") &amp; IF(Audit!I42&lt;&gt;1,U42,"")</f>
        <v/>
      </c>
      <c r="K42" s="17" t="str">
        <f>VLOOKUP(Audit!J42,$V$3:$AE$12,10,FALSE) &amp; Audit!S42 &amp; VLOOKUP(Audit!J42,$V$13:$AE$22,10,FALSE) &amp; IF(Audit!J42=10,Audit!V42&amp;Audit!W42,"") &amp; IF(Audit!J42&lt;&gt;1,U42,"")</f>
        <v/>
      </c>
      <c r="L42" s="10">
        <f>Audit!K42</f>
        <v>7</v>
      </c>
      <c r="M42" s="10" t="str">
        <f t="shared" si="31"/>
        <v/>
      </c>
      <c r="N42" s="10" t="str">
        <f t="shared" si="32"/>
        <v/>
      </c>
      <c r="O42" s="10" t="str">
        <f t="shared" si="33"/>
        <v/>
      </c>
      <c r="P42" s="10" t="str">
        <f t="shared" si="34"/>
        <v/>
      </c>
      <c r="Q42" s="10" t="str">
        <f t="shared" si="35"/>
        <v/>
      </c>
      <c r="R42" s="10" t="str">
        <f t="shared" si="36"/>
        <v/>
      </c>
      <c r="S42" s="10" t="str">
        <f t="shared" si="37"/>
        <v/>
      </c>
      <c r="T42" s="10" t="str">
        <f t="shared" si="38"/>
        <v/>
      </c>
      <c r="U42" s="17" t="str">
        <f>IF(Audit!M42="","",VLOOKUP(Audit!M42,$W$26:$X$35,2,FALSE)) &amp; Audit!N42 &amp; IF(Audit!O42="","",IF(Audit!N42&lt;=1.4,VLOOKUP(Audit!O42,$W$38:X87,2,FALSE),VLOOKUP(Audit!O42,$W$51:$X$61,2,FALSE))) &amp; IF(Audit!P42="","",VLOOKUP(Audit!P42,$Y$26:$Z$35,2,FALSE) &amp; Audit!Q42 &amp; IF(Audit!O42="","",IF(Audit!Q42&lt;=1.4,VLOOKUP(Audit!R42,$Y$38:$Z$48,2,FALSE),VLOOKUP(Audit!R42,$Y$51:$Z$61,2,FALSE))))</f>
        <v/>
      </c>
      <c r="V42" s="21"/>
      <c r="W42" s="97" t="s">
        <v>30</v>
      </c>
      <c r="X42" s="97" t="s">
        <v>135</v>
      </c>
      <c r="Y42" s="103" t="s">
        <v>30</v>
      </c>
      <c r="Z42" s="119" t="s">
        <v>135</v>
      </c>
      <c r="AH42" s="49" t="str">
        <f>Audit!A42</f>
        <v>OKC1-XX-00040</v>
      </c>
      <c r="AI42" s="50" t="str">
        <f>VLOOKUP(Audit!B42,$V$3:$AE$12,2,FALSE)&amp; IF(Audit!B42=10,Audit!V42,"")</f>
        <v/>
      </c>
      <c r="AJ42" s="50" t="str">
        <f>VLOOKUP(Audit!B42,$V$13:$AE$22,2,FALSE)&amp; IF(Audit!B42=10,Audit!W42,"")</f>
        <v/>
      </c>
      <c r="AK42" s="47" t="str">
        <f t="shared" si="9"/>
        <v/>
      </c>
      <c r="AL42" s="50" t="str">
        <f>VLOOKUP(Audit!C42,$V$3:$AE$12,3,FALSE)&amp; IF(Audit!C42=10,Audit!V42,"")</f>
        <v/>
      </c>
      <c r="AM42" s="50" t="str">
        <f>VLOOKUP(Audit!C42,$V$13:$AE$22,3,FALSE)&amp; IF(Audit!C42=10,Audit!W42,"")</f>
        <v/>
      </c>
      <c r="AN42" s="47" t="str">
        <f t="shared" si="10"/>
        <v/>
      </c>
      <c r="AO42" s="50" t="str">
        <f>VLOOKUP(Audit!D42,$V$3:$AE$12,4,FALSE) &amp;  Audit!T42 &amp; IF(Audit!D42=10,Audit!V42,"")</f>
        <v/>
      </c>
      <c r="AP42" s="50" t="str">
        <f>VLOOKUP(Audit!D42,$V$13:$AE$22,4,FALSE)&amp; IF(Audit!D42=10,Audit!W42,"")</f>
        <v/>
      </c>
      <c r="AQ42" s="47" t="str">
        <f t="shared" si="11"/>
        <v/>
      </c>
      <c r="AR42" s="50" t="str">
        <f>VLOOKUP(Audit!E42,$V$3:$AE$12,5,FALSE)&amp; IF(Audit!E42=10,Audit!V42,"")</f>
        <v/>
      </c>
      <c r="AS42" s="50" t="str">
        <f>VLOOKUP(Audit!E42,$V$13:$AE$22,5,FALSE)&amp; IF(Audit!E42=10,Audit!W42,"")</f>
        <v/>
      </c>
      <c r="AT42" s="47" t="str">
        <f t="shared" si="12"/>
        <v/>
      </c>
      <c r="AU42" s="50" t="str">
        <f>VLOOKUP(Audit!F42,$V$3:$AE$12,6,FALSE)&amp; IF(Audit!F42=10,Audit!V42,"")</f>
        <v/>
      </c>
      <c r="AV42" s="50" t="str">
        <f>VLOOKUP(Audit!F42,$V$13:$AE$22,6,FALSE)&amp; IF(Audit!F42=10,Audit!W42,"")</f>
        <v/>
      </c>
      <c r="AW42" s="47" t="str">
        <f t="shared" si="13"/>
        <v/>
      </c>
      <c r="AX42" s="50" t="str">
        <f>VLOOKUP(Audit!G42,$V$3:$AE$12,7,FALSE)&amp; IF(Audit!G42=10,Audit!V42,"")</f>
        <v/>
      </c>
      <c r="AY42" s="50" t="str">
        <f>VLOOKUP(Audit!G42,$V$13:$AE$22,7,FALSE) &amp; IF(Audit!G42=10,Audit!W42,"")</f>
        <v/>
      </c>
      <c r="AZ42" s="47" t="str">
        <f t="shared" si="14"/>
        <v/>
      </c>
      <c r="BA42" s="50" t="str">
        <f>VLOOKUP(Audit!H42,$V$3:$AE$12,8,FALSE)&amp; Audit!U42 &amp; IF(Audit!H42=10,Audit!V42,"")</f>
        <v/>
      </c>
      <c r="BB42" s="50" t="str">
        <f>VLOOKUP(Audit!H42,$V$13:$AE$22,8,FALSE) &amp; IF(Audit!H42=10,Audit!W42,"")</f>
        <v/>
      </c>
      <c r="BC42" s="47" t="str">
        <f t="shared" si="15"/>
        <v/>
      </c>
      <c r="BD42" s="50" t="str">
        <f>VLOOKUP(Audit!I42,$V$3:$AE$12,9,FALSE)&amp; IF(Audit!I42=10,Audit!V42,"")</f>
        <v/>
      </c>
      <c r="BE42" s="50" t="str">
        <f>VLOOKUP(Audit!I42,$V$13:$AE$22,9,FALSE) &amp; IF(Audit!I42=10,Audit!W42,"") &amp; IF(Audit!I42&lt;&gt;1,U42,"")</f>
        <v/>
      </c>
      <c r="BF42" s="47" t="str">
        <f t="shared" si="16"/>
        <v/>
      </c>
      <c r="BG42" s="50" t="str">
        <f>VLOOKUP(Audit!J42,$V$3:$AE$12,10,FALSE) &amp; Audit!S42 &amp; IF(Audit!J42=10,Audit!V42,"")</f>
        <v/>
      </c>
      <c r="BH42" s="50" t="str">
        <f>VLOOKUP(Audit!J42,$V$13:$AE$22,10,FALSE) &amp; IF(Audit!J42=10,Audit!W42,"") &amp; IF(Audit!J42&lt;&gt;1,U42,"")</f>
        <v/>
      </c>
      <c r="BI42" s="47" t="str">
        <f t="shared" si="17"/>
        <v/>
      </c>
      <c r="BJ42" s="48" t="str">
        <f t="shared" si="18"/>
        <v/>
      </c>
      <c r="BK42" s="48" t="str">
        <f t="shared" si="19"/>
        <v/>
      </c>
      <c r="BL42" s="48" t="str">
        <f t="shared" si="20"/>
        <v/>
      </c>
      <c r="BM42" s="48" t="str">
        <f t="shared" si="21"/>
        <v/>
      </c>
      <c r="BN42" s="48" t="str">
        <f t="shared" si="22"/>
        <v/>
      </c>
      <c r="BO42" s="48" t="str">
        <f t="shared" si="23"/>
        <v/>
      </c>
      <c r="BP42" s="48" t="str">
        <f t="shared" si="24"/>
        <v/>
      </c>
      <c r="BQ42" s="48" t="str">
        <f t="shared" si="25"/>
        <v/>
      </c>
      <c r="BR42" s="48" t="str">
        <f t="shared" si="26"/>
        <v/>
      </c>
      <c r="BS42" s="48" t="str">
        <f t="shared" si="27"/>
        <v/>
      </c>
      <c r="BT42" s="48" t="str">
        <f t="shared" si="28"/>
        <v/>
      </c>
      <c r="BU42" s="48" t="str">
        <f t="shared" si="29"/>
        <v/>
      </c>
    </row>
    <row r="43" spans="1:73">
      <c r="A43" s="10" t="str">
        <f>Audit!A43</f>
        <v>OKC1-XX-00041</v>
      </c>
      <c r="B43" s="10" t="str">
        <f t="shared" si="30"/>
        <v/>
      </c>
      <c r="C43" s="17" t="str">
        <f>VLOOKUP(Audit!B43,$V$3:$AE$12,2,FALSE) &amp; VLOOKUP(Audit!B43,$V$13:$AE$22,2,FALSE)&amp; IF(Audit!B43=10,Audit!V43&amp;Audit!W43,"")</f>
        <v/>
      </c>
      <c r="D43" s="17" t="str">
        <f>VLOOKUP(Audit!C43,$V$3:$AE$12,3,FALSE) &amp; VLOOKUP(Audit!C43,$V$13:$AE$22,3,FALSE) &amp;IF(Audit!C43=10,Audit!V43&amp;Audit!W43,"")</f>
        <v/>
      </c>
      <c r="E43" s="17" t="str">
        <f>VLOOKUP(Audit!D43,$V$3:$AE$12,4,FALSE)&amp; Audit!T43 &amp; VLOOKUP(Audit!D43,$V$13:$AE$22,4,FALSE)&amp; IF(Audit!D43=10,Audit!V43&amp;Audit!W43,"")</f>
        <v/>
      </c>
      <c r="F43" s="17" t="str">
        <f>VLOOKUP(Audit!E43,$V$3:$AE$12,5,FALSE) &amp; VLOOKUP(Audit!E43,$V$13:$AE$22,5,FALSE)&amp; IF(Audit!E43=10,Audit!V43&amp;Audit!W43,"")</f>
        <v/>
      </c>
      <c r="G43" s="17" t="str">
        <f>VLOOKUP(Audit!F43,$V$3:$AE$12,6,FALSE) &amp; VLOOKUP(Audit!F43,$V$13:$AE$22,6,FALSE)&amp; IF(Audit!F43=10,Audit!V43&amp;Audit!W43,"")</f>
        <v/>
      </c>
      <c r="H43" s="17" t="str">
        <f>VLOOKUP(Audit!G43,$V$3:$AE$12,7,FALSE) &amp; VLOOKUP(Audit!G43,$V$13:$AE$22,7,FALSE)&amp;IF(Audit!G43=10,Audit!V43&amp;Audit!W43,"")</f>
        <v/>
      </c>
      <c r="I43" s="17" t="str">
        <f>VLOOKUP(Audit!H43,$V$3:$AE$12,8,FALSE) &amp; Audit!U43 &amp; VLOOKUP(Audit!H43,$V$13:$AE$22,8,FALSE)&amp;IF(Audit!H43=10,Audit!V43&amp;Audit!W43,"")</f>
        <v/>
      </c>
      <c r="J43" s="17" t="str">
        <f>VLOOKUP(Audit!I43,$V$3:$AE$12,9,FALSE) &amp; VLOOKUP(Audit!I43,$V$13:$AE$22,9,FALSE) &amp; IF(Audit!I43=10,Audit!V43&amp;Audit!W43,"") &amp; IF(Audit!I43&lt;&gt;1,U43,"")</f>
        <v/>
      </c>
      <c r="K43" s="17" t="str">
        <f>VLOOKUP(Audit!J43,$V$3:$AE$12,10,FALSE) &amp; Audit!S43 &amp; VLOOKUP(Audit!J43,$V$13:$AE$22,10,FALSE) &amp; IF(Audit!J43=10,Audit!V43&amp;Audit!W43,"") &amp; IF(Audit!J43&lt;&gt;1,U43,"")</f>
        <v/>
      </c>
      <c r="L43" s="10">
        <f>Audit!K43</f>
        <v>1</v>
      </c>
      <c r="M43" s="10" t="str">
        <f t="shared" si="31"/>
        <v/>
      </c>
      <c r="N43" s="10" t="str">
        <f t="shared" si="32"/>
        <v/>
      </c>
      <c r="O43" s="10" t="str">
        <f t="shared" si="33"/>
        <v/>
      </c>
      <c r="P43" s="10" t="str">
        <f t="shared" si="34"/>
        <v/>
      </c>
      <c r="Q43" s="10" t="str">
        <f t="shared" si="35"/>
        <v/>
      </c>
      <c r="R43" s="10" t="str">
        <f t="shared" si="36"/>
        <v/>
      </c>
      <c r="S43" s="10" t="str">
        <f t="shared" si="37"/>
        <v/>
      </c>
      <c r="T43" s="10" t="str">
        <f t="shared" si="38"/>
        <v/>
      </c>
      <c r="U43" s="17" t="str">
        <f>IF(Audit!M43="","",VLOOKUP(Audit!M43,$W$26:$X$35,2,FALSE)) &amp; Audit!N43 &amp; IF(Audit!O43="","",IF(Audit!N43&lt;=1.4,VLOOKUP(Audit!O43,$W$38:X88,2,FALSE),VLOOKUP(Audit!O43,$W$51:$X$61,2,FALSE))) &amp; IF(Audit!P43="","",VLOOKUP(Audit!P43,$Y$26:$Z$35,2,FALSE) &amp; Audit!Q43 &amp; IF(Audit!O43="","",IF(Audit!Q43&lt;=1.4,VLOOKUP(Audit!R43,$Y$38:$Z$48,2,FALSE),VLOOKUP(Audit!R43,$Y$51:$Z$61,2,FALSE))))</f>
        <v/>
      </c>
      <c r="V43" s="21"/>
      <c r="W43" s="97" t="s">
        <v>52</v>
      </c>
      <c r="X43" s="97" t="s">
        <v>63</v>
      </c>
      <c r="Y43" s="103" t="s">
        <v>52</v>
      </c>
      <c r="Z43" s="119" t="s">
        <v>58</v>
      </c>
      <c r="AH43" s="49" t="str">
        <f>Audit!A43</f>
        <v>OKC1-XX-00041</v>
      </c>
      <c r="AI43" s="50" t="str">
        <f>VLOOKUP(Audit!B43,$V$3:$AE$12,2,FALSE)&amp; IF(Audit!B43=10,Audit!V43,"")</f>
        <v/>
      </c>
      <c r="AJ43" s="50" t="str">
        <f>VLOOKUP(Audit!B43,$V$13:$AE$22,2,FALSE)&amp; IF(Audit!B43=10,Audit!W43,"")</f>
        <v/>
      </c>
      <c r="AK43" s="47" t="str">
        <f t="shared" si="9"/>
        <v/>
      </c>
      <c r="AL43" s="50" t="str">
        <f>VLOOKUP(Audit!C43,$V$3:$AE$12,3,FALSE)&amp; IF(Audit!C43=10,Audit!V43,"")</f>
        <v/>
      </c>
      <c r="AM43" s="50" t="str">
        <f>VLOOKUP(Audit!C43,$V$13:$AE$22,3,FALSE)&amp; IF(Audit!C43=10,Audit!W43,"")</f>
        <v/>
      </c>
      <c r="AN43" s="47" t="str">
        <f t="shared" si="10"/>
        <v/>
      </c>
      <c r="AO43" s="50" t="str">
        <f>VLOOKUP(Audit!D43,$V$3:$AE$12,4,FALSE) &amp;  Audit!T43 &amp; IF(Audit!D43=10,Audit!V43,"")</f>
        <v/>
      </c>
      <c r="AP43" s="50" t="str">
        <f>VLOOKUP(Audit!D43,$V$13:$AE$22,4,FALSE)&amp; IF(Audit!D43=10,Audit!W43,"")</f>
        <v/>
      </c>
      <c r="AQ43" s="47" t="str">
        <f t="shared" si="11"/>
        <v/>
      </c>
      <c r="AR43" s="50" t="str">
        <f>VLOOKUP(Audit!E43,$V$3:$AE$12,5,FALSE)&amp; IF(Audit!E43=10,Audit!V43,"")</f>
        <v/>
      </c>
      <c r="AS43" s="50" t="str">
        <f>VLOOKUP(Audit!E43,$V$13:$AE$22,5,FALSE)&amp; IF(Audit!E43=10,Audit!W43,"")</f>
        <v/>
      </c>
      <c r="AT43" s="47" t="str">
        <f t="shared" si="12"/>
        <v/>
      </c>
      <c r="AU43" s="50" t="str">
        <f>VLOOKUP(Audit!F43,$V$3:$AE$12,6,FALSE)&amp; IF(Audit!F43=10,Audit!V43,"")</f>
        <v/>
      </c>
      <c r="AV43" s="50" t="str">
        <f>VLOOKUP(Audit!F43,$V$13:$AE$22,6,FALSE)&amp; IF(Audit!F43=10,Audit!W43,"")</f>
        <v/>
      </c>
      <c r="AW43" s="47" t="str">
        <f t="shared" si="13"/>
        <v/>
      </c>
      <c r="AX43" s="50" t="str">
        <f>VLOOKUP(Audit!G43,$V$3:$AE$12,7,FALSE)&amp; IF(Audit!G43=10,Audit!V43,"")</f>
        <v/>
      </c>
      <c r="AY43" s="50" t="str">
        <f>VLOOKUP(Audit!G43,$V$13:$AE$22,7,FALSE) &amp; IF(Audit!G43=10,Audit!W43,"")</f>
        <v/>
      </c>
      <c r="AZ43" s="47" t="str">
        <f t="shared" si="14"/>
        <v/>
      </c>
      <c r="BA43" s="50" t="str">
        <f>VLOOKUP(Audit!H43,$V$3:$AE$12,8,FALSE)&amp; Audit!U43 &amp; IF(Audit!H43=10,Audit!V43,"")</f>
        <v/>
      </c>
      <c r="BB43" s="50" t="str">
        <f>VLOOKUP(Audit!H43,$V$13:$AE$22,8,FALSE) &amp; IF(Audit!H43=10,Audit!W43,"")</f>
        <v/>
      </c>
      <c r="BC43" s="47" t="str">
        <f t="shared" si="15"/>
        <v/>
      </c>
      <c r="BD43" s="50" t="str">
        <f>VLOOKUP(Audit!I43,$V$3:$AE$12,9,FALSE)&amp; IF(Audit!I43=10,Audit!V43,"")</f>
        <v/>
      </c>
      <c r="BE43" s="50" t="str">
        <f>VLOOKUP(Audit!I43,$V$13:$AE$22,9,FALSE) &amp; IF(Audit!I43=10,Audit!W43,"") &amp; IF(Audit!I43&lt;&gt;1,U43,"")</f>
        <v/>
      </c>
      <c r="BF43" s="47" t="str">
        <f t="shared" si="16"/>
        <v/>
      </c>
      <c r="BG43" s="50" t="str">
        <f>VLOOKUP(Audit!J43,$V$3:$AE$12,10,FALSE) &amp; Audit!S43 &amp; IF(Audit!J43=10,Audit!V43,"")</f>
        <v/>
      </c>
      <c r="BH43" s="50" t="str">
        <f>VLOOKUP(Audit!J43,$V$13:$AE$22,10,FALSE) &amp; IF(Audit!J43=10,Audit!W43,"") &amp; IF(Audit!J43&lt;&gt;1,U43,"")</f>
        <v/>
      </c>
      <c r="BI43" s="47" t="str">
        <f t="shared" si="17"/>
        <v/>
      </c>
      <c r="BJ43" s="48" t="str">
        <f t="shared" si="18"/>
        <v/>
      </c>
      <c r="BK43" s="48" t="str">
        <f t="shared" si="19"/>
        <v/>
      </c>
      <c r="BL43" s="48" t="str">
        <f t="shared" si="20"/>
        <v/>
      </c>
      <c r="BM43" s="48" t="str">
        <f t="shared" si="21"/>
        <v/>
      </c>
      <c r="BN43" s="48" t="str">
        <f t="shared" si="22"/>
        <v/>
      </c>
      <c r="BO43" s="48" t="str">
        <f t="shared" si="23"/>
        <v/>
      </c>
      <c r="BP43" s="48" t="str">
        <f t="shared" si="24"/>
        <v/>
      </c>
      <c r="BQ43" s="48" t="str">
        <f t="shared" si="25"/>
        <v/>
      </c>
      <c r="BR43" s="48" t="str">
        <f t="shared" si="26"/>
        <v/>
      </c>
      <c r="BS43" s="48" t="str">
        <f t="shared" si="27"/>
        <v/>
      </c>
      <c r="BT43" s="48" t="str">
        <f t="shared" si="28"/>
        <v/>
      </c>
      <c r="BU43" s="48" t="str">
        <f t="shared" si="29"/>
        <v/>
      </c>
    </row>
    <row r="44" spans="1:73">
      <c r="A44" s="10" t="str">
        <f>Audit!A44</f>
        <v>OKC1-XX-00042</v>
      </c>
      <c r="B44" s="10" t="str">
        <f t="shared" si="30"/>
        <v xml:space="preserve"> • Access point is not powered • Troubleshoot the access point</v>
      </c>
      <c r="C44" s="17" t="str">
        <f>VLOOKUP(Audit!B44,$V$3:$AE$12,2,FALSE) &amp; VLOOKUP(Audit!B44,$V$13:$AE$22,2,FALSE)&amp; IF(Audit!B44=10,Audit!V44&amp;Audit!W44,"")</f>
        <v/>
      </c>
      <c r="D44" s="17" t="str">
        <f>VLOOKUP(Audit!C44,$V$3:$AE$12,3,FALSE) &amp; VLOOKUP(Audit!C44,$V$13:$AE$22,3,FALSE) &amp;IF(Audit!C44=10,Audit!V44&amp;Audit!W44,"")</f>
        <v/>
      </c>
      <c r="E44" s="17" t="str">
        <f>VLOOKUP(Audit!D44,$V$3:$AE$12,4,FALSE)&amp; Audit!T44 &amp; VLOOKUP(Audit!D44,$V$13:$AE$22,4,FALSE)&amp; IF(Audit!D44=10,Audit!V44&amp;Audit!W44,"")</f>
        <v xml:space="preserve"> • Access point is not powered • Troubleshoot the access point</v>
      </c>
      <c r="F44" s="17" t="str">
        <f>VLOOKUP(Audit!E44,$V$3:$AE$12,5,FALSE) &amp; VLOOKUP(Audit!E44,$V$13:$AE$22,5,FALSE)&amp; IF(Audit!E44=10,Audit!V44&amp;Audit!W44,"")</f>
        <v/>
      </c>
      <c r="G44" s="17" t="str">
        <f>VLOOKUP(Audit!F44,$V$3:$AE$12,6,FALSE) &amp; VLOOKUP(Audit!F44,$V$13:$AE$22,6,FALSE)&amp; IF(Audit!F44=10,Audit!V44&amp;Audit!W44,"")</f>
        <v/>
      </c>
      <c r="H44" s="17" t="str">
        <f>VLOOKUP(Audit!G44,$V$3:$AE$12,7,FALSE) &amp; VLOOKUP(Audit!G44,$V$13:$AE$22,7,FALSE)&amp;IF(Audit!G44=10,Audit!V44&amp;Audit!W44,"")</f>
        <v/>
      </c>
      <c r="I44" s="17" t="str">
        <f>VLOOKUP(Audit!H44,$V$3:$AE$12,8,FALSE) &amp; Audit!U44 &amp; VLOOKUP(Audit!H44,$V$13:$AE$22,8,FALSE)&amp;IF(Audit!H44=10,Audit!V44&amp;Audit!W44,"")</f>
        <v/>
      </c>
      <c r="J44" s="17" t="str">
        <f>VLOOKUP(Audit!I44,$V$3:$AE$12,9,FALSE) &amp; VLOOKUP(Audit!I44,$V$13:$AE$22,9,FALSE) &amp; IF(Audit!I44=10,Audit!V44&amp;Audit!W44,"") &amp; IF(Audit!I44&lt;&gt;1,U44,"")</f>
        <v/>
      </c>
      <c r="K44" s="17" t="str">
        <f>VLOOKUP(Audit!J44,$V$3:$AE$12,10,FALSE) &amp; Audit!S44 &amp; VLOOKUP(Audit!J44,$V$13:$AE$22,10,FALSE) &amp; IF(Audit!J44=10,Audit!V44&amp;Audit!W44,"") &amp; IF(Audit!J44&lt;&gt;1,U44,"")</f>
        <v/>
      </c>
      <c r="L44" s="10">
        <f>Audit!K44</f>
        <v>1</v>
      </c>
      <c r="M44" s="10" t="str">
        <f t="shared" si="31"/>
        <v/>
      </c>
      <c r="N44" s="10" t="str">
        <f t="shared" si="32"/>
        <v/>
      </c>
      <c r="O44" s="10" t="str">
        <f t="shared" si="33"/>
        <v/>
      </c>
      <c r="P44" s="10" t="str">
        <f t="shared" si="34"/>
        <v/>
      </c>
      <c r="Q44" s="10" t="str">
        <f t="shared" si="35"/>
        <v/>
      </c>
      <c r="R44" s="10" t="str">
        <f t="shared" si="36"/>
        <v/>
      </c>
      <c r="S44" s="10" t="str">
        <f t="shared" si="37"/>
        <v/>
      </c>
      <c r="T44" s="10" t="str">
        <f t="shared" si="38"/>
        <v/>
      </c>
      <c r="U44" s="17" t="str">
        <f>IF(Audit!M44="","",VLOOKUP(Audit!M44,$W$26:$X$35,2,FALSE)) &amp; Audit!N44 &amp; IF(Audit!O44="","",IF(Audit!N44&lt;=1.4,VLOOKUP(Audit!O44,$W$38:X89,2,FALSE),VLOOKUP(Audit!O44,$W$51:$X$61,2,FALSE))) &amp; IF(Audit!P44="","",VLOOKUP(Audit!P44,$Y$26:$Z$35,2,FALSE) &amp; Audit!Q44 &amp; IF(Audit!O44="","",IF(Audit!Q44&lt;=1.4,VLOOKUP(Audit!R44,$Y$38:$Z$48,2,FALSE),VLOOKUP(Audit!R44,$Y$51:$Z$61,2,FALSE))))</f>
        <v/>
      </c>
      <c r="V44" s="21"/>
      <c r="W44" s="97" t="s">
        <v>162</v>
      </c>
      <c r="X44" s="97" t="s">
        <v>64</v>
      </c>
      <c r="Y44" s="103" t="s">
        <v>162</v>
      </c>
      <c r="Z44" s="119" t="s">
        <v>61</v>
      </c>
      <c r="AA44" s="18"/>
      <c r="AB44" s="18"/>
      <c r="AC44" s="18"/>
      <c r="AH44" s="49" t="str">
        <f>Audit!A44</f>
        <v>OKC1-XX-00042</v>
      </c>
      <c r="AI44" s="50" t="str">
        <f>VLOOKUP(Audit!B44,$V$3:$AE$12,2,FALSE)&amp; IF(Audit!B44=10,Audit!V44,"")</f>
        <v/>
      </c>
      <c r="AJ44" s="50" t="str">
        <f>VLOOKUP(Audit!B44,$V$13:$AE$22,2,FALSE)&amp; IF(Audit!B44=10,Audit!W44,"")</f>
        <v/>
      </c>
      <c r="AK44" s="47" t="str">
        <f t="shared" si="9"/>
        <v/>
      </c>
      <c r="AL44" s="50" t="str">
        <f>VLOOKUP(Audit!C44,$V$3:$AE$12,3,FALSE)&amp; IF(Audit!C44=10,Audit!V44,"")</f>
        <v/>
      </c>
      <c r="AM44" s="50" t="str">
        <f>VLOOKUP(Audit!C44,$V$13:$AE$22,3,FALSE)&amp; IF(Audit!C44=10,Audit!W44,"")</f>
        <v/>
      </c>
      <c r="AN44" s="47" t="str">
        <f t="shared" si="10"/>
        <v/>
      </c>
      <c r="AO44" s="50" t="str">
        <f>VLOOKUP(Audit!D44,$V$3:$AE$12,4,FALSE) &amp;  Audit!T44 &amp; IF(Audit!D44=10,Audit!V44,"")</f>
        <v xml:space="preserve"> • Access point is not powered</v>
      </c>
      <c r="AP44" s="50" t="str">
        <f>VLOOKUP(Audit!D44,$V$13:$AE$22,4,FALSE)&amp; IF(Audit!D44=10,Audit!W44,"")</f>
        <v xml:space="preserve"> • Troubleshoot the access point</v>
      </c>
      <c r="AQ44" s="47">
        <f t="shared" si="11"/>
        <v>1</v>
      </c>
      <c r="AR44" s="50" t="str">
        <f>VLOOKUP(Audit!E44,$V$3:$AE$12,5,FALSE)&amp; IF(Audit!E44=10,Audit!V44,"")</f>
        <v/>
      </c>
      <c r="AS44" s="50" t="str">
        <f>VLOOKUP(Audit!E44,$V$13:$AE$22,5,FALSE)&amp; IF(Audit!E44=10,Audit!W44,"")</f>
        <v/>
      </c>
      <c r="AT44" s="47" t="str">
        <f t="shared" si="12"/>
        <v/>
      </c>
      <c r="AU44" s="50" t="str">
        <f>VLOOKUP(Audit!F44,$V$3:$AE$12,6,FALSE)&amp; IF(Audit!F44=10,Audit!V44,"")</f>
        <v/>
      </c>
      <c r="AV44" s="50" t="str">
        <f>VLOOKUP(Audit!F44,$V$13:$AE$22,6,FALSE)&amp; IF(Audit!F44=10,Audit!W44,"")</f>
        <v/>
      </c>
      <c r="AW44" s="47" t="str">
        <f t="shared" si="13"/>
        <v/>
      </c>
      <c r="AX44" s="50" t="str">
        <f>VLOOKUP(Audit!G44,$V$3:$AE$12,7,FALSE)&amp; IF(Audit!G44=10,Audit!V44,"")</f>
        <v/>
      </c>
      <c r="AY44" s="50" t="str">
        <f>VLOOKUP(Audit!G44,$V$13:$AE$22,7,FALSE) &amp; IF(Audit!G44=10,Audit!W44,"")</f>
        <v/>
      </c>
      <c r="AZ44" s="47" t="str">
        <f t="shared" si="14"/>
        <v/>
      </c>
      <c r="BA44" s="50" t="str">
        <f>VLOOKUP(Audit!H44,$V$3:$AE$12,8,FALSE)&amp; Audit!U44 &amp; IF(Audit!H44=10,Audit!V44,"")</f>
        <v/>
      </c>
      <c r="BB44" s="50" t="str">
        <f>VLOOKUP(Audit!H44,$V$13:$AE$22,8,FALSE) &amp; IF(Audit!H44=10,Audit!W44,"")</f>
        <v/>
      </c>
      <c r="BC44" s="47" t="str">
        <f t="shared" si="15"/>
        <v/>
      </c>
      <c r="BD44" s="50" t="str">
        <f>VLOOKUP(Audit!I44,$V$3:$AE$12,9,FALSE)&amp; IF(Audit!I44=10,Audit!V44,"")</f>
        <v/>
      </c>
      <c r="BE44" s="50" t="str">
        <f>VLOOKUP(Audit!I44,$V$13:$AE$22,9,FALSE) &amp; IF(Audit!I44=10,Audit!W44,"") &amp; IF(Audit!I44&lt;&gt;1,U44,"")</f>
        <v/>
      </c>
      <c r="BF44" s="47" t="str">
        <f t="shared" si="16"/>
        <v/>
      </c>
      <c r="BG44" s="50" t="str">
        <f>VLOOKUP(Audit!J44,$V$3:$AE$12,10,FALSE) &amp; Audit!S44 &amp; IF(Audit!J44=10,Audit!V44,"")</f>
        <v/>
      </c>
      <c r="BH44" s="50" t="str">
        <f>VLOOKUP(Audit!J44,$V$13:$AE$22,10,FALSE) &amp; IF(Audit!J44=10,Audit!W44,"") &amp; IF(Audit!J44&lt;&gt;1,U44,"")</f>
        <v/>
      </c>
      <c r="BI44" s="47" t="str">
        <f t="shared" si="17"/>
        <v/>
      </c>
      <c r="BJ44" s="48" t="str">
        <f t="shared" si="18"/>
        <v xml:space="preserve"> • Access point is not powered</v>
      </c>
      <c r="BK44" s="48" t="str">
        <f t="shared" si="19"/>
        <v xml:space="preserve"> • Troubleshoot the access point</v>
      </c>
      <c r="BL44" s="48" t="str">
        <f t="shared" si="20"/>
        <v/>
      </c>
      <c r="BM44" s="48" t="str">
        <f t="shared" si="21"/>
        <v/>
      </c>
      <c r="BN44" s="48" t="str">
        <f t="shared" si="22"/>
        <v/>
      </c>
      <c r="BO44" s="48" t="str">
        <f t="shared" si="23"/>
        <v/>
      </c>
      <c r="BP44" s="48" t="str">
        <f t="shared" si="24"/>
        <v/>
      </c>
      <c r="BQ44" s="48" t="str">
        <f t="shared" si="25"/>
        <v/>
      </c>
      <c r="BR44" s="48" t="str">
        <f t="shared" si="26"/>
        <v/>
      </c>
      <c r="BS44" s="48" t="str">
        <f t="shared" si="27"/>
        <v/>
      </c>
      <c r="BT44" s="48" t="str">
        <f t="shared" si="28"/>
        <v/>
      </c>
      <c r="BU44" s="48" t="str">
        <f t="shared" si="29"/>
        <v/>
      </c>
    </row>
    <row r="45" spans="1:73">
      <c r="A45" s="10" t="str">
        <f>Audit!A45</f>
        <v>OKC1-XX-00043</v>
      </c>
      <c r="B45" s="10" t="str">
        <f t="shared" si="30"/>
        <v xml:space="preserve"> • Access point is not powered • Troubleshoot the access point</v>
      </c>
      <c r="C45" s="17" t="str">
        <f>VLOOKUP(Audit!B45,$V$3:$AE$12,2,FALSE) &amp; VLOOKUP(Audit!B45,$V$13:$AE$22,2,FALSE)&amp; IF(Audit!B45=10,Audit!V45&amp;Audit!W45,"")</f>
        <v/>
      </c>
      <c r="D45" s="17" t="str">
        <f>VLOOKUP(Audit!C45,$V$3:$AE$12,3,FALSE) &amp; VLOOKUP(Audit!C45,$V$13:$AE$22,3,FALSE) &amp;IF(Audit!C45=10,Audit!V45&amp;Audit!W45,"")</f>
        <v/>
      </c>
      <c r="E45" s="17" t="str">
        <f>VLOOKUP(Audit!D45,$V$3:$AE$12,4,FALSE)&amp; Audit!T45 &amp; VLOOKUP(Audit!D45,$V$13:$AE$22,4,FALSE)&amp; IF(Audit!D45=10,Audit!V45&amp;Audit!W45,"")</f>
        <v xml:space="preserve"> • Access point is not powered • Troubleshoot the access point</v>
      </c>
      <c r="F45" s="17" t="str">
        <f>VLOOKUP(Audit!E45,$V$3:$AE$12,5,FALSE) &amp; VLOOKUP(Audit!E45,$V$13:$AE$22,5,FALSE)&amp; IF(Audit!E45=10,Audit!V45&amp;Audit!W45,"")</f>
        <v/>
      </c>
      <c r="G45" s="17" t="str">
        <f>VLOOKUP(Audit!F45,$V$3:$AE$12,6,FALSE) &amp; VLOOKUP(Audit!F45,$V$13:$AE$22,6,FALSE)&amp; IF(Audit!F45=10,Audit!V45&amp;Audit!W45,"")</f>
        <v/>
      </c>
      <c r="H45" s="17" t="str">
        <f>VLOOKUP(Audit!G45,$V$3:$AE$12,7,FALSE) &amp; VLOOKUP(Audit!G45,$V$13:$AE$22,7,FALSE)&amp;IF(Audit!G45=10,Audit!V45&amp;Audit!W45,"")</f>
        <v/>
      </c>
      <c r="I45" s="17" t="str">
        <f>VLOOKUP(Audit!H45,$V$3:$AE$12,8,FALSE) &amp; Audit!U45 &amp; VLOOKUP(Audit!H45,$V$13:$AE$22,8,FALSE)&amp;IF(Audit!H45=10,Audit!V45&amp;Audit!W45,"")</f>
        <v/>
      </c>
      <c r="J45" s="17" t="str">
        <f>VLOOKUP(Audit!I45,$V$3:$AE$12,9,FALSE) &amp; VLOOKUP(Audit!I45,$V$13:$AE$22,9,FALSE) &amp; IF(Audit!I45=10,Audit!V45&amp;Audit!W45,"") &amp; IF(Audit!I45&lt;&gt;1,U45,"")</f>
        <v/>
      </c>
      <c r="K45" s="17" t="str">
        <f>VLOOKUP(Audit!J45,$V$3:$AE$12,10,FALSE) &amp; Audit!S45 &amp; VLOOKUP(Audit!J45,$V$13:$AE$22,10,FALSE) &amp; IF(Audit!J45=10,Audit!V45&amp;Audit!W45,"") &amp; IF(Audit!J45&lt;&gt;1,U45,"")</f>
        <v/>
      </c>
      <c r="L45" s="10">
        <f>Audit!K45</f>
        <v>1</v>
      </c>
      <c r="M45" s="10" t="str">
        <f t="shared" si="31"/>
        <v/>
      </c>
      <c r="N45" s="10" t="str">
        <f t="shared" si="32"/>
        <v/>
      </c>
      <c r="O45" s="10" t="str">
        <f t="shared" si="33"/>
        <v/>
      </c>
      <c r="P45" s="10" t="str">
        <f t="shared" si="34"/>
        <v/>
      </c>
      <c r="Q45" s="10" t="str">
        <f t="shared" si="35"/>
        <v/>
      </c>
      <c r="R45" s="10" t="str">
        <f t="shared" si="36"/>
        <v/>
      </c>
      <c r="S45" s="10" t="str">
        <f t="shared" si="37"/>
        <v/>
      </c>
      <c r="T45" s="10" t="str">
        <f t="shared" si="38"/>
        <v/>
      </c>
      <c r="U45" s="17" t="str">
        <f>IF(Audit!M45="","",VLOOKUP(Audit!M45,$W$26:$X$35,2,FALSE)) &amp; Audit!N45 &amp; IF(Audit!O45="","",IF(Audit!N45&lt;=1.4,VLOOKUP(Audit!O45,$W$38:X90,2,FALSE),VLOOKUP(Audit!O45,$W$51:$X$61,2,FALSE))) &amp; IF(Audit!P45="","",VLOOKUP(Audit!P45,$Y$26:$Z$35,2,FALSE) &amp; Audit!Q45 &amp; IF(Audit!O45="","",IF(Audit!Q45&lt;=1.4,VLOOKUP(Audit!R45,$Y$38:$Z$48,2,FALSE),VLOOKUP(Audit!R45,$Y$51:$Z$61,2,FALSE))))</f>
        <v/>
      </c>
      <c r="V45" s="21"/>
      <c r="W45" s="97" t="s">
        <v>55</v>
      </c>
      <c r="X45" s="97" t="s">
        <v>65</v>
      </c>
      <c r="Y45" s="103" t="s">
        <v>55</v>
      </c>
      <c r="Z45" s="119" t="s">
        <v>56</v>
      </c>
      <c r="AA45" s="18"/>
      <c r="AB45" s="18"/>
      <c r="AC45" s="18"/>
      <c r="AH45" s="49" t="str">
        <f>Audit!A45</f>
        <v>OKC1-XX-00043</v>
      </c>
      <c r="AI45" s="50" t="str">
        <f>VLOOKUP(Audit!B45,$V$3:$AE$12,2,FALSE)&amp; IF(Audit!B45=10,Audit!V45,"")</f>
        <v/>
      </c>
      <c r="AJ45" s="50" t="str">
        <f>VLOOKUP(Audit!B45,$V$13:$AE$22,2,FALSE)&amp; IF(Audit!B45=10,Audit!W45,"")</f>
        <v/>
      </c>
      <c r="AK45" s="47" t="str">
        <f t="shared" si="9"/>
        <v/>
      </c>
      <c r="AL45" s="50" t="str">
        <f>VLOOKUP(Audit!C45,$V$3:$AE$12,3,FALSE)&amp; IF(Audit!C45=10,Audit!V45,"")</f>
        <v/>
      </c>
      <c r="AM45" s="50" t="str">
        <f>VLOOKUP(Audit!C45,$V$13:$AE$22,3,FALSE)&amp; IF(Audit!C45=10,Audit!W45,"")</f>
        <v/>
      </c>
      <c r="AN45" s="47" t="str">
        <f t="shared" si="10"/>
        <v/>
      </c>
      <c r="AO45" s="50" t="str">
        <f>VLOOKUP(Audit!D45,$V$3:$AE$12,4,FALSE) &amp;  Audit!T45 &amp; IF(Audit!D45=10,Audit!V45,"")</f>
        <v xml:space="preserve"> • Access point is not powered</v>
      </c>
      <c r="AP45" s="50" t="str">
        <f>VLOOKUP(Audit!D45,$V$13:$AE$22,4,FALSE)&amp; IF(Audit!D45=10,Audit!W45,"")</f>
        <v xml:space="preserve"> • Troubleshoot the access point</v>
      </c>
      <c r="AQ45" s="47">
        <f t="shared" si="11"/>
        <v>1</v>
      </c>
      <c r="AR45" s="50" t="str">
        <f>VLOOKUP(Audit!E45,$V$3:$AE$12,5,FALSE)&amp; IF(Audit!E45=10,Audit!V45,"")</f>
        <v/>
      </c>
      <c r="AS45" s="50" t="str">
        <f>VLOOKUP(Audit!E45,$V$13:$AE$22,5,FALSE)&amp; IF(Audit!E45=10,Audit!W45,"")</f>
        <v/>
      </c>
      <c r="AT45" s="47" t="str">
        <f t="shared" si="12"/>
        <v/>
      </c>
      <c r="AU45" s="50" t="str">
        <f>VLOOKUP(Audit!F45,$V$3:$AE$12,6,FALSE)&amp; IF(Audit!F45=10,Audit!V45,"")</f>
        <v/>
      </c>
      <c r="AV45" s="50" t="str">
        <f>VLOOKUP(Audit!F45,$V$13:$AE$22,6,FALSE)&amp; IF(Audit!F45=10,Audit!W45,"")</f>
        <v/>
      </c>
      <c r="AW45" s="47" t="str">
        <f t="shared" si="13"/>
        <v/>
      </c>
      <c r="AX45" s="50" t="str">
        <f>VLOOKUP(Audit!G45,$V$3:$AE$12,7,FALSE)&amp; IF(Audit!G45=10,Audit!V45,"")</f>
        <v/>
      </c>
      <c r="AY45" s="50" t="str">
        <f>VLOOKUP(Audit!G45,$V$13:$AE$22,7,FALSE) &amp; IF(Audit!G45=10,Audit!W45,"")</f>
        <v/>
      </c>
      <c r="AZ45" s="47" t="str">
        <f t="shared" si="14"/>
        <v/>
      </c>
      <c r="BA45" s="50" t="str">
        <f>VLOOKUP(Audit!H45,$V$3:$AE$12,8,FALSE)&amp; Audit!U45 &amp; IF(Audit!H45=10,Audit!V45,"")</f>
        <v/>
      </c>
      <c r="BB45" s="50" t="str">
        <f>VLOOKUP(Audit!H45,$V$13:$AE$22,8,FALSE) &amp; IF(Audit!H45=10,Audit!W45,"")</f>
        <v/>
      </c>
      <c r="BC45" s="47" t="str">
        <f t="shared" si="15"/>
        <v/>
      </c>
      <c r="BD45" s="50" t="str">
        <f>VLOOKUP(Audit!I45,$V$3:$AE$12,9,FALSE)&amp; IF(Audit!I45=10,Audit!V45,"")</f>
        <v/>
      </c>
      <c r="BE45" s="50" t="str">
        <f>VLOOKUP(Audit!I45,$V$13:$AE$22,9,FALSE) &amp; IF(Audit!I45=10,Audit!W45,"") &amp; IF(Audit!I45&lt;&gt;1,U45,"")</f>
        <v/>
      </c>
      <c r="BF45" s="47" t="str">
        <f t="shared" si="16"/>
        <v/>
      </c>
      <c r="BG45" s="50" t="str">
        <f>VLOOKUP(Audit!J45,$V$3:$AE$12,10,FALSE) &amp; Audit!S45 &amp; IF(Audit!J45=10,Audit!V45,"")</f>
        <v/>
      </c>
      <c r="BH45" s="50" t="str">
        <f>VLOOKUP(Audit!J45,$V$13:$AE$22,10,FALSE) &amp; IF(Audit!J45=10,Audit!W45,"") &amp; IF(Audit!J45&lt;&gt;1,U45,"")</f>
        <v/>
      </c>
      <c r="BI45" s="47" t="str">
        <f t="shared" si="17"/>
        <v/>
      </c>
      <c r="BJ45" s="48" t="str">
        <f t="shared" si="18"/>
        <v xml:space="preserve"> • Access point is not powered</v>
      </c>
      <c r="BK45" s="48" t="str">
        <f t="shared" si="19"/>
        <v xml:space="preserve"> • Troubleshoot the access point</v>
      </c>
      <c r="BL45" s="48" t="str">
        <f t="shared" si="20"/>
        <v/>
      </c>
      <c r="BM45" s="48" t="str">
        <f t="shared" si="21"/>
        <v/>
      </c>
      <c r="BN45" s="48" t="str">
        <f t="shared" si="22"/>
        <v/>
      </c>
      <c r="BO45" s="48" t="str">
        <f t="shared" si="23"/>
        <v/>
      </c>
      <c r="BP45" s="48" t="str">
        <f t="shared" si="24"/>
        <v/>
      </c>
      <c r="BQ45" s="48" t="str">
        <f t="shared" si="25"/>
        <v/>
      </c>
      <c r="BR45" s="48" t="str">
        <f t="shared" si="26"/>
        <v/>
      </c>
      <c r="BS45" s="48" t="str">
        <f t="shared" si="27"/>
        <v/>
      </c>
      <c r="BT45" s="48" t="str">
        <f t="shared" si="28"/>
        <v/>
      </c>
      <c r="BU45" s="48" t="str">
        <f t="shared" si="29"/>
        <v/>
      </c>
    </row>
    <row r="46" spans="1:73">
      <c r="A46" s="10" t="str">
        <f>Audit!A46</f>
        <v>OKC1-XX-00044</v>
      </c>
      <c r="B46" s="10" t="str">
        <f t="shared" si="30"/>
        <v xml:space="preserve"> • Access point is not powered • Troubleshoot the access point</v>
      </c>
      <c r="C46" s="17" t="str">
        <f>VLOOKUP(Audit!B46,$V$3:$AE$12,2,FALSE) &amp; VLOOKUP(Audit!B46,$V$13:$AE$22,2,FALSE)&amp; IF(Audit!B46=10,Audit!V46&amp;Audit!W46,"")</f>
        <v/>
      </c>
      <c r="D46" s="17" t="str">
        <f>VLOOKUP(Audit!C46,$V$3:$AE$12,3,FALSE) &amp; VLOOKUP(Audit!C46,$V$13:$AE$22,3,FALSE) &amp;IF(Audit!C46=10,Audit!V46&amp;Audit!W46,"")</f>
        <v/>
      </c>
      <c r="E46" s="17" t="str">
        <f>VLOOKUP(Audit!D46,$V$3:$AE$12,4,FALSE)&amp; Audit!T46 &amp; VLOOKUP(Audit!D46,$V$13:$AE$22,4,FALSE)&amp; IF(Audit!D46=10,Audit!V46&amp;Audit!W46,"")</f>
        <v xml:space="preserve"> • Access point is not powered • Troubleshoot the access point</v>
      </c>
      <c r="F46" s="17" t="str">
        <f>VLOOKUP(Audit!E46,$V$3:$AE$12,5,FALSE) &amp; VLOOKUP(Audit!E46,$V$13:$AE$22,5,FALSE)&amp; IF(Audit!E46=10,Audit!V46&amp;Audit!W46,"")</f>
        <v/>
      </c>
      <c r="G46" s="17" t="str">
        <f>VLOOKUP(Audit!F46,$V$3:$AE$12,6,FALSE) &amp; VLOOKUP(Audit!F46,$V$13:$AE$22,6,FALSE)&amp; IF(Audit!F46=10,Audit!V46&amp;Audit!W46,"")</f>
        <v/>
      </c>
      <c r="H46" s="17" t="str">
        <f>VLOOKUP(Audit!G46,$V$3:$AE$12,7,FALSE) &amp; VLOOKUP(Audit!G46,$V$13:$AE$22,7,FALSE)&amp;IF(Audit!G46=10,Audit!V46&amp;Audit!W46,"")</f>
        <v/>
      </c>
      <c r="I46" s="17" t="str">
        <f>VLOOKUP(Audit!H46,$V$3:$AE$12,8,FALSE) &amp; Audit!U46 &amp; VLOOKUP(Audit!H46,$V$13:$AE$22,8,FALSE)&amp;IF(Audit!H46=10,Audit!V46&amp;Audit!W46,"")</f>
        <v/>
      </c>
      <c r="J46" s="17" t="str">
        <f>VLOOKUP(Audit!I46,$V$3:$AE$12,9,FALSE) &amp; VLOOKUP(Audit!I46,$V$13:$AE$22,9,FALSE) &amp; IF(Audit!I46=10,Audit!V46&amp;Audit!W46,"") &amp; IF(Audit!I46&lt;&gt;1,U46,"")</f>
        <v/>
      </c>
      <c r="K46" s="17" t="str">
        <f>VLOOKUP(Audit!J46,$V$3:$AE$12,10,FALSE) &amp; Audit!S46 &amp; VLOOKUP(Audit!J46,$V$13:$AE$22,10,FALSE) &amp; IF(Audit!J46=10,Audit!V46&amp;Audit!W46,"") &amp; IF(Audit!J46&lt;&gt;1,U46,"")</f>
        <v/>
      </c>
      <c r="L46" s="10">
        <f>Audit!K46</f>
        <v>1</v>
      </c>
      <c r="M46" s="10" t="str">
        <f t="shared" si="31"/>
        <v/>
      </c>
      <c r="N46" s="10" t="str">
        <f t="shared" si="32"/>
        <v/>
      </c>
      <c r="O46" s="10" t="str">
        <f t="shared" si="33"/>
        <v/>
      </c>
      <c r="P46" s="10" t="str">
        <f t="shared" si="34"/>
        <v/>
      </c>
      <c r="Q46" s="10" t="str">
        <f t="shared" si="35"/>
        <v/>
      </c>
      <c r="R46" s="10" t="str">
        <f t="shared" si="36"/>
        <v/>
      </c>
      <c r="S46" s="10" t="str">
        <f t="shared" si="37"/>
        <v/>
      </c>
      <c r="T46" s="10" t="str">
        <f t="shared" si="38"/>
        <v/>
      </c>
      <c r="U46" s="17" t="str">
        <f>IF(Audit!M46="","",VLOOKUP(Audit!M46,$W$26:$X$35,2,FALSE)) &amp; Audit!N46 &amp; IF(Audit!O46="","",IF(Audit!N46&lt;=1.4,VLOOKUP(Audit!O46,$W$38:X91,2,FALSE),VLOOKUP(Audit!O46,$W$51:$X$61,2,FALSE))) &amp; IF(Audit!P46="","",VLOOKUP(Audit!P46,$Y$26:$Z$35,2,FALSE) &amp; Audit!Q46 &amp; IF(Audit!O46="","",IF(Audit!Q46&lt;=1.4,VLOOKUP(Audit!R46,$Y$38:$Z$48,2,FALSE),VLOOKUP(Audit!R46,$Y$51:$Z$61,2,FALSE))))</f>
        <v/>
      </c>
      <c r="V46" s="21"/>
      <c r="W46" s="97" t="s">
        <v>26</v>
      </c>
      <c r="X46" s="97" t="s">
        <v>51</v>
      </c>
      <c r="Y46" s="103" t="s">
        <v>26</v>
      </c>
      <c r="Z46" s="119" t="s">
        <v>87</v>
      </c>
      <c r="AA46" s="18"/>
      <c r="AB46" s="18"/>
      <c r="AC46" s="18"/>
      <c r="AH46" s="49" t="str">
        <f>Audit!A46</f>
        <v>OKC1-XX-00044</v>
      </c>
      <c r="AI46" s="50" t="str">
        <f>VLOOKUP(Audit!B46,$V$3:$AE$12,2,FALSE)&amp; IF(Audit!B46=10,Audit!V46,"")</f>
        <v/>
      </c>
      <c r="AJ46" s="50" t="str">
        <f>VLOOKUP(Audit!B46,$V$13:$AE$22,2,FALSE)&amp; IF(Audit!B46=10,Audit!W46,"")</f>
        <v/>
      </c>
      <c r="AK46" s="47" t="str">
        <f t="shared" si="9"/>
        <v/>
      </c>
      <c r="AL46" s="50" t="str">
        <f>VLOOKUP(Audit!C46,$V$3:$AE$12,3,FALSE)&amp; IF(Audit!C46=10,Audit!V46,"")</f>
        <v/>
      </c>
      <c r="AM46" s="50" t="str">
        <f>VLOOKUP(Audit!C46,$V$13:$AE$22,3,FALSE)&amp; IF(Audit!C46=10,Audit!W46,"")</f>
        <v/>
      </c>
      <c r="AN46" s="47" t="str">
        <f t="shared" si="10"/>
        <v/>
      </c>
      <c r="AO46" s="50" t="str">
        <f>VLOOKUP(Audit!D46,$V$3:$AE$12,4,FALSE) &amp;  Audit!T46 &amp; IF(Audit!D46=10,Audit!V46,"")</f>
        <v xml:space="preserve"> • Access point is not powered</v>
      </c>
      <c r="AP46" s="50" t="str">
        <f>VLOOKUP(Audit!D46,$V$13:$AE$22,4,FALSE)&amp; IF(Audit!D46=10,Audit!W46,"")</f>
        <v xml:space="preserve"> • Troubleshoot the access point</v>
      </c>
      <c r="AQ46" s="47">
        <f t="shared" si="11"/>
        <v>1</v>
      </c>
      <c r="AR46" s="50" t="str">
        <f>VLOOKUP(Audit!E46,$V$3:$AE$12,5,FALSE)&amp; IF(Audit!E46=10,Audit!V46,"")</f>
        <v/>
      </c>
      <c r="AS46" s="50" t="str">
        <f>VLOOKUP(Audit!E46,$V$13:$AE$22,5,FALSE)&amp; IF(Audit!E46=10,Audit!W46,"")</f>
        <v/>
      </c>
      <c r="AT46" s="47" t="str">
        <f t="shared" si="12"/>
        <v/>
      </c>
      <c r="AU46" s="50" t="str">
        <f>VLOOKUP(Audit!F46,$V$3:$AE$12,6,FALSE)&amp; IF(Audit!F46=10,Audit!V46,"")</f>
        <v/>
      </c>
      <c r="AV46" s="50" t="str">
        <f>VLOOKUP(Audit!F46,$V$13:$AE$22,6,FALSE)&amp; IF(Audit!F46=10,Audit!W46,"")</f>
        <v/>
      </c>
      <c r="AW46" s="47" t="str">
        <f t="shared" si="13"/>
        <v/>
      </c>
      <c r="AX46" s="50" t="str">
        <f>VLOOKUP(Audit!G46,$V$3:$AE$12,7,FALSE)&amp; IF(Audit!G46=10,Audit!V46,"")</f>
        <v/>
      </c>
      <c r="AY46" s="50" t="str">
        <f>VLOOKUP(Audit!G46,$V$13:$AE$22,7,FALSE) &amp; IF(Audit!G46=10,Audit!W46,"")</f>
        <v/>
      </c>
      <c r="AZ46" s="47" t="str">
        <f t="shared" si="14"/>
        <v/>
      </c>
      <c r="BA46" s="50" t="str">
        <f>VLOOKUP(Audit!H46,$V$3:$AE$12,8,FALSE)&amp; Audit!U46 &amp; IF(Audit!H46=10,Audit!V46,"")</f>
        <v/>
      </c>
      <c r="BB46" s="50" t="str">
        <f>VLOOKUP(Audit!H46,$V$13:$AE$22,8,FALSE) &amp; IF(Audit!H46=10,Audit!W46,"")</f>
        <v/>
      </c>
      <c r="BC46" s="47" t="str">
        <f t="shared" si="15"/>
        <v/>
      </c>
      <c r="BD46" s="50" t="str">
        <f>VLOOKUP(Audit!I46,$V$3:$AE$12,9,FALSE)&amp; IF(Audit!I46=10,Audit!V46,"")</f>
        <v/>
      </c>
      <c r="BE46" s="50" t="str">
        <f>VLOOKUP(Audit!I46,$V$13:$AE$22,9,FALSE) &amp; IF(Audit!I46=10,Audit!W46,"") &amp; IF(Audit!I46&lt;&gt;1,U46,"")</f>
        <v/>
      </c>
      <c r="BF46" s="47" t="str">
        <f t="shared" si="16"/>
        <v/>
      </c>
      <c r="BG46" s="50" t="str">
        <f>VLOOKUP(Audit!J46,$V$3:$AE$12,10,FALSE) &amp; Audit!S46 &amp; IF(Audit!J46=10,Audit!V46,"")</f>
        <v/>
      </c>
      <c r="BH46" s="50" t="str">
        <f>VLOOKUP(Audit!J46,$V$13:$AE$22,10,FALSE) &amp; IF(Audit!J46=10,Audit!W46,"") &amp; IF(Audit!J46&lt;&gt;1,U46,"")</f>
        <v/>
      </c>
      <c r="BI46" s="47" t="str">
        <f t="shared" si="17"/>
        <v/>
      </c>
      <c r="BJ46" s="48" t="str">
        <f t="shared" si="18"/>
        <v xml:space="preserve"> • Access point is not powered</v>
      </c>
      <c r="BK46" s="48" t="str">
        <f t="shared" si="19"/>
        <v xml:space="preserve"> • Troubleshoot the access point</v>
      </c>
      <c r="BL46" s="48" t="str">
        <f t="shared" si="20"/>
        <v/>
      </c>
      <c r="BM46" s="48" t="str">
        <f t="shared" si="21"/>
        <v/>
      </c>
      <c r="BN46" s="48" t="str">
        <f t="shared" si="22"/>
        <v/>
      </c>
      <c r="BO46" s="48" t="str">
        <f t="shared" si="23"/>
        <v/>
      </c>
      <c r="BP46" s="48" t="str">
        <f t="shared" si="24"/>
        <v/>
      </c>
      <c r="BQ46" s="48" t="str">
        <f t="shared" si="25"/>
        <v/>
      </c>
      <c r="BR46" s="48" t="str">
        <f t="shared" si="26"/>
        <v/>
      </c>
      <c r="BS46" s="48" t="str">
        <f t="shared" si="27"/>
        <v/>
      </c>
      <c r="BT46" s="48" t="str">
        <f t="shared" si="28"/>
        <v/>
      </c>
      <c r="BU46" s="48" t="str">
        <f t="shared" si="29"/>
        <v/>
      </c>
    </row>
    <row r="47" spans="1:73">
      <c r="A47" s="10" t="str">
        <f>Audit!A47</f>
        <v>OKC1-XX-00045</v>
      </c>
      <c r="B47" s="10" t="str">
        <f t="shared" si="30"/>
        <v/>
      </c>
      <c r="C47" s="17" t="str">
        <f>VLOOKUP(Audit!B47,$V$3:$AE$12,2,FALSE) &amp; VLOOKUP(Audit!B47,$V$13:$AE$22,2,FALSE)&amp; IF(Audit!B47=10,Audit!V47&amp;Audit!W47,"")</f>
        <v/>
      </c>
      <c r="D47" s="17" t="str">
        <f>VLOOKUP(Audit!C47,$V$3:$AE$12,3,FALSE) &amp; VLOOKUP(Audit!C47,$V$13:$AE$22,3,FALSE) &amp;IF(Audit!C47=10,Audit!V47&amp;Audit!W47,"")</f>
        <v/>
      </c>
      <c r="E47" s="17" t="str">
        <f>VLOOKUP(Audit!D47,$V$3:$AE$12,4,FALSE)&amp; Audit!T47 &amp; VLOOKUP(Audit!D47,$V$13:$AE$22,4,FALSE)&amp; IF(Audit!D47=10,Audit!V47&amp;Audit!W47,"")</f>
        <v/>
      </c>
      <c r="F47" s="17" t="str">
        <f>VLOOKUP(Audit!E47,$V$3:$AE$12,5,FALSE) &amp; VLOOKUP(Audit!E47,$V$13:$AE$22,5,FALSE)&amp; IF(Audit!E47=10,Audit!V47&amp;Audit!W47,"")</f>
        <v/>
      </c>
      <c r="G47" s="17" t="str">
        <f>VLOOKUP(Audit!F47,$V$3:$AE$12,6,FALSE) &amp; VLOOKUP(Audit!F47,$V$13:$AE$22,6,FALSE)&amp; IF(Audit!F47=10,Audit!V47&amp;Audit!W47,"")</f>
        <v/>
      </c>
      <c r="H47" s="17" t="str">
        <f>VLOOKUP(Audit!G47,$V$3:$AE$12,7,FALSE) &amp; VLOOKUP(Audit!G47,$V$13:$AE$22,7,FALSE)&amp;IF(Audit!G47=10,Audit!V47&amp;Audit!W47,"")</f>
        <v/>
      </c>
      <c r="I47" s="17" t="str">
        <f>VLOOKUP(Audit!H47,$V$3:$AE$12,8,FALSE) &amp; Audit!U47 &amp; VLOOKUP(Audit!H47,$V$13:$AE$22,8,FALSE)&amp;IF(Audit!H47=10,Audit!V47&amp;Audit!W47,"")</f>
        <v/>
      </c>
      <c r="J47" s="17" t="str">
        <f>VLOOKUP(Audit!I47,$V$3:$AE$12,9,FALSE) &amp; VLOOKUP(Audit!I47,$V$13:$AE$22,9,FALSE) &amp; IF(Audit!I47=10,Audit!V47&amp;Audit!W47,"") &amp; IF(Audit!I47&lt;&gt;1,U47,"")</f>
        <v/>
      </c>
      <c r="K47" s="17" t="str">
        <f>VLOOKUP(Audit!J47,$V$3:$AE$12,10,FALSE) &amp; Audit!S47 &amp; VLOOKUP(Audit!J47,$V$13:$AE$22,10,FALSE) &amp; IF(Audit!J47=10,Audit!V47&amp;Audit!W47,"") &amp; IF(Audit!J47&lt;&gt;1,U47,"")</f>
        <v/>
      </c>
      <c r="L47" s="10">
        <f>Audit!K47</f>
        <v>1</v>
      </c>
      <c r="M47" s="10" t="str">
        <f t="shared" si="31"/>
        <v/>
      </c>
      <c r="N47" s="10" t="str">
        <f t="shared" si="32"/>
        <v/>
      </c>
      <c r="O47" s="10" t="str">
        <f t="shared" si="33"/>
        <v/>
      </c>
      <c r="P47" s="10" t="str">
        <f t="shared" si="34"/>
        <v/>
      </c>
      <c r="Q47" s="10" t="str">
        <f t="shared" si="35"/>
        <v/>
      </c>
      <c r="R47" s="10" t="str">
        <f t="shared" si="36"/>
        <v/>
      </c>
      <c r="S47" s="10" t="str">
        <f t="shared" si="37"/>
        <v/>
      </c>
      <c r="T47" s="10" t="str">
        <f t="shared" si="38"/>
        <v/>
      </c>
      <c r="U47" s="17" t="str">
        <f>IF(Audit!M47="","",VLOOKUP(Audit!M47,$W$26:$X$35,2,FALSE)) &amp; Audit!N47 &amp; IF(Audit!O47="","",IF(Audit!N47&lt;=1.4,VLOOKUP(Audit!O47,$W$38:X92,2,FALSE),VLOOKUP(Audit!O47,$W$51:$X$61,2,FALSE))) &amp; IF(Audit!P47="","",VLOOKUP(Audit!P47,$Y$26:$Z$35,2,FALSE) &amp; Audit!Q47 &amp; IF(Audit!O47="","",IF(Audit!Q47&lt;=1.4,VLOOKUP(Audit!R47,$Y$38:$Z$48,2,FALSE),VLOOKUP(Audit!R47,$Y$51:$Z$61,2,FALSE))))</f>
        <v/>
      </c>
      <c r="V47" s="21"/>
      <c r="W47" s="97" t="s">
        <v>37</v>
      </c>
      <c r="X47" s="97" t="s">
        <v>67</v>
      </c>
      <c r="Y47" s="103" t="s">
        <v>37</v>
      </c>
      <c r="Z47" s="119" t="s">
        <v>67</v>
      </c>
      <c r="AA47" s="18"/>
      <c r="AB47" s="18"/>
      <c r="AC47" s="18"/>
      <c r="AH47" s="49" t="str">
        <f>Audit!A47</f>
        <v>OKC1-XX-00045</v>
      </c>
      <c r="AI47" s="50" t="str">
        <f>VLOOKUP(Audit!B47,$V$3:$AE$12,2,FALSE)&amp; IF(Audit!B47=10,Audit!V47,"")</f>
        <v/>
      </c>
      <c r="AJ47" s="50" t="str">
        <f>VLOOKUP(Audit!B47,$V$13:$AE$22,2,FALSE)&amp; IF(Audit!B47=10,Audit!W47,"")</f>
        <v/>
      </c>
      <c r="AK47" s="47" t="str">
        <f t="shared" si="9"/>
        <v/>
      </c>
      <c r="AL47" s="50" t="str">
        <f>VLOOKUP(Audit!C47,$V$3:$AE$12,3,FALSE)&amp; IF(Audit!C47=10,Audit!V47,"")</f>
        <v/>
      </c>
      <c r="AM47" s="50" t="str">
        <f>VLOOKUP(Audit!C47,$V$13:$AE$22,3,FALSE)&amp; IF(Audit!C47=10,Audit!W47,"")</f>
        <v/>
      </c>
      <c r="AN47" s="47" t="str">
        <f t="shared" si="10"/>
        <v/>
      </c>
      <c r="AO47" s="50" t="str">
        <f>VLOOKUP(Audit!D47,$V$3:$AE$12,4,FALSE) &amp;  Audit!T47 &amp; IF(Audit!D47=10,Audit!V47,"")</f>
        <v/>
      </c>
      <c r="AP47" s="50" t="str">
        <f>VLOOKUP(Audit!D47,$V$13:$AE$22,4,FALSE)&amp; IF(Audit!D47=10,Audit!W47,"")</f>
        <v/>
      </c>
      <c r="AQ47" s="47" t="str">
        <f t="shared" si="11"/>
        <v/>
      </c>
      <c r="AR47" s="50" t="str">
        <f>VLOOKUP(Audit!E47,$V$3:$AE$12,5,FALSE)&amp; IF(Audit!E47=10,Audit!V47,"")</f>
        <v/>
      </c>
      <c r="AS47" s="50" t="str">
        <f>VLOOKUP(Audit!E47,$V$13:$AE$22,5,FALSE)&amp; IF(Audit!E47=10,Audit!W47,"")</f>
        <v/>
      </c>
      <c r="AT47" s="47" t="str">
        <f t="shared" si="12"/>
        <v/>
      </c>
      <c r="AU47" s="50" t="str">
        <f>VLOOKUP(Audit!F47,$V$3:$AE$12,6,FALSE)&amp; IF(Audit!F47=10,Audit!V47,"")</f>
        <v/>
      </c>
      <c r="AV47" s="50" t="str">
        <f>VLOOKUP(Audit!F47,$V$13:$AE$22,6,FALSE)&amp; IF(Audit!F47=10,Audit!W47,"")</f>
        <v/>
      </c>
      <c r="AW47" s="47" t="str">
        <f t="shared" si="13"/>
        <v/>
      </c>
      <c r="AX47" s="50" t="str">
        <f>VLOOKUP(Audit!G47,$V$3:$AE$12,7,FALSE)&amp; IF(Audit!G47=10,Audit!V47,"")</f>
        <v/>
      </c>
      <c r="AY47" s="50" t="str">
        <f>VLOOKUP(Audit!G47,$V$13:$AE$22,7,FALSE) &amp; IF(Audit!G47=10,Audit!W47,"")</f>
        <v/>
      </c>
      <c r="AZ47" s="47" t="str">
        <f t="shared" si="14"/>
        <v/>
      </c>
      <c r="BA47" s="50" t="str">
        <f>VLOOKUP(Audit!H47,$V$3:$AE$12,8,FALSE)&amp; Audit!U47 &amp; IF(Audit!H47=10,Audit!V47,"")</f>
        <v/>
      </c>
      <c r="BB47" s="50" t="str">
        <f>VLOOKUP(Audit!H47,$V$13:$AE$22,8,FALSE) &amp; IF(Audit!H47=10,Audit!W47,"")</f>
        <v/>
      </c>
      <c r="BC47" s="47" t="str">
        <f t="shared" si="15"/>
        <v/>
      </c>
      <c r="BD47" s="50" t="str">
        <f>VLOOKUP(Audit!I47,$V$3:$AE$12,9,FALSE)&amp; IF(Audit!I47=10,Audit!V47,"")</f>
        <v/>
      </c>
      <c r="BE47" s="50" t="str">
        <f>VLOOKUP(Audit!I47,$V$13:$AE$22,9,FALSE) &amp; IF(Audit!I47=10,Audit!W47,"") &amp; IF(Audit!I47&lt;&gt;1,U47,"")</f>
        <v/>
      </c>
      <c r="BF47" s="47" t="str">
        <f t="shared" si="16"/>
        <v/>
      </c>
      <c r="BG47" s="50" t="str">
        <f>VLOOKUP(Audit!J47,$V$3:$AE$12,10,FALSE) &amp; Audit!S47 &amp; IF(Audit!J47=10,Audit!V47,"")</f>
        <v/>
      </c>
      <c r="BH47" s="50" t="str">
        <f>VLOOKUP(Audit!J47,$V$13:$AE$22,10,FALSE) &amp; IF(Audit!J47=10,Audit!W47,"") &amp; IF(Audit!J47&lt;&gt;1,U47,"")</f>
        <v/>
      </c>
      <c r="BI47" s="47" t="str">
        <f t="shared" si="17"/>
        <v/>
      </c>
      <c r="BJ47" s="48" t="str">
        <f t="shared" si="18"/>
        <v/>
      </c>
      <c r="BK47" s="48" t="str">
        <f t="shared" si="19"/>
        <v/>
      </c>
      <c r="BL47" s="48" t="str">
        <f t="shared" si="20"/>
        <v/>
      </c>
      <c r="BM47" s="48" t="str">
        <f t="shared" si="21"/>
        <v/>
      </c>
      <c r="BN47" s="48" t="str">
        <f t="shared" si="22"/>
        <v/>
      </c>
      <c r="BO47" s="48" t="str">
        <f t="shared" si="23"/>
        <v/>
      </c>
      <c r="BP47" s="48" t="str">
        <f t="shared" si="24"/>
        <v/>
      </c>
      <c r="BQ47" s="48" t="str">
        <f t="shared" si="25"/>
        <v/>
      </c>
      <c r="BR47" s="48" t="str">
        <f t="shared" si="26"/>
        <v/>
      </c>
      <c r="BS47" s="48" t="str">
        <f t="shared" si="27"/>
        <v/>
      </c>
      <c r="BT47" s="48" t="str">
        <f t="shared" si="28"/>
        <v/>
      </c>
      <c r="BU47" s="48" t="str">
        <f t="shared" si="29"/>
        <v/>
      </c>
    </row>
    <row r="48" spans="1:73">
      <c r="A48" s="10" t="str">
        <f>Audit!A48</f>
        <v>OKC1-XX-00046</v>
      </c>
      <c r="B48" s="10" t="str">
        <f t="shared" si="30"/>
        <v xml:space="preserve"> • Access point is not powered • Troubleshoot the access point</v>
      </c>
      <c r="C48" s="17" t="str">
        <f>VLOOKUP(Audit!B48,$V$3:$AE$12,2,FALSE) &amp; VLOOKUP(Audit!B48,$V$13:$AE$22,2,FALSE)&amp; IF(Audit!B48=10,Audit!V48&amp;Audit!W48,"")</f>
        <v/>
      </c>
      <c r="D48" s="17" t="str">
        <f>VLOOKUP(Audit!C48,$V$3:$AE$12,3,FALSE) &amp; VLOOKUP(Audit!C48,$V$13:$AE$22,3,FALSE) &amp;IF(Audit!C48=10,Audit!V48&amp;Audit!W48,"")</f>
        <v/>
      </c>
      <c r="E48" s="17" t="str">
        <f>VLOOKUP(Audit!D48,$V$3:$AE$12,4,FALSE)&amp; Audit!T48 &amp; VLOOKUP(Audit!D48,$V$13:$AE$22,4,FALSE)&amp; IF(Audit!D48=10,Audit!V48&amp;Audit!W48,"")</f>
        <v xml:space="preserve"> • Access point is not powered • Troubleshoot the access point</v>
      </c>
      <c r="F48" s="17" t="str">
        <f>VLOOKUP(Audit!E48,$V$3:$AE$12,5,FALSE) &amp; VLOOKUP(Audit!E48,$V$13:$AE$22,5,FALSE)&amp; IF(Audit!E48=10,Audit!V48&amp;Audit!W48,"")</f>
        <v/>
      </c>
      <c r="G48" s="17" t="str">
        <f>VLOOKUP(Audit!F48,$V$3:$AE$12,6,FALSE) &amp; VLOOKUP(Audit!F48,$V$13:$AE$22,6,FALSE)&amp; IF(Audit!F48=10,Audit!V48&amp;Audit!W48,"")</f>
        <v/>
      </c>
      <c r="H48" s="17" t="str">
        <f>VLOOKUP(Audit!G48,$V$3:$AE$12,7,FALSE) &amp; VLOOKUP(Audit!G48,$V$13:$AE$22,7,FALSE)&amp;IF(Audit!G48=10,Audit!V48&amp;Audit!W48,"")</f>
        <v/>
      </c>
      <c r="I48" s="17" t="str">
        <f>VLOOKUP(Audit!H48,$V$3:$AE$12,8,FALSE) &amp; Audit!U48 &amp; VLOOKUP(Audit!H48,$V$13:$AE$22,8,FALSE)&amp;IF(Audit!H48=10,Audit!V48&amp;Audit!W48,"")</f>
        <v/>
      </c>
      <c r="J48" s="17" t="str">
        <f>VLOOKUP(Audit!I48,$V$3:$AE$12,9,FALSE) &amp; VLOOKUP(Audit!I48,$V$13:$AE$22,9,FALSE) &amp; IF(Audit!I48=10,Audit!V48&amp;Audit!W48,"") &amp; IF(Audit!I48&lt;&gt;1,U48,"")</f>
        <v/>
      </c>
      <c r="K48" s="17" t="str">
        <f>VLOOKUP(Audit!J48,$V$3:$AE$12,10,FALSE) &amp; Audit!S48 &amp; VLOOKUP(Audit!J48,$V$13:$AE$22,10,FALSE) &amp; IF(Audit!J48=10,Audit!V48&amp;Audit!W48,"") &amp; IF(Audit!J48&lt;&gt;1,U48,"")</f>
        <v/>
      </c>
      <c r="L48" s="10">
        <f>Audit!K48</f>
        <v>1</v>
      </c>
      <c r="M48" s="10" t="str">
        <f t="shared" si="31"/>
        <v/>
      </c>
      <c r="N48" s="10" t="str">
        <f t="shared" si="32"/>
        <v/>
      </c>
      <c r="O48" s="10" t="str">
        <f t="shared" si="33"/>
        <v/>
      </c>
      <c r="P48" s="10" t="str">
        <f t="shared" si="34"/>
        <v/>
      </c>
      <c r="Q48" s="10" t="str">
        <f t="shared" si="35"/>
        <v/>
      </c>
      <c r="R48" s="10" t="str">
        <f t="shared" si="36"/>
        <v/>
      </c>
      <c r="S48" s="10" t="str">
        <f t="shared" si="37"/>
        <v/>
      </c>
      <c r="T48" s="10" t="str">
        <f t="shared" si="38"/>
        <v/>
      </c>
      <c r="U48" s="17" t="str">
        <f>IF(Audit!M48="","",VLOOKUP(Audit!M48,$W$26:$X$35,2,FALSE)) &amp; Audit!N48 &amp; IF(Audit!O48="","",IF(Audit!N48&lt;=1.4,VLOOKUP(Audit!O48,$W$38:X93,2,FALSE),VLOOKUP(Audit!O48,$W$51:$X$61,2,FALSE))) &amp; IF(Audit!P48="","",VLOOKUP(Audit!P48,$Y$26:$Z$35,2,FALSE) &amp; Audit!Q48 &amp; IF(Audit!O48="","",IF(Audit!Q48&lt;=1.4,VLOOKUP(Audit!R48,$Y$38:$Z$48,2,FALSE),VLOOKUP(Audit!R48,$Y$51:$Z$61,2,FALSE))))</f>
        <v/>
      </c>
      <c r="V48" s="21"/>
      <c r="W48" s="109" t="s">
        <v>25</v>
      </c>
      <c r="X48" s="109" t="s">
        <v>53</v>
      </c>
      <c r="Y48" s="110" t="s">
        <v>25</v>
      </c>
      <c r="Z48" s="120" t="s">
        <v>54</v>
      </c>
      <c r="AA48" s="18"/>
      <c r="AB48" s="18"/>
      <c r="AC48" s="18"/>
      <c r="AH48" s="49" t="str">
        <f>Audit!A48</f>
        <v>OKC1-XX-00046</v>
      </c>
      <c r="AI48" s="50" t="str">
        <f>VLOOKUP(Audit!B48,$V$3:$AE$12,2,FALSE)&amp; IF(Audit!B48=10,Audit!V48,"")</f>
        <v/>
      </c>
      <c r="AJ48" s="50" t="str">
        <f>VLOOKUP(Audit!B48,$V$13:$AE$22,2,FALSE)&amp; IF(Audit!B48=10,Audit!W48,"")</f>
        <v/>
      </c>
      <c r="AK48" s="47" t="str">
        <f t="shared" si="9"/>
        <v/>
      </c>
      <c r="AL48" s="50" t="str">
        <f>VLOOKUP(Audit!C48,$V$3:$AE$12,3,FALSE)&amp; IF(Audit!C48=10,Audit!V48,"")</f>
        <v/>
      </c>
      <c r="AM48" s="50" t="str">
        <f>VLOOKUP(Audit!C48,$V$13:$AE$22,3,FALSE)&amp; IF(Audit!C48=10,Audit!W48,"")</f>
        <v/>
      </c>
      <c r="AN48" s="47" t="str">
        <f t="shared" si="10"/>
        <v/>
      </c>
      <c r="AO48" s="50" t="str">
        <f>VLOOKUP(Audit!D48,$V$3:$AE$12,4,FALSE) &amp;  Audit!T48 &amp; IF(Audit!D48=10,Audit!V48,"")</f>
        <v xml:space="preserve"> • Access point is not powered</v>
      </c>
      <c r="AP48" s="50" t="str">
        <f>VLOOKUP(Audit!D48,$V$13:$AE$22,4,FALSE)&amp; IF(Audit!D48=10,Audit!W48,"")</f>
        <v xml:space="preserve"> • Troubleshoot the access point</v>
      </c>
      <c r="AQ48" s="47">
        <f t="shared" si="11"/>
        <v>1</v>
      </c>
      <c r="AR48" s="50" t="str">
        <f>VLOOKUP(Audit!E48,$V$3:$AE$12,5,FALSE)&amp; IF(Audit!E48=10,Audit!V48,"")</f>
        <v/>
      </c>
      <c r="AS48" s="50" t="str">
        <f>VLOOKUP(Audit!E48,$V$13:$AE$22,5,FALSE)&amp; IF(Audit!E48=10,Audit!W48,"")</f>
        <v/>
      </c>
      <c r="AT48" s="47" t="str">
        <f t="shared" si="12"/>
        <v/>
      </c>
      <c r="AU48" s="50" t="str">
        <f>VLOOKUP(Audit!F48,$V$3:$AE$12,6,FALSE)&amp; IF(Audit!F48=10,Audit!V48,"")</f>
        <v/>
      </c>
      <c r="AV48" s="50" t="str">
        <f>VLOOKUP(Audit!F48,$V$13:$AE$22,6,FALSE)&amp; IF(Audit!F48=10,Audit!W48,"")</f>
        <v/>
      </c>
      <c r="AW48" s="47" t="str">
        <f t="shared" si="13"/>
        <v/>
      </c>
      <c r="AX48" s="50" t="str">
        <f>VLOOKUP(Audit!G48,$V$3:$AE$12,7,FALSE)&amp; IF(Audit!G48=10,Audit!V48,"")</f>
        <v/>
      </c>
      <c r="AY48" s="50" t="str">
        <f>VLOOKUP(Audit!G48,$V$13:$AE$22,7,FALSE) &amp; IF(Audit!G48=10,Audit!W48,"")</f>
        <v/>
      </c>
      <c r="AZ48" s="47" t="str">
        <f t="shared" si="14"/>
        <v/>
      </c>
      <c r="BA48" s="50" t="str">
        <f>VLOOKUP(Audit!H48,$V$3:$AE$12,8,FALSE)&amp; Audit!U48 &amp; IF(Audit!H48=10,Audit!V48,"")</f>
        <v/>
      </c>
      <c r="BB48" s="50" t="str">
        <f>VLOOKUP(Audit!H48,$V$13:$AE$22,8,FALSE) &amp; IF(Audit!H48=10,Audit!W48,"")</f>
        <v/>
      </c>
      <c r="BC48" s="47" t="str">
        <f t="shared" si="15"/>
        <v/>
      </c>
      <c r="BD48" s="50" t="str">
        <f>VLOOKUP(Audit!I48,$V$3:$AE$12,9,FALSE)&amp; IF(Audit!I48=10,Audit!V48,"")</f>
        <v/>
      </c>
      <c r="BE48" s="50" t="str">
        <f>VLOOKUP(Audit!I48,$V$13:$AE$22,9,FALSE) &amp; IF(Audit!I48=10,Audit!W48,"") &amp; IF(Audit!I48&lt;&gt;1,U48,"")</f>
        <v/>
      </c>
      <c r="BF48" s="47" t="str">
        <f t="shared" si="16"/>
        <v/>
      </c>
      <c r="BG48" s="50" t="str">
        <f>VLOOKUP(Audit!J48,$V$3:$AE$12,10,FALSE) &amp; Audit!S48 &amp; IF(Audit!J48=10,Audit!V48,"")</f>
        <v/>
      </c>
      <c r="BH48" s="50" t="str">
        <f>VLOOKUP(Audit!J48,$V$13:$AE$22,10,FALSE) &amp; IF(Audit!J48=10,Audit!W48,"") &amp; IF(Audit!J48&lt;&gt;1,U48,"")</f>
        <v/>
      </c>
      <c r="BI48" s="47" t="str">
        <f t="shared" si="17"/>
        <v/>
      </c>
      <c r="BJ48" s="48" t="str">
        <f t="shared" si="18"/>
        <v xml:space="preserve"> • Access point is not powered</v>
      </c>
      <c r="BK48" s="48" t="str">
        <f t="shared" si="19"/>
        <v xml:space="preserve"> • Troubleshoot the access point</v>
      </c>
      <c r="BL48" s="48" t="str">
        <f t="shared" si="20"/>
        <v/>
      </c>
      <c r="BM48" s="48" t="str">
        <f t="shared" si="21"/>
        <v/>
      </c>
      <c r="BN48" s="48" t="str">
        <f t="shared" si="22"/>
        <v/>
      </c>
      <c r="BO48" s="48" t="str">
        <f t="shared" si="23"/>
        <v/>
      </c>
      <c r="BP48" s="48" t="str">
        <f t="shared" si="24"/>
        <v/>
      </c>
      <c r="BQ48" s="48" t="str">
        <f t="shared" si="25"/>
        <v/>
      </c>
      <c r="BR48" s="48" t="str">
        <f t="shared" si="26"/>
        <v/>
      </c>
      <c r="BS48" s="48" t="str">
        <f t="shared" si="27"/>
        <v/>
      </c>
      <c r="BT48" s="48" t="str">
        <f t="shared" si="28"/>
        <v/>
      </c>
      <c r="BU48" s="48" t="str">
        <f t="shared" si="29"/>
        <v/>
      </c>
    </row>
    <row r="49" spans="1:73">
      <c r="A49" s="10" t="str">
        <f>Audit!A49</f>
        <v>OKC1-XX-00047</v>
      </c>
      <c r="B49" s="10" t="str">
        <f t="shared" si="30"/>
        <v/>
      </c>
      <c r="C49" s="17" t="str">
        <f>VLOOKUP(Audit!B49,$V$3:$AE$12,2,FALSE) &amp; VLOOKUP(Audit!B49,$V$13:$AE$22,2,FALSE)&amp; IF(Audit!B49=10,Audit!V49&amp;Audit!W49,"")</f>
        <v/>
      </c>
      <c r="D49" s="17" t="str">
        <f>VLOOKUP(Audit!C49,$V$3:$AE$12,3,FALSE) &amp; VLOOKUP(Audit!C49,$V$13:$AE$22,3,FALSE) &amp;IF(Audit!C49=10,Audit!V49&amp;Audit!W49,"")</f>
        <v/>
      </c>
      <c r="E49" s="17" t="str">
        <f>VLOOKUP(Audit!D49,$V$3:$AE$12,4,FALSE)&amp; Audit!T49 &amp; VLOOKUP(Audit!D49,$V$13:$AE$22,4,FALSE)&amp; IF(Audit!D49=10,Audit!V49&amp;Audit!W49,"")</f>
        <v/>
      </c>
      <c r="F49" s="17" t="str">
        <f>VLOOKUP(Audit!E49,$V$3:$AE$12,5,FALSE) &amp; VLOOKUP(Audit!E49,$V$13:$AE$22,5,FALSE)&amp; IF(Audit!E49=10,Audit!V49&amp;Audit!W49,"")</f>
        <v/>
      </c>
      <c r="G49" s="17" t="str">
        <f>VLOOKUP(Audit!F49,$V$3:$AE$12,6,FALSE) &amp; VLOOKUP(Audit!F49,$V$13:$AE$22,6,FALSE)&amp; IF(Audit!F49=10,Audit!V49&amp;Audit!W49,"")</f>
        <v/>
      </c>
      <c r="H49" s="17" t="str">
        <f>VLOOKUP(Audit!G49,$V$3:$AE$12,7,FALSE) &amp; VLOOKUP(Audit!G49,$V$13:$AE$22,7,FALSE)&amp;IF(Audit!G49=10,Audit!V49&amp;Audit!W49,"")</f>
        <v/>
      </c>
      <c r="I49" s="17" t="str">
        <f>VLOOKUP(Audit!H49,$V$3:$AE$12,8,FALSE) &amp; Audit!U49 &amp; VLOOKUP(Audit!H49,$V$13:$AE$22,8,FALSE)&amp;IF(Audit!H49=10,Audit!V49&amp;Audit!W49,"")</f>
        <v/>
      </c>
      <c r="J49" s="17" t="str">
        <f>VLOOKUP(Audit!I49,$V$3:$AE$12,9,FALSE) &amp; VLOOKUP(Audit!I49,$V$13:$AE$22,9,FALSE) &amp; IF(Audit!I49=10,Audit!V49&amp;Audit!W49,"") &amp; IF(Audit!I49&lt;&gt;1,U49,"")</f>
        <v/>
      </c>
      <c r="K49" s="17" t="str">
        <f>VLOOKUP(Audit!J49,$V$3:$AE$12,10,FALSE) &amp; Audit!S49 &amp; VLOOKUP(Audit!J49,$V$13:$AE$22,10,FALSE) &amp; IF(Audit!J49=10,Audit!V49&amp;Audit!W49,"") &amp; IF(Audit!J49&lt;&gt;1,U49,"")</f>
        <v/>
      </c>
      <c r="L49" s="10">
        <f>Audit!K49</f>
        <v>1</v>
      </c>
      <c r="M49" s="10" t="str">
        <f t="shared" si="31"/>
        <v/>
      </c>
      <c r="N49" s="10" t="str">
        <f t="shared" si="32"/>
        <v/>
      </c>
      <c r="O49" s="10" t="str">
        <f t="shared" si="33"/>
        <v/>
      </c>
      <c r="P49" s="10" t="str">
        <f t="shared" si="34"/>
        <v/>
      </c>
      <c r="Q49" s="10" t="str">
        <f t="shared" si="35"/>
        <v/>
      </c>
      <c r="R49" s="10" t="str">
        <f t="shared" si="36"/>
        <v/>
      </c>
      <c r="S49" s="10" t="str">
        <f t="shared" si="37"/>
        <v/>
      </c>
      <c r="T49" s="10" t="str">
        <f t="shared" si="38"/>
        <v/>
      </c>
      <c r="U49" s="17" t="str">
        <f>IF(Audit!M49="","",VLOOKUP(Audit!M49,$W$26:$X$35,2,FALSE)) &amp; Audit!N49 &amp; IF(Audit!O49="","",IF(Audit!N49&lt;=1.4,VLOOKUP(Audit!O49,$W$38:X94,2,FALSE),VLOOKUP(Audit!O49,$W$51:$X$61,2,FALSE))) &amp; IF(Audit!P49="","",VLOOKUP(Audit!P49,$Y$26:$Z$35,2,FALSE) &amp; Audit!Q49 &amp; IF(Audit!O49="","",IF(Audit!Q49&lt;=1.4,VLOOKUP(Audit!R49,$Y$38:$Z$48,2,FALSE),VLOOKUP(Audit!R49,$Y$51:$Z$61,2,FALSE))))</f>
        <v/>
      </c>
      <c r="V49" s="21"/>
      <c r="W49" s="159" t="s">
        <v>76</v>
      </c>
      <c r="X49" s="160"/>
      <c r="Y49" s="169" t="s">
        <v>77</v>
      </c>
      <c r="Z49" s="170"/>
      <c r="AA49" s="18"/>
      <c r="AB49" s="18"/>
      <c r="AC49" s="18"/>
      <c r="AH49" s="49" t="str">
        <f>Audit!A49</f>
        <v>OKC1-XX-00047</v>
      </c>
      <c r="AI49" s="50" t="str">
        <f>VLOOKUP(Audit!B49,$V$3:$AE$12,2,FALSE)&amp; IF(Audit!B49=10,Audit!V49,"")</f>
        <v/>
      </c>
      <c r="AJ49" s="50" t="str">
        <f>VLOOKUP(Audit!B49,$V$13:$AE$22,2,FALSE)&amp; IF(Audit!B49=10,Audit!W49,"")</f>
        <v/>
      </c>
      <c r="AK49" s="47" t="str">
        <f t="shared" si="9"/>
        <v/>
      </c>
      <c r="AL49" s="50" t="str">
        <f>VLOOKUP(Audit!C49,$V$3:$AE$12,3,FALSE)&amp; IF(Audit!C49=10,Audit!V49,"")</f>
        <v/>
      </c>
      <c r="AM49" s="50" t="str">
        <f>VLOOKUP(Audit!C49,$V$13:$AE$22,3,FALSE)&amp; IF(Audit!C49=10,Audit!W49,"")</f>
        <v/>
      </c>
      <c r="AN49" s="47" t="str">
        <f t="shared" si="10"/>
        <v/>
      </c>
      <c r="AO49" s="50" t="str">
        <f>VLOOKUP(Audit!D49,$V$3:$AE$12,4,FALSE) &amp;  Audit!T49 &amp; IF(Audit!D49=10,Audit!V49,"")</f>
        <v/>
      </c>
      <c r="AP49" s="50" t="str">
        <f>VLOOKUP(Audit!D49,$V$13:$AE$22,4,FALSE)&amp; IF(Audit!D49=10,Audit!W49,"")</f>
        <v/>
      </c>
      <c r="AQ49" s="47" t="str">
        <f t="shared" si="11"/>
        <v/>
      </c>
      <c r="AR49" s="50" t="str">
        <f>VLOOKUP(Audit!E49,$V$3:$AE$12,5,FALSE)&amp; IF(Audit!E49=10,Audit!V49,"")</f>
        <v/>
      </c>
      <c r="AS49" s="50" t="str">
        <f>VLOOKUP(Audit!E49,$V$13:$AE$22,5,FALSE)&amp; IF(Audit!E49=10,Audit!W49,"")</f>
        <v/>
      </c>
      <c r="AT49" s="47" t="str">
        <f t="shared" si="12"/>
        <v/>
      </c>
      <c r="AU49" s="50" t="str">
        <f>VLOOKUP(Audit!F49,$V$3:$AE$12,6,FALSE)&amp; IF(Audit!F49=10,Audit!V49,"")</f>
        <v/>
      </c>
      <c r="AV49" s="50" t="str">
        <f>VLOOKUP(Audit!F49,$V$13:$AE$22,6,FALSE)&amp; IF(Audit!F49=10,Audit!W49,"")</f>
        <v/>
      </c>
      <c r="AW49" s="47" t="str">
        <f t="shared" si="13"/>
        <v/>
      </c>
      <c r="AX49" s="50" t="str">
        <f>VLOOKUP(Audit!G49,$V$3:$AE$12,7,FALSE)&amp; IF(Audit!G49=10,Audit!V49,"")</f>
        <v/>
      </c>
      <c r="AY49" s="50" t="str">
        <f>VLOOKUP(Audit!G49,$V$13:$AE$22,7,FALSE) &amp; IF(Audit!G49=10,Audit!W49,"")</f>
        <v/>
      </c>
      <c r="AZ49" s="47" t="str">
        <f t="shared" si="14"/>
        <v/>
      </c>
      <c r="BA49" s="50" t="str">
        <f>VLOOKUP(Audit!H49,$V$3:$AE$12,8,FALSE)&amp; Audit!U49 &amp; IF(Audit!H49=10,Audit!V49,"")</f>
        <v/>
      </c>
      <c r="BB49" s="50" t="str">
        <f>VLOOKUP(Audit!H49,$V$13:$AE$22,8,FALSE) &amp; IF(Audit!H49=10,Audit!W49,"")</f>
        <v/>
      </c>
      <c r="BC49" s="47" t="str">
        <f t="shared" si="15"/>
        <v/>
      </c>
      <c r="BD49" s="50" t="str">
        <f>VLOOKUP(Audit!I49,$V$3:$AE$12,9,FALSE)&amp; IF(Audit!I49=10,Audit!V49,"")</f>
        <v/>
      </c>
      <c r="BE49" s="50" t="str">
        <f>VLOOKUP(Audit!I49,$V$13:$AE$22,9,FALSE) &amp; IF(Audit!I49=10,Audit!W49,"") &amp; IF(Audit!I49&lt;&gt;1,U49,"")</f>
        <v/>
      </c>
      <c r="BF49" s="47" t="str">
        <f t="shared" si="16"/>
        <v/>
      </c>
      <c r="BG49" s="50" t="str">
        <f>VLOOKUP(Audit!J49,$V$3:$AE$12,10,FALSE) &amp; Audit!S49 &amp; IF(Audit!J49=10,Audit!V49,"")</f>
        <v/>
      </c>
      <c r="BH49" s="50" t="str">
        <f>VLOOKUP(Audit!J49,$V$13:$AE$22,10,FALSE) &amp; IF(Audit!J49=10,Audit!W49,"") &amp; IF(Audit!J49&lt;&gt;1,U49,"")</f>
        <v/>
      </c>
      <c r="BI49" s="47" t="str">
        <f t="shared" si="17"/>
        <v/>
      </c>
      <c r="BJ49" s="48" t="str">
        <f t="shared" si="18"/>
        <v/>
      </c>
      <c r="BK49" s="48" t="str">
        <f t="shared" si="19"/>
        <v/>
      </c>
      <c r="BL49" s="48" t="str">
        <f t="shared" si="20"/>
        <v/>
      </c>
      <c r="BM49" s="48" t="str">
        <f t="shared" si="21"/>
        <v/>
      </c>
      <c r="BN49" s="48" t="str">
        <f t="shared" si="22"/>
        <v/>
      </c>
      <c r="BO49" s="48" t="str">
        <f t="shared" si="23"/>
        <v/>
      </c>
      <c r="BP49" s="48" t="str">
        <f t="shared" si="24"/>
        <v/>
      </c>
      <c r="BQ49" s="48" t="str">
        <f t="shared" si="25"/>
        <v/>
      </c>
      <c r="BR49" s="48" t="str">
        <f t="shared" si="26"/>
        <v/>
      </c>
      <c r="BS49" s="48" t="str">
        <f t="shared" si="27"/>
        <v/>
      </c>
      <c r="BT49" s="48" t="str">
        <f t="shared" si="28"/>
        <v/>
      </c>
      <c r="BU49" s="48" t="str">
        <f t="shared" si="29"/>
        <v/>
      </c>
    </row>
    <row r="50" spans="1:73">
      <c r="A50" s="10" t="str">
        <f>Audit!A50</f>
        <v>OKC1-XX-00048</v>
      </c>
      <c r="B50" s="10" t="str">
        <f t="shared" si="30"/>
        <v/>
      </c>
      <c r="C50" s="17" t="str">
        <f>VLOOKUP(Audit!B50,$V$3:$AE$12,2,FALSE) &amp; VLOOKUP(Audit!B50,$V$13:$AE$22,2,FALSE)&amp; IF(Audit!B50=10,Audit!V50&amp;Audit!W50,"")</f>
        <v/>
      </c>
      <c r="D50" s="17" t="str">
        <f>VLOOKUP(Audit!C50,$V$3:$AE$12,3,FALSE) &amp; VLOOKUP(Audit!C50,$V$13:$AE$22,3,FALSE) &amp;IF(Audit!C50=10,Audit!V50&amp;Audit!W50,"")</f>
        <v/>
      </c>
      <c r="E50" s="17" t="str">
        <f>VLOOKUP(Audit!D50,$V$3:$AE$12,4,FALSE)&amp; Audit!T50 &amp; VLOOKUP(Audit!D50,$V$13:$AE$22,4,FALSE)&amp; IF(Audit!D50=10,Audit!V50&amp;Audit!W50,"")</f>
        <v/>
      </c>
      <c r="F50" s="17" t="str">
        <f>VLOOKUP(Audit!E50,$V$3:$AE$12,5,FALSE) &amp; VLOOKUP(Audit!E50,$V$13:$AE$22,5,FALSE)&amp; IF(Audit!E50=10,Audit!V50&amp;Audit!W50,"")</f>
        <v/>
      </c>
      <c r="G50" s="17" t="str">
        <f>VLOOKUP(Audit!F50,$V$3:$AE$12,6,FALSE) &amp; VLOOKUP(Audit!F50,$V$13:$AE$22,6,FALSE)&amp; IF(Audit!F50=10,Audit!V50&amp;Audit!W50,"")</f>
        <v/>
      </c>
      <c r="H50" s="17" t="str">
        <f>VLOOKUP(Audit!G50,$V$3:$AE$12,7,FALSE) &amp; VLOOKUP(Audit!G50,$V$13:$AE$22,7,FALSE)&amp;IF(Audit!G50=10,Audit!V50&amp;Audit!W50,"")</f>
        <v/>
      </c>
      <c r="I50" s="17" t="str">
        <f>VLOOKUP(Audit!H50,$V$3:$AE$12,8,FALSE) &amp; Audit!U50 &amp; VLOOKUP(Audit!H50,$V$13:$AE$22,8,FALSE)&amp;IF(Audit!H50=10,Audit!V50&amp;Audit!W50,"")</f>
        <v/>
      </c>
      <c r="J50" s="17" t="str">
        <f>VLOOKUP(Audit!I50,$V$3:$AE$12,9,FALSE) &amp; VLOOKUP(Audit!I50,$V$13:$AE$22,9,FALSE) &amp; IF(Audit!I50=10,Audit!V50&amp;Audit!W50,"") &amp; IF(Audit!I50&lt;&gt;1,U50,"")</f>
        <v/>
      </c>
      <c r="K50" s="17" t="str">
        <f>VLOOKUP(Audit!J50,$V$3:$AE$12,10,FALSE) &amp; Audit!S50 &amp; VLOOKUP(Audit!J50,$V$13:$AE$22,10,FALSE) &amp; IF(Audit!J50=10,Audit!V50&amp;Audit!W50,"") &amp; IF(Audit!J50&lt;&gt;1,U50,"")</f>
        <v/>
      </c>
      <c r="L50" s="10">
        <f>Audit!K50</f>
        <v>1</v>
      </c>
      <c r="M50" s="10" t="str">
        <f t="shared" si="31"/>
        <v/>
      </c>
      <c r="N50" s="10" t="str">
        <f t="shared" si="32"/>
        <v/>
      </c>
      <c r="O50" s="10" t="str">
        <f t="shared" si="33"/>
        <v/>
      </c>
      <c r="P50" s="10" t="str">
        <f t="shared" si="34"/>
        <v/>
      </c>
      <c r="Q50" s="10" t="str">
        <f t="shared" si="35"/>
        <v/>
      </c>
      <c r="R50" s="10" t="str">
        <f t="shared" si="36"/>
        <v/>
      </c>
      <c r="S50" s="10" t="str">
        <f t="shared" si="37"/>
        <v/>
      </c>
      <c r="T50" s="10" t="str">
        <f t="shared" si="38"/>
        <v/>
      </c>
      <c r="U50" s="17" t="str">
        <f>IF(Audit!M50="","",VLOOKUP(Audit!M50,$W$26:$X$35,2,FALSE)) &amp; Audit!N50 &amp; IF(Audit!O50="","",IF(Audit!N50&lt;=1.4,VLOOKUP(Audit!O50,$W$38:X95,2,FALSE),VLOOKUP(Audit!O50,$W$51:$X$61,2,FALSE))) &amp; IF(Audit!P50="","",VLOOKUP(Audit!P50,$Y$26:$Z$35,2,FALSE) &amp; Audit!Q50 &amp; IF(Audit!O50="","",IF(Audit!Q50&lt;=1.4,VLOOKUP(Audit!R50,$Y$38:$Z$48,2,FALSE),VLOOKUP(Audit!R50,$Y$51:$Z$61,2,FALSE))))</f>
        <v/>
      </c>
      <c r="V50" s="21"/>
      <c r="W50" s="113" t="s">
        <v>23</v>
      </c>
      <c r="X50" s="113" t="s">
        <v>24</v>
      </c>
      <c r="Y50" s="114" t="s">
        <v>23</v>
      </c>
      <c r="Z50" s="115" t="s">
        <v>24</v>
      </c>
      <c r="AA50" s="18"/>
      <c r="AB50" s="18"/>
      <c r="AC50" s="18"/>
      <c r="AH50" s="49" t="str">
        <f>Audit!A50</f>
        <v>OKC1-XX-00048</v>
      </c>
      <c r="AI50" s="50" t="str">
        <f>VLOOKUP(Audit!B50,$V$3:$AE$12,2,FALSE)&amp; IF(Audit!B50=10,Audit!V50,"")</f>
        <v/>
      </c>
      <c r="AJ50" s="50" t="str">
        <f>VLOOKUP(Audit!B50,$V$13:$AE$22,2,FALSE)&amp; IF(Audit!B50=10,Audit!W50,"")</f>
        <v/>
      </c>
      <c r="AK50" s="47" t="str">
        <f t="shared" si="9"/>
        <v/>
      </c>
      <c r="AL50" s="50" t="str">
        <f>VLOOKUP(Audit!C50,$V$3:$AE$12,3,FALSE)&amp; IF(Audit!C50=10,Audit!V50,"")</f>
        <v/>
      </c>
      <c r="AM50" s="50" t="str">
        <f>VLOOKUP(Audit!C50,$V$13:$AE$22,3,FALSE)&amp; IF(Audit!C50=10,Audit!W50,"")</f>
        <v/>
      </c>
      <c r="AN50" s="47" t="str">
        <f t="shared" si="10"/>
        <v/>
      </c>
      <c r="AO50" s="50" t="str">
        <f>VLOOKUP(Audit!D50,$V$3:$AE$12,4,FALSE) &amp;  Audit!T50 &amp; IF(Audit!D50=10,Audit!V50,"")</f>
        <v/>
      </c>
      <c r="AP50" s="50" t="str">
        <f>VLOOKUP(Audit!D50,$V$13:$AE$22,4,FALSE)&amp; IF(Audit!D50=10,Audit!W50,"")</f>
        <v/>
      </c>
      <c r="AQ50" s="47" t="str">
        <f t="shared" si="11"/>
        <v/>
      </c>
      <c r="AR50" s="50" t="str">
        <f>VLOOKUP(Audit!E50,$V$3:$AE$12,5,FALSE)&amp; IF(Audit!E50=10,Audit!V50,"")</f>
        <v/>
      </c>
      <c r="AS50" s="50" t="str">
        <f>VLOOKUP(Audit!E50,$V$13:$AE$22,5,FALSE)&amp; IF(Audit!E50=10,Audit!W50,"")</f>
        <v/>
      </c>
      <c r="AT50" s="47" t="str">
        <f t="shared" si="12"/>
        <v/>
      </c>
      <c r="AU50" s="50" t="str">
        <f>VLOOKUP(Audit!F50,$V$3:$AE$12,6,FALSE)&amp; IF(Audit!F50=10,Audit!V50,"")</f>
        <v/>
      </c>
      <c r="AV50" s="50" t="str">
        <f>VLOOKUP(Audit!F50,$V$13:$AE$22,6,FALSE)&amp; IF(Audit!F50=10,Audit!W50,"")</f>
        <v/>
      </c>
      <c r="AW50" s="47" t="str">
        <f t="shared" si="13"/>
        <v/>
      </c>
      <c r="AX50" s="50" t="str">
        <f>VLOOKUP(Audit!G50,$V$3:$AE$12,7,FALSE)&amp; IF(Audit!G50=10,Audit!V50,"")</f>
        <v/>
      </c>
      <c r="AY50" s="50" t="str">
        <f>VLOOKUP(Audit!G50,$V$13:$AE$22,7,FALSE) &amp; IF(Audit!G50=10,Audit!W50,"")</f>
        <v/>
      </c>
      <c r="AZ50" s="47" t="str">
        <f t="shared" si="14"/>
        <v/>
      </c>
      <c r="BA50" s="50" t="str">
        <f>VLOOKUP(Audit!H50,$V$3:$AE$12,8,FALSE)&amp; Audit!U50 &amp; IF(Audit!H50=10,Audit!V50,"")</f>
        <v/>
      </c>
      <c r="BB50" s="50" t="str">
        <f>VLOOKUP(Audit!H50,$V$13:$AE$22,8,FALSE) &amp; IF(Audit!H50=10,Audit!W50,"")</f>
        <v/>
      </c>
      <c r="BC50" s="47" t="str">
        <f t="shared" si="15"/>
        <v/>
      </c>
      <c r="BD50" s="50" t="str">
        <f>VLOOKUP(Audit!I50,$V$3:$AE$12,9,FALSE)&amp; IF(Audit!I50=10,Audit!V50,"")</f>
        <v/>
      </c>
      <c r="BE50" s="50" t="str">
        <f>VLOOKUP(Audit!I50,$V$13:$AE$22,9,FALSE) &amp; IF(Audit!I50=10,Audit!W50,"") &amp; IF(Audit!I50&lt;&gt;1,U50,"")</f>
        <v/>
      </c>
      <c r="BF50" s="47" t="str">
        <f t="shared" si="16"/>
        <v/>
      </c>
      <c r="BG50" s="50" t="str">
        <f>VLOOKUP(Audit!J50,$V$3:$AE$12,10,FALSE) &amp; Audit!S50 &amp; IF(Audit!J50=10,Audit!V50,"")</f>
        <v/>
      </c>
      <c r="BH50" s="50" t="str">
        <f>VLOOKUP(Audit!J50,$V$13:$AE$22,10,FALSE) &amp; IF(Audit!J50=10,Audit!W50,"") &amp; IF(Audit!J50&lt;&gt;1,U50,"")</f>
        <v/>
      </c>
      <c r="BI50" s="47" t="str">
        <f t="shared" si="17"/>
        <v/>
      </c>
      <c r="BJ50" s="48" t="str">
        <f t="shared" si="18"/>
        <v/>
      </c>
      <c r="BK50" s="48" t="str">
        <f t="shared" si="19"/>
        <v/>
      </c>
      <c r="BL50" s="48" t="str">
        <f t="shared" si="20"/>
        <v/>
      </c>
      <c r="BM50" s="48" t="str">
        <f t="shared" si="21"/>
        <v/>
      </c>
      <c r="BN50" s="48" t="str">
        <f t="shared" si="22"/>
        <v/>
      </c>
      <c r="BO50" s="48" t="str">
        <f t="shared" si="23"/>
        <v/>
      </c>
      <c r="BP50" s="48" t="str">
        <f t="shared" si="24"/>
        <v/>
      </c>
      <c r="BQ50" s="48" t="str">
        <f t="shared" si="25"/>
        <v/>
      </c>
      <c r="BR50" s="48" t="str">
        <f t="shared" si="26"/>
        <v/>
      </c>
      <c r="BS50" s="48" t="str">
        <f t="shared" si="27"/>
        <v/>
      </c>
      <c r="BT50" s="48" t="str">
        <f t="shared" si="28"/>
        <v/>
      </c>
      <c r="BU50" s="48" t="str">
        <f t="shared" si="29"/>
        <v/>
      </c>
    </row>
    <row r="51" spans="1:73">
      <c r="A51" s="10" t="str">
        <f>Audit!A51</f>
        <v>OKC1-XX-00049</v>
      </c>
      <c r="B51" s="10" t="str">
        <f t="shared" si="30"/>
        <v/>
      </c>
      <c r="C51" s="17" t="str">
        <f>VLOOKUP(Audit!B51,$V$3:$AE$12,2,FALSE) &amp; VLOOKUP(Audit!B51,$V$13:$AE$22,2,FALSE)&amp; IF(Audit!B51=10,Audit!V51&amp;Audit!W51,"")</f>
        <v/>
      </c>
      <c r="D51" s="17" t="str">
        <f>VLOOKUP(Audit!C51,$V$3:$AE$12,3,FALSE) &amp; VLOOKUP(Audit!C51,$V$13:$AE$22,3,FALSE) &amp;IF(Audit!C51=10,Audit!V51&amp;Audit!W51,"")</f>
        <v/>
      </c>
      <c r="E51" s="17" t="str">
        <f>VLOOKUP(Audit!D51,$V$3:$AE$12,4,FALSE)&amp; Audit!T51 &amp; VLOOKUP(Audit!D51,$V$13:$AE$22,4,FALSE)&amp; IF(Audit!D51=10,Audit!V51&amp;Audit!W51,"")</f>
        <v/>
      </c>
      <c r="F51" s="17" t="str">
        <f>VLOOKUP(Audit!E51,$V$3:$AE$12,5,FALSE) &amp; VLOOKUP(Audit!E51,$V$13:$AE$22,5,FALSE)&amp; IF(Audit!E51=10,Audit!V51&amp;Audit!W51,"")</f>
        <v/>
      </c>
      <c r="G51" s="17" t="str">
        <f>VLOOKUP(Audit!F51,$V$3:$AE$12,6,FALSE) &amp; VLOOKUP(Audit!F51,$V$13:$AE$22,6,FALSE)&amp; IF(Audit!F51=10,Audit!V51&amp;Audit!W51,"")</f>
        <v/>
      </c>
      <c r="H51" s="17" t="str">
        <f>VLOOKUP(Audit!G51,$V$3:$AE$12,7,FALSE) &amp; VLOOKUP(Audit!G51,$V$13:$AE$22,7,FALSE)&amp;IF(Audit!G51=10,Audit!V51&amp;Audit!W51,"")</f>
        <v/>
      </c>
      <c r="I51" s="17" t="str">
        <f>VLOOKUP(Audit!H51,$V$3:$AE$12,8,FALSE) &amp; Audit!U51 &amp; VLOOKUP(Audit!H51,$V$13:$AE$22,8,FALSE)&amp;IF(Audit!H51=10,Audit!V51&amp;Audit!W51,"")</f>
        <v/>
      </c>
      <c r="J51" s="17" t="str">
        <f>VLOOKUP(Audit!I51,$V$3:$AE$12,9,FALSE) &amp; VLOOKUP(Audit!I51,$V$13:$AE$22,9,FALSE) &amp; IF(Audit!I51=10,Audit!V51&amp;Audit!W51,"") &amp; IF(Audit!I51&lt;&gt;1,U51,"")</f>
        <v/>
      </c>
      <c r="K51" s="17" t="str">
        <f>VLOOKUP(Audit!J51,$V$3:$AE$12,10,FALSE) &amp; Audit!S51 &amp; VLOOKUP(Audit!J51,$V$13:$AE$22,10,FALSE) &amp; IF(Audit!J51=10,Audit!V51&amp;Audit!W51,"") &amp; IF(Audit!J51&lt;&gt;1,U51,"")</f>
        <v/>
      </c>
      <c r="L51" s="10">
        <f>Audit!K51</f>
        <v>1</v>
      </c>
      <c r="M51" s="10" t="str">
        <f t="shared" si="31"/>
        <v/>
      </c>
      <c r="N51" s="10" t="str">
        <f t="shared" si="32"/>
        <v/>
      </c>
      <c r="O51" s="10" t="str">
        <f t="shared" si="33"/>
        <v/>
      </c>
      <c r="P51" s="10" t="str">
        <f t="shared" si="34"/>
        <v/>
      </c>
      <c r="Q51" s="10" t="str">
        <f t="shared" si="35"/>
        <v/>
      </c>
      <c r="R51" s="10" t="str">
        <f t="shared" si="36"/>
        <v/>
      </c>
      <c r="S51" s="10" t="str">
        <f t="shared" si="37"/>
        <v/>
      </c>
      <c r="T51" s="10" t="str">
        <f t="shared" si="38"/>
        <v/>
      </c>
      <c r="U51" s="17" t="str">
        <f>IF(Audit!M51="","",VLOOKUP(Audit!M51,$W$26:$X$35,2,FALSE)) &amp; Audit!N51 &amp; IF(Audit!O51="","",IF(Audit!N51&lt;=1.4,VLOOKUP(Audit!O51,$W$38:X96,2,FALSE),VLOOKUP(Audit!O51,$W$51:$X$61,2,FALSE))) &amp; IF(Audit!P51="","",VLOOKUP(Audit!P51,$Y$26:$Z$35,2,FALSE) &amp; Audit!Q51 &amp; IF(Audit!O51="","",IF(Audit!Q51&lt;=1.4,VLOOKUP(Audit!R51,$Y$38:$Z$48,2,FALSE),VLOOKUP(Audit!R51,$Y$51:$Z$61,2,FALSE))))</f>
        <v/>
      </c>
      <c r="V51" s="21"/>
      <c r="W51" s="98"/>
      <c r="X51" s="98"/>
      <c r="Y51" s="104"/>
      <c r="Z51" s="116"/>
      <c r="AA51" s="18"/>
      <c r="AB51" s="18"/>
      <c r="AC51" s="18"/>
      <c r="AH51" s="49" t="str">
        <f>Audit!A51</f>
        <v>OKC1-XX-00049</v>
      </c>
      <c r="AI51" s="50" t="str">
        <f>VLOOKUP(Audit!B51,$V$3:$AE$12,2,FALSE)&amp; IF(Audit!B51=10,Audit!V51,"")</f>
        <v/>
      </c>
      <c r="AJ51" s="50" t="str">
        <f>VLOOKUP(Audit!B51,$V$13:$AE$22,2,FALSE)&amp; IF(Audit!B51=10,Audit!W51,"")</f>
        <v/>
      </c>
      <c r="AK51" s="47" t="str">
        <f t="shared" si="9"/>
        <v/>
      </c>
      <c r="AL51" s="50" t="str">
        <f>VLOOKUP(Audit!C51,$V$3:$AE$12,3,FALSE)&amp; IF(Audit!C51=10,Audit!V51,"")</f>
        <v/>
      </c>
      <c r="AM51" s="50" t="str">
        <f>VLOOKUP(Audit!C51,$V$13:$AE$22,3,FALSE)&amp; IF(Audit!C51=10,Audit!W51,"")</f>
        <v/>
      </c>
      <c r="AN51" s="47" t="str">
        <f t="shared" si="10"/>
        <v/>
      </c>
      <c r="AO51" s="50" t="str">
        <f>VLOOKUP(Audit!D51,$V$3:$AE$12,4,FALSE) &amp;  Audit!T51 &amp; IF(Audit!D51=10,Audit!V51,"")</f>
        <v/>
      </c>
      <c r="AP51" s="50" t="str">
        <f>VLOOKUP(Audit!D51,$V$13:$AE$22,4,FALSE)&amp; IF(Audit!D51=10,Audit!W51,"")</f>
        <v/>
      </c>
      <c r="AQ51" s="47" t="str">
        <f t="shared" si="11"/>
        <v/>
      </c>
      <c r="AR51" s="50" t="str">
        <f>VLOOKUP(Audit!E51,$V$3:$AE$12,5,FALSE)&amp; IF(Audit!E51=10,Audit!V51,"")</f>
        <v/>
      </c>
      <c r="AS51" s="50" t="str">
        <f>VLOOKUP(Audit!E51,$V$13:$AE$22,5,FALSE)&amp; IF(Audit!E51=10,Audit!W51,"")</f>
        <v/>
      </c>
      <c r="AT51" s="47" t="str">
        <f t="shared" si="12"/>
        <v/>
      </c>
      <c r="AU51" s="50" t="str">
        <f>VLOOKUP(Audit!F51,$V$3:$AE$12,6,FALSE)&amp; IF(Audit!F51=10,Audit!V51,"")</f>
        <v/>
      </c>
      <c r="AV51" s="50" t="str">
        <f>VLOOKUP(Audit!F51,$V$13:$AE$22,6,FALSE)&amp; IF(Audit!F51=10,Audit!W51,"")</f>
        <v/>
      </c>
      <c r="AW51" s="47" t="str">
        <f t="shared" si="13"/>
        <v/>
      </c>
      <c r="AX51" s="50" t="str">
        <f>VLOOKUP(Audit!G51,$V$3:$AE$12,7,FALSE)&amp; IF(Audit!G51=10,Audit!V51,"")</f>
        <v/>
      </c>
      <c r="AY51" s="50" t="str">
        <f>VLOOKUP(Audit!G51,$V$13:$AE$22,7,FALSE) &amp; IF(Audit!G51=10,Audit!W51,"")</f>
        <v/>
      </c>
      <c r="AZ51" s="47" t="str">
        <f t="shared" si="14"/>
        <v/>
      </c>
      <c r="BA51" s="50" t="str">
        <f>VLOOKUP(Audit!H51,$V$3:$AE$12,8,FALSE)&amp; Audit!U51 &amp; IF(Audit!H51=10,Audit!V51,"")</f>
        <v/>
      </c>
      <c r="BB51" s="50" t="str">
        <f>VLOOKUP(Audit!H51,$V$13:$AE$22,8,FALSE) &amp; IF(Audit!H51=10,Audit!W51,"")</f>
        <v/>
      </c>
      <c r="BC51" s="47" t="str">
        <f t="shared" si="15"/>
        <v/>
      </c>
      <c r="BD51" s="50" t="str">
        <f>VLOOKUP(Audit!I51,$V$3:$AE$12,9,FALSE)&amp; IF(Audit!I51=10,Audit!V51,"")</f>
        <v/>
      </c>
      <c r="BE51" s="50" t="str">
        <f>VLOOKUP(Audit!I51,$V$13:$AE$22,9,FALSE) &amp; IF(Audit!I51=10,Audit!W51,"") &amp; IF(Audit!I51&lt;&gt;1,U51,"")</f>
        <v/>
      </c>
      <c r="BF51" s="47" t="str">
        <f t="shared" si="16"/>
        <v/>
      </c>
      <c r="BG51" s="50" t="str">
        <f>VLOOKUP(Audit!J51,$V$3:$AE$12,10,FALSE) &amp; Audit!S51 &amp; IF(Audit!J51=10,Audit!V51,"")</f>
        <v/>
      </c>
      <c r="BH51" s="50" t="str">
        <f>VLOOKUP(Audit!J51,$V$13:$AE$22,10,FALSE) &amp; IF(Audit!J51=10,Audit!W51,"") &amp; IF(Audit!J51&lt;&gt;1,U51,"")</f>
        <v/>
      </c>
      <c r="BI51" s="47" t="str">
        <f t="shared" si="17"/>
        <v/>
      </c>
      <c r="BJ51" s="48" t="str">
        <f t="shared" si="18"/>
        <v/>
      </c>
      <c r="BK51" s="48" t="str">
        <f t="shared" si="19"/>
        <v/>
      </c>
      <c r="BL51" s="48" t="str">
        <f t="shared" si="20"/>
        <v/>
      </c>
      <c r="BM51" s="48" t="str">
        <f t="shared" si="21"/>
        <v/>
      </c>
      <c r="BN51" s="48" t="str">
        <f t="shared" si="22"/>
        <v/>
      </c>
      <c r="BO51" s="48" t="str">
        <f t="shared" si="23"/>
        <v/>
      </c>
      <c r="BP51" s="48" t="str">
        <f t="shared" si="24"/>
        <v/>
      </c>
      <c r="BQ51" s="48" t="str">
        <f t="shared" si="25"/>
        <v/>
      </c>
      <c r="BR51" s="48" t="str">
        <f t="shared" si="26"/>
        <v/>
      </c>
      <c r="BS51" s="48" t="str">
        <f t="shared" si="27"/>
        <v/>
      </c>
      <c r="BT51" s="48" t="str">
        <f t="shared" si="28"/>
        <v/>
      </c>
      <c r="BU51" s="48" t="str">
        <f t="shared" si="29"/>
        <v/>
      </c>
    </row>
    <row r="52" spans="1:73">
      <c r="A52" s="10" t="str">
        <f>Audit!A52</f>
        <v>OKC1-XX-00050</v>
      </c>
      <c r="B52" s="10" t="str">
        <f t="shared" si="30"/>
        <v/>
      </c>
      <c r="C52" s="17" t="str">
        <f>VLOOKUP(Audit!B52,$V$3:$AE$12,2,FALSE) &amp; VLOOKUP(Audit!B52,$V$13:$AE$22,2,FALSE)&amp; IF(Audit!B52=10,Audit!V52&amp;Audit!W52,"")</f>
        <v/>
      </c>
      <c r="D52" s="17" t="str">
        <f>VLOOKUP(Audit!C52,$V$3:$AE$12,3,FALSE) &amp; VLOOKUP(Audit!C52,$V$13:$AE$22,3,FALSE) &amp;IF(Audit!C52=10,Audit!V52&amp;Audit!W52,"")</f>
        <v/>
      </c>
      <c r="E52" s="17" t="str">
        <f>VLOOKUP(Audit!D52,$V$3:$AE$12,4,FALSE)&amp; Audit!T52 &amp; VLOOKUP(Audit!D52,$V$13:$AE$22,4,FALSE)&amp; IF(Audit!D52=10,Audit!V52&amp;Audit!W52,"")</f>
        <v/>
      </c>
      <c r="F52" s="17" t="str">
        <f>VLOOKUP(Audit!E52,$V$3:$AE$12,5,FALSE) &amp; VLOOKUP(Audit!E52,$V$13:$AE$22,5,FALSE)&amp; IF(Audit!E52=10,Audit!V52&amp;Audit!W52,"")</f>
        <v/>
      </c>
      <c r="G52" s="17" t="str">
        <f>VLOOKUP(Audit!F52,$V$3:$AE$12,6,FALSE) &amp; VLOOKUP(Audit!F52,$V$13:$AE$22,6,FALSE)&amp; IF(Audit!F52=10,Audit!V52&amp;Audit!W52,"")</f>
        <v/>
      </c>
      <c r="H52" s="17" t="str">
        <f>VLOOKUP(Audit!G52,$V$3:$AE$12,7,FALSE) &amp; VLOOKUP(Audit!G52,$V$13:$AE$22,7,FALSE)&amp;IF(Audit!G52=10,Audit!V52&amp;Audit!W52,"")</f>
        <v/>
      </c>
      <c r="I52" s="17" t="str">
        <f>VLOOKUP(Audit!H52,$V$3:$AE$12,8,FALSE) &amp; Audit!U52 &amp; VLOOKUP(Audit!H52,$V$13:$AE$22,8,FALSE)&amp;IF(Audit!H52=10,Audit!V52&amp;Audit!W52,"")</f>
        <v/>
      </c>
      <c r="J52" s="17" t="str">
        <f>VLOOKUP(Audit!I52,$V$3:$AE$12,9,FALSE) &amp; VLOOKUP(Audit!I52,$V$13:$AE$22,9,FALSE) &amp; IF(Audit!I52=10,Audit!V52&amp;Audit!W52,"") &amp; IF(Audit!I52&lt;&gt;1,U52,"")</f>
        <v/>
      </c>
      <c r="K52" s="17" t="str">
        <f>VLOOKUP(Audit!J52,$V$3:$AE$12,10,FALSE) &amp; Audit!S52 &amp; VLOOKUP(Audit!J52,$V$13:$AE$22,10,FALSE) &amp; IF(Audit!J52=10,Audit!V52&amp;Audit!W52,"") &amp; IF(Audit!J52&lt;&gt;1,U52,"")</f>
        <v/>
      </c>
      <c r="L52" s="10">
        <f>Audit!K52</f>
        <v>1</v>
      </c>
      <c r="M52" s="10" t="str">
        <f t="shared" si="31"/>
        <v/>
      </c>
      <c r="N52" s="10" t="str">
        <f t="shared" si="32"/>
        <v/>
      </c>
      <c r="O52" s="10" t="str">
        <f t="shared" si="33"/>
        <v/>
      </c>
      <c r="P52" s="10" t="str">
        <f t="shared" si="34"/>
        <v/>
      </c>
      <c r="Q52" s="10" t="str">
        <f t="shared" si="35"/>
        <v/>
      </c>
      <c r="R52" s="10" t="str">
        <f t="shared" si="36"/>
        <v/>
      </c>
      <c r="S52" s="10" t="str">
        <f t="shared" si="37"/>
        <v/>
      </c>
      <c r="T52" s="10" t="str">
        <f t="shared" si="38"/>
        <v/>
      </c>
      <c r="U52" s="17" t="str">
        <f>IF(Audit!M52="","",VLOOKUP(Audit!M52,$W$26:$X$35,2,FALSE)) &amp; Audit!N52 &amp; IF(Audit!O52="","",IF(Audit!N52&lt;=1.4,VLOOKUP(Audit!O52,$W$38:X97,2,FALSE),VLOOKUP(Audit!O52,$W$51:$X$61,2,FALSE))) &amp; IF(Audit!P52="","",VLOOKUP(Audit!P52,$Y$26:$Z$35,2,FALSE) &amp; Audit!Q52 &amp; IF(Audit!O52="","",IF(Audit!Q52&lt;=1.4,VLOOKUP(Audit!R52,$Y$38:$Z$48,2,FALSE),VLOOKUP(Audit!R52,$Y$51:$Z$61,2,FALSE))))</f>
        <v/>
      </c>
      <c r="V52" s="21"/>
      <c r="W52" s="98"/>
      <c r="X52" s="98"/>
      <c r="Y52" s="104"/>
      <c r="Z52" s="116"/>
      <c r="AA52" s="18"/>
      <c r="AB52" s="18"/>
      <c r="AC52" s="18"/>
      <c r="AH52" s="49" t="str">
        <f>Audit!A52</f>
        <v>OKC1-XX-00050</v>
      </c>
      <c r="AI52" s="50" t="str">
        <f>VLOOKUP(Audit!B52,$V$3:$AE$12,2,FALSE)&amp; IF(Audit!B52=10,Audit!V52,"")</f>
        <v/>
      </c>
      <c r="AJ52" s="50" t="str">
        <f>VLOOKUP(Audit!B52,$V$13:$AE$22,2,FALSE)&amp; IF(Audit!B52=10,Audit!W52,"")</f>
        <v/>
      </c>
      <c r="AK52" s="47" t="str">
        <f t="shared" si="9"/>
        <v/>
      </c>
      <c r="AL52" s="50" t="str">
        <f>VLOOKUP(Audit!C52,$V$3:$AE$12,3,FALSE)&amp; IF(Audit!C52=10,Audit!V52,"")</f>
        <v/>
      </c>
      <c r="AM52" s="50" t="str">
        <f>VLOOKUP(Audit!C52,$V$13:$AE$22,3,FALSE)&amp; IF(Audit!C52=10,Audit!W52,"")</f>
        <v/>
      </c>
      <c r="AN52" s="47" t="str">
        <f t="shared" si="10"/>
        <v/>
      </c>
      <c r="AO52" s="50" t="str">
        <f>VLOOKUP(Audit!D52,$V$3:$AE$12,4,FALSE) &amp;  Audit!T52 &amp; IF(Audit!D52=10,Audit!V52,"")</f>
        <v/>
      </c>
      <c r="AP52" s="50" t="str">
        <f>VLOOKUP(Audit!D52,$V$13:$AE$22,4,FALSE)&amp; IF(Audit!D52=10,Audit!W52,"")</f>
        <v/>
      </c>
      <c r="AQ52" s="47" t="str">
        <f t="shared" si="11"/>
        <v/>
      </c>
      <c r="AR52" s="50" t="str">
        <f>VLOOKUP(Audit!E52,$V$3:$AE$12,5,FALSE)&amp; IF(Audit!E52=10,Audit!V52,"")</f>
        <v/>
      </c>
      <c r="AS52" s="50" t="str">
        <f>VLOOKUP(Audit!E52,$V$13:$AE$22,5,FALSE)&amp; IF(Audit!E52=10,Audit!W52,"")</f>
        <v/>
      </c>
      <c r="AT52" s="47" t="str">
        <f t="shared" si="12"/>
        <v/>
      </c>
      <c r="AU52" s="50" t="str">
        <f>VLOOKUP(Audit!F52,$V$3:$AE$12,6,FALSE)&amp; IF(Audit!F52=10,Audit!V52,"")</f>
        <v/>
      </c>
      <c r="AV52" s="50" t="str">
        <f>VLOOKUP(Audit!F52,$V$13:$AE$22,6,FALSE)&amp; IF(Audit!F52=10,Audit!W52,"")</f>
        <v/>
      </c>
      <c r="AW52" s="47" t="str">
        <f t="shared" si="13"/>
        <v/>
      </c>
      <c r="AX52" s="50" t="str">
        <f>VLOOKUP(Audit!G52,$V$3:$AE$12,7,FALSE)&amp; IF(Audit!G52=10,Audit!V52,"")</f>
        <v/>
      </c>
      <c r="AY52" s="50" t="str">
        <f>VLOOKUP(Audit!G52,$V$13:$AE$22,7,FALSE) &amp; IF(Audit!G52=10,Audit!W52,"")</f>
        <v/>
      </c>
      <c r="AZ52" s="47" t="str">
        <f t="shared" si="14"/>
        <v/>
      </c>
      <c r="BA52" s="50" t="str">
        <f>VLOOKUP(Audit!H52,$V$3:$AE$12,8,FALSE)&amp; Audit!U52 &amp; IF(Audit!H52=10,Audit!V52,"")</f>
        <v/>
      </c>
      <c r="BB52" s="50" t="str">
        <f>VLOOKUP(Audit!H52,$V$13:$AE$22,8,FALSE) &amp; IF(Audit!H52=10,Audit!W52,"")</f>
        <v/>
      </c>
      <c r="BC52" s="47" t="str">
        <f t="shared" si="15"/>
        <v/>
      </c>
      <c r="BD52" s="50" t="str">
        <f>VLOOKUP(Audit!I52,$V$3:$AE$12,9,FALSE)&amp; IF(Audit!I52=10,Audit!V52,"")</f>
        <v/>
      </c>
      <c r="BE52" s="50" t="str">
        <f>VLOOKUP(Audit!I52,$V$13:$AE$22,9,FALSE) &amp; IF(Audit!I52=10,Audit!W52,"") &amp; IF(Audit!I52&lt;&gt;1,U52,"")</f>
        <v/>
      </c>
      <c r="BF52" s="47" t="str">
        <f t="shared" si="16"/>
        <v/>
      </c>
      <c r="BG52" s="50" t="str">
        <f>VLOOKUP(Audit!J52,$V$3:$AE$12,10,FALSE) &amp; Audit!S52 &amp; IF(Audit!J52=10,Audit!V52,"")</f>
        <v/>
      </c>
      <c r="BH52" s="50" t="str">
        <f>VLOOKUP(Audit!J52,$V$13:$AE$22,10,FALSE) &amp; IF(Audit!J52=10,Audit!W52,"") &amp; IF(Audit!J52&lt;&gt;1,U52,"")</f>
        <v/>
      </c>
      <c r="BI52" s="47" t="str">
        <f t="shared" si="17"/>
        <v/>
      </c>
      <c r="BJ52" s="48" t="str">
        <f t="shared" si="18"/>
        <v/>
      </c>
      <c r="BK52" s="48" t="str">
        <f t="shared" si="19"/>
        <v/>
      </c>
      <c r="BL52" s="48" t="str">
        <f t="shared" si="20"/>
        <v/>
      </c>
      <c r="BM52" s="48" t="str">
        <f t="shared" si="21"/>
        <v/>
      </c>
      <c r="BN52" s="48" t="str">
        <f t="shared" si="22"/>
        <v/>
      </c>
      <c r="BO52" s="48" t="str">
        <f t="shared" si="23"/>
        <v/>
      </c>
      <c r="BP52" s="48" t="str">
        <f t="shared" si="24"/>
        <v/>
      </c>
      <c r="BQ52" s="48" t="str">
        <f t="shared" si="25"/>
        <v/>
      </c>
      <c r="BR52" s="48" t="str">
        <f t="shared" si="26"/>
        <v/>
      </c>
      <c r="BS52" s="48" t="str">
        <f t="shared" si="27"/>
        <v/>
      </c>
      <c r="BT52" s="48" t="str">
        <f t="shared" si="28"/>
        <v/>
      </c>
      <c r="BU52" s="48" t="str">
        <f t="shared" si="29"/>
        <v/>
      </c>
    </row>
    <row r="53" spans="1:73">
      <c r="A53" s="10" t="str">
        <f>Audit!A53</f>
        <v>OKC1-XX-00051</v>
      </c>
      <c r="B53" s="10" t="str">
        <f t="shared" si="30"/>
        <v/>
      </c>
      <c r="C53" s="17" t="str">
        <f>VLOOKUP(Audit!B53,$V$3:$AE$12,2,FALSE) &amp; VLOOKUP(Audit!B53,$V$13:$AE$22,2,FALSE)&amp; IF(Audit!B53=10,Audit!V53&amp;Audit!W53,"")</f>
        <v/>
      </c>
      <c r="D53" s="17" t="str">
        <f>VLOOKUP(Audit!C53,$V$3:$AE$12,3,FALSE) &amp; VLOOKUP(Audit!C53,$V$13:$AE$22,3,FALSE) &amp;IF(Audit!C53=10,Audit!V53&amp;Audit!W53,"")</f>
        <v/>
      </c>
      <c r="E53" s="17" t="str">
        <f>VLOOKUP(Audit!D53,$V$3:$AE$12,4,FALSE)&amp; Audit!T53 &amp; VLOOKUP(Audit!D53,$V$13:$AE$22,4,FALSE)&amp; IF(Audit!D53=10,Audit!V53&amp;Audit!W53,"")</f>
        <v/>
      </c>
      <c r="F53" s="17" t="str">
        <f>VLOOKUP(Audit!E53,$V$3:$AE$12,5,FALSE) &amp; VLOOKUP(Audit!E53,$V$13:$AE$22,5,FALSE)&amp; IF(Audit!E53=10,Audit!V53&amp;Audit!W53,"")</f>
        <v/>
      </c>
      <c r="G53" s="17" t="str">
        <f>VLOOKUP(Audit!F53,$V$3:$AE$12,6,FALSE) &amp; VLOOKUP(Audit!F53,$V$13:$AE$22,6,FALSE)&amp; IF(Audit!F53=10,Audit!V53&amp;Audit!W53,"")</f>
        <v/>
      </c>
      <c r="H53" s="17" t="str">
        <f>VLOOKUP(Audit!G53,$V$3:$AE$12,7,FALSE) &amp; VLOOKUP(Audit!G53,$V$13:$AE$22,7,FALSE)&amp;IF(Audit!G53=10,Audit!V53&amp;Audit!W53,"")</f>
        <v/>
      </c>
      <c r="I53" s="17" t="str">
        <f>VLOOKUP(Audit!H53,$V$3:$AE$12,8,FALSE) &amp; Audit!U53 &amp; VLOOKUP(Audit!H53,$V$13:$AE$22,8,FALSE)&amp;IF(Audit!H53=10,Audit!V53&amp;Audit!W53,"")</f>
        <v/>
      </c>
      <c r="J53" s="17" t="str">
        <f>VLOOKUP(Audit!I53,$V$3:$AE$12,9,FALSE) &amp; VLOOKUP(Audit!I53,$V$13:$AE$22,9,FALSE) &amp; IF(Audit!I53=10,Audit!V53&amp;Audit!W53,"") &amp; IF(Audit!I53&lt;&gt;1,U53,"")</f>
        <v/>
      </c>
      <c r="K53" s="17" t="str">
        <f>VLOOKUP(Audit!J53,$V$3:$AE$12,10,FALSE) &amp; Audit!S53 &amp; VLOOKUP(Audit!J53,$V$13:$AE$22,10,FALSE) &amp; IF(Audit!J53=10,Audit!V53&amp;Audit!W53,"") &amp; IF(Audit!J53&lt;&gt;1,U53,"")</f>
        <v/>
      </c>
      <c r="L53" s="10">
        <f>Audit!K53</f>
        <v>1</v>
      </c>
      <c r="M53" s="10" t="str">
        <f t="shared" si="31"/>
        <v/>
      </c>
      <c r="N53" s="10" t="str">
        <f t="shared" si="32"/>
        <v/>
      </c>
      <c r="O53" s="10" t="str">
        <f t="shared" si="33"/>
        <v/>
      </c>
      <c r="P53" s="10" t="str">
        <f t="shared" si="34"/>
        <v/>
      </c>
      <c r="Q53" s="10" t="str">
        <f t="shared" si="35"/>
        <v/>
      </c>
      <c r="R53" s="10" t="str">
        <f t="shared" si="36"/>
        <v/>
      </c>
      <c r="S53" s="10" t="str">
        <f t="shared" si="37"/>
        <v/>
      </c>
      <c r="T53" s="10" t="str">
        <f t="shared" si="38"/>
        <v/>
      </c>
      <c r="U53" s="17" t="str">
        <f>IF(Audit!M53="","",VLOOKUP(Audit!M53,$W$26:$X$35,2,FALSE)) &amp; Audit!N53 &amp; IF(Audit!O53="","",IF(Audit!N53&lt;=1.4,VLOOKUP(Audit!O53,$W$38:X98,2,FALSE),VLOOKUP(Audit!O53,$W$51:$X$61,2,FALSE))) &amp; IF(Audit!P53="","",VLOOKUP(Audit!P53,$Y$26:$Z$35,2,FALSE) &amp; Audit!Q53 &amp; IF(Audit!O53="","",IF(Audit!Q53&lt;=1.4,VLOOKUP(Audit!R53,$Y$38:$Z$48,2,FALSE),VLOOKUP(Audit!R53,$Y$51:$Z$61,2,FALSE))))</f>
        <v/>
      </c>
      <c r="V53" s="21"/>
      <c r="W53" s="98"/>
      <c r="X53" s="98"/>
      <c r="Y53" s="104"/>
      <c r="Z53" s="116"/>
      <c r="AA53" s="18"/>
      <c r="AB53" s="18"/>
      <c r="AC53" s="18"/>
      <c r="AH53" s="49" t="str">
        <f>Audit!A53</f>
        <v>OKC1-XX-00051</v>
      </c>
      <c r="AI53" s="50" t="str">
        <f>VLOOKUP(Audit!B53,$V$3:$AE$12,2,FALSE)&amp; IF(Audit!B53=10,Audit!V53,"")</f>
        <v/>
      </c>
      <c r="AJ53" s="50" t="str">
        <f>VLOOKUP(Audit!B53,$V$13:$AE$22,2,FALSE)&amp; IF(Audit!B53=10,Audit!W53,"")</f>
        <v/>
      </c>
      <c r="AK53" s="47" t="str">
        <f t="shared" si="9"/>
        <v/>
      </c>
      <c r="AL53" s="50" t="str">
        <f>VLOOKUP(Audit!C53,$V$3:$AE$12,3,FALSE)&amp; IF(Audit!C53=10,Audit!V53,"")</f>
        <v/>
      </c>
      <c r="AM53" s="50" t="str">
        <f>VLOOKUP(Audit!C53,$V$13:$AE$22,3,FALSE)&amp; IF(Audit!C53=10,Audit!W53,"")</f>
        <v/>
      </c>
      <c r="AN53" s="47" t="str">
        <f t="shared" si="10"/>
        <v/>
      </c>
      <c r="AO53" s="50" t="str">
        <f>VLOOKUP(Audit!D53,$V$3:$AE$12,4,FALSE) &amp;  Audit!T53 &amp; IF(Audit!D53=10,Audit!V53,"")</f>
        <v/>
      </c>
      <c r="AP53" s="50" t="str">
        <f>VLOOKUP(Audit!D53,$V$13:$AE$22,4,FALSE)&amp; IF(Audit!D53=10,Audit!W53,"")</f>
        <v/>
      </c>
      <c r="AQ53" s="47" t="str">
        <f t="shared" si="11"/>
        <v/>
      </c>
      <c r="AR53" s="50" t="str">
        <f>VLOOKUP(Audit!E53,$V$3:$AE$12,5,FALSE)&amp; IF(Audit!E53=10,Audit!V53,"")</f>
        <v/>
      </c>
      <c r="AS53" s="50" t="str">
        <f>VLOOKUP(Audit!E53,$V$13:$AE$22,5,FALSE)&amp; IF(Audit!E53=10,Audit!W53,"")</f>
        <v/>
      </c>
      <c r="AT53" s="47" t="str">
        <f t="shared" si="12"/>
        <v/>
      </c>
      <c r="AU53" s="50" t="str">
        <f>VLOOKUP(Audit!F53,$V$3:$AE$12,6,FALSE)&amp; IF(Audit!F53=10,Audit!V53,"")</f>
        <v/>
      </c>
      <c r="AV53" s="50" t="str">
        <f>VLOOKUP(Audit!F53,$V$13:$AE$22,6,FALSE)&amp; IF(Audit!F53=10,Audit!W53,"")</f>
        <v/>
      </c>
      <c r="AW53" s="47" t="str">
        <f t="shared" si="13"/>
        <v/>
      </c>
      <c r="AX53" s="50" t="str">
        <f>VLOOKUP(Audit!G53,$V$3:$AE$12,7,FALSE)&amp; IF(Audit!G53=10,Audit!V53,"")</f>
        <v/>
      </c>
      <c r="AY53" s="50" t="str">
        <f>VLOOKUP(Audit!G53,$V$13:$AE$22,7,FALSE) &amp; IF(Audit!G53=10,Audit!W53,"")</f>
        <v/>
      </c>
      <c r="AZ53" s="47" t="str">
        <f t="shared" si="14"/>
        <v/>
      </c>
      <c r="BA53" s="50" t="str">
        <f>VLOOKUP(Audit!H53,$V$3:$AE$12,8,FALSE)&amp; Audit!U53 &amp; IF(Audit!H53=10,Audit!V53,"")</f>
        <v/>
      </c>
      <c r="BB53" s="50" t="str">
        <f>VLOOKUP(Audit!H53,$V$13:$AE$22,8,FALSE) &amp; IF(Audit!H53=10,Audit!W53,"")</f>
        <v/>
      </c>
      <c r="BC53" s="47" t="str">
        <f t="shared" si="15"/>
        <v/>
      </c>
      <c r="BD53" s="50" t="str">
        <f>VLOOKUP(Audit!I53,$V$3:$AE$12,9,FALSE)&amp; IF(Audit!I53=10,Audit!V53,"")</f>
        <v/>
      </c>
      <c r="BE53" s="50" t="str">
        <f>VLOOKUP(Audit!I53,$V$13:$AE$22,9,FALSE) &amp; IF(Audit!I53=10,Audit!W53,"") &amp; IF(Audit!I53&lt;&gt;1,U53,"")</f>
        <v/>
      </c>
      <c r="BF53" s="47" t="str">
        <f t="shared" si="16"/>
        <v/>
      </c>
      <c r="BG53" s="50" t="str">
        <f>VLOOKUP(Audit!J53,$V$3:$AE$12,10,FALSE) &amp; Audit!S53 &amp; IF(Audit!J53=10,Audit!V53,"")</f>
        <v/>
      </c>
      <c r="BH53" s="50" t="str">
        <f>VLOOKUP(Audit!J53,$V$13:$AE$22,10,FALSE) &amp; IF(Audit!J53=10,Audit!W53,"") &amp; IF(Audit!J53&lt;&gt;1,U53,"")</f>
        <v/>
      </c>
      <c r="BI53" s="47" t="str">
        <f t="shared" si="17"/>
        <v/>
      </c>
      <c r="BJ53" s="48" t="str">
        <f t="shared" si="18"/>
        <v/>
      </c>
      <c r="BK53" s="48" t="str">
        <f t="shared" si="19"/>
        <v/>
      </c>
      <c r="BL53" s="48" t="str">
        <f t="shared" si="20"/>
        <v/>
      </c>
      <c r="BM53" s="48" t="str">
        <f t="shared" si="21"/>
        <v/>
      </c>
      <c r="BN53" s="48" t="str">
        <f t="shared" si="22"/>
        <v/>
      </c>
      <c r="BO53" s="48" t="str">
        <f t="shared" si="23"/>
        <v/>
      </c>
      <c r="BP53" s="48" t="str">
        <f t="shared" si="24"/>
        <v/>
      </c>
      <c r="BQ53" s="48" t="str">
        <f t="shared" si="25"/>
        <v/>
      </c>
      <c r="BR53" s="48" t="str">
        <f t="shared" si="26"/>
        <v/>
      </c>
      <c r="BS53" s="48" t="str">
        <f t="shared" si="27"/>
        <v/>
      </c>
      <c r="BT53" s="48" t="str">
        <f t="shared" si="28"/>
        <v/>
      </c>
      <c r="BU53" s="48" t="str">
        <f t="shared" si="29"/>
        <v/>
      </c>
    </row>
    <row r="54" spans="1:73">
      <c r="A54" s="10" t="str">
        <f>Audit!A54</f>
        <v>OKC1-XX-00052</v>
      </c>
      <c r="B54" s="10" t="str">
        <f t="shared" si="30"/>
        <v/>
      </c>
      <c r="C54" s="17" t="str">
        <f>VLOOKUP(Audit!B54,$V$3:$AE$12,2,FALSE) &amp; VLOOKUP(Audit!B54,$V$13:$AE$22,2,FALSE)&amp; IF(Audit!B54=10,Audit!V54&amp;Audit!W54,"")</f>
        <v/>
      </c>
      <c r="D54" s="17" t="str">
        <f>VLOOKUP(Audit!C54,$V$3:$AE$12,3,FALSE) &amp; VLOOKUP(Audit!C54,$V$13:$AE$22,3,FALSE) &amp;IF(Audit!C54=10,Audit!V54&amp;Audit!W54,"")</f>
        <v/>
      </c>
      <c r="E54" s="17" t="str">
        <f>VLOOKUP(Audit!D54,$V$3:$AE$12,4,FALSE)&amp; Audit!T54 &amp; VLOOKUP(Audit!D54,$V$13:$AE$22,4,FALSE)&amp; IF(Audit!D54=10,Audit!V54&amp;Audit!W54,"")</f>
        <v/>
      </c>
      <c r="F54" s="17" t="str">
        <f>VLOOKUP(Audit!E54,$V$3:$AE$12,5,FALSE) &amp; VLOOKUP(Audit!E54,$V$13:$AE$22,5,FALSE)&amp; IF(Audit!E54=10,Audit!V54&amp;Audit!W54,"")</f>
        <v/>
      </c>
      <c r="G54" s="17" t="str">
        <f>VLOOKUP(Audit!F54,$V$3:$AE$12,6,FALSE) &amp; VLOOKUP(Audit!F54,$V$13:$AE$22,6,FALSE)&amp; IF(Audit!F54=10,Audit!V54&amp;Audit!W54,"")</f>
        <v/>
      </c>
      <c r="H54" s="17" t="str">
        <f>VLOOKUP(Audit!G54,$V$3:$AE$12,7,FALSE) &amp; VLOOKUP(Audit!G54,$V$13:$AE$22,7,FALSE)&amp;IF(Audit!G54=10,Audit!V54&amp;Audit!W54,"")</f>
        <v/>
      </c>
      <c r="I54" s="17" t="str">
        <f>VLOOKUP(Audit!H54,$V$3:$AE$12,8,FALSE) &amp; Audit!U54 &amp; VLOOKUP(Audit!H54,$V$13:$AE$22,8,FALSE)&amp;IF(Audit!H54=10,Audit!V54&amp;Audit!W54,"")</f>
        <v/>
      </c>
      <c r="J54" s="17" t="str">
        <f>VLOOKUP(Audit!I54,$V$3:$AE$12,9,FALSE) &amp; VLOOKUP(Audit!I54,$V$13:$AE$22,9,FALSE) &amp; IF(Audit!I54=10,Audit!V54&amp;Audit!W54,"") &amp; IF(Audit!I54&lt;&gt;1,U54,"")</f>
        <v/>
      </c>
      <c r="K54" s="17" t="str">
        <f>VLOOKUP(Audit!J54,$V$3:$AE$12,10,FALSE) &amp; Audit!S54 &amp; VLOOKUP(Audit!J54,$V$13:$AE$22,10,FALSE) &amp; IF(Audit!J54=10,Audit!V54&amp;Audit!W54,"") &amp; IF(Audit!J54&lt;&gt;1,U54,"")</f>
        <v/>
      </c>
      <c r="L54" s="10">
        <f>Audit!K54</f>
        <v>1</v>
      </c>
      <c r="M54" s="10" t="str">
        <f t="shared" si="31"/>
        <v/>
      </c>
      <c r="N54" s="10" t="str">
        <f t="shared" si="32"/>
        <v/>
      </c>
      <c r="O54" s="10" t="str">
        <f t="shared" si="33"/>
        <v/>
      </c>
      <c r="P54" s="10" t="str">
        <f t="shared" si="34"/>
        <v/>
      </c>
      <c r="Q54" s="10" t="str">
        <f t="shared" si="35"/>
        <v/>
      </c>
      <c r="R54" s="10" t="str">
        <f t="shared" si="36"/>
        <v/>
      </c>
      <c r="S54" s="10" t="str">
        <f t="shared" si="37"/>
        <v/>
      </c>
      <c r="T54" s="10" t="str">
        <f t="shared" si="38"/>
        <v/>
      </c>
      <c r="U54" s="17" t="str">
        <f>IF(Audit!M54="","",VLOOKUP(Audit!M54,$W$26:$X$35,2,FALSE)) &amp; Audit!N54 &amp; IF(Audit!O54="","",IF(Audit!N54&lt;=1.4,VLOOKUP(Audit!O54,$W$38:X99,2,FALSE),VLOOKUP(Audit!O54,$W$51:$X$61,2,FALSE))) &amp; IF(Audit!P54="","",VLOOKUP(Audit!P54,$Y$26:$Z$35,2,FALSE) &amp; Audit!Q54 &amp; IF(Audit!O54="","",IF(Audit!Q54&lt;=1.4,VLOOKUP(Audit!R54,$Y$38:$Z$48,2,FALSE),VLOOKUP(Audit!R54,$Y$51:$Z$61,2,FALSE))))</f>
        <v/>
      </c>
      <c r="V54" s="21"/>
      <c r="W54" s="98" t="s">
        <v>200</v>
      </c>
      <c r="X54" s="98" t="s">
        <v>201</v>
      </c>
      <c r="Y54" s="104" t="s">
        <v>200</v>
      </c>
      <c r="Z54" s="116" t="s">
        <v>202</v>
      </c>
      <c r="AC54" s="18"/>
      <c r="AH54" s="49" t="str">
        <f>Audit!A54</f>
        <v>OKC1-XX-00052</v>
      </c>
      <c r="AI54" s="50" t="str">
        <f>VLOOKUP(Audit!B54,$V$3:$AE$12,2,FALSE)&amp; IF(Audit!B54=10,Audit!V54,"")</f>
        <v/>
      </c>
      <c r="AJ54" s="50" t="str">
        <f>VLOOKUP(Audit!B54,$V$13:$AE$22,2,FALSE)&amp; IF(Audit!B54=10,Audit!W54,"")</f>
        <v/>
      </c>
      <c r="AK54" s="47" t="str">
        <f t="shared" si="9"/>
        <v/>
      </c>
      <c r="AL54" s="50" t="str">
        <f>VLOOKUP(Audit!C54,$V$3:$AE$12,3,FALSE)&amp; IF(Audit!C54=10,Audit!V54,"")</f>
        <v/>
      </c>
      <c r="AM54" s="50" t="str">
        <f>VLOOKUP(Audit!C54,$V$13:$AE$22,3,FALSE)&amp; IF(Audit!C54=10,Audit!W54,"")</f>
        <v/>
      </c>
      <c r="AN54" s="47" t="str">
        <f t="shared" si="10"/>
        <v/>
      </c>
      <c r="AO54" s="50" t="str">
        <f>VLOOKUP(Audit!D54,$V$3:$AE$12,4,FALSE) &amp;  Audit!T54 &amp; IF(Audit!D54=10,Audit!V54,"")</f>
        <v/>
      </c>
      <c r="AP54" s="50" t="str">
        <f>VLOOKUP(Audit!D54,$V$13:$AE$22,4,FALSE)&amp; IF(Audit!D54=10,Audit!W54,"")</f>
        <v/>
      </c>
      <c r="AQ54" s="47" t="str">
        <f t="shared" si="11"/>
        <v/>
      </c>
      <c r="AR54" s="50" t="str">
        <f>VLOOKUP(Audit!E54,$V$3:$AE$12,5,FALSE)&amp; IF(Audit!E54=10,Audit!V54,"")</f>
        <v/>
      </c>
      <c r="AS54" s="50" t="str">
        <f>VLOOKUP(Audit!E54,$V$13:$AE$22,5,FALSE)&amp; IF(Audit!E54=10,Audit!W54,"")</f>
        <v/>
      </c>
      <c r="AT54" s="47" t="str">
        <f t="shared" si="12"/>
        <v/>
      </c>
      <c r="AU54" s="50" t="str">
        <f>VLOOKUP(Audit!F54,$V$3:$AE$12,6,FALSE)&amp; IF(Audit!F54=10,Audit!V54,"")</f>
        <v/>
      </c>
      <c r="AV54" s="50" t="str">
        <f>VLOOKUP(Audit!F54,$V$13:$AE$22,6,FALSE)&amp; IF(Audit!F54=10,Audit!W54,"")</f>
        <v/>
      </c>
      <c r="AW54" s="47" t="str">
        <f t="shared" si="13"/>
        <v/>
      </c>
      <c r="AX54" s="50" t="str">
        <f>VLOOKUP(Audit!G54,$V$3:$AE$12,7,FALSE)&amp; IF(Audit!G54=10,Audit!V54,"")</f>
        <v/>
      </c>
      <c r="AY54" s="50" t="str">
        <f>VLOOKUP(Audit!G54,$V$13:$AE$22,7,FALSE) &amp; IF(Audit!G54=10,Audit!W54,"")</f>
        <v/>
      </c>
      <c r="AZ54" s="47" t="str">
        <f t="shared" si="14"/>
        <v/>
      </c>
      <c r="BA54" s="50" t="str">
        <f>VLOOKUP(Audit!H54,$V$3:$AE$12,8,FALSE)&amp; Audit!U54 &amp; IF(Audit!H54=10,Audit!V54,"")</f>
        <v/>
      </c>
      <c r="BB54" s="50" t="str">
        <f>VLOOKUP(Audit!H54,$V$13:$AE$22,8,FALSE) &amp; IF(Audit!H54=10,Audit!W54,"")</f>
        <v/>
      </c>
      <c r="BC54" s="47" t="str">
        <f t="shared" si="15"/>
        <v/>
      </c>
      <c r="BD54" s="50" t="str">
        <f>VLOOKUP(Audit!I54,$V$3:$AE$12,9,FALSE)&amp; IF(Audit!I54=10,Audit!V54,"")</f>
        <v/>
      </c>
      <c r="BE54" s="50" t="str">
        <f>VLOOKUP(Audit!I54,$V$13:$AE$22,9,FALSE) &amp; IF(Audit!I54=10,Audit!W54,"") &amp; IF(Audit!I54&lt;&gt;1,U54,"")</f>
        <v/>
      </c>
      <c r="BF54" s="47" t="str">
        <f t="shared" si="16"/>
        <v/>
      </c>
      <c r="BG54" s="50" t="str">
        <f>VLOOKUP(Audit!J54,$V$3:$AE$12,10,FALSE) &amp; Audit!S54 &amp; IF(Audit!J54=10,Audit!V54,"")</f>
        <v/>
      </c>
      <c r="BH54" s="50" t="str">
        <f>VLOOKUP(Audit!J54,$V$13:$AE$22,10,FALSE) &amp; IF(Audit!J54=10,Audit!W54,"") &amp; IF(Audit!J54&lt;&gt;1,U54,"")</f>
        <v/>
      </c>
      <c r="BI54" s="47" t="str">
        <f t="shared" si="17"/>
        <v/>
      </c>
      <c r="BJ54" s="48" t="str">
        <f t="shared" si="18"/>
        <v/>
      </c>
      <c r="BK54" s="48" t="str">
        <f t="shared" si="19"/>
        <v/>
      </c>
      <c r="BL54" s="48" t="str">
        <f t="shared" si="20"/>
        <v/>
      </c>
      <c r="BM54" s="48" t="str">
        <f t="shared" si="21"/>
        <v/>
      </c>
      <c r="BN54" s="48" t="str">
        <f t="shared" si="22"/>
        <v/>
      </c>
      <c r="BO54" s="48" t="str">
        <f t="shared" si="23"/>
        <v/>
      </c>
      <c r="BP54" s="48" t="str">
        <f t="shared" si="24"/>
        <v/>
      </c>
      <c r="BQ54" s="48" t="str">
        <f t="shared" si="25"/>
        <v/>
      </c>
      <c r="BR54" s="48" t="str">
        <f t="shared" si="26"/>
        <v/>
      </c>
      <c r="BS54" s="48" t="str">
        <f t="shared" si="27"/>
        <v/>
      </c>
      <c r="BT54" s="48" t="str">
        <f t="shared" si="28"/>
        <v/>
      </c>
      <c r="BU54" s="48" t="str">
        <f t="shared" si="29"/>
        <v/>
      </c>
    </row>
    <row r="55" spans="1:73">
      <c r="A55" s="10" t="str">
        <f>Audit!A55</f>
        <v>OKC1-XX-00053</v>
      </c>
      <c r="B55" s="10" t="str">
        <f t="shared" si="30"/>
        <v/>
      </c>
      <c r="C55" s="17" t="str">
        <f>VLOOKUP(Audit!B55,$V$3:$AE$12,2,FALSE) &amp; VLOOKUP(Audit!B55,$V$13:$AE$22,2,FALSE)&amp; IF(Audit!B55=10,Audit!V55&amp;Audit!W55,"")</f>
        <v/>
      </c>
      <c r="D55" s="17" t="str">
        <f>VLOOKUP(Audit!C55,$V$3:$AE$12,3,FALSE) &amp; VLOOKUP(Audit!C55,$V$13:$AE$22,3,FALSE) &amp;IF(Audit!C55=10,Audit!V55&amp;Audit!W55,"")</f>
        <v/>
      </c>
      <c r="E55" s="17" t="str">
        <f>VLOOKUP(Audit!D55,$V$3:$AE$12,4,FALSE)&amp; Audit!T55 &amp; VLOOKUP(Audit!D55,$V$13:$AE$22,4,FALSE)&amp; IF(Audit!D55=10,Audit!V55&amp;Audit!W55,"")</f>
        <v/>
      </c>
      <c r="F55" s="17" t="str">
        <f>VLOOKUP(Audit!E55,$V$3:$AE$12,5,FALSE) &amp; VLOOKUP(Audit!E55,$V$13:$AE$22,5,FALSE)&amp; IF(Audit!E55=10,Audit!V55&amp;Audit!W55,"")</f>
        <v/>
      </c>
      <c r="G55" s="17" t="str">
        <f>VLOOKUP(Audit!F55,$V$3:$AE$12,6,FALSE) &amp; VLOOKUP(Audit!F55,$V$13:$AE$22,6,FALSE)&amp; IF(Audit!F55=10,Audit!V55&amp;Audit!W55,"")</f>
        <v/>
      </c>
      <c r="H55" s="17" t="str">
        <f>VLOOKUP(Audit!G55,$V$3:$AE$12,7,FALSE) &amp; VLOOKUP(Audit!G55,$V$13:$AE$22,7,FALSE)&amp;IF(Audit!G55=10,Audit!V55&amp;Audit!W55,"")</f>
        <v/>
      </c>
      <c r="I55" s="17" t="str">
        <f>VLOOKUP(Audit!H55,$V$3:$AE$12,8,FALSE) &amp; Audit!U55 &amp; VLOOKUP(Audit!H55,$V$13:$AE$22,8,FALSE)&amp;IF(Audit!H55=10,Audit!V55&amp;Audit!W55,"")</f>
        <v/>
      </c>
      <c r="J55" s="17" t="str">
        <f>VLOOKUP(Audit!I55,$V$3:$AE$12,9,FALSE) &amp; VLOOKUP(Audit!I55,$V$13:$AE$22,9,FALSE) &amp; IF(Audit!I55=10,Audit!V55&amp;Audit!W55,"") &amp; IF(Audit!I55&lt;&gt;1,U55,"")</f>
        <v/>
      </c>
      <c r="K55" s="17" t="str">
        <f>VLOOKUP(Audit!J55,$V$3:$AE$12,10,FALSE) &amp; Audit!S55 &amp; VLOOKUP(Audit!J55,$V$13:$AE$22,10,FALSE) &amp; IF(Audit!J55=10,Audit!V55&amp;Audit!W55,"") &amp; IF(Audit!J55&lt;&gt;1,U55,"")</f>
        <v/>
      </c>
      <c r="L55" s="10">
        <f>Audit!K55</f>
        <v>1</v>
      </c>
      <c r="M55" s="10" t="str">
        <f t="shared" si="31"/>
        <v/>
      </c>
      <c r="N55" s="10" t="str">
        <f t="shared" si="32"/>
        <v/>
      </c>
      <c r="O55" s="10" t="str">
        <f t="shared" si="33"/>
        <v/>
      </c>
      <c r="P55" s="10" t="str">
        <f t="shared" si="34"/>
        <v/>
      </c>
      <c r="Q55" s="10" t="str">
        <f t="shared" si="35"/>
        <v/>
      </c>
      <c r="R55" s="10" t="str">
        <f t="shared" si="36"/>
        <v/>
      </c>
      <c r="S55" s="10" t="str">
        <f t="shared" si="37"/>
        <v/>
      </c>
      <c r="T55" s="10" t="str">
        <f t="shared" si="38"/>
        <v/>
      </c>
      <c r="U55" s="17" t="str">
        <f>IF(Audit!M55="","",VLOOKUP(Audit!M55,$W$26:$X$35,2,FALSE)) &amp; Audit!N55 &amp; IF(Audit!O55="","",IF(Audit!N55&lt;=1.4,VLOOKUP(Audit!O55,$W$38:X100,2,FALSE),VLOOKUP(Audit!O55,$W$51:$X$61,2,FALSE))) &amp; IF(Audit!P55="","",VLOOKUP(Audit!P55,$Y$26:$Z$35,2,FALSE) &amp; Audit!Q55 &amp; IF(Audit!O55="","",IF(Audit!Q55&lt;=1.4,VLOOKUP(Audit!R55,$Y$38:$Z$48,2,FALSE),VLOOKUP(Audit!R55,$Y$51:$Z$61,2,FALSE))))</f>
        <v/>
      </c>
      <c r="V55" s="21"/>
      <c r="W55" s="98" t="s">
        <v>30</v>
      </c>
      <c r="X55" s="98" t="s">
        <v>136</v>
      </c>
      <c r="Y55" s="104" t="s">
        <v>30</v>
      </c>
      <c r="Z55" s="116" t="s">
        <v>136</v>
      </c>
      <c r="AC55" s="18"/>
      <c r="AH55" s="49" t="str">
        <f>Audit!A55</f>
        <v>OKC1-XX-00053</v>
      </c>
      <c r="AI55" s="50" t="str">
        <f>VLOOKUP(Audit!B55,$V$3:$AE$12,2,FALSE)&amp; IF(Audit!B55=10,Audit!V55,"")</f>
        <v/>
      </c>
      <c r="AJ55" s="50" t="str">
        <f>VLOOKUP(Audit!B55,$V$13:$AE$22,2,FALSE)&amp; IF(Audit!B55=10,Audit!W55,"")</f>
        <v/>
      </c>
      <c r="AK55" s="47" t="str">
        <f t="shared" si="9"/>
        <v/>
      </c>
      <c r="AL55" s="50" t="str">
        <f>VLOOKUP(Audit!C55,$V$3:$AE$12,3,FALSE)&amp; IF(Audit!C55=10,Audit!V55,"")</f>
        <v/>
      </c>
      <c r="AM55" s="50" t="str">
        <f>VLOOKUP(Audit!C55,$V$13:$AE$22,3,FALSE)&amp; IF(Audit!C55=10,Audit!W55,"")</f>
        <v/>
      </c>
      <c r="AN55" s="47" t="str">
        <f t="shared" si="10"/>
        <v/>
      </c>
      <c r="AO55" s="50" t="str">
        <f>VLOOKUP(Audit!D55,$V$3:$AE$12,4,FALSE) &amp;  Audit!T55 &amp; IF(Audit!D55=10,Audit!V55,"")</f>
        <v/>
      </c>
      <c r="AP55" s="50" t="str">
        <f>VLOOKUP(Audit!D55,$V$13:$AE$22,4,FALSE)&amp; IF(Audit!D55=10,Audit!W55,"")</f>
        <v/>
      </c>
      <c r="AQ55" s="47" t="str">
        <f t="shared" si="11"/>
        <v/>
      </c>
      <c r="AR55" s="50" t="str">
        <f>VLOOKUP(Audit!E55,$V$3:$AE$12,5,FALSE)&amp; IF(Audit!E55=10,Audit!V55,"")</f>
        <v/>
      </c>
      <c r="AS55" s="50" t="str">
        <f>VLOOKUP(Audit!E55,$V$13:$AE$22,5,FALSE)&amp; IF(Audit!E55=10,Audit!W55,"")</f>
        <v/>
      </c>
      <c r="AT55" s="47" t="str">
        <f t="shared" si="12"/>
        <v/>
      </c>
      <c r="AU55" s="50" t="str">
        <f>VLOOKUP(Audit!F55,$V$3:$AE$12,6,FALSE)&amp; IF(Audit!F55=10,Audit!V55,"")</f>
        <v/>
      </c>
      <c r="AV55" s="50" t="str">
        <f>VLOOKUP(Audit!F55,$V$13:$AE$22,6,FALSE)&amp; IF(Audit!F55=10,Audit!W55,"")</f>
        <v/>
      </c>
      <c r="AW55" s="47" t="str">
        <f t="shared" si="13"/>
        <v/>
      </c>
      <c r="AX55" s="50" t="str">
        <f>VLOOKUP(Audit!G55,$V$3:$AE$12,7,FALSE)&amp; IF(Audit!G55=10,Audit!V55,"")</f>
        <v/>
      </c>
      <c r="AY55" s="50" t="str">
        <f>VLOOKUP(Audit!G55,$V$13:$AE$22,7,FALSE) &amp; IF(Audit!G55=10,Audit!W55,"")</f>
        <v/>
      </c>
      <c r="AZ55" s="47" t="str">
        <f t="shared" si="14"/>
        <v/>
      </c>
      <c r="BA55" s="50" t="str">
        <f>VLOOKUP(Audit!H55,$V$3:$AE$12,8,FALSE)&amp; Audit!U55 &amp; IF(Audit!H55=10,Audit!V55,"")</f>
        <v/>
      </c>
      <c r="BB55" s="50" t="str">
        <f>VLOOKUP(Audit!H55,$V$13:$AE$22,8,FALSE) &amp; IF(Audit!H55=10,Audit!W55,"")</f>
        <v/>
      </c>
      <c r="BC55" s="47" t="str">
        <f t="shared" si="15"/>
        <v/>
      </c>
      <c r="BD55" s="50" t="str">
        <f>VLOOKUP(Audit!I55,$V$3:$AE$12,9,FALSE)&amp; IF(Audit!I55=10,Audit!V55,"")</f>
        <v/>
      </c>
      <c r="BE55" s="50" t="str">
        <f>VLOOKUP(Audit!I55,$V$13:$AE$22,9,FALSE) &amp; IF(Audit!I55=10,Audit!W55,"") &amp; IF(Audit!I55&lt;&gt;1,U55,"")</f>
        <v/>
      </c>
      <c r="BF55" s="47" t="str">
        <f t="shared" si="16"/>
        <v/>
      </c>
      <c r="BG55" s="50" t="str">
        <f>VLOOKUP(Audit!J55,$V$3:$AE$12,10,FALSE) &amp; Audit!S55 &amp; IF(Audit!J55=10,Audit!V55,"")</f>
        <v/>
      </c>
      <c r="BH55" s="50" t="str">
        <f>VLOOKUP(Audit!J55,$V$13:$AE$22,10,FALSE) &amp; IF(Audit!J55=10,Audit!W55,"") &amp; IF(Audit!J55&lt;&gt;1,U55,"")</f>
        <v/>
      </c>
      <c r="BI55" s="47" t="str">
        <f t="shared" si="17"/>
        <v/>
      </c>
      <c r="BJ55" s="48" t="str">
        <f t="shared" si="18"/>
        <v/>
      </c>
      <c r="BK55" s="48" t="str">
        <f t="shared" si="19"/>
        <v/>
      </c>
      <c r="BL55" s="48" t="str">
        <f t="shared" si="20"/>
        <v/>
      </c>
      <c r="BM55" s="48" t="str">
        <f t="shared" si="21"/>
        <v/>
      </c>
      <c r="BN55" s="48" t="str">
        <f t="shared" si="22"/>
        <v/>
      </c>
      <c r="BO55" s="48" t="str">
        <f t="shared" si="23"/>
        <v/>
      </c>
      <c r="BP55" s="48" t="str">
        <f t="shared" si="24"/>
        <v/>
      </c>
      <c r="BQ55" s="48" t="str">
        <f t="shared" si="25"/>
        <v/>
      </c>
      <c r="BR55" s="48" t="str">
        <f t="shared" si="26"/>
        <v/>
      </c>
      <c r="BS55" s="48" t="str">
        <f t="shared" si="27"/>
        <v/>
      </c>
      <c r="BT55" s="48" t="str">
        <f t="shared" si="28"/>
        <v/>
      </c>
      <c r="BU55" s="48" t="str">
        <f t="shared" si="29"/>
        <v/>
      </c>
    </row>
    <row r="56" spans="1:73">
      <c r="A56" s="10" t="str">
        <f>Audit!A56</f>
        <v>OKC1-XX-00054</v>
      </c>
      <c r="B56" s="10" t="str">
        <f t="shared" si="30"/>
        <v/>
      </c>
      <c r="C56" s="17" t="str">
        <f>VLOOKUP(Audit!B56,$V$3:$AE$12,2,FALSE) &amp; VLOOKUP(Audit!B56,$V$13:$AE$22,2,FALSE)&amp; IF(Audit!B56=10,Audit!V56&amp;Audit!W56,"")</f>
        <v/>
      </c>
      <c r="D56" s="17" t="str">
        <f>VLOOKUP(Audit!C56,$V$3:$AE$12,3,FALSE) &amp; VLOOKUP(Audit!C56,$V$13:$AE$22,3,FALSE) &amp;IF(Audit!C56=10,Audit!V56&amp;Audit!W56,"")</f>
        <v/>
      </c>
      <c r="E56" s="17" t="str">
        <f>VLOOKUP(Audit!D56,$V$3:$AE$12,4,FALSE)&amp; Audit!T56 &amp; VLOOKUP(Audit!D56,$V$13:$AE$22,4,FALSE)&amp; IF(Audit!D56=10,Audit!V56&amp;Audit!W56,"")</f>
        <v/>
      </c>
      <c r="F56" s="17" t="str">
        <f>VLOOKUP(Audit!E56,$V$3:$AE$12,5,FALSE) &amp; VLOOKUP(Audit!E56,$V$13:$AE$22,5,FALSE)&amp; IF(Audit!E56=10,Audit!V56&amp;Audit!W56,"")</f>
        <v/>
      </c>
      <c r="G56" s="17" t="str">
        <f>VLOOKUP(Audit!F56,$V$3:$AE$12,6,FALSE) &amp; VLOOKUP(Audit!F56,$V$13:$AE$22,6,FALSE)&amp; IF(Audit!F56=10,Audit!V56&amp;Audit!W56,"")</f>
        <v/>
      </c>
      <c r="H56" s="17" t="str">
        <f>VLOOKUP(Audit!G56,$V$3:$AE$12,7,FALSE) &amp; VLOOKUP(Audit!G56,$V$13:$AE$22,7,FALSE)&amp;IF(Audit!G56=10,Audit!V56&amp;Audit!W56,"")</f>
        <v/>
      </c>
      <c r="I56" s="17" t="str">
        <f>VLOOKUP(Audit!H56,$V$3:$AE$12,8,FALSE) &amp; Audit!U56 &amp; VLOOKUP(Audit!H56,$V$13:$AE$22,8,FALSE)&amp;IF(Audit!H56=10,Audit!V56&amp;Audit!W56,"")</f>
        <v/>
      </c>
      <c r="J56" s="17" t="str">
        <f>VLOOKUP(Audit!I56,$V$3:$AE$12,9,FALSE) &amp; VLOOKUP(Audit!I56,$V$13:$AE$22,9,FALSE) &amp; IF(Audit!I56=10,Audit!V56&amp;Audit!W56,"") &amp; IF(Audit!I56&lt;&gt;1,U56,"")</f>
        <v/>
      </c>
      <c r="K56" s="17" t="str">
        <f>VLOOKUP(Audit!J56,$V$3:$AE$12,10,FALSE) &amp; Audit!S56 &amp; VLOOKUP(Audit!J56,$V$13:$AE$22,10,FALSE) &amp; IF(Audit!J56=10,Audit!V56&amp;Audit!W56,"") &amp; IF(Audit!J56&lt;&gt;1,U56,"")</f>
        <v/>
      </c>
      <c r="L56" s="10">
        <f>Audit!K56</f>
        <v>1</v>
      </c>
      <c r="M56" s="10" t="str">
        <f t="shared" si="31"/>
        <v/>
      </c>
      <c r="N56" s="10" t="str">
        <f t="shared" si="32"/>
        <v/>
      </c>
      <c r="O56" s="10" t="str">
        <f t="shared" si="33"/>
        <v/>
      </c>
      <c r="P56" s="10" t="str">
        <f t="shared" si="34"/>
        <v/>
      </c>
      <c r="Q56" s="10" t="str">
        <f t="shared" si="35"/>
        <v/>
      </c>
      <c r="R56" s="10" t="str">
        <f t="shared" si="36"/>
        <v/>
      </c>
      <c r="S56" s="10" t="str">
        <f t="shared" si="37"/>
        <v/>
      </c>
      <c r="T56" s="10" t="str">
        <f t="shared" si="38"/>
        <v/>
      </c>
      <c r="U56" s="17" t="str">
        <f>IF(Audit!M56="","",VLOOKUP(Audit!M56,$W$26:$X$35,2,FALSE)) &amp; Audit!N56 &amp; IF(Audit!O56="","",IF(Audit!N56&lt;=1.4,VLOOKUP(Audit!O56,$W$38:X101,2,FALSE),VLOOKUP(Audit!O56,$W$51:$X$61,2,FALSE))) &amp; IF(Audit!P56="","",VLOOKUP(Audit!P56,$Y$26:$Z$35,2,FALSE) &amp; Audit!Q56 &amp; IF(Audit!O56="","",IF(Audit!Q56&lt;=1.4,VLOOKUP(Audit!R56,$Y$38:$Z$48,2,FALSE),VLOOKUP(Audit!R56,$Y$51:$Z$61,2,FALSE))))</f>
        <v/>
      </c>
      <c r="V56" s="21"/>
      <c r="W56" s="98" t="s">
        <v>52</v>
      </c>
      <c r="X56" s="98" t="s">
        <v>62</v>
      </c>
      <c r="Y56" s="104" t="s">
        <v>52</v>
      </c>
      <c r="Z56" s="116" t="s">
        <v>62</v>
      </c>
      <c r="AC56" s="18"/>
      <c r="AH56" s="49" t="str">
        <f>Audit!A56</f>
        <v>OKC1-XX-00054</v>
      </c>
      <c r="AI56" s="50" t="str">
        <f>VLOOKUP(Audit!B56,$V$3:$AE$12,2,FALSE)&amp; IF(Audit!B56=10,Audit!V56,"")</f>
        <v/>
      </c>
      <c r="AJ56" s="50" t="str">
        <f>VLOOKUP(Audit!B56,$V$13:$AE$22,2,FALSE)&amp; IF(Audit!B56=10,Audit!W56,"")</f>
        <v/>
      </c>
      <c r="AK56" s="47" t="str">
        <f t="shared" si="9"/>
        <v/>
      </c>
      <c r="AL56" s="50" t="str">
        <f>VLOOKUP(Audit!C56,$V$3:$AE$12,3,FALSE)&amp; IF(Audit!C56=10,Audit!V56,"")</f>
        <v/>
      </c>
      <c r="AM56" s="50" t="str">
        <f>VLOOKUP(Audit!C56,$V$13:$AE$22,3,FALSE)&amp; IF(Audit!C56=10,Audit!W56,"")</f>
        <v/>
      </c>
      <c r="AN56" s="47" t="str">
        <f t="shared" si="10"/>
        <v/>
      </c>
      <c r="AO56" s="50" t="str">
        <f>VLOOKUP(Audit!D56,$V$3:$AE$12,4,FALSE) &amp;  Audit!T56 &amp; IF(Audit!D56=10,Audit!V56,"")</f>
        <v/>
      </c>
      <c r="AP56" s="50" t="str">
        <f>VLOOKUP(Audit!D56,$V$13:$AE$22,4,FALSE)&amp; IF(Audit!D56=10,Audit!W56,"")</f>
        <v/>
      </c>
      <c r="AQ56" s="47" t="str">
        <f t="shared" si="11"/>
        <v/>
      </c>
      <c r="AR56" s="50" t="str">
        <f>VLOOKUP(Audit!E56,$V$3:$AE$12,5,FALSE)&amp; IF(Audit!E56=10,Audit!V56,"")</f>
        <v/>
      </c>
      <c r="AS56" s="50" t="str">
        <f>VLOOKUP(Audit!E56,$V$13:$AE$22,5,FALSE)&amp; IF(Audit!E56=10,Audit!W56,"")</f>
        <v/>
      </c>
      <c r="AT56" s="47" t="str">
        <f t="shared" si="12"/>
        <v/>
      </c>
      <c r="AU56" s="50" t="str">
        <f>VLOOKUP(Audit!F56,$V$3:$AE$12,6,FALSE)&amp; IF(Audit!F56=10,Audit!V56,"")</f>
        <v/>
      </c>
      <c r="AV56" s="50" t="str">
        <f>VLOOKUP(Audit!F56,$V$13:$AE$22,6,FALSE)&amp; IF(Audit!F56=10,Audit!W56,"")</f>
        <v/>
      </c>
      <c r="AW56" s="47" t="str">
        <f t="shared" si="13"/>
        <v/>
      </c>
      <c r="AX56" s="50" t="str">
        <f>VLOOKUP(Audit!G56,$V$3:$AE$12,7,FALSE)&amp; IF(Audit!G56=10,Audit!V56,"")</f>
        <v/>
      </c>
      <c r="AY56" s="50" t="str">
        <f>VLOOKUP(Audit!G56,$V$13:$AE$22,7,FALSE) &amp; IF(Audit!G56=10,Audit!W56,"")</f>
        <v/>
      </c>
      <c r="AZ56" s="47" t="str">
        <f t="shared" si="14"/>
        <v/>
      </c>
      <c r="BA56" s="50" t="str">
        <f>VLOOKUP(Audit!H56,$V$3:$AE$12,8,FALSE)&amp; Audit!U56 &amp; IF(Audit!H56=10,Audit!V56,"")</f>
        <v/>
      </c>
      <c r="BB56" s="50" t="str">
        <f>VLOOKUP(Audit!H56,$V$13:$AE$22,8,FALSE) &amp; IF(Audit!H56=10,Audit!W56,"")</f>
        <v/>
      </c>
      <c r="BC56" s="47" t="str">
        <f t="shared" si="15"/>
        <v/>
      </c>
      <c r="BD56" s="50" t="str">
        <f>VLOOKUP(Audit!I56,$V$3:$AE$12,9,FALSE)&amp; IF(Audit!I56=10,Audit!V56,"")</f>
        <v/>
      </c>
      <c r="BE56" s="50" t="str">
        <f>VLOOKUP(Audit!I56,$V$13:$AE$22,9,FALSE) &amp; IF(Audit!I56=10,Audit!W56,"") &amp; IF(Audit!I56&lt;&gt;1,U56,"")</f>
        <v/>
      </c>
      <c r="BF56" s="47" t="str">
        <f t="shared" si="16"/>
        <v/>
      </c>
      <c r="BG56" s="50" t="str">
        <f>VLOOKUP(Audit!J56,$V$3:$AE$12,10,FALSE) &amp; Audit!S56 &amp; IF(Audit!J56=10,Audit!V56,"")</f>
        <v/>
      </c>
      <c r="BH56" s="50" t="str">
        <f>VLOOKUP(Audit!J56,$V$13:$AE$22,10,FALSE) &amp; IF(Audit!J56=10,Audit!W56,"") &amp; IF(Audit!J56&lt;&gt;1,U56,"")</f>
        <v/>
      </c>
      <c r="BI56" s="47" t="str">
        <f t="shared" si="17"/>
        <v/>
      </c>
      <c r="BJ56" s="48" t="str">
        <f t="shared" si="18"/>
        <v/>
      </c>
      <c r="BK56" s="48" t="str">
        <f t="shared" si="19"/>
        <v/>
      </c>
      <c r="BL56" s="48" t="str">
        <f t="shared" si="20"/>
        <v/>
      </c>
      <c r="BM56" s="48" t="str">
        <f t="shared" si="21"/>
        <v/>
      </c>
      <c r="BN56" s="48" t="str">
        <f t="shared" si="22"/>
        <v/>
      </c>
      <c r="BO56" s="48" t="str">
        <f t="shared" si="23"/>
        <v/>
      </c>
      <c r="BP56" s="48" t="str">
        <f t="shared" si="24"/>
        <v/>
      </c>
      <c r="BQ56" s="48" t="str">
        <f t="shared" si="25"/>
        <v/>
      </c>
      <c r="BR56" s="48" t="str">
        <f t="shared" si="26"/>
        <v/>
      </c>
      <c r="BS56" s="48" t="str">
        <f t="shared" si="27"/>
        <v/>
      </c>
      <c r="BT56" s="48" t="str">
        <f t="shared" si="28"/>
        <v/>
      </c>
      <c r="BU56" s="48" t="str">
        <f t="shared" si="29"/>
        <v/>
      </c>
    </row>
    <row r="57" spans="1:73">
      <c r="A57" s="10" t="str">
        <f>Audit!A57</f>
        <v>OKC1-XX-00055</v>
      </c>
      <c r="B57" s="10" t="str">
        <f t="shared" si="30"/>
        <v/>
      </c>
      <c r="C57" s="17" t="str">
        <f>VLOOKUP(Audit!B57,$V$3:$AE$12,2,FALSE) &amp; VLOOKUP(Audit!B57,$V$13:$AE$22,2,FALSE)&amp; IF(Audit!B57=10,Audit!V57&amp;Audit!W57,"")</f>
        <v/>
      </c>
      <c r="D57" s="17" t="str">
        <f>VLOOKUP(Audit!C57,$V$3:$AE$12,3,FALSE) &amp; VLOOKUP(Audit!C57,$V$13:$AE$22,3,FALSE) &amp;IF(Audit!C57=10,Audit!V57&amp;Audit!W57,"")</f>
        <v/>
      </c>
      <c r="E57" s="17" t="str">
        <f>VLOOKUP(Audit!D57,$V$3:$AE$12,4,FALSE)&amp; Audit!T57 &amp; VLOOKUP(Audit!D57,$V$13:$AE$22,4,FALSE)&amp; IF(Audit!D57=10,Audit!V57&amp;Audit!W57,"")</f>
        <v/>
      </c>
      <c r="F57" s="17" t="str">
        <f>VLOOKUP(Audit!E57,$V$3:$AE$12,5,FALSE) &amp; VLOOKUP(Audit!E57,$V$13:$AE$22,5,FALSE)&amp; IF(Audit!E57=10,Audit!V57&amp;Audit!W57,"")</f>
        <v/>
      </c>
      <c r="G57" s="17" t="str">
        <f>VLOOKUP(Audit!F57,$V$3:$AE$12,6,FALSE) &amp; VLOOKUP(Audit!F57,$V$13:$AE$22,6,FALSE)&amp; IF(Audit!F57=10,Audit!V57&amp;Audit!W57,"")</f>
        <v/>
      </c>
      <c r="H57" s="17" t="str">
        <f>VLOOKUP(Audit!G57,$V$3:$AE$12,7,FALSE) &amp; VLOOKUP(Audit!G57,$V$13:$AE$22,7,FALSE)&amp;IF(Audit!G57=10,Audit!V57&amp;Audit!W57,"")</f>
        <v/>
      </c>
      <c r="I57" s="17" t="str">
        <f>VLOOKUP(Audit!H57,$V$3:$AE$12,8,FALSE) &amp; Audit!U57 &amp; VLOOKUP(Audit!H57,$V$13:$AE$22,8,FALSE)&amp;IF(Audit!H57=10,Audit!V57&amp;Audit!W57,"")</f>
        <v/>
      </c>
      <c r="J57" s="17" t="str">
        <f>VLOOKUP(Audit!I57,$V$3:$AE$12,9,FALSE) &amp; VLOOKUP(Audit!I57,$V$13:$AE$22,9,FALSE) &amp; IF(Audit!I57=10,Audit!V57&amp;Audit!W57,"") &amp; IF(Audit!I57&lt;&gt;1,U57,"")</f>
        <v/>
      </c>
      <c r="K57" s="17" t="str">
        <f>VLOOKUP(Audit!J57,$V$3:$AE$12,10,FALSE) &amp; Audit!S57 &amp; VLOOKUP(Audit!J57,$V$13:$AE$22,10,FALSE) &amp; IF(Audit!J57=10,Audit!V57&amp;Audit!W57,"") &amp; IF(Audit!J57&lt;&gt;1,U57,"")</f>
        <v/>
      </c>
      <c r="L57" s="10">
        <f>Audit!K57</f>
        <v>1</v>
      </c>
      <c r="M57" s="10" t="str">
        <f t="shared" si="31"/>
        <v/>
      </c>
      <c r="N57" s="10" t="str">
        <f t="shared" si="32"/>
        <v/>
      </c>
      <c r="O57" s="10" t="str">
        <f t="shared" si="33"/>
        <v/>
      </c>
      <c r="P57" s="10" t="str">
        <f t="shared" si="34"/>
        <v/>
      </c>
      <c r="Q57" s="10" t="str">
        <f t="shared" si="35"/>
        <v/>
      </c>
      <c r="R57" s="10" t="str">
        <f t="shared" si="36"/>
        <v/>
      </c>
      <c r="S57" s="10" t="str">
        <f t="shared" si="37"/>
        <v/>
      </c>
      <c r="T57" s="10" t="str">
        <f t="shared" si="38"/>
        <v/>
      </c>
      <c r="U57" s="17" t="str">
        <f>IF(Audit!M57="","",VLOOKUP(Audit!M57,$W$26:$X$35,2,FALSE)) &amp; Audit!N57 &amp; IF(Audit!O57="","",IF(Audit!N57&lt;=1.4,VLOOKUP(Audit!O57,$W$38:X102,2,FALSE),VLOOKUP(Audit!O57,$W$51:$X$61,2,FALSE))) &amp; IF(Audit!P57="","",VLOOKUP(Audit!P57,$Y$26:$Z$35,2,FALSE) &amp; Audit!Q57 &amp; IF(Audit!O57="","",IF(Audit!Q57&lt;=1.4,VLOOKUP(Audit!R57,$Y$38:$Z$48,2,FALSE),VLOOKUP(Audit!R57,$Y$51:$Z$61,2,FALSE))))</f>
        <v/>
      </c>
      <c r="V57" s="21"/>
      <c r="W57" s="98" t="s">
        <v>162</v>
      </c>
      <c r="X57" s="98" t="s">
        <v>71</v>
      </c>
      <c r="Y57" s="104" t="s">
        <v>162</v>
      </c>
      <c r="Z57" s="116" t="s">
        <v>71</v>
      </c>
      <c r="AH57" s="49" t="str">
        <f>Audit!A57</f>
        <v>OKC1-XX-00055</v>
      </c>
      <c r="AI57" s="50" t="str">
        <f>VLOOKUP(Audit!B57,$V$3:$AE$12,2,FALSE)&amp; IF(Audit!B57=10,Audit!V57,"")</f>
        <v/>
      </c>
      <c r="AJ57" s="50" t="str">
        <f>VLOOKUP(Audit!B57,$V$13:$AE$22,2,FALSE)&amp; IF(Audit!B57=10,Audit!W57,"")</f>
        <v/>
      </c>
      <c r="AK57" s="47" t="str">
        <f t="shared" si="9"/>
        <v/>
      </c>
      <c r="AL57" s="50" t="str">
        <f>VLOOKUP(Audit!C57,$V$3:$AE$12,3,FALSE)&amp; IF(Audit!C57=10,Audit!V57,"")</f>
        <v/>
      </c>
      <c r="AM57" s="50" t="str">
        <f>VLOOKUP(Audit!C57,$V$13:$AE$22,3,FALSE)&amp; IF(Audit!C57=10,Audit!W57,"")</f>
        <v/>
      </c>
      <c r="AN57" s="47" t="str">
        <f t="shared" si="10"/>
        <v/>
      </c>
      <c r="AO57" s="50" t="str">
        <f>VLOOKUP(Audit!D57,$V$3:$AE$12,4,FALSE) &amp;  Audit!T57 &amp; IF(Audit!D57=10,Audit!V57,"")</f>
        <v/>
      </c>
      <c r="AP57" s="50" t="str">
        <f>VLOOKUP(Audit!D57,$V$13:$AE$22,4,FALSE)&amp; IF(Audit!D57=10,Audit!W57,"")</f>
        <v/>
      </c>
      <c r="AQ57" s="47" t="str">
        <f t="shared" si="11"/>
        <v/>
      </c>
      <c r="AR57" s="50" t="str">
        <f>VLOOKUP(Audit!E57,$V$3:$AE$12,5,FALSE)&amp; IF(Audit!E57=10,Audit!V57,"")</f>
        <v/>
      </c>
      <c r="AS57" s="50" t="str">
        <f>VLOOKUP(Audit!E57,$V$13:$AE$22,5,FALSE)&amp; IF(Audit!E57=10,Audit!W57,"")</f>
        <v/>
      </c>
      <c r="AT57" s="47" t="str">
        <f t="shared" si="12"/>
        <v/>
      </c>
      <c r="AU57" s="50" t="str">
        <f>VLOOKUP(Audit!F57,$V$3:$AE$12,6,FALSE)&amp; IF(Audit!F57=10,Audit!V57,"")</f>
        <v/>
      </c>
      <c r="AV57" s="50" t="str">
        <f>VLOOKUP(Audit!F57,$V$13:$AE$22,6,FALSE)&amp; IF(Audit!F57=10,Audit!W57,"")</f>
        <v/>
      </c>
      <c r="AW57" s="47" t="str">
        <f t="shared" si="13"/>
        <v/>
      </c>
      <c r="AX57" s="50" t="str">
        <f>VLOOKUP(Audit!G57,$V$3:$AE$12,7,FALSE)&amp; IF(Audit!G57=10,Audit!V57,"")</f>
        <v/>
      </c>
      <c r="AY57" s="50" t="str">
        <f>VLOOKUP(Audit!G57,$V$13:$AE$22,7,FALSE) &amp; IF(Audit!G57=10,Audit!W57,"")</f>
        <v/>
      </c>
      <c r="AZ57" s="47" t="str">
        <f t="shared" si="14"/>
        <v/>
      </c>
      <c r="BA57" s="50" t="str">
        <f>VLOOKUP(Audit!H57,$V$3:$AE$12,8,FALSE)&amp; Audit!U57 &amp; IF(Audit!H57=10,Audit!V57,"")</f>
        <v/>
      </c>
      <c r="BB57" s="50" t="str">
        <f>VLOOKUP(Audit!H57,$V$13:$AE$22,8,FALSE) &amp; IF(Audit!H57=10,Audit!W57,"")</f>
        <v/>
      </c>
      <c r="BC57" s="47" t="str">
        <f t="shared" si="15"/>
        <v/>
      </c>
      <c r="BD57" s="50" t="str">
        <f>VLOOKUP(Audit!I57,$V$3:$AE$12,9,FALSE)&amp; IF(Audit!I57=10,Audit!V57,"")</f>
        <v/>
      </c>
      <c r="BE57" s="50" t="str">
        <f>VLOOKUP(Audit!I57,$V$13:$AE$22,9,FALSE) &amp; IF(Audit!I57=10,Audit!W57,"") &amp; IF(Audit!I57&lt;&gt;1,U57,"")</f>
        <v/>
      </c>
      <c r="BF57" s="47" t="str">
        <f t="shared" si="16"/>
        <v/>
      </c>
      <c r="BG57" s="50" t="str">
        <f>VLOOKUP(Audit!J57,$V$3:$AE$12,10,FALSE) &amp; Audit!S57 &amp; IF(Audit!J57=10,Audit!V57,"")</f>
        <v/>
      </c>
      <c r="BH57" s="50" t="str">
        <f>VLOOKUP(Audit!J57,$V$13:$AE$22,10,FALSE) &amp; IF(Audit!J57=10,Audit!W57,"") &amp; IF(Audit!J57&lt;&gt;1,U57,"")</f>
        <v/>
      </c>
      <c r="BI57" s="47" t="str">
        <f t="shared" si="17"/>
        <v/>
      </c>
      <c r="BJ57" s="48" t="str">
        <f t="shared" si="18"/>
        <v/>
      </c>
      <c r="BK57" s="48" t="str">
        <f t="shared" si="19"/>
        <v/>
      </c>
      <c r="BL57" s="48" t="str">
        <f t="shared" si="20"/>
        <v/>
      </c>
      <c r="BM57" s="48" t="str">
        <f t="shared" si="21"/>
        <v/>
      </c>
      <c r="BN57" s="48" t="str">
        <f t="shared" si="22"/>
        <v/>
      </c>
      <c r="BO57" s="48" t="str">
        <f t="shared" si="23"/>
        <v/>
      </c>
      <c r="BP57" s="48" t="str">
        <f t="shared" si="24"/>
        <v/>
      </c>
      <c r="BQ57" s="48" t="str">
        <f t="shared" si="25"/>
        <v/>
      </c>
      <c r="BR57" s="48" t="str">
        <f t="shared" si="26"/>
        <v/>
      </c>
      <c r="BS57" s="48" t="str">
        <f t="shared" si="27"/>
        <v/>
      </c>
      <c r="BT57" s="48" t="str">
        <f t="shared" si="28"/>
        <v/>
      </c>
      <c r="BU57" s="48" t="str">
        <f t="shared" si="29"/>
        <v/>
      </c>
    </row>
    <row r="58" spans="1:73">
      <c r="A58" s="10" t="str">
        <f>Audit!A58</f>
        <v>OKC1-XX-00056</v>
      </c>
      <c r="B58" s="10" t="str">
        <f t="shared" si="30"/>
        <v xml:space="preserve"> • Access point is not powered • Troubleshoot the access point</v>
      </c>
      <c r="C58" s="17" t="str">
        <f>VLOOKUP(Audit!B58,$V$3:$AE$12,2,FALSE) &amp; VLOOKUP(Audit!B58,$V$13:$AE$22,2,FALSE)&amp; IF(Audit!B58=10,Audit!V58&amp;Audit!W58,"")</f>
        <v/>
      </c>
      <c r="D58" s="17" t="str">
        <f>VLOOKUP(Audit!C58,$V$3:$AE$12,3,FALSE) &amp; VLOOKUP(Audit!C58,$V$13:$AE$22,3,FALSE) &amp;IF(Audit!C58=10,Audit!V58&amp;Audit!W58,"")</f>
        <v/>
      </c>
      <c r="E58" s="17" t="str">
        <f>VLOOKUP(Audit!D58,$V$3:$AE$12,4,FALSE)&amp; Audit!T58 &amp; VLOOKUP(Audit!D58,$V$13:$AE$22,4,FALSE)&amp; IF(Audit!D58=10,Audit!V58&amp;Audit!W58,"")</f>
        <v xml:space="preserve"> • Access point is not powered • Troubleshoot the access point</v>
      </c>
      <c r="F58" s="17" t="str">
        <f>VLOOKUP(Audit!E58,$V$3:$AE$12,5,FALSE) &amp; VLOOKUP(Audit!E58,$V$13:$AE$22,5,FALSE)&amp; IF(Audit!E58=10,Audit!V58&amp;Audit!W58,"")</f>
        <v/>
      </c>
      <c r="G58" s="17" t="str">
        <f>VLOOKUP(Audit!F58,$V$3:$AE$12,6,FALSE) &amp; VLOOKUP(Audit!F58,$V$13:$AE$22,6,FALSE)&amp; IF(Audit!F58=10,Audit!V58&amp;Audit!W58,"")</f>
        <v/>
      </c>
      <c r="H58" s="17" t="str">
        <f>VLOOKUP(Audit!G58,$V$3:$AE$12,7,FALSE) &amp; VLOOKUP(Audit!G58,$V$13:$AE$22,7,FALSE)&amp;IF(Audit!G58=10,Audit!V58&amp;Audit!W58,"")</f>
        <v/>
      </c>
      <c r="I58" s="17" t="str">
        <f>VLOOKUP(Audit!H58,$V$3:$AE$12,8,FALSE) &amp; Audit!U58 &amp; VLOOKUP(Audit!H58,$V$13:$AE$22,8,FALSE)&amp;IF(Audit!H58=10,Audit!V58&amp;Audit!W58,"")</f>
        <v/>
      </c>
      <c r="J58" s="17" t="str">
        <f>VLOOKUP(Audit!I58,$V$3:$AE$12,9,FALSE) &amp; VLOOKUP(Audit!I58,$V$13:$AE$22,9,FALSE) &amp; IF(Audit!I58=10,Audit!V58&amp;Audit!W58,"") &amp; IF(Audit!I58&lt;&gt;1,U58,"")</f>
        <v/>
      </c>
      <c r="K58" s="17" t="str">
        <f>VLOOKUP(Audit!J58,$V$3:$AE$12,10,FALSE) &amp; Audit!S58 &amp; VLOOKUP(Audit!J58,$V$13:$AE$22,10,FALSE) &amp; IF(Audit!J58=10,Audit!V58&amp;Audit!W58,"") &amp; IF(Audit!J58&lt;&gt;1,U58,"")</f>
        <v/>
      </c>
      <c r="L58" s="10">
        <f>Audit!K58</f>
        <v>1</v>
      </c>
      <c r="M58" s="10" t="str">
        <f t="shared" si="31"/>
        <v/>
      </c>
      <c r="N58" s="10" t="str">
        <f t="shared" si="32"/>
        <v/>
      </c>
      <c r="O58" s="10" t="str">
        <f t="shared" si="33"/>
        <v/>
      </c>
      <c r="P58" s="10" t="str">
        <f t="shared" si="34"/>
        <v/>
      </c>
      <c r="Q58" s="10" t="str">
        <f t="shared" si="35"/>
        <v/>
      </c>
      <c r="R58" s="10" t="str">
        <f t="shared" si="36"/>
        <v/>
      </c>
      <c r="S58" s="10" t="str">
        <f t="shared" si="37"/>
        <v/>
      </c>
      <c r="T58" s="10" t="str">
        <f t="shared" si="38"/>
        <v/>
      </c>
      <c r="U58" s="17" t="str">
        <f>IF(Audit!M58="","",VLOOKUP(Audit!M58,$W$26:$X$35,2,FALSE)) &amp; Audit!N58 &amp; IF(Audit!O58="","",IF(Audit!N58&lt;=1.4,VLOOKUP(Audit!O58,$W$38:X103,2,FALSE),VLOOKUP(Audit!O58,$W$51:$X$61,2,FALSE))) &amp; IF(Audit!P58="","",VLOOKUP(Audit!P58,$Y$26:$Z$35,2,FALSE) &amp; Audit!Q58 &amp; IF(Audit!O58="","",IF(Audit!Q58&lt;=1.4,VLOOKUP(Audit!R58,$Y$38:$Z$48,2,FALSE),VLOOKUP(Audit!R58,$Y$51:$Z$61,2,FALSE))))</f>
        <v/>
      </c>
      <c r="V58" s="21"/>
      <c r="W58" s="98" t="s">
        <v>55</v>
      </c>
      <c r="X58" s="98" t="s">
        <v>70</v>
      </c>
      <c r="Y58" s="104" t="s">
        <v>55</v>
      </c>
      <c r="Z58" s="116" t="s">
        <v>70</v>
      </c>
      <c r="AH58" s="49" t="str">
        <f>Audit!A58</f>
        <v>OKC1-XX-00056</v>
      </c>
      <c r="AI58" s="50" t="str">
        <f>VLOOKUP(Audit!B58,$V$3:$AE$12,2,FALSE)&amp; IF(Audit!B58=10,Audit!V58,"")</f>
        <v/>
      </c>
      <c r="AJ58" s="50" t="str">
        <f>VLOOKUP(Audit!B58,$V$13:$AE$22,2,FALSE)&amp; IF(Audit!B58=10,Audit!W58,"")</f>
        <v/>
      </c>
      <c r="AK58" s="47" t="str">
        <f t="shared" si="9"/>
        <v/>
      </c>
      <c r="AL58" s="50" t="str">
        <f>VLOOKUP(Audit!C58,$V$3:$AE$12,3,FALSE)&amp; IF(Audit!C58=10,Audit!V58,"")</f>
        <v/>
      </c>
      <c r="AM58" s="50" t="str">
        <f>VLOOKUP(Audit!C58,$V$13:$AE$22,3,FALSE)&amp; IF(Audit!C58=10,Audit!W58,"")</f>
        <v/>
      </c>
      <c r="AN58" s="47" t="str">
        <f t="shared" si="10"/>
        <v/>
      </c>
      <c r="AO58" s="50" t="str">
        <f>VLOOKUP(Audit!D58,$V$3:$AE$12,4,FALSE) &amp;  Audit!T58 &amp; IF(Audit!D58=10,Audit!V58,"")</f>
        <v xml:space="preserve"> • Access point is not powered</v>
      </c>
      <c r="AP58" s="50" t="str">
        <f>VLOOKUP(Audit!D58,$V$13:$AE$22,4,FALSE)&amp; IF(Audit!D58=10,Audit!W58,"")</f>
        <v xml:space="preserve"> • Troubleshoot the access point</v>
      </c>
      <c r="AQ58" s="47">
        <f t="shared" si="11"/>
        <v>1</v>
      </c>
      <c r="AR58" s="50" t="str">
        <f>VLOOKUP(Audit!E58,$V$3:$AE$12,5,FALSE)&amp; IF(Audit!E58=10,Audit!V58,"")</f>
        <v/>
      </c>
      <c r="AS58" s="50" t="str">
        <f>VLOOKUP(Audit!E58,$V$13:$AE$22,5,FALSE)&amp; IF(Audit!E58=10,Audit!W58,"")</f>
        <v/>
      </c>
      <c r="AT58" s="47" t="str">
        <f t="shared" si="12"/>
        <v/>
      </c>
      <c r="AU58" s="50" t="str">
        <f>VLOOKUP(Audit!F58,$V$3:$AE$12,6,FALSE)&amp; IF(Audit!F58=10,Audit!V58,"")</f>
        <v/>
      </c>
      <c r="AV58" s="50" t="str">
        <f>VLOOKUP(Audit!F58,$V$13:$AE$22,6,FALSE)&amp; IF(Audit!F58=10,Audit!W58,"")</f>
        <v/>
      </c>
      <c r="AW58" s="47" t="str">
        <f t="shared" si="13"/>
        <v/>
      </c>
      <c r="AX58" s="50" t="str">
        <f>VLOOKUP(Audit!G58,$V$3:$AE$12,7,FALSE)&amp; IF(Audit!G58=10,Audit!V58,"")</f>
        <v/>
      </c>
      <c r="AY58" s="50" t="str">
        <f>VLOOKUP(Audit!G58,$V$13:$AE$22,7,FALSE) &amp; IF(Audit!G58=10,Audit!W58,"")</f>
        <v/>
      </c>
      <c r="AZ58" s="47" t="str">
        <f t="shared" si="14"/>
        <v/>
      </c>
      <c r="BA58" s="50" t="str">
        <f>VLOOKUP(Audit!H58,$V$3:$AE$12,8,FALSE)&amp; Audit!U58 &amp; IF(Audit!H58=10,Audit!V58,"")</f>
        <v/>
      </c>
      <c r="BB58" s="50" t="str">
        <f>VLOOKUP(Audit!H58,$V$13:$AE$22,8,FALSE) &amp; IF(Audit!H58=10,Audit!W58,"")</f>
        <v/>
      </c>
      <c r="BC58" s="47" t="str">
        <f t="shared" si="15"/>
        <v/>
      </c>
      <c r="BD58" s="50" t="str">
        <f>VLOOKUP(Audit!I58,$V$3:$AE$12,9,FALSE)&amp; IF(Audit!I58=10,Audit!V58,"")</f>
        <v/>
      </c>
      <c r="BE58" s="50" t="str">
        <f>VLOOKUP(Audit!I58,$V$13:$AE$22,9,FALSE) &amp; IF(Audit!I58=10,Audit!W58,"") &amp; IF(Audit!I58&lt;&gt;1,U58,"")</f>
        <v/>
      </c>
      <c r="BF58" s="47" t="str">
        <f t="shared" si="16"/>
        <v/>
      </c>
      <c r="BG58" s="50" t="str">
        <f>VLOOKUP(Audit!J58,$V$3:$AE$12,10,FALSE) &amp; Audit!S58 &amp; IF(Audit!J58=10,Audit!V58,"")</f>
        <v/>
      </c>
      <c r="BH58" s="50" t="str">
        <f>VLOOKUP(Audit!J58,$V$13:$AE$22,10,FALSE) &amp; IF(Audit!J58=10,Audit!W58,"") &amp; IF(Audit!J58&lt;&gt;1,U58,"")</f>
        <v/>
      </c>
      <c r="BI58" s="47" t="str">
        <f t="shared" si="17"/>
        <v/>
      </c>
      <c r="BJ58" s="48" t="str">
        <f t="shared" si="18"/>
        <v xml:space="preserve"> • Access point is not powered</v>
      </c>
      <c r="BK58" s="48" t="str">
        <f t="shared" si="19"/>
        <v xml:space="preserve"> • Troubleshoot the access point</v>
      </c>
      <c r="BL58" s="48" t="str">
        <f t="shared" si="20"/>
        <v/>
      </c>
      <c r="BM58" s="48" t="str">
        <f t="shared" si="21"/>
        <v/>
      </c>
      <c r="BN58" s="48" t="str">
        <f t="shared" si="22"/>
        <v/>
      </c>
      <c r="BO58" s="48" t="str">
        <f t="shared" si="23"/>
        <v/>
      </c>
      <c r="BP58" s="48" t="str">
        <f t="shared" si="24"/>
        <v/>
      </c>
      <c r="BQ58" s="48" t="str">
        <f t="shared" si="25"/>
        <v/>
      </c>
      <c r="BR58" s="48" t="str">
        <f t="shared" si="26"/>
        <v/>
      </c>
      <c r="BS58" s="48" t="str">
        <f t="shared" si="27"/>
        <v/>
      </c>
      <c r="BT58" s="48" t="str">
        <f t="shared" si="28"/>
        <v/>
      </c>
      <c r="BU58" s="48" t="str">
        <f t="shared" si="29"/>
        <v/>
      </c>
    </row>
    <row r="59" spans="1:73">
      <c r="A59" s="10" t="str">
        <f>Audit!A59</f>
        <v>OKC1-XX-00057</v>
      </c>
      <c r="B59" s="10" t="str">
        <f t="shared" si="30"/>
        <v xml:space="preserve"> • Access point is not powered • Troubleshoot the access point</v>
      </c>
      <c r="C59" s="17" t="str">
        <f>VLOOKUP(Audit!B59,$V$3:$AE$12,2,FALSE) &amp; VLOOKUP(Audit!B59,$V$13:$AE$22,2,FALSE)&amp; IF(Audit!B59=10,Audit!V59&amp;Audit!W59,"")</f>
        <v/>
      </c>
      <c r="D59" s="17" t="str">
        <f>VLOOKUP(Audit!C59,$V$3:$AE$12,3,FALSE) &amp; VLOOKUP(Audit!C59,$V$13:$AE$22,3,FALSE) &amp;IF(Audit!C59=10,Audit!V59&amp;Audit!W59,"")</f>
        <v/>
      </c>
      <c r="E59" s="17" t="str">
        <f>VLOOKUP(Audit!D59,$V$3:$AE$12,4,FALSE)&amp; Audit!T59 &amp; VLOOKUP(Audit!D59,$V$13:$AE$22,4,FALSE)&amp; IF(Audit!D59=10,Audit!V59&amp;Audit!W59,"")</f>
        <v xml:space="preserve"> • Access point is not powered • Troubleshoot the access point</v>
      </c>
      <c r="F59" s="17" t="str">
        <f>VLOOKUP(Audit!E59,$V$3:$AE$12,5,FALSE) &amp; VLOOKUP(Audit!E59,$V$13:$AE$22,5,FALSE)&amp; IF(Audit!E59=10,Audit!V59&amp;Audit!W59,"")</f>
        <v/>
      </c>
      <c r="G59" s="17" t="str">
        <f>VLOOKUP(Audit!F59,$V$3:$AE$12,6,FALSE) &amp; VLOOKUP(Audit!F59,$V$13:$AE$22,6,FALSE)&amp; IF(Audit!F59=10,Audit!V59&amp;Audit!W59,"")</f>
        <v/>
      </c>
      <c r="H59" s="17" t="str">
        <f>VLOOKUP(Audit!G59,$V$3:$AE$12,7,FALSE) &amp; VLOOKUP(Audit!G59,$V$13:$AE$22,7,FALSE)&amp;IF(Audit!G59=10,Audit!V59&amp;Audit!W59,"")</f>
        <v/>
      </c>
      <c r="I59" s="17" t="str">
        <f>VLOOKUP(Audit!H59,$V$3:$AE$12,8,FALSE) &amp; Audit!U59 &amp; VLOOKUP(Audit!H59,$V$13:$AE$22,8,FALSE)&amp;IF(Audit!H59=10,Audit!V59&amp;Audit!W59,"")</f>
        <v/>
      </c>
      <c r="J59" s="17" t="str">
        <f>VLOOKUP(Audit!I59,$V$3:$AE$12,9,FALSE) &amp; VLOOKUP(Audit!I59,$V$13:$AE$22,9,FALSE) &amp; IF(Audit!I59=10,Audit!V59&amp;Audit!W59,"") &amp; IF(Audit!I59&lt;&gt;1,U59,"")</f>
        <v/>
      </c>
      <c r="K59" s="17" t="str">
        <f>VLOOKUP(Audit!J59,$V$3:$AE$12,10,FALSE) &amp; Audit!S59 &amp; VLOOKUP(Audit!J59,$V$13:$AE$22,10,FALSE) &amp; IF(Audit!J59=10,Audit!V59&amp;Audit!W59,"") &amp; IF(Audit!J59&lt;&gt;1,U59,"")</f>
        <v/>
      </c>
      <c r="L59" s="10">
        <f>Audit!K59</f>
        <v>1</v>
      </c>
      <c r="M59" s="10" t="str">
        <f t="shared" si="31"/>
        <v/>
      </c>
      <c r="N59" s="10" t="str">
        <f t="shared" si="32"/>
        <v/>
      </c>
      <c r="O59" s="10" t="str">
        <f t="shared" si="33"/>
        <v/>
      </c>
      <c r="P59" s="10" t="str">
        <f t="shared" si="34"/>
        <v/>
      </c>
      <c r="Q59" s="10" t="str">
        <f t="shared" si="35"/>
        <v/>
      </c>
      <c r="R59" s="10" t="str">
        <f t="shared" si="36"/>
        <v/>
      </c>
      <c r="S59" s="10" t="str">
        <f t="shared" si="37"/>
        <v/>
      </c>
      <c r="T59" s="10" t="str">
        <f t="shared" si="38"/>
        <v/>
      </c>
      <c r="U59" s="17" t="str">
        <f>IF(Audit!M59="","",VLOOKUP(Audit!M59,$W$26:$X$35,2,FALSE)) &amp; Audit!N59 &amp; IF(Audit!O59="","",IF(Audit!N59&lt;=1.4,VLOOKUP(Audit!O59,$W$38:X104,2,FALSE),VLOOKUP(Audit!O59,$W$51:$X$61,2,FALSE))) &amp; IF(Audit!P59="","",VLOOKUP(Audit!P59,$Y$26:$Z$35,2,FALSE) &amp; Audit!Q59 &amp; IF(Audit!O59="","",IF(Audit!Q59&lt;=1.4,VLOOKUP(Audit!R59,$Y$38:$Z$48,2,FALSE),VLOOKUP(Audit!R59,$Y$51:$Z$61,2,FALSE))))</f>
        <v/>
      </c>
      <c r="V59" s="21"/>
      <c r="W59" s="98" t="s">
        <v>26</v>
      </c>
      <c r="X59" s="98" t="s">
        <v>51</v>
      </c>
      <c r="Y59" s="104" t="s">
        <v>26</v>
      </c>
      <c r="Z59" s="116" t="s">
        <v>87</v>
      </c>
      <c r="AH59" s="49" t="str">
        <f>Audit!A59</f>
        <v>OKC1-XX-00057</v>
      </c>
      <c r="AI59" s="50" t="str">
        <f>VLOOKUP(Audit!B59,$V$3:$AE$12,2,FALSE)&amp; IF(Audit!B59=10,Audit!V59,"")</f>
        <v/>
      </c>
      <c r="AJ59" s="50" t="str">
        <f>VLOOKUP(Audit!B59,$V$13:$AE$22,2,FALSE)&amp; IF(Audit!B59=10,Audit!W59,"")</f>
        <v/>
      </c>
      <c r="AK59" s="47" t="str">
        <f t="shared" si="9"/>
        <v/>
      </c>
      <c r="AL59" s="50" t="str">
        <f>VLOOKUP(Audit!C59,$V$3:$AE$12,3,FALSE)&amp; IF(Audit!C59=10,Audit!V59,"")</f>
        <v/>
      </c>
      <c r="AM59" s="50" t="str">
        <f>VLOOKUP(Audit!C59,$V$13:$AE$22,3,FALSE)&amp; IF(Audit!C59=10,Audit!W59,"")</f>
        <v/>
      </c>
      <c r="AN59" s="47" t="str">
        <f t="shared" si="10"/>
        <v/>
      </c>
      <c r="AO59" s="50" t="str">
        <f>VLOOKUP(Audit!D59,$V$3:$AE$12,4,FALSE) &amp;  Audit!T59 &amp; IF(Audit!D59=10,Audit!V59,"")</f>
        <v xml:space="preserve"> • Access point is not powered</v>
      </c>
      <c r="AP59" s="50" t="str">
        <f>VLOOKUP(Audit!D59,$V$13:$AE$22,4,FALSE)&amp; IF(Audit!D59=10,Audit!W59,"")</f>
        <v xml:space="preserve"> • Troubleshoot the access point</v>
      </c>
      <c r="AQ59" s="47">
        <f t="shared" si="11"/>
        <v>1</v>
      </c>
      <c r="AR59" s="50" t="str">
        <f>VLOOKUP(Audit!E59,$V$3:$AE$12,5,FALSE)&amp; IF(Audit!E59=10,Audit!V59,"")</f>
        <v/>
      </c>
      <c r="AS59" s="50" t="str">
        <f>VLOOKUP(Audit!E59,$V$13:$AE$22,5,FALSE)&amp; IF(Audit!E59=10,Audit!W59,"")</f>
        <v/>
      </c>
      <c r="AT59" s="47" t="str">
        <f t="shared" si="12"/>
        <v/>
      </c>
      <c r="AU59" s="50" t="str">
        <f>VLOOKUP(Audit!F59,$V$3:$AE$12,6,FALSE)&amp; IF(Audit!F59=10,Audit!V59,"")</f>
        <v/>
      </c>
      <c r="AV59" s="50" t="str">
        <f>VLOOKUP(Audit!F59,$V$13:$AE$22,6,FALSE)&amp; IF(Audit!F59=10,Audit!W59,"")</f>
        <v/>
      </c>
      <c r="AW59" s="47" t="str">
        <f t="shared" si="13"/>
        <v/>
      </c>
      <c r="AX59" s="50" t="str">
        <f>VLOOKUP(Audit!G59,$V$3:$AE$12,7,FALSE)&amp; IF(Audit!G59=10,Audit!V59,"")</f>
        <v/>
      </c>
      <c r="AY59" s="50" t="str">
        <f>VLOOKUP(Audit!G59,$V$13:$AE$22,7,FALSE) &amp; IF(Audit!G59=10,Audit!W59,"")</f>
        <v/>
      </c>
      <c r="AZ59" s="47" t="str">
        <f t="shared" si="14"/>
        <v/>
      </c>
      <c r="BA59" s="50" t="str">
        <f>VLOOKUP(Audit!H59,$V$3:$AE$12,8,FALSE)&amp; Audit!U59 &amp; IF(Audit!H59=10,Audit!V59,"")</f>
        <v/>
      </c>
      <c r="BB59" s="50" t="str">
        <f>VLOOKUP(Audit!H59,$V$13:$AE$22,8,FALSE) &amp; IF(Audit!H59=10,Audit!W59,"")</f>
        <v/>
      </c>
      <c r="BC59" s="47" t="str">
        <f t="shared" si="15"/>
        <v/>
      </c>
      <c r="BD59" s="50" t="str">
        <f>VLOOKUP(Audit!I59,$V$3:$AE$12,9,FALSE)&amp; IF(Audit!I59=10,Audit!V59,"")</f>
        <v/>
      </c>
      <c r="BE59" s="50" t="str">
        <f>VLOOKUP(Audit!I59,$V$13:$AE$22,9,FALSE) &amp; IF(Audit!I59=10,Audit!W59,"") &amp; IF(Audit!I59&lt;&gt;1,U59,"")</f>
        <v/>
      </c>
      <c r="BF59" s="47" t="str">
        <f t="shared" si="16"/>
        <v/>
      </c>
      <c r="BG59" s="50" t="str">
        <f>VLOOKUP(Audit!J59,$V$3:$AE$12,10,FALSE) &amp; Audit!S59 &amp; IF(Audit!J59=10,Audit!V59,"")</f>
        <v/>
      </c>
      <c r="BH59" s="50" t="str">
        <f>VLOOKUP(Audit!J59,$V$13:$AE$22,10,FALSE) &amp; IF(Audit!J59=10,Audit!W59,"") &amp; IF(Audit!J59&lt;&gt;1,U59,"")</f>
        <v/>
      </c>
      <c r="BI59" s="47" t="str">
        <f t="shared" si="17"/>
        <v/>
      </c>
      <c r="BJ59" s="48" t="str">
        <f t="shared" si="18"/>
        <v xml:space="preserve"> • Access point is not powered</v>
      </c>
      <c r="BK59" s="48" t="str">
        <f t="shared" si="19"/>
        <v xml:space="preserve"> • Troubleshoot the access point</v>
      </c>
      <c r="BL59" s="48" t="str">
        <f t="shared" si="20"/>
        <v/>
      </c>
      <c r="BM59" s="48" t="str">
        <f t="shared" si="21"/>
        <v/>
      </c>
      <c r="BN59" s="48" t="str">
        <f t="shared" si="22"/>
        <v/>
      </c>
      <c r="BO59" s="48" t="str">
        <f t="shared" si="23"/>
        <v/>
      </c>
      <c r="BP59" s="48" t="str">
        <f t="shared" si="24"/>
        <v/>
      </c>
      <c r="BQ59" s="48" t="str">
        <f t="shared" si="25"/>
        <v/>
      </c>
      <c r="BR59" s="48" t="str">
        <f t="shared" si="26"/>
        <v/>
      </c>
      <c r="BS59" s="48" t="str">
        <f t="shared" si="27"/>
        <v/>
      </c>
      <c r="BT59" s="48" t="str">
        <f t="shared" si="28"/>
        <v/>
      </c>
      <c r="BU59" s="48" t="str">
        <f t="shared" si="29"/>
        <v/>
      </c>
    </row>
    <row r="60" spans="1:73">
      <c r="A60" s="10" t="str">
        <f>Audit!A60</f>
        <v>OKC1-XX-00058</v>
      </c>
      <c r="B60" s="10" t="str">
        <f t="shared" si="30"/>
        <v xml:space="preserve"> • Access point is not powered • Troubleshoot the access point</v>
      </c>
      <c r="C60" s="17" t="str">
        <f>VLOOKUP(Audit!B60,$V$3:$AE$12,2,FALSE) &amp; VLOOKUP(Audit!B60,$V$13:$AE$22,2,FALSE)&amp; IF(Audit!B60=10,Audit!V60&amp;Audit!W60,"")</f>
        <v/>
      </c>
      <c r="D60" s="17" t="str">
        <f>VLOOKUP(Audit!C60,$V$3:$AE$12,3,FALSE) &amp; VLOOKUP(Audit!C60,$V$13:$AE$22,3,FALSE) &amp;IF(Audit!C60=10,Audit!V60&amp;Audit!W60,"")</f>
        <v/>
      </c>
      <c r="E60" s="17" t="str">
        <f>VLOOKUP(Audit!D60,$V$3:$AE$12,4,FALSE)&amp; Audit!T60 &amp; VLOOKUP(Audit!D60,$V$13:$AE$22,4,FALSE)&amp; IF(Audit!D60=10,Audit!V60&amp;Audit!W60,"")</f>
        <v xml:space="preserve"> • Access point is not powered • Troubleshoot the access point</v>
      </c>
      <c r="F60" s="17" t="str">
        <f>VLOOKUP(Audit!E60,$V$3:$AE$12,5,FALSE) &amp; VLOOKUP(Audit!E60,$V$13:$AE$22,5,FALSE)&amp; IF(Audit!E60=10,Audit!V60&amp;Audit!W60,"")</f>
        <v/>
      </c>
      <c r="G60" s="17" t="str">
        <f>VLOOKUP(Audit!F60,$V$3:$AE$12,6,FALSE) &amp; VLOOKUP(Audit!F60,$V$13:$AE$22,6,FALSE)&amp; IF(Audit!F60=10,Audit!V60&amp;Audit!W60,"")</f>
        <v/>
      </c>
      <c r="H60" s="17" t="str">
        <f>VLOOKUP(Audit!G60,$V$3:$AE$12,7,FALSE) &amp; VLOOKUP(Audit!G60,$V$13:$AE$22,7,FALSE)&amp;IF(Audit!G60=10,Audit!V60&amp;Audit!W60,"")</f>
        <v/>
      </c>
      <c r="I60" s="17" t="str">
        <f>VLOOKUP(Audit!H60,$V$3:$AE$12,8,FALSE) &amp; Audit!U60 &amp; VLOOKUP(Audit!H60,$V$13:$AE$22,8,FALSE)&amp;IF(Audit!H60=10,Audit!V60&amp;Audit!W60,"")</f>
        <v/>
      </c>
      <c r="J60" s="17" t="str">
        <f>VLOOKUP(Audit!I60,$V$3:$AE$12,9,FALSE) &amp; VLOOKUP(Audit!I60,$V$13:$AE$22,9,FALSE) &amp; IF(Audit!I60=10,Audit!V60&amp;Audit!W60,"") &amp; IF(Audit!I60&lt;&gt;1,U60,"")</f>
        <v/>
      </c>
      <c r="K60" s="17" t="str">
        <f>VLOOKUP(Audit!J60,$V$3:$AE$12,10,FALSE) &amp; Audit!S60 &amp; VLOOKUP(Audit!J60,$V$13:$AE$22,10,FALSE) &amp; IF(Audit!J60=10,Audit!V60&amp;Audit!W60,"") &amp; IF(Audit!J60&lt;&gt;1,U60,"")</f>
        <v/>
      </c>
      <c r="L60" s="10">
        <f>Audit!K60</f>
        <v>1</v>
      </c>
      <c r="M60" s="10" t="str">
        <f t="shared" si="31"/>
        <v/>
      </c>
      <c r="N60" s="10" t="str">
        <f t="shared" si="32"/>
        <v/>
      </c>
      <c r="O60" s="10" t="str">
        <f t="shared" si="33"/>
        <v/>
      </c>
      <c r="P60" s="10" t="str">
        <f t="shared" si="34"/>
        <v/>
      </c>
      <c r="Q60" s="10" t="str">
        <f t="shared" si="35"/>
        <v/>
      </c>
      <c r="R60" s="10" t="str">
        <f t="shared" si="36"/>
        <v/>
      </c>
      <c r="S60" s="10" t="str">
        <f t="shared" si="37"/>
        <v/>
      </c>
      <c r="T60" s="10" t="str">
        <f t="shared" si="38"/>
        <v/>
      </c>
      <c r="U60" s="17" t="str">
        <f>IF(Audit!M60="","",VLOOKUP(Audit!M60,$W$26:$X$35,2,FALSE)) &amp; Audit!N60 &amp; IF(Audit!O60="","",IF(Audit!N60&lt;=1.4,VLOOKUP(Audit!O60,$W$38:X105,2,FALSE),VLOOKUP(Audit!O60,$W$51:$X$61,2,FALSE))) &amp; IF(Audit!P60="","",VLOOKUP(Audit!P60,$Y$26:$Z$35,2,FALSE) &amp; Audit!Q60 &amp; IF(Audit!O60="","",IF(Audit!Q60&lt;=1.4,VLOOKUP(Audit!R60,$Y$38:$Z$48,2,FALSE),VLOOKUP(Audit!R60,$Y$51:$Z$61,2,FALSE))))</f>
        <v/>
      </c>
      <c r="V60" s="21"/>
      <c r="W60" s="98" t="s">
        <v>37</v>
      </c>
      <c r="X60" s="98" t="s">
        <v>66</v>
      </c>
      <c r="Y60" s="104" t="s">
        <v>37</v>
      </c>
      <c r="Z60" s="116" t="s">
        <v>66</v>
      </c>
      <c r="AH60" s="49" t="str">
        <f>Audit!A60</f>
        <v>OKC1-XX-00058</v>
      </c>
      <c r="AI60" s="50" t="str">
        <f>VLOOKUP(Audit!B60,$V$3:$AE$12,2,FALSE)&amp; IF(Audit!B60=10,Audit!V60,"")</f>
        <v/>
      </c>
      <c r="AJ60" s="50" t="str">
        <f>VLOOKUP(Audit!B60,$V$13:$AE$22,2,FALSE)&amp; IF(Audit!B60=10,Audit!W60,"")</f>
        <v/>
      </c>
      <c r="AK60" s="47" t="str">
        <f t="shared" si="9"/>
        <v/>
      </c>
      <c r="AL60" s="50" t="str">
        <f>VLOOKUP(Audit!C60,$V$3:$AE$12,3,FALSE)&amp; IF(Audit!C60=10,Audit!V60,"")</f>
        <v/>
      </c>
      <c r="AM60" s="50" t="str">
        <f>VLOOKUP(Audit!C60,$V$13:$AE$22,3,FALSE)&amp; IF(Audit!C60=10,Audit!W60,"")</f>
        <v/>
      </c>
      <c r="AN60" s="47" t="str">
        <f t="shared" si="10"/>
        <v/>
      </c>
      <c r="AO60" s="50" t="str">
        <f>VLOOKUP(Audit!D60,$V$3:$AE$12,4,FALSE) &amp;  Audit!T60 &amp; IF(Audit!D60=10,Audit!V60,"")</f>
        <v xml:space="preserve"> • Access point is not powered</v>
      </c>
      <c r="AP60" s="50" t="str">
        <f>VLOOKUP(Audit!D60,$V$13:$AE$22,4,FALSE)&amp; IF(Audit!D60=10,Audit!W60,"")</f>
        <v xml:space="preserve"> • Troubleshoot the access point</v>
      </c>
      <c r="AQ60" s="47">
        <f t="shared" si="11"/>
        <v>1</v>
      </c>
      <c r="AR60" s="50" t="str">
        <f>VLOOKUP(Audit!E60,$V$3:$AE$12,5,FALSE)&amp; IF(Audit!E60=10,Audit!V60,"")</f>
        <v/>
      </c>
      <c r="AS60" s="50" t="str">
        <f>VLOOKUP(Audit!E60,$V$13:$AE$22,5,FALSE)&amp; IF(Audit!E60=10,Audit!W60,"")</f>
        <v/>
      </c>
      <c r="AT60" s="47" t="str">
        <f t="shared" si="12"/>
        <v/>
      </c>
      <c r="AU60" s="50" t="str">
        <f>VLOOKUP(Audit!F60,$V$3:$AE$12,6,FALSE)&amp; IF(Audit!F60=10,Audit!V60,"")</f>
        <v/>
      </c>
      <c r="AV60" s="50" t="str">
        <f>VLOOKUP(Audit!F60,$V$13:$AE$22,6,FALSE)&amp; IF(Audit!F60=10,Audit!W60,"")</f>
        <v/>
      </c>
      <c r="AW60" s="47" t="str">
        <f t="shared" si="13"/>
        <v/>
      </c>
      <c r="AX60" s="50" t="str">
        <f>VLOOKUP(Audit!G60,$V$3:$AE$12,7,FALSE)&amp; IF(Audit!G60=10,Audit!V60,"")</f>
        <v/>
      </c>
      <c r="AY60" s="50" t="str">
        <f>VLOOKUP(Audit!G60,$V$13:$AE$22,7,FALSE) &amp; IF(Audit!G60=10,Audit!W60,"")</f>
        <v/>
      </c>
      <c r="AZ60" s="47" t="str">
        <f t="shared" si="14"/>
        <v/>
      </c>
      <c r="BA60" s="50" t="str">
        <f>VLOOKUP(Audit!H60,$V$3:$AE$12,8,FALSE)&amp; Audit!U60 &amp; IF(Audit!H60=10,Audit!V60,"")</f>
        <v/>
      </c>
      <c r="BB60" s="50" t="str">
        <f>VLOOKUP(Audit!H60,$V$13:$AE$22,8,FALSE) &amp; IF(Audit!H60=10,Audit!W60,"")</f>
        <v/>
      </c>
      <c r="BC60" s="47" t="str">
        <f t="shared" si="15"/>
        <v/>
      </c>
      <c r="BD60" s="50" t="str">
        <f>VLOOKUP(Audit!I60,$V$3:$AE$12,9,FALSE)&amp; IF(Audit!I60=10,Audit!V60,"")</f>
        <v/>
      </c>
      <c r="BE60" s="50" t="str">
        <f>VLOOKUP(Audit!I60,$V$13:$AE$22,9,FALSE) &amp; IF(Audit!I60=10,Audit!W60,"") &amp; IF(Audit!I60&lt;&gt;1,U60,"")</f>
        <v/>
      </c>
      <c r="BF60" s="47" t="str">
        <f t="shared" si="16"/>
        <v/>
      </c>
      <c r="BG60" s="50" t="str">
        <f>VLOOKUP(Audit!J60,$V$3:$AE$12,10,FALSE) &amp; Audit!S60 &amp; IF(Audit!J60=10,Audit!V60,"")</f>
        <v/>
      </c>
      <c r="BH60" s="50" t="str">
        <f>VLOOKUP(Audit!J60,$V$13:$AE$22,10,FALSE) &amp; IF(Audit!J60=10,Audit!W60,"") &amp; IF(Audit!J60&lt;&gt;1,U60,"")</f>
        <v/>
      </c>
      <c r="BI60" s="47" t="str">
        <f t="shared" si="17"/>
        <v/>
      </c>
      <c r="BJ60" s="48" t="str">
        <f t="shared" si="18"/>
        <v xml:space="preserve"> • Access point is not powered</v>
      </c>
      <c r="BK60" s="48" t="str">
        <f t="shared" si="19"/>
        <v xml:space="preserve"> • Troubleshoot the access point</v>
      </c>
      <c r="BL60" s="48" t="str">
        <f t="shared" si="20"/>
        <v/>
      </c>
      <c r="BM60" s="48" t="str">
        <f t="shared" si="21"/>
        <v/>
      </c>
      <c r="BN60" s="48" t="str">
        <f t="shared" si="22"/>
        <v/>
      </c>
      <c r="BO60" s="48" t="str">
        <f t="shared" si="23"/>
        <v/>
      </c>
      <c r="BP60" s="48" t="str">
        <f t="shared" si="24"/>
        <v/>
      </c>
      <c r="BQ60" s="48" t="str">
        <f t="shared" si="25"/>
        <v/>
      </c>
      <c r="BR60" s="48" t="str">
        <f t="shared" si="26"/>
        <v/>
      </c>
      <c r="BS60" s="48" t="str">
        <f t="shared" si="27"/>
        <v/>
      </c>
      <c r="BT60" s="48" t="str">
        <f t="shared" si="28"/>
        <v/>
      </c>
      <c r="BU60" s="48" t="str">
        <f t="shared" si="29"/>
        <v/>
      </c>
    </row>
    <row r="61" spans="1:73">
      <c r="A61" s="10" t="str">
        <f>Audit!A61</f>
        <v>OKC1-XX-00059</v>
      </c>
      <c r="B61" s="10" t="str">
        <f t="shared" si="30"/>
        <v/>
      </c>
      <c r="C61" s="17" t="str">
        <f>VLOOKUP(Audit!B61,$V$3:$AE$12,2,FALSE) &amp; VLOOKUP(Audit!B61,$V$13:$AE$22,2,FALSE)&amp; IF(Audit!B61=10,Audit!V61&amp;Audit!W61,"")</f>
        <v/>
      </c>
      <c r="D61" s="17" t="str">
        <f>VLOOKUP(Audit!C61,$V$3:$AE$12,3,FALSE) &amp; VLOOKUP(Audit!C61,$V$13:$AE$22,3,FALSE) &amp;IF(Audit!C61=10,Audit!V61&amp;Audit!W61,"")</f>
        <v/>
      </c>
      <c r="E61" s="17" t="str">
        <f>VLOOKUP(Audit!D61,$V$3:$AE$12,4,FALSE)&amp; Audit!T61 &amp; VLOOKUP(Audit!D61,$V$13:$AE$22,4,FALSE)&amp; IF(Audit!D61=10,Audit!V61&amp;Audit!W61,"")</f>
        <v/>
      </c>
      <c r="F61" s="17" t="str">
        <f>VLOOKUP(Audit!E61,$V$3:$AE$12,5,FALSE) &amp; VLOOKUP(Audit!E61,$V$13:$AE$22,5,FALSE)&amp; IF(Audit!E61=10,Audit!V61&amp;Audit!W61,"")</f>
        <v/>
      </c>
      <c r="G61" s="17" t="str">
        <f>VLOOKUP(Audit!F61,$V$3:$AE$12,6,FALSE) &amp; VLOOKUP(Audit!F61,$V$13:$AE$22,6,FALSE)&amp; IF(Audit!F61=10,Audit!V61&amp;Audit!W61,"")</f>
        <v/>
      </c>
      <c r="H61" s="17" t="str">
        <f>VLOOKUP(Audit!G61,$V$3:$AE$12,7,FALSE) &amp; VLOOKUP(Audit!G61,$V$13:$AE$22,7,FALSE)&amp;IF(Audit!G61=10,Audit!V61&amp;Audit!W61,"")</f>
        <v/>
      </c>
      <c r="I61" s="17" t="str">
        <f>VLOOKUP(Audit!H61,$V$3:$AE$12,8,FALSE) &amp; Audit!U61 &amp; VLOOKUP(Audit!H61,$V$13:$AE$22,8,FALSE)&amp;IF(Audit!H61=10,Audit!V61&amp;Audit!W61,"")</f>
        <v/>
      </c>
      <c r="J61" s="17" t="str">
        <f>VLOOKUP(Audit!I61,$V$3:$AE$12,9,FALSE) &amp; VLOOKUP(Audit!I61,$V$13:$AE$22,9,FALSE) &amp; IF(Audit!I61=10,Audit!V61&amp;Audit!W61,"") &amp; IF(Audit!I61&lt;&gt;1,U61,"")</f>
        <v/>
      </c>
      <c r="K61" s="17" t="str">
        <f>VLOOKUP(Audit!J61,$V$3:$AE$12,10,FALSE) &amp; Audit!S61 &amp; VLOOKUP(Audit!J61,$V$13:$AE$22,10,FALSE) &amp; IF(Audit!J61=10,Audit!V61&amp;Audit!W61,"") &amp; IF(Audit!J61&lt;&gt;1,U61,"")</f>
        <v/>
      </c>
      <c r="L61" s="10">
        <f>Audit!K61</f>
        <v>1</v>
      </c>
      <c r="M61" s="10" t="str">
        <f t="shared" si="31"/>
        <v/>
      </c>
      <c r="N61" s="10" t="str">
        <f t="shared" si="32"/>
        <v/>
      </c>
      <c r="O61" s="10" t="str">
        <f t="shared" si="33"/>
        <v/>
      </c>
      <c r="P61" s="10" t="str">
        <f t="shared" si="34"/>
        <v/>
      </c>
      <c r="Q61" s="10" t="str">
        <f t="shared" si="35"/>
        <v/>
      </c>
      <c r="R61" s="10" t="str">
        <f t="shared" si="36"/>
        <v/>
      </c>
      <c r="S61" s="10" t="str">
        <f t="shared" si="37"/>
        <v/>
      </c>
      <c r="T61" s="10" t="str">
        <f t="shared" si="38"/>
        <v/>
      </c>
      <c r="U61" s="17" t="str">
        <f>IF(Audit!M61="","",VLOOKUP(Audit!M61,$W$26:$X$35,2,FALSE)) &amp; Audit!N61 &amp; IF(Audit!O61="","",IF(Audit!N61&lt;=1.4,VLOOKUP(Audit!O61,$W$38:X106,2,FALSE),VLOOKUP(Audit!O61,$W$51:$X$61,2,FALSE))) &amp; IF(Audit!P61="","",VLOOKUP(Audit!P61,$Y$26:$Z$35,2,FALSE) &amp; Audit!Q61 &amp; IF(Audit!O61="","",IF(Audit!Q61&lt;=1.4,VLOOKUP(Audit!R61,$Y$38:$Z$48,2,FALSE),VLOOKUP(Audit!R61,$Y$51:$Z$61,2,FALSE))))</f>
        <v/>
      </c>
      <c r="V61" s="21"/>
      <c r="W61" s="99" t="s">
        <v>25</v>
      </c>
      <c r="X61" s="99" t="s">
        <v>68</v>
      </c>
      <c r="Y61" s="105" t="s">
        <v>25</v>
      </c>
      <c r="Z61" s="117" t="s">
        <v>68</v>
      </c>
      <c r="AH61" s="49" t="str">
        <f>Audit!A61</f>
        <v>OKC1-XX-00059</v>
      </c>
      <c r="AI61" s="50" t="str">
        <f>VLOOKUP(Audit!B61,$V$3:$AE$12,2,FALSE)&amp; IF(Audit!B61=10,Audit!V61,"")</f>
        <v/>
      </c>
      <c r="AJ61" s="50" t="str">
        <f>VLOOKUP(Audit!B61,$V$13:$AE$22,2,FALSE)&amp; IF(Audit!B61=10,Audit!W61,"")</f>
        <v/>
      </c>
      <c r="AK61" s="47" t="str">
        <f t="shared" si="9"/>
        <v/>
      </c>
      <c r="AL61" s="50" t="str">
        <f>VLOOKUP(Audit!C61,$V$3:$AE$12,3,FALSE)&amp; IF(Audit!C61=10,Audit!V61,"")</f>
        <v/>
      </c>
      <c r="AM61" s="50" t="str">
        <f>VLOOKUP(Audit!C61,$V$13:$AE$22,3,FALSE)&amp; IF(Audit!C61=10,Audit!W61,"")</f>
        <v/>
      </c>
      <c r="AN61" s="47" t="str">
        <f t="shared" si="10"/>
        <v/>
      </c>
      <c r="AO61" s="50" t="str">
        <f>VLOOKUP(Audit!D61,$V$3:$AE$12,4,FALSE) &amp;  Audit!T61 &amp; IF(Audit!D61=10,Audit!V61,"")</f>
        <v/>
      </c>
      <c r="AP61" s="50" t="str">
        <f>VLOOKUP(Audit!D61,$V$13:$AE$22,4,FALSE)&amp; IF(Audit!D61=10,Audit!W61,"")</f>
        <v/>
      </c>
      <c r="AQ61" s="47" t="str">
        <f t="shared" si="11"/>
        <v/>
      </c>
      <c r="AR61" s="50" t="str">
        <f>VLOOKUP(Audit!E61,$V$3:$AE$12,5,FALSE)&amp; IF(Audit!E61=10,Audit!V61,"")</f>
        <v/>
      </c>
      <c r="AS61" s="50" t="str">
        <f>VLOOKUP(Audit!E61,$V$13:$AE$22,5,FALSE)&amp; IF(Audit!E61=10,Audit!W61,"")</f>
        <v/>
      </c>
      <c r="AT61" s="47" t="str">
        <f t="shared" si="12"/>
        <v/>
      </c>
      <c r="AU61" s="50" t="str">
        <f>VLOOKUP(Audit!F61,$V$3:$AE$12,6,FALSE)&amp; IF(Audit!F61=10,Audit!V61,"")</f>
        <v/>
      </c>
      <c r="AV61" s="50" t="str">
        <f>VLOOKUP(Audit!F61,$V$13:$AE$22,6,FALSE)&amp; IF(Audit!F61=10,Audit!W61,"")</f>
        <v/>
      </c>
      <c r="AW61" s="47" t="str">
        <f t="shared" si="13"/>
        <v/>
      </c>
      <c r="AX61" s="50" t="str">
        <f>VLOOKUP(Audit!G61,$V$3:$AE$12,7,FALSE)&amp; IF(Audit!G61=10,Audit!V61,"")</f>
        <v/>
      </c>
      <c r="AY61" s="50" t="str">
        <f>VLOOKUP(Audit!G61,$V$13:$AE$22,7,FALSE) &amp; IF(Audit!G61=10,Audit!W61,"")</f>
        <v/>
      </c>
      <c r="AZ61" s="47" t="str">
        <f t="shared" si="14"/>
        <v/>
      </c>
      <c r="BA61" s="50" t="str">
        <f>VLOOKUP(Audit!H61,$V$3:$AE$12,8,FALSE)&amp; Audit!U61 &amp; IF(Audit!H61=10,Audit!V61,"")</f>
        <v/>
      </c>
      <c r="BB61" s="50" t="str">
        <f>VLOOKUP(Audit!H61,$V$13:$AE$22,8,FALSE) &amp; IF(Audit!H61=10,Audit!W61,"")</f>
        <v/>
      </c>
      <c r="BC61" s="47" t="str">
        <f t="shared" si="15"/>
        <v/>
      </c>
      <c r="BD61" s="50" t="str">
        <f>VLOOKUP(Audit!I61,$V$3:$AE$12,9,FALSE)&amp; IF(Audit!I61=10,Audit!V61,"")</f>
        <v/>
      </c>
      <c r="BE61" s="50" t="str">
        <f>VLOOKUP(Audit!I61,$V$13:$AE$22,9,FALSE) &amp; IF(Audit!I61=10,Audit!W61,"") &amp; IF(Audit!I61&lt;&gt;1,U61,"")</f>
        <v/>
      </c>
      <c r="BF61" s="47" t="str">
        <f t="shared" si="16"/>
        <v/>
      </c>
      <c r="BG61" s="50" t="str">
        <f>VLOOKUP(Audit!J61,$V$3:$AE$12,10,FALSE) &amp; Audit!S61 &amp; IF(Audit!J61=10,Audit!V61,"")</f>
        <v/>
      </c>
      <c r="BH61" s="50" t="str">
        <f>VLOOKUP(Audit!J61,$V$13:$AE$22,10,FALSE) &amp; IF(Audit!J61=10,Audit!W61,"") &amp; IF(Audit!J61&lt;&gt;1,U61,"")</f>
        <v/>
      </c>
      <c r="BI61" s="47" t="str">
        <f t="shared" si="17"/>
        <v/>
      </c>
      <c r="BJ61" s="48" t="str">
        <f t="shared" si="18"/>
        <v/>
      </c>
      <c r="BK61" s="48" t="str">
        <f t="shared" si="19"/>
        <v/>
      </c>
      <c r="BL61" s="48" t="str">
        <f t="shared" si="20"/>
        <v/>
      </c>
      <c r="BM61" s="48" t="str">
        <f t="shared" si="21"/>
        <v/>
      </c>
      <c r="BN61" s="48" t="str">
        <f t="shared" si="22"/>
        <v/>
      </c>
      <c r="BO61" s="48" t="str">
        <f t="shared" si="23"/>
        <v/>
      </c>
      <c r="BP61" s="48" t="str">
        <f t="shared" si="24"/>
        <v/>
      </c>
      <c r="BQ61" s="48" t="str">
        <f t="shared" si="25"/>
        <v/>
      </c>
      <c r="BR61" s="48" t="str">
        <f t="shared" si="26"/>
        <v/>
      </c>
      <c r="BS61" s="48" t="str">
        <f t="shared" si="27"/>
        <v/>
      </c>
      <c r="BT61" s="48" t="str">
        <f t="shared" si="28"/>
        <v/>
      </c>
      <c r="BU61" s="48" t="str">
        <f t="shared" si="29"/>
        <v/>
      </c>
    </row>
    <row r="62" spans="1:73">
      <c r="A62" s="10" t="str">
        <f>Audit!A62</f>
        <v>OKC1-XX-00060</v>
      </c>
      <c r="B62" s="10" t="str">
        <f t="shared" si="30"/>
        <v/>
      </c>
      <c r="C62" s="17" t="str">
        <f>VLOOKUP(Audit!B62,$V$3:$AE$12,2,FALSE) &amp; VLOOKUP(Audit!B62,$V$13:$AE$22,2,FALSE)&amp; IF(Audit!B62=10,Audit!V62&amp;Audit!W62,"")</f>
        <v/>
      </c>
      <c r="D62" s="17" t="str">
        <f>VLOOKUP(Audit!C62,$V$3:$AE$12,3,FALSE) &amp; VLOOKUP(Audit!C62,$V$13:$AE$22,3,FALSE) &amp;IF(Audit!C62=10,Audit!V62&amp;Audit!W62,"")</f>
        <v/>
      </c>
      <c r="E62" s="17" t="str">
        <f>VLOOKUP(Audit!D62,$V$3:$AE$12,4,FALSE)&amp; Audit!T62 &amp; VLOOKUP(Audit!D62,$V$13:$AE$22,4,FALSE)&amp; IF(Audit!D62=10,Audit!V62&amp;Audit!W62,"")</f>
        <v/>
      </c>
      <c r="F62" s="17" t="str">
        <f>VLOOKUP(Audit!E62,$V$3:$AE$12,5,FALSE) &amp; VLOOKUP(Audit!E62,$V$13:$AE$22,5,FALSE)&amp; IF(Audit!E62=10,Audit!V62&amp;Audit!W62,"")</f>
        <v/>
      </c>
      <c r="G62" s="17" t="str">
        <f>VLOOKUP(Audit!F62,$V$3:$AE$12,6,FALSE) &amp; VLOOKUP(Audit!F62,$V$13:$AE$22,6,FALSE)&amp; IF(Audit!F62=10,Audit!V62&amp;Audit!W62,"")</f>
        <v/>
      </c>
      <c r="H62" s="17" t="str">
        <f>VLOOKUP(Audit!G62,$V$3:$AE$12,7,FALSE) &amp; VLOOKUP(Audit!G62,$V$13:$AE$22,7,FALSE)&amp;IF(Audit!G62=10,Audit!V62&amp;Audit!W62,"")</f>
        <v/>
      </c>
      <c r="I62" s="17" t="str">
        <f>VLOOKUP(Audit!H62,$V$3:$AE$12,8,FALSE) &amp; Audit!U62 &amp; VLOOKUP(Audit!H62,$V$13:$AE$22,8,FALSE)&amp;IF(Audit!H62=10,Audit!V62&amp;Audit!W62,"")</f>
        <v/>
      </c>
      <c r="J62" s="17" t="str">
        <f>VLOOKUP(Audit!I62,$V$3:$AE$12,9,FALSE) &amp; VLOOKUP(Audit!I62,$V$13:$AE$22,9,FALSE) &amp; IF(Audit!I62=10,Audit!V62&amp;Audit!W62,"") &amp; IF(Audit!I62&lt;&gt;1,U62,"")</f>
        <v/>
      </c>
      <c r="K62" s="17" t="str">
        <f>VLOOKUP(Audit!J62,$V$3:$AE$12,10,FALSE) &amp; Audit!S62 &amp; VLOOKUP(Audit!J62,$V$13:$AE$22,10,FALSE) &amp; IF(Audit!J62=10,Audit!V62&amp;Audit!W62,"") &amp; IF(Audit!J62&lt;&gt;1,U62,"")</f>
        <v/>
      </c>
      <c r="L62" s="10">
        <f>Audit!K62</f>
        <v>1</v>
      </c>
      <c r="M62" s="10" t="str">
        <f t="shared" si="31"/>
        <v/>
      </c>
      <c r="N62" s="10" t="str">
        <f t="shared" si="32"/>
        <v/>
      </c>
      <c r="O62" s="10" t="str">
        <f t="shared" si="33"/>
        <v/>
      </c>
      <c r="P62" s="10" t="str">
        <f t="shared" si="34"/>
        <v/>
      </c>
      <c r="Q62" s="10" t="str">
        <f t="shared" si="35"/>
        <v/>
      </c>
      <c r="R62" s="10" t="str">
        <f t="shared" si="36"/>
        <v/>
      </c>
      <c r="S62" s="10" t="str">
        <f t="shared" si="37"/>
        <v/>
      </c>
      <c r="T62" s="10" t="str">
        <f t="shared" si="38"/>
        <v/>
      </c>
      <c r="U62" s="17" t="str">
        <f>IF(Audit!M62="","",VLOOKUP(Audit!M62,$W$26:$X$35,2,FALSE)) &amp; Audit!N62 &amp; IF(Audit!O62="","",IF(Audit!N62&lt;=1.4,VLOOKUP(Audit!O62,$W$38:X107,2,FALSE),VLOOKUP(Audit!O62,$W$51:$X$61,2,FALSE))) &amp; IF(Audit!P62="","",VLOOKUP(Audit!P62,$Y$26:$Z$35,2,FALSE) &amp; Audit!Q62 &amp; IF(Audit!O62="","",IF(Audit!Q62&lt;=1.4,VLOOKUP(Audit!R62,$Y$38:$Z$48,2,FALSE),VLOOKUP(Audit!R62,$Y$51:$Z$61,2,FALSE))))</f>
        <v/>
      </c>
      <c r="V62" s="21"/>
      <c r="AH62" s="49" t="str">
        <f>Audit!A62</f>
        <v>OKC1-XX-00060</v>
      </c>
      <c r="AI62" s="50" t="str">
        <f>VLOOKUP(Audit!B62,$V$3:$AE$12,2,FALSE)&amp; IF(Audit!B62=10,Audit!V62,"")</f>
        <v/>
      </c>
      <c r="AJ62" s="50" t="str">
        <f>VLOOKUP(Audit!B62,$V$13:$AE$22,2,FALSE)&amp; IF(Audit!B62=10,Audit!W62,"")</f>
        <v/>
      </c>
      <c r="AK62" s="47" t="str">
        <f t="shared" si="9"/>
        <v/>
      </c>
      <c r="AL62" s="50" t="str">
        <f>VLOOKUP(Audit!C62,$V$3:$AE$12,3,FALSE)&amp; IF(Audit!C62=10,Audit!V62,"")</f>
        <v/>
      </c>
      <c r="AM62" s="50" t="str">
        <f>VLOOKUP(Audit!C62,$V$13:$AE$22,3,FALSE)&amp; IF(Audit!C62=10,Audit!W62,"")</f>
        <v/>
      </c>
      <c r="AN62" s="47" t="str">
        <f t="shared" si="10"/>
        <v/>
      </c>
      <c r="AO62" s="50" t="str">
        <f>VLOOKUP(Audit!D62,$V$3:$AE$12,4,FALSE) &amp;  Audit!T62 &amp; IF(Audit!D62=10,Audit!V62,"")</f>
        <v/>
      </c>
      <c r="AP62" s="50" t="str">
        <f>VLOOKUP(Audit!D62,$V$13:$AE$22,4,FALSE)&amp; IF(Audit!D62=10,Audit!W62,"")</f>
        <v/>
      </c>
      <c r="AQ62" s="47" t="str">
        <f t="shared" si="11"/>
        <v/>
      </c>
      <c r="AR62" s="50" t="str">
        <f>VLOOKUP(Audit!E62,$V$3:$AE$12,5,FALSE)&amp; IF(Audit!E62=10,Audit!V62,"")</f>
        <v/>
      </c>
      <c r="AS62" s="50" t="str">
        <f>VLOOKUP(Audit!E62,$V$13:$AE$22,5,FALSE)&amp; IF(Audit!E62=10,Audit!W62,"")</f>
        <v/>
      </c>
      <c r="AT62" s="47" t="str">
        <f t="shared" si="12"/>
        <v/>
      </c>
      <c r="AU62" s="50" t="str">
        <f>VLOOKUP(Audit!F62,$V$3:$AE$12,6,FALSE)&amp; IF(Audit!F62=10,Audit!V62,"")</f>
        <v/>
      </c>
      <c r="AV62" s="50" t="str">
        <f>VLOOKUP(Audit!F62,$V$13:$AE$22,6,FALSE)&amp; IF(Audit!F62=10,Audit!W62,"")</f>
        <v/>
      </c>
      <c r="AW62" s="47" t="str">
        <f t="shared" si="13"/>
        <v/>
      </c>
      <c r="AX62" s="50" t="str">
        <f>VLOOKUP(Audit!G62,$V$3:$AE$12,7,FALSE)&amp; IF(Audit!G62=10,Audit!V62,"")</f>
        <v/>
      </c>
      <c r="AY62" s="50" t="str">
        <f>VLOOKUP(Audit!G62,$V$13:$AE$22,7,FALSE) &amp; IF(Audit!G62=10,Audit!W62,"")</f>
        <v/>
      </c>
      <c r="AZ62" s="47" t="str">
        <f t="shared" si="14"/>
        <v/>
      </c>
      <c r="BA62" s="50" t="str">
        <f>VLOOKUP(Audit!H62,$V$3:$AE$12,8,FALSE)&amp; Audit!U62 &amp; IF(Audit!H62=10,Audit!V62,"")</f>
        <v/>
      </c>
      <c r="BB62" s="50" t="str">
        <f>VLOOKUP(Audit!H62,$V$13:$AE$22,8,FALSE) &amp; IF(Audit!H62=10,Audit!W62,"")</f>
        <v/>
      </c>
      <c r="BC62" s="47" t="str">
        <f t="shared" si="15"/>
        <v/>
      </c>
      <c r="BD62" s="50" t="str">
        <f>VLOOKUP(Audit!I62,$V$3:$AE$12,9,FALSE)&amp; IF(Audit!I62=10,Audit!V62,"")</f>
        <v/>
      </c>
      <c r="BE62" s="50" t="str">
        <f>VLOOKUP(Audit!I62,$V$13:$AE$22,9,FALSE) &amp; IF(Audit!I62=10,Audit!W62,"") &amp; IF(Audit!I62&lt;&gt;1,U62,"")</f>
        <v/>
      </c>
      <c r="BF62" s="47" t="str">
        <f t="shared" si="16"/>
        <v/>
      </c>
      <c r="BG62" s="50" t="str">
        <f>VLOOKUP(Audit!J62,$V$3:$AE$12,10,FALSE) &amp; Audit!S62 &amp; IF(Audit!J62=10,Audit!V62,"")</f>
        <v/>
      </c>
      <c r="BH62" s="50" t="str">
        <f>VLOOKUP(Audit!J62,$V$13:$AE$22,10,FALSE) &amp; IF(Audit!J62=10,Audit!W62,"") &amp; IF(Audit!J62&lt;&gt;1,U62,"")</f>
        <v/>
      </c>
      <c r="BI62" s="47" t="str">
        <f t="shared" si="17"/>
        <v/>
      </c>
      <c r="BJ62" s="48" t="str">
        <f t="shared" si="18"/>
        <v/>
      </c>
      <c r="BK62" s="48" t="str">
        <f t="shared" si="19"/>
        <v/>
      </c>
      <c r="BL62" s="48" t="str">
        <f t="shared" si="20"/>
        <v/>
      </c>
      <c r="BM62" s="48" t="str">
        <f t="shared" si="21"/>
        <v/>
      </c>
      <c r="BN62" s="48" t="str">
        <f t="shared" si="22"/>
        <v/>
      </c>
      <c r="BO62" s="48" t="str">
        <f t="shared" si="23"/>
        <v/>
      </c>
      <c r="BP62" s="48" t="str">
        <f t="shared" si="24"/>
        <v/>
      </c>
      <c r="BQ62" s="48" t="str">
        <f t="shared" si="25"/>
        <v/>
      </c>
      <c r="BR62" s="48" t="str">
        <f t="shared" si="26"/>
        <v/>
      </c>
      <c r="BS62" s="48" t="str">
        <f t="shared" si="27"/>
        <v/>
      </c>
      <c r="BT62" s="48" t="str">
        <f t="shared" si="28"/>
        <v/>
      </c>
      <c r="BU62" s="48" t="str">
        <f t="shared" si="29"/>
        <v/>
      </c>
    </row>
    <row r="63" spans="1:73">
      <c r="A63" s="10" t="str">
        <f>Audit!A63</f>
        <v>OKC1-XX-00061</v>
      </c>
      <c r="B63" s="10" t="str">
        <f t="shared" si="30"/>
        <v/>
      </c>
      <c r="C63" s="17" t="str">
        <f>VLOOKUP(Audit!B63,$V$3:$AE$12,2,FALSE) &amp; VLOOKUP(Audit!B63,$V$13:$AE$22,2,FALSE)&amp; IF(Audit!B63=10,Audit!V63&amp;Audit!W63,"")</f>
        <v/>
      </c>
      <c r="D63" s="17" t="str">
        <f>VLOOKUP(Audit!C63,$V$3:$AE$12,3,FALSE) &amp; VLOOKUP(Audit!C63,$V$13:$AE$22,3,FALSE) &amp;IF(Audit!C63=10,Audit!V63&amp;Audit!W63,"")</f>
        <v/>
      </c>
      <c r="E63" s="17" t="str">
        <f>VLOOKUP(Audit!D63,$V$3:$AE$12,4,FALSE)&amp; Audit!T63 &amp; VLOOKUP(Audit!D63,$V$13:$AE$22,4,FALSE)&amp; IF(Audit!D63=10,Audit!V63&amp;Audit!W63,"")</f>
        <v/>
      </c>
      <c r="F63" s="17" t="str">
        <f>VLOOKUP(Audit!E63,$V$3:$AE$12,5,FALSE) &amp; VLOOKUP(Audit!E63,$V$13:$AE$22,5,FALSE)&amp; IF(Audit!E63=10,Audit!V63&amp;Audit!W63,"")</f>
        <v/>
      </c>
      <c r="G63" s="17" t="str">
        <f>VLOOKUP(Audit!F63,$V$3:$AE$12,6,FALSE) &amp; VLOOKUP(Audit!F63,$V$13:$AE$22,6,FALSE)&amp; IF(Audit!F63=10,Audit!V63&amp;Audit!W63,"")</f>
        <v/>
      </c>
      <c r="H63" s="17" t="str">
        <f>VLOOKUP(Audit!G63,$V$3:$AE$12,7,FALSE) &amp; VLOOKUP(Audit!G63,$V$13:$AE$22,7,FALSE)&amp;IF(Audit!G63=10,Audit!V63&amp;Audit!W63,"")</f>
        <v/>
      </c>
      <c r="I63" s="17" t="str">
        <f>VLOOKUP(Audit!H63,$V$3:$AE$12,8,FALSE) &amp; Audit!U63 &amp; VLOOKUP(Audit!H63,$V$13:$AE$22,8,FALSE)&amp;IF(Audit!H63=10,Audit!V63&amp;Audit!W63,"")</f>
        <v/>
      </c>
      <c r="J63" s="17" t="str">
        <f>VLOOKUP(Audit!I63,$V$3:$AE$12,9,FALSE) &amp; VLOOKUP(Audit!I63,$V$13:$AE$22,9,FALSE) &amp; IF(Audit!I63=10,Audit!V63&amp;Audit!W63,"") &amp; IF(Audit!I63&lt;&gt;1,U63,"")</f>
        <v/>
      </c>
      <c r="K63" s="17" t="str">
        <f>VLOOKUP(Audit!J63,$V$3:$AE$12,10,FALSE) &amp; Audit!S63 &amp; VLOOKUP(Audit!J63,$V$13:$AE$22,10,FALSE) &amp; IF(Audit!J63=10,Audit!V63&amp;Audit!W63,"") &amp; IF(Audit!J63&lt;&gt;1,U63,"")</f>
        <v/>
      </c>
      <c r="L63" s="10">
        <f>Audit!K63</f>
        <v>1</v>
      </c>
      <c r="M63" s="10" t="str">
        <f t="shared" si="31"/>
        <v/>
      </c>
      <c r="N63" s="10" t="str">
        <f t="shared" si="32"/>
        <v/>
      </c>
      <c r="O63" s="10" t="str">
        <f t="shared" si="33"/>
        <v/>
      </c>
      <c r="P63" s="10" t="str">
        <f t="shared" si="34"/>
        <v/>
      </c>
      <c r="Q63" s="10" t="str">
        <f t="shared" si="35"/>
        <v/>
      </c>
      <c r="R63" s="10" t="str">
        <f t="shared" si="36"/>
        <v/>
      </c>
      <c r="S63" s="10" t="str">
        <f t="shared" si="37"/>
        <v/>
      </c>
      <c r="T63" s="10" t="str">
        <f t="shared" si="38"/>
        <v/>
      </c>
      <c r="U63" s="17" t="str">
        <f>IF(Audit!M63="","",VLOOKUP(Audit!M63,$W$26:$X$35,2,FALSE)) &amp; Audit!N63 &amp; IF(Audit!O63="","",IF(Audit!N63&lt;=1.4,VLOOKUP(Audit!O63,$W$38:X108,2,FALSE),VLOOKUP(Audit!O63,$W$51:$X$61,2,FALSE))) &amp; IF(Audit!P63="","",VLOOKUP(Audit!P63,$Y$26:$Z$35,2,FALSE) &amp; Audit!Q63 &amp; IF(Audit!O63="","",IF(Audit!Q63&lt;=1.4,VLOOKUP(Audit!R63,$Y$38:$Z$48,2,FALSE),VLOOKUP(Audit!R63,$Y$51:$Z$61,2,FALSE))))</f>
        <v/>
      </c>
      <c r="V63" s="21"/>
      <c r="W63" s="178" t="s">
        <v>157</v>
      </c>
      <c r="X63" s="179"/>
      <c r="Y63" s="167" t="s">
        <v>158</v>
      </c>
      <c r="Z63" s="168"/>
      <c r="AB63" s="124"/>
      <c r="AC63" s="182" t="s">
        <v>142</v>
      </c>
      <c r="AD63" s="183"/>
      <c r="AH63" s="49" t="str">
        <f>Audit!A63</f>
        <v>OKC1-XX-00061</v>
      </c>
      <c r="AI63" s="50" t="str">
        <f>VLOOKUP(Audit!B63,$V$3:$AE$12,2,FALSE)&amp; IF(Audit!B63=10,Audit!V63,"")</f>
        <v/>
      </c>
      <c r="AJ63" s="50" t="str">
        <f>VLOOKUP(Audit!B63,$V$13:$AE$22,2,FALSE)&amp; IF(Audit!B63=10,Audit!W63,"")</f>
        <v/>
      </c>
      <c r="AK63" s="47" t="str">
        <f t="shared" si="9"/>
        <v/>
      </c>
      <c r="AL63" s="50" t="str">
        <f>VLOOKUP(Audit!C63,$V$3:$AE$12,3,FALSE)&amp; IF(Audit!C63=10,Audit!V63,"")</f>
        <v/>
      </c>
      <c r="AM63" s="50" t="str">
        <f>VLOOKUP(Audit!C63,$V$13:$AE$22,3,FALSE)&amp; IF(Audit!C63=10,Audit!W63,"")</f>
        <v/>
      </c>
      <c r="AN63" s="47" t="str">
        <f t="shared" si="10"/>
        <v/>
      </c>
      <c r="AO63" s="50" t="str">
        <f>VLOOKUP(Audit!D63,$V$3:$AE$12,4,FALSE) &amp;  Audit!T63 &amp; IF(Audit!D63=10,Audit!V63,"")</f>
        <v/>
      </c>
      <c r="AP63" s="50" t="str">
        <f>VLOOKUP(Audit!D63,$V$13:$AE$22,4,FALSE)&amp; IF(Audit!D63=10,Audit!W63,"")</f>
        <v/>
      </c>
      <c r="AQ63" s="47" t="str">
        <f t="shared" si="11"/>
        <v/>
      </c>
      <c r="AR63" s="50" t="str">
        <f>VLOOKUP(Audit!E63,$V$3:$AE$12,5,FALSE)&amp; IF(Audit!E63=10,Audit!V63,"")</f>
        <v/>
      </c>
      <c r="AS63" s="50" t="str">
        <f>VLOOKUP(Audit!E63,$V$13:$AE$22,5,FALSE)&amp; IF(Audit!E63=10,Audit!W63,"")</f>
        <v/>
      </c>
      <c r="AT63" s="47" t="str">
        <f t="shared" si="12"/>
        <v/>
      </c>
      <c r="AU63" s="50" t="str">
        <f>VLOOKUP(Audit!F63,$V$3:$AE$12,6,FALSE)&amp; IF(Audit!F63=10,Audit!V63,"")</f>
        <v/>
      </c>
      <c r="AV63" s="50" t="str">
        <f>VLOOKUP(Audit!F63,$V$13:$AE$22,6,FALSE)&amp; IF(Audit!F63=10,Audit!W63,"")</f>
        <v/>
      </c>
      <c r="AW63" s="47" t="str">
        <f t="shared" si="13"/>
        <v/>
      </c>
      <c r="AX63" s="50" t="str">
        <f>VLOOKUP(Audit!G63,$V$3:$AE$12,7,FALSE)&amp; IF(Audit!G63=10,Audit!V63,"")</f>
        <v/>
      </c>
      <c r="AY63" s="50" t="str">
        <f>VLOOKUP(Audit!G63,$V$13:$AE$22,7,FALSE) &amp; IF(Audit!G63=10,Audit!W63,"")</f>
        <v/>
      </c>
      <c r="AZ63" s="47" t="str">
        <f t="shared" si="14"/>
        <v/>
      </c>
      <c r="BA63" s="50" t="str">
        <f>VLOOKUP(Audit!H63,$V$3:$AE$12,8,FALSE)&amp; Audit!U63 &amp; IF(Audit!H63=10,Audit!V63,"")</f>
        <v/>
      </c>
      <c r="BB63" s="50" t="str">
        <f>VLOOKUP(Audit!H63,$V$13:$AE$22,8,FALSE) &amp; IF(Audit!H63=10,Audit!W63,"")</f>
        <v/>
      </c>
      <c r="BC63" s="47" t="str">
        <f t="shared" si="15"/>
        <v/>
      </c>
      <c r="BD63" s="50" t="str">
        <f>VLOOKUP(Audit!I63,$V$3:$AE$12,9,FALSE)&amp; IF(Audit!I63=10,Audit!V63,"")</f>
        <v/>
      </c>
      <c r="BE63" s="50" t="str">
        <f>VLOOKUP(Audit!I63,$V$13:$AE$22,9,FALSE) &amp; IF(Audit!I63=10,Audit!W63,"") &amp; IF(Audit!I63&lt;&gt;1,U63,"")</f>
        <v/>
      </c>
      <c r="BF63" s="47" t="str">
        <f t="shared" si="16"/>
        <v/>
      </c>
      <c r="BG63" s="50" t="str">
        <f>VLOOKUP(Audit!J63,$V$3:$AE$12,10,FALSE) &amp; Audit!S63 &amp; IF(Audit!J63=10,Audit!V63,"")</f>
        <v/>
      </c>
      <c r="BH63" s="50" t="str">
        <f>VLOOKUP(Audit!J63,$V$13:$AE$22,10,FALSE) &amp; IF(Audit!J63=10,Audit!W63,"") &amp; IF(Audit!J63&lt;&gt;1,U63,"")</f>
        <v/>
      </c>
      <c r="BI63" s="47" t="str">
        <f t="shared" si="17"/>
        <v/>
      </c>
      <c r="BJ63" s="48" t="str">
        <f t="shared" si="18"/>
        <v/>
      </c>
      <c r="BK63" s="48" t="str">
        <f t="shared" si="19"/>
        <v/>
      </c>
      <c r="BL63" s="48" t="str">
        <f t="shared" si="20"/>
        <v/>
      </c>
      <c r="BM63" s="48" t="str">
        <f t="shared" si="21"/>
        <v/>
      </c>
      <c r="BN63" s="48" t="str">
        <f t="shared" si="22"/>
        <v/>
      </c>
      <c r="BO63" s="48" t="str">
        <f t="shared" si="23"/>
        <v/>
      </c>
      <c r="BP63" s="48" t="str">
        <f t="shared" si="24"/>
        <v/>
      </c>
      <c r="BQ63" s="48" t="str">
        <f t="shared" si="25"/>
        <v/>
      </c>
      <c r="BR63" s="48" t="str">
        <f t="shared" si="26"/>
        <v/>
      </c>
      <c r="BS63" s="48" t="str">
        <f t="shared" si="27"/>
        <v/>
      </c>
      <c r="BT63" s="48" t="str">
        <f t="shared" si="28"/>
        <v/>
      </c>
      <c r="BU63" s="48" t="str">
        <f t="shared" si="29"/>
        <v/>
      </c>
    </row>
    <row r="64" spans="1:73" ht="15" customHeight="1">
      <c r="A64" s="10" t="str">
        <f>Audit!A64</f>
        <v>OKC1-XX-00062</v>
      </c>
      <c r="B64" s="10" t="str">
        <f t="shared" si="30"/>
        <v/>
      </c>
      <c r="C64" s="17" t="str">
        <f>VLOOKUP(Audit!B64,$V$3:$AE$12,2,FALSE) &amp; VLOOKUP(Audit!B64,$V$13:$AE$22,2,FALSE)&amp; IF(Audit!B64=10,Audit!V64&amp;Audit!W64,"")</f>
        <v/>
      </c>
      <c r="D64" s="17" t="str">
        <f>VLOOKUP(Audit!C64,$V$3:$AE$12,3,FALSE) &amp; VLOOKUP(Audit!C64,$V$13:$AE$22,3,FALSE) &amp;IF(Audit!C64=10,Audit!V64&amp;Audit!W64,"")</f>
        <v/>
      </c>
      <c r="E64" s="17" t="str">
        <f>VLOOKUP(Audit!D64,$V$3:$AE$12,4,FALSE)&amp; Audit!T64 &amp; VLOOKUP(Audit!D64,$V$13:$AE$22,4,FALSE)&amp; IF(Audit!D64=10,Audit!V64&amp;Audit!W64,"")</f>
        <v/>
      </c>
      <c r="F64" s="17" t="str">
        <f>VLOOKUP(Audit!E64,$V$3:$AE$12,5,FALSE) &amp; VLOOKUP(Audit!E64,$V$13:$AE$22,5,FALSE)&amp; IF(Audit!E64=10,Audit!V64&amp;Audit!W64,"")</f>
        <v/>
      </c>
      <c r="G64" s="17" t="str">
        <f>VLOOKUP(Audit!F64,$V$3:$AE$12,6,FALSE) &amp; VLOOKUP(Audit!F64,$V$13:$AE$22,6,FALSE)&amp; IF(Audit!F64=10,Audit!V64&amp;Audit!W64,"")</f>
        <v/>
      </c>
      <c r="H64" s="17" t="str">
        <f>VLOOKUP(Audit!G64,$V$3:$AE$12,7,FALSE) &amp; VLOOKUP(Audit!G64,$V$13:$AE$22,7,FALSE)&amp;IF(Audit!G64=10,Audit!V64&amp;Audit!W64,"")</f>
        <v/>
      </c>
      <c r="I64" s="17" t="str">
        <f>VLOOKUP(Audit!H64,$V$3:$AE$12,8,FALSE) &amp; Audit!U64 &amp; VLOOKUP(Audit!H64,$V$13:$AE$22,8,FALSE)&amp;IF(Audit!H64=10,Audit!V64&amp;Audit!W64,"")</f>
        <v/>
      </c>
      <c r="J64" s="17" t="str">
        <f>VLOOKUP(Audit!I64,$V$3:$AE$12,9,FALSE) &amp; VLOOKUP(Audit!I64,$V$13:$AE$22,9,FALSE) &amp; IF(Audit!I64=10,Audit!V64&amp;Audit!W64,"") &amp; IF(Audit!I64&lt;&gt;1,U64,"")</f>
        <v/>
      </c>
      <c r="K64" s="17" t="str">
        <f>VLOOKUP(Audit!J64,$V$3:$AE$12,10,FALSE) &amp; Audit!S64 &amp; VLOOKUP(Audit!J64,$V$13:$AE$22,10,FALSE) &amp; IF(Audit!J64=10,Audit!V64&amp;Audit!W64,"") &amp; IF(Audit!J64&lt;&gt;1,U64,"")</f>
        <v/>
      </c>
      <c r="L64" s="10">
        <f>Audit!K64</f>
        <v>1</v>
      </c>
      <c r="M64" s="10" t="str">
        <f t="shared" si="31"/>
        <v/>
      </c>
      <c r="N64" s="10" t="str">
        <f t="shared" si="32"/>
        <v/>
      </c>
      <c r="O64" s="10" t="str">
        <f t="shared" si="33"/>
        <v/>
      </c>
      <c r="P64" s="10" t="str">
        <f t="shared" si="34"/>
        <v/>
      </c>
      <c r="Q64" s="10" t="str">
        <f t="shared" si="35"/>
        <v/>
      </c>
      <c r="R64" s="10" t="str">
        <f t="shared" si="36"/>
        <v/>
      </c>
      <c r="S64" s="10" t="str">
        <f t="shared" si="37"/>
        <v/>
      </c>
      <c r="T64" s="10" t="str">
        <f t="shared" si="38"/>
        <v/>
      </c>
      <c r="U64" s="17" t="str">
        <f>IF(Audit!M64="","",VLOOKUP(Audit!M64,$W$26:$X$35,2,FALSE)) &amp; Audit!N64 &amp; IF(Audit!O64="","",IF(Audit!N64&lt;=1.4,VLOOKUP(Audit!O64,$W$38:X109,2,FALSE),VLOOKUP(Audit!O64,$W$51:$X$61,2,FALSE))) &amp; IF(Audit!P64="","",VLOOKUP(Audit!P64,$Y$26:$Z$35,2,FALSE) &amp; Audit!Q64 &amp; IF(Audit!O64="","",IF(Audit!Q64&lt;=1.4,VLOOKUP(Audit!R64,$Y$38:$Z$48,2,FALSE),VLOOKUP(Audit!R64,$Y$51:$Z$61,2,FALSE))))</f>
        <v/>
      </c>
      <c r="V64" s="21"/>
      <c r="W64" s="134" t="s">
        <v>23</v>
      </c>
      <c r="X64" s="134" t="s">
        <v>24</v>
      </c>
      <c r="Y64" s="112" t="s">
        <v>23</v>
      </c>
      <c r="Z64" s="118" t="s">
        <v>24</v>
      </c>
      <c r="AA64" s="172" t="s">
        <v>146</v>
      </c>
      <c r="AB64" s="173"/>
      <c r="AC64" s="173"/>
      <c r="AD64" s="1" t="s">
        <v>140</v>
      </c>
      <c r="AE64" s="1" t="s">
        <v>141</v>
      </c>
      <c r="AH64" s="49" t="str">
        <f>Audit!A64</f>
        <v>OKC1-XX-00062</v>
      </c>
      <c r="AI64" s="50" t="str">
        <f>VLOOKUP(Audit!B64,$V$3:$AE$12,2,FALSE)&amp; IF(Audit!B64=10,Audit!V64,"")</f>
        <v/>
      </c>
      <c r="AJ64" s="50" t="str">
        <f>VLOOKUP(Audit!B64,$V$13:$AE$22,2,FALSE)&amp; IF(Audit!B64=10,Audit!W64,"")</f>
        <v/>
      </c>
      <c r="AK64" s="47" t="str">
        <f t="shared" si="9"/>
        <v/>
      </c>
      <c r="AL64" s="50" t="str">
        <f>VLOOKUP(Audit!C64,$V$3:$AE$12,3,FALSE)&amp; IF(Audit!C64=10,Audit!V64,"")</f>
        <v/>
      </c>
      <c r="AM64" s="50" t="str">
        <f>VLOOKUP(Audit!C64,$V$13:$AE$22,3,FALSE)&amp; IF(Audit!C64=10,Audit!W64,"")</f>
        <v/>
      </c>
      <c r="AN64" s="47" t="str">
        <f t="shared" si="10"/>
        <v/>
      </c>
      <c r="AO64" s="50" t="str">
        <f>VLOOKUP(Audit!D64,$V$3:$AE$12,4,FALSE) &amp;  Audit!T64 &amp; IF(Audit!D64=10,Audit!V64,"")</f>
        <v/>
      </c>
      <c r="AP64" s="50" t="str">
        <f>VLOOKUP(Audit!D64,$V$13:$AE$22,4,FALSE)&amp; IF(Audit!D64=10,Audit!W64,"")</f>
        <v/>
      </c>
      <c r="AQ64" s="47" t="str">
        <f t="shared" si="11"/>
        <v/>
      </c>
      <c r="AR64" s="50" t="str">
        <f>VLOOKUP(Audit!E64,$V$3:$AE$12,5,FALSE)&amp; IF(Audit!E64=10,Audit!V64,"")</f>
        <v/>
      </c>
      <c r="AS64" s="50" t="str">
        <f>VLOOKUP(Audit!E64,$V$13:$AE$22,5,FALSE)&amp; IF(Audit!E64=10,Audit!W64,"")</f>
        <v/>
      </c>
      <c r="AT64" s="47" t="str">
        <f t="shared" si="12"/>
        <v/>
      </c>
      <c r="AU64" s="50" t="str">
        <f>VLOOKUP(Audit!F64,$V$3:$AE$12,6,FALSE)&amp; IF(Audit!F64=10,Audit!V64,"")</f>
        <v/>
      </c>
      <c r="AV64" s="50" t="str">
        <f>VLOOKUP(Audit!F64,$V$13:$AE$22,6,FALSE)&amp; IF(Audit!F64=10,Audit!W64,"")</f>
        <v/>
      </c>
      <c r="AW64" s="47" t="str">
        <f t="shared" si="13"/>
        <v/>
      </c>
      <c r="AX64" s="50" t="str">
        <f>VLOOKUP(Audit!G64,$V$3:$AE$12,7,FALSE)&amp; IF(Audit!G64=10,Audit!V64,"")</f>
        <v/>
      </c>
      <c r="AY64" s="50" t="str">
        <f>VLOOKUP(Audit!G64,$V$13:$AE$22,7,FALSE) &amp; IF(Audit!G64=10,Audit!W64,"")</f>
        <v/>
      </c>
      <c r="AZ64" s="47" t="str">
        <f t="shared" si="14"/>
        <v/>
      </c>
      <c r="BA64" s="50" t="str">
        <f>VLOOKUP(Audit!H64,$V$3:$AE$12,8,FALSE)&amp; Audit!U64 &amp; IF(Audit!H64=10,Audit!V64,"")</f>
        <v/>
      </c>
      <c r="BB64" s="50" t="str">
        <f>VLOOKUP(Audit!H64,$V$13:$AE$22,8,FALSE) &amp; IF(Audit!H64=10,Audit!W64,"")</f>
        <v/>
      </c>
      <c r="BC64" s="47" t="str">
        <f t="shared" si="15"/>
        <v/>
      </c>
      <c r="BD64" s="50" t="str">
        <f>VLOOKUP(Audit!I64,$V$3:$AE$12,9,FALSE)&amp; IF(Audit!I64=10,Audit!V64,"")</f>
        <v/>
      </c>
      <c r="BE64" s="50" t="str">
        <f>VLOOKUP(Audit!I64,$V$13:$AE$22,9,FALSE) &amp; IF(Audit!I64=10,Audit!W64,"") &amp; IF(Audit!I64&lt;&gt;1,U64,"")</f>
        <v/>
      </c>
      <c r="BF64" s="47" t="str">
        <f t="shared" si="16"/>
        <v/>
      </c>
      <c r="BG64" s="50" t="str">
        <f>VLOOKUP(Audit!J64,$V$3:$AE$12,10,FALSE) &amp; Audit!S64 &amp; IF(Audit!J64=10,Audit!V64,"")</f>
        <v/>
      </c>
      <c r="BH64" s="50" t="str">
        <f>VLOOKUP(Audit!J64,$V$13:$AE$22,10,FALSE) &amp; IF(Audit!J64=10,Audit!W64,"") &amp; IF(Audit!J64&lt;&gt;1,U64,"")</f>
        <v/>
      </c>
      <c r="BI64" s="47" t="str">
        <f t="shared" si="17"/>
        <v/>
      </c>
      <c r="BJ64" s="48" t="str">
        <f t="shared" si="18"/>
        <v/>
      </c>
      <c r="BK64" s="48" t="str">
        <f t="shared" si="19"/>
        <v/>
      </c>
      <c r="BL64" s="48" t="str">
        <f t="shared" si="20"/>
        <v/>
      </c>
      <c r="BM64" s="48" t="str">
        <f t="shared" si="21"/>
        <v/>
      </c>
      <c r="BN64" s="48" t="str">
        <f t="shared" si="22"/>
        <v/>
      </c>
      <c r="BO64" s="48" t="str">
        <f t="shared" si="23"/>
        <v/>
      </c>
      <c r="BP64" s="48" t="str">
        <f t="shared" si="24"/>
        <v/>
      </c>
      <c r="BQ64" s="48" t="str">
        <f t="shared" si="25"/>
        <v/>
      </c>
      <c r="BR64" s="48" t="str">
        <f t="shared" si="26"/>
        <v/>
      </c>
      <c r="BS64" s="48" t="str">
        <f t="shared" si="27"/>
        <v/>
      </c>
      <c r="BT64" s="48" t="str">
        <f t="shared" si="28"/>
        <v/>
      </c>
      <c r="BU64" s="48" t="str">
        <f t="shared" si="29"/>
        <v/>
      </c>
    </row>
    <row r="65" spans="1:73">
      <c r="A65" s="10" t="str">
        <f>Audit!A65</f>
        <v>OKC1-XX-00063</v>
      </c>
      <c r="B65" s="10" t="str">
        <f t="shared" si="30"/>
        <v/>
      </c>
      <c r="C65" s="17" t="str">
        <f>VLOOKUP(Audit!B65,$V$3:$AE$12,2,FALSE) &amp; VLOOKUP(Audit!B65,$V$13:$AE$22,2,FALSE)&amp; IF(Audit!B65=10,Audit!V65&amp;Audit!W65,"")</f>
        <v/>
      </c>
      <c r="D65" s="17" t="str">
        <f>VLOOKUP(Audit!C65,$V$3:$AE$12,3,FALSE) &amp; VLOOKUP(Audit!C65,$V$13:$AE$22,3,FALSE) &amp;IF(Audit!C65=10,Audit!V65&amp;Audit!W65,"")</f>
        <v/>
      </c>
      <c r="E65" s="17" t="str">
        <f>VLOOKUP(Audit!D65,$V$3:$AE$12,4,FALSE)&amp; Audit!T65 &amp; VLOOKUP(Audit!D65,$V$13:$AE$22,4,FALSE)&amp; IF(Audit!D65=10,Audit!V65&amp;Audit!W65,"")</f>
        <v/>
      </c>
      <c r="F65" s="17" t="str">
        <f>VLOOKUP(Audit!E65,$V$3:$AE$12,5,FALSE) &amp; VLOOKUP(Audit!E65,$V$13:$AE$22,5,FALSE)&amp; IF(Audit!E65=10,Audit!V65&amp;Audit!W65,"")</f>
        <v/>
      </c>
      <c r="G65" s="17" t="str">
        <f>VLOOKUP(Audit!F65,$V$3:$AE$12,6,FALSE) &amp; VLOOKUP(Audit!F65,$V$13:$AE$22,6,FALSE)&amp; IF(Audit!F65=10,Audit!V65&amp;Audit!W65,"")</f>
        <v/>
      </c>
      <c r="H65" s="17" t="str">
        <f>VLOOKUP(Audit!G65,$V$3:$AE$12,7,FALSE) &amp; VLOOKUP(Audit!G65,$V$13:$AE$22,7,FALSE)&amp;IF(Audit!G65=10,Audit!V65&amp;Audit!W65,"")</f>
        <v/>
      </c>
      <c r="I65" s="17" t="str">
        <f>VLOOKUP(Audit!H65,$V$3:$AE$12,8,FALSE) &amp; Audit!U65 &amp; VLOOKUP(Audit!H65,$V$13:$AE$22,8,FALSE)&amp;IF(Audit!H65=10,Audit!V65&amp;Audit!W65,"")</f>
        <v/>
      </c>
      <c r="J65" s="17" t="str">
        <f>VLOOKUP(Audit!I65,$V$3:$AE$12,9,FALSE) &amp; VLOOKUP(Audit!I65,$V$13:$AE$22,9,FALSE) &amp; IF(Audit!I65=10,Audit!V65&amp;Audit!W65,"") &amp; IF(Audit!I65&lt;&gt;1,U65,"")</f>
        <v/>
      </c>
      <c r="K65" s="17" t="str">
        <f>VLOOKUP(Audit!J65,$V$3:$AE$12,10,FALSE) &amp; Audit!S65 &amp; VLOOKUP(Audit!J65,$V$13:$AE$22,10,FALSE) &amp; IF(Audit!J65=10,Audit!V65&amp;Audit!W65,"") &amp; IF(Audit!J65&lt;&gt;1,U65,"")</f>
        <v/>
      </c>
      <c r="L65" s="10">
        <f>Audit!K65</f>
        <v>1</v>
      </c>
      <c r="M65" s="10" t="str">
        <f t="shared" si="31"/>
        <v/>
      </c>
      <c r="N65" s="10" t="str">
        <f t="shared" si="32"/>
        <v/>
      </c>
      <c r="O65" s="10" t="str">
        <f t="shared" si="33"/>
        <v/>
      </c>
      <c r="P65" s="10" t="str">
        <f t="shared" si="34"/>
        <v/>
      </c>
      <c r="Q65" s="10" t="str">
        <f t="shared" si="35"/>
        <v/>
      </c>
      <c r="R65" s="10" t="str">
        <f t="shared" si="36"/>
        <v/>
      </c>
      <c r="S65" s="10" t="str">
        <f t="shared" si="37"/>
        <v/>
      </c>
      <c r="T65" s="10" t="str">
        <f t="shared" si="38"/>
        <v/>
      </c>
      <c r="U65" s="17" t="str">
        <f>IF(Audit!M65="","",VLOOKUP(Audit!M65,$W$26:$X$35,2,FALSE)) &amp; Audit!N65 &amp; IF(Audit!O65="","",IF(Audit!N65&lt;=1.4,VLOOKUP(Audit!O65,$W$38:X110,2,FALSE),VLOOKUP(Audit!O65,$W$51:$X$61,2,FALSE))) &amp; IF(Audit!P65="","",VLOOKUP(Audit!P65,$Y$26:$Z$35,2,FALSE) &amp; Audit!Q65 &amp; IF(Audit!O65="","",IF(Audit!Q65&lt;=1.4,VLOOKUP(Audit!R65,$Y$38:$Z$48,2,FALSE),VLOOKUP(Audit!R65,$Y$51:$Z$61,2,FALSE))))</f>
        <v/>
      </c>
      <c r="V65" s="21"/>
      <c r="W65" s="135"/>
      <c r="X65" s="135"/>
      <c r="Y65" s="103" t="s">
        <v>30</v>
      </c>
      <c r="Z65" s="119" t="s">
        <v>135</v>
      </c>
      <c r="AA65" s="24" t="s">
        <v>2</v>
      </c>
      <c r="AB65" s="37" t="s">
        <v>9</v>
      </c>
      <c r="AC65" s="41" t="s">
        <v>12</v>
      </c>
      <c r="AD65" s="71" t="s">
        <v>88</v>
      </c>
      <c r="AE65" s="72" t="s">
        <v>89</v>
      </c>
      <c r="AH65" s="49" t="str">
        <f>Audit!A65</f>
        <v>OKC1-XX-00063</v>
      </c>
      <c r="AI65" s="50" t="str">
        <f>VLOOKUP(Audit!B65,$V$3:$AE$12,2,FALSE)&amp; IF(Audit!B65=10,Audit!V65,"")</f>
        <v/>
      </c>
      <c r="AJ65" s="50" t="str">
        <f>VLOOKUP(Audit!B65,$V$13:$AE$22,2,FALSE)&amp; IF(Audit!B65=10,Audit!W65,"")</f>
        <v/>
      </c>
      <c r="AK65" s="47" t="str">
        <f t="shared" si="9"/>
        <v/>
      </c>
      <c r="AL65" s="50" t="str">
        <f>VLOOKUP(Audit!C65,$V$3:$AE$12,3,FALSE)&amp; IF(Audit!C65=10,Audit!V65,"")</f>
        <v/>
      </c>
      <c r="AM65" s="50" t="str">
        <f>VLOOKUP(Audit!C65,$V$13:$AE$22,3,FALSE)&amp; IF(Audit!C65=10,Audit!W65,"")</f>
        <v/>
      </c>
      <c r="AN65" s="47" t="str">
        <f t="shared" si="10"/>
        <v/>
      </c>
      <c r="AO65" s="50" t="str">
        <f>VLOOKUP(Audit!D65,$V$3:$AE$12,4,FALSE) &amp;  Audit!T65 &amp; IF(Audit!D65=10,Audit!V65,"")</f>
        <v/>
      </c>
      <c r="AP65" s="50" t="str">
        <f>VLOOKUP(Audit!D65,$V$13:$AE$22,4,FALSE)&amp; IF(Audit!D65=10,Audit!W65,"")</f>
        <v/>
      </c>
      <c r="AQ65" s="47" t="str">
        <f t="shared" si="11"/>
        <v/>
      </c>
      <c r="AR65" s="50" t="str">
        <f>VLOOKUP(Audit!E65,$V$3:$AE$12,5,FALSE)&amp; IF(Audit!E65=10,Audit!V65,"")</f>
        <v/>
      </c>
      <c r="AS65" s="50" t="str">
        <f>VLOOKUP(Audit!E65,$V$13:$AE$22,5,FALSE)&amp; IF(Audit!E65=10,Audit!W65,"")</f>
        <v/>
      </c>
      <c r="AT65" s="47" t="str">
        <f t="shared" si="12"/>
        <v/>
      </c>
      <c r="AU65" s="50" t="str">
        <f>VLOOKUP(Audit!F65,$V$3:$AE$12,6,FALSE)&amp; IF(Audit!F65=10,Audit!V65,"")</f>
        <v/>
      </c>
      <c r="AV65" s="50" t="str">
        <f>VLOOKUP(Audit!F65,$V$13:$AE$22,6,FALSE)&amp; IF(Audit!F65=10,Audit!W65,"")</f>
        <v/>
      </c>
      <c r="AW65" s="47" t="str">
        <f t="shared" si="13"/>
        <v/>
      </c>
      <c r="AX65" s="50" t="str">
        <f>VLOOKUP(Audit!G65,$V$3:$AE$12,7,FALSE)&amp; IF(Audit!G65=10,Audit!V65,"")</f>
        <v/>
      </c>
      <c r="AY65" s="50" t="str">
        <f>VLOOKUP(Audit!G65,$V$13:$AE$22,7,FALSE) &amp; IF(Audit!G65=10,Audit!W65,"")</f>
        <v/>
      </c>
      <c r="AZ65" s="47" t="str">
        <f t="shared" si="14"/>
        <v/>
      </c>
      <c r="BA65" s="50" t="str">
        <f>VLOOKUP(Audit!H65,$V$3:$AE$12,8,FALSE)&amp; Audit!U65 &amp; IF(Audit!H65=10,Audit!V65,"")</f>
        <v/>
      </c>
      <c r="BB65" s="50" t="str">
        <f>VLOOKUP(Audit!H65,$V$13:$AE$22,8,FALSE) &amp; IF(Audit!H65=10,Audit!W65,"")</f>
        <v/>
      </c>
      <c r="BC65" s="47" t="str">
        <f t="shared" si="15"/>
        <v/>
      </c>
      <c r="BD65" s="50" t="str">
        <f>VLOOKUP(Audit!I65,$V$3:$AE$12,9,FALSE)&amp; IF(Audit!I65=10,Audit!V65,"")</f>
        <v/>
      </c>
      <c r="BE65" s="50" t="str">
        <f>VLOOKUP(Audit!I65,$V$13:$AE$22,9,FALSE) &amp; IF(Audit!I65=10,Audit!W65,"") &amp; IF(Audit!I65&lt;&gt;1,U65,"")</f>
        <v/>
      </c>
      <c r="BF65" s="47" t="str">
        <f t="shared" si="16"/>
        <v/>
      </c>
      <c r="BG65" s="50" t="str">
        <f>VLOOKUP(Audit!J65,$V$3:$AE$12,10,FALSE) &amp; Audit!S65 &amp; IF(Audit!J65=10,Audit!V65,"")</f>
        <v/>
      </c>
      <c r="BH65" s="50" t="str">
        <f>VLOOKUP(Audit!J65,$V$13:$AE$22,10,FALSE) &amp; IF(Audit!J65=10,Audit!W65,"") &amp; IF(Audit!J65&lt;&gt;1,U65,"")</f>
        <v/>
      </c>
      <c r="BI65" s="47" t="str">
        <f t="shared" si="17"/>
        <v/>
      </c>
      <c r="BJ65" s="48" t="str">
        <f t="shared" si="18"/>
        <v/>
      </c>
      <c r="BK65" s="48" t="str">
        <f t="shared" si="19"/>
        <v/>
      </c>
      <c r="BL65" s="48" t="str">
        <f t="shared" si="20"/>
        <v/>
      </c>
      <c r="BM65" s="48" t="str">
        <f t="shared" si="21"/>
        <v/>
      </c>
      <c r="BN65" s="48" t="str">
        <f t="shared" si="22"/>
        <v/>
      </c>
      <c r="BO65" s="48" t="str">
        <f t="shared" si="23"/>
        <v/>
      </c>
      <c r="BP65" s="48" t="str">
        <f t="shared" si="24"/>
        <v/>
      </c>
      <c r="BQ65" s="48" t="str">
        <f t="shared" si="25"/>
        <v/>
      </c>
      <c r="BR65" s="48" t="str">
        <f t="shared" si="26"/>
        <v/>
      </c>
      <c r="BS65" s="48" t="str">
        <f t="shared" si="27"/>
        <v/>
      </c>
      <c r="BT65" s="48" t="str">
        <f t="shared" si="28"/>
        <v/>
      </c>
      <c r="BU65" s="48" t="str">
        <f t="shared" si="29"/>
        <v/>
      </c>
    </row>
    <row r="66" spans="1:73">
      <c r="A66" s="10" t="str">
        <f>Audit!A66</f>
        <v>OKC1-XX-00064</v>
      </c>
      <c r="B66" s="10" t="str">
        <f t="shared" si="30"/>
        <v/>
      </c>
      <c r="C66" s="17" t="str">
        <f>VLOOKUP(Audit!B66,$V$3:$AE$12,2,FALSE) &amp; VLOOKUP(Audit!B66,$V$13:$AE$22,2,FALSE)&amp; IF(Audit!B66=10,Audit!V66&amp;Audit!W66,"")</f>
        <v/>
      </c>
      <c r="D66" s="17" t="str">
        <f>VLOOKUP(Audit!C66,$V$3:$AE$12,3,FALSE) &amp; VLOOKUP(Audit!C66,$V$13:$AE$22,3,FALSE) &amp;IF(Audit!C66=10,Audit!V66&amp;Audit!W66,"")</f>
        <v/>
      </c>
      <c r="E66" s="17" t="str">
        <f>VLOOKUP(Audit!D66,$V$3:$AE$12,4,FALSE)&amp; Audit!T66 &amp; VLOOKUP(Audit!D66,$V$13:$AE$22,4,FALSE)&amp; IF(Audit!D66=10,Audit!V66&amp;Audit!W66,"")</f>
        <v/>
      </c>
      <c r="F66" s="17" t="str">
        <f>VLOOKUP(Audit!E66,$V$3:$AE$12,5,FALSE) &amp; VLOOKUP(Audit!E66,$V$13:$AE$22,5,FALSE)&amp; IF(Audit!E66=10,Audit!V66&amp;Audit!W66,"")</f>
        <v/>
      </c>
      <c r="G66" s="17" t="str">
        <f>VLOOKUP(Audit!F66,$V$3:$AE$12,6,FALSE) &amp; VLOOKUP(Audit!F66,$V$13:$AE$22,6,FALSE)&amp; IF(Audit!F66=10,Audit!V66&amp;Audit!W66,"")</f>
        <v/>
      </c>
      <c r="H66" s="17" t="str">
        <f>VLOOKUP(Audit!G66,$V$3:$AE$12,7,FALSE) &amp; VLOOKUP(Audit!G66,$V$13:$AE$22,7,FALSE)&amp;IF(Audit!G66=10,Audit!V66&amp;Audit!W66,"")</f>
        <v/>
      </c>
      <c r="I66" s="17" t="str">
        <f>VLOOKUP(Audit!H66,$V$3:$AE$12,8,FALSE) &amp; Audit!U66 &amp; VLOOKUP(Audit!H66,$V$13:$AE$22,8,FALSE)&amp;IF(Audit!H66=10,Audit!V66&amp;Audit!W66,"")</f>
        <v/>
      </c>
      <c r="J66" s="17" t="str">
        <f>VLOOKUP(Audit!I66,$V$3:$AE$12,9,FALSE) &amp; VLOOKUP(Audit!I66,$V$13:$AE$22,9,FALSE) &amp; IF(Audit!I66=10,Audit!V66&amp;Audit!W66,"") &amp; IF(Audit!I66&lt;&gt;1,U66,"")</f>
        <v/>
      </c>
      <c r="K66" s="17" t="str">
        <f>VLOOKUP(Audit!J66,$V$3:$AE$12,10,FALSE) &amp; Audit!S66 &amp; VLOOKUP(Audit!J66,$V$13:$AE$22,10,FALSE) &amp; IF(Audit!J66=10,Audit!V66&amp;Audit!W66,"") &amp; IF(Audit!J66&lt;&gt;1,U66,"")</f>
        <v/>
      </c>
      <c r="L66" s="10">
        <f>Audit!K66</f>
        <v>1</v>
      </c>
      <c r="M66" s="10" t="str">
        <f t="shared" si="31"/>
        <v/>
      </c>
      <c r="N66" s="10" t="str">
        <f t="shared" si="32"/>
        <v/>
      </c>
      <c r="O66" s="10" t="str">
        <f t="shared" si="33"/>
        <v/>
      </c>
      <c r="P66" s="10" t="str">
        <f t="shared" si="34"/>
        <v/>
      </c>
      <c r="Q66" s="10" t="str">
        <f t="shared" si="35"/>
        <v/>
      </c>
      <c r="R66" s="10" t="str">
        <f t="shared" si="36"/>
        <v/>
      </c>
      <c r="S66" s="10" t="str">
        <f t="shared" si="37"/>
        <v/>
      </c>
      <c r="T66" s="10" t="str">
        <f t="shared" si="38"/>
        <v/>
      </c>
      <c r="U66" s="17" t="str">
        <f>IF(Audit!M66="","",VLOOKUP(Audit!M66,$W$26:$X$35,2,FALSE)) &amp; Audit!N66 &amp; IF(Audit!O66="","",IF(Audit!N66&lt;=1.4,VLOOKUP(Audit!O66,$W$38:X111,2,FALSE),VLOOKUP(Audit!O66,$W$51:$X$61,2,FALSE))) &amp; IF(Audit!P66="","",VLOOKUP(Audit!P66,$Y$26:$Z$35,2,FALSE) &amp; Audit!Q66 &amp; IF(Audit!O66="","",IF(Audit!Q66&lt;=1.4,VLOOKUP(Audit!R66,$Y$38:$Z$48,2,FALSE),VLOOKUP(Audit!R66,$Y$51:$Z$61,2,FALSE))))</f>
        <v/>
      </c>
      <c r="V66" s="21"/>
      <c r="W66" s="135" t="s">
        <v>28</v>
      </c>
      <c r="X66" s="135" t="s">
        <v>176</v>
      </c>
      <c r="Y66" s="103" t="s">
        <v>52</v>
      </c>
      <c r="Z66" s="119" t="s">
        <v>63</v>
      </c>
      <c r="AA66" s="101">
        <v>10</v>
      </c>
      <c r="AB66" s="39">
        <v>2</v>
      </c>
      <c r="AC66" t="s">
        <v>145</v>
      </c>
      <c r="AD66" s="92" t="s">
        <v>143</v>
      </c>
      <c r="AE66" s="93" t="s">
        <v>144</v>
      </c>
      <c r="AH66" s="49" t="str">
        <f>Audit!A66</f>
        <v>OKC1-XX-00064</v>
      </c>
      <c r="AI66" s="50" t="str">
        <f>VLOOKUP(Audit!B66,$V$3:$AE$12,2,FALSE)&amp; IF(Audit!B66=10,Audit!V66,"")</f>
        <v/>
      </c>
      <c r="AJ66" s="50" t="str">
        <f>VLOOKUP(Audit!B66,$V$13:$AE$22,2,FALSE)&amp; IF(Audit!B66=10,Audit!W66,"")</f>
        <v/>
      </c>
      <c r="AK66" s="47" t="str">
        <f t="shared" si="9"/>
        <v/>
      </c>
      <c r="AL66" s="50" t="str">
        <f>VLOOKUP(Audit!C66,$V$3:$AE$12,3,FALSE)&amp; IF(Audit!C66=10,Audit!V66,"")</f>
        <v/>
      </c>
      <c r="AM66" s="50" t="str">
        <f>VLOOKUP(Audit!C66,$V$13:$AE$22,3,FALSE)&amp; IF(Audit!C66=10,Audit!W66,"")</f>
        <v/>
      </c>
      <c r="AN66" s="47" t="str">
        <f t="shared" si="10"/>
        <v/>
      </c>
      <c r="AO66" s="50" t="str">
        <f>VLOOKUP(Audit!D66,$V$3:$AE$12,4,FALSE) &amp;  Audit!T66 &amp; IF(Audit!D66=10,Audit!V66,"")</f>
        <v/>
      </c>
      <c r="AP66" s="50" t="str">
        <f>VLOOKUP(Audit!D66,$V$13:$AE$22,4,FALSE)&amp; IF(Audit!D66=10,Audit!W66,"")</f>
        <v/>
      </c>
      <c r="AQ66" s="47" t="str">
        <f t="shared" si="11"/>
        <v/>
      </c>
      <c r="AR66" s="50" t="str">
        <f>VLOOKUP(Audit!E66,$V$3:$AE$12,5,FALSE)&amp; IF(Audit!E66=10,Audit!V66,"")</f>
        <v/>
      </c>
      <c r="AS66" s="50" t="str">
        <f>VLOOKUP(Audit!E66,$V$13:$AE$22,5,FALSE)&amp; IF(Audit!E66=10,Audit!W66,"")</f>
        <v/>
      </c>
      <c r="AT66" s="47" t="str">
        <f t="shared" si="12"/>
        <v/>
      </c>
      <c r="AU66" s="50" t="str">
        <f>VLOOKUP(Audit!F66,$V$3:$AE$12,6,FALSE)&amp; IF(Audit!F66=10,Audit!V66,"")</f>
        <v/>
      </c>
      <c r="AV66" s="50" t="str">
        <f>VLOOKUP(Audit!F66,$V$13:$AE$22,6,FALSE)&amp; IF(Audit!F66=10,Audit!W66,"")</f>
        <v/>
      </c>
      <c r="AW66" s="47" t="str">
        <f t="shared" si="13"/>
        <v/>
      </c>
      <c r="AX66" s="50" t="str">
        <f>VLOOKUP(Audit!G66,$V$3:$AE$12,7,FALSE)&amp; IF(Audit!G66=10,Audit!V66,"")</f>
        <v/>
      </c>
      <c r="AY66" s="50" t="str">
        <f>VLOOKUP(Audit!G66,$V$13:$AE$22,7,FALSE) &amp; IF(Audit!G66=10,Audit!W66,"")</f>
        <v/>
      </c>
      <c r="AZ66" s="47" t="str">
        <f t="shared" si="14"/>
        <v/>
      </c>
      <c r="BA66" s="50" t="str">
        <f>VLOOKUP(Audit!H66,$V$3:$AE$12,8,FALSE)&amp; Audit!U66 &amp; IF(Audit!H66=10,Audit!V66,"")</f>
        <v/>
      </c>
      <c r="BB66" s="50" t="str">
        <f>VLOOKUP(Audit!H66,$V$13:$AE$22,8,FALSE) &amp; IF(Audit!H66=10,Audit!W66,"")</f>
        <v/>
      </c>
      <c r="BC66" s="47" t="str">
        <f t="shared" si="15"/>
        <v/>
      </c>
      <c r="BD66" s="50" t="str">
        <f>VLOOKUP(Audit!I66,$V$3:$AE$12,9,FALSE)&amp; IF(Audit!I66=10,Audit!V66,"")</f>
        <v/>
      </c>
      <c r="BE66" s="50" t="str">
        <f>VLOOKUP(Audit!I66,$V$13:$AE$22,9,FALSE) &amp; IF(Audit!I66=10,Audit!W66,"") &amp; IF(Audit!I66&lt;&gt;1,U66,"")</f>
        <v/>
      </c>
      <c r="BF66" s="47" t="str">
        <f t="shared" si="16"/>
        <v/>
      </c>
      <c r="BG66" s="50" t="str">
        <f>VLOOKUP(Audit!J66,$V$3:$AE$12,10,FALSE) &amp; Audit!S66 &amp; IF(Audit!J66=10,Audit!V66,"")</f>
        <v/>
      </c>
      <c r="BH66" s="50" t="str">
        <f>VLOOKUP(Audit!J66,$V$13:$AE$22,10,FALSE) &amp; IF(Audit!J66=10,Audit!W66,"") &amp; IF(Audit!J66&lt;&gt;1,U66,"")</f>
        <v/>
      </c>
      <c r="BI66" s="47" t="str">
        <f t="shared" si="17"/>
        <v/>
      </c>
      <c r="BJ66" s="48" t="str">
        <f t="shared" si="18"/>
        <v/>
      </c>
      <c r="BK66" s="48" t="str">
        <f t="shared" si="19"/>
        <v/>
      </c>
      <c r="BL66" s="48" t="str">
        <f t="shared" si="20"/>
        <v/>
      </c>
      <c r="BM66" s="48" t="str">
        <f t="shared" si="21"/>
        <v/>
      </c>
      <c r="BN66" s="48" t="str">
        <f t="shared" si="22"/>
        <v/>
      </c>
      <c r="BO66" s="48" t="str">
        <f t="shared" si="23"/>
        <v/>
      </c>
      <c r="BP66" s="48" t="str">
        <f t="shared" si="24"/>
        <v/>
      </c>
      <c r="BQ66" s="48" t="str">
        <f t="shared" si="25"/>
        <v/>
      </c>
      <c r="BR66" s="48" t="str">
        <f t="shared" si="26"/>
        <v/>
      </c>
      <c r="BS66" s="48" t="str">
        <f t="shared" si="27"/>
        <v/>
      </c>
      <c r="BT66" s="48" t="str">
        <f t="shared" si="28"/>
        <v/>
      </c>
      <c r="BU66" s="48" t="str">
        <f t="shared" si="29"/>
        <v/>
      </c>
    </row>
    <row r="67" spans="1:73" ht="15" customHeight="1">
      <c r="A67" s="10" t="str">
        <f>Audit!A67</f>
        <v>OKC1-XX-00065</v>
      </c>
      <c r="B67" s="10" t="str">
        <f t="shared" si="30"/>
        <v/>
      </c>
      <c r="C67" s="17" t="str">
        <f>VLOOKUP(Audit!B67,$V$3:$AE$12,2,FALSE) &amp; VLOOKUP(Audit!B67,$V$13:$AE$22,2,FALSE)&amp; IF(Audit!B67=10,Audit!V67&amp;Audit!W67,"")</f>
        <v/>
      </c>
      <c r="D67" s="17" t="str">
        <f>VLOOKUP(Audit!C67,$V$3:$AE$12,3,FALSE) &amp; VLOOKUP(Audit!C67,$V$13:$AE$22,3,FALSE) &amp;IF(Audit!C67=10,Audit!V67&amp;Audit!W67,"")</f>
        <v/>
      </c>
      <c r="E67" s="17" t="str">
        <f>VLOOKUP(Audit!D67,$V$3:$AE$12,4,FALSE)&amp; Audit!T67 &amp; VLOOKUP(Audit!D67,$V$13:$AE$22,4,FALSE)&amp; IF(Audit!D67=10,Audit!V67&amp;Audit!W67,"")</f>
        <v/>
      </c>
      <c r="F67" s="17" t="str">
        <f>VLOOKUP(Audit!E67,$V$3:$AE$12,5,FALSE) &amp; VLOOKUP(Audit!E67,$V$13:$AE$22,5,FALSE)&amp; IF(Audit!E67=10,Audit!V67&amp;Audit!W67,"")</f>
        <v/>
      </c>
      <c r="G67" s="17" t="str">
        <f>VLOOKUP(Audit!F67,$V$3:$AE$12,6,FALSE) &amp; VLOOKUP(Audit!F67,$V$13:$AE$22,6,FALSE)&amp; IF(Audit!F67=10,Audit!V67&amp;Audit!W67,"")</f>
        <v/>
      </c>
      <c r="H67" s="17" t="str">
        <f>VLOOKUP(Audit!G67,$V$3:$AE$12,7,FALSE) &amp; VLOOKUP(Audit!G67,$V$13:$AE$22,7,FALSE)&amp;IF(Audit!G67=10,Audit!V67&amp;Audit!W67,"")</f>
        <v/>
      </c>
      <c r="I67" s="17" t="str">
        <f>VLOOKUP(Audit!H67,$V$3:$AE$12,8,FALSE) &amp; Audit!U67 &amp; VLOOKUP(Audit!H67,$V$13:$AE$22,8,FALSE)&amp;IF(Audit!H67=10,Audit!V67&amp;Audit!W67,"")</f>
        <v/>
      </c>
      <c r="J67" s="17" t="str">
        <f>VLOOKUP(Audit!I67,$V$3:$AE$12,9,FALSE) &amp; VLOOKUP(Audit!I67,$V$13:$AE$22,9,FALSE) &amp; IF(Audit!I67=10,Audit!V67&amp;Audit!W67,"") &amp; IF(Audit!I67&lt;&gt;1,U67,"")</f>
        <v/>
      </c>
      <c r="K67" s="17" t="str">
        <f>VLOOKUP(Audit!J67,$V$3:$AE$12,10,FALSE) &amp; Audit!S67 &amp; VLOOKUP(Audit!J67,$V$13:$AE$22,10,FALSE) &amp; IF(Audit!J67=10,Audit!V67&amp;Audit!W67,"") &amp; IF(Audit!J67&lt;&gt;1,U67,"")</f>
        <v/>
      </c>
      <c r="L67" s="10">
        <f>Audit!K67</f>
        <v>1</v>
      </c>
      <c r="M67" s="10" t="str">
        <f t="shared" si="31"/>
        <v/>
      </c>
      <c r="N67" s="10" t="str">
        <f t="shared" si="32"/>
        <v/>
      </c>
      <c r="O67" s="10" t="str">
        <f t="shared" si="33"/>
        <v/>
      </c>
      <c r="P67" s="10" t="str">
        <f t="shared" si="34"/>
        <v/>
      </c>
      <c r="Q67" s="10" t="str">
        <f t="shared" si="35"/>
        <v/>
      </c>
      <c r="R67" s="10" t="str">
        <f t="shared" si="36"/>
        <v/>
      </c>
      <c r="S67" s="10" t="str">
        <f t="shared" si="37"/>
        <v/>
      </c>
      <c r="T67" s="10" t="str">
        <f t="shared" si="38"/>
        <v/>
      </c>
      <c r="U67" s="17" t="str">
        <f>IF(Audit!M67="","",VLOOKUP(Audit!M67,$W$26:$X$35,2,FALSE)) &amp; Audit!N67 &amp; IF(Audit!O67="","",IF(Audit!N67&lt;=1.4,VLOOKUP(Audit!O67,$W$38:X112,2,FALSE),VLOOKUP(Audit!O67,$W$51:$X$61,2,FALSE))) &amp; IF(Audit!P67="","",VLOOKUP(Audit!P67,$Y$26:$Z$35,2,FALSE) &amp; Audit!Q67 &amp; IF(Audit!O67="","",IF(Audit!Q67&lt;=1.4,VLOOKUP(Audit!R67,$Y$38:$Z$48,2,FALSE),VLOOKUP(Audit!R67,$Y$51:$Z$61,2,FALSE))))</f>
        <v/>
      </c>
      <c r="W67" s="135" t="s">
        <v>27</v>
      </c>
      <c r="X67" s="135" t="s">
        <v>177</v>
      </c>
      <c r="Y67" s="103" t="s">
        <v>162</v>
      </c>
      <c r="Z67" s="119" t="s">
        <v>64</v>
      </c>
      <c r="AA67" s="180" t="s">
        <v>156</v>
      </c>
      <c r="AB67" s="181"/>
      <c r="AC67" s="181"/>
      <c r="AD67" s="181"/>
      <c r="AE67" s="181"/>
      <c r="AH67" s="49" t="str">
        <f>Audit!A67</f>
        <v>OKC1-XX-00065</v>
      </c>
      <c r="AI67" s="50" t="str">
        <f>VLOOKUP(Audit!B67,$V$3:$AE$12,2,FALSE)&amp; IF(Audit!B67=10,Audit!V67,"")</f>
        <v/>
      </c>
      <c r="AJ67" s="50" t="str">
        <f>VLOOKUP(Audit!B67,$V$13:$AE$22,2,FALSE)&amp; IF(Audit!B67=10,Audit!W67,"")</f>
        <v/>
      </c>
      <c r="AK67" s="47" t="str">
        <f t="shared" si="9"/>
        <v/>
      </c>
      <c r="AL67" s="50" t="str">
        <f>VLOOKUP(Audit!C67,$V$3:$AE$12,3,FALSE)&amp; IF(Audit!C67=10,Audit!V67,"")</f>
        <v/>
      </c>
      <c r="AM67" s="50" t="str">
        <f>VLOOKUP(Audit!C67,$V$13:$AE$22,3,FALSE)&amp; IF(Audit!C67=10,Audit!W67,"")</f>
        <v/>
      </c>
      <c r="AN67" s="47" t="str">
        <f t="shared" si="10"/>
        <v/>
      </c>
      <c r="AO67" s="50" t="str">
        <f>VLOOKUP(Audit!D67,$V$3:$AE$12,4,FALSE) &amp;  Audit!T67 &amp; IF(Audit!D67=10,Audit!V67,"")</f>
        <v/>
      </c>
      <c r="AP67" s="50" t="str">
        <f>VLOOKUP(Audit!D67,$V$13:$AE$22,4,FALSE)&amp; IF(Audit!D67=10,Audit!W67,"")</f>
        <v/>
      </c>
      <c r="AQ67" s="47" t="str">
        <f t="shared" si="11"/>
        <v/>
      </c>
      <c r="AR67" s="50" t="str">
        <f>VLOOKUP(Audit!E67,$V$3:$AE$12,5,FALSE)&amp; IF(Audit!E67=10,Audit!V67,"")</f>
        <v/>
      </c>
      <c r="AS67" s="50" t="str">
        <f>VLOOKUP(Audit!E67,$V$13:$AE$22,5,FALSE)&amp; IF(Audit!E67=10,Audit!W67,"")</f>
        <v/>
      </c>
      <c r="AT67" s="47" t="str">
        <f t="shared" si="12"/>
        <v/>
      </c>
      <c r="AU67" s="50" t="str">
        <f>VLOOKUP(Audit!F67,$V$3:$AE$12,6,FALSE)&amp; IF(Audit!F67=10,Audit!V67,"")</f>
        <v/>
      </c>
      <c r="AV67" s="50" t="str">
        <f>VLOOKUP(Audit!F67,$V$13:$AE$22,6,FALSE)&amp; IF(Audit!F67=10,Audit!W67,"")</f>
        <v/>
      </c>
      <c r="AW67" s="47" t="str">
        <f t="shared" si="13"/>
        <v/>
      </c>
      <c r="AX67" s="50" t="str">
        <f>VLOOKUP(Audit!G67,$V$3:$AE$12,7,FALSE)&amp; IF(Audit!G67=10,Audit!V67,"")</f>
        <v/>
      </c>
      <c r="AY67" s="50" t="str">
        <f>VLOOKUP(Audit!G67,$V$13:$AE$22,7,FALSE) &amp; IF(Audit!G67=10,Audit!W67,"")</f>
        <v/>
      </c>
      <c r="AZ67" s="47" t="str">
        <f t="shared" si="14"/>
        <v/>
      </c>
      <c r="BA67" s="50" t="str">
        <f>VLOOKUP(Audit!H67,$V$3:$AE$12,8,FALSE)&amp; Audit!U67 &amp; IF(Audit!H67=10,Audit!V67,"")</f>
        <v/>
      </c>
      <c r="BB67" s="50" t="str">
        <f>VLOOKUP(Audit!H67,$V$13:$AE$22,8,FALSE) &amp; IF(Audit!H67=10,Audit!W67,"")</f>
        <v/>
      </c>
      <c r="BC67" s="47" t="str">
        <f t="shared" si="15"/>
        <v/>
      </c>
      <c r="BD67" s="50" t="str">
        <f>VLOOKUP(Audit!I67,$V$3:$AE$12,9,FALSE)&amp; IF(Audit!I67=10,Audit!V67,"")</f>
        <v/>
      </c>
      <c r="BE67" s="50" t="str">
        <f>VLOOKUP(Audit!I67,$V$13:$AE$22,9,FALSE) &amp; IF(Audit!I67=10,Audit!W67,"") &amp; IF(Audit!I67&lt;&gt;1,U67,"")</f>
        <v/>
      </c>
      <c r="BF67" s="47" t="str">
        <f t="shared" si="16"/>
        <v/>
      </c>
      <c r="BG67" s="50" t="str">
        <f>VLOOKUP(Audit!J67,$V$3:$AE$12,10,FALSE) &amp; Audit!S67 &amp; IF(Audit!J67=10,Audit!V67,"")</f>
        <v/>
      </c>
      <c r="BH67" s="50" t="str">
        <f>VLOOKUP(Audit!J67,$V$13:$AE$22,10,FALSE) &amp; IF(Audit!J67=10,Audit!W67,"") &amp; IF(Audit!J67&lt;&gt;1,U67,"")</f>
        <v/>
      </c>
      <c r="BI67" s="47" t="str">
        <f t="shared" si="17"/>
        <v/>
      </c>
      <c r="BJ67" s="48" t="str">
        <f t="shared" si="18"/>
        <v/>
      </c>
      <c r="BK67" s="48" t="str">
        <f t="shared" si="19"/>
        <v/>
      </c>
      <c r="BL67" s="48" t="str">
        <f t="shared" si="20"/>
        <v/>
      </c>
      <c r="BM67" s="48" t="str">
        <f t="shared" si="21"/>
        <v/>
      </c>
      <c r="BN67" s="48" t="str">
        <f t="shared" si="22"/>
        <v/>
      </c>
      <c r="BO67" s="48" t="str">
        <f t="shared" si="23"/>
        <v/>
      </c>
      <c r="BP67" s="48" t="str">
        <f t="shared" si="24"/>
        <v/>
      </c>
      <c r="BQ67" s="48" t="str">
        <f t="shared" si="25"/>
        <v/>
      </c>
      <c r="BR67" s="48" t="str">
        <f t="shared" si="26"/>
        <v/>
      </c>
      <c r="BS67" s="48" t="str">
        <f t="shared" si="27"/>
        <v/>
      </c>
      <c r="BT67" s="48" t="str">
        <f t="shared" si="28"/>
        <v/>
      </c>
      <c r="BU67" s="48" t="str">
        <f t="shared" si="29"/>
        <v/>
      </c>
    </row>
    <row r="68" spans="1:73">
      <c r="A68" s="10" t="str">
        <f>Audit!A68</f>
        <v>OKC1-XX-00066</v>
      </c>
      <c r="B68" s="10" t="str">
        <f t="shared" si="30"/>
        <v/>
      </c>
      <c r="C68" s="17" t="str">
        <f>VLOOKUP(Audit!B68,$V$3:$AE$12,2,FALSE) &amp; VLOOKUP(Audit!B68,$V$13:$AE$22,2,FALSE)&amp; IF(Audit!B68=10,Audit!V68&amp;Audit!W68,"")</f>
        <v/>
      </c>
      <c r="D68" s="17" t="str">
        <f>VLOOKUP(Audit!C68,$V$3:$AE$12,3,FALSE) &amp; VLOOKUP(Audit!C68,$V$13:$AE$22,3,FALSE) &amp;IF(Audit!C68=10,Audit!V68&amp;Audit!W68,"")</f>
        <v/>
      </c>
      <c r="E68" s="17" t="str">
        <f>VLOOKUP(Audit!D68,$V$3:$AE$12,4,FALSE)&amp; Audit!T68 &amp; VLOOKUP(Audit!D68,$V$13:$AE$22,4,FALSE)&amp; IF(Audit!D68=10,Audit!V68&amp;Audit!W68,"")</f>
        <v/>
      </c>
      <c r="F68" s="17" t="str">
        <f>VLOOKUP(Audit!E68,$V$3:$AE$12,5,FALSE) &amp; VLOOKUP(Audit!E68,$V$13:$AE$22,5,FALSE)&amp; IF(Audit!E68=10,Audit!V68&amp;Audit!W68,"")</f>
        <v/>
      </c>
      <c r="G68" s="17" t="str">
        <f>VLOOKUP(Audit!F68,$V$3:$AE$12,6,FALSE) &amp; VLOOKUP(Audit!F68,$V$13:$AE$22,6,FALSE)&amp; IF(Audit!F68=10,Audit!V68&amp;Audit!W68,"")</f>
        <v/>
      </c>
      <c r="H68" s="17" t="str">
        <f>VLOOKUP(Audit!G68,$V$3:$AE$12,7,FALSE) &amp; VLOOKUP(Audit!G68,$V$13:$AE$22,7,FALSE)&amp;IF(Audit!G68=10,Audit!V68&amp;Audit!W68,"")</f>
        <v/>
      </c>
      <c r="I68" s="17" t="str">
        <f>VLOOKUP(Audit!H68,$V$3:$AE$12,8,FALSE) &amp; Audit!U68 &amp; VLOOKUP(Audit!H68,$V$13:$AE$22,8,FALSE)&amp;IF(Audit!H68=10,Audit!V68&amp;Audit!W68,"")</f>
        <v/>
      </c>
      <c r="J68" s="17" t="str">
        <f>VLOOKUP(Audit!I68,$V$3:$AE$12,9,FALSE) &amp; VLOOKUP(Audit!I68,$V$13:$AE$22,9,FALSE) &amp; IF(Audit!I68=10,Audit!V68&amp;Audit!W68,"") &amp; IF(Audit!I68&lt;&gt;1,U68,"")</f>
        <v/>
      </c>
      <c r="K68" s="17" t="str">
        <f>VLOOKUP(Audit!J68,$V$3:$AE$12,10,FALSE) &amp; Audit!S68 &amp; VLOOKUP(Audit!J68,$V$13:$AE$22,10,FALSE) &amp; IF(Audit!J68=10,Audit!V68&amp;Audit!W68,"") &amp; IF(Audit!J68&lt;&gt;1,U68,"")</f>
        <v/>
      </c>
      <c r="L68" s="10">
        <f>Audit!K68</f>
        <v>1</v>
      </c>
      <c r="M68" s="10" t="str">
        <f t="shared" ref="M68:M131" si="39">IF(C68="","",IF(D68&lt;&gt;"",$W$23,IF(E68&lt;&gt;"",$W$23,IF(F68&lt;&gt;"",$W$23,IF(G68&lt;&gt;"",$W$23,IF(H68&lt;&gt;"",$W$23,IF(I68&lt;&gt;"",$W$23,IF(J68&lt;&gt;"",$W$23,IF(K68&lt;&gt;"",$W$23,"")))))))))</f>
        <v/>
      </c>
      <c r="N68" s="10" t="str">
        <f t="shared" ref="N68:N131" si="40">IF(D68="","",IF(E68&lt;&gt;"",$W$23,IF(F68&lt;&gt;"",$W$23,IF(G68&lt;&gt;"",$W$23,IF(H68&lt;&gt;"",$W$23,IF(I68&lt;&gt;"",$W$23,IF(J68&lt;&gt;"",$W$23,IF(K68&lt;&gt;"",$W$23,""))))))))</f>
        <v/>
      </c>
      <c r="O68" s="10" t="str">
        <f t="shared" ref="O68:O131" si="41">IF(E68="","",IF(F68&lt;&gt;"",$W$23,IF(G68&lt;&gt;"",$W$23,IF(H68&lt;&gt;"",$W$23,IF(I68&lt;&gt;"",$W$23,IF(J68&lt;&gt;"",$W$23,IF(K68&lt;&gt;"",$W$23,"")))))))</f>
        <v/>
      </c>
      <c r="P68" s="10" t="str">
        <f t="shared" ref="P68:P131" si="42">IF(F68="","",IF(G68&lt;&gt;"",$W$23,IF(H68&lt;&gt;"",$W$23,IF(I68&lt;&gt;"",$W$23,IF(J68&lt;&gt;"",$W$23,IF(K68&lt;&gt;"",$W$23,""))))))</f>
        <v/>
      </c>
      <c r="Q68" s="10" t="str">
        <f t="shared" ref="Q68:Q131" si="43">IF(G68="","",IF(H68&lt;&gt;"",$W$23,IF(I68&lt;&gt;"",$W$23,IF(J68&lt;&gt;"",$W$23,IF(K68&lt;&gt;"",$W$23,"")))))</f>
        <v/>
      </c>
      <c r="R68" s="10" t="str">
        <f t="shared" ref="R68:R131" si="44">IF(H68="","",IF(I68&lt;&gt;"",$W$23,IF(J68&lt;&gt;"",$W$23,IF(K68&lt;&gt;"",$W$23,""))))</f>
        <v/>
      </c>
      <c r="S68" s="10" t="str">
        <f t="shared" ref="S68:S131" si="45">IF(I68="","",IF(J68&lt;&gt;"",$W$23,IF(K68&lt;&gt;"",$W$23,"")))</f>
        <v/>
      </c>
      <c r="T68" s="10" t="str">
        <f t="shared" ref="T68:T131" si="46">IF(J68="","",IF(K68&lt;&gt;"",$W$23,""))</f>
        <v/>
      </c>
      <c r="U68" s="17" t="str">
        <f>IF(Audit!M68="","",VLOOKUP(Audit!M68,$W$26:$X$35,2,FALSE)) &amp; Audit!N68 &amp; IF(Audit!O68="","",IF(Audit!N68&lt;=1.4,VLOOKUP(Audit!O68,$W$38:X113,2,FALSE),VLOOKUP(Audit!O68,$W$51:$X$61,2,FALSE))) &amp; IF(Audit!P68="","",VLOOKUP(Audit!P68,$Y$26:$Z$35,2,FALSE) &amp; Audit!Q68 &amp; IF(Audit!O68="","",IF(Audit!Q68&lt;=1.4,VLOOKUP(Audit!R68,$Y$38:$Z$48,2,FALSE),VLOOKUP(Audit!R68,$Y$51:$Z$61,2,FALSE))))</f>
        <v/>
      </c>
      <c r="V68" s="5"/>
      <c r="W68" s="135" t="s">
        <v>29</v>
      </c>
      <c r="X68" s="135" t="s">
        <v>178</v>
      </c>
      <c r="Y68" s="103" t="s">
        <v>55</v>
      </c>
      <c r="Z68" s="119" t="s">
        <v>65</v>
      </c>
      <c r="AA68" s="180"/>
      <c r="AB68" s="181"/>
      <c r="AC68" s="181"/>
      <c r="AD68" s="181"/>
      <c r="AE68" s="181"/>
      <c r="AH68" s="49" t="str">
        <f>Audit!A68</f>
        <v>OKC1-XX-00066</v>
      </c>
      <c r="AI68" s="50" t="str">
        <f>VLOOKUP(Audit!B68,$V$3:$AE$12,2,FALSE)&amp; IF(Audit!B68=10,Audit!V68,"")</f>
        <v/>
      </c>
      <c r="AJ68" s="50" t="str">
        <f>VLOOKUP(Audit!B68,$V$13:$AE$22,2,FALSE)&amp; IF(Audit!B68=10,Audit!W68,"")</f>
        <v/>
      </c>
      <c r="AK68" s="47" t="str">
        <f t="shared" ref="AK68:AK131" si="47">IF(AI68="","",COUNTIF(AI68," •*"))</f>
        <v/>
      </c>
      <c r="AL68" s="50" t="str">
        <f>VLOOKUP(Audit!C68,$V$3:$AE$12,3,FALSE)&amp; IF(Audit!C68=10,Audit!V68,"")</f>
        <v/>
      </c>
      <c r="AM68" s="50" t="str">
        <f>VLOOKUP(Audit!C68,$V$13:$AE$22,3,FALSE)&amp; IF(Audit!C68=10,Audit!W68,"")</f>
        <v/>
      </c>
      <c r="AN68" s="47" t="str">
        <f t="shared" ref="AN68:AN131" si="48">IF(AL68="","",COUNTIF(AL68," •*") + COUNTIF(AI68," •*"))</f>
        <v/>
      </c>
      <c r="AO68" s="50" t="str">
        <f>VLOOKUP(Audit!D68,$V$3:$AE$12,4,FALSE) &amp;  Audit!T68 &amp; IF(Audit!D68=10,Audit!V68,"")</f>
        <v/>
      </c>
      <c r="AP68" s="50" t="str">
        <f>VLOOKUP(Audit!D68,$V$13:$AE$22,4,FALSE)&amp; IF(Audit!D68=10,Audit!W68,"")</f>
        <v/>
      </c>
      <c r="AQ68" s="47" t="str">
        <f t="shared" ref="AQ68:AQ131" si="49">IF(AO68="","",COUNTIF(AI68," •*")+COUNTIF(AL68," •*")+COUNTIF(AO68," •*"))</f>
        <v/>
      </c>
      <c r="AR68" s="50" t="str">
        <f>VLOOKUP(Audit!E68,$V$3:$AE$12,5,FALSE)&amp; IF(Audit!E68=10,Audit!V68,"")</f>
        <v/>
      </c>
      <c r="AS68" s="50" t="str">
        <f>VLOOKUP(Audit!E68,$V$13:$AE$22,5,FALSE)&amp; IF(Audit!E68=10,Audit!W68,"")</f>
        <v/>
      </c>
      <c r="AT68" s="47" t="str">
        <f t="shared" ref="AT68:AT131" si="50">IF(AR68="","",COUNTIF(AI68," •*")+COUNTIF(AL68," •*")+COUNTIF(AO68," •*")+COUNTIF(AR68," •*"))</f>
        <v/>
      </c>
      <c r="AU68" s="50" t="str">
        <f>VLOOKUP(Audit!F68,$V$3:$AE$12,6,FALSE)&amp; IF(Audit!F68=10,Audit!V68,"")</f>
        <v/>
      </c>
      <c r="AV68" s="50" t="str">
        <f>VLOOKUP(Audit!F68,$V$13:$AE$22,6,FALSE)&amp; IF(Audit!F68=10,Audit!W68,"")</f>
        <v/>
      </c>
      <c r="AW68" s="47" t="str">
        <f t="shared" ref="AW68:AW131" si="51">IF(AU68="","",COUNTIF(AI68," •*")+COUNTIF(AL68," •*")+COUNTIF(AO68," •*")+COUNTIF(AR68," •*")+COUNTIF(AU68," •*"))</f>
        <v/>
      </c>
      <c r="AX68" s="50" t="str">
        <f>VLOOKUP(Audit!G68,$V$3:$AE$12,7,FALSE)&amp; IF(Audit!G68=10,Audit!V68,"")</f>
        <v/>
      </c>
      <c r="AY68" s="50" t="str">
        <f>VLOOKUP(Audit!G68,$V$13:$AE$22,7,FALSE) &amp; IF(Audit!G68=10,Audit!W68,"")</f>
        <v/>
      </c>
      <c r="AZ68" s="47" t="str">
        <f t="shared" ref="AZ68:AZ131" si="52">IF(AX68="","",COUNTIF(AI68," •*")+COUNTIF(AL68," •*")+COUNTIF(AO68," •*")+COUNTIF(AR68," •*")+COUNTIF(AU68," •*")+COUNTIF(AX68," •*"))</f>
        <v/>
      </c>
      <c r="BA68" s="50" t="str">
        <f>VLOOKUP(Audit!H68,$V$3:$AE$12,8,FALSE)&amp; Audit!U68 &amp; IF(Audit!H68=10,Audit!V68,"")</f>
        <v/>
      </c>
      <c r="BB68" s="50" t="str">
        <f>VLOOKUP(Audit!H68,$V$13:$AE$22,8,FALSE) &amp; IF(Audit!H68=10,Audit!W68,"")</f>
        <v/>
      </c>
      <c r="BC68" s="47" t="str">
        <f t="shared" ref="BC68:BC131" si="53">IF(BA68="","",COUNTIF(AI68," •*")+COUNTIF(AL68," •*")+COUNTIF(AO68," •*")+COUNTIF(AR68," •*")+COUNTIF(AU68," •*")+COUNTIF(AX68," •*")+COUNTIF(BA68," •*"))</f>
        <v/>
      </c>
      <c r="BD68" s="50" t="str">
        <f>VLOOKUP(Audit!I68,$V$3:$AE$12,9,FALSE)&amp; IF(Audit!I68=10,Audit!V68,"")</f>
        <v/>
      </c>
      <c r="BE68" s="50" t="str">
        <f>VLOOKUP(Audit!I68,$V$13:$AE$22,9,FALSE) &amp; IF(Audit!I68=10,Audit!W68,"") &amp; IF(Audit!I68&lt;&gt;1,U68,"")</f>
        <v/>
      </c>
      <c r="BF68" s="47" t="str">
        <f t="shared" ref="BF68:BF131" si="54">IF(BD68="","",COUNTIF(AI68," •*")+COUNTIF(AL68," •*")+COUNTIF(AO68," •*")+COUNTIF(AR68," •*")+COUNTIF(AU68," •*")+COUNTIF(AX68," •*")+COUNTIF(BA68," •*")+COUNTIF(BD68," •*"))</f>
        <v/>
      </c>
      <c r="BG68" s="50" t="str">
        <f>VLOOKUP(Audit!J68,$V$3:$AE$12,10,FALSE) &amp; Audit!S68 &amp; IF(Audit!J68=10,Audit!V68,"")</f>
        <v/>
      </c>
      <c r="BH68" s="50" t="str">
        <f>VLOOKUP(Audit!J68,$V$13:$AE$22,10,FALSE) &amp; IF(Audit!J68=10,Audit!W68,"") &amp; IF(Audit!J68&lt;&gt;1,U68,"")</f>
        <v/>
      </c>
      <c r="BI68" s="47" t="str">
        <f t="shared" ref="BI68:BI131" si="55">IF(BG68="","",COUNTIF(AI68," •*")+COUNTIF(AL68," •*")+COUNTIF(AO68," •*")+COUNTIF(AR68," •*")+COUNTIF(AU68," •*")+COUNTIF(AX68," •*")+COUNTIF(BA68," •*")+COUNTIF(BD68," •*")+COUNTIF(BG68," •*"))</f>
        <v/>
      </c>
      <c r="BJ68" s="48" t="str">
        <f t="shared" ref="BJ68:BJ131" si="56">IFERROR(INDEX(AI68:BH68,MATCH(1,AK68:BI68,0)),"")</f>
        <v/>
      </c>
      <c r="BK68" s="48" t="str">
        <f t="shared" ref="BK68:BK131" si="57">IFERROR(INDEX(AJ68:BH68,MATCH(1,AK68:BI68,0)),"")</f>
        <v/>
      </c>
      <c r="BL68" s="48" t="str">
        <f t="shared" ref="BL68:BL131" si="58">IFERROR(INDEX(AI68:BH68,MATCH(2,AK68:BI68,0)),"")</f>
        <v/>
      </c>
      <c r="BM68" s="48" t="str">
        <f t="shared" ref="BM68:BM131" si="59">IFERROR(INDEX(AJ68:BH68,MATCH(2,AK68:BI68,0)),"")</f>
        <v/>
      </c>
      <c r="BN68" s="48" t="str">
        <f t="shared" ref="BN68:BN131" si="60">IFERROR(INDEX(AI68:BH68,MATCH(3,AK68:BI68,0)),"")</f>
        <v/>
      </c>
      <c r="BO68" s="48" t="str">
        <f t="shared" ref="BO68:BO131" si="61">IFERROR(INDEX(AJ68:BH68,MATCH(3,AK68:BI68,0)),"")</f>
        <v/>
      </c>
      <c r="BP68" s="48" t="str">
        <f t="shared" ref="BP68:BP131" si="62">IFERROR(INDEX(AI68:BH68,MATCH(4,AK68:BI68,0)),"")</f>
        <v/>
      </c>
      <c r="BQ68" s="48" t="str">
        <f t="shared" ref="BQ68:BQ131" si="63">IFERROR(INDEX(AJ68:BH68,MATCH(4,AK68:BI68,0)),"")</f>
        <v/>
      </c>
      <c r="BR68" s="48" t="str">
        <f t="shared" ref="BR68:BR131" si="64">IFERROR(INDEX(AI68:BH68,MATCH(5,AK68:BI68,0)),"")</f>
        <v/>
      </c>
      <c r="BS68" s="48" t="str">
        <f t="shared" ref="BS68:BS131" si="65">IFERROR(INDEX(AJ68:BH68,MATCH(5,AK68:BI68,0)),"")</f>
        <v/>
      </c>
      <c r="BT68" s="48" t="str">
        <f t="shared" ref="BT68:BT131" si="66">IFERROR(INDEX(AI68:BH68,MATCH(6,AK68:BI68,0)),"")</f>
        <v/>
      </c>
      <c r="BU68" s="48" t="str">
        <f t="shared" ref="BU68:BU131" si="67">IFERROR(INDEX(AJ68:BH68,MATCH(6,AK68:BI68,0)),"")</f>
        <v/>
      </c>
    </row>
    <row r="69" spans="1:73">
      <c r="A69" s="10" t="str">
        <f>Audit!A69</f>
        <v>OKC1-XX-00067</v>
      </c>
      <c r="B69" s="10" t="str">
        <f t="shared" si="30"/>
        <v/>
      </c>
      <c r="C69" s="17" t="str">
        <f>VLOOKUP(Audit!B69,$V$3:$AE$12,2,FALSE) &amp; VLOOKUP(Audit!B69,$V$13:$AE$22,2,FALSE)&amp; IF(Audit!B69=10,Audit!V69&amp;Audit!W69,"")</f>
        <v/>
      </c>
      <c r="D69" s="17" t="str">
        <f>VLOOKUP(Audit!C69,$V$3:$AE$12,3,FALSE) &amp; VLOOKUP(Audit!C69,$V$13:$AE$22,3,FALSE) &amp;IF(Audit!C69=10,Audit!V69&amp;Audit!W69,"")</f>
        <v/>
      </c>
      <c r="E69" s="17" t="str">
        <f>VLOOKUP(Audit!D69,$V$3:$AE$12,4,FALSE)&amp; Audit!T69 &amp; VLOOKUP(Audit!D69,$V$13:$AE$22,4,FALSE)&amp; IF(Audit!D69=10,Audit!V69&amp;Audit!W69,"")</f>
        <v/>
      </c>
      <c r="F69" s="17" t="str">
        <f>VLOOKUP(Audit!E69,$V$3:$AE$12,5,FALSE) &amp; VLOOKUP(Audit!E69,$V$13:$AE$22,5,FALSE)&amp; IF(Audit!E69=10,Audit!V69&amp;Audit!W69,"")</f>
        <v/>
      </c>
      <c r="G69" s="17" t="str">
        <f>VLOOKUP(Audit!F69,$V$3:$AE$12,6,FALSE) &amp; VLOOKUP(Audit!F69,$V$13:$AE$22,6,FALSE)&amp; IF(Audit!F69=10,Audit!V69&amp;Audit!W69,"")</f>
        <v/>
      </c>
      <c r="H69" s="17" t="str">
        <f>VLOOKUP(Audit!G69,$V$3:$AE$12,7,FALSE) &amp; VLOOKUP(Audit!G69,$V$13:$AE$22,7,FALSE)&amp;IF(Audit!G69=10,Audit!V69&amp;Audit!W69,"")</f>
        <v/>
      </c>
      <c r="I69" s="17" t="str">
        <f>VLOOKUP(Audit!H69,$V$3:$AE$12,8,FALSE) &amp; Audit!U69 &amp; VLOOKUP(Audit!H69,$V$13:$AE$22,8,FALSE)&amp;IF(Audit!H69=10,Audit!V69&amp;Audit!W69,"")</f>
        <v/>
      </c>
      <c r="J69" s="17" t="str">
        <f>VLOOKUP(Audit!I69,$V$3:$AE$12,9,FALSE) &amp; VLOOKUP(Audit!I69,$V$13:$AE$22,9,FALSE) &amp; IF(Audit!I69=10,Audit!V69&amp;Audit!W69,"") &amp; IF(Audit!I69&lt;&gt;1,U69,"")</f>
        <v/>
      </c>
      <c r="K69" s="17" t="str">
        <f>VLOOKUP(Audit!J69,$V$3:$AE$12,10,FALSE) &amp; Audit!S69 &amp; VLOOKUP(Audit!J69,$V$13:$AE$22,10,FALSE) &amp; IF(Audit!J69=10,Audit!V69&amp;Audit!W69,"") &amp; IF(Audit!J69&lt;&gt;1,U69,"")</f>
        <v/>
      </c>
      <c r="L69" s="10">
        <f>Audit!K69</f>
        <v>1</v>
      </c>
      <c r="M69" s="10" t="str">
        <f t="shared" si="39"/>
        <v/>
      </c>
      <c r="N69" s="10" t="str">
        <f t="shared" si="40"/>
        <v/>
      </c>
      <c r="O69" s="10" t="str">
        <f t="shared" si="41"/>
        <v/>
      </c>
      <c r="P69" s="10" t="str">
        <f t="shared" si="42"/>
        <v/>
      </c>
      <c r="Q69" s="10" t="str">
        <f t="shared" si="43"/>
        <v/>
      </c>
      <c r="R69" s="10" t="str">
        <f t="shared" si="44"/>
        <v/>
      </c>
      <c r="S69" s="10" t="str">
        <f t="shared" si="45"/>
        <v/>
      </c>
      <c r="T69" s="10" t="str">
        <f t="shared" si="46"/>
        <v/>
      </c>
      <c r="U69" s="17" t="str">
        <f>IF(Audit!M69="","",VLOOKUP(Audit!M69,$W$26:$X$35,2,FALSE)) &amp; Audit!N69 &amp; IF(Audit!O69="","",IF(Audit!N69&lt;=1.4,VLOOKUP(Audit!O69,$W$38:X114,2,FALSE),VLOOKUP(Audit!O69,$W$51:$X$61,2,FALSE))) &amp; IF(Audit!P69="","",VLOOKUP(Audit!P69,$Y$26:$Z$35,2,FALSE) &amp; Audit!Q69 &amp; IF(Audit!O69="","",IF(Audit!Q69&lt;=1.4,VLOOKUP(Audit!R69,$Y$38:$Z$48,2,FALSE),VLOOKUP(Audit!R69,$Y$51:$Z$61,2,FALSE))))</f>
        <v/>
      </c>
      <c r="V69" s="5"/>
      <c r="W69" s="135" t="s">
        <v>30</v>
      </c>
      <c r="X69" s="135" t="s">
        <v>179</v>
      </c>
      <c r="Y69" s="103" t="s">
        <v>26</v>
      </c>
      <c r="Z69" s="119" t="s">
        <v>51</v>
      </c>
      <c r="AH69" s="49" t="str">
        <f>Audit!A69</f>
        <v>OKC1-XX-00067</v>
      </c>
      <c r="AI69" s="50" t="str">
        <f>VLOOKUP(Audit!B69,$V$3:$AE$12,2,FALSE)&amp; IF(Audit!B69=10,Audit!V69,"")</f>
        <v/>
      </c>
      <c r="AJ69" s="50" t="str">
        <f>VLOOKUP(Audit!B69,$V$13:$AE$22,2,FALSE)&amp; IF(Audit!B69=10,Audit!W69,"")</f>
        <v/>
      </c>
      <c r="AK69" s="47" t="str">
        <f t="shared" si="47"/>
        <v/>
      </c>
      <c r="AL69" s="50" t="str">
        <f>VLOOKUP(Audit!C69,$V$3:$AE$12,3,FALSE)&amp; IF(Audit!C69=10,Audit!V69,"")</f>
        <v/>
      </c>
      <c r="AM69" s="50" t="str">
        <f>VLOOKUP(Audit!C69,$V$13:$AE$22,3,FALSE)&amp; IF(Audit!C69=10,Audit!W69,"")</f>
        <v/>
      </c>
      <c r="AN69" s="47" t="str">
        <f t="shared" si="48"/>
        <v/>
      </c>
      <c r="AO69" s="50" t="str">
        <f>VLOOKUP(Audit!D69,$V$3:$AE$12,4,FALSE) &amp;  Audit!T69 &amp; IF(Audit!D69=10,Audit!V69,"")</f>
        <v/>
      </c>
      <c r="AP69" s="50" t="str">
        <f>VLOOKUP(Audit!D69,$V$13:$AE$22,4,FALSE)&amp; IF(Audit!D69=10,Audit!W69,"")</f>
        <v/>
      </c>
      <c r="AQ69" s="47" t="str">
        <f t="shared" si="49"/>
        <v/>
      </c>
      <c r="AR69" s="50" t="str">
        <f>VLOOKUP(Audit!E69,$V$3:$AE$12,5,FALSE)&amp; IF(Audit!E69=10,Audit!V69,"")</f>
        <v/>
      </c>
      <c r="AS69" s="50" t="str">
        <f>VLOOKUP(Audit!E69,$V$13:$AE$22,5,FALSE)&amp; IF(Audit!E69=10,Audit!W69,"")</f>
        <v/>
      </c>
      <c r="AT69" s="47" t="str">
        <f t="shared" si="50"/>
        <v/>
      </c>
      <c r="AU69" s="50" t="str">
        <f>VLOOKUP(Audit!F69,$V$3:$AE$12,6,FALSE)&amp; IF(Audit!F69=10,Audit!V69,"")</f>
        <v/>
      </c>
      <c r="AV69" s="50" t="str">
        <f>VLOOKUP(Audit!F69,$V$13:$AE$22,6,FALSE)&amp; IF(Audit!F69=10,Audit!W69,"")</f>
        <v/>
      </c>
      <c r="AW69" s="47" t="str">
        <f t="shared" si="51"/>
        <v/>
      </c>
      <c r="AX69" s="50" t="str">
        <f>VLOOKUP(Audit!G69,$V$3:$AE$12,7,FALSE)&amp; IF(Audit!G69=10,Audit!V69,"")</f>
        <v/>
      </c>
      <c r="AY69" s="50" t="str">
        <f>VLOOKUP(Audit!G69,$V$13:$AE$22,7,FALSE) &amp; IF(Audit!G69=10,Audit!W69,"")</f>
        <v/>
      </c>
      <c r="AZ69" s="47" t="str">
        <f t="shared" si="52"/>
        <v/>
      </c>
      <c r="BA69" s="50" t="str">
        <f>VLOOKUP(Audit!H69,$V$3:$AE$12,8,FALSE)&amp; Audit!U69 &amp; IF(Audit!H69=10,Audit!V69,"")</f>
        <v/>
      </c>
      <c r="BB69" s="50" t="str">
        <f>VLOOKUP(Audit!H69,$V$13:$AE$22,8,FALSE) &amp; IF(Audit!H69=10,Audit!W69,"")</f>
        <v/>
      </c>
      <c r="BC69" s="47" t="str">
        <f t="shared" si="53"/>
        <v/>
      </c>
      <c r="BD69" s="50" t="str">
        <f>VLOOKUP(Audit!I69,$V$3:$AE$12,9,FALSE)&amp; IF(Audit!I69=10,Audit!V69,"")</f>
        <v/>
      </c>
      <c r="BE69" s="50" t="str">
        <f>VLOOKUP(Audit!I69,$V$13:$AE$22,9,FALSE) &amp; IF(Audit!I69=10,Audit!W69,"") &amp; IF(Audit!I69&lt;&gt;1,U69,"")</f>
        <v/>
      </c>
      <c r="BF69" s="47" t="str">
        <f t="shared" si="54"/>
        <v/>
      </c>
      <c r="BG69" s="50" t="str">
        <f>VLOOKUP(Audit!J69,$V$3:$AE$12,10,FALSE) &amp; Audit!S69 &amp; IF(Audit!J69=10,Audit!V69,"")</f>
        <v/>
      </c>
      <c r="BH69" s="50" t="str">
        <f>VLOOKUP(Audit!J69,$V$13:$AE$22,10,FALSE) &amp; IF(Audit!J69=10,Audit!W69,"") &amp; IF(Audit!J69&lt;&gt;1,U69,"")</f>
        <v/>
      </c>
      <c r="BI69" s="47" t="str">
        <f t="shared" si="55"/>
        <v/>
      </c>
      <c r="BJ69" s="48" t="str">
        <f t="shared" si="56"/>
        <v/>
      </c>
      <c r="BK69" s="48" t="str">
        <f t="shared" si="57"/>
        <v/>
      </c>
      <c r="BL69" s="48" t="str">
        <f t="shared" si="58"/>
        <v/>
      </c>
      <c r="BM69" s="48" t="str">
        <f t="shared" si="59"/>
        <v/>
      </c>
      <c r="BN69" s="48" t="str">
        <f t="shared" si="60"/>
        <v/>
      </c>
      <c r="BO69" s="48" t="str">
        <f t="shared" si="61"/>
        <v/>
      </c>
      <c r="BP69" s="48" t="str">
        <f t="shared" si="62"/>
        <v/>
      </c>
      <c r="BQ69" s="48" t="str">
        <f t="shared" si="63"/>
        <v/>
      </c>
      <c r="BR69" s="48" t="str">
        <f t="shared" si="64"/>
        <v/>
      </c>
      <c r="BS69" s="48" t="str">
        <f t="shared" si="65"/>
        <v/>
      </c>
      <c r="BT69" s="48" t="str">
        <f t="shared" si="66"/>
        <v/>
      </c>
      <c r="BU69" s="48" t="str">
        <f t="shared" si="67"/>
        <v/>
      </c>
    </row>
    <row r="70" spans="1:73">
      <c r="A70" s="10" t="str">
        <f>Audit!A70</f>
        <v>OKC1-XX-00068</v>
      </c>
      <c r="B70" s="10" t="str">
        <f t="shared" si="30"/>
        <v xml:space="preserve"> • Access point is not powered • Troubleshoot the access point</v>
      </c>
      <c r="C70" s="17" t="str">
        <f>VLOOKUP(Audit!B70,$V$3:$AE$12,2,FALSE) &amp; VLOOKUP(Audit!B70,$V$13:$AE$22,2,FALSE)&amp; IF(Audit!B70=10,Audit!V70&amp;Audit!W70,"")</f>
        <v/>
      </c>
      <c r="D70" s="17" t="str">
        <f>VLOOKUP(Audit!C70,$V$3:$AE$12,3,FALSE) &amp; VLOOKUP(Audit!C70,$V$13:$AE$22,3,FALSE) &amp;IF(Audit!C70=10,Audit!V70&amp;Audit!W70,"")</f>
        <v/>
      </c>
      <c r="E70" s="17" t="str">
        <f>VLOOKUP(Audit!D70,$V$3:$AE$12,4,FALSE)&amp; Audit!T70 &amp; VLOOKUP(Audit!D70,$V$13:$AE$22,4,FALSE)&amp; IF(Audit!D70=10,Audit!V70&amp;Audit!W70,"")</f>
        <v xml:space="preserve"> • Access point is not powered • Troubleshoot the access point</v>
      </c>
      <c r="F70" s="17" t="str">
        <f>VLOOKUP(Audit!E70,$V$3:$AE$12,5,FALSE) &amp; VLOOKUP(Audit!E70,$V$13:$AE$22,5,FALSE)&amp; IF(Audit!E70=10,Audit!V70&amp;Audit!W70,"")</f>
        <v/>
      </c>
      <c r="G70" s="17" t="str">
        <f>VLOOKUP(Audit!F70,$V$3:$AE$12,6,FALSE) &amp; VLOOKUP(Audit!F70,$V$13:$AE$22,6,FALSE)&amp; IF(Audit!F70=10,Audit!V70&amp;Audit!W70,"")</f>
        <v/>
      </c>
      <c r="H70" s="17" t="str">
        <f>VLOOKUP(Audit!G70,$V$3:$AE$12,7,FALSE) &amp; VLOOKUP(Audit!G70,$V$13:$AE$22,7,FALSE)&amp;IF(Audit!G70=10,Audit!V70&amp;Audit!W70,"")</f>
        <v/>
      </c>
      <c r="I70" s="17" t="str">
        <f>VLOOKUP(Audit!H70,$V$3:$AE$12,8,FALSE) &amp; Audit!U70 &amp; VLOOKUP(Audit!H70,$V$13:$AE$22,8,FALSE)&amp;IF(Audit!H70=10,Audit!V70&amp;Audit!W70,"")</f>
        <v/>
      </c>
      <c r="J70" s="17" t="str">
        <f>VLOOKUP(Audit!I70,$V$3:$AE$12,9,FALSE) &amp; VLOOKUP(Audit!I70,$V$13:$AE$22,9,FALSE) &amp; IF(Audit!I70=10,Audit!V70&amp;Audit!W70,"") &amp; IF(Audit!I70&lt;&gt;1,U70,"")</f>
        <v/>
      </c>
      <c r="K70" s="17" t="str">
        <f>VLOOKUP(Audit!J70,$V$3:$AE$12,10,FALSE) &amp; Audit!S70 &amp; VLOOKUP(Audit!J70,$V$13:$AE$22,10,FALSE) &amp; IF(Audit!J70=10,Audit!V70&amp;Audit!W70,"") &amp; IF(Audit!J70&lt;&gt;1,U70,"")</f>
        <v/>
      </c>
      <c r="L70" s="10">
        <f>Audit!K70</f>
        <v>1</v>
      </c>
      <c r="M70" s="10" t="str">
        <f t="shared" si="39"/>
        <v/>
      </c>
      <c r="N70" s="10" t="str">
        <f t="shared" si="40"/>
        <v/>
      </c>
      <c r="O70" s="10" t="str">
        <f t="shared" si="41"/>
        <v/>
      </c>
      <c r="P70" s="10" t="str">
        <f t="shared" si="42"/>
        <v/>
      </c>
      <c r="Q70" s="10" t="str">
        <f t="shared" si="43"/>
        <v/>
      </c>
      <c r="R70" s="10" t="str">
        <f t="shared" si="44"/>
        <v/>
      </c>
      <c r="S70" s="10" t="str">
        <f t="shared" si="45"/>
        <v/>
      </c>
      <c r="T70" s="10" t="str">
        <f t="shared" si="46"/>
        <v/>
      </c>
      <c r="U70" s="17" t="str">
        <f>IF(Audit!M70="","",VLOOKUP(Audit!M70,$W$26:$X$35,2,FALSE)) &amp; Audit!N70 &amp; IF(Audit!O70="","",IF(Audit!N70&lt;=1.4,VLOOKUP(Audit!O70,$W$38:X115,2,FALSE),VLOOKUP(Audit!O70,$W$51:$X$61,2,FALSE))) &amp; IF(Audit!P70="","",VLOOKUP(Audit!P70,$Y$26:$Z$35,2,FALSE) &amp; Audit!Q70 &amp; IF(Audit!O70="","",IF(Audit!Q70&lt;=1.4,VLOOKUP(Audit!R70,$Y$38:$Z$48,2,FALSE),VLOOKUP(Audit!R70,$Y$51:$Z$61,2,FALSE))))</f>
        <v/>
      </c>
      <c r="V70" s="5"/>
      <c r="W70" s="135" t="s">
        <v>31</v>
      </c>
      <c r="X70" s="135" t="s">
        <v>33</v>
      </c>
      <c r="Y70" s="103" t="s">
        <v>37</v>
      </c>
      <c r="Z70" s="119" t="s">
        <v>67</v>
      </c>
      <c r="AH70" s="49" t="str">
        <f>Audit!A70</f>
        <v>OKC1-XX-00068</v>
      </c>
      <c r="AI70" s="50" t="str">
        <f>VLOOKUP(Audit!B70,$V$3:$AE$12,2,FALSE)&amp; IF(Audit!B70=10,Audit!V70,"")</f>
        <v/>
      </c>
      <c r="AJ70" s="50" t="str">
        <f>VLOOKUP(Audit!B70,$V$13:$AE$22,2,FALSE)&amp; IF(Audit!B70=10,Audit!W70,"")</f>
        <v/>
      </c>
      <c r="AK70" s="47" t="str">
        <f t="shared" si="47"/>
        <v/>
      </c>
      <c r="AL70" s="50" t="str">
        <f>VLOOKUP(Audit!C70,$V$3:$AE$12,3,FALSE)&amp; IF(Audit!C70=10,Audit!V70,"")</f>
        <v/>
      </c>
      <c r="AM70" s="50" t="str">
        <f>VLOOKUP(Audit!C70,$V$13:$AE$22,3,FALSE)&amp; IF(Audit!C70=10,Audit!W70,"")</f>
        <v/>
      </c>
      <c r="AN70" s="47" t="str">
        <f t="shared" si="48"/>
        <v/>
      </c>
      <c r="AO70" s="50" t="str">
        <f>VLOOKUP(Audit!D70,$V$3:$AE$12,4,FALSE) &amp;  Audit!T70 &amp; IF(Audit!D70=10,Audit!V70,"")</f>
        <v xml:space="preserve"> • Access point is not powered</v>
      </c>
      <c r="AP70" s="50" t="str">
        <f>VLOOKUP(Audit!D70,$V$13:$AE$22,4,FALSE)&amp; IF(Audit!D70=10,Audit!W70,"")</f>
        <v xml:space="preserve"> • Troubleshoot the access point</v>
      </c>
      <c r="AQ70" s="47">
        <f t="shared" si="49"/>
        <v>1</v>
      </c>
      <c r="AR70" s="50" t="str">
        <f>VLOOKUP(Audit!E70,$V$3:$AE$12,5,FALSE)&amp; IF(Audit!E70=10,Audit!V70,"")</f>
        <v/>
      </c>
      <c r="AS70" s="50" t="str">
        <f>VLOOKUP(Audit!E70,$V$13:$AE$22,5,FALSE)&amp; IF(Audit!E70=10,Audit!W70,"")</f>
        <v/>
      </c>
      <c r="AT70" s="47" t="str">
        <f t="shared" si="50"/>
        <v/>
      </c>
      <c r="AU70" s="50" t="str">
        <f>VLOOKUP(Audit!F70,$V$3:$AE$12,6,FALSE)&amp; IF(Audit!F70=10,Audit!V70,"")</f>
        <v/>
      </c>
      <c r="AV70" s="50" t="str">
        <f>VLOOKUP(Audit!F70,$V$13:$AE$22,6,FALSE)&amp; IF(Audit!F70=10,Audit!W70,"")</f>
        <v/>
      </c>
      <c r="AW70" s="47" t="str">
        <f t="shared" si="51"/>
        <v/>
      </c>
      <c r="AX70" s="50" t="str">
        <f>VLOOKUP(Audit!G70,$V$3:$AE$12,7,FALSE)&amp; IF(Audit!G70=10,Audit!V70,"")</f>
        <v/>
      </c>
      <c r="AY70" s="50" t="str">
        <f>VLOOKUP(Audit!G70,$V$13:$AE$22,7,FALSE) &amp; IF(Audit!G70=10,Audit!W70,"")</f>
        <v/>
      </c>
      <c r="AZ70" s="47" t="str">
        <f t="shared" si="52"/>
        <v/>
      </c>
      <c r="BA70" s="50" t="str">
        <f>VLOOKUP(Audit!H70,$V$3:$AE$12,8,FALSE)&amp; Audit!U70 &amp; IF(Audit!H70=10,Audit!V70,"")</f>
        <v/>
      </c>
      <c r="BB70" s="50" t="str">
        <f>VLOOKUP(Audit!H70,$V$13:$AE$22,8,FALSE) &amp; IF(Audit!H70=10,Audit!W70,"")</f>
        <v/>
      </c>
      <c r="BC70" s="47" t="str">
        <f t="shared" si="53"/>
        <v/>
      </c>
      <c r="BD70" s="50" t="str">
        <f>VLOOKUP(Audit!I70,$V$3:$AE$12,9,FALSE)&amp; IF(Audit!I70=10,Audit!V70,"")</f>
        <v/>
      </c>
      <c r="BE70" s="50" t="str">
        <f>VLOOKUP(Audit!I70,$V$13:$AE$22,9,FALSE) &amp; IF(Audit!I70=10,Audit!W70,"") &amp; IF(Audit!I70&lt;&gt;1,U70,"")</f>
        <v/>
      </c>
      <c r="BF70" s="47" t="str">
        <f t="shared" si="54"/>
        <v/>
      </c>
      <c r="BG70" s="50" t="str">
        <f>VLOOKUP(Audit!J70,$V$3:$AE$12,10,FALSE) &amp; Audit!S70 &amp; IF(Audit!J70=10,Audit!V70,"")</f>
        <v/>
      </c>
      <c r="BH70" s="50" t="str">
        <f>VLOOKUP(Audit!J70,$V$13:$AE$22,10,FALSE) &amp; IF(Audit!J70=10,Audit!W70,"") &amp; IF(Audit!J70&lt;&gt;1,U70,"")</f>
        <v/>
      </c>
      <c r="BI70" s="47" t="str">
        <f t="shared" si="55"/>
        <v/>
      </c>
      <c r="BJ70" s="48" t="str">
        <f t="shared" si="56"/>
        <v xml:space="preserve"> • Access point is not powered</v>
      </c>
      <c r="BK70" s="48" t="str">
        <f t="shared" si="57"/>
        <v xml:space="preserve"> • Troubleshoot the access point</v>
      </c>
      <c r="BL70" s="48" t="str">
        <f t="shared" si="58"/>
        <v/>
      </c>
      <c r="BM70" s="48" t="str">
        <f t="shared" si="59"/>
        <v/>
      </c>
      <c r="BN70" s="48" t="str">
        <f t="shared" si="60"/>
        <v/>
      </c>
      <c r="BO70" s="48" t="str">
        <f t="shared" si="61"/>
        <v/>
      </c>
      <c r="BP70" s="48" t="str">
        <f t="shared" si="62"/>
        <v/>
      </c>
      <c r="BQ70" s="48" t="str">
        <f t="shared" si="63"/>
        <v/>
      </c>
      <c r="BR70" s="48" t="str">
        <f t="shared" si="64"/>
        <v/>
      </c>
      <c r="BS70" s="48" t="str">
        <f t="shared" si="65"/>
        <v/>
      </c>
      <c r="BT70" s="48" t="str">
        <f t="shared" si="66"/>
        <v/>
      </c>
      <c r="BU70" s="48" t="str">
        <f t="shared" si="67"/>
        <v/>
      </c>
    </row>
    <row r="71" spans="1:73">
      <c r="A71" s="10" t="str">
        <f>Audit!A71</f>
        <v>OKC1-XX-00069</v>
      </c>
      <c r="B71" s="10" t="str">
        <f t="shared" si="30"/>
        <v xml:space="preserve"> • Access point is not powered • Troubleshoot the access point</v>
      </c>
      <c r="C71" s="17" t="str">
        <f>VLOOKUP(Audit!B71,$V$3:$AE$12,2,FALSE) &amp; VLOOKUP(Audit!B71,$V$13:$AE$22,2,FALSE)&amp; IF(Audit!B71=10,Audit!V71&amp;Audit!W71,"")</f>
        <v/>
      </c>
      <c r="D71" s="17" t="str">
        <f>VLOOKUP(Audit!C71,$V$3:$AE$12,3,FALSE) &amp; VLOOKUP(Audit!C71,$V$13:$AE$22,3,FALSE) &amp;IF(Audit!C71=10,Audit!V71&amp;Audit!W71,"")</f>
        <v/>
      </c>
      <c r="E71" s="17" t="str">
        <f>VLOOKUP(Audit!D71,$V$3:$AE$12,4,FALSE)&amp; Audit!T71 &amp; VLOOKUP(Audit!D71,$V$13:$AE$22,4,FALSE)&amp; IF(Audit!D71=10,Audit!V71&amp;Audit!W71,"")</f>
        <v xml:space="preserve"> • Access point is not powered • Troubleshoot the access point</v>
      </c>
      <c r="F71" s="17" t="str">
        <f>VLOOKUP(Audit!E71,$V$3:$AE$12,5,FALSE) &amp; VLOOKUP(Audit!E71,$V$13:$AE$22,5,FALSE)&amp; IF(Audit!E71=10,Audit!V71&amp;Audit!W71,"")</f>
        <v/>
      </c>
      <c r="G71" s="17" t="str">
        <f>VLOOKUP(Audit!F71,$V$3:$AE$12,6,FALSE) &amp; VLOOKUP(Audit!F71,$V$13:$AE$22,6,FALSE)&amp; IF(Audit!F71=10,Audit!V71&amp;Audit!W71,"")</f>
        <v/>
      </c>
      <c r="H71" s="17" t="str">
        <f>VLOOKUP(Audit!G71,$V$3:$AE$12,7,FALSE) &amp; VLOOKUP(Audit!G71,$V$13:$AE$22,7,FALSE)&amp;IF(Audit!G71=10,Audit!V71&amp;Audit!W71,"")</f>
        <v/>
      </c>
      <c r="I71" s="17" t="str">
        <f>VLOOKUP(Audit!H71,$V$3:$AE$12,8,FALSE) &amp; Audit!U71 &amp; VLOOKUP(Audit!H71,$V$13:$AE$22,8,FALSE)&amp;IF(Audit!H71=10,Audit!V71&amp;Audit!W71,"")</f>
        <v/>
      </c>
      <c r="J71" s="17" t="str">
        <f>VLOOKUP(Audit!I71,$V$3:$AE$12,9,FALSE) &amp; VLOOKUP(Audit!I71,$V$13:$AE$22,9,FALSE) &amp; IF(Audit!I71=10,Audit!V71&amp;Audit!W71,"") &amp; IF(Audit!I71&lt;&gt;1,U71,"")</f>
        <v/>
      </c>
      <c r="K71" s="17" t="str">
        <f>VLOOKUP(Audit!J71,$V$3:$AE$12,10,FALSE) &amp; Audit!S71 &amp; VLOOKUP(Audit!J71,$V$13:$AE$22,10,FALSE) &amp; IF(Audit!J71=10,Audit!V71&amp;Audit!W71,"") &amp; IF(Audit!J71&lt;&gt;1,U71,"")</f>
        <v/>
      </c>
      <c r="L71" s="10">
        <f>Audit!K71</f>
        <v>1</v>
      </c>
      <c r="M71" s="10" t="str">
        <f t="shared" si="39"/>
        <v/>
      </c>
      <c r="N71" s="10" t="str">
        <f t="shared" si="40"/>
        <v/>
      </c>
      <c r="O71" s="10" t="str">
        <f t="shared" si="41"/>
        <v/>
      </c>
      <c r="P71" s="10" t="str">
        <f t="shared" si="42"/>
        <v/>
      </c>
      <c r="Q71" s="10" t="str">
        <f t="shared" si="43"/>
        <v/>
      </c>
      <c r="R71" s="10" t="str">
        <f t="shared" si="44"/>
        <v/>
      </c>
      <c r="S71" s="10" t="str">
        <f t="shared" si="45"/>
        <v/>
      </c>
      <c r="T71" s="10" t="str">
        <f t="shared" si="46"/>
        <v/>
      </c>
      <c r="U71" s="17" t="str">
        <f>IF(Audit!M71="","",VLOOKUP(Audit!M71,$W$26:$X$35,2,FALSE)) &amp; Audit!N71 &amp; IF(Audit!O71="","",IF(Audit!N71&lt;=1.4,VLOOKUP(Audit!O71,$W$38:X116,2,FALSE),VLOOKUP(Audit!O71,$W$51:$X$61,2,FALSE))) &amp; IF(Audit!P71="","",VLOOKUP(Audit!P71,$Y$26:$Z$35,2,FALSE) &amp; Audit!Q71 &amp; IF(Audit!O71="","",IF(Audit!Q71&lt;=1.4,VLOOKUP(Audit!R71,$Y$38:$Z$48,2,FALSE),VLOOKUP(Audit!R71,$Y$51:$Z$61,2,FALSE))))</f>
        <v/>
      </c>
      <c r="V71" s="5"/>
      <c r="W71" s="136" t="s">
        <v>32</v>
      </c>
      <c r="X71" s="136" t="s">
        <v>34</v>
      </c>
      <c r="Y71" s="110" t="s">
        <v>25</v>
      </c>
      <c r="Z71" s="120" t="s">
        <v>53</v>
      </c>
      <c r="AE71" s="88"/>
      <c r="AH71" s="49" t="str">
        <f>Audit!A71</f>
        <v>OKC1-XX-00069</v>
      </c>
      <c r="AI71" s="50" t="str">
        <f>VLOOKUP(Audit!B71,$V$3:$AE$12,2,FALSE)&amp; IF(Audit!B71=10,Audit!V71,"")</f>
        <v/>
      </c>
      <c r="AJ71" s="50" t="str">
        <f>VLOOKUP(Audit!B71,$V$13:$AE$22,2,FALSE)&amp; IF(Audit!B71=10,Audit!W71,"")</f>
        <v/>
      </c>
      <c r="AK71" s="47" t="str">
        <f t="shared" si="47"/>
        <v/>
      </c>
      <c r="AL71" s="50" t="str">
        <f>VLOOKUP(Audit!C71,$V$3:$AE$12,3,FALSE)&amp; IF(Audit!C71=10,Audit!V71,"")</f>
        <v/>
      </c>
      <c r="AM71" s="50" t="str">
        <f>VLOOKUP(Audit!C71,$V$13:$AE$22,3,FALSE)&amp; IF(Audit!C71=10,Audit!W71,"")</f>
        <v/>
      </c>
      <c r="AN71" s="47" t="str">
        <f t="shared" si="48"/>
        <v/>
      </c>
      <c r="AO71" s="50" t="str">
        <f>VLOOKUP(Audit!D71,$V$3:$AE$12,4,FALSE) &amp;  Audit!T71 &amp; IF(Audit!D71=10,Audit!V71,"")</f>
        <v xml:space="preserve"> • Access point is not powered</v>
      </c>
      <c r="AP71" s="50" t="str">
        <f>VLOOKUP(Audit!D71,$V$13:$AE$22,4,FALSE)&amp; IF(Audit!D71=10,Audit!W71,"")</f>
        <v xml:space="preserve"> • Troubleshoot the access point</v>
      </c>
      <c r="AQ71" s="47">
        <f t="shared" si="49"/>
        <v>1</v>
      </c>
      <c r="AR71" s="50" t="str">
        <f>VLOOKUP(Audit!E71,$V$3:$AE$12,5,FALSE)&amp; IF(Audit!E71=10,Audit!V71,"")</f>
        <v/>
      </c>
      <c r="AS71" s="50" t="str">
        <f>VLOOKUP(Audit!E71,$V$13:$AE$22,5,FALSE)&amp; IF(Audit!E71=10,Audit!W71,"")</f>
        <v/>
      </c>
      <c r="AT71" s="47" t="str">
        <f t="shared" si="50"/>
        <v/>
      </c>
      <c r="AU71" s="50" t="str">
        <f>VLOOKUP(Audit!F71,$V$3:$AE$12,6,FALSE)&amp; IF(Audit!F71=10,Audit!V71,"")</f>
        <v/>
      </c>
      <c r="AV71" s="50" t="str">
        <f>VLOOKUP(Audit!F71,$V$13:$AE$22,6,FALSE)&amp; IF(Audit!F71=10,Audit!W71,"")</f>
        <v/>
      </c>
      <c r="AW71" s="47" t="str">
        <f t="shared" si="51"/>
        <v/>
      </c>
      <c r="AX71" s="50" t="str">
        <f>VLOOKUP(Audit!G71,$V$3:$AE$12,7,FALSE)&amp; IF(Audit!G71=10,Audit!V71,"")</f>
        <v/>
      </c>
      <c r="AY71" s="50" t="str">
        <f>VLOOKUP(Audit!G71,$V$13:$AE$22,7,FALSE) &amp; IF(Audit!G71=10,Audit!W71,"")</f>
        <v/>
      </c>
      <c r="AZ71" s="47" t="str">
        <f t="shared" si="52"/>
        <v/>
      </c>
      <c r="BA71" s="50" t="str">
        <f>VLOOKUP(Audit!H71,$V$3:$AE$12,8,FALSE)&amp; Audit!U71 &amp; IF(Audit!H71=10,Audit!V71,"")</f>
        <v/>
      </c>
      <c r="BB71" s="50" t="str">
        <f>VLOOKUP(Audit!H71,$V$13:$AE$22,8,FALSE) &amp; IF(Audit!H71=10,Audit!W71,"")</f>
        <v/>
      </c>
      <c r="BC71" s="47" t="str">
        <f t="shared" si="53"/>
        <v/>
      </c>
      <c r="BD71" s="50" t="str">
        <f>VLOOKUP(Audit!I71,$V$3:$AE$12,9,FALSE)&amp; IF(Audit!I71=10,Audit!V71,"")</f>
        <v/>
      </c>
      <c r="BE71" s="50" t="str">
        <f>VLOOKUP(Audit!I71,$V$13:$AE$22,9,FALSE) &amp; IF(Audit!I71=10,Audit!W71,"") &amp; IF(Audit!I71&lt;&gt;1,U71,"")</f>
        <v/>
      </c>
      <c r="BF71" s="47" t="str">
        <f t="shared" si="54"/>
        <v/>
      </c>
      <c r="BG71" s="50" t="str">
        <f>VLOOKUP(Audit!J71,$V$3:$AE$12,10,FALSE) &amp; Audit!S71 &amp; IF(Audit!J71=10,Audit!V71,"")</f>
        <v/>
      </c>
      <c r="BH71" s="50" t="str">
        <f>VLOOKUP(Audit!J71,$V$13:$AE$22,10,FALSE) &amp; IF(Audit!J71=10,Audit!W71,"") &amp; IF(Audit!J71&lt;&gt;1,U71,"")</f>
        <v/>
      </c>
      <c r="BI71" s="47" t="str">
        <f t="shared" si="55"/>
        <v/>
      </c>
      <c r="BJ71" s="48" t="str">
        <f t="shared" si="56"/>
        <v xml:space="preserve"> • Access point is not powered</v>
      </c>
      <c r="BK71" s="48" t="str">
        <f t="shared" si="57"/>
        <v xml:space="preserve"> • Troubleshoot the access point</v>
      </c>
      <c r="BL71" s="48" t="str">
        <f t="shared" si="58"/>
        <v/>
      </c>
      <c r="BM71" s="48" t="str">
        <f t="shared" si="59"/>
        <v/>
      </c>
      <c r="BN71" s="48" t="str">
        <f t="shared" si="60"/>
        <v/>
      </c>
      <c r="BO71" s="48" t="str">
        <f t="shared" si="61"/>
        <v/>
      </c>
      <c r="BP71" s="48" t="str">
        <f t="shared" si="62"/>
        <v/>
      </c>
      <c r="BQ71" s="48" t="str">
        <f t="shared" si="63"/>
        <v/>
      </c>
      <c r="BR71" s="48" t="str">
        <f t="shared" si="64"/>
        <v/>
      </c>
      <c r="BS71" s="48" t="str">
        <f t="shared" si="65"/>
        <v/>
      </c>
      <c r="BT71" s="48" t="str">
        <f t="shared" si="66"/>
        <v/>
      </c>
      <c r="BU71" s="48" t="str">
        <f t="shared" si="67"/>
        <v/>
      </c>
    </row>
    <row r="72" spans="1:73">
      <c r="A72" s="10" t="str">
        <f>Audit!A72</f>
        <v>OKC1-XX-00070</v>
      </c>
      <c r="B72" s="10" t="str">
        <f t="shared" si="30"/>
        <v xml:space="preserve"> • Access point is not powered • Troubleshoot the access point</v>
      </c>
      <c r="C72" s="17" t="str">
        <f>VLOOKUP(Audit!B72,$V$3:$AE$12,2,FALSE) &amp; VLOOKUP(Audit!B72,$V$13:$AE$22,2,FALSE)&amp; IF(Audit!B72=10,Audit!V72&amp;Audit!W72,"")</f>
        <v/>
      </c>
      <c r="D72" s="17" t="str">
        <f>VLOOKUP(Audit!C72,$V$3:$AE$12,3,FALSE) &amp; VLOOKUP(Audit!C72,$V$13:$AE$22,3,FALSE) &amp;IF(Audit!C72=10,Audit!V72&amp;Audit!W72,"")</f>
        <v/>
      </c>
      <c r="E72" s="17" t="str">
        <f>VLOOKUP(Audit!D72,$V$3:$AE$12,4,FALSE)&amp; Audit!T72 &amp; VLOOKUP(Audit!D72,$V$13:$AE$22,4,FALSE)&amp; IF(Audit!D72=10,Audit!V72&amp;Audit!W72,"")</f>
        <v xml:space="preserve"> • Access point is not powered • Troubleshoot the access point</v>
      </c>
      <c r="F72" s="17" t="str">
        <f>VLOOKUP(Audit!E72,$V$3:$AE$12,5,FALSE) &amp; VLOOKUP(Audit!E72,$V$13:$AE$22,5,FALSE)&amp; IF(Audit!E72=10,Audit!V72&amp;Audit!W72,"")</f>
        <v/>
      </c>
      <c r="G72" s="17" t="str">
        <f>VLOOKUP(Audit!F72,$V$3:$AE$12,6,FALSE) &amp; VLOOKUP(Audit!F72,$V$13:$AE$22,6,FALSE)&amp; IF(Audit!F72=10,Audit!V72&amp;Audit!W72,"")</f>
        <v/>
      </c>
      <c r="H72" s="17" t="str">
        <f>VLOOKUP(Audit!G72,$V$3:$AE$12,7,FALSE) &amp; VLOOKUP(Audit!G72,$V$13:$AE$22,7,FALSE)&amp;IF(Audit!G72=10,Audit!V72&amp;Audit!W72,"")</f>
        <v/>
      </c>
      <c r="I72" s="17" t="str">
        <f>VLOOKUP(Audit!H72,$V$3:$AE$12,8,FALSE) &amp; Audit!U72 &amp; VLOOKUP(Audit!H72,$V$13:$AE$22,8,FALSE)&amp;IF(Audit!H72=10,Audit!V72&amp;Audit!W72,"")</f>
        <v/>
      </c>
      <c r="J72" s="17" t="str">
        <f>VLOOKUP(Audit!I72,$V$3:$AE$12,9,FALSE) &amp; VLOOKUP(Audit!I72,$V$13:$AE$22,9,FALSE) &amp; IF(Audit!I72=10,Audit!V72&amp;Audit!W72,"") &amp; IF(Audit!I72&lt;&gt;1,U72,"")</f>
        <v/>
      </c>
      <c r="K72" s="17" t="str">
        <f>VLOOKUP(Audit!J72,$V$3:$AE$12,10,FALSE) &amp; Audit!S72 &amp; VLOOKUP(Audit!J72,$V$13:$AE$22,10,FALSE) &amp; IF(Audit!J72=10,Audit!V72&amp;Audit!W72,"") &amp; IF(Audit!J72&lt;&gt;1,U72,"")</f>
        <v/>
      </c>
      <c r="L72" s="10">
        <f>Audit!K72</f>
        <v>1</v>
      </c>
      <c r="M72" s="10" t="str">
        <f t="shared" si="39"/>
        <v/>
      </c>
      <c r="N72" s="10" t="str">
        <f t="shared" si="40"/>
        <v/>
      </c>
      <c r="O72" s="10" t="str">
        <f t="shared" si="41"/>
        <v/>
      </c>
      <c r="P72" s="10" t="str">
        <f t="shared" si="42"/>
        <v/>
      </c>
      <c r="Q72" s="10" t="str">
        <f t="shared" si="43"/>
        <v/>
      </c>
      <c r="R72" s="10" t="str">
        <f t="shared" si="44"/>
        <v/>
      </c>
      <c r="S72" s="10" t="str">
        <f t="shared" si="45"/>
        <v/>
      </c>
      <c r="T72" s="10" t="str">
        <f t="shared" si="46"/>
        <v/>
      </c>
      <c r="U72" s="17" t="str">
        <f>IF(Audit!M72="","",VLOOKUP(Audit!M72,$W$26:$X$35,2,FALSE)) &amp; Audit!N72 &amp; IF(Audit!O72="","",IF(Audit!N72&lt;=1.4,VLOOKUP(Audit!O72,$W$38:X117,2,FALSE),VLOOKUP(Audit!O72,$W$51:$X$61,2,FALSE))) &amp; IF(Audit!P72="","",VLOOKUP(Audit!P72,$Y$26:$Z$35,2,FALSE) &amp; Audit!Q72 &amp; IF(Audit!O72="","",IF(Audit!Q72&lt;=1.4,VLOOKUP(Audit!R72,$Y$38:$Z$48,2,FALSE),VLOOKUP(Audit!R72,$Y$51:$Z$61,2,FALSE))))</f>
        <v/>
      </c>
      <c r="V72" s="5"/>
      <c r="AH72" s="49" t="str">
        <f>Audit!A72</f>
        <v>OKC1-XX-00070</v>
      </c>
      <c r="AI72" s="50" t="str">
        <f>VLOOKUP(Audit!B72,$V$3:$AE$12,2,FALSE)&amp; IF(Audit!B72=10,Audit!V72,"")</f>
        <v/>
      </c>
      <c r="AJ72" s="50" t="str">
        <f>VLOOKUP(Audit!B72,$V$13:$AE$22,2,FALSE)&amp; IF(Audit!B72=10,Audit!W72,"")</f>
        <v/>
      </c>
      <c r="AK72" s="47" t="str">
        <f t="shared" si="47"/>
        <v/>
      </c>
      <c r="AL72" s="50" t="str">
        <f>VLOOKUP(Audit!C72,$V$3:$AE$12,3,FALSE)&amp; IF(Audit!C72=10,Audit!V72,"")</f>
        <v/>
      </c>
      <c r="AM72" s="50" t="str">
        <f>VLOOKUP(Audit!C72,$V$13:$AE$22,3,FALSE)&amp; IF(Audit!C72=10,Audit!W72,"")</f>
        <v/>
      </c>
      <c r="AN72" s="47" t="str">
        <f t="shared" si="48"/>
        <v/>
      </c>
      <c r="AO72" s="50" t="str">
        <f>VLOOKUP(Audit!D72,$V$3:$AE$12,4,FALSE) &amp;  Audit!T72 &amp; IF(Audit!D72=10,Audit!V72,"")</f>
        <v xml:space="preserve"> • Access point is not powered</v>
      </c>
      <c r="AP72" s="50" t="str">
        <f>VLOOKUP(Audit!D72,$V$13:$AE$22,4,FALSE)&amp; IF(Audit!D72=10,Audit!W72,"")</f>
        <v xml:space="preserve"> • Troubleshoot the access point</v>
      </c>
      <c r="AQ72" s="47">
        <f t="shared" si="49"/>
        <v>1</v>
      </c>
      <c r="AR72" s="50" t="str">
        <f>VLOOKUP(Audit!E72,$V$3:$AE$12,5,FALSE)&amp; IF(Audit!E72=10,Audit!V72,"")</f>
        <v/>
      </c>
      <c r="AS72" s="50" t="str">
        <f>VLOOKUP(Audit!E72,$V$13:$AE$22,5,FALSE)&amp; IF(Audit!E72=10,Audit!W72,"")</f>
        <v/>
      </c>
      <c r="AT72" s="47" t="str">
        <f t="shared" si="50"/>
        <v/>
      </c>
      <c r="AU72" s="50" t="str">
        <f>VLOOKUP(Audit!F72,$V$3:$AE$12,6,FALSE)&amp; IF(Audit!F72=10,Audit!V72,"")</f>
        <v/>
      </c>
      <c r="AV72" s="50" t="str">
        <f>VLOOKUP(Audit!F72,$V$13:$AE$22,6,FALSE)&amp; IF(Audit!F72=10,Audit!W72,"")</f>
        <v/>
      </c>
      <c r="AW72" s="47" t="str">
        <f t="shared" si="51"/>
        <v/>
      </c>
      <c r="AX72" s="50" t="str">
        <f>VLOOKUP(Audit!G72,$V$3:$AE$12,7,FALSE)&amp; IF(Audit!G72=10,Audit!V72,"")</f>
        <v/>
      </c>
      <c r="AY72" s="50" t="str">
        <f>VLOOKUP(Audit!G72,$V$13:$AE$22,7,FALSE) &amp; IF(Audit!G72=10,Audit!W72,"")</f>
        <v/>
      </c>
      <c r="AZ72" s="47" t="str">
        <f t="shared" si="52"/>
        <v/>
      </c>
      <c r="BA72" s="50" t="str">
        <f>VLOOKUP(Audit!H72,$V$3:$AE$12,8,FALSE)&amp; Audit!U72 &amp; IF(Audit!H72=10,Audit!V72,"")</f>
        <v/>
      </c>
      <c r="BB72" s="50" t="str">
        <f>VLOOKUP(Audit!H72,$V$13:$AE$22,8,FALSE) &amp; IF(Audit!H72=10,Audit!W72,"")</f>
        <v/>
      </c>
      <c r="BC72" s="47" t="str">
        <f t="shared" si="53"/>
        <v/>
      </c>
      <c r="BD72" s="50" t="str">
        <f>VLOOKUP(Audit!I72,$V$3:$AE$12,9,FALSE)&amp; IF(Audit!I72=10,Audit!V72,"")</f>
        <v/>
      </c>
      <c r="BE72" s="50" t="str">
        <f>VLOOKUP(Audit!I72,$V$13:$AE$22,9,FALSE) &amp; IF(Audit!I72=10,Audit!W72,"") &amp; IF(Audit!I72&lt;&gt;1,U72,"")</f>
        <v/>
      </c>
      <c r="BF72" s="47" t="str">
        <f t="shared" si="54"/>
        <v/>
      </c>
      <c r="BG72" s="50" t="str">
        <f>VLOOKUP(Audit!J72,$V$3:$AE$12,10,FALSE) &amp; Audit!S72 &amp; IF(Audit!J72=10,Audit!V72,"")</f>
        <v/>
      </c>
      <c r="BH72" s="50" t="str">
        <f>VLOOKUP(Audit!J72,$V$13:$AE$22,10,FALSE) &amp; IF(Audit!J72=10,Audit!W72,"") &amp; IF(Audit!J72&lt;&gt;1,U72,"")</f>
        <v/>
      </c>
      <c r="BI72" s="47" t="str">
        <f t="shared" si="55"/>
        <v/>
      </c>
      <c r="BJ72" s="48" t="str">
        <f t="shared" si="56"/>
        <v xml:space="preserve"> • Access point is not powered</v>
      </c>
      <c r="BK72" s="48" t="str">
        <f t="shared" si="57"/>
        <v xml:space="preserve"> • Troubleshoot the access point</v>
      </c>
      <c r="BL72" s="48" t="str">
        <f t="shared" si="58"/>
        <v/>
      </c>
      <c r="BM72" s="48" t="str">
        <f t="shared" si="59"/>
        <v/>
      </c>
      <c r="BN72" s="48" t="str">
        <f t="shared" si="60"/>
        <v/>
      </c>
      <c r="BO72" s="48" t="str">
        <f t="shared" si="61"/>
        <v/>
      </c>
      <c r="BP72" s="48" t="str">
        <f t="shared" si="62"/>
        <v/>
      </c>
      <c r="BQ72" s="48" t="str">
        <f t="shared" si="63"/>
        <v/>
      </c>
      <c r="BR72" s="48" t="str">
        <f t="shared" si="64"/>
        <v/>
      </c>
      <c r="BS72" s="48" t="str">
        <f t="shared" si="65"/>
        <v/>
      </c>
      <c r="BT72" s="48" t="str">
        <f t="shared" si="66"/>
        <v/>
      </c>
      <c r="BU72" s="48" t="str">
        <f t="shared" si="67"/>
        <v/>
      </c>
    </row>
    <row r="73" spans="1:73">
      <c r="A73" s="10" t="str">
        <f>Audit!A73</f>
        <v>OKC1-XX-00071</v>
      </c>
      <c r="B73" s="10" t="str">
        <f t="shared" si="30"/>
        <v xml:space="preserve"> • Access point is not powered • Troubleshoot the access point</v>
      </c>
      <c r="C73" s="17" t="str">
        <f>VLOOKUP(Audit!B73,$V$3:$AE$12,2,FALSE) &amp; VLOOKUP(Audit!B73,$V$13:$AE$22,2,FALSE)&amp; IF(Audit!B73=10,Audit!V73&amp;Audit!W73,"")</f>
        <v/>
      </c>
      <c r="D73" s="17" t="str">
        <f>VLOOKUP(Audit!C73,$V$3:$AE$12,3,FALSE) &amp; VLOOKUP(Audit!C73,$V$13:$AE$22,3,FALSE) &amp;IF(Audit!C73=10,Audit!V73&amp;Audit!W73,"")</f>
        <v/>
      </c>
      <c r="E73" s="17" t="str">
        <f>VLOOKUP(Audit!D73,$V$3:$AE$12,4,FALSE)&amp; Audit!T73 &amp; VLOOKUP(Audit!D73,$V$13:$AE$22,4,FALSE)&amp; IF(Audit!D73=10,Audit!V73&amp;Audit!W73,"")</f>
        <v xml:space="preserve"> • Access point is not powered • Troubleshoot the access point</v>
      </c>
      <c r="F73" s="17" t="str">
        <f>VLOOKUP(Audit!E73,$V$3:$AE$12,5,FALSE) &amp; VLOOKUP(Audit!E73,$V$13:$AE$22,5,FALSE)&amp; IF(Audit!E73=10,Audit!V73&amp;Audit!W73,"")</f>
        <v/>
      </c>
      <c r="G73" s="17" t="str">
        <f>VLOOKUP(Audit!F73,$V$3:$AE$12,6,FALSE) &amp; VLOOKUP(Audit!F73,$V$13:$AE$22,6,FALSE)&amp; IF(Audit!F73=10,Audit!V73&amp;Audit!W73,"")</f>
        <v/>
      </c>
      <c r="H73" s="17" t="str">
        <f>VLOOKUP(Audit!G73,$V$3:$AE$12,7,FALSE) &amp; VLOOKUP(Audit!G73,$V$13:$AE$22,7,FALSE)&amp;IF(Audit!G73=10,Audit!V73&amp;Audit!W73,"")</f>
        <v/>
      </c>
      <c r="I73" s="17" t="str">
        <f>VLOOKUP(Audit!H73,$V$3:$AE$12,8,FALSE) &amp; Audit!U73 &amp; VLOOKUP(Audit!H73,$V$13:$AE$22,8,FALSE)&amp;IF(Audit!H73=10,Audit!V73&amp;Audit!W73,"")</f>
        <v/>
      </c>
      <c r="J73" s="17" t="str">
        <f>VLOOKUP(Audit!I73,$V$3:$AE$12,9,FALSE) &amp; VLOOKUP(Audit!I73,$V$13:$AE$22,9,FALSE) &amp; IF(Audit!I73=10,Audit!V73&amp;Audit!W73,"") &amp; IF(Audit!I73&lt;&gt;1,U73,"")</f>
        <v/>
      </c>
      <c r="K73" s="17" t="str">
        <f>VLOOKUP(Audit!J73,$V$3:$AE$12,10,FALSE) &amp; Audit!S73 &amp; VLOOKUP(Audit!J73,$V$13:$AE$22,10,FALSE) &amp; IF(Audit!J73=10,Audit!V73&amp;Audit!W73,"") &amp; IF(Audit!J73&lt;&gt;1,U73,"")</f>
        <v/>
      </c>
      <c r="L73" s="10">
        <f>Audit!K73</f>
        <v>1</v>
      </c>
      <c r="M73" s="10" t="str">
        <f t="shared" si="39"/>
        <v/>
      </c>
      <c r="N73" s="10" t="str">
        <f t="shared" si="40"/>
        <v/>
      </c>
      <c r="O73" s="10" t="str">
        <f t="shared" si="41"/>
        <v/>
      </c>
      <c r="P73" s="10" t="str">
        <f t="shared" si="42"/>
        <v/>
      </c>
      <c r="Q73" s="10" t="str">
        <f t="shared" si="43"/>
        <v/>
      </c>
      <c r="R73" s="10" t="str">
        <f t="shared" si="44"/>
        <v/>
      </c>
      <c r="S73" s="10" t="str">
        <f t="shared" si="45"/>
        <v/>
      </c>
      <c r="T73" s="10" t="str">
        <f t="shared" si="46"/>
        <v/>
      </c>
      <c r="U73" s="17" t="str">
        <f>IF(Audit!M73="","",VLOOKUP(Audit!M73,$W$26:$X$35,2,FALSE)) &amp; Audit!N73 &amp; IF(Audit!O73="","",IF(Audit!N73&lt;=1.4,VLOOKUP(Audit!O73,$W$38:X118,2,FALSE),VLOOKUP(Audit!O73,$W$51:$X$61,2,FALSE))) &amp; IF(Audit!P73="","",VLOOKUP(Audit!P73,$Y$26:$Z$35,2,FALSE) &amp; Audit!Q73 &amp; IF(Audit!O73="","",IF(Audit!Q73&lt;=1.4,VLOOKUP(Audit!R73,$Y$38:$Z$48,2,FALSE),VLOOKUP(Audit!R73,$Y$51:$Z$61,2,FALSE))))</f>
        <v/>
      </c>
      <c r="V73" s="5"/>
      <c r="W73" s="125" t="s">
        <v>159</v>
      </c>
      <c r="X73" s="125" t="s">
        <v>50</v>
      </c>
      <c r="Y73" s="125" t="s">
        <v>45</v>
      </c>
      <c r="Z73" s="137" t="s">
        <v>69</v>
      </c>
      <c r="AA73" s="174" t="s">
        <v>160</v>
      </c>
      <c r="AB73" s="175"/>
      <c r="AC73" s="175"/>
      <c r="AD73" s="175"/>
      <c r="AE73" s="175"/>
      <c r="AH73" s="49" t="str">
        <f>Audit!A73</f>
        <v>OKC1-XX-00071</v>
      </c>
      <c r="AI73" s="50" t="str">
        <f>VLOOKUP(Audit!B73,$V$3:$AE$12,2,FALSE)&amp; IF(Audit!B73=10,Audit!V73,"")</f>
        <v/>
      </c>
      <c r="AJ73" s="50" t="str">
        <f>VLOOKUP(Audit!B73,$V$13:$AE$22,2,FALSE)&amp; IF(Audit!B73=10,Audit!W73,"")</f>
        <v/>
      </c>
      <c r="AK73" s="47" t="str">
        <f t="shared" si="47"/>
        <v/>
      </c>
      <c r="AL73" s="50" t="str">
        <f>VLOOKUP(Audit!C73,$V$3:$AE$12,3,FALSE)&amp; IF(Audit!C73=10,Audit!V73,"")</f>
        <v/>
      </c>
      <c r="AM73" s="50" t="str">
        <f>VLOOKUP(Audit!C73,$V$13:$AE$22,3,FALSE)&amp; IF(Audit!C73=10,Audit!W73,"")</f>
        <v/>
      </c>
      <c r="AN73" s="47" t="str">
        <f t="shared" si="48"/>
        <v/>
      </c>
      <c r="AO73" s="50" t="str">
        <f>VLOOKUP(Audit!D73,$V$3:$AE$12,4,FALSE) &amp;  Audit!T73 &amp; IF(Audit!D73=10,Audit!V73,"")</f>
        <v xml:space="preserve"> • Access point is not powered</v>
      </c>
      <c r="AP73" s="50" t="str">
        <f>VLOOKUP(Audit!D73,$V$13:$AE$22,4,FALSE)&amp; IF(Audit!D73=10,Audit!W73,"")</f>
        <v xml:space="preserve"> • Troubleshoot the access point</v>
      </c>
      <c r="AQ73" s="47">
        <f t="shared" si="49"/>
        <v>1</v>
      </c>
      <c r="AR73" s="50" t="str">
        <f>VLOOKUP(Audit!E73,$V$3:$AE$12,5,FALSE)&amp; IF(Audit!E73=10,Audit!V73,"")</f>
        <v/>
      </c>
      <c r="AS73" s="50" t="str">
        <f>VLOOKUP(Audit!E73,$V$13:$AE$22,5,FALSE)&amp; IF(Audit!E73=10,Audit!W73,"")</f>
        <v/>
      </c>
      <c r="AT73" s="47" t="str">
        <f t="shared" si="50"/>
        <v/>
      </c>
      <c r="AU73" s="50" t="str">
        <f>VLOOKUP(Audit!F73,$V$3:$AE$12,6,FALSE)&amp; IF(Audit!F73=10,Audit!V73,"")</f>
        <v/>
      </c>
      <c r="AV73" s="50" t="str">
        <f>VLOOKUP(Audit!F73,$V$13:$AE$22,6,FALSE)&amp; IF(Audit!F73=10,Audit!W73,"")</f>
        <v/>
      </c>
      <c r="AW73" s="47" t="str">
        <f t="shared" si="51"/>
        <v/>
      </c>
      <c r="AX73" s="50" t="str">
        <f>VLOOKUP(Audit!G73,$V$3:$AE$12,7,FALSE)&amp; IF(Audit!G73=10,Audit!V73,"")</f>
        <v/>
      </c>
      <c r="AY73" s="50" t="str">
        <f>VLOOKUP(Audit!G73,$V$13:$AE$22,7,FALSE) &amp; IF(Audit!G73=10,Audit!W73,"")</f>
        <v/>
      </c>
      <c r="AZ73" s="47" t="str">
        <f t="shared" si="52"/>
        <v/>
      </c>
      <c r="BA73" s="50" t="str">
        <f>VLOOKUP(Audit!H73,$V$3:$AE$12,8,FALSE)&amp; Audit!U73 &amp; IF(Audit!H73=10,Audit!V73,"")</f>
        <v/>
      </c>
      <c r="BB73" s="50" t="str">
        <f>VLOOKUP(Audit!H73,$V$13:$AE$22,8,FALSE) &amp; IF(Audit!H73=10,Audit!W73,"")</f>
        <v/>
      </c>
      <c r="BC73" s="47" t="str">
        <f t="shared" si="53"/>
        <v/>
      </c>
      <c r="BD73" s="50" t="str">
        <f>VLOOKUP(Audit!I73,$V$3:$AE$12,9,FALSE)&amp; IF(Audit!I73=10,Audit!V73,"")</f>
        <v/>
      </c>
      <c r="BE73" s="50" t="str">
        <f>VLOOKUP(Audit!I73,$V$13:$AE$22,9,FALSE) &amp; IF(Audit!I73=10,Audit!W73,"") &amp; IF(Audit!I73&lt;&gt;1,U73,"")</f>
        <v/>
      </c>
      <c r="BF73" s="47" t="str">
        <f t="shared" si="54"/>
        <v/>
      </c>
      <c r="BG73" s="50" t="str">
        <f>VLOOKUP(Audit!J73,$V$3:$AE$12,10,FALSE) &amp; Audit!S73 &amp; IF(Audit!J73=10,Audit!V73,"")</f>
        <v/>
      </c>
      <c r="BH73" s="50" t="str">
        <f>VLOOKUP(Audit!J73,$V$13:$AE$22,10,FALSE) &amp; IF(Audit!J73=10,Audit!W73,"") &amp; IF(Audit!J73&lt;&gt;1,U73,"")</f>
        <v/>
      </c>
      <c r="BI73" s="47" t="str">
        <f t="shared" si="55"/>
        <v/>
      </c>
      <c r="BJ73" s="48" t="str">
        <f t="shared" si="56"/>
        <v xml:space="preserve"> • Access point is not powered</v>
      </c>
      <c r="BK73" s="48" t="str">
        <f t="shared" si="57"/>
        <v xml:space="preserve"> • Troubleshoot the access point</v>
      </c>
      <c r="BL73" s="48" t="str">
        <f t="shared" si="58"/>
        <v/>
      </c>
      <c r="BM73" s="48" t="str">
        <f t="shared" si="59"/>
        <v/>
      </c>
      <c r="BN73" s="48" t="str">
        <f t="shared" si="60"/>
        <v/>
      </c>
      <c r="BO73" s="48" t="str">
        <f t="shared" si="61"/>
        <v/>
      </c>
      <c r="BP73" s="48" t="str">
        <f t="shared" si="62"/>
        <v/>
      </c>
      <c r="BQ73" s="48" t="str">
        <f t="shared" si="63"/>
        <v/>
      </c>
      <c r="BR73" s="48" t="str">
        <f t="shared" si="64"/>
        <v/>
      </c>
      <c r="BS73" s="48" t="str">
        <f t="shared" si="65"/>
        <v/>
      </c>
      <c r="BT73" s="48" t="str">
        <f t="shared" si="66"/>
        <v/>
      </c>
      <c r="BU73" s="48" t="str">
        <f t="shared" si="67"/>
        <v/>
      </c>
    </row>
    <row r="74" spans="1:73">
      <c r="A74" s="10" t="str">
        <f>Audit!A74</f>
        <v>OKC1-XX-00072</v>
      </c>
      <c r="B74" s="10" t="str">
        <f t="shared" si="30"/>
        <v xml:space="preserve"> • Access point is not powered • Troubleshoot the access point // • Access point installed more than 10 ft away from intended location • Relocate access point Plan North 5 ft </v>
      </c>
      <c r="C74" s="17" t="str">
        <f>VLOOKUP(Audit!B74,$V$3:$AE$12,2,FALSE) &amp; VLOOKUP(Audit!B74,$V$13:$AE$22,2,FALSE)&amp; IF(Audit!B74=10,Audit!V74&amp;Audit!W74,"")</f>
        <v/>
      </c>
      <c r="D74" s="17" t="str">
        <f>VLOOKUP(Audit!C74,$V$3:$AE$12,3,FALSE) &amp; VLOOKUP(Audit!C74,$V$13:$AE$22,3,FALSE) &amp;IF(Audit!C74=10,Audit!V74&amp;Audit!W74,"")</f>
        <v/>
      </c>
      <c r="E74" s="17" t="str">
        <f>VLOOKUP(Audit!D74,$V$3:$AE$12,4,FALSE)&amp; Audit!T74 &amp; VLOOKUP(Audit!D74,$V$13:$AE$22,4,FALSE)&amp; IF(Audit!D74=10,Audit!V74&amp;Audit!W74,"")</f>
        <v xml:space="preserve"> • Access point is not powered • Troubleshoot the access point</v>
      </c>
      <c r="F74" s="17" t="str">
        <f>VLOOKUP(Audit!E74,$V$3:$AE$12,5,FALSE) &amp; VLOOKUP(Audit!E74,$V$13:$AE$22,5,FALSE)&amp; IF(Audit!E74=10,Audit!V74&amp;Audit!W74,"")</f>
        <v/>
      </c>
      <c r="G74" s="17" t="str">
        <f>VLOOKUP(Audit!F74,$V$3:$AE$12,6,FALSE) &amp; VLOOKUP(Audit!F74,$V$13:$AE$22,6,FALSE)&amp; IF(Audit!F74=10,Audit!V74&amp;Audit!W74,"")</f>
        <v/>
      </c>
      <c r="H74" s="17" t="str">
        <f>VLOOKUP(Audit!G74,$V$3:$AE$12,7,FALSE) &amp; VLOOKUP(Audit!G74,$V$13:$AE$22,7,FALSE)&amp;IF(Audit!G74=10,Audit!V74&amp;Audit!W74,"")</f>
        <v/>
      </c>
      <c r="I74" s="17" t="str">
        <f>VLOOKUP(Audit!H74,$V$3:$AE$12,8,FALSE) &amp; Audit!U74 &amp; VLOOKUP(Audit!H74,$V$13:$AE$22,8,FALSE)&amp;IF(Audit!H74=10,Audit!V74&amp;Audit!W74,"")</f>
        <v/>
      </c>
      <c r="J74" s="17" t="str">
        <f>VLOOKUP(Audit!I74,$V$3:$AE$12,9,FALSE) &amp; VLOOKUP(Audit!I74,$V$13:$AE$22,9,FALSE) &amp; IF(Audit!I74=10,Audit!V74&amp;Audit!W74,"") &amp; IF(Audit!I74&lt;&gt;1,U74,"")</f>
        <v xml:space="preserve"> • Access point installed more than 10 ft away from intended location • Relocate access point Plan North 5 ft </v>
      </c>
      <c r="K74" s="17" t="str">
        <f>VLOOKUP(Audit!J74,$V$3:$AE$12,10,FALSE) &amp; Audit!S74 &amp; VLOOKUP(Audit!J74,$V$13:$AE$22,10,FALSE) &amp; IF(Audit!J74=10,Audit!V74&amp;Audit!W74,"") &amp; IF(Audit!J74&lt;&gt;1,U74,"")</f>
        <v/>
      </c>
      <c r="L74" s="10">
        <f>Audit!K74</f>
        <v>1</v>
      </c>
      <c r="M74" s="10" t="str">
        <f t="shared" si="39"/>
        <v/>
      </c>
      <c r="N74" s="10" t="str">
        <f t="shared" si="40"/>
        <v/>
      </c>
      <c r="O74" s="10" t="str">
        <f t="shared" si="41"/>
        <v xml:space="preserve"> //</v>
      </c>
      <c r="P74" s="10" t="str">
        <f t="shared" si="42"/>
        <v/>
      </c>
      <c r="Q74" s="10" t="str">
        <f t="shared" si="43"/>
        <v/>
      </c>
      <c r="R74" s="10" t="str">
        <f t="shared" si="44"/>
        <v/>
      </c>
      <c r="S74" s="10" t="str">
        <f t="shared" si="45"/>
        <v/>
      </c>
      <c r="T74" s="10" t="str">
        <f t="shared" si="46"/>
        <v/>
      </c>
      <c r="U74" s="17" t="str">
        <f>IF(Audit!M74="","",VLOOKUP(Audit!M74,$W$26:$X$35,2,FALSE)) &amp; Audit!N74 &amp; IF(Audit!O74="","",IF(Audit!N74&lt;=1.4,VLOOKUP(Audit!O74,$W$38:X119,2,FALSE),VLOOKUP(Audit!O74,$W$51:$X$61,2,FALSE))) &amp; IF(Audit!P74="","",VLOOKUP(Audit!P74,$Y$26:$Z$35,2,FALSE) &amp; Audit!Q74 &amp; IF(Audit!O74="","",IF(Audit!Q74&lt;=1.4,VLOOKUP(Audit!R74,$Y$38:$Z$48,2,FALSE),VLOOKUP(Audit!R74,$Y$51:$Z$61,2,FALSE))))</f>
        <v xml:space="preserve">Plan North 5 ft </v>
      </c>
      <c r="V74" s="5"/>
      <c r="W74" s="126">
        <f>COUNT(Audit!K:K)</f>
        <v>100</v>
      </c>
      <c r="X74" s="126">
        <f>COUNTIF(Audit!K:K,"1")</f>
        <v>60</v>
      </c>
      <c r="Y74" s="126">
        <f>COUNTIF(Audit!K:K,"2")</f>
        <v>10</v>
      </c>
      <c r="Z74" s="138">
        <f>(Y74/W74)*100</f>
        <v>10</v>
      </c>
      <c r="AA74" s="176"/>
      <c r="AB74" s="177"/>
      <c r="AC74" s="177"/>
      <c r="AD74" s="177"/>
      <c r="AE74" s="177"/>
      <c r="AH74" s="49" t="str">
        <f>Audit!A74</f>
        <v>OKC1-XX-00072</v>
      </c>
      <c r="AI74" s="50" t="str">
        <f>VLOOKUP(Audit!B74,$V$3:$AE$12,2,FALSE)&amp; IF(Audit!B74=10,Audit!V74,"")</f>
        <v/>
      </c>
      <c r="AJ74" s="50" t="str">
        <f>VLOOKUP(Audit!B74,$V$13:$AE$22,2,FALSE)&amp; IF(Audit!B74=10,Audit!W74,"")</f>
        <v/>
      </c>
      <c r="AK74" s="47" t="str">
        <f t="shared" si="47"/>
        <v/>
      </c>
      <c r="AL74" s="50" t="str">
        <f>VLOOKUP(Audit!C74,$V$3:$AE$12,3,FALSE)&amp; IF(Audit!C74=10,Audit!V74,"")</f>
        <v/>
      </c>
      <c r="AM74" s="50" t="str">
        <f>VLOOKUP(Audit!C74,$V$13:$AE$22,3,FALSE)&amp; IF(Audit!C74=10,Audit!W74,"")</f>
        <v/>
      </c>
      <c r="AN74" s="47" t="str">
        <f t="shared" si="48"/>
        <v/>
      </c>
      <c r="AO74" s="50" t="str">
        <f>VLOOKUP(Audit!D74,$V$3:$AE$12,4,FALSE) &amp;  Audit!T74 &amp; IF(Audit!D74=10,Audit!V74,"")</f>
        <v xml:space="preserve"> • Access point is not powered</v>
      </c>
      <c r="AP74" s="50" t="str">
        <f>VLOOKUP(Audit!D74,$V$13:$AE$22,4,FALSE)&amp; IF(Audit!D74=10,Audit!W74,"")</f>
        <v xml:space="preserve"> • Troubleshoot the access point</v>
      </c>
      <c r="AQ74" s="47">
        <f t="shared" si="49"/>
        <v>1</v>
      </c>
      <c r="AR74" s="50" t="str">
        <f>VLOOKUP(Audit!E74,$V$3:$AE$12,5,FALSE)&amp; IF(Audit!E74=10,Audit!V74,"")</f>
        <v/>
      </c>
      <c r="AS74" s="50" t="str">
        <f>VLOOKUP(Audit!E74,$V$13:$AE$22,5,FALSE)&amp; IF(Audit!E74=10,Audit!W74,"")</f>
        <v/>
      </c>
      <c r="AT74" s="47" t="str">
        <f t="shared" si="50"/>
        <v/>
      </c>
      <c r="AU74" s="50" t="str">
        <f>VLOOKUP(Audit!F74,$V$3:$AE$12,6,FALSE)&amp; IF(Audit!F74=10,Audit!V74,"")</f>
        <v/>
      </c>
      <c r="AV74" s="50" t="str">
        <f>VLOOKUP(Audit!F74,$V$13:$AE$22,6,FALSE)&amp; IF(Audit!F74=10,Audit!W74,"")</f>
        <v/>
      </c>
      <c r="AW74" s="47" t="str">
        <f t="shared" si="51"/>
        <v/>
      </c>
      <c r="AX74" s="50" t="str">
        <f>VLOOKUP(Audit!G74,$V$3:$AE$12,7,FALSE)&amp; IF(Audit!G74=10,Audit!V74,"")</f>
        <v/>
      </c>
      <c r="AY74" s="50" t="str">
        <f>VLOOKUP(Audit!G74,$V$13:$AE$22,7,FALSE) &amp; IF(Audit!G74=10,Audit!W74,"")</f>
        <v/>
      </c>
      <c r="AZ74" s="47" t="str">
        <f t="shared" si="52"/>
        <v/>
      </c>
      <c r="BA74" s="50" t="str">
        <f>VLOOKUP(Audit!H74,$V$3:$AE$12,8,FALSE)&amp; Audit!U74 &amp; IF(Audit!H74=10,Audit!V74,"")</f>
        <v/>
      </c>
      <c r="BB74" s="50" t="str">
        <f>VLOOKUP(Audit!H74,$V$13:$AE$22,8,FALSE) &amp; IF(Audit!H74=10,Audit!W74,"")</f>
        <v/>
      </c>
      <c r="BC74" s="47" t="str">
        <f t="shared" si="53"/>
        <v/>
      </c>
      <c r="BD74" s="50" t="str">
        <f>VLOOKUP(Audit!I74,$V$3:$AE$12,9,FALSE)&amp; IF(Audit!I74=10,Audit!V74,"")</f>
        <v xml:space="preserve"> • Access point installed more than 10 ft away from intended location</v>
      </c>
      <c r="BE74" s="50" t="str">
        <f>VLOOKUP(Audit!I74,$V$13:$AE$22,9,FALSE) &amp; IF(Audit!I74=10,Audit!W74,"") &amp; IF(Audit!I74&lt;&gt;1,U74,"")</f>
        <v xml:space="preserve"> • Relocate access point Plan North 5 ft </v>
      </c>
      <c r="BF74" s="47">
        <f t="shared" si="54"/>
        <v>2</v>
      </c>
      <c r="BG74" s="50" t="str">
        <f>VLOOKUP(Audit!J74,$V$3:$AE$12,10,FALSE) &amp; Audit!S74 &amp; IF(Audit!J74=10,Audit!V74,"")</f>
        <v/>
      </c>
      <c r="BH74" s="50" t="str">
        <f>VLOOKUP(Audit!J74,$V$13:$AE$22,10,FALSE) &amp; IF(Audit!J74=10,Audit!W74,"") &amp; IF(Audit!J74&lt;&gt;1,U74,"")</f>
        <v/>
      </c>
      <c r="BI74" s="47" t="str">
        <f t="shared" si="55"/>
        <v/>
      </c>
      <c r="BJ74" s="48" t="str">
        <f t="shared" si="56"/>
        <v xml:space="preserve"> • Access point is not powered</v>
      </c>
      <c r="BK74" s="48" t="str">
        <f t="shared" si="57"/>
        <v xml:space="preserve"> • Troubleshoot the access point</v>
      </c>
      <c r="BL74" s="48" t="str">
        <f t="shared" si="58"/>
        <v xml:space="preserve"> • Access point installed more than 10 ft away from intended location</v>
      </c>
      <c r="BM74" s="48" t="str">
        <f t="shared" si="59"/>
        <v xml:space="preserve"> • Relocate access point Plan North 5 ft </v>
      </c>
      <c r="BN74" s="48" t="str">
        <f t="shared" si="60"/>
        <v/>
      </c>
      <c r="BO74" s="48" t="str">
        <f t="shared" si="61"/>
        <v/>
      </c>
      <c r="BP74" s="48" t="str">
        <f t="shared" si="62"/>
        <v/>
      </c>
      <c r="BQ74" s="48" t="str">
        <f t="shared" si="63"/>
        <v/>
      </c>
      <c r="BR74" s="48" t="str">
        <f t="shared" si="64"/>
        <v/>
      </c>
      <c r="BS74" s="48" t="str">
        <f t="shared" si="65"/>
        <v/>
      </c>
      <c r="BT74" s="48" t="str">
        <f t="shared" si="66"/>
        <v/>
      </c>
      <c r="BU74" s="48" t="str">
        <f t="shared" si="67"/>
        <v/>
      </c>
    </row>
    <row r="75" spans="1:73">
      <c r="A75" s="10" t="str">
        <f>Audit!A75</f>
        <v>OKC1-XX-00073</v>
      </c>
      <c r="B75" s="10" t="str">
        <f t="shared" si="30"/>
        <v/>
      </c>
      <c r="C75" s="17" t="str">
        <f>VLOOKUP(Audit!B75,$V$3:$AE$12,2,FALSE) &amp; VLOOKUP(Audit!B75,$V$13:$AE$22,2,FALSE)&amp; IF(Audit!B75=10,Audit!V75&amp;Audit!W75,"")</f>
        <v/>
      </c>
      <c r="D75" s="17" t="str">
        <f>VLOOKUP(Audit!C75,$V$3:$AE$12,3,FALSE) &amp; VLOOKUP(Audit!C75,$V$13:$AE$22,3,FALSE) &amp;IF(Audit!C75=10,Audit!V75&amp;Audit!W75,"")</f>
        <v/>
      </c>
      <c r="E75" s="17" t="str">
        <f>VLOOKUP(Audit!D75,$V$3:$AE$12,4,FALSE)&amp; Audit!T75 &amp; VLOOKUP(Audit!D75,$V$13:$AE$22,4,FALSE)&amp; IF(Audit!D75=10,Audit!V75&amp;Audit!W75,"")</f>
        <v/>
      </c>
      <c r="F75" s="17" t="str">
        <f>VLOOKUP(Audit!E75,$V$3:$AE$12,5,FALSE) &amp; VLOOKUP(Audit!E75,$V$13:$AE$22,5,FALSE)&amp; IF(Audit!E75=10,Audit!V75&amp;Audit!W75,"")</f>
        <v/>
      </c>
      <c r="G75" s="17" t="str">
        <f>VLOOKUP(Audit!F75,$V$3:$AE$12,6,FALSE) &amp; VLOOKUP(Audit!F75,$V$13:$AE$22,6,FALSE)&amp; IF(Audit!F75=10,Audit!V75&amp;Audit!W75,"")</f>
        <v/>
      </c>
      <c r="H75" s="17" t="str">
        <f>VLOOKUP(Audit!G75,$V$3:$AE$12,7,FALSE) &amp; VLOOKUP(Audit!G75,$V$13:$AE$22,7,FALSE)&amp;IF(Audit!G75=10,Audit!V75&amp;Audit!W75,"")</f>
        <v/>
      </c>
      <c r="I75" s="17" t="str">
        <f>VLOOKUP(Audit!H75,$V$3:$AE$12,8,FALSE) &amp; Audit!U75 &amp; VLOOKUP(Audit!H75,$V$13:$AE$22,8,FALSE)&amp;IF(Audit!H75=10,Audit!V75&amp;Audit!W75,"")</f>
        <v/>
      </c>
      <c r="J75" s="17" t="str">
        <f>VLOOKUP(Audit!I75,$V$3:$AE$12,9,FALSE) &amp; VLOOKUP(Audit!I75,$V$13:$AE$22,9,FALSE) &amp; IF(Audit!I75=10,Audit!V75&amp;Audit!W75,"") &amp; IF(Audit!I75&lt;&gt;1,U75,"")</f>
        <v/>
      </c>
      <c r="K75" s="17" t="str">
        <f>VLOOKUP(Audit!J75,$V$3:$AE$12,10,FALSE) &amp; Audit!S75 &amp; VLOOKUP(Audit!J75,$V$13:$AE$22,10,FALSE) &amp; IF(Audit!J75=10,Audit!V75&amp;Audit!W75,"") &amp; IF(Audit!J75&lt;&gt;1,U75,"")</f>
        <v/>
      </c>
      <c r="L75" s="10">
        <f>Audit!K75</f>
        <v>1</v>
      </c>
      <c r="M75" s="10" t="str">
        <f t="shared" si="39"/>
        <v/>
      </c>
      <c r="N75" s="10" t="str">
        <f t="shared" si="40"/>
        <v/>
      </c>
      <c r="O75" s="10" t="str">
        <f t="shared" si="41"/>
        <v/>
      </c>
      <c r="P75" s="10" t="str">
        <f t="shared" si="42"/>
        <v/>
      </c>
      <c r="Q75" s="10" t="str">
        <f t="shared" si="43"/>
        <v/>
      </c>
      <c r="R75" s="10" t="str">
        <f t="shared" si="44"/>
        <v/>
      </c>
      <c r="S75" s="10" t="str">
        <f t="shared" si="45"/>
        <v/>
      </c>
      <c r="T75" s="10" t="str">
        <f t="shared" si="46"/>
        <v/>
      </c>
      <c r="U75" s="17" t="str">
        <f>IF(Audit!M75="","",VLOOKUP(Audit!M75,$W$26:$X$35,2,FALSE)) &amp; Audit!N75 &amp; IF(Audit!O75="","",IF(Audit!N75&lt;=1.4,VLOOKUP(Audit!O75,$W$38:X120,2,FALSE),VLOOKUP(Audit!O75,$W$51:$X$61,2,FALSE))) &amp; IF(Audit!P75="","",VLOOKUP(Audit!P75,$Y$26:$Z$35,2,FALSE) &amp; Audit!Q75 &amp; IF(Audit!O75="","",IF(Audit!Q75&lt;=1.4,VLOOKUP(Audit!R75,$Y$38:$Z$48,2,FALSE),VLOOKUP(Audit!R75,$Y$51:$Z$61,2,FALSE))))</f>
        <v/>
      </c>
      <c r="V75" s="5"/>
      <c r="W75" s="125" t="s">
        <v>147</v>
      </c>
      <c r="X75" s="125" t="s">
        <v>149</v>
      </c>
      <c r="Y75" s="125" t="s">
        <v>148</v>
      </c>
      <c r="Z75" s="125" t="s">
        <v>150</v>
      </c>
      <c r="AA75" s="125" t="s">
        <v>151</v>
      </c>
      <c r="AB75" s="125" t="s">
        <v>153</v>
      </c>
      <c r="AC75" s="125" t="s">
        <v>152</v>
      </c>
      <c r="AD75" s="125" t="s">
        <v>154</v>
      </c>
      <c r="AE75" s="125" t="s">
        <v>155</v>
      </c>
      <c r="AH75" s="49" t="str">
        <f>Audit!A75</f>
        <v>OKC1-XX-00073</v>
      </c>
      <c r="AI75" s="50" t="str">
        <f>VLOOKUP(Audit!B75,$V$3:$AE$12,2,FALSE)&amp; IF(Audit!B75=10,Audit!V75,"")</f>
        <v/>
      </c>
      <c r="AJ75" s="50" t="str">
        <f>VLOOKUP(Audit!B75,$V$13:$AE$22,2,FALSE)&amp; IF(Audit!B75=10,Audit!W75,"")</f>
        <v/>
      </c>
      <c r="AK75" s="47" t="str">
        <f t="shared" si="47"/>
        <v/>
      </c>
      <c r="AL75" s="50" t="str">
        <f>VLOOKUP(Audit!C75,$V$3:$AE$12,3,FALSE)&amp; IF(Audit!C75=10,Audit!V75,"")</f>
        <v/>
      </c>
      <c r="AM75" s="50" t="str">
        <f>VLOOKUP(Audit!C75,$V$13:$AE$22,3,FALSE)&amp; IF(Audit!C75=10,Audit!W75,"")</f>
        <v/>
      </c>
      <c r="AN75" s="47" t="str">
        <f t="shared" si="48"/>
        <v/>
      </c>
      <c r="AO75" s="50" t="str">
        <f>VLOOKUP(Audit!D75,$V$3:$AE$12,4,FALSE) &amp;  Audit!T75 &amp; IF(Audit!D75=10,Audit!V75,"")</f>
        <v/>
      </c>
      <c r="AP75" s="50" t="str">
        <f>VLOOKUP(Audit!D75,$V$13:$AE$22,4,FALSE)&amp; IF(Audit!D75=10,Audit!W75,"")</f>
        <v/>
      </c>
      <c r="AQ75" s="47" t="str">
        <f t="shared" si="49"/>
        <v/>
      </c>
      <c r="AR75" s="50" t="str">
        <f>VLOOKUP(Audit!E75,$V$3:$AE$12,5,FALSE)&amp; IF(Audit!E75=10,Audit!V75,"")</f>
        <v/>
      </c>
      <c r="AS75" s="50" t="str">
        <f>VLOOKUP(Audit!E75,$V$13:$AE$22,5,FALSE)&amp; IF(Audit!E75=10,Audit!W75,"")</f>
        <v/>
      </c>
      <c r="AT75" s="47" t="str">
        <f t="shared" si="50"/>
        <v/>
      </c>
      <c r="AU75" s="50" t="str">
        <f>VLOOKUP(Audit!F75,$V$3:$AE$12,6,FALSE)&amp; IF(Audit!F75=10,Audit!V75,"")</f>
        <v/>
      </c>
      <c r="AV75" s="50" t="str">
        <f>VLOOKUP(Audit!F75,$V$13:$AE$22,6,FALSE)&amp; IF(Audit!F75=10,Audit!W75,"")</f>
        <v/>
      </c>
      <c r="AW75" s="47" t="str">
        <f t="shared" si="51"/>
        <v/>
      </c>
      <c r="AX75" s="50" t="str">
        <f>VLOOKUP(Audit!G75,$V$3:$AE$12,7,FALSE)&amp; IF(Audit!G75=10,Audit!V75,"")</f>
        <v/>
      </c>
      <c r="AY75" s="50" t="str">
        <f>VLOOKUP(Audit!G75,$V$13:$AE$22,7,FALSE) &amp; IF(Audit!G75=10,Audit!W75,"")</f>
        <v/>
      </c>
      <c r="AZ75" s="47" t="str">
        <f t="shared" si="52"/>
        <v/>
      </c>
      <c r="BA75" s="50" t="str">
        <f>VLOOKUP(Audit!H75,$V$3:$AE$12,8,FALSE)&amp; Audit!U75 &amp; IF(Audit!H75=10,Audit!V75,"")</f>
        <v/>
      </c>
      <c r="BB75" s="50" t="str">
        <f>VLOOKUP(Audit!H75,$V$13:$AE$22,8,FALSE) &amp; IF(Audit!H75=10,Audit!W75,"")</f>
        <v/>
      </c>
      <c r="BC75" s="47" t="str">
        <f t="shared" si="53"/>
        <v/>
      </c>
      <c r="BD75" s="50" t="str">
        <f>VLOOKUP(Audit!I75,$V$3:$AE$12,9,FALSE)&amp; IF(Audit!I75=10,Audit!V75,"")</f>
        <v/>
      </c>
      <c r="BE75" s="50" t="str">
        <f>VLOOKUP(Audit!I75,$V$13:$AE$22,9,FALSE) &amp; IF(Audit!I75=10,Audit!W75,"") &amp; IF(Audit!I75&lt;&gt;1,U75,"")</f>
        <v/>
      </c>
      <c r="BF75" s="47" t="str">
        <f t="shared" si="54"/>
        <v/>
      </c>
      <c r="BG75" s="50" t="str">
        <f>VLOOKUP(Audit!J75,$V$3:$AE$12,10,FALSE) &amp; Audit!S75 &amp; IF(Audit!J75=10,Audit!V75,"")</f>
        <v/>
      </c>
      <c r="BH75" s="50" t="str">
        <f>VLOOKUP(Audit!J75,$V$13:$AE$22,10,FALSE) &amp; IF(Audit!J75=10,Audit!W75,"") &amp; IF(Audit!J75&lt;&gt;1,U75,"")</f>
        <v/>
      </c>
      <c r="BI75" s="47" t="str">
        <f t="shared" si="55"/>
        <v/>
      </c>
      <c r="BJ75" s="48" t="str">
        <f t="shared" si="56"/>
        <v/>
      </c>
      <c r="BK75" s="48" t="str">
        <f t="shared" si="57"/>
        <v/>
      </c>
      <c r="BL75" s="48" t="str">
        <f t="shared" si="58"/>
        <v/>
      </c>
      <c r="BM75" s="48" t="str">
        <f t="shared" si="59"/>
        <v/>
      </c>
      <c r="BN75" s="48" t="str">
        <f t="shared" si="60"/>
        <v/>
      </c>
      <c r="BO75" s="48" t="str">
        <f t="shared" si="61"/>
        <v/>
      </c>
      <c r="BP75" s="48" t="str">
        <f t="shared" si="62"/>
        <v/>
      </c>
      <c r="BQ75" s="48" t="str">
        <f t="shared" si="63"/>
        <v/>
      </c>
      <c r="BR75" s="48" t="str">
        <f t="shared" si="64"/>
        <v/>
      </c>
      <c r="BS75" s="48" t="str">
        <f t="shared" si="65"/>
        <v/>
      </c>
      <c r="BT75" s="48" t="str">
        <f t="shared" si="66"/>
        <v/>
      </c>
      <c r="BU75" s="48" t="str">
        <f t="shared" si="67"/>
        <v/>
      </c>
    </row>
    <row r="76" spans="1:73">
      <c r="A76" s="10" t="str">
        <f>Audit!A76</f>
        <v>OKC1-XX-00074</v>
      </c>
      <c r="B76" s="10" t="str">
        <f t="shared" si="30"/>
        <v/>
      </c>
      <c r="C76" s="17" t="str">
        <f>VLOOKUP(Audit!B76,$V$3:$AE$12,2,FALSE) &amp; VLOOKUP(Audit!B76,$V$13:$AE$22,2,FALSE)&amp; IF(Audit!B76=10,Audit!V76&amp;Audit!W76,"")</f>
        <v/>
      </c>
      <c r="D76" s="17" t="str">
        <f>VLOOKUP(Audit!C76,$V$3:$AE$12,3,FALSE) &amp; VLOOKUP(Audit!C76,$V$13:$AE$22,3,FALSE) &amp;IF(Audit!C76=10,Audit!V76&amp;Audit!W76,"")</f>
        <v/>
      </c>
      <c r="E76" s="17" t="str">
        <f>VLOOKUP(Audit!D76,$V$3:$AE$12,4,FALSE)&amp; Audit!T76 &amp; VLOOKUP(Audit!D76,$V$13:$AE$22,4,FALSE)&amp; IF(Audit!D76=10,Audit!V76&amp;Audit!W76,"")</f>
        <v/>
      </c>
      <c r="F76" s="17" t="str">
        <f>VLOOKUP(Audit!E76,$V$3:$AE$12,5,FALSE) &amp; VLOOKUP(Audit!E76,$V$13:$AE$22,5,FALSE)&amp; IF(Audit!E76=10,Audit!V76&amp;Audit!W76,"")</f>
        <v/>
      </c>
      <c r="G76" s="17" t="str">
        <f>VLOOKUP(Audit!F76,$V$3:$AE$12,6,FALSE) &amp; VLOOKUP(Audit!F76,$V$13:$AE$22,6,FALSE)&amp; IF(Audit!F76=10,Audit!V76&amp;Audit!W76,"")</f>
        <v/>
      </c>
      <c r="H76" s="17" t="str">
        <f>VLOOKUP(Audit!G76,$V$3:$AE$12,7,FALSE) &amp; VLOOKUP(Audit!G76,$V$13:$AE$22,7,FALSE)&amp;IF(Audit!G76=10,Audit!V76&amp;Audit!W76,"")</f>
        <v/>
      </c>
      <c r="I76" s="17" t="str">
        <f>VLOOKUP(Audit!H76,$V$3:$AE$12,8,FALSE) &amp; Audit!U76 &amp; VLOOKUP(Audit!H76,$V$13:$AE$22,8,FALSE)&amp;IF(Audit!H76=10,Audit!V76&amp;Audit!W76,"")</f>
        <v/>
      </c>
      <c r="J76" s="17" t="str">
        <f>VLOOKUP(Audit!I76,$V$3:$AE$12,9,FALSE) &amp; VLOOKUP(Audit!I76,$V$13:$AE$22,9,FALSE) &amp; IF(Audit!I76=10,Audit!V76&amp;Audit!W76,"") &amp; IF(Audit!I76&lt;&gt;1,U76,"")</f>
        <v/>
      </c>
      <c r="K76" s="17" t="str">
        <f>VLOOKUP(Audit!J76,$V$3:$AE$12,10,FALSE) &amp; Audit!S76 &amp; VLOOKUP(Audit!J76,$V$13:$AE$22,10,FALSE) &amp; IF(Audit!J76=10,Audit!V76&amp;Audit!W76,"") &amp; IF(Audit!J76&lt;&gt;1,U76,"")</f>
        <v/>
      </c>
      <c r="L76" s="10">
        <f>Audit!K76</f>
        <v>1</v>
      </c>
      <c r="M76" s="10" t="str">
        <f t="shared" si="39"/>
        <v/>
      </c>
      <c r="N76" s="10" t="str">
        <f t="shared" si="40"/>
        <v/>
      </c>
      <c r="O76" s="10" t="str">
        <f t="shared" si="41"/>
        <v/>
      </c>
      <c r="P76" s="10" t="str">
        <f t="shared" si="42"/>
        <v/>
      </c>
      <c r="Q76" s="10" t="str">
        <f t="shared" si="43"/>
        <v/>
      </c>
      <c r="R76" s="10" t="str">
        <f t="shared" si="44"/>
        <v/>
      </c>
      <c r="S76" s="10" t="str">
        <f t="shared" si="45"/>
        <v/>
      </c>
      <c r="T76" s="10" t="str">
        <f t="shared" si="46"/>
        <v/>
      </c>
      <c r="U76" s="17" t="str">
        <f>IF(Audit!M76="","",VLOOKUP(Audit!M76,$W$26:$X$35,2,FALSE)) &amp; Audit!N76 &amp; IF(Audit!O76="","",IF(Audit!N76&lt;=1.4,VLOOKUP(Audit!O76,$W$38:X121,2,FALSE),VLOOKUP(Audit!O76,$W$51:$X$61,2,FALSE))) &amp; IF(Audit!P76="","",VLOOKUP(Audit!P76,$Y$26:$Z$35,2,FALSE) &amp; Audit!Q76 &amp; IF(Audit!O76="","",IF(Audit!Q76&lt;=1.4,VLOOKUP(Audit!R76,$Y$38:$Z$48,2,FALSE),VLOOKUP(Audit!R76,$Y$51:$Z$61,2,FALSE))))</f>
        <v/>
      </c>
      <c r="V76" s="5"/>
      <c r="W76" s="126">
        <f>(COUNTIF(Audit!B:B,"1")-W74)*-1</f>
        <v>1</v>
      </c>
      <c r="X76" s="126">
        <f>(COUNTIF(Audit!D:D,"1")-W74)*-1</f>
        <v>26</v>
      </c>
      <c r="Y76" s="126">
        <f>(COUNTIF(Audit!C:C,"1")-W74)*-1</f>
        <v>0</v>
      </c>
      <c r="Z76" s="126">
        <f>(COUNTIF(Audit!E:E,"1")+COUNTIF(Audit!E:E,"3")-W74)*-1</f>
        <v>1</v>
      </c>
      <c r="AA76" s="126">
        <f>(COUNTIF(Audit!F:F,"1")+COUNTIF(Audit!F:F,"3")-W74)*-1</f>
        <v>0</v>
      </c>
      <c r="AB76" s="126">
        <f>(COUNTIF(Audit!H:H,"1")-W74)*-1</f>
        <v>0</v>
      </c>
      <c r="AC76" s="126">
        <f>(COUNTIF(Audit!G:G,"1")+COUNTIF(Audit!G:G,"3")-W74)*-1</f>
        <v>0</v>
      </c>
      <c r="AD76" s="126">
        <f>(COUNTIF(Audit!I:I,"1")-W74)*-1</f>
        <v>2</v>
      </c>
      <c r="AE76" s="126">
        <f>(COUNTIF(Audit!J:J,"1")-W74)*-1</f>
        <v>5</v>
      </c>
      <c r="AH76" s="49" t="str">
        <f>Audit!A76</f>
        <v>OKC1-XX-00074</v>
      </c>
      <c r="AI76" s="50" t="str">
        <f>VLOOKUP(Audit!B76,$V$3:$AE$12,2,FALSE)&amp; IF(Audit!B76=10,Audit!V76,"")</f>
        <v/>
      </c>
      <c r="AJ76" s="50" t="str">
        <f>VLOOKUP(Audit!B76,$V$13:$AE$22,2,FALSE)&amp; IF(Audit!B76=10,Audit!W76,"")</f>
        <v/>
      </c>
      <c r="AK76" s="47" t="str">
        <f t="shared" si="47"/>
        <v/>
      </c>
      <c r="AL76" s="50" t="str">
        <f>VLOOKUP(Audit!C76,$V$3:$AE$12,3,FALSE)&amp; IF(Audit!C76=10,Audit!V76,"")</f>
        <v/>
      </c>
      <c r="AM76" s="50" t="str">
        <f>VLOOKUP(Audit!C76,$V$13:$AE$22,3,FALSE)&amp; IF(Audit!C76=10,Audit!W76,"")</f>
        <v/>
      </c>
      <c r="AN76" s="47" t="str">
        <f t="shared" si="48"/>
        <v/>
      </c>
      <c r="AO76" s="50" t="str">
        <f>VLOOKUP(Audit!D76,$V$3:$AE$12,4,FALSE) &amp;  Audit!T76 &amp; IF(Audit!D76=10,Audit!V76,"")</f>
        <v/>
      </c>
      <c r="AP76" s="50" t="str">
        <f>VLOOKUP(Audit!D76,$V$13:$AE$22,4,FALSE)&amp; IF(Audit!D76=10,Audit!W76,"")</f>
        <v/>
      </c>
      <c r="AQ76" s="47" t="str">
        <f t="shared" si="49"/>
        <v/>
      </c>
      <c r="AR76" s="50" t="str">
        <f>VLOOKUP(Audit!E76,$V$3:$AE$12,5,FALSE)&amp; IF(Audit!E76=10,Audit!V76,"")</f>
        <v/>
      </c>
      <c r="AS76" s="50" t="str">
        <f>VLOOKUP(Audit!E76,$V$13:$AE$22,5,FALSE)&amp; IF(Audit!E76=10,Audit!W76,"")</f>
        <v/>
      </c>
      <c r="AT76" s="47" t="str">
        <f t="shared" si="50"/>
        <v/>
      </c>
      <c r="AU76" s="50" t="str">
        <f>VLOOKUP(Audit!F76,$V$3:$AE$12,6,FALSE)&amp; IF(Audit!F76=10,Audit!V76,"")</f>
        <v/>
      </c>
      <c r="AV76" s="50" t="str">
        <f>VLOOKUP(Audit!F76,$V$13:$AE$22,6,FALSE)&amp; IF(Audit!F76=10,Audit!W76,"")</f>
        <v/>
      </c>
      <c r="AW76" s="47" t="str">
        <f t="shared" si="51"/>
        <v/>
      </c>
      <c r="AX76" s="50" t="str">
        <f>VLOOKUP(Audit!G76,$V$3:$AE$12,7,FALSE)&amp; IF(Audit!G76=10,Audit!V76,"")</f>
        <v/>
      </c>
      <c r="AY76" s="50" t="str">
        <f>VLOOKUP(Audit!G76,$V$13:$AE$22,7,FALSE) &amp; IF(Audit!G76=10,Audit!W76,"")</f>
        <v/>
      </c>
      <c r="AZ76" s="47" t="str">
        <f t="shared" si="52"/>
        <v/>
      </c>
      <c r="BA76" s="50" t="str">
        <f>VLOOKUP(Audit!H76,$V$3:$AE$12,8,FALSE)&amp; Audit!U76 &amp; IF(Audit!H76=10,Audit!V76,"")</f>
        <v/>
      </c>
      <c r="BB76" s="50" t="str">
        <f>VLOOKUP(Audit!H76,$V$13:$AE$22,8,FALSE) &amp; IF(Audit!H76=10,Audit!W76,"")</f>
        <v/>
      </c>
      <c r="BC76" s="47" t="str">
        <f t="shared" si="53"/>
        <v/>
      </c>
      <c r="BD76" s="50" t="str">
        <f>VLOOKUP(Audit!I76,$V$3:$AE$12,9,FALSE)&amp; IF(Audit!I76=10,Audit!V76,"")</f>
        <v/>
      </c>
      <c r="BE76" s="50" t="str">
        <f>VLOOKUP(Audit!I76,$V$13:$AE$22,9,FALSE) &amp; IF(Audit!I76=10,Audit!W76,"") &amp; IF(Audit!I76&lt;&gt;1,U76,"")</f>
        <v/>
      </c>
      <c r="BF76" s="47" t="str">
        <f t="shared" si="54"/>
        <v/>
      </c>
      <c r="BG76" s="50" t="str">
        <f>VLOOKUP(Audit!J76,$V$3:$AE$12,10,FALSE) &amp; Audit!S76 &amp; IF(Audit!J76=10,Audit!V76,"")</f>
        <v/>
      </c>
      <c r="BH76" s="50" t="str">
        <f>VLOOKUP(Audit!J76,$V$13:$AE$22,10,FALSE) &amp; IF(Audit!J76=10,Audit!W76,"") &amp; IF(Audit!J76&lt;&gt;1,U76,"")</f>
        <v/>
      </c>
      <c r="BI76" s="47" t="str">
        <f t="shared" si="55"/>
        <v/>
      </c>
      <c r="BJ76" s="48" t="str">
        <f t="shared" si="56"/>
        <v/>
      </c>
      <c r="BK76" s="48" t="str">
        <f t="shared" si="57"/>
        <v/>
      </c>
      <c r="BL76" s="48" t="str">
        <f t="shared" si="58"/>
        <v/>
      </c>
      <c r="BM76" s="48" t="str">
        <f t="shared" si="59"/>
        <v/>
      </c>
      <c r="BN76" s="48" t="str">
        <f t="shared" si="60"/>
        <v/>
      </c>
      <c r="BO76" s="48" t="str">
        <f t="shared" si="61"/>
        <v/>
      </c>
      <c r="BP76" s="48" t="str">
        <f t="shared" si="62"/>
        <v/>
      </c>
      <c r="BQ76" s="48" t="str">
        <f t="shared" si="63"/>
        <v/>
      </c>
      <c r="BR76" s="48" t="str">
        <f t="shared" si="64"/>
        <v/>
      </c>
      <c r="BS76" s="48" t="str">
        <f t="shared" si="65"/>
        <v/>
      </c>
      <c r="BT76" s="48" t="str">
        <f t="shared" si="66"/>
        <v/>
      </c>
      <c r="BU76" s="48" t="str">
        <f t="shared" si="67"/>
        <v/>
      </c>
    </row>
    <row r="77" spans="1:73">
      <c r="A77" s="10" t="str">
        <f>Audit!A77</f>
        <v>OKC1-XX-00075</v>
      </c>
      <c r="B77" s="10" t="str">
        <f t="shared" ref="B77:B140" si="68">CONCATENATE(C77&amp;M77&amp;D77&amp;N77&amp;E77&amp;O77&amp;F77&amp;P77&amp;G77&amp;Q77&amp;H77&amp;R77&amp;I77&amp;S77&amp;J77&amp;T77&amp;K77)</f>
        <v/>
      </c>
      <c r="C77" s="17" t="str">
        <f>VLOOKUP(Audit!B77,$V$3:$AE$12,2,FALSE) &amp; VLOOKUP(Audit!B77,$V$13:$AE$22,2,FALSE)&amp; IF(Audit!B77=10,Audit!V77&amp;Audit!W77,"")</f>
        <v/>
      </c>
      <c r="D77" s="17" t="str">
        <f>VLOOKUP(Audit!C77,$V$3:$AE$12,3,FALSE) &amp; VLOOKUP(Audit!C77,$V$13:$AE$22,3,FALSE) &amp;IF(Audit!C77=10,Audit!V77&amp;Audit!W77,"")</f>
        <v/>
      </c>
      <c r="E77" s="17" t="str">
        <f>VLOOKUP(Audit!D77,$V$3:$AE$12,4,FALSE)&amp; Audit!T77 &amp; VLOOKUP(Audit!D77,$V$13:$AE$22,4,FALSE)&amp; IF(Audit!D77=10,Audit!V77&amp;Audit!W77,"")</f>
        <v/>
      </c>
      <c r="F77" s="17" t="str">
        <f>VLOOKUP(Audit!E77,$V$3:$AE$12,5,FALSE) &amp; VLOOKUP(Audit!E77,$V$13:$AE$22,5,FALSE)&amp; IF(Audit!E77=10,Audit!V77&amp;Audit!W77,"")</f>
        <v/>
      </c>
      <c r="G77" s="17" t="str">
        <f>VLOOKUP(Audit!F77,$V$3:$AE$12,6,FALSE) &amp; VLOOKUP(Audit!F77,$V$13:$AE$22,6,FALSE)&amp; IF(Audit!F77=10,Audit!V77&amp;Audit!W77,"")</f>
        <v/>
      </c>
      <c r="H77" s="17" t="str">
        <f>VLOOKUP(Audit!G77,$V$3:$AE$12,7,FALSE) &amp; VLOOKUP(Audit!G77,$V$13:$AE$22,7,FALSE)&amp;IF(Audit!G77=10,Audit!V77&amp;Audit!W77,"")</f>
        <v/>
      </c>
      <c r="I77" s="17" t="str">
        <f>VLOOKUP(Audit!H77,$V$3:$AE$12,8,FALSE) &amp; Audit!U77 &amp; VLOOKUP(Audit!H77,$V$13:$AE$22,8,FALSE)&amp;IF(Audit!H77=10,Audit!V77&amp;Audit!W77,"")</f>
        <v/>
      </c>
      <c r="J77" s="17" t="str">
        <f>VLOOKUP(Audit!I77,$V$3:$AE$12,9,FALSE) &amp; VLOOKUP(Audit!I77,$V$13:$AE$22,9,FALSE) &amp; IF(Audit!I77=10,Audit!V77&amp;Audit!W77,"") &amp; IF(Audit!I77&lt;&gt;1,U77,"")</f>
        <v/>
      </c>
      <c r="K77" s="17" t="str">
        <f>VLOOKUP(Audit!J77,$V$3:$AE$12,10,FALSE) &amp; Audit!S77 &amp; VLOOKUP(Audit!J77,$V$13:$AE$22,10,FALSE) &amp; IF(Audit!J77=10,Audit!V77&amp;Audit!W77,"") &amp; IF(Audit!J77&lt;&gt;1,U77,"")</f>
        <v/>
      </c>
      <c r="L77" s="10">
        <f>Audit!K77</f>
        <v>1</v>
      </c>
      <c r="M77" s="10" t="str">
        <f t="shared" si="39"/>
        <v/>
      </c>
      <c r="N77" s="10" t="str">
        <f t="shared" si="40"/>
        <v/>
      </c>
      <c r="O77" s="10" t="str">
        <f t="shared" si="41"/>
        <v/>
      </c>
      <c r="P77" s="10" t="str">
        <f t="shared" si="42"/>
        <v/>
      </c>
      <c r="Q77" s="10" t="str">
        <f t="shared" si="43"/>
        <v/>
      </c>
      <c r="R77" s="10" t="str">
        <f t="shared" si="44"/>
        <v/>
      </c>
      <c r="S77" s="10" t="str">
        <f t="shared" si="45"/>
        <v/>
      </c>
      <c r="T77" s="10" t="str">
        <f t="shared" si="46"/>
        <v/>
      </c>
      <c r="U77" s="17" t="str">
        <f>IF(Audit!M77="","",VLOOKUP(Audit!M77,$W$26:$X$35,2,FALSE)) &amp; Audit!N77 &amp; IF(Audit!O77="","",IF(Audit!N77&lt;=1.4,VLOOKUP(Audit!O77,$W$38:X122,2,FALSE),VLOOKUP(Audit!O77,$W$51:$X$61,2,FALSE))) &amp; IF(Audit!P77="","",VLOOKUP(Audit!P77,$Y$26:$Z$35,2,FALSE) &amp; Audit!Q77 &amp; IF(Audit!O77="","",IF(Audit!Q77&lt;=1.4,VLOOKUP(Audit!R77,$Y$38:$Z$48,2,FALSE),VLOOKUP(Audit!R77,$Y$51:$Z$61,2,FALSE))))</f>
        <v/>
      </c>
      <c r="AH77" s="49" t="str">
        <f>Audit!A77</f>
        <v>OKC1-XX-00075</v>
      </c>
      <c r="AI77" s="50" t="str">
        <f>VLOOKUP(Audit!B77,$V$3:$AE$12,2,FALSE)&amp; IF(Audit!B77=10,Audit!V77,"")</f>
        <v/>
      </c>
      <c r="AJ77" s="50" t="str">
        <f>VLOOKUP(Audit!B77,$V$13:$AE$22,2,FALSE)&amp; IF(Audit!B77=10,Audit!W77,"")</f>
        <v/>
      </c>
      <c r="AK77" s="47" t="str">
        <f t="shared" si="47"/>
        <v/>
      </c>
      <c r="AL77" s="50" t="str">
        <f>VLOOKUP(Audit!C77,$V$3:$AE$12,3,FALSE)&amp; IF(Audit!C77=10,Audit!V77,"")</f>
        <v/>
      </c>
      <c r="AM77" s="50" t="str">
        <f>VLOOKUP(Audit!C77,$V$13:$AE$22,3,FALSE)&amp; IF(Audit!C77=10,Audit!W77,"")</f>
        <v/>
      </c>
      <c r="AN77" s="47" t="str">
        <f t="shared" si="48"/>
        <v/>
      </c>
      <c r="AO77" s="50" t="str">
        <f>VLOOKUP(Audit!D77,$V$3:$AE$12,4,FALSE) &amp;  Audit!T77 &amp; IF(Audit!D77=10,Audit!V77,"")</f>
        <v/>
      </c>
      <c r="AP77" s="50" t="str">
        <f>VLOOKUP(Audit!D77,$V$13:$AE$22,4,FALSE)&amp; IF(Audit!D77=10,Audit!W77,"")</f>
        <v/>
      </c>
      <c r="AQ77" s="47" t="str">
        <f t="shared" si="49"/>
        <v/>
      </c>
      <c r="AR77" s="50" t="str">
        <f>VLOOKUP(Audit!E77,$V$3:$AE$12,5,FALSE)&amp; IF(Audit!E77=10,Audit!V77,"")</f>
        <v/>
      </c>
      <c r="AS77" s="50" t="str">
        <f>VLOOKUP(Audit!E77,$V$13:$AE$22,5,FALSE)&amp; IF(Audit!E77=10,Audit!W77,"")</f>
        <v/>
      </c>
      <c r="AT77" s="47" t="str">
        <f t="shared" si="50"/>
        <v/>
      </c>
      <c r="AU77" s="50" t="str">
        <f>VLOOKUP(Audit!F77,$V$3:$AE$12,6,FALSE)&amp; IF(Audit!F77=10,Audit!V77,"")</f>
        <v/>
      </c>
      <c r="AV77" s="50" t="str">
        <f>VLOOKUP(Audit!F77,$V$13:$AE$22,6,FALSE)&amp; IF(Audit!F77=10,Audit!W77,"")</f>
        <v/>
      </c>
      <c r="AW77" s="47" t="str">
        <f t="shared" si="51"/>
        <v/>
      </c>
      <c r="AX77" s="50" t="str">
        <f>VLOOKUP(Audit!G77,$V$3:$AE$12,7,FALSE)&amp; IF(Audit!G77=10,Audit!V77,"")</f>
        <v/>
      </c>
      <c r="AY77" s="50" t="str">
        <f>VLOOKUP(Audit!G77,$V$13:$AE$22,7,FALSE) &amp; IF(Audit!G77=10,Audit!W77,"")</f>
        <v/>
      </c>
      <c r="AZ77" s="47" t="str">
        <f t="shared" si="52"/>
        <v/>
      </c>
      <c r="BA77" s="50" t="str">
        <f>VLOOKUP(Audit!H77,$V$3:$AE$12,8,FALSE)&amp; Audit!U77 &amp; IF(Audit!H77=10,Audit!V77,"")</f>
        <v/>
      </c>
      <c r="BB77" s="50" t="str">
        <f>VLOOKUP(Audit!H77,$V$13:$AE$22,8,FALSE) &amp; IF(Audit!H77=10,Audit!W77,"")</f>
        <v/>
      </c>
      <c r="BC77" s="47" t="str">
        <f t="shared" si="53"/>
        <v/>
      </c>
      <c r="BD77" s="50" t="str">
        <f>VLOOKUP(Audit!I77,$V$3:$AE$12,9,FALSE)&amp; IF(Audit!I77=10,Audit!V77,"")</f>
        <v/>
      </c>
      <c r="BE77" s="50" t="str">
        <f>VLOOKUP(Audit!I77,$V$13:$AE$22,9,FALSE) &amp; IF(Audit!I77=10,Audit!W77,"") &amp; IF(Audit!I77&lt;&gt;1,U77,"")</f>
        <v/>
      </c>
      <c r="BF77" s="47" t="str">
        <f t="shared" si="54"/>
        <v/>
      </c>
      <c r="BG77" s="50" t="str">
        <f>VLOOKUP(Audit!J77,$V$3:$AE$12,10,FALSE) &amp; Audit!S77 &amp; IF(Audit!J77=10,Audit!V77,"")</f>
        <v/>
      </c>
      <c r="BH77" s="50" t="str">
        <f>VLOOKUP(Audit!J77,$V$13:$AE$22,10,FALSE) &amp; IF(Audit!J77=10,Audit!W77,"") &amp; IF(Audit!J77&lt;&gt;1,U77,"")</f>
        <v/>
      </c>
      <c r="BI77" s="47" t="str">
        <f t="shared" si="55"/>
        <v/>
      </c>
      <c r="BJ77" s="48" t="str">
        <f t="shared" si="56"/>
        <v/>
      </c>
      <c r="BK77" s="48" t="str">
        <f t="shared" si="57"/>
        <v/>
      </c>
      <c r="BL77" s="48" t="str">
        <f t="shared" si="58"/>
        <v/>
      </c>
      <c r="BM77" s="48" t="str">
        <f t="shared" si="59"/>
        <v/>
      </c>
      <c r="BN77" s="48" t="str">
        <f t="shared" si="60"/>
        <v/>
      </c>
      <c r="BO77" s="48" t="str">
        <f t="shared" si="61"/>
        <v/>
      </c>
      <c r="BP77" s="48" t="str">
        <f t="shared" si="62"/>
        <v/>
      </c>
      <c r="BQ77" s="48" t="str">
        <f t="shared" si="63"/>
        <v/>
      </c>
      <c r="BR77" s="48" t="str">
        <f t="shared" si="64"/>
        <v/>
      </c>
      <c r="BS77" s="48" t="str">
        <f t="shared" si="65"/>
        <v/>
      </c>
      <c r="BT77" s="48" t="str">
        <f t="shared" si="66"/>
        <v/>
      </c>
      <c r="BU77" s="48" t="str">
        <f t="shared" si="67"/>
        <v/>
      </c>
    </row>
    <row r="78" spans="1:73">
      <c r="A78" s="10" t="str">
        <f>Audit!A78</f>
        <v>OKC1-XX-00076</v>
      </c>
      <c r="B78" s="10" t="str">
        <f t="shared" si="68"/>
        <v/>
      </c>
      <c r="C78" s="17" t="str">
        <f>VLOOKUP(Audit!B78,$V$3:$AE$12,2,FALSE) &amp; VLOOKUP(Audit!B78,$V$13:$AE$22,2,FALSE)&amp; IF(Audit!B78=10,Audit!V78&amp;Audit!W78,"")</f>
        <v/>
      </c>
      <c r="D78" s="17" t="str">
        <f>VLOOKUP(Audit!C78,$V$3:$AE$12,3,FALSE) &amp; VLOOKUP(Audit!C78,$V$13:$AE$22,3,FALSE) &amp;IF(Audit!C78=10,Audit!V78&amp;Audit!W78,"")</f>
        <v/>
      </c>
      <c r="E78" s="17" t="str">
        <f>VLOOKUP(Audit!D78,$V$3:$AE$12,4,FALSE)&amp; Audit!T78 &amp; VLOOKUP(Audit!D78,$V$13:$AE$22,4,FALSE)&amp; IF(Audit!D78=10,Audit!V78&amp;Audit!W78,"")</f>
        <v/>
      </c>
      <c r="F78" s="17" t="str">
        <f>VLOOKUP(Audit!E78,$V$3:$AE$12,5,FALSE) &amp; VLOOKUP(Audit!E78,$V$13:$AE$22,5,FALSE)&amp; IF(Audit!E78=10,Audit!V78&amp;Audit!W78,"")</f>
        <v/>
      </c>
      <c r="G78" s="17" t="str">
        <f>VLOOKUP(Audit!F78,$V$3:$AE$12,6,FALSE) &amp; VLOOKUP(Audit!F78,$V$13:$AE$22,6,FALSE)&amp; IF(Audit!F78=10,Audit!V78&amp;Audit!W78,"")</f>
        <v/>
      </c>
      <c r="H78" s="17" t="str">
        <f>VLOOKUP(Audit!G78,$V$3:$AE$12,7,FALSE) &amp; VLOOKUP(Audit!G78,$V$13:$AE$22,7,FALSE)&amp;IF(Audit!G78=10,Audit!V78&amp;Audit!W78,"")</f>
        <v/>
      </c>
      <c r="I78" s="17" t="str">
        <f>VLOOKUP(Audit!H78,$V$3:$AE$12,8,FALSE) &amp; Audit!U78 &amp; VLOOKUP(Audit!H78,$V$13:$AE$22,8,FALSE)&amp;IF(Audit!H78=10,Audit!V78&amp;Audit!W78,"")</f>
        <v/>
      </c>
      <c r="J78" s="17" t="str">
        <f>VLOOKUP(Audit!I78,$V$3:$AE$12,9,FALSE) &amp; VLOOKUP(Audit!I78,$V$13:$AE$22,9,FALSE) &amp; IF(Audit!I78=10,Audit!V78&amp;Audit!W78,"") &amp; IF(Audit!I78&lt;&gt;1,U78,"")</f>
        <v/>
      </c>
      <c r="K78" s="17" t="str">
        <f>VLOOKUP(Audit!J78,$V$3:$AE$12,10,FALSE) &amp; Audit!S78 &amp; VLOOKUP(Audit!J78,$V$13:$AE$22,10,FALSE) &amp; IF(Audit!J78=10,Audit!V78&amp;Audit!W78,"") &amp; IF(Audit!J78&lt;&gt;1,U78,"")</f>
        <v/>
      </c>
      <c r="L78" s="10">
        <f>Audit!K78</f>
        <v>1</v>
      </c>
      <c r="M78" s="10" t="str">
        <f t="shared" si="39"/>
        <v/>
      </c>
      <c r="N78" s="10" t="str">
        <f t="shared" si="40"/>
        <v/>
      </c>
      <c r="O78" s="10" t="str">
        <f t="shared" si="41"/>
        <v/>
      </c>
      <c r="P78" s="10" t="str">
        <f t="shared" si="42"/>
        <v/>
      </c>
      <c r="Q78" s="10" t="str">
        <f t="shared" si="43"/>
        <v/>
      </c>
      <c r="R78" s="10" t="str">
        <f t="shared" si="44"/>
        <v/>
      </c>
      <c r="S78" s="10" t="str">
        <f t="shared" si="45"/>
        <v/>
      </c>
      <c r="T78" s="10" t="str">
        <f t="shared" si="46"/>
        <v/>
      </c>
      <c r="U78" s="17" t="str">
        <f>IF(Audit!M78="","",VLOOKUP(Audit!M78,$W$26:$X$35,2,FALSE)) &amp; Audit!N78 &amp; IF(Audit!O78="","",IF(Audit!N78&lt;=1.4,VLOOKUP(Audit!O78,$W$38:X123,2,FALSE),VLOOKUP(Audit!O78,$W$51:$X$61,2,FALSE))) &amp; IF(Audit!P78="","",VLOOKUP(Audit!P78,$Y$26:$Z$35,2,FALSE) &amp; Audit!Q78 &amp; IF(Audit!O78="","",IF(Audit!Q78&lt;=1.4,VLOOKUP(Audit!R78,$Y$38:$Z$48,2,FALSE),VLOOKUP(Audit!R78,$Y$51:$Z$61,2,FALSE))))</f>
        <v/>
      </c>
      <c r="V78" s="5"/>
      <c r="AH78" s="49" t="str">
        <f>Audit!A78</f>
        <v>OKC1-XX-00076</v>
      </c>
      <c r="AI78" s="50" t="str">
        <f>VLOOKUP(Audit!B78,$V$3:$AE$12,2,FALSE)&amp; IF(Audit!B78=10,Audit!V78,"")</f>
        <v/>
      </c>
      <c r="AJ78" s="50" t="str">
        <f>VLOOKUP(Audit!B78,$V$13:$AE$22,2,FALSE)&amp; IF(Audit!B78=10,Audit!W78,"")</f>
        <v/>
      </c>
      <c r="AK78" s="47" t="str">
        <f t="shared" si="47"/>
        <v/>
      </c>
      <c r="AL78" s="50" t="str">
        <f>VLOOKUP(Audit!C78,$V$3:$AE$12,3,FALSE)&amp; IF(Audit!C78=10,Audit!V78,"")</f>
        <v/>
      </c>
      <c r="AM78" s="50" t="str">
        <f>VLOOKUP(Audit!C78,$V$13:$AE$22,3,FALSE)&amp; IF(Audit!C78=10,Audit!W78,"")</f>
        <v/>
      </c>
      <c r="AN78" s="47" t="str">
        <f t="shared" si="48"/>
        <v/>
      </c>
      <c r="AO78" s="50" t="str">
        <f>VLOOKUP(Audit!D78,$V$3:$AE$12,4,FALSE) &amp;  Audit!T78 &amp; IF(Audit!D78=10,Audit!V78,"")</f>
        <v/>
      </c>
      <c r="AP78" s="50" t="str">
        <f>VLOOKUP(Audit!D78,$V$13:$AE$22,4,FALSE)&amp; IF(Audit!D78=10,Audit!W78,"")</f>
        <v/>
      </c>
      <c r="AQ78" s="47" t="str">
        <f t="shared" si="49"/>
        <v/>
      </c>
      <c r="AR78" s="50" t="str">
        <f>VLOOKUP(Audit!E78,$V$3:$AE$12,5,FALSE)&amp; IF(Audit!E78=10,Audit!V78,"")</f>
        <v/>
      </c>
      <c r="AS78" s="50" t="str">
        <f>VLOOKUP(Audit!E78,$V$13:$AE$22,5,FALSE)&amp; IF(Audit!E78=10,Audit!W78,"")</f>
        <v/>
      </c>
      <c r="AT78" s="47" t="str">
        <f t="shared" si="50"/>
        <v/>
      </c>
      <c r="AU78" s="50" t="str">
        <f>VLOOKUP(Audit!F78,$V$3:$AE$12,6,FALSE)&amp; IF(Audit!F78=10,Audit!V78,"")</f>
        <v/>
      </c>
      <c r="AV78" s="50" t="str">
        <f>VLOOKUP(Audit!F78,$V$13:$AE$22,6,FALSE)&amp; IF(Audit!F78=10,Audit!W78,"")</f>
        <v/>
      </c>
      <c r="AW78" s="47" t="str">
        <f t="shared" si="51"/>
        <v/>
      </c>
      <c r="AX78" s="50" t="str">
        <f>VLOOKUP(Audit!G78,$V$3:$AE$12,7,FALSE)&amp; IF(Audit!G78=10,Audit!V78,"")</f>
        <v/>
      </c>
      <c r="AY78" s="50" t="str">
        <f>VLOOKUP(Audit!G78,$V$13:$AE$22,7,FALSE) &amp; IF(Audit!G78=10,Audit!W78,"")</f>
        <v/>
      </c>
      <c r="AZ78" s="47" t="str">
        <f t="shared" si="52"/>
        <v/>
      </c>
      <c r="BA78" s="50" t="str">
        <f>VLOOKUP(Audit!H78,$V$3:$AE$12,8,FALSE)&amp; Audit!U78 &amp; IF(Audit!H78=10,Audit!V78,"")</f>
        <v/>
      </c>
      <c r="BB78" s="50" t="str">
        <f>VLOOKUP(Audit!H78,$V$13:$AE$22,8,FALSE) &amp; IF(Audit!H78=10,Audit!W78,"")</f>
        <v/>
      </c>
      <c r="BC78" s="47" t="str">
        <f t="shared" si="53"/>
        <v/>
      </c>
      <c r="BD78" s="50" t="str">
        <f>VLOOKUP(Audit!I78,$V$3:$AE$12,9,FALSE)&amp; IF(Audit!I78=10,Audit!V78,"")</f>
        <v/>
      </c>
      <c r="BE78" s="50" t="str">
        <f>VLOOKUP(Audit!I78,$V$13:$AE$22,9,FALSE) &amp; IF(Audit!I78=10,Audit!W78,"") &amp; IF(Audit!I78&lt;&gt;1,U78,"")</f>
        <v/>
      </c>
      <c r="BF78" s="47" t="str">
        <f t="shared" si="54"/>
        <v/>
      </c>
      <c r="BG78" s="50" t="str">
        <f>VLOOKUP(Audit!J78,$V$3:$AE$12,10,FALSE) &amp; Audit!S78 &amp; IF(Audit!J78=10,Audit!V78,"")</f>
        <v/>
      </c>
      <c r="BH78" s="50" t="str">
        <f>VLOOKUP(Audit!J78,$V$13:$AE$22,10,FALSE) &amp; IF(Audit!J78=10,Audit!W78,"") &amp; IF(Audit!J78&lt;&gt;1,U78,"")</f>
        <v/>
      </c>
      <c r="BI78" s="47" t="str">
        <f t="shared" si="55"/>
        <v/>
      </c>
      <c r="BJ78" s="48" t="str">
        <f t="shared" si="56"/>
        <v/>
      </c>
      <c r="BK78" s="48" t="str">
        <f t="shared" si="57"/>
        <v/>
      </c>
      <c r="BL78" s="48" t="str">
        <f t="shared" si="58"/>
        <v/>
      </c>
      <c r="BM78" s="48" t="str">
        <f t="shared" si="59"/>
        <v/>
      </c>
      <c r="BN78" s="48" t="str">
        <f t="shared" si="60"/>
        <v/>
      </c>
      <c r="BO78" s="48" t="str">
        <f t="shared" si="61"/>
        <v/>
      </c>
      <c r="BP78" s="48" t="str">
        <f t="shared" si="62"/>
        <v/>
      </c>
      <c r="BQ78" s="48" t="str">
        <f t="shared" si="63"/>
        <v/>
      </c>
      <c r="BR78" s="48" t="str">
        <f t="shared" si="64"/>
        <v/>
      </c>
      <c r="BS78" s="48" t="str">
        <f t="shared" si="65"/>
        <v/>
      </c>
      <c r="BT78" s="48" t="str">
        <f t="shared" si="66"/>
        <v/>
      </c>
      <c r="BU78" s="48" t="str">
        <f t="shared" si="67"/>
        <v/>
      </c>
    </row>
    <row r="79" spans="1:73">
      <c r="A79" s="10" t="str">
        <f>Audit!A79</f>
        <v>OKC1-XX-00077</v>
      </c>
      <c r="B79" s="10" t="str">
        <f t="shared" si="68"/>
        <v xml:space="preserve"> • Access point is not powered • Troubleshoot the access point</v>
      </c>
      <c r="C79" s="17" t="str">
        <f>VLOOKUP(Audit!B79,$V$3:$AE$12,2,FALSE) &amp; VLOOKUP(Audit!B79,$V$13:$AE$22,2,FALSE)&amp; IF(Audit!B79=10,Audit!V79&amp;Audit!W79,"")</f>
        <v/>
      </c>
      <c r="D79" s="17" t="str">
        <f>VLOOKUP(Audit!C79,$V$3:$AE$12,3,FALSE) &amp; VLOOKUP(Audit!C79,$V$13:$AE$22,3,FALSE) &amp;IF(Audit!C79=10,Audit!V79&amp;Audit!W79,"")</f>
        <v/>
      </c>
      <c r="E79" s="17" t="str">
        <f>VLOOKUP(Audit!D79,$V$3:$AE$12,4,FALSE)&amp; Audit!T79 &amp; VLOOKUP(Audit!D79,$V$13:$AE$22,4,FALSE)&amp; IF(Audit!D79=10,Audit!V79&amp;Audit!W79,"")</f>
        <v xml:space="preserve"> • Access point is not powered • Troubleshoot the access point</v>
      </c>
      <c r="F79" s="17" t="str">
        <f>VLOOKUP(Audit!E79,$V$3:$AE$12,5,FALSE) &amp; VLOOKUP(Audit!E79,$V$13:$AE$22,5,FALSE)&amp; IF(Audit!E79=10,Audit!V79&amp;Audit!W79,"")</f>
        <v/>
      </c>
      <c r="G79" s="17" t="str">
        <f>VLOOKUP(Audit!F79,$V$3:$AE$12,6,FALSE) &amp; VLOOKUP(Audit!F79,$V$13:$AE$22,6,FALSE)&amp; IF(Audit!F79=10,Audit!V79&amp;Audit!W79,"")</f>
        <v/>
      </c>
      <c r="H79" s="17" t="str">
        <f>VLOOKUP(Audit!G79,$V$3:$AE$12,7,FALSE) &amp; VLOOKUP(Audit!G79,$V$13:$AE$22,7,FALSE)&amp;IF(Audit!G79=10,Audit!V79&amp;Audit!W79,"")</f>
        <v/>
      </c>
      <c r="I79" s="17" t="str">
        <f>VLOOKUP(Audit!H79,$V$3:$AE$12,8,FALSE) &amp; Audit!U79 &amp; VLOOKUP(Audit!H79,$V$13:$AE$22,8,FALSE)&amp;IF(Audit!H79=10,Audit!V79&amp;Audit!W79,"")</f>
        <v/>
      </c>
      <c r="J79" s="17" t="str">
        <f>VLOOKUP(Audit!I79,$V$3:$AE$12,9,FALSE) &amp; VLOOKUP(Audit!I79,$V$13:$AE$22,9,FALSE) &amp; IF(Audit!I79=10,Audit!V79&amp;Audit!W79,"") &amp; IF(Audit!I79&lt;&gt;1,U79,"")</f>
        <v/>
      </c>
      <c r="K79" s="17" t="str">
        <f>VLOOKUP(Audit!J79,$V$3:$AE$12,10,FALSE) &amp; Audit!S79 &amp; VLOOKUP(Audit!J79,$V$13:$AE$22,10,FALSE) &amp; IF(Audit!J79=10,Audit!V79&amp;Audit!W79,"") &amp; IF(Audit!J79&lt;&gt;1,U79,"")</f>
        <v/>
      </c>
      <c r="L79" s="10">
        <f>Audit!K79</f>
        <v>1</v>
      </c>
      <c r="M79" s="10" t="str">
        <f t="shared" si="39"/>
        <v/>
      </c>
      <c r="N79" s="10" t="str">
        <f t="shared" si="40"/>
        <v/>
      </c>
      <c r="O79" s="10" t="str">
        <f t="shared" si="41"/>
        <v/>
      </c>
      <c r="P79" s="10" t="str">
        <f t="shared" si="42"/>
        <v/>
      </c>
      <c r="Q79" s="10" t="str">
        <f t="shared" si="43"/>
        <v/>
      </c>
      <c r="R79" s="10" t="str">
        <f t="shared" si="44"/>
        <v/>
      </c>
      <c r="S79" s="10" t="str">
        <f t="shared" si="45"/>
        <v/>
      </c>
      <c r="T79" s="10" t="str">
        <f t="shared" si="46"/>
        <v/>
      </c>
      <c r="U79" s="17" t="str">
        <f>IF(Audit!M79="","",VLOOKUP(Audit!M79,$W$26:$X$35,2,FALSE)) &amp; Audit!N79 &amp; IF(Audit!O79="","",IF(Audit!N79&lt;=1.4,VLOOKUP(Audit!O79,$W$38:X124,2,FALSE),VLOOKUP(Audit!O79,$W$51:$X$61,2,FALSE))) &amp; IF(Audit!P79="","",VLOOKUP(Audit!P79,$Y$26:$Z$35,2,FALSE) &amp; Audit!Q79 &amp; IF(Audit!O79="","",IF(Audit!Q79&lt;=1.4,VLOOKUP(Audit!R79,$Y$38:$Z$48,2,FALSE),VLOOKUP(Audit!R79,$Y$51:$Z$61,2,FALSE))))</f>
        <v/>
      </c>
      <c r="V79" s="5"/>
      <c r="AH79" s="49" t="str">
        <f>Audit!A79</f>
        <v>OKC1-XX-00077</v>
      </c>
      <c r="AI79" s="50" t="str">
        <f>VLOOKUP(Audit!B79,$V$3:$AE$12,2,FALSE)&amp; IF(Audit!B79=10,Audit!V79,"")</f>
        <v/>
      </c>
      <c r="AJ79" s="50" t="str">
        <f>VLOOKUP(Audit!B79,$V$13:$AE$22,2,FALSE)&amp; IF(Audit!B79=10,Audit!W79,"")</f>
        <v/>
      </c>
      <c r="AK79" s="47" t="str">
        <f t="shared" si="47"/>
        <v/>
      </c>
      <c r="AL79" s="50" t="str">
        <f>VLOOKUP(Audit!C79,$V$3:$AE$12,3,FALSE)&amp; IF(Audit!C79=10,Audit!V79,"")</f>
        <v/>
      </c>
      <c r="AM79" s="50" t="str">
        <f>VLOOKUP(Audit!C79,$V$13:$AE$22,3,FALSE)&amp; IF(Audit!C79=10,Audit!W79,"")</f>
        <v/>
      </c>
      <c r="AN79" s="47" t="str">
        <f t="shared" si="48"/>
        <v/>
      </c>
      <c r="AO79" s="50" t="str">
        <f>VLOOKUP(Audit!D79,$V$3:$AE$12,4,FALSE) &amp;  Audit!T79 &amp; IF(Audit!D79=10,Audit!V79,"")</f>
        <v xml:space="preserve"> • Access point is not powered</v>
      </c>
      <c r="AP79" s="50" t="str">
        <f>VLOOKUP(Audit!D79,$V$13:$AE$22,4,FALSE)&amp; IF(Audit!D79=10,Audit!W79,"")</f>
        <v xml:space="preserve"> • Troubleshoot the access point</v>
      </c>
      <c r="AQ79" s="47">
        <f t="shared" si="49"/>
        <v>1</v>
      </c>
      <c r="AR79" s="50" t="str">
        <f>VLOOKUP(Audit!E79,$V$3:$AE$12,5,FALSE)&amp; IF(Audit!E79=10,Audit!V79,"")</f>
        <v/>
      </c>
      <c r="AS79" s="50" t="str">
        <f>VLOOKUP(Audit!E79,$V$13:$AE$22,5,FALSE)&amp; IF(Audit!E79=10,Audit!W79,"")</f>
        <v/>
      </c>
      <c r="AT79" s="47" t="str">
        <f t="shared" si="50"/>
        <v/>
      </c>
      <c r="AU79" s="50" t="str">
        <f>VLOOKUP(Audit!F79,$V$3:$AE$12,6,FALSE)&amp; IF(Audit!F79=10,Audit!V79,"")</f>
        <v/>
      </c>
      <c r="AV79" s="50" t="str">
        <f>VLOOKUP(Audit!F79,$V$13:$AE$22,6,FALSE)&amp; IF(Audit!F79=10,Audit!W79,"")</f>
        <v/>
      </c>
      <c r="AW79" s="47" t="str">
        <f t="shared" si="51"/>
        <v/>
      </c>
      <c r="AX79" s="50" t="str">
        <f>VLOOKUP(Audit!G79,$V$3:$AE$12,7,FALSE)&amp; IF(Audit!G79=10,Audit!V79,"")</f>
        <v/>
      </c>
      <c r="AY79" s="50" t="str">
        <f>VLOOKUP(Audit!G79,$V$13:$AE$22,7,FALSE) &amp; IF(Audit!G79=10,Audit!W79,"")</f>
        <v/>
      </c>
      <c r="AZ79" s="47" t="str">
        <f t="shared" si="52"/>
        <v/>
      </c>
      <c r="BA79" s="50" t="str">
        <f>VLOOKUP(Audit!H79,$V$3:$AE$12,8,FALSE)&amp; Audit!U79 &amp; IF(Audit!H79=10,Audit!V79,"")</f>
        <v/>
      </c>
      <c r="BB79" s="50" t="str">
        <f>VLOOKUP(Audit!H79,$V$13:$AE$22,8,FALSE) &amp; IF(Audit!H79=10,Audit!W79,"")</f>
        <v/>
      </c>
      <c r="BC79" s="47" t="str">
        <f t="shared" si="53"/>
        <v/>
      </c>
      <c r="BD79" s="50" t="str">
        <f>VLOOKUP(Audit!I79,$V$3:$AE$12,9,FALSE)&amp; IF(Audit!I79=10,Audit!V79,"")</f>
        <v/>
      </c>
      <c r="BE79" s="50" t="str">
        <f>VLOOKUP(Audit!I79,$V$13:$AE$22,9,FALSE) &amp; IF(Audit!I79=10,Audit!W79,"") &amp; IF(Audit!I79&lt;&gt;1,U79,"")</f>
        <v/>
      </c>
      <c r="BF79" s="47" t="str">
        <f t="shared" si="54"/>
        <v/>
      </c>
      <c r="BG79" s="50" t="str">
        <f>VLOOKUP(Audit!J79,$V$3:$AE$12,10,FALSE) &amp; Audit!S79 &amp; IF(Audit!J79=10,Audit!V79,"")</f>
        <v/>
      </c>
      <c r="BH79" s="50" t="str">
        <f>VLOOKUP(Audit!J79,$V$13:$AE$22,10,FALSE) &amp; IF(Audit!J79=10,Audit!W79,"") &amp; IF(Audit!J79&lt;&gt;1,U79,"")</f>
        <v/>
      </c>
      <c r="BI79" s="47" t="str">
        <f t="shared" si="55"/>
        <v/>
      </c>
      <c r="BJ79" s="48" t="str">
        <f t="shared" si="56"/>
        <v xml:space="preserve"> • Access point is not powered</v>
      </c>
      <c r="BK79" s="48" t="str">
        <f t="shared" si="57"/>
        <v xml:space="preserve"> • Troubleshoot the access point</v>
      </c>
      <c r="BL79" s="48" t="str">
        <f t="shared" si="58"/>
        <v/>
      </c>
      <c r="BM79" s="48" t="str">
        <f t="shared" si="59"/>
        <v/>
      </c>
      <c r="BN79" s="48" t="str">
        <f t="shared" si="60"/>
        <v/>
      </c>
      <c r="BO79" s="48" t="str">
        <f t="shared" si="61"/>
        <v/>
      </c>
      <c r="BP79" s="48" t="str">
        <f t="shared" si="62"/>
        <v/>
      </c>
      <c r="BQ79" s="48" t="str">
        <f t="shared" si="63"/>
        <v/>
      </c>
      <c r="BR79" s="48" t="str">
        <f t="shared" si="64"/>
        <v/>
      </c>
      <c r="BS79" s="48" t="str">
        <f t="shared" si="65"/>
        <v/>
      </c>
      <c r="BT79" s="48" t="str">
        <f t="shared" si="66"/>
        <v/>
      </c>
      <c r="BU79" s="48" t="str">
        <f t="shared" si="67"/>
        <v/>
      </c>
    </row>
    <row r="80" spans="1:73">
      <c r="A80" s="10" t="str">
        <f>Audit!A80</f>
        <v>OKC1-XX-00078</v>
      </c>
      <c r="B80" s="10" t="str">
        <f t="shared" si="68"/>
        <v/>
      </c>
      <c r="C80" s="17" t="str">
        <f>VLOOKUP(Audit!B80,$V$3:$AE$12,2,FALSE) &amp; VLOOKUP(Audit!B80,$V$13:$AE$22,2,FALSE)&amp; IF(Audit!B80=10,Audit!V80&amp;Audit!W80,"")</f>
        <v/>
      </c>
      <c r="D80" s="17" t="str">
        <f>VLOOKUP(Audit!C80,$V$3:$AE$12,3,FALSE) &amp; VLOOKUP(Audit!C80,$V$13:$AE$22,3,FALSE) &amp;IF(Audit!C80=10,Audit!V80&amp;Audit!W80,"")</f>
        <v/>
      </c>
      <c r="E80" s="17" t="str">
        <f>VLOOKUP(Audit!D80,$V$3:$AE$12,4,FALSE)&amp; Audit!T80 &amp; VLOOKUP(Audit!D80,$V$13:$AE$22,4,FALSE)&amp; IF(Audit!D80=10,Audit!V80&amp;Audit!W80,"")</f>
        <v/>
      </c>
      <c r="F80" s="17" t="str">
        <f>VLOOKUP(Audit!E80,$V$3:$AE$12,5,FALSE) &amp; VLOOKUP(Audit!E80,$V$13:$AE$22,5,FALSE)&amp; IF(Audit!E80=10,Audit!V80&amp;Audit!W80,"")</f>
        <v/>
      </c>
      <c r="G80" s="17" t="str">
        <f>VLOOKUP(Audit!F80,$V$3:$AE$12,6,FALSE) &amp; VLOOKUP(Audit!F80,$V$13:$AE$22,6,FALSE)&amp; IF(Audit!F80=10,Audit!V80&amp;Audit!W80,"")</f>
        <v/>
      </c>
      <c r="H80" s="17" t="str">
        <f>VLOOKUP(Audit!G80,$V$3:$AE$12,7,FALSE) &amp; VLOOKUP(Audit!G80,$V$13:$AE$22,7,FALSE)&amp;IF(Audit!G80=10,Audit!V80&amp;Audit!W80,"")</f>
        <v/>
      </c>
      <c r="I80" s="17" t="str">
        <f>VLOOKUP(Audit!H80,$V$3:$AE$12,8,FALSE) &amp; Audit!U80 &amp; VLOOKUP(Audit!H80,$V$13:$AE$22,8,FALSE)&amp;IF(Audit!H80=10,Audit!V80&amp;Audit!W80,"")</f>
        <v/>
      </c>
      <c r="J80" s="17" t="str">
        <f>VLOOKUP(Audit!I80,$V$3:$AE$12,9,FALSE) &amp; VLOOKUP(Audit!I80,$V$13:$AE$22,9,FALSE) &amp; IF(Audit!I80=10,Audit!V80&amp;Audit!W80,"") &amp; IF(Audit!I80&lt;&gt;1,U80,"")</f>
        <v/>
      </c>
      <c r="K80" s="17" t="str">
        <f>VLOOKUP(Audit!J80,$V$3:$AE$12,10,FALSE) &amp; Audit!S80 &amp; VLOOKUP(Audit!J80,$V$13:$AE$22,10,FALSE) &amp; IF(Audit!J80=10,Audit!V80&amp;Audit!W80,"") &amp; IF(Audit!J80&lt;&gt;1,U80,"")</f>
        <v/>
      </c>
      <c r="L80" s="10">
        <f>Audit!K80</f>
        <v>1</v>
      </c>
      <c r="M80" s="10" t="str">
        <f t="shared" si="39"/>
        <v/>
      </c>
      <c r="N80" s="10" t="str">
        <f t="shared" si="40"/>
        <v/>
      </c>
      <c r="O80" s="10" t="str">
        <f t="shared" si="41"/>
        <v/>
      </c>
      <c r="P80" s="10" t="str">
        <f t="shared" si="42"/>
        <v/>
      </c>
      <c r="Q80" s="10" t="str">
        <f t="shared" si="43"/>
        <v/>
      </c>
      <c r="R80" s="10" t="str">
        <f t="shared" si="44"/>
        <v/>
      </c>
      <c r="S80" s="10" t="str">
        <f t="shared" si="45"/>
        <v/>
      </c>
      <c r="T80" s="10" t="str">
        <f t="shared" si="46"/>
        <v/>
      </c>
      <c r="U80" s="17" t="str">
        <f>IF(Audit!M80="","",VLOOKUP(Audit!M80,$W$26:$X$35,2,FALSE)) &amp; Audit!N80 &amp; IF(Audit!O80="","",IF(Audit!N80&lt;=1.4,VLOOKUP(Audit!O80,$W$38:X125,2,FALSE),VLOOKUP(Audit!O80,$W$51:$X$61,2,FALSE))) &amp; IF(Audit!P80="","",VLOOKUP(Audit!P80,$Y$26:$Z$35,2,FALSE) &amp; Audit!Q80 &amp; IF(Audit!O80="","",IF(Audit!Q80&lt;=1.4,VLOOKUP(Audit!R80,$Y$38:$Z$48,2,FALSE),VLOOKUP(Audit!R80,$Y$51:$Z$61,2,FALSE))))</f>
        <v/>
      </c>
      <c r="V80" s="5"/>
      <c r="AH80" s="49" t="str">
        <f>Audit!A80</f>
        <v>OKC1-XX-00078</v>
      </c>
      <c r="AI80" s="50" t="str">
        <f>VLOOKUP(Audit!B80,$V$3:$AE$12,2,FALSE)&amp; IF(Audit!B80=10,Audit!V80,"")</f>
        <v/>
      </c>
      <c r="AJ80" s="50" t="str">
        <f>VLOOKUP(Audit!B80,$V$13:$AE$22,2,FALSE)&amp; IF(Audit!B80=10,Audit!W80,"")</f>
        <v/>
      </c>
      <c r="AK80" s="47" t="str">
        <f t="shared" si="47"/>
        <v/>
      </c>
      <c r="AL80" s="50" t="str">
        <f>VLOOKUP(Audit!C80,$V$3:$AE$12,3,FALSE)&amp; IF(Audit!C80=10,Audit!V80,"")</f>
        <v/>
      </c>
      <c r="AM80" s="50" t="str">
        <f>VLOOKUP(Audit!C80,$V$13:$AE$22,3,FALSE)&amp; IF(Audit!C80=10,Audit!W80,"")</f>
        <v/>
      </c>
      <c r="AN80" s="47" t="str">
        <f t="shared" si="48"/>
        <v/>
      </c>
      <c r="AO80" s="50" t="str">
        <f>VLOOKUP(Audit!D80,$V$3:$AE$12,4,FALSE) &amp;  Audit!T80 &amp; IF(Audit!D80=10,Audit!V80,"")</f>
        <v/>
      </c>
      <c r="AP80" s="50" t="str">
        <f>VLOOKUP(Audit!D80,$V$13:$AE$22,4,FALSE)&amp; IF(Audit!D80=10,Audit!W80,"")</f>
        <v/>
      </c>
      <c r="AQ80" s="47" t="str">
        <f t="shared" si="49"/>
        <v/>
      </c>
      <c r="AR80" s="50" t="str">
        <f>VLOOKUP(Audit!E80,$V$3:$AE$12,5,FALSE)&amp; IF(Audit!E80=10,Audit!V80,"")</f>
        <v/>
      </c>
      <c r="AS80" s="50" t="str">
        <f>VLOOKUP(Audit!E80,$V$13:$AE$22,5,FALSE)&amp; IF(Audit!E80=10,Audit!W80,"")</f>
        <v/>
      </c>
      <c r="AT80" s="47" t="str">
        <f t="shared" si="50"/>
        <v/>
      </c>
      <c r="AU80" s="50" t="str">
        <f>VLOOKUP(Audit!F80,$V$3:$AE$12,6,FALSE)&amp; IF(Audit!F80=10,Audit!V80,"")</f>
        <v/>
      </c>
      <c r="AV80" s="50" t="str">
        <f>VLOOKUP(Audit!F80,$V$13:$AE$22,6,FALSE)&amp; IF(Audit!F80=10,Audit!W80,"")</f>
        <v/>
      </c>
      <c r="AW80" s="47" t="str">
        <f t="shared" si="51"/>
        <v/>
      </c>
      <c r="AX80" s="50" t="str">
        <f>VLOOKUP(Audit!G80,$V$3:$AE$12,7,FALSE)&amp; IF(Audit!G80=10,Audit!V80,"")</f>
        <v/>
      </c>
      <c r="AY80" s="50" t="str">
        <f>VLOOKUP(Audit!G80,$V$13:$AE$22,7,FALSE) &amp; IF(Audit!G80=10,Audit!W80,"")</f>
        <v/>
      </c>
      <c r="AZ80" s="47" t="str">
        <f t="shared" si="52"/>
        <v/>
      </c>
      <c r="BA80" s="50" t="str">
        <f>VLOOKUP(Audit!H80,$V$3:$AE$12,8,FALSE)&amp; Audit!U80 &amp; IF(Audit!H80=10,Audit!V80,"")</f>
        <v/>
      </c>
      <c r="BB80" s="50" t="str">
        <f>VLOOKUP(Audit!H80,$V$13:$AE$22,8,FALSE) &amp; IF(Audit!H80=10,Audit!W80,"")</f>
        <v/>
      </c>
      <c r="BC80" s="47" t="str">
        <f t="shared" si="53"/>
        <v/>
      </c>
      <c r="BD80" s="50" t="str">
        <f>VLOOKUP(Audit!I80,$V$3:$AE$12,9,FALSE)&amp; IF(Audit!I80=10,Audit!V80,"")</f>
        <v/>
      </c>
      <c r="BE80" s="50" t="str">
        <f>VLOOKUP(Audit!I80,$V$13:$AE$22,9,FALSE) &amp; IF(Audit!I80=10,Audit!W80,"") &amp; IF(Audit!I80&lt;&gt;1,U80,"")</f>
        <v/>
      </c>
      <c r="BF80" s="47" t="str">
        <f t="shared" si="54"/>
        <v/>
      </c>
      <c r="BG80" s="50" t="str">
        <f>VLOOKUP(Audit!J80,$V$3:$AE$12,10,FALSE) &amp; Audit!S80 &amp; IF(Audit!J80=10,Audit!V80,"")</f>
        <v/>
      </c>
      <c r="BH80" s="50" t="str">
        <f>VLOOKUP(Audit!J80,$V$13:$AE$22,10,FALSE) &amp; IF(Audit!J80=10,Audit!W80,"") &amp; IF(Audit!J80&lt;&gt;1,U80,"")</f>
        <v/>
      </c>
      <c r="BI80" s="47" t="str">
        <f t="shared" si="55"/>
        <v/>
      </c>
      <c r="BJ80" s="48" t="str">
        <f t="shared" si="56"/>
        <v/>
      </c>
      <c r="BK80" s="48" t="str">
        <f t="shared" si="57"/>
        <v/>
      </c>
      <c r="BL80" s="48" t="str">
        <f t="shared" si="58"/>
        <v/>
      </c>
      <c r="BM80" s="48" t="str">
        <f t="shared" si="59"/>
        <v/>
      </c>
      <c r="BN80" s="48" t="str">
        <f t="shared" si="60"/>
        <v/>
      </c>
      <c r="BO80" s="48" t="str">
        <f t="shared" si="61"/>
        <v/>
      </c>
      <c r="BP80" s="48" t="str">
        <f t="shared" si="62"/>
        <v/>
      </c>
      <c r="BQ80" s="48" t="str">
        <f t="shared" si="63"/>
        <v/>
      </c>
      <c r="BR80" s="48" t="str">
        <f t="shared" si="64"/>
        <v/>
      </c>
      <c r="BS80" s="48" t="str">
        <f t="shared" si="65"/>
        <v/>
      </c>
      <c r="BT80" s="48" t="str">
        <f t="shared" si="66"/>
        <v/>
      </c>
      <c r="BU80" s="48" t="str">
        <f t="shared" si="67"/>
        <v/>
      </c>
    </row>
    <row r="81" spans="1:73">
      <c r="A81" s="10" t="str">
        <f>Audit!A81</f>
        <v>OKC1-XX-00079</v>
      </c>
      <c r="B81" s="10" t="str">
        <f t="shared" si="68"/>
        <v xml:space="preserve"> • Access point within 3 ft of light • Relocate access point a minimum of 3 ft away from light</v>
      </c>
      <c r="C81" s="17" t="str">
        <f>VLOOKUP(Audit!B81,$V$3:$AE$12,2,FALSE) &amp; VLOOKUP(Audit!B81,$V$13:$AE$22,2,FALSE)&amp; IF(Audit!B81=10,Audit!V81&amp;Audit!W81,"")</f>
        <v/>
      </c>
      <c r="D81" s="17" t="str">
        <f>VLOOKUP(Audit!C81,$V$3:$AE$12,3,FALSE) &amp; VLOOKUP(Audit!C81,$V$13:$AE$22,3,FALSE) &amp;IF(Audit!C81=10,Audit!V81&amp;Audit!W81,"")</f>
        <v/>
      </c>
      <c r="E81" s="17" t="str">
        <f>VLOOKUP(Audit!D81,$V$3:$AE$12,4,FALSE)&amp; Audit!T81 &amp; VLOOKUP(Audit!D81,$V$13:$AE$22,4,FALSE)&amp; IF(Audit!D81=10,Audit!V81&amp;Audit!W81,"")</f>
        <v/>
      </c>
      <c r="F81" s="17" t="str">
        <f>VLOOKUP(Audit!E81,$V$3:$AE$12,5,FALSE) &amp; VLOOKUP(Audit!E81,$V$13:$AE$22,5,FALSE)&amp; IF(Audit!E81=10,Audit!V81&amp;Audit!W81,"")</f>
        <v/>
      </c>
      <c r="G81" s="17" t="str">
        <f>VLOOKUP(Audit!F81,$V$3:$AE$12,6,FALSE) &amp; VLOOKUP(Audit!F81,$V$13:$AE$22,6,FALSE)&amp; IF(Audit!F81=10,Audit!V81&amp;Audit!W81,"")</f>
        <v/>
      </c>
      <c r="H81" s="17" t="str">
        <f>VLOOKUP(Audit!G81,$V$3:$AE$12,7,FALSE) &amp; VLOOKUP(Audit!G81,$V$13:$AE$22,7,FALSE)&amp;IF(Audit!G81=10,Audit!V81&amp;Audit!W81,"")</f>
        <v/>
      </c>
      <c r="I81" s="17" t="str">
        <f>VLOOKUP(Audit!H81,$V$3:$AE$12,8,FALSE) &amp; Audit!U81 &amp; VLOOKUP(Audit!H81,$V$13:$AE$22,8,FALSE)&amp;IF(Audit!H81=10,Audit!V81&amp;Audit!W81,"")</f>
        <v/>
      </c>
      <c r="J81" s="17" t="str">
        <f>VLOOKUP(Audit!I81,$V$3:$AE$12,9,FALSE) &amp; VLOOKUP(Audit!I81,$V$13:$AE$22,9,FALSE) &amp; IF(Audit!I81=10,Audit!V81&amp;Audit!W81,"") &amp; IF(Audit!I81&lt;&gt;1,U81,"")</f>
        <v/>
      </c>
      <c r="K81" s="17" t="str">
        <f>VLOOKUP(Audit!J81,$V$3:$AE$12,10,FALSE) &amp; Audit!S81 &amp; VLOOKUP(Audit!J81,$V$13:$AE$22,10,FALSE) &amp; IF(Audit!J81=10,Audit!V81&amp;Audit!W81,"") &amp; IF(Audit!J81&lt;&gt;1,U81,"")</f>
        <v xml:space="preserve"> • Access point within 3 ft of light • Relocate access point a minimum of 3 ft away from light</v>
      </c>
      <c r="L81" s="10">
        <f>Audit!K81</f>
        <v>1</v>
      </c>
      <c r="M81" s="10" t="str">
        <f t="shared" si="39"/>
        <v/>
      </c>
      <c r="N81" s="10" t="str">
        <f t="shared" si="40"/>
        <v/>
      </c>
      <c r="O81" s="10" t="str">
        <f t="shared" si="41"/>
        <v/>
      </c>
      <c r="P81" s="10" t="str">
        <f t="shared" si="42"/>
        <v/>
      </c>
      <c r="Q81" s="10" t="str">
        <f t="shared" si="43"/>
        <v/>
      </c>
      <c r="R81" s="10" t="str">
        <f t="shared" si="44"/>
        <v/>
      </c>
      <c r="S81" s="10" t="str">
        <f t="shared" si="45"/>
        <v/>
      </c>
      <c r="T81" s="10" t="str">
        <f t="shared" si="46"/>
        <v/>
      </c>
      <c r="U81" s="17" t="str">
        <f>IF(Audit!M81="","",VLOOKUP(Audit!M81,$W$26:$X$35,2,FALSE)) &amp; Audit!N81 &amp; IF(Audit!O81="","",IF(Audit!N81&lt;=1.4,VLOOKUP(Audit!O81,$W$38:X126,2,FALSE),VLOOKUP(Audit!O81,$W$51:$X$61,2,FALSE))) &amp; IF(Audit!P81="","",VLOOKUP(Audit!P81,$Y$26:$Z$35,2,FALSE) &amp; Audit!Q81 &amp; IF(Audit!O81="","",IF(Audit!Q81&lt;=1.4,VLOOKUP(Audit!R81,$Y$38:$Z$48,2,FALSE),VLOOKUP(Audit!R81,$Y$51:$Z$61,2,FALSE))))</f>
        <v/>
      </c>
      <c r="V81" s="5"/>
      <c r="AH81" s="49" t="str">
        <f>Audit!A81</f>
        <v>OKC1-XX-00079</v>
      </c>
      <c r="AI81" s="50" t="str">
        <f>VLOOKUP(Audit!B81,$V$3:$AE$12,2,FALSE)&amp; IF(Audit!B81=10,Audit!V81,"")</f>
        <v/>
      </c>
      <c r="AJ81" s="50" t="str">
        <f>VLOOKUP(Audit!B81,$V$13:$AE$22,2,FALSE)&amp; IF(Audit!B81=10,Audit!W81,"")</f>
        <v/>
      </c>
      <c r="AK81" s="47" t="str">
        <f t="shared" si="47"/>
        <v/>
      </c>
      <c r="AL81" s="50" t="str">
        <f>VLOOKUP(Audit!C81,$V$3:$AE$12,3,FALSE)&amp; IF(Audit!C81=10,Audit!V81,"")</f>
        <v/>
      </c>
      <c r="AM81" s="50" t="str">
        <f>VLOOKUP(Audit!C81,$V$13:$AE$22,3,FALSE)&amp; IF(Audit!C81=10,Audit!W81,"")</f>
        <v/>
      </c>
      <c r="AN81" s="47" t="str">
        <f t="shared" si="48"/>
        <v/>
      </c>
      <c r="AO81" s="50" t="str">
        <f>VLOOKUP(Audit!D81,$V$3:$AE$12,4,FALSE) &amp;  Audit!T81 &amp; IF(Audit!D81=10,Audit!V81,"")</f>
        <v/>
      </c>
      <c r="AP81" s="50" t="str">
        <f>VLOOKUP(Audit!D81,$V$13:$AE$22,4,FALSE)&amp; IF(Audit!D81=10,Audit!W81,"")</f>
        <v/>
      </c>
      <c r="AQ81" s="47" t="str">
        <f t="shared" si="49"/>
        <v/>
      </c>
      <c r="AR81" s="50" t="str">
        <f>VLOOKUP(Audit!E81,$V$3:$AE$12,5,FALSE)&amp; IF(Audit!E81=10,Audit!V81,"")</f>
        <v/>
      </c>
      <c r="AS81" s="50" t="str">
        <f>VLOOKUP(Audit!E81,$V$13:$AE$22,5,FALSE)&amp; IF(Audit!E81=10,Audit!W81,"")</f>
        <v/>
      </c>
      <c r="AT81" s="47" t="str">
        <f t="shared" si="50"/>
        <v/>
      </c>
      <c r="AU81" s="50" t="str">
        <f>VLOOKUP(Audit!F81,$V$3:$AE$12,6,FALSE)&amp; IF(Audit!F81=10,Audit!V81,"")</f>
        <v/>
      </c>
      <c r="AV81" s="50" t="str">
        <f>VLOOKUP(Audit!F81,$V$13:$AE$22,6,FALSE)&amp; IF(Audit!F81=10,Audit!W81,"")</f>
        <v/>
      </c>
      <c r="AW81" s="47" t="str">
        <f t="shared" si="51"/>
        <v/>
      </c>
      <c r="AX81" s="50" t="str">
        <f>VLOOKUP(Audit!G81,$V$3:$AE$12,7,FALSE)&amp; IF(Audit!G81=10,Audit!V81,"")</f>
        <v/>
      </c>
      <c r="AY81" s="50" t="str">
        <f>VLOOKUP(Audit!G81,$V$13:$AE$22,7,FALSE) &amp; IF(Audit!G81=10,Audit!W81,"")</f>
        <v/>
      </c>
      <c r="AZ81" s="47" t="str">
        <f t="shared" si="52"/>
        <v/>
      </c>
      <c r="BA81" s="50" t="str">
        <f>VLOOKUP(Audit!H81,$V$3:$AE$12,8,FALSE)&amp; Audit!U81 &amp; IF(Audit!H81=10,Audit!V81,"")</f>
        <v/>
      </c>
      <c r="BB81" s="50" t="str">
        <f>VLOOKUP(Audit!H81,$V$13:$AE$22,8,FALSE) &amp; IF(Audit!H81=10,Audit!W81,"")</f>
        <v/>
      </c>
      <c r="BC81" s="47" t="str">
        <f t="shared" si="53"/>
        <v/>
      </c>
      <c r="BD81" s="50" t="str">
        <f>VLOOKUP(Audit!I81,$V$3:$AE$12,9,FALSE)&amp; IF(Audit!I81=10,Audit!V81,"")</f>
        <v/>
      </c>
      <c r="BE81" s="50" t="str">
        <f>VLOOKUP(Audit!I81,$V$13:$AE$22,9,FALSE) &amp; IF(Audit!I81=10,Audit!W81,"") &amp; IF(Audit!I81&lt;&gt;1,U81,"")</f>
        <v/>
      </c>
      <c r="BF81" s="47" t="str">
        <f t="shared" si="54"/>
        <v/>
      </c>
      <c r="BG81" s="50" t="str">
        <f>VLOOKUP(Audit!J81,$V$3:$AE$12,10,FALSE) &amp; Audit!S81 &amp; IF(Audit!J81=10,Audit!V81,"")</f>
        <v xml:space="preserve"> • Access point within 3 ft of light</v>
      </c>
      <c r="BH81" s="50" t="str">
        <f>VLOOKUP(Audit!J81,$V$13:$AE$22,10,FALSE) &amp; IF(Audit!J81=10,Audit!W81,"") &amp; IF(Audit!J81&lt;&gt;1,U81,"")</f>
        <v xml:space="preserve"> • Relocate access point a minimum of 3 ft away from light</v>
      </c>
      <c r="BI81" s="47">
        <f t="shared" si="55"/>
        <v>1</v>
      </c>
      <c r="BJ81" s="48" t="str">
        <f t="shared" si="56"/>
        <v xml:space="preserve"> • Access point within 3 ft of light</v>
      </c>
      <c r="BK81" s="48" t="str">
        <f t="shared" si="57"/>
        <v xml:space="preserve"> • Relocate access point a minimum of 3 ft away from light</v>
      </c>
      <c r="BL81" s="48" t="str">
        <f t="shared" si="58"/>
        <v/>
      </c>
      <c r="BM81" s="48" t="str">
        <f t="shared" si="59"/>
        <v/>
      </c>
      <c r="BN81" s="48" t="str">
        <f t="shared" si="60"/>
        <v/>
      </c>
      <c r="BO81" s="48" t="str">
        <f t="shared" si="61"/>
        <v/>
      </c>
      <c r="BP81" s="48" t="str">
        <f t="shared" si="62"/>
        <v/>
      </c>
      <c r="BQ81" s="48" t="str">
        <f t="shared" si="63"/>
        <v/>
      </c>
      <c r="BR81" s="48" t="str">
        <f t="shared" si="64"/>
        <v/>
      </c>
      <c r="BS81" s="48" t="str">
        <f t="shared" si="65"/>
        <v/>
      </c>
      <c r="BT81" s="48" t="str">
        <f t="shared" si="66"/>
        <v/>
      </c>
      <c r="BU81" s="48" t="str">
        <f t="shared" si="67"/>
        <v/>
      </c>
    </row>
    <row r="82" spans="1:73">
      <c r="A82" s="10" t="str">
        <f>Audit!A82</f>
        <v>OKC1-XX-00080</v>
      </c>
      <c r="B82" s="10" t="str">
        <f t="shared" si="68"/>
        <v/>
      </c>
      <c r="C82" s="17" t="str">
        <f>VLOOKUP(Audit!B82,$V$3:$AE$12,2,FALSE) &amp; VLOOKUP(Audit!B82,$V$13:$AE$22,2,FALSE)&amp; IF(Audit!B82=10,Audit!V82&amp;Audit!W82,"")</f>
        <v/>
      </c>
      <c r="D82" s="17" t="str">
        <f>VLOOKUP(Audit!C82,$V$3:$AE$12,3,FALSE) &amp; VLOOKUP(Audit!C82,$V$13:$AE$22,3,FALSE) &amp;IF(Audit!C82=10,Audit!V82&amp;Audit!W82,"")</f>
        <v/>
      </c>
      <c r="E82" s="17" t="str">
        <f>VLOOKUP(Audit!D82,$V$3:$AE$12,4,FALSE)&amp; Audit!T82 &amp; VLOOKUP(Audit!D82,$V$13:$AE$22,4,FALSE)&amp; IF(Audit!D82=10,Audit!V82&amp;Audit!W82,"")</f>
        <v/>
      </c>
      <c r="F82" s="17" t="str">
        <f>VLOOKUP(Audit!E82,$V$3:$AE$12,5,FALSE) &amp; VLOOKUP(Audit!E82,$V$13:$AE$22,5,FALSE)&amp; IF(Audit!E82=10,Audit!V82&amp;Audit!W82,"")</f>
        <v/>
      </c>
      <c r="G82" s="17" t="str">
        <f>VLOOKUP(Audit!F82,$V$3:$AE$12,6,FALSE) &amp; VLOOKUP(Audit!F82,$V$13:$AE$22,6,FALSE)&amp; IF(Audit!F82=10,Audit!V82&amp;Audit!W82,"")</f>
        <v/>
      </c>
      <c r="H82" s="17" t="str">
        <f>VLOOKUP(Audit!G82,$V$3:$AE$12,7,FALSE) &amp; VLOOKUP(Audit!G82,$V$13:$AE$22,7,FALSE)&amp;IF(Audit!G82=10,Audit!V82&amp;Audit!W82,"")</f>
        <v/>
      </c>
      <c r="I82" s="17" t="str">
        <f>VLOOKUP(Audit!H82,$V$3:$AE$12,8,FALSE) &amp; Audit!U82 &amp; VLOOKUP(Audit!H82,$V$13:$AE$22,8,FALSE)&amp;IF(Audit!H82=10,Audit!V82&amp;Audit!W82,"")</f>
        <v/>
      </c>
      <c r="J82" s="17" t="str">
        <f>VLOOKUP(Audit!I82,$V$3:$AE$12,9,FALSE) &amp; VLOOKUP(Audit!I82,$V$13:$AE$22,9,FALSE) &amp; IF(Audit!I82=10,Audit!V82&amp;Audit!W82,"") &amp; IF(Audit!I82&lt;&gt;1,U82,"")</f>
        <v/>
      </c>
      <c r="K82" s="17" t="str">
        <f>VLOOKUP(Audit!J82,$V$3:$AE$12,10,FALSE) &amp; Audit!S82 &amp; VLOOKUP(Audit!J82,$V$13:$AE$22,10,FALSE) &amp; IF(Audit!J82=10,Audit!V82&amp;Audit!W82,"") &amp; IF(Audit!J82&lt;&gt;1,U82,"")</f>
        <v/>
      </c>
      <c r="L82" s="10">
        <f>Audit!K82</f>
        <v>1</v>
      </c>
      <c r="M82" s="10" t="str">
        <f t="shared" si="39"/>
        <v/>
      </c>
      <c r="N82" s="10" t="str">
        <f t="shared" si="40"/>
        <v/>
      </c>
      <c r="O82" s="10" t="str">
        <f t="shared" si="41"/>
        <v/>
      </c>
      <c r="P82" s="10" t="str">
        <f t="shared" si="42"/>
        <v/>
      </c>
      <c r="Q82" s="10" t="str">
        <f t="shared" si="43"/>
        <v/>
      </c>
      <c r="R82" s="10" t="str">
        <f t="shared" si="44"/>
        <v/>
      </c>
      <c r="S82" s="10" t="str">
        <f t="shared" si="45"/>
        <v/>
      </c>
      <c r="T82" s="10" t="str">
        <f t="shared" si="46"/>
        <v/>
      </c>
      <c r="U82" s="17" t="str">
        <f>IF(Audit!M82="","",VLOOKUP(Audit!M82,$W$26:$X$35,2,FALSE)) &amp; Audit!N82 &amp; IF(Audit!O82="","",IF(Audit!N82&lt;=1.4,VLOOKUP(Audit!O82,$W$38:X127,2,FALSE),VLOOKUP(Audit!O82,$W$51:$X$61,2,FALSE))) &amp; IF(Audit!P82="","",VLOOKUP(Audit!P82,$Y$26:$Z$35,2,FALSE) &amp; Audit!Q82 &amp; IF(Audit!O82="","",IF(Audit!Q82&lt;=1.4,VLOOKUP(Audit!R82,$Y$38:$Z$48,2,FALSE),VLOOKUP(Audit!R82,$Y$51:$Z$61,2,FALSE))))</f>
        <v/>
      </c>
      <c r="V82" s="5"/>
      <c r="AH82" s="49" t="str">
        <f>Audit!A82</f>
        <v>OKC1-XX-00080</v>
      </c>
      <c r="AI82" s="50" t="str">
        <f>VLOOKUP(Audit!B82,$V$3:$AE$12,2,FALSE)&amp; IF(Audit!B82=10,Audit!V82,"")</f>
        <v/>
      </c>
      <c r="AJ82" s="50" t="str">
        <f>VLOOKUP(Audit!B82,$V$13:$AE$22,2,FALSE)&amp; IF(Audit!B82=10,Audit!W82,"")</f>
        <v/>
      </c>
      <c r="AK82" s="47" t="str">
        <f t="shared" si="47"/>
        <v/>
      </c>
      <c r="AL82" s="50" t="str">
        <f>VLOOKUP(Audit!C82,$V$3:$AE$12,3,FALSE)&amp; IF(Audit!C82=10,Audit!V82,"")</f>
        <v/>
      </c>
      <c r="AM82" s="50" t="str">
        <f>VLOOKUP(Audit!C82,$V$13:$AE$22,3,FALSE)&amp; IF(Audit!C82=10,Audit!W82,"")</f>
        <v/>
      </c>
      <c r="AN82" s="47" t="str">
        <f t="shared" si="48"/>
        <v/>
      </c>
      <c r="AO82" s="50" t="str">
        <f>VLOOKUP(Audit!D82,$V$3:$AE$12,4,FALSE) &amp;  Audit!T82 &amp; IF(Audit!D82=10,Audit!V82,"")</f>
        <v/>
      </c>
      <c r="AP82" s="50" t="str">
        <f>VLOOKUP(Audit!D82,$V$13:$AE$22,4,FALSE)&amp; IF(Audit!D82=10,Audit!W82,"")</f>
        <v/>
      </c>
      <c r="AQ82" s="47" t="str">
        <f t="shared" si="49"/>
        <v/>
      </c>
      <c r="AR82" s="50" t="str">
        <f>VLOOKUP(Audit!E82,$V$3:$AE$12,5,FALSE)&amp; IF(Audit!E82=10,Audit!V82,"")</f>
        <v/>
      </c>
      <c r="AS82" s="50" t="str">
        <f>VLOOKUP(Audit!E82,$V$13:$AE$22,5,FALSE)&amp; IF(Audit!E82=10,Audit!W82,"")</f>
        <v/>
      </c>
      <c r="AT82" s="47" t="str">
        <f t="shared" si="50"/>
        <v/>
      </c>
      <c r="AU82" s="50" t="str">
        <f>VLOOKUP(Audit!F82,$V$3:$AE$12,6,FALSE)&amp; IF(Audit!F82=10,Audit!V82,"")</f>
        <v/>
      </c>
      <c r="AV82" s="50" t="str">
        <f>VLOOKUP(Audit!F82,$V$13:$AE$22,6,FALSE)&amp; IF(Audit!F82=10,Audit!W82,"")</f>
        <v/>
      </c>
      <c r="AW82" s="47" t="str">
        <f t="shared" si="51"/>
        <v/>
      </c>
      <c r="AX82" s="50" t="str">
        <f>VLOOKUP(Audit!G82,$V$3:$AE$12,7,FALSE)&amp; IF(Audit!G82=10,Audit!V82,"")</f>
        <v/>
      </c>
      <c r="AY82" s="50" t="str">
        <f>VLOOKUP(Audit!G82,$V$13:$AE$22,7,FALSE) &amp; IF(Audit!G82=10,Audit!W82,"")</f>
        <v/>
      </c>
      <c r="AZ82" s="47" t="str">
        <f t="shared" si="52"/>
        <v/>
      </c>
      <c r="BA82" s="50" t="str">
        <f>VLOOKUP(Audit!H82,$V$3:$AE$12,8,FALSE)&amp; Audit!U82 &amp; IF(Audit!H82=10,Audit!V82,"")</f>
        <v/>
      </c>
      <c r="BB82" s="50" t="str">
        <f>VLOOKUP(Audit!H82,$V$13:$AE$22,8,FALSE) &amp; IF(Audit!H82=10,Audit!W82,"")</f>
        <v/>
      </c>
      <c r="BC82" s="47" t="str">
        <f t="shared" si="53"/>
        <v/>
      </c>
      <c r="BD82" s="50" t="str">
        <f>VLOOKUP(Audit!I82,$V$3:$AE$12,9,FALSE)&amp; IF(Audit!I82=10,Audit!V82,"")</f>
        <v/>
      </c>
      <c r="BE82" s="50" t="str">
        <f>VLOOKUP(Audit!I82,$V$13:$AE$22,9,FALSE) &amp; IF(Audit!I82=10,Audit!W82,"") &amp; IF(Audit!I82&lt;&gt;1,U82,"")</f>
        <v/>
      </c>
      <c r="BF82" s="47" t="str">
        <f t="shared" si="54"/>
        <v/>
      </c>
      <c r="BG82" s="50" t="str">
        <f>VLOOKUP(Audit!J82,$V$3:$AE$12,10,FALSE) &amp; Audit!S82 &amp; IF(Audit!J82=10,Audit!V82,"")</f>
        <v/>
      </c>
      <c r="BH82" s="50" t="str">
        <f>VLOOKUP(Audit!J82,$V$13:$AE$22,10,FALSE) &amp; IF(Audit!J82=10,Audit!W82,"") &amp; IF(Audit!J82&lt;&gt;1,U82,"")</f>
        <v/>
      </c>
      <c r="BI82" s="47" t="str">
        <f t="shared" si="55"/>
        <v/>
      </c>
      <c r="BJ82" s="48" t="str">
        <f t="shared" si="56"/>
        <v/>
      </c>
      <c r="BK82" s="48" t="str">
        <f t="shared" si="57"/>
        <v/>
      </c>
      <c r="BL82" s="48" t="str">
        <f t="shared" si="58"/>
        <v/>
      </c>
      <c r="BM82" s="48" t="str">
        <f t="shared" si="59"/>
        <v/>
      </c>
      <c r="BN82" s="48" t="str">
        <f t="shared" si="60"/>
        <v/>
      </c>
      <c r="BO82" s="48" t="str">
        <f t="shared" si="61"/>
        <v/>
      </c>
      <c r="BP82" s="48" t="str">
        <f t="shared" si="62"/>
        <v/>
      </c>
      <c r="BQ82" s="48" t="str">
        <f t="shared" si="63"/>
        <v/>
      </c>
      <c r="BR82" s="48" t="str">
        <f t="shared" si="64"/>
        <v/>
      </c>
      <c r="BS82" s="48" t="str">
        <f t="shared" si="65"/>
        <v/>
      </c>
      <c r="BT82" s="48" t="str">
        <f t="shared" si="66"/>
        <v/>
      </c>
      <c r="BU82" s="48" t="str">
        <f t="shared" si="67"/>
        <v/>
      </c>
    </row>
    <row r="83" spans="1:73">
      <c r="A83" s="10" t="str">
        <f>Audit!A83</f>
        <v>OKC1-XX-00081</v>
      </c>
      <c r="B83" s="10" t="str">
        <f t="shared" si="68"/>
        <v/>
      </c>
      <c r="C83" s="17" t="str">
        <f>VLOOKUP(Audit!B83,$V$3:$AE$12,2,FALSE) &amp; VLOOKUP(Audit!B83,$V$13:$AE$22,2,FALSE)&amp; IF(Audit!B83=10,Audit!V83&amp;Audit!W83,"")</f>
        <v/>
      </c>
      <c r="D83" s="17" t="str">
        <f>VLOOKUP(Audit!C83,$V$3:$AE$12,3,FALSE) &amp; VLOOKUP(Audit!C83,$V$13:$AE$22,3,FALSE) &amp;IF(Audit!C83=10,Audit!V83&amp;Audit!W83,"")</f>
        <v/>
      </c>
      <c r="E83" s="17" t="str">
        <f>VLOOKUP(Audit!D83,$V$3:$AE$12,4,FALSE)&amp; Audit!T83 &amp; VLOOKUP(Audit!D83,$V$13:$AE$22,4,FALSE)&amp; IF(Audit!D83=10,Audit!V83&amp;Audit!W83,"")</f>
        <v/>
      </c>
      <c r="F83" s="17" t="str">
        <f>VLOOKUP(Audit!E83,$V$3:$AE$12,5,FALSE) &amp; VLOOKUP(Audit!E83,$V$13:$AE$22,5,FALSE)&amp; IF(Audit!E83=10,Audit!V83&amp;Audit!W83,"")</f>
        <v/>
      </c>
      <c r="G83" s="17" t="str">
        <f>VLOOKUP(Audit!F83,$V$3:$AE$12,6,FALSE) &amp; VLOOKUP(Audit!F83,$V$13:$AE$22,6,FALSE)&amp; IF(Audit!F83=10,Audit!V83&amp;Audit!W83,"")</f>
        <v/>
      </c>
      <c r="H83" s="17" t="str">
        <f>VLOOKUP(Audit!G83,$V$3:$AE$12,7,FALSE) &amp; VLOOKUP(Audit!G83,$V$13:$AE$22,7,FALSE)&amp;IF(Audit!G83=10,Audit!V83&amp;Audit!W83,"")</f>
        <v/>
      </c>
      <c r="I83" s="17" t="str">
        <f>VLOOKUP(Audit!H83,$V$3:$AE$12,8,FALSE) &amp; Audit!U83 &amp; VLOOKUP(Audit!H83,$V$13:$AE$22,8,FALSE)&amp;IF(Audit!H83=10,Audit!V83&amp;Audit!W83,"")</f>
        <v/>
      </c>
      <c r="J83" s="17" t="str">
        <f>VLOOKUP(Audit!I83,$V$3:$AE$12,9,FALSE) &amp; VLOOKUP(Audit!I83,$V$13:$AE$22,9,FALSE) &amp; IF(Audit!I83=10,Audit!V83&amp;Audit!W83,"") &amp; IF(Audit!I83&lt;&gt;1,U83,"")</f>
        <v/>
      </c>
      <c r="K83" s="17" t="str">
        <f>VLOOKUP(Audit!J83,$V$3:$AE$12,10,FALSE) &amp; Audit!S83 &amp; VLOOKUP(Audit!J83,$V$13:$AE$22,10,FALSE) &amp; IF(Audit!J83=10,Audit!V83&amp;Audit!W83,"") &amp; IF(Audit!J83&lt;&gt;1,U83,"")</f>
        <v/>
      </c>
      <c r="L83" s="10">
        <f>Audit!K83</f>
        <v>1</v>
      </c>
      <c r="M83" s="10" t="str">
        <f t="shared" si="39"/>
        <v/>
      </c>
      <c r="N83" s="10" t="str">
        <f t="shared" si="40"/>
        <v/>
      </c>
      <c r="O83" s="10" t="str">
        <f t="shared" si="41"/>
        <v/>
      </c>
      <c r="P83" s="10" t="str">
        <f t="shared" si="42"/>
        <v/>
      </c>
      <c r="Q83" s="10" t="str">
        <f t="shared" si="43"/>
        <v/>
      </c>
      <c r="R83" s="10" t="str">
        <f t="shared" si="44"/>
        <v/>
      </c>
      <c r="S83" s="10" t="str">
        <f t="shared" si="45"/>
        <v/>
      </c>
      <c r="T83" s="10" t="str">
        <f t="shared" si="46"/>
        <v/>
      </c>
      <c r="U83" s="17" t="str">
        <f>IF(Audit!M83="","",VLOOKUP(Audit!M83,$W$26:$X$35,2,FALSE)) &amp; Audit!N83 &amp; IF(Audit!O83="","",IF(Audit!N83&lt;=1.4,VLOOKUP(Audit!O83,$W$38:X128,2,FALSE),VLOOKUP(Audit!O83,$W$51:$X$61,2,FALSE))) &amp; IF(Audit!P83="","",VLOOKUP(Audit!P83,$Y$26:$Z$35,2,FALSE) &amp; Audit!Q83 &amp; IF(Audit!O83="","",IF(Audit!Q83&lt;=1.4,VLOOKUP(Audit!R83,$Y$38:$Z$48,2,FALSE),VLOOKUP(Audit!R83,$Y$51:$Z$61,2,FALSE))))</f>
        <v/>
      </c>
      <c r="V83" s="5"/>
      <c r="AH83" s="49" t="str">
        <f>Audit!A83</f>
        <v>OKC1-XX-00081</v>
      </c>
      <c r="AI83" s="50" t="str">
        <f>VLOOKUP(Audit!B83,$V$3:$AE$12,2,FALSE)&amp; IF(Audit!B83=10,Audit!V83,"")</f>
        <v/>
      </c>
      <c r="AJ83" s="50" t="str">
        <f>VLOOKUP(Audit!B83,$V$13:$AE$22,2,FALSE)&amp; IF(Audit!B83=10,Audit!W83,"")</f>
        <v/>
      </c>
      <c r="AK83" s="47" t="str">
        <f t="shared" si="47"/>
        <v/>
      </c>
      <c r="AL83" s="50" t="str">
        <f>VLOOKUP(Audit!C83,$V$3:$AE$12,3,FALSE)&amp; IF(Audit!C83=10,Audit!V83,"")</f>
        <v/>
      </c>
      <c r="AM83" s="50" t="str">
        <f>VLOOKUP(Audit!C83,$V$13:$AE$22,3,FALSE)&amp; IF(Audit!C83=10,Audit!W83,"")</f>
        <v/>
      </c>
      <c r="AN83" s="47" t="str">
        <f t="shared" si="48"/>
        <v/>
      </c>
      <c r="AO83" s="50" t="str">
        <f>VLOOKUP(Audit!D83,$V$3:$AE$12,4,FALSE) &amp;  Audit!T83 &amp; IF(Audit!D83=10,Audit!V83,"")</f>
        <v/>
      </c>
      <c r="AP83" s="50" t="str">
        <f>VLOOKUP(Audit!D83,$V$13:$AE$22,4,FALSE)&amp; IF(Audit!D83=10,Audit!W83,"")</f>
        <v/>
      </c>
      <c r="AQ83" s="47" t="str">
        <f t="shared" si="49"/>
        <v/>
      </c>
      <c r="AR83" s="50" t="str">
        <f>VLOOKUP(Audit!E83,$V$3:$AE$12,5,FALSE)&amp; IF(Audit!E83=10,Audit!V83,"")</f>
        <v/>
      </c>
      <c r="AS83" s="50" t="str">
        <f>VLOOKUP(Audit!E83,$V$13:$AE$22,5,FALSE)&amp; IF(Audit!E83=10,Audit!W83,"")</f>
        <v/>
      </c>
      <c r="AT83" s="47" t="str">
        <f t="shared" si="50"/>
        <v/>
      </c>
      <c r="AU83" s="50" t="str">
        <f>VLOOKUP(Audit!F83,$V$3:$AE$12,6,FALSE)&amp; IF(Audit!F83=10,Audit!V83,"")</f>
        <v/>
      </c>
      <c r="AV83" s="50" t="str">
        <f>VLOOKUP(Audit!F83,$V$13:$AE$22,6,FALSE)&amp; IF(Audit!F83=10,Audit!W83,"")</f>
        <v/>
      </c>
      <c r="AW83" s="47" t="str">
        <f t="shared" si="51"/>
        <v/>
      </c>
      <c r="AX83" s="50" t="str">
        <f>VLOOKUP(Audit!G83,$V$3:$AE$12,7,FALSE)&amp; IF(Audit!G83=10,Audit!V83,"")</f>
        <v/>
      </c>
      <c r="AY83" s="50" t="str">
        <f>VLOOKUP(Audit!G83,$V$13:$AE$22,7,FALSE) &amp; IF(Audit!G83=10,Audit!W83,"")</f>
        <v/>
      </c>
      <c r="AZ83" s="47" t="str">
        <f t="shared" si="52"/>
        <v/>
      </c>
      <c r="BA83" s="50" t="str">
        <f>VLOOKUP(Audit!H83,$V$3:$AE$12,8,FALSE)&amp; Audit!U83 &amp; IF(Audit!H83=10,Audit!V83,"")</f>
        <v/>
      </c>
      <c r="BB83" s="50" t="str">
        <f>VLOOKUP(Audit!H83,$V$13:$AE$22,8,FALSE) &amp; IF(Audit!H83=10,Audit!W83,"")</f>
        <v/>
      </c>
      <c r="BC83" s="47" t="str">
        <f t="shared" si="53"/>
        <v/>
      </c>
      <c r="BD83" s="50" t="str">
        <f>VLOOKUP(Audit!I83,$V$3:$AE$12,9,FALSE)&amp; IF(Audit!I83=10,Audit!V83,"")</f>
        <v/>
      </c>
      <c r="BE83" s="50" t="str">
        <f>VLOOKUP(Audit!I83,$V$13:$AE$22,9,FALSE) &amp; IF(Audit!I83=10,Audit!W83,"") &amp; IF(Audit!I83&lt;&gt;1,U83,"")</f>
        <v/>
      </c>
      <c r="BF83" s="47" t="str">
        <f t="shared" si="54"/>
        <v/>
      </c>
      <c r="BG83" s="50" t="str">
        <f>VLOOKUP(Audit!J83,$V$3:$AE$12,10,FALSE) &amp; Audit!S83 &amp; IF(Audit!J83=10,Audit!V83,"")</f>
        <v/>
      </c>
      <c r="BH83" s="50" t="str">
        <f>VLOOKUP(Audit!J83,$V$13:$AE$22,10,FALSE) &amp; IF(Audit!J83=10,Audit!W83,"") &amp; IF(Audit!J83&lt;&gt;1,U83,"")</f>
        <v/>
      </c>
      <c r="BI83" s="47" t="str">
        <f t="shared" si="55"/>
        <v/>
      </c>
      <c r="BJ83" s="48" t="str">
        <f t="shared" si="56"/>
        <v/>
      </c>
      <c r="BK83" s="48" t="str">
        <f t="shared" si="57"/>
        <v/>
      </c>
      <c r="BL83" s="48" t="str">
        <f t="shared" si="58"/>
        <v/>
      </c>
      <c r="BM83" s="48" t="str">
        <f t="shared" si="59"/>
        <v/>
      </c>
      <c r="BN83" s="48" t="str">
        <f t="shared" si="60"/>
        <v/>
      </c>
      <c r="BO83" s="48" t="str">
        <f t="shared" si="61"/>
        <v/>
      </c>
      <c r="BP83" s="48" t="str">
        <f t="shared" si="62"/>
        <v/>
      </c>
      <c r="BQ83" s="48" t="str">
        <f t="shared" si="63"/>
        <v/>
      </c>
      <c r="BR83" s="48" t="str">
        <f t="shared" si="64"/>
        <v/>
      </c>
      <c r="BS83" s="48" t="str">
        <f t="shared" si="65"/>
        <v/>
      </c>
      <c r="BT83" s="48" t="str">
        <f t="shared" si="66"/>
        <v/>
      </c>
      <c r="BU83" s="48" t="str">
        <f t="shared" si="67"/>
        <v/>
      </c>
    </row>
    <row r="84" spans="1:73">
      <c r="A84" s="10" t="str">
        <f>Audit!A84</f>
        <v>OKC1-XX-00082</v>
      </c>
      <c r="B84" s="10" t="str">
        <f t="shared" si="68"/>
        <v xml:space="preserve"> • Access point is not the lowest object within 15 ft • Lower access point backplate so that is level with the bottom of the lowest obstruction</v>
      </c>
      <c r="C84" s="17" t="str">
        <f>VLOOKUP(Audit!B84,$V$3:$AE$12,2,FALSE) &amp; VLOOKUP(Audit!B84,$V$13:$AE$22,2,FALSE)&amp; IF(Audit!B84=10,Audit!V84&amp;Audit!W84,"")</f>
        <v/>
      </c>
      <c r="D84" s="17" t="str">
        <f>VLOOKUP(Audit!C84,$V$3:$AE$12,3,FALSE) &amp; VLOOKUP(Audit!C84,$V$13:$AE$22,3,FALSE) &amp;IF(Audit!C84=10,Audit!V84&amp;Audit!W84,"")</f>
        <v/>
      </c>
      <c r="E84" s="17" t="str">
        <f>VLOOKUP(Audit!D84,$V$3:$AE$12,4,FALSE)&amp; Audit!T84 &amp; VLOOKUP(Audit!D84,$V$13:$AE$22,4,FALSE)&amp; IF(Audit!D84=10,Audit!V84&amp;Audit!W84,"")</f>
        <v/>
      </c>
      <c r="F84" s="17" t="str">
        <f>VLOOKUP(Audit!E84,$V$3:$AE$12,5,FALSE) &amp; VLOOKUP(Audit!E84,$V$13:$AE$22,5,FALSE)&amp; IF(Audit!E84=10,Audit!V84&amp;Audit!W84,"")</f>
        <v/>
      </c>
      <c r="G84" s="17" t="str">
        <f>VLOOKUP(Audit!F84,$V$3:$AE$12,6,FALSE) &amp; VLOOKUP(Audit!F84,$V$13:$AE$22,6,FALSE)&amp; IF(Audit!F84=10,Audit!V84&amp;Audit!W84,"")</f>
        <v/>
      </c>
      <c r="H84" s="17" t="str">
        <f>VLOOKUP(Audit!G84,$V$3:$AE$12,7,FALSE) &amp; VLOOKUP(Audit!G84,$V$13:$AE$22,7,FALSE)&amp;IF(Audit!G84=10,Audit!V84&amp;Audit!W84,"")</f>
        <v/>
      </c>
      <c r="I84" s="17" t="str">
        <f>VLOOKUP(Audit!H84,$V$3:$AE$12,8,FALSE) &amp; Audit!U84 &amp; VLOOKUP(Audit!H84,$V$13:$AE$22,8,FALSE)&amp;IF(Audit!H84=10,Audit!V84&amp;Audit!W84,"")</f>
        <v/>
      </c>
      <c r="J84" s="17" t="str">
        <f>VLOOKUP(Audit!I84,$V$3:$AE$12,9,FALSE) &amp; VLOOKUP(Audit!I84,$V$13:$AE$22,9,FALSE) &amp; IF(Audit!I84=10,Audit!V84&amp;Audit!W84,"") &amp; IF(Audit!I84&lt;&gt;1,U84,"")</f>
        <v/>
      </c>
      <c r="K84" s="17" t="str">
        <f>VLOOKUP(Audit!J84,$V$3:$AE$12,10,FALSE) &amp; Audit!S84 &amp; VLOOKUP(Audit!J84,$V$13:$AE$22,10,FALSE) &amp; IF(Audit!J84=10,Audit!V84&amp;Audit!W84,"") &amp; IF(Audit!J84&lt;&gt;1,U84,"")</f>
        <v xml:space="preserve"> • Access point is not the lowest object within 15 ft • Lower access point backplate so that is level with the bottom of the lowest obstruction</v>
      </c>
      <c r="L84" s="10">
        <f>Audit!K84</f>
        <v>1</v>
      </c>
      <c r="M84" s="10" t="str">
        <f t="shared" si="39"/>
        <v/>
      </c>
      <c r="N84" s="10" t="str">
        <f t="shared" si="40"/>
        <v/>
      </c>
      <c r="O84" s="10" t="str">
        <f t="shared" si="41"/>
        <v/>
      </c>
      <c r="P84" s="10" t="str">
        <f t="shared" si="42"/>
        <v/>
      </c>
      <c r="Q84" s="10" t="str">
        <f t="shared" si="43"/>
        <v/>
      </c>
      <c r="R84" s="10" t="str">
        <f t="shared" si="44"/>
        <v/>
      </c>
      <c r="S84" s="10" t="str">
        <f t="shared" si="45"/>
        <v/>
      </c>
      <c r="T84" s="10" t="str">
        <f t="shared" si="46"/>
        <v/>
      </c>
      <c r="U84" s="17" t="str">
        <f>IF(Audit!M84="","",VLOOKUP(Audit!M84,$W$26:$X$35,2,FALSE)) &amp; Audit!N84 &amp; IF(Audit!O84="","",IF(Audit!N84&lt;=1.4,VLOOKUP(Audit!O84,$W$38:X129,2,FALSE),VLOOKUP(Audit!O84,$W$51:$X$61,2,FALSE))) &amp; IF(Audit!P84="","",VLOOKUP(Audit!P84,$Y$26:$Z$35,2,FALSE) &amp; Audit!Q84 &amp; IF(Audit!O84="","",IF(Audit!Q84&lt;=1.4,VLOOKUP(Audit!R84,$Y$38:$Z$48,2,FALSE),VLOOKUP(Audit!R84,$Y$51:$Z$61,2,FALSE))))</f>
        <v/>
      </c>
      <c r="V84" s="5"/>
      <c r="AH84" s="49" t="str">
        <f>Audit!A84</f>
        <v>OKC1-XX-00082</v>
      </c>
      <c r="AI84" s="50" t="str">
        <f>VLOOKUP(Audit!B84,$V$3:$AE$12,2,FALSE)&amp; IF(Audit!B84=10,Audit!V84,"")</f>
        <v/>
      </c>
      <c r="AJ84" s="50" t="str">
        <f>VLOOKUP(Audit!B84,$V$13:$AE$22,2,FALSE)&amp; IF(Audit!B84=10,Audit!W84,"")</f>
        <v/>
      </c>
      <c r="AK84" s="47" t="str">
        <f t="shared" si="47"/>
        <v/>
      </c>
      <c r="AL84" s="50" t="str">
        <f>VLOOKUP(Audit!C84,$V$3:$AE$12,3,FALSE)&amp; IF(Audit!C84=10,Audit!V84,"")</f>
        <v/>
      </c>
      <c r="AM84" s="50" t="str">
        <f>VLOOKUP(Audit!C84,$V$13:$AE$22,3,FALSE)&amp; IF(Audit!C84=10,Audit!W84,"")</f>
        <v/>
      </c>
      <c r="AN84" s="47" t="str">
        <f t="shared" si="48"/>
        <v/>
      </c>
      <c r="AO84" s="50" t="str">
        <f>VLOOKUP(Audit!D84,$V$3:$AE$12,4,FALSE) &amp;  Audit!T84 &amp; IF(Audit!D84=10,Audit!V84,"")</f>
        <v/>
      </c>
      <c r="AP84" s="50" t="str">
        <f>VLOOKUP(Audit!D84,$V$13:$AE$22,4,FALSE)&amp; IF(Audit!D84=10,Audit!W84,"")</f>
        <v/>
      </c>
      <c r="AQ84" s="47" t="str">
        <f t="shared" si="49"/>
        <v/>
      </c>
      <c r="AR84" s="50" t="str">
        <f>VLOOKUP(Audit!E84,$V$3:$AE$12,5,FALSE)&amp; IF(Audit!E84=10,Audit!V84,"")</f>
        <v/>
      </c>
      <c r="AS84" s="50" t="str">
        <f>VLOOKUP(Audit!E84,$V$13:$AE$22,5,FALSE)&amp; IF(Audit!E84=10,Audit!W84,"")</f>
        <v/>
      </c>
      <c r="AT84" s="47" t="str">
        <f t="shared" si="50"/>
        <v/>
      </c>
      <c r="AU84" s="50" t="str">
        <f>VLOOKUP(Audit!F84,$V$3:$AE$12,6,FALSE)&amp; IF(Audit!F84=10,Audit!V84,"")</f>
        <v/>
      </c>
      <c r="AV84" s="50" t="str">
        <f>VLOOKUP(Audit!F84,$V$13:$AE$22,6,FALSE)&amp; IF(Audit!F84=10,Audit!W84,"")</f>
        <v/>
      </c>
      <c r="AW84" s="47" t="str">
        <f t="shared" si="51"/>
        <v/>
      </c>
      <c r="AX84" s="50" t="str">
        <f>VLOOKUP(Audit!G84,$V$3:$AE$12,7,FALSE)&amp; IF(Audit!G84=10,Audit!V84,"")</f>
        <v/>
      </c>
      <c r="AY84" s="50" t="str">
        <f>VLOOKUP(Audit!G84,$V$13:$AE$22,7,FALSE) &amp; IF(Audit!G84=10,Audit!W84,"")</f>
        <v/>
      </c>
      <c r="AZ84" s="47" t="str">
        <f t="shared" si="52"/>
        <v/>
      </c>
      <c r="BA84" s="50" t="str">
        <f>VLOOKUP(Audit!H84,$V$3:$AE$12,8,FALSE)&amp; Audit!U84 &amp; IF(Audit!H84=10,Audit!V84,"")</f>
        <v/>
      </c>
      <c r="BB84" s="50" t="str">
        <f>VLOOKUP(Audit!H84,$V$13:$AE$22,8,FALSE) &amp; IF(Audit!H84=10,Audit!W84,"")</f>
        <v/>
      </c>
      <c r="BC84" s="47" t="str">
        <f t="shared" si="53"/>
        <v/>
      </c>
      <c r="BD84" s="50" t="str">
        <f>VLOOKUP(Audit!I84,$V$3:$AE$12,9,FALSE)&amp; IF(Audit!I84=10,Audit!V84,"")</f>
        <v/>
      </c>
      <c r="BE84" s="50" t="str">
        <f>VLOOKUP(Audit!I84,$V$13:$AE$22,9,FALSE) &amp; IF(Audit!I84=10,Audit!W84,"") &amp; IF(Audit!I84&lt;&gt;1,U84,"")</f>
        <v/>
      </c>
      <c r="BF84" s="47" t="str">
        <f t="shared" si="54"/>
        <v/>
      </c>
      <c r="BG84" s="50" t="str">
        <f>VLOOKUP(Audit!J84,$V$3:$AE$12,10,FALSE) &amp; Audit!S84 &amp; IF(Audit!J84=10,Audit!V84,"")</f>
        <v xml:space="preserve"> • Access point is not the lowest object within 15 ft</v>
      </c>
      <c r="BH84" s="50" t="str">
        <f>VLOOKUP(Audit!J84,$V$13:$AE$22,10,FALSE) &amp; IF(Audit!J84=10,Audit!W84,"") &amp; IF(Audit!J84&lt;&gt;1,U84,"")</f>
        <v xml:space="preserve"> • Lower access point backplate so that is level with the bottom of the lowest obstruction</v>
      </c>
      <c r="BI84" s="47">
        <f t="shared" si="55"/>
        <v>1</v>
      </c>
      <c r="BJ84" s="48" t="str">
        <f t="shared" si="56"/>
        <v xml:space="preserve"> • Access point is not the lowest object within 15 ft</v>
      </c>
      <c r="BK84" s="48" t="str">
        <f t="shared" si="57"/>
        <v xml:space="preserve"> • Lower access point backplate so that is level with the bottom of the lowest obstruction</v>
      </c>
      <c r="BL84" s="48" t="str">
        <f t="shared" si="58"/>
        <v/>
      </c>
      <c r="BM84" s="48" t="str">
        <f t="shared" si="59"/>
        <v/>
      </c>
      <c r="BN84" s="48" t="str">
        <f t="shared" si="60"/>
        <v/>
      </c>
      <c r="BO84" s="48" t="str">
        <f t="shared" si="61"/>
        <v/>
      </c>
      <c r="BP84" s="48" t="str">
        <f t="shared" si="62"/>
        <v/>
      </c>
      <c r="BQ84" s="48" t="str">
        <f t="shared" si="63"/>
        <v/>
      </c>
      <c r="BR84" s="48" t="str">
        <f t="shared" si="64"/>
        <v/>
      </c>
      <c r="BS84" s="48" t="str">
        <f t="shared" si="65"/>
        <v/>
      </c>
      <c r="BT84" s="48" t="str">
        <f t="shared" si="66"/>
        <v/>
      </c>
      <c r="BU84" s="48" t="str">
        <f t="shared" si="67"/>
        <v/>
      </c>
    </row>
    <row r="85" spans="1:73">
      <c r="A85" s="10" t="str">
        <f>Audit!A85</f>
        <v>OKC1-XX-00083</v>
      </c>
      <c r="B85" s="10" t="str">
        <f t="shared" si="68"/>
        <v xml:space="preserve"> • Access point is not powered • Troubleshoot the access point // • Access point within 3 ft of light • Relocate access point a minimum of 3 ft away from light</v>
      </c>
      <c r="C85" s="17" t="str">
        <f>VLOOKUP(Audit!B85,$V$3:$AE$12,2,FALSE) &amp; VLOOKUP(Audit!B85,$V$13:$AE$22,2,FALSE)&amp; IF(Audit!B85=10,Audit!V85&amp;Audit!W85,"")</f>
        <v/>
      </c>
      <c r="D85" s="17" t="str">
        <f>VLOOKUP(Audit!C85,$V$3:$AE$12,3,FALSE) &amp; VLOOKUP(Audit!C85,$V$13:$AE$22,3,FALSE) &amp;IF(Audit!C85=10,Audit!V85&amp;Audit!W85,"")</f>
        <v/>
      </c>
      <c r="E85" s="17" t="str">
        <f>VLOOKUP(Audit!D85,$V$3:$AE$12,4,FALSE)&amp; Audit!T85 &amp; VLOOKUP(Audit!D85,$V$13:$AE$22,4,FALSE)&amp; IF(Audit!D85=10,Audit!V85&amp;Audit!W85,"")</f>
        <v xml:space="preserve"> • Access point is not powered • Troubleshoot the access point</v>
      </c>
      <c r="F85" s="17" t="str">
        <f>VLOOKUP(Audit!E85,$V$3:$AE$12,5,FALSE) &amp; VLOOKUP(Audit!E85,$V$13:$AE$22,5,FALSE)&amp; IF(Audit!E85=10,Audit!V85&amp;Audit!W85,"")</f>
        <v/>
      </c>
      <c r="G85" s="17" t="str">
        <f>VLOOKUP(Audit!F85,$V$3:$AE$12,6,FALSE) &amp; VLOOKUP(Audit!F85,$V$13:$AE$22,6,FALSE)&amp; IF(Audit!F85=10,Audit!V85&amp;Audit!W85,"")</f>
        <v/>
      </c>
      <c r="H85" s="17" t="str">
        <f>VLOOKUP(Audit!G85,$V$3:$AE$12,7,FALSE) &amp; VLOOKUP(Audit!G85,$V$13:$AE$22,7,FALSE)&amp;IF(Audit!G85=10,Audit!V85&amp;Audit!W85,"")</f>
        <v/>
      </c>
      <c r="I85" s="17" t="str">
        <f>VLOOKUP(Audit!H85,$V$3:$AE$12,8,FALSE) &amp; Audit!U85 &amp; VLOOKUP(Audit!H85,$V$13:$AE$22,8,FALSE)&amp;IF(Audit!H85=10,Audit!V85&amp;Audit!W85,"")</f>
        <v/>
      </c>
      <c r="J85" s="17" t="str">
        <f>VLOOKUP(Audit!I85,$V$3:$AE$12,9,FALSE) &amp; VLOOKUP(Audit!I85,$V$13:$AE$22,9,FALSE) &amp; IF(Audit!I85=10,Audit!V85&amp;Audit!W85,"") &amp; IF(Audit!I85&lt;&gt;1,U85,"")</f>
        <v/>
      </c>
      <c r="K85" s="17" t="str">
        <f>VLOOKUP(Audit!J85,$V$3:$AE$12,10,FALSE) &amp; Audit!S85 &amp; VLOOKUP(Audit!J85,$V$13:$AE$22,10,FALSE) &amp; IF(Audit!J85=10,Audit!V85&amp;Audit!W85,"") &amp; IF(Audit!J85&lt;&gt;1,U85,"")</f>
        <v xml:space="preserve"> • Access point within 3 ft of light • Relocate access point a minimum of 3 ft away from light</v>
      </c>
      <c r="L85" s="10">
        <f>Audit!K85</f>
        <v>1</v>
      </c>
      <c r="M85" s="10" t="str">
        <f t="shared" si="39"/>
        <v/>
      </c>
      <c r="N85" s="10" t="str">
        <f t="shared" si="40"/>
        <v/>
      </c>
      <c r="O85" s="10" t="str">
        <f t="shared" si="41"/>
        <v xml:space="preserve"> //</v>
      </c>
      <c r="P85" s="10" t="str">
        <f t="shared" si="42"/>
        <v/>
      </c>
      <c r="Q85" s="10" t="str">
        <f t="shared" si="43"/>
        <v/>
      </c>
      <c r="R85" s="10" t="str">
        <f t="shared" si="44"/>
        <v/>
      </c>
      <c r="S85" s="10" t="str">
        <f t="shared" si="45"/>
        <v/>
      </c>
      <c r="T85" s="10" t="str">
        <f t="shared" si="46"/>
        <v/>
      </c>
      <c r="U85" s="17" t="str">
        <f>IF(Audit!M85="","",VLOOKUP(Audit!M85,$W$26:$X$35,2,FALSE)) &amp; Audit!N85 &amp; IF(Audit!O85="","",IF(Audit!N85&lt;=1.4,VLOOKUP(Audit!O85,$W$38:X130,2,FALSE),VLOOKUP(Audit!O85,$W$51:$X$61,2,FALSE))) &amp; IF(Audit!P85="","",VLOOKUP(Audit!P85,$Y$26:$Z$35,2,FALSE) &amp; Audit!Q85 &amp; IF(Audit!O85="","",IF(Audit!Q85&lt;=1.4,VLOOKUP(Audit!R85,$Y$38:$Z$48,2,FALSE),VLOOKUP(Audit!R85,$Y$51:$Z$61,2,FALSE))))</f>
        <v/>
      </c>
      <c r="V85" s="5"/>
      <c r="AH85" s="49" t="str">
        <f>Audit!A85</f>
        <v>OKC1-XX-00083</v>
      </c>
      <c r="AI85" s="50" t="str">
        <f>VLOOKUP(Audit!B85,$V$3:$AE$12,2,FALSE)&amp; IF(Audit!B85=10,Audit!V85,"")</f>
        <v/>
      </c>
      <c r="AJ85" s="50" t="str">
        <f>VLOOKUP(Audit!B85,$V$13:$AE$22,2,FALSE)&amp; IF(Audit!B85=10,Audit!W85,"")</f>
        <v/>
      </c>
      <c r="AK85" s="47" t="str">
        <f t="shared" si="47"/>
        <v/>
      </c>
      <c r="AL85" s="50" t="str">
        <f>VLOOKUP(Audit!C85,$V$3:$AE$12,3,FALSE)&amp; IF(Audit!C85=10,Audit!V85,"")</f>
        <v/>
      </c>
      <c r="AM85" s="50" t="str">
        <f>VLOOKUP(Audit!C85,$V$13:$AE$22,3,FALSE)&amp; IF(Audit!C85=10,Audit!W85,"")</f>
        <v/>
      </c>
      <c r="AN85" s="47" t="str">
        <f t="shared" si="48"/>
        <v/>
      </c>
      <c r="AO85" s="50" t="str">
        <f>VLOOKUP(Audit!D85,$V$3:$AE$12,4,FALSE) &amp;  Audit!T85 &amp; IF(Audit!D85=10,Audit!V85,"")</f>
        <v xml:space="preserve"> • Access point is not powered</v>
      </c>
      <c r="AP85" s="50" t="str">
        <f>VLOOKUP(Audit!D85,$V$13:$AE$22,4,FALSE)&amp; IF(Audit!D85=10,Audit!W85,"")</f>
        <v xml:space="preserve"> • Troubleshoot the access point</v>
      </c>
      <c r="AQ85" s="47">
        <f t="shared" si="49"/>
        <v>1</v>
      </c>
      <c r="AR85" s="50" t="str">
        <f>VLOOKUP(Audit!E85,$V$3:$AE$12,5,FALSE)&amp; IF(Audit!E85=10,Audit!V85,"")</f>
        <v/>
      </c>
      <c r="AS85" s="50" t="str">
        <f>VLOOKUP(Audit!E85,$V$13:$AE$22,5,FALSE)&amp; IF(Audit!E85=10,Audit!W85,"")</f>
        <v/>
      </c>
      <c r="AT85" s="47" t="str">
        <f t="shared" si="50"/>
        <v/>
      </c>
      <c r="AU85" s="50" t="str">
        <f>VLOOKUP(Audit!F85,$V$3:$AE$12,6,FALSE)&amp; IF(Audit!F85=10,Audit!V85,"")</f>
        <v/>
      </c>
      <c r="AV85" s="50" t="str">
        <f>VLOOKUP(Audit!F85,$V$13:$AE$22,6,FALSE)&amp; IF(Audit!F85=10,Audit!W85,"")</f>
        <v/>
      </c>
      <c r="AW85" s="47" t="str">
        <f t="shared" si="51"/>
        <v/>
      </c>
      <c r="AX85" s="50" t="str">
        <f>VLOOKUP(Audit!G85,$V$3:$AE$12,7,FALSE)&amp; IF(Audit!G85=10,Audit!V85,"")</f>
        <v/>
      </c>
      <c r="AY85" s="50" t="str">
        <f>VLOOKUP(Audit!G85,$V$13:$AE$22,7,FALSE) &amp; IF(Audit!G85=10,Audit!W85,"")</f>
        <v/>
      </c>
      <c r="AZ85" s="47" t="str">
        <f t="shared" si="52"/>
        <v/>
      </c>
      <c r="BA85" s="50" t="str">
        <f>VLOOKUP(Audit!H85,$V$3:$AE$12,8,FALSE)&amp; Audit!U85 &amp; IF(Audit!H85=10,Audit!V85,"")</f>
        <v/>
      </c>
      <c r="BB85" s="50" t="str">
        <f>VLOOKUP(Audit!H85,$V$13:$AE$22,8,FALSE) &amp; IF(Audit!H85=10,Audit!W85,"")</f>
        <v/>
      </c>
      <c r="BC85" s="47" t="str">
        <f t="shared" si="53"/>
        <v/>
      </c>
      <c r="BD85" s="50" t="str">
        <f>VLOOKUP(Audit!I85,$V$3:$AE$12,9,FALSE)&amp; IF(Audit!I85=10,Audit!V85,"")</f>
        <v/>
      </c>
      <c r="BE85" s="50" t="str">
        <f>VLOOKUP(Audit!I85,$V$13:$AE$22,9,FALSE) &amp; IF(Audit!I85=10,Audit!W85,"") &amp; IF(Audit!I85&lt;&gt;1,U85,"")</f>
        <v/>
      </c>
      <c r="BF85" s="47" t="str">
        <f t="shared" si="54"/>
        <v/>
      </c>
      <c r="BG85" s="50" t="str">
        <f>VLOOKUP(Audit!J85,$V$3:$AE$12,10,FALSE) &amp; Audit!S85 &amp; IF(Audit!J85=10,Audit!V85,"")</f>
        <v xml:space="preserve"> • Access point within 3 ft of light</v>
      </c>
      <c r="BH85" s="50" t="str">
        <f>VLOOKUP(Audit!J85,$V$13:$AE$22,10,FALSE) &amp; IF(Audit!J85=10,Audit!W85,"") &amp; IF(Audit!J85&lt;&gt;1,U85,"")</f>
        <v xml:space="preserve"> • Relocate access point a minimum of 3 ft away from light</v>
      </c>
      <c r="BI85" s="47">
        <f t="shared" si="55"/>
        <v>2</v>
      </c>
      <c r="BJ85" s="48" t="str">
        <f t="shared" si="56"/>
        <v xml:space="preserve"> • Access point is not powered</v>
      </c>
      <c r="BK85" s="48" t="str">
        <f t="shared" si="57"/>
        <v xml:space="preserve"> • Troubleshoot the access point</v>
      </c>
      <c r="BL85" s="48" t="str">
        <f t="shared" si="58"/>
        <v xml:space="preserve"> • Access point within 3 ft of light</v>
      </c>
      <c r="BM85" s="48" t="str">
        <f t="shared" si="59"/>
        <v xml:space="preserve"> • Relocate access point a minimum of 3 ft away from light</v>
      </c>
      <c r="BN85" s="48" t="str">
        <f t="shared" si="60"/>
        <v/>
      </c>
      <c r="BO85" s="48" t="str">
        <f t="shared" si="61"/>
        <v/>
      </c>
      <c r="BP85" s="48" t="str">
        <f t="shared" si="62"/>
        <v/>
      </c>
      <c r="BQ85" s="48" t="str">
        <f t="shared" si="63"/>
        <v/>
      </c>
      <c r="BR85" s="48" t="str">
        <f t="shared" si="64"/>
        <v/>
      </c>
      <c r="BS85" s="48" t="str">
        <f t="shared" si="65"/>
        <v/>
      </c>
      <c r="BT85" s="48" t="str">
        <f t="shared" si="66"/>
        <v/>
      </c>
      <c r="BU85" s="48" t="str">
        <f t="shared" si="67"/>
        <v/>
      </c>
    </row>
    <row r="86" spans="1:73">
      <c r="A86" s="10" t="str">
        <f>Audit!A86</f>
        <v>OKC1-XX-00084</v>
      </c>
      <c r="B86" s="10" t="str">
        <f t="shared" si="68"/>
        <v xml:space="preserve"> • Access point is not powered • Troubleshoot the access point</v>
      </c>
      <c r="C86" s="17" t="str">
        <f>VLOOKUP(Audit!B86,$V$3:$AE$12,2,FALSE) &amp; VLOOKUP(Audit!B86,$V$13:$AE$22,2,FALSE)&amp; IF(Audit!B86=10,Audit!V86&amp;Audit!W86,"")</f>
        <v/>
      </c>
      <c r="D86" s="17" t="str">
        <f>VLOOKUP(Audit!C86,$V$3:$AE$12,3,FALSE) &amp; VLOOKUP(Audit!C86,$V$13:$AE$22,3,FALSE) &amp;IF(Audit!C86=10,Audit!V86&amp;Audit!W86,"")</f>
        <v/>
      </c>
      <c r="E86" s="17" t="str">
        <f>VLOOKUP(Audit!D86,$V$3:$AE$12,4,FALSE)&amp; Audit!T86 &amp; VLOOKUP(Audit!D86,$V$13:$AE$22,4,FALSE)&amp; IF(Audit!D86=10,Audit!V86&amp;Audit!W86,"")</f>
        <v xml:space="preserve"> • Access point is not powered • Troubleshoot the access point</v>
      </c>
      <c r="F86" s="17" t="str">
        <f>VLOOKUP(Audit!E86,$V$3:$AE$12,5,FALSE) &amp; VLOOKUP(Audit!E86,$V$13:$AE$22,5,FALSE)&amp; IF(Audit!E86=10,Audit!V86&amp;Audit!W86,"")</f>
        <v/>
      </c>
      <c r="G86" s="17" t="str">
        <f>VLOOKUP(Audit!F86,$V$3:$AE$12,6,FALSE) &amp; VLOOKUP(Audit!F86,$V$13:$AE$22,6,FALSE)&amp; IF(Audit!F86=10,Audit!V86&amp;Audit!W86,"")</f>
        <v/>
      </c>
      <c r="H86" s="17" t="str">
        <f>VLOOKUP(Audit!G86,$V$3:$AE$12,7,FALSE) &amp; VLOOKUP(Audit!G86,$V$13:$AE$22,7,FALSE)&amp;IF(Audit!G86=10,Audit!V86&amp;Audit!W86,"")</f>
        <v/>
      </c>
      <c r="I86" s="17" t="str">
        <f>VLOOKUP(Audit!H86,$V$3:$AE$12,8,FALSE) &amp; Audit!U86 &amp; VLOOKUP(Audit!H86,$V$13:$AE$22,8,FALSE)&amp;IF(Audit!H86=10,Audit!V86&amp;Audit!W86,"")</f>
        <v/>
      </c>
      <c r="J86" s="17" t="str">
        <f>VLOOKUP(Audit!I86,$V$3:$AE$12,9,FALSE) &amp; VLOOKUP(Audit!I86,$V$13:$AE$22,9,FALSE) &amp; IF(Audit!I86=10,Audit!V86&amp;Audit!W86,"") &amp; IF(Audit!I86&lt;&gt;1,U86,"")</f>
        <v/>
      </c>
      <c r="K86" s="17" t="str">
        <f>VLOOKUP(Audit!J86,$V$3:$AE$12,10,FALSE) &amp; Audit!S86 &amp; VLOOKUP(Audit!J86,$V$13:$AE$22,10,FALSE) &amp; IF(Audit!J86=10,Audit!V86&amp;Audit!W86,"") &amp; IF(Audit!J86&lt;&gt;1,U86,"")</f>
        <v/>
      </c>
      <c r="L86" s="10">
        <f>Audit!K86</f>
        <v>1</v>
      </c>
      <c r="M86" s="10" t="str">
        <f t="shared" si="39"/>
        <v/>
      </c>
      <c r="N86" s="10" t="str">
        <f t="shared" si="40"/>
        <v/>
      </c>
      <c r="O86" s="10" t="str">
        <f t="shared" si="41"/>
        <v/>
      </c>
      <c r="P86" s="10" t="str">
        <f t="shared" si="42"/>
        <v/>
      </c>
      <c r="Q86" s="10" t="str">
        <f t="shared" si="43"/>
        <v/>
      </c>
      <c r="R86" s="10" t="str">
        <f t="shared" si="44"/>
        <v/>
      </c>
      <c r="S86" s="10" t="str">
        <f t="shared" si="45"/>
        <v/>
      </c>
      <c r="T86" s="10" t="str">
        <f t="shared" si="46"/>
        <v/>
      </c>
      <c r="U86" s="17" t="str">
        <f>IF(Audit!M86="","",VLOOKUP(Audit!M86,$W$26:$X$35,2,FALSE)) &amp; Audit!N86 &amp; IF(Audit!O86="","",IF(Audit!N86&lt;=1.4,VLOOKUP(Audit!O86,$W$38:X131,2,FALSE),VLOOKUP(Audit!O86,$W$51:$X$61,2,FALSE))) &amp; IF(Audit!P86="","",VLOOKUP(Audit!P86,$Y$26:$Z$35,2,FALSE) &amp; Audit!Q86 &amp; IF(Audit!O86="","",IF(Audit!Q86&lt;=1.4,VLOOKUP(Audit!R86,$Y$38:$Z$48,2,FALSE),VLOOKUP(Audit!R86,$Y$51:$Z$61,2,FALSE))))</f>
        <v/>
      </c>
      <c r="V86" s="5"/>
      <c r="AH86" s="49" t="str">
        <f>Audit!A86</f>
        <v>OKC1-XX-00084</v>
      </c>
      <c r="AI86" s="50" t="str">
        <f>VLOOKUP(Audit!B86,$V$3:$AE$12,2,FALSE)&amp; IF(Audit!B86=10,Audit!V86,"")</f>
        <v/>
      </c>
      <c r="AJ86" s="50" t="str">
        <f>VLOOKUP(Audit!B86,$V$13:$AE$22,2,FALSE)&amp; IF(Audit!B86=10,Audit!W86,"")</f>
        <v/>
      </c>
      <c r="AK86" s="47" t="str">
        <f t="shared" si="47"/>
        <v/>
      </c>
      <c r="AL86" s="50" t="str">
        <f>VLOOKUP(Audit!C86,$V$3:$AE$12,3,FALSE)&amp; IF(Audit!C86=10,Audit!V86,"")</f>
        <v/>
      </c>
      <c r="AM86" s="50" t="str">
        <f>VLOOKUP(Audit!C86,$V$13:$AE$22,3,FALSE)&amp; IF(Audit!C86=10,Audit!W86,"")</f>
        <v/>
      </c>
      <c r="AN86" s="47" t="str">
        <f t="shared" si="48"/>
        <v/>
      </c>
      <c r="AO86" s="50" t="str">
        <f>VLOOKUP(Audit!D86,$V$3:$AE$12,4,FALSE) &amp;  Audit!T86 &amp; IF(Audit!D86=10,Audit!V86,"")</f>
        <v xml:space="preserve"> • Access point is not powered</v>
      </c>
      <c r="AP86" s="50" t="str">
        <f>VLOOKUP(Audit!D86,$V$13:$AE$22,4,FALSE)&amp; IF(Audit!D86=10,Audit!W86,"")</f>
        <v xml:space="preserve"> • Troubleshoot the access point</v>
      </c>
      <c r="AQ86" s="47">
        <f t="shared" si="49"/>
        <v>1</v>
      </c>
      <c r="AR86" s="50" t="str">
        <f>VLOOKUP(Audit!E86,$V$3:$AE$12,5,FALSE)&amp; IF(Audit!E86=10,Audit!V86,"")</f>
        <v/>
      </c>
      <c r="AS86" s="50" t="str">
        <f>VLOOKUP(Audit!E86,$V$13:$AE$22,5,FALSE)&amp; IF(Audit!E86=10,Audit!W86,"")</f>
        <v/>
      </c>
      <c r="AT86" s="47" t="str">
        <f t="shared" si="50"/>
        <v/>
      </c>
      <c r="AU86" s="50" t="str">
        <f>VLOOKUP(Audit!F86,$V$3:$AE$12,6,FALSE)&amp; IF(Audit!F86=10,Audit!V86,"")</f>
        <v/>
      </c>
      <c r="AV86" s="50" t="str">
        <f>VLOOKUP(Audit!F86,$V$13:$AE$22,6,FALSE)&amp; IF(Audit!F86=10,Audit!W86,"")</f>
        <v/>
      </c>
      <c r="AW86" s="47" t="str">
        <f t="shared" si="51"/>
        <v/>
      </c>
      <c r="AX86" s="50" t="str">
        <f>VLOOKUP(Audit!G86,$V$3:$AE$12,7,FALSE)&amp; IF(Audit!G86=10,Audit!V86,"")</f>
        <v/>
      </c>
      <c r="AY86" s="50" t="str">
        <f>VLOOKUP(Audit!G86,$V$13:$AE$22,7,FALSE) &amp; IF(Audit!G86=10,Audit!W86,"")</f>
        <v/>
      </c>
      <c r="AZ86" s="47" t="str">
        <f t="shared" si="52"/>
        <v/>
      </c>
      <c r="BA86" s="50" t="str">
        <f>VLOOKUP(Audit!H86,$V$3:$AE$12,8,FALSE)&amp; Audit!U86 &amp; IF(Audit!H86=10,Audit!V86,"")</f>
        <v/>
      </c>
      <c r="BB86" s="50" t="str">
        <f>VLOOKUP(Audit!H86,$V$13:$AE$22,8,FALSE) &amp; IF(Audit!H86=10,Audit!W86,"")</f>
        <v/>
      </c>
      <c r="BC86" s="47" t="str">
        <f t="shared" si="53"/>
        <v/>
      </c>
      <c r="BD86" s="50" t="str">
        <f>VLOOKUP(Audit!I86,$V$3:$AE$12,9,FALSE)&amp; IF(Audit!I86=10,Audit!V86,"")</f>
        <v/>
      </c>
      <c r="BE86" s="50" t="str">
        <f>VLOOKUP(Audit!I86,$V$13:$AE$22,9,FALSE) &amp; IF(Audit!I86=10,Audit!W86,"") &amp; IF(Audit!I86&lt;&gt;1,U86,"")</f>
        <v/>
      </c>
      <c r="BF86" s="47" t="str">
        <f t="shared" si="54"/>
        <v/>
      </c>
      <c r="BG86" s="50" t="str">
        <f>VLOOKUP(Audit!J86,$V$3:$AE$12,10,FALSE) &amp; Audit!S86 &amp; IF(Audit!J86=10,Audit!V86,"")</f>
        <v/>
      </c>
      <c r="BH86" s="50" t="str">
        <f>VLOOKUP(Audit!J86,$V$13:$AE$22,10,FALSE) &amp; IF(Audit!J86=10,Audit!W86,"") &amp; IF(Audit!J86&lt;&gt;1,U86,"")</f>
        <v/>
      </c>
      <c r="BI86" s="47" t="str">
        <f t="shared" si="55"/>
        <v/>
      </c>
      <c r="BJ86" s="48" t="str">
        <f t="shared" si="56"/>
        <v xml:space="preserve"> • Access point is not powered</v>
      </c>
      <c r="BK86" s="48" t="str">
        <f t="shared" si="57"/>
        <v xml:space="preserve"> • Troubleshoot the access point</v>
      </c>
      <c r="BL86" s="48" t="str">
        <f t="shared" si="58"/>
        <v/>
      </c>
      <c r="BM86" s="48" t="str">
        <f t="shared" si="59"/>
        <v/>
      </c>
      <c r="BN86" s="48" t="str">
        <f t="shared" si="60"/>
        <v/>
      </c>
      <c r="BO86" s="48" t="str">
        <f t="shared" si="61"/>
        <v/>
      </c>
      <c r="BP86" s="48" t="str">
        <f t="shared" si="62"/>
        <v/>
      </c>
      <c r="BQ86" s="48" t="str">
        <f t="shared" si="63"/>
        <v/>
      </c>
      <c r="BR86" s="48" t="str">
        <f t="shared" si="64"/>
        <v/>
      </c>
      <c r="BS86" s="48" t="str">
        <f t="shared" si="65"/>
        <v/>
      </c>
      <c r="BT86" s="48" t="str">
        <f t="shared" si="66"/>
        <v/>
      </c>
      <c r="BU86" s="48" t="str">
        <f t="shared" si="67"/>
        <v/>
      </c>
    </row>
    <row r="87" spans="1:73">
      <c r="A87" s="10" t="str">
        <f>Audit!A87</f>
        <v>OKC1-XX-00085</v>
      </c>
      <c r="B87" s="10" t="str">
        <f t="shared" si="68"/>
        <v xml:space="preserve"> • Access point is not powered • Troubleshoot the access point</v>
      </c>
      <c r="C87" s="17" t="str">
        <f>VLOOKUP(Audit!B87,$V$3:$AE$12,2,FALSE) &amp; VLOOKUP(Audit!B87,$V$13:$AE$22,2,FALSE)&amp; IF(Audit!B87=10,Audit!V87&amp;Audit!W87,"")</f>
        <v/>
      </c>
      <c r="D87" s="17" t="str">
        <f>VLOOKUP(Audit!C87,$V$3:$AE$12,3,FALSE) &amp; VLOOKUP(Audit!C87,$V$13:$AE$22,3,FALSE) &amp;IF(Audit!C87=10,Audit!V87&amp;Audit!W87,"")</f>
        <v/>
      </c>
      <c r="E87" s="17" t="str">
        <f>VLOOKUP(Audit!D87,$V$3:$AE$12,4,FALSE)&amp; Audit!T87 &amp; VLOOKUP(Audit!D87,$V$13:$AE$22,4,FALSE)&amp; IF(Audit!D87=10,Audit!V87&amp;Audit!W87,"")</f>
        <v xml:space="preserve"> • Access point is not powered • Troubleshoot the access point</v>
      </c>
      <c r="F87" s="17" t="str">
        <f>VLOOKUP(Audit!E87,$V$3:$AE$12,5,FALSE) &amp; VLOOKUP(Audit!E87,$V$13:$AE$22,5,FALSE)&amp; IF(Audit!E87=10,Audit!V87&amp;Audit!W87,"")</f>
        <v/>
      </c>
      <c r="G87" s="17" t="str">
        <f>VLOOKUP(Audit!F87,$V$3:$AE$12,6,FALSE) &amp; VLOOKUP(Audit!F87,$V$13:$AE$22,6,FALSE)&amp; IF(Audit!F87=10,Audit!V87&amp;Audit!W87,"")</f>
        <v/>
      </c>
      <c r="H87" s="17" t="str">
        <f>VLOOKUP(Audit!G87,$V$3:$AE$12,7,FALSE) &amp; VLOOKUP(Audit!G87,$V$13:$AE$22,7,FALSE)&amp;IF(Audit!G87=10,Audit!V87&amp;Audit!W87,"")</f>
        <v/>
      </c>
      <c r="I87" s="17" t="str">
        <f>VLOOKUP(Audit!H87,$V$3:$AE$12,8,FALSE) &amp; Audit!U87 &amp; VLOOKUP(Audit!H87,$V$13:$AE$22,8,FALSE)&amp;IF(Audit!H87=10,Audit!V87&amp;Audit!W87,"")</f>
        <v/>
      </c>
      <c r="J87" s="17" t="str">
        <f>VLOOKUP(Audit!I87,$V$3:$AE$12,9,FALSE) &amp; VLOOKUP(Audit!I87,$V$13:$AE$22,9,FALSE) &amp; IF(Audit!I87=10,Audit!V87&amp;Audit!W87,"") &amp; IF(Audit!I87&lt;&gt;1,U87,"")</f>
        <v/>
      </c>
      <c r="K87" s="17" t="str">
        <f>VLOOKUP(Audit!J87,$V$3:$AE$12,10,FALSE) &amp; Audit!S87 &amp; VLOOKUP(Audit!J87,$V$13:$AE$22,10,FALSE) &amp; IF(Audit!J87=10,Audit!V87&amp;Audit!W87,"") &amp; IF(Audit!J87&lt;&gt;1,U87,"")</f>
        <v/>
      </c>
      <c r="L87" s="10">
        <f>Audit!K87</f>
        <v>1</v>
      </c>
      <c r="M87" s="10" t="str">
        <f t="shared" si="39"/>
        <v/>
      </c>
      <c r="N87" s="10" t="str">
        <f t="shared" si="40"/>
        <v/>
      </c>
      <c r="O87" s="10" t="str">
        <f t="shared" si="41"/>
        <v/>
      </c>
      <c r="P87" s="10" t="str">
        <f t="shared" si="42"/>
        <v/>
      </c>
      <c r="Q87" s="10" t="str">
        <f t="shared" si="43"/>
        <v/>
      </c>
      <c r="R87" s="10" t="str">
        <f t="shared" si="44"/>
        <v/>
      </c>
      <c r="S87" s="10" t="str">
        <f t="shared" si="45"/>
        <v/>
      </c>
      <c r="T87" s="10" t="str">
        <f t="shared" si="46"/>
        <v/>
      </c>
      <c r="U87" s="17" t="str">
        <f>IF(Audit!M87="","",VLOOKUP(Audit!M87,$W$26:$X$35,2,FALSE)) &amp; Audit!N87 &amp; IF(Audit!O87="","",IF(Audit!N87&lt;=1.4,VLOOKUP(Audit!O87,$W$38:X132,2,FALSE),VLOOKUP(Audit!O87,$W$51:$X$61,2,FALSE))) &amp; IF(Audit!P87="","",VLOOKUP(Audit!P87,$Y$26:$Z$35,2,FALSE) &amp; Audit!Q87 &amp; IF(Audit!O87="","",IF(Audit!Q87&lt;=1.4,VLOOKUP(Audit!R87,$Y$38:$Z$48,2,FALSE),VLOOKUP(Audit!R87,$Y$51:$Z$61,2,FALSE))))</f>
        <v/>
      </c>
      <c r="V87" s="21"/>
      <c r="AH87" s="49" t="str">
        <f>Audit!A87</f>
        <v>OKC1-XX-00085</v>
      </c>
      <c r="AI87" s="50" t="str">
        <f>VLOOKUP(Audit!B87,$V$3:$AE$12,2,FALSE)&amp; IF(Audit!B87=10,Audit!V87,"")</f>
        <v/>
      </c>
      <c r="AJ87" s="50" t="str">
        <f>VLOOKUP(Audit!B87,$V$13:$AE$22,2,FALSE)&amp; IF(Audit!B87=10,Audit!W87,"")</f>
        <v/>
      </c>
      <c r="AK87" s="47" t="str">
        <f t="shared" si="47"/>
        <v/>
      </c>
      <c r="AL87" s="50" t="str">
        <f>VLOOKUP(Audit!C87,$V$3:$AE$12,3,FALSE)&amp; IF(Audit!C87=10,Audit!V87,"")</f>
        <v/>
      </c>
      <c r="AM87" s="50" t="str">
        <f>VLOOKUP(Audit!C87,$V$13:$AE$22,3,FALSE)&amp; IF(Audit!C87=10,Audit!W87,"")</f>
        <v/>
      </c>
      <c r="AN87" s="47" t="str">
        <f t="shared" si="48"/>
        <v/>
      </c>
      <c r="AO87" s="50" t="str">
        <f>VLOOKUP(Audit!D87,$V$3:$AE$12,4,FALSE) &amp;  Audit!T87 &amp; IF(Audit!D87=10,Audit!V87,"")</f>
        <v xml:space="preserve"> • Access point is not powered</v>
      </c>
      <c r="AP87" s="50" t="str">
        <f>VLOOKUP(Audit!D87,$V$13:$AE$22,4,FALSE)&amp; IF(Audit!D87=10,Audit!W87,"")</f>
        <v xml:space="preserve"> • Troubleshoot the access point</v>
      </c>
      <c r="AQ87" s="47">
        <f t="shared" si="49"/>
        <v>1</v>
      </c>
      <c r="AR87" s="50" t="str">
        <f>VLOOKUP(Audit!E87,$V$3:$AE$12,5,FALSE)&amp; IF(Audit!E87=10,Audit!V87,"")</f>
        <v/>
      </c>
      <c r="AS87" s="50" t="str">
        <f>VLOOKUP(Audit!E87,$V$13:$AE$22,5,FALSE)&amp; IF(Audit!E87=10,Audit!W87,"")</f>
        <v/>
      </c>
      <c r="AT87" s="47" t="str">
        <f t="shared" si="50"/>
        <v/>
      </c>
      <c r="AU87" s="50" t="str">
        <f>VLOOKUP(Audit!F87,$V$3:$AE$12,6,FALSE)&amp; IF(Audit!F87=10,Audit!V87,"")</f>
        <v/>
      </c>
      <c r="AV87" s="50" t="str">
        <f>VLOOKUP(Audit!F87,$V$13:$AE$22,6,FALSE)&amp; IF(Audit!F87=10,Audit!W87,"")</f>
        <v/>
      </c>
      <c r="AW87" s="47" t="str">
        <f t="shared" si="51"/>
        <v/>
      </c>
      <c r="AX87" s="50" t="str">
        <f>VLOOKUP(Audit!G87,$V$3:$AE$12,7,FALSE)&amp; IF(Audit!G87=10,Audit!V87,"")</f>
        <v/>
      </c>
      <c r="AY87" s="50" t="str">
        <f>VLOOKUP(Audit!G87,$V$13:$AE$22,7,FALSE) &amp; IF(Audit!G87=10,Audit!W87,"")</f>
        <v/>
      </c>
      <c r="AZ87" s="47" t="str">
        <f t="shared" si="52"/>
        <v/>
      </c>
      <c r="BA87" s="50" t="str">
        <f>VLOOKUP(Audit!H87,$V$3:$AE$12,8,FALSE)&amp; Audit!U87 &amp; IF(Audit!H87=10,Audit!V87,"")</f>
        <v/>
      </c>
      <c r="BB87" s="50" t="str">
        <f>VLOOKUP(Audit!H87,$V$13:$AE$22,8,FALSE) &amp; IF(Audit!H87=10,Audit!W87,"")</f>
        <v/>
      </c>
      <c r="BC87" s="47" t="str">
        <f t="shared" si="53"/>
        <v/>
      </c>
      <c r="BD87" s="50" t="str">
        <f>VLOOKUP(Audit!I87,$V$3:$AE$12,9,FALSE)&amp; IF(Audit!I87=10,Audit!V87,"")</f>
        <v/>
      </c>
      <c r="BE87" s="50" t="str">
        <f>VLOOKUP(Audit!I87,$V$13:$AE$22,9,FALSE) &amp; IF(Audit!I87=10,Audit!W87,"") &amp; IF(Audit!I87&lt;&gt;1,U87,"")</f>
        <v/>
      </c>
      <c r="BF87" s="47" t="str">
        <f t="shared" si="54"/>
        <v/>
      </c>
      <c r="BG87" s="50" t="str">
        <f>VLOOKUP(Audit!J87,$V$3:$AE$12,10,FALSE) &amp; Audit!S87 &amp; IF(Audit!J87=10,Audit!V87,"")</f>
        <v/>
      </c>
      <c r="BH87" s="50" t="str">
        <f>VLOOKUP(Audit!J87,$V$13:$AE$22,10,FALSE) &amp; IF(Audit!J87=10,Audit!W87,"") &amp; IF(Audit!J87&lt;&gt;1,U87,"")</f>
        <v/>
      </c>
      <c r="BI87" s="47" t="str">
        <f t="shared" si="55"/>
        <v/>
      </c>
      <c r="BJ87" s="48" t="str">
        <f t="shared" si="56"/>
        <v xml:space="preserve"> • Access point is not powered</v>
      </c>
      <c r="BK87" s="48" t="str">
        <f t="shared" si="57"/>
        <v xml:space="preserve"> • Troubleshoot the access point</v>
      </c>
      <c r="BL87" s="48" t="str">
        <f t="shared" si="58"/>
        <v/>
      </c>
      <c r="BM87" s="48" t="str">
        <f t="shared" si="59"/>
        <v/>
      </c>
      <c r="BN87" s="48" t="str">
        <f t="shared" si="60"/>
        <v/>
      </c>
      <c r="BO87" s="48" t="str">
        <f t="shared" si="61"/>
        <v/>
      </c>
      <c r="BP87" s="48" t="str">
        <f t="shared" si="62"/>
        <v/>
      </c>
      <c r="BQ87" s="48" t="str">
        <f t="shared" si="63"/>
        <v/>
      </c>
      <c r="BR87" s="48" t="str">
        <f t="shared" si="64"/>
        <v/>
      </c>
      <c r="BS87" s="48" t="str">
        <f t="shared" si="65"/>
        <v/>
      </c>
      <c r="BT87" s="48" t="str">
        <f t="shared" si="66"/>
        <v/>
      </c>
      <c r="BU87" s="48" t="str">
        <f t="shared" si="67"/>
        <v/>
      </c>
    </row>
    <row r="88" spans="1:73">
      <c r="A88" s="10" t="str">
        <f>Audit!A88</f>
        <v>OKC1-XX-00086</v>
      </c>
      <c r="B88" s="10" t="str">
        <f t="shared" si="68"/>
        <v xml:space="preserve"> • Access point is not powered • Troubleshoot the access point // • Access point installed more than 10 ft away from intended location • Relocate access point Plan West 8 ft </v>
      </c>
      <c r="C88" s="17" t="str">
        <f>VLOOKUP(Audit!B88,$V$3:$AE$12,2,FALSE) &amp; VLOOKUP(Audit!B88,$V$13:$AE$22,2,FALSE)&amp; IF(Audit!B88=10,Audit!V88&amp;Audit!W88,"")</f>
        <v/>
      </c>
      <c r="D88" s="17" t="str">
        <f>VLOOKUP(Audit!C88,$V$3:$AE$12,3,FALSE) &amp; VLOOKUP(Audit!C88,$V$13:$AE$22,3,FALSE) &amp;IF(Audit!C88=10,Audit!V88&amp;Audit!W88,"")</f>
        <v/>
      </c>
      <c r="E88" s="17" t="str">
        <f>VLOOKUP(Audit!D88,$V$3:$AE$12,4,FALSE)&amp; Audit!T88 &amp; VLOOKUP(Audit!D88,$V$13:$AE$22,4,FALSE)&amp; IF(Audit!D88=10,Audit!V88&amp;Audit!W88,"")</f>
        <v xml:space="preserve"> • Access point is not powered • Troubleshoot the access point</v>
      </c>
      <c r="F88" s="17" t="str">
        <f>VLOOKUP(Audit!E88,$V$3:$AE$12,5,FALSE) &amp; VLOOKUP(Audit!E88,$V$13:$AE$22,5,FALSE)&amp; IF(Audit!E88=10,Audit!V88&amp;Audit!W88,"")</f>
        <v/>
      </c>
      <c r="G88" s="17" t="str">
        <f>VLOOKUP(Audit!F88,$V$3:$AE$12,6,FALSE) &amp; VLOOKUP(Audit!F88,$V$13:$AE$22,6,FALSE)&amp; IF(Audit!F88=10,Audit!V88&amp;Audit!W88,"")</f>
        <v/>
      </c>
      <c r="H88" s="17" t="str">
        <f>VLOOKUP(Audit!G88,$V$3:$AE$12,7,FALSE) &amp; VLOOKUP(Audit!G88,$V$13:$AE$22,7,FALSE)&amp;IF(Audit!G88=10,Audit!V88&amp;Audit!W88,"")</f>
        <v/>
      </c>
      <c r="I88" s="17" t="str">
        <f>VLOOKUP(Audit!H88,$V$3:$AE$12,8,FALSE) &amp; Audit!U88 &amp; VLOOKUP(Audit!H88,$V$13:$AE$22,8,FALSE)&amp;IF(Audit!H88=10,Audit!V88&amp;Audit!W88,"")</f>
        <v/>
      </c>
      <c r="J88" s="17" t="str">
        <f>VLOOKUP(Audit!I88,$V$3:$AE$12,9,FALSE) &amp; VLOOKUP(Audit!I88,$V$13:$AE$22,9,FALSE) &amp; IF(Audit!I88=10,Audit!V88&amp;Audit!W88,"") &amp; IF(Audit!I88&lt;&gt;1,U88,"")</f>
        <v xml:space="preserve"> • Access point installed more than 10 ft away from intended location • Relocate access point Plan West 8 ft </v>
      </c>
      <c r="K88" s="17" t="str">
        <f>VLOOKUP(Audit!J88,$V$3:$AE$12,10,FALSE) &amp; Audit!S88 &amp; VLOOKUP(Audit!J88,$V$13:$AE$22,10,FALSE) &amp; IF(Audit!J88=10,Audit!V88&amp;Audit!W88,"") &amp; IF(Audit!J88&lt;&gt;1,U88,"")</f>
        <v/>
      </c>
      <c r="L88" s="10">
        <f>Audit!K88</f>
        <v>1</v>
      </c>
      <c r="M88" s="10" t="str">
        <f t="shared" si="39"/>
        <v/>
      </c>
      <c r="N88" s="10" t="str">
        <f t="shared" si="40"/>
        <v/>
      </c>
      <c r="O88" s="10" t="str">
        <f t="shared" si="41"/>
        <v xml:space="preserve"> //</v>
      </c>
      <c r="P88" s="10" t="str">
        <f t="shared" si="42"/>
        <v/>
      </c>
      <c r="Q88" s="10" t="str">
        <f t="shared" si="43"/>
        <v/>
      </c>
      <c r="R88" s="10" t="str">
        <f t="shared" si="44"/>
        <v/>
      </c>
      <c r="S88" s="10" t="str">
        <f t="shared" si="45"/>
        <v/>
      </c>
      <c r="T88" s="10" t="str">
        <f t="shared" si="46"/>
        <v/>
      </c>
      <c r="U88" s="17" t="str">
        <f>IF(Audit!M88="","",VLOOKUP(Audit!M88,$W$26:$X$35,2,FALSE)) &amp; Audit!N88 &amp; IF(Audit!O88="","",IF(Audit!N88&lt;=1.4,VLOOKUP(Audit!O88,$W$38:X133,2,FALSE),VLOOKUP(Audit!O88,$W$51:$X$61,2,FALSE))) &amp; IF(Audit!P88="","",VLOOKUP(Audit!P88,$Y$26:$Z$35,2,FALSE) &amp; Audit!Q88 &amp; IF(Audit!O88="","",IF(Audit!Q88&lt;=1.4,VLOOKUP(Audit!R88,$Y$38:$Z$48,2,FALSE),VLOOKUP(Audit!R88,$Y$51:$Z$61,2,FALSE))))</f>
        <v xml:space="preserve">Plan West 8 ft </v>
      </c>
      <c r="V88" s="21"/>
      <c r="AH88" s="49" t="str">
        <f>Audit!A88</f>
        <v>OKC1-XX-00086</v>
      </c>
      <c r="AI88" s="50" t="str">
        <f>VLOOKUP(Audit!B88,$V$3:$AE$12,2,FALSE)&amp; IF(Audit!B88=10,Audit!V88,"")</f>
        <v/>
      </c>
      <c r="AJ88" s="50" t="str">
        <f>VLOOKUP(Audit!B88,$V$13:$AE$22,2,FALSE)&amp; IF(Audit!B88=10,Audit!W88,"")</f>
        <v/>
      </c>
      <c r="AK88" s="47" t="str">
        <f t="shared" si="47"/>
        <v/>
      </c>
      <c r="AL88" s="50" t="str">
        <f>VLOOKUP(Audit!C88,$V$3:$AE$12,3,FALSE)&amp; IF(Audit!C88=10,Audit!V88,"")</f>
        <v/>
      </c>
      <c r="AM88" s="50" t="str">
        <f>VLOOKUP(Audit!C88,$V$13:$AE$22,3,FALSE)&amp; IF(Audit!C88=10,Audit!W88,"")</f>
        <v/>
      </c>
      <c r="AN88" s="47" t="str">
        <f t="shared" si="48"/>
        <v/>
      </c>
      <c r="AO88" s="50" t="str">
        <f>VLOOKUP(Audit!D88,$V$3:$AE$12,4,FALSE) &amp;  Audit!T88 &amp; IF(Audit!D88=10,Audit!V88,"")</f>
        <v xml:space="preserve"> • Access point is not powered</v>
      </c>
      <c r="AP88" s="50" t="str">
        <f>VLOOKUP(Audit!D88,$V$13:$AE$22,4,FALSE)&amp; IF(Audit!D88=10,Audit!W88,"")</f>
        <v xml:space="preserve"> • Troubleshoot the access point</v>
      </c>
      <c r="AQ88" s="47">
        <f t="shared" si="49"/>
        <v>1</v>
      </c>
      <c r="AR88" s="50" t="str">
        <f>VLOOKUP(Audit!E88,$V$3:$AE$12,5,FALSE)&amp; IF(Audit!E88=10,Audit!V88,"")</f>
        <v/>
      </c>
      <c r="AS88" s="50" t="str">
        <f>VLOOKUP(Audit!E88,$V$13:$AE$22,5,FALSE)&amp; IF(Audit!E88=10,Audit!W88,"")</f>
        <v/>
      </c>
      <c r="AT88" s="47" t="str">
        <f t="shared" si="50"/>
        <v/>
      </c>
      <c r="AU88" s="50" t="str">
        <f>VLOOKUP(Audit!F88,$V$3:$AE$12,6,FALSE)&amp; IF(Audit!F88=10,Audit!V88,"")</f>
        <v/>
      </c>
      <c r="AV88" s="50" t="str">
        <f>VLOOKUP(Audit!F88,$V$13:$AE$22,6,FALSE)&amp; IF(Audit!F88=10,Audit!W88,"")</f>
        <v/>
      </c>
      <c r="AW88" s="47" t="str">
        <f t="shared" si="51"/>
        <v/>
      </c>
      <c r="AX88" s="50" t="str">
        <f>VLOOKUP(Audit!G88,$V$3:$AE$12,7,FALSE)&amp; IF(Audit!G88=10,Audit!V88,"")</f>
        <v/>
      </c>
      <c r="AY88" s="50" t="str">
        <f>VLOOKUP(Audit!G88,$V$13:$AE$22,7,FALSE) &amp; IF(Audit!G88=10,Audit!W88,"")</f>
        <v/>
      </c>
      <c r="AZ88" s="47" t="str">
        <f t="shared" si="52"/>
        <v/>
      </c>
      <c r="BA88" s="50" t="str">
        <f>VLOOKUP(Audit!H88,$V$3:$AE$12,8,FALSE)&amp; Audit!U88 &amp; IF(Audit!H88=10,Audit!V88,"")</f>
        <v/>
      </c>
      <c r="BB88" s="50" t="str">
        <f>VLOOKUP(Audit!H88,$V$13:$AE$22,8,FALSE) &amp; IF(Audit!H88=10,Audit!W88,"")</f>
        <v/>
      </c>
      <c r="BC88" s="47" t="str">
        <f t="shared" si="53"/>
        <v/>
      </c>
      <c r="BD88" s="50" t="str">
        <f>VLOOKUP(Audit!I88,$V$3:$AE$12,9,FALSE)&amp; IF(Audit!I88=10,Audit!V88,"")</f>
        <v xml:space="preserve"> • Access point installed more than 10 ft away from intended location</v>
      </c>
      <c r="BE88" s="50" t="str">
        <f>VLOOKUP(Audit!I88,$V$13:$AE$22,9,FALSE) &amp; IF(Audit!I88=10,Audit!W88,"") &amp; IF(Audit!I88&lt;&gt;1,U88,"")</f>
        <v xml:space="preserve"> • Relocate access point Plan West 8 ft </v>
      </c>
      <c r="BF88" s="47">
        <f t="shared" si="54"/>
        <v>2</v>
      </c>
      <c r="BG88" s="50" t="str">
        <f>VLOOKUP(Audit!J88,$V$3:$AE$12,10,FALSE) &amp; Audit!S88 &amp; IF(Audit!J88=10,Audit!V88,"")</f>
        <v/>
      </c>
      <c r="BH88" s="50" t="str">
        <f>VLOOKUP(Audit!J88,$V$13:$AE$22,10,FALSE) &amp; IF(Audit!J88=10,Audit!W88,"") &amp; IF(Audit!J88&lt;&gt;1,U88,"")</f>
        <v/>
      </c>
      <c r="BI88" s="47" t="str">
        <f t="shared" si="55"/>
        <v/>
      </c>
      <c r="BJ88" s="48" t="str">
        <f t="shared" si="56"/>
        <v xml:space="preserve"> • Access point is not powered</v>
      </c>
      <c r="BK88" s="48" t="str">
        <f t="shared" si="57"/>
        <v xml:space="preserve"> • Troubleshoot the access point</v>
      </c>
      <c r="BL88" s="48" t="str">
        <f t="shared" si="58"/>
        <v xml:space="preserve"> • Access point installed more than 10 ft away from intended location</v>
      </c>
      <c r="BM88" s="48" t="str">
        <f t="shared" si="59"/>
        <v xml:space="preserve"> • Relocate access point Plan West 8 ft </v>
      </c>
      <c r="BN88" s="48" t="str">
        <f t="shared" si="60"/>
        <v/>
      </c>
      <c r="BO88" s="48" t="str">
        <f t="shared" si="61"/>
        <v/>
      </c>
      <c r="BP88" s="48" t="str">
        <f t="shared" si="62"/>
        <v/>
      </c>
      <c r="BQ88" s="48" t="str">
        <f t="shared" si="63"/>
        <v/>
      </c>
      <c r="BR88" s="48" t="str">
        <f t="shared" si="64"/>
        <v/>
      </c>
      <c r="BS88" s="48" t="str">
        <f t="shared" si="65"/>
        <v/>
      </c>
      <c r="BT88" s="48" t="str">
        <f t="shared" si="66"/>
        <v/>
      </c>
      <c r="BU88" s="48" t="str">
        <f t="shared" si="67"/>
        <v/>
      </c>
    </row>
    <row r="89" spans="1:73">
      <c r="A89" s="10" t="str">
        <f>Audit!A89</f>
        <v>OKC1-XX-00087</v>
      </c>
      <c r="B89" s="10" t="str">
        <f t="shared" si="68"/>
        <v/>
      </c>
      <c r="C89" s="17" t="str">
        <f>VLOOKUP(Audit!B89,$V$3:$AE$12,2,FALSE) &amp; VLOOKUP(Audit!B89,$V$13:$AE$22,2,FALSE)&amp; IF(Audit!B89=10,Audit!V89&amp;Audit!W89,"")</f>
        <v/>
      </c>
      <c r="D89" s="17" t="str">
        <f>VLOOKUP(Audit!C89,$V$3:$AE$12,3,FALSE) &amp; VLOOKUP(Audit!C89,$V$13:$AE$22,3,FALSE) &amp;IF(Audit!C89=10,Audit!V89&amp;Audit!W89,"")</f>
        <v/>
      </c>
      <c r="E89" s="17" t="str">
        <f>VLOOKUP(Audit!D89,$V$3:$AE$12,4,FALSE)&amp; Audit!T89 &amp; VLOOKUP(Audit!D89,$V$13:$AE$22,4,FALSE)&amp; IF(Audit!D89=10,Audit!V89&amp;Audit!W89,"")</f>
        <v/>
      </c>
      <c r="F89" s="17" t="str">
        <f>VLOOKUP(Audit!E89,$V$3:$AE$12,5,FALSE) &amp; VLOOKUP(Audit!E89,$V$13:$AE$22,5,FALSE)&amp; IF(Audit!E89=10,Audit!V89&amp;Audit!W89,"")</f>
        <v/>
      </c>
      <c r="G89" s="17" t="str">
        <f>VLOOKUP(Audit!F89,$V$3:$AE$12,6,FALSE) &amp; VLOOKUP(Audit!F89,$V$13:$AE$22,6,FALSE)&amp; IF(Audit!F89=10,Audit!V89&amp;Audit!W89,"")</f>
        <v/>
      </c>
      <c r="H89" s="17" t="str">
        <f>VLOOKUP(Audit!G89,$V$3:$AE$12,7,FALSE) &amp; VLOOKUP(Audit!G89,$V$13:$AE$22,7,FALSE)&amp;IF(Audit!G89=10,Audit!V89&amp;Audit!W89,"")</f>
        <v/>
      </c>
      <c r="I89" s="17" t="str">
        <f>VLOOKUP(Audit!H89,$V$3:$AE$12,8,FALSE) &amp; Audit!U89 &amp; VLOOKUP(Audit!H89,$V$13:$AE$22,8,FALSE)&amp;IF(Audit!H89=10,Audit!V89&amp;Audit!W89,"")</f>
        <v/>
      </c>
      <c r="J89" s="17" t="str">
        <f>VLOOKUP(Audit!I89,$V$3:$AE$12,9,FALSE) &amp; VLOOKUP(Audit!I89,$V$13:$AE$22,9,FALSE) &amp; IF(Audit!I89=10,Audit!V89&amp;Audit!W89,"") &amp; IF(Audit!I89&lt;&gt;1,U89,"")</f>
        <v/>
      </c>
      <c r="K89" s="17" t="str">
        <f>VLOOKUP(Audit!J89,$V$3:$AE$12,10,FALSE) &amp; Audit!S89 &amp; VLOOKUP(Audit!J89,$V$13:$AE$22,10,FALSE) &amp; IF(Audit!J89=10,Audit!V89&amp;Audit!W89,"") &amp; IF(Audit!J89&lt;&gt;1,U89,"")</f>
        <v/>
      </c>
      <c r="L89" s="10">
        <f>Audit!K89</f>
        <v>1</v>
      </c>
      <c r="M89" s="10" t="str">
        <f t="shared" si="39"/>
        <v/>
      </c>
      <c r="N89" s="10" t="str">
        <f t="shared" si="40"/>
        <v/>
      </c>
      <c r="O89" s="10" t="str">
        <f t="shared" si="41"/>
        <v/>
      </c>
      <c r="P89" s="10" t="str">
        <f t="shared" si="42"/>
        <v/>
      </c>
      <c r="Q89" s="10" t="str">
        <f t="shared" si="43"/>
        <v/>
      </c>
      <c r="R89" s="10" t="str">
        <f t="shared" si="44"/>
        <v/>
      </c>
      <c r="S89" s="10" t="str">
        <f t="shared" si="45"/>
        <v/>
      </c>
      <c r="T89" s="10" t="str">
        <f t="shared" si="46"/>
        <v/>
      </c>
      <c r="U89" s="17" t="str">
        <f>IF(Audit!M89="","",VLOOKUP(Audit!M89,$W$26:$X$35,2,FALSE)) &amp; Audit!N89 &amp; IF(Audit!O89="","",IF(Audit!N89&lt;=1.4,VLOOKUP(Audit!O89,$W$38:X134,2,FALSE),VLOOKUP(Audit!O89,$W$51:$X$61,2,FALSE))) &amp; IF(Audit!P89="","",VLOOKUP(Audit!P89,$Y$26:$Z$35,2,FALSE) &amp; Audit!Q89 &amp; IF(Audit!O89="","",IF(Audit!Q89&lt;=1.4,VLOOKUP(Audit!R89,$Y$38:$Z$48,2,FALSE),VLOOKUP(Audit!R89,$Y$51:$Z$61,2,FALSE))))</f>
        <v/>
      </c>
      <c r="V89" s="21"/>
      <c r="AH89" s="49" t="str">
        <f>Audit!A89</f>
        <v>OKC1-XX-00087</v>
      </c>
      <c r="AI89" s="50" t="str">
        <f>VLOOKUP(Audit!B89,$V$3:$AE$12,2,FALSE)&amp; IF(Audit!B89=10,Audit!V89,"")</f>
        <v/>
      </c>
      <c r="AJ89" s="50" t="str">
        <f>VLOOKUP(Audit!B89,$V$13:$AE$22,2,FALSE)&amp; IF(Audit!B89=10,Audit!W89,"")</f>
        <v/>
      </c>
      <c r="AK89" s="47" t="str">
        <f t="shared" si="47"/>
        <v/>
      </c>
      <c r="AL89" s="50" t="str">
        <f>VLOOKUP(Audit!C89,$V$3:$AE$12,3,FALSE)&amp; IF(Audit!C89=10,Audit!V89,"")</f>
        <v/>
      </c>
      <c r="AM89" s="50" t="str">
        <f>VLOOKUP(Audit!C89,$V$13:$AE$22,3,FALSE)&amp; IF(Audit!C89=10,Audit!W89,"")</f>
        <v/>
      </c>
      <c r="AN89" s="47" t="str">
        <f t="shared" si="48"/>
        <v/>
      </c>
      <c r="AO89" s="50" t="str">
        <f>VLOOKUP(Audit!D89,$V$3:$AE$12,4,FALSE) &amp;  Audit!T89 &amp; IF(Audit!D89=10,Audit!V89,"")</f>
        <v/>
      </c>
      <c r="AP89" s="50" t="str">
        <f>VLOOKUP(Audit!D89,$V$13:$AE$22,4,FALSE)&amp; IF(Audit!D89=10,Audit!W89,"")</f>
        <v/>
      </c>
      <c r="AQ89" s="47" t="str">
        <f t="shared" si="49"/>
        <v/>
      </c>
      <c r="AR89" s="50" t="str">
        <f>VLOOKUP(Audit!E89,$V$3:$AE$12,5,FALSE)&amp; IF(Audit!E89=10,Audit!V89,"")</f>
        <v/>
      </c>
      <c r="AS89" s="50" t="str">
        <f>VLOOKUP(Audit!E89,$V$13:$AE$22,5,FALSE)&amp; IF(Audit!E89=10,Audit!W89,"")</f>
        <v/>
      </c>
      <c r="AT89" s="47" t="str">
        <f t="shared" si="50"/>
        <v/>
      </c>
      <c r="AU89" s="50" t="str">
        <f>VLOOKUP(Audit!F89,$V$3:$AE$12,6,FALSE)&amp; IF(Audit!F89=10,Audit!V89,"")</f>
        <v/>
      </c>
      <c r="AV89" s="50" t="str">
        <f>VLOOKUP(Audit!F89,$V$13:$AE$22,6,FALSE)&amp; IF(Audit!F89=10,Audit!W89,"")</f>
        <v/>
      </c>
      <c r="AW89" s="47" t="str">
        <f t="shared" si="51"/>
        <v/>
      </c>
      <c r="AX89" s="50" t="str">
        <f>VLOOKUP(Audit!G89,$V$3:$AE$12,7,FALSE)&amp; IF(Audit!G89=10,Audit!V89,"")</f>
        <v/>
      </c>
      <c r="AY89" s="50" t="str">
        <f>VLOOKUP(Audit!G89,$V$13:$AE$22,7,FALSE) &amp; IF(Audit!G89=10,Audit!W89,"")</f>
        <v/>
      </c>
      <c r="AZ89" s="47" t="str">
        <f t="shared" si="52"/>
        <v/>
      </c>
      <c r="BA89" s="50" t="str">
        <f>VLOOKUP(Audit!H89,$V$3:$AE$12,8,FALSE)&amp; Audit!U89 &amp; IF(Audit!H89=10,Audit!V89,"")</f>
        <v/>
      </c>
      <c r="BB89" s="50" t="str">
        <f>VLOOKUP(Audit!H89,$V$13:$AE$22,8,FALSE) &amp; IF(Audit!H89=10,Audit!W89,"")</f>
        <v/>
      </c>
      <c r="BC89" s="47" t="str">
        <f t="shared" si="53"/>
        <v/>
      </c>
      <c r="BD89" s="50" t="str">
        <f>VLOOKUP(Audit!I89,$V$3:$AE$12,9,FALSE)&amp; IF(Audit!I89=10,Audit!V89,"")</f>
        <v/>
      </c>
      <c r="BE89" s="50" t="str">
        <f>VLOOKUP(Audit!I89,$V$13:$AE$22,9,FALSE) &amp; IF(Audit!I89=10,Audit!W89,"") &amp; IF(Audit!I89&lt;&gt;1,U89,"")</f>
        <v/>
      </c>
      <c r="BF89" s="47" t="str">
        <f t="shared" si="54"/>
        <v/>
      </c>
      <c r="BG89" s="50" t="str">
        <f>VLOOKUP(Audit!J89,$V$3:$AE$12,10,FALSE) &amp; Audit!S89 &amp; IF(Audit!J89=10,Audit!V89,"")</f>
        <v/>
      </c>
      <c r="BH89" s="50" t="str">
        <f>VLOOKUP(Audit!J89,$V$13:$AE$22,10,FALSE) &amp; IF(Audit!J89=10,Audit!W89,"") &amp; IF(Audit!J89&lt;&gt;1,U89,"")</f>
        <v/>
      </c>
      <c r="BI89" s="47" t="str">
        <f t="shared" si="55"/>
        <v/>
      </c>
      <c r="BJ89" s="48" t="str">
        <f t="shared" si="56"/>
        <v/>
      </c>
      <c r="BK89" s="48" t="str">
        <f t="shared" si="57"/>
        <v/>
      </c>
      <c r="BL89" s="48" t="str">
        <f t="shared" si="58"/>
        <v/>
      </c>
      <c r="BM89" s="48" t="str">
        <f t="shared" si="59"/>
        <v/>
      </c>
      <c r="BN89" s="48" t="str">
        <f t="shared" si="60"/>
        <v/>
      </c>
      <c r="BO89" s="48" t="str">
        <f t="shared" si="61"/>
        <v/>
      </c>
      <c r="BP89" s="48" t="str">
        <f t="shared" si="62"/>
        <v/>
      </c>
      <c r="BQ89" s="48" t="str">
        <f t="shared" si="63"/>
        <v/>
      </c>
      <c r="BR89" s="48" t="str">
        <f t="shared" si="64"/>
        <v/>
      </c>
      <c r="BS89" s="48" t="str">
        <f t="shared" si="65"/>
        <v/>
      </c>
      <c r="BT89" s="48" t="str">
        <f t="shared" si="66"/>
        <v/>
      </c>
      <c r="BU89" s="48" t="str">
        <f t="shared" si="67"/>
        <v/>
      </c>
    </row>
    <row r="90" spans="1:73">
      <c r="A90" s="10" t="str">
        <f>Audit!A90</f>
        <v>OKC1-XX-00088</v>
      </c>
      <c r="B90" s="10" t="str">
        <f t="shared" si="68"/>
        <v/>
      </c>
      <c r="C90" s="17" t="str">
        <f>VLOOKUP(Audit!B90,$V$3:$AE$12,2,FALSE) &amp; VLOOKUP(Audit!B90,$V$13:$AE$22,2,FALSE)&amp; IF(Audit!B90=10,Audit!V90&amp;Audit!W90,"")</f>
        <v/>
      </c>
      <c r="D90" s="17" t="str">
        <f>VLOOKUP(Audit!C90,$V$3:$AE$12,3,FALSE) &amp; VLOOKUP(Audit!C90,$V$13:$AE$22,3,FALSE) &amp;IF(Audit!C90=10,Audit!V90&amp;Audit!W90,"")</f>
        <v/>
      </c>
      <c r="E90" s="17" t="str">
        <f>VLOOKUP(Audit!D90,$V$3:$AE$12,4,FALSE)&amp; Audit!T90 &amp; VLOOKUP(Audit!D90,$V$13:$AE$22,4,FALSE)&amp; IF(Audit!D90=10,Audit!V90&amp;Audit!W90,"")</f>
        <v/>
      </c>
      <c r="F90" s="17" t="str">
        <f>VLOOKUP(Audit!E90,$V$3:$AE$12,5,FALSE) &amp; VLOOKUP(Audit!E90,$V$13:$AE$22,5,FALSE)&amp; IF(Audit!E90=10,Audit!V90&amp;Audit!W90,"")</f>
        <v/>
      </c>
      <c r="G90" s="17" t="str">
        <f>VLOOKUP(Audit!F90,$V$3:$AE$12,6,FALSE) &amp; VLOOKUP(Audit!F90,$V$13:$AE$22,6,FALSE)&amp; IF(Audit!F90=10,Audit!V90&amp;Audit!W90,"")</f>
        <v/>
      </c>
      <c r="H90" s="17" t="str">
        <f>VLOOKUP(Audit!G90,$V$3:$AE$12,7,FALSE) &amp; VLOOKUP(Audit!G90,$V$13:$AE$22,7,FALSE)&amp;IF(Audit!G90=10,Audit!V90&amp;Audit!W90,"")</f>
        <v/>
      </c>
      <c r="I90" s="17" t="str">
        <f>VLOOKUP(Audit!H90,$V$3:$AE$12,8,FALSE) &amp; Audit!U90 &amp; VLOOKUP(Audit!H90,$V$13:$AE$22,8,FALSE)&amp;IF(Audit!H90=10,Audit!V90&amp;Audit!W90,"")</f>
        <v/>
      </c>
      <c r="J90" s="17" t="str">
        <f>VLOOKUP(Audit!I90,$V$3:$AE$12,9,FALSE) &amp; VLOOKUP(Audit!I90,$V$13:$AE$22,9,FALSE) &amp; IF(Audit!I90=10,Audit!V90&amp;Audit!W90,"") &amp; IF(Audit!I90&lt;&gt;1,U90,"")</f>
        <v/>
      </c>
      <c r="K90" s="17" t="str">
        <f>VLOOKUP(Audit!J90,$V$3:$AE$12,10,FALSE) &amp; Audit!S90 &amp; VLOOKUP(Audit!J90,$V$13:$AE$22,10,FALSE) &amp; IF(Audit!J90=10,Audit!V90&amp;Audit!W90,"") &amp; IF(Audit!J90&lt;&gt;1,U90,"")</f>
        <v/>
      </c>
      <c r="L90" s="10">
        <f>Audit!K90</f>
        <v>1</v>
      </c>
      <c r="M90" s="10" t="str">
        <f t="shared" si="39"/>
        <v/>
      </c>
      <c r="N90" s="10" t="str">
        <f t="shared" si="40"/>
        <v/>
      </c>
      <c r="O90" s="10" t="str">
        <f t="shared" si="41"/>
        <v/>
      </c>
      <c r="P90" s="10" t="str">
        <f t="shared" si="42"/>
        <v/>
      </c>
      <c r="Q90" s="10" t="str">
        <f t="shared" si="43"/>
        <v/>
      </c>
      <c r="R90" s="10" t="str">
        <f t="shared" si="44"/>
        <v/>
      </c>
      <c r="S90" s="10" t="str">
        <f t="shared" si="45"/>
        <v/>
      </c>
      <c r="T90" s="10" t="str">
        <f t="shared" si="46"/>
        <v/>
      </c>
      <c r="U90" s="17" t="str">
        <f>IF(Audit!M90="","",VLOOKUP(Audit!M90,$W$26:$X$35,2,FALSE)) &amp; Audit!N90 &amp; IF(Audit!O90="","",IF(Audit!N90&lt;=1.4,VLOOKUP(Audit!O90,$W$38:X135,2,FALSE),VLOOKUP(Audit!O90,$W$51:$X$61,2,FALSE))) &amp; IF(Audit!P90="","",VLOOKUP(Audit!P90,$Y$26:$Z$35,2,FALSE) &amp; Audit!Q90 &amp; IF(Audit!O90="","",IF(Audit!Q90&lt;=1.4,VLOOKUP(Audit!R90,$Y$38:$Z$48,2,FALSE),VLOOKUP(Audit!R90,$Y$51:$Z$61,2,FALSE))))</f>
        <v/>
      </c>
      <c r="V90" s="21"/>
      <c r="AH90" s="49" t="str">
        <f>Audit!A90</f>
        <v>OKC1-XX-00088</v>
      </c>
      <c r="AI90" s="50" t="str">
        <f>VLOOKUP(Audit!B90,$V$3:$AE$12,2,FALSE)&amp; IF(Audit!B90=10,Audit!V90,"")</f>
        <v/>
      </c>
      <c r="AJ90" s="50" t="str">
        <f>VLOOKUP(Audit!B90,$V$13:$AE$22,2,FALSE)&amp; IF(Audit!B90=10,Audit!W90,"")</f>
        <v/>
      </c>
      <c r="AK90" s="47" t="str">
        <f t="shared" si="47"/>
        <v/>
      </c>
      <c r="AL90" s="50" t="str">
        <f>VLOOKUP(Audit!C90,$V$3:$AE$12,3,FALSE)&amp; IF(Audit!C90=10,Audit!V90,"")</f>
        <v/>
      </c>
      <c r="AM90" s="50" t="str">
        <f>VLOOKUP(Audit!C90,$V$13:$AE$22,3,FALSE)&amp; IF(Audit!C90=10,Audit!W90,"")</f>
        <v/>
      </c>
      <c r="AN90" s="47" t="str">
        <f t="shared" si="48"/>
        <v/>
      </c>
      <c r="AO90" s="50" t="str">
        <f>VLOOKUP(Audit!D90,$V$3:$AE$12,4,FALSE) &amp;  Audit!T90 &amp; IF(Audit!D90=10,Audit!V90,"")</f>
        <v/>
      </c>
      <c r="AP90" s="50" t="str">
        <f>VLOOKUP(Audit!D90,$V$13:$AE$22,4,FALSE)&amp; IF(Audit!D90=10,Audit!W90,"")</f>
        <v/>
      </c>
      <c r="AQ90" s="47" t="str">
        <f t="shared" si="49"/>
        <v/>
      </c>
      <c r="AR90" s="50" t="str">
        <f>VLOOKUP(Audit!E90,$V$3:$AE$12,5,FALSE)&amp; IF(Audit!E90=10,Audit!V90,"")</f>
        <v/>
      </c>
      <c r="AS90" s="50" t="str">
        <f>VLOOKUP(Audit!E90,$V$13:$AE$22,5,FALSE)&amp; IF(Audit!E90=10,Audit!W90,"")</f>
        <v/>
      </c>
      <c r="AT90" s="47" t="str">
        <f t="shared" si="50"/>
        <v/>
      </c>
      <c r="AU90" s="50" t="str">
        <f>VLOOKUP(Audit!F90,$V$3:$AE$12,6,FALSE)&amp; IF(Audit!F90=10,Audit!V90,"")</f>
        <v/>
      </c>
      <c r="AV90" s="50" t="str">
        <f>VLOOKUP(Audit!F90,$V$13:$AE$22,6,FALSE)&amp; IF(Audit!F90=10,Audit!W90,"")</f>
        <v/>
      </c>
      <c r="AW90" s="47" t="str">
        <f t="shared" si="51"/>
        <v/>
      </c>
      <c r="AX90" s="50" t="str">
        <f>VLOOKUP(Audit!G90,$V$3:$AE$12,7,FALSE)&amp; IF(Audit!G90=10,Audit!V90,"")</f>
        <v/>
      </c>
      <c r="AY90" s="50" t="str">
        <f>VLOOKUP(Audit!G90,$V$13:$AE$22,7,FALSE) &amp; IF(Audit!G90=10,Audit!W90,"")</f>
        <v/>
      </c>
      <c r="AZ90" s="47" t="str">
        <f t="shared" si="52"/>
        <v/>
      </c>
      <c r="BA90" s="50" t="str">
        <f>VLOOKUP(Audit!H90,$V$3:$AE$12,8,FALSE)&amp; Audit!U90 &amp; IF(Audit!H90=10,Audit!V90,"")</f>
        <v/>
      </c>
      <c r="BB90" s="50" t="str">
        <f>VLOOKUP(Audit!H90,$V$13:$AE$22,8,FALSE) &amp; IF(Audit!H90=10,Audit!W90,"")</f>
        <v/>
      </c>
      <c r="BC90" s="47" t="str">
        <f t="shared" si="53"/>
        <v/>
      </c>
      <c r="BD90" s="50" t="str">
        <f>VLOOKUP(Audit!I90,$V$3:$AE$12,9,FALSE)&amp; IF(Audit!I90=10,Audit!V90,"")</f>
        <v/>
      </c>
      <c r="BE90" s="50" t="str">
        <f>VLOOKUP(Audit!I90,$V$13:$AE$22,9,FALSE) &amp; IF(Audit!I90=10,Audit!W90,"") &amp; IF(Audit!I90&lt;&gt;1,U90,"")</f>
        <v/>
      </c>
      <c r="BF90" s="47" t="str">
        <f t="shared" si="54"/>
        <v/>
      </c>
      <c r="BG90" s="50" t="str">
        <f>VLOOKUP(Audit!J90,$V$3:$AE$12,10,FALSE) &amp; Audit!S90 &amp; IF(Audit!J90=10,Audit!V90,"")</f>
        <v/>
      </c>
      <c r="BH90" s="50" t="str">
        <f>VLOOKUP(Audit!J90,$V$13:$AE$22,10,FALSE) &amp; IF(Audit!J90=10,Audit!W90,"") &amp; IF(Audit!J90&lt;&gt;1,U90,"")</f>
        <v/>
      </c>
      <c r="BI90" s="47" t="str">
        <f t="shared" si="55"/>
        <v/>
      </c>
      <c r="BJ90" s="48" t="str">
        <f t="shared" si="56"/>
        <v/>
      </c>
      <c r="BK90" s="48" t="str">
        <f t="shared" si="57"/>
        <v/>
      </c>
      <c r="BL90" s="48" t="str">
        <f t="shared" si="58"/>
        <v/>
      </c>
      <c r="BM90" s="48" t="str">
        <f t="shared" si="59"/>
        <v/>
      </c>
      <c r="BN90" s="48" t="str">
        <f t="shared" si="60"/>
        <v/>
      </c>
      <c r="BO90" s="48" t="str">
        <f t="shared" si="61"/>
        <v/>
      </c>
      <c r="BP90" s="48" t="str">
        <f t="shared" si="62"/>
        <v/>
      </c>
      <c r="BQ90" s="48" t="str">
        <f t="shared" si="63"/>
        <v/>
      </c>
      <c r="BR90" s="48" t="str">
        <f t="shared" si="64"/>
        <v/>
      </c>
      <c r="BS90" s="48" t="str">
        <f t="shared" si="65"/>
        <v/>
      </c>
      <c r="BT90" s="48" t="str">
        <f t="shared" si="66"/>
        <v/>
      </c>
      <c r="BU90" s="48" t="str">
        <f t="shared" si="67"/>
        <v/>
      </c>
    </row>
    <row r="91" spans="1:73">
      <c r="A91" s="10" t="str">
        <f>Audit!A91</f>
        <v>OKC1-XX-00089</v>
      </c>
      <c r="B91" s="10" t="str">
        <f t="shared" si="68"/>
        <v/>
      </c>
      <c r="C91" s="17" t="str">
        <f>VLOOKUP(Audit!B91,$V$3:$AE$12,2,FALSE) &amp; VLOOKUP(Audit!B91,$V$13:$AE$22,2,FALSE)&amp; IF(Audit!B91=10,Audit!V91&amp;Audit!W91,"")</f>
        <v/>
      </c>
      <c r="D91" s="17" t="str">
        <f>VLOOKUP(Audit!C91,$V$3:$AE$12,3,FALSE) &amp; VLOOKUP(Audit!C91,$V$13:$AE$22,3,FALSE) &amp;IF(Audit!C91=10,Audit!V91&amp;Audit!W91,"")</f>
        <v/>
      </c>
      <c r="E91" s="17" t="str">
        <f>VLOOKUP(Audit!D91,$V$3:$AE$12,4,FALSE)&amp; Audit!T91 &amp; VLOOKUP(Audit!D91,$V$13:$AE$22,4,FALSE)&amp; IF(Audit!D91=10,Audit!V91&amp;Audit!W91,"")</f>
        <v/>
      </c>
      <c r="F91" s="17" t="str">
        <f>VLOOKUP(Audit!E91,$V$3:$AE$12,5,FALSE) &amp; VLOOKUP(Audit!E91,$V$13:$AE$22,5,FALSE)&amp; IF(Audit!E91=10,Audit!V91&amp;Audit!W91,"")</f>
        <v/>
      </c>
      <c r="G91" s="17" t="str">
        <f>VLOOKUP(Audit!F91,$V$3:$AE$12,6,FALSE) &amp; VLOOKUP(Audit!F91,$V$13:$AE$22,6,FALSE)&amp; IF(Audit!F91=10,Audit!V91&amp;Audit!W91,"")</f>
        <v/>
      </c>
      <c r="H91" s="17" t="str">
        <f>VLOOKUP(Audit!G91,$V$3:$AE$12,7,FALSE) &amp; VLOOKUP(Audit!G91,$V$13:$AE$22,7,FALSE)&amp;IF(Audit!G91=10,Audit!V91&amp;Audit!W91,"")</f>
        <v/>
      </c>
      <c r="I91" s="17" t="str">
        <f>VLOOKUP(Audit!H91,$V$3:$AE$12,8,FALSE) &amp; Audit!U91 &amp; VLOOKUP(Audit!H91,$V$13:$AE$22,8,FALSE)&amp;IF(Audit!H91=10,Audit!V91&amp;Audit!W91,"")</f>
        <v/>
      </c>
      <c r="J91" s="17" t="str">
        <f>VLOOKUP(Audit!I91,$V$3:$AE$12,9,FALSE) &amp; VLOOKUP(Audit!I91,$V$13:$AE$22,9,FALSE) &amp; IF(Audit!I91=10,Audit!V91&amp;Audit!W91,"") &amp; IF(Audit!I91&lt;&gt;1,U91,"")</f>
        <v/>
      </c>
      <c r="K91" s="17" t="str">
        <f>VLOOKUP(Audit!J91,$V$3:$AE$12,10,FALSE) &amp; Audit!S91 &amp; VLOOKUP(Audit!J91,$V$13:$AE$22,10,FALSE) &amp; IF(Audit!J91=10,Audit!V91&amp;Audit!W91,"") &amp; IF(Audit!J91&lt;&gt;1,U91,"")</f>
        <v/>
      </c>
      <c r="L91" s="10">
        <f>Audit!K91</f>
        <v>1</v>
      </c>
      <c r="M91" s="10" t="str">
        <f t="shared" si="39"/>
        <v/>
      </c>
      <c r="N91" s="10" t="str">
        <f t="shared" si="40"/>
        <v/>
      </c>
      <c r="O91" s="10" t="str">
        <f t="shared" si="41"/>
        <v/>
      </c>
      <c r="P91" s="10" t="str">
        <f t="shared" si="42"/>
        <v/>
      </c>
      <c r="Q91" s="10" t="str">
        <f t="shared" si="43"/>
        <v/>
      </c>
      <c r="R91" s="10" t="str">
        <f t="shared" si="44"/>
        <v/>
      </c>
      <c r="S91" s="10" t="str">
        <f t="shared" si="45"/>
        <v/>
      </c>
      <c r="T91" s="10" t="str">
        <f t="shared" si="46"/>
        <v/>
      </c>
      <c r="U91" s="17" t="str">
        <f>IF(Audit!M91="","",VLOOKUP(Audit!M91,$W$26:$X$35,2,FALSE)) &amp; Audit!N91 &amp; IF(Audit!O91="","",IF(Audit!N91&lt;=1.4,VLOOKUP(Audit!O91,$W$38:X136,2,FALSE),VLOOKUP(Audit!O91,$W$51:$X$61,2,FALSE))) &amp; IF(Audit!P91="","",VLOOKUP(Audit!P91,$Y$26:$Z$35,2,FALSE) &amp; Audit!Q91 &amp; IF(Audit!O91="","",IF(Audit!Q91&lt;=1.4,VLOOKUP(Audit!R91,$Y$38:$Z$48,2,FALSE),VLOOKUP(Audit!R91,$Y$51:$Z$61,2,FALSE))))</f>
        <v/>
      </c>
      <c r="V91" s="21"/>
      <c r="AH91" s="49" t="str">
        <f>Audit!A91</f>
        <v>OKC1-XX-00089</v>
      </c>
      <c r="AI91" s="50" t="str">
        <f>VLOOKUP(Audit!B91,$V$3:$AE$12,2,FALSE)&amp; IF(Audit!B91=10,Audit!V91,"")</f>
        <v/>
      </c>
      <c r="AJ91" s="50" t="str">
        <f>VLOOKUP(Audit!B91,$V$13:$AE$22,2,FALSE)&amp; IF(Audit!B91=10,Audit!W91,"")</f>
        <v/>
      </c>
      <c r="AK91" s="47" t="str">
        <f t="shared" si="47"/>
        <v/>
      </c>
      <c r="AL91" s="50" t="str">
        <f>VLOOKUP(Audit!C91,$V$3:$AE$12,3,FALSE)&amp; IF(Audit!C91=10,Audit!V91,"")</f>
        <v/>
      </c>
      <c r="AM91" s="50" t="str">
        <f>VLOOKUP(Audit!C91,$V$13:$AE$22,3,FALSE)&amp; IF(Audit!C91=10,Audit!W91,"")</f>
        <v/>
      </c>
      <c r="AN91" s="47" t="str">
        <f t="shared" si="48"/>
        <v/>
      </c>
      <c r="AO91" s="50" t="str">
        <f>VLOOKUP(Audit!D91,$V$3:$AE$12,4,FALSE) &amp;  Audit!T91 &amp; IF(Audit!D91=10,Audit!V91,"")</f>
        <v/>
      </c>
      <c r="AP91" s="50" t="str">
        <f>VLOOKUP(Audit!D91,$V$13:$AE$22,4,FALSE)&amp; IF(Audit!D91=10,Audit!W91,"")</f>
        <v/>
      </c>
      <c r="AQ91" s="47" t="str">
        <f t="shared" si="49"/>
        <v/>
      </c>
      <c r="AR91" s="50" t="str">
        <f>VLOOKUP(Audit!E91,$V$3:$AE$12,5,FALSE)&amp; IF(Audit!E91=10,Audit!V91,"")</f>
        <v/>
      </c>
      <c r="AS91" s="50" t="str">
        <f>VLOOKUP(Audit!E91,$V$13:$AE$22,5,FALSE)&amp; IF(Audit!E91=10,Audit!W91,"")</f>
        <v/>
      </c>
      <c r="AT91" s="47" t="str">
        <f t="shared" si="50"/>
        <v/>
      </c>
      <c r="AU91" s="50" t="str">
        <f>VLOOKUP(Audit!F91,$V$3:$AE$12,6,FALSE)&amp; IF(Audit!F91=10,Audit!V91,"")</f>
        <v/>
      </c>
      <c r="AV91" s="50" t="str">
        <f>VLOOKUP(Audit!F91,$V$13:$AE$22,6,FALSE)&amp; IF(Audit!F91=10,Audit!W91,"")</f>
        <v/>
      </c>
      <c r="AW91" s="47" t="str">
        <f t="shared" si="51"/>
        <v/>
      </c>
      <c r="AX91" s="50" t="str">
        <f>VLOOKUP(Audit!G91,$V$3:$AE$12,7,FALSE)&amp; IF(Audit!G91=10,Audit!V91,"")</f>
        <v/>
      </c>
      <c r="AY91" s="50" t="str">
        <f>VLOOKUP(Audit!G91,$V$13:$AE$22,7,FALSE) &amp; IF(Audit!G91=10,Audit!W91,"")</f>
        <v/>
      </c>
      <c r="AZ91" s="47" t="str">
        <f t="shared" si="52"/>
        <v/>
      </c>
      <c r="BA91" s="50" t="str">
        <f>VLOOKUP(Audit!H91,$V$3:$AE$12,8,FALSE)&amp; Audit!U91 &amp; IF(Audit!H91=10,Audit!V91,"")</f>
        <v/>
      </c>
      <c r="BB91" s="50" t="str">
        <f>VLOOKUP(Audit!H91,$V$13:$AE$22,8,FALSE) &amp; IF(Audit!H91=10,Audit!W91,"")</f>
        <v/>
      </c>
      <c r="BC91" s="47" t="str">
        <f t="shared" si="53"/>
        <v/>
      </c>
      <c r="BD91" s="50" t="str">
        <f>VLOOKUP(Audit!I91,$V$3:$AE$12,9,FALSE)&amp; IF(Audit!I91=10,Audit!V91,"")</f>
        <v/>
      </c>
      <c r="BE91" s="50" t="str">
        <f>VLOOKUP(Audit!I91,$V$13:$AE$22,9,FALSE) &amp; IF(Audit!I91=10,Audit!W91,"") &amp; IF(Audit!I91&lt;&gt;1,U91,"")</f>
        <v/>
      </c>
      <c r="BF91" s="47" t="str">
        <f t="shared" si="54"/>
        <v/>
      </c>
      <c r="BG91" s="50" t="str">
        <f>VLOOKUP(Audit!J91,$V$3:$AE$12,10,FALSE) &amp; Audit!S91 &amp; IF(Audit!J91=10,Audit!V91,"")</f>
        <v/>
      </c>
      <c r="BH91" s="50" t="str">
        <f>VLOOKUP(Audit!J91,$V$13:$AE$22,10,FALSE) &amp; IF(Audit!J91=10,Audit!W91,"") &amp; IF(Audit!J91&lt;&gt;1,U91,"")</f>
        <v/>
      </c>
      <c r="BI91" s="47" t="str">
        <f t="shared" si="55"/>
        <v/>
      </c>
      <c r="BJ91" s="48" t="str">
        <f t="shared" si="56"/>
        <v/>
      </c>
      <c r="BK91" s="48" t="str">
        <f t="shared" si="57"/>
        <v/>
      </c>
      <c r="BL91" s="48" t="str">
        <f t="shared" si="58"/>
        <v/>
      </c>
      <c r="BM91" s="48" t="str">
        <f t="shared" si="59"/>
        <v/>
      </c>
      <c r="BN91" s="48" t="str">
        <f t="shared" si="60"/>
        <v/>
      </c>
      <c r="BO91" s="48" t="str">
        <f t="shared" si="61"/>
        <v/>
      </c>
      <c r="BP91" s="48" t="str">
        <f t="shared" si="62"/>
        <v/>
      </c>
      <c r="BQ91" s="48" t="str">
        <f t="shared" si="63"/>
        <v/>
      </c>
      <c r="BR91" s="48" t="str">
        <f t="shared" si="64"/>
        <v/>
      </c>
      <c r="BS91" s="48" t="str">
        <f t="shared" si="65"/>
        <v/>
      </c>
      <c r="BT91" s="48" t="str">
        <f t="shared" si="66"/>
        <v/>
      </c>
      <c r="BU91" s="48" t="str">
        <f t="shared" si="67"/>
        <v/>
      </c>
    </row>
    <row r="92" spans="1:73">
      <c r="A92" s="10" t="str">
        <f>Audit!A92</f>
        <v>OKC1-XX-00090</v>
      </c>
      <c r="B92" s="10" t="str">
        <f t="shared" si="68"/>
        <v/>
      </c>
      <c r="C92" s="17" t="str">
        <f>VLOOKUP(Audit!B92,$V$3:$AE$12,2,FALSE) &amp; VLOOKUP(Audit!B92,$V$13:$AE$22,2,FALSE)&amp; IF(Audit!B92=10,Audit!V92&amp;Audit!W92,"")</f>
        <v/>
      </c>
      <c r="D92" s="17" t="str">
        <f>VLOOKUP(Audit!C92,$V$3:$AE$12,3,FALSE) &amp; VLOOKUP(Audit!C92,$V$13:$AE$22,3,FALSE) &amp;IF(Audit!C92=10,Audit!V92&amp;Audit!W92,"")</f>
        <v/>
      </c>
      <c r="E92" s="17" t="str">
        <f>VLOOKUP(Audit!D92,$V$3:$AE$12,4,FALSE)&amp; Audit!T92 &amp; VLOOKUP(Audit!D92,$V$13:$AE$22,4,FALSE)&amp; IF(Audit!D92=10,Audit!V92&amp;Audit!W92,"")</f>
        <v/>
      </c>
      <c r="F92" s="17" t="str">
        <f>VLOOKUP(Audit!E92,$V$3:$AE$12,5,FALSE) &amp; VLOOKUP(Audit!E92,$V$13:$AE$22,5,FALSE)&amp; IF(Audit!E92=10,Audit!V92&amp;Audit!W92,"")</f>
        <v/>
      </c>
      <c r="G92" s="17" t="str">
        <f>VLOOKUP(Audit!F92,$V$3:$AE$12,6,FALSE) &amp; VLOOKUP(Audit!F92,$V$13:$AE$22,6,FALSE)&amp; IF(Audit!F92=10,Audit!V92&amp;Audit!W92,"")</f>
        <v/>
      </c>
      <c r="H92" s="17" t="str">
        <f>VLOOKUP(Audit!G92,$V$3:$AE$12,7,FALSE) &amp; VLOOKUP(Audit!G92,$V$13:$AE$22,7,FALSE)&amp;IF(Audit!G92=10,Audit!V92&amp;Audit!W92,"")</f>
        <v/>
      </c>
      <c r="I92" s="17" t="str">
        <f>VLOOKUP(Audit!H92,$V$3:$AE$12,8,FALSE) &amp; Audit!U92 &amp; VLOOKUP(Audit!H92,$V$13:$AE$22,8,FALSE)&amp;IF(Audit!H92=10,Audit!V92&amp;Audit!W92,"")</f>
        <v/>
      </c>
      <c r="J92" s="17" t="str">
        <f>VLOOKUP(Audit!I92,$V$3:$AE$12,9,FALSE) &amp; VLOOKUP(Audit!I92,$V$13:$AE$22,9,FALSE) &amp; IF(Audit!I92=10,Audit!V92&amp;Audit!W92,"") &amp; IF(Audit!I92&lt;&gt;1,U92,"")</f>
        <v/>
      </c>
      <c r="K92" s="17" t="str">
        <f>VLOOKUP(Audit!J92,$V$3:$AE$12,10,FALSE) &amp; Audit!S92 &amp; VLOOKUP(Audit!J92,$V$13:$AE$22,10,FALSE) &amp; IF(Audit!J92=10,Audit!V92&amp;Audit!W92,"") &amp; IF(Audit!J92&lt;&gt;1,U92,"")</f>
        <v/>
      </c>
      <c r="L92" s="10">
        <f>Audit!K92</f>
        <v>1</v>
      </c>
      <c r="M92" s="10" t="str">
        <f t="shared" si="39"/>
        <v/>
      </c>
      <c r="N92" s="10" t="str">
        <f t="shared" si="40"/>
        <v/>
      </c>
      <c r="O92" s="10" t="str">
        <f t="shared" si="41"/>
        <v/>
      </c>
      <c r="P92" s="10" t="str">
        <f t="shared" si="42"/>
        <v/>
      </c>
      <c r="Q92" s="10" t="str">
        <f t="shared" si="43"/>
        <v/>
      </c>
      <c r="R92" s="10" t="str">
        <f t="shared" si="44"/>
        <v/>
      </c>
      <c r="S92" s="10" t="str">
        <f t="shared" si="45"/>
        <v/>
      </c>
      <c r="T92" s="10" t="str">
        <f t="shared" si="46"/>
        <v/>
      </c>
      <c r="U92" s="17" t="str">
        <f>IF(Audit!M92="","",VLOOKUP(Audit!M92,$W$26:$X$35,2,FALSE)) &amp; Audit!N92 &amp; IF(Audit!O92="","",IF(Audit!N92&lt;=1.4,VLOOKUP(Audit!O92,$W$38:X137,2,FALSE),VLOOKUP(Audit!O92,$W$51:$X$61,2,FALSE))) &amp; IF(Audit!P92="","",VLOOKUP(Audit!P92,$Y$26:$Z$35,2,FALSE) &amp; Audit!Q92 &amp; IF(Audit!O92="","",IF(Audit!Q92&lt;=1.4,VLOOKUP(Audit!R92,$Y$38:$Z$48,2,FALSE),VLOOKUP(Audit!R92,$Y$51:$Z$61,2,FALSE))))</f>
        <v/>
      </c>
      <c r="AH92" s="49" t="str">
        <f>Audit!A92</f>
        <v>OKC1-XX-00090</v>
      </c>
      <c r="AI92" s="50" t="str">
        <f>VLOOKUP(Audit!B92,$V$3:$AE$12,2,FALSE)&amp; IF(Audit!B92=10,Audit!V92,"")</f>
        <v/>
      </c>
      <c r="AJ92" s="50" t="str">
        <f>VLOOKUP(Audit!B92,$V$13:$AE$22,2,FALSE)&amp; IF(Audit!B92=10,Audit!W92,"")</f>
        <v/>
      </c>
      <c r="AK92" s="47" t="str">
        <f t="shared" si="47"/>
        <v/>
      </c>
      <c r="AL92" s="50" t="str">
        <f>VLOOKUP(Audit!C92,$V$3:$AE$12,3,FALSE)&amp; IF(Audit!C92=10,Audit!V92,"")</f>
        <v/>
      </c>
      <c r="AM92" s="50" t="str">
        <f>VLOOKUP(Audit!C92,$V$13:$AE$22,3,FALSE)&amp; IF(Audit!C92=10,Audit!W92,"")</f>
        <v/>
      </c>
      <c r="AN92" s="47" t="str">
        <f t="shared" si="48"/>
        <v/>
      </c>
      <c r="AO92" s="50" t="str">
        <f>VLOOKUP(Audit!D92,$V$3:$AE$12,4,FALSE) &amp;  Audit!T92 &amp; IF(Audit!D92=10,Audit!V92,"")</f>
        <v/>
      </c>
      <c r="AP92" s="50" t="str">
        <f>VLOOKUP(Audit!D92,$V$13:$AE$22,4,FALSE)&amp; IF(Audit!D92=10,Audit!W92,"")</f>
        <v/>
      </c>
      <c r="AQ92" s="47" t="str">
        <f t="shared" si="49"/>
        <v/>
      </c>
      <c r="AR92" s="50" t="str">
        <f>VLOOKUP(Audit!E92,$V$3:$AE$12,5,FALSE)&amp; IF(Audit!E92=10,Audit!V92,"")</f>
        <v/>
      </c>
      <c r="AS92" s="50" t="str">
        <f>VLOOKUP(Audit!E92,$V$13:$AE$22,5,FALSE)&amp; IF(Audit!E92=10,Audit!W92,"")</f>
        <v/>
      </c>
      <c r="AT92" s="47" t="str">
        <f t="shared" si="50"/>
        <v/>
      </c>
      <c r="AU92" s="50" t="str">
        <f>VLOOKUP(Audit!F92,$V$3:$AE$12,6,FALSE)&amp; IF(Audit!F92=10,Audit!V92,"")</f>
        <v/>
      </c>
      <c r="AV92" s="50" t="str">
        <f>VLOOKUP(Audit!F92,$V$13:$AE$22,6,FALSE)&amp; IF(Audit!F92=10,Audit!W92,"")</f>
        <v/>
      </c>
      <c r="AW92" s="47" t="str">
        <f t="shared" si="51"/>
        <v/>
      </c>
      <c r="AX92" s="50" t="str">
        <f>VLOOKUP(Audit!G92,$V$3:$AE$12,7,FALSE)&amp; IF(Audit!G92=10,Audit!V92,"")</f>
        <v/>
      </c>
      <c r="AY92" s="50" t="str">
        <f>VLOOKUP(Audit!G92,$V$13:$AE$22,7,FALSE) &amp; IF(Audit!G92=10,Audit!W92,"")</f>
        <v/>
      </c>
      <c r="AZ92" s="47" t="str">
        <f t="shared" si="52"/>
        <v/>
      </c>
      <c r="BA92" s="50" t="str">
        <f>VLOOKUP(Audit!H92,$V$3:$AE$12,8,FALSE)&amp; Audit!U92 &amp; IF(Audit!H92=10,Audit!V92,"")</f>
        <v/>
      </c>
      <c r="BB92" s="50" t="str">
        <f>VLOOKUP(Audit!H92,$V$13:$AE$22,8,FALSE) &amp; IF(Audit!H92=10,Audit!W92,"")</f>
        <v/>
      </c>
      <c r="BC92" s="47" t="str">
        <f t="shared" si="53"/>
        <v/>
      </c>
      <c r="BD92" s="50" t="str">
        <f>VLOOKUP(Audit!I92,$V$3:$AE$12,9,FALSE)&amp; IF(Audit!I92=10,Audit!V92,"")</f>
        <v/>
      </c>
      <c r="BE92" s="50" t="str">
        <f>VLOOKUP(Audit!I92,$V$13:$AE$22,9,FALSE) &amp; IF(Audit!I92=10,Audit!W92,"") &amp; IF(Audit!I92&lt;&gt;1,U92,"")</f>
        <v/>
      </c>
      <c r="BF92" s="47" t="str">
        <f t="shared" si="54"/>
        <v/>
      </c>
      <c r="BG92" s="50" t="str">
        <f>VLOOKUP(Audit!J92,$V$3:$AE$12,10,FALSE) &amp; Audit!S92 &amp; IF(Audit!J92=10,Audit!V92,"")</f>
        <v/>
      </c>
      <c r="BH92" s="50" t="str">
        <f>VLOOKUP(Audit!J92,$V$13:$AE$22,10,FALSE) &amp; IF(Audit!J92=10,Audit!W92,"") &amp; IF(Audit!J92&lt;&gt;1,U92,"")</f>
        <v/>
      </c>
      <c r="BI92" s="47" t="str">
        <f t="shared" si="55"/>
        <v/>
      </c>
      <c r="BJ92" s="48" t="str">
        <f t="shared" si="56"/>
        <v/>
      </c>
      <c r="BK92" s="48" t="str">
        <f t="shared" si="57"/>
        <v/>
      </c>
      <c r="BL92" s="48" t="str">
        <f t="shared" si="58"/>
        <v/>
      </c>
      <c r="BM92" s="48" t="str">
        <f t="shared" si="59"/>
        <v/>
      </c>
      <c r="BN92" s="48" t="str">
        <f t="shared" si="60"/>
        <v/>
      </c>
      <c r="BO92" s="48" t="str">
        <f t="shared" si="61"/>
        <v/>
      </c>
      <c r="BP92" s="48" t="str">
        <f t="shared" si="62"/>
        <v/>
      </c>
      <c r="BQ92" s="48" t="str">
        <f t="shared" si="63"/>
        <v/>
      </c>
      <c r="BR92" s="48" t="str">
        <f t="shared" si="64"/>
        <v/>
      </c>
      <c r="BS92" s="48" t="str">
        <f t="shared" si="65"/>
        <v/>
      </c>
      <c r="BT92" s="48" t="str">
        <f t="shared" si="66"/>
        <v/>
      </c>
      <c r="BU92" s="48" t="str">
        <f t="shared" si="67"/>
        <v/>
      </c>
    </row>
    <row r="93" spans="1:73">
      <c r="A93" s="10" t="str">
        <f>Audit!A93</f>
        <v>OKC1-XX-00091</v>
      </c>
      <c r="B93" s="10" t="str">
        <f t="shared" si="68"/>
        <v/>
      </c>
      <c r="C93" s="17" t="str">
        <f>VLOOKUP(Audit!B93,$V$3:$AE$12,2,FALSE) &amp; VLOOKUP(Audit!B93,$V$13:$AE$22,2,FALSE)&amp; IF(Audit!B93=10,Audit!V93&amp;Audit!W93,"")</f>
        <v/>
      </c>
      <c r="D93" s="17" t="str">
        <f>VLOOKUP(Audit!C93,$V$3:$AE$12,3,FALSE) &amp; VLOOKUP(Audit!C93,$V$13:$AE$22,3,FALSE) &amp;IF(Audit!C93=10,Audit!V93&amp;Audit!W93,"")</f>
        <v/>
      </c>
      <c r="E93" s="17" t="str">
        <f>VLOOKUP(Audit!D93,$V$3:$AE$12,4,FALSE)&amp; Audit!T93 &amp; VLOOKUP(Audit!D93,$V$13:$AE$22,4,FALSE)&amp; IF(Audit!D93=10,Audit!V93&amp;Audit!W93,"")</f>
        <v/>
      </c>
      <c r="F93" s="17" t="str">
        <f>VLOOKUP(Audit!E93,$V$3:$AE$12,5,FALSE) &amp; VLOOKUP(Audit!E93,$V$13:$AE$22,5,FALSE)&amp; IF(Audit!E93=10,Audit!V93&amp;Audit!W93,"")</f>
        <v/>
      </c>
      <c r="G93" s="17" t="str">
        <f>VLOOKUP(Audit!F93,$V$3:$AE$12,6,FALSE) &amp; VLOOKUP(Audit!F93,$V$13:$AE$22,6,FALSE)&amp; IF(Audit!F93=10,Audit!V93&amp;Audit!W93,"")</f>
        <v/>
      </c>
      <c r="H93" s="17" t="str">
        <f>VLOOKUP(Audit!G93,$V$3:$AE$12,7,FALSE) &amp; VLOOKUP(Audit!G93,$V$13:$AE$22,7,FALSE)&amp;IF(Audit!G93=10,Audit!V93&amp;Audit!W93,"")</f>
        <v/>
      </c>
      <c r="I93" s="17" t="str">
        <f>VLOOKUP(Audit!H93,$V$3:$AE$12,8,FALSE) &amp; Audit!U93 &amp; VLOOKUP(Audit!H93,$V$13:$AE$22,8,FALSE)&amp;IF(Audit!H93=10,Audit!V93&amp;Audit!W93,"")</f>
        <v/>
      </c>
      <c r="J93" s="17" t="str">
        <f>VLOOKUP(Audit!I93,$V$3:$AE$12,9,FALSE) &amp; VLOOKUP(Audit!I93,$V$13:$AE$22,9,FALSE) &amp; IF(Audit!I93=10,Audit!V93&amp;Audit!W93,"") &amp; IF(Audit!I93&lt;&gt;1,U93,"")</f>
        <v/>
      </c>
      <c r="K93" s="17" t="str">
        <f>VLOOKUP(Audit!J93,$V$3:$AE$12,10,FALSE) &amp; Audit!S93 &amp; VLOOKUP(Audit!J93,$V$13:$AE$22,10,FALSE) &amp; IF(Audit!J93=10,Audit!V93&amp;Audit!W93,"") &amp; IF(Audit!J93&lt;&gt;1,U93,"")</f>
        <v/>
      </c>
      <c r="L93" s="10">
        <f>Audit!K93</f>
        <v>1</v>
      </c>
      <c r="M93" s="10" t="str">
        <f t="shared" si="39"/>
        <v/>
      </c>
      <c r="N93" s="10" t="str">
        <f t="shared" si="40"/>
        <v/>
      </c>
      <c r="O93" s="10" t="str">
        <f t="shared" si="41"/>
        <v/>
      </c>
      <c r="P93" s="10" t="str">
        <f t="shared" si="42"/>
        <v/>
      </c>
      <c r="Q93" s="10" t="str">
        <f t="shared" si="43"/>
        <v/>
      </c>
      <c r="R93" s="10" t="str">
        <f t="shared" si="44"/>
        <v/>
      </c>
      <c r="S93" s="10" t="str">
        <f t="shared" si="45"/>
        <v/>
      </c>
      <c r="T93" s="10" t="str">
        <f t="shared" si="46"/>
        <v/>
      </c>
      <c r="U93" s="17" t="str">
        <f>IF(Audit!M93="","",VLOOKUP(Audit!M93,$W$26:$X$35,2,FALSE)) &amp; Audit!N93 &amp; IF(Audit!O93="","",IF(Audit!N93&lt;=1.4,VLOOKUP(Audit!O93,$W$38:X138,2,FALSE),VLOOKUP(Audit!O93,$W$51:$X$61,2,FALSE))) &amp; IF(Audit!P93="","",VLOOKUP(Audit!P93,$Y$26:$Z$35,2,FALSE) &amp; Audit!Q93 &amp; IF(Audit!O93="","",IF(Audit!Q93&lt;=1.4,VLOOKUP(Audit!R93,$Y$38:$Z$48,2,FALSE),VLOOKUP(Audit!R93,$Y$51:$Z$61,2,FALSE))))</f>
        <v/>
      </c>
      <c r="V93" s="5"/>
      <c r="AH93" s="49" t="str">
        <f>Audit!A93</f>
        <v>OKC1-XX-00091</v>
      </c>
      <c r="AI93" s="50" t="str">
        <f>VLOOKUP(Audit!B93,$V$3:$AE$12,2,FALSE)&amp; IF(Audit!B93=10,Audit!V93,"")</f>
        <v/>
      </c>
      <c r="AJ93" s="50" t="str">
        <f>VLOOKUP(Audit!B93,$V$13:$AE$22,2,FALSE)&amp; IF(Audit!B93=10,Audit!W93,"")</f>
        <v/>
      </c>
      <c r="AK93" s="47" t="str">
        <f t="shared" si="47"/>
        <v/>
      </c>
      <c r="AL93" s="50" t="str">
        <f>VLOOKUP(Audit!C93,$V$3:$AE$12,3,FALSE)&amp; IF(Audit!C93=10,Audit!V93,"")</f>
        <v/>
      </c>
      <c r="AM93" s="50" t="str">
        <f>VLOOKUP(Audit!C93,$V$13:$AE$22,3,FALSE)&amp; IF(Audit!C93=10,Audit!W93,"")</f>
        <v/>
      </c>
      <c r="AN93" s="47" t="str">
        <f t="shared" si="48"/>
        <v/>
      </c>
      <c r="AO93" s="50" t="str">
        <f>VLOOKUP(Audit!D93,$V$3:$AE$12,4,FALSE) &amp;  Audit!T93 &amp; IF(Audit!D93=10,Audit!V93,"")</f>
        <v/>
      </c>
      <c r="AP93" s="50" t="str">
        <f>VLOOKUP(Audit!D93,$V$13:$AE$22,4,FALSE)&amp; IF(Audit!D93=10,Audit!W93,"")</f>
        <v/>
      </c>
      <c r="AQ93" s="47" t="str">
        <f t="shared" si="49"/>
        <v/>
      </c>
      <c r="AR93" s="50" t="str">
        <f>VLOOKUP(Audit!E93,$V$3:$AE$12,5,FALSE)&amp; IF(Audit!E93=10,Audit!V93,"")</f>
        <v/>
      </c>
      <c r="AS93" s="50" t="str">
        <f>VLOOKUP(Audit!E93,$V$13:$AE$22,5,FALSE)&amp; IF(Audit!E93=10,Audit!W93,"")</f>
        <v/>
      </c>
      <c r="AT93" s="47" t="str">
        <f t="shared" si="50"/>
        <v/>
      </c>
      <c r="AU93" s="50" t="str">
        <f>VLOOKUP(Audit!F93,$V$3:$AE$12,6,FALSE)&amp; IF(Audit!F93=10,Audit!V93,"")</f>
        <v/>
      </c>
      <c r="AV93" s="50" t="str">
        <f>VLOOKUP(Audit!F93,$V$13:$AE$22,6,FALSE)&amp; IF(Audit!F93=10,Audit!W93,"")</f>
        <v/>
      </c>
      <c r="AW93" s="47" t="str">
        <f t="shared" si="51"/>
        <v/>
      </c>
      <c r="AX93" s="50" t="str">
        <f>VLOOKUP(Audit!G93,$V$3:$AE$12,7,FALSE)&amp; IF(Audit!G93=10,Audit!V93,"")</f>
        <v/>
      </c>
      <c r="AY93" s="50" t="str">
        <f>VLOOKUP(Audit!G93,$V$13:$AE$22,7,FALSE) &amp; IF(Audit!G93=10,Audit!W93,"")</f>
        <v/>
      </c>
      <c r="AZ93" s="47" t="str">
        <f t="shared" si="52"/>
        <v/>
      </c>
      <c r="BA93" s="50" t="str">
        <f>VLOOKUP(Audit!H93,$V$3:$AE$12,8,FALSE)&amp; Audit!U93 &amp; IF(Audit!H93=10,Audit!V93,"")</f>
        <v/>
      </c>
      <c r="BB93" s="50" t="str">
        <f>VLOOKUP(Audit!H93,$V$13:$AE$22,8,FALSE) &amp; IF(Audit!H93=10,Audit!W93,"")</f>
        <v/>
      </c>
      <c r="BC93" s="47" t="str">
        <f t="shared" si="53"/>
        <v/>
      </c>
      <c r="BD93" s="50" t="str">
        <f>VLOOKUP(Audit!I93,$V$3:$AE$12,9,FALSE)&amp; IF(Audit!I93=10,Audit!V93,"")</f>
        <v/>
      </c>
      <c r="BE93" s="50" t="str">
        <f>VLOOKUP(Audit!I93,$V$13:$AE$22,9,FALSE) &amp; IF(Audit!I93=10,Audit!W93,"") &amp; IF(Audit!I93&lt;&gt;1,U93,"")</f>
        <v/>
      </c>
      <c r="BF93" s="47" t="str">
        <f t="shared" si="54"/>
        <v/>
      </c>
      <c r="BG93" s="50" t="str">
        <f>VLOOKUP(Audit!J93,$V$3:$AE$12,10,FALSE) &amp; Audit!S93 &amp; IF(Audit!J93=10,Audit!V93,"")</f>
        <v/>
      </c>
      <c r="BH93" s="50" t="str">
        <f>VLOOKUP(Audit!J93,$V$13:$AE$22,10,FALSE) &amp; IF(Audit!J93=10,Audit!W93,"") &amp; IF(Audit!J93&lt;&gt;1,U93,"")</f>
        <v/>
      </c>
      <c r="BI93" s="47" t="str">
        <f t="shared" si="55"/>
        <v/>
      </c>
      <c r="BJ93" s="48" t="str">
        <f t="shared" si="56"/>
        <v/>
      </c>
      <c r="BK93" s="48" t="str">
        <f t="shared" si="57"/>
        <v/>
      </c>
      <c r="BL93" s="48" t="str">
        <f t="shared" si="58"/>
        <v/>
      </c>
      <c r="BM93" s="48" t="str">
        <f t="shared" si="59"/>
        <v/>
      </c>
      <c r="BN93" s="48" t="str">
        <f t="shared" si="60"/>
        <v/>
      </c>
      <c r="BO93" s="48" t="str">
        <f t="shared" si="61"/>
        <v/>
      </c>
      <c r="BP93" s="48" t="str">
        <f t="shared" si="62"/>
        <v/>
      </c>
      <c r="BQ93" s="48" t="str">
        <f t="shared" si="63"/>
        <v/>
      </c>
      <c r="BR93" s="48" t="str">
        <f t="shared" si="64"/>
        <v/>
      </c>
      <c r="BS93" s="48" t="str">
        <f t="shared" si="65"/>
        <v/>
      </c>
      <c r="BT93" s="48" t="str">
        <f t="shared" si="66"/>
        <v/>
      </c>
      <c r="BU93" s="48" t="str">
        <f t="shared" si="67"/>
        <v/>
      </c>
    </row>
    <row r="94" spans="1:73">
      <c r="A94" s="10" t="str">
        <f>Audit!A94</f>
        <v>OKC1-XX-00092</v>
      </c>
      <c r="B94" s="10" t="str">
        <f t="shared" si="68"/>
        <v/>
      </c>
      <c r="C94" s="17" t="str">
        <f>VLOOKUP(Audit!B94,$V$3:$AE$12,2,FALSE) &amp; VLOOKUP(Audit!B94,$V$13:$AE$22,2,FALSE)&amp; IF(Audit!B94=10,Audit!V94&amp;Audit!W94,"")</f>
        <v/>
      </c>
      <c r="D94" s="17" t="str">
        <f>VLOOKUP(Audit!C94,$V$3:$AE$12,3,FALSE) &amp; VLOOKUP(Audit!C94,$V$13:$AE$22,3,FALSE) &amp;IF(Audit!C94=10,Audit!V94&amp;Audit!W94,"")</f>
        <v/>
      </c>
      <c r="E94" s="17" t="str">
        <f>VLOOKUP(Audit!D94,$V$3:$AE$12,4,FALSE)&amp; Audit!T94 &amp; VLOOKUP(Audit!D94,$V$13:$AE$22,4,FALSE)&amp; IF(Audit!D94=10,Audit!V94&amp;Audit!W94,"")</f>
        <v/>
      </c>
      <c r="F94" s="17" t="str">
        <f>VLOOKUP(Audit!E94,$V$3:$AE$12,5,FALSE) &amp; VLOOKUP(Audit!E94,$V$13:$AE$22,5,FALSE)&amp; IF(Audit!E94=10,Audit!V94&amp;Audit!W94,"")</f>
        <v/>
      </c>
      <c r="G94" s="17" t="str">
        <f>VLOOKUP(Audit!F94,$V$3:$AE$12,6,FALSE) &amp; VLOOKUP(Audit!F94,$V$13:$AE$22,6,FALSE)&amp; IF(Audit!F94=10,Audit!V94&amp;Audit!W94,"")</f>
        <v/>
      </c>
      <c r="H94" s="17" t="str">
        <f>VLOOKUP(Audit!G94,$V$3:$AE$12,7,FALSE) &amp; VLOOKUP(Audit!G94,$V$13:$AE$22,7,FALSE)&amp;IF(Audit!G94=10,Audit!V94&amp;Audit!W94,"")</f>
        <v/>
      </c>
      <c r="I94" s="17" t="str">
        <f>VLOOKUP(Audit!H94,$V$3:$AE$12,8,FALSE) &amp; Audit!U94 &amp; VLOOKUP(Audit!H94,$V$13:$AE$22,8,FALSE)&amp;IF(Audit!H94=10,Audit!V94&amp;Audit!W94,"")</f>
        <v/>
      </c>
      <c r="J94" s="17" t="str">
        <f>VLOOKUP(Audit!I94,$V$3:$AE$12,9,FALSE) &amp; VLOOKUP(Audit!I94,$V$13:$AE$22,9,FALSE) &amp; IF(Audit!I94=10,Audit!V94&amp;Audit!W94,"") &amp; IF(Audit!I94&lt;&gt;1,U94,"")</f>
        <v/>
      </c>
      <c r="K94" s="17" t="str">
        <f>VLOOKUP(Audit!J94,$V$3:$AE$12,10,FALSE) &amp; Audit!S94 &amp; VLOOKUP(Audit!J94,$V$13:$AE$22,10,FALSE) &amp; IF(Audit!J94=10,Audit!V94&amp;Audit!W94,"") &amp; IF(Audit!J94&lt;&gt;1,U94,"")</f>
        <v/>
      </c>
      <c r="L94" s="10">
        <f>Audit!K94</f>
        <v>1</v>
      </c>
      <c r="M94" s="10" t="str">
        <f t="shared" si="39"/>
        <v/>
      </c>
      <c r="N94" s="10" t="str">
        <f t="shared" si="40"/>
        <v/>
      </c>
      <c r="O94" s="10" t="str">
        <f t="shared" si="41"/>
        <v/>
      </c>
      <c r="P94" s="10" t="str">
        <f t="shared" si="42"/>
        <v/>
      </c>
      <c r="Q94" s="10" t="str">
        <f t="shared" si="43"/>
        <v/>
      </c>
      <c r="R94" s="10" t="str">
        <f t="shared" si="44"/>
        <v/>
      </c>
      <c r="S94" s="10" t="str">
        <f t="shared" si="45"/>
        <v/>
      </c>
      <c r="T94" s="10" t="str">
        <f t="shared" si="46"/>
        <v/>
      </c>
      <c r="U94" s="17" t="str">
        <f>IF(Audit!M94="","",VLOOKUP(Audit!M94,$W$26:$X$35,2,FALSE)) &amp; Audit!N94 &amp; IF(Audit!O94="","",IF(Audit!N94&lt;=1.4,VLOOKUP(Audit!O94,$W$38:X139,2,FALSE),VLOOKUP(Audit!O94,$W$51:$X$61,2,FALSE))) &amp; IF(Audit!P94="","",VLOOKUP(Audit!P94,$Y$26:$Z$35,2,FALSE) &amp; Audit!Q94 &amp; IF(Audit!O94="","",IF(Audit!Q94&lt;=1.4,VLOOKUP(Audit!R94,$Y$38:$Z$48,2,FALSE),VLOOKUP(Audit!R94,$Y$51:$Z$61,2,FALSE))))</f>
        <v/>
      </c>
      <c r="V94" s="5"/>
      <c r="AH94" s="49" t="str">
        <f>Audit!A94</f>
        <v>OKC1-XX-00092</v>
      </c>
      <c r="AI94" s="50" t="str">
        <f>VLOOKUP(Audit!B94,$V$3:$AE$12,2,FALSE)&amp; IF(Audit!B94=10,Audit!V94,"")</f>
        <v/>
      </c>
      <c r="AJ94" s="50" t="str">
        <f>VLOOKUP(Audit!B94,$V$13:$AE$22,2,FALSE)&amp; IF(Audit!B94=10,Audit!W94,"")</f>
        <v/>
      </c>
      <c r="AK94" s="47" t="str">
        <f t="shared" si="47"/>
        <v/>
      </c>
      <c r="AL94" s="50" t="str">
        <f>VLOOKUP(Audit!C94,$V$3:$AE$12,3,FALSE)&amp; IF(Audit!C94=10,Audit!V94,"")</f>
        <v/>
      </c>
      <c r="AM94" s="50" t="str">
        <f>VLOOKUP(Audit!C94,$V$13:$AE$22,3,FALSE)&amp; IF(Audit!C94=10,Audit!W94,"")</f>
        <v/>
      </c>
      <c r="AN94" s="47" t="str">
        <f t="shared" si="48"/>
        <v/>
      </c>
      <c r="AO94" s="50" t="str">
        <f>VLOOKUP(Audit!D94,$V$3:$AE$12,4,FALSE) &amp;  Audit!T94 &amp; IF(Audit!D94=10,Audit!V94,"")</f>
        <v/>
      </c>
      <c r="AP94" s="50" t="str">
        <f>VLOOKUP(Audit!D94,$V$13:$AE$22,4,FALSE)&amp; IF(Audit!D94=10,Audit!W94,"")</f>
        <v/>
      </c>
      <c r="AQ94" s="47" t="str">
        <f t="shared" si="49"/>
        <v/>
      </c>
      <c r="AR94" s="50" t="str">
        <f>VLOOKUP(Audit!E94,$V$3:$AE$12,5,FALSE)&amp; IF(Audit!E94=10,Audit!V94,"")</f>
        <v/>
      </c>
      <c r="AS94" s="50" t="str">
        <f>VLOOKUP(Audit!E94,$V$13:$AE$22,5,FALSE)&amp; IF(Audit!E94=10,Audit!W94,"")</f>
        <v/>
      </c>
      <c r="AT94" s="47" t="str">
        <f t="shared" si="50"/>
        <v/>
      </c>
      <c r="AU94" s="50" t="str">
        <f>VLOOKUP(Audit!F94,$V$3:$AE$12,6,FALSE)&amp; IF(Audit!F94=10,Audit!V94,"")</f>
        <v/>
      </c>
      <c r="AV94" s="50" t="str">
        <f>VLOOKUP(Audit!F94,$V$13:$AE$22,6,FALSE)&amp; IF(Audit!F94=10,Audit!W94,"")</f>
        <v/>
      </c>
      <c r="AW94" s="47" t="str">
        <f t="shared" si="51"/>
        <v/>
      </c>
      <c r="AX94" s="50" t="str">
        <f>VLOOKUP(Audit!G94,$V$3:$AE$12,7,FALSE)&amp; IF(Audit!G94=10,Audit!V94,"")</f>
        <v/>
      </c>
      <c r="AY94" s="50" t="str">
        <f>VLOOKUP(Audit!G94,$V$13:$AE$22,7,FALSE) &amp; IF(Audit!G94=10,Audit!W94,"")</f>
        <v/>
      </c>
      <c r="AZ94" s="47" t="str">
        <f t="shared" si="52"/>
        <v/>
      </c>
      <c r="BA94" s="50" t="str">
        <f>VLOOKUP(Audit!H94,$V$3:$AE$12,8,FALSE)&amp; Audit!U94 &amp; IF(Audit!H94=10,Audit!V94,"")</f>
        <v/>
      </c>
      <c r="BB94" s="50" t="str">
        <f>VLOOKUP(Audit!H94,$V$13:$AE$22,8,FALSE) &amp; IF(Audit!H94=10,Audit!W94,"")</f>
        <v/>
      </c>
      <c r="BC94" s="47" t="str">
        <f t="shared" si="53"/>
        <v/>
      </c>
      <c r="BD94" s="50" t="str">
        <f>VLOOKUP(Audit!I94,$V$3:$AE$12,9,FALSE)&amp; IF(Audit!I94=10,Audit!V94,"")</f>
        <v/>
      </c>
      <c r="BE94" s="50" t="str">
        <f>VLOOKUP(Audit!I94,$V$13:$AE$22,9,FALSE) &amp; IF(Audit!I94=10,Audit!W94,"") &amp; IF(Audit!I94&lt;&gt;1,U94,"")</f>
        <v/>
      </c>
      <c r="BF94" s="47" t="str">
        <f t="shared" si="54"/>
        <v/>
      </c>
      <c r="BG94" s="50" t="str">
        <f>VLOOKUP(Audit!J94,$V$3:$AE$12,10,FALSE) &amp; Audit!S94 &amp; IF(Audit!J94=10,Audit!V94,"")</f>
        <v/>
      </c>
      <c r="BH94" s="50" t="str">
        <f>VLOOKUP(Audit!J94,$V$13:$AE$22,10,FALSE) &amp; IF(Audit!J94=10,Audit!W94,"") &amp; IF(Audit!J94&lt;&gt;1,U94,"")</f>
        <v/>
      </c>
      <c r="BI94" s="47" t="str">
        <f t="shared" si="55"/>
        <v/>
      </c>
      <c r="BJ94" s="48" t="str">
        <f t="shared" si="56"/>
        <v/>
      </c>
      <c r="BK94" s="48" t="str">
        <f t="shared" si="57"/>
        <v/>
      </c>
      <c r="BL94" s="48" t="str">
        <f t="shared" si="58"/>
        <v/>
      </c>
      <c r="BM94" s="48" t="str">
        <f t="shared" si="59"/>
        <v/>
      </c>
      <c r="BN94" s="48" t="str">
        <f t="shared" si="60"/>
        <v/>
      </c>
      <c r="BO94" s="48" t="str">
        <f t="shared" si="61"/>
        <v/>
      </c>
      <c r="BP94" s="48" t="str">
        <f t="shared" si="62"/>
        <v/>
      </c>
      <c r="BQ94" s="48" t="str">
        <f t="shared" si="63"/>
        <v/>
      </c>
      <c r="BR94" s="48" t="str">
        <f t="shared" si="64"/>
        <v/>
      </c>
      <c r="BS94" s="48" t="str">
        <f t="shared" si="65"/>
        <v/>
      </c>
      <c r="BT94" s="48" t="str">
        <f t="shared" si="66"/>
        <v/>
      </c>
      <c r="BU94" s="48" t="str">
        <f t="shared" si="67"/>
        <v/>
      </c>
    </row>
    <row r="95" spans="1:73">
      <c r="A95" s="10" t="str">
        <f>Audit!A95</f>
        <v>OKC1-XX-00093</v>
      </c>
      <c r="B95" s="10" t="str">
        <f t="shared" si="68"/>
        <v/>
      </c>
      <c r="C95" s="17" t="str">
        <f>VLOOKUP(Audit!B95,$V$3:$AE$12,2,FALSE) &amp; VLOOKUP(Audit!B95,$V$13:$AE$22,2,FALSE)&amp; IF(Audit!B95=10,Audit!V95&amp;Audit!W95,"")</f>
        <v/>
      </c>
      <c r="D95" s="17" t="str">
        <f>VLOOKUP(Audit!C95,$V$3:$AE$12,3,FALSE) &amp; VLOOKUP(Audit!C95,$V$13:$AE$22,3,FALSE) &amp;IF(Audit!C95=10,Audit!V95&amp;Audit!W95,"")</f>
        <v/>
      </c>
      <c r="E95" s="17" t="str">
        <f>VLOOKUP(Audit!D95,$V$3:$AE$12,4,FALSE)&amp; Audit!T95 &amp; VLOOKUP(Audit!D95,$V$13:$AE$22,4,FALSE)&amp; IF(Audit!D95=10,Audit!V95&amp;Audit!W95,"")</f>
        <v/>
      </c>
      <c r="F95" s="17" t="str">
        <f>VLOOKUP(Audit!E95,$V$3:$AE$12,5,FALSE) &amp; VLOOKUP(Audit!E95,$V$13:$AE$22,5,FALSE)&amp; IF(Audit!E95=10,Audit!V95&amp;Audit!W95,"")</f>
        <v/>
      </c>
      <c r="G95" s="17" t="str">
        <f>VLOOKUP(Audit!F95,$V$3:$AE$12,6,FALSE) &amp; VLOOKUP(Audit!F95,$V$13:$AE$22,6,FALSE)&amp; IF(Audit!F95=10,Audit!V95&amp;Audit!W95,"")</f>
        <v/>
      </c>
      <c r="H95" s="17" t="str">
        <f>VLOOKUP(Audit!G95,$V$3:$AE$12,7,FALSE) &amp; VLOOKUP(Audit!G95,$V$13:$AE$22,7,FALSE)&amp;IF(Audit!G95=10,Audit!V95&amp;Audit!W95,"")</f>
        <v/>
      </c>
      <c r="I95" s="17" t="str">
        <f>VLOOKUP(Audit!H95,$V$3:$AE$12,8,FALSE) &amp; Audit!U95 &amp; VLOOKUP(Audit!H95,$V$13:$AE$22,8,FALSE)&amp;IF(Audit!H95=10,Audit!V95&amp;Audit!W95,"")</f>
        <v/>
      </c>
      <c r="J95" s="17" t="str">
        <f>VLOOKUP(Audit!I95,$V$3:$AE$12,9,FALSE) &amp; VLOOKUP(Audit!I95,$V$13:$AE$22,9,FALSE) &amp; IF(Audit!I95=10,Audit!V95&amp;Audit!W95,"") &amp; IF(Audit!I95&lt;&gt;1,U95,"")</f>
        <v/>
      </c>
      <c r="K95" s="17" t="str">
        <f>VLOOKUP(Audit!J95,$V$3:$AE$12,10,FALSE) &amp; Audit!S95 &amp; VLOOKUP(Audit!J95,$V$13:$AE$22,10,FALSE) &amp; IF(Audit!J95=10,Audit!V95&amp;Audit!W95,"") &amp; IF(Audit!J95&lt;&gt;1,U95,"")</f>
        <v/>
      </c>
      <c r="L95" s="10">
        <f>Audit!K95</f>
        <v>1</v>
      </c>
      <c r="M95" s="10" t="str">
        <f t="shared" si="39"/>
        <v/>
      </c>
      <c r="N95" s="10" t="str">
        <f t="shared" si="40"/>
        <v/>
      </c>
      <c r="O95" s="10" t="str">
        <f t="shared" si="41"/>
        <v/>
      </c>
      <c r="P95" s="10" t="str">
        <f t="shared" si="42"/>
        <v/>
      </c>
      <c r="Q95" s="10" t="str">
        <f t="shared" si="43"/>
        <v/>
      </c>
      <c r="R95" s="10" t="str">
        <f t="shared" si="44"/>
        <v/>
      </c>
      <c r="S95" s="10" t="str">
        <f t="shared" si="45"/>
        <v/>
      </c>
      <c r="T95" s="10" t="str">
        <f t="shared" si="46"/>
        <v/>
      </c>
      <c r="U95" s="17" t="str">
        <f>IF(Audit!M95="","",VLOOKUP(Audit!M95,$W$26:$X$35,2,FALSE)) &amp; Audit!N95 &amp; IF(Audit!O95="","",IF(Audit!N95&lt;=1.4,VLOOKUP(Audit!O95,$W$38:X140,2,FALSE),VLOOKUP(Audit!O95,$W$51:$X$61,2,FALSE))) &amp; IF(Audit!P95="","",VLOOKUP(Audit!P95,$Y$26:$Z$35,2,FALSE) &amp; Audit!Q95 &amp; IF(Audit!O95="","",IF(Audit!Q95&lt;=1.4,VLOOKUP(Audit!R95,$Y$38:$Z$48,2,FALSE),VLOOKUP(Audit!R95,$Y$51:$Z$61,2,FALSE))))</f>
        <v/>
      </c>
      <c r="V95" s="5"/>
      <c r="AH95" s="49" t="str">
        <f>Audit!A95</f>
        <v>OKC1-XX-00093</v>
      </c>
      <c r="AI95" s="50" t="str">
        <f>VLOOKUP(Audit!B95,$V$3:$AE$12,2,FALSE)&amp; IF(Audit!B95=10,Audit!V95,"")</f>
        <v/>
      </c>
      <c r="AJ95" s="50" t="str">
        <f>VLOOKUP(Audit!B95,$V$13:$AE$22,2,FALSE)&amp; IF(Audit!B95=10,Audit!W95,"")</f>
        <v/>
      </c>
      <c r="AK95" s="47" t="str">
        <f t="shared" si="47"/>
        <v/>
      </c>
      <c r="AL95" s="50" t="str">
        <f>VLOOKUP(Audit!C95,$V$3:$AE$12,3,FALSE)&amp; IF(Audit!C95=10,Audit!V95,"")</f>
        <v/>
      </c>
      <c r="AM95" s="50" t="str">
        <f>VLOOKUP(Audit!C95,$V$13:$AE$22,3,FALSE)&amp; IF(Audit!C95=10,Audit!W95,"")</f>
        <v/>
      </c>
      <c r="AN95" s="47" t="str">
        <f t="shared" si="48"/>
        <v/>
      </c>
      <c r="AO95" s="50" t="str">
        <f>VLOOKUP(Audit!D95,$V$3:$AE$12,4,FALSE) &amp;  Audit!T95 &amp; IF(Audit!D95=10,Audit!V95,"")</f>
        <v/>
      </c>
      <c r="AP95" s="50" t="str">
        <f>VLOOKUP(Audit!D95,$V$13:$AE$22,4,FALSE)&amp; IF(Audit!D95=10,Audit!W95,"")</f>
        <v/>
      </c>
      <c r="AQ95" s="47" t="str">
        <f t="shared" si="49"/>
        <v/>
      </c>
      <c r="AR95" s="50" t="str">
        <f>VLOOKUP(Audit!E95,$V$3:$AE$12,5,FALSE)&amp; IF(Audit!E95=10,Audit!V95,"")</f>
        <v/>
      </c>
      <c r="AS95" s="50" t="str">
        <f>VLOOKUP(Audit!E95,$V$13:$AE$22,5,FALSE)&amp; IF(Audit!E95=10,Audit!W95,"")</f>
        <v/>
      </c>
      <c r="AT95" s="47" t="str">
        <f t="shared" si="50"/>
        <v/>
      </c>
      <c r="AU95" s="50" t="str">
        <f>VLOOKUP(Audit!F95,$V$3:$AE$12,6,FALSE)&amp; IF(Audit!F95=10,Audit!V95,"")</f>
        <v/>
      </c>
      <c r="AV95" s="50" t="str">
        <f>VLOOKUP(Audit!F95,$V$13:$AE$22,6,FALSE)&amp; IF(Audit!F95=10,Audit!W95,"")</f>
        <v/>
      </c>
      <c r="AW95" s="47" t="str">
        <f t="shared" si="51"/>
        <v/>
      </c>
      <c r="AX95" s="50" t="str">
        <f>VLOOKUP(Audit!G95,$V$3:$AE$12,7,FALSE)&amp; IF(Audit!G95=10,Audit!V95,"")</f>
        <v/>
      </c>
      <c r="AY95" s="50" t="str">
        <f>VLOOKUP(Audit!G95,$V$13:$AE$22,7,FALSE) &amp; IF(Audit!G95=10,Audit!W95,"")</f>
        <v/>
      </c>
      <c r="AZ95" s="47" t="str">
        <f t="shared" si="52"/>
        <v/>
      </c>
      <c r="BA95" s="50" t="str">
        <f>VLOOKUP(Audit!H95,$V$3:$AE$12,8,FALSE)&amp; Audit!U95 &amp; IF(Audit!H95=10,Audit!V95,"")</f>
        <v/>
      </c>
      <c r="BB95" s="50" t="str">
        <f>VLOOKUP(Audit!H95,$V$13:$AE$22,8,FALSE) &amp; IF(Audit!H95=10,Audit!W95,"")</f>
        <v/>
      </c>
      <c r="BC95" s="47" t="str">
        <f t="shared" si="53"/>
        <v/>
      </c>
      <c r="BD95" s="50" t="str">
        <f>VLOOKUP(Audit!I95,$V$3:$AE$12,9,FALSE)&amp; IF(Audit!I95=10,Audit!V95,"")</f>
        <v/>
      </c>
      <c r="BE95" s="50" t="str">
        <f>VLOOKUP(Audit!I95,$V$13:$AE$22,9,FALSE) &amp; IF(Audit!I95=10,Audit!W95,"") &amp; IF(Audit!I95&lt;&gt;1,U95,"")</f>
        <v/>
      </c>
      <c r="BF95" s="47" t="str">
        <f t="shared" si="54"/>
        <v/>
      </c>
      <c r="BG95" s="50" t="str">
        <f>VLOOKUP(Audit!J95,$V$3:$AE$12,10,FALSE) &amp; Audit!S95 &amp; IF(Audit!J95=10,Audit!V95,"")</f>
        <v/>
      </c>
      <c r="BH95" s="50" t="str">
        <f>VLOOKUP(Audit!J95,$V$13:$AE$22,10,FALSE) &amp; IF(Audit!J95=10,Audit!W95,"") &amp; IF(Audit!J95&lt;&gt;1,U95,"")</f>
        <v/>
      </c>
      <c r="BI95" s="47" t="str">
        <f t="shared" si="55"/>
        <v/>
      </c>
      <c r="BJ95" s="48" t="str">
        <f t="shared" si="56"/>
        <v/>
      </c>
      <c r="BK95" s="48" t="str">
        <f t="shared" si="57"/>
        <v/>
      </c>
      <c r="BL95" s="48" t="str">
        <f t="shared" si="58"/>
        <v/>
      </c>
      <c r="BM95" s="48" t="str">
        <f t="shared" si="59"/>
        <v/>
      </c>
      <c r="BN95" s="48" t="str">
        <f t="shared" si="60"/>
        <v/>
      </c>
      <c r="BO95" s="48" t="str">
        <f t="shared" si="61"/>
        <v/>
      </c>
      <c r="BP95" s="48" t="str">
        <f t="shared" si="62"/>
        <v/>
      </c>
      <c r="BQ95" s="48" t="str">
        <f t="shared" si="63"/>
        <v/>
      </c>
      <c r="BR95" s="48" t="str">
        <f t="shared" si="64"/>
        <v/>
      </c>
      <c r="BS95" s="48" t="str">
        <f t="shared" si="65"/>
        <v/>
      </c>
      <c r="BT95" s="48" t="str">
        <f t="shared" si="66"/>
        <v/>
      </c>
      <c r="BU95" s="48" t="str">
        <f t="shared" si="67"/>
        <v/>
      </c>
    </row>
    <row r="96" spans="1:73">
      <c r="A96" s="10" t="str">
        <f>Audit!A96</f>
        <v>OKC1-XX-00094</v>
      </c>
      <c r="B96" s="10" t="str">
        <f t="shared" si="68"/>
        <v/>
      </c>
      <c r="C96" s="17" t="str">
        <f>VLOOKUP(Audit!B96,$V$3:$AE$12,2,FALSE) &amp; VLOOKUP(Audit!B96,$V$13:$AE$22,2,FALSE)&amp; IF(Audit!B96=10,Audit!V96&amp;Audit!W96,"")</f>
        <v/>
      </c>
      <c r="D96" s="17" t="str">
        <f>VLOOKUP(Audit!C96,$V$3:$AE$12,3,FALSE) &amp; VLOOKUP(Audit!C96,$V$13:$AE$22,3,FALSE) &amp;IF(Audit!C96=10,Audit!V96&amp;Audit!W96,"")</f>
        <v/>
      </c>
      <c r="E96" s="17" t="str">
        <f>VLOOKUP(Audit!D96,$V$3:$AE$12,4,FALSE)&amp; Audit!T96 &amp; VLOOKUP(Audit!D96,$V$13:$AE$22,4,FALSE)&amp; IF(Audit!D96=10,Audit!V96&amp;Audit!W96,"")</f>
        <v/>
      </c>
      <c r="F96" s="17" t="str">
        <f>VLOOKUP(Audit!E96,$V$3:$AE$12,5,FALSE) &amp; VLOOKUP(Audit!E96,$V$13:$AE$22,5,FALSE)&amp; IF(Audit!E96=10,Audit!V96&amp;Audit!W96,"")</f>
        <v/>
      </c>
      <c r="G96" s="17" t="str">
        <f>VLOOKUP(Audit!F96,$V$3:$AE$12,6,FALSE) &amp; VLOOKUP(Audit!F96,$V$13:$AE$22,6,FALSE)&amp; IF(Audit!F96=10,Audit!V96&amp;Audit!W96,"")</f>
        <v/>
      </c>
      <c r="H96" s="17" t="str">
        <f>VLOOKUP(Audit!G96,$V$3:$AE$12,7,FALSE) &amp; VLOOKUP(Audit!G96,$V$13:$AE$22,7,FALSE)&amp;IF(Audit!G96=10,Audit!V96&amp;Audit!W96,"")</f>
        <v/>
      </c>
      <c r="I96" s="17" t="str">
        <f>VLOOKUP(Audit!H96,$V$3:$AE$12,8,FALSE) &amp; Audit!U96 &amp; VLOOKUP(Audit!H96,$V$13:$AE$22,8,FALSE)&amp;IF(Audit!H96=10,Audit!V96&amp;Audit!W96,"")</f>
        <v/>
      </c>
      <c r="J96" s="17" t="str">
        <f>VLOOKUP(Audit!I96,$V$3:$AE$12,9,FALSE) &amp; VLOOKUP(Audit!I96,$V$13:$AE$22,9,FALSE) &amp; IF(Audit!I96=10,Audit!V96&amp;Audit!W96,"") &amp; IF(Audit!I96&lt;&gt;1,U96,"")</f>
        <v/>
      </c>
      <c r="K96" s="17" t="str">
        <f>VLOOKUP(Audit!J96,$V$3:$AE$12,10,FALSE) &amp; Audit!S96 &amp; VLOOKUP(Audit!J96,$V$13:$AE$22,10,FALSE) &amp; IF(Audit!J96=10,Audit!V96&amp;Audit!W96,"") &amp; IF(Audit!J96&lt;&gt;1,U96,"")</f>
        <v/>
      </c>
      <c r="L96" s="10">
        <f>Audit!K96</f>
        <v>1</v>
      </c>
      <c r="M96" s="10" t="str">
        <f t="shared" si="39"/>
        <v/>
      </c>
      <c r="N96" s="10" t="str">
        <f t="shared" si="40"/>
        <v/>
      </c>
      <c r="O96" s="10" t="str">
        <f t="shared" si="41"/>
        <v/>
      </c>
      <c r="P96" s="10" t="str">
        <f t="shared" si="42"/>
        <v/>
      </c>
      <c r="Q96" s="10" t="str">
        <f t="shared" si="43"/>
        <v/>
      </c>
      <c r="R96" s="10" t="str">
        <f t="shared" si="44"/>
        <v/>
      </c>
      <c r="S96" s="10" t="str">
        <f t="shared" si="45"/>
        <v/>
      </c>
      <c r="T96" s="10" t="str">
        <f t="shared" si="46"/>
        <v/>
      </c>
      <c r="U96" s="17" t="str">
        <f>IF(Audit!M96="","",VLOOKUP(Audit!M96,$W$26:$X$35,2,FALSE)) &amp; Audit!N96 &amp; IF(Audit!O96="","",IF(Audit!N96&lt;=1.4,VLOOKUP(Audit!O96,$W$38:X141,2,FALSE),VLOOKUP(Audit!O96,$W$51:$X$61,2,FALSE))) &amp; IF(Audit!P96="","",VLOOKUP(Audit!P96,$Y$26:$Z$35,2,FALSE) &amp; Audit!Q96 &amp; IF(Audit!O96="","",IF(Audit!Q96&lt;=1.4,VLOOKUP(Audit!R96,$Y$38:$Z$48,2,FALSE),VLOOKUP(Audit!R96,$Y$51:$Z$61,2,FALSE))))</f>
        <v/>
      </c>
      <c r="V96" s="5"/>
      <c r="AH96" s="49" t="str">
        <f>Audit!A96</f>
        <v>OKC1-XX-00094</v>
      </c>
      <c r="AI96" s="50" t="str">
        <f>VLOOKUP(Audit!B96,$V$3:$AE$12,2,FALSE)&amp; IF(Audit!B96=10,Audit!V96,"")</f>
        <v/>
      </c>
      <c r="AJ96" s="50" t="str">
        <f>VLOOKUP(Audit!B96,$V$13:$AE$22,2,FALSE)&amp; IF(Audit!B96=10,Audit!W96,"")</f>
        <v/>
      </c>
      <c r="AK96" s="47" t="str">
        <f t="shared" si="47"/>
        <v/>
      </c>
      <c r="AL96" s="50" t="str">
        <f>VLOOKUP(Audit!C96,$V$3:$AE$12,3,FALSE)&amp; IF(Audit!C96=10,Audit!V96,"")</f>
        <v/>
      </c>
      <c r="AM96" s="50" t="str">
        <f>VLOOKUP(Audit!C96,$V$13:$AE$22,3,FALSE)&amp; IF(Audit!C96=10,Audit!W96,"")</f>
        <v/>
      </c>
      <c r="AN96" s="47" t="str">
        <f t="shared" si="48"/>
        <v/>
      </c>
      <c r="AO96" s="50" t="str">
        <f>VLOOKUP(Audit!D96,$V$3:$AE$12,4,FALSE) &amp;  Audit!T96 &amp; IF(Audit!D96=10,Audit!V96,"")</f>
        <v/>
      </c>
      <c r="AP96" s="50" t="str">
        <f>VLOOKUP(Audit!D96,$V$13:$AE$22,4,FALSE)&amp; IF(Audit!D96=10,Audit!W96,"")</f>
        <v/>
      </c>
      <c r="AQ96" s="47" t="str">
        <f t="shared" si="49"/>
        <v/>
      </c>
      <c r="AR96" s="50" t="str">
        <f>VLOOKUP(Audit!E96,$V$3:$AE$12,5,FALSE)&amp; IF(Audit!E96=10,Audit!V96,"")</f>
        <v/>
      </c>
      <c r="AS96" s="50" t="str">
        <f>VLOOKUP(Audit!E96,$V$13:$AE$22,5,FALSE)&amp; IF(Audit!E96=10,Audit!W96,"")</f>
        <v/>
      </c>
      <c r="AT96" s="47" t="str">
        <f t="shared" si="50"/>
        <v/>
      </c>
      <c r="AU96" s="50" t="str">
        <f>VLOOKUP(Audit!F96,$V$3:$AE$12,6,FALSE)&amp; IF(Audit!F96=10,Audit!V96,"")</f>
        <v/>
      </c>
      <c r="AV96" s="50" t="str">
        <f>VLOOKUP(Audit!F96,$V$13:$AE$22,6,FALSE)&amp; IF(Audit!F96=10,Audit!W96,"")</f>
        <v/>
      </c>
      <c r="AW96" s="47" t="str">
        <f t="shared" si="51"/>
        <v/>
      </c>
      <c r="AX96" s="50" t="str">
        <f>VLOOKUP(Audit!G96,$V$3:$AE$12,7,FALSE)&amp; IF(Audit!G96=10,Audit!V96,"")</f>
        <v/>
      </c>
      <c r="AY96" s="50" t="str">
        <f>VLOOKUP(Audit!G96,$V$13:$AE$22,7,FALSE) &amp; IF(Audit!G96=10,Audit!W96,"")</f>
        <v/>
      </c>
      <c r="AZ96" s="47" t="str">
        <f t="shared" si="52"/>
        <v/>
      </c>
      <c r="BA96" s="50" t="str">
        <f>VLOOKUP(Audit!H96,$V$3:$AE$12,8,FALSE)&amp; Audit!U96 &amp; IF(Audit!H96=10,Audit!V96,"")</f>
        <v/>
      </c>
      <c r="BB96" s="50" t="str">
        <f>VLOOKUP(Audit!H96,$V$13:$AE$22,8,FALSE) &amp; IF(Audit!H96=10,Audit!W96,"")</f>
        <v/>
      </c>
      <c r="BC96" s="47" t="str">
        <f t="shared" si="53"/>
        <v/>
      </c>
      <c r="BD96" s="50" t="str">
        <f>VLOOKUP(Audit!I96,$V$3:$AE$12,9,FALSE)&amp; IF(Audit!I96=10,Audit!V96,"")</f>
        <v/>
      </c>
      <c r="BE96" s="50" t="str">
        <f>VLOOKUP(Audit!I96,$V$13:$AE$22,9,FALSE) &amp; IF(Audit!I96=10,Audit!W96,"") &amp; IF(Audit!I96&lt;&gt;1,U96,"")</f>
        <v/>
      </c>
      <c r="BF96" s="47" t="str">
        <f t="shared" si="54"/>
        <v/>
      </c>
      <c r="BG96" s="50" t="str">
        <f>VLOOKUP(Audit!J96,$V$3:$AE$12,10,FALSE) &amp; Audit!S96 &amp; IF(Audit!J96=10,Audit!V96,"")</f>
        <v/>
      </c>
      <c r="BH96" s="50" t="str">
        <f>VLOOKUP(Audit!J96,$V$13:$AE$22,10,FALSE) &amp; IF(Audit!J96=10,Audit!W96,"") &amp; IF(Audit!J96&lt;&gt;1,U96,"")</f>
        <v/>
      </c>
      <c r="BI96" s="47" t="str">
        <f t="shared" si="55"/>
        <v/>
      </c>
      <c r="BJ96" s="48" t="str">
        <f t="shared" si="56"/>
        <v/>
      </c>
      <c r="BK96" s="48" t="str">
        <f t="shared" si="57"/>
        <v/>
      </c>
      <c r="BL96" s="48" t="str">
        <f t="shared" si="58"/>
        <v/>
      </c>
      <c r="BM96" s="48" t="str">
        <f t="shared" si="59"/>
        <v/>
      </c>
      <c r="BN96" s="48" t="str">
        <f t="shared" si="60"/>
        <v/>
      </c>
      <c r="BO96" s="48" t="str">
        <f t="shared" si="61"/>
        <v/>
      </c>
      <c r="BP96" s="48" t="str">
        <f t="shared" si="62"/>
        <v/>
      </c>
      <c r="BQ96" s="48" t="str">
        <f t="shared" si="63"/>
        <v/>
      </c>
      <c r="BR96" s="48" t="str">
        <f t="shared" si="64"/>
        <v/>
      </c>
      <c r="BS96" s="48" t="str">
        <f t="shared" si="65"/>
        <v/>
      </c>
      <c r="BT96" s="48" t="str">
        <f t="shared" si="66"/>
        <v/>
      </c>
      <c r="BU96" s="48" t="str">
        <f t="shared" si="67"/>
        <v/>
      </c>
    </row>
    <row r="97" spans="1:73">
      <c r="A97" s="10" t="str">
        <f>Audit!A97</f>
        <v>OKC1-XX-00095</v>
      </c>
      <c r="B97" s="10" t="str">
        <f t="shared" si="68"/>
        <v/>
      </c>
      <c r="C97" s="17" t="str">
        <f>VLOOKUP(Audit!B97,$V$3:$AE$12,2,FALSE) &amp; VLOOKUP(Audit!B97,$V$13:$AE$22,2,FALSE)&amp; IF(Audit!B97=10,Audit!V97&amp;Audit!W97,"")</f>
        <v/>
      </c>
      <c r="D97" s="17" t="str">
        <f>VLOOKUP(Audit!C97,$V$3:$AE$12,3,FALSE) &amp; VLOOKUP(Audit!C97,$V$13:$AE$22,3,FALSE) &amp;IF(Audit!C97=10,Audit!V97&amp;Audit!W97,"")</f>
        <v/>
      </c>
      <c r="E97" s="17" t="str">
        <f>VLOOKUP(Audit!D97,$V$3:$AE$12,4,FALSE)&amp; Audit!T97 &amp; VLOOKUP(Audit!D97,$V$13:$AE$22,4,FALSE)&amp; IF(Audit!D97=10,Audit!V97&amp;Audit!W97,"")</f>
        <v/>
      </c>
      <c r="F97" s="17" t="str">
        <f>VLOOKUP(Audit!E97,$V$3:$AE$12,5,FALSE) &amp; VLOOKUP(Audit!E97,$V$13:$AE$22,5,FALSE)&amp; IF(Audit!E97=10,Audit!V97&amp;Audit!W97,"")</f>
        <v/>
      </c>
      <c r="G97" s="17" t="str">
        <f>VLOOKUP(Audit!F97,$V$3:$AE$12,6,FALSE) &amp; VLOOKUP(Audit!F97,$V$13:$AE$22,6,FALSE)&amp; IF(Audit!F97=10,Audit!V97&amp;Audit!W97,"")</f>
        <v/>
      </c>
      <c r="H97" s="17" t="str">
        <f>VLOOKUP(Audit!G97,$V$3:$AE$12,7,FALSE) &amp; VLOOKUP(Audit!G97,$V$13:$AE$22,7,FALSE)&amp;IF(Audit!G97=10,Audit!V97&amp;Audit!W97,"")</f>
        <v/>
      </c>
      <c r="I97" s="17" t="str">
        <f>VLOOKUP(Audit!H97,$V$3:$AE$12,8,FALSE) &amp; Audit!U97 &amp; VLOOKUP(Audit!H97,$V$13:$AE$22,8,FALSE)&amp;IF(Audit!H97=10,Audit!V97&amp;Audit!W97,"")</f>
        <v/>
      </c>
      <c r="J97" s="17" t="str">
        <f>VLOOKUP(Audit!I97,$V$3:$AE$12,9,FALSE) &amp; VLOOKUP(Audit!I97,$V$13:$AE$22,9,FALSE) &amp; IF(Audit!I97=10,Audit!V97&amp;Audit!W97,"") &amp; IF(Audit!I97&lt;&gt;1,U97,"")</f>
        <v/>
      </c>
      <c r="K97" s="17" t="str">
        <f>VLOOKUP(Audit!J97,$V$3:$AE$12,10,FALSE) &amp; Audit!S97 &amp; VLOOKUP(Audit!J97,$V$13:$AE$22,10,FALSE) &amp; IF(Audit!J97=10,Audit!V97&amp;Audit!W97,"") &amp; IF(Audit!J97&lt;&gt;1,U97,"")</f>
        <v/>
      </c>
      <c r="L97" s="10">
        <f>Audit!K97</f>
        <v>1</v>
      </c>
      <c r="M97" s="10" t="str">
        <f t="shared" si="39"/>
        <v/>
      </c>
      <c r="N97" s="10" t="str">
        <f t="shared" si="40"/>
        <v/>
      </c>
      <c r="O97" s="10" t="str">
        <f t="shared" si="41"/>
        <v/>
      </c>
      <c r="P97" s="10" t="str">
        <f t="shared" si="42"/>
        <v/>
      </c>
      <c r="Q97" s="10" t="str">
        <f t="shared" si="43"/>
        <v/>
      </c>
      <c r="R97" s="10" t="str">
        <f t="shared" si="44"/>
        <v/>
      </c>
      <c r="S97" s="10" t="str">
        <f t="shared" si="45"/>
        <v/>
      </c>
      <c r="T97" s="10" t="str">
        <f t="shared" si="46"/>
        <v/>
      </c>
      <c r="U97" s="17" t="str">
        <f>IF(Audit!M97="","",VLOOKUP(Audit!M97,$W$26:$X$35,2,FALSE)) &amp; Audit!N97 &amp; IF(Audit!O97="","",IF(Audit!N97&lt;=1.4,VLOOKUP(Audit!O97,$W$38:X142,2,FALSE),VLOOKUP(Audit!O97,$W$51:$X$61,2,FALSE))) &amp; IF(Audit!P97="","",VLOOKUP(Audit!P97,$Y$26:$Z$35,2,FALSE) &amp; Audit!Q97 &amp; IF(Audit!O97="","",IF(Audit!Q97&lt;=1.4,VLOOKUP(Audit!R97,$Y$38:$Z$48,2,FALSE),VLOOKUP(Audit!R97,$Y$51:$Z$61,2,FALSE))))</f>
        <v/>
      </c>
      <c r="V97" s="5"/>
      <c r="AH97" s="49" t="str">
        <f>Audit!A97</f>
        <v>OKC1-XX-00095</v>
      </c>
      <c r="AI97" s="50" t="str">
        <f>VLOOKUP(Audit!B97,$V$3:$AE$12,2,FALSE)&amp; IF(Audit!B97=10,Audit!V97,"")</f>
        <v/>
      </c>
      <c r="AJ97" s="50" t="str">
        <f>VLOOKUP(Audit!B97,$V$13:$AE$22,2,FALSE)&amp; IF(Audit!B97=10,Audit!W97,"")</f>
        <v/>
      </c>
      <c r="AK97" s="47" t="str">
        <f t="shared" si="47"/>
        <v/>
      </c>
      <c r="AL97" s="50" t="str">
        <f>VLOOKUP(Audit!C97,$V$3:$AE$12,3,FALSE)&amp; IF(Audit!C97=10,Audit!V97,"")</f>
        <v/>
      </c>
      <c r="AM97" s="50" t="str">
        <f>VLOOKUP(Audit!C97,$V$13:$AE$22,3,FALSE)&amp; IF(Audit!C97=10,Audit!W97,"")</f>
        <v/>
      </c>
      <c r="AN97" s="47" t="str">
        <f t="shared" si="48"/>
        <v/>
      </c>
      <c r="AO97" s="50" t="str">
        <f>VLOOKUP(Audit!D97,$V$3:$AE$12,4,FALSE) &amp;  Audit!T97 &amp; IF(Audit!D97=10,Audit!V97,"")</f>
        <v/>
      </c>
      <c r="AP97" s="50" t="str">
        <f>VLOOKUP(Audit!D97,$V$13:$AE$22,4,FALSE)&amp; IF(Audit!D97=10,Audit!W97,"")</f>
        <v/>
      </c>
      <c r="AQ97" s="47" t="str">
        <f t="shared" si="49"/>
        <v/>
      </c>
      <c r="AR97" s="50" t="str">
        <f>VLOOKUP(Audit!E97,$V$3:$AE$12,5,FALSE)&amp; IF(Audit!E97=10,Audit!V97,"")</f>
        <v/>
      </c>
      <c r="AS97" s="50" t="str">
        <f>VLOOKUP(Audit!E97,$V$13:$AE$22,5,FALSE)&amp; IF(Audit!E97=10,Audit!W97,"")</f>
        <v/>
      </c>
      <c r="AT97" s="47" t="str">
        <f t="shared" si="50"/>
        <v/>
      </c>
      <c r="AU97" s="50" t="str">
        <f>VLOOKUP(Audit!F97,$V$3:$AE$12,6,FALSE)&amp; IF(Audit!F97=10,Audit!V97,"")</f>
        <v/>
      </c>
      <c r="AV97" s="50" t="str">
        <f>VLOOKUP(Audit!F97,$V$13:$AE$22,6,FALSE)&amp; IF(Audit!F97=10,Audit!W97,"")</f>
        <v/>
      </c>
      <c r="AW97" s="47" t="str">
        <f t="shared" si="51"/>
        <v/>
      </c>
      <c r="AX97" s="50" t="str">
        <f>VLOOKUP(Audit!G97,$V$3:$AE$12,7,FALSE)&amp; IF(Audit!G97=10,Audit!V97,"")</f>
        <v/>
      </c>
      <c r="AY97" s="50" t="str">
        <f>VLOOKUP(Audit!G97,$V$13:$AE$22,7,FALSE) &amp; IF(Audit!G97=10,Audit!W97,"")</f>
        <v/>
      </c>
      <c r="AZ97" s="47" t="str">
        <f t="shared" si="52"/>
        <v/>
      </c>
      <c r="BA97" s="50" t="str">
        <f>VLOOKUP(Audit!H97,$V$3:$AE$12,8,FALSE)&amp; Audit!U97 &amp; IF(Audit!H97=10,Audit!V97,"")</f>
        <v/>
      </c>
      <c r="BB97" s="50" t="str">
        <f>VLOOKUP(Audit!H97,$V$13:$AE$22,8,FALSE) &amp; IF(Audit!H97=10,Audit!W97,"")</f>
        <v/>
      </c>
      <c r="BC97" s="47" t="str">
        <f t="shared" si="53"/>
        <v/>
      </c>
      <c r="BD97" s="50" t="str">
        <f>VLOOKUP(Audit!I97,$V$3:$AE$12,9,FALSE)&amp; IF(Audit!I97=10,Audit!V97,"")</f>
        <v/>
      </c>
      <c r="BE97" s="50" t="str">
        <f>VLOOKUP(Audit!I97,$V$13:$AE$22,9,FALSE) &amp; IF(Audit!I97=10,Audit!W97,"") &amp; IF(Audit!I97&lt;&gt;1,U97,"")</f>
        <v/>
      </c>
      <c r="BF97" s="47" t="str">
        <f t="shared" si="54"/>
        <v/>
      </c>
      <c r="BG97" s="50" t="str">
        <f>VLOOKUP(Audit!J97,$V$3:$AE$12,10,FALSE) &amp; Audit!S97 &amp; IF(Audit!J97=10,Audit!V97,"")</f>
        <v/>
      </c>
      <c r="BH97" s="50" t="str">
        <f>VLOOKUP(Audit!J97,$V$13:$AE$22,10,FALSE) &amp; IF(Audit!J97=10,Audit!W97,"") &amp; IF(Audit!J97&lt;&gt;1,U97,"")</f>
        <v/>
      </c>
      <c r="BI97" s="47" t="str">
        <f t="shared" si="55"/>
        <v/>
      </c>
      <c r="BJ97" s="48" t="str">
        <f t="shared" si="56"/>
        <v/>
      </c>
      <c r="BK97" s="48" t="str">
        <f t="shared" si="57"/>
        <v/>
      </c>
      <c r="BL97" s="48" t="str">
        <f t="shared" si="58"/>
        <v/>
      </c>
      <c r="BM97" s="48" t="str">
        <f t="shared" si="59"/>
        <v/>
      </c>
      <c r="BN97" s="48" t="str">
        <f t="shared" si="60"/>
        <v/>
      </c>
      <c r="BO97" s="48" t="str">
        <f t="shared" si="61"/>
        <v/>
      </c>
      <c r="BP97" s="48" t="str">
        <f t="shared" si="62"/>
        <v/>
      </c>
      <c r="BQ97" s="48" t="str">
        <f t="shared" si="63"/>
        <v/>
      </c>
      <c r="BR97" s="48" t="str">
        <f t="shared" si="64"/>
        <v/>
      </c>
      <c r="BS97" s="48" t="str">
        <f t="shared" si="65"/>
        <v/>
      </c>
      <c r="BT97" s="48" t="str">
        <f t="shared" si="66"/>
        <v/>
      </c>
      <c r="BU97" s="48" t="str">
        <f t="shared" si="67"/>
        <v/>
      </c>
    </row>
    <row r="98" spans="1:73">
      <c r="A98" s="10" t="str">
        <f>Audit!A98</f>
        <v>OKC1-XX-00096</v>
      </c>
      <c r="B98" s="10" t="str">
        <f t="shared" si="68"/>
        <v/>
      </c>
      <c r="C98" s="17" t="str">
        <f>VLOOKUP(Audit!B98,$V$3:$AE$12,2,FALSE) &amp; VLOOKUP(Audit!B98,$V$13:$AE$22,2,FALSE)&amp; IF(Audit!B98=10,Audit!V98&amp;Audit!W98,"")</f>
        <v/>
      </c>
      <c r="D98" s="17" t="str">
        <f>VLOOKUP(Audit!C98,$V$3:$AE$12,3,FALSE) &amp; VLOOKUP(Audit!C98,$V$13:$AE$22,3,FALSE) &amp;IF(Audit!C98=10,Audit!V98&amp;Audit!W98,"")</f>
        <v/>
      </c>
      <c r="E98" s="17" t="str">
        <f>VLOOKUP(Audit!D98,$V$3:$AE$12,4,FALSE)&amp; Audit!T98 &amp; VLOOKUP(Audit!D98,$V$13:$AE$22,4,FALSE)&amp; IF(Audit!D98=10,Audit!V98&amp;Audit!W98,"")</f>
        <v/>
      </c>
      <c r="F98" s="17" t="str">
        <f>VLOOKUP(Audit!E98,$V$3:$AE$12,5,FALSE) &amp; VLOOKUP(Audit!E98,$V$13:$AE$22,5,FALSE)&amp; IF(Audit!E98=10,Audit!V98&amp;Audit!W98,"")</f>
        <v/>
      </c>
      <c r="G98" s="17" t="str">
        <f>VLOOKUP(Audit!F98,$V$3:$AE$12,6,FALSE) &amp; VLOOKUP(Audit!F98,$V$13:$AE$22,6,FALSE)&amp; IF(Audit!F98=10,Audit!V98&amp;Audit!W98,"")</f>
        <v/>
      </c>
      <c r="H98" s="17" t="str">
        <f>VLOOKUP(Audit!G98,$V$3:$AE$12,7,FALSE) &amp; VLOOKUP(Audit!G98,$V$13:$AE$22,7,FALSE)&amp;IF(Audit!G98=10,Audit!V98&amp;Audit!W98,"")</f>
        <v/>
      </c>
      <c r="I98" s="17" t="str">
        <f>VLOOKUP(Audit!H98,$V$3:$AE$12,8,FALSE) &amp; Audit!U98 &amp; VLOOKUP(Audit!H98,$V$13:$AE$22,8,FALSE)&amp;IF(Audit!H98=10,Audit!V98&amp;Audit!W98,"")</f>
        <v/>
      </c>
      <c r="J98" s="17" t="str">
        <f>VLOOKUP(Audit!I98,$V$3:$AE$12,9,FALSE) &amp; VLOOKUP(Audit!I98,$V$13:$AE$22,9,FALSE) &amp; IF(Audit!I98=10,Audit!V98&amp;Audit!W98,"") &amp; IF(Audit!I98&lt;&gt;1,U98,"")</f>
        <v/>
      </c>
      <c r="K98" s="17" t="str">
        <f>VLOOKUP(Audit!J98,$V$3:$AE$12,10,FALSE) &amp; Audit!S98 &amp; VLOOKUP(Audit!J98,$V$13:$AE$22,10,FALSE) &amp; IF(Audit!J98=10,Audit!V98&amp;Audit!W98,"") &amp; IF(Audit!J98&lt;&gt;1,U98,"")</f>
        <v/>
      </c>
      <c r="L98" s="10">
        <f>Audit!K98</f>
        <v>1</v>
      </c>
      <c r="M98" s="10" t="str">
        <f t="shared" si="39"/>
        <v/>
      </c>
      <c r="N98" s="10" t="str">
        <f t="shared" si="40"/>
        <v/>
      </c>
      <c r="O98" s="10" t="str">
        <f t="shared" si="41"/>
        <v/>
      </c>
      <c r="P98" s="10" t="str">
        <f t="shared" si="42"/>
        <v/>
      </c>
      <c r="Q98" s="10" t="str">
        <f t="shared" si="43"/>
        <v/>
      </c>
      <c r="R98" s="10" t="str">
        <f t="shared" si="44"/>
        <v/>
      </c>
      <c r="S98" s="10" t="str">
        <f t="shared" si="45"/>
        <v/>
      </c>
      <c r="T98" s="10" t="str">
        <f t="shared" si="46"/>
        <v/>
      </c>
      <c r="U98" s="17" t="str">
        <f>IF(Audit!M98="","",VLOOKUP(Audit!M98,$W$26:$X$35,2,FALSE)) &amp; Audit!N98 &amp; IF(Audit!O98="","",IF(Audit!N98&lt;=1.4,VLOOKUP(Audit!O98,$W$38:X143,2,FALSE),VLOOKUP(Audit!O98,$W$51:$X$61,2,FALSE))) &amp; IF(Audit!P98="","",VLOOKUP(Audit!P98,$Y$26:$Z$35,2,FALSE) &amp; Audit!Q98 &amp; IF(Audit!O98="","",IF(Audit!Q98&lt;=1.4,VLOOKUP(Audit!R98,$Y$38:$Z$48,2,FALSE),VLOOKUP(Audit!R98,$Y$51:$Z$61,2,FALSE))))</f>
        <v/>
      </c>
      <c r="V98" s="5"/>
      <c r="AH98" s="49" t="str">
        <f>Audit!A98</f>
        <v>OKC1-XX-00096</v>
      </c>
      <c r="AI98" s="50" t="str">
        <f>VLOOKUP(Audit!B98,$V$3:$AE$12,2,FALSE)&amp; IF(Audit!B98=10,Audit!V98,"")</f>
        <v/>
      </c>
      <c r="AJ98" s="50" t="str">
        <f>VLOOKUP(Audit!B98,$V$13:$AE$22,2,FALSE)&amp; IF(Audit!B98=10,Audit!W98,"")</f>
        <v/>
      </c>
      <c r="AK98" s="47" t="str">
        <f t="shared" si="47"/>
        <v/>
      </c>
      <c r="AL98" s="50" t="str">
        <f>VLOOKUP(Audit!C98,$V$3:$AE$12,3,FALSE)&amp; IF(Audit!C98=10,Audit!V98,"")</f>
        <v/>
      </c>
      <c r="AM98" s="50" t="str">
        <f>VLOOKUP(Audit!C98,$V$13:$AE$22,3,FALSE)&amp; IF(Audit!C98=10,Audit!W98,"")</f>
        <v/>
      </c>
      <c r="AN98" s="47" t="str">
        <f t="shared" si="48"/>
        <v/>
      </c>
      <c r="AO98" s="50" t="str">
        <f>VLOOKUP(Audit!D98,$V$3:$AE$12,4,FALSE) &amp;  Audit!T98 &amp; IF(Audit!D98=10,Audit!V98,"")</f>
        <v/>
      </c>
      <c r="AP98" s="50" t="str">
        <f>VLOOKUP(Audit!D98,$V$13:$AE$22,4,FALSE)&amp; IF(Audit!D98=10,Audit!W98,"")</f>
        <v/>
      </c>
      <c r="AQ98" s="47" t="str">
        <f t="shared" si="49"/>
        <v/>
      </c>
      <c r="AR98" s="50" t="str">
        <f>VLOOKUP(Audit!E98,$V$3:$AE$12,5,FALSE)&amp; IF(Audit!E98=10,Audit!V98,"")</f>
        <v/>
      </c>
      <c r="AS98" s="50" t="str">
        <f>VLOOKUP(Audit!E98,$V$13:$AE$22,5,FALSE)&amp; IF(Audit!E98=10,Audit!W98,"")</f>
        <v/>
      </c>
      <c r="AT98" s="47" t="str">
        <f t="shared" si="50"/>
        <v/>
      </c>
      <c r="AU98" s="50" t="str">
        <f>VLOOKUP(Audit!F98,$V$3:$AE$12,6,FALSE)&amp; IF(Audit!F98=10,Audit!V98,"")</f>
        <v/>
      </c>
      <c r="AV98" s="50" t="str">
        <f>VLOOKUP(Audit!F98,$V$13:$AE$22,6,FALSE)&amp; IF(Audit!F98=10,Audit!W98,"")</f>
        <v/>
      </c>
      <c r="AW98" s="47" t="str">
        <f t="shared" si="51"/>
        <v/>
      </c>
      <c r="AX98" s="50" t="str">
        <f>VLOOKUP(Audit!G98,$V$3:$AE$12,7,FALSE)&amp; IF(Audit!G98=10,Audit!V98,"")</f>
        <v/>
      </c>
      <c r="AY98" s="50" t="str">
        <f>VLOOKUP(Audit!G98,$V$13:$AE$22,7,FALSE) &amp; IF(Audit!G98=10,Audit!W98,"")</f>
        <v/>
      </c>
      <c r="AZ98" s="47" t="str">
        <f t="shared" si="52"/>
        <v/>
      </c>
      <c r="BA98" s="50" t="str">
        <f>VLOOKUP(Audit!H98,$V$3:$AE$12,8,FALSE)&amp; Audit!U98 &amp; IF(Audit!H98=10,Audit!V98,"")</f>
        <v/>
      </c>
      <c r="BB98" s="50" t="str">
        <f>VLOOKUP(Audit!H98,$V$13:$AE$22,8,FALSE) &amp; IF(Audit!H98=10,Audit!W98,"")</f>
        <v/>
      </c>
      <c r="BC98" s="47" t="str">
        <f t="shared" si="53"/>
        <v/>
      </c>
      <c r="BD98" s="50" t="str">
        <f>VLOOKUP(Audit!I98,$V$3:$AE$12,9,FALSE)&amp; IF(Audit!I98=10,Audit!V98,"")</f>
        <v/>
      </c>
      <c r="BE98" s="50" t="str">
        <f>VLOOKUP(Audit!I98,$V$13:$AE$22,9,FALSE) &amp; IF(Audit!I98=10,Audit!W98,"") &amp; IF(Audit!I98&lt;&gt;1,U98,"")</f>
        <v/>
      </c>
      <c r="BF98" s="47" t="str">
        <f t="shared" si="54"/>
        <v/>
      </c>
      <c r="BG98" s="50" t="str">
        <f>VLOOKUP(Audit!J98,$V$3:$AE$12,10,FALSE) &amp; Audit!S98 &amp; IF(Audit!J98=10,Audit!V98,"")</f>
        <v/>
      </c>
      <c r="BH98" s="50" t="str">
        <f>VLOOKUP(Audit!J98,$V$13:$AE$22,10,FALSE) &amp; IF(Audit!J98=10,Audit!W98,"") &amp; IF(Audit!J98&lt;&gt;1,U98,"")</f>
        <v/>
      </c>
      <c r="BI98" s="47" t="str">
        <f t="shared" si="55"/>
        <v/>
      </c>
      <c r="BJ98" s="48" t="str">
        <f t="shared" si="56"/>
        <v/>
      </c>
      <c r="BK98" s="48" t="str">
        <f t="shared" si="57"/>
        <v/>
      </c>
      <c r="BL98" s="48" t="str">
        <f t="shared" si="58"/>
        <v/>
      </c>
      <c r="BM98" s="48" t="str">
        <f t="shared" si="59"/>
        <v/>
      </c>
      <c r="BN98" s="48" t="str">
        <f t="shared" si="60"/>
        <v/>
      </c>
      <c r="BO98" s="48" t="str">
        <f t="shared" si="61"/>
        <v/>
      </c>
      <c r="BP98" s="48" t="str">
        <f t="shared" si="62"/>
        <v/>
      </c>
      <c r="BQ98" s="48" t="str">
        <f t="shared" si="63"/>
        <v/>
      </c>
      <c r="BR98" s="48" t="str">
        <f t="shared" si="64"/>
        <v/>
      </c>
      <c r="BS98" s="48" t="str">
        <f t="shared" si="65"/>
        <v/>
      </c>
      <c r="BT98" s="48" t="str">
        <f t="shared" si="66"/>
        <v/>
      </c>
      <c r="BU98" s="48" t="str">
        <f t="shared" si="67"/>
        <v/>
      </c>
    </row>
    <row r="99" spans="1:73">
      <c r="A99" s="10" t="str">
        <f>Audit!A99</f>
        <v>OKC1-XX-00097</v>
      </c>
      <c r="B99" s="10" t="str">
        <f t="shared" si="68"/>
        <v/>
      </c>
      <c r="C99" s="17" t="str">
        <f>VLOOKUP(Audit!B99,$V$3:$AE$12,2,FALSE) &amp; VLOOKUP(Audit!B99,$V$13:$AE$22,2,FALSE)&amp; IF(Audit!B99=10,Audit!V99&amp;Audit!W99,"")</f>
        <v/>
      </c>
      <c r="D99" s="17" t="str">
        <f>VLOOKUP(Audit!C99,$V$3:$AE$12,3,FALSE) &amp; VLOOKUP(Audit!C99,$V$13:$AE$22,3,FALSE) &amp;IF(Audit!C99=10,Audit!V99&amp;Audit!W99,"")</f>
        <v/>
      </c>
      <c r="E99" s="17" t="str">
        <f>VLOOKUP(Audit!D99,$V$3:$AE$12,4,FALSE)&amp; Audit!T99 &amp; VLOOKUP(Audit!D99,$V$13:$AE$22,4,FALSE)&amp; IF(Audit!D99=10,Audit!V99&amp;Audit!W99,"")</f>
        <v/>
      </c>
      <c r="F99" s="17" t="str">
        <f>VLOOKUP(Audit!E99,$V$3:$AE$12,5,FALSE) &amp; VLOOKUP(Audit!E99,$V$13:$AE$22,5,FALSE)&amp; IF(Audit!E99=10,Audit!V99&amp;Audit!W99,"")</f>
        <v/>
      </c>
      <c r="G99" s="17" t="str">
        <f>VLOOKUP(Audit!F99,$V$3:$AE$12,6,FALSE) &amp; VLOOKUP(Audit!F99,$V$13:$AE$22,6,FALSE)&amp; IF(Audit!F99=10,Audit!V99&amp;Audit!W99,"")</f>
        <v/>
      </c>
      <c r="H99" s="17" t="str">
        <f>VLOOKUP(Audit!G99,$V$3:$AE$12,7,FALSE) &amp; VLOOKUP(Audit!G99,$V$13:$AE$22,7,FALSE)&amp;IF(Audit!G99=10,Audit!V99&amp;Audit!W99,"")</f>
        <v/>
      </c>
      <c r="I99" s="17" t="str">
        <f>VLOOKUP(Audit!H99,$V$3:$AE$12,8,FALSE) &amp; Audit!U99 &amp; VLOOKUP(Audit!H99,$V$13:$AE$22,8,FALSE)&amp;IF(Audit!H99=10,Audit!V99&amp;Audit!W99,"")</f>
        <v/>
      </c>
      <c r="J99" s="17" t="str">
        <f>VLOOKUP(Audit!I99,$V$3:$AE$12,9,FALSE) &amp; VLOOKUP(Audit!I99,$V$13:$AE$22,9,FALSE) &amp; IF(Audit!I99=10,Audit!V99&amp;Audit!W99,"") &amp; IF(Audit!I99&lt;&gt;1,U99,"")</f>
        <v/>
      </c>
      <c r="K99" s="17" t="str">
        <f>VLOOKUP(Audit!J99,$V$3:$AE$12,10,FALSE) &amp; Audit!S99 &amp; VLOOKUP(Audit!J99,$V$13:$AE$22,10,FALSE) &amp; IF(Audit!J99=10,Audit!V99&amp;Audit!W99,"") &amp; IF(Audit!J99&lt;&gt;1,U99,"")</f>
        <v/>
      </c>
      <c r="L99" s="10">
        <f>Audit!K99</f>
        <v>1</v>
      </c>
      <c r="M99" s="10" t="str">
        <f t="shared" si="39"/>
        <v/>
      </c>
      <c r="N99" s="10" t="str">
        <f t="shared" si="40"/>
        <v/>
      </c>
      <c r="O99" s="10" t="str">
        <f t="shared" si="41"/>
        <v/>
      </c>
      <c r="P99" s="10" t="str">
        <f t="shared" si="42"/>
        <v/>
      </c>
      <c r="Q99" s="10" t="str">
        <f t="shared" si="43"/>
        <v/>
      </c>
      <c r="R99" s="10" t="str">
        <f t="shared" si="44"/>
        <v/>
      </c>
      <c r="S99" s="10" t="str">
        <f t="shared" si="45"/>
        <v/>
      </c>
      <c r="T99" s="10" t="str">
        <f t="shared" si="46"/>
        <v/>
      </c>
      <c r="U99" s="17" t="str">
        <f>IF(Audit!M99="","",VLOOKUP(Audit!M99,$W$26:$X$35,2,FALSE)) &amp; Audit!N99 &amp; IF(Audit!O99="","",IF(Audit!N99&lt;=1.4,VLOOKUP(Audit!O99,$W$38:X144,2,FALSE),VLOOKUP(Audit!O99,$W$51:$X$61,2,FALSE))) &amp; IF(Audit!P99="","",VLOOKUP(Audit!P99,$Y$26:$Z$35,2,FALSE) &amp; Audit!Q99 &amp; IF(Audit!O99="","",IF(Audit!Q99&lt;=1.4,VLOOKUP(Audit!R99,$Y$38:$Z$48,2,FALSE),VLOOKUP(Audit!R99,$Y$51:$Z$61,2,FALSE))))</f>
        <v/>
      </c>
      <c r="V99" s="5"/>
      <c r="AH99" s="49" t="str">
        <f>Audit!A99</f>
        <v>OKC1-XX-00097</v>
      </c>
      <c r="AI99" s="50" t="str">
        <f>VLOOKUP(Audit!B99,$V$3:$AE$12,2,FALSE)&amp; IF(Audit!B99=10,Audit!V99,"")</f>
        <v/>
      </c>
      <c r="AJ99" s="50" t="str">
        <f>VLOOKUP(Audit!B99,$V$13:$AE$22,2,FALSE)&amp; IF(Audit!B99=10,Audit!W99,"")</f>
        <v/>
      </c>
      <c r="AK99" s="47" t="str">
        <f t="shared" si="47"/>
        <v/>
      </c>
      <c r="AL99" s="50" t="str">
        <f>VLOOKUP(Audit!C99,$V$3:$AE$12,3,FALSE)&amp; IF(Audit!C99=10,Audit!V99,"")</f>
        <v/>
      </c>
      <c r="AM99" s="50" t="str">
        <f>VLOOKUP(Audit!C99,$V$13:$AE$22,3,FALSE)&amp; IF(Audit!C99=10,Audit!W99,"")</f>
        <v/>
      </c>
      <c r="AN99" s="47" t="str">
        <f t="shared" si="48"/>
        <v/>
      </c>
      <c r="AO99" s="50" t="str">
        <f>VLOOKUP(Audit!D99,$V$3:$AE$12,4,FALSE) &amp;  Audit!T99 &amp; IF(Audit!D99=10,Audit!V99,"")</f>
        <v/>
      </c>
      <c r="AP99" s="50" t="str">
        <f>VLOOKUP(Audit!D99,$V$13:$AE$22,4,FALSE)&amp; IF(Audit!D99=10,Audit!W99,"")</f>
        <v/>
      </c>
      <c r="AQ99" s="47" t="str">
        <f t="shared" si="49"/>
        <v/>
      </c>
      <c r="AR99" s="50" t="str">
        <f>VLOOKUP(Audit!E99,$V$3:$AE$12,5,FALSE)&amp; IF(Audit!E99=10,Audit!V99,"")</f>
        <v/>
      </c>
      <c r="AS99" s="50" t="str">
        <f>VLOOKUP(Audit!E99,$V$13:$AE$22,5,FALSE)&amp; IF(Audit!E99=10,Audit!W99,"")</f>
        <v/>
      </c>
      <c r="AT99" s="47" t="str">
        <f t="shared" si="50"/>
        <v/>
      </c>
      <c r="AU99" s="50" t="str">
        <f>VLOOKUP(Audit!F99,$V$3:$AE$12,6,FALSE)&amp; IF(Audit!F99=10,Audit!V99,"")</f>
        <v/>
      </c>
      <c r="AV99" s="50" t="str">
        <f>VLOOKUP(Audit!F99,$V$13:$AE$22,6,FALSE)&amp; IF(Audit!F99=10,Audit!W99,"")</f>
        <v/>
      </c>
      <c r="AW99" s="47" t="str">
        <f t="shared" si="51"/>
        <v/>
      </c>
      <c r="AX99" s="50" t="str">
        <f>VLOOKUP(Audit!G99,$V$3:$AE$12,7,FALSE)&amp; IF(Audit!G99=10,Audit!V99,"")</f>
        <v/>
      </c>
      <c r="AY99" s="50" t="str">
        <f>VLOOKUP(Audit!G99,$V$13:$AE$22,7,FALSE) &amp; IF(Audit!G99=10,Audit!W99,"")</f>
        <v/>
      </c>
      <c r="AZ99" s="47" t="str">
        <f t="shared" si="52"/>
        <v/>
      </c>
      <c r="BA99" s="50" t="str">
        <f>VLOOKUP(Audit!H99,$V$3:$AE$12,8,FALSE)&amp; Audit!U99 &amp; IF(Audit!H99=10,Audit!V99,"")</f>
        <v/>
      </c>
      <c r="BB99" s="50" t="str">
        <f>VLOOKUP(Audit!H99,$V$13:$AE$22,8,FALSE) &amp; IF(Audit!H99=10,Audit!W99,"")</f>
        <v/>
      </c>
      <c r="BC99" s="47" t="str">
        <f t="shared" si="53"/>
        <v/>
      </c>
      <c r="BD99" s="50" t="str">
        <f>VLOOKUP(Audit!I99,$V$3:$AE$12,9,FALSE)&amp; IF(Audit!I99=10,Audit!V99,"")</f>
        <v/>
      </c>
      <c r="BE99" s="50" t="str">
        <f>VLOOKUP(Audit!I99,$V$13:$AE$22,9,FALSE) &amp; IF(Audit!I99=10,Audit!W99,"") &amp; IF(Audit!I99&lt;&gt;1,U99,"")</f>
        <v/>
      </c>
      <c r="BF99" s="47" t="str">
        <f t="shared" si="54"/>
        <v/>
      </c>
      <c r="BG99" s="50" t="str">
        <f>VLOOKUP(Audit!J99,$V$3:$AE$12,10,FALSE) &amp; Audit!S99 &amp; IF(Audit!J99=10,Audit!V99,"")</f>
        <v/>
      </c>
      <c r="BH99" s="50" t="str">
        <f>VLOOKUP(Audit!J99,$V$13:$AE$22,10,FALSE) &amp; IF(Audit!J99=10,Audit!W99,"") &amp; IF(Audit!J99&lt;&gt;1,U99,"")</f>
        <v/>
      </c>
      <c r="BI99" s="47" t="str">
        <f t="shared" si="55"/>
        <v/>
      </c>
      <c r="BJ99" s="48" t="str">
        <f t="shared" si="56"/>
        <v/>
      </c>
      <c r="BK99" s="48" t="str">
        <f t="shared" si="57"/>
        <v/>
      </c>
      <c r="BL99" s="48" t="str">
        <f t="shared" si="58"/>
        <v/>
      </c>
      <c r="BM99" s="48" t="str">
        <f t="shared" si="59"/>
        <v/>
      </c>
      <c r="BN99" s="48" t="str">
        <f t="shared" si="60"/>
        <v/>
      </c>
      <c r="BO99" s="48" t="str">
        <f t="shared" si="61"/>
        <v/>
      </c>
      <c r="BP99" s="48" t="str">
        <f t="shared" si="62"/>
        <v/>
      </c>
      <c r="BQ99" s="48" t="str">
        <f t="shared" si="63"/>
        <v/>
      </c>
      <c r="BR99" s="48" t="str">
        <f t="shared" si="64"/>
        <v/>
      </c>
      <c r="BS99" s="48" t="str">
        <f t="shared" si="65"/>
        <v/>
      </c>
      <c r="BT99" s="48" t="str">
        <f t="shared" si="66"/>
        <v/>
      </c>
      <c r="BU99" s="48" t="str">
        <f t="shared" si="67"/>
        <v/>
      </c>
    </row>
    <row r="100" spans="1:73">
      <c r="A100" s="10" t="str">
        <f>Audit!A100</f>
        <v>OKC1-XX-00098</v>
      </c>
      <c r="B100" s="10" t="str">
        <f t="shared" si="68"/>
        <v/>
      </c>
      <c r="C100" s="17" t="str">
        <f>VLOOKUP(Audit!B100,$V$3:$AE$12,2,FALSE) &amp; VLOOKUP(Audit!B100,$V$13:$AE$22,2,FALSE)&amp; IF(Audit!B100=10,Audit!V100&amp;Audit!W100,"")</f>
        <v/>
      </c>
      <c r="D100" s="17" t="str">
        <f>VLOOKUP(Audit!C100,$V$3:$AE$12,3,FALSE) &amp; VLOOKUP(Audit!C100,$V$13:$AE$22,3,FALSE) &amp;IF(Audit!C100=10,Audit!V100&amp;Audit!W100,"")</f>
        <v/>
      </c>
      <c r="E100" s="17" t="str">
        <f>VLOOKUP(Audit!D100,$V$3:$AE$12,4,FALSE)&amp; Audit!T100 &amp; VLOOKUP(Audit!D100,$V$13:$AE$22,4,FALSE)&amp; IF(Audit!D100=10,Audit!V100&amp;Audit!W100,"")</f>
        <v/>
      </c>
      <c r="F100" s="17" t="str">
        <f>VLOOKUP(Audit!E100,$V$3:$AE$12,5,FALSE) &amp; VLOOKUP(Audit!E100,$V$13:$AE$22,5,FALSE)&amp; IF(Audit!E100=10,Audit!V100&amp;Audit!W100,"")</f>
        <v/>
      </c>
      <c r="G100" s="17" t="str">
        <f>VLOOKUP(Audit!F100,$V$3:$AE$12,6,FALSE) &amp; VLOOKUP(Audit!F100,$V$13:$AE$22,6,FALSE)&amp; IF(Audit!F100=10,Audit!V100&amp;Audit!W100,"")</f>
        <v/>
      </c>
      <c r="H100" s="17" t="str">
        <f>VLOOKUP(Audit!G100,$V$3:$AE$12,7,FALSE) &amp; VLOOKUP(Audit!G100,$V$13:$AE$22,7,FALSE)&amp;IF(Audit!G100=10,Audit!V100&amp;Audit!W100,"")</f>
        <v/>
      </c>
      <c r="I100" s="17" t="str">
        <f>VLOOKUP(Audit!H100,$V$3:$AE$12,8,FALSE) &amp; Audit!U100 &amp; VLOOKUP(Audit!H100,$V$13:$AE$22,8,FALSE)&amp;IF(Audit!H100=10,Audit!V100&amp;Audit!W100,"")</f>
        <v/>
      </c>
      <c r="J100" s="17" t="str">
        <f>VLOOKUP(Audit!I100,$V$3:$AE$12,9,FALSE) &amp; VLOOKUP(Audit!I100,$V$13:$AE$22,9,FALSE) &amp; IF(Audit!I100=10,Audit!V100&amp;Audit!W100,"") &amp; IF(Audit!I100&lt;&gt;1,U100,"")</f>
        <v/>
      </c>
      <c r="K100" s="17" t="str">
        <f>VLOOKUP(Audit!J100,$V$3:$AE$12,10,FALSE) &amp; Audit!S100 &amp; VLOOKUP(Audit!J100,$V$13:$AE$22,10,FALSE) &amp; IF(Audit!J100=10,Audit!V100&amp;Audit!W100,"") &amp; IF(Audit!J100&lt;&gt;1,U100,"")</f>
        <v/>
      </c>
      <c r="L100" s="10">
        <f>Audit!K100</f>
        <v>1</v>
      </c>
      <c r="M100" s="10" t="str">
        <f t="shared" si="39"/>
        <v/>
      </c>
      <c r="N100" s="10" t="str">
        <f t="shared" si="40"/>
        <v/>
      </c>
      <c r="O100" s="10" t="str">
        <f t="shared" si="41"/>
        <v/>
      </c>
      <c r="P100" s="10" t="str">
        <f t="shared" si="42"/>
        <v/>
      </c>
      <c r="Q100" s="10" t="str">
        <f t="shared" si="43"/>
        <v/>
      </c>
      <c r="R100" s="10" t="str">
        <f t="shared" si="44"/>
        <v/>
      </c>
      <c r="S100" s="10" t="str">
        <f t="shared" si="45"/>
        <v/>
      </c>
      <c r="T100" s="10" t="str">
        <f t="shared" si="46"/>
        <v/>
      </c>
      <c r="U100" s="17" t="str">
        <f>IF(Audit!M100="","",VLOOKUP(Audit!M100,$W$26:$X$35,2,FALSE)) &amp; Audit!N100 &amp; IF(Audit!O100="","",IF(Audit!N100&lt;=1.4,VLOOKUP(Audit!O100,$W$38:X145,2,FALSE),VLOOKUP(Audit!O100,$W$51:$X$61,2,FALSE))) &amp; IF(Audit!P100="","",VLOOKUP(Audit!P100,$Y$26:$Z$35,2,FALSE) &amp; Audit!Q100 &amp; IF(Audit!O100="","",IF(Audit!Q100&lt;=1.4,VLOOKUP(Audit!R100,$Y$38:$Z$48,2,FALSE),VLOOKUP(Audit!R100,$Y$51:$Z$61,2,FALSE))))</f>
        <v/>
      </c>
      <c r="V100" s="5"/>
      <c r="AH100" s="49" t="str">
        <f>Audit!A100</f>
        <v>OKC1-XX-00098</v>
      </c>
      <c r="AI100" s="50" t="str">
        <f>VLOOKUP(Audit!B100,$V$3:$AE$12,2,FALSE)&amp; IF(Audit!B100=10,Audit!V100,"")</f>
        <v/>
      </c>
      <c r="AJ100" s="50" t="str">
        <f>VLOOKUP(Audit!B100,$V$13:$AE$22,2,FALSE)&amp; IF(Audit!B100=10,Audit!W100,"")</f>
        <v/>
      </c>
      <c r="AK100" s="47" t="str">
        <f t="shared" si="47"/>
        <v/>
      </c>
      <c r="AL100" s="50" t="str">
        <f>VLOOKUP(Audit!C100,$V$3:$AE$12,3,FALSE)&amp; IF(Audit!C100=10,Audit!V100,"")</f>
        <v/>
      </c>
      <c r="AM100" s="50" t="str">
        <f>VLOOKUP(Audit!C100,$V$13:$AE$22,3,FALSE)&amp; IF(Audit!C100=10,Audit!W100,"")</f>
        <v/>
      </c>
      <c r="AN100" s="47" t="str">
        <f t="shared" si="48"/>
        <v/>
      </c>
      <c r="AO100" s="50" t="str">
        <f>VLOOKUP(Audit!D100,$V$3:$AE$12,4,FALSE) &amp;  Audit!T100 &amp; IF(Audit!D100=10,Audit!V100,"")</f>
        <v/>
      </c>
      <c r="AP100" s="50" t="str">
        <f>VLOOKUP(Audit!D100,$V$13:$AE$22,4,FALSE)&amp; IF(Audit!D100=10,Audit!W100,"")</f>
        <v/>
      </c>
      <c r="AQ100" s="47" t="str">
        <f t="shared" si="49"/>
        <v/>
      </c>
      <c r="AR100" s="50" t="str">
        <f>VLOOKUP(Audit!E100,$V$3:$AE$12,5,FALSE)&amp; IF(Audit!E100=10,Audit!V100,"")</f>
        <v/>
      </c>
      <c r="AS100" s="50" t="str">
        <f>VLOOKUP(Audit!E100,$V$13:$AE$22,5,FALSE)&amp; IF(Audit!E100=10,Audit!W100,"")</f>
        <v/>
      </c>
      <c r="AT100" s="47" t="str">
        <f t="shared" si="50"/>
        <v/>
      </c>
      <c r="AU100" s="50" t="str">
        <f>VLOOKUP(Audit!F100,$V$3:$AE$12,6,FALSE)&amp; IF(Audit!F100=10,Audit!V100,"")</f>
        <v/>
      </c>
      <c r="AV100" s="50" t="str">
        <f>VLOOKUP(Audit!F100,$V$13:$AE$22,6,FALSE)&amp; IF(Audit!F100=10,Audit!W100,"")</f>
        <v/>
      </c>
      <c r="AW100" s="47" t="str">
        <f t="shared" si="51"/>
        <v/>
      </c>
      <c r="AX100" s="50" t="str">
        <f>VLOOKUP(Audit!G100,$V$3:$AE$12,7,FALSE)&amp; IF(Audit!G100=10,Audit!V100,"")</f>
        <v/>
      </c>
      <c r="AY100" s="50" t="str">
        <f>VLOOKUP(Audit!G100,$V$13:$AE$22,7,FALSE) &amp; IF(Audit!G100=10,Audit!W100,"")</f>
        <v/>
      </c>
      <c r="AZ100" s="47" t="str">
        <f t="shared" si="52"/>
        <v/>
      </c>
      <c r="BA100" s="50" t="str">
        <f>VLOOKUP(Audit!H100,$V$3:$AE$12,8,FALSE)&amp; Audit!U100 &amp; IF(Audit!H100=10,Audit!V100,"")</f>
        <v/>
      </c>
      <c r="BB100" s="50" t="str">
        <f>VLOOKUP(Audit!H100,$V$13:$AE$22,8,FALSE) &amp; IF(Audit!H100=10,Audit!W100,"")</f>
        <v/>
      </c>
      <c r="BC100" s="47" t="str">
        <f t="shared" si="53"/>
        <v/>
      </c>
      <c r="BD100" s="50" t="str">
        <f>VLOOKUP(Audit!I100,$V$3:$AE$12,9,FALSE)&amp; IF(Audit!I100=10,Audit!V100,"")</f>
        <v/>
      </c>
      <c r="BE100" s="50" t="str">
        <f>VLOOKUP(Audit!I100,$V$13:$AE$22,9,FALSE) &amp; IF(Audit!I100=10,Audit!W100,"") &amp; IF(Audit!I100&lt;&gt;1,U100,"")</f>
        <v/>
      </c>
      <c r="BF100" s="47" t="str">
        <f t="shared" si="54"/>
        <v/>
      </c>
      <c r="BG100" s="50" t="str">
        <f>VLOOKUP(Audit!J100,$V$3:$AE$12,10,FALSE) &amp; Audit!S100 &amp; IF(Audit!J100=10,Audit!V100,"")</f>
        <v/>
      </c>
      <c r="BH100" s="50" t="str">
        <f>VLOOKUP(Audit!J100,$V$13:$AE$22,10,FALSE) &amp; IF(Audit!J100=10,Audit!W100,"") &amp; IF(Audit!J100&lt;&gt;1,U100,"")</f>
        <v/>
      </c>
      <c r="BI100" s="47" t="str">
        <f t="shared" si="55"/>
        <v/>
      </c>
      <c r="BJ100" s="48" t="str">
        <f t="shared" si="56"/>
        <v/>
      </c>
      <c r="BK100" s="48" t="str">
        <f t="shared" si="57"/>
        <v/>
      </c>
      <c r="BL100" s="48" t="str">
        <f t="shared" si="58"/>
        <v/>
      </c>
      <c r="BM100" s="48" t="str">
        <f t="shared" si="59"/>
        <v/>
      </c>
      <c r="BN100" s="48" t="str">
        <f t="shared" si="60"/>
        <v/>
      </c>
      <c r="BO100" s="48" t="str">
        <f t="shared" si="61"/>
        <v/>
      </c>
      <c r="BP100" s="48" t="str">
        <f t="shared" si="62"/>
        <v/>
      </c>
      <c r="BQ100" s="48" t="str">
        <f t="shared" si="63"/>
        <v/>
      </c>
      <c r="BR100" s="48" t="str">
        <f t="shared" si="64"/>
        <v/>
      </c>
      <c r="BS100" s="48" t="str">
        <f t="shared" si="65"/>
        <v/>
      </c>
      <c r="BT100" s="48" t="str">
        <f t="shared" si="66"/>
        <v/>
      </c>
      <c r="BU100" s="48" t="str">
        <f t="shared" si="67"/>
        <v/>
      </c>
    </row>
    <row r="101" spans="1:73">
      <c r="A101" s="10" t="str">
        <f>Audit!A101</f>
        <v>OKC1-XX-00099</v>
      </c>
      <c r="B101" s="10" t="str">
        <f t="shared" si="68"/>
        <v xml:space="preserve"> • Access point is not powered • Troubleshoot the access point</v>
      </c>
      <c r="C101" s="17" t="str">
        <f>VLOOKUP(Audit!B101,$V$3:$AE$12,2,FALSE) &amp; VLOOKUP(Audit!B101,$V$13:$AE$22,2,FALSE)&amp; IF(Audit!B101=10,Audit!V101&amp;Audit!W101,"")</f>
        <v/>
      </c>
      <c r="D101" s="17" t="str">
        <f>VLOOKUP(Audit!C101,$V$3:$AE$12,3,FALSE) &amp; VLOOKUP(Audit!C101,$V$13:$AE$22,3,FALSE) &amp;IF(Audit!C101=10,Audit!V101&amp;Audit!W101,"")</f>
        <v/>
      </c>
      <c r="E101" s="17" t="str">
        <f>VLOOKUP(Audit!D101,$V$3:$AE$12,4,FALSE)&amp; Audit!T101 &amp; VLOOKUP(Audit!D101,$V$13:$AE$22,4,FALSE)&amp; IF(Audit!D101=10,Audit!V101&amp;Audit!W101,"")</f>
        <v xml:space="preserve"> • Access point is not powered • Troubleshoot the access point</v>
      </c>
      <c r="F101" s="17" t="str">
        <f>VLOOKUP(Audit!E101,$V$3:$AE$12,5,FALSE) &amp; VLOOKUP(Audit!E101,$V$13:$AE$22,5,FALSE)&amp; IF(Audit!E101=10,Audit!V101&amp;Audit!W101,"")</f>
        <v/>
      </c>
      <c r="G101" s="17" t="str">
        <f>VLOOKUP(Audit!F101,$V$3:$AE$12,6,FALSE) &amp; VLOOKUP(Audit!F101,$V$13:$AE$22,6,FALSE)&amp; IF(Audit!F101=10,Audit!V101&amp;Audit!W101,"")</f>
        <v/>
      </c>
      <c r="H101" s="17" t="str">
        <f>VLOOKUP(Audit!G101,$V$3:$AE$12,7,FALSE) &amp; VLOOKUP(Audit!G101,$V$13:$AE$22,7,FALSE)&amp;IF(Audit!G101=10,Audit!V101&amp;Audit!W101,"")</f>
        <v/>
      </c>
      <c r="I101" s="17" t="str">
        <f>VLOOKUP(Audit!H101,$V$3:$AE$12,8,FALSE) &amp; Audit!U101 &amp; VLOOKUP(Audit!H101,$V$13:$AE$22,8,FALSE)&amp;IF(Audit!H101=10,Audit!V101&amp;Audit!W101,"")</f>
        <v/>
      </c>
      <c r="J101" s="17" t="str">
        <f>VLOOKUP(Audit!I101,$V$3:$AE$12,9,FALSE) &amp; VLOOKUP(Audit!I101,$V$13:$AE$22,9,FALSE) &amp; IF(Audit!I101=10,Audit!V101&amp;Audit!W101,"") &amp; IF(Audit!I101&lt;&gt;1,U101,"")</f>
        <v/>
      </c>
      <c r="K101" s="17" t="str">
        <f>VLOOKUP(Audit!J101,$V$3:$AE$12,10,FALSE) &amp; Audit!S101 &amp; VLOOKUP(Audit!J101,$V$13:$AE$22,10,FALSE) &amp; IF(Audit!J101=10,Audit!V101&amp;Audit!W101,"") &amp; IF(Audit!J101&lt;&gt;1,U101,"")</f>
        <v/>
      </c>
      <c r="L101" s="10">
        <f>Audit!K101</f>
        <v>1</v>
      </c>
      <c r="M101" s="10" t="str">
        <f t="shared" si="39"/>
        <v/>
      </c>
      <c r="N101" s="10" t="str">
        <f t="shared" si="40"/>
        <v/>
      </c>
      <c r="O101" s="10" t="str">
        <f t="shared" si="41"/>
        <v/>
      </c>
      <c r="P101" s="10" t="str">
        <f t="shared" si="42"/>
        <v/>
      </c>
      <c r="Q101" s="10" t="str">
        <f t="shared" si="43"/>
        <v/>
      </c>
      <c r="R101" s="10" t="str">
        <f t="shared" si="44"/>
        <v/>
      </c>
      <c r="S101" s="10" t="str">
        <f t="shared" si="45"/>
        <v/>
      </c>
      <c r="T101" s="10" t="str">
        <f t="shared" si="46"/>
        <v/>
      </c>
      <c r="U101" s="17" t="str">
        <f>IF(Audit!M101="","",VLOOKUP(Audit!M101,$W$26:$X$35,2,FALSE)) &amp; Audit!N101 &amp; IF(Audit!O101="","",IF(Audit!N101&lt;=1.4,VLOOKUP(Audit!O101,$W$38:X146,2,FALSE),VLOOKUP(Audit!O101,$W$51:$X$61,2,FALSE))) &amp; IF(Audit!P101="","",VLOOKUP(Audit!P101,$Y$26:$Z$35,2,FALSE) &amp; Audit!Q101 &amp; IF(Audit!O101="","",IF(Audit!Q101&lt;=1.4,VLOOKUP(Audit!R101,$Y$38:$Z$48,2,FALSE),VLOOKUP(Audit!R101,$Y$51:$Z$61,2,FALSE))))</f>
        <v/>
      </c>
      <c r="V101" s="5"/>
      <c r="AH101" s="49" t="str">
        <f>Audit!A101</f>
        <v>OKC1-XX-00099</v>
      </c>
      <c r="AI101" s="50" t="str">
        <f>VLOOKUP(Audit!B101,$V$3:$AE$12,2,FALSE)&amp; IF(Audit!B101=10,Audit!V101,"")</f>
        <v/>
      </c>
      <c r="AJ101" s="50" t="str">
        <f>VLOOKUP(Audit!B101,$V$13:$AE$22,2,FALSE)&amp; IF(Audit!B101=10,Audit!W101,"")</f>
        <v/>
      </c>
      <c r="AK101" s="47" t="str">
        <f t="shared" si="47"/>
        <v/>
      </c>
      <c r="AL101" s="50" t="str">
        <f>VLOOKUP(Audit!C101,$V$3:$AE$12,3,FALSE)&amp; IF(Audit!C101=10,Audit!V101,"")</f>
        <v/>
      </c>
      <c r="AM101" s="50" t="str">
        <f>VLOOKUP(Audit!C101,$V$13:$AE$22,3,FALSE)&amp; IF(Audit!C101=10,Audit!W101,"")</f>
        <v/>
      </c>
      <c r="AN101" s="47" t="str">
        <f t="shared" si="48"/>
        <v/>
      </c>
      <c r="AO101" s="50" t="str">
        <f>VLOOKUP(Audit!D101,$V$3:$AE$12,4,FALSE) &amp;  Audit!T101 &amp; IF(Audit!D101=10,Audit!V101,"")</f>
        <v xml:space="preserve"> • Access point is not powered</v>
      </c>
      <c r="AP101" s="50" t="str">
        <f>VLOOKUP(Audit!D101,$V$13:$AE$22,4,FALSE)&amp; IF(Audit!D101=10,Audit!W101,"")</f>
        <v xml:space="preserve"> • Troubleshoot the access point</v>
      </c>
      <c r="AQ101" s="47">
        <f t="shared" si="49"/>
        <v>1</v>
      </c>
      <c r="AR101" s="50" t="str">
        <f>VLOOKUP(Audit!E101,$V$3:$AE$12,5,FALSE)&amp; IF(Audit!E101=10,Audit!V101,"")</f>
        <v/>
      </c>
      <c r="AS101" s="50" t="str">
        <f>VLOOKUP(Audit!E101,$V$13:$AE$22,5,FALSE)&amp; IF(Audit!E101=10,Audit!W101,"")</f>
        <v/>
      </c>
      <c r="AT101" s="47" t="str">
        <f t="shared" si="50"/>
        <v/>
      </c>
      <c r="AU101" s="50" t="str">
        <f>VLOOKUP(Audit!F101,$V$3:$AE$12,6,FALSE)&amp; IF(Audit!F101=10,Audit!V101,"")</f>
        <v/>
      </c>
      <c r="AV101" s="50" t="str">
        <f>VLOOKUP(Audit!F101,$V$13:$AE$22,6,FALSE)&amp; IF(Audit!F101=10,Audit!W101,"")</f>
        <v/>
      </c>
      <c r="AW101" s="47" t="str">
        <f t="shared" si="51"/>
        <v/>
      </c>
      <c r="AX101" s="50" t="str">
        <f>VLOOKUP(Audit!G101,$V$3:$AE$12,7,FALSE)&amp; IF(Audit!G101=10,Audit!V101,"")</f>
        <v/>
      </c>
      <c r="AY101" s="50" t="str">
        <f>VLOOKUP(Audit!G101,$V$13:$AE$22,7,FALSE) &amp; IF(Audit!G101=10,Audit!W101,"")</f>
        <v/>
      </c>
      <c r="AZ101" s="47" t="str">
        <f t="shared" si="52"/>
        <v/>
      </c>
      <c r="BA101" s="50" t="str">
        <f>VLOOKUP(Audit!H101,$V$3:$AE$12,8,FALSE)&amp; Audit!U101 &amp; IF(Audit!H101=10,Audit!V101,"")</f>
        <v/>
      </c>
      <c r="BB101" s="50" t="str">
        <f>VLOOKUP(Audit!H101,$V$13:$AE$22,8,FALSE) &amp; IF(Audit!H101=10,Audit!W101,"")</f>
        <v/>
      </c>
      <c r="BC101" s="47" t="str">
        <f t="shared" si="53"/>
        <v/>
      </c>
      <c r="BD101" s="50" t="str">
        <f>VLOOKUP(Audit!I101,$V$3:$AE$12,9,FALSE)&amp; IF(Audit!I101=10,Audit!V101,"")</f>
        <v/>
      </c>
      <c r="BE101" s="50" t="str">
        <f>VLOOKUP(Audit!I101,$V$13:$AE$22,9,FALSE) &amp; IF(Audit!I101=10,Audit!W101,"") &amp; IF(Audit!I101&lt;&gt;1,U101,"")</f>
        <v/>
      </c>
      <c r="BF101" s="47" t="str">
        <f t="shared" si="54"/>
        <v/>
      </c>
      <c r="BG101" s="50" t="str">
        <f>VLOOKUP(Audit!J101,$V$3:$AE$12,10,FALSE) &amp; Audit!S101 &amp; IF(Audit!J101=10,Audit!V101,"")</f>
        <v/>
      </c>
      <c r="BH101" s="50" t="str">
        <f>VLOOKUP(Audit!J101,$V$13:$AE$22,10,FALSE) &amp; IF(Audit!J101=10,Audit!W101,"") &amp; IF(Audit!J101&lt;&gt;1,U101,"")</f>
        <v/>
      </c>
      <c r="BI101" s="47" t="str">
        <f t="shared" si="55"/>
        <v/>
      </c>
      <c r="BJ101" s="48" t="str">
        <f t="shared" si="56"/>
        <v xml:space="preserve"> • Access point is not powered</v>
      </c>
      <c r="BK101" s="48" t="str">
        <f t="shared" si="57"/>
        <v xml:space="preserve"> • Troubleshoot the access point</v>
      </c>
      <c r="BL101" s="48" t="str">
        <f t="shared" si="58"/>
        <v/>
      </c>
      <c r="BM101" s="48" t="str">
        <f t="shared" si="59"/>
        <v/>
      </c>
      <c r="BN101" s="48" t="str">
        <f t="shared" si="60"/>
        <v/>
      </c>
      <c r="BO101" s="48" t="str">
        <f t="shared" si="61"/>
        <v/>
      </c>
      <c r="BP101" s="48" t="str">
        <f t="shared" si="62"/>
        <v/>
      </c>
      <c r="BQ101" s="48" t="str">
        <f t="shared" si="63"/>
        <v/>
      </c>
      <c r="BR101" s="48" t="str">
        <f t="shared" si="64"/>
        <v/>
      </c>
      <c r="BS101" s="48" t="str">
        <f t="shared" si="65"/>
        <v/>
      </c>
      <c r="BT101" s="48" t="str">
        <f t="shared" si="66"/>
        <v/>
      </c>
      <c r="BU101" s="48" t="str">
        <f t="shared" si="67"/>
        <v/>
      </c>
    </row>
    <row r="102" spans="1:73">
      <c r="A102" s="10" t="str">
        <f>Audit!A102</f>
        <v>OKC1-XX-00100</v>
      </c>
      <c r="B102" s="10" t="str">
        <f t="shared" si="68"/>
        <v xml:space="preserve"> • Access point is not powered • Troubleshoot the access point</v>
      </c>
      <c r="C102" s="17" t="str">
        <f>VLOOKUP(Audit!B102,$V$3:$AE$12,2,FALSE) &amp; VLOOKUP(Audit!B102,$V$13:$AE$22,2,FALSE)&amp; IF(Audit!B102=10,Audit!V102&amp;Audit!W102,"")</f>
        <v/>
      </c>
      <c r="D102" s="17" t="str">
        <f>VLOOKUP(Audit!C102,$V$3:$AE$12,3,FALSE) &amp; VLOOKUP(Audit!C102,$V$13:$AE$22,3,FALSE) &amp;IF(Audit!C102=10,Audit!V102&amp;Audit!W102,"")</f>
        <v/>
      </c>
      <c r="E102" s="17" t="str">
        <f>VLOOKUP(Audit!D102,$V$3:$AE$12,4,FALSE)&amp; Audit!T102 &amp; VLOOKUP(Audit!D102,$V$13:$AE$22,4,FALSE)&amp; IF(Audit!D102=10,Audit!V102&amp;Audit!W102,"")</f>
        <v xml:space="preserve"> • Access point is not powered • Troubleshoot the access point</v>
      </c>
      <c r="F102" s="17" t="str">
        <f>VLOOKUP(Audit!E102,$V$3:$AE$12,5,FALSE) &amp; VLOOKUP(Audit!E102,$V$13:$AE$22,5,FALSE)&amp; IF(Audit!E102=10,Audit!V102&amp;Audit!W102,"")</f>
        <v/>
      </c>
      <c r="G102" s="17" t="str">
        <f>VLOOKUP(Audit!F102,$V$3:$AE$12,6,FALSE) &amp; VLOOKUP(Audit!F102,$V$13:$AE$22,6,FALSE)&amp; IF(Audit!F102=10,Audit!V102&amp;Audit!W102,"")</f>
        <v/>
      </c>
      <c r="H102" s="17" t="str">
        <f>VLOOKUP(Audit!G102,$V$3:$AE$12,7,FALSE) &amp; VLOOKUP(Audit!G102,$V$13:$AE$22,7,FALSE)&amp;IF(Audit!G102=10,Audit!V102&amp;Audit!W102,"")</f>
        <v/>
      </c>
      <c r="I102" s="17" t="str">
        <f>VLOOKUP(Audit!H102,$V$3:$AE$12,8,FALSE) &amp; Audit!U102 &amp; VLOOKUP(Audit!H102,$V$13:$AE$22,8,FALSE)&amp;IF(Audit!H102=10,Audit!V102&amp;Audit!W102,"")</f>
        <v/>
      </c>
      <c r="J102" s="17" t="str">
        <f>VLOOKUP(Audit!I102,$V$3:$AE$12,9,FALSE) &amp; VLOOKUP(Audit!I102,$V$13:$AE$22,9,FALSE) &amp; IF(Audit!I102=10,Audit!V102&amp;Audit!W102,"") &amp; IF(Audit!I102&lt;&gt;1,U102,"")</f>
        <v/>
      </c>
      <c r="K102" s="17" t="str">
        <f>VLOOKUP(Audit!J102,$V$3:$AE$12,10,FALSE) &amp; Audit!S102 &amp; VLOOKUP(Audit!J102,$V$13:$AE$22,10,FALSE) &amp; IF(Audit!J102=10,Audit!V102&amp;Audit!W102,"") &amp; IF(Audit!J102&lt;&gt;1,U102,"")</f>
        <v/>
      </c>
      <c r="L102" s="10">
        <f>Audit!K102</f>
        <v>1</v>
      </c>
      <c r="M102" s="10" t="str">
        <f t="shared" si="39"/>
        <v/>
      </c>
      <c r="N102" s="10" t="str">
        <f t="shared" si="40"/>
        <v/>
      </c>
      <c r="O102" s="10" t="str">
        <f t="shared" si="41"/>
        <v/>
      </c>
      <c r="P102" s="10" t="str">
        <f t="shared" si="42"/>
        <v/>
      </c>
      <c r="Q102" s="10" t="str">
        <f t="shared" si="43"/>
        <v/>
      </c>
      <c r="R102" s="10" t="str">
        <f t="shared" si="44"/>
        <v/>
      </c>
      <c r="S102" s="10" t="str">
        <f t="shared" si="45"/>
        <v/>
      </c>
      <c r="T102" s="10" t="str">
        <f t="shared" si="46"/>
        <v/>
      </c>
      <c r="U102" s="17" t="str">
        <f>IF(Audit!M102="","",VLOOKUP(Audit!M102,$W$26:$X$35,2,FALSE)) &amp; Audit!N102 &amp; IF(Audit!O102="","",IF(Audit!N102&lt;=1.4,VLOOKUP(Audit!O102,$W$38:X147,2,FALSE),VLOOKUP(Audit!O102,$W$51:$X$61,2,FALSE))) &amp; IF(Audit!P102="","",VLOOKUP(Audit!P102,$Y$26:$Z$35,2,FALSE) &amp; Audit!Q102 &amp; IF(Audit!O102="","",IF(Audit!Q102&lt;=1.4,VLOOKUP(Audit!R102,$Y$38:$Z$48,2,FALSE),VLOOKUP(Audit!R102,$Y$51:$Z$61,2,FALSE))))</f>
        <v/>
      </c>
      <c r="AH102" s="49" t="str">
        <f>Audit!A102</f>
        <v>OKC1-XX-00100</v>
      </c>
      <c r="AI102" s="50" t="str">
        <f>VLOOKUP(Audit!B102,$V$3:$AE$12,2,FALSE)&amp; IF(Audit!B102=10,Audit!V102,"")</f>
        <v/>
      </c>
      <c r="AJ102" s="50" t="str">
        <f>VLOOKUP(Audit!B102,$V$13:$AE$22,2,FALSE)&amp; IF(Audit!B102=10,Audit!W102,"")</f>
        <v/>
      </c>
      <c r="AK102" s="47" t="str">
        <f t="shared" si="47"/>
        <v/>
      </c>
      <c r="AL102" s="50" t="str">
        <f>VLOOKUP(Audit!C102,$V$3:$AE$12,3,FALSE)&amp; IF(Audit!C102=10,Audit!V102,"")</f>
        <v/>
      </c>
      <c r="AM102" s="50" t="str">
        <f>VLOOKUP(Audit!C102,$V$13:$AE$22,3,FALSE)&amp; IF(Audit!C102=10,Audit!W102,"")</f>
        <v/>
      </c>
      <c r="AN102" s="47" t="str">
        <f t="shared" si="48"/>
        <v/>
      </c>
      <c r="AO102" s="50" t="str">
        <f>VLOOKUP(Audit!D102,$V$3:$AE$12,4,FALSE) &amp;  Audit!T102 &amp; IF(Audit!D102=10,Audit!V102,"")</f>
        <v xml:space="preserve"> • Access point is not powered</v>
      </c>
      <c r="AP102" s="50" t="str">
        <f>VLOOKUP(Audit!D102,$V$13:$AE$22,4,FALSE)&amp; IF(Audit!D102=10,Audit!W102,"")</f>
        <v xml:space="preserve"> • Troubleshoot the access point</v>
      </c>
      <c r="AQ102" s="47">
        <f t="shared" si="49"/>
        <v>1</v>
      </c>
      <c r="AR102" s="50" t="str">
        <f>VLOOKUP(Audit!E102,$V$3:$AE$12,5,FALSE)&amp; IF(Audit!E102=10,Audit!V102,"")</f>
        <v/>
      </c>
      <c r="AS102" s="50" t="str">
        <f>VLOOKUP(Audit!E102,$V$13:$AE$22,5,FALSE)&amp; IF(Audit!E102=10,Audit!W102,"")</f>
        <v/>
      </c>
      <c r="AT102" s="47" t="str">
        <f t="shared" si="50"/>
        <v/>
      </c>
      <c r="AU102" s="50" t="str">
        <f>VLOOKUP(Audit!F102,$V$3:$AE$12,6,FALSE)&amp; IF(Audit!F102=10,Audit!V102,"")</f>
        <v/>
      </c>
      <c r="AV102" s="50" t="str">
        <f>VLOOKUP(Audit!F102,$V$13:$AE$22,6,FALSE)&amp; IF(Audit!F102=10,Audit!W102,"")</f>
        <v/>
      </c>
      <c r="AW102" s="47" t="str">
        <f t="shared" si="51"/>
        <v/>
      </c>
      <c r="AX102" s="50" t="str">
        <f>VLOOKUP(Audit!G102,$V$3:$AE$12,7,FALSE)&amp; IF(Audit!G102=10,Audit!V102,"")</f>
        <v/>
      </c>
      <c r="AY102" s="50" t="str">
        <f>VLOOKUP(Audit!G102,$V$13:$AE$22,7,FALSE) &amp; IF(Audit!G102=10,Audit!W102,"")</f>
        <v/>
      </c>
      <c r="AZ102" s="47" t="str">
        <f t="shared" si="52"/>
        <v/>
      </c>
      <c r="BA102" s="50" t="str">
        <f>VLOOKUP(Audit!H102,$V$3:$AE$12,8,FALSE)&amp; Audit!U102 &amp; IF(Audit!H102=10,Audit!V102,"")</f>
        <v/>
      </c>
      <c r="BB102" s="50" t="str">
        <f>VLOOKUP(Audit!H102,$V$13:$AE$22,8,FALSE) &amp; IF(Audit!H102=10,Audit!W102,"")</f>
        <v/>
      </c>
      <c r="BC102" s="47" t="str">
        <f t="shared" si="53"/>
        <v/>
      </c>
      <c r="BD102" s="50" t="str">
        <f>VLOOKUP(Audit!I102,$V$3:$AE$12,9,FALSE)&amp; IF(Audit!I102=10,Audit!V102,"")</f>
        <v/>
      </c>
      <c r="BE102" s="50" t="str">
        <f>VLOOKUP(Audit!I102,$V$13:$AE$22,9,FALSE) &amp; IF(Audit!I102=10,Audit!W102,"") &amp; IF(Audit!I102&lt;&gt;1,U102,"")</f>
        <v/>
      </c>
      <c r="BF102" s="47" t="str">
        <f t="shared" si="54"/>
        <v/>
      </c>
      <c r="BG102" s="50" t="str">
        <f>VLOOKUP(Audit!J102,$V$3:$AE$12,10,FALSE) &amp; Audit!S102 &amp; IF(Audit!J102=10,Audit!V102,"")</f>
        <v/>
      </c>
      <c r="BH102" s="50" t="str">
        <f>VLOOKUP(Audit!J102,$V$13:$AE$22,10,FALSE) &amp; IF(Audit!J102=10,Audit!W102,"") &amp; IF(Audit!J102&lt;&gt;1,U102,"")</f>
        <v/>
      </c>
      <c r="BI102" s="47" t="str">
        <f t="shared" si="55"/>
        <v/>
      </c>
      <c r="BJ102" s="48" t="str">
        <f t="shared" si="56"/>
        <v xml:space="preserve"> • Access point is not powered</v>
      </c>
      <c r="BK102" s="48" t="str">
        <f t="shared" si="57"/>
        <v xml:space="preserve"> • Troubleshoot the access point</v>
      </c>
      <c r="BL102" s="48" t="str">
        <f t="shared" si="58"/>
        <v/>
      </c>
      <c r="BM102" s="48" t="str">
        <f t="shared" si="59"/>
        <v/>
      </c>
      <c r="BN102" s="48" t="str">
        <f t="shared" si="60"/>
        <v/>
      </c>
      <c r="BO102" s="48" t="str">
        <f t="shared" si="61"/>
        <v/>
      </c>
      <c r="BP102" s="48" t="str">
        <f t="shared" si="62"/>
        <v/>
      </c>
      <c r="BQ102" s="48" t="str">
        <f t="shared" si="63"/>
        <v/>
      </c>
      <c r="BR102" s="48" t="str">
        <f t="shared" si="64"/>
        <v/>
      </c>
      <c r="BS102" s="48" t="str">
        <f t="shared" si="65"/>
        <v/>
      </c>
      <c r="BT102" s="48" t="str">
        <f t="shared" si="66"/>
        <v/>
      </c>
      <c r="BU102" s="48" t="str">
        <f t="shared" si="67"/>
        <v/>
      </c>
    </row>
    <row r="103" spans="1:73">
      <c r="A103" s="10" t="e">
        <f>Audit!#REF!</f>
        <v>#REF!</v>
      </c>
      <c r="B103" s="10" t="e">
        <f t="shared" si="68"/>
        <v>#REF!</v>
      </c>
      <c r="C103" s="17" t="e">
        <f>VLOOKUP(Audit!#REF!,$V$3:$AE$12,2,FALSE) &amp; VLOOKUP(Audit!#REF!,$V$13:$AE$22,2,FALSE)&amp; IF(Audit!#REF!=10,Audit!#REF!&amp;Audit!#REF!,"")</f>
        <v>#REF!</v>
      </c>
      <c r="D103" s="17" t="e">
        <f>VLOOKUP(Audit!#REF!,$V$3:$AE$12,3,FALSE) &amp; VLOOKUP(Audit!#REF!,$V$13:$AE$22,3,FALSE) &amp;IF(Audit!#REF!=10,Audit!#REF!&amp;Audit!#REF!,"")</f>
        <v>#REF!</v>
      </c>
      <c r="E103" s="17" t="e">
        <f>VLOOKUP(Audit!#REF!,$V$3:$AE$12,4,FALSE)&amp; Audit!#REF! &amp; VLOOKUP(Audit!#REF!,$V$13:$AE$22,4,FALSE)&amp; IF(Audit!#REF!=10,Audit!#REF!&amp;Audit!#REF!,"")</f>
        <v>#REF!</v>
      </c>
      <c r="F103" s="17" t="e">
        <f>VLOOKUP(Audit!#REF!,$V$3:$AE$12,5,FALSE) &amp; VLOOKUP(Audit!#REF!,$V$13:$AE$22,5,FALSE)&amp; IF(Audit!#REF!=10,Audit!#REF!&amp;Audit!#REF!,"")</f>
        <v>#REF!</v>
      </c>
      <c r="G103" s="17" t="e">
        <f>VLOOKUP(Audit!#REF!,$V$3:$AE$12,6,FALSE) &amp; VLOOKUP(Audit!#REF!,$V$13:$AE$22,6,FALSE)&amp; IF(Audit!#REF!=10,Audit!#REF!&amp;Audit!#REF!,"")</f>
        <v>#REF!</v>
      </c>
      <c r="H103" s="17" t="e">
        <f>VLOOKUP(Audit!#REF!,$V$3:$AE$12,7,FALSE) &amp; VLOOKUP(Audit!#REF!,$V$13:$AE$22,7,FALSE)&amp;IF(Audit!#REF!=10,Audit!#REF!&amp;Audit!#REF!,"")</f>
        <v>#REF!</v>
      </c>
      <c r="I103" s="17" t="e">
        <f>VLOOKUP(Audit!#REF!,$V$3:$AE$12,8,FALSE) &amp; Audit!#REF! &amp; VLOOKUP(Audit!#REF!,$V$13:$AE$22,8,FALSE)&amp;IF(Audit!#REF!=10,Audit!#REF!&amp;Audit!#REF!,"")</f>
        <v>#REF!</v>
      </c>
      <c r="J103" s="17" t="e">
        <f>VLOOKUP(Audit!#REF!,$V$3:$AE$12,9,FALSE) &amp; VLOOKUP(Audit!#REF!,$V$13:$AE$22,9,FALSE) &amp; IF(Audit!#REF!=10,Audit!#REF!&amp;Audit!#REF!,"") &amp; IF(Audit!#REF!&lt;&gt;1,U103,"")</f>
        <v>#REF!</v>
      </c>
      <c r="K103" s="17" t="e">
        <f>VLOOKUP(Audit!#REF!,$V$3:$AE$12,10,FALSE) &amp; Audit!#REF! &amp; VLOOKUP(Audit!#REF!,$V$13:$AE$22,10,FALSE) &amp; IF(Audit!#REF!=10,Audit!#REF!&amp;Audit!#REF!,"") &amp; IF(Audit!#REF!&lt;&gt;1,U103,"")</f>
        <v>#REF!</v>
      </c>
      <c r="L103" s="10" t="e">
        <f>Audit!#REF!</f>
        <v>#REF!</v>
      </c>
      <c r="M103" s="10" t="e">
        <f t="shared" si="39"/>
        <v>#REF!</v>
      </c>
      <c r="N103" s="10" t="e">
        <f t="shared" si="40"/>
        <v>#REF!</v>
      </c>
      <c r="O103" s="10" t="e">
        <f t="shared" si="41"/>
        <v>#REF!</v>
      </c>
      <c r="P103" s="10" t="e">
        <f t="shared" si="42"/>
        <v>#REF!</v>
      </c>
      <c r="Q103" s="10" t="e">
        <f t="shared" si="43"/>
        <v>#REF!</v>
      </c>
      <c r="R103" s="10" t="e">
        <f t="shared" si="44"/>
        <v>#REF!</v>
      </c>
      <c r="S103" s="10" t="e">
        <f t="shared" si="45"/>
        <v>#REF!</v>
      </c>
      <c r="T103" s="10" t="e">
        <f t="shared" si="46"/>
        <v>#REF!</v>
      </c>
      <c r="U103" s="17" t="e">
        <f>IF(Audit!#REF!="","",VLOOKUP(Audit!#REF!,$W$26:$X$35,2,FALSE)) &amp; Audit!#REF! &amp; IF(Audit!#REF!="","",IF(Audit!#REF!&lt;=1.4,VLOOKUP(Audit!#REF!,$W$38:X148,2,FALSE),VLOOKUP(Audit!#REF!,$W$51:$X$61,2,FALSE))) &amp; IF(Audit!#REF!="","",VLOOKUP(Audit!#REF!,$Y$26:$Z$35,2,FALSE) &amp; Audit!#REF! &amp; IF(Audit!#REF!="","",IF(Audit!#REF!&lt;=1.4,VLOOKUP(Audit!#REF!,$Y$38:$Z$48,2,FALSE),VLOOKUP(Audit!#REF!,$Y$51:$Z$61,2,FALSE))))</f>
        <v>#REF!</v>
      </c>
      <c r="V103" s="5"/>
      <c r="AH103" s="49" t="e">
        <f>Audit!#REF!</f>
        <v>#REF!</v>
      </c>
      <c r="AI103" s="50" t="e">
        <f>VLOOKUP(Audit!#REF!,$V$3:$AE$12,2,FALSE)&amp; IF(Audit!#REF!=10,Audit!#REF!,"")</f>
        <v>#REF!</v>
      </c>
      <c r="AJ103" s="50" t="e">
        <f>VLOOKUP(Audit!#REF!,$V$13:$AE$22,2,FALSE)&amp; IF(Audit!#REF!=10,Audit!#REF!,"")</f>
        <v>#REF!</v>
      </c>
      <c r="AK103" s="47" t="e">
        <f t="shared" si="47"/>
        <v>#REF!</v>
      </c>
      <c r="AL103" s="50" t="e">
        <f>VLOOKUP(Audit!#REF!,$V$3:$AE$12,3,FALSE)&amp; IF(Audit!#REF!=10,Audit!#REF!,"")</f>
        <v>#REF!</v>
      </c>
      <c r="AM103" s="50" t="e">
        <f>VLOOKUP(Audit!#REF!,$V$13:$AE$22,3,FALSE)&amp; IF(Audit!#REF!=10,Audit!#REF!,"")</f>
        <v>#REF!</v>
      </c>
      <c r="AN103" s="47" t="e">
        <f t="shared" si="48"/>
        <v>#REF!</v>
      </c>
      <c r="AO103" s="50" t="e">
        <f>VLOOKUP(Audit!#REF!,$V$3:$AE$12,4,FALSE) &amp;  Audit!#REF! &amp; IF(Audit!#REF!=10,Audit!#REF!,"")</f>
        <v>#REF!</v>
      </c>
      <c r="AP103" s="50" t="e">
        <f>VLOOKUP(Audit!#REF!,$V$13:$AE$22,4,FALSE)&amp; IF(Audit!#REF!=10,Audit!#REF!,"")</f>
        <v>#REF!</v>
      </c>
      <c r="AQ103" s="47" t="e">
        <f t="shared" si="49"/>
        <v>#REF!</v>
      </c>
      <c r="AR103" s="50" t="e">
        <f>VLOOKUP(Audit!#REF!,$V$3:$AE$12,5,FALSE)&amp; IF(Audit!#REF!=10,Audit!#REF!,"")</f>
        <v>#REF!</v>
      </c>
      <c r="AS103" s="50" t="e">
        <f>VLOOKUP(Audit!#REF!,$V$13:$AE$22,5,FALSE)&amp; IF(Audit!#REF!=10,Audit!#REF!,"")</f>
        <v>#REF!</v>
      </c>
      <c r="AT103" s="47" t="e">
        <f t="shared" si="50"/>
        <v>#REF!</v>
      </c>
      <c r="AU103" s="50" t="e">
        <f>VLOOKUP(Audit!#REF!,$V$3:$AE$12,6,FALSE)&amp; IF(Audit!#REF!=10,Audit!#REF!,"")</f>
        <v>#REF!</v>
      </c>
      <c r="AV103" s="50" t="e">
        <f>VLOOKUP(Audit!#REF!,$V$13:$AE$22,6,FALSE)&amp; IF(Audit!#REF!=10,Audit!#REF!,"")</f>
        <v>#REF!</v>
      </c>
      <c r="AW103" s="47" t="e">
        <f t="shared" si="51"/>
        <v>#REF!</v>
      </c>
      <c r="AX103" s="50" t="e">
        <f>VLOOKUP(Audit!#REF!,$V$3:$AE$12,7,FALSE)&amp; IF(Audit!#REF!=10,Audit!#REF!,"")</f>
        <v>#REF!</v>
      </c>
      <c r="AY103" s="50" t="e">
        <f>VLOOKUP(Audit!#REF!,$V$13:$AE$22,7,FALSE) &amp; IF(Audit!#REF!=10,Audit!#REF!,"")</f>
        <v>#REF!</v>
      </c>
      <c r="AZ103" s="47" t="e">
        <f t="shared" si="52"/>
        <v>#REF!</v>
      </c>
      <c r="BA103" s="50" t="e">
        <f>VLOOKUP(Audit!#REF!,$V$3:$AE$12,8,FALSE)&amp; Audit!#REF! &amp; IF(Audit!#REF!=10,Audit!#REF!,"")</f>
        <v>#REF!</v>
      </c>
      <c r="BB103" s="50" t="e">
        <f>VLOOKUP(Audit!#REF!,$V$13:$AE$22,8,FALSE) &amp; IF(Audit!#REF!=10,Audit!#REF!,"")</f>
        <v>#REF!</v>
      </c>
      <c r="BC103" s="47" t="e">
        <f t="shared" si="53"/>
        <v>#REF!</v>
      </c>
      <c r="BD103" s="50" t="e">
        <f>VLOOKUP(Audit!#REF!,$V$3:$AE$12,9,FALSE)&amp; IF(Audit!#REF!=10,Audit!#REF!,"")</f>
        <v>#REF!</v>
      </c>
      <c r="BE103" s="50" t="e">
        <f>VLOOKUP(Audit!#REF!,$V$13:$AE$22,9,FALSE) &amp; IF(Audit!#REF!=10,Audit!#REF!,"") &amp; IF(Audit!#REF!&lt;&gt;1,U103,"")</f>
        <v>#REF!</v>
      </c>
      <c r="BF103" s="47" t="e">
        <f t="shared" si="54"/>
        <v>#REF!</v>
      </c>
      <c r="BG103" s="50" t="e">
        <f>VLOOKUP(Audit!#REF!,$V$3:$AE$12,10,FALSE) &amp; Audit!#REF! &amp; IF(Audit!#REF!=10,Audit!#REF!,"")</f>
        <v>#REF!</v>
      </c>
      <c r="BH103" s="50" t="e">
        <f>VLOOKUP(Audit!#REF!,$V$13:$AE$22,10,FALSE) &amp; IF(Audit!#REF!=10,Audit!#REF!,"") &amp; IF(Audit!#REF!&lt;&gt;1,U103,"")</f>
        <v>#REF!</v>
      </c>
      <c r="BI103" s="47" t="e">
        <f t="shared" si="55"/>
        <v>#REF!</v>
      </c>
      <c r="BJ103" s="48" t="str">
        <f t="shared" si="56"/>
        <v/>
      </c>
      <c r="BK103" s="48" t="str">
        <f t="shared" si="57"/>
        <v/>
      </c>
      <c r="BL103" s="48" t="str">
        <f t="shared" si="58"/>
        <v/>
      </c>
      <c r="BM103" s="48" t="str">
        <f t="shared" si="59"/>
        <v/>
      </c>
      <c r="BN103" s="48" t="str">
        <f t="shared" si="60"/>
        <v/>
      </c>
      <c r="BO103" s="48" t="str">
        <f t="shared" si="61"/>
        <v/>
      </c>
      <c r="BP103" s="48" t="str">
        <f t="shared" si="62"/>
        <v/>
      </c>
      <c r="BQ103" s="48" t="str">
        <f t="shared" si="63"/>
        <v/>
      </c>
      <c r="BR103" s="48" t="str">
        <f t="shared" si="64"/>
        <v/>
      </c>
      <c r="BS103" s="48" t="str">
        <f t="shared" si="65"/>
        <v/>
      </c>
      <c r="BT103" s="48" t="str">
        <f t="shared" si="66"/>
        <v/>
      </c>
      <c r="BU103" s="48" t="str">
        <f t="shared" si="67"/>
        <v/>
      </c>
    </row>
    <row r="104" spans="1:73">
      <c r="A104" s="10" t="e">
        <f>Audit!#REF!</f>
        <v>#REF!</v>
      </c>
      <c r="B104" s="10" t="e">
        <f t="shared" si="68"/>
        <v>#REF!</v>
      </c>
      <c r="C104" s="17" t="e">
        <f>VLOOKUP(Audit!#REF!,$V$3:$AE$12,2,FALSE) &amp; VLOOKUP(Audit!#REF!,$V$13:$AE$22,2,FALSE)&amp; IF(Audit!#REF!=10,Audit!#REF!&amp;Audit!#REF!,"")</f>
        <v>#REF!</v>
      </c>
      <c r="D104" s="17" t="e">
        <f>VLOOKUP(Audit!#REF!,$V$3:$AE$12,3,FALSE) &amp; VLOOKUP(Audit!#REF!,$V$13:$AE$22,3,FALSE) &amp;IF(Audit!#REF!=10,Audit!#REF!&amp;Audit!#REF!,"")</f>
        <v>#REF!</v>
      </c>
      <c r="E104" s="17" t="e">
        <f>VLOOKUP(Audit!#REF!,$V$3:$AE$12,4,FALSE)&amp; Audit!#REF! &amp; VLOOKUP(Audit!#REF!,$V$13:$AE$22,4,FALSE)&amp; IF(Audit!#REF!=10,Audit!#REF!&amp;Audit!#REF!,"")</f>
        <v>#REF!</v>
      </c>
      <c r="F104" s="17" t="e">
        <f>VLOOKUP(Audit!#REF!,$V$3:$AE$12,5,FALSE) &amp; VLOOKUP(Audit!#REF!,$V$13:$AE$22,5,FALSE)&amp; IF(Audit!#REF!=10,Audit!#REF!&amp;Audit!#REF!,"")</f>
        <v>#REF!</v>
      </c>
      <c r="G104" s="17" t="e">
        <f>VLOOKUP(Audit!#REF!,$V$3:$AE$12,6,FALSE) &amp; VLOOKUP(Audit!#REF!,$V$13:$AE$22,6,FALSE)&amp; IF(Audit!#REF!=10,Audit!#REF!&amp;Audit!#REF!,"")</f>
        <v>#REF!</v>
      </c>
      <c r="H104" s="17" t="e">
        <f>VLOOKUP(Audit!#REF!,$V$3:$AE$12,7,FALSE) &amp; VLOOKUP(Audit!#REF!,$V$13:$AE$22,7,FALSE)&amp;IF(Audit!#REF!=10,Audit!#REF!&amp;Audit!#REF!,"")</f>
        <v>#REF!</v>
      </c>
      <c r="I104" s="17" t="e">
        <f>VLOOKUP(Audit!#REF!,$V$3:$AE$12,8,FALSE) &amp; Audit!#REF! &amp; VLOOKUP(Audit!#REF!,$V$13:$AE$22,8,FALSE)&amp;IF(Audit!#REF!=10,Audit!#REF!&amp;Audit!#REF!,"")</f>
        <v>#REF!</v>
      </c>
      <c r="J104" s="17" t="e">
        <f>VLOOKUP(Audit!#REF!,$V$3:$AE$12,9,FALSE) &amp; VLOOKUP(Audit!#REF!,$V$13:$AE$22,9,FALSE) &amp; IF(Audit!#REF!=10,Audit!#REF!&amp;Audit!#REF!,"") &amp; IF(Audit!#REF!&lt;&gt;1,U104,"")</f>
        <v>#REF!</v>
      </c>
      <c r="K104" s="17" t="e">
        <f>VLOOKUP(Audit!#REF!,$V$3:$AE$12,10,FALSE) &amp; Audit!#REF! &amp; VLOOKUP(Audit!#REF!,$V$13:$AE$22,10,FALSE) &amp; IF(Audit!#REF!=10,Audit!#REF!&amp;Audit!#REF!,"") &amp; IF(Audit!#REF!&lt;&gt;1,U104,"")</f>
        <v>#REF!</v>
      </c>
      <c r="L104" s="10" t="e">
        <f>Audit!#REF!</f>
        <v>#REF!</v>
      </c>
      <c r="M104" s="10" t="e">
        <f t="shared" si="39"/>
        <v>#REF!</v>
      </c>
      <c r="N104" s="10" t="e">
        <f t="shared" si="40"/>
        <v>#REF!</v>
      </c>
      <c r="O104" s="10" t="e">
        <f t="shared" si="41"/>
        <v>#REF!</v>
      </c>
      <c r="P104" s="10" t="e">
        <f t="shared" si="42"/>
        <v>#REF!</v>
      </c>
      <c r="Q104" s="10" t="e">
        <f t="shared" si="43"/>
        <v>#REF!</v>
      </c>
      <c r="R104" s="10" t="e">
        <f t="shared" si="44"/>
        <v>#REF!</v>
      </c>
      <c r="S104" s="10" t="e">
        <f t="shared" si="45"/>
        <v>#REF!</v>
      </c>
      <c r="T104" s="10" t="e">
        <f t="shared" si="46"/>
        <v>#REF!</v>
      </c>
      <c r="U104" s="17" t="e">
        <f>IF(Audit!#REF!="","",VLOOKUP(Audit!#REF!,$W$26:$X$35,2,FALSE)) &amp; Audit!#REF! &amp; IF(Audit!#REF!="","",IF(Audit!#REF!&lt;=1.4,VLOOKUP(Audit!#REF!,$W$38:X149,2,FALSE),VLOOKUP(Audit!#REF!,$W$51:$X$61,2,FALSE))) &amp; IF(Audit!#REF!="","",VLOOKUP(Audit!#REF!,$Y$26:$Z$35,2,FALSE) &amp; Audit!#REF! &amp; IF(Audit!#REF!="","",IF(Audit!#REF!&lt;=1.4,VLOOKUP(Audit!#REF!,$Y$38:$Z$48,2,FALSE),VLOOKUP(Audit!#REF!,$Y$51:$Z$61,2,FALSE))))</f>
        <v>#REF!</v>
      </c>
      <c r="V104" s="5"/>
      <c r="AH104" s="49" t="e">
        <f>Audit!#REF!</f>
        <v>#REF!</v>
      </c>
      <c r="AI104" s="50" t="e">
        <f>VLOOKUP(Audit!#REF!,$V$3:$AE$12,2,FALSE)&amp; IF(Audit!#REF!=10,Audit!#REF!,"")</f>
        <v>#REF!</v>
      </c>
      <c r="AJ104" s="50" t="e">
        <f>VLOOKUP(Audit!#REF!,$V$13:$AE$22,2,FALSE)&amp; IF(Audit!#REF!=10,Audit!#REF!,"")</f>
        <v>#REF!</v>
      </c>
      <c r="AK104" s="47" t="e">
        <f t="shared" si="47"/>
        <v>#REF!</v>
      </c>
      <c r="AL104" s="50" t="e">
        <f>VLOOKUP(Audit!#REF!,$V$3:$AE$12,3,FALSE)&amp; IF(Audit!#REF!=10,Audit!#REF!,"")</f>
        <v>#REF!</v>
      </c>
      <c r="AM104" s="50" t="e">
        <f>VLOOKUP(Audit!#REF!,$V$13:$AE$22,3,FALSE)&amp; IF(Audit!#REF!=10,Audit!#REF!,"")</f>
        <v>#REF!</v>
      </c>
      <c r="AN104" s="47" t="e">
        <f t="shared" si="48"/>
        <v>#REF!</v>
      </c>
      <c r="AO104" s="50" t="e">
        <f>VLOOKUP(Audit!#REF!,$V$3:$AE$12,4,FALSE) &amp;  Audit!#REF! &amp; IF(Audit!#REF!=10,Audit!#REF!,"")</f>
        <v>#REF!</v>
      </c>
      <c r="AP104" s="50" t="e">
        <f>VLOOKUP(Audit!#REF!,$V$13:$AE$22,4,FALSE)&amp; IF(Audit!#REF!=10,Audit!#REF!,"")</f>
        <v>#REF!</v>
      </c>
      <c r="AQ104" s="47" t="e">
        <f t="shared" si="49"/>
        <v>#REF!</v>
      </c>
      <c r="AR104" s="50" t="e">
        <f>VLOOKUP(Audit!#REF!,$V$3:$AE$12,5,FALSE)&amp; IF(Audit!#REF!=10,Audit!#REF!,"")</f>
        <v>#REF!</v>
      </c>
      <c r="AS104" s="50" t="e">
        <f>VLOOKUP(Audit!#REF!,$V$13:$AE$22,5,FALSE)&amp; IF(Audit!#REF!=10,Audit!#REF!,"")</f>
        <v>#REF!</v>
      </c>
      <c r="AT104" s="47" t="e">
        <f t="shared" si="50"/>
        <v>#REF!</v>
      </c>
      <c r="AU104" s="50" t="e">
        <f>VLOOKUP(Audit!#REF!,$V$3:$AE$12,6,FALSE)&amp; IF(Audit!#REF!=10,Audit!#REF!,"")</f>
        <v>#REF!</v>
      </c>
      <c r="AV104" s="50" t="e">
        <f>VLOOKUP(Audit!#REF!,$V$13:$AE$22,6,FALSE)&amp; IF(Audit!#REF!=10,Audit!#REF!,"")</f>
        <v>#REF!</v>
      </c>
      <c r="AW104" s="47" t="e">
        <f t="shared" si="51"/>
        <v>#REF!</v>
      </c>
      <c r="AX104" s="50" t="e">
        <f>VLOOKUP(Audit!#REF!,$V$3:$AE$12,7,FALSE)&amp; IF(Audit!#REF!=10,Audit!#REF!,"")</f>
        <v>#REF!</v>
      </c>
      <c r="AY104" s="50" t="e">
        <f>VLOOKUP(Audit!#REF!,$V$13:$AE$22,7,FALSE) &amp; IF(Audit!#REF!=10,Audit!#REF!,"")</f>
        <v>#REF!</v>
      </c>
      <c r="AZ104" s="47" t="e">
        <f t="shared" si="52"/>
        <v>#REF!</v>
      </c>
      <c r="BA104" s="50" t="e">
        <f>VLOOKUP(Audit!#REF!,$V$3:$AE$12,8,FALSE)&amp; Audit!#REF! &amp; IF(Audit!#REF!=10,Audit!#REF!,"")</f>
        <v>#REF!</v>
      </c>
      <c r="BB104" s="50" t="e">
        <f>VLOOKUP(Audit!#REF!,$V$13:$AE$22,8,FALSE) &amp; IF(Audit!#REF!=10,Audit!#REF!,"")</f>
        <v>#REF!</v>
      </c>
      <c r="BC104" s="47" t="e">
        <f t="shared" si="53"/>
        <v>#REF!</v>
      </c>
      <c r="BD104" s="50" t="e">
        <f>VLOOKUP(Audit!#REF!,$V$3:$AE$12,9,FALSE)&amp; IF(Audit!#REF!=10,Audit!#REF!,"")</f>
        <v>#REF!</v>
      </c>
      <c r="BE104" s="50" t="e">
        <f>VLOOKUP(Audit!#REF!,$V$13:$AE$22,9,FALSE) &amp; IF(Audit!#REF!=10,Audit!#REF!,"") &amp; IF(Audit!#REF!&lt;&gt;1,U104,"")</f>
        <v>#REF!</v>
      </c>
      <c r="BF104" s="47" t="e">
        <f t="shared" si="54"/>
        <v>#REF!</v>
      </c>
      <c r="BG104" s="50" t="e">
        <f>VLOOKUP(Audit!#REF!,$V$3:$AE$12,10,FALSE) &amp; Audit!#REF! &amp; IF(Audit!#REF!=10,Audit!#REF!,"")</f>
        <v>#REF!</v>
      </c>
      <c r="BH104" s="50" t="e">
        <f>VLOOKUP(Audit!#REF!,$V$13:$AE$22,10,FALSE) &amp; IF(Audit!#REF!=10,Audit!#REF!,"") &amp; IF(Audit!#REF!&lt;&gt;1,U104,"")</f>
        <v>#REF!</v>
      </c>
      <c r="BI104" s="47" t="e">
        <f t="shared" si="55"/>
        <v>#REF!</v>
      </c>
      <c r="BJ104" s="48" t="str">
        <f t="shared" si="56"/>
        <v/>
      </c>
      <c r="BK104" s="48" t="str">
        <f t="shared" si="57"/>
        <v/>
      </c>
      <c r="BL104" s="48" t="str">
        <f t="shared" si="58"/>
        <v/>
      </c>
      <c r="BM104" s="48" t="str">
        <f t="shared" si="59"/>
        <v/>
      </c>
      <c r="BN104" s="48" t="str">
        <f t="shared" si="60"/>
        <v/>
      </c>
      <c r="BO104" s="48" t="str">
        <f t="shared" si="61"/>
        <v/>
      </c>
      <c r="BP104" s="48" t="str">
        <f t="shared" si="62"/>
        <v/>
      </c>
      <c r="BQ104" s="48" t="str">
        <f t="shared" si="63"/>
        <v/>
      </c>
      <c r="BR104" s="48" t="str">
        <f t="shared" si="64"/>
        <v/>
      </c>
      <c r="BS104" s="48" t="str">
        <f t="shared" si="65"/>
        <v/>
      </c>
      <c r="BT104" s="48" t="str">
        <f t="shared" si="66"/>
        <v/>
      </c>
      <c r="BU104" s="48" t="str">
        <f t="shared" si="67"/>
        <v/>
      </c>
    </row>
    <row r="105" spans="1:73">
      <c r="A105" s="10" t="e">
        <f>Audit!#REF!</f>
        <v>#REF!</v>
      </c>
      <c r="B105" s="10" t="e">
        <f t="shared" si="68"/>
        <v>#REF!</v>
      </c>
      <c r="C105" s="17" t="e">
        <f>VLOOKUP(Audit!#REF!,$V$3:$AE$12,2,FALSE) &amp; VLOOKUP(Audit!#REF!,$V$13:$AE$22,2,FALSE)&amp; IF(Audit!#REF!=10,Audit!#REF!&amp;Audit!#REF!,"")</f>
        <v>#REF!</v>
      </c>
      <c r="D105" s="17" t="e">
        <f>VLOOKUP(Audit!#REF!,$V$3:$AE$12,3,FALSE) &amp; VLOOKUP(Audit!#REF!,$V$13:$AE$22,3,FALSE) &amp;IF(Audit!#REF!=10,Audit!#REF!&amp;Audit!#REF!,"")</f>
        <v>#REF!</v>
      </c>
      <c r="E105" s="17" t="e">
        <f>VLOOKUP(Audit!#REF!,$V$3:$AE$12,4,FALSE)&amp; Audit!#REF! &amp; VLOOKUP(Audit!#REF!,$V$13:$AE$22,4,FALSE)&amp; IF(Audit!#REF!=10,Audit!#REF!&amp;Audit!#REF!,"")</f>
        <v>#REF!</v>
      </c>
      <c r="F105" s="17" t="e">
        <f>VLOOKUP(Audit!#REF!,$V$3:$AE$12,5,FALSE) &amp; VLOOKUP(Audit!#REF!,$V$13:$AE$22,5,FALSE)&amp; IF(Audit!#REF!=10,Audit!#REF!&amp;Audit!#REF!,"")</f>
        <v>#REF!</v>
      </c>
      <c r="G105" s="17" t="e">
        <f>VLOOKUP(Audit!#REF!,$V$3:$AE$12,6,FALSE) &amp; VLOOKUP(Audit!#REF!,$V$13:$AE$22,6,FALSE)&amp; IF(Audit!#REF!=10,Audit!#REF!&amp;Audit!#REF!,"")</f>
        <v>#REF!</v>
      </c>
      <c r="H105" s="17" t="e">
        <f>VLOOKUP(Audit!#REF!,$V$3:$AE$12,7,FALSE) &amp; VLOOKUP(Audit!#REF!,$V$13:$AE$22,7,FALSE)&amp;IF(Audit!#REF!=10,Audit!#REF!&amp;Audit!#REF!,"")</f>
        <v>#REF!</v>
      </c>
      <c r="I105" s="17" t="e">
        <f>VLOOKUP(Audit!#REF!,$V$3:$AE$12,8,FALSE) &amp; Audit!#REF! &amp; VLOOKUP(Audit!#REF!,$V$13:$AE$22,8,FALSE)&amp;IF(Audit!#REF!=10,Audit!#REF!&amp;Audit!#REF!,"")</f>
        <v>#REF!</v>
      </c>
      <c r="J105" s="17" t="e">
        <f>VLOOKUP(Audit!#REF!,$V$3:$AE$12,9,FALSE) &amp; VLOOKUP(Audit!#REF!,$V$13:$AE$22,9,FALSE) &amp; IF(Audit!#REF!=10,Audit!#REF!&amp;Audit!#REF!,"") &amp; IF(Audit!#REF!&lt;&gt;1,U105,"")</f>
        <v>#REF!</v>
      </c>
      <c r="K105" s="17" t="e">
        <f>VLOOKUP(Audit!#REF!,$V$3:$AE$12,10,FALSE) &amp; Audit!#REF! &amp; VLOOKUP(Audit!#REF!,$V$13:$AE$22,10,FALSE) &amp; IF(Audit!#REF!=10,Audit!#REF!&amp;Audit!#REF!,"") &amp; IF(Audit!#REF!&lt;&gt;1,U105,"")</f>
        <v>#REF!</v>
      </c>
      <c r="L105" s="10" t="e">
        <f>Audit!#REF!</f>
        <v>#REF!</v>
      </c>
      <c r="M105" s="10" t="e">
        <f t="shared" si="39"/>
        <v>#REF!</v>
      </c>
      <c r="N105" s="10" t="e">
        <f t="shared" si="40"/>
        <v>#REF!</v>
      </c>
      <c r="O105" s="10" t="e">
        <f t="shared" si="41"/>
        <v>#REF!</v>
      </c>
      <c r="P105" s="10" t="e">
        <f t="shared" si="42"/>
        <v>#REF!</v>
      </c>
      <c r="Q105" s="10" t="e">
        <f t="shared" si="43"/>
        <v>#REF!</v>
      </c>
      <c r="R105" s="10" t="e">
        <f t="shared" si="44"/>
        <v>#REF!</v>
      </c>
      <c r="S105" s="10" t="e">
        <f t="shared" si="45"/>
        <v>#REF!</v>
      </c>
      <c r="T105" s="10" t="e">
        <f t="shared" si="46"/>
        <v>#REF!</v>
      </c>
      <c r="U105" s="17" t="e">
        <f>IF(Audit!#REF!="","",VLOOKUP(Audit!#REF!,$W$26:$X$35,2,FALSE)) &amp; Audit!#REF! &amp; IF(Audit!#REF!="","",IF(Audit!#REF!&lt;=1.4,VLOOKUP(Audit!#REF!,$W$38:X150,2,FALSE),VLOOKUP(Audit!#REF!,$W$51:$X$61,2,FALSE))) &amp; IF(Audit!#REF!="","",VLOOKUP(Audit!#REF!,$Y$26:$Z$35,2,FALSE) &amp; Audit!#REF! &amp; IF(Audit!#REF!="","",IF(Audit!#REF!&lt;=1.4,VLOOKUP(Audit!#REF!,$Y$38:$Z$48,2,FALSE),VLOOKUP(Audit!#REF!,$Y$51:$Z$61,2,FALSE))))</f>
        <v>#REF!</v>
      </c>
      <c r="V105" s="5"/>
      <c r="AH105" s="49" t="e">
        <f>Audit!#REF!</f>
        <v>#REF!</v>
      </c>
      <c r="AI105" s="50" t="e">
        <f>VLOOKUP(Audit!#REF!,$V$3:$AE$12,2,FALSE)&amp; IF(Audit!#REF!=10,Audit!#REF!,"")</f>
        <v>#REF!</v>
      </c>
      <c r="AJ105" s="50" t="e">
        <f>VLOOKUP(Audit!#REF!,$V$13:$AE$22,2,FALSE)&amp; IF(Audit!#REF!=10,Audit!#REF!,"")</f>
        <v>#REF!</v>
      </c>
      <c r="AK105" s="47" t="e">
        <f t="shared" si="47"/>
        <v>#REF!</v>
      </c>
      <c r="AL105" s="50" t="e">
        <f>VLOOKUP(Audit!#REF!,$V$3:$AE$12,3,FALSE)&amp; IF(Audit!#REF!=10,Audit!#REF!,"")</f>
        <v>#REF!</v>
      </c>
      <c r="AM105" s="50" t="e">
        <f>VLOOKUP(Audit!#REF!,$V$13:$AE$22,3,FALSE)&amp; IF(Audit!#REF!=10,Audit!#REF!,"")</f>
        <v>#REF!</v>
      </c>
      <c r="AN105" s="47" t="e">
        <f t="shared" si="48"/>
        <v>#REF!</v>
      </c>
      <c r="AO105" s="50" t="e">
        <f>VLOOKUP(Audit!#REF!,$V$3:$AE$12,4,FALSE) &amp;  Audit!#REF! &amp; IF(Audit!#REF!=10,Audit!#REF!,"")</f>
        <v>#REF!</v>
      </c>
      <c r="AP105" s="50" t="e">
        <f>VLOOKUP(Audit!#REF!,$V$13:$AE$22,4,FALSE)&amp; IF(Audit!#REF!=10,Audit!#REF!,"")</f>
        <v>#REF!</v>
      </c>
      <c r="AQ105" s="47" t="e">
        <f t="shared" si="49"/>
        <v>#REF!</v>
      </c>
      <c r="AR105" s="50" t="e">
        <f>VLOOKUP(Audit!#REF!,$V$3:$AE$12,5,FALSE)&amp; IF(Audit!#REF!=10,Audit!#REF!,"")</f>
        <v>#REF!</v>
      </c>
      <c r="AS105" s="50" t="e">
        <f>VLOOKUP(Audit!#REF!,$V$13:$AE$22,5,FALSE)&amp; IF(Audit!#REF!=10,Audit!#REF!,"")</f>
        <v>#REF!</v>
      </c>
      <c r="AT105" s="47" t="e">
        <f t="shared" si="50"/>
        <v>#REF!</v>
      </c>
      <c r="AU105" s="50" t="e">
        <f>VLOOKUP(Audit!#REF!,$V$3:$AE$12,6,FALSE)&amp; IF(Audit!#REF!=10,Audit!#REF!,"")</f>
        <v>#REF!</v>
      </c>
      <c r="AV105" s="50" t="e">
        <f>VLOOKUP(Audit!#REF!,$V$13:$AE$22,6,FALSE)&amp; IF(Audit!#REF!=10,Audit!#REF!,"")</f>
        <v>#REF!</v>
      </c>
      <c r="AW105" s="47" t="e">
        <f t="shared" si="51"/>
        <v>#REF!</v>
      </c>
      <c r="AX105" s="50" t="e">
        <f>VLOOKUP(Audit!#REF!,$V$3:$AE$12,7,FALSE)&amp; IF(Audit!#REF!=10,Audit!#REF!,"")</f>
        <v>#REF!</v>
      </c>
      <c r="AY105" s="50" t="e">
        <f>VLOOKUP(Audit!#REF!,$V$13:$AE$22,7,FALSE) &amp; IF(Audit!#REF!=10,Audit!#REF!,"")</f>
        <v>#REF!</v>
      </c>
      <c r="AZ105" s="47" t="e">
        <f t="shared" si="52"/>
        <v>#REF!</v>
      </c>
      <c r="BA105" s="50" t="e">
        <f>VLOOKUP(Audit!#REF!,$V$3:$AE$12,8,FALSE)&amp; Audit!#REF! &amp; IF(Audit!#REF!=10,Audit!#REF!,"")</f>
        <v>#REF!</v>
      </c>
      <c r="BB105" s="50" t="e">
        <f>VLOOKUP(Audit!#REF!,$V$13:$AE$22,8,FALSE) &amp; IF(Audit!#REF!=10,Audit!#REF!,"")</f>
        <v>#REF!</v>
      </c>
      <c r="BC105" s="47" t="e">
        <f t="shared" si="53"/>
        <v>#REF!</v>
      </c>
      <c r="BD105" s="50" t="e">
        <f>VLOOKUP(Audit!#REF!,$V$3:$AE$12,9,FALSE)&amp; IF(Audit!#REF!=10,Audit!#REF!,"")</f>
        <v>#REF!</v>
      </c>
      <c r="BE105" s="50" t="e">
        <f>VLOOKUP(Audit!#REF!,$V$13:$AE$22,9,FALSE) &amp; IF(Audit!#REF!=10,Audit!#REF!,"") &amp; IF(Audit!#REF!&lt;&gt;1,U105,"")</f>
        <v>#REF!</v>
      </c>
      <c r="BF105" s="47" t="e">
        <f t="shared" si="54"/>
        <v>#REF!</v>
      </c>
      <c r="BG105" s="50" t="e">
        <f>VLOOKUP(Audit!#REF!,$V$3:$AE$12,10,FALSE) &amp; Audit!#REF! &amp; IF(Audit!#REF!=10,Audit!#REF!,"")</f>
        <v>#REF!</v>
      </c>
      <c r="BH105" s="50" t="e">
        <f>VLOOKUP(Audit!#REF!,$V$13:$AE$22,10,FALSE) &amp; IF(Audit!#REF!=10,Audit!#REF!,"") &amp; IF(Audit!#REF!&lt;&gt;1,U105,"")</f>
        <v>#REF!</v>
      </c>
      <c r="BI105" s="47" t="e">
        <f t="shared" si="55"/>
        <v>#REF!</v>
      </c>
      <c r="BJ105" s="48" t="str">
        <f t="shared" si="56"/>
        <v/>
      </c>
      <c r="BK105" s="48" t="str">
        <f t="shared" si="57"/>
        <v/>
      </c>
      <c r="BL105" s="48" t="str">
        <f t="shared" si="58"/>
        <v/>
      </c>
      <c r="BM105" s="48" t="str">
        <f t="shared" si="59"/>
        <v/>
      </c>
      <c r="BN105" s="48" t="str">
        <f t="shared" si="60"/>
        <v/>
      </c>
      <c r="BO105" s="48" t="str">
        <f t="shared" si="61"/>
        <v/>
      </c>
      <c r="BP105" s="48" t="str">
        <f t="shared" si="62"/>
        <v/>
      </c>
      <c r="BQ105" s="48" t="str">
        <f t="shared" si="63"/>
        <v/>
      </c>
      <c r="BR105" s="48" t="str">
        <f t="shared" si="64"/>
        <v/>
      </c>
      <c r="BS105" s="48" t="str">
        <f t="shared" si="65"/>
        <v/>
      </c>
      <c r="BT105" s="48" t="str">
        <f t="shared" si="66"/>
        <v/>
      </c>
      <c r="BU105" s="48" t="str">
        <f t="shared" si="67"/>
        <v/>
      </c>
    </row>
    <row r="106" spans="1:73">
      <c r="A106" s="10" t="e">
        <f>Audit!#REF!</f>
        <v>#REF!</v>
      </c>
      <c r="B106" s="10" t="e">
        <f t="shared" si="68"/>
        <v>#REF!</v>
      </c>
      <c r="C106" s="17" t="e">
        <f>VLOOKUP(Audit!#REF!,$V$3:$AE$12,2,FALSE) &amp; VLOOKUP(Audit!#REF!,$V$13:$AE$22,2,FALSE)&amp; IF(Audit!#REF!=10,Audit!#REF!&amp;Audit!#REF!,"")</f>
        <v>#REF!</v>
      </c>
      <c r="D106" s="17" t="e">
        <f>VLOOKUP(Audit!#REF!,$V$3:$AE$12,3,FALSE) &amp; VLOOKUP(Audit!#REF!,$V$13:$AE$22,3,FALSE) &amp;IF(Audit!#REF!=10,Audit!#REF!&amp;Audit!#REF!,"")</f>
        <v>#REF!</v>
      </c>
      <c r="E106" s="17" t="e">
        <f>VLOOKUP(Audit!#REF!,$V$3:$AE$12,4,FALSE)&amp; Audit!#REF! &amp; VLOOKUP(Audit!#REF!,$V$13:$AE$22,4,FALSE)&amp; IF(Audit!#REF!=10,Audit!#REF!&amp;Audit!#REF!,"")</f>
        <v>#REF!</v>
      </c>
      <c r="F106" s="17" t="e">
        <f>VLOOKUP(Audit!#REF!,$V$3:$AE$12,5,FALSE) &amp; VLOOKUP(Audit!#REF!,$V$13:$AE$22,5,FALSE)&amp; IF(Audit!#REF!=10,Audit!#REF!&amp;Audit!#REF!,"")</f>
        <v>#REF!</v>
      </c>
      <c r="G106" s="17" t="e">
        <f>VLOOKUP(Audit!#REF!,$V$3:$AE$12,6,FALSE) &amp; VLOOKUP(Audit!#REF!,$V$13:$AE$22,6,FALSE)&amp; IF(Audit!#REF!=10,Audit!#REF!&amp;Audit!#REF!,"")</f>
        <v>#REF!</v>
      </c>
      <c r="H106" s="17" t="e">
        <f>VLOOKUP(Audit!#REF!,$V$3:$AE$12,7,FALSE) &amp; VLOOKUP(Audit!#REF!,$V$13:$AE$22,7,FALSE)&amp;IF(Audit!#REF!=10,Audit!#REF!&amp;Audit!#REF!,"")</f>
        <v>#REF!</v>
      </c>
      <c r="I106" s="17" t="e">
        <f>VLOOKUP(Audit!#REF!,$V$3:$AE$12,8,FALSE) &amp; Audit!#REF! &amp; VLOOKUP(Audit!#REF!,$V$13:$AE$22,8,FALSE)&amp;IF(Audit!#REF!=10,Audit!#REF!&amp;Audit!#REF!,"")</f>
        <v>#REF!</v>
      </c>
      <c r="J106" s="17" t="e">
        <f>VLOOKUP(Audit!#REF!,$V$3:$AE$12,9,FALSE) &amp; VLOOKUP(Audit!#REF!,$V$13:$AE$22,9,FALSE) &amp; IF(Audit!#REF!=10,Audit!#REF!&amp;Audit!#REF!,"") &amp; IF(Audit!#REF!&lt;&gt;1,U106,"")</f>
        <v>#REF!</v>
      </c>
      <c r="K106" s="17" t="e">
        <f>VLOOKUP(Audit!#REF!,$V$3:$AE$12,10,FALSE) &amp; Audit!#REF! &amp; VLOOKUP(Audit!#REF!,$V$13:$AE$22,10,FALSE) &amp; IF(Audit!#REF!=10,Audit!#REF!&amp;Audit!#REF!,"") &amp; IF(Audit!#REF!&lt;&gt;1,U106,"")</f>
        <v>#REF!</v>
      </c>
      <c r="L106" s="10" t="e">
        <f>Audit!#REF!</f>
        <v>#REF!</v>
      </c>
      <c r="M106" s="10" t="e">
        <f t="shared" si="39"/>
        <v>#REF!</v>
      </c>
      <c r="N106" s="10" t="e">
        <f t="shared" si="40"/>
        <v>#REF!</v>
      </c>
      <c r="O106" s="10" t="e">
        <f t="shared" si="41"/>
        <v>#REF!</v>
      </c>
      <c r="P106" s="10" t="e">
        <f t="shared" si="42"/>
        <v>#REF!</v>
      </c>
      <c r="Q106" s="10" t="e">
        <f t="shared" si="43"/>
        <v>#REF!</v>
      </c>
      <c r="R106" s="10" t="e">
        <f t="shared" si="44"/>
        <v>#REF!</v>
      </c>
      <c r="S106" s="10" t="e">
        <f t="shared" si="45"/>
        <v>#REF!</v>
      </c>
      <c r="T106" s="10" t="e">
        <f t="shared" si="46"/>
        <v>#REF!</v>
      </c>
      <c r="U106" s="17" t="e">
        <f>IF(Audit!#REF!="","",VLOOKUP(Audit!#REF!,$W$26:$X$35,2,FALSE)) &amp; Audit!#REF! &amp; IF(Audit!#REF!="","",IF(Audit!#REF!&lt;=1.4,VLOOKUP(Audit!#REF!,$W$38:X151,2,FALSE),VLOOKUP(Audit!#REF!,$W$51:$X$61,2,FALSE))) &amp; IF(Audit!#REF!="","",VLOOKUP(Audit!#REF!,$Y$26:$Z$35,2,FALSE) &amp; Audit!#REF! &amp; IF(Audit!#REF!="","",IF(Audit!#REF!&lt;=1.4,VLOOKUP(Audit!#REF!,$Y$38:$Z$48,2,FALSE),VLOOKUP(Audit!#REF!,$Y$51:$Z$61,2,FALSE))))</f>
        <v>#REF!</v>
      </c>
      <c r="V106" s="5"/>
      <c r="AH106" s="49" t="e">
        <f>Audit!#REF!</f>
        <v>#REF!</v>
      </c>
      <c r="AI106" s="50" t="e">
        <f>VLOOKUP(Audit!#REF!,$V$3:$AE$12,2,FALSE)&amp; IF(Audit!#REF!=10,Audit!#REF!,"")</f>
        <v>#REF!</v>
      </c>
      <c r="AJ106" s="50" t="e">
        <f>VLOOKUP(Audit!#REF!,$V$13:$AE$22,2,FALSE)&amp; IF(Audit!#REF!=10,Audit!#REF!,"")</f>
        <v>#REF!</v>
      </c>
      <c r="AK106" s="47" t="e">
        <f t="shared" si="47"/>
        <v>#REF!</v>
      </c>
      <c r="AL106" s="50" t="e">
        <f>VLOOKUP(Audit!#REF!,$V$3:$AE$12,3,FALSE)&amp; IF(Audit!#REF!=10,Audit!#REF!,"")</f>
        <v>#REF!</v>
      </c>
      <c r="AM106" s="50" t="e">
        <f>VLOOKUP(Audit!#REF!,$V$13:$AE$22,3,FALSE)&amp; IF(Audit!#REF!=10,Audit!#REF!,"")</f>
        <v>#REF!</v>
      </c>
      <c r="AN106" s="47" t="e">
        <f t="shared" si="48"/>
        <v>#REF!</v>
      </c>
      <c r="AO106" s="50" t="e">
        <f>VLOOKUP(Audit!#REF!,$V$3:$AE$12,4,FALSE) &amp;  Audit!#REF! &amp; IF(Audit!#REF!=10,Audit!#REF!,"")</f>
        <v>#REF!</v>
      </c>
      <c r="AP106" s="50" t="e">
        <f>VLOOKUP(Audit!#REF!,$V$13:$AE$22,4,FALSE)&amp; IF(Audit!#REF!=10,Audit!#REF!,"")</f>
        <v>#REF!</v>
      </c>
      <c r="AQ106" s="47" t="e">
        <f t="shared" si="49"/>
        <v>#REF!</v>
      </c>
      <c r="AR106" s="50" t="e">
        <f>VLOOKUP(Audit!#REF!,$V$3:$AE$12,5,FALSE)&amp; IF(Audit!#REF!=10,Audit!#REF!,"")</f>
        <v>#REF!</v>
      </c>
      <c r="AS106" s="50" t="e">
        <f>VLOOKUP(Audit!#REF!,$V$13:$AE$22,5,FALSE)&amp; IF(Audit!#REF!=10,Audit!#REF!,"")</f>
        <v>#REF!</v>
      </c>
      <c r="AT106" s="47" t="e">
        <f t="shared" si="50"/>
        <v>#REF!</v>
      </c>
      <c r="AU106" s="50" t="e">
        <f>VLOOKUP(Audit!#REF!,$V$3:$AE$12,6,FALSE)&amp; IF(Audit!#REF!=10,Audit!#REF!,"")</f>
        <v>#REF!</v>
      </c>
      <c r="AV106" s="50" t="e">
        <f>VLOOKUP(Audit!#REF!,$V$13:$AE$22,6,FALSE)&amp; IF(Audit!#REF!=10,Audit!#REF!,"")</f>
        <v>#REF!</v>
      </c>
      <c r="AW106" s="47" t="e">
        <f t="shared" si="51"/>
        <v>#REF!</v>
      </c>
      <c r="AX106" s="50" t="e">
        <f>VLOOKUP(Audit!#REF!,$V$3:$AE$12,7,FALSE)&amp; IF(Audit!#REF!=10,Audit!#REF!,"")</f>
        <v>#REF!</v>
      </c>
      <c r="AY106" s="50" t="e">
        <f>VLOOKUP(Audit!#REF!,$V$13:$AE$22,7,FALSE) &amp; IF(Audit!#REF!=10,Audit!#REF!,"")</f>
        <v>#REF!</v>
      </c>
      <c r="AZ106" s="47" t="e">
        <f t="shared" si="52"/>
        <v>#REF!</v>
      </c>
      <c r="BA106" s="50" t="e">
        <f>VLOOKUP(Audit!#REF!,$V$3:$AE$12,8,FALSE)&amp; Audit!#REF! &amp; IF(Audit!#REF!=10,Audit!#REF!,"")</f>
        <v>#REF!</v>
      </c>
      <c r="BB106" s="50" t="e">
        <f>VLOOKUP(Audit!#REF!,$V$13:$AE$22,8,FALSE) &amp; IF(Audit!#REF!=10,Audit!#REF!,"")</f>
        <v>#REF!</v>
      </c>
      <c r="BC106" s="47" t="e">
        <f t="shared" si="53"/>
        <v>#REF!</v>
      </c>
      <c r="BD106" s="50" t="e">
        <f>VLOOKUP(Audit!#REF!,$V$3:$AE$12,9,FALSE)&amp; IF(Audit!#REF!=10,Audit!#REF!,"")</f>
        <v>#REF!</v>
      </c>
      <c r="BE106" s="50" t="e">
        <f>VLOOKUP(Audit!#REF!,$V$13:$AE$22,9,FALSE) &amp; IF(Audit!#REF!=10,Audit!#REF!,"") &amp; IF(Audit!#REF!&lt;&gt;1,U106,"")</f>
        <v>#REF!</v>
      </c>
      <c r="BF106" s="47" t="e">
        <f t="shared" si="54"/>
        <v>#REF!</v>
      </c>
      <c r="BG106" s="50" t="e">
        <f>VLOOKUP(Audit!#REF!,$V$3:$AE$12,10,FALSE) &amp; Audit!#REF! &amp; IF(Audit!#REF!=10,Audit!#REF!,"")</f>
        <v>#REF!</v>
      </c>
      <c r="BH106" s="50" t="e">
        <f>VLOOKUP(Audit!#REF!,$V$13:$AE$22,10,FALSE) &amp; IF(Audit!#REF!=10,Audit!#REF!,"") &amp; IF(Audit!#REF!&lt;&gt;1,U106,"")</f>
        <v>#REF!</v>
      </c>
      <c r="BI106" s="47" t="e">
        <f t="shared" si="55"/>
        <v>#REF!</v>
      </c>
      <c r="BJ106" s="48" t="str">
        <f t="shared" si="56"/>
        <v/>
      </c>
      <c r="BK106" s="48" t="str">
        <f t="shared" si="57"/>
        <v/>
      </c>
      <c r="BL106" s="48" t="str">
        <f t="shared" si="58"/>
        <v/>
      </c>
      <c r="BM106" s="48" t="str">
        <f t="shared" si="59"/>
        <v/>
      </c>
      <c r="BN106" s="48" t="str">
        <f t="shared" si="60"/>
        <v/>
      </c>
      <c r="BO106" s="48" t="str">
        <f t="shared" si="61"/>
        <v/>
      </c>
      <c r="BP106" s="48" t="str">
        <f t="shared" si="62"/>
        <v/>
      </c>
      <c r="BQ106" s="48" t="str">
        <f t="shared" si="63"/>
        <v/>
      </c>
      <c r="BR106" s="48" t="str">
        <f t="shared" si="64"/>
        <v/>
      </c>
      <c r="BS106" s="48" t="str">
        <f t="shared" si="65"/>
        <v/>
      </c>
      <c r="BT106" s="48" t="str">
        <f t="shared" si="66"/>
        <v/>
      </c>
      <c r="BU106" s="48" t="str">
        <f t="shared" si="67"/>
        <v/>
      </c>
    </row>
    <row r="107" spans="1:73">
      <c r="A107" s="10" t="e">
        <f>Audit!#REF!</f>
        <v>#REF!</v>
      </c>
      <c r="B107" s="10" t="e">
        <f t="shared" si="68"/>
        <v>#REF!</v>
      </c>
      <c r="C107" s="17" t="e">
        <f>VLOOKUP(Audit!#REF!,$V$3:$AE$12,2,FALSE) &amp; VLOOKUP(Audit!#REF!,$V$13:$AE$22,2,FALSE)&amp; IF(Audit!#REF!=10,Audit!#REF!&amp;Audit!#REF!,"")</f>
        <v>#REF!</v>
      </c>
      <c r="D107" s="17" t="e">
        <f>VLOOKUP(Audit!#REF!,$V$3:$AE$12,3,FALSE) &amp; VLOOKUP(Audit!#REF!,$V$13:$AE$22,3,FALSE) &amp;IF(Audit!#REF!=10,Audit!#REF!&amp;Audit!#REF!,"")</f>
        <v>#REF!</v>
      </c>
      <c r="E107" s="17" t="e">
        <f>VLOOKUP(Audit!#REF!,$V$3:$AE$12,4,FALSE)&amp; Audit!#REF! &amp; VLOOKUP(Audit!#REF!,$V$13:$AE$22,4,FALSE)&amp; IF(Audit!#REF!=10,Audit!#REF!&amp;Audit!#REF!,"")</f>
        <v>#REF!</v>
      </c>
      <c r="F107" s="17" t="e">
        <f>VLOOKUP(Audit!#REF!,$V$3:$AE$12,5,FALSE) &amp; VLOOKUP(Audit!#REF!,$V$13:$AE$22,5,FALSE)&amp; IF(Audit!#REF!=10,Audit!#REF!&amp;Audit!#REF!,"")</f>
        <v>#REF!</v>
      </c>
      <c r="G107" s="17" t="e">
        <f>VLOOKUP(Audit!#REF!,$V$3:$AE$12,6,FALSE) &amp; VLOOKUP(Audit!#REF!,$V$13:$AE$22,6,FALSE)&amp; IF(Audit!#REF!=10,Audit!#REF!&amp;Audit!#REF!,"")</f>
        <v>#REF!</v>
      </c>
      <c r="H107" s="17" t="e">
        <f>VLOOKUP(Audit!#REF!,$V$3:$AE$12,7,FALSE) &amp; VLOOKUP(Audit!#REF!,$V$13:$AE$22,7,FALSE)&amp;IF(Audit!#REF!=10,Audit!#REF!&amp;Audit!#REF!,"")</f>
        <v>#REF!</v>
      </c>
      <c r="I107" s="17" t="e">
        <f>VLOOKUP(Audit!#REF!,$V$3:$AE$12,8,FALSE) &amp; Audit!#REF! &amp; VLOOKUP(Audit!#REF!,$V$13:$AE$22,8,FALSE)&amp;IF(Audit!#REF!=10,Audit!#REF!&amp;Audit!#REF!,"")</f>
        <v>#REF!</v>
      </c>
      <c r="J107" s="17" t="e">
        <f>VLOOKUP(Audit!#REF!,$V$3:$AE$12,9,FALSE) &amp; VLOOKUP(Audit!#REF!,$V$13:$AE$22,9,FALSE) &amp; IF(Audit!#REF!=10,Audit!#REF!&amp;Audit!#REF!,"") &amp; IF(Audit!#REF!&lt;&gt;1,U107,"")</f>
        <v>#REF!</v>
      </c>
      <c r="K107" s="17" t="e">
        <f>VLOOKUP(Audit!#REF!,$V$3:$AE$12,10,FALSE) &amp; Audit!#REF! &amp; VLOOKUP(Audit!#REF!,$V$13:$AE$22,10,FALSE) &amp; IF(Audit!#REF!=10,Audit!#REF!&amp;Audit!#REF!,"") &amp; IF(Audit!#REF!&lt;&gt;1,U107,"")</f>
        <v>#REF!</v>
      </c>
      <c r="L107" s="10" t="e">
        <f>Audit!#REF!</f>
        <v>#REF!</v>
      </c>
      <c r="M107" s="10" t="e">
        <f t="shared" si="39"/>
        <v>#REF!</v>
      </c>
      <c r="N107" s="10" t="e">
        <f t="shared" si="40"/>
        <v>#REF!</v>
      </c>
      <c r="O107" s="10" t="e">
        <f t="shared" si="41"/>
        <v>#REF!</v>
      </c>
      <c r="P107" s="10" t="e">
        <f t="shared" si="42"/>
        <v>#REF!</v>
      </c>
      <c r="Q107" s="10" t="e">
        <f t="shared" si="43"/>
        <v>#REF!</v>
      </c>
      <c r="R107" s="10" t="e">
        <f t="shared" si="44"/>
        <v>#REF!</v>
      </c>
      <c r="S107" s="10" t="e">
        <f t="shared" si="45"/>
        <v>#REF!</v>
      </c>
      <c r="T107" s="10" t="e">
        <f t="shared" si="46"/>
        <v>#REF!</v>
      </c>
      <c r="U107" s="17" t="e">
        <f>IF(Audit!#REF!="","",VLOOKUP(Audit!#REF!,$W$26:$X$35,2,FALSE)) &amp; Audit!#REF! &amp; IF(Audit!#REF!="","",IF(Audit!#REF!&lt;=1.4,VLOOKUP(Audit!#REF!,$W$38:X152,2,FALSE),VLOOKUP(Audit!#REF!,$W$51:$X$61,2,FALSE))) &amp; IF(Audit!#REF!="","",VLOOKUP(Audit!#REF!,$Y$26:$Z$35,2,FALSE) &amp; Audit!#REF! &amp; IF(Audit!#REF!="","",IF(Audit!#REF!&lt;=1.4,VLOOKUP(Audit!#REF!,$Y$38:$Z$48,2,FALSE),VLOOKUP(Audit!#REF!,$Y$51:$Z$61,2,FALSE))))</f>
        <v>#REF!</v>
      </c>
      <c r="V107" s="5"/>
      <c r="AH107" s="49" t="e">
        <f>Audit!#REF!</f>
        <v>#REF!</v>
      </c>
      <c r="AI107" s="50" t="e">
        <f>VLOOKUP(Audit!#REF!,$V$3:$AE$12,2,FALSE)&amp; IF(Audit!#REF!=10,Audit!#REF!,"")</f>
        <v>#REF!</v>
      </c>
      <c r="AJ107" s="50" t="e">
        <f>VLOOKUP(Audit!#REF!,$V$13:$AE$22,2,FALSE)&amp; IF(Audit!#REF!=10,Audit!#REF!,"")</f>
        <v>#REF!</v>
      </c>
      <c r="AK107" s="47" t="e">
        <f t="shared" si="47"/>
        <v>#REF!</v>
      </c>
      <c r="AL107" s="50" t="e">
        <f>VLOOKUP(Audit!#REF!,$V$3:$AE$12,3,FALSE)&amp; IF(Audit!#REF!=10,Audit!#REF!,"")</f>
        <v>#REF!</v>
      </c>
      <c r="AM107" s="50" t="e">
        <f>VLOOKUP(Audit!#REF!,$V$13:$AE$22,3,FALSE)&amp; IF(Audit!#REF!=10,Audit!#REF!,"")</f>
        <v>#REF!</v>
      </c>
      <c r="AN107" s="47" t="e">
        <f t="shared" si="48"/>
        <v>#REF!</v>
      </c>
      <c r="AO107" s="50" t="e">
        <f>VLOOKUP(Audit!#REF!,$V$3:$AE$12,4,FALSE) &amp;  Audit!#REF! &amp; IF(Audit!#REF!=10,Audit!#REF!,"")</f>
        <v>#REF!</v>
      </c>
      <c r="AP107" s="50" t="e">
        <f>VLOOKUP(Audit!#REF!,$V$13:$AE$22,4,FALSE)&amp; IF(Audit!#REF!=10,Audit!#REF!,"")</f>
        <v>#REF!</v>
      </c>
      <c r="AQ107" s="47" t="e">
        <f t="shared" si="49"/>
        <v>#REF!</v>
      </c>
      <c r="AR107" s="50" t="e">
        <f>VLOOKUP(Audit!#REF!,$V$3:$AE$12,5,FALSE)&amp; IF(Audit!#REF!=10,Audit!#REF!,"")</f>
        <v>#REF!</v>
      </c>
      <c r="AS107" s="50" t="e">
        <f>VLOOKUP(Audit!#REF!,$V$13:$AE$22,5,FALSE)&amp; IF(Audit!#REF!=10,Audit!#REF!,"")</f>
        <v>#REF!</v>
      </c>
      <c r="AT107" s="47" t="e">
        <f t="shared" si="50"/>
        <v>#REF!</v>
      </c>
      <c r="AU107" s="50" t="e">
        <f>VLOOKUP(Audit!#REF!,$V$3:$AE$12,6,FALSE)&amp; IF(Audit!#REF!=10,Audit!#REF!,"")</f>
        <v>#REF!</v>
      </c>
      <c r="AV107" s="50" t="e">
        <f>VLOOKUP(Audit!#REF!,$V$13:$AE$22,6,FALSE)&amp; IF(Audit!#REF!=10,Audit!#REF!,"")</f>
        <v>#REF!</v>
      </c>
      <c r="AW107" s="47" t="e">
        <f t="shared" si="51"/>
        <v>#REF!</v>
      </c>
      <c r="AX107" s="50" t="e">
        <f>VLOOKUP(Audit!#REF!,$V$3:$AE$12,7,FALSE)&amp; IF(Audit!#REF!=10,Audit!#REF!,"")</f>
        <v>#REF!</v>
      </c>
      <c r="AY107" s="50" t="e">
        <f>VLOOKUP(Audit!#REF!,$V$13:$AE$22,7,FALSE) &amp; IF(Audit!#REF!=10,Audit!#REF!,"")</f>
        <v>#REF!</v>
      </c>
      <c r="AZ107" s="47" t="e">
        <f t="shared" si="52"/>
        <v>#REF!</v>
      </c>
      <c r="BA107" s="50" t="e">
        <f>VLOOKUP(Audit!#REF!,$V$3:$AE$12,8,FALSE)&amp; Audit!#REF! &amp; IF(Audit!#REF!=10,Audit!#REF!,"")</f>
        <v>#REF!</v>
      </c>
      <c r="BB107" s="50" t="e">
        <f>VLOOKUP(Audit!#REF!,$V$13:$AE$22,8,FALSE) &amp; IF(Audit!#REF!=10,Audit!#REF!,"")</f>
        <v>#REF!</v>
      </c>
      <c r="BC107" s="47" t="e">
        <f t="shared" si="53"/>
        <v>#REF!</v>
      </c>
      <c r="BD107" s="50" t="e">
        <f>VLOOKUP(Audit!#REF!,$V$3:$AE$12,9,FALSE)&amp; IF(Audit!#REF!=10,Audit!#REF!,"")</f>
        <v>#REF!</v>
      </c>
      <c r="BE107" s="50" t="e">
        <f>VLOOKUP(Audit!#REF!,$V$13:$AE$22,9,FALSE) &amp; IF(Audit!#REF!=10,Audit!#REF!,"") &amp; IF(Audit!#REF!&lt;&gt;1,U107,"")</f>
        <v>#REF!</v>
      </c>
      <c r="BF107" s="47" t="e">
        <f t="shared" si="54"/>
        <v>#REF!</v>
      </c>
      <c r="BG107" s="50" t="e">
        <f>VLOOKUP(Audit!#REF!,$V$3:$AE$12,10,FALSE) &amp; Audit!#REF! &amp; IF(Audit!#REF!=10,Audit!#REF!,"")</f>
        <v>#REF!</v>
      </c>
      <c r="BH107" s="50" t="e">
        <f>VLOOKUP(Audit!#REF!,$V$13:$AE$22,10,FALSE) &amp; IF(Audit!#REF!=10,Audit!#REF!,"") &amp; IF(Audit!#REF!&lt;&gt;1,U107,"")</f>
        <v>#REF!</v>
      </c>
      <c r="BI107" s="47" t="e">
        <f t="shared" si="55"/>
        <v>#REF!</v>
      </c>
      <c r="BJ107" s="48" t="str">
        <f t="shared" si="56"/>
        <v/>
      </c>
      <c r="BK107" s="48" t="str">
        <f t="shared" si="57"/>
        <v/>
      </c>
      <c r="BL107" s="48" t="str">
        <f t="shared" si="58"/>
        <v/>
      </c>
      <c r="BM107" s="48" t="str">
        <f t="shared" si="59"/>
        <v/>
      </c>
      <c r="BN107" s="48" t="str">
        <f t="shared" si="60"/>
        <v/>
      </c>
      <c r="BO107" s="48" t="str">
        <f t="shared" si="61"/>
        <v/>
      </c>
      <c r="BP107" s="48" t="str">
        <f t="shared" si="62"/>
        <v/>
      </c>
      <c r="BQ107" s="48" t="str">
        <f t="shared" si="63"/>
        <v/>
      </c>
      <c r="BR107" s="48" t="str">
        <f t="shared" si="64"/>
        <v/>
      </c>
      <c r="BS107" s="48" t="str">
        <f t="shared" si="65"/>
        <v/>
      </c>
      <c r="BT107" s="48" t="str">
        <f t="shared" si="66"/>
        <v/>
      </c>
      <c r="BU107" s="48" t="str">
        <f t="shared" si="67"/>
        <v/>
      </c>
    </row>
    <row r="108" spans="1:73">
      <c r="A108" s="10" t="e">
        <f>Audit!#REF!</f>
        <v>#REF!</v>
      </c>
      <c r="B108" s="10" t="e">
        <f t="shared" si="68"/>
        <v>#REF!</v>
      </c>
      <c r="C108" s="17" t="e">
        <f>VLOOKUP(Audit!#REF!,$V$3:$AE$12,2,FALSE) &amp; VLOOKUP(Audit!#REF!,$V$13:$AE$22,2,FALSE)&amp; IF(Audit!#REF!=10,Audit!#REF!&amp;Audit!#REF!,"")</f>
        <v>#REF!</v>
      </c>
      <c r="D108" s="17" t="e">
        <f>VLOOKUP(Audit!#REF!,$V$3:$AE$12,3,FALSE) &amp; VLOOKUP(Audit!#REF!,$V$13:$AE$22,3,FALSE) &amp;IF(Audit!#REF!=10,Audit!#REF!&amp;Audit!#REF!,"")</f>
        <v>#REF!</v>
      </c>
      <c r="E108" s="17" t="e">
        <f>VLOOKUP(Audit!#REF!,$V$3:$AE$12,4,FALSE)&amp; Audit!#REF! &amp; VLOOKUP(Audit!#REF!,$V$13:$AE$22,4,FALSE)&amp; IF(Audit!#REF!=10,Audit!#REF!&amp;Audit!#REF!,"")</f>
        <v>#REF!</v>
      </c>
      <c r="F108" s="17" t="e">
        <f>VLOOKUP(Audit!#REF!,$V$3:$AE$12,5,FALSE) &amp; VLOOKUP(Audit!#REF!,$V$13:$AE$22,5,FALSE)&amp; IF(Audit!#REF!=10,Audit!#REF!&amp;Audit!#REF!,"")</f>
        <v>#REF!</v>
      </c>
      <c r="G108" s="17" t="e">
        <f>VLOOKUP(Audit!#REF!,$V$3:$AE$12,6,FALSE) &amp; VLOOKUP(Audit!#REF!,$V$13:$AE$22,6,FALSE)&amp; IF(Audit!#REF!=10,Audit!#REF!&amp;Audit!#REF!,"")</f>
        <v>#REF!</v>
      </c>
      <c r="H108" s="17" t="e">
        <f>VLOOKUP(Audit!#REF!,$V$3:$AE$12,7,FALSE) &amp; VLOOKUP(Audit!#REF!,$V$13:$AE$22,7,FALSE)&amp;IF(Audit!#REF!=10,Audit!#REF!&amp;Audit!#REF!,"")</f>
        <v>#REF!</v>
      </c>
      <c r="I108" s="17" t="e">
        <f>VLOOKUP(Audit!#REF!,$V$3:$AE$12,8,FALSE) &amp; Audit!#REF! &amp; VLOOKUP(Audit!#REF!,$V$13:$AE$22,8,FALSE)&amp;IF(Audit!#REF!=10,Audit!#REF!&amp;Audit!#REF!,"")</f>
        <v>#REF!</v>
      </c>
      <c r="J108" s="17" t="e">
        <f>VLOOKUP(Audit!#REF!,$V$3:$AE$12,9,FALSE) &amp; VLOOKUP(Audit!#REF!,$V$13:$AE$22,9,FALSE) &amp; IF(Audit!#REF!=10,Audit!#REF!&amp;Audit!#REF!,"") &amp; IF(Audit!#REF!&lt;&gt;1,U108,"")</f>
        <v>#REF!</v>
      </c>
      <c r="K108" s="17" t="e">
        <f>VLOOKUP(Audit!#REF!,$V$3:$AE$12,10,FALSE) &amp; Audit!#REF! &amp; VLOOKUP(Audit!#REF!,$V$13:$AE$22,10,FALSE) &amp; IF(Audit!#REF!=10,Audit!#REF!&amp;Audit!#REF!,"") &amp; IF(Audit!#REF!&lt;&gt;1,U108,"")</f>
        <v>#REF!</v>
      </c>
      <c r="L108" s="10" t="e">
        <f>Audit!#REF!</f>
        <v>#REF!</v>
      </c>
      <c r="M108" s="10" t="e">
        <f t="shared" si="39"/>
        <v>#REF!</v>
      </c>
      <c r="N108" s="10" t="e">
        <f t="shared" si="40"/>
        <v>#REF!</v>
      </c>
      <c r="O108" s="10" t="e">
        <f t="shared" si="41"/>
        <v>#REF!</v>
      </c>
      <c r="P108" s="10" t="e">
        <f t="shared" si="42"/>
        <v>#REF!</v>
      </c>
      <c r="Q108" s="10" t="e">
        <f t="shared" si="43"/>
        <v>#REF!</v>
      </c>
      <c r="R108" s="10" t="e">
        <f t="shared" si="44"/>
        <v>#REF!</v>
      </c>
      <c r="S108" s="10" t="e">
        <f t="shared" si="45"/>
        <v>#REF!</v>
      </c>
      <c r="T108" s="10" t="e">
        <f t="shared" si="46"/>
        <v>#REF!</v>
      </c>
      <c r="U108" s="17" t="e">
        <f>IF(Audit!#REF!="","",VLOOKUP(Audit!#REF!,$W$26:$X$35,2,FALSE)) &amp; Audit!#REF! &amp; IF(Audit!#REF!="","",IF(Audit!#REF!&lt;=1.4,VLOOKUP(Audit!#REF!,$W$38:X153,2,FALSE),VLOOKUP(Audit!#REF!,$W$51:$X$61,2,FALSE))) &amp; IF(Audit!#REF!="","",VLOOKUP(Audit!#REF!,$Y$26:$Z$35,2,FALSE) &amp; Audit!#REF! &amp; IF(Audit!#REF!="","",IF(Audit!#REF!&lt;=1.4,VLOOKUP(Audit!#REF!,$Y$38:$Z$48,2,FALSE),VLOOKUP(Audit!#REF!,$Y$51:$Z$61,2,FALSE))))</f>
        <v>#REF!</v>
      </c>
      <c r="V108" s="5"/>
      <c r="W108" t="s">
        <v>85</v>
      </c>
      <c r="AH108" s="49" t="e">
        <f>Audit!#REF!</f>
        <v>#REF!</v>
      </c>
      <c r="AI108" s="50" t="e">
        <f>VLOOKUP(Audit!#REF!,$V$3:$AE$12,2,FALSE)&amp; IF(Audit!#REF!=10,Audit!#REF!,"")</f>
        <v>#REF!</v>
      </c>
      <c r="AJ108" s="50" t="e">
        <f>VLOOKUP(Audit!#REF!,$V$13:$AE$22,2,FALSE)&amp; IF(Audit!#REF!=10,Audit!#REF!,"")</f>
        <v>#REF!</v>
      </c>
      <c r="AK108" s="47" t="e">
        <f t="shared" si="47"/>
        <v>#REF!</v>
      </c>
      <c r="AL108" s="50" t="e">
        <f>VLOOKUP(Audit!#REF!,$V$3:$AE$12,3,FALSE)&amp; IF(Audit!#REF!=10,Audit!#REF!,"")</f>
        <v>#REF!</v>
      </c>
      <c r="AM108" s="50" t="e">
        <f>VLOOKUP(Audit!#REF!,$V$13:$AE$22,3,FALSE)&amp; IF(Audit!#REF!=10,Audit!#REF!,"")</f>
        <v>#REF!</v>
      </c>
      <c r="AN108" s="47" t="e">
        <f t="shared" si="48"/>
        <v>#REF!</v>
      </c>
      <c r="AO108" s="50" t="e">
        <f>VLOOKUP(Audit!#REF!,$V$3:$AE$12,4,FALSE) &amp;  Audit!#REF! &amp; IF(Audit!#REF!=10,Audit!#REF!,"")</f>
        <v>#REF!</v>
      </c>
      <c r="AP108" s="50" t="e">
        <f>VLOOKUP(Audit!#REF!,$V$13:$AE$22,4,FALSE)&amp; IF(Audit!#REF!=10,Audit!#REF!,"")</f>
        <v>#REF!</v>
      </c>
      <c r="AQ108" s="47" t="e">
        <f t="shared" si="49"/>
        <v>#REF!</v>
      </c>
      <c r="AR108" s="50" t="e">
        <f>VLOOKUP(Audit!#REF!,$V$3:$AE$12,5,FALSE)&amp; IF(Audit!#REF!=10,Audit!#REF!,"")</f>
        <v>#REF!</v>
      </c>
      <c r="AS108" s="50" t="e">
        <f>VLOOKUP(Audit!#REF!,$V$13:$AE$22,5,FALSE)&amp; IF(Audit!#REF!=10,Audit!#REF!,"")</f>
        <v>#REF!</v>
      </c>
      <c r="AT108" s="47" t="e">
        <f t="shared" si="50"/>
        <v>#REF!</v>
      </c>
      <c r="AU108" s="50" t="e">
        <f>VLOOKUP(Audit!#REF!,$V$3:$AE$12,6,FALSE)&amp; IF(Audit!#REF!=10,Audit!#REF!,"")</f>
        <v>#REF!</v>
      </c>
      <c r="AV108" s="50" t="e">
        <f>VLOOKUP(Audit!#REF!,$V$13:$AE$22,6,FALSE)&amp; IF(Audit!#REF!=10,Audit!#REF!,"")</f>
        <v>#REF!</v>
      </c>
      <c r="AW108" s="47" t="e">
        <f t="shared" si="51"/>
        <v>#REF!</v>
      </c>
      <c r="AX108" s="50" t="e">
        <f>VLOOKUP(Audit!#REF!,$V$3:$AE$12,7,FALSE)&amp; IF(Audit!#REF!=10,Audit!#REF!,"")</f>
        <v>#REF!</v>
      </c>
      <c r="AY108" s="50" t="e">
        <f>VLOOKUP(Audit!#REF!,$V$13:$AE$22,7,FALSE) &amp; IF(Audit!#REF!=10,Audit!#REF!,"")</f>
        <v>#REF!</v>
      </c>
      <c r="AZ108" s="47" t="e">
        <f t="shared" si="52"/>
        <v>#REF!</v>
      </c>
      <c r="BA108" s="50" t="e">
        <f>VLOOKUP(Audit!#REF!,$V$3:$AE$12,8,FALSE)&amp; Audit!#REF! &amp; IF(Audit!#REF!=10,Audit!#REF!,"")</f>
        <v>#REF!</v>
      </c>
      <c r="BB108" s="50" t="e">
        <f>VLOOKUP(Audit!#REF!,$V$13:$AE$22,8,FALSE) &amp; IF(Audit!#REF!=10,Audit!#REF!,"")</f>
        <v>#REF!</v>
      </c>
      <c r="BC108" s="47" t="e">
        <f t="shared" si="53"/>
        <v>#REF!</v>
      </c>
      <c r="BD108" s="50" t="e">
        <f>VLOOKUP(Audit!#REF!,$V$3:$AE$12,9,FALSE)&amp; IF(Audit!#REF!=10,Audit!#REF!,"")</f>
        <v>#REF!</v>
      </c>
      <c r="BE108" s="50" t="e">
        <f>VLOOKUP(Audit!#REF!,$V$13:$AE$22,9,FALSE) &amp; IF(Audit!#REF!=10,Audit!#REF!,"") &amp; IF(Audit!#REF!&lt;&gt;1,U108,"")</f>
        <v>#REF!</v>
      </c>
      <c r="BF108" s="47" t="e">
        <f t="shared" si="54"/>
        <v>#REF!</v>
      </c>
      <c r="BG108" s="50" t="e">
        <f>VLOOKUP(Audit!#REF!,$V$3:$AE$12,10,FALSE) &amp; Audit!#REF! &amp; IF(Audit!#REF!=10,Audit!#REF!,"")</f>
        <v>#REF!</v>
      </c>
      <c r="BH108" s="50" t="e">
        <f>VLOOKUP(Audit!#REF!,$V$13:$AE$22,10,FALSE) &amp; IF(Audit!#REF!=10,Audit!#REF!,"") &amp; IF(Audit!#REF!&lt;&gt;1,U108,"")</f>
        <v>#REF!</v>
      </c>
      <c r="BI108" s="47" t="e">
        <f t="shared" si="55"/>
        <v>#REF!</v>
      </c>
      <c r="BJ108" s="48" t="str">
        <f t="shared" si="56"/>
        <v/>
      </c>
      <c r="BK108" s="48" t="str">
        <f t="shared" si="57"/>
        <v/>
      </c>
      <c r="BL108" s="48" t="str">
        <f t="shared" si="58"/>
        <v/>
      </c>
      <c r="BM108" s="48" t="str">
        <f t="shared" si="59"/>
        <v/>
      </c>
      <c r="BN108" s="48" t="str">
        <f t="shared" si="60"/>
        <v/>
      </c>
      <c r="BO108" s="48" t="str">
        <f t="shared" si="61"/>
        <v/>
      </c>
      <c r="BP108" s="48" t="str">
        <f t="shared" si="62"/>
        <v/>
      </c>
      <c r="BQ108" s="48" t="str">
        <f t="shared" si="63"/>
        <v/>
      </c>
      <c r="BR108" s="48" t="str">
        <f t="shared" si="64"/>
        <v/>
      </c>
      <c r="BS108" s="48" t="str">
        <f t="shared" si="65"/>
        <v/>
      </c>
      <c r="BT108" s="48" t="str">
        <f t="shared" si="66"/>
        <v/>
      </c>
      <c r="BU108" s="48" t="str">
        <f t="shared" si="67"/>
        <v/>
      </c>
    </row>
    <row r="109" spans="1:73">
      <c r="A109" s="10" t="e">
        <f>Audit!#REF!</f>
        <v>#REF!</v>
      </c>
      <c r="B109" s="10" t="e">
        <f t="shared" si="68"/>
        <v>#REF!</v>
      </c>
      <c r="C109" s="17" t="e">
        <f>VLOOKUP(Audit!#REF!,$V$3:$AE$12,2,FALSE) &amp; VLOOKUP(Audit!#REF!,$V$13:$AE$22,2,FALSE)&amp; IF(Audit!#REF!=10,Audit!#REF!&amp;Audit!#REF!,"")</f>
        <v>#REF!</v>
      </c>
      <c r="D109" s="17" t="e">
        <f>VLOOKUP(Audit!#REF!,$V$3:$AE$12,3,FALSE) &amp; VLOOKUP(Audit!#REF!,$V$13:$AE$22,3,FALSE) &amp;IF(Audit!#REF!=10,Audit!#REF!&amp;Audit!#REF!,"")</f>
        <v>#REF!</v>
      </c>
      <c r="E109" s="17" t="e">
        <f>VLOOKUP(Audit!#REF!,$V$3:$AE$12,4,FALSE)&amp; Audit!#REF! &amp; VLOOKUP(Audit!#REF!,$V$13:$AE$22,4,FALSE)&amp; IF(Audit!#REF!=10,Audit!#REF!&amp;Audit!#REF!,"")</f>
        <v>#REF!</v>
      </c>
      <c r="F109" s="17" t="e">
        <f>VLOOKUP(Audit!#REF!,$V$3:$AE$12,5,FALSE) &amp; VLOOKUP(Audit!#REF!,$V$13:$AE$22,5,FALSE)&amp; IF(Audit!#REF!=10,Audit!#REF!&amp;Audit!#REF!,"")</f>
        <v>#REF!</v>
      </c>
      <c r="G109" s="17" t="e">
        <f>VLOOKUP(Audit!#REF!,$V$3:$AE$12,6,FALSE) &amp; VLOOKUP(Audit!#REF!,$V$13:$AE$22,6,FALSE)&amp; IF(Audit!#REF!=10,Audit!#REF!&amp;Audit!#REF!,"")</f>
        <v>#REF!</v>
      </c>
      <c r="H109" s="17" t="e">
        <f>VLOOKUP(Audit!#REF!,$V$3:$AE$12,7,FALSE) &amp; VLOOKUP(Audit!#REF!,$V$13:$AE$22,7,FALSE)&amp;IF(Audit!#REF!=10,Audit!#REF!&amp;Audit!#REF!,"")</f>
        <v>#REF!</v>
      </c>
      <c r="I109" s="17" t="e">
        <f>VLOOKUP(Audit!#REF!,$V$3:$AE$12,8,FALSE) &amp; Audit!#REF! &amp; VLOOKUP(Audit!#REF!,$V$13:$AE$22,8,FALSE)&amp;IF(Audit!#REF!=10,Audit!#REF!&amp;Audit!#REF!,"")</f>
        <v>#REF!</v>
      </c>
      <c r="J109" s="17" t="e">
        <f>VLOOKUP(Audit!#REF!,$V$3:$AE$12,9,FALSE) &amp; VLOOKUP(Audit!#REF!,$V$13:$AE$22,9,FALSE) &amp; IF(Audit!#REF!=10,Audit!#REF!&amp;Audit!#REF!,"") &amp; IF(Audit!#REF!&lt;&gt;1,U109,"")</f>
        <v>#REF!</v>
      </c>
      <c r="K109" s="17" t="e">
        <f>VLOOKUP(Audit!#REF!,$V$3:$AE$12,10,FALSE) &amp; Audit!#REF! &amp; VLOOKUP(Audit!#REF!,$V$13:$AE$22,10,FALSE) &amp; IF(Audit!#REF!=10,Audit!#REF!&amp;Audit!#REF!,"") &amp; IF(Audit!#REF!&lt;&gt;1,U109,"")</f>
        <v>#REF!</v>
      </c>
      <c r="L109" s="10" t="e">
        <f>Audit!#REF!</f>
        <v>#REF!</v>
      </c>
      <c r="M109" s="10" t="e">
        <f t="shared" si="39"/>
        <v>#REF!</v>
      </c>
      <c r="N109" s="10" t="e">
        <f t="shared" si="40"/>
        <v>#REF!</v>
      </c>
      <c r="O109" s="10" t="e">
        <f t="shared" si="41"/>
        <v>#REF!</v>
      </c>
      <c r="P109" s="10" t="e">
        <f t="shared" si="42"/>
        <v>#REF!</v>
      </c>
      <c r="Q109" s="10" t="e">
        <f t="shared" si="43"/>
        <v>#REF!</v>
      </c>
      <c r="R109" s="10" t="e">
        <f t="shared" si="44"/>
        <v>#REF!</v>
      </c>
      <c r="S109" s="10" t="e">
        <f t="shared" si="45"/>
        <v>#REF!</v>
      </c>
      <c r="T109" s="10" t="e">
        <f t="shared" si="46"/>
        <v>#REF!</v>
      </c>
      <c r="U109" s="17" t="e">
        <f>IF(Audit!#REF!="","",VLOOKUP(Audit!#REF!,$W$26:$X$35,2,FALSE)) &amp; Audit!#REF! &amp; IF(Audit!#REF!="","",IF(Audit!#REF!&lt;=1.4,VLOOKUP(Audit!#REF!,$W$38:X154,2,FALSE),VLOOKUP(Audit!#REF!,$W$51:$X$61,2,FALSE))) &amp; IF(Audit!#REF!="","",VLOOKUP(Audit!#REF!,$Y$26:$Z$35,2,FALSE) &amp; Audit!#REF! &amp; IF(Audit!#REF!="","",IF(Audit!#REF!&lt;=1.4,VLOOKUP(Audit!#REF!,$Y$38:$Z$48,2,FALSE),VLOOKUP(Audit!#REF!,$Y$51:$Z$61,2,FALSE))))</f>
        <v>#REF!</v>
      </c>
      <c r="V109" s="5"/>
      <c r="W109" t="s">
        <v>86</v>
      </c>
      <c r="AH109" s="49" t="e">
        <f>Audit!#REF!</f>
        <v>#REF!</v>
      </c>
      <c r="AI109" s="50" t="e">
        <f>VLOOKUP(Audit!#REF!,$V$3:$AE$12,2,FALSE)&amp; IF(Audit!#REF!=10,Audit!#REF!,"")</f>
        <v>#REF!</v>
      </c>
      <c r="AJ109" s="50" t="e">
        <f>VLOOKUP(Audit!#REF!,$V$13:$AE$22,2,FALSE)&amp; IF(Audit!#REF!=10,Audit!#REF!,"")</f>
        <v>#REF!</v>
      </c>
      <c r="AK109" s="47" t="e">
        <f t="shared" si="47"/>
        <v>#REF!</v>
      </c>
      <c r="AL109" s="50" t="e">
        <f>VLOOKUP(Audit!#REF!,$V$3:$AE$12,3,FALSE)&amp; IF(Audit!#REF!=10,Audit!#REF!,"")</f>
        <v>#REF!</v>
      </c>
      <c r="AM109" s="50" t="e">
        <f>VLOOKUP(Audit!#REF!,$V$13:$AE$22,3,FALSE)&amp; IF(Audit!#REF!=10,Audit!#REF!,"")</f>
        <v>#REF!</v>
      </c>
      <c r="AN109" s="47" t="e">
        <f t="shared" si="48"/>
        <v>#REF!</v>
      </c>
      <c r="AO109" s="50" t="e">
        <f>VLOOKUP(Audit!#REF!,$V$3:$AE$12,4,FALSE) &amp;  Audit!#REF! &amp; IF(Audit!#REF!=10,Audit!#REF!,"")</f>
        <v>#REF!</v>
      </c>
      <c r="AP109" s="50" t="e">
        <f>VLOOKUP(Audit!#REF!,$V$13:$AE$22,4,FALSE)&amp; IF(Audit!#REF!=10,Audit!#REF!,"")</f>
        <v>#REF!</v>
      </c>
      <c r="AQ109" s="47" t="e">
        <f t="shared" si="49"/>
        <v>#REF!</v>
      </c>
      <c r="AR109" s="50" t="e">
        <f>VLOOKUP(Audit!#REF!,$V$3:$AE$12,5,FALSE)&amp; IF(Audit!#REF!=10,Audit!#REF!,"")</f>
        <v>#REF!</v>
      </c>
      <c r="AS109" s="50" t="e">
        <f>VLOOKUP(Audit!#REF!,$V$13:$AE$22,5,FALSE)&amp; IF(Audit!#REF!=10,Audit!#REF!,"")</f>
        <v>#REF!</v>
      </c>
      <c r="AT109" s="47" t="e">
        <f t="shared" si="50"/>
        <v>#REF!</v>
      </c>
      <c r="AU109" s="50" t="e">
        <f>VLOOKUP(Audit!#REF!,$V$3:$AE$12,6,FALSE)&amp; IF(Audit!#REF!=10,Audit!#REF!,"")</f>
        <v>#REF!</v>
      </c>
      <c r="AV109" s="50" t="e">
        <f>VLOOKUP(Audit!#REF!,$V$13:$AE$22,6,FALSE)&amp; IF(Audit!#REF!=10,Audit!#REF!,"")</f>
        <v>#REF!</v>
      </c>
      <c r="AW109" s="47" t="e">
        <f t="shared" si="51"/>
        <v>#REF!</v>
      </c>
      <c r="AX109" s="50" t="e">
        <f>VLOOKUP(Audit!#REF!,$V$3:$AE$12,7,FALSE)&amp; IF(Audit!#REF!=10,Audit!#REF!,"")</f>
        <v>#REF!</v>
      </c>
      <c r="AY109" s="50" t="e">
        <f>VLOOKUP(Audit!#REF!,$V$13:$AE$22,7,FALSE) &amp; IF(Audit!#REF!=10,Audit!#REF!,"")</f>
        <v>#REF!</v>
      </c>
      <c r="AZ109" s="47" t="e">
        <f t="shared" si="52"/>
        <v>#REF!</v>
      </c>
      <c r="BA109" s="50" t="e">
        <f>VLOOKUP(Audit!#REF!,$V$3:$AE$12,8,FALSE)&amp; Audit!#REF! &amp; IF(Audit!#REF!=10,Audit!#REF!,"")</f>
        <v>#REF!</v>
      </c>
      <c r="BB109" s="50" t="e">
        <f>VLOOKUP(Audit!#REF!,$V$13:$AE$22,8,FALSE) &amp; IF(Audit!#REF!=10,Audit!#REF!,"")</f>
        <v>#REF!</v>
      </c>
      <c r="BC109" s="47" t="e">
        <f t="shared" si="53"/>
        <v>#REF!</v>
      </c>
      <c r="BD109" s="50" t="e">
        <f>VLOOKUP(Audit!#REF!,$V$3:$AE$12,9,FALSE)&amp; IF(Audit!#REF!=10,Audit!#REF!,"")</f>
        <v>#REF!</v>
      </c>
      <c r="BE109" s="50" t="e">
        <f>VLOOKUP(Audit!#REF!,$V$13:$AE$22,9,FALSE) &amp; IF(Audit!#REF!=10,Audit!#REF!,"") &amp; IF(Audit!#REF!&lt;&gt;1,U109,"")</f>
        <v>#REF!</v>
      </c>
      <c r="BF109" s="47" t="e">
        <f t="shared" si="54"/>
        <v>#REF!</v>
      </c>
      <c r="BG109" s="50" t="e">
        <f>VLOOKUP(Audit!#REF!,$V$3:$AE$12,10,FALSE) &amp; Audit!#REF! &amp; IF(Audit!#REF!=10,Audit!#REF!,"")</f>
        <v>#REF!</v>
      </c>
      <c r="BH109" s="50" t="e">
        <f>VLOOKUP(Audit!#REF!,$V$13:$AE$22,10,FALSE) &amp; IF(Audit!#REF!=10,Audit!#REF!,"") &amp; IF(Audit!#REF!&lt;&gt;1,U109,"")</f>
        <v>#REF!</v>
      </c>
      <c r="BI109" s="47" t="e">
        <f t="shared" si="55"/>
        <v>#REF!</v>
      </c>
      <c r="BJ109" s="48" t="str">
        <f t="shared" si="56"/>
        <v/>
      </c>
      <c r="BK109" s="48" t="str">
        <f t="shared" si="57"/>
        <v/>
      </c>
      <c r="BL109" s="48" t="str">
        <f t="shared" si="58"/>
        <v/>
      </c>
      <c r="BM109" s="48" t="str">
        <f t="shared" si="59"/>
        <v/>
      </c>
      <c r="BN109" s="48" t="str">
        <f t="shared" si="60"/>
        <v/>
      </c>
      <c r="BO109" s="48" t="str">
        <f t="shared" si="61"/>
        <v/>
      </c>
      <c r="BP109" s="48" t="str">
        <f t="shared" si="62"/>
        <v/>
      </c>
      <c r="BQ109" s="48" t="str">
        <f t="shared" si="63"/>
        <v/>
      </c>
      <c r="BR109" s="48" t="str">
        <f t="shared" si="64"/>
        <v/>
      </c>
      <c r="BS109" s="48" t="str">
        <f t="shared" si="65"/>
        <v/>
      </c>
      <c r="BT109" s="48" t="str">
        <f t="shared" si="66"/>
        <v/>
      </c>
      <c r="BU109" s="48" t="str">
        <f t="shared" si="67"/>
        <v/>
      </c>
    </row>
    <row r="110" spans="1:73">
      <c r="A110" s="10" t="e">
        <f>Audit!#REF!</f>
        <v>#REF!</v>
      </c>
      <c r="B110" s="10" t="e">
        <f t="shared" si="68"/>
        <v>#REF!</v>
      </c>
      <c r="C110" s="17" t="e">
        <f>VLOOKUP(Audit!#REF!,$V$3:$AE$12,2,FALSE) &amp; VLOOKUP(Audit!#REF!,$V$13:$AE$22,2,FALSE)&amp; IF(Audit!#REF!=10,Audit!#REF!&amp;Audit!#REF!,"")</f>
        <v>#REF!</v>
      </c>
      <c r="D110" s="17" t="e">
        <f>VLOOKUP(Audit!#REF!,$V$3:$AE$12,3,FALSE) &amp; VLOOKUP(Audit!#REF!,$V$13:$AE$22,3,FALSE) &amp;IF(Audit!#REF!=10,Audit!#REF!&amp;Audit!#REF!,"")</f>
        <v>#REF!</v>
      </c>
      <c r="E110" s="17" t="e">
        <f>VLOOKUP(Audit!#REF!,$V$3:$AE$12,4,FALSE)&amp; Audit!#REF! &amp; VLOOKUP(Audit!#REF!,$V$13:$AE$22,4,FALSE)&amp; IF(Audit!#REF!=10,Audit!#REF!&amp;Audit!#REF!,"")</f>
        <v>#REF!</v>
      </c>
      <c r="F110" s="17" t="e">
        <f>VLOOKUP(Audit!#REF!,$V$3:$AE$12,5,FALSE) &amp; VLOOKUP(Audit!#REF!,$V$13:$AE$22,5,FALSE)&amp; IF(Audit!#REF!=10,Audit!#REF!&amp;Audit!#REF!,"")</f>
        <v>#REF!</v>
      </c>
      <c r="G110" s="17" t="e">
        <f>VLOOKUP(Audit!#REF!,$V$3:$AE$12,6,FALSE) &amp; VLOOKUP(Audit!#REF!,$V$13:$AE$22,6,FALSE)&amp; IF(Audit!#REF!=10,Audit!#REF!&amp;Audit!#REF!,"")</f>
        <v>#REF!</v>
      </c>
      <c r="H110" s="17" t="e">
        <f>VLOOKUP(Audit!#REF!,$V$3:$AE$12,7,FALSE) &amp; VLOOKUP(Audit!#REF!,$V$13:$AE$22,7,FALSE)&amp;IF(Audit!#REF!=10,Audit!#REF!&amp;Audit!#REF!,"")</f>
        <v>#REF!</v>
      </c>
      <c r="I110" s="17" t="e">
        <f>VLOOKUP(Audit!#REF!,$V$3:$AE$12,8,FALSE) &amp; Audit!#REF! &amp; VLOOKUP(Audit!#REF!,$V$13:$AE$22,8,FALSE)&amp;IF(Audit!#REF!=10,Audit!#REF!&amp;Audit!#REF!,"")</f>
        <v>#REF!</v>
      </c>
      <c r="J110" s="17" t="e">
        <f>VLOOKUP(Audit!#REF!,$V$3:$AE$12,9,FALSE) &amp; VLOOKUP(Audit!#REF!,$V$13:$AE$22,9,FALSE) &amp; IF(Audit!#REF!=10,Audit!#REF!&amp;Audit!#REF!,"") &amp; IF(Audit!#REF!&lt;&gt;1,U110,"")</f>
        <v>#REF!</v>
      </c>
      <c r="K110" s="17" t="e">
        <f>VLOOKUP(Audit!#REF!,$V$3:$AE$12,10,FALSE) &amp; Audit!#REF! &amp; VLOOKUP(Audit!#REF!,$V$13:$AE$22,10,FALSE) &amp; IF(Audit!#REF!=10,Audit!#REF!&amp;Audit!#REF!,"") &amp; IF(Audit!#REF!&lt;&gt;1,U110,"")</f>
        <v>#REF!</v>
      </c>
      <c r="L110" s="10" t="e">
        <f>Audit!#REF!</f>
        <v>#REF!</v>
      </c>
      <c r="M110" s="10" t="e">
        <f t="shared" si="39"/>
        <v>#REF!</v>
      </c>
      <c r="N110" s="10" t="e">
        <f t="shared" si="40"/>
        <v>#REF!</v>
      </c>
      <c r="O110" s="10" t="e">
        <f t="shared" si="41"/>
        <v>#REF!</v>
      </c>
      <c r="P110" s="10" t="e">
        <f t="shared" si="42"/>
        <v>#REF!</v>
      </c>
      <c r="Q110" s="10" t="e">
        <f t="shared" si="43"/>
        <v>#REF!</v>
      </c>
      <c r="R110" s="10" t="e">
        <f t="shared" si="44"/>
        <v>#REF!</v>
      </c>
      <c r="S110" s="10" t="e">
        <f t="shared" si="45"/>
        <v>#REF!</v>
      </c>
      <c r="T110" s="10" t="e">
        <f t="shared" si="46"/>
        <v>#REF!</v>
      </c>
      <c r="U110" s="17" t="e">
        <f>IF(Audit!#REF!="","",VLOOKUP(Audit!#REF!,$W$26:$X$35,2,FALSE)) &amp; Audit!#REF! &amp; IF(Audit!#REF!="","",IF(Audit!#REF!&lt;=1.4,VLOOKUP(Audit!#REF!,$W$38:X155,2,FALSE),VLOOKUP(Audit!#REF!,$W$51:$X$61,2,FALSE))) &amp; IF(Audit!#REF!="","",VLOOKUP(Audit!#REF!,$Y$26:$Z$35,2,FALSE) &amp; Audit!#REF! &amp; IF(Audit!#REF!="","",IF(Audit!#REF!&lt;=1.4,VLOOKUP(Audit!#REF!,$Y$38:$Z$48,2,FALSE),VLOOKUP(Audit!#REF!,$Y$51:$Z$61,2,FALSE))))</f>
        <v>#REF!</v>
      </c>
      <c r="V110" s="5"/>
      <c r="W110" s="17"/>
      <c r="AH110" s="49" t="e">
        <f>Audit!#REF!</f>
        <v>#REF!</v>
      </c>
      <c r="AI110" s="50" t="e">
        <f>VLOOKUP(Audit!#REF!,$V$3:$AE$12,2,FALSE)&amp; IF(Audit!#REF!=10,Audit!#REF!,"")</f>
        <v>#REF!</v>
      </c>
      <c r="AJ110" s="50" t="e">
        <f>VLOOKUP(Audit!#REF!,$V$13:$AE$22,2,FALSE)&amp; IF(Audit!#REF!=10,Audit!#REF!,"")</f>
        <v>#REF!</v>
      </c>
      <c r="AK110" s="47" t="e">
        <f t="shared" si="47"/>
        <v>#REF!</v>
      </c>
      <c r="AL110" s="50" t="e">
        <f>VLOOKUP(Audit!#REF!,$V$3:$AE$12,3,FALSE)&amp; IF(Audit!#REF!=10,Audit!#REF!,"")</f>
        <v>#REF!</v>
      </c>
      <c r="AM110" s="50" t="e">
        <f>VLOOKUP(Audit!#REF!,$V$13:$AE$22,3,FALSE)&amp; IF(Audit!#REF!=10,Audit!#REF!,"")</f>
        <v>#REF!</v>
      </c>
      <c r="AN110" s="47" t="e">
        <f t="shared" si="48"/>
        <v>#REF!</v>
      </c>
      <c r="AO110" s="50" t="e">
        <f>VLOOKUP(Audit!#REF!,$V$3:$AE$12,4,FALSE) &amp;  Audit!#REF! &amp; IF(Audit!#REF!=10,Audit!#REF!,"")</f>
        <v>#REF!</v>
      </c>
      <c r="AP110" s="50" t="e">
        <f>VLOOKUP(Audit!#REF!,$V$13:$AE$22,4,FALSE)&amp; IF(Audit!#REF!=10,Audit!#REF!,"")</f>
        <v>#REF!</v>
      </c>
      <c r="AQ110" s="47" t="e">
        <f t="shared" si="49"/>
        <v>#REF!</v>
      </c>
      <c r="AR110" s="50" t="e">
        <f>VLOOKUP(Audit!#REF!,$V$3:$AE$12,5,FALSE)&amp; IF(Audit!#REF!=10,Audit!#REF!,"")</f>
        <v>#REF!</v>
      </c>
      <c r="AS110" s="50" t="e">
        <f>VLOOKUP(Audit!#REF!,$V$13:$AE$22,5,FALSE)&amp; IF(Audit!#REF!=10,Audit!#REF!,"")</f>
        <v>#REF!</v>
      </c>
      <c r="AT110" s="47" t="e">
        <f t="shared" si="50"/>
        <v>#REF!</v>
      </c>
      <c r="AU110" s="50" t="e">
        <f>VLOOKUP(Audit!#REF!,$V$3:$AE$12,6,FALSE)&amp; IF(Audit!#REF!=10,Audit!#REF!,"")</f>
        <v>#REF!</v>
      </c>
      <c r="AV110" s="50" t="e">
        <f>VLOOKUP(Audit!#REF!,$V$13:$AE$22,6,FALSE)&amp; IF(Audit!#REF!=10,Audit!#REF!,"")</f>
        <v>#REF!</v>
      </c>
      <c r="AW110" s="47" t="e">
        <f t="shared" si="51"/>
        <v>#REF!</v>
      </c>
      <c r="AX110" s="50" t="e">
        <f>VLOOKUP(Audit!#REF!,$V$3:$AE$12,7,FALSE)&amp; IF(Audit!#REF!=10,Audit!#REF!,"")</f>
        <v>#REF!</v>
      </c>
      <c r="AY110" s="50" t="e">
        <f>VLOOKUP(Audit!#REF!,$V$13:$AE$22,7,FALSE) &amp; IF(Audit!#REF!=10,Audit!#REF!,"")</f>
        <v>#REF!</v>
      </c>
      <c r="AZ110" s="47" t="e">
        <f t="shared" si="52"/>
        <v>#REF!</v>
      </c>
      <c r="BA110" s="50" t="e">
        <f>VLOOKUP(Audit!#REF!,$V$3:$AE$12,8,FALSE)&amp; Audit!#REF! &amp; IF(Audit!#REF!=10,Audit!#REF!,"")</f>
        <v>#REF!</v>
      </c>
      <c r="BB110" s="50" t="e">
        <f>VLOOKUP(Audit!#REF!,$V$13:$AE$22,8,FALSE) &amp; IF(Audit!#REF!=10,Audit!#REF!,"")</f>
        <v>#REF!</v>
      </c>
      <c r="BC110" s="47" t="e">
        <f t="shared" si="53"/>
        <v>#REF!</v>
      </c>
      <c r="BD110" s="50" t="e">
        <f>VLOOKUP(Audit!#REF!,$V$3:$AE$12,9,FALSE)&amp; IF(Audit!#REF!=10,Audit!#REF!,"")</f>
        <v>#REF!</v>
      </c>
      <c r="BE110" s="50" t="e">
        <f>VLOOKUP(Audit!#REF!,$V$13:$AE$22,9,FALSE) &amp; IF(Audit!#REF!=10,Audit!#REF!,"") &amp; IF(Audit!#REF!&lt;&gt;1,U110,"")</f>
        <v>#REF!</v>
      </c>
      <c r="BF110" s="47" t="e">
        <f t="shared" si="54"/>
        <v>#REF!</v>
      </c>
      <c r="BG110" s="50" t="e">
        <f>VLOOKUP(Audit!#REF!,$V$3:$AE$12,10,FALSE) &amp; Audit!#REF! &amp; IF(Audit!#REF!=10,Audit!#REF!,"")</f>
        <v>#REF!</v>
      </c>
      <c r="BH110" s="50" t="e">
        <f>VLOOKUP(Audit!#REF!,$V$13:$AE$22,10,FALSE) &amp; IF(Audit!#REF!=10,Audit!#REF!,"") &amp; IF(Audit!#REF!&lt;&gt;1,U110,"")</f>
        <v>#REF!</v>
      </c>
      <c r="BI110" s="47" t="e">
        <f t="shared" si="55"/>
        <v>#REF!</v>
      </c>
      <c r="BJ110" s="48" t="str">
        <f t="shared" si="56"/>
        <v/>
      </c>
      <c r="BK110" s="48" t="str">
        <f t="shared" si="57"/>
        <v/>
      </c>
      <c r="BL110" s="48" t="str">
        <f t="shared" si="58"/>
        <v/>
      </c>
      <c r="BM110" s="48" t="str">
        <f t="shared" si="59"/>
        <v/>
      </c>
      <c r="BN110" s="48" t="str">
        <f t="shared" si="60"/>
        <v/>
      </c>
      <c r="BO110" s="48" t="str">
        <f t="shared" si="61"/>
        <v/>
      </c>
      <c r="BP110" s="48" t="str">
        <f t="shared" si="62"/>
        <v/>
      </c>
      <c r="BQ110" s="48" t="str">
        <f t="shared" si="63"/>
        <v/>
      </c>
      <c r="BR110" s="48" t="str">
        <f t="shared" si="64"/>
        <v/>
      </c>
      <c r="BS110" s="48" t="str">
        <f t="shared" si="65"/>
        <v/>
      </c>
      <c r="BT110" s="48" t="str">
        <f t="shared" si="66"/>
        <v/>
      </c>
      <c r="BU110" s="48" t="str">
        <f t="shared" si="67"/>
        <v/>
      </c>
    </row>
    <row r="111" spans="1:73">
      <c r="A111" s="10" t="e">
        <f>Audit!#REF!</f>
        <v>#REF!</v>
      </c>
      <c r="B111" s="10" t="e">
        <f t="shared" si="68"/>
        <v>#REF!</v>
      </c>
      <c r="C111" s="17" t="e">
        <f>VLOOKUP(Audit!#REF!,$V$3:$AE$12,2,FALSE) &amp; VLOOKUP(Audit!#REF!,$V$13:$AE$22,2,FALSE)&amp; IF(Audit!#REF!=10,Audit!#REF!&amp;Audit!#REF!,"")</f>
        <v>#REF!</v>
      </c>
      <c r="D111" s="17" t="e">
        <f>VLOOKUP(Audit!#REF!,$V$3:$AE$12,3,FALSE) &amp; VLOOKUP(Audit!#REF!,$V$13:$AE$22,3,FALSE) &amp;IF(Audit!#REF!=10,Audit!#REF!&amp;Audit!#REF!,"")</f>
        <v>#REF!</v>
      </c>
      <c r="E111" s="17" t="e">
        <f>VLOOKUP(Audit!#REF!,$V$3:$AE$12,4,FALSE)&amp; Audit!#REF! &amp; VLOOKUP(Audit!#REF!,$V$13:$AE$22,4,FALSE)&amp; IF(Audit!#REF!=10,Audit!#REF!&amp;Audit!#REF!,"")</f>
        <v>#REF!</v>
      </c>
      <c r="F111" s="17" t="e">
        <f>VLOOKUP(Audit!#REF!,$V$3:$AE$12,5,FALSE) &amp; VLOOKUP(Audit!#REF!,$V$13:$AE$22,5,FALSE)&amp; IF(Audit!#REF!=10,Audit!#REF!&amp;Audit!#REF!,"")</f>
        <v>#REF!</v>
      </c>
      <c r="G111" s="17" t="e">
        <f>VLOOKUP(Audit!#REF!,$V$3:$AE$12,6,FALSE) &amp; VLOOKUP(Audit!#REF!,$V$13:$AE$22,6,FALSE)&amp; IF(Audit!#REF!=10,Audit!#REF!&amp;Audit!#REF!,"")</f>
        <v>#REF!</v>
      </c>
      <c r="H111" s="17" t="e">
        <f>VLOOKUP(Audit!#REF!,$V$3:$AE$12,7,FALSE) &amp; VLOOKUP(Audit!#REF!,$V$13:$AE$22,7,FALSE)&amp;IF(Audit!#REF!=10,Audit!#REF!&amp;Audit!#REF!,"")</f>
        <v>#REF!</v>
      </c>
      <c r="I111" s="17" t="e">
        <f>VLOOKUP(Audit!#REF!,$V$3:$AE$12,8,FALSE) &amp; Audit!#REF! &amp; VLOOKUP(Audit!#REF!,$V$13:$AE$22,8,FALSE)&amp;IF(Audit!#REF!=10,Audit!#REF!&amp;Audit!#REF!,"")</f>
        <v>#REF!</v>
      </c>
      <c r="J111" s="17" t="e">
        <f>VLOOKUP(Audit!#REF!,$V$3:$AE$12,9,FALSE) &amp; VLOOKUP(Audit!#REF!,$V$13:$AE$22,9,FALSE) &amp; IF(Audit!#REF!=10,Audit!#REF!&amp;Audit!#REF!,"") &amp; IF(Audit!#REF!&lt;&gt;1,U111,"")</f>
        <v>#REF!</v>
      </c>
      <c r="K111" s="17" t="e">
        <f>VLOOKUP(Audit!#REF!,$V$3:$AE$12,10,FALSE) &amp; Audit!#REF! &amp; VLOOKUP(Audit!#REF!,$V$13:$AE$22,10,FALSE) &amp; IF(Audit!#REF!=10,Audit!#REF!&amp;Audit!#REF!,"") &amp; IF(Audit!#REF!&lt;&gt;1,U111,"")</f>
        <v>#REF!</v>
      </c>
      <c r="L111" s="10" t="e">
        <f>Audit!#REF!</f>
        <v>#REF!</v>
      </c>
      <c r="M111" s="10" t="e">
        <f t="shared" si="39"/>
        <v>#REF!</v>
      </c>
      <c r="N111" s="10" t="e">
        <f t="shared" si="40"/>
        <v>#REF!</v>
      </c>
      <c r="O111" s="10" t="e">
        <f t="shared" si="41"/>
        <v>#REF!</v>
      </c>
      <c r="P111" s="10" t="e">
        <f t="shared" si="42"/>
        <v>#REF!</v>
      </c>
      <c r="Q111" s="10" t="e">
        <f t="shared" si="43"/>
        <v>#REF!</v>
      </c>
      <c r="R111" s="10" t="e">
        <f t="shared" si="44"/>
        <v>#REF!</v>
      </c>
      <c r="S111" s="10" t="e">
        <f t="shared" si="45"/>
        <v>#REF!</v>
      </c>
      <c r="T111" s="10" t="e">
        <f t="shared" si="46"/>
        <v>#REF!</v>
      </c>
      <c r="U111" s="17" t="e">
        <f>IF(Audit!#REF!="","",VLOOKUP(Audit!#REF!,$W$26:$X$35,2,FALSE)) &amp; Audit!#REF! &amp; IF(Audit!#REF!="","",IF(Audit!#REF!&lt;=1.4,VLOOKUP(Audit!#REF!,$W$38:X156,2,FALSE),VLOOKUP(Audit!#REF!,$W$51:$X$61,2,FALSE))) &amp; IF(Audit!#REF!="","",VLOOKUP(Audit!#REF!,$Y$26:$Z$35,2,FALSE) &amp; Audit!#REF! &amp; IF(Audit!#REF!="","",IF(Audit!#REF!&lt;=1.4,VLOOKUP(Audit!#REF!,$Y$38:$Z$48,2,FALSE),VLOOKUP(Audit!#REF!,$Y$51:$Z$61,2,FALSE))))</f>
        <v>#REF!</v>
      </c>
      <c r="V111" s="5"/>
      <c r="W111" s="17" t="s">
        <v>39</v>
      </c>
      <c r="AH111" s="49" t="e">
        <f>Audit!#REF!</f>
        <v>#REF!</v>
      </c>
      <c r="AI111" s="50" t="e">
        <f>VLOOKUP(Audit!#REF!,$V$3:$AE$12,2,FALSE)&amp; IF(Audit!#REF!=10,Audit!#REF!,"")</f>
        <v>#REF!</v>
      </c>
      <c r="AJ111" s="50" t="e">
        <f>VLOOKUP(Audit!#REF!,$V$13:$AE$22,2,FALSE)&amp; IF(Audit!#REF!=10,Audit!#REF!,"")</f>
        <v>#REF!</v>
      </c>
      <c r="AK111" s="47" t="e">
        <f t="shared" si="47"/>
        <v>#REF!</v>
      </c>
      <c r="AL111" s="50" t="e">
        <f>VLOOKUP(Audit!#REF!,$V$3:$AE$12,3,FALSE)&amp; IF(Audit!#REF!=10,Audit!#REF!,"")</f>
        <v>#REF!</v>
      </c>
      <c r="AM111" s="50" t="e">
        <f>VLOOKUP(Audit!#REF!,$V$13:$AE$22,3,FALSE)&amp; IF(Audit!#REF!=10,Audit!#REF!,"")</f>
        <v>#REF!</v>
      </c>
      <c r="AN111" s="47" t="e">
        <f t="shared" si="48"/>
        <v>#REF!</v>
      </c>
      <c r="AO111" s="50" t="e">
        <f>VLOOKUP(Audit!#REF!,$V$3:$AE$12,4,FALSE) &amp;  Audit!#REF! &amp; IF(Audit!#REF!=10,Audit!#REF!,"")</f>
        <v>#REF!</v>
      </c>
      <c r="AP111" s="50" t="e">
        <f>VLOOKUP(Audit!#REF!,$V$13:$AE$22,4,FALSE)&amp; IF(Audit!#REF!=10,Audit!#REF!,"")</f>
        <v>#REF!</v>
      </c>
      <c r="AQ111" s="47" t="e">
        <f t="shared" si="49"/>
        <v>#REF!</v>
      </c>
      <c r="AR111" s="50" t="e">
        <f>VLOOKUP(Audit!#REF!,$V$3:$AE$12,5,FALSE)&amp; IF(Audit!#REF!=10,Audit!#REF!,"")</f>
        <v>#REF!</v>
      </c>
      <c r="AS111" s="50" t="e">
        <f>VLOOKUP(Audit!#REF!,$V$13:$AE$22,5,FALSE)&amp; IF(Audit!#REF!=10,Audit!#REF!,"")</f>
        <v>#REF!</v>
      </c>
      <c r="AT111" s="47" t="e">
        <f t="shared" si="50"/>
        <v>#REF!</v>
      </c>
      <c r="AU111" s="50" t="e">
        <f>VLOOKUP(Audit!#REF!,$V$3:$AE$12,6,FALSE)&amp; IF(Audit!#REF!=10,Audit!#REF!,"")</f>
        <v>#REF!</v>
      </c>
      <c r="AV111" s="50" t="e">
        <f>VLOOKUP(Audit!#REF!,$V$13:$AE$22,6,FALSE)&amp; IF(Audit!#REF!=10,Audit!#REF!,"")</f>
        <v>#REF!</v>
      </c>
      <c r="AW111" s="47" t="e">
        <f t="shared" si="51"/>
        <v>#REF!</v>
      </c>
      <c r="AX111" s="50" t="e">
        <f>VLOOKUP(Audit!#REF!,$V$3:$AE$12,7,FALSE)&amp; IF(Audit!#REF!=10,Audit!#REF!,"")</f>
        <v>#REF!</v>
      </c>
      <c r="AY111" s="50" t="e">
        <f>VLOOKUP(Audit!#REF!,$V$13:$AE$22,7,FALSE) &amp; IF(Audit!#REF!=10,Audit!#REF!,"")</f>
        <v>#REF!</v>
      </c>
      <c r="AZ111" s="47" t="e">
        <f t="shared" si="52"/>
        <v>#REF!</v>
      </c>
      <c r="BA111" s="50" t="e">
        <f>VLOOKUP(Audit!#REF!,$V$3:$AE$12,8,FALSE)&amp; Audit!#REF! &amp; IF(Audit!#REF!=10,Audit!#REF!,"")</f>
        <v>#REF!</v>
      </c>
      <c r="BB111" s="50" t="e">
        <f>VLOOKUP(Audit!#REF!,$V$13:$AE$22,8,FALSE) &amp; IF(Audit!#REF!=10,Audit!#REF!,"")</f>
        <v>#REF!</v>
      </c>
      <c r="BC111" s="47" t="e">
        <f t="shared" si="53"/>
        <v>#REF!</v>
      </c>
      <c r="BD111" s="50" t="e">
        <f>VLOOKUP(Audit!#REF!,$V$3:$AE$12,9,FALSE)&amp; IF(Audit!#REF!=10,Audit!#REF!,"")</f>
        <v>#REF!</v>
      </c>
      <c r="BE111" s="50" t="e">
        <f>VLOOKUP(Audit!#REF!,$V$13:$AE$22,9,FALSE) &amp; IF(Audit!#REF!=10,Audit!#REF!,"") &amp; IF(Audit!#REF!&lt;&gt;1,U111,"")</f>
        <v>#REF!</v>
      </c>
      <c r="BF111" s="47" t="e">
        <f t="shared" si="54"/>
        <v>#REF!</v>
      </c>
      <c r="BG111" s="50" t="e">
        <f>VLOOKUP(Audit!#REF!,$V$3:$AE$12,10,FALSE) &amp; Audit!#REF! &amp; IF(Audit!#REF!=10,Audit!#REF!,"")</f>
        <v>#REF!</v>
      </c>
      <c r="BH111" s="50" t="e">
        <f>VLOOKUP(Audit!#REF!,$V$13:$AE$22,10,FALSE) &amp; IF(Audit!#REF!=10,Audit!#REF!,"") &amp; IF(Audit!#REF!&lt;&gt;1,U111,"")</f>
        <v>#REF!</v>
      </c>
      <c r="BI111" s="47" t="e">
        <f t="shared" si="55"/>
        <v>#REF!</v>
      </c>
      <c r="BJ111" s="48" t="str">
        <f t="shared" si="56"/>
        <v/>
      </c>
      <c r="BK111" s="48" t="str">
        <f t="shared" si="57"/>
        <v/>
      </c>
      <c r="BL111" s="48" t="str">
        <f t="shared" si="58"/>
        <v/>
      </c>
      <c r="BM111" s="48" t="str">
        <f t="shared" si="59"/>
        <v/>
      </c>
      <c r="BN111" s="48" t="str">
        <f t="shared" si="60"/>
        <v/>
      </c>
      <c r="BO111" s="48" t="str">
        <f t="shared" si="61"/>
        <v/>
      </c>
      <c r="BP111" s="48" t="str">
        <f t="shared" si="62"/>
        <v/>
      </c>
      <c r="BQ111" s="48" t="str">
        <f t="shared" si="63"/>
        <v/>
      </c>
      <c r="BR111" s="48" t="str">
        <f t="shared" si="64"/>
        <v/>
      </c>
      <c r="BS111" s="48" t="str">
        <f t="shared" si="65"/>
        <v/>
      </c>
      <c r="BT111" s="48" t="str">
        <f t="shared" si="66"/>
        <v/>
      </c>
      <c r="BU111" s="48" t="str">
        <f t="shared" si="67"/>
        <v/>
      </c>
    </row>
    <row r="112" spans="1:73">
      <c r="A112" s="10" t="e">
        <f>Audit!#REF!</f>
        <v>#REF!</v>
      </c>
      <c r="B112" s="10" t="e">
        <f t="shared" si="68"/>
        <v>#REF!</v>
      </c>
      <c r="C112" s="17" t="e">
        <f>VLOOKUP(Audit!#REF!,$V$3:$AE$12,2,FALSE) &amp; VLOOKUP(Audit!#REF!,$V$13:$AE$22,2,FALSE)&amp; IF(Audit!#REF!=10,Audit!#REF!&amp;Audit!#REF!,"")</f>
        <v>#REF!</v>
      </c>
      <c r="D112" s="17" t="e">
        <f>VLOOKUP(Audit!#REF!,$V$3:$AE$12,3,FALSE) &amp; VLOOKUP(Audit!#REF!,$V$13:$AE$22,3,FALSE) &amp;IF(Audit!#REF!=10,Audit!#REF!&amp;Audit!#REF!,"")</f>
        <v>#REF!</v>
      </c>
      <c r="E112" s="17" t="e">
        <f>VLOOKUP(Audit!#REF!,$V$3:$AE$12,4,FALSE)&amp; Audit!#REF! &amp; VLOOKUP(Audit!#REF!,$V$13:$AE$22,4,FALSE)&amp; IF(Audit!#REF!=10,Audit!#REF!&amp;Audit!#REF!,"")</f>
        <v>#REF!</v>
      </c>
      <c r="F112" s="17" t="e">
        <f>VLOOKUP(Audit!#REF!,$V$3:$AE$12,5,FALSE) &amp; VLOOKUP(Audit!#REF!,$V$13:$AE$22,5,FALSE)&amp; IF(Audit!#REF!=10,Audit!#REF!&amp;Audit!#REF!,"")</f>
        <v>#REF!</v>
      </c>
      <c r="G112" s="17" t="e">
        <f>VLOOKUP(Audit!#REF!,$V$3:$AE$12,6,FALSE) &amp; VLOOKUP(Audit!#REF!,$V$13:$AE$22,6,FALSE)&amp; IF(Audit!#REF!=10,Audit!#REF!&amp;Audit!#REF!,"")</f>
        <v>#REF!</v>
      </c>
      <c r="H112" s="17" t="e">
        <f>VLOOKUP(Audit!#REF!,$V$3:$AE$12,7,FALSE) &amp; VLOOKUP(Audit!#REF!,$V$13:$AE$22,7,FALSE)&amp;IF(Audit!#REF!=10,Audit!#REF!&amp;Audit!#REF!,"")</f>
        <v>#REF!</v>
      </c>
      <c r="I112" s="17" t="e">
        <f>VLOOKUP(Audit!#REF!,$V$3:$AE$12,8,FALSE) &amp; Audit!#REF! &amp; VLOOKUP(Audit!#REF!,$V$13:$AE$22,8,FALSE)&amp;IF(Audit!#REF!=10,Audit!#REF!&amp;Audit!#REF!,"")</f>
        <v>#REF!</v>
      </c>
      <c r="J112" s="17" t="e">
        <f>VLOOKUP(Audit!#REF!,$V$3:$AE$12,9,FALSE) &amp; VLOOKUP(Audit!#REF!,$V$13:$AE$22,9,FALSE) &amp; IF(Audit!#REF!=10,Audit!#REF!&amp;Audit!#REF!,"") &amp; IF(Audit!#REF!&lt;&gt;1,U112,"")</f>
        <v>#REF!</v>
      </c>
      <c r="K112" s="17" t="e">
        <f>VLOOKUP(Audit!#REF!,$V$3:$AE$12,10,FALSE) &amp; Audit!#REF! &amp; VLOOKUP(Audit!#REF!,$V$13:$AE$22,10,FALSE) &amp; IF(Audit!#REF!=10,Audit!#REF!&amp;Audit!#REF!,"") &amp; IF(Audit!#REF!&lt;&gt;1,U112,"")</f>
        <v>#REF!</v>
      </c>
      <c r="L112" s="10" t="e">
        <f>Audit!#REF!</f>
        <v>#REF!</v>
      </c>
      <c r="M112" s="10" t="e">
        <f t="shared" si="39"/>
        <v>#REF!</v>
      </c>
      <c r="N112" s="10" t="e">
        <f t="shared" si="40"/>
        <v>#REF!</v>
      </c>
      <c r="O112" s="10" t="e">
        <f t="shared" si="41"/>
        <v>#REF!</v>
      </c>
      <c r="P112" s="10" t="e">
        <f t="shared" si="42"/>
        <v>#REF!</v>
      </c>
      <c r="Q112" s="10" t="e">
        <f t="shared" si="43"/>
        <v>#REF!</v>
      </c>
      <c r="R112" s="10" t="e">
        <f t="shared" si="44"/>
        <v>#REF!</v>
      </c>
      <c r="S112" s="10" t="e">
        <f t="shared" si="45"/>
        <v>#REF!</v>
      </c>
      <c r="T112" s="10" t="e">
        <f t="shared" si="46"/>
        <v>#REF!</v>
      </c>
      <c r="U112" s="17" t="e">
        <f>IF(Audit!#REF!="","",VLOOKUP(Audit!#REF!,$W$26:$X$35,2,FALSE)) &amp; Audit!#REF! &amp; IF(Audit!#REF!="","",IF(Audit!#REF!&lt;=1.4,VLOOKUP(Audit!#REF!,$W$38:X157,2,FALSE),VLOOKUP(Audit!#REF!,$W$51:$X$61,2,FALSE))) &amp; IF(Audit!#REF!="","",VLOOKUP(Audit!#REF!,$Y$26:$Z$35,2,FALSE) &amp; Audit!#REF! &amp; IF(Audit!#REF!="","",IF(Audit!#REF!&lt;=1.4,VLOOKUP(Audit!#REF!,$Y$38:$Z$48,2,FALSE),VLOOKUP(Audit!#REF!,$Y$51:$Z$61,2,FALSE))))</f>
        <v>#REF!</v>
      </c>
      <c r="V112" s="21"/>
      <c r="W112" s="18" t="s">
        <v>38</v>
      </c>
      <c r="AH112" s="49" t="e">
        <f>Audit!#REF!</f>
        <v>#REF!</v>
      </c>
      <c r="AI112" s="50" t="e">
        <f>VLOOKUP(Audit!#REF!,$V$3:$AE$12,2,FALSE)&amp; IF(Audit!#REF!=10,Audit!#REF!,"")</f>
        <v>#REF!</v>
      </c>
      <c r="AJ112" s="50" t="e">
        <f>VLOOKUP(Audit!#REF!,$V$13:$AE$22,2,FALSE)&amp; IF(Audit!#REF!=10,Audit!#REF!,"")</f>
        <v>#REF!</v>
      </c>
      <c r="AK112" s="47" t="e">
        <f t="shared" si="47"/>
        <v>#REF!</v>
      </c>
      <c r="AL112" s="50" t="e">
        <f>VLOOKUP(Audit!#REF!,$V$3:$AE$12,3,FALSE)&amp; IF(Audit!#REF!=10,Audit!#REF!,"")</f>
        <v>#REF!</v>
      </c>
      <c r="AM112" s="50" t="e">
        <f>VLOOKUP(Audit!#REF!,$V$13:$AE$22,3,FALSE)&amp; IF(Audit!#REF!=10,Audit!#REF!,"")</f>
        <v>#REF!</v>
      </c>
      <c r="AN112" s="47" t="e">
        <f t="shared" si="48"/>
        <v>#REF!</v>
      </c>
      <c r="AO112" s="50" t="e">
        <f>VLOOKUP(Audit!#REF!,$V$3:$AE$12,4,FALSE) &amp;  Audit!#REF! &amp; IF(Audit!#REF!=10,Audit!#REF!,"")</f>
        <v>#REF!</v>
      </c>
      <c r="AP112" s="50" t="e">
        <f>VLOOKUP(Audit!#REF!,$V$13:$AE$22,4,FALSE)&amp; IF(Audit!#REF!=10,Audit!#REF!,"")</f>
        <v>#REF!</v>
      </c>
      <c r="AQ112" s="47" t="e">
        <f t="shared" si="49"/>
        <v>#REF!</v>
      </c>
      <c r="AR112" s="50" t="e">
        <f>VLOOKUP(Audit!#REF!,$V$3:$AE$12,5,FALSE)&amp; IF(Audit!#REF!=10,Audit!#REF!,"")</f>
        <v>#REF!</v>
      </c>
      <c r="AS112" s="50" t="e">
        <f>VLOOKUP(Audit!#REF!,$V$13:$AE$22,5,FALSE)&amp; IF(Audit!#REF!=10,Audit!#REF!,"")</f>
        <v>#REF!</v>
      </c>
      <c r="AT112" s="47" t="e">
        <f t="shared" si="50"/>
        <v>#REF!</v>
      </c>
      <c r="AU112" s="50" t="e">
        <f>VLOOKUP(Audit!#REF!,$V$3:$AE$12,6,FALSE)&amp; IF(Audit!#REF!=10,Audit!#REF!,"")</f>
        <v>#REF!</v>
      </c>
      <c r="AV112" s="50" t="e">
        <f>VLOOKUP(Audit!#REF!,$V$13:$AE$22,6,FALSE)&amp; IF(Audit!#REF!=10,Audit!#REF!,"")</f>
        <v>#REF!</v>
      </c>
      <c r="AW112" s="47" t="e">
        <f t="shared" si="51"/>
        <v>#REF!</v>
      </c>
      <c r="AX112" s="50" t="e">
        <f>VLOOKUP(Audit!#REF!,$V$3:$AE$12,7,FALSE)&amp; IF(Audit!#REF!=10,Audit!#REF!,"")</f>
        <v>#REF!</v>
      </c>
      <c r="AY112" s="50" t="e">
        <f>VLOOKUP(Audit!#REF!,$V$13:$AE$22,7,FALSE) &amp; IF(Audit!#REF!=10,Audit!#REF!,"")</f>
        <v>#REF!</v>
      </c>
      <c r="AZ112" s="47" t="e">
        <f t="shared" si="52"/>
        <v>#REF!</v>
      </c>
      <c r="BA112" s="50" t="e">
        <f>VLOOKUP(Audit!#REF!,$V$3:$AE$12,8,FALSE)&amp; Audit!#REF! &amp; IF(Audit!#REF!=10,Audit!#REF!,"")</f>
        <v>#REF!</v>
      </c>
      <c r="BB112" s="50" t="e">
        <f>VLOOKUP(Audit!#REF!,$V$13:$AE$22,8,FALSE) &amp; IF(Audit!#REF!=10,Audit!#REF!,"")</f>
        <v>#REF!</v>
      </c>
      <c r="BC112" s="47" t="e">
        <f t="shared" si="53"/>
        <v>#REF!</v>
      </c>
      <c r="BD112" s="50" t="e">
        <f>VLOOKUP(Audit!#REF!,$V$3:$AE$12,9,FALSE)&amp; IF(Audit!#REF!=10,Audit!#REF!,"")</f>
        <v>#REF!</v>
      </c>
      <c r="BE112" s="50" t="e">
        <f>VLOOKUP(Audit!#REF!,$V$13:$AE$22,9,FALSE) &amp; IF(Audit!#REF!=10,Audit!#REF!,"") &amp; IF(Audit!#REF!&lt;&gt;1,U112,"")</f>
        <v>#REF!</v>
      </c>
      <c r="BF112" s="47" t="e">
        <f t="shared" si="54"/>
        <v>#REF!</v>
      </c>
      <c r="BG112" s="50" t="e">
        <f>VLOOKUP(Audit!#REF!,$V$3:$AE$12,10,FALSE) &amp; Audit!#REF! &amp; IF(Audit!#REF!=10,Audit!#REF!,"")</f>
        <v>#REF!</v>
      </c>
      <c r="BH112" s="50" t="e">
        <f>VLOOKUP(Audit!#REF!,$V$13:$AE$22,10,FALSE) &amp; IF(Audit!#REF!=10,Audit!#REF!,"") &amp; IF(Audit!#REF!&lt;&gt;1,U112,"")</f>
        <v>#REF!</v>
      </c>
      <c r="BI112" s="47" t="e">
        <f t="shared" si="55"/>
        <v>#REF!</v>
      </c>
      <c r="BJ112" s="48" t="str">
        <f t="shared" si="56"/>
        <v/>
      </c>
      <c r="BK112" s="48" t="str">
        <f t="shared" si="57"/>
        <v/>
      </c>
      <c r="BL112" s="48" t="str">
        <f t="shared" si="58"/>
        <v/>
      </c>
      <c r="BM112" s="48" t="str">
        <f t="shared" si="59"/>
        <v/>
      </c>
      <c r="BN112" s="48" t="str">
        <f t="shared" si="60"/>
        <v/>
      </c>
      <c r="BO112" s="48" t="str">
        <f t="shared" si="61"/>
        <v/>
      </c>
      <c r="BP112" s="48" t="str">
        <f t="shared" si="62"/>
        <v/>
      </c>
      <c r="BQ112" s="48" t="str">
        <f t="shared" si="63"/>
        <v/>
      </c>
      <c r="BR112" s="48" t="str">
        <f t="shared" si="64"/>
        <v/>
      </c>
      <c r="BS112" s="48" t="str">
        <f t="shared" si="65"/>
        <v/>
      </c>
      <c r="BT112" s="48" t="str">
        <f t="shared" si="66"/>
        <v/>
      </c>
      <c r="BU112" s="48" t="str">
        <f t="shared" si="67"/>
        <v/>
      </c>
    </row>
    <row r="113" spans="1:73">
      <c r="A113" s="10" t="e">
        <f>Audit!#REF!</f>
        <v>#REF!</v>
      </c>
      <c r="B113" s="10" t="e">
        <f t="shared" si="68"/>
        <v>#REF!</v>
      </c>
      <c r="C113" s="17" t="e">
        <f>VLOOKUP(Audit!#REF!,$V$3:$AE$12,2,FALSE) &amp; VLOOKUP(Audit!#REF!,$V$13:$AE$22,2,FALSE)&amp; IF(Audit!#REF!=10,Audit!#REF!&amp;Audit!#REF!,"")</f>
        <v>#REF!</v>
      </c>
      <c r="D113" s="17" t="e">
        <f>VLOOKUP(Audit!#REF!,$V$3:$AE$12,3,FALSE) &amp; VLOOKUP(Audit!#REF!,$V$13:$AE$22,3,FALSE) &amp;IF(Audit!#REF!=10,Audit!#REF!&amp;Audit!#REF!,"")</f>
        <v>#REF!</v>
      </c>
      <c r="E113" s="17" t="e">
        <f>VLOOKUP(Audit!#REF!,$V$3:$AE$12,4,FALSE)&amp; Audit!#REF! &amp; VLOOKUP(Audit!#REF!,$V$13:$AE$22,4,FALSE)&amp; IF(Audit!#REF!=10,Audit!#REF!&amp;Audit!#REF!,"")</f>
        <v>#REF!</v>
      </c>
      <c r="F113" s="17" t="e">
        <f>VLOOKUP(Audit!#REF!,$V$3:$AE$12,5,FALSE) &amp; VLOOKUP(Audit!#REF!,$V$13:$AE$22,5,FALSE)&amp; IF(Audit!#REF!=10,Audit!#REF!&amp;Audit!#REF!,"")</f>
        <v>#REF!</v>
      </c>
      <c r="G113" s="17" t="e">
        <f>VLOOKUP(Audit!#REF!,$V$3:$AE$12,6,FALSE) &amp; VLOOKUP(Audit!#REF!,$V$13:$AE$22,6,FALSE)&amp; IF(Audit!#REF!=10,Audit!#REF!&amp;Audit!#REF!,"")</f>
        <v>#REF!</v>
      </c>
      <c r="H113" s="17" t="e">
        <f>VLOOKUP(Audit!#REF!,$V$3:$AE$12,7,FALSE) &amp; VLOOKUP(Audit!#REF!,$V$13:$AE$22,7,FALSE)&amp;IF(Audit!#REF!=10,Audit!#REF!&amp;Audit!#REF!,"")</f>
        <v>#REF!</v>
      </c>
      <c r="I113" s="17" t="e">
        <f>VLOOKUP(Audit!#REF!,$V$3:$AE$12,8,FALSE) &amp; Audit!#REF! &amp; VLOOKUP(Audit!#REF!,$V$13:$AE$22,8,FALSE)&amp;IF(Audit!#REF!=10,Audit!#REF!&amp;Audit!#REF!,"")</f>
        <v>#REF!</v>
      </c>
      <c r="J113" s="17" t="e">
        <f>VLOOKUP(Audit!#REF!,$V$3:$AE$12,9,FALSE) &amp; VLOOKUP(Audit!#REF!,$V$13:$AE$22,9,FALSE) &amp; IF(Audit!#REF!=10,Audit!#REF!&amp;Audit!#REF!,"") &amp; IF(Audit!#REF!&lt;&gt;1,U113,"")</f>
        <v>#REF!</v>
      </c>
      <c r="K113" s="17" t="e">
        <f>VLOOKUP(Audit!#REF!,$V$3:$AE$12,10,FALSE) &amp; Audit!#REF! &amp; VLOOKUP(Audit!#REF!,$V$13:$AE$22,10,FALSE) &amp; IF(Audit!#REF!=10,Audit!#REF!&amp;Audit!#REF!,"") &amp; IF(Audit!#REF!&lt;&gt;1,U113,"")</f>
        <v>#REF!</v>
      </c>
      <c r="L113" s="10" t="e">
        <f>Audit!#REF!</f>
        <v>#REF!</v>
      </c>
      <c r="M113" s="10" t="e">
        <f t="shared" si="39"/>
        <v>#REF!</v>
      </c>
      <c r="N113" s="10" t="e">
        <f t="shared" si="40"/>
        <v>#REF!</v>
      </c>
      <c r="O113" s="10" t="e">
        <f t="shared" si="41"/>
        <v>#REF!</v>
      </c>
      <c r="P113" s="10" t="e">
        <f t="shared" si="42"/>
        <v>#REF!</v>
      </c>
      <c r="Q113" s="10" t="e">
        <f t="shared" si="43"/>
        <v>#REF!</v>
      </c>
      <c r="R113" s="10" t="e">
        <f t="shared" si="44"/>
        <v>#REF!</v>
      </c>
      <c r="S113" s="10" t="e">
        <f t="shared" si="45"/>
        <v>#REF!</v>
      </c>
      <c r="T113" s="10" t="e">
        <f t="shared" si="46"/>
        <v>#REF!</v>
      </c>
      <c r="U113" s="17" t="e">
        <f>IF(Audit!#REF!="","",VLOOKUP(Audit!#REF!,$W$26:$X$35,2,FALSE)) &amp; Audit!#REF! &amp; IF(Audit!#REF!="","",IF(Audit!#REF!&lt;=1.4,VLOOKUP(Audit!#REF!,$W$38:X158,2,FALSE),VLOOKUP(Audit!#REF!,$W$51:$X$61,2,FALSE))) &amp; IF(Audit!#REF!="","",VLOOKUP(Audit!#REF!,$Y$26:$Z$35,2,FALSE) &amp; Audit!#REF! &amp; IF(Audit!#REF!="","",IF(Audit!#REF!&lt;=1.4,VLOOKUP(Audit!#REF!,$Y$38:$Z$48,2,FALSE),VLOOKUP(Audit!#REF!,$Y$51:$Z$61,2,FALSE))))</f>
        <v>#REF!</v>
      </c>
      <c r="V113" s="21"/>
      <c r="AH113" s="49" t="e">
        <f>Audit!#REF!</f>
        <v>#REF!</v>
      </c>
      <c r="AI113" s="50" t="e">
        <f>VLOOKUP(Audit!#REF!,$V$3:$AE$12,2,FALSE)&amp; IF(Audit!#REF!=10,Audit!#REF!,"")</f>
        <v>#REF!</v>
      </c>
      <c r="AJ113" s="50" t="e">
        <f>VLOOKUP(Audit!#REF!,$V$13:$AE$22,2,FALSE)&amp; IF(Audit!#REF!=10,Audit!#REF!,"")</f>
        <v>#REF!</v>
      </c>
      <c r="AK113" s="47" t="e">
        <f t="shared" si="47"/>
        <v>#REF!</v>
      </c>
      <c r="AL113" s="50" t="e">
        <f>VLOOKUP(Audit!#REF!,$V$3:$AE$12,3,FALSE)&amp; IF(Audit!#REF!=10,Audit!#REF!,"")</f>
        <v>#REF!</v>
      </c>
      <c r="AM113" s="50" t="e">
        <f>VLOOKUP(Audit!#REF!,$V$13:$AE$22,3,FALSE)&amp; IF(Audit!#REF!=10,Audit!#REF!,"")</f>
        <v>#REF!</v>
      </c>
      <c r="AN113" s="47" t="e">
        <f t="shared" si="48"/>
        <v>#REF!</v>
      </c>
      <c r="AO113" s="50" t="e">
        <f>VLOOKUP(Audit!#REF!,$V$3:$AE$12,4,FALSE) &amp;  Audit!#REF! &amp; IF(Audit!#REF!=10,Audit!#REF!,"")</f>
        <v>#REF!</v>
      </c>
      <c r="AP113" s="50" t="e">
        <f>VLOOKUP(Audit!#REF!,$V$13:$AE$22,4,FALSE)&amp; IF(Audit!#REF!=10,Audit!#REF!,"")</f>
        <v>#REF!</v>
      </c>
      <c r="AQ113" s="47" t="e">
        <f t="shared" si="49"/>
        <v>#REF!</v>
      </c>
      <c r="AR113" s="50" t="e">
        <f>VLOOKUP(Audit!#REF!,$V$3:$AE$12,5,FALSE)&amp; IF(Audit!#REF!=10,Audit!#REF!,"")</f>
        <v>#REF!</v>
      </c>
      <c r="AS113" s="50" t="e">
        <f>VLOOKUP(Audit!#REF!,$V$13:$AE$22,5,FALSE)&amp; IF(Audit!#REF!=10,Audit!#REF!,"")</f>
        <v>#REF!</v>
      </c>
      <c r="AT113" s="47" t="e">
        <f t="shared" si="50"/>
        <v>#REF!</v>
      </c>
      <c r="AU113" s="50" t="e">
        <f>VLOOKUP(Audit!#REF!,$V$3:$AE$12,6,FALSE)&amp; IF(Audit!#REF!=10,Audit!#REF!,"")</f>
        <v>#REF!</v>
      </c>
      <c r="AV113" s="50" t="e">
        <f>VLOOKUP(Audit!#REF!,$V$13:$AE$22,6,FALSE)&amp; IF(Audit!#REF!=10,Audit!#REF!,"")</f>
        <v>#REF!</v>
      </c>
      <c r="AW113" s="47" t="e">
        <f t="shared" si="51"/>
        <v>#REF!</v>
      </c>
      <c r="AX113" s="50" t="e">
        <f>VLOOKUP(Audit!#REF!,$V$3:$AE$12,7,FALSE)&amp; IF(Audit!#REF!=10,Audit!#REF!,"")</f>
        <v>#REF!</v>
      </c>
      <c r="AY113" s="50" t="e">
        <f>VLOOKUP(Audit!#REF!,$V$13:$AE$22,7,FALSE) &amp; IF(Audit!#REF!=10,Audit!#REF!,"")</f>
        <v>#REF!</v>
      </c>
      <c r="AZ113" s="47" t="e">
        <f t="shared" si="52"/>
        <v>#REF!</v>
      </c>
      <c r="BA113" s="50" t="e">
        <f>VLOOKUP(Audit!#REF!,$V$3:$AE$12,8,FALSE)&amp; Audit!#REF! &amp; IF(Audit!#REF!=10,Audit!#REF!,"")</f>
        <v>#REF!</v>
      </c>
      <c r="BB113" s="50" t="e">
        <f>VLOOKUP(Audit!#REF!,$V$13:$AE$22,8,FALSE) &amp; IF(Audit!#REF!=10,Audit!#REF!,"")</f>
        <v>#REF!</v>
      </c>
      <c r="BC113" s="47" t="e">
        <f t="shared" si="53"/>
        <v>#REF!</v>
      </c>
      <c r="BD113" s="50" t="e">
        <f>VLOOKUP(Audit!#REF!,$V$3:$AE$12,9,FALSE)&amp; IF(Audit!#REF!=10,Audit!#REF!,"")</f>
        <v>#REF!</v>
      </c>
      <c r="BE113" s="50" t="e">
        <f>VLOOKUP(Audit!#REF!,$V$13:$AE$22,9,FALSE) &amp; IF(Audit!#REF!=10,Audit!#REF!,"") &amp; IF(Audit!#REF!&lt;&gt;1,U113,"")</f>
        <v>#REF!</v>
      </c>
      <c r="BF113" s="47" t="e">
        <f t="shared" si="54"/>
        <v>#REF!</v>
      </c>
      <c r="BG113" s="50" t="e">
        <f>VLOOKUP(Audit!#REF!,$V$3:$AE$12,10,FALSE) &amp; Audit!#REF! &amp; IF(Audit!#REF!=10,Audit!#REF!,"")</f>
        <v>#REF!</v>
      </c>
      <c r="BH113" s="50" t="e">
        <f>VLOOKUP(Audit!#REF!,$V$13:$AE$22,10,FALSE) &amp; IF(Audit!#REF!=10,Audit!#REF!,"") &amp; IF(Audit!#REF!&lt;&gt;1,U113,"")</f>
        <v>#REF!</v>
      </c>
      <c r="BI113" s="47" t="e">
        <f t="shared" si="55"/>
        <v>#REF!</v>
      </c>
      <c r="BJ113" s="48" t="str">
        <f t="shared" si="56"/>
        <v/>
      </c>
      <c r="BK113" s="48" t="str">
        <f t="shared" si="57"/>
        <v/>
      </c>
      <c r="BL113" s="48" t="str">
        <f t="shared" si="58"/>
        <v/>
      </c>
      <c r="BM113" s="48" t="str">
        <f t="shared" si="59"/>
        <v/>
      </c>
      <c r="BN113" s="48" t="str">
        <f t="shared" si="60"/>
        <v/>
      </c>
      <c r="BO113" s="48" t="str">
        <f t="shared" si="61"/>
        <v/>
      </c>
      <c r="BP113" s="48" t="str">
        <f t="shared" si="62"/>
        <v/>
      </c>
      <c r="BQ113" s="48" t="str">
        <f t="shared" si="63"/>
        <v/>
      </c>
      <c r="BR113" s="48" t="str">
        <f t="shared" si="64"/>
        <v/>
      </c>
      <c r="BS113" s="48" t="str">
        <f t="shared" si="65"/>
        <v/>
      </c>
      <c r="BT113" s="48" t="str">
        <f t="shared" si="66"/>
        <v/>
      </c>
      <c r="BU113" s="48" t="str">
        <f t="shared" si="67"/>
        <v/>
      </c>
    </row>
    <row r="114" spans="1:73">
      <c r="A114" s="10" t="e">
        <f>Audit!#REF!</f>
        <v>#REF!</v>
      </c>
      <c r="B114" s="10" t="e">
        <f t="shared" si="68"/>
        <v>#REF!</v>
      </c>
      <c r="C114" s="17" t="e">
        <f>VLOOKUP(Audit!#REF!,$V$3:$AE$12,2,FALSE) &amp; VLOOKUP(Audit!#REF!,$V$13:$AE$22,2,FALSE)&amp; IF(Audit!#REF!=10,Audit!#REF!&amp;Audit!#REF!,"")</f>
        <v>#REF!</v>
      </c>
      <c r="D114" s="17" t="e">
        <f>VLOOKUP(Audit!#REF!,$V$3:$AE$12,3,FALSE) &amp; VLOOKUP(Audit!#REF!,$V$13:$AE$22,3,FALSE) &amp;IF(Audit!#REF!=10,Audit!#REF!&amp;Audit!#REF!,"")</f>
        <v>#REF!</v>
      </c>
      <c r="E114" s="17" t="e">
        <f>VLOOKUP(Audit!#REF!,$V$3:$AE$12,4,FALSE)&amp; Audit!#REF! &amp; VLOOKUP(Audit!#REF!,$V$13:$AE$22,4,FALSE)&amp; IF(Audit!#REF!=10,Audit!#REF!&amp;Audit!#REF!,"")</f>
        <v>#REF!</v>
      </c>
      <c r="F114" s="17" t="e">
        <f>VLOOKUP(Audit!#REF!,$V$3:$AE$12,5,FALSE) &amp; VLOOKUP(Audit!#REF!,$V$13:$AE$22,5,FALSE)&amp; IF(Audit!#REF!=10,Audit!#REF!&amp;Audit!#REF!,"")</f>
        <v>#REF!</v>
      </c>
      <c r="G114" s="17" t="e">
        <f>VLOOKUP(Audit!#REF!,$V$3:$AE$12,6,FALSE) &amp; VLOOKUP(Audit!#REF!,$V$13:$AE$22,6,FALSE)&amp; IF(Audit!#REF!=10,Audit!#REF!&amp;Audit!#REF!,"")</f>
        <v>#REF!</v>
      </c>
      <c r="H114" s="17" t="e">
        <f>VLOOKUP(Audit!#REF!,$V$3:$AE$12,7,FALSE) &amp; VLOOKUP(Audit!#REF!,$V$13:$AE$22,7,FALSE)&amp;IF(Audit!#REF!=10,Audit!#REF!&amp;Audit!#REF!,"")</f>
        <v>#REF!</v>
      </c>
      <c r="I114" s="17" t="e">
        <f>VLOOKUP(Audit!#REF!,$V$3:$AE$12,8,FALSE) &amp; Audit!#REF! &amp; VLOOKUP(Audit!#REF!,$V$13:$AE$22,8,FALSE)&amp;IF(Audit!#REF!=10,Audit!#REF!&amp;Audit!#REF!,"")</f>
        <v>#REF!</v>
      </c>
      <c r="J114" s="17" t="e">
        <f>VLOOKUP(Audit!#REF!,$V$3:$AE$12,9,FALSE) &amp; VLOOKUP(Audit!#REF!,$V$13:$AE$22,9,FALSE) &amp; IF(Audit!#REF!=10,Audit!#REF!&amp;Audit!#REF!,"") &amp; IF(Audit!#REF!&lt;&gt;1,U114,"")</f>
        <v>#REF!</v>
      </c>
      <c r="K114" s="17" t="e">
        <f>VLOOKUP(Audit!#REF!,$V$3:$AE$12,10,FALSE) &amp; Audit!#REF! &amp; VLOOKUP(Audit!#REF!,$V$13:$AE$22,10,FALSE) &amp; IF(Audit!#REF!=10,Audit!#REF!&amp;Audit!#REF!,"") &amp; IF(Audit!#REF!&lt;&gt;1,U114,"")</f>
        <v>#REF!</v>
      </c>
      <c r="L114" s="10" t="e">
        <f>Audit!#REF!</f>
        <v>#REF!</v>
      </c>
      <c r="M114" s="10" t="e">
        <f t="shared" si="39"/>
        <v>#REF!</v>
      </c>
      <c r="N114" s="10" t="e">
        <f t="shared" si="40"/>
        <v>#REF!</v>
      </c>
      <c r="O114" s="10" t="e">
        <f t="shared" si="41"/>
        <v>#REF!</v>
      </c>
      <c r="P114" s="10" t="e">
        <f t="shared" si="42"/>
        <v>#REF!</v>
      </c>
      <c r="Q114" s="10" t="e">
        <f t="shared" si="43"/>
        <v>#REF!</v>
      </c>
      <c r="R114" s="10" t="e">
        <f t="shared" si="44"/>
        <v>#REF!</v>
      </c>
      <c r="S114" s="10" t="e">
        <f t="shared" si="45"/>
        <v>#REF!</v>
      </c>
      <c r="T114" s="10" t="e">
        <f t="shared" si="46"/>
        <v>#REF!</v>
      </c>
      <c r="U114" s="17" t="e">
        <f>IF(Audit!#REF!="","",VLOOKUP(Audit!#REF!,$W$26:$X$35,2,FALSE)) &amp; Audit!#REF! &amp; IF(Audit!#REF!="","",IF(Audit!#REF!&lt;=1.4,VLOOKUP(Audit!#REF!,$W$38:X159,2,FALSE),VLOOKUP(Audit!#REF!,$W$51:$X$61,2,FALSE))) &amp; IF(Audit!#REF!="","",VLOOKUP(Audit!#REF!,$Y$26:$Z$35,2,FALSE) &amp; Audit!#REF! &amp; IF(Audit!#REF!="","",IF(Audit!#REF!&lt;=1.4,VLOOKUP(Audit!#REF!,$Y$38:$Z$48,2,FALSE),VLOOKUP(Audit!#REF!,$Y$51:$Z$61,2,FALSE))))</f>
        <v>#REF!</v>
      </c>
      <c r="V114" s="21"/>
      <c r="W114" t="s">
        <v>41</v>
      </c>
      <c r="AH114" s="49" t="e">
        <f>Audit!#REF!</f>
        <v>#REF!</v>
      </c>
      <c r="AI114" s="50" t="e">
        <f>VLOOKUP(Audit!#REF!,$V$3:$AE$12,2,FALSE)&amp; IF(Audit!#REF!=10,Audit!#REF!,"")</f>
        <v>#REF!</v>
      </c>
      <c r="AJ114" s="50" t="e">
        <f>VLOOKUP(Audit!#REF!,$V$13:$AE$22,2,FALSE)&amp; IF(Audit!#REF!=10,Audit!#REF!,"")</f>
        <v>#REF!</v>
      </c>
      <c r="AK114" s="47" t="e">
        <f t="shared" si="47"/>
        <v>#REF!</v>
      </c>
      <c r="AL114" s="50" t="e">
        <f>VLOOKUP(Audit!#REF!,$V$3:$AE$12,3,FALSE)&amp; IF(Audit!#REF!=10,Audit!#REF!,"")</f>
        <v>#REF!</v>
      </c>
      <c r="AM114" s="50" t="e">
        <f>VLOOKUP(Audit!#REF!,$V$13:$AE$22,3,FALSE)&amp; IF(Audit!#REF!=10,Audit!#REF!,"")</f>
        <v>#REF!</v>
      </c>
      <c r="AN114" s="47" t="e">
        <f t="shared" si="48"/>
        <v>#REF!</v>
      </c>
      <c r="AO114" s="50" t="e">
        <f>VLOOKUP(Audit!#REF!,$V$3:$AE$12,4,FALSE) &amp;  Audit!#REF! &amp; IF(Audit!#REF!=10,Audit!#REF!,"")</f>
        <v>#REF!</v>
      </c>
      <c r="AP114" s="50" t="e">
        <f>VLOOKUP(Audit!#REF!,$V$13:$AE$22,4,FALSE)&amp; IF(Audit!#REF!=10,Audit!#REF!,"")</f>
        <v>#REF!</v>
      </c>
      <c r="AQ114" s="47" t="e">
        <f t="shared" si="49"/>
        <v>#REF!</v>
      </c>
      <c r="AR114" s="50" t="e">
        <f>VLOOKUP(Audit!#REF!,$V$3:$AE$12,5,FALSE)&amp; IF(Audit!#REF!=10,Audit!#REF!,"")</f>
        <v>#REF!</v>
      </c>
      <c r="AS114" s="50" t="e">
        <f>VLOOKUP(Audit!#REF!,$V$13:$AE$22,5,FALSE)&amp; IF(Audit!#REF!=10,Audit!#REF!,"")</f>
        <v>#REF!</v>
      </c>
      <c r="AT114" s="47" t="e">
        <f t="shared" si="50"/>
        <v>#REF!</v>
      </c>
      <c r="AU114" s="50" t="e">
        <f>VLOOKUP(Audit!#REF!,$V$3:$AE$12,6,FALSE)&amp; IF(Audit!#REF!=10,Audit!#REF!,"")</f>
        <v>#REF!</v>
      </c>
      <c r="AV114" s="50" t="e">
        <f>VLOOKUP(Audit!#REF!,$V$13:$AE$22,6,FALSE)&amp; IF(Audit!#REF!=10,Audit!#REF!,"")</f>
        <v>#REF!</v>
      </c>
      <c r="AW114" s="47" t="e">
        <f t="shared" si="51"/>
        <v>#REF!</v>
      </c>
      <c r="AX114" s="50" t="e">
        <f>VLOOKUP(Audit!#REF!,$V$3:$AE$12,7,FALSE)&amp; IF(Audit!#REF!=10,Audit!#REF!,"")</f>
        <v>#REF!</v>
      </c>
      <c r="AY114" s="50" t="e">
        <f>VLOOKUP(Audit!#REF!,$V$13:$AE$22,7,FALSE) &amp; IF(Audit!#REF!=10,Audit!#REF!,"")</f>
        <v>#REF!</v>
      </c>
      <c r="AZ114" s="47" t="e">
        <f t="shared" si="52"/>
        <v>#REF!</v>
      </c>
      <c r="BA114" s="50" t="e">
        <f>VLOOKUP(Audit!#REF!,$V$3:$AE$12,8,FALSE)&amp; Audit!#REF! &amp; IF(Audit!#REF!=10,Audit!#REF!,"")</f>
        <v>#REF!</v>
      </c>
      <c r="BB114" s="50" t="e">
        <f>VLOOKUP(Audit!#REF!,$V$13:$AE$22,8,FALSE) &amp; IF(Audit!#REF!=10,Audit!#REF!,"")</f>
        <v>#REF!</v>
      </c>
      <c r="BC114" s="47" t="e">
        <f t="shared" si="53"/>
        <v>#REF!</v>
      </c>
      <c r="BD114" s="50" t="e">
        <f>VLOOKUP(Audit!#REF!,$V$3:$AE$12,9,FALSE)&amp; IF(Audit!#REF!=10,Audit!#REF!,"")</f>
        <v>#REF!</v>
      </c>
      <c r="BE114" s="50" t="e">
        <f>VLOOKUP(Audit!#REF!,$V$13:$AE$22,9,FALSE) &amp; IF(Audit!#REF!=10,Audit!#REF!,"") &amp; IF(Audit!#REF!&lt;&gt;1,U114,"")</f>
        <v>#REF!</v>
      </c>
      <c r="BF114" s="47" t="e">
        <f t="shared" si="54"/>
        <v>#REF!</v>
      </c>
      <c r="BG114" s="50" t="e">
        <f>VLOOKUP(Audit!#REF!,$V$3:$AE$12,10,FALSE) &amp; Audit!#REF! &amp; IF(Audit!#REF!=10,Audit!#REF!,"")</f>
        <v>#REF!</v>
      </c>
      <c r="BH114" s="50" t="e">
        <f>VLOOKUP(Audit!#REF!,$V$13:$AE$22,10,FALSE) &amp; IF(Audit!#REF!=10,Audit!#REF!,"") &amp; IF(Audit!#REF!&lt;&gt;1,U114,"")</f>
        <v>#REF!</v>
      </c>
      <c r="BI114" s="47" t="e">
        <f t="shared" si="55"/>
        <v>#REF!</v>
      </c>
      <c r="BJ114" s="48" t="str">
        <f t="shared" si="56"/>
        <v/>
      </c>
      <c r="BK114" s="48" t="str">
        <f t="shared" si="57"/>
        <v/>
      </c>
      <c r="BL114" s="48" t="str">
        <f t="shared" si="58"/>
        <v/>
      </c>
      <c r="BM114" s="48" t="str">
        <f t="shared" si="59"/>
        <v/>
      </c>
      <c r="BN114" s="48" t="str">
        <f t="shared" si="60"/>
        <v/>
      </c>
      <c r="BO114" s="48" t="str">
        <f t="shared" si="61"/>
        <v/>
      </c>
      <c r="BP114" s="48" t="str">
        <f t="shared" si="62"/>
        <v/>
      </c>
      <c r="BQ114" s="48" t="str">
        <f t="shared" si="63"/>
        <v/>
      </c>
      <c r="BR114" s="48" t="str">
        <f t="shared" si="64"/>
        <v/>
      </c>
      <c r="BS114" s="48" t="str">
        <f t="shared" si="65"/>
        <v/>
      </c>
      <c r="BT114" s="48" t="str">
        <f t="shared" si="66"/>
        <v/>
      </c>
      <c r="BU114" s="48" t="str">
        <f t="shared" si="67"/>
        <v/>
      </c>
    </row>
    <row r="115" spans="1:73">
      <c r="A115" s="10" t="e">
        <f>Audit!#REF!</f>
        <v>#REF!</v>
      </c>
      <c r="B115" s="10" t="e">
        <f t="shared" si="68"/>
        <v>#REF!</v>
      </c>
      <c r="C115" s="17" t="e">
        <f>VLOOKUP(Audit!#REF!,$V$3:$AE$12,2,FALSE) &amp; VLOOKUP(Audit!#REF!,$V$13:$AE$22,2,FALSE)&amp; IF(Audit!#REF!=10,Audit!#REF!&amp;Audit!#REF!,"")</f>
        <v>#REF!</v>
      </c>
      <c r="D115" s="17" t="e">
        <f>VLOOKUP(Audit!#REF!,$V$3:$AE$12,3,FALSE) &amp; VLOOKUP(Audit!#REF!,$V$13:$AE$22,3,FALSE) &amp;IF(Audit!#REF!=10,Audit!#REF!&amp;Audit!#REF!,"")</f>
        <v>#REF!</v>
      </c>
      <c r="E115" s="17" t="e">
        <f>VLOOKUP(Audit!#REF!,$V$3:$AE$12,4,FALSE)&amp; Audit!#REF! &amp; VLOOKUP(Audit!#REF!,$V$13:$AE$22,4,FALSE)&amp; IF(Audit!#REF!=10,Audit!#REF!&amp;Audit!#REF!,"")</f>
        <v>#REF!</v>
      </c>
      <c r="F115" s="17" t="e">
        <f>VLOOKUP(Audit!#REF!,$V$3:$AE$12,5,FALSE) &amp; VLOOKUP(Audit!#REF!,$V$13:$AE$22,5,FALSE)&amp; IF(Audit!#REF!=10,Audit!#REF!&amp;Audit!#REF!,"")</f>
        <v>#REF!</v>
      </c>
      <c r="G115" s="17" t="e">
        <f>VLOOKUP(Audit!#REF!,$V$3:$AE$12,6,FALSE) &amp; VLOOKUP(Audit!#REF!,$V$13:$AE$22,6,FALSE)&amp; IF(Audit!#REF!=10,Audit!#REF!&amp;Audit!#REF!,"")</f>
        <v>#REF!</v>
      </c>
      <c r="H115" s="17" t="e">
        <f>VLOOKUP(Audit!#REF!,$V$3:$AE$12,7,FALSE) &amp; VLOOKUP(Audit!#REF!,$V$13:$AE$22,7,FALSE)&amp;IF(Audit!#REF!=10,Audit!#REF!&amp;Audit!#REF!,"")</f>
        <v>#REF!</v>
      </c>
      <c r="I115" s="17" t="e">
        <f>VLOOKUP(Audit!#REF!,$V$3:$AE$12,8,FALSE) &amp; Audit!#REF! &amp; VLOOKUP(Audit!#REF!,$V$13:$AE$22,8,FALSE)&amp;IF(Audit!#REF!=10,Audit!#REF!&amp;Audit!#REF!,"")</f>
        <v>#REF!</v>
      </c>
      <c r="J115" s="17" t="e">
        <f>VLOOKUP(Audit!#REF!,$V$3:$AE$12,9,FALSE) &amp; VLOOKUP(Audit!#REF!,$V$13:$AE$22,9,FALSE) &amp; IF(Audit!#REF!=10,Audit!#REF!&amp;Audit!#REF!,"") &amp; IF(Audit!#REF!&lt;&gt;1,U115,"")</f>
        <v>#REF!</v>
      </c>
      <c r="K115" s="17" t="e">
        <f>VLOOKUP(Audit!#REF!,$V$3:$AE$12,10,FALSE) &amp; Audit!#REF! &amp; VLOOKUP(Audit!#REF!,$V$13:$AE$22,10,FALSE) &amp; IF(Audit!#REF!=10,Audit!#REF!&amp;Audit!#REF!,"") &amp; IF(Audit!#REF!&lt;&gt;1,U115,"")</f>
        <v>#REF!</v>
      </c>
      <c r="L115" s="10" t="e">
        <f>Audit!#REF!</f>
        <v>#REF!</v>
      </c>
      <c r="M115" s="10" t="e">
        <f t="shared" si="39"/>
        <v>#REF!</v>
      </c>
      <c r="N115" s="10" t="e">
        <f t="shared" si="40"/>
        <v>#REF!</v>
      </c>
      <c r="O115" s="10" t="e">
        <f t="shared" si="41"/>
        <v>#REF!</v>
      </c>
      <c r="P115" s="10" t="e">
        <f t="shared" si="42"/>
        <v>#REF!</v>
      </c>
      <c r="Q115" s="10" t="e">
        <f t="shared" si="43"/>
        <v>#REF!</v>
      </c>
      <c r="R115" s="10" t="e">
        <f t="shared" si="44"/>
        <v>#REF!</v>
      </c>
      <c r="S115" s="10" t="e">
        <f t="shared" si="45"/>
        <v>#REF!</v>
      </c>
      <c r="T115" s="10" t="e">
        <f t="shared" si="46"/>
        <v>#REF!</v>
      </c>
      <c r="U115" s="17" t="e">
        <f>IF(Audit!#REF!="","",VLOOKUP(Audit!#REF!,$W$26:$X$35,2,FALSE)) &amp; Audit!#REF! &amp; IF(Audit!#REF!="","",IF(Audit!#REF!&lt;=1.4,VLOOKUP(Audit!#REF!,$W$38:X160,2,FALSE),VLOOKUP(Audit!#REF!,$W$51:$X$61,2,FALSE))) &amp; IF(Audit!#REF!="","",VLOOKUP(Audit!#REF!,$Y$26:$Z$35,2,FALSE) &amp; Audit!#REF! &amp; IF(Audit!#REF!="","",IF(Audit!#REF!&lt;=1.4,VLOOKUP(Audit!#REF!,$Y$38:$Z$48,2,FALSE),VLOOKUP(Audit!#REF!,$Y$51:$Z$61,2,FALSE))))</f>
        <v>#REF!</v>
      </c>
      <c r="V115" s="21"/>
      <c r="W115" t="s">
        <v>40</v>
      </c>
      <c r="AH115" s="49" t="e">
        <f>Audit!#REF!</f>
        <v>#REF!</v>
      </c>
      <c r="AI115" s="50" t="e">
        <f>VLOOKUP(Audit!#REF!,$V$3:$AE$12,2,FALSE)&amp; IF(Audit!#REF!=10,Audit!#REF!,"")</f>
        <v>#REF!</v>
      </c>
      <c r="AJ115" s="50" t="e">
        <f>VLOOKUP(Audit!#REF!,$V$13:$AE$22,2,FALSE)&amp; IF(Audit!#REF!=10,Audit!#REF!,"")</f>
        <v>#REF!</v>
      </c>
      <c r="AK115" s="47" t="e">
        <f t="shared" si="47"/>
        <v>#REF!</v>
      </c>
      <c r="AL115" s="50" t="e">
        <f>VLOOKUP(Audit!#REF!,$V$3:$AE$12,3,FALSE)&amp; IF(Audit!#REF!=10,Audit!#REF!,"")</f>
        <v>#REF!</v>
      </c>
      <c r="AM115" s="50" t="e">
        <f>VLOOKUP(Audit!#REF!,$V$13:$AE$22,3,FALSE)&amp; IF(Audit!#REF!=10,Audit!#REF!,"")</f>
        <v>#REF!</v>
      </c>
      <c r="AN115" s="47" t="e">
        <f t="shared" si="48"/>
        <v>#REF!</v>
      </c>
      <c r="AO115" s="50" t="e">
        <f>VLOOKUP(Audit!#REF!,$V$3:$AE$12,4,FALSE) &amp;  Audit!#REF! &amp; IF(Audit!#REF!=10,Audit!#REF!,"")</f>
        <v>#REF!</v>
      </c>
      <c r="AP115" s="50" t="e">
        <f>VLOOKUP(Audit!#REF!,$V$13:$AE$22,4,FALSE)&amp; IF(Audit!#REF!=10,Audit!#REF!,"")</f>
        <v>#REF!</v>
      </c>
      <c r="AQ115" s="47" t="e">
        <f t="shared" si="49"/>
        <v>#REF!</v>
      </c>
      <c r="AR115" s="50" t="e">
        <f>VLOOKUP(Audit!#REF!,$V$3:$AE$12,5,FALSE)&amp; IF(Audit!#REF!=10,Audit!#REF!,"")</f>
        <v>#REF!</v>
      </c>
      <c r="AS115" s="50" t="e">
        <f>VLOOKUP(Audit!#REF!,$V$13:$AE$22,5,FALSE)&amp; IF(Audit!#REF!=10,Audit!#REF!,"")</f>
        <v>#REF!</v>
      </c>
      <c r="AT115" s="47" t="e">
        <f t="shared" si="50"/>
        <v>#REF!</v>
      </c>
      <c r="AU115" s="50" t="e">
        <f>VLOOKUP(Audit!#REF!,$V$3:$AE$12,6,FALSE)&amp; IF(Audit!#REF!=10,Audit!#REF!,"")</f>
        <v>#REF!</v>
      </c>
      <c r="AV115" s="50" t="e">
        <f>VLOOKUP(Audit!#REF!,$V$13:$AE$22,6,FALSE)&amp; IF(Audit!#REF!=10,Audit!#REF!,"")</f>
        <v>#REF!</v>
      </c>
      <c r="AW115" s="47" t="e">
        <f t="shared" si="51"/>
        <v>#REF!</v>
      </c>
      <c r="AX115" s="50" t="e">
        <f>VLOOKUP(Audit!#REF!,$V$3:$AE$12,7,FALSE)&amp; IF(Audit!#REF!=10,Audit!#REF!,"")</f>
        <v>#REF!</v>
      </c>
      <c r="AY115" s="50" t="e">
        <f>VLOOKUP(Audit!#REF!,$V$13:$AE$22,7,FALSE) &amp; IF(Audit!#REF!=10,Audit!#REF!,"")</f>
        <v>#REF!</v>
      </c>
      <c r="AZ115" s="47" t="e">
        <f t="shared" si="52"/>
        <v>#REF!</v>
      </c>
      <c r="BA115" s="50" t="e">
        <f>VLOOKUP(Audit!#REF!,$V$3:$AE$12,8,FALSE)&amp; Audit!#REF! &amp; IF(Audit!#REF!=10,Audit!#REF!,"")</f>
        <v>#REF!</v>
      </c>
      <c r="BB115" s="50" t="e">
        <f>VLOOKUP(Audit!#REF!,$V$13:$AE$22,8,FALSE) &amp; IF(Audit!#REF!=10,Audit!#REF!,"")</f>
        <v>#REF!</v>
      </c>
      <c r="BC115" s="47" t="e">
        <f t="shared" si="53"/>
        <v>#REF!</v>
      </c>
      <c r="BD115" s="50" t="e">
        <f>VLOOKUP(Audit!#REF!,$V$3:$AE$12,9,FALSE)&amp; IF(Audit!#REF!=10,Audit!#REF!,"")</f>
        <v>#REF!</v>
      </c>
      <c r="BE115" s="50" t="e">
        <f>VLOOKUP(Audit!#REF!,$V$13:$AE$22,9,FALSE) &amp; IF(Audit!#REF!=10,Audit!#REF!,"") &amp; IF(Audit!#REF!&lt;&gt;1,U115,"")</f>
        <v>#REF!</v>
      </c>
      <c r="BF115" s="47" t="e">
        <f t="shared" si="54"/>
        <v>#REF!</v>
      </c>
      <c r="BG115" s="50" t="e">
        <f>VLOOKUP(Audit!#REF!,$V$3:$AE$12,10,FALSE) &amp; Audit!#REF! &amp; IF(Audit!#REF!=10,Audit!#REF!,"")</f>
        <v>#REF!</v>
      </c>
      <c r="BH115" s="50" t="e">
        <f>VLOOKUP(Audit!#REF!,$V$13:$AE$22,10,FALSE) &amp; IF(Audit!#REF!=10,Audit!#REF!,"") &amp; IF(Audit!#REF!&lt;&gt;1,U115,"")</f>
        <v>#REF!</v>
      </c>
      <c r="BI115" s="47" t="e">
        <f t="shared" si="55"/>
        <v>#REF!</v>
      </c>
      <c r="BJ115" s="48" t="str">
        <f t="shared" si="56"/>
        <v/>
      </c>
      <c r="BK115" s="48" t="str">
        <f t="shared" si="57"/>
        <v/>
      </c>
      <c r="BL115" s="48" t="str">
        <f t="shared" si="58"/>
        <v/>
      </c>
      <c r="BM115" s="48" t="str">
        <f t="shared" si="59"/>
        <v/>
      </c>
      <c r="BN115" s="48" t="str">
        <f t="shared" si="60"/>
        <v/>
      </c>
      <c r="BO115" s="48" t="str">
        <f t="shared" si="61"/>
        <v/>
      </c>
      <c r="BP115" s="48" t="str">
        <f t="shared" si="62"/>
        <v/>
      </c>
      <c r="BQ115" s="48" t="str">
        <f t="shared" si="63"/>
        <v/>
      </c>
      <c r="BR115" s="48" t="str">
        <f t="shared" si="64"/>
        <v/>
      </c>
      <c r="BS115" s="48" t="str">
        <f t="shared" si="65"/>
        <v/>
      </c>
      <c r="BT115" s="48" t="str">
        <f t="shared" si="66"/>
        <v/>
      </c>
      <c r="BU115" s="48" t="str">
        <f t="shared" si="67"/>
        <v/>
      </c>
    </row>
    <row r="116" spans="1:73">
      <c r="A116" s="10" t="e">
        <f>Audit!#REF!</f>
        <v>#REF!</v>
      </c>
      <c r="B116" s="10" t="e">
        <f t="shared" si="68"/>
        <v>#REF!</v>
      </c>
      <c r="C116" s="17" t="e">
        <f>VLOOKUP(Audit!#REF!,$V$3:$AE$12,2,FALSE) &amp; VLOOKUP(Audit!#REF!,$V$13:$AE$22,2,FALSE)&amp; IF(Audit!#REF!=10,Audit!#REF!&amp;Audit!#REF!,"")</f>
        <v>#REF!</v>
      </c>
      <c r="D116" s="17" t="e">
        <f>VLOOKUP(Audit!#REF!,$V$3:$AE$12,3,FALSE) &amp; VLOOKUP(Audit!#REF!,$V$13:$AE$22,3,FALSE) &amp;IF(Audit!#REF!=10,Audit!#REF!&amp;Audit!#REF!,"")</f>
        <v>#REF!</v>
      </c>
      <c r="E116" s="17" t="e">
        <f>VLOOKUP(Audit!#REF!,$V$3:$AE$12,4,FALSE)&amp; Audit!#REF! &amp; VLOOKUP(Audit!#REF!,$V$13:$AE$22,4,FALSE)&amp; IF(Audit!#REF!=10,Audit!#REF!&amp;Audit!#REF!,"")</f>
        <v>#REF!</v>
      </c>
      <c r="F116" s="17" t="e">
        <f>VLOOKUP(Audit!#REF!,$V$3:$AE$12,5,FALSE) &amp; VLOOKUP(Audit!#REF!,$V$13:$AE$22,5,FALSE)&amp; IF(Audit!#REF!=10,Audit!#REF!&amp;Audit!#REF!,"")</f>
        <v>#REF!</v>
      </c>
      <c r="G116" s="17" t="e">
        <f>VLOOKUP(Audit!#REF!,$V$3:$AE$12,6,FALSE) &amp; VLOOKUP(Audit!#REF!,$V$13:$AE$22,6,FALSE)&amp; IF(Audit!#REF!=10,Audit!#REF!&amp;Audit!#REF!,"")</f>
        <v>#REF!</v>
      </c>
      <c r="H116" s="17" t="e">
        <f>VLOOKUP(Audit!#REF!,$V$3:$AE$12,7,FALSE) &amp; VLOOKUP(Audit!#REF!,$V$13:$AE$22,7,FALSE)&amp;IF(Audit!#REF!=10,Audit!#REF!&amp;Audit!#REF!,"")</f>
        <v>#REF!</v>
      </c>
      <c r="I116" s="17" t="e">
        <f>VLOOKUP(Audit!#REF!,$V$3:$AE$12,8,FALSE) &amp; Audit!#REF! &amp; VLOOKUP(Audit!#REF!,$V$13:$AE$22,8,FALSE)&amp;IF(Audit!#REF!=10,Audit!#REF!&amp;Audit!#REF!,"")</f>
        <v>#REF!</v>
      </c>
      <c r="J116" s="17" t="e">
        <f>VLOOKUP(Audit!#REF!,$V$3:$AE$12,9,FALSE) &amp; VLOOKUP(Audit!#REF!,$V$13:$AE$22,9,FALSE) &amp; IF(Audit!#REF!=10,Audit!#REF!&amp;Audit!#REF!,"") &amp; IF(Audit!#REF!&lt;&gt;1,U116,"")</f>
        <v>#REF!</v>
      </c>
      <c r="K116" s="17" t="e">
        <f>VLOOKUP(Audit!#REF!,$V$3:$AE$12,10,FALSE) &amp; Audit!#REF! &amp; VLOOKUP(Audit!#REF!,$V$13:$AE$22,10,FALSE) &amp; IF(Audit!#REF!=10,Audit!#REF!&amp;Audit!#REF!,"") &amp; IF(Audit!#REF!&lt;&gt;1,U116,"")</f>
        <v>#REF!</v>
      </c>
      <c r="L116" s="10" t="e">
        <f>Audit!#REF!</f>
        <v>#REF!</v>
      </c>
      <c r="M116" s="10" t="e">
        <f t="shared" si="39"/>
        <v>#REF!</v>
      </c>
      <c r="N116" s="10" t="e">
        <f t="shared" si="40"/>
        <v>#REF!</v>
      </c>
      <c r="O116" s="10" t="e">
        <f t="shared" si="41"/>
        <v>#REF!</v>
      </c>
      <c r="P116" s="10" t="e">
        <f t="shared" si="42"/>
        <v>#REF!</v>
      </c>
      <c r="Q116" s="10" t="e">
        <f t="shared" si="43"/>
        <v>#REF!</v>
      </c>
      <c r="R116" s="10" t="e">
        <f t="shared" si="44"/>
        <v>#REF!</v>
      </c>
      <c r="S116" s="10" t="e">
        <f t="shared" si="45"/>
        <v>#REF!</v>
      </c>
      <c r="T116" s="10" t="e">
        <f t="shared" si="46"/>
        <v>#REF!</v>
      </c>
      <c r="U116" s="17" t="e">
        <f>IF(Audit!#REF!="","",VLOOKUP(Audit!#REF!,$W$26:$X$35,2,FALSE)) &amp; Audit!#REF! &amp; IF(Audit!#REF!="","",IF(Audit!#REF!&lt;=1.4,VLOOKUP(Audit!#REF!,$W$38:X161,2,FALSE),VLOOKUP(Audit!#REF!,$W$51:$X$61,2,FALSE))) &amp; IF(Audit!#REF!="","",VLOOKUP(Audit!#REF!,$Y$26:$Z$35,2,FALSE) &amp; Audit!#REF! &amp; IF(Audit!#REF!="","",IF(Audit!#REF!&lt;=1.4,VLOOKUP(Audit!#REF!,$Y$38:$Z$48,2,FALSE),VLOOKUP(Audit!#REF!,$Y$51:$Z$61,2,FALSE))))</f>
        <v>#REF!</v>
      </c>
      <c r="V116" s="21"/>
      <c r="AH116" s="49" t="e">
        <f>Audit!#REF!</f>
        <v>#REF!</v>
      </c>
      <c r="AI116" s="50" t="e">
        <f>VLOOKUP(Audit!#REF!,$V$3:$AE$12,2,FALSE)&amp; IF(Audit!#REF!=10,Audit!#REF!,"")</f>
        <v>#REF!</v>
      </c>
      <c r="AJ116" s="50" t="e">
        <f>VLOOKUP(Audit!#REF!,$V$13:$AE$22,2,FALSE)&amp; IF(Audit!#REF!=10,Audit!#REF!,"")</f>
        <v>#REF!</v>
      </c>
      <c r="AK116" s="47" t="e">
        <f t="shared" si="47"/>
        <v>#REF!</v>
      </c>
      <c r="AL116" s="50" t="e">
        <f>VLOOKUP(Audit!#REF!,$V$3:$AE$12,3,FALSE)&amp; IF(Audit!#REF!=10,Audit!#REF!,"")</f>
        <v>#REF!</v>
      </c>
      <c r="AM116" s="50" t="e">
        <f>VLOOKUP(Audit!#REF!,$V$13:$AE$22,3,FALSE)&amp; IF(Audit!#REF!=10,Audit!#REF!,"")</f>
        <v>#REF!</v>
      </c>
      <c r="AN116" s="47" t="e">
        <f t="shared" si="48"/>
        <v>#REF!</v>
      </c>
      <c r="AO116" s="50" t="e">
        <f>VLOOKUP(Audit!#REF!,$V$3:$AE$12,4,FALSE) &amp;  Audit!#REF! &amp; IF(Audit!#REF!=10,Audit!#REF!,"")</f>
        <v>#REF!</v>
      </c>
      <c r="AP116" s="50" t="e">
        <f>VLOOKUP(Audit!#REF!,$V$13:$AE$22,4,FALSE)&amp; IF(Audit!#REF!=10,Audit!#REF!,"")</f>
        <v>#REF!</v>
      </c>
      <c r="AQ116" s="47" t="e">
        <f t="shared" si="49"/>
        <v>#REF!</v>
      </c>
      <c r="AR116" s="50" t="e">
        <f>VLOOKUP(Audit!#REF!,$V$3:$AE$12,5,FALSE)&amp; IF(Audit!#REF!=10,Audit!#REF!,"")</f>
        <v>#REF!</v>
      </c>
      <c r="AS116" s="50" t="e">
        <f>VLOOKUP(Audit!#REF!,$V$13:$AE$22,5,FALSE)&amp; IF(Audit!#REF!=10,Audit!#REF!,"")</f>
        <v>#REF!</v>
      </c>
      <c r="AT116" s="47" t="e">
        <f t="shared" si="50"/>
        <v>#REF!</v>
      </c>
      <c r="AU116" s="50" t="e">
        <f>VLOOKUP(Audit!#REF!,$V$3:$AE$12,6,FALSE)&amp; IF(Audit!#REF!=10,Audit!#REF!,"")</f>
        <v>#REF!</v>
      </c>
      <c r="AV116" s="50" t="e">
        <f>VLOOKUP(Audit!#REF!,$V$13:$AE$22,6,FALSE)&amp; IF(Audit!#REF!=10,Audit!#REF!,"")</f>
        <v>#REF!</v>
      </c>
      <c r="AW116" s="47" t="e">
        <f t="shared" si="51"/>
        <v>#REF!</v>
      </c>
      <c r="AX116" s="50" t="e">
        <f>VLOOKUP(Audit!#REF!,$V$3:$AE$12,7,FALSE)&amp; IF(Audit!#REF!=10,Audit!#REF!,"")</f>
        <v>#REF!</v>
      </c>
      <c r="AY116" s="50" t="e">
        <f>VLOOKUP(Audit!#REF!,$V$13:$AE$22,7,FALSE) &amp; IF(Audit!#REF!=10,Audit!#REF!,"")</f>
        <v>#REF!</v>
      </c>
      <c r="AZ116" s="47" t="e">
        <f t="shared" si="52"/>
        <v>#REF!</v>
      </c>
      <c r="BA116" s="50" t="e">
        <f>VLOOKUP(Audit!#REF!,$V$3:$AE$12,8,FALSE)&amp; Audit!#REF! &amp; IF(Audit!#REF!=10,Audit!#REF!,"")</f>
        <v>#REF!</v>
      </c>
      <c r="BB116" s="50" t="e">
        <f>VLOOKUP(Audit!#REF!,$V$13:$AE$22,8,FALSE) &amp; IF(Audit!#REF!=10,Audit!#REF!,"")</f>
        <v>#REF!</v>
      </c>
      <c r="BC116" s="47" t="e">
        <f t="shared" si="53"/>
        <v>#REF!</v>
      </c>
      <c r="BD116" s="50" t="e">
        <f>VLOOKUP(Audit!#REF!,$V$3:$AE$12,9,FALSE)&amp; IF(Audit!#REF!=10,Audit!#REF!,"")</f>
        <v>#REF!</v>
      </c>
      <c r="BE116" s="50" t="e">
        <f>VLOOKUP(Audit!#REF!,$V$13:$AE$22,9,FALSE) &amp; IF(Audit!#REF!=10,Audit!#REF!,"") &amp; IF(Audit!#REF!&lt;&gt;1,U116,"")</f>
        <v>#REF!</v>
      </c>
      <c r="BF116" s="47" t="e">
        <f t="shared" si="54"/>
        <v>#REF!</v>
      </c>
      <c r="BG116" s="50" t="e">
        <f>VLOOKUP(Audit!#REF!,$V$3:$AE$12,10,FALSE) &amp; Audit!#REF! &amp; IF(Audit!#REF!=10,Audit!#REF!,"")</f>
        <v>#REF!</v>
      </c>
      <c r="BH116" s="50" t="e">
        <f>VLOOKUP(Audit!#REF!,$V$13:$AE$22,10,FALSE) &amp; IF(Audit!#REF!=10,Audit!#REF!,"") &amp; IF(Audit!#REF!&lt;&gt;1,U116,"")</f>
        <v>#REF!</v>
      </c>
      <c r="BI116" s="47" t="e">
        <f t="shared" si="55"/>
        <v>#REF!</v>
      </c>
      <c r="BJ116" s="48" t="str">
        <f t="shared" si="56"/>
        <v/>
      </c>
      <c r="BK116" s="48" t="str">
        <f t="shared" si="57"/>
        <v/>
      </c>
      <c r="BL116" s="48" t="str">
        <f t="shared" si="58"/>
        <v/>
      </c>
      <c r="BM116" s="48" t="str">
        <f t="shared" si="59"/>
        <v/>
      </c>
      <c r="BN116" s="48" t="str">
        <f t="shared" si="60"/>
        <v/>
      </c>
      <c r="BO116" s="48" t="str">
        <f t="shared" si="61"/>
        <v/>
      </c>
      <c r="BP116" s="48" t="str">
        <f t="shared" si="62"/>
        <v/>
      </c>
      <c r="BQ116" s="48" t="str">
        <f t="shared" si="63"/>
        <v/>
      </c>
      <c r="BR116" s="48" t="str">
        <f t="shared" si="64"/>
        <v/>
      </c>
      <c r="BS116" s="48" t="str">
        <f t="shared" si="65"/>
        <v/>
      </c>
      <c r="BT116" s="48" t="str">
        <f t="shared" si="66"/>
        <v/>
      </c>
      <c r="BU116" s="48" t="str">
        <f t="shared" si="67"/>
        <v/>
      </c>
    </row>
    <row r="117" spans="1:73">
      <c r="A117" s="10" t="e">
        <f>Audit!#REF!</f>
        <v>#REF!</v>
      </c>
      <c r="B117" s="10" t="e">
        <f t="shared" si="68"/>
        <v>#REF!</v>
      </c>
      <c r="C117" s="17" t="e">
        <f>VLOOKUP(Audit!#REF!,$V$3:$AE$12,2,FALSE) &amp; VLOOKUP(Audit!#REF!,$V$13:$AE$22,2,FALSE)&amp; IF(Audit!#REF!=10,Audit!#REF!&amp;Audit!#REF!,"")</f>
        <v>#REF!</v>
      </c>
      <c r="D117" s="17" t="e">
        <f>VLOOKUP(Audit!#REF!,$V$3:$AE$12,3,FALSE) &amp; VLOOKUP(Audit!#REF!,$V$13:$AE$22,3,FALSE) &amp;IF(Audit!#REF!=10,Audit!#REF!&amp;Audit!#REF!,"")</f>
        <v>#REF!</v>
      </c>
      <c r="E117" s="17" t="e">
        <f>VLOOKUP(Audit!#REF!,$V$3:$AE$12,4,FALSE)&amp; Audit!#REF! &amp; VLOOKUP(Audit!#REF!,$V$13:$AE$22,4,FALSE)&amp; IF(Audit!#REF!=10,Audit!#REF!&amp;Audit!#REF!,"")</f>
        <v>#REF!</v>
      </c>
      <c r="F117" s="17" t="e">
        <f>VLOOKUP(Audit!#REF!,$V$3:$AE$12,5,FALSE) &amp; VLOOKUP(Audit!#REF!,$V$13:$AE$22,5,FALSE)&amp; IF(Audit!#REF!=10,Audit!#REF!&amp;Audit!#REF!,"")</f>
        <v>#REF!</v>
      </c>
      <c r="G117" s="17" t="e">
        <f>VLOOKUP(Audit!#REF!,$V$3:$AE$12,6,FALSE) &amp; VLOOKUP(Audit!#REF!,$V$13:$AE$22,6,FALSE)&amp; IF(Audit!#REF!=10,Audit!#REF!&amp;Audit!#REF!,"")</f>
        <v>#REF!</v>
      </c>
      <c r="H117" s="17" t="e">
        <f>VLOOKUP(Audit!#REF!,$V$3:$AE$12,7,FALSE) &amp; VLOOKUP(Audit!#REF!,$V$13:$AE$22,7,FALSE)&amp;IF(Audit!#REF!=10,Audit!#REF!&amp;Audit!#REF!,"")</f>
        <v>#REF!</v>
      </c>
      <c r="I117" s="17" t="e">
        <f>VLOOKUP(Audit!#REF!,$V$3:$AE$12,8,FALSE) &amp; Audit!#REF! &amp; VLOOKUP(Audit!#REF!,$V$13:$AE$22,8,FALSE)&amp;IF(Audit!#REF!=10,Audit!#REF!&amp;Audit!#REF!,"")</f>
        <v>#REF!</v>
      </c>
      <c r="J117" s="17" t="e">
        <f>VLOOKUP(Audit!#REF!,$V$3:$AE$12,9,FALSE) &amp; VLOOKUP(Audit!#REF!,$V$13:$AE$22,9,FALSE) &amp; IF(Audit!#REF!=10,Audit!#REF!&amp;Audit!#REF!,"") &amp; IF(Audit!#REF!&lt;&gt;1,U117,"")</f>
        <v>#REF!</v>
      </c>
      <c r="K117" s="17" t="e">
        <f>VLOOKUP(Audit!#REF!,$V$3:$AE$12,10,FALSE) &amp; Audit!#REF! &amp; VLOOKUP(Audit!#REF!,$V$13:$AE$22,10,FALSE) &amp; IF(Audit!#REF!=10,Audit!#REF!&amp;Audit!#REF!,"") &amp; IF(Audit!#REF!&lt;&gt;1,U117,"")</f>
        <v>#REF!</v>
      </c>
      <c r="L117" s="10" t="e">
        <f>Audit!#REF!</f>
        <v>#REF!</v>
      </c>
      <c r="M117" s="10" t="e">
        <f t="shared" si="39"/>
        <v>#REF!</v>
      </c>
      <c r="N117" s="10" t="e">
        <f t="shared" si="40"/>
        <v>#REF!</v>
      </c>
      <c r="O117" s="10" t="e">
        <f t="shared" si="41"/>
        <v>#REF!</v>
      </c>
      <c r="P117" s="10" t="e">
        <f t="shared" si="42"/>
        <v>#REF!</v>
      </c>
      <c r="Q117" s="10" t="e">
        <f t="shared" si="43"/>
        <v>#REF!</v>
      </c>
      <c r="R117" s="10" t="e">
        <f t="shared" si="44"/>
        <v>#REF!</v>
      </c>
      <c r="S117" s="10" t="e">
        <f t="shared" si="45"/>
        <v>#REF!</v>
      </c>
      <c r="T117" s="10" t="e">
        <f t="shared" si="46"/>
        <v>#REF!</v>
      </c>
      <c r="U117" s="17" t="e">
        <f>IF(Audit!#REF!="","",VLOOKUP(Audit!#REF!,$W$26:$X$35,2,FALSE)) &amp; Audit!#REF! &amp; IF(Audit!#REF!="","",IF(Audit!#REF!&lt;=1.4,VLOOKUP(Audit!#REF!,$W$38:X162,2,FALSE),VLOOKUP(Audit!#REF!,$W$51:$X$61,2,FALSE))) &amp; IF(Audit!#REF!="","",VLOOKUP(Audit!#REF!,$Y$26:$Z$35,2,FALSE) &amp; Audit!#REF! &amp; IF(Audit!#REF!="","",IF(Audit!#REF!&lt;=1.4,VLOOKUP(Audit!#REF!,$Y$38:$Z$48,2,FALSE),VLOOKUP(Audit!#REF!,$Y$51:$Z$61,2,FALSE))))</f>
        <v>#REF!</v>
      </c>
      <c r="V117" s="21"/>
      <c r="AH117" s="49" t="e">
        <f>Audit!#REF!</f>
        <v>#REF!</v>
      </c>
      <c r="AI117" s="50" t="e">
        <f>VLOOKUP(Audit!#REF!,$V$3:$AE$12,2,FALSE)&amp; IF(Audit!#REF!=10,Audit!#REF!,"")</f>
        <v>#REF!</v>
      </c>
      <c r="AJ117" s="50" t="e">
        <f>VLOOKUP(Audit!#REF!,$V$13:$AE$22,2,FALSE)&amp; IF(Audit!#REF!=10,Audit!#REF!,"")</f>
        <v>#REF!</v>
      </c>
      <c r="AK117" s="47" t="e">
        <f t="shared" si="47"/>
        <v>#REF!</v>
      </c>
      <c r="AL117" s="50" t="e">
        <f>VLOOKUP(Audit!#REF!,$V$3:$AE$12,3,FALSE)&amp; IF(Audit!#REF!=10,Audit!#REF!,"")</f>
        <v>#REF!</v>
      </c>
      <c r="AM117" s="50" t="e">
        <f>VLOOKUP(Audit!#REF!,$V$13:$AE$22,3,FALSE)&amp; IF(Audit!#REF!=10,Audit!#REF!,"")</f>
        <v>#REF!</v>
      </c>
      <c r="AN117" s="47" t="e">
        <f t="shared" si="48"/>
        <v>#REF!</v>
      </c>
      <c r="AO117" s="50" t="e">
        <f>VLOOKUP(Audit!#REF!,$V$3:$AE$12,4,FALSE) &amp;  Audit!#REF! &amp; IF(Audit!#REF!=10,Audit!#REF!,"")</f>
        <v>#REF!</v>
      </c>
      <c r="AP117" s="50" t="e">
        <f>VLOOKUP(Audit!#REF!,$V$13:$AE$22,4,FALSE)&amp; IF(Audit!#REF!=10,Audit!#REF!,"")</f>
        <v>#REF!</v>
      </c>
      <c r="AQ117" s="47" t="e">
        <f t="shared" si="49"/>
        <v>#REF!</v>
      </c>
      <c r="AR117" s="50" t="e">
        <f>VLOOKUP(Audit!#REF!,$V$3:$AE$12,5,FALSE)&amp; IF(Audit!#REF!=10,Audit!#REF!,"")</f>
        <v>#REF!</v>
      </c>
      <c r="AS117" s="50" t="e">
        <f>VLOOKUP(Audit!#REF!,$V$13:$AE$22,5,FALSE)&amp; IF(Audit!#REF!=10,Audit!#REF!,"")</f>
        <v>#REF!</v>
      </c>
      <c r="AT117" s="47" t="e">
        <f t="shared" si="50"/>
        <v>#REF!</v>
      </c>
      <c r="AU117" s="50" t="e">
        <f>VLOOKUP(Audit!#REF!,$V$3:$AE$12,6,FALSE)&amp; IF(Audit!#REF!=10,Audit!#REF!,"")</f>
        <v>#REF!</v>
      </c>
      <c r="AV117" s="50" t="e">
        <f>VLOOKUP(Audit!#REF!,$V$13:$AE$22,6,FALSE)&amp; IF(Audit!#REF!=10,Audit!#REF!,"")</f>
        <v>#REF!</v>
      </c>
      <c r="AW117" s="47" t="e">
        <f t="shared" si="51"/>
        <v>#REF!</v>
      </c>
      <c r="AX117" s="50" t="e">
        <f>VLOOKUP(Audit!#REF!,$V$3:$AE$12,7,FALSE)&amp; IF(Audit!#REF!=10,Audit!#REF!,"")</f>
        <v>#REF!</v>
      </c>
      <c r="AY117" s="50" t="e">
        <f>VLOOKUP(Audit!#REF!,$V$13:$AE$22,7,FALSE) &amp; IF(Audit!#REF!=10,Audit!#REF!,"")</f>
        <v>#REF!</v>
      </c>
      <c r="AZ117" s="47" t="e">
        <f t="shared" si="52"/>
        <v>#REF!</v>
      </c>
      <c r="BA117" s="50" t="e">
        <f>VLOOKUP(Audit!#REF!,$V$3:$AE$12,8,FALSE)&amp; Audit!#REF! &amp; IF(Audit!#REF!=10,Audit!#REF!,"")</f>
        <v>#REF!</v>
      </c>
      <c r="BB117" s="50" t="e">
        <f>VLOOKUP(Audit!#REF!,$V$13:$AE$22,8,FALSE) &amp; IF(Audit!#REF!=10,Audit!#REF!,"")</f>
        <v>#REF!</v>
      </c>
      <c r="BC117" s="47" t="e">
        <f t="shared" si="53"/>
        <v>#REF!</v>
      </c>
      <c r="BD117" s="50" t="e">
        <f>VLOOKUP(Audit!#REF!,$V$3:$AE$12,9,FALSE)&amp; IF(Audit!#REF!=10,Audit!#REF!,"")</f>
        <v>#REF!</v>
      </c>
      <c r="BE117" s="50" t="e">
        <f>VLOOKUP(Audit!#REF!,$V$13:$AE$22,9,FALSE) &amp; IF(Audit!#REF!=10,Audit!#REF!,"") &amp; IF(Audit!#REF!&lt;&gt;1,U117,"")</f>
        <v>#REF!</v>
      </c>
      <c r="BF117" s="47" t="e">
        <f t="shared" si="54"/>
        <v>#REF!</v>
      </c>
      <c r="BG117" s="50" t="e">
        <f>VLOOKUP(Audit!#REF!,$V$3:$AE$12,10,FALSE) &amp; Audit!#REF! &amp; IF(Audit!#REF!=10,Audit!#REF!,"")</f>
        <v>#REF!</v>
      </c>
      <c r="BH117" s="50" t="e">
        <f>VLOOKUP(Audit!#REF!,$V$13:$AE$22,10,FALSE) &amp; IF(Audit!#REF!=10,Audit!#REF!,"") &amp; IF(Audit!#REF!&lt;&gt;1,U117,"")</f>
        <v>#REF!</v>
      </c>
      <c r="BI117" s="47" t="e">
        <f t="shared" si="55"/>
        <v>#REF!</v>
      </c>
      <c r="BJ117" s="48" t="str">
        <f t="shared" si="56"/>
        <v/>
      </c>
      <c r="BK117" s="48" t="str">
        <f t="shared" si="57"/>
        <v/>
      </c>
      <c r="BL117" s="48" t="str">
        <f t="shared" si="58"/>
        <v/>
      </c>
      <c r="BM117" s="48" t="str">
        <f t="shared" si="59"/>
        <v/>
      </c>
      <c r="BN117" s="48" t="str">
        <f t="shared" si="60"/>
        <v/>
      </c>
      <c r="BO117" s="48" t="str">
        <f t="shared" si="61"/>
        <v/>
      </c>
      <c r="BP117" s="48" t="str">
        <f t="shared" si="62"/>
        <v/>
      </c>
      <c r="BQ117" s="48" t="str">
        <f t="shared" si="63"/>
        <v/>
      </c>
      <c r="BR117" s="48" t="str">
        <f t="shared" si="64"/>
        <v/>
      </c>
      <c r="BS117" s="48" t="str">
        <f t="shared" si="65"/>
        <v/>
      </c>
      <c r="BT117" s="48" t="str">
        <f t="shared" si="66"/>
        <v/>
      </c>
      <c r="BU117" s="48" t="str">
        <f t="shared" si="67"/>
        <v/>
      </c>
    </row>
    <row r="118" spans="1:73">
      <c r="A118" s="10" t="e">
        <f>Audit!#REF!</f>
        <v>#REF!</v>
      </c>
      <c r="B118" s="10" t="e">
        <f t="shared" si="68"/>
        <v>#REF!</v>
      </c>
      <c r="C118" s="17" t="e">
        <f>VLOOKUP(Audit!#REF!,$V$3:$AE$12,2,FALSE) &amp; VLOOKUP(Audit!#REF!,$V$13:$AE$22,2,FALSE)&amp; IF(Audit!#REF!=10,Audit!#REF!&amp;Audit!#REF!,"")</f>
        <v>#REF!</v>
      </c>
      <c r="D118" s="17" t="e">
        <f>VLOOKUP(Audit!#REF!,$V$3:$AE$12,3,FALSE) &amp; VLOOKUP(Audit!#REF!,$V$13:$AE$22,3,FALSE) &amp;IF(Audit!#REF!=10,Audit!#REF!&amp;Audit!#REF!,"")</f>
        <v>#REF!</v>
      </c>
      <c r="E118" s="17" t="e">
        <f>VLOOKUP(Audit!#REF!,$V$3:$AE$12,4,FALSE)&amp; Audit!#REF! &amp; VLOOKUP(Audit!#REF!,$V$13:$AE$22,4,FALSE)&amp; IF(Audit!#REF!=10,Audit!#REF!&amp;Audit!#REF!,"")</f>
        <v>#REF!</v>
      </c>
      <c r="F118" s="17" t="e">
        <f>VLOOKUP(Audit!#REF!,$V$3:$AE$12,5,FALSE) &amp; VLOOKUP(Audit!#REF!,$V$13:$AE$22,5,FALSE)&amp; IF(Audit!#REF!=10,Audit!#REF!&amp;Audit!#REF!,"")</f>
        <v>#REF!</v>
      </c>
      <c r="G118" s="17" t="e">
        <f>VLOOKUP(Audit!#REF!,$V$3:$AE$12,6,FALSE) &amp; VLOOKUP(Audit!#REF!,$V$13:$AE$22,6,FALSE)&amp; IF(Audit!#REF!=10,Audit!#REF!&amp;Audit!#REF!,"")</f>
        <v>#REF!</v>
      </c>
      <c r="H118" s="17" t="e">
        <f>VLOOKUP(Audit!#REF!,$V$3:$AE$12,7,FALSE) &amp; VLOOKUP(Audit!#REF!,$V$13:$AE$22,7,FALSE)&amp;IF(Audit!#REF!=10,Audit!#REF!&amp;Audit!#REF!,"")</f>
        <v>#REF!</v>
      </c>
      <c r="I118" s="17" t="e">
        <f>VLOOKUP(Audit!#REF!,$V$3:$AE$12,8,FALSE) &amp; Audit!#REF! &amp; VLOOKUP(Audit!#REF!,$V$13:$AE$22,8,FALSE)&amp;IF(Audit!#REF!=10,Audit!#REF!&amp;Audit!#REF!,"")</f>
        <v>#REF!</v>
      </c>
      <c r="J118" s="17" t="e">
        <f>VLOOKUP(Audit!#REF!,$V$3:$AE$12,9,FALSE) &amp; VLOOKUP(Audit!#REF!,$V$13:$AE$22,9,FALSE) &amp; IF(Audit!#REF!=10,Audit!#REF!&amp;Audit!#REF!,"") &amp; IF(Audit!#REF!&lt;&gt;1,U118,"")</f>
        <v>#REF!</v>
      </c>
      <c r="K118" s="17" t="e">
        <f>VLOOKUP(Audit!#REF!,$V$3:$AE$12,10,FALSE) &amp; Audit!#REF! &amp; VLOOKUP(Audit!#REF!,$V$13:$AE$22,10,FALSE) &amp; IF(Audit!#REF!=10,Audit!#REF!&amp;Audit!#REF!,"") &amp; IF(Audit!#REF!&lt;&gt;1,U118,"")</f>
        <v>#REF!</v>
      </c>
      <c r="L118" s="10" t="e">
        <f>Audit!#REF!</f>
        <v>#REF!</v>
      </c>
      <c r="M118" s="10" t="e">
        <f t="shared" si="39"/>
        <v>#REF!</v>
      </c>
      <c r="N118" s="10" t="e">
        <f t="shared" si="40"/>
        <v>#REF!</v>
      </c>
      <c r="O118" s="10" t="e">
        <f t="shared" si="41"/>
        <v>#REF!</v>
      </c>
      <c r="P118" s="10" t="e">
        <f t="shared" si="42"/>
        <v>#REF!</v>
      </c>
      <c r="Q118" s="10" t="e">
        <f t="shared" si="43"/>
        <v>#REF!</v>
      </c>
      <c r="R118" s="10" t="e">
        <f t="shared" si="44"/>
        <v>#REF!</v>
      </c>
      <c r="S118" s="10" t="e">
        <f t="shared" si="45"/>
        <v>#REF!</v>
      </c>
      <c r="T118" s="10" t="e">
        <f t="shared" si="46"/>
        <v>#REF!</v>
      </c>
      <c r="U118" s="17" t="e">
        <f>IF(Audit!#REF!="","",VLOOKUP(Audit!#REF!,$W$26:$X$35,2,FALSE)) &amp; Audit!#REF! &amp; IF(Audit!#REF!="","",IF(Audit!#REF!&lt;=1.4,VLOOKUP(Audit!#REF!,$W$38:X163,2,FALSE),VLOOKUP(Audit!#REF!,$W$51:$X$61,2,FALSE))) &amp; IF(Audit!#REF!="","",VLOOKUP(Audit!#REF!,$Y$26:$Z$35,2,FALSE) &amp; Audit!#REF! &amp; IF(Audit!#REF!="","",IF(Audit!#REF!&lt;=1.4,VLOOKUP(Audit!#REF!,$Y$38:$Z$48,2,FALSE),VLOOKUP(Audit!#REF!,$Y$51:$Z$61,2,FALSE))))</f>
        <v>#REF!</v>
      </c>
      <c r="V118" s="21"/>
      <c r="AH118" s="49" t="e">
        <f>Audit!#REF!</f>
        <v>#REF!</v>
      </c>
      <c r="AI118" s="50" t="e">
        <f>VLOOKUP(Audit!#REF!,$V$3:$AE$12,2,FALSE)&amp; IF(Audit!#REF!=10,Audit!#REF!,"")</f>
        <v>#REF!</v>
      </c>
      <c r="AJ118" s="50" t="e">
        <f>VLOOKUP(Audit!#REF!,$V$13:$AE$22,2,FALSE)&amp; IF(Audit!#REF!=10,Audit!#REF!,"")</f>
        <v>#REF!</v>
      </c>
      <c r="AK118" s="47" t="e">
        <f t="shared" si="47"/>
        <v>#REF!</v>
      </c>
      <c r="AL118" s="50" t="e">
        <f>VLOOKUP(Audit!#REF!,$V$3:$AE$12,3,FALSE)&amp; IF(Audit!#REF!=10,Audit!#REF!,"")</f>
        <v>#REF!</v>
      </c>
      <c r="AM118" s="50" t="e">
        <f>VLOOKUP(Audit!#REF!,$V$13:$AE$22,3,FALSE)&amp; IF(Audit!#REF!=10,Audit!#REF!,"")</f>
        <v>#REF!</v>
      </c>
      <c r="AN118" s="47" t="e">
        <f t="shared" si="48"/>
        <v>#REF!</v>
      </c>
      <c r="AO118" s="50" t="e">
        <f>VLOOKUP(Audit!#REF!,$V$3:$AE$12,4,FALSE) &amp;  Audit!#REF! &amp; IF(Audit!#REF!=10,Audit!#REF!,"")</f>
        <v>#REF!</v>
      </c>
      <c r="AP118" s="50" t="e">
        <f>VLOOKUP(Audit!#REF!,$V$13:$AE$22,4,FALSE)&amp; IF(Audit!#REF!=10,Audit!#REF!,"")</f>
        <v>#REF!</v>
      </c>
      <c r="AQ118" s="47" t="e">
        <f t="shared" si="49"/>
        <v>#REF!</v>
      </c>
      <c r="AR118" s="50" t="e">
        <f>VLOOKUP(Audit!#REF!,$V$3:$AE$12,5,FALSE)&amp; IF(Audit!#REF!=10,Audit!#REF!,"")</f>
        <v>#REF!</v>
      </c>
      <c r="AS118" s="50" t="e">
        <f>VLOOKUP(Audit!#REF!,$V$13:$AE$22,5,FALSE)&amp; IF(Audit!#REF!=10,Audit!#REF!,"")</f>
        <v>#REF!</v>
      </c>
      <c r="AT118" s="47" t="e">
        <f t="shared" si="50"/>
        <v>#REF!</v>
      </c>
      <c r="AU118" s="50" t="e">
        <f>VLOOKUP(Audit!#REF!,$V$3:$AE$12,6,FALSE)&amp; IF(Audit!#REF!=10,Audit!#REF!,"")</f>
        <v>#REF!</v>
      </c>
      <c r="AV118" s="50" t="e">
        <f>VLOOKUP(Audit!#REF!,$V$13:$AE$22,6,FALSE)&amp; IF(Audit!#REF!=10,Audit!#REF!,"")</f>
        <v>#REF!</v>
      </c>
      <c r="AW118" s="47" t="e">
        <f t="shared" si="51"/>
        <v>#REF!</v>
      </c>
      <c r="AX118" s="50" t="e">
        <f>VLOOKUP(Audit!#REF!,$V$3:$AE$12,7,FALSE)&amp; IF(Audit!#REF!=10,Audit!#REF!,"")</f>
        <v>#REF!</v>
      </c>
      <c r="AY118" s="50" t="e">
        <f>VLOOKUP(Audit!#REF!,$V$13:$AE$22,7,FALSE) &amp; IF(Audit!#REF!=10,Audit!#REF!,"")</f>
        <v>#REF!</v>
      </c>
      <c r="AZ118" s="47" t="e">
        <f t="shared" si="52"/>
        <v>#REF!</v>
      </c>
      <c r="BA118" s="50" t="e">
        <f>VLOOKUP(Audit!#REF!,$V$3:$AE$12,8,FALSE)&amp; Audit!#REF! &amp; IF(Audit!#REF!=10,Audit!#REF!,"")</f>
        <v>#REF!</v>
      </c>
      <c r="BB118" s="50" t="e">
        <f>VLOOKUP(Audit!#REF!,$V$13:$AE$22,8,FALSE) &amp; IF(Audit!#REF!=10,Audit!#REF!,"")</f>
        <v>#REF!</v>
      </c>
      <c r="BC118" s="47" t="e">
        <f t="shared" si="53"/>
        <v>#REF!</v>
      </c>
      <c r="BD118" s="50" t="e">
        <f>VLOOKUP(Audit!#REF!,$V$3:$AE$12,9,FALSE)&amp; IF(Audit!#REF!=10,Audit!#REF!,"")</f>
        <v>#REF!</v>
      </c>
      <c r="BE118" s="50" t="e">
        <f>VLOOKUP(Audit!#REF!,$V$13:$AE$22,9,FALSE) &amp; IF(Audit!#REF!=10,Audit!#REF!,"") &amp; IF(Audit!#REF!&lt;&gt;1,U118,"")</f>
        <v>#REF!</v>
      </c>
      <c r="BF118" s="47" t="e">
        <f t="shared" si="54"/>
        <v>#REF!</v>
      </c>
      <c r="BG118" s="50" t="e">
        <f>VLOOKUP(Audit!#REF!,$V$3:$AE$12,10,FALSE) &amp; Audit!#REF! &amp; IF(Audit!#REF!=10,Audit!#REF!,"")</f>
        <v>#REF!</v>
      </c>
      <c r="BH118" s="50" t="e">
        <f>VLOOKUP(Audit!#REF!,$V$13:$AE$22,10,FALSE) &amp; IF(Audit!#REF!=10,Audit!#REF!,"") &amp; IF(Audit!#REF!&lt;&gt;1,U118,"")</f>
        <v>#REF!</v>
      </c>
      <c r="BI118" s="47" t="e">
        <f t="shared" si="55"/>
        <v>#REF!</v>
      </c>
      <c r="BJ118" s="48" t="str">
        <f t="shared" si="56"/>
        <v/>
      </c>
      <c r="BK118" s="48" t="str">
        <f t="shared" si="57"/>
        <v/>
      </c>
      <c r="BL118" s="48" t="str">
        <f t="shared" si="58"/>
        <v/>
      </c>
      <c r="BM118" s="48" t="str">
        <f t="shared" si="59"/>
        <v/>
      </c>
      <c r="BN118" s="48" t="str">
        <f t="shared" si="60"/>
        <v/>
      </c>
      <c r="BO118" s="48" t="str">
        <f t="shared" si="61"/>
        <v/>
      </c>
      <c r="BP118" s="48" t="str">
        <f t="shared" si="62"/>
        <v/>
      </c>
      <c r="BQ118" s="48" t="str">
        <f t="shared" si="63"/>
        <v/>
      </c>
      <c r="BR118" s="48" t="str">
        <f t="shared" si="64"/>
        <v/>
      </c>
      <c r="BS118" s="48" t="str">
        <f t="shared" si="65"/>
        <v/>
      </c>
      <c r="BT118" s="48" t="str">
        <f t="shared" si="66"/>
        <v/>
      </c>
      <c r="BU118" s="48" t="str">
        <f t="shared" si="67"/>
        <v/>
      </c>
    </row>
    <row r="119" spans="1:73">
      <c r="A119" s="10" t="e">
        <f>Audit!#REF!</f>
        <v>#REF!</v>
      </c>
      <c r="B119" s="10" t="e">
        <f t="shared" si="68"/>
        <v>#REF!</v>
      </c>
      <c r="C119" s="17" t="e">
        <f>VLOOKUP(Audit!#REF!,$V$3:$AE$12,2,FALSE) &amp; VLOOKUP(Audit!#REF!,$V$13:$AE$22,2,FALSE)&amp; IF(Audit!#REF!=10,Audit!#REF!&amp;Audit!#REF!,"")</f>
        <v>#REF!</v>
      </c>
      <c r="D119" s="17" t="e">
        <f>VLOOKUP(Audit!#REF!,$V$3:$AE$12,3,FALSE) &amp; VLOOKUP(Audit!#REF!,$V$13:$AE$22,3,FALSE) &amp;IF(Audit!#REF!=10,Audit!#REF!&amp;Audit!#REF!,"")</f>
        <v>#REF!</v>
      </c>
      <c r="E119" s="17" t="e">
        <f>VLOOKUP(Audit!#REF!,$V$3:$AE$12,4,FALSE)&amp; Audit!#REF! &amp; VLOOKUP(Audit!#REF!,$V$13:$AE$22,4,FALSE)&amp; IF(Audit!#REF!=10,Audit!#REF!&amp;Audit!#REF!,"")</f>
        <v>#REF!</v>
      </c>
      <c r="F119" s="17" t="e">
        <f>VLOOKUP(Audit!#REF!,$V$3:$AE$12,5,FALSE) &amp; VLOOKUP(Audit!#REF!,$V$13:$AE$22,5,FALSE)&amp; IF(Audit!#REF!=10,Audit!#REF!&amp;Audit!#REF!,"")</f>
        <v>#REF!</v>
      </c>
      <c r="G119" s="17" t="e">
        <f>VLOOKUP(Audit!#REF!,$V$3:$AE$12,6,FALSE) &amp; VLOOKUP(Audit!#REF!,$V$13:$AE$22,6,FALSE)&amp; IF(Audit!#REF!=10,Audit!#REF!&amp;Audit!#REF!,"")</f>
        <v>#REF!</v>
      </c>
      <c r="H119" s="17" t="e">
        <f>VLOOKUP(Audit!#REF!,$V$3:$AE$12,7,FALSE) &amp; VLOOKUP(Audit!#REF!,$V$13:$AE$22,7,FALSE)&amp;IF(Audit!#REF!=10,Audit!#REF!&amp;Audit!#REF!,"")</f>
        <v>#REF!</v>
      </c>
      <c r="I119" s="17" t="e">
        <f>VLOOKUP(Audit!#REF!,$V$3:$AE$12,8,FALSE) &amp; Audit!#REF! &amp; VLOOKUP(Audit!#REF!,$V$13:$AE$22,8,FALSE)&amp;IF(Audit!#REF!=10,Audit!#REF!&amp;Audit!#REF!,"")</f>
        <v>#REF!</v>
      </c>
      <c r="J119" s="17" t="e">
        <f>VLOOKUP(Audit!#REF!,$V$3:$AE$12,9,FALSE) &amp; VLOOKUP(Audit!#REF!,$V$13:$AE$22,9,FALSE) &amp; IF(Audit!#REF!=10,Audit!#REF!&amp;Audit!#REF!,"") &amp; IF(Audit!#REF!&lt;&gt;1,U119,"")</f>
        <v>#REF!</v>
      </c>
      <c r="K119" s="17" t="e">
        <f>VLOOKUP(Audit!#REF!,$V$3:$AE$12,10,FALSE) &amp; Audit!#REF! &amp; VLOOKUP(Audit!#REF!,$V$13:$AE$22,10,FALSE) &amp; IF(Audit!#REF!=10,Audit!#REF!&amp;Audit!#REF!,"") &amp; IF(Audit!#REF!&lt;&gt;1,U119,"")</f>
        <v>#REF!</v>
      </c>
      <c r="L119" s="10" t="e">
        <f>Audit!#REF!</f>
        <v>#REF!</v>
      </c>
      <c r="M119" s="10" t="e">
        <f t="shared" si="39"/>
        <v>#REF!</v>
      </c>
      <c r="N119" s="10" t="e">
        <f t="shared" si="40"/>
        <v>#REF!</v>
      </c>
      <c r="O119" s="10" t="e">
        <f t="shared" si="41"/>
        <v>#REF!</v>
      </c>
      <c r="P119" s="10" t="e">
        <f t="shared" si="42"/>
        <v>#REF!</v>
      </c>
      <c r="Q119" s="10" t="e">
        <f t="shared" si="43"/>
        <v>#REF!</v>
      </c>
      <c r="R119" s="10" t="e">
        <f t="shared" si="44"/>
        <v>#REF!</v>
      </c>
      <c r="S119" s="10" t="e">
        <f t="shared" si="45"/>
        <v>#REF!</v>
      </c>
      <c r="T119" s="10" t="e">
        <f t="shared" si="46"/>
        <v>#REF!</v>
      </c>
      <c r="U119" s="17" t="e">
        <f>IF(Audit!#REF!="","",VLOOKUP(Audit!#REF!,$W$26:$X$35,2,FALSE)) &amp; Audit!#REF! &amp; IF(Audit!#REF!="","",IF(Audit!#REF!&lt;=1.4,VLOOKUP(Audit!#REF!,$W$38:X164,2,FALSE),VLOOKUP(Audit!#REF!,$W$51:$X$61,2,FALSE))) &amp; IF(Audit!#REF!="","",VLOOKUP(Audit!#REF!,$Y$26:$Z$35,2,FALSE) &amp; Audit!#REF! &amp; IF(Audit!#REF!="","",IF(Audit!#REF!&lt;=1.4,VLOOKUP(Audit!#REF!,$Y$38:$Z$48,2,FALSE),VLOOKUP(Audit!#REF!,$Y$51:$Z$61,2,FALSE))))</f>
        <v>#REF!</v>
      </c>
      <c r="V119" s="21"/>
      <c r="AH119" s="49" t="e">
        <f>Audit!#REF!</f>
        <v>#REF!</v>
      </c>
      <c r="AI119" s="50" t="e">
        <f>VLOOKUP(Audit!#REF!,$V$3:$AE$12,2,FALSE)&amp; IF(Audit!#REF!=10,Audit!#REF!,"")</f>
        <v>#REF!</v>
      </c>
      <c r="AJ119" s="50" t="e">
        <f>VLOOKUP(Audit!#REF!,$V$13:$AE$22,2,FALSE)&amp; IF(Audit!#REF!=10,Audit!#REF!,"")</f>
        <v>#REF!</v>
      </c>
      <c r="AK119" s="47" t="e">
        <f t="shared" si="47"/>
        <v>#REF!</v>
      </c>
      <c r="AL119" s="50" t="e">
        <f>VLOOKUP(Audit!#REF!,$V$3:$AE$12,3,FALSE)&amp; IF(Audit!#REF!=10,Audit!#REF!,"")</f>
        <v>#REF!</v>
      </c>
      <c r="AM119" s="50" t="e">
        <f>VLOOKUP(Audit!#REF!,$V$13:$AE$22,3,FALSE)&amp; IF(Audit!#REF!=10,Audit!#REF!,"")</f>
        <v>#REF!</v>
      </c>
      <c r="AN119" s="47" t="e">
        <f t="shared" si="48"/>
        <v>#REF!</v>
      </c>
      <c r="AO119" s="50" t="e">
        <f>VLOOKUP(Audit!#REF!,$V$3:$AE$12,4,FALSE) &amp;  Audit!#REF! &amp; IF(Audit!#REF!=10,Audit!#REF!,"")</f>
        <v>#REF!</v>
      </c>
      <c r="AP119" s="50" t="e">
        <f>VLOOKUP(Audit!#REF!,$V$13:$AE$22,4,FALSE)&amp; IF(Audit!#REF!=10,Audit!#REF!,"")</f>
        <v>#REF!</v>
      </c>
      <c r="AQ119" s="47" t="e">
        <f t="shared" si="49"/>
        <v>#REF!</v>
      </c>
      <c r="AR119" s="50" t="e">
        <f>VLOOKUP(Audit!#REF!,$V$3:$AE$12,5,FALSE)&amp; IF(Audit!#REF!=10,Audit!#REF!,"")</f>
        <v>#REF!</v>
      </c>
      <c r="AS119" s="50" t="e">
        <f>VLOOKUP(Audit!#REF!,$V$13:$AE$22,5,FALSE)&amp; IF(Audit!#REF!=10,Audit!#REF!,"")</f>
        <v>#REF!</v>
      </c>
      <c r="AT119" s="47" t="e">
        <f t="shared" si="50"/>
        <v>#REF!</v>
      </c>
      <c r="AU119" s="50" t="e">
        <f>VLOOKUP(Audit!#REF!,$V$3:$AE$12,6,FALSE)&amp; IF(Audit!#REF!=10,Audit!#REF!,"")</f>
        <v>#REF!</v>
      </c>
      <c r="AV119" s="50" t="e">
        <f>VLOOKUP(Audit!#REF!,$V$13:$AE$22,6,FALSE)&amp; IF(Audit!#REF!=10,Audit!#REF!,"")</f>
        <v>#REF!</v>
      </c>
      <c r="AW119" s="47" t="e">
        <f t="shared" si="51"/>
        <v>#REF!</v>
      </c>
      <c r="AX119" s="50" t="e">
        <f>VLOOKUP(Audit!#REF!,$V$3:$AE$12,7,FALSE)&amp; IF(Audit!#REF!=10,Audit!#REF!,"")</f>
        <v>#REF!</v>
      </c>
      <c r="AY119" s="50" t="e">
        <f>VLOOKUP(Audit!#REF!,$V$13:$AE$22,7,FALSE) &amp; IF(Audit!#REF!=10,Audit!#REF!,"")</f>
        <v>#REF!</v>
      </c>
      <c r="AZ119" s="47" t="e">
        <f t="shared" si="52"/>
        <v>#REF!</v>
      </c>
      <c r="BA119" s="50" t="e">
        <f>VLOOKUP(Audit!#REF!,$V$3:$AE$12,8,FALSE)&amp; Audit!#REF! &amp; IF(Audit!#REF!=10,Audit!#REF!,"")</f>
        <v>#REF!</v>
      </c>
      <c r="BB119" s="50" t="e">
        <f>VLOOKUP(Audit!#REF!,$V$13:$AE$22,8,FALSE) &amp; IF(Audit!#REF!=10,Audit!#REF!,"")</f>
        <v>#REF!</v>
      </c>
      <c r="BC119" s="47" t="e">
        <f t="shared" si="53"/>
        <v>#REF!</v>
      </c>
      <c r="BD119" s="50" t="e">
        <f>VLOOKUP(Audit!#REF!,$V$3:$AE$12,9,FALSE)&amp; IF(Audit!#REF!=10,Audit!#REF!,"")</f>
        <v>#REF!</v>
      </c>
      <c r="BE119" s="50" t="e">
        <f>VLOOKUP(Audit!#REF!,$V$13:$AE$22,9,FALSE) &amp; IF(Audit!#REF!=10,Audit!#REF!,"") &amp; IF(Audit!#REF!&lt;&gt;1,U119,"")</f>
        <v>#REF!</v>
      </c>
      <c r="BF119" s="47" t="e">
        <f t="shared" si="54"/>
        <v>#REF!</v>
      </c>
      <c r="BG119" s="50" t="e">
        <f>VLOOKUP(Audit!#REF!,$V$3:$AE$12,10,FALSE) &amp; Audit!#REF! &amp; IF(Audit!#REF!=10,Audit!#REF!,"")</f>
        <v>#REF!</v>
      </c>
      <c r="BH119" s="50" t="e">
        <f>VLOOKUP(Audit!#REF!,$V$13:$AE$22,10,FALSE) &amp; IF(Audit!#REF!=10,Audit!#REF!,"") &amp; IF(Audit!#REF!&lt;&gt;1,U119,"")</f>
        <v>#REF!</v>
      </c>
      <c r="BI119" s="47" t="e">
        <f t="shared" si="55"/>
        <v>#REF!</v>
      </c>
      <c r="BJ119" s="48" t="str">
        <f t="shared" si="56"/>
        <v/>
      </c>
      <c r="BK119" s="48" t="str">
        <f t="shared" si="57"/>
        <v/>
      </c>
      <c r="BL119" s="48" t="str">
        <f t="shared" si="58"/>
        <v/>
      </c>
      <c r="BM119" s="48" t="str">
        <f t="shared" si="59"/>
        <v/>
      </c>
      <c r="BN119" s="48" t="str">
        <f t="shared" si="60"/>
        <v/>
      </c>
      <c r="BO119" s="48" t="str">
        <f t="shared" si="61"/>
        <v/>
      </c>
      <c r="BP119" s="48" t="str">
        <f t="shared" si="62"/>
        <v/>
      </c>
      <c r="BQ119" s="48" t="str">
        <f t="shared" si="63"/>
        <v/>
      </c>
      <c r="BR119" s="48" t="str">
        <f t="shared" si="64"/>
        <v/>
      </c>
      <c r="BS119" s="48" t="str">
        <f t="shared" si="65"/>
        <v/>
      </c>
      <c r="BT119" s="48" t="str">
        <f t="shared" si="66"/>
        <v/>
      </c>
      <c r="BU119" s="48" t="str">
        <f t="shared" si="67"/>
        <v/>
      </c>
    </row>
    <row r="120" spans="1:73">
      <c r="A120" s="10" t="e">
        <f>Audit!#REF!</f>
        <v>#REF!</v>
      </c>
      <c r="B120" s="10" t="e">
        <f t="shared" si="68"/>
        <v>#REF!</v>
      </c>
      <c r="C120" s="17" t="e">
        <f>VLOOKUP(Audit!#REF!,$V$3:$AE$12,2,FALSE) &amp; VLOOKUP(Audit!#REF!,$V$13:$AE$22,2,FALSE)&amp; IF(Audit!#REF!=10,Audit!#REF!&amp;Audit!#REF!,"")</f>
        <v>#REF!</v>
      </c>
      <c r="D120" s="17" t="e">
        <f>VLOOKUP(Audit!#REF!,$V$3:$AE$12,3,FALSE) &amp; VLOOKUP(Audit!#REF!,$V$13:$AE$22,3,FALSE) &amp;IF(Audit!#REF!=10,Audit!#REF!&amp;Audit!#REF!,"")</f>
        <v>#REF!</v>
      </c>
      <c r="E120" s="17" t="e">
        <f>VLOOKUP(Audit!#REF!,$V$3:$AE$12,4,FALSE)&amp; Audit!#REF! &amp; VLOOKUP(Audit!#REF!,$V$13:$AE$22,4,FALSE)&amp; IF(Audit!#REF!=10,Audit!#REF!&amp;Audit!#REF!,"")</f>
        <v>#REF!</v>
      </c>
      <c r="F120" s="17" t="e">
        <f>VLOOKUP(Audit!#REF!,$V$3:$AE$12,5,FALSE) &amp; VLOOKUP(Audit!#REF!,$V$13:$AE$22,5,FALSE)&amp; IF(Audit!#REF!=10,Audit!#REF!&amp;Audit!#REF!,"")</f>
        <v>#REF!</v>
      </c>
      <c r="G120" s="17" t="e">
        <f>VLOOKUP(Audit!#REF!,$V$3:$AE$12,6,FALSE) &amp; VLOOKUP(Audit!#REF!,$V$13:$AE$22,6,FALSE)&amp; IF(Audit!#REF!=10,Audit!#REF!&amp;Audit!#REF!,"")</f>
        <v>#REF!</v>
      </c>
      <c r="H120" s="17" t="e">
        <f>VLOOKUP(Audit!#REF!,$V$3:$AE$12,7,FALSE) &amp; VLOOKUP(Audit!#REF!,$V$13:$AE$22,7,FALSE)&amp;IF(Audit!#REF!=10,Audit!#REF!&amp;Audit!#REF!,"")</f>
        <v>#REF!</v>
      </c>
      <c r="I120" s="17" t="e">
        <f>VLOOKUP(Audit!#REF!,$V$3:$AE$12,8,FALSE) &amp; Audit!#REF! &amp; VLOOKUP(Audit!#REF!,$V$13:$AE$22,8,FALSE)&amp;IF(Audit!#REF!=10,Audit!#REF!&amp;Audit!#REF!,"")</f>
        <v>#REF!</v>
      </c>
      <c r="J120" s="17" t="e">
        <f>VLOOKUP(Audit!#REF!,$V$3:$AE$12,9,FALSE) &amp; VLOOKUP(Audit!#REF!,$V$13:$AE$22,9,FALSE) &amp; IF(Audit!#REF!=10,Audit!#REF!&amp;Audit!#REF!,"") &amp; IF(Audit!#REF!&lt;&gt;1,U120,"")</f>
        <v>#REF!</v>
      </c>
      <c r="K120" s="17" t="e">
        <f>VLOOKUP(Audit!#REF!,$V$3:$AE$12,10,FALSE) &amp; Audit!#REF! &amp; VLOOKUP(Audit!#REF!,$V$13:$AE$22,10,FALSE) &amp; IF(Audit!#REF!=10,Audit!#REF!&amp;Audit!#REF!,"") &amp; IF(Audit!#REF!&lt;&gt;1,U120,"")</f>
        <v>#REF!</v>
      </c>
      <c r="L120" s="10" t="e">
        <f>Audit!#REF!</f>
        <v>#REF!</v>
      </c>
      <c r="M120" s="10" t="e">
        <f t="shared" si="39"/>
        <v>#REF!</v>
      </c>
      <c r="N120" s="10" t="e">
        <f t="shared" si="40"/>
        <v>#REF!</v>
      </c>
      <c r="O120" s="10" t="e">
        <f t="shared" si="41"/>
        <v>#REF!</v>
      </c>
      <c r="P120" s="10" t="e">
        <f t="shared" si="42"/>
        <v>#REF!</v>
      </c>
      <c r="Q120" s="10" t="e">
        <f t="shared" si="43"/>
        <v>#REF!</v>
      </c>
      <c r="R120" s="10" t="e">
        <f t="shared" si="44"/>
        <v>#REF!</v>
      </c>
      <c r="S120" s="10" t="e">
        <f t="shared" si="45"/>
        <v>#REF!</v>
      </c>
      <c r="T120" s="10" t="e">
        <f t="shared" si="46"/>
        <v>#REF!</v>
      </c>
      <c r="U120" s="17" t="e">
        <f>IF(Audit!#REF!="","",VLOOKUP(Audit!#REF!,$W$26:$X$35,2,FALSE)) &amp; Audit!#REF! &amp; IF(Audit!#REF!="","",IF(Audit!#REF!&lt;=1.4,VLOOKUP(Audit!#REF!,$W$38:X165,2,FALSE),VLOOKUP(Audit!#REF!,$W$51:$X$61,2,FALSE))) &amp; IF(Audit!#REF!="","",VLOOKUP(Audit!#REF!,$Y$26:$Z$35,2,FALSE) &amp; Audit!#REF! &amp; IF(Audit!#REF!="","",IF(Audit!#REF!&lt;=1.4,VLOOKUP(Audit!#REF!,$Y$38:$Z$48,2,FALSE),VLOOKUP(Audit!#REF!,$Y$51:$Z$61,2,FALSE))))</f>
        <v>#REF!</v>
      </c>
      <c r="V120" s="21"/>
      <c r="AH120" s="49" t="e">
        <f>Audit!#REF!</f>
        <v>#REF!</v>
      </c>
      <c r="AI120" s="50" t="e">
        <f>VLOOKUP(Audit!#REF!,$V$3:$AE$12,2,FALSE)&amp; IF(Audit!#REF!=10,Audit!#REF!,"")</f>
        <v>#REF!</v>
      </c>
      <c r="AJ120" s="50" t="e">
        <f>VLOOKUP(Audit!#REF!,$V$13:$AE$22,2,FALSE)&amp; IF(Audit!#REF!=10,Audit!#REF!,"")</f>
        <v>#REF!</v>
      </c>
      <c r="AK120" s="47" t="e">
        <f t="shared" si="47"/>
        <v>#REF!</v>
      </c>
      <c r="AL120" s="50" t="e">
        <f>VLOOKUP(Audit!#REF!,$V$3:$AE$12,3,FALSE)&amp; IF(Audit!#REF!=10,Audit!#REF!,"")</f>
        <v>#REF!</v>
      </c>
      <c r="AM120" s="50" t="e">
        <f>VLOOKUP(Audit!#REF!,$V$13:$AE$22,3,FALSE)&amp; IF(Audit!#REF!=10,Audit!#REF!,"")</f>
        <v>#REF!</v>
      </c>
      <c r="AN120" s="47" t="e">
        <f t="shared" si="48"/>
        <v>#REF!</v>
      </c>
      <c r="AO120" s="50" t="e">
        <f>VLOOKUP(Audit!#REF!,$V$3:$AE$12,4,FALSE) &amp;  Audit!#REF! &amp; IF(Audit!#REF!=10,Audit!#REF!,"")</f>
        <v>#REF!</v>
      </c>
      <c r="AP120" s="50" t="e">
        <f>VLOOKUP(Audit!#REF!,$V$13:$AE$22,4,FALSE)&amp; IF(Audit!#REF!=10,Audit!#REF!,"")</f>
        <v>#REF!</v>
      </c>
      <c r="AQ120" s="47" t="e">
        <f t="shared" si="49"/>
        <v>#REF!</v>
      </c>
      <c r="AR120" s="50" t="e">
        <f>VLOOKUP(Audit!#REF!,$V$3:$AE$12,5,FALSE)&amp; IF(Audit!#REF!=10,Audit!#REF!,"")</f>
        <v>#REF!</v>
      </c>
      <c r="AS120" s="50" t="e">
        <f>VLOOKUP(Audit!#REF!,$V$13:$AE$22,5,FALSE)&amp; IF(Audit!#REF!=10,Audit!#REF!,"")</f>
        <v>#REF!</v>
      </c>
      <c r="AT120" s="47" t="e">
        <f t="shared" si="50"/>
        <v>#REF!</v>
      </c>
      <c r="AU120" s="50" t="e">
        <f>VLOOKUP(Audit!#REF!,$V$3:$AE$12,6,FALSE)&amp; IF(Audit!#REF!=10,Audit!#REF!,"")</f>
        <v>#REF!</v>
      </c>
      <c r="AV120" s="50" t="e">
        <f>VLOOKUP(Audit!#REF!,$V$13:$AE$22,6,FALSE)&amp; IF(Audit!#REF!=10,Audit!#REF!,"")</f>
        <v>#REF!</v>
      </c>
      <c r="AW120" s="47" t="e">
        <f t="shared" si="51"/>
        <v>#REF!</v>
      </c>
      <c r="AX120" s="50" t="e">
        <f>VLOOKUP(Audit!#REF!,$V$3:$AE$12,7,FALSE)&amp; IF(Audit!#REF!=10,Audit!#REF!,"")</f>
        <v>#REF!</v>
      </c>
      <c r="AY120" s="50" t="e">
        <f>VLOOKUP(Audit!#REF!,$V$13:$AE$22,7,FALSE) &amp; IF(Audit!#REF!=10,Audit!#REF!,"")</f>
        <v>#REF!</v>
      </c>
      <c r="AZ120" s="47" t="e">
        <f t="shared" si="52"/>
        <v>#REF!</v>
      </c>
      <c r="BA120" s="50" t="e">
        <f>VLOOKUP(Audit!#REF!,$V$3:$AE$12,8,FALSE)&amp; Audit!#REF! &amp; IF(Audit!#REF!=10,Audit!#REF!,"")</f>
        <v>#REF!</v>
      </c>
      <c r="BB120" s="50" t="e">
        <f>VLOOKUP(Audit!#REF!,$V$13:$AE$22,8,FALSE) &amp; IF(Audit!#REF!=10,Audit!#REF!,"")</f>
        <v>#REF!</v>
      </c>
      <c r="BC120" s="47" t="e">
        <f t="shared" si="53"/>
        <v>#REF!</v>
      </c>
      <c r="BD120" s="50" t="e">
        <f>VLOOKUP(Audit!#REF!,$V$3:$AE$12,9,FALSE)&amp; IF(Audit!#REF!=10,Audit!#REF!,"")</f>
        <v>#REF!</v>
      </c>
      <c r="BE120" s="50" t="e">
        <f>VLOOKUP(Audit!#REF!,$V$13:$AE$22,9,FALSE) &amp; IF(Audit!#REF!=10,Audit!#REF!,"") &amp; IF(Audit!#REF!&lt;&gt;1,U120,"")</f>
        <v>#REF!</v>
      </c>
      <c r="BF120" s="47" t="e">
        <f t="shared" si="54"/>
        <v>#REF!</v>
      </c>
      <c r="BG120" s="50" t="e">
        <f>VLOOKUP(Audit!#REF!,$V$3:$AE$12,10,FALSE) &amp; Audit!#REF! &amp; IF(Audit!#REF!=10,Audit!#REF!,"")</f>
        <v>#REF!</v>
      </c>
      <c r="BH120" s="50" t="e">
        <f>VLOOKUP(Audit!#REF!,$V$13:$AE$22,10,FALSE) &amp; IF(Audit!#REF!=10,Audit!#REF!,"") &amp; IF(Audit!#REF!&lt;&gt;1,U120,"")</f>
        <v>#REF!</v>
      </c>
      <c r="BI120" s="47" t="e">
        <f t="shared" si="55"/>
        <v>#REF!</v>
      </c>
      <c r="BJ120" s="48" t="str">
        <f t="shared" si="56"/>
        <v/>
      </c>
      <c r="BK120" s="48" t="str">
        <f t="shared" si="57"/>
        <v/>
      </c>
      <c r="BL120" s="48" t="str">
        <f t="shared" si="58"/>
        <v/>
      </c>
      <c r="BM120" s="48" t="str">
        <f t="shared" si="59"/>
        <v/>
      </c>
      <c r="BN120" s="48" t="str">
        <f t="shared" si="60"/>
        <v/>
      </c>
      <c r="BO120" s="48" t="str">
        <f t="shared" si="61"/>
        <v/>
      </c>
      <c r="BP120" s="48" t="str">
        <f t="shared" si="62"/>
        <v/>
      </c>
      <c r="BQ120" s="48" t="str">
        <f t="shared" si="63"/>
        <v/>
      </c>
      <c r="BR120" s="48" t="str">
        <f t="shared" si="64"/>
        <v/>
      </c>
      <c r="BS120" s="48" t="str">
        <f t="shared" si="65"/>
        <v/>
      </c>
      <c r="BT120" s="48" t="str">
        <f t="shared" si="66"/>
        <v/>
      </c>
      <c r="BU120" s="48" t="str">
        <f t="shared" si="67"/>
        <v/>
      </c>
    </row>
    <row r="121" spans="1:73">
      <c r="A121" s="10" t="e">
        <f>Audit!#REF!</f>
        <v>#REF!</v>
      </c>
      <c r="B121" s="10" t="e">
        <f t="shared" si="68"/>
        <v>#REF!</v>
      </c>
      <c r="C121" s="17" t="e">
        <f>VLOOKUP(Audit!#REF!,$V$3:$AE$12,2,FALSE) &amp; VLOOKUP(Audit!#REF!,$V$13:$AE$22,2,FALSE)&amp; IF(Audit!#REF!=10,Audit!#REF!&amp;Audit!#REF!,"")</f>
        <v>#REF!</v>
      </c>
      <c r="D121" s="17" t="e">
        <f>VLOOKUP(Audit!#REF!,$V$3:$AE$12,3,FALSE) &amp; VLOOKUP(Audit!#REF!,$V$13:$AE$22,3,FALSE) &amp;IF(Audit!#REF!=10,Audit!#REF!&amp;Audit!#REF!,"")</f>
        <v>#REF!</v>
      </c>
      <c r="E121" s="17" t="e">
        <f>VLOOKUP(Audit!#REF!,$V$3:$AE$12,4,FALSE)&amp; Audit!#REF! &amp; VLOOKUP(Audit!#REF!,$V$13:$AE$22,4,FALSE)&amp; IF(Audit!#REF!=10,Audit!#REF!&amp;Audit!#REF!,"")</f>
        <v>#REF!</v>
      </c>
      <c r="F121" s="17" t="e">
        <f>VLOOKUP(Audit!#REF!,$V$3:$AE$12,5,FALSE) &amp; VLOOKUP(Audit!#REF!,$V$13:$AE$22,5,FALSE)&amp; IF(Audit!#REF!=10,Audit!#REF!&amp;Audit!#REF!,"")</f>
        <v>#REF!</v>
      </c>
      <c r="G121" s="17" t="e">
        <f>VLOOKUP(Audit!#REF!,$V$3:$AE$12,6,FALSE) &amp; VLOOKUP(Audit!#REF!,$V$13:$AE$22,6,FALSE)&amp; IF(Audit!#REF!=10,Audit!#REF!&amp;Audit!#REF!,"")</f>
        <v>#REF!</v>
      </c>
      <c r="H121" s="17" t="e">
        <f>VLOOKUP(Audit!#REF!,$V$3:$AE$12,7,FALSE) &amp; VLOOKUP(Audit!#REF!,$V$13:$AE$22,7,FALSE)&amp;IF(Audit!#REF!=10,Audit!#REF!&amp;Audit!#REF!,"")</f>
        <v>#REF!</v>
      </c>
      <c r="I121" s="17" t="e">
        <f>VLOOKUP(Audit!#REF!,$V$3:$AE$12,8,FALSE) &amp; Audit!#REF! &amp; VLOOKUP(Audit!#REF!,$V$13:$AE$22,8,FALSE)&amp;IF(Audit!#REF!=10,Audit!#REF!&amp;Audit!#REF!,"")</f>
        <v>#REF!</v>
      </c>
      <c r="J121" s="17" t="e">
        <f>VLOOKUP(Audit!#REF!,$V$3:$AE$12,9,FALSE) &amp; VLOOKUP(Audit!#REF!,$V$13:$AE$22,9,FALSE) &amp; IF(Audit!#REF!=10,Audit!#REF!&amp;Audit!#REF!,"") &amp; IF(Audit!#REF!&lt;&gt;1,U121,"")</f>
        <v>#REF!</v>
      </c>
      <c r="K121" s="17" t="e">
        <f>VLOOKUP(Audit!#REF!,$V$3:$AE$12,10,FALSE) &amp; Audit!#REF! &amp; VLOOKUP(Audit!#REF!,$V$13:$AE$22,10,FALSE) &amp; IF(Audit!#REF!=10,Audit!#REF!&amp;Audit!#REF!,"") &amp; IF(Audit!#REF!&lt;&gt;1,U121,"")</f>
        <v>#REF!</v>
      </c>
      <c r="L121" s="10" t="e">
        <f>Audit!#REF!</f>
        <v>#REF!</v>
      </c>
      <c r="M121" s="10" t="e">
        <f t="shared" si="39"/>
        <v>#REF!</v>
      </c>
      <c r="N121" s="10" t="e">
        <f t="shared" si="40"/>
        <v>#REF!</v>
      </c>
      <c r="O121" s="10" t="e">
        <f t="shared" si="41"/>
        <v>#REF!</v>
      </c>
      <c r="P121" s="10" t="e">
        <f t="shared" si="42"/>
        <v>#REF!</v>
      </c>
      <c r="Q121" s="10" t="e">
        <f t="shared" si="43"/>
        <v>#REF!</v>
      </c>
      <c r="R121" s="10" t="e">
        <f t="shared" si="44"/>
        <v>#REF!</v>
      </c>
      <c r="S121" s="10" t="e">
        <f t="shared" si="45"/>
        <v>#REF!</v>
      </c>
      <c r="T121" s="10" t="e">
        <f t="shared" si="46"/>
        <v>#REF!</v>
      </c>
      <c r="U121" s="17" t="e">
        <f>IF(Audit!#REF!="","",VLOOKUP(Audit!#REF!,$W$26:$X$35,2,FALSE)) &amp; Audit!#REF! &amp; IF(Audit!#REF!="","",IF(Audit!#REF!&lt;=1.4,VLOOKUP(Audit!#REF!,$W$38:X166,2,FALSE),VLOOKUP(Audit!#REF!,$W$51:$X$61,2,FALSE))) &amp; IF(Audit!#REF!="","",VLOOKUP(Audit!#REF!,$Y$26:$Z$35,2,FALSE) &amp; Audit!#REF! &amp; IF(Audit!#REF!="","",IF(Audit!#REF!&lt;=1.4,VLOOKUP(Audit!#REF!,$Y$38:$Z$48,2,FALSE),VLOOKUP(Audit!#REF!,$Y$51:$Z$61,2,FALSE))))</f>
        <v>#REF!</v>
      </c>
      <c r="V121" s="21"/>
      <c r="AH121" s="49" t="e">
        <f>Audit!#REF!</f>
        <v>#REF!</v>
      </c>
      <c r="AI121" s="50" t="e">
        <f>VLOOKUP(Audit!#REF!,$V$3:$AE$12,2,FALSE)&amp; IF(Audit!#REF!=10,Audit!#REF!,"")</f>
        <v>#REF!</v>
      </c>
      <c r="AJ121" s="50" t="e">
        <f>VLOOKUP(Audit!#REF!,$V$13:$AE$22,2,FALSE)&amp; IF(Audit!#REF!=10,Audit!#REF!,"")</f>
        <v>#REF!</v>
      </c>
      <c r="AK121" s="47" t="e">
        <f t="shared" si="47"/>
        <v>#REF!</v>
      </c>
      <c r="AL121" s="50" t="e">
        <f>VLOOKUP(Audit!#REF!,$V$3:$AE$12,3,FALSE)&amp; IF(Audit!#REF!=10,Audit!#REF!,"")</f>
        <v>#REF!</v>
      </c>
      <c r="AM121" s="50" t="e">
        <f>VLOOKUP(Audit!#REF!,$V$13:$AE$22,3,FALSE)&amp; IF(Audit!#REF!=10,Audit!#REF!,"")</f>
        <v>#REF!</v>
      </c>
      <c r="AN121" s="47" t="e">
        <f t="shared" si="48"/>
        <v>#REF!</v>
      </c>
      <c r="AO121" s="50" t="e">
        <f>VLOOKUP(Audit!#REF!,$V$3:$AE$12,4,FALSE) &amp;  Audit!#REF! &amp; IF(Audit!#REF!=10,Audit!#REF!,"")</f>
        <v>#REF!</v>
      </c>
      <c r="AP121" s="50" t="e">
        <f>VLOOKUP(Audit!#REF!,$V$13:$AE$22,4,FALSE)&amp; IF(Audit!#REF!=10,Audit!#REF!,"")</f>
        <v>#REF!</v>
      </c>
      <c r="AQ121" s="47" t="e">
        <f t="shared" si="49"/>
        <v>#REF!</v>
      </c>
      <c r="AR121" s="50" t="e">
        <f>VLOOKUP(Audit!#REF!,$V$3:$AE$12,5,FALSE)&amp; IF(Audit!#REF!=10,Audit!#REF!,"")</f>
        <v>#REF!</v>
      </c>
      <c r="AS121" s="50" t="e">
        <f>VLOOKUP(Audit!#REF!,$V$13:$AE$22,5,FALSE)&amp; IF(Audit!#REF!=10,Audit!#REF!,"")</f>
        <v>#REF!</v>
      </c>
      <c r="AT121" s="47" t="e">
        <f t="shared" si="50"/>
        <v>#REF!</v>
      </c>
      <c r="AU121" s="50" t="e">
        <f>VLOOKUP(Audit!#REF!,$V$3:$AE$12,6,FALSE)&amp; IF(Audit!#REF!=10,Audit!#REF!,"")</f>
        <v>#REF!</v>
      </c>
      <c r="AV121" s="50" t="e">
        <f>VLOOKUP(Audit!#REF!,$V$13:$AE$22,6,FALSE)&amp; IF(Audit!#REF!=10,Audit!#REF!,"")</f>
        <v>#REF!</v>
      </c>
      <c r="AW121" s="47" t="e">
        <f t="shared" si="51"/>
        <v>#REF!</v>
      </c>
      <c r="AX121" s="50" t="e">
        <f>VLOOKUP(Audit!#REF!,$V$3:$AE$12,7,FALSE)&amp; IF(Audit!#REF!=10,Audit!#REF!,"")</f>
        <v>#REF!</v>
      </c>
      <c r="AY121" s="50" t="e">
        <f>VLOOKUP(Audit!#REF!,$V$13:$AE$22,7,FALSE) &amp; IF(Audit!#REF!=10,Audit!#REF!,"")</f>
        <v>#REF!</v>
      </c>
      <c r="AZ121" s="47" t="e">
        <f t="shared" si="52"/>
        <v>#REF!</v>
      </c>
      <c r="BA121" s="50" t="e">
        <f>VLOOKUP(Audit!#REF!,$V$3:$AE$12,8,FALSE)&amp; Audit!#REF! &amp; IF(Audit!#REF!=10,Audit!#REF!,"")</f>
        <v>#REF!</v>
      </c>
      <c r="BB121" s="50" t="e">
        <f>VLOOKUP(Audit!#REF!,$V$13:$AE$22,8,FALSE) &amp; IF(Audit!#REF!=10,Audit!#REF!,"")</f>
        <v>#REF!</v>
      </c>
      <c r="BC121" s="47" t="e">
        <f t="shared" si="53"/>
        <v>#REF!</v>
      </c>
      <c r="BD121" s="50" t="e">
        <f>VLOOKUP(Audit!#REF!,$V$3:$AE$12,9,FALSE)&amp; IF(Audit!#REF!=10,Audit!#REF!,"")</f>
        <v>#REF!</v>
      </c>
      <c r="BE121" s="50" t="e">
        <f>VLOOKUP(Audit!#REF!,$V$13:$AE$22,9,FALSE) &amp; IF(Audit!#REF!=10,Audit!#REF!,"") &amp; IF(Audit!#REF!&lt;&gt;1,U121,"")</f>
        <v>#REF!</v>
      </c>
      <c r="BF121" s="47" t="e">
        <f t="shared" si="54"/>
        <v>#REF!</v>
      </c>
      <c r="BG121" s="50" t="e">
        <f>VLOOKUP(Audit!#REF!,$V$3:$AE$12,10,FALSE) &amp; Audit!#REF! &amp; IF(Audit!#REF!=10,Audit!#REF!,"")</f>
        <v>#REF!</v>
      </c>
      <c r="BH121" s="50" t="e">
        <f>VLOOKUP(Audit!#REF!,$V$13:$AE$22,10,FALSE) &amp; IF(Audit!#REF!=10,Audit!#REF!,"") &amp; IF(Audit!#REF!&lt;&gt;1,U121,"")</f>
        <v>#REF!</v>
      </c>
      <c r="BI121" s="47" t="e">
        <f t="shared" si="55"/>
        <v>#REF!</v>
      </c>
      <c r="BJ121" s="48" t="str">
        <f t="shared" si="56"/>
        <v/>
      </c>
      <c r="BK121" s="48" t="str">
        <f t="shared" si="57"/>
        <v/>
      </c>
      <c r="BL121" s="48" t="str">
        <f t="shared" si="58"/>
        <v/>
      </c>
      <c r="BM121" s="48" t="str">
        <f t="shared" si="59"/>
        <v/>
      </c>
      <c r="BN121" s="48" t="str">
        <f t="shared" si="60"/>
        <v/>
      </c>
      <c r="BO121" s="48" t="str">
        <f t="shared" si="61"/>
        <v/>
      </c>
      <c r="BP121" s="48" t="str">
        <f t="shared" si="62"/>
        <v/>
      </c>
      <c r="BQ121" s="48" t="str">
        <f t="shared" si="63"/>
        <v/>
      </c>
      <c r="BR121" s="48" t="str">
        <f t="shared" si="64"/>
        <v/>
      </c>
      <c r="BS121" s="48" t="str">
        <f t="shared" si="65"/>
        <v/>
      </c>
      <c r="BT121" s="48" t="str">
        <f t="shared" si="66"/>
        <v/>
      </c>
      <c r="BU121" s="48" t="str">
        <f t="shared" si="67"/>
        <v/>
      </c>
    </row>
    <row r="122" spans="1:73">
      <c r="A122" s="10" t="e">
        <f>Audit!#REF!</f>
        <v>#REF!</v>
      </c>
      <c r="B122" s="10" t="e">
        <f t="shared" si="68"/>
        <v>#REF!</v>
      </c>
      <c r="C122" s="17" t="e">
        <f>VLOOKUP(Audit!#REF!,$V$3:$AE$12,2,FALSE) &amp; VLOOKUP(Audit!#REF!,$V$13:$AE$22,2,FALSE)&amp; IF(Audit!#REF!=10,Audit!#REF!&amp;Audit!#REF!,"")</f>
        <v>#REF!</v>
      </c>
      <c r="D122" s="17" t="e">
        <f>VLOOKUP(Audit!#REF!,$V$3:$AE$12,3,FALSE) &amp; VLOOKUP(Audit!#REF!,$V$13:$AE$22,3,FALSE) &amp;IF(Audit!#REF!=10,Audit!#REF!&amp;Audit!#REF!,"")</f>
        <v>#REF!</v>
      </c>
      <c r="E122" s="17" t="e">
        <f>VLOOKUP(Audit!#REF!,$V$3:$AE$12,4,FALSE)&amp; Audit!#REF! &amp; VLOOKUP(Audit!#REF!,$V$13:$AE$22,4,FALSE)&amp; IF(Audit!#REF!=10,Audit!#REF!&amp;Audit!#REF!,"")</f>
        <v>#REF!</v>
      </c>
      <c r="F122" s="17" t="e">
        <f>VLOOKUP(Audit!#REF!,$V$3:$AE$12,5,FALSE) &amp; VLOOKUP(Audit!#REF!,$V$13:$AE$22,5,FALSE)&amp; IF(Audit!#REF!=10,Audit!#REF!&amp;Audit!#REF!,"")</f>
        <v>#REF!</v>
      </c>
      <c r="G122" s="17" t="e">
        <f>VLOOKUP(Audit!#REF!,$V$3:$AE$12,6,FALSE) &amp; VLOOKUP(Audit!#REF!,$V$13:$AE$22,6,FALSE)&amp; IF(Audit!#REF!=10,Audit!#REF!&amp;Audit!#REF!,"")</f>
        <v>#REF!</v>
      </c>
      <c r="H122" s="17" t="e">
        <f>VLOOKUP(Audit!#REF!,$V$3:$AE$12,7,FALSE) &amp; VLOOKUP(Audit!#REF!,$V$13:$AE$22,7,FALSE)&amp;IF(Audit!#REF!=10,Audit!#REF!&amp;Audit!#REF!,"")</f>
        <v>#REF!</v>
      </c>
      <c r="I122" s="17" t="e">
        <f>VLOOKUP(Audit!#REF!,$V$3:$AE$12,8,FALSE) &amp; Audit!#REF! &amp; VLOOKUP(Audit!#REF!,$V$13:$AE$22,8,FALSE)&amp;IF(Audit!#REF!=10,Audit!#REF!&amp;Audit!#REF!,"")</f>
        <v>#REF!</v>
      </c>
      <c r="J122" s="17" t="e">
        <f>VLOOKUP(Audit!#REF!,$V$3:$AE$12,9,FALSE) &amp; VLOOKUP(Audit!#REF!,$V$13:$AE$22,9,FALSE) &amp; IF(Audit!#REF!=10,Audit!#REF!&amp;Audit!#REF!,"") &amp; IF(Audit!#REF!&lt;&gt;1,U122,"")</f>
        <v>#REF!</v>
      </c>
      <c r="K122" s="17" t="e">
        <f>VLOOKUP(Audit!#REF!,$V$3:$AE$12,10,FALSE) &amp; Audit!#REF! &amp; VLOOKUP(Audit!#REF!,$V$13:$AE$22,10,FALSE) &amp; IF(Audit!#REF!=10,Audit!#REF!&amp;Audit!#REF!,"") &amp; IF(Audit!#REF!&lt;&gt;1,U122,"")</f>
        <v>#REF!</v>
      </c>
      <c r="L122" s="10" t="e">
        <f>Audit!#REF!</f>
        <v>#REF!</v>
      </c>
      <c r="M122" s="10" t="e">
        <f t="shared" si="39"/>
        <v>#REF!</v>
      </c>
      <c r="N122" s="10" t="e">
        <f t="shared" si="40"/>
        <v>#REF!</v>
      </c>
      <c r="O122" s="10" t="e">
        <f t="shared" si="41"/>
        <v>#REF!</v>
      </c>
      <c r="P122" s="10" t="e">
        <f t="shared" si="42"/>
        <v>#REF!</v>
      </c>
      <c r="Q122" s="10" t="e">
        <f t="shared" si="43"/>
        <v>#REF!</v>
      </c>
      <c r="R122" s="10" t="e">
        <f t="shared" si="44"/>
        <v>#REF!</v>
      </c>
      <c r="S122" s="10" t="e">
        <f t="shared" si="45"/>
        <v>#REF!</v>
      </c>
      <c r="T122" s="10" t="e">
        <f t="shared" si="46"/>
        <v>#REF!</v>
      </c>
      <c r="U122" s="17" t="e">
        <f>IF(Audit!#REF!="","",VLOOKUP(Audit!#REF!,$W$26:$X$35,2,FALSE)) &amp; Audit!#REF! &amp; IF(Audit!#REF!="","",IF(Audit!#REF!&lt;=1.4,VLOOKUP(Audit!#REF!,$W$38:X167,2,FALSE),VLOOKUP(Audit!#REF!,$W$51:$X$61,2,FALSE))) &amp; IF(Audit!#REF!="","",VLOOKUP(Audit!#REF!,$Y$26:$Z$35,2,FALSE) &amp; Audit!#REF! &amp; IF(Audit!#REF!="","",IF(Audit!#REF!&lt;=1.4,VLOOKUP(Audit!#REF!,$Y$38:$Z$48,2,FALSE),VLOOKUP(Audit!#REF!,$Y$51:$Z$61,2,FALSE))))</f>
        <v>#REF!</v>
      </c>
      <c r="V122" s="21"/>
      <c r="AH122" s="49" t="e">
        <f>Audit!#REF!</f>
        <v>#REF!</v>
      </c>
      <c r="AI122" s="50" t="e">
        <f>VLOOKUP(Audit!#REF!,$V$3:$AE$12,2,FALSE)&amp; IF(Audit!#REF!=10,Audit!#REF!,"")</f>
        <v>#REF!</v>
      </c>
      <c r="AJ122" s="50" t="e">
        <f>VLOOKUP(Audit!#REF!,$V$13:$AE$22,2,FALSE)&amp; IF(Audit!#REF!=10,Audit!#REF!,"")</f>
        <v>#REF!</v>
      </c>
      <c r="AK122" s="47" t="e">
        <f t="shared" si="47"/>
        <v>#REF!</v>
      </c>
      <c r="AL122" s="50" t="e">
        <f>VLOOKUP(Audit!#REF!,$V$3:$AE$12,3,FALSE)&amp; IF(Audit!#REF!=10,Audit!#REF!,"")</f>
        <v>#REF!</v>
      </c>
      <c r="AM122" s="50" t="e">
        <f>VLOOKUP(Audit!#REF!,$V$13:$AE$22,3,FALSE)&amp; IF(Audit!#REF!=10,Audit!#REF!,"")</f>
        <v>#REF!</v>
      </c>
      <c r="AN122" s="47" t="e">
        <f t="shared" si="48"/>
        <v>#REF!</v>
      </c>
      <c r="AO122" s="50" t="e">
        <f>VLOOKUP(Audit!#REF!,$V$3:$AE$12,4,FALSE) &amp;  Audit!#REF! &amp; IF(Audit!#REF!=10,Audit!#REF!,"")</f>
        <v>#REF!</v>
      </c>
      <c r="AP122" s="50" t="e">
        <f>VLOOKUP(Audit!#REF!,$V$13:$AE$22,4,FALSE)&amp; IF(Audit!#REF!=10,Audit!#REF!,"")</f>
        <v>#REF!</v>
      </c>
      <c r="AQ122" s="47" t="e">
        <f t="shared" si="49"/>
        <v>#REF!</v>
      </c>
      <c r="AR122" s="50" t="e">
        <f>VLOOKUP(Audit!#REF!,$V$3:$AE$12,5,FALSE)&amp; IF(Audit!#REF!=10,Audit!#REF!,"")</f>
        <v>#REF!</v>
      </c>
      <c r="AS122" s="50" t="e">
        <f>VLOOKUP(Audit!#REF!,$V$13:$AE$22,5,FALSE)&amp; IF(Audit!#REF!=10,Audit!#REF!,"")</f>
        <v>#REF!</v>
      </c>
      <c r="AT122" s="47" t="e">
        <f t="shared" si="50"/>
        <v>#REF!</v>
      </c>
      <c r="AU122" s="50" t="e">
        <f>VLOOKUP(Audit!#REF!,$V$3:$AE$12,6,FALSE)&amp; IF(Audit!#REF!=10,Audit!#REF!,"")</f>
        <v>#REF!</v>
      </c>
      <c r="AV122" s="50" t="e">
        <f>VLOOKUP(Audit!#REF!,$V$13:$AE$22,6,FALSE)&amp; IF(Audit!#REF!=10,Audit!#REF!,"")</f>
        <v>#REF!</v>
      </c>
      <c r="AW122" s="47" t="e">
        <f t="shared" si="51"/>
        <v>#REF!</v>
      </c>
      <c r="AX122" s="50" t="e">
        <f>VLOOKUP(Audit!#REF!,$V$3:$AE$12,7,FALSE)&amp; IF(Audit!#REF!=10,Audit!#REF!,"")</f>
        <v>#REF!</v>
      </c>
      <c r="AY122" s="50" t="e">
        <f>VLOOKUP(Audit!#REF!,$V$13:$AE$22,7,FALSE) &amp; IF(Audit!#REF!=10,Audit!#REF!,"")</f>
        <v>#REF!</v>
      </c>
      <c r="AZ122" s="47" t="e">
        <f t="shared" si="52"/>
        <v>#REF!</v>
      </c>
      <c r="BA122" s="50" t="e">
        <f>VLOOKUP(Audit!#REF!,$V$3:$AE$12,8,FALSE)&amp; Audit!#REF! &amp; IF(Audit!#REF!=10,Audit!#REF!,"")</f>
        <v>#REF!</v>
      </c>
      <c r="BB122" s="50" t="e">
        <f>VLOOKUP(Audit!#REF!,$V$13:$AE$22,8,FALSE) &amp; IF(Audit!#REF!=10,Audit!#REF!,"")</f>
        <v>#REF!</v>
      </c>
      <c r="BC122" s="47" t="e">
        <f t="shared" si="53"/>
        <v>#REF!</v>
      </c>
      <c r="BD122" s="50" t="e">
        <f>VLOOKUP(Audit!#REF!,$V$3:$AE$12,9,FALSE)&amp; IF(Audit!#REF!=10,Audit!#REF!,"")</f>
        <v>#REF!</v>
      </c>
      <c r="BE122" s="50" t="e">
        <f>VLOOKUP(Audit!#REF!,$V$13:$AE$22,9,FALSE) &amp; IF(Audit!#REF!=10,Audit!#REF!,"") &amp; IF(Audit!#REF!&lt;&gt;1,U122,"")</f>
        <v>#REF!</v>
      </c>
      <c r="BF122" s="47" t="e">
        <f t="shared" si="54"/>
        <v>#REF!</v>
      </c>
      <c r="BG122" s="50" t="e">
        <f>VLOOKUP(Audit!#REF!,$V$3:$AE$12,10,FALSE) &amp; Audit!#REF! &amp; IF(Audit!#REF!=10,Audit!#REF!,"")</f>
        <v>#REF!</v>
      </c>
      <c r="BH122" s="50" t="e">
        <f>VLOOKUP(Audit!#REF!,$V$13:$AE$22,10,FALSE) &amp; IF(Audit!#REF!=10,Audit!#REF!,"") &amp; IF(Audit!#REF!&lt;&gt;1,U122,"")</f>
        <v>#REF!</v>
      </c>
      <c r="BI122" s="47" t="e">
        <f t="shared" si="55"/>
        <v>#REF!</v>
      </c>
      <c r="BJ122" s="48" t="str">
        <f t="shared" si="56"/>
        <v/>
      </c>
      <c r="BK122" s="48" t="str">
        <f t="shared" si="57"/>
        <v/>
      </c>
      <c r="BL122" s="48" t="str">
        <f t="shared" si="58"/>
        <v/>
      </c>
      <c r="BM122" s="48" t="str">
        <f t="shared" si="59"/>
        <v/>
      </c>
      <c r="BN122" s="48" t="str">
        <f t="shared" si="60"/>
        <v/>
      </c>
      <c r="BO122" s="48" t="str">
        <f t="shared" si="61"/>
        <v/>
      </c>
      <c r="BP122" s="48" t="str">
        <f t="shared" si="62"/>
        <v/>
      </c>
      <c r="BQ122" s="48" t="str">
        <f t="shared" si="63"/>
        <v/>
      </c>
      <c r="BR122" s="48" t="str">
        <f t="shared" si="64"/>
        <v/>
      </c>
      <c r="BS122" s="48" t="str">
        <f t="shared" si="65"/>
        <v/>
      </c>
      <c r="BT122" s="48" t="str">
        <f t="shared" si="66"/>
        <v/>
      </c>
      <c r="BU122" s="48" t="str">
        <f t="shared" si="67"/>
        <v/>
      </c>
    </row>
    <row r="123" spans="1:73">
      <c r="A123" s="10" t="e">
        <f>Audit!#REF!</f>
        <v>#REF!</v>
      </c>
      <c r="B123" s="10" t="e">
        <f t="shared" si="68"/>
        <v>#REF!</v>
      </c>
      <c r="C123" s="17" t="e">
        <f>VLOOKUP(Audit!#REF!,$V$3:$AE$12,2,FALSE) &amp; VLOOKUP(Audit!#REF!,$V$13:$AE$22,2,FALSE)&amp; IF(Audit!#REF!=10,Audit!#REF!&amp;Audit!#REF!,"")</f>
        <v>#REF!</v>
      </c>
      <c r="D123" s="17" t="e">
        <f>VLOOKUP(Audit!#REF!,$V$3:$AE$12,3,FALSE) &amp; VLOOKUP(Audit!#REF!,$V$13:$AE$22,3,FALSE) &amp;IF(Audit!#REF!=10,Audit!#REF!&amp;Audit!#REF!,"")</f>
        <v>#REF!</v>
      </c>
      <c r="E123" s="17" t="e">
        <f>VLOOKUP(Audit!#REF!,$V$3:$AE$12,4,FALSE)&amp; Audit!#REF! &amp; VLOOKUP(Audit!#REF!,$V$13:$AE$22,4,FALSE)&amp; IF(Audit!#REF!=10,Audit!#REF!&amp;Audit!#REF!,"")</f>
        <v>#REF!</v>
      </c>
      <c r="F123" s="17" t="e">
        <f>VLOOKUP(Audit!#REF!,$V$3:$AE$12,5,FALSE) &amp; VLOOKUP(Audit!#REF!,$V$13:$AE$22,5,FALSE)&amp; IF(Audit!#REF!=10,Audit!#REF!&amp;Audit!#REF!,"")</f>
        <v>#REF!</v>
      </c>
      <c r="G123" s="17" t="e">
        <f>VLOOKUP(Audit!#REF!,$V$3:$AE$12,6,FALSE) &amp; VLOOKUP(Audit!#REF!,$V$13:$AE$22,6,FALSE)&amp; IF(Audit!#REF!=10,Audit!#REF!&amp;Audit!#REF!,"")</f>
        <v>#REF!</v>
      </c>
      <c r="H123" s="17" t="e">
        <f>VLOOKUP(Audit!#REF!,$V$3:$AE$12,7,FALSE) &amp; VLOOKUP(Audit!#REF!,$V$13:$AE$22,7,FALSE)&amp;IF(Audit!#REF!=10,Audit!#REF!&amp;Audit!#REF!,"")</f>
        <v>#REF!</v>
      </c>
      <c r="I123" s="17" t="e">
        <f>VLOOKUP(Audit!#REF!,$V$3:$AE$12,8,FALSE) &amp; Audit!#REF! &amp; VLOOKUP(Audit!#REF!,$V$13:$AE$22,8,FALSE)&amp;IF(Audit!#REF!=10,Audit!#REF!&amp;Audit!#REF!,"")</f>
        <v>#REF!</v>
      </c>
      <c r="J123" s="17" t="e">
        <f>VLOOKUP(Audit!#REF!,$V$3:$AE$12,9,FALSE) &amp; VLOOKUP(Audit!#REF!,$V$13:$AE$22,9,FALSE) &amp; IF(Audit!#REF!=10,Audit!#REF!&amp;Audit!#REF!,"") &amp; IF(Audit!#REF!&lt;&gt;1,U123,"")</f>
        <v>#REF!</v>
      </c>
      <c r="K123" s="17" t="e">
        <f>VLOOKUP(Audit!#REF!,$V$3:$AE$12,10,FALSE) &amp; Audit!#REF! &amp; VLOOKUP(Audit!#REF!,$V$13:$AE$22,10,FALSE) &amp; IF(Audit!#REF!=10,Audit!#REF!&amp;Audit!#REF!,"") &amp; IF(Audit!#REF!&lt;&gt;1,U123,"")</f>
        <v>#REF!</v>
      </c>
      <c r="L123" s="10" t="e">
        <f>Audit!#REF!</f>
        <v>#REF!</v>
      </c>
      <c r="M123" s="10" t="e">
        <f t="shared" si="39"/>
        <v>#REF!</v>
      </c>
      <c r="N123" s="10" t="e">
        <f t="shared" si="40"/>
        <v>#REF!</v>
      </c>
      <c r="O123" s="10" t="e">
        <f t="shared" si="41"/>
        <v>#REF!</v>
      </c>
      <c r="P123" s="10" t="e">
        <f t="shared" si="42"/>
        <v>#REF!</v>
      </c>
      <c r="Q123" s="10" t="e">
        <f t="shared" si="43"/>
        <v>#REF!</v>
      </c>
      <c r="R123" s="10" t="e">
        <f t="shared" si="44"/>
        <v>#REF!</v>
      </c>
      <c r="S123" s="10" t="e">
        <f t="shared" si="45"/>
        <v>#REF!</v>
      </c>
      <c r="T123" s="10" t="e">
        <f t="shared" si="46"/>
        <v>#REF!</v>
      </c>
      <c r="U123" s="17" t="e">
        <f>IF(Audit!#REF!="","",VLOOKUP(Audit!#REF!,$W$26:$X$35,2,FALSE)) &amp; Audit!#REF! &amp; IF(Audit!#REF!="","",IF(Audit!#REF!&lt;=1.4,VLOOKUP(Audit!#REF!,$W$38:X168,2,FALSE),VLOOKUP(Audit!#REF!,$W$51:$X$61,2,FALSE))) &amp; IF(Audit!#REF!="","",VLOOKUP(Audit!#REF!,$Y$26:$Z$35,2,FALSE) &amp; Audit!#REF! &amp; IF(Audit!#REF!="","",IF(Audit!#REF!&lt;=1.4,VLOOKUP(Audit!#REF!,$Y$38:$Z$48,2,FALSE),VLOOKUP(Audit!#REF!,$Y$51:$Z$61,2,FALSE))))</f>
        <v>#REF!</v>
      </c>
      <c r="V123" s="21"/>
      <c r="AH123" s="49" t="e">
        <f>Audit!#REF!</f>
        <v>#REF!</v>
      </c>
      <c r="AI123" s="50" t="e">
        <f>VLOOKUP(Audit!#REF!,$V$3:$AE$12,2,FALSE)&amp; IF(Audit!#REF!=10,Audit!#REF!,"")</f>
        <v>#REF!</v>
      </c>
      <c r="AJ123" s="50" t="e">
        <f>VLOOKUP(Audit!#REF!,$V$13:$AE$22,2,FALSE)&amp; IF(Audit!#REF!=10,Audit!#REF!,"")</f>
        <v>#REF!</v>
      </c>
      <c r="AK123" s="47" t="e">
        <f t="shared" si="47"/>
        <v>#REF!</v>
      </c>
      <c r="AL123" s="50" t="e">
        <f>VLOOKUP(Audit!#REF!,$V$3:$AE$12,3,FALSE)&amp; IF(Audit!#REF!=10,Audit!#REF!,"")</f>
        <v>#REF!</v>
      </c>
      <c r="AM123" s="50" t="e">
        <f>VLOOKUP(Audit!#REF!,$V$13:$AE$22,3,FALSE)&amp; IF(Audit!#REF!=10,Audit!#REF!,"")</f>
        <v>#REF!</v>
      </c>
      <c r="AN123" s="47" t="e">
        <f t="shared" si="48"/>
        <v>#REF!</v>
      </c>
      <c r="AO123" s="50" t="e">
        <f>VLOOKUP(Audit!#REF!,$V$3:$AE$12,4,FALSE) &amp;  Audit!#REF! &amp; IF(Audit!#REF!=10,Audit!#REF!,"")</f>
        <v>#REF!</v>
      </c>
      <c r="AP123" s="50" t="e">
        <f>VLOOKUP(Audit!#REF!,$V$13:$AE$22,4,FALSE)&amp; IF(Audit!#REF!=10,Audit!#REF!,"")</f>
        <v>#REF!</v>
      </c>
      <c r="AQ123" s="47" t="e">
        <f t="shared" si="49"/>
        <v>#REF!</v>
      </c>
      <c r="AR123" s="50" t="e">
        <f>VLOOKUP(Audit!#REF!,$V$3:$AE$12,5,FALSE)&amp; IF(Audit!#REF!=10,Audit!#REF!,"")</f>
        <v>#REF!</v>
      </c>
      <c r="AS123" s="50" t="e">
        <f>VLOOKUP(Audit!#REF!,$V$13:$AE$22,5,FALSE)&amp; IF(Audit!#REF!=10,Audit!#REF!,"")</f>
        <v>#REF!</v>
      </c>
      <c r="AT123" s="47" t="e">
        <f t="shared" si="50"/>
        <v>#REF!</v>
      </c>
      <c r="AU123" s="50" t="e">
        <f>VLOOKUP(Audit!#REF!,$V$3:$AE$12,6,FALSE)&amp; IF(Audit!#REF!=10,Audit!#REF!,"")</f>
        <v>#REF!</v>
      </c>
      <c r="AV123" s="50" t="e">
        <f>VLOOKUP(Audit!#REF!,$V$13:$AE$22,6,FALSE)&amp; IF(Audit!#REF!=10,Audit!#REF!,"")</f>
        <v>#REF!</v>
      </c>
      <c r="AW123" s="47" t="e">
        <f t="shared" si="51"/>
        <v>#REF!</v>
      </c>
      <c r="AX123" s="50" t="e">
        <f>VLOOKUP(Audit!#REF!,$V$3:$AE$12,7,FALSE)&amp; IF(Audit!#REF!=10,Audit!#REF!,"")</f>
        <v>#REF!</v>
      </c>
      <c r="AY123" s="50" t="e">
        <f>VLOOKUP(Audit!#REF!,$V$13:$AE$22,7,FALSE) &amp; IF(Audit!#REF!=10,Audit!#REF!,"")</f>
        <v>#REF!</v>
      </c>
      <c r="AZ123" s="47" t="e">
        <f t="shared" si="52"/>
        <v>#REF!</v>
      </c>
      <c r="BA123" s="50" t="e">
        <f>VLOOKUP(Audit!#REF!,$V$3:$AE$12,8,FALSE)&amp; Audit!#REF! &amp; IF(Audit!#REF!=10,Audit!#REF!,"")</f>
        <v>#REF!</v>
      </c>
      <c r="BB123" s="50" t="e">
        <f>VLOOKUP(Audit!#REF!,$V$13:$AE$22,8,FALSE) &amp; IF(Audit!#REF!=10,Audit!#REF!,"")</f>
        <v>#REF!</v>
      </c>
      <c r="BC123" s="47" t="e">
        <f t="shared" si="53"/>
        <v>#REF!</v>
      </c>
      <c r="BD123" s="50" t="e">
        <f>VLOOKUP(Audit!#REF!,$V$3:$AE$12,9,FALSE)&amp; IF(Audit!#REF!=10,Audit!#REF!,"")</f>
        <v>#REF!</v>
      </c>
      <c r="BE123" s="50" t="e">
        <f>VLOOKUP(Audit!#REF!,$V$13:$AE$22,9,FALSE) &amp; IF(Audit!#REF!=10,Audit!#REF!,"") &amp; IF(Audit!#REF!&lt;&gt;1,U123,"")</f>
        <v>#REF!</v>
      </c>
      <c r="BF123" s="47" t="e">
        <f t="shared" si="54"/>
        <v>#REF!</v>
      </c>
      <c r="BG123" s="50" t="e">
        <f>VLOOKUP(Audit!#REF!,$V$3:$AE$12,10,FALSE) &amp; Audit!#REF! &amp; IF(Audit!#REF!=10,Audit!#REF!,"")</f>
        <v>#REF!</v>
      </c>
      <c r="BH123" s="50" t="e">
        <f>VLOOKUP(Audit!#REF!,$V$13:$AE$22,10,FALSE) &amp; IF(Audit!#REF!=10,Audit!#REF!,"") &amp; IF(Audit!#REF!&lt;&gt;1,U123,"")</f>
        <v>#REF!</v>
      </c>
      <c r="BI123" s="47" t="e">
        <f t="shared" si="55"/>
        <v>#REF!</v>
      </c>
      <c r="BJ123" s="48" t="str">
        <f t="shared" si="56"/>
        <v/>
      </c>
      <c r="BK123" s="48" t="str">
        <f t="shared" si="57"/>
        <v/>
      </c>
      <c r="BL123" s="48" t="str">
        <f t="shared" si="58"/>
        <v/>
      </c>
      <c r="BM123" s="48" t="str">
        <f t="shared" si="59"/>
        <v/>
      </c>
      <c r="BN123" s="48" t="str">
        <f t="shared" si="60"/>
        <v/>
      </c>
      <c r="BO123" s="48" t="str">
        <f t="shared" si="61"/>
        <v/>
      </c>
      <c r="BP123" s="48" t="str">
        <f t="shared" si="62"/>
        <v/>
      </c>
      <c r="BQ123" s="48" t="str">
        <f t="shared" si="63"/>
        <v/>
      </c>
      <c r="BR123" s="48" t="str">
        <f t="shared" si="64"/>
        <v/>
      </c>
      <c r="BS123" s="48" t="str">
        <f t="shared" si="65"/>
        <v/>
      </c>
      <c r="BT123" s="48" t="str">
        <f t="shared" si="66"/>
        <v/>
      </c>
      <c r="BU123" s="48" t="str">
        <f t="shared" si="67"/>
        <v/>
      </c>
    </row>
    <row r="124" spans="1:73">
      <c r="A124" s="10" t="e">
        <f>Audit!#REF!</f>
        <v>#REF!</v>
      </c>
      <c r="B124" s="10" t="e">
        <f t="shared" si="68"/>
        <v>#REF!</v>
      </c>
      <c r="C124" s="17" t="e">
        <f>VLOOKUP(Audit!#REF!,$V$3:$AE$12,2,FALSE) &amp; VLOOKUP(Audit!#REF!,$V$13:$AE$22,2,FALSE)&amp; IF(Audit!#REF!=10,Audit!#REF!&amp;Audit!#REF!,"")</f>
        <v>#REF!</v>
      </c>
      <c r="D124" s="17" t="e">
        <f>VLOOKUP(Audit!#REF!,$V$3:$AE$12,3,FALSE) &amp; VLOOKUP(Audit!#REF!,$V$13:$AE$22,3,FALSE) &amp;IF(Audit!#REF!=10,Audit!#REF!&amp;Audit!#REF!,"")</f>
        <v>#REF!</v>
      </c>
      <c r="E124" s="17" t="e">
        <f>VLOOKUP(Audit!#REF!,$V$3:$AE$12,4,FALSE)&amp; Audit!#REF! &amp; VLOOKUP(Audit!#REF!,$V$13:$AE$22,4,FALSE)&amp; IF(Audit!#REF!=10,Audit!#REF!&amp;Audit!#REF!,"")</f>
        <v>#REF!</v>
      </c>
      <c r="F124" s="17" t="e">
        <f>VLOOKUP(Audit!#REF!,$V$3:$AE$12,5,FALSE) &amp; VLOOKUP(Audit!#REF!,$V$13:$AE$22,5,FALSE)&amp; IF(Audit!#REF!=10,Audit!#REF!&amp;Audit!#REF!,"")</f>
        <v>#REF!</v>
      </c>
      <c r="G124" s="17" t="e">
        <f>VLOOKUP(Audit!#REF!,$V$3:$AE$12,6,FALSE) &amp; VLOOKUP(Audit!#REF!,$V$13:$AE$22,6,FALSE)&amp; IF(Audit!#REF!=10,Audit!#REF!&amp;Audit!#REF!,"")</f>
        <v>#REF!</v>
      </c>
      <c r="H124" s="17" t="e">
        <f>VLOOKUP(Audit!#REF!,$V$3:$AE$12,7,FALSE) &amp; VLOOKUP(Audit!#REF!,$V$13:$AE$22,7,FALSE)&amp;IF(Audit!#REF!=10,Audit!#REF!&amp;Audit!#REF!,"")</f>
        <v>#REF!</v>
      </c>
      <c r="I124" s="17" t="e">
        <f>VLOOKUP(Audit!#REF!,$V$3:$AE$12,8,FALSE) &amp; Audit!#REF! &amp; VLOOKUP(Audit!#REF!,$V$13:$AE$22,8,FALSE)&amp;IF(Audit!#REF!=10,Audit!#REF!&amp;Audit!#REF!,"")</f>
        <v>#REF!</v>
      </c>
      <c r="J124" s="17" t="e">
        <f>VLOOKUP(Audit!#REF!,$V$3:$AE$12,9,FALSE) &amp; VLOOKUP(Audit!#REF!,$V$13:$AE$22,9,FALSE) &amp; IF(Audit!#REF!=10,Audit!#REF!&amp;Audit!#REF!,"") &amp; IF(Audit!#REF!&lt;&gt;1,U124,"")</f>
        <v>#REF!</v>
      </c>
      <c r="K124" s="17" t="e">
        <f>VLOOKUP(Audit!#REF!,$V$3:$AE$12,10,FALSE) &amp; Audit!#REF! &amp; VLOOKUP(Audit!#REF!,$V$13:$AE$22,10,FALSE) &amp; IF(Audit!#REF!=10,Audit!#REF!&amp;Audit!#REF!,"") &amp; IF(Audit!#REF!&lt;&gt;1,U124,"")</f>
        <v>#REF!</v>
      </c>
      <c r="L124" s="10" t="e">
        <f>Audit!#REF!</f>
        <v>#REF!</v>
      </c>
      <c r="M124" s="10" t="e">
        <f t="shared" si="39"/>
        <v>#REF!</v>
      </c>
      <c r="N124" s="10" t="e">
        <f t="shared" si="40"/>
        <v>#REF!</v>
      </c>
      <c r="O124" s="10" t="e">
        <f t="shared" si="41"/>
        <v>#REF!</v>
      </c>
      <c r="P124" s="10" t="e">
        <f t="shared" si="42"/>
        <v>#REF!</v>
      </c>
      <c r="Q124" s="10" t="e">
        <f t="shared" si="43"/>
        <v>#REF!</v>
      </c>
      <c r="R124" s="10" t="e">
        <f t="shared" si="44"/>
        <v>#REF!</v>
      </c>
      <c r="S124" s="10" t="e">
        <f t="shared" si="45"/>
        <v>#REF!</v>
      </c>
      <c r="T124" s="10" t="e">
        <f t="shared" si="46"/>
        <v>#REF!</v>
      </c>
      <c r="U124" s="17" t="e">
        <f>IF(Audit!#REF!="","",VLOOKUP(Audit!#REF!,$W$26:$X$35,2,FALSE)) &amp; Audit!#REF! &amp; IF(Audit!#REF!="","",IF(Audit!#REF!&lt;=1.4,VLOOKUP(Audit!#REF!,$W$38:X169,2,FALSE),VLOOKUP(Audit!#REF!,$W$51:$X$61,2,FALSE))) &amp; IF(Audit!#REF!="","",VLOOKUP(Audit!#REF!,$Y$26:$Z$35,2,FALSE) &amp; Audit!#REF! &amp; IF(Audit!#REF!="","",IF(Audit!#REF!&lt;=1.4,VLOOKUP(Audit!#REF!,$Y$38:$Z$48,2,FALSE),VLOOKUP(Audit!#REF!,$Y$51:$Z$61,2,FALSE))))</f>
        <v>#REF!</v>
      </c>
      <c r="V124" s="21"/>
      <c r="AH124" s="49" t="e">
        <f>Audit!#REF!</f>
        <v>#REF!</v>
      </c>
      <c r="AI124" s="50" t="e">
        <f>VLOOKUP(Audit!#REF!,$V$3:$AE$12,2,FALSE)&amp; IF(Audit!#REF!=10,Audit!#REF!,"")</f>
        <v>#REF!</v>
      </c>
      <c r="AJ124" s="50" t="e">
        <f>VLOOKUP(Audit!#REF!,$V$13:$AE$22,2,FALSE)&amp; IF(Audit!#REF!=10,Audit!#REF!,"")</f>
        <v>#REF!</v>
      </c>
      <c r="AK124" s="47" t="e">
        <f t="shared" si="47"/>
        <v>#REF!</v>
      </c>
      <c r="AL124" s="50" t="e">
        <f>VLOOKUP(Audit!#REF!,$V$3:$AE$12,3,FALSE)&amp; IF(Audit!#REF!=10,Audit!#REF!,"")</f>
        <v>#REF!</v>
      </c>
      <c r="AM124" s="50" t="e">
        <f>VLOOKUP(Audit!#REF!,$V$13:$AE$22,3,FALSE)&amp; IF(Audit!#REF!=10,Audit!#REF!,"")</f>
        <v>#REF!</v>
      </c>
      <c r="AN124" s="47" t="e">
        <f t="shared" si="48"/>
        <v>#REF!</v>
      </c>
      <c r="AO124" s="50" t="e">
        <f>VLOOKUP(Audit!#REF!,$V$3:$AE$12,4,FALSE) &amp;  Audit!#REF! &amp; IF(Audit!#REF!=10,Audit!#REF!,"")</f>
        <v>#REF!</v>
      </c>
      <c r="AP124" s="50" t="e">
        <f>VLOOKUP(Audit!#REF!,$V$13:$AE$22,4,FALSE)&amp; IF(Audit!#REF!=10,Audit!#REF!,"")</f>
        <v>#REF!</v>
      </c>
      <c r="AQ124" s="47" t="e">
        <f t="shared" si="49"/>
        <v>#REF!</v>
      </c>
      <c r="AR124" s="50" t="e">
        <f>VLOOKUP(Audit!#REF!,$V$3:$AE$12,5,FALSE)&amp; IF(Audit!#REF!=10,Audit!#REF!,"")</f>
        <v>#REF!</v>
      </c>
      <c r="AS124" s="50" t="e">
        <f>VLOOKUP(Audit!#REF!,$V$13:$AE$22,5,FALSE)&amp; IF(Audit!#REF!=10,Audit!#REF!,"")</f>
        <v>#REF!</v>
      </c>
      <c r="AT124" s="47" t="e">
        <f t="shared" si="50"/>
        <v>#REF!</v>
      </c>
      <c r="AU124" s="50" t="e">
        <f>VLOOKUP(Audit!#REF!,$V$3:$AE$12,6,FALSE)&amp; IF(Audit!#REF!=10,Audit!#REF!,"")</f>
        <v>#REF!</v>
      </c>
      <c r="AV124" s="50" t="e">
        <f>VLOOKUP(Audit!#REF!,$V$13:$AE$22,6,FALSE)&amp; IF(Audit!#REF!=10,Audit!#REF!,"")</f>
        <v>#REF!</v>
      </c>
      <c r="AW124" s="47" t="e">
        <f t="shared" si="51"/>
        <v>#REF!</v>
      </c>
      <c r="AX124" s="50" t="e">
        <f>VLOOKUP(Audit!#REF!,$V$3:$AE$12,7,FALSE)&amp; IF(Audit!#REF!=10,Audit!#REF!,"")</f>
        <v>#REF!</v>
      </c>
      <c r="AY124" s="50" t="e">
        <f>VLOOKUP(Audit!#REF!,$V$13:$AE$22,7,FALSE) &amp; IF(Audit!#REF!=10,Audit!#REF!,"")</f>
        <v>#REF!</v>
      </c>
      <c r="AZ124" s="47" t="e">
        <f t="shared" si="52"/>
        <v>#REF!</v>
      </c>
      <c r="BA124" s="50" t="e">
        <f>VLOOKUP(Audit!#REF!,$V$3:$AE$12,8,FALSE)&amp; Audit!#REF! &amp; IF(Audit!#REF!=10,Audit!#REF!,"")</f>
        <v>#REF!</v>
      </c>
      <c r="BB124" s="50" t="e">
        <f>VLOOKUP(Audit!#REF!,$V$13:$AE$22,8,FALSE) &amp; IF(Audit!#REF!=10,Audit!#REF!,"")</f>
        <v>#REF!</v>
      </c>
      <c r="BC124" s="47" t="e">
        <f t="shared" si="53"/>
        <v>#REF!</v>
      </c>
      <c r="BD124" s="50" t="e">
        <f>VLOOKUP(Audit!#REF!,$V$3:$AE$12,9,FALSE)&amp; IF(Audit!#REF!=10,Audit!#REF!,"")</f>
        <v>#REF!</v>
      </c>
      <c r="BE124" s="50" t="e">
        <f>VLOOKUP(Audit!#REF!,$V$13:$AE$22,9,FALSE) &amp; IF(Audit!#REF!=10,Audit!#REF!,"") &amp; IF(Audit!#REF!&lt;&gt;1,U124,"")</f>
        <v>#REF!</v>
      </c>
      <c r="BF124" s="47" t="e">
        <f t="shared" si="54"/>
        <v>#REF!</v>
      </c>
      <c r="BG124" s="50" t="e">
        <f>VLOOKUP(Audit!#REF!,$V$3:$AE$12,10,FALSE) &amp; Audit!#REF! &amp; IF(Audit!#REF!=10,Audit!#REF!,"")</f>
        <v>#REF!</v>
      </c>
      <c r="BH124" s="50" t="e">
        <f>VLOOKUP(Audit!#REF!,$V$13:$AE$22,10,FALSE) &amp; IF(Audit!#REF!=10,Audit!#REF!,"") &amp; IF(Audit!#REF!&lt;&gt;1,U124,"")</f>
        <v>#REF!</v>
      </c>
      <c r="BI124" s="47" t="e">
        <f t="shared" si="55"/>
        <v>#REF!</v>
      </c>
      <c r="BJ124" s="48" t="str">
        <f t="shared" si="56"/>
        <v/>
      </c>
      <c r="BK124" s="48" t="str">
        <f t="shared" si="57"/>
        <v/>
      </c>
      <c r="BL124" s="48" t="str">
        <f t="shared" si="58"/>
        <v/>
      </c>
      <c r="BM124" s="48" t="str">
        <f t="shared" si="59"/>
        <v/>
      </c>
      <c r="BN124" s="48" t="str">
        <f t="shared" si="60"/>
        <v/>
      </c>
      <c r="BO124" s="48" t="str">
        <f t="shared" si="61"/>
        <v/>
      </c>
      <c r="BP124" s="48" t="str">
        <f t="shared" si="62"/>
        <v/>
      </c>
      <c r="BQ124" s="48" t="str">
        <f t="shared" si="63"/>
        <v/>
      </c>
      <c r="BR124" s="48" t="str">
        <f t="shared" si="64"/>
        <v/>
      </c>
      <c r="BS124" s="48" t="str">
        <f t="shared" si="65"/>
        <v/>
      </c>
      <c r="BT124" s="48" t="str">
        <f t="shared" si="66"/>
        <v/>
      </c>
      <c r="BU124" s="48" t="str">
        <f t="shared" si="67"/>
        <v/>
      </c>
    </row>
    <row r="125" spans="1:73">
      <c r="A125" s="10" t="e">
        <f>Audit!#REF!</f>
        <v>#REF!</v>
      </c>
      <c r="B125" s="10" t="e">
        <f t="shared" si="68"/>
        <v>#REF!</v>
      </c>
      <c r="C125" s="17" t="e">
        <f>VLOOKUP(Audit!#REF!,$V$3:$AE$12,2,FALSE) &amp; VLOOKUP(Audit!#REF!,$V$13:$AE$22,2,FALSE)&amp; IF(Audit!#REF!=10,Audit!#REF!&amp;Audit!#REF!,"")</f>
        <v>#REF!</v>
      </c>
      <c r="D125" s="17" t="e">
        <f>VLOOKUP(Audit!#REF!,$V$3:$AE$12,3,FALSE) &amp; VLOOKUP(Audit!#REF!,$V$13:$AE$22,3,FALSE) &amp;IF(Audit!#REF!=10,Audit!#REF!&amp;Audit!#REF!,"")</f>
        <v>#REF!</v>
      </c>
      <c r="E125" s="17" t="e">
        <f>VLOOKUP(Audit!#REF!,$V$3:$AE$12,4,FALSE)&amp; Audit!#REF! &amp; VLOOKUP(Audit!#REF!,$V$13:$AE$22,4,FALSE)&amp; IF(Audit!#REF!=10,Audit!#REF!&amp;Audit!#REF!,"")</f>
        <v>#REF!</v>
      </c>
      <c r="F125" s="17" t="e">
        <f>VLOOKUP(Audit!#REF!,$V$3:$AE$12,5,FALSE) &amp; VLOOKUP(Audit!#REF!,$V$13:$AE$22,5,FALSE)&amp; IF(Audit!#REF!=10,Audit!#REF!&amp;Audit!#REF!,"")</f>
        <v>#REF!</v>
      </c>
      <c r="G125" s="17" t="e">
        <f>VLOOKUP(Audit!#REF!,$V$3:$AE$12,6,FALSE) &amp; VLOOKUP(Audit!#REF!,$V$13:$AE$22,6,FALSE)&amp; IF(Audit!#REF!=10,Audit!#REF!&amp;Audit!#REF!,"")</f>
        <v>#REF!</v>
      </c>
      <c r="H125" s="17" t="e">
        <f>VLOOKUP(Audit!#REF!,$V$3:$AE$12,7,FALSE) &amp; VLOOKUP(Audit!#REF!,$V$13:$AE$22,7,FALSE)&amp;IF(Audit!#REF!=10,Audit!#REF!&amp;Audit!#REF!,"")</f>
        <v>#REF!</v>
      </c>
      <c r="I125" s="17" t="e">
        <f>VLOOKUP(Audit!#REF!,$V$3:$AE$12,8,FALSE) &amp; Audit!#REF! &amp; VLOOKUP(Audit!#REF!,$V$13:$AE$22,8,FALSE)&amp;IF(Audit!#REF!=10,Audit!#REF!&amp;Audit!#REF!,"")</f>
        <v>#REF!</v>
      </c>
      <c r="J125" s="17" t="e">
        <f>VLOOKUP(Audit!#REF!,$V$3:$AE$12,9,FALSE) &amp; VLOOKUP(Audit!#REF!,$V$13:$AE$22,9,FALSE) &amp; IF(Audit!#REF!=10,Audit!#REF!&amp;Audit!#REF!,"") &amp; IF(Audit!#REF!&lt;&gt;1,U125,"")</f>
        <v>#REF!</v>
      </c>
      <c r="K125" s="17" t="e">
        <f>VLOOKUP(Audit!#REF!,$V$3:$AE$12,10,FALSE) &amp; Audit!#REF! &amp; VLOOKUP(Audit!#REF!,$V$13:$AE$22,10,FALSE) &amp; IF(Audit!#REF!=10,Audit!#REF!&amp;Audit!#REF!,"") &amp; IF(Audit!#REF!&lt;&gt;1,U125,"")</f>
        <v>#REF!</v>
      </c>
      <c r="L125" s="10" t="e">
        <f>Audit!#REF!</f>
        <v>#REF!</v>
      </c>
      <c r="M125" s="10" t="e">
        <f t="shared" si="39"/>
        <v>#REF!</v>
      </c>
      <c r="N125" s="10" t="e">
        <f t="shared" si="40"/>
        <v>#REF!</v>
      </c>
      <c r="O125" s="10" t="e">
        <f t="shared" si="41"/>
        <v>#REF!</v>
      </c>
      <c r="P125" s="10" t="e">
        <f t="shared" si="42"/>
        <v>#REF!</v>
      </c>
      <c r="Q125" s="10" t="e">
        <f t="shared" si="43"/>
        <v>#REF!</v>
      </c>
      <c r="R125" s="10" t="e">
        <f t="shared" si="44"/>
        <v>#REF!</v>
      </c>
      <c r="S125" s="10" t="e">
        <f t="shared" si="45"/>
        <v>#REF!</v>
      </c>
      <c r="T125" s="10" t="e">
        <f t="shared" si="46"/>
        <v>#REF!</v>
      </c>
      <c r="U125" s="17" t="e">
        <f>IF(Audit!#REF!="","",VLOOKUP(Audit!#REF!,$W$26:$X$35,2,FALSE)) &amp; Audit!#REF! &amp; IF(Audit!#REF!="","",IF(Audit!#REF!&lt;=1.4,VLOOKUP(Audit!#REF!,$W$38:X170,2,FALSE),VLOOKUP(Audit!#REF!,$W$51:$X$61,2,FALSE))) &amp; IF(Audit!#REF!="","",VLOOKUP(Audit!#REF!,$Y$26:$Z$35,2,FALSE) &amp; Audit!#REF! &amp; IF(Audit!#REF!="","",IF(Audit!#REF!&lt;=1.4,VLOOKUP(Audit!#REF!,$Y$38:$Z$48,2,FALSE),VLOOKUP(Audit!#REF!,$Y$51:$Z$61,2,FALSE))))</f>
        <v>#REF!</v>
      </c>
      <c r="V125" s="21"/>
      <c r="AH125" s="49" t="e">
        <f>Audit!#REF!</f>
        <v>#REF!</v>
      </c>
      <c r="AI125" s="50" t="e">
        <f>VLOOKUP(Audit!#REF!,$V$3:$AE$12,2,FALSE)&amp; IF(Audit!#REF!=10,Audit!#REF!,"")</f>
        <v>#REF!</v>
      </c>
      <c r="AJ125" s="50" t="e">
        <f>VLOOKUP(Audit!#REF!,$V$13:$AE$22,2,FALSE)&amp; IF(Audit!#REF!=10,Audit!#REF!,"")</f>
        <v>#REF!</v>
      </c>
      <c r="AK125" s="47" t="e">
        <f t="shared" si="47"/>
        <v>#REF!</v>
      </c>
      <c r="AL125" s="50" t="e">
        <f>VLOOKUP(Audit!#REF!,$V$3:$AE$12,3,FALSE)&amp; IF(Audit!#REF!=10,Audit!#REF!,"")</f>
        <v>#REF!</v>
      </c>
      <c r="AM125" s="50" t="e">
        <f>VLOOKUP(Audit!#REF!,$V$13:$AE$22,3,FALSE)&amp; IF(Audit!#REF!=10,Audit!#REF!,"")</f>
        <v>#REF!</v>
      </c>
      <c r="AN125" s="47" t="e">
        <f t="shared" si="48"/>
        <v>#REF!</v>
      </c>
      <c r="AO125" s="50" t="e">
        <f>VLOOKUP(Audit!#REF!,$V$3:$AE$12,4,FALSE) &amp;  Audit!#REF! &amp; IF(Audit!#REF!=10,Audit!#REF!,"")</f>
        <v>#REF!</v>
      </c>
      <c r="AP125" s="50" t="e">
        <f>VLOOKUP(Audit!#REF!,$V$13:$AE$22,4,FALSE)&amp; IF(Audit!#REF!=10,Audit!#REF!,"")</f>
        <v>#REF!</v>
      </c>
      <c r="AQ125" s="47" t="e">
        <f t="shared" si="49"/>
        <v>#REF!</v>
      </c>
      <c r="AR125" s="50" t="e">
        <f>VLOOKUP(Audit!#REF!,$V$3:$AE$12,5,FALSE)&amp; IF(Audit!#REF!=10,Audit!#REF!,"")</f>
        <v>#REF!</v>
      </c>
      <c r="AS125" s="50" t="e">
        <f>VLOOKUP(Audit!#REF!,$V$13:$AE$22,5,FALSE)&amp; IF(Audit!#REF!=10,Audit!#REF!,"")</f>
        <v>#REF!</v>
      </c>
      <c r="AT125" s="47" t="e">
        <f t="shared" si="50"/>
        <v>#REF!</v>
      </c>
      <c r="AU125" s="50" t="e">
        <f>VLOOKUP(Audit!#REF!,$V$3:$AE$12,6,FALSE)&amp; IF(Audit!#REF!=10,Audit!#REF!,"")</f>
        <v>#REF!</v>
      </c>
      <c r="AV125" s="50" t="e">
        <f>VLOOKUP(Audit!#REF!,$V$13:$AE$22,6,FALSE)&amp; IF(Audit!#REF!=10,Audit!#REF!,"")</f>
        <v>#REF!</v>
      </c>
      <c r="AW125" s="47" t="e">
        <f t="shared" si="51"/>
        <v>#REF!</v>
      </c>
      <c r="AX125" s="50" t="e">
        <f>VLOOKUP(Audit!#REF!,$V$3:$AE$12,7,FALSE)&amp; IF(Audit!#REF!=10,Audit!#REF!,"")</f>
        <v>#REF!</v>
      </c>
      <c r="AY125" s="50" t="e">
        <f>VLOOKUP(Audit!#REF!,$V$13:$AE$22,7,FALSE) &amp; IF(Audit!#REF!=10,Audit!#REF!,"")</f>
        <v>#REF!</v>
      </c>
      <c r="AZ125" s="47" t="e">
        <f t="shared" si="52"/>
        <v>#REF!</v>
      </c>
      <c r="BA125" s="50" t="e">
        <f>VLOOKUP(Audit!#REF!,$V$3:$AE$12,8,FALSE)&amp; Audit!#REF! &amp; IF(Audit!#REF!=10,Audit!#REF!,"")</f>
        <v>#REF!</v>
      </c>
      <c r="BB125" s="50" t="e">
        <f>VLOOKUP(Audit!#REF!,$V$13:$AE$22,8,FALSE) &amp; IF(Audit!#REF!=10,Audit!#REF!,"")</f>
        <v>#REF!</v>
      </c>
      <c r="BC125" s="47" t="e">
        <f t="shared" si="53"/>
        <v>#REF!</v>
      </c>
      <c r="BD125" s="50" t="e">
        <f>VLOOKUP(Audit!#REF!,$V$3:$AE$12,9,FALSE)&amp; IF(Audit!#REF!=10,Audit!#REF!,"")</f>
        <v>#REF!</v>
      </c>
      <c r="BE125" s="50" t="e">
        <f>VLOOKUP(Audit!#REF!,$V$13:$AE$22,9,FALSE) &amp; IF(Audit!#REF!=10,Audit!#REF!,"") &amp; IF(Audit!#REF!&lt;&gt;1,U125,"")</f>
        <v>#REF!</v>
      </c>
      <c r="BF125" s="47" t="e">
        <f t="shared" si="54"/>
        <v>#REF!</v>
      </c>
      <c r="BG125" s="50" t="e">
        <f>VLOOKUP(Audit!#REF!,$V$3:$AE$12,10,FALSE) &amp; Audit!#REF! &amp; IF(Audit!#REF!=10,Audit!#REF!,"")</f>
        <v>#REF!</v>
      </c>
      <c r="BH125" s="50" t="e">
        <f>VLOOKUP(Audit!#REF!,$V$13:$AE$22,10,FALSE) &amp; IF(Audit!#REF!=10,Audit!#REF!,"") &amp; IF(Audit!#REF!&lt;&gt;1,U125,"")</f>
        <v>#REF!</v>
      </c>
      <c r="BI125" s="47" t="e">
        <f t="shared" si="55"/>
        <v>#REF!</v>
      </c>
      <c r="BJ125" s="48" t="str">
        <f t="shared" si="56"/>
        <v/>
      </c>
      <c r="BK125" s="48" t="str">
        <f t="shared" si="57"/>
        <v/>
      </c>
      <c r="BL125" s="48" t="str">
        <f t="shared" si="58"/>
        <v/>
      </c>
      <c r="BM125" s="48" t="str">
        <f t="shared" si="59"/>
        <v/>
      </c>
      <c r="BN125" s="48" t="str">
        <f t="shared" si="60"/>
        <v/>
      </c>
      <c r="BO125" s="48" t="str">
        <f t="shared" si="61"/>
        <v/>
      </c>
      <c r="BP125" s="48" t="str">
        <f t="shared" si="62"/>
        <v/>
      </c>
      <c r="BQ125" s="48" t="str">
        <f t="shared" si="63"/>
        <v/>
      </c>
      <c r="BR125" s="48" t="str">
        <f t="shared" si="64"/>
        <v/>
      </c>
      <c r="BS125" s="48" t="str">
        <f t="shared" si="65"/>
        <v/>
      </c>
      <c r="BT125" s="48" t="str">
        <f t="shared" si="66"/>
        <v/>
      </c>
      <c r="BU125" s="48" t="str">
        <f t="shared" si="67"/>
        <v/>
      </c>
    </row>
    <row r="126" spans="1:73">
      <c r="A126" s="10" t="e">
        <f>Audit!#REF!</f>
        <v>#REF!</v>
      </c>
      <c r="B126" s="10" t="e">
        <f t="shared" si="68"/>
        <v>#REF!</v>
      </c>
      <c r="C126" s="17" t="e">
        <f>VLOOKUP(Audit!#REF!,$V$3:$AE$12,2,FALSE) &amp; VLOOKUP(Audit!#REF!,$V$13:$AE$22,2,FALSE)&amp; IF(Audit!#REF!=10,Audit!#REF!&amp;Audit!#REF!,"")</f>
        <v>#REF!</v>
      </c>
      <c r="D126" s="17" t="e">
        <f>VLOOKUP(Audit!#REF!,$V$3:$AE$12,3,FALSE) &amp; VLOOKUP(Audit!#REF!,$V$13:$AE$22,3,FALSE) &amp;IF(Audit!#REF!=10,Audit!#REF!&amp;Audit!#REF!,"")</f>
        <v>#REF!</v>
      </c>
      <c r="E126" s="17" t="e">
        <f>VLOOKUP(Audit!#REF!,$V$3:$AE$12,4,FALSE)&amp; Audit!#REF! &amp; VLOOKUP(Audit!#REF!,$V$13:$AE$22,4,FALSE)&amp; IF(Audit!#REF!=10,Audit!#REF!&amp;Audit!#REF!,"")</f>
        <v>#REF!</v>
      </c>
      <c r="F126" s="17" t="e">
        <f>VLOOKUP(Audit!#REF!,$V$3:$AE$12,5,FALSE) &amp; VLOOKUP(Audit!#REF!,$V$13:$AE$22,5,FALSE)&amp; IF(Audit!#REF!=10,Audit!#REF!&amp;Audit!#REF!,"")</f>
        <v>#REF!</v>
      </c>
      <c r="G126" s="17" t="e">
        <f>VLOOKUP(Audit!#REF!,$V$3:$AE$12,6,FALSE) &amp; VLOOKUP(Audit!#REF!,$V$13:$AE$22,6,FALSE)&amp; IF(Audit!#REF!=10,Audit!#REF!&amp;Audit!#REF!,"")</f>
        <v>#REF!</v>
      </c>
      <c r="H126" s="17" t="e">
        <f>VLOOKUP(Audit!#REF!,$V$3:$AE$12,7,FALSE) &amp; VLOOKUP(Audit!#REF!,$V$13:$AE$22,7,FALSE)&amp;IF(Audit!#REF!=10,Audit!#REF!&amp;Audit!#REF!,"")</f>
        <v>#REF!</v>
      </c>
      <c r="I126" s="17" t="e">
        <f>VLOOKUP(Audit!#REF!,$V$3:$AE$12,8,FALSE) &amp; Audit!#REF! &amp; VLOOKUP(Audit!#REF!,$V$13:$AE$22,8,FALSE)&amp;IF(Audit!#REF!=10,Audit!#REF!&amp;Audit!#REF!,"")</f>
        <v>#REF!</v>
      </c>
      <c r="J126" s="17" t="e">
        <f>VLOOKUP(Audit!#REF!,$V$3:$AE$12,9,FALSE) &amp; VLOOKUP(Audit!#REF!,$V$13:$AE$22,9,FALSE) &amp; IF(Audit!#REF!=10,Audit!#REF!&amp;Audit!#REF!,"") &amp; IF(Audit!#REF!&lt;&gt;1,U126,"")</f>
        <v>#REF!</v>
      </c>
      <c r="K126" s="17" t="e">
        <f>VLOOKUP(Audit!#REF!,$V$3:$AE$12,10,FALSE) &amp; Audit!#REF! &amp; VLOOKUP(Audit!#REF!,$V$13:$AE$22,10,FALSE) &amp; IF(Audit!#REF!=10,Audit!#REF!&amp;Audit!#REF!,"") &amp; IF(Audit!#REF!&lt;&gt;1,U126,"")</f>
        <v>#REF!</v>
      </c>
      <c r="L126" s="10" t="e">
        <f>Audit!#REF!</f>
        <v>#REF!</v>
      </c>
      <c r="M126" s="10" t="e">
        <f t="shared" si="39"/>
        <v>#REF!</v>
      </c>
      <c r="N126" s="10" t="e">
        <f t="shared" si="40"/>
        <v>#REF!</v>
      </c>
      <c r="O126" s="10" t="e">
        <f t="shared" si="41"/>
        <v>#REF!</v>
      </c>
      <c r="P126" s="10" t="e">
        <f t="shared" si="42"/>
        <v>#REF!</v>
      </c>
      <c r="Q126" s="10" t="e">
        <f t="shared" si="43"/>
        <v>#REF!</v>
      </c>
      <c r="R126" s="10" t="e">
        <f t="shared" si="44"/>
        <v>#REF!</v>
      </c>
      <c r="S126" s="10" t="e">
        <f t="shared" si="45"/>
        <v>#REF!</v>
      </c>
      <c r="T126" s="10" t="e">
        <f t="shared" si="46"/>
        <v>#REF!</v>
      </c>
      <c r="U126" s="17" t="e">
        <f>IF(Audit!#REF!="","",VLOOKUP(Audit!#REF!,$W$26:$X$35,2,FALSE)) &amp; Audit!#REF! &amp; IF(Audit!#REF!="","",IF(Audit!#REF!&lt;=1.4,VLOOKUP(Audit!#REF!,$W$38:X171,2,FALSE),VLOOKUP(Audit!#REF!,$W$51:$X$61,2,FALSE))) &amp; IF(Audit!#REF!="","",VLOOKUP(Audit!#REF!,$Y$26:$Z$35,2,FALSE) &amp; Audit!#REF! &amp; IF(Audit!#REF!="","",IF(Audit!#REF!&lt;=1.4,VLOOKUP(Audit!#REF!,$Y$38:$Z$48,2,FALSE),VLOOKUP(Audit!#REF!,$Y$51:$Z$61,2,FALSE))))</f>
        <v>#REF!</v>
      </c>
      <c r="V126" s="21"/>
      <c r="AH126" s="49" t="e">
        <f>Audit!#REF!</f>
        <v>#REF!</v>
      </c>
      <c r="AI126" s="50" t="e">
        <f>VLOOKUP(Audit!#REF!,$V$3:$AE$12,2,FALSE)&amp; IF(Audit!#REF!=10,Audit!#REF!,"")</f>
        <v>#REF!</v>
      </c>
      <c r="AJ126" s="50" t="e">
        <f>VLOOKUP(Audit!#REF!,$V$13:$AE$22,2,FALSE)&amp; IF(Audit!#REF!=10,Audit!#REF!,"")</f>
        <v>#REF!</v>
      </c>
      <c r="AK126" s="47" t="e">
        <f t="shared" si="47"/>
        <v>#REF!</v>
      </c>
      <c r="AL126" s="50" t="e">
        <f>VLOOKUP(Audit!#REF!,$V$3:$AE$12,3,FALSE)&amp; IF(Audit!#REF!=10,Audit!#REF!,"")</f>
        <v>#REF!</v>
      </c>
      <c r="AM126" s="50" t="e">
        <f>VLOOKUP(Audit!#REF!,$V$13:$AE$22,3,FALSE)&amp; IF(Audit!#REF!=10,Audit!#REF!,"")</f>
        <v>#REF!</v>
      </c>
      <c r="AN126" s="47" t="e">
        <f t="shared" si="48"/>
        <v>#REF!</v>
      </c>
      <c r="AO126" s="50" t="e">
        <f>VLOOKUP(Audit!#REF!,$V$3:$AE$12,4,FALSE) &amp;  Audit!#REF! &amp; IF(Audit!#REF!=10,Audit!#REF!,"")</f>
        <v>#REF!</v>
      </c>
      <c r="AP126" s="50" t="e">
        <f>VLOOKUP(Audit!#REF!,$V$13:$AE$22,4,FALSE)&amp; IF(Audit!#REF!=10,Audit!#REF!,"")</f>
        <v>#REF!</v>
      </c>
      <c r="AQ126" s="47" t="e">
        <f t="shared" si="49"/>
        <v>#REF!</v>
      </c>
      <c r="AR126" s="50" t="e">
        <f>VLOOKUP(Audit!#REF!,$V$3:$AE$12,5,FALSE)&amp; IF(Audit!#REF!=10,Audit!#REF!,"")</f>
        <v>#REF!</v>
      </c>
      <c r="AS126" s="50" t="e">
        <f>VLOOKUP(Audit!#REF!,$V$13:$AE$22,5,FALSE)&amp; IF(Audit!#REF!=10,Audit!#REF!,"")</f>
        <v>#REF!</v>
      </c>
      <c r="AT126" s="47" t="e">
        <f t="shared" si="50"/>
        <v>#REF!</v>
      </c>
      <c r="AU126" s="50" t="e">
        <f>VLOOKUP(Audit!#REF!,$V$3:$AE$12,6,FALSE)&amp; IF(Audit!#REF!=10,Audit!#REF!,"")</f>
        <v>#REF!</v>
      </c>
      <c r="AV126" s="50" t="e">
        <f>VLOOKUP(Audit!#REF!,$V$13:$AE$22,6,FALSE)&amp; IF(Audit!#REF!=10,Audit!#REF!,"")</f>
        <v>#REF!</v>
      </c>
      <c r="AW126" s="47" t="e">
        <f t="shared" si="51"/>
        <v>#REF!</v>
      </c>
      <c r="AX126" s="50" t="e">
        <f>VLOOKUP(Audit!#REF!,$V$3:$AE$12,7,FALSE)&amp; IF(Audit!#REF!=10,Audit!#REF!,"")</f>
        <v>#REF!</v>
      </c>
      <c r="AY126" s="50" t="e">
        <f>VLOOKUP(Audit!#REF!,$V$13:$AE$22,7,FALSE) &amp; IF(Audit!#REF!=10,Audit!#REF!,"")</f>
        <v>#REF!</v>
      </c>
      <c r="AZ126" s="47" t="e">
        <f t="shared" si="52"/>
        <v>#REF!</v>
      </c>
      <c r="BA126" s="50" t="e">
        <f>VLOOKUP(Audit!#REF!,$V$3:$AE$12,8,FALSE)&amp; Audit!#REF! &amp; IF(Audit!#REF!=10,Audit!#REF!,"")</f>
        <v>#REF!</v>
      </c>
      <c r="BB126" s="50" t="e">
        <f>VLOOKUP(Audit!#REF!,$V$13:$AE$22,8,FALSE) &amp; IF(Audit!#REF!=10,Audit!#REF!,"")</f>
        <v>#REF!</v>
      </c>
      <c r="BC126" s="47" t="e">
        <f t="shared" si="53"/>
        <v>#REF!</v>
      </c>
      <c r="BD126" s="50" t="e">
        <f>VLOOKUP(Audit!#REF!,$V$3:$AE$12,9,FALSE)&amp; IF(Audit!#REF!=10,Audit!#REF!,"")</f>
        <v>#REF!</v>
      </c>
      <c r="BE126" s="50" t="e">
        <f>VLOOKUP(Audit!#REF!,$V$13:$AE$22,9,FALSE) &amp; IF(Audit!#REF!=10,Audit!#REF!,"") &amp; IF(Audit!#REF!&lt;&gt;1,U126,"")</f>
        <v>#REF!</v>
      </c>
      <c r="BF126" s="47" t="e">
        <f t="shared" si="54"/>
        <v>#REF!</v>
      </c>
      <c r="BG126" s="50" t="e">
        <f>VLOOKUP(Audit!#REF!,$V$3:$AE$12,10,FALSE) &amp; Audit!#REF! &amp; IF(Audit!#REF!=10,Audit!#REF!,"")</f>
        <v>#REF!</v>
      </c>
      <c r="BH126" s="50" t="e">
        <f>VLOOKUP(Audit!#REF!,$V$13:$AE$22,10,FALSE) &amp; IF(Audit!#REF!=10,Audit!#REF!,"") &amp; IF(Audit!#REF!&lt;&gt;1,U126,"")</f>
        <v>#REF!</v>
      </c>
      <c r="BI126" s="47" t="e">
        <f t="shared" si="55"/>
        <v>#REF!</v>
      </c>
      <c r="BJ126" s="48" t="str">
        <f t="shared" si="56"/>
        <v/>
      </c>
      <c r="BK126" s="48" t="str">
        <f t="shared" si="57"/>
        <v/>
      </c>
      <c r="BL126" s="48" t="str">
        <f t="shared" si="58"/>
        <v/>
      </c>
      <c r="BM126" s="48" t="str">
        <f t="shared" si="59"/>
        <v/>
      </c>
      <c r="BN126" s="48" t="str">
        <f t="shared" si="60"/>
        <v/>
      </c>
      <c r="BO126" s="48" t="str">
        <f t="shared" si="61"/>
        <v/>
      </c>
      <c r="BP126" s="48" t="str">
        <f t="shared" si="62"/>
        <v/>
      </c>
      <c r="BQ126" s="48" t="str">
        <f t="shared" si="63"/>
        <v/>
      </c>
      <c r="BR126" s="48" t="str">
        <f t="shared" si="64"/>
        <v/>
      </c>
      <c r="BS126" s="48" t="str">
        <f t="shared" si="65"/>
        <v/>
      </c>
      <c r="BT126" s="48" t="str">
        <f t="shared" si="66"/>
        <v/>
      </c>
      <c r="BU126" s="48" t="str">
        <f t="shared" si="67"/>
        <v/>
      </c>
    </row>
    <row r="127" spans="1:73">
      <c r="A127" s="10" t="e">
        <f>Audit!#REF!</f>
        <v>#REF!</v>
      </c>
      <c r="B127" s="10" t="e">
        <f t="shared" si="68"/>
        <v>#REF!</v>
      </c>
      <c r="C127" s="17" t="e">
        <f>VLOOKUP(Audit!#REF!,$V$3:$AE$12,2,FALSE) &amp; VLOOKUP(Audit!#REF!,$V$13:$AE$22,2,FALSE)&amp; IF(Audit!#REF!=10,Audit!#REF!&amp;Audit!#REF!,"")</f>
        <v>#REF!</v>
      </c>
      <c r="D127" s="17" t="e">
        <f>VLOOKUP(Audit!#REF!,$V$3:$AE$12,3,FALSE) &amp; VLOOKUP(Audit!#REF!,$V$13:$AE$22,3,FALSE) &amp;IF(Audit!#REF!=10,Audit!#REF!&amp;Audit!#REF!,"")</f>
        <v>#REF!</v>
      </c>
      <c r="E127" s="17" t="e">
        <f>VLOOKUP(Audit!#REF!,$V$3:$AE$12,4,FALSE)&amp; Audit!#REF! &amp; VLOOKUP(Audit!#REF!,$V$13:$AE$22,4,FALSE)&amp; IF(Audit!#REF!=10,Audit!#REF!&amp;Audit!#REF!,"")</f>
        <v>#REF!</v>
      </c>
      <c r="F127" s="17" t="e">
        <f>VLOOKUP(Audit!#REF!,$V$3:$AE$12,5,FALSE) &amp; VLOOKUP(Audit!#REF!,$V$13:$AE$22,5,FALSE)&amp; IF(Audit!#REF!=10,Audit!#REF!&amp;Audit!#REF!,"")</f>
        <v>#REF!</v>
      </c>
      <c r="G127" s="17" t="e">
        <f>VLOOKUP(Audit!#REF!,$V$3:$AE$12,6,FALSE) &amp; VLOOKUP(Audit!#REF!,$V$13:$AE$22,6,FALSE)&amp; IF(Audit!#REF!=10,Audit!#REF!&amp;Audit!#REF!,"")</f>
        <v>#REF!</v>
      </c>
      <c r="H127" s="17" t="e">
        <f>VLOOKUP(Audit!#REF!,$V$3:$AE$12,7,FALSE) &amp; VLOOKUP(Audit!#REF!,$V$13:$AE$22,7,FALSE)&amp;IF(Audit!#REF!=10,Audit!#REF!&amp;Audit!#REF!,"")</f>
        <v>#REF!</v>
      </c>
      <c r="I127" s="17" t="e">
        <f>VLOOKUP(Audit!#REF!,$V$3:$AE$12,8,FALSE) &amp; Audit!#REF! &amp; VLOOKUP(Audit!#REF!,$V$13:$AE$22,8,FALSE)&amp;IF(Audit!#REF!=10,Audit!#REF!&amp;Audit!#REF!,"")</f>
        <v>#REF!</v>
      </c>
      <c r="J127" s="17" t="e">
        <f>VLOOKUP(Audit!#REF!,$V$3:$AE$12,9,FALSE) &amp; VLOOKUP(Audit!#REF!,$V$13:$AE$22,9,FALSE) &amp; IF(Audit!#REF!=10,Audit!#REF!&amp;Audit!#REF!,"") &amp; IF(Audit!#REF!&lt;&gt;1,U127,"")</f>
        <v>#REF!</v>
      </c>
      <c r="K127" s="17" t="e">
        <f>VLOOKUP(Audit!#REF!,$V$3:$AE$12,10,FALSE) &amp; Audit!#REF! &amp; VLOOKUP(Audit!#REF!,$V$13:$AE$22,10,FALSE) &amp; IF(Audit!#REF!=10,Audit!#REF!&amp;Audit!#REF!,"") &amp; IF(Audit!#REF!&lt;&gt;1,U127,"")</f>
        <v>#REF!</v>
      </c>
      <c r="L127" s="10" t="e">
        <f>Audit!#REF!</f>
        <v>#REF!</v>
      </c>
      <c r="M127" s="10" t="e">
        <f t="shared" si="39"/>
        <v>#REF!</v>
      </c>
      <c r="N127" s="10" t="e">
        <f t="shared" si="40"/>
        <v>#REF!</v>
      </c>
      <c r="O127" s="10" t="e">
        <f t="shared" si="41"/>
        <v>#REF!</v>
      </c>
      <c r="P127" s="10" t="e">
        <f t="shared" si="42"/>
        <v>#REF!</v>
      </c>
      <c r="Q127" s="10" t="e">
        <f t="shared" si="43"/>
        <v>#REF!</v>
      </c>
      <c r="R127" s="10" t="e">
        <f t="shared" si="44"/>
        <v>#REF!</v>
      </c>
      <c r="S127" s="10" t="e">
        <f t="shared" si="45"/>
        <v>#REF!</v>
      </c>
      <c r="T127" s="10" t="e">
        <f t="shared" si="46"/>
        <v>#REF!</v>
      </c>
      <c r="U127" s="17" t="e">
        <f>IF(Audit!#REF!="","",VLOOKUP(Audit!#REF!,$W$26:$X$35,2,FALSE)) &amp; Audit!#REF! &amp; IF(Audit!#REF!="","",IF(Audit!#REF!&lt;=1.4,VLOOKUP(Audit!#REF!,$W$38:X172,2,FALSE),VLOOKUP(Audit!#REF!,$W$51:$X$61,2,FALSE))) &amp; IF(Audit!#REF!="","",VLOOKUP(Audit!#REF!,$Y$26:$Z$35,2,FALSE) &amp; Audit!#REF! &amp; IF(Audit!#REF!="","",IF(Audit!#REF!&lt;=1.4,VLOOKUP(Audit!#REF!,$Y$38:$Z$48,2,FALSE),VLOOKUP(Audit!#REF!,$Y$51:$Z$61,2,FALSE))))</f>
        <v>#REF!</v>
      </c>
      <c r="V127" s="21"/>
      <c r="AH127" s="49" t="e">
        <f>Audit!#REF!</f>
        <v>#REF!</v>
      </c>
      <c r="AI127" s="50" t="e">
        <f>VLOOKUP(Audit!#REF!,$V$3:$AE$12,2,FALSE)&amp; IF(Audit!#REF!=10,Audit!#REF!,"")</f>
        <v>#REF!</v>
      </c>
      <c r="AJ127" s="50" t="e">
        <f>VLOOKUP(Audit!#REF!,$V$13:$AE$22,2,FALSE)&amp; IF(Audit!#REF!=10,Audit!#REF!,"")</f>
        <v>#REF!</v>
      </c>
      <c r="AK127" s="47" t="e">
        <f t="shared" si="47"/>
        <v>#REF!</v>
      </c>
      <c r="AL127" s="50" t="e">
        <f>VLOOKUP(Audit!#REF!,$V$3:$AE$12,3,FALSE)&amp; IF(Audit!#REF!=10,Audit!#REF!,"")</f>
        <v>#REF!</v>
      </c>
      <c r="AM127" s="50" t="e">
        <f>VLOOKUP(Audit!#REF!,$V$13:$AE$22,3,FALSE)&amp; IF(Audit!#REF!=10,Audit!#REF!,"")</f>
        <v>#REF!</v>
      </c>
      <c r="AN127" s="47" t="e">
        <f t="shared" si="48"/>
        <v>#REF!</v>
      </c>
      <c r="AO127" s="50" t="e">
        <f>VLOOKUP(Audit!#REF!,$V$3:$AE$12,4,FALSE) &amp;  Audit!#REF! &amp; IF(Audit!#REF!=10,Audit!#REF!,"")</f>
        <v>#REF!</v>
      </c>
      <c r="AP127" s="50" t="e">
        <f>VLOOKUP(Audit!#REF!,$V$13:$AE$22,4,FALSE)&amp; IF(Audit!#REF!=10,Audit!#REF!,"")</f>
        <v>#REF!</v>
      </c>
      <c r="AQ127" s="47" t="e">
        <f t="shared" si="49"/>
        <v>#REF!</v>
      </c>
      <c r="AR127" s="50" t="e">
        <f>VLOOKUP(Audit!#REF!,$V$3:$AE$12,5,FALSE)&amp; IF(Audit!#REF!=10,Audit!#REF!,"")</f>
        <v>#REF!</v>
      </c>
      <c r="AS127" s="50" t="e">
        <f>VLOOKUP(Audit!#REF!,$V$13:$AE$22,5,FALSE)&amp; IF(Audit!#REF!=10,Audit!#REF!,"")</f>
        <v>#REF!</v>
      </c>
      <c r="AT127" s="47" t="e">
        <f t="shared" si="50"/>
        <v>#REF!</v>
      </c>
      <c r="AU127" s="50" t="e">
        <f>VLOOKUP(Audit!#REF!,$V$3:$AE$12,6,FALSE)&amp; IF(Audit!#REF!=10,Audit!#REF!,"")</f>
        <v>#REF!</v>
      </c>
      <c r="AV127" s="50" t="e">
        <f>VLOOKUP(Audit!#REF!,$V$13:$AE$22,6,FALSE)&amp; IF(Audit!#REF!=10,Audit!#REF!,"")</f>
        <v>#REF!</v>
      </c>
      <c r="AW127" s="47" t="e">
        <f t="shared" si="51"/>
        <v>#REF!</v>
      </c>
      <c r="AX127" s="50" t="e">
        <f>VLOOKUP(Audit!#REF!,$V$3:$AE$12,7,FALSE)&amp; IF(Audit!#REF!=10,Audit!#REF!,"")</f>
        <v>#REF!</v>
      </c>
      <c r="AY127" s="50" t="e">
        <f>VLOOKUP(Audit!#REF!,$V$13:$AE$22,7,FALSE) &amp; IF(Audit!#REF!=10,Audit!#REF!,"")</f>
        <v>#REF!</v>
      </c>
      <c r="AZ127" s="47" t="e">
        <f t="shared" si="52"/>
        <v>#REF!</v>
      </c>
      <c r="BA127" s="50" t="e">
        <f>VLOOKUP(Audit!#REF!,$V$3:$AE$12,8,FALSE)&amp; Audit!#REF! &amp; IF(Audit!#REF!=10,Audit!#REF!,"")</f>
        <v>#REF!</v>
      </c>
      <c r="BB127" s="50" t="e">
        <f>VLOOKUP(Audit!#REF!,$V$13:$AE$22,8,FALSE) &amp; IF(Audit!#REF!=10,Audit!#REF!,"")</f>
        <v>#REF!</v>
      </c>
      <c r="BC127" s="47" t="e">
        <f t="shared" si="53"/>
        <v>#REF!</v>
      </c>
      <c r="BD127" s="50" t="e">
        <f>VLOOKUP(Audit!#REF!,$V$3:$AE$12,9,FALSE)&amp; IF(Audit!#REF!=10,Audit!#REF!,"")</f>
        <v>#REF!</v>
      </c>
      <c r="BE127" s="50" t="e">
        <f>VLOOKUP(Audit!#REF!,$V$13:$AE$22,9,FALSE) &amp; IF(Audit!#REF!=10,Audit!#REF!,"") &amp; IF(Audit!#REF!&lt;&gt;1,U127,"")</f>
        <v>#REF!</v>
      </c>
      <c r="BF127" s="47" t="e">
        <f t="shared" si="54"/>
        <v>#REF!</v>
      </c>
      <c r="BG127" s="50" t="e">
        <f>VLOOKUP(Audit!#REF!,$V$3:$AE$12,10,FALSE) &amp; Audit!#REF! &amp; IF(Audit!#REF!=10,Audit!#REF!,"")</f>
        <v>#REF!</v>
      </c>
      <c r="BH127" s="50" t="e">
        <f>VLOOKUP(Audit!#REF!,$V$13:$AE$22,10,FALSE) &amp; IF(Audit!#REF!=10,Audit!#REF!,"") &amp; IF(Audit!#REF!&lt;&gt;1,U127,"")</f>
        <v>#REF!</v>
      </c>
      <c r="BI127" s="47" t="e">
        <f t="shared" si="55"/>
        <v>#REF!</v>
      </c>
      <c r="BJ127" s="48" t="str">
        <f t="shared" si="56"/>
        <v/>
      </c>
      <c r="BK127" s="48" t="str">
        <f t="shared" si="57"/>
        <v/>
      </c>
      <c r="BL127" s="48" t="str">
        <f t="shared" si="58"/>
        <v/>
      </c>
      <c r="BM127" s="48" t="str">
        <f t="shared" si="59"/>
        <v/>
      </c>
      <c r="BN127" s="48" t="str">
        <f t="shared" si="60"/>
        <v/>
      </c>
      <c r="BO127" s="48" t="str">
        <f t="shared" si="61"/>
        <v/>
      </c>
      <c r="BP127" s="48" t="str">
        <f t="shared" si="62"/>
        <v/>
      </c>
      <c r="BQ127" s="48" t="str">
        <f t="shared" si="63"/>
        <v/>
      </c>
      <c r="BR127" s="48" t="str">
        <f t="shared" si="64"/>
        <v/>
      </c>
      <c r="BS127" s="48" t="str">
        <f t="shared" si="65"/>
        <v/>
      </c>
      <c r="BT127" s="48" t="str">
        <f t="shared" si="66"/>
        <v/>
      </c>
      <c r="BU127" s="48" t="str">
        <f t="shared" si="67"/>
        <v/>
      </c>
    </row>
    <row r="128" spans="1:73">
      <c r="A128" s="10" t="e">
        <f>Audit!#REF!</f>
        <v>#REF!</v>
      </c>
      <c r="B128" s="10" t="e">
        <f t="shared" si="68"/>
        <v>#REF!</v>
      </c>
      <c r="C128" s="17" t="e">
        <f>VLOOKUP(Audit!#REF!,$V$3:$AE$12,2,FALSE) &amp; VLOOKUP(Audit!#REF!,$V$13:$AE$22,2,FALSE)&amp; IF(Audit!#REF!=10,Audit!#REF!&amp;Audit!#REF!,"")</f>
        <v>#REF!</v>
      </c>
      <c r="D128" s="17" t="e">
        <f>VLOOKUP(Audit!#REF!,$V$3:$AE$12,3,FALSE) &amp; VLOOKUP(Audit!#REF!,$V$13:$AE$22,3,FALSE) &amp;IF(Audit!#REF!=10,Audit!#REF!&amp;Audit!#REF!,"")</f>
        <v>#REF!</v>
      </c>
      <c r="E128" s="17" t="e">
        <f>VLOOKUP(Audit!#REF!,$V$3:$AE$12,4,FALSE)&amp; Audit!#REF! &amp; VLOOKUP(Audit!#REF!,$V$13:$AE$22,4,FALSE)&amp; IF(Audit!#REF!=10,Audit!#REF!&amp;Audit!#REF!,"")</f>
        <v>#REF!</v>
      </c>
      <c r="F128" s="17" t="e">
        <f>VLOOKUP(Audit!#REF!,$V$3:$AE$12,5,FALSE) &amp; VLOOKUP(Audit!#REF!,$V$13:$AE$22,5,FALSE)&amp; IF(Audit!#REF!=10,Audit!#REF!&amp;Audit!#REF!,"")</f>
        <v>#REF!</v>
      </c>
      <c r="G128" s="17" t="e">
        <f>VLOOKUP(Audit!#REF!,$V$3:$AE$12,6,FALSE) &amp; VLOOKUP(Audit!#REF!,$V$13:$AE$22,6,FALSE)&amp; IF(Audit!#REF!=10,Audit!#REF!&amp;Audit!#REF!,"")</f>
        <v>#REF!</v>
      </c>
      <c r="H128" s="17" t="e">
        <f>VLOOKUP(Audit!#REF!,$V$3:$AE$12,7,FALSE) &amp; VLOOKUP(Audit!#REF!,$V$13:$AE$22,7,FALSE)&amp;IF(Audit!#REF!=10,Audit!#REF!&amp;Audit!#REF!,"")</f>
        <v>#REF!</v>
      </c>
      <c r="I128" s="17" t="e">
        <f>VLOOKUP(Audit!#REF!,$V$3:$AE$12,8,FALSE) &amp; Audit!#REF! &amp; VLOOKUP(Audit!#REF!,$V$13:$AE$22,8,FALSE)&amp;IF(Audit!#REF!=10,Audit!#REF!&amp;Audit!#REF!,"")</f>
        <v>#REF!</v>
      </c>
      <c r="J128" s="17" t="e">
        <f>VLOOKUP(Audit!#REF!,$V$3:$AE$12,9,FALSE) &amp; VLOOKUP(Audit!#REF!,$V$13:$AE$22,9,FALSE) &amp; IF(Audit!#REF!=10,Audit!#REF!&amp;Audit!#REF!,"") &amp; IF(Audit!#REF!&lt;&gt;1,U128,"")</f>
        <v>#REF!</v>
      </c>
      <c r="K128" s="17" t="e">
        <f>VLOOKUP(Audit!#REF!,$V$3:$AE$12,10,FALSE) &amp; Audit!#REF! &amp; VLOOKUP(Audit!#REF!,$V$13:$AE$22,10,FALSE) &amp; IF(Audit!#REF!=10,Audit!#REF!&amp;Audit!#REF!,"") &amp; IF(Audit!#REF!&lt;&gt;1,U128,"")</f>
        <v>#REF!</v>
      </c>
      <c r="L128" s="10" t="e">
        <f>Audit!#REF!</f>
        <v>#REF!</v>
      </c>
      <c r="M128" s="10" t="e">
        <f t="shared" si="39"/>
        <v>#REF!</v>
      </c>
      <c r="N128" s="10" t="e">
        <f t="shared" si="40"/>
        <v>#REF!</v>
      </c>
      <c r="O128" s="10" t="e">
        <f t="shared" si="41"/>
        <v>#REF!</v>
      </c>
      <c r="P128" s="10" t="e">
        <f t="shared" si="42"/>
        <v>#REF!</v>
      </c>
      <c r="Q128" s="10" t="e">
        <f t="shared" si="43"/>
        <v>#REF!</v>
      </c>
      <c r="R128" s="10" t="e">
        <f t="shared" si="44"/>
        <v>#REF!</v>
      </c>
      <c r="S128" s="10" t="e">
        <f t="shared" si="45"/>
        <v>#REF!</v>
      </c>
      <c r="T128" s="10" t="e">
        <f t="shared" si="46"/>
        <v>#REF!</v>
      </c>
      <c r="U128" s="17" t="e">
        <f>IF(Audit!#REF!="","",VLOOKUP(Audit!#REF!,$W$26:$X$35,2,FALSE)) &amp; Audit!#REF! &amp; IF(Audit!#REF!="","",IF(Audit!#REF!&lt;=1.4,VLOOKUP(Audit!#REF!,$W$38:X173,2,FALSE),VLOOKUP(Audit!#REF!,$W$51:$X$61,2,FALSE))) &amp; IF(Audit!#REF!="","",VLOOKUP(Audit!#REF!,$Y$26:$Z$35,2,FALSE) &amp; Audit!#REF! &amp; IF(Audit!#REF!="","",IF(Audit!#REF!&lt;=1.4,VLOOKUP(Audit!#REF!,$Y$38:$Z$48,2,FALSE),VLOOKUP(Audit!#REF!,$Y$51:$Z$61,2,FALSE))))</f>
        <v>#REF!</v>
      </c>
      <c r="V128" s="21"/>
      <c r="AH128" s="49" t="e">
        <f>Audit!#REF!</f>
        <v>#REF!</v>
      </c>
      <c r="AI128" s="50" t="e">
        <f>VLOOKUP(Audit!#REF!,$V$3:$AE$12,2,FALSE)&amp; IF(Audit!#REF!=10,Audit!#REF!,"")</f>
        <v>#REF!</v>
      </c>
      <c r="AJ128" s="50" t="e">
        <f>VLOOKUP(Audit!#REF!,$V$13:$AE$22,2,FALSE)&amp; IF(Audit!#REF!=10,Audit!#REF!,"")</f>
        <v>#REF!</v>
      </c>
      <c r="AK128" s="47" t="e">
        <f t="shared" si="47"/>
        <v>#REF!</v>
      </c>
      <c r="AL128" s="50" t="e">
        <f>VLOOKUP(Audit!#REF!,$V$3:$AE$12,3,FALSE)&amp; IF(Audit!#REF!=10,Audit!#REF!,"")</f>
        <v>#REF!</v>
      </c>
      <c r="AM128" s="50" t="e">
        <f>VLOOKUP(Audit!#REF!,$V$13:$AE$22,3,FALSE)&amp; IF(Audit!#REF!=10,Audit!#REF!,"")</f>
        <v>#REF!</v>
      </c>
      <c r="AN128" s="47" t="e">
        <f t="shared" si="48"/>
        <v>#REF!</v>
      </c>
      <c r="AO128" s="50" t="e">
        <f>VLOOKUP(Audit!#REF!,$V$3:$AE$12,4,FALSE) &amp;  Audit!#REF! &amp; IF(Audit!#REF!=10,Audit!#REF!,"")</f>
        <v>#REF!</v>
      </c>
      <c r="AP128" s="50" t="e">
        <f>VLOOKUP(Audit!#REF!,$V$13:$AE$22,4,FALSE)&amp; IF(Audit!#REF!=10,Audit!#REF!,"")</f>
        <v>#REF!</v>
      </c>
      <c r="AQ128" s="47" t="e">
        <f t="shared" si="49"/>
        <v>#REF!</v>
      </c>
      <c r="AR128" s="50" t="e">
        <f>VLOOKUP(Audit!#REF!,$V$3:$AE$12,5,FALSE)&amp; IF(Audit!#REF!=10,Audit!#REF!,"")</f>
        <v>#REF!</v>
      </c>
      <c r="AS128" s="50" t="e">
        <f>VLOOKUP(Audit!#REF!,$V$13:$AE$22,5,FALSE)&amp; IF(Audit!#REF!=10,Audit!#REF!,"")</f>
        <v>#REF!</v>
      </c>
      <c r="AT128" s="47" t="e">
        <f t="shared" si="50"/>
        <v>#REF!</v>
      </c>
      <c r="AU128" s="50" t="e">
        <f>VLOOKUP(Audit!#REF!,$V$3:$AE$12,6,FALSE)&amp; IF(Audit!#REF!=10,Audit!#REF!,"")</f>
        <v>#REF!</v>
      </c>
      <c r="AV128" s="50" t="e">
        <f>VLOOKUP(Audit!#REF!,$V$13:$AE$22,6,FALSE)&amp; IF(Audit!#REF!=10,Audit!#REF!,"")</f>
        <v>#REF!</v>
      </c>
      <c r="AW128" s="47" t="e">
        <f t="shared" si="51"/>
        <v>#REF!</v>
      </c>
      <c r="AX128" s="50" t="e">
        <f>VLOOKUP(Audit!#REF!,$V$3:$AE$12,7,FALSE)&amp; IF(Audit!#REF!=10,Audit!#REF!,"")</f>
        <v>#REF!</v>
      </c>
      <c r="AY128" s="50" t="e">
        <f>VLOOKUP(Audit!#REF!,$V$13:$AE$22,7,FALSE) &amp; IF(Audit!#REF!=10,Audit!#REF!,"")</f>
        <v>#REF!</v>
      </c>
      <c r="AZ128" s="47" t="e">
        <f t="shared" si="52"/>
        <v>#REF!</v>
      </c>
      <c r="BA128" s="50" t="e">
        <f>VLOOKUP(Audit!#REF!,$V$3:$AE$12,8,FALSE)&amp; Audit!#REF! &amp; IF(Audit!#REF!=10,Audit!#REF!,"")</f>
        <v>#REF!</v>
      </c>
      <c r="BB128" s="50" t="e">
        <f>VLOOKUP(Audit!#REF!,$V$13:$AE$22,8,FALSE) &amp; IF(Audit!#REF!=10,Audit!#REF!,"")</f>
        <v>#REF!</v>
      </c>
      <c r="BC128" s="47" t="e">
        <f t="shared" si="53"/>
        <v>#REF!</v>
      </c>
      <c r="BD128" s="50" t="e">
        <f>VLOOKUP(Audit!#REF!,$V$3:$AE$12,9,FALSE)&amp; IF(Audit!#REF!=10,Audit!#REF!,"")</f>
        <v>#REF!</v>
      </c>
      <c r="BE128" s="50" t="e">
        <f>VLOOKUP(Audit!#REF!,$V$13:$AE$22,9,FALSE) &amp; IF(Audit!#REF!=10,Audit!#REF!,"") &amp; IF(Audit!#REF!&lt;&gt;1,U128,"")</f>
        <v>#REF!</v>
      </c>
      <c r="BF128" s="47" t="e">
        <f t="shared" si="54"/>
        <v>#REF!</v>
      </c>
      <c r="BG128" s="50" t="e">
        <f>VLOOKUP(Audit!#REF!,$V$3:$AE$12,10,FALSE) &amp; Audit!#REF! &amp; IF(Audit!#REF!=10,Audit!#REF!,"")</f>
        <v>#REF!</v>
      </c>
      <c r="BH128" s="50" t="e">
        <f>VLOOKUP(Audit!#REF!,$V$13:$AE$22,10,FALSE) &amp; IF(Audit!#REF!=10,Audit!#REF!,"") &amp; IF(Audit!#REF!&lt;&gt;1,U128,"")</f>
        <v>#REF!</v>
      </c>
      <c r="BI128" s="47" t="e">
        <f t="shared" si="55"/>
        <v>#REF!</v>
      </c>
      <c r="BJ128" s="48" t="str">
        <f t="shared" si="56"/>
        <v/>
      </c>
      <c r="BK128" s="48" t="str">
        <f t="shared" si="57"/>
        <v/>
      </c>
      <c r="BL128" s="48" t="str">
        <f t="shared" si="58"/>
        <v/>
      </c>
      <c r="BM128" s="48" t="str">
        <f t="shared" si="59"/>
        <v/>
      </c>
      <c r="BN128" s="48" t="str">
        <f t="shared" si="60"/>
        <v/>
      </c>
      <c r="BO128" s="48" t="str">
        <f t="shared" si="61"/>
        <v/>
      </c>
      <c r="BP128" s="48" t="str">
        <f t="shared" si="62"/>
        <v/>
      </c>
      <c r="BQ128" s="48" t="str">
        <f t="shared" si="63"/>
        <v/>
      </c>
      <c r="BR128" s="48" t="str">
        <f t="shared" si="64"/>
        <v/>
      </c>
      <c r="BS128" s="48" t="str">
        <f t="shared" si="65"/>
        <v/>
      </c>
      <c r="BT128" s="48" t="str">
        <f t="shared" si="66"/>
        <v/>
      </c>
      <c r="BU128" s="48" t="str">
        <f t="shared" si="67"/>
        <v/>
      </c>
    </row>
    <row r="129" spans="1:73">
      <c r="A129" s="10" t="e">
        <f>Audit!#REF!</f>
        <v>#REF!</v>
      </c>
      <c r="B129" s="10" t="e">
        <f t="shared" si="68"/>
        <v>#REF!</v>
      </c>
      <c r="C129" s="17" t="e">
        <f>VLOOKUP(Audit!#REF!,$V$3:$AE$12,2,FALSE) &amp; VLOOKUP(Audit!#REF!,$V$13:$AE$22,2,FALSE)&amp; IF(Audit!#REF!=10,Audit!#REF!&amp;Audit!#REF!,"")</f>
        <v>#REF!</v>
      </c>
      <c r="D129" s="17" t="e">
        <f>VLOOKUP(Audit!#REF!,$V$3:$AE$12,3,FALSE) &amp; VLOOKUP(Audit!#REF!,$V$13:$AE$22,3,FALSE) &amp;IF(Audit!#REF!=10,Audit!#REF!&amp;Audit!#REF!,"")</f>
        <v>#REF!</v>
      </c>
      <c r="E129" s="17" t="e">
        <f>VLOOKUP(Audit!#REF!,$V$3:$AE$12,4,FALSE)&amp; Audit!#REF! &amp; VLOOKUP(Audit!#REF!,$V$13:$AE$22,4,FALSE)&amp; IF(Audit!#REF!=10,Audit!#REF!&amp;Audit!#REF!,"")</f>
        <v>#REF!</v>
      </c>
      <c r="F129" s="17" t="e">
        <f>VLOOKUP(Audit!#REF!,$V$3:$AE$12,5,FALSE) &amp; VLOOKUP(Audit!#REF!,$V$13:$AE$22,5,FALSE)&amp; IF(Audit!#REF!=10,Audit!#REF!&amp;Audit!#REF!,"")</f>
        <v>#REF!</v>
      </c>
      <c r="G129" s="17" t="e">
        <f>VLOOKUP(Audit!#REF!,$V$3:$AE$12,6,FALSE) &amp; VLOOKUP(Audit!#REF!,$V$13:$AE$22,6,FALSE)&amp; IF(Audit!#REF!=10,Audit!#REF!&amp;Audit!#REF!,"")</f>
        <v>#REF!</v>
      </c>
      <c r="H129" s="17" t="e">
        <f>VLOOKUP(Audit!#REF!,$V$3:$AE$12,7,FALSE) &amp; VLOOKUP(Audit!#REF!,$V$13:$AE$22,7,FALSE)&amp;IF(Audit!#REF!=10,Audit!#REF!&amp;Audit!#REF!,"")</f>
        <v>#REF!</v>
      </c>
      <c r="I129" s="17" t="e">
        <f>VLOOKUP(Audit!#REF!,$V$3:$AE$12,8,FALSE) &amp; Audit!#REF! &amp; VLOOKUP(Audit!#REF!,$V$13:$AE$22,8,FALSE)&amp;IF(Audit!#REF!=10,Audit!#REF!&amp;Audit!#REF!,"")</f>
        <v>#REF!</v>
      </c>
      <c r="J129" s="17" t="e">
        <f>VLOOKUP(Audit!#REF!,$V$3:$AE$12,9,FALSE) &amp; VLOOKUP(Audit!#REF!,$V$13:$AE$22,9,FALSE) &amp; IF(Audit!#REF!=10,Audit!#REF!&amp;Audit!#REF!,"") &amp; IF(Audit!#REF!&lt;&gt;1,U129,"")</f>
        <v>#REF!</v>
      </c>
      <c r="K129" s="17" t="e">
        <f>VLOOKUP(Audit!#REF!,$V$3:$AE$12,10,FALSE) &amp; Audit!#REF! &amp; VLOOKUP(Audit!#REF!,$V$13:$AE$22,10,FALSE) &amp; IF(Audit!#REF!=10,Audit!#REF!&amp;Audit!#REF!,"") &amp; IF(Audit!#REF!&lt;&gt;1,U129,"")</f>
        <v>#REF!</v>
      </c>
      <c r="L129" s="10" t="e">
        <f>Audit!#REF!</f>
        <v>#REF!</v>
      </c>
      <c r="M129" s="10" t="e">
        <f t="shared" si="39"/>
        <v>#REF!</v>
      </c>
      <c r="N129" s="10" t="e">
        <f t="shared" si="40"/>
        <v>#REF!</v>
      </c>
      <c r="O129" s="10" t="e">
        <f t="shared" si="41"/>
        <v>#REF!</v>
      </c>
      <c r="P129" s="10" t="e">
        <f t="shared" si="42"/>
        <v>#REF!</v>
      </c>
      <c r="Q129" s="10" t="e">
        <f t="shared" si="43"/>
        <v>#REF!</v>
      </c>
      <c r="R129" s="10" t="e">
        <f t="shared" si="44"/>
        <v>#REF!</v>
      </c>
      <c r="S129" s="10" t="e">
        <f t="shared" si="45"/>
        <v>#REF!</v>
      </c>
      <c r="T129" s="10" t="e">
        <f t="shared" si="46"/>
        <v>#REF!</v>
      </c>
      <c r="U129" s="17" t="e">
        <f>IF(Audit!#REF!="","",VLOOKUP(Audit!#REF!,$W$26:$X$35,2,FALSE)) &amp; Audit!#REF! &amp; IF(Audit!#REF!="","",IF(Audit!#REF!&lt;=1.4,VLOOKUP(Audit!#REF!,$W$38:X174,2,FALSE),VLOOKUP(Audit!#REF!,$W$51:$X$61,2,FALSE))) &amp; IF(Audit!#REF!="","",VLOOKUP(Audit!#REF!,$Y$26:$Z$35,2,FALSE) &amp; Audit!#REF! &amp; IF(Audit!#REF!="","",IF(Audit!#REF!&lt;=1.4,VLOOKUP(Audit!#REF!,$Y$38:$Z$48,2,FALSE),VLOOKUP(Audit!#REF!,$Y$51:$Z$61,2,FALSE))))</f>
        <v>#REF!</v>
      </c>
      <c r="V129" s="21"/>
      <c r="AH129" s="49" t="e">
        <f>Audit!#REF!</f>
        <v>#REF!</v>
      </c>
      <c r="AI129" s="50" t="e">
        <f>VLOOKUP(Audit!#REF!,$V$3:$AE$12,2,FALSE)&amp; IF(Audit!#REF!=10,Audit!#REF!,"")</f>
        <v>#REF!</v>
      </c>
      <c r="AJ129" s="50" t="e">
        <f>VLOOKUP(Audit!#REF!,$V$13:$AE$22,2,FALSE)&amp; IF(Audit!#REF!=10,Audit!#REF!,"")</f>
        <v>#REF!</v>
      </c>
      <c r="AK129" s="47" t="e">
        <f t="shared" si="47"/>
        <v>#REF!</v>
      </c>
      <c r="AL129" s="50" t="e">
        <f>VLOOKUP(Audit!#REF!,$V$3:$AE$12,3,FALSE)&amp; IF(Audit!#REF!=10,Audit!#REF!,"")</f>
        <v>#REF!</v>
      </c>
      <c r="AM129" s="50" t="e">
        <f>VLOOKUP(Audit!#REF!,$V$13:$AE$22,3,FALSE)&amp; IF(Audit!#REF!=10,Audit!#REF!,"")</f>
        <v>#REF!</v>
      </c>
      <c r="AN129" s="47" t="e">
        <f t="shared" si="48"/>
        <v>#REF!</v>
      </c>
      <c r="AO129" s="50" t="e">
        <f>VLOOKUP(Audit!#REF!,$V$3:$AE$12,4,FALSE) &amp;  Audit!#REF! &amp; IF(Audit!#REF!=10,Audit!#REF!,"")</f>
        <v>#REF!</v>
      </c>
      <c r="AP129" s="50" t="e">
        <f>VLOOKUP(Audit!#REF!,$V$13:$AE$22,4,FALSE)&amp; IF(Audit!#REF!=10,Audit!#REF!,"")</f>
        <v>#REF!</v>
      </c>
      <c r="AQ129" s="47" t="e">
        <f t="shared" si="49"/>
        <v>#REF!</v>
      </c>
      <c r="AR129" s="50" t="e">
        <f>VLOOKUP(Audit!#REF!,$V$3:$AE$12,5,FALSE)&amp; IF(Audit!#REF!=10,Audit!#REF!,"")</f>
        <v>#REF!</v>
      </c>
      <c r="AS129" s="50" t="e">
        <f>VLOOKUP(Audit!#REF!,$V$13:$AE$22,5,FALSE)&amp; IF(Audit!#REF!=10,Audit!#REF!,"")</f>
        <v>#REF!</v>
      </c>
      <c r="AT129" s="47" t="e">
        <f t="shared" si="50"/>
        <v>#REF!</v>
      </c>
      <c r="AU129" s="50" t="e">
        <f>VLOOKUP(Audit!#REF!,$V$3:$AE$12,6,FALSE)&amp; IF(Audit!#REF!=10,Audit!#REF!,"")</f>
        <v>#REF!</v>
      </c>
      <c r="AV129" s="50" t="e">
        <f>VLOOKUP(Audit!#REF!,$V$13:$AE$22,6,FALSE)&amp; IF(Audit!#REF!=10,Audit!#REF!,"")</f>
        <v>#REF!</v>
      </c>
      <c r="AW129" s="47" t="e">
        <f t="shared" si="51"/>
        <v>#REF!</v>
      </c>
      <c r="AX129" s="50" t="e">
        <f>VLOOKUP(Audit!#REF!,$V$3:$AE$12,7,FALSE)&amp; IF(Audit!#REF!=10,Audit!#REF!,"")</f>
        <v>#REF!</v>
      </c>
      <c r="AY129" s="50" t="e">
        <f>VLOOKUP(Audit!#REF!,$V$13:$AE$22,7,FALSE) &amp; IF(Audit!#REF!=10,Audit!#REF!,"")</f>
        <v>#REF!</v>
      </c>
      <c r="AZ129" s="47" t="e">
        <f t="shared" si="52"/>
        <v>#REF!</v>
      </c>
      <c r="BA129" s="50" t="e">
        <f>VLOOKUP(Audit!#REF!,$V$3:$AE$12,8,FALSE)&amp; Audit!#REF! &amp; IF(Audit!#REF!=10,Audit!#REF!,"")</f>
        <v>#REF!</v>
      </c>
      <c r="BB129" s="50" t="e">
        <f>VLOOKUP(Audit!#REF!,$V$13:$AE$22,8,FALSE) &amp; IF(Audit!#REF!=10,Audit!#REF!,"")</f>
        <v>#REF!</v>
      </c>
      <c r="BC129" s="47" t="e">
        <f t="shared" si="53"/>
        <v>#REF!</v>
      </c>
      <c r="BD129" s="50" t="e">
        <f>VLOOKUP(Audit!#REF!,$V$3:$AE$12,9,FALSE)&amp; IF(Audit!#REF!=10,Audit!#REF!,"")</f>
        <v>#REF!</v>
      </c>
      <c r="BE129" s="50" t="e">
        <f>VLOOKUP(Audit!#REF!,$V$13:$AE$22,9,FALSE) &amp; IF(Audit!#REF!=10,Audit!#REF!,"") &amp; IF(Audit!#REF!&lt;&gt;1,U129,"")</f>
        <v>#REF!</v>
      </c>
      <c r="BF129" s="47" t="e">
        <f t="shared" si="54"/>
        <v>#REF!</v>
      </c>
      <c r="BG129" s="50" t="e">
        <f>VLOOKUP(Audit!#REF!,$V$3:$AE$12,10,FALSE) &amp; Audit!#REF! &amp; IF(Audit!#REF!=10,Audit!#REF!,"")</f>
        <v>#REF!</v>
      </c>
      <c r="BH129" s="50" t="e">
        <f>VLOOKUP(Audit!#REF!,$V$13:$AE$22,10,FALSE) &amp; IF(Audit!#REF!=10,Audit!#REF!,"") &amp; IF(Audit!#REF!&lt;&gt;1,U129,"")</f>
        <v>#REF!</v>
      </c>
      <c r="BI129" s="47" t="e">
        <f t="shared" si="55"/>
        <v>#REF!</v>
      </c>
      <c r="BJ129" s="48" t="str">
        <f t="shared" si="56"/>
        <v/>
      </c>
      <c r="BK129" s="48" t="str">
        <f t="shared" si="57"/>
        <v/>
      </c>
      <c r="BL129" s="48" t="str">
        <f t="shared" si="58"/>
        <v/>
      </c>
      <c r="BM129" s="48" t="str">
        <f t="shared" si="59"/>
        <v/>
      </c>
      <c r="BN129" s="48" t="str">
        <f t="shared" si="60"/>
        <v/>
      </c>
      <c r="BO129" s="48" t="str">
        <f t="shared" si="61"/>
        <v/>
      </c>
      <c r="BP129" s="48" t="str">
        <f t="shared" si="62"/>
        <v/>
      </c>
      <c r="BQ129" s="48" t="str">
        <f t="shared" si="63"/>
        <v/>
      </c>
      <c r="BR129" s="48" t="str">
        <f t="shared" si="64"/>
        <v/>
      </c>
      <c r="BS129" s="48" t="str">
        <f t="shared" si="65"/>
        <v/>
      </c>
      <c r="BT129" s="48" t="str">
        <f t="shared" si="66"/>
        <v/>
      </c>
      <c r="BU129" s="48" t="str">
        <f t="shared" si="67"/>
        <v/>
      </c>
    </row>
    <row r="130" spans="1:73">
      <c r="A130" s="10" t="e">
        <f>Audit!#REF!</f>
        <v>#REF!</v>
      </c>
      <c r="B130" s="10" t="e">
        <f t="shared" si="68"/>
        <v>#REF!</v>
      </c>
      <c r="C130" s="17" t="e">
        <f>VLOOKUP(Audit!#REF!,$V$3:$AE$12,2,FALSE) &amp; VLOOKUP(Audit!#REF!,$V$13:$AE$22,2,FALSE)&amp; IF(Audit!#REF!=10,Audit!#REF!&amp;Audit!#REF!,"")</f>
        <v>#REF!</v>
      </c>
      <c r="D130" s="17" t="e">
        <f>VLOOKUP(Audit!#REF!,$V$3:$AE$12,3,FALSE) &amp; VLOOKUP(Audit!#REF!,$V$13:$AE$22,3,FALSE) &amp;IF(Audit!#REF!=10,Audit!#REF!&amp;Audit!#REF!,"")</f>
        <v>#REF!</v>
      </c>
      <c r="E130" s="17" t="e">
        <f>VLOOKUP(Audit!#REF!,$V$3:$AE$12,4,FALSE)&amp; Audit!#REF! &amp; VLOOKUP(Audit!#REF!,$V$13:$AE$22,4,FALSE)&amp; IF(Audit!#REF!=10,Audit!#REF!&amp;Audit!#REF!,"")</f>
        <v>#REF!</v>
      </c>
      <c r="F130" s="17" t="e">
        <f>VLOOKUP(Audit!#REF!,$V$3:$AE$12,5,FALSE) &amp; VLOOKUP(Audit!#REF!,$V$13:$AE$22,5,FALSE)&amp; IF(Audit!#REF!=10,Audit!#REF!&amp;Audit!#REF!,"")</f>
        <v>#REF!</v>
      </c>
      <c r="G130" s="17" t="e">
        <f>VLOOKUP(Audit!#REF!,$V$3:$AE$12,6,FALSE) &amp; VLOOKUP(Audit!#REF!,$V$13:$AE$22,6,FALSE)&amp; IF(Audit!#REF!=10,Audit!#REF!&amp;Audit!#REF!,"")</f>
        <v>#REF!</v>
      </c>
      <c r="H130" s="17" t="e">
        <f>VLOOKUP(Audit!#REF!,$V$3:$AE$12,7,FALSE) &amp; VLOOKUP(Audit!#REF!,$V$13:$AE$22,7,FALSE)&amp;IF(Audit!#REF!=10,Audit!#REF!&amp;Audit!#REF!,"")</f>
        <v>#REF!</v>
      </c>
      <c r="I130" s="17" t="e">
        <f>VLOOKUP(Audit!#REF!,$V$3:$AE$12,8,FALSE) &amp; Audit!#REF! &amp; VLOOKUP(Audit!#REF!,$V$13:$AE$22,8,FALSE)&amp;IF(Audit!#REF!=10,Audit!#REF!&amp;Audit!#REF!,"")</f>
        <v>#REF!</v>
      </c>
      <c r="J130" s="17" t="e">
        <f>VLOOKUP(Audit!#REF!,$V$3:$AE$12,9,FALSE) &amp; VLOOKUP(Audit!#REF!,$V$13:$AE$22,9,FALSE) &amp; IF(Audit!#REF!=10,Audit!#REF!&amp;Audit!#REF!,"") &amp; IF(Audit!#REF!&lt;&gt;1,U130,"")</f>
        <v>#REF!</v>
      </c>
      <c r="K130" s="17" t="e">
        <f>VLOOKUP(Audit!#REF!,$V$3:$AE$12,10,FALSE) &amp; Audit!#REF! &amp; VLOOKUP(Audit!#REF!,$V$13:$AE$22,10,FALSE) &amp; IF(Audit!#REF!=10,Audit!#REF!&amp;Audit!#REF!,"") &amp; IF(Audit!#REF!&lt;&gt;1,U130,"")</f>
        <v>#REF!</v>
      </c>
      <c r="L130" s="10" t="e">
        <f>Audit!#REF!</f>
        <v>#REF!</v>
      </c>
      <c r="M130" s="10" t="e">
        <f t="shared" si="39"/>
        <v>#REF!</v>
      </c>
      <c r="N130" s="10" t="e">
        <f t="shared" si="40"/>
        <v>#REF!</v>
      </c>
      <c r="O130" s="10" t="e">
        <f t="shared" si="41"/>
        <v>#REF!</v>
      </c>
      <c r="P130" s="10" t="e">
        <f t="shared" si="42"/>
        <v>#REF!</v>
      </c>
      <c r="Q130" s="10" t="e">
        <f t="shared" si="43"/>
        <v>#REF!</v>
      </c>
      <c r="R130" s="10" t="e">
        <f t="shared" si="44"/>
        <v>#REF!</v>
      </c>
      <c r="S130" s="10" t="e">
        <f t="shared" si="45"/>
        <v>#REF!</v>
      </c>
      <c r="T130" s="10" t="e">
        <f t="shared" si="46"/>
        <v>#REF!</v>
      </c>
      <c r="U130" s="17" t="e">
        <f>IF(Audit!#REF!="","",VLOOKUP(Audit!#REF!,$W$26:$X$35,2,FALSE)) &amp; Audit!#REF! &amp; IF(Audit!#REF!="","",IF(Audit!#REF!&lt;=1.4,VLOOKUP(Audit!#REF!,$W$38:X175,2,FALSE),VLOOKUP(Audit!#REF!,$W$51:$X$61,2,FALSE))) &amp; IF(Audit!#REF!="","",VLOOKUP(Audit!#REF!,$Y$26:$Z$35,2,FALSE) &amp; Audit!#REF! &amp; IF(Audit!#REF!="","",IF(Audit!#REF!&lt;=1.4,VLOOKUP(Audit!#REF!,$Y$38:$Z$48,2,FALSE),VLOOKUP(Audit!#REF!,$Y$51:$Z$61,2,FALSE))))</f>
        <v>#REF!</v>
      </c>
      <c r="V130" s="21"/>
      <c r="AH130" s="49" t="e">
        <f>Audit!#REF!</f>
        <v>#REF!</v>
      </c>
      <c r="AI130" s="50" t="e">
        <f>VLOOKUP(Audit!#REF!,$V$3:$AE$12,2,FALSE)&amp; IF(Audit!#REF!=10,Audit!#REF!,"")</f>
        <v>#REF!</v>
      </c>
      <c r="AJ130" s="50" t="e">
        <f>VLOOKUP(Audit!#REF!,$V$13:$AE$22,2,FALSE)&amp; IF(Audit!#REF!=10,Audit!#REF!,"")</f>
        <v>#REF!</v>
      </c>
      <c r="AK130" s="47" t="e">
        <f t="shared" si="47"/>
        <v>#REF!</v>
      </c>
      <c r="AL130" s="50" t="e">
        <f>VLOOKUP(Audit!#REF!,$V$3:$AE$12,3,FALSE)&amp; IF(Audit!#REF!=10,Audit!#REF!,"")</f>
        <v>#REF!</v>
      </c>
      <c r="AM130" s="50" t="e">
        <f>VLOOKUP(Audit!#REF!,$V$13:$AE$22,3,FALSE)&amp; IF(Audit!#REF!=10,Audit!#REF!,"")</f>
        <v>#REF!</v>
      </c>
      <c r="AN130" s="47" t="e">
        <f t="shared" si="48"/>
        <v>#REF!</v>
      </c>
      <c r="AO130" s="50" t="e">
        <f>VLOOKUP(Audit!#REF!,$V$3:$AE$12,4,FALSE) &amp;  Audit!#REF! &amp; IF(Audit!#REF!=10,Audit!#REF!,"")</f>
        <v>#REF!</v>
      </c>
      <c r="AP130" s="50" t="e">
        <f>VLOOKUP(Audit!#REF!,$V$13:$AE$22,4,FALSE)&amp; IF(Audit!#REF!=10,Audit!#REF!,"")</f>
        <v>#REF!</v>
      </c>
      <c r="AQ130" s="47" t="e">
        <f t="shared" si="49"/>
        <v>#REF!</v>
      </c>
      <c r="AR130" s="50" t="e">
        <f>VLOOKUP(Audit!#REF!,$V$3:$AE$12,5,FALSE)&amp; IF(Audit!#REF!=10,Audit!#REF!,"")</f>
        <v>#REF!</v>
      </c>
      <c r="AS130" s="50" t="e">
        <f>VLOOKUP(Audit!#REF!,$V$13:$AE$22,5,FALSE)&amp; IF(Audit!#REF!=10,Audit!#REF!,"")</f>
        <v>#REF!</v>
      </c>
      <c r="AT130" s="47" t="e">
        <f t="shared" si="50"/>
        <v>#REF!</v>
      </c>
      <c r="AU130" s="50" t="e">
        <f>VLOOKUP(Audit!#REF!,$V$3:$AE$12,6,FALSE)&amp; IF(Audit!#REF!=10,Audit!#REF!,"")</f>
        <v>#REF!</v>
      </c>
      <c r="AV130" s="50" t="e">
        <f>VLOOKUP(Audit!#REF!,$V$13:$AE$22,6,FALSE)&amp; IF(Audit!#REF!=10,Audit!#REF!,"")</f>
        <v>#REF!</v>
      </c>
      <c r="AW130" s="47" t="e">
        <f t="shared" si="51"/>
        <v>#REF!</v>
      </c>
      <c r="AX130" s="50" t="e">
        <f>VLOOKUP(Audit!#REF!,$V$3:$AE$12,7,FALSE)&amp; IF(Audit!#REF!=10,Audit!#REF!,"")</f>
        <v>#REF!</v>
      </c>
      <c r="AY130" s="50" t="e">
        <f>VLOOKUP(Audit!#REF!,$V$13:$AE$22,7,FALSE) &amp; IF(Audit!#REF!=10,Audit!#REF!,"")</f>
        <v>#REF!</v>
      </c>
      <c r="AZ130" s="47" t="e">
        <f t="shared" si="52"/>
        <v>#REF!</v>
      </c>
      <c r="BA130" s="50" t="e">
        <f>VLOOKUP(Audit!#REF!,$V$3:$AE$12,8,FALSE)&amp; Audit!#REF! &amp; IF(Audit!#REF!=10,Audit!#REF!,"")</f>
        <v>#REF!</v>
      </c>
      <c r="BB130" s="50" t="e">
        <f>VLOOKUP(Audit!#REF!,$V$13:$AE$22,8,FALSE) &amp; IF(Audit!#REF!=10,Audit!#REF!,"")</f>
        <v>#REF!</v>
      </c>
      <c r="BC130" s="47" t="e">
        <f t="shared" si="53"/>
        <v>#REF!</v>
      </c>
      <c r="BD130" s="50" t="e">
        <f>VLOOKUP(Audit!#REF!,$V$3:$AE$12,9,FALSE)&amp; IF(Audit!#REF!=10,Audit!#REF!,"")</f>
        <v>#REF!</v>
      </c>
      <c r="BE130" s="50" t="e">
        <f>VLOOKUP(Audit!#REF!,$V$13:$AE$22,9,FALSE) &amp; IF(Audit!#REF!=10,Audit!#REF!,"") &amp; IF(Audit!#REF!&lt;&gt;1,U130,"")</f>
        <v>#REF!</v>
      </c>
      <c r="BF130" s="47" t="e">
        <f t="shared" si="54"/>
        <v>#REF!</v>
      </c>
      <c r="BG130" s="50" t="e">
        <f>VLOOKUP(Audit!#REF!,$V$3:$AE$12,10,FALSE) &amp; Audit!#REF! &amp; IF(Audit!#REF!=10,Audit!#REF!,"")</f>
        <v>#REF!</v>
      </c>
      <c r="BH130" s="50" t="e">
        <f>VLOOKUP(Audit!#REF!,$V$13:$AE$22,10,FALSE) &amp; IF(Audit!#REF!=10,Audit!#REF!,"") &amp; IF(Audit!#REF!&lt;&gt;1,U130,"")</f>
        <v>#REF!</v>
      </c>
      <c r="BI130" s="47" t="e">
        <f t="shared" si="55"/>
        <v>#REF!</v>
      </c>
      <c r="BJ130" s="48" t="str">
        <f t="shared" si="56"/>
        <v/>
      </c>
      <c r="BK130" s="48" t="str">
        <f t="shared" si="57"/>
        <v/>
      </c>
      <c r="BL130" s="48" t="str">
        <f t="shared" si="58"/>
        <v/>
      </c>
      <c r="BM130" s="48" t="str">
        <f t="shared" si="59"/>
        <v/>
      </c>
      <c r="BN130" s="48" t="str">
        <f t="shared" si="60"/>
        <v/>
      </c>
      <c r="BO130" s="48" t="str">
        <f t="shared" si="61"/>
        <v/>
      </c>
      <c r="BP130" s="48" t="str">
        <f t="shared" si="62"/>
        <v/>
      </c>
      <c r="BQ130" s="48" t="str">
        <f t="shared" si="63"/>
        <v/>
      </c>
      <c r="BR130" s="48" t="str">
        <f t="shared" si="64"/>
        <v/>
      </c>
      <c r="BS130" s="48" t="str">
        <f t="shared" si="65"/>
        <v/>
      </c>
      <c r="BT130" s="48" t="str">
        <f t="shared" si="66"/>
        <v/>
      </c>
      <c r="BU130" s="48" t="str">
        <f t="shared" si="67"/>
        <v/>
      </c>
    </row>
    <row r="131" spans="1:73">
      <c r="A131" s="10" t="e">
        <f>Audit!#REF!</f>
        <v>#REF!</v>
      </c>
      <c r="B131" s="10" t="e">
        <f t="shared" si="68"/>
        <v>#REF!</v>
      </c>
      <c r="C131" s="17" t="e">
        <f>VLOOKUP(Audit!#REF!,$V$3:$AE$12,2,FALSE) &amp; VLOOKUP(Audit!#REF!,$V$13:$AE$22,2,FALSE)&amp; IF(Audit!#REF!=10,Audit!#REF!&amp;Audit!#REF!,"")</f>
        <v>#REF!</v>
      </c>
      <c r="D131" s="17" t="e">
        <f>VLOOKUP(Audit!#REF!,$V$3:$AE$12,3,FALSE) &amp; VLOOKUP(Audit!#REF!,$V$13:$AE$22,3,FALSE) &amp;IF(Audit!#REF!=10,Audit!#REF!&amp;Audit!#REF!,"")</f>
        <v>#REF!</v>
      </c>
      <c r="E131" s="17" t="e">
        <f>VLOOKUP(Audit!#REF!,$V$3:$AE$12,4,FALSE)&amp; Audit!#REF! &amp; VLOOKUP(Audit!#REF!,$V$13:$AE$22,4,FALSE)&amp; IF(Audit!#REF!=10,Audit!#REF!&amp;Audit!#REF!,"")</f>
        <v>#REF!</v>
      </c>
      <c r="F131" s="17" t="e">
        <f>VLOOKUP(Audit!#REF!,$V$3:$AE$12,5,FALSE) &amp; VLOOKUP(Audit!#REF!,$V$13:$AE$22,5,FALSE)&amp; IF(Audit!#REF!=10,Audit!#REF!&amp;Audit!#REF!,"")</f>
        <v>#REF!</v>
      </c>
      <c r="G131" s="17" t="e">
        <f>VLOOKUP(Audit!#REF!,$V$3:$AE$12,6,FALSE) &amp; VLOOKUP(Audit!#REF!,$V$13:$AE$22,6,FALSE)&amp; IF(Audit!#REF!=10,Audit!#REF!&amp;Audit!#REF!,"")</f>
        <v>#REF!</v>
      </c>
      <c r="H131" s="17" t="e">
        <f>VLOOKUP(Audit!#REF!,$V$3:$AE$12,7,FALSE) &amp; VLOOKUP(Audit!#REF!,$V$13:$AE$22,7,FALSE)&amp;IF(Audit!#REF!=10,Audit!#REF!&amp;Audit!#REF!,"")</f>
        <v>#REF!</v>
      </c>
      <c r="I131" s="17" t="e">
        <f>VLOOKUP(Audit!#REF!,$V$3:$AE$12,8,FALSE) &amp; Audit!#REF! &amp; VLOOKUP(Audit!#REF!,$V$13:$AE$22,8,FALSE)&amp;IF(Audit!#REF!=10,Audit!#REF!&amp;Audit!#REF!,"")</f>
        <v>#REF!</v>
      </c>
      <c r="J131" s="17" t="e">
        <f>VLOOKUP(Audit!#REF!,$V$3:$AE$12,9,FALSE) &amp; VLOOKUP(Audit!#REF!,$V$13:$AE$22,9,FALSE) &amp; IF(Audit!#REF!=10,Audit!#REF!&amp;Audit!#REF!,"") &amp; IF(Audit!#REF!&lt;&gt;1,U131,"")</f>
        <v>#REF!</v>
      </c>
      <c r="K131" s="17" t="e">
        <f>VLOOKUP(Audit!#REF!,$V$3:$AE$12,10,FALSE) &amp; Audit!#REF! &amp; VLOOKUP(Audit!#REF!,$V$13:$AE$22,10,FALSE) &amp; IF(Audit!#REF!=10,Audit!#REF!&amp;Audit!#REF!,"") &amp; IF(Audit!#REF!&lt;&gt;1,U131,"")</f>
        <v>#REF!</v>
      </c>
      <c r="L131" s="10" t="e">
        <f>Audit!#REF!</f>
        <v>#REF!</v>
      </c>
      <c r="M131" s="10" t="e">
        <f t="shared" si="39"/>
        <v>#REF!</v>
      </c>
      <c r="N131" s="10" t="e">
        <f t="shared" si="40"/>
        <v>#REF!</v>
      </c>
      <c r="O131" s="10" t="e">
        <f t="shared" si="41"/>
        <v>#REF!</v>
      </c>
      <c r="P131" s="10" t="e">
        <f t="shared" si="42"/>
        <v>#REF!</v>
      </c>
      <c r="Q131" s="10" t="e">
        <f t="shared" si="43"/>
        <v>#REF!</v>
      </c>
      <c r="R131" s="10" t="e">
        <f t="shared" si="44"/>
        <v>#REF!</v>
      </c>
      <c r="S131" s="10" t="e">
        <f t="shared" si="45"/>
        <v>#REF!</v>
      </c>
      <c r="T131" s="10" t="e">
        <f t="shared" si="46"/>
        <v>#REF!</v>
      </c>
      <c r="U131" s="17" t="e">
        <f>IF(Audit!#REF!="","",VLOOKUP(Audit!#REF!,$W$26:$X$35,2,FALSE)) &amp; Audit!#REF! &amp; IF(Audit!#REF!="","",IF(Audit!#REF!&lt;=1.4,VLOOKUP(Audit!#REF!,$W$38:X176,2,FALSE),VLOOKUP(Audit!#REF!,$W$51:$X$61,2,FALSE))) &amp; IF(Audit!#REF!="","",VLOOKUP(Audit!#REF!,$Y$26:$Z$35,2,FALSE) &amp; Audit!#REF! &amp; IF(Audit!#REF!="","",IF(Audit!#REF!&lt;=1.4,VLOOKUP(Audit!#REF!,$Y$38:$Z$48,2,FALSE),VLOOKUP(Audit!#REF!,$Y$51:$Z$61,2,FALSE))))</f>
        <v>#REF!</v>
      </c>
      <c r="V131" s="21"/>
      <c r="AH131" s="49" t="e">
        <f>Audit!#REF!</f>
        <v>#REF!</v>
      </c>
      <c r="AI131" s="50" t="e">
        <f>VLOOKUP(Audit!#REF!,$V$3:$AE$12,2,FALSE)&amp; IF(Audit!#REF!=10,Audit!#REF!,"")</f>
        <v>#REF!</v>
      </c>
      <c r="AJ131" s="50" t="e">
        <f>VLOOKUP(Audit!#REF!,$V$13:$AE$22,2,FALSE)&amp; IF(Audit!#REF!=10,Audit!#REF!,"")</f>
        <v>#REF!</v>
      </c>
      <c r="AK131" s="47" t="e">
        <f t="shared" si="47"/>
        <v>#REF!</v>
      </c>
      <c r="AL131" s="50" t="e">
        <f>VLOOKUP(Audit!#REF!,$V$3:$AE$12,3,FALSE)&amp; IF(Audit!#REF!=10,Audit!#REF!,"")</f>
        <v>#REF!</v>
      </c>
      <c r="AM131" s="50" t="e">
        <f>VLOOKUP(Audit!#REF!,$V$13:$AE$22,3,FALSE)&amp; IF(Audit!#REF!=10,Audit!#REF!,"")</f>
        <v>#REF!</v>
      </c>
      <c r="AN131" s="47" t="e">
        <f t="shared" si="48"/>
        <v>#REF!</v>
      </c>
      <c r="AO131" s="50" t="e">
        <f>VLOOKUP(Audit!#REF!,$V$3:$AE$12,4,FALSE) &amp;  Audit!#REF! &amp; IF(Audit!#REF!=10,Audit!#REF!,"")</f>
        <v>#REF!</v>
      </c>
      <c r="AP131" s="50" t="e">
        <f>VLOOKUP(Audit!#REF!,$V$13:$AE$22,4,FALSE)&amp; IF(Audit!#REF!=10,Audit!#REF!,"")</f>
        <v>#REF!</v>
      </c>
      <c r="AQ131" s="47" t="e">
        <f t="shared" si="49"/>
        <v>#REF!</v>
      </c>
      <c r="AR131" s="50" t="e">
        <f>VLOOKUP(Audit!#REF!,$V$3:$AE$12,5,FALSE)&amp; IF(Audit!#REF!=10,Audit!#REF!,"")</f>
        <v>#REF!</v>
      </c>
      <c r="AS131" s="50" t="e">
        <f>VLOOKUP(Audit!#REF!,$V$13:$AE$22,5,FALSE)&amp; IF(Audit!#REF!=10,Audit!#REF!,"")</f>
        <v>#REF!</v>
      </c>
      <c r="AT131" s="47" t="e">
        <f t="shared" si="50"/>
        <v>#REF!</v>
      </c>
      <c r="AU131" s="50" t="e">
        <f>VLOOKUP(Audit!#REF!,$V$3:$AE$12,6,FALSE)&amp; IF(Audit!#REF!=10,Audit!#REF!,"")</f>
        <v>#REF!</v>
      </c>
      <c r="AV131" s="50" t="e">
        <f>VLOOKUP(Audit!#REF!,$V$13:$AE$22,6,FALSE)&amp; IF(Audit!#REF!=10,Audit!#REF!,"")</f>
        <v>#REF!</v>
      </c>
      <c r="AW131" s="47" t="e">
        <f t="shared" si="51"/>
        <v>#REF!</v>
      </c>
      <c r="AX131" s="50" t="e">
        <f>VLOOKUP(Audit!#REF!,$V$3:$AE$12,7,FALSE)&amp; IF(Audit!#REF!=10,Audit!#REF!,"")</f>
        <v>#REF!</v>
      </c>
      <c r="AY131" s="50" t="e">
        <f>VLOOKUP(Audit!#REF!,$V$13:$AE$22,7,FALSE) &amp; IF(Audit!#REF!=10,Audit!#REF!,"")</f>
        <v>#REF!</v>
      </c>
      <c r="AZ131" s="47" t="e">
        <f t="shared" si="52"/>
        <v>#REF!</v>
      </c>
      <c r="BA131" s="50" t="e">
        <f>VLOOKUP(Audit!#REF!,$V$3:$AE$12,8,FALSE)&amp; Audit!#REF! &amp; IF(Audit!#REF!=10,Audit!#REF!,"")</f>
        <v>#REF!</v>
      </c>
      <c r="BB131" s="50" t="e">
        <f>VLOOKUP(Audit!#REF!,$V$13:$AE$22,8,FALSE) &amp; IF(Audit!#REF!=10,Audit!#REF!,"")</f>
        <v>#REF!</v>
      </c>
      <c r="BC131" s="47" t="e">
        <f t="shared" si="53"/>
        <v>#REF!</v>
      </c>
      <c r="BD131" s="50" t="e">
        <f>VLOOKUP(Audit!#REF!,$V$3:$AE$12,9,FALSE)&amp; IF(Audit!#REF!=10,Audit!#REF!,"")</f>
        <v>#REF!</v>
      </c>
      <c r="BE131" s="50" t="e">
        <f>VLOOKUP(Audit!#REF!,$V$13:$AE$22,9,FALSE) &amp; IF(Audit!#REF!=10,Audit!#REF!,"") &amp; IF(Audit!#REF!&lt;&gt;1,U131,"")</f>
        <v>#REF!</v>
      </c>
      <c r="BF131" s="47" t="e">
        <f t="shared" si="54"/>
        <v>#REF!</v>
      </c>
      <c r="BG131" s="50" t="e">
        <f>VLOOKUP(Audit!#REF!,$V$3:$AE$12,10,FALSE) &amp; Audit!#REF! &amp; IF(Audit!#REF!=10,Audit!#REF!,"")</f>
        <v>#REF!</v>
      </c>
      <c r="BH131" s="50" t="e">
        <f>VLOOKUP(Audit!#REF!,$V$13:$AE$22,10,FALSE) &amp; IF(Audit!#REF!=10,Audit!#REF!,"") &amp; IF(Audit!#REF!&lt;&gt;1,U131,"")</f>
        <v>#REF!</v>
      </c>
      <c r="BI131" s="47" t="e">
        <f t="shared" si="55"/>
        <v>#REF!</v>
      </c>
      <c r="BJ131" s="48" t="str">
        <f t="shared" si="56"/>
        <v/>
      </c>
      <c r="BK131" s="48" t="str">
        <f t="shared" si="57"/>
        <v/>
      </c>
      <c r="BL131" s="48" t="str">
        <f t="shared" si="58"/>
        <v/>
      </c>
      <c r="BM131" s="48" t="str">
        <f t="shared" si="59"/>
        <v/>
      </c>
      <c r="BN131" s="48" t="str">
        <f t="shared" si="60"/>
        <v/>
      </c>
      <c r="BO131" s="48" t="str">
        <f t="shared" si="61"/>
        <v/>
      </c>
      <c r="BP131" s="48" t="str">
        <f t="shared" si="62"/>
        <v/>
      </c>
      <c r="BQ131" s="48" t="str">
        <f t="shared" si="63"/>
        <v/>
      </c>
      <c r="BR131" s="48" t="str">
        <f t="shared" si="64"/>
        <v/>
      </c>
      <c r="BS131" s="48" t="str">
        <f t="shared" si="65"/>
        <v/>
      </c>
      <c r="BT131" s="48" t="str">
        <f t="shared" si="66"/>
        <v/>
      </c>
      <c r="BU131" s="48" t="str">
        <f t="shared" si="67"/>
        <v/>
      </c>
    </row>
    <row r="132" spans="1:73">
      <c r="A132" s="10" t="e">
        <f>Audit!#REF!</f>
        <v>#REF!</v>
      </c>
      <c r="B132" s="10" t="e">
        <f t="shared" si="68"/>
        <v>#REF!</v>
      </c>
      <c r="C132" s="17" t="e">
        <f>VLOOKUP(Audit!#REF!,$V$3:$AE$12,2,FALSE) &amp; VLOOKUP(Audit!#REF!,$V$13:$AE$22,2,FALSE)&amp; IF(Audit!#REF!=10,Audit!#REF!&amp;Audit!#REF!,"")</f>
        <v>#REF!</v>
      </c>
      <c r="D132" s="17" t="e">
        <f>VLOOKUP(Audit!#REF!,$V$3:$AE$12,3,FALSE) &amp; VLOOKUP(Audit!#REF!,$V$13:$AE$22,3,FALSE) &amp;IF(Audit!#REF!=10,Audit!#REF!&amp;Audit!#REF!,"")</f>
        <v>#REF!</v>
      </c>
      <c r="E132" s="17" t="e">
        <f>VLOOKUP(Audit!#REF!,$V$3:$AE$12,4,FALSE)&amp; Audit!#REF! &amp; VLOOKUP(Audit!#REF!,$V$13:$AE$22,4,FALSE)&amp; IF(Audit!#REF!=10,Audit!#REF!&amp;Audit!#REF!,"")</f>
        <v>#REF!</v>
      </c>
      <c r="F132" s="17" t="e">
        <f>VLOOKUP(Audit!#REF!,$V$3:$AE$12,5,FALSE) &amp; VLOOKUP(Audit!#REF!,$V$13:$AE$22,5,FALSE)&amp; IF(Audit!#REF!=10,Audit!#REF!&amp;Audit!#REF!,"")</f>
        <v>#REF!</v>
      </c>
      <c r="G132" s="17" t="e">
        <f>VLOOKUP(Audit!#REF!,$V$3:$AE$12,6,FALSE) &amp; VLOOKUP(Audit!#REF!,$V$13:$AE$22,6,FALSE)&amp; IF(Audit!#REF!=10,Audit!#REF!&amp;Audit!#REF!,"")</f>
        <v>#REF!</v>
      </c>
      <c r="H132" s="17" t="e">
        <f>VLOOKUP(Audit!#REF!,$V$3:$AE$12,7,FALSE) &amp; VLOOKUP(Audit!#REF!,$V$13:$AE$22,7,FALSE)&amp;IF(Audit!#REF!=10,Audit!#REF!&amp;Audit!#REF!,"")</f>
        <v>#REF!</v>
      </c>
      <c r="I132" s="17" t="e">
        <f>VLOOKUP(Audit!#REF!,$V$3:$AE$12,8,FALSE) &amp; Audit!#REF! &amp; VLOOKUP(Audit!#REF!,$V$13:$AE$22,8,FALSE)&amp;IF(Audit!#REF!=10,Audit!#REF!&amp;Audit!#REF!,"")</f>
        <v>#REF!</v>
      </c>
      <c r="J132" s="17" t="e">
        <f>VLOOKUP(Audit!#REF!,$V$3:$AE$12,9,FALSE) &amp; VLOOKUP(Audit!#REF!,$V$13:$AE$22,9,FALSE) &amp; IF(Audit!#REF!=10,Audit!#REF!&amp;Audit!#REF!,"") &amp; IF(Audit!#REF!&lt;&gt;1,U132,"")</f>
        <v>#REF!</v>
      </c>
      <c r="K132" s="17" t="e">
        <f>VLOOKUP(Audit!#REF!,$V$3:$AE$12,10,FALSE) &amp; Audit!#REF! &amp; VLOOKUP(Audit!#REF!,$V$13:$AE$22,10,FALSE) &amp; IF(Audit!#REF!=10,Audit!#REF!&amp;Audit!#REF!,"") &amp; IF(Audit!#REF!&lt;&gt;1,U132,"")</f>
        <v>#REF!</v>
      </c>
      <c r="L132" s="10" t="e">
        <f>Audit!#REF!</f>
        <v>#REF!</v>
      </c>
      <c r="M132" s="10" t="e">
        <f t="shared" ref="M132:M195" si="69">IF(C132="","",IF(D132&lt;&gt;"",$W$23,IF(E132&lt;&gt;"",$W$23,IF(F132&lt;&gt;"",$W$23,IF(G132&lt;&gt;"",$W$23,IF(H132&lt;&gt;"",$W$23,IF(I132&lt;&gt;"",$W$23,IF(J132&lt;&gt;"",$W$23,IF(K132&lt;&gt;"",$W$23,"")))))))))</f>
        <v>#REF!</v>
      </c>
      <c r="N132" s="10" t="e">
        <f t="shared" ref="N132:N195" si="70">IF(D132="","",IF(E132&lt;&gt;"",$W$23,IF(F132&lt;&gt;"",$W$23,IF(G132&lt;&gt;"",$W$23,IF(H132&lt;&gt;"",$W$23,IF(I132&lt;&gt;"",$W$23,IF(J132&lt;&gt;"",$W$23,IF(K132&lt;&gt;"",$W$23,""))))))))</f>
        <v>#REF!</v>
      </c>
      <c r="O132" s="10" t="e">
        <f t="shared" ref="O132:O195" si="71">IF(E132="","",IF(F132&lt;&gt;"",$W$23,IF(G132&lt;&gt;"",$W$23,IF(H132&lt;&gt;"",$W$23,IF(I132&lt;&gt;"",$W$23,IF(J132&lt;&gt;"",$W$23,IF(K132&lt;&gt;"",$W$23,"")))))))</f>
        <v>#REF!</v>
      </c>
      <c r="P132" s="10" t="e">
        <f t="shared" ref="P132:P195" si="72">IF(F132="","",IF(G132&lt;&gt;"",$W$23,IF(H132&lt;&gt;"",$W$23,IF(I132&lt;&gt;"",$W$23,IF(J132&lt;&gt;"",$W$23,IF(K132&lt;&gt;"",$W$23,""))))))</f>
        <v>#REF!</v>
      </c>
      <c r="Q132" s="10" t="e">
        <f t="shared" ref="Q132:Q195" si="73">IF(G132="","",IF(H132&lt;&gt;"",$W$23,IF(I132&lt;&gt;"",$W$23,IF(J132&lt;&gt;"",$W$23,IF(K132&lt;&gt;"",$W$23,"")))))</f>
        <v>#REF!</v>
      </c>
      <c r="R132" s="10" t="e">
        <f t="shared" ref="R132:R195" si="74">IF(H132="","",IF(I132&lt;&gt;"",$W$23,IF(J132&lt;&gt;"",$W$23,IF(K132&lt;&gt;"",$W$23,""))))</f>
        <v>#REF!</v>
      </c>
      <c r="S132" s="10" t="e">
        <f t="shared" ref="S132:S195" si="75">IF(I132="","",IF(J132&lt;&gt;"",$W$23,IF(K132&lt;&gt;"",$W$23,"")))</f>
        <v>#REF!</v>
      </c>
      <c r="T132" s="10" t="e">
        <f t="shared" ref="T132:T195" si="76">IF(J132="","",IF(K132&lt;&gt;"",$W$23,""))</f>
        <v>#REF!</v>
      </c>
      <c r="U132" s="17" t="e">
        <f>IF(Audit!#REF!="","",VLOOKUP(Audit!#REF!,$W$26:$X$35,2,FALSE)) &amp; Audit!#REF! &amp; IF(Audit!#REF!="","",IF(Audit!#REF!&lt;=1.4,VLOOKUP(Audit!#REF!,$W$38:X177,2,FALSE),VLOOKUP(Audit!#REF!,$W$51:$X$61,2,FALSE))) &amp; IF(Audit!#REF!="","",VLOOKUP(Audit!#REF!,$Y$26:$Z$35,2,FALSE) &amp; Audit!#REF! &amp; IF(Audit!#REF!="","",IF(Audit!#REF!&lt;=1.4,VLOOKUP(Audit!#REF!,$Y$38:$Z$48,2,FALSE),VLOOKUP(Audit!#REF!,$Y$51:$Z$61,2,FALSE))))</f>
        <v>#REF!</v>
      </c>
      <c r="V132" s="21"/>
      <c r="AH132" s="49" t="e">
        <f>Audit!#REF!</f>
        <v>#REF!</v>
      </c>
      <c r="AI132" s="50" t="e">
        <f>VLOOKUP(Audit!#REF!,$V$3:$AE$12,2,FALSE)&amp; IF(Audit!#REF!=10,Audit!#REF!,"")</f>
        <v>#REF!</v>
      </c>
      <c r="AJ132" s="50" t="e">
        <f>VLOOKUP(Audit!#REF!,$V$13:$AE$22,2,FALSE)&amp; IF(Audit!#REF!=10,Audit!#REF!,"")</f>
        <v>#REF!</v>
      </c>
      <c r="AK132" s="47" t="e">
        <f t="shared" ref="AK132:AK195" si="77">IF(AI132="","",COUNTIF(AI132," •*"))</f>
        <v>#REF!</v>
      </c>
      <c r="AL132" s="50" t="e">
        <f>VLOOKUP(Audit!#REF!,$V$3:$AE$12,3,FALSE)&amp; IF(Audit!#REF!=10,Audit!#REF!,"")</f>
        <v>#REF!</v>
      </c>
      <c r="AM132" s="50" t="e">
        <f>VLOOKUP(Audit!#REF!,$V$13:$AE$22,3,FALSE)&amp; IF(Audit!#REF!=10,Audit!#REF!,"")</f>
        <v>#REF!</v>
      </c>
      <c r="AN132" s="47" t="e">
        <f t="shared" ref="AN132:AN195" si="78">IF(AL132="","",COUNTIF(AL132," •*") + COUNTIF(AI132," •*"))</f>
        <v>#REF!</v>
      </c>
      <c r="AO132" s="50" t="e">
        <f>VLOOKUP(Audit!#REF!,$V$3:$AE$12,4,FALSE) &amp;  Audit!#REF! &amp; IF(Audit!#REF!=10,Audit!#REF!,"")</f>
        <v>#REF!</v>
      </c>
      <c r="AP132" s="50" t="e">
        <f>VLOOKUP(Audit!#REF!,$V$13:$AE$22,4,FALSE)&amp; IF(Audit!#REF!=10,Audit!#REF!,"")</f>
        <v>#REF!</v>
      </c>
      <c r="AQ132" s="47" t="e">
        <f t="shared" ref="AQ132:AQ195" si="79">IF(AO132="","",COUNTIF(AI132," •*")+COUNTIF(AL132," •*")+COUNTIF(AO132," •*"))</f>
        <v>#REF!</v>
      </c>
      <c r="AR132" s="50" t="e">
        <f>VLOOKUP(Audit!#REF!,$V$3:$AE$12,5,FALSE)&amp; IF(Audit!#REF!=10,Audit!#REF!,"")</f>
        <v>#REF!</v>
      </c>
      <c r="AS132" s="50" t="e">
        <f>VLOOKUP(Audit!#REF!,$V$13:$AE$22,5,FALSE)&amp; IF(Audit!#REF!=10,Audit!#REF!,"")</f>
        <v>#REF!</v>
      </c>
      <c r="AT132" s="47" t="e">
        <f t="shared" ref="AT132:AT195" si="80">IF(AR132="","",COUNTIF(AI132," •*")+COUNTIF(AL132," •*")+COUNTIF(AO132," •*")+COUNTIF(AR132," •*"))</f>
        <v>#REF!</v>
      </c>
      <c r="AU132" s="50" t="e">
        <f>VLOOKUP(Audit!#REF!,$V$3:$AE$12,6,FALSE)&amp; IF(Audit!#REF!=10,Audit!#REF!,"")</f>
        <v>#REF!</v>
      </c>
      <c r="AV132" s="50" t="e">
        <f>VLOOKUP(Audit!#REF!,$V$13:$AE$22,6,FALSE)&amp; IF(Audit!#REF!=10,Audit!#REF!,"")</f>
        <v>#REF!</v>
      </c>
      <c r="AW132" s="47" t="e">
        <f t="shared" ref="AW132:AW195" si="81">IF(AU132="","",COUNTIF(AI132," •*")+COUNTIF(AL132," •*")+COUNTIF(AO132," •*")+COUNTIF(AR132," •*")+COUNTIF(AU132," •*"))</f>
        <v>#REF!</v>
      </c>
      <c r="AX132" s="50" t="e">
        <f>VLOOKUP(Audit!#REF!,$V$3:$AE$12,7,FALSE)&amp; IF(Audit!#REF!=10,Audit!#REF!,"")</f>
        <v>#REF!</v>
      </c>
      <c r="AY132" s="50" t="e">
        <f>VLOOKUP(Audit!#REF!,$V$13:$AE$22,7,FALSE) &amp; IF(Audit!#REF!=10,Audit!#REF!,"")</f>
        <v>#REF!</v>
      </c>
      <c r="AZ132" s="47" t="e">
        <f t="shared" ref="AZ132:AZ195" si="82">IF(AX132="","",COUNTIF(AI132," •*")+COUNTIF(AL132," •*")+COUNTIF(AO132," •*")+COUNTIF(AR132," •*")+COUNTIF(AU132," •*")+COUNTIF(AX132," •*"))</f>
        <v>#REF!</v>
      </c>
      <c r="BA132" s="50" t="e">
        <f>VLOOKUP(Audit!#REF!,$V$3:$AE$12,8,FALSE)&amp; Audit!#REF! &amp; IF(Audit!#REF!=10,Audit!#REF!,"")</f>
        <v>#REF!</v>
      </c>
      <c r="BB132" s="50" t="e">
        <f>VLOOKUP(Audit!#REF!,$V$13:$AE$22,8,FALSE) &amp; IF(Audit!#REF!=10,Audit!#REF!,"")</f>
        <v>#REF!</v>
      </c>
      <c r="BC132" s="47" t="e">
        <f t="shared" ref="BC132:BC195" si="83">IF(BA132="","",COUNTIF(AI132," •*")+COUNTIF(AL132," •*")+COUNTIF(AO132," •*")+COUNTIF(AR132," •*")+COUNTIF(AU132," •*")+COUNTIF(AX132," •*")+COUNTIF(BA132," •*"))</f>
        <v>#REF!</v>
      </c>
      <c r="BD132" s="50" t="e">
        <f>VLOOKUP(Audit!#REF!,$V$3:$AE$12,9,FALSE)&amp; IF(Audit!#REF!=10,Audit!#REF!,"")</f>
        <v>#REF!</v>
      </c>
      <c r="BE132" s="50" t="e">
        <f>VLOOKUP(Audit!#REF!,$V$13:$AE$22,9,FALSE) &amp; IF(Audit!#REF!=10,Audit!#REF!,"") &amp; IF(Audit!#REF!&lt;&gt;1,U132,"")</f>
        <v>#REF!</v>
      </c>
      <c r="BF132" s="47" t="e">
        <f t="shared" ref="BF132:BF195" si="84">IF(BD132="","",COUNTIF(AI132," •*")+COUNTIF(AL132," •*")+COUNTIF(AO132," •*")+COUNTIF(AR132," •*")+COUNTIF(AU132," •*")+COUNTIF(AX132," •*")+COUNTIF(BA132," •*")+COUNTIF(BD132," •*"))</f>
        <v>#REF!</v>
      </c>
      <c r="BG132" s="50" t="e">
        <f>VLOOKUP(Audit!#REF!,$V$3:$AE$12,10,FALSE) &amp; Audit!#REF! &amp; IF(Audit!#REF!=10,Audit!#REF!,"")</f>
        <v>#REF!</v>
      </c>
      <c r="BH132" s="50" t="e">
        <f>VLOOKUP(Audit!#REF!,$V$13:$AE$22,10,FALSE) &amp; IF(Audit!#REF!=10,Audit!#REF!,"") &amp; IF(Audit!#REF!&lt;&gt;1,U132,"")</f>
        <v>#REF!</v>
      </c>
      <c r="BI132" s="47" t="e">
        <f t="shared" ref="BI132:BI195" si="85">IF(BG132="","",COUNTIF(AI132," •*")+COUNTIF(AL132," •*")+COUNTIF(AO132," •*")+COUNTIF(AR132," •*")+COUNTIF(AU132," •*")+COUNTIF(AX132," •*")+COUNTIF(BA132," •*")+COUNTIF(BD132," •*")+COUNTIF(BG132," •*"))</f>
        <v>#REF!</v>
      </c>
      <c r="BJ132" s="48" t="str">
        <f t="shared" ref="BJ132:BJ195" si="86">IFERROR(INDEX(AI132:BH132,MATCH(1,AK132:BI132,0)),"")</f>
        <v/>
      </c>
      <c r="BK132" s="48" t="str">
        <f t="shared" ref="BK132:BK195" si="87">IFERROR(INDEX(AJ132:BH132,MATCH(1,AK132:BI132,0)),"")</f>
        <v/>
      </c>
      <c r="BL132" s="48" t="str">
        <f t="shared" ref="BL132:BL195" si="88">IFERROR(INDEX(AI132:BH132,MATCH(2,AK132:BI132,0)),"")</f>
        <v/>
      </c>
      <c r="BM132" s="48" t="str">
        <f t="shared" ref="BM132:BM195" si="89">IFERROR(INDEX(AJ132:BH132,MATCH(2,AK132:BI132,0)),"")</f>
        <v/>
      </c>
      <c r="BN132" s="48" t="str">
        <f t="shared" ref="BN132:BN195" si="90">IFERROR(INDEX(AI132:BH132,MATCH(3,AK132:BI132,0)),"")</f>
        <v/>
      </c>
      <c r="BO132" s="48" t="str">
        <f t="shared" ref="BO132:BO195" si="91">IFERROR(INDEX(AJ132:BH132,MATCH(3,AK132:BI132,0)),"")</f>
        <v/>
      </c>
      <c r="BP132" s="48" t="str">
        <f t="shared" ref="BP132:BP195" si="92">IFERROR(INDEX(AI132:BH132,MATCH(4,AK132:BI132,0)),"")</f>
        <v/>
      </c>
      <c r="BQ132" s="48" t="str">
        <f t="shared" ref="BQ132:BQ195" si="93">IFERROR(INDEX(AJ132:BH132,MATCH(4,AK132:BI132,0)),"")</f>
        <v/>
      </c>
      <c r="BR132" s="48" t="str">
        <f t="shared" ref="BR132:BR195" si="94">IFERROR(INDEX(AI132:BH132,MATCH(5,AK132:BI132,0)),"")</f>
        <v/>
      </c>
      <c r="BS132" s="48" t="str">
        <f t="shared" ref="BS132:BS195" si="95">IFERROR(INDEX(AJ132:BH132,MATCH(5,AK132:BI132,0)),"")</f>
        <v/>
      </c>
      <c r="BT132" s="48" t="str">
        <f t="shared" ref="BT132:BT195" si="96">IFERROR(INDEX(AI132:BH132,MATCH(6,AK132:BI132,0)),"")</f>
        <v/>
      </c>
      <c r="BU132" s="48" t="str">
        <f t="shared" ref="BU132:BU195" si="97">IFERROR(INDEX(AJ132:BH132,MATCH(6,AK132:BI132,0)),"")</f>
        <v/>
      </c>
    </row>
    <row r="133" spans="1:73">
      <c r="A133" s="10" t="e">
        <f>Audit!#REF!</f>
        <v>#REF!</v>
      </c>
      <c r="B133" s="10" t="e">
        <f t="shared" si="68"/>
        <v>#REF!</v>
      </c>
      <c r="C133" s="17" t="e">
        <f>VLOOKUP(Audit!#REF!,$V$3:$AE$12,2,FALSE) &amp; VLOOKUP(Audit!#REF!,$V$13:$AE$22,2,FALSE)&amp; IF(Audit!#REF!=10,Audit!#REF!&amp;Audit!#REF!,"")</f>
        <v>#REF!</v>
      </c>
      <c r="D133" s="17" t="e">
        <f>VLOOKUP(Audit!#REF!,$V$3:$AE$12,3,FALSE) &amp; VLOOKUP(Audit!#REF!,$V$13:$AE$22,3,FALSE) &amp;IF(Audit!#REF!=10,Audit!#REF!&amp;Audit!#REF!,"")</f>
        <v>#REF!</v>
      </c>
      <c r="E133" s="17" t="e">
        <f>VLOOKUP(Audit!#REF!,$V$3:$AE$12,4,FALSE)&amp; Audit!#REF! &amp; VLOOKUP(Audit!#REF!,$V$13:$AE$22,4,FALSE)&amp; IF(Audit!#REF!=10,Audit!#REF!&amp;Audit!#REF!,"")</f>
        <v>#REF!</v>
      </c>
      <c r="F133" s="17" t="e">
        <f>VLOOKUP(Audit!#REF!,$V$3:$AE$12,5,FALSE) &amp; VLOOKUP(Audit!#REF!,$V$13:$AE$22,5,FALSE)&amp; IF(Audit!#REF!=10,Audit!#REF!&amp;Audit!#REF!,"")</f>
        <v>#REF!</v>
      </c>
      <c r="G133" s="17" t="e">
        <f>VLOOKUP(Audit!#REF!,$V$3:$AE$12,6,FALSE) &amp; VLOOKUP(Audit!#REF!,$V$13:$AE$22,6,FALSE)&amp; IF(Audit!#REF!=10,Audit!#REF!&amp;Audit!#REF!,"")</f>
        <v>#REF!</v>
      </c>
      <c r="H133" s="17" t="e">
        <f>VLOOKUP(Audit!#REF!,$V$3:$AE$12,7,FALSE) &amp; VLOOKUP(Audit!#REF!,$V$13:$AE$22,7,FALSE)&amp;IF(Audit!#REF!=10,Audit!#REF!&amp;Audit!#REF!,"")</f>
        <v>#REF!</v>
      </c>
      <c r="I133" s="17" t="e">
        <f>VLOOKUP(Audit!#REF!,$V$3:$AE$12,8,FALSE) &amp; Audit!#REF! &amp; VLOOKUP(Audit!#REF!,$V$13:$AE$22,8,FALSE)&amp;IF(Audit!#REF!=10,Audit!#REF!&amp;Audit!#REF!,"")</f>
        <v>#REF!</v>
      </c>
      <c r="J133" s="17" t="e">
        <f>VLOOKUP(Audit!#REF!,$V$3:$AE$12,9,FALSE) &amp; VLOOKUP(Audit!#REF!,$V$13:$AE$22,9,FALSE) &amp; IF(Audit!#REF!=10,Audit!#REF!&amp;Audit!#REF!,"") &amp; IF(Audit!#REF!&lt;&gt;1,U133,"")</f>
        <v>#REF!</v>
      </c>
      <c r="K133" s="17" t="e">
        <f>VLOOKUP(Audit!#REF!,$V$3:$AE$12,10,FALSE) &amp; Audit!#REF! &amp; VLOOKUP(Audit!#REF!,$V$13:$AE$22,10,FALSE) &amp; IF(Audit!#REF!=10,Audit!#REF!&amp;Audit!#REF!,"") &amp; IF(Audit!#REF!&lt;&gt;1,U133,"")</f>
        <v>#REF!</v>
      </c>
      <c r="L133" s="10" t="e">
        <f>Audit!#REF!</f>
        <v>#REF!</v>
      </c>
      <c r="M133" s="10" t="e">
        <f t="shared" si="69"/>
        <v>#REF!</v>
      </c>
      <c r="N133" s="10" t="e">
        <f t="shared" si="70"/>
        <v>#REF!</v>
      </c>
      <c r="O133" s="10" t="e">
        <f t="shared" si="71"/>
        <v>#REF!</v>
      </c>
      <c r="P133" s="10" t="e">
        <f t="shared" si="72"/>
        <v>#REF!</v>
      </c>
      <c r="Q133" s="10" t="e">
        <f t="shared" si="73"/>
        <v>#REF!</v>
      </c>
      <c r="R133" s="10" t="e">
        <f t="shared" si="74"/>
        <v>#REF!</v>
      </c>
      <c r="S133" s="10" t="e">
        <f t="shared" si="75"/>
        <v>#REF!</v>
      </c>
      <c r="T133" s="10" t="e">
        <f t="shared" si="76"/>
        <v>#REF!</v>
      </c>
      <c r="U133" s="17" t="e">
        <f>IF(Audit!#REF!="","",VLOOKUP(Audit!#REF!,$W$26:$X$35,2,FALSE)) &amp; Audit!#REF! &amp; IF(Audit!#REF!="","",IF(Audit!#REF!&lt;=1.4,VLOOKUP(Audit!#REF!,$W$38:X178,2,FALSE),VLOOKUP(Audit!#REF!,$W$51:$X$61,2,FALSE))) &amp; IF(Audit!#REF!="","",VLOOKUP(Audit!#REF!,$Y$26:$Z$35,2,FALSE) &amp; Audit!#REF! &amp; IF(Audit!#REF!="","",IF(Audit!#REF!&lt;=1.4,VLOOKUP(Audit!#REF!,$Y$38:$Z$48,2,FALSE),VLOOKUP(Audit!#REF!,$Y$51:$Z$61,2,FALSE))))</f>
        <v>#REF!</v>
      </c>
      <c r="V133" s="21"/>
      <c r="AH133" s="49" t="e">
        <f>Audit!#REF!</f>
        <v>#REF!</v>
      </c>
      <c r="AI133" s="50" t="e">
        <f>VLOOKUP(Audit!#REF!,$V$3:$AE$12,2,FALSE)&amp; IF(Audit!#REF!=10,Audit!#REF!,"")</f>
        <v>#REF!</v>
      </c>
      <c r="AJ133" s="50" t="e">
        <f>VLOOKUP(Audit!#REF!,$V$13:$AE$22,2,FALSE)&amp; IF(Audit!#REF!=10,Audit!#REF!,"")</f>
        <v>#REF!</v>
      </c>
      <c r="AK133" s="47" t="e">
        <f t="shared" si="77"/>
        <v>#REF!</v>
      </c>
      <c r="AL133" s="50" t="e">
        <f>VLOOKUP(Audit!#REF!,$V$3:$AE$12,3,FALSE)&amp; IF(Audit!#REF!=10,Audit!#REF!,"")</f>
        <v>#REF!</v>
      </c>
      <c r="AM133" s="50" t="e">
        <f>VLOOKUP(Audit!#REF!,$V$13:$AE$22,3,FALSE)&amp; IF(Audit!#REF!=10,Audit!#REF!,"")</f>
        <v>#REF!</v>
      </c>
      <c r="AN133" s="47" t="e">
        <f t="shared" si="78"/>
        <v>#REF!</v>
      </c>
      <c r="AO133" s="50" t="e">
        <f>VLOOKUP(Audit!#REF!,$V$3:$AE$12,4,FALSE) &amp;  Audit!#REF! &amp; IF(Audit!#REF!=10,Audit!#REF!,"")</f>
        <v>#REF!</v>
      </c>
      <c r="AP133" s="50" t="e">
        <f>VLOOKUP(Audit!#REF!,$V$13:$AE$22,4,FALSE)&amp; IF(Audit!#REF!=10,Audit!#REF!,"")</f>
        <v>#REF!</v>
      </c>
      <c r="AQ133" s="47" t="e">
        <f t="shared" si="79"/>
        <v>#REF!</v>
      </c>
      <c r="AR133" s="50" t="e">
        <f>VLOOKUP(Audit!#REF!,$V$3:$AE$12,5,FALSE)&amp; IF(Audit!#REF!=10,Audit!#REF!,"")</f>
        <v>#REF!</v>
      </c>
      <c r="AS133" s="50" t="e">
        <f>VLOOKUP(Audit!#REF!,$V$13:$AE$22,5,FALSE)&amp; IF(Audit!#REF!=10,Audit!#REF!,"")</f>
        <v>#REF!</v>
      </c>
      <c r="AT133" s="47" t="e">
        <f t="shared" si="80"/>
        <v>#REF!</v>
      </c>
      <c r="AU133" s="50" t="e">
        <f>VLOOKUP(Audit!#REF!,$V$3:$AE$12,6,FALSE)&amp; IF(Audit!#REF!=10,Audit!#REF!,"")</f>
        <v>#REF!</v>
      </c>
      <c r="AV133" s="50" t="e">
        <f>VLOOKUP(Audit!#REF!,$V$13:$AE$22,6,FALSE)&amp; IF(Audit!#REF!=10,Audit!#REF!,"")</f>
        <v>#REF!</v>
      </c>
      <c r="AW133" s="47" t="e">
        <f t="shared" si="81"/>
        <v>#REF!</v>
      </c>
      <c r="AX133" s="50" t="e">
        <f>VLOOKUP(Audit!#REF!,$V$3:$AE$12,7,FALSE)&amp; IF(Audit!#REF!=10,Audit!#REF!,"")</f>
        <v>#REF!</v>
      </c>
      <c r="AY133" s="50" t="e">
        <f>VLOOKUP(Audit!#REF!,$V$13:$AE$22,7,FALSE) &amp; IF(Audit!#REF!=10,Audit!#REF!,"")</f>
        <v>#REF!</v>
      </c>
      <c r="AZ133" s="47" t="e">
        <f t="shared" si="82"/>
        <v>#REF!</v>
      </c>
      <c r="BA133" s="50" t="e">
        <f>VLOOKUP(Audit!#REF!,$V$3:$AE$12,8,FALSE)&amp; Audit!#REF! &amp; IF(Audit!#REF!=10,Audit!#REF!,"")</f>
        <v>#REF!</v>
      </c>
      <c r="BB133" s="50" t="e">
        <f>VLOOKUP(Audit!#REF!,$V$13:$AE$22,8,FALSE) &amp; IF(Audit!#REF!=10,Audit!#REF!,"")</f>
        <v>#REF!</v>
      </c>
      <c r="BC133" s="47" t="e">
        <f t="shared" si="83"/>
        <v>#REF!</v>
      </c>
      <c r="BD133" s="50" t="e">
        <f>VLOOKUP(Audit!#REF!,$V$3:$AE$12,9,FALSE)&amp; IF(Audit!#REF!=10,Audit!#REF!,"")</f>
        <v>#REF!</v>
      </c>
      <c r="BE133" s="50" t="e">
        <f>VLOOKUP(Audit!#REF!,$V$13:$AE$22,9,FALSE) &amp; IF(Audit!#REF!=10,Audit!#REF!,"") &amp; IF(Audit!#REF!&lt;&gt;1,U133,"")</f>
        <v>#REF!</v>
      </c>
      <c r="BF133" s="47" t="e">
        <f t="shared" si="84"/>
        <v>#REF!</v>
      </c>
      <c r="BG133" s="50" t="e">
        <f>VLOOKUP(Audit!#REF!,$V$3:$AE$12,10,FALSE) &amp; Audit!#REF! &amp; IF(Audit!#REF!=10,Audit!#REF!,"")</f>
        <v>#REF!</v>
      </c>
      <c r="BH133" s="50" t="e">
        <f>VLOOKUP(Audit!#REF!,$V$13:$AE$22,10,FALSE) &amp; IF(Audit!#REF!=10,Audit!#REF!,"") &amp; IF(Audit!#REF!&lt;&gt;1,U133,"")</f>
        <v>#REF!</v>
      </c>
      <c r="BI133" s="47" t="e">
        <f t="shared" si="85"/>
        <v>#REF!</v>
      </c>
      <c r="BJ133" s="48" t="str">
        <f t="shared" si="86"/>
        <v/>
      </c>
      <c r="BK133" s="48" t="str">
        <f t="shared" si="87"/>
        <v/>
      </c>
      <c r="BL133" s="48" t="str">
        <f t="shared" si="88"/>
        <v/>
      </c>
      <c r="BM133" s="48" t="str">
        <f t="shared" si="89"/>
        <v/>
      </c>
      <c r="BN133" s="48" t="str">
        <f t="shared" si="90"/>
        <v/>
      </c>
      <c r="BO133" s="48" t="str">
        <f t="shared" si="91"/>
        <v/>
      </c>
      <c r="BP133" s="48" t="str">
        <f t="shared" si="92"/>
        <v/>
      </c>
      <c r="BQ133" s="48" t="str">
        <f t="shared" si="93"/>
        <v/>
      </c>
      <c r="BR133" s="48" t="str">
        <f t="shared" si="94"/>
        <v/>
      </c>
      <c r="BS133" s="48" t="str">
        <f t="shared" si="95"/>
        <v/>
      </c>
      <c r="BT133" s="48" t="str">
        <f t="shared" si="96"/>
        <v/>
      </c>
      <c r="BU133" s="48" t="str">
        <f t="shared" si="97"/>
        <v/>
      </c>
    </row>
    <row r="134" spans="1:73">
      <c r="A134" s="10" t="e">
        <f>Audit!#REF!</f>
        <v>#REF!</v>
      </c>
      <c r="B134" s="10" t="e">
        <f t="shared" si="68"/>
        <v>#REF!</v>
      </c>
      <c r="C134" s="17" t="e">
        <f>VLOOKUP(Audit!#REF!,$V$3:$AE$12,2,FALSE) &amp; VLOOKUP(Audit!#REF!,$V$13:$AE$22,2,FALSE)&amp; IF(Audit!#REF!=10,Audit!#REF!&amp;Audit!#REF!,"")</f>
        <v>#REF!</v>
      </c>
      <c r="D134" s="17" t="e">
        <f>VLOOKUP(Audit!#REF!,$V$3:$AE$12,3,FALSE) &amp; VLOOKUP(Audit!#REF!,$V$13:$AE$22,3,FALSE) &amp;IF(Audit!#REF!=10,Audit!#REF!&amp;Audit!#REF!,"")</f>
        <v>#REF!</v>
      </c>
      <c r="E134" s="17" t="e">
        <f>VLOOKUP(Audit!#REF!,$V$3:$AE$12,4,FALSE)&amp; Audit!#REF! &amp; VLOOKUP(Audit!#REF!,$V$13:$AE$22,4,FALSE)&amp; IF(Audit!#REF!=10,Audit!#REF!&amp;Audit!#REF!,"")</f>
        <v>#REF!</v>
      </c>
      <c r="F134" s="17" t="e">
        <f>VLOOKUP(Audit!#REF!,$V$3:$AE$12,5,FALSE) &amp; VLOOKUP(Audit!#REF!,$V$13:$AE$22,5,FALSE)&amp; IF(Audit!#REF!=10,Audit!#REF!&amp;Audit!#REF!,"")</f>
        <v>#REF!</v>
      </c>
      <c r="G134" s="17" t="e">
        <f>VLOOKUP(Audit!#REF!,$V$3:$AE$12,6,FALSE) &amp; VLOOKUP(Audit!#REF!,$V$13:$AE$22,6,FALSE)&amp; IF(Audit!#REF!=10,Audit!#REF!&amp;Audit!#REF!,"")</f>
        <v>#REF!</v>
      </c>
      <c r="H134" s="17" t="e">
        <f>VLOOKUP(Audit!#REF!,$V$3:$AE$12,7,FALSE) &amp; VLOOKUP(Audit!#REF!,$V$13:$AE$22,7,FALSE)&amp;IF(Audit!#REF!=10,Audit!#REF!&amp;Audit!#REF!,"")</f>
        <v>#REF!</v>
      </c>
      <c r="I134" s="17" t="e">
        <f>VLOOKUP(Audit!#REF!,$V$3:$AE$12,8,FALSE) &amp; Audit!#REF! &amp; VLOOKUP(Audit!#REF!,$V$13:$AE$22,8,FALSE)&amp;IF(Audit!#REF!=10,Audit!#REF!&amp;Audit!#REF!,"")</f>
        <v>#REF!</v>
      </c>
      <c r="J134" s="17" t="e">
        <f>VLOOKUP(Audit!#REF!,$V$3:$AE$12,9,FALSE) &amp; VLOOKUP(Audit!#REF!,$V$13:$AE$22,9,FALSE) &amp; IF(Audit!#REF!=10,Audit!#REF!&amp;Audit!#REF!,"") &amp; IF(Audit!#REF!&lt;&gt;1,U134,"")</f>
        <v>#REF!</v>
      </c>
      <c r="K134" s="17" t="e">
        <f>VLOOKUP(Audit!#REF!,$V$3:$AE$12,10,FALSE) &amp; Audit!#REF! &amp; VLOOKUP(Audit!#REF!,$V$13:$AE$22,10,FALSE) &amp; IF(Audit!#REF!=10,Audit!#REF!&amp;Audit!#REF!,"") &amp; IF(Audit!#REF!&lt;&gt;1,U134,"")</f>
        <v>#REF!</v>
      </c>
      <c r="L134" s="10" t="e">
        <f>Audit!#REF!</f>
        <v>#REF!</v>
      </c>
      <c r="M134" s="10" t="e">
        <f t="shared" si="69"/>
        <v>#REF!</v>
      </c>
      <c r="N134" s="10" t="e">
        <f t="shared" si="70"/>
        <v>#REF!</v>
      </c>
      <c r="O134" s="10" t="e">
        <f t="shared" si="71"/>
        <v>#REF!</v>
      </c>
      <c r="P134" s="10" t="e">
        <f t="shared" si="72"/>
        <v>#REF!</v>
      </c>
      <c r="Q134" s="10" t="e">
        <f t="shared" si="73"/>
        <v>#REF!</v>
      </c>
      <c r="R134" s="10" t="e">
        <f t="shared" si="74"/>
        <v>#REF!</v>
      </c>
      <c r="S134" s="10" t="e">
        <f t="shared" si="75"/>
        <v>#REF!</v>
      </c>
      <c r="T134" s="10" t="e">
        <f t="shared" si="76"/>
        <v>#REF!</v>
      </c>
      <c r="U134" s="17" t="e">
        <f>IF(Audit!#REF!="","",VLOOKUP(Audit!#REF!,$W$26:$X$35,2,FALSE)) &amp; Audit!#REF! &amp; IF(Audit!#REF!="","",IF(Audit!#REF!&lt;=1.4,VLOOKUP(Audit!#REF!,$W$38:X179,2,FALSE),VLOOKUP(Audit!#REF!,$W$51:$X$61,2,FALSE))) &amp; IF(Audit!#REF!="","",VLOOKUP(Audit!#REF!,$Y$26:$Z$35,2,FALSE) &amp; Audit!#REF! &amp; IF(Audit!#REF!="","",IF(Audit!#REF!&lt;=1.4,VLOOKUP(Audit!#REF!,$Y$38:$Z$48,2,FALSE),VLOOKUP(Audit!#REF!,$Y$51:$Z$61,2,FALSE))))</f>
        <v>#REF!</v>
      </c>
      <c r="V134" s="21"/>
      <c r="AH134" s="49" t="e">
        <f>Audit!#REF!</f>
        <v>#REF!</v>
      </c>
      <c r="AI134" s="50" t="e">
        <f>VLOOKUP(Audit!#REF!,$V$3:$AE$12,2,FALSE)&amp; IF(Audit!#REF!=10,Audit!#REF!,"")</f>
        <v>#REF!</v>
      </c>
      <c r="AJ134" s="50" t="e">
        <f>VLOOKUP(Audit!#REF!,$V$13:$AE$22,2,FALSE)&amp; IF(Audit!#REF!=10,Audit!#REF!,"")</f>
        <v>#REF!</v>
      </c>
      <c r="AK134" s="47" t="e">
        <f t="shared" si="77"/>
        <v>#REF!</v>
      </c>
      <c r="AL134" s="50" t="e">
        <f>VLOOKUP(Audit!#REF!,$V$3:$AE$12,3,FALSE)&amp; IF(Audit!#REF!=10,Audit!#REF!,"")</f>
        <v>#REF!</v>
      </c>
      <c r="AM134" s="50" t="e">
        <f>VLOOKUP(Audit!#REF!,$V$13:$AE$22,3,FALSE)&amp; IF(Audit!#REF!=10,Audit!#REF!,"")</f>
        <v>#REF!</v>
      </c>
      <c r="AN134" s="47" t="e">
        <f t="shared" si="78"/>
        <v>#REF!</v>
      </c>
      <c r="AO134" s="50" t="e">
        <f>VLOOKUP(Audit!#REF!,$V$3:$AE$12,4,FALSE) &amp;  Audit!#REF! &amp; IF(Audit!#REF!=10,Audit!#REF!,"")</f>
        <v>#REF!</v>
      </c>
      <c r="AP134" s="50" t="e">
        <f>VLOOKUP(Audit!#REF!,$V$13:$AE$22,4,FALSE)&amp; IF(Audit!#REF!=10,Audit!#REF!,"")</f>
        <v>#REF!</v>
      </c>
      <c r="AQ134" s="47" t="e">
        <f t="shared" si="79"/>
        <v>#REF!</v>
      </c>
      <c r="AR134" s="50" t="e">
        <f>VLOOKUP(Audit!#REF!,$V$3:$AE$12,5,FALSE)&amp; IF(Audit!#REF!=10,Audit!#REF!,"")</f>
        <v>#REF!</v>
      </c>
      <c r="AS134" s="50" t="e">
        <f>VLOOKUP(Audit!#REF!,$V$13:$AE$22,5,FALSE)&amp; IF(Audit!#REF!=10,Audit!#REF!,"")</f>
        <v>#REF!</v>
      </c>
      <c r="AT134" s="47" t="e">
        <f t="shared" si="80"/>
        <v>#REF!</v>
      </c>
      <c r="AU134" s="50" t="e">
        <f>VLOOKUP(Audit!#REF!,$V$3:$AE$12,6,FALSE)&amp; IF(Audit!#REF!=10,Audit!#REF!,"")</f>
        <v>#REF!</v>
      </c>
      <c r="AV134" s="50" t="e">
        <f>VLOOKUP(Audit!#REF!,$V$13:$AE$22,6,FALSE)&amp; IF(Audit!#REF!=10,Audit!#REF!,"")</f>
        <v>#REF!</v>
      </c>
      <c r="AW134" s="47" t="e">
        <f t="shared" si="81"/>
        <v>#REF!</v>
      </c>
      <c r="AX134" s="50" t="e">
        <f>VLOOKUP(Audit!#REF!,$V$3:$AE$12,7,FALSE)&amp; IF(Audit!#REF!=10,Audit!#REF!,"")</f>
        <v>#REF!</v>
      </c>
      <c r="AY134" s="50" t="e">
        <f>VLOOKUP(Audit!#REF!,$V$13:$AE$22,7,FALSE) &amp; IF(Audit!#REF!=10,Audit!#REF!,"")</f>
        <v>#REF!</v>
      </c>
      <c r="AZ134" s="47" t="e">
        <f t="shared" si="82"/>
        <v>#REF!</v>
      </c>
      <c r="BA134" s="50" t="e">
        <f>VLOOKUP(Audit!#REF!,$V$3:$AE$12,8,FALSE)&amp; Audit!#REF! &amp; IF(Audit!#REF!=10,Audit!#REF!,"")</f>
        <v>#REF!</v>
      </c>
      <c r="BB134" s="50" t="e">
        <f>VLOOKUP(Audit!#REF!,$V$13:$AE$22,8,FALSE) &amp; IF(Audit!#REF!=10,Audit!#REF!,"")</f>
        <v>#REF!</v>
      </c>
      <c r="BC134" s="47" t="e">
        <f t="shared" si="83"/>
        <v>#REF!</v>
      </c>
      <c r="BD134" s="50" t="e">
        <f>VLOOKUP(Audit!#REF!,$V$3:$AE$12,9,FALSE)&amp; IF(Audit!#REF!=10,Audit!#REF!,"")</f>
        <v>#REF!</v>
      </c>
      <c r="BE134" s="50" t="e">
        <f>VLOOKUP(Audit!#REF!,$V$13:$AE$22,9,FALSE) &amp; IF(Audit!#REF!=10,Audit!#REF!,"") &amp; IF(Audit!#REF!&lt;&gt;1,U134,"")</f>
        <v>#REF!</v>
      </c>
      <c r="BF134" s="47" t="e">
        <f t="shared" si="84"/>
        <v>#REF!</v>
      </c>
      <c r="BG134" s="50" t="e">
        <f>VLOOKUP(Audit!#REF!,$V$3:$AE$12,10,FALSE) &amp; Audit!#REF! &amp; IF(Audit!#REF!=10,Audit!#REF!,"")</f>
        <v>#REF!</v>
      </c>
      <c r="BH134" s="50" t="e">
        <f>VLOOKUP(Audit!#REF!,$V$13:$AE$22,10,FALSE) &amp; IF(Audit!#REF!=10,Audit!#REF!,"") &amp; IF(Audit!#REF!&lt;&gt;1,U134,"")</f>
        <v>#REF!</v>
      </c>
      <c r="BI134" s="47" t="e">
        <f t="shared" si="85"/>
        <v>#REF!</v>
      </c>
      <c r="BJ134" s="48" t="str">
        <f t="shared" si="86"/>
        <v/>
      </c>
      <c r="BK134" s="48" t="str">
        <f t="shared" si="87"/>
        <v/>
      </c>
      <c r="BL134" s="48" t="str">
        <f t="shared" si="88"/>
        <v/>
      </c>
      <c r="BM134" s="48" t="str">
        <f t="shared" si="89"/>
        <v/>
      </c>
      <c r="BN134" s="48" t="str">
        <f t="shared" si="90"/>
        <v/>
      </c>
      <c r="BO134" s="48" t="str">
        <f t="shared" si="91"/>
        <v/>
      </c>
      <c r="BP134" s="48" t="str">
        <f t="shared" si="92"/>
        <v/>
      </c>
      <c r="BQ134" s="48" t="str">
        <f t="shared" si="93"/>
        <v/>
      </c>
      <c r="BR134" s="48" t="str">
        <f t="shared" si="94"/>
        <v/>
      </c>
      <c r="BS134" s="48" t="str">
        <f t="shared" si="95"/>
        <v/>
      </c>
      <c r="BT134" s="48" t="str">
        <f t="shared" si="96"/>
        <v/>
      </c>
      <c r="BU134" s="48" t="str">
        <f t="shared" si="97"/>
        <v/>
      </c>
    </row>
    <row r="135" spans="1:73">
      <c r="A135" s="10" t="e">
        <f>Audit!#REF!</f>
        <v>#REF!</v>
      </c>
      <c r="B135" s="10" t="e">
        <f t="shared" si="68"/>
        <v>#REF!</v>
      </c>
      <c r="C135" s="17" t="e">
        <f>VLOOKUP(Audit!#REF!,$V$3:$AE$12,2,FALSE) &amp; VLOOKUP(Audit!#REF!,$V$13:$AE$22,2,FALSE)&amp; IF(Audit!#REF!=10,Audit!#REF!&amp;Audit!#REF!,"")</f>
        <v>#REF!</v>
      </c>
      <c r="D135" s="17" t="e">
        <f>VLOOKUP(Audit!#REF!,$V$3:$AE$12,3,FALSE) &amp; VLOOKUP(Audit!#REF!,$V$13:$AE$22,3,FALSE) &amp;IF(Audit!#REF!=10,Audit!#REF!&amp;Audit!#REF!,"")</f>
        <v>#REF!</v>
      </c>
      <c r="E135" s="17" t="e">
        <f>VLOOKUP(Audit!#REF!,$V$3:$AE$12,4,FALSE)&amp; Audit!#REF! &amp; VLOOKUP(Audit!#REF!,$V$13:$AE$22,4,FALSE)&amp; IF(Audit!#REF!=10,Audit!#REF!&amp;Audit!#REF!,"")</f>
        <v>#REF!</v>
      </c>
      <c r="F135" s="17" t="e">
        <f>VLOOKUP(Audit!#REF!,$V$3:$AE$12,5,FALSE) &amp; VLOOKUP(Audit!#REF!,$V$13:$AE$22,5,FALSE)&amp; IF(Audit!#REF!=10,Audit!#REF!&amp;Audit!#REF!,"")</f>
        <v>#REF!</v>
      </c>
      <c r="G135" s="17" t="e">
        <f>VLOOKUP(Audit!#REF!,$V$3:$AE$12,6,FALSE) &amp; VLOOKUP(Audit!#REF!,$V$13:$AE$22,6,FALSE)&amp; IF(Audit!#REF!=10,Audit!#REF!&amp;Audit!#REF!,"")</f>
        <v>#REF!</v>
      </c>
      <c r="H135" s="17" t="e">
        <f>VLOOKUP(Audit!#REF!,$V$3:$AE$12,7,FALSE) &amp; VLOOKUP(Audit!#REF!,$V$13:$AE$22,7,FALSE)&amp;IF(Audit!#REF!=10,Audit!#REF!&amp;Audit!#REF!,"")</f>
        <v>#REF!</v>
      </c>
      <c r="I135" s="17" t="e">
        <f>VLOOKUP(Audit!#REF!,$V$3:$AE$12,8,FALSE) &amp; Audit!#REF! &amp; VLOOKUP(Audit!#REF!,$V$13:$AE$22,8,FALSE)&amp;IF(Audit!#REF!=10,Audit!#REF!&amp;Audit!#REF!,"")</f>
        <v>#REF!</v>
      </c>
      <c r="J135" s="17" t="e">
        <f>VLOOKUP(Audit!#REF!,$V$3:$AE$12,9,FALSE) &amp; VLOOKUP(Audit!#REF!,$V$13:$AE$22,9,FALSE) &amp; IF(Audit!#REF!=10,Audit!#REF!&amp;Audit!#REF!,"") &amp; IF(Audit!#REF!&lt;&gt;1,U135,"")</f>
        <v>#REF!</v>
      </c>
      <c r="K135" s="17" t="e">
        <f>VLOOKUP(Audit!#REF!,$V$3:$AE$12,10,FALSE) &amp; Audit!#REF! &amp; VLOOKUP(Audit!#REF!,$V$13:$AE$22,10,FALSE) &amp; IF(Audit!#REF!=10,Audit!#REF!&amp;Audit!#REF!,"") &amp; IF(Audit!#REF!&lt;&gt;1,U135,"")</f>
        <v>#REF!</v>
      </c>
      <c r="L135" s="10" t="e">
        <f>Audit!#REF!</f>
        <v>#REF!</v>
      </c>
      <c r="M135" s="10" t="e">
        <f t="shared" si="69"/>
        <v>#REF!</v>
      </c>
      <c r="N135" s="10" t="e">
        <f t="shared" si="70"/>
        <v>#REF!</v>
      </c>
      <c r="O135" s="10" t="e">
        <f t="shared" si="71"/>
        <v>#REF!</v>
      </c>
      <c r="P135" s="10" t="e">
        <f t="shared" si="72"/>
        <v>#REF!</v>
      </c>
      <c r="Q135" s="10" t="e">
        <f t="shared" si="73"/>
        <v>#REF!</v>
      </c>
      <c r="R135" s="10" t="e">
        <f t="shared" si="74"/>
        <v>#REF!</v>
      </c>
      <c r="S135" s="10" t="e">
        <f t="shared" si="75"/>
        <v>#REF!</v>
      </c>
      <c r="T135" s="10" t="e">
        <f t="shared" si="76"/>
        <v>#REF!</v>
      </c>
      <c r="U135" s="17" t="e">
        <f>IF(Audit!#REF!="","",VLOOKUP(Audit!#REF!,$W$26:$X$35,2,FALSE)) &amp; Audit!#REF! &amp; IF(Audit!#REF!="","",IF(Audit!#REF!&lt;=1.4,VLOOKUP(Audit!#REF!,$W$38:X180,2,FALSE),VLOOKUP(Audit!#REF!,$W$51:$X$61,2,FALSE))) &amp; IF(Audit!#REF!="","",VLOOKUP(Audit!#REF!,$Y$26:$Z$35,2,FALSE) &amp; Audit!#REF! &amp; IF(Audit!#REF!="","",IF(Audit!#REF!&lt;=1.4,VLOOKUP(Audit!#REF!,$Y$38:$Z$48,2,FALSE),VLOOKUP(Audit!#REF!,$Y$51:$Z$61,2,FALSE))))</f>
        <v>#REF!</v>
      </c>
      <c r="V135" s="21"/>
      <c r="AH135" s="49" t="e">
        <f>Audit!#REF!</f>
        <v>#REF!</v>
      </c>
      <c r="AI135" s="50" t="e">
        <f>VLOOKUP(Audit!#REF!,$V$3:$AE$12,2,FALSE)&amp; IF(Audit!#REF!=10,Audit!#REF!,"")</f>
        <v>#REF!</v>
      </c>
      <c r="AJ135" s="50" t="e">
        <f>VLOOKUP(Audit!#REF!,$V$13:$AE$22,2,FALSE)&amp; IF(Audit!#REF!=10,Audit!#REF!,"")</f>
        <v>#REF!</v>
      </c>
      <c r="AK135" s="47" t="e">
        <f t="shared" si="77"/>
        <v>#REF!</v>
      </c>
      <c r="AL135" s="50" t="e">
        <f>VLOOKUP(Audit!#REF!,$V$3:$AE$12,3,FALSE)&amp; IF(Audit!#REF!=10,Audit!#REF!,"")</f>
        <v>#REF!</v>
      </c>
      <c r="AM135" s="50" t="e">
        <f>VLOOKUP(Audit!#REF!,$V$13:$AE$22,3,FALSE)&amp; IF(Audit!#REF!=10,Audit!#REF!,"")</f>
        <v>#REF!</v>
      </c>
      <c r="AN135" s="47" t="e">
        <f t="shared" si="78"/>
        <v>#REF!</v>
      </c>
      <c r="AO135" s="50" t="e">
        <f>VLOOKUP(Audit!#REF!,$V$3:$AE$12,4,FALSE) &amp;  Audit!#REF! &amp; IF(Audit!#REF!=10,Audit!#REF!,"")</f>
        <v>#REF!</v>
      </c>
      <c r="AP135" s="50" t="e">
        <f>VLOOKUP(Audit!#REF!,$V$13:$AE$22,4,FALSE)&amp; IF(Audit!#REF!=10,Audit!#REF!,"")</f>
        <v>#REF!</v>
      </c>
      <c r="AQ135" s="47" t="e">
        <f t="shared" si="79"/>
        <v>#REF!</v>
      </c>
      <c r="AR135" s="50" t="e">
        <f>VLOOKUP(Audit!#REF!,$V$3:$AE$12,5,FALSE)&amp; IF(Audit!#REF!=10,Audit!#REF!,"")</f>
        <v>#REF!</v>
      </c>
      <c r="AS135" s="50" t="e">
        <f>VLOOKUP(Audit!#REF!,$V$13:$AE$22,5,FALSE)&amp; IF(Audit!#REF!=10,Audit!#REF!,"")</f>
        <v>#REF!</v>
      </c>
      <c r="AT135" s="47" t="e">
        <f t="shared" si="80"/>
        <v>#REF!</v>
      </c>
      <c r="AU135" s="50" t="e">
        <f>VLOOKUP(Audit!#REF!,$V$3:$AE$12,6,FALSE)&amp; IF(Audit!#REF!=10,Audit!#REF!,"")</f>
        <v>#REF!</v>
      </c>
      <c r="AV135" s="50" t="e">
        <f>VLOOKUP(Audit!#REF!,$V$13:$AE$22,6,FALSE)&amp; IF(Audit!#REF!=10,Audit!#REF!,"")</f>
        <v>#REF!</v>
      </c>
      <c r="AW135" s="47" t="e">
        <f t="shared" si="81"/>
        <v>#REF!</v>
      </c>
      <c r="AX135" s="50" t="e">
        <f>VLOOKUP(Audit!#REF!,$V$3:$AE$12,7,FALSE)&amp; IF(Audit!#REF!=10,Audit!#REF!,"")</f>
        <v>#REF!</v>
      </c>
      <c r="AY135" s="50" t="e">
        <f>VLOOKUP(Audit!#REF!,$V$13:$AE$22,7,FALSE) &amp; IF(Audit!#REF!=10,Audit!#REF!,"")</f>
        <v>#REF!</v>
      </c>
      <c r="AZ135" s="47" t="e">
        <f t="shared" si="82"/>
        <v>#REF!</v>
      </c>
      <c r="BA135" s="50" t="e">
        <f>VLOOKUP(Audit!#REF!,$V$3:$AE$12,8,FALSE)&amp; Audit!#REF! &amp; IF(Audit!#REF!=10,Audit!#REF!,"")</f>
        <v>#REF!</v>
      </c>
      <c r="BB135" s="50" t="e">
        <f>VLOOKUP(Audit!#REF!,$V$13:$AE$22,8,FALSE) &amp; IF(Audit!#REF!=10,Audit!#REF!,"")</f>
        <v>#REF!</v>
      </c>
      <c r="BC135" s="47" t="e">
        <f t="shared" si="83"/>
        <v>#REF!</v>
      </c>
      <c r="BD135" s="50" t="e">
        <f>VLOOKUP(Audit!#REF!,$V$3:$AE$12,9,FALSE)&amp; IF(Audit!#REF!=10,Audit!#REF!,"")</f>
        <v>#REF!</v>
      </c>
      <c r="BE135" s="50" t="e">
        <f>VLOOKUP(Audit!#REF!,$V$13:$AE$22,9,FALSE) &amp; IF(Audit!#REF!=10,Audit!#REF!,"") &amp; IF(Audit!#REF!&lt;&gt;1,U135,"")</f>
        <v>#REF!</v>
      </c>
      <c r="BF135" s="47" t="e">
        <f t="shared" si="84"/>
        <v>#REF!</v>
      </c>
      <c r="BG135" s="50" t="e">
        <f>VLOOKUP(Audit!#REF!,$V$3:$AE$12,10,FALSE) &amp; Audit!#REF! &amp; IF(Audit!#REF!=10,Audit!#REF!,"")</f>
        <v>#REF!</v>
      </c>
      <c r="BH135" s="50" t="e">
        <f>VLOOKUP(Audit!#REF!,$V$13:$AE$22,10,FALSE) &amp; IF(Audit!#REF!=10,Audit!#REF!,"") &amp; IF(Audit!#REF!&lt;&gt;1,U135,"")</f>
        <v>#REF!</v>
      </c>
      <c r="BI135" s="47" t="e">
        <f t="shared" si="85"/>
        <v>#REF!</v>
      </c>
      <c r="BJ135" s="48" t="str">
        <f t="shared" si="86"/>
        <v/>
      </c>
      <c r="BK135" s="48" t="str">
        <f t="shared" si="87"/>
        <v/>
      </c>
      <c r="BL135" s="48" t="str">
        <f t="shared" si="88"/>
        <v/>
      </c>
      <c r="BM135" s="48" t="str">
        <f t="shared" si="89"/>
        <v/>
      </c>
      <c r="BN135" s="48" t="str">
        <f t="shared" si="90"/>
        <v/>
      </c>
      <c r="BO135" s="48" t="str">
        <f t="shared" si="91"/>
        <v/>
      </c>
      <c r="BP135" s="48" t="str">
        <f t="shared" si="92"/>
        <v/>
      </c>
      <c r="BQ135" s="48" t="str">
        <f t="shared" si="93"/>
        <v/>
      </c>
      <c r="BR135" s="48" t="str">
        <f t="shared" si="94"/>
        <v/>
      </c>
      <c r="BS135" s="48" t="str">
        <f t="shared" si="95"/>
        <v/>
      </c>
      <c r="BT135" s="48" t="str">
        <f t="shared" si="96"/>
        <v/>
      </c>
      <c r="BU135" s="48" t="str">
        <f t="shared" si="97"/>
        <v/>
      </c>
    </row>
    <row r="136" spans="1:73">
      <c r="A136" s="10" t="e">
        <f>Audit!#REF!</f>
        <v>#REF!</v>
      </c>
      <c r="B136" s="10" t="e">
        <f t="shared" si="68"/>
        <v>#REF!</v>
      </c>
      <c r="C136" s="17" t="e">
        <f>VLOOKUP(Audit!#REF!,$V$3:$AE$12,2,FALSE) &amp; VLOOKUP(Audit!#REF!,$V$13:$AE$22,2,FALSE)&amp; IF(Audit!#REF!=10,Audit!#REF!&amp;Audit!#REF!,"")</f>
        <v>#REF!</v>
      </c>
      <c r="D136" s="17" t="e">
        <f>VLOOKUP(Audit!#REF!,$V$3:$AE$12,3,FALSE) &amp; VLOOKUP(Audit!#REF!,$V$13:$AE$22,3,FALSE) &amp;IF(Audit!#REF!=10,Audit!#REF!&amp;Audit!#REF!,"")</f>
        <v>#REF!</v>
      </c>
      <c r="E136" s="17" t="e">
        <f>VLOOKUP(Audit!#REF!,$V$3:$AE$12,4,FALSE)&amp; Audit!#REF! &amp; VLOOKUP(Audit!#REF!,$V$13:$AE$22,4,FALSE)&amp; IF(Audit!#REF!=10,Audit!#REF!&amp;Audit!#REF!,"")</f>
        <v>#REF!</v>
      </c>
      <c r="F136" s="17" t="e">
        <f>VLOOKUP(Audit!#REF!,$V$3:$AE$12,5,FALSE) &amp; VLOOKUP(Audit!#REF!,$V$13:$AE$22,5,FALSE)&amp; IF(Audit!#REF!=10,Audit!#REF!&amp;Audit!#REF!,"")</f>
        <v>#REF!</v>
      </c>
      <c r="G136" s="17" t="e">
        <f>VLOOKUP(Audit!#REF!,$V$3:$AE$12,6,FALSE) &amp; VLOOKUP(Audit!#REF!,$V$13:$AE$22,6,FALSE)&amp; IF(Audit!#REF!=10,Audit!#REF!&amp;Audit!#REF!,"")</f>
        <v>#REF!</v>
      </c>
      <c r="H136" s="17" t="e">
        <f>VLOOKUP(Audit!#REF!,$V$3:$AE$12,7,FALSE) &amp; VLOOKUP(Audit!#REF!,$V$13:$AE$22,7,FALSE)&amp;IF(Audit!#REF!=10,Audit!#REF!&amp;Audit!#REF!,"")</f>
        <v>#REF!</v>
      </c>
      <c r="I136" s="17" t="e">
        <f>VLOOKUP(Audit!#REF!,$V$3:$AE$12,8,FALSE) &amp; Audit!#REF! &amp; VLOOKUP(Audit!#REF!,$V$13:$AE$22,8,FALSE)&amp;IF(Audit!#REF!=10,Audit!#REF!&amp;Audit!#REF!,"")</f>
        <v>#REF!</v>
      </c>
      <c r="J136" s="17" t="e">
        <f>VLOOKUP(Audit!#REF!,$V$3:$AE$12,9,FALSE) &amp; VLOOKUP(Audit!#REF!,$V$13:$AE$22,9,FALSE) &amp; IF(Audit!#REF!=10,Audit!#REF!&amp;Audit!#REF!,"") &amp; IF(Audit!#REF!&lt;&gt;1,U136,"")</f>
        <v>#REF!</v>
      </c>
      <c r="K136" s="17" t="e">
        <f>VLOOKUP(Audit!#REF!,$V$3:$AE$12,10,FALSE) &amp; Audit!#REF! &amp; VLOOKUP(Audit!#REF!,$V$13:$AE$22,10,FALSE) &amp; IF(Audit!#REF!=10,Audit!#REF!&amp;Audit!#REF!,"") &amp; IF(Audit!#REF!&lt;&gt;1,U136,"")</f>
        <v>#REF!</v>
      </c>
      <c r="L136" s="10" t="e">
        <f>Audit!#REF!</f>
        <v>#REF!</v>
      </c>
      <c r="M136" s="10" t="e">
        <f t="shared" si="69"/>
        <v>#REF!</v>
      </c>
      <c r="N136" s="10" t="e">
        <f t="shared" si="70"/>
        <v>#REF!</v>
      </c>
      <c r="O136" s="10" t="e">
        <f t="shared" si="71"/>
        <v>#REF!</v>
      </c>
      <c r="P136" s="10" t="e">
        <f t="shared" si="72"/>
        <v>#REF!</v>
      </c>
      <c r="Q136" s="10" t="e">
        <f t="shared" si="73"/>
        <v>#REF!</v>
      </c>
      <c r="R136" s="10" t="e">
        <f t="shared" si="74"/>
        <v>#REF!</v>
      </c>
      <c r="S136" s="10" t="e">
        <f t="shared" si="75"/>
        <v>#REF!</v>
      </c>
      <c r="T136" s="10" t="e">
        <f t="shared" si="76"/>
        <v>#REF!</v>
      </c>
      <c r="U136" s="17" t="e">
        <f>IF(Audit!#REF!="","",VLOOKUP(Audit!#REF!,$W$26:$X$35,2,FALSE)) &amp; Audit!#REF! &amp; IF(Audit!#REF!="","",IF(Audit!#REF!&lt;=1.4,VLOOKUP(Audit!#REF!,$W$38:X181,2,FALSE),VLOOKUP(Audit!#REF!,$W$51:$X$61,2,FALSE))) &amp; IF(Audit!#REF!="","",VLOOKUP(Audit!#REF!,$Y$26:$Z$35,2,FALSE) &amp; Audit!#REF! &amp; IF(Audit!#REF!="","",IF(Audit!#REF!&lt;=1.4,VLOOKUP(Audit!#REF!,$Y$38:$Z$48,2,FALSE),VLOOKUP(Audit!#REF!,$Y$51:$Z$61,2,FALSE))))</f>
        <v>#REF!</v>
      </c>
      <c r="V136" s="21"/>
      <c r="AH136" s="49" t="e">
        <f>Audit!#REF!</f>
        <v>#REF!</v>
      </c>
      <c r="AI136" s="50" t="e">
        <f>VLOOKUP(Audit!#REF!,$V$3:$AE$12,2,FALSE)&amp; IF(Audit!#REF!=10,Audit!#REF!,"")</f>
        <v>#REF!</v>
      </c>
      <c r="AJ136" s="50" t="e">
        <f>VLOOKUP(Audit!#REF!,$V$13:$AE$22,2,FALSE)&amp; IF(Audit!#REF!=10,Audit!#REF!,"")</f>
        <v>#REF!</v>
      </c>
      <c r="AK136" s="47" t="e">
        <f t="shared" si="77"/>
        <v>#REF!</v>
      </c>
      <c r="AL136" s="50" t="e">
        <f>VLOOKUP(Audit!#REF!,$V$3:$AE$12,3,FALSE)&amp; IF(Audit!#REF!=10,Audit!#REF!,"")</f>
        <v>#REF!</v>
      </c>
      <c r="AM136" s="50" t="e">
        <f>VLOOKUP(Audit!#REF!,$V$13:$AE$22,3,FALSE)&amp; IF(Audit!#REF!=10,Audit!#REF!,"")</f>
        <v>#REF!</v>
      </c>
      <c r="AN136" s="47" t="e">
        <f t="shared" si="78"/>
        <v>#REF!</v>
      </c>
      <c r="AO136" s="50" t="e">
        <f>VLOOKUP(Audit!#REF!,$V$3:$AE$12,4,FALSE) &amp;  Audit!#REF! &amp; IF(Audit!#REF!=10,Audit!#REF!,"")</f>
        <v>#REF!</v>
      </c>
      <c r="AP136" s="50" t="e">
        <f>VLOOKUP(Audit!#REF!,$V$13:$AE$22,4,FALSE)&amp; IF(Audit!#REF!=10,Audit!#REF!,"")</f>
        <v>#REF!</v>
      </c>
      <c r="AQ136" s="47" t="e">
        <f t="shared" si="79"/>
        <v>#REF!</v>
      </c>
      <c r="AR136" s="50" t="e">
        <f>VLOOKUP(Audit!#REF!,$V$3:$AE$12,5,FALSE)&amp; IF(Audit!#REF!=10,Audit!#REF!,"")</f>
        <v>#REF!</v>
      </c>
      <c r="AS136" s="50" t="e">
        <f>VLOOKUP(Audit!#REF!,$V$13:$AE$22,5,FALSE)&amp; IF(Audit!#REF!=10,Audit!#REF!,"")</f>
        <v>#REF!</v>
      </c>
      <c r="AT136" s="47" t="e">
        <f t="shared" si="80"/>
        <v>#REF!</v>
      </c>
      <c r="AU136" s="50" t="e">
        <f>VLOOKUP(Audit!#REF!,$V$3:$AE$12,6,FALSE)&amp; IF(Audit!#REF!=10,Audit!#REF!,"")</f>
        <v>#REF!</v>
      </c>
      <c r="AV136" s="50" t="e">
        <f>VLOOKUP(Audit!#REF!,$V$13:$AE$22,6,FALSE)&amp; IF(Audit!#REF!=10,Audit!#REF!,"")</f>
        <v>#REF!</v>
      </c>
      <c r="AW136" s="47" t="e">
        <f t="shared" si="81"/>
        <v>#REF!</v>
      </c>
      <c r="AX136" s="50" t="e">
        <f>VLOOKUP(Audit!#REF!,$V$3:$AE$12,7,FALSE)&amp; IF(Audit!#REF!=10,Audit!#REF!,"")</f>
        <v>#REF!</v>
      </c>
      <c r="AY136" s="50" t="e">
        <f>VLOOKUP(Audit!#REF!,$V$13:$AE$22,7,FALSE) &amp; IF(Audit!#REF!=10,Audit!#REF!,"")</f>
        <v>#REF!</v>
      </c>
      <c r="AZ136" s="47" t="e">
        <f t="shared" si="82"/>
        <v>#REF!</v>
      </c>
      <c r="BA136" s="50" t="e">
        <f>VLOOKUP(Audit!#REF!,$V$3:$AE$12,8,FALSE)&amp; Audit!#REF! &amp; IF(Audit!#REF!=10,Audit!#REF!,"")</f>
        <v>#REF!</v>
      </c>
      <c r="BB136" s="50" t="e">
        <f>VLOOKUP(Audit!#REF!,$V$13:$AE$22,8,FALSE) &amp; IF(Audit!#REF!=10,Audit!#REF!,"")</f>
        <v>#REF!</v>
      </c>
      <c r="BC136" s="47" t="e">
        <f t="shared" si="83"/>
        <v>#REF!</v>
      </c>
      <c r="BD136" s="50" t="e">
        <f>VLOOKUP(Audit!#REF!,$V$3:$AE$12,9,FALSE)&amp; IF(Audit!#REF!=10,Audit!#REF!,"")</f>
        <v>#REF!</v>
      </c>
      <c r="BE136" s="50" t="e">
        <f>VLOOKUP(Audit!#REF!,$V$13:$AE$22,9,FALSE) &amp; IF(Audit!#REF!=10,Audit!#REF!,"") &amp; IF(Audit!#REF!&lt;&gt;1,U136,"")</f>
        <v>#REF!</v>
      </c>
      <c r="BF136" s="47" t="e">
        <f t="shared" si="84"/>
        <v>#REF!</v>
      </c>
      <c r="BG136" s="50" t="e">
        <f>VLOOKUP(Audit!#REF!,$V$3:$AE$12,10,FALSE) &amp; Audit!#REF! &amp; IF(Audit!#REF!=10,Audit!#REF!,"")</f>
        <v>#REF!</v>
      </c>
      <c r="BH136" s="50" t="e">
        <f>VLOOKUP(Audit!#REF!,$V$13:$AE$22,10,FALSE) &amp; IF(Audit!#REF!=10,Audit!#REF!,"") &amp; IF(Audit!#REF!&lt;&gt;1,U136,"")</f>
        <v>#REF!</v>
      </c>
      <c r="BI136" s="47" t="e">
        <f t="shared" si="85"/>
        <v>#REF!</v>
      </c>
      <c r="BJ136" s="48" t="str">
        <f t="shared" si="86"/>
        <v/>
      </c>
      <c r="BK136" s="48" t="str">
        <f t="shared" si="87"/>
        <v/>
      </c>
      <c r="BL136" s="48" t="str">
        <f t="shared" si="88"/>
        <v/>
      </c>
      <c r="BM136" s="48" t="str">
        <f t="shared" si="89"/>
        <v/>
      </c>
      <c r="BN136" s="48" t="str">
        <f t="shared" si="90"/>
        <v/>
      </c>
      <c r="BO136" s="48" t="str">
        <f t="shared" si="91"/>
        <v/>
      </c>
      <c r="BP136" s="48" t="str">
        <f t="shared" si="92"/>
        <v/>
      </c>
      <c r="BQ136" s="48" t="str">
        <f t="shared" si="93"/>
        <v/>
      </c>
      <c r="BR136" s="48" t="str">
        <f t="shared" si="94"/>
        <v/>
      </c>
      <c r="BS136" s="48" t="str">
        <f t="shared" si="95"/>
        <v/>
      </c>
      <c r="BT136" s="48" t="str">
        <f t="shared" si="96"/>
        <v/>
      </c>
      <c r="BU136" s="48" t="str">
        <f t="shared" si="97"/>
        <v/>
      </c>
    </row>
    <row r="137" spans="1:73">
      <c r="A137" s="10" t="e">
        <f>Audit!#REF!</f>
        <v>#REF!</v>
      </c>
      <c r="B137" s="10" t="e">
        <f t="shared" si="68"/>
        <v>#REF!</v>
      </c>
      <c r="C137" s="17" t="e">
        <f>VLOOKUP(Audit!#REF!,$V$3:$AE$12,2,FALSE) &amp; VLOOKUP(Audit!#REF!,$V$13:$AE$22,2,FALSE)&amp; IF(Audit!#REF!=10,Audit!#REF!&amp;Audit!#REF!,"")</f>
        <v>#REF!</v>
      </c>
      <c r="D137" s="17" t="e">
        <f>VLOOKUP(Audit!#REF!,$V$3:$AE$12,3,FALSE) &amp; VLOOKUP(Audit!#REF!,$V$13:$AE$22,3,FALSE) &amp;IF(Audit!#REF!=10,Audit!#REF!&amp;Audit!#REF!,"")</f>
        <v>#REF!</v>
      </c>
      <c r="E137" s="17" t="e">
        <f>VLOOKUP(Audit!#REF!,$V$3:$AE$12,4,FALSE)&amp; Audit!#REF! &amp; VLOOKUP(Audit!#REF!,$V$13:$AE$22,4,FALSE)&amp; IF(Audit!#REF!=10,Audit!#REF!&amp;Audit!#REF!,"")</f>
        <v>#REF!</v>
      </c>
      <c r="F137" s="17" t="e">
        <f>VLOOKUP(Audit!#REF!,$V$3:$AE$12,5,FALSE) &amp; VLOOKUP(Audit!#REF!,$V$13:$AE$22,5,FALSE)&amp; IF(Audit!#REF!=10,Audit!#REF!&amp;Audit!#REF!,"")</f>
        <v>#REF!</v>
      </c>
      <c r="G137" s="17" t="e">
        <f>VLOOKUP(Audit!#REF!,$V$3:$AE$12,6,FALSE) &amp; VLOOKUP(Audit!#REF!,$V$13:$AE$22,6,FALSE)&amp; IF(Audit!#REF!=10,Audit!#REF!&amp;Audit!#REF!,"")</f>
        <v>#REF!</v>
      </c>
      <c r="H137" s="17" t="e">
        <f>VLOOKUP(Audit!#REF!,$V$3:$AE$12,7,FALSE) &amp; VLOOKUP(Audit!#REF!,$V$13:$AE$22,7,FALSE)&amp;IF(Audit!#REF!=10,Audit!#REF!&amp;Audit!#REF!,"")</f>
        <v>#REF!</v>
      </c>
      <c r="I137" s="17" t="e">
        <f>VLOOKUP(Audit!#REF!,$V$3:$AE$12,8,FALSE) &amp; Audit!#REF! &amp; VLOOKUP(Audit!#REF!,$V$13:$AE$22,8,FALSE)&amp;IF(Audit!#REF!=10,Audit!#REF!&amp;Audit!#REF!,"")</f>
        <v>#REF!</v>
      </c>
      <c r="J137" s="17" t="e">
        <f>VLOOKUP(Audit!#REF!,$V$3:$AE$12,9,FALSE) &amp; VLOOKUP(Audit!#REF!,$V$13:$AE$22,9,FALSE) &amp; IF(Audit!#REF!=10,Audit!#REF!&amp;Audit!#REF!,"") &amp; IF(Audit!#REF!&lt;&gt;1,U137,"")</f>
        <v>#REF!</v>
      </c>
      <c r="K137" s="17" t="e">
        <f>VLOOKUP(Audit!#REF!,$V$3:$AE$12,10,FALSE) &amp; Audit!#REF! &amp; VLOOKUP(Audit!#REF!,$V$13:$AE$22,10,FALSE) &amp; IF(Audit!#REF!=10,Audit!#REF!&amp;Audit!#REF!,"") &amp; IF(Audit!#REF!&lt;&gt;1,U137,"")</f>
        <v>#REF!</v>
      </c>
      <c r="L137" s="10" t="e">
        <f>Audit!#REF!</f>
        <v>#REF!</v>
      </c>
      <c r="M137" s="10" t="e">
        <f t="shared" si="69"/>
        <v>#REF!</v>
      </c>
      <c r="N137" s="10" t="e">
        <f t="shared" si="70"/>
        <v>#REF!</v>
      </c>
      <c r="O137" s="10" t="e">
        <f t="shared" si="71"/>
        <v>#REF!</v>
      </c>
      <c r="P137" s="10" t="e">
        <f t="shared" si="72"/>
        <v>#REF!</v>
      </c>
      <c r="Q137" s="10" t="e">
        <f t="shared" si="73"/>
        <v>#REF!</v>
      </c>
      <c r="R137" s="10" t="e">
        <f t="shared" si="74"/>
        <v>#REF!</v>
      </c>
      <c r="S137" s="10" t="e">
        <f t="shared" si="75"/>
        <v>#REF!</v>
      </c>
      <c r="T137" s="10" t="e">
        <f t="shared" si="76"/>
        <v>#REF!</v>
      </c>
      <c r="U137" s="17" t="e">
        <f>IF(Audit!#REF!="","",VLOOKUP(Audit!#REF!,$W$26:$X$35,2,FALSE)) &amp; Audit!#REF! &amp; IF(Audit!#REF!="","",IF(Audit!#REF!&lt;=1.4,VLOOKUP(Audit!#REF!,$W$38:X182,2,FALSE),VLOOKUP(Audit!#REF!,$W$51:$X$61,2,FALSE))) &amp; IF(Audit!#REF!="","",VLOOKUP(Audit!#REF!,$Y$26:$Z$35,2,FALSE) &amp; Audit!#REF! &amp; IF(Audit!#REF!="","",IF(Audit!#REF!&lt;=1.4,VLOOKUP(Audit!#REF!,$Y$38:$Z$48,2,FALSE),VLOOKUP(Audit!#REF!,$Y$51:$Z$61,2,FALSE))))</f>
        <v>#REF!</v>
      </c>
      <c r="V137" s="21"/>
      <c r="AH137" s="49" t="e">
        <f>Audit!#REF!</f>
        <v>#REF!</v>
      </c>
      <c r="AI137" s="50" t="e">
        <f>VLOOKUP(Audit!#REF!,$V$3:$AE$12,2,FALSE)&amp; IF(Audit!#REF!=10,Audit!#REF!,"")</f>
        <v>#REF!</v>
      </c>
      <c r="AJ137" s="50" t="e">
        <f>VLOOKUP(Audit!#REF!,$V$13:$AE$22,2,FALSE)&amp; IF(Audit!#REF!=10,Audit!#REF!,"")</f>
        <v>#REF!</v>
      </c>
      <c r="AK137" s="47" t="e">
        <f t="shared" si="77"/>
        <v>#REF!</v>
      </c>
      <c r="AL137" s="50" t="e">
        <f>VLOOKUP(Audit!#REF!,$V$3:$AE$12,3,FALSE)&amp; IF(Audit!#REF!=10,Audit!#REF!,"")</f>
        <v>#REF!</v>
      </c>
      <c r="AM137" s="50" t="e">
        <f>VLOOKUP(Audit!#REF!,$V$13:$AE$22,3,FALSE)&amp; IF(Audit!#REF!=10,Audit!#REF!,"")</f>
        <v>#REF!</v>
      </c>
      <c r="AN137" s="47" t="e">
        <f t="shared" si="78"/>
        <v>#REF!</v>
      </c>
      <c r="AO137" s="50" t="e">
        <f>VLOOKUP(Audit!#REF!,$V$3:$AE$12,4,FALSE) &amp;  Audit!#REF! &amp; IF(Audit!#REF!=10,Audit!#REF!,"")</f>
        <v>#REF!</v>
      </c>
      <c r="AP137" s="50" t="e">
        <f>VLOOKUP(Audit!#REF!,$V$13:$AE$22,4,FALSE)&amp; IF(Audit!#REF!=10,Audit!#REF!,"")</f>
        <v>#REF!</v>
      </c>
      <c r="AQ137" s="47" t="e">
        <f t="shared" si="79"/>
        <v>#REF!</v>
      </c>
      <c r="AR137" s="50" t="e">
        <f>VLOOKUP(Audit!#REF!,$V$3:$AE$12,5,FALSE)&amp; IF(Audit!#REF!=10,Audit!#REF!,"")</f>
        <v>#REF!</v>
      </c>
      <c r="AS137" s="50" t="e">
        <f>VLOOKUP(Audit!#REF!,$V$13:$AE$22,5,FALSE)&amp; IF(Audit!#REF!=10,Audit!#REF!,"")</f>
        <v>#REF!</v>
      </c>
      <c r="AT137" s="47" t="e">
        <f t="shared" si="80"/>
        <v>#REF!</v>
      </c>
      <c r="AU137" s="50" t="e">
        <f>VLOOKUP(Audit!#REF!,$V$3:$AE$12,6,FALSE)&amp; IF(Audit!#REF!=10,Audit!#REF!,"")</f>
        <v>#REF!</v>
      </c>
      <c r="AV137" s="50" t="e">
        <f>VLOOKUP(Audit!#REF!,$V$13:$AE$22,6,FALSE)&amp; IF(Audit!#REF!=10,Audit!#REF!,"")</f>
        <v>#REF!</v>
      </c>
      <c r="AW137" s="47" t="e">
        <f t="shared" si="81"/>
        <v>#REF!</v>
      </c>
      <c r="AX137" s="50" t="e">
        <f>VLOOKUP(Audit!#REF!,$V$3:$AE$12,7,FALSE)&amp; IF(Audit!#REF!=10,Audit!#REF!,"")</f>
        <v>#REF!</v>
      </c>
      <c r="AY137" s="50" t="e">
        <f>VLOOKUP(Audit!#REF!,$V$13:$AE$22,7,FALSE) &amp; IF(Audit!#REF!=10,Audit!#REF!,"")</f>
        <v>#REF!</v>
      </c>
      <c r="AZ137" s="47" t="e">
        <f t="shared" si="82"/>
        <v>#REF!</v>
      </c>
      <c r="BA137" s="50" t="e">
        <f>VLOOKUP(Audit!#REF!,$V$3:$AE$12,8,FALSE)&amp; Audit!#REF! &amp; IF(Audit!#REF!=10,Audit!#REF!,"")</f>
        <v>#REF!</v>
      </c>
      <c r="BB137" s="50" t="e">
        <f>VLOOKUP(Audit!#REF!,$V$13:$AE$22,8,FALSE) &amp; IF(Audit!#REF!=10,Audit!#REF!,"")</f>
        <v>#REF!</v>
      </c>
      <c r="BC137" s="47" t="e">
        <f t="shared" si="83"/>
        <v>#REF!</v>
      </c>
      <c r="BD137" s="50" t="e">
        <f>VLOOKUP(Audit!#REF!,$V$3:$AE$12,9,FALSE)&amp; IF(Audit!#REF!=10,Audit!#REF!,"")</f>
        <v>#REF!</v>
      </c>
      <c r="BE137" s="50" t="e">
        <f>VLOOKUP(Audit!#REF!,$V$13:$AE$22,9,FALSE) &amp; IF(Audit!#REF!=10,Audit!#REF!,"") &amp; IF(Audit!#REF!&lt;&gt;1,U137,"")</f>
        <v>#REF!</v>
      </c>
      <c r="BF137" s="47" t="e">
        <f t="shared" si="84"/>
        <v>#REF!</v>
      </c>
      <c r="BG137" s="50" t="e">
        <f>VLOOKUP(Audit!#REF!,$V$3:$AE$12,10,FALSE) &amp; Audit!#REF! &amp; IF(Audit!#REF!=10,Audit!#REF!,"")</f>
        <v>#REF!</v>
      </c>
      <c r="BH137" s="50" t="e">
        <f>VLOOKUP(Audit!#REF!,$V$13:$AE$22,10,FALSE) &amp; IF(Audit!#REF!=10,Audit!#REF!,"") &amp; IF(Audit!#REF!&lt;&gt;1,U137,"")</f>
        <v>#REF!</v>
      </c>
      <c r="BI137" s="47" t="e">
        <f t="shared" si="85"/>
        <v>#REF!</v>
      </c>
      <c r="BJ137" s="48" t="str">
        <f t="shared" si="86"/>
        <v/>
      </c>
      <c r="BK137" s="48" t="str">
        <f t="shared" si="87"/>
        <v/>
      </c>
      <c r="BL137" s="48" t="str">
        <f t="shared" si="88"/>
        <v/>
      </c>
      <c r="BM137" s="48" t="str">
        <f t="shared" si="89"/>
        <v/>
      </c>
      <c r="BN137" s="48" t="str">
        <f t="shared" si="90"/>
        <v/>
      </c>
      <c r="BO137" s="48" t="str">
        <f t="shared" si="91"/>
        <v/>
      </c>
      <c r="BP137" s="48" t="str">
        <f t="shared" si="92"/>
        <v/>
      </c>
      <c r="BQ137" s="48" t="str">
        <f t="shared" si="93"/>
        <v/>
      </c>
      <c r="BR137" s="48" t="str">
        <f t="shared" si="94"/>
        <v/>
      </c>
      <c r="BS137" s="48" t="str">
        <f t="shared" si="95"/>
        <v/>
      </c>
      <c r="BT137" s="48" t="str">
        <f t="shared" si="96"/>
        <v/>
      </c>
      <c r="BU137" s="48" t="str">
        <f t="shared" si="97"/>
        <v/>
      </c>
    </row>
    <row r="138" spans="1:73">
      <c r="A138" s="10" t="e">
        <f>Audit!#REF!</f>
        <v>#REF!</v>
      </c>
      <c r="B138" s="10" t="e">
        <f t="shared" si="68"/>
        <v>#REF!</v>
      </c>
      <c r="C138" s="17" t="e">
        <f>VLOOKUP(Audit!#REF!,$V$3:$AE$12,2,FALSE) &amp; VLOOKUP(Audit!#REF!,$V$13:$AE$22,2,FALSE)&amp; IF(Audit!#REF!=10,Audit!#REF!&amp;Audit!#REF!,"")</f>
        <v>#REF!</v>
      </c>
      <c r="D138" s="17" t="e">
        <f>VLOOKUP(Audit!#REF!,$V$3:$AE$12,3,FALSE) &amp; VLOOKUP(Audit!#REF!,$V$13:$AE$22,3,FALSE) &amp;IF(Audit!#REF!=10,Audit!#REF!&amp;Audit!#REF!,"")</f>
        <v>#REF!</v>
      </c>
      <c r="E138" s="17" t="e">
        <f>VLOOKUP(Audit!#REF!,$V$3:$AE$12,4,FALSE)&amp; Audit!#REF! &amp; VLOOKUP(Audit!#REF!,$V$13:$AE$22,4,FALSE)&amp; IF(Audit!#REF!=10,Audit!#REF!&amp;Audit!#REF!,"")</f>
        <v>#REF!</v>
      </c>
      <c r="F138" s="17" t="e">
        <f>VLOOKUP(Audit!#REF!,$V$3:$AE$12,5,FALSE) &amp; VLOOKUP(Audit!#REF!,$V$13:$AE$22,5,FALSE)&amp; IF(Audit!#REF!=10,Audit!#REF!&amp;Audit!#REF!,"")</f>
        <v>#REF!</v>
      </c>
      <c r="G138" s="17" t="e">
        <f>VLOOKUP(Audit!#REF!,$V$3:$AE$12,6,FALSE) &amp; VLOOKUP(Audit!#REF!,$V$13:$AE$22,6,FALSE)&amp; IF(Audit!#REF!=10,Audit!#REF!&amp;Audit!#REF!,"")</f>
        <v>#REF!</v>
      </c>
      <c r="H138" s="17" t="e">
        <f>VLOOKUP(Audit!#REF!,$V$3:$AE$12,7,FALSE) &amp; VLOOKUP(Audit!#REF!,$V$13:$AE$22,7,FALSE)&amp;IF(Audit!#REF!=10,Audit!#REF!&amp;Audit!#REF!,"")</f>
        <v>#REF!</v>
      </c>
      <c r="I138" s="17" t="e">
        <f>VLOOKUP(Audit!#REF!,$V$3:$AE$12,8,FALSE) &amp; Audit!#REF! &amp; VLOOKUP(Audit!#REF!,$V$13:$AE$22,8,FALSE)&amp;IF(Audit!#REF!=10,Audit!#REF!&amp;Audit!#REF!,"")</f>
        <v>#REF!</v>
      </c>
      <c r="J138" s="17" t="e">
        <f>VLOOKUP(Audit!#REF!,$V$3:$AE$12,9,FALSE) &amp; VLOOKUP(Audit!#REF!,$V$13:$AE$22,9,FALSE) &amp; IF(Audit!#REF!=10,Audit!#REF!&amp;Audit!#REF!,"") &amp; IF(Audit!#REF!&lt;&gt;1,U138,"")</f>
        <v>#REF!</v>
      </c>
      <c r="K138" s="17" t="e">
        <f>VLOOKUP(Audit!#REF!,$V$3:$AE$12,10,FALSE) &amp; Audit!#REF! &amp; VLOOKUP(Audit!#REF!,$V$13:$AE$22,10,FALSE) &amp; IF(Audit!#REF!=10,Audit!#REF!&amp;Audit!#REF!,"") &amp; IF(Audit!#REF!&lt;&gt;1,U138,"")</f>
        <v>#REF!</v>
      </c>
      <c r="L138" s="10" t="e">
        <f>Audit!#REF!</f>
        <v>#REF!</v>
      </c>
      <c r="M138" s="10" t="e">
        <f t="shared" si="69"/>
        <v>#REF!</v>
      </c>
      <c r="N138" s="10" t="e">
        <f t="shared" si="70"/>
        <v>#REF!</v>
      </c>
      <c r="O138" s="10" t="e">
        <f t="shared" si="71"/>
        <v>#REF!</v>
      </c>
      <c r="P138" s="10" t="e">
        <f t="shared" si="72"/>
        <v>#REF!</v>
      </c>
      <c r="Q138" s="10" t="e">
        <f t="shared" si="73"/>
        <v>#REF!</v>
      </c>
      <c r="R138" s="10" t="e">
        <f t="shared" si="74"/>
        <v>#REF!</v>
      </c>
      <c r="S138" s="10" t="e">
        <f t="shared" si="75"/>
        <v>#REF!</v>
      </c>
      <c r="T138" s="10" t="e">
        <f t="shared" si="76"/>
        <v>#REF!</v>
      </c>
      <c r="U138" s="17" t="e">
        <f>IF(Audit!#REF!="","",VLOOKUP(Audit!#REF!,$W$26:$X$35,2,FALSE)) &amp; Audit!#REF! &amp; IF(Audit!#REF!="","",IF(Audit!#REF!&lt;=1.4,VLOOKUP(Audit!#REF!,$W$38:X183,2,FALSE),VLOOKUP(Audit!#REF!,$W$51:$X$61,2,FALSE))) &amp; IF(Audit!#REF!="","",VLOOKUP(Audit!#REF!,$Y$26:$Z$35,2,FALSE) &amp; Audit!#REF! &amp; IF(Audit!#REF!="","",IF(Audit!#REF!&lt;=1.4,VLOOKUP(Audit!#REF!,$Y$38:$Z$48,2,FALSE),VLOOKUP(Audit!#REF!,$Y$51:$Z$61,2,FALSE))))</f>
        <v>#REF!</v>
      </c>
      <c r="V138" s="21"/>
      <c r="AH138" s="49" t="e">
        <f>Audit!#REF!</f>
        <v>#REF!</v>
      </c>
      <c r="AI138" s="50" t="e">
        <f>VLOOKUP(Audit!#REF!,$V$3:$AE$12,2,FALSE)&amp; IF(Audit!#REF!=10,Audit!#REF!,"")</f>
        <v>#REF!</v>
      </c>
      <c r="AJ138" s="50" t="e">
        <f>VLOOKUP(Audit!#REF!,$V$13:$AE$22,2,FALSE)&amp; IF(Audit!#REF!=10,Audit!#REF!,"")</f>
        <v>#REF!</v>
      </c>
      <c r="AK138" s="47" t="e">
        <f t="shared" si="77"/>
        <v>#REF!</v>
      </c>
      <c r="AL138" s="50" t="e">
        <f>VLOOKUP(Audit!#REF!,$V$3:$AE$12,3,FALSE)&amp; IF(Audit!#REF!=10,Audit!#REF!,"")</f>
        <v>#REF!</v>
      </c>
      <c r="AM138" s="50" t="e">
        <f>VLOOKUP(Audit!#REF!,$V$13:$AE$22,3,FALSE)&amp; IF(Audit!#REF!=10,Audit!#REF!,"")</f>
        <v>#REF!</v>
      </c>
      <c r="AN138" s="47" t="e">
        <f t="shared" si="78"/>
        <v>#REF!</v>
      </c>
      <c r="AO138" s="50" t="e">
        <f>VLOOKUP(Audit!#REF!,$V$3:$AE$12,4,FALSE) &amp;  Audit!#REF! &amp; IF(Audit!#REF!=10,Audit!#REF!,"")</f>
        <v>#REF!</v>
      </c>
      <c r="AP138" s="50" t="e">
        <f>VLOOKUP(Audit!#REF!,$V$13:$AE$22,4,FALSE)&amp; IF(Audit!#REF!=10,Audit!#REF!,"")</f>
        <v>#REF!</v>
      </c>
      <c r="AQ138" s="47" t="e">
        <f t="shared" si="79"/>
        <v>#REF!</v>
      </c>
      <c r="AR138" s="50" t="e">
        <f>VLOOKUP(Audit!#REF!,$V$3:$AE$12,5,FALSE)&amp; IF(Audit!#REF!=10,Audit!#REF!,"")</f>
        <v>#REF!</v>
      </c>
      <c r="AS138" s="50" t="e">
        <f>VLOOKUP(Audit!#REF!,$V$13:$AE$22,5,FALSE)&amp; IF(Audit!#REF!=10,Audit!#REF!,"")</f>
        <v>#REF!</v>
      </c>
      <c r="AT138" s="47" t="e">
        <f t="shared" si="80"/>
        <v>#REF!</v>
      </c>
      <c r="AU138" s="50" t="e">
        <f>VLOOKUP(Audit!#REF!,$V$3:$AE$12,6,FALSE)&amp; IF(Audit!#REF!=10,Audit!#REF!,"")</f>
        <v>#REF!</v>
      </c>
      <c r="AV138" s="50" t="e">
        <f>VLOOKUP(Audit!#REF!,$V$13:$AE$22,6,FALSE)&amp; IF(Audit!#REF!=10,Audit!#REF!,"")</f>
        <v>#REF!</v>
      </c>
      <c r="AW138" s="47" t="e">
        <f t="shared" si="81"/>
        <v>#REF!</v>
      </c>
      <c r="AX138" s="50" t="e">
        <f>VLOOKUP(Audit!#REF!,$V$3:$AE$12,7,FALSE)&amp; IF(Audit!#REF!=10,Audit!#REF!,"")</f>
        <v>#REF!</v>
      </c>
      <c r="AY138" s="50" t="e">
        <f>VLOOKUP(Audit!#REF!,$V$13:$AE$22,7,FALSE) &amp; IF(Audit!#REF!=10,Audit!#REF!,"")</f>
        <v>#REF!</v>
      </c>
      <c r="AZ138" s="47" t="e">
        <f t="shared" si="82"/>
        <v>#REF!</v>
      </c>
      <c r="BA138" s="50" t="e">
        <f>VLOOKUP(Audit!#REF!,$V$3:$AE$12,8,FALSE)&amp; Audit!#REF! &amp; IF(Audit!#REF!=10,Audit!#REF!,"")</f>
        <v>#REF!</v>
      </c>
      <c r="BB138" s="50" t="e">
        <f>VLOOKUP(Audit!#REF!,$V$13:$AE$22,8,FALSE) &amp; IF(Audit!#REF!=10,Audit!#REF!,"")</f>
        <v>#REF!</v>
      </c>
      <c r="BC138" s="47" t="e">
        <f t="shared" si="83"/>
        <v>#REF!</v>
      </c>
      <c r="BD138" s="50" t="e">
        <f>VLOOKUP(Audit!#REF!,$V$3:$AE$12,9,FALSE)&amp; IF(Audit!#REF!=10,Audit!#REF!,"")</f>
        <v>#REF!</v>
      </c>
      <c r="BE138" s="50" t="e">
        <f>VLOOKUP(Audit!#REF!,$V$13:$AE$22,9,FALSE) &amp; IF(Audit!#REF!=10,Audit!#REF!,"") &amp; IF(Audit!#REF!&lt;&gt;1,U138,"")</f>
        <v>#REF!</v>
      </c>
      <c r="BF138" s="47" t="e">
        <f t="shared" si="84"/>
        <v>#REF!</v>
      </c>
      <c r="BG138" s="50" t="e">
        <f>VLOOKUP(Audit!#REF!,$V$3:$AE$12,10,FALSE) &amp; Audit!#REF! &amp; IF(Audit!#REF!=10,Audit!#REF!,"")</f>
        <v>#REF!</v>
      </c>
      <c r="BH138" s="50" t="e">
        <f>VLOOKUP(Audit!#REF!,$V$13:$AE$22,10,FALSE) &amp; IF(Audit!#REF!=10,Audit!#REF!,"") &amp; IF(Audit!#REF!&lt;&gt;1,U138,"")</f>
        <v>#REF!</v>
      </c>
      <c r="BI138" s="47" t="e">
        <f t="shared" si="85"/>
        <v>#REF!</v>
      </c>
      <c r="BJ138" s="48" t="str">
        <f t="shared" si="86"/>
        <v/>
      </c>
      <c r="BK138" s="48" t="str">
        <f t="shared" si="87"/>
        <v/>
      </c>
      <c r="BL138" s="48" t="str">
        <f t="shared" si="88"/>
        <v/>
      </c>
      <c r="BM138" s="48" t="str">
        <f t="shared" si="89"/>
        <v/>
      </c>
      <c r="BN138" s="48" t="str">
        <f t="shared" si="90"/>
        <v/>
      </c>
      <c r="BO138" s="48" t="str">
        <f t="shared" si="91"/>
        <v/>
      </c>
      <c r="BP138" s="48" t="str">
        <f t="shared" si="92"/>
        <v/>
      </c>
      <c r="BQ138" s="48" t="str">
        <f t="shared" si="93"/>
        <v/>
      </c>
      <c r="BR138" s="48" t="str">
        <f t="shared" si="94"/>
        <v/>
      </c>
      <c r="BS138" s="48" t="str">
        <f t="shared" si="95"/>
        <v/>
      </c>
      <c r="BT138" s="48" t="str">
        <f t="shared" si="96"/>
        <v/>
      </c>
      <c r="BU138" s="48" t="str">
        <f t="shared" si="97"/>
        <v/>
      </c>
    </row>
    <row r="139" spans="1:73">
      <c r="A139" s="10" t="e">
        <f>Audit!#REF!</f>
        <v>#REF!</v>
      </c>
      <c r="B139" s="10" t="e">
        <f t="shared" si="68"/>
        <v>#REF!</v>
      </c>
      <c r="C139" s="17" t="e">
        <f>VLOOKUP(Audit!#REF!,$V$3:$AE$12,2,FALSE) &amp; VLOOKUP(Audit!#REF!,$V$13:$AE$22,2,FALSE)&amp; IF(Audit!#REF!=10,Audit!#REF!&amp;Audit!#REF!,"")</f>
        <v>#REF!</v>
      </c>
      <c r="D139" s="17" t="e">
        <f>VLOOKUP(Audit!#REF!,$V$3:$AE$12,3,FALSE) &amp; VLOOKUP(Audit!#REF!,$V$13:$AE$22,3,FALSE) &amp;IF(Audit!#REF!=10,Audit!#REF!&amp;Audit!#REF!,"")</f>
        <v>#REF!</v>
      </c>
      <c r="E139" s="17" t="e">
        <f>VLOOKUP(Audit!#REF!,$V$3:$AE$12,4,FALSE)&amp; Audit!#REF! &amp; VLOOKUP(Audit!#REF!,$V$13:$AE$22,4,FALSE)&amp; IF(Audit!#REF!=10,Audit!#REF!&amp;Audit!#REF!,"")</f>
        <v>#REF!</v>
      </c>
      <c r="F139" s="17" t="e">
        <f>VLOOKUP(Audit!#REF!,$V$3:$AE$12,5,FALSE) &amp; VLOOKUP(Audit!#REF!,$V$13:$AE$22,5,FALSE)&amp; IF(Audit!#REF!=10,Audit!#REF!&amp;Audit!#REF!,"")</f>
        <v>#REF!</v>
      </c>
      <c r="G139" s="17" t="e">
        <f>VLOOKUP(Audit!#REF!,$V$3:$AE$12,6,FALSE) &amp; VLOOKUP(Audit!#REF!,$V$13:$AE$22,6,FALSE)&amp; IF(Audit!#REF!=10,Audit!#REF!&amp;Audit!#REF!,"")</f>
        <v>#REF!</v>
      </c>
      <c r="H139" s="17" t="e">
        <f>VLOOKUP(Audit!#REF!,$V$3:$AE$12,7,FALSE) &amp; VLOOKUP(Audit!#REF!,$V$13:$AE$22,7,FALSE)&amp;IF(Audit!#REF!=10,Audit!#REF!&amp;Audit!#REF!,"")</f>
        <v>#REF!</v>
      </c>
      <c r="I139" s="17" t="e">
        <f>VLOOKUP(Audit!#REF!,$V$3:$AE$12,8,FALSE) &amp; Audit!#REF! &amp; VLOOKUP(Audit!#REF!,$V$13:$AE$22,8,FALSE)&amp;IF(Audit!#REF!=10,Audit!#REF!&amp;Audit!#REF!,"")</f>
        <v>#REF!</v>
      </c>
      <c r="J139" s="17" t="e">
        <f>VLOOKUP(Audit!#REF!,$V$3:$AE$12,9,FALSE) &amp; VLOOKUP(Audit!#REF!,$V$13:$AE$22,9,FALSE) &amp; IF(Audit!#REF!=10,Audit!#REF!&amp;Audit!#REF!,"") &amp; IF(Audit!#REF!&lt;&gt;1,U139,"")</f>
        <v>#REF!</v>
      </c>
      <c r="K139" s="17" t="e">
        <f>VLOOKUP(Audit!#REF!,$V$3:$AE$12,10,FALSE) &amp; Audit!#REF! &amp; VLOOKUP(Audit!#REF!,$V$13:$AE$22,10,FALSE) &amp; IF(Audit!#REF!=10,Audit!#REF!&amp;Audit!#REF!,"") &amp; IF(Audit!#REF!&lt;&gt;1,U139,"")</f>
        <v>#REF!</v>
      </c>
      <c r="L139" s="10" t="e">
        <f>Audit!#REF!</f>
        <v>#REF!</v>
      </c>
      <c r="M139" s="10" t="e">
        <f t="shared" si="69"/>
        <v>#REF!</v>
      </c>
      <c r="N139" s="10" t="e">
        <f t="shared" si="70"/>
        <v>#REF!</v>
      </c>
      <c r="O139" s="10" t="e">
        <f t="shared" si="71"/>
        <v>#REF!</v>
      </c>
      <c r="P139" s="10" t="e">
        <f t="shared" si="72"/>
        <v>#REF!</v>
      </c>
      <c r="Q139" s="10" t="e">
        <f t="shared" si="73"/>
        <v>#REF!</v>
      </c>
      <c r="R139" s="10" t="e">
        <f t="shared" si="74"/>
        <v>#REF!</v>
      </c>
      <c r="S139" s="10" t="e">
        <f t="shared" si="75"/>
        <v>#REF!</v>
      </c>
      <c r="T139" s="10" t="e">
        <f t="shared" si="76"/>
        <v>#REF!</v>
      </c>
      <c r="U139" s="17" t="e">
        <f>IF(Audit!#REF!="","",VLOOKUP(Audit!#REF!,$W$26:$X$35,2,FALSE)) &amp; Audit!#REF! &amp; IF(Audit!#REF!="","",IF(Audit!#REF!&lt;=1.4,VLOOKUP(Audit!#REF!,$W$38:X184,2,FALSE),VLOOKUP(Audit!#REF!,$W$51:$X$61,2,FALSE))) &amp; IF(Audit!#REF!="","",VLOOKUP(Audit!#REF!,$Y$26:$Z$35,2,FALSE) &amp; Audit!#REF! &amp; IF(Audit!#REF!="","",IF(Audit!#REF!&lt;=1.4,VLOOKUP(Audit!#REF!,$Y$38:$Z$48,2,FALSE),VLOOKUP(Audit!#REF!,$Y$51:$Z$61,2,FALSE))))</f>
        <v>#REF!</v>
      </c>
      <c r="V139" s="21"/>
      <c r="AH139" s="49" t="e">
        <f>Audit!#REF!</f>
        <v>#REF!</v>
      </c>
      <c r="AI139" s="50" t="e">
        <f>VLOOKUP(Audit!#REF!,$V$3:$AE$12,2,FALSE)&amp; IF(Audit!#REF!=10,Audit!#REF!,"")</f>
        <v>#REF!</v>
      </c>
      <c r="AJ139" s="50" t="e">
        <f>VLOOKUP(Audit!#REF!,$V$13:$AE$22,2,FALSE)&amp; IF(Audit!#REF!=10,Audit!#REF!,"")</f>
        <v>#REF!</v>
      </c>
      <c r="AK139" s="47" t="e">
        <f t="shared" si="77"/>
        <v>#REF!</v>
      </c>
      <c r="AL139" s="50" t="e">
        <f>VLOOKUP(Audit!#REF!,$V$3:$AE$12,3,FALSE)&amp; IF(Audit!#REF!=10,Audit!#REF!,"")</f>
        <v>#REF!</v>
      </c>
      <c r="AM139" s="50" t="e">
        <f>VLOOKUP(Audit!#REF!,$V$13:$AE$22,3,FALSE)&amp; IF(Audit!#REF!=10,Audit!#REF!,"")</f>
        <v>#REF!</v>
      </c>
      <c r="AN139" s="47" t="e">
        <f t="shared" si="78"/>
        <v>#REF!</v>
      </c>
      <c r="AO139" s="50" t="e">
        <f>VLOOKUP(Audit!#REF!,$V$3:$AE$12,4,FALSE) &amp;  Audit!#REF! &amp; IF(Audit!#REF!=10,Audit!#REF!,"")</f>
        <v>#REF!</v>
      </c>
      <c r="AP139" s="50" t="e">
        <f>VLOOKUP(Audit!#REF!,$V$13:$AE$22,4,FALSE)&amp; IF(Audit!#REF!=10,Audit!#REF!,"")</f>
        <v>#REF!</v>
      </c>
      <c r="AQ139" s="47" t="e">
        <f t="shared" si="79"/>
        <v>#REF!</v>
      </c>
      <c r="AR139" s="50" t="e">
        <f>VLOOKUP(Audit!#REF!,$V$3:$AE$12,5,FALSE)&amp; IF(Audit!#REF!=10,Audit!#REF!,"")</f>
        <v>#REF!</v>
      </c>
      <c r="AS139" s="50" t="e">
        <f>VLOOKUP(Audit!#REF!,$V$13:$AE$22,5,FALSE)&amp; IF(Audit!#REF!=10,Audit!#REF!,"")</f>
        <v>#REF!</v>
      </c>
      <c r="AT139" s="47" t="e">
        <f t="shared" si="80"/>
        <v>#REF!</v>
      </c>
      <c r="AU139" s="50" t="e">
        <f>VLOOKUP(Audit!#REF!,$V$3:$AE$12,6,FALSE)&amp; IF(Audit!#REF!=10,Audit!#REF!,"")</f>
        <v>#REF!</v>
      </c>
      <c r="AV139" s="50" t="e">
        <f>VLOOKUP(Audit!#REF!,$V$13:$AE$22,6,FALSE)&amp; IF(Audit!#REF!=10,Audit!#REF!,"")</f>
        <v>#REF!</v>
      </c>
      <c r="AW139" s="47" t="e">
        <f t="shared" si="81"/>
        <v>#REF!</v>
      </c>
      <c r="AX139" s="50" t="e">
        <f>VLOOKUP(Audit!#REF!,$V$3:$AE$12,7,FALSE)&amp; IF(Audit!#REF!=10,Audit!#REF!,"")</f>
        <v>#REF!</v>
      </c>
      <c r="AY139" s="50" t="e">
        <f>VLOOKUP(Audit!#REF!,$V$13:$AE$22,7,FALSE) &amp; IF(Audit!#REF!=10,Audit!#REF!,"")</f>
        <v>#REF!</v>
      </c>
      <c r="AZ139" s="47" t="e">
        <f t="shared" si="82"/>
        <v>#REF!</v>
      </c>
      <c r="BA139" s="50" t="e">
        <f>VLOOKUP(Audit!#REF!,$V$3:$AE$12,8,FALSE)&amp; Audit!#REF! &amp; IF(Audit!#REF!=10,Audit!#REF!,"")</f>
        <v>#REF!</v>
      </c>
      <c r="BB139" s="50" t="e">
        <f>VLOOKUP(Audit!#REF!,$V$13:$AE$22,8,FALSE) &amp; IF(Audit!#REF!=10,Audit!#REF!,"")</f>
        <v>#REF!</v>
      </c>
      <c r="BC139" s="47" t="e">
        <f t="shared" si="83"/>
        <v>#REF!</v>
      </c>
      <c r="BD139" s="50" t="e">
        <f>VLOOKUP(Audit!#REF!,$V$3:$AE$12,9,FALSE)&amp; IF(Audit!#REF!=10,Audit!#REF!,"")</f>
        <v>#REF!</v>
      </c>
      <c r="BE139" s="50" t="e">
        <f>VLOOKUP(Audit!#REF!,$V$13:$AE$22,9,FALSE) &amp; IF(Audit!#REF!=10,Audit!#REF!,"") &amp; IF(Audit!#REF!&lt;&gt;1,U139,"")</f>
        <v>#REF!</v>
      </c>
      <c r="BF139" s="47" t="e">
        <f t="shared" si="84"/>
        <v>#REF!</v>
      </c>
      <c r="BG139" s="50" t="e">
        <f>VLOOKUP(Audit!#REF!,$V$3:$AE$12,10,FALSE) &amp; Audit!#REF! &amp; IF(Audit!#REF!=10,Audit!#REF!,"")</f>
        <v>#REF!</v>
      </c>
      <c r="BH139" s="50" t="e">
        <f>VLOOKUP(Audit!#REF!,$V$13:$AE$22,10,FALSE) &amp; IF(Audit!#REF!=10,Audit!#REF!,"") &amp; IF(Audit!#REF!&lt;&gt;1,U139,"")</f>
        <v>#REF!</v>
      </c>
      <c r="BI139" s="47" t="e">
        <f t="shared" si="85"/>
        <v>#REF!</v>
      </c>
      <c r="BJ139" s="48" t="str">
        <f t="shared" si="86"/>
        <v/>
      </c>
      <c r="BK139" s="48" t="str">
        <f t="shared" si="87"/>
        <v/>
      </c>
      <c r="BL139" s="48" t="str">
        <f t="shared" si="88"/>
        <v/>
      </c>
      <c r="BM139" s="48" t="str">
        <f t="shared" si="89"/>
        <v/>
      </c>
      <c r="BN139" s="48" t="str">
        <f t="shared" si="90"/>
        <v/>
      </c>
      <c r="BO139" s="48" t="str">
        <f t="shared" si="91"/>
        <v/>
      </c>
      <c r="BP139" s="48" t="str">
        <f t="shared" si="92"/>
        <v/>
      </c>
      <c r="BQ139" s="48" t="str">
        <f t="shared" si="93"/>
        <v/>
      </c>
      <c r="BR139" s="48" t="str">
        <f t="shared" si="94"/>
        <v/>
      </c>
      <c r="BS139" s="48" t="str">
        <f t="shared" si="95"/>
        <v/>
      </c>
      <c r="BT139" s="48" t="str">
        <f t="shared" si="96"/>
        <v/>
      </c>
      <c r="BU139" s="48" t="str">
        <f t="shared" si="97"/>
        <v/>
      </c>
    </row>
    <row r="140" spans="1:73">
      <c r="A140" s="10" t="e">
        <f>Audit!#REF!</f>
        <v>#REF!</v>
      </c>
      <c r="B140" s="10" t="e">
        <f t="shared" si="68"/>
        <v>#REF!</v>
      </c>
      <c r="C140" s="17" t="e">
        <f>VLOOKUP(Audit!#REF!,$V$3:$AE$12,2,FALSE) &amp; VLOOKUP(Audit!#REF!,$V$13:$AE$22,2,FALSE)&amp; IF(Audit!#REF!=10,Audit!#REF!&amp;Audit!#REF!,"")</f>
        <v>#REF!</v>
      </c>
      <c r="D140" s="17" t="e">
        <f>VLOOKUP(Audit!#REF!,$V$3:$AE$12,3,FALSE) &amp; VLOOKUP(Audit!#REF!,$V$13:$AE$22,3,FALSE) &amp;IF(Audit!#REF!=10,Audit!#REF!&amp;Audit!#REF!,"")</f>
        <v>#REF!</v>
      </c>
      <c r="E140" s="17" t="e">
        <f>VLOOKUP(Audit!#REF!,$V$3:$AE$12,4,FALSE)&amp; Audit!#REF! &amp; VLOOKUP(Audit!#REF!,$V$13:$AE$22,4,FALSE)&amp; IF(Audit!#REF!=10,Audit!#REF!&amp;Audit!#REF!,"")</f>
        <v>#REF!</v>
      </c>
      <c r="F140" s="17" t="e">
        <f>VLOOKUP(Audit!#REF!,$V$3:$AE$12,5,FALSE) &amp; VLOOKUP(Audit!#REF!,$V$13:$AE$22,5,FALSE)&amp; IF(Audit!#REF!=10,Audit!#REF!&amp;Audit!#REF!,"")</f>
        <v>#REF!</v>
      </c>
      <c r="G140" s="17" t="e">
        <f>VLOOKUP(Audit!#REF!,$V$3:$AE$12,6,FALSE) &amp; VLOOKUP(Audit!#REF!,$V$13:$AE$22,6,FALSE)&amp; IF(Audit!#REF!=10,Audit!#REF!&amp;Audit!#REF!,"")</f>
        <v>#REF!</v>
      </c>
      <c r="H140" s="17" t="e">
        <f>VLOOKUP(Audit!#REF!,$V$3:$AE$12,7,FALSE) &amp; VLOOKUP(Audit!#REF!,$V$13:$AE$22,7,FALSE)&amp;IF(Audit!#REF!=10,Audit!#REF!&amp;Audit!#REF!,"")</f>
        <v>#REF!</v>
      </c>
      <c r="I140" s="17" t="e">
        <f>VLOOKUP(Audit!#REF!,$V$3:$AE$12,8,FALSE) &amp; Audit!#REF! &amp; VLOOKUP(Audit!#REF!,$V$13:$AE$22,8,FALSE)&amp;IF(Audit!#REF!=10,Audit!#REF!&amp;Audit!#REF!,"")</f>
        <v>#REF!</v>
      </c>
      <c r="J140" s="17" t="e">
        <f>VLOOKUP(Audit!#REF!,$V$3:$AE$12,9,FALSE) &amp; VLOOKUP(Audit!#REF!,$V$13:$AE$22,9,FALSE) &amp; IF(Audit!#REF!=10,Audit!#REF!&amp;Audit!#REF!,"") &amp; IF(Audit!#REF!&lt;&gt;1,U140,"")</f>
        <v>#REF!</v>
      </c>
      <c r="K140" s="17" t="e">
        <f>VLOOKUP(Audit!#REF!,$V$3:$AE$12,10,FALSE) &amp; Audit!#REF! &amp; VLOOKUP(Audit!#REF!,$V$13:$AE$22,10,FALSE) &amp; IF(Audit!#REF!=10,Audit!#REF!&amp;Audit!#REF!,"") &amp; IF(Audit!#REF!&lt;&gt;1,U140,"")</f>
        <v>#REF!</v>
      </c>
      <c r="L140" s="10" t="e">
        <f>Audit!#REF!</f>
        <v>#REF!</v>
      </c>
      <c r="M140" s="10" t="e">
        <f t="shared" si="69"/>
        <v>#REF!</v>
      </c>
      <c r="N140" s="10" t="e">
        <f t="shared" si="70"/>
        <v>#REF!</v>
      </c>
      <c r="O140" s="10" t="e">
        <f t="shared" si="71"/>
        <v>#REF!</v>
      </c>
      <c r="P140" s="10" t="e">
        <f t="shared" si="72"/>
        <v>#REF!</v>
      </c>
      <c r="Q140" s="10" t="e">
        <f t="shared" si="73"/>
        <v>#REF!</v>
      </c>
      <c r="R140" s="10" t="e">
        <f t="shared" si="74"/>
        <v>#REF!</v>
      </c>
      <c r="S140" s="10" t="e">
        <f t="shared" si="75"/>
        <v>#REF!</v>
      </c>
      <c r="T140" s="10" t="e">
        <f t="shared" si="76"/>
        <v>#REF!</v>
      </c>
      <c r="U140" s="17" t="e">
        <f>IF(Audit!#REF!="","",VLOOKUP(Audit!#REF!,$W$26:$X$35,2,FALSE)) &amp; Audit!#REF! &amp; IF(Audit!#REF!="","",IF(Audit!#REF!&lt;=1.4,VLOOKUP(Audit!#REF!,$W$38:X185,2,FALSE),VLOOKUP(Audit!#REF!,$W$51:$X$61,2,FALSE))) &amp; IF(Audit!#REF!="","",VLOOKUP(Audit!#REF!,$Y$26:$Z$35,2,FALSE) &amp; Audit!#REF! &amp; IF(Audit!#REF!="","",IF(Audit!#REF!&lt;=1.4,VLOOKUP(Audit!#REF!,$Y$38:$Z$48,2,FALSE),VLOOKUP(Audit!#REF!,$Y$51:$Z$61,2,FALSE))))</f>
        <v>#REF!</v>
      </c>
      <c r="V140" s="21"/>
      <c r="AH140" s="49" t="e">
        <f>Audit!#REF!</f>
        <v>#REF!</v>
      </c>
      <c r="AI140" s="50" t="e">
        <f>VLOOKUP(Audit!#REF!,$V$3:$AE$12,2,FALSE)&amp; IF(Audit!#REF!=10,Audit!#REF!,"")</f>
        <v>#REF!</v>
      </c>
      <c r="AJ140" s="50" t="e">
        <f>VLOOKUP(Audit!#REF!,$V$13:$AE$22,2,FALSE)&amp; IF(Audit!#REF!=10,Audit!#REF!,"")</f>
        <v>#REF!</v>
      </c>
      <c r="AK140" s="47" t="e">
        <f t="shared" si="77"/>
        <v>#REF!</v>
      </c>
      <c r="AL140" s="50" t="e">
        <f>VLOOKUP(Audit!#REF!,$V$3:$AE$12,3,FALSE)&amp; IF(Audit!#REF!=10,Audit!#REF!,"")</f>
        <v>#REF!</v>
      </c>
      <c r="AM140" s="50" t="e">
        <f>VLOOKUP(Audit!#REF!,$V$13:$AE$22,3,FALSE)&amp; IF(Audit!#REF!=10,Audit!#REF!,"")</f>
        <v>#REF!</v>
      </c>
      <c r="AN140" s="47" t="e">
        <f t="shared" si="78"/>
        <v>#REF!</v>
      </c>
      <c r="AO140" s="50" t="e">
        <f>VLOOKUP(Audit!#REF!,$V$3:$AE$12,4,FALSE) &amp;  Audit!#REF! &amp; IF(Audit!#REF!=10,Audit!#REF!,"")</f>
        <v>#REF!</v>
      </c>
      <c r="AP140" s="50" t="e">
        <f>VLOOKUP(Audit!#REF!,$V$13:$AE$22,4,FALSE)&amp; IF(Audit!#REF!=10,Audit!#REF!,"")</f>
        <v>#REF!</v>
      </c>
      <c r="AQ140" s="47" t="e">
        <f t="shared" si="79"/>
        <v>#REF!</v>
      </c>
      <c r="AR140" s="50" t="e">
        <f>VLOOKUP(Audit!#REF!,$V$3:$AE$12,5,FALSE)&amp; IF(Audit!#REF!=10,Audit!#REF!,"")</f>
        <v>#REF!</v>
      </c>
      <c r="AS140" s="50" t="e">
        <f>VLOOKUP(Audit!#REF!,$V$13:$AE$22,5,FALSE)&amp; IF(Audit!#REF!=10,Audit!#REF!,"")</f>
        <v>#REF!</v>
      </c>
      <c r="AT140" s="47" t="e">
        <f t="shared" si="80"/>
        <v>#REF!</v>
      </c>
      <c r="AU140" s="50" t="e">
        <f>VLOOKUP(Audit!#REF!,$V$3:$AE$12,6,FALSE)&amp; IF(Audit!#REF!=10,Audit!#REF!,"")</f>
        <v>#REF!</v>
      </c>
      <c r="AV140" s="50" t="e">
        <f>VLOOKUP(Audit!#REF!,$V$13:$AE$22,6,FALSE)&amp; IF(Audit!#REF!=10,Audit!#REF!,"")</f>
        <v>#REF!</v>
      </c>
      <c r="AW140" s="47" t="e">
        <f t="shared" si="81"/>
        <v>#REF!</v>
      </c>
      <c r="AX140" s="50" t="e">
        <f>VLOOKUP(Audit!#REF!,$V$3:$AE$12,7,FALSE)&amp; IF(Audit!#REF!=10,Audit!#REF!,"")</f>
        <v>#REF!</v>
      </c>
      <c r="AY140" s="50" t="e">
        <f>VLOOKUP(Audit!#REF!,$V$13:$AE$22,7,FALSE) &amp; IF(Audit!#REF!=10,Audit!#REF!,"")</f>
        <v>#REF!</v>
      </c>
      <c r="AZ140" s="47" t="e">
        <f t="shared" si="82"/>
        <v>#REF!</v>
      </c>
      <c r="BA140" s="50" t="e">
        <f>VLOOKUP(Audit!#REF!,$V$3:$AE$12,8,FALSE)&amp; Audit!#REF! &amp; IF(Audit!#REF!=10,Audit!#REF!,"")</f>
        <v>#REF!</v>
      </c>
      <c r="BB140" s="50" t="e">
        <f>VLOOKUP(Audit!#REF!,$V$13:$AE$22,8,FALSE) &amp; IF(Audit!#REF!=10,Audit!#REF!,"")</f>
        <v>#REF!</v>
      </c>
      <c r="BC140" s="47" t="e">
        <f t="shared" si="83"/>
        <v>#REF!</v>
      </c>
      <c r="BD140" s="50" t="e">
        <f>VLOOKUP(Audit!#REF!,$V$3:$AE$12,9,FALSE)&amp; IF(Audit!#REF!=10,Audit!#REF!,"")</f>
        <v>#REF!</v>
      </c>
      <c r="BE140" s="50" t="e">
        <f>VLOOKUP(Audit!#REF!,$V$13:$AE$22,9,FALSE) &amp; IF(Audit!#REF!=10,Audit!#REF!,"") &amp; IF(Audit!#REF!&lt;&gt;1,U140,"")</f>
        <v>#REF!</v>
      </c>
      <c r="BF140" s="47" t="e">
        <f t="shared" si="84"/>
        <v>#REF!</v>
      </c>
      <c r="BG140" s="50" t="e">
        <f>VLOOKUP(Audit!#REF!,$V$3:$AE$12,10,FALSE) &amp; Audit!#REF! &amp; IF(Audit!#REF!=10,Audit!#REF!,"")</f>
        <v>#REF!</v>
      </c>
      <c r="BH140" s="50" t="e">
        <f>VLOOKUP(Audit!#REF!,$V$13:$AE$22,10,FALSE) &amp; IF(Audit!#REF!=10,Audit!#REF!,"") &amp; IF(Audit!#REF!&lt;&gt;1,U140,"")</f>
        <v>#REF!</v>
      </c>
      <c r="BI140" s="47" t="e">
        <f t="shared" si="85"/>
        <v>#REF!</v>
      </c>
      <c r="BJ140" s="48" t="str">
        <f t="shared" si="86"/>
        <v/>
      </c>
      <c r="BK140" s="48" t="str">
        <f t="shared" si="87"/>
        <v/>
      </c>
      <c r="BL140" s="48" t="str">
        <f t="shared" si="88"/>
        <v/>
      </c>
      <c r="BM140" s="48" t="str">
        <f t="shared" si="89"/>
        <v/>
      </c>
      <c r="BN140" s="48" t="str">
        <f t="shared" si="90"/>
        <v/>
      </c>
      <c r="BO140" s="48" t="str">
        <f t="shared" si="91"/>
        <v/>
      </c>
      <c r="BP140" s="48" t="str">
        <f t="shared" si="92"/>
        <v/>
      </c>
      <c r="BQ140" s="48" t="str">
        <f t="shared" si="93"/>
        <v/>
      </c>
      <c r="BR140" s="48" t="str">
        <f t="shared" si="94"/>
        <v/>
      </c>
      <c r="BS140" s="48" t="str">
        <f t="shared" si="95"/>
        <v/>
      </c>
      <c r="BT140" s="48" t="str">
        <f t="shared" si="96"/>
        <v/>
      </c>
      <c r="BU140" s="48" t="str">
        <f t="shared" si="97"/>
        <v/>
      </c>
    </row>
    <row r="141" spans="1:73">
      <c r="A141" s="10" t="e">
        <f>Audit!#REF!</f>
        <v>#REF!</v>
      </c>
      <c r="B141" s="10" t="e">
        <f t="shared" ref="B141:B204" si="98">CONCATENATE(C141&amp;M141&amp;D141&amp;N141&amp;E141&amp;O141&amp;F141&amp;P141&amp;G141&amp;Q141&amp;H141&amp;R141&amp;I141&amp;S141&amp;J141&amp;T141&amp;K141)</f>
        <v>#REF!</v>
      </c>
      <c r="C141" s="17" t="e">
        <f>VLOOKUP(Audit!#REF!,$V$3:$AE$12,2,FALSE) &amp; VLOOKUP(Audit!#REF!,$V$13:$AE$22,2,FALSE)&amp; IF(Audit!#REF!=10,Audit!#REF!&amp;Audit!#REF!,"")</f>
        <v>#REF!</v>
      </c>
      <c r="D141" s="17" t="e">
        <f>VLOOKUP(Audit!#REF!,$V$3:$AE$12,3,FALSE) &amp; VLOOKUP(Audit!#REF!,$V$13:$AE$22,3,FALSE) &amp;IF(Audit!#REF!=10,Audit!#REF!&amp;Audit!#REF!,"")</f>
        <v>#REF!</v>
      </c>
      <c r="E141" s="17" t="e">
        <f>VLOOKUP(Audit!#REF!,$V$3:$AE$12,4,FALSE)&amp; Audit!#REF! &amp; VLOOKUP(Audit!#REF!,$V$13:$AE$22,4,FALSE)&amp; IF(Audit!#REF!=10,Audit!#REF!&amp;Audit!#REF!,"")</f>
        <v>#REF!</v>
      </c>
      <c r="F141" s="17" t="e">
        <f>VLOOKUP(Audit!#REF!,$V$3:$AE$12,5,FALSE) &amp; VLOOKUP(Audit!#REF!,$V$13:$AE$22,5,FALSE)&amp; IF(Audit!#REF!=10,Audit!#REF!&amp;Audit!#REF!,"")</f>
        <v>#REF!</v>
      </c>
      <c r="G141" s="17" t="e">
        <f>VLOOKUP(Audit!#REF!,$V$3:$AE$12,6,FALSE) &amp; VLOOKUP(Audit!#REF!,$V$13:$AE$22,6,FALSE)&amp; IF(Audit!#REF!=10,Audit!#REF!&amp;Audit!#REF!,"")</f>
        <v>#REF!</v>
      </c>
      <c r="H141" s="17" t="e">
        <f>VLOOKUP(Audit!#REF!,$V$3:$AE$12,7,FALSE) &amp; VLOOKUP(Audit!#REF!,$V$13:$AE$22,7,FALSE)&amp;IF(Audit!#REF!=10,Audit!#REF!&amp;Audit!#REF!,"")</f>
        <v>#REF!</v>
      </c>
      <c r="I141" s="17" t="e">
        <f>VLOOKUP(Audit!#REF!,$V$3:$AE$12,8,FALSE) &amp; Audit!#REF! &amp; VLOOKUP(Audit!#REF!,$V$13:$AE$22,8,FALSE)&amp;IF(Audit!#REF!=10,Audit!#REF!&amp;Audit!#REF!,"")</f>
        <v>#REF!</v>
      </c>
      <c r="J141" s="17" t="e">
        <f>VLOOKUP(Audit!#REF!,$V$3:$AE$12,9,FALSE) &amp; VLOOKUP(Audit!#REF!,$V$13:$AE$22,9,FALSE) &amp; IF(Audit!#REF!=10,Audit!#REF!&amp;Audit!#REF!,"") &amp; IF(Audit!#REF!&lt;&gt;1,U141,"")</f>
        <v>#REF!</v>
      </c>
      <c r="K141" s="17" t="e">
        <f>VLOOKUP(Audit!#REF!,$V$3:$AE$12,10,FALSE) &amp; Audit!#REF! &amp; VLOOKUP(Audit!#REF!,$V$13:$AE$22,10,FALSE) &amp; IF(Audit!#REF!=10,Audit!#REF!&amp;Audit!#REF!,"") &amp; IF(Audit!#REF!&lt;&gt;1,U141,"")</f>
        <v>#REF!</v>
      </c>
      <c r="L141" s="10" t="e">
        <f>Audit!#REF!</f>
        <v>#REF!</v>
      </c>
      <c r="M141" s="10" t="e">
        <f t="shared" si="69"/>
        <v>#REF!</v>
      </c>
      <c r="N141" s="10" t="e">
        <f t="shared" si="70"/>
        <v>#REF!</v>
      </c>
      <c r="O141" s="10" t="e">
        <f t="shared" si="71"/>
        <v>#REF!</v>
      </c>
      <c r="P141" s="10" t="e">
        <f t="shared" si="72"/>
        <v>#REF!</v>
      </c>
      <c r="Q141" s="10" t="e">
        <f t="shared" si="73"/>
        <v>#REF!</v>
      </c>
      <c r="R141" s="10" t="e">
        <f t="shared" si="74"/>
        <v>#REF!</v>
      </c>
      <c r="S141" s="10" t="e">
        <f t="shared" si="75"/>
        <v>#REF!</v>
      </c>
      <c r="T141" s="10" t="e">
        <f t="shared" si="76"/>
        <v>#REF!</v>
      </c>
      <c r="U141" s="17" t="e">
        <f>IF(Audit!#REF!="","",VLOOKUP(Audit!#REF!,$W$26:$X$35,2,FALSE)) &amp; Audit!#REF! &amp; IF(Audit!#REF!="","",IF(Audit!#REF!&lt;=1.4,VLOOKUP(Audit!#REF!,$W$38:X186,2,FALSE),VLOOKUP(Audit!#REF!,$W$51:$X$61,2,FALSE))) &amp; IF(Audit!#REF!="","",VLOOKUP(Audit!#REF!,$Y$26:$Z$35,2,FALSE) &amp; Audit!#REF! &amp; IF(Audit!#REF!="","",IF(Audit!#REF!&lt;=1.4,VLOOKUP(Audit!#REF!,$Y$38:$Z$48,2,FALSE),VLOOKUP(Audit!#REF!,$Y$51:$Z$61,2,FALSE))))</f>
        <v>#REF!</v>
      </c>
      <c r="V141" s="21"/>
      <c r="AH141" s="49" t="e">
        <f>Audit!#REF!</f>
        <v>#REF!</v>
      </c>
      <c r="AI141" s="50" t="e">
        <f>VLOOKUP(Audit!#REF!,$V$3:$AE$12,2,FALSE)&amp; IF(Audit!#REF!=10,Audit!#REF!,"")</f>
        <v>#REF!</v>
      </c>
      <c r="AJ141" s="50" t="e">
        <f>VLOOKUP(Audit!#REF!,$V$13:$AE$22,2,FALSE)&amp; IF(Audit!#REF!=10,Audit!#REF!,"")</f>
        <v>#REF!</v>
      </c>
      <c r="AK141" s="47" t="e">
        <f t="shared" si="77"/>
        <v>#REF!</v>
      </c>
      <c r="AL141" s="50" t="e">
        <f>VLOOKUP(Audit!#REF!,$V$3:$AE$12,3,FALSE)&amp; IF(Audit!#REF!=10,Audit!#REF!,"")</f>
        <v>#REF!</v>
      </c>
      <c r="AM141" s="50" t="e">
        <f>VLOOKUP(Audit!#REF!,$V$13:$AE$22,3,FALSE)&amp; IF(Audit!#REF!=10,Audit!#REF!,"")</f>
        <v>#REF!</v>
      </c>
      <c r="AN141" s="47" t="e">
        <f t="shared" si="78"/>
        <v>#REF!</v>
      </c>
      <c r="AO141" s="50" t="e">
        <f>VLOOKUP(Audit!#REF!,$V$3:$AE$12,4,FALSE) &amp;  Audit!#REF! &amp; IF(Audit!#REF!=10,Audit!#REF!,"")</f>
        <v>#REF!</v>
      </c>
      <c r="AP141" s="50" t="e">
        <f>VLOOKUP(Audit!#REF!,$V$13:$AE$22,4,FALSE)&amp; IF(Audit!#REF!=10,Audit!#REF!,"")</f>
        <v>#REF!</v>
      </c>
      <c r="AQ141" s="47" t="e">
        <f t="shared" si="79"/>
        <v>#REF!</v>
      </c>
      <c r="AR141" s="50" t="e">
        <f>VLOOKUP(Audit!#REF!,$V$3:$AE$12,5,FALSE)&amp; IF(Audit!#REF!=10,Audit!#REF!,"")</f>
        <v>#REF!</v>
      </c>
      <c r="AS141" s="50" t="e">
        <f>VLOOKUP(Audit!#REF!,$V$13:$AE$22,5,FALSE)&amp; IF(Audit!#REF!=10,Audit!#REF!,"")</f>
        <v>#REF!</v>
      </c>
      <c r="AT141" s="47" t="e">
        <f t="shared" si="80"/>
        <v>#REF!</v>
      </c>
      <c r="AU141" s="50" t="e">
        <f>VLOOKUP(Audit!#REF!,$V$3:$AE$12,6,FALSE)&amp; IF(Audit!#REF!=10,Audit!#REF!,"")</f>
        <v>#REF!</v>
      </c>
      <c r="AV141" s="50" t="e">
        <f>VLOOKUP(Audit!#REF!,$V$13:$AE$22,6,FALSE)&amp; IF(Audit!#REF!=10,Audit!#REF!,"")</f>
        <v>#REF!</v>
      </c>
      <c r="AW141" s="47" t="e">
        <f t="shared" si="81"/>
        <v>#REF!</v>
      </c>
      <c r="AX141" s="50" t="e">
        <f>VLOOKUP(Audit!#REF!,$V$3:$AE$12,7,FALSE)&amp; IF(Audit!#REF!=10,Audit!#REF!,"")</f>
        <v>#REF!</v>
      </c>
      <c r="AY141" s="50" t="e">
        <f>VLOOKUP(Audit!#REF!,$V$13:$AE$22,7,FALSE) &amp; IF(Audit!#REF!=10,Audit!#REF!,"")</f>
        <v>#REF!</v>
      </c>
      <c r="AZ141" s="47" t="e">
        <f t="shared" si="82"/>
        <v>#REF!</v>
      </c>
      <c r="BA141" s="50" t="e">
        <f>VLOOKUP(Audit!#REF!,$V$3:$AE$12,8,FALSE)&amp; Audit!#REF! &amp; IF(Audit!#REF!=10,Audit!#REF!,"")</f>
        <v>#REF!</v>
      </c>
      <c r="BB141" s="50" t="e">
        <f>VLOOKUP(Audit!#REF!,$V$13:$AE$22,8,FALSE) &amp; IF(Audit!#REF!=10,Audit!#REF!,"")</f>
        <v>#REF!</v>
      </c>
      <c r="BC141" s="47" t="e">
        <f t="shared" si="83"/>
        <v>#REF!</v>
      </c>
      <c r="BD141" s="50" t="e">
        <f>VLOOKUP(Audit!#REF!,$V$3:$AE$12,9,FALSE)&amp; IF(Audit!#REF!=10,Audit!#REF!,"")</f>
        <v>#REF!</v>
      </c>
      <c r="BE141" s="50" t="e">
        <f>VLOOKUP(Audit!#REF!,$V$13:$AE$22,9,FALSE) &amp; IF(Audit!#REF!=10,Audit!#REF!,"") &amp; IF(Audit!#REF!&lt;&gt;1,U141,"")</f>
        <v>#REF!</v>
      </c>
      <c r="BF141" s="47" t="e">
        <f t="shared" si="84"/>
        <v>#REF!</v>
      </c>
      <c r="BG141" s="50" t="e">
        <f>VLOOKUP(Audit!#REF!,$V$3:$AE$12,10,FALSE) &amp; Audit!#REF! &amp; IF(Audit!#REF!=10,Audit!#REF!,"")</f>
        <v>#REF!</v>
      </c>
      <c r="BH141" s="50" t="e">
        <f>VLOOKUP(Audit!#REF!,$V$13:$AE$22,10,FALSE) &amp; IF(Audit!#REF!=10,Audit!#REF!,"") &amp; IF(Audit!#REF!&lt;&gt;1,U141,"")</f>
        <v>#REF!</v>
      </c>
      <c r="BI141" s="47" t="e">
        <f t="shared" si="85"/>
        <v>#REF!</v>
      </c>
      <c r="BJ141" s="48" t="str">
        <f t="shared" si="86"/>
        <v/>
      </c>
      <c r="BK141" s="48" t="str">
        <f t="shared" si="87"/>
        <v/>
      </c>
      <c r="BL141" s="48" t="str">
        <f t="shared" si="88"/>
        <v/>
      </c>
      <c r="BM141" s="48" t="str">
        <f t="shared" si="89"/>
        <v/>
      </c>
      <c r="BN141" s="48" t="str">
        <f t="shared" si="90"/>
        <v/>
      </c>
      <c r="BO141" s="48" t="str">
        <f t="shared" si="91"/>
        <v/>
      </c>
      <c r="BP141" s="48" t="str">
        <f t="shared" si="92"/>
        <v/>
      </c>
      <c r="BQ141" s="48" t="str">
        <f t="shared" si="93"/>
        <v/>
      </c>
      <c r="BR141" s="48" t="str">
        <f t="shared" si="94"/>
        <v/>
      </c>
      <c r="BS141" s="48" t="str">
        <f t="shared" si="95"/>
        <v/>
      </c>
      <c r="BT141" s="48" t="str">
        <f t="shared" si="96"/>
        <v/>
      </c>
      <c r="BU141" s="48" t="str">
        <f t="shared" si="97"/>
        <v/>
      </c>
    </row>
    <row r="142" spans="1:73">
      <c r="A142" s="10" t="e">
        <f>Audit!#REF!</f>
        <v>#REF!</v>
      </c>
      <c r="B142" s="10" t="e">
        <f t="shared" si="98"/>
        <v>#REF!</v>
      </c>
      <c r="C142" s="17" t="e">
        <f>VLOOKUP(Audit!#REF!,$V$3:$AE$12,2,FALSE) &amp; VLOOKUP(Audit!#REF!,$V$13:$AE$22,2,FALSE)&amp; IF(Audit!#REF!=10,Audit!#REF!&amp;Audit!#REF!,"")</f>
        <v>#REF!</v>
      </c>
      <c r="D142" s="17" t="e">
        <f>VLOOKUP(Audit!#REF!,$V$3:$AE$12,3,FALSE) &amp; VLOOKUP(Audit!#REF!,$V$13:$AE$22,3,FALSE) &amp;IF(Audit!#REF!=10,Audit!#REF!&amp;Audit!#REF!,"")</f>
        <v>#REF!</v>
      </c>
      <c r="E142" s="17" t="e">
        <f>VLOOKUP(Audit!#REF!,$V$3:$AE$12,4,FALSE)&amp; Audit!#REF! &amp; VLOOKUP(Audit!#REF!,$V$13:$AE$22,4,FALSE)&amp; IF(Audit!#REF!=10,Audit!#REF!&amp;Audit!#REF!,"")</f>
        <v>#REF!</v>
      </c>
      <c r="F142" s="17" t="e">
        <f>VLOOKUP(Audit!#REF!,$V$3:$AE$12,5,FALSE) &amp; VLOOKUP(Audit!#REF!,$V$13:$AE$22,5,FALSE)&amp; IF(Audit!#REF!=10,Audit!#REF!&amp;Audit!#REF!,"")</f>
        <v>#REF!</v>
      </c>
      <c r="G142" s="17" t="e">
        <f>VLOOKUP(Audit!#REF!,$V$3:$AE$12,6,FALSE) &amp; VLOOKUP(Audit!#REF!,$V$13:$AE$22,6,FALSE)&amp; IF(Audit!#REF!=10,Audit!#REF!&amp;Audit!#REF!,"")</f>
        <v>#REF!</v>
      </c>
      <c r="H142" s="17" t="e">
        <f>VLOOKUP(Audit!#REF!,$V$3:$AE$12,7,FALSE) &amp; VLOOKUP(Audit!#REF!,$V$13:$AE$22,7,FALSE)&amp;IF(Audit!#REF!=10,Audit!#REF!&amp;Audit!#REF!,"")</f>
        <v>#REF!</v>
      </c>
      <c r="I142" s="17" t="e">
        <f>VLOOKUP(Audit!#REF!,$V$3:$AE$12,8,FALSE) &amp; Audit!#REF! &amp; VLOOKUP(Audit!#REF!,$V$13:$AE$22,8,FALSE)&amp;IF(Audit!#REF!=10,Audit!#REF!&amp;Audit!#REF!,"")</f>
        <v>#REF!</v>
      </c>
      <c r="J142" s="17" t="e">
        <f>VLOOKUP(Audit!#REF!,$V$3:$AE$12,9,FALSE) &amp; VLOOKUP(Audit!#REF!,$V$13:$AE$22,9,FALSE) &amp; IF(Audit!#REF!=10,Audit!#REF!&amp;Audit!#REF!,"") &amp; IF(Audit!#REF!&lt;&gt;1,U142,"")</f>
        <v>#REF!</v>
      </c>
      <c r="K142" s="17" t="e">
        <f>VLOOKUP(Audit!#REF!,$V$3:$AE$12,10,FALSE) &amp; Audit!#REF! &amp; VLOOKUP(Audit!#REF!,$V$13:$AE$22,10,FALSE) &amp; IF(Audit!#REF!=10,Audit!#REF!&amp;Audit!#REF!,"") &amp; IF(Audit!#REF!&lt;&gt;1,U142,"")</f>
        <v>#REF!</v>
      </c>
      <c r="L142" s="10" t="e">
        <f>Audit!#REF!</f>
        <v>#REF!</v>
      </c>
      <c r="M142" s="10" t="e">
        <f t="shared" si="69"/>
        <v>#REF!</v>
      </c>
      <c r="N142" s="10" t="e">
        <f t="shared" si="70"/>
        <v>#REF!</v>
      </c>
      <c r="O142" s="10" t="e">
        <f t="shared" si="71"/>
        <v>#REF!</v>
      </c>
      <c r="P142" s="10" t="e">
        <f t="shared" si="72"/>
        <v>#REF!</v>
      </c>
      <c r="Q142" s="10" t="e">
        <f t="shared" si="73"/>
        <v>#REF!</v>
      </c>
      <c r="R142" s="10" t="e">
        <f t="shared" si="74"/>
        <v>#REF!</v>
      </c>
      <c r="S142" s="10" t="e">
        <f t="shared" si="75"/>
        <v>#REF!</v>
      </c>
      <c r="T142" s="10" t="e">
        <f t="shared" si="76"/>
        <v>#REF!</v>
      </c>
      <c r="U142" s="17" t="e">
        <f>IF(Audit!#REF!="","",VLOOKUP(Audit!#REF!,$W$26:$X$35,2,FALSE)) &amp; Audit!#REF! &amp; IF(Audit!#REF!="","",IF(Audit!#REF!&lt;=1.4,VLOOKUP(Audit!#REF!,$W$38:X187,2,FALSE),VLOOKUP(Audit!#REF!,$W$51:$X$61,2,FALSE))) &amp; IF(Audit!#REF!="","",VLOOKUP(Audit!#REF!,$Y$26:$Z$35,2,FALSE) &amp; Audit!#REF! &amp; IF(Audit!#REF!="","",IF(Audit!#REF!&lt;=1.4,VLOOKUP(Audit!#REF!,$Y$38:$Z$48,2,FALSE),VLOOKUP(Audit!#REF!,$Y$51:$Z$61,2,FALSE))))</f>
        <v>#REF!</v>
      </c>
      <c r="V142" s="21"/>
      <c r="AH142" s="49" t="e">
        <f>Audit!#REF!</f>
        <v>#REF!</v>
      </c>
      <c r="AI142" s="50" t="e">
        <f>VLOOKUP(Audit!#REF!,$V$3:$AE$12,2,FALSE)&amp; IF(Audit!#REF!=10,Audit!#REF!,"")</f>
        <v>#REF!</v>
      </c>
      <c r="AJ142" s="50" t="e">
        <f>VLOOKUP(Audit!#REF!,$V$13:$AE$22,2,FALSE)&amp; IF(Audit!#REF!=10,Audit!#REF!,"")</f>
        <v>#REF!</v>
      </c>
      <c r="AK142" s="47" t="e">
        <f t="shared" si="77"/>
        <v>#REF!</v>
      </c>
      <c r="AL142" s="50" t="e">
        <f>VLOOKUP(Audit!#REF!,$V$3:$AE$12,3,FALSE)&amp; IF(Audit!#REF!=10,Audit!#REF!,"")</f>
        <v>#REF!</v>
      </c>
      <c r="AM142" s="50" t="e">
        <f>VLOOKUP(Audit!#REF!,$V$13:$AE$22,3,FALSE)&amp; IF(Audit!#REF!=10,Audit!#REF!,"")</f>
        <v>#REF!</v>
      </c>
      <c r="AN142" s="47" t="e">
        <f t="shared" si="78"/>
        <v>#REF!</v>
      </c>
      <c r="AO142" s="50" t="e">
        <f>VLOOKUP(Audit!#REF!,$V$3:$AE$12,4,FALSE) &amp;  Audit!#REF! &amp; IF(Audit!#REF!=10,Audit!#REF!,"")</f>
        <v>#REF!</v>
      </c>
      <c r="AP142" s="50" t="e">
        <f>VLOOKUP(Audit!#REF!,$V$13:$AE$22,4,FALSE)&amp; IF(Audit!#REF!=10,Audit!#REF!,"")</f>
        <v>#REF!</v>
      </c>
      <c r="AQ142" s="47" t="e">
        <f t="shared" si="79"/>
        <v>#REF!</v>
      </c>
      <c r="AR142" s="50" t="e">
        <f>VLOOKUP(Audit!#REF!,$V$3:$AE$12,5,FALSE)&amp; IF(Audit!#REF!=10,Audit!#REF!,"")</f>
        <v>#REF!</v>
      </c>
      <c r="AS142" s="50" t="e">
        <f>VLOOKUP(Audit!#REF!,$V$13:$AE$22,5,FALSE)&amp; IF(Audit!#REF!=10,Audit!#REF!,"")</f>
        <v>#REF!</v>
      </c>
      <c r="AT142" s="47" t="e">
        <f t="shared" si="80"/>
        <v>#REF!</v>
      </c>
      <c r="AU142" s="50" t="e">
        <f>VLOOKUP(Audit!#REF!,$V$3:$AE$12,6,FALSE)&amp; IF(Audit!#REF!=10,Audit!#REF!,"")</f>
        <v>#REF!</v>
      </c>
      <c r="AV142" s="50" t="e">
        <f>VLOOKUP(Audit!#REF!,$V$13:$AE$22,6,FALSE)&amp; IF(Audit!#REF!=10,Audit!#REF!,"")</f>
        <v>#REF!</v>
      </c>
      <c r="AW142" s="47" t="e">
        <f t="shared" si="81"/>
        <v>#REF!</v>
      </c>
      <c r="AX142" s="50" t="e">
        <f>VLOOKUP(Audit!#REF!,$V$3:$AE$12,7,FALSE)&amp; IF(Audit!#REF!=10,Audit!#REF!,"")</f>
        <v>#REF!</v>
      </c>
      <c r="AY142" s="50" t="e">
        <f>VLOOKUP(Audit!#REF!,$V$13:$AE$22,7,FALSE) &amp; IF(Audit!#REF!=10,Audit!#REF!,"")</f>
        <v>#REF!</v>
      </c>
      <c r="AZ142" s="47" t="e">
        <f t="shared" si="82"/>
        <v>#REF!</v>
      </c>
      <c r="BA142" s="50" t="e">
        <f>VLOOKUP(Audit!#REF!,$V$3:$AE$12,8,FALSE)&amp; Audit!#REF! &amp; IF(Audit!#REF!=10,Audit!#REF!,"")</f>
        <v>#REF!</v>
      </c>
      <c r="BB142" s="50" t="e">
        <f>VLOOKUP(Audit!#REF!,$V$13:$AE$22,8,FALSE) &amp; IF(Audit!#REF!=10,Audit!#REF!,"")</f>
        <v>#REF!</v>
      </c>
      <c r="BC142" s="47" t="e">
        <f t="shared" si="83"/>
        <v>#REF!</v>
      </c>
      <c r="BD142" s="50" t="e">
        <f>VLOOKUP(Audit!#REF!,$V$3:$AE$12,9,FALSE)&amp; IF(Audit!#REF!=10,Audit!#REF!,"")</f>
        <v>#REF!</v>
      </c>
      <c r="BE142" s="50" t="e">
        <f>VLOOKUP(Audit!#REF!,$V$13:$AE$22,9,FALSE) &amp; IF(Audit!#REF!=10,Audit!#REF!,"") &amp; IF(Audit!#REF!&lt;&gt;1,U142,"")</f>
        <v>#REF!</v>
      </c>
      <c r="BF142" s="47" t="e">
        <f t="shared" si="84"/>
        <v>#REF!</v>
      </c>
      <c r="BG142" s="50" t="e">
        <f>VLOOKUP(Audit!#REF!,$V$3:$AE$12,10,FALSE) &amp; Audit!#REF! &amp; IF(Audit!#REF!=10,Audit!#REF!,"")</f>
        <v>#REF!</v>
      </c>
      <c r="BH142" s="50" t="e">
        <f>VLOOKUP(Audit!#REF!,$V$13:$AE$22,10,FALSE) &amp; IF(Audit!#REF!=10,Audit!#REF!,"") &amp; IF(Audit!#REF!&lt;&gt;1,U142,"")</f>
        <v>#REF!</v>
      </c>
      <c r="BI142" s="47" t="e">
        <f t="shared" si="85"/>
        <v>#REF!</v>
      </c>
      <c r="BJ142" s="48" t="str">
        <f t="shared" si="86"/>
        <v/>
      </c>
      <c r="BK142" s="48" t="str">
        <f t="shared" si="87"/>
        <v/>
      </c>
      <c r="BL142" s="48" t="str">
        <f t="shared" si="88"/>
        <v/>
      </c>
      <c r="BM142" s="48" t="str">
        <f t="shared" si="89"/>
        <v/>
      </c>
      <c r="BN142" s="48" t="str">
        <f t="shared" si="90"/>
        <v/>
      </c>
      <c r="BO142" s="48" t="str">
        <f t="shared" si="91"/>
        <v/>
      </c>
      <c r="BP142" s="48" t="str">
        <f t="shared" si="92"/>
        <v/>
      </c>
      <c r="BQ142" s="48" t="str">
        <f t="shared" si="93"/>
        <v/>
      </c>
      <c r="BR142" s="48" t="str">
        <f t="shared" si="94"/>
        <v/>
      </c>
      <c r="BS142" s="48" t="str">
        <f t="shared" si="95"/>
        <v/>
      </c>
      <c r="BT142" s="48" t="str">
        <f t="shared" si="96"/>
        <v/>
      </c>
      <c r="BU142" s="48" t="str">
        <f t="shared" si="97"/>
        <v/>
      </c>
    </row>
    <row r="143" spans="1:73">
      <c r="A143" s="10" t="e">
        <f>Audit!#REF!</f>
        <v>#REF!</v>
      </c>
      <c r="B143" s="10" t="e">
        <f t="shared" si="98"/>
        <v>#REF!</v>
      </c>
      <c r="C143" s="17" t="e">
        <f>VLOOKUP(Audit!#REF!,$V$3:$AE$12,2,FALSE) &amp; VLOOKUP(Audit!#REF!,$V$13:$AE$22,2,FALSE)&amp; IF(Audit!#REF!=10,Audit!#REF!&amp;Audit!#REF!,"")</f>
        <v>#REF!</v>
      </c>
      <c r="D143" s="17" t="e">
        <f>VLOOKUP(Audit!#REF!,$V$3:$AE$12,3,FALSE) &amp; VLOOKUP(Audit!#REF!,$V$13:$AE$22,3,FALSE) &amp;IF(Audit!#REF!=10,Audit!#REF!&amp;Audit!#REF!,"")</f>
        <v>#REF!</v>
      </c>
      <c r="E143" s="17" t="e">
        <f>VLOOKUP(Audit!#REF!,$V$3:$AE$12,4,FALSE)&amp; Audit!#REF! &amp; VLOOKUP(Audit!#REF!,$V$13:$AE$22,4,FALSE)&amp; IF(Audit!#REF!=10,Audit!#REF!&amp;Audit!#REF!,"")</f>
        <v>#REF!</v>
      </c>
      <c r="F143" s="17" t="e">
        <f>VLOOKUP(Audit!#REF!,$V$3:$AE$12,5,FALSE) &amp; VLOOKUP(Audit!#REF!,$V$13:$AE$22,5,FALSE)&amp; IF(Audit!#REF!=10,Audit!#REF!&amp;Audit!#REF!,"")</f>
        <v>#REF!</v>
      </c>
      <c r="G143" s="17" t="e">
        <f>VLOOKUP(Audit!#REF!,$V$3:$AE$12,6,FALSE) &amp; VLOOKUP(Audit!#REF!,$V$13:$AE$22,6,FALSE)&amp; IF(Audit!#REF!=10,Audit!#REF!&amp;Audit!#REF!,"")</f>
        <v>#REF!</v>
      </c>
      <c r="H143" s="17" t="e">
        <f>VLOOKUP(Audit!#REF!,$V$3:$AE$12,7,FALSE) &amp; VLOOKUP(Audit!#REF!,$V$13:$AE$22,7,FALSE)&amp;IF(Audit!#REF!=10,Audit!#REF!&amp;Audit!#REF!,"")</f>
        <v>#REF!</v>
      </c>
      <c r="I143" s="17" t="e">
        <f>VLOOKUP(Audit!#REF!,$V$3:$AE$12,8,FALSE) &amp; Audit!#REF! &amp; VLOOKUP(Audit!#REF!,$V$13:$AE$22,8,FALSE)&amp;IF(Audit!#REF!=10,Audit!#REF!&amp;Audit!#REF!,"")</f>
        <v>#REF!</v>
      </c>
      <c r="J143" s="17" t="e">
        <f>VLOOKUP(Audit!#REF!,$V$3:$AE$12,9,FALSE) &amp; VLOOKUP(Audit!#REF!,$V$13:$AE$22,9,FALSE) &amp; IF(Audit!#REF!=10,Audit!#REF!&amp;Audit!#REF!,"") &amp; IF(Audit!#REF!&lt;&gt;1,U143,"")</f>
        <v>#REF!</v>
      </c>
      <c r="K143" s="17" t="e">
        <f>VLOOKUP(Audit!#REF!,$V$3:$AE$12,10,FALSE) &amp; Audit!#REF! &amp; VLOOKUP(Audit!#REF!,$V$13:$AE$22,10,FALSE) &amp; IF(Audit!#REF!=10,Audit!#REF!&amp;Audit!#REF!,"") &amp; IF(Audit!#REF!&lt;&gt;1,U143,"")</f>
        <v>#REF!</v>
      </c>
      <c r="L143" s="10" t="e">
        <f>Audit!#REF!</f>
        <v>#REF!</v>
      </c>
      <c r="M143" s="10" t="e">
        <f t="shared" si="69"/>
        <v>#REF!</v>
      </c>
      <c r="N143" s="10" t="e">
        <f t="shared" si="70"/>
        <v>#REF!</v>
      </c>
      <c r="O143" s="10" t="e">
        <f t="shared" si="71"/>
        <v>#REF!</v>
      </c>
      <c r="P143" s="10" t="e">
        <f t="shared" si="72"/>
        <v>#REF!</v>
      </c>
      <c r="Q143" s="10" t="e">
        <f t="shared" si="73"/>
        <v>#REF!</v>
      </c>
      <c r="R143" s="10" t="e">
        <f t="shared" si="74"/>
        <v>#REF!</v>
      </c>
      <c r="S143" s="10" t="e">
        <f t="shared" si="75"/>
        <v>#REF!</v>
      </c>
      <c r="T143" s="10" t="e">
        <f t="shared" si="76"/>
        <v>#REF!</v>
      </c>
      <c r="U143" s="17" t="e">
        <f>IF(Audit!#REF!="","",VLOOKUP(Audit!#REF!,$W$26:$X$35,2,FALSE)) &amp; Audit!#REF! &amp; IF(Audit!#REF!="","",IF(Audit!#REF!&lt;=1.4,VLOOKUP(Audit!#REF!,$W$38:X188,2,FALSE),VLOOKUP(Audit!#REF!,$W$51:$X$61,2,FALSE))) &amp; IF(Audit!#REF!="","",VLOOKUP(Audit!#REF!,$Y$26:$Z$35,2,FALSE) &amp; Audit!#REF! &amp; IF(Audit!#REF!="","",IF(Audit!#REF!&lt;=1.4,VLOOKUP(Audit!#REF!,$Y$38:$Z$48,2,FALSE),VLOOKUP(Audit!#REF!,$Y$51:$Z$61,2,FALSE))))</f>
        <v>#REF!</v>
      </c>
      <c r="V143" s="21"/>
      <c r="AH143" s="49" t="e">
        <f>Audit!#REF!</f>
        <v>#REF!</v>
      </c>
      <c r="AI143" s="50" t="e">
        <f>VLOOKUP(Audit!#REF!,$V$3:$AE$12,2,FALSE)&amp; IF(Audit!#REF!=10,Audit!#REF!,"")</f>
        <v>#REF!</v>
      </c>
      <c r="AJ143" s="50" t="e">
        <f>VLOOKUP(Audit!#REF!,$V$13:$AE$22,2,FALSE)&amp; IF(Audit!#REF!=10,Audit!#REF!,"")</f>
        <v>#REF!</v>
      </c>
      <c r="AK143" s="47" t="e">
        <f t="shared" si="77"/>
        <v>#REF!</v>
      </c>
      <c r="AL143" s="50" t="e">
        <f>VLOOKUP(Audit!#REF!,$V$3:$AE$12,3,FALSE)&amp; IF(Audit!#REF!=10,Audit!#REF!,"")</f>
        <v>#REF!</v>
      </c>
      <c r="AM143" s="50" t="e">
        <f>VLOOKUP(Audit!#REF!,$V$13:$AE$22,3,FALSE)&amp; IF(Audit!#REF!=10,Audit!#REF!,"")</f>
        <v>#REF!</v>
      </c>
      <c r="AN143" s="47" t="e">
        <f t="shared" si="78"/>
        <v>#REF!</v>
      </c>
      <c r="AO143" s="50" t="e">
        <f>VLOOKUP(Audit!#REF!,$V$3:$AE$12,4,FALSE) &amp;  Audit!#REF! &amp; IF(Audit!#REF!=10,Audit!#REF!,"")</f>
        <v>#REF!</v>
      </c>
      <c r="AP143" s="50" t="e">
        <f>VLOOKUP(Audit!#REF!,$V$13:$AE$22,4,FALSE)&amp; IF(Audit!#REF!=10,Audit!#REF!,"")</f>
        <v>#REF!</v>
      </c>
      <c r="AQ143" s="47" t="e">
        <f t="shared" si="79"/>
        <v>#REF!</v>
      </c>
      <c r="AR143" s="50" t="e">
        <f>VLOOKUP(Audit!#REF!,$V$3:$AE$12,5,FALSE)&amp; IF(Audit!#REF!=10,Audit!#REF!,"")</f>
        <v>#REF!</v>
      </c>
      <c r="AS143" s="50" t="e">
        <f>VLOOKUP(Audit!#REF!,$V$13:$AE$22,5,FALSE)&amp; IF(Audit!#REF!=10,Audit!#REF!,"")</f>
        <v>#REF!</v>
      </c>
      <c r="AT143" s="47" t="e">
        <f t="shared" si="80"/>
        <v>#REF!</v>
      </c>
      <c r="AU143" s="50" t="e">
        <f>VLOOKUP(Audit!#REF!,$V$3:$AE$12,6,FALSE)&amp; IF(Audit!#REF!=10,Audit!#REF!,"")</f>
        <v>#REF!</v>
      </c>
      <c r="AV143" s="50" t="e">
        <f>VLOOKUP(Audit!#REF!,$V$13:$AE$22,6,FALSE)&amp; IF(Audit!#REF!=10,Audit!#REF!,"")</f>
        <v>#REF!</v>
      </c>
      <c r="AW143" s="47" t="e">
        <f t="shared" si="81"/>
        <v>#REF!</v>
      </c>
      <c r="AX143" s="50" t="e">
        <f>VLOOKUP(Audit!#REF!,$V$3:$AE$12,7,FALSE)&amp; IF(Audit!#REF!=10,Audit!#REF!,"")</f>
        <v>#REF!</v>
      </c>
      <c r="AY143" s="50" t="e">
        <f>VLOOKUP(Audit!#REF!,$V$13:$AE$22,7,FALSE) &amp; IF(Audit!#REF!=10,Audit!#REF!,"")</f>
        <v>#REF!</v>
      </c>
      <c r="AZ143" s="47" t="e">
        <f t="shared" si="82"/>
        <v>#REF!</v>
      </c>
      <c r="BA143" s="50" t="e">
        <f>VLOOKUP(Audit!#REF!,$V$3:$AE$12,8,FALSE)&amp; Audit!#REF! &amp; IF(Audit!#REF!=10,Audit!#REF!,"")</f>
        <v>#REF!</v>
      </c>
      <c r="BB143" s="50" t="e">
        <f>VLOOKUP(Audit!#REF!,$V$13:$AE$22,8,FALSE) &amp; IF(Audit!#REF!=10,Audit!#REF!,"")</f>
        <v>#REF!</v>
      </c>
      <c r="BC143" s="47" t="e">
        <f t="shared" si="83"/>
        <v>#REF!</v>
      </c>
      <c r="BD143" s="50" t="e">
        <f>VLOOKUP(Audit!#REF!,$V$3:$AE$12,9,FALSE)&amp; IF(Audit!#REF!=10,Audit!#REF!,"")</f>
        <v>#REF!</v>
      </c>
      <c r="BE143" s="50" t="e">
        <f>VLOOKUP(Audit!#REF!,$V$13:$AE$22,9,FALSE) &amp; IF(Audit!#REF!=10,Audit!#REF!,"") &amp; IF(Audit!#REF!&lt;&gt;1,U143,"")</f>
        <v>#REF!</v>
      </c>
      <c r="BF143" s="47" t="e">
        <f t="shared" si="84"/>
        <v>#REF!</v>
      </c>
      <c r="BG143" s="50" t="e">
        <f>VLOOKUP(Audit!#REF!,$V$3:$AE$12,10,FALSE) &amp; Audit!#REF! &amp; IF(Audit!#REF!=10,Audit!#REF!,"")</f>
        <v>#REF!</v>
      </c>
      <c r="BH143" s="50" t="e">
        <f>VLOOKUP(Audit!#REF!,$V$13:$AE$22,10,FALSE) &amp; IF(Audit!#REF!=10,Audit!#REF!,"") &amp; IF(Audit!#REF!&lt;&gt;1,U143,"")</f>
        <v>#REF!</v>
      </c>
      <c r="BI143" s="47" t="e">
        <f t="shared" si="85"/>
        <v>#REF!</v>
      </c>
      <c r="BJ143" s="48" t="str">
        <f t="shared" si="86"/>
        <v/>
      </c>
      <c r="BK143" s="48" t="str">
        <f t="shared" si="87"/>
        <v/>
      </c>
      <c r="BL143" s="48" t="str">
        <f t="shared" si="88"/>
        <v/>
      </c>
      <c r="BM143" s="48" t="str">
        <f t="shared" si="89"/>
        <v/>
      </c>
      <c r="BN143" s="48" t="str">
        <f t="shared" si="90"/>
        <v/>
      </c>
      <c r="BO143" s="48" t="str">
        <f t="shared" si="91"/>
        <v/>
      </c>
      <c r="BP143" s="48" t="str">
        <f t="shared" si="92"/>
        <v/>
      </c>
      <c r="BQ143" s="48" t="str">
        <f t="shared" si="93"/>
        <v/>
      </c>
      <c r="BR143" s="48" t="str">
        <f t="shared" si="94"/>
        <v/>
      </c>
      <c r="BS143" s="48" t="str">
        <f t="shared" si="95"/>
        <v/>
      </c>
      <c r="BT143" s="48" t="str">
        <f t="shared" si="96"/>
        <v/>
      </c>
      <c r="BU143" s="48" t="str">
        <f t="shared" si="97"/>
        <v/>
      </c>
    </row>
    <row r="144" spans="1:73">
      <c r="A144" s="10" t="e">
        <f>Audit!#REF!</f>
        <v>#REF!</v>
      </c>
      <c r="B144" s="10" t="e">
        <f t="shared" si="98"/>
        <v>#REF!</v>
      </c>
      <c r="C144" s="17" t="e">
        <f>VLOOKUP(Audit!#REF!,$V$3:$AE$12,2,FALSE) &amp; VLOOKUP(Audit!#REF!,$V$13:$AE$22,2,FALSE)&amp; IF(Audit!#REF!=10,Audit!#REF!&amp;Audit!#REF!,"")</f>
        <v>#REF!</v>
      </c>
      <c r="D144" s="17" t="e">
        <f>VLOOKUP(Audit!#REF!,$V$3:$AE$12,3,FALSE) &amp; VLOOKUP(Audit!#REF!,$V$13:$AE$22,3,FALSE) &amp;IF(Audit!#REF!=10,Audit!#REF!&amp;Audit!#REF!,"")</f>
        <v>#REF!</v>
      </c>
      <c r="E144" s="17" t="e">
        <f>VLOOKUP(Audit!#REF!,$V$3:$AE$12,4,FALSE)&amp; Audit!#REF! &amp; VLOOKUP(Audit!#REF!,$V$13:$AE$22,4,FALSE)&amp; IF(Audit!#REF!=10,Audit!#REF!&amp;Audit!#REF!,"")</f>
        <v>#REF!</v>
      </c>
      <c r="F144" s="17" t="e">
        <f>VLOOKUP(Audit!#REF!,$V$3:$AE$12,5,FALSE) &amp; VLOOKUP(Audit!#REF!,$V$13:$AE$22,5,FALSE)&amp; IF(Audit!#REF!=10,Audit!#REF!&amp;Audit!#REF!,"")</f>
        <v>#REF!</v>
      </c>
      <c r="G144" s="17" t="e">
        <f>VLOOKUP(Audit!#REF!,$V$3:$AE$12,6,FALSE) &amp; VLOOKUP(Audit!#REF!,$V$13:$AE$22,6,FALSE)&amp; IF(Audit!#REF!=10,Audit!#REF!&amp;Audit!#REF!,"")</f>
        <v>#REF!</v>
      </c>
      <c r="H144" s="17" t="e">
        <f>VLOOKUP(Audit!#REF!,$V$3:$AE$12,7,FALSE) &amp; VLOOKUP(Audit!#REF!,$V$13:$AE$22,7,FALSE)&amp;IF(Audit!#REF!=10,Audit!#REF!&amp;Audit!#REF!,"")</f>
        <v>#REF!</v>
      </c>
      <c r="I144" s="17" t="e">
        <f>VLOOKUP(Audit!#REF!,$V$3:$AE$12,8,FALSE) &amp; Audit!#REF! &amp; VLOOKUP(Audit!#REF!,$V$13:$AE$22,8,FALSE)&amp;IF(Audit!#REF!=10,Audit!#REF!&amp;Audit!#REF!,"")</f>
        <v>#REF!</v>
      </c>
      <c r="J144" s="17" t="e">
        <f>VLOOKUP(Audit!#REF!,$V$3:$AE$12,9,FALSE) &amp; VLOOKUP(Audit!#REF!,$V$13:$AE$22,9,FALSE) &amp; IF(Audit!#REF!=10,Audit!#REF!&amp;Audit!#REF!,"") &amp; IF(Audit!#REF!&lt;&gt;1,U144,"")</f>
        <v>#REF!</v>
      </c>
      <c r="K144" s="17" t="e">
        <f>VLOOKUP(Audit!#REF!,$V$3:$AE$12,10,FALSE) &amp; Audit!#REF! &amp; VLOOKUP(Audit!#REF!,$V$13:$AE$22,10,FALSE) &amp; IF(Audit!#REF!=10,Audit!#REF!&amp;Audit!#REF!,"") &amp; IF(Audit!#REF!&lt;&gt;1,U144,"")</f>
        <v>#REF!</v>
      </c>
      <c r="L144" s="10" t="e">
        <f>Audit!#REF!</f>
        <v>#REF!</v>
      </c>
      <c r="M144" s="10" t="e">
        <f t="shared" si="69"/>
        <v>#REF!</v>
      </c>
      <c r="N144" s="10" t="e">
        <f t="shared" si="70"/>
        <v>#REF!</v>
      </c>
      <c r="O144" s="10" t="e">
        <f t="shared" si="71"/>
        <v>#REF!</v>
      </c>
      <c r="P144" s="10" t="e">
        <f t="shared" si="72"/>
        <v>#REF!</v>
      </c>
      <c r="Q144" s="10" t="e">
        <f t="shared" si="73"/>
        <v>#REF!</v>
      </c>
      <c r="R144" s="10" t="e">
        <f t="shared" si="74"/>
        <v>#REF!</v>
      </c>
      <c r="S144" s="10" t="e">
        <f t="shared" si="75"/>
        <v>#REF!</v>
      </c>
      <c r="T144" s="10" t="e">
        <f t="shared" si="76"/>
        <v>#REF!</v>
      </c>
      <c r="U144" s="17" t="e">
        <f>IF(Audit!#REF!="","",VLOOKUP(Audit!#REF!,$W$26:$X$35,2,FALSE)) &amp; Audit!#REF! &amp; IF(Audit!#REF!="","",IF(Audit!#REF!&lt;=1.4,VLOOKUP(Audit!#REF!,$W$38:X189,2,FALSE),VLOOKUP(Audit!#REF!,$W$51:$X$61,2,FALSE))) &amp; IF(Audit!#REF!="","",VLOOKUP(Audit!#REF!,$Y$26:$Z$35,2,FALSE) &amp; Audit!#REF! &amp; IF(Audit!#REF!="","",IF(Audit!#REF!&lt;=1.4,VLOOKUP(Audit!#REF!,$Y$38:$Z$48,2,FALSE),VLOOKUP(Audit!#REF!,$Y$51:$Z$61,2,FALSE))))</f>
        <v>#REF!</v>
      </c>
      <c r="V144" s="21"/>
      <c r="AH144" s="49" t="e">
        <f>Audit!#REF!</f>
        <v>#REF!</v>
      </c>
      <c r="AI144" s="50" t="e">
        <f>VLOOKUP(Audit!#REF!,$V$3:$AE$12,2,FALSE)&amp; IF(Audit!#REF!=10,Audit!#REF!,"")</f>
        <v>#REF!</v>
      </c>
      <c r="AJ144" s="50" t="e">
        <f>VLOOKUP(Audit!#REF!,$V$13:$AE$22,2,FALSE)&amp; IF(Audit!#REF!=10,Audit!#REF!,"")</f>
        <v>#REF!</v>
      </c>
      <c r="AK144" s="47" t="e">
        <f t="shared" si="77"/>
        <v>#REF!</v>
      </c>
      <c r="AL144" s="50" t="e">
        <f>VLOOKUP(Audit!#REF!,$V$3:$AE$12,3,FALSE)&amp; IF(Audit!#REF!=10,Audit!#REF!,"")</f>
        <v>#REF!</v>
      </c>
      <c r="AM144" s="50" t="e">
        <f>VLOOKUP(Audit!#REF!,$V$13:$AE$22,3,FALSE)&amp; IF(Audit!#REF!=10,Audit!#REF!,"")</f>
        <v>#REF!</v>
      </c>
      <c r="AN144" s="47" t="e">
        <f t="shared" si="78"/>
        <v>#REF!</v>
      </c>
      <c r="AO144" s="50" t="e">
        <f>VLOOKUP(Audit!#REF!,$V$3:$AE$12,4,FALSE) &amp;  Audit!#REF! &amp; IF(Audit!#REF!=10,Audit!#REF!,"")</f>
        <v>#REF!</v>
      </c>
      <c r="AP144" s="50" t="e">
        <f>VLOOKUP(Audit!#REF!,$V$13:$AE$22,4,FALSE)&amp; IF(Audit!#REF!=10,Audit!#REF!,"")</f>
        <v>#REF!</v>
      </c>
      <c r="AQ144" s="47" t="e">
        <f t="shared" si="79"/>
        <v>#REF!</v>
      </c>
      <c r="AR144" s="50" t="e">
        <f>VLOOKUP(Audit!#REF!,$V$3:$AE$12,5,FALSE)&amp; IF(Audit!#REF!=10,Audit!#REF!,"")</f>
        <v>#REF!</v>
      </c>
      <c r="AS144" s="50" t="e">
        <f>VLOOKUP(Audit!#REF!,$V$13:$AE$22,5,FALSE)&amp; IF(Audit!#REF!=10,Audit!#REF!,"")</f>
        <v>#REF!</v>
      </c>
      <c r="AT144" s="47" t="e">
        <f t="shared" si="80"/>
        <v>#REF!</v>
      </c>
      <c r="AU144" s="50" t="e">
        <f>VLOOKUP(Audit!#REF!,$V$3:$AE$12,6,FALSE)&amp; IF(Audit!#REF!=10,Audit!#REF!,"")</f>
        <v>#REF!</v>
      </c>
      <c r="AV144" s="50" t="e">
        <f>VLOOKUP(Audit!#REF!,$V$13:$AE$22,6,FALSE)&amp; IF(Audit!#REF!=10,Audit!#REF!,"")</f>
        <v>#REF!</v>
      </c>
      <c r="AW144" s="47" t="e">
        <f t="shared" si="81"/>
        <v>#REF!</v>
      </c>
      <c r="AX144" s="50" t="e">
        <f>VLOOKUP(Audit!#REF!,$V$3:$AE$12,7,FALSE)&amp; IF(Audit!#REF!=10,Audit!#REF!,"")</f>
        <v>#REF!</v>
      </c>
      <c r="AY144" s="50" t="e">
        <f>VLOOKUP(Audit!#REF!,$V$13:$AE$22,7,FALSE) &amp; IF(Audit!#REF!=10,Audit!#REF!,"")</f>
        <v>#REF!</v>
      </c>
      <c r="AZ144" s="47" t="e">
        <f t="shared" si="82"/>
        <v>#REF!</v>
      </c>
      <c r="BA144" s="50" t="e">
        <f>VLOOKUP(Audit!#REF!,$V$3:$AE$12,8,FALSE)&amp; Audit!#REF! &amp; IF(Audit!#REF!=10,Audit!#REF!,"")</f>
        <v>#REF!</v>
      </c>
      <c r="BB144" s="50" t="e">
        <f>VLOOKUP(Audit!#REF!,$V$13:$AE$22,8,FALSE) &amp; IF(Audit!#REF!=10,Audit!#REF!,"")</f>
        <v>#REF!</v>
      </c>
      <c r="BC144" s="47" t="e">
        <f t="shared" si="83"/>
        <v>#REF!</v>
      </c>
      <c r="BD144" s="50" t="e">
        <f>VLOOKUP(Audit!#REF!,$V$3:$AE$12,9,FALSE)&amp; IF(Audit!#REF!=10,Audit!#REF!,"")</f>
        <v>#REF!</v>
      </c>
      <c r="BE144" s="50" t="e">
        <f>VLOOKUP(Audit!#REF!,$V$13:$AE$22,9,FALSE) &amp; IF(Audit!#REF!=10,Audit!#REF!,"") &amp; IF(Audit!#REF!&lt;&gt;1,U144,"")</f>
        <v>#REF!</v>
      </c>
      <c r="BF144" s="47" t="e">
        <f t="shared" si="84"/>
        <v>#REF!</v>
      </c>
      <c r="BG144" s="50" t="e">
        <f>VLOOKUP(Audit!#REF!,$V$3:$AE$12,10,FALSE) &amp; Audit!#REF! &amp; IF(Audit!#REF!=10,Audit!#REF!,"")</f>
        <v>#REF!</v>
      </c>
      <c r="BH144" s="50" t="e">
        <f>VLOOKUP(Audit!#REF!,$V$13:$AE$22,10,FALSE) &amp; IF(Audit!#REF!=10,Audit!#REF!,"") &amp; IF(Audit!#REF!&lt;&gt;1,U144,"")</f>
        <v>#REF!</v>
      </c>
      <c r="BI144" s="47" t="e">
        <f t="shared" si="85"/>
        <v>#REF!</v>
      </c>
      <c r="BJ144" s="48" t="str">
        <f t="shared" si="86"/>
        <v/>
      </c>
      <c r="BK144" s="48" t="str">
        <f t="shared" si="87"/>
        <v/>
      </c>
      <c r="BL144" s="48" t="str">
        <f t="shared" si="88"/>
        <v/>
      </c>
      <c r="BM144" s="48" t="str">
        <f t="shared" si="89"/>
        <v/>
      </c>
      <c r="BN144" s="48" t="str">
        <f t="shared" si="90"/>
        <v/>
      </c>
      <c r="BO144" s="48" t="str">
        <f t="shared" si="91"/>
        <v/>
      </c>
      <c r="BP144" s="48" t="str">
        <f t="shared" si="92"/>
        <v/>
      </c>
      <c r="BQ144" s="48" t="str">
        <f t="shared" si="93"/>
        <v/>
      </c>
      <c r="BR144" s="48" t="str">
        <f t="shared" si="94"/>
        <v/>
      </c>
      <c r="BS144" s="48" t="str">
        <f t="shared" si="95"/>
        <v/>
      </c>
      <c r="BT144" s="48" t="str">
        <f t="shared" si="96"/>
        <v/>
      </c>
      <c r="BU144" s="48" t="str">
        <f t="shared" si="97"/>
        <v/>
      </c>
    </row>
    <row r="145" spans="1:73">
      <c r="A145" s="10" t="e">
        <f>Audit!#REF!</f>
        <v>#REF!</v>
      </c>
      <c r="B145" s="10" t="e">
        <f t="shared" si="98"/>
        <v>#REF!</v>
      </c>
      <c r="C145" s="17" t="e">
        <f>VLOOKUP(Audit!#REF!,$V$3:$AE$12,2,FALSE) &amp; VLOOKUP(Audit!#REF!,$V$13:$AE$22,2,FALSE)&amp; IF(Audit!#REF!=10,Audit!#REF!&amp;Audit!#REF!,"")</f>
        <v>#REF!</v>
      </c>
      <c r="D145" s="17" t="e">
        <f>VLOOKUP(Audit!#REF!,$V$3:$AE$12,3,FALSE) &amp; VLOOKUP(Audit!#REF!,$V$13:$AE$22,3,FALSE) &amp;IF(Audit!#REF!=10,Audit!#REF!&amp;Audit!#REF!,"")</f>
        <v>#REF!</v>
      </c>
      <c r="E145" s="17" t="e">
        <f>VLOOKUP(Audit!#REF!,$V$3:$AE$12,4,FALSE)&amp; Audit!#REF! &amp; VLOOKUP(Audit!#REF!,$V$13:$AE$22,4,FALSE)&amp; IF(Audit!#REF!=10,Audit!#REF!&amp;Audit!#REF!,"")</f>
        <v>#REF!</v>
      </c>
      <c r="F145" s="17" t="e">
        <f>VLOOKUP(Audit!#REF!,$V$3:$AE$12,5,FALSE) &amp; VLOOKUP(Audit!#REF!,$V$13:$AE$22,5,FALSE)&amp; IF(Audit!#REF!=10,Audit!#REF!&amp;Audit!#REF!,"")</f>
        <v>#REF!</v>
      </c>
      <c r="G145" s="17" t="e">
        <f>VLOOKUP(Audit!#REF!,$V$3:$AE$12,6,FALSE) &amp; VLOOKUP(Audit!#REF!,$V$13:$AE$22,6,FALSE)&amp; IF(Audit!#REF!=10,Audit!#REF!&amp;Audit!#REF!,"")</f>
        <v>#REF!</v>
      </c>
      <c r="H145" s="17" t="e">
        <f>VLOOKUP(Audit!#REF!,$V$3:$AE$12,7,FALSE) &amp; VLOOKUP(Audit!#REF!,$V$13:$AE$22,7,FALSE)&amp;IF(Audit!#REF!=10,Audit!#REF!&amp;Audit!#REF!,"")</f>
        <v>#REF!</v>
      </c>
      <c r="I145" s="17" t="e">
        <f>VLOOKUP(Audit!#REF!,$V$3:$AE$12,8,FALSE) &amp; Audit!#REF! &amp; VLOOKUP(Audit!#REF!,$V$13:$AE$22,8,FALSE)&amp;IF(Audit!#REF!=10,Audit!#REF!&amp;Audit!#REF!,"")</f>
        <v>#REF!</v>
      </c>
      <c r="J145" s="17" t="e">
        <f>VLOOKUP(Audit!#REF!,$V$3:$AE$12,9,FALSE) &amp; VLOOKUP(Audit!#REF!,$V$13:$AE$22,9,FALSE) &amp; IF(Audit!#REF!=10,Audit!#REF!&amp;Audit!#REF!,"") &amp; IF(Audit!#REF!&lt;&gt;1,U145,"")</f>
        <v>#REF!</v>
      </c>
      <c r="K145" s="17" t="e">
        <f>VLOOKUP(Audit!#REF!,$V$3:$AE$12,10,FALSE) &amp; Audit!#REF! &amp; VLOOKUP(Audit!#REF!,$V$13:$AE$22,10,FALSE) &amp; IF(Audit!#REF!=10,Audit!#REF!&amp;Audit!#REF!,"") &amp; IF(Audit!#REF!&lt;&gt;1,U145,"")</f>
        <v>#REF!</v>
      </c>
      <c r="L145" s="10" t="e">
        <f>Audit!#REF!</f>
        <v>#REF!</v>
      </c>
      <c r="M145" s="10" t="e">
        <f t="shared" si="69"/>
        <v>#REF!</v>
      </c>
      <c r="N145" s="10" t="e">
        <f t="shared" si="70"/>
        <v>#REF!</v>
      </c>
      <c r="O145" s="10" t="e">
        <f t="shared" si="71"/>
        <v>#REF!</v>
      </c>
      <c r="P145" s="10" t="e">
        <f t="shared" si="72"/>
        <v>#REF!</v>
      </c>
      <c r="Q145" s="10" t="e">
        <f t="shared" si="73"/>
        <v>#REF!</v>
      </c>
      <c r="R145" s="10" t="e">
        <f t="shared" si="74"/>
        <v>#REF!</v>
      </c>
      <c r="S145" s="10" t="e">
        <f t="shared" si="75"/>
        <v>#REF!</v>
      </c>
      <c r="T145" s="10" t="e">
        <f t="shared" si="76"/>
        <v>#REF!</v>
      </c>
      <c r="U145" s="17" t="e">
        <f>IF(Audit!#REF!="","",VLOOKUP(Audit!#REF!,$W$26:$X$35,2,FALSE)) &amp; Audit!#REF! &amp; IF(Audit!#REF!="","",IF(Audit!#REF!&lt;=1.4,VLOOKUP(Audit!#REF!,$W$38:X190,2,FALSE),VLOOKUP(Audit!#REF!,$W$51:$X$61,2,FALSE))) &amp; IF(Audit!#REF!="","",VLOOKUP(Audit!#REF!,$Y$26:$Z$35,2,FALSE) &amp; Audit!#REF! &amp; IF(Audit!#REF!="","",IF(Audit!#REF!&lt;=1.4,VLOOKUP(Audit!#REF!,$Y$38:$Z$48,2,FALSE),VLOOKUP(Audit!#REF!,$Y$51:$Z$61,2,FALSE))))</f>
        <v>#REF!</v>
      </c>
      <c r="V145" s="21"/>
      <c r="AH145" s="49" t="e">
        <f>Audit!#REF!</f>
        <v>#REF!</v>
      </c>
      <c r="AI145" s="50" t="e">
        <f>VLOOKUP(Audit!#REF!,$V$3:$AE$12,2,FALSE)&amp; IF(Audit!#REF!=10,Audit!#REF!,"")</f>
        <v>#REF!</v>
      </c>
      <c r="AJ145" s="50" t="e">
        <f>VLOOKUP(Audit!#REF!,$V$13:$AE$22,2,FALSE)&amp; IF(Audit!#REF!=10,Audit!#REF!,"")</f>
        <v>#REF!</v>
      </c>
      <c r="AK145" s="47" t="e">
        <f t="shared" si="77"/>
        <v>#REF!</v>
      </c>
      <c r="AL145" s="50" t="e">
        <f>VLOOKUP(Audit!#REF!,$V$3:$AE$12,3,FALSE)&amp; IF(Audit!#REF!=10,Audit!#REF!,"")</f>
        <v>#REF!</v>
      </c>
      <c r="AM145" s="50" t="e">
        <f>VLOOKUP(Audit!#REF!,$V$13:$AE$22,3,FALSE)&amp; IF(Audit!#REF!=10,Audit!#REF!,"")</f>
        <v>#REF!</v>
      </c>
      <c r="AN145" s="47" t="e">
        <f t="shared" si="78"/>
        <v>#REF!</v>
      </c>
      <c r="AO145" s="50" t="e">
        <f>VLOOKUP(Audit!#REF!,$V$3:$AE$12,4,FALSE) &amp;  Audit!#REF! &amp; IF(Audit!#REF!=10,Audit!#REF!,"")</f>
        <v>#REF!</v>
      </c>
      <c r="AP145" s="50" t="e">
        <f>VLOOKUP(Audit!#REF!,$V$13:$AE$22,4,FALSE)&amp; IF(Audit!#REF!=10,Audit!#REF!,"")</f>
        <v>#REF!</v>
      </c>
      <c r="AQ145" s="47" t="e">
        <f t="shared" si="79"/>
        <v>#REF!</v>
      </c>
      <c r="AR145" s="50" t="e">
        <f>VLOOKUP(Audit!#REF!,$V$3:$AE$12,5,FALSE)&amp; IF(Audit!#REF!=10,Audit!#REF!,"")</f>
        <v>#REF!</v>
      </c>
      <c r="AS145" s="50" t="e">
        <f>VLOOKUP(Audit!#REF!,$V$13:$AE$22,5,FALSE)&amp; IF(Audit!#REF!=10,Audit!#REF!,"")</f>
        <v>#REF!</v>
      </c>
      <c r="AT145" s="47" t="e">
        <f t="shared" si="80"/>
        <v>#REF!</v>
      </c>
      <c r="AU145" s="50" t="e">
        <f>VLOOKUP(Audit!#REF!,$V$3:$AE$12,6,FALSE)&amp; IF(Audit!#REF!=10,Audit!#REF!,"")</f>
        <v>#REF!</v>
      </c>
      <c r="AV145" s="50" t="e">
        <f>VLOOKUP(Audit!#REF!,$V$13:$AE$22,6,FALSE)&amp; IF(Audit!#REF!=10,Audit!#REF!,"")</f>
        <v>#REF!</v>
      </c>
      <c r="AW145" s="47" t="e">
        <f t="shared" si="81"/>
        <v>#REF!</v>
      </c>
      <c r="AX145" s="50" t="e">
        <f>VLOOKUP(Audit!#REF!,$V$3:$AE$12,7,FALSE)&amp; IF(Audit!#REF!=10,Audit!#REF!,"")</f>
        <v>#REF!</v>
      </c>
      <c r="AY145" s="50" t="e">
        <f>VLOOKUP(Audit!#REF!,$V$13:$AE$22,7,FALSE) &amp; IF(Audit!#REF!=10,Audit!#REF!,"")</f>
        <v>#REF!</v>
      </c>
      <c r="AZ145" s="47" t="e">
        <f t="shared" si="82"/>
        <v>#REF!</v>
      </c>
      <c r="BA145" s="50" t="e">
        <f>VLOOKUP(Audit!#REF!,$V$3:$AE$12,8,FALSE)&amp; Audit!#REF! &amp; IF(Audit!#REF!=10,Audit!#REF!,"")</f>
        <v>#REF!</v>
      </c>
      <c r="BB145" s="50" t="e">
        <f>VLOOKUP(Audit!#REF!,$V$13:$AE$22,8,FALSE) &amp; IF(Audit!#REF!=10,Audit!#REF!,"")</f>
        <v>#REF!</v>
      </c>
      <c r="BC145" s="47" t="e">
        <f t="shared" si="83"/>
        <v>#REF!</v>
      </c>
      <c r="BD145" s="50" t="e">
        <f>VLOOKUP(Audit!#REF!,$V$3:$AE$12,9,FALSE)&amp; IF(Audit!#REF!=10,Audit!#REF!,"")</f>
        <v>#REF!</v>
      </c>
      <c r="BE145" s="50" t="e">
        <f>VLOOKUP(Audit!#REF!,$V$13:$AE$22,9,FALSE) &amp; IF(Audit!#REF!=10,Audit!#REF!,"") &amp; IF(Audit!#REF!&lt;&gt;1,U145,"")</f>
        <v>#REF!</v>
      </c>
      <c r="BF145" s="47" t="e">
        <f t="shared" si="84"/>
        <v>#REF!</v>
      </c>
      <c r="BG145" s="50" t="e">
        <f>VLOOKUP(Audit!#REF!,$V$3:$AE$12,10,FALSE) &amp; Audit!#REF! &amp; IF(Audit!#REF!=10,Audit!#REF!,"")</f>
        <v>#REF!</v>
      </c>
      <c r="BH145" s="50" t="e">
        <f>VLOOKUP(Audit!#REF!,$V$13:$AE$22,10,FALSE) &amp; IF(Audit!#REF!=10,Audit!#REF!,"") &amp; IF(Audit!#REF!&lt;&gt;1,U145,"")</f>
        <v>#REF!</v>
      </c>
      <c r="BI145" s="47" t="e">
        <f t="shared" si="85"/>
        <v>#REF!</v>
      </c>
      <c r="BJ145" s="48" t="str">
        <f t="shared" si="86"/>
        <v/>
      </c>
      <c r="BK145" s="48" t="str">
        <f t="shared" si="87"/>
        <v/>
      </c>
      <c r="BL145" s="48" t="str">
        <f t="shared" si="88"/>
        <v/>
      </c>
      <c r="BM145" s="48" t="str">
        <f t="shared" si="89"/>
        <v/>
      </c>
      <c r="BN145" s="48" t="str">
        <f t="shared" si="90"/>
        <v/>
      </c>
      <c r="BO145" s="48" t="str">
        <f t="shared" si="91"/>
        <v/>
      </c>
      <c r="BP145" s="48" t="str">
        <f t="shared" si="92"/>
        <v/>
      </c>
      <c r="BQ145" s="48" t="str">
        <f t="shared" si="93"/>
        <v/>
      </c>
      <c r="BR145" s="48" t="str">
        <f t="shared" si="94"/>
        <v/>
      </c>
      <c r="BS145" s="48" t="str">
        <f t="shared" si="95"/>
        <v/>
      </c>
      <c r="BT145" s="48" t="str">
        <f t="shared" si="96"/>
        <v/>
      </c>
      <c r="BU145" s="48" t="str">
        <f t="shared" si="97"/>
        <v/>
      </c>
    </row>
    <row r="146" spans="1:73">
      <c r="A146" s="10" t="e">
        <f>Audit!#REF!</f>
        <v>#REF!</v>
      </c>
      <c r="B146" s="10" t="e">
        <f t="shared" si="98"/>
        <v>#REF!</v>
      </c>
      <c r="C146" s="17" t="e">
        <f>VLOOKUP(Audit!#REF!,$V$3:$AE$12,2,FALSE) &amp; VLOOKUP(Audit!#REF!,$V$13:$AE$22,2,FALSE)&amp; IF(Audit!#REF!=10,Audit!#REF!&amp;Audit!#REF!,"")</f>
        <v>#REF!</v>
      </c>
      <c r="D146" s="17" t="e">
        <f>VLOOKUP(Audit!#REF!,$V$3:$AE$12,3,FALSE) &amp; VLOOKUP(Audit!#REF!,$V$13:$AE$22,3,FALSE) &amp;IF(Audit!#REF!=10,Audit!#REF!&amp;Audit!#REF!,"")</f>
        <v>#REF!</v>
      </c>
      <c r="E146" s="17" t="e">
        <f>VLOOKUP(Audit!#REF!,$V$3:$AE$12,4,FALSE)&amp; Audit!#REF! &amp; VLOOKUP(Audit!#REF!,$V$13:$AE$22,4,FALSE)&amp; IF(Audit!#REF!=10,Audit!#REF!&amp;Audit!#REF!,"")</f>
        <v>#REF!</v>
      </c>
      <c r="F146" s="17" t="e">
        <f>VLOOKUP(Audit!#REF!,$V$3:$AE$12,5,FALSE) &amp; VLOOKUP(Audit!#REF!,$V$13:$AE$22,5,FALSE)&amp; IF(Audit!#REF!=10,Audit!#REF!&amp;Audit!#REF!,"")</f>
        <v>#REF!</v>
      </c>
      <c r="G146" s="17" t="e">
        <f>VLOOKUP(Audit!#REF!,$V$3:$AE$12,6,FALSE) &amp; VLOOKUP(Audit!#REF!,$V$13:$AE$22,6,FALSE)&amp; IF(Audit!#REF!=10,Audit!#REF!&amp;Audit!#REF!,"")</f>
        <v>#REF!</v>
      </c>
      <c r="H146" s="17" t="e">
        <f>VLOOKUP(Audit!#REF!,$V$3:$AE$12,7,FALSE) &amp; VLOOKUP(Audit!#REF!,$V$13:$AE$22,7,FALSE)&amp;IF(Audit!#REF!=10,Audit!#REF!&amp;Audit!#REF!,"")</f>
        <v>#REF!</v>
      </c>
      <c r="I146" s="17" t="e">
        <f>VLOOKUP(Audit!#REF!,$V$3:$AE$12,8,FALSE) &amp; Audit!#REF! &amp; VLOOKUP(Audit!#REF!,$V$13:$AE$22,8,FALSE)&amp;IF(Audit!#REF!=10,Audit!#REF!&amp;Audit!#REF!,"")</f>
        <v>#REF!</v>
      </c>
      <c r="J146" s="17" t="e">
        <f>VLOOKUP(Audit!#REF!,$V$3:$AE$12,9,FALSE) &amp; VLOOKUP(Audit!#REF!,$V$13:$AE$22,9,FALSE) &amp; IF(Audit!#REF!=10,Audit!#REF!&amp;Audit!#REF!,"") &amp; IF(Audit!#REF!&lt;&gt;1,U146,"")</f>
        <v>#REF!</v>
      </c>
      <c r="K146" s="17" t="e">
        <f>VLOOKUP(Audit!#REF!,$V$3:$AE$12,10,FALSE) &amp; Audit!#REF! &amp; VLOOKUP(Audit!#REF!,$V$13:$AE$22,10,FALSE) &amp; IF(Audit!#REF!=10,Audit!#REF!&amp;Audit!#REF!,"") &amp; IF(Audit!#REF!&lt;&gt;1,U146,"")</f>
        <v>#REF!</v>
      </c>
      <c r="L146" s="10" t="e">
        <f>Audit!#REF!</f>
        <v>#REF!</v>
      </c>
      <c r="M146" s="10" t="e">
        <f t="shared" si="69"/>
        <v>#REF!</v>
      </c>
      <c r="N146" s="10" t="e">
        <f t="shared" si="70"/>
        <v>#REF!</v>
      </c>
      <c r="O146" s="10" t="e">
        <f t="shared" si="71"/>
        <v>#REF!</v>
      </c>
      <c r="P146" s="10" t="e">
        <f t="shared" si="72"/>
        <v>#REF!</v>
      </c>
      <c r="Q146" s="10" t="e">
        <f t="shared" si="73"/>
        <v>#REF!</v>
      </c>
      <c r="R146" s="10" t="e">
        <f t="shared" si="74"/>
        <v>#REF!</v>
      </c>
      <c r="S146" s="10" t="e">
        <f t="shared" si="75"/>
        <v>#REF!</v>
      </c>
      <c r="T146" s="10" t="e">
        <f t="shared" si="76"/>
        <v>#REF!</v>
      </c>
      <c r="U146" s="17" t="e">
        <f>IF(Audit!#REF!="","",VLOOKUP(Audit!#REF!,$W$26:$X$35,2,FALSE)) &amp; Audit!#REF! &amp; IF(Audit!#REF!="","",IF(Audit!#REF!&lt;=1.4,VLOOKUP(Audit!#REF!,$W$38:X191,2,FALSE),VLOOKUP(Audit!#REF!,$W$51:$X$61,2,FALSE))) &amp; IF(Audit!#REF!="","",VLOOKUP(Audit!#REF!,$Y$26:$Z$35,2,FALSE) &amp; Audit!#REF! &amp; IF(Audit!#REF!="","",IF(Audit!#REF!&lt;=1.4,VLOOKUP(Audit!#REF!,$Y$38:$Z$48,2,FALSE),VLOOKUP(Audit!#REF!,$Y$51:$Z$61,2,FALSE))))</f>
        <v>#REF!</v>
      </c>
      <c r="V146" s="21"/>
      <c r="AH146" s="49" t="e">
        <f>Audit!#REF!</f>
        <v>#REF!</v>
      </c>
      <c r="AI146" s="50" t="e">
        <f>VLOOKUP(Audit!#REF!,$V$3:$AE$12,2,FALSE)&amp; IF(Audit!#REF!=10,Audit!#REF!,"")</f>
        <v>#REF!</v>
      </c>
      <c r="AJ146" s="50" t="e">
        <f>VLOOKUP(Audit!#REF!,$V$13:$AE$22,2,FALSE)&amp; IF(Audit!#REF!=10,Audit!#REF!,"")</f>
        <v>#REF!</v>
      </c>
      <c r="AK146" s="47" t="e">
        <f t="shared" si="77"/>
        <v>#REF!</v>
      </c>
      <c r="AL146" s="50" t="e">
        <f>VLOOKUP(Audit!#REF!,$V$3:$AE$12,3,FALSE)&amp; IF(Audit!#REF!=10,Audit!#REF!,"")</f>
        <v>#REF!</v>
      </c>
      <c r="AM146" s="50" t="e">
        <f>VLOOKUP(Audit!#REF!,$V$13:$AE$22,3,FALSE)&amp; IF(Audit!#REF!=10,Audit!#REF!,"")</f>
        <v>#REF!</v>
      </c>
      <c r="AN146" s="47" t="e">
        <f t="shared" si="78"/>
        <v>#REF!</v>
      </c>
      <c r="AO146" s="50" t="e">
        <f>VLOOKUP(Audit!#REF!,$V$3:$AE$12,4,FALSE) &amp;  Audit!#REF! &amp; IF(Audit!#REF!=10,Audit!#REF!,"")</f>
        <v>#REF!</v>
      </c>
      <c r="AP146" s="50" t="e">
        <f>VLOOKUP(Audit!#REF!,$V$13:$AE$22,4,FALSE)&amp; IF(Audit!#REF!=10,Audit!#REF!,"")</f>
        <v>#REF!</v>
      </c>
      <c r="AQ146" s="47" t="e">
        <f t="shared" si="79"/>
        <v>#REF!</v>
      </c>
      <c r="AR146" s="50" t="e">
        <f>VLOOKUP(Audit!#REF!,$V$3:$AE$12,5,FALSE)&amp; IF(Audit!#REF!=10,Audit!#REF!,"")</f>
        <v>#REF!</v>
      </c>
      <c r="AS146" s="50" t="e">
        <f>VLOOKUP(Audit!#REF!,$V$13:$AE$22,5,FALSE)&amp; IF(Audit!#REF!=10,Audit!#REF!,"")</f>
        <v>#REF!</v>
      </c>
      <c r="AT146" s="47" t="e">
        <f t="shared" si="80"/>
        <v>#REF!</v>
      </c>
      <c r="AU146" s="50" t="e">
        <f>VLOOKUP(Audit!#REF!,$V$3:$AE$12,6,FALSE)&amp; IF(Audit!#REF!=10,Audit!#REF!,"")</f>
        <v>#REF!</v>
      </c>
      <c r="AV146" s="50" t="e">
        <f>VLOOKUP(Audit!#REF!,$V$13:$AE$22,6,FALSE)&amp; IF(Audit!#REF!=10,Audit!#REF!,"")</f>
        <v>#REF!</v>
      </c>
      <c r="AW146" s="47" t="e">
        <f t="shared" si="81"/>
        <v>#REF!</v>
      </c>
      <c r="AX146" s="50" t="e">
        <f>VLOOKUP(Audit!#REF!,$V$3:$AE$12,7,FALSE)&amp; IF(Audit!#REF!=10,Audit!#REF!,"")</f>
        <v>#REF!</v>
      </c>
      <c r="AY146" s="50" t="e">
        <f>VLOOKUP(Audit!#REF!,$V$13:$AE$22,7,FALSE) &amp; IF(Audit!#REF!=10,Audit!#REF!,"")</f>
        <v>#REF!</v>
      </c>
      <c r="AZ146" s="47" t="e">
        <f t="shared" si="82"/>
        <v>#REF!</v>
      </c>
      <c r="BA146" s="50" t="e">
        <f>VLOOKUP(Audit!#REF!,$V$3:$AE$12,8,FALSE)&amp; Audit!#REF! &amp; IF(Audit!#REF!=10,Audit!#REF!,"")</f>
        <v>#REF!</v>
      </c>
      <c r="BB146" s="50" t="e">
        <f>VLOOKUP(Audit!#REF!,$V$13:$AE$22,8,FALSE) &amp; IF(Audit!#REF!=10,Audit!#REF!,"")</f>
        <v>#REF!</v>
      </c>
      <c r="BC146" s="47" t="e">
        <f t="shared" si="83"/>
        <v>#REF!</v>
      </c>
      <c r="BD146" s="50" t="e">
        <f>VLOOKUP(Audit!#REF!,$V$3:$AE$12,9,FALSE)&amp; IF(Audit!#REF!=10,Audit!#REF!,"")</f>
        <v>#REF!</v>
      </c>
      <c r="BE146" s="50" t="e">
        <f>VLOOKUP(Audit!#REF!,$V$13:$AE$22,9,FALSE) &amp; IF(Audit!#REF!=10,Audit!#REF!,"") &amp; IF(Audit!#REF!&lt;&gt;1,U146,"")</f>
        <v>#REF!</v>
      </c>
      <c r="BF146" s="47" t="e">
        <f t="shared" si="84"/>
        <v>#REF!</v>
      </c>
      <c r="BG146" s="50" t="e">
        <f>VLOOKUP(Audit!#REF!,$V$3:$AE$12,10,FALSE) &amp; Audit!#REF! &amp; IF(Audit!#REF!=10,Audit!#REF!,"")</f>
        <v>#REF!</v>
      </c>
      <c r="BH146" s="50" t="e">
        <f>VLOOKUP(Audit!#REF!,$V$13:$AE$22,10,FALSE) &amp; IF(Audit!#REF!=10,Audit!#REF!,"") &amp; IF(Audit!#REF!&lt;&gt;1,U146,"")</f>
        <v>#REF!</v>
      </c>
      <c r="BI146" s="47" t="e">
        <f t="shared" si="85"/>
        <v>#REF!</v>
      </c>
      <c r="BJ146" s="48" t="str">
        <f t="shared" si="86"/>
        <v/>
      </c>
      <c r="BK146" s="48" t="str">
        <f t="shared" si="87"/>
        <v/>
      </c>
      <c r="BL146" s="48" t="str">
        <f t="shared" si="88"/>
        <v/>
      </c>
      <c r="BM146" s="48" t="str">
        <f t="shared" si="89"/>
        <v/>
      </c>
      <c r="BN146" s="48" t="str">
        <f t="shared" si="90"/>
        <v/>
      </c>
      <c r="BO146" s="48" t="str">
        <f t="shared" si="91"/>
        <v/>
      </c>
      <c r="BP146" s="48" t="str">
        <f t="shared" si="92"/>
        <v/>
      </c>
      <c r="BQ146" s="48" t="str">
        <f t="shared" si="93"/>
        <v/>
      </c>
      <c r="BR146" s="48" t="str">
        <f t="shared" si="94"/>
        <v/>
      </c>
      <c r="BS146" s="48" t="str">
        <f t="shared" si="95"/>
        <v/>
      </c>
      <c r="BT146" s="48" t="str">
        <f t="shared" si="96"/>
        <v/>
      </c>
      <c r="BU146" s="48" t="str">
        <f t="shared" si="97"/>
        <v/>
      </c>
    </row>
    <row r="147" spans="1:73">
      <c r="A147" s="10" t="e">
        <f>Audit!#REF!</f>
        <v>#REF!</v>
      </c>
      <c r="B147" s="10" t="e">
        <f t="shared" si="98"/>
        <v>#REF!</v>
      </c>
      <c r="C147" s="17" t="e">
        <f>VLOOKUP(Audit!#REF!,$V$3:$AE$12,2,FALSE) &amp; VLOOKUP(Audit!#REF!,$V$13:$AE$22,2,FALSE)&amp; IF(Audit!#REF!=10,Audit!#REF!&amp;Audit!#REF!,"")</f>
        <v>#REF!</v>
      </c>
      <c r="D147" s="17" t="e">
        <f>VLOOKUP(Audit!#REF!,$V$3:$AE$12,3,FALSE) &amp; VLOOKUP(Audit!#REF!,$V$13:$AE$22,3,FALSE) &amp;IF(Audit!#REF!=10,Audit!#REF!&amp;Audit!#REF!,"")</f>
        <v>#REF!</v>
      </c>
      <c r="E147" s="17" t="e">
        <f>VLOOKUP(Audit!#REF!,$V$3:$AE$12,4,FALSE)&amp; Audit!#REF! &amp; VLOOKUP(Audit!#REF!,$V$13:$AE$22,4,FALSE)&amp; IF(Audit!#REF!=10,Audit!#REF!&amp;Audit!#REF!,"")</f>
        <v>#REF!</v>
      </c>
      <c r="F147" s="17" t="e">
        <f>VLOOKUP(Audit!#REF!,$V$3:$AE$12,5,FALSE) &amp; VLOOKUP(Audit!#REF!,$V$13:$AE$22,5,FALSE)&amp; IF(Audit!#REF!=10,Audit!#REF!&amp;Audit!#REF!,"")</f>
        <v>#REF!</v>
      </c>
      <c r="G147" s="17" t="e">
        <f>VLOOKUP(Audit!#REF!,$V$3:$AE$12,6,FALSE) &amp; VLOOKUP(Audit!#REF!,$V$13:$AE$22,6,FALSE)&amp; IF(Audit!#REF!=10,Audit!#REF!&amp;Audit!#REF!,"")</f>
        <v>#REF!</v>
      </c>
      <c r="H147" s="17" t="e">
        <f>VLOOKUP(Audit!#REF!,$V$3:$AE$12,7,FALSE) &amp; VLOOKUP(Audit!#REF!,$V$13:$AE$22,7,FALSE)&amp;IF(Audit!#REF!=10,Audit!#REF!&amp;Audit!#REF!,"")</f>
        <v>#REF!</v>
      </c>
      <c r="I147" s="17" t="e">
        <f>VLOOKUP(Audit!#REF!,$V$3:$AE$12,8,FALSE) &amp; Audit!#REF! &amp; VLOOKUP(Audit!#REF!,$V$13:$AE$22,8,FALSE)&amp;IF(Audit!#REF!=10,Audit!#REF!&amp;Audit!#REF!,"")</f>
        <v>#REF!</v>
      </c>
      <c r="J147" s="17" t="e">
        <f>VLOOKUP(Audit!#REF!,$V$3:$AE$12,9,FALSE) &amp; VLOOKUP(Audit!#REF!,$V$13:$AE$22,9,FALSE) &amp; IF(Audit!#REF!=10,Audit!#REF!&amp;Audit!#REF!,"") &amp; IF(Audit!#REF!&lt;&gt;1,U147,"")</f>
        <v>#REF!</v>
      </c>
      <c r="K147" s="17" t="e">
        <f>VLOOKUP(Audit!#REF!,$V$3:$AE$12,10,FALSE) &amp; Audit!#REF! &amp; VLOOKUP(Audit!#REF!,$V$13:$AE$22,10,FALSE) &amp; IF(Audit!#REF!=10,Audit!#REF!&amp;Audit!#REF!,"") &amp; IF(Audit!#REF!&lt;&gt;1,U147,"")</f>
        <v>#REF!</v>
      </c>
      <c r="L147" s="10" t="e">
        <f>Audit!#REF!</f>
        <v>#REF!</v>
      </c>
      <c r="M147" s="10" t="e">
        <f t="shared" si="69"/>
        <v>#REF!</v>
      </c>
      <c r="N147" s="10" t="e">
        <f t="shared" si="70"/>
        <v>#REF!</v>
      </c>
      <c r="O147" s="10" t="e">
        <f t="shared" si="71"/>
        <v>#REF!</v>
      </c>
      <c r="P147" s="10" t="e">
        <f t="shared" si="72"/>
        <v>#REF!</v>
      </c>
      <c r="Q147" s="10" t="e">
        <f t="shared" si="73"/>
        <v>#REF!</v>
      </c>
      <c r="R147" s="10" t="e">
        <f t="shared" si="74"/>
        <v>#REF!</v>
      </c>
      <c r="S147" s="10" t="e">
        <f t="shared" si="75"/>
        <v>#REF!</v>
      </c>
      <c r="T147" s="10" t="e">
        <f t="shared" si="76"/>
        <v>#REF!</v>
      </c>
      <c r="U147" s="17" t="e">
        <f>IF(Audit!#REF!="","",VLOOKUP(Audit!#REF!,$W$26:$X$35,2,FALSE)) &amp; Audit!#REF! &amp; IF(Audit!#REF!="","",IF(Audit!#REF!&lt;=1.4,VLOOKUP(Audit!#REF!,$W$38:X192,2,FALSE),VLOOKUP(Audit!#REF!,$W$51:$X$61,2,FALSE))) &amp; IF(Audit!#REF!="","",VLOOKUP(Audit!#REF!,$Y$26:$Z$35,2,FALSE) &amp; Audit!#REF! &amp; IF(Audit!#REF!="","",IF(Audit!#REF!&lt;=1.4,VLOOKUP(Audit!#REF!,$Y$38:$Z$48,2,FALSE),VLOOKUP(Audit!#REF!,$Y$51:$Z$61,2,FALSE))))</f>
        <v>#REF!</v>
      </c>
      <c r="V147" s="21"/>
      <c r="AH147" s="49" t="e">
        <f>Audit!#REF!</f>
        <v>#REF!</v>
      </c>
      <c r="AI147" s="50" t="e">
        <f>VLOOKUP(Audit!#REF!,$V$3:$AE$12,2,FALSE)&amp; IF(Audit!#REF!=10,Audit!#REF!,"")</f>
        <v>#REF!</v>
      </c>
      <c r="AJ147" s="50" t="e">
        <f>VLOOKUP(Audit!#REF!,$V$13:$AE$22,2,FALSE)&amp; IF(Audit!#REF!=10,Audit!#REF!,"")</f>
        <v>#REF!</v>
      </c>
      <c r="AK147" s="47" t="e">
        <f t="shared" si="77"/>
        <v>#REF!</v>
      </c>
      <c r="AL147" s="50" t="e">
        <f>VLOOKUP(Audit!#REF!,$V$3:$AE$12,3,FALSE)&amp; IF(Audit!#REF!=10,Audit!#REF!,"")</f>
        <v>#REF!</v>
      </c>
      <c r="AM147" s="50" t="e">
        <f>VLOOKUP(Audit!#REF!,$V$13:$AE$22,3,FALSE)&amp; IF(Audit!#REF!=10,Audit!#REF!,"")</f>
        <v>#REF!</v>
      </c>
      <c r="AN147" s="47" t="e">
        <f t="shared" si="78"/>
        <v>#REF!</v>
      </c>
      <c r="AO147" s="50" t="e">
        <f>VLOOKUP(Audit!#REF!,$V$3:$AE$12,4,FALSE) &amp;  Audit!#REF! &amp; IF(Audit!#REF!=10,Audit!#REF!,"")</f>
        <v>#REF!</v>
      </c>
      <c r="AP147" s="50" t="e">
        <f>VLOOKUP(Audit!#REF!,$V$13:$AE$22,4,FALSE)&amp; IF(Audit!#REF!=10,Audit!#REF!,"")</f>
        <v>#REF!</v>
      </c>
      <c r="AQ147" s="47" t="e">
        <f t="shared" si="79"/>
        <v>#REF!</v>
      </c>
      <c r="AR147" s="50" t="e">
        <f>VLOOKUP(Audit!#REF!,$V$3:$AE$12,5,FALSE)&amp; IF(Audit!#REF!=10,Audit!#REF!,"")</f>
        <v>#REF!</v>
      </c>
      <c r="AS147" s="50" t="e">
        <f>VLOOKUP(Audit!#REF!,$V$13:$AE$22,5,FALSE)&amp; IF(Audit!#REF!=10,Audit!#REF!,"")</f>
        <v>#REF!</v>
      </c>
      <c r="AT147" s="47" t="e">
        <f t="shared" si="80"/>
        <v>#REF!</v>
      </c>
      <c r="AU147" s="50" t="e">
        <f>VLOOKUP(Audit!#REF!,$V$3:$AE$12,6,FALSE)&amp; IF(Audit!#REF!=10,Audit!#REF!,"")</f>
        <v>#REF!</v>
      </c>
      <c r="AV147" s="50" t="e">
        <f>VLOOKUP(Audit!#REF!,$V$13:$AE$22,6,FALSE)&amp; IF(Audit!#REF!=10,Audit!#REF!,"")</f>
        <v>#REF!</v>
      </c>
      <c r="AW147" s="47" t="e">
        <f t="shared" si="81"/>
        <v>#REF!</v>
      </c>
      <c r="AX147" s="50" t="e">
        <f>VLOOKUP(Audit!#REF!,$V$3:$AE$12,7,FALSE)&amp; IF(Audit!#REF!=10,Audit!#REF!,"")</f>
        <v>#REF!</v>
      </c>
      <c r="AY147" s="50" t="e">
        <f>VLOOKUP(Audit!#REF!,$V$13:$AE$22,7,FALSE) &amp; IF(Audit!#REF!=10,Audit!#REF!,"")</f>
        <v>#REF!</v>
      </c>
      <c r="AZ147" s="47" t="e">
        <f t="shared" si="82"/>
        <v>#REF!</v>
      </c>
      <c r="BA147" s="50" t="e">
        <f>VLOOKUP(Audit!#REF!,$V$3:$AE$12,8,FALSE)&amp; Audit!#REF! &amp; IF(Audit!#REF!=10,Audit!#REF!,"")</f>
        <v>#REF!</v>
      </c>
      <c r="BB147" s="50" t="e">
        <f>VLOOKUP(Audit!#REF!,$V$13:$AE$22,8,FALSE) &amp; IF(Audit!#REF!=10,Audit!#REF!,"")</f>
        <v>#REF!</v>
      </c>
      <c r="BC147" s="47" t="e">
        <f t="shared" si="83"/>
        <v>#REF!</v>
      </c>
      <c r="BD147" s="50" t="e">
        <f>VLOOKUP(Audit!#REF!,$V$3:$AE$12,9,FALSE)&amp; IF(Audit!#REF!=10,Audit!#REF!,"")</f>
        <v>#REF!</v>
      </c>
      <c r="BE147" s="50" t="e">
        <f>VLOOKUP(Audit!#REF!,$V$13:$AE$22,9,FALSE) &amp; IF(Audit!#REF!=10,Audit!#REF!,"") &amp; IF(Audit!#REF!&lt;&gt;1,U147,"")</f>
        <v>#REF!</v>
      </c>
      <c r="BF147" s="47" t="e">
        <f t="shared" si="84"/>
        <v>#REF!</v>
      </c>
      <c r="BG147" s="50" t="e">
        <f>VLOOKUP(Audit!#REF!,$V$3:$AE$12,10,FALSE) &amp; Audit!#REF! &amp; IF(Audit!#REF!=10,Audit!#REF!,"")</f>
        <v>#REF!</v>
      </c>
      <c r="BH147" s="50" t="e">
        <f>VLOOKUP(Audit!#REF!,$V$13:$AE$22,10,FALSE) &amp; IF(Audit!#REF!=10,Audit!#REF!,"") &amp; IF(Audit!#REF!&lt;&gt;1,U147,"")</f>
        <v>#REF!</v>
      </c>
      <c r="BI147" s="47" t="e">
        <f t="shared" si="85"/>
        <v>#REF!</v>
      </c>
      <c r="BJ147" s="48" t="str">
        <f t="shared" si="86"/>
        <v/>
      </c>
      <c r="BK147" s="48" t="str">
        <f t="shared" si="87"/>
        <v/>
      </c>
      <c r="BL147" s="48" t="str">
        <f t="shared" si="88"/>
        <v/>
      </c>
      <c r="BM147" s="48" t="str">
        <f t="shared" si="89"/>
        <v/>
      </c>
      <c r="BN147" s="48" t="str">
        <f t="shared" si="90"/>
        <v/>
      </c>
      <c r="BO147" s="48" t="str">
        <f t="shared" si="91"/>
        <v/>
      </c>
      <c r="BP147" s="48" t="str">
        <f t="shared" si="92"/>
        <v/>
      </c>
      <c r="BQ147" s="48" t="str">
        <f t="shared" si="93"/>
        <v/>
      </c>
      <c r="BR147" s="48" t="str">
        <f t="shared" si="94"/>
        <v/>
      </c>
      <c r="BS147" s="48" t="str">
        <f t="shared" si="95"/>
        <v/>
      </c>
      <c r="BT147" s="48" t="str">
        <f t="shared" si="96"/>
        <v/>
      </c>
      <c r="BU147" s="48" t="str">
        <f t="shared" si="97"/>
        <v/>
      </c>
    </row>
    <row r="148" spans="1:73">
      <c r="A148" s="10" t="e">
        <f>Audit!#REF!</f>
        <v>#REF!</v>
      </c>
      <c r="B148" s="10" t="e">
        <f t="shared" si="98"/>
        <v>#REF!</v>
      </c>
      <c r="C148" s="17" t="e">
        <f>VLOOKUP(Audit!#REF!,$V$3:$AE$12,2,FALSE) &amp; VLOOKUP(Audit!#REF!,$V$13:$AE$22,2,FALSE)&amp; IF(Audit!#REF!=10,Audit!#REF!&amp;Audit!#REF!,"")</f>
        <v>#REF!</v>
      </c>
      <c r="D148" s="17" t="e">
        <f>VLOOKUP(Audit!#REF!,$V$3:$AE$12,3,FALSE) &amp; VLOOKUP(Audit!#REF!,$V$13:$AE$22,3,FALSE) &amp;IF(Audit!#REF!=10,Audit!#REF!&amp;Audit!#REF!,"")</f>
        <v>#REF!</v>
      </c>
      <c r="E148" s="17" t="e">
        <f>VLOOKUP(Audit!#REF!,$V$3:$AE$12,4,FALSE)&amp; Audit!#REF! &amp; VLOOKUP(Audit!#REF!,$V$13:$AE$22,4,FALSE)&amp; IF(Audit!#REF!=10,Audit!#REF!&amp;Audit!#REF!,"")</f>
        <v>#REF!</v>
      </c>
      <c r="F148" s="17" t="e">
        <f>VLOOKUP(Audit!#REF!,$V$3:$AE$12,5,FALSE) &amp; VLOOKUP(Audit!#REF!,$V$13:$AE$22,5,FALSE)&amp; IF(Audit!#REF!=10,Audit!#REF!&amp;Audit!#REF!,"")</f>
        <v>#REF!</v>
      </c>
      <c r="G148" s="17" t="e">
        <f>VLOOKUP(Audit!#REF!,$V$3:$AE$12,6,FALSE) &amp; VLOOKUP(Audit!#REF!,$V$13:$AE$22,6,FALSE)&amp; IF(Audit!#REF!=10,Audit!#REF!&amp;Audit!#REF!,"")</f>
        <v>#REF!</v>
      </c>
      <c r="H148" s="17" t="e">
        <f>VLOOKUP(Audit!#REF!,$V$3:$AE$12,7,FALSE) &amp; VLOOKUP(Audit!#REF!,$V$13:$AE$22,7,FALSE)&amp;IF(Audit!#REF!=10,Audit!#REF!&amp;Audit!#REF!,"")</f>
        <v>#REF!</v>
      </c>
      <c r="I148" s="17" t="e">
        <f>VLOOKUP(Audit!#REF!,$V$3:$AE$12,8,FALSE) &amp; Audit!#REF! &amp; VLOOKUP(Audit!#REF!,$V$13:$AE$22,8,FALSE)&amp;IF(Audit!#REF!=10,Audit!#REF!&amp;Audit!#REF!,"")</f>
        <v>#REF!</v>
      </c>
      <c r="J148" s="17" t="e">
        <f>VLOOKUP(Audit!#REF!,$V$3:$AE$12,9,FALSE) &amp; VLOOKUP(Audit!#REF!,$V$13:$AE$22,9,FALSE) &amp; IF(Audit!#REF!=10,Audit!#REF!&amp;Audit!#REF!,"") &amp; IF(Audit!#REF!&lt;&gt;1,U148,"")</f>
        <v>#REF!</v>
      </c>
      <c r="K148" s="17" t="e">
        <f>VLOOKUP(Audit!#REF!,$V$3:$AE$12,10,FALSE) &amp; Audit!#REF! &amp; VLOOKUP(Audit!#REF!,$V$13:$AE$22,10,FALSE) &amp; IF(Audit!#REF!=10,Audit!#REF!&amp;Audit!#REF!,"") &amp; IF(Audit!#REF!&lt;&gt;1,U148,"")</f>
        <v>#REF!</v>
      </c>
      <c r="L148" s="10" t="e">
        <f>Audit!#REF!</f>
        <v>#REF!</v>
      </c>
      <c r="M148" s="10" t="e">
        <f t="shared" si="69"/>
        <v>#REF!</v>
      </c>
      <c r="N148" s="10" t="e">
        <f t="shared" si="70"/>
        <v>#REF!</v>
      </c>
      <c r="O148" s="10" t="e">
        <f t="shared" si="71"/>
        <v>#REF!</v>
      </c>
      <c r="P148" s="10" t="e">
        <f t="shared" si="72"/>
        <v>#REF!</v>
      </c>
      <c r="Q148" s="10" t="e">
        <f t="shared" si="73"/>
        <v>#REF!</v>
      </c>
      <c r="R148" s="10" t="e">
        <f t="shared" si="74"/>
        <v>#REF!</v>
      </c>
      <c r="S148" s="10" t="e">
        <f t="shared" si="75"/>
        <v>#REF!</v>
      </c>
      <c r="T148" s="10" t="e">
        <f t="shared" si="76"/>
        <v>#REF!</v>
      </c>
      <c r="U148" s="17" t="e">
        <f>IF(Audit!#REF!="","",VLOOKUP(Audit!#REF!,$W$26:$X$35,2,FALSE)) &amp; Audit!#REF! &amp; IF(Audit!#REF!="","",IF(Audit!#REF!&lt;=1.4,VLOOKUP(Audit!#REF!,$W$38:X193,2,FALSE),VLOOKUP(Audit!#REF!,$W$51:$X$61,2,FALSE))) &amp; IF(Audit!#REF!="","",VLOOKUP(Audit!#REF!,$Y$26:$Z$35,2,FALSE) &amp; Audit!#REF! &amp; IF(Audit!#REF!="","",IF(Audit!#REF!&lt;=1.4,VLOOKUP(Audit!#REF!,$Y$38:$Z$48,2,FALSE),VLOOKUP(Audit!#REF!,$Y$51:$Z$61,2,FALSE))))</f>
        <v>#REF!</v>
      </c>
      <c r="V148" s="21"/>
      <c r="AH148" s="49" t="e">
        <f>Audit!#REF!</f>
        <v>#REF!</v>
      </c>
      <c r="AI148" s="50" t="e">
        <f>VLOOKUP(Audit!#REF!,$V$3:$AE$12,2,FALSE)&amp; IF(Audit!#REF!=10,Audit!#REF!,"")</f>
        <v>#REF!</v>
      </c>
      <c r="AJ148" s="50" t="e">
        <f>VLOOKUP(Audit!#REF!,$V$13:$AE$22,2,FALSE)&amp; IF(Audit!#REF!=10,Audit!#REF!,"")</f>
        <v>#REF!</v>
      </c>
      <c r="AK148" s="47" t="e">
        <f t="shared" si="77"/>
        <v>#REF!</v>
      </c>
      <c r="AL148" s="50" t="e">
        <f>VLOOKUP(Audit!#REF!,$V$3:$AE$12,3,FALSE)&amp; IF(Audit!#REF!=10,Audit!#REF!,"")</f>
        <v>#REF!</v>
      </c>
      <c r="AM148" s="50" t="e">
        <f>VLOOKUP(Audit!#REF!,$V$13:$AE$22,3,FALSE)&amp; IF(Audit!#REF!=10,Audit!#REF!,"")</f>
        <v>#REF!</v>
      </c>
      <c r="AN148" s="47" t="e">
        <f t="shared" si="78"/>
        <v>#REF!</v>
      </c>
      <c r="AO148" s="50" t="e">
        <f>VLOOKUP(Audit!#REF!,$V$3:$AE$12,4,FALSE) &amp;  Audit!#REF! &amp; IF(Audit!#REF!=10,Audit!#REF!,"")</f>
        <v>#REF!</v>
      </c>
      <c r="AP148" s="50" t="e">
        <f>VLOOKUP(Audit!#REF!,$V$13:$AE$22,4,FALSE)&amp; IF(Audit!#REF!=10,Audit!#REF!,"")</f>
        <v>#REF!</v>
      </c>
      <c r="AQ148" s="47" t="e">
        <f t="shared" si="79"/>
        <v>#REF!</v>
      </c>
      <c r="AR148" s="50" t="e">
        <f>VLOOKUP(Audit!#REF!,$V$3:$AE$12,5,FALSE)&amp; IF(Audit!#REF!=10,Audit!#REF!,"")</f>
        <v>#REF!</v>
      </c>
      <c r="AS148" s="50" t="e">
        <f>VLOOKUP(Audit!#REF!,$V$13:$AE$22,5,FALSE)&amp; IF(Audit!#REF!=10,Audit!#REF!,"")</f>
        <v>#REF!</v>
      </c>
      <c r="AT148" s="47" t="e">
        <f t="shared" si="80"/>
        <v>#REF!</v>
      </c>
      <c r="AU148" s="50" t="e">
        <f>VLOOKUP(Audit!#REF!,$V$3:$AE$12,6,FALSE)&amp; IF(Audit!#REF!=10,Audit!#REF!,"")</f>
        <v>#REF!</v>
      </c>
      <c r="AV148" s="50" t="e">
        <f>VLOOKUP(Audit!#REF!,$V$13:$AE$22,6,FALSE)&amp; IF(Audit!#REF!=10,Audit!#REF!,"")</f>
        <v>#REF!</v>
      </c>
      <c r="AW148" s="47" t="e">
        <f t="shared" si="81"/>
        <v>#REF!</v>
      </c>
      <c r="AX148" s="50" t="e">
        <f>VLOOKUP(Audit!#REF!,$V$3:$AE$12,7,FALSE)&amp; IF(Audit!#REF!=10,Audit!#REF!,"")</f>
        <v>#REF!</v>
      </c>
      <c r="AY148" s="50" t="e">
        <f>VLOOKUP(Audit!#REF!,$V$13:$AE$22,7,FALSE) &amp; IF(Audit!#REF!=10,Audit!#REF!,"")</f>
        <v>#REF!</v>
      </c>
      <c r="AZ148" s="47" t="e">
        <f t="shared" si="82"/>
        <v>#REF!</v>
      </c>
      <c r="BA148" s="50" t="e">
        <f>VLOOKUP(Audit!#REF!,$V$3:$AE$12,8,FALSE)&amp; Audit!#REF! &amp; IF(Audit!#REF!=10,Audit!#REF!,"")</f>
        <v>#REF!</v>
      </c>
      <c r="BB148" s="50" t="e">
        <f>VLOOKUP(Audit!#REF!,$V$13:$AE$22,8,FALSE) &amp; IF(Audit!#REF!=10,Audit!#REF!,"")</f>
        <v>#REF!</v>
      </c>
      <c r="BC148" s="47" t="e">
        <f t="shared" si="83"/>
        <v>#REF!</v>
      </c>
      <c r="BD148" s="50" t="e">
        <f>VLOOKUP(Audit!#REF!,$V$3:$AE$12,9,FALSE)&amp; IF(Audit!#REF!=10,Audit!#REF!,"")</f>
        <v>#REF!</v>
      </c>
      <c r="BE148" s="50" t="e">
        <f>VLOOKUP(Audit!#REF!,$V$13:$AE$22,9,FALSE) &amp; IF(Audit!#REF!=10,Audit!#REF!,"") &amp; IF(Audit!#REF!&lt;&gt;1,U148,"")</f>
        <v>#REF!</v>
      </c>
      <c r="BF148" s="47" t="e">
        <f t="shared" si="84"/>
        <v>#REF!</v>
      </c>
      <c r="BG148" s="50" t="e">
        <f>VLOOKUP(Audit!#REF!,$V$3:$AE$12,10,FALSE) &amp; Audit!#REF! &amp; IF(Audit!#REF!=10,Audit!#REF!,"")</f>
        <v>#REF!</v>
      </c>
      <c r="BH148" s="50" t="e">
        <f>VLOOKUP(Audit!#REF!,$V$13:$AE$22,10,FALSE) &amp; IF(Audit!#REF!=10,Audit!#REF!,"") &amp; IF(Audit!#REF!&lt;&gt;1,U148,"")</f>
        <v>#REF!</v>
      </c>
      <c r="BI148" s="47" t="e">
        <f t="shared" si="85"/>
        <v>#REF!</v>
      </c>
      <c r="BJ148" s="48" t="str">
        <f t="shared" si="86"/>
        <v/>
      </c>
      <c r="BK148" s="48" t="str">
        <f t="shared" si="87"/>
        <v/>
      </c>
      <c r="BL148" s="48" t="str">
        <f t="shared" si="88"/>
        <v/>
      </c>
      <c r="BM148" s="48" t="str">
        <f t="shared" si="89"/>
        <v/>
      </c>
      <c r="BN148" s="48" t="str">
        <f t="shared" si="90"/>
        <v/>
      </c>
      <c r="BO148" s="48" t="str">
        <f t="shared" si="91"/>
        <v/>
      </c>
      <c r="BP148" s="48" t="str">
        <f t="shared" si="92"/>
        <v/>
      </c>
      <c r="BQ148" s="48" t="str">
        <f t="shared" si="93"/>
        <v/>
      </c>
      <c r="BR148" s="48" t="str">
        <f t="shared" si="94"/>
        <v/>
      </c>
      <c r="BS148" s="48" t="str">
        <f t="shared" si="95"/>
        <v/>
      </c>
      <c r="BT148" s="48" t="str">
        <f t="shared" si="96"/>
        <v/>
      </c>
      <c r="BU148" s="48" t="str">
        <f t="shared" si="97"/>
        <v/>
      </c>
    </row>
    <row r="149" spans="1:73">
      <c r="A149" s="10" t="e">
        <f>Audit!#REF!</f>
        <v>#REF!</v>
      </c>
      <c r="B149" s="10" t="e">
        <f t="shared" si="98"/>
        <v>#REF!</v>
      </c>
      <c r="C149" s="17" t="e">
        <f>VLOOKUP(Audit!#REF!,$V$3:$AE$12,2,FALSE) &amp; VLOOKUP(Audit!#REF!,$V$13:$AE$22,2,FALSE)&amp; IF(Audit!#REF!=10,Audit!#REF!&amp;Audit!#REF!,"")</f>
        <v>#REF!</v>
      </c>
      <c r="D149" s="17" t="e">
        <f>VLOOKUP(Audit!#REF!,$V$3:$AE$12,3,FALSE) &amp; VLOOKUP(Audit!#REF!,$V$13:$AE$22,3,FALSE) &amp;IF(Audit!#REF!=10,Audit!#REF!&amp;Audit!#REF!,"")</f>
        <v>#REF!</v>
      </c>
      <c r="E149" s="17" t="e">
        <f>VLOOKUP(Audit!#REF!,$V$3:$AE$12,4,FALSE)&amp; Audit!#REF! &amp; VLOOKUP(Audit!#REF!,$V$13:$AE$22,4,FALSE)&amp; IF(Audit!#REF!=10,Audit!#REF!&amp;Audit!#REF!,"")</f>
        <v>#REF!</v>
      </c>
      <c r="F149" s="17" t="e">
        <f>VLOOKUP(Audit!#REF!,$V$3:$AE$12,5,FALSE) &amp; VLOOKUP(Audit!#REF!,$V$13:$AE$22,5,FALSE)&amp; IF(Audit!#REF!=10,Audit!#REF!&amp;Audit!#REF!,"")</f>
        <v>#REF!</v>
      </c>
      <c r="G149" s="17" t="e">
        <f>VLOOKUP(Audit!#REF!,$V$3:$AE$12,6,FALSE) &amp; VLOOKUP(Audit!#REF!,$V$13:$AE$22,6,FALSE)&amp; IF(Audit!#REF!=10,Audit!#REF!&amp;Audit!#REF!,"")</f>
        <v>#REF!</v>
      </c>
      <c r="H149" s="17" t="e">
        <f>VLOOKUP(Audit!#REF!,$V$3:$AE$12,7,FALSE) &amp; VLOOKUP(Audit!#REF!,$V$13:$AE$22,7,FALSE)&amp;IF(Audit!#REF!=10,Audit!#REF!&amp;Audit!#REF!,"")</f>
        <v>#REF!</v>
      </c>
      <c r="I149" s="17" t="e">
        <f>VLOOKUP(Audit!#REF!,$V$3:$AE$12,8,FALSE) &amp; Audit!#REF! &amp; VLOOKUP(Audit!#REF!,$V$13:$AE$22,8,FALSE)&amp;IF(Audit!#REF!=10,Audit!#REF!&amp;Audit!#REF!,"")</f>
        <v>#REF!</v>
      </c>
      <c r="J149" s="17" t="e">
        <f>VLOOKUP(Audit!#REF!,$V$3:$AE$12,9,FALSE) &amp; VLOOKUP(Audit!#REF!,$V$13:$AE$22,9,FALSE) &amp; IF(Audit!#REF!=10,Audit!#REF!&amp;Audit!#REF!,"") &amp; IF(Audit!#REF!&lt;&gt;1,U149,"")</f>
        <v>#REF!</v>
      </c>
      <c r="K149" s="17" t="e">
        <f>VLOOKUP(Audit!#REF!,$V$3:$AE$12,10,FALSE) &amp; Audit!#REF! &amp; VLOOKUP(Audit!#REF!,$V$13:$AE$22,10,FALSE) &amp; IF(Audit!#REF!=10,Audit!#REF!&amp;Audit!#REF!,"") &amp; IF(Audit!#REF!&lt;&gt;1,U149,"")</f>
        <v>#REF!</v>
      </c>
      <c r="L149" s="10" t="e">
        <f>Audit!#REF!</f>
        <v>#REF!</v>
      </c>
      <c r="M149" s="10" t="e">
        <f t="shared" si="69"/>
        <v>#REF!</v>
      </c>
      <c r="N149" s="10" t="e">
        <f t="shared" si="70"/>
        <v>#REF!</v>
      </c>
      <c r="O149" s="10" t="e">
        <f t="shared" si="71"/>
        <v>#REF!</v>
      </c>
      <c r="P149" s="10" t="e">
        <f t="shared" si="72"/>
        <v>#REF!</v>
      </c>
      <c r="Q149" s="10" t="e">
        <f t="shared" si="73"/>
        <v>#REF!</v>
      </c>
      <c r="R149" s="10" t="e">
        <f t="shared" si="74"/>
        <v>#REF!</v>
      </c>
      <c r="S149" s="10" t="e">
        <f t="shared" si="75"/>
        <v>#REF!</v>
      </c>
      <c r="T149" s="10" t="e">
        <f t="shared" si="76"/>
        <v>#REF!</v>
      </c>
      <c r="U149" s="17" t="e">
        <f>IF(Audit!#REF!="","",VLOOKUP(Audit!#REF!,$W$26:$X$35,2,FALSE)) &amp; Audit!#REF! &amp; IF(Audit!#REF!="","",IF(Audit!#REF!&lt;=1.4,VLOOKUP(Audit!#REF!,$W$38:X194,2,FALSE),VLOOKUP(Audit!#REF!,$W$51:$X$61,2,FALSE))) &amp; IF(Audit!#REF!="","",VLOOKUP(Audit!#REF!,$Y$26:$Z$35,2,FALSE) &amp; Audit!#REF! &amp; IF(Audit!#REF!="","",IF(Audit!#REF!&lt;=1.4,VLOOKUP(Audit!#REF!,$Y$38:$Z$48,2,FALSE),VLOOKUP(Audit!#REF!,$Y$51:$Z$61,2,FALSE))))</f>
        <v>#REF!</v>
      </c>
      <c r="V149" s="21"/>
      <c r="AH149" s="49" t="e">
        <f>Audit!#REF!</f>
        <v>#REF!</v>
      </c>
      <c r="AI149" s="50" t="e">
        <f>VLOOKUP(Audit!#REF!,$V$3:$AE$12,2,FALSE)&amp; IF(Audit!#REF!=10,Audit!#REF!,"")</f>
        <v>#REF!</v>
      </c>
      <c r="AJ149" s="50" t="e">
        <f>VLOOKUP(Audit!#REF!,$V$13:$AE$22,2,FALSE)&amp; IF(Audit!#REF!=10,Audit!#REF!,"")</f>
        <v>#REF!</v>
      </c>
      <c r="AK149" s="47" t="e">
        <f t="shared" si="77"/>
        <v>#REF!</v>
      </c>
      <c r="AL149" s="50" t="e">
        <f>VLOOKUP(Audit!#REF!,$V$3:$AE$12,3,FALSE)&amp; IF(Audit!#REF!=10,Audit!#REF!,"")</f>
        <v>#REF!</v>
      </c>
      <c r="AM149" s="50" t="e">
        <f>VLOOKUP(Audit!#REF!,$V$13:$AE$22,3,FALSE)&amp; IF(Audit!#REF!=10,Audit!#REF!,"")</f>
        <v>#REF!</v>
      </c>
      <c r="AN149" s="47" t="e">
        <f t="shared" si="78"/>
        <v>#REF!</v>
      </c>
      <c r="AO149" s="50" t="e">
        <f>VLOOKUP(Audit!#REF!,$V$3:$AE$12,4,FALSE) &amp;  Audit!#REF! &amp; IF(Audit!#REF!=10,Audit!#REF!,"")</f>
        <v>#REF!</v>
      </c>
      <c r="AP149" s="50" t="e">
        <f>VLOOKUP(Audit!#REF!,$V$13:$AE$22,4,FALSE)&amp; IF(Audit!#REF!=10,Audit!#REF!,"")</f>
        <v>#REF!</v>
      </c>
      <c r="AQ149" s="47" t="e">
        <f t="shared" si="79"/>
        <v>#REF!</v>
      </c>
      <c r="AR149" s="50" t="e">
        <f>VLOOKUP(Audit!#REF!,$V$3:$AE$12,5,FALSE)&amp; IF(Audit!#REF!=10,Audit!#REF!,"")</f>
        <v>#REF!</v>
      </c>
      <c r="AS149" s="50" t="e">
        <f>VLOOKUP(Audit!#REF!,$V$13:$AE$22,5,FALSE)&amp; IF(Audit!#REF!=10,Audit!#REF!,"")</f>
        <v>#REF!</v>
      </c>
      <c r="AT149" s="47" t="e">
        <f t="shared" si="80"/>
        <v>#REF!</v>
      </c>
      <c r="AU149" s="50" t="e">
        <f>VLOOKUP(Audit!#REF!,$V$3:$AE$12,6,FALSE)&amp; IF(Audit!#REF!=10,Audit!#REF!,"")</f>
        <v>#REF!</v>
      </c>
      <c r="AV149" s="50" t="e">
        <f>VLOOKUP(Audit!#REF!,$V$13:$AE$22,6,FALSE)&amp; IF(Audit!#REF!=10,Audit!#REF!,"")</f>
        <v>#REF!</v>
      </c>
      <c r="AW149" s="47" t="e">
        <f t="shared" si="81"/>
        <v>#REF!</v>
      </c>
      <c r="AX149" s="50" t="e">
        <f>VLOOKUP(Audit!#REF!,$V$3:$AE$12,7,FALSE)&amp; IF(Audit!#REF!=10,Audit!#REF!,"")</f>
        <v>#REF!</v>
      </c>
      <c r="AY149" s="50" t="e">
        <f>VLOOKUP(Audit!#REF!,$V$13:$AE$22,7,FALSE) &amp; IF(Audit!#REF!=10,Audit!#REF!,"")</f>
        <v>#REF!</v>
      </c>
      <c r="AZ149" s="47" t="e">
        <f t="shared" si="82"/>
        <v>#REF!</v>
      </c>
      <c r="BA149" s="50" t="e">
        <f>VLOOKUP(Audit!#REF!,$V$3:$AE$12,8,FALSE)&amp; Audit!#REF! &amp; IF(Audit!#REF!=10,Audit!#REF!,"")</f>
        <v>#REF!</v>
      </c>
      <c r="BB149" s="50" t="e">
        <f>VLOOKUP(Audit!#REF!,$V$13:$AE$22,8,FALSE) &amp; IF(Audit!#REF!=10,Audit!#REF!,"")</f>
        <v>#REF!</v>
      </c>
      <c r="BC149" s="47" t="e">
        <f t="shared" si="83"/>
        <v>#REF!</v>
      </c>
      <c r="BD149" s="50" t="e">
        <f>VLOOKUP(Audit!#REF!,$V$3:$AE$12,9,FALSE)&amp; IF(Audit!#REF!=10,Audit!#REF!,"")</f>
        <v>#REF!</v>
      </c>
      <c r="BE149" s="50" t="e">
        <f>VLOOKUP(Audit!#REF!,$V$13:$AE$22,9,FALSE) &amp; IF(Audit!#REF!=10,Audit!#REF!,"") &amp; IF(Audit!#REF!&lt;&gt;1,U149,"")</f>
        <v>#REF!</v>
      </c>
      <c r="BF149" s="47" t="e">
        <f t="shared" si="84"/>
        <v>#REF!</v>
      </c>
      <c r="BG149" s="50" t="e">
        <f>VLOOKUP(Audit!#REF!,$V$3:$AE$12,10,FALSE) &amp; Audit!#REF! &amp; IF(Audit!#REF!=10,Audit!#REF!,"")</f>
        <v>#REF!</v>
      </c>
      <c r="BH149" s="50" t="e">
        <f>VLOOKUP(Audit!#REF!,$V$13:$AE$22,10,FALSE) &amp; IF(Audit!#REF!=10,Audit!#REF!,"") &amp; IF(Audit!#REF!&lt;&gt;1,U149,"")</f>
        <v>#REF!</v>
      </c>
      <c r="BI149" s="47" t="e">
        <f t="shared" si="85"/>
        <v>#REF!</v>
      </c>
      <c r="BJ149" s="48" t="str">
        <f t="shared" si="86"/>
        <v/>
      </c>
      <c r="BK149" s="48" t="str">
        <f t="shared" si="87"/>
        <v/>
      </c>
      <c r="BL149" s="48" t="str">
        <f t="shared" si="88"/>
        <v/>
      </c>
      <c r="BM149" s="48" t="str">
        <f t="shared" si="89"/>
        <v/>
      </c>
      <c r="BN149" s="48" t="str">
        <f t="shared" si="90"/>
        <v/>
      </c>
      <c r="BO149" s="48" t="str">
        <f t="shared" si="91"/>
        <v/>
      </c>
      <c r="BP149" s="48" t="str">
        <f t="shared" si="92"/>
        <v/>
      </c>
      <c r="BQ149" s="48" t="str">
        <f t="shared" si="93"/>
        <v/>
      </c>
      <c r="BR149" s="48" t="str">
        <f t="shared" si="94"/>
        <v/>
      </c>
      <c r="BS149" s="48" t="str">
        <f t="shared" si="95"/>
        <v/>
      </c>
      <c r="BT149" s="48" t="str">
        <f t="shared" si="96"/>
        <v/>
      </c>
      <c r="BU149" s="48" t="str">
        <f t="shared" si="97"/>
        <v/>
      </c>
    </row>
    <row r="150" spans="1:73">
      <c r="A150" s="10" t="e">
        <f>Audit!#REF!</f>
        <v>#REF!</v>
      </c>
      <c r="B150" s="10" t="e">
        <f t="shared" si="98"/>
        <v>#REF!</v>
      </c>
      <c r="C150" s="17" t="e">
        <f>VLOOKUP(Audit!#REF!,$V$3:$AE$12,2,FALSE) &amp; VLOOKUP(Audit!#REF!,$V$13:$AE$22,2,FALSE)&amp; IF(Audit!#REF!=10,Audit!#REF!&amp;Audit!#REF!,"")</f>
        <v>#REF!</v>
      </c>
      <c r="D150" s="17" t="e">
        <f>VLOOKUP(Audit!#REF!,$V$3:$AE$12,3,FALSE) &amp; VLOOKUP(Audit!#REF!,$V$13:$AE$22,3,FALSE) &amp;IF(Audit!#REF!=10,Audit!#REF!&amp;Audit!#REF!,"")</f>
        <v>#REF!</v>
      </c>
      <c r="E150" s="17" t="e">
        <f>VLOOKUP(Audit!#REF!,$V$3:$AE$12,4,FALSE)&amp; Audit!#REF! &amp; VLOOKUP(Audit!#REF!,$V$13:$AE$22,4,FALSE)&amp; IF(Audit!#REF!=10,Audit!#REF!&amp;Audit!#REF!,"")</f>
        <v>#REF!</v>
      </c>
      <c r="F150" s="17" t="e">
        <f>VLOOKUP(Audit!#REF!,$V$3:$AE$12,5,FALSE) &amp; VLOOKUP(Audit!#REF!,$V$13:$AE$22,5,FALSE)&amp; IF(Audit!#REF!=10,Audit!#REF!&amp;Audit!#REF!,"")</f>
        <v>#REF!</v>
      </c>
      <c r="G150" s="17" t="e">
        <f>VLOOKUP(Audit!#REF!,$V$3:$AE$12,6,FALSE) &amp; VLOOKUP(Audit!#REF!,$V$13:$AE$22,6,FALSE)&amp; IF(Audit!#REF!=10,Audit!#REF!&amp;Audit!#REF!,"")</f>
        <v>#REF!</v>
      </c>
      <c r="H150" s="17" t="e">
        <f>VLOOKUP(Audit!#REF!,$V$3:$AE$12,7,FALSE) &amp; VLOOKUP(Audit!#REF!,$V$13:$AE$22,7,FALSE)&amp;IF(Audit!#REF!=10,Audit!#REF!&amp;Audit!#REF!,"")</f>
        <v>#REF!</v>
      </c>
      <c r="I150" s="17" t="e">
        <f>VLOOKUP(Audit!#REF!,$V$3:$AE$12,8,FALSE) &amp; Audit!#REF! &amp; VLOOKUP(Audit!#REF!,$V$13:$AE$22,8,FALSE)&amp;IF(Audit!#REF!=10,Audit!#REF!&amp;Audit!#REF!,"")</f>
        <v>#REF!</v>
      </c>
      <c r="J150" s="17" t="e">
        <f>VLOOKUP(Audit!#REF!,$V$3:$AE$12,9,FALSE) &amp; VLOOKUP(Audit!#REF!,$V$13:$AE$22,9,FALSE) &amp; IF(Audit!#REF!=10,Audit!#REF!&amp;Audit!#REF!,"") &amp; IF(Audit!#REF!&lt;&gt;1,U150,"")</f>
        <v>#REF!</v>
      </c>
      <c r="K150" s="17" t="e">
        <f>VLOOKUP(Audit!#REF!,$V$3:$AE$12,10,FALSE) &amp; Audit!#REF! &amp; VLOOKUP(Audit!#REF!,$V$13:$AE$22,10,FALSE) &amp; IF(Audit!#REF!=10,Audit!#REF!&amp;Audit!#REF!,"") &amp; IF(Audit!#REF!&lt;&gt;1,U150,"")</f>
        <v>#REF!</v>
      </c>
      <c r="L150" s="10" t="e">
        <f>Audit!#REF!</f>
        <v>#REF!</v>
      </c>
      <c r="M150" s="10" t="e">
        <f t="shared" si="69"/>
        <v>#REF!</v>
      </c>
      <c r="N150" s="10" t="e">
        <f t="shared" si="70"/>
        <v>#REF!</v>
      </c>
      <c r="O150" s="10" t="e">
        <f t="shared" si="71"/>
        <v>#REF!</v>
      </c>
      <c r="P150" s="10" t="e">
        <f t="shared" si="72"/>
        <v>#REF!</v>
      </c>
      <c r="Q150" s="10" t="e">
        <f t="shared" si="73"/>
        <v>#REF!</v>
      </c>
      <c r="R150" s="10" t="e">
        <f t="shared" si="74"/>
        <v>#REF!</v>
      </c>
      <c r="S150" s="10" t="e">
        <f t="shared" si="75"/>
        <v>#REF!</v>
      </c>
      <c r="T150" s="10" t="e">
        <f t="shared" si="76"/>
        <v>#REF!</v>
      </c>
      <c r="U150" s="17" t="e">
        <f>IF(Audit!#REF!="","",VLOOKUP(Audit!#REF!,$W$26:$X$35,2,FALSE)) &amp; Audit!#REF! &amp; IF(Audit!#REF!="","",IF(Audit!#REF!&lt;=1.4,VLOOKUP(Audit!#REF!,$W$38:X195,2,FALSE),VLOOKUP(Audit!#REF!,$W$51:$X$61,2,FALSE))) &amp; IF(Audit!#REF!="","",VLOOKUP(Audit!#REF!,$Y$26:$Z$35,2,FALSE) &amp; Audit!#REF! &amp; IF(Audit!#REF!="","",IF(Audit!#REF!&lt;=1.4,VLOOKUP(Audit!#REF!,$Y$38:$Z$48,2,FALSE),VLOOKUP(Audit!#REF!,$Y$51:$Z$61,2,FALSE))))</f>
        <v>#REF!</v>
      </c>
      <c r="V150" s="21"/>
      <c r="AH150" s="49" t="e">
        <f>Audit!#REF!</f>
        <v>#REF!</v>
      </c>
      <c r="AI150" s="50" t="e">
        <f>VLOOKUP(Audit!#REF!,$V$3:$AE$12,2,FALSE)&amp; IF(Audit!#REF!=10,Audit!#REF!,"")</f>
        <v>#REF!</v>
      </c>
      <c r="AJ150" s="50" t="e">
        <f>VLOOKUP(Audit!#REF!,$V$13:$AE$22,2,FALSE)&amp; IF(Audit!#REF!=10,Audit!#REF!,"")</f>
        <v>#REF!</v>
      </c>
      <c r="AK150" s="47" t="e">
        <f t="shared" si="77"/>
        <v>#REF!</v>
      </c>
      <c r="AL150" s="50" t="e">
        <f>VLOOKUP(Audit!#REF!,$V$3:$AE$12,3,FALSE)&amp; IF(Audit!#REF!=10,Audit!#REF!,"")</f>
        <v>#REF!</v>
      </c>
      <c r="AM150" s="50" t="e">
        <f>VLOOKUP(Audit!#REF!,$V$13:$AE$22,3,FALSE)&amp; IF(Audit!#REF!=10,Audit!#REF!,"")</f>
        <v>#REF!</v>
      </c>
      <c r="AN150" s="47" t="e">
        <f t="shared" si="78"/>
        <v>#REF!</v>
      </c>
      <c r="AO150" s="50" t="e">
        <f>VLOOKUP(Audit!#REF!,$V$3:$AE$12,4,FALSE) &amp;  Audit!#REF! &amp; IF(Audit!#REF!=10,Audit!#REF!,"")</f>
        <v>#REF!</v>
      </c>
      <c r="AP150" s="50" t="e">
        <f>VLOOKUP(Audit!#REF!,$V$13:$AE$22,4,FALSE)&amp; IF(Audit!#REF!=10,Audit!#REF!,"")</f>
        <v>#REF!</v>
      </c>
      <c r="AQ150" s="47" t="e">
        <f t="shared" si="79"/>
        <v>#REF!</v>
      </c>
      <c r="AR150" s="50" t="e">
        <f>VLOOKUP(Audit!#REF!,$V$3:$AE$12,5,FALSE)&amp; IF(Audit!#REF!=10,Audit!#REF!,"")</f>
        <v>#REF!</v>
      </c>
      <c r="AS150" s="50" t="e">
        <f>VLOOKUP(Audit!#REF!,$V$13:$AE$22,5,FALSE)&amp; IF(Audit!#REF!=10,Audit!#REF!,"")</f>
        <v>#REF!</v>
      </c>
      <c r="AT150" s="47" t="e">
        <f t="shared" si="80"/>
        <v>#REF!</v>
      </c>
      <c r="AU150" s="50" t="e">
        <f>VLOOKUP(Audit!#REF!,$V$3:$AE$12,6,FALSE)&amp; IF(Audit!#REF!=10,Audit!#REF!,"")</f>
        <v>#REF!</v>
      </c>
      <c r="AV150" s="50" t="e">
        <f>VLOOKUP(Audit!#REF!,$V$13:$AE$22,6,FALSE)&amp; IF(Audit!#REF!=10,Audit!#REF!,"")</f>
        <v>#REF!</v>
      </c>
      <c r="AW150" s="47" t="e">
        <f t="shared" si="81"/>
        <v>#REF!</v>
      </c>
      <c r="AX150" s="50" t="e">
        <f>VLOOKUP(Audit!#REF!,$V$3:$AE$12,7,FALSE)&amp; IF(Audit!#REF!=10,Audit!#REF!,"")</f>
        <v>#REF!</v>
      </c>
      <c r="AY150" s="50" t="e">
        <f>VLOOKUP(Audit!#REF!,$V$13:$AE$22,7,FALSE) &amp; IF(Audit!#REF!=10,Audit!#REF!,"")</f>
        <v>#REF!</v>
      </c>
      <c r="AZ150" s="47" t="e">
        <f t="shared" si="82"/>
        <v>#REF!</v>
      </c>
      <c r="BA150" s="50" t="e">
        <f>VLOOKUP(Audit!#REF!,$V$3:$AE$12,8,FALSE)&amp; Audit!#REF! &amp; IF(Audit!#REF!=10,Audit!#REF!,"")</f>
        <v>#REF!</v>
      </c>
      <c r="BB150" s="50" t="e">
        <f>VLOOKUP(Audit!#REF!,$V$13:$AE$22,8,FALSE) &amp; IF(Audit!#REF!=10,Audit!#REF!,"")</f>
        <v>#REF!</v>
      </c>
      <c r="BC150" s="47" t="e">
        <f t="shared" si="83"/>
        <v>#REF!</v>
      </c>
      <c r="BD150" s="50" t="e">
        <f>VLOOKUP(Audit!#REF!,$V$3:$AE$12,9,FALSE)&amp; IF(Audit!#REF!=10,Audit!#REF!,"")</f>
        <v>#REF!</v>
      </c>
      <c r="BE150" s="50" t="e">
        <f>VLOOKUP(Audit!#REF!,$V$13:$AE$22,9,FALSE) &amp; IF(Audit!#REF!=10,Audit!#REF!,"") &amp; IF(Audit!#REF!&lt;&gt;1,U150,"")</f>
        <v>#REF!</v>
      </c>
      <c r="BF150" s="47" t="e">
        <f t="shared" si="84"/>
        <v>#REF!</v>
      </c>
      <c r="BG150" s="50" t="e">
        <f>VLOOKUP(Audit!#REF!,$V$3:$AE$12,10,FALSE) &amp; Audit!#REF! &amp; IF(Audit!#REF!=10,Audit!#REF!,"")</f>
        <v>#REF!</v>
      </c>
      <c r="BH150" s="50" t="e">
        <f>VLOOKUP(Audit!#REF!,$V$13:$AE$22,10,FALSE) &amp; IF(Audit!#REF!=10,Audit!#REF!,"") &amp; IF(Audit!#REF!&lt;&gt;1,U150,"")</f>
        <v>#REF!</v>
      </c>
      <c r="BI150" s="47" t="e">
        <f t="shared" si="85"/>
        <v>#REF!</v>
      </c>
      <c r="BJ150" s="48" t="str">
        <f t="shared" si="86"/>
        <v/>
      </c>
      <c r="BK150" s="48" t="str">
        <f t="shared" si="87"/>
        <v/>
      </c>
      <c r="BL150" s="48" t="str">
        <f t="shared" si="88"/>
        <v/>
      </c>
      <c r="BM150" s="48" t="str">
        <f t="shared" si="89"/>
        <v/>
      </c>
      <c r="BN150" s="48" t="str">
        <f t="shared" si="90"/>
        <v/>
      </c>
      <c r="BO150" s="48" t="str">
        <f t="shared" si="91"/>
        <v/>
      </c>
      <c r="BP150" s="48" t="str">
        <f t="shared" si="92"/>
        <v/>
      </c>
      <c r="BQ150" s="48" t="str">
        <f t="shared" si="93"/>
        <v/>
      </c>
      <c r="BR150" s="48" t="str">
        <f t="shared" si="94"/>
        <v/>
      </c>
      <c r="BS150" s="48" t="str">
        <f t="shared" si="95"/>
        <v/>
      </c>
      <c r="BT150" s="48" t="str">
        <f t="shared" si="96"/>
        <v/>
      </c>
      <c r="BU150" s="48" t="str">
        <f t="shared" si="97"/>
        <v/>
      </c>
    </row>
    <row r="151" spans="1:73">
      <c r="A151" s="10" t="e">
        <f>Audit!#REF!</f>
        <v>#REF!</v>
      </c>
      <c r="B151" s="10" t="e">
        <f t="shared" si="98"/>
        <v>#REF!</v>
      </c>
      <c r="C151" s="17" t="e">
        <f>VLOOKUP(Audit!#REF!,$V$3:$AE$12,2,FALSE) &amp; VLOOKUP(Audit!#REF!,$V$13:$AE$22,2,FALSE)&amp; IF(Audit!#REF!=10,Audit!#REF!&amp;Audit!#REF!,"")</f>
        <v>#REF!</v>
      </c>
      <c r="D151" s="17" t="e">
        <f>VLOOKUP(Audit!#REF!,$V$3:$AE$12,3,FALSE) &amp; VLOOKUP(Audit!#REF!,$V$13:$AE$22,3,FALSE) &amp;IF(Audit!#REF!=10,Audit!#REF!&amp;Audit!#REF!,"")</f>
        <v>#REF!</v>
      </c>
      <c r="E151" s="17" t="e">
        <f>VLOOKUP(Audit!#REF!,$V$3:$AE$12,4,FALSE)&amp; Audit!#REF! &amp; VLOOKUP(Audit!#REF!,$V$13:$AE$22,4,FALSE)&amp; IF(Audit!#REF!=10,Audit!#REF!&amp;Audit!#REF!,"")</f>
        <v>#REF!</v>
      </c>
      <c r="F151" s="17" t="e">
        <f>VLOOKUP(Audit!#REF!,$V$3:$AE$12,5,FALSE) &amp; VLOOKUP(Audit!#REF!,$V$13:$AE$22,5,FALSE)&amp; IF(Audit!#REF!=10,Audit!#REF!&amp;Audit!#REF!,"")</f>
        <v>#REF!</v>
      </c>
      <c r="G151" s="17" t="e">
        <f>VLOOKUP(Audit!#REF!,$V$3:$AE$12,6,FALSE) &amp; VLOOKUP(Audit!#REF!,$V$13:$AE$22,6,FALSE)&amp; IF(Audit!#REF!=10,Audit!#REF!&amp;Audit!#REF!,"")</f>
        <v>#REF!</v>
      </c>
      <c r="H151" s="17" t="e">
        <f>VLOOKUP(Audit!#REF!,$V$3:$AE$12,7,FALSE) &amp; VLOOKUP(Audit!#REF!,$V$13:$AE$22,7,FALSE)&amp;IF(Audit!#REF!=10,Audit!#REF!&amp;Audit!#REF!,"")</f>
        <v>#REF!</v>
      </c>
      <c r="I151" s="17" t="e">
        <f>VLOOKUP(Audit!#REF!,$V$3:$AE$12,8,FALSE) &amp; Audit!#REF! &amp; VLOOKUP(Audit!#REF!,$V$13:$AE$22,8,FALSE)&amp;IF(Audit!#REF!=10,Audit!#REF!&amp;Audit!#REF!,"")</f>
        <v>#REF!</v>
      </c>
      <c r="J151" s="17" t="e">
        <f>VLOOKUP(Audit!#REF!,$V$3:$AE$12,9,FALSE) &amp; VLOOKUP(Audit!#REF!,$V$13:$AE$22,9,FALSE) &amp; IF(Audit!#REF!=10,Audit!#REF!&amp;Audit!#REF!,"") &amp; IF(Audit!#REF!&lt;&gt;1,U151,"")</f>
        <v>#REF!</v>
      </c>
      <c r="K151" s="17" t="e">
        <f>VLOOKUP(Audit!#REF!,$V$3:$AE$12,10,FALSE) &amp; Audit!#REF! &amp; VLOOKUP(Audit!#REF!,$V$13:$AE$22,10,FALSE) &amp; IF(Audit!#REF!=10,Audit!#REF!&amp;Audit!#REF!,"") &amp; IF(Audit!#REF!&lt;&gt;1,U151,"")</f>
        <v>#REF!</v>
      </c>
      <c r="L151" s="10" t="e">
        <f>Audit!#REF!</f>
        <v>#REF!</v>
      </c>
      <c r="M151" s="10" t="e">
        <f t="shared" si="69"/>
        <v>#REF!</v>
      </c>
      <c r="N151" s="10" t="e">
        <f t="shared" si="70"/>
        <v>#REF!</v>
      </c>
      <c r="O151" s="10" t="e">
        <f t="shared" si="71"/>
        <v>#REF!</v>
      </c>
      <c r="P151" s="10" t="e">
        <f t="shared" si="72"/>
        <v>#REF!</v>
      </c>
      <c r="Q151" s="10" t="e">
        <f t="shared" si="73"/>
        <v>#REF!</v>
      </c>
      <c r="R151" s="10" t="e">
        <f t="shared" si="74"/>
        <v>#REF!</v>
      </c>
      <c r="S151" s="10" t="e">
        <f t="shared" si="75"/>
        <v>#REF!</v>
      </c>
      <c r="T151" s="10" t="e">
        <f t="shared" si="76"/>
        <v>#REF!</v>
      </c>
      <c r="U151" s="17" t="e">
        <f>IF(Audit!#REF!="","",VLOOKUP(Audit!#REF!,$W$26:$X$35,2,FALSE)) &amp; Audit!#REF! &amp; IF(Audit!#REF!="","",IF(Audit!#REF!&lt;=1.4,VLOOKUP(Audit!#REF!,$W$38:X196,2,FALSE),VLOOKUP(Audit!#REF!,$W$51:$X$61,2,FALSE))) &amp; IF(Audit!#REF!="","",VLOOKUP(Audit!#REF!,$Y$26:$Z$35,2,FALSE) &amp; Audit!#REF! &amp; IF(Audit!#REF!="","",IF(Audit!#REF!&lt;=1.4,VLOOKUP(Audit!#REF!,$Y$38:$Z$48,2,FALSE),VLOOKUP(Audit!#REF!,$Y$51:$Z$61,2,FALSE))))</f>
        <v>#REF!</v>
      </c>
      <c r="V151" s="21"/>
      <c r="AH151" s="49" t="e">
        <f>Audit!#REF!</f>
        <v>#REF!</v>
      </c>
      <c r="AI151" s="50" t="e">
        <f>VLOOKUP(Audit!#REF!,$V$3:$AE$12,2,FALSE)&amp; IF(Audit!#REF!=10,Audit!#REF!,"")</f>
        <v>#REF!</v>
      </c>
      <c r="AJ151" s="50" t="e">
        <f>VLOOKUP(Audit!#REF!,$V$13:$AE$22,2,FALSE)&amp; IF(Audit!#REF!=10,Audit!#REF!,"")</f>
        <v>#REF!</v>
      </c>
      <c r="AK151" s="47" t="e">
        <f t="shared" si="77"/>
        <v>#REF!</v>
      </c>
      <c r="AL151" s="50" t="e">
        <f>VLOOKUP(Audit!#REF!,$V$3:$AE$12,3,FALSE)&amp; IF(Audit!#REF!=10,Audit!#REF!,"")</f>
        <v>#REF!</v>
      </c>
      <c r="AM151" s="50" t="e">
        <f>VLOOKUP(Audit!#REF!,$V$13:$AE$22,3,FALSE)&amp; IF(Audit!#REF!=10,Audit!#REF!,"")</f>
        <v>#REF!</v>
      </c>
      <c r="AN151" s="47" t="e">
        <f t="shared" si="78"/>
        <v>#REF!</v>
      </c>
      <c r="AO151" s="50" t="e">
        <f>VLOOKUP(Audit!#REF!,$V$3:$AE$12,4,FALSE) &amp;  Audit!#REF! &amp; IF(Audit!#REF!=10,Audit!#REF!,"")</f>
        <v>#REF!</v>
      </c>
      <c r="AP151" s="50" t="e">
        <f>VLOOKUP(Audit!#REF!,$V$13:$AE$22,4,FALSE)&amp; IF(Audit!#REF!=10,Audit!#REF!,"")</f>
        <v>#REF!</v>
      </c>
      <c r="AQ151" s="47" t="e">
        <f t="shared" si="79"/>
        <v>#REF!</v>
      </c>
      <c r="AR151" s="50" t="e">
        <f>VLOOKUP(Audit!#REF!,$V$3:$AE$12,5,FALSE)&amp; IF(Audit!#REF!=10,Audit!#REF!,"")</f>
        <v>#REF!</v>
      </c>
      <c r="AS151" s="50" t="e">
        <f>VLOOKUP(Audit!#REF!,$V$13:$AE$22,5,FALSE)&amp; IF(Audit!#REF!=10,Audit!#REF!,"")</f>
        <v>#REF!</v>
      </c>
      <c r="AT151" s="47" t="e">
        <f t="shared" si="80"/>
        <v>#REF!</v>
      </c>
      <c r="AU151" s="50" t="e">
        <f>VLOOKUP(Audit!#REF!,$V$3:$AE$12,6,FALSE)&amp; IF(Audit!#REF!=10,Audit!#REF!,"")</f>
        <v>#REF!</v>
      </c>
      <c r="AV151" s="50" t="e">
        <f>VLOOKUP(Audit!#REF!,$V$13:$AE$22,6,FALSE)&amp; IF(Audit!#REF!=10,Audit!#REF!,"")</f>
        <v>#REF!</v>
      </c>
      <c r="AW151" s="47" t="e">
        <f t="shared" si="81"/>
        <v>#REF!</v>
      </c>
      <c r="AX151" s="50" t="e">
        <f>VLOOKUP(Audit!#REF!,$V$3:$AE$12,7,FALSE)&amp; IF(Audit!#REF!=10,Audit!#REF!,"")</f>
        <v>#REF!</v>
      </c>
      <c r="AY151" s="50" t="e">
        <f>VLOOKUP(Audit!#REF!,$V$13:$AE$22,7,FALSE) &amp; IF(Audit!#REF!=10,Audit!#REF!,"")</f>
        <v>#REF!</v>
      </c>
      <c r="AZ151" s="47" t="e">
        <f t="shared" si="82"/>
        <v>#REF!</v>
      </c>
      <c r="BA151" s="50" t="e">
        <f>VLOOKUP(Audit!#REF!,$V$3:$AE$12,8,FALSE)&amp; Audit!#REF! &amp; IF(Audit!#REF!=10,Audit!#REF!,"")</f>
        <v>#REF!</v>
      </c>
      <c r="BB151" s="50" t="e">
        <f>VLOOKUP(Audit!#REF!,$V$13:$AE$22,8,FALSE) &amp; IF(Audit!#REF!=10,Audit!#REF!,"")</f>
        <v>#REF!</v>
      </c>
      <c r="BC151" s="47" t="e">
        <f t="shared" si="83"/>
        <v>#REF!</v>
      </c>
      <c r="BD151" s="50" t="e">
        <f>VLOOKUP(Audit!#REF!,$V$3:$AE$12,9,FALSE)&amp; IF(Audit!#REF!=10,Audit!#REF!,"")</f>
        <v>#REF!</v>
      </c>
      <c r="BE151" s="50" t="e">
        <f>VLOOKUP(Audit!#REF!,$V$13:$AE$22,9,FALSE) &amp; IF(Audit!#REF!=10,Audit!#REF!,"") &amp; IF(Audit!#REF!&lt;&gt;1,U151,"")</f>
        <v>#REF!</v>
      </c>
      <c r="BF151" s="47" t="e">
        <f t="shared" si="84"/>
        <v>#REF!</v>
      </c>
      <c r="BG151" s="50" t="e">
        <f>VLOOKUP(Audit!#REF!,$V$3:$AE$12,10,FALSE) &amp; Audit!#REF! &amp; IF(Audit!#REF!=10,Audit!#REF!,"")</f>
        <v>#REF!</v>
      </c>
      <c r="BH151" s="50" t="e">
        <f>VLOOKUP(Audit!#REF!,$V$13:$AE$22,10,FALSE) &amp; IF(Audit!#REF!=10,Audit!#REF!,"") &amp; IF(Audit!#REF!&lt;&gt;1,U151,"")</f>
        <v>#REF!</v>
      </c>
      <c r="BI151" s="47" t="e">
        <f t="shared" si="85"/>
        <v>#REF!</v>
      </c>
      <c r="BJ151" s="48" t="str">
        <f t="shared" si="86"/>
        <v/>
      </c>
      <c r="BK151" s="48" t="str">
        <f t="shared" si="87"/>
        <v/>
      </c>
      <c r="BL151" s="48" t="str">
        <f t="shared" si="88"/>
        <v/>
      </c>
      <c r="BM151" s="48" t="str">
        <f t="shared" si="89"/>
        <v/>
      </c>
      <c r="BN151" s="48" t="str">
        <f t="shared" si="90"/>
        <v/>
      </c>
      <c r="BO151" s="48" t="str">
        <f t="shared" si="91"/>
        <v/>
      </c>
      <c r="BP151" s="48" t="str">
        <f t="shared" si="92"/>
        <v/>
      </c>
      <c r="BQ151" s="48" t="str">
        <f t="shared" si="93"/>
        <v/>
      </c>
      <c r="BR151" s="48" t="str">
        <f t="shared" si="94"/>
        <v/>
      </c>
      <c r="BS151" s="48" t="str">
        <f t="shared" si="95"/>
        <v/>
      </c>
      <c r="BT151" s="48" t="str">
        <f t="shared" si="96"/>
        <v/>
      </c>
      <c r="BU151" s="48" t="str">
        <f t="shared" si="97"/>
        <v/>
      </c>
    </row>
    <row r="152" spans="1:73">
      <c r="A152" s="10" t="e">
        <f>Audit!#REF!</f>
        <v>#REF!</v>
      </c>
      <c r="B152" s="10" t="e">
        <f t="shared" si="98"/>
        <v>#REF!</v>
      </c>
      <c r="C152" s="17" t="e">
        <f>VLOOKUP(Audit!#REF!,$V$3:$AE$12,2,FALSE) &amp; VLOOKUP(Audit!#REF!,$V$13:$AE$22,2,FALSE)&amp; IF(Audit!#REF!=10,Audit!#REF!&amp;Audit!#REF!,"")</f>
        <v>#REF!</v>
      </c>
      <c r="D152" s="17" t="e">
        <f>VLOOKUP(Audit!#REF!,$V$3:$AE$12,3,FALSE) &amp; VLOOKUP(Audit!#REF!,$V$13:$AE$22,3,FALSE) &amp;IF(Audit!#REF!=10,Audit!#REF!&amp;Audit!#REF!,"")</f>
        <v>#REF!</v>
      </c>
      <c r="E152" s="17" t="e">
        <f>VLOOKUP(Audit!#REF!,$V$3:$AE$12,4,FALSE)&amp; Audit!#REF! &amp; VLOOKUP(Audit!#REF!,$V$13:$AE$22,4,FALSE)&amp; IF(Audit!#REF!=10,Audit!#REF!&amp;Audit!#REF!,"")</f>
        <v>#REF!</v>
      </c>
      <c r="F152" s="17" t="e">
        <f>VLOOKUP(Audit!#REF!,$V$3:$AE$12,5,FALSE) &amp; VLOOKUP(Audit!#REF!,$V$13:$AE$22,5,FALSE)&amp; IF(Audit!#REF!=10,Audit!#REF!&amp;Audit!#REF!,"")</f>
        <v>#REF!</v>
      </c>
      <c r="G152" s="17" t="e">
        <f>VLOOKUP(Audit!#REF!,$V$3:$AE$12,6,FALSE) &amp; VLOOKUP(Audit!#REF!,$V$13:$AE$22,6,FALSE)&amp; IF(Audit!#REF!=10,Audit!#REF!&amp;Audit!#REF!,"")</f>
        <v>#REF!</v>
      </c>
      <c r="H152" s="17" t="e">
        <f>VLOOKUP(Audit!#REF!,$V$3:$AE$12,7,FALSE) &amp; VLOOKUP(Audit!#REF!,$V$13:$AE$22,7,FALSE)&amp;IF(Audit!#REF!=10,Audit!#REF!&amp;Audit!#REF!,"")</f>
        <v>#REF!</v>
      </c>
      <c r="I152" s="17" t="e">
        <f>VLOOKUP(Audit!#REF!,$V$3:$AE$12,8,FALSE) &amp; Audit!#REF! &amp; VLOOKUP(Audit!#REF!,$V$13:$AE$22,8,FALSE)&amp;IF(Audit!#REF!=10,Audit!#REF!&amp;Audit!#REF!,"")</f>
        <v>#REF!</v>
      </c>
      <c r="J152" s="17" t="e">
        <f>VLOOKUP(Audit!#REF!,$V$3:$AE$12,9,FALSE) &amp; VLOOKUP(Audit!#REF!,$V$13:$AE$22,9,FALSE) &amp; IF(Audit!#REF!=10,Audit!#REF!&amp;Audit!#REF!,"") &amp; IF(Audit!#REF!&lt;&gt;1,U152,"")</f>
        <v>#REF!</v>
      </c>
      <c r="K152" s="17" t="e">
        <f>VLOOKUP(Audit!#REF!,$V$3:$AE$12,10,FALSE) &amp; Audit!#REF! &amp; VLOOKUP(Audit!#REF!,$V$13:$AE$22,10,FALSE) &amp; IF(Audit!#REF!=10,Audit!#REF!&amp;Audit!#REF!,"") &amp; IF(Audit!#REF!&lt;&gt;1,U152,"")</f>
        <v>#REF!</v>
      </c>
      <c r="L152" s="10" t="e">
        <f>Audit!#REF!</f>
        <v>#REF!</v>
      </c>
      <c r="M152" s="10" t="e">
        <f t="shared" si="69"/>
        <v>#REF!</v>
      </c>
      <c r="N152" s="10" t="e">
        <f t="shared" si="70"/>
        <v>#REF!</v>
      </c>
      <c r="O152" s="10" t="e">
        <f t="shared" si="71"/>
        <v>#REF!</v>
      </c>
      <c r="P152" s="10" t="e">
        <f t="shared" si="72"/>
        <v>#REF!</v>
      </c>
      <c r="Q152" s="10" t="e">
        <f t="shared" si="73"/>
        <v>#REF!</v>
      </c>
      <c r="R152" s="10" t="e">
        <f t="shared" si="74"/>
        <v>#REF!</v>
      </c>
      <c r="S152" s="10" t="e">
        <f t="shared" si="75"/>
        <v>#REF!</v>
      </c>
      <c r="T152" s="10" t="e">
        <f t="shared" si="76"/>
        <v>#REF!</v>
      </c>
      <c r="U152" s="17" t="e">
        <f>IF(Audit!#REF!="","",VLOOKUP(Audit!#REF!,$W$26:$X$35,2,FALSE)) &amp; Audit!#REF! &amp; IF(Audit!#REF!="","",IF(Audit!#REF!&lt;=1.4,VLOOKUP(Audit!#REF!,$W$38:X197,2,FALSE),VLOOKUP(Audit!#REF!,$W$51:$X$61,2,FALSE))) &amp; IF(Audit!#REF!="","",VLOOKUP(Audit!#REF!,$Y$26:$Z$35,2,FALSE) &amp; Audit!#REF! &amp; IF(Audit!#REF!="","",IF(Audit!#REF!&lt;=1.4,VLOOKUP(Audit!#REF!,$Y$38:$Z$48,2,FALSE),VLOOKUP(Audit!#REF!,$Y$51:$Z$61,2,FALSE))))</f>
        <v>#REF!</v>
      </c>
      <c r="V152" s="21"/>
      <c r="AH152" s="49" t="e">
        <f>Audit!#REF!</f>
        <v>#REF!</v>
      </c>
      <c r="AI152" s="50" t="e">
        <f>VLOOKUP(Audit!#REF!,$V$3:$AE$12,2,FALSE)&amp; IF(Audit!#REF!=10,Audit!#REF!,"")</f>
        <v>#REF!</v>
      </c>
      <c r="AJ152" s="50" t="e">
        <f>VLOOKUP(Audit!#REF!,$V$13:$AE$22,2,FALSE)&amp; IF(Audit!#REF!=10,Audit!#REF!,"")</f>
        <v>#REF!</v>
      </c>
      <c r="AK152" s="47" t="e">
        <f t="shared" si="77"/>
        <v>#REF!</v>
      </c>
      <c r="AL152" s="50" t="e">
        <f>VLOOKUP(Audit!#REF!,$V$3:$AE$12,3,FALSE)&amp; IF(Audit!#REF!=10,Audit!#REF!,"")</f>
        <v>#REF!</v>
      </c>
      <c r="AM152" s="50" t="e">
        <f>VLOOKUP(Audit!#REF!,$V$13:$AE$22,3,FALSE)&amp; IF(Audit!#REF!=10,Audit!#REF!,"")</f>
        <v>#REF!</v>
      </c>
      <c r="AN152" s="47" t="e">
        <f t="shared" si="78"/>
        <v>#REF!</v>
      </c>
      <c r="AO152" s="50" t="e">
        <f>VLOOKUP(Audit!#REF!,$V$3:$AE$12,4,FALSE) &amp;  Audit!#REF! &amp; IF(Audit!#REF!=10,Audit!#REF!,"")</f>
        <v>#REF!</v>
      </c>
      <c r="AP152" s="50" t="e">
        <f>VLOOKUP(Audit!#REF!,$V$13:$AE$22,4,FALSE)&amp; IF(Audit!#REF!=10,Audit!#REF!,"")</f>
        <v>#REF!</v>
      </c>
      <c r="AQ152" s="47" t="e">
        <f t="shared" si="79"/>
        <v>#REF!</v>
      </c>
      <c r="AR152" s="50" t="e">
        <f>VLOOKUP(Audit!#REF!,$V$3:$AE$12,5,FALSE)&amp; IF(Audit!#REF!=10,Audit!#REF!,"")</f>
        <v>#REF!</v>
      </c>
      <c r="AS152" s="50" t="e">
        <f>VLOOKUP(Audit!#REF!,$V$13:$AE$22,5,FALSE)&amp; IF(Audit!#REF!=10,Audit!#REF!,"")</f>
        <v>#REF!</v>
      </c>
      <c r="AT152" s="47" t="e">
        <f t="shared" si="80"/>
        <v>#REF!</v>
      </c>
      <c r="AU152" s="50" t="e">
        <f>VLOOKUP(Audit!#REF!,$V$3:$AE$12,6,FALSE)&amp; IF(Audit!#REF!=10,Audit!#REF!,"")</f>
        <v>#REF!</v>
      </c>
      <c r="AV152" s="50" t="e">
        <f>VLOOKUP(Audit!#REF!,$V$13:$AE$22,6,FALSE)&amp; IF(Audit!#REF!=10,Audit!#REF!,"")</f>
        <v>#REF!</v>
      </c>
      <c r="AW152" s="47" t="e">
        <f t="shared" si="81"/>
        <v>#REF!</v>
      </c>
      <c r="AX152" s="50" t="e">
        <f>VLOOKUP(Audit!#REF!,$V$3:$AE$12,7,FALSE)&amp; IF(Audit!#REF!=10,Audit!#REF!,"")</f>
        <v>#REF!</v>
      </c>
      <c r="AY152" s="50" t="e">
        <f>VLOOKUP(Audit!#REF!,$V$13:$AE$22,7,FALSE) &amp; IF(Audit!#REF!=10,Audit!#REF!,"")</f>
        <v>#REF!</v>
      </c>
      <c r="AZ152" s="47" t="e">
        <f t="shared" si="82"/>
        <v>#REF!</v>
      </c>
      <c r="BA152" s="50" t="e">
        <f>VLOOKUP(Audit!#REF!,$V$3:$AE$12,8,FALSE)&amp; Audit!#REF! &amp; IF(Audit!#REF!=10,Audit!#REF!,"")</f>
        <v>#REF!</v>
      </c>
      <c r="BB152" s="50" t="e">
        <f>VLOOKUP(Audit!#REF!,$V$13:$AE$22,8,FALSE) &amp; IF(Audit!#REF!=10,Audit!#REF!,"")</f>
        <v>#REF!</v>
      </c>
      <c r="BC152" s="47" t="e">
        <f t="shared" si="83"/>
        <v>#REF!</v>
      </c>
      <c r="BD152" s="50" t="e">
        <f>VLOOKUP(Audit!#REF!,$V$3:$AE$12,9,FALSE)&amp; IF(Audit!#REF!=10,Audit!#REF!,"")</f>
        <v>#REF!</v>
      </c>
      <c r="BE152" s="50" t="e">
        <f>VLOOKUP(Audit!#REF!,$V$13:$AE$22,9,FALSE) &amp; IF(Audit!#REF!=10,Audit!#REF!,"") &amp; IF(Audit!#REF!&lt;&gt;1,U152,"")</f>
        <v>#REF!</v>
      </c>
      <c r="BF152" s="47" t="e">
        <f t="shared" si="84"/>
        <v>#REF!</v>
      </c>
      <c r="BG152" s="50" t="e">
        <f>VLOOKUP(Audit!#REF!,$V$3:$AE$12,10,FALSE) &amp; Audit!#REF! &amp; IF(Audit!#REF!=10,Audit!#REF!,"")</f>
        <v>#REF!</v>
      </c>
      <c r="BH152" s="50" t="e">
        <f>VLOOKUP(Audit!#REF!,$V$13:$AE$22,10,FALSE) &amp; IF(Audit!#REF!=10,Audit!#REF!,"") &amp; IF(Audit!#REF!&lt;&gt;1,U152,"")</f>
        <v>#REF!</v>
      </c>
      <c r="BI152" s="47" t="e">
        <f t="shared" si="85"/>
        <v>#REF!</v>
      </c>
      <c r="BJ152" s="48" t="str">
        <f t="shared" si="86"/>
        <v/>
      </c>
      <c r="BK152" s="48" t="str">
        <f t="shared" si="87"/>
        <v/>
      </c>
      <c r="BL152" s="48" t="str">
        <f t="shared" si="88"/>
        <v/>
      </c>
      <c r="BM152" s="48" t="str">
        <f t="shared" si="89"/>
        <v/>
      </c>
      <c r="BN152" s="48" t="str">
        <f t="shared" si="90"/>
        <v/>
      </c>
      <c r="BO152" s="48" t="str">
        <f t="shared" si="91"/>
        <v/>
      </c>
      <c r="BP152" s="48" t="str">
        <f t="shared" si="92"/>
        <v/>
      </c>
      <c r="BQ152" s="48" t="str">
        <f t="shared" si="93"/>
        <v/>
      </c>
      <c r="BR152" s="48" t="str">
        <f t="shared" si="94"/>
        <v/>
      </c>
      <c r="BS152" s="48" t="str">
        <f t="shared" si="95"/>
        <v/>
      </c>
      <c r="BT152" s="48" t="str">
        <f t="shared" si="96"/>
        <v/>
      </c>
      <c r="BU152" s="48" t="str">
        <f t="shared" si="97"/>
        <v/>
      </c>
    </row>
    <row r="153" spans="1:73">
      <c r="A153" s="10" t="e">
        <f>Audit!#REF!</f>
        <v>#REF!</v>
      </c>
      <c r="B153" s="10" t="e">
        <f t="shared" si="98"/>
        <v>#REF!</v>
      </c>
      <c r="C153" s="17" t="e">
        <f>VLOOKUP(Audit!#REF!,$V$3:$AE$12,2,FALSE) &amp; VLOOKUP(Audit!#REF!,$V$13:$AE$22,2,FALSE)&amp; IF(Audit!#REF!=10,Audit!#REF!&amp;Audit!#REF!,"")</f>
        <v>#REF!</v>
      </c>
      <c r="D153" s="17" t="e">
        <f>VLOOKUP(Audit!#REF!,$V$3:$AE$12,3,FALSE) &amp; VLOOKUP(Audit!#REF!,$V$13:$AE$22,3,FALSE) &amp;IF(Audit!#REF!=10,Audit!#REF!&amp;Audit!#REF!,"")</f>
        <v>#REF!</v>
      </c>
      <c r="E153" s="17" t="e">
        <f>VLOOKUP(Audit!#REF!,$V$3:$AE$12,4,FALSE)&amp; Audit!#REF! &amp; VLOOKUP(Audit!#REF!,$V$13:$AE$22,4,FALSE)&amp; IF(Audit!#REF!=10,Audit!#REF!&amp;Audit!#REF!,"")</f>
        <v>#REF!</v>
      </c>
      <c r="F153" s="17" t="e">
        <f>VLOOKUP(Audit!#REF!,$V$3:$AE$12,5,FALSE) &amp; VLOOKUP(Audit!#REF!,$V$13:$AE$22,5,FALSE)&amp; IF(Audit!#REF!=10,Audit!#REF!&amp;Audit!#REF!,"")</f>
        <v>#REF!</v>
      </c>
      <c r="G153" s="17" t="e">
        <f>VLOOKUP(Audit!#REF!,$V$3:$AE$12,6,FALSE) &amp; VLOOKUP(Audit!#REF!,$V$13:$AE$22,6,FALSE)&amp; IF(Audit!#REF!=10,Audit!#REF!&amp;Audit!#REF!,"")</f>
        <v>#REF!</v>
      </c>
      <c r="H153" s="17" t="e">
        <f>VLOOKUP(Audit!#REF!,$V$3:$AE$12,7,FALSE) &amp; VLOOKUP(Audit!#REF!,$V$13:$AE$22,7,FALSE)&amp;IF(Audit!#REF!=10,Audit!#REF!&amp;Audit!#REF!,"")</f>
        <v>#REF!</v>
      </c>
      <c r="I153" s="17" t="e">
        <f>VLOOKUP(Audit!#REF!,$V$3:$AE$12,8,FALSE) &amp; Audit!#REF! &amp; VLOOKUP(Audit!#REF!,$V$13:$AE$22,8,FALSE)&amp;IF(Audit!#REF!=10,Audit!#REF!&amp;Audit!#REF!,"")</f>
        <v>#REF!</v>
      </c>
      <c r="J153" s="17" t="e">
        <f>VLOOKUP(Audit!#REF!,$V$3:$AE$12,9,FALSE) &amp; VLOOKUP(Audit!#REF!,$V$13:$AE$22,9,FALSE) &amp; IF(Audit!#REF!=10,Audit!#REF!&amp;Audit!#REF!,"") &amp; IF(Audit!#REF!&lt;&gt;1,U153,"")</f>
        <v>#REF!</v>
      </c>
      <c r="K153" s="17" t="e">
        <f>VLOOKUP(Audit!#REF!,$V$3:$AE$12,10,FALSE) &amp; Audit!#REF! &amp; VLOOKUP(Audit!#REF!,$V$13:$AE$22,10,FALSE) &amp; IF(Audit!#REF!=10,Audit!#REF!&amp;Audit!#REF!,"") &amp; IF(Audit!#REF!&lt;&gt;1,U153,"")</f>
        <v>#REF!</v>
      </c>
      <c r="L153" s="10" t="e">
        <f>Audit!#REF!</f>
        <v>#REF!</v>
      </c>
      <c r="M153" s="10" t="e">
        <f t="shared" si="69"/>
        <v>#REF!</v>
      </c>
      <c r="N153" s="10" t="e">
        <f t="shared" si="70"/>
        <v>#REF!</v>
      </c>
      <c r="O153" s="10" t="e">
        <f t="shared" si="71"/>
        <v>#REF!</v>
      </c>
      <c r="P153" s="10" t="e">
        <f t="shared" si="72"/>
        <v>#REF!</v>
      </c>
      <c r="Q153" s="10" t="e">
        <f t="shared" si="73"/>
        <v>#REF!</v>
      </c>
      <c r="R153" s="10" t="e">
        <f t="shared" si="74"/>
        <v>#REF!</v>
      </c>
      <c r="S153" s="10" t="e">
        <f t="shared" si="75"/>
        <v>#REF!</v>
      </c>
      <c r="T153" s="10" t="e">
        <f t="shared" si="76"/>
        <v>#REF!</v>
      </c>
      <c r="U153" s="17" t="e">
        <f>IF(Audit!#REF!="","",VLOOKUP(Audit!#REF!,$W$26:$X$35,2,FALSE)) &amp; Audit!#REF! &amp; IF(Audit!#REF!="","",IF(Audit!#REF!&lt;=1.4,VLOOKUP(Audit!#REF!,$W$38:X198,2,FALSE),VLOOKUP(Audit!#REF!,$W$51:$X$61,2,FALSE))) &amp; IF(Audit!#REF!="","",VLOOKUP(Audit!#REF!,$Y$26:$Z$35,2,FALSE) &amp; Audit!#REF! &amp; IF(Audit!#REF!="","",IF(Audit!#REF!&lt;=1.4,VLOOKUP(Audit!#REF!,$Y$38:$Z$48,2,FALSE),VLOOKUP(Audit!#REF!,$Y$51:$Z$61,2,FALSE))))</f>
        <v>#REF!</v>
      </c>
      <c r="V153" s="21"/>
      <c r="AH153" s="49" t="e">
        <f>Audit!#REF!</f>
        <v>#REF!</v>
      </c>
      <c r="AI153" s="50" t="e">
        <f>VLOOKUP(Audit!#REF!,$V$3:$AE$12,2,FALSE)&amp; IF(Audit!#REF!=10,Audit!#REF!,"")</f>
        <v>#REF!</v>
      </c>
      <c r="AJ153" s="50" t="e">
        <f>VLOOKUP(Audit!#REF!,$V$13:$AE$22,2,FALSE)&amp; IF(Audit!#REF!=10,Audit!#REF!,"")</f>
        <v>#REF!</v>
      </c>
      <c r="AK153" s="47" t="e">
        <f t="shared" si="77"/>
        <v>#REF!</v>
      </c>
      <c r="AL153" s="50" t="e">
        <f>VLOOKUP(Audit!#REF!,$V$3:$AE$12,3,FALSE)&amp; IF(Audit!#REF!=10,Audit!#REF!,"")</f>
        <v>#REF!</v>
      </c>
      <c r="AM153" s="50" t="e">
        <f>VLOOKUP(Audit!#REF!,$V$13:$AE$22,3,FALSE)&amp; IF(Audit!#REF!=10,Audit!#REF!,"")</f>
        <v>#REF!</v>
      </c>
      <c r="AN153" s="47" t="e">
        <f t="shared" si="78"/>
        <v>#REF!</v>
      </c>
      <c r="AO153" s="50" t="e">
        <f>VLOOKUP(Audit!#REF!,$V$3:$AE$12,4,FALSE) &amp;  Audit!#REF! &amp; IF(Audit!#REF!=10,Audit!#REF!,"")</f>
        <v>#REF!</v>
      </c>
      <c r="AP153" s="50" t="e">
        <f>VLOOKUP(Audit!#REF!,$V$13:$AE$22,4,FALSE)&amp; IF(Audit!#REF!=10,Audit!#REF!,"")</f>
        <v>#REF!</v>
      </c>
      <c r="AQ153" s="47" t="e">
        <f t="shared" si="79"/>
        <v>#REF!</v>
      </c>
      <c r="AR153" s="50" t="e">
        <f>VLOOKUP(Audit!#REF!,$V$3:$AE$12,5,FALSE)&amp; IF(Audit!#REF!=10,Audit!#REF!,"")</f>
        <v>#REF!</v>
      </c>
      <c r="AS153" s="50" t="e">
        <f>VLOOKUP(Audit!#REF!,$V$13:$AE$22,5,FALSE)&amp; IF(Audit!#REF!=10,Audit!#REF!,"")</f>
        <v>#REF!</v>
      </c>
      <c r="AT153" s="47" t="e">
        <f t="shared" si="80"/>
        <v>#REF!</v>
      </c>
      <c r="AU153" s="50" t="e">
        <f>VLOOKUP(Audit!#REF!,$V$3:$AE$12,6,FALSE)&amp; IF(Audit!#REF!=10,Audit!#REF!,"")</f>
        <v>#REF!</v>
      </c>
      <c r="AV153" s="50" t="e">
        <f>VLOOKUP(Audit!#REF!,$V$13:$AE$22,6,FALSE)&amp; IF(Audit!#REF!=10,Audit!#REF!,"")</f>
        <v>#REF!</v>
      </c>
      <c r="AW153" s="47" t="e">
        <f t="shared" si="81"/>
        <v>#REF!</v>
      </c>
      <c r="AX153" s="50" t="e">
        <f>VLOOKUP(Audit!#REF!,$V$3:$AE$12,7,FALSE)&amp; IF(Audit!#REF!=10,Audit!#REF!,"")</f>
        <v>#REF!</v>
      </c>
      <c r="AY153" s="50" t="e">
        <f>VLOOKUP(Audit!#REF!,$V$13:$AE$22,7,FALSE) &amp; IF(Audit!#REF!=10,Audit!#REF!,"")</f>
        <v>#REF!</v>
      </c>
      <c r="AZ153" s="47" t="e">
        <f t="shared" si="82"/>
        <v>#REF!</v>
      </c>
      <c r="BA153" s="50" t="e">
        <f>VLOOKUP(Audit!#REF!,$V$3:$AE$12,8,FALSE)&amp; Audit!#REF! &amp; IF(Audit!#REF!=10,Audit!#REF!,"")</f>
        <v>#REF!</v>
      </c>
      <c r="BB153" s="50" t="e">
        <f>VLOOKUP(Audit!#REF!,$V$13:$AE$22,8,FALSE) &amp; IF(Audit!#REF!=10,Audit!#REF!,"")</f>
        <v>#REF!</v>
      </c>
      <c r="BC153" s="47" t="e">
        <f t="shared" si="83"/>
        <v>#REF!</v>
      </c>
      <c r="BD153" s="50" t="e">
        <f>VLOOKUP(Audit!#REF!,$V$3:$AE$12,9,FALSE)&amp; IF(Audit!#REF!=10,Audit!#REF!,"")</f>
        <v>#REF!</v>
      </c>
      <c r="BE153" s="50" t="e">
        <f>VLOOKUP(Audit!#REF!,$V$13:$AE$22,9,FALSE) &amp; IF(Audit!#REF!=10,Audit!#REF!,"") &amp; IF(Audit!#REF!&lt;&gt;1,U153,"")</f>
        <v>#REF!</v>
      </c>
      <c r="BF153" s="47" t="e">
        <f t="shared" si="84"/>
        <v>#REF!</v>
      </c>
      <c r="BG153" s="50" t="e">
        <f>VLOOKUP(Audit!#REF!,$V$3:$AE$12,10,FALSE) &amp; Audit!#REF! &amp; IF(Audit!#REF!=10,Audit!#REF!,"")</f>
        <v>#REF!</v>
      </c>
      <c r="BH153" s="50" t="e">
        <f>VLOOKUP(Audit!#REF!,$V$13:$AE$22,10,FALSE) &amp; IF(Audit!#REF!=10,Audit!#REF!,"") &amp; IF(Audit!#REF!&lt;&gt;1,U153,"")</f>
        <v>#REF!</v>
      </c>
      <c r="BI153" s="47" t="e">
        <f t="shared" si="85"/>
        <v>#REF!</v>
      </c>
      <c r="BJ153" s="48" t="str">
        <f t="shared" si="86"/>
        <v/>
      </c>
      <c r="BK153" s="48" t="str">
        <f t="shared" si="87"/>
        <v/>
      </c>
      <c r="BL153" s="48" t="str">
        <f t="shared" si="88"/>
        <v/>
      </c>
      <c r="BM153" s="48" t="str">
        <f t="shared" si="89"/>
        <v/>
      </c>
      <c r="BN153" s="48" t="str">
        <f t="shared" si="90"/>
        <v/>
      </c>
      <c r="BO153" s="48" t="str">
        <f t="shared" si="91"/>
        <v/>
      </c>
      <c r="BP153" s="48" t="str">
        <f t="shared" si="92"/>
        <v/>
      </c>
      <c r="BQ153" s="48" t="str">
        <f t="shared" si="93"/>
        <v/>
      </c>
      <c r="BR153" s="48" t="str">
        <f t="shared" si="94"/>
        <v/>
      </c>
      <c r="BS153" s="48" t="str">
        <f t="shared" si="95"/>
        <v/>
      </c>
      <c r="BT153" s="48" t="str">
        <f t="shared" si="96"/>
        <v/>
      </c>
      <c r="BU153" s="48" t="str">
        <f t="shared" si="97"/>
        <v/>
      </c>
    </row>
    <row r="154" spans="1:73">
      <c r="A154" s="10" t="e">
        <f>Audit!#REF!</f>
        <v>#REF!</v>
      </c>
      <c r="B154" s="10" t="e">
        <f t="shared" si="98"/>
        <v>#REF!</v>
      </c>
      <c r="C154" s="17" t="e">
        <f>VLOOKUP(Audit!#REF!,$V$3:$AE$12,2,FALSE) &amp; VLOOKUP(Audit!#REF!,$V$13:$AE$22,2,FALSE)&amp; IF(Audit!#REF!=10,Audit!#REF!&amp;Audit!#REF!,"")</f>
        <v>#REF!</v>
      </c>
      <c r="D154" s="17" t="e">
        <f>VLOOKUP(Audit!#REF!,$V$3:$AE$12,3,FALSE) &amp; VLOOKUP(Audit!#REF!,$V$13:$AE$22,3,FALSE) &amp;IF(Audit!#REF!=10,Audit!#REF!&amp;Audit!#REF!,"")</f>
        <v>#REF!</v>
      </c>
      <c r="E154" s="17" t="e">
        <f>VLOOKUP(Audit!#REF!,$V$3:$AE$12,4,FALSE)&amp; Audit!#REF! &amp; VLOOKUP(Audit!#REF!,$V$13:$AE$22,4,FALSE)&amp; IF(Audit!#REF!=10,Audit!#REF!&amp;Audit!#REF!,"")</f>
        <v>#REF!</v>
      </c>
      <c r="F154" s="17" t="e">
        <f>VLOOKUP(Audit!#REF!,$V$3:$AE$12,5,FALSE) &amp; VLOOKUP(Audit!#REF!,$V$13:$AE$22,5,FALSE)&amp; IF(Audit!#REF!=10,Audit!#REF!&amp;Audit!#REF!,"")</f>
        <v>#REF!</v>
      </c>
      <c r="G154" s="17" t="e">
        <f>VLOOKUP(Audit!#REF!,$V$3:$AE$12,6,FALSE) &amp; VLOOKUP(Audit!#REF!,$V$13:$AE$22,6,FALSE)&amp; IF(Audit!#REF!=10,Audit!#REF!&amp;Audit!#REF!,"")</f>
        <v>#REF!</v>
      </c>
      <c r="H154" s="17" t="e">
        <f>VLOOKUP(Audit!#REF!,$V$3:$AE$12,7,FALSE) &amp; VLOOKUP(Audit!#REF!,$V$13:$AE$22,7,FALSE)&amp;IF(Audit!#REF!=10,Audit!#REF!&amp;Audit!#REF!,"")</f>
        <v>#REF!</v>
      </c>
      <c r="I154" s="17" t="e">
        <f>VLOOKUP(Audit!#REF!,$V$3:$AE$12,8,FALSE) &amp; Audit!#REF! &amp; VLOOKUP(Audit!#REF!,$V$13:$AE$22,8,FALSE)&amp;IF(Audit!#REF!=10,Audit!#REF!&amp;Audit!#REF!,"")</f>
        <v>#REF!</v>
      </c>
      <c r="J154" s="17" t="e">
        <f>VLOOKUP(Audit!#REF!,$V$3:$AE$12,9,FALSE) &amp; VLOOKUP(Audit!#REF!,$V$13:$AE$22,9,FALSE) &amp; IF(Audit!#REF!=10,Audit!#REF!&amp;Audit!#REF!,"") &amp; IF(Audit!#REF!&lt;&gt;1,U154,"")</f>
        <v>#REF!</v>
      </c>
      <c r="K154" s="17" t="e">
        <f>VLOOKUP(Audit!#REF!,$V$3:$AE$12,10,FALSE) &amp; Audit!#REF! &amp; VLOOKUP(Audit!#REF!,$V$13:$AE$22,10,FALSE) &amp; IF(Audit!#REF!=10,Audit!#REF!&amp;Audit!#REF!,"") &amp; IF(Audit!#REF!&lt;&gt;1,U154,"")</f>
        <v>#REF!</v>
      </c>
      <c r="L154" s="10" t="e">
        <f>Audit!#REF!</f>
        <v>#REF!</v>
      </c>
      <c r="M154" s="10" t="e">
        <f t="shared" si="69"/>
        <v>#REF!</v>
      </c>
      <c r="N154" s="10" t="e">
        <f t="shared" si="70"/>
        <v>#REF!</v>
      </c>
      <c r="O154" s="10" t="e">
        <f t="shared" si="71"/>
        <v>#REF!</v>
      </c>
      <c r="P154" s="10" t="e">
        <f t="shared" si="72"/>
        <v>#REF!</v>
      </c>
      <c r="Q154" s="10" t="e">
        <f t="shared" si="73"/>
        <v>#REF!</v>
      </c>
      <c r="R154" s="10" t="e">
        <f t="shared" si="74"/>
        <v>#REF!</v>
      </c>
      <c r="S154" s="10" t="e">
        <f t="shared" si="75"/>
        <v>#REF!</v>
      </c>
      <c r="T154" s="10" t="e">
        <f t="shared" si="76"/>
        <v>#REF!</v>
      </c>
      <c r="U154" s="17" t="e">
        <f>IF(Audit!#REF!="","",VLOOKUP(Audit!#REF!,$W$26:$X$35,2,FALSE)) &amp; Audit!#REF! &amp; IF(Audit!#REF!="","",IF(Audit!#REF!&lt;=1.4,VLOOKUP(Audit!#REF!,$W$38:X199,2,FALSE),VLOOKUP(Audit!#REF!,$W$51:$X$61,2,FALSE))) &amp; IF(Audit!#REF!="","",VLOOKUP(Audit!#REF!,$Y$26:$Z$35,2,FALSE) &amp; Audit!#REF! &amp; IF(Audit!#REF!="","",IF(Audit!#REF!&lt;=1.4,VLOOKUP(Audit!#REF!,$Y$38:$Z$48,2,FALSE),VLOOKUP(Audit!#REF!,$Y$51:$Z$61,2,FALSE))))</f>
        <v>#REF!</v>
      </c>
      <c r="V154" s="21"/>
      <c r="AH154" s="49" t="e">
        <f>Audit!#REF!</f>
        <v>#REF!</v>
      </c>
      <c r="AI154" s="50" t="e">
        <f>VLOOKUP(Audit!#REF!,$V$3:$AE$12,2,FALSE)&amp; IF(Audit!#REF!=10,Audit!#REF!,"")</f>
        <v>#REF!</v>
      </c>
      <c r="AJ154" s="50" t="e">
        <f>VLOOKUP(Audit!#REF!,$V$13:$AE$22,2,FALSE)&amp; IF(Audit!#REF!=10,Audit!#REF!,"")</f>
        <v>#REF!</v>
      </c>
      <c r="AK154" s="47" t="e">
        <f t="shared" si="77"/>
        <v>#REF!</v>
      </c>
      <c r="AL154" s="50" t="e">
        <f>VLOOKUP(Audit!#REF!,$V$3:$AE$12,3,FALSE)&amp; IF(Audit!#REF!=10,Audit!#REF!,"")</f>
        <v>#REF!</v>
      </c>
      <c r="AM154" s="50" t="e">
        <f>VLOOKUP(Audit!#REF!,$V$13:$AE$22,3,FALSE)&amp; IF(Audit!#REF!=10,Audit!#REF!,"")</f>
        <v>#REF!</v>
      </c>
      <c r="AN154" s="47" t="e">
        <f t="shared" si="78"/>
        <v>#REF!</v>
      </c>
      <c r="AO154" s="50" t="e">
        <f>VLOOKUP(Audit!#REF!,$V$3:$AE$12,4,FALSE) &amp;  Audit!#REF! &amp; IF(Audit!#REF!=10,Audit!#REF!,"")</f>
        <v>#REF!</v>
      </c>
      <c r="AP154" s="50" t="e">
        <f>VLOOKUP(Audit!#REF!,$V$13:$AE$22,4,FALSE)&amp; IF(Audit!#REF!=10,Audit!#REF!,"")</f>
        <v>#REF!</v>
      </c>
      <c r="AQ154" s="47" t="e">
        <f t="shared" si="79"/>
        <v>#REF!</v>
      </c>
      <c r="AR154" s="50" t="e">
        <f>VLOOKUP(Audit!#REF!,$V$3:$AE$12,5,FALSE)&amp; IF(Audit!#REF!=10,Audit!#REF!,"")</f>
        <v>#REF!</v>
      </c>
      <c r="AS154" s="50" t="e">
        <f>VLOOKUP(Audit!#REF!,$V$13:$AE$22,5,FALSE)&amp; IF(Audit!#REF!=10,Audit!#REF!,"")</f>
        <v>#REF!</v>
      </c>
      <c r="AT154" s="47" t="e">
        <f t="shared" si="80"/>
        <v>#REF!</v>
      </c>
      <c r="AU154" s="50" t="e">
        <f>VLOOKUP(Audit!#REF!,$V$3:$AE$12,6,FALSE)&amp; IF(Audit!#REF!=10,Audit!#REF!,"")</f>
        <v>#REF!</v>
      </c>
      <c r="AV154" s="50" t="e">
        <f>VLOOKUP(Audit!#REF!,$V$13:$AE$22,6,FALSE)&amp; IF(Audit!#REF!=10,Audit!#REF!,"")</f>
        <v>#REF!</v>
      </c>
      <c r="AW154" s="47" t="e">
        <f t="shared" si="81"/>
        <v>#REF!</v>
      </c>
      <c r="AX154" s="50" t="e">
        <f>VLOOKUP(Audit!#REF!,$V$3:$AE$12,7,FALSE)&amp; IF(Audit!#REF!=10,Audit!#REF!,"")</f>
        <v>#REF!</v>
      </c>
      <c r="AY154" s="50" t="e">
        <f>VLOOKUP(Audit!#REF!,$V$13:$AE$22,7,FALSE) &amp; IF(Audit!#REF!=10,Audit!#REF!,"")</f>
        <v>#REF!</v>
      </c>
      <c r="AZ154" s="47" t="e">
        <f t="shared" si="82"/>
        <v>#REF!</v>
      </c>
      <c r="BA154" s="50" t="e">
        <f>VLOOKUP(Audit!#REF!,$V$3:$AE$12,8,FALSE)&amp; Audit!#REF! &amp; IF(Audit!#REF!=10,Audit!#REF!,"")</f>
        <v>#REF!</v>
      </c>
      <c r="BB154" s="50" t="e">
        <f>VLOOKUP(Audit!#REF!,$V$13:$AE$22,8,FALSE) &amp; IF(Audit!#REF!=10,Audit!#REF!,"")</f>
        <v>#REF!</v>
      </c>
      <c r="BC154" s="47" t="e">
        <f t="shared" si="83"/>
        <v>#REF!</v>
      </c>
      <c r="BD154" s="50" t="e">
        <f>VLOOKUP(Audit!#REF!,$V$3:$AE$12,9,FALSE)&amp; IF(Audit!#REF!=10,Audit!#REF!,"")</f>
        <v>#REF!</v>
      </c>
      <c r="BE154" s="50" t="e">
        <f>VLOOKUP(Audit!#REF!,$V$13:$AE$22,9,FALSE) &amp; IF(Audit!#REF!=10,Audit!#REF!,"") &amp; IF(Audit!#REF!&lt;&gt;1,U154,"")</f>
        <v>#REF!</v>
      </c>
      <c r="BF154" s="47" t="e">
        <f t="shared" si="84"/>
        <v>#REF!</v>
      </c>
      <c r="BG154" s="50" t="e">
        <f>VLOOKUP(Audit!#REF!,$V$3:$AE$12,10,FALSE) &amp; Audit!#REF! &amp; IF(Audit!#REF!=10,Audit!#REF!,"")</f>
        <v>#REF!</v>
      </c>
      <c r="BH154" s="50" t="e">
        <f>VLOOKUP(Audit!#REF!,$V$13:$AE$22,10,FALSE) &amp; IF(Audit!#REF!=10,Audit!#REF!,"") &amp; IF(Audit!#REF!&lt;&gt;1,U154,"")</f>
        <v>#REF!</v>
      </c>
      <c r="BI154" s="47" t="e">
        <f t="shared" si="85"/>
        <v>#REF!</v>
      </c>
      <c r="BJ154" s="48" t="str">
        <f t="shared" si="86"/>
        <v/>
      </c>
      <c r="BK154" s="48" t="str">
        <f t="shared" si="87"/>
        <v/>
      </c>
      <c r="BL154" s="48" t="str">
        <f t="shared" si="88"/>
        <v/>
      </c>
      <c r="BM154" s="48" t="str">
        <f t="shared" si="89"/>
        <v/>
      </c>
      <c r="BN154" s="48" t="str">
        <f t="shared" si="90"/>
        <v/>
      </c>
      <c r="BO154" s="48" t="str">
        <f t="shared" si="91"/>
        <v/>
      </c>
      <c r="BP154" s="48" t="str">
        <f t="shared" si="92"/>
        <v/>
      </c>
      <c r="BQ154" s="48" t="str">
        <f t="shared" si="93"/>
        <v/>
      </c>
      <c r="BR154" s="48" t="str">
        <f t="shared" si="94"/>
        <v/>
      </c>
      <c r="BS154" s="48" t="str">
        <f t="shared" si="95"/>
        <v/>
      </c>
      <c r="BT154" s="48" t="str">
        <f t="shared" si="96"/>
        <v/>
      </c>
      <c r="BU154" s="48" t="str">
        <f t="shared" si="97"/>
        <v/>
      </c>
    </row>
    <row r="155" spans="1:73">
      <c r="A155" s="10" t="e">
        <f>Audit!#REF!</f>
        <v>#REF!</v>
      </c>
      <c r="B155" s="10" t="e">
        <f t="shared" si="98"/>
        <v>#REF!</v>
      </c>
      <c r="C155" s="17" t="e">
        <f>VLOOKUP(Audit!#REF!,$V$3:$AE$12,2,FALSE) &amp; VLOOKUP(Audit!#REF!,$V$13:$AE$22,2,FALSE)&amp; IF(Audit!#REF!=10,Audit!#REF!&amp;Audit!#REF!,"")</f>
        <v>#REF!</v>
      </c>
      <c r="D155" s="17" t="e">
        <f>VLOOKUP(Audit!#REF!,$V$3:$AE$12,3,FALSE) &amp; VLOOKUP(Audit!#REF!,$V$13:$AE$22,3,FALSE) &amp;IF(Audit!#REF!=10,Audit!#REF!&amp;Audit!#REF!,"")</f>
        <v>#REF!</v>
      </c>
      <c r="E155" s="17" t="e">
        <f>VLOOKUP(Audit!#REF!,$V$3:$AE$12,4,FALSE)&amp; Audit!#REF! &amp; VLOOKUP(Audit!#REF!,$V$13:$AE$22,4,FALSE)&amp; IF(Audit!#REF!=10,Audit!#REF!&amp;Audit!#REF!,"")</f>
        <v>#REF!</v>
      </c>
      <c r="F155" s="17" t="e">
        <f>VLOOKUP(Audit!#REF!,$V$3:$AE$12,5,FALSE) &amp; VLOOKUP(Audit!#REF!,$V$13:$AE$22,5,FALSE)&amp; IF(Audit!#REF!=10,Audit!#REF!&amp;Audit!#REF!,"")</f>
        <v>#REF!</v>
      </c>
      <c r="G155" s="17" t="e">
        <f>VLOOKUP(Audit!#REF!,$V$3:$AE$12,6,FALSE) &amp; VLOOKUP(Audit!#REF!,$V$13:$AE$22,6,FALSE)&amp; IF(Audit!#REF!=10,Audit!#REF!&amp;Audit!#REF!,"")</f>
        <v>#REF!</v>
      </c>
      <c r="H155" s="17" t="e">
        <f>VLOOKUP(Audit!#REF!,$V$3:$AE$12,7,FALSE) &amp; VLOOKUP(Audit!#REF!,$V$13:$AE$22,7,FALSE)&amp;IF(Audit!#REF!=10,Audit!#REF!&amp;Audit!#REF!,"")</f>
        <v>#REF!</v>
      </c>
      <c r="I155" s="17" t="e">
        <f>VLOOKUP(Audit!#REF!,$V$3:$AE$12,8,FALSE) &amp; Audit!#REF! &amp; VLOOKUP(Audit!#REF!,$V$13:$AE$22,8,FALSE)&amp;IF(Audit!#REF!=10,Audit!#REF!&amp;Audit!#REF!,"")</f>
        <v>#REF!</v>
      </c>
      <c r="J155" s="17" t="e">
        <f>VLOOKUP(Audit!#REF!,$V$3:$AE$12,9,FALSE) &amp; VLOOKUP(Audit!#REF!,$V$13:$AE$22,9,FALSE) &amp; IF(Audit!#REF!=10,Audit!#REF!&amp;Audit!#REF!,"") &amp; IF(Audit!#REF!&lt;&gt;1,U155,"")</f>
        <v>#REF!</v>
      </c>
      <c r="K155" s="17" t="e">
        <f>VLOOKUP(Audit!#REF!,$V$3:$AE$12,10,FALSE) &amp; Audit!#REF! &amp; VLOOKUP(Audit!#REF!,$V$13:$AE$22,10,FALSE) &amp; IF(Audit!#REF!=10,Audit!#REF!&amp;Audit!#REF!,"") &amp; IF(Audit!#REF!&lt;&gt;1,U155,"")</f>
        <v>#REF!</v>
      </c>
      <c r="L155" s="10" t="e">
        <f>Audit!#REF!</f>
        <v>#REF!</v>
      </c>
      <c r="M155" s="10" t="e">
        <f t="shared" si="69"/>
        <v>#REF!</v>
      </c>
      <c r="N155" s="10" t="e">
        <f t="shared" si="70"/>
        <v>#REF!</v>
      </c>
      <c r="O155" s="10" t="e">
        <f t="shared" si="71"/>
        <v>#REF!</v>
      </c>
      <c r="P155" s="10" t="e">
        <f t="shared" si="72"/>
        <v>#REF!</v>
      </c>
      <c r="Q155" s="10" t="e">
        <f t="shared" si="73"/>
        <v>#REF!</v>
      </c>
      <c r="R155" s="10" t="e">
        <f t="shared" si="74"/>
        <v>#REF!</v>
      </c>
      <c r="S155" s="10" t="e">
        <f t="shared" si="75"/>
        <v>#REF!</v>
      </c>
      <c r="T155" s="10" t="e">
        <f t="shared" si="76"/>
        <v>#REF!</v>
      </c>
      <c r="U155" s="17" t="e">
        <f>IF(Audit!#REF!="","",VLOOKUP(Audit!#REF!,$W$26:$X$35,2,FALSE)) &amp; Audit!#REF! &amp; IF(Audit!#REF!="","",IF(Audit!#REF!&lt;=1.4,VLOOKUP(Audit!#REF!,$W$38:X200,2,FALSE),VLOOKUP(Audit!#REF!,$W$51:$X$61,2,FALSE))) &amp; IF(Audit!#REF!="","",VLOOKUP(Audit!#REF!,$Y$26:$Z$35,2,FALSE) &amp; Audit!#REF! &amp; IF(Audit!#REF!="","",IF(Audit!#REF!&lt;=1.4,VLOOKUP(Audit!#REF!,$Y$38:$Z$48,2,FALSE),VLOOKUP(Audit!#REF!,$Y$51:$Z$61,2,FALSE))))</f>
        <v>#REF!</v>
      </c>
      <c r="V155" s="21"/>
      <c r="AH155" s="49" t="e">
        <f>Audit!#REF!</f>
        <v>#REF!</v>
      </c>
      <c r="AI155" s="50" t="e">
        <f>VLOOKUP(Audit!#REF!,$V$3:$AE$12,2,FALSE)&amp; IF(Audit!#REF!=10,Audit!#REF!,"")</f>
        <v>#REF!</v>
      </c>
      <c r="AJ155" s="50" t="e">
        <f>VLOOKUP(Audit!#REF!,$V$13:$AE$22,2,FALSE)&amp; IF(Audit!#REF!=10,Audit!#REF!,"")</f>
        <v>#REF!</v>
      </c>
      <c r="AK155" s="47" t="e">
        <f t="shared" si="77"/>
        <v>#REF!</v>
      </c>
      <c r="AL155" s="50" t="e">
        <f>VLOOKUP(Audit!#REF!,$V$3:$AE$12,3,FALSE)&amp; IF(Audit!#REF!=10,Audit!#REF!,"")</f>
        <v>#REF!</v>
      </c>
      <c r="AM155" s="50" t="e">
        <f>VLOOKUP(Audit!#REF!,$V$13:$AE$22,3,FALSE)&amp; IF(Audit!#REF!=10,Audit!#REF!,"")</f>
        <v>#REF!</v>
      </c>
      <c r="AN155" s="47" t="e">
        <f t="shared" si="78"/>
        <v>#REF!</v>
      </c>
      <c r="AO155" s="50" t="e">
        <f>VLOOKUP(Audit!#REF!,$V$3:$AE$12,4,FALSE) &amp;  Audit!#REF! &amp; IF(Audit!#REF!=10,Audit!#REF!,"")</f>
        <v>#REF!</v>
      </c>
      <c r="AP155" s="50" t="e">
        <f>VLOOKUP(Audit!#REF!,$V$13:$AE$22,4,FALSE)&amp; IF(Audit!#REF!=10,Audit!#REF!,"")</f>
        <v>#REF!</v>
      </c>
      <c r="AQ155" s="47" t="e">
        <f t="shared" si="79"/>
        <v>#REF!</v>
      </c>
      <c r="AR155" s="50" t="e">
        <f>VLOOKUP(Audit!#REF!,$V$3:$AE$12,5,FALSE)&amp; IF(Audit!#REF!=10,Audit!#REF!,"")</f>
        <v>#REF!</v>
      </c>
      <c r="AS155" s="50" t="e">
        <f>VLOOKUP(Audit!#REF!,$V$13:$AE$22,5,FALSE)&amp; IF(Audit!#REF!=10,Audit!#REF!,"")</f>
        <v>#REF!</v>
      </c>
      <c r="AT155" s="47" t="e">
        <f t="shared" si="80"/>
        <v>#REF!</v>
      </c>
      <c r="AU155" s="50" t="e">
        <f>VLOOKUP(Audit!#REF!,$V$3:$AE$12,6,FALSE)&amp; IF(Audit!#REF!=10,Audit!#REF!,"")</f>
        <v>#REF!</v>
      </c>
      <c r="AV155" s="50" t="e">
        <f>VLOOKUP(Audit!#REF!,$V$13:$AE$22,6,FALSE)&amp; IF(Audit!#REF!=10,Audit!#REF!,"")</f>
        <v>#REF!</v>
      </c>
      <c r="AW155" s="47" t="e">
        <f t="shared" si="81"/>
        <v>#REF!</v>
      </c>
      <c r="AX155" s="50" t="e">
        <f>VLOOKUP(Audit!#REF!,$V$3:$AE$12,7,FALSE)&amp; IF(Audit!#REF!=10,Audit!#REF!,"")</f>
        <v>#REF!</v>
      </c>
      <c r="AY155" s="50" t="e">
        <f>VLOOKUP(Audit!#REF!,$V$13:$AE$22,7,FALSE) &amp; IF(Audit!#REF!=10,Audit!#REF!,"")</f>
        <v>#REF!</v>
      </c>
      <c r="AZ155" s="47" t="e">
        <f t="shared" si="82"/>
        <v>#REF!</v>
      </c>
      <c r="BA155" s="50" t="e">
        <f>VLOOKUP(Audit!#REF!,$V$3:$AE$12,8,FALSE)&amp; Audit!#REF! &amp; IF(Audit!#REF!=10,Audit!#REF!,"")</f>
        <v>#REF!</v>
      </c>
      <c r="BB155" s="50" t="e">
        <f>VLOOKUP(Audit!#REF!,$V$13:$AE$22,8,FALSE) &amp; IF(Audit!#REF!=10,Audit!#REF!,"")</f>
        <v>#REF!</v>
      </c>
      <c r="BC155" s="47" t="e">
        <f t="shared" si="83"/>
        <v>#REF!</v>
      </c>
      <c r="BD155" s="50" t="e">
        <f>VLOOKUP(Audit!#REF!,$V$3:$AE$12,9,FALSE)&amp; IF(Audit!#REF!=10,Audit!#REF!,"")</f>
        <v>#REF!</v>
      </c>
      <c r="BE155" s="50" t="e">
        <f>VLOOKUP(Audit!#REF!,$V$13:$AE$22,9,FALSE) &amp; IF(Audit!#REF!=10,Audit!#REF!,"") &amp; IF(Audit!#REF!&lt;&gt;1,U155,"")</f>
        <v>#REF!</v>
      </c>
      <c r="BF155" s="47" t="e">
        <f t="shared" si="84"/>
        <v>#REF!</v>
      </c>
      <c r="BG155" s="50" t="e">
        <f>VLOOKUP(Audit!#REF!,$V$3:$AE$12,10,FALSE) &amp; Audit!#REF! &amp; IF(Audit!#REF!=10,Audit!#REF!,"")</f>
        <v>#REF!</v>
      </c>
      <c r="BH155" s="50" t="e">
        <f>VLOOKUP(Audit!#REF!,$V$13:$AE$22,10,FALSE) &amp; IF(Audit!#REF!=10,Audit!#REF!,"") &amp; IF(Audit!#REF!&lt;&gt;1,U155,"")</f>
        <v>#REF!</v>
      </c>
      <c r="BI155" s="47" t="e">
        <f t="shared" si="85"/>
        <v>#REF!</v>
      </c>
      <c r="BJ155" s="48" t="str">
        <f t="shared" si="86"/>
        <v/>
      </c>
      <c r="BK155" s="48" t="str">
        <f t="shared" si="87"/>
        <v/>
      </c>
      <c r="BL155" s="48" t="str">
        <f t="shared" si="88"/>
        <v/>
      </c>
      <c r="BM155" s="48" t="str">
        <f t="shared" si="89"/>
        <v/>
      </c>
      <c r="BN155" s="48" t="str">
        <f t="shared" si="90"/>
        <v/>
      </c>
      <c r="BO155" s="48" t="str">
        <f t="shared" si="91"/>
        <v/>
      </c>
      <c r="BP155" s="48" t="str">
        <f t="shared" si="92"/>
        <v/>
      </c>
      <c r="BQ155" s="48" t="str">
        <f t="shared" si="93"/>
        <v/>
      </c>
      <c r="BR155" s="48" t="str">
        <f t="shared" si="94"/>
        <v/>
      </c>
      <c r="BS155" s="48" t="str">
        <f t="shared" si="95"/>
        <v/>
      </c>
      <c r="BT155" s="48" t="str">
        <f t="shared" si="96"/>
        <v/>
      </c>
      <c r="BU155" s="48" t="str">
        <f t="shared" si="97"/>
        <v/>
      </c>
    </row>
    <row r="156" spans="1:73">
      <c r="A156" s="10" t="e">
        <f>Audit!#REF!</f>
        <v>#REF!</v>
      </c>
      <c r="B156" s="10" t="e">
        <f t="shared" si="98"/>
        <v>#REF!</v>
      </c>
      <c r="C156" s="17" t="e">
        <f>VLOOKUP(Audit!#REF!,$V$3:$AE$12,2,FALSE) &amp; VLOOKUP(Audit!#REF!,$V$13:$AE$22,2,FALSE)&amp; IF(Audit!#REF!=10,Audit!#REF!&amp;Audit!#REF!,"")</f>
        <v>#REF!</v>
      </c>
      <c r="D156" s="17" t="e">
        <f>VLOOKUP(Audit!#REF!,$V$3:$AE$12,3,FALSE) &amp; VLOOKUP(Audit!#REF!,$V$13:$AE$22,3,FALSE) &amp;IF(Audit!#REF!=10,Audit!#REF!&amp;Audit!#REF!,"")</f>
        <v>#REF!</v>
      </c>
      <c r="E156" s="17" t="e">
        <f>VLOOKUP(Audit!#REF!,$V$3:$AE$12,4,FALSE)&amp; Audit!#REF! &amp; VLOOKUP(Audit!#REF!,$V$13:$AE$22,4,FALSE)&amp; IF(Audit!#REF!=10,Audit!#REF!&amp;Audit!#REF!,"")</f>
        <v>#REF!</v>
      </c>
      <c r="F156" s="17" t="e">
        <f>VLOOKUP(Audit!#REF!,$V$3:$AE$12,5,FALSE) &amp; VLOOKUP(Audit!#REF!,$V$13:$AE$22,5,FALSE)&amp; IF(Audit!#REF!=10,Audit!#REF!&amp;Audit!#REF!,"")</f>
        <v>#REF!</v>
      </c>
      <c r="G156" s="17" t="e">
        <f>VLOOKUP(Audit!#REF!,$V$3:$AE$12,6,FALSE) &amp; VLOOKUP(Audit!#REF!,$V$13:$AE$22,6,FALSE)&amp; IF(Audit!#REF!=10,Audit!#REF!&amp;Audit!#REF!,"")</f>
        <v>#REF!</v>
      </c>
      <c r="H156" s="17" t="e">
        <f>VLOOKUP(Audit!#REF!,$V$3:$AE$12,7,FALSE) &amp; VLOOKUP(Audit!#REF!,$V$13:$AE$22,7,FALSE)&amp;IF(Audit!#REF!=10,Audit!#REF!&amp;Audit!#REF!,"")</f>
        <v>#REF!</v>
      </c>
      <c r="I156" s="17" t="e">
        <f>VLOOKUP(Audit!#REF!,$V$3:$AE$12,8,FALSE) &amp; Audit!#REF! &amp; VLOOKUP(Audit!#REF!,$V$13:$AE$22,8,FALSE)&amp;IF(Audit!#REF!=10,Audit!#REF!&amp;Audit!#REF!,"")</f>
        <v>#REF!</v>
      </c>
      <c r="J156" s="17" t="e">
        <f>VLOOKUP(Audit!#REF!,$V$3:$AE$12,9,FALSE) &amp; VLOOKUP(Audit!#REF!,$V$13:$AE$22,9,FALSE) &amp; IF(Audit!#REF!=10,Audit!#REF!&amp;Audit!#REF!,"") &amp; IF(Audit!#REF!&lt;&gt;1,U156,"")</f>
        <v>#REF!</v>
      </c>
      <c r="K156" s="17" t="e">
        <f>VLOOKUP(Audit!#REF!,$V$3:$AE$12,10,FALSE) &amp; Audit!#REF! &amp; VLOOKUP(Audit!#REF!,$V$13:$AE$22,10,FALSE) &amp; IF(Audit!#REF!=10,Audit!#REF!&amp;Audit!#REF!,"") &amp; IF(Audit!#REF!&lt;&gt;1,U156,"")</f>
        <v>#REF!</v>
      </c>
      <c r="L156" s="10" t="e">
        <f>Audit!#REF!</f>
        <v>#REF!</v>
      </c>
      <c r="M156" s="10" t="e">
        <f t="shared" si="69"/>
        <v>#REF!</v>
      </c>
      <c r="N156" s="10" t="e">
        <f t="shared" si="70"/>
        <v>#REF!</v>
      </c>
      <c r="O156" s="10" t="e">
        <f t="shared" si="71"/>
        <v>#REF!</v>
      </c>
      <c r="P156" s="10" t="e">
        <f t="shared" si="72"/>
        <v>#REF!</v>
      </c>
      <c r="Q156" s="10" t="e">
        <f t="shared" si="73"/>
        <v>#REF!</v>
      </c>
      <c r="R156" s="10" t="e">
        <f t="shared" si="74"/>
        <v>#REF!</v>
      </c>
      <c r="S156" s="10" t="e">
        <f t="shared" si="75"/>
        <v>#REF!</v>
      </c>
      <c r="T156" s="10" t="e">
        <f t="shared" si="76"/>
        <v>#REF!</v>
      </c>
      <c r="U156" s="17" t="e">
        <f>IF(Audit!#REF!="","",VLOOKUP(Audit!#REF!,$W$26:$X$35,2,FALSE)) &amp; Audit!#REF! &amp; IF(Audit!#REF!="","",IF(Audit!#REF!&lt;=1.4,VLOOKUP(Audit!#REF!,$W$38:X201,2,FALSE),VLOOKUP(Audit!#REF!,$W$51:$X$61,2,FALSE))) &amp; IF(Audit!#REF!="","",VLOOKUP(Audit!#REF!,$Y$26:$Z$35,2,FALSE) &amp; Audit!#REF! &amp; IF(Audit!#REF!="","",IF(Audit!#REF!&lt;=1.4,VLOOKUP(Audit!#REF!,$Y$38:$Z$48,2,FALSE),VLOOKUP(Audit!#REF!,$Y$51:$Z$61,2,FALSE))))</f>
        <v>#REF!</v>
      </c>
      <c r="V156" s="21"/>
      <c r="AH156" s="49" t="e">
        <f>Audit!#REF!</f>
        <v>#REF!</v>
      </c>
      <c r="AI156" s="50" t="e">
        <f>VLOOKUP(Audit!#REF!,$V$3:$AE$12,2,FALSE)&amp; IF(Audit!#REF!=10,Audit!#REF!,"")</f>
        <v>#REF!</v>
      </c>
      <c r="AJ156" s="50" t="e">
        <f>VLOOKUP(Audit!#REF!,$V$13:$AE$22,2,FALSE)&amp; IF(Audit!#REF!=10,Audit!#REF!,"")</f>
        <v>#REF!</v>
      </c>
      <c r="AK156" s="47" t="e">
        <f t="shared" si="77"/>
        <v>#REF!</v>
      </c>
      <c r="AL156" s="50" t="e">
        <f>VLOOKUP(Audit!#REF!,$V$3:$AE$12,3,FALSE)&amp; IF(Audit!#REF!=10,Audit!#REF!,"")</f>
        <v>#REF!</v>
      </c>
      <c r="AM156" s="50" t="e">
        <f>VLOOKUP(Audit!#REF!,$V$13:$AE$22,3,FALSE)&amp; IF(Audit!#REF!=10,Audit!#REF!,"")</f>
        <v>#REF!</v>
      </c>
      <c r="AN156" s="47" t="e">
        <f t="shared" si="78"/>
        <v>#REF!</v>
      </c>
      <c r="AO156" s="50" t="e">
        <f>VLOOKUP(Audit!#REF!,$V$3:$AE$12,4,FALSE) &amp;  Audit!#REF! &amp; IF(Audit!#REF!=10,Audit!#REF!,"")</f>
        <v>#REF!</v>
      </c>
      <c r="AP156" s="50" t="e">
        <f>VLOOKUP(Audit!#REF!,$V$13:$AE$22,4,FALSE)&amp; IF(Audit!#REF!=10,Audit!#REF!,"")</f>
        <v>#REF!</v>
      </c>
      <c r="AQ156" s="47" t="e">
        <f t="shared" si="79"/>
        <v>#REF!</v>
      </c>
      <c r="AR156" s="50" t="e">
        <f>VLOOKUP(Audit!#REF!,$V$3:$AE$12,5,FALSE)&amp; IF(Audit!#REF!=10,Audit!#REF!,"")</f>
        <v>#REF!</v>
      </c>
      <c r="AS156" s="50" t="e">
        <f>VLOOKUP(Audit!#REF!,$V$13:$AE$22,5,FALSE)&amp; IF(Audit!#REF!=10,Audit!#REF!,"")</f>
        <v>#REF!</v>
      </c>
      <c r="AT156" s="47" t="e">
        <f t="shared" si="80"/>
        <v>#REF!</v>
      </c>
      <c r="AU156" s="50" t="e">
        <f>VLOOKUP(Audit!#REF!,$V$3:$AE$12,6,FALSE)&amp; IF(Audit!#REF!=10,Audit!#REF!,"")</f>
        <v>#REF!</v>
      </c>
      <c r="AV156" s="50" t="e">
        <f>VLOOKUP(Audit!#REF!,$V$13:$AE$22,6,FALSE)&amp; IF(Audit!#REF!=10,Audit!#REF!,"")</f>
        <v>#REF!</v>
      </c>
      <c r="AW156" s="47" t="e">
        <f t="shared" si="81"/>
        <v>#REF!</v>
      </c>
      <c r="AX156" s="50" t="e">
        <f>VLOOKUP(Audit!#REF!,$V$3:$AE$12,7,FALSE)&amp; IF(Audit!#REF!=10,Audit!#REF!,"")</f>
        <v>#REF!</v>
      </c>
      <c r="AY156" s="50" t="e">
        <f>VLOOKUP(Audit!#REF!,$V$13:$AE$22,7,FALSE) &amp; IF(Audit!#REF!=10,Audit!#REF!,"")</f>
        <v>#REF!</v>
      </c>
      <c r="AZ156" s="47" t="e">
        <f t="shared" si="82"/>
        <v>#REF!</v>
      </c>
      <c r="BA156" s="50" t="e">
        <f>VLOOKUP(Audit!#REF!,$V$3:$AE$12,8,FALSE)&amp; Audit!#REF! &amp; IF(Audit!#REF!=10,Audit!#REF!,"")</f>
        <v>#REF!</v>
      </c>
      <c r="BB156" s="50" t="e">
        <f>VLOOKUP(Audit!#REF!,$V$13:$AE$22,8,FALSE) &amp; IF(Audit!#REF!=10,Audit!#REF!,"")</f>
        <v>#REF!</v>
      </c>
      <c r="BC156" s="47" t="e">
        <f t="shared" si="83"/>
        <v>#REF!</v>
      </c>
      <c r="BD156" s="50" t="e">
        <f>VLOOKUP(Audit!#REF!,$V$3:$AE$12,9,FALSE)&amp; IF(Audit!#REF!=10,Audit!#REF!,"")</f>
        <v>#REF!</v>
      </c>
      <c r="BE156" s="50" t="e">
        <f>VLOOKUP(Audit!#REF!,$V$13:$AE$22,9,FALSE) &amp; IF(Audit!#REF!=10,Audit!#REF!,"") &amp; IF(Audit!#REF!&lt;&gt;1,U156,"")</f>
        <v>#REF!</v>
      </c>
      <c r="BF156" s="47" t="e">
        <f t="shared" si="84"/>
        <v>#REF!</v>
      </c>
      <c r="BG156" s="50" t="e">
        <f>VLOOKUP(Audit!#REF!,$V$3:$AE$12,10,FALSE) &amp; Audit!#REF! &amp; IF(Audit!#REF!=10,Audit!#REF!,"")</f>
        <v>#REF!</v>
      </c>
      <c r="BH156" s="50" t="e">
        <f>VLOOKUP(Audit!#REF!,$V$13:$AE$22,10,FALSE) &amp; IF(Audit!#REF!=10,Audit!#REF!,"") &amp; IF(Audit!#REF!&lt;&gt;1,U156,"")</f>
        <v>#REF!</v>
      </c>
      <c r="BI156" s="47" t="e">
        <f t="shared" si="85"/>
        <v>#REF!</v>
      </c>
      <c r="BJ156" s="48" t="str">
        <f t="shared" si="86"/>
        <v/>
      </c>
      <c r="BK156" s="48" t="str">
        <f t="shared" si="87"/>
        <v/>
      </c>
      <c r="BL156" s="48" t="str">
        <f t="shared" si="88"/>
        <v/>
      </c>
      <c r="BM156" s="48" t="str">
        <f t="shared" si="89"/>
        <v/>
      </c>
      <c r="BN156" s="48" t="str">
        <f t="shared" si="90"/>
        <v/>
      </c>
      <c r="BO156" s="48" t="str">
        <f t="shared" si="91"/>
        <v/>
      </c>
      <c r="BP156" s="48" t="str">
        <f t="shared" si="92"/>
        <v/>
      </c>
      <c r="BQ156" s="48" t="str">
        <f t="shared" si="93"/>
        <v/>
      </c>
      <c r="BR156" s="48" t="str">
        <f t="shared" si="94"/>
        <v/>
      </c>
      <c r="BS156" s="48" t="str">
        <f t="shared" si="95"/>
        <v/>
      </c>
      <c r="BT156" s="48" t="str">
        <f t="shared" si="96"/>
        <v/>
      </c>
      <c r="BU156" s="48" t="str">
        <f t="shared" si="97"/>
        <v/>
      </c>
    </row>
    <row r="157" spans="1:73">
      <c r="A157" s="10" t="e">
        <f>Audit!#REF!</f>
        <v>#REF!</v>
      </c>
      <c r="B157" s="10" t="e">
        <f t="shared" si="98"/>
        <v>#REF!</v>
      </c>
      <c r="C157" s="17" t="e">
        <f>VLOOKUP(Audit!#REF!,$V$3:$AE$12,2,FALSE) &amp; VLOOKUP(Audit!#REF!,$V$13:$AE$22,2,FALSE)&amp; IF(Audit!#REF!=10,Audit!#REF!&amp;Audit!#REF!,"")</f>
        <v>#REF!</v>
      </c>
      <c r="D157" s="17" t="e">
        <f>VLOOKUP(Audit!#REF!,$V$3:$AE$12,3,FALSE) &amp; VLOOKUP(Audit!#REF!,$V$13:$AE$22,3,FALSE) &amp;IF(Audit!#REF!=10,Audit!#REF!&amp;Audit!#REF!,"")</f>
        <v>#REF!</v>
      </c>
      <c r="E157" s="17" t="e">
        <f>VLOOKUP(Audit!#REF!,$V$3:$AE$12,4,FALSE)&amp; Audit!#REF! &amp; VLOOKUP(Audit!#REF!,$V$13:$AE$22,4,FALSE)&amp; IF(Audit!#REF!=10,Audit!#REF!&amp;Audit!#REF!,"")</f>
        <v>#REF!</v>
      </c>
      <c r="F157" s="17" t="e">
        <f>VLOOKUP(Audit!#REF!,$V$3:$AE$12,5,FALSE) &amp; VLOOKUP(Audit!#REF!,$V$13:$AE$22,5,FALSE)&amp; IF(Audit!#REF!=10,Audit!#REF!&amp;Audit!#REF!,"")</f>
        <v>#REF!</v>
      </c>
      <c r="G157" s="17" t="e">
        <f>VLOOKUP(Audit!#REF!,$V$3:$AE$12,6,FALSE) &amp; VLOOKUP(Audit!#REF!,$V$13:$AE$22,6,FALSE)&amp; IF(Audit!#REF!=10,Audit!#REF!&amp;Audit!#REF!,"")</f>
        <v>#REF!</v>
      </c>
      <c r="H157" s="17" t="e">
        <f>VLOOKUP(Audit!#REF!,$V$3:$AE$12,7,FALSE) &amp; VLOOKUP(Audit!#REF!,$V$13:$AE$22,7,FALSE)&amp;IF(Audit!#REF!=10,Audit!#REF!&amp;Audit!#REF!,"")</f>
        <v>#REF!</v>
      </c>
      <c r="I157" s="17" t="e">
        <f>VLOOKUP(Audit!#REF!,$V$3:$AE$12,8,FALSE) &amp; Audit!#REF! &amp; VLOOKUP(Audit!#REF!,$V$13:$AE$22,8,FALSE)&amp;IF(Audit!#REF!=10,Audit!#REF!&amp;Audit!#REF!,"")</f>
        <v>#REF!</v>
      </c>
      <c r="J157" s="17" t="e">
        <f>VLOOKUP(Audit!#REF!,$V$3:$AE$12,9,FALSE) &amp; VLOOKUP(Audit!#REF!,$V$13:$AE$22,9,FALSE) &amp; IF(Audit!#REF!=10,Audit!#REF!&amp;Audit!#REF!,"") &amp; IF(Audit!#REF!&lt;&gt;1,U157,"")</f>
        <v>#REF!</v>
      </c>
      <c r="K157" s="17" t="e">
        <f>VLOOKUP(Audit!#REF!,$V$3:$AE$12,10,FALSE) &amp; Audit!#REF! &amp; VLOOKUP(Audit!#REF!,$V$13:$AE$22,10,FALSE) &amp; IF(Audit!#REF!=10,Audit!#REF!&amp;Audit!#REF!,"") &amp; IF(Audit!#REF!&lt;&gt;1,U157,"")</f>
        <v>#REF!</v>
      </c>
      <c r="L157" s="10" t="e">
        <f>Audit!#REF!</f>
        <v>#REF!</v>
      </c>
      <c r="M157" s="10" t="e">
        <f t="shared" si="69"/>
        <v>#REF!</v>
      </c>
      <c r="N157" s="10" t="e">
        <f t="shared" si="70"/>
        <v>#REF!</v>
      </c>
      <c r="O157" s="10" t="e">
        <f t="shared" si="71"/>
        <v>#REF!</v>
      </c>
      <c r="P157" s="10" t="e">
        <f t="shared" si="72"/>
        <v>#REF!</v>
      </c>
      <c r="Q157" s="10" t="e">
        <f t="shared" si="73"/>
        <v>#REF!</v>
      </c>
      <c r="R157" s="10" t="e">
        <f t="shared" si="74"/>
        <v>#REF!</v>
      </c>
      <c r="S157" s="10" t="e">
        <f t="shared" si="75"/>
        <v>#REF!</v>
      </c>
      <c r="T157" s="10" t="e">
        <f t="shared" si="76"/>
        <v>#REF!</v>
      </c>
      <c r="U157" s="17" t="e">
        <f>IF(Audit!#REF!="","",VLOOKUP(Audit!#REF!,$W$26:$X$35,2,FALSE)) &amp; Audit!#REF! &amp; IF(Audit!#REF!="","",IF(Audit!#REF!&lt;=1.4,VLOOKUP(Audit!#REF!,$W$38:X202,2,FALSE),VLOOKUP(Audit!#REF!,$W$51:$X$61,2,FALSE))) &amp; IF(Audit!#REF!="","",VLOOKUP(Audit!#REF!,$Y$26:$Z$35,2,FALSE) &amp; Audit!#REF! &amp; IF(Audit!#REF!="","",IF(Audit!#REF!&lt;=1.4,VLOOKUP(Audit!#REF!,$Y$38:$Z$48,2,FALSE),VLOOKUP(Audit!#REF!,$Y$51:$Z$61,2,FALSE))))</f>
        <v>#REF!</v>
      </c>
      <c r="V157" s="21"/>
      <c r="AH157" s="49" t="e">
        <f>Audit!#REF!</f>
        <v>#REF!</v>
      </c>
      <c r="AI157" s="50" t="e">
        <f>VLOOKUP(Audit!#REF!,$V$3:$AE$12,2,FALSE)&amp; IF(Audit!#REF!=10,Audit!#REF!,"")</f>
        <v>#REF!</v>
      </c>
      <c r="AJ157" s="50" t="e">
        <f>VLOOKUP(Audit!#REF!,$V$13:$AE$22,2,FALSE)&amp; IF(Audit!#REF!=10,Audit!#REF!,"")</f>
        <v>#REF!</v>
      </c>
      <c r="AK157" s="47" t="e">
        <f t="shared" si="77"/>
        <v>#REF!</v>
      </c>
      <c r="AL157" s="50" t="e">
        <f>VLOOKUP(Audit!#REF!,$V$3:$AE$12,3,FALSE)&amp; IF(Audit!#REF!=10,Audit!#REF!,"")</f>
        <v>#REF!</v>
      </c>
      <c r="AM157" s="50" t="e">
        <f>VLOOKUP(Audit!#REF!,$V$13:$AE$22,3,FALSE)&amp; IF(Audit!#REF!=10,Audit!#REF!,"")</f>
        <v>#REF!</v>
      </c>
      <c r="AN157" s="47" t="e">
        <f t="shared" si="78"/>
        <v>#REF!</v>
      </c>
      <c r="AO157" s="50" t="e">
        <f>VLOOKUP(Audit!#REF!,$V$3:$AE$12,4,FALSE) &amp;  Audit!#REF! &amp; IF(Audit!#REF!=10,Audit!#REF!,"")</f>
        <v>#REF!</v>
      </c>
      <c r="AP157" s="50" t="e">
        <f>VLOOKUP(Audit!#REF!,$V$13:$AE$22,4,FALSE)&amp; IF(Audit!#REF!=10,Audit!#REF!,"")</f>
        <v>#REF!</v>
      </c>
      <c r="AQ157" s="47" t="e">
        <f t="shared" si="79"/>
        <v>#REF!</v>
      </c>
      <c r="AR157" s="50" t="e">
        <f>VLOOKUP(Audit!#REF!,$V$3:$AE$12,5,FALSE)&amp; IF(Audit!#REF!=10,Audit!#REF!,"")</f>
        <v>#REF!</v>
      </c>
      <c r="AS157" s="50" t="e">
        <f>VLOOKUP(Audit!#REF!,$V$13:$AE$22,5,FALSE)&amp; IF(Audit!#REF!=10,Audit!#REF!,"")</f>
        <v>#REF!</v>
      </c>
      <c r="AT157" s="47" t="e">
        <f t="shared" si="80"/>
        <v>#REF!</v>
      </c>
      <c r="AU157" s="50" t="e">
        <f>VLOOKUP(Audit!#REF!,$V$3:$AE$12,6,FALSE)&amp; IF(Audit!#REF!=10,Audit!#REF!,"")</f>
        <v>#REF!</v>
      </c>
      <c r="AV157" s="50" t="e">
        <f>VLOOKUP(Audit!#REF!,$V$13:$AE$22,6,FALSE)&amp; IF(Audit!#REF!=10,Audit!#REF!,"")</f>
        <v>#REF!</v>
      </c>
      <c r="AW157" s="47" t="e">
        <f t="shared" si="81"/>
        <v>#REF!</v>
      </c>
      <c r="AX157" s="50" t="e">
        <f>VLOOKUP(Audit!#REF!,$V$3:$AE$12,7,FALSE)&amp; IF(Audit!#REF!=10,Audit!#REF!,"")</f>
        <v>#REF!</v>
      </c>
      <c r="AY157" s="50" t="e">
        <f>VLOOKUP(Audit!#REF!,$V$13:$AE$22,7,FALSE) &amp; IF(Audit!#REF!=10,Audit!#REF!,"")</f>
        <v>#REF!</v>
      </c>
      <c r="AZ157" s="47" t="e">
        <f t="shared" si="82"/>
        <v>#REF!</v>
      </c>
      <c r="BA157" s="50" t="e">
        <f>VLOOKUP(Audit!#REF!,$V$3:$AE$12,8,FALSE)&amp; Audit!#REF! &amp; IF(Audit!#REF!=10,Audit!#REF!,"")</f>
        <v>#REF!</v>
      </c>
      <c r="BB157" s="50" t="e">
        <f>VLOOKUP(Audit!#REF!,$V$13:$AE$22,8,FALSE) &amp; IF(Audit!#REF!=10,Audit!#REF!,"")</f>
        <v>#REF!</v>
      </c>
      <c r="BC157" s="47" t="e">
        <f t="shared" si="83"/>
        <v>#REF!</v>
      </c>
      <c r="BD157" s="50" t="e">
        <f>VLOOKUP(Audit!#REF!,$V$3:$AE$12,9,FALSE)&amp; IF(Audit!#REF!=10,Audit!#REF!,"")</f>
        <v>#REF!</v>
      </c>
      <c r="BE157" s="50" t="e">
        <f>VLOOKUP(Audit!#REF!,$V$13:$AE$22,9,FALSE) &amp; IF(Audit!#REF!=10,Audit!#REF!,"") &amp; IF(Audit!#REF!&lt;&gt;1,U157,"")</f>
        <v>#REF!</v>
      </c>
      <c r="BF157" s="47" t="e">
        <f t="shared" si="84"/>
        <v>#REF!</v>
      </c>
      <c r="BG157" s="50" t="e">
        <f>VLOOKUP(Audit!#REF!,$V$3:$AE$12,10,FALSE) &amp; Audit!#REF! &amp; IF(Audit!#REF!=10,Audit!#REF!,"")</f>
        <v>#REF!</v>
      </c>
      <c r="BH157" s="50" t="e">
        <f>VLOOKUP(Audit!#REF!,$V$13:$AE$22,10,FALSE) &amp; IF(Audit!#REF!=10,Audit!#REF!,"") &amp; IF(Audit!#REF!&lt;&gt;1,U157,"")</f>
        <v>#REF!</v>
      </c>
      <c r="BI157" s="47" t="e">
        <f t="shared" si="85"/>
        <v>#REF!</v>
      </c>
      <c r="BJ157" s="48" t="str">
        <f t="shared" si="86"/>
        <v/>
      </c>
      <c r="BK157" s="48" t="str">
        <f t="shared" si="87"/>
        <v/>
      </c>
      <c r="BL157" s="48" t="str">
        <f t="shared" si="88"/>
        <v/>
      </c>
      <c r="BM157" s="48" t="str">
        <f t="shared" si="89"/>
        <v/>
      </c>
      <c r="BN157" s="48" t="str">
        <f t="shared" si="90"/>
        <v/>
      </c>
      <c r="BO157" s="48" t="str">
        <f t="shared" si="91"/>
        <v/>
      </c>
      <c r="BP157" s="48" t="str">
        <f t="shared" si="92"/>
        <v/>
      </c>
      <c r="BQ157" s="48" t="str">
        <f t="shared" si="93"/>
        <v/>
      </c>
      <c r="BR157" s="48" t="str">
        <f t="shared" si="94"/>
        <v/>
      </c>
      <c r="BS157" s="48" t="str">
        <f t="shared" si="95"/>
        <v/>
      </c>
      <c r="BT157" s="48" t="str">
        <f t="shared" si="96"/>
        <v/>
      </c>
      <c r="BU157" s="48" t="str">
        <f t="shared" si="97"/>
        <v/>
      </c>
    </row>
    <row r="158" spans="1:73">
      <c r="A158" s="10" t="e">
        <f>Audit!#REF!</f>
        <v>#REF!</v>
      </c>
      <c r="B158" s="10" t="e">
        <f t="shared" si="98"/>
        <v>#REF!</v>
      </c>
      <c r="C158" s="17" t="e">
        <f>VLOOKUP(Audit!#REF!,$V$3:$AE$12,2,FALSE) &amp; VLOOKUP(Audit!#REF!,$V$13:$AE$22,2,FALSE)&amp; IF(Audit!#REF!=10,Audit!#REF!&amp;Audit!#REF!,"")</f>
        <v>#REF!</v>
      </c>
      <c r="D158" s="17" t="e">
        <f>VLOOKUP(Audit!#REF!,$V$3:$AE$12,3,FALSE) &amp; VLOOKUP(Audit!#REF!,$V$13:$AE$22,3,FALSE) &amp;IF(Audit!#REF!=10,Audit!#REF!&amp;Audit!#REF!,"")</f>
        <v>#REF!</v>
      </c>
      <c r="E158" s="17" t="e">
        <f>VLOOKUP(Audit!#REF!,$V$3:$AE$12,4,FALSE)&amp; Audit!#REF! &amp; VLOOKUP(Audit!#REF!,$V$13:$AE$22,4,FALSE)&amp; IF(Audit!#REF!=10,Audit!#REF!&amp;Audit!#REF!,"")</f>
        <v>#REF!</v>
      </c>
      <c r="F158" s="17" t="e">
        <f>VLOOKUP(Audit!#REF!,$V$3:$AE$12,5,FALSE) &amp; VLOOKUP(Audit!#REF!,$V$13:$AE$22,5,FALSE)&amp; IF(Audit!#REF!=10,Audit!#REF!&amp;Audit!#REF!,"")</f>
        <v>#REF!</v>
      </c>
      <c r="G158" s="17" t="e">
        <f>VLOOKUP(Audit!#REF!,$V$3:$AE$12,6,FALSE) &amp; VLOOKUP(Audit!#REF!,$V$13:$AE$22,6,FALSE)&amp; IF(Audit!#REF!=10,Audit!#REF!&amp;Audit!#REF!,"")</f>
        <v>#REF!</v>
      </c>
      <c r="H158" s="17" t="e">
        <f>VLOOKUP(Audit!#REF!,$V$3:$AE$12,7,FALSE) &amp; VLOOKUP(Audit!#REF!,$V$13:$AE$22,7,FALSE)&amp;IF(Audit!#REF!=10,Audit!#REF!&amp;Audit!#REF!,"")</f>
        <v>#REF!</v>
      </c>
      <c r="I158" s="17" t="e">
        <f>VLOOKUP(Audit!#REF!,$V$3:$AE$12,8,FALSE) &amp; Audit!#REF! &amp; VLOOKUP(Audit!#REF!,$V$13:$AE$22,8,FALSE)&amp;IF(Audit!#REF!=10,Audit!#REF!&amp;Audit!#REF!,"")</f>
        <v>#REF!</v>
      </c>
      <c r="J158" s="17" t="e">
        <f>VLOOKUP(Audit!#REF!,$V$3:$AE$12,9,FALSE) &amp; VLOOKUP(Audit!#REF!,$V$13:$AE$22,9,FALSE) &amp; IF(Audit!#REF!=10,Audit!#REF!&amp;Audit!#REF!,"") &amp; IF(Audit!#REF!&lt;&gt;1,U158,"")</f>
        <v>#REF!</v>
      </c>
      <c r="K158" s="17" t="e">
        <f>VLOOKUP(Audit!#REF!,$V$3:$AE$12,10,FALSE) &amp; Audit!#REF! &amp; VLOOKUP(Audit!#REF!,$V$13:$AE$22,10,FALSE) &amp; IF(Audit!#REF!=10,Audit!#REF!&amp;Audit!#REF!,"") &amp; IF(Audit!#REF!&lt;&gt;1,U158,"")</f>
        <v>#REF!</v>
      </c>
      <c r="L158" s="10" t="e">
        <f>Audit!#REF!</f>
        <v>#REF!</v>
      </c>
      <c r="M158" s="10" t="e">
        <f t="shared" si="69"/>
        <v>#REF!</v>
      </c>
      <c r="N158" s="10" t="e">
        <f t="shared" si="70"/>
        <v>#REF!</v>
      </c>
      <c r="O158" s="10" t="e">
        <f t="shared" si="71"/>
        <v>#REF!</v>
      </c>
      <c r="P158" s="10" t="e">
        <f t="shared" si="72"/>
        <v>#REF!</v>
      </c>
      <c r="Q158" s="10" t="e">
        <f t="shared" si="73"/>
        <v>#REF!</v>
      </c>
      <c r="R158" s="10" t="e">
        <f t="shared" si="74"/>
        <v>#REF!</v>
      </c>
      <c r="S158" s="10" t="e">
        <f t="shared" si="75"/>
        <v>#REF!</v>
      </c>
      <c r="T158" s="10" t="e">
        <f t="shared" si="76"/>
        <v>#REF!</v>
      </c>
      <c r="U158" s="17" t="e">
        <f>IF(Audit!#REF!="","",VLOOKUP(Audit!#REF!,$W$26:$X$35,2,FALSE)) &amp; Audit!#REF! &amp; IF(Audit!#REF!="","",IF(Audit!#REF!&lt;=1.4,VLOOKUP(Audit!#REF!,$W$38:X203,2,FALSE),VLOOKUP(Audit!#REF!,$W$51:$X$61,2,FALSE))) &amp; IF(Audit!#REF!="","",VLOOKUP(Audit!#REF!,$Y$26:$Z$35,2,FALSE) &amp; Audit!#REF! &amp; IF(Audit!#REF!="","",IF(Audit!#REF!&lt;=1.4,VLOOKUP(Audit!#REF!,$Y$38:$Z$48,2,FALSE),VLOOKUP(Audit!#REF!,$Y$51:$Z$61,2,FALSE))))</f>
        <v>#REF!</v>
      </c>
      <c r="V158" s="21"/>
      <c r="AH158" s="49" t="e">
        <f>Audit!#REF!</f>
        <v>#REF!</v>
      </c>
      <c r="AI158" s="50" t="e">
        <f>VLOOKUP(Audit!#REF!,$V$3:$AE$12,2,FALSE)&amp; IF(Audit!#REF!=10,Audit!#REF!,"")</f>
        <v>#REF!</v>
      </c>
      <c r="AJ158" s="50" t="e">
        <f>VLOOKUP(Audit!#REF!,$V$13:$AE$22,2,FALSE)&amp; IF(Audit!#REF!=10,Audit!#REF!,"")</f>
        <v>#REF!</v>
      </c>
      <c r="AK158" s="47" t="e">
        <f t="shared" si="77"/>
        <v>#REF!</v>
      </c>
      <c r="AL158" s="50" t="e">
        <f>VLOOKUP(Audit!#REF!,$V$3:$AE$12,3,FALSE)&amp; IF(Audit!#REF!=10,Audit!#REF!,"")</f>
        <v>#REF!</v>
      </c>
      <c r="AM158" s="50" t="e">
        <f>VLOOKUP(Audit!#REF!,$V$13:$AE$22,3,FALSE)&amp; IF(Audit!#REF!=10,Audit!#REF!,"")</f>
        <v>#REF!</v>
      </c>
      <c r="AN158" s="47" t="e">
        <f t="shared" si="78"/>
        <v>#REF!</v>
      </c>
      <c r="AO158" s="50" t="e">
        <f>VLOOKUP(Audit!#REF!,$V$3:$AE$12,4,FALSE) &amp;  Audit!#REF! &amp; IF(Audit!#REF!=10,Audit!#REF!,"")</f>
        <v>#REF!</v>
      </c>
      <c r="AP158" s="50" t="e">
        <f>VLOOKUP(Audit!#REF!,$V$13:$AE$22,4,FALSE)&amp; IF(Audit!#REF!=10,Audit!#REF!,"")</f>
        <v>#REF!</v>
      </c>
      <c r="AQ158" s="47" t="e">
        <f t="shared" si="79"/>
        <v>#REF!</v>
      </c>
      <c r="AR158" s="50" t="e">
        <f>VLOOKUP(Audit!#REF!,$V$3:$AE$12,5,FALSE)&amp; IF(Audit!#REF!=10,Audit!#REF!,"")</f>
        <v>#REF!</v>
      </c>
      <c r="AS158" s="50" t="e">
        <f>VLOOKUP(Audit!#REF!,$V$13:$AE$22,5,FALSE)&amp; IF(Audit!#REF!=10,Audit!#REF!,"")</f>
        <v>#REF!</v>
      </c>
      <c r="AT158" s="47" t="e">
        <f t="shared" si="80"/>
        <v>#REF!</v>
      </c>
      <c r="AU158" s="50" t="e">
        <f>VLOOKUP(Audit!#REF!,$V$3:$AE$12,6,FALSE)&amp; IF(Audit!#REF!=10,Audit!#REF!,"")</f>
        <v>#REF!</v>
      </c>
      <c r="AV158" s="50" t="e">
        <f>VLOOKUP(Audit!#REF!,$V$13:$AE$22,6,FALSE)&amp; IF(Audit!#REF!=10,Audit!#REF!,"")</f>
        <v>#REF!</v>
      </c>
      <c r="AW158" s="47" t="e">
        <f t="shared" si="81"/>
        <v>#REF!</v>
      </c>
      <c r="AX158" s="50" t="e">
        <f>VLOOKUP(Audit!#REF!,$V$3:$AE$12,7,FALSE)&amp; IF(Audit!#REF!=10,Audit!#REF!,"")</f>
        <v>#REF!</v>
      </c>
      <c r="AY158" s="50" t="e">
        <f>VLOOKUP(Audit!#REF!,$V$13:$AE$22,7,FALSE) &amp; IF(Audit!#REF!=10,Audit!#REF!,"")</f>
        <v>#REF!</v>
      </c>
      <c r="AZ158" s="47" t="e">
        <f t="shared" si="82"/>
        <v>#REF!</v>
      </c>
      <c r="BA158" s="50" t="e">
        <f>VLOOKUP(Audit!#REF!,$V$3:$AE$12,8,FALSE)&amp; Audit!#REF! &amp; IF(Audit!#REF!=10,Audit!#REF!,"")</f>
        <v>#REF!</v>
      </c>
      <c r="BB158" s="50" t="e">
        <f>VLOOKUP(Audit!#REF!,$V$13:$AE$22,8,FALSE) &amp; IF(Audit!#REF!=10,Audit!#REF!,"")</f>
        <v>#REF!</v>
      </c>
      <c r="BC158" s="47" t="e">
        <f t="shared" si="83"/>
        <v>#REF!</v>
      </c>
      <c r="BD158" s="50" t="e">
        <f>VLOOKUP(Audit!#REF!,$V$3:$AE$12,9,FALSE)&amp; IF(Audit!#REF!=10,Audit!#REF!,"")</f>
        <v>#REF!</v>
      </c>
      <c r="BE158" s="50" t="e">
        <f>VLOOKUP(Audit!#REF!,$V$13:$AE$22,9,FALSE) &amp; IF(Audit!#REF!=10,Audit!#REF!,"") &amp; IF(Audit!#REF!&lt;&gt;1,U158,"")</f>
        <v>#REF!</v>
      </c>
      <c r="BF158" s="47" t="e">
        <f t="shared" si="84"/>
        <v>#REF!</v>
      </c>
      <c r="BG158" s="50" t="e">
        <f>VLOOKUP(Audit!#REF!,$V$3:$AE$12,10,FALSE) &amp; Audit!#REF! &amp; IF(Audit!#REF!=10,Audit!#REF!,"")</f>
        <v>#REF!</v>
      </c>
      <c r="BH158" s="50" t="e">
        <f>VLOOKUP(Audit!#REF!,$V$13:$AE$22,10,FALSE) &amp; IF(Audit!#REF!=10,Audit!#REF!,"") &amp; IF(Audit!#REF!&lt;&gt;1,U158,"")</f>
        <v>#REF!</v>
      </c>
      <c r="BI158" s="47" t="e">
        <f t="shared" si="85"/>
        <v>#REF!</v>
      </c>
      <c r="BJ158" s="48" t="str">
        <f t="shared" si="86"/>
        <v/>
      </c>
      <c r="BK158" s="48" t="str">
        <f t="shared" si="87"/>
        <v/>
      </c>
      <c r="BL158" s="48" t="str">
        <f t="shared" si="88"/>
        <v/>
      </c>
      <c r="BM158" s="48" t="str">
        <f t="shared" si="89"/>
        <v/>
      </c>
      <c r="BN158" s="48" t="str">
        <f t="shared" si="90"/>
        <v/>
      </c>
      <c r="BO158" s="48" t="str">
        <f t="shared" si="91"/>
        <v/>
      </c>
      <c r="BP158" s="48" t="str">
        <f t="shared" si="92"/>
        <v/>
      </c>
      <c r="BQ158" s="48" t="str">
        <f t="shared" si="93"/>
        <v/>
      </c>
      <c r="BR158" s="48" t="str">
        <f t="shared" si="94"/>
        <v/>
      </c>
      <c r="BS158" s="48" t="str">
        <f t="shared" si="95"/>
        <v/>
      </c>
      <c r="BT158" s="48" t="str">
        <f t="shared" si="96"/>
        <v/>
      </c>
      <c r="BU158" s="48" t="str">
        <f t="shared" si="97"/>
        <v/>
      </c>
    </row>
    <row r="159" spans="1:73">
      <c r="A159" s="10" t="e">
        <f>Audit!#REF!</f>
        <v>#REF!</v>
      </c>
      <c r="B159" s="10" t="e">
        <f t="shared" si="98"/>
        <v>#REF!</v>
      </c>
      <c r="C159" s="17" t="e">
        <f>VLOOKUP(Audit!#REF!,$V$3:$AE$12,2,FALSE) &amp; VLOOKUP(Audit!#REF!,$V$13:$AE$22,2,FALSE)&amp; IF(Audit!#REF!=10,Audit!#REF!&amp;Audit!#REF!,"")</f>
        <v>#REF!</v>
      </c>
      <c r="D159" s="17" t="e">
        <f>VLOOKUP(Audit!#REF!,$V$3:$AE$12,3,FALSE) &amp; VLOOKUP(Audit!#REF!,$V$13:$AE$22,3,FALSE) &amp;IF(Audit!#REF!=10,Audit!#REF!&amp;Audit!#REF!,"")</f>
        <v>#REF!</v>
      </c>
      <c r="E159" s="17" t="e">
        <f>VLOOKUP(Audit!#REF!,$V$3:$AE$12,4,FALSE)&amp; Audit!#REF! &amp; VLOOKUP(Audit!#REF!,$V$13:$AE$22,4,FALSE)&amp; IF(Audit!#REF!=10,Audit!#REF!&amp;Audit!#REF!,"")</f>
        <v>#REF!</v>
      </c>
      <c r="F159" s="17" t="e">
        <f>VLOOKUP(Audit!#REF!,$V$3:$AE$12,5,FALSE) &amp; VLOOKUP(Audit!#REF!,$V$13:$AE$22,5,FALSE)&amp; IF(Audit!#REF!=10,Audit!#REF!&amp;Audit!#REF!,"")</f>
        <v>#REF!</v>
      </c>
      <c r="G159" s="17" t="e">
        <f>VLOOKUP(Audit!#REF!,$V$3:$AE$12,6,FALSE) &amp; VLOOKUP(Audit!#REF!,$V$13:$AE$22,6,FALSE)&amp; IF(Audit!#REF!=10,Audit!#REF!&amp;Audit!#REF!,"")</f>
        <v>#REF!</v>
      </c>
      <c r="H159" s="17" t="e">
        <f>VLOOKUP(Audit!#REF!,$V$3:$AE$12,7,FALSE) &amp; VLOOKUP(Audit!#REF!,$V$13:$AE$22,7,FALSE)&amp;IF(Audit!#REF!=10,Audit!#REF!&amp;Audit!#REF!,"")</f>
        <v>#REF!</v>
      </c>
      <c r="I159" s="17" t="e">
        <f>VLOOKUP(Audit!#REF!,$V$3:$AE$12,8,FALSE) &amp; Audit!#REF! &amp; VLOOKUP(Audit!#REF!,$V$13:$AE$22,8,FALSE)&amp;IF(Audit!#REF!=10,Audit!#REF!&amp;Audit!#REF!,"")</f>
        <v>#REF!</v>
      </c>
      <c r="J159" s="17" t="e">
        <f>VLOOKUP(Audit!#REF!,$V$3:$AE$12,9,FALSE) &amp; VLOOKUP(Audit!#REF!,$V$13:$AE$22,9,FALSE) &amp; IF(Audit!#REF!=10,Audit!#REF!&amp;Audit!#REF!,"") &amp; IF(Audit!#REF!&lt;&gt;1,U159,"")</f>
        <v>#REF!</v>
      </c>
      <c r="K159" s="17" t="e">
        <f>VLOOKUP(Audit!#REF!,$V$3:$AE$12,10,FALSE) &amp; Audit!#REF! &amp; VLOOKUP(Audit!#REF!,$V$13:$AE$22,10,FALSE) &amp; IF(Audit!#REF!=10,Audit!#REF!&amp;Audit!#REF!,"") &amp; IF(Audit!#REF!&lt;&gt;1,U159,"")</f>
        <v>#REF!</v>
      </c>
      <c r="L159" s="10" t="e">
        <f>Audit!#REF!</f>
        <v>#REF!</v>
      </c>
      <c r="M159" s="10" t="e">
        <f t="shared" si="69"/>
        <v>#REF!</v>
      </c>
      <c r="N159" s="10" t="e">
        <f t="shared" si="70"/>
        <v>#REF!</v>
      </c>
      <c r="O159" s="10" t="e">
        <f t="shared" si="71"/>
        <v>#REF!</v>
      </c>
      <c r="P159" s="10" t="e">
        <f t="shared" si="72"/>
        <v>#REF!</v>
      </c>
      <c r="Q159" s="10" t="e">
        <f t="shared" si="73"/>
        <v>#REF!</v>
      </c>
      <c r="R159" s="10" t="e">
        <f t="shared" si="74"/>
        <v>#REF!</v>
      </c>
      <c r="S159" s="10" t="e">
        <f t="shared" si="75"/>
        <v>#REF!</v>
      </c>
      <c r="T159" s="10" t="e">
        <f t="shared" si="76"/>
        <v>#REF!</v>
      </c>
      <c r="U159" s="17" t="e">
        <f>IF(Audit!#REF!="","",VLOOKUP(Audit!#REF!,$W$26:$X$35,2,FALSE)) &amp; Audit!#REF! &amp; IF(Audit!#REF!="","",IF(Audit!#REF!&lt;=1.4,VLOOKUP(Audit!#REF!,$W$38:X204,2,FALSE),VLOOKUP(Audit!#REF!,$W$51:$X$61,2,FALSE))) &amp; IF(Audit!#REF!="","",VLOOKUP(Audit!#REF!,$Y$26:$Z$35,2,FALSE) &amp; Audit!#REF! &amp; IF(Audit!#REF!="","",IF(Audit!#REF!&lt;=1.4,VLOOKUP(Audit!#REF!,$Y$38:$Z$48,2,FALSE),VLOOKUP(Audit!#REF!,$Y$51:$Z$61,2,FALSE))))</f>
        <v>#REF!</v>
      </c>
      <c r="V159" s="21"/>
      <c r="AH159" s="49" t="e">
        <f>Audit!#REF!</f>
        <v>#REF!</v>
      </c>
      <c r="AI159" s="50" t="e">
        <f>VLOOKUP(Audit!#REF!,$V$3:$AE$12,2,FALSE)&amp; IF(Audit!#REF!=10,Audit!#REF!,"")</f>
        <v>#REF!</v>
      </c>
      <c r="AJ159" s="50" t="e">
        <f>VLOOKUP(Audit!#REF!,$V$13:$AE$22,2,FALSE)&amp; IF(Audit!#REF!=10,Audit!#REF!,"")</f>
        <v>#REF!</v>
      </c>
      <c r="AK159" s="47" t="e">
        <f t="shared" si="77"/>
        <v>#REF!</v>
      </c>
      <c r="AL159" s="50" t="e">
        <f>VLOOKUP(Audit!#REF!,$V$3:$AE$12,3,FALSE)&amp; IF(Audit!#REF!=10,Audit!#REF!,"")</f>
        <v>#REF!</v>
      </c>
      <c r="AM159" s="50" t="e">
        <f>VLOOKUP(Audit!#REF!,$V$13:$AE$22,3,FALSE)&amp; IF(Audit!#REF!=10,Audit!#REF!,"")</f>
        <v>#REF!</v>
      </c>
      <c r="AN159" s="47" t="e">
        <f t="shared" si="78"/>
        <v>#REF!</v>
      </c>
      <c r="AO159" s="50" t="e">
        <f>VLOOKUP(Audit!#REF!,$V$3:$AE$12,4,FALSE) &amp;  Audit!#REF! &amp; IF(Audit!#REF!=10,Audit!#REF!,"")</f>
        <v>#REF!</v>
      </c>
      <c r="AP159" s="50" t="e">
        <f>VLOOKUP(Audit!#REF!,$V$13:$AE$22,4,FALSE)&amp; IF(Audit!#REF!=10,Audit!#REF!,"")</f>
        <v>#REF!</v>
      </c>
      <c r="AQ159" s="47" t="e">
        <f t="shared" si="79"/>
        <v>#REF!</v>
      </c>
      <c r="AR159" s="50" t="e">
        <f>VLOOKUP(Audit!#REF!,$V$3:$AE$12,5,FALSE)&amp; IF(Audit!#REF!=10,Audit!#REF!,"")</f>
        <v>#REF!</v>
      </c>
      <c r="AS159" s="50" t="e">
        <f>VLOOKUP(Audit!#REF!,$V$13:$AE$22,5,FALSE)&amp; IF(Audit!#REF!=10,Audit!#REF!,"")</f>
        <v>#REF!</v>
      </c>
      <c r="AT159" s="47" t="e">
        <f t="shared" si="80"/>
        <v>#REF!</v>
      </c>
      <c r="AU159" s="50" t="e">
        <f>VLOOKUP(Audit!#REF!,$V$3:$AE$12,6,FALSE)&amp; IF(Audit!#REF!=10,Audit!#REF!,"")</f>
        <v>#REF!</v>
      </c>
      <c r="AV159" s="50" t="e">
        <f>VLOOKUP(Audit!#REF!,$V$13:$AE$22,6,FALSE)&amp; IF(Audit!#REF!=10,Audit!#REF!,"")</f>
        <v>#REF!</v>
      </c>
      <c r="AW159" s="47" t="e">
        <f t="shared" si="81"/>
        <v>#REF!</v>
      </c>
      <c r="AX159" s="50" t="e">
        <f>VLOOKUP(Audit!#REF!,$V$3:$AE$12,7,FALSE)&amp; IF(Audit!#REF!=10,Audit!#REF!,"")</f>
        <v>#REF!</v>
      </c>
      <c r="AY159" s="50" t="e">
        <f>VLOOKUP(Audit!#REF!,$V$13:$AE$22,7,FALSE) &amp; IF(Audit!#REF!=10,Audit!#REF!,"")</f>
        <v>#REF!</v>
      </c>
      <c r="AZ159" s="47" t="e">
        <f t="shared" si="82"/>
        <v>#REF!</v>
      </c>
      <c r="BA159" s="50" t="e">
        <f>VLOOKUP(Audit!#REF!,$V$3:$AE$12,8,FALSE)&amp; Audit!#REF! &amp; IF(Audit!#REF!=10,Audit!#REF!,"")</f>
        <v>#REF!</v>
      </c>
      <c r="BB159" s="50" t="e">
        <f>VLOOKUP(Audit!#REF!,$V$13:$AE$22,8,FALSE) &amp; IF(Audit!#REF!=10,Audit!#REF!,"")</f>
        <v>#REF!</v>
      </c>
      <c r="BC159" s="47" t="e">
        <f t="shared" si="83"/>
        <v>#REF!</v>
      </c>
      <c r="BD159" s="50" t="e">
        <f>VLOOKUP(Audit!#REF!,$V$3:$AE$12,9,FALSE)&amp; IF(Audit!#REF!=10,Audit!#REF!,"")</f>
        <v>#REF!</v>
      </c>
      <c r="BE159" s="50" t="e">
        <f>VLOOKUP(Audit!#REF!,$V$13:$AE$22,9,FALSE) &amp; IF(Audit!#REF!=10,Audit!#REF!,"") &amp; IF(Audit!#REF!&lt;&gt;1,U159,"")</f>
        <v>#REF!</v>
      </c>
      <c r="BF159" s="47" t="e">
        <f t="shared" si="84"/>
        <v>#REF!</v>
      </c>
      <c r="BG159" s="50" t="e">
        <f>VLOOKUP(Audit!#REF!,$V$3:$AE$12,10,FALSE) &amp; Audit!#REF! &amp; IF(Audit!#REF!=10,Audit!#REF!,"")</f>
        <v>#REF!</v>
      </c>
      <c r="BH159" s="50" t="e">
        <f>VLOOKUP(Audit!#REF!,$V$13:$AE$22,10,FALSE) &amp; IF(Audit!#REF!=10,Audit!#REF!,"") &amp; IF(Audit!#REF!&lt;&gt;1,U159,"")</f>
        <v>#REF!</v>
      </c>
      <c r="BI159" s="47" t="e">
        <f t="shared" si="85"/>
        <v>#REF!</v>
      </c>
      <c r="BJ159" s="48" t="str">
        <f t="shared" si="86"/>
        <v/>
      </c>
      <c r="BK159" s="48" t="str">
        <f t="shared" si="87"/>
        <v/>
      </c>
      <c r="BL159" s="48" t="str">
        <f t="shared" si="88"/>
        <v/>
      </c>
      <c r="BM159" s="48" t="str">
        <f t="shared" si="89"/>
        <v/>
      </c>
      <c r="BN159" s="48" t="str">
        <f t="shared" si="90"/>
        <v/>
      </c>
      <c r="BO159" s="48" t="str">
        <f t="shared" si="91"/>
        <v/>
      </c>
      <c r="BP159" s="48" t="str">
        <f t="shared" si="92"/>
        <v/>
      </c>
      <c r="BQ159" s="48" t="str">
        <f t="shared" si="93"/>
        <v/>
      </c>
      <c r="BR159" s="48" t="str">
        <f t="shared" si="94"/>
        <v/>
      </c>
      <c r="BS159" s="48" t="str">
        <f t="shared" si="95"/>
        <v/>
      </c>
      <c r="BT159" s="48" t="str">
        <f t="shared" si="96"/>
        <v/>
      </c>
      <c r="BU159" s="48" t="str">
        <f t="shared" si="97"/>
        <v/>
      </c>
    </row>
    <row r="160" spans="1:73">
      <c r="A160" s="10" t="e">
        <f>Audit!#REF!</f>
        <v>#REF!</v>
      </c>
      <c r="B160" s="10" t="e">
        <f t="shared" si="98"/>
        <v>#REF!</v>
      </c>
      <c r="C160" s="17" t="e">
        <f>VLOOKUP(Audit!#REF!,$V$3:$AE$12,2,FALSE) &amp; VLOOKUP(Audit!#REF!,$V$13:$AE$22,2,FALSE)&amp; IF(Audit!#REF!=10,Audit!#REF!&amp;Audit!#REF!,"")</f>
        <v>#REF!</v>
      </c>
      <c r="D160" s="17" t="e">
        <f>VLOOKUP(Audit!#REF!,$V$3:$AE$12,3,FALSE) &amp; VLOOKUP(Audit!#REF!,$V$13:$AE$22,3,FALSE) &amp;IF(Audit!#REF!=10,Audit!#REF!&amp;Audit!#REF!,"")</f>
        <v>#REF!</v>
      </c>
      <c r="E160" s="17" t="e">
        <f>VLOOKUP(Audit!#REF!,$V$3:$AE$12,4,FALSE)&amp; Audit!#REF! &amp; VLOOKUP(Audit!#REF!,$V$13:$AE$22,4,FALSE)&amp; IF(Audit!#REF!=10,Audit!#REF!&amp;Audit!#REF!,"")</f>
        <v>#REF!</v>
      </c>
      <c r="F160" s="17" t="e">
        <f>VLOOKUP(Audit!#REF!,$V$3:$AE$12,5,FALSE) &amp; VLOOKUP(Audit!#REF!,$V$13:$AE$22,5,FALSE)&amp; IF(Audit!#REF!=10,Audit!#REF!&amp;Audit!#REF!,"")</f>
        <v>#REF!</v>
      </c>
      <c r="G160" s="17" t="e">
        <f>VLOOKUP(Audit!#REF!,$V$3:$AE$12,6,FALSE) &amp; VLOOKUP(Audit!#REF!,$V$13:$AE$22,6,FALSE)&amp; IF(Audit!#REF!=10,Audit!#REF!&amp;Audit!#REF!,"")</f>
        <v>#REF!</v>
      </c>
      <c r="H160" s="17" t="e">
        <f>VLOOKUP(Audit!#REF!,$V$3:$AE$12,7,FALSE) &amp; VLOOKUP(Audit!#REF!,$V$13:$AE$22,7,FALSE)&amp;IF(Audit!#REF!=10,Audit!#REF!&amp;Audit!#REF!,"")</f>
        <v>#REF!</v>
      </c>
      <c r="I160" s="17" t="e">
        <f>VLOOKUP(Audit!#REF!,$V$3:$AE$12,8,FALSE) &amp; Audit!#REF! &amp; VLOOKUP(Audit!#REF!,$V$13:$AE$22,8,FALSE)&amp;IF(Audit!#REF!=10,Audit!#REF!&amp;Audit!#REF!,"")</f>
        <v>#REF!</v>
      </c>
      <c r="J160" s="17" t="e">
        <f>VLOOKUP(Audit!#REF!,$V$3:$AE$12,9,FALSE) &amp; VLOOKUP(Audit!#REF!,$V$13:$AE$22,9,FALSE) &amp; IF(Audit!#REF!=10,Audit!#REF!&amp;Audit!#REF!,"") &amp; IF(Audit!#REF!&lt;&gt;1,U160,"")</f>
        <v>#REF!</v>
      </c>
      <c r="K160" s="17" t="e">
        <f>VLOOKUP(Audit!#REF!,$V$3:$AE$12,10,FALSE) &amp; Audit!#REF! &amp; VLOOKUP(Audit!#REF!,$V$13:$AE$22,10,FALSE) &amp; IF(Audit!#REF!=10,Audit!#REF!&amp;Audit!#REF!,"") &amp; IF(Audit!#REF!&lt;&gt;1,U160,"")</f>
        <v>#REF!</v>
      </c>
      <c r="L160" s="10" t="e">
        <f>Audit!#REF!</f>
        <v>#REF!</v>
      </c>
      <c r="M160" s="10" t="e">
        <f t="shared" si="69"/>
        <v>#REF!</v>
      </c>
      <c r="N160" s="10" t="e">
        <f t="shared" si="70"/>
        <v>#REF!</v>
      </c>
      <c r="O160" s="10" t="e">
        <f t="shared" si="71"/>
        <v>#REF!</v>
      </c>
      <c r="P160" s="10" t="e">
        <f t="shared" si="72"/>
        <v>#REF!</v>
      </c>
      <c r="Q160" s="10" t="e">
        <f t="shared" si="73"/>
        <v>#REF!</v>
      </c>
      <c r="R160" s="10" t="e">
        <f t="shared" si="74"/>
        <v>#REF!</v>
      </c>
      <c r="S160" s="10" t="e">
        <f t="shared" si="75"/>
        <v>#REF!</v>
      </c>
      <c r="T160" s="10" t="e">
        <f t="shared" si="76"/>
        <v>#REF!</v>
      </c>
      <c r="U160" s="17" t="e">
        <f>IF(Audit!#REF!="","",VLOOKUP(Audit!#REF!,$W$26:$X$35,2,FALSE)) &amp; Audit!#REF! &amp; IF(Audit!#REF!="","",IF(Audit!#REF!&lt;=1.4,VLOOKUP(Audit!#REF!,$W$38:X205,2,FALSE),VLOOKUP(Audit!#REF!,$W$51:$X$61,2,FALSE))) &amp; IF(Audit!#REF!="","",VLOOKUP(Audit!#REF!,$Y$26:$Z$35,2,FALSE) &amp; Audit!#REF! &amp; IF(Audit!#REF!="","",IF(Audit!#REF!&lt;=1.4,VLOOKUP(Audit!#REF!,$Y$38:$Z$48,2,FALSE),VLOOKUP(Audit!#REF!,$Y$51:$Z$61,2,FALSE))))</f>
        <v>#REF!</v>
      </c>
      <c r="V160" s="21"/>
      <c r="AH160" s="49" t="e">
        <f>Audit!#REF!</f>
        <v>#REF!</v>
      </c>
      <c r="AI160" s="50" t="e">
        <f>VLOOKUP(Audit!#REF!,$V$3:$AE$12,2,FALSE)&amp; IF(Audit!#REF!=10,Audit!#REF!,"")</f>
        <v>#REF!</v>
      </c>
      <c r="AJ160" s="50" t="e">
        <f>VLOOKUP(Audit!#REF!,$V$13:$AE$22,2,FALSE)&amp; IF(Audit!#REF!=10,Audit!#REF!,"")</f>
        <v>#REF!</v>
      </c>
      <c r="AK160" s="47" t="e">
        <f t="shared" si="77"/>
        <v>#REF!</v>
      </c>
      <c r="AL160" s="50" t="e">
        <f>VLOOKUP(Audit!#REF!,$V$3:$AE$12,3,FALSE)&amp; IF(Audit!#REF!=10,Audit!#REF!,"")</f>
        <v>#REF!</v>
      </c>
      <c r="AM160" s="50" t="e">
        <f>VLOOKUP(Audit!#REF!,$V$13:$AE$22,3,FALSE)&amp; IF(Audit!#REF!=10,Audit!#REF!,"")</f>
        <v>#REF!</v>
      </c>
      <c r="AN160" s="47" t="e">
        <f t="shared" si="78"/>
        <v>#REF!</v>
      </c>
      <c r="AO160" s="50" t="e">
        <f>VLOOKUP(Audit!#REF!,$V$3:$AE$12,4,FALSE) &amp;  Audit!#REF! &amp; IF(Audit!#REF!=10,Audit!#REF!,"")</f>
        <v>#REF!</v>
      </c>
      <c r="AP160" s="50" t="e">
        <f>VLOOKUP(Audit!#REF!,$V$13:$AE$22,4,FALSE)&amp; IF(Audit!#REF!=10,Audit!#REF!,"")</f>
        <v>#REF!</v>
      </c>
      <c r="AQ160" s="47" t="e">
        <f t="shared" si="79"/>
        <v>#REF!</v>
      </c>
      <c r="AR160" s="50" t="e">
        <f>VLOOKUP(Audit!#REF!,$V$3:$AE$12,5,FALSE)&amp; IF(Audit!#REF!=10,Audit!#REF!,"")</f>
        <v>#REF!</v>
      </c>
      <c r="AS160" s="50" t="e">
        <f>VLOOKUP(Audit!#REF!,$V$13:$AE$22,5,FALSE)&amp; IF(Audit!#REF!=10,Audit!#REF!,"")</f>
        <v>#REF!</v>
      </c>
      <c r="AT160" s="47" t="e">
        <f t="shared" si="80"/>
        <v>#REF!</v>
      </c>
      <c r="AU160" s="50" t="e">
        <f>VLOOKUP(Audit!#REF!,$V$3:$AE$12,6,FALSE)&amp; IF(Audit!#REF!=10,Audit!#REF!,"")</f>
        <v>#REF!</v>
      </c>
      <c r="AV160" s="50" t="e">
        <f>VLOOKUP(Audit!#REF!,$V$13:$AE$22,6,FALSE)&amp; IF(Audit!#REF!=10,Audit!#REF!,"")</f>
        <v>#REF!</v>
      </c>
      <c r="AW160" s="47" t="e">
        <f t="shared" si="81"/>
        <v>#REF!</v>
      </c>
      <c r="AX160" s="50" t="e">
        <f>VLOOKUP(Audit!#REF!,$V$3:$AE$12,7,FALSE)&amp; IF(Audit!#REF!=10,Audit!#REF!,"")</f>
        <v>#REF!</v>
      </c>
      <c r="AY160" s="50" t="e">
        <f>VLOOKUP(Audit!#REF!,$V$13:$AE$22,7,FALSE) &amp; IF(Audit!#REF!=10,Audit!#REF!,"")</f>
        <v>#REF!</v>
      </c>
      <c r="AZ160" s="47" t="e">
        <f t="shared" si="82"/>
        <v>#REF!</v>
      </c>
      <c r="BA160" s="50" t="e">
        <f>VLOOKUP(Audit!#REF!,$V$3:$AE$12,8,FALSE)&amp; Audit!#REF! &amp; IF(Audit!#REF!=10,Audit!#REF!,"")</f>
        <v>#REF!</v>
      </c>
      <c r="BB160" s="50" t="e">
        <f>VLOOKUP(Audit!#REF!,$V$13:$AE$22,8,FALSE) &amp; IF(Audit!#REF!=10,Audit!#REF!,"")</f>
        <v>#REF!</v>
      </c>
      <c r="BC160" s="47" t="e">
        <f t="shared" si="83"/>
        <v>#REF!</v>
      </c>
      <c r="BD160" s="50" t="e">
        <f>VLOOKUP(Audit!#REF!,$V$3:$AE$12,9,FALSE)&amp; IF(Audit!#REF!=10,Audit!#REF!,"")</f>
        <v>#REF!</v>
      </c>
      <c r="BE160" s="50" t="e">
        <f>VLOOKUP(Audit!#REF!,$V$13:$AE$22,9,FALSE) &amp; IF(Audit!#REF!=10,Audit!#REF!,"") &amp; IF(Audit!#REF!&lt;&gt;1,U160,"")</f>
        <v>#REF!</v>
      </c>
      <c r="BF160" s="47" t="e">
        <f t="shared" si="84"/>
        <v>#REF!</v>
      </c>
      <c r="BG160" s="50" t="e">
        <f>VLOOKUP(Audit!#REF!,$V$3:$AE$12,10,FALSE) &amp; Audit!#REF! &amp; IF(Audit!#REF!=10,Audit!#REF!,"")</f>
        <v>#REF!</v>
      </c>
      <c r="BH160" s="50" t="e">
        <f>VLOOKUP(Audit!#REF!,$V$13:$AE$22,10,FALSE) &amp; IF(Audit!#REF!=10,Audit!#REF!,"") &amp; IF(Audit!#REF!&lt;&gt;1,U160,"")</f>
        <v>#REF!</v>
      </c>
      <c r="BI160" s="47" t="e">
        <f t="shared" si="85"/>
        <v>#REF!</v>
      </c>
      <c r="BJ160" s="48" t="str">
        <f t="shared" si="86"/>
        <v/>
      </c>
      <c r="BK160" s="48" t="str">
        <f t="shared" si="87"/>
        <v/>
      </c>
      <c r="BL160" s="48" t="str">
        <f t="shared" si="88"/>
        <v/>
      </c>
      <c r="BM160" s="48" t="str">
        <f t="shared" si="89"/>
        <v/>
      </c>
      <c r="BN160" s="48" t="str">
        <f t="shared" si="90"/>
        <v/>
      </c>
      <c r="BO160" s="48" t="str">
        <f t="shared" si="91"/>
        <v/>
      </c>
      <c r="BP160" s="48" t="str">
        <f t="shared" si="92"/>
        <v/>
      </c>
      <c r="BQ160" s="48" t="str">
        <f t="shared" si="93"/>
        <v/>
      </c>
      <c r="BR160" s="48" t="str">
        <f t="shared" si="94"/>
        <v/>
      </c>
      <c r="BS160" s="48" t="str">
        <f t="shared" si="95"/>
        <v/>
      </c>
      <c r="BT160" s="48" t="str">
        <f t="shared" si="96"/>
        <v/>
      </c>
      <c r="BU160" s="48" t="str">
        <f t="shared" si="97"/>
        <v/>
      </c>
    </row>
    <row r="161" spans="1:73">
      <c r="A161" s="10" t="e">
        <f>Audit!#REF!</f>
        <v>#REF!</v>
      </c>
      <c r="B161" s="10" t="e">
        <f t="shared" si="98"/>
        <v>#REF!</v>
      </c>
      <c r="C161" s="17" t="e">
        <f>VLOOKUP(Audit!#REF!,$V$3:$AE$12,2,FALSE) &amp; VLOOKUP(Audit!#REF!,$V$13:$AE$22,2,FALSE)&amp; IF(Audit!#REF!=10,Audit!#REF!&amp;Audit!#REF!,"")</f>
        <v>#REF!</v>
      </c>
      <c r="D161" s="17" t="e">
        <f>VLOOKUP(Audit!#REF!,$V$3:$AE$12,3,FALSE) &amp; VLOOKUP(Audit!#REF!,$V$13:$AE$22,3,FALSE) &amp;IF(Audit!#REF!=10,Audit!#REF!&amp;Audit!#REF!,"")</f>
        <v>#REF!</v>
      </c>
      <c r="E161" s="17" t="e">
        <f>VLOOKUP(Audit!#REF!,$V$3:$AE$12,4,FALSE)&amp; Audit!#REF! &amp; VLOOKUP(Audit!#REF!,$V$13:$AE$22,4,FALSE)&amp; IF(Audit!#REF!=10,Audit!#REF!&amp;Audit!#REF!,"")</f>
        <v>#REF!</v>
      </c>
      <c r="F161" s="17" t="e">
        <f>VLOOKUP(Audit!#REF!,$V$3:$AE$12,5,FALSE) &amp; VLOOKUP(Audit!#REF!,$V$13:$AE$22,5,FALSE)&amp; IF(Audit!#REF!=10,Audit!#REF!&amp;Audit!#REF!,"")</f>
        <v>#REF!</v>
      </c>
      <c r="G161" s="17" t="e">
        <f>VLOOKUP(Audit!#REF!,$V$3:$AE$12,6,FALSE) &amp; VLOOKUP(Audit!#REF!,$V$13:$AE$22,6,FALSE)&amp; IF(Audit!#REF!=10,Audit!#REF!&amp;Audit!#REF!,"")</f>
        <v>#REF!</v>
      </c>
      <c r="H161" s="17" t="e">
        <f>VLOOKUP(Audit!#REF!,$V$3:$AE$12,7,FALSE) &amp; VLOOKUP(Audit!#REF!,$V$13:$AE$22,7,FALSE)&amp;IF(Audit!#REF!=10,Audit!#REF!&amp;Audit!#REF!,"")</f>
        <v>#REF!</v>
      </c>
      <c r="I161" s="17" t="e">
        <f>VLOOKUP(Audit!#REF!,$V$3:$AE$12,8,FALSE) &amp; Audit!#REF! &amp; VLOOKUP(Audit!#REF!,$V$13:$AE$22,8,FALSE)&amp;IF(Audit!#REF!=10,Audit!#REF!&amp;Audit!#REF!,"")</f>
        <v>#REF!</v>
      </c>
      <c r="J161" s="17" t="e">
        <f>VLOOKUP(Audit!#REF!,$V$3:$AE$12,9,FALSE) &amp; VLOOKUP(Audit!#REF!,$V$13:$AE$22,9,FALSE) &amp; IF(Audit!#REF!=10,Audit!#REF!&amp;Audit!#REF!,"") &amp; IF(Audit!#REF!&lt;&gt;1,U161,"")</f>
        <v>#REF!</v>
      </c>
      <c r="K161" s="17" t="e">
        <f>VLOOKUP(Audit!#REF!,$V$3:$AE$12,10,FALSE) &amp; Audit!#REF! &amp; VLOOKUP(Audit!#REF!,$V$13:$AE$22,10,FALSE) &amp; IF(Audit!#REF!=10,Audit!#REF!&amp;Audit!#REF!,"") &amp; IF(Audit!#REF!&lt;&gt;1,U161,"")</f>
        <v>#REF!</v>
      </c>
      <c r="L161" s="10" t="e">
        <f>Audit!#REF!</f>
        <v>#REF!</v>
      </c>
      <c r="M161" s="10" t="e">
        <f t="shared" si="69"/>
        <v>#REF!</v>
      </c>
      <c r="N161" s="10" t="e">
        <f t="shared" si="70"/>
        <v>#REF!</v>
      </c>
      <c r="O161" s="10" t="e">
        <f t="shared" si="71"/>
        <v>#REF!</v>
      </c>
      <c r="P161" s="10" t="e">
        <f t="shared" si="72"/>
        <v>#REF!</v>
      </c>
      <c r="Q161" s="10" t="e">
        <f t="shared" si="73"/>
        <v>#REF!</v>
      </c>
      <c r="R161" s="10" t="e">
        <f t="shared" si="74"/>
        <v>#REF!</v>
      </c>
      <c r="S161" s="10" t="e">
        <f t="shared" si="75"/>
        <v>#REF!</v>
      </c>
      <c r="T161" s="10" t="e">
        <f t="shared" si="76"/>
        <v>#REF!</v>
      </c>
      <c r="U161" s="17" t="e">
        <f>IF(Audit!#REF!="","",VLOOKUP(Audit!#REF!,$W$26:$X$35,2,FALSE)) &amp; Audit!#REF! &amp; IF(Audit!#REF!="","",IF(Audit!#REF!&lt;=1.4,VLOOKUP(Audit!#REF!,$W$38:X206,2,FALSE),VLOOKUP(Audit!#REF!,$W$51:$X$61,2,FALSE))) &amp; IF(Audit!#REF!="","",VLOOKUP(Audit!#REF!,$Y$26:$Z$35,2,FALSE) &amp; Audit!#REF! &amp; IF(Audit!#REF!="","",IF(Audit!#REF!&lt;=1.4,VLOOKUP(Audit!#REF!,$Y$38:$Z$48,2,FALSE),VLOOKUP(Audit!#REF!,$Y$51:$Z$61,2,FALSE))))</f>
        <v>#REF!</v>
      </c>
      <c r="V161" s="21"/>
      <c r="AH161" s="49" t="e">
        <f>Audit!#REF!</f>
        <v>#REF!</v>
      </c>
      <c r="AI161" s="50" t="e">
        <f>VLOOKUP(Audit!#REF!,$V$3:$AE$12,2,FALSE)&amp; IF(Audit!#REF!=10,Audit!#REF!,"")</f>
        <v>#REF!</v>
      </c>
      <c r="AJ161" s="50" t="e">
        <f>VLOOKUP(Audit!#REF!,$V$13:$AE$22,2,FALSE)&amp; IF(Audit!#REF!=10,Audit!#REF!,"")</f>
        <v>#REF!</v>
      </c>
      <c r="AK161" s="47" t="e">
        <f t="shared" si="77"/>
        <v>#REF!</v>
      </c>
      <c r="AL161" s="50" t="e">
        <f>VLOOKUP(Audit!#REF!,$V$3:$AE$12,3,FALSE)&amp; IF(Audit!#REF!=10,Audit!#REF!,"")</f>
        <v>#REF!</v>
      </c>
      <c r="AM161" s="50" t="e">
        <f>VLOOKUP(Audit!#REF!,$V$13:$AE$22,3,FALSE)&amp; IF(Audit!#REF!=10,Audit!#REF!,"")</f>
        <v>#REF!</v>
      </c>
      <c r="AN161" s="47" t="e">
        <f t="shared" si="78"/>
        <v>#REF!</v>
      </c>
      <c r="AO161" s="50" t="e">
        <f>VLOOKUP(Audit!#REF!,$V$3:$AE$12,4,FALSE) &amp;  Audit!#REF! &amp; IF(Audit!#REF!=10,Audit!#REF!,"")</f>
        <v>#REF!</v>
      </c>
      <c r="AP161" s="50" t="e">
        <f>VLOOKUP(Audit!#REF!,$V$13:$AE$22,4,FALSE)&amp; IF(Audit!#REF!=10,Audit!#REF!,"")</f>
        <v>#REF!</v>
      </c>
      <c r="AQ161" s="47" t="e">
        <f t="shared" si="79"/>
        <v>#REF!</v>
      </c>
      <c r="AR161" s="50" t="e">
        <f>VLOOKUP(Audit!#REF!,$V$3:$AE$12,5,FALSE)&amp; IF(Audit!#REF!=10,Audit!#REF!,"")</f>
        <v>#REF!</v>
      </c>
      <c r="AS161" s="50" t="e">
        <f>VLOOKUP(Audit!#REF!,$V$13:$AE$22,5,FALSE)&amp; IF(Audit!#REF!=10,Audit!#REF!,"")</f>
        <v>#REF!</v>
      </c>
      <c r="AT161" s="47" t="e">
        <f t="shared" si="80"/>
        <v>#REF!</v>
      </c>
      <c r="AU161" s="50" t="e">
        <f>VLOOKUP(Audit!#REF!,$V$3:$AE$12,6,FALSE)&amp; IF(Audit!#REF!=10,Audit!#REF!,"")</f>
        <v>#REF!</v>
      </c>
      <c r="AV161" s="50" t="e">
        <f>VLOOKUP(Audit!#REF!,$V$13:$AE$22,6,FALSE)&amp; IF(Audit!#REF!=10,Audit!#REF!,"")</f>
        <v>#REF!</v>
      </c>
      <c r="AW161" s="47" t="e">
        <f t="shared" si="81"/>
        <v>#REF!</v>
      </c>
      <c r="AX161" s="50" t="e">
        <f>VLOOKUP(Audit!#REF!,$V$3:$AE$12,7,FALSE)&amp; IF(Audit!#REF!=10,Audit!#REF!,"")</f>
        <v>#REF!</v>
      </c>
      <c r="AY161" s="50" t="e">
        <f>VLOOKUP(Audit!#REF!,$V$13:$AE$22,7,FALSE) &amp; IF(Audit!#REF!=10,Audit!#REF!,"")</f>
        <v>#REF!</v>
      </c>
      <c r="AZ161" s="47" t="e">
        <f t="shared" si="82"/>
        <v>#REF!</v>
      </c>
      <c r="BA161" s="50" t="e">
        <f>VLOOKUP(Audit!#REF!,$V$3:$AE$12,8,FALSE)&amp; Audit!#REF! &amp; IF(Audit!#REF!=10,Audit!#REF!,"")</f>
        <v>#REF!</v>
      </c>
      <c r="BB161" s="50" t="e">
        <f>VLOOKUP(Audit!#REF!,$V$13:$AE$22,8,FALSE) &amp; IF(Audit!#REF!=10,Audit!#REF!,"")</f>
        <v>#REF!</v>
      </c>
      <c r="BC161" s="47" t="e">
        <f t="shared" si="83"/>
        <v>#REF!</v>
      </c>
      <c r="BD161" s="50" t="e">
        <f>VLOOKUP(Audit!#REF!,$V$3:$AE$12,9,FALSE)&amp; IF(Audit!#REF!=10,Audit!#REF!,"")</f>
        <v>#REF!</v>
      </c>
      <c r="BE161" s="50" t="e">
        <f>VLOOKUP(Audit!#REF!,$V$13:$AE$22,9,FALSE) &amp; IF(Audit!#REF!=10,Audit!#REF!,"") &amp; IF(Audit!#REF!&lt;&gt;1,U161,"")</f>
        <v>#REF!</v>
      </c>
      <c r="BF161" s="47" t="e">
        <f t="shared" si="84"/>
        <v>#REF!</v>
      </c>
      <c r="BG161" s="50" t="e">
        <f>VLOOKUP(Audit!#REF!,$V$3:$AE$12,10,FALSE) &amp; Audit!#REF! &amp; IF(Audit!#REF!=10,Audit!#REF!,"")</f>
        <v>#REF!</v>
      </c>
      <c r="BH161" s="50" t="e">
        <f>VLOOKUP(Audit!#REF!,$V$13:$AE$22,10,FALSE) &amp; IF(Audit!#REF!=10,Audit!#REF!,"") &amp; IF(Audit!#REF!&lt;&gt;1,U161,"")</f>
        <v>#REF!</v>
      </c>
      <c r="BI161" s="47" t="e">
        <f t="shared" si="85"/>
        <v>#REF!</v>
      </c>
      <c r="BJ161" s="48" t="str">
        <f t="shared" si="86"/>
        <v/>
      </c>
      <c r="BK161" s="48" t="str">
        <f t="shared" si="87"/>
        <v/>
      </c>
      <c r="BL161" s="48" t="str">
        <f t="shared" si="88"/>
        <v/>
      </c>
      <c r="BM161" s="48" t="str">
        <f t="shared" si="89"/>
        <v/>
      </c>
      <c r="BN161" s="48" t="str">
        <f t="shared" si="90"/>
        <v/>
      </c>
      <c r="BO161" s="48" t="str">
        <f t="shared" si="91"/>
        <v/>
      </c>
      <c r="BP161" s="48" t="str">
        <f t="shared" si="92"/>
        <v/>
      </c>
      <c r="BQ161" s="48" t="str">
        <f t="shared" si="93"/>
        <v/>
      </c>
      <c r="BR161" s="48" t="str">
        <f t="shared" si="94"/>
        <v/>
      </c>
      <c r="BS161" s="48" t="str">
        <f t="shared" si="95"/>
        <v/>
      </c>
      <c r="BT161" s="48" t="str">
        <f t="shared" si="96"/>
        <v/>
      </c>
      <c r="BU161" s="48" t="str">
        <f t="shared" si="97"/>
        <v/>
      </c>
    </row>
    <row r="162" spans="1:73">
      <c r="A162" s="10" t="e">
        <f>Audit!#REF!</f>
        <v>#REF!</v>
      </c>
      <c r="B162" s="10" t="e">
        <f t="shared" si="98"/>
        <v>#REF!</v>
      </c>
      <c r="C162" s="17" t="e">
        <f>VLOOKUP(Audit!#REF!,$V$3:$AE$12,2,FALSE) &amp; VLOOKUP(Audit!#REF!,$V$13:$AE$22,2,FALSE)&amp; IF(Audit!#REF!=10,Audit!#REF!&amp;Audit!#REF!,"")</f>
        <v>#REF!</v>
      </c>
      <c r="D162" s="17" t="e">
        <f>VLOOKUP(Audit!#REF!,$V$3:$AE$12,3,FALSE) &amp; VLOOKUP(Audit!#REF!,$V$13:$AE$22,3,FALSE) &amp;IF(Audit!#REF!=10,Audit!#REF!&amp;Audit!#REF!,"")</f>
        <v>#REF!</v>
      </c>
      <c r="E162" s="17" t="e">
        <f>VLOOKUP(Audit!#REF!,$V$3:$AE$12,4,FALSE)&amp; Audit!#REF! &amp; VLOOKUP(Audit!#REF!,$V$13:$AE$22,4,FALSE)&amp; IF(Audit!#REF!=10,Audit!#REF!&amp;Audit!#REF!,"")</f>
        <v>#REF!</v>
      </c>
      <c r="F162" s="17" t="e">
        <f>VLOOKUP(Audit!#REF!,$V$3:$AE$12,5,FALSE) &amp; VLOOKUP(Audit!#REF!,$V$13:$AE$22,5,FALSE)&amp; IF(Audit!#REF!=10,Audit!#REF!&amp;Audit!#REF!,"")</f>
        <v>#REF!</v>
      </c>
      <c r="G162" s="17" t="e">
        <f>VLOOKUP(Audit!#REF!,$V$3:$AE$12,6,FALSE) &amp; VLOOKUP(Audit!#REF!,$V$13:$AE$22,6,FALSE)&amp; IF(Audit!#REF!=10,Audit!#REF!&amp;Audit!#REF!,"")</f>
        <v>#REF!</v>
      </c>
      <c r="H162" s="17" t="e">
        <f>VLOOKUP(Audit!#REF!,$V$3:$AE$12,7,FALSE) &amp; VLOOKUP(Audit!#REF!,$V$13:$AE$22,7,FALSE)&amp;IF(Audit!#REF!=10,Audit!#REF!&amp;Audit!#REF!,"")</f>
        <v>#REF!</v>
      </c>
      <c r="I162" s="17" t="e">
        <f>VLOOKUP(Audit!#REF!,$V$3:$AE$12,8,FALSE) &amp; Audit!#REF! &amp; VLOOKUP(Audit!#REF!,$V$13:$AE$22,8,FALSE)&amp;IF(Audit!#REF!=10,Audit!#REF!&amp;Audit!#REF!,"")</f>
        <v>#REF!</v>
      </c>
      <c r="J162" s="17" t="e">
        <f>VLOOKUP(Audit!#REF!,$V$3:$AE$12,9,FALSE) &amp; VLOOKUP(Audit!#REF!,$V$13:$AE$22,9,FALSE) &amp; IF(Audit!#REF!=10,Audit!#REF!&amp;Audit!#REF!,"") &amp; IF(Audit!#REF!&lt;&gt;1,U162,"")</f>
        <v>#REF!</v>
      </c>
      <c r="K162" s="17" t="e">
        <f>VLOOKUP(Audit!#REF!,$V$3:$AE$12,10,FALSE) &amp; Audit!#REF! &amp; VLOOKUP(Audit!#REF!,$V$13:$AE$22,10,FALSE) &amp; IF(Audit!#REF!=10,Audit!#REF!&amp;Audit!#REF!,"") &amp; IF(Audit!#REF!&lt;&gt;1,U162,"")</f>
        <v>#REF!</v>
      </c>
      <c r="L162" s="10" t="e">
        <f>Audit!#REF!</f>
        <v>#REF!</v>
      </c>
      <c r="M162" s="10" t="e">
        <f t="shared" si="69"/>
        <v>#REF!</v>
      </c>
      <c r="N162" s="10" t="e">
        <f t="shared" si="70"/>
        <v>#REF!</v>
      </c>
      <c r="O162" s="10" t="e">
        <f t="shared" si="71"/>
        <v>#REF!</v>
      </c>
      <c r="P162" s="10" t="e">
        <f t="shared" si="72"/>
        <v>#REF!</v>
      </c>
      <c r="Q162" s="10" t="e">
        <f t="shared" si="73"/>
        <v>#REF!</v>
      </c>
      <c r="R162" s="10" t="e">
        <f t="shared" si="74"/>
        <v>#REF!</v>
      </c>
      <c r="S162" s="10" t="e">
        <f t="shared" si="75"/>
        <v>#REF!</v>
      </c>
      <c r="T162" s="10" t="e">
        <f t="shared" si="76"/>
        <v>#REF!</v>
      </c>
      <c r="U162" s="17" t="e">
        <f>IF(Audit!#REF!="","",VLOOKUP(Audit!#REF!,$W$26:$X$35,2,FALSE)) &amp; Audit!#REF! &amp; IF(Audit!#REF!="","",IF(Audit!#REF!&lt;=1.4,VLOOKUP(Audit!#REF!,$W$38:X207,2,FALSE),VLOOKUP(Audit!#REF!,$W$51:$X$61,2,FALSE))) &amp; IF(Audit!#REF!="","",VLOOKUP(Audit!#REF!,$Y$26:$Z$35,2,FALSE) &amp; Audit!#REF! &amp; IF(Audit!#REF!="","",IF(Audit!#REF!&lt;=1.4,VLOOKUP(Audit!#REF!,$Y$38:$Z$48,2,FALSE),VLOOKUP(Audit!#REF!,$Y$51:$Z$61,2,FALSE))))</f>
        <v>#REF!</v>
      </c>
      <c r="V162" s="21"/>
      <c r="AH162" s="49" t="e">
        <f>Audit!#REF!</f>
        <v>#REF!</v>
      </c>
      <c r="AI162" s="50" t="e">
        <f>VLOOKUP(Audit!#REF!,$V$3:$AE$12,2,FALSE)&amp; IF(Audit!#REF!=10,Audit!#REF!,"")</f>
        <v>#REF!</v>
      </c>
      <c r="AJ162" s="50" t="e">
        <f>VLOOKUP(Audit!#REF!,$V$13:$AE$22,2,FALSE)&amp; IF(Audit!#REF!=10,Audit!#REF!,"")</f>
        <v>#REF!</v>
      </c>
      <c r="AK162" s="47" t="e">
        <f t="shared" si="77"/>
        <v>#REF!</v>
      </c>
      <c r="AL162" s="50" t="e">
        <f>VLOOKUP(Audit!#REF!,$V$3:$AE$12,3,FALSE)&amp; IF(Audit!#REF!=10,Audit!#REF!,"")</f>
        <v>#REF!</v>
      </c>
      <c r="AM162" s="50" t="e">
        <f>VLOOKUP(Audit!#REF!,$V$13:$AE$22,3,FALSE)&amp; IF(Audit!#REF!=10,Audit!#REF!,"")</f>
        <v>#REF!</v>
      </c>
      <c r="AN162" s="47" t="e">
        <f t="shared" si="78"/>
        <v>#REF!</v>
      </c>
      <c r="AO162" s="50" t="e">
        <f>VLOOKUP(Audit!#REF!,$V$3:$AE$12,4,FALSE) &amp;  Audit!#REF! &amp; IF(Audit!#REF!=10,Audit!#REF!,"")</f>
        <v>#REF!</v>
      </c>
      <c r="AP162" s="50" t="e">
        <f>VLOOKUP(Audit!#REF!,$V$13:$AE$22,4,FALSE)&amp; IF(Audit!#REF!=10,Audit!#REF!,"")</f>
        <v>#REF!</v>
      </c>
      <c r="AQ162" s="47" t="e">
        <f t="shared" si="79"/>
        <v>#REF!</v>
      </c>
      <c r="AR162" s="50" t="e">
        <f>VLOOKUP(Audit!#REF!,$V$3:$AE$12,5,FALSE)&amp; IF(Audit!#REF!=10,Audit!#REF!,"")</f>
        <v>#REF!</v>
      </c>
      <c r="AS162" s="50" t="e">
        <f>VLOOKUP(Audit!#REF!,$V$13:$AE$22,5,FALSE)&amp; IF(Audit!#REF!=10,Audit!#REF!,"")</f>
        <v>#REF!</v>
      </c>
      <c r="AT162" s="47" t="e">
        <f t="shared" si="80"/>
        <v>#REF!</v>
      </c>
      <c r="AU162" s="50" t="e">
        <f>VLOOKUP(Audit!#REF!,$V$3:$AE$12,6,FALSE)&amp; IF(Audit!#REF!=10,Audit!#REF!,"")</f>
        <v>#REF!</v>
      </c>
      <c r="AV162" s="50" t="e">
        <f>VLOOKUP(Audit!#REF!,$V$13:$AE$22,6,FALSE)&amp; IF(Audit!#REF!=10,Audit!#REF!,"")</f>
        <v>#REF!</v>
      </c>
      <c r="AW162" s="47" t="e">
        <f t="shared" si="81"/>
        <v>#REF!</v>
      </c>
      <c r="AX162" s="50" t="e">
        <f>VLOOKUP(Audit!#REF!,$V$3:$AE$12,7,FALSE)&amp; IF(Audit!#REF!=10,Audit!#REF!,"")</f>
        <v>#REF!</v>
      </c>
      <c r="AY162" s="50" t="e">
        <f>VLOOKUP(Audit!#REF!,$V$13:$AE$22,7,FALSE) &amp; IF(Audit!#REF!=10,Audit!#REF!,"")</f>
        <v>#REF!</v>
      </c>
      <c r="AZ162" s="47" t="e">
        <f t="shared" si="82"/>
        <v>#REF!</v>
      </c>
      <c r="BA162" s="50" t="e">
        <f>VLOOKUP(Audit!#REF!,$V$3:$AE$12,8,FALSE)&amp; Audit!#REF! &amp; IF(Audit!#REF!=10,Audit!#REF!,"")</f>
        <v>#REF!</v>
      </c>
      <c r="BB162" s="50" t="e">
        <f>VLOOKUP(Audit!#REF!,$V$13:$AE$22,8,FALSE) &amp; IF(Audit!#REF!=10,Audit!#REF!,"")</f>
        <v>#REF!</v>
      </c>
      <c r="BC162" s="47" t="e">
        <f t="shared" si="83"/>
        <v>#REF!</v>
      </c>
      <c r="BD162" s="50" t="e">
        <f>VLOOKUP(Audit!#REF!,$V$3:$AE$12,9,FALSE)&amp; IF(Audit!#REF!=10,Audit!#REF!,"")</f>
        <v>#REF!</v>
      </c>
      <c r="BE162" s="50" t="e">
        <f>VLOOKUP(Audit!#REF!,$V$13:$AE$22,9,FALSE) &amp; IF(Audit!#REF!=10,Audit!#REF!,"") &amp; IF(Audit!#REF!&lt;&gt;1,U162,"")</f>
        <v>#REF!</v>
      </c>
      <c r="BF162" s="47" t="e">
        <f t="shared" si="84"/>
        <v>#REF!</v>
      </c>
      <c r="BG162" s="50" t="e">
        <f>VLOOKUP(Audit!#REF!,$V$3:$AE$12,10,FALSE) &amp; Audit!#REF! &amp; IF(Audit!#REF!=10,Audit!#REF!,"")</f>
        <v>#REF!</v>
      </c>
      <c r="BH162" s="50" t="e">
        <f>VLOOKUP(Audit!#REF!,$V$13:$AE$22,10,FALSE) &amp; IF(Audit!#REF!=10,Audit!#REF!,"") &amp; IF(Audit!#REF!&lt;&gt;1,U162,"")</f>
        <v>#REF!</v>
      </c>
      <c r="BI162" s="47" t="e">
        <f t="shared" si="85"/>
        <v>#REF!</v>
      </c>
      <c r="BJ162" s="48" t="str">
        <f t="shared" si="86"/>
        <v/>
      </c>
      <c r="BK162" s="48" t="str">
        <f t="shared" si="87"/>
        <v/>
      </c>
      <c r="BL162" s="48" t="str">
        <f t="shared" si="88"/>
        <v/>
      </c>
      <c r="BM162" s="48" t="str">
        <f t="shared" si="89"/>
        <v/>
      </c>
      <c r="BN162" s="48" t="str">
        <f t="shared" si="90"/>
        <v/>
      </c>
      <c r="BO162" s="48" t="str">
        <f t="shared" si="91"/>
        <v/>
      </c>
      <c r="BP162" s="48" t="str">
        <f t="shared" si="92"/>
        <v/>
      </c>
      <c r="BQ162" s="48" t="str">
        <f t="shared" si="93"/>
        <v/>
      </c>
      <c r="BR162" s="48" t="str">
        <f t="shared" si="94"/>
        <v/>
      </c>
      <c r="BS162" s="48" t="str">
        <f t="shared" si="95"/>
        <v/>
      </c>
      <c r="BT162" s="48" t="str">
        <f t="shared" si="96"/>
        <v/>
      </c>
      <c r="BU162" s="48" t="str">
        <f t="shared" si="97"/>
        <v/>
      </c>
    </row>
    <row r="163" spans="1:73">
      <c r="A163" s="10" t="e">
        <f>Audit!#REF!</f>
        <v>#REF!</v>
      </c>
      <c r="B163" s="10" t="e">
        <f t="shared" si="98"/>
        <v>#REF!</v>
      </c>
      <c r="C163" s="17" t="e">
        <f>VLOOKUP(Audit!#REF!,$V$3:$AE$12,2,FALSE) &amp; VLOOKUP(Audit!#REF!,$V$13:$AE$22,2,FALSE)&amp; IF(Audit!#REF!=10,Audit!#REF!&amp;Audit!#REF!,"")</f>
        <v>#REF!</v>
      </c>
      <c r="D163" s="17" t="e">
        <f>VLOOKUP(Audit!#REF!,$V$3:$AE$12,3,FALSE) &amp; VLOOKUP(Audit!#REF!,$V$13:$AE$22,3,FALSE) &amp;IF(Audit!#REF!=10,Audit!#REF!&amp;Audit!#REF!,"")</f>
        <v>#REF!</v>
      </c>
      <c r="E163" s="17" t="e">
        <f>VLOOKUP(Audit!#REF!,$V$3:$AE$12,4,FALSE)&amp; Audit!#REF! &amp; VLOOKUP(Audit!#REF!,$V$13:$AE$22,4,FALSE)&amp; IF(Audit!#REF!=10,Audit!#REF!&amp;Audit!#REF!,"")</f>
        <v>#REF!</v>
      </c>
      <c r="F163" s="17" t="e">
        <f>VLOOKUP(Audit!#REF!,$V$3:$AE$12,5,FALSE) &amp; VLOOKUP(Audit!#REF!,$V$13:$AE$22,5,FALSE)&amp; IF(Audit!#REF!=10,Audit!#REF!&amp;Audit!#REF!,"")</f>
        <v>#REF!</v>
      </c>
      <c r="G163" s="17" t="e">
        <f>VLOOKUP(Audit!#REF!,$V$3:$AE$12,6,FALSE) &amp; VLOOKUP(Audit!#REF!,$V$13:$AE$22,6,FALSE)&amp; IF(Audit!#REF!=10,Audit!#REF!&amp;Audit!#REF!,"")</f>
        <v>#REF!</v>
      </c>
      <c r="H163" s="17" t="e">
        <f>VLOOKUP(Audit!#REF!,$V$3:$AE$12,7,FALSE) &amp; VLOOKUP(Audit!#REF!,$V$13:$AE$22,7,FALSE)&amp;IF(Audit!#REF!=10,Audit!#REF!&amp;Audit!#REF!,"")</f>
        <v>#REF!</v>
      </c>
      <c r="I163" s="17" t="e">
        <f>VLOOKUP(Audit!#REF!,$V$3:$AE$12,8,FALSE) &amp; Audit!#REF! &amp; VLOOKUP(Audit!#REF!,$V$13:$AE$22,8,FALSE)&amp;IF(Audit!#REF!=10,Audit!#REF!&amp;Audit!#REF!,"")</f>
        <v>#REF!</v>
      </c>
      <c r="J163" s="17" t="e">
        <f>VLOOKUP(Audit!#REF!,$V$3:$AE$12,9,FALSE) &amp; VLOOKUP(Audit!#REF!,$V$13:$AE$22,9,FALSE) &amp; IF(Audit!#REF!=10,Audit!#REF!&amp;Audit!#REF!,"") &amp; IF(Audit!#REF!&lt;&gt;1,U163,"")</f>
        <v>#REF!</v>
      </c>
      <c r="K163" s="17" t="e">
        <f>VLOOKUP(Audit!#REF!,$V$3:$AE$12,10,FALSE) &amp; Audit!#REF! &amp; VLOOKUP(Audit!#REF!,$V$13:$AE$22,10,FALSE) &amp; IF(Audit!#REF!=10,Audit!#REF!&amp;Audit!#REF!,"") &amp; IF(Audit!#REF!&lt;&gt;1,U163,"")</f>
        <v>#REF!</v>
      </c>
      <c r="L163" s="10" t="e">
        <f>Audit!#REF!</f>
        <v>#REF!</v>
      </c>
      <c r="M163" s="10" t="e">
        <f t="shared" si="69"/>
        <v>#REF!</v>
      </c>
      <c r="N163" s="10" t="e">
        <f t="shared" si="70"/>
        <v>#REF!</v>
      </c>
      <c r="O163" s="10" t="e">
        <f t="shared" si="71"/>
        <v>#REF!</v>
      </c>
      <c r="P163" s="10" t="e">
        <f t="shared" si="72"/>
        <v>#REF!</v>
      </c>
      <c r="Q163" s="10" t="e">
        <f t="shared" si="73"/>
        <v>#REF!</v>
      </c>
      <c r="R163" s="10" t="e">
        <f t="shared" si="74"/>
        <v>#REF!</v>
      </c>
      <c r="S163" s="10" t="e">
        <f t="shared" si="75"/>
        <v>#REF!</v>
      </c>
      <c r="T163" s="10" t="e">
        <f t="shared" si="76"/>
        <v>#REF!</v>
      </c>
      <c r="U163" s="17" t="e">
        <f>IF(Audit!#REF!="","",VLOOKUP(Audit!#REF!,$W$26:$X$35,2,FALSE)) &amp; Audit!#REF! &amp; IF(Audit!#REF!="","",IF(Audit!#REF!&lt;=1.4,VLOOKUP(Audit!#REF!,$W$38:X208,2,FALSE),VLOOKUP(Audit!#REF!,$W$51:$X$61,2,FALSE))) &amp; IF(Audit!#REF!="","",VLOOKUP(Audit!#REF!,$Y$26:$Z$35,2,FALSE) &amp; Audit!#REF! &amp; IF(Audit!#REF!="","",IF(Audit!#REF!&lt;=1.4,VLOOKUP(Audit!#REF!,$Y$38:$Z$48,2,FALSE),VLOOKUP(Audit!#REF!,$Y$51:$Z$61,2,FALSE))))</f>
        <v>#REF!</v>
      </c>
      <c r="V163" s="21"/>
      <c r="AH163" s="49" t="e">
        <f>Audit!#REF!</f>
        <v>#REF!</v>
      </c>
      <c r="AI163" s="50" t="e">
        <f>VLOOKUP(Audit!#REF!,$V$3:$AE$12,2,FALSE)&amp; IF(Audit!#REF!=10,Audit!#REF!,"")</f>
        <v>#REF!</v>
      </c>
      <c r="AJ163" s="50" t="e">
        <f>VLOOKUP(Audit!#REF!,$V$13:$AE$22,2,FALSE)&amp; IF(Audit!#REF!=10,Audit!#REF!,"")</f>
        <v>#REF!</v>
      </c>
      <c r="AK163" s="47" t="e">
        <f t="shared" si="77"/>
        <v>#REF!</v>
      </c>
      <c r="AL163" s="50" t="e">
        <f>VLOOKUP(Audit!#REF!,$V$3:$AE$12,3,FALSE)&amp; IF(Audit!#REF!=10,Audit!#REF!,"")</f>
        <v>#REF!</v>
      </c>
      <c r="AM163" s="50" t="e">
        <f>VLOOKUP(Audit!#REF!,$V$13:$AE$22,3,FALSE)&amp; IF(Audit!#REF!=10,Audit!#REF!,"")</f>
        <v>#REF!</v>
      </c>
      <c r="AN163" s="47" t="e">
        <f t="shared" si="78"/>
        <v>#REF!</v>
      </c>
      <c r="AO163" s="50" t="e">
        <f>VLOOKUP(Audit!#REF!,$V$3:$AE$12,4,FALSE) &amp;  Audit!#REF! &amp; IF(Audit!#REF!=10,Audit!#REF!,"")</f>
        <v>#REF!</v>
      </c>
      <c r="AP163" s="50" t="e">
        <f>VLOOKUP(Audit!#REF!,$V$13:$AE$22,4,FALSE)&amp; IF(Audit!#REF!=10,Audit!#REF!,"")</f>
        <v>#REF!</v>
      </c>
      <c r="AQ163" s="47" t="e">
        <f t="shared" si="79"/>
        <v>#REF!</v>
      </c>
      <c r="AR163" s="50" t="e">
        <f>VLOOKUP(Audit!#REF!,$V$3:$AE$12,5,FALSE)&amp; IF(Audit!#REF!=10,Audit!#REF!,"")</f>
        <v>#REF!</v>
      </c>
      <c r="AS163" s="50" t="e">
        <f>VLOOKUP(Audit!#REF!,$V$13:$AE$22,5,FALSE)&amp; IF(Audit!#REF!=10,Audit!#REF!,"")</f>
        <v>#REF!</v>
      </c>
      <c r="AT163" s="47" t="e">
        <f t="shared" si="80"/>
        <v>#REF!</v>
      </c>
      <c r="AU163" s="50" t="e">
        <f>VLOOKUP(Audit!#REF!,$V$3:$AE$12,6,FALSE)&amp; IF(Audit!#REF!=10,Audit!#REF!,"")</f>
        <v>#REF!</v>
      </c>
      <c r="AV163" s="50" t="e">
        <f>VLOOKUP(Audit!#REF!,$V$13:$AE$22,6,FALSE)&amp; IF(Audit!#REF!=10,Audit!#REF!,"")</f>
        <v>#REF!</v>
      </c>
      <c r="AW163" s="47" t="e">
        <f t="shared" si="81"/>
        <v>#REF!</v>
      </c>
      <c r="AX163" s="50" t="e">
        <f>VLOOKUP(Audit!#REF!,$V$3:$AE$12,7,FALSE)&amp; IF(Audit!#REF!=10,Audit!#REF!,"")</f>
        <v>#REF!</v>
      </c>
      <c r="AY163" s="50" t="e">
        <f>VLOOKUP(Audit!#REF!,$V$13:$AE$22,7,FALSE) &amp; IF(Audit!#REF!=10,Audit!#REF!,"")</f>
        <v>#REF!</v>
      </c>
      <c r="AZ163" s="47" t="e">
        <f t="shared" si="82"/>
        <v>#REF!</v>
      </c>
      <c r="BA163" s="50" t="e">
        <f>VLOOKUP(Audit!#REF!,$V$3:$AE$12,8,FALSE)&amp; Audit!#REF! &amp; IF(Audit!#REF!=10,Audit!#REF!,"")</f>
        <v>#REF!</v>
      </c>
      <c r="BB163" s="50" t="e">
        <f>VLOOKUP(Audit!#REF!,$V$13:$AE$22,8,FALSE) &amp; IF(Audit!#REF!=10,Audit!#REF!,"")</f>
        <v>#REF!</v>
      </c>
      <c r="BC163" s="47" t="e">
        <f t="shared" si="83"/>
        <v>#REF!</v>
      </c>
      <c r="BD163" s="50" t="e">
        <f>VLOOKUP(Audit!#REF!,$V$3:$AE$12,9,FALSE)&amp; IF(Audit!#REF!=10,Audit!#REF!,"")</f>
        <v>#REF!</v>
      </c>
      <c r="BE163" s="50" t="e">
        <f>VLOOKUP(Audit!#REF!,$V$13:$AE$22,9,FALSE) &amp; IF(Audit!#REF!=10,Audit!#REF!,"") &amp; IF(Audit!#REF!&lt;&gt;1,U163,"")</f>
        <v>#REF!</v>
      </c>
      <c r="BF163" s="47" t="e">
        <f t="shared" si="84"/>
        <v>#REF!</v>
      </c>
      <c r="BG163" s="50" t="e">
        <f>VLOOKUP(Audit!#REF!,$V$3:$AE$12,10,FALSE) &amp; Audit!#REF! &amp; IF(Audit!#REF!=10,Audit!#REF!,"")</f>
        <v>#REF!</v>
      </c>
      <c r="BH163" s="50" t="e">
        <f>VLOOKUP(Audit!#REF!,$V$13:$AE$22,10,FALSE) &amp; IF(Audit!#REF!=10,Audit!#REF!,"") &amp; IF(Audit!#REF!&lt;&gt;1,U163,"")</f>
        <v>#REF!</v>
      </c>
      <c r="BI163" s="47" t="e">
        <f t="shared" si="85"/>
        <v>#REF!</v>
      </c>
      <c r="BJ163" s="48" t="str">
        <f t="shared" si="86"/>
        <v/>
      </c>
      <c r="BK163" s="48" t="str">
        <f t="shared" si="87"/>
        <v/>
      </c>
      <c r="BL163" s="48" t="str">
        <f t="shared" si="88"/>
        <v/>
      </c>
      <c r="BM163" s="48" t="str">
        <f t="shared" si="89"/>
        <v/>
      </c>
      <c r="BN163" s="48" t="str">
        <f t="shared" si="90"/>
        <v/>
      </c>
      <c r="BO163" s="48" t="str">
        <f t="shared" si="91"/>
        <v/>
      </c>
      <c r="BP163" s="48" t="str">
        <f t="shared" si="92"/>
        <v/>
      </c>
      <c r="BQ163" s="48" t="str">
        <f t="shared" si="93"/>
        <v/>
      </c>
      <c r="BR163" s="48" t="str">
        <f t="shared" si="94"/>
        <v/>
      </c>
      <c r="BS163" s="48" t="str">
        <f t="shared" si="95"/>
        <v/>
      </c>
      <c r="BT163" s="48" t="str">
        <f t="shared" si="96"/>
        <v/>
      </c>
      <c r="BU163" s="48" t="str">
        <f t="shared" si="97"/>
        <v/>
      </c>
    </row>
    <row r="164" spans="1:73">
      <c r="A164" s="10" t="e">
        <f>Audit!#REF!</f>
        <v>#REF!</v>
      </c>
      <c r="B164" s="10" t="e">
        <f t="shared" si="98"/>
        <v>#REF!</v>
      </c>
      <c r="C164" s="17" t="e">
        <f>VLOOKUP(Audit!#REF!,$V$3:$AE$12,2,FALSE) &amp; VLOOKUP(Audit!#REF!,$V$13:$AE$22,2,FALSE)&amp; IF(Audit!#REF!=10,Audit!#REF!&amp;Audit!#REF!,"")</f>
        <v>#REF!</v>
      </c>
      <c r="D164" s="17" t="e">
        <f>VLOOKUP(Audit!#REF!,$V$3:$AE$12,3,FALSE) &amp; VLOOKUP(Audit!#REF!,$V$13:$AE$22,3,FALSE) &amp;IF(Audit!#REF!=10,Audit!#REF!&amp;Audit!#REF!,"")</f>
        <v>#REF!</v>
      </c>
      <c r="E164" s="17" t="e">
        <f>VLOOKUP(Audit!#REF!,$V$3:$AE$12,4,FALSE)&amp; Audit!#REF! &amp; VLOOKUP(Audit!#REF!,$V$13:$AE$22,4,FALSE)&amp; IF(Audit!#REF!=10,Audit!#REF!&amp;Audit!#REF!,"")</f>
        <v>#REF!</v>
      </c>
      <c r="F164" s="17" t="e">
        <f>VLOOKUP(Audit!#REF!,$V$3:$AE$12,5,FALSE) &amp; VLOOKUP(Audit!#REF!,$V$13:$AE$22,5,FALSE)&amp; IF(Audit!#REF!=10,Audit!#REF!&amp;Audit!#REF!,"")</f>
        <v>#REF!</v>
      </c>
      <c r="G164" s="17" t="e">
        <f>VLOOKUP(Audit!#REF!,$V$3:$AE$12,6,FALSE) &amp; VLOOKUP(Audit!#REF!,$V$13:$AE$22,6,FALSE)&amp; IF(Audit!#REF!=10,Audit!#REF!&amp;Audit!#REF!,"")</f>
        <v>#REF!</v>
      </c>
      <c r="H164" s="17" t="e">
        <f>VLOOKUP(Audit!#REF!,$V$3:$AE$12,7,FALSE) &amp; VLOOKUP(Audit!#REF!,$V$13:$AE$22,7,FALSE)&amp;IF(Audit!#REF!=10,Audit!#REF!&amp;Audit!#REF!,"")</f>
        <v>#REF!</v>
      </c>
      <c r="I164" s="17" t="e">
        <f>VLOOKUP(Audit!#REF!,$V$3:$AE$12,8,FALSE) &amp; Audit!#REF! &amp; VLOOKUP(Audit!#REF!,$V$13:$AE$22,8,FALSE)&amp;IF(Audit!#REF!=10,Audit!#REF!&amp;Audit!#REF!,"")</f>
        <v>#REF!</v>
      </c>
      <c r="J164" s="17" t="e">
        <f>VLOOKUP(Audit!#REF!,$V$3:$AE$12,9,FALSE) &amp; VLOOKUP(Audit!#REF!,$V$13:$AE$22,9,FALSE) &amp; IF(Audit!#REF!=10,Audit!#REF!&amp;Audit!#REF!,"") &amp; IF(Audit!#REF!&lt;&gt;1,U164,"")</f>
        <v>#REF!</v>
      </c>
      <c r="K164" s="17" t="e">
        <f>VLOOKUP(Audit!#REF!,$V$3:$AE$12,10,FALSE) &amp; Audit!#REF! &amp; VLOOKUP(Audit!#REF!,$V$13:$AE$22,10,FALSE) &amp; IF(Audit!#REF!=10,Audit!#REF!&amp;Audit!#REF!,"") &amp; IF(Audit!#REF!&lt;&gt;1,U164,"")</f>
        <v>#REF!</v>
      </c>
      <c r="L164" s="10" t="e">
        <f>Audit!#REF!</f>
        <v>#REF!</v>
      </c>
      <c r="M164" s="10" t="e">
        <f t="shared" si="69"/>
        <v>#REF!</v>
      </c>
      <c r="N164" s="10" t="e">
        <f t="shared" si="70"/>
        <v>#REF!</v>
      </c>
      <c r="O164" s="10" t="e">
        <f t="shared" si="71"/>
        <v>#REF!</v>
      </c>
      <c r="P164" s="10" t="e">
        <f t="shared" si="72"/>
        <v>#REF!</v>
      </c>
      <c r="Q164" s="10" t="e">
        <f t="shared" si="73"/>
        <v>#REF!</v>
      </c>
      <c r="R164" s="10" t="e">
        <f t="shared" si="74"/>
        <v>#REF!</v>
      </c>
      <c r="S164" s="10" t="e">
        <f t="shared" si="75"/>
        <v>#REF!</v>
      </c>
      <c r="T164" s="10" t="e">
        <f t="shared" si="76"/>
        <v>#REF!</v>
      </c>
      <c r="U164" s="17" t="e">
        <f>IF(Audit!#REF!="","",VLOOKUP(Audit!#REF!,$W$26:$X$35,2,FALSE)) &amp; Audit!#REF! &amp; IF(Audit!#REF!="","",IF(Audit!#REF!&lt;=1.4,VLOOKUP(Audit!#REF!,$W$38:X209,2,FALSE),VLOOKUP(Audit!#REF!,$W$51:$X$61,2,FALSE))) &amp; IF(Audit!#REF!="","",VLOOKUP(Audit!#REF!,$Y$26:$Z$35,2,FALSE) &amp; Audit!#REF! &amp; IF(Audit!#REF!="","",IF(Audit!#REF!&lt;=1.4,VLOOKUP(Audit!#REF!,$Y$38:$Z$48,2,FALSE),VLOOKUP(Audit!#REF!,$Y$51:$Z$61,2,FALSE))))</f>
        <v>#REF!</v>
      </c>
      <c r="V164" s="21"/>
      <c r="AH164" s="49" t="e">
        <f>Audit!#REF!</f>
        <v>#REF!</v>
      </c>
      <c r="AI164" s="50" t="e">
        <f>VLOOKUP(Audit!#REF!,$V$3:$AE$12,2,FALSE)&amp; IF(Audit!#REF!=10,Audit!#REF!,"")</f>
        <v>#REF!</v>
      </c>
      <c r="AJ164" s="50" t="e">
        <f>VLOOKUP(Audit!#REF!,$V$13:$AE$22,2,FALSE)&amp; IF(Audit!#REF!=10,Audit!#REF!,"")</f>
        <v>#REF!</v>
      </c>
      <c r="AK164" s="47" t="e">
        <f t="shared" si="77"/>
        <v>#REF!</v>
      </c>
      <c r="AL164" s="50" t="e">
        <f>VLOOKUP(Audit!#REF!,$V$3:$AE$12,3,FALSE)&amp; IF(Audit!#REF!=10,Audit!#REF!,"")</f>
        <v>#REF!</v>
      </c>
      <c r="AM164" s="50" t="e">
        <f>VLOOKUP(Audit!#REF!,$V$13:$AE$22,3,FALSE)&amp; IF(Audit!#REF!=10,Audit!#REF!,"")</f>
        <v>#REF!</v>
      </c>
      <c r="AN164" s="47" t="e">
        <f t="shared" si="78"/>
        <v>#REF!</v>
      </c>
      <c r="AO164" s="50" t="e">
        <f>VLOOKUP(Audit!#REF!,$V$3:$AE$12,4,FALSE) &amp;  Audit!#REF! &amp; IF(Audit!#REF!=10,Audit!#REF!,"")</f>
        <v>#REF!</v>
      </c>
      <c r="AP164" s="50" t="e">
        <f>VLOOKUP(Audit!#REF!,$V$13:$AE$22,4,FALSE)&amp; IF(Audit!#REF!=10,Audit!#REF!,"")</f>
        <v>#REF!</v>
      </c>
      <c r="AQ164" s="47" t="e">
        <f t="shared" si="79"/>
        <v>#REF!</v>
      </c>
      <c r="AR164" s="50" t="e">
        <f>VLOOKUP(Audit!#REF!,$V$3:$AE$12,5,FALSE)&amp; IF(Audit!#REF!=10,Audit!#REF!,"")</f>
        <v>#REF!</v>
      </c>
      <c r="AS164" s="50" t="e">
        <f>VLOOKUP(Audit!#REF!,$V$13:$AE$22,5,FALSE)&amp; IF(Audit!#REF!=10,Audit!#REF!,"")</f>
        <v>#REF!</v>
      </c>
      <c r="AT164" s="47" t="e">
        <f t="shared" si="80"/>
        <v>#REF!</v>
      </c>
      <c r="AU164" s="50" t="e">
        <f>VLOOKUP(Audit!#REF!,$V$3:$AE$12,6,FALSE)&amp; IF(Audit!#REF!=10,Audit!#REF!,"")</f>
        <v>#REF!</v>
      </c>
      <c r="AV164" s="50" t="e">
        <f>VLOOKUP(Audit!#REF!,$V$13:$AE$22,6,FALSE)&amp; IF(Audit!#REF!=10,Audit!#REF!,"")</f>
        <v>#REF!</v>
      </c>
      <c r="AW164" s="47" t="e">
        <f t="shared" si="81"/>
        <v>#REF!</v>
      </c>
      <c r="AX164" s="50" t="e">
        <f>VLOOKUP(Audit!#REF!,$V$3:$AE$12,7,FALSE)&amp; IF(Audit!#REF!=10,Audit!#REF!,"")</f>
        <v>#REF!</v>
      </c>
      <c r="AY164" s="50" t="e">
        <f>VLOOKUP(Audit!#REF!,$V$13:$AE$22,7,FALSE) &amp; IF(Audit!#REF!=10,Audit!#REF!,"")</f>
        <v>#REF!</v>
      </c>
      <c r="AZ164" s="47" t="e">
        <f t="shared" si="82"/>
        <v>#REF!</v>
      </c>
      <c r="BA164" s="50" t="e">
        <f>VLOOKUP(Audit!#REF!,$V$3:$AE$12,8,FALSE)&amp; Audit!#REF! &amp; IF(Audit!#REF!=10,Audit!#REF!,"")</f>
        <v>#REF!</v>
      </c>
      <c r="BB164" s="50" t="e">
        <f>VLOOKUP(Audit!#REF!,$V$13:$AE$22,8,FALSE) &amp; IF(Audit!#REF!=10,Audit!#REF!,"")</f>
        <v>#REF!</v>
      </c>
      <c r="BC164" s="47" t="e">
        <f t="shared" si="83"/>
        <v>#REF!</v>
      </c>
      <c r="BD164" s="50" t="e">
        <f>VLOOKUP(Audit!#REF!,$V$3:$AE$12,9,FALSE)&amp; IF(Audit!#REF!=10,Audit!#REF!,"")</f>
        <v>#REF!</v>
      </c>
      <c r="BE164" s="50" t="e">
        <f>VLOOKUP(Audit!#REF!,$V$13:$AE$22,9,FALSE) &amp; IF(Audit!#REF!=10,Audit!#REF!,"") &amp; IF(Audit!#REF!&lt;&gt;1,U164,"")</f>
        <v>#REF!</v>
      </c>
      <c r="BF164" s="47" t="e">
        <f t="shared" si="84"/>
        <v>#REF!</v>
      </c>
      <c r="BG164" s="50" t="e">
        <f>VLOOKUP(Audit!#REF!,$V$3:$AE$12,10,FALSE) &amp; Audit!#REF! &amp; IF(Audit!#REF!=10,Audit!#REF!,"")</f>
        <v>#REF!</v>
      </c>
      <c r="BH164" s="50" t="e">
        <f>VLOOKUP(Audit!#REF!,$V$13:$AE$22,10,FALSE) &amp; IF(Audit!#REF!=10,Audit!#REF!,"") &amp; IF(Audit!#REF!&lt;&gt;1,U164,"")</f>
        <v>#REF!</v>
      </c>
      <c r="BI164" s="47" t="e">
        <f t="shared" si="85"/>
        <v>#REF!</v>
      </c>
      <c r="BJ164" s="48" t="str">
        <f t="shared" si="86"/>
        <v/>
      </c>
      <c r="BK164" s="48" t="str">
        <f t="shared" si="87"/>
        <v/>
      </c>
      <c r="BL164" s="48" t="str">
        <f t="shared" si="88"/>
        <v/>
      </c>
      <c r="BM164" s="48" t="str">
        <f t="shared" si="89"/>
        <v/>
      </c>
      <c r="BN164" s="48" t="str">
        <f t="shared" si="90"/>
        <v/>
      </c>
      <c r="BO164" s="48" t="str">
        <f t="shared" si="91"/>
        <v/>
      </c>
      <c r="BP164" s="48" t="str">
        <f t="shared" si="92"/>
        <v/>
      </c>
      <c r="BQ164" s="48" t="str">
        <f t="shared" si="93"/>
        <v/>
      </c>
      <c r="BR164" s="48" t="str">
        <f t="shared" si="94"/>
        <v/>
      </c>
      <c r="BS164" s="48" t="str">
        <f t="shared" si="95"/>
        <v/>
      </c>
      <c r="BT164" s="48" t="str">
        <f t="shared" si="96"/>
        <v/>
      </c>
      <c r="BU164" s="48" t="str">
        <f t="shared" si="97"/>
        <v/>
      </c>
    </row>
    <row r="165" spans="1:73">
      <c r="A165" s="10" t="e">
        <f>Audit!#REF!</f>
        <v>#REF!</v>
      </c>
      <c r="B165" s="10" t="e">
        <f t="shared" si="98"/>
        <v>#REF!</v>
      </c>
      <c r="C165" s="17" t="e">
        <f>VLOOKUP(Audit!#REF!,$V$3:$AE$12,2,FALSE) &amp; VLOOKUP(Audit!#REF!,$V$13:$AE$22,2,FALSE)&amp; IF(Audit!#REF!=10,Audit!#REF!&amp;Audit!#REF!,"")</f>
        <v>#REF!</v>
      </c>
      <c r="D165" s="17" t="e">
        <f>VLOOKUP(Audit!#REF!,$V$3:$AE$12,3,FALSE) &amp; VLOOKUP(Audit!#REF!,$V$13:$AE$22,3,FALSE) &amp;IF(Audit!#REF!=10,Audit!#REF!&amp;Audit!#REF!,"")</f>
        <v>#REF!</v>
      </c>
      <c r="E165" s="17" t="e">
        <f>VLOOKUP(Audit!#REF!,$V$3:$AE$12,4,FALSE)&amp; Audit!#REF! &amp; VLOOKUP(Audit!#REF!,$V$13:$AE$22,4,FALSE)&amp; IF(Audit!#REF!=10,Audit!#REF!&amp;Audit!#REF!,"")</f>
        <v>#REF!</v>
      </c>
      <c r="F165" s="17" t="e">
        <f>VLOOKUP(Audit!#REF!,$V$3:$AE$12,5,FALSE) &amp; VLOOKUP(Audit!#REF!,$V$13:$AE$22,5,FALSE)&amp; IF(Audit!#REF!=10,Audit!#REF!&amp;Audit!#REF!,"")</f>
        <v>#REF!</v>
      </c>
      <c r="G165" s="17" t="e">
        <f>VLOOKUP(Audit!#REF!,$V$3:$AE$12,6,FALSE) &amp; VLOOKUP(Audit!#REF!,$V$13:$AE$22,6,FALSE)&amp; IF(Audit!#REF!=10,Audit!#REF!&amp;Audit!#REF!,"")</f>
        <v>#REF!</v>
      </c>
      <c r="H165" s="17" t="e">
        <f>VLOOKUP(Audit!#REF!,$V$3:$AE$12,7,FALSE) &amp; VLOOKUP(Audit!#REF!,$V$13:$AE$22,7,FALSE)&amp;IF(Audit!#REF!=10,Audit!#REF!&amp;Audit!#REF!,"")</f>
        <v>#REF!</v>
      </c>
      <c r="I165" s="17" t="e">
        <f>VLOOKUP(Audit!#REF!,$V$3:$AE$12,8,FALSE) &amp; Audit!#REF! &amp; VLOOKUP(Audit!#REF!,$V$13:$AE$22,8,FALSE)&amp;IF(Audit!#REF!=10,Audit!#REF!&amp;Audit!#REF!,"")</f>
        <v>#REF!</v>
      </c>
      <c r="J165" s="17" t="e">
        <f>VLOOKUP(Audit!#REF!,$V$3:$AE$12,9,FALSE) &amp; VLOOKUP(Audit!#REF!,$V$13:$AE$22,9,FALSE) &amp; IF(Audit!#REF!=10,Audit!#REF!&amp;Audit!#REF!,"") &amp; IF(Audit!#REF!&lt;&gt;1,U165,"")</f>
        <v>#REF!</v>
      </c>
      <c r="K165" s="17" t="e">
        <f>VLOOKUP(Audit!#REF!,$V$3:$AE$12,10,FALSE) &amp; Audit!#REF! &amp; VLOOKUP(Audit!#REF!,$V$13:$AE$22,10,FALSE) &amp; IF(Audit!#REF!=10,Audit!#REF!&amp;Audit!#REF!,"") &amp; IF(Audit!#REF!&lt;&gt;1,U165,"")</f>
        <v>#REF!</v>
      </c>
      <c r="L165" s="10" t="e">
        <f>Audit!#REF!</f>
        <v>#REF!</v>
      </c>
      <c r="M165" s="10" t="e">
        <f t="shared" si="69"/>
        <v>#REF!</v>
      </c>
      <c r="N165" s="10" t="e">
        <f t="shared" si="70"/>
        <v>#REF!</v>
      </c>
      <c r="O165" s="10" t="e">
        <f t="shared" si="71"/>
        <v>#REF!</v>
      </c>
      <c r="P165" s="10" t="e">
        <f t="shared" si="72"/>
        <v>#REF!</v>
      </c>
      <c r="Q165" s="10" t="e">
        <f t="shared" si="73"/>
        <v>#REF!</v>
      </c>
      <c r="R165" s="10" t="e">
        <f t="shared" si="74"/>
        <v>#REF!</v>
      </c>
      <c r="S165" s="10" t="e">
        <f t="shared" si="75"/>
        <v>#REF!</v>
      </c>
      <c r="T165" s="10" t="e">
        <f t="shared" si="76"/>
        <v>#REF!</v>
      </c>
      <c r="U165" s="17" t="e">
        <f>IF(Audit!#REF!="","",VLOOKUP(Audit!#REF!,$W$26:$X$35,2,FALSE)) &amp; Audit!#REF! &amp; IF(Audit!#REF!="","",IF(Audit!#REF!&lt;=1.4,VLOOKUP(Audit!#REF!,$W$38:X210,2,FALSE),VLOOKUP(Audit!#REF!,$W$51:$X$61,2,FALSE))) &amp; IF(Audit!#REF!="","",VLOOKUP(Audit!#REF!,$Y$26:$Z$35,2,FALSE) &amp; Audit!#REF! &amp; IF(Audit!#REF!="","",IF(Audit!#REF!&lt;=1.4,VLOOKUP(Audit!#REF!,$Y$38:$Z$48,2,FALSE),VLOOKUP(Audit!#REF!,$Y$51:$Z$61,2,FALSE))))</f>
        <v>#REF!</v>
      </c>
      <c r="V165" s="21"/>
      <c r="AH165" s="49" t="e">
        <f>Audit!#REF!</f>
        <v>#REF!</v>
      </c>
      <c r="AI165" s="50" t="e">
        <f>VLOOKUP(Audit!#REF!,$V$3:$AE$12,2,FALSE)&amp; IF(Audit!#REF!=10,Audit!#REF!,"")</f>
        <v>#REF!</v>
      </c>
      <c r="AJ165" s="50" t="e">
        <f>VLOOKUP(Audit!#REF!,$V$13:$AE$22,2,FALSE)&amp; IF(Audit!#REF!=10,Audit!#REF!,"")</f>
        <v>#REF!</v>
      </c>
      <c r="AK165" s="47" t="e">
        <f t="shared" si="77"/>
        <v>#REF!</v>
      </c>
      <c r="AL165" s="50" t="e">
        <f>VLOOKUP(Audit!#REF!,$V$3:$AE$12,3,FALSE)&amp; IF(Audit!#REF!=10,Audit!#REF!,"")</f>
        <v>#REF!</v>
      </c>
      <c r="AM165" s="50" t="e">
        <f>VLOOKUP(Audit!#REF!,$V$13:$AE$22,3,FALSE)&amp; IF(Audit!#REF!=10,Audit!#REF!,"")</f>
        <v>#REF!</v>
      </c>
      <c r="AN165" s="47" t="e">
        <f t="shared" si="78"/>
        <v>#REF!</v>
      </c>
      <c r="AO165" s="50" t="e">
        <f>VLOOKUP(Audit!#REF!,$V$3:$AE$12,4,FALSE) &amp;  Audit!#REF! &amp; IF(Audit!#REF!=10,Audit!#REF!,"")</f>
        <v>#REF!</v>
      </c>
      <c r="AP165" s="50" t="e">
        <f>VLOOKUP(Audit!#REF!,$V$13:$AE$22,4,FALSE)&amp; IF(Audit!#REF!=10,Audit!#REF!,"")</f>
        <v>#REF!</v>
      </c>
      <c r="AQ165" s="47" t="e">
        <f t="shared" si="79"/>
        <v>#REF!</v>
      </c>
      <c r="AR165" s="50" t="e">
        <f>VLOOKUP(Audit!#REF!,$V$3:$AE$12,5,FALSE)&amp; IF(Audit!#REF!=10,Audit!#REF!,"")</f>
        <v>#REF!</v>
      </c>
      <c r="AS165" s="50" t="e">
        <f>VLOOKUP(Audit!#REF!,$V$13:$AE$22,5,FALSE)&amp; IF(Audit!#REF!=10,Audit!#REF!,"")</f>
        <v>#REF!</v>
      </c>
      <c r="AT165" s="47" t="e">
        <f t="shared" si="80"/>
        <v>#REF!</v>
      </c>
      <c r="AU165" s="50" t="e">
        <f>VLOOKUP(Audit!#REF!,$V$3:$AE$12,6,FALSE)&amp; IF(Audit!#REF!=10,Audit!#REF!,"")</f>
        <v>#REF!</v>
      </c>
      <c r="AV165" s="50" t="e">
        <f>VLOOKUP(Audit!#REF!,$V$13:$AE$22,6,FALSE)&amp; IF(Audit!#REF!=10,Audit!#REF!,"")</f>
        <v>#REF!</v>
      </c>
      <c r="AW165" s="47" t="e">
        <f t="shared" si="81"/>
        <v>#REF!</v>
      </c>
      <c r="AX165" s="50" t="e">
        <f>VLOOKUP(Audit!#REF!,$V$3:$AE$12,7,FALSE)&amp; IF(Audit!#REF!=10,Audit!#REF!,"")</f>
        <v>#REF!</v>
      </c>
      <c r="AY165" s="50" t="e">
        <f>VLOOKUP(Audit!#REF!,$V$13:$AE$22,7,FALSE) &amp; IF(Audit!#REF!=10,Audit!#REF!,"")</f>
        <v>#REF!</v>
      </c>
      <c r="AZ165" s="47" t="e">
        <f t="shared" si="82"/>
        <v>#REF!</v>
      </c>
      <c r="BA165" s="50" t="e">
        <f>VLOOKUP(Audit!#REF!,$V$3:$AE$12,8,FALSE)&amp; Audit!#REF! &amp; IF(Audit!#REF!=10,Audit!#REF!,"")</f>
        <v>#REF!</v>
      </c>
      <c r="BB165" s="50" t="e">
        <f>VLOOKUP(Audit!#REF!,$V$13:$AE$22,8,FALSE) &amp; IF(Audit!#REF!=10,Audit!#REF!,"")</f>
        <v>#REF!</v>
      </c>
      <c r="BC165" s="47" t="e">
        <f t="shared" si="83"/>
        <v>#REF!</v>
      </c>
      <c r="BD165" s="50" t="e">
        <f>VLOOKUP(Audit!#REF!,$V$3:$AE$12,9,FALSE)&amp; IF(Audit!#REF!=10,Audit!#REF!,"")</f>
        <v>#REF!</v>
      </c>
      <c r="BE165" s="50" t="e">
        <f>VLOOKUP(Audit!#REF!,$V$13:$AE$22,9,FALSE) &amp; IF(Audit!#REF!=10,Audit!#REF!,"") &amp; IF(Audit!#REF!&lt;&gt;1,U165,"")</f>
        <v>#REF!</v>
      </c>
      <c r="BF165" s="47" t="e">
        <f t="shared" si="84"/>
        <v>#REF!</v>
      </c>
      <c r="BG165" s="50" t="e">
        <f>VLOOKUP(Audit!#REF!,$V$3:$AE$12,10,FALSE) &amp; Audit!#REF! &amp; IF(Audit!#REF!=10,Audit!#REF!,"")</f>
        <v>#REF!</v>
      </c>
      <c r="BH165" s="50" t="e">
        <f>VLOOKUP(Audit!#REF!,$V$13:$AE$22,10,FALSE) &amp; IF(Audit!#REF!=10,Audit!#REF!,"") &amp; IF(Audit!#REF!&lt;&gt;1,U165,"")</f>
        <v>#REF!</v>
      </c>
      <c r="BI165" s="47" t="e">
        <f t="shared" si="85"/>
        <v>#REF!</v>
      </c>
      <c r="BJ165" s="48" t="str">
        <f t="shared" si="86"/>
        <v/>
      </c>
      <c r="BK165" s="48" t="str">
        <f t="shared" si="87"/>
        <v/>
      </c>
      <c r="BL165" s="48" t="str">
        <f t="shared" si="88"/>
        <v/>
      </c>
      <c r="BM165" s="48" t="str">
        <f t="shared" si="89"/>
        <v/>
      </c>
      <c r="BN165" s="48" t="str">
        <f t="shared" si="90"/>
        <v/>
      </c>
      <c r="BO165" s="48" t="str">
        <f t="shared" si="91"/>
        <v/>
      </c>
      <c r="BP165" s="48" t="str">
        <f t="shared" si="92"/>
        <v/>
      </c>
      <c r="BQ165" s="48" t="str">
        <f t="shared" si="93"/>
        <v/>
      </c>
      <c r="BR165" s="48" t="str">
        <f t="shared" si="94"/>
        <v/>
      </c>
      <c r="BS165" s="48" t="str">
        <f t="shared" si="95"/>
        <v/>
      </c>
      <c r="BT165" s="48" t="str">
        <f t="shared" si="96"/>
        <v/>
      </c>
      <c r="BU165" s="48" t="str">
        <f t="shared" si="97"/>
        <v/>
      </c>
    </row>
    <row r="166" spans="1:73">
      <c r="A166" s="10" t="e">
        <f>Audit!#REF!</f>
        <v>#REF!</v>
      </c>
      <c r="B166" s="10" t="e">
        <f t="shared" si="98"/>
        <v>#REF!</v>
      </c>
      <c r="C166" s="17" t="e">
        <f>VLOOKUP(Audit!#REF!,$V$3:$AE$12,2,FALSE) &amp; VLOOKUP(Audit!#REF!,$V$13:$AE$22,2,FALSE)&amp; IF(Audit!#REF!=10,Audit!#REF!&amp;Audit!#REF!,"")</f>
        <v>#REF!</v>
      </c>
      <c r="D166" s="17" t="e">
        <f>VLOOKUP(Audit!#REF!,$V$3:$AE$12,3,FALSE) &amp; VLOOKUP(Audit!#REF!,$V$13:$AE$22,3,FALSE) &amp;IF(Audit!#REF!=10,Audit!#REF!&amp;Audit!#REF!,"")</f>
        <v>#REF!</v>
      </c>
      <c r="E166" s="17" t="e">
        <f>VLOOKUP(Audit!#REF!,$V$3:$AE$12,4,FALSE)&amp; Audit!#REF! &amp; VLOOKUP(Audit!#REF!,$V$13:$AE$22,4,FALSE)&amp; IF(Audit!#REF!=10,Audit!#REF!&amp;Audit!#REF!,"")</f>
        <v>#REF!</v>
      </c>
      <c r="F166" s="17" t="e">
        <f>VLOOKUP(Audit!#REF!,$V$3:$AE$12,5,FALSE) &amp; VLOOKUP(Audit!#REF!,$V$13:$AE$22,5,FALSE)&amp; IF(Audit!#REF!=10,Audit!#REF!&amp;Audit!#REF!,"")</f>
        <v>#REF!</v>
      </c>
      <c r="G166" s="17" t="e">
        <f>VLOOKUP(Audit!#REF!,$V$3:$AE$12,6,FALSE) &amp; VLOOKUP(Audit!#REF!,$V$13:$AE$22,6,FALSE)&amp; IF(Audit!#REF!=10,Audit!#REF!&amp;Audit!#REF!,"")</f>
        <v>#REF!</v>
      </c>
      <c r="H166" s="17" t="e">
        <f>VLOOKUP(Audit!#REF!,$V$3:$AE$12,7,FALSE) &amp; VLOOKUP(Audit!#REF!,$V$13:$AE$22,7,FALSE)&amp;IF(Audit!#REF!=10,Audit!#REF!&amp;Audit!#REF!,"")</f>
        <v>#REF!</v>
      </c>
      <c r="I166" s="17" t="e">
        <f>VLOOKUP(Audit!#REF!,$V$3:$AE$12,8,FALSE) &amp; Audit!#REF! &amp; VLOOKUP(Audit!#REF!,$V$13:$AE$22,8,FALSE)&amp;IF(Audit!#REF!=10,Audit!#REF!&amp;Audit!#REF!,"")</f>
        <v>#REF!</v>
      </c>
      <c r="J166" s="17" t="e">
        <f>VLOOKUP(Audit!#REF!,$V$3:$AE$12,9,FALSE) &amp; VLOOKUP(Audit!#REF!,$V$13:$AE$22,9,FALSE) &amp; IF(Audit!#REF!=10,Audit!#REF!&amp;Audit!#REF!,"") &amp; IF(Audit!#REF!&lt;&gt;1,U166,"")</f>
        <v>#REF!</v>
      </c>
      <c r="K166" s="17" t="e">
        <f>VLOOKUP(Audit!#REF!,$V$3:$AE$12,10,FALSE) &amp; Audit!#REF! &amp; VLOOKUP(Audit!#REF!,$V$13:$AE$22,10,FALSE) &amp; IF(Audit!#REF!=10,Audit!#REF!&amp;Audit!#REF!,"") &amp; IF(Audit!#REF!&lt;&gt;1,U166,"")</f>
        <v>#REF!</v>
      </c>
      <c r="L166" s="10" t="e">
        <f>Audit!#REF!</f>
        <v>#REF!</v>
      </c>
      <c r="M166" s="10" t="e">
        <f t="shared" si="69"/>
        <v>#REF!</v>
      </c>
      <c r="N166" s="10" t="e">
        <f t="shared" si="70"/>
        <v>#REF!</v>
      </c>
      <c r="O166" s="10" t="e">
        <f t="shared" si="71"/>
        <v>#REF!</v>
      </c>
      <c r="P166" s="10" t="e">
        <f t="shared" si="72"/>
        <v>#REF!</v>
      </c>
      <c r="Q166" s="10" t="e">
        <f t="shared" si="73"/>
        <v>#REF!</v>
      </c>
      <c r="R166" s="10" t="e">
        <f t="shared" si="74"/>
        <v>#REF!</v>
      </c>
      <c r="S166" s="10" t="e">
        <f t="shared" si="75"/>
        <v>#REF!</v>
      </c>
      <c r="T166" s="10" t="e">
        <f t="shared" si="76"/>
        <v>#REF!</v>
      </c>
      <c r="U166" s="17" t="e">
        <f>IF(Audit!#REF!="","",VLOOKUP(Audit!#REF!,$W$26:$X$35,2,FALSE)) &amp; Audit!#REF! &amp; IF(Audit!#REF!="","",IF(Audit!#REF!&lt;=1.4,VLOOKUP(Audit!#REF!,$W$38:X211,2,FALSE),VLOOKUP(Audit!#REF!,$W$51:$X$61,2,FALSE))) &amp; IF(Audit!#REF!="","",VLOOKUP(Audit!#REF!,$Y$26:$Z$35,2,FALSE) &amp; Audit!#REF! &amp; IF(Audit!#REF!="","",IF(Audit!#REF!&lt;=1.4,VLOOKUP(Audit!#REF!,$Y$38:$Z$48,2,FALSE),VLOOKUP(Audit!#REF!,$Y$51:$Z$61,2,FALSE))))</f>
        <v>#REF!</v>
      </c>
      <c r="V166" s="21"/>
      <c r="AH166" s="49" t="e">
        <f>Audit!#REF!</f>
        <v>#REF!</v>
      </c>
      <c r="AI166" s="50" t="e">
        <f>VLOOKUP(Audit!#REF!,$V$3:$AE$12,2,FALSE)&amp; IF(Audit!#REF!=10,Audit!#REF!,"")</f>
        <v>#REF!</v>
      </c>
      <c r="AJ166" s="50" t="e">
        <f>VLOOKUP(Audit!#REF!,$V$13:$AE$22,2,FALSE)&amp; IF(Audit!#REF!=10,Audit!#REF!,"")</f>
        <v>#REF!</v>
      </c>
      <c r="AK166" s="47" t="e">
        <f t="shared" si="77"/>
        <v>#REF!</v>
      </c>
      <c r="AL166" s="50" t="e">
        <f>VLOOKUP(Audit!#REF!,$V$3:$AE$12,3,FALSE)&amp; IF(Audit!#REF!=10,Audit!#REF!,"")</f>
        <v>#REF!</v>
      </c>
      <c r="AM166" s="50" t="e">
        <f>VLOOKUP(Audit!#REF!,$V$13:$AE$22,3,FALSE)&amp; IF(Audit!#REF!=10,Audit!#REF!,"")</f>
        <v>#REF!</v>
      </c>
      <c r="AN166" s="47" t="e">
        <f t="shared" si="78"/>
        <v>#REF!</v>
      </c>
      <c r="AO166" s="50" t="e">
        <f>VLOOKUP(Audit!#REF!,$V$3:$AE$12,4,FALSE) &amp;  Audit!#REF! &amp; IF(Audit!#REF!=10,Audit!#REF!,"")</f>
        <v>#REF!</v>
      </c>
      <c r="AP166" s="50" t="e">
        <f>VLOOKUP(Audit!#REF!,$V$13:$AE$22,4,FALSE)&amp; IF(Audit!#REF!=10,Audit!#REF!,"")</f>
        <v>#REF!</v>
      </c>
      <c r="AQ166" s="47" t="e">
        <f t="shared" si="79"/>
        <v>#REF!</v>
      </c>
      <c r="AR166" s="50" t="e">
        <f>VLOOKUP(Audit!#REF!,$V$3:$AE$12,5,FALSE)&amp; IF(Audit!#REF!=10,Audit!#REF!,"")</f>
        <v>#REF!</v>
      </c>
      <c r="AS166" s="50" t="e">
        <f>VLOOKUP(Audit!#REF!,$V$13:$AE$22,5,FALSE)&amp; IF(Audit!#REF!=10,Audit!#REF!,"")</f>
        <v>#REF!</v>
      </c>
      <c r="AT166" s="47" t="e">
        <f t="shared" si="80"/>
        <v>#REF!</v>
      </c>
      <c r="AU166" s="50" t="e">
        <f>VLOOKUP(Audit!#REF!,$V$3:$AE$12,6,FALSE)&amp; IF(Audit!#REF!=10,Audit!#REF!,"")</f>
        <v>#REF!</v>
      </c>
      <c r="AV166" s="50" t="e">
        <f>VLOOKUP(Audit!#REF!,$V$13:$AE$22,6,FALSE)&amp; IF(Audit!#REF!=10,Audit!#REF!,"")</f>
        <v>#REF!</v>
      </c>
      <c r="AW166" s="47" t="e">
        <f t="shared" si="81"/>
        <v>#REF!</v>
      </c>
      <c r="AX166" s="50" t="e">
        <f>VLOOKUP(Audit!#REF!,$V$3:$AE$12,7,FALSE)&amp; IF(Audit!#REF!=10,Audit!#REF!,"")</f>
        <v>#REF!</v>
      </c>
      <c r="AY166" s="50" t="e">
        <f>VLOOKUP(Audit!#REF!,$V$13:$AE$22,7,FALSE) &amp; IF(Audit!#REF!=10,Audit!#REF!,"")</f>
        <v>#REF!</v>
      </c>
      <c r="AZ166" s="47" t="e">
        <f t="shared" si="82"/>
        <v>#REF!</v>
      </c>
      <c r="BA166" s="50" t="e">
        <f>VLOOKUP(Audit!#REF!,$V$3:$AE$12,8,FALSE)&amp; Audit!#REF! &amp; IF(Audit!#REF!=10,Audit!#REF!,"")</f>
        <v>#REF!</v>
      </c>
      <c r="BB166" s="50" t="e">
        <f>VLOOKUP(Audit!#REF!,$V$13:$AE$22,8,FALSE) &amp; IF(Audit!#REF!=10,Audit!#REF!,"")</f>
        <v>#REF!</v>
      </c>
      <c r="BC166" s="47" t="e">
        <f t="shared" si="83"/>
        <v>#REF!</v>
      </c>
      <c r="BD166" s="50" t="e">
        <f>VLOOKUP(Audit!#REF!,$V$3:$AE$12,9,FALSE)&amp; IF(Audit!#REF!=10,Audit!#REF!,"")</f>
        <v>#REF!</v>
      </c>
      <c r="BE166" s="50" t="e">
        <f>VLOOKUP(Audit!#REF!,$V$13:$AE$22,9,FALSE) &amp; IF(Audit!#REF!=10,Audit!#REF!,"") &amp; IF(Audit!#REF!&lt;&gt;1,U166,"")</f>
        <v>#REF!</v>
      </c>
      <c r="BF166" s="47" t="e">
        <f t="shared" si="84"/>
        <v>#REF!</v>
      </c>
      <c r="BG166" s="50" t="e">
        <f>VLOOKUP(Audit!#REF!,$V$3:$AE$12,10,FALSE) &amp; Audit!#REF! &amp; IF(Audit!#REF!=10,Audit!#REF!,"")</f>
        <v>#REF!</v>
      </c>
      <c r="BH166" s="50" t="e">
        <f>VLOOKUP(Audit!#REF!,$V$13:$AE$22,10,FALSE) &amp; IF(Audit!#REF!=10,Audit!#REF!,"") &amp; IF(Audit!#REF!&lt;&gt;1,U166,"")</f>
        <v>#REF!</v>
      </c>
      <c r="BI166" s="47" t="e">
        <f t="shared" si="85"/>
        <v>#REF!</v>
      </c>
      <c r="BJ166" s="48" t="str">
        <f t="shared" si="86"/>
        <v/>
      </c>
      <c r="BK166" s="48" t="str">
        <f t="shared" si="87"/>
        <v/>
      </c>
      <c r="BL166" s="48" t="str">
        <f t="shared" si="88"/>
        <v/>
      </c>
      <c r="BM166" s="48" t="str">
        <f t="shared" si="89"/>
        <v/>
      </c>
      <c r="BN166" s="48" t="str">
        <f t="shared" si="90"/>
        <v/>
      </c>
      <c r="BO166" s="48" t="str">
        <f t="shared" si="91"/>
        <v/>
      </c>
      <c r="BP166" s="48" t="str">
        <f t="shared" si="92"/>
        <v/>
      </c>
      <c r="BQ166" s="48" t="str">
        <f t="shared" si="93"/>
        <v/>
      </c>
      <c r="BR166" s="48" t="str">
        <f t="shared" si="94"/>
        <v/>
      </c>
      <c r="BS166" s="48" t="str">
        <f t="shared" si="95"/>
        <v/>
      </c>
      <c r="BT166" s="48" t="str">
        <f t="shared" si="96"/>
        <v/>
      </c>
      <c r="BU166" s="48" t="str">
        <f t="shared" si="97"/>
        <v/>
      </c>
    </row>
    <row r="167" spans="1:73">
      <c r="A167" s="10" t="e">
        <f>Audit!#REF!</f>
        <v>#REF!</v>
      </c>
      <c r="B167" s="10" t="e">
        <f t="shared" si="98"/>
        <v>#REF!</v>
      </c>
      <c r="C167" s="17" t="e">
        <f>VLOOKUP(Audit!#REF!,$V$3:$AE$12,2,FALSE) &amp; VLOOKUP(Audit!#REF!,$V$13:$AE$22,2,FALSE)&amp; IF(Audit!#REF!=10,Audit!#REF!&amp;Audit!#REF!,"")</f>
        <v>#REF!</v>
      </c>
      <c r="D167" s="17" t="e">
        <f>VLOOKUP(Audit!#REF!,$V$3:$AE$12,3,FALSE) &amp; VLOOKUP(Audit!#REF!,$V$13:$AE$22,3,FALSE) &amp;IF(Audit!#REF!=10,Audit!#REF!&amp;Audit!#REF!,"")</f>
        <v>#REF!</v>
      </c>
      <c r="E167" s="17" t="e">
        <f>VLOOKUP(Audit!#REF!,$V$3:$AE$12,4,FALSE)&amp; Audit!#REF! &amp; VLOOKUP(Audit!#REF!,$V$13:$AE$22,4,FALSE)&amp; IF(Audit!#REF!=10,Audit!#REF!&amp;Audit!#REF!,"")</f>
        <v>#REF!</v>
      </c>
      <c r="F167" s="17" t="e">
        <f>VLOOKUP(Audit!#REF!,$V$3:$AE$12,5,FALSE) &amp; VLOOKUP(Audit!#REF!,$V$13:$AE$22,5,FALSE)&amp; IF(Audit!#REF!=10,Audit!#REF!&amp;Audit!#REF!,"")</f>
        <v>#REF!</v>
      </c>
      <c r="G167" s="17" t="e">
        <f>VLOOKUP(Audit!#REF!,$V$3:$AE$12,6,FALSE) &amp; VLOOKUP(Audit!#REF!,$V$13:$AE$22,6,FALSE)&amp; IF(Audit!#REF!=10,Audit!#REF!&amp;Audit!#REF!,"")</f>
        <v>#REF!</v>
      </c>
      <c r="H167" s="17" t="e">
        <f>VLOOKUP(Audit!#REF!,$V$3:$AE$12,7,FALSE) &amp; VLOOKUP(Audit!#REF!,$V$13:$AE$22,7,FALSE)&amp;IF(Audit!#REF!=10,Audit!#REF!&amp;Audit!#REF!,"")</f>
        <v>#REF!</v>
      </c>
      <c r="I167" s="17" t="e">
        <f>VLOOKUP(Audit!#REF!,$V$3:$AE$12,8,FALSE) &amp; Audit!#REF! &amp; VLOOKUP(Audit!#REF!,$V$13:$AE$22,8,FALSE)&amp;IF(Audit!#REF!=10,Audit!#REF!&amp;Audit!#REF!,"")</f>
        <v>#REF!</v>
      </c>
      <c r="J167" s="17" t="e">
        <f>VLOOKUP(Audit!#REF!,$V$3:$AE$12,9,FALSE) &amp; VLOOKUP(Audit!#REF!,$V$13:$AE$22,9,FALSE) &amp; IF(Audit!#REF!=10,Audit!#REF!&amp;Audit!#REF!,"") &amp; IF(Audit!#REF!&lt;&gt;1,U167,"")</f>
        <v>#REF!</v>
      </c>
      <c r="K167" s="17" t="e">
        <f>VLOOKUP(Audit!#REF!,$V$3:$AE$12,10,FALSE) &amp; Audit!#REF! &amp; VLOOKUP(Audit!#REF!,$V$13:$AE$22,10,FALSE) &amp; IF(Audit!#REF!=10,Audit!#REF!&amp;Audit!#REF!,"") &amp; IF(Audit!#REF!&lt;&gt;1,U167,"")</f>
        <v>#REF!</v>
      </c>
      <c r="L167" s="10" t="e">
        <f>Audit!#REF!</f>
        <v>#REF!</v>
      </c>
      <c r="M167" s="10" t="e">
        <f t="shared" si="69"/>
        <v>#REF!</v>
      </c>
      <c r="N167" s="10" t="e">
        <f t="shared" si="70"/>
        <v>#REF!</v>
      </c>
      <c r="O167" s="10" t="e">
        <f t="shared" si="71"/>
        <v>#REF!</v>
      </c>
      <c r="P167" s="10" t="e">
        <f t="shared" si="72"/>
        <v>#REF!</v>
      </c>
      <c r="Q167" s="10" t="e">
        <f t="shared" si="73"/>
        <v>#REF!</v>
      </c>
      <c r="R167" s="10" t="e">
        <f t="shared" si="74"/>
        <v>#REF!</v>
      </c>
      <c r="S167" s="10" t="e">
        <f t="shared" si="75"/>
        <v>#REF!</v>
      </c>
      <c r="T167" s="10" t="e">
        <f t="shared" si="76"/>
        <v>#REF!</v>
      </c>
      <c r="U167" s="17" t="e">
        <f>IF(Audit!#REF!="","",VLOOKUP(Audit!#REF!,$W$26:$X$35,2,FALSE)) &amp; Audit!#REF! &amp; IF(Audit!#REF!="","",IF(Audit!#REF!&lt;=1.4,VLOOKUP(Audit!#REF!,$W$38:X212,2,FALSE),VLOOKUP(Audit!#REF!,$W$51:$X$61,2,FALSE))) &amp; IF(Audit!#REF!="","",VLOOKUP(Audit!#REF!,$Y$26:$Z$35,2,FALSE) &amp; Audit!#REF! &amp; IF(Audit!#REF!="","",IF(Audit!#REF!&lt;=1.4,VLOOKUP(Audit!#REF!,$Y$38:$Z$48,2,FALSE),VLOOKUP(Audit!#REF!,$Y$51:$Z$61,2,FALSE))))</f>
        <v>#REF!</v>
      </c>
      <c r="V167" s="21"/>
      <c r="AH167" s="49" t="e">
        <f>Audit!#REF!</f>
        <v>#REF!</v>
      </c>
      <c r="AI167" s="50" t="e">
        <f>VLOOKUP(Audit!#REF!,$V$3:$AE$12,2,FALSE)&amp; IF(Audit!#REF!=10,Audit!#REF!,"")</f>
        <v>#REF!</v>
      </c>
      <c r="AJ167" s="50" t="e">
        <f>VLOOKUP(Audit!#REF!,$V$13:$AE$22,2,FALSE)&amp; IF(Audit!#REF!=10,Audit!#REF!,"")</f>
        <v>#REF!</v>
      </c>
      <c r="AK167" s="47" t="e">
        <f t="shared" si="77"/>
        <v>#REF!</v>
      </c>
      <c r="AL167" s="50" t="e">
        <f>VLOOKUP(Audit!#REF!,$V$3:$AE$12,3,FALSE)&amp; IF(Audit!#REF!=10,Audit!#REF!,"")</f>
        <v>#REF!</v>
      </c>
      <c r="AM167" s="50" t="e">
        <f>VLOOKUP(Audit!#REF!,$V$13:$AE$22,3,FALSE)&amp; IF(Audit!#REF!=10,Audit!#REF!,"")</f>
        <v>#REF!</v>
      </c>
      <c r="AN167" s="47" t="e">
        <f t="shared" si="78"/>
        <v>#REF!</v>
      </c>
      <c r="AO167" s="50" t="e">
        <f>VLOOKUP(Audit!#REF!,$V$3:$AE$12,4,FALSE) &amp;  Audit!#REF! &amp; IF(Audit!#REF!=10,Audit!#REF!,"")</f>
        <v>#REF!</v>
      </c>
      <c r="AP167" s="50" t="e">
        <f>VLOOKUP(Audit!#REF!,$V$13:$AE$22,4,FALSE)&amp; IF(Audit!#REF!=10,Audit!#REF!,"")</f>
        <v>#REF!</v>
      </c>
      <c r="AQ167" s="47" t="e">
        <f t="shared" si="79"/>
        <v>#REF!</v>
      </c>
      <c r="AR167" s="50" t="e">
        <f>VLOOKUP(Audit!#REF!,$V$3:$AE$12,5,FALSE)&amp; IF(Audit!#REF!=10,Audit!#REF!,"")</f>
        <v>#REF!</v>
      </c>
      <c r="AS167" s="50" t="e">
        <f>VLOOKUP(Audit!#REF!,$V$13:$AE$22,5,FALSE)&amp; IF(Audit!#REF!=10,Audit!#REF!,"")</f>
        <v>#REF!</v>
      </c>
      <c r="AT167" s="47" t="e">
        <f t="shared" si="80"/>
        <v>#REF!</v>
      </c>
      <c r="AU167" s="50" t="e">
        <f>VLOOKUP(Audit!#REF!,$V$3:$AE$12,6,FALSE)&amp; IF(Audit!#REF!=10,Audit!#REF!,"")</f>
        <v>#REF!</v>
      </c>
      <c r="AV167" s="50" t="e">
        <f>VLOOKUP(Audit!#REF!,$V$13:$AE$22,6,FALSE)&amp; IF(Audit!#REF!=10,Audit!#REF!,"")</f>
        <v>#REF!</v>
      </c>
      <c r="AW167" s="47" t="e">
        <f t="shared" si="81"/>
        <v>#REF!</v>
      </c>
      <c r="AX167" s="50" t="e">
        <f>VLOOKUP(Audit!#REF!,$V$3:$AE$12,7,FALSE)&amp; IF(Audit!#REF!=10,Audit!#REF!,"")</f>
        <v>#REF!</v>
      </c>
      <c r="AY167" s="50" t="e">
        <f>VLOOKUP(Audit!#REF!,$V$13:$AE$22,7,FALSE) &amp; IF(Audit!#REF!=10,Audit!#REF!,"")</f>
        <v>#REF!</v>
      </c>
      <c r="AZ167" s="47" t="e">
        <f t="shared" si="82"/>
        <v>#REF!</v>
      </c>
      <c r="BA167" s="50" t="e">
        <f>VLOOKUP(Audit!#REF!,$V$3:$AE$12,8,FALSE)&amp; Audit!#REF! &amp; IF(Audit!#REF!=10,Audit!#REF!,"")</f>
        <v>#REF!</v>
      </c>
      <c r="BB167" s="50" t="e">
        <f>VLOOKUP(Audit!#REF!,$V$13:$AE$22,8,FALSE) &amp; IF(Audit!#REF!=10,Audit!#REF!,"")</f>
        <v>#REF!</v>
      </c>
      <c r="BC167" s="47" t="e">
        <f t="shared" si="83"/>
        <v>#REF!</v>
      </c>
      <c r="BD167" s="50" t="e">
        <f>VLOOKUP(Audit!#REF!,$V$3:$AE$12,9,FALSE)&amp; IF(Audit!#REF!=10,Audit!#REF!,"")</f>
        <v>#REF!</v>
      </c>
      <c r="BE167" s="50" t="e">
        <f>VLOOKUP(Audit!#REF!,$V$13:$AE$22,9,FALSE) &amp; IF(Audit!#REF!=10,Audit!#REF!,"") &amp; IF(Audit!#REF!&lt;&gt;1,U167,"")</f>
        <v>#REF!</v>
      </c>
      <c r="BF167" s="47" t="e">
        <f t="shared" si="84"/>
        <v>#REF!</v>
      </c>
      <c r="BG167" s="50" t="e">
        <f>VLOOKUP(Audit!#REF!,$V$3:$AE$12,10,FALSE) &amp; Audit!#REF! &amp; IF(Audit!#REF!=10,Audit!#REF!,"")</f>
        <v>#REF!</v>
      </c>
      <c r="BH167" s="50" t="e">
        <f>VLOOKUP(Audit!#REF!,$V$13:$AE$22,10,FALSE) &amp; IF(Audit!#REF!=10,Audit!#REF!,"") &amp; IF(Audit!#REF!&lt;&gt;1,U167,"")</f>
        <v>#REF!</v>
      </c>
      <c r="BI167" s="47" t="e">
        <f t="shared" si="85"/>
        <v>#REF!</v>
      </c>
      <c r="BJ167" s="48" t="str">
        <f t="shared" si="86"/>
        <v/>
      </c>
      <c r="BK167" s="48" t="str">
        <f t="shared" si="87"/>
        <v/>
      </c>
      <c r="BL167" s="48" t="str">
        <f t="shared" si="88"/>
        <v/>
      </c>
      <c r="BM167" s="48" t="str">
        <f t="shared" si="89"/>
        <v/>
      </c>
      <c r="BN167" s="48" t="str">
        <f t="shared" si="90"/>
        <v/>
      </c>
      <c r="BO167" s="48" t="str">
        <f t="shared" si="91"/>
        <v/>
      </c>
      <c r="BP167" s="48" t="str">
        <f t="shared" si="92"/>
        <v/>
      </c>
      <c r="BQ167" s="48" t="str">
        <f t="shared" si="93"/>
        <v/>
      </c>
      <c r="BR167" s="48" t="str">
        <f t="shared" si="94"/>
        <v/>
      </c>
      <c r="BS167" s="48" t="str">
        <f t="shared" si="95"/>
        <v/>
      </c>
      <c r="BT167" s="48" t="str">
        <f t="shared" si="96"/>
        <v/>
      </c>
      <c r="BU167" s="48" t="str">
        <f t="shared" si="97"/>
        <v/>
      </c>
    </row>
    <row r="168" spans="1:73">
      <c r="A168" s="10" t="e">
        <f>Audit!#REF!</f>
        <v>#REF!</v>
      </c>
      <c r="B168" s="10" t="e">
        <f t="shared" si="98"/>
        <v>#REF!</v>
      </c>
      <c r="C168" s="17" t="e">
        <f>VLOOKUP(Audit!#REF!,$V$3:$AE$12,2,FALSE) &amp; VLOOKUP(Audit!#REF!,$V$13:$AE$22,2,FALSE)&amp; IF(Audit!#REF!=10,Audit!#REF!&amp;Audit!#REF!,"")</f>
        <v>#REF!</v>
      </c>
      <c r="D168" s="17" t="e">
        <f>VLOOKUP(Audit!#REF!,$V$3:$AE$12,3,FALSE) &amp; VLOOKUP(Audit!#REF!,$V$13:$AE$22,3,FALSE) &amp;IF(Audit!#REF!=10,Audit!#REF!&amp;Audit!#REF!,"")</f>
        <v>#REF!</v>
      </c>
      <c r="E168" s="17" t="e">
        <f>VLOOKUP(Audit!#REF!,$V$3:$AE$12,4,FALSE)&amp; Audit!#REF! &amp; VLOOKUP(Audit!#REF!,$V$13:$AE$22,4,FALSE)&amp; IF(Audit!#REF!=10,Audit!#REF!&amp;Audit!#REF!,"")</f>
        <v>#REF!</v>
      </c>
      <c r="F168" s="17" t="e">
        <f>VLOOKUP(Audit!#REF!,$V$3:$AE$12,5,FALSE) &amp; VLOOKUP(Audit!#REF!,$V$13:$AE$22,5,FALSE)&amp; IF(Audit!#REF!=10,Audit!#REF!&amp;Audit!#REF!,"")</f>
        <v>#REF!</v>
      </c>
      <c r="G168" s="17" t="e">
        <f>VLOOKUP(Audit!#REF!,$V$3:$AE$12,6,FALSE) &amp; VLOOKUP(Audit!#REF!,$V$13:$AE$22,6,FALSE)&amp; IF(Audit!#REF!=10,Audit!#REF!&amp;Audit!#REF!,"")</f>
        <v>#REF!</v>
      </c>
      <c r="H168" s="17" t="e">
        <f>VLOOKUP(Audit!#REF!,$V$3:$AE$12,7,FALSE) &amp; VLOOKUP(Audit!#REF!,$V$13:$AE$22,7,FALSE)&amp;IF(Audit!#REF!=10,Audit!#REF!&amp;Audit!#REF!,"")</f>
        <v>#REF!</v>
      </c>
      <c r="I168" s="17" t="e">
        <f>VLOOKUP(Audit!#REF!,$V$3:$AE$12,8,FALSE) &amp; Audit!#REF! &amp; VLOOKUP(Audit!#REF!,$V$13:$AE$22,8,FALSE)&amp;IF(Audit!#REF!=10,Audit!#REF!&amp;Audit!#REF!,"")</f>
        <v>#REF!</v>
      </c>
      <c r="J168" s="17" t="e">
        <f>VLOOKUP(Audit!#REF!,$V$3:$AE$12,9,FALSE) &amp; VLOOKUP(Audit!#REF!,$V$13:$AE$22,9,FALSE) &amp; IF(Audit!#REF!=10,Audit!#REF!&amp;Audit!#REF!,"") &amp; IF(Audit!#REF!&lt;&gt;1,U168,"")</f>
        <v>#REF!</v>
      </c>
      <c r="K168" s="17" t="e">
        <f>VLOOKUP(Audit!#REF!,$V$3:$AE$12,10,FALSE) &amp; Audit!#REF! &amp; VLOOKUP(Audit!#REF!,$V$13:$AE$22,10,FALSE) &amp; IF(Audit!#REF!=10,Audit!#REF!&amp;Audit!#REF!,"") &amp; IF(Audit!#REF!&lt;&gt;1,U168,"")</f>
        <v>#REF!</v>
      </c>
      <c r="L168" s="10" t="e">
        <f>Audit!#REF!</f>
        <v>#REF!</v>
      </c>
      <c r="M168" s="10" t="e">
        <f t="shared" si="69"/>
        <v>#REF!</v>
      </c>
      <c r="N168" s="10" t="e">
        <f t="shared" si="70"/>
        <v>#REF!</v>
      </c>
      <c r="O168" s="10" t="e">
        <f t="shared" si="71"/>
        <v>#REF!</v>
      </c>
      <c r="P168" s="10" t="e">
        <f t="shared" si="72"/>
        <v>#REF!</v>
      </c>
      <c r="Q168" s="10" t="e">
        <f t="shared" si="73"/>
        <v>#REF!</v>
      </c>
      <c r="R168" s="10" t="e">
        <f t="shared" si="74"/>
        <v>#REF!</v>
      </c>
      <c r="S168" s="10" t="e">
        <f t="shared" si="75"/>
        <v>#REF!</v>
      </c>
      <c r="T168" s="10" t="e">
        <f t="shared" si="76"/>
        <v>#REF!</v>
      </c>
      <c r="U168" s="17" t="e">
        <f>IF(Audit!#REF!="","",VLOOKUP(Audit!#REF!,$W$26:$X$35,2,FALSE)) &amp; Audit!#REF! &amp; IF(Audit!#REF!="","",IF(Audit!#REF!&lt;=1.4,VLOOKUP(Audit!#REF!,$W$38:X213,2,FALSE),VLOOKUP(Audit!#REF!,$W$51:$X$61,2,FALSE))) &amp; IF(Audit!#REF!="","",VLOOKUP(Audit!#REF!,$Y$26:$Z$35,2,FALSE) &amp; Audit!#REF! &amp; IF(Audit!#REF!="","",IF(Audit!#REF!&lt;=1.4,VLOOKUP(Audit!#REF!,$Y$38:$Z$48,2,FALSE),VLOOKUP(Audit!#REF!,$Y$51:$Z$61,2,FALSE))))</f>
        <v>#REF!</v>
      </c>
      <c r="V168" s="21"/>
      <c r="AH168" s="49" t="e">
        <f>Audit!#REF!</f>
        <v>#REF!</v>
      </c>
      <c r="AI168" s="50" t="e">
        <f>VLOOKUP(Audit!#REF!,$V$3:$AE$12,2,FALSE)&amp; IF(Audit!#REF!=10,Audit!#REF!,"")</f>
        <v>#REF!</v>
      </c>
      <c r="AJ168" s="50" t="e">
        <f>VLOOKUP(Audit!#REF!,$V$13:$AE$22,2,FALSE)&amp; IF(Audit!#REF!=10,Audit!#REF!,"")</f>
        <v>#REF!</v>
      </c>
      <c r="AK168" s="47" t="e">
        <f t="shared" si="77"/>
        <v>#REF!</v>
      </c>
      <c r="AL168" s="50" t="e">
        <f>VLOOKUP(Audit!#REF!,$V$3:$AE$12,3,FALSE)&amp; IF(Audit!#REF!=10,Audit!#REF!,"")</f>
        <v>#REF!</v>
      </c>
      <c r="AM168" s="50" t="e">
        <f>VLOOKUP(Audit!#REF!,$V$13:$AE$22,3,FALSE)&amp; IF(Audit!#REF!=10,Audit!#REF!,"")</f>
        <v>#REF!</v>
      </c>
      <c r="AN168" s="47" t="e">
        <f t="shared" si="78"/>
        <v>#REF!</v>
      </c>
      <c r="AO168" s="50" t="e">
        <f>VLOOKUP(Audit!#REF!,$V$3:$AE$12,4,FALSE) &amp;  Audit!#REF! &amp; IF(Audit!#REF!=10,Audit!#REF!,"")</f>
        <v>#REF!</v>
      </c>
      <c r="AP168" s="50" t="e">
        <f>VLOOKUP(Audit!#REF!,$V$13:$AE$22,4,FALSE)&amp; IF(Audit!#REF!=10,Audit!#REF!,"")</f>
        <v>#REF!</v>
      </c>
      <c r="AQ168" s="47" t="e">
        <f t="shared" si="79"/>
        <v>#REF!</v>
      </c>
      <c r="AR168" s="50" t="e">
        <f>VLOOKUP(Audit!#REF!,$V$3:$AE$12,5,FALSE)&amp; IF(Audit!#REF!=10,Audit!#REF!,"")</f>
        <v>#REF!</v>
      </c>
      <c r="AS168" s="50" t="e">
        <f>VLOOKUP(Audit!#REF!,$V$13:$AE$22,5,FALSE)&amp; IF(Audit!#REF!=10,Audit!#REF!,"")</f>
        <v>#REF!</v>
      </c>
      <c r="AT168" s="47" t="e">
        <f t="shared" si="80"/>
        <v>#REF!</v>
      </c>
      <c r="AU168" s="50" t="e">
        <f>VLOOKUP(Audit!#REF!,$V$3:$AE$12,6,FALSE)&amp; IF(Audit!#REF!=10,Audit!#REF!,"")</f>
        <v>#REF!</v>
      </c>
      <c r="AV168" s="50" t="e">
        <f>VLOOKUP(Audit!#REF!,$V$13:$AE$22,6,FALSE)&amp; IF(Audit!#REF!=10,Audit!#REF!,"")</f>
        <v>#REF!</v>
      </c>
      <c r="AW168" s="47" t="e">
        <f t="shared" si="81"/>
        <v>#REF!</v>
      </c>
      <c r="AX168" s="50" t="e">
        <f>VLOOKUP(Audit!#REF!,$V$3:$AE$12,7,FALSE)&amp; IF(Audit!#REF!=10,Audit!#REF!,"")</f>
        <v>#REF!</v>
      </c>
      <c r="AY168" s="50" t="e">
        <f>VLOOKUP(Audit!#REF!,$V$13:$AE$22,7,FALSE) &amp; IF(Audit!#REF!=10,Audit!#REF!,"")</f>
        <v>#REF!</v>
      </c>
      <c r="AZ168" s="47" t="e">
        <f t="shared" si="82"/>
        <v>#REF!</v>
      </c>
      <c r="BA168" s="50" t="e">
        <f>VLOOKUP(Audit!#REF!,$V$3:$AE$12,8,FALSE)&amp; Audit!#REF! &amp; IF(Audit!#REF!=10,Audit!#REF!,"")</f>
        <v>#REF!</v>
      </c>
      <c r="BB168" s="50" t="e">
        <f>VLOOKUP(Audit!#REF!,$V$13:$AE$22,8,FALSE) &amp; IF(Audit!#REF!=10,Audit!#REF!,"")</f>
        <v>#REF!</v>
      </c>
      <c r="BC168" s="47" t="e">
        <f t="shared" si="83"/>
        <v>#REF!</v>
      </c>
      <c r="BD168" s="50" t="e">
        <f>VLOOKUP(Audit!#REF!,$V$3:$AE$12,9,FALSE)&amp; IF(Audit!#REF!=10,Audit!#REF!,"")</f>
        <v>#REF!</v>
      </c>
      <c r="BE168" s="50" t="e">
        <f>VLOOKUP(Audit!#REF!,$V$13:$AE$22,9,FALSE) &amp; IF(Audit!#REF!=10,Audit!#REF!,"") &amp; IF(Audit!#REF!&lt;&gt;1,U168,"")</f>
        <v>#REF!</v>
      </c>
      <c r="BF168" s="47" t="e">
        <f t="shared" si="84"/>
        <v>#REF!</v>
      </c>
      <c r="BG168" s="50" t="e">
        <f>VLOOKUP(Audit!#REF!,$V$3:$AE$12,10,FALSE) &amp; Audit!#REF! &amp; IF(Audit!#REF!=10,Audit!#REF!,"")</f>
        <v>#REF!</v>
      </c>
      <c r="BH168" s="50" t="e">
        <f>VLOOKUP(Audit!#REF!,$V$13:$AE$22,10,FALSE) &amp; IF(Audit!#REF!=10,Audit!#REF!,"") &amp; IF(Audit!#REF!&lt;&gt;1,U168,"")</f>
        <v>#REF!</v>
      </c>
      <c r="BI168" s="47" t="e">
        <f t="shared" si="85"/>
        <v>#REF!</v>
      </c>
      <c r="BJ168" s="48" t="str">
        <f t="shared" si="86"/>
        <v/>
      </c>
      <c r="BK168" s="48" t="str">
        <f t="shared" si="87"/>
        <v/>
      </c>
      <c r="BL168" s="48" t="str">
        <f t="shared" si="88"/>
        <v/>
      </c>
      <c r="BM168" s="48" t="str">
        <f t="shared" si="89"/>
        <v/>
      </c>
      <c r="BN168" s="48" t="str">
        <f t="shared" si="90"/>
        <v/>
      </c>
      <c r="BO168" s="48" t="str">
        <f t="shared" si="91"/>
        <v/>
      </c>
      <c r="BP168" s="48" t="str">
        <f t="shared" si="92"/>
        <v/>
      </c>
      <c r="BQ168" s="48" t="str">
        <f t="shared" si="93"/>
        <v/>
      </c>
      <c r="BR168" s="48" t="str">
        <f t="shared" si="94"/>
        <v/>
      </c>
      <c r="BS168" s="48" t="str">
        <f t="shared" si="95"/>
        <v/>
      </c>
      <c r="BT168" s="48" t="str">
        <f t="shared" si="96"/>
        <v/>
      </c>
      <c r="BU168" s="48" t="str">
        <f t="shared" si="97"/>
        <v/>
      </c>
    </row>
    <row r="169" spans="1:73">
      <c r="A169" s="10" t="e">
        <f>Audit!#REF!</f>
        <v>#REF!</v>
      </c>
      <c r="B169" s="10" t="e">
        <f t="shared" si="98"/>
        <v>#REF!</v>
      </c>
      <c r="C169" s="17" t="e">
        <f>VLOOKUP(Audit!#REF!,$V$3:$AE$12,2,FALSE) &amp; VLOOKUP(Audit!#REF!,$V$13:$AE$22,2,FALSE)&amp; IF(Audit!#REF!=10,Audit!#REF!&amp;Audit!#REF!,"")</f>
        <v>#REF!</v>
      </c>
      <c r="D169" s="17" t="e">
        <f>VLOOKUP(Audit!#REF!,$V$3:$AE$12,3,FALSE) &amp; VLOOKUP(Audit!#REF!,$V$13:$AE$22,3,FALSE) &amp;IF(Audit!#REF!=10,Audit!#REF!&amp;Audit!#REF!,"")</f>
        <v>#REF!</v>
      </c>
      <c r="E169" s="17" t="e">
        <f>VLOOKUP(Audit!#REF!,$V$3:$AE$12,4,FALSE)&amp; Audit!#REF! &amp; VLOOKUP(Audit!#REF!,$V$13:$AE$22,4,FALSE)&amp; IF(Audit!#REF!=10,Audit!#REF!&amp;Audit!#REF!,"")</f>
        <v>#REF!</v>
      </c>
      <c r="F169" s="17" t="e">
        <f>VLOOKUP(Audit!#REF!,$V$3:$AE$12,5,FALSE) &amp; VLOOKUP(Audit!#REF!,$V$13:$AE$22,5,FALSE)&amp; IF(Audit!#REF!=10,Audit!#REF!&amp;Audit!#REF!,"")</f>
        <v>#REF!</v>
      </c>
      <c r="G169" s="17" t="e">
        <f>VLOOKUP(Audit!#REF!,$V$3:$AE$12,6,FALSE) &amp; VLOOKUP(Audit!#REF!,$V$13:$AE$22,6,FALSE)&amp; IF(Audit!#REF!=10,Audit!#REF!&amp;Audit!#REF!,"")</f>
        <v>#REF!</v>
      </c>
      <c r="H169" s="17" t="e">
        <f>VLOOKUP(Audit!#REF!,$V$3:$AE$12,7,FALSE) &amp; VLOOKUP(Audit!#REF!,$V$13:$AE$22,7,FALSE)&amp;IF(Audit!#REF!=10,Audit!#REF!&amp;Audit!#REF!,"")</f>
        <v>#REF!</v>
      </c>
      <c r="I169" s="17" t="e">
        <f>VLOOKUP(Audit!#REF!,$V$3:$AE$12,8,FALSE) &amp; Audit!#REF! &amp; VLOOKUP(Audit!#REF!,$V$13:$AE$22,8,FALSE)&amp;IF(Audit!#REF!=10,Audit!#REF!&amp;Audit!#REF!,"")</f>
        <v>#REF!</v>
      </c>
      <c r="J169" s="17" t="e">
        <f>VLOOKUP(Audit!#REF!,$V$3:$AE$12,9,FALSE) &amp; VLOOKUP(Audit!#REF!,$V$13:$AE$22,9,FALSE) &amp; IF(Audit!#REF!=10,Audit!#REF!&amp;Audit!#REF!,"") &amp; IF(Audit!#REF!&lt;&gt;1,U169,"")</f>
        <v>#REF!</v>
      </c>
      <c r="K169" s="17" t="e">
        <f>VLOOKUP(Audit!#REF!,$V$3:$AE$12,10,FALSE) &amp; Audit!#REF! &amp; VLOOKUP(Audit!#REF!,$V$13:$AE$22,10,FALSE) &amp; IF(Audit!#REF!=10,Audit!#REF!&amp;Audit!#REF!,"") &amp; IF(Audit!#REF!&lt;&gt;1,U169,"")</f>
        <v>#REF!</v>
      </c>
      <c r="L169" s="10" t="e">
        <f>Audit!#REF!</f>
        <v>#REF!</v>
      </c>
      <c r="M169" s="10" t="e">
        <f t="shared" si="69"/>
        <v>#REF!</v>
      </c>
      <c r="N169" s="10" t="e">
        <f t="shared" si="70"/>
        <v>#REF!</v>
      </c>
      <c r="O169" s="10" t="e">
        <f t="shared" si="71"/>
        <v>#REF!</v>
      </c>
      <c r="P169" s="10" t="e">
        <f t="shared" si="72"/>
        <v>#REF!</v>
      </c>
      <c r="Q169" s="10" t="e">
        <f t="shared" si="73"/>
        <v>#REF!</v>
      </c>
      <c r="R169" s="10" t="e">
        <f t="shared" si="74"/>
        <v>#REF!</v>
      </c>
      <c r="S169" s="10" t="e">
        <f t="shared" si="75"/>
        <v>#REF!</v>
      </c>
      <c r="T169" s="10" t="e">
        <f t="shared" si="76"/>
        <v>#REF!</v>
      </c>
      <c r="U169" s="17" t="e">
        <f>IF(Audit!#REF!="","",VLOOKUP(Audit!#REF!,$W$26:$X$35,2,FALSE)) &amp; Audit!#REF! &amp; IF(Audit!#REF!="","",IF(Audit!#REF!&lt;=1.4,VLOOKUP(Audit!#REF!,$W$38:X214,2,FALSE),VLOOKUP(Audit!#REF!,$W$51:$X$61,2,FALSE))) &amp; IF(Audit!#REF!="","",VLOOKUP(Audit!#REF!,$Y$26:$Z$35,2,FALSE) &amp; Audit!#REF! &amp; IF(Audit!#REF!="","",IF(Audit!#REF!&lt;=1.4,VLOOKUP(Audit!#REF!,$Y$38:$Z$48,2,FALSE),VLOOKUP(Audit!#REF!,$Y$51:$Z$61,2,FALSE))))</f>
        <v>#REF!</v>
      </c>
      <c r="V169" s="21"/>
      <c r="AH169" s="49" t="e">
        <f>Audit!#REF!</f>
        <v>#REF!</v>
      </c>
      <c r="AI169" s="50" t="e">
        <f>VLOOKUP(Audit!#REF!,$V$3:$AE$12,2,FALSE)&amp; IF(Audit!#REF!=10,Audit!#REF!,"")</f>
        <v>#REF!</v>
      </c>
      <c r="AJ169" s="50" t="e">
        <f>VLOOKUP(Audit!#REF!,$V$13:$AE$22,2,FALSE)&amp; IF(Audit!#REF!=10,Audit!#REF!,"")</f>
        <v>#REF!</v>
      </c>
      <c r="AK169" s="47" t="e">
        <f t="shared" si="77"/>
        <v>#REF!</v>
      </c>
      <c r="AL169" s="50" t="e">
        <f>VLOOKUP(Audit!#REF!,$V$3:$AE$12,3,FALSE)&amp; IF(Audit!#REF!=10,Audit!#REF!,"")</f>
        <v>#REF!</v>
      </c>
      <c r="AM169" s="50" t="e">
        <f>VLOOKUP(Audit!#REF!,$V$13:$AE$22,3,FALSE)&amp; IF(Audit!#REF!=10,Audit!#REF!,"")</f>
        <v>#REF!</v>
      </c>
      <c r="AN169" s="47" t="e">
        <f t="shared" si="78"/>
        <v>#REF!</v>
      </c>
      <c r="AO169" s="50" t="e">
        <f>VLOOKUP(Audit!#REF!,$V$3:$AE$12,4,FALSE) &amp;  Audit!#REF! &amp; IF(Audit!#REF!=10,Audit!#REF!,"")</f>
        <v>#REF!</v>
      </c>
      <c r="AP169" s="50" t="e">
        <f>VLOOKUP(Audit!#REF!,$V$13:$AE$22,4,FALSE)&amp; IF(Audit!#REF!=10,Audit!#REF!,"")</f>
        <v>#REF!</v>
      </c>
      <c r="AQ169" s="47" t="e">
        <f t="shared" si="79"/>
        <v>#REF!</v>
      </c>
      <c r="AR169" s="50" t="e">
        <f>VLOOKUP(Audit!#REF!,$V$3:$AE$12,5,FALSE)&amp; IF(Audit!#REF!=10,Audit!#REF!,"")</f>
        <v>#REF!</v>
      </c>
      <c r="AS169" s="50" t="e">
        <f>VLOOKUP(Audit!#REF!,$V$13:$AE$22,5,FALSE)&amp; IF(Audit!#REF!=10,Audit!#REF!,"")</f>
        <v>#REF!</v>
      </c>
      <c r="AT169" s="47" t="e">
        <f t="shared" si="80"/>
        <v>#REF!</v>
      </c>
      <c r="AU169" s="50" t="e">
        <f>VLOOKUP(Audit!#REF!,$V$3:$AE$12,6,FALSE)&amp; IF(Audit!#REF!=10,Audit!#REF!,"")</f>
        <v>#REF!</v>
      </c>
      <c r="AV169" s="50" t="e">
        <f>VLOOKUP(Audit!#REF!,$V$13:$AE$22,6,FALSE)&amp; IF(Audit!#REF!=10,Audit!#REF!,"")</f>
        <v>#REF!</v>
      </c>
      <c r="AW169" s="47" t="e">
        <f t="shared" si="81"/>
        <v>#REF!</v>
      </c>
      <c r="AX169" s="50" t="e">
        <f>VLOOKUP(Audit!#REF!,$V$3:$AE$12,7,FALSE)&amp; IF(Audit!#REF!=10,Audit!#REF!,"")</f>
        <v>#REF!</v>
      </c>
      <c r="AY169" s="50" t="e">
        <f>VLOOKUP(Audit!#REF!,$V$13:$AE$22,7,FALSE) &amp; IF(Audit!#REF!=10,Audit!#REF!,"")</f>
        <v>#REF!</v>
      </c>
      <c r="AZ169" s="47" t="e">
        <f t="shared" si="82"/>
        <v>#REF!</v>
      </c>
      <c r="BA169" s="50" t="e">
        <f>VLOOKUP(Audit!#REF!,$V$3:$AE$12,8,FALSE)&amp; Audit!#REF! &amp; IF(Audit!#REF!=10,Audit!#REF!,"")</f>
        <v>#REF!</v>
      </c>
      <c r="BB169" s="50" t="e">
        <f>VLOOKUP(Audit!#REF!,$V$13:$AE$22,8,FALSE) &amp; IF(Audit!#REF!=10,Audit!#REF!,"")</f>
        <v>#REF!</v>
      </c>
      <c r="BC169" s="47" t="e">
        <f t="shared" si="83"/>
        <v>#REF!</v>
      </c>
      <c r="BD169" s="50" t="e">
        <f>VLOOKUP(Audit!#REF!,$V$3:$AE$12,9,FALSE)&amp; IF(Audit!#REF!=10,Audit!#REF!,"")</f>
        <v>#REF!</v>
      </c>
      <c r="BE169" s="50" t="e">
        <f>VLOOKUP(Audit!#REF!,$V$13:$AE$22,9,FALSE) &amp; IF(Audit!#REF!=10,Audit!#REF!,"") &amp; IF(Audit!#REF!&lt;&gt;1,U169,"")</f>
        <v>#REF!</v>
      </c>
      <c r="BF169" s="47" t="e">
        <f t="shared" si="84"/>
        <v>#REF!</v>
      </c>
      <c r="BG169" s="50" t="e">
        <f>VLOOKUP(Audit!#REF!,$V$3:$AE$12,10,FALSE) &amp; Audit!#REF! &amp; IF(Audit!#REF!=10,Audit!#REF!,"")</f>
        <v>#REF!</v>
      </c>
      <c r="BH169" s="50" t="e">
        <f>VLOOKUP(Audit!#REF!,$V$13:$AE$22,10,FALSE) &amp; IF(Audit!#REF!=10,Audit!#REF!,"") &amp; IF(Audit!#REF!&lt;&gt;1,U169,"")</f>
        <v>#REF!</v>
      </c>
      <c r="BI169" s="47" t="e">
        <f t="shared" si="85"/>
        <v>#REF!</v>
      </c>
      <c r="BJ169" s="48" t="str">
        <f t="shared" si="86"/>
        <v/>
      </c>
      <c r="BK169" s="48" t="str">
        <f t="shared" si="87"/>
        <v/>
      </c>
      <c r="BL169" s="48" t="str">
        <f t="shared" si="88"/>
        <v/>
      </c>
      <c r="BM169" s="48" t="str">
        <f t="shared" si="89"/>
        <v/>
      </c>
      <c r="BN169" s="48" t="str">
        <f t="shared" si="90"/>
        <v/>
      </c>
      <c r="BO169" s="48" t="str">
        <f t="shared" si="91"/>
        <v/>
      </c>
      <c r="BP169" s="48" t="str">
        <f t="shared" si="92"/>
        <v/>
      </c>
      <c r="BQ169" s="48" t="str">
        <f t="shared" si="93"/>
        <v/>
      </c>
      <c r="BR169" s="48" t="str">
        <f t="shared" si="94"/>
        <v/>
      </c>
      <c r="BS169" s="48" t="str">
        <f t="shared" si="95"/>
        <v/>
      </c>
      <c r="BT169" s="48" t="str">
        <f t="shared" si="96"/>
        <v/>
      </c>
      <c r="BU169" s="48" t="str">
        <f t="shared" si="97"/>
        <v/>
      </c>
    </row>
    <row r="170" spans="1:73">
      <c r="A170" s="10" t="e">
        <f>Audit!#REF!</f>
        <v>#REF!</v>
      </c>
      <c r="B170" s="10" t="e">
        <f t="shared" si="98"/>
        <v>#REF!</v>
      </c>
      <c r="C170" s="17" t="e">
        <f>VLOOKUP(Audit!#REF!,$V$3:$AE$12,2,FALSE) &amp; VLOOKUP(Audit!#REF!,$V$13:$AE$22,2,FALSE)&amp; IF(Audit!#REF!=10,Audit!#REF!&amp;Audit!#REF!,"")</f>
        <v>#REF!</v>
      </c>
      <c r="D170" s="17" t="e">
        <f>VLOOKUP(Audit!#REF!,$V$3:$AE$12,3,FALSE) &amp; VLOOKUP(Audit!#REF!,$V$13:$AE$22,3,FALSE) &amp;IF(Audit!#REF!=10,Audit!#REF!&amp;Audit!#REF!,"")</f>
        <v>#REF!</v>
      </c>
      <c r="E170" s="17" t="e">
        <f>VLOOKUP(Audit!#REF!,$V$3:$AE$12,4,FALSE)&amp; Audit!#REF! &amp; VLOOKUP(Audit!#REF!,$V$13:$AE$22,4,FALSE)&amp; IF(Audit!#REF!=10,Audit!#REF!&amp;Audit!#REF!,"")</f>
        <v>#REF!</v>
      </c>
      <c r="F170" s="17" t="e">
        <f>VLOOKUP(Audit!#REF!,$V$3:$AE$12,5,FALSE) &amp; VLOOKUP(Audit!#REF!,$V$13:$AE$22,5,FALSE)&amp; IF(Audit!#REF!=10,Audit!#REF!&amp;Audit!#REF!,"")</f>
        <v>#REF!</v>
      </c>
      <c r="G170" s="17" t="e">
        <f>VLOOKUP(Audit!#REF!,$V$3:$AE$12,6,FALSE) &amp; VLOOKUP(Audit!#REF!,$V$13:$AE$22,6,FALSE)&amp; IF(Audit!#REF!=10,Audit!#REF!&amp;Audit!#REF!,"")</f>
        <v>#REF!</v>
      </c>
      <c r="H170" s="17" t="e">
        <f>VLOOKUP(Audit!#REF!,$V$3:$AE$12,7,FALSE) &amp; VLOOKUP(Audit!#REF!,$V$13:$AE$22,7,FALSE)&amp;IF(Audit!#REF!=10,Audit!#REF!&amp;Audit!#REF!,"")</f>
        <v>#REF!</v>
      </c>
      <c r="I170" s="17" t="e">
        <f>VLOOKUP(Audit!#REF!,$V$3:$AE$12,8,FALSE) &amp; Audit!#REF! &amp; VLOOKUP(Audit!#REF!,$V$13:$AE$22,8,FALSE)&amp;IF(Audit!#REF!=10,Audit!#REF!&amp;Audit!#REF!,"")</f>
        <v>#REF!</v>
      </c>
      <c r="J170" s="17" t="e">
        <f>VLOOKUP(Audit!#REF!,$V$3:$AE$12,9,FALSE) &amp; VLOOKUP(Audit!#REF!,$V$13:$AE$22,9,FALSE) &amp; IF(Audit!#REF!=10,Audit!#REF!&amp;Audit!#REF!,"") &amp; IF(Audit!#REF!&lt;&gt;1,U170,"")</f>
        <v>#REF!</v>
      </c>
      <c r="K170" s="17" t="e">
        <f>VLOOKUP(Audit!#REF!,$V$3:$AE$12,10,FALSE) &amp; Audit!#REF! &amp; VLOOKUP(Audit!#REF!,$V$13:$AE$22,10,FALSE) &amp; IF(Audit!#REF!=10,Audit!#REF!&amp;Audit!#REF!,"") &amp; IF(Audit!#REF!&lt;&gt;1,U170,"")</f>
        <v>#REF!</v>
      </c>
      <c r="L170" s="10" t="e">
        <f>Audit!#REF!</f>
        <v>#REF!</v>
      </c>
      <c r="M170" s="10" t="e">
        <f t="shared" si="69"/>
        <v>#REF!</v>
      </c>
      <c r="N170" s="10" t="e">
        <f t="shared" si="70"/>
        <v>#REF!</v>
      </c>
      <c r="O170" s="10" t="e">
        <f t="shared" si="71"/>
        <v>#REF!</v>
      </c>
      <c r="P170" s="10" t="e">
        <f t="shared" si="72"/>
        <v>#REF!</v>
      </c>
      <c r="Q170" s="10" t="e">
        <f t="shared" si="73"/>
        <v>#REF!</v>
      </c>
      <c r="R170" s="10" t="e">
        <f t="shared" si="74"/>
        <v>#REF!</v>
      </c>
      <c r="S170" s="10" t="e">
        <f t="shared" si="75"/>
        <v>#REF!</v>
      </c>
      <c r="T170" s="10" t="e">
        <f t="shared" si="76"/>
        <v>#REF!</v>
      </c>
      <c r="U170" s="17" t="e">
        <f>IF(Audit!#REF!="","",VLOOKUP(Audit!#REF!,$W$26:$X$35,2,FALSE)) &amp; Audit!#REF! &amp; IF(Audit!#REF!="","",IF(Audit!#REF!&lt;=1.4,VLOOKUP(Audit!#REF!,$W$38:X215,2,FALSE),VLOOKUP(Audit!#REF!,$W$51:$X$61,2,FALSE))) &amp; IF(Audit!#REF!="","",VLOOKUP(Audit!#REF!,$Y$26:$Z$35,2,FALSE) &amp; Audit!#REF! &amp; IF(Audit!#REF!="","",IF(Audit!#REF!&lt;=1.4,VLOOKUP(Audit!#REF!,$Y$38:$Z$48,2,FALSE),VLOOKUP(Audit!#REF!,$Y$51:$Z$61,2,FALSE))))</f>
        <v>#REF!</v>
      </c>
      <c r="V170" s="21"/>
      <c r="AH170" s="49" t="e">
        <f>Audit!#REF!</f>
        <v>#REF!</v>
      </c>
      <c r="AI170" s="50" t="e">
        <f>VLOOKUP(Audit!#REF!,$V$3:$AE$12,2,FALSE)&amp; IF(Audit!#REF!=10,Audit!#REF!,"")</f>
        <v>#REF!</v>
      </c>
      <c r="AJ170" s="50" t="e">
        <f>VLOOKUP(Audit!#REF!,$V$13:$AE$22,2,FALSE)&amp; IF(Audit!#REF!=10,Audit!#REF!,"")</f>
        <v>#REF!</v>
      </c>
      <c r="AK170" s="47" t="e">
        <f t="shared" si="77"/>
        <v>#REF!</v>
      </c>
      <c r="AL170" s="50" t="e">
        <f>VLOOKUP(Audit!#REF!,$V$3:$AE$12,3,FALSE)&amp; IF(Audit!#REF!=10,Audit!#REF!,"")</f>
        <v>#REF!</v>
      </c>
      <c r="AM170" s="50" t="e">
        <f>VLOOKUP(Audit!#REF!,$V$13:$AE$22,3,FALSE)&amp; IF(Audit!#REF!=10,Audit!#REF!,"")</f>
        <v>#REF!</v>
      </c>
      <c r="AN170" s="47" t="e">
        <f t="shared" si="78"/>
        <v>#REF!</v>
      </c>
      <c r="AO170" s="50" t="e">
        <f>VLOOKUP(Audit!#REF!,$V$3:$AE$12,4,FALSE) &amp;  Audit!#REF! &amp; IF(Audit!#REF!=10,Audit!#REF!,"")</f>
        <v>#REF!</v>
      </c>
      <c r="AP170" s="50" t="e">
        <f>VLOOKUP(Audit!#REF!,$V$13:$AE$22,4,FALSE)&amp; IF(Audit!#REF!=10,Audit!#REF!,"")</f>
        <v>#REF!</v>
      </c>
      <c r="AQ170" s="47" t="e">
        <f t="shared" si="79"/>
        <v>#REF!</v>
      </c>
      <c r="AR170" s="50" t="e">
        <f>VLOOKUP(Audit!#REF!,$V$3:$AE$12,5,FALSE)&amp; IF(Audit!#REF!=10,Audit!#REF!,"")</f>
        <v>#REF!</v>
      </c>
      <c r="AS170" s="50" t="e">
        <f>VLOOKUP(Audit!#REF!,$V$13:$AE$22,5,FALSE)&amp; IF(Audit!#REF!=10,Audit!#REF!,"")</f>
        <v>#REF!</v>
      </c>
      <c r="AT170" s="47" t="e">
        <f t="shared" si="80"/>
        <v>#REF!</v>
      </c>
      <c r="AU170" s="50" t="e">
        <f>VLOOKUP(Audit!#REF!,$V$3:$AE$12,6,FALSE)&amp; IF(Audit!#REF!=10,Audit!#REF!,"")</f>
        <v>#REF!</v>
      </c>
      <c r="AV170" s="50" t="e">
        <f>VLOOKUP(Audit!#REF!,$V$13:$AE$22,6,FALSE)&amp; IF(Audit!#REF!=10,Audit!#REF!,"")</f>
        <v>#REF!</v>
      </c>
      <c r="AW170" s="47" t="e">
        <f t="shared" si="81"/>
        <v>#REF!</v>
      </c>
      <c r="AX170" s="50" t="e">
        <f>VLOOKUP(Audit!#REF!,$V$3:$AE$12,7,FALSE)&amp; IF(Audit!#REF!=10,Audit!#REF!,"")</f>
        <v>#REF!</v>
      </c>
      <c r="AY170" s="50" t="e">
        <f>VLOOKUP(Audit!#REF!,$V$13:$AE$22,7,FALSE) &amp; IF(Audit!#REF!=10,Audit!#REF!,"")</f>
        <v>#REF!</v>
      </c>
      <c r="AZ170" s="47" t="e">
        <f t="shared" si="82"/>
        <v>#REF!</v>
      </c>
      <c r="BA170" s="50" t="e">
        <f>VLOOKUP(Audit!#REF!,$V$3:$AE$12,8,FALSE)&amp; Audit!#REF! &amp; IF(Audit!#REF!=10,Audit!#REF!,"")</f>
        <v>#REF!</v>
      </c>
      <c r="BB170" s="50" t="e">
        <f>VLOOKUP(Audit!#REF!,$V$13:$AE$22,8,FALSE) &amp; IF(Audit!#REF!=10,Audit!#REF!,"")</f>
        <v>#REF!</v>
      </c>
      <c r="BC170" s="47" t="e">
        <f t="shared" si="83"/>
        <v>#REF!</v>
      </c>
      <c r="BD170" s="50" t="e">
        <f>VLOOKUP(Audit!#REF!,$V$3:$AE$12,9,FALSE)&amp; IF(Audit!#REF!=10,Audit!#REF!,"")</f>
        <v>#REF!</v>
      </c>
      <c r="BE170" s="50" t="e">
        <f>VLOOKUP(Audit!#REF!,$V$13:$AE$22,9,FALSE) &amp; IF(Audit!#REF!=10,Audit!#REF!,"") &amp; IF(Audit!#REF!&lt;&gt;1,U170,"")</f>
        <v>#REF!</v>
      </c>
      <c r="BF170" s="47" t="e">
        <f t="shared" si="84"/>
        <v>#REF!</v>
      </c>
      <c r="BG170" s="50" t="e">
        <f>VLOOKUP(Audit!#REF!,$V$3:$AE$12,10,FALSE) &amp; Audit!#REF! &amp; IF(Audit!#REF!=10,Audit!#REF!,"")</f>
        <v>#REF!</v>
      </c>
      <c r="BH170" s="50" t="e">
        <f>VLOOKUP(Audit!#REF!,$V$13:$AE$22,10,FALSE) &amp; IF(Audit!#REF!=10,Audit!#REF!,"") &amp; IF(Audit!#REF!&lt;&gt;1,U170,"")</f>
        <v>#REF!</v>
      </c>
      <c r="BI170" s="47" t="e">
        <f t="shared" si="85"/>
        <v>#REF!</v>
      </c>
      <c r="BJ170" s="48" t="str">
        <f t="shared" si="86"/>
        <v/>
      </c>
      <c r="BK170" s="48" t="str">
        <f t="shared" si="87"/>
        <v/>
      </c>
      <c r="BL170" s="48" t="str">
        <f t="shared" si="88"/>
        <v/>
      </c>
      <c r="BM170" s="48" t="str">
        <f t="shared" si="89"/>
        <v/>
      </c>
      <c r="BN170" s="48" t="str">
        <f t="shared" si="90"/>
        <v/>
      </c>
      <c r="BO170" s="48" t="str">
        <f t="shared" si="91"/>
        <v/>
      </c>
      <c r="BP170" s="48" t="str">
        <f t="shared" si="92"/>
        <v/>
      </c>
      <c r="BQ170" s="48" t="str">
        <f t="shared" si="93"/>
        <v/>
      </c>
      <c r="BR170" s="48" t="str">
        <f t="shared" si="94"/>
        <v/>
      </c>
      <c r="BS170" s="48" t="str">
        <f t="shared" si="95"/>
        <v/>
      </c>
      <c r="BT170" s="48" t="str">
        <f t="shared" si="96"/>
        <v/>
      </c>
      <c r="BU170" s="48" t="str">
        <f t="shared" si="97"/>
        <v/>
      </c>
    </row>
    <row r="171" spans="1:73">
      <c r="A171" s="10" t="e">
        <f>Audit!#REF!</f>
        <v>#REF!</v>
      </c>
      <c r="B171" s="10" t="e">
        <f t="shared" si="98"/>
        <v>#REF!</v>
      </c>
      <c r="C171" s="17" t="e">
        <f>VLOOKUP(Audit!#REF!,$V$3:$AE$12,2,FALSE) &amp; VLOOKUP(Audit!#REF!,$V$13:$AE$22,2,FALSE)&amp; IF(Audit!#REF!=10,Audit!#REF!&amp;Audit!#REF!,"")</f>
        <v>#REF!</v>
      </c>
      <c r="D171" s="17" t="e">
        <f>VLOOKUP(Audit!#REF!,$V$3:$AE$12,3,FALSE) &amp; VLOOKUP(Audit!#REF!,$V$13:$AE$22,3,FALSE) &amp;IF(Audit!#REF!=10,Audit!#REF!&amp;Audit!#REF!,"")</f>
        <v>#REF!</v>
      </c>
      <c r="E171" s="17" t="e">
        <f>VLOOKUP(Audit!#REF!,$V$3:$AE$12,4,FALSE)&amp; Audit!#REF! &amp; VLOOKUP(Audit!#REF!,$V$13:$AE$22,4,FALSE)&amp; IF(Audit!#REF!=10,Audit!#REF!&amp;Audit!#REF!,"")</f>
        <v>#REF!</v>
      </c>
      <c r="F171" s="17" t="e">
        <f>VLOOKUP(Audit!#REF!,$V$3:$AE$12,5,FALSE) &amp; VLOOKUP(Audit!#REF!,$V$13:$AE$22,5,FALSE)&amp; IF(Audit!#REF!=10,Audit!#REF!&amp;Audit!#REF!,"")</f>
        <v>#REF!</v>
      </c>
      <c r="G171" s="17" t="e">
        <f>VLOOKUP(Audit!#REF!,$V$3:$AE$12,6,FALSE) &amp; VLOOKUP(Audit!#REF!,$V$13:$AE$22,6,FALSE)&amp; IF(Audit!#REF!=10,Audit!#REF!&amp;Audit!#REF!,"")</f>
        <v>#REF!</v>
      </c>
      <c r="H171" s="17" t="e">
        <f>VLOOKUP(Audit!#REF!,$V$3:$AE$12,7,FALSE) &amp; VLOOKUP(Audit!#REF!,$V$13:$AE$22,7,FALSE)&amp;IF(Audit!#REF!=10,Audit!#REF!&amp;Audit!#REF!,"")</f>
        <v>#REF!</v>
      </c>
      <c r="I171" s="17" t="e">
        <f>VLOOKUP(Audit!#REF!,$V$3:$AE$12,8,FALSE) &amp; Audit!#REF! &amp; VLOOKUP(Audit!#REF!,$V$13:$AE$22,8,FALSE)&amp;IF(Audit!#REF!=10,Audit!#REF!&amp;Audit!#REF!,"")</f>
        <v>#REF!</v>
      </c>
      <c r="J171" s="17" t="e">
        <f>VLOOKUP(Audit!#REF!,$V$3:$AE$12,9,FALSE) &amp; VLOOKUP(Audit!#REF!,$V$13:$AE$22,9,FALSE) &amp; IF(Audit!#REF!=10,Audit!#REF!&amp;Audit!#REF!,"") &amp; IF(Audit!#REF!&lt;&gt;1,U171,"")</f>
        <v>#REF!</v>
      </c>
      <c r="K171" s="17" t="e">
        <f>VLOOKUP(Audit!#REF!,$V$3:$AE$12,10,FALSE) &amp; Audit!#REF! &amp; VLOOKUP(Audit!#REF!,$V$13:$AE$22,10,FALSE) &amp; IF(Audit!#REF!=10,Audit!#REF!&amp;Audit!#REF!,"") &amp; IF(Audit!#REF!&lt;&gt;1,U171,"")</f>
        <v>#REF!</v>
      </c>
      <c r="L171" s="10" t="e">
        <f>Audit!#REF!</f>
        <v>#REF!</v>
      </c>
      <c r="M171" s="10" t="e">
        <f t="shared" si="69"/>
        <v>#REF!</v>
      </c>
      <c r="N171" s="10" t="e">
        <f t="shared" si="70"/>
        <v>#REF!</v>
      </c>
      <c r="O171" s="10" t="e">
        <f t="shared" si="71"/>
        <v>#REF!</v>
      </c>
      <c r="P171" s="10" t="e">
        <f t="shared" si="72"/>
        <v>#REF!</v>
      </c>
      <c r="Q171" s="10" t="e">
        <f t="shared" si="73"/>
        <v>#REF!</v>
      </c>
      <c r="R171" s="10" t="e">
        <f t="shared" si="74"/>
        <v>#REF!</v>
      </c>
      <c r="S171" s="10" t="e">
        <f t="shared" si="75"/>
        <v>#REF!</v>
      </c>
      <c r="T171" s="10" t="e">
        <f t="shared" si="76"/>
        <v>#REF!</v>
      </c>
      <c r="U171" s="17" t="e">
        <f>IF(Audit!#REF!="","",VLOOKUP(Audit!#REF!,$W$26:$X$35,2,FALSE)) &amp; Audit!#REF! &amp; IF(Audit!#REF!="","",IF(Audit!#REF!&lt;=1.4,VLOOKUP(Audit!#REF!,$W$38:X216,2,FALSE),VLOOKUP(Audit!#REF!,$W$51:$X$61,2,FALSE))) &amp; IF(Audit!#REF!="","",VLOOKUP(Audit!#REF!,$Y$26:$Z$35,2,FALSE) &amp; Audit!#REF! &amp; IF(Audit!#REF!="","",IF(Audit!#REF!&lt;=1.4,VLOOKUP(Audit!#REF!,$Y$38:$Z$48,2,FALSE),VLOOKUP(Audit!#REF!,$Y$51:$Z$61,2,FALSE))))</f>
        <v>#REF!</v>
      </c>
      <c r="V171" s="21"/>
      <c r="AH171" s="49" t="e">
        <f>Audit!#REF!</f>
        <v>#REF!</v>
      </c>
      <c r="AI171" s="50" t="e">
        <f>VLOOKUP(Audit!#REF!,$V$3:$AE$12,2,FALSE)&amp; IF(Audit!#REF!=10,Audit!#REF!,"")</f>
        <v>#REF!</v>
      </c>
      <c r="AJ171" s="50" t="e">
        <f>VLOOKUP(Audit!#REF!,$V$13:$AE$22,2,FALSE)&amp; IF(Audit!#REF!=10,Audit!#REF!,"")</f>
        <v>#REF!</v>
      </c>
      <c r="AK171" s="47" t="e">
        <f t="shared" si="77"/>
        <v>#REF!</v>
      </c>
      <c r="AL171" s="50" t="e">
        <f>VLOOKUP(Audit!#REF!,$V$3:$AE$12,3,FALSE)&amp; IF(Audit!#REF!=10,Audit!#REF!,"")</f>
        <v>#REF!</v>
      </c>
      <c r="AM171" s="50" t="e">
        <f>VLOOKUP(Audit!#REF!,$V$13:$AE$22,3,FALSE)&amp; IF(Audit!#REF!=10,Audit!#REF!,"")</f>
        <v>#REF!</v>
      </c>
      <c r="AN171" s="47" t="e">
        <f t="shared" si="78"/>
        <v>#REF!</v>
      </c>
      <c r="AO171" s="50" t="e">
        <f>VLOOKUP(Audit!#REF!,$V$3:$AE$12,4,FALSE) &amp;  Audit!#REF! &amp; IF(Audit!#REF!=10,Audit!#REF!,"")</f>
        <v>#REF!</v>
      </c>
      <c r="AP171" s="50" t="e">
        <f>VLOOKUP(Audit!#REF!,$V$13:$AE$22,4,FALSE)&amp; IF(Audit!#REF!=10,Audit!#REF!,"")</f>
        <v>#REF!</v>
      </c>
      <c r="AQ171" s="47" t="e">
        <f t="shared" si="79"/>
        <v>#REF!</v>
      </c>
      <c r="AR171" s="50" t="e">
        <f>VLOOKUP(Audit!#REF!,$V$3:$AE$12,5,FALSE)&amp; IF(Audit!#REF!=10,Audit!#REF!,"")</f>
        <v>#REF!</v>
      </c>
      <c r="AS171" s="50" t="e">
        <f>VLOOKUP(Audit!#REF!,$V$13:$AE$22,5,FALSE)&amp; IF(Audit!#REF!=10,Audit!#REF!,"")</f>
        <v>#REF!</v>
      </c>
      <c r="AT171" s="47" t="e">
        <f t="shared" si="80"/>
        <v>#REF!</v>
      </c>
      <c r="AU171" s="50" t="e">
        <f>VLOOKUP(Audit!#REF!,$V$3:$AE$12,6,FALSE)&amp; IF(Audit!#REF!=10,Audit!#REF!,"")</f>
        <v>#REF!</v>
      </c>
      <c r="AV171" s="50" t="e">
        <f>VLOOKUP(Audit!#REF!,$V$13:$AE$22,6,FALSE)&amp; IF(Audit!#REF!=10,Audit!#REF!,"")</f>
        <v>#REF!</v>
      </c>
      <c r="AW171" s="47" t="e">
        <f t="shared" si="81"/>
        <v>#REF!</v>
      </c>
      <c r="AX171" s="50" t="e">
        <f>VLOOKUP(Audit!#REF!,$V$3:$AE$12,7,FALSE)&amp; IF(Audit!#REF!=10,Audit!#REF!,"")</f>
        <v>#REF!</v>
      </c>
      <c r="AY171" s="50" t="e">
        <f>VLOOKUP(Audit!#REF!,$V$13:$AE$22,7,FALSE) &amp; IF(Audit!#REF!=10,Audit!#REF!,"")</f>
        <v>#REF!</v>
      </c>
      <c r="AZ171" s="47" t="e">
        <f t="shared" si="82"/>
        <v>#REF!</v>
      </c>
      <c r="BA171" s="50" t="e">
        <f>VLOOKUP(Audit!#REF!,$V$3:$AE$12,8,FALSE)&amp; Audit!#REF! &amp; IF(Audit!#REF!=10,Audit!#REF!,"")</f>
        <v>#REF!</v>
      </c>
      <c r="BB171" s="50" t="e">
        <f>VLOOKUP(Audit!#REF!,$V$13:$AE$22,8,FALSE) &amp; IF(Audit!#REF!=10,Audit!#REF!,"")</f>
        <v>#REF!</v>
      </c>
      <c r="BC171" s="47" t="e">
        <f t="shared" si="83"/>
        <v>#REF!</v>
      </c>
      <c r="BD171" s="50" t="e">
        <f>VLOOKUP(Audit!#REF!,$V$3:$AE$12,9,FALSE)&amp; IF(Audit!#REF!=10,Audit!#REF!,"")</f>
        <v>#REF!</v>
      </c>
      <c r="BE171" s="50" t="e">
        <f>VLOOKUP(Audit!#REF!,$V$13:$AE$22,9,FALSE) &amp; IF(Audit!#REF!=10,Audit!#REF!,"") &amp; IF(Audit!#REF!&lt;&gt;1,U171,"")</f>
        <v>#REF!</v>
      </c>
      <c r="BF171" s="47" t="e">
        <f t="shared" si="84"/>
        <v>#REF!</v>
      </c>
      <c r="BG171" s="50" t="e">
        <f>VLOOKUP(Audit!#REF!,$V$3:$AE$12,10,FALSE) &amp; Audit!#REF! &amp; IF(Audit!#REF!=10,Audit!#REF!,"")</f>
        <v>#REF!</v>
      </c>
      <c r="BH171" s="50" t="e">
        <f>VLOOKUP(Audit!#REF!,$V$13:$AE$22,10,FALSE) &amp; IF(Audit!#REF!=10,Audit!#REF!,"") &amp; IF(Audit!#REF!&lt;&gt;1,U171,"")</f>
        <v>#REF!</v>
      </c>
      <c r="BI171" s="47" t="e">
        <f t="shared" si="85"/>
        <v>#REF!</v>
      </c>
      <c r="BJ171" s="48" t="str">
        <f t="shared" si="86"/>
        <v/>
      </c>
      <c r="BK171" s="48" t="str">
        <f t="shared" si="87"/>
        <v/>
      </c>
      <c r="BL171" s="48" t="str">
        <f t="shared" si="88"/>
        <v/>
      </c>
      <c r="BM171" s="48" t="str">
        <f t="shared" si="89"/>
        <v/>
      </c>
      <c r="BN171" s="48" t="str">
        <f t="shared" si="90"/>
        <v/>
      </c>
      <c r="BO171" s="48" t="str">
        <f t="shared" si="91"/>
        <v/>
      </c>
      <c r="BP171" s="48" t="str">
        <f t="shared" si="92"/>
        <v/>
      </c>
      <c r="BQ171" s="48" t="str">
        <f t="shared" si="93"/>
        <v/>
      </c>
      <c r="BR171" s="48" t="str">
        <f t="shared" si="94"/>
        <v/>
      </c>
      <c r="BS171" s="48" t="str">
        <f t="shared" si="95"/>
        <v/>
      </c>
      <c r="BT171" s="48" t="str">
        <f t="shared" si="96"/>
        <v/>
      </c>
      <c r="BU171" s="48" t="str">
        <f t="shared" si="97"/>
        <v/>
      </c>
    </row>
    <row r="172" spans="1:73">
      <c r="A172" s="10" t="e">
        <f>Audit!#REF!</f>
        <v>#REF!</v>
      </c>
      <c r="B172" s="10" t="e">
        <f t="shared" si="98"/>
        <v>#REF!</v>
      </c>
      <c r="C172" s="17" t="e">
        <f>VLOOKUP(Audit!#REF!,$V$3:$AE$12,2,FALSE) &amp; VLOOKUP(Audit!#REF!,$V$13:$AE$22,2,FALSE)&amp; IF(Audit!#REF!=10,Audit!#REF!&amp;Audit!#REF!,"")</f>
        <v>#REF!</v>
      </c>
      <c r="D172" s="17" t="e">
        <f>VLOOKUP(Audit!#REF!,$V$3:$AE$12,3,FALSE) &amp; VLOOKUP(Audit!#REF!,$V$13:$AE$22,3,FALSE) &amp;IF(Audit!#REF!=10,Audit!#REF!&amp;Audit!#REF!,"")</f>
        <v>#REF!</v>
      </c>
      <c r="E172" s="17" t="e">
        <f>VLOOKUP(Audit!#REF!,$V$3:$AE$12,4,FALSE)&amp; Audit!#REF! &amp; VLOOKUP(Audit!#REF!,$V$13:$AE$22,4,FALSE)&amp; IF(Audit!#REF!=10,Audit!#REF!&amp;Audit!#REF!,"")</f>
        <v>#REF!</v>
      </c>
      <c r="F172" s="17" t="e">
        <f>VLOOKUP(Audit!#REF!,$V$3:$AE$12,5,FALSE) &amp; VLOOKUP(Audit!#REF!,$V$13:$AE$22,5,FALSE)&amp; IF(Audit!#REF!=10,Audit!#REF!&amp;Audit!#REF!,"")</f>
        <v>#REF!</v>
      </c>
      <c r="G172" s="17" t="e">
        <f>VLOOKUP(Audit!#REF!,$V$3:$AE$12,6,FALSE) &amp; VLOOKUP(Audit!#REF!,$V$13:$AE$22,6,FALSE)&amp; IF(Audit!#REF!=10,Audit!#REF!&amp;Audit!#REF!,"")</f>
        <v>#REF!</v>
      </c>
      <c r="H172" s="17" t="e">
        <f>VLOOKUP(Audit!#REF!,$V$3:$AE$12,7,FALSE) &amp; VLOOKUP(Audit!#REF!,$V$13:$AE$22,7,FALSE)&amp;IF(Audit!#REF!=10,Audit!#REF!&amp;Audit!#REF!,"")</f>
        <v>#REF!</v>
      </c>
      <c r="I172" s="17" t="e">
        <f>VLOOKUP(Audit!#REF!,$V$3:$AE$12,8,FALSE) &amp; Audit!#REF! &amp; VLOOKUP(Audit!#REF!,$V$13:$AE$22,8,FALSE)&amp;IF(Audit!#REF!=10,Audit!#REF!&amp;Audit!#REF!,"")</f>
        <v>#REF!</v>
      </c>
      <c r="J172" s="17" t="e">
        <f>VLOOKUP(Audit!#REF!,$V$3:$AE$12,9,FALSE) &amp; VLOOKUP(Audit!#REF!,$V$13:$AE$22,9,FALSE) &amp; IF(Audit!#REF!=10,Audit!#REF!&amp;Audit!#REF!,"") &amp; IF(Audit!#REF!&lt;&gt;1,U172,"")</f>
        <v>#REF!</v>
      </c>
      <c r="K172" s="17" t="e">
        <f>VLOOKUP(Audit!#REF!,$V$3:$AE$12,10,FALSE) &amp; Audit!#REF! &amp; VLOOKUP(Audit!#REF!,$V$13:$AE$22,10,FALSE) &amp; IF(Audit!#REF!=10,Audit!#REF!&amp;Audit!#REF!,"") &amp; IF(Audit!#REF!&lt;&gt;1,U172,"")</f>
        <v>#REF!</v>
      </c>
      <c r="L172" s="10" t="e">
        <f>Audit!#REF!</f>
        <v>#REF!</v>
      </c>
      <c r="M172" s="10" t="e">
        <f t="shared" si="69"/>
        <v>#REF!</v>
      </c>
      <c r="N172" s="10" t="e">
        <f t="shared" si="70"/>
        <v>#REF!</v>
      </c>
      <c r="O172" s="10" t="e">
        <f t="shared" si="71"/>
        <v>#REF!</v>
      </c>
      <c r="P172" s="10" t="e">
        <f t="shared" si="72"/>
        <v>#REF!</v>
      </c>
      <c r="Q172" s="10" t="e">
        <f t="shared" si="73"/>
        <v>#REF!</v>
      </c>
      <c r="R172" s="10" t="e">
        <f t="shared" si="74"/>
        <v>#REF!</v>
      </c>
      <c r="S172" s="10" t="e">
        <f t="shared" si="75"/>
        <v>#REF!</v>
      </c>
      <c r="T172" s="10" t="e">
        <f t="shared" si="76"/>
        <v>#REF!</v>
      </c>
      <c r="U172" s="17" t="e">
        <f>IF(Audit!#REF!="","",VLOOKUP(Audit!#REF!,$W$26:$X$35,2,FALSE)) &amp; Audit!#REF! &amp; IF(Audit!#REF!="","",IF(Audit!#REF!&lt;=1.4,VLOOKUP(Audit!#REF!,$W$38:X217,2,FALSE),VLOOKUP(Audit!#REF!,$W$51:$X$61,2,FALSE))) &amp; IF(Audit!#REF!="","",VLOOKUP(Audit!#REF!,$Y$26:$Z$35,2,FALSE) &amp; Audit!#REF! &amp; IF(Audit!#REF!="","",IF(Audit!#REF!&lt;=1.4,VLOOKUP(Audit!#REF!,$Y$38:$Z$48,2,FALSE),VLOOKUP(Audit!#REF!,$Y$51:$Z$61,2,FALSE))))</f>
        <v>#REF!</v>
      </c>
      <c r="V172" s="21"/>
      <c r="AH172" s="49" t="e">
        <f>Audit!#REF!</f>
        <v>#REF!</v>
      </c>
      <c r="AI172" s="50" t="e">
        <f>VLOOKUP(Audit!#REF!,$V$3:$AE$12,2,FALSE)&amp; IF(Audit!#REF!=10,Audit!#REF!,"")</f>
        <v>#REF!</v>
      </c>
      <c r="AJ172" s="50" t="e">
        <f>VLOOKUP(Audit!#REF!,$V$13:$AE$22,2,FALSE)&amp; IF(Audit!#REF!=10,Audit!#REF!,"")</f>
        <v>#REF!</v>
      </c>
      <c r="AK172" s="47" t="e">
        <f t="shared" si="77"/>
        <v>#REF!</v>
      </c>
      <c r="AL172" s="50" t="e">
        <f>VLOOKUP(Audit!#REF!,$V$3:$AE$12,3,FALSE)&amp; IF(Audit!#REF!=10,Audit!#REF!,"")</f>
        <v>#REF!</v>
      </c>
      <c r="AM172" s="50" t="e">
        <f>VLOOKUP(Audit!#REF!,$V$13:$AE$22,3,FALSE)&amp; IF(Audit!#REF!=10,Audit!#REF!,"")</f>
        <v>#REF!</v>
      </c>
      <c r="AN172" s="47" t="e">
        <f t="shared" si="78"/>
        <v>#REF!</v>
      </c>
      <c r="AO172" s="50" t="e">
        <f>VLOOKUP(Audit!#REF!,$V$3:$AE$12,4,FALSE) &amp;  Audit!#REF! &amp; IF(Audit!#REF!=10,Audit!#REF!,"")</f>
        <v>#REF!</v>
      </c>
      <c r="AP172" s="50" t="e">
        <f>VLOOKUP(Audit!#REF!,$V$13:$AE$22,4,FALSE)&amp; IF(Audit!#REF!=10,Audit!#REF!,"")</f>
        <v>#REF!</v>
      </c>
      <c r="AQ172" s="47" t="e">
        <f t="shared" si="79"/>
        <v>#REF!</v>
      </c>
      <c r="AR172" s="50" t="e">
        <f>VLOOKUP(Audit!#REF!,$V$3:$AE$12,5,FALSE)&amp; IF(Audit!#REF!=10,Audit!#REF!,"")</f>
        <v>#REF!</v>
      </c>
      <c r="AS172" s="50" t="e">
        <f>VLOOKUP(Audit!#REF!,$V$13:$AE$22,5,FALSE)&amp; IF(Audit!#REF!=10,Audit!#REF!,"")</f>
        <v>#REF!</v>
      </c>
      <c r="AT172" s="47" t="e">
        <f t="shared" si="80"/>
        <v>#REF!</v>
      </c>
      <c r="AU172" s="50" t="e">
        <f>VLOOKUP(Audit!#REF!,$V$3:$AE$12,6,FALSE)&amp; IF(Audit!#REF!=10,Audit!#REF!,"")</f>
        <v>#REF!</v>
      </c>
      <c r="AV172" s="50" t="e">
        <f>VLOOKUP(Audit!#REF!,$V$13:$AE$22,6,FALSE)&amp; IF(Audit!#REF!=10,Audit!#REF!,"")</f>
        <v>#REF!</v>
      </c>
      <c r="AW172" s="47" t="e">
        <f t="shared" si="81"/>
        <v>#REF!</v>
      </c>
      <c r="AX172" s="50" t="e">
        <f>VLOOKUP(Audit!#REF!,$V$3:$AE$12,7,FALSE)&amp; IF(Audit!#REF!=10,Audit!#REF!,"")</f>
        <v>#REF!</v>
      </c>
      <c r="AY172" s="50" t="e">
        <f>VLOOKUP(Audit!#REF!,$V$13:$AE$22,7,FALSE) &amp; IF(Audit!#REF!=10,Audit!#REF!,"")</f>
        <v>#REF!</v>
      </c>
      <c r="AZ172" s="47" t="e">
        <f t="shared" si="82"/>
        <v>#REF!</v>
      </c>
      <c r="BA172" s="50" t="e">
        <f>VLOOKUP(Audit!#REF!,$V$3:$AE$12,8,FALSE)&amp; Audit!#REF! &amp; IF(Audit!#REF!=10,Audit!#REF!,"")</f>
        <v>#REF!</v>
      </c>
      <c r="BB172" s="50" t="e">
        <f>VLOOKUP(Audit!#REF!,$V$13:$AE$22,8,FALSE) &amp; IF(Audit!#REF!=10,Audit!#REF!,"")</f>
        <v>#REF!</v>
      </c>
      <c r="BC172" s="47" t="e">
        <f t="shared" si="83"/>
        <v>#REF!</v>
      </c>
      <c r="BD172" s="50" t="e">
        <f>VLOOKUP(Audit!#REF!,$V$3:$AE$12,9,FALSE)&amp; IF(Audit!#REF!=10,Audit!#REF!,"")</f>
        <v>#REF!</v>
      </c>
      <c r="BE172" s="50" t="e">
        <f>VLOOKUP(Audit!#REF!,$V$13:$AE$22,9,FALSE) &amp; IF(Audit!#REF!=10,Audit!#REF!,"") &amp; IF(Audit!#REF!&lt;&gt;1,U172,"")</f>
        <v>#REF!</v>
      </c>
      <c r="BF172" s="47" t="e">
        <f t="shared" si="84"/>
        <v>#REF!</v>
      </c>
      <c r="BG172" s="50" t="e">
        <f>VLOOKUP(Audit!#REF!,$V$3:$AE$12,10,FALSE) &amp; Audit!#REF! &amp; IF(Audit!#REF!=10,Audit!#REF!,"")</f>
        <v>#REF!</v>
      </c>
      <c r="BH172" s="50" t="e">
        <f>VLOOKUP(Audit!#REF!,$V$13:$AE$22,10,FALSE) &amp; IF(Audit!#REF!=10,Audit!#REF!,"") &amp; IF(Audit!#REF!&lt;&gt;1,U172,"")</f>
        <v>#REF!</v>
      </c>
      <c r="BI172" s="47" t="e">
        <f t="shared" si="85"/>
        <v>#REF!</v>
      </c>
      <c r="BJ172" s="48" t="str">
        <f t="shared" si="86"/>
        <v/>
      </c>
      <c r="BK172" s="48" t="str">
        <f t="shared" si="87"/>
        <v/>
      </c>
      <c r="BL172" s="48" t="str">
        <f t="shared" si="88"/>
        <v/>
      </c>
      <c r="BM172" s="48" t="str">
        <f t="shared" si="89"/>
        <v/>
      </c>
      <c r="BN172" s="48" t="str">
        <f t="shared" si="90"/>
        <v/>
      </c>
      <c r="BO172" s="48" t="str">
        <f t="shared" si="91"/>
        <v/>
      </c>
      <c r="BP172" s="48" t="str">
        <f t="shared" si="92"/>
        <v/>
      </c>
      <c r="BQ172" s="48" t="str">
        <f t="shared" si="93"/>
        <v/>
      </c>
      <c r="BR172" s="48" t="str">
        <f t="shared" si="94"/>
        <v/>
      </c>
      <c r="BS172" s="48" t="str">
        <f t="shared" si="95"/>
        <v/>
      </c>
      <c r="BT172" s="48" t="str">
        <f t="shared" si="96"/>
        <v/>
      </c>
      <c r="BU172" s="48" t="str">
        <f t="shared" si="97"/>
        <v/>
      </c>
    </row>
    <row r="173" spans="1:73">
      <c r="A173" s="10" t="e">
        <f>Audit!#REF!</f>
        <v>#REF!</v>
      </c>
      <c r="B173" s="10" t="e">
        <f t="shared" si="98"/>
        <v>#REF!</v>
      </c>
      <c r="C173" s="17" t="e">
        <f>VLOOKUP(Audit!#REF!,$V$3:$AE$12,2,FALSE) &amp; VLOOKUP(Audit!#REF!,$V$13:$AE$22,2,FALSE)&amp; IF(Audit!#REF!=10,Audit!#REF!&amp;Audit!#REF!,"")</f>
        <v>#REF!</v>
      </c>
      <c r="D173" s="17" t="e">
        <f>VLOOKUP(Audit!#REF!,$V$3:$AE$12,3,FALSE) &amp; VLOOKUP(Audit!#REF!,$V$13:$AE$22,3,FALSE) &amp;IF(Audit!#REF!=10,Audit!#REF!&amp;Audit!#REF!,"")</f>
        <v>#REF!</v>
      </c>
      <c r="E173" s="17" t="e">
        <f>VLOOKUP(Audit!#REF!,$V$3:$AE$12,4,FALSE)&amp; Audit!#REF! &amp; VLOOKUP(Audit!#REF!,$V$13:$AE$22,4,FALSE)&amp; IF(Audit!#REF!=10,Audit!#REF!&amp;Audit!#REF!,"")</f>
        <v>#REF!</v>
      </c>
      <c r="F173" s="17" t="e">
        <f>VLOOKUP(Audit!#REF!,$V$3:$AE$12,5,FALSE) &amp; VLOOKUP(Audit!#REF!,$V$13:$AE$22,5,FALSE)&amp; IF(Audit!#REF!=10,Audit!#REF!&amp;Audit!#REF!,"")</f>
        <v>#REF!</v>
      </c>
      <c r="G173" s="17" t="e">
        <f>VLOOKUP(Audit!#REF!,$V$3:$AE$12,6,FALSE) &amp; VLOOKUP(Audit!#REF!,$V$13:$AE$22,6,FALSE)&amp; IF(Audit!#REF!=10,Audit!#REF!&amp;Audit!#REF!,"")</f>
        <v>#REF!</v>
      </c>
      <c r="H173" s="17" t="e">
        <f>VLOOKUP(Audit!#REF!,$V$3:$AE$12,7,FALSE) &amp; VLOOKUP(Audit!#REF!,$V$13:$AE$22,7,FALSE)&amp;IF(Audit!#REF!=10,Audit!#REF!&amp;Audit!#REF!,"")</f>
        <v>#REF!</v>
      </c>
      <c r="I173" s="17" t="e">
        <f>VLOOKUP(Audit!#REF!,$V$3:$AE$12,8,FALSE) &amp; Audit!#REF! &amp; VLOOKUP(Audit!#REF!,$V$13:$AE$22,8,FALSE)&amp;IF(Audit!#REF!=10,Audit!#REF!&amp;Audit!#REF!,"")</f>
        <v>#REF!</v>
      </c>
      <c r="J173" s="17" t="e">
        <f>VLOOKUP(Audit!#REF!,$V$3:$AE$12,9,FALSE) &amp; VLOOKUP(Audit!#REF!,$V$13:$AE$22,9,FALSE) &amp; IF(Audit!#REF!=10,Audit!#REF!&amp;Audit!#REF!,"") &amp; IF(Audit!#REF!&lt;&gt;1,U173,"")</f>
        <v>#REF!</v>
      </c>
      <c r="K173" s="17" t="e">
        <f>VLOOKUP(Audit!#REF!,$V$3:$AE$12,10,FALSE) &amp; Audit!#REF! &amp; VLOOKUP(Audit!#REF!,$V$13:$AE$22,10,FALSE) &amp; IF(Audit!#REF!=10,Audit!#REF!&amp;Audit!#REF!,"") &amp; IF(Audit!#REF!&lt;&gt;1,U173,"")</f>
        <v>#REF!</v>
      </c>
      <c r="L173" s="10" t="e">
        <f>Audit!#REF!</f>
        <v>#REF!</v>
      </c>
      <c r="M173" s="10" t="e">
        <f t="shared" si="69"/>
        <v>#REF!</v>
      </c>
      <c r="N173" s="10" t="e">
        <f t="shared" si="70"/>
        <v>#REF!</v>
      </c>
      <c r="O173" s="10" t="e">
        <f t="shared" si="71"/>
        <v>#REF!</v>
      </c>
      <c r="P173" s="10" t="e">
        <f t="shared" si="72"/>
        <v>#REF!</v>
      </c>
      <c r="Q173" s="10" t="e">
        <f t="shared" si="73"/>
        <v>#REF!</v>
      </c>
      <c r="R173" s="10" t="e">
        <f t="shared" si="74"/>
        <v>#REF!</v>
      </c>
      <c r="S173" s="10" t="e">
        <f t="shared" si="75"/>
        <v>#REF!</v>
      </c>
      <c r="T173" s="10" t="e">
        <f t="shared" si="76"/>
        <v>#REF!</v>
      </c>
      <c r="U173" s="17" t="e">
        <f>IF(Audit!#REF!="","",VLOOKUP(Audit!#REF!,$W$26:$X$35,2,FALSE)) &amp; Audit!#REF! &amp; IF(Audit!#REF!="","",IF(Audit!#REF!&lt;=1.4,VLOOKUP(Audit!#REF!,$W$38:X218,2,FALSE),VLOOKUP(Audit!#REF!,$W$51:$X$61,2,FALSE))) &amp; IF(Audit!#REF!="","",VLOOKUP(Audit!#REF!,$Y$26:$Z$35,2,FALSE) &amp; Audit!#REF! &amp; IF(Audit!#REF!="","",IF(Audit!#REF!&lt;=1.4,VLOOKUP(Audit!#REF!,$Y$38:$Z$48,2,FALSE),VLOOKUP(Audit!#REF!,$Y$51:$Z$61,2,FALSE))))</f>
        <v>#REF!</v>
      </c>
      <c r="V173" s="21"/>
      <c r="AH173" s="49" t="e">
        <f>Audit!#REF!</f>
        <v>#REF!</v>
      </c>
      <c r="AI173" s="50" t="e">
        <f>VLOOKUP(Audit!#REF!,$V$3:$AE$12,2,FALSE)&amp; IF(Audit!#REF!=10,Audit!#REF!,"")</f>
        <v>#REF!</v>
      </c>
      <c r="AJ173" s="50" t="e">
        <f>VLOOKUP(Audit!#REF!,$V$13:$AE$22,2,FALSE)&amp; IF(Audit!#REF!=10,Audit!#REF!,"")</f>
        <v>#REF!</v>
      </c>
      <c r="AK173" s="47" t="e">
        <f t="shared" si="77"/>
        <v>#REF!</v>
      </c>
      <c r="AL173" s="50" t="e">
        <f>VLOOKUP(Audit!#REF!,$V$3:$AE$12,3,FALSE)&amp; IF(Audit!#REF!=10,Audit!#REF!,"")</f>
        <v>#REF!</v>
      </c>
      <c r="AM173" s="50" t="e">
        <f>VLOOKUP(Audit!#REF!,$V$13:$AE$22,3,FALSE)&amp; IF(Audit!#REF!=10,Audit!#REF!,"")</f>
        <v>#REF!</v>
      </c>
      <c r="AN173" s="47" t="e">
        <f t="shared" si="78"/>
        <v>#REF!</v>
      </c>
      <c r="AO173" s="50" t="e">
        <f>VLOOKUP(Audit!#REF!,$V$3:$AE$12,4,FALSE) &amp;  Audit!#REF! &amp; IF(Audit!#REF!=10,Audit!#REF!,"")</f>
        <v>#REF!</v>
      </c>
      <c r="AP173" s="50" t="e">
        <f>VLOOKUP(Audit!#REF!,$V$13:$AE$22,4,FALSE)&amp; IF(Audit!#REF!=10,Audit!#REF!,"")</f>
        <v>#REF!</v>
      </c>
      <c r="AQ173" s="47" t="e">
        <f t="shared" si="79"/>
        <v>#REF!</v>
      </c>
      <c r="AR173" s="50" t="e">
        <f>VLOOKUP(Audit!#REF!,$V$3:$AE$12,5,FALSE)&amp; IF(Audit!#REF!=10,Audit!#REF!,"")</f>
        <v>#REF!</v>
      </c>
      <c r="AS173" s="50" t="e">
        <f>VLOOKUP(Audit!#REF!,$V$13:$AE$22,5,FALSE)&amp; IF(Audit!#REF!=10,Audit!#REF!,"")</f>
        <v>#REF!</v>
      </c>
      <c r="AT173" s="47" t="e">
        <f t="shared" si="80"/>
        <v>#REF!</v>
      </c>
      <c r="AU173" s="50" t="e">
        <f>VLOOKUP(Audit!#REF!,$V$3:$AE$12,6,FALSE)&amp; IF(Audit!#REF!=10,Audit!#REF!,"")</f>
        <v>#REF!</v>
      </c>
      <c r="AV173" s="50" t="e">
        <f>VLOOKUP(Audit!#REF!,$V$13:$AE$22,6,FALSE)&amp; IF(Audit!#REF!=10,Audit!#REF!,"")</f>
        <v>#REF!</v>
      </c>
      <c r="AW173" s="47" t="e">
        <f t="shared" si="81"/>
        <v>#REF!</v>
      </c>
      <c r="AX173" s="50" t="e">
        <f>VLOOKUP(Audit!#REF!,$V$3:$AE$12,7,FALSE)&amp; IF(Audit!#REF!=10,Audit!#REF!,"")</f>
        <v>#REF!</v>
      </c>
      <c r="AY173" s="50" t="e">
        <f>VLOOKUP(Audit!#REF!,$V$13:$AE$22,7,FALSE) &amp; IF(Audit!#REF!=10,Audit!#REF!,"")</f>
        <v>#REF!</v>
      </c>
      <c r="AZ173" s="47" t="e">
        <f t="shared" si="82"/>
        <v>#REF!</v>
      </c>
      <c r="BA173" s="50" t="e">
        <f>VLOOKUP(Audit!#REF!,$V$3:$AE$12,8,FALSE)&amp; Audit!#REF! &amp; IF(Audit!#REF!=10,Audit!#REF!,"")</f>
        <v>#REF!</v>
      </c>
      <c r="BB173" s="50" t="e">
        <f>VLOOKUP(Audit!#REF!,$V$13:$AE$22,8,FALSE) &amp; IF(Audit!#REF!=10,Audit!#REF!,"")</f>
        <v>#REF!</v>
      </c>
      <c r="BC173" s="47" t="e">
        <f t="shared" si="83"/>
        <v>#REF!</v>
      </c>
      <c r="BD173" s="50" t="e">
        <f>VLOOKUP(Audit!#REF!,$V$3:$AE$12,9,FALSE)&amp; IF(Audit!#REF!=10,Audit!#REF!,"")</f>
        <v>#REF!</v>
      </c>
      <c r="BE173" s="50" t="e">
        <f>VLOOKUP(Audit!#REF!,$V$13:$AE$22,9,FALSE) &amp; IF(Audit!#REF!=10,Audit!#REF!,"") &amp; IF(Audit!#REF!&lt;&gt;1,U173,"")</f>
        <v>#REF!</v>
      </c>
      <c r="BF173" s="47" t="e">
        <f t="shared" si="84"/>
        <v>#REF!</v>
      </c>
      <c r="BG173" s="50" t="e">
        <f>VLOOKUP(Audit!#REF!,$V$3:$AE$12,10,FALSE) &amp; Audit!#REF! &amp; IF(Audit!#REF!=10,Audit!#REF!,"")</f>
        <v>#REF!</v>
      </c>
      <c r="BH173" s="50" t="e">
        <f>VLOOKUP(Audit!#REF!,$V$13:$AE$22,10,FALSE) &amp; IF(Audit!#REF!=10,Audit!#REF!,"") &amp; IF(Audit!#REF!&lt;&gt;1,U173,"")</f>
        <v>#REF!</v>
      </c>
      <c r="BI173" s="47" t="e">
        <f t="shared" si="85"/>
        <v>#REF!</v>
      </c>
      <c r="BJ173" s="48" t="str">
        <f t="shared" si="86"/>
        <v/>
      </c>
      <c r="BK173" s="48" t="str">
        <f t="shared" si="87"/>
        <v/>
      </c>
      <c r="BL173" s="48" t="str">
        <f t="shared" si="88"/>
        <v/>
      </c>
      <c r="BM173" s="48" t="str">
        <f t="shared" si="89"/>
        <v/>
      </c>
      <c r="BN173" s="48" t="str">
        <f t="shared" si="90"/>
        <v/>
      </c>
      <c r="BO173" s="48" t="str">
        <f t="shared" si="91"/>
        <v/>
      </c>
      <c r="BP173" s="48" t="str">
        <f t="shared" si="92"/>
        <v/>
      </c>
      <c r="BQ173" s="48" t="str">
        <f t="shared" si="93"/>
        <v/>
      </c>
      <c r="BR173" s="48" t="str">
        <f t="shared" si="94"/>
        <v/>
      </c>
      <c r="BS173" s="48" t="str">
        <f t="shared" si="95"/>
        <v/>
      </c>
      <c r="BT173" s="48" t="str">
        <f t="shared" si="96"/>
        <v/>
      </c>
      <c r="BU173" s="48" t="str">
        <f t="shared" si="97"/>
        <v/>
      </c>
    </row>
    <row r="174" spans="1:73">
      <c r="A174" s="10" t="e">
        <f>Audit!#REF!</f>
        <v>#REF!</v>
      </c>
      <c r="B174" s="10" t="e">
        <f t="shared" si="98"/>
        <v>#REF!</v>
      </c>
      <c r="C174" s="17" t="e">
        <f>VLOOKUP(Audit!#REF!,$V$3:$AE$12,2,FALSE) &amp; VLOOKUP(Audit!#REF!,$V$13:$AE$22,2,FALSE)&amp; IF(Audit!#REF!=10,Audit!#REF!&amp;Audit!#REF!,"")</f>
        <v>#REF!</v>
      </c>
      <c r="D174" s="17" t="e">
        <f>VLOOKUP(Audit!#REF!,$V$3:$AE$12,3,FALSE) &amp; VLOOKUP(Audit!#REF!,$V$13:$AE$22,3,FALSE) &amp;IF(Audit!#REF!=10,Audit!#REF!&amp;Audit!#REF!,"")</f>
        <v>#REF!</v>
      </c>
      <c r="E174" s="17" t="e">
        <f>VLOOKUP(Audit!#REF!,$V$3:$AE$12,4,FALSE)&amp; Audit!#REF! &amp; VLOOKUP(Audit!#REF!,$V$13:$AE$22,4,FALSE)&amp; IF(Audit!#REF!=10,Audit!#REF!&amp;Audit!#REF!,"")</f>
        <v>#REF!</v>
      </c>
      <c r="F174" s="17" t="e">
        <f>VLOOKUP(Audit!#REF!,$V$3:$AE$12,5,FALSE) &amp; VLOOKUP(Audit!#REF!,$V$13:$AE$22,5,FALSE)&amp; IF(Audit!#REF!=10,Audit!#REF!&amp;Audit!#REF!,"")</f>
        <v>#REF!</v>
      </c>
      <c r="G174" s="17" t="e">
        <f>VLOOKUP(Audit!#REF!,$V$3:$AE$12,6,FALSE) &amp; VLOOKUP(Audit!#REF!,$V$13:$AE$22,6,FALSE)&amp; IF(Audit!#REF!=10,Audit!#REF!&amp;Audit!#REF!,"")</f>
        <v>#REF!</v>
      </c>
      <c r="H174" s="17" t="e">
        <f>VLOOKUP(Audit!#REF!,$V$3:$AE$12,7,FALSE) &amp; VLOOKUP(Audit!#REF!,$V$13:$AE$22,7,FALSE)&amp;IF(Audit!#REF!=10,Audit!#REF!&amp;Audit!#REF!,"")</f>
        <v>#REF!</v>
      </c>
      <c r="I174" s="17" t="e">
        <f>VLOOKUP(Audit!#REF!,$V$3:$AE$12,8,FALSE) &amp; Audit!#REF! &amp; VLOOKUP(Audit!#REF!,$V$13:$AE$22,8,FALSE)&amp;IF(Audit!#REF!=10,Audit!#REF!&amp;Audit!#REF!,"")</f>
        <v>#REF!</v>
      </c>
      <c r="J174" s="17" t="e">
        <f>VLOOKUP(Audit!#REF!,$V$3:$AE$12,9,FALSE) &amp; VLOOKUP(Audit!#REF!,$V$13:$AE$22,9,FALSE) &amp; IF(Audit!#REF!=10,Audit!#REF!&amp;Audit!#REF!,"") &amp; IF(Audit!#REF!&lt;&gt;1,U174,"")</f>
        <v>#REF!</v>
      </c>
      <c r="K174" s="17" t="e">
        <f>VLOOKUP(Audit!#REF!,$V$3:$AE$12,10,FALSE) &amp; Audit!#REF! &amp; VLOOKUP(Audit!#REF!,$V$13:$AE$22,10,FALSE) &amp; IF(Audit!#REF!=10,Audit!#REF!&amp;Audit!#REF!,"") &amp; IF(Audit!#REF!&lt;&gt;1,U174,"")</f>
        <v>#REF!</v>
      </c>
      <c r="L174" s="10" t="e">
        <f>Audit!#REF!</f>
        <v>#REF!</v>
      </c>
      <c r="M174" s="10" t="e">
        <f t="shared" si="69"/>
        <v>#REF!</v>
      </c>
      <c r="N174" s="10" t="e">
        <f t="shared" si="70"/>
        <v>#REF!</v>
      </c>
      <c r="O174" s="10" t="e">
        <f t="shared" si="71"/>
        <v>#REF!</v>
      </c>
      <c r="P174" s="10" t="e">
        <f t="shared" si="72"/>
        <v>#REF!</v>
      </c>
      <c r="Q174" s="10" t="e">
        <f t="shared" si="73"/>
        <v>#REF!</v>
      </c>
      <c r="R174" s="10" t="e">
        <f t="shared" si="74"/>
        <v>#REF!</v>
      </c>
      <c r="S174" s="10" t="e">
        <f t="shared" si="75"/>
        <v>#REF!</v>
      </c>
      <c r="T174" s="10" t="e">
        <f t="shared" si="76"/>
        <v>#REF!</v>
      </c>
      <c r="U174" s="17" t="e">
        <f>IF(Audit!#REF!="","",VLOOKUP(Audit!#REF!,$W$26:$X$35,2,FALSE)) &amp; Audit!#REF! &amp; IF(Audit!#REF!="","",IF(Audit!#REF!&lt;=1.4,VLOOKUP(Audit!#REF!,$W$38:X219,2,FALSE),VLOOKUP(Audit!#REF!,$W$51:$X$61,2,FALSE))) &amp; IF(Audit!#REF!="","",VLOOKUP(Audit!#REF!,$Y$26:$Z$35,2,FALSE) &amp; Audit!#REF! &amp; IF(Audit!#REF!="","",IF(Audit!#REF!&lt;=1.4,VLOOKUP(Audit!#REF!,$Y$38:$Z$48,2,FALSE),VLOOKUP(Audit!#REF!,$Y$51:$Z$61,2,FALSE))))</f>
        <v>#REF!</v>
      </c>
      <c r="V174" s="21"/>
      <c r="AH174" s="49" t="e">
        <f>Audit!#REF!</f>
        <v>#REF!</v>
      </c>
      <c r="AI174" s="50" t="e">
        <f>VLOOKUP(Audit!#REF!,$V$3:$AE$12,2,FALSE)&amp; IF(Audit!#REF!=10,Audit!#REF!,"")</f>
        <v>#REF!</v>
      </c>
      <c r="AJ174" s="50" t="e">
        <f>VLOOKUP(Audit!#REF!,$V$13:$AE$22,2,FALSE)&amp; IF(Audit!#REF!=10,Audit!#REF!,"")</f>
        <v>#REF!</v>
      </c>
      <c r="AK174" s="47" t="e">
        <f t="shared" si="77"/>
        <v>#REF!</v>
      </c>
      <c r="AL174" s="50" t="e">
        <f>VLOOKUP(Audit!#REF!,$V$3:$AE$12,3,FALSE)&amp; IF(Audit!#REF!=10,Audit!#REF!,"")</f>
        <v>#REF!</v>
      </c>
      <c r="AM174" s="50" t="e">
        <f>VLOOKUP(Audit!#REF!,$V$13:$AE$22,3,FALSE)&amp; IF(Audit!#REF!=10,Audit!#REF!,"")</f>
        <v>#REF!</v>
      </c>
      <c r="AN174" s="47" t="e">
        <f t="shared" si="78"/>
        <v>#REF!</v>
      </c>
      <c r="AO174" s="50" t="e">
        <f>VLOOKUP(Audit!#REF!,$V$3:$AE$12,4,FALSE) &amp;  Audit!#REF! &amp; IF(Audit!#REF!=10,Audit!#REF!,"")</f>
        <v>#REF!</v>
      </c>
      <c r="AP174" s="50" t="e">
        <f>VLOOKUP(Audit!#REF!,$V$13:$AE$22,4,FALSE)&amp; IF(Audit!#REF!=10,Audit!#REF!,"")</f>
        <v>#REF!</v>
      </c>
      <c r="AQ174" s="47" t="e">
        <f t="shared" si="79"/>
        <v>#REF!</v>
      </c>
      <c r="AR174" s="50" t="e">
        <f>VLOOKUP(Audit!#REF!,$V$3:$AE$12,5,FALSE)&amp; IF(Audit!#REF!=10,Audit!#REF!,"")</f>
        <v>#REF!</v>
      </c>
      <c r="AS174" s="50" t="e">
        <f>VLOOKUP(Audit!#REF!,$V$13:$AE$22,5,FALSE)&amp; IF(Audit!#REF!=10,Audit!#REF!,"")</f>
        <v>#REF!</v>
      </c>
      <c r="AT174" s="47" t="e">
        <f t="shared" si="80"/>
        <v>#REF!</v>
      </c>
      <c r="AU174" s="50" t="e">
        <f>VLOOKUP(Audit!#REF!,$V$3:$AE$12,6,FALSE)&amp; IF(Audit!#REF!=10,Audit!#REF!,"")</f>
        <v>#REF!</v>
      </c>
      <c r="AV174" s="50" t="e">
        <f>VLOOKUP(Audit!#REF!,$V$13:$AE$22,6,FALSE)&amp; IF(Audit!#REF!=10,Audit!#REF!,"")</f>
        <v>#REF!</v>
      </c>
      <c r="AW174" s="47" t="e">
        <f t="shared" si="81"/>
        <v>#REF!</v>
      </c>
      <c r="AX174" s="50" t="e">
        <f>VLOOKUP(Audit!#REF!,$V$3:$AE$12,7,FALSE)&amp; IF(Audit!#REF!=10,Audit!#REF!,"")</f>
        <v>#REF!</v>
      </c>
      <c r="AY174" s="50" t="e">
        <f>VLOOKUP(Audit!#REF!,$V$13:$AE$22,7,FALSE) &amp; IF(Audit!#REF!=10,Audit!#REF!,"")</f>
        <v>#REF!</v>
      </c>
      <c r="AZ174" s="47" t="e">
        <f t="shared" si="82"/>
        <v>#REF!</v>
      </c>
      <c r="BA174" s="50" t="e">
        <f>VLOOKUP(Audit!#REF!,$V$3:$AE$12,8,FALSE)&amp; Audit!#REF! &amp; IF(Audit!#REF!=10,Audit!#REF!,"")</f>
        <v>#REF!</v>
      </c>
      <c r="BB174" s="50" t="e">
        <f>VLOOKUP(Audit!#REF!,$V$13:$AE$22,8,FALSE) &amp; IF(Audit!#REF!=10,Audit!#REF!,"")</f>
        <v>#REF!</v>
      </c>
      <c r="BC174" s="47" t="e">
        <f t="shared" si="83"/>
        <v>#REF!</v>
      </c>
      <c r="BD174" s="50" t="e">
        <f>VLOOKUP(Audit!#REF!,$V$3:$AE$12,9,FALSE)&amp; IF(Audit!#REF!=10,Audit!#REF!,"")</f>
        <v>#REF!</v>
      </c>
      <c r="BE174" s="50" t="e">
        <f>VLOOKUP(Audit!#REF!,$V$13:$AE$22,9,FALSE) &amp; IF(Audit!#REF!=10,Audit!#REF!,"") &amp; IF(Audit!#REF!&lt;&gt;1,U174,"")</f>
        <v>#REF!</v>
      </c>
      <c r="BF174" s="47" t="e">
        <f t="shared" si="84"/>
        <v>#REF!</v>
      </c>
      <c r="BG174" s="50" t="e">
        <f>VLOOKUP(Audit!#REF!,$V$3:$AE$12,10,FALSE) &amp; Audit!#REF! &amp; IF(Audit!#REF!=10,Audit!#REF!,"")</f>
        <v>#REF!</v>
      </c>
      <c r="BH174" s="50" t="e">
        <f>VLOOKUP(Audit!#REF!,$V$13:$AE$22,10,FALSE) &amp; IF(Audit!#REF!=10,Audit!#REF!,"") &amp; IF(Audit!#REF!&lt;&gt;1,U174,"")</f>
        <v>#REF!</v>
      </c>
      <c r="BI174" s="47" t="e">
        <f t="shared" si="85"/>
        <v>#REF!</v>
      </c>
      <c r="BJ174" s="48" t="str">
        <f t="shared" si="86"/>
        <v/>
      </c>
      <c r="BK174" s="48" t="str">
        <f t="shared" si="87"/>
        <v/>
      </c>
      <c r="BL174" s="48" t="str">
        <f t="shared" si="88"/>
        <v/>
      </c>
      <c r="BM174" s="48" t="str">
        <f t="shared" si="89"/>
        <v/>
      </c>
      <c r="BN174" s="48" t="str">
        <f t="shared" si="90"/>
        <v/>
      </c>
      <c r="BO174" s="48" t="str">
        <f t="shared" si="91"/>
        <v/>
      </c>
      <c r="BP174" s="48" t="str">
        <f t="shared" si="92"/>
        <v/>
      </c>
      <c r="BQ174" s="48" t="str">
        <f t="shared" si="93"/>
        <v/>
      </c>
      <c r="BR174" s="48" t="str">
        <f t="shared" si="94"/>
        <v/>
      </c>
      <c r="BS174" s="48" t="str">
        <f t="shared" si="95"/>
        <v/>
      </c>
      <c r="BT174" s="48" t="str">
        <f t="shared" si="96"/>
        <v/>
      </c>
      <c r="BU174" s="48" t="str">
        <f t="shared" si="97"/>
        <v/>
      </c>
    </row>
    <row r="175" spans="1:73">
      <c r="A175" s="10" t="e">
        <f>Audit!#REF!</f>
        <v>#REF!</v>
      </c>
      <c r="B175" s="10" t="e">
        <f t="shared" si="98"/>
        <v>#REF!</v>
      </c>
      <c r="C175" s="17" t="e">
        <f>VLOOKUP(Audit!#REF!,$V$3:$AE$12,2,FALSE) &amp; VLOOKUP(Audit!#REF!,$V$13:$AE$22,2,FALSE)&amp; IF(Audit!#REF!=10,Audit!#REF!&amp;Audit!#REF!,"")</f>
        <v>#REF!</v>
      </c>
      <c r="D175" s="17" t="e">
        <f>VLOOKUP(Audit!#REF!,$V$3:$AE$12,3,FALSE) &amp; VLOOKUP(Audit!#REF!,$V$13:$AE$22,3,FALSE) &amp;IF(Audit!#REF!=10,Audit!#REF!&amp;Audit!#REF!,"")</f>
        <v>#REF!</v>
      </c>
      <c r="E175" s="17" t="e">
        <f>VLOOKUP(Audit!#REF!,$V$3:$AE$12,4,FALSE)&amp; Audit!#REF! &amp; VLOOKUP(Audit!#REF!,$V$13:$AE$22,4,FALSE)&amp; IF(Audit!#REF!=10,Audit!#REF!&amp;Audit!#REF!,"")</f>
        <v>#REF!</v>
      </c>
      <c r="F175" s="17" t="e">
        <f>VLOOKUP(Audit!#REF!,$V$3:$AE$12,5,FALSE) &amp; VLOOKUP(Audit!#REF!,$V$13:$AE$22,5,FALSE)&amp; IF(Audit!#REF!=10,Audit!#REF!&amp;Audit!#REF!,"")</f>
        <v>#REF!</v>
      </c>
      <c r="G175" s="17" t="e">
        <f>VLOOKUP(Audit!#REF!,$V$3:$AE$12,6,FALSE) &amp; VLOOKUP(Audit!#REF!,$V$13:$AE$22,6,FALSE)&amp; IF(Audit!#REF!=10,Audit!#REF!&amp;Audit!#REF!,"")</f>
        <v>#REF!</v>
      </c>
      <c r="H175" s="17" t="e">
        <f>VLOOKUP(Audit!#REF!,$V$3:$AE$12,7,FALSE) &amp; VLOOKUP(Audit!#REF!,$V$13:$AE$22,7,FALSE)&amp;IF(Audit!#REF!=10,Audit!#REF!&amp;Audit!#REF!,"")</f>
        <v>#REF!</v>
      </c>
      <c r="I175" s="17" t="e">
        <f>VLOOKUP(Audit!#REF!,$V$3:$AE$12,8,FALSE) &amp; Audit!#REF! &amp; VLOOKUP(Audit!#REF!,$V$13:$AE$22,8,FALSE)&amp;IF(Audit!#REF!=10,Audit!#REF!&amp;Audit!#REF!,"")</f>
        <v>#REF!</v>
      </c>
      <c r="J175" s="17" t="e">
        <f>VLOOKUP(Audit!#REF!,$V$3:$AE$12,9,FALSE) &amp; VLOOKUP(Audit!#REF!,$V$13:$AE$22,9,FALSE) &amp; IF(Audit!#REF!=10,Audit!#REF!&amp;Audit!#REF!,"") &amp; IF(Audit!#REF!&lt;&gt;1,U175,"")</f>
        <v>#REF!</v>
      </c>
      <c r="K175" s="17" t="e">
        <f>VLOOKUP(Audit!#REF!,$V$3:$AE$12,10,FALSE) &amp; Audit!#REF! &amp; VLOOKUP(Audit!#REF!,$V$13:$AE$22,10,FALSE) &amp; IF(Audit!#REF!=10,Audit!#REF!&amp;Audit!#REF!,"") &amp; IF(Audit!#REF!&lt;&gt;1,U175,"")</f>
        <v>#REF!</v>
      </c>
      <c r="L175" s="10" t="e">
        <f>Audit!#REF!</f>
        <v>#REF!</v>
      </c>
      <c r="M175" s="10" t="e">
        <f t="shared" si="69"/>
        <v>#REF!</v>
      </c>
      <c r="N175" s="10" t="e">
        <f t="shared" si="70"/>
        <v>#REF!</v>
      </c>
      <c r="O175" s="10" t="e">
        <f t="shared" si="71"/>
        <v>#REF!</v>
      </c>
      <c r="P175" s="10" t="e">
        <f t="shared" si="72"/>
        <v>#REF!</v>
      </c>
      <c r="Q175" s="10" t="e">
        <f t="shared" si="73"/>
        <v>#REF!</v>
      </c>
      <c r="R175" s="10" t="e">
        <f t="shared" si="74"/>
        <v>#REF!</v>
      </c>
      <c r="S175" s="10" t="e">
        <f t="shared" si="75"/>
        <v>#REF!</v>
      </c>
      <c r="T175" s="10" t="e">
        <f t="shared" si="76"/>
        <v>#REF!</v>
      </c>
      <c r="U175" s="17" t="e">
        <f>IF(Audit!#REF!="","",VLOOKUP(Audit!#REF!,$W$26:$X$35,2,FALSE)) &amp; Audit!#REF! &amp; IF(Audit!#REF!="","",IF(Audit!#REF!&lt;=1.4,VLOOKUP(Audit!#REF!,$W$38:X220,2,FALSE),VLOOKUP(Audit!#REF!,$W$51:$X$61,2,FALSE))) &amp; IF(Audit!#REF!="","",VLOOKUP(Audit!#REF!,$Y$26:$Z$35,2,FALSE) &amp; Audit!#REF! &amp; IF(Audit!#REF!="","",IF(Audit!#REF!&lt;=1.4,VLOOKUP(Audit!#REF!,$Y$38:$Z$48,2,FALSE),VLOOKUP(Audit!#REF!,$Y$51:$Z$61,2,FALSE))))</f>
        <v>#REF!</v>
      </c>
      <c r="V175" s="21"/>
      <c r="AH175" s="49" t="e">
        <f>Audit!#REF!</f>
        <v>#REF!</v>
      </c>
      <c r="AI175" s="50" t="e">
        <f>VLOOKUP(Audit!#REF!,$V$3:$AE$12,2,FALSE)&amp; IF(Audit!#REF!=10,Audit!#REF!,"")</f>
        <v>#REF!</v>
      </c>
      <c r="AJ175" s="50" t="e">
        <f>VLOOKUP(Audit!#REF!,$V$13:$AE$22,2,FALSE)&amp; IF(Audit!#REF!=10,Audit!#REF!,"")</f>
        <v>#REF!</v>
      </c>
      <c r="AK175" s="47" t="e">
        <f t="shared" si="77"/>
        <v>#REF!</v>
      </c>
      <c r="AL175" s="50" t="e">
        <f>VLOOKUP(Audit!#REF!,$V$3:$AE$12,3,FALSE)&amp; IF(Audit!#REF!=10,Audit!#REF!,"")</f>
        <v>#REF!</v>
      </c>
      <c r="AM175" s="50" t="e">
        <f>VLOOKUP(Audit!#REF!,$V$13:$AE$22,3,FALSE)&amp; IF(Audit!#REF!=10,Audit!#REF!,"")</f>
        <v>#REF!</v>
      </c>
      <c r="AN175" s="47" t="e">
        <f t="shared" si="78"/>
        <v>#REF!</v>
      </c>
      <c r="AO175" s="50" t="e">
        <f>VLOOKUP(Audit!#REF!,$V$3:$AE$12,4,FALSE) &amp;  Audit!#REF! &amp; IF(Audit!#REF!=10,Audit!#REF!,"")</f>
        <v>#REF!</v>
      </c>
      <c r="AP175" s="50" t="e">
        <f>VLOOKUP(Audit!#REF!,$V$13:$AE$22,4,FALSE)&amp; IF(Audit!#REF!=10,Audit!#REF!,"")</f>
        <v>#REF!</v>
      </c>
      <c r="AQ175" s="47" t="e">
        <f t="shared" si="79"/>
        <v>#REF!</v>
      </c>
      <c r="AR175" s="50" t="e">
        <f>VLOOKUP(Audit!#REF!,$V$3:$AE$12,5,FALSE)&amp; IF(Audit!#REF!=10,Audit!#REF!,"")</f>
        <v>#REF!</v>
      </c>
      <c r="AS175" s="50" t="e">
        <f>VLOOKUP(Audit!#REF!,$V$13:$AE$22,5,FALSE)&amp; IF(Audit!#REF!=10,Audit!#REF!,"")</f>
        <v>#REF!</v>
      </c>
      <c r="AT175" s="47" t="e">
        <f t="shared" si="80"/>
        <v>#REF!</v>
      </c>
      <c r="AU175" s="50" t="e">
        <f>VLOOKUP(Audit!#REF!,$V$3:$AE$12,6,FALSE)&amp; IF(Audit!#REF!=10,Audit!#REF!,"")</f>
        <v>#REF!</v>
      </c>
      <c r="AV175" s="50" t="e">
        <f>VLOOKUP(Audit!#REF!,$V$13:$AE$22,6,FALSE)&amp; IF(Audit!#REF!=10,Audit!#REF!,"")</f>
        <v>#REF!</v>
      </c>
      <c r="AW175" s="47" t="e">
        <f t="shared" si="81"/>
        <v>#REF!</v>
      </c>
      <c r="AX175" s="50" t="e">
        <f>VLOOKUP(Audit!#REF!,$V$3:$AE$12,7,FALSE)&amp; IF(Audit!#REF!=10,Audit!#REF!,"")</f>
        <v>#REF!</v>
      </c>
      <c r="AY175" s="50" t="e">
        <f>VLOOKUP(Audit!#REF!,$V$13:$AE$22,7,FALSE) &amp; IF(Audit!#REF!=10,Audit!#REF!,"")</f>
        <v>#REF!</v>
      </c>
      <c r="AZ175" s="47" t="e">
        <f t="shared" si="82"/>
        <v>#REF!</v>
      </c>
      <c r="BA175" s="50" t="e">
        <f>VLOOKUP(Audit!#REF!,$V$3:$AE$12,8,FALSE)&amp; Audit!#REF! &amp; IF(Audit!#REF!=10,Audit!#REF!,"")</f>
        <v>#REF!</v>
      </c>
      <c r="BB175" s="50" t="e">
        <f>VLOOKUP(Audit!#REF!,$V$13:$AE$22,8,FALSE) &amp; IF(Audit!#REF!=10,Audit!#REF!,"")</f>
        <v>#REF!</v>
      </c>
      <c r="BC175" s="47" t="e">
        <f t="shared" si="83"/>
        <v>#REF!</v>
      </c>
      <c r="BD175" s="50" t="e">
        <f>VLOOKUP(Audit!#REF!,$V$3:$AE$12,9,FALSE)&amp; IF(Audit!#REF!=10,Audit!#REF!,"")</f>
        <v>#REF!</v>
      </c>
      <c r="BE175" s="50" t="e">
        <f>VLOOKUP(Audit!#REF!,$V$13:$AE$22,9,FALSE) &amp; IF(Audit!#REF!=10,Audit!#REF!,"") &amp; IF(Audit!#REF!&lt;&gt;1,U175,"")</f>
        <v>#REF!</v>
      </c>
      <c r="BF175" s="47" t="e">
        <f t="shared" si="84"/>
        <v>#REF!</v>
      </c>
      <c r="BG175" s="50" t="e">
        <f>VLOOKUP(Audit!#REF!,$V$3:$AE$12,10,FALSE) &amp; Audit!#REF! &amp; IF(Audit!#REF!=10,Audit!#REF!,"")</f>
        <v>#REF!</v>
      </c>
      <c r="BH175" s="50" t="e">
        <f>VLOOKUP(Audit!#REF!,$V$13:$AE$22,10,FALSE) &amp; IF(Audit!#REF!=10,Audit!#REF!,"") &amp; IF(Audit!#REF!&lt;&gt;1,U175,"")</f>
        <v>#REF!</v>
      </c>
      <c r="BI175" s="47" t="e">
        <f t="shared" si="85"/>
        <v>#REF!</v>
      </c>
      <c r="BJ175" s="48" t="str">
        <f t="shared" si="86"/>
        <v/>
      </c>
      <c r="BK175" s="48" t="str">
        <f t="shared" si="87"/>
        <v/>
      </c>
      <c r="BL175" s="48" t="str">
        <f t="shared" si="88"/>
        <v/>
      </c>
      <c r="BM175" s="48" t="str">
        <f t="shared" si="89"/>
        <v/>
      </c>
      <c r="BN175" s="48" t="str">
        <f t="shared" si="90"/>
        <v/>
      </c>
      <c r="BO175" s="48" t="str">
        <f t="shared" si="91"/>
        <v/>
      </c>
      <c r="BP175" s="48" t="str">
        <f t="shared" si="92"/>
        <v/>
      </c>
      <c r="BQ175" s="48" t="str">
        <f t="shared" si="93"/>
        <v/>
      </c>
      <c r="BR175" s="48" t="str">
        <f t="shared" si="94"/>
        <v/>
      </c>
      <c r="BS175" s="48" t="str">
        <f t="shared" si="95"/>
        <v/>
      </c>
      <c r="BT175" s="48" t="str">
        <f t="shared" si="96"/>
        <v/>
      </c>
      <c r="BU175" s="48" t="str">
        <f t="shared" si="97"/>
        <v/>
      </c>
    </row>
    <row r="176" spans="1:73">
      <c r="A176" s="10" t="e">
        <f>Audit!#REF!</f>
        <v>#REF!</v>
      </c>
      <c r="B176" s="10" t="e">
        <f t="shared" si="98"/>
        <v>#REF!</v>
      </c>
      <c r="C176" s="17" t="e">
        <f>VLOOKUP(Audit!#REF!,$V$3:$AE$12,2,FALSE) &amp; VLOOKUP(Audit!#REF!,$V$13:$AE$22,2,FALSE)&amp; IF(Audit!#REF!=10,Audit!#REF!&amp;Audit!#REF!,"")</f>
        <v>#REF!</v>
      </c>
      <c r="D176" s="17" t="e">
        <f>VLOOKUP(Audit!#REF!,$V$3:$AE$12,3,FALSE) &amp; VLOOKUP(Audit!#REF!,$V$13:$AE$22,3,FALSE) &amp;IF(Audit!#REF!=10,Audit!#REF!&amp;Audit!#REF!,"")</f>
        <v>#REF!</v>
      </c>
      <c r="E176" s="17" t="e">
        <f>VLOOKUP(Audit!#REF!,$V$3:$AE$12,4,FALSE)&amp; Audit!#REF! &amp; VLOOKUP(Audit!#REF!,$V$13:$AE$22,4,FALSE)&amp; IF(Audit!#REF!=10,Audit!#REF!&amp;Audit!#REF!,"")</f>
        <v>#REF!</v>
      </c>
      <c r="F176" s="17" t="e">
        <f>VLOOKUP(Audit!#REF!,$V$3:$AE$12,5,FALSE) &amp; VLOOKUP(Audit!#REF!,$V$13:$AE$22,5,FALSE)&amp; IF(Audit!#REF!=10,Audit!#REF!&amp;Audit!#REF!,"")</f>
        <v>#REF!</v>
      </c>
      <c r="G176" s="17" t="e">
        <f>VLOOKUP(Audit!#REF!,$V$3:$AE$12,6,FALSE) &amp; VLOOKUP(Audit!#REF!,$V$13:$AE$22,6,FALSE)&amp; IF(Audit!#REF!=10,Audit!#REF!&amp;Audit!#REF!,"")</f>
        <v>#REF!</v>
      </c>
      <c r="H176" s="17" t="e">
        <f>VLOOKUP(Audit!#REF!,$V$3:$AE$12,7,FALSE) &amp; VLOOKUP(Audit!#REF!,$V$13:$AE$22,7,FALSE)&amp;IF(Audit!#REF!=10,Audit!#REF!&amp;Audit!#REF!,"")</f>
        <v>#REF!</v>
      </c>
      <c r="I176" s="17" t="e">
        <f>VLOOKUP(Audit!#REF!,$V$3:$AE$12,8,FALSE) &amp; Audit!#REF! &amp; VLOOKUP(Audit!#REF!,$V$13:$AE$22,8,FALSE)&amp;IF(Audit!#REF!=10,Audit!#REF!&amp;Audit!#REF!,"")</f>
        <v>#REF!</v>
      </c>
      <c r="J176" s="17" t="e">
        <f>VLOOKUP(Audit!#REF!,$V$3:$AE$12,9,FALSE) &amp; VLOOKUP(Audit!#REF!,$V$13:$AE$22,9,FALSE) &amp; IF(Audit!#REF!=10,Audit!#REF!&amp;Audit!#REF!,"") &amp; IF(Audit!#REF!&lt;&gt;1,U176,"")</f>
        <v>#REF!</v>
      </c>
      <c r="K176" s="17" t="e">
        <f>VLOOKUP(Audit!#REF!,$V$3:$AE$12,10,FALSE) &amp; Audit!#REF! &amp; VLOOKUP(Audit!#REF!,$V$13:$AE$22,10,FALSE) &amp; IF(Audit!#REF!=10,Audit!#REF!&amp;Audit!#REF!,"") &amp; IF(Audit!#REF!&lt;&gt;1,U176,"")</f>
        <v>#REF!</v>
      </c>
      <c r="L176" s="10" t="e">
        <f>Audit!#REF!</f>
        <v>#REF!</v>
      </c>
      <c r="M176" s="10" t="e">
        <f t="shared" si="69"/>
        <v>#REF!</v>
      </c>
      <c r="N176" s="10" t="e">
        <f t="shared" si="70"/>
        <v>#REF!</v>
      </c>
      <c r="O176" s="10" t="e">
        <f t="shared" si="71"/>
        <v>#REF!</v>
      </c>
      <c r="P176" s="10" t="e">
        <f t="shared" si="72"/>
        <v>#REF!</v>
      </c>
      <c r="Q176" s="10" t="e">
        <f t="shared" si="73"/>
        <v>#REF!</v>
      </c>
      <c r="R176" s="10" t="e">
        <f t="shared" si="74"/>
        <v>#REF!</v>
      </c>
      <c r="S176" s="10" t="e">
        <f t="shared" si="75"/>
        <v>#REF!</v>
      </c>
      <c r="T176" s="10" t="e">
        <f t="shared" si="76"/>
        <v>#REF!</v>
      </c>
      <c r="U176" s="17" t="e">
        <f>IF(Audit!#REF!="","",VLOOKUP(Audit!#REF!,$W$26:$X$35,2,FALSE)) &amp; Audit!#REF! &amp; IF(Audit!#REF!="","",IF(Audit!#REF!&lt;=1.4,VLOOKUP(Audit!#REF!,$W$38:X221,2,FALSE),VLOOKUP(Audit!#REF!,$W$51:$X$61,2,FALSE))) &amp; IF(Audit!#REF!="","",VLOOKUP(Audit!#REF!,$Y$26:$Z$35,2,FALSE) &amp; Audit!#REF! &amp; IF(Audit!#REF!="","",IF(Audit!#REF!&lt;=1.4,VLOOKUP(Audit!#REF!,$Y$38:$Z$48,2,FALSE),VLOOKUP(Audit!#REF!,$Y$51:$Z$61,2,FALSE))))</f>
        <v>#REF!</v>
      </c>
      <c r="V176" s="21"/>
      <c r="AH176" s="49" t="e">
        <f>Audit!#REF!</f>
        <v>#REF!</v>
      </c>
      <c r="AI176" s="50" t="e">
        <f>VLOOKUP(Audit!#REF!,$V$3:$AE$12,2,FALSE)&amp; IF(Audit!#REF!=10,Audit!#REF!,"")</f>
        <v>#REF!</v>
      </c>
      <c r="AJ176" s="50" t="e">
        <f>VLOOKUP(Audit!#REF!,$V$13:$AE$22,2,FALSE)&amp; IF(Audit!#REF!=10,Audit!#REF!,"")</f>
        <v>#REF!</v>
      </c>
      <c r="AK176" s="47" t="e">
        <f t="shared" si="77"/>
        <v>#REF!</v>
      </c>
      <c r="AL176" s="50" t="e">
        <f>VLOOKUP(Audit!#REF!,$V$3:$AE$12,3,FALSE)&amp; IF(Audit!#REF!=10,Audit!#REF!,"")</f>
        <v>#REF!</v>
      </c>
      <c r="AM176" s="50" t="e">
        <f>VLOOKUP(Audit!#REF!,$V$13:$AE$22,3,FALSE)&amp; IF(Audit!#REF!=10,Audit!#REF!,"")</f>
        <v>#REF!</v>
      </c>
      <c r="AN176" s="47" t="e">
        <f t="shared" si="78"/>
        <v>#REF!</v>
      </c>
      <c r="AO176" s="50" t="e">
        <f>VLOOKUP(Audit!#REF!,$V$3:$AE$12,4,FALSE) &amp;  Audit!#REF! &amp; IF(Audit!#REF!=10,Audit!#REF!,"")</f>
        <v>#REF!</v>
      </c>
      <c r="AP176" s="50" t="e">
        <f>VLOOKUP(Audit!#REF!,$V$13:$AE$22,4,FALSE)&amp; IF(Audit!#REF!=10,Audit!#REF!,"")</f>
        <v>#REF!</v>
      </c>
      <c r="AQ176" s="47" t="e">
        <f t="shared" si="79"/>
        <v>#REF!</v>
      </c>
      <c r="AR176" s="50" t="e">
        <f>VLOOKUP(Audit!#REF!,$V$3:$AE$12,5,FALSE)&amp; IF(Audit!#REF!=10,Audit!#REF!,"")</f>
        <v>#REF!</v>
      </c>
      <c r="AS176" s="50" t="e">
        <f>VLOOKUP(Audit!#REF!,$V$13:$AE$22,5,FALSE)&amp; IF(Audit!#REF!=10,Audit!#REF!,"")</f>
        <v>#REF!</v>
      </c>
      <c r="AT176" s="47" t="e">
        <f t="shared" si="80"/>
        <v>#REF!</v>
      </c>
      <c r="AU176" s="50" t="e">
        <f>VLOOKUP(Audit!#REF!,$V$3:$AE$12,6,FALSE)&amp; IF(Audit!#REF!=10,Audit!#REF!,"")</f>
        <v>#REF!</v>
      </c>
      <c r="AV176" s="50" t="e">
        <f>VLOOKUP(Audit!#REF!,$V$13:$AE$22,6,FALSE)&amp; IF(Audit!#REF!=10,Audit!#REF!,"")</f>
        <v>#REF!</v>
      </c>
      <c r="AW176" s="47" t="e">
        <f t="shared" si="81"/>
        <v>#REF!</v>
      </c>
      <c r="AX176" s="50" t="e">
        <f>VLOOKUP(Audit!#REF!,$V$3:$AE$12,7,FALSE)&amp; IF(Audit!#REF!=10,Audit!#REF!,"")</f>
        <v>#REF!</v>
      </c>
      <c r="AY176" s="50" t="e">
        <f>VLOOKUP(Audit!#REF!,$V$13:$AE$22,7,FALSE) &amp; IF(Audit!#REF!=10,Audit!#REF!,"")</f>
        <v>#REF!</v>
      </c>
      <c r="AZ176" s="47" t="e">
        <f t="shared" si="82"/>
        <v>#REF!</v>
      </c>
      <c r="BA176" s="50" t="e">
        <f>VLOOKUP(Audit!#REF!,$V$3:$AE$12,8,FALSE)&amp; Audit!#REF! &amp; IF(Audit!#REF!=10,Audit!#REF!,"")</f>
        <v>#REF!</v>
      </c>
      <c r="BB176" s="50" t="e">
        <f>VLOOKUP(Audit!#REF!,$V$13:$AE$22,8,FALSE) &amp; IF(Audit!#REF!=10,Audit!#REF!,"")</f>
        <v>#REF!</v>
      </c>
      <c r="BC176" s="47" t="e">
        <f t="shared" si="83"/>
        <v>#REF!</v>
      </c>
      <c r="BD176" s="50" t="e">
        <f>VLOOKUP(Audit!#REF!,$V$3:$AE$12,9,FALSE)&amp; IF(Audit!#REF!=10,Audit!#REF!,"")</f>
        <v>#REF!</v>
      </c>
      <c r="BE176" s="50" t="e">
        <f>VLOOKUP(Audit!#REF!,$V$13:$AE$22,9,FALSE) &amp; IF(Audit!#REF!=10,Audit!#REF!,"") &amp; IF(Audit!#REF!&lt;&gt;1,U176,"")</f>
        <v>#REF!</v>
      </c>
      <c r="BF176" s="47" t="e">
        <f t="shared" si="84"/>
        <v>#REF!</v>
      </c>
      <c r="BG176" s="50" t="e">
        <f>VLOOKUP(Audit!#REF!,$V$3:$AE$12,10,FALSE) &amp; Audit!#REF! &amp; IF(Audit!#REF!=10,Audit!#REF!,"")</f>
        <v>#REF!</v>
      </c>
      <c r="BH176" s="50" t="e">
        <f>VLOOKUP(Audit!#REF!,$V$13:$AE$22,10,FALSE) &amp; IF(Audit!#REF!=10,Audit!#REF!,"") &amp; IF(Audit!#REF!&lt;&gt;1,U176,"")</f>
        <v>#REF!</v>
      </c>
      <c r="BI176" s="47" t="e">
        <f t="shared" si="85"/>
        <v>#REF!</v>
      </c>
      <c r="BJ176" s="48" t="str">
        <f t="shared" si="86"/>
        <v/>
      </c>
      <c r="BK176" s="48" t="str">
        <f t="shared" si="87"/>
        <v/>
      </c>
      <c r="BL176" s="48" t="str">
        <f t="shared" si="88"/>
        <v/>
      </c>
      <c r="BM176" s="48" t="str">
        <f t="shared" si="89"/>
        <v/>
      </c>
      <c r="BN176" s="48" t="str">
        <f t="shared" si="90"/>
        <v/>
      </c>
      <c r="BO176" s="48" t="str">
        <f t="shared" si="91"/>
        <v/>
      </c>
      <c r="BP176" s="48" t="str">
        <f t="shared" si="92"/>
        <v/>
      </c>
      <c r="BQ176" s="48" t="str">
        <f t="shared" si="93"/>
        <v/>
      </c>
      <c r="BR176" s="48" t="str">
        <f t="shared" si="94"/>
        <v/>
      </c>
      <c r="BS176" s="48" t="str">
        <f t="shared" si="95"/>
        <v/>
      </c>
      <c r="BT176" s="48" t="str">
        <f t="shared" si="96"/>
        <v/>
      </c>
      <c r="BU176" s="48" t="str">
        <f t="shared" si="97"/>
        <v/>
      </c>
    </row>
    <row r="177" spans="1:73">
      <c r="A177" s="10" t="e">
        <f>Audit!#REF!</f>
        <v>#REF!</v>
      </c>
      <c r="B177" s="10" t="e">
        <f t="shared" si="98"/>
        <v>#REF!</v>
      </c>
      <c r="C177" s="17" t="e">
        <f>VLOOKUP(Audit!#REF!,$V$3:$AE$12,2,FALSE) &amp; VLOOKUP(Audit!#REF!,$V$13:$AE$22,2,FALSE)&amp; IF(Audit!#REF!=10,Audit!#REF!&amp;Audit!#REF!,"")</f>
        <v>#REF!</v>
      </c>
      <c r="D177" s="17" t="e">
        <f>VLOOKUP(Audit!#REF!,$V$3:$AE$12,3,FALSE) &amp; VLOOKUP(Audit!#REF!,$V$13:$AE$22,3,FALSE) &amp;IF(Audit!#REF!=10,Audit!#REF!&amp;Audit!#REF!,"")</f>
        <v>#REF!</v>
      </c>
      <c r="E177" s="17" t="e">
        <f>VLOOKUP(Audit!#REF!,$V$3:$AE$12,4,FALSE)&amp; Audit!#REF! &amp; VLOOKUP(Audit!#REF!,$V$13:$AE$22,4,FALSE)&amp; IF(Audit!#REF!=10,Audit!#REF!&amp;Audit!#REF!,"")</f>
        <v>#REF!</v>
      </c>
      <c r="F177" s="17" t="e">
        <f>VLOOKUP(Audit!#REF!,$V$3:$AE$12,5,FALSE) &amp; VLOOKUP(Audit!#REF!,$V$13:$AE$22,5,FALSE)&amp; IF(Audit!#REF!=10,Audit!#REF!&amp;Audit!#REF!,"")</f>
        <v>#REF!</v>
      </c>
      <c r="G177" s="17" t="e">
        <f>VLOOKUP(Audit!#REF!,$V$3:$AE$12,6,FALSE) &amp; VLOOKUP(Audit!#REF!,$V$13:$AE$22,6,FALSE)&amp; IF(Audit!#REF!=10,Audit!#REF!&amp;Audit!#REF!,"")</f>
        <v>#REF!</v>
      </c>
      <c r="H177" s="17" t="e">
        <f>VLOOKUP(Audit!#REF!,$V$3:$AE$12,7,FALSE) &amp; VLOOKUP(Audit!#REF!,$V$13:$AE$22,7,FALSE)&amp;IF(Audit!#REF!=10,Audit!#REF!&amp;Audit!#REF!,"")</f>
        <v>#REF!</v>
      </c>
      <c r="I177" s="17" t="e">
        <f>VLOOKUP(Audit!#REF!,$V$3:$AE$12,8,FALSE) &amp; Audit!#REF! &amp; VLOOKUP(Audit!#REF!,$V$13:$AE$22,8,FALSE)&amp;IF(Audit!#REF!=10,Audit!#REF!&amp;Audit!#REF!,"")</f>
        <v>#REF!</v>
      </c>
      <c r="J177" s="17" t="e">
        <f>VLOOKUP(Audit!#REF!,$V$3:$AE$12,9,FALSE) &amp; VLOOKUP(Audit!#REF!,$V$13:$AE$22,9,FALSE) &amp; IF(Audit!#REF!=10,Audit!#REF!&amp;Audit!#REF!,"") &amp; IF(Audit!#REF!&lt;&gt;1,U177,"")</f>
        <v>#REF!</v>
      </c>
      <c r="K177" s="17" t="e">
        <f>VLOOKUP(Audit!#REF!,$V$3:$AE$12,10,FALSE) &amp; Audit!#REF! &amp; VLOOKUP(Audit!#REF!,$V$13:$AE$22,10,FALSE) &amp; IF(Audit!#REF!=10,Audit!#REF!&amp;Audit!#REF!,"") &amp; IF(Audit!#REF!&lt;&gt;1,U177,"")</f>
        <v>#REF!</v>
      </c>
      <c r="L177" s="10" t="e">
        <f>Audit!#REF!</f>
        <v>#REF!</v>
      </c>
      <c r="M177" s="10" t="e">
        <f t="shared" si="69"/>
        <v>#REF!</v>
      </c>
      <c r="N177" s="10" t="e">
        <f t="shared" si="70"/>
        <v>#REF!</v>
      </c>
      <c r="O177" s="10" t="e">
        <f t="shared" si="71"/>
        <v>#REF!</v>
      </c>
      <c r="P177" s="10" t="e">
        <f t="shared" si="72"/>
        <v>#REF!</v>
      </c>
      <c r="Q177" s="10" t="e">
        <f t="shared" si="73"/>
        <v>#REF!</v>
      </c>
      <c r="R177" s="10" t="e">
        <f t="shared" si="74"/>
        <v>#REF!</v>
      </c>
      <c r="S177" s="10" t="e">
        <f t="shared" si="75"/>
        <v>#REF!</v>
      </c>
      <c r="T177" s="10" t="e">
        <f t="shared" si="76"/>
        <v>#REF!</v>
      </c>
      <c r="U177" s="17" t="e">
        <f>IF(Audit!#REF!="","",VLOOKUP(Audit!#REF!,$W$26:$X$35,2,FALSE)) &amp; Audit!#REF! &amp; IF(Audit!#REF!="","",IF(Audit!#REF!&lt;=1.4,VLOOKUP(Audit!#REF!,$W$38:X222,2,FALSE),VLOOKUP(Audit!#REF!,$W$51:$X$61,2,FALSE))) &amp; IF(Audit!#REF!="","",VLOOKUP(Audit!#REF!,$Y$26:$Z$35,2,FALSE) &amp; Audit!#REF! &amp; IF(Audit!#REF!="","",IF(Audit!#REF!&lt;=1.4,VLOOKUP(Audit!#REF!,$Y$38:$Z$48,2,FALSE),VLOOKUP(Audit!#REF!,$Y$51:$Z$61,2,FALSE))))</f>
        <v>#REF!</v>
      </c>
      <c r="V177" s="21"/>
      <c r="AH177" s="49" t="e">
        <f>Audit!#REF!</f>
        <v>#REF!</v>
      </c>
      <c r="AI177" s="50" t="e">
        <f>VLOOKUP(Audit!#REF!,$V$3:$AE$12,2,FALSE)&amp; IF(Audit!#REF!=10,Audit!#REF!,"")</f>
        <v>#REF!</v>
      </c>
      <c r="AJ177" s="50" t="e">
        <f>VLOOKUP(Audit!#REF!,$V$13:$AE$22,2,FALSE)&amp; IF(Audit!#REF!=10,Audit!#REF!,"")</f>
        <v>#REF!</v>
      </c>
      <c r="AK177" s="47" t="e">
        <f t="shared" si="77"/>
        <v>#REF!</v>
      </c>
      <c r="AL177" s="50" t="e">
        <f>VLOOKUP(Audit!#REF!,$V$3:$AE$12,3,FALSE)&amp; IF(Audit!#REF!=10,Audit!#REF!,"")</f>
        <v>#REF!</v>
      </c>
      <c r="AM177" s="50" t="e">
        <f>VLOOKUP(Audit!#REF!,$V$13:$AE$22,3,FALSE)&amp; IF(Audit!#REF!=10,Audit!#REF!,"")</f>
        <v>#REF!</v>
      </c>
      <c r="AN177" s="47" t="e">
        <f t="shared" si="78"/>
        <v>#REF!</v>
      </c>
      <c r="AO177" s="50" t="e">
        <f>VLOOKUP(Audit!#REF!,$V$3:$AE$12,4,FALSE) &amp;  Audit!#REF! &amp; IF(Audit!#REF!=10,Audit!#REF!,"")</f>
        <v>#REF!</v>
      </c>
      <c r="AP177" s="50" t="e">
        <f>VLOOKUP(Audit!#REF!,$V$13:$AE$22,4,FALSE)&amp; IF(Audit!#REF!=10,Audit!#REF!,"")</f>
        <v>#REF!</v>
      </c>
      <c r="AQ177" s="47" t="e">
        <f t="shared" si="79"/>
        <v>#REF!</v>
      </c>
      <c r="AR177" s="50" t="e">
        <f>VLOOKUP(Audit!#REF!,$V$3:$AE$12,5,FALSE)&amp; IF(Audit!#REF!=10,Audit!#REF!,"")</f>
        <v>#REF!</v>
      </c>
      <c r="AS177" s="50" t="e">
        <f>VLOOKUP(Audit!#REF!,$V$13:$AE$22,5,FALSE)&amp; IF(Audit!#REF!=10,Audit!#REF!,"")</f>
        <v>#REF!</v>
      </c>
      <c r="AT177" s="47" t="e">
        <f t="shared" si="80"/>
        <v>#REF!</v>
      </c>
      <c r="AU177" s="50" t="e">
        <f>VLOOKUP(Audit!#REF!,$V$3:$AE$12,6,FALSE)&amp; IF(Audit!#REF!=10,Audit!#REF!,"")</f>
        <v>#REF!</v>
      </c>
      <c r="AV177" s="50" t="e">
        <f>VLOOKUP(Audit!#REF!,$V$13:$AE$22,6,FALSE)&amp; IF(Audit!#REF!=10,Audit!#REF!,"")</f>
        <v>#REF!</v>
      </c>
      <c r="AW177" s="47" t="e">
        <f t="shared" si="81"/>
        <v>#REF!</v>
      </c>
      <c r="AX177" s="50" t="e">
        <f>VLOOKUP(Audit!#REF!,$V$3:$AE$12,7,FALSE)&amp; IF(Audit!#REF!=10,Audit!#REF!,"")</f>
        <v>#REF!</v>
      </c>
      <c r="AY177" s="50" t="e">
        <f>VLOOKUP(Audit!#REF!,$V$13:$AE$22,7,FALSE) &amp; IF(Audit!#REF!=10,Audit!#REF!,"")</f>
        <v>#REF!</v>
      </c>
      <c r="AZ177" s="47" t="e">
        <f t="shared" si="82"/>
        <v>#REF!</v>
      </c>
      <c r="BA177" s="50" t="e">
        <f>VLOOKUP(Audit!#REF!,$V$3:$AE$12,8,FALSE)&amp; Audit!#REF! &amp; IF(Audit!#REF!=10,Audit!#REF!,"")</f>
        <v>#REF!</v>
      </c>
      <c r="BB177" s="50" t="e">
        <f>VLOOKUP(Audit!#REF!,$V$13:$AE$22,8,FALSE) &amp; IF(Audit!#REF!=10,Audit!#REF!,"")</f>
        <v>#REF!</v>
      </c>
      <c r="BC177" s="47" t="e">
        <f t="shared" si="83"/>
        <v>#REF!</v>
      </c>
      <c r="BD177" s="50" t="e">
        <f>VLOOKUP(Audit!#REF!,$V$3:$AE$12,9,FALSE)&amp; IF(Audit!#REF!=10,Audit!#REF!,"")</f>
        <v>#REF!</v>
      </c>
      <c r="BE177" s="50" t="e">
        <f>VLOOKUP(Audit!#REF!,$V$13:$AE$22,9,FALSE) &amp; IF(Audit!#REF!=10,Audit!#REF!,"") &amp; IF(Audit!#REF!&lt;&gt;1,U177,"")</f>
        <v>#REF!</v>
      </c>
      <c r="BF177" s="47" t="e">
        <f t="shared" si="84"/>
        <v>#REF!</v>
      </c>
      <c r="BG177" s="50" t="e">
        <f>VLOOKUP(Audit!#REF!,$V$3:$AE$12,10,FALSE) &amp; Audit!#REF! &amp; IF(Audit!#REF!=10,Audit!#REF!,"")</f>
        <v>#REF!</v>
      </c>
      <c r="BH177" s="50" t="e">
        <f>VLOOKUP(Audit!#REF!,$V$13:$AE$22,10,FALSE) &amp; IF(Audit!#REF!=10,Audit!#REF!,"") &amp; IF(Audit!#REF!&lt;&gt;1,U177,"")</f>
        <v>#REF!</v>
      </c>
      <c r="BI177" s="47" t="e">
        <f t="shared" si="85"/>
        <v>#REF!</v>
      </c>
      <c r="BJ177" s="48" t="str">
        <f t="shared" si="86"/>
        <v/>
      </c>
      <c r="BK177" s="48" t="str">
        <f t="shared" si="87"/>
        <v/>
      </c>
      <c r="BL177" s="48" t="str">
        <f t="shared" si="88"/>
        <v/>
      </c>
      <c r="BM177" s="48" t="str">
        <f t="shared" si="89"/>
        <v/>
      </c>
      <c r="BN177" s="48" t="str">
        <f t="shared" si="90"/>
        <v/>
      </c>
      <c r="BO177" s="48" t="str">
        <f t="shared" si="91"/>
        <v/>
      </c>
      <c r="BP177" s="48" t="str">
        <f t="shared" si="92"/>
        <v/>
      </c>
      <c r="BQ177" s="48" t="str">
        <f t="shared" si="93"/>
        <v/>
      </c>
      <c r="BR177" s="48" t="str">
        <f t="shared" si="94"/>
        <v/>
      </c>
      <c r="BS177" s="48" t="str">
        <f t="shared" si="95"/>
        <v/>
      </c>
      <c r="BT177" s="48" t="str">
        <f t="shared" si="96"/>
        <v/>
      </c>
      <c r="BU177" s="48" t="str">
        <f t="shared" si="97"/>
        <v/>
      </c>
    </row>
    <row r="178" spans="1:73">
      <c r="A178" s="10" t="e">
        <f>Audit!#REF!</f>
        <v>#REF!</v>
      </c>
      <c r="B178" s="10" t="e">
        <f t="shared" si="98"/>
        <v>#REF!</v>
      </c>
      <c r="C178" s="17" t="e">
        <f>VLOOKUP(Audit!#REF!,$V$3:$AE$12,2,FALSE) &amp; VLOOKUP(Audit!#REF!,$V$13:$AE$22,2,FALSE)&amp; IF(Audit!#REF!=10,Audit!#REF!&amp;Audit!#REF!,"")</f>
        <v>#REF!</v>
      </c>
      <c r="D178" s="17" t="e">
        <f>VLOOKUP(Audit!#REF!,$V$3:$AE$12,3,FALSE) &amp; VLOOKUP(Audit!#REF!,$V$13:$AE$22,3,FALSE) &amp;IF(Audit!#REF!=10,Audit!#REF!&amp;Audit!#REF!,"")</f>
        <v>#REF!</v>
      </c>
      <c r="E178" s="17" t="e">
        <f>VLOOKUP(Audit!#REF!,$V$3:$AE$12,4,FALSE)&amp; Audit!#REF! &amp; VLOOKUP(Audit!#REF!,$V$13:$AE$22,4,FALSE)&amp; IF(Audit!#REF!=10,Audit!#REF!&amp;Audit!#REF!,"")</f>
        <v>#REF!</v>
      </c>
      <c r="F178" s="17" t="e">
        <f>VLOOKUP(Audit!#REF!,$V$3:$AE$12,5,FALSE) &amp; VLOOKUP(Audit!#REF!,$V$13:$AE$22,5,FALSE)&amp; IF(Audit!#REF!=10,Audit!#REF!&amp;Audit!#REF!,"")</f>
        <v>#REF!</v>
      </c>
      <c r="G178" s="17" t="e">
        <f>VLOOKUP(Audit!#REF!,$V$3:$AE$12,6,FALSE) &amp; VLOOKUP(Audit!#REF!,$V$13:$AE$22,6,FALSE)&amp; IF(Audit!#REF!=10,Audit!#REF!&amp;Audit!#REF!,"")</f>
        <v>#REF!</v>
      </c>
      <c r="H178" s="17" t="e">
        <f>VLOOKUP(Audit!#REF!,$V$3:$AE$12,7,FALSE) &amp; VLOOKUP(Audit!#REF!,$V$13:$AE$22,7,FALSE)&amp;IF(Audit!#REF!=10,Audit!#REF!&amp;Audit!#REF!,"")</f>
        <v>#REF!</v>
      </c>
      <c r="I178" s="17" t="e">
        <f>VLOOKUP(Audit!#REF!,$V$3:$AE$12,8,FALSE) &amp; Audit!#REF! &amp; VLOOKUP(Audit!#REF!,$V$13:$AE$22,8,FALSE)&amp;IF(Audit!#REF!=10,Audit!#REF!&amp;Audit!#REF!,"")</f>
        <v>#REF!</v>
      </c>
      <c r="J178" s="17" t="e">
        <f>VLOOKUP(Audit!#REF!,$V$3:$AE$12,9,FALSE) &amp; VLOOKUP(Audit!#REF!,$V$13:$AE$22,9,FALSE) &amp; IF(Audit!#REF!=10,Audit!#REF!&amp;Audit!#REF!,"") &amp; IF(Audit!#REF!&lt;&gt;1,U178,"")</f>
        <v>#REF!</v>
      </c>
      <c r="K178" s="17" t="e">
        <f>VLOOKUP(Audit!#REF!,$V$3:$AE$12,10,FALSE) &amp; Audit!#REF! &amp; VLOOKUP(Audit!#REF!,$V$13:$AE$22,10,FALSE) &amp; IF(Audit!#REF!=10,Audit!#REF!&amp;Audit!#REF!,"") &amp; IF(Audit!#REF!&lt;&gt;1,U178,"")</f>
        <v>#REF!</v>
      </c>
      <c r="L178" s="10" t="e">
        <f>Audit!#REF!</f>
        <v>#REF!</v>
      </c>
      <c r="M178" s="10" t="e">
        <f t="shared" si="69"/>
        <v>#REF!</v>
      </c>
      <c r="N178" s="10" t="e">
        <f t="shared" si="70"/>
        <v>#REF!</v>
      </c>
      <c r="O178" s="10" t="e">
        <f t="shared" si="71"/>
        <v>#REF!</v>
      </c>
      <c r="P178" s="10" t="e">
        <f t="shared" si="72"/>
        <v>#REF!</v>
      </c>
      <c r="Q178" s="10" t="e">
        <f t="shared" si="73"/>
        <v>#REF!</v>
      </c>
      <c r="R178" s="10" t="e">
        <f t="shared" si="74"/>
        <v>#REF!</v>
      </c>
      <c r="S178" s="10" t="e">
        <f t="shared" si="75"/>
        <v>#REF!</v>
      </c>
      <c r="T178" s="10" t="e">
        <f t="shared" si="76"/>
        <v>#REF!</v>
      </c>
      <c r="U178" s="17" t="e">
        <f>IF(Audit!#REF!="","",VLOOKUP(Audit!#REF!,$W$26:$X$35,2,FALSE)) &amp; Audit!#REF! &amp; IF(Audit!#REF!="","",IF(Audit!#REF!&lt;=1.4,VLOOKUP(Audit!#REF!,$W$38:X223,2,FALSE),VLOOKUP(Audit!#REF!,$W$51:$X$61,2,FALSE))) &amp; IF(Audit!#REF!="","",VLOOKUP(Audit!#REF!,$Y$26:$Z$35,2,FALSE) &amp; Audit!#REF! &amp; IF(Audit!#REF!="","",IF(Audit!#REF!&lt;=1.4,VLOOKUP(Audit!#REF!,$Y$38:$Z$48,2,FALSE),VLOOKUP(Audit!#REF!,$Y$51:$Z$61,2,FALSE))))</f>
        <v>#REF!</v>
      </c>
      <c r="V178" s="21"/>
      <c r="AH178" s="49" t="e">
        <f>Audit!#REF!</f>
        <v>#REF!</v>
      </c>
      <c r="AI178" s="50" t="e">
        <f>VLOOKUP(Audit!#REF!,$V$3:$AE$12,2,FALSE)&amp; IF(Audit!#REF!=10,Audit!#REF!,"")</f>
        <v>#REF!</v>
      </c>
      <c r="AJ178" s="50" t="e">
        <f>VLOOKUP(Audit!#REF!,$V$13:$AE$22,2,FALSE)&amp; IF(Audit!#REF!=10,Audit!#REF!,"")</f>
        <v>#REF!</v>
      </c>
      <c r="AK178" s="47" t="e">
        <f t="shared" si="77"/>
        <v>#REF!</v>
      </c>
      <c r="AL178" s="50" t="e">
        <f>VLOOKUP(Audit!#REF!,$V$3:$AE$12,3,FALSE)&amp; IF(Audit!#REF!=10,Audit!#REF!,"")</f>
        <v>#REF!</v>
      </c>
      <c r="AM178" s="50" t="e">
        <f>VLOOKUP(Audit!#REF!,$V$13:$AE$22,3,FALSE)&amp; IF(Audit!#REF!=10,Audit!#REF!,"")</f>
        <v>#REF!</v>
      </c>
      <c r="AN178" s="47" t="e">
        <f t="shared" si="78"/>
        <v>#REF!</v>
      </c>
      <c r="AO178" s="50" t="e">
        <f>VLOOKUP(Audit!#REF!,$V$3:$AE$12,4,FALSE) &amp;  Audit!#REF! &amp; IF(Audit!#REF!=10,Audit!#REF!,"")</f>
        <v>#REF!</v>
      </c>
      <c r="AP178" s="50" t="e">
        <f>VLOOKUP(Audit!#REF!,$V$13:$AE$22,4,FALSE)&amp; IF(Audit!#REF!=10,Audit!#REF!,"")</f>
        <v>#REF!</v>
      </c>
      <c r="AQ178" s="47" t="e">
        <f t="shared" si="79"/>
        <v>#REF!</v>
      </c>
      <c r="AR178" s="50" t="e">
        <f>VLOOKUP(Audit!#REF!,$V$3:$AE$12,5,FALSE)&amp; IF(Audit!#REF!=10,Audit!#REF!,"")</f>
        <v>#REF!</v>
      </c>
      <c r="AS178" s="50" t="e">
        <f>VLOOKUP(Audit!#REF!,$V$13:$AE$22,5,FALSE)&amp; IF(Audit!#REF!=10,Audit!#REF!,"")</f>
        <v>#REF!</v>
      </c>
      <c r="AT178" s="47" t="e">
        <f t="shared" si="80"/>
        <v>#REF!</v>
      </c>
      <c r="AU178" s="50" t="e">
        <f>VLOOKUP(Audit!#REF!,$V$3:$AE$12,6,FALSE)&amp; IF(Audit!#REF!=10,Audit!#REF!,"")</f>
        <v>#REF!</v>
      </c>
      <c r="AV178" s="50" t="e">
        <f>VLOOKUP(Audit!#REF!,$V$13:$AE$22,6,FALSE)&amp; IF(Audit!#REF!=10,Audit!#REF!,"")</f>
        <v>#REF!</v>
      </c>
      <c r="AW178" s="47" t="e">
        <f t="shared" si="81"/>
        <v>#REF!</v>
      </c>
      <c r="AX178" s="50" t="e">
        <f>VLOOKUP(Audit!#REF!,$V$3:$AE$12,7,FALSE)&amp; IF(Audit!#REF!=10,Audit!#REF!,"")</f>
        <v>#REF!</v>
      </c>
      <c r="AY178" s="50" t="e">
        <f>VLOOKUP(Audit!#REF!,$V$13:$AE$22,7,FALSE) &amp; IF(Audit!#REF!=10,Audit!#REF!,"")</f>
        <v>#REF!</v>
      </c>
      <c r="AZ178" s="47" t="e">
        <f t="shared" si="82"/>
        <v>#REF!</v>
      </c>
      <c r="BA178" s="50" t="e">
        <f>VLOOKUP(Audit!#REF!,$V$3:$AE$12,8,FALSE)&amp; Audit!#REF! &amp; IF(Audit!#REF!=10,Audit!#REF!,"")</f>
        <v>#REF!</v>
      </c>
      <c r="BB178" s="50" t="e">
        <f>VLOOKUP(Audit!#REF!,$V$13:$AE$22,8,FALSE) &amp; IF(Audit!#REF!=10,Audit!#REF!,"")</f>
        <v>#REF!</v>
      </c>
      <c r="BC178" s="47" t="e">
        <f t="shared" si="83"/>
        <v>#REF!</v>
      </c>
      <c r="BD178" s="50" t="e">
        <f>VLOOKUP(Audit!#REF!,$V$3:$AE$12,9,FALSE)&amp; IF(Audit!#REF!=10,Audit!#REF!,"")</f>
        <v>#REF!</v>
      </c>
      <c r="BE178" s="50" t="e">
        <f>VLOOKUP(Audit!#REF!,$V$13:$AE$22,9,FALSE) &amp; IF(Audit!#REF!=10,Audit!#REF!,"") &amp; IF(Audit!#REF!&lt;&gt;1,U178,"")</f>
        <v>#REF!</v>
      </c>
      <c r="BF178" s="47" t="e">
        <f t="shared" si="84"/>
        <v>#REF!</v>
      </c>
      <c r="BG178" s="50" t="e">
        <f>VLOOKUP(Audit!#REF!,$V$3:$AE$12,10,FALSE) &amp; Audit!#REF! &amp; IF(Audit!#REF!=10,Audit!#REF!,"")</f>
        <v>#REF!</v>
      </c>
      <c r="BH178" s="50" t="e">
        <f>VLOOKUP(Audit!#REF!,$V$13:$AE$22,10,FALSE) &amp; IF(Audit!#REF!=10,Audit!#REF!,"") &amp; IF(Audit!#REF!&lt;&gt;1,U178,"")</f>
        <v>#REF!</v>
      </c>
      <c r="BI178" s="47" t="e">
        <f t="shared" si="85"/>
        <v>#REF!</v>
      </c>
      <c r="BJ178" s="48" t="str">
        <f t="shared" si="86"/>
        <v/>
      </c>
      <c r="BK178" s="48" t="str">
        <f t="shared" si="87"/>
        <v/>
      </c>
      <c r="BL178" s="48" t="str">
        <f t="shared" si="88"/>
        <v/>
      </c>
      <c r="BM178" s="48" t="str">
        <f t="shared" si="89"/>
        <v/>
      </c>
      <c r="BN178" s="48" t="str">
        <f t="shared" si="90"/>
        <v/>
      </c>
      <c r="BO178" s="48" t="str">
        <f t="shared" si="91"/>
        <v/>
      </c>
      <c r="BP178" s="48" t="str">
        <f t="shared" si="92"/>
        <v/>
      </c>
      <c r="BQ178" s="48" t="str">
        <f t="shared" si="93"/>
        <v/>
      </c>
      <c r="BR178" s="48" t="str">
        <f t="shared" si="94"/>
        <v/>
      </c>
      <c r="BS178" s="48" t="str">
        <f t="shared" si="95"/>
        <v/>
      </c>
      <c r="BT178" s="48" t="str">
        <f t="shared" si="96"/>
        <v/>
      </c>
      <c r="BU178" s="48" t="str">
        <f t="shared" si="97"/>
        <v/>
      </c>
    </row>
    <row r="179" spans="1:73">
      <c r="A179" s="10" t="e">
        <f>Audit!#REF!</f>
        <v>#REF!</v>
      </c>
      <c r="B179" s="10" t="e">
        <f t="shared" si="98"/>
        <v>#REF!</v>
      </c>
      <c r="C179" s="17" t="e">
        <f>VLOOKUP(Audit!#REF!,$V$3:$AE$12,2,FALSE) &amp; VLOOKUP(Audit!#REF!,$V$13:$AE$22,2,FALSE)&amp; IF(Audit!#REF!=10,Audit!#REF!&amp;Audit!#REF!,"")</f>
        <v>#REF!</v>
      </c>
      <c r="D179" s="17" t="e">
        <f>VLOOKUP(Audit!#REF!,$V$3:$AE$12,3,FALSE) &amp; VLOOKUP(Audit!#REF!,$V$13:$AE$22,3,FALSE) &amp;IF(Audit!#REF!=10,Audit!#REF!&amp;Audit!#REF!,"")</f>
        <v>#REF!</v>
      </c>
      <c r="E179" s="17" t="e">
        <f>VLOOKUP(Audit!#REF!,$V$3:$AE$12,4,FALSE)&amp; Audit!#REF! &amp; VLOOKUP(Audit!#REF!,$V$13:$AE$22,4,FALSE)&amp; IF(Audit!#REF!=10,Audit!#REF!&amp;Audit!#REF!,"")</f>
        <v>#REF!</v>
      </c>
      <c r="F179" s="17" t="e">
        <f>VLOOKUP(Audit!#REF!,$V$3:$AE$12,5,FALSE) &amp; VLOOKUP(Audit!#REF!,$V$13:$AE$22,5,FALSE)&amp; IF(Audit!#REF!=10,Audit!#REF!&amp;Audit!#REF!,"")</f>
        <v>#REF!</v>
      </c>
      <c r="G179" s="17" t="e">
        <f>VLOOKUP(Audit!#REF!,$V$3:$AE$12,6,FALSE) &amp; VLOOKUP(Audit!#REF!,$V$13:$AE$22,6,FALSE)&amp; IF(Audit!#REF!=10,Audit!#REF!&amp;Audit!#REF!,"")</f>
        <v>#REF!</v>
      </c>
      <c r="H179" s="17" t="e">
        <f>VLOOKUP(Audit!#REF!,$V$3:$AE$12,7,FALSE) &amp; VLOOKUP(Audit!#REF!,$V$13:$AE$22,7,FALSE)&amp;IF(Audit!#REF!=10,Audit!#REF!&amp;Audit!#REF!,"")</f>
        <v>#REF!</v>
      </c>
      <c r="I179" s="17" t="e">
        <f>VLOOKUP(Audit!#REF!,$V$3:$AE$12,8,FALSE) &amp; Audit!#REF! &amp; VLOOKUP(Audit!#REF!,$V$13:$AE$22,8,FALSE)&amp;IF(Audit!#REF!=10,Audit!#REF!&amp;Audit!#REF!,"")</f>
        <v>#REF!</v>
      </c>
      <c r="J179" s="17" t="e">
        <f>VLOOKUP(Audit!#REF!,$V$3:$AE$12,9,FALSE) &amp; VLOOKUP(Audit!#REF!,$V$13:$AE$22,9,FALSE) &amp; IF(Audit!#REF!=10,Audit!#REF!&amp;Audit!#REF!,"") &amp; IF(Audit!#REF!&lt;&gt;1,U179,"")</f>
        <v>#REF!</v>
      </c>
      <c r="K179" s="17" t="e">
        <f>VLOOKUP(Audit!#REF!,$V$3:$AE$12,10,FALSE) &amp; Audit!#REF! &amp; VLOOKUP(Audit!#REF!,$V$13:$AE$22,10,FALSE) &amp; IF(Audit!#REF!=10,Audit!#REF!&amp;Audit!#REF!,"") &amp; IF(Audit!#REF!&lt;&gt;1,U179,"")</f>
        <v>#REF!</v>
      </c>
      <c r="L179" s="10" t="e">
        <f>Audit!#REF!</f>
        <v>#REF!</v>
      </c>
      <c r="M179" s="10" t="e">
        <f t="shared" si="69"/>
        <v>#REF!</v>
      </c>
      <c r="N179" s="10" t="e">
        <f t="shared" si="70"/>
        <v>#REF!</v>
      </c>
      <c r="O179" s="10" t="e">
        <f t="shared" si="71"/>
        <v>#REF!</v>
      </c>
      <c r="P179" s="10" t="e">
        <f t="shared" si="72"/>
        <v>#REF!</v>
      </c>
      <c r="Q179" s="10" t="e">
        <f t="shared" si="73"/>
        <v>#REF!</v>
      </c>
      <c r="R179" s="10" t="e">
        <f t="shared" si="74"/>
        <v>#REF!</v>
      </c>
      <c r="S179" s="10" t="e">
        <f t="shared" si="75"/>
        <v>#REF!</v>
      </c>
      <c r="T179" s="10" t="e">
        <f t="shared" si="76"/>
        <v>#REF!</v>
      </c>
      <c r="U179" s="17" t="e">
        <f>IF(Audit!#REF!="","",VLOOKUP(Audit!#REF!,$W$26:$X$35,2,FALSE)) &amp; Audit!#REF! &amp; IF(Audit!#REF!="","",IF(Audit!#REF!&lt;=1.4,VLOOKUP(Audit!#REF!,$W$38:X224,2,FALSE),VLOOKUP(Audit!#REF!,$W$51:$X$61,2,FALSE))) &amp; IF(Audit!#REF!="","",VLOOKUP(Audit!#REF!,$Y$26:$Z$35,2,FALSE) &amp; Audit!#REF! &amp; IF(Audit!#REF!="","",IF(Audit!#REF!&lt;=1.4,VLOOKUP(Audit!#REF!,$Y$38:$Z$48,2,FALSE),VLOOKUP(Audit!#REF!,$Y$51:$Z$61,2,FALSE))))</f>
        <v>#REF!</v>
      </c>
      <c r="V179" s="21"/>
      <c r="AH179" s="49" t="e">
        <f>Audit!#REF!</f>
        <v>#REF!</v>
      </c>
      <c r="AI179" s="50" t="e">
        <f>VLOOKUP(Audit!#REF!,$V$3:$AE$12,2,FALSE)&amp; IF(Audit!#REF!=10,Audit!#REF!,"")</f>
        <v>#REF!</v>
      </c>
      <c r="AJ179" s="50" t="e">
        <f>VLOOKUP(Audit!#REF!,$V$13:$AE$22,2,FALSE)&amp; IF(Audit!#REF!=10,Audit!#REF!,"")</f>
        <v>#REF!</v>
      </c>
      <c r="AK179" s="47" t="e">
        <f t="shared" si="77"/>
        <v>#REF!</v>
      </c>
      <c r="AL179" s="50" t="e">
        <f>VLOOKUP(Audit!#REF!,$V$3:$AE$12,3,FALSE)&amp; IF(Audit!#REF!=10,Audit!#REF!,"")</f>
        <v>#REF!</v>
      </c>
      <c r="AM179" s="50" t="e">
        <f>VLOOKUP(Audit!#REF!,$V$13:$AE$22,3,FALSE)&amp; IF(Audit!#REF!=10,Audit!#REF!,"")</f>
        <v>#REF!</v>
      </c>
      <c r="AN179" s="47" t="e">
        <f t="shared" si="78"/>
        <v>#REF!</v>
      </c>
      <c r="AO179" s="50" t="e">
        <f>VLOOKUP(Audit!#REF!,$V$3:$AE$12,4,FALSE) &amp;  Audit!#REF! &amp; IF(Audit!#REF!=10,Audit!#REF!,"")</f>
        <v>#REF!</v>
      </c>
      <c r="AP179" s="50" t="e">
        <f>VLOOKUP(Audit!#REF!,$V$13:$AE$22,4,FALSE)&amp; IF(Audit!#REF!=10,Audit!#REF!,"")</f>
        <v>#REF!</v>
      </c>
      <c r="AQ179" s="47" t="e">
        <f t="shared" si="79"/>
        <v>#REF!</v>
      </c>
      <c r="AR179" s="50" t="e">
        <f>VLOOKUP(Audit!#REF!,$V$3:$AE$12,5,FALSE)&amp; IF(Audit!#REF!=10,Audit!#REF!,"")</f>
        <v>#REF!</v>
      </c>
      <c r="AS179" s="50" t="e">
        <f>VLOOKUP(Audit!#REF!,$V$13:$AE$22,5,FALSE)&amp; IF(Audit!#REF!=10,Audit!#REF!,"")</f>
        <v>#REF!</v>
      </c>
      <c r="AT179" s="47" t="e">
        <f t="shared" si="80"/>
        <v>#REF!</v>
      </c>
      <c r="AU179" s="50" t="e">
        <f>VLOOKUP(Audit!#REF!,$V$3:$AE$12,6,FALSE)&amp; IF(Audit!#REF!=10,Audit!#REF!,"")</f>
        <v>#REF!</v>
      </c>
      <c r="AV179" s="50" t="e">
        <f>VLOOKUP(Audit!#REF!,$V$13:$AE$22,6,FALSE)&amp; IF(Audit!#REF!=10,Audit!#REF!,"")</f>
        <v>#REF!</v>
      </c>
      <c r="AW179" s="47" t="e">
        <f t="shared" si="81"/>
        <v>#REF!</v>
      </c>
      <c r="AX179" s="50" t="e">
        <f>VLOOKUP(Audit!#REF!,$V$3:$AE$12,7,FALSE)&amp; IF(Audit!#REF!=10,Audit!#REF!,"")</f>
        <v>#REF!</v>
      </c>
      <c r="AY179" s="50" t="e">
        <f>VLOOKUP(Audit!#REF!,$V$13:$AE$22,7,FALSE) &amp; IF(Audit!#REF!=10,Audit!#REF!,"")</f>
        <v>#REF!</v>
      </c>
      <c r="AZ179" s="47" t="e">
        <f t="shared" si="82"/>
        <v>#REF!</v>
      </c>
      <c r="BA179" s="50" t="e">
        <f>VLOOKUP(Audit!#REF!,$V$3:$AE$12,8,FALSE)&amp; Audit!#REF! &amp; IF(Audit!#REF!=10,Audit!#REF!,"")</f>
        <v>#REF!</v>
      </c>
      <c r="BB179" s="50" t="e">
        <f>VLOOKUP(Audit!#REF!,$V$13:$AE$22,8,FALSE) &amp; IF(Audit!#REF!=10,Audit!#REF!,"")</f>
        <v>#REF!</v>
      </c>
      <c r="BC179" s="47" t="e">
        <f t="shared" si="83"/>
        <v>#REF!</v>
      </c>
      <c r="BD179" s="50" t="e">
        <f>VLOOKUP(Audit!#REF!,$V$3:$AE$12,9,FALSE)&amp; IF(Audit!#REF!=10,Audit!#REF!,"")</f>
        <v>#REF!</v>
      </c>
      <c r="BE179" s="50" t="e">
        <f>VLOOKUP(Audit!#REF!,$V$13:$AE$22,9,FALSE) &amp; IF(Audit!#REF!=10,Audit!#REF!,"") &amp; IF(Audit!#REF!&lt;&gt;1,U179,"")</f>
        <v>#REF!</v>
      </c>
      <c r="BF179" s="47" t="e">
        <f t="shared" si="84"/>
        <v>#REF!</v>
      </c>
      <c r="BG179" s="50" t="e">
        <f>VLOOKUP(Audit!#REF!,$V$3:$AE$12,10,FALSE) &amp; Audit!#REF! &amp; IF(Audit!#REF!=10,Audit!#REF!,"")</f>
        <v>#REF!</v>
      </c>
      <c r="BH179" s="50" t="e">
        <f>VLOOKUP(Audit!#REF!,$V$13:$AE$22,10,FALSE) &amp; IF(Audit!#REF!=10,Audit!#REF!,"") &amp; IF(Audit!#REF!&lt;&gt;1,U179,"")</f>
        <v>#REF!</v>
      </c>
      <c r="BI179" s="47" t="e">
        <f t="shared" si="85"/>
        <v>#REF!</v>
      </c>
      <c r="BJ179" s="48" t="str">
        <f t="shared" si="86"/>
        <v/>
      </c>
      <c r="BK179" s="48" t="str">
        <f t="shared" si="87"/>
        <v/>
      </c>
      <c r="BL179" s="48" t="str">
        <f t="shared" si="88"/>
        <v/>
      </c>
      <c r="BM179" s="48" t="str">
        <f t="shared" si="89"/>
        <v/>
      </c>
      <c r="BN179" s="48" t="str">
        <f t="shared" si="90"/>
        <v/>
      </c>
      <c r="BO179" s="48" t="str">
        <f t="shared" si="91"/>
        <v/>
      </c>
      <c r="BP179" s="48" t="str">
        <f t="shared" si="92"/>
        <v/>
      </c>
      <c r="BQ179" s="48" t="str">
        <f t="shared" si="93"/>
        <v/>
      </c>
      <c r="BR179" s="48" t="str">
        <f t="shared" si="94"/>
        <v/>
      </c>
      <c r="BS179" s="48" t="str">
        <f t="shared" si="95"/>
        <v/>
      </c>
      <c r="BT179" s="48" t="str">
        <f t="shared" si="96"/>
        <v/>
      </c>
      <c r="BU179" s="48" t="str">
        <f t="shared" si="97"/>
        <v/>
      </c>
    </row>
    <row r="180" spans="1:73">
      <c r="A180" s="10" t="e">
        <f>Audit!#REF!</f>
        <v>#REF!</v>
      </c>
      <c r="B180" s="10" t="e">
        <f t="shared" si="98"/>
        <v>#REF!</v>
      </c>
      <c r="C180" s="17" t="e">
        <f>VLOOKUP(Audit!#REF!,$V$3:$AE$12,2,FALSE) &amp; VLOOKUP(Audit!#REF!,$V$13:$AE$22,2,FALSE)&amp; IF(Audit!#REF!=10,Audit!#REF!&amp;Audit!#REF!,"")</f>
        <v>#REF!</v>
      </c>
      <c r="D180" s="17" t="e">
        <f>VLOOKUP(Audit!#REF!,$V$3:$AE$12,3,FALSE) &amp; VLOOKUP(Audit!#REF!,$V$13:$AE$22,3,FALSE) &amp;IF(Audit!#REF!=10,Audit!#REF!&amp;Audit!#REF!,"")</f>
        <v>#REF!</v>
      </c>
      <c r="E180" s="17" t="e">
        <f>VLOOKUP(Audit!#REF!,$V$3:$AE$12,4,FALSE)&amp; Audit!#REF! &amp; VLOOKUP(Audit!#REF!,$V$13:$AE$22,4,FALSE)&amp; IF(Audit!#REF!=10,Audit!#REF!&amp;Audit!#REF!,"")</f>
        <v>#REF!</v>
      </c>
      <c r="F180" s="17" t="e">
        <f>VLOOKUP(Audit!#REF!,$V$3:$AE$12,5,FALSE) &amp; VLOOKUP(Audit!#REF!,$V$13:$AE$22,5,FALSE)&amp; IF(Audit!#REF!=10,Audit!#REF!&amp;Audit!#REF!,"")</f>
        <v>#REF!</v>
      </c>
      <c r="G180" s="17" t="e">
        <f>VLOOKUP(Audit!#REF!,$V$3:$AE$12,6,FALSE) &amp; VLOOKUP(Audit!#REF!,$V$13:$AE$22,6,FALSE)&amp; IF(Audit!#REF!=10,Audit!#REF!&amp;Audit!#REF!,"")</f>
        <v>#REF!</v>
      </c>
      <c r="H180" s="17" t="e">
        <f>VLOOKUP(Audit!#REF!,$V$3:$AE$12,7,FALSE) &amp; VLOOKUP(Audit!#REF!,$V$13:$AE$22,7,FALSE)&amp;IF(Audit!#REF!=10,Audit!#REF!&amp;Audit!#REF!,"")</f>
        <v>#REF!</v>
      </c>
      <c r="I180" s="17" t="e">
        <f>VLOOKUP(Audit!#REF!,$V$3:$AE$12,8,FALSE) &amp; Audit!#REF! &amp; VLOOKUP(Audit!#REF!,$V$13:$AE$22,8,FALSE)&amp;IF(Audit!#REF!=10,Audit!#REF!&amp;Audit!#REF!,"")</f>
        <v>#REF!</v>
      </c>
      <c r="J180" s="17" t="e">
        <f>VLOOKUP(Audit!#REF!,$V$3:$AE$12,9,FALSE) &amp; VLOOKUP(Audit!#REF!,$V$13:$AE$22,9,FALSE) &amp; IF(Audit!#REF!=10,Audit!#REF!&amp;Audit!#REF!,"") &amp; IF(Audit!#REF!&lt;&gt;1,U180,"")</f>
        <v>#REF!</v>
      </c>
      <c r="K180" s="17" t="e">
        <f>VLOOKUP(Audit!#REF!,$V$3:$AE$12,10,FALSE) &amp; Audit!#REF! &amp; VLOOKUP(Audit!#REF!,$V$13:$AE$22,10,FALSE) &amp; IF(Audit!#REF!=10,Audit!#REF!&amp;Audit!#REF!,"") &amp; IF(Audit!#REF!&lt;&gt;1,U180,"")</f>
        <v>#REF!</v>
      </c>
      <c r="L180" s="10" t="e">
        <f>Audit!#REF!</f>
        <v>#REF!</v>
      </c>
      <c r="M180" s="10" t="e">
        <f t="shared" si="69"/>
        <v>#REF!</v>
      </c>
      <c r="N180" s="10" t="e">
        <f t="shared" si="70"/>
        <v>#REF!</v>
      </c>
      <c r="O180" s="10" t="e">
        <f t="shared" si="71"/>
        <v>#REF!</v>
      </c>
      <c r="P180" s="10" t="e">
        <f t="shared" si="72"/>
        <v>#REF!</v>
      </c>
      <c r="Q180" s="10" t="e">
        <f t="shared" si="73"/>
        <v>#REF!</v>
      </c>
      <c r="R180" s="10" t="e">
        <f t="shared" si="74"/>
        <v>#REF!</v>
      </c>
      <c r="S180" s="10" t="e">
        <f t="shared" si="75"/>
        <v>#REF!</v>
      </c>
      <c r="T180" s="10" t="e">
        <f t="shared" si="76"/>
        <v>#REF!</v>
      </c>
      <c r="U180" s="17" t="e">
        <f>IF(Audit!#REF!="","",VLOOKUP(Audit!#REF!,$W$26:$X$35,2,FALSE)) &amp; Audit!#REF! &amp; IF(Audit!#REF!="","",IF(Audit!#REF!&lt;=1.4,VLOOKUP(Audit!#REF!,$W$38:X225,2,FALSE),VLOOKUP(Audit!#REF!,$W$51:$X$61,2,FALSE))) &amp; IF(Audit!#REF!="","",VLOOKUP(Audit!#REF!,$Y$26:$Z$35,2,FALSE) &amp; Audit!#REF! &amp; IF(Audit!#REF!="","",IF(Audit!#REF!&lt;=1.4,VLOOKUP(Audit!#REF!,$Y$38:$Z$48,2,FALSE),VLOOKUP(Audit!#REF!,$Y$51:$Z$61,2,FALSE))))</f>
        <v>#REF!</v>
      </c>
      <c r="V180" s="21"/>
      <c r="AH180" s="49" t="e">
        <f>Audit!#REF!</f>
        <v>#REF!</v>
      </c>
      <c r="AI180" s="50" t="e">
        <f>VLOOKUP(Audit!#REF!,$V$3:$AE$12,2,FALSE)&amp; IF(Audit!#REF!=10,Audit!#REF!,"")</f>
        <v>#REF!</v>
      </c>
      <c r="AJ180" s="50" t="e">
        <f>VLOOKUP(Audit!#REF!,$V$13:$AE$22,2,FALSE)&amp; IF(Audit!#REF!=10,Audit!#REF!,"")</f>
        <v>#REF!</v>
      </c>
      <c r="AK180" s="47" t="e">
        <f t="shared" si="77"/>
        <v>#REF!</v>
      </c>
      <c r="AL180" s="50" t="e">
        <f>VLOOKUP(Audit!#REF!,$V$3:$AE$12,3,FALSE)&amp; IF(Audit!#REF!=10,Audit!#REF!,"")</f>
        <v>#REF!</v>
      </c>
      <c r="AM180" s="50" t="e">
        <f>VLOOKUP(Audit!#REF!,$V$13:$AE$22,3,FALSE)&amp; IF(Audit!#REF!=10,Audit!#REF!,"")</f>
        <v>#REF!</v>
      </c>
      <c r="AN180" s="47" t="e">
        <f t="shared" si="78"/>
        <v>#REF!</v>
      </c>
      <c r="AO180" s="50" t="e">
        <f>VLOOKUP(Audit!#REF!,$V$3:$AE$12,4,FALSE) &amp;  Audit!#REF! &amp; IF(Audit!#REF!=10,Audit!#REF!,"")</f>
        <v>#REF!</v>
      </c>
      <c r="AP180" s="50" t="e">
        <f>VLOOKUP(Audit!#REF!,$V$13:$AE$22,4,FALSE)&amp; IF(Audit!#REF!=10,Audit!#REF!,"")</f>
        <v>#REF!</v>
      </c>
      <c r="AQ180" s="47" t="e">
        <f t="shared" si="79"/>
        <v>#REF!</v>
      </c>
      <c r="AR180" s="50" t="e">
        <f>VLOOKUP(Audit!#REF!,$V$3:$AE$12,5,FALSE)&amp; IF(Audit!#REF!=10,Audit!#REF!,"")</f>
        <v>#REF!</v>
      </c>
      <c r="AS180" s="50" t="e">
        <f>VLOOKUP(Audit!#REF!,$V$13:$AE$22,5,FALSE)&amp; IF(Audit!#REF!=10,Audit!#REF!,"")</f>
        <v>#REF!</v>
      </c>
      <c r="AT180" s="47" t="e">
        <f t="shared" si="80"/>
        <v>#REF!</v>
      </c>
      <c r="AU180" s="50" t="e">
        <f>VLOOKUP(Audit!#REF!,$V$3:$AE$12,6,FALSE)&amp; IF(Audit!#REF!=10,Audit!#REF!,"")</f>
        <v>#REF!</v>
      </c>
      <c r="AV180" s="50" t="e">
        <f>VLOOKUP(Audit!#REF!,$V$13:$AE$22,6,FALSE)&amp; IF(Audit!#REF!=10,Audit!#REF!,"")</f>
        <v>#REF!</v>
      </c>
      <c r="AW180" s="47" t="e">
        <f t="shared" si="81"/>
        <v>#REF!</v>
      </c>
      <c r="AX180" s="50" t="e">
        <f>VLOOKUP(Audit!#REF!,$V$3:$AE$12,7,FALSE)&amp; IF(Audit!#REF!=10,Audit!#REF!,"")</f>
        <v>#REF!</v>
      </c>
      <c r="AY180" s="50" t="e">
        <f>VLOOKUP(Audit!#REF!,$V$13:$AE$22,7,FALSE) &amp; IF(Audit!#REF!=10,Audit!#REF!,"")</f>
        <v>#REF!</v>
      </c>
      <c r="AZ180" s="47" t="e">
        <f t="shared" si="82"/>
        <v>#REF!</v>
      </c>
      <c r="BA180" s="50" t="e">
        <f>VLOOKUP(Audit!#REF!,$V$3:$AE$12,8,FALSE)&amp; Audit!#REF! &amp; IF(Audit!#REF!=10,Audit!#REF!,"")</f>
        <v>#REF!</v>
      </c>
      <c r="BB180" s="50" t="e">
        <f>VLOOKUP(Audit!#REF!,$V$13:$AE$22,8,FALSE) &amp; IF(Audit!#REF!=10,Audit!#REF!,"")</f>
        <v>#REF!</v>
      </c>
      <c r="BC180" s="47" t="e">
        <f t="shared" si="83"/>
        <v>#REF!</v>
      </c>
      <c r="BD180" s="50" t="e">
        <f>VLOOKUP(Audit!#REF!,$V$3:$AE$12,9,FALSE)&amp; IF(Audit!#REF!=10,Audit!#REF!,"")</f>
        <v>#REF!</v>
      </c>
      <c r="BE180" s="50" t="e">
        <f>VLOOKUP(Audit!#REF!,$V$13:$AE$22,9,FALSE) &amp; IF(Audit!#REF!=10,Audit!#REF!,"") &amp; IF(Audit!#REF!&lt;&gt;1,U180,"")</f>
        <v>#REF!</v>
      </c>
      <c r="BF180" s="47" t="e">
        <f t="shared" si="84"/>
        <v>#REF!</v>
      </c>
      <c r="BG180" s="50" t="e">
        <f>VLOOKUP(Audit!#REF!,$V$3:$AE$12,10,FALSE) &amp; Audit!#REF! &amp; IF(Audit!#REF!=10,Audit!#REF!,"")</f>
        <v>#REF!</v>
      </c>
      <c r="BH180" s="50" t="e">
        <f>VLOOKUP(Audit!#REF!,$V$13:$AE$22,10,FALSE) &amp; IF(Audit!#REF!=10,Audit!#REF!,"") &amp; IF(Audit!#REF!&lt;&gt;1,U180,"")</f>
        <v>#REF!</v>
      </c>
      <c r="BI180" s="47" t="e">
        <f t="shared" si="85"/>
        <v>#REF!</v>
      </c>
      <c r="BJ180" s="48" t="str">
        <f t="shared" si="86"/>
        <v/>
      </c>
      <c r="BK180" s="48" t="str">
        <f t="shared" si="87"/>
        <v/>
      </c>
      <c r="BL180" s="48" t="str">
        <f t="shared" si="88"/>
        <v/>
      </c>
      <c r="BM180" s="48" t="str">
        <f t="shared" si="89"/>
        <v/>
      </c>
      <c r="BN180" s="48" t="str">
        <f t="shared" si="90"/>
        <v/>
      </c>
      <c r="BO180" s="48" t="str">
        <f t="shared" si="91"/>
        <v/>
      </c>
      <c r="BP180" s="48" t="str">
        <f t="shared" si="92"/>
        <v/>
      </c>
      <c r="BQ180" s="48" t="str">
        <f t="shared" si="93"/>
        <v/>
      </c>
      <c r="BR180" s="48" t="str">
        <f t="shared" si="94"/>
        <v/>
      </c>
      <c r="BS180" s="48" t="str">
        <f t="shared" si="95"/>
        <v/>
      </c>
      <c r="BT180" s="48" t="str">
        <f t="shared" si="96"/>
        <v/>
      </c>
      <c r="BU180" s="48" t="str">
        <f t="shared" si="97"/>
        <v/>
      </c>
    </row>
    <row r="181" spans="1:73">
      <c r="A181" s="10" t="e">
        <f>Audit!#REF!</f>
        <v>#REF!</v>
      </c>
      <c r="B181" s="10" t="e">
        <f t="shared" si="98"/>
        <v>#REF!</v>
      </c>
      <c r="C181" s="17" t="e">
        <f>VLOOKUP(Audit!#REF!,$V$3:$AE$12,2,FALSE) &amp; VLOOKUP(Audit!#REF!,$V$13:$AE$22,2,FALSE)&amp; IF(Audit!#REF!=10,Audit!#REF!&amp;Audit!#REF!,"")</f>
        <v>#REF!</v>
      </c>
      <c r="D181" s="17" t="e">
        <f>VLOOKUP(Audit!#REF!,$V$3:$AE$12,3,FALSE) &amp; VLOOKUP(Audit!#REF!,$V$13:$AE$22,3,FALSE) &amp;IF(Audit!#REF!=10,Audit!#REF!&amp;Audit!#REF!,"")</f>
        <v>#REF!</v>
      </c>
      <c r="E181" s="17" t="e">
        <f>VLOOKUP(Audit!#REF!,$V$3:$AE$12,4,FALSE)&amp; Audit!#REF! &amp; VLOOKUP(Audit!#REF!,$V$13:$AE$22,4,FALSE)&amp; IF(Audit!#REF!=10,Audit!#REF!&amp;Audit!#REF!,"")</f>
        <v>#REF!</v>
      </c>
      <c r="F181" s="17" t="e">
        <f>VLOOKUP(Audit!#REF!,$V$3:$AE$12,5,FALSE) &amp; VLOOKUP(Audit!#REF!,$V$13:$AE$22,5,FALSE)&amp; IF(Audit!#REF!=10,Audit!#REF!&amp;Audit!#REF!,"")</f>
        <v>#REF!</v>
      </c>
      <c r="G181" s="17" t="e">
        <f>VLOOKUP(Audit!#REF!,$V$3:$AE$12,6,FALSE) &amp; VLOOKUP(Audit!#REF!,$V$13:$AE$22,6,FALSE)&amp; IF(Audit!#REF!=10,Audit!#REF!&amp;Audit!#REF!,"")</f>
        <v>#REF!</v>
      </c>
      <c r="H181" s="17" t="e">
        <f>VLOOKUP(Audit!#REF!,$V$3:$AE$12,7,FALSE) &amp; VLOOKUP(Audit!#REF!,$V$13:$AE$22,7,FALSE)&amp;IF(Audit!#REF!=10,Audit!#REF!&amp;Audit!#REF!,"")</f>
        <v>#REF!</v>
      </c>
      <c r="I181" s="17" t="e">
        <f>VLOOKUP(Audit!#REF!,$V$3:$AE$12,8,FALSE) &amp; Audit!#REF! &amp; VLOOKUP(Audit!#REF!,$V$13:$AE$22,8,FALSE)&amp;IF(Audit!#REF!=10,Audit!#REF!&amp;Audit!#REF!,"")</f>
        <v>#REF!</v>
      </c>
      <c r="J181" s="17" t="e">
        <f>VLOOKUP(Audit!#REF!,$V$3:$AE$12,9,FALSE) &amp; VLOOKUP(Audit!#REF!,$V$13:$AE$22,9,FALSE) &amp; IF(Audit!#REF!=10,Audit!#REF!&amp;Audit!#REF!,"") &amp; IF(Audit!#REF!&lt;&gt;1,U181,"")</f>
        <v>#REF!</v>
      </c>
      <c r="K181" s="17" t="e">
        <f>VLOOKUP(Audit!#REF!,$V$3:$AE$12,10,FALSE) &amp; Audit!#REF! &amp; VLOOKUP(Audit!#REF!,$V$13:$AE$22,10,FALSE) &amp; IF(Audit!#REF!=10,Audit!#REF!&amp;Audit!#REF!,"") &amp; IF(Audit!#REF!&lt;&gt;1,U181,"")</f>
        <v>#REF!</v>
      </c>
      <c r="L181" s="10" t="e">
        <f>Audit!#REF!</f>
        <v>#REF!</v>
      </c>
      <c r="M181" s="10" t="e">
        <f t="shared" si="69"/>
        <v>#REF!</v>
      </c>
      <c r="N181" s="10" t="e">
        <f t="shared" si="70"/>
        <v>#REF!</v>
      </c>
      <c r="O181" s="10" t="e">
        <f t="shared" si="71"/>
        <v>#REF!</v>
      </c>
      <c r="P181" s="10" t="e">
        <f t="shared" si="72"/>
        <v>#REF!</v>
      </c>
      <c r="Q181" s="10" t="e">
        <f t="shared" si="73"/>
        <v>#REF!</v>
      </c>
      <c r="R181" s="10" t="e">
        <f t="shared" si="74"/>
        <v>#REF!</v>
      </c>
      <c r="S181" s="10" t="e">
        <f t="shared" si="75"/>
        <v>#REF!</v>
      </c>
      <c r="T181" s="10" t="e">
        <f t="shared" si="76"/>
        <v>#REF!</v>
      </c>
      <c r="U181" s="17" t="e">
        <f>IF(Audit!#REF!="","",VLOOKUP(Audit!#REF!,$W$26:$X$35,2,FALSE)) &amp; Audit!#REF! &amp; IF(Audit!#REF!="","",IF(Audit!#REF!&lt;=1.4,VLOOKUP(Audit!#REF!,$W$38:X226,2,FALSE),VLOOKUP(Audit!#REF!,$W$51:$X$61,2,FALSE))) &amp; IF(Audit!#REF!="","",VLOOKUP(Audit!#REF!,$Y$26:$Z$35,2,FALSE) &amp; Audit!#REF! &amp; IF(Audit!#REF!="","",IF(Audit!#REF!&lt;=1.4,VLOOKUP(Audit!#REF!,$Y$38:$Z$48,2,FALSE),VLOOKUP(Audit!#REF!,$Y$51:$Z$61,2,FALSE))))</f>
        <v>#REF!</v>
      </c>
      <c r="V181" s="21"/>
      <c r="AH181" s="49" t="e">
        <f>Audit!#REF!</f>
        <v>#REF!</v>
      </c>
      <c r="AI181" s="50" t="e">
        <f>VLOOKUP(Audit!#REF!,$V$3:$AE$12,2,FALSE)&amp; IF(Audit!#REF!=10,Audit!#REF!,"")</f>
        <v>#REF!</v>
      </c>
      <c r="AJ181" s="50" t="e">
        <f>VLOOKUP(Audit!#REF!,$V$13:$AE$22,2,FALSE)&amp; IF(Audit!#REF!=10,Audit!#REF!,"")</f>
        <v>#REF!</v>
      </c>
      <c r="AK181" s="47" t="e">
        <f t="shared" si="77"/>
        <v>#REF!</v>
      </c>
      <c r="AL181" s="50" t="e">
        <f>VLOOKUP(Audit!#REF!,$V$3:$AE$12,3,FALSE)&amp; IF(Audit!#REF!=10,Audit!#REF!,"")</f>
        <v>#REF!</v>
      </c>
      <c r="AM181" s="50" t="e">
        <f>VLOOKUP(Audit!#REF!,$V$13:$AE$22,3,FALSE)&amp; IF(Audit!#REF!=10,Audit!#REF!,"")</f>
        <v>#REF!</v>
      </c>
      <c r="AN181" s="47" t="e">
        <f t="shared" si="78"/>
        <v>#REF!</v>
      </c>
      <c r="AO181" s="50" t="e">
        <f>VLOOKUP(Audit!#REF!,$V$3:$AE$12,4,FALSE) &amp;  Audit!#REF! &amp; IF(Audit!#REF!=10,Audit!#REF!,"")</f>
        <v>#REF!</v>
      </c>
      <c r="AP181" s="50" t="e">
        <f>VLOOKUP(Audit!#REF!,$V$13:$AE$22,4,FALSE)&amp; IF(Audit!#REF!=10,Audit!#REF!,"")</f>
        <v>#REF!</v>
      </c>
      <c r="AQ181" s="47" t="e">
        <f t="shared" si="79"/>
        <v>#REF!</v>
      </c>
      <c r="AR181" s="50" t="e">
        <f>VLOOKUP(Audit!#REF!,$V$3:$AE$12,5,FALSE)&amp; IF(Audit!#REF!=10,Audit!#REF!,"")</f>
        <v>#REF!</v>
      </c>
      <c r="AS181" s="50" t="e">
        <f>VLOOKUP(Audit!#REF!,$V$13:$AE$22,5,FALSE)&amp; IF(Audit!#REF!=10,Audit!#REF!,"")</f>
        <v>#REF!</v>
      </c>
      <c r="AT181" s="47" t="e">
        <f t="shared" si="80"/>
        <v>#REF!</v>
      </c>
      <c r="AU181" s="50" t="e">
        <f>VLOOKUP(Audit!#REF!,$V$3:$AE$12,6,FALSE)&amp; IF(Audit!#REF!=10,Audit!#REF!,"")</f>
        <v>#REF!</v>
      </c>
      <c r="AV181" s="50" t="e">
        <f>VLOOKUP(Audit!#REF!,$V$13:$AE$22,6,FALSE)&amp; IF(Audit!#REF!=10,Audit!#REF!,"")</f>
        <v>#REF!</v>
      </c>
      <c r="AW181" s="47" t="e">
        <f t="shared" si="81"/>
        <v>#REF!</v>
      </c>
      <c r="AX181" s="50" t="e">
        <f>VLOOKUP(Audit!#REF!,$V$3:$AE$12,7,FALSE)&amp; IF(Audit!#REF!=10,Audit!#REF!,"")</f>
        <v>#REF!</v>
      </c>
      <c r="AY181" s="50" t="e">
        <f>VLOOKUP(Audit!#REF!,$V$13:$AE$22,7,FALSE) &amp; IF(Audit!#REF!=10,Audit!#REF!,"")</f>
        <v>#REF!</v>
      </c>
      <c r="AZ181" s="47" t="e">
        <f t="shared" si="82"/>
        <v>#REF!</v>
      </c>
      <c r="BA181" s="50" t="e">
        <f>VLOOKUP(Audit!#REF!,$V$3:$AE$12,8,FALSE)&amp; Audit!#REF! &amp; IF(Audit!#REF!=10,Audit!#REF!,"")</f>
        <v>#REF!</v>
      </c>
      <c r="BB181" s="50" t="e">
        <f>VLOOKUP(Audit!#REF!,$V$13:$AE$22,8,FALSE) &amp; IF(Audit!#REF!=10,Audit!#REF!,"")</f>
        <v>#REF!</v>
      </c>
      <c r="BC181" s="47" t="e">
        <f t="shared" si="83"/>
        <v>#REF!</v>
      </c>
      <c r="BD181" s="50" t="e">
        <f>VLOOKUP(Audit!#REF!,$V$3:$AE$12,9,FALSE)&amp; IF(Audit!#REF!=10,Audit!#REF!,"")</f>
        <v>#REF!</v>
      </c>
      <c r="BE181" s="50" t="e">
        <f>VLOOKUP(Audit!#REF!,$V$13:$AE$22,9,FALSE) &amp; IF(Audit!#REF!=10,Audit!#REF!,"") &amp; IF(Audit!#REF!&lt;&gt;1,U181,"")</f>
        <v>#REF!</v>
      </c>
      <c r="BF181" s="47" t="e">
        <f t="shared" si="84"/>
        <v>#REF!</v>
      </c>
      <c r="BG181" s="50" t="e">
        <f>VLOOKUP(Audit!#REF!,$V$3:$AE$12,10,FALSE) &amp; Audit!#REF! &amp; IF(Audit!#REF!=10,Audit!#REF!,"")</f>
        <v>#REF!</v>
      </c>
      <c r="BH181" s="50" t="e">
        <f>VLOOKUP(Audit!#REF!,$V$13:$AE$22,10,FALSE) &amp; IF(Audit!#REF!=10,Audit!#REF!,"") &amp; IF(Audit!#REF!&lt;&gt;1,U181,"")</f>
        <v>#REF!</v>
      </c>
      <c r="BI181" s="47" t="e">
        <f t="shared" si="85"/>
        <v>#REF!</v>
      </c>
      <c r="BJ181" s="48" t="str">
        <f t="shared" si="86"/>
        <v/>
      </c>
      <c r="BK181" s="48" t="str">
        <f t="shared" si="87"/>
        <v/>
      </c>
      <c r="BL181" s="48" t="str">
        <f t="shared" si="88"/>
        <v/>
      </c>
      <c r="BM181" s="48" t="str">
        <f t="shared" si="89"/>
        <v/>
      </c>
      <c r="BN181" s="48" t="str">
        <f t="shared" si="90"/>
        <v/>
      </c>
      <c r="BO181" s="48" t="str">
        <f t="shared" si="91"/>
        <v/>
      </c>
      <c r="BP181" s="48" t="str">
        <f t="shared" si="92"/>
        <v/>
      </c>
      <c r="BQ181" s="48" t="str">
        <f t="shared" si="93"/>
        <v/>
      </c>
      <c r="BR181" s="48" t="str">
        <f t="shared" si="94"/>
        <v/>
      </c>
      <c r="BS181" s="48" t="str">
        <f t="shared" si="95"/>
        <v/>
      </c>
      <c r="BT181" s="48" t="str">
        <f t="shared" si="96"/>
        <v/>
      </c>
      <c r="BU181" s="48" t="str">
        <f t="shared" si="97"/>
        <v/>
      </c>
    </row>
    <row r="182" spans="1:73">
      <c r="A182" s="10" t="e">
        <f>Audit!#REF!</f>
        <v>#REF!</v>
      </c>
      <c r="B182" s="10" t="e">
        <f t="shared" si="98"/>
        <v>#REF!</v>
      </c>
      <c r="C182" s="17" t="e">
        <f>VLOOKUP(Audit!#REF!,$V$3:$AE$12,2,FALSE) &amp; VLOOKUP(Audit!#REF!,$V$13:$AE$22,2,FALSE)&amp; IF(Audit!#REF!=10,Audit!#REF!&amp;Audit!#REF!,"")</f>
        <v>#REF!</v>
      </c>
      <c r="D182" s="17" t="e">
        <f>VLOOKUP(Audit!#REF!,$V$3:$AE$12,3,FALSE) &amp; VLOOKUP(Audit!#REF!,$V$13:$AE$22,3,FALSE) &amp;IF(Audit!#REF!=10,Audit!#REF!&amp;Audit!#REF!,"")</f>
        <v>#REF!</v>
      </c>
      <c r="E182" s="17" t="e">
        <f>VLOOKUP(Audit!#REF!,$V$3:$AE$12,4,FALSE)&amp; Audit!#REF! &amp; VLOOKUP(Audit!#REF!,$V$13:$AE$22,4,FALSE)&amp; IF(Audit!#REF!=10,Audit!#REF!&amp;Audit!#REF!,"")</f>
        <v>#REF!</v>
      </c>
      <c r="F182" s="17" t="e">
        <f>VLOOKUP(Audit!#REF!,$V$3:$AE$12,5,FALSE) &amp; VLOOKUP(Audit!#REF!,$V$13:$AE$22,5,FALSE)&amp; IF(Audit!#REF!=10,Audit!#REF!&amp;Audit!#REF!,"")</f>
        <v>#REF!</v>
      </c>
      <c r="G182" s="17" t="e">
        <f>VLOOKUP(Audit!#REF!,$V$3:$AE$12,6,FALSE) &amp; VLOOKUP(Audit!#REF!,$V$13:$AE$22,6,FALSE)&amp; IF(Audit!#REF!=10,Audit!#REF!&amp;Audit!#REF!,"")</f>
        <v>#REF!</v>
      </c>
      <c r="H182" s="17" t="e">
        <f>VLOOKUP(Audit!#REF!,$V$3:$AE$12,7,FALSE) &amp; VLOOKUP(Audit!#REF!,$V$13:$AE$22,7,FALSE)&amp;IF(Audit!#REF!=10,Audit!#REF!&amp;Audit!#REF!,"")</f>
        <v>#REF!</v>
      </c>
      <c r="I182" s="17" t="e">
        <f>VLOOKUP(Audit!#REF!,$V$3:$AE$12,8,FALSE) &amp; Audit!#REF! &amp; VLOOKUP(Audit!#REF!,$V$13:$AE$22,8,FALSE)&amp;IF(Audit!#REF!=10,Audit!#REF!&amp;Audit!#REF!,"")</f>
        <v>#REF!</v>
      </c>
      <c r="J182" s="17" t="e">
        <f>VLOOKUP(Audit!#REF!,$V$3:$AE$12,9,FALSE) &amp; VLOOKUP(Audit!#REF!,$V$13:$AE$22,9,FALSE) &amp; IF(Audit!#REF!=10,Audit!#REF!&amp;Audit!#REF!,"") &amp; IF(Audit!#REF!&lt;&gt;1,U182,"")</f>
        <v>#REF!</v>
      </c>
      <c r="K182" s="17" t="e">
        <f>VLOOKUP(Audit!#REF!,$V$3:$AE$12,10,FALSE) &amp; Audit!#REF! &amp; VLOOKUP(Audit!#REF!,$V$13:$AE$22,10,FALSE) &amp; IF(Audit!#REF!=10,Audit!#REF!&amp;Audit!#REF!,"") &amp; IF(Audit!#REF!&lt;&gt;1,U182,"")</f>
        <v>#REF!</v>
      </c>
      <c r="L182" s="10" t="e">
        <f>Audit!#REF!</f>
        <v>#REF!</v>
      </c>
      <c r="M182" s="10" t="e">
        <f t="shared" si="69"/>
        <v>#REF!</v>
      </c>
      <c r="N182" s="10" t="e">
        <f t="shared" si="70"/>
        <v>#REF!</v>
      </c>
      <c r="O182" s="10" t="e">
        <f t="shared" si="71"/>
        <v>#REF!</v>
      </c>
      <c r="P182" s="10" t="e">
        <f t="shared" si="72"/>
        <v>#REF!</v>
      </c>
      <c r="Q182" s="10" t="e">
        <f t="shared" si="73"/>
        <v>#REF!</v>
      </c>
      <c r="R182" s="10" t="e">
        <f t="shared" si="74"/>
        <v>#REF!</v>
      </c>
      <c r="S182" s="10" t="e">
        <f t="shared" si="75"/>
        <v>#REF!</v>
      </c>
      <c r="T182" s="10" t="e">
        <f t="shared" si="76"/>
        <v>#REF!</v>
      </c>
      <c r="U182" s="17" t="e">
        <f>IF(Audit!#REF!="","",VLOOKUP(Audit!#REF!,$W$26:$X$35,2,FALSE)) &amp; Audit!#REF! &amp; IF(Audit!#REF!="","",IF(Audit!#REF!&lt;=1.4,VLOOKUP(Audit!#REF!,$W$38:X227,2,FALSE),VLOOKUP(Audit!#REF!,$W$51:$X$61,2,FALSE))) &amp; IF(Audit!#REF!="","",VLOOKUP(Audit!#REF!,$Y$26:$Z$35,2,FALSE) &amp; Audit!#REF! &amp; IF(Audit!#REF!="","",IF(Audit!#REF!&lt;=1.4,VLOOKUP(Audit!#REF!,$Y$38:$Z$48,2,FALSE),VLOOKUP(Audit!#REF!,$Y$51:$Z$61,2,FALSE))))</f>
        <v>#REF!</v>
      </c>
      <c r="V182" s="21"/>
      <c r="AH182" s="49" t="e">
        <f>Audit!#REF!</f>
        <v>#REF!</v>
      </c>
      <c r="AI182" s="50" t="e">
        <f>VLOOKUP(Audit!#REF!,$V$3:$AE$12,2,FALSE)&amp; IF(Audit!#REF!=10,Audit!#REF!,"")</f>
        <v>#REF!</v>
      </c>
      <c r="AJ182" s="50" t="e">
        <f>VLOOKUP(Audit!#REF!,$V$13:$AE$22,2,FALSE)&amp; IF(Audit!#REF!=10,Audit!#REF!,"")</f>
        <v>#REF!</v>
      </c>
      <c r="AK182" s="47" t="e">
        <f t="shared" si="77"/>
        <v>#REF!</v>
      </c>
      <c r="AL182" s="50" t="e">
        <f>VLOOKUP(Audit!#REF!,$V$3:$AE$12,3,FALSE)&amp; IF(Audit!#REF!=10,Audit!#REF!,"")</f>
        <v>#REF!</v>
      </c>
      <c r="AM182" s="50" t="e">
        <f>VLOOKUP(Audit!#REF!,$V$13:$AE$22,3,FALSE)&amp; IF(Audit!#REF!=10,Audit!#REF!,"")</f>
        <v>#REF!</v>
      </c>
      <c r="AN182" s="47" t="e">
        <f t="shared" si="78"/>
        <v>#REF!</v>
      </c>
      <c r="AO182" s="50" t="e">
        <f>VLOOKUP(Audit!#REF!,$V$3:$AE$12,4,FALSE) &amp;  Audit!#REF! &amp; IF(Audit!#REF!=10,Audit!#REF!,"")</f>
        <v>#REF!</v>
      </c>
      <c r="AP182" s="50" t="e">
        <f>VLOOKUP(Audit!#REF!,$V$13:$AE$22,4,FALSE)&amp; IF(Audit!#REF!=10,Audit!#REF!,"")</f>
        <v>#REF!</v>
      </c>
      <c r="AQ182" s="47" t="e">
        <f t="shared" si="79"/>
        <v>#REF!</v>
      </c>
      <c r="AR182" s="50" t="e">
        <f>VLOOKUP(Audit!#REF!,$V$3:$AE$12,5,FALSE)&amp; IF(Audit!#REF!=10,Audit!#REF!,"")</f>
        <v>#REF!</v>
      </c>
      <c r="AS182" s="50" t="e">
        <f>VLOOKUP(Audit!#REF!,$V$13:$AE$22,5,FALSE)&amp; IF(Audit!#REF!=10,Audit!#REF!,"")</f>
        <v>#REF!</v>
      </c>
      <c r="AT182" s="47" t="e">
        <f t="shared" si="80"/>
        <v>#REF!</v>
      </c>
      <c r="AU182" s="50" t="e">
        <f>VLOOKUP(Audit!#REF!,$V$3:$AE$12,6,FALSE)&amp; IF(Audit!#REF!=10,Audit!#REF!,"")</f>
        <v>#REF!</v>
      </c>
      <c r="AV182" s="50" t="e">
        <f>VLOOKUP(Audit!#REF!,$V$13:$AE$22,6,FALSE)&amp; IF(Audit!#REF!=10,Audit!#REF!,"")</f>
        <v>#REF!</v>
      </c>
      <c r="AW182" s="47" t="e">
        <f t="shared" si="81"/>
        <v>#REF!</v>
      </c>
      <c r="AX182" s="50" t="e">
        <f>VLOOKUP(Audit!#REF!,$V$3:$AE$12,7,FALSE)&amp; IF(Audit!#REF!=10,Audit!#REF!,"")</f>
        <v>#REF!</v>
      </c>
      <c r="AY182" s="50" t="e">
        <f>VLOOKUP(Audit!#REF!,$V$13:$AE$22,7,FALSE) &amp; IF(Audit!#REF!=10,Audit!#REF!,"")</f>
        <v>#REF!</v>
      </c>
      <c r="AZ182" s="47" t="e">
        <f t="shared" si="82"/>
        <v>#REF!</v>
      </c>
      <c r="BA182" s="50" t="e">
        <f>VLOOKUP(Audit!#REF!,$V$3:$AE$12,8,FALSE)&amp; Audit!#REF! &amp; IF(Audit!#REF!=10,Audit!#REF!,"")</f>
        <v>#REF!</v>
      </c>
      <c r="BB182" s="50" t="e">
        <f>VLOOKUP(Audit!#REF!,$V$13:$AE$22,8,FALSE) &amp; IF(Audit!#REF!=10,Audit!#REF!,"")</f>
        <v>#REF!</v>
      </c>
      <c r="BC182" s="47" t="e">
        <f t="shared" si="83"/>
        <v>#REF!</v>
      </c>
      <c r="BD182" s="50" t="e">
        <f>VLOOKUP(Audit!#REF!,$V$3:$AE$12,9,FALSE)&amp; IF(Audit!#REF!=10,Audit!#REF!,"")</f>
        <v>#REF!</v>
      </c>
      <c r="BE182" s="50" t="e">
        <f>VLOOKUP(Audit!#REF!,$V$13:$AE$22,9,FALSE) &amp; IF(Audit!#REF!=10,Audit!#REF!,"") &amp; IF(Audit!#REF!&lt;&gt;1,U182,"")</f>
        <v>#REF!</v>
      </c>
      <c r="BF182" s="47" t="e">
        <f t="shared" si="84"/>
        <v>#REF!</v>
      </c>
      <c r="BG182" s="50" t="e">
        <f>VLOOKUP(Audit!#REF!,$V$3:$AE$12,10,FALSE) &amp; Audit!#REF! &amp; IF(Audit!#REF!=10,Audit!#REF!,"")</f>
        <v>#REF!</v>
      </c>
      <c r="BH182" s="50" t="e">
        <f>VLOOKUP(Audit!#REF!,$V$13:$AE$22,10,FALSE) &amp; IF(Audit!#REF!=10,Audit!#REF!,"") &amp; IF(Audit!#REF!&lt;&gt;1,U182,"")</f>
        <v>#REF!</v>
      </c>
      <c r="BI182" s="47" t="e">
        <f t="shared" si="85"/>
        <v>#REF!</v>
      </c>
      <c r="BJ182" s="48" t="str">
        <f t="shared" si="86"/>
        <v/>
      </c>
      <c r="BK182" s="48" t="str">
        <f t="shared" si="87"/>
        <v/>
      </c>
      <c r="BL182" s="48" t="str">
        <f t="shared" si="88"/>
        <v/>
      </c>
      <c r="BM182" s="48" t="str">
        <f t="shared" si="89"/>
        <v/>
      </c>
      <c r="BN182" s="48" t="str">
        <f t="shared" si="90"/>
        <v/>
      </c>
      <c r="BO182" s="48" t="str">
        <f t="shared" si="91"/>
        <v/>
      </c>
      <c r="BP182" s="48" t="str">
        <f t="shared" si="92"/>
        <v/>
      </c>
      <c r="BQ182" s="48" t="str">
        <f t="shared" si="93"/>
        <v/>
      </c>
      <c r="BR182" s="48" t="str">
        <f t="shared" si="94"/>
        <v/>
      </c>
      <c r="BS182" s="48" t="str">
        <f t="shared" si="95"/>
        <v/>
      </c>
      <c r="BT182" s="48" t="str">
        <f t="shared" si="96"/>
        <v/>
      </c>
      <c r="BU182" s="48" t="str">
        <f t="shared" si="97"/>
        <v/>
      </c>
    </row>
    <row r="183" spans="1:73">
      <c r="A183" s="10" t="e">
        <f>Audit!#REF!</f>
        <v>#REF!</v>
      </c>
      <c r="B183" s="10" t="e">
        <f t="shared" si="98"/>
        <v>#REF!</v>
      </c>
      <c r="C183" s="17" t="e">
        <f>VLOOKUP(Audit!#REF!,$V$3:$AE$12,2,FALSE) &amp; VLOOKUP(Audit!#REF!,$V$13:$AE$22,2,FALSE)&amp; IF(Audit!#REF!=10,Audit!#REF!&amp;Audit!#REF!,"")</f>
        <v>#REF!</v>
      </c>
      <c r="D183" s="17" t="e">
        <f>VLOOKUP(Audit!#REF!,$V$3:$AE$12,3,FALSE) &amp; VLOOKUP(Audit!#REF!,$V$13:$AE$22,3,FALSE) &amp;IF(Audit!#REF!=10,Audit!#REF!&amp;Audit!#REF!,"")</f>
        <v>#REF!</v>
      </c>
      <c r="E183" s="17" t="e">
        <f>VLOOKUP(Audit!#REF!,$V$3:$AE$12,4,FALSE)&amp; Audit!#REF! &amp; VLOOKUP(Audit!#REF!,$V$13:$AE$22,4,FALSE)&amp; IF(Audit!#REF!=10,Audit!#REF!&amp;Audit!#REF!,"")</f>
        <v>#REF!</v>
      </c>
      <c r="F183" s="17" t="e">
        <f>VLOOKUP(Audit!#REF!,$V$3:$AE$12,5,FALSE) &amp; VLOOKUP(Audit!#REF!,$V$13:$AE$22,5,FALSE)&amp; IF(Audit!#REF!=10,Audit!#REF!&amp;Audit!#REF!,"")</f>
        <v>#REF!</v>
      </c>
      <c r="G183" s="17" t="e">
        <f>VLOOKUP(Audit!#REF!,$V$3:$AE$12,6,FALSE) &amp; VLOOKUP(Audit!#REF!,$V$13:$AE$22,6,FALSE)&amp; IF(Audit!#REF!=10,Audit!#REF!&amp;Audit!#REF!,"")</f>
        <v>#REF!</v>
      </c>
      <c r="H183" s="17" t="e">
        <f>VLOOKUP(Audit!#REF!,$V$3:$AE$12,7,FALSE) &amp; VLOOKUP(Audit!#REF!,$V$13:$AE$22,7,FALSE)&amp;IF(Audit!#REF!=10,Audit!#REF!&amp;Audit!#REF!,"")</f>
        <v>#REF!</v>
      </c>
      <c r="I183" s="17" t="e">
        <f>VLOOKUP(Audit!#REF!,$V$3:$AE$12,8,FALSE) &amp; Audit!#REF! &amp; VLOOKUP(Audit!#REF!,$V$13:$AE$22,8,FALSE)&amp;IF(Audit!#REF!=10,Audit!#REF!&amp;Audit!#REF!,"")</f>
        <v>#REF!</v>
      </c>
      <c r="J183" s="17" t="e">
        <f>VLOOKUP(Audit!#REF!,$V$3:$AE$12,9,FALSE) &amp; VLOOKUP(Audit!#REF!,$V$13:$AE$22,9,FALSE) &amp; IF(Audit!#REF!=10,Audit!#REF!&amp;Audit!#REF!,"") &amp; IF(Audit!#REF!&lt;&gt;1,U183,"")</f>
        <v>#REF!</v>
      </c>
      <c r="K183" s="17" t="e">
        <f>VLOOKUP(Audit!#REF!,$V$3:$AE$12,10,FALSE) &amp; Audit!#REF! &amp; VLOOKUP(Audit!#REF!,$V$13:$AE$22,10,FALSE) &amp; IF(Audit!#REF!=10,Audit!#REF!&amp;Audit!#REF!,"") &amp; IF(Audit!#REF!&lt;&gt;1,U183,"")</f>
        <v>#REF!</v>
      </c>
      <c r="L183" s="10" t="e">
        <f>Audit!#REF!</f>
        <v>#REF!</v>
      </c>
      <c r="M183" s="10" t="e">
        <f t="shared" si="69"/>
        <v>#REF!</v>
      </c>
      <c r="N183" s="10" t="e">
        <f t="shared" si="70"/>
        <v>#REF!</v>
      </c>
      <c r="O183" s="10" t="e">
        <f t="shared" si="71"/>
        <v>#REF!</v>
      </c>
      <c r="P183" s="10" t="e">
        <f t="shared" si="72"/>
        <v>#REF!</v>
      </c>
      <c r="Q183" s="10" t="e">
        <f t="shared" si="73"/>
        <v>#REF!</v>
      </c>
      <c r="R183" s="10" t="e">
        <f t="shared" si="74"/>
        <v>#REF!</v>
      </c>
      <c r="S183" s="10" t="e">
        <f t="shared" si="75"/>
        <v>#REF!</v>
      </c>
      <c r="T183" s="10" t="e">
        <f t="shared" si="76"/>
        <v>#REF!</v>
      </c>
      <c r="U183" s="17" t="e">
        <f>IF(Audit!#REF!="","",VLOOKUP(Audit!#REF!,$W$26:$X$35,2,FALSE)) &amp; Audit!#REF! &amp; IF(Audit!#REF!="","",IF(Audit!#REF!&lt;=1.4,VLOOKUP(Audit!#REF!,$W$38:X228,2,FALSE),VLOOKUP(Audit!#REF!,$W$51:$X$61,2,FALSE))) &amp; IF(Audit!#REF!="","",VLOOKUP(Audit!#REF!,$Y$26:$Z$35,2,FALSE) &amp; Audit!#REF! &amp; IF(Audit!#REF!="","",IF(Audit!#REF!&lt;=1.4,VLOOKUP(Audit!#REF!,$Y$38:$Z$48,2,FALSE),VLOOKUP(Audit!#REF!,$Y$51:$Z$61,2,FALSE))))</f>
        <v>#REF!</v>
      </c>
      <c r="V183" s="21"/>
      <c r="AH183" s="49" t="e">
        <f>Audit!#REF!</f>
        <v>#REF!</v>
      </c>
      <c r="AI183" s="50" t="e">
        <f>VLOOKUP(Audit!#REF!,$V$3:$AE$12,2,FALSE)&amp; IF(Audit!#REF!=10,Audit!#REF!,"")</f>
        <v>#REF!</v>
      </c>
      <c r="AJ183" s="50" t="e">
        <f>VLOOKUP(Audit!#REF!,$V$13:$AE$22,2,FALSE)&amp; IF(Audit!#REF!=10,Audit!#REF!,"")</f>
        <v>#REF!</v>
      </c>
      <c r="AK183" s="47" t="e">
        <f t="shared" si="77"/>
        <v>#REF!</v>
      </c>
      <c r="AL183" s="50" t="e">
        <f>VLOOKUP(Audit!#REF!,$V$3:$AE$12,3,FALSE)&amp; IF(Audit!#REF!=10,Audit!#REF!,"")</f>
        <v>#REF!</v>
      </c>
      <c r="AM183" s="50" t="e">
        <f>VLOOKUP(Audit!#REF!,$V$13:$AE$22,3,FALSE)&amp; IF(Audit!#REF!=10,Audit!#REF!,"")</f>
        <v>#REF!</v>
      </c>
      <c r="AN183" s="47" t="e">
        <f t="shared" si="78"/>
        <v>#REF!</v>
      </c>
      <c r="AO183" s="50" t="e">
        <f>VLOOKUP(Audit!#REF!,$V$3:$AE$12,4,FALSE) &amp;  Audit!#REF! &amp; IF(Audit!#REF!=10,Audit!#REF!,"")</f>
        <v>#REF!</v>
      </c>
      <c r="AP183" s="50" t="e">
        <f>VLOOKUP(Audit!#REF!,$V$13:$AE$22,4,FALSE)&amp; IF(Audit!#REF!=10,Audit!#REF!,"")</f>
        <v>#REF!</v>
      </c>
      <c r="AQ183" s="47" t="e">
        <f t="shared" si="79"/>
        <v>#REF!</v>
      </c>
      <c r="AR183" s="50" t="e">
        <f>VLOOKUP(Audit!#REF!,$V$3:$AE$12,5,FALSE)&amp; IF(Audit!#REF!=10,Audit!#REF!,"")</f>
        <v>#REF!</v>
      </c>
      <c r="AS183" s="50" t="e">
        <f>VLOOKUP(Audit!#REF!,$V$13:$AE$22,5,FALSE)&amp; IF(Audit!#REF!=10,Audit!#REF!,"")</f>
        <v>#REF!</v>
      </c>
      <c r="AT183" s="47" t="e">
        <f t="shared" si="80"/>
        <v>#REF!</v>
      </c>
      <c r="AU183" s="50" t="e">
        <f>VLOOKUP(Audit!#REF!,$V$3:$AE$12,6,FALSE)&amp; IF(Audit!#REF!=10,Audit!#REF!,"")</f>
        <v>#REF!</v>
      </c>
      <c r="AV183" s="50" t="e">
        <f>VLOOKUP(Audit!#REF!,$V$13:$AE$22,6,FALSE)&amp; IF(Audit!#REF!=10,Audit!#REF!,"")</f>
        <v>#REF!</v>
      </c>
      <c r="AW183" s="47" t="e">
        <f t="shared" si="81"/>
        <v>#REF!</v>
      </c>
      <c r="AX183" s="50" t="e">
        <f>VLOOKUP(Audit!#REF!,$V$3:$AE$12,7,FALSE)&amp; IF(Audit!#REF!=10,Audit!#REF!,"")</f>
        <v>#REF!</v>
      </c>
      <c r="AY183" s="50" t="e">
        <f>VLOOKUP(Audit!#REF!,$V$13:$AE$22,7,FALSE) &amp; IF(Audit!#REF!=10,Audit!#REF!,"")</f>
        <v>#REF!</v>
      </c>
      <c r="AZ183" s="47" t="e">
        <f t="shared" si="82"/>
        <v>#REF!</v>
      </c>
      <c r="BA183" s="50" t="e">
        <f>VLOOKUP(Audit!#REF!,$V$3:$AE$12,8,FALSE)&amp; Audit!#REF! &amp; IF(Audit!#REF!=10,Audit!#REF!,"")</f>
        <v>#REF!</v>
      </c>
      <c r="BB183" s="50" t="e">
        <f>VLOOKUP(Audit!#REF!,$V$13:$AE$22,8,FALSE) &amp; IF(Audit!#REF!=10,Audit!#REF!,"")</f>
        <v>#REF!</v>
      </c>
      <c r="BC183" s="47" t="e">
        <f t="shared" si="83"/>
        <v>#REF!</v>
      </c>
      <c r="BD183" s="50" t="e">
        <f>VLOOKUP(Audit!#REF!,$V$3:$AE$12,9,FALSE)&amp; IF(Audit!#REF!=10,Audit!#REF!,"")</f>
        <v>#REF!</v>
      </c>
      <c r="BE183" s="50" t="e">
        <f>VLOOKUP(Audit!#REF!,$V$13:$AE$22,9,FALSE) &amp; IF(Audit!#REF!=10,Audit!#REF!,"") &amp; IF(Audit!#REF!&lt;&gt;1,U183,"")</f>
        <v>#REF!</v>
      </c>
      <c r="BF183" s="47" t="e">
        <f t="shared" si="84"/>
        <v>#REF!</v>
      </c>
      <c r="BG183" s="50" t="e">
        <f>VLOOKUP(Audit!#REF!,$V$3:$AE$12,10,FALSE) &amp; Audit!#REF! &amp; IF(Audit!#REF!=10,Audit!#REF!,"")</f>
        <v>#REF!</v>
      </c>
      <c r="BH183" s="50" t="e">
        <f>VLOOKUP(Audit!#REF!,$V$13:$AE$22,10,FALSE) &amp; IF(Audit!#REF!=10,Audit!#REF!,"") &amp; IF(Audit!#REF!&lt;&gt;1,U183,"")</f>
        <v>#REF!</v>
      </c>
      <c r="BI183" s="47" t="e">
        <f t="shared" si="85"/>
        <v>#REF!</v>
      </c>
      <c r="BJ183" s="48" t="str">
        <f t="shared" si="86"/>
        <v/>
      </c>
      <c r="BK183" s="48" t="str">
        <f t="shared" si="87"/>
        <v/>
      </c>
      <c r="BL183" s="48" t="str">
        <f t="shared" si="88"/>
        <v/>
      </c>
      <c r="BM183" s="48" t="str">
        <f t="shared" si="89"/>
        <v/>
      </c>
      <c r="BN183" s="48" t="str">
        <f t="shared" si="90"/>
        <v/>
      </c>
      <c r="BO183" s="48" t="str">
        <f t="shared" si="91"/>
        <v/>
      </c>
      <c r="BP183" s="48" t="str">
        <f t="shared" si="92"/>
        <v/>
      </c>
      <c r="BQ183" s="48" t="str">
        <f t="shared" si="93"/>
        <v/>
      </c>
      <c r="BR183" s="48" t="str">
        <f t="shared" si="94"/>
        <v/>
      </c>
      <c r="BS183" s="48" t="str">
        <f t="shared" si="95"/>
        <v/>
      </c>
      <c r="BT183" s="48" t="str">
        <f t="shared" si="96"/>
        <v/>
      </c>
      <c r="BU183" s="48" t="str">
        <f t="shared" si="97"/>
        <v/>
      </c>
    </row>
    <row r="184" spans="1:73">
      <c r="A184" s="10" t="e">
        <f>Audit!#REF!</f>
        <v>#REF!</v>
      </c>
      <c r="B184" s="10" t="e">
        <f t="shared" si="98"/>
        <v>#REF!</v>
      </c>
      <c r="C184" s="17" t="e">
        <f>VLOOKUP(Audit!#REF!,$V$3:$AE$12,2,FALSE) &amp; VLOOKUP(Audit!#REF!,$V$13:$AE$22,2,FALSE)&amp; IF(Audit!#REF!=10,Audit!#REF!&amp;Audit!#REF!,"")</f>
        <v>#REF!</v>
      </c>
      <c r="D184" s="17" t="e">
        <f>VLOOKUP(Audit!#REF!,$V$3:$AE$12,3,FALSE) &amp; VLOOKUP(Audit!#REF!,$V$13:$AE$22,3,FALSE) &amp;IF(Audit!#REF!=10,Audit!#REF!&amp;Audit!#REF!,"")</f>
        <v>#REF!</v>
      </c>
      <c r="E184" s="17" t="e">
        <f>VLOOKUP(Audit!#REF!,$V$3:$AE$12,4,FALSE)&amp; Audit!#REF! &amp; VLOOKUP(Audit!#REF!,$V$13:$AE$22,4,FALSE)&amp; IF(Audit!#REF!=10,Audit!#REF!&amp;Audit!#REF!,"")</f>
        <v>#REF!</v>
      </c>
      <c r="F184" s="17" t="e">
        <f>VLOOKUP(Audit!#REF!,$V$3:$AE$12,5,FALSE) &amp; VLOOKUP(Audit!#REF!,$V$13:$AE$22,5,FALSE)&amp; IF(Audit!#REF!=10,Audit!#REF!&amp;Audit!#REF!,"")</f>
        <v>#REF!</v>
      </c>
      <c r="G184" s="17" t="e">
        <f>VLOOKUP(Audit!#REF!,$V$3:$AE$12,6,FALSE) &amp; VLOOKUP(Audit!#REF!,$V$13:$AE$22,6,FALSE)&amp; IF(Audit!#REF!=10,Audit!#REF!&amp;Audit!#REF!,"")</f>
        <v>#REF!</v>
      </c>
      <c r="H184" s="17" t="e">
        <f>VLOOKUP(Audit!#REF!,$V$3:$AE$12,7,FALSE) &amp; VLOOKUP(Audit!#REF!,$V$13:$AE$22,7,FALSE)&amp;IF(Audit!#REF!=10,Audit!#REF!&amp;Audit!#REF!,"")</f>
        <v>#REF!</v>
      </c>
      <c r="I184" s="17" t="e">
        <f>VLOOKUP(Audit!#REF!,$V$3:$AE$12,8,FALSE) &amp; Audit!#REF! &amp; VLOOKUP(Audit!#REF!,$V$13:$AE$22,8,FALSE)&amp;IF(Audit!#REF!=10,Audit!#REF!&amp;Audit!#REF!,"")</f>
        <v>#REF!</v>
      </c>
      <c r="J184" s="17" t="e">
        <f>VLOOKUP(Audit!#REF!,$V$3:$AE$12,9,FALSE) &amp; VLOOKUP(Audit!#REF!,$V$13:$AE$22,9,FALSE) &amp; IF(Audit!#REF!=10,Audit!#REF!&amp;Audit!#REF!,"") &amp; IF(Audit!#REF!&lt;&gt;1,U184,"")</f>
        <v>#REF!</v>
      </c>
      <c r="K184" s="17" t="e">
        <f>VLOOKUP(Audit!#REF!,$V$3:$AE$12,10,FALSE) &amp; Audit!#REF! &amp; VLOOKUP(Audit!#REF!,$V$13:$AE$22,10,FALSE) &amp; IF(Audit!#REF!=10,Audit!#REF!&amp;Audit!#REF!,"") &amp; IF(Audit!#REF!&lt;&gt;1,U184,"")</f>
        <v>#REF!</v>
      </c>
      <c r="L184" s="10" t="e">
        <f>Audit!#REF!</f>
        <v>#REF!</v>
      </c>
      <c r="M184" s="10" t="e">
        <f t="shared" si="69"/>
        <v>#REF!</v>
      </c>
      <c r="N184" s="10" t="e">
        <f t="shared" si="70"/>
        <v>#REF!</v>
      </c>
      <c r="O184" s="10" t="e">
        <f t="shared" si="71"/>
        <v>#REF!</v>
      </c>
      <c r="P184" s="10" t="e">
        <f t="shared" si="72"/>
        <v>#REF!</v>
      </c>
      <c r="Q184" s="10" t="e">
        <f t="shared" si="73"/>
        <v>#REF!</v>
      </c>
      <c r="R184" s="10" t="e">
        <f t="shared" si="74"/>
        <v>#REF!</v>
      </c>
      <c r="S184" s="10" t="e">
        <f t="shared" si="75"/>
        <v>#REF!</v>
      </c>
      <c r="T184" s="10" t="e">
        <f t="shared" si="76"/>
        <v>#REF!</v>
      </c>
      <c r="U184" s="17" t="e">
        <f>IF(Audit!#REF!="","",VLOOKUP(Audit!#REF!,$W$26:$X$35,2,FALSE)) &amp; Audit!#REF! &amp; IF(Audit!#REF!="","",IF(Audit!#REF!&lt;=1.4,VLOOKUP(Audit!#REF!,$W$38:X229,2,FALSE),VLOOKUP(Audit!#REF!,$W$51:$X$61,2,FALSE))) &amp; IF(Audit!#REF!="","",VLOOKUP(Audit!#REF!,$Y$26:$Z$35,2,FALSE) &amp; Audit!#REF! &amp; IF(Audit!#REF!="","",IF(Audit!#REF!&lt;=1.4,VLOOKUP(Audit!#REF!,$Y$38:$Z$48,2,FALSE),VLOOKUP(Audit!#REF!,$Y$51:$Z$61,2,FALSE))))</f>
        <v>#REF!</v>
      </c>
      <c r="V184" s="21"/>
      <c r="AH184" s="49" t="e">
        <f>Audit!#REF!</f>
        <v>#REF!</v>
      </c>
      <c r="AI184" s="50" t="e">
        <f>VLOOKUP(Audit!#REF!,$V$3:$AE$12,2,FALSE)&amp; IF(Audit!#REF!=10,Audit!#REF!,"")</f>
        <v>#REF!</v>
      </c>
      <c r="AJ184" s="50" t="e">
        <f>VLOOKUP(Audit!#REF!,$V$13:$AE$22,2,FALSE)&amp; IF(Audit!#REF!=10,Audit!#REF!,"")</f>
        <v>#REF!</v>
      </c>
      <c r="AK184" s="47" t="e">
        <f t="shared" si="77"/>
        <v>#REF!</v>
      </c>
      <c r="AL184" s="50" t="e">
        <f>VLOOKUP(Audit!#REF!,$V$3:$AE$12,3,FALSE)&amp; IF(Audit!#REF!=10,Audit!#REF!,"")</f>
        <v>#REF!</v>
      </c>
      <c r="AM184" s="50" t="e">
        <f>VLOOKUP(Audit!#REF!,$V$13:$AE$22,3,FALSE)&amp; IF(Audit!#REF!=10,Audit!#REF!,"")</f>
        <v>#REF!</v>
      </c>
      <c r="AN184" s="47" t="e">
        <f t="shared" si="78"/>
        <v>#REF!</v>
      </c>
      <c r="AO184" s="50" t="e">
        <f>VLOOKUP(Audit!#REF!,$V$3:$AE$12,4,FALSE) &amp;  Audit!#REF! &amp; IF(Audit!#REF!=10,Audit!#REF!,"")</f>
        <v>#REF!</v>
      </c>
      <c r="AP184" s="50" t="e">
        <f>VLOOKUP(Audit!#REF!,$V$13:$AE$22,4,FALSE)&amp; IF(Audit!#REF!=10,Audit!#REF!,"")</f>
        <v>#REF!</v>
      </c>
      <c r="AQ184" s="47" t="e">
        <f t="shared" si="79"/>
        <v>#REF!</v>
      </c>
      <c r="AR184" s="50" t="e">
        <f>VLOOKUP(Audit!#REF!,$V$3:$AE$12,5,FALSE)&amp; IF(Audit!#REF!=10,Audit!#REF!,"")</f>
        <v>#REF!</v>
      </c>
      <c r="AS184" s="50" t="e">
        <f>VLOOKUP(Audit!#REF!,$V$13:$AE$22,5,FALSE)&amp; IF(Audit!#REF!=10,Audit!#REF!,"")</f>
        <v>#REF!</v>
      </c>
      <c r="AT184" s="47" t="e">
        <f t="shared" si="80"/>
        <v>#REF!</v>
      </c>
      <c r="AU184" s="50" t="e">
        <f>VLOOKUP(Audit!#REF!,$V$3:$AE$12,6,FALSE)&amp; IF(Audit!#REF!=10,Audit!#REF!,"")</f>
        <v>#REF!</v>
      </c>
      <c r="AV184" s="50" t="e">
        <f>VLOOKUP(Audit!#REF!,$V$13:$AE$22,6,FALSE)&amp; IF(Audit!#REF!=10,Audit!#REF!,"")</f>
        <v>#REF!</v>
      </c>
      <c r="AW184" s="47" t="e">
        <f t="shared" si="81"/>
        <v>#REF!</v>
      </c>
      <c r="AX184" s="50" t="e">
        <f>VLOOKUP(Audit!#REF!,$V$3:$AE$12,7,FALSE)&amp; IF(Audit!#REF!=10,Audit!#REF!,"")</f>
        <v>#REF!</v>
      </c>
      <c r="AY184" s="50" t="e">
        <f>VLOOKUP(Audit!#REF!,$V$13:$AE$22,7,FALSE) &amp; IF(Audit!#REF!=10,Audit!#REF!,"")</f>
        <v>#REF!</v>
      </c>
      <c r="AZ184" s="47" t="e">
        <f t="shared" si="82"/>
        <v>#REF!</v>
      </c>
      <c r="BA184" s="50" t="e">
        <f>VLOOKUP(Audit!#REF!,$V$3:$AE$12,8,FALSE)&amp; Audit!#REF! &amp; IF(Audit!#REF!=10,Audit!#REF!,"")</f>
        <v>#REF!</v>
      </c>
      <c r="BB184" s="50" t="e">
        <f>VLOOKUP(Audit!#REF!,$V$13:$AE$22,8,FALSE) &amp; IF(Audit!#REF!=10,Audit!#REF!,"")</f>
        <v>#REF!</v>
      </c>
      <c r="BC184" s="47" t="e">
        <f t="shared" si="83"/>
        <v>#REF!</v>
      </c>
      <c r="BD184" s="50" t="e">
        <f>VLOOKUP(Audit!#REF!,$V$3:$AE$12,9,FALSE)&amp; IF(Audit!#REF!=10,Audit!#REF!,"")</f>
        <v>#REF!</v>
      </c>
      <c r="BE184" s="50" t="e">
        <f>VLOOKUP(Audit!#REF!,$V$13:$AE$22,9,FALSE) &amp; IF(Audit!#REF!=10,Audit!#REF!,"") &amp; IF(Audit!#REF!&lt;&gt;1,U184,"")</f>
        <v>#REF!</v>
      </c>
      <c r="BF184" s="47" t="e">
        <f t="shared" si="84"/>
        <v>#REF!</v>
      </c>
      <c r="BG184" s="50" t="e">
        <f>VLOOKUP(Audit!#REF!,$V$3:$AE$12,10,FALSE) &amp; Audit!#REF! &amp; IF(Audit!#REF!=10,Audit!#REF!,"")</f>
        <v>#REF!</v>
      </c>
      <c r="BH184" s="50" t="e">
        <f>VLOOKUP(Audit!#REF!,$V$13:$AE$22,10,FALSE) &amp; IF(Audit!#REF!=10,Audit!#REF!,"") &amp; IF(Audit!#REF!&lt;&gt;1,U184,"")</f>
        <v>#REF!</v>
      </c>
      <c r="BI184" s="47" t="e">
        <f t="shared" si="85"/>
        <v>#REF!</v>
      </c>
      <c r="BJ184" s="48" t="str">
        <f t="shared" si="86"/>
        <v/>
      </c>
      <c r="BK184" s="48" t="str">
        <f t="shared" si="87"/>
        <v/>
      </c>
      <c r="BL184" s="48" t="str">
        <f t="shared" si="88"/>
        <v/>
      </c>
      <c r="BM184" s="48" t="str">
        <f t="shared" si="89"/>
        <v/>
      </c>
      <c r="BN184" s="48" t="str">
        <f t="shared" si="90"/>
        <v/>
      </c>
      <c r="BO184" s="48" t="str">
        <f t="shared" si="91"/>
        <v/>
      </c>
      <c r="BP184" s="48" t="str">
        <f t="shared" si="92"/>
        <v/>
      </c>
      <c r="BQ184" s="48" t="str">
        <f t="shared" si="93"/>
        <v/>
      </c>
      <c r="BR184" s="48" t="str">
        <f t="shared" si="94"/>
        <v/>
      </c>
      <c r="BS184" s="48" t="str">
        <f t="shared" si="95"/>
        <v/>
      </c>
      <c r="BT184" s="48" t="str">
        <f t="shared" si="96"/>
        <v/>
      </c>
      <c r="BU184" s="48" t="str">
        <f t="shared" si="97"/>
        <v/>
      </c>
    </row>
    <row r="185" spans="1:73">
      <c r="A185" s="10" t="e">
        <f>Audit!#REF!</f>
        <v>#REF!</v>
      </c>
      <c r="B185" s="10" t="e">
        <f t="shared" si="98"/>
        <v>#REF!</v>
      </c>
      <c r="C185" s="17" t="e">
        <f>VLOOKUP(Audit!#REF!,$V$3:$AE$12,2,FALSE) &amp; VLOOKUP(Audit!#REF!,$V$13:$AE$22,2,FALSE)&amp; IF(Audit!#REF!=10,Audit!#REF!&amp;Audit!#REF!,"")</f>
        <v>#REF!</v>
      </c>
      <c r="D185" s="17" t="e">
        <f>VLOOKUP(Audit!#REF!,$V$3:$AE$12,3,FALSE) &amp; VLOOKUP(Audit!#REF!,$V$13:$AE$22,3,FALSE) &amp;IF(Audit!#REF!=10,Audit!#REF!&amp;Audit!#REF!,"")</f>
        <v>#REF!</v>
      </c>
      <c r="E185" s="17" t="e">
        <f>VLOOKUP(Audit!#REF!,$V$3:$AE$12,4,FALSE)&amp; Audit!#REF! &amp; VLOOKUP(Audit!#REF!,$V$13:$AE$22,4,FALSE)&amp; IF(Audit!#REF!=10,Audit!#REF!&amp;Audit!#REF!,"")</f>
        <v>#REF!</v>
      </c>
      <c r="F185" s="17" t="e">
        <f>VLOOKUP(Audit!#REF!,$V$3:$AE$12,5,FALSE) &amp; VLOOKUP(Audit!#REF!,$V$13:$AE$22,5,FALSE)&amp; IF(Audit!#REF!=10,Audit!#REF!&amp;Audit!#REF!,"")</f>
        <v>#REF!</v>
      </c>
      <c r="G185" s="17" t="e">
        <f>VLOOKUP(Audit!#REF!,$V$3:$AE$12,6,FALSE) &amp; VLOOKUP(Audit!#REF!,$V$13:$AE$22,6,FALSE)&amp; IF(Audit!#REF!=10,Audit!#REF!&amp;Audit!#REF!,"")</f>
        <v>#REF!</v>
      </c>
      <c r="H185" s="17" t="e">
        <f>VLOOKUP(Audit!#REF!,$V$3:$AE$12,7,FALSE) &amp; VLOOKUP(Audit!#REF!,$V$13:$AE$22,7,FALSE)&amp;IF(Audit!#REF!=10,Audit!#REF!&amp;Audit!#REF!,"")</f>
        <v>#REF!</v>
      </c>
      <c r="I185" s="17" t="e">
        <f>VLOOKUP(Audit!#REF!,$V$3:$AE$12,8,FALSE) &amp; Audit!#REF! &amp; VLOOKUP(Audit!#REF!,$V$13:$AE$22,8,FALSE)&amp;IF(Audit!#REF!=10,Audit!#REF!&amp;Audit!#REF!,"")</f>
        <v>#REF!</v>
      </c>
      <c r="J185" s="17" t="e">
        <f>VLOOKUP(Audit!#REF!,$V$3:$AE$12,9,FALSE) &amp; VLOOKUP(Audit!#REF!,$V$13:$AE$22,9,FALSE) &amp; IF(Audit!#REF!=10,Audit!#REF!&amp;Audit!#REF!,"") &amp; IF(Audit!#REF!&lt;&gt;1,U185,"")</f>
        <v>#REF!</v>
      </c>
      <c r="K185" s="17" t="e">
        <f>VLOOKUP(Audit!#REF!,$V$3:$AE$12,10,FALSE) &amp; Audit!#REF! &amp; VLOOKUP(Audit!#REF!,$V$13:$AE$22,10,FALSE) &amp; IF(Audit!#REF!=10,Audit!#REF!&amp;Audit!#REF!,"") &amp; IF(Audit!#REF!&lt;&gt;1,U185,"")</f>
        <v>#REF!</v>
      </c>
      <c r="L185" s="10" t="e">
        <f>Audit!#REF!</f>
        <v>#REF!</v>
      </c>
      <c r="M185" s="10" t="e">
        <f t="shared" si="69"/>
        <v>#REF!</v>
      </c>
      <c r="N185" s="10" t="e">
        <f t="shared" si="70"/>
        <v>#REF!</v>
      </c>
      <c r="O185" s="10" t="e">
        <f t="shared" si="71"/>
        <v>#REF!</v>
      </c>
      <c r="P185" s="10" t="e">
        <f t="shared" si="72"/>
        <v>#REF!</v>
      </c>
      <c r="Q185" s="10" t="e">
        <f t="shared" si="73"/>
        <v>#REF!</v>
      </c>
      <c r="R185" s="10" t="e">
        <f t="shared" si="74"/>
        <v>#REF!</v>
      </c>
      <c r="S185" s="10" t="e">
        <f t="shared" si="75"/>
        <v>#REF!</v>
      </c>
      <c r="T185" s="10" t="e">
        <f t="shared" si="76"/>
        <v>#REF!</v>
      </c>
      <c r="U185" s="17" t="e">
        <f>IF(Audit!#REF!="","",VLOOKUP(Audit!#REF!,$W$26:$X$35,2,FALSE)) &amp; Audit!#REF! &amp; IF(Audit!#REF!="","",IF(Audit!#REF!&lt;=1.4,VLOOKUP(Audit!#REF!,$W$38:X230,2,FALSE),VLOOKUP(Audit!#REF!,$W$51:$X$61,2,FALSE))) &amp; IF(Audit!#REF!="","",VLOOKUP(Audit!#REF!,$Y$26:$Z$35,2,FALSE) &amp; Audit!#REF! &amp; IF(Audit!#REF!="","",IF(Audit!#REF!&lt;=1.4,VLOOKUP(Audit!#REF!,$Y$38:$Z$48,2,FALSE),VLOOKUP(Audit!#REF!,$Y$51:$Z$61,2,FALSE))))</f>
        <v>#REF!</v>
      </c>
      <c r="V185" s="21"/>
      <c r="AH185" s="49" t="e">
        <f>Audit!#REF!</f>
        <v>#REF!</v>
      </c>
      <c r="AI185" s="50" t="e">
        <f>VLOOKUP(Audit!#REF!,$V$3:$AE$12,2,FALSE)&amp; IF(Audit!#REF!=10,Audit!#REF!,"")</f>
        <v>#REF!</v>
      </c>
      <c r="AJ185" s="50" t="e">
        <f>VLOOKUP(Audit!#REF!,$V$13:$AE$22,2,FALSE)&amp; IF(Audit!#REF!=10,Audit!#REF!,"")</f>
        <v>#REF!</v>
      </c>
      <c r="AK185" s="47" t="e">
        <f t="shared" si="77"/>
        <v>#REF!</v>
      </c>
      <c r="AL185" s="50" t="e">
        <f>VLOOKUP(Audit!#REF!,$V$3:$AE$12,3,FALSE)&amp; IF(Audit!#REF!=10,Audit!#REF!,"")</f>
        <v>#REF!</v>
      </c>
      <c r="AM185" s="50" t="e">
        <f>VLOOKUP(Audit!#REF!,$V$13:$AE$22,3,FALSE)&amp; IF(Audit!#REF!=10,Audit!#REF!,"")</f>
        <v>#REF!</v>
      </c>
      <c r="AN185" s="47" t="e">
        <f t="shared" si="78"/>
        <v>#REF!</v>
      </c>
      <c r="AO185" s="50" t="e">
        <f>VLOOKUP(Audit!#REF!,$V$3:$AE$12,4,FALSE) &amp;  Audit!#REF! &amp; IF(Audit!#REF!=10,Audit!#REF!,"")</f>
        <v>#REF!</v>
      </c>
      <c r="AP185" s="50" t="e">
        <f>VLOOKUP(Audit!#REF!,$V$13:$AE$22,4,FALSE)&amp; IF(Audit!#REF!=10,Audit!#REF!,"")</f>
        <v>#REF!</v>
      </c>
      <c r="AQ185" s="47" t="e">
        <f t="shared" si="79"/>
        <v>#REF!</v>
      </c>
      <c r="AR185" s="50" t="e">
        <f>VLOOKUP(Audit!#REF!,$V$3:$AE$12,5,FALSE)&amp; IF(Audit!#REF!=10,Audit!#REF!,"")</f>
        <v>#REF!</v>
      </c>
      <c r="AS185" s="50" t="e">
        <f>VLOOKUP(Audit!#REF!,$V$13:$AE$22,5,FALSE)&amp; IF(Audit!#REF!=10,Audit!#REF!,"")</f>
        <v>#REF!</v>
      </c>
      <c r="AT185" s="47" t="e">
        <f t="shared" si="80"/>
        <v>#REF!</v>
      </c>
      <c r="AU185" s="50" t="e">
        <f>VLOOKUP(Audit!#REF!,$V$3:$AE$12,6,FALSE)&amp; IF(Audit!#REF!=10,Audit!#REF!,"")</f>
        <v>#REF!</v>
      </c>
      <c r="AV185" s="50" t="e">
        <f>VLOOKUP(Audit!#REF!,$V$13:$AE$22,6,FALSE)&amp; IF(Audit!#REF!=10,Audit!#REF!,"")</f>
        <v>#REF!</v>
      </c>
      <c r="AW185" s="47" t="e">
        <f t="shared" si="81"/>
        <v>#REF!</v>
      </c>
      <c r="AX185" s="50" t="e">
        <f>VLOOKUP(Audit!#REF!,$V$3:$AE$12,7,FALSE)&amp; IF(Audit!#REF!=10,Audit!#REF!,"")</f>
        <v>#REF!</v>
      </c>
      <c r="AY185" s="50" t="e">
        <f>VLOOKUP(Audit!#REF!,$V$13:$AE$22,7,FALSE) &amp; IF(Audit!#REF!=10,Audit!#REF!,"")</f>
        <v>#REF!</v>
      </c>
      <c r="AZ185" s="47" t="e">
        <f t="shared" si="82"/>
        <v>#REF!</v>
      </c>
      <c r="BA185" s="50" t="e">
        <f>VLOOKUP(Audit!#REF!,$V$3:$AE$12,8,FALSE)&amp; Audit!#REF! &amp; IF(Audit!#REF!=10,Audit!#REF!,"")</f>
        <v>#REF!</v>
      </c>
      <c r="BB185" s="50" t="e">
        <f>VLOOKUP(Audit!#REF!,$V$13:$AE$22,8,FALSE) &amp; IF(Audit!#REF!=10,Audit!#REF!,"")</f>
        <v>#REF!</v>
      </c>
      <c r="BC185" s="47" t="e">
        <f t="shared" si="83"/>
        <v>#REF!</v>
      </c>
      <c r="BD185" s="50" t="e">
        <f>VLOOKUP(Audit!#REF!,$V$3:$AE$12,9,FALSE)&amp; IF(Audit!#REF!=10,Audit!#REF!,"")</f>
        <v>#REF!</v>
      </c>
      <c r="BE185" s="50" t="e">
        <f>VLOOKUP(Audit!#REF!,$V$13:$AE$22,9,FALSE) &amp; IF(Audit!#REF!=10,Audit!#REF!,"") &amp; IF(Audit!#REF!&lt;&gt;1,U185,"")</f>
        <v>#REF!</v>
      </c>
      <c r="BF185" s="47" t="e">
        <f t="shared" si="84"/>
        <v>#REF!</v>
      </c>
      <c r="BG185" s="50" t="e">
        <f>VLOOKUP(Audit!#REF!,$V$3:$AE$12,10,FALSE) &amp; Audit!#REF! &amp; IF(Audit!#REF!=10,Audit!#REF!,"")</f>
        <v>#REF!</v>
      </c>
      <c r="BH185" s="50" t="e">
        <f>VLOOKUP(Audit!#REF!,$V$13:$AE$22,10,FALSE) &amp; IF(Audit!#REF!=10,Audit!#REF!,"") &amp; IF(Audit!#REF!&lt;&gt;1,U185,"")</f>
        <v>#REF!</v>
      </c>
      <c r="BI185" s="47" t="e">
        <f t="shared" si="85"/>
        <v>#REF!</v>
      </c>
      <c r="BJ185" s="48" t="str">
        <f t="shared" si="86"/>
        <v/>
      </c>
      <c r="BK185" s="48" t="str">
        <f t="shared" si="87"/>
        <v/>
      </c>
      <c r="BL185" s="48" t="str">
        <f t="shared" si="88"/>
        <v/>
      </c>
      <c r="BM185" s="48" t="str">
        <f t="shared" si="89"/>
        <v/>
      </c>
      <c r="BN185" s="48" t="str">
        <f t="shared" si="90"/>
        <v/>
      </c>
      <c r="BO185" s="48" t="str">
        <f t="shared" si="91"/>
        <v/>
      </c>
      <c r="BP185" s="48" t="str">
        <f t="shared" si="92"/>
        <v/>
      </c>
      <c r="BQ185" s="48" t="str">
        <f t="shared" si="93"/>
        <v/>
      </c>
      <c r="BR185" s="48" t="str">
        <f t="shared" si="94"/>
        <v/>
      </c>
      <c r="BS185" s="48" t="str">
        <f t="shared" si="95"/>
        <v/>
      </c>
      <c r="BT185" s="48" t="str">
        <f t="shared" si="96"/>
        <v/>
      </c>
      <c r="BU185" s="48" t="str">
        <f t="shared" si="97"/>
        <v/>
      </c>
    </row>
    <row r="186" spans="1:73">
      <c r="A186" s="10" t="e">
        <f>Audit!#REF!</f>
        <v>#REF!</v>
      </c>
      <c r="B186" s="10" t="e">
        <f t="shared" si="98"/>
        <v>#REF!</v>
      </c>
      <c r="C186" s="17" t="e">
        <f>VLOOKUP(Audit!#REF!,$V$3:$AE$12,2,FALSE) &amp; VLOOKUP(Audit!#REF!,$V$13:$AE$22,2,FALSE)&amp; IF(Audit!#REF!=10,Audit!#REF!&amp;Audit!#REF!,"")</f>
        <v>#REF!</v>
      </c>
      <c r="D186" s="17" t="e">
        <f>VLOOKUP(Audit!#REF!,$V$3:$AE$12,3,FALSE) &amp; VLOOKUP(Audit!#REF!,$V$13:$AE$22,3,FALSE) &amp;IF(Audit!#REF!=10,Audit!#REF!&amp;Audit!#REF!,"")</f>
        <v>#REF!</v>
      </c>
      <c r="E186" s="17" t="e">
        <f>VLOOKUP(Audit!#REF!,$V$3:$AE$12,4,FALSE)&amp; Audit!#REF! &amp; VLOOKUP(Audit!#REF!,$V$13:$AE$22,4,FALSE)&amp; IF(Audit!#REF!=10,Audit!#REF!&amp;Audit!#REF!,"")</f>
        <v>#REF!</v>
      </c>
      <c r="F186" s="17" t="e">
        <f>VLOOKUP(Audit!#REF!,$V$3:$AE$12,5,FALSE) &amp; VLOOKUP(Audit!#REF!,$V$13:$AE$22,5,FALSE)&amp; IF(Audit!#REF!=10,Audit!#REF!&amp;Audit!#REF!,"")</f>
        <v>#REF!</v>
      </c>
      <c r="G186" s="17" t="e">
        <f>VLOOKUP(Audit!#REF!,$V$3:$AE$12,6,FALSE) &amp; VLOOKUP(Audit!#REF!,$V$13:$AE$22,6,FALSE)&amp; IF(Audit!#REF!=10,Audit!#REF!&amp;Audit!#REF!,"")</f>
        <v>#REF!</v>
      </c>
      <c r="H186" s="17" t="e">
        <f>VLOOKUP(Audit!#REF!,$V$3:$AE$12,7,FALSE) &amp; VLOOKUP(Audit!#REF!,$V$13:$AE$22,7,FALSE)&amp;IF(Audit!#REF!=10,Audit!#REF!&amp;Audit!#REF!,"")</f>
        <v>#REF!</v>
      </c>
      <c r="I186" s="17" t="e">
        <f>VLOOKUP(Audit!#REF!,$V$3:$AE$12,8,FALSE) &amp; Audit!#REF! &amp; VLOOKUP(Audit!#REF!,$V$13:$AE$22,8,FALSE)&amp;IF(Audit!#REF!=10,Audit!#REF!&amp;Audit!#REF!,"")</f>
        <v>#REF!</v>
      </c>
      <c r="J186" s="17" t="e">
        <f>VLOOKUP(Audit!#REF!,$V$3:$AE$12,9,FALSE) &amp; VLOOKUP(Audit!#REF!,$V$13:$AE$22,9,FALSE) &amp; IF(Audit!#REF!=10,Audit!#REF!&amp;Audit!#REF!,"") &amp; IF(Audit!#REF!&lt;&gt;1,U186,"")</f>
        <v>#REF!</v>
      </c>
      <c r="K186" s="17" t="e">
        <f>VLOOKUP(Audit!#REF!,$V$3:$AE$12,10,FALSE) &amp; Audit!#REF! &amp; VLOOKUP(Audit!#REF!,$V$13:$AE$22,10,FALSE) &amp; IF(Audit!#REF!=10,Audit!#REF!&amp;Audit!#REF!,"") &amp; IF(Audit!#REF!&lt;&gt;1,U186,"")</f>
        <v>#REF!</v>
      </c>
      <c r="L186" s="10" t="e">
        <f>Audit!#REF!</f>
        <v>#REF!</v>
      </c>
      <c r="M186" s="10" t="e">
        <f t="shared" si="69"/>
        <v>#REF!</v>
      </c>
      <c r="N186" s="10" t="e">
        <f t="shared" si="70"/>
        <v>#REF!</v>
      </c>
      <c r="O186" s="10" t="e">
        <f t="shared" si="71"/>
        <v>#REF!</v>
      </c>
      <c r="P186" s="10" t="e">
        <f t="shared" si="72"/>
        <v>#REF!</v>
      </c>
      <c r="Q186" s="10" t="e">
        <f t="shared" si="73"/>
        <v>#REF!</v>
      </c>
      <c r="R186" s="10" t="e">
        <f t="shared" si="74"/>
        <v>#REF!</v>
      </c>
      <c r="S186" s="10" t="e">
        <f t="shared" si="75"/>
        <v>#REF!</v>
      </c>
      <c r="T186" s="10" t="e">
        <f t="shared" si="76"/>
        <v>#REF!</v>
      </c>
      <c r="U186" s="17" t="e">
        <f>IF(Audit!#REF!="","",VLOOKUP(Audit!#REF!,$W$26:$X$35,2,FALSE)) &amp; Audit!#REF! &amp; IF(Audit!#REF!="","",IF(Audit!#REF!&lt;=1.4,VLOOKUP(Audit!#REF!,$W$38:X231,2,FALSE),VLOOKUP(Audit!#REF!,$W$51:$X$61,2,FALSE))) &amp; IF(Audit!#REF!="","",VLOOKUP(Audit!#REF!,$Y$26:$Z$35,2,FALSE) &amp; Audit!#REF! &amp; IF(Audit!#REF!="","",IF(Audit!#REF!&lt;=1.4,VLOOKUP(Audit!#REF!,$Y$38:$Z$48,2,FALSE),VLOOKUP(Audit!#REF!,$Y$51:$Z$61,2,FALSE))))</f>
        <v>#REF!</v>
      </c>
      <c r="V186" s="21"/>
      <c r="AH186" s="49" t="e">
        <f>Audit!#REF!</f>
        <v>#REF!</v>
      </c>
      <c r="AI186" s="50" t="e">
        <f>VLOOKUP(Audit!#REF!,$V$3:$AE$12,2,FALSE)&amp; IF(Audit!#REF!=10,Audit!#REF!,"")</f>
        <v>#REF!</v>
      </c>
      <c r="AJ186" s="50" t="e">
        <f>VLOOKUP(Audit!#REF!,$V$13:$AE$22,2,FALSE)&amp; IF(Audit!#REF!=10,Audit!#REF!,"")</f>
        <v>#REF!</v>
      </c>
      <c r="AK186" s="47" t="e">
        <f t="shared" si="77"/>
        <v>#REF!</v>
      </c>
      <c r="AL186" s="50" t="e">
        <f>VLOOKUP(Audit!#REF!,$V$3:$AE$12,3,FALSE)&amp; IF(Audit!#REF!=10,Audit!#REF!,"")</f>
        <v>#REF!</v>
      </c>
      <c r="AM186" s="50" t="e">
        <f>VLOOKUP(Audit!#REF!,$V$13:$AE$22,3,FALSE)&amp; IF(Audit!#REF!=10,Audit!#REF!,"")</f>
        <v>#REF!</v>
      </c>
      <c r="AN186" s="47" t="e">
        <f t="shared" si="78"/>
        <v>#REF!</v>
      </c>
      <c r="AO186" s="50" t="e">
        <f>VLOOKUP(Audit!#REF!,$V$3:$AE$12,4,FALSE) &amp;  Audit!#REF! &amp; IF(Audit!#REF!=10,Audit!#REF!,"")</f>
        <v>#REF!</v>
      </c>
      <c r="AP186" s="50" t="e">
        <f>VLOOKUP(Audit!#REF!,$V$13:$AE$22,4,FALSE)&amp; IF(Audit!#REF!=10,Audit!#REF!,"")</f>
        <v>#REF!</v>
      </c>
      <c r="AQ186" s="47" t="e">
        <f t="shared" si="79"/>
        <v>#REF!</v>
      </c>
      <c r="AR186" s="50" t="e">
        <f>VLOOKUP(Audit!#REF!,$V$3:$AE$12,5,FALSE)&amp; IF(Audit!#REF!=10,Audit!#REF!,"")</f>
        <v>#REF!</v>
      </c>
      <c r="AS186" s="50" t="e">
        <f>VLOOKUP(Audit!#REF!,$V$13:$AE$22,5,FALSE)&amp; IF(Audit!#REF!=10,Audit!#REF!,"")</f>
        <v>#REF!</v>
      </c>
      <c r="AT186" s="47" t="e">
        <f t="shared" si="80"/>
        <v>#REF!</v>
      </c>
      <c r="AU186" s="50" t="e">
        <f>VLOOKUP(Audit!#REF!,$V$3:$AE$12,6,FALSE)&amp; IF(Audit!#REF!=10,Audit!#REF!,"")</f>
        <v>#REF!</v>
      </c>
      <c r="AV186" s="50" t="e">
        <f>VLOOKUP(Audit!#REF!,$V$13:$AE$22,6,FALSE)&amp; IF(Audit!#REF!=10,Audit!#REF!,"")</f>
        <v>#REF!</v>
      </c>
      <c r="AW186" s="47" t="e">
        <f t="shared" si="81"/>
        <v>#REF!</v>
      </c>
      <c r="AX186" s="50" t="e">
        <f>VLOOKUP(Audit!#REF!,$V$3:$AE$12,7,FALSE)&amp; IF(Audit!#REF!=10,Audit!#REF!,"")</f>
        <v>#REF!</v>
      </c>
      <c r="AY186" s="50" t="e">
        <f>VLOOKUP(Audit!#REF!,$V$13:$AE$22,7,FALSE) &amp; IF(Audit!#REF!=10,Audit!#REF!,"")</f>
        <v>#REF!</v>
      </c>
      <c r="AZ186" s="47" t="e">
        <f t="shared" si="82"/>
        <v>#REF!</v>
      </c>
      <c r="BA186" s="50" t="e">
        <f>VLOOKUP(Audit!#REF!,$V$3:$AE$12,8,FALSE)&amp; Audit!#REF! &amp; IF(Audit!#REF!=10,Audit!#REF!,"")</f>
        <v>#REF!</v>
      </c>
      <c r="BB186" s="50" t="e">
        <f>VLOOKUP(Audit!#REF!,$V$13:$AE$22,8,FALSE) &amp; IF(Audit!#REF!=10,Audit!#REF!,"")</f>
        <v>#REF!</v>
      </c>
      <c r="BC186" s="47" t="e">
        <f t="shared" si="83"/>
        <v>#REF!</v>
      </c>
      <c r="BD186" s="50" t="e">
        <f>VLOOKUP(Audit!#REF!,$V$3:$AE$12,9,FALSE)&amp; IF(Audit!#REF!=10,Audit!#REF!,"")</f>
        <v>#REF!</v>
      </c>
      <c r="BE186" s="50" t="e">
        <f>VLOOKUP(Audit!#REF!,$V$13:$AE$22,9,FALSE) &amp; IF(Audit!#REF!=10,Audit!#REF!,"") &amp; IF(Audit!#REF!&lt;&gt;1,U186,"")</f>
        <v>#REF!</v>
      </c>
      <c r="BF186" s="47" t="e">
        <f t="shared" si="84"/>
        <v>#REF!</v>
      </c>
      <c r="BG186" s="50" t="e">
        <f>VLOOKUP(Audit!#REF!,$V$3:$AE$12,10,FALSE) &amp; Audit!#REF! &amp; IF(Audit!#REF!=10,Audit!#REF!,"")</f>
        <v>#REF!</v>
      </c>
      <c r="BH186" s="50" t="e">
        <f>VLOOKUP(Audit!#REF!,$V$13:$AE$22,10,FALSE) &amp; IF(Audit!#REF!=10,Audit!#REF!,"") &amp; IF(Audit!#REF!&lt;&gt;1,U186,"")</f>
        <v>#REF!</v>
      </c>
      <c r="BI186" s="47" t="e">
        <f t="shared" si="85"/>
        <v>#REF!</v>
      </c>
      <c r="BJ186" s="48" t="str">
        <f t="shared" si="86"/>
        <v/>
      </c>
      <c r="BK186" s="48" t="str">
        <f t="shared" si="87"/>
        <v/>
      </c>
      <c r="BL186" s="48" t="str">
        <f t="shared" si="88"/>
        <v/>
      </c>
      <c r="BM186" s="48" t="str">
        <f t="shared" si="89"/>
        <v/>
      </c>
      <c r="BN186" s="48" t="str">
        <f t="shared" si="90"/>
        <v/>
      </c>
      <c r="BO186" s="48" t="str">
        <f t="shared" si="91"/>
        <v/>
      </c>
      <c r="BP186" s="48" t="str">
        <f t="shared" si="92"/>
        <v/>
      </c>
      <c r="BQ186" s="48" t="str">
        <f t="shared" si="93"/>
        <v/>
      </c>
      <c r="BR186" s="48" t="str">
        <f t="shared" si="94"/>
        <v/>
      </c>
      <c r="BS186" s="48" t="str">
        <f t="shared" si="95"/>
        <v/>
      </c>
      <c r="BT186" s="48" t="str">
        <f t="shared" si="96"/>
        <v/>
      </c>
      <c r="BU186" s="48" t="str">
        <f t="shared" si="97"/>
        <v/>
      </c>
    </row>
    <row r="187" spans="1:73">
      <c r="A187" s="10" t="e">
        <f>Audit!#REF!</f>
        <v>#REF!</v>
      </c>
      <c r="B187" s="10" t="e">
        <f t="shared" si="98"/>
        <v>#REF!</v>
      </c>
      <c r="C187" s="17" t="e">
        <f>VLOOKUP(Audit!#REF!,$V$3:$AE$12,2,FALSE) &amp; VLOOKUP(Audit!#REF!,$V$13:$AE$22,2,FALSE)&amp; IF(Audit!#REF!=10,Audit!#REF!&amp;Audit!#REF!,"")</f>
        <v>#REF!</v>
      </c>
      <c r="D187" s="17" t="e">
        <f>VLOOKUP(Audit!#REF!,$V$3:$AE$12,3,FALSE) &amp; VLOOKUP(Audit!#REF!,$V$13:$AE$22,3,FALSE) &amp;IF(Audit!#REF!=10,Audit!#REF!&amp;Audit!#REF!,"")</f>
        <v>#REF!</v>
      </c>
      <c r="E187" s="17" t="e">
        <f>VLOOKUP(Audit!#REF!,$V$3:$AE$12,4,FALSE)&amp; Audit!#REF! &amp; VLOOKUP(Audit!#REF!,$V$13:$AE$22,4,FALSE)&amp; IF(Audit!#REF!=10,Audit!#REF!&amp;Audit!#REF!,"")</f>
        <v>#REF!</v>
      </c>
      <c r="F187" s="17" t="e">
        <f>VLOOKUP(Audit!#REF!,$V$3:$AE$12,5,FALSE) &amp; VLOOKUP(Audit!#REF!,$V$13:$AE$22,5,FALSE)&amp; IF(Audit!#REF!=10,Audit!#REF!&amp;Audit!#REF!,"")</f>
        <v>#REF!</v>
      </c>
      <c r="G187" s="17" t="e">
        <f>VLOOKUP(Audit!#REF!,$V$3:$AE$12,6,FALSE) &amp; VLOOKUP(Audit!#REF!,$V$13:$AE$22,6,FALSE)&amp; IF(Audit!#REF!=10,Audit!#REF!&amp;Audit!#REF!,"")</f>
        <v>#REF!</v>
      </c>
      <c r="H187" s="17" t="e">
        <f>VLOOKUP(Audit!#REF!,$V$3:$AE$12,7,FALSE) &amp; VLOOKUP(Audit!#REF!,$V$13:$AE$22,7,FALSE)&amp;IF(Audit!#REF!=10,Audit!#REF!&amp;Audit!#REF!,"")</f>
        <v>#REF!</v>
      </c>
      <c r="I187" s="17" t="e">
        <f>VLOOKUP(Audit!#REF!,$V$3:$AE$12,8,FALSE) &amp; Audit!#REF! &amp; VLOOKUP(Audit!#REF!,$V$13:$AE$22,8,FALSE)&amp;IF(Audit!#REF!=10,Audit!#REF!&amp;Audit!#REF!,"")</f>
        <v>#REF!</v>
      </c>
      <c r="J187" s="17" t="e">
        <f>VLOOKUP(Audit!#REF!,$V$3:$AE$12,9,FALSE) &amp; VLOOKUP(Audit!#REF!,$V$13:$AE$22,9,FALSE) &amp; IF(Audit!#REF!=10,Audit!#REF!&amp;Audit!#REF!,"") &amp; IF(Audit!#REF!&lt;&gt;1,U187,"")</f>
        <v>#REF!</v>
      </c>
      <c r="K187" s="17" t="e">
        <f>VLOOKUP(Audit!#REF!,$V$3:$AE$12,10,FALSE) &amp; Audit!#REF! &amp; VLOOKUP(Audit!#REF!,$V$13:$AE$22,10,FALSE) &amp; IF(Audit!#REF!=10,Audit!#REF!&amp;Audit!#REF!,"") &amp; IF(Audit!#REF!&lt;&gt;1,U187,"")</f>
        <v>#REF!</v>
      </c>
      <c r="L187" s="10" t="e">
        <f>Audit!#REF!</f>
        <v>#REF!</v>
      </c>
      <c r="M187" s="10" t="e">
        <f t="shared" si="69"/>
        <v>#REF!</v>
      </c>
      <c r="N187" s="10" t="e">
        <f t="shared" si="70"/>
        <v>#REF!</v>
      </c>
      <c r="O187" s="10" t="e">
        <f t="shared" si="71"/>
        <v>#REF!</v>
      </c>
      <c r="P187" s="10" t="e">
        <f t="shared" si="72"/>
        <v>#REF!</v>
      </c>
      <c r="Q187" s="10" t="e">
        <f t="shared" si="73"/>
        <v>#REF!</v>
      </c>
      <c r="R187" s="10" t="e">
        <f t="shared" si="74"/>
        <v>#REF!</v>
      </c>
      <c r="S187" s="10" t="e">
        <f t="shared" si="75"/>
        <v>#REF!</v>
      </c>
      <c r="T187" s="10" t="e">
        <f t="shared" si="76"/>
        <v>#REF!</v>
      </c>
      <c r="U187" s="17" t="e">
        <f>IF(Audit!#REF!="","",VLOOKUP(Audit!#REF!,$W$26:$X$35,2,FALSE)) &amp; Audit!#REF! &amp; IF(Audit!#REF!="","",IF(Audit!#REF!&lt;=1.4,VLOOKUP(Audit!#REF!,$W$38:X232,2,FALSE),VLOOKUP(Audit!#REF!,$W$51:$X$61,2,FALSE))) &amp; IF(Audit!#REF!="","",VLOOKUP(Audit!#REF!,$Y$26:$Z$35,2,FALSE) &amp; Audit!#REF! &amp; IF(Audit!#REF!="","",IF(Audit!#REF!&lt;=1.4,VLOOKUP(Audit!#REF!,$Y$38:$Z$48,2,FALSE),VLOOKUP(Audit!#REF!,$Y$51:$Z$61,2,FALSE))))</f>
        <v>#REF!</v>
      </c>
      <c r="V187" s="21"/>
      <c r="AH187" s="49" t="e">
        <f>Audit!#REF!</f>
        <v>#REF!</v>
      </c>
      <c r="AI187" s="50" t="e">
        <f>VLOOKUP(Audit!#REF!,$V$3:$AE$12,2,FALSE)&amp; IF(Audit!#REF!=10,Audit!#REF!,"")</f>
        <v>#REF!</v>
      </c>
      <c r="AJ187" s="50" t="e">
        <f>VLOOKUP(Audit!#REF!,$V$13:$AE$22,2,FALSE)&amp; IF(Audit!#REF!=10,Audit!#REF!,"")</f>
        <v>#REF!</v>
      </c>
      <c r="AK187" s="47" t="e">
        <f t="shared" si="77"/>
        <v>#REF!</v>
      </c>
      <c r="AL187" s="50" t="e">
        <f>VLOOKUP(Audit!#REF!,$V$3:$AE$12,3,FALSE)&amp; IF(Audit!#REF!=10,Audit!#REF!,"")</f>
        <v>#REF!</v>
      </c>
      <c r="AM187" s="50" t="e">
        <f>VLOOKUP(Audit!#REF!,$V$13:$AE$22,3,FALSE)&amp; IF(Audit!#REF!=10,Audit!#REF!,"")</f>
        <v>#REF!</v>
      </c>
      <c r="AN187" s="47" t="e">
        <f t="shared" si="78"/>
        <v>#REF!</v>
      </c>
      <c r="AO187" s="50" t="e">
        <f>VLOOKUP(Audit!#REF!,$V$3:$AE$12,4,FALSE) &amp;  Audit!#REF! &amp; IF(Audit!#REF!=10,Audit!#REF!,"")</f>
        <v>#REF!</v>
      </c>
      <c r="AP187" s="50" t="e">
        <f>VLOOKUP(Audit!#REF!,$V$13:$AE$22,4,FALSE)&amp; IF(Audit!#REF!=10,Audit!#REF!,"")</f>
        <v>#REF!</v>
      </c>
      <c r="AQ187" s="47" t="e">
        <f t="shared" si="79"/>
        <v>#REF!</v>
      </c>
      <c r="AR187" s="50" t="e">
        <f>VLOOKUP(Audit!#REF!,$V$3:$AE$12,5,FALSE)&amp; IF(Audit!#REF!=10,Audit!#REF!,"")</f>
        <v>#REF!</v>
      </c>
      <c r="AS187" s="50" t="e">
        <f>VLOOKUP(Audit!#REF!,$V$13:$AE$22,5,FALSE)&amp; IF(Audit!#REF!=10,Audit!#REF!,"")</f>
        <v>#REF!</v>
      </c>
      <c r="AT187" s="47" t="e">
        <f t="shared" si="80"/>
        <v>#REF!</v>
      </c>
      <c r="AU187" s="50" t="e">
        <f>VLOOKUP(Audit!#REF!,$V$3:$AE$12,6,FALSE)&amp; IF(Audit!#REF!=10,Audit!#REF!,"")</f>
        <v>#REF!</v>
      </c>
      <c r="AV187" s="50" t="e">
        <f>VLOOKUP(Audit!#REF!,$V$13:$AE$22,6,FALSE)&amp; IF(Audit!#REF!=10,Audit!#REF!,"")</f>
        <v>#REF!</v>
      </c>
      <c r="AW187" s="47" t="e">
        <f t="shared" si="81"/>
        <v>#REF!</v>
      </c>
      <c r="AX187" s="50" t="e">
        <f>VLOOKUP(Audit!#REF!,$V$3:$AE$12,7,FALSE)&amp; IF(Audit!#REF!=10,Audit!#REF!,"")</f>
        <v>#REF!</v>
      </c>
      <c r="AY187" s="50" t="e">
        <f>VLOOKUP(Audit!#REF!,$V$13:$AE$22,7,FALSE) &amp; IF(Audit!#REF!=10,Audit!#REF!,"")</f>
        <v>#REF!</v>
      </c>
      <c r="AZ187" s="47" t="e">
        <f t="shared" si="82"/>
        <v>#REF!</v>
      </c>
      <c r="BA187" s="50" t="e">
        <f>VLOOKUP(Audit!#REF!,$V$3:$AE$12,8,FALSE)&amp; Audit!#REF! &amp; IF(Audit!#REF!=10,Audit!#REF!,"")</f>
        <v>#REF!</v>
      </c>
      <c r="BB187" s="50" t="e">
        <f>VLOOKUP(Audit!#REF!,$V$13:$AE$22,8,FALSE) &amp; IF(Audit!#REF!=10,Audit!#REF!,"")</f>
        <v>#REF!</v>
      </c>
      <c r="BC187" s="47" t="e">
        <f t="shared" si="83"/>
        <v>#REF!</v>
      </c>
      <c r="BD187" s="50" t="e">
        <f>VLOOKUP(Audit!#REF!,$V$3:$AE$12,9,FALSE)&amp; IF(Audit!#REF!=10,Audit!#REF!,"")</f>
        <v>#REF!</v>
      </c>
      <c r="BE187" s="50" t="e">
        <f>VLOOKUP(Audit!#REF!,$V$13:$AE$22,9,FALSE) &amp; IF(Audit!#REF!=10,Audit!#REF!,"") &amp; IF(Audit!#REF!&lt;&gt;1,U187,"")</f>
        <v>#REF!</v>
      </c>
      <c r="BF187" s="47" t="e">
        <f t="shared" si="84"/>
        <v>#REF!</v>
      </c>
      <c r="BG187" s="50" t="e">
        <f>VLOOKUP(Audit!#REF!,$V$3:$AE$12,10,FALSE) &amp; Audit!#REF! &amp; IF(Audit!#REF!=10,Audit!#REF!,"")</f>
        <v>#REF!</v>
      </c>
      <c r="BH187" s="50" t="e">
        <f>VLOOKUP(Audit!#REF!,$V$13:$AE$22,10,FALSE) &amp; IF(Audit!#REF!=10,Audit!#REF!,"") &amp; IF(Audit!#REF!&lt;&gt;1,U187,"")</f>
        <v>#REF!</v>
      </c>
      <c r="BI187" s="47" t="e">
        <f t="shared" si="85"/>
        <v>#REF!</v>
      </c>
      <c r="BJ187" s="48" t="str">
        <f t="shared" si="86"/>
        <v/>
      </c>
      <c r="BK187" s="48" t="str">
        <f t="shared" si="87"/>
        <v/>
      </c>
      <c r="BL187" s="48" t="str">
        <f t="shared" si="88"/>
        <v/>
      </c>
      <c r="BM187" s="48" t="str">
        <f t="shared" si="89"/>
        <v/>
      </c>
      <c r="BN187" s="48" t="str">
        <f t="shared" si="90"/>
        <v/>
      </c>
      <c r="BO187" s="48" t="str">
        <f t="shared" si="91"/>
        <v/>
      </c>
      <c r="BP187" s="48" t="str">
        <f t="shared" si="92"/>
        <v/>
      </c>
      <c r="BQ187" s="48" t="str">
        <f t="shared" si="93"/>
        <v/>
      </c>
      <c r="BR187" s="48" t="str">
        <f t="shared" si="94"/>
        <v/>
      </c>
      <c r="BS187" s="48" t="str">
        <f t="shared" si="95"/>
        <v/>
      </c>
      <c r="BT187" s="48" t="str">
        <f t="shared" si="96"/>
        <v/>
      </c>
      <c r="BU187" s="48" t="str">
        <f t="shared" si="97"/>
        <v/>
      </c>
    </row>
    <row r="188" spans="1:73">
      <c r="A188" s="10" t="e">
        <f>Audit!#REF!</f>
        <v>#REF!</v>
      </c>
      <c r="B188" s="10" t="e">
        <f t="shared" si="98"/>
        <v>#REF!</v>
      </c>
      <c r="C188" s="17" t="e">
        <f>VLOOKUP(Audit!#REF!,$V$3:$AE$12,2,FALSE) &amp; VLOOKUP(Audit!#REF!,$V$13:$AE$22,2,FALSE)&amp; IF(Audit!#REF!=10,Audit!#REF!&amp;Audit!#REF!,"")</f>
        <v>#REF!</v>
      </c>
      <c r="D188" s="17" t="e">
        <f>VLOOKUP(Audit!#REF!,$V$3:$AE$12,3,FALSE) &amp; VLOOKUP(Audit!#REF!,$V$13:$AE$22,3,FALSE) &amp;IF(Audit!#REF!=10,Audit!#REF!&amp;Audit!#REF!,"")</f>
        <v>#REF!</v>
      </c>
      <c r="E188" s="17" t="e">
        <f>VLOOKUP(Audit!#REF!,$V$3:$AE$12,4,FALSE)&amp; Audit!#REF! &amp; VLOOKUP(Audit!#REF!,$V$13:$AE$22,4,FALSE)&amp; IF(Audit!#REF!=10,Audit!#REF!&amp;Audit!#REF!,"")</f>
        <v>#REF!</v>
      </c>
      <c r="F188" s="17" t="e">
        <f>VLOOKUP(Audit!#REF!,$V$3:$AE$12,5,FALSE) &amp; VLOOKUP(Audit!#REF!,$V$13:$AE$22,5,FALSE)&amp; IF(Audit!#REF!=10,Audit!#REF!&amp;Audit!#REF!,"")</f>
        <v>#REF!</v>
      </c>
      <c r="G188" s="17" t="e">
        <f>VLOOKUP(Audit!#REF!,$V$3:$AE$12,6,FALSE) &amp; VLOOKUP(Audit!#REF!,$V$13:$AE$22,6,FALSE)&amp; IF(Audit!#REF!=10,Audit!#REF!&amp;Audit!#REF!,"")</f>
        <v>#REF!</v>
      </c>
      <c r="H188" s="17" t="e">
        <f>VLOOKUP(Audit!#REF!,$V$3:$AE$12,7,FALSE) &amp; VLOOKUP(Audit!#REF!,$V$13:$AE$22,7,FALSE)&amp;IF(Audit!#REF!=10,Audit!#REF!&amp;Audit!#REF!,"")</f>
        <v>#REF!</v>
      </c>
      <c r="I188" s="17" t="e">
        <f>VLOOKUP(Audit!#REF!,$V$3:$AE$12,8,FALSE) &amp; Audit!#REF! &amp; VLOOKUP(Audit!#REF!,$V$13:$AE$22,8,FALSE)&amp;IF(Audit!#REF!=10,Audit!#REF!&amp;Audit!#REF!,"")</f>
        <v>#REF!</v>
      </c>
      <c r="J188" s="17" t="e">
        <f>VLOOKUP(Audit!#REF!,$V$3:$AE$12,9,FALSE) &amp; VLOOKUP(Audit!#REF!,$V$13:$AE$22,9,FALSE) &amp; IF(Audit!#REF!=10,Audit!#REF!&amp;Audit!#REF!,"") &amp; IF(Audit!#REF!&lt;&gt;1,U188,"")</f>
        <v>#REF!</v>
      </c>
      <c r="K188" s="17" t="e">
        <f>VLOOKUP(Audit!#REF!,$V$3:$AE$12,10,FALSE) &amp; Audit!#REF! &amp; VLOOKUP(Audit!#REF!,$V$13:$AE$22,10,FALSE) &amp; IF(Audit!#REF!=10,Audit!#REF!&amp;Audit!#REF!,"") &amp; IF(Audit!#REF!&lt;&gt;1,U188,"")</f>
        <v>#REF!</v>
      </c>
      <c r="L188" s="10" t="e">
        <f>Audit!#REF!</f>
        <v>#REF!</v>
      </c>
      <c r="M188" s="10" t="e">
        <f t="shared" si="69"/>
        <v>#REF!</v>
      </c>
      <c r="N188" s="10" t="e">
        <f t="shared" si="70"/>
        <v>#REF!</v>
      </c>
      <c r="O188" s="10" t="e">
        <f t="shared" si="71"/>
        <v>#REF!</v>
      </c>
      <c r="P188" s="10" t="e">
        <f t="shared" si="72"/>
        <v>#REF!</v>
      </c>
      <c r="Q188" s="10" t="e">
        <f t="shared" si="73"/>
        <v>#REF!</v>
      </c>
      <c r="R188" s="10" t="e">
        <f t="shared" si="74"/>
        <v>#REF!</v>
      </c>
      <c r="S188" s="10" t="e">
        <f t="shared" si="75"/>
        <v>#REF!</v>
      </c>
      <c r="T188" s="10" t="e">
        <f t="shared" si="76"/>
        <v>#REF!</v>
      </c>
      <c r="U188" s="17" t="e">
        <f>IF(Audit!#REF!="","",VLOOKUP(Audit!#REF!,$W$26:$X$35,2,FALSE)) &amp; Audit!#REF! &amp; IF(Audit!#REF!="","",IF(Audit!#REF!&lt;=1.4,VLOOKUP(Audit!#REF!,$W$38:X233,2,FALSE),VLOOKUP(Audit!#REF!,$W$51:$X$61,2,FALSE))) &amp; IF(Audit!#REF!="","",VLOOKUP(Audit!#REF!,$Y$26:$Z$35,2,FALSE) &amp; Audit!#REF! &amp; IF(Audit!#REF!="","",IF(Audit!#REF!&lt;=1.4,VLOOKUP(Audit!#REF!,$Y$38:$Z$48,2,FALSE),VLOOKUP(Audit!#REF!,$Y$51:$Z$61,2,FALSE))))</f>
        <v>#REF!</v>
      </c>
      <c r="V188" s="21"/>
      <c r="AH188" s="49" t="e">
        <f>Audit!#REF!</f>
        <v>#REF!</v>
      </c>
      <c r="AI188" s="50" t="e">
        <f>VLOOKUP(Audit!#REF!,$V$3:$AE$12,2,FALSE)&amp; IF(Audit!#REF!=10,Audit!#REF!,"")</f>
        <v>#REF!</v>
      </c>
      <c r="AJ188" s="50" t="e">
        <f>VLOOKUP(Audit!#REF!,$V$13:$AE$22,2,FALSE)&amp; IF(Audit!#REF!=10,Audit!#REF!,"")</f>
        <v>#REF!</v>
      </c>
      <c r="AK188" s="47" t="e">
        <f t="shared" si="77"/>
        <v>#REF!</v>
      </c>
      <c r="AL188" s="50" t="e">
        <f>VLOOKUP(Audit!#REF!,$V$3:$AE$12,3,FALSE)&amp; IF(Audit!#REF!=10,Audit!#REF!,"")</f>
        <v>#REF!</v>
      </c>
      <c r="AM188" s="50" t="e">
        <f>VLOOKUP(Audit!#REF!,$V$13:$AE$22,3,FALSE)&amp; IF(Audit!#REF!=10,Audit!#REF!,"")</f>
        <v>#REF!</v>
      </c>
      <c r="AN188" s="47" t="e">
        <f t="shared" si="78"/>
        <v>#REF!</v>
      </c>
      <c r="AO188" s="50" t="e">
        <f>VLOOKUP(Audit!#REF!,$V$3:$AE$12,4,FALSE) &amp;  Audit!#REF! &amp; IF(Audit!#REF!=10,Audit!#REF!,"")</f>
        <v>#REF!</v>
      </c>
      <c r="AP188" s="50" t="e">
        <f>VLOOKUP(Audit!#REF!,$V$13:$AE$22,4,FALSE)&amp; IF(Audit!#REF!=10,Audit!#REF!,"")</f>
        <v>#REF!</v>
      </c>
      <c r="AQ188" s="47" t="e">
        <f t="shared" si="79"/>
        <v>#REF!</v>
      </c>
      <c r="AR188" s="50" t="e">
        <f>VLOOKUP(Audit!#REF!,$V$3:$AE$12,5,FALSE)&amp; IF(Audit!#REF!=10,Audit!#REF!,"")</f>
        <v>#REF!</v>
      </c>
      <c r="AS188" s="50" t="e">
        <f>VLOOKUP(Audit!#REF!,$V$13:$AE$22,5,FALSE)&amp; IF(Audit!#REF!=10,Audit!#REF!,"")</f>
        <v>#REF!</v>
      </c>
      <c r="AT188" s="47" t="e">
        <f t="shared" si="80"/>
        <v>#REF!</v>
      </c>
      <c r="AU188" s="50" t="e">
        <f>VLOOKUP(Audit!#REF!,$V$3:$AE$12,6,FALSE)&amp; IF(Audit!#REF!=10,Audit!#REF!,"")</f>
        <v>#REF!</v>
      </c>
      <c r="AV188" s="50" t="e">
        <f>VLOOKUP(Audit!#REF!,$V$13:$AE$22,6,FALSE)&amp; IF(Audit!#REF!=10,Audit!#REF!,"")</f>
        <v>#REF!</v>
      </c>
      <c r="AW188" s="47" t="e">
        <f t="shared" si="81"/>
        <v>#REF!</v>
      </c>
      <c r="AX188" s="50" t="e">
        <f>VLOOKUP(Audit!#REF!,$V$3:$AE$12,7,FALSE)&amp; IF(Audit!#REF!=10,Audit!#REF!,"")</f>
        <v>#REF!</v>
      </c>
      <c r="AY188" s="50" t="e">
        <f>VLOOKUP(Audit!#REF!,$V$13:$AE$22,7,FALSE) &amp; IF(Audit!#REF!=10,Audit!#REF!,"")</f>
        <v>#REF!</v>
      </c>
      <c r="AZ188" s="47" t="e">
        <f t="shared" si="82"/>
        <v>#REF!</v>
      </c>
      <c r="BA188" s="50" t="e">
        <f>VLOOKUP(Audit!#REF!,$V$3:$AE$12,8,FALSE)&amp; Audit!#REF! &amp; IF(Audit!#REF!=10,Audit!#REF!,"")</f>
        <v>#REF!</v>
      </c>
      <c r="BB188" s="50" t="e">
        <f>VLOOKUP(Audit!#REF!,$V$13:$AE$22,8,FALSE) &amp; IF(Audit!#REF!=10,Audit!#REF!,"")</f>
        <v>#REF!</v>
      </c>
      <c r="BC188" s="47" t="e">
        <f t="shared" si="83"/>
        <v>#REF!</v>
      </c>
      <c r="BD188" s="50" t="e">
        <f>VLOOKUP(Audit!#REF!,$V$3:$AE$12,9,FALSE)&amp; IF(Audit!#REF!=10,Audit!#REF!,"")</f>
        <v>#REF!</v>
      </c>
      <c r="BE188" s="50" t="e">
        <f>VLOOKUP(Audit!#REF!,$V$13:$AE$22,9,FALSE) &amp; IF(Audit!#REF!=10,Audit!#REF!,"") &amp; IF(Audit!#REF!&lt;&gt;1,U188,"")</f>
        <v>#REF!</v>
      </c>
      <c r="BF188" s="47" t="e">
        <f t="shared" si="84"/>
        <v>#REF!</v>
      </c>
      <c r="BG188" s="50" t="e">
        <f>VLOOKUP(Audit!#REF!,$V$3:$AE$12,10,FALSE) &amp; Audit!#REF! &amp; IF(Audit!#REF!=10,Audit!#REF!,"")</f>
        <v>#REF!</v>
      </c>
      <c r="BH188" s="50" t="e">
        <f>VLOOKUP(Audit!#REF!,$V$13:$AE$22,10,FALSE) &amp; IF(Audit!#REF!=10,Audit!#REF!,"") &amp; IF(Audit!#REF!&lt;&gt;1,U188,"")</f>
        <v>#REF!</v>
      </c>
      <c r="BI188" s="47" t="e">
        <f t="shared" si="85"/>
        <v>#REF!</v>
      </c>
      <c r="BJ188" s="48" t="str">
        <f t="shared" si="86"/>
        <v/>
      </c>
      <c r="BK188" s="48" t="str">
        <f t="shared" si="87"/>
        <v/>
      </c>
      <c r="BL188" s="48" t="str">
        <f t="shared" si="88"/>
        <v/>
      </c>
      <c r="BM188" s="48" t="str">
        <f t="shared" si="89"/>
        <v/>
      </c>
      <c r="BN188" s="48" t="str">
        <f t="shared" si="90"/>
        <v/>
      </c>
      <c r="BO188" s="48" t="str">
        <f t="shared" si="91"/>
        <v/>
      </c>
      <c r="BP188" s="48" t="str">
        <f t="shared" si="92"/>
        <v/>
      </c>
      <c r="BQ188" s="48" t="str">
        <f t="shared" si="93"/>
        <v/>
      </c>
      <c r="BR188" s="48" t="str">
        <f t="shared" si="94"/>
        <v/>
      </c>
      <c r="BS188" s="48" t="str">
        <f t="shared" si="95"/>
        <v/>
      </c>
      <c r="BT188" s="48" t="str">
        <f t="shared" si="96"/>
        <v/>
      </c>
      <c r="BU188" s="48" t="str">
        <f t="shared" si="97"/>
        <v/>
      </c>
    </row>
    <row r="189" spans="1:73">
      <c r="A189" s="10" t="e">
        <f>Audit!#REF!</f>
        <v>#REF!</v>
      </c>
      <c r="B189" s="10" t="e">
        <f t="shared" si="98"/>
        <v>#REF!</v>
      </c>
      <c r="C189" s="17" t="e">
        <f>VLOOKUP(Audit!#REF!,$V$3:$AE$12,2,FALSE) &amp; VLOOKUP(Audit!#REF!,$V$13:$AE$22,2,FALSE)&amp; IF(Audit!#REF!=10,Audit!#REF!&amp;Audit!#REF!,"")</f>
        <v>#REF!</v>
      </c>
      <c r="D189" s="17" t="e">
        <f>VLOOKUP(Audit!#REF!,$V$3:$AE$12,3,FALSE) &amp; VLOOKUP(Audit!#REF!,$V$13:$AE$22,3,FALSE) &amp;IF(Audit!#REF!=10,Audit!#REF!&amp;Audit!#REF!,"")</f>
        <v>#REF!</v>
      </c>
      <c r="E189" s="17" t="e">
        <f>VLOOKUP(Audit!#REF!,$V$3:$AE$12,4,FALSE)&amp; Audit!#REF! &amp; VLOOKUP(Audit!#REF!,$V$13:$AE$22,4,FALSE)&amp; IF(Audit!#REF!=10,Audit!#REF!&amp;Audit!#REF!,"")</f>
        <v>#REF!</v>
      </c>
      <c r="F189" s="17" t="e">
        <f>VLOOKUP(Audit!#REF!,$V$3:$AE$12,5,FALSE) &amp; VLOOKUP(Audit!#REF!,$V$13:$AE$22,5,FALSE)&amp; IF(Audit!#REF!=10,Audit!#REF!&amp;Audit!#REF!,"")</f>
        <v>#REF!</v>
      </c>
      <c r="G189" s="17" t="e">
        <f>VLOOKUP(Audit!#REF!,$V$3:$AE$12,6,FALSE) &amp; VLOOKUP(Audit!#REF!,$V$13:$AE$22,6,FALSE)&amp; IF(Audit!#REF!=10,Audit!#REF!&amp;Audit!#REF!,"")</f>
        <v>#REF!</v>
      </c>
      <c r="H189" s="17" t="e">
        <f>VLOOKUP(Audit!#REF!,$V$3:$AE$12,7,FALSE) &amp; VLOOKUP(Audit!#REF!,$V$13:$AE$22,7,FALSE)&amp;IF(Audit!#REF!=10,Audit!#REF!&amp;Audit!#REF!,"")</f>
        <v>#REF!</v>
      </c>
      <c r="I189" s="17" t="e">
        <f>VLOOKUP(Audit!#REF!,$V$3:$AE$12,8,FALSE) &amp; Audit!#REF! &amp; VLOOKUP(Audit!#REF!,$V$13:$AE$22,8,FALSE)&amp;IF(Audit!#REF!=10,Audit!#REF!&amp;Audit!#REF!,"")</f>
        <v>#REF!</v>
      </c>
      <c r="J189" s="17" t="e">
        <f>VLOOKUP(Audit!#REF!,$V$3:$AE$12,9,FALSE) &amp; VLOOKUP(Audit!#REF!,$V$13:$AE$22,9,FALSE) &amp; IF(Audit!#REF!=10,Audit!#REF!&amp;Audit!#REF!,"") &amp; IF(Audit!#REF!&lt;&gt;1,U189,"")</f>
        <v>#REF!</v>
      </c>
      <c r="K189" s="17" t="e">
        <f>VLOOKUP(Audit!#REF!,$V$3:$AE$12,10,FALSE) &amp; Audit!#REF! &amp; VLOOKUP(Audit!#REF!,$V$13:$AE$22,10,FALSE) &amp; IF(Audit!#REF!=10,Audit!#REF!&amp;Audit!#REF!,"") &amp; IF(Audit!#REF!&lt;&gt;1,U189,"")</f>
        <v>#REF!</v>
      </c>
      <c r="L189" s="10" t="e">
        <f>Audit!#REF!</f>
        <v>#REF!</v>
      </c>
      <c r="M189" s="10" t="e">
        <f t="shared" si="69"/>
        <v>#REF!</v>
      </c>
      <c r="N189" s="10" t="e">
        <f t="shared" si="70"/>
        <v>#REF!</v>
      </c>
      <c r="O189" s="10" t="e">
        <f t="shared" si="71"/>
        <v>#REF!</v>
      </c>
      <c r="P189" s="10" t="e">
        <f t="shared" si="72"/>
        <v>#REF!</v>
      </c>
      <c r="Q189" s="10" t="e">
        <f t="shared" si="73"/>
        <v>#REF!</v>
      </c>
      <c r="R189" s="10" t="e">
        <f t="shared" si="74"/>
        <v>#REF!</v>
      </c>
      <c r="S189" s="10" t="e">
        <f t="shared" si="75"/>
        <v>#REF!</v>
      </c>
      <c r="T189" s="10" t="e">
        <f t="shared" si="76"/>
        <v>#REF!</v>
      </c>
      <c r="U189" s="17" t="e">
        <f>IF(Audit!#REF!="","",VLOOKUP(Audit!#REF!,$W$26:$X$35,2,FALSE)) &amp; Audit!#REF! &amp; IF(Audit!#REF!="","",IF(Audit!#REF!&lt;=1.4,VLOOKUP(Audit!#REF!,$W$38:X234,2,FALSE),VLOOKUP(Audit!#REF!,$W$51:$X$61,2,FALSE))) &amp; IF(Audit!#REF!="","",VLOOKUP(Audit!#REF!,$Y$26:$Z$35,2,FALSE) &amp; Audit!#REF! &amp; IF(Audit!#REF!="","",IF(Audit!#REF!&lt;=1.4,VLOOKUP(Audit!#REF!,$Y$38:$Z$48,2,FALSE),VLOOKUP(Audit!#REF!,$Y$51:$Z$61,2,FALSE))))</f>
        <v>#REF!</v>
      </c>
      <c r="V189" s="21"/>
      <c r="AH189" s="49" t="e">
        <f>Audit!#REF!</f>
        <v>#REF!</v>
      </c>
      <c r="AI189" s="50" t="e">
        <f>VLOOKUP(Audit!#REF!,$V$3:$AE$12,2,FALSE)&amp; IF(Audit!#REF!=10,Audit!#REF!,"")</f>
        <v>#REF!</v>
      </c>
      <c r="AJ189" s="50" t="e">
        <f>VLOOKUP(Audit!#REF!,$V$13:$AE$22,2,FALSE)&amp; IF(Audit!#REF!=10,Audit!#REF!,"")</f>
        <v>#REF!</v>
      </c>
      <c r="AK189" s="47" t="e">
        <f t="shared" si="77"/>
        <v>#REF!</v>
      </c>
      <c r="AL189" s="50" t="e">
        <f>VLOOKUP(Audit!#REF!,$V$3:$AE$12,3,FALSE)&amp; IF(Audit!#REF!=10,Audit!#REF!,"")</f>
        <v>#REF!</v>
      </c>
      <c r="AM189" s="50" t="e">
        <f>VLOOKUP(Audit!#REF!,$V$13:$AE$22,3,FALSE)&amp; IF(Audit!#REF!=10,Audit!#REF!,"")</f>
        <v>#REF!</v>
      </c>
      <c r="AN189" s="47" t="e">
        <f t="shared" si="78"/>
        <v>#REF!</v>
      </c>
      <c r="AO189" s="50" t="e">
        <f>VLOOKUP(Audit!#REF!,$V$3:$AE$12,4,FALSE) &amp;  Audit!#REF! &amp; IF(Audit!#REF!=10,Audit!#REF!,"")</f>
        <v>#REF!</v>
      </c>
      <c r="AP189" s="50" t="e">
        <f>VLOOKUP(Audit!#REF!,$V$13:$AE$22,4,FALSE)&amp; IF(Audit!#REF!=10,Audit!#REF!,"")</f>
        <v>#REF!</v>
      </c>
      <c r="AQ189" s="47" t="e">
        <f t="shared" si="79"/>
        <v>#REF!</v>
      </c>
      <c r="AR189" s="50" t="e">
        <f>VLOOKUP(Audit!#REF!,$V$3:$AE$12,5,FALSE)&amp; IF(Audit!#REF!=10,Audit!#REF!,"")</f>
        <v>#REF!</v>
      </c>
      <c r="AS189" s="50" t="e">
        <f>VLOOKUP(Audit!#REF!,$V$13:$AE$22,5,FALSE)&amp; IF(Audit!#REF!=10,Audit!#REF!,"")</f>
        <v>#REF!</v>
      </c>
      <c r="AT189" s="47" t="e">
        <f t="shared" si="80"/>
        <v>#REF!</v>
      </c>
      <c r="AU189" s="50" t="e">
        <f>VLOOKUP(Audit!#REF!,$V$3:$AE$12,6,FALSE)&amp; IF(Audit!#REF!=10,Audit!#REF!,"")</f>
        <v>#REF!</v>
      </c>
      <c r="AV189" s="50" t="e">
        <f>VLOOKUP(Audit!#REF!,$V$13:$AE$22,6,FALSE)&amp; IF(Audit!#REF!=10,Audit!#REF!,"")</f>
        <v>#REF!</v>
      </c>
      <c r="AW189" s="47" t="e">
        <f t="shared" si="81"/>
        <v>#REF!</v>
      </c>
      <c r="AX189" s="50" t="e">
        <f>VLOOKUP(Audit!#REF!,$V$3:$AE$12,7,FALSE)&amp; IF(Audit!#REF!=10,Audit!#REF!,"")</f>
        <v>#REF!</v>
      </c>
      <c r="AY189" s="50" t="e">
        <f>VLOOKUP(Audit!#REF!,$V$13:$AE$22,7,FALSE) &amp; IF(Audit!#REF!=10,Audit!#REF!,"")</f>
        <v>#REF!</v>
      </c>
      <c r="AZ189" s="47" t="e">
        <f t="shared" si="82"/>
        <v>#REF!</v>
      </c>
      <c r="BA189" s="50" t="e">
        <f>VLOOKUP(Audit!#REF!,$V$3:$AE$12,8,FALSE)&amp; Audit!#REF! &amp; IF(Audit!#REF!=10,Audit!#REF!,"")</f>
        <v>#REF!</v>
      </c>
      <c r="BB189" s="50" t="e">
        <f>VLOOKUP(Audit!#REF!,$V$13:$AE$22,8,FALSE) &amp; IF(Audit!#REF!=10,Audit!#REF!,"")</f>
        <v>#REF!</v>
      </c>
      <c r="BC189" s="47" t="e">
        <f t="shared" si="83"/>
        <v>#REF!</v>
      </c>
      <c r="BD189" s="50" t="e">
        <f>VLOOKUP(Audit!#REF!,$V$3:$AE$12,9,FALSE)&amp; IF(Audit!#REF!=10,Audit!#REF!,"")</f>
        <v>#REF!</v>
      </c>
      <c r="BE189" s="50" t="e">
        <f>VLOOKUP(Audit!#REF!,$V$13:$AE$22,9,FALSE) &amp; IF(Audit!#REF!=10,Audit!#REF!,"") &amp; IF(Audit!#REF!&lt;&gt;1,U189,"")</f>
        <v>#REF!</v>
      </c>
      <c r="BF189" s="47" t="e">
        <f t="shared" si="84"/>
        <v>#REF!</v>
      </c>
      <c r="BG189" s="50" t="e">
        <f>VLOOKUP(Audit!#REF!,$V$3:$AE$12,10,FALSE) &amp; Audit!#REF! &amp; IF(Audit!#REF!=10,Audit!#REF!,"")</f>
        <v>#REF!</v>
      </c>
      <c r="BH189" s="50" t="e">
        <f>VLOOKUP(Audit!#REF!,$V$13:$AE$22,10,FALSE) &amp; IF(Audit!#REF!=10,Audit!#REF!,"") &amp; IF(Audit!#REF!&lt;&gt;1,U189,"")</f>
        <v>#REF!</v>
      </c>
      <c r="BI189" s="47" t="e">
        <f t="shared" si="85"/>
        <v>#REF!</v>
      </c>
      <c r="BJ189" s="48" t="str">
        <f t="shared" si="86"/>
        <v/>
      </c>
      <c r="BK189" s="48" t="str">
        <f t="shared" si="87"/>
        <v/>
      </c>
      <c r="BL189" s="48" t="str">
        <f t="shared" si="88"/>
        <v/>
      </c>
      <c r="BM189" s="48" t="str">
        <f t="shared" si="89"/>
        <v/>
      </c>
      <c r="BN189" s="48" t="str">
        <f t="shared" si="90"/>
        <v/>
      </c>
      <c r="BO189" s="48" t="str">
        <f t="shared" si="91"/>
        <v/>
      </c>
      <c r="BP189" s="48" t="str">
        <f t="shared" si="92"/>
        <v/>
      </c>
      <c r="BQ189" s="48" t="str">
        <f t="shared" si="93"/>
        <v/>
      </c>
      <c r="BR189" s="48" t="str">
        <f t="shared" si="94"/>
        <v/>
      </c>
      <c r="BS189" s="48" t="str">
        <f t="shared" si="95"/>
        <v/>
      </c>
      <c r="BT189" s="48" t="str">
        <f t="shared" si="96"/>
        <v/>
      </c>
      <c r="BU189" s="48" t="str">
        <f t="shared" si="97"/>
        <v/>
      </c>
    </row>
    <row r="190" spans="1:73">
      <c r="A190" s="10" t="e">
        <f>Audit!#REF!</f>
        <v>#REF!</v>
      </c>
      <c r="B190" s="10" t="e">
        <f t="shared" si="98"/>
        <v>#REF!</v>
      </c>
      <c r="C190" s="17" t="e">
        <f>VLOOKUP(Audit!#REF!,$V$3:$AE$12,2,FALSE) &amp; VLOOKUP(Audit!#REF!,$V$13:$AE$22,2,FALSE)&amp; IF(Audit!#REF!=10,Audit!#REF!&amp;Audit!#REF!,"")</f>
        <v>#REF!</v>
      </c>
      <c r="D190" s="17" t="e">
        <f>VLOOKUP(Audit!#REF!,$V$3:$AE$12,3,FALSE) &amp; VLOOKUP(Audit!#REF!,$V$13:$AE$22,3,FALSE) &amp;IF(Audit!#REF!=10,Audit!#REF!&amp;Audit!#REF!,"")</f>
        <v>#REF!</v>
      </c>
      <c r="E190" s="17" t="e">
        <f>VLOOKUP(Audit!#REF!,$V$3:$AE$12,4,FALSE)&amp; Audit!#REF! &amp; VLOOKUP(Audit!#REF!,$V$13:$AE$22,4,FALSE)&amp; IF(Audit!#REF!=10,Audit!#REF!&amp;Audit!#REF!,"")</f>
        <v>#REF!</v>
      </c>
      <c r="F190" s="17" t="e">
        <f>VLOOKUP(Audit!#REF!,$V$3:$AE$12,5,FALSE) &amp; VLOOKUP(Audit!#REF!,$V$13:$AE$22,5,FALSE)&amp; IF(Audit!#REF!=10,Audit!#REF!&amp;Audit!#REF!,"")</f>
        <v>#REF!</v>
      </c>
      <c r="G190" s="17" t="e">
        <f>VLOOKUP(Audit!#REF!,$V$3:$AE$12,6,FALSE) &amp; VLOOKUP(Audit!#REF!,$V$13:$AE$22,6,FALSE)&amp; IF(Audit!#REF!=10,Audit!#REF!&amp;Audit!#REF!,"")</f>
        <v>#REF!</v>
      </c>
      <c r="H190" s="17" t="e">
        <f>VLOOKUP(Audit!#REF!,$V$3:$AE$12,7,FALSE) &amp; VLOOKUP(Audit!#REF!,$V$13:$AE$22,7,FALSE)&amp;IF(Audit!#REF!=10,Audit!#REF!&amp;Audit!#REF!,"")</f>
        <v>#REF!</v>
      </c>
      <c r="I190" s="17" t="e">
        <f>VLOOKUP(Audit!#REF!,$V$3:$AE$12,8,FALSE) &amp; Audit!#REF! &amp; VLOOKUP(Audit!#REF!,$V$13:$AE$22,8,FALSE)&amp;IF(Audit!#REF!=10,Audit!#REF!&amp;Audit!#REF!,"")</f>
        <v>#REF!</v>
      </c>
      <c r="J190" s="17" t="e">
        <f>VLOOKUP(Audit!#REF!,$V$3:$AE$12,9,FALSE) &amp; VLOOKUP(Audit!#REF!,$V$13:$AE$22,9,FALSE) &amp; IF(Audit!#REF!=10,Audit!#REF!&amp;Audit!#REF!,"") &amp; IF(Audit!#REF!&lt;&gt;1,U190,"")</f>
        <v>#REF!</v>
      </c>
      <c r="K190" s="17" t="e">
        <f>VLOOKUP(Audit!#REF!,$V$3:$AE$12,10,FALSE) &amp; Audit!#REF! &amp; VLOOKUP(Audit!#REF!,$V$13:$AE$22,10,FALSE) &amp; IF(Audit!#REF!=10,Audit!#REF!&amp;Audit!#REF!,"") &amp; IF(Audit!#REF!&lt;&gt;1,U190,"")</f>
        <v>#REF!</v>
      </c>
      <c r="L190" s="10" t="e">
        <f>Audit!#REF!</f>
        <v>#REF!</v>
      </c>
      <c r="M190" s="10" t="e">
        <f t="shared" si="69"/>
        <v>#REF!</v>
      </c>
      <c r="N190" s="10" t="e">
        <f t="shared" si="70"/>
        <v>#REF!</v>
      </c>
      <c r="O190" s="10" t="e">
        <f t="shared" si="71"/>
        <v>#REF!</v>
      </c>
      <c r="P190" s="10" t="e">
        <f t="shared" si="72"/>
        <v>#REF!</v>
      </c>
      <c r="Q190" s="10" t="e">
        <f t="shared" si="73"/>
        <v>#REF!</v>
      </c>
      <c r="R190" s="10" t="e">
        <f t="shared" si="74"/>
        <v>#REF!</v>
      </c>
      <c r="S190" s="10" t="e">
        <f t="shared" si="75"/>
        <v>#REF!</v>
      </c>
      <c r="T190" s="10" t="e">
        <f t="shared" si="76"/>
        <v>#REF!</v>
      </c>
      <c r="U190" s="17" t="e">
        <f>IF(Audit!#REF!="","",VLOOKUP(Audit!#REF!,$W$26:$X$35,2,FALSE)) &amp; Audit!#REF! &amp; IF(Audit!#REF!="","",IF(Audit!#REF!&lt;=1.4,VLOOKUP(Audit!#REF!,$W$38:X235,2,FALSE),VLOOKUP(Audit!#REF!,$W$51:$X$61,2,FALSE))) &amp; IF(Audit!#REF!="","",VLOOKUP(Audit!#REF!,$Y$26:$Z$35,2,FALSE) &amp; Audit!#REF! &amp; IF(Audit!#REF!="","",IF(Audit!#REF!&lt;=1.4,VLOOKUP(Audit!#REF!,$Y$38:$Z$48,2,FALSE),VLOOKUP(Audit!#REF!,$Y$51:$Z$61,2,FALSE))))</f>
        <v>#REF!</v>
      </c>
      <c r="V190" s="21"/>
      <c r="AH190" s="49" t="e">
        <f>Audit!#REF!</f>
        <v>#REF!</v>
      </c>
      <c r="AI190" s="50" t="e">
        <f>VLOOKUP(Audit!#REF!,$V$3:$AE$12,2,FALSE)&amp; IF(Audit!#REF!=10,Audit!#REF!,"")</f>
        <v>#REF!</v>
      </c>
      <c r="AJ190" s="50" t="e">
        <f>VLOOKUP(Audit!#REF!,$V$13:$AE$22,2,FALSE)&amp; IF(Audit!#REF!=10,Audit!#REF!,"")</f>
        <v>#REF!</v>
      </c>
      <c r="AK190" s="47" t="e">
        <f t="shared" si="77"/>
        <v>#REF!</v>
      </c>
      <c r="AL190" s="50" t="e">
        <f>VLOOKUP(Audit!#REF!,$V$3:$AE$12,3,FALSE)&amp; IF(Audit!#REF!=10,Audit!#REF!,"")</f>
        <v>#REF!</v>
      </c>
      <c r="AM190" s="50" t="e">
        <f>VLOOKUP(Audit!#REF!,$V$13:$AE$22,3,FALSE)&amp; IF(Audit!#REF!=10,Audit!#REF!,"")</f>
        <v>#REF!</v>
      </c>
      <c r="AN190" s="47" t="e">
        <f t="shared" si="78"/>
        <v>#REF!</v>
      </c>
      <c r="AO190" s="50" t="e">
        <f>VLOOKUP(Audit!#REF!,$V$3:$AE$12,4,FALSE) &amp;  Audit!#REF! &amp; IF(Audit!#REF!=10,Audit!#REF!,"")</f>
        <v>#REF!</v>
      </c>
      <c r="AP190" s="50" t="e">
        <f>VLOOKUP(Audit!#REF!,$V$13:$AE$22,4,FALSE)&amp; IF(Audit!#REF!=10,Audit!#REF!,"")</f>
        <v>#REF!</v>
      </c>
      <c r="AQ190" s="47" t="e">
        <f t="shared" si="79"/>
        <v>#REF!</v>
      </c>
      <c r="AR190" s="50" t="e">
        <f>VLOOKUP(Audit!#REF!,$V$3:$AE$12,5,FALSE)&amp; IF(Audit!#REF!=10,Audit!#REF!,"")</f>
        <v>#REF!</v>
      </c>
      <c r="AS190" s="50" t="e">
        <f>VLOOKUP(Audit!#REF!,$V$13:$AE$22,5,FALSE)&amp; IF(Audit!#REF!=10,Audit!#REF!,"")</f>
        <v>#REF!</v>
      </c>
      <c r="AT190" s="47" t="e">
        <f t="shared" si="80"/>
        <v>#REF!</v>
      </c>
      <c r="AU190" s="50" t="e">
        <f>VLOOKUP(Audit!#REF!,$V$3:$AE$12,6,FALSE)&amp; IF(Audit!#REF!=10,Audit!#REF!,"")</f>
        <v>#REF!</v>
      </c>
      <c r="AV190" s="50" t="e">
        <f>VLOOKUP(Audit!#REF!,$V$13:$AE$22,6,FALSE)&amp; IF(Audit!#REF!=10,Audit!#REF!,"")</f>
        <v>#REF!</v>
      </c>
      <c r="AW190" s="47" t="e">
        <f t="shared" si="81"/>
        <v>#REF!</v>
      </c>
      <c r="AX190" s="50" t="e">
        <f>VLOOKUP(Audit!#REF!,$V$3:$AE$12,7,FALSE)&amp; IF(Audit!#REF!=10,Audit!#REF!,"")</f>
        <v>#REF!</v>
      </c>
      <c r="AY190" s="50" t="e">
        <f>VLOOKUP(Audit!#REF!,$V$13:$AE$22,7,FALSE) &amp; IF(Audit!#REF!=10,Audit!#REF!,"")</f>
        <v>#REF!</v>
      </c>
      <c r="AZ190" s="47" t="e">
        <f t="shared" si="82"/>
        <v>#REF!</v>
      </c>
      <c r="BA190" s="50" t="e">
        <f>VLOOKUP(Audit!#REF!,$V$3:$AE$12,8,FALSE)&amp; Audit!#REF! &amp; IF(Audit!#REF!=10,Audit!#REF!,"")</f>
        <v>#REF!</v>
      </c>
      <c r="BB190" s="50" t="e">
        <f>VLOOKUP(Audit!#REF!,$V$13:$AE$22,8,FALSE) &amp; IF(Audit!#REF!=10,Audit!#REF!,"")</f>
        <v>#REF!</v>
      </c>
      <c r="BC190" s="47" t="e">
        <f t="shared" si="83"/>
        <v>#REF!</v>
      </c>
      <c r="BD190" s="50" t="e">
        <f>VLOOKUP(Audit!#REF!,$V$3:$AE$12,9,FALSE)&amp; IF(Audit!#REF!=10,Audit!#REF!,"")</f>
        <v>#REF!</v>
      </c>
      <c r="BE190" s="50" t="e">
        <f>VLOOKUP(Audit!#REF!,$V$13:$AE$22,9,FALSE) &amp; IF(Audit!#REF!=10,Audit!#REF!,"") &amp; IF(Audit!#REF!&lt;&gt;1,U190,"")</f>
        <v>#REF!</v>
      </c>
      <c r="BF190" s="47" t="e">
        <f t="shared" si="84"/>
        <v>#REF!</v>
      </c>
      <c r="BG190" s="50" t="e">
        <f>VLOOKUP(Audit!#REF!,$V$3:$AE$12,10,FALSE) &amp; Audit!#REF! &amp; IF(Audit!#REF!=10,Audit!#REF!,"")</f>
        <v>#REF!</v>
      </c>
      <c r="BH190" s="50" t="e">
        <f>VLOOKUP(Audit!#REF!,$V$13:$AE$22,10,FALSE) &amp; IF(Audit!#REF!=10,Audit!#REF!,"") &amp; IF(Audit!#REF!&lt;&gt;1,U190,"")</f>
        <v>#REF!</v>
      </c>
      <c r="BI190" s="47" t="e">
        <f t="shared" si="85"/>
        <v>#REF!</v>
      </c>
      <c r="BJ190" s="48" t="str">
        <f t="shared" si="86"/>
        <v/>
      </c>
      <c r="BK190" s="48" t="str">
        <f t="shared" si="87"/>
        <v/>
      </c>
      <c r="BL190" s="48" t="str">
        <f t="shared" si="88"/>
        <v/>
      </c>
      <c r="BM190" s="48" t="str">
        <f t="shared" si="89"/>
        <v/>
      </c>
      <c r="BN190" s="48" t="str">
        <f t="shared" si="90"/>
        <v/>
      </c>
      <c r="BO190" s="48" t="str">
        <f t="shared" si="91"/>
        <v/>
      </c>
      <c r="BP190" s="48" t="str">
        <f t="shared" si="92"/>
        <v/>
      </c>
      <c r="BQ190" s="48" t="str">
        <f t="shared" si="93"/>
        <v/>
      </c>
      <c r="BR190" s="48" t="str">
        <f t="shared" si="94"/>
        <v/>
      </c>
      <c r="BS190" s="48" t="str">
        <f t="shared" si="95"/>
        <v/>
      </c>
      <c r="BT190" s="48" t="str">
        <f t="shared" si="96"/>
        <v/>
      </c>
      <c r="BU190" s="48" t="str">
        <f t="shared" si="97"/>
        <v/>
      </c>
    </row>
    <row r="191" spans="1:73">
      <c r="A191" s="10" t="e">
        <f>Audit!#REF!</f>
        <v>#REF!</v>
      </c>
      <c r="B191" s="10" t="e">
        <f t="shared" si="98"/>
        <v>#REF!</v>
      </c>
      <c r="C191" s="17" t="e">
        <f>VLOOKUP(Audit!#REF!,$V$3:$AE$12,2,FALSE) &amp; VLOOKUP(Audit!#REF!,$V$13:$AE$22,2,FALSE)&amp; IF(Audit!#REF!=10,Audit!#REF!&amp;Audit!#REF!,"")</f>
        <v>#REF!</v>
      </c>
      <c r="D191" s="17" t="e">
        <f>VLOOKUP(Audit!#REF!,$V$3:$AE$12,3,FALSE) &amp; VLOOKUP(Audit!#REF!,$V$13:$AE$22,3,FALSE) &amp;IF(Audit!#REF!=10,Audit!#REF!&amp;Audit!#REF!,"")</f>
        <v>#REF!</v>
      </c>
      <c r="E191" s="17" t="e">
        <f>VLOOKUP(Audit!#REF!,$V$3:$AE$12,4,FALSE)&amp; Audit!#REF! &amp; VLOOKUP(Audit!#REF!,$V$13:$AE$22,4,FALSE)&amp; IF(Audit!#REF!=10,Audit!#REF!&amp;Audit!#REF!,"")</f>
        <v>#REF!</v>
      </c>
      <c r="F191" s="17" t="e">
        <f>VLOOKUP(Audit!#REF!,$V$3:$AE$12,5,FALSE) &amp; VLOOKUP(Audit!#REF!,$V$13:$AE$22,5,FALSE)&amp; IF(Audit!#REF!=10,Audit!#REF!&amp;Audit!#REF!,"")</f>
        <v>#REF!</v>
      </c>
      <c r="G191" s="17" t="e">
        <f>VLOOKUP(Audit!#REF!,$V$3:$AE$12,6,FALSE) &amp; VLOOKUP(Audit!#REF!,$V$13:$AE$22,6,FALSE)&amp; IF(Audit!#REF!=10,Audit!#REF!&amp;Audit!#REF!,"")</f>
        <v>#REF!</v>
      </c>
      <c r="H191" s="17" t="e">
        <f>VLOOKUP(Audit!#REF!,$V$3:$AE$12,7,FALSE) &amp; VLOOKUP(Audit!#REF!,$V$13:$AE$22,7,FALSE)&amp;IF(Audit!#REF!=10,Audit!#REF!&amp;Audit!#REF!,"")</f>
        <v>#REF!</v>
      </c>
      <c r="I191" s="17" t="e">
        <f>VLOOKUP(Audit!#REF!,$V$3:$AE$12,8,FALSE) &amp; Audit!#REF! &amp; VLOOKUP(Audit!#REF!,$V$13:$AE$22,8,FALSE)&amp;IF(Audit!#REF!=10,Audit!#REF!&amp;Audit!#REF!,"")</f>
        <v>#REF!</v>
      </c>
      <c r="J191" s="17" t="e">
        <f>VLOOKUP(Audit!#REF!,$V$3:$AE$12,9,FALSE) &amp; VLOOKUP(Audit!#REF!,$V$13:$AE$22,9,FALSE) &amp; IF(Audit!#REF!=10,Audit!#REF!&amp;Audit!#REF!,"") &amp; IF(Audit!#REF!&lt;&gt;1,U191,"")</f>
        <v>#REF!</v>
      </c>
      <c r="K191" s="17" t="e">
        <f>VLOOKUP(Audit!#REF!,$V$3:$AE$12,10,FALSE) &amp; Audit!#REF! &amp; VLOOKUP(Audit!#REF!,$V$13:$AE$22,10,FALSE) &amp; IF(Audit!#REF!=10,Audit!#REF!&amp;Audit!#REF!,"") &amp; IF(Audit!#REF!&lt;&gt;1,U191,"")</f>
        <v>#REF!</v>
      </c>
      <c r="L191" s="10" t="e">
        <f>Audit!#REF!</f>
        <v>#REF!</v>
      </c>
      <c r="M191" s="10" t="e">
        <f t="shared" si="69"/>
        <v>#REF!</v>
      </c>
      <c r="N191" s="10" t="e">
        <f t="shared" si="70"/>
        <v>#REF!</v>
      </c>
      <c r="O191" s="10" t="e">
        <f t="shared" si="71"/>
        <v>#REF!</v>
      </c>
      <c r="P191" s="10" t="e">
        <f t="shared" si="72"/>
        <v>#REF!</v>
      </c>
      <c r="Q191" s="10" t="e">
        <f t="shared" si="73"/>
        <v>#REF!</v>
      </c>
      <c r="R191" s="10" t="e">
        <f t="shared" si="74"/>
        <v>#REF!</v>
      </c>
      <c r="S191" s="10" t="e">
        <f t="shared" si="75"/>
        <v>#REF!</v>
      </c>
      <c r="T191" s="10" t="e">
        <f t="shared" si="76"/>
        <v>#REF!</v>
      </c>
      <c r="U191" s="17" t="e">
        <f>IF(Audit!#REF!="","",VLOOKUP(Audit!#REF!,$W$26:$X$35,2,FALSE)) &amp; Audit!#REF! &amp; IF(Audit!#REF!="","",IF(Audit!#REF!&lt;=1.4,VLOOKUP(Audit!#REF!,$W$38:X236,2,FALSE),VLOOKUP(Audit!#REF!,$W$51:$X$61,2,FALSE))) &amp; IF(Audit!#REF!="","",VLOOKUP(Audit!#REF!,$Y$26:$Z$35,2,FALSE) &amp; Audit!#REF! &amp; IF(Audit!#REF!="","",IF(Audit!#REF!&lt;=1.4,VLOOKUP(Audit!#REF!,$Y$38:$Z$48,2,FALSE),VLOOKUP(Audit!#REF!,$Y$51:$Z$61,2,FALSE))))</f>
        <v>#REF!</v>
      </c>
      <c r="V191" s="21"/>
      <c r="AH191" s="49" t="e">
        <f>Audit!#REF!</f>
        <v>#REF!</v>
      </c>
      <c r="AI191" s="50" t="e">
        <f>VLOOKUP(Audit!#REF!,$V$3:$AE$12,2,FALSE)&amp; IF(Audit!#REF!=10,Audit!#REF!,"")</f>
        <v>#REF!</v>
      </c>
      <c r="AJ191" s="50" t="e">
        <f>VLOOKUP(Audit!#REF!,$V$13:$AE$22,2,FALSE)&amp; IF(Audit!#REF!=10,Audit!#REF!,"")</f>
        <v>#REF!</v>
      </c>
      <c r="AK191" s="47" t="e">
        <f t="shared" si="77"/>
        <v>#REF!</v>
      </c>
      <c r="AL191" s="50" t="e">
        <f>VLOOKUP(Audit!#REF!,$V$3:$AE$12,3,FALSE)&amp; IF(Audit!#REF!=10,Audit!#REF!,"")</f>
        <v>#REF!</v>
      </c>
      <c r="AM191" s="50" t="e">
        <f>VLOOKUP(Audit!#REF!,$V$13:$AE$22,3,FALSE)&amp; IF(Audit!#REF!=10,Audit!#REF!,"")</f>
        <v>#REF!</v>
      </c>
      <c r="AN191" s="47" t="e">
        <f t="shared" si="78"/>
        <v>#REF!</v>
      </c>
      <c r="AO191" s="50" t="e">
        <f>VLOOKUP(Audit!#REF!,$V$3:$AE$12,4,FALSE) &amp;  Audit!#REF! &amp; IF(Audit!#REF!=10,Audit!#REF!,"")</f>
        <v>#REF!</v>
      </c>
      <c r="AP191" s="50" t="e">
        <f>VLOOKUP(Audit!#REF!,$V$13:$AE$22,4,FALSE)&amp; IF(Audit!#REF!=10,Audit!#REF!,"")</f>
        <v>#REF!</v>
      </c>
      <c r="AQ191" s="47" t="e">
        <f t="shared" si="79"/>
        <v>#REF!</v>
      </c>
      <c r="AR191" s="50" t="e">
        <f>VLOOKUP(Audit!#REF!,$V$3:$AE$12,5,FALSE)&amp; IF(Audit!#REF!=10,Audit!#REF!,"")</f>
        <v>#REF!</v>
      </c>
      <c r="AS191" s="50" t="e">
        <f>VLOOKUP(Audit!#REF!,$V$13:$AE$22,5,FALSE)&amp; IF(Audit!#REF!=10,Audit!#REF!,"")</f>
        <v>#REF!</v>
      </c>
      <c r="AT191" s="47" t="e">
        <f t="shared" si="80"/>
        <v>#REF!</v>
      </c>
      <c r="AU191" s="50" t="e">
        <f>VLOOKUP(Audit!#REF!,$V$3:$AE$12,6,FALSE)&amp; IF(Audit!#REF!=10,Audit!#REF!,"")</f>
        <v>#REF!</v>
      </c>
      <c r="AV191" s="50" t="e">
        <f>VLOOKUP(Audit!#REF!,$V$13:$AE$22,6,FALSE)&amp; IF(Audit!#REF!=10,Audit!#REF!,"")</f>
        <v>#REF!</v>
      </c>
      <c r="AW191" s="47" t="e">
        <f t="shared" si="81"/>
        <v>#REF!</v>
      </c>
      <c r="AX191" s="50" t="e">
        <f>VLOOKUP(Audit!#REF!,$V$3:$AE$12,7,FALSE)&amp; IF(Audit!#REF!=10,Audit!#REF!,"")</f>
        <v>#REF!</v>
      </c>
      <c r="AY191" s="50" t="e">
        <f>VLOOKUP(Audit!#REF!,$V$13:$AE$22,7,FALSE) &amp; IF(Audit!#REF!=10,Audit!#REF!,"")</f>
        <v>#REF!</v>
      </c>
      <c r="AZ191" s="47" t="e">
        <f t="shared" si="82"/>
        <v>#REF!</v>
      </c>
      <c r="BA191" s="50" t="e">
        <f>VLOOKUP(Audit!#REF!,$V$3:$AE$12,8,FALSE)&amp; Audit!#REF! &amp; IF(Audit!#REF!=10,Audit!#REF!,"")</f>
        <v>#REF!</v>
      </c>
      <c r="BB191" s="50" t="e">
        <f>VLOOKUP(Audit!#REF!,$V$13:$AE$22,8,FALSE) &amp; IF(Audit!#REF!=10,Audit!#REF!,"")</f>
        <v>#REF!</v>
      </c>
      <c r="BC191" s="47" t="e">
        <f t="shared" si="83"/>
        <v>#REF!</v>
      </c>
      <c r="BD191" s="50" t="e">
        <f>VLOOKUP(Audit!#REF!,$V$3:$AE$12,9,FALSE)&amp; IF(Audit!#REF!=10,Audit!#REF!,"")</f>
        <v>#REF!</v>
      </c>
      <c r="BE191" s="50" t="e">
        <f>VLOOKUP(Audit!#REF!,$V$13:$AE$22,9,FALSE) &amp; IF(Audit!#REF!=10,Audit!#REF!,"") &amp; IF(Audit!#REF!&lt;&gt;1,U191,"")</f>
        <v>#REF!</v>
      </c>
      <c r="BF191" s="47" t="e">
        <f t="shared" si="84"/>
        <v>#REF!</v>
      </c>
      <c r="BG191" s="50" t="e">
        <f>VLOOKUP(Audit!#REF!,$V$3:$AE$12,10,FALSE) &amp; Audit!#REF! &amp; IF(Audit!#REF!=10,Audit!#REF!,"")</f>
        <v>#REF!</v>
      </c>
      <c r="BH191" s="50" t="e">
        <f>VLOOKUP(Audit!#REF!,$V$13:$AE$22,10,FALSE) &amp; IF(Audit!#REF!=10,Audit!#REF!,"") &amp; IF(Audit!#REF!&lt;&gt;1,U191,"")</f>
        <v>#REF!</v>
      </c>
      <c r="BI191" s="47" t="e">
        <f t="shared" si="85"/>
        <v>#REF!</v>
      </c>
      <c r="BJ191" s="48" t="str">
        <f t="shared" si="86"/>
        <v/>
      </c>
      <c r="BK191" s="48" t="str">
        <f t="shared" si="87"/>
        <v/>
      </c>
      <c r="BL191" s="48" t="str">
        <f t="shared" si="88"/>
        <v/>
      </c>
      <c r="BM191" s="48" t="str">
        <f t="shared" si="89"/>
        <v/>
      </c>
      <c r="BN191" s="48" t="str">
        <f t="shared" si="90"/>
        <v/>
      </c>
      <c r="BO191" s="48" t="str">
        <f t="shared" si="91"/>
        <v/>
      </c>
      <c r="BP191" s="48" t="str">
        <f t="shared" si="92"/>
        <v/>
      </c>
      <c r="BQ191" s="48" t="str">
        <f t="shared" si="93"/>
        <v/>
      </c>
      <c r="BR191" s="48" t="str">
        <f t="shared" si="94"/>
        <v/>
      </c>
      <c r="BS191" s="48" t="str">
        <f t="shared" si="95"/>
        <v/>
      </c>
      <c r="BT191" s="48" t="str">
        <f t="shared" si="96"/>
        <v/>
      </c>
      <c r="BU191" s="48" t="str">
        <f t="shared" si="97"/>
        <v/>
      </c>
    </row>
    <row r="192" spans="1:73">
      <c r="A192" s="10" t="e">
        <f>Audit!#REF!</f>
        <v>#REF!</v>
      </c>
      <c r="B192" s="10" t="e">
        <f t="shared" si="98"/>
        <v>#REF!</v>
      </c>
      <c r="C192" s="17" t="e">
        <f>VLOOKUP(Audit!#REF!,$V$3:$AE$12,2,FALSE) &amp; VLOOKUP(Audit!#REF!,$V$13:$AE$22,2,FALSE)&amp; IF(Audit!#REF!=10,Audit!#REF!&amp;Audit!#REF!,"")</f>
        <v>#REF!</v>
      </c>
      <c r="D192" s="17" t="e">
        <f>VLOOKUP(Audit!#REF!,$V$3:$AE$12,3,FALSE) &amp; VLOOKUP(Audit!#REF!,$V$13:$AE$22,3,FALSE) &amp;IF(Audit!#REF!=10,Audit!#REF!&amp;Audit!#REF!,"")</f>
        <v>#REF!</v>
      </c>
      <c r="E192" s="17" t="e">
        <f>VLOOKUP(Audit!#REF!,$V$3:$AE$12,4,FALSE)&amp; Audit!#REF! &amp; VLOOKUP(Audit!#REF!,$V$13:$AE$22,4,FALSE)&amp; IF(Audit!#REF!=10,Audit!#REF!&amp;Audit!#REF!,"")</f>
        <v>#REF!</v>
      </c>
      <c r="F192" s="17" t="e">
        <f>VLOOKUP(Audit!#REF!,$V$3:$AE$12,5,FALSE) &amp; VLOOKUP(Audit!#REF!,$V$13:$AE$22,5,FALSE)&amp; IF(Audit!#REF!=10,Audit!#REF!&amp;Audit!#REF!,"")</f>
        <v>#REF!</v>
      </c>
      <c r="G192" s="17" t="e">
        <f>VLOOKUP(Audit!#REF!,$V$3:$AE$12,6,FALSE) &amp; VLOOKUP(Audit!#REF!,$V$13:$AE$22,6,FALSE)&amp; IF(Audit!#REF!=10,Audit!#REF!&amp;Audit!#REF!,"")</f>
        <v>#REF!</v>
      </c>
      <c r="H192" s="17" t="e">
        <f>VLOOKUP(Audit!#REF!,$V$3:$AE$12,7,FALSE) &amp; VLOOKUP(Audit!#REF!,$V$13:$AE$22,7,FALSE)&amp;IF(Audit!#REF!=10,Audit!#REF!&amp;Audit!#REF!,"")</f>
        <v>#REF!</v>
      </c>
      <c r="I192" s="17" t="e">
        <f>VLOOKUP(Audit!#REF!,$V$3:$AE$12,8,FALSE) &amp; Audit!#REF! &amp; VLOOKUP(Audit!#REF!,$V$13:$AE$22,8,FALSE)&amp;IF(Audit!#REF!=10,Audit!#REF!&amp;Audit!#REF!,"")</f>
        <v>#REF!</v>
      </c>
      <c r="J192" s="17" t="e">
        <f>VLOOKUP(Audit!#REF!,$V$3:$AE$12,9,FALSE) &amp; VLOOKUP(Audit!#REF!,$V$13:$AE$22,9,FALSE) &amp; IF(Audit!#REF!=10,Audit!#REF!&amp;Audit!#REF!,"") &amp; IF(Audit!#REF!&lt;&gt;1,U192,"")</f>
        <v>#REF!</v>
      </c>
      <c r="K192" s="17" t="e">
        <f>VLOOKUP(Audit!#REF!,$V$3:$AE$12,10,FALSE) &amp; Audit!#REF! &amp; VLOOKUP(Audit!#REF!,$V$13:$AE$22,10,FALSE) &amp; IF(Audit!#REF!=10,Audit!#REF!&amp;Audit!#REF!,"") &amp; IF(Audit!#REF!&lt;&gt;1,U192,"")</f>
        <v>#REF!</v>
      </c>
      <c r="L192" s="10" t="e">
        <f>Audit!#REF!</f>
        <v>#REF!</v>
      </c>
      <c r="M192" s="10" t="e">
        <f t="shared" si="69"/>
        <v>#REF!</v>
      </c>
      <c r="N192" s="10" t="e">
        <f t="shared" si="70"/>
        <v>#REF!</v>
      </c>
      <c r="O192" s="10" t="e">
        <f t="shared" si="71"/>
        <v>#REF!</v>
      </c>
      <c r="P192" s="10" t="e">
        <f t="shared" si="72"/>
        <v>#REF!</v>
      </c>
      <c r="Q192" s="10" t="e">
        <f t="shared" si="73"/>
        <v>#REF!</v>
      </c>
      <c r="R192" s="10" t="e">
        <f t="shared" si="74"/>
        <v>#REF!</v>
      </c>
      <c r="S192" s="10" t="e">
        <f t="shared" si="75"/>
        <v>#REF!</v>
      </c>
      <c r="T192" s="10" t="e">
        <f t="shared" si="76"/>
        <v>#REF!</v>
      </c>
      <c r="U192" s="17" t="e">
        <f>IF(Audit!#REF!="","",VLOOKUP(Audit!#REF!,$W$26:$X$35,2,FALSE)) &amp; Audit!#REF! &amp; IF(Audit!#REF!="","",IF(Audit!#REF!&lt;=1.4,VLOOKUP(Audit!#REF!,$W$38:X237,2,FALSE),VLOOKUP(Audit!#REF!,$W$51:$X$61,2,FALSE))) &amp; IF(Audit!#REF!="","",VLOOKUP(Audit!#REF!,$Y$26:$Z$35,2,FALSE) &amp; Audit!#REF! &amp; IF(Audit!#REF!="","",IF(Audit!#REF!&lt;=1.4,VLOOKUP(Audit!#REF!,$Y$38:$Z$48,2,FALSE),VLOOKUP(Audit!#REF!,$Y$51:$Z$61,2,FALSE))))</f>
        <v>#REF!</v>
      </c>
      <c r="V192" s="21"/>
      <c r="AH192" s="49" t="e">
        <f>Audit!#REF!</f>
        <v>#REF!</v>
      </c>
      <c r="AI192" s="50" t="e">
        <f>VLOOKUP(Audit!#REF!,$V$3:$AE$12,2,FALSE)&amp; IF(Audit!#REF!=10,Audit!#REF!,"")</f>
        <v>#REF!</v>
      </c>
      <c r="AJ192" s="50" t="e">
        <f>VLOOKUP(Audit!#REF!,$V$13:$AE$22,2,FALSE)&amp; IF(Audit!#REF!=10,Audit!#REF!,"")</f>
        <v>#REF!</v>
      </c>
      <c r="AK192" s="47" t="e">
        <f t="shared" si="77"/>
        <v>#REF!</v>
      </c>
      <c r="AL192" s="50" t="e">
        <f>VLOOKUP(Audit!#REF!,$V$3:$AE$12,3,FALSE)&amp; IF(Audit!#REF!=10,Audit!#REF!,"")</f>
        <v>#REF!</v>
      </c>
      <c r="AM192" s="50" t="e">
        <f>VLOOKUP(Audit!#REF!,$V$13:$AE$22,3,FALSE)&amp; IF(Audit!#REF!=10,Audit!#REF!,"")</f>
        <v>#REF!</v>
      </c>
      <c r="AN192" s="47" t="e">
        <f t="shared" si="78"/>
        <v>#REF!</v>
      </c>
      <c r="AO192" s="50" t="e">
        <f>VLOOKUP(Audit!#REF!,$V$3:$AE$12,4,FALSE) &amp;  Audit!#REF! &amp; IF(Audit!#REF!=10,Audit!#REF!,"")</f>
        <v>#REF!</v>
      </c>
      <c r="AP192" s="50" t="e">
        <f>VLOOKUP(Audit!#REF!,$V$13:$AE$22,4,FALSE)&amp; IF(Audit!#REF!=10,Audit!#REF!,"")</f>
        <v>#REF!</v>
      </c>
      <c r="AQ192" s="47" t="e">
        <f t="shared" si="79"/>
        <v>#REF!</v>
      </c>
      <c r="AR192" s="50" t="e">
        <f>VLOOKUP(Audit!#REF!,$V$3:$AE$12,5,FALSE)&amp; IF(Audit!#REF!=10,Audit!#REF!,"")</f>
        <v>#REF!</v>
      </c>
      <c r="AS192" s="50" t="e">
        <f>VLOOKUP(Audit!#REF!,$V$13:$AE$22,5,FALSE)&amp; IF(Audit!#REF!=10,Audit!#REF!,"")</f>
        <v>#REF!</v>
      </c>
      <c r="AT192" s="47" t="e">
        <f t="shared" si="80"/>
        <v>#REF!</v>
      </c>
      <c r="AU192" s="50" t="e">
        <f>VLOOKUP(Audit!#REF!,$V$3:$AE$12,6,FALSE)&amp; IF(Audit!#REF!=10,Audit!#REF!,"")</f>
        <v>#REF!</v>
      </c>
      <c r="AV192" s="50" t="e">
        <f>VLOOKUP(Audit!#REF!,$V$13:$AE$22,6,FALSE)&amp; IF(Audit!#REF!=10,Audit!#REF!,"")</f>
        <v>#REF!</v>
      </c>
      <c r="AW192" s="47" t="e">
        <f t="shared" si="81"/>
        <v>#REF!</v>
      </c>
      <c r="AX192" s="50" t="e">
        <f>VLOOKUP(Audit!#REF!,$V$3:$AE$12,7,FALSE)&amp; IF(Audit!#REF!=10,Audit!#REF!,"")</f>
        <v>#REF!</v>
      </c>
      <c r="AY192" s="50" t="e">
        <f>VLOOKUP(Audit!#REF!,$V$13:$AE$22,7,FALSE) &amp; IF(Audit!#REF!=10,Audit!#REF!,"")</f>
        <v>#REF!</v>
      </c>
      <c r="AZ192" s="47" t="e">
        <f t="shared" si="82"/>
        <v>#REF!</v>
      </c>
      <c r="BA192" s="50" t="e">
        <f>VLOOKUP(Audit!#REF!,$V$3:$AE$12,8,FALSE)&amp; Audit!#REF! &amp; IF(Audit!#REF!=10,Audit!#REF!,"")</f>
        <v>#REF!</v>
      </c>
      <c r="BB192" s="50" t="e">
        <f>VLOOKUP(Audit!#REF!,$V$13:$AE$22,8,FALSE) &amp; IF(Audit!#REF!=10,Audit!#REF!,"")</f>
        <v>#REF!</v>
      </c>
      <c r="BC192" s="47" t="e">
        <f t="shared" si="83"/>
        <v>#REF!</v>
      </c>
      <c r="BD192" s="50" t="e">
        <f>VLOOKUP(Audit!#REF!,$V$3:$AE$12,9,FALSE)&amp; IF(Audit!#REF!=10,Audit!#REF!,"")</f>
        <v>#REF!</v>
      </c>
      <c r="BE192" s="50" t="e">
        <f>VLOOKUP(Audit!#REF!,$V$13:$AE$22,9,FALSE) &amp; IF(Audit!#REF!=10,Audit!#REF!,"") &amp; IF(Audit!#REF!&lt;&gt;1,U192,"")</f>
        <v>#REF!</v>
      </c>
      <c r="BF192" s="47" t="e">
        <f t="shared" si="84"/>
        <v>#REF!</v>
      </c>
      <c r="BG192" s="50" t="e">
        <f>VLOOKUP(Audit!#REF!,$V$3:$AE$12,10,FALSE) &amp; Audit!#REF! &amp; IF(Audit!#REF!=10,Audit!#REF!,"")</f>
        <v>#REF!</v>
      </c>
      <c r="BH192" s="50" t="e">
        <f>VLOOKUP(Audit!#REF!,$V$13:$AE$22,10,FALSE) &amp; IF(Audit!#REF!=10,Audit!#REF!,"") &amp; IF(Audit!#REF!&lt;&gt;1,U192,"")</f>
        <v>#REF!</v>
      </c>
      <c r="BI192" s="47" t="e">
        <f t="shared" si="85"/>
        <v>#REF!</v>
      </c>
      <c r="BJ192" s="48" t="str">
        <f t="shared" si="86"/>
        <v/>
      </c>
      <c r="BK192" s="48" t="str">
        <f t="shared" si="87"/>
        <v/>
      </c>
      <c r="BL192" s="48" t="str">
        <f t="shared" si="88"/>
        <v/>
      </c>
      <c r="BM192" s="48" t="str">
        <f t="shared" si="89"/>
        <v/>
      </c>
      <c r="BN192" s="48" t="str">
        <f t="shared" si="90"/>
        <v/>
      </c>
      <c r="BO192" s="48" t="str">
        <f t="shared" si="91"/>
        <v/>
      </c>
      <c r="BP192" s="48" t="str">
        <f t="shared" si="92"/>
        <v/>
      </c>
      <c r="BQ192" s="48" t="str">
        <f t="shared" si="93"/>
        <v/>
      </c>
      <c r="BR192" s="48" t="str">
        <f t="shared" si="94"/>
        <v/>
      </c>
      <c r="BS192" s="48" t="str">
        <f t="shared" si="95"/>
        <v/>
      </c>
      <c r="BT192" s="48" t="str">
        <f t="shared" si="96"/>
        <v/>
      </c>
      <c r="BU192" s="48" t="str">
        <f t="shared" si="97"/>
        <v/>
      </c>
    </row>
    <row r="193" spans="1:73">
      <c r="A193" s="10" t="e">
        <f>Audit!#REF!</f>
        <v>#REF!</v>
      </c>
      <c r="B193" s="10" t="e">
        <f t="shared" si="98"/>
        <v>#REF!</v>
      </c>
      <c r="C193" s="17" t="e">
        <f>VLOOKUP(Audit!#REF!,$V$3:$AE$12,2,FALSE) &amp; VLOOKUP(Audit!#REF!,$V$13:$AE$22,2,FALSE)&amp; IF(Audit!#REF!=10,Audit!#REF!&amp;Audit!#REF!,"")</f>
        <v>#REF!</v>
      </c>
      <c r="D193" s="17" t="e">
        <f>VLOOKUP(Audit!#REF!,$V$3:$AE$12,3,FALSE) &amp; VLOOKUP(Audit!#REF!,$V$13:$AE$22,3,FALSE) &amp;IF(Audit!#REF!=10,Audit!#REF!&amp;Audit!#REF!,"")</f>
        <v>#REF!</v>
      </c>
      <c r="E193" s="17" t="e">
        <f>VLOOKUP(Audit!#REF!,$V$3:$AE$12,4,FALSE)&amp; Audit!#REF! &amp; VLOOKUP(Audit!#REF!,$V$13:$AE$22,4,FALSE)&amp; IF(Audit!#REF!=10,Audit!#REF!&amp;Audit!#REF!,"")</f>
        <v>#REF!</v>
      </c>
      <c r="F193" s="17" t="e">
        <f>VLOOKUP(Audit!#REF!,$V$3:$AE$12,5,FALSE) &amp; VLOOKUP(Audit!#REF!,$V$13:$AE$22,5,FALSE)&amp; IF(Audit!#REF!=10,Audit!#REF!&amp;Audit!#REF!,"")</f>
        <v>#REF!</v>
      </c>
      <c r="G193" s="17" t="e">
        <f>VLOOKUP(Audit!#REF!,$V$3:$AE$12,6,FALSE) &amp; VLOOKUP(Audit!#REF!,$V$13:$AE$22,6,FALSE)&amp; IF(Audit!#REF!=10,Audit!#REF!&amp;Audit!#REF!,"")</f>
        <v>#REF!</v>
      </c>
      <c r="H193" s="17" t="e">
        <f>VLOOKUP(Audit!#REF!,$V$3:$AE$12,7,FALSE) &amp; VLOOKUP(Audit!#REF!,$V$13:$AE$22,7,FALSE)&amp;IF(Audit!#REF!=10,Audit!#REF!&amp;Audit!#REF!,"")</f>
        <v>#REF!</v>
      </c>
      <c r="I193" s="17" t="e">
        <f>VLOOKUP(Audit!#REF!,$V$3:$AE$12,8,FALSE) &amp; Audit!#REF! &amp; VLOOKUP(Audit!#REF!,$V$13:$AE$22,8,FALSE)&amp;IF(Audit!#REF!=10,Audit!#REF!&amp;Audit!#REF!,"")</f>
        <v>#REF!</v>
      </c>
      <c r="J193" s="17" t="e">
        <f>VLOOKUP(Audit!#REF!,$V$3:$AE$12,9,FALSE) &amp; VLOOKUP(Audit!#REF!,$V$13:$AE$22,9,FALSE) &amp; IF(Audit!#REF!=10,Audit!#REF!&amp;Audit!#REF!,"") &amp; IF(Audit!#REF!&lt;&gt;1,U193,"")</f>
        <v>#REF!</v>
      </c>
      <c r="K193" s="17" t="e">
        <f>VLOOKUP(Audit!#REF!,$V$3:$AE$12,10,FALSE) &amp; Audit!#REF! &amp; VLOOKUP(Audit!#REF!,$V$13:$AE$22,10,FALSE) &amp; IF(Audit!#REF!=10,Audit!#REF!&amp;Audit!#REF!,"") &amp; IF(Audit!#REF!&lt;&gt;1,U193,"")</f>
        <v>#REF!</v>
      </c>
      <c r="L193" s="10" t="e">
        <f>Audit!#REF!</f>
        <v>#REF!</v>
      </c>
      <c r="M193" s="10" t="e">
        <f t="shared" si="69"/>
        <v>#REF!</v>
      </c>
      <c r="N193" s="10" t="e">
        <f t="shared" si="70"/>
        <v>#REF!</v>
      </c>
      <c r="O193" s="10" t="e">
        <f t="shared" si="71"/>
        <v>#REF!</v>
      </c>
      <c r="P193" s="10" t="e">
        <f t="shared" si="72"/>
        <v>#REF!</v>
      </c>
      <c r="Q193" s="10" t="e">
        <f t="shared" si="73"/>
        <v>#REF!</v>
      </c>
      <c r="R193" s="10" t="e">
        <f t="shared" si="74"/>
        <v>#REF!</v>
      </c>
      <c r="S193" s="10" t="e">
        <f t="shared" si="75"/>
        <v>#REF!</v>
      </c>
      <c r="T193" s="10" t="e">
        <f t="shared" si="76"/>
        <v>#REF!</v>
      </c>
      <c r="U193" s="17" t="e">
        <f>IF(Audit!#REF!="","",VLOOKUP(Audit!#REF!,$W$26:$X$35,2,FALSE)) &amp; Audit!#REF! &amp; IF(Audit!#REF!="","",IF(Audit!#REF!&lt;=1.4,VLOOKUP(Audit!#REF!,$W$38:X238,2,FALSE),VLOOKUP(Audit!#REF!,$W$51:$X$61,2,FALSE))) &amp; IF(Audit!#REF!="","",VLOOKUP(Audit!#REF!,$Y$26:$Z$35,2,FALSE) &amp; Audit!#REF! &amp; IF(Audit!#REF!="","",IF(Audit!#REF!&lt;=1.4,VLOOKUP(Audit!#REF!,$Y$38:$Z$48,2,FALSE),VLOOKUP(Audit!#REF!,$Y$51:$Z$61,2,FALSE))))</f>
        <v>#REF!</v>
      </c>
      <c r="V193" s="21"/>
      <c r="AH193" s="49" t="e">
        <f>Audit!#REF!</f>
        <v>#REF!</v>
      </c>
      <c r="AI193" s="50" t="e">
        <f>VLOOKUP(Audit!#REF!,$V$3:$AE$12,2,FALSE)&amp; IF(Audit!#REF!=10,Audit!#REF!,"")</f>
        <v>#REF!</v>
      </c>
      <c r="AJ193" s="50" t="e">
        <f>VLOOKUP(Audit!#REF!,$V$13:$AE$22,2,FALSE)&amp; IF(Audit!#REF!=10,Audit!#REF!,"")</f>
        <v>#REF!</v>
      </c>
      <c r="AK193" s="47" t="e">
        <f t="shared" si="77"/>
        <v>#REF!</v>
      </c>
      <c r="AL193" s="50" t="e">
        <f>VLOOKUP(Audit!#REF!,$V$3:$AE$12,3,FALSE)&amp; IF(Audit!#REF!=10,Audit!#REF!,"")</f>
        <v>#REF!</v>
      </c>
      <c r="AM193" s="50" t="e">
        <f>VLOOKUP(Audit!#REF!,$V$13:$AE$22,3,FALSE)&amp; IF(Audit!#REF!=10,Audit!#REF!,"")</f>
        <v>#REF!</v>
      </c>
      <c r="AN193" s="47" t="e">
        <f t="shared" si="78"/>
        <v>#REF!</v>
      </c>
      <c r="AO193" s="50" t="e">
        <f>VLOOKUP(Audit!#REF!,$V$3:$AE$12,4,FALSE) &amp;  Audit!#REF! &amp; IF(Audit!#REF!=10,Audit!#REF!,"")</f>
        <v>#REF!</v>
      </c>
      <c r="AP193" s="50" t="e">
        <f>VLOOKUP(Audit!#REF!,$V$13:$AE$22,4,FALSE)&amp; IF(Audit!#REF!=10,Audit!#REF!,"")</f>
        <v>#REF!</v>
      </c>
      <c r="AQ193" s="47" t="e">
        <f t="shared" si="79"/>
        <v>#REF!</v>
      </c>
      <c r="AR193" s="50" t="e">
        <f>VLOOKUP(Audit!#REF!,$V$3:$AE$12,5,FALSE)&amp; IF(Audit!#REF!=10,Audit!#REF!,"")</f>
        <v>#REF!</v>
      </c>
      <c r="AS193" s="50" t="e">
        <f>VLOOKUP(Audit!#REF!,$V$13:$AE$22,5,FALSE)&amp; IF(Audit!#REF!=10,Audit!#REF!,"")</f>
        <v>#REF!</v>
      </c>
      <c r="AT193" s="47" t="e">
        <f t="shared" si="80"/>
        <v>#REF!</v>
      </c>
      <c r="AU193" s="50" t="e">
        <f>VLOOKUP(Audit!#REF!,$V$3:$AE$12,6,FALSE)&amp; IF(Audit!#REF!=10,Audit!#REF!,"")</f>
        <v>#REF!</v>
      </c>
      <c r="AV193" s="50" t="e">
        <f>VLOOKUP(Audit!#REF!,$V$13:$AE$22,6,FALSE)&amp; IF(Audit!#REF!=10,Audit!#REF!,"")</f>
        <v>#REF!</v>
      </c>
      <c r="AW193" s="47" t="e">
        <f t="shared" si="81"/>
        <v>#REF!</v>
      </c>
      <c r="AX193" s="50" t="e">
        <f>VLOOKUP(Audit!#REF!,$V$3:$AE$12,7,FALSE)&amp; IF(Audit!#REF!=10,Audit!#REF!,"")</f>
        <v>#REF!</v>
      </c>
      <c r="AY193" s="50" t="e">
        <f>VLOOKUP(Audit!#REF!,$V$13:$AE$22,7,FALSE) &amp; IF(Audit!#REF!=10,Audit!#REF!,"")</f>
        <v>#REF!</v>
      </c>
      <c r="AZ193" s="47" t="e">
        <f t="shared" si="82"/>
        <v>#REF!</v>
      </c>
      <c r="BA193" s="50" t="e">
        <f>VLOOKUP(Audit!#REF!,$V$3:$AE$12,8,FALSE)&amp; Audit!#REF! &amp; IF(Audit!#REF!=10,Audit!#REF!,"")</f>
        <v>#REF!</v>
      </c>
      <c r="BB193" s="50" t="e">
        <f>VLOOKUP(Audit!#REF!,$V$13:$AE$22,8,FALSE) &amp; IF(Audit!#REF!=10,Audit!#REF!,"")</f>
        <v>#REF!</v>
      </c>
      <c r="BC193" s="47" t="e">
        <f t="shared" si="83"/>
        <v>#REF!</v>
      </c>
      <c r="BD193" s="50" t="e">
        <f>VLOOKUP(Audit!#REF!,$V$3:$AE$12,9,FALSE)&amp; IF(Audit!#REF!=10,Audit!#REF!,"")</f>
        <v>#REF!</v>
      </c>
      <c r="BE193" s="50" t="e">
        <f>VLOOKUP(Audit!#REF!,$V$13:$AE$22,9,FALSE) &amp; IF(Audit!#REF!=10,Audit!#REF!,"") &amp; IF(Audit!#REF!&lt;&gt;1,U193,"")</f>
        <v>#REF!</v>
      </c>
      <c r="BF193" s="47" t="e">
        <f t="shared" si="84"/>
        <v>#REF!</v>
      </c>
      <c r="BG193" s="50" t="e">
        <f>VLOOKUP(Audit!#REF!,$V$3:$AE$12,10,FALSE) &amp; Audit!#REF! &amp; IF(Audit!#REF!=10,Audit!#REF!,"")</f>
        <v>#REF!</v>
      </c>
      <c r="BH193" s="50" t="e">
        <f>VLOOKUP(Audit!#REF!,$V$13:$AE$22,10,FALSE) &amp; IF(Audit!#REF!=10,Audit!#REF!,"") &amp; IF(Audit!#REF!&lt;&gt;1,U193,"")</f>
        <v>#REF!</v>
      </c>
      <c r="BI193" s="47" t="e">
        <f t="shared" si="85"/>
        <v>#REF!</v>
      </c>
      <c r="BJ193" s="48" t="str">
        <f t="shared" si="86"/>
        <v/>
      </c>
      <c r="BK193" s="48" t="str">
        <f t="shared" si="87"/>
        <v/>
      </c>
      <c r="BL193" s="48" t="str">
        <f t="shared" si="88"/>
        <v/>
      </c>
      <c r="BM193" s="48" t="str">
        <f t="shared" si="89"/>
        <v/>
      </c>
      <c r="BN193" s="48" t="str">
        <f t="shared" si="90"/>
        <v/>
      </c>
      <c r="BO193" s="48" t="str">
        <f t="shared" si="91"/>
        <v/>
      </c>
      <c r="BP193" s="48" t="str">
        <f t="shared" si="92"/>
        <v/>
      </c>
      <c r="BQ193" s="48" t="str">
        <f t="shared" si="93"/>
        <v/>
      </c>
      <c r="BR193" s="48" t="str">
        <f t="shared" si="94"/>
        <v/>
      </c>
      <c r="BS193" s="48" t="str">
        <f t="shared" si="95"/>
        <v/>
      </c>
      <c r="BT193" s="48" t="str">
        <f t="shared" si="96"/>
        <v/>
      </c>
      <c r="BU193" s="48" t="str">
        <f t="shared" si="97"/>
        <v/>
      </c>
    </row>
    <row r="194" spans="1:73">
      <c r="A194" s="10" t="e">
        <f>Audit!#REF!</f>
        <v>#REF!</v>
      </c>
      <c r="B194" s="10" t="e">
        <f t="shared" si="98"/>
        <v>#REF!</v>
      </c>
      <c r="C194" s="17" t="e">
        <f>VLOOKUP(Audit!#REF!,$V$3:$AE$12,2,FALSE) &amp; VLOOKUP(Audit!#REF!,$V$13:$AE$22,2,FALSE)&amp; IF(Audit!#REF!=10,Audit!#REF!&amp;Audit!#REF!,"")</f>
        <v>#REF!</v>
      </c>
      <c r="D194" s="17" t="e">
        <f>VLOOKUP(Audit!#REF!,$V$3:$AE$12,3,FALSE) &amp; VLOOKUP(Audit!#REF!,$V$13:$AE$22,3,FALSE) &amp;IF(Audit!#REF!=10,Audit!#REF!&amp;Audit!#REF!,"")</f>
        <v>#REF!</v>
      </c>
      <c r="E194" s="17" t="e">
        <f>VLOOKUP(Audit!#REF!,$V$3:$AE$12,4,FALSE)&amp; Audit!#REF! &amp; VLOOKUP(Audit!#REF!,$V$13:$AE$22,4,FALSE)&amp; IF(Audit!#REF!=10,Audit!#REF!&amp;Audit!#REF!,"")</f>
        <v>#REF!</v>
      </c>
      <c r="F194" s="17" t="e">
        <f>VLOOKUP(Audit!#REF!,$V$3:$AE$12,5,FALSE) &amp; VLOOKUP(Audit!#REF!,$V$13:$AE$22,5,FALSE)&amp; IF(Audit!#REF!=10,Audit!#REF!&amp;Audit!#REF!,"")</f>
        <v>#REF!</v>
      </c>
      <c r="G194" s="17" t="e">
        <f>VLOOKUP(Audit!#REF!,$V$3:$AE$12,6,FALSE) &amp; VLOOKUP(Audit!#REF!,$V$13:$AE$22,6,FALSE)&amp; IF(Audit!#REF!=10,Audit!#REF!&amp;Audit!#REF!,"")</f>
        <v>#REF!</v>
      </c>
      <c r="H194" s="17" t="e">
        <f>VLOOKUP(Audit!#REF!,$V$3:$AE$12,7,FALSE) &amp; VLOOKUP(Audit!#REF!,$V$13:$AE$22,7,FALSE)&amp;IF(Audit!#REF!=10,Audit!#REF!&amp;Audit!#REF!,"")</f>
        <v>#REF!</v>
      </c>
      <c r="I194" s="17" t="e">
        <f>VLOOKUP(Audit!#REF!,$V$3:$AE$12,8,FALSE) &amp; Audit!#REF! &amp; VLOOKUP(Audit!#REF!,$V$13:$AE$22,8,FALSE)&amp;IF(Audit!#REF!=10,Audit!#REF!&amp;Audit!#REF!,"")</f>
        <v>#REF!</v>
      </c>
      <c r="J194" s="17" t="e">
        <f>VLOOKUP(Audit!#REF!,$V$3:$AE$12,9,FALSE) &amp; VLOOKUP(Audit!#REF!,$V$13:$AE$22,9,FALSE) &amp; IF(Audit!#REF!=10,Audit!#REF!&amp;Audit!#REF!,"") &amp; IF(Audit!#REF!&lt;&gt;1,U194,"")</f>
        <v>#REF!</v>
      </c>
      <c r="K194" s="17" t="e">
        <f>VLOOKUP(Audit!#REF!,$V$3:$AE$12,10,FALSE) &amp; Audit!#REF! &amp; VLOOKUP(Audit!#REF!,$V$13:$AE$22,10,FALSE) &amp; IF(Audit!#REF!=10,Audit!#REF!&amp;Audit!#REF!,"") &amp; IF(Audit!#REF!&lt;&gt;1,U194,"")</f>
        <v>#REF!</v>
      </c>
      <c r="L194" s="10" t="e">
        <f>Audit!#REF!</f>
        <v>#REF!</v>
      </c>
      <c r="M194" s="10" t="e">
        <f t="shared" si="69"/>
        <v>#REF!</v>
      </c>
      <c r="N194" s="10" t="e">
        <f t="shared" si="70"/>
        <v>#REF!</v>
      </c>
      <c r="O194" s="10" t="e">
        <f t="shared" si="71"/>
        <v>#REF!</v>
      </c>
      <c r="P194" s="10" t="e">
        <f t="shared" si="72"/>
        <v>#REF!</v>
      </c>
      <c r="Q194" s="10" t="e">
        <f t="shared" si="73"/>
        <v>#REF!</v>
      </c>
      <c r="R194" s="10" t="e">
        <f t="shared" si="74"/>
        <v>#REF!</v>
      </c>
      <c r="S194" s="10" t="e">
        <f t="shared" si="75"/>
        <v>#REF!</v>
      </c>
      <c r="T194" s="10" t="e">
        <f t="shared" si="76"/>
        <v>#REF!</v>
      </c>
      <c r="U194" s="17" t="e">
        <f>IF(Audit!#REF!="","",VLOOKUP(Audit!#REF!,$W$26:$X$35,2,FALSE)) &amp; Audit!#REF! &amp; IF(Audit!#REF!="","",IF(Audit!#REF!&lt;=1.4,VLOOKUP(Audit!#REF!,$W$38:X239,2,FALSE),VLOOKUP(Audit!#REF!,$W$51:$X$61,2,FALSE))) &amp; IF(Audit!#REF!="","",VLOOKUP(Audit!#REF!,$Y$26:$Z$35,2,FALSE) &amp; Audit!#REF! &amp; IF(Audit!#REF!="","",IF(Audit!#REF!&lt;=1.4,VLOOKUP(Audit!#REF!,$Y$38:$Z$48,2,FALSE),VLOOKUP(Audit!#REF!,$Y$51:$Z$61,2,FALSE))))</f>
        <v>#REF!</v>
      </c>
      <c r="V194" s="21"/>
      <c r="AH194" s="49" t="e">
        <f>Audit!#REF!</f>
        <v>#REF!</v>
      </c>
      <c r="AI194" s="50" t="e">
        <f>VLOOKUP(Audit!#REF!,$V$3:$AE$12,2,FALSE)&amp; IF(Audit!#REF!=10,Audit!#REF!,"")</f>
        <v>#REF!</v>
      </c>
      <c r="AJ194" s="50" t="e">
        <f>VLOOKUP(Audit!#REF!,$V$13:$AE$22,2,FALSE)&amp; IF(Audit!#REF!=10,Audit!#REF!,"")</f>
        <v>#REF!</v>
      </c>
      <c r="AK194" s="47" t="e">
        <f t="shared" si="77"/>
        <v>#REF!</v>
      </c>
      <c r="AL194" s="50" t="e">
        <f>VLOOKUP(Audit!#REF!,$V$3:$AE$12,3,FALSE)&amp; IF(Audit!#REF!=10,Audit!#REF!,"")</f>
        <v>#REF!</v>
      </c>
      <c r="AM194" s="50" t="e">
        <f>VLOOKUP(Audit!#REF!,$V$13:$AE$22,3,FALSE)&amp; IF(Audit!#REF!=10,Audit!#REF!,"")</f>
        <v>#REF!</v>
      </c>
      <c r="AN194" s="47" t="e">
        <f t="shared" si="78"/>
        <v>#REF!</v>
      </c>
      <c r="AO194" s="50" t="e">
        <f>VLOOKUP(Audit!#REF!,$V$3:$AE$12,4,FALSE) &amp;  Audit!#REF! &amp; IF(Audit!#REF!=10,Audit!#REF!,"")</f>
        <v>#REF!</v>
      </c>
      <c r="AP194" s="50" t="e">
        <f>VLOOKUP(Audit!#REF!,$V$13:$AE$22,4,FALSE)&amp; IF(Audit!#REF!=10,Audit!#REF!,"")</f>
        <v>#REF!</v>
      </c>
      <c r="AQ194" s="47" t="e">
        <f t="shared" si="79"/>
        <v>#REF!</v>
      </c>
      <c r="AR194" s="50" t="e">
        <f>VLOOKUP(Audit!#REF!,$V$3:$AE$12,5,FALSE)&amp; IF(Audit!#REF!=10,Audit!#REF!,"")</f>
        <v>#REF!</v>
      </c>
      <c r="AS194" s="50" t="e">
        <f>VLOOKUP(Audit!#REF!,$V$13:$AE$22,5,FALSE)&amp; IF(Audit!#REF!=10,Audit!#REF!,"")</f>
        <v>#REF!</v>
      </c>
      <c r="AT194" s="47" t="e">
        <f t="shared" si="80"/>
        <v>#REF!</v>
      </c>
      <c r="AU194" s="50" t="e">
        <f>VLOOKUP(Audit!#REF!,$V$3:$AE$12,6,FALSE)&amp; IF(Audit!#REF!=10,Audit!#REF!,"")</f>
        <v>#REF!</v>
      </c>
      <c r="AV194" s="50" t="e">
        <f>VLOOKUP(Audit!#REF!,$V$13:$AE$22,6,FALSE)&amp; IF(Audit!#REF!=10,Audit!#REF!,"")</f>
        <v>#REF!</v>
      </c>
      <c r="AW194" s="47" t="e">
        <f t="shared" si="81"/>
        <v>#REF!</v>
      </c>
      <c r="AX194" s="50" t="e">
        <f>VLOOKUP(Audit!#REF!,$V$3:$AE$12,7,FALSE)&amp; IF(Audit!#REF!=10,Audit!#REF!,"")</f>
        <v>#REF!</v>
      </c>
      <c r="AY194" s="50" t="e">
        <f>VLOOKUP(Audit!#REF!,$V$13:$AE$22,7,FALSE) &amp; IF(Audit!#REF!=10,Audit!#REF!,"")</f>
        <v>#REF!</v>
      </c>
      <c r="AZ194" s="47" t="e">
        <f t="shared" si="82"/>
        <v>#REF!</v>
      </c>
      <c r="BA194" s="50" t="e">
        <f>VLOOKUP(Audit!#REF!,$V$3:$AE$12,8,FALSE)&amp; Audit!#REF! &amp; IF(Audit!#REF!=10,Audit!#REF!,"")</f>
        <v>#REF!</v>
      </c>
      <c r="BB194" s="50" t="e">
        <f>VLOOKUP(Audit!#REF!,$V$13:$AE$22,8,FALSE) &amp; IF(Audit!#REF!=10,Audit!#REF!,"")</f>
        <v>#REF!</v>
      </c>
      <c r="BC194" s="47" t="e">
        <f t="shared" si="83"/>
        <v>#REF!</v>
      </c>
      <c r="BD194" s="50" t="e">
        <f>VLOOKUP(Audit!#REF!,$V$3:$AE$12,9,FALSE)&amp; IF(Audit!#REF!=10,Audit!#REF!,"")</f>
        <v>#REF!</v>
      </c>
      <c r="BE194" s="50" t="e">
        <f>VLOOKUP(Audit!#REF!,$V$13:$AE$22,9,FALSE) &amp; IF(Audit!#REF!=10,Audit!#REF!,"") &amp; IF(Audit!#REF!&lt;&gt;1,U194,"")</f>
        <v>#REF!</v>
      </c>
      <c r="BF194" s="47" t="e">
        <f t="shared" si="84"/>
        <v>#REF!</v>
      </c>
      <c r="BG194" s="50" t="e">
        <f>VLOOKUP(Audit!#REF!,$V$3:$AE$12,10,FALSE) &amp; Audit!#REF! &amp; IF(Audit!#REF!=10,Audit!#REF!,"")</f>
        <v>#REF!</v>
      </c>
      <c r="BH194" s="50" t="e">
        <f>VLOOKUP(Audit!#REF!,$V$13:$AE$22,10,FALSE) &amp; IF(Audit!#REF!=10,Audit!#REF!,"") &amp; IF(Audit!#REF!&lt;&gt;1,U194,"")</f>
        <v>#REF!</v>
      </c>
      <c r="BI194" s="47" t="e">
        <f t="shared" si="85"/>
        <v>#REF!</v>
      </c>
      <c r="BJ194" s="48" t="str">
        <f t="shared" si="86"/>
        <v/>
      </c>
      <c r="BK194" s="48" t="str">
        <f t="shared" si="87"/>
        <v/>
      </c>
      <c r="BL194" s="48" t="str">
        <f t="shared" si="88"/>
        <v/>
      </c>
      <c r="BM194" s="48" t="str">
        <f t="shared" si="89"/>
        <v/>
      </c>
      <c r="BN194" s="48" t="str">
        <f t="shared" si="90"/>
        <v/>
      </c>
      <c r="BO194" s="48" t="str">
        <f t="shared" si="91"/>
        <v/>
      </c>
      <c r="BP194" s="48" t="str">
        <f t="shared" si="92"/>
        <v/>
      </c>
      <c r="BQ194" s="48" t="str">
        <f t="shared" si="93"/>
        <v/>
      </c>
      <c r="BR194" s="48" t="str">
        <f t="shared" si="94"/>
        <v/>
      </c>
      <c r="BS194" s="48" t="str">
        <f t="shared" si="95"/>
        <v/>
      </c>
      <c r="BT194" s="48" t="str">
        <f t="shared" si="96"/>
        <v/>
      </c>
      <c r="BU194" s="48" t="str">
        <f t="shared" si="97"/>
        <v/>
      </c>
    </row>
    <row r="195" spans="1:73">
      <c r="A195" s="10" t="e">
        <f>Audit!#REF!</f>
        <v>#REF!</v>
      </c>
      <c r="B195" s="10" t="e">
        <f t="shared" si="98"/>
        <v>#REF!</v>
      </c>
      <c r="C195" s="17" t="e">
        <f>VLOOKUP(Audit!#REF!,$V$3:$AE$12,2,FALSE) &amp; VLOOKUP(Audit!#REF!,$V$13:$AE$22,2,FALSE)&amp; IF(Audit!#REF!=10,Audit!#REF!&amp;Audit!#REF!,"")</f>
        <v>#REF!</v>
      </c>
      <c r="D195" s="17" t="e">
        <f>VLOOKUP(Audit!#REF!,$V$3:$AE$12,3,FALSE) &amp; VLOOKUP(Audit!#REF!,$V$13:$AE$22,3,FALSE) &amp;IF(Audit!#REF!=10,Audit!#REF!&amp;Audit!#REF!,"")</f>
        <v>#REF!</v>
      </c>
      <c r="E195" s="17" t="e">
        <f>VLOOKUP(Audit!#REF!,$V$3:$AE$12,4,FALSE)&amp; Audit!#REF! &amp; VLOOKUP(Audit!#REF!,$V$13:$AE$22,4,FALSE)&amp; IF(Audit!#REF!=10,Audit!#REF!&amp;Audit!#REF!,"")</f>
        <v>#REF!</v>
      </c>
      <c r="F195" s="17" t="e">
        <f>VLOOKUP(Audit!#REF!,$V$3:$AE$12,5,FALSE) &amp; VLOOKUP(Audit!#REF!,$V$13:$AE$22,5,FALSE)&amp; IF(Audit!#REF!=10,Audit!#REF!&amp;Audit!#REF!,"")</f>
        <v>#REF!</v>
      </c>
      <c r="G195" s="17" t="e">
        <f>VLOOKUP(Audit!#REF!,$V$3:$AE$12,6,FALSE) &amp; VLOOKUP(Audit!#REF!,$V$13:$AE$22,6,FALSE)&amp; IF(Audit!#REF!=10,Audit!#REF!&amp;Audit!#REF!,"")</f>
        <v>#REF!</v>
      </c>
      <c r="H195" s="17" t="e">
        <f>VLOOKUP(Audit!#REF!,$V$3:$AE$12,7,FALSE) &amp; VLOOKUP(Audit!#REF!,$V$13:$AE$22,7,FALSE)&amp;IF(Audit!#REF!=10,Audit!#REF!&amp;Audit!#REF!,"")</f>
        <v>#REF!</v>
      </c>
      <c r="I195" s="17" t="e">
        <f>VLOOKUP(Audit!#REF!,$V$3:$AE$12,8,FALSE) &amp; Audit!#REF! &amp; VLOOKUP(Audit!#REF!,$V$13:$AE$22,8,FALSE)&amp;IF(Audit!#REF!=10,Audit!#REF!&amp;Audit!#REF!,"")</f>
        <v>#REF!</v>
      </c>
      <c r="J195" s="17" t="e">
        <f>VLOOKUP(Audit!#REF!,$V$3:$AE$12,9,FALSE) &amp; VLOOKUP(Audit!#REF!,$V$13:$AE$22,9,FALSE) &amp; IF(Audit!#REF!=10,Audit!#REF!&amp;Audit!#REF!,"") &amp; IF(Audit!#REF!&lt;&gt;1,U195,"")</f>
        <v>#REF!</v>
      </c>
      <c r="K195" s="17" t="e">
        <f>VLOOKUP(Audit!#REF!,$V$3:$AE$12,10,FALSE) &amp; Audit!#REF! &amp; VLOOKUP(Audit!#REF!,$V$13:$AE$22,10,FALSE) &amp; IF(Audit!#REF!=10,Audit!#REF!&amp;Audit!#REF!,"") &amp; IF(Audit!#REF!&lt;&gt;1,U195,"")</f>
        <v>#REF!</v>
      </c>
      <c r="L195" s="10" t="e">
        <f>Audit!#REF!</f>
        <v>#REF!</v>
      </c>
      <c r="M195" s="10" t="e">
        <f t="shared" si="69"/>
        <v>#REF!</v>
      </c>
      <c r="N195" s="10" t="e">
        <f t="shared" si="70"/>
        <v>#REF!</v>
      </c>
      <c r="O195" s="10" t="e">
        <f t="shared" si="71"/>
        <v>#REF!</v>
      </c>
      <c r="P195" s="10" t="e">
        <f t="shared" si="72"/>
        <v>#REF!</v>
      </c>
      <c r="Q195" s="10" t="e">
        <f t="shared" si="73"/>
        <v>#REF!</v>
      </c>
      <c r="R195" s="10" t="e">
        <f t="shared" si="74"/>
        <v>#REF!</v>
      </c>
      <c r="S195" s="10" t="e">
        <f t="shared" si="75"/>
        <v>#REF!</v>
      </c>
      <c r="T195" s="10" t="e">
        <f t="shared" si="76"/>
        <v>#REF!</v>
      </c>
      <c r="U195" s="17" t="e">
        <f>IF(Audit!#REF!="","",VLOOKUP(Audit!#REF!,$W$26:$X$35,2,FALSE)) &amp; Audit!#REF! &amp; IF(Audit!#REF!="","",IF(Audit!#REF!&lt;=1.4,VLOOKUP(Audit!#REF!,$W$38:X240,2,FALSE),VLOOKUP(Audit!#REF!,$W$51:$X$61,2,FALSE))) &amp; IF(Audit!#REF!="","",VLOOKUP(Audit!#REF!,$Y$26:$Z$35,2,FALSE) &amp; Audit!#REF! &amp; IF(Audit!#REF!="","",IF(Audit!#REF!&lt;=1.4,VLOOKUP(Audit!#REF!,$Y$38:$Z$48,2,FALSE),VLOOKUP(Audit!#REF!,$Y$51:$Z$61,2,FALSE))))</f>
        <v>#REF!</v>
      </c>
      <c r="V195" s="21"/>
      <c r="AH195" s="49" t="e">
        <f>Audit!#REF!</f>
        <v>#REF!</v>
      </c>
      <c r="AI195" s="50" t="e">
        <f>VLOOKUP(Audit!#REF!,$V$3:$AE$12,2,FALSE)&amp; IF(Audit!#REF!=10,Audit!#REF!,"")</f>
        <v>#REF!</v>
      </c>
      <c r="AJ195" s="50" t="e">
        <f>VLOOKUP(Audit!#REF!,$V$13:$AE$22,2,FALSE)&amp; IF(Audit!#REF!=10,Audit!#REF!,"")</f>
        <v>#REF!</v>
      </c>
      <c r="AK195" s="47" t="e">
        <f t="shared" si="77"/>
        <v>#REF!</v>
      </c>
      <c r="AL195" s="50" t="e">
        <f>VLOOKUP(Audit!#REF!,$V$3:$AE$12,3,FALSE)&amp; IF(Audit!#REF!=10,Audit!#REF!,"")</f>
        <v>#REF!</v>
      </c>
      <c r="AM195" s="50" t="e">
        <f>VLOOKUP(Audit!#REF!,$V$13:$AE$22,3,FALSE)&amp; IF(Audit!#REF!=10,Audit!#REF!,"")</f>
        <v>#REF!</v>
      </c>
      <c r="AN195" s="47" t="e">
        <f t="shared" si="78"/>
        <v>#REF!</v>
      </c>
      <c r="AO195" s="50" t="e">
        <f>VLOOKUP(Audit!#REF!,$V$3:$AE$12,4,FALSE) &amp;  Audit!#REF! &amp; IF(Audit!#REF!=10,Audit!#REF!,"")</f>
        <v>#REF!</v>
      </c>
      <c r="AP195" s="50" t="e">
        <f>VLOOKUP(Audit!#REF!,$V$13:$AE$22,4,FALSE)&amp; IF(Audit!#REF!=10,Audit!#REF!,"")</f>
        <v>#REF!</v>
      </c>
      <c r="AQ195" s="47" t="e">
        <f t="shared" si="79"/>
        <v>#REF!</v>
      </c>
      <c r="AR195" s="50" t="e">
        <f>VLOOKUP(Audit!#REF!,$V$3:$AE$12,5,FALSE)&amp; IF(Audit!#REF!=10,Audit!#REF!,"")</f>
        <v>#REF!</v>
      </c>
      <c r="AS195" s="50" t="e">
        <f>VLOOKUP(Audit!#REF!,$V$13:$AE$22,5,FALSE)&amp; IF(Audit!#REF!=10,Audit!#REF!,"")</f>
        <v>#REF!</v>
      </c>
      <c r="AT195" s="47" t="e">
        <f t="shared" si="80"/>
        <v>#REF!</v>
      </c>
      <c r="AU195" s="50" t="e">
        <f>VLOOKUP(Audit!#REF!,$V$3:$AE$12,6,FALSE)&amp; IF(Audit!#REF!=10,Audit!#REF!,"")</f>
        <v>#REF!</v>
      </c>
      <c r="AV195" s="50" t="e">
        <f>VLOOKUP(Audit!#REF!,$V$13:$AE$22,6,FALSE)&amp; IF(Audit!#REF!=10,Audit!#REF!,"")</f>
        <v>#REF!</v>
      </c>
      <c r="AW195" s="47" t="e">
        <f t="shared" si="81"/>
        <v>#REF!</v>
      </c>
      <c r="AX195" s="50" t="e">
        <f>VLOOKUP(Audit!#REF!,$V$3:$AE$12,7,FALSE)&amp; IF(Audit!#REF!=10,Audit!#REF!,"")</f>
        <v>#REF!</v>
      </c>
      <c r="AY195" s="50" t="e">
        <f>VLOOKUP(Audit!#REF!,$V$13:$AE$22,7,FALSE) &amp; IF(Audit!#REF!=10,Audit!#REF!,"")</f>
        <v>#REF!</v>
      </c>
      <c r="AZ195" s="47" t="e">
        <f t="shared" si="82"/>
        <v>#REF!</v>
      </c>
      <c r="BA195" s="50" t="e">
        <f>VLOOKUP(Audit!#REF!,$V$3:$AE$12,8,FALSE)&amp; Audit!#REF! &amp; IF(Audit!#REF!=10,Audit!#REF!,"")</f>
        <v>#REF!</v>
      </c>
      <c r="BB195" s="50" t="e">
        <f>VLOOKUP(Audit!#REF!,$V$13:$AE$22,8,FALSE) &amp; IF(Audit!#REF!=10,Audit!#REF!,"")</f>
        <v>#REF!</v>
      </c>
      <c r="BC195" s="47" t="e">
        <f t="shared" si="83"/>
        <v>#REF!</v>
      </c>
      <c r="BD195" s="50" t="e">
        <f>VLOOKUP(Audit!#REF!,$V$3:$AE$12,9,FALSE)&amp; IF(Audit!#REF!=10,Audit!#REF!,"")</f>
        <v>#REF!</v>
      </c>
      <c r="BE195" s="50" t="e">
        <f>VLOOKUP(Audit!#REF!,$V$13:$AE$22,9,FALSE) &amp; IF(Audit!#REF!=10,Audit!#REF!,"") &amp; IF(Audit!#REF!&lt;&gt;1,U195,"")</f>
        <v>#REF!</v>
      </c>
      <c r="BF195" s="47" t="e">
        <f t="shared" si="84"/>
        <v>#REF!</v>
      </c>
      <c r="BG195" s="50" t="e">
        <f>VLOOKUP(Audit!#REF!,$V$3:$AE$12,10,FALSE) &amp; Audit!#REF! &amp; IF(Audit!#REF!=10,Audit!#REF!,"")</f>
        <v>#REF!</v>
      </c>
      <c r="BH195" s="50" t="e">
        <f>VLOOKUP(Audit!#REF!,$V$13:$AE$22,10,FALSE) &amp; IF(Audit!#REF!=10,Audit!#REF!,"") &amp; IF(Audit!#REF!&lt;&gt;1,U195,"")</f>
        <v>#REF!</v>
      </c>
      <c r="BI195" s="47" t="e">
        <f t="shared" si="85"/>
        <v>#REF!</v>
      </c>
      <c r="BJ195" s="48" t="str">
        <f t="shared" si="86"/>
        <v/>
      </c>
      <c r="BK195" s="48" t="str">
        <f t="shared" si="87"/>
        <v/>
      </c>
      <c r="BL195" s="48" t="str">
        <f t="shared" si="88"/>
        <v/>
      </c>
      <c r="BM195" s="48" t="str">
        <f t="shared" si="89"/>
        <v/>
      </c>
      <c r="BN195" s="48" t="str">
        <f t="shared" si="90"/>
        <v/>
      </c>
      <c r="BO195" s="48" t="str">
        <f t="shared" si="91"/>
        <v/>
      </c>
      <c r="BP195" s="48" t="str">
        <f t="shared" si="92"/>
        <v/>
      </c>
      <c r="BQ195" s="48" t="str">
        <f t="shared" si="93"/>
        <v/>
      </c>
      <c r="BR195" s="48" t="str">
        <f t="shared" si="94"/>
        <v/>
      </c>
      <c r="BS195" s="48" t="str">
        <f t="shared" si="95"/>
        <v/>
      </c>
      <c r="BT195" s="48" t="str">
        <f t="shared" si="96"/>
        <v/>
      </c>
      <c r="BU195" s="48" t="str">
        <f t="shared" si="97"/>
        <v/>
      </c>
    </row>
    <row r="196" spans="1:73">
      <c r="A196" s="10" t="e">
        <f>Audit!#REF!</f>
        <v>#REF!</v>
      </c>
      <c r="B196" s="10" t="e">
        <f t="shared" si="98"/>
        <v>#REF!</v>
      </c>
      <c r="C196" s="17" t="e">
        <f>VLOOKUP(Audit!#REF!,$V$3:$AE$12,2,FALSE) &amp; VLOOKUP(Audit!#REF!,$V$13:$AE$22,2,FALSE)&amp; IF(Audit!#REF!=10,Audit!#REF!&amp;Audit!#REF!,"")</f>
        <v>#REF!</v>
      </c>
      <c r="D196" s="17" t="e">
        <f>VLOOKUP(Audit!#REF!,$V$3:$AE$12,3,FALSE) &amp; VLOOKUP(Audit!#REF!,$V$13:$AE$22,3,FALSE) &amp;IF(Audit!#REF!=10,Audit!#REF!&amp;Audit!#REF!,"")</f>
        <v>#REF!</v>
      </c>
      <c r="E196" s="17" t="e">
        <f>VLOOKUP(Audit!#REF!,$V$3:$AE$12,4,FALSE)&amp; Audit!#REF! &amp; VLOOKUP(Audit!#REF!,$V$13:$AE$22,4,FALSE)&amp; IF(Audit!#REF!=10,Audit!#REF!&amp;Audit!#REF!,"")</f>
        <v>#REF!</v>
      </c>
      <c r="F196" s="17" t="e">
        <f>VLOOKUP(Audit!#REF!,$V$3:$AE$12,5,FALSE) &amp; VLOOKUP(Audit!#REF!,$V$13:$AE$22,5,FALSE)&amp; IF(Audit!#REF!=10,Audit!#REF!&amp;Audit!#REF!,"")</f>
        <v>#REF!</v>
      </c>
      <c r="G196" s="17" t="e">
        <f>VLOOKUP(Audit!#REF!,$V$3:$AE$12,6,FALSE) &amp; VLOOKUP(Audit!#REF!,$V$13:$AE$22,6,FALSE)&amp; IF(Audit!#REF!=10,Audit!#REF!&amp;Audit!#REF!,"")</f>
        <v>#REF!</v>
      </c>
      <c r="H196" s="17" t="e">
        <f>VLOOKUP(Audit!#REF!,$V$3:$AE$12,7,FALSE) &amp; VLOOKUP(Audit!#REF!,$V$13:$AE$22,7,FALSE)&amp;IF(Audit!#REF!=10,Audit!#REF!&amp;Audit!#REF!,"")</f>
        <v>#REF!</v>
      </c>
      <c r="I196" s="17" t="e">
        <f>VLOOKUP(Audit!#REF!,$V$3:$AE$12,8,FALSE) &amp; Audit!#REF! &amp; VLOOKUP(Audit!#REF!,$V$13:$AE$22,8,FALSE)&amp;IF(Audit!#REF!=10,Audit!#REF!&amp;Audit!#REF!,"")</f>
        <v>#REF!</v>
      </c>
      <c r="J196" s="17" t="e">
        <f>VLOOKUP(Audit!#REF!,$V$3:$AE$12,9,FALSE) &amp; VLOOKUP(Audit!#REF!,$V$13:$AE$22,9,FALSE) &amp; IF(Audit!#REF!=10,Audit!#REF!&amp;Audit!#REF!,"") &amp; IF(Audit!#REF!&lt;&gt;1,U196,"")</f>
        <v>#REF!</v>
      </c>
      <c r="K196" s="17" t="e">
        <f>VLOOKUP(Audit!#REF!,$V$3:$AE$12,10,FALSE) &amp; Audit!#REF! &amp; VLOOKUP(Audit!#REF!,$V$13:$AE$22,10,FALSE) &amp; IF(Audit!#REF!=10,Audit!#REF!&amp;Audit!#REF!,"") &amp; IF(Audit!#REF!&lt;&gt;1,U196,"")</f>
        <v>#REF!</v>
      </c>
      <c r="L196" s="10" t="e">
        <f>Audit!#REF!</f>
        <v>#REF!</v>
      </c>
      <c r="M196" s="10" t="e">
        <f t="shared" ref="M196:M259" si="99">IF(C196="","",IF(D196&lt;&gt;"",$W$23,IF(E196&lt;&gt;"",$W$23,IF(F196&lt;&gt;"",$W$23,IF(G196&lt;&gt;"",$W$23,IF(H196&lt;&gt;"",$W$23,IF(I196&lt;&gt;"",$W$23,IF(J196&lt;&gt;"",$W$23,IF(K196&lt;&gt;"",$W$23,"")))))))))</f>
        <v>#REF!</v>
      </c>
      <c r="N196" s="10" t="e">
        <f t="shared" ref="N196:N259" si="100">IF(D196="","",IF(E196&lt;&gt;"",$W$23,IF(F196&lt;&gt;"",$W$23,IF(G196&lt;&gt;"",$W$23,IF(H196&lt;&gt;"",$W$23,IF(I196&lt;&gt;"",$W$23,IF(J196&lt;&gt;"",$W$23,IF(K196&lt;&gt;"",$W$23,""))))))))</f>
        <v>#REF!</v>
      </c>
      <c r="O196" s="10" t="e">
        <f t="shared" ref="O196:O259" si="101">IF(E196="","",IF(F196&lt;&gt;"",$W$23,IF(G196&lt;&gt;"",$W$23,IF(H196&lt;&gt;"",$W$23,IF(I196&lt;&gt;"",$W$23,IF(J196&lt;&gt;"",$W$23,IF(K196&lt;&gt;"",$W$23,"")))))))</f>
        <v>#REF!</v>
      </c>
      <c r="P196" s="10" t="e">
        <f t="shared" ref="P196:P259" si="102">IF(F196="","",IF(G196&lt;&gt;"",$W$23,IF(H196&lt;&gt;"",$W$23,IF(I196&lt;&gt;"",$W$23,IF(J196&lt;&gt;"",$W$23,IF(K196&lt;&gt;"",$W$23,""))))))</f>
        <v>#REF!</v>
      </c>
      <c r="Q196" s="10" t="e">
        <f t="shared" ref="Q196:Q259" si="103">IF(G196="","",IF(H196&lt;&gt;"",$W$23,IF(I196&lt;&gt;"",$W$23,IF(J196&lt;&gt;"",$W$23,IF(K196&lt;&gt;"",$W$23,"")))))</f>
        <v>#REF!</v>
      </c>
      <c r="R196" s="10" t="e">
        <f t="shared" ref="R196:R259" si="104">IF(H196="","",IF(I196&lt;&gt;"",$W$23,IF(J196&lt;&gt;"",$W$23,IF(K196&lt;&gt;"",$W$23,""))))</f>
        <v>#REF!</v>
      </c>
      <c r="S196" s="10" t="e">
        <f t="shared" ref="S196:S259" si="105">IF(I196="","",IF(J196&lt;&gt;"",$W$23,IF(K196&lt;&gt;"",$W$23,"")))</f>
        <v>#REF!</v>
      </c>
      <c r="T196" s="10" t="e">
        <f t="shared" ref="T196:T259" si="106">IF(J196="","",IF(K196&lt;&gt;"",$W$23,""))</f>
        <v>#REF!</v>
      </c>
      <c r="U196" s="17" t="e">
        <f>IF(Audit!#REF!="","",VLOOKUP(Audit!#REF!,$W$26:$X$35,2,FALSE)) &amp; Audit!#REF! &amp; IF(Audit!#REF!="","",IF(Audit!#REF!&lt;=1.4,VLOOKUP(Audit!#REF!,$W$38:X241,2,FALSE),VLOOKUP(Audit!#REF!,$W$51:$X$61,2,FALSE))) &amp; IF(Audit!#REF!="","",VLOOKUP(Audit!#REF!,$Y$26:$Z$35,2,FALSE) &amp; Audit!#REF! &amp; IF(Audit!#REF!="","",IF(Audit!#REF!&lt;=1.4,VLOOKUP(Audit!#REF!,$Y$38:$Z$48,2,FALSE),VLOOKUP(Audit!#REF!,$Y$51:$Z$61,2,FALSE))))</f>
        <v>#REF!</v>
      </c>
      <c r="V196" s="21"/>
      <c r="AH196" s="49" t="e">
        <f>Audit!#REF!</f>
        <v>#REF!</v>
      </c>
      <c r="AI196" s="50" t="e">
        <f>VLOOKUP(Audit!#REF!,$V$3:$AE$12,2,FALSE)&amp; IF(Audit!#REF!=10,Audit!#REF!,"")</f>
        <v>#REF!</v>
      </c>
      <c r="AJ196" s="50" t="e">
        <f>VLOOKUP(Audit!#REF!,$V$13:$AE$22,2,FALSE)&amp; IF(Audit!#REF!=10,Audit!#REF!,"")</f>
        <v>#REF!</v>
      </c>
      <c r="AK196" s="47" t="e">
        <f t="shared" ref="AK196:AK259" si="107">IF(AI196="","",COUNTIF(AI196," •*"))</f>
        <v>#REF!</v>
      </c>
      <c r="AL196" s="50" t="e">
        <f>VLOOKUP(Audit!#REF!,$V$3:$AE$12,3,FALSE)&amp; IF(Audit!#REF!=10,Audit!#REF!,"")</f>
        <v>#REF!</v>
      </c>
      <c r="AM196" s="50" t="e">
        <f>VLOOKUP(Audit!#REF!,$V$13:$AE$22,3,FALSE)&amp; IF(Audit!#REF!=10,Audit!#REF!,"")</f>
        <v>#REF!</v>
      </c>
      <c r="AN196" s="47" t="e">
        <f t="shared" ref="AN196:AN259" si="108">IF(AL196="","",COUNTIF(AL196," •*") + COUNTIF(AI196," •*"))</f>
        <v>#REF!</v>
      </c>
      <c r="AO196" s="50" t="e">
        <f>VLOOKUP(Audit!#REF!,$V$3:$AE$12,4,FALSE) &amp;  Audit!#REF! &amp; IF(Audit!#REF!=10,Audit!#REF!,"")</f>
        <v>#REF!</v>
      </c>
      <c r="AP196" s="50" t="e">
        <f>VLOOKUP(Audit!#REF!,$V$13:$AE$22,4,FALSE)&amp; IF(Audit!#REF!=10,Audit!#REF!,"")</f>
        <v>#REF!</v>
      </c>
      <c r="AQ196" s="47" t="e">
        <f t="shared" ref="AQ196:AQ259" si="109">IF(AO196="","",COUNTIF(AI196," •*")+COUNTIF(AL196," •*")+COUNTIF(AO196," •*"))</f>
        <v>#REF!</v>
      </c>
      <c r="AR196" s="50" t="e">
        <f>VLOOKUP(Audit!#REF!,$V$3:$AE$12,5,FALSE)&amp; IF(Audit!#REF!=10,Audit!#REF!,"")</f>
        <v>#REF!</v>
      </c>
      <c r="AS196" s="50" t="e">
        <f>VLOOKUP(Audit!#REF!,$V$13:$AE$22,5,FALSE)&amp; IF(Audit!#REF!=10,Audit!#REF!,"")</f>
        <v>#REF!</v>
      </c>
      <c r="AT196" s="47" t="e">
        <f t="shared" ref="AT196:AT259" si="110">IF(AR196="","",COUNTIF(AI196," •*")+COUNTIF(AL196," •*")+COUNTIF(AO196," •*")+COUNTIF(AR196," •*"))</f>
        <v>#REF!</v>
      </c>
      <c r="AU196" s="50" t="e">
        <f>VLOOKUP(Audit!#REF!,$V$3:$AE$12,6,FALSE)&amp; IF(Audit!#REF!=10,Audit!#REF!,"")</f>
        <v>#REF!</v>
      </c>
      <c r="AV196" s="50" t="e">
        <f>VLOOKUP(Audit!#REF!,$V$13:$AE$22,6,FALSE)&amp; IF(Audit!#REF!=10,Audit!#REF!,"")</f>
        <v>#REF!</v>
      </c>
      <c r="AW196" s="47" t="e">
        <f t="shared" ref="AW196:AW259" si="111">IF(AU196="","",COUNTIF(AI196," •*")+COUNTIF(AL196," •*")+COUNTIF(AO196," •*")+COUNTIF(AR196," •*")+COUNTIF(AU196," •*"))</f>
        <v>#REF!</v>
      </c>
      <c r="AX196" s="50" t="e">
        <f>VLOOKUP(Audit!#REF!,$V$3:$AE$12,7,FALSE)&amp; IF(Audit!#REF!=10,Audit!#REF!,"")</f>
        <v>#REF!</v>
      </c>
      <c r="AY196" s="50" t="e">
        <f>VLOOKUP(Audit!#REF!,$V$13:$AE$22,7,FALSE) &amp; IF(Audit!#REF!=10,Audit!#REF!,"")</f>
        <v>#REF!</v>
      </c>
      <c r="AZ196" s="47" t="e">
        <f t="shared" ref="AZ196:AZ259" si="112">IF(AX196="","",COUNTIF(AI196," •*")+COUNTIF(AL196," •*")+COUNTIF(AO196," •*")+COUNTIF(AR196," •*")+COUNTIF(AU196," •*")+COUNTIF(AX196," •*"))</f>
        <v>#REF!</v>
      </c>
      <c r="BA196" s="50" t="e">
        <f>VLOOKUP(Audit!#REF!,$V$3:$AE$12,8,FALSE)&amp; Audit!#REF! &amp; IF(Audit!#REF!=10,Audit!#REF!,"")</f>
        <v>#REF!</v>
      </c>
      <c r="BB196" s="50" t="e">
        <f>VLOOKUP(Audit!#REF!,$V$13:$AE$22,8,FALSE) &amp; IF(Audit!#REF!=10,Audit!#REF!,"")</f>
        <v>#REF!</v>
      </c>
      <c r="BC196" s="47" t="e">
        <f t="shared" ref="BC196:BC259" si="113">IF(BA196="","",COUNTIF(AI196," •*")+COUNTIF(AL196," •*")+COUNTIF(AO196," •*")+COUNTIF(AR196," •*")+COUNTIF(AU196," •*")+COUNTIF(AX196," •*")+COUNTIF(BA196," •*"))</f>
        <v>#REF!</v>
      </c>
      <c r="BD196" s="50" t="e">
        <f>VLOOKUP(Audit!#REF!,$V$3:$AE$12,9,FALSE)&amp; IF(Audit!#REF!=10,Audit!#REF!,"")</f>
        <v>#REF!</v>
      </c>
      <c r="BE196" s="50" t="e">
        <f>VLOOKUP(Audit!#REF!,$V$13:$AE$22,9,FALSE) &amp; IF(Audit!#REF!=10,Audit!#REF!,"") &amp; IF(Audit!#REF!&lt;&gt;1,U196,"")</f>
        <v>#REF!</v>
      </c>
      <c r="BF196" s="47" t="e">
        <f t="shared" ref="BF196:BF259" si="114">IF(BD196="","",COUNTIF(AI196," •*")+COUNTIF(AL196," •*")+COUNTIF(AO196," •*")+COUNTIF(AR196," •*")+COUNTIF(AU196," •*")+COUNTIF(AX196," •*")+COUNTIF(BA196," •*")+COUNTIF(BD196," •*"))</f>
        <v>#REF!</v>
      </c>
      <c r="BG196" s="50" t="e">
        <f>VLOOKUP(Audit!#REF!,$V$3:$AE$12,10,FALSE) &amp; Audit!#REF! &amp; IF(Audit!#REF!=10,Audit!#REF!,"")</f>
        <v>#REF!</v>
      </c>
      <c r="BH196" s="50" t="e">
        <f>VLOOKUP(Audit!#REF!,$V$13:$AE$22,10,FALSE) &amp; IF(Audit!#REF!=10,Audit!#REF!,"") &amp; IF(Audit!#REF!&lt;&gt;1,U196,"")</f>
        <v>#REF!</v>
      </c>
      <c r="BI196" s="47" t="e">
        <f t="shared" ref="BI196:BI259" si="115">IF(BG196="","",COUNTIF(AI196," •*")+COUNTIF(AL196," •*")+COUNTIF(AO196," •*")+COUNTIF(AR196," •*")+COUNTIF(AU196," •*")+COUNTIF(AX196," •*")+COUNTIF(BA196," •*")+COUNTIF(BD196," •*")+COUNTIF(BG196," •*"))</f>
        <v>#REF!</v>
      </c>
      <c r="BJ196" s="48" t="str">
        <f t="shared" ref="BJ196:BJ259" si="116">IFERROR(INDEX(AI196:BH196,MATCH(1,AK196:BI196,0)),"")</f>
        <v/>
      </c>
      <c r="BK196" s="48" t="str">
        <f t="shared" ref="BK196:BK259" si="117">IFERROR(INDEX(AJ196:BH196,MATCH(1,AK196:BI196,0)),"")</f>
        <v/>
      </c>
      <c r="BL196" s="48" t="str">
        <f t="shared" ref="BL196:BL259" si="118">IFERROR(INDEX(AI196:BH196,MATCH(2,AK196:BI196,0)),"")</f>
        <v/>
      </c>
      <c r="BM196" s="48" t="str">
        <f t="shared" ref="BM196:BM259" si="119">IFERROR(INDEX(AJ196:BH196,MATCH(2,AK196:BI196,0)),"")</f>
        <v/>
      </c>
      <c r="BN196" s="48" t="str">
        <f t="shared" ref="BN196:BN259" si="120">IFERROR(INDEX(AI196:BH196,MATCH(3,AK196:BI196,0)),"")</f>
        <v/>
      </c>
      <c r="BO196" s="48" t="str">
        <f t="shared" ref="BO196:BO259" si="121">IFERROR(INDEX(AJ196:BH196,MATCH(3,AK196:BI196,0)),"")</f>
        <v/>
      </c>
      <c r="BP196" s="48" t="str">
        <f t="shared" ref="BP196:BP259" si="122">IFERROR(INDEX(AI196:BH196,MATCH(4,AK196:BI196,0)),"")</f>
        <v/>
      </c>
      <c r="BQ196" s="48" t="str">
        <f t="shared" ref="BQ196:BQ259" si="123">IFERROR(INDEX(AJ196:BH196,MATCH(4,AK196:BI196,0)),"")</f>
        <v/>
      </c>
      <c r="BR196" s="48" t="str">
        <f t="shared" ref="BR196:BR259" si="124">IFERROR(INDEX(AI196:BH196,MATCH(5,AK196:BI196,0)),"")</f>
        <v/>
      </c>
      <c r="BS196" s="48" t="str">
        <f t="shared" ref="BS196:BS259" si="125">IFERROR(INDEX(AJ196:BH196,MATCH(5,AK196:BI196,0)),"")</f>
        <v/>
      </c>
      <c r="BT196" s="48" t="str">
        <f t="shared" ref="BT196:BT259" si="126">IFERROR(INDEX(AI196:BH196,MATCH(6,AK196:BI196,0)),"")</f>
        <v/>
      </c>
      <c r="BU196" s="48" t="str">
        <f t="shared" ref="BU196:BU259" si="127">IFERROR(INDEX(AJ196:BH196,MATCH(6,AK196:BI196,0)),"")</f>
        <v/>
      </c>
    </row>
    <row r="197" spans="1:73">
      <c r="A197" s="10" t="e">
        <f>Audit!#REF!</f>
        <v>#REF!</v>
      </c>
      <c r="B197" s="10" t="e">
        <f t="shared" si="98"/>
        <v>#REF!</v>
      </c>
      <c r="C197" s="17" t="e">
        <f>VLOOKUP(Audit!#REF!,$V$3:$AE$12,2,FALSE) &amp; VLOOKUP(Audit!#REF!,$V$13:$AE$22,2,FALSE)&amp; IF(Audit!#REF!=10,Audit!#REF!&amp;Audit!#REF!,"")</f>
        <v>#REF!</v>
      </c>
      <c r="D197" s="17" t="e">
        <f>VLOOKUP(Audit!#REF!,$V$3:$AE$12,3,FALSE) &amp; VLOOKUP(Audit!#REF!,$V$13:$AE$22,3,FALSE) &amp;IF(Audit!#REF!=10,Audit!#REF!&amp;Audit!#REF!,"")</f>
        <v>#REF!</v>
      </c>
      <c r="E197" s="17" t="e">
        <f>VLOOKUP(Audit!#REF!,$V$3:$AE$12,4,FALSE)&amp; Audit!#REF! &amp; VLOOKUP(Audit!#REF!,$V$13:$AE$22,4,FALSE)&amp; IF(Audit!#REF!=10,Audit!#REF!&amp;Audit!#REF!,"")</f>
        <v>#REF!</v>
      </c>
      <c r="F197" s="17" t="e">
        <f>VLOOKUP(Audit!#REF!,$V$3:$AE$12,5,FALSE) &amp; VLOOKUP(Audit!#REF!,$V$13:$AE$22,5,FALSE)&amp; IF(Audit!#REF!=10,Audit!#REF!&amp;Audit!#REF!,"")</f>
        <v>#REF!</v>
      </c>
      <c r="G197" s="17" t="e">
        <f>VLOOKUP(Audit!#REF!,$V$3:$AE$12,6,FALSE) &amp; VLOOKUP(Audit!#REF!,$V$13:$AE$22,6,FALSE)&amp; IF(Audit!#REF!=10,Audit!#REF!&amp;Audit!#REF!,"")</f>
        <v>#REF!</v>
      </c>
      <c r="H197" s="17" t="e">
        <f>VLOOKUP(Audit!#REF!,$V$3:$AE$12,7,FALSE) &amp; VLOOKUP(Audit!#REF!,$V$13:$AE$22,7,FALSE)&amp;IF(Audit!#REF!=10,Audit!#REF!&amp;Audit!#REF!,"")</f>
        <v>#REF!</v>
      </c>
      <c r="I197" s="17" t="e">
        <f>VLOOKUP(Audit!#REF!,$V$3:$AE$12,8,FALSE) &amp; Audit!#REF! &amp; VLOOKUP(Audit!#REF!,$V$13:$AE$22,8,FALSE)&amp;IF(Audit!#REF!=10,Audit!#REF!&amp;Audit!#REF!,"")</f>
        <v>#REF!</v>
      </c>
      <c r="J197" s="17" t="e">
        <f>VLOOKUP(Audit!#REF!,$V$3:$AE$12,9,FALSE) &amp; VLOOKUP(Audit!#REF!,$V$13:$AE$22,9,FALSE) &amp; IF(Audit!#REF!=10,Audit!#REF!&amp;Audit!#REF!,"") &amp; IF(Audit!#REF!&lt;&gt;1,U197,"")</f>
        <v>#REF!</v>
      </c>
      <c r="K197" s="17" t="e">
        <f>VLOOKUP(Audit!#REF!,$V$3:$AE$12,10,FALSE) &amp; Audit!#REF! &amp; VLOOKUP(Audit!#REF!,$V$13:$AE$22,10,FALSE) &amp; IF(Audit!#REF!=10,Audit!#REF!&amp;Audit!#REF!,"") &amp; IF(Audit!#REF!&lt;&gt;1,U197,"")</f>
        <v>#REF!</v>
      </c>
      <c r="L197" s="10" t="e">
        <f>Audit!#REF!</f>
        <v>#REF!</v>
      </c>
      <c r="M197" s="10" t="e">
        <f t="shared" si="99"/>
        <v>#REF!</v>
      </c>
      <c r="N197" s="10" t="e">
        <f t="shared" si="100"/>
        <v>#REF!</v>
      </c>
      <c r="O197" s="10" t="e">
        <f t="shared" si="101"/>
        <v>#REF!</v>
      </c>
      <c r="P197" s="10" t="e">
        <f t="shared" si="102"/>
        <v>#REF!</v>
      </c>
      <c r="Q197" s="10" t="e">
        <f t="shared" si="103"/>
        <v>#REF!</v>
      </c>
      <c r="R197" s="10" t="e">
        <f t="shared" si="104"/>
        <v>#REF!</v>
      </c>
      <c r="S197" s="10" t="e">
        <f t="shared" si="105"/>
        <v>#REF!</v>
      </c>
      <c r="T197" s="10" t="e">
        <f t="shared" si="106"/>
        <v>#REF!</v>
      </c>
      <c r="U197" s="17" t="e">
        <f>IF(Audit!#REF!="","",VLOOKUP(Audit!#REF!,$W$26:$X$35,2,FALSE)) &amp; Audit!#REF! &amp; IF(Audit!#REF!="","",IF(Audit!#REF!&lt;=1.4,VLOOKUP(Audit!#REF!,$W$38:X242,2,FALSE),VLOOKUP(Audit!#REF!,$W$51:$X$61,2,FALSE))) &amp; IF(Audit!#REF!="","",VLOOKUP(Audit!#REF!,$Y$26:$Z$35,2,FALSE) &amp; Audit!#REF! &amp; IF(Audit!#REF!="","",IF(Audit!#REF!&lt;=1.4,VLOOKUP(Audit!#REF!,$Y$38:$Z$48,2,FALSE),VLOOKUP(Audit!#REF!,$Y$51:$Z$61,2,FALSE))))</f>
        <v>#REF!</v>
      </c>
      <c r="V197" s="21"/>
      <c r="AH197" s="49" t="e">
        <f>Audit!#REF!</f>
        <v>#REF!</v>
      </c>
      <c r="AI197" s="50" t="e">
        <f>VLOOKUP(Audit!#REF!,$V$3:$AE$12,2,FALSE)&amp; IF(Audit!#REF!=10,Audit!#REF!,"")</f>
        <v>#REF!</v>
      </c>
      <c r="AJ197" s="50" t="e">
        <f>VLOOKUP(Audit!#REF!,$V$13:$AE$22,2,FALSE)&amp; IF(Audit!#REF!=10,Audit!#REF!,"")</f>
        <v>#REF!</v>
      </c>
      <c r="AK197" s="47" t="e">
        <f t="shared" si="107"/>
        <v>#REF!</v>
      </c>
      <c r="AL197" s="50" t="e">
        <f>VLOOKUP(Audit!#REF!,$V$3:$AE$12,3,FALSE)&amp; IF(Audit!#REF!=10,Audit!#REF!,"")</f>
        <v>#REF!</v>
      </c>
      <c r="AM197" s="50" t="e">
        <f>VLOOKUP(Audit!#REF!,$V$13:$AE$22,3,FALSE)&amp; IF(Audit!#REF!=10,Audit!#REF!,"")</f>
        <v>#REF!</v>
      </c>
      <c r="AN197" s="47" t="e">
        <f t="shared" si="108"/>
        <v>#REF!</v>
      </c>
      <c r="AO197" s="50" t="e">
        <f>VLOOKUP(Audit!#REF!,$V$3:$AE$12,4,FALSE) &amp;  Audit!#REF! &amp; IF(Audit!#REF!=10,Audit!#REF!,"")</f>
        <v>#REF!</v>
      </c>
      <c r="AP197" s="50" t="e">
        <f>VLOOKUP(Audit!#REF!,$V$13:$AE$22,4,FALSE)&amp; IF(Audit!#REF!=10,Audit!#REF!,"")</f>
        <v>#REF!</v>
      </c>
      <c r="AQ197" s="47" t="e">
        <f t="shared" si="109"/>
        <v>#REF!</v>
      </c>
      <c r="AR197" s="50" t="e">
        <f>VLOOKUP(Audit!#REF!,$V$3:$AE$12,5,FALSE)&amp; IF(Audit!#REF!=10,Audit!#REF!,"")</f>
        <v>#REF!</v>
      </c>
      <c r="AS197" s="50" t="e">
        <f>VLOOKUP(Audit!#REF!,$V$13:$AE$22,5,FALSE)&amp; IF(Audit!#REF!=10,Audit!#REF!,"")</f>
        <v>#REF!</v>
      </c>
      <c r="AT197" s="47" t="e">
        <f t="shared" si="110"/>
        <v>#REF!</v>
      </c>
      <c r="AU197" s="50" t="e">
        <f>VLOOKUP(Audit!#REF!,$V$3:$AE$12,6,FALSE)&amp; IF(Audit!#REF!=10,Audit!#REF!,"")</f>
        <v>#REF!</v>
      </c>
      <c r="AV197" s="50" t="e">
        <f>VLOOKUP(Audit!#REF!,$V$13:$AE$22,6,FALSE)&amp; IF(Audit!#REF!=10,Audit!#REF!,"")</f>
        <v>#REF!</v>
      </c>
      <c r="AW197" s="47" t="e">
        <f t="shared" si="111"/>
        <v>#REF!</v>
      </c>
      <c r="AX197" s="50" t="e">
        <f>VLOOKUP(Audit!#REF!,$V$3:$AE$12,7,FALSE)&amp; IF(Audit!#REF!=10,Audit!#REF!,"")</f>
        <v>#REF!</v>
      </c>
      <c r="AY197" s="50" t="e">
        <f>VLOOKUP(Audit!#REF!,$V$13:$AE$22,7,FALSE) &amp; IF(Audit!#REF!=10,Audit!#REF!,"")</f>
        <v>#REF!</v>
      </c>
      <c r="AZ197" s="47" t="e">
        <f t="shared" si="112"/>
        <v>#REF!</v>
      </c>
      <c r="BA197" s="50" t="e">
        <f>VLOOKUP(Audit!#REF!,$V$3:$AE$12,8,FALSE)&amp; Audit!#REF! &amp; IF(Audit!#REF!=10,Audit!#REF!,"")</f>
        <v>#REF!</v>
      </c>
      <c r="BB197" s="50" t="e">
        <f>VLOOKUP(Audit!#REF!,$V$13:$AE$22,8,FALSE) &amp; IF(Audit!#REF!=10,Audit!#REF!,"")</f>
        <v>#REF!</v>
      </c>
      <c r="BC197" s="47" t="e">
        <f t="shared" si="113"/>
        <v>#REF!</v>
      </c>
      <c r="BD197" s="50" t="e">
        <f>VLOOKUP(Audit!#REF!,$V$3:$AE$12,9,FALSE)&amp; IF(Audit!#REF!=10,Audit!#REF!,"")</f>
        <v>#REF!</v>
      </c>
      <c r="BE197" s="50" t="e">
        <f>VLOOKUP(Audit!#REF!,$V$13:$AE$22,9,FALSE) &amp; IF(Audit!#REF!=10,Audit!#REF!,"") &amp; IF(Audit!#REF!&lt;&gt;1,U197,"")</f>
        <v>#REF!</v>
      </c>
      <c r="BF197" s="47" t="e">
        <f t="shared" si="114"/>
        <v>#REF!</v>
      </c>
      <c r="BG197" s="50" t="e">
        <f>VLOOKUP(Audit!#REF!,$V$3:$AE$12,10,FALSE) &amp; Audit!#REF! &amp; IF(Audit!#REF!=10,Audit!#REF!,"")</f>
        <v>#REF!</v>
      </c>
      <c r="BH197" s="50" t="e">
        <f>VLOOKUP(Audit!#REF!,$V$13:$AE$22,10,FALSE) &amp; IF(Audit!#REF!=10,Audit!#REF!,"") &amp; IF(Audit!#REF!&lt;&gt;1,U197,"")</f>
        <v>#REF!</v>
      </c>
      <c r="BI197" s="47" t="e">
        <f t="shared" si="115"/>
        <v>#REF!</v>
      </c>
      <c r="BJ197" s="48" t="str">
        <f t="shared" si="116"/>
        <v/>
      </c>
      <c r="BK197" s="48" t="str">
        <f t="shared" si="117"/>
        <v/>
      </c>
      <c r="BL197" s="48" t="str">
        <f t="shared" si="118"/>
        <v/>
      </c>
      <c r="BM197" s="48" t="str">
        <f t="shared" si="119"/>
        <v/>
      </c>
      <c r="BN197" s="48" t="str">
        <f t="shared" si="120"/>
        <v/>
      </c>
      <c r="BO197" s="48" t="str">
        <f t="shared" si="121"/>
        <v/>
      </c>
      <c r="BP197" s="48" t="str">
        <f t="shared" si="122"/>
        <v/>
      </c>
      <c r="BQ197" s="48" t="str">
        <f t="shared" si="123"/>
        <v/>
      </c>
      <c r="BR197" s="48" t="str">
        <f t="shared" si="124"/>
        <v/>
      </c>
      <c r="BS197" s="48" t="str">
        <f t="shared" si="125"/>
        <v/>
      </c>
      <c r="BT197" s="48" t="str">
        <f t="shared" si="126"/>
        <v/>
      </c>
      <c r="BU197" s="48" t="str">
        <f t="shared" si="127"/>
        <v/>
      </c>
    </row>
    <row r="198" spans="1:73">
      <c r="A198" s="10" t="e">
        <f>Audit!#REF!</f>
        <v>#REF!</v>
      </c>
      <c r="B198" s="10" t="e">
        <f t="shared" si="98"/>
        <v>#REF!</v>
      </c>
      <c r="C198" s="17" t="e">
        <f>VLOOKUP(Audit!#REF!,$V$3:$AE$12,2,FALSE) &amp; VLOOKUP(Audit!#REF!,$V$13:$AE$22,2,FALSE)&amp; IF(Audit!#REF!=10,Audit!#REF!&amp;Audit!#REF!,"")</f>
        <v>#REF!</v>
      </c>
      <c r="D198" s="17" t="e">
        <f>VLOOKUP(Audit!#REF!,$V$3:$AE$12,3,FALSE) &amp; VLOOKUP(Audit!#REF!,$V$13:$AE$22,3,FALSE) &amp;IF(Audit!#REF!=10,Audit!#REF!&amp;Audit!#REF!,"")</f>
        <v>#REF!</v>
      </c>
      <c r="E198" s="17" t="e">
        <f>VLOOKUP(Audit!#REF!,$V$3:$AE$12,4,FALSE)&amp; Audit!#REF! &amp; VLOOKUP(Audit!#REF!,$V$13:$AE$22,4,FALSE)&amp; IF(Audit!#REF!=10,Audit!#REF!&amp;Audit!#REF!,"")</f>
        <v>#REF!</v>
      </c>
      <c r="F198" s="17" t="e">
        <f>VLOOKUP(Audit!#REF!,$V$3:$AE$12,5,FALSE) &amp; VLOOKUP(Audit!#REF!,$V$13:$AE$22,5,FALSE)&amp; IF(Audit!#REF!=10,Audit!#REF!&amp;Audit!#REF!,"")</f>
        <v>#REF!</v>
      </c>
      <c r="G198" s="17" t="e">
        <f>VLOOKUP(Audit!#REF!,$V$3:$AE$12,6,FALSE) &amp; VLOOKUP(Audit!#REF!,$V$13:$AE$22,6,FALSE)&amp; IF(Audit!#REF!=10,Audit!#REF!&amp;Audit!#REF!,"")</f>
        <v>#REF!</v>
      </c>
      <c r="H198" s="17" t="e">
        <f>VLOOKUP(Audit!#REF!,$V$3:$AE$12,7,FALSE) &amp; VLOOKUP(Audit!#REF!,$V$13:$AE$22,7,FALSE)&amp;IF(Audit!#REF!=10,Audit!#REF!&amp;Audit!#REF!,"")</f>
        <v>#REF!</v>
      </c>
      <c r="I198" s="17" t="e">
        <f>VLOOKUP(Audit!#REF!,$V$3:$AE$12,8,FALSE) &amp; Audit!#REF! &amp; VLOOKUP(Audit!#REF!,$V$13:$AE$22,8,FALSE)&amp;IF(Audit!#REF!=10,Audit!#REF!&amp;Audit!#REF!,"")</f>
        <v>#REF!</v>
      </c>
      <c r="J198" s="17" t="e">
        <f>VLOOKUP(Audit!#REF!,$V$3:$AE$12,9,FALSE) &amp; VLOOKUP(Audit!#REF!,$V$13:$AE$22,9,FALSE) &amp; IF(Audit!#REF!=10,Audit!#REF!&amp;Audit!#REF!,"") &amp; IF(Audit!#REF!&lt;&gt;1,U198,"")</f>
        <v>#REF!</v>
      </c>
      <c r="K198" s="17" t="e">
        <f>VLOOKUP(Audit!#REF!,$V$3:$AE$12,10,FALSE) &amp; Audit!#REF! &amp; VLOOKUP(Audit!#REF!,$V$13:$AE$22,10,FALSE) &amp; IF(Audit!#REF!=10,Audit!#REF!&amp;Audit!#REF!,"") &amp; IF(Audit!#REF!&lt;&gt;1,U198,"")</f>
        <v>#REF!</v>
      </c>
      <c r="L198" s="10" t="e">
        <f>Audit!#REF!</f>
        <v>#REF!</v>
      </c>
      <c r="M198" s="10" t="e">
        <f t="shared" si="99"/>
        <v>#REF!</v>
      </c>
      <c r="N198" s="10" t="e">
        <f t="shared" si="100"/>
        <v>#REF!</v>
      </c>
      <c r="O198" s="10" t="e">
        <f t="shared" si="101"/>
        <v>#REF!</v>
      </c>
      <c r="P198" s="10" t="e">
        <f t="shared" si="102"/>
        <v>#REF!</v>
      </c>
      <c r="Q198" s="10" t="e">
        <f t="shared" si="103"/>
        <v>#REF!</v>
      </c>
      <c r="R198" s="10" t="e">
        <f t="shared" si="104"/>
        <v>#REF!</v>
      </c>
      <c r="S198" s="10" t="e">
        <f t="shared" si="105"/>
        <v>#REF!</v>
      </c>
      <c r="T198" s="10" t="e">
        <f t="shared" si="106"/>
        <v>#REF!</v>
      </c>
      <c r="U198" s="17" t="e">
        <f>IF(Audit!#REF!="","",VLOOKUP(Audit!#REF!,$W$26:$X$35,2,FALSE)) &amp; Audit!#REF! &amp; IF(Audit!#REF!="","",IF(Audit!#REF!&lt;=1.4,VLOOKUP(Audit!#REF!,$W$38:X243,2,FALSE),VLOOKUP(Audit!#REF!,$W$51:$X$61,2,FALSE))) &amp; IF(Audit!#REF!="","",VLOOKUP(Audit!#REF!,$Y$26:$Z$35,2,FALSE) &amp; Audit!#REF! &amp; IF(Audit!#REF!="","",IF(Audit!#REF!&lt;=1.4,VLOOKUP(Audit!#REF!,$Y$38:$Z$48,2,FALSE),VLOOKUP(Audit!#REF!,$Y$51:$Z$61,2,FALSE))))</f>
        <v>#REF!</v>
      </c>
      <c r="V198" s="21"/>
      <c r="AH198" s="49" t="e">
        <f>Audit!#REF!</f>
        <v>#REF!</v>
      </c>
      <c r="AI198" s="50" t="e">
        <f>VLOOKUP(Audit!#REF!,$V$3:$AE$12,2,FALSE)&amp; IF(Audit!#REF!=10,Audit!#REF!,"")</f>
        <v>#REF!</v>
      </c>
      <c r="AJ198" s="50" t="e">
        <f>VLOOKUP(Audit!#REF!,$V$13:$AE$22,2,FALSE)&amp; IF(Audit!#REF!=10,Audit!#REF!,"")</f>
        <v>#REF!</v>
      </c>
      <c r="AK198" s="47" t="e">
        <f t="shared" si="107"/>
        <v>#REF!</v>
      </c>
      <c r="AL198" s="50" t="e">
        <f>VLOOKUP(Audit!#REF!,$V$3:$AE$12,3,FALSE)&amp; IF(Audit!#REF!=10,Audit!#REF!,"")</f>
        <v>#REF!</v>
      </c>
      <c r="AM198" s="50" t="e">
        <f>VLOOKUP(Audit!#REF!,$V$13:$AE$22,3,FALSE)&amp; IF(Audit!#REF!=10,Audit!#REF!,"")</f>
        <v>#REF!</v>
      </c>
      <c r="AN198" s="47" t="e">
        <f t="shared" si="108"/>
        <v>#REF!</v>
      </c>
      <c r="AO198" s="50" t="e">
        <f>VLOOKUP(Audit!#REF!,$V$3:$AE$12,4,FALSE) &amp;  Audit!#REF! &amp; IF(Audit!#REF!=10,Audit!#REF!,"")</f>
        <v>#REF!</v>
      </c>
      <c r="AP198" s="50" t="e">
        <f>VLOOKUP(Audit!#REF!,$V$13:$AE$22,4,FALSE)&amp; IF(Audit!#REF!=10,Audit!#REF!,"")</f>
        <v>#REF!</v>
      </c>
      <c r="AQ198" s="47" t="e">
        <f t="shared" si="109"/>
        <v>#REF!</v>
      </c>
      <c r="AR198" s="50" t="e">
        <f>VLOOKUP(Audit!#REF!,$V$3:$AE$12,5,FALSE)&amp; IF(Audit!#REF!=10,Audit!#REF!,"")</f>
        <v>#REF!</v>
      </c>
      <c r="AS198" s="50" t="e">
        <f>VLOOKUP(Audit!#REF!,$V$13:$AE$22,5,FALSE)&amp; IF(Audit!#REF!=10,Audit!#REF!,"")</f>
        <v>#REF!</v>
      </c>
      <c r="AT198" s="47" t="e">
        <f t="shared" si="110"/>
        <v>#REF!</v>
      </c>
      <c r="AU198" s="50" t="e">
        <f>VLOOKUP(Audit!#REF!,$V$3:$AE$12,6,FALSE)&amp; IF(Audit!#REF!=10,Audit!#REF!,"")</f>
        <v>#REF!</v>
      </c>
      <c r="AV198" s="50" t="e">
        <f>VLOOKUP(Audit!#REF!,$V$13:$AE$22,6,FALSE)&amp; IF(Audit!#REF!=10,Audit!#REF!,"")</f>
        <v>#REF!</v>
      </c>
      <c r="AW198" s="47" t="e">
        <f t="shared" si="111"/>
        <v>#REF!</v>
      </c>
      <c r="AX198" s="50" t="e">
        <f>VLOOKUP(Audit!#REF!,$V$3:$AE$12,7,FALSE)&amp; IF(Audit!#REF!=10,Audit!#REF!,"")</f>
        <v>#REF!</v>
      </c>
      <c r="AY198" s="50" t="e">
        <f>VLOOKUP(Audit!#REF!,$V$13:$AE$22,7,FALSE) &amp; IF(Audit!#REF!=10,Audit!#REF!,"")</f>
        <v>#REF!</v>
      </c>
      <c r="AZ198" s="47" t="e">
        <f t="shared" si="112"/>
        <v>#REF!</v>
      </c>
      <c r="BA198" s="50" t="e">
        <f>VLOOKUP(Audit!#REF!,$V$3:$AE$12,8,FALSE)&amp; Audit!#REF! &amp; IF(Audit!#REF!=10,Audit!#REF!,"")</f>
        <v>#REF!</v>
      </c>
      <c r="BB198" s="50" t="e">
        <f>VLOOKUP(Audit!#REF!,$V$13:$AE$22,8,FALSE) &amp; IF(Audit!#REF!=10,Audit!#REF!,"")</f>
        <v>#REF!</v>
      </c>
      <c r="BC198" s="47" t="e">
        <f t="shared" si="113"/>
        <v>#REF!</v>
      </c>
      <c r="BD198" s="50" t="e">
        <f>VLOOKUP(Audit!#REF!,$V$3:$AE$12,9,FALSE)&amp; IF(Audit!#REF!=10,Audit!#REF!,"")</f>
        <v>#REF!</v>
      </c>
      <c r="BE198" s="50" t="e">
        <f>VLOOKUP(Audit!#REF!,$V$13:$AE$22,9,FALSE) &amp; IF(Audit!#REF!=10,Audit!#REF!,"") &amp; IF(Audit!#REF!&lt;&gt;1,U198,"")</f>
        <v>#REF!</v>
      </c>
      <c r="BF198" s="47" t="e">
        <f t="shared" si="114"/>
        <v>#REF!</v>
      </c>
      <c r="BG198" s="50" t="e">
        <f>VLOOKUP(Audit!#REF!,$V$3:$AE$12,10,FALSE) &amp; Audit!#REF! &amp; IF(Audit!#REF!=10,Audit!#REF!,"")</f>
        <v>#REF!</v>
      </c>
      <c r="BH198" s="50" t="e">
        <f>VLOOKUP(Audit!#REF!,$V$13:$AE$22,10,FALSE) &amp; IF(Audit!#REF!=10,Audit!#REF!,"") &amp; IF(Audit!#REF!&lt;&gt;1,U198,"")</f>
        <v>#REF!</v>
      </c>
      <c r="BI198" s="47" t="e">
        <f t="shared" si="115"/>
        <v>#REF!</v>
      </c>
      <c r="BJ198" s="48" t="str">
        <f t="shared" si="116"/>
        <v/>
      </c>
      <c r="BK198" s="48" t="str">
        <f t="shared" si="117"/>
        <v/>
      </c>
      <c r="BL198" s="48" t="str">
        <f t="shared" si="118"/>
        <v/>
      </c>
      <c r="BM198" s="48" t="str">
        <f t="shared" si="119"/>
        <v/>
      </c>
      <c r="BN198" s="48" t="str">
        <f t="shared" si="120"/>
        <v/>
      </c>
      <c r="BO198" s="48" t="str">
        <f t="shared" si="121"/>
        <v/>
      </c>
      <c r="BP198" s="48" t="str">
        <f t="shared" si="122"/>
        <v/>
      </c>
      <c r="BQ198" s="48" t="str">
        <f t="shared" si="123"/>
        <v/>
      </c>
      <c r="BR198" s="48" t="str">
        <f t="shared" si="124"/>
        <v/>
      </c>
      <c r="BS198" s="48" t="str">
        <f t="shared" si="125"/>
        <v/>
      </c>
      <c r="BT198" s="48" t="str">
        <f t="shared" si="126"/>
        <v/>
      </c>
      <c r="BU198" s="48" t="str">
        <f t="shared" si="127"/>
        <v/>
      </c>
    </row>
    <row r="199" spans="1:73">
      <c r="A199" s="10" t="e">
        <f>Audit!#REF!</f>
        <v>#REF!</v>
      </c>
      <c r="B199" s="10" t="e">
        <f t="shared" si="98"/>
        <v>#REF!</v>
      </c>
      <c r="C199" s="17" t="e">
        <f>VLOOKUP(Audit!#REF!,$V$3:$AE$12,2,FALSE) &amp; VLOOKUP(Audit!#REF!,$V$13:$AE$22,2,FALSE)&amp; IF(Audit!#REF!=10,Audit!#REF!&amp;Audit!#REF!,"")</f>
        <v>#REF!</v>
      </c>
      <c r="D199" s="17" t="e">
        <f>VLOOKUP(Audit!#REF!,$V$3:$AE$12,3,FALSE) &amp; VLOOKUP(Audit!#REF!,$V$13:$AE$22,3,FALSE) &amp;IF(Audit!#REF!=10,Audit!#REF!&amp;Audit!#REF!,"")</f>
        <v>#REF!</v>
      </c>
      <c r="E199" s="17" t="e">
        <f>VLOOKUP(Audit!#REF!,$V$3:$AE$12,4,FALSE)&amp; Audit!#REF! &amp; VLOOKUP(Audit!#REF!,$V$13:$AE$22,4,FALSE)&amp; IF(Audit!#REF!=10,Audit!#REF!&amp;Audit!#REF!,"")</f>
        <v>#REF!</v>
      </c>
      <c r="F199" s="17" t="e">
        <f>VLOOKUP(Audit!#REF!,$V$3:$AE$12,5,FALSE) &amp; VLOOKUP(Audit!#REF!,$V$13:$AE$22,5,FALSE)&amp; IF(Audit!#REF!=10,Audit!#REF!&amp;Audit!#REF!,"")</f>
        <v>#REF!</v>
      </c>
      <c r="G199" s="17" t="e">
        <f>VLOOKUP(Audit!#REF!,$V$3:$AE$12,6,FALSE) &amp; VLOOKUP(Audit!#REF!,$V$13:$AE$22,6,FALSE)&amp; IF(Audit!#REF!=10,Audit!#REF!&amp;Audit!#REF!,"")</f>
        <v>#REF!</v>
      </c>
      <c r="H199" s="17" t="e">
        <f>VLOOKUP(Audit!#REF!,$V$3:$AE$12,7,FALSE) &amp; VLOOKUP(Audit!#REF!,$V$13:$AE$22,7,FALSE)&amp;IF(Audit!#REF!=10,Audit!#REF!&amp;Audit!#REF!,"")</f>
        <v>#REF!</v>
      </c>
      <c r="I199" s="17" t="e">
        <f>VLOOKUP(Audit!#REF!,$V$3:$AE$12,8,FALSE) &amp; Audit!#REF! &amp; VLOOKUP(Audit!#REF!,$V$13:$AE$22,8,FALSE)&amp;IF(Audit!#REF!=10,Audit!#REF!&amp;Audit!#REF!,"")</f>
        <v>#REF!</v>
      </c>
      <c r="J199" s="17" t="e">
        <f>VLOOKUP(Audit!#REF!,$V$3:$AE$12,9,FALSE) &amp; VLOOKUP(Audit!#REF!,$V$13:$AE$22,9,FALSE) &amp; IF(Audit!#REF!=10,Audit!#REF!&amp;Audit!#REF!,"") &amp; IF(Audit!#REF!&lt;&gt;1,U199,"")</f>
        <v>#REF!</v>
      </c>
      <c r="K199" s="17" t="e">
        <f>VLOOKUP(Audit!#REF!,$V$3:$AE$12,10,FALSE) &amp; Audit!#REF! &amp; VLOOKUP(Audit!#REF!,$V$13:$AE$22,10,FALSE) &amp; IF(Audit!#REF!=10,Audit!#REF!&amp;Audit!#REF!,"") &amp; IF(Audit!#REF!&lt;&gt;1,U199,"")</f>
        <v>#REF!</v>
      </c>
      <c r="L199" s="10" t="e">
        <f>Audit!#REF!</f>
        <v>#REF!</v>
      </c>
      <c r="M199" s="10" t="e">
        <f t="shared" si="99"/>
        <v>#REF!</v>
      </c>
      <c r="N199" s="10" t="e">
        <f t="shared" si="100"/>
        <v>#REF!</v>
      </c>
      <c r="O199" s="10" t="e">
        <f t="shared" si="101"/>
        <v>#REF!</v>
      </c>
      <c r="P199" s="10" t="e">
        <f t="shared" si="102"/>
        <v>#REF!</v>
      </c>
      <c r="Q199" s="10" t="e">
        <f t="shared" si="103"/>
        <v>#REF!</v>
      </c>
      <c r="R199" s="10" t="e">
        <f t="shared" si="104"/>
        <v>#REF!</v>
      </c>
      <c r="S199" s="10" t="e">
        <f t="shared" si="105"/>
        <v>#REF!</v>
      </c>
      <c r="T199" s="10" t="e">
        <f t="shared" si="106"/>
        <v>#REF!</v>
      </c>
      <c r="U199" s="17" t="e">
        <f>IF(Audit!#REF!="","",VLOOKUP(Audit!#REF!,$W$26:$X$35,2,FALSE)) &amp; Audit!#REF! &amp; IF(Audit!#REF!="","",IF(Audit!#REF!&lt;=1.4,VLOOKUP(Audit!#REF!,$W$38:X244,2,FALSE),VLOOKUP(Audit!#REF!,$W$51:$X$61,2,FALSE))) &amp; IF(Audit!#REF!="","",VLOOKUP(Audit!#REF!,$Y$26:$Z$35,2,FALSE) &amp; Audit!#REF! &amp; IF(Audit!#REF!="","",IF(Audit!#REF!&lt;=1.4,VLOOKUP(Audit!#REF!,$Y$38:$Z$48,2,FALSE),VLOOKUP(Audit!#REF!,$Y$51:$Z$61,2,FALSE))))</f>
        <v>#REF!</v>
      </c>
      <c r="V199" s="21"/>
      <c r="AH199" s="49" t="e">
        <f>Audit!#REF!</f>
        <v>#REF!</v>
      </c>
      <c r="AI199" s="50" t="e">
        <f>VLOOKUP(Audit!#REF!,$V$3:$AE$12,2,FALSE)&amp; IF(Audit!#REF!=10,Audit!#REF!,"")</f>
        <v>#REF!</v>
      </c>
      <c r="AJ199" s="50" t="e">
        <f>VLOOKUP(Audit!#REF!,$V$13:$AE$22,2,FALSE)&amp; IF(Audit!#REF!=10,Audit!#REF!,"")</f>
        <v>#REF!</v>
      </c>
      <c r="AK199" s="47" t="e">
        <f t="shared" si="107"/>
        <v>#REF!</v>
      </c>
      <c r="AL199" s="50" t="e">
        <f>VLOOKUP(Audit!#REF!,$V$3:$AE$12,3,FALSE)&amp; IF(Audit!#REF!=10,Audit!#REF!,"")</f>
        <v>#REF!</v>
      </c>
      <c r="AM199" s="50" t="e">
        <f>VLOOKUP(Audit!#REF!,$V$13:$AE$22,3,FALSE)&amp; IF(Audit!#REF!=10,Audit!#REF!,"")</f>
        <v>#REF!</v>
      </c>
      <c r="AN199" s="47" t="e">
        <f t="shared" si="108"/>
        <v>#REF!</v>
      </c>
      <c r="AO199" s="50" t="e">
        <f>VLOOKUP(Audit!#REF!,$V$3:$AE$12,4,FALSE) &amp;  Audit!#REF! &amp; IF(Audit!#REF!=10,Audit!#REF!,"")</f>
        <v>#REF!</v>
      </c>
      <c r="AP199" s="50" t="e">
        <f>VLOOKUP(Audit!#REF!,$V$13:$AE$22,4,FALSE)&amp; IF(Audit!#REF!=10,Audit!#REF!,"")</f>
        <v>#REF!</v>
      </c>
      <c r="AQ199" s="47" t="e">
        <f t="shared" si="109"/>
        <v>#REF!</v>
      </c>
      <c r="AR199" s="50" t="e">
        <f>VLOOKUP(Audit!#REF!,$V$3:$AE$12,5,FALSE)&amp; IF(Audit!#REF!=10,Audit!#REF!,"")</f>
        <v>#REF!</v>
      </c>
      <c r="AS199" s="50" t="e">
        <f>VLOOKUP(Audit!#REF!,$V$13:$AE$22,5,FALSE)&amp; IF(Audit!#REF!=10,Audit!#REF!,"")</f>
        <v>#REF!</v>
      </c>
      <c r="AT199" s="47" t="e">
        <f t="shared" si="110"/>
        <v>#REF!</v>
      </c>
      <c r="AU199" s="50" t="e">
        <f>VLOOKUP(Audit!#REF!,$V$3:$AE$12,6,FALSE)&amp; IF(Audit!#REF!=10,Audit!#REF!,"")</f>
        <v>#REF!</v>
      </c>
      <c r="AV199" s="50" t="e">
        <f>VLOOKUP(Audit!#REF!,$V$13:$AE$22,6,FALSE)&amp; IF(Audit!#REF!=10,Audit!#REF!,"")</f>
        <v>#REF!</v>
      </c>
      <c r="AW199" s="47" t="e">
        <f t="shared" si="111"/>
        <v>#REF!</v>
      </c>
      <c r="AX199" s="50" t="e">
        <f>VLOOKUP(Audit!#REF!,$V$3:$AE$12,7,FALSE)&amp; IF(Audit!#REF!=10,Audit!#REF!,"")</f>
        <v>#REF!</v>
      </c>
      <c r="AY199" s="50" t="e">
        <f>VLOOKUP(Audit!#REF!,$V$13:$AE$22,7,FALSE) &amp; IF(Audit!#REF!=10,Audit!#REF!,"")</f>
        <v>#REF!</v>
      </c>
      <c r="AZ199" s="47" t="e">
        <f t="shared" si="112"/>
        <v>#REF!</v>
      </c>
      <c r="BA199" s="50" t="e">
        <f>VLOOKUP(Audit!#REF!,$V$3:$AE$12,8,FALSE)&amp; Audit!#REF! &amp; IF(Audit!#REF!=10,Audit!#REF!,"")</f>
        <v>#REF!</v>
      </c>
      <c r="BB199" s="50" t="e">
        <f>VLOOKUP(Audit!#REF!,$V$13:$AE$22,8,FALSE) &amp; IF(Audit!#REF!=10,Audit!#REF!,"")</f>
        <v>#REF!</v>
      </c>
      <c r="BC199" s="47" t="e">
        <f t="shared" si="113"/>
        <v>#REF!</v>
      </c>
      <c r="BD199" s="50" t="e">
        <f>VLOOKUP(Audit!#REF!,$V$3:$AE$12,9,FALSE)&amp; IF(Audit!#REF!=10,Audit!#REF!,"")</f>
        <v>#REF!</v>
      </c>
      <c r="BE199" s="50" t="e">
        <f>VLOOKUP(Audit!#REF!,$V$13:$AE$22,9,FALSE) &amp; IF(Audit!#REF!=10,Audit!#REF!,"") &amp; IF(Audit!#REF!&lt;&gt;1,U199,"")</f>
        <v>#REF!</v>
      </c>
      <c r="BF199" s="47" t="e">
        <f t="shared" si="114"/>
        <v>#REF!</v>
      </c>
      <c r="BG199" s="50" t="e">
        <f>VLOOKUP(Audit!#REF!,$V$3:$AE$12,10,FALSE) &amp; Audit!#REF! &amp; IF(Audit!#REF!=10,Audit!#REF!,"")</f>
        <v>#REF!</v>
      </c>
      <c r="BH199" s="50" t="e">
        <f>VLOOKUP(Audit!#REF!,$V$13:$AE$22,10,FALSE) &amp; IF(Audit!#REF!=10,Audit!#REF!,"") &amp; IF(Audit!#REF!&lt;&gt;1,U199,"")</f>
        <v>#REF!</v>
      </c>
      <c r="BI199" s="47" t="e">
        <f t="shared" si="115"/>
        <v>#REF!</v>
      </c>
      <c r="BJ199" s="48" t="str">
        <f t="shared" si="116"/>
        <v/>
      </c>
      <c r="BK199" s="48" t="str">
        <f t="shared" si="117"/>
        <v/>
      </c>
      <c r="BL199" s="48" t="str">
        <f t="shared" si="118"/>
        <v/>
      </c>
      <c r="BM199" s="48" t="str">
        <f t="shared" si="119"/>
        <v/>
      </c>
      <c r="BN199" s="48" t="str">
        <f t="shared" si="120"/>
        <v/>
      </c>
      <c r="BO199" s="48" t="str">
        <f t="shared" si="121"/>
        <v/>
      </c>
      <c r="BP199" s="48" t="str">
        <f t="shared" si="122"/>
        <v/>
      </c>
      <c r="BQ199" s="48" t="str">
        <f t="shared" si="123"/>
        <v/>
      </c>
      <c r="BR199" s="48" t="str">
        <f t="shared" si="124"/>
        <v/>
      </c>
      <c r="BS199" s="48" t="str">
        <f t="shared" si="125"/>
        <v/>
      </c>
      <c r="BT199" s="48" t="str">
        <f t="shared" si="126"/>
        <v/>
      </c>
      <c r="BU199" s="48" t="str">
        <f t="shared" si="127"/>
        <v/>
      </c>
    </row>
    <row r="200" spans="1:73">
      <c r="A200" s="10" t="e">
        <f>Audit!#REF!</f>
        <v>#REF!</v>
      </c>
      <c r="B200" s="10" t="e">
        <f t="shared" si="98"/>
        <v>#REF!</v>
      </c>
      <c r="C200" s="17" t="e">
        <f>VLOOKUP(Audit!#REF!,$V$3:$AE$12,2,FALSE) &amp; VLOOKUP(Audit!#REF!,$V$13:$AE$22,2,FALSE)&amp; IF(Audit!#REF!=10,Audit!#REF!&amp;Audit!#REF!,"")</f>
        <v>#REF!</v>
      </c>
      <c r="D200" s="17" t="e">
        <f>VLOOKUP(Audit!#REF!,$V$3:$AE$12,3,FALSE) &amp; VLOOKUP(Audit!#REF!,$V$13:$AE$22,3,FALSE) &amp;IF(Audit!#REF!=10,Audit!#REF!&amp;Audit!#REF!,"")</f>
        <v>#REF!</v>
      </c>
      <c r="E200" s="17" t="e">
        <f>VLOOKUP(Audit!#REF!,$V$3:$AE$12,4,FALSE)&amp; Audit!#REF! &amp; VLOOKUP(Audit!#REF!,$V$13:$AE$22,4,FALSE)&amp; IF(Audit!#REF!=10,Audit!#REF!&amp;Audit!#REF!,"")</f>
        <v>#REF!</v>
      </c>
      <c r="F200" s="17" t="e">
        <f>VLOOKUP(Audit!#REF!,$V$3:$AE$12,5,FALSE) &amp; VLOOKUP(Audit!#REF!,$V$13:$AE$22,5,FALSE)&amp; IF(Audit!#REF!=10,Audit!#REF!&amp;Audit!#REF!,"")</f>
        <v>#REF!</v>
      </c>
      <c r="G200" s="17" t="e">
        <f>VLOOKUP(Audit!#REF!,$V$3:$AE$12,6,FALSE) &amp; VLOOKUP(Audit!#REF!,$V$13:$AE$22,6,FALSE)&amp; IF(Audit!#REF!=10,Audit!#REF!&amp;Audit!#REF!,"")</f>
        <v>#REF!</v>
      </c>
      <c r="H200" s="17" t="e">
        <f>VLOOKUP(Audit!#REF!,$V$3:$AE$12,7,FALSE) &amp; VLOOKUP(Audit!#REF!,$V$13:$AE$22,7,FALSE)&amp;IF(Audit!#REF!=10,Audit!#REF!&amp;Audit!#REF!,"")</f>
        <v>#REF!</v>
      </c>
      <c r="I200" s="17" t="e">
        <f>VLOOKUP(Audit!#REF!,$V$3:$AE$12,8,FALSE) &amp; Audit!#REF! &amp; VLOOKUP(Audit!#REF!,$V$13:$AE$22,8,FALSE)&amp;IF(Audit!#REF!=10,Audit!#REF!&amp;Audit!#REF!,"")</f>
        <v>#REF!</v>
      </c>
      <c r="J200" s="17" t="e">
        <f>VLOOKUP(Audit!#REF!,$V$3:$AE$12,9,FALSE) &amp; VLOOKUP(Audit!#REF!,$V$13:$AE$22,9,FALSE) &amp; IF(Audit!#REF!=10,Audit!#REF!&amp;Audit!#REF!,"") &amp; IF(Audit!#REF!&lt;&gt;1,U200,"")</f>
        <v>#REF!</v>
      </c>
      <c r="K200" s="17" t="e">
        <f>VLOOKUP(Audit!#REF!,$V$3:$AE$12,10,FALSE) &amp; Audit!#REF! &amp; VLOOKUP(Audit!#REF!,$V$13:$AE$22,10,FALSE) &amp; IF(Audit!#REF!=10,Audit!#REF!&amp;Audit!#REF!,"") &amp; IF(Audit!#REF!&lt;&gt;1,U200,"")</f>
        <v>#REF!</v>
      </c>
      <c r="L200" s="10" t="e">
        <f>Audit!#REF!</f>
        <v>#REF!</v>
      </c>
      <c r="M200" s="10" t="e">
        <f t="shared" si="99"/>
        <v>#REF!</v>
      </c>
      <c r="N200" s="10" t="e">
        <f t="shared" si="100"/>
        <v>#REF!</v>
      </c>
      <c r="O200" s="10" t="e">
        <f t="shared" si="101"/>
        <v>#REF!</v>
      </c>
      <c r="P200" s="10" t="e">
        <f t="shared" si="102"/>
        <v>#REF!</v>
      </c>
      <c r="Q200" s="10" t="e">
        <f t="shared" si="103"/>
        <v>#REF!</v>
      </c>
      <c r="R200" s="10" t="e">
        <f t="shared" si="104"/>
        <v>#REF!</v>
      </c>
      <c r="S200" s="10" t="e">
        <f t="shared" si="105"/>
        <v>#REF!</v>
      </c>
      <c r="T200" s="10" t="e">
        <f t="shared" si="106"/>
        <v>#REF!</v>
      </c>
      <c r="U200" s="17" t="e">
        <f>IF(Audit!#REF!="","",VLOOKUP(Audit!#REF!,$W$26:$X$35,2,FALSE)) &amp; Audit!#REF! &amp; IF(Audit!#REF!="","",IF(Audit!#REF!&lt;=1.4,VLOOKUP(Audit!#REF!,$W$38:X245,2,FALSE),VLOOKUP(Audit!#REF!,$W$51:$X$61,2,FALSE))) &amp; IF(Audit!#REF!="","",VLOOKUP(Audit!#REF!,$Y$26:$Z$35,2,FALSE) &amp; Audit!#REF! &amp; IF(Audit!#REF!="","",IF(Audit!#REF!&lt;=1.4,VLOOKUP(Audit!#REF!,$Y$38:$Z$48,2,FALSE),VLOOKUP(Audit!#REF!,$Y$51:$Z$61,2,FALSE))))</f>
        <v>#REF!</v>
      </c>
      <c r="V200" s="21"/>
      <c r="AH200" s="49" t="e">
        <f>Audit!#REF!</f>
        <v>#REF!</v>
      </c>
      <c r="AI200" s="50" t="e">
        <f>VLOOKUP(Audit!#REF!,$V$3:$AE$12,2,FALSE)&amp; IF(Audit!#REF!=10,Audit!#REF!,"")</f>
        <v>#REF!</v>
      </c>
      <c r="AJ200" s="50" t="e">
        <f>VLOOKUP(Audit!#REF!,$V$13:$AE$22,2,FALSE)&amp; IF(Audit!#REF!=10,Audit!#REF!,"")</f>
        <v>#REF!</v>
      </c>
      <c r="AK200" s="47" t="e">
        <f t="shared" si="107"/>
        <v>#REF!</v>
      </c>
      <c r="AL200" s="50" t="e">
        <f>VLOOKUP(Audit!#REF!,$V$3:$AE$12,3,FALSE)&amp; IF(Audit!#REF!=10,Audit!#REF!,"")</f>
        <v>#REF!</v>
      </c>
      <c r="AM200" s="50" t="e">
        <f>VLOOKUP(Audit!#REF!,$V$13:$AE$22,3,FALSE)&amp; IF(Audit!#REF!=10,Audit!#REF!,"")</f>
        <v>#REF!</v>
      </c>
      <c r="AN200" s="47" t="e">
        <f t="shared" si="108"/>
        <v>#REF!</v>
      </c>
      <c r="AO200" s="50" t="e">
        <f>VLOOKUP(Audit!#REF!,$V$3:$AE$12,4,FALSE) &amp;  Audit!#REF! &amp; IF(Audit!#REF!=10,Audit!#REF!,"")</f>
        <v>#REF!</v>
      </c>
      <c r="AP200" s="50" t="e">
        <f>VLOOKUP(Audit!#REF!,$V$13:$AE$22,4,FALSE)&amp; IF(Audit!#REF!=10,Audit!#REF!,"")</f>
        <v>#REF!</v>
      </c>
      <c r="AQ200" s="47" t="e">
        <f t="shared" si="109"/>
        <v>#REF!</v>
      </c>
      <c r="AR200" s="50" t="e">
        <f>VLOOKUP(Audit!#REF!,$V$3:$AE$12,5,FALSE)&amp; IF(Audit!#REF!=10,Audit!#REF!,"")</f>
        <v>#REF!</v>
      </c>
      <c r="AS200" s="50" t="e">
        <f>VLOOKUP(Audit!#REF!,$V$13:$AE$22,5,FALSE)&amp; IF(Audit!#REF!=10,Audit!#REF!,"")</f>
        <v>#REF!</v>
      </c>
      <c r="AT200" s="47" t="e">
        <f t="shared" si="110"/>
        <v>#REF!</v>
      </c>
      <c r="AU200" s="50" t="e">
        <f>VLOOKUP(Audit!#REF!,$V$3:$AE$12,6,FALSE)&amp; IF(Audit!#REF!=10,Audit!#REF!,"")</f>
        <v>#REF!</v>
      </c>
      <c r="AV200" s="50" t="e">
        <f>VLOOKUP(Audit!#REF!,$V$13:$AE$22,6,FALSE)&amp; IF(Audit!#REF!=10,Audit!#REF!,"")</f>
        <v>#REF!</v>
      </c>
      <c r="AW200" s="47" t="e">
        <f t="shared" si="111"/>
        <v>#REF!</v>
      </c>
      <c r="AX200" s="50" t="e">
        <f>VLOOKUP(Audit!#REF!,$V$3:$AE$12,7,FALSE)&amp; IF(Audit!#REF!=10,Audit!#REF!,"")</f>
        <v>#REF!</v>
      </c>
      <c r="AY200" s="50" t="e">
        <f>VLOOKUP(Audit!#REF!,$V$13:$AE$22,7,FALSE) &amp; IF(Audit!#REF!=10,Audit!#REF!,"")</f>
        <v>#REF!</v>
      </c>
      <c r="AZ200" s="47" t="e">
        <f t="shared" si="112"/>
        <v>#REF!</v>
      </c>
      <c r="BA200" s="50" t="e">
        <f>VLOOKUP(Audit!#REF!,$V$3:$AE$12,8,FALSE)&amp; Audit!#REF! &amp; IF(Audit!#REF!=10,Audit!#REF!,"")</f>
        <v>#REF!</v>
      </c>
      <c r="BB200" s="50" t="e">
        <f>VLOOKUP(Audit!#REF!,$V$13:$AE$22,8,FALSE) &amp; IF(Audit!#REF!=10,Audit!#REF!,"")</f>
        <v>#REF!</v>
      </c>
      <c r="BC200" s="47" t="e">
        <f t="shared" si="113"/>
        <v>#REF!</v>
      </c>
      <c r="BD200" s="50" t="e">
        <f>VLOOKUP(Audit!#REF!,$V$3:$AE$12,9,FALSE)&amp; IF(Audit!#REF!=10,Audit!#REF!,"")</f>
        <v>#REF!</v>
      </c>
      <c r="BE200" s="50" t="e">
        <f>VLOOKUP(Audit!#REF!,$V$13:$AE$22,9,FALSE) &amp; IF(Audit!#REF!=10,Audit!#REF!,"") &amp; IF(Audit!#REF!&lt;&gt;1,U200,"")</f>
        <v>#REF!</v>
      </c>
      <c r="BF200" s="47" t="e">
        <f t="shared" si="114"/>
        <v>#REF!</v>
      </c>
      <c r="BG200" s="50" t="e">
        <f>VLOOKUP(Audit!#REF!,$V$3:$AE$12,10,FALSE) &amp; Audit!#REF! &amp; IF(Audit!#REF!=10,Audit!#REF!,"")</f>
        <v>#REF!</v>
      </c>
      <c r="BH200" s="50" t="e">
        <f>VLOOKUP(Audit!#REF!,$V$13:$AE$22,10,FALSE) &amp; IF(Audit!#REF!=10,Audit!#REF!,"") &amp; IF(Audit!#REF!&lt;&gt;1,U200,"")</f>
        <v>#REF!</v>
      </c>
      <c r="BI200" s="47" t="e">
        <f t="shared" si="115"/>
        <v>#REF!</v>
      </c>
      <c r="BJ200" s="48" t="str">
        <f t="shared" si="116"/>
        <v/>
      </c>
      <c r="BK200" s="48" t="str">
        <f t="shared" si="117"/>
        <v/>
      </c>
      <c r="BL200" s="48" t="str">
        <f t="shared" si="118"/>
        <v/>
      </c>
      <c r="BM200" s="48" t="str">
        <f t="shared" si="119"/>
        <v/>
      </c>
      <c r="BN200" s="48" t="str">
        <f t="shared" si="120"/>
        <v/>
      </c>
      <c r="BO200" s="48" t="str">
        <f t="shared" si="121"/>
        <v/>
      </c>
      <c r="BP200" s="48" t="str">
        <f t="shared" si="122"/>
        <v/>
      </c>
      <c r="BQ200" s="48" t="str">
        <f t="shared" si="123"/>
        <v/>
      </c>
      <c r="BR200" s="48" t="str">
        <f t="shared" si="124"/>
        <v/>
      </c>
      <c r="BS200" s="48" t="str">
        <f t="shared" si="125"/>
        <v/>
      </c>
      <c r="BT200" s="48" t="str">
        <f t="shared" si="126"/>
        <v/>
      </c>
      <c r="BU200" s="48" t="str">
        <f t="shared" si="127"/>
        <v/>
      </c>
    </row>
    <row r="201" spans="1:73">
      <c r="A201" s="10" t="e">
        <f>Audit!#REF!</f>
        <v>#REF!</v>
      </c>
      <c r="B201" s="10" t="e">
        <f t="shared" si="98"/>
        <v>#REF!</v>
      </c>
      <c r="C201" s="17" t="e">
        <f>VLOOKUP(Audit!#REF!,$V$3:$AE$12,2,FALSE) &amp; VLOOKUP(Audit!#REF!,$V$13:$AE$22,2,FALSE)&amp; IF(Audit!#REF!=10,Audit!#REF!&amp;Audit!#REF!,"")</f>
        <v>#REF!</v>
      </c>
      <c r="D201" s="17" t="e">
        <f>VLOOKUP(Audit!#REF!,$V$3:$AE$12,3,FALSE) &amp; VLOOKUP(Audit!#REF!,$V$13:$AE$22,3,FALSE) &amp;IF(Audit!#REF!=10,Audit!#REF!&amp;Audit!#REF!,"")</f>
        <v>#REF!</v>
      </c>
      <c r="E201" s="17" t="e">
        <f>VLOOKUP(Audit!#REF!,$V$3:$AE$12,4,FALSE)&amp; Audit!#REF! &amp; VLOOKUP(Audit!#REF!,$V$13:$AE$22,4,FALSE)&amp; IF(Audit!#REF!=10,Audit!#REF!&amp;Audit!#REF!,"")</f>
        <v>#REF!</v>
      </c>
      <c r="F201" s="17" t="e">
        <f>VLOOKUP(Audit!#REF!,$V$3:$AE$12,5,FALSE) &amp; VLOOKUP(Audit!#REF!,$V$13:$AE$22,5,FALSE)&amp; IF(Audit!#REF!=10,Audit!#REF!&amp;Audit!#REF!,"")</f>
        <v>#REF!</v>
      </c>
      <c r="G201" s="17" t="e">
        <f>VLOOKUP(Audit!#REF!,$V$3:$AE$12,6,FALSE) &amp; VLOOKUP(Audit!#REF!,$V$13:$AE$22,6,FALSE)&amp; IF(Audit!#REF!=10,Audit!#REF!&amp;Audit!#REF!,"")</f>
        <v>#REF!</v>
      </c>
      <c r="H201" s="17" t="e">
        <f>VLOOKUP(Audit!#REF!,$V$3:$AE$12,7,FALSE) &amp; VLOOKUP(Audit!#REF!,$V$13:$AE$22,7,FALSE)&amp;IF(Audit!#REF!=10,Audit!#REF!&amp;Audit!#REF!,"")</f>
        <v>#REF!</v>
      </c>
      <c r="I201" s="17" t="e">
        <f>VLOOKUP(Audit!#REF!,$V$3:$AE$12,8,FALSE) &amp; Audit!#REF! &amp; VLOOKUP(Audit!#REF!,$V$13:$AE$22,8,FALSE)&amp;IF(Audit!#REF!=10,Audit!#REF!&amp;Audit!#REF!,"")</f>
        <v>#REF!</v>
      </c>
      <c r="J201" s="17" t="e">
        <f>VLOOKUP(Audit!#REF!,$V$3:$AE$12,9,FALSE) &amp; VLOOKUP(Audit!#REF!,$V$13:$AE$22,9,FALSE) &amp; IF(Audit!#REF!=10,Audit!#REF!&amp;Audit!#REF!,"") &amp; IF(Audit!#REF!&lt;&gt;1,U201,"")</f>
        <v>#REF!</v>
      </c>
      <c r="K201" s="17" t="e">
        <f>VLOOKUP(Audit!#REF!,$V$3:$AE$12,10,FALSE) &amp; Audit!#REF! &amp; VLOOKUP(Audit!#REF!,$V$13:$AE$22,10,FALSE) &amp; IF(Audit!#REF!=10,Audit!#REF!&amp;Audit!#REF!,"") &amp; IF(Audit!#REF!&lt;&gt;1,U201,"")</f>
        <v>#REF!</v>
      </c>
      <c r="L201" s="10" t="e">
        <f>Audit!#REF!</f>
        <v>#REF!</v>
      </c>
      <c r="M201" s="10" t="e">
        <f t="shared" si="99"/>
        <v>#REF!</v>
      </c>
      <c r="N201" s="10" t="e">
        <f t="shared" si="100"/>
        <v>#REF!</v>
      </c>
      <c r="O201" s="10" t="e">
        <f t="shared" si="101"/>
        <v>#REF!</v>
      </c>
      <c r="P201" s="10" t="e">
        <f t="shared" si="102"/>
        <v>#REF!</v>
      </c>
      <c r="Q201" s="10" t="e">
        <f t="shared" si="103"/>
        <v>#REF!</v>
      </c>
      <c r="R201" s="10" t="e">
        <f t="shared" si="104"/>
        <v>#REF!</v>
      </c>
      <c r="S201" s="10" t="e">
        <f t="shared" si="105"/>
        <v>#REF!</v>
      </c>
      <c r="T201" s="10" t="e">
        <f t="shared" si="106"/>
        <v>#REF!</v>
      </c>
      <c r="U201" s="17" t="e">
        <f>IF(Audit!#REF!="","",VLOOKUP(Audit!#REF!,$W$26:$X$35,2,FALSE)) &amp; Audit!#REF! &amp; IF(Audit!#REF!="","",IF(Audit!#REF!&lt;=1.4,VLOOKUP(Audit!#REF!,$W$38:X246,2,FALSE),VLOOKUP(Audit!#REF!,$W$51:$X$61,2,FALSE))) &amp; IF(Audit!#REF!="","",VLOOKUP(Audit!#REF!,$Y$26:$Z$35,2,FALSE) &amp; Audit!#REF! &amp; IF(Audit!#REF!="","",IF(Audit!#REF!&lt;=1.4,VLOOKUP(Audit!#REF!,$Y$38:$Z$48,2,FALSE),VLOOKUP(Audit!#REF!,$Y$51:$Z$61,2,FALSE))))</f>
        <v>#REF!</v>
      </c>
      <c r="V201" s="21"/>
      <c r="AH201" s="49" t="e">
        <f>Audit!#REF!</f>
        <v>#REF!</v>
      </c>
      <c r="AI201" s="50" t="e">
        <f>VLOOKUP(Audit!#REF!,$V$3:$AE$12,2,FALSE)&amp; IF(Audit!#REF!=10,Audit!#REF!,"")</f>
        <v>#REF!</v>
      </c>
      <c r="AJ201" s="50" t="e">
        <f>VLOOKUP(Audit!#REF!,$V$13:$AE$22,2,FALSE)&amp; IF(Audit!#REF!=10,Audit!#REF!,"")</f>
        <v>#REF!</v>
      </c>
      <c r="AK201" s="47" t="e">
        <f t="shared" si="107"/>
        <v>#REF!</v>
      </c>
      <c r="AL201" s="50" t="e">
        <f>VLOOKUP(Audit!#REF!,$V$3:$AE$12,3,FALSE)&amp; IF(Audit!#REF!=10,Audit!#REF!,"")</f>
        <v>#REF!</v>
      </c>
      <c r="AM201" s="50" t="e">
        <f>VLOOKUP(Audit!#REF!,$V$13:$AE$22,3,FALSE)&amp; IF(Audit!#REF!=10,Audit!#REF!,"")</f>
        <v>#REF!</v>
      </c>
      <c r="AN201" s="47" t="e">
        <f t="shared" si="108"/>
        <v>#REF!</v>
      </c>
      <c r="AO201" s="50" t="e">
        <f>VLOOKUP(Audit!#REF!,$V$3:$AE$12,4,FALSE) &amp;  Audit!#REF! &amp; IF(Audit!#REF!=10,Audit!#REF!,"")</f>
        <v>#REF!</v>
      </c>
      <c r="AP201" s="50" t="e">
        <f>VLOOKUP(Audit!#REF!,$V$13:$AE$22,4,FALSE)&amp; IF(Audit!#REF!=10,Audit!#REF!,"")</f>
        <v>#REF!</v>
      </c>
      <c r="AQ201" s="47" t="e">
        <f t="shared" si="109"/>
        <v>#REF!</v>
      </c>
      <c r="AR201" s="50" t="e">
        <f>VLOOKUP(Audit!#REF!,$V$3:$AE$12,5,FALSE)&amp; IF(Audit!#REF!=10,Audit!#REF!,"")</f>
        <v>#REF!</v>
      </c>
      <c r="AS201" s="50" t="e">
        <f>VLOOKUP(Audit!#REF!,$V$13:$AE$22,5,FALSE)&amp; IF(Audit!#REF!=10,Audit!#REF!,"")</f>
        <v>#REF!</v>
      </c>
      <c r="AT201" s="47" t="e">
        <f t="shared" si="110"/>
        <v>#REF!</v>
      </c>
      <c r="AU201" s="50" t="e">
        <f>VLOOKUP(Audit!#REF!,$V$3:$AE$12,6,FALSE)&amp; IF(Audit!#REF!=10,Audit!#REF!,"")</f>
        <v>#REF!</v>
      </c>
      <c r="AV201" s="50" t="e">
        <f>VLOOKUP(Audit!#REF!,$V$13:$AE$22,6,FALSE)&amp; IF(Audit!#REF!=10,Audit!#REF!,"")</f>
        <v>#REF!</v>
      </c>
      <c r="AW201" s="47" t="e">
        <f t="shared" si="111"/>
        <v>#REF!</v>
      </c>
      <c r="AX201" s="50" t="e">
        <f>VLOOKUP(Audit!#REF!,$V$3:$AE$12,7,FALSE)&amp; IF(Audit!#REF!=10,Audit!#REF!,"")</f>
        <v>#REF!</v>
      </c>
      <c r="AY201" s="50" t="e">
        <f>VLOOKUP(Audit!#REF!,$V$13:$AE$22,7,FALSE) &amp; IF(Audit!#REF!=10,Audit!#REF!,"")</f>
        <v>#REF!</v>
      </c>
      <c r="AZ201" s="47" t="e">
        <f t="shared" si="112"/>
        <v>#REF!</v>
      </c>
      <c r="BA201" s="50" t="e">
        <f>VLOOKUP(Audit!#REF!,$V$3:$AE$12,8,FALSE)&amp; Audit!#REF! &amp; IF(Audit!#REF!=10,Audit!#REF!,"")</f>
        <v>#REF!</v>
      </c>
      <c r="BB201" s="50" t="e">
        <f>VLOOKUP(Audit!#REF!,$V$13:$AE$22,8,FALSE) &amp; IF(Audit!#REF!=10,Audit!#REF!,"")</f>
        <v>#REF!</v>
      </c>
      <c r="BC201" s="47" t="e">
        <f t="shared" si="113"/>
        <v>#REF!</v>
      </c>
      <c r="BD201" s="50" t="e">
        <f>VLOOKUP(Audit!#REF!,$V$3:$AE$12,9,FALSE)&amp; IF(Audit!#REF!=10,Audit!#REF!,"")</f>
        <v>#REF!</v>
      </c>
      <c r="BE201" s="50" t="e">
        <f>VLOOKUP(Audit!#REF!,$V$13:$AE$22,9,FALSE) &amp; IF(Audit!#REF!=10,Audit!#REF!,"") &amp; IF(Audit!#REF!&lt;&gt;1,U201,"")</f>
        <v>#REF!</v>
      </c>
      <c r="BF201" s="47" t="e">
        <f t="shared" si="114"/>
        <v>#REF!</v>
      </c>
      <c r="BG201" s="50" t="e">
        <f>VLOOKUP(Audit!#REF!,$V$3:$AE$12,10,FALSE) &amp; Audit!#REF! &amp; IF(Audit!#REF!=10,Audit!#REF!,"")</f>
        <v>#REF!</v>
      </c>
      <c r="BH201" s="50" t="e">
        <f>VLOOKUP(Audit!#REF!,$V$13:$AE$22,10,FALSE) &amp; IF(Audit!#REF!=10,Audit!#REF!,"") &amp; IF(Audit!#REF!&lt;&gt;1,U201,"")</f>
        <v>#REF!</v>
      </c>
      <c r="BI201" s="47" t="e">
        <f t="shared" si="115"/>
        <v>#REF!</v>
      </c>
      <c r="BJ201" s="48" t="str">
        <f t="shared" si="116"/>
        <v/>
      </c>
      <c r="BK201" s="48" t="str">
        <f t="shared" si="117"/>
        <v/>
      </c>
      <c r="BL201" s="48" t="str">
        <f t="shared" si="118"/>
        <v/>
      </c>
      <c r="BM201" s="48" t="str">
        <f t="shared" si="119"/>
        <v/>
      </c>
      <c r="BN201" s="48" t="str">
        <f t="shared" si="120"/>
        <v/>
      </c>
      <c r="BO201" s="48" t="str">
        <f t="shared" si="121"/>
        <v/>
      </c>
      <c r="BP201" s="48" t="str">
        <f t="shared" si="122"/>
        <v/>
      </c>
      <c r="BQ201" s="48" t="str">
        <f t="shared" si="123"/>
        <v/>
      </c>
      <c r="BR201" s="48" t="str">
        <f t="shared" si="124"/>
        <v/>
      </c>
      <c r="BS201" s="48" t="str">
        <f t="shared" si="125"/>
        <v/>
      </c>
      <c r="BT201" s="48" t="str">
        <f t="shared" si="126"/>
        <v/>
      </c>
      <c r="BU201" s="48" t="str">
        <f t="shared" si="127"/>
        <v/>
      </c>
    </row>
    <row r="202" spans="1:73">
      <c r="A202" s="10" t="e">
        <f>Audit!#REF!</f>
        <v>#REF!</v>
      </c>
      <c r="B202" s="10" t="e">
        <f t="shared" si="98"/>
        <v>#REF!</v>
      </c>
      <c r="C202" s="17" t="e">
        <f>VLOOKUP(Audit!#REF!,$V$3:$AE$12,2,FALSE) &amp; VLOOKUP(Audit!#REF!,$V$13:$AE$22,2,FALSE)&amp; IF(Audit!#REF!=10,Audit!#REF!&amp;Audit!#REF!,"")</f>
        <v>#REF!</v>
      </c>
      <c r="D202" s="17" t="e">
        <f>VLOOKUP(Audit!#REF!,$V$3:$AE$12,3,FALSE) &amp; VLOOKUP(Audit!#REF!,$V$13:$AE$22,3,FALSE) &amp;IF(Audit!#REF!=10,Audit!#REF!&amp;Audit!#REF!,"")</f>
        <v>#REF!</v>
      </c>
      <c r="E202" s="17" t="e">
        <f>VLOOKUP(Audit!#REF!,$V$3:$AE$12,4,FALSE)&amp; Audit!#REF! &amp; VLOOKUP(Audit!#REF!,$V$13:$AE$22,4,FALSE)&amp; IF(Audit!#REF!=10,Audit!#REF!&amp;Audit!#REF!,"")</f>
        <v>#REF!</v>
      </c>
      <c r="F202" s="17" t="e">
        <f>VLOOKUP(Audit!#REF!,$V$3:$AE$12,5,FALSE) &amp; VLOOKUP(Audit!#REF!,$V$13:$AE$22,5,FALSE)&amp; IF(Audit!#REF!=10,Audit!#REF!&amp;Audit!#REF!,"")</f>
        <v>#REF!</v>
      </c>
      <c r="G202" s="17" t="e">
        <f>VLOOKUP(Audit!#REF!,$V$3:$AE$12,6,FALSE) &amp; VLOOKUP(Audit!#REF!,$V$13:$AE$22,6,FALSE)&amp; IF(Audit!#REF!=10,Audit!#REF!&amp;Audit!#REF!,"")</f>
        <v>#REF!</v>
      </c>
      <c r="H202" s="17" t="e">
        <f>VLOOKUP(Audit!#REF!,$V$3:$AE$12,7,FALSE) &amp; VLOOKUP(Audit!#REF!,$V$13:$AE$22,7,FALSE)&amp;IF(Audit!#REF!=10,Audit!#REF!&amp;Audit!#REF!,"")</f>
        <v>#REF!</v>
      </c>
      <c r="I202" s="17" t="e">
        <f>VLOOKUP(Audit!#REF!,$V$3:$AE$12,8,FALSE) &amp; Audit!#REF! &amp; VLOOKUP(Audit!#REF!,$V$13:$AE$22,8,FALSE)&amp;IF(Audit!#REF!=10,Audit!#REF!&amp;Audit!#REF!,"")</f>
        <v>#REF!</v>
      </c>
      <c r="J202" s="17" t="e">
        <f>VLOOKUP(Audit!#REF!,$V$3:$AE$12,9,FALSE) &amp; VLOOKUP(Audit!#REF!,$V$13:$AE$22,9,FALSE) &amp; IF(Audit!#REF!=10,Audit!#REF!&amp;Audit!#REF!,"") &amp; IF(Audit!#REF!&lt;&gt;1,U202,"")</f>
        <v>#REF!</v>
      </c>
      <c r="K202" s="17" t="e">
        <f>VLOOKUP(Audit!#REF!,$V$3:$AE$12,10,FALSE) &amp; Audit!#REF! &amp; VLOOKUP(Audit!#REF!,$V$13:$AE$22,10,FALSE) &amp; IF(Audit!#REF!=10,Audit!#REF!&amp;Audit!#REF!,"") &amp; IF(Audit!#REF!&lt;&gt;1,U202,"")</f>
        <v>#REF!</v>
      </c>
      <c r="L202" s="10" t="e">
        <f>Audit!#REF!</f>
        <v>#REF!</v>
      </c>
      <c r="M202" s="10" t="e">
        <f t="shared" si="99"/>
        <v>#REF!</v>
      </c>
      <c r="N202" s="10" t="e">
        <f t="shared" si="100"/>
        <v>#REF!</v>
      </c>
      <c r="O202" s="10" t="e">
        <f t="shared" si="101"/>
        <v>#REF!</v>
      </c>
      <c r="P202" s="10" t="e">
        <f t="shared" si="102"/>
        <v>#REF!</v>
      </c>
      <c r="Q202" s="10" t="e">
        <f t="shared" si="103"/>
        <v>#REF!</v>
      </c>
      <c r="R202" s="10" t="e">
        <f t="shared" si="104"/>
        <v>#REF!</v>
      </c>
      <c r="S202" s="10" t="e">
        <f t="shared" si="105"/>
        <v>#REF!</v>
      </c>
      <c r="T202" s="10" t="e">
        <f t="shared" si="106"/>
        <v>#REF!</v>
      </c>
      <c r="U202" s="17" t="e">
        <f>IF(Audit!#REF!="","",VLOOKUP(Audit!#REF!,$W$26:$X$35,2,FALSE)) &amp; Audit!#REF! &amp; IF(Audit!#REF!="","",IF(Audit!#REF!&lt;=1.4,VLOOKUP(Audit!#REF!,$W$38:X247,2,FALSE),VLOOKUP(Audit!#REF!,$W$51:$X$61,2,FALSE))) &amp; IF(Audit!#REF!="","",VLOOKUP(Audit!#REF!,$Y$26:$Z$35,2,FALSE) &amp; Audit!#REF! &amp; IF(Audit!#REF!="","",IF(Audit!#REF!&lt;=1.4,VLOOKUP(Audit!#REF!,$Y$38:$Z$48,2,FALSE),VLOOKUP(Audit!#REF!,$Y$51:$Z$61,2,FALSE))))</f>
        <v>#REF!</v>
      </c>
      <c r="V202" s="21"/>
      <c r="AH202" s="49" t="e">
        <f>Audit!#REF!</f>
        <v>#REF!</v>
      </c>
      <c r="AI202" s="50" t="e">
        <f>VLOOKUP(Audit!#REF!,$V$3:$AE$12,2,FALSE)&amp; IF(Audit!#REF!=10,Audit!#REF!,"")</f>
        <v>#REF!</v>
      </c>
      <c r="AJ202" s="50" t="e">
        <f>VLOOKUP(Audit!#REF!,$V$13:$AE$22,2,FALSE)&amp; IF(Audit!#REF!=10,Audit!#REF!,"")</f>
        <v>#REF!</v>
      </c>
      <c r="AK202" s="47" t="e">
        <f t="shared" si="107"/>
        <v>#REF!</v>
      </c>
      <c r="AL202" s="50" t="e">
        <f>VLOOKUP(Audit!#REF!,$V$3:$AE$12,3,FALSE)&amp; IF(Audit!#REF!=10,Audit!#REF!,"")</f>
        <v>#REF!</v>
      </c>
      <c r="AM202" s="50" t="e">
        <f>VLOOKUP(Audit!#REF!,$V$13:$AE$22,3,FALSE)&amp; IF(Audit!#REF!=10,Audit!#REF!,"")</f>
        <v>#REF!</v>
      </c>
      <c r="AN202" s="47" t="e">
        <f t="shared" si="108"/>
        <v>#REF!</v>
      </c>
      <c r="AO202" s="50" t="e">
        <f>VLOOKUP(Audit!#REF!,$V$3:$AE$12,4,FALSE) &amp;  Audit!#REF! &amp; IF(Audit!#REF!=10,Audit!#REF!,"")</f>
        <v>#REF!</v>
      </c>
      <c r="AP202" s="50" t="e">
        <f>VLOOKUP(Audit!#REF!,$V$13:$AE$22,4,FALSE)&amp; IF(Audit!#REF!=10,Audit!#REF!,"")</f>
        <v>#REF!</v>
      </c>
      <c r="AQ202" s="47" t="e">
        <f t="shared" si="109"/>
        <v>#REF!</v>
      </c>
      <c r="AR202" s="50" t="e">
        <f>VLOOKUP(Audit!#REF!,$V$3:$AE$12,5,FALSE)&amp; IF(Audit!#REF!=10,Audit!#REF!,"")</f>
        <v>#REF!</v>
      </c>
      <c r="AS202" s="50" t="e">
        <f>VLOOKUP(Audit!#REF!,$V$13:$AE$22,5,FALSE)&amp; IF(Audit!#REF!=10,Audit!#REF!,"")</f>
        <v>#REF!</v>
      </c>
      <c r="AT202" s="47" t="e">
        <f t="shared" si="110"/>
        <v>#REF!</v>
      </c>
      <c r="AU202" s="50" t="e">
        <f>VLOOKUP(Audit!#REF!,$V$3:$AE$12,6,FALSE)&amp; IF(Audit!#REF!=10,Audit!#REF!,"")</f>
        <v>#REF!</v>
      </c>
      <c r="AV202" s="50" t="e">
        <f>VLOOKUP(Audit!#REF!,$V$13:$AE$22,6,FALSE)&amp; IF(Audit!#REF!=10,Audit!#REF!,"")</f>
        <v>#REF!</v>
      </c>
      <c r="AW202" s="47" t="e">
        <f t="shared" si="111"/>
        <v>#REF!</v>
      </c>
      <c r="AX202" s="50" t="e">
        <f>VLOOKUP(Audit!#REF!,$V$3:$AE$12,7,FALSE)&amp; IF(Audit!#REF!=10,Audit!#REF!,"")</f>
        <v>#REF!</v>
      </c>
      <c r="AY202" s="50" t="e">
        <f>VLOOKUP(Audit!#REF!,$V$13:$AE$22,7,FALSE) &amp; IF(Audit!#REF!=10,Audit!#REF!,"")</f>
        <v>#REF!</v>
      </c>
      <c r="AZ202" s="47" t="e">
        <f t="shared" si="112"/>
        <v>#REF!</v>
      </c>
      <c r="BA202" s="50" t="e">
        <f>VLOOKUP(Audit!#REF!,$V$3:$AE$12,8,FALSE)&amp; Audit!#REF! &amp; IF(Audit!#REF!=10,Audit!#REF!,"")</f>
        <v>#REF!</v>
      </c>
      <c r="BB202" s="50" t="e">
        <f>VLOOKUP(Audit!#REF!,$V$13:$AE$22,8,FALSE) &amp; IF(Audit!#REF!=10,Audit!#REF!,"")</f>
        <v>#REF!</v>
      </c>
      <c r="BC202" s="47" t="e">
        <f t="shared" si="113"/>
        <v>#REF!</v>
      </c>
      <c r="BD202" s="50" t="e">
        <f>VLOOKUP(Audit!#REF!,$V$3:$AE$12,9,FALSE)&amp; IF(Audit!#REF!=10,Audit!#REF!,"")</f>
        <v>#REF!</v>
      </c>
      <c r="BE202" s="50" t="e">
        <f>VLOOKUP(Audit!#REF!,$V$13:$AE$22,9,FALSE) &amp; IF(Audit!#REF!=10,Audit!#REF!,"") &amp; IF(Audit!#REF!&lt;&gt;1,U202,"")</f>
        <v>#REF!</v>
      </c>
      <c r="BF202" s="47" t="e">
        <f t="shared" si="114"/>
        <v>#REF!</v>
      </c>
      <c r="BG202" s="50" t="e">
        <f>VLOOKUP(Audit!#REF!,$V$3:$AE$12,10,FALSE) &amp; Audit!#REF! &amp; IF(Audit!#REF!=10,Audit!#REF!,"")</f>
        <v>#REF!</v>
      </c>
      <c r="BH202" s="50" t="e">
        <f>VLOOKUP(Audit!#REF!,$V$13:$AE$22,10,FALSE) &amp; IF(Audit!#REF!=10,Audit!#REF!,"") &amp; IF(Audit!#REF!&lt;&gt;1,U202,"")</f>
        <v>#REF!</v>
      </c>
      <c r="BI202" s="47" t="e">
        <f t="shared" si="115"/>
        <v>#REF!</v>
      </c>
      <c r="BJ202" s="48" t="str">
        <f t="shared" si="116"/>
        <v/>
      </c>
      <c r="BK202" s="48" t="str">
        <f t="shared" si="117"/>
        <v/>
      </c>
      <c r="BL202" s="48" t="str">
        <f t="shared" si="118"/>
        <v/>
      </c>
      <c r="BM202" s="48" t="str">
        <f t="shared" si="119"/>
        <v/>
      </c>
      <c r="BN202" s="48" t="str">
        <f t="shared" si="120"/>
        <v/>
      </c>
      <c r="BO202" s="48" t="str">
        <f t="shared" si="121"/>
        <v/>
      </c>
      <c r="BP202" s="48" t="str">
        <f t="shared" si="122"/>
        <v/>
      </c>
      <c r="BQ202" s="48" t="str">
        <f t="shared" si="123"/>
        <v/>
      </c>
      <c r="BR202" s="48" t="str">
        <f t="shared" si="124"/>
        <v/>
      </c>
      <c r="BS202" s="48" t="str">
        <f t="shared" si="125"/>
        <v/>
      </c>
      <c r="BT202" s="48" t="str">
        <f t="shared" si="126"/>
        <v/>
      </c>
      <c r="BU202" s="48" t="str">
        <f t="shared" si="127"/>
        <v/>
      </c>
    </row>
    <row r="203" spans="1:73">
      <c r="A203" s="10" t="e">
        <f>Audit!#REF!</f>
        <v>#REF!</v>
      </c>
      <c r="B203" s="10" t="e">
        <f t="shared" si="98"/>
        <v>#REF!</v>
      </c>
      <c r="C203" s="17" t="e">
        <f>VLOOKUP(Audit!#REF!,$V$3:$AE$12,2,FALSE) &amp; VLOOKUP(Audit!#REF!,$V$13:$AE$22,2,FALSE)&amp; IF(Audit!#REF!=10,Audit!#REF!&amp;Audit!#REF!,"")</f>
        <v>#REF!</v>
      </c>
      <c r="D203" s="17" t="e">
        <f>VLOOKUP(Audit!#REF!,$V$3:$AE$12,3,FALSE) &amp; VLOOKUP(Audit!#REF!,$V$13:$AE$22,3,FALSE) &amp;IF(Audit!#REF!=10,Audit!#REF!&amp;Audit!#REF!,"")</f>
        <v>#REF!</v>
      </c>
      <c r="E203" s="17" t="e">
        <f>VLOOKUP(Audit!#REF!,$V$3:$AE$12,4,FALSE)&amp; Audit!#REF! &amp; VLOOKUP(Audit!#REF!,$V$13:$AE$22,4,FALSE)&amp; IF(Audit!#REF!=10,Audit!#REF!&amp;Audit!#REF!,"")</f>
        <v>#REF!</v>
      </c>
      <c r="F203" s="17" t="e">
        <f>VLOOKUP(Audit!#REF!,$V$3:$AE$12,5,FALSE) &amp; VLOOKUP(Audit!#REF!,$V$13:$AE$22,5,FALSE)&amp; IF(Audit!#REF!=10,Audit!#REF!&amp;Audit!#REF!,"")</f>
        <v>#REF!</v>
      </c>
      <c r="G203" s="17" t="e">
        <f>VLOOKUP(Audit!#REF!,$V$3:$AE$12,6,FALSE) &amp; VLOOKUP(Audit!#REF!,$V$13:$AE$22,6,FALSE)&amp; IF(Audit!#REF!=10,Audit!#REF!&amp;Audit!#REF!,"")</f>
        <v>#REF!</v>
      </c>
      <c r="H203" s="17" t="e">
        <f>VLOOKUP(Audit!#REF!,$V$3:$AE$12,7,FALSE) &amp; VLOOKUP(Audit!#REF!,$V$13:$AE$22,7,FALSE)&amp;IF(Audit!#REF!=10,Audit!#REF!&amp;Audit!#REF!,"")</f>
        <v>#REF!</v>
      </c>
      <c r="I203" s="17" t="e">
        <f>VLOOKUP(Audit!#REF!,$V$3:$AE$12,8,FALSE) &amp; Audit!#REF! &amp; VLOOKUP(Audit!#REF!,$V$13:$AE$22,8,FALSE)&amp;IF(Audit!#REF!=10,Audit!#REF!&amp;Audit!#REF!,"")</f>
        <v>#REF!</v>
      </c>
      <c r="J203" s="17" t="e">
        <f>VLOOKUP(Audit!#REF!,$V$3:$AE$12,9,FALSE) &amp; VLOOKUP(Audit!#REF!,$V$13:$AE$22,9,FALSE) &amp; IF(Audit!#REF!=10,Audit!#REF!&amp;Audit!#REF!,"") &amp; IF(Audit!#REF!&lt;&gt;1,U203,"")</f>
        <v>#REF!</v>
      </c>
      <c r="K203" s="17" t="e">
        <f>VLOOKUP(Audit!#REF!,$V$3:$AE$12,10,FALSE) &amp; Audit!#REF! &amp; VLOOKUP(Audit!#REF!,$V$13:$AE$22,10,FALSE) &amp; IF(Audit!#REF!=10,Audit!#REF!&amp;Audit!#REF!,"") &amp; IF(Audit!#REF!&lt;&gt;1,U203,"")</f>
        <v>#REF!</v>
      </c>
      <c r="L203" s="10" t="e">
        <f>Audit!#REF!</f>
        <v>#REF!</v>
      </c>
      <c r="M203" s="10" t="e">
        <f t="shared" si="99"/>
        <v>#REF!</v>
      </c>
      <c r="N203" s="10" t="e">
        <f t="shared" si="100"/>
        <v>#REF!</v>
      </c>
      <c r="O203" s="10" t="e">
        <f t="shared" si="101"/>
        <v>#REF!</v>
      </c>
      <c r="P203" s="10" t="e">
        <f t="shared" si="102"/>
        <v>#REF!</v>
      </c>
      <c r="Q203" s="10" t="e">
        <f t="shared" si="103"/>
        <v>#REF!</v>
      </c>
      <c r="R203" s="10" t="e">
        <f t="shared" si="104"/>
        <v>#REF!</v>
      </c>
      <c r="S203" s="10" t="e">
        <f t="shared" si="105"/>
        <v>#REF!</v>
      </c>
      <c r="T203" s="10" t="e">
        <f t="shared" si="106"/>
        <v>#REF!</v>
      </c>
      <c r="U203" s="17" t="e">
        <f>IF(Audit!#REF!="","",VLOOKUP(Audit!#REF!,$W$26:$X$35,2,FALSE)) &amp; Audit!#REF! &amp; IF(Audit!#REF!="","",IF(Audit!#REF!&lt;=1.4,VLOOKUP(Audit!#REF!,$W$38:X248,2,FALSE),VLOOKUP(Audit!#REF!,$W$51:$X$61,2,FALSE))) &amp; IF(Audit!#REF!="","",VLOOKUP(Audit!#REF!,$Y$26:$Z$35,2,FALSE) &amp; Audit!#REF! &amp; IF(Audit!#REF!="","",IF(Audit!#REF!&lt;=1.4,VLOOKUP(Audit!#REF!,$Y$38:$Z$48,2,FALSE),VLOOKUP(Audit!#REF!,$Y$51:$Z$61,2,FALSE))))</f>
        <v>#REF!</v>
      </c>
      <c r="V203" s="21"/>
      <c r="AH203" s="49" t="e">
        <f>Audit!#REF!</f>
        <v>#REF!</v>
      </c>
      <c r="AI203" s="50" t="e">
        <f>VLOOKUP(Audit!#REF!,$V$3:$AE$12,2,FALSE)&amp; IF(Audit!#REF!=10,Audit!#REF!,"")</f>
        <v>#REF!</v>
      </c>
      <c r="AJ203" s="50" t="e">
        <f>VLOOKUP(Audit!#REF!,$V$13:$AE$22,2,FALSE)&amp; IF(Audit!#REF!=10,Audit!#REF!,"")</f>
        <v>#REF!</v>
      </c>
      <c r="AK203" s="47" t="e">
        <f t="shared" si="107"/>
        <v>#REF!</v>
      </c>
      <c r="AL203" s="50" t="e">
        <f>VLOOKUP(Audit!#REF!,$V$3:$AE$12,3,FALSE)&amp; IF(Audit!#REF!=10,Audit!#REF!,"")</f>
        <v>#REF!</v>
      </c>
      <c r="AM203" s="50" t="e">
        <f>VLOOKUP(Audit!#REF!,$V$13:$AE$22,3,FALSE)&amp; IF(Audit!#REF!=10,Audit!#REF!,"")</f>
        <v>#REF!</v>
      </c>
      <c r="AN203" s="47" t="e">
        <f t="shared" si="108"/>
        <v>#REF!</v>
      </c>
      <c r="AO203" s="50" t="e">
        <f>VLOOKUP(Audit!#REF!,$V$3:$AE$12,4,FALSE) &amp;  Audit!#REF! &amp; IF(Audit!#REF!=10,Audit!#REF!,"")</f>
        <v>#REF!</v>
      </c>
      <c r="AP203" s="50" t="e">
        <f>VLOOKUP(Audit!#REF!,$V$13:$AE$22,4,FALSE)&amp; IF(Audit!#REF!=10,Audit!#REF!,"")</f>
        <v>#REF!</v>
      </c>
      <c r="AQ203" s="47" t="e">
        <f t="shared" si="109"/>
        <v>#REF!</v>
      </c>
      <c r="AR203" s="50" t="e">
        <f>VLOOKUP(Audit!#REF!,$V$3:$AE$12,5,FALSE)&amp; IF(Audit!#REF!=10,Audit!#REF!,"")</f>
        <v>#REF!</v>
      </c>
      <c r="AS203" s="50" t="e">
        <f>VLOOKUP(Audit!#REF!,$V$13:$AE$22,5,FALSE)&amp; IF(Audit!#REF!=10,Audit!#REF!,"")</f>
        <v>#REF!</v>
      </c>
      <c r="AT203" s="47" t="e">
        <f t="shared" si="110"/>
        <v>#REF!</v>
      </c>
      <c r="AU203" s="50" t="e">
        <f>VLOOKUP(Audit!#REF!,$V$3:$AE$12,6,FALSE)&amp; IF(Audit!#REF!=10,Audit!#REF!,"")</f>
        <v>#REF!</v>
      </c>
      <c r="AV203" s="50" t="e">
        <f>VLOOKUP(Audit!#REF!,$V$13:$AE$22,6,FALSE)&amp; IF(Audit!#REF!=10,Audit!#REF!,"")</f>
        <v>#REF!</v>
      </c>
      <c r="AW203" s="47" t="e">
        <f t="shared" si="111"/>
        <v>#REF!</v>
      </c>
      <c r="AX203" s="50" t="e">
        <f>VLOOKUP(Audit!#REF!,$V$3:$AE$12,7,FALSE)&amp; IF(Audit!#REF!=10,Audit!#REF!,"")</f>
        <v>#REF!</v>
      </c>
      <c r="AY203" s="50" t="e">
        <f>VLOOKUP(Audit!#REF!,$V$13:$AE$22,7,FALSE) &amp; IF(Audit!#REF!=10,Audit!#REF!,"")</f>
        <v>#REF!</v>
      </c>
      <c r="AZ203" s="47" t="e">
        <f t="shared" si="112"/>
        <v>#REF!</v>
      </c>
      <c r="BA203" s="50" t="e">
        <f>VLOOKUP(Audit!#REF!,$V$3:$AE$12,8,FALSE)&amp; Audit!#REF! &amp; IF(Audit!#REF!=10,Audit!#REF!,"")</f>
        <v>#REF!</v>
      </c>
      <c r="BB203" s="50" t="e">
        <f>VLOOKUP(Audit!#REF!,$V$13:$AE$22,8,FALSE) &amp; IF(Audit!#REF!=10,Audit!#REF!,"")</f>
        <v>#REF!</v>
      </c>
      <c r="BC203" s="47" t="e">
        <f t="shared" si="113"/>
        <v>#REF!</v>
      </c>
      <c r="BD203" s="50" t="e">
        <f>VLOOKUP(Audit!#REF!,$V$3:$AE$12,9,FALSE)&amp; IF(Audit!#REF!=10,Audit!#REF!,"")</f>
        <v>#REF!</v>
      </c>
      <c r="BE203" s="50" t="e">
        <f>VLOOKUP(Audit!#REF!,$V$13:$AE$22,9,FALSE) &amp; IF(Audit!#REF!=10,Audit!#REF!,"") &amp; IF(Audit!#REF!&lt;&gt;1,U203,"")</f>
        <v>#REF!</v>
      </c>
      <c r="BF203" s="47" t="e">
        <f t="shared" si="114"/>
        <v>#REF!</v>
      </c>
      <c r="BG203" s="50" t="e">
        <f>VLOOKUP(Audit!#REF!,$V$3:$AE$12,10,FALSE) &amp; Audit!#REF! &amp; IF(Audit!#REF!=10,Audit!#REF!,"")</f>
        <v>#REF!</v>
      </c>
      <c r="BH203" s="50" t="e">
        <f>VLOOKUP(Audit!#REF!,$V$13:$AE$22,10,FALSE) &amp; IF(Audit!#REF!=10,Audit!#REF!,"") &amp; IF(Audit!#REF!&lt;&gt;1,U203,"")</f>
        <v>#REF!</v>
      </c>
      <c r="BI203" s="47" t="e">
        <f t="shared" si="115"/>
        <v>#REF!</v>
      </c>
      <c r="BJ203" s="48" t="str">
        <f t="shared" si="116"/>
        <v/>
      </c>
      <c r="BK203" s="48" t="str">
        <f t="shared" si="117"/>
        <v/>
      </c>
      <c r="BL203" s="48" t="str">
        <f t="shared" si="118"/>
        <v/>
      </c>
      <c r="BM203" s="48" t="str">
        <f t="shared" si="119"/>
        <v/>
      </c>
      <c r="BN203" s="48" t="str">
        <f t="shared" si="120"/>
        <v/>
      </c>
      <c r="BO203" s="48" t="str">
        <f t="shared" si="121"/>
        <v/>
      </c>
      <c r="BP203" s="48" t="str">
        <f t="shared" si="122"/>
        <v/>
      </c>
      <c r="BQ203" s="48" t="str">
        <f t="shared" si="123"/>
        <v/>
      </c>
      <c r="BR203" s="48" t="str">
        <f t="shared" si="124"/>
        <v/>
      </c>
      <c r="BS203" s="48" t="str">
        <f t="shared" si="125"/>
        <v/>
      </c>
      <c r="BT203" s="48" t="str">
        <f t="shared" si="126"/>
        <v/>
      </c>
      <c r="BU203" s="48" t="str">
        <f t="shared" si="127"/>
        <v/>
      </c>
    </row>
    <row r="204" spans="1:73">
      <c r="A204" s="10" t="e">
        <f>Audit!#REF!</f>
        <v>#REF!</v>
      </c>
      <c r="B204" s="10" t="e">
        <f t="shared" si="98"/>
        <v>#REF!</v>
      </c>
      <c r="C204" s="17" t="e">
        <f>VLOOKUP(Audit!#REF!,$V$3:$AE$12,2,FALSE) &amp; VLOOKUP(Audit!#REF!,$V$13:$AE$22,2,FALSE)&amp; IF(Audit!#REF!=10,Audit!#REF!&amp;Audit!#REF!,"")</f>
        <v>#REF!</v>
      </c>
      <c r="D204" s="17" t="e">
        <f>VLOOKUP(Audit!#REF!,$V$3:$AE$12,3,FALSE) &amp; VLOOKUP(Audit!#REF!,$V$13:$AE$22,3,FALSE) &amp;IF(Audit!#REF!=10,Audit!#REF!&amp;Audit!#REF!,"")</f>
        <v>#REF!</v>
      </c>
      <c r="E204" s="17" t="e">
        <f>VLOOKUP(Audit!#REF!,$V$3:$AE$12,4,FALSE)&amp; Audit!#REF! &amp; VLOOKUP(Audit!#REF!,$V$13:$AE$22,4,FALSE)&amp; IF(Audit!#REF!=10,Audit!#REF!&amp;Audit!#REF!,"")</f>
        <v>#REF!</v>
      </c>
      <c r="F204" s="17" t="e">
        <f>VLOOKUP(Audit!#REF!,$V$3:$AE$12,5,FALSE) &amp; VLOOKUP(Audit!#REF!,$V$13:$AE$22,5,FALSE)&amp; IF(Audit!#REF!=10,Audit!#REF!&amp;Audit!#REF!,"")</f>
        <v>#REF!</v>
      </c>
      <c r="G204" s="17" t="e">
        <f>VLOOKUP(Audit!#REF!,$V$3:$AE$12,6,FALSE) &amp; VLOOKUP(Audit!#REF!,$V$13:$AE$22,6,FALSE)&amp; IF(Audit!#REF!=10,Audit!#REF!&amp;Audit!#REF!,"")</f>
        <v>#REF!</v>
      </c>
      <c r="H204" s="17" t="e">
        <f>VLOOKUP(Audit!#REF!,$V$3:$AE$12,7,FALSE) &amp; VLOOKUP(Audit!#REF!,$V$13:$AE$22,7,FALSE)&amp;IF(Audit!#REF!=10,Audit!#REF!&amp;Audit!#REF!,"")</f>
        <v>#REF!</v>
      </c>
      <c r="I204" s="17" t="e">
        <f>VLOOKUP(Audit!#REF!,$V$3:$AE$12,8,FALSE) &amp; Audit!#REF! &amp; VLOOKUP(Audit!#REF!,$V$13:$AE$22,8,FALSE)&amp;IF(Audit!#REF!=10,Audit!#REF!&amp;Audit!#REF!,"")</f>
        <v>#REF!</v>
      </c>
      <c r="J204" s="17" t="e">
        <f>VLOOKUP(Audit!#REF!,$V$3:$AE$12,9,FALSE) &amp; VLOOKUP(Audit!#REF!,$V$13:$AE$22,9,FALSE) &amp; IF(Audit!#REF!=10,Audit!#REF!&amp;Audit!#REF!,"") &amp; IF(Audit!#REF!&lt;&gt;1,U204,"")</f>
        <v>#REF!</v>
      </c>
      <c r="K204" s="17" t="e">
        <f>VLOOKUP(Audit!#REF!,$V$3:$AE$12,10,FALSE) &amp; Audit!#REF! &amp; VLOOKUP(Audit!#REF!,$V$13:$AE$22,10,FALSE) &amp; IF(Audit!#REF!=10,Audit!#REF!&amp;Audit!#REF!,"") &amp; IF(Audit!#REF!&lt;&gt;1,U204,"")</f>
        <v>#REF!</v>
      </c>
      <c r="L204" s="10" t="e">
        <f>Audit!#REF!</f>
        <v>#REF!</v>
      </c>
      <c r="M204" s="10" t="e">
        <f t="shared" si="99"/>
        <v>#REF!</v>
      </c>
      <c r="N204" s="10" t="e">
        <f t="shared" si="100"/>
        <v>#REF!</v>
      </c>
      <c r="O204" s="10" t="e">
        <f t="shared" si="101"/>
        <v>#REF!</v>
      </c>
      <c r="P204" s="10" t="e">
        <f t="shared" si="102"/>
        <v>#REF!</v>
      </c>
      <c r="Q204" s="10" t="e">
        <f t="shared" si="103"/>
        <v>#REF!</v>
      </c>
      <c r="R204" s="10" t="e">
        <f t="shared" si="104"/>
        <v>#REF!</v>
      </c>
      <c r="S204" s="10" t="e">
        <f t="shared" si="105"/>
        <v>#REF!</v>
      </c>
      <c r="T204" s="10" t="e">
        <f t="shared" si="106"/>
        <v>#REF!</v>
      </c>
      <c r="U204" s="17" t="e">
        <f>IF(Audit!#REF!="","",VLOOKUP(Audit!#REF!,$W$26:$X$35,2,FALSE)) &amp; Audit!#REF! &amp; IF(Audit!#REF!="","",IF(Audit!#REF!&lt;=1.4,VLOOKUP(Audit!#REF!,$W$38:X249,2,FALSE),VLOOKUP(Audit!#REF!,$W$51:$X$61,2,FALSE))) &amp; IF(Audit!#REF!="","",VLOOKUP(Audit!#REF!,$Y$26:$Z$35,2,FALSE) &amp; Audit!#REF! &amp; IF(Audit!#REF!="","",IF(Audit!#REF!&lt;=1.4,VLOOKUP(Audit!#REF!,$Y$38:$Z$48,2,FALSE),VLOOKUP(Audit!#REF!,$Y$51:$Z$61,2,FALSE))))</f>
        <v>#REF!</v>
      </c>
      <c r="V204" s="21"/>
      <c r="AH204" s="49" t="e">
        <f>Audit!#REF!</f>
        <v>#REF!</v>
      </c>
      <c r="AI204" s="50" t="e">
        <f>VLOOKUP(Audit!#REF!,$V$3:$AE$12,2,FALSE)&amp; IF(Audit!#REF!=10,Audit!#REF!,"")</f>
        <v>#REF!</v>
      </c>
      <c r="AJ204" s="50" t="e">
        <f>VLOOKUP(Audit!#REF!,$V$13:$AE$22,2,FALSE)&amp; IF(Audit!#REF!=10,Audit!#REF!,"")</f>
        <v>#REF!</v>
      </c>
      <c r="AK204" s="47" t="e">
        <f t="shared" si="107"/>
        <v>#REF!</v>
      </c>
      <c r="AL204" s="50" t="e">
        <f>VLOOKUP(Audit!#REF!,$V$3:$AE$12,3,FALSE)&amp; IF(Audit!#REF!=10,Audit!#REF!,"")</f>
        <v>#REF!</v>
      </c>
      <c r="AM204" s="50" t="e">
        <f>VLOOKUP(Audit!#REF!,$V$13:$AE$22,3,FALSE)&amp; IF(Audit!#REF!=10,Audit!#REF!,"")</f>
        <v>#REF!</v>
      </c>
      <c r="AN204" s="47" t="e">
        <f t="shared" si="108"/>
        <v>#REF!</v>
      </c>
      <c r="AO204" s="50" t="e">
        <f>VLOOKUP(Audit!#REF!,$V$3:$AE$12,4,FALSE) &amp;  Audit!#REF! &amp; IF(Audit!#REF!=10,Audit!#REF!,"")</f>
        <v>#REF!</v>
      </c>
      <c r="AP204" s="50" t="e">
        <f>VLOOKUP(Audit!#REF!,$V$13:$AE$22,4,FALSE)&amp; IF(Audit!#REF!=10,Audit!#REF!,"")</f>
        <v>#REF!</v>
      </c>
      <c r="AQ204" s="47" t="e">
        <f t="shared" si="109"/>
        <v>#REF!</v>
      </c>
      <c r="AR204" s="50" t="e">
        <f>VLOOKUP(Audit!#REF!,$V$3:$AE$12,5,FALSE)&amp; IF(Audit!#REF!=10,Audit!#REF!,"")</f>
        <v>#REF!</v>
      </c>
      <c r="AS204" s="50" t="e">
        <f>VLOOKUP(Audit!#REF!,$V$13:$AE$22,5,FALSE)&amp; IF(Audit!#REF!=10,Audit!#REF!,"")</f>
        <v>#REF!</v>
      </c>
      <c r="AT204" s="47" t="e">
        <f t="shared" si="110"/>
        <v>#REF!</v>
      </c>
      <c r="AU204" s="50" t="e">
        <f>VLOOKUP(Audit!#REF!,$V$3:$AE$12,6,FALSE)&amp; IF(Audit!#REF!=10,Audit!#REF!,"")</f>
        <v>#REF!</v>
      </c>
      <c r="AV204" s="50" t="e">
        <f>VLOOKUP(Audit!#REF!,$V$13:$AE$22,6,FALSE)&amp; IF(Audit!#REF!=10,Audit!#REF!,"")</f>
        <v>#REF!</v>
      </c>
      <c r="AW204" s="47" t="e">
        <f t="shared" si="111"/>
        <v>#REF!</v>
      </c>
      <c r="AX204" s="50" t="e">
        <f>VLOOKUP(Audit!#REF!,$V$3:$AE$12,7,FALSE)&amp; IF(Audit!#REF!=10,Audit!#REF!,"")</f>
        <v>#REF!</v>
      </c>
      <c r="AY204" s="50" t="e">
        <f>VLOOKUP(Audit!#REF!,$V$13:$AE$22,7,FALSE) &amp; IF(Audit!#REF!=10,Audit!#REF!,"")</f>
        <v>#REF!</v>
      </c>
      <c r="AZ204" s="47" t="e">
        <f t="shared" si="112"/>
        <v>#REF!</v>
      </c>
      <c r="BA204" s="50" t="e">
        <f>VLOOKUP(Audit!#REF!,$V$3:$AE$12,8,FALSE)&amp; Audit!#REF! &amp; IF(Audit!#REF!=10,Audit!#REF!,"")</f>
        <v>#REF!</v>
      </c>
      <c r="BB204" s="50" t="e">
        <f>VLOOKUP(Audit!#REF!,$V$13:$AE$22,8,FALSE) &amp; IF(Audit!#REF!=10,Audit!#REF!,"")</f>
        <v>#REF!</v>
      </c>
      <c r="BC204" s="47" t="e">
        <f t="shared" si="113"/>
        <v>#REF!</v>
      </c>
      <c r="BD204" s="50" t="e">
        <f>VLOOKUP(Audit!#REF!,$V$3:$AE$12,9,FALSE)&amp; IF(Audit!#REF!=10,Audit!#REF!,"")</f>
        <v>#REF!</v>
      </c>
      <c r="BE204" s="50" t="e">
        <f>VLOOKUP(Audit!#REF!,$V$13:$AE$22,9,FALSE) &amp; IF(Audit!#REF!=10,Audit!#REF!,"") &amp; IF(Audit!#REF!&lt;&gt;1,U204,"")</f>
        <v>#REF!</v>
      </c>
      <c r="BF204" s="47" t="e">
        <f t="shared" si="114"/>
        <v>#REF!</v>
      </c>
      <c r="BG204" s="50" t="e">
        <f>VLOOKUP(Audit!#REF!,$V$3:$AE$12,10,FALSE) &amp; Audit!#REF! &amp; IF(Audit!#REF!=10,Audit!#REF!,"")</f>
        <v>#REF!</v>
      </c>
      <c r="BH204" s="50" t="e">
        <f>VLOOKUP(Audit!#REF!,$V$13:$AE$22,10,FALSE) &amp; IF(Audit!#REF!=10,Audit!#REF!,"") &amp; IF(Audit!#REF!&lt;&gt;1,U204,"")</f>
        <v>#REF!</v>
      </c>
      <c r="BI204" s="47" t="e">
        <f t="shared" si="115"/>
        <v>#REF!</v>
      </c>
      <c r="BJ204" s="48" t="str">
        <f t="shared" si="116"/>
        <v/>
      </c>
      <c r="BK204" s="48" t="str">
        <f t="shared" si="117"/>
        <v/>
      </c>
      <c r="BL204" s="48" t="str">
        <f t="shared" si="118"/>
        <v/>
      </c>
      <c r="BM204" s="48" t="str">
        <f t="shared" si="119"/>
        <v/>
      </c>
      <c r="BN204" s="48" t="str">
        <f t="shared" si="120"/>
        <v/>
      </c>
      <c r="BO204" s="48" t="str">
        <f t="shared" si="121"/>
        <v/>
      </c>
      <c r="BP204" s="48" t="str">
        <f t="shared" si="122"/>
        <v/>
      </c>
      <c r="BQ204" s="48" t="str">
        <f t="shared" si="123"/>
        <v/>
      </c>
      <c r="BR204" s="48" t="str">
        <f t="shared" si="124"/>
        <v/>
      </c>
      <c r="BS204" s="48" t="str">
        <f t="shared" si="125"/>
        <v/>
      </c>
      <c r="BT204" s="48" t="str">
        <f t="shared" si="126"/>
        <v/>
      </c>
      <c r="BU204" s="48" t="str">
        <f t="shared" si="127"/>
        <v/>
      </c>
    </row>
    <row r="205" spans="1:73">
      <c r="A205" s="10" t="e">
        <f>Audit!#REF!</f>
        <v>#REF!</v>
      </c>
      <c r="B205" s="10" t="e">
        <f t="shared" ref="B205:B268" si="128">CONCATENATE(C205&amp;M205&amp;D205&amp;N205&amp;E205&amp;O205&amp;F205&amp;P205&amp;G205&amp;Q205&amp;H205&amp;R205&amp;I205&amp;S205&amp;J205&amp;T205&amp;K205)</f>
        <v>#REF!</v>
      </c>
      <c r="C205" s="17" t="e">
        <f>VLOOKUP(Audit!#REF!,$V$3:$AE$12,2,FALSE) &amp; VLOOKUP(Audit!#REF!,$V$13:$AE$22,2,FALSE)&amp; IF(Audit!#REF!=10,Audit!#REF!&amp;Audit!#REF!,"")</f>
        <v>#REF!</v>
      </c>
      <c r="D205" s="17" t="e">
        <f>VLOOKUP(Audit!#REF!,$V$3:$AE$12,3,FALSE) &amp; VLOOKUP(Audit!#REF!,$V$13:$AE$22,3,FALSE) &amp;IF(Audit!#REF!=10,Audit!#REF!&amp;Audit!#REF!,"")</f>
        <v>#REF!</v>
      </c>
      <c r="E205" s="17" t="e">
        <f>VLOOKUP(Audit!#REF!,$V$3:$AE$12,4,FALSE)&amp; Audit!#REF! &amp; VLOOKUP(Audit!#REF!,$V$13:$AE$22,4,FALSE)&amp; IF(Audit!#REF!=10,Audit!#REF!&amp;Audit!#REF!,"")</f>
        <v>#REF!</v>
      </c>
      <c r="F205" s="17" t="e">
        <f>VLOOKUP(Audit!#REF!,$V$3:$AE$12,5,FALSE) &amp; VLOOKUP(Audit!#REF!,$V$13:$AE$22,5,FALSE)&amp; IF(Audit!#REF!=10,Audit!#REF!&amp;Audit!#REF!,"")</f>
        <v>#REF!</v>
      </c>
      <c r="G205" s="17" t="e">
        <f>VLOOKUP(Audit!#REF!,$V$3:$AE$12,6,FALSE) &amp; VLOOKUP(Audit!#REF!,$V$13:$AE$22,6,FALSE)&amp; IF(Audit!#REF!=10,Audit!#REF!&amp;Audit!#REF!,"")</f>
        <v>#REF!</v>
      </c>
      <c r="H205" s="17" t="e">
        <f>VLOOKUP(Audit!#REF!,$V$3:$AE$12,7,FALSE) &amp; VLOOKUP(Audit!#REF!,$V$13:$AE$22,7,FALSE)&amp;IF(Audit!#REF!=10,Audit!#REF!&amp;Audit!#REF!,"")</f>
        <v>#REF!</v>
      </c>
      <c r="I205" s="17" t="e">
        <f>VLOOKUP(Audit!#REF!,$V$3:$AE$12,8,FALSE) &amp; Audit!#REF! &amp; VLOOKUP(Audit!#REF!,$V$13:$AE$22,8,FALSE)&amp;IF(Audit!#REF!=10,Audit!#REF!&amp;Audit!#REF!,"")</f>
        <v>#REF!</v>
      </c>
      <c r="J205" s="17" t="e">
        <f>VLOOKUP(Audit!#REF!,$V$3:$AE$12,9,FALSE) &amp; VLOOKUP(Audit!#REF!,$V$13:$AE$22,9,FALSE) &amp; IF(Audit!#REF!=10,Audit!#REF!&amp;Audit!#REF!,"") &amp; IF(Audit!#REF!&lt;&gt;1,U205,"")</f>
        <v>#REF!</v>
      </c>
      <c r="K205" s="17" t="e">
        <f>VLOOKUP(Audit!#REF!,$V$3:$AE$12,10,FALSE) &amp; Audit!#REF! &amp; VLOOKUP(Audit!#REF!,$V$13:$AE$22,10,FALSE) &amp; IF(Audit!#REF!=10,Audit!#REF!&amp;Audit!#REF!,"") &amp; IF(Audit!#REF!&lt;&gt;1,U205,"")</f>
        <v>#REF!</v>
      </c>
      <c r="L205" s="10" t="e">
        <f>Audit!#REF!</f>
        <v>#REF!</v>
      </c>
      <c r="M205" s="10" t="e">
        <f t="shared" si="99"/>
        <v>#REF!</v>
      </c>
      <c r="N205" s="10" t="e">
        <f t="shared" si="100"/>
        <v>#REF!</v>
      </c>
      <c r="O205" s="10" t="e">
        <f t="shared" si="101"/>
        <v>#REF!</v>
      </c>
      <c r="P205" s="10" t="e">
        <f t="shared" si="102"/>
        <v>#REF!</v>
      </c>
      <c r="Q205" s="10" t="e">
        <f t="shared" si="103"/>
        <v>#REF!</v>
      </c>
      <c r="R205" s="10" t="e">
        <f t="shared" si="104"/>
        <v>#REF!</v>
      </c>
      <c r="S205" s="10" t="e">
        <f t="shared" si="105"/>
        <v>#REF!</v>
      </c>
      <c r="T205" s="10" t="e">
        <f t="shared" si="106"/>
        <v>#REF!</v>
      </c>
      <c r="U205" s="17" t="e">
        <f>IF(Audit!#REF!="","",VLOOKUP(Audit!#REF!,$W$26:$X$35,2,FALSE)) &amp; Audit!#REF! &amp; IF(Audit!#REF!="","",IF(Audit!#REF!&lt;=1.4,VLOOKUP(Audit!#REF!,$W$38:X250,2,FALSE),VLOOKUP(Audit!#REF!,$W$51:$X$61,2,FALSE))) &amp; IF(Audit!#REF!="","",VLOOKUP(Audit!#REF!,$Y$26:$Z$35,2,FALSE) &amp; Audit!#REF! &amp; IF(Audit!#REF!="","",IF(Audit!#REF!&lt;=1.4,VLOOKUP(Audit!#REF!,$Y$38:$Z$48,2,FALSE),VLOOKUP(Audit!#REF!,$Y$51:$Z$61,2,FALSE))))</f>
        <v>#REF!</v>
      </c>
      <c r="V205" s="21"/>
      <c r="AH205" s="49" t="e">
        <f>Audit!#REF!</f>
        <v>#REF!</v>
      </c>
      <c r="AI205" s="50" t="e">
        <f>VLOOKUP(Audit!#REF!,$V$3:$AE$12,2,FALSE)&amp; IF(Audit!#REF!=10,Audit!#REF!,"")</f>
        <v>#REF!</v>
      </c>
      <c r="AJ205" s="50" t="e">
        <f>VLOOKUP(Audit!#REF!,$V$13:$AE$22,2,FALSE)&amp; IF(Audit!#REF!=10,Audit!#REF!,"")</f>
        <v>#REF!</v>
      </c>
      <c r="AK205" s="47" t="e">
        <f t="shared" si="107"/>
        <v>#REF!</v>
      </c>
      <c r="AL205" s="50" t="e">
        <f>VLOOKUP(Audit!#REF!,$V$3:$AE$12,3,FALSE)&amp; IF(Audit!#REF!=10,Audit!#REF!,"")</f>
        <v>#REF!</v>
      </c>
      <c r="AM205" s="50" t="e">
        <f>VLOOKUP(Audit!#REF!,$V$13:$AE$22,3,FALSE)&amp; IF(Audit!#REF!=10,Audit!#REF!,"")</f>
        <v>#REF!</v>
      </c>
      <c r="AN205" s="47" t="e">
        <f t="shared" si="108"/>
        <v>#REF!</v>
      </c>
      <c r="AO205" s="50" t="e">
        <f>VLOOKUP(Audit!#REF!,$V$3:$AE$12,4,FALSE) &amp;  Audit!#REF! &amp; IF(Audit!#REF!=10,Audit!#REF!,"")</f>
        <v>#REF!</v>
      </c>
      <c r="AP205" s="50" t="e">
        <f>VLOOKUP(Audit!#REF!,$V$13:$AE$22,4,FALSE)&amp; IF(Audit!#REF!=10,Audit!#REF!,"")</f>
        <v>#REF!</v>
      </c>
      <c r="AQ205" s="47" t="e">
        <f t="shared" si="109"/>
        <v>#REF!</v>
      </c>
      <c r="AR205" s="50" t="e">
        <f>VLOOKUP(Audit!#REF!,$V$3:$AE$12,5,FALSE)&amp; IF(Audit!#REF!=10,Audit!#REF!,"")</f>
        <v>#REF!</v>
      </c>
      <c r="AS205" s="50" t="e">
        <f>VLOOKUP(Audit!#REF!,$V$13:$AE$22,5,FALSE)&amp; IF(Audit!#REF!=10,Audit!#REF!,"")</f>
        <v>#REF!</v>
      </c>
      <c r="AT205" s="47" t="e">
        <f t="shared" si="110"/>
        <v>#REF!</v>
      </c>
      <c r="AU205" s="50" t="e">
        <f>VLOOKUP(Audit!#REF!,$V$3:$AE$12,6,FALSE)&amp; IF(Audit!#REF!=10,Audit!#REF!,"")</f>
        <v>#REF!</v>
      </c>
      <c r="AV205" s="50" t="e">
        <f>VLOOKUP(Audit!#REF!,$V$13:$AE$22,6,FALSE)&amp; IF(Audit!#REF!=10,Audit!#REF!,"")</f>
        <v>#REF!</v>
      </c>
      <c r="AW205" s="47" t="e">
        <f t="shared" si="111"/>
        <v>#REF!</v>
      </c>
      <c r="AX205" s="50" t="e">
        <f>VLOOKUP(Audit!#REF!,$V$3:$AE$12,7,FALSE)&amp; IF(Audit!#REF!=10,Audit!#REF!,"")</f>
        <v>#REF!</v>
      </c>
      <c r="AY205" s="50" t="e">
        <f>VLOOKUP(Audit!#REF!,$V$13:$AE$22,7,FALSE) &amp; IF(Audit!#REF!=10,Audit!#REF!,"")</f>
        <v>#REF!</v>
      </c>
      <c r="AZ205" s="47" t="e">
        <f t="shared" si="112"/>
        <v>#REF!</v>
      </c>
      <c r="BA205" s="50" t="e">
        <f>VLOOKUP(Audit!#REF!,$V$3:$AE$12,8,FALSE)&amp; Audit!#REF! &amp; IF(Audit!#REF!=10,Audit!#REF!,"")</f>
        <v>#REF!</v>
      </c>
      <c r="BB205" s="50" t="e">
        <f>VLOOKUP(Audit!#REF!,$V$13:$AE$22,8,FALSE) &amp; IF(Audit!#REF!=10,Audit!#REF!,"")</f>
        <v>#REF!</v>
      </c>
      <c r="BC205" s="47" t="e">
        <f t="shared" si="113"/>
        <v>#REF!</v>
      </c>
      <c r="BD205" s="50" t="e">
        <f>VLOOKUP(Audit!#REF!,$V$3:$AE$12,9,FALSE)&amp; IF(Audit!#REF!=10,Audit!#REF!,"")</f>
        <v>#REF!</v>
      </c>
      <c r="BE205" s="50" t="e">
        <f>VLOOKUP(Audit!#REF!,$V$13:$AE$22,9,FALSE) &amp; IF(Audit!#REF!=10,Audit!#REF!,"") &amp; IF(Audit!#REF!&lt;&gt;1,U205,"")</f>
        <v>#REF!</v>
      </c>
      <c r="BF205" s="47" t="e">
        <f t="shared" si="114"/>
        <v>#REF!</v>
      </c>
      <c r="BG205" s="50" t="e">
        <f>VLOOKUP(Audit!#REF!,$V$3:$AE$12,10,FALSE) &amp; Audit!#REF! &amp; IF(Audit!#REF!=10,Audit!#REF!,"")</f>
        <v>#REF!</v>
      </c>
      <c r="BH205" s="50" t="e">
        <f>VLOOKUP(Audit!#REF!,$V$13:$AE$22,10,FALSE) &amp; IF(Audit!#REF!=10,Audit!#REF!,"") &amp; IF(Audit!#REF!&lt;&gt;1,U205,"")</f>
        <v>#REF!</v>
      </c>
      <c r="BI205" s="47" t="e">
        <f t="shared" si="115"/>
        <v>#REF!</v>
      </c>
      <c r="BJ205" s="48" t="str">
        <f t="shared" si="116"/>
        <v/>
      </c>
      <c r="BK205" s="48" t="str">
        <f t="shared" si="117"/>
        <v/>
      </c>
      <c r="BL205" s="48" t="str">
        <f t="shared" si="118"/>
        <v/>
      </c>
      <c r="BM205" s="48" t="str">
        <f t="shared" si="119"/>
        <v/>
      </c>
      <c r="BN205" s="48" t="str">
        <f t="shared" si="120"/>
        <v/>
      </c>
      <c r="BO205" s="48" t="str">
        <f t="shared" si="121"/>
        <v/>
      </c>
      <c r="BP205" s="48" t="str">
        <f t="shared" si="122"/>
        <v/>
      </c>
      <c r="BQ205" s="48" t="str">
        <f t="shared" si="123"/>
        <v/>
      </c>
      <c r="BR205" s="48" t="str">
        <f t="shared" si="124"/>
        <v/>
      </c>
      <c r="BS205" s="48" t="str">
        <f t="shared" si="125"/>
        <v/>
      </c>
      <c r="BT205" s="48" t="str">
        <f t="shared" si="126"/>
        <v/>
      </c>
      <c r="BU205" s="48" t="str">
        <f t="shared" si="127"/>
        <v/>
      </c>
    </row>
    <row r="206" spans="1:73">
      <c r="A206" s="10" t="e">
        <f>Audit!#REF!</f>
        <v>#REF!</v>
      </c>
      <c r="B206" s="10" t="e">
        <f t="shared" si="128"/>
        <v>#REF!</v>
      </c>
      <c r="C206" s="17" t="e">
        <f>VLOOKUP(Audit!#REF!,$V$3:$AE$12,2,FALSE) &amp; VLOOKUP(Audit!#REF!,$V$13:$AE$22,2,FALSE)&amp; IF(Audit!#REF!=10,Audit!#REF!&amp;Audit!#REF!,"")</f>
        <v>#REF!</v>
      </c>
      <c r="D206" s="17" t="e">
        <f>VLOOKUP(Audit!#REF!,$V$3:$AE$12,3,FALSE) &amp; VLOOKUP(Audit!#REF!,$V$13:$AE$22,3,FALSE) &amp;IF(Audit!#REF!=10,Audit!#REF!&amp;Audit!#REF!,"")</f>
        <v>#REF!</v>
      </c>
      <c r="E206" s="17" t="e">
        <f>VLOOKUP(Audit!#REF!,$V$3:$AE$12,4,FALSE)&amp; Audit!#REF! &amp; VLOOKUP(Audit!#REF!,$V$13:$AE$22,4,FALSE)&amp; IF(Audit!#REF!=10,Audit!#REF!&amp;Audit!#REF!,"")</f>
        <v>#REF!</v>
      </c>
      <c r="F206" s="17" t="e">
        <f>VLOOKUP(Audit!#REF!,$V$3:$AE$12,5,FALSE) &amp; VLOOKUP(Audit!#REF!,$V$13:$AE$22,5,FALSE)&amp; IF(Audit!#REF!=10,Audit!#REF!&amp;Audit!#REF!,"")</f>
        <v>#REF!</v>
      </c>
      <c r="G206" s="17" t="e">
        <f>VLOOKUP(Audit!#REF!,$V$3:$AE$12,6,FALSE) &amp; VLOOKUP(Audit!#REF!,$V$13:$AE$22,6,FALSE)&amp; IF(Audit!#REF!=10,Audit!#REF!&amp;Audit!#REF!,"")</f>
        <v>#REF!</v>
      </c>
      <c r="H206" s="17" t="e">
        <f>VLOOKUP(Audit!#REF!,$V$3:$AE$12,7,FALSE) &amp; VLOOKUP(Audit!#REF!,$V$13:$AE$22,7,FALSE)&amp;IF(Audit!#REF!=10,Audit!#REF!&amp;Audit!#REF!,"")</f>
        <v>#REF!</v>
      </c>
      <c r="I206" s="17" t="e">
        <f>VLOOKUP(Audit!#REF!,$V$3:$AE$12,8,FALSE) &amp; Audit!#REF! &amp; VLOOKUP(Audit!#REF!,$V$13:$AE$22,8,FALSE)&amp;IF(Audit!#REF!=10,Audit!#REF!&amp;Audit!#REF!,"")</f>
        <v>#REF!</v>
      </c>
      <c r="J206" s="17" t="e">
        <f>VLOOKUP(Audit!#REF!,$V$3:$AE$12,9,FALSE) &amp; VLOOKUP(Audit!#REF!,$V$13:$AE$22,9,FALSE) &amp; IF(Audit!#REF!=10,Audit!#REF!&amp;Audit!#REF!,"") &amp; IF(Audit!#REF!&lt;&gt;1,U206,"")</f>
        <v>#REF!</v>
      </c>
      <c r="K206" s="17" t="e">
        <f>VLOOKUP(Audit!#REF!,$V$3:$AE$12,10,FALSE) &amp; Audit!#REF! &amp; VLOOKUP(Audit!#REF!,$V$13:$AE$22,10,FALSE) &amp; IF(Audit!#REF!=10,Audit!#REF!&amp;Audit!#REF!,"") &amp; IF(Audit!#REF!&lt;&gt;1,U206,"")</f>
        <v>#REF!</v>
      </c>
      <c r="L206" s="10" t="e">
        <f>Audit!#REF!</f>
        <v>#REF!</v>
      </c>
      <c r="M206" s="10" t="e">
        <f t="shared" si="99"/>
        <v>#REF!</v>
      </c>
      <c r="N206" s="10" t="e">
        <f t="shared" si="100"/>
        <v>#REF!</v>
      </c>
      <c r="O206" s="10" t="e">
        <f t="shared" si="101"/>
        <v>#REF!</v>
      </c>
      <c r="P206" s="10" t="e">
        <f t="shared" si="102"/>
        <v>#REF!</v>
      </c>
      <c r="Q206" s="10" t="e">
        <f t="shared" si="103"/>
        <v>#REF!</v>
      </c>
      <c r="R206" s="10" t="e">
        <f t="shared" si="104"/>
        <v>#REF!</v>
      </c>
      <c r="S206" s="10" t="e">
        <f t="shared" si="105"/>
        <v>#REF!</v>
      </c>
      <c r="T206" s="10" t="e">
        <f t="shared" si="106"/>
        <v>#REF!</v>
      </c>
      <c r="U206" s="17" t="e">
        <f>IF(Audit!#REF!="","",VLOOKUP(Audit!#REF!,$W$26:$X$35,2,FALSE)) &amp; Audit!#REF! &amp; IF(Audit!#REF!="","",IF(Audit!#REF!&lt;=1.4,VLOOKUP(Audit!#REF!,$W$38:X251,2,FALSE),VLOOKUP(Audit!#REF!,$W$51:$X$61,2,FALSE))) &amp; IF(Audit!#REF!="","",VLOOKUP(Audit!#REF!,$Y$26:$Z$35,2,FALSE) &amp; Audit!#REF! &amp; IF(Audit!#REF!="","",IF(Audit!#REF!&lt;=1.4,VLOOKUP(Audit!#REF!,$Y$38:$Z$48,2,FALSE),VLOOKUP(Audit!#REF!,$Y$51:$Z$61,2,FALSE))))</f>
        <v>#REF!</v>
      </c>
      <c r="V206" s="21"/>
      <c r="AH206" s="49" t="e">
        <f>Audit!#REF!</f>
        <v>#REF!</v>
      </c>
      <c r="AI206" s="50" t="e">
        <f>VLOOKUP(Audit!#REF!,$V$3:$AE$12,2,FALSE)&amp; IF(Audit!#REF!=10,Audit!#REF!,"")</f>
        <v>#REF!</v>
      </c>
      <c r="AJ206" s="50" t="e">
        <f>VLOOKUP(Audit!#REF!,$V$13:$AE$22,2,FALSE)&amp; IF(Audit!#REF!=10,Audit!#REF!,"")</f>
        <v>#REF!</v>
      </c>
      <c r="AK206" s="47" t="e">
        <f t="shared" si="107"/>
        <v>#REF!</v>
      </c>
      <c r="AL206" s="50" t="e">
        <f>VLOOKUP(Audit!#REF!,$V$3:$AE$12,3,FALSE)&amp; IF(Audit!#REF!=10,Audit!#REF!,"")</f>
        <v>#REF!</v>
      </c>
      <c r="AM206" s="50" t="e">
        <f>VLOOKUP(Audit!#REF!,$V$13:$AE$22,3,FALSE)&amp; IF(Audit!#REF!=10,Audit!#REF!,"")</f>
        <v>#REF!</v>
      </c>
      <c r="AN206" s="47" t="e">
        <f t="shared" si="108"/>
        <v>#REF!</v>
      </c>
      <c r="AO206" s="50" t="e">
        <f>VLOOKUP(Audit!#REF!,$V$3:$AE$12,4,FALSE) &amp;  Audit!#REF! &amp; IF(Audit!#REF!=10,Audit!#REF!,"")</f>
        <v>#REF!</v>
      </c>
      <c r="AP206" s="50" t="e">
        <f>VLOOKUP(Audit!#REF!,$V$13:$AE$22,4,FALSE)&amp; IF(Audit!#REF!=10,Audit!#REF!,"")</f>
        <v>#REF!</v>
      </c>
      <c r="AQ206" s="47" t="e">
        <f t="shared" si="109"/>
        <v>#REF!</v>
      </c>
      <c r="AR206" s="50" t="e">
        <f>VLOOKUP(Audit!#REF!,$V$3:$AE$12,5,FALSE)&amp; IF(Audit!#REF!=10,Audit!#REF!,"")</f>
        <v>#REF!</v>
      </c>
      <c r="AS206" s="50" t="e">
        <f>VLOOKUP(Audit!#REF!,$V$13:$AE$22,5,FALSE)&amp; IF(Audit!#REF!=10,Audit!#REF!,"")</f>
        <v>#REF!</v>
      </c>
      <c r="AT206" s="47" t="e">
        <f t="shared" si="110"/>
        <v>#REF!</v>
      </c>
      <c r="AU206" s="50" t="e">
        <f>VLOOKUP(Audit!#REF!,$V$3:$AE$12,6,FALSE)&amp; IF(Audit!#REF!=10,Audit!#REF!,"")</f>
        <v>#REF!</v>
      </c>
      <c r="AV206" s="50" t="e">
        <f>VLOOKUP(Audit!#REF!,$V$13:$AE$22,6,FALSE)&amp; IF(Audit!#REF!=10,Audit!#REF!,"")</f>
        <v>#REF!</v>
      </c>
      <c r="AW206" s="47" t="e">
        <f t="shared" si="111"/>
        <v>#REF!</v>
      </c>
      <c r="AX206" s="50" t="e">
        <f>VLOOKUP(Audit!#REF!,$V$3:$AE$12,7,FALSE)&amp; IF(Audit!#REF!=10,Audit!#REF!,"")</f>
        <v>#REF!</v>
      </c>
      <c r="AY206" s="50" t="e">
        <f>VLOOKUP(Audit!#REF!,$V$13:$AE$22,7,FALSE) &amp; IF(Audit!#REF!=10,Audit!#REF!,"")</f>
        <v>#REF!</v>
      </c>
      <c r="AZ206" s="47" t="e">
        <f t="shared" si="112"/>
        <v>#REF!</v>
      </c>
      <c r="BA206" s="50" t="e">
        <f>VLOOKUP(Audit!#REF!,$V$3:$AE$12,8,FALSE)&amp; Audit!#REF! &amp; IF(Audit!#REF!=10,Audit!#REF!,"")</f>
        <v>#REF!</v>
      </c>
      <c r="BB206" s="50" t="e">
        <f>VLOOKUP(Audit!#REF!,$V$13:$AE$22,8,FALSE) &amp; IF(Audit!#REF!=10,Audit!#REF!,"")</f>
        <v>#REF!</v>
      </c>
      <c r="BC206" s="47" t="e">
        <f t="shared" si="113"/>
        <v>#REF!</v>
      </c>
      <c r="BD206" s="50" t="e">
        <f>VLOOKUP(Audit!#REF!,$V$3:$AE$12,9,FALSE)&amp; IF(Audit!#REF!=10,Audit!#REF!,"")</f>
        <v>#REF!</v>
      </c>
      <c r="BE206" s="50" t="e">
        <f>VLOOKUP(Audit!#REF!,$V$13:$AE$22,9,FALSE) &amp; IF(Audit!#REF!=10,Audit!#REF!,"") &amp; IF(Audit!#REF!&lt;&gt;1,U206,"")</f>
        <v>#REF!</v>
      </c>
      <c r="BF206" s="47" t="e">
        <f t="shared" si="114"/>
        <v>#REF!</v>
      </c>
      <c r="BG206" s="50" t="e">
        <f>VLOOKUP(Audit!#REF!,$V$3:$AE$12,10,FALSE) &amp; Audit!#REF! &amp; IF(Audit!#REF!=10,Audit!#REF!,"")</f>
        <v>#REF!</v>
      </c>
      <c r="BH206" s="50" t="e">
        <f>VLOOKUP(Audit!#REF!,$V$13:$AE$22,10,FALSE) &amp; IF(Audit!#REF!=10,Audit!#REF!,"") &amp; IF(Audit!#REF!&lt;&gt;1,U206,"")</f>
        <v>#REF!</v>
      </c>
      <c r="BI206" s="47" t="e">
        <f t="shared" si="115"/>
        <v>#REF!</v>
      </c>
      <c r="BJ206" s="48" t="str">
        <f t="shared" si="116"/>
        <v/>
      </c>
      <c r="BK206" s="48" t="str">
        <f t="shared" si="117"/>
        <v/>
      </c>
      <c r="BL206" s="48" t="str">
        <f t="shared" si="118"/>
        <v/>
      </c>
      <c r="BM206" s="48" t="str">
        <f t="shared" si="119"/>
        <v/>
      </c>
      <c r="BN206" s="48" t="str">
        <f t="shared" si="120"/>
        <v/>
      </c>
      <c r="BO206" s="48" t="str">
        <f t="shared" si="121"/>
        <v/>
      </c>
      <c r="BP206" s="48" t="str">
        <f t="shared" si="122"/>
        <v/>
      </c>
      <c r="BQ206" s="48" t="str">
        <f t="shared" si="123"/>
        <v/>
      </c>
      <c r="BR206" s="48" t="str">
        <f t="shared" si="124"/>
        <v/>
      </c>
      <c r="BS206" s="48" t="str">
        <f t="shared" si="125"/>
        <v/>
      </c>
      <c r="BT206" s="48" t="str">
        <f t="shared" si="126"/>
        <v/>
      </c>
      <c r="BU206" s="48" t="str">
        <f t="shared" si="127"/>
        <v/>
      </c>
    </row>
    <row r="207" spans="1:73">
      <c r="A207" s="10" t="e">
        <f>Audit!#REF!</f>
        <v>#REF!</v>
      </c>
      <c r="B207" s="10" t="e">
        <f t="shared" si="128"/>
        <v>#REF!</v>
      </c>
      <c r="C207" s="17" t="e">
        <f>VLOOKUP(Audit!#REF!,$V$3:$AE$12,2,FALSE) &amp; VLOOKUP(Audit!#REF!,$V$13:$AE$22,2,FALSE)&amp; IF(Audit!#REF!=10,Audit!#REF!&amp;Audit!#REF!,"")</f>
        <v>#REF!</v>
      </c>
      <c r="D207" s="17" t="e">
        <f>VLOOKUP(Audit!#REF!,$V$3:$AE$12,3,FALSE) &amp; VLOOKUP(Audit!#REF!,$V$13:$AE$22,3,FALSE) &amp;IF(Audit!#REF!=10,Audit!#REF!&amp;Audit!#REF!,"")</f>
        <v>#REF!</v>
      </c>
      <c r="E207" s="17" t="e">
        <f>VLOOKUP(Audit!#REF!,$V$3:$AE$12,4,FALSE)&amp; Audit!#REF! &amp; VLOOKUP(Audit!#REF!,$V$13:$AE$22,4,FALSE)&amp; IF(Audit!#REF!=10,Audit!#REF!&amp;Audit!#REF!,"")</f>
        <v>#REF!</v>
      </c>
      <c r="F207" s="17" t="e">
        <f>VLOOKUP(Audit!#REF!,$V$3:$AE$12,5,FALSE) &amp; VLOOKUP(Audit!#REF!,$V$13:$AE$22,5,FALSE)&amp; IF(Audit!#REF!=10,Audit!#REF!&amp;Audit!#REF!,"")</f>
        <v>#REF!</v>
      </c>
      <c r="G207" s="17" t="e">
        <f>VLOOKUP(Audit!#REF!,$V$3:$AE$12,6,FALSE) &amp; VLOOKUP(Audit!#REF!,$V$13:$AE$22,6,FALSE)&amp; IF(Audit!#REF!=10,Audit!#REF!&amp;Audit!#REF!,"")</f>
        <v>#REF!</v>
      </c>
      <c r="H207" s="17" t="e">
        <f>VLOOKUP(Audit!#REF!,$V$3:$AE$12,7,FALSE) &amp; VLOOKUP(Audit!#REF!,$V$13:$AE$22,7,FALSE)&amp;IF(Audit!#REF!=10,Audit!#REF!&amp;Audit!#REF!,"")</f>
        <v>#REF!</v>
      </c>
      <c r="I207" s="17" t="e">
        <f>VLOOKUP(Audit!#REF!,$V$3:$AE$12,8,FALSE) &amp; Audit!#REF! &amp; VLOOKUP(Audit!#REF!,$V$13:$AE$22,8,FALSE)&amp;IF(Audit!#REF!=10,Audit!#REF!&amp;Audit!#REF!,"")</f>
        <v>#REF!</v>
      </c>
      <c r="J207" s="17" t="e">
        <f>VLOOKUP(Audit!#REF!,$V$3:$AE$12,9,FALSE) &amp; VLOOKUP(Audit!#REF!,$V$13:$AE$22,9,FALSE) &amp; IF(Audit!#REF!=10,Audit!#REF!&amp;Audit!#REF!,"") &amp; IF(Audit!#REF!&lt;&gt;1,U207,"")</f>
        <v>#REF!</v>
      </c>
      <c r="K207" s="17" t="e">
        <f>VLOOKUP(Audit!#REF!,$V$3:$AE$12,10,FALSE) &amp; Audit!#REF! &amp; VLOOKUP(Audit!#REF!,$V$13:$AE$22,10,FALSE) &amp; IF(Audit!#REF!=10,Audit!#REF!&amp;Audit!#REF!,"") &amp; IF(Audit!#REF!&lt;&gt;1,U207,"")</f>
        <v>#REF!</v>
      </c>
      <c r="L207" s="10" t="e">
        <f>Audit!#REF!</f>
        <v>#REF!</v>
      </c>
      <c r="M207" s="10" t="e">
        <f t="shared" si="99"/>
        <v>#REF!</v>
      </c>
      <c r="N207" s="10" t="e">
        <f t="shared" si="100"/>
        <v>#REF!</v>
      </c>
      <c r="O207" s="10" t="e">
        <f t="shared" si="101"/>
        <v>#REF!</v>
      </c>
      <c r="P207" s="10" t="e">
        <f t="shared" si="102"/>
        <v>#REF!</v>
      </c>
      <c r="Q207" s="10" t="e">
        <f t="shared" si="103"/>
        <v>#REF!</v>
      </c>
      <c r="R207" s="10" t="e">
        <f t="shared" si="104"/>
        <v>#REF!</v>
      </c>
      <c r="S207" s="10" t="e">
        <f t="shared" si="105"/>
        <v>#REF!</v>
      </c>
      <c r="T207" s="10" t="e">
        <f t="shared" si="106"/>
        <v>#REF!</v>
      </c>
      <c r="U207" s="17" t="e">
        <f>IF(Audit!#REF!="","",VLOOKUP(Audit!#REF!,$W$26:$X$35,2,FALSE)) &amp; Audit!#REF! &amp; IF(Audit!#REF!="","",IF(Audit!#REF!&lt;=1.4,VLOOKUP(Audit!#REF!,$W$38:X252,2,FALSE),VLOOKUP(Audit!#REF!,$W$51:$X$61,2,FALSE))) &amp; IF(Audit!#REF!="","",VLOOKUP(Audit!#REF!,$Y$26:$Z$35,2,FALSE) &amp; Audit!#REF! &amp; IF(Audit!#REF!="","",IF(Audit!#REF!&lt;=1.4,VLOOKUP(Audit!#REF!,$Y$38:$Z$48,2,FALSE),VLOOKUP(Audit!#REF!,$Y$51:$Z$61,2,FALSE))))</f>
        <v>#REF!</v>
      </c>
      <c r="V207" s="21"/>
      <c r="AH207" s="49" t="e">
        <f>Audit!#REF!</f>
        <v>#REF!</v>
      </c>
      <c r="AI207" s="50" t="e">
        <f>VLOOKUP(Audit!#REF!,$V$3:$AE$12,2,FALSE)&amp; IF(Audit!#REF!=10,Audit!#REF!,"")</f>
        <v>#REF!</v>
      </c>
      <c r="AJ207" s="50" t="e">
        <f>VLOOKUP(Audit!#REF!,$V$13:$AE$22,2,FALSE)&amp; IF(Audit!#REF!=10,Audit!#REF!,"")</f>
        <v>#REF!</v>
      </c>
      <c r="AK207" s="47" t="e">
        <f t="shared" si="107"/>
        <v>#REF!</v>
      </c>
      <c r="AL207" s="50" t="e">
        <f>VLOOKUP(Audit!#REF!,$V$3:$AE$12,3,FALSE)&amp; IF(Audit!#REF!=10,Audit!#REF!,"")</f>
        <v>#REF!</v>
      </c>
      <c r="AM207" s="50" t="e">
        <f>VLOOKUP(Audit!#REF!,$V$13:$AE$22,3,FALSE)&amp; IF(Audit!#REF!=10,Audit!#REF!,"")</f>
        <v>#REF!</v>
      </c>
      <c r="AN207" s="47" t="e">
        <f t="shared" si="108"/>
        <v>#REF!</v>
      </c>
      <c r="AO207" s="50" t="e">
        <f>VLOOKUP(Audit!#REF!,$V$3:$AE$12,4,FALSE) &amp;  Audit!#REF! &amp; IF(Audit!#REF!=10,Audit!#REF!,"")</f>
        <v>#REF!</v>
      </c>
      <c r="AP207" s="50" t="e">
        <f>VLOOKUP(Audit!#REF!,$V$13:$AE$22,4,FALSE)&amp; IF(Audit!#REF!=10,Audit!#REF!,"")</f>
        <v>#REF!</v>
      </c>
      <c r="AQ207" s="47" t="e">
        <f t="shared" si="109"/>
        <v>#REF!</v>
      </c>
      <c r="AR207" s="50" t="e">
        <f>VLOOKUP(Audit!#REF!,$V$3:$AE$12,5,FALSE)&amp; IF(Audit!#REF!=10,Audit!#REF!,"")</f>
        <v>#REF!</v>
      </c>
      <c r="AS207" s="50" t="e">
        <f>VLOOKUP(Audit!#REF!,$V$13:$AE$22,5,FALSE)&amp; IF(Audit!#REF!=10,Audit!#REF!,"")</f>
        <v>#REF!</v>
      </c>
      <c r="AT207" s="47" t="e">
        <f t="shared" si="110"/>
        <v>#REF!</v>
      </c>
      <c r="AU207" s="50" t="e">
        <f>VLOOKUP(Audit!#REF!,$V$3:$AE$12,6,FALSE)&amp; IF(Audit!#REF!=10,Audit!#REF!,"")</f>
        <v>#REF!</v>
      </c>
      <c r="AV207" s="50" t="e">
        <f>VLOOKUP(Audit!#REF!,$V$13:$AE$22,6,FALSE)&amp; IF(Audit!#REF!=10,Audit!#REF!,"")</f>
        <v>#REF!</v>
      </c>
      <c r="AW207" s="47" t="e">
        <f t="shared" si="111"/>
        <v>#REF!</v>
      </c>
      <c r="AX207" s="50" t="e">
        <f>VLOOKUP(Audit!#REF!,$V$3:$AE$12,7,FALSE)&amp; IF(Audit!#REF!=10,Audit!#REF!,"")</f>
        <v>#REF!</v>
      </c>
      <c r="AY207" s="50" t="e">
        <f>VLOOKUP(Audit!#REF!,$V$13:$AE$22,7,FALSE) &amp; IF(Audit!#REF!=10,Audit!#REF!,"")</f>
        <v>#REF!</v>
      </c>
      <c r="AZ207" s="47" t="e">
        <f t="shared" si="112"/>
        <v>#REF!</v>
      </c>
      <c r="BA207" s="50" t="e">
        <f>VLOOKUP(Audit!#REF!,$V$3:$AE$12,8,FALSE)&amp; Audit!#REF! &amp; IF(Audit!#REF!=10,Audit!#REF!,"")</f>
        <v>#REF!</v>
      </c>
      <c r="BB207" s="50" t="e">
        <f>VLOOKUP(Audit!#REF!,$V$13:$AE$22,8,FALSE) &amp; IF(Audit!#REF!=10,Audit!#REF!,"")</f>
        <v>#REF!</v>
      </c>
      <c r="BC207" s="47" t="e">
        <f t="shared" si="113"/>
        <v>#REF!</v>
      </c>
      <c r="BD207" s="50" t="e">
        <f>VLOOKUP(Audit!#REF!,$V$3:$AE$12,9,FALSE)&amp; IF(Audit!#REF!=10,Audit!#REF!,"")</f>
        <v>#REF!</v>
      </c>
      <c r="BE207" s="50" t="e">
        <f>VLOOKUP(Audit!#REF!,$V$13:$AE$22,9,FALSE) &amp; IF(Audit!#REF!=10,Audit!#REF!,"") &amp; IF(Audit!#REF!&lt;&gt;1,U207,"")</f>
        <v>#REF!</v>
      </c>
      <c r="BF207" s="47" t="e">
        <f t="shared" si="114"/>
        <v>#REF!</v>
      </c>
      <c r="BG207" s="50" t="e">
        <f>VLOOKUP(Audit!#REF!,$V$3:$AE$12,10,FALSE) &amp; Audit!#REF! &amp; IF(Audit!#REF!=10,Audit!#REF!,"")</f>
        <v>#REF!</v>
      </c>
      <c r="BH207" s="50" t="e">
        <f>VLOOKUP(Audit!#REF!,$V$13:$AE$22,10,FALSE) &amp; IF(Audit!#REF!=10,Audit!#REF!,"") &amp; IF(Audit!#REF!&lt;&gt;1,U207,"")</f>
        <v>#REF!</v>
      </c>
      <c r="BI207" s="47" t="e">
        <f t="shared" si="115"/>
        <v>#REF!</v>
      </c>
      <c r="BJ207" s="48" t="str">
        <f t="shared" si="116"/>
        <v/>
      </c>
      <c r="BK207" s="48" t="str">
        <f t="shared" si="117"/>
        <v/>
      </c>
      <c r="BL207" s="48" t="str">
        <f t="shared" si="118"/>
        <v/>
      </c>
      <c r="BM207" s="48" t="str">
        <f t="shared" si="119"/>
        <v/>
      </c>
      <c r="BN207" s="48" t="str">
        <f t="shared" si="120"/>
        <v/>
      </c>
      <c r="BO207" s="48" t="str">
        <f t="shared" si="121"/>
        <v/>
      </c>
      <c r="BP207" s="48" t="str">
        <f t="shared" si="122"/>
        <v/>
      </c>
      <c r="BQ207" s="48" t="str">
        <f t="shared" si="123"/>
        <v/>
      </c>
      <c r="BR207" s="48" t="str">
        <f t="shared" si="124"/>
        <v/>
      </c>
      <c r="BS207" s="48" t="str">
        <f t="shared" si="125"/>
        <v/>
      </c>
      <c r="BT207" s="48" t="str">
        <f t="shared" si="126"/>
        <v/>
      </c>
      <c r="BU207" s="48" t="str">
        <f t="shared" si="127"/>
        <v/>
      </c>
    </row>
    <row r="208" spans="1:73">
      <c r="A208" s="10" t="e">
        <f>Audit!#REF!</f>
        <v>#REF!</v>
      </c>
      <c r="B208" s="10" t="e">
        <f t="shared" si="128"/>
        <v>#REF!</v>
      </c>
      <c r="C208" s="17" t="e">
        <f>VLOOKUP(Audit!#REF!,$V$3:$AE$12,2,FALSE) &amp; VLOOKUP(Audit!#REF!,$V$13:$AE$22,2,FALSE)&amp; IF(Audit!#REF!=10,Audit!#REF!&amp;Audit!#REF!,"")</f>
        <v>#REF!</v>
      </c>
      <c r="D208" s="17" t="e">
        <f>VLOOKUP(Audit!#REF!,$V$3:$AE$12,3,FALSE) &amp; VLOOKUP(Audit!#REF!,$V$13:$AE$22,3,FALSE) &amp;IF(Audit!#REF!=10,Audit!#REF!&amp;Audit!#REF!,"")</f>
        <v>#REF!</v>
      </c>
      <c r="E208" s="17" t="e">
        <f>VLOOKUP(Audit!#REF!,$V$3:$AE$12,4,FALSE)&amp; Audit!#REF! &amp; VLOOKUP(Audit!#REF!,$V$13:$AE$22,4,FALSE)&amp; IF(Audit!#REF!=10,Audit!#REF!&amp;Audit!#REF!,"")</f>
        <v>#REF!</v>
      </c>
      <c r="F208" s="17" t="e">
        <f>VLOOKUP(Audit!#REF!,$V$3:$AE$12,5,FALSE) &amp; VLOOKUP(Audit!#REF!,$V$13:$AE$22,5,FALSE)&amp; IF(Audit!#REF!=10,Audit!#REF!&amp;Audit!#REF!,"")</f>
        <v>#REF!</v>
      </c>
      <c r="G208" s="17" t="e">
        <f>VLOOKUP(Audit!#REF!,$V$3:$AE$12,6,FALSE) &amp; VLOOKUP(Audit!#REF!,$V$13:$AE$22,6,FALSE)&amp; IF(Audit!#REF!=10,Audit!#REF!&amp;Audit!#REF!,"")</f>
        <v>#REF!</v>
      </c>
      <c r="H208" s="17" t="e">
        <f>VLOOKUP(Audit!#REF!,$V$3:$AE$12,7,FALSE) &amp; VLOOKUP(Audit!#REF!,$V$13:$AE$22,7,FALSE)&amp;IF(Audit!#REF!=10,Audit!#REF!&amp;Audit!#REF!,"")</f>
        <v>#REF!</v>
      </c>
      <c r="I208" s="17" t="e">
        <f>VLOOKUP(Audit!#REF!,$V$3:$AE$12,8,FALSE) &amp; Audit!#REF! &amp; VLOOKUP(Audit!#REF!,$V$13:$AE$22,8,FALSE)&amp;IF(Audit!#REF!=10,Audit!#REF!&amp;Audit!#REF!,"")</f>
        <v>#REF!</v>
      </c>
      <c r="J208" s="17" t="e">
        <f>VLOOKUP(Audit!#REF!,$V$3:$AE$12,9,FALSE) &amp; VLOOKUP(Audit!#REF!,$V$13:$AE$22,9,FALSE) &amp; IF(Audit!#REF!=10,Audit!#REF!&amp;Audit!#REF!,"") &amp; IF(Audit!#REF!&lt;&gt;1,U208,"")</f>
        <v>#REF!</v>
      </c>
      <c r="K208" s="17" t="e">
        <f>VLOOKUP(Audit!#REF!,$V$3:$AE$12,10,FALSE) &amp; Audit!#REF! &amp; VLOOKUP(Audit!#REF!,$V$13:$AE$22,10,FALSE) &amp; IF(Audit!#REF!=10,Audit!#REF!&amp;Audit!#REF!,"") &amp; IF(Audit!#REF!&lt;&gt;1,U208,"")</f>
        <v>#REF!</v>
      </c>
      <c r="L208" s="10" t="e">
        <f>Audit!#REF!</f>
        <v>#REF!</v>
      </c>
      <c r="M208" s="10" t="e">
        <f t="shared" si="99"/>
        <v>#REF!</v>
      </c>
      <c r="N208" s="10" t="e">
        <f t="shared" si="100"/>
        <v>#REF!</v>
      </c>
      <c r="O208" s="10" t="e">
        <f t="shared" si="101"/>
        <v>#REF!</v>
      </c>
      <c r="P208" s="10" t="e">
        <f t="shared" si="102"/>
        <v>#REF!</v>
      </c>
      <c r="Q208" s="10" t="e">
        <f t="shared" si="103"/>
        <v>#REF!</v>
      </c>
      <c r="R208" s="10" t="e">
        <f t="shared" si="104"/>
        <v>#REF!</v>
      </c>
      <c r="S208" s="10" t="e">
        <f t="shared" si="105"/>
        <v>#REF!</v>
      </c>
      <c r="T208" s="10" t="e">
        <f t="shared" si="106"/>
        <v>#REF!</v>
      </c>
      <c r="U208" s="17" t="e">
        <f>IF(Audit!#REF!="","",VLOOKUP(Audit!#REF!,$W$26:$X$35,2,FALSE)) &amp; Audit!#REF! &amp; IF(Audit!#REF!="","",IF(Audit!#REF!&lt;=1.4,VLOOKUP(Audit!#REF!,$W$38:X253,2,FALSE),VLOOKUP(Audit!#REF!,$W$51:$X$61,2,FALSE))) &amp; IF(Audit!#REF!="","",VLOOKUP(Audit!#REF!,$Y$26:$Z$35,2,FALSE) &amp; Audit!#REF! &amp; IF(Audit!#REF!="","",IF(Audit!#REF!&lt;=1.4,VLOOKUP(Audit!#REF!,$Y$38:$Z$48,2,FALSE),VLOOKUP(Audit!#REF!,$Y$51:$Z$61,2,FALSE))))</f>
        <v>#REF!</v>
      </c>
      <c r="V208" s="21"/>
      <c r="AH208" s="49" t="e">
        <f>Audit!#REF!</f>
        <v>#REF!</v>
      </c>
      <c r="AI208" s="50" t="e">
        <f>VLOOKUP(Audit!#REF!,$V$3:$AE$12,2,FALSE)&amp; IF(Audit!#REF!=10,Audit!#REF!,"")</f>
        <v>#REF!</v>
      </c>
      <c r="AJ208" s="50" t="e">
        <f>VLOOKUP(Audit!#REF!,$V$13:$AE$22,2,FALSE)&amp; IF(Audit!#REF!=10,Audit!#REF!,"")</f>
        <v>#REF!</v>
      </c>
      <c r="AK208" s="47" t="e">
        <f t="shared" si="107"/>
        <v>#REF!</v>
      </c>
      <c r="AL208" s="50" t="e">
        <f>VLOOKUP(Audit!#REF!,$V$3:$AE$12,3,FALSE)&amp; IF(Audit!#REF!=10,Audit!#REF!,"")</f>
        <v>#REF!</v>
      </c>
      <c r="AM208" s="50" t="e">
        <f>VLOOKUP(Audit!#REF!,$V$13:$AE$22,3,FALSE)&amp; IF(Audit!#REF!=10,Audit!#REF!,"")</f>
        <v>#REF!</v>
      </c>
      <c r="AN208" s="47" t="e">
        <f t="shared" si="108"/>
        <v>#REF!</v>
      </c>
      <c r="AO208" s="50" t="e">
        <f>VLOOKUP(Audit!#REF!,$V$3:$AE$12,4,FALSE) &amp;  Audit!#REF! &amp; IF(Audit!#REF!=10,Audit!#REF!,"")</f>
        <v>#REF!</v>
      </c>
      <c r="AP208" s="50" t="e">
        <f>VLOOKUP(Audit!#REF!,$V$13:$AE$22,4,FALSE)&amp; IF(Audit!#REF!=10,Audit!#REF!,"")</f>
        <v>#REF!</v>
      </c>
      <c r="AQ208" s="47" t="e">
        <f t="shared" si="109"/>
        <v>#REF!</v>
      </c>
      <c r="AR208" s="50" t="e">
        <f>VLOOKUP(Audit!#REF!,$V$3:$AE$12,5,FALSE)&amp; IF(Audit!#REF!=10,Audit!#REF!,"")</f>
        <v>#REF!</v>
      </c>
      <c r="AS208" s="50" t="e">
        <f>VLOOKUP(Audit!#REF!,$V$13:$AE$22,5,FALSE)&amp; IF(Audit!#REF!=10,Audit!#REF!,"")</f>
        <v>#REF!</v>
      </c>
      <c r="AT208" s="47" t="e">
        <f t="shared" si="110"/>
        <v>#REF!</v>
      </c>
      <c r="AU208" s="50" t="e">
        <f>VLOOKUP(Audit!#REF!,$V$3:$AE$12,6,FALSE)&amp; IF(Audit!#REF!=10,Audit!#REF!,"")</f>
        <v>#REF!</v>
      </c>
      <c r="AV208" s="50" t="e">
        <f>VLOOKUP(Audit!#REF!,$V$13:$AE$22,6,FALSE)&amp; IF(Audit!#REF!=10,Audit!#REF!,"")</f>
        <v>#REF!</v>
      </c>
      <c r="AW208" s="47" t="e">
        <f t="shared" si="111"/>
        <v>#REF!</v>
      </c>
      <c r="AX208" s="50" t="e">
        <f>VLOOKUP(Audit!#REF!,$V$3:$AE$12,7,FALSE)&amp; IF(Audit!#REF!=10,Audit!#REF!,"")</f>
        <v>#REF!</v>
      </c>
      <c r="AY208" s="50" t="e">
        <f>VLOOKUP(Audit!#REF!,$V$13:$AE$22,7,FALSE) &amp; IF(Audit!#REF!=10,Audit!#REF!,"")</f>
        <v>#REF!</v>
      </c>
      <c r="AZ208" s="47" t="e">
        <f t="shared" si="112"/>
        <v>#REF!</v>
      </c>
      <c r="BA208" s="50" t="e">
        <f>VLOOKUP(Audit!#REF!,$V$3:$AE$12,8,FALSE)&amp; Audit!#REF! &amp; IF(Audit!#REF!=10,Audit!#REF!,"")</f>
        <v>#REF!</v>
      </c>
      <c r="BB208" s="50" t="e">
        <f>VLOOKUP(Audit!#REF!,$V$13:$AE$22,8,FALSE) &amp; IF(Audit!#REF!=10,Audit!#REF!,"")</f>
        <v>#REF!</v>
      </c>
      <c r="BC208" s="47" t="e">
        <f t="shared" si="113"/>
        <v>#REF!</v>
      </c>
      <c r="BD208" s="50" t="e">
        <f>VLOOKUP(Audit!#REF!,$V$3:$AE$12,9,FALSE)&amp; IF(Audit!#REF!=10,Audit!#REF!,"")</f>
        <v>#REF!</v>
      </c>
      <c r="BE208" s="50" t="e">
        <f>VLOOKUP(Audit!#REF!,$V$13:$AE$22,9,FALSE) &amp; IF(Audit!#REF!=10,Audit!#REF!,"") &amp; IF(Audit!#REF!&lt;&gt;1,U208,"")</f>
        <v>#REF!</v>
      </c>
      <c r="BF208" s="47" t="e">
        <f t="shared" si="114"/>
        <v>#REF!</v>
      </c>
      <c r="BG208" s="50" t="e">
        <f>VLOOKUP(Audit!#REF!,$V$3:$AE$12,10,FALSE) &amp; Audit!#REF! &amp; IF(Audit!#REF!=10,Audit!#REF!,"")</f>
        <v>#REF!</v>
      </c>
      <c r="BH208" s="50" t="e">
        <f>VLOOKUP(Audit!#REF!,$V$13:$AE$22,10,FALSE) &amp; IF(Audit!#REF!=10,Audit!#REF!,"") &amp; IF(Audit!#REF!&lt;&gt;1,U208,"")</f>
        <v>#REF!</v>
      </c>
      <c r="BI208" s="47" t="e">
        <f t="shared" si="115"/>
        <v>#REF!</v>
      </c>
      <c r="BJ208" s="48" t="str">
        <f t="shared" si="116"/>
        <v/>
      </c>
      <c r="BK208" s="48" t="str">
        <f t="shared" si="117"/>
        <v/>
      </c>
      <c r="BL208" s="48" t="str">
        <f t="shared" si="118"/>
        <v/>
      </c>
      <c r="BM208" s="48" t="str">
        <f t="shared" si="119"/>
        <v/>
      </c>
      <c r="BN208" s="48" t="str">
        <f t="shared" si="120"/>
        <v/>
      </c>
      <c r="BO208" s="48" t="str">
        <f t="shared" si="121"/>
        <v/>
      </c>
      <c r="BP208" s="48" t="str">
        <f t="shared" si="122"/>
        <v/>
      </c>
      <c r="BQ208" s="48" t="str">
        <f t="shared" si="123"/>
        <v/>
      </c>
      <c r="BR208" s="48" t="str">
        <f t="shared" si="124"/>
        <v/>
      </c>
      <c r="BS208" s="48" t="str">
        <f t="shared" si="125"/>
        <v/>
      </c>
      <c r="BT208" s="48" t="str">
        <f t="shared" si="126"/>
        <v/>
      </c>
      <c r="BU208" s="48" t="str">
        <f t="shared" si="127"/>
        <v/>
      </c>
    </row>
    <row r="209" spans="1:73">
      <c r="A209" s="10" t="e">
        <f>Audit!#REF!</f>
        <v>#REF!</v>
      </c>
      <c r="B209" s="10" t="e">
        <f t="shared" si="128"/>
        <v>#REF!</v>
      </c>
      <c r="C209" s="17" t="e">
        <f>VLOOKUP(Audit!#REF!,$V$3:$AE$12,2,FALSE) &amp; VLOOKUP(Audit!#REF!,$V$13:$AE$22,2,FALSE)&amp; IF(Audit!#REF!=10,Audit!#REF!&amp;Audit!#REF!,"")</f>
        <v>#REF!</v>
      </c>
      <c r="D209" s="17" t="e">
        <f>VLOOKUP(Audit!#REF!,$V$3:$AE$12,3,FALSE) &amp; VLOOKUP(Audit!#REF!,$V$13:$AE$22,3,FALSE) &amp;IF(Audit!#REF!=10,Audit!#REF!&amp;Audit!#REF!,"")</f>
        <v>#REF!</v>
      </c>
      <c r="E209" s="17" t="e">
        <f>VLOOKUP(Audit!#REF!,$V$3:$AE$12,4,FALSE)&amp; Audit!#REF! &amp; VLOOKUP(Audit!#REF!,$V$13:$AE$22,4,FALSE)&amp; IF(Audit!#REF!=10,Audit!#REF!&amp;Audit!#REF!,"")</f>
        <v>#REF!</v>
      </c>
      <c r="F209" s="17" t="e">
        <f>VLOOKUP(Audit!#REF!,$V$3:$AE$12,5,FALSE) &amp; VLOOKUP(Audit!#REF!,$V$13:$AE$22,5,FALSE)&amp; IF(Audit!#REF!=10,Audit!#REF!&amp;Audit!#REF!,"")</f>
        <v>#REF!</v>
      </c>
      <c r="G209" s="17" t="e">
        <f>VLOOKUP(Audit!#REF!,$V$3:$AE$12,6,FALSE) &amp; VLOOKUP(Audit!#REF!,$V$13:$AE$22,6,FALSE)&amp; IF(Audit!#REF!=10,Audit!#REF!&amp;Audit!#REF!,"")</f>
        <v>#REF!</v>
      </c>
      <c r="H209" s="17" t="e">
        <f>VLOOKUP(Audit!#REF!,$V$3:$AE$12,7,FALSE) &amp; VLOOKUP(Audit!#REF!,$V$13:$AE$22,7,FALSE)&amp;IF(Audit!#REF!=10,Audit!#REF!&amp;Audit!#REF!,"")</f>
        <v>#REF!</v>
      </c>
      <c r="I209" s="17" t="e">
        <f>VLOOKUP(Audit!#REF!,$V$3:$AE$12,8,FALSE) &amp; Audit!#REF! &amp; VLOOKUP(Audit!#REF!,$V$13:$AE$22,8,FALSE)&amp;IF(Audit!#REF!=10,Audit!#REF!&amp;Audit!#REF!,"")</f>
        <v>#REF!</v>
      </c>
      <c r="J209" s="17" t="e">
        <f>VLOOKUP(Audit!#REF!,$V$3:$AE$12,9,FALSE) &amp; VLOOKUP(Audit!#REF!,$V$13:$AE$22,9,FALSE) &amp; IF(Audit!#REF!=10,Audit!#REF!&amp;Audit!#REF!,"") &amp; IF(Audit!#REF!&lt;&gt;1,U209,"")</f>
        <v>#REF!</v>
      </c>
      <c r="K209" s="17" t="e">
        <f>VLOOKUP(Audit!#REF!,$V$3:$AE$12,10,FALSE) &amp; Audit!#REF! &amp; VLOOKUP(Audit!#REF!,$V$13:$AE$22,10,FALSE) &amp; IF(Audit!#REF!=10,Audit!#REF!&amp;Audit!#REF!,"") &amp; IF(Audit!#REF!&lt;&gt;1,U209,"")</f>
        <v>#REF!</v>
      </c>
      <c r="L209" s="10" t="e">
        <f>Audit!#REF!</f>
        <v>#REF!</v>
      </c>
      <c r="M209" s="10" t="e">
        <f t="shared" si="99"/>
        <v>#REF!</v>
      </c>
      <c r="N209" s="10" t="e">
        <f t="shared" si="100"/>
        <v>#REF!</v>
      </c>
      <c r="O209" s="10" t="e">
        <f t="shared" si="101"/>
        <v>#REF!</v>
      </c>
      <c r="P209" s="10" t="e">
        <f t="shared" si="102"/>
        <v>#REF!</v>
      </c>
      <c r="Q209" s="10" t="e">
        <f t="shared" si="103"/>
        <v>#REF!</v>
      </c>
      <c r="R209" s="10" t="e">
        <f t="shared" si="104"/>
        <v>#REF!</v>
      </c>
      <c r="S209" s="10" t="e">
        <f t="shared" si="105"/>
        <v>#REF!</v>
      </c>
      <c r="T209" s="10" t="e">
        <f t="shared" si="106"/>
        <v>#REF!</v>
      </c>
      <c r="U209" s="17" t="e">
        <f>IF(Audit!#REF!="","",VLOOKUP(Audit!#REF!,$W$26:$X$35,2,FALSE)) &amp; Audit!#REF! &amp; IF(Audit!#REF!="","",IF(Audit!#REF!&lt;=1.4,VLOOKUP(Audit!#REF!,$W$38:X254,2,FALSE),VLOOKUP(Audit!#REF!,$W$51:$X$61,2,FALSE))) &amp; IF(Audit!#REF!="","",VLOOKUP(Audit!#REF!,$Y$26:$Z$35,2,FALSE) &amp; Audit!#REF! &amp; IF(Audit!#REF!="","",IF(Audit!#REF!&lt;=1.4,VLOOKUP(Audit!#REF!,$Y$38:$Z$48,2,FALSE),VLOOKUP(Audit!#REF!,$Y$51:$Z$61,2,FALSE))))</f>
        <v>#REF!</v>
      </c>
      <c r="V209" s="21"/>
      <c r="AH209" s="49" t="e">
        <f>Audit!#REF!</f>
        <v>#REF!</v>
      </c>
      <c r="AI209" s="50" t="e">
        <f>VLOOKUP(Audit!#REF!,$V$3:$AE$12,2,FALSE)&amp; IF(Audit!#REF!=10,Audit!#REF!,"")</f>
        <v>#REF!</v>
      </c>
      <c r="AJ209" s="50" t="e">
        <f>VLOOKUP(Audit!#REF!,$V$13:$AE$22,2,FALSE)&amp; IF(Audit!#REF!=10,Audit!#REF!,"")</f>
        <v>#REF!</v>
      </c>
      <c r="AK209" s="47" t="e">
        <f t="shared" si="107"/>
        <v>#REF!</v>
      </c>
      <c r="AL209" s="50" t="e">
        <f>VLOOKUP(Audit!#REF!,$V$3:$AE$12,3,FALSE)&amp; IF(Audit!#REF!=10,Audit!#REF!,"")</f>
        <v>#REF!</v>
      </c>
      <c r="AM209" s="50" t="e">
        <f>VLOOKUP(Audit!#REF!,$V$13:$AE$22,3,FALSE)&amp; IF(Audit!#REF!=10,Audit!#REF!,"")</f>
        <v>#REF!</v>
      </c>
      <c r="AN209" s="47" t="e">
        <f t="shared" si="108"/>
        <v>#REF!</v>
      </c>
      <c r="AO209" s="50" t="e">
        <f>VLOOKUP(Audit!#REF!,$V$3:$AE$12,4,FALSE) &amp;  Audit!#REF! &amp; IF(Audit!#REF!=10,Audit!#REF!,"")</f>
        <v>#REF!</v>
      </c>
      <c r="AP209" s="50" t="e">
        <f>VLOOKUP(Audit!#REF!,$V$13:$AE$22,4,FALSE)&amp; IF(Audit!#REF!=10,Audit!#REF!,"")</f>
        <v>#REF!</v>
      </c>
      <c r="AQ209" s="47" t="e">
        <f t="shared" si="109"/>
        <v>#REF!</v>
      </c>
      <c r="AR209" s="50" t="e">
        <f>VLOOKUP(Audit!#REF!,$V$3:$AE$12,5,FALSE)&amp; IF(Audit!#REF!=10,Audit!#REF!,"")</f>
        <v>#REF!</v>
      </c>
      <c r="AS209" s="50" t="e">
        <f>VLOOKUP(Audit!#REF!,$V$13:$AE$22,5,FALSE)&amp; IF(Audit!#REF!=10,Audit!#REF!,"")</f>
        <v>#REF!</v>
      </c>
      <c r="AT209" s="47" t="e">
        <f t="shared" si="110"/>
        <v>#REF!</v>
      </c>
      <c r="AU209" s="50" t="e">
        <f>VLOOKUP(Audit!#REF!,$V$3:$AE$12,6,FALSE)&amp; IF(Audit!#REF!=10,Audit!#REF!,"")</f>
        <v>#REF!</v>
      </c>
      <c r="AV209" s="50" t="e">
        <f>VLOOKUP(Audit!#REF!,$V$13:$AE$22,6,FALSE)&amp; IF(Audit!#REF!=10,Audit!#REF!,"")</f>
        <v>#REF!</v>
      </c>
      <c r="AW209" s="47" t="e">
        <f t="shared" si="111"/>
        <v>#REF!</v>
      </c>
      <c r="AX209" s="50" t="e">
        <f>VLOOKUP(Audit!#REF!,$V$3:$AE$12,7,FALSE)&amp; IF(Audit!#REF!=10,Audit!#REF!,"")</f>
        <v>#REF!</v>
      </c>
      <c r="AY209" s="50" t="e">
        <f>VLOOKUP(Audit!#REF!,$V$13:$AE$22,7,FALSE) &amp; IF(Audit!#REF!=10,Audit!#REF!,"")</f>
        <v>#REF!</v>
      </c>
      <c r="AZ209" s="47" t="e">
        <f t="shared" si="112"/>
        <v>#REF!</v>
      </c>
      <c r="BA209" s="50" t="e">
        <f>VLOOKUP(Audit!#REF!,$V$3:$AE$12,8,FALSE)&amp; Audit!#REF! &amp; IF(Audit!#REF!=10,Audit!#REF!,"")</f>
        <v>#REF!</v>
      </c>
      <c r="BB209" s="50" t="e">
        <f>VLOOKUP(Audit!#REF!,$V$13:$AE$22,8,FALSE) &amp; IF(Audit!#REF!=10,Audit!#REF!,"")</f>
        <v>#REF!</v>
      </c>
      <c r="BC209" s="47" t="e">
        <f t="shared" si="113"/>
        <v>#REF!</v>
      </c>
      <c r="BD209" s="50" t="e">
        <f>VLOOKUP(Audit!#REF!,$V$3:$AE$12,9,FALSE)&amp; IF(Audit!#REF!=10,Audit!#REF!,"")</f>
        <v>#REF!</v>
      </c>
      <c r="BE209" s="50" t="e">
        <f>VLOOKUP(Audit!#REF!,$V$13:$AE$22,9,FALSE) &amp; IF(Audit!#REF!=10,Audit!#REF!,"") &amp; IF(Audit!#REF!&lt;&gt;1,U209,"")</f>
        <v>#REF!</v>
      </c>
      <c r="BF209" s="47" t="e">
        <f t="shared" si="114"/>
        <v>#REF!</v>
      </c>
      <c r="BG209" s="50" t="e">
        <f>VLOOKUP(Audit!#REF!,$V$3:$AE$12,10,FALSE) &amp; Audit!#REF! &amp; IF(Audit!#REF!=10,Audit!#REF!,"")</f>
        <v>#REF!</v>
      </c>
      <c r="BH209" s="50" t="e">
        <f>VLOOKUP(Audit!#REF!,$V$13:$AE$22,10,FALSE) &amp; IF(Audit!#REF!=10,Audit!#REF!,"") &amp; IF(Audit!#REF!&lt;&gt;1,U209,"")</f>
        <v>#REF!</v>
      </c>
      <c r="BI209" s="47" t="e">
        <f t="shared" si="115"/>
        <v>#REF!</v>
      </c>
      <c r="BJ209" s="48" t="str">
        <f t="shared" si="116"/>
        <v/>
      </c>
      <c r="BK209" s="48" t="str">
        <f t="shared" si="117"/>
        <v/>
      </c>
      <c r="BL209" s="48" t="str">
        <f t="shared" si="118"/>
        <v/>
      </c>
      <c r="BM209" s="48" t="str">
        <f t="shared" si="119"/>
        <v/>
      </c>
      <c r="BN209" s="48" t="str">
        <f t="shared" si="120"/>
        <v/>
      </c>
      <c r="BO209" s="48" t="str">
        <f t="shared" si="121"/>
        <v/>
      </c>
      <c r="BP209" s="48" t="str">
        <f t="shared" si="122"/>
        <v/>
      </c>
      <c r="BQ209" s="48" t="str">
        <f t="shared" si="123"/>
        <v/>
      </c>
      <c r="BR209" s="48" t="str">
        <f t="shared" si="124"/>
        <v/>
      </c>
      <c r="BS209" s="48" t="str">
        <f t="shared" si="125"/>
        <v/>
      </c>
      <c r="BT209" s="48" t="str">
        <f t="shared" si="126"/>
        <v/>
      </c>
      <c r="BU209" s="48" t="str">
        <f t="shared" si="127"/>
        <v/>
      </c>
    </row>
    <row r="210" spans="1:73">
      <c r="A210" s="10" t="e">
        <f>Audit!#REF!</f>
        <v>#REF!</v>
      </c>
      <c r="B210" s="10" t="e">
        <f t="shared" si="128"/>
        <v>#REF!</v>
      </c>
      <c r="C210" s="17" t="e">
        <f>VLOOKUP(Audit!#REF!,$V$3:$AE$12,2,FALSE) &amp; VLOOKUP(Audit!#REF!,$V$13:$AE$22,2,FALSE)&amp; IF(Audit!#REF!=10,Audit!#REF!&amp;Audit!#REF!,"")</f>
        <v>#REF!</v>
      </c>
      <c r="D210" s="17" t="e">
        <f>VLOOKUP(Audit!#REF!,$V$3:$AE$12,3,FALSE) &amp; VLOOKUP(Audit!#REF!,$V$13:$AE$22,3,FALSE) &amp;IF(Audit!#REF!=10,Audit!#REF!&amp;Audit!#REF!,"")</f>
        <v>#REF!</v>
      </c>
      <c r="E210" s="17" t="e">
        <f>VLOOKUP(Audit!#REF!,$V$3:$AE$12,4,FALSE)&amp; Audit!#REF! &amp; VLOOKUP(Audit!#REF!,$V$13:$AE$22,4,FALSE)&amp; IF(Audit!#REF!=10,Audit!#REF!&amp;Audit!#REF!,"")</f>
        <v>#REF!</v>
      </c>
      <c r="F210" s="17" t="e">
        <f>VLOOKUP(Audit!#REF!,$V$3:$AE$12,5,FALSE) &amp; VLOOKUP(Audit!#REF!,$V$13:$AE$22,5,FALSE)&amp; IF(Audit!#REF!=10,Audit!#REF!&amp;Audit!#REF!,"")</f>
        <v>#REF!</v>
      </c>
      <c r="G210" s="17" t="e">
        <f>VLOOKUP(Audit!#REF!,$V$3:$AE$12,6,FALSE) &amp; VLOOKUP(Audit!#REF!,$V$13:$AE$22,6,FALSE)&amp; IF(Audit!#REF!=10,Audit!#REF!&amp;Audit!#REF!,"")</f>
        <v>#REF!</v>
      </c>
      <c r="H210" s="17" t="e">
        <f>VLOOKUP(Audit!#REF!,$V$3:$AE$12,7,FALSE) &amp; VLOOKUP(Audit!#REF!,$V$13:$AE$22,7,FALSE)&amp;IF(Audit!#REF!=10,Audit!#REF!&amp;Audit!#REF!,"")</f>
        <v>#REF!</v>
      </c>
      <c r="I210" s="17" t="e">
        <f>VLOOKUP(Audit!#REF!,$V$3:$AE$12,8,FALSE) &amp; Audit!#REF! &amp; VLOOKUP(Audit!#REF!,$V$13:$AE$22,8,FALSE)&amp;IF(Audit!#REF!=10,Audit!#REF!&amp;Audit!#REF!,"")</f>
        <v>#REF!</v>
      </c>
      <c r="J210" s="17" t="e">
        <f>VLOOKUP(Audit!#REF!,$V$3:$AE$12,9,FALSE) &amp; VLOOKUP(Audit!#REF!,$V$13:$AE$22,9,FALSE) &amp; IF(Audit!#REF!=10,Audit!#REF!&amp;Audit!#REF!,"") &amp; IF(Audit!#REF!&lt;&gt;1,U210,"")</f>
        <v>#REF!</v>
      </c>
      <c r="K210" s="17" t="e">
        <f>VLOOKUP(Audit!#REF!,$V$3:$AE$12,10,FALSE) &amp; Audit!#REF! &amp; VLOOKUP(Audit!#REF!,$V$13:$AE$22,10,FALSE) &amp; IF(Audit!#REF!=10,Audit!#REF!&amp;Audit!#REF!,"") &amp; IF(Audit!#REF!&lt;&gt;1,U210,"")</f>
        <v>#REF!</v>
      </c>
      <c r="L210" s="10" t="e">
        <f>Audit!#REF!</f>
        <v>#REF!</v>
      </c>
      <c r="M210" s="10" t="e">
        <f t="shared" si="99"/>
        <v>#REF!</v>
      </c>
      <c r="N210" s="10" t="e">
        <f t="shared" si="100"/>
        <v>#REF!</v>
      </c>
      <c r="O210" s="10" t="e">
        <f t="shared" si="101"/>
        <v>#REF!</v>
      </c>
      <c r="P210" s="10" t="e">
        <f t="shared" si="102"/>
        <v>#REF!</v>
      </c>
      <c r="Q210" s="10" t="e">
        <f t="shared" si="103"/>
        <v>#REF!</v>
      </c>
      <c r="R210" s="10" t="e">
        <f t="shared" si="104"/>
        <v>#REF!</v>
      </c>
      <c r="S210" s="10" t="e">
        <f t="shared" si="105"/>
        <v>#REF!</v>
      </c>
      <c r="T210" s="10" t="e">
        <f t="shared" si="106"/>
        <v>#REF!</v>
      </c>
      <c r="U210" s="17" t="e">
        <f>IF(Audit!#REF!="","",VLOOKUP(Audit!#REF!,$W$26:$X$35,2,FALSE)) &amp; Audit!#REF! &amp; IF(Audit!#REF!="","",IF(Audit!#REF!&lt;=1.4,VLOOKUP(Audit!#REF!,$W$38:X255,2,FALSE),VLOOKUP(Audit!#REF!,$W$51:$X$61,2,FALSE))) &amp; IF(Audit!#REF!="","",VLOOKUP(Audit!#REF!,$Y$26:$Z$35,2,FALSE) &amp; Audit!#REF! &amp; IF(Audit!#REF!="","",IF(Audit!#REF!&lt;=1.4,VLOOKUP(Audit!#REF!,$Y$38:$Z$48,2,FALSE),VLOOKUP(Audit!#REF!,$Y$51:$Z$61,2,FALSE))))</f>
        <v>#REF!</v>
      </c>
      <c r="V210" s="21"/>
      <c r="AH210" s="49" t="e">
        <f>Audit!#REF!</f>
        <v>#REF!</v>
      </c>
      <c r="AI210" s="50" t="e">
        <f>VLOOKUP(Audit!#REF!,$V$3:$AE$12,2,FALSE)&amp; IF(Audit!#REF!=10,Audit!#REF!,"")</f>
        <v>#REF!</v>
      </c>
      <c r="AJ210" s="50" t="e">
        <f>VLOOKUP(Audit!#REF!,$V$13:$AE$22,2,FALSE)&amp; IF(Audit!#REF!=10,Audit!#REF!,"")</f>
        <v>#REF!</v>
      </c>
      <c r="AK210" s="47" t="e">
        <f t="shared" si="107"/>
        <v>#REF!</v>
      </c>
      <c r="AL210" s="50" t="e">
        <f>VLOOKUP(Audit!#REF!,$V$3:$AE$12,3,FALSE)&amp; IF(Audit!#REF!=10,Audit!#REF!,"")</f>
        <v>#REF!</v>
      </c>
      <c r="AM210" s="50" t="e">
        <f>VLOOKUP(Audit!#REF!,$V$13:$AE$22,3,FALSE)&amp; IF(Audit!#REF!=10,Audit!#REF!,"")</f>
        <v>#REF!</v>
      </c>
      <c r="AN210" s="47" t="e">
        <f t="shared" si="108"/>
        <v>#REF!</v>
      </c>
      <c r="AO210" s="50" t="e">
        <f>VLOOKUP(Audit!#REF!,$V$3:$AE$12,4,FALSE) &amp;  Audit!#REF! &amp; IF(Audit!#REF!=10,Audit!#REF!,"")</f>
        <v>#REF!</v>
      </c>
      <c r="AP210" s="50" t="e">
        <f>VLOOKUP(Audit!#REF!,$V$13:$AE$22,4,FALSE)&amp; IF(Audit!#REF!=10,Audit!#REF!,"")</f>
        <v>#REF!</v>
      </c>
      <c r="AQ210" s="47" t="e">
        <f t="shared" si="109"/>
        <v>#REF!</v>
      </c>
      <c r="AR210" s="50" t="e">
        <f>VLOOKUP(Audit!#REF!,$V$3:$AE$12,5,FALSE)&amp; IF(Audit!#REF!=10,Audit!#REF!,"")</f>
        <v>#REF!</v>
      </c>
      <c r="AS210" s="50" t="e">
        <f>VLOOKUP(Audit!#REF!,$V$13:$AE$22,5,FALSE)&amp; IF(Audit!#REF!=10,Audit!#REF!,"")</f>
        <v>#REF!</v>
      </c>
      <c r="AT210" s="47" t="e">
        <f t="shared" si="110"/>
        <v>#REF!</v>
      </c>
      <c r="AU210" s="50" t="e">
        <f>VLOOKUP(Audit!#REF!,$V$3:$AE$12,6,FALSE)&amp; IF(Audit!#REF!=10,Audit!#REF!,"")</f>
        <v>#REF!</v>
      </c>
      <c r="AV210" s="50" t="e">
        <f>VLOOKUP(Audit!#REF!,$V$13:$AE$22,6,FALSE)&amp; IF(Audit!#REF!=10,Audit!#REF!,"")</f>
        <v>#REF!</v>
      </c>
      <c r="AW210" s="47" t="e">
        <f t="shared" si="111"/>
        <v>#REF!</v>
      </c>
      <c r="AX210" s="50" t="e">
        <f>VLOOKUP(Audit!#REF!,$V$3:$AE$12,7,FALSE)&amp; IF(Audit!#REF!=10,Audit!#REF!,"")</f>
        <v>#REF!</v>
      </c>
      <c r="AY210" s="50" t="e">
        <f>VLOOKUP(Audit!#REF!,$V$13:$AE$22,7,FALSE) &amp; IF(Audit!#REF!=10,Audit!#REF!,"")</f>
        <v>#REF!</v>
      </c>
      <c r="AZ210" s="47" t="e">
        <f t="shared" si="112"/>
        <v>#REF!</v>
      </c>
      <c r="BA210" s="50" t="e">
        <f>VLOOKUP(Audit!#REF!,$V$3:$AE$12,8,FALSE)&amp; Audit!#REF! &amp; IF(Audit!#REF!=10,Audit!#REF!,"")</f>
        <v>#REF!</v>
      </c>
      <c r="BB210" s="50" t="e">
        <f>VLOOKUP(Audit!#REF!,$V$13:$AE$22,8,FALSE) &amp; IF(Audit!#REF!=10,Audit!#REF!,"")</f>
        <v>#REF!</v>
      </c>
      <c r="BC210" s="47" t="e">
        <f t="shared" si="113"/>
        <v>#REF!</v>
      </c>
      <c r="BD210" s="50" t="e">
        <f>VLOOKUP(Audit!#REF!,$V$3:$AE$12,9,FALSE)&amp; IF(Audit!#REF!=10,Audit!#REF!,"")</f>
        <v>#REF!</v>
      </c>
      <c r="BE210" s="50" t="e">
        <f>VLOOKUP(Audit!#REF!,$V$13:$AE$22,9,FALSE) &amp; IF(Audit!#REF!=10,Audit!#REF!,"") &amp; IF(Audit!#REF!&lt;&gt;1,U210,"")</f>
        <v>#REF!</v>
      </c>
      <c r="BF210" s="47" t="e">
        <f t="shared" si="114"/>
        <v>#REF!</v>
      </c>
      <c r="BG210" s="50" t="e">
        <f>VLOOKUP(Audit!#REF!,$V$3:$AE$12,10,FALSE) &amp; Audit!#REF! &amp; IF(Audit!#REF!=10,Audit!#REF!,"")</f>
        <v>#REF!</v>
      </c>
      <c r="BH210" s="50" t="e">
        <f>VLOOKUP(Audit!#REF!,$V$13:$AE$22,10,FALSE) &amp; IF(Audit!#REF!=10,Audit!#REF!,"") &amp; IF(Audit!#REF!&lt;&gt;1,U210,"")</f>
        <v>#REF!</v>
      </c>
      <c r="BI210" s="47" t="e">
        <f t="shared" si="115"/>
        <v>#REF!</v>
      </c>
      <c r="BJ210" s="48" t="str">
        <f t="shared" si="116"/>
        <v/>
      </c>
      <c r="BK210" s="48" t="str">
        <f t="shared" si="117"/>
        <v/>
      </c>
      <c r="BL210" s="48" t="str">
        <f t="shared" si="118"/>
        <v/>
      </c>
      <c r="BM210" s="48" t="str">
        <f t="shared" si="119"/>
        <v/>
      </c>
      <c r="BN210" s="48" t="str">
        <f t="shared" si="120"/>
        <v/>
      </c>
      <c r="BO210" s="48" t="str">
        <f t="shared" si="121"/>
        <v/>
      </c>
      <c r="BP210" s="48" t="str">
        <f t="shared" si="122"/>
        <v/>
      </c>
      <c r="BQ210" s="48" t="str">
        <f t="shared" si="123"/>
        <v/>
      </c>
      <c r="BR210" s="48" t="str">
        <f t="shared" si="124"/>
        <v/>
      </c>
      <c r="BS210" s="48" t="str">
        <f t="shared" si="125"/>
        <v/>
      </c>
      <c r="BT210" s="48" t="str">
        <f t="shared" si="126"/>
        <v/>
      </c>
      <c r="BU210" s="48" t="str">
        <f t="shared" si="127"/>
        <v/>
      </c>
    </row>
    <row r="211" spans="1:73">
      <c r="A211" s="10" t="e">
        <f>Audit!#REF!</f>
        <v>#REF!</v>
      </c>
      <c r="B211" s="10" t="e">
        <f t="shared" si="128"/>
        <v>#REF!</v>
      </c>
      <c r="C211" s="17" t="e">
        <f>VLOOKUP(Audit!#REF!,$V$3:$AE$12,2,FALSE) &amp; VLOOKUP(Audit!#REF!,$V$13:$AE$22,2,FALSE)&amp; IF(Audit!#REF!=10,Audit!#REF!&amp;Audit!#REF!,"")</f>
        <v>#REF!</v>
      </c>
      <c r="D211" s="17" t="e">
        <f>VLOOKUP(Audit!#REF!,$V$3:$AE$12,3,FALSE) &amp; VLOOKUP(Audit!#REF!,$V$13:$AE$22,3,FALSE) &amp;IF(Audit!#REF!=10,Audit!#REF!&amp;Audit!#REF!,"")</f>
        <v>#REF!</v>
      </c>
      <c r="E211" s="17" t="e">
        <f>VLOOKUP(Audit!#REF!,$V$3:$AE$12,4,FALSE)&amp; Audit!#REF! &amp; VLOOKUP(Audit!#REF!,$V$13:$AE$22,4,FALSE)&amp; IF(Audit!#REF!=10,Audit!#REF!&amp;Audit!#REF!,"")</f>
        <v>#REF!</v>
      </c>
      <c r="F211" s="17" t="e">
        <f>VLOOKUP(Audit!#REF!,$V$3:$AE$12,5,FALSE) &amp; VLOOKUP(Audit!#REF!,$V$13:$AE$22,5,FALSE)&amp; IF(Audit!#REF!=10,Audit!#REF!&amp;Audit!#REF!,"")</f>
        <v>#REF!</v>
      </c>
      <c r="G211" s="17" t="e">
        <f>VLOOKUP(Audit!#REF!,$V$3:$AE$12,6,FALSE) &amp; VLOOKUP(Audit!#REF!,$V$13:$AE$22,6,FALSE)&amp; IF(Audit!#REF!=10,Audit!#REF!&amp;Audit!#REF!,"")</f>
        <v>#REF!</v>
      </c>
      <c r="H211" s="17" t="e">
        <f>VLOOKUP(Audit!#REF!,$V$3:$AE$12,7,FALSE) &amp; VLOOKUP(Audit!#REF!,$V$13:$AE$22,7,FALSE)&amp;IF(Audit!#REF!=10,Audit!#REF!&amp;Audit!#REF!,"")</f>
        <v>#REF!</v>
      </c>
      <c r="I211" s="17" t="e">
        <f>VLOOKUP(Audit!#REF!,$V$3:$AE$12,8,FALSE) &amp; Audit!#REF! &amp; VLOOKUP(Audit!#REF!,$V$13:$AE$22,8,FALSE)&amp;IF(Audit!#REF!=10,Audit!#REF!&amp;Audit!#REF!,"")</f>
        <v>#REF!</v>
      </c>
      <c r="J211" s="17" t="e">
        <f>VLOOKUP(Audit!#REF!,$V$3:$AE$12,9,FALSE) &amp; VLOOKUP(Audit!#REF!,$V$13:$AE$22,9,FALSE) &amp; IF(Audit!#REF!=10,Audit!#REF!&amp;Audit!#REF!,"") &amp; IF(Audit!#REF!&lt;&gt;1,U211,"")</f>
        <v>#REF!</v>
      </c>
      <c r="K211" s="17" t="e">
        <f>VLOOKUP(Audit!#REF!,$V$3:$AE$12,10,FALSE) &amp; Audit!#REF! &amp; VLOOKUP(Audit!#REF!,$V$13:$AE$22,10,FALSE) &amp; IF(Audit!#REF!=10,Audit!#REF!&amp;Audit!#REF!,"") &amp; IF(Audit!#REF!&lt;&gt;1,U211,"")</f>
        <v>#REF!</v>
      </c>
      <c r="L211" s="10" t="e">
        <f>Audit!#REF!</f>
        <v>#REF!</v>
      </c>
      <c r="M211" s="10" t="e">
        <f t="shared" si="99"/>
        <v>#REF!</v>
      </c>
      <c r="N211" s="10" t="e">
        <f t="shared" si="100"/>
        <v>#REF!</v>
      </c>
      <c r="O211" s="10" t="e">
        <f t="shared" si="101"/>
        <v>#REF!</v>
      </c>
      <c r="P211" s="10" t="e">
        <f t="shared" si="102"/>
        <v>#REF!</v>
      </c>
      <c r="Q211" s="10" t="e">
        <f t="shared" si="103"/>
        <v>#REF!</v>
      </c>
      <c r="R211" s="10" t="e">
        <f t="shared" si="104"/>
        <v>#REF!</v>
      </c>
      <c r="S211" s="10" t="e">
        <f t="shared" si="105"/>
        <v>#REF!</v>
      </c>
      <c r="T211" s="10" t="e">
        <f t="shared" si="106"/>
        <v>#REF!</v>
      </c>
      <c r="U211" s="17" t="e">
        <f>IF(Audit!#REF!="","",VLOOKUP(Audit!#REF!,$W$26:$X$35,2,FALSE)) &amp; Audit!#REF! &amp; IF(Audit!#REF!="","",IF(Audit!#REF!&lt;=1.4,VLOOKUP(Audit!#REF!,$W$38:X256,2,FALSE),VLOOKUP(Audit!#REF!,$W$51:$X$61,2,FALSE))) &amp; IF(Audit!#REF!="","",VLOOKUP(Audit!#REF!,$Y$26:$Z$35,2,FALSE) &amp; Audit!#REF! &amp; IF(Audit!#REF!="","",IF(Audit!#REF!&lt;=1.4,VLOOKUP(Audit!#REF!,$Y$38:$Z$48,2,FALSE),VLOOKUP(Audit!#REF!,$Y$51:$Z$61,2,FALSE))))</f>
        <v>#REF!</v>
      </c>
      <c r="V211" s="21"/>
      <c r="AH211" s="49" t="e">
        <f>Audit!#REF!</f>
        <v>#REF!</v>
      </c>
      <c r="AI211" s="50" t="e">
        <f>VLOOKUP(Audit!#REF!,$V$3:$AE$12,2,FALSE)&amp; IF(Audit!#REF!=10,Audit!#REF!,"")</f>
        <v>#REF!</v>
      </c>
      <c r="AJ211" s="50" t="e">
        <f>VLOOKUP(Audit!#REF!,$V$13:$AE$22,2,FALSE)&amp; IF(Audit!#REF!=10,Audit!#REF!,"")</f>
        <v>#REF!</v>
      </c>
      <c r="AK211" s="47" t="e">
        <f t="shared" si="107"/>
        <v>#REF!</v>
      </c>
      <c r="AL211" s="50" t="e">
        <f>VLOOKUP(Audit!#REF!,$V$3:$AE$12,3,FALSE)&amp; IF(Audit!#REF!=10,Audit!#REF!,"")</f>
        <v>#REF!</v>
      </c>
      <c r="AM211" s="50" t="e">
        <f>VLOOKUP(Audit!#REF!,$V$13:$AE$22,3,FALSE)&amp; IF(Audit!#REF!=10,Audit!#REF!,"")</f>
        <v>#REF!</v>
      </c>
      <c r="AN211" s="47" t="e">
        <f t="shared" si="108"/>
        <v>#REF!</v>
      </c>
      <c r="AO211" s="50" t="e">
        <f>VLOOKUP(Audit!#REF!,$V$3:$AE$12,4,FALSE) &amp;  Audit!#REF! &amp; IF(Audit!#REF!=10,Audit!#REF!,"")</f>
        <v>#REF!</v>
      </c>
      <c r="AP211" s="50" t="e">
        <f>VLOOKUP(Audit!#REF!,$V$13:$AE$22,4,FALSE)&amp; IF(Audit!#REF!=10,Audit!#REF!,"")</f>
        <v>#REF!</v>
      </c>
      <c r="AQ211" s="47" t="e">
        <f t="shared" si="109"/>
        <v>#REF!</v>
      </c>
      <c r="AR211" s="50" t="e">
        <f>VLOOKUP(Audit!#REF!,$V$3:$AE$12,5,FALSE)&amp; IF(Audit!#REF!=10,Audit!#REF!,"")</f>
        <v>#REF!</v>
      </c>
      <c r="AS211" s="50" t="e">
        <f>VLOOKUP(Audit!#REF!,$V$13:$AE$22,5,FALSE)&amp; IF(Audit!#REF!=10,Audit!#REF!,"")</f>
        <v>#REF!</v>
      </c>
      <c r="AT211" s="47" t="e">
        <f t="shared" si="110"/>
        <v>#REF!</v>
      </c>
      <c r="AU211" s="50" t="e">
        <f>VLOOKUP(Audit!#REF!,$V$3:$AE$12,6,FALSE)&amp; IF(Audit!#REF!=10,Audit!#REF!,"")</f>
        <v>#REF!</v>
      </c>
      <c r="AV211" s="50" t="e">
        <f>VLOOKUP(Audit!#REF!,$V$13:$AE$22,6,FALSE)&amp; IF(Audit!#REF!=10,Audit!#REF!,"")</f>
        <v>#REF!</v>
      </c>
      <c r="AW211" s="47" t="e">
        <f t="shared" si="111"/>
        <v>#REF!</v>
      </c>
      <c r="AX211" s="50" t="e">
        <f>VLOOKUP(Audit!#REF!,$V$3:$AE$12,7,FALSE)&amp; IF(Audit!#REF!=10,Audit!#REF!,"")</f>
        <v>#REF!</v>
      </c>
      <c r="AY211" s="50" t="e">
        <f>VLOOKUP(Audit!#REF!,$V$13:$AE$22,7,FALSE) &amp; IF(Audit!#REF!=10,Audit!#REF!,"")</f>
        <v>#REF!</v>
      </c>
      <c r="AZ211" s="47" t="e">
        <f t="shared" si="112"/>
        <v>#REF!</v>
      </c>
      <c r="BA211" s="50" t="e">
        <f>VLOOKUP(Audit!#REF!,$V$3:$AE$12,8,FALSE)&amp; Audit!#REF! &amp; IF(Audit!#REF!=10,Audit!#REF!,"")</f>
        <v>#REF!</v>
      </c>
      <c r="BB211" s="50" t="e">
        <f>VLOOKUP(Audit!#REF!,$V$13:$AE$22,8,FALSE) &amp; IF(Audit!#REF!=10,Audit!#REF!,"")</f>
        <v>#REF!</v>
      </c>
      <c r="BC211" s="47" t="e">
        <f t="shared" si="113"/>
        <v>#REF!</v>
      </c>
      <c r="BD211" s="50" t="e">
        <f>VLOOKUP(Audit!#REF!,$V$3:$AE$12,9,FALSE)&amp; IF(Audit!#REF!=10,Audit!#REF!,"")</f>
        <v>#REF!</v>
      </c>
      <c r="BE211" s="50" t="e">
        <f>VLOOKUP(Audit!#REF!,$V$13:$AE$22,9,FALSE) &amp; IF(Audit!#REF!=10,Audit!#REF!,"") &amp; IF(Audit!#REF!&lt;&gt;1,U211,"")</f>
        <v>#REF!</v>
      </c>
      <c r="BF211" s="47" t="e">
        <f t="shared" si="114"/>
        <v>#REF!</v>
      </c>
      <c r="BG211" s="50" t="e">
        <f>VLOOKUP(Audit!#REF!,$V$3:$AE$12,10,FALSE) &amp; Audit!#REF! &amp; IF(Audit!#REF!=10,Audit!#REF!,"")</f>
        <v>#REF!</v>
      </c>
      <c r="BH211" s="50" t="e">
        <f>VLOOKUP(Audit!#REF!,$V$13:$AE$22,10,FALSE) &amp; IF(Audit!#REF!=10,Audit!#REF!,"") &amp; IF(Audit!#REF!&lt;&gt;1,U211,"")</f>
        <v>#REF!</v>
      </c>
      <c r="BI211" s="47" t="e">
        <f t="shared" si="115"/>
        <v>#REF!</v>
      </c>
      <c r="BJ211" s="48" t="str">
        <f t="shared" si="116"/>
        <v/>
      </c>
      <c r="BK211" s="48" t="str">
        <f t="shared" si="117"/>
        <v/>
      </c>
      <c r="BL211" s="48" t="str">
        <f t="shared" si="118"/>
        <v/>
      </c>
      <c r="BM211" s="48" t="str">
        <f t="shared" si="119"/>
        <v/>
      </c>
      <c r="BN211" s="48" t="str">
        <f t="shared" si="120"/>
        <v/>
      </c>
      <c r="BO211" s="48" t="str">
        <f t="shared" si="121"/>
        <v/>
      </c>
      <c r="BP211" s="48" t="str">
        <f t="shared" si="122"/>
        <v/>
      </c>
      <c r="BQ211" s="48" t="str">
        <f t="shared" si="123"/>
        <v/>
      </c>
      <c r="BR211" s="48" t="str">
        <f t="shared" si="124"/>
        <v/>
      </c>
      <c r="BS211" s="48" t="str">
        <f t="shared" si="125"/>
        <v/>
      </c>
      <c r="BT211" s="48" t="str">
        <f t="shared" si="126"/>
        <v/>
      </c>
      <c r="BU211" s="48" t="str">
        <f t="shared" si="127"/>
        <v/>
      </c>
    </row>
    <row r="212" spans="1:73">
      <c r="A212" s="10" t="e">
        <f>Audit!#REF!</f>
        <v>#REF!</v>
      </c>
      <c r="B212" s="10" t="e">
        <f t="shared" si="128"/>
        <v>#REF!</v>
      </c>
      <c r="C212" s="17" t="e">
        <f>VLOOKUP(Audit!#REF!,$V$3:$AE$12,2,FALSE) &amp; VLOOKUP(Audit!#REF!,$V$13:$AE$22,2,FALSE)&amp; IF(Audit!#REF!=10,Audit!#REF!&amp;Audit!#REF!,"")</f>
        <v>#REF!</v>
      </c>
      <c r="D212" s="17" t="e">
        <f>VLOOKUP(Audit!#REF!,$V$3:$AE$12,3,FALSE) &amp; VLOOKUP(Audit!#REF!,$V$13:$AE$22,3,FALSE) &amp;IF(Audit!#REF!=10,Audit!#REF!&amp;Audit!#REF!,"")</f>
        <v>#REF!</v>
      </c>
      <c r="E212" s="17" t="e">
        <f>VLOOKUP(Audit!#REF!,$V$3:$AE$12,4,FALSE)&amp; Audit!#REF! &amp; VLOOKUP(Audit!#REF!,$V$13:$AE$22,4,FALSE)&amp; IF(Audit!#REF!=10,Audit!#REF!&amp;Audit!#REF!,"")</f>
        <v>#REF!</v>
      </c>
      <c r="F212" s="17" t="e">
        <f>VLOOKUP(Audit!#REF!,$V$3:$AE$12,5,FALSE) &amp; VLOOKUP(Audit!#REF!,$V$13:$AE$22,5,FALSE)&amp; IF(Audit!#REF!=10,Audit!#REF!&amp;Audit!#REF!,"")</f>
        <v>#REF!</v>
      </c>
      <c r="G212" s="17" t="e">
        <f>VLOOKUP(Audit!#REF!,$V$3:$AE$12,6,FALSE) &amp; VLOOKUP(Audit!#REF!,$V$13:$AE$22,6,FALSE)&amp; IF(Audit!#REF!=10,Audit!#REF!&amp;Audit!#REF!,"")</f>
        <v>#REF!</v>
      </c>
      <c r="H212" s="17" t="e">
        <f>VLOOKUP(Audit!#REF!,$V$3:$AE$12,7,FALSE) &amp; VLOOKUP(Audit!#REF!,$V$13:$AE$22,7,FALSE)&amp;IF(Audit!#REF!=10,Audit!#REF!&amp;Audit!#REF!,"")</f>
        <v>#REF!</v>
      </c>
      <c r="I212" s="17" t="e">
        <f>VLOOKUP(Audit!#REF!,$V$3:$AE$12,8,FALSE) &amp; Audit!#REF! &amp; VLOOKUP(Audit!#REF!,$V$13:$AE$22,8,FALSE)&amp;IF(Audit!#REF!=10,Audit!#REF!&amp;Audit!#REF!,"")</f>
        <v>#REF!</v>
      </c>
      <c r="J212" s="17" t="e">
        <f>VLOOKUP(Audit!#REF!,$V$3:$AE$12,9,FALSE) &amp; VLOOKUP(Audit!#REF!,$V$13:$AE$22,9,FALSE) &amp; IF(Audit!#REF!=10,Audit!#REF!&amp;Audit!#REF!,"") &amp; IF(Audit!#REF!&lt;&gt;1,U212,"")</f>
        <v>#REF!</v>
      </c>
      <c r="K212" s="17" t="e">
        <f>VLOOKUP(Audit!#REF!,$V$3:$AE$12,10,FALSE) &amp; Audit!#REF! &amp; VLOOKUP(Audit!#REF!,$V$13:$AE$22,10,FALSE) &amp; IF(Audit!#REF!=10,Audit!#REF!&amp;Audit!#REF!,"") &amp; IF(Audit!#REF!&lt;&gt;1,U212,"")</f>
        <v>#REF!</v>
      </c>
      <c r="L212" s="10" t="e">
        <f>Audit!#REF!</f>
        <v>#REF!</v>
      </c>
      <c r="M212" s="10" t="e">
        <f t="shared" si="99"/>
        <v>#REF!</v>
      </c>
      <c r="N212" s="10" t="e">
        <f t="shared" si="100"/>
        <v>#REF!</v>
      </c>
      <c r="O212" s="10" t="e">
        <f t="shared" si="101"/>
        <v>#REF!</v>
      </c>
      <c r="P212" s="10" t="e">
        <f t="shared" si="102"/>
        <v>#REF!</v>
      </c>
      <c r="Q212" s="10" t="e">
        <f t="shared" si="103"/>
        <v>#REF!</v>
      </c>
      <c r="R212" s="10" t="e">
        <f t="shared" si="104"/>
        <v>#REF!</v>
      </c>
      <c r="S212" s="10" t="e">
        <f t="shared" si="105"/>
        <v>#REF!</v>
      </c>
      <c r="T212" s="10" t="e">
        <f t="shared" si="106"/>
        <v>#REF!</v>
      </c>
      <c r="U212" s="17" t="e">
        <f>IF(Audit!#REF!="","",VLOOKUP(Audit!#REF!,$W$26:$X$35,2,FALSE)) &amp; Audit!#REF! &amp; IF(Audit!#REF!="","",IF(Audit!#REF!&lt;=1.4,VLOOKUP(Audit!#REF!,$W$38:X257,2,FALSE),VLOOKUP(Audit!#REF!,$W$51:$X$61,2,FALSE))) &amp; IF(Audit!#REF!="","",VLOOKUP(Audit!#REF!,$Y$26:$Z$35,2,FALSE) &amp; Audit!#REF! &amp; IF(Audit!#REF!="","",IF(Audit!#REF!&lt;=1.4,VLOOKUP(Audit!#REF!,$Y$38:$Z$48,2,FALSE),VLOOKUP(Audit!#REF!,$Y$51:$Z$61,2,FALSE))))</f>
        <v>#REF!</v>
      </c>
      <c r="V212" s="21"/>
      <c r="AH212" s="49" t="e">
        <f>Audit!#REF!</f>
        <v>#REF!</v>
      </c>
      <c r="AI212" s="50" t="e">
        <f>VLOOKUP(Audit!#REF!,$V$3:$AE$12,2,FALSE)&amp; IF(Audit!#REF!=10,Audit!#REF!,"")</f>
        <v>#REF!</v>
      </c>
      <c r="AJ212" s="50" t="e">
        <f>VLOOKUP(Audit!#REF!,$V$13:$AE$22,2,FALSE)&amp; IF(Audit!#REF!=10,Audit!#REF!,"")</f>
        <v>#REF!</v>
      </c>
      <c r="AK212" s="47" t="e">
        <f t="shared" si="107"/>
        <v>#REF!</v>
      </c>
      <c r="AL212" s="50" t="e">
        <f>VLOOKUP(Audit!#REF!,$V$3:$AE$12,3,FALSE)&amp; IF(Audit!#REF!=10,Audit!#REF!,"")</f>
        <v>#REF!</v>
      </c>
      <c r="AM212" s="50" t="e">
        <f>VLOOKUP(Audit!#REF!,$V$13:$AE$22,3,FALSE)&amp; IF(Audit!#REF!=10,Audit!#REF!,"")</f>
        <v>#REF!</v>
      </c>
      <c r="AN212" s="47" t="e">
        <f t="shared" si="108"/>
        <v>#REF!</v>
      </c>
      <c r="AO212" s="50" t="e">
        <f>VLOOKUP(Audit!#REF!,$V$3:$AE$12,4,FALSE) &amp;  Audit!#REF! &amp; IF(Audit!#REF!=10,Audit!#REF!,"")</f>
        <v>#REF!</v>
      </c>
      <c r="AP212" s="50" t="e">
        <f>VLOOKUP(Audit!#REF!,$V$13:$AE$22,4,FALSE)&amp; IF(Audit!#REF!=10,Audit!#REF!,"")</f>
        <v>#REF!</v>
      </c>
      <c r="AQ212" s="47" t="e">
        <f t="shared" si="109"/>
        <v>#REF!</v>
      </c>
      <c r="AR212" s="50" t="e">
        <f>VLOOKUP(Audit!#REF!,$V$3:$AE$12,5,FALSE)&amp; IF(Audit!#REF!=10,Audit!#REF!,"")</f>
        <v>#REF!</v>
      </c>
      <c r="AS212" s="50" t="e">
        <f>VLOOKUP(Audit!#REF!,$V$13:$AE$22,5,FALSE)&amp; IF(Audit!#REF!=10,Audit!#REF!,"")</f>
        <v>#REF!</v>
      </c>
      <c r="AT212" s="47" t="e">
        <f t="shared" si="110"/>
        <v>#REF!</v>
      </c>
      <c r="AU212" s="50" t="e">
        <f>VLOOKUP(Audit!#REF!,$V$3:$AE$12,6,FALSE)&amp; IF(Audit!#REF!=10,Audit!#REF!,"")</f>
        <v>#REF!</v>
      </c>
      <c r="AV212" s="50" t="e">
        <f>VLOOKUP(Audit!#REF!,$V$13:$AE$22,6,FALSE)&amp; IF(Audit!#REF!=10,Audit!#REF!,"")</f>
        <v>#REF!</v>
      </c>
      <c r="AW212" s="47" t="e">
        <f t="shared" si="111"/>
        <v>#REF!</v>
      </c>
      <c r="AX212" s="50" t="e">
        <f>VLOOKUP(Audit!#REF!,$V$3:$AE$12,7,FALSE)&amp; IF(Audit!#REF!=10,Audit!#REF!,"")</f>
        <v>#REF!</v>
      </c>
      <c r="AY212" s="50" t="e">
        <f>VLOOKUP(Audit!#REF!,$V$13:$AE$22,7,FALSE) &amp; IF(Audit!#REF!=10,Audit!#REF!,"")</f>
        <v>#REF!</v>
      </c>
      <c r="AZ212" s="47" t="e">
        <f t="shared" si="112"/>
        <v>#REF!</v>
      </c>
      <c r="BA212" s="50" t="e">
        <f>VLOOKUP(Audit!#REF!,$V$3:$AE$12,8,FALSE)&amp; Audit!#REF! &amp; IF(Audit!#REF!=10,Audit!#REF!,"")</f>
        <v>#REF!</v>
      </c>
      <c r="BB212" s="50" t="e">
        <f>VLOOKUP(Audit!#REF!,$V$13:$AE$22,8,FALSE) &amp; IF(Audit!#REF!=10,Audit!#REF!,"")</f>
        <v>#REF!</v>
      </c>
      <c r="BC212" s="47" t="e">
        <f t="shared" si="113"/>
        <v>#REF!</v>
      </c>
      <c r="BD212" s="50" t="e">
        <f>VLOOKUP(Audit!#REF!,$V$3:$AE$12,9,FALSE)&amp; IF(Audit!#REF!=10,Audit!#REF!,"")</f>
        <v>#REF!</v>
      </c>
      <c r="BE212" s="50" t="e">
        <f>VLOOKUP(Audit!#REF!,$V$13:$AE$22,9,FALSE) &amp; IF(Audit!#REF!=10,Audit!#REF!,"") &amp; IF(Audit!#REF!&lt;&gt;1,U212,"")</f>
        <v>#REF!</v>
      </c>
      <c r="BF212" s="47" t="e">
        <f t="shared" si="114"/>
        <v>#REF!</v>
      </c>
      <c r="BG212" s="50" t="e">
        <f>VLOOKUP(Audit!#REF!,$V$3:$AE$12,10,FALSE) &amp; Audit!#REF! &amp; IF(Audit!#REF!=10,Audit!#REF!,"")</f>
        <v>#REF!</v>
      </c>
      <c r="BH212" s="50" t="e">
        <f>VLOOKUP(Audit!#REF!,$V$13:$AE$22,10,FALSE) &amp; IF(Audit!#REF!=10,Audit!#REF!,"") &amp; IF(Audit!#REF!&lt;&gt;1,U212,"")</f>
        <v>#REF!</v>
      </c>
      <c r="BI212" s="47" t="e">
        <f t="shared" si="115"/>
        <v>#REF!</v>
      </c>
      <c r="BJ212" s="48" t="str">
        <f t="shared" si="116"/>
        <v/>
      </c>
      <c r="BK212" s="48" t="str">
        <f t="shared" si="117"/>
        <v/>
      </c>
      <c r="BL212" s="48" t="str">
        <f t="shared" si="118"/>
        <v/>
      </c>
      <c r="BM212" s="48" t="str">
        <f t="shared" si="119"/>
        <v/>
      </c>
      <c r="BN212" s="48" t="str">
        <f t="shared" si="120"/>
        <v/>
      </c>
      <c r="BO212" s="48" t="str">
        <f t="shared" si="121"/>
        <v/>
      </c>
      <c r="BP212" s="48" t="str">
        <f t="shared" si="122"/>
        <v/>
      </c>
      <c r="BQ212" s="48" t="str">
        <f t="shared" si="123"/>
        <v/>
      </c>
      <c r="BR212" s="48" t="str">
        <f t="shared" si="124"/>
        <v/>
      </c>
      <c r="BS212" s="48" t="str">
        <f t="shared" si="125"/>
        <v/>
      </c>
      <c r="BT212" s="48" t="str">
        <f t="shared" si="126"/>
        <v/>
      </c>
      <c r="BU212" s="48" t="str">
        <f t="shared" si="127"/>
        <v/>
      </c>
    </row>
    <row r="213" spans="1:73">
      <c r="A213" s="10" t="e">
        <f>Audit!#REF!</f>
        <v>#REF!</v>
      </c>
      <c r="B213" s="10" t="e">
        <f t="shared" si="128"/>
        <v>#REF!</v>
      </c>
      <c r="C213" s="17" t="e">
        <f>VLOOKUP(Audit!#REF!,$V$3:$AE$12,2,FALSE) &amp; VLOOKUP(Audit!#REF!,$V$13:$AE$22,2,FALSE)&amp; IF(Audit!#REF!=10,Audit!#REF!&amp;Audit!#REF!,"")</f>
        <v>#REF!</v>
      </c>
      <c r="D213" s="17" t="e">
        <f>VLOOKUP(Audit!#REF!,$V$3:$AE$12,3,FALSE) &amp; VLOOKUP(Audit!#REF!,$V$13:$AE$22,3,FALSE) &amp;IF(Audit!#REF!=10,Audit!#REF!&amp;Audit!#REF!,"")</f>
        <v>#REF!</v>
      </c>
      <c r="E213" s="17" t="e">
        <f>VLOOKUP(Audit!#REF!,$V$3:$AE$12,4,FALSE)&amp; Audit!#REF! &amp; VLOOKUP(Audit!#REF!,$V$13:$AE$22,4,FALSE)&amp; IF(Audit!#REF!=10,Audit!#REF!&amp;Audit!#REF!,"")</f>
        <v>#REF!</v>
      </c>
      <c r="F213" s="17" t="e">
        <f>VLOOKUP(Audit!#REF!,$V$3:$AE$12,5,FALSE) &amp; VLOOKUP(Audit!#REF!,$V$13:$AE$22,5,FALSE)&amp; IF(Audit!#REF!=10,Audit!#REF!&amp;Audit!#REF!,"")</f>
        <v>#REF!</v>
      </c>
      <c r="G213" s="17" t="e">
        <f>VLOOKUP(Audit!#REF!,$V$3:$AE$12,6,FALSE) &amp; VLOOKUP(Audit!#REF!,$V$13:$AE$22,6,FALSE)&amp; IF(Audit!#REF!=10,Audit!#REF!&amp;Audit!#REF!,"")</f>
        <v>#REF!</v>
      </c>
      <c r="H213" s="17" t="e">
        <f>VLOOKUP(Audit!#REF!,$V$3:$AE$12,7,FALSE) &amp; VLOOKUP(Audit!#REF!,$V$13:$AE$22,7,FALSE)&amp;IF(Audit!#REF!=10,Audit!#REF!&amp;Audit!#REF!,"")</f>
        <v>#REF!</v>
      </c>
      <c r="I213" s="17" t="e">
        <f>VLOOKUP(Audit!#REF!,$V$3:$AE$12,8,FALSE) &amp; Audit!#REF! &amp; VLOOKUP(Audit!#REF!,$V$13:$AE$22,8,FALSE)&amp;IF(Audit!#REF!=10,Audit!#REF!&amp;Audit!#REF!,"")</f>
        <v>#REF!</v>
      </c>
      <c r="J213" s="17" t="e">
        <f>VLOOKUP(Audit!#REF!,$V$3:$AE$12,9,FALSE) &amp; VLOOKUP(Audit!#REF!,$V$13:$AE$22,9,FALSE) &amp; IF(Audit!#REF!=10,Audit!#REF!&amp;Audit!#REF!,"") &amp; IF(Audit!#REF!&lt;&gt;1,U213,"")</f>
        <v>#REF!</v>
      </c>
      <c r="K213" s="17" t="e">
        <f>VLOOKUP(Audit!#REF!,$V$3:$AE$12,10,FALSE) &amp; Audit!#REF! &amp; VLOOKUP(Audit!#REF!,$V$13:$AE$22,10,FALSE) &amp; IF(Audit!#REF!=10,Audit!#REF!&amp;Audit!#REF!,"") &amp; IF(Audit!#REF!&lt;&gt;1,U213,"")</f>
        <v>#REF!</v>
      </c>
      <c r="L213" s="10" t="e">
        <f>Audit!#REF!</f>
        <v>#REF!</v>
      </c>
      <c r="M213" s="10" t="e">
        <f t="shared" si="99"/>
        <v>#REF!</v>
      </c>
      <c r="N213" s="10" t="e">
        <f t="shared" si="100"/>
        <v>#REF!</v>
      </c>
      <c r="O213" s="10" t="e">
        <f t="shared" si="101"/>
        <v>#REF!</v>
      </c>
      <c r="P213" s="10" t="e">
        <f t="shared" si="102"/>
        <v>#REF!</v>
      </c>
      <c r="Q213" s="10" t="e">
        <f t="shared" si="103"/>
        <v>#REF!</v>
      </c>
      <c r="R213" s="10" t="e">
        <f t="shared" si="104"/>
        <v>#REF!</v>
      </c>
      <c r="S213" s="10" t="e">
        <f t="shared" si="105"/>
        <v>#REF!</v>
      </c>
      <c r="T213" s="10" t="e">
        <f t="shared" si="106"/>
        <v>#REF!</v>
      </c>
      <c r="U213" s="17" t="e">
        <f>IF(Audit!#REF!="","",VLOOKUP(Audit!#REF!,$W$26:$X$35,2,FALSE)) &amp; Audit!#REF! &amp; IF(Audit!#REF!="","",IF(Audit!#REF!&lt;=1.4,VLOOKUP(Audit!#REF!,$W$38:X258,2,FALSE),VLOOKUP(Audit!#REF!,$W$51:$X$61,2,FALSE))) &amp; IF(Audit!#REF!="","",VLOOKUP(Audit!#REF!,$Y$26:$Z$35,2,FALSE) &amp; Audit!#REF! &amp; IF(Audit!#REF!="","",IF(Audit!#REF!&lt;=1.4,VLOOKUP(Audit!#REF!,$Y$38:$Z$48,2,FALSE),VLOOKUP(Audit!#REF!,$Y$51:$Z$61,2,FALSE))))</f>
        <v>#REF!</v>
      </c>
      <c r="V213" s="21"/>
      <c r="AH213" s="49" t="e">
        <f>Audit!#REF!</f>
        <v>#REF!</v>
      </c>
      <c r="AI213" s="50" t="e">
        <f>VLOOKUP(Audit!#REF!,$V$3:$AE$12,2,FALSE)&amp; IF(Audit!#REF!=10,Audit!#REF!,"")</f>
        <v>#REF!</v>
      </c>
      <c r="AJ213" s="50" t="e">
        <f>VLOOKUP(Audit!#REF!,$V$13:$AE$22,2,FALSE)&amp; IF(Audit!#REF!=10,Audit!#REF!,"")</f>
        <v>#REF!</v>
      </c>
      <c r="AK213" s="47" t="e">
        <f t="shared" si="107"/>
        <v>#REF!</v>
      </c>
      <c r="AL213" s="50" t="e">
        <f>VLOOKUP(Audit!#REF!,$V$3:$AE$12,3,FALSE)&amp; IF(Audit!#REF!=10,Audit!#REF!,"")</f>
        <v>#REF!</v>
      </c>
      <c r="AM213" s="50" t="e">
        <f>VLOOKUP(Audit!#REF!,$V$13:$AE$22,3,FALSE)&amp; IF(Audit!#REF!=10,Audit!#REF!,"")</f>
        <v>#REF!</v>
      </c>
      <c r="AN213" s="47" t="e">
        <f t="shared" si="108"/>
        <v>#REF!</v>
      </c>
      <c r="AO213" s="50" t="e">
        <f>VLOOKUP(Audit!#REF!,$V$3:$AE$12,4,FALSE) &amp;  Audit!#REF! &amp; IF(Audit!#REF!=10,Audit!#REF!,"")</f>
        <v>#REF!</v>
      </c>
      <c r="AP213" s="50" t="e">
        <f>VLOOKUP(Audit!#REF!,$V$13:$AE$22,4,FALSE)&amp; IF(Audit!#REF!=10,Audit!#REF!,"")</f>
        <v>#REF!</v>
      </c>
      <c r="AQ213" s="47" t="e">
        <f t="shared" si="109"/>
        <v>#REF!</v>
      </c>
      <c r="AR213" s="50" t="e">
        <f>VLOOKUP(Audit!#REF!,$V$3:$AE$12,5,FALSE)&amp; IF(Audit!#REF!=10,Audit!#REF!,"")</f>
        <v>#REF!</v>
      </c>
      <c r="AS213" s="50" t="e">
        <f>VLOOKUP(Audit!#REF!,$V$13:$AE$22,5,FALSE)&amp; IF(Audit!#REF!=10,Audit!#REF!,"")</f>
        <v>#REF!</v>
      </c>
      <c r="AT213" s="47" t="e">
        <f t="shared" si="110"/>
        <v>#REF!</v>
      </c>
      <c r="AU213" s="50" t="e">
        <f>VLOOKUP(Audit!#REF!,$V$3:$AE$12,6,FALSE)&amp; IF(Audit!#REF!=10,Audit!#REF!,"")</f>
        <v>#REF!</v>
      </c>
      <c r="AV213" s="50" t="e">
        <f>VLOOKUP(Audit!#REF!,$V$13:$AE$22,6,FALSE)&amp; IF(Audit!#REF!=10,Audit!#REF!,"")</f>
        <v>#REF!</v>
      </c>
      <c r="AW213" s="47" t="e">
        <f t="shared" si="111"/>
        <v>#REF!</v>
      </c>
      <c r="AX213" s="50" t="e">
        <f>VLOOKUP(Audit!#REF!,$V$3:$AE$12,7,FALSE)&amp; IF(Audit!#REF!=10,Audit!#REF!,"")</f>
        <v>#REF!</v>
      </c>
      <c r="AY213" s="50" t="e">
        <f>VLOOKUP(Audit!#REF!,$V$13:$AE$22,7,FALSE) &amp; IF(Audit!#REF!=10,Audit!#REF!,"")</f>
        <v>#REF!</v>
      </c>
      <c r="AZ213" s="47" t="e">
        <f t="shared" si="112"/>
        <v>#REF!</v>
      </c>
      <c r="BA213" s="50" t="e">
        <f>VLOOKUP(Audit!#REF!,$V$3:$AE$12,8,FALSE)&amp; Audit!#REF! &amp; IF(Audit!#REF!=10,Audit!#REF!,"")</f>
        <v>#REF!</v>
      </c>
      <c r="BB213" s="50" t="e">
        <f>VLOOKUP(Audit!#REF!,$V$13:$AE$22,8,FALSE) &amp; IF(Audit!#REF!=10,Audit!#REF!,"")</f>
        <v>#REF!</v>
      </c>
      <c r="BC213" s="47" t="e">
        <f t="shared" si="113"/>
        <v>#REF!</v>
      </c>
      <c r="BD213" s="50" t="e">
        <f>VLOOKUP(Audit!#REF!,$V$3:$AE$12,9,FALSE)&amp; IF(Audit!#REF!=10,Audit!#REF!,"")</f>
        <v>#REF!</v>
      </c>
      <c r="BE213" s="50" t="e">
        <f>VLOOKUP(Audit!#REF!,$V$13:$AE$22,9,FALSE) &amp; IF(Audit!#REF!=10,Audit!#REF!,"") &amp; IF(Audit!#REF!&lt;&gt;1,U213,"")</f>
        <v>#REF!</v>
      </c>
      <c r="BF213" s="47" t="e">
        <f t="shared" si="114"/>
        <v>#REF!</v>
      </c>
      <c r="BG213" s="50" t="e">
        <f>VLOOKUP(Audit!#REF!,$V$3:$AE$12,10,FALSE) &amp; Audit!#REF! &amp; IF(Audit!#REF!=10,Audit!#REF!,"")</f>
        <v>#REF!</v>
      </c>
      <c r="BH213" s="50" t="e">
        <f>VLOOKUP(Audit!#REF!,$V$13:$AE$22,10,FALSE) &amp; IF(Audit!#REF!=10,Audit!#REF!,"") &amp; IF(Audit!#REF!&lt;&gt;1,U213,"")</f>
        <v>#REF!</v>
      </c>
      <c r="BI213" s="47" t="e">
        <f t="shared" si="115"/>
        <v>#REF!</v>
      </c>
      <c r="BJ213" s="48" t="str">
        <f t="shared" si="116"/>
        <v/>
      </c>
      <c r="BK213" s="48" t="str">
        <f t="shared" si="117"/>
        <v/>
      </c>
      <c r="BL213" s="48" t="str">
        <f t="shared" si="118"/>
        <v/>
      </c>
      <c r="BM213" s="48" t="str">
        <f t="shared" si="119"/>
        <v/>
      </c>
      <c r="BN213" s="48" t="str">
        <f t="shared" si="120"/>
        <v/>
      </c>
      <c r="BO213" s="48" t="str">
        <f t="shared" si="121"/>
        <v/>
      </c>
      <c r="BP213" s="48" t="str">
        <f t="shared" si="122"/>
        <v/>
      </c>
      <c r="BQ213" s="48" t="str">
        <f t="shared" si="123"/>
        <v/>
      </c>
      <c r="BR213" s="48" t="str">
        <f t="shared" si="124"/>
        <v/>
      </c>
      <c r="BS213" s="48" t="str">
        <f t="shared" si="125"/>
        <v/>
      </c>
      <c r="BT213" s="48" t="str">
        <f t="shared" si="126"/>
        <v/>
      </c>
      <c r="BU213" s="48" t="str">
        <f t="shared" si="127"/>
        <v/>
      </c>
    </row>
    <row r="214" spans="1:73">
      <c r="A214" s="10" t="e">
        <f>Audit!#REF!</f>
        <v>#REF!</v>
      </c>
      <c r="B214" s="10" t="e">
        <f t="shared" si="128"/>
        <v>#REF!</v>
      </c>
      <c r="C214" s="17" t="e">
        <f>VLOOKUP(Audit!#REF!,$V$3:$AE$12,2,FALSE) &amp; VLOOKUP(Audit!#REF!,$V$13:$AE$22,2,FALSE)&amp; IF(Audit!#REF!=10,Audit!#REF!&amp;Audit!#REF!,"")</f>
        <v>#REF!</v>
      </c>
      <c r="D214" s="17" t="e">
        <f>VLOOKUP(Audit!#REF!,$V$3:$AE$12,3,FALSE) &amp; VLOOKUP(Audit!#REF!,$V$13:$AE$22,3,FALSE) &amp;IF(Audit!#REF!=10,Audit!#REF!&amp;Audit!#REF!,"")</f>
        <v>#REF!</v>
      </c>
      <c r="E214" s="17" t="e">
        <f>VLOOKUP(Audit!#REF!,$V$3:$AE$12,4,FALSE)&amp; Audit!#REF! &amp; VLOOKUP(Audit!#REF!,$V$13:$AE$22,4,FALSE)&amp; IF(Audit!#REF!=10,Audit!#REF!&amp;Audit!#REF!,"")</f>
        <v>#REF!</v>
      </c>
      <c r="F214" s="17" t="e">
        <f>VLOOKUP(Audit!#REF!,$V$3:$AE$12,5,FALSE) &amp; VLOOKUP(Audit!#REF!,$V$13:$AE$22,5,FALSE)&amp; IF(Audit!#REF!=10,Audit!#REF!&amp;Audit!#REF!,"")</f>
        <v>#REF!</v>
      </c>
      <c r="G214" s="17" t="e">
        <f>VLOOKUP(Audit!#REF!,$V$3:$AE$12,6,FALSE) &amp; VLOOKUP(Audit!#REF!,$V$13:$AE$22,6,FALSE)&amp; IF(Audit!#REF!=10,Audit!#REF!&amp;Audit!#REF!,"")</f>
        <v>#REF!</v>
      </c>
      <c r="H214" s="17" t="e">
        <f>VLOOKUP(Audit!#REF!,$V$3:$AE$12,7,FALSE) &amp; VLOOKUP(Audit!#REF!,$V$13:$AE$22,7,FALSE)&amp;IF(Audit!#REF!=10,Audit!#REF!&amp;Audit!#REF!,"")</f>
        <v>#REF!</v>
      </c>
      <c r="I214" s="17" t="e">
        <f>VLOOKUP(Audit!#REF!,$V$3:$AE$12,8,FALSE) &amp; Audit!#REF! &amp; VLOOKUP(Audit!#REF!,$V$13:$AE$22,8,FALSE)&amp;IF(Audit!#REF!=10,Audit!#REF!&amp;Audit!#REF!,"")</f>
        <v>#REF!</v>
      </c>
      <c r="J214" s="17" t="e">
        <f>VLOOKUP(Audit!#REF!,$V$3:$AE$12,9,FALSE) &amp; VLOOKUP(Audit!#REF!,$V$13:$AE$22,9,FALSE) &amp; IF(Audit!#REF!=10,Audit!#REF!&amp;Audit!#REF!,"") &amp; IF(Audit!#REF!&lt;&gt;1,U214,"")</f>
        <v>#REF!</v>
      </c>
      <c r="K214" s="17" t="e">
        <f>VLOOKUP(Audit!#REF!,$V$3:$AE$12,10,FALSE) &amp; Audit!#REF! &amp; VLOOKUP(Audit!#REF!,$V$13:$AE$22,10,FALSE) &amp; IF(Audit!#REF!=10,Audit!#REF!&amp;Audit!#REF!,"") &amp; IF(Audit!#REF!&lt;&gt;1,U214,"")</f>
        <v>#REF!</v>
      </c>
      <c r="L214" s="10" t="e">
        <f>Audit!#REF!</f>
        <v>#REF!</v>
      </c>
      <c r="M214" s="10" t="e">
        <f t="shared" si="99"/>
        <v>#REF!</v>
      </c>
      <c r="N214" s="10" t="e">
        <f t="shared" si="100"/>
        <v>#REF!</v>
      </c>
      <c r="O214" s="10" t="e">
        <f t="shared" si="101"/>
        <v>#REF!</v>
      </c>
      <c r="P214" s="10" t="e">
        <f t="shared" si="102"/>
        <v>#REF!</v>
      </c>
      <c r="Q214" s="10" t="e">
        <f t="shared" si="103"/>
        <v>#REF!</v>
      </c>
      <c r="R214" s="10" t="e">
        <f t="shared" si="104"/>
        <v>#REF!</v>
      </c>
      <c r="S214" s="10" t="e">
        <f t="shared" si="105"/>
        <v>#REF!</v>
      </c>
      <c r="T214" s="10" t="e">
        <f t="shared" si="106"/>
        <v>#REF!</v>
      </c>
      <c r="U214" s="17" t="e">
        <f>IF(Audit!#REF!="","",VLOOKUP(Audit!#REF!,$W$26:$X$35,2,FALSE)) &amp; Audit!#REF! &amp; IF(Audit!#REF!="","",IF(Audit!#REF!&lt;=1.4,VLOOKUP(Audit!#REF!,$W$38:X259,2,FALSE),VLOOKUP(Audit!#REF!,$W$51:$X$61,2,FALSE))) &amp; IF(Audit!#REF!="","",VLOOKUP(Audit!#REF!,$Y$26:$Z$35,2,FALSE) &amp; Audit!#REF! &amp; IF(Audit!#REF!="","",IF(Audit!#REF!&lt;=1.4,VLOOKUP(Audit!#REF!,$Y$38:$Z$48,2,FALSE),VLOOKUP(Audit!#REF!,$Y$51:$Z$61,2,FALSE))))</f>
        <v>#REF!</v>
      </c>
      <c r="V214" s="21"/>
      <c r="AH214" s="49" t="e">
        <f>Audit!#REF!</f>
        <v>#REF!</v>
      </c>
      <c r="AI214" s="50" t="e">
        <f>VLOOKUP(Audit!#REF!,$V$3:$AE$12,2,FALSE)&amp; IF(Audit!#REF!=10,Audit!#REF!,"")</f>
        <v>#REF!</v>
      </c>
      <c r="AJ214" s="50" t="e">
        <f>VLOOKUP(Audit!#REF!,$V$13:$AE$22,2,FALSE)&amp; IF(Audit!#REF!=10,Audit!#REF!,"")</f>
        <v>#REF!</v>
      </c>
      <c r="AK214" s="47" t="e">
        <f t="shared" si="107"/>
        <v>#REF!</v>
      </c>
      <c r="AL214" s="50" t="e">
        <f>VLOOKUP(Audit!#REF!,$V$3:$AE$12,3,FALSE)&amp; IF(Audit!#REF!=10,Audit!#REF!,"")</f>
        <v>#REF!</v>
      </c>
      <c r="AM214" s="50" t="e">
        <f>VLOOKUP(Audit!#REF!,$V$13:$AE$22,3,FALSE)&amp; IF(Audit!#REF!=10,Audit!#REF!,"")</f>
        <v>#REF!</v>
      </c>
      <c r="AN214" s="47" t="e">
        <f t="shared" si="108"/>
        <v>#REF!</v>
      </c>
      <c r="AO214" s="50" t="e">
        <f>VLOOKUP(Audit!#REF!,$V$3:$AE$12,4,FALSE) &amp;  Audit!#REF! &amp; IF(Audit!#REF!=10,Audit!#REF!,"")</f>
        <v>#REF!</v>
      </c>
      <c r="AP214" s="50" t="e">
        <f>VLOOKUP(Audit!#REF!,$V$13:$AE$22,4,FALSE)&amp; IF(Audit!#REF!=10,Audit!#REF!,"")</f>
        <v>#REF!</v>
      </c>
      <c r="AQ214" s="47" t="e">
        <f t="shared" si="109"/>
        <v>#REF!</v>
      </c>
      <c r="AR214" s="50" t="e">
        <f>VLOOKUP(Audit!#REF!,$V$3:$AE$12,5,FALSE)&amp; IF(Audit!#REF!=10,Audit!#REF!,"")</f>
        <v>#REF!</v>
      </c>
      <c r="AS214" s="50" t="e">
        <f>VLOOKUP(Audit!#REF!,$V$13:$AE$22,5,FALSE)&amp; IF(Audit!#REF!=10,Audit!#REF!,"")</f>
        <v>#REF!</v>
      </c>
      <c r="AT214" s="47" t="e">
        <f t="shared" si="110"/>
        <v>#REF!</v>
      </c>
      <c r="AU214" s="50" t="e">
        <f>VLOOKUP(Audit!#REF!,$V$3:$AE$12,6,FALSE)&amp; IF(Audit!#REF!=10,Audit!#REF!,"")</f>
        <v>#REF!</v>
      </c>
      <c r="AV214" s="50" t="e">
        <f>VLOOKUP(Audit!#REF!,$V$13:$AE$22,6,FALSE)&amp; IF(Audit!#REF!=10,Audit!#REF!,"")</f>
        <v>#REF!</v>
      </c>
      <c r="AW214" s="47" t="e">
        <f t="shared" si="111"/>
        <v>#REF!</v>
      </c>
      <c r="AX214" s="50" t="e">
        <f>VLOOKUP(Audit!#REF!,$V$3:$AE$12,7,FALSE)&amp; IF(Audit!#REF!=10,Audit!#REF!,"")</f>
        <v>#REF!</v>
      </c>
      <c r="AY214" s="50" t="e">
        <f>VLOOKUP(Audit!#REF!,$V$13:$AE$22,7,FALSE) &amp; IF(Audit!#REF!=10,Audit!#REF!,"")</f>
        <v>#REF!</v>
      </c>
      <c r="AZ214" s="47" t="e">
        <f t="shared" si="112"/>
        <v>#REF!</v>
      </c>
      <c r="BA214" s="50" t="e">
        <f>VLOOKUP(Audit!#REF!,$V$3:$AE$12,8,FALSE)&amp; Audit!#REF! &amp; IF(Audit!#REF!=10,Audit!#REF!,"")</f>
        <v>#REF!</v>
      </c>
      <c r="BB214" s="50" t="e">
        <f>VLOOKUP(Audit!#REF!,$V$13:$AE$22,8,FALSE) &amp; IF(Audit!#REF!=10,Audit!#REF!,"")</f>
        <v>#REF!</v>
      </c>
      <c r="BC214" s="47" t="e">
        <f t="shared" si="113"/>
        <v>#REF!</v>
      </c>
      <c r="BD214" s="50" t="e">
        <f>VLOOKUP(Audit!#REF!,$V$3:$AE$12,9,FALSE)&amp; IF(Audit!#REF!=10,Audit!#REF!,"")</f>
        <v>#REF!</v>
      </c>
      <c r="BE214" s="50" t="e">
        <f>VLOOKUP(Audit!#REF!,$V$13:$AE$22,9,FALSE) &amp; IF(Audit!#REF!=10,Audit!#REF!,"") &amp; IF(Audit!#REF!&lt;&gt;1,U214,"")</f>
        <v>#REF!</v>
      </c>
      <c r="BF214" s="47" t="e">
        <f t="shared" si="114"/>
        <v>#REF!</v>
      </c>
      <c r="BG214" s="50" t="e">
        <f>VLOOKUP(Audit!#REF!,$V$3:$AE$12,10,FALSE) &amp; Audit!#REF! &amp; IF(Audit!#REF!=10,Audit!#REF!,"")</f>
        <v>#REF!</v>
      </c>
      <c r="BH214" s="50" t="e">
        <f>VLOOKUP(Audit!#REF!,$V$13:$AE$22,10,FALSE) &amp; IF(Audit!#REF!=10,Audit!#REF!,"") &amp; IF(Audit!#REF!&lt;&gt;1,U214,"")</f>
        <v>#REF!</v>
      </c>
      <c r="BI214" s="47" t="e">
        <f t="shared" si="115"/>
        <v>#REF!</v>
      </c>
      <c r="BJ214" s="48" t="str">
        <f t="shared" si="116"/>
        <v/>
      </c>
      <c r="BK214" s="48" t="str">
        <f t="shared" si="117"/>
        <v/>
      </c>
      <c r="BL214" s="48" t="str">
        <f t="shared" si="118"/>
        <v/>
      </c>
      <c r="BM214" s="48" t="str">
        <f t="shared" si="119"/>
        <v/>
      </c>
      <c r="BN214" s="48" t="str">
        <f t="shared" si="120"/>
        <v/>
      </c>
      <c r="BO214" s="48" t="str">
        <f t="shared" si="121"/>
        <v/>
      </c>
      <c r="BP214" s="48" t="str">
        <f t="shared" si="122"/>
        <v/>
      </c>
      <c r="BQ214" s="48" t="str">
        <f t="shared" si="123"/>
        <v/>
      </c>
      <c r="BR214" s="48" t="str">
        <f t="shared" si="124"/>
        <v/>
      </c>
      <c r="BS214" s="48" t="str">
        <f t="shared" si="125"/>
        <v/>
      </c>
      <c r="BT214" s="48" t="str">
        <f t="shared" si="126"/>
        <v/>
      </c>
      <c r="BU214" s="48" t="str">
        <f t="shared" si="127"/>
        <v/>
      </c>
    </row>
    <row r="215" spans="1:73">
      <c r="A215" s="10" t="e">
        <f>Audit!#REF!</f>
        <v>#REF!</v>
      </c>
      <c r="B215" s="10" t="e">
        <f t="shared" si="128"/>
        <v>#REF!</v>
      </c>
      <c r="C215" s="17" t="e">
        <f>VLOOKUP(Audit!#REF!,$V$3:$AE$12,2,FALSE) &amp; VLOOKUP(Audit!#REF!,$V$13:$AE$22,2,FALSE)&amp; IF(Audit!#REF!=10,Audit!#REF!&amp;Audit!#REF!,"")</f>
        <v>#REF!</v>
      </c>
      <c r="D215" s="17" t="e">
        <f>VLOOKUP(Audit!#REF!,$V$3:$AE$12,3,FALSE) &amp; VLOOKUP(Audit!#REF!,$V$13:$AE$22,3,FALSE) &amp;IF(Audit!#REF!=10,Audit!#REF!&amp;Audit!#REF!,"")</f>
        <v>#REF!</v>
      </c>
      <c r="E215" s="17" t="e">
        <f>VLOOKUP(Audit!#REF!,$V$3:$AE$12,4,FALSE)&amp; Audit!#REF! &amp; VLOOKUP(Audit!#REF!,$V$13:$AE$22,4,FALSE)&amp; IF(Audit!#REF!=10,Audit!#REF!&amp;Audit!#REF!,"")</f>
        <v>#REF!</v>
      </c>
      <c r="F215" s="17" t="e">
        <f>VLOOKUP(Audit!#REF!,$V$3:$AE$12,5,FALSE) &amp; VLOOKUP(Audit!#REF!,$V$13:$AE$22,5,FALSE)&amp; IF(Audit!#REF!=10,Audit!#REF!&amp;Audit!#REF!,"")</f>
        <v>#REF!</v>
      </c>
      <c r="G215" s="17" t="e">
        <f>VLOOKUP(Audit!#REF!,$V$3:$AE$12,6,FALSE) &amp; VLOOKUP(Audit!#REF!,$V$13:$AE$22,6,FALSE)&amp; IF(Audit!#REF!=10,Audit!#REF!&amp;Audit!#REF!,"")</f>
        <v>#REF!</v>
      </c>
      <c r="H215" s="17" t="e">
        <f>VLOOKUP(Audit!#REF!,$V$3:$AE$12,7,FALSE) &amp; VLOOKUP(Audit!#REF!,$V$13:$AE$22,7,FALSE)&amp;IF(Audit!#REF!=10,Audit!#REF!&amp;Audit!#REF!,"")</f>
        <v>#REF!</v>
      </c>
      <c r="I215" s="17" t="e">
        <f>VLOOKUP(Audit!#REF!,$V$3:$AE$12,8,FALSE) &amp; Audit!#REF! &amp; VLOOKUP(Audit!#REF!,$V$13:$AE$22,8,FALSE)&amp;IF(Audit!#REF!=10,Audit!#REF!&amp;Audit!#REF!,"")</f>
        <v>#REF!</v>
      </c>
      <c r="J215" s="17" t="e">
        <f>VLOOKUP(Audit!#REF!,$V$3:$AE$12,9,FALSE) &amp; VLOOKUP(Audit!#REF!,$V$13:$AE$22,9,FALSE) &amp; IF(Audit!#REF!=10,Audit!#REF!&amp;Audit!#REF!,"") &amp; IF(Audit!#REF!&lt;&gt;1,U215,"")</f>
        <v>#REF!</v>
      </c>
      <c r="K215" s="17" t="e">
        <f>VLOOKUP(Audit!#REF!,$V$3:$AE$12,10,FALSE) &amp; Audit!#REF! &amp; VLOOKUP(Audit!#REF!,$V$13:$AE$22,10,FALSE) &amp; IF(Audit!#REF!=10,Audit!#REF!&amp;Audit!#REF!,"") &amp; IF(Audit!#REF!&lt;&gt;1,U215,"")</f>
        <v>#REF!</v>
      </c>
      <c r="L215" s="10" t="e">
        <f>Audit!#REF!</f>
        <v>#REF!</v>
      </c>
      <c r="M215" s="10" t="e">
        <f t="shared" si="99"/>
        <v>#REF!</v>
      </c>
      <c r="N215" s="10" t="e">
        <f t="shared" si="100"/>
        <v>#REF!</v>
      </c>
      <c r="O215" s="10" t="e">
        <f t="shared" si="101"/>
        <v>#REF!</v>
      </c>
      <c r="P215" s="10" t="e">
        <f t="shared" si="102"/>
        <v>#REF!</v>
      </c>
      <c r="Q215" s="10" t="e">
        <f t="shared" si="103"/>
        <v>#REF!</v>
      </c>
      <c r="R215" s="10" t="e">
        <f t="shared" si="104"/>
        <v>#REF!</v>
      </c>
      <c r="S215" s="10" t="e">
        <f t="shared" si="105"/>
        <v>#REF!</v>
      </c>
      <c r="T215" s="10" t="e">
        <f t="shared" si="106"/>
        <v>#REF!</v>
      </c>
      <c r="U215" s="17" t="e">
        <f>IF(Audit!#REF!="","",VLOOKUP(Audit!#REF!,$W$26:$X$35,2,FALSE)) &amp; Audit!#REF! &amp; IF(Audit!#REF!="","",IF(Audit!#REF!&lt;=1.4,VLOOKUP(Audit!#REF!,$W$38:X260,2,FALSE),VLOOKUP(Audit!#REF!,$W$51:$X$61,2,FALSE))) &amp; IF(Audit!#REF!="","",VLOOKUP(Audit!#REF!,$Y$26:$Z$35,2,FALSE) &amp; Audit!#REF! &amp; IF(Audit!#REF!="","",IF(Audit!#REF!&lt;=1.4,VLOOKUP(Audit!#REF!,$Y$38:$Z$48,2,FALSE),VLOOKUP(Audit!#REF!,$Y$51:$Z$61,2,FALSE))))</f>
        <v>#REF!</v>
      </c>
      <c r="V215" s="21"/>
      <c r="AH215" s="49" t="e">
        <f>Audit!#REF!</f>
        <v>#REF!</v>
      </c>
      <c r="AI215" s="50" t="e">
        <f>VLOOKUP(Audit!#REF!,$V$3:$AE$12,2,FALSE)&amp; IF(Audit!#REF!=10,Audit!#REF!,"")</f>
        <v>#REF!</v>
      </c>
      <c r="AJ215" s="50" t="e">
        <f>VLOOKUP(Audit!#REF!,$V$13:$AE$22,2,FALSE)&amp; IF(Audit!#REF!=10,Audit!#REF!,"")</f>
        <v>#REF!</v>
      </c>
      <c r="AK215" s="47" t="e">
        <f t="shared" si="107"/>
        <v>#REF!</v>
      </c>
      <c r="AL215" s="50" t="e">
        <f>VLOOKUP(Audit!#REF!,$V$3:$AE$12,3,FALSE)&amp; IF(Audit!#REF!=10,Audit!#REF!,"")</f>
        <v>#REF!</v>
      </c>
      <c r="AM215" s="50" t="e">
        <f>VLOOKUP(Audit!#REF!,$V$13:$AE$22,3,FALSE)&amp; IF(Audit!#REF!=10,Audit!#REF!,"")</f>
        <v>#REF!</v>
      </c>
      <c r="AN215" s="47" t="e">
        <f t="shared" si="108"/>
        <v>#REF!</v>
      </c>
      <c r="AO215" s="50" t="e">
        <f>VLOOKUP(Audit!#REF!,$V$3:$AE$12,4,FALSE) &amp;  Audit!#REF! &amp; IF(Audit!#REF!=10,Audit!#REF!,"")</f>
        <v>#REF!</v>
      </c>
      <c r="AP215" s="50" t="e">
        <f>VLOOKUP(Audit!#REF!,$V$13:$AE$22,4,FALSE)&amp; IF(Audit!#REF!=10,Audit!#REF!,"")</f>
        <v>#REF!</v>
      </c>
      <c r="AQ215" s="47" t="e">
        <f t="shared" si="109"/>
        <v>#REF!</v>
      </c>
      <c r="AR215" s="50" t="e">
        <f>VLOOKUP(Audit!#REF!,$V$3:$AE$12,5,FALSE)&amp; IF(Audit!#REF!=10,Audit!#REF!,"")</f>
        <v>#REF!</v>
      </c>
      <c r="AS215" s="50" t="e">
        <f>VLOOKUP(Audit!#REF!,$V$13:$AE$22,5,FALSE)&amp; IF(Audit!#REF!=10,Audit!#REF!,"")</f>
        <v>#REF!</v>
      </c>
      <c r="AT215" s="47" t="e">
        <f t="shared" si="110"/>
        <v>#REF!</v>
      </c>
      <c r="AU215" s="50" t="e">
        <f>VLOOKUP(Audit!#REF!,$V$3:$AE$12,6,FALSE)&amp; IF(Audit!#REF!=10,Audit!#REF!,"")</f>
        <v>#REF!</v>
      </c>
      <c r="AV215" s="50" t="e">
        <f>VLOOKUP(Audit!#REF!,$V$13:$AE$22,6,FALSE)&amp; IF(Audit!#REF!=10,Audit!#REF!,"")</f>
        <v>#REF!</v>
      </c>
      <c r="AW215" s="47" t="e">
        <f t="shared" si="111"/>
        <v>#REF!</v>
      </c>
      <c r="AX215" s="50" t="e">
        <f>VLOOKUP(Audit!#REF!,$V$3:$AE$12,7,FALSE)&amp; IF(Audit!#REF!=10,Audit!#REF!,"")</f>
        <v>#REF!</v>
      </c>
      <c r="AY215" s="50" t="e">
        <f>VLOOKUP(Audit!#REF!,$V$13:$AE$22,7,FALSE) &amp; IF(Audit!#REF!=10,Audit!#REF!,"")</f>
        <v>#REF!</v>
      </c>
      <c r="AZ215" s="47" t="e">
        <f t="shared" si="112"/>
        <v>#REF!</v>
      </c>
      <c r="BA215" s="50" t="e">
        <f>VLOOKUP(Audit!#REF!,$V$3:$AE$12,8,FALSE)&amp; Audit!#REF! &amp; IF(Audit!#REF!=10,Audit!#REF!,"")</f>
        <v>#REF!</v>
      </c>
      <c r="BB215" s="50" t="e">
        <f>VLOOKUP(Audit!#REF!,$V$13:$AE$22,8,FALSE) &amp; IF(Audit!#REF!=10,Audit!#REF!,"")</f>
        <v>#REF!</v>
      </c>
      <c r="BC215" s="47" t="e">
        <f t="shared" si="113"/>
        <v>#REF!</v>
      </c>
      <c r="BD215" s="50" t="e">
        <f>VLOOKUP(Audit!#REF!,$V$3:$AE$12,9,FALSE)&amp; IF(Audit!#REF!=10,Audit!#REF!,"")</f>
        <v>#REF!</v>
      </c>
      <c r="BE215" s="50" t="e">
        <f>VLOOKUP(Audit!#REF!,$V$13:$AE$22,9,FALSE) &amp; IF(Audit!#REF!=10,Audit!#REF!,"") &amp; IF(Audit!#REF!&lt;&gt;1,U215,"")</f>
        <v>#REF!</v>
      </c>
      <c r="BF215" s="47" t="e">
        <f t="shared" si="114"/>
        <v>#REF!</v>
      </c>
      <c r="BG215" s="50" t="e">
        <f>VLOOKUP(Audit!#REF!,$V$3:$AE$12,10,FALSE) &amp; Audit!#REF! &amp; IF(Audit!#REF!=10,Audit!#REF!,"")</f>
        <v>#REF!</v>
      </c>
      <c r="BH215" s="50" t="e">
        <f>VLOOKUP(Audit!#REF!,$V$13:$AE$22,10,FALSE) &amp; IF(Audit!#REF!=10,Audit!#REF!,"") &amp; IF(Audit!#REF!&lt;&gt;1,U215,"")</f>
        <v>#REF!</v>
      </c>
      <c r="BI215" s="47" t="e">
        <f t="shared" si="115"/>
        <v>#REF!</v>
      </c>
      <c r="BJ215" s="48" t="str">
        <f t="shared" si="116"/>
        <v/>
      </c>
      <c r="BK215" s="48" t="str">
        <f t="shared" si="117"/>
        <v/>
      </c>
      <c r="BL215" s="48" t="str">
        <f t="shared" si="118"/>
        <v/>
      </c>
      <c r="BM215" s="48" t="str">
        <f t="shared" si="119"/>
        <v/>
      </c>
      <c r="BN215" s="48" t="str">
        <f t="shared" si="120"/>
        <v/>
      </c>
      <c r="BO215" s="48" t="str">
        <f t="shared" si="121"/>
        <v/>
      </c>
      <c r="BP215" s="48" t="str">
        <f t="shared" si="122"/>
        <v/>
      </c>
      <c r="BQ215" s="48" t="str">
        <f t="shared" si="123"/>
        <v/>
      </c>
      <c r="BR215" s="48" t="str">
        <f t="shared" si="124"/>
        <v/>
      </c>
      <c r="BS215" s="48" t="str">
        <f t="shared" si="125"/>
        <v/>
      </c>
      <c r="BT215" s="48" t="str">
        <f t="shared" si="126"/>
        <v/>
      </c>
      <c r="BU215" s="48" t="str">
        <f t="shared" si="127"/>
        <v/>
      </c>
    </row>
    <row r="216" spans="1:73">
      <c r="A216" s="10" t="e">
        <f>Audit!#REF!</f>
        <v>#REF!</v>
      </c>
      <c r="B216" s="10" t="e">
        <f t="shared" si="128"/>
        <v>#REF!</v>
      </c>
      <c r="C216" s="17" t="e">
        <f>VLOOKUP(Audit!#REF!,$V$3:$AE$12,2,FALSE) &amp; VLOOKUP(Audit!#REF!,$V$13:$AE$22,2,FALSE)&amp; IF(Audit!#REF!=10,Audit!#REF!&amp;Audit!#REF!,"")</f>
        <v>#REF!</v>
      </c>
      <c r="D216" s="17" t="e">
        <f>VLOOKUP(Audit!#REF!,$V$3:$AE$12,3,FALSE) &amp; VLOOKUP(Audit!#REF!,$V$13:$AE$22,3,FALSE) &amp;IF(Audit!#REF!=10,Audit!#REF!&amp;Audit!#REF!,"")</f>
        <v>#REF!</v>
      </c>
      <c r="E216" s="17" t="e">
        <f>VLOOKUP(Audit!#REF!,$V$3:$AE$12,4,FALSE)&amp; Audit!#REF! &amp; VLOOKUP(Audit!#REF!,$V$13:$AE$22,4,FALSE)&amp; IF(Audit!#REF!=10,Audit!#REF!&amp;Audit!#REF!,"")</f>
        <v>#REF!</v>
      </c>
      <c r="F216" s="17" t="e">
        <f>VLOOKUP(Audit!#REF!,$V$3:$AE$12,5,FALSE) &amp; VLOOKUP(Audit!#REF!,$V$13:$AE$22,5,FALSE)&amp; IF(Audit!#REF!=10,Audit!#REF!&amp;Audit!#REF!,"")</f>
        <v>#REF!</v>
      </c>
      <c r="G216" s="17" t="e">
        <f>VLOOKUP(Audit!#REF!,$V$3:$AE$12,6,FALSE) &amp; VLOOKUP(Audit!#REF!,$V$13:$AE$22,6,FALSE)&amp; IF(Audit!#REF!=10,Audit!#REF!&amp;Audit!#REF!,"")</f>
        <v>#REF!</v>
      </c>
      <c r="H216" s="17" t="e">
        <f>VLOOKUP(Audit!#REF!,$V$3:$AE$12,7,FALSE) &amp; VLOOKUP(Audit!#REF!,$V$13:$AE$22,7,FALSE)&amp;IF(Audit!#REF!=10,Audit!#REF!&amp;Audit!#REF!,"")</f>
        <v>#REF!</v>
      </c>
      <c r="I216" s="17" t="e">
        <f>VLOOKUP(Audit!#REF!,$V$3:$AE$12,8,FALSE) &amp; Audit!#REF! &amp; VLOOKUP(Audit!#REF!,$V$13:$AE$22,8,FALSE)&amp;IF(Audit!#REF!=10,Audit!#REF!&amp;Audit!#REF!,"")</f>
        <v>#REF!</v>
      </c>
      <c r="J216" s="17" t="e">
        <f>VLOOKUP(Audit!#REF!,$V$3:$AE$12,9,FALSE) &amp; VLOOKUP(Audit!#REF!,$V$13:$AE$22,9,FALSE) &amp; IF(Audit!#REF!=10,Audit!#REF!&amp;Audit!#REF!,"") &amp; IF(Audit!#REF!&lt;&gt;1,U216,"")</f>
        <v>#REF!</v>
      </c>
      <c r="K216" s="17" t="e">
        <f>VLOOKUP(Audit!#REF!,$V$3:$AE$12,10,FALSE) &amp; Audit!#REF! &amp; VLOOKUP(Audit!#REF!,$V$13:$AE$22,10,FALSE) &amp; IF(Audit!#REF!=10,Audit!#REF!&amp;Audit!#REF!,"") &amp; IF(Audit!#REF!&lt;&gt;1,U216,"")</f>
        <v>#REF!</v>
      </c>
      <c r="L216" s="10" t="e">
        <f>Audit!#REF!</f>
        <v>#REF!</v>
      </c>
      <c r="M216" s="10" t="e">
        <f t="shared" si="99"/>
        <v>#REF!</v>
      </c>
      <c r="N216" s="10" t="e">
        <f t="shared" si="100"/>
        <v>#REF!</v>
      </c>
      <c r="O216" s="10" t="e">
        <f t="shared" si="101"/>
        <v>#REF!</v>
      </c>
      <c r="P216" s="10" t="e">
        <f t="shared" si="102"/>
        <v>#REF!</v>
      </c>
      <c r="Q216" s="10" t="e">
        <f t="shared" si="103"/>
        <v>#REF!</v>
      </c>
      <c r="R216" s="10" t="e">
        <f t="shared" si="104"/>
        <v>#REF!</v>
      </c>
      <c r="S216" s="10" t="e">
        <f t="shared" si="105"/>
        <v>#REF!</v>
      </c>
      <c r="T216" s="10" t="e">
        <f t="shared" si="106"/>
        <v>#REF!</v>
      </c>
      <c r="U216" s="17" t="e">
        <f>IF(Audit!#REF!="","",VLOOKUP(Audit!#REF!,$W$26:$X$35,2,FALSE)) &amp; Audit!#REF! &amp; IF(Audit!#REF!="","",IF(Audit!#REF!&lt;=1.4,VLOOKUP(Audit!#REF!,$W$38:X261,2,FALSE),VLOOKUP(Audit!#REF!,$W$51:$X$61,2,FALSE))) &amp; IF(Audit!#REF!="","",VLOOKUP(Audit!#REF!,$Y$26:$Z$35,2,FALSE) &amp; Audit!#REF! &amp; IF(Audit!#REF!="","",IF(Audit!#REF!&lt;=1.4,VLOOKUP(Audit!#REF!,$Y$38:$Z$48,2,FALSE),VLOOKUP(Audit!#REF!,$Y$51:$Z$61,2,FALSE))))</f>
        <v>#REF!</v>
      </c>
      <c r="V216" s="21"/>
      <c r="AH216" s="49" t="e">
        <f>Audit!#REF!</f>
        <v>#REF!</v>
      </c>
      <c r="AI216" s="50" t="e">
        <f>VLOOKUP(Audit!#REF!,$V$3:$AE$12,2,FALSE)&amp; IF(Audit!#REF!=10,Audit!#REF!,"")</f>
        <v>#REF!</v>
      </c>
      <c r="AJ216" s="50" t="e">
        <f>VLOOKUP(Audit!#REF!,$V$13:$AE$22,2,FALSE)&amp; IF(Audit!#REF!=10,Audit!#REF!,"")</f>
        <v>#REF!</v>
      </c>
      <c r="AK216" s="47" t="e">
        <f t="shared" si="107"/>
        <v>#REF!</v>
      </c>
      <c r="AL216" s="50" t="e">
        <f>VLOOKUP(Audit!#REF!,$V$3:$AE$12,3,FALSE)&amp; IF(Audit!#REF!=10,Audit!#REF!,"")</f>
        <v>#REF!</v>
      </c>
      <c r="AM216" s="50" t="e">
        <f>VLOOKUP(Audit!#REF!,$V$13:$AE$22,3,FALSE)&amp; IF(Audit!#REF!=10,Audit!#REF!,"")</f>
        <v>#REF!</v>
      </c>
      <c r="AN216" s="47" t="e">
        <f t="shared" si="108"/>
        <v>#REF!</v>
      </c>
      <c r="AO216" s="50" t="e">
        <f>VLOOKUP(Audit!#REF!,$V$3:$AE$12,4,FALSE) &amp;  Audit!#REF! &amp; IF(Audit!#REF!=10,Audit!#REF!,"")</f>
        <v>#REF!</v>
      </c>
      <c r="AP216" s="50" t="e">
        <f>VLOOKUP(Audit!#REF!,$V$13:$AE$22,4,FALSE)&amp; IF(Audit!#REF!=10,Audit!#REF!,"")</f>
        <v>#REF!</v>
      </c>
      <c r="AQ216" s="47" t="e">
        <f t="shared" si="109"/>
        <v>#REF!</v>
      </c>
      <c r="AR216" s="50" t="e">
        <f>VLOOKUP(Audit!#REF!,$V$3:$AE$12,5,FALSE)&amp; IF(Audit!#REF!=10,Audit!#REF!,"")</f>
        <v>#REF!</v>
      </c>
      <c r="AS216" s="50" t="e">
        <f>VLOOKUP(Audit!#REF!,$V$13:$AE$22,5,FALSE)&amp; IF(Audit!#REF!=10,Audit!#REF!,"")</f>
        <v>#REF!</v>
      </c>
      <c r="AT216" s="47" t="e">
        <f t="shared" si="110"/>
        <v>#REF!</v>
      </c>
      <c r="AU216" s="50" t="e">
        <f>VLOOKUP(Audit!#REF!,$V$3:$AE$12,6,FALSE)&amp; IF(Audit!#REF!=10,Audit!#REF!,"")</f>
        <v>#REF!</v>
      </c>
      <c r="AV216" s="50" t="e">
        <f>VLOOKUP(Audit!#REF!,$V$13:$AE$22,6,FALSE)&amp; IF(Audit!#REF!=10,Audit!#REF!,"")</f>
        <v>#REF!</v>
      </c>
      <c r="AW216" s="47" t="e">
        <f t="shared" si="111"/>
        <v>#REF!</v>
      </c>
      <c r="AX216" s="50" t="e">
        <f>VLOOKUP(Audit!#REF!,$V$3:$AE$12,7,FALSE)&amp; IF(Audit!#REF!=10,Audit!#REF!,"")</f>
        <v>#REF!</v>
      </c>
      <c r="AY216" s="50" t="e">
        <f>VLOOKUP(Audit!#REF!,$V$13:$AE$22,7,FALSE) &amp; IF(Audit!#REF!=10,Audit!#REF!,"")</f>
        <v>#REF!</v>
      </c>
      <c r="AZ216" s="47" t="e">
        <f t="shared" si="112"/>
        <v>#REF!</v>
      </c>
      <c r="BA216" s="50" t="e">
        <f>VLOOKUP(Audit!#REF!,$V$3:$AE$12,8,FALSE)&amp; Audit!#REF! &amp; IF(Audit!#REF!=10,Audit!#REF!,"")</f>
        <v>#REF!</v>
      </c>
      <c r="BB216" s="50" t="e">
        <f>VLOOKUP(Audit!#REF!,$V$13:$AE$22,8,FALSE) &amp; IF(Audit!#REF!=10,Audit!#REF!,"")</f>
        <v>#REF!</v>
      </c>
      <c r="BC216" s="47" t="e">
        <f t="shared" si="113"/>
        <v>#REF!</v>
      </c>
      <c r="BD216" s="50" t="e">
        <f>VLOOKUP(Audit!#REF!,$V$3:$AE$12,9,FALSE)&amp; IF(Audit!#REF!=10,Audit!#REF!,"")</f>
        <v>#REF!</v>
      </c>
      <c r="BE216" s="50" t="e">
        <f>VLOOKUP(Audit!#REF!,$V$13:$AE$22,9,FALSE) &amp; IF(Audit!#REF!=10,Audit!#REF!,"") &amp; IF(Audit!#REF!&lt;&gt;1,U216,"")</f>
        <v>#REF!</v>
      </c>
      <c r="BF216" s="47" t="e">
        <f t="shared" si="114"/>
        <v>#REF!</v>
      </c>
      <c r="BG216" s="50" t="e">
        <f>VLOOKUP(Audit!#REF!,$V$3:$AE$12,10,FALSE) &amp; Audit!#REF! &amp; IF(Audit!#REF!=10,Audit!#REF!,"")</f>
        <v>#REF!</v>
      </c>
      <c r="BH216" s="50" t="e">
        <f>VLOOKUP(Audit!#REF!,$V$13:$AE$22,10,FALSE) &amp; IF(Audit!#REF!=10,Audit!#REF!,"") &amp; IF(Audit!#REF!&lt;&gt;1,U216,"")</f>
        <v>#REF!</v>
      </c>
      <c r="BI216" s="47" t="e">
        <f t="shared" si="115"/>
        <v>#REF!</v>
      </c>
      <c r="BJ216" s="48" t="str">
        <f t="shared" si="116"/>
        <v/>
      </c>
      <c r="BK216" s="48" t="str">
        <f t="shared" si="117"/>
        <v/>
      </c>
      <c r="BL216" s="48" t="str">
        <f t="shared" si="118"/>
        <v/>
      </c>
      <c r="BM216" s="48" t="str">
        <f t="shared" si="119"/>
        <v/>
      </c>
      <c r="BN216" s="48" t="str">
        <f t="shared" si="120"/>
        <v/>
      </c>
      <c r="BO216" s="48" t="str">
        <f t="shared" si="121"/>
        <v/>
      </c>
      <c r="BP216" s="48" t="str">
        <f t="shared" si="122"/>
        <v/>
      </c>
      <c r="BQ216" s="48" t="str">
        <f t="shared" si="123"/>
        <v/>
      </c>
      <c r="BR216" s="48" t="str">
        <f t="shared" si="124"/>
        <v/>
      </c>
      <c r="BS216" s="48" t="str">
        <f t="shared" si="125"/>
        <v/>
      </c>
      <c r="BT216" s="48" t="str">
        <f t="shared" si="126"/>
        <v/>
      </c>
      <c r="BU216" s="48" t="str">
        <f t="shared" si="127"/>
        <v/>
      </c>
    </row>
    <row r="217" spans="1:73">
      <c r="A217" s="10" t="e">
        <f>Audit!#REF!</f>
        <v>#REF!</v>
      </c>
      <c r="B217" s="10" t="e">
        <f t="shared" si="128"/>
        <v>#REF!</v>
      </c>
      <c r="C217" s="17" t="e">
        <f>VLOOKUP(Audit!#REF!,$V$3:$AE$12,2,FALSE) &amp; VLOOKUP(Audit!#REF!,$V$13:$AE$22,2,FALSE)&amp; IF(Audit!#REF!=10,Audit!#REF!&amp;Audit!#REF!,"")</f>
        <v>#REF!</v>
      </c>
      <c r="D217" s="17" t="e">
        <f>VLOOKUP(Audit!#REF!,$V$3:$AE$12,3,FALSE) &amp; VLOOKUP(Audit!#REF!,$V$13:$AE$22,3,FALSE) &amp;IF(Audit!#REF!=10,Audit!#REF!&amp;Audit!#REF!,"")</f>
        <v>#REF!</v>
      </c>
      <c r="E217" s="17" t="e">
        <f>VLOOKUP(Audit!#REF!,$V$3:$AE$12,4,FALSE)&amp; Audit!#REF! &amp; VLOOKUP(Audit!#REF!,$V$13:$AE$22,4,FALSE)&amp; IF(Audit!#REF!=10,Audit!#REF!&amp;Audit!#REF!,"")</f>
        <v>#REF!</v>
      </c>
      <c r="F217" s="17" t="e">
        <f>VLOOKUP(Audit!#REF!,$V$3:$AE$12,5,FALSE) &amp; VLOOKUP(Audit!#REF!,$V$13:$AE$22,5,FALSE)&amp; IF(Audit!#REF!=10,Audit!#REF!&amp;Audit!#REF!,"")</f>
        <v>#REF!</v>
      </c>
      <c r="G217" s="17" t="e">
        <f>VLOOKUP(Audit!#REF!,$V$3:$AE$12,6,FALSE) &amp; VLOOKUP(Audit!#REF!,$V$13:$AE$22,6,FALSE)&amp; IF(Audit!#REF!=10,Audit!#REF!&amp;Audit!#REF!,"")</f>
        <v>#REF!</v>
      </c>
      <c r="H217" s="17" t="e">
        <f>VLOOKUP(Audit!#REF!,$V$3:$AE$12,7,FALSE) &amp; VLOOKUP(Audit!#REF!,$V$13:$AE$22,7,FALSE)&amp;IF(Audit!#REF!=10,Audit!#REF!&amp;Audit!#REF!,"")</f>
        <v>#REF!</v>
      </c>
      <c r="I217" s="17" t="e">
        <f>VLOOKUP(Audit!#REF!,$V$3:$AE$12,8,FALSE) &amp; Audit!#REF! &amp; VLOOKUP(Audit!#REF!,$V$13:$AE$22,8,FALSE)&amp;IF(Audit!#REF!=10,Audit!#REF!&amp;Audit!#REF!,"")</f>
        <v>#REF!</v>
      </c>
      <c r="J217" s="17" t="e">
        <f>VLOOKUP(Audit!#REF!,$V$3:$AE$12,9,FALSE) &amp; VLOOKUP(Audit!#REF!,$V$13:$AE$22,9,FALSE) &amp; IF(Audit!#REF!=10,Audit!#REF!&amp;Audit!#REF!,"") &amp; IF(Audit!#REF!&lt;&gt;1,U217,"")</f>
        <v>#REF!</v>
      </c>
      <c r="K217" s="17" t="e">
        <f>VLOOKUP(Audit!#REF!,$V$3:$AE$12,10,FALSE) &amp; Audit!#REF! &amp; VLOOKUP(Audit!#REF!,$V$13:$AE$22,10,FALSE) &amp; IF(Audit!#REF!=10,Audit!#REF!&amp;Audit!#REF!,"") &amp; IF(Audit!#REF!&lt;&gt;1,U217,"")</f>
        <v>#REF!</v>
      </c>
      <c r="L217" s="10" t="e">
        <f>Audit!#REF!</f>
        <v>#REF!</v>
      </c>
      <c r="M217" s="10" t="e">
        <f t="shared" si="99"/>
        <v>#REF!</v>
      </c>
      <c r="N217" s="10" t="e">
        <f t="shared" si="100"/>
        <v>#REF!</v>
      </c>
      <c r="O217" s="10" t="e">
        <f t="shared" si="101"/>
        <v>#REF!</v>
      </c>
      <c r="P217" s="10" t="e">
        <f t="shared" si="102"/>
        <v>#REF!</v>
      </c>
      <c r="Q217" s="10" t="e">
        <f t="shared" si="103"/>
        <v>#REF!</v>
      </c>
      <c r="R217" s="10" t="e">
        <f t="shared" si="104"/>
        <v>#REF!</v>
      </c>
      <c r="S217" s="10" t="e">
        <f t="shared" si="105"/>
        <v>#REF!</v>
      </c>
      <c r="T217" s="10" t="e">
        <f t="shared" si="106"/>
        <v>#REF!</v>
      </c>
      <c r="U217" s="17" t="e">
        <f>IF(Audit!#REF!="","",VLOOKUP(Audit!#REF!,$W$26:$X$35,2,FALSE)) &amp; Audit!#REF! &amp; IF(Audit!#REF!="","",IF(Audit!#REF!&lt;=1.4,VLOOKUP(Audit!#REF!,$W$38:X262,2,FALSE),VLOOKUP(Audit!#REF!,$W$51:$X$61,2,FALSE))) &amp; IF(Audit!#REF!="","",VLOOKUP(Audit!#REF!,$Y$26:$Z$35,2,FALSE) &amp; Audit!#REF! &amp; IF(Audit!#REF!="","",IF(Audit!#REF!&lt;=1.4,VLOOKUP(Audit!#REF!,$Y$38:$Z$48,2,FALSE),VLOOKUP(Audit!#REF!,$Y$51:$Z$61,2,FALSE))))</f>
        <v>#REF!</v>
      </c>
      <c r="V217" s="21"/>
      <c r="AH217" s="49" t="e">
        <f>Audit!#REF!</f>
        <v>#REF!</v>
      </c>
      <c r="AI217" s="50" t="e">
        <f>VLOOKUP(Audit!#REF!,$V$3:$AE$12,2,FALSE)&amp; IF(Audit!#REF!=10,Audit!#REF!,"")</f>
        <v>#REF!</v>
      </c>
      <c r="AJ217" s="50" t="e">
        <f>VLOOKUP(Audit!#REF!,$V$13:$AE$22,2,FALSE)&amp; IF(Audit!#REF!=10,Audit!#REF!,"")</f>
        <v>#REF!</v>
      </c>
      <c r="AK217" s="47" t="e">
        <f t="shared" si="107"/>
        <v>#REF!</v>
      </c>
      <c r="AL217" s="50" t="e">
        <f>VLOOKUP(Audit!#REF!,$V$3:$AE$12,3,FALSE)&amp; IF(Audit!#REF!=10,Audit!#REF!,"")</f>
        <v>#REF!</v>
      </c>
      <c r="AM217" s="50" t="e">
        <f>VLOOKUP(Audit!#REF!,$V$13:$AE$22,3,FALSE)&amp; IF(Audit!#REF!=10,Audit!#REF!,"")</f>
        <v>#REF!</v>
      </c>
      <c r="AN217" s="47" t="e">
        <f t="shared" si="108"/>
        <v>#REF!</v>
      </c>
      <c r="AO217" s="50" t="e">
        <f>VLOOKUP(Audit!#REF!,$V$3:$AE$12,4,FALSE) &amp;  Audit!#REF! &amp; IF(Audit!#REF!=10,Audit!#REF!,"")</f>
        <v>#REF!</v>
      </c>
      <c r="AP217" s="50" t="e">
        <f>VLOOKUP(Audit!#REF!,$V$13:$AE$22,4,FALSE)&amp; IF(Audit!#REF!=10,Audit!#REF!,"")</f>
        <v>#REF!</v>
      </c>
      <c r="AQ217" s="47" t="e">
        <f t="shared" si="109"/>
        <v>#REF!</v>
      </c>
      <c r="AR217" s="50" t="e">
        <f>VLOOKUP(Audit!#REF!,$V$3:$AE$12,5,FALSE)&amp; IF(Audit!#REF!=10,Audit!#REF!,"")</f>
        <v>#REF!</v>
      </c>
      <c r="AS217" s="50" t="e">
        <f>VLOOKUP(Audit!#REF!,$V$13:$AE$22,5,FALSE)&amp; IF(Audit!#REF!=10,Audit!#REF!,"")</f>
        <v>#REF!</v>
      </c>
      <c r="AT217" s="47" t="e">
        <f t="shared" si="110"/>
        <v>#REF!</v>
      </c>
      <c r="AU217" s="50" t="e">
        <f>VLOOKUP(Audit!#REF!,$V$3:$AE$12,6,FALSE)&amp; IF(Audit!#REF!=10,Audit!#REF!,"")</f>
        <v>#REF!</v>
      </c>
      <c r="AV217" s="50" t="e">
        <f>VLOOKUP(Audit!#REF!,$V$13:$AE$22,6,FALSE)&amp; IF(Audit!#REF!=10,Audit!#REF!,"")</f>
        <v>#REF!</v>
      </c>
      <c r="AW217" s="47" t="e">
        <f t="shared" si="111"/>
        <v>#REF!</v>
      </c>
      <c r="AX217" s="50" t="e">
        <f>VLOOKUP(Audit!#REF!,$V$3:$AE$12,7,FALSE)&amp; IF(Audit!#REF!=10,Audit!#REF!,"")</f>
        <v>#REF!</v>
      </c>
      <c r="AY217" s="50" t="e">
        <f>VLOOKUP(Audit!#REF!,$V$13:$AE$22,7,FALSE) &amp; IF(Audit!#REF!=10,Audit!#REF!,"")</f>
        <v>#REF!</v>
      </c>
      <c r="AZ217" s="47" t="e">
        <f t="shared" si="112"/>
        <v>#REF!</v>
      </c>
      <c r="BA217" s="50" t="e">
        <f>VLOOKUP(Audit!#REF!,$V$3:$AE$12,8,FALSE)&amp; Audit!#REF! &amp; IF(Audit!#REF!=10,Audit!#REF!,"")</f>
        <v>#REF!</v>
      </c>
      <c r="BB217" s="50" t="e">
        <f>VLOOKUP(Audit!#REF!,$V$13:$AE$22,8,FALSE) &amp; IF(Audit!#REF!=10,Audit!#REF!,"")</f>
        <v>#REF!</v>
      </c>
      <c r="BC217" s="47" t="e">
        <f t="shared" si="113"/>
        <v>#REF!</v>
      </c>
      <c r="BD217" s="50" t="e">
        <f>VLOOKUP(Audit!#REF!,$V$3:$AE$12,9,FALSE)&amp; IF(Audit!#REF!=10,Audit!#REF!,"")</f>
        <v>#REF!</v>
      </c>
      <c r="BE217" s="50" t="e">
        <f>VLOOKUP(Audit!#REF!,$V$13:$AE$22,9,FALSE) &amp; IF(Audit!#REF!=10,Audit!#REF!,"") &amp; IF(Audit!#REF!&lt;&gt;1,U217,"")</f>
        <v>#REF!</v>
      </c>
      <c r="BF217" s="47" t="e">
        <f t="shared" si="114"/>
        <v>#REF!</v>
      </c>
      <c r="BG217" s="50" t="e">
        <f>VLOOKUP(Audit!#REF!,$V$3:$AE$12,10,FALSE) &amp; Audit!#REF! &amp; IF(Audit!#REF!=10,Audit!#REF!,"")</f>
        <v>#REF!</v>
      </c>
      <c r="BH217" s="50" t="e">
        <f>VLOOKUP(Audit!#REF!,$V$13:$AE$22,10,FALSE) &amp; IF(Audit!#REF!=10,Audit!#REF!,"") &amp; IF(Audit!#REF!&lt;&gt;1,U217,"")</f>
        <v>#REF!</v>
      </c>
      <c r="BI217" s="47" t="e">
        <f t="shared" si="115"/>
        <v>#REF!</v>
      </c>
      <c r="BJ217" s="48" t="str">
        <f t="shared" si="116"/>
        <v/>
      </c>
      <c r="BK217" s="48" t="str">
        <f t="shared" si="117"/>
        <v/>
      </c>
      <c r="BL217" s="48" t="str">
        <f t="shared" si="118"/>
        <v/>
      </c>
      <c r="BM217" s="48" t="str">
        <f t="shared" si="119"/>
        <v/>
      </c>
      <c r="BN217" s="48" t="str">
        <f t="shared" si="120"/>
        <v/>
      </c>
      <c r="BO217" s="48" t="str">
        <f t="shared" si="121"/>
        <v/>
      </c>
      <c r="BP217" s="48" t="str">
        <f t="shared" si="122"/>
        <v/>
      </c>
      <c r="BQ217" s="48" t="str">
        <f t="shared" si="123"/>
        <v/>
      </c>
      <c r="BR217" s="48" t="str">
        <f t="shared" si="124"/>
        <v/>
      </c>
      <c r="BS217" s="48" t="str">
        <f t="shared" si="125"/>
        <v/>
      </c>
      <c r="BT217" s="48" t="str">
        <f t="shared" si="126"/>
        <v/>
      </c>
      <c r="BU217" s="48" t="str">
        <f t="shared" si="127"/>
        <v/>
      </c>
    </row>
    <row r="218" spans="1:73">
      <c r="A218" s="10" t="e">
        <f>Audit!#REF!</f>
        <v>#REF!</v>
      </c>
      <c r="B218" s="10" t="e">
        <f t="shared" si="128"/>
        <v>#REF!</v>
      </c>
      <c r="C218" s="17" t="e">
        <f>VLOOKUP(Audit!#REF!,$V$3:$AE$12,2,FALSE) &amp; VLOOKUP(Audit!#REF!,$V$13:$AE$22,2,FALSE)&amp; IF(Audit!#REF!=10,Audit!#REF!&amp;Audit!#REF!,"")</f>
        <v>#REF!</v>
      </c>
      <c r="D218" s="17" t="e">
        <f>VLOOKUP(Audit!#REF!,$V$3:$AE$12,3,FALSE) &amp; VLOOKUP(Audit!#REF!,$V$13:$AE$22,3,FALSE) &amp;IF(Audit!#REF!=10,Audit!#REF!&amp;Audit!#REF!,"")</f>
        <v>#REF!</v>
      </c>
      <c r="E218" s="17" t="e">
        <f>VLOOKUP(Audit!#REF!,$V$3:$AE$12,4,FALSE)&amp; Audit!#REF! &amp; VLOOKUP(Audit!#REF!,$V$13:$AE$22,4,FALSE)&amp; IF(Audit!#REF!=10,Audit!#REF!&amp;Audit!#REF!,"")</f>
        <v>#REF!</v>
      </c>
      <c r="F218" s="17" t="e">
        <f>VLOOKUP(Audit!#REF!,$V$3:$AE$12,5,FALSE) &amp; VLOOKUP(Audit!#REF!,$V$13:$AE$22,5,FALSE)&amp; IF(Audit!#REF!=10,Audit!#REF!&amp;Audit!#REF!,"")</f>
        <v>#REF!</v>
      </c>
      <c r="G218" s="17" t="e">
        <f>VLOOKUP(Audit!#REF!,$V$3:$AE$12,6,FALSE) &amp; VLOOKUP(Audit!#REF!,$V$13:$AE$22,6,FALSE)&amp; IF(Audit!#REF!=10,Audit!#REF!&amp;Audit!#REF!,"")</f>
        <v>#REF!</v>
      </c>
      <c r="H218" s="17" t="e">
        <f>VLOOKUP(Audit!#REF!,$V$3:$AE$12,7,FALSE) &amp; VLOOKUP(Audit!#REF!,$V$13:$AE$22,7,FALSE)&amp;IF(Audit!#REF!=10,Audit!#REF!&amp;Audit!#REF!,"")</f>
        <v>#REF!</v>
      </c>
      <c r="I218" s="17" t="e">
        <f>VLOOKUP(Audit!#REF!,$V$3:$AE$12,8,FALSE) &amp; Audit!#REF! &amp; VLOOKUP(Audit!#REF!,$V$13:$AE$22,8,FALSE)&amp;IF(Audit!#REF!=10,Audit!#REF!&amp;Audit!#REF!,"")</f>
        <v>#REF!</v>
      </c>
      <c r="J218" s="17" t="e">
        <f>VLOOKUP(Audit!#REF!,$V$3:$AE$12,9,FALSE) &amp; VLOOKUP(Audit!#REF!,$V$13:$AE$22,9,FALSE) &amp; IF(Audit!#REF!=10,Audit!#REF!&amp;Audit!#REF!,"") &amp; IF(Audit!#REF!&lt;&gt;1,U218,"")</f>
        <v>#REF!</v>
      </c>
      <c r="K218" s="17" t="e">
        <f>VLOOKUP(Audit!#REF!,$V$3:$AE$12,10,FALSE) &amp; Audit!#REF! &amp; VLOOKUP(Audit!#REF!,$V$13:$AE$22,10,FALSE) &amp; IF(Audit!#REF!=10,Audit!#REF!&amp;Audit!#REF!,"") &amp; IF(Audit!#REF!&lt;&gt;1,U218,"")</f>
        <v>#REF!</v>
      </c>
      <c r="L218" s="10" t="e">
        <f>Audit!#REF!</f>
        <v>#REF!</v>
      </c>
      <c r="M218" s="10" t="e">
        <f t="shared" si="99"/>
        <v>#REF!</v>
      </c>
      <c r="N218" s="10" t="e">
        <f t="shared" si="100"/>
        <v>#REF!</v>
      </c>
      <c r="O218" s="10" t="e">
        <f t="shared" si="101"/>
        <v>#REF!</v>
      </c>
      <c r="P218" s="10" t="e">
        <f t="shared" si="102"/>
        <v>#REF!</v>
      </c>
      <c r="Q218" s="10" t="e">
        <f t="shared" si="103"/>
        <v>#REF!</v>
      </c>
      <c r="R218" s="10" t="e">
        <f t="shared" si="104"/>
        <v>#REF!</v>
      </c>
      <c r="S218" s="10" t="e">
        <f t="shared" si="105"/>
        <v>#REF!</v>
      </c>
      <c r="T218" s="10" t="e">
        <f t="shared" si="106"/>
        <v>#REF!</v>
      </c>
      <c r="U218" s="17" t="e">
        <f>IF(Audit!#REF!="","",VLOOKUP(Audit!#REF!,$W$26:$X$35,2,FALSE)) &amp; Audit!#REF! &amp; IF(Audit!#REF!="","",IF(Audit!#REF!&lt;=1.4,VLOOKUP(Audit!#REF!,$W$38:X263,2,FALSE),VLOOKUP(Audit!#REF!,$W$51:$X$61,2,FALSE))) &amp; IF(Audit!#REF!="","",VLOOKUP(Audit!#REF!,$Y$26:$Z$35,2,FALSE) &amp; Audit!#REF! &amp; IF(Audit!#REF!="","",IF(Audit!#REF!&lt;=1.4,VLOOKUP(Audit!#REF!,$Y$38:$Z$48,2,FALSE),VLOOKUP(Audit!#REF!,$Y$51:$Z$61,2,FALSE))))</f>
        <v>#REF!</v>
      </c>
      <c r="V218" s="21"/>
      <c r="AH218" s="49" t="e">
        <f>Audit!#REF!</f>
        <v>#REF!</v>
      </c>
      <c r="AI218" s="50" t="e">
        <f>VLOOKUP(Audit!#REF!,$V$3:$AE$12,2,FALSE)&amp; IF(Audit!#REF!=10,Audit!#REF!,"")</f>
        <v>#REF!</v>
      </c>
      <c r="AJ218" s="50" t="e">
        <f>VLOOKUP(Audit!#REF!,$V$13:$AE$22,2,FALSE)&amp; IF(Audit!#REF!=10,Audit!#REF!,"")</f>
        <v>#REF!</v>
      </c>
      <c r="AK218" s="47" t="e">
        <f t="shared" si="107"/>
        <v>#REF!</v>
      </c>
      <c r="AL218" s="50" t="e">
        <f>VLOOKUP(Audit!#REF!,$V$3:$AE$12,3,FALSE)&amp; IF(Audit!#REF!=10,Audit!#REF!,"")</f>
        <v>#REF!</v>
      </c>
      <c r="AM218" s="50" t="e">
        <f>VLOOKUP(Audit!#REF!,$V$13:$AE$22,3,FALSE)&amp; IF(Audit!#REF!=10,Audit!#REF!,"")</f>
        <v>#REF!</v>
      </c>
      <c r="AN218" s="47" t="e">
        <f t="shared" si="108"/>
        <v>#REF!</v>
      </c>
      <c r="AO218" s="50" t="e">
        <f>VLOOKUP(Audit!#REF!,$V$3:$AE$12,4,FALSE) &amp;  Audit!#REF! &amp; IF(Audit!#REF!=10,Audit!#REF!,"")</f>
        <v>#REF!</v>
      </c>
      <c r="AP218" s="50" t="e">
        <f>VLOOKUP(Audit!#REF!,$V$13:$AE$22,4,FALSE)&amp; IF(Audit!#REF!=10,Audit!#REF!,"")</f>
        <v>#REF!</v>
      </c>
      <c r="AQ218" s="47" t="e">
        <f t="shared" si="109"/>
        <v>#REF!</v>
      </c>
      <c r="AR218" s="50" t="e">
        <f>VLOOKUP(Audit!#REF!,$V$3:$AE$12,5,FALSE)&amp; IF(Audit!#REF!=10,Audit!#REF!,"")</f>
        <v>#REF!</v>
      </c>
      <c r="AS218" s="50" t="e">
        <f>VLOOKUP(Audit!#REF!,$V$13:$AE$22,5,FALSE)&amp; IF(Audit!#REF!=10,Audit!#REF!,"")</f>
        <v>#REF!</v>
      </c>
      <c r="AT218" s="47" t="e">
        <f t="shared" si="110"/>
        <v>#REF!</v>
      </c>
      <c r="AU218" s="50" t="e">
        <f>VLOOKUP(Audit!#REF!,$V$3:$AE$12,6,FALSE)&amp; IF(Audit!#REF!=10,Audit!#REF!,"")</f>
        <v>#REF!</v>
      </c>
      <c r="AV218" s="50" t="e">
        <f>VLOOKUP(Audit!#REF!,$V$13:$AE$22,6,FALSE)&amp; IF(Audit!#REF!=10,Audit!#REF!,"")</f>
        <v>#REF!</v>
      </c>
      <c r="AW218" s="47" t="e">
        <f t="shared" si="111"/>
        <v>#REF!</v>
      </c>
      <c r="AX218" s="50" t="e">
        <f>VLOOKUP(Audit!#REF!,$V$3:$AE$12,7,FALSE)&amp; IF(Audit!#REF!=10,Audit!#REF!,"")</f>
        <v>#REF!</v>
      </c>
      <c r="AY218" s="50" t="e">
        <f>VLOOKUP(Audit!#REF!,$V$13:$AE$22,7,FALSE) &amp; IF(Audit!#REF!=10,Audit!#REF!,"")</f>
        <v>#REF!</v>
      </c>
      <c r="AZ218" s="47" t="e">
        <f t="shared" si="112"/>
        <v>#REF!</v>
      </c>
      <c r="BA218" s="50" t="e">
        <f>VLOOKUP(Audit!#REF!,$V$3:$AE$12,8,FALSE)&amp; Audit!#REF! &amp; IF(Audit!#REF!=10,Audit!#REF!,"")</f>
        <v>#REF!</v>
      </c>
      <c r="BB218" s="50" t="e">
        <f>VLOOKUP(Audit!#REF!,$V$13:$AE$22,8,FALSE) &amp; IF(Audit!#REF!=10,Audit!#REF!,"")</f>
        <v>#REF!</v>
      </c>
      <c r="BC218" s="47" t="e">
        <f t="shared" si="113"/>
        <v>#REF!</v>
      </c>
      <c r="BD218" s="50" t="e">
        <f>VLOOKUP(Audit!#REF!,$V$3:$AE$12,9,FALSE)&amp; IF(Audit!#REF!=10,Audit!#REF!,"")</f>
        <v>#REF!</v>
      </c>
      <c r="BE218" s="50" t="e">
        <f>VLOOKUP(Audit!#REF!,$V$13:$AE$22,9,FALSE) &amp; IF(Audit!#REF!=10,Audit!#REF!,"") &amp; IF(Audit!#REF!&lt;&gt;1,U218,"")</f>
        <v>#REF!</v>
      </c>
      <c r="BF218" s="47" t="e">
        <f t="shared" si="114"/>
        <v>#REF!</v>
      </c>
      <c r="BG218" s="50" t="e">
        <f>VLOOKUP(Audit!#REF!,$V$3:$AE$12,10,FALSE) &amp; Audit!#REF! &amp; IF(Audit!#REF!=10,Audit!#REF!,"")</f>
        <v>#REF!</v>
      </c>
      <c r="BH218" s="50" t="e">
        <f>VLOOKUP(Audit!#REF!,$V$13:$AE$22,10,FALSE) &amp; IF(Audit!#REF!=10,Audit!#REF!,"") &amp; IF(Audit!#REF!&lt;&gt;1,U218,"")</f>
        <v>#REF!</v>
      </c>
      <c r="BI218" s="47" t="e">
        <f t="shared" si="115"/>
        <v>#REF!</v>
      </c>
      <c r="BJ218" s="48" t="str">
        <f t="shared" si="116"/>
        <v/>
      </c>
      <c r="BK218" s="48" t="str">
        <f t="shared" si="117"/>
        <v/>
      </c>
      <c r="BL218" s="48" t="str">
        <f t="shared" si="118"/>
        <v/>
      </c>
      <c r="BM218" s="48" t="str">
        <f t="shared" si="119"/>
        <v/>
      </c>
      <c r="BN218" s="48" t="str">
        <f t="shared" si="120"/>
        <v/>
      </c>
      <c r="BO218" s="48" t="str">
        <f t="shared" si="121"/>
        <v/>
      </c>
      <c r="BP218" s="48" t="str">
        <f t="shared" si="122"/>
        <v/>
      </c>
      <c r="BQ218" s="48" t="str">
        <f t="shared" si="123"/>
        <v/>
      </c>
      <c r="BR218" s="48" t="str">
        <f t="shared" si="124"/>
        <v/>
      </c>
      <c r="BS218" s="48" t="str">
        <f t="shared" si="125"/>
        <v/>
      </c>
      <c r="BT218" s="48" t="str">
        <f t="shared" si="126"/>
        <v/>
      </c>
      <c r="BU218" s="48" t="str">
        <f t="shared" si="127"/>
        <v/>
      </c>
    </row>
    <row r="219" spans="1:73">
      <c r="A219" s="10" t="e">
        <f>Audit!#REF!</f>
        <v>#REF!</v>
      </c>
      <c r="B219" s="10" t="e">
        <f t="shared" si="128"/>
        <v>#REF!</v>
      </c>
      <c r="C219" s="17" t="e">
        <f>VLOOKUP(Audit!#REF!,$V$3:$AE$12,2,FALSE) &amp; VLOOKUP(Audit!#REF!,$V$13:$AE$22,2,FALSE)&amp; IF(Audit!#REF!=10,Audit!#REF!&amp;Audit!#REF!,"")</f>
        <v>#REF!</v>
      </c>
      <c r="D219" s="17" t="e">
        <f>VLOOKUP(Audit!#REF!,$V$3:$AE$12,3,FALSE) &amp; VLOOKUP(Audit!#REF!,$V$13:$AE$22,3,FALSE) &amp;IF(Audit!#REF!=10,Audit!#REF!&amp;Audit!#REF!,"")</f>
        <v>#REF!</v>
      </c>
      <c r="E219" s="17" t="e">
        <f>VLOOKUP(Audit!#REF!,$V$3:$AE$12,4,FALSE)&amp; Audit!#REF! &amp; VLOOKUP(Audit!#REF!,$V$13:$AE$22,4,FALSE)&amp; IF(Audit!#REF!=10,Audit!#REF!&amp;Audit!#REF!,"")</f>
        <v>#REF!</v>
      </c>
      <c r="F219" s="17" t="e">
        <f>VLOOKUP(Audit!#REF!,$V$3:$AE$12,5,FALSE) &amp; VLOOKUP(Audit!#REF!,$V$13:$AE$22,5,FALSE)&amp; IF(Audit!#REF!=10,Audit!#REF!&amp;Audit!#REF!,"")</f>
        <v>#REF!</v>
      </c>
      <c r="G219" s="17" t="e">
        <f>VLOOKUP(Audit!#REF!,$V$3:$AE$12,6,FALSE) &amp; VLOOKUP(Audit!#REF!,$V$13:$AE$22,6,FALSE)&amp; IF(Audit!#REF!=10,Audit!#REF!&amp;Audit!#REF!,"")</f>
        <v>#REF!</v>
      </c>
      <c r="H219" s="17" t="e">
        <f>VLOOKUP(Audit!#REF!,$V$3:$AE$12,7,FALSE) &amp; VLOOKUP(Audit!#REF!,$V$13:$AE$22,7,FALSE)&amp;IF(Audit!#REF!=10,Audit!#REF!&amp;Audit!#REF!,"")</f>
        <v>#REF!</v>
      </c>
      <c r="I219" s="17" t="e">
        <f>VLOOKUP(Audit!#REF!,$V$3:$AE$12,8,FALSE) &amp; Audit!#REF! &amp; VLOOKUP(Audit!#REF!,$V$13:$AE$22,8,FALSE)&amp;IF(Audit!#REF!=10,Audit!#REF!&amp;Audit!#REF!,"")</f>
        <v>#REF!</v>
      </c>
      <c r="J219" s="17" t="e">
        <f>VLOOKUP(Audit!#REF!,$V$3:$AE$12,9,FALSE) &amp; VLOOKUP(Audit!#REF!,$V$13:$AE$22,9,FALSE) &amp; IF(Audit!#REF!=10,Audit!#REF!&amp;Audit!#REF!,"") &amp; IF(Audit!#REF!&lt;&gt;1,U219,"")</f>
        <v>#REF!</v>
      </c>
      <c r="K219" s="17" t="e">
        <f>VLOOKUP(Audit!#REF!,$V$3:$AE$12,10,FALSE) &amp; Audit!#REF! &amp; VLOOKUP(Audit!#REF!,$V$13:$AE$22,10,FALSE) &amp; IF(Audit!#REF!=10,Audit!#REF!&amp;Audit!#REF!,"") &amp; IF(Audit!#REF!&lt;&gt;1,U219,"")</f>
        <v>#REF!</v>
      </c>
      <c r="L219" s="10" t="e">
        <f>Audit!#REF!</f>
        <v>#REF!</v>
      </c>
      <c r="M219" s="10" t="e">
        <f t="shared" si="99"/>
        <v>#REF!</v>
      </c>
      <c r="N219" s="10" t="e">
        <f t="shared" si="100"/>
        <v>#REF!</v>
      </c>
      <c r="O219" s="10" t="e">
        <f t="shared" si="101"/>
        <v>#REF!</v>
      </c>
      <c r="P219" s="10" t="e">
        <f t="shared" si="102"/>
        <v>#REF!</v>
      </c>
      <c r="Q219" s="10" t="e">
        <f t="shared" si="103"/>
        <v>#REF!</v>
      </c>
      <c r="R219" s="10" t="e">
        <f t="shared" si="104"/>
        <v>#REF!</v>
      </c>
      <c r="S219" s="10" t="e">
        <f t="shared" si="105"/>
        <v>#REF!</v>
      </c>
      <c r="T219" s="10" t="e">
        <f t="shared" si="106"/>
        <v>#REF!</v>
      </c>
      <c r="U219" s="17" t="e">
        <f>IF(Audit!#REF!="","",VLOOKUP(Audit!#REF!,$W$26:$X$35,2,FALSE)) &amp; Audit!#REF! &amp; IF(Audit!#REF!="","",IF(Audit!#REF!&lt;=1.4,VLOOKUP(Audit!#REF!,$W$38:X264,2,FALSE),VLOOKUP(Audit!#REF!,$W$51:$X$61,2,FALSE))) &amp; IF(Audit!#REF!="","",VLOOKUP(Audit!#REF!,$Y$26:$Z$35,2,FALSE) &amp; Audit!#REF! &amp; IF(Audit!#REF!="","",IF(Audit!#REF!&lt;=1.4,VLOOKUP(Audit!#REF!,$Y$38:$Z$48,2,FALSE),VLOOKUP(Audit!#REF!,$Y$51:$Z$61,2,FALSE))))</f>
        <v>#REF!</v>
      </c>
      <c r="V219" s="21"/>
      <c r="AH219" s="49" t="e">
        <f>Audit!#REF!</f>
        <v>#REF!</v>
      </c>
      <c r="AI219" s="50" t="e">
        <f>VLOOKUP(Audit!#REF!,$V$3:$AE$12,2,FALSE)&amp; IF(Audit!#REF!=10,Audit!#REF!,"")</f>
        <v>#REF!</v>
      </c>
      <c r="AJ219" s="50" t="e">
        <f>VLOOKUP(Audit!#REF!,$V$13:$AE$22,2,FALSE)&amp; IF(Audit!#REF!=10,Audit!#REF!,"")</f>
        <v>#REF!</v>
      </c>
      <c r="AK219" s="47" t="e">
        <f t="shared" si="107"/>
        <v>#REF!</v>
      </c>
      <c r="AL219" s="50" t="e">
        <f>VLOOKUP(Audit!#REF!,$V$3:$AE$12,3,FALSE)&amp; IF(Audit!#REF!=10,Audit!#REF!,"")</f>
        <v>#REF!</v>
      </c>
      <c r="AM219" s="50" t="e">
        <f>VLOOKUP(Audit!#REF!,$V$13:$AE$22,3,FALSE)&amp; IF(Audit!#REF!=10,Audit!#REF!,"")</f>
        <v>#REF!</v>
      </c>
      <c r="AN219" s="47" t="e">
        <f t="shared" si="108"/>
        <v>#REF!</v>
      </c>
      <c r="AO219" s="50" t="e">
        <f>VLOOKUP(Audit!#REF!,$V$3:$AE$12,4,FALSE) &amp;  Audit!#REF! &amp; IF(Audit!#REF!=10,Audit!#REF!,"")</f>
        <v>#REF!</v>
      </c>
      <c r="AP219" s="50" t="e">
        <f>VLOOKUP(Audit!#REF!,$V$13:$AE$22,4,FALSE)&amp; IF(Audit!#REF!=10,Audit!#REF!,"")</f>
        <v>#REF!</v>
      </c>
      <c r="AQ219" s="47" t="e">
        <f t="shared" si="109"/>
        <v>#REF!</v>
      </c>
      <c r="AR219" s="50" t="e">
        <f>VLOOKUP(Audit!#REF!,$V$3:$AE$12,5,FALSE)&amp; IF(Audit!#REF!=10,Audit!#REF!,"")</f>
        <v>#REF!</v>
      </c>
      <c r="AS219" s="50" t="e">
        <f>VLOOKUP(Audit!#REF!,$V$13:$AE$22,5,FALSE)&amp; IF(Audit!#REF!=10,Audit!#REF!,"")</f>
        <v>#REF!</v>
      </c>
      <c r="AT219" s="47" t="e">
        <f t="shared" si="110"/>
        <v>#REF!</v>
      </c>
      <c r="AU219" s="50" t="e">
        <f>VLOOKUP(Audit!#REF!,$V$3:$AE$12,6,FALSE)&amp; IF(Audit!#REF!=10,Audit!#REF!,"")</f>
        <v>#REF!</v>
      </c>
      <c r="AV219" s="50" t="e">
        <f>VLOOKUP(Audit!#REF!,$V$13:$AE$22,6,FALSE)&amp; IF(Audit!#REF!=10,Audit!#REF!,"")</f>
        <v>#REF!</v>
      </c>
      <c r="AW219" s="47" t="e">
        <f t="shared" si="111"/>
        <v>#REF!</v>
      </c>
      <c r="AX219" s="50" t="e">
        <f>VLOOKUP(Audit!#REF!,$V$3:$AE$12,7,FALSE)&amp; IF(Audit!#REF!=10,Audit!#REF!,"")</f>
        <v>#REF!</v>
      </c>
      <c r="AY219" s="50" t="e">
        <f>VLOOKUP(Audit!#REF!,$V$13:$AE$22,7,FALSE) &amp; IF(Audit!#REF!=10,Audit!#REF!,"")</f>
        <v>#REF!</v>
      </c>
      <c r="AZ219" s="47" t="e">
        <f t="shared" si="112"/>
        <v>#REF!</v>
      </c>
      <c r="BA219" s="50" t="e">
        <f>VLOOKUP(Audit!#REF!,$V$3:$AE$12,8,FALSE)&amp; Audit!#REF! &amp; IF(Audit!#REF!=10,Audit!#REF!,"")</f>
        <v>#REF!</v>
      </c>
      <c r="BB219" s="50" t="e">
        <f>VLOOKUP(Audit!#REF!,$V$13:$AE$22,8,FALSE) &amp; IF(Audit!#REF!=10,Audit!#REF!,"")</f>
        <v>#REF!</v>
      </c>
      <c r="BC219" s="47" t="e">
        <f t="shared" si="113"/>
        <v>#REF!</v>
      </c>
      <c r="BD219" s="50" t="e">
        <f>VLOOKUP(Audit!#REF!,$V$3:$AE$12,9,FALSE)&amp; IF(Audit!#REF!=10,Audit!#REF!,"")</f>
        <v>#REF!</v>
      </c>
      <c r="BE219" s="50" t="e">
        <f>VLOOKUP(Audit!#REF!,$V$13:$AE$22,9,FALSE) &amp; IF(Audit!#REF!=10,Audit!#REF!,"") &amp; IF(Audit!#REF!&lt;&gt;1,U219,"")</f>
        <v>#REF!</v>
      </c>
      <c r="BF219" s="47" t="e">
        <f t="shared" si="114"/>
        <v>#REF!</v>
      </c>
      <c r="BG219" s="50" t="e">
        <f>VLOOKUP(Audit!#REF!,$V$3:$AE$12,10,FALSE) &amp; Audit!#REF! &amp; IF(Audit!#REF!=10,Audit!#REF!,"")</f>
        <v>#REF!</v>
      </c>
      <c r="BH219" s="50" t="e">
        <f>VLOOKUP(Audit!#REF!,$V$13:$AE$22,10,FALSE) &amp; IF(Audit!#REF!=10,Audit!#REF!,"") &amp; IF(Audit!#REF!&lt;&gt;1,U219,"")</f>
        <v>#REF!</v>
      </c>
      <c r="BI219" s="47" t="e">
        <f t="shared" si="115"/>
        <v>#REF!</v>
      </c>
      <c r="BJ219" s="48" t="str">
        <f t="shared" si="116"/>
        <v/>
      </c>
      <c r="BK219" s="48" t="str">
        <f t="shared" si="117"/>
        <v/>
      </c>
      <c r="BL219" s="48" t="str">
        <f t="shared" si="118"/>
        <v/>
      </c>
      <c r="BM219" s="48" t="str">
        <f t="shared" si="119"/>
        <v/>
      </c>
      <c r="BN219" s="48" t="str">
        <f t="shared" si="120"/>
        <v/>
      </c>
      <c r="BO219" s="48" t="str">
        <f t="shared" si="121"/>
        <v/>
      </c>
      <c r="BP219" s="48" t="str">
        <f t="shared" si="122"/>
        <v/>
      </c>
      <c r="BQ219" s="48" t="str">
        <f t="shared" si="123"/>
        <v/>
      </c>
      <c r="BR219" s="48" t="str">
        <f t="shared" si="124"/>
        <v/>
      </c>
      <c r="BS219" s="48" t="str">
        <f t="shared" si="125"/>
        <v/>
      </c>
      <c r="BT219" s="48" t="str">
        <f t="shared" si="126"/>
        <v/>
      </c>
      <c r="BU219" s="48" t="str">
        <f t="shared" si="127"/>
        <v/>
      </c>
    </row>
    <row r="220" spans="1:73">
      <c r="A220" s="10" t="e">
        <f>Audit!#REF!</f>
        <v>#REF!</v>
      </c>
      <c r="B220" s="10" t="e">
        <f t="shared" si="128"/>
        <v>#REF!</v>
      </c>
      <c r="C220" s="17" t="e">
        <f>VLOOKUP(Audit!#REF!,$V$3:$AE$12,2,FALSE) &amp; VLOOKUP(Audit!#REF!,$V$13:$AE$22,2,FALSE)&amp; IF(Audit!#REF!=10,Audit!#REF!&amp;Audit!#REF!,"")</f>
        <v>#REF!</v>
      </c>
      <c r="D220" s="17" t="e">
        <f>VLOOKUP(Audit!#REF!,$V$3:$AE$12,3,FALSE) &amp; VLOOKUP(Audit!#REF!,$V$13:$AE$22,3,FALSE) &amp;IF(Audit!#REF!=10,Audit!#REF!&amp;Audit!#REF!,"")</f>
        <v>#REF!</v>
      </c>
      <c r="E220" s="17" t="e">
        <f>VLOOKUP(Audit!#REF!,$V$3:$AE$12,4,FALSE)&amp; Audit!#REF! &amp; VLOOKUP(Audit!#REF!,$V$13:$AE$22,4,FALSE)&amp; IF(Audit!#REF!=10,Audit!#REF!&amp;Audit!#REF!,"")</f>
        <v>#REF!</v>
      </c>
      <c r="F220" s="17" t="e">
        <f>VLOOKUP(Audit!#REF!,$V$3:$AE$12,5,FALSE) &amp; VLOOKUP(Audit!#REF!,$V$13:$AE$22,5,FALSE)&amp; IF(Audit!#REF!=10,Audit!#REF!&amp;Audit!#REF!,"")</f>
        <v>#REF!</v>
      </c>
      <c r="G220" s="17" t="e">
        <f>VLOOKUP(Audit!#REF!,$V$3:$AE$12,6,FALSE) &amp; VLOOKUP(Audit!#REF!,$V$13:$AE$22,6,FALSE)&amp; IF(Audit!#REF!=10,Audit!#REF!&amp;Audit!#REF!,"")</f>
        <v>#REF!</v>
      </c>
      <c r="H220" s="17" t="e">
        <f>VLOOKUP(Audit!#REF!,$V$3:$AE$12,7,FALSE) &amp; VLOOKUP(Audit!#REF!,$V$13:$AE$22,7,FALSE)&amp;IF(Audit!#REF!=10,Audit!#REF!&amp;Audit!#REF!,"")</f>
        <v>#REF!</v>
      </c>
      <c r="I220" s="17" t="e">
        <f>VLOOKUP(Audit!#REF!,$V$3:$AE$12,8,FALSE) &amp; Audit!#REF! &amp; VLOOKUP(Audit!#REF!,$V$13:$AE$22,8,FALSE)&amp;IF(Audit!#REF!=10,Audit!#REF!&amp;Audit!#REF!,"")</f>
        <v>#REF!</v>
      </c>
      <c r="J220" s="17" t="e">
        <f>VLOOKUP(Audit!#REF!,$V$3:$AE$12,9,FALSE) &amp; VLOOKUP(Audit!#REF!,$V$13:$AE$22,9,FALSE) &amp; IF(Audit!#REF!=10,Audit!#REF!&amp;Audit!#REF!,"") &amp; IF(Audit!#REF!&lt;&gt;1,U220,"")</f>
        <v>#REF!</v>
      </c>
      <c r="K220" s="17" t="e">
        <f>VLOOKUP(Audit!#REF!,$V$3:$AE$12,10,FALSE) &amp; Audit!#REF! &amp; VLOOKUP(Audit!#REF!,$V$13:$AE$22,10,FALSE) &amp; IF(Audit!#REF!=10,Audit!#REF!&amp;Audit!#REF!,"") &amp; IF(Audit!#REF!&lt;&gt;1,U220,"")</f>
        <v>#REF!</v>
      </c>
      <c r="L220" s="10" t="e">
        <f>Audit!#REF!</f>
        <v>#REF!</v>
      </c>
      <c r="M220" s="10" t="e">
        <f t="shared" si="99"/>
        <v>#REF!</v>
      </c>
      <c r="N220" s="10" t="e">
        <f t="shared" si="100"/>
        <v>#REF!</v>
      </c>
      <c r="O220" s="10" t="e">
        <f t="shared" si="101"/>
        <v>#REF!</v>
      </c>
      <c r="P220" s="10" t="e">
        <f t="shared" si="102"/>
        <v>#REF!</v>
      </c>
      <c r="Q220" s="10" t="e">
        <f t="shared" si="103"/>
        <v>#REF!</v>
      </c>
      <c r="R220" s="10" t="e">
        <f t="shared" si="104"/>
        <v>#REF!</v>
      </c>
      <c r="S220" s="10" t="e">
        <f t="shared" si="105"/>
        <v>#REF!</v>
      </c>
      <c r="T220" s="10" t="e">
        <f t="shared" si="106"/>
        <v>#REF!</v>
      </c>
      <c r="U220" s="17" t="e">
        <f>IF(Audit!#REF!="","",VLOOKUP(Audit!#REF!,$W$26:$X$35,2,FALSE)) &amp; Audit!#REF! &amp; IF(Audit!#REF!="","",IF(Audit!#REF!&lt;=1.4,VLOOKUP(Audit!#REF!,$W$38:X265,2,FALSE),VLOOKUP(Audit!#REF!,$W$51:$X$61,2,FALSE))) &amp; IF(Audit!#REF!="","",VLOOKUP(Audit!#REF!,$Y$26:$Z$35,2,FALSE) &amp; Audit!#REF! &amp; IF(Audit!#REF!="","",IF(Audit!#REF!&lt;=1.4,VLOOKUP(Audit!#REF!,$Y$38:$Z$48,2,FALSE),VLOOKUP(Audit!#REF!,$Y$51:$Z$61,2,FALSE))))</f>
        <v>#REF!</v>
      </c>
      <c r="V220" s="21"/>
      <c r="AH220" s="49" t="e">
        <f>Audit!#REF!</f>
        <v>#REF!</v>
      </c>
      <c r="AI220" s="50" t="e">
        <f>VLOOKUP(Audit!#REF!,$V$3:$AE$12,2,FALSE)&amp; IF(Audit!#REF!=10,Audit!#REF!,"")</f>
        <v>#REF!</v>
      </c>
      <c r="AJ220" s="50" t="e">
        <f>VLOOKUP(Audit!#REF!,$V$13:$AE$22,2,FALSE)&amp; IF(Audit!#REF!=10,Audit!#REF!,"")</f>
        <v>#REF!</v>
      </c>
      <c r="AK220" s="47" t="e">
        <f t="shared" si="107"/>
        <v>#REF!</v>
      </c>
      <c r="AL220" s="50" t="e">
        <f>VLOOKUP(Audit!#REF!,$V$3:$AE$12,3,FALSE)&amp; IF(Audit!#REF!=10,Audit!#REF!,"")</f>
        <v>#REF!</v>
      </c>
      <c r="AM220" s="50" t="e">
        <f>VLOOKUP(Audit!#REF!,$V$13:$AE$22,3,FALSE)&amp; IF(Audit!#REF!=10,Audit!#REF!,"")</f>
        <v>#REF!</v>
      </c>
      <c r="AN220" s="47" t="e">
        <f t="shared" si="108"/>
        <v>#REF!</v>
      </c>
      <c r="AO220" s="50" t="e">
        <f>VLOOKUP(Audit!#REF!,$V$3:$AE$12,4,FALSE) &amp;  Audit!#REF! &amp; IF(Audit!#REF!=10,Audit!#REF!,"")</f>
        <v>#REF!</v>
      </c>
      <c r="AP220" s="50" t="e">
        <f>VLOOKUP(Audit!#REF!,$V$13:$AE$22,4,FALSE)&amp; IF(Audit!#REF!=10,Audit!#REF!,"")</f>
        <v>#REF!</v>
      </c>
      <c r="AQ220" s="47" t="e">
        <f t="shared" si="109"/>
        <v>#REF!</v>
      </c>
      <c r="AR220" s="50" t="e">
        <f>VLOOKUP(Audit!#REF!,$V$3:$AE$12,5,FALSE)&amp; IF(Audit!#REF!=10,Audit!#REF!,"")</f>
        <v>#REF!</v>
      </c>
      <c r="AS220" s="50" t="e">
        <f>VLOOKUP(Audit!#REF!,$V$13:$AE$22,5,FALSE)&amp; IF(Audit!#REF!=10,Audit!#REF!,"")</f>
        <v>#REF!</v>
      </c>
      <c r="AT220" s="47" t="e">
        <f t="shared" si="110"/>
        <v>#REF!</v>
      </c>
      <c r="AU220" s="50" t="e">
        <f>VLOOKUP(Audit!#REF!,$V$3:$AE$12,6,FALSE)&amp; IF(Audit!#REF!=10,Audit!#REF!,"")</f>
        <v>#REF!</v>
      </c>
      <c r="AV220" s="50" t="e">
        <f>VLOOKUP(Audit!#REF!,$V$13:$AE$22,6,FALSE)&amp; IF(Audit!#REF!=10,Audit!#REF!,"")</f>
        <v>#REF!</v>
      </c>
      <c r="AW220" s="47" t="e">
        <f t="shared" si="111"/>
        <v>#REF!</v>
      </c>
      <c r="AX220" s="50" t="e">
        <f>VLOOKUP(Audit!#REF!,$V$3:$AE$12,7,FALSE)&amp; IF(Audit!#REF!=10,Audit!#REF!,"")</f>
        <v>#REF!</v>
      </c>
      <c r="AY220" s="50" t="e">
        <f>VLOOKUP(Audit!#REF!,$V$13:$AE$22,7,FALSE) &amp; IF(Audit!#REF!=10,Audit!#REF!,"")</f>
        <v>#REF!</v>
      </c>
      <c r="AZ220" s="47" t="e">
        <f t="shared" si="112"/>
        <v>#REF!</v>
      </c>
      <c r="BA220" s="50" t="e">
        <f>VLOOKUP(Audit!#REF!,$V$3:$AE$12,8,FALSE)&amp; Audit!#REF! &amp; IF(Audit!#REF!=10,Audit!#REF!,"")</f>
        <v>#REF!</v>
      </c>
      <c r="BB220" s="50" t="e">
        <f>VLOOKUP(Audit!#REF!,$V$13:$AE$22,8,FALSE) &amp; IF(Audit!#REF!=10,Audit!#REF!,"")</f>
        <v>#REF!</v>
      </c>
      <c r="BC220" s="47" t="e">
        <f t="shared" si="113"/>
        <v>#REF!</v>
      </c>
      <c r="BD220" s="50" t="e">
        <f>VLOOKUP(Audit!#REF!,$V$3:$AE$12,9,FALSE)&amp; IF(Audit!#REF!=10,Audit!#REF!,"")</f>
        <v>#REF!</v>
      </c>
      <c r="BE220" s="50" t="e">
        <f>VLOOKUP(Audit!#REF!,$V$13:$AE$22,9,FALSE) &amp; IF(Audit!#REF!=10,Audit!#REF!,"") &amp; IF(Audit!#REF!&lt;&gt;1,U220,"")</f>
        <v>#REF!</v>
      </c>
      <c r="BF220" s="47" t="e">
        <f t="shared" si="114"/>
        <v>#REF!</v>
      </c>
      <c r="BG220" s="50" t="e">
        <f>VLOOKUP(Audit!#REF!,$V$3:$AE$12,10,FALSE) &amp; Audit!#REF! &amp; IF(Audit!#REF!=10,Audit!#REF!,"")</f>
        <v>#REF!</v>
      </c>
      <c r="BH220" s="50" t="e">
        <f>VLOOKUP(Audit!#REF!,$V$13:$AE$22,10,FALSE) &amp; IF(Audit!#REF!=10,Audit!#REF!,"") &amp; IF(Audit!#REF!&lt;&gt;1,U220,"")</f>
        <v>#REF!</v>
      </c>
      <c r="BI220" s="47" t="e">
        <f t="shared" si="115"/>
        <v>#REF!</v>
      </c>
      <c r="BJ220" s="48" t="str">
        <f t="shared" si="116"/>
        <v/>
      </c>
      <c r="BK220" s="48" t="str">
        <f t="shared" si="117"/>
        <v/>
      </c>
      <c r="BL220" s="48" t="str">
        <f t="shared" si="118"/>
        <v/>
      </c>
      <c r="BM220" s="48" t="str">
        <f t="shared" si="119"/>
        <v/>
      </c>
      <c r="BN220" s="48" t="str">
        <f t="shared" si="120"/>
        <v/>
      </c>
      <c r="BO220" s="48" t="str">
        <f t="shared" si="121"/>
        <v/>
      </c>
      <c r="BP220" s="48" t="str">
        <f t="shared" si="122"/>
        <v/>
      </c>
      <c r="BQ220" s="48" t="str">
        <f t="shared" si="123"/>
        <v/>
      </c>
      <c r="BR220" s="48" t="str">
        <f t="shared" si="124"/>
        <v/>
      </c>
      <c r="BS220" s="48" t="str">
        <f t="shared" si="125"/>
        <v/>
      </c>
      <c r="BT220" s="48" t="str">
        <f t="shared" si="126"/>
        <v/>
      </c>
      <c r="BU220" s="48" t="str">
        <f t="shared" si="127"/>
        <v/>
      </c>
    </row>
    <row r="221" spans="1:73">
      <c r="A221" s="10" t="e">
        <f>Audit!#REF!</f>
        <v>#REF!</v>
      </c>
      <c r="B221" s="10" t="e">
        <f t="shared" si="128"/>
        <v>#REF!</v>
      </c>
      <c r="C221" s="17" t="e">
        <f>VLOOKUP(Audit!#REF!,$V$3:$AE$12,2,FALSE) &amp; VLOOKUP(Audit!#REF!,$V$13:$AE$22,2,FALSE)&amp; IF(Audit!#REF!=10,Audit!#REF!&amp;Audit!#REF!,"")</f>
        <v>#REF!</v>
      </c>
      <c r="D221" s="17" t="e">
        <f>VLOOKUP(Audit!#REF!,$V$3:$AE$12,3,FALSE) &amp; VLOOKUP(Audit!#REF!,$V$13:$AE$22,3,FALSE) &amp;IF(Audit!#REF!=10,Audit!#REF!&amp;Audit!#REF!,"")</f>
        <v>#REF!</v>
      </c>
      <c r="E221" s="17" t="e">
        <f>VLOOKUP(Audit!#REF!,$V$3:$AE$12,4,FALSE)&amp; Audit!#REF! &amp; VLOOKUP(Audit!#REF!,$V$13:$AE$22,4,FALSE)&amp; IF(Audit!#REF!=10,Audit!#REF!&amp;Audit!#REF!,"")</f>
        <v>#REF!</v>
      </c>
      <c r="F221" s="17" t="e">
        <f>VLOOKUP(Audit!#REF!,$V$3:$AE$12,5,FALSE) &amp; VLOOKUP(Audit!#REF!,$V$13:$AE$22,5,FALSE)&amp; IF(Audit!#REF!=10,Audit!#REF!&amp;Audit!#REF!,"")</f>
        <v>#REF!</v>
      </c>
      <c r="G221" s="17" t="e">
        <f>VLOOKUP(Audit!#REF!,$V$3:$AE$12,6,FALSE) &amp; VLOOKUP(Audit!#REF!,$V$13:$AE$22,6,FALSE)&amp; IF(Audit!#REF!=10,Audit!#REF!&amp;Audit!#REF!,"")</f>
        <v>#REF!</v>
      </c>
      <c r="H221" s="17" t="e">
        <f>VLOOKUP(Audit!#REF!,$V$3:$AE$12,7,FALSE) &amp; VLOOKUP(Audit!#REF!,$V$13:$AE$22,7,FALSE)&amp;IF(Audit!#REF!=10,Audit!#REF!&amp;Audit!#REF!,"")</f>
        <v>#REF!</v>
      </c>
      <c r="I221" s="17" t="e">
        <f>VLOOKUP(Audit!#REF!,$V$3:$AE$12,8,FALSE) &amp; Audit!#REF! &amp; VLOOKUP(Audit!#REF!,$V$13:$AE$22,8,FALSE)&amp;IF(Audit!#REF!=10,Audit!#REF!&amp;Audit!#REF!,"")</f>
        <v>#REF!</v>
      </c>
      <c r="J221" s="17" t="e">
        <f>VLOOKUP(Audit!#REF!,$V$3:$AE$12,9,FALSE) &amp; VLOOKUP(Audit!#REF!,$V$13:$AE$22,9,FALSE) &amp; IF(Audit!#REF!=10,Audit!#REF!&amp;Audit!#REF!,"") &amp; IF(Audit!#REF!&lt;&gt;1,U221,"")</f>
        <v>#REF!</v>
      </c>
      <c r="K221" s="17" t="e">
        <f>VLOOKUP(Audit!#REF!,$V$3:$AE$12,10,FALSE) &amp; Audit!#REF! &amp; VLOOKUP(Audit!#REF!,$V$13:$AE$22,10,FALSE) &amp; IF(Audit!#REF!=10,Audit!#REF!&amp;Audit!#REF!,"") &amp; IF(Audit!#REF!&lt;&gt;1,U221,"")</f>
        <v>#REF!</v>
      </c>
      <c r="L221" s="10" t="e">
        <f>Audit!#REF!</f>
        <v>#REF!</v>
      </c>
      <c r="M221" s="10" t="e">
        <f t="shared" si="99"/>
        <v>#REF!</v>
      </c>
      <c r="N221" s="10" t="e">
        <f t="shared" si="100"/>
        <v>#REF!</v>
      </c>
      <c r="O221" s="10" t="e">
        <f t="shared" si="101"/>
        <v>#REF!</v>
      </c>
      <c r="P221" s="10" t="e">
        <f t="shared" si="102"/>
        <v>#REF!</v>
      </c>
      <c r="Q221" s="10" t="e">
        <f t="shared" si="103"/>
        <v>#REF!</v>
      </c>
      <c r="R221" s="10" t="e">
        <f t="shared" si="104"/>
        <v>#REF!</v>
      </c>
      <c r="S221" s="10" t="e">
        <f t="shared" si="105"/>
        <v>#REF!</v>
      </c>
      <c r="T221" s="10" t="e">
        <f t="shared" si="106"/>
        <v>#REF!</v>
      </c>
      <c r="U221" s="17" t="e">
        <f>IF(Audit!#REF!="","",VLOOKUP(Audit!#REF!,$W$26:$X$35,2,FALSE)) &amp; Audit!#REF! &amp; IF(Audit!#REF!="","",IF(Audit!#REF!&lt;=1.4,VLOOKUP(Audit!#REF!,$W$38:X266,2,FALSE),VLOOKUP(Audit!#REF!,$W$51:$X$61,2,FALSE))) &amp; IF(Audit!#REF!="","",VLOOKUP(Audit!#REF!,$Y$26:$Z$35,2,FALSE) &amp; Audit!#REF! &amp; IF(Audit!#REF!="","",IF(Audit!#REF!&lt;=1.4,VLOOKUP(Audit!#REF!,$Y$38:$Z$48,2,FALSE),VLOOKUP(Audit!#REF!,$Y$51:$Z$61,2,FALSE))))</f>
        <v>#REF!</v>
      </c>
      <c r="V221" s="21"/>
      <c r="AH221" s="49" t="e">
        <f>Audit!#REF!</f>
        <v>#REF!</v>
      </c>
      <c r="AI221" s="50" t="e">
        <f>VLOOKUP(Audit!#REF!,$V$3:$AE$12,2,FALSE)&amp; IF(Audit!#REF!=10,Audit!#REF!,"")</f>
        <v>#REF!</v>
      </c>
      <c r="AJ221" s="50" t="e">
        <f>VLOOKUP(Audit!#REF!,$V$13:$AE$22,2,FALSE)&amp; IF(Audit!#REF!=10,Audit!#REF!,"")</f>
        <v>#REF!</v>
      </c>
      <c r="AK221" s="47" t="e">
        <f t="shared" si="107"/>
        <v>#REF!</v>
      </c>
      <c r="AL221" s="50" t="e">
        <f>VLOOKUP(Audit!#REF!,$V$3:$AE$12,3,FALSE)&amp; IF(Audit!#REF!=10,Audit!#REF!,"")</f>
        <v>#REF!</v>
      </c>
      <c r="AM221" s="50" t="e">
        <f>VLOOKUP(Audit!#REF!,$V$13:$AE$22,3,FALSE)&amp; IF(Audit!#REF!=10,Audit!#REF!,"")</f>
        <v>#REF!</v>
      </c>
      <c r="AN221" s="47" t="e">
        <f t="shared" si="108"/>
        <v>#REF!</v>
      </c>
      <c r="AO221" s="50" t="e">
        <f>VLOOKUP(Audit!#REF!,$V$3:$AE$12,4,FALSE) &amp;  Audit!#REF! &amp; IF(Audit!#REF!=10,Audit!#REF!,"")</f>
        <v>#REF!</v>
      </c>
      <c r="AP221" s="50" t="e">
        <f>VLOOKUP(Audit!#REF!,$V$13:$AE$22,4,FALSE)&amp; IF(Audit!#REF!=10,Audit!#REF!,"")</f>
        <v>#REF!</v>
      </c>
      <c r="AQ221" s="47" t="e">
        <f t="shared" si="109"/>
        <v>#REF!</v>
      </c>
      <c r="AR221" s="50" t="e">
        <f>VLOOKUP(Audit!#REF!,$V$3:$AE$12,5,FALSE)&amp; IF(Audit!#REF!=10,Audit!#REF!,"")</f>
        <v>#REF!</v>
      </c>
      <c r="AS221" s="50" t="e">
        <f>VLOOKUP(Audit!#REF!,$V$13:$AE$22,5,FALSE)&amp; IF(Audit!#REF!=10,Audit!#REF!,"")</f>
        <v>#REF!</v>
      </c>
      <c r="AT221" s="47" t="e">
        <f t="shared" si="110"/>
        <v>#REF!</v>
      </c>
      <c r="AU221" s="50" t="e">
        <f>VLOOKUP(Audit!#REF!,$V$3:$AE$12,6,FALSE)&amp; IF(Audit!#REF!=10,Audit!#REF!,"")</f>
        <v>#REF!</v>
      </c>
      <c r="AV221" s="50" t="e">
        <f>VLOOKUP(Audit!#REF!,$V$13:$AE$22,6,FALSE)&amp; IF(Audit!#REF!=10,Audit!#REF!,"")</f>
        <v>#REF!</v>
      </c>
      <c r="AW221" s="47" t="e">
        <f t="shared" si="111"/>
        <v>#REF!</v>
      </c>
      <c r="AX221" s="50" t="e">
        <f>VLOOKUP(Audit!#REF!,$V$3:$AE$12,7,FALSE)&amp; IF(Audit!#REF!=10,Audit!#REF!,"")</f>
        <v>#REF!</v>
      </c>
      <c r="AY221" s="50" t="e">
        <f>VLOOKUP(Audit!#REF!,$V$13:$AE$22,7,FALSE) &amp; IF(Audit!#REF!=10,Audit!#REF!,"")</f>
        <v>#REF!</v>
      </c>
      <c r="AZ221" s="47" t="e">
        <f t="shared" si="112"/>
        <v>#REF!</v>
      </c>
      <c r="BA221" s="50" t="e">
        <f>VLOOKUP(Audit!#REF!,$V$3:$AE$12,8,FALSE)&amp; Audit!#REF! &amp; IF(Audit!#REF!=10,Audit!#REF!,"")</f>
        <v>#REF!</v>
      </c>
      <c r="BB221" s="50" t="e">
        <f>VLOOKUP(Audit!#REF!,$V$13:$AE$22,8,FALSE) &amp; IF(Audit!#REF!=10,Audit!#REF!,"")</f>
        <v>#REF!</v>
      </c>
      <c r="BC221" s="47" t="e">
        <f t="shared" si="113"/>
        <v>#REF!</v>
      </c>
      <c r="BD221" s="50" t="e">
        <f>VLOOKUP(Audit!#REF!,$V$3:$AE$12,9,FALSE)&amp; IF(Audit!#REF!=10,Audit!#REF!,"")</f>
        <v>#REF!</v>
      </c>
      <c r="BE221" s="50" t="e">
        <f>VLOOKUP(Audit!#REF!,$V$13:$AE$22,9,FALSE) &amp; IF(Audit!#REF!=10,Audit!#REF!,"") &amp; IF(Audit!#REF!&lt;&gt;1,U221,"")</f>
        <v>#REF!</v>
      </c>
      <c r="BF221" s="47" t="e">
        <f t="shared" si="114"/>
        <v>#REF!</v>
      </c>
      <c r="BG221" s="50" t="e">
        <f>VLOOKUP(Audit!#REF!,$V$3:$AE$12,10,FALSE) &amp; Audit!#REF! &amp; IF(Audit!#REF!=10,Audit!#REF!,"")</f>
        <v>#REF!</v>
      </c>
      <c r="BH221" s="50" t="e">
        <f>VLOOKUP(Audit!#REF!,$V$13:$AE$22,10,FALSE) &amp; IF(Audit!#REF!=10,Audit!#REF!,"") &amp; IF(Audit!#REF!&lt;&gt;1,U221,"")</f>
        <v>#REF!</v>
      </c>
      <c r="BI221" s="47" t="e">
        <f t="shared" si="115"/>
        <v>#REF!</v>
      </c>
      <c r="BJ221" s="48" t="str">
        <f t="shared" si="116"/>
        <v/>
      </c>
      <c r="BK221" s="48" t="str">
        <f t="shared" si="117"/>
        <v/>
      </c>
      <c r="BL221" s="48" t="str">
        <f t="shared" si="118"/>
        <v/>
      </c>
      <c r="BM221" s="48" t="str">
        <f t="shared" si="119"/>
        <v/>
      </c>
      <c r="BN221" s="48" t="str">
        <f t="shared" si="120"/>
        <v/>
      </c>
      <c r="BO221" s="48" t="str">
        <f t="shared" si="121"/>
        <v/>
      </c>
      <c r="BP221" s="48" t="str">
        <f t="shared" si="122"/>
        <v/>
      </c>
      <c r="BQ221" s="48" t="str">
        <f t="shared" si="123"/>
        <v/>
      </c>
      <c r="BR221" s="48" t="str">
        <f t="shared" si="124"/>
        <v/>
      </c>
      <c r="BS221" s="48" t="str">
        <f t="shared" si="125"/>
        <v/>
      </c>
      <c r="BT221" s="48" t="str">
        <f t="shared" si="126"/>
        <v/>
      </c>
      <c r="BU221" s="48" t="str">
        <f t="shared" si="127"/>
        <v/>
      </c>
    </row>
    <row r="222" spans="1:73">
      <c r="A222" s="10" t="e">
        <f>Audit!#REF!</f>
        <v>#REF!</v>
      </c>
      <c r="B222" s="10" t="e">
        <f t="shared" si="128"/>
        <v>#REF!</v>
      </c>
      <c r="C222" s="17" t="e">
        <f>VLOOKUP(Audit!#REF!,$V$3:$AE$12,2,FALSE) &amp; VLOOKUP(Audit!#REF!,$V$13:$AE$22,2,FALSE)&amp; IF(Audit!#REF!=10,Audit!#REF!&amp;Audit!#REF!,"")</f>
        <v>#REF!</v>
      </c>
      <c r="D222" s="17" t="e">
        <f>VLOOKUP(Audit!#REF!,$V$3:$AE$12,3,FALSE) &amp; VLOOKUP(Audit!#REF!,$V$13:$AE$22,3,FALSE) &amp;IF(Audit!#REF!=10,Audit!#REF!&amp;Audit!#REF!,"")</f>
        <v>#REF!</v>
      </c>
      <c r="E222" s="17" t="e">
        <f>VLOOKUP(Audit!#REF!,$V$3:$AE$12,4,FALSE)&amp; Audit!#REF! &amp; VLOOKUP(Audit!#REF!,$V$13:$AE$22,4,FALSE)&amp; IF(Audit!#REF!=10,Audit!#REF!&amp;Audit!#REF!,"")</f>
        <v>#REF!</v>
      </c>
      <c r="F222" s="17" t="e">
        <f>VLOOKUP(Audit!#REF!,$V$3:$AE$12,5,FALSE) &amp; VLOOKUP(Audit!#REF!,$V$13:$AE$22,5,FALSE)&amp; IF(Audit!#REF!=10,Audit!#REF!&amp;Audit!#REF!,"")</f>
        <v>#REF!</v>
      </c>
      <c r="G222" s="17" t="e">
        <f>VLOOKUP(Audit!#REF!,$V$3:$AE$12,6,FALSE) &amp; VLOOKUP(Audit!#REF!,$V$13:$AE$22,6,FALSE)&amp; IF(Audit!#REF!=10,Audit!#REF!&amp;Audit!#REF!,"")</f>
        <v>#REF!</v>
      </c>
      <c r="H222" s="17" t="e">
        <f>VLOOKUP(Audit!#REF!,$V$3:$AE$12,7,FALSE) &amp; VLOOKUP(Audit!#REF!,$V$13:$AE$22,7,FALSE)&amp;IF(Audit!#REF!=10,Audit!#REF!&amp;Audit!#REF!,"")</f>
        <v>#REF!</v>
      </c>
      <c r="I222" s="17" t="e">
        <f>VLOOKUP(Audit!#REF!,$V$3:$AE$12,8,FALSE) &amp; Audit!#REF! &amp; VLOOKUP(Audit!#REF!,$V$13:$AE$22,8,FALSE)&amp;IF(Audit!#REF!=10,Audit!#REF!&amp;Audit!#REF!,"")</f>
        <v>#REF!</v>
      </c>
      <c r="J222" s="17" t="e">
        <f>VLOOKUP(Audit!#REF!,$V$3:$AE$12,9,FALSE) &amp; VLOOKUP(Audit!#REF!,$V$13:$AE$22,9,FALSE) &amp; IF(Audit!#REF!=10,Audit!#REF!&amp;Audit!#REF!,"") &amp; IF(Audit!#REF!&lt;&gt;1,U222,"")</f>
        <v>#REF!</v>
      </c>
      <c r="K222" s="17" t="e">
        <f>VLOOKUP(Audit!#REF!,$V$3:$AE$12,10,FALSE) &amp; Audit!#REF! &amp; VLOOKUP(Audit!#REF!,$V$13:$AE$22,10,FALSE) &amp; IF(Audit!#REF!=10,Audit!#REF!&amp;Audit!#REF!,"") &amp; IF(Audit!#REF!&lt;&gt;1,U222,"")</f>
        <v>#REF!</v>
      </c>
      <c r="L222" s="10" t="e">
        <f>Audit!#REF!</f>
        <v>#REF!</v>
      </c>
      <c r="M222" s="10" t="e">
        <f t="shared" si="99"/>
        <v>#REF!</v>
      </c>
      <c r="N222" s="10" t="e">
        <f t="shared" si="100"/>
        <v>#REF!</v>
      </c>
      <c r="O222" s="10" t="e">
        <f t="shared" si="101"/>
        <v>#REF!</v>
      </c>
      <c r="P222" s="10" t="e">
        <f t="shared" si="102"/>
        <v>#REF!</v>
      </c>
      <c r="Q222" s="10" t="e">
        <f t="shared" si="103"/>
        <v>#REF!</v>
      </c>
      <c r="R222" s="10" t="e">
        <f t="shared" si="104"/>
        <v>#REF!</v>
      </c>
      <c r="S222" s="10" t="e">
        <f t="shared" si="105"/>
        <v>#REF!</v>
      </c>
      <c r="T222" s="10" t="e">
        <f t="shared" si="106"/>
        <v>#REF!</v>
      </c>
      <c r="U222" s="17" t="e">
        <f>IF(Audit!#REF!="","",VLOOKUP(Audit!#REF!,$W$26:$X$35,2,FALSE)) &amp; Audit!#REF! &amp; IF(Audit!#REF!="","",IF(Audit!#REF!&lt;=1.4,VLOOKUP(Audit!#REF!,$W$38:X267,2,FALSE),VLOOKUP(Audit!#REF!,$W$51:$X$61,2,FALSE))) &amp; IF(Audit!#REF!="","",VLOOKUP(Audit!#REF!,$Y$26:$Z$35,2,FALSE) &amp; Audit!#REF! &amp; IF(Audit!#REF!="","",IF(Audit!#REF!&lt;=1.4,VLOOKUP(Audit!#REF!,$Y$38:$Z$48,2,FALSE),VLOOKUP(Audit!#REF!,$Y$51:$Z$61,2,FALSE))))</f>
        <v>#REF!</v>
      </c>
      <c r="V222" s="21"/>
      <c r="AH222" s="49" t="e">
        <f>Audit!#REF!</f>
        <v>#REF!</v>
      </c>
      <c r="AI222" s="50" t="e">
        <f>VLOOKUP(Audit!#REF!,$V$3:$AE$12,2,FALSE)&amp; IF(Audit!#REF!=10,Audit!#REF!,"")</f>
        <v>#REF!</v>
      </c>
      <c r="AJ222" s="50" t="e">
        <f>VLOOKUP(Audit!#REF!,$V$13:$AE$22,2,FALSE)&amp; IF(Audit!#REF!=10,Audit!#REF!,"")</f>
        <v>#REF!</v>
      </c>
      <c r="AK222" s="47" t="e">
        <f t="shared" si="107"/>
        <v>#REF!</v>
      </c>
      <c r="AL222" s="50" t="e">
        <f>VLOOKUP(Audit!#REF!,$V$3:$AE$12,3,FALSE)&amp; IF(Audit!#REF!=10,Audit!#REF!,"")</f>
        <v>#REF!</v>
      </c>
      <c r="AM222" s="50" t="e">
        <f>VLOOKUP(Audit!#REF!,$V$13:$AE$22,3,FALSE)&amp; IF(Audit!#REF!=10,Audit!#REF!,"")</f>
        <v>#REF!</v>
      </c>
      <c r="AN222" s="47" t="e">
        <f t="shared" si="108"/>
        <v>#REF!</v>
      </c>
      <c r="AO222" s="50" t="e">
        <f>VLOOKUP(Audit!#REF!,$V$3:$AE$12,4,FALSE) &amp;  Audit!#REF! &amp; IF(Audit!#REF!=10,Audit!#REF!,"")</f>
        <v>#REF!</v>
      </c>
      <c r="AP222" s="50" t="e">
        <f>VLOOKUP(Audit!#REF!,$V$13:$AE$22,4,FALSE)&amp; IF(Audit!#REF!=10,Audit!#REF!,"")</f>
        <v>#REF!</v>
      </c>
      <c r="AQ222" s="47" t="e">
        <f t="shared" si="109"/>
        <v>#REF!</v>
      </c>
      <c r="AR222" s="50" t="e">
        <f>VLOOKUP(Audit!#REF!,$V$3:$AE$12,5,FALSE)&amp; IF(Audit!#REF!=10,Audit!#REF!,"")</f>
        <v>#REF!</v>
      </c>
      <c r="AS222" s="50" t="e">
        <f>VLOOKUP(Audit!#REF!,$V$13:$AE$22,5,FALSE)&amp; IF(Audit!#REF!=10,Audit!#REF!,"")</f>
        <v>#REF!</v>
      </c>
      <c r="AT222" s="47" t="e">
        <f t="shared" si="110"/>
        <v>#REF!</v>
      </c>
      <c r="AU222" s="50" t="e">
        <f>VLOOKUP(Audit!#REF!,$V$3:$AE$12,6,FALSE)&amp; IF(Audit!#REF!=10,Audit!#REF!,"")</f>
        <v>#REF!</v>
      </c>
      <c r="AV222" s="50" t="e">
        <f>VLOOKUP(Audit!#REF!,$V$13:$AE$22,6,FALSE)&amp; IF(Audit!#REF!=10,Audit!#REF!,"")</f>
        <v>#REF!</v>
      </c>
      <c r="AW222" s="47" t="e">
        <f t="shared" si="111"/>
        <v>#REF!</v>
      </c>
      <c r="AX222" s="50" t="e">
        <f>VLOOKUP(Audit!#REF!,$V$3:$AE$12,7,FALSE)&amp; IF(Audit!#REF!=10,Audit!#REF!,"")</f>
        <v>#REF!</v>
      </c>
      <c r="AY222" s="50" t="e">
        <f>VLOOKUP(Audit!#REF!,$V$13:$AE$22,7,FALSE) &amp; IF(Audit!#REF!=10,Audit!#REF!,"")</f>
        <v>#REF!</v>
      </c>
      <c r="AZ222" s="47" t="e">
        <f t="shared" si="112"/>
        <v>#REF!</v>
      </c>
      <c r="BA222" s="50" t="e">
        <f>VLOOKUP(Audit!#REF!,$V$3:$AE$12,8,FALSE)&amp; Audit!#REF! &amp; IF(Audit!#REF!=10,Audit!#REF!,"")</f>
        <v>#REF!</v>
      </c>
      <c r="BB222" s="50" t="e">
        <f>VLOOKUP(Audit!#REF!,$V$13:$AE$22,8,FALSE) &amp; IF(Audit!#REF!=10,Audit!#REF!,"")</f>
        <v>#REF!</v>
      </c>
      <c r="BC222" s="47" t="e">
        <f t="shared" si="113"/>
        <v>#REF!</v>
      </c>
      <c r="BD222" s="50" t="e">
        <f>VLOOKUP(Audit!#REF!,$V$3:$AE$12,9,FALSE)&amp; IF(Audit!#REF!=10,Audit!#REF!,"")</f>
        <v>#REF!</v>
      </c>
      <c r="BE222" s="50" t="e">
        <f>VLOOKUP(Audit!#REF!,$V$13:$AE$22,9,FALSE) &amp; IF(Audit!#REF!=10,Audit!#REF!,"") &amp; IF(Audit!#REF!&lt;&gt;1,U222,"")</f>
        <v>#REF!</v>
      </c>
      <c r="BF222" s="47" t="e">
        <f t="shared" si="114"/>
        <v>#REF!</v>
      </c>
      <c r="BG222" s="50" t="e">
        <f>VLOOKUP(Audit!#REF!,$V$3:$AE$12,10,FALSE) &amp; Audit!#REF! &amp; IF(Audit!#REF!=10,Audit!#REF!,"")</f>
        <v>#REF!</v>
      </c>
      <c r="BH222" s="50" t="e">
        <f>VLOOKUP(Audit!#REF!,$V$13:$AE$22,10,FALSE) &amp; IF(Audit!#REF!=10,Audit!#REF!,"") &amp; IF(Audit!#REF!&lt;&gt;1,U222,"")</f>
        <v>#REF!</v>
      </c>
      <c r="BI222" s="47" t="e">
        <f t="shared" si="115"/>
        <v>#REF!</v>
      </c>
      <c r="BJ222" s="48" t="str">
        <f t="shared" si="116"/>
        <v/>
      </c>
      <c r="BK222" s="48" t="str">
        <f t="shared" si="117"/>
        <v/>
      </c>
      <c r="BL222" s="48" t="str">
        <f t="shared" si="118"/>
        <v/>
      </c>
      <c r="BM222" s="48" t="str">
        <f t="shared" si="119"/>
        <v/>
      </c>
      <c r="BN222" s="48" t="str">
        <f t="shared" si="120"/>
        <v/>
      </c>
      <c r="BO222" s="48" t="str">
        <f t="shared" si="121"/>
        <v/>
      </c>
      <c r="BP222" s="48" t="str">
        <f t="shared" si="122"/>
        <v/>
      </c>
      <c r="BQ222" s="48" t="str">
        <f t="shared" si="123"/>
        <v/>
      </c>
      <c r="BR222" s="48" t="str">
        <f t="shared" si="124"/>
        <v/>
      </c>
      <c r="BS222" s="48" t="str">
        <f t="shared" si="125"/>
        <v/>
      </c>
      <c r="BT222" s="48" t="str">
        <f t="shared" si="126"/>
        <v/>
      </c>
      <c r="BU222" s="48" t="str">
        <f t="shared" si="127"/>
        <v/>
      </c>
    </row>
    <row r="223" spans="1:73">
      <c r="A223" s="10" t="e">
        <f>Audit!#REF!</f>
        <v>#REF!</v>
      </c>
      <c r="B223" s="10" t="e">
        <f t="shared" si="128"/>
        <v>#REF!</v>
      </c>
      <c r="C223" s="17" t="e">
        <f>VLOOKUP(Audit!#REF!,$V$3:$AE$12,2,FALSE) &amp; VLOOKUP(Audit!#REF!,$V$13:$AE$22,2,FALSE)&amp; IF(Audit!#REF!=10,Audit!#REF!&amp;Audit!#REF!,"")</f>
        <v>#REF!</v>
      </c>
      <c r="D223" s="17" t="e">
        <f>VLOOKUP(Audit!#REF!,$V$3:$AE$12,3,FALSE) &amp; VLOOKUP(Audit!#REF!,$V$13:$AE$22,3,FALSE) &amp;IF(Audit!#REF!=10,Audit!#REF!&amp;Audit!#REF!,"")</f>
        <v>#REF!</v>
      </c>
      <c r="E223" s="17" t="e">
        <f>VLOOKUP(Audit!#REF!,$V$3:$AE$12,4,FALSE)&amp; Audit!#REF! &amp; VLOOKUP(Audit!#REF!,$V$13:$AE$22,4,FALSE)&amp; IF(Audit!#REF!=10,Audit!#REF!&amp;Audit!#REF!,"")</f>
        <v>#REF!</v>
      </c>
      <c r="F223" s="17" t="e">
        <f>VLOOKUP(Audit!#REF!,$V$3:$AE$12,5,FALSE) &amp; VLOOKUP(Audit!#REF!,$V$13:$AE$22,5,FALSE)&amp; IF(Audit!#REF!=10,Audit!#REF!&amp;Audit!#REF!,"")</f>
        <v>#REF!</v>
      </c>
      <c r="G223" s="17" t="e">
        <f>VLOOKUP(Audit!#REF!,$V$3:$AE$12,6,FALSE) &amp; VLOOKUP(Audit!#REF!,$V$13:$AE$22,6,FALSE)&amp; IF(Audit!#REF!=10,Audit!#REF!&amp;Audit!#REF!,"")</f>
        <v>#REF!</v>
      </c>
      <c r="H223" s="17" t="e">
        <f>VLOOKUP(Audit!#REF!,$V$3:$AE$12,7,FALSE) &amp; VLOOKUP(Audit!#REF!,$V$13:$AE$22,7,FALSE)&amp;IF(Audit!#REF!=10,Audit!#REF!&amp;Audit!#REF!,"")</f>
        <v>#REF!</v>
      </c>
      <c r="I223" s="17" t="e">
        <f>VLOOKUP(Audit!#REF!,$V$3:$AE$12,8,FALSE) &amp; Audit!#REF! &amp; VLOOKUP(Audit!#REF!,$V$13:$AE$22,8,FALSE)&amp;IF(Audit!#REF!=10,Audit!#REF!&amp;Audit!#REF!,"")</f>
        <v>#REF!</v>
      </c>
      <c r="J223" s="17" t="e">
        <f>VLOOKUP(Audit!#REF!,$V$3:$AE$12,9,FALSE) &amp; VLOOKUP(Audit!#REF!,$V$13:$AE$22,9,FALSE) &amp; IF(Audit!#REF!=10,Audit!#REF!&amp;Audit!#REF!,"") &amp; IF(Audit!#REF!&lt;&gt;1,U223,"")</f>
        <v>#REF!</v>
      </c>
      <c r="K223" s="17" t="e">
        <f>VLOOKUP(Audit!#REF!,$V$3:$AE$12,10,FALSE) &amp; Audit!#REF! &amp; VLOOKUP(Audit!#REF!,$V$13:$AE$22,10,FALSE) &amp; IF(Audit!#REF!=10,Audit!#REF!&amp;Audit!#REF!,"") &amp; IF(Audit!#REF!&lt;&gt;1,U223,"")</f>
        <v>#REF!</v>
      </c>
      <c r="L223" s="10" t="e">
        <f>Audit!#REF!</f>
        <v>#REF!</v>
      </c>
      <c r="M223" s="10" t="e">
        <f t="shared" si="99"/>
        <v>#REF!</v>
      </c>
      <c r="N223" s="10" t="e">
        <f t="shared" si="100"/>
        <v>#REF!</v>
      </c>
      <c r="O223" s="10" t="e">
        <f t="shared" si="101"/>
        <v>#REF!</v>
      </c>
      <c r="P223" s="10" t="e">
        <f t="shared" si="102"/>
        <v>#REF!</v>
      </c>
      <c r="Q223" s="10" t="e">
        <f t="shared" si="103"/>
        <v>#REF!</v>
      </c>
      <c r="R223" s="10" t="e">
        <f t="shared" si="104"/>
        <v>#REF!</v>
      </c>
      <c r="S223" s="10" t="e">
        <f t="shared" si="105"/>
        <v>#REF!</v>
      </c>
      <c r="T223" s="10" t="e">
        <f t="shared" si="106"/>
        <v>#REF!</v>
      </c>
      <c r="U223" s="17" t="e">
        <f>IF(Audit!#REF!="","",VLOOKUP(Audit!#REF!,$W$26:$X$35,2,FALSE)) &amp; Audit!#REF! &amp; IF(Audit!#REF!="","",IF(Audit!#REF!&lt;=1.4,VLOOKUP(Audit!#REF!,$W$38:X268,2,FALSE),VLOOKUP(Audit!#REF!,$W$51:$X$61,2,FALSE))) &amp; IF(Audit!#REF!="","",VLOOKUP(Audit!#REF!,$Y$26:$Z$35,2,FALSE) &amp; Audit!#REF! &amp; IF(Audit!#REF!="","",IF(Audit!#REF!&lt;=1.4,VLOOKUP(Audit!#REF!,$Y$38:$Z$48,2,FALSE),VLOOKUP(Audit!#REF!,$Y$51:$Z$61,2,FALSE))))</f>
        <v>#REF!</v>
      </c>
      <c r="V223" s="21"/>
      <c r="AH223" s="49" t="e">
        <f>Audit!#REF!</f>
        <v>#REF!</v>
      </c>
      <c r="AI223" s="50" t="e">
        <f>VLOOKUP(Audit!#REF!,$V$3:$AE$12,2,FALSE)&amp; IF(Audit!#REF!=10,Audit!#REF!,"")</f>
        <v>#REF!</v>
      </c>
      <c r="AJ223" s="50" t="e">
        <f>VLOOKUP(Audit!#REF!,$V$13:$AE$22,2,FALSE)&amp; IF(Audit!#REF!=10,Audit!#REF!,"")</f>
        <v>#REF!</v>
      </c>
      <c r="AK223" s="47" t="e">
        <f t="shared" si="107"/>
        <v>#REF!</v>
      </c>
      <c r="AL223" s="50" t="e">
        <f>VLOOKUP(Audit!#REF!,$V$3:$AE$12,3,FALSE)&amp; IF(Audit!#REF!=10,Audit!#REF!,"")</f>
        <v>#REF!</v>
      </c>
      <c r="AM223" s="50" t="e">
        <f>VLOOKUP(Audit!#REF!,$V$13:$AE$22,3,FALSE)&amp; IF(Audit!#REF!=10,Audit!#REF!,"")</f>
        <v>#REF!</v>
      </c>
      <c r="AN223" s="47" t="e">
        <f t="shared" si="108"/>
        <v>#REF!</v>
      </c>
      <c r="AO223" s="50" t="e">
        <f>VLOOKUP(Audit!#REF!,$V$3:$AE$12,4,FALSE) &amp;  Audit!#REF! &amp; IF(Audit!#REF!=10,Audit!#REF!,"")</f>
        <v>#REF!</v>
      </c>
      <c r="AP223" s="50" t="e">
        <f>VLOOKUP(Audit!#REF!,$V$13:$AE$22,4,FALSE)&amp; IF(Audit!#REF!=10,Audit!#REF!,"")</f>
        <v>#REF!</v>
      </c>
      <c r="AQ223" s="47" t="e">
        <f t="shared" si="109"/>
        <v>#REF!</v>
      </c>
      <c r="AR223" s="50" t="e">
        <f>VLOOKUP(Audit!#REF!,$V$3:$AE$12,5,FALSE)&amp; IF(Audit!#REF!=10,Audit!#REF!,"")</f>
        <v>#REF!</v>
      </c>
      <c r="AS223" s="50" t="e">
        <f>VLOOKUP(Audit!#REF!,$V$13:$AE$22,5,FALSE)&amp; IF(Audit!#REF!=10,Audit!#REF!,"")</f>
        <v>#REF!</v>
      </c>
      <c r="AT223" s="47" t="e">
        <f t="shared" si="110"/>
        <v>#REF!</v>
      </c>
      <c r="AU223" s="50" t="e">
        <f>VLOOKUP(Audit!#REF!,$V$3:$AE$12,6,FALSE)&amp; IF(Audit!#REF!=10,Audit!#REF!,"")</f>
        <v>#REF!</v>
      </c>
      <c r="AV223" s="50" t="e">
        <f>VLOOKUP(Audit!#REF!,$V$13:$AE$22,6,FALSE)&amp; IF(Audit!#REF!=10,Audit!#REF!,"")</f>
        <v>#REF!</v>
      </c>
      <c r="AW223" s="47" t="e">
        <f t="shared" si="111"/>
        <v>#REF!</v>
      </c>
      <c r="AX223" s="50" t="e">
        <f>VLOOKUP(Audit!#REF!,$V$3:$AE$12,7,FALSE)&amp; IF(Audit!#REF!=10,Audit!#REF!,"")</f>
        <v>#REF!</v>
      </c>
      <c r="AY223" s="50" t="e">
        <f>VLOOKUP(Audit!#REF!,$V$13:$AE$22,7,FALSE) &amp; IF(Audit!#REF!=10,Audit!#REF!,"")</f>
        <v>#REF!</v>
      </c>
      <c r="AZ223" s="47" t="e">
        <f t="shared" si="112"/>
        <v>#REF!</v>
      </c>
      <c r="BA223" s="50" t="e">
        <f>VLOOKUP(Audit!#REF!,$V$3:$AE$12,8,FALSE)&amp; Audit!#REF! &amp; IF(Audit!#REF!=10,Audit!#REF!,"")</f>
        <v>#REF!</v>
      </c>
      <c r="BB223" s="50" t="e">
        <f>VLOOKUP(Audit!#REF!,$V$13:$AE$22,8,FALSE) &amp; IF(Audit!#REF!=10,Audit!#REF!,"")</f>
        <v>#REF!</v>
      </c>
      <c r="BC223" s="47" t="e">
        <f t="shared" si="113"/>
        <v>#REF!</v>
      </c>
      <c r="BD223" s="50" t="e">
        <f>VLOOKUP(Audit!#REF!,$V$3:$AE$12,9,FALSE)&amp; IF(Audit!#REF!=10,Audit!#REF!,"")</f>
        <v>#REF!</v>
      </c>
      <c r="BE223" s="50" t="e">
        <f>VLOOKUP(Audit!#REF!,$V$13:$AE$22,9,FALSE) &amp; IF(Audit!#REF!=10,Audit!#REF!,"") &amp; IF(Audit!#REF!&lt;&gt;1,U223,"")</f>
        <v>#REF!</v>
      </c>
      <c r="BF223" s="47" t="e">
        <f t="shared" si="114"/>
        <v>#REF!</v>
      </c>
      <c r="BG223" s="50" t="e">
        <f>VLOOKUP(Audit!#REF!,$V$3:$AE$12,10,FALSE) &amp; Audit!#REF! &amp; IF(Audit!#REF!=10,Audit!#REF!,"")</f>
        <v>#REF!</v>
      </c>
      <c r="BH223" s="50" t="e">
        <f>VLOOKUP(Audit!#REF!,$V$13:$AE$22,10,FALSE) &amp; IF(Audit!#REF!=10,Audit!#REF!,"") &amp; IF(Audit!#REF!&lt;&gt;1,U223,"")</f>
        <v>#REF!</v>
      </c>
      <c r="BI223" s="47" t="e">
        <f t="shared" si="115"/>
        <v>#REF!</v>
      </c>
      <c r="BJ223" s="48" t="str">
        <f t="shared" si="116"/>
        <v/>
      </c>
      <c r="BK223" s="48" t="str">
        <f t="shared" si="117"/>
        <v/>
      </c>
      <c r="BL223" s="48" t="str">
        <f t="shared" si="118"/>
        <v/>
      </c>
      <c r="BM223" s="48" t="str">
        <f t="shared" si="119"/>
        <v/>
      </c>
      <c r="BN223" s="48" t="str">
        <f t="shared" si="120"/>
        <v/>
      </c>
      <c r="BO223" s="48" t="str">
        <f t="shared" si="121"/>
        <v/>
      </c>
      <c r="BP223" s="48" t="str">
        <f t="shared" si="122"/>
        <v/>
      </c>
      <c r="BQ223" s="48" t="str">
        <f t="shared" si="123"/>
        <v/>
      </c>
      <c r="BR223" s="48" t="str">
        <f t="shared" si="124"/>
        <v/>
      </c>
      <c r="BS223" s="48" t="str">
        <f t="shared" si="125"/>
        <v/>
      </c>
      <c r="BT223" s="48" t="str">
        <f t="shared" si="126"/>
        <v/>
      </c>
      <c r="BU223" s="48" t="str">
        <f t="shared" si="127"/>
        <v/>
      </c>
    </row>
    <row r="224" spans="1:73">
      <c r="A224" s="10" t="e">
        <f>Audit!#REF!</f>
        <v>#REF!</v>
      </c>
      <c r="B224" s="10" t="e">
        <f t="shared" si="128"/>
        <v>#REF!</v>
      </c>
      <c r="C224" s="17" t="e">
        <f>VLOOKUP(Audit!#REF!,$V$3:$AE$12,2,FALSE) &amp; VLOOKUP(Audit!#REF!,$V$13:$AE$22,2,FALSE)&amp; IF(Audit!#REF!=10,Audit!#REF!&amp;Audit!#REF!,"")</f>
        <v>#REF!</v>
      </c>
      <c r="D224" s="17" t="e">
        <f>VLOOKUP(Audit!#REF!,$V$3:$AE$12,3,FALSE) &amp; VLOOKUP(Audit!#REF!,$V$13:$AE$22,3,FALSE) &amp;IF(Audit!#REF!=10,Audit!#REF!&amp;Audit!#REF!,"")</f>
        <v>#REF!</v>
      </c>
      <c r="E224" s="17" t="e">
        <f>VLOOKUP(Audit!#REF!,$V$3:$AE$12,4,FALSE)&amp; Audit!#REF! &amp; VLOOKUP(Audit!#REF!,$V$13:$AE$22,4,FALSE)&amp; IF(Audit!#REF!=10,Audit!#REF!&amp;Audit!#REF!,"")</f>
        <v>#REF!</v>
      </c>
      <c r="F224" s="17" t="e">
        <f>VLOOKUP(Audit!#REF!,$V$3:$AE$12,5,FALSE) &amp; VLOOKUP(Audit!#REF!,$V$13:$AE$22,5,FALSE)&amp; IF(Audit!#REF!=10,Audit!#REF!&amp;Audit!#REF!,"")</f>
        <v>#REF!</v>
      </c>
      <c r="G224" s="17" t="e">
        <f>VLOOKUP(Audit!#REF!,$V$3:$AE$12,6,FALSE) &amp; VLOOKUP(Audit!#REF!,$V$13:$AE$22,6,FALSE)&amp; IF(Audit!#REF!=10,Audit!#REF!&amp;Audit!#REF!,"")</f>
        <v>#REF!</v>
      </c>
      <c r="H224" s="17" t="e">
        <f>VLOOKUP(Audit!#REF!,$V$3:$AE$12,7,FALSE) &amp; VLOOKUP(Audit!#REF!,$V$13:$AE$22,7,FALSE)&amp;IF(Audit!#REF!=10,Audit!#REF!&amp;Audit!#REF!,"")</f>
        <v>#REF!</v>
      </c>
      <c r="I224" s="17" t="e">
        <f>VLOOKUP(Audit!#REF!,$V$3:$AE$12,8,FALSE) &amp; Audit!#REF! &amp; VLOOKUP(Audit!#REF!,$V$13:$AE$22,8,FALSE)&amp;IF(Audit!#REF!=10,Audit!#REF!&amp;Audit!#REF!,"")</f>
        <v>#REF!</v>
      </c>
      <c r="J224" s="17" t="e">
        <f>VLOOKUP(Audit!#REF!,$V$3:$AE$12,9,FALSE) &amp; VLOOKUP(Audit!#REF!,$V$13:$AE$22,9,FALSE) &amp; IF(Audit!#REF!=10,Audit!#REF!&amp;Audit!#REF!,"") &amp; IF(Audit!#REF!&lt;&gt;1,U224,"")</f>
        <v>#REF!</v>
      </c>
      <c r="K224" s="17" t="e">
        <f>VLOOKUP(Audit!#REF!,$V$3:$AE$12,10,FALSE) &amp; Audit!#REF! &amp; VLOOKUP(Audit!#REF!,$V$13:$AE$22,10,FALSE) &amp; IF(Audit!#REF!=10,Audit!#REF!&amp;Audit!#REF!,"") &amp; IF(Audit!#REF!&lt;&gt;1,U224,"")</f>
        <v>#REF!</v>
      </c>
      <c r="L224" s="10" t="e">
        <f>Audit!#REF!</f>
        <v>#REF!</v>
      </c>
      <c r="M224" s="10" t="e">
        <f t="shared" si="99"/>
        <v>#REF!</v>
      </c>
      <c r="N224" s="10" t="e">
        <f t="shared" si="100"/>
        <v>#REF!</v>
      </c>
      <c r="O224" s="10" t="e">
        <f t="shared" si="101"/>
        <v>#REF!</v>
      </c>
      <c r="P224" s="10" t="e">
        <f t="shared" si="102"/>
        <v>#REF!</v>
      </c>
      <c r="Q224" s="10" t="e">
        <f t="shared" si="103"/>
        <v>#REF!</v>
      </c>
      <c r="R224" s="10" t="e">
        <f t="shared" si="104"/>
        <v>#REF!</v>
      </c>
      <c r="S224" s="10" t="e">
        <f t="shared" si="105"/>
        <v>#REF!</v>
      </c>
      <c r="T224" s="10" t="e">
        <f t="shared" si="106"/>
        <v>#REF!</v>
      </c>
      <c r="U224" s="17" t="e">
        <f>IF(Audit!#REF!="","",VLOOKUP(Audit!#REF!,$W$26:$X$35,2,FALSE)) &amp; Audit!#REF! &amp; IF(Audit!#REF!="","",IF(Audit!#REF!&lt;=1.4,VLOOKUP(Audit!#REF!,$W$38:X269,2,FALSE),VLOOKUP(Audit!#REF!,$W$51:$X$61,2,FALSE))) &amp; IF(Audit!#REF!="","",VLOOKUP(Audit!#REF!,$Y$26:$Z$35,2,FALSE) &amp; Audit!#REF! &amp; IF(Audit!#REF!="","",IF(Audit!#REF!&lt;=1.4,VLOOKUP(Audit!#REF!,$Y$38:$Z$48,2,FALSE),VLOOKUP(Audit!#REF!,$Y$51:$Z$61,2,FALSE))))</f>
        <v>#REF!</v>
      </c>
      <c r="V224" s="21"/>
      <c r="AH224" s="49" t="e">
        <f>Audit!#REF!</f>
        <v>#REF!</v>
      </c>
      <c r="AI224" s="50" t="e">
        <f>VLOOKUP(Audit!#REF!,$V$3:$AE$12,2,FALSE)&amp; IF(Audit!#REF!=10,Audit!#REF!,"")</f>
        <v>#REF!</v>
      </c>
      <c r="AJ224" s="50" t="e">
        <f>VLOOKUP(Audit!#REF!,$V$13:$AE$22,2,FALSE)&amp; IF(Audit!#REF!=10,Audit!#REF!,"")</f>
        <v>#REF!</v>
      </c>
      <c r="AK224" s="47" t="e">
        <f t="shared" si="107"/>
        <v>#REF!</v>
      </c>
      <c r="AL224" s="50" t="e">
        <f>VLOOKUP(Audit!#REF!,$V$3:$AE$12,3,FALSE)&amp; IF(Audit!#REF!=10,Audit!#REF!,"")</f>
        <v>#REF!</v>
      </c>
      <c r="AM224" s="50" t="e">
        <f>VLOOKUP(Audit!#REF!,$V$13:$AE$22,3,FALSE)&amp; IF(Audit!#REF!=10,Audit!#REF!,"")</f>
        <v>#REF!</v>
      </c>
      <c r="AN224" s="47" t="e">
        <f t="shared" si="108"/>
        <v>#REF!</v>
      </c>
      <c r="AO224" s="50" t="e">
        <f>VLOOKUP(Audit!#REF!,$V$3:$AE$12,4,FALSE) &amp;  Audit!#REF! &amp; IF(Audit!#REF!=10,Audit!#REF!,"")</f>
        <v>#REF!</v>
      </c>
      <c r="AP224" s="50" t="e">
        <f>VLOOKUP(Audit!#REF!,$V$13:$AE$22,4,FALSE)&amp; IF(Audit!#REF!=10,Audit!#REF!,"")</f>
        <v>#REF!</v>
      </c>
      <c r="AQ224" s="47" t="e">
        <f t="shared" si="109"/>
        <v>#REF!</v>
      </c>
      <c r="AR224" s="50" t="e">
        <f>VLOOKUP(Audit!#REF!,$V$3:$AE$12,5,FALSE)&amp; IF(Audit!#REF!=10,Audit!#REF!,"")</f>
        <v>#REF!</v>
      </c>
      <c r="AS224" s="50" t="e">
        <f>VLOOKUP(Audit!#REF!,$V$13:$AE$22,5,FALSE)&amp; IF(Audit!#REF!=10,Audit!#REF!,"")</f>
        <v>#REF!</v>
      </c>
      <c r="AT224" s="47" t="e">
        <f t="shared" si="110"/>
        <v>#REF!</v>
      </c>
      <c r="AU224" s="50" t="e">
        <f>VLOOKUP(Audit!#REF!,$V$3:$AE$12,6,FALSE)&amp; IF(Audit!#REF!=10,Audit!#REF!,"")</f>
        <v>#REF!</v>
      </c>
      <c r="AV224" s="50" t="e">
        <f>VLOOKUP(Audit!#REF!,$V$13:$AE$22,6,FALSE)&amp; IF(Audit!#REF!=10,Audit!#REF!,"")</f>
        <v>#REF!</v>
      </c>
      <c r="AW224" s="47" t="e">
        <f t="shared" si="111"/>
        <v>#REF!</v>
      </c>
      <c r="AX224" s="50" t="e">
        <f>VLOOKUP(Audit!#REF!,$V$3:$AE$12,7,FALSE)&amp; IF(Audit!#REF!=10,Audit!#REF!,"")</f>
        <v>#REF!</v>
      </c>
      <c r="AY224" s="50" t="e">
        <f>VLOOKUP(Audit!#REF!,$V$13:$AE$22,7,FALSE) &amp; IF(Audit!#REF!=10,Audit!#REF!,"")</f>
        <v>#REF!</v>
      </c>
      <c r="AZ224" s="47" t="e">
        <f t="shared" si="112"/>
        <v>#REF!</v>
      </c>
      <c r="BA224" s="50" t="e">
        <f>VLOOKUP(Audit!#REF!,$V$3:$AE$12,8,FALSE)&amp; Audit!#REF! &amp; IF(Audit!#REF!=10,Audit!#REF!,"")</f>
        <v>#REF!</v>
      </c>
      <c r="BB224" s="50" t="e">
        <f>VLOOKUP(Audit!#REF!,$V$13:$AE$22,8,FALSE) &amp; IF(Audit!#REF!=10,Audit!#REF!,"")</f>
        <v>#REF!</v>
      </c>
      <c r="BC224" s="47" t="e">
        <f t="shared" si="113"/>
        <v>#REF!</v>
      </c>
      <c r="BD224" s="50" t="e">
        <f>VLOOKUP(Audit!#REF!,$V$3:$AE$12,9,FALSE)&amp; IF(Audit!#REF!=10,Audit!#REF!,"")</f>
        <v>#REF!</v>
      </c>
      <c r="BE224" s="50" t="e">
        <f>VLOOKUP(Audit!#REF!,$V$13:$AE$22,9,FALSE) &amp; IF(Audit!#REF!=10,Audit!#REF!,"") &amp; IF(Audit!#REF!&lt;&gt;1,U224,"")</f>
        <v>#REF!</v>
      </c>
      <c r="BF224" s="47" t="e">
        <f t="shared" si="114"/>
        <v>#REF!</v>
      </c>
      <c r="BG224" s="50" t="e">
        <f>VLOOKUP(Audit!#REF!,$V$3:$AE$12,10,FALSE) &amp; Audit!#REF! &amp; IF(Audit!#REF!=10,Audit!#REF!,"")</f>
        <v>#REF!</v>
      </c>
      <c r="BH224" s="50" t="e">
        <f>VLOOKUP(Audit!#REF!,$V$13:$AE$22,10,FALSE) &amp; IF(Audit!#REF!=10,Audit!#REF!,"") &amp; IF(Audit!#REF!&lt;&gt;1,U224,"")</f>
        <v>#REF!</v>
      </c>
      <c r="BI224" s="47" t="e">
        <f t="shared" si="115"/>
        <v>#REF!</v>
      </c>
      <c r="BJ224" s="48" t="str">
        <f t="shared" si="116"/>
        <v/>
      </c>
      <c r="BK224" s="48" t="str">
        <f t="shared" si="117"/>
        <v/>
      </c>
      <c r="BL224" s="48" t="str">
        <f t="shared" si="118"/>
        <v/>
      </c>
      <c r="BM224" s="48" t="str">
        <f t="shared" si="119"/>
        <v/>
      </c>
      <c r="BN224" s="48" t="str">
        <f t="shared" si="120"/>
        <v/>
      </c>
      <c r="BO224" s="48" t="str">
        <f t="shared" si="121"/>
        <v/>
      </c>
      <c r="BP224" s="48" t="str">
        <f t="shared" si="122"/>
        <v/>
      </c>
      <c r="BQ224" s="48" t="str">
        <f t="shared" si="123"/>
        <v/>
      </c>
      <c r="BR224" s="48" t="str">
        <f t="shared" si="124"/>
        <v/>
      </c>
      <c r="BS224" s="48" t="str">
        <f t="shared" si="125"/>
        <v/>
      </c>
      <c r="BT224" s="48" t="str">
        <f t="shared" si="126"/>
        <v/>
      </c>
      <c r="BU224" s="48" t="str">
        <f t="shared" si="127"/>
        <v/>
      </c>
    </row>
    <row r="225" spans="1:73">
      <c r="A225" s="10" t="e">
        <f>Audit!#REF!</f>
        <v>#REF!</v>
      </c>
      <c r="B225" s="10" t="e">
        <f t="shared" si="128"/>
        <v>#REF!</v>
      </c>
      <c r="C225" s="17" t="e">
        <f>VLOOKUP(Audit!#REF!,$V$3:$AE$12,2,FALSE) &amp; VLOOKUP(Audit!#REF!,$V$13:$AE$22,2,FALSE)&amp; IF(Audit!#REF!=10,Audit!#REF!&amp;Audit!#REF!,"")</f>
        <v>#REF!</v>
      </c>
      <c r="D225" s="17" t="e">
        <f>VLOOKUP(Audit!#REF!,$V$3:$AE$12,3,FALSE) &amp; VLOOKUP(Audit!#REF!,$V$13:$AE$22,3,FALSE) &amp;IF(Audit!#REF!=10,Audit!#REF!&amp;Audit!#REF!,"")</f>
        <v>#REF!</v>
      </c>
      <c r="E225" s="17" t="e">
        <f>VLOOKUP(Audit!#REF!,$V$3:$AE$12,4,FALSE)&amp; Audit!#REF! &amp; VLOOKUP(Audit!#REF!,$V$13:$AE$22,4,FALSE)&amp; IF(Audit!#REF!=10,Audit!#REF!&amp;Audit!#REF!,"")</f>
        <v>#REF!</v>
      </c>
      <c r="F225" s="17" t="e">
        <f>VLOOKUP(Audit!#REF!,$V$3:$AE$12,5,FALSE) &amp; VLOOKUP(Audit!#REF!,$V$13:$AE$22,5,FALSE)&amp; IF(Audit!#REF!=10,Audit!#REF!&amp;Audit!#REF!,"")</f>
        <v>#REF!</v>
      </c>
      <c r="G225" s="17" t="e">
        <f>VLOOKUP(Audit!#REF!,$V$3:$AE$12,6,FALSE) &amp; VLOOKUP(Audit!#REF!,$V$13:$AE$22,6,FALSE)&amp; IF(Audit!#REF!=10,Audit!#REF!&amp;Audit!#REF!,"")</f>
        <v>#REF!</v>
      </c>
      <c r="H225" s="17" t="e">
        <f>VLOOKUP(Audit!#REF!,$V$3:$AE$12,7,FALSE) &amp; VLOOKUP(Audit!#REF!,$V$13:$AE$22,7,FALSE)&amp;IF(Audit!#REF!=10,Audit!#REF!&amp;Audit!#REF!,"")</f>
        <v>#REF!</v>
      </c>
      <c r="I225" s="17" t="e">
        <f>VLOOKUP(Audit!#REF!,$V$3:$AE$12,8,FALSE) &amp; Audit!#REF! &amp; VLOOKUP(Audit!#REF!,$V$13:$AE$22,8,FALSE)&amp;IF(Audit!#REF!=10,Audit!#REF!&amp;Audit!#REF!,"")</f>
        <v>#REF!</v>
      </c>
      <c r="J225" s="17" t="e">
        <f>VLOOKUP(Audit!#REF!,$V$3:$AE$12,9,FALSE) &amp; VLOOKUP(Audit!#REF!,$V$13:$AE$22,9,FALSE) &amp; IF(Audit!#REF!=10,Audit!#REF!&amp;Audit!#REF!,"") &amp; IF(Audit!#REF!&lt;&gt;1,U225,"")</f>
        <v>#REF!</v>
      </c>
      <c r="K225" s="17" t="e">
        <f>VLOOKUP(Audit!#REF!,$V$3:$AE$12,10,FALSE) &amp; Audit!#REF! &amp; VLOOKUP(Audit!#REF!,$V$13:$AE$22,10,FALSE) &amp; IF(Audit!#REF!=10,Audit!#REF!&amp;Audit!#REF!,"") &amp; IF(Audit!#REF!&lt;&gt;1,U225,"")</f>
        <v>#REF!</v>
      </c>
      <c r="L225" s="10" t="e">
        <f>Audit!#REF!</f>
        <v>#REF!</v>
      </c>
      <c r="M225" s="10" t="e">
        <f t="shared" si="99"/>
        <v>#REF!</v>
      </c>
      <c r="N225" s="10" t="e">
        <f t="shared" si="100"/>
        <v>#REF!</v>
      </c>
      <c r="O225" s="10" t="e">
        <f t="shared" si="101"/>
        <v>#REF!</v>
      </c>
      <c r="P225" s="10" t="e">
        <f t="shared" si="102"/>
        <v>#REF!</v>
      </c>
      <c r="Q225" s="10" t="e">
        <f t="shared" si="103"/>
        <v>#REF!</v>
      </c>
      <c r="R225" s="10" t="e">
        <f t="shared" si="104"/>
        <v>#REF!</v>
      </c>
      <c r="S225" s="10" t="e">
        <f t="shared" si="105"/>
        <v>#REF!</v>
      </c>
      <c r="T225" s="10" t="e">
        <f t="shared" si="106"/>
        <v>#REF!</v>
      </c>
      <c r="U225" s="17" t="e">
        <f>IF(Audit!#REF!="","",VLOOKUP(Audit!#REF!,$W$26:$X$35,2,FALSE)) &amp; Audit!#REF! &amp; IF(Audit!#REF!="","",IF(Audit!#REF!&lt;=1.4,VLOOKUP(Audit!#REF!,$W$38:X270,2,FALSE),VLOOKUP(Audit!#REF!,$W$51:$X$61,2,FALSE))) &amp; IF(Audit!#REF!="","",VLOOKUP(Audit!#REF!,$Y$26:$Z$35,2,FALSE) &amp; Audit!#REF! &amp; IF(Audit!#REF!="","",IF(Audit!#REF!&lt;=1.4,VLOOKUP(Audit!#REF!,$Y$38:$Z$48,2,FALSE),VLOOKUP(Audit!#REF!,$Y$51:$Z$61,2,FALSE))))</f>
        <v>#REF!</v>
      </c>
      <c r="V225" s="21"/>
      <c r="AH225" s="49" t="e">
        <f>Audit!#REF!</f>
        <v>#REF!</v>
      </c>
      <c r="AI225" s="50" t="e">
        <f>VLOOKUP(Audit!#REF!,$V$3:$AE$12,2,FALSE)&amp; IF(Audit!#REF!=10,Audit!#REF!,"")</f>
        <v>#REF!</v>
      </c>
      <c r="AJ225" s="50" t="e">
        <f>VLOOKUP(Audit!#REF!,$V$13:$AE$22,2,FALSE)&amp; IF(Audit!#REF!=10,Audit!#REF!,"")</f>
        <v>#REF!</v>
      </c>
      <c r="AK225" s="47" t="e">
        <f t="shared" si="107"/>
        <v>#REF!</v>
      </c>
      <c r="AL225" s="50" t="e">
        <f>VLOOKUP(Audit!#REF!,$V$3:$AE$12,3,FALSE)&amp; IF(Audit!#REF!=10,Audit!#REF!,"")</f>
        <v>#REF!</v>
      </c>
      <c r="AM225" s="50" t="e">
        <f>VLOOKUP(Audit!#REF!,$V$13:$AE$22,3,FALSE)&amp; IF(Audit!#REF!=10,Audit!#REF!,"")</f>
        <v>#REF!</v>
      </c>
      <c r="AN225" s="47" t="e">
        <f t="shared" si="108"/>
        <v>#REF!</v>
      </c>
      <c r="AO225" s="50" t="e">
        <f>VLOOKUP(Audit!#REF!,$V$3:$AE$12,4,FALSE) &amp;  Audit!#REF! &amp; IF(Audit!#REF!=10,Audit!#REF!,"")</f>
        <v>#REF!</v>
      </c>
      <c r="AP225" s="50" t="e">
        <f>VLOOKUP(Audit!#REF!,$V$13:$AE$22,4,FALSE)&amp; IF(Audit!#REF!=10,Audit!#REF!,"")</f>
        <v>#REF!</v>
      </c>
      <c r="AQ225" s="47" t="e">
        <f t="shared" si="109"/>
        <v>#REF!</v>
      </c>
      <c r="AR225" s="50" t="e">
        <f>VLOOKUP(Audit!#REF!,$V$3:$AE$12,5,FALSE)&amp; IF(Audit!#REF!=10,Audit!#REF!,"")</f>
        <v>#REF!</v>
      </c>
      <c r="AS225" s="50" t="e">
        <f>VLOOKUP(Audit!#REF!,$V$13:$AE$22,5,FALSE)&amp; IF(Audit!#REF!=10,Audit!#REF!,"")</f>
        <v>#REF!</v>
      </c>
      <c r="AT225" s="47" t="e">
        <f t="shared" si="110"/>
        <v>#REF!</v>
      </c>
      <c r="AU225" s="50" t="e">
        <f>VLOOKUP(Audit!#REF!,$V$3:$AE$12,6,FALSE)&amp; IF(Audit!#REF!=10,Audit!#REF!,"")</f>
        <v>#REF!</v>
      </c>
      <c r="AV225" s="50" t="e">
        <f>VLOOKUP(Audit!#REF!,$V$13:$AE$22,6,FALSE)&amp; IF(Audit!#REF!=10,Audit!#REF!,"")</f>
        <v>#REF!</v>
      </c>
      <c r="AW225" s="47" t="e">
        <f t="shared" si="111"/>
        <v>#REF!</v>
      </c>
      <c r="AX225" s="50" t="e">
        <f>VLOOKUP(Audit!#REF!,$V$3:$AE$12,7,FALSE)&amp; IF(Audit!#REF!=10,Audit!#REF!,"")</f>
        <v>#REF!</v>
      </c>
      <c r="AY225" s="50" t="e">
        <f>VLOOKUP(Audit!#REF!,$V$13:$AE$22,7,FALSE) &amp; IF(Audit!#REF!=10,Audit!#REF!,"")</f>
        <v>#REF!</v>
      </c>
      <c r="AZ225" s="47" t="e">
        <f t="shared" si="112"/>
        <v>#REF!</v>
      </c>
      <c r="BA225" s="50" t="e">
        <f>VLOOKUP(Audit!#REF!,$V$3:$AE$12,8,FALSE)&amp; Audit!#REF! &amp; IF(Audit!#REF!=10,Audit!#REF!,"")</f>
        <v>#REF!</v>
      </c>
      <c r="BB225" s="50" t="e">
        <f>VLOOKUP(Audit!#REF!,$V$13:$AE$22,8,FALSE) &amp; IF(Audit!#REF!=10,Audit!#REF!,"")</f>
        <v>#REF!</v>
      </c>
      <c r="BC225" s="47" t="e">
        <f t="shared" si="113"/>
        <v>#REF!</v>
      </c>
      <c r="BD225" s="50" t="e">
        <f>VLOOKUP(Audit!#REF!,$V$3:$AE$12,9,FALSE)&amp; IF(Audit!#REF!=10,Audit!#REF!,"")</f>
        <v>#REF!</v>
      </c>
      <c r="BE225" s="50" t="e">
        <f>VLOOKUP(Audit!#REF!,$V$13:$AE$22,9,FALSE) &amp; IF(Audit!#REF!=10,Audit!#REF!,"") &amp; IF(Audit!#REF!&lt;&gt;1,U225,"")</f>
        <v>#REF!</v>
      </c>
      <c r="BF225" s="47" t="e">
        <f t="shared" si="114"/>
        <v>#REF!</v>
      </c>
      <c r="BG225" s="50" t="e">
        <f>VLOOKUP(Audit!#REF!,$V$3:$AE$12,10,FALSE) &amp; Audit!#REF! &amp; IF(Audit!#REF!=10,Audit!#REF!,"")</f>
        <v>#REF!</v>
      </c>
      <c r="BH225" s="50" t="e">
        <f>VLOOKUP(Audit!#REF!,$V$13:$AE$22,10,FALSE) &amp; IF(Audit!#REF!=10,Audit!#REF!,"") &amp; IF(Audit!#REF!&lt;&gt;1,U225,"")</f>
        <v>#REF!</v>
      </c>
      <c r="BI225" s="47" t="e">
        <f t="shared" si="115"/>
        <v>#REF!</v>
      </c>
      <c r="BJ225" s="48" t="str">
        <f t="shared" si="116"/>
        <v/>
      </c>
      <c r="BK225" s="48" t="str">
        <f t="shared" si="117"/>
        <v/>
      </c>
      <c r="BL225" s="48" t="str">
        <f t="shared" si="118"/>
        <v/>
      </c>
      <c r="BM225" s="48" t="str">
        <f t="shared" si="119"/>
        <v/>
      </c>
      <c r="BN225" s="48" t="str">
        <f t="shared" si="120"/>
        <v/>
      </c>
      <c r="BO225" s="48" t="str">
        <f t="shared" si="121"/>
        <v/>
      </c>
      <c r="BP225" s="48" t="str">
        <f t="shared" si="122"/>
        <v/>
      </c>
      <c r="BQ225" s="48" t="str">
        <f t="shared" si="123"/>
        <v/>
      </c>
      <c r="BR225" s="48" t="str">
        <f t="shared" si="124"/>
        <v/>
      </c>
      <c r="BS225" s="48" t="str">
        <f t="shared" si="125"/>
        <v/>
      </c>
      <c r="BT225" s="48" t="str">
        <f t="shared" si="126"/>
        <v/>
      </c>
      <c r="BU225" s="48" t="str">
        <f t="shared" si="127"/>
        <v/>
      </c>
    </row>
    <row r="226" spans="1:73">
      <c r="A226" s="10" t="e">
        <f>Audit!#REF!</f>
        <v>#REF!</v>
      </c>
      <c r="B226" s="10" t="e">
        <f t="shared" si="128"/>
        <v>#REF!</v>
      </c>
      <c r="C226" s="17" t="e">
        <f>VLOOKUP(Audit!#REF!,$V$3:$AE$12,2,FALSE) &amp; VLOOKUP(Audit!#REF!,$V$13:$AE$22,2,FALSE)&amp; IF(Audit!#REF!=10,Audit!#REF!&amp;Audit!#REF!,"")</f>
        <v>#REF!</v>
      </c>
      <c r="D226" s="17" t="e">
        <f>VLOOKUP(Audit!#REF!,$V$3:$AE$12,3,FALSE) &amp; VLOOKUP(Audit!#REF!,$V$13:$AE$22,3,FALSE) &amp;IF(Audit!#REF!=10,Audit!#REF!&amp;Audit!#REF!,"")</f>
        <v>#REF!</v>
      </c>
      <c r="E226" s="17" t="e">
        <f>VLOOKUP(Audit!#REF!,$V$3:$AE$12,4,FALSE)&amp; Audit!#REF! &amp; VLOOKUP(Audit!#REF!,$V$13:$AE$22,4,FALSE)&amp; IF(Audit!#REF!=10,Audit!#REF!&amp;Audit!#REF!,"")</f>
        <v>#REF!</v>
      </c>
      <c r="F226" s="17" t="e">
        <f>VLOOKUP(Audit!#REF!,$V$3:$AE$12,5,FALSE) &amp; VLOOKUP(Audit!#REF!,$V$13:$AE$22,5,FALSE)&amp; IF(Audit!#REF!=10,Audit!#REF!&amp;Audit!#REF!,"")</f>
        <v>#REF!</v>
      </c>
      <c r="G226" s="17" t="e">
        <f>VLOOKUP(Audit!#REF!,$V$3:$AE$12,6,FALSE) &amp; VLOOKUP(Audit!#REF!,$V$13:$AE$22,6,FALSE)&amp; IF(Audit!#REF!=10,Audit!#REF!&amp;Audit!#REF!,"")</f>
        <v>#REF!</v>
      </c>
      <c r="H226" s="17" t="e">
        <f>VLOOKUP(Audit!#REF!,$V$3:$AE$12,7,FALSE) &amp; VLOOKUP(Audit!#REF!,$V$13:$AE$22,7,FALSE)&amp;IF(Audit!#REF!=10,Audit!#REF!&amp;Audit!#REF!,"")</f>
        <v>#REF!</v>
      </c>
      <c r="I226" s="17" t="e">
        <f>VLOOKUP(Audit!#REF!,$V$3:$AE$12,8,FALSE) &amp; Audit!#REF! &amp; VLOOKUP(Audit!#REF!,$V$13:$AE$22,8,FALSE)&amp;IF(Audit!#REF!=10,Audit!#REF!&amp;Audit!#REF!,"")</f>
        <v>#REF!</v>
      </c>
      <c r="J226" s="17" t="e">
        <f>VLOOKUP(Audit!#REF!,$V$3:$AE$12,9,FALSE) &amp; VLOOKUP(Audit!#REF!,$V$13:$AE$22,9,FALSE) &amp; IF(Audit!#REF!=10,Audit!#REF!&amp;Audit!#REF!,"") &amp; IF(Audit!#REF!&lt;&gt;1,U226,"")</f>
        <v>#REF!</v>
      </c>
      <c r="K226" s="17" t="e">
        <f>VLOOKUP(Audit!#REF!,$V$3:$AE$12,10,FALSE) &amp; Audit!#REF! &amp; VLOOKUP(Audit!#REF!,$V$13:$AE$22,10,FALSE) &amp; IF(Audit!#REF!=10,Audit!#REF!&amp;Audit!#REF!,"") &amp; IF(Audit!#REF!&lt;&gt;1,U226,"")</f>
        <v>#REF!</v>
      </c>
      <c r="L226" s="10" t="e">
        <f>Audit!#REF!</f>
        <v>#REF!</v>
      </c>
      <c r="M226" s="10" t="e">
        <f t="shared" si="99"/>
        <v>#REF!</v>
      </c>
      <c r="N226" s="10" t="e">
        <f t="shared" si="100"/>
        <v>#REF!</v>
      </c>
      <c r="O226" s="10" t="e">
        <f t="shared" si="101"/>
        <v>#REF!</v>
      </c>
      <c r="P226" s="10" t="e">
        <f t="shared" si="102"/>
        <v>#REF!</v>
      </c>
      <c r="Q226" s="10" t="e">
        <f t="shared" si="103"/>
        <v>#REF!</v>
      </c>
      <c r="R226" s="10" t="e">
        <f t="shared" si="104"/>
        <v>#REF!</v>
      </c>
      <c r="S226" s="10" t="e">
        <f t="shared" si="105"/>
        <v>#REF!</v>
      </c>
      <c r="T226" s="10" t="e">
        <f t="shared" si="106"/>
        <v>#REF!</v>
      </c>
      <c r="U226" s="17" t="e">
        <f>IF(Audit!#REF!="","",VLOOKUP(Audit!#REF!,$W$26:$X$35,2,FALSE)) &amp; Audit!#REF! &amp; IF(Audit!#REF!="","",IF(Audit!#REF!&lt;=1.4,VLOOKUP(Audit!#REF!,$W$38:X271,2,FALSE),VLOOKUP(Audit!#REF!,$W$51:$X$61,2,FALSE))) &amp; IF(Audit!#REF!="","",VLOOKUP(Audit!#REF!,$Y$26:$Z$35,2,FALSE) &amp; Audit!#REF! &amp; IF(Audit!#REF!="","",IF(Audit!#REF!&lt;=1.4,VLOOKUP(Audit!#REF!,$Y$38:$Z$48,2,FALSE),VLOOKUP(Audit!#REF!,$Y$51:$Z$61,2,FALSE))))</f>
        <v>#REF!</v>
      </c>
      <c r="V226" s="21"/>
      <c r="AH226" s="49" t="e">
        <f>Audit!#REF!</f>
        <v>#REF!</v>
      </c>
      <c r="AI226" s="50" t="e">
        <f>VLOOKUP(Audit!#REF!,$V$3:$AE$12,2,FALSE)&amp; IF(Audit!#REF!=10,Audit!#REF!,"")</f>
        <v>#REF!</v>
      </c>
      <c r="AJ226" s="50" t="e">
        <f>VLOOKUP(Audit!#REF!,$V$13:$AE$22,2,FALSE)&amp; IF(Audit!#REF!=10,Audit!#REF!,"")</f>
        <v>#REF!</v>
      </c>
      <c r="AK226" s="47" t="e">
        <f t="shared" si="107"/>
        <v>#REF!</v>
      </c>
      <c r="AL226" s="50" t="e">
        <f>VLOOKUP(Audit!#REF!,$V$3:$AE$12,3,FALSE)&amp; IF(Audit!#REF!=10,Audit!#REF!,"")</f>
        <v>#REF!</v>
      </c>
      <c r="AM226" s="50" t="e">
        <f>VLOOKUP(Audit!#REF!,$V$13:$AE$22,3,FALSE)&amp; IF(Audit!#REF!=10,Audit!#REF!,"")</f>
        <v>#REF!</v>
      </c>
      <c r="AN226" s="47" t="e">
        <f t="shared" si="108"/>
        <v>#REF!</v>
      </c>
      <c r="AO226" s="50" t="e">
        <f>VLOOKUP(Audit!#REF!,$V$3:$AE$12,4,FALSE) &amp;  Audit!#REF! &amp; IF(Audit!#REF!=10,Audit!#REF!,"")</f>
        <v>#REF!</v>
      </c>
      <c r="AP226" s="50" t="e">
        <f>VLOOKUP(Audit!#REF!,$V$13:$AE$22,4,FALSE)&amp; IF(Audit!#REF!=10,Audit!#REF!,"")</f>
        <v>#REF!</v>
      </c>
      <c r="AQ226" s="47" t="e">
        <f t="shared" si="109"/>
        <v>#REF!</v>
      </c>
      <c r="AR226" s="50" t="e">
        <f>VLOOKUP(Audit!#REF!,$V$3:$AE$12,5,FALSE)&amp; IF(Audit!#REF!=10,Audit!#REF!,"")</f>
        <v>#REF!</v>
      </c>
      <c r="AS226" s="50" t="e">
        <f>VLOOKUP(Audit!#REF!,$V$13:$AE$22,5,FALSE)&amp; IF(Audit!#REF!=10,Audit!#REF!,"")</f>
        <v>#REF!</v>
      </c>
      <c r="AT226" s="47" t="e">
        <f t="shared" si="110"/>
        <v>#REF!</v>
      </c>
      <c r="AU226" s="50" t="e">
        <f>VLOOKUP(Audit!#REF!,$V$3:$AE$12,6,FALSE)&amp; IF(Audit!#REF!=10,Audit!#REF!,"")</f>
        <v>#REF!</v>
      </c>
      <c r="AV226" s="50" t="e">
        <f>VLOOKUP(Audit!#REF!,$V$13:$AE$22,6,FALSE)&amp; IF(Audit!#REF!=10,Audit!#REF!,"")</f>
        <v>#REF!</v>
      </c>
      <c r="AW226" s="47" t="e">
        <f t="shared" si="111"/>
        <v>#REF!</v>
      </c>
      <c r="AX226" s="50" t="e">
        <f>VLOOKUP(Audit!#REF!,$V$3:$AE$12,7,FALSE)&amp; IF(Audit!#REF!=10,Audit!#REF!,"")</f>
        <v>#REF!</v>
      </c>
      <c r="AY226" s="50" t="e">
        <f>VLOOKUP(Audit!#REF!,$V$13:$AE$22,7,FALSE) &amp; IF(Audit!#REF!=10,Audit!#REF!,"")</f>
        <v>#REF!</v>
      </c>
      <c r="AZ226" s="47" t="e">
        <f t="shared" si="112"/>
        <v>#REF!</v>
      </c>
      <c r="BA226" s="50" t="e">
        <f>VLOOKUP(Audit!#REF!,$V$3:$AE$12,8,FALSE)&amp; Audit!#REF! &amp; IF(Audit!#REF!=10,Audit!#REF!,"")</f>
        <v>#REF!</v>
      </c>
      <c r="BB226" s="50" t="e">
        <f>VLOOKUP(Audit!#REF!,$V$13:$AE$22,8,FALSE) &amp; IF(Audit!#REF!=10,Audit!#REF!,"")</f>
        <v>#REF!</v>
      </c>
      <c r="BC226" s="47" t="e">
        <f t="shared" si="113"/>
        <v>#REF!</v>
      </c>
      <c r="BD226" s="50" t="e">
        <f>VLOOKUP(Audit!#REF!,$V$3:$AE$12,9,FALSE)&amp; IF(Audit!#REF!=10,Audit!#REF!,"")</f>
        <v>#REF!</v>
      </c>
      <c r="BE226" s="50" t="e">
        <f>VLOOKUP(Audit!#REF!,$V$13:$AE$22,9,FALSE) &amp; IF(Audit!#REF!=10,Audit!#REF!,"") &amp; IF(Audit!#REF!&lt;&gt;1,U226,"")</f>
        <v>#REF!</v>
      </c>
      <c r="BF226" s="47" t="e">
        <f t="shared" si="114"/>
        <v>#REF!</v>
      </c>
      <c r="BG226" s="50" t="e">
        <f>VLOOKUP(Audit!#REF!,$V$3:$AE$12,10,FALSE) &amp; Audit!#REF! &amp; IF(Audit!#REF!=10,Audit!#REF!,"")</f>
        <v>#REF!</v>
      </c>
      <c r="BH226" s="50" t="e">
        <f>VLOOKUP(Audit!#REF!,$V$13:$AE$22,10,FALSE) &amp; IF(Audit!#REF!=10,Audit!#REF!,"") &amp; IF(Audit!#REF!&lt;&gt;1,U226,"")</f>
        <v>#REF!</v>
      </c>
      <c r="BI226" s="47" t="e">
        <f t="shared" si="115"/>
        <v>#REF!</v>
      </c>
      <c r="BJ226" s="48" t="str">
        <f t="shared" si="116"/>
        <v/>
      </c>
      <c r="BK226" s="48" t="str">
        <f t="shared" si="117"/>
        <v/>
      </c>
      <c r="BL226" s="48" t="str">
        <f t="shared" si="118"/>
        <v/>
      </c>
      <c r="BM226" s="48" t="str">
        <f t="shared" si="119"/>
        <v/>
      </c>
      <c r="BN226" s="48" t="str">
        <f t="shared" si="120"/>
        <v/>
      </c>
      <c r="BO226" s="48" t="str">
        <f t="shared" si="121"/>
        <v/>
      </c>
      <c r="BP226" s="48" t="str">
        <f t="shared" si="122"/>
        <v/>
      </c>
      <c r="BQ226" s="48" t="str">
        <f t="shared" si="123"/>
        <v/>
      </c>
      <c r="BR226" s="48" t="str">
        <f t="shared" si="124"/>
        <v/>
      </c>
      <c r="BS226" s="48" t="str">
        <f t="shared" si="125"/>
        <v/>
      </c>
      <c r="BT226" s="48" t="str">
        <f t="shared" si="126"/>
        <v/>
      </c>
      <c r="BU226" s="48" t="str">
        <f t="shared" si="127"/>
        <v/>
      </c>
    </row>
    <row r="227" spans="1:73">
      <c r="A227" s="10" t="e">
        <f>Audit!#REF!</f>
        <v>#REF!</v>
      </c>
      <c r="B227" s="10" t="e">
        <f t="shared" si="128"/>
        <v>#REF!</v>
      </c>
      <c r="C227" s="17" t="e">
        <f>VLOOKUP(Audit!#REF!,$V$3:$AE$12,2,FALSE) &amp; VLOOKUP(Audit!#REF!,$V$13:$AE$22,2,FALSE)&amp; IF(Audit!#REF!=10,Audit!#REF!&amp;Audit!#REF!,"")</f>
        <v>#REF!</v>
      </c>
      <c r="D227" s="17" t="e">
        <f>VLOOKUP(Audit!#REF!,$V$3:$AE$12,3,FALSE) &amp; VLOOKUP(Audit!#REF!,$V$13:$AE$22,3,FALSE) &amp;IF(Audit!#REF!=10,Audit!#REF!&amp;Audit!#REF!,"")</f>
        <v>#REF!</v>
      </c>
      <c r="E227" s="17" t="e">
        <f>VLOOKUP(Audit!#REF!,$V$3:$AE$12,4,FALSE)&amp; Audit!#REF! &amp; VLOOKUP(Audit!#REF!,$V$13:$AE$22,4,FALSE)&amp; IF(Audit!#REF!=10,Audit!#REF!&amp;Audit!#REF!,"")</f>
        <v>#REF!</v>
      </c>
      <c r="F227" s="17" t="e">
        <f>VLOOKUP(Audit!#REF!,$V$3:$AE$12,5,FALSE) &amp; VLOOKUP(Audit!#REF!,$V$13:$AE$22,5,FALSE)&amp; IF(Audit!#REF!=10,Audit!#REF!&amp;Audit!#REF!,"")</f>
        <v>#REF!</v>
      </c>
      <c r="G227" s="17" t="e">
        <f>VLOOKUP(Audit!#REF!,$V$3:$AE$12,6,FALSE) &amp; VLOOKUP(Audit!#REF!,$V$13:$AE$22,6,FALSE)&amp; IF(Audit!#REF!=10,Audit!#REF!&amp;Audit!#REF!,"")</f>
        <v>#REF!</v>
      </c>
      <c r="H227" s="17" t="e">
        <f>VLOOKUP(Audit!#REF!,$V$3:$AE$12,7,FALSE) &amp; VLOOKUP(Audit!#REF!,$V$13:$AE$22,7,FALSE)&amp;IF(Audit!#REF!=10,Audit!#REF!&amp;Audit!#REF!,"")</f>
        <v>#REF!</v>
      </c>
      <c r="I227" s="17" t="e">
        <f>VLOOKUP(Audit!#REF!,$V$3:$AE$12,8,FALSE) &amp; Audit!#REF! &amp; VLOOKUP(Audit!#REF!,$V$13:$AE$22,8,FALSE)&amp;IF(Audit!#REF!=10,Audit!#REF!&amp;Audit!#REF!,"")</f>
        <v>#REF!</v>
      </c>
      <c r="J227" s="17" t="e">
        <f>VLOOKUP(Audit!#REF!,$V$3:$AE$12,9,FALSE) &amp; VLOOKUP(Audit!#REF!,$V$13:$AE$22,9,FALSE) &amp; IF(Audit!#REF!=10,Audit!#REF!&amp;Audit!#REF!,"") &amp; IF(Audit!#REF!&lt;&gt;1,U227,"")</f>
        <v>#REF!</v>
      </c>
      <c r="K227" s="17" t="e">
        <f>VLOOKUP(Audit!#REF!,$V$3:$AE$12,10,FALSE) &amp; Audit!#REF! &amp; VLOOKUP(Audit!#REF!,$V$13:$AE$22,10,FALSE) &amp; IF(Audit!#REF!=10,Audit!#REF!&amp;Audit!#REF!,"") &amp; IF(Audit!#REF!&lt;&gt;1,U227,"")</f>
        <v>#REF!</v>
      </c>
      <c r="L227" s="10" t="e">
        <f>Audit!#REF!</f>
        <v>#REF!</v>
      </c>
      <c r="M227" s="10" t="e">
        <f t="shared" si="99"/>
        <v>#REF!</v>
      </c>
      <c r="N227" s="10" t="e">
        <f t="shared" si="100"/>
        <v>#REF!</v>
      </c>
      <c r="O227" s="10" t="e">
        <f t="shared" si="101"/>
        <v>#REF!</v>
      </c>
      <c r="P227" s="10" t="e">
        <f t="shared" si="102"/>
        <v>#REF!</v>
      </c>
      <c r="Q227" s="10" t="e">
        <f t="shared" si="103"/>
        <v>#REF!</v>
      </c>
      <c r="R227" s="10" t="e">
        <f t="shared" si="104"/>
        <v>#REF!</v>
      </c>
      <c r="S227" s="10" t="e">
        <f t="shared" si="105"/>
        <v>#REF!</v>
      </c>
      <c r="T227" s="10" t="e">
        <f t="shared" si="106"/>
        <v>#REF!</v>
      </c>
      <c r="U227" s="17" t="e">
        <f>IF(Audit!#REF!="","",VLOOKUP(Audit!#REF!,$W$26:$X$35,2,FALSE)) &amp; Audit!#REF! &amp; IF(Audit!#REF!="","",IF(Audit!#REF!&lt;=1.4,VLOOKUP(Audit!#REF!,$W$38:X272,2,FALSE),VLOOKUP(Audit!#REF!,$W$51:$X$61,2,FALSE))) &amp; IF(Audit!#REF!="","",VLOOKUP(Audit!#REF!,$Y$26:$Z$35,2,FALSE) &amp; Audit!#REF! &amp; IF(Audit!#REF!="","",IF(Audit!#REF!&lt;=1.4,VLOOKUP(Audit!#REF!,$Y$38:$Z$48,2,FALSE),VLOOKUP(Audit!#REF!,$Y$51:$Z$61,2,FALSE))))</f>
        <v>#REF!</v>
      </c>
      <c r="V227" s="21"/>
      <c r="AH227" s="49" t="e">
        <f>Audit!#REF!</f>
        <v>#REF!</v>
      </c>
      <c r="AI227" s="50" t="e">
        <f>VLOOKUP(Audit!#REF!,$V$3:$AE$12,2,FALSE)&amp; IF(Audit!#REF!=10,Audit!#REF!,"")</f>
        <v>#REF!</v>
      </c>
      <c r="AJ227" s="50" t="e">
        <f>VLOOKUP(Audit!#REF!,$V$13:$AE$22,2,FALSE)&amp; IF(Audit!#REF!=10,Audit!#REF!,"")</f>
        <v>#REF!</v>
      </c>
      <c r="AK227" s="47" t="e">
        <f t="shared" si="107"/>
        <v>#REF!</v>
      </c>
      <c r="AL227" s="50" t="e">
        <f>VLOOKUP(Audit!#REF!,$V$3:$AE$12,3,FALSE)&amp; IF(Audit!#REF!=10,Audit!#REF!,"")</f>
        <v>#REF!</v>
      </c>
      <c r="AM227" s="50" t="e">
        <f>VLOOKUP(Audit!#REF!,$V$13:$AE$22,3,FALSE)&amp; IF(Audit!#REF!=10,Audit!#REF!,"")</f>
        <v>#REF!</v>
      </c>
      <c r="AN227" s="47" t="e">
        <f t="shared" si="108"/>
        <v>#REF!</v>
      </c>
      <c r="AO227" s="50" t="e">
        <f>VLOOKUP(Audit!#REF!,$V$3:$AE$12,4,FALSE) &amp;  Audit!#REF! &amp; IF(Audit!#REF!=10,Audit!#REF!,"")</f>
        <v>#REF!</v>
      </c>
      <c r="AP227" s="50" t="e">
        <f>VLOOKUP(Audit!#REF!,$V$13:$AE$22,4,FALSE)&amp; IF(Audit!#REF!=10,Audit!#REF!,"")</f>
        <v>#REF!</v>
      </c>
      <c r="AQ227" s="47" t="e">
        <f t="shared" si="109"/>
        <v>#REF!</v>
      </c>
      <c r="AR227" s="50" t="e">
        <f>VLOOKUP(Audit!#REF!,$V$3:$AE$12,5,FALSE)&amp; IF(Audit!#REF!=10,Audit!#REF!,"")</f>
        <v>#REF!</v>
      </c>
      <c r="AS227" s="50" t="e">
        <f>VLOOKUP(Audit!#REF!,$V$13:$AE$22,5,FALSE)&amp; IF(Audit!#REF!=10,Audit!#REF!,"")</f>
        <v>#REF!</v>
      </c>
      <c r="AT227" s="47" t="e">
        <f t="shared" si="110"/>
        <v>#REF!</v>
      </c>
      <c r="AU227" s="50" t="e">
        <f>VLOOKUP(Audit!#REF!,$V$3:$AE$12,6,FALSE)&amp; IF(Audit!#REF!=10,Audit!#REF!,"")</f>
        <v>#REF!</v>
      </c>
      <c r="AV227" s="50" t="e">
        <f>VLOOKUP(Audit!#REF!,$V$13:$AE$22,6,FALSE)&amp; IF(Audit!#REF!=10,Audit!#REF!,"")</f>
        <v>#REF!</v>
      </c>
      <c r="AW227" s="47" t="e">
        <f t="shared" si="111"/>
        <v>#REF!</v>
      </c>
      <c r="AX227" s="50" t="e">
        <f>VLOOKUP(Audit!#REF!,$V$3:$AE$12,7,FALSE)&amp; IF(Audit!#REF!=10,Audit!#REF!,"")</f>
        <v>#REF!</v>
      </c>
      <c r="AY227" s="50" t="e">
        <f>VLOOKUP(Audit!#REF!,$V$13:$AE$22,7,FALSE) &amp; IF(Audit!#REF!=10,Audit!#REF!,"")</f>
        <v>#REF!</v>
      </c>
      <c r="AZ227" s="47" t="e">
        <f t="shared" si="112"/>
        <v>#REF!</v>
      </c>
      <c r="BA227" s="50" t="e">
        <f>VLOOKUP(Audit!#REF!,$V$3:$AE$12,8,FALSE)&amp; Audit!#REF! &amp; IF(Audit!#REF!=10,Audit!#REF!,"")</f>
        <v>#REF!</v>
      </c>
      <c r="BB227" s="50" t="e">
        <f>VLOOKUP(Audit!#REF!,$V$13:$AE$22,8,FALSE) &amp; IF(Audit!#REF!=10,Audit!#REF!,"")</f>
        <v>#REF!</v>
      </c>
      <c r="BC227" s="47" t="e">
        <f t="shared" si="113"/>
        <v>#REF!</v>
      </c>
      <c r="BD227" s="50" t="e">
        <f>VLOOKUP(Audit!#REF!,$V$3:$AE$12,9,FALSE)&amp; IF(Audit!#REF!=10,Audit!#REF!,"")</f>
        <v>#REF!</v>
      </c>
      <c r="BE227" s="50" t="e">
        <f>VLOOKUP(Audit!#REF!,$V$13:$AE$22,9,FALSE) &amp; IF(Audit!#REF!=10,Audit!#REF!,"") &amp; IF(Audit!#REF!&lt;&gt;1,U227,"")</f>
        <v>#REF!</v>
      </c>
      <c r="BF227" s="47" t="e">
        <f t="shared" si="114"/>
        <v>#REF!</v>
      </c>
      <c r="BG227" s="50" t="e">
        <f>VLOOKUP(Audit!#REF!,$V$3:$AE$12,10,FALSE) &amp; Audit!#REF! &amp; IF(Audit!#REF!=10,Audit!#REF!,"")</f>
        <v>#REF!</v>
      </c>
      <c r="BH227" s="50" t="e">
        <f>VLOOKUP(Audit!#REF!,$V$13:$AE$22,10,FALSE) &amp; IF(Audit!#REF!=10,Audit!#REF!,"") &amp; IF(Audit!#REF!&lt;&gt;1,U227,"")</f>
        <v>#REF!</v>
      </c>
      <c r="BI227" s="47" t="e">
        <f t="shared" si="115"/>
        <v>#REF!</v>
      </c>
      <c r="BJ227" s="48" t="str">
        <f t="shared" si="116"/>
        <v/>
      </c>
      <c r="BK227" s="48" t="str">
        <f t="shared" si="117"/>
        <v/>
      </c>
      <c r="BL227" s="48" t="str">
        <f t="shared" si="118"/>
        <v/>
      </c>
      <c r="BM227" s="48" t="str">
        <f t="shared" si="119"/>
        <v/>
      </c>
      <c r="BN227" s="48" t="str">
        <f t="shared" si="120"/>
        <v/>
      </c>
      <c r="BO227" s="48" t="str">
        <f t="shared" si="121"/>
        <v/>
      </c>
      <c r="BP227" s="48" t="str">
        <f t="shared" si="122"/>
        <v/>
      </c>
      <c r="BQ227" s="48" t="str">
        <f t="shared" si="123"/>
        <v/>
      </c>
      <c r="BR227" s="48" t="str">
        <f t="shared" si="124"/>
        <v/>
      </c>
      <c r="BS227" s="48" t="str">
        <f t="shared" si="125"/>
        <v/>
      </c>
      <c r="BT227" s="48" t="str">
        <f t="shared" si="126"/>
        <v/>
      </c>
      <c r="BU227" s="48" t="str">
        <f t="shared" si="127"/>
        <v/>
      </c>
    </row>
    <row r="228" spans="1:73">
      <c r="A228" s="10" t="e">
        <f>Audit!#REF!</f>
        <v>#REF!</v>
      </c>
      <c r="B228" s="10" t="e">
        <f t="shared" si="128"/>
        <v>#REF!</v>
      </c>
      <c r="C228" s="17" t="e">
        <f>VLOOKUP(Audit!#REF!,$V$3:$AE$12,2,FALSE) &amp; VLOOKUP(Audit!#REF!,$V$13:$AE$22,2,FALSE)&amp; IF(Audit!#REF!=10,Audit!#REF!&amp;Audit!#REF!,"")</f>
        <v>#REF!</v>
      </c>
      <c r="D228" s="17" t="e">
        <f>VLOOKUP(Audit!#REF!,$V$3:$AE$12,3,FALSE) &amp; VLOOKUP(Audit!#REF!,$V$13:$AE$22,3,FALSE) &amp;IF(Audit!#REF!=10,Audit!#REF!&amp;Audit!#REF!,"")</f>
        <v>#REF!</v>
      </c>
      <c r="E228" s="17" t="e">
        <f>VLOOKUP(Audit!#REF!,$V$3:$AE$12,4,FALSE)&amp; Audit!#REF! &amp; VLOOKUP(Audit!#REF!,$V$13:$AE$22,4,FALSE)&amp; IF(Audit!#REF!=10,Audit!#REF!&amp;Audit!#REF!,"")</f>
        <v>#REF!</v>
      </c>
      <c r="F228" s="17" t="e">
        <f>VLOOKUP(Audit!#REF!,$V$3:$AE$12,5,FALSE) &amp; VLOOKUP(Audit!#REF!,$V$13:$AE$22,5,FALSE)&amp; IF(Audit!#REF!=10,Audit!#REF!&amp;Audit!#REF!,"")</f>
        <v>#REF!</v>
      </c>
      <c r="G228" s="17" t="e">
        <f>VLOOKUP(Audit!#REF!,$V$3:$AE$12,6,FALSE) &amp; VLOOKUP(Audit!#REF!,$V$13:$AE$22,6,FALSE)&amp; IF(Audit!#REF!=10,Audit!#REF!&amp;Audit!#REF!,"")</f>
        <v>#REF!</v>
      </c>
      <c r="H228" s="17" t="e">
        <f>VLOOKUP(Audit!#REF!,$V$3:$AE$12,7,FALSE) &amp; VLOOKUP(Audit!#REF!,$V$13:$AE$22,7,FALSE)&amp;IF(Audit!#REF!=10,Audit!#REF!&amp;Audit!#REF!,"")</f>
        <v>#REF!</v>
      </c>
      <c r="I228" s="17" t="e">
        <f>VLOOKUP(Audit!#REF!,$V$3:$AE$12,8,FALSE) &amp; Audit!#REF! &amp; VLOOKUP(Audit!#REF!,$V$13:$AE$22,8,FALSE)&amp;IF(Audit!#REF!=10,Audit!#REF!&amp;Audit!#REF!,"")</f>
        <v>#REF!</v>
      </c>
      <c r="J228" s="17" t="e">
        <f>VLOOKUP(Audit!#REF!,$V$3:$AE$12,9,FALSE) &amp; VLOOKUP(Audit!#REF!,$V$13:$AE$22,9,FALSE) &amp; IF(Audit!#REF!=10,Audit!#REF!&amp;Audit!#REF!,"") &amp; IF(Audit!#REF!&lt;&gt;1,U228,"")</f>
        <v>#REF!</v>
      </c>
      <c r="K228" s="17" t="e">
        <f>VLOOKUP(Audit!#REF!,$V$3:$AE$12,10,FALSE) &amp; Audit!#REF! &amp; VLOOKUP(Audit!#REF!,$V$13:$AE$22,10,FALSE) &amp; IF(Audit!#REF!=10,Audit!#REF!&amp;Audit!#REF!,"") &amp; IF(Audit!#REF!&lt;&gt;1,U228,"")</f>
        <v>#REF!</v>
      </c>
      <c r="L228" s="10" t="e">
        <f>Audit!#REF!</f>
        <v>#REF!</v>
      </c>
      <c r="M228" s="10" t="e">
        <f t="shared" si="99"/>
        <v>#REF!</v>
      </c>
      <c r="N228" s="10" t="e">
        <f t="shared" si="100"/>
        <v>#REF!</v>
      </c>
      <c r="O228" s="10" t="e">
        <f t="shared" si="101"/>
        <v>#REF!</v>
      </c>
      <c r="P228" s="10" t="e">
        <f t="shared" si="102"/>
        <v>#REF!</v>
      </c>
      <c r="Q228" s="10" t="e">
        <f t="shared" si="103"/>
        <v>#REF!</v>
      </c>
      <c r="R228" s="10" t="e">
        <f t="shared" si="104"/>
        <v>#REF!</v>
      </c>
      <c r="S228" s="10" t="e">
        <f t="shared" si="105"/>
        <v>#REF!</v>
      </c>
      <c r="T228" s="10" t="e">
        <f t="shared" si="106"/>
        <v>#REF!</v>
      </c>
      <c r="U228" s="17" t="e">
        <f>IF(Audit!#REF!="","",VLOOKUP(Audit!#REF!,$W$26:$X$35,2,FALSE)) &amp; Audit!#REF! &amp; IF(Audit!#REF!="","",IF(Audit!#REF!&lt;=1.4,VLOOKUP(Audit!#REF!,$W$38:X273,2,FALSE),VLOOKUP(Audit!#REF!,$W$51:$X$61,2,FALSE))) &amp; IF(Audit!#REF!="","",VLOOKUP(Audit!#REF!,$Y$26:$Z$35,2,FALSE) &amp; Audit!#REF! &amp; IF(Audit!#REF!="","",IF(Audit!#REF!&lt;=1.4,VLOOKUP(Audit!#REF!,$Y$38:$Z$48,2,FALSE),VLOOKUP(Audit!#REF!,$Y$51:$Z$61,2,FALSE))))</f>
        <v>#REF!</v>
      </c>
      <c r="V228" s="21"/>
      <c r="AH228" s="49" t="e">
        <f>Audit!#REF!</f>
        <v>#REF!</v>
      </c>
      <c r="AI228" s="50" t="e">
        <f>VLOOKUP(Audit!#REF!,$V$3:$AE$12,2,FALSE)&amp; IF(Audit!#REF!=10,Audit!#REF!,"")</f>
        <v>#REF!</v>
      </c>
      <c r="AJ228" s="50" t="e">
        <f>VLOOKUP(Audit!#REF!,$V$13:$AE$22,2,FALSE)&amp; IF(Audit!#REF!=10,Audit!#REF!,"")</f>
        <v>#REF!</v>
      </c>
      <c r="AK228" s="47" t="e">
        <f t="shared" si="107"/>
        <v>#REF!</v>
      </c>
      <c r="AL228" s="50" t="e">
        <f>VLOOKUP(Audit!#REF!,$V$3:$AE$12,3,FALSE)&amp; IF(Audit!#REF!=10,Audit!#REF!,"")</f>
        <v>#REF!</v>
      </c>
      <c r="AM228" s="50" t="e">
        <f>VLOOKUP(Audit!#REF!,$V$13:$AE$22,3,FALSE)&amp; IF(Audit!#REF!=10,Audit!#REF!,"")</f>
        <v>#REF!</v>
      </c>
      <c r="AN228" s="47" t="e">
        <f t="shared" si="108"/>
        <v>#REF!</v>
      </c>
      <c r="AO228" s="50" t="e">
        <f>VLOOKUP(Audit!#REF!,$V$3:$AE$12,4,FALSE) &amp;  Audit!#REF! &amp; IF(Audit!#REF!=10,Audit!#REF!,"")</f>
        <v>#REF!</v>
      </c>
      <c r="AP228" s="50" t="e">
        <f>VLOOKUP(Audit!#REF!,$V$13:$AE$22,4,FALSE)&amp; IF(Audit!#REF!=10,Audit!#REF!,"")</f>
        <v>#REF!</v>
      </c>
      <c r="AQ228" s="47" t="e">
        <f t="shared" si="109"/>
        <v>#REF!</v>
      </c>
      <c r="AR228" s="50" t="e">
        <f>VLOOKUP(Audit!#REF!,$V$3:$AE$12,5,FALSE)&amp; IF(Audit!#REF!=10,Audit!#REF!,"")</f>
        <v>#REF!</v>
      </c>
      <c r="AS228" s="50" t="e">
        <f>VLOOKUP(Audit!#REF!,$V$13:$AE$22,5,FALSE)&amp; IF(Audit!#REF!=10,Audit!#REF!,"")</f>
        <v>#REF!</v>
      </c>
      <c r="AT228" s="47" t="e">
        <f t="shared" si="110"/>
        <v>#REF!</v>
      </c>
      <c r="AU228" s="50" t="e">
        <f>VLOOKUP(Audit!#REF!,$V$3:$AE$12,6,FALSE)&amp; IF(Audit!#REF!=10,Audit!#REF!,"")</f>
        <v>#REF!</v>
      </c>
      <c r="AV228" s="50" t="e">
        <f>VLOOKUP(Audit!#REF!,$V$13:$AE$22,6,FALSE)&amp; IF(Audit!#REF!=10,Audit!#REF!,"")</f>
        <v>#REF!</v>
      </c>
      <c r="AW228" s="47" t="e">
        <f t="shared" si="111"/>
        <v>#REF!</v>
      </c>
      <c r="AX228" s="50" t="e">
        <f>VLOOKUP(Audit!#REF!,$V$3:$AE$12,7,FALSE)&amp; IF(Audit!#REF!=10,Audit!#REF!,"")</f>
        <v>#REF!</v>
      </c>
      <c r="AY228" s="50" t="e">
        <f>VLOOKUP(Audit!#REF!,$V$13:$AE$22,7,FALSE) &amp; IF(Audit!#REF!=10,Audit!#REF!,"")</f>
        <v>#REF!</v>
      </c>
      <c r="AZ228" s="47" t="e">
        <f t="shared" si="112"/>
        <v>#REF!</v>
      </c>
      <c r="BA228" s="50" t="e">
        <f>VLOOKUP(Audit!#REF!,$V$3:$AE$12,8,FALSE)&amp; Audit!#REF! &amp; IF(Audit!#REF!=10,Audit!#REF!,"")</f>
        <v>#REF!</v>
      </c>
      <c r="BB228" s="50" t="e">
        <f>VLOOKUP(Audit!#REF!,$V$13:$AE$22,8,FALSE) &amp; IF(Audit!#REF!=10,Audit!#REF!,"")</f>
        <v>#REF!</v>
      </c>
      <c r="BC228" s="47" t="e">
        <f t="shared" si="113"/>
        <v>#REF!</v>
      </c>
      <c r="BD228" s="50" t="e">
        <f>VLOOKUP(Audit!#REF!,$V$3:$AE$12,9,FALSE)&amp; IF(Audit!#REF!=10,Audit!#REF!,"")</f>
        <v>#REF!</v>
      </c>
      <c r="BE228" s="50" t="e">
        <f>VLOOKUP(Audit!#REF!,$V$13:$AE$22,9,FALSE) &amp; IF(Audit!#REF!=10,Audit!#REF!,"") &amp; IF(Audit!#REF!&lt;&gt;1,U228,"")</f>
        <v>#REF!</v>
      </c>
      <c r="BF228" s="47" t="e">
        <f t="shared" si="114"/>
        <v>#REF!</v>
      </c>
      <c r="BG228" s="50" t="e">
        <f>VLOOKUP(Audit!#REF!,$V$3:$AE$12,10,FALSE) &amp; Audit!#REF! &amp; IF(Audit!#REF!=10,Audit!#REF!,"")</f>
        <v>#REF!</v>
      </c>
      <c r="BH228" s="50" t="e">
        <f>VLOOKUP(Audit!#REF!,$V$13:$AE$22,10,FALSE) &amp; IF(Audit!#REF!=10,Audit!#REF!,"") &amp; IF(Audit!#REF!&lt;&gt;1,U228,"")</f>
        <v>#REF!</v>
      </c>
      <c r="BI228" s="47" t="e">
        <f t="shared" si="115"/>
        <v>#REF!</v>
      </c>
      <c r="BJ228" s="48" t="str">
        <f t="shared" si="116"/>
        <v/>
      </c>
      <c r="BK228" s="48" t="str">
        <f t="shared" si="117"/>
        <v/>
      </c>
      <c r="BL228" s="48" t="str">
        <f t="shared" si="118"/>
        <v/>
      </c>
      <c r="BM228" s="48" t="str">
        <f t="shared" si="119"/>
        <v/>
      </c>
      <c r="BN228" s="48" t="str">
        <f t="shared" si="120"/>
        <v/>
      </c>
      <c r="BO228" s="48" t="str">
        <f t="shared" si="121"/>
        <v/>
      </c>
      <c r="BP228" s="48" t="str">
        <f t="shared" si="122"/>
        <v/>
      </c>
      <c r="BQ228" s="48" t="str">
        <f t="shared" si="123"/>
        <v/>
      </c>
      <c r="BR228" s="48" t="str">
        <f t="shared" si="124"/>
        <v/>
      </c>
      <c r="BS228" s="48" t="str">
        <f t="shared" si="125"/>
        <v/>
      </c>
      <c r="BT228" s="48" t="str">
        <f t="shared" si="126"/>
        <v/>
      </c>
      <c r="BU228" s="48" t="str">
        <f t="shared" si="127"/>
        <v/>
      </c>
    </row>
    <row r="229" spans="1:73">
      <c r="A229" s="10" t="e">
        <f>Audit!#REF!</f>
        <v>#REF!</v>
      </c>
      <c r="B229" s="10" t="e">
        <f t="shared" si="128"/>
        <v>#REF!</v>
      </c>
      <c r="C229" s="17" t="e">
        <f>VLOOKUP(Audit!#REF!,$V$3:$AE$12,2,FALSE) &amp; VLOOKUP(Audit!#REF!,$V$13:$AE$22,2,FALSE)&amp; IF(Audit!#REF!=10,Audit!#REF!&amp;Audit!#REF!,"")</f>
        <v>#REF!</v>
      </c>
      <c r="D229" s="17" t="e">
        <f>VLOOKUP(Audit!#REF!,$V$3:$AE$12,3,FALSE) &amp; VLOOKUP(Audit!#REF!,$V$13:$AE$22,3,FALSE) &amp;IF(Audit!#REF!=10,Audit!#REF!&amp;Audit!#REF!,"")</f>
        <v>#REF!</v>
      </c>
      <c r="E229" s="17" t="e">
        <f>VLOOKUP(Audit!#REF!,$V$3:$AE$12,4,FALSE)&amp; Audit!#REF! &amp; VLOOKUP(Audit!#REF!,$V$13:$AE$22,4,FALSE)&amp; IF(Audit!#REF!=10,Audit!#REF!&amp;Audit!#REF!,"")</f>
        <v>#REF!</v>
      </c>
      <c r="F229" s="17" t="e">
        <f>VLOOKUP(Audit!#REF!,$V$3:$AE$12,5,FALSE) &amp; VLOOKUP(Audit!#REF!,$V$13:$AE$22,5,FALSE)&amp; IF(Audit!#REF!=10,Audit!#REF!&amp;Audit!#REF!,"")</f>
        <v>#REF!</v>
      </c>
      <c r="G229" s="17" t="e">
        <f>VLOOKUP(Audit!#REF!,$V$3:$AE$12,6,FALSE) &amp; VLOOKUP(Audit!#REF!,$V$13:$AE$22,6,FALSE)&amp; IF(Audit!#REF!=10,Audit!#REF!&amp;Audit!#REF!,"")</f>
        <v>#REF!</v>
      </c>
      <c r="H229" s="17" t="e">
        <f>VLOOKUP(Audit!#REF!,$V$3:$AE$12,7,FALSE) &amp; VLOOKUP(Audit!#REF!,$V$13:$AE$22,7,FALSE)&amp;IF(Audit!#REF!=10,Audit!#REF!&amp;Audit!#REF!,"")</f>
        <v>#REF!</v>
      </c>
      <c r="I229" s="17" t="e">
        <f>VLOOKUP(Audit!#REF!,$V$3:$AE$12,8,FALSE) &amp; Audit!#REF! &amp; VLOOKUP(Audit!#REF!,$V$13:$AE$22,8,FALSE)&amp;IF(Audit!#REF!=10,Audit!#REF!&amp;Audit!#REF!,"")</f>
        <v>#REF!</v>
      </c>
      <c r="J229" s="17" t="e">
        <f>VLOOKUP(Audit!#REF!,$V$3:$AE$12,9,FALSE) &amp; VLOOKUP(Audit!#REF!,$V$13:$AE$22,9,FALSE) &amp; IF(Audit!#REF!=10,Audit!#REF!&amp;Audit!#REF!,"") &amp; IF(Audit!#REF!&lt;&gt;1,U229,"")</f>
        <v>#REF!</v>
      </c>
      <c r="K229" s="17" t="e">
        <f>VLOOKUP(Audit!#REF!,$V$3:$AE$12,10,FALSE) &amp; Audit!#REF! &amp; VLOOKUP(Audit!#REF!,$V$13:$AE$22,10,FALSE) &amp; IF(Audit!#REF!=10,Audit!#REF!&amp;Audit!#REF!,"") &amp; IF(Audit!#REF!&lt;&gt;1,U229,"")</f>
        <v>#REF!</v>
      </c>
      <c r="L229" s="10" t="e">
        <f>Audit!#REF!</f>
        <v>#REF!</v>
      </c>
      <c r="M229" s="10" t="e">
        <f t="shared" si="99"/>
        <v>#REF!</v>
      </c>
      <c r="N229" s="10" t="e">
        <f t="shared" si="100"/>
        <v>#REF!</v>
      </c>
      <c r="O229" s="10" t="e">
        <f t="shared" si="101"/>
        <v>#REF!</v>
      </c>
      <c r="P229" s="10" t="e">
        <f t="shared" si="102"/>
        <v>#REF!</v>
      </c>
      <c r="Q229" s="10" t="e">
        <f t="shared" si="103"/>
        <v>#REF!</v>
      </c>
      <c r="R229" s="10" t="e">
        <f t="shared" si="104"/>
        <v>#REF!</v>
      </c>
      <c r="S229" s="10" t="e">
        <f t="shared" si="105"/>
        <v>#REF!</v>
      </c>
      <c r="T229" s="10" t="e">
        <f t="shared" si="106"/>
        <v>#REF!</v>
      </c>
      <c r="U229" s="17" t="e">
        <f>IF(Audit!#REF!="","",VLOOKUP(Audit!#REF!,$W$26:$X$35,2,FALSE)) &amp; Audit!#REF! &amp; IF(Audit!#REF!="","",IF(Audit!#REF!&lt;=1.4,VLOOKUP(Audit!#REF!,$W$38:X274,2,FALSE),VLOOKUP(Audit!#REF!,$W$51:$X$61,2,FALSE))) &amp; IF(Audit!#REF!="","",VLOOKUP(Audit!#REF!,$Y$26:$Z$35,2,FALSE) &amp; Audit!#REF! &amp; IF(Audit!#REF!="","",IF(Audit!#REF!&lt;=1.4,VLOOKUP(Audit!#REF!,$Y$38:$Z$48,2,FALSE),VLOOKUP(Audit!#REF!,$Y$51:$Z$61,2,FALSE))))</f>
        <v>#REF!</v>
      </c>
      <c r="V229" s="21"/>
      <c r="AH229" s="49" t="e">
        <f>Audit!#REF!</f>
        <v>#REF!</v>
      </c>
      <c r="AI229" s="50" t="e">
        <f>VLOOKUP(Audit!#REF!,$V$3:$AE$12,2,FALSE)&amp; IF(Audit!#REF!=10,Audit!#REF!,"")</f>
        <v>#REF!</v>
      </c>
      <c r="AJ229" s="50" t="e">
        <f>VLOOKUP(Audit!#REF!,$V$13:$AE$22,2,FALSE)&amp; IF(Audit!#REF!=10,Audit!#REF!,"")</f>
        <v>#REF!</v>
      </c>
      <c r="AK229" s="47" t="e">
        <f t="shared" si="107"/>
        <v>#REF!</v>
      </c>
      <c r="AL229" s="50" t="e">
        <f>VLOOKUP(Audit!#REF!,$V$3:$AE$12,3,FALSE)&amp; IF(Audit!#REF!=10,Audit!#REF!,"")</f>
        <v>#REF!</v>
      </c>
      <c r="AM229" s="50" t="e">
        <f>VLOOKUP(Audit!#REF!,$V$13:$AE$22,3,FALSE)&amp; IF(Audit!#REF!=10,Audit!#REF!,"")</f>
        <v>#REF!</v>
      </c>
      <c r="AN229" s="47" t="e">
        <f t="shared" si="108"/>
        <v>#REF!</v>
      </c>
      <c r="AO229" s="50" t="e">
        <f>VLOOKUP(Audit!#REF!,$V$3:$AE$12,4,FALSE) &amp;  Audit!#REF! &amp; IF(Audit!#REF!=10,Audit!#REF!,"")</f>
        <v>#REF!</v>
      </c>
      <c r="AP229" s="50" t="e">
        <f>VLOOKUP(Audit!#REF!,$V$13:$AE$22,4,FALSE)&amp; IF(Audit!#REF!=10,Audit!#REF!,"")</f>
        <v>#REF!</v>
      </c>
      <c r="AQ229" s="47" t="e">
        <f t="shared" si="109"/>
        <v>#REF!</v>
      </c>
      <c r="AR229" s="50" t="e">
        <f>VLOOKUP(Audit!#REF!,$V$3:$AE$12,5,FALSE)&amp; IF(Audit!#REF!=10,Audit!#REF!,"")</f>
        <v>#REF!</v>
      </c>
      <c r="AS229" s="50" t="e">
        <f>VLOOKUP(Audit!#REF!,$V$13:$AE$22,5,FALSE)&amp; IF(Audit!#REF!=10,Audit!#REF!,"")</f>
        <v>#REF!</v>
      </c>
      <c r="AT229" s="47" t="e">
        <f t="shared" si="110"/>
        <v>#REF!</v>
      </c>
      <c r="AU229" s="50" t="e">
        <f>VLOOKUP(Audit!#REF!,$V$3:$AE$12,6,FALSE)&amp; IF(Audit!#REF!=10,Audit!#REF!,"")</f>
        <v>#REF!</v>
      </c>
      <c r="AV229" s="50" t="e">
        <f>VLOOKUP(Audit!#REF!,$V$13:$AE$22,6,FALSE)&amp; IF(Audit!#REF!=10,Audit!#REF!,"")</f>
        <v>#REF!</v>
      </c>
      <c r="AW229" s="47" t="e">
        <f t="shared" si="111"/>
        <v>#REF!</v>
      </c>
      <c r="AX229" s="50" t="e">
        <f>VLOOKUP(Audit!#REF!,$V$3:$AE$12,7,FALSE)&amp; IF(Audit!#REF!=10,Audit!#REF!,"")</f>
        <v>#REF!</v>
      </c>
      <c r="AY229" s="50" t="e">
        <f>VLOOKUP(Audit!#REF!,$V$13:$AE$22,7,FALSE) &amp; IF(Audit!#REF!=10,Audit!#REF!,"")</f>
        <v>#REF!</v>
      </c>
      <c r="AZ229" s="47" t="e">
        <f t="shared" si="112"/>
        <v>#REF!</v>
      </c>
      <c r="BA229" s="50" t="e">
        <f>VLOOKUP(Audit!#REF!,$V$3:$AE$12,8,FALSE)&amp; Audit!#REF! &amp; IF(Audit!#REF!=10,Audit!#REF!,"")</f>
        <v>#REF!</v>
      </c>
      <c r="BB229" s="50" t="e">
        <f>VLOOKUP(Audit!#REF!,$V$13:$AE$22,8,FALSE) &amp; IF(Audit!#REF!=10,Audit!#REF!,"")</f>
        <v>#REF!</v>
      </c>
      <c r="BC229" s="47" t="e">
        <f t="shared" si="113"/>
        <v>#REF!</v>
      </c>
      <c r="BD229" s="50" t="e">
        <f>VLOOKUP(Audit!#REF!,$V$3:$AE$12,9,FALSE)&amp; IF(Audit!#REF!=10,Audit!#REF!,"")</f>
        <v>#REF!</v>
      </c>
      <c r="BE229" s="50" t="e">
        <f>VLOOKUP(Audit!#REF!,$V$13:$AE$22,9,FALSE) &amp; IF(Audit!#REF!=10,Audit!#REF!,"") &amp; IF(Audit!#REF!&lt;&gt;1,U229,"")</f>
        <v>#REF!</v>
      </c>
      <c r="BF229" s="47" t="e">
        <f t="shared" si="114"/>
        <v>#REF!</v>
      </c>
      <c r="BG229" s="50" t="e">
        <f>VLOOKUP(Audit!#REF!,$V$3:$AE$12,10,FALSE) &amp; Audit!#REF! &amp; IF(Audit!#REF!=10,Audit!#REF!,"")</f>
        <v>#REF!</v>
      </c>
      <c r="BH229" s="50" t="e">
        <f>VLOOKUP(Audit!#REF!,$V$13:$AE$22,10,FALSE) &amp; IF(Audit!#REF!=10,Audit!#REF!,"") &amp; IF(Audit!#REF!&lt;&gt;1,U229,"")</f>
        <v>#REF!</v>
      </c>
      <c r="BI229" s="47" t="e">
        <f t="shared" si="115"/>
        <v>#REF!</v>
      </c>
      <c r="BJ229" s="48" t="str">
        <f t="shared" si="116"/>
        <v/>
      </c>
      <c r="BK229" s="48" t="str">
        <f t="shared" si="117"/>
        <v/>
      </c>
      <c r="BL229" s="48" t="str">
        <f t="shared" si="118"/>
        <v/>
      </c>
      <c r="BM229" s="48" t="str">
        <f t="shared" si="119"/>
        <v/>
      </c>
      <c r="BN229" s="48" t="str">
        <f t="shared" si="120"/>
        <v/>
      </c>
      <c r="BO229" s="48" t="str">
        <f t="shared" si="121"/>
        <v/>
      </c>
      <c r="BP229" s="48" t="str">
        <f t="shared" si="122"/>
        <v/>
      </c>
      <c r="BQ229" s="48" t="str">
        <f t="shared" si="123"/>
        <v/>
      </c>
      <c r="BR229" s="48" t="str">
        <f t="shared" si="124"/>
        <v/>
      </c>
      <c r="BS229" s="48" t="str">
        <f t="shared" si="125"/>
        <v/>
      </c>
      <c r="BT229" s="48" t="str">
        <f t="shared" si="126"/>
        <v/>
      </c>
      <c r="BU229" s="48" t="str">
        <f t="shared" si="127"/>
        <v/>
      </c>
    </row>
    <row r="230" spans="1:73">
      <c r="A230" s="10" t="e">
        <f>Audit!#REF!</f>
        <v>#REF!</v>
      </c>
      <c r="B230" s="10" t="e">
        <f t="shared" si="128"/>
        <v>#REF!</v>
      </c>
      <c r="C230" s="17" t="e">
        <f>VLOOKUP(Audit!#REF!,$V$3:$AE$12,2,FALSE) &amp; VLOOKUP(Audit!#REF!,$V$13:$AE$22,2,FALSE)&amp; IF(Audit!#REF!=10,Audit!#REF!&amp;Audit!#REF!,"")</f>
        <v>#REF!</v>
      </c>
      <c r="D230" s="17" t="e">
        <f>VLOOKUP(Audit!#REF!,$V$3:$AE$12,3,FALSE) &amp; VLOOKUP(Audit!#REF!,$V$13:$AE$22,3,FALSE) &amp;IF(Audit!#REF!=10,Audit!#REF!&amp;Audit!#REF!,"")</f>
        <v>#REF!</v>
      </c>
      <c r="E230" s="17" t="e">
        <f>VLOOKUP(Audit!#REF!,$V$3:$AE$12,4,FALSE)&amp; Audit!#REF! &amp; VLOOKUP(Audit!#REF!,$V$13:$AE$22,4,FALSE)&amp; IF(Audit!#REF!=10,Audit!#REF!&amp;Audit!#REF!,"")</f>
        <v>#REF!</v>
      </c>
      <c r="F230" s="17" t="e">
        <f>VLOOKUP(Audit!#REF!,$V$3:$AE$12,5,FALSE) &amp; VLOOKUP(Audit!#REF!,$V$13:$AE$22,5,FALSE)&amp; IF(Audit!#REF!=10,Audit!#REF!&amp;Audit!#REF!,"")</f>
        <v>#REF!</v>
      </c>
      <c r="G230" s="17" t="e">
        <f>VLOOKUP(Audit!#REF!,$V$3:$AE$12,6,FALSE) &amp; VLOOKUP(Audit!#REF!,$V$13:$AE$22,6,FALSE)&amp; IF(Audit!#REF!=10,Audit!#REF!&amp;Audit!#REF!,"")</f>
        <v>#REF!</v>
      </c>
      <c r="H230" s="17" t="e">
        <f>VLOOKUP(Audit!#REF!,$V$3:$AE$12,7,FALSE) &amp; VLOOKUP(Audit!#REF!,$V$13:$AE$22,7,FALSE)&amp;IF(Audit!#REF!=10,Audit!#REF!&amp;Audit!#REF!,"")</f>
        <v>#REF!</v>
      </c>
      <c r="I230" s="17" t="e">
        <f>VLOOKUP(Audit!#REF!,$V$3:$AE$12,8,FALSE) &amp; Audit!#REF! &amp; VLOOKUP(Audit!#REF!,$V$13:$AE$22,8,FALSE)&amp;IF(Audit!#REF!=10,Audit!#REF!&amp;Audit!#REF!,"")</f>
        <v>#REF!</v>
      </c>
      <c r="J230" s="17" t="e">
        <f>VLOOKUP(Audit!#REF!,$V$3:$AE$12,9,FALSE) &amp; VLOOKUP(Audit!#REF!,$V$13:$AE$22,9,FALSE) &amp; IF(Audit!#REF!=10,Audit!#REF!&amp;Audit!#REF!,"") &amp; IF(Audit!#REF!&lt;&gt;1,U230,"")</f>
        <v>#REF!</v>
      </c>
      <c r="K230" s="17" t="e">
        <f>VLOOKUP(Audit!#REF!,$V$3:$AE$12,10,FALSE) &amp; Audit!#REF! &amp; VLOOKUP(Audit!#REF!,$V$13:$AE$22,10,FALSE) &amp; IF(Audit!#REF!=10,Audit!#REF!&amp;Audit!#REF!,"") &amp; IF(Audit!#REF!&lt;&gt;1,U230,"")</f>
        <v>#REF!</v>
      </c>
      <c r="L230" s="10" t="e">
        <f>Audit!#REF!</f>
        <v>#REF!</v>
      </c>
      <c r="M230" s="10" t="e">
        <f t="shared" si="99"/>
        <v>#REF!</v>
      </c>
      <c r="N230" s="10" t="e">
        <f t="shared" si="100"/>
        <v>#REF!</v>
      </c>
      <c r="O230" s="10" t="e">
        <f t="shared" si="101"/>
        <v>#REF!</v>
      </c>
      <c r="P230" s="10" t="e">
        <f t="shared" si="102"/>
        <v>#REF!</v>
      </c>
      <c r="Q230" s="10" t="e">
        <f t="shared" si="103"/>
        <v>#REF!</v>
      </c>
      <c r="R230" s="10" t="e">
        <f t="shared" si="104"/>
        <v>#REF!</v>
      </c>
      <c r="S230" s="10" t="e">
        <f t="shared" si="105"/>
        <v>#REF!</v>
      </c>
      <c r="T230" s="10" t="e">
        <f t="shared" si="106"/>
        <v>#REF!</v>
      </c>
      <c r="U230" s="17" t="e">
        <f>IF(Audit!#REF!="","",VLOOKUP(Audit!#REF!,$W$26:$X$35,2,FALSE)) &amp; Audit!#REF! &amp; IF(Audit!#REF!="","",IF(Audit!#REF!&lt;=1.4,VLOOKUP(Audit!#REF!,$W$38:X275,2,FALSE),VLOOKUP(Audit!#REF!,$W$51:$X$61,2,FALSE))) &amp; IF(Audit!#REF!="","",VLOOKUP(Audit!#REF!,$Y$26:$Z$35,2,FALSE) &amp; Audit!#REF! &amp; IF(Audit!#REF!="","",IF(Audit!#REF!&lt;=1.4,VLOOKUP(Audit!#REF!,$Y$38:$Z$48,2,FALSE),VLOOKUP(Audit!#REF!,$Y$51:$Z$61,2,FALSE))))</f>
        <v>#REF!</v>
      </c>
      <c r="V230" s="21"/>
      <c r="AH230" s="49" t="e">
        <f>Audit!#REF!</f>
        <v>#REF!</v>
      </c>
      <c r="AI230" s="50" t="e">
        <f>VLOOKUP(Audit!#REF!,$V$3:$AE$12,2,FALSE)&amp; IF(Audit!#REF!=10,Audit!#REF!,"")</f>
        <v>#REF!</v>
      </c>
      <c r="AJ230" s="50" t="e">
        <f>VLOOKUP(Audit!#REF!,$V$13:$AE$22,2,FALSE)&amp; IF(Audit!#REF!=10,Audit!#REF!,"")</f>
        <v>#REF!</v>
      </c>
      <c r="AK230" s="47" t="e">
        <f t="shared" si="107"/>
        <v>#REF!</v>
      </c>
      <c r="AL230" s="50" t="e">
        <f>VLOOKUP(Audit!#REF!,$V$3:$AE$12,3,FALSE)&amp; IF(Audit!#REF!=10,Audit!#REF!,"")</f>
        <v>#REF!</v>
      </c>
      <c r="AM230" s="50" t="e">
        <f>VLOOKUP(Audit!#REF!,$V$13:$AE$22,3,FALSE)&amp; IF(Audit!#REF!=10,Audit!#REF!,"")</f>
        <v>#REF!</v>
      </c>
      <c r="AN230" s="47" t="e">
        <f t="shared" si="108"/>
        <v>#REF!</v>
      </c>
      <c r="AO230" s="50" t="e">
        <f>VLOOKUP(Audit!#REF!,$V$3:$AE$12,4,FALSE) &amp;  Audit!#REF! &amp; IF(Audit!#REF!=10,Audit!#REF!,"")</f>
        <v>#REF!</v>
      </c>
      <c r="AP230" s="50" t="e">
        <f>VLOOKUP(Audit!#REF!,$V$13:$AE$22,4,FALSE)&amp; IF(Audit!#REF!=10,Audit!#REF!,"")</f>
        <v>#REF!</v>
      </c>
      <c r="AQ230" s="47" t="e">
        <f t="shared" si="109"/>
        <v>#REF!</v>
      </c>
      <c r="AR230" s="50" t="e">
        <f>VLOOKUP(Audit!#REF!,$V$3:$AE$12,5,FALSE)&amp; IF(Audit!#REF!=10,Audit!#REF!,"")</f>
        <v>#REF!</v>
      </c>
      <c r="AS230" s="50" t="e">
        <f>VLOOKUP(Audit!#REF!,$V$13:$AE$22,5,FALSE)&amp; IF(Audit!#REF!=10,Audit!#REF!,"")</f>
        <v>#REF!</v>
      </c>
      <c r="AT230" s="47" t="e">
        <f t="shared" si="110"/>
        <v>#REF!</v>
      </c>
      <c r="AU230" s="50" t="e">
        <f>VLOOKUP(Audit!#REF!,$V$3:$AE$12,6,FALSE)&amp; IF(Audit!#REF!=10,Audit!#REF!,"")</f>
        <v>#REF!</v>
      </c>
      <c r="AV230" s="50" t="e">
        <f>VLOOKUP(Audit!#REF!,$V$13:$AE$22,6,FALSE)&amp; IF(Audit!#REF!=10,Audit!#REF!,"")</f>
        <v>#REF!</v>
      </c>
      <c r="AW230" s="47" t="e">
        <f t="shared" si="111"/>
        <v>#REF!</v>
      </c>
      <c r="AX230" s="50" t="e">
        <f>VLOOKUP(Audit!#REF!,$V$3:$AE$12,7,FALSE)&amp; IF(Audit!#REF!=10,Audit!#REF!,"")</f>
        <v>#REF!</v>
      </c>
      <c r="AY230" s="50" t="e">
        <f>VLOOKUP(Audit!#REF!,$V$13:$AE$22,7,FALSE) &amp; IF(Audit!#REF!=10,Audit!#REF!,"")</f>
        <v>#REF!</v>
      </c>
      <c r="AZ230" s="47" t="e">
        <f t="shared" si="112"/>
        <v>#REF!</v>
      </c>
      <c r="BA230" s="50" t="e">
        <f>VLOOKUP(Audit!#REF!,$V$3:$AE$12,8,FALSE)&amp; Audit!#REF! &amp; IF(Audit!#REF!=10,Audit!#REF!,"")</f>
        <v>#REF!</v>
      </c>
      <c r="BB230" s="50" t="e">
        <f>VLOOKUP(Audit!#REF!,$V$13:$AE$22,8,FALSE) &amp; IF(Audit!#REF!=10,Audit!#REF!,"")</f>
        <v>#REF!</v>
      </c>
      <c r="BC230" s="47" t="e">
        <f t="shared" si="113"/>
        <v>#REF!</v>
      </c>
      <c r="BD230" s="50" t="e">
        <f>VLOOKUP(Audit!#REF!,$V$3:$AE$12,9,FALSE)&amp; IF(Audit!#REF!=10,Audit!#REF!,"")</f>
        <v>#REF!</v>
      </c>
      <c r="BE230" s="50" t="e">
        <f>VLOOKUP(Audit!#REF!,$V$13:$AE$22,9,FALSE) &amp; IF(Audit!#REF!=10,Audit!#REF!,"") &amp; IF(Audit!#REF!&lt;&gt;1,U230,"")</f>
        <v>#REF!</v>
      </c>
      <c r="BF230" s="47" t="e">
        <f t="shared" si="114"/>
        <v>#REF!</v>
      </c>
      <c r="BG230" s="50" t="e">
        <f>VLOOKUP(Audit!#REF!,$V$3:$AE$12,10,FALSE) &amp; Audit!#REF! &amp; IF(Audit!#REF!=10,Audit!#REF!,"")</f>
        <v>#REF!</v>
      </c>
      <c r="BH230" s="50" t="e">
        <f>VLOOKUP(Audit!#REF!,$V$13:$AE$22,10,FALSE) &amp; IF(Audit!#REF!=10,Audit!#REF!,"") &amp; IF(Audit!#REF!&lt;&gt;1,U230,"")</f>
        <v>#REF!</v>
      </c>
      <c r="BI230" s="47" t="e">
        <f t="shared" si="115"/>
        <v>#REF!</v>
      </c>
      <c r="BJ230" s="48" t="str">
        <f t="shared" si="116"/>
        <v/>
      </c>
      <c r="BK230" s="48" t="str">
        <f t="shared" si="117"/>
        <v/>
      </c>
      <c r="BL230" s="48" t="str">
        <f t="shared" si="118"/>
        <v/>
      </c>
      <c r="BM230" s="48" t="str">
        <f t="shared" si="119"/>
        <v/>
      </c>
      <c r="BN230" s="48" t="str">
        <f t="shared" si="120"/>
        <v/>
      </c>
      <c r="BO230" s="48" t="str">
        <f t="shared" si="121"/>
        <v/>
      </c>
      <c r="BP230" s="48" t="str">
        <f t="shared" si="122"/>
        <v/>
      </c>
      <c r="BQ230" s="48" t="str">
        <f t="shared" si="123"/>
        <v/>
      </c>
      <c r="BR230" s="48" t="str">
        <f t="shared" si="124"/>
        <v/>
      </c>
      <c r="BS230" s="48" t="str">
        <f t="shared" si="125"/>
        <v/>
      </c>
      <c r="BT230" s="48" t="str">
        <f t="shared" si="126"/>
        <v/>
      </c>
      <c r="BU230" s="48" t="str">
        <f t="shared" si="127"/>
        <v/>
      </c>
    </row>
    <row r="231" spans="1:73">
      <c r="A231" s="10" t="e">
        <f>Audit!#REF!</f>
        <v>#REF!</v>
      </c>
      <c r="B231" s="10" t="e">
        <f t="shared" si="128"/>
        <v>#REF!</v>
      </c>
      <c r="C231" s="17" t="e">
        <f>VLOOKUP(Audit!#REF!,$V$3:$AE$12,2,FALSE) &amp; VLOOKUP(Audit!#REF!,$V$13:$AE$22,2,FALSE)&amp; IF(Audit!#REF!=10,Audit!#REF!&amp;Audit!#REF!,"")</f>
        <v>#REF!</v>
      </c>
      <c r="D231" s="17" t="e">
        <f>VLOOKUP(Audit!#REF!,$V$3:$AE$12,3,FALSE) &amp; VLOOKUP(Audit!#REF!,$V$13:$AE$22,3,FALSE) &amp;IF(Audit!#REF!=10,Audit!#REF!&amp;Audit!#REF!,"")</f>
        <v>#REF!</v>
      </c>
      <c r="E231" s="17" t="e">
        <f>VLOOKUP(Audit!#REF!,$V$3:$AE$12,4,FALSE)&amp; Audit!#REF! &amp; VLOOKUP(Audit!#REF!,$V$13:$AE$22,4,FALSE)&amp; IF(Audit!#REF!=10,Audit!#REF!&amp;Audit!#REF!,"")</f>
        <v>#REF!</v>
      </c>
      <c r="F231" s="17" t="e">
        <f>VLOOKUP(Audit!#REF!,$V$3:$AE$12,5,FALSE) &amp; VLOOKUP(Audit!#REF!,$V$13:$AE$22,5,FALSE)&amp; IF(Audit!#REF!=10,Audit!#REF!&amp;Audit!#REF!,"")</f>
        <v>#REF!</v>
      </c>
      <c r="G231" s="17" t="e">
        <f>VLOOKUP(Audit!#REF!,$V$3:$AE$12,6,FALSE) &amp; VLOOKUP(Audit!#REF!,$V$13:$AE$22,6,FALSE)&amp; IF(Audit!#REF!=10,Audit!#REF!&amp;Audit!#REF!,"")</f>
        <v>#REF!</v>
      </c>
      <c r="H231" s="17" t="e">
        <f>VLOOKUP(Audit!#REF!,$V$3:$AE$12,7,FALSE) &amp; VLOOKUP(Audit!#REF!,$V$13:$AE$22,7,FALSE)&amp;IF(Audit!#REF!=10,Audit!#REF!&amp;Audit!#REF!,"")</f>
        <v>#REF!</v>
      </c>
      <c r="I231" s="17" t="e">
        <f>VLOOKUP(Audit!#REF!,$V$3:$AE$12,8,FALSE) &amp; Audit!#REF! &amp; VLOOKUP(Audit!#REF!,$V$13:$AE$22,8,FALSE)&amp;IF(Audit!#REF!=10,Audit!#REF!&amp;Audit!#REF!,"")</f>
        <v>#REF!</v>
      </c>
      <c r="J231" s="17" t="e">
        <f>VLOOKUP(Audit!#REF!,$V$3:$AE$12,9,FALSE) &amp; VLOOKUP(Audit!#REF!,$V$13:$AE$22,9,FALSE) &amp; IF(Audit!#REF!=10,Audit!#REF!&amp;Audit!#REF!,"") &amp; IF(Audit!#REF!&lt;&gt;1,U231,"")</f>
        <v>#REF!</v>
      </c>
      <c r="K231" s="17" t="e">
        <f>VLOOKUP(Audit!#REF!,$V$3:$AE$12,10,FALSE) &amp; Audit!#REF! &amp; VLOOKUP(Audit!#REF!,$V$13:$AE$22,10,FALSE) &amp; IF(Audit!#REF!=10,Audit!#REF!&amp;Audit!#REF!,"") &amp; IF(Audit!#REF!&lt;&gt;1,U231,"")</f>
        <v>#REF!</v>
      </c>
      <c r="L231" s="10" t="e">
        <f>Audit!#REF!</f>
        <v>#REF!</v>
      </c>
      <c r="M231" s="10" t="e">
        <f t="shared" si="99"/>
        <v>#REF!</v>
      </c>
      <c r="N231" s="10" t="e">
        <f t="shared" si="100"/>
        <v>#REF!</v>
      </c>
      <c r="O231" s="10" t="e">
        <f t="shared" si="101"/>
        <v>#REF!</v>
      </c>
      <c r="P231" s="10" t="e">
        <f t="shared" si="102"/>
        <v>#REF!</v>
      </c>
      <c r="Q231" s="10" t="e">
        <f t="shared" si="103"/>
        <v>#REF!</v>
      </c>
      <c r="R231" s="10" t="e">
        <f t="shared" si="104"/>
        <v>#REF!</v>
      </c>
      <c r="S231" s="10" t="e">
        <f t="shared" si="105"/>
        <v>#REF!</v>
      </c>
      <c r="T231" s="10" t="e">
        <f t="shared" si="106"/>
        <v>#REF!</v>
      </c>
      <c r="U231" s="17" t="e">
        <f>IF(Audit!#REF!="","",VLOOKUP(Audit!#REF!,$W$26:$X$35,2,FALSE)) &amp; Audit!#REF! &amp; IF(Audit!#REF!="","",IF(Audit!#REF!&lt;=1.4,VLOOKUP(Audit!#REF!,$W$38:X276,2,FALSE),VLOOKUP(Audit!#REF!,$W$51:$X$61,2,FALSE))) &amp; IF(Audit!#REF!="","",VLOOKUP(Audit!#REF!,$Y$26:$Z$35,2,FALSE) &amp; Audit!#REF! &amp; IF(Audit!#REF!="","",IF(Audit!#REF!&lt;=1.4,VLOOKUP(Audit!#REF!,$Y$38:$Z$48,2,FALSE),VLOOKUP(Audit!#REF!,$Y$51:$Z$61,2,FALSE))))</f>
        <v>#REF!</v>
      </c>
      <c r="V231" s="21"/>
      <c r="AH231" s="49" t="e">
        <f>Audit!#REF!</f>
        <v>#REF!</v>
      </c>
      <c r="AI231" s="50" t="e">
        <f>VLOOKUP(Audit!#REF!,$V$3:$AE$12,2,FALSE)&amp; IF(Audit!#REF!=10,Audit!#REF!,"")</f>
        <v>#REF!</v>
      </c>
      <c r="AJ231" s="50" t="e">
        <f>VLOOKUP(Audit!#REF!,$V$13:$AE$22,2,FALSE)&amp; IF(Audit!#REF!=10,Audit!#REF!,"")</f>
        <v>#REF!</v>
      </c>
      <c r="AK231" s="47" t="e">
        <f t="shared" si="107"/>
        <v>#REF!</v>
      </c>
      <c r="AL231" s="50" t="e">
        <f>VLOOKUP(Audit!#REF!,$V$3:$AE$12,3,FALSE)&amp; IF(Audit!#REF!=10,Audit!#REF!,"")</f>
        <v>#REF!</v>
      </c>
      <c r="AM231" s="50" t="e">
        <f>VLOOKUP(Audit!#REF!,$V$13:$AE$22,3,FALSE)&amp; IF(Audit!#REF!=10,Audit!#REF!,"")</f>
        <v>#REF!</v>
      </c>
      <c r="AN231" s="47" t="e">
        <f t="shared" si="108"/>
        <v>#REF!</v>
      </c>
      <c r="AO231" s="50" t="e">
        <f>VLOOKUP(Audit!#REF!,$V$3:$AE$12,4,FALSE) &amp;  Audit!#REF! &amp; IF(Audit!#REF!=10,Audit!#REF!,"")</f>
        <v>#REF!</v>
      </c>
      <c r="AP231" s="50" t="e">
        <f>VLOOKUP(Audit!#REF!,$V$13:$AE$22,4,FALSE)&amp; IF(Audit!#REF!=10,Audit!#REF!,"")</f>
        <v>#REF!</v>
      </c>
      <c r="AQ231" s="47" t="e">
        <f t="shared" si="109"/>
        <v>#REF!</v>
      </c>
      <c r="AR231" s="50" t="e">
        <f>VLOOKUP(Audit!#REF!,$V$3:$AE$12,5,FALSE)&amp; IF(Audit!#REF!=10,Audit!#REF!,"")</f>
        <v>#REF!</v>
      </c>
      <c r="AS231" s="50" t="e">
        <f>VLOOKUP(Audit!#REF!,$V$13:$AE$22,5,FALSE)&amp; IF(Audit!#REF!=10,Audit!#REF!,"")</f>
        <v>#REF!</v>
      </c>
      <c r="AT231" s="47" t="e">
        <f t="shared" si="110"/>
        <v>#REF!</v>
      </c>
      <c r="AU231" s="50" t="e">
        <f>VLOOKUP(Audit!#REF!,$V$3:$AE$12,6,FALSE)&amp; IF(Audit!#REF!=10,Audit!#REF!,"")</f>
        <v>#REF!</v>
      </c>
      <c r="AV231" s="50" t="e">
        <f>VLOOKUP(Audit!#REF!,$V$13:$AE$22,6,FALSE)&amp; IF(Audit!#REF!=10,Audit!#REF!,"")</f>
        <v>#REF!</v>
      </c>
      <c r="AW231" s="47" t="e">
        <f t="shared" si="111"/>
        <v>#REF!</v>
      </c>
      <c r="AX231" s="50" t="e">
        <f>VLOOKUP(Audit!#REF!,$V$3:$AE$12,7,FALSE)&amp; IF(Audit!#REF!=10,Audit!#REF!,"")</f>
        <v>#REF!</v>
      </c>
      <c r="AY231" s="50" t="e">
        <f>VLOOKUP(Audit!#REF!,$V$13:$AE$22,7,FALSE) &amp; IF(Audit!#REF!=10,Audit!#REF!,"")</f>
        <v>#REF!</v>
      </c>
      <c r="AZ231" s="47" t="e">
        <f t="shared" si="112"/>
        <v>#REF!</v>
      </c>
      <c r="BA231" s="50" t="e">
        <f>VLOOKUP(Audit!#REF!,$V$3:$AE$12,8,FALSE)&amp; Audit!#REF! &amp; IF(Audit!#REF!=10,Audit!#REF!,"")</f>
        <v>#REF!</v>
      </c>
      <c r="BB231" s="50" t="e">
        <f>VLOOKUP(Audit!#REF!,$V$13:$AE$22,8,FALSE) &amp; IF(Audit!#REF!=10,Audit!#REF!,"")</f>
        <v>#REF!</v>
      </c>
      <c r="BC231" s="47" t="e">
        <f t="shared" si="113"/>
        <v>#REF!</v>
      </c>
      <c r="BD231" s="50" t="e">
        <f>VLOOKUP(Audit!#REF!,$V$3:$AE$12,9,FALSE)&amp; IF(Audit!#REF!=10,Audit!#REF!,"")</f>
        <v>#REF!</v>
      </c>
      <c r="BE231" s="50" t="e">
        <f>VLOOKUP(Audit!#REF!,$V$13:$AE$22,9,FALSE) &amp; IF(Audit!#REF!=10,Audit!#REF!,"") &amp; IF(Audit!#REF!&lt;&gt;1,U231,"")</f>
        <v>#REF!</v>
      </c>
      <c r="BF231" s="47" t="e">
        <f t="shared" si="114"/>
        <v>#REF!</v>
      </c>
      <c r="BG231" s="50" t="e">
        <f>VLOOKUP(Audit!#REF!,$V$3:$AE$12,10,FALSE) &amp; Audit!#REF! &amp; IF(Audit!#REF!=10,Audit!#REF!,"")</f>
        <v>#REF!</v>
      </c>
      <c r="BH231" s="50" t="e">
        <f>VLOOKUP(Audit!#REF!,$V$13:$AE$22,10,FALSE) &amp; IF(Audit!#REF!=10,Audit!#REF!,"") &amp; IF(Audit!#REF!&lt;&gt;1,U231,"")</f>
        <v>#REF!</v>
      </c>
      <c r="BI231" s="47" t="e">
        <f t="shared" si="115"/>
        <v>#REF!</v>
      </c>
      <c r="BJ231" s="48" t="str">
        <f t="shared" si="116"/>
        <v/>
      </c>
      <c r="BK231" s="48" t="str">
        <f t="shared" si="117"/>
        <v/>
      </c>
      <c r="BL231" s="48" t="str">
        <f t="shared" si="118"/>
        <v/>
      </c>
      <c r="BM231" s="48" t="str">
        <f t="shared" si="119"/>
        <v/>
      </c>
      <c r="BN231" s="48" t="str">
        <f t="shared" si="120"/>
        <v/>
      </c>
      <c r="BO231" s="48" t="str">
        <f t="shared" si="121"/>
        <v/>
      </c>
      <c r="BP231" s="48" t="str">
        <f t="shared" si="122"/>
        <v/>
      </c>
      <c r="BQ231" s="48" t="str">
        <f t="shared" si="123"/>
        <v/>
      </c>
      <c r="BR231" s="48" t="str">
        <f t="shared" si="124"/>
        <v/>
      </c>
      <c r="BS231" s="48" t="str">
        <f t="shared" si="125"/>
        <v/>
      </c>
      <c r="BT231" s="48" t="str">
        <f t="shared" si="126"/>
        <v/>
      </c>
      <c r="BU231" s="48" t="str">
        <f t="shared" si="127"/>
        <v/>
      </c>
    </row>
    <row r="232" spans="1:73">
      <c r="A232" s="10" t="e">
        <f>Audit!#REF!</f>
        <v>#REF!</v>
      </c>
      <c r="B232" s="10" t="e">
        <f t="shared" si="128"/>
        <v>#REF!</v>
      </c>
      <c r="C232" s="17" t="e">
        <f>VLOOKUP(Audit!#REF!,$V$3:$AE$12,2,FALSE) &amp; VLOOKUP(Audit!#REF!,$V$13:$AE$22,2,FALSE)&amp; IF(Audit!#REF!=10,Audit!#REF!&amp;Audit!#REF!,"")</f>
        <v>#REF!</v>
      </c>
      <c r="D232" s="17" t="e">
        <f>VLOOKUP(Audit!#REF!,$V$3:$AE$12,3,FALSE) &amp; VLOOKUP(Audit!#REF!,$V$13:$AE$22,3,FALSE) &amp;IF(Audit!#REF!=10,Audit!#REF!&amp;Audit!#REF!,"")</f>
        <v>#REF!</v>
      </c>
      <c r="E232" s="17" t="e">
        <f>VLOOKUP(Audit!#REF!,$V$3:$AE$12,4,FALSE)&amp; Audit!#REF! &amp; VLOOKUP(Audit!#REF!,$V$13:$AE$22,4,FALSE)&amp; IF(Audit!#REF!=10,Audit!#REF!&amp;Audit!#REF!,"")</f>
        <v>#REF!</v>
      </c>
      <c r="F232" s="17" t="e">
        <f>VLOOKUP(Audit!#REF!,$V$3:$AE$12,5,FALSE) &amp; VLOOKUP(Audit!#REF!,$V$13:$AE$22,5,FALSE)&amp; IF(Audit!#REF!=10,Audit!#REF!&amp;Audit!#REF!,"")</f>
        <v>#REF!</v>
      </c>
      <c r="G232" s="17" t="e">
        <f>VLOOKUP(Audit!#REF!,$V$3:$AE$12,6,FALSE) &amp; VLOOKUP(Audit!#REF!,$V$13:$AE$22,6,FALSE)&amp; IF(Audit!#REF!=10,Audit!#REF!&amp;Audit!#REF!,"")</f>
        <v>#REF!</v>
      </c>
      <c r="H232" s="17" t="e">
        <f>VLOOKUP(Audit!#REF!,$V$3:$AE$12,7,FALSE) &amp; VLOOKUP(Audit!#REF!,$V$13:$AE$22,7,FALSE)&amp;IF(Audit!#REF!=10,Audit!#REF!&amp;Audit!#REF!,"")</f>
        <v>#REF!</v>
      </c>
      <c r="I232" s="17" t="e">
        <f>VLOOKUP(Audit!#REF!,$V$3:$AE$12,8,FALSE) &amp; Audit!#REF! &amp; VLOOKUP(Audit!#REF!,$V$13:$AE$22,8,FALSE)&amp;IF(Audit!#REF!=10,Audit!#REF!&amp;Audit!#REF!,"")</f>
        <v>#REF!</v>
      </c>
      <c r="J232" s="17" t="e">
        <f>VLOOKUP(Audit!#REF!,$V$3:$AE$12,9,FALSE) &amp; VLOOKUP(Audit!#REF!,$V$13:$AE$22,9,FALSE) &amp; IF(Audit!#REF!=10,Audit!#REF!&amp;Audit!#REF!,"") &amp; IF(Audit!#REF!&lt;&gt;1,U232,"")</f>
        <v>#REF!</v>
      </c>
      <c r="K232" s="17" t="e">
        <f>VLOOKUP(Audit!#REF!,$V$3:$AE$12,10,FALSE) &amp; Audit!#REF! &amp; VLOOKUP(Audit!#REF!,$V$13:$AE$22,10,FALSE) &amp; IF(Audit!#REF!=10,Audit!#REF!&amp;Audit!#REF!,"") &amp; IF(Audit!#REF!&lt;&gt;1,U232,"")</f>
        <v>#REF!</v>
      </c>
      <c r="L232" s="10" t="e">
        <f>Audit!#REF!</f>
        <v>#REF!</v>
      </c>
      <c r="M232" s="10" t="e">
        <f t="shared" si="99"/>
        <v>#REF!</v>
      </c>
      <c r="N232" s="10" t="e">
        <f t="shared" si="100"/>
        <v>#REF!</v>
      </c>
      <c r="O232" s="10" t="e">
        <f t="shared" si="101"/>
        <v>#REF!</v>
      </c>
      <c r="P232" s="10" t="e">
        <f t="shared" si="102"/>
        <v>#REF!</v>
      </c>
      <c r="Q232" s="10" t="e">
        <f t="shared" si="103"/>
        <v>#REF!</v>
      </c>
      <c r="R232" s="10" t="e">
        <f t="shared" si="104"/>
        <v>#REF!</v>
      </c>
      <c r="S232" s="10" t="e">
        <f t="shared" si="105"/>
        <v>#REF!</v>
      </c>
      <c r="T232" s="10" t="e">
        <f t="shared" si="106"/>
        <v>#REF!</v>
      </c>
      <c r="U232" s="17" t="e">
        <f>IF(Audit!#REF!="","",VLOOKUP(Audit!#REF!,$W$26:$X$35,2,FALSE)) &amp; Audit!#REF! &amp; IF(Audit!#REF!="","",IF(Audit!#REF!&lt;=1.4,VLOOKUP(Audit!#REF!,$W$38:X277,2,FALSE),VLOOKUP(Audit!#REF!,$W$51:$X$61,2,FALSE))) &amp; IF(Audit!#REF!="","",VLOOKUP(Audit!#REF!,$Y$26:$Z$35,2,FALSE) &amp; Audit!#REF! &amp; IF(Audit!#REF!="","",IF(Audit!#REF!&lt;=1.4,VLOOKUP(Audit!#REF!,$Y$38:$Z$48,2,FALSE),VLOOKUP(Audit!#REF!,$Y$51:$Z$61,2,FALSE))))</f>
        <v>#REF!</v>
      </c>
      <c r="V232" s="21"/>
      <c r="AH232" s="49" t="e">
        <f>Audit!#REF!</f>
        <v>#REF!</v>
      </c>
      <c r="AI232" s="50" t="e">
        <f>VLOOKUP(Audit!#REF!,$V$3:$AE$12,2,FALSE)&amp; IF(Audit!#REF!=10,Audit!#REF!,"")</f>
        <v>#REF!</v>
      </c>
      <c r="AJ232" s="50" t="e">
        <f>VLOOKUP(Audit!#REF!,$V$13:$AE$22,2,FALSE)&amp; IF(Audit!#REF!=10,Audit!#REF!,"")</f>
        <v>#REF!</v>
      </c>
      <c r="AK232" s="47" t="e">
        <f t="shared" si="107"/>
        <v>#REF!</v>
      </c>
      <c r="AL232" s="50" t="e">
        <f>VLOOKUP(Audit!#REF!,$V$3:$AE$12,3,FALSE)&amp; IF(Audit!#REF!=10,Audit!#REF!,"")</f>
        <v>#REF!</v>
      </c>
      <c r="AM232" s="50" t="e">
        <f>VLOOKUP(Audit!#REF!,$V$13:$AE$22,3,FALSE)&amp; IF(Audit!#REF!=10,Audit!#REF!,"")</f>
        <v>#REF!</v>
      </c>
      <c r="AN232" s="47" t="e">
        <f t="shared" si="108"/>
        <v>#REF!</v>
      </c>
      <c r="AO232" s="50" t="e">
        <f>VLOOKUP(Audit!#REF!,$V$3:$AE$12,4,FALSE) &amp;  Audit!#REF! &amp; IF(Audit!#REF!=10,Audit!#REF!,"")</f>
        <v>#REF!</v>
      </c>
      <c r="AP232" s="50" t="e">
        <f>VLOOKUP(Audit!#REF!,$V$13:$AE$22,4,FALSE)&amp; IF(Audit!#REF!=10,Audit!#REF!,"")</f>
        <v>#REF!</v>
      </c>
      <c r="AQ232" s="47" t="e">
        <f t="shared" si="109"/>
        <v>#REF!</v>
      </c>
      <c r="AR232" s="50" t="e">
        <f>VLOOKUP(Audit!#REF!,$V$3:$AE$12,5,FALSE)&amp; IF(Audit!#REF!=10,Audit!#REF!,"")</f>
        <v>#REF!</v>
      </c>
      <c r="AS232" s="50" t="e">
        <f>VLOOKUP(Audit!#REF!,$V$13:$AE$22,5,FALSE)&amp; IF(Audit!#REF!=10,Audit!#REF!,"")</f>
        <v>#REF!</v>
      </c>
      <c r="AT232" s="47" t="e">
        <f t="shared" si="110"/>
        <v>#REF!</v>
      </c>
      <c r="AU232" s="50" t="e">
        <f>VLOOKUP(Audit!#REF!,$V$3:$AE$12,6,FALSE)&amp; IF(Audit!#REF!=10,Audit!#REF!,"")</f>
        <v>#REF!</v>
      </c>
      <c r="AV232" s="50" t="e">
        <f>VLOOKUP(Audit!#REF!,$V$13:$AE$22,6,FALSE)&amp; IF(Audit!#REF!=10,Audit!#REF!,"")</f>
        <v>#REF!</v>
      </c>
      <c r="AW232" s="47" t="e">
        <f t="shared" si="111"/>
        <v>#REF!</v>
      </c>
      <c r="AX232" s="50" t="e">
        <f>VLOOKUP(Audit!#REF!,$V$3:$AE$12,7,FALSE)&amp; IF(Audit!#REF!=10,Audit!#REF!,"")</f>
        <v>#REF!</v>
      </c>
      <c r="AY232" s="50" t="e">
        <f>VLOOKUP(Audit!#REF!,$V$13:$AE$22,7,FALSE) &amp; IF(Audit!#REF!=10,Audit!#REF!,"")</f>
        <v>#REF!</v>
      </c>
      <c r="AZ232" s="47" t="e">
        <f t="shared" si="112"/>
        <v>#REF!</v>
      </c>
      <c r="BA232" s="50" t="e">
        <f>VLOOKUP(Audit!#REF!,$V$3:$AE$12,8,FALSE)&amp; Audit!#REF! &amp; IF(Audit!#REF!=10,Audit!#REF!,"")</f>
        <v>#REF!</v>
      </c>
      <c r="BB232" s="50" t="e">
        <f>VLOOKUP(Audit!#REF!,$V$13:$AE$22,8,FALSE) &amp; IF(Audit!#REF!=10,Audit!#REF!,"")</f>
        <v>#REF!</v>
      </c>
      <c r="BC232" s="47" t="e">
        <f t="shared" si="113"/>
        <v>#REF!</v>
      </c>
      <c r="BD232" s="50" t="e">
        <f>VLOOKUP(Audit!#REF!,$V$3:$AE$12,9,FALSE)&amp; IF(Audit!#REF!=10,Audit!#REF!,"")</f>
        <v>#REF!</v>
      </c>
      <c r="BE232" s="50" t="e">
        <f>VLOOKUP(Audit!#REF!,$V$13:$AE$22,9,FALSE) &amp; IF(Audit!#REF!=10,Audit!#REF!,"") &amp; IF(Audit!#REF!&lt;&gt;1,U232,"")</f>
        <v>#REF!</v>
      </c>
      <c r="BF232" s="47" t="e">
        <f t="shared" si="114"/>
        <v>#REF!</v>
      </c>
      <c r="BG232" s="50" t="e">
        <f>VLOOKUP(Audit!#REF!,$V$3:$AE$12,10,FALSE) &amp; Audit!#REF! &amp; IF(Audit!#REF!=10,Audit!#REF!,"")</f>
        <v>#REF!</v>
      </c>
      <c r="BH232" s="50" t="e">
        <f>VLOOKUP(Audit!#REF!,$V$13:$AE$22,10,FALSE) &amp; IF(Audit!#REF!=10,Audit!#REF!,"") &amp; IF(Audit!#REF!&lt;&gt;1,U232,"")</f>
        <v>#REF!</v>
      </c>
      <c r="BI232" s="47" t="e">
        <f t="shared" si="115"/>
        <v>#REF!</v>
      </c>
      <c r="BJ232" s="48" t="str">
        <f t="shared" si="116"/>
        <v/>
      </c>
      <c r="BK232" s="48" t="str">
        <f t="shared" si="117"/>
        <v/>
      </c>
      <c r="BL232" s="48" t="str">
        <f t="shared" si="118"/>
        <v/>
      </c>
      <c r="BM232" s="48" t="str">
        <f t="shared" si="119"/>
        <v/>
      </c>
      <c r="BN232" s="48" t="str">
        <f t="shared" si="120"/>
        <v/>
      </c>
      <c r="BO232" s="48" t="str">
        <f t="shared" si="121"/>
        <v/>
      </c>
      <c r="BP232" s="48" t="str">
        <f t="shared" si="122"/>
        <v/>
      </c>
      <c r="BQ232" s="48" t="str">
        <f t="shared" si="123"/>
        <v/>
      </c>
      <c r="BR232" s="48" t="str">
        <f t="shared" si="124"/>
        <v/>
      </c>
      <c r="BS232" s="48" t="str">
        <f t="shared" si="125"/>
        <v/>
      </c>
      <c r="BT232" s="48" t="str">
        <f t="shared" si="126"/>
        <v/>
      </c>
      <c r="BU232" s="48" t="str">
        <f t="shared" si="127"/>
        <v/>
      </c>
    </row>
    <row r="233" spans="1:73">
      <c r="A233" s="10" t="e">
        <f>Audit!#REF!</f>
        <v>#REF!</v>
      </c>
      <c r="B233" s="10" t="e">
        <f t="shared" si="128"/>
        <v>#REF!</v>
      </c>
      <c r="C233" s="17" t="e">
        <f>VLOOKUP(Audit!#REF!,$V$3:$AE$12,2,FALSE) &amp; VLOOKUP(Audit!#REF!,$V$13:$AE$22,2,FALSE)&amp; IF(Audit!#REF!=10,Audit!#REF!&amp;Audit!#REF!,"")</f>
        <v>#REF!</v>
      </c>
      <c r="D233" s="17" t="e">
        <f>VLOOKUP(Audit!#REF!,$V$3:$AE$12,3,FALSE) &amp; VLOOKUP(Audit!#REF!,$V$13:$AE$22,3,FALSE) &amp;IF(Audit!#REF!=10,Audit!#REF!&amp;Audit!#REF!,"")</f>
        <v>#REF!</v>
      </c>
      <c r="E233" s="17" t="e">
        <f>VLOOKUP(Audit!#REF!,$V$3:$AE$12,4,FALSE)&amp; Audit!#REF! &amp; VLOOKUP(Audit!#REF!,$V$13:$AE$22,4,FALSE)&amp; IF(Audit!#REF!=10,Audit!#REF!&amp;Audit!#REF!,"")</f>
        <v>#REF!</v>
      </c>
      <c r="F233" s="17" t="e">
        <f>VLOOKUP(Audit!#REF!,$V$3:$AE$12,5,FALSE) &amp; VLOOKUP(Audit!#REF!,$V$13:$AE$22,5,FALSE)&amp; IF(Audit!#REF!=10,Audit!#REF!&amp;Audit!#REF!,"")</f>
        <v>#REF!</v>
      </c>
      <c r="G233" s="17" t="e">
        <f>VLOOKUP(Audit!#REF!,$V$3:$AE$12,6,FALSE) &amp; VLOOKUP(Audit!#REF!,$V$13:$AE$22,6,FALSE)&amp; IF(Audit!#REF!=10,Audit!#REF!&amp;Audit!#REF!,"")</f>
        <v>#REF!</v>
      </c>
      <c r="H233" s="17" t="e">
        <f>VLOOKUP(Audit!#REF!,$V$3:$AE$12,7,FALSE) &amp; VLOOKUP(Audit!#REF!,$V$13:$AE$22,7,FALSE)&amp;IF(Audit!#REF!=10,Audit!#REF!&amp;Audit!#REF!,"")</f>
        <v>#REF!</v>
      </c>
      <c r="I233" s="17" t="e">
        <f>VLOOKUP(Audit!#REF!,$V$3:$AE$12,8,FALSE) &amp; Audit!#REF! &amp; VLOOKUP(Audit!#REF!,$V$13:$AE$22,8,FALSE)&amp;IF(Audit!#REF!=10,Audit!#REF!&amp;Audit!#REF!,"")</f>
        <v>#REF!</v>
      </c>
      <c r="J233" s="17" t="e">
        <f>VLOOKUP(Audit!#REF!,$V$3:$AE$12,9,FALSE) &amp; VLOOKUP(Audit!#REF!,$V$13:$AE$22,9,FALSE) &amp; IF(Audit!#REF!=10,Audit!#REF!&amp;Audit!#REF!,"") &amp; IF(Audit!#REF!&lt;&gt;1,U233,"")</f>
        <v>#REF!</v>
      </c>
      <c r="K233" s="17" t="e">
        <f>VLOOKUP(Audit!#REF!,$V$3:$AE$12,10,FALSE) &amp; Audit!#REF! &amp; VLOOKUP(Audit!#REF!,$V$13:$AE$22,10,FALSE) &amp; IF(Audit!#REF!=10,Audit!#REF!&amp;Audit!#REF!,"") &amp; IF(Audit!#REF!&lt;&gt;1,U233,"")</f>
        <v>#REF!</v>
      </c>
      <c r="L233" s="10" t="e">
        <f>Audit!#REF!</f>
        <v>#REF!</v>
      </c>
      <c r="M233" s="10" t="e">
        <f t="shared" si="99"/>
        <v>#REF!</v>
      </c>
      <c r="N233" s="10" t="e">
        <f t="shared" si="100"/>
        <v>#REF!</v>
      </c>
      <c r="O233" s="10" t="e">
        <f t="shared" si="101"/>
        <v>#REF!</v>
      </c>
      <c r="P233" s="10" t="e">
        <f t="shared" si="102"/>
        <v>#REF!</v>
      </c>
      <c r="Q233" s="10" t="e">
        <f t="shared" si="103"/>
        <v>#REF!</v>
      </c>
      <c r="R233" s="10" t="e">
        <f t="shared" si="104"/>
        <v>#REF!</v>
      </c>
      <c r="S233" s="10" t="e">
        <f t="shared" si="105"/>
        <v>#REF!</v>
      </c>
      <c r="T233" s="10" t="e">
        <f t="shared" si="106"/>
        <v>#REF!</v>
      </c>
      <c r="U233" s="17" t="e">
        <f>IF(Audit!#REF!="","",VLOOKUP(Audit!#REF!,$W$26:$X$35,2,FALSE)) &amp; Audit!#REF! &amp; IF(Audit!#REF!="","",IF(Audit!#REF!&lt;=1.4,VLOOKUP(Audit!#REF!,$W$38:X278,2,FALSE),VLOOKUP(Audit!#REF!,$W$51:$X$61,2,FALSE))) &amp; IF(Audit!#REF!="","",VLOOKUP(Audit!#REF!,$Y$26:$Z$35,2,FALSE) &amp; Audit!#REF! &amp; IF(Audit!#REF!="","",IF(Audit!#REF!&lt;=1.4,VLOOKUP(Audit!#REF!,$Y$38:$Z$48,2,FALSE),VLOOKUP(Audit!#REF!,$Y$51:$Z$61,2,FALSE))))</f>
        <v>#REF!</v>
      </c>
      <c r="V233" s="21"/>
      <c r="AH233" s="49" t="e">
        <f>Audit!#REF!</f>
        <v>#REF!</v>
      </c>
      <c r="AI233" s="50" t="e">
        <f>VLOOKUP(Audit!#REF!,$V$3:$AE$12,2,FALSE)&amp; IF(Audit!#REF!=10,Audit!#REF!,"")</f>
        <v>#REF!</v>
      </c>
      <c r="AJ233" s="50" t="e">
        <f>VLOOKUP(Audit!#REF!,$V$13:$AE$22,2,FALSE)&amp; IF(Audit!#REF!=10,Audit!#REF!,"")</f>
        <v>#REF!</v>
      </c>
      <c r="AK233" s="47" t="e">
        <f t="shared" si="107"/>
        <v>#REF!</v>
      </c>
      <c r="AL233" s="50" t="e">
        <f>VLOOKUP(Audit!#REF!,$V$3:$AE$12,3,FALSE)&amp; IF(Audit!#REF!=10,Audit!#REF!,"")</f>
        <v>#REF!</v>
      </c>
      <c r="AM233" s="50" t="e">
        <f>VLOOKUP(Audit!#REF!,$V$13:$AE$22,3,FALSE)&amp; IF(Audit!#REF!=10,Audit!#REF!,"")</f>
        <v>#REF!</v>
      </c>
      <c r="AN233" s="47" t="e">
        <f t="shared" si="108"/>
        <v>#REF!</v>
      </c>
      <c r="AO233" s="50" t="e">
        <f>VLOOKUP(Audit!#REF!,$V$3:$AE$12,4,FALSE) &amp;  Audit!#REF! &amp; IF(Audit!#REF!=10,Audit!#REF!,"")</f>
        <v>#REF!</v>
      </c>
      <c r="AP233" s="50" t="e">
        <f>VLOOKUP(Audit!#REF!,$V$13:$AE$22,4,FALSE)&amp; IF(Audit!#REF!=10,Audit!#REF!,"")</f>
        <v>#REF!</v>
      </c>
      <c r="AQ233" s="47" t="e">
        <f t="shared" si="109"/>
        <v>#REF!</v>
      </c>
      <c r="AR233" s="50" t="e">
        <f>VLOOKUP(Audit!#REF!,$V$3:$AE$12,5,FALSE)&amp; IF(Audit!#REF!=10,Audit!#REF!,"")</f>
        <v>#REF!</v>
      </c>
      <c r="AS233" s="50" t="e">
        <f>VLOOKUP(Audit!#REF!,$V$13:$AE$22,5,FALSE)&amp; IF(Audit!#REF!=10,Audit!#REF!,"")</f>
        <v>#REF!</v>
      </c>
      <c r="AT233" s="47" t="e">
        <f t="shared" si="110"/>
        <v>#REF!</v>
      </c>
      <c r="AU233" s="50" t="e">
        <f>VLOOKUP(Audit!#REF!,$V$3:$AE$12,6,FALSE)&amp; IF(Audit!#REF!=10,Audit!#REF!,"")</f>
        <v>#REF!</v>
      </c>
      <c r="AV233" s="50" t="e">
        <f>VLOOKUP(Audit!#REF!,$V$13:$AE$22,6,FALSE)&amp; IF(Audit!#REF!=10,Audit!#REF!,"")</f>
        <v>#REF!</v>
      </c>
      <c r="AW233" s="47" t="e">
        <f t="shared" si="111"/>
        <v>#REF!</v>
      </c>
      <c r="AX233" s="50" t="e">
        <f>VLOOKUP(Audit!#REF!,$V$3:$AE$12,7,FALSE)&amp; IF(Audit!#REF!=10,Audit!#REF!,"")</f>
        <v>#REF!</v>
      </c>
      <c r="AY233" s="50" t="e">
        <f>VLOOKUP(Audit!#REF!,$V$13:$AE$22,7,FALSE) &amp; IF(Audit!#REF!=10,Audit!#REF!,"")</f>
        <v>#REF!</v>
      </c>
      <c r="AZ233" s="47" t="e">
        <f t="shared" si="112"/>
        <v>#REF!</v>
      </c>
      <c r="BA233" s="50" t="e">
        <f>VLOOKUP(Audit!#REF!,$V$3:$AE$12,8,FALSE)&amp; Audit!#REF! &amp; IF(Audit!#REF!=10,Audit!#REF!,"")</f>
        <v>#REF!</v>
      </c>
      <c r="BB233" s="50" t="e">
        <f>VLOOKUP(Audit!#REF!,$V$13:$AE$22,8,FALSE) &amp; IF(Audit!#REF!=10,Audit!#REF!,"")</f>
        <v>#REF!</v>
      </c>
      <c r="BC233" s="47" t="e">
        <f t="shared" si="113"/>
        <v>#REF!</v>
      </c>
      <c r="BD233" s="50" t="e">
        <f>VLOOKUP(Audit!#REF!,$V$3:$AE$12,9,FALSE)&amp; IF(Audit!#REF!=10,Audit!#REF!,"")</f>
        <v>#REF!</v>
      </c>
      <c r="BE233" s="50" t="e">
        <f>VLOOKUP(Audit!#REF!,$V$13:$AE$22,9,FALSE) &amp; IF(Audit!#REF!=10,Audit!#REF!,"") &amp; IF(Audit!#REF!&lt;&gt;1,U233,"")</f>
        <v>#REF!</v>
      </c>
      <c r="BF233" s="47" t="e">
        <f t="shared" si="114"/>
        <v>#REF!</v>
      </c>
      <c r="BG233" s="50" t="e">
        <f>VLOOKUP(Audit!#REF!,$V$3:$AE$12,10,FALSE) &amp; Audit!#REF! &amp; IF(Audit!#REF!=10,Audit!#REF!,"")</f>
        <v>#REF!</v>
      </c>
      <c r="BH233" s="50" t="e">
        <f>VLOOKUP(Audit!#REF!,$V$13:$AE$22,10,FALSE) &amp; IF(Audit!#REF!=10,Audit!#REF!,"") &amp; IF(Audit!#REF!&lt;&gt;1,U233,"")</f>
        <v>#REF!</v>
      </c>
      <c r="BI233" s="47" t="e">
        <f t="shared" si="115"/>
        <v>#REF!</v>
      </c>
      <c r="BJ233" s="48" t="str">
        <f t="shared" si="116"/>
        <v/>
      </c>
      <c r="BK233" s="48" t="str">
        <f t="shared" si="117"/>
        <v/>
      </c>
      <c r="BL233" s="48" t="str">
        <f t="shared" si="118"/>
        <v/>
      </c>
      <c r="BM233" s="48" t="str">
        <f t="shared" si="119"/>
        <v/>
      </c>
      <c r="BN233" s="48" t="str">
        <f t="shared" si="120"/>
        <v/>
      </c>
      <c r="BO233" s="48" t="str">
        <f t="shared" si="121"/>
        <v/>
      </c>
      <c r="BP233" s="48" t="str">
        <f t="shared" si="122"/>
        <v/>
      </c>
      <c r="BQ233" s="48" t="str">
        <f t="shared" si="123"/>
        <v/>
      </c>
      <c r="BR233" s="48" t="str">
        <f t="shared" si="124"/>
        <v/>
      </c>
      <c r="BS233" s="48" t="str">
        <f t="shared" si="125"/>
        <v/>
      </c>
      <c r="BT233" s="48" t="str">
        <f t="shared" si="126"/>
        <v/>
      </c>
      <c r="BU233" s="48" t="str">
        <f t="shared" si="127"/>
        <v/>
      </c>
    </row>
    <row r="234" spans="1:73">
      <c r="A234" s="10" t="e">
        <f>Audit!#REF!</f>
        <v>#REF!</v>
      </c>
      <c r="B234" s="10" t="e">
        <f t="shared" si="128"/>
        <v>#REF!</v>
      </c>
      <c r="C234" s="17" t="e">
        <f>VLOOKUP(Audit!#REF!,$V$3:$AE$12,2,FALSE) &amp; VLOOKUP(Audit!#REF!,$V$13:$AE$22,2,FALSE)&amp; IF(Audit!#REF!=10,Audit!#REF!&amp;Audit!#REF!,"")</f>
        <v>#REF!</v>
      </c>
      <c r="D234" s="17" t="e">
        <f>VLOOKUP(Audit!#REF!,$V$3:$AE$12,3,FALSE) &amp; VLOOKUP(Audit!#REF!,$V$13:$AE$22,3,FALSE) &amp;IF(Audit!#REF!=10,Audit!#REF!&amp;Audit!#REF!,"")</f>
        <v>#REF!</v>
      </c>
      <c r="E234" s="17" t="e">
        <f>VLOOKUP(Audit!#REF!,$V$3:$AE$12,4,FALSE)&amp; Audit!#REF! &amp; VLOOKUP(Audit!#REF!,$V$13:$AE$22,4,FALSE)&amp; IF(Audit!#REF!=10,Audit!#REF!&amp;Audit!#REF!,"")</f>
        <v>#REF!</v>
      </c>
      <c r="F234" s="17" t="e">
        <f>VLOOKUP(Audit!#REF!,$V$3:$AE$12,5,FALSE) &amp; VLOOKUP(Audit!#REF!,$V$13:$AE$22,5,FALSE)&amp; IF(Audit!#REF!=10,Audit!#REF!&amp;Audit!#REF!,"")</f>
        <v>#REF!</v>
      </c>
      <c r="G234" s="17" t="e">
        <f>VLOOKUP(Audit!#REF!,$V$3:$AE$12,6,FALSE) &amp; VLOOKUP(Audit!#REF!,$V$13:$AE$22,6,FALSE)&amp; IF(Audit!#REF!=10,Audit!#REF!&amp;Audit!#REF!,"")</f>
        <v>#REF!</v>
      </c>
      <c r="H234" s="17" t="e">
        <f>VLOOKUP(Audit!#REF!,$V$3:$AE$12,7,FALSE) &amp; VLOOKUP(Audit!#REF!,$V$13:$AE$22,7,FALSE)&amp;IF(Audit!#REF!=10,Audit!#REF!&amp;Audit!#REF!,"")</f>
        <v>#REF!</v>
      </c>
      <c r="I234" s="17" t="e">
        <f>VLOOKUP(Audit!#REF!,$V$3:$AE$12,8,FALSE) &amp; Audit!#REF! &amp; VLOOKUP(Audit!#REF!,$V$13:$AE$22,8,FALSE)&amp;IF(Audit!#REF!=10,Audit!#REF!&amp;Audit!#REF!,"")</f>
        <v>#REF!</v>
      </c>
      <c r="J234" s="17" t="e">
        <f>VLOOKUP(Audit!#REF!,$V$3:$AE$12,9,FALSE) &amp; VLOOKUP(Audit!#REF!,$V$13:$AE$22,9,FALSE) &amp; IF(Audit!#REF!=10,Audit!#REF!&amp;Audit!#REF!,"") &amp; IF(Audit!#REF!&lt;&gt;1,U234,"")</f>
        <v>#REF!</v>
      </c>
      <c r="K234" s="17" t="e">
        <f>VLOOKUP(Audit!#REF!,$V$3:$AE$12,10,FALSE) &amp; Audit!#REF! &amp; VLOOKUP(Audit!#REF!,$V$13:$AE$22,10,FALSE) &amp; IF(Audit!#REF!=10,Audit!#REF!&amp;Audit!#REF!,"") &amp; IF(Audit!#REF!&lt;&gt;1,U234,"")</f>
        <v>#REF!</v>
      </c>
      <c r="L234" s="10" t="e">
        <f>Audit!#REF!</f>
        <v>#REF!</v>
      </c>
      <c r="M234" s="10" t="e">
        <f t="shared" si="99"/>
        <v>#REF!</v>
      </c>
      <c r="N234" s="10" t="e">
        <f t="shared" si="100"/>
        <v>#REF!</v>
      </c>
      <c r="O234" s="10" t="e">
        <f t="shared" si="101"/>
        <v>#REF!</v>
      </c>
      <c r="P234" s="10" t="e">
        <f t="shared" si="102"/>
        <v>#REF!</v>
      </c>
      <c r="Q234" s="10" t="e">
        <f t="shared" si="103"/>
        <v>#REF!</v>
      </c>
      <c r="R234" s="10" t="e">
        <f t="shared" si="104"/>
        <v>#REF!</v>
      </c>
      <c r="S234" s="10" t="e">
        <f t="shared" si="105"/>
        <v>#REF!</v>
      </c>
      <c r="T234" s="10" t="e">
        <f t="shared" si="106"/>
        <v>#REF!</v>
      </c>
      <c r="U234" s="17" t="e">
        <f>IF(Audit!#REF!="","",VLOOKUP(Audit!#REF!,$W$26:$X$35,2,FALSE)) &amp; Audit!#REF! &amp; IF(Audit!#REF!="","",IF(Audit!#REF!&lt;=1.4,VLOOKUP(Audit!#REF!,$W$38:X279,2,FALSE),VLOOKUP(Audit!#REF!,$W$51:$X$61,2,FALSE))) &amp; IF(Audit!#REF!="","",VLOOKUP(Audit!#REF!,$Y$26:$Z$35,2,FALSE) &amp; Audit!#REF! &amp; IF(Audit!#REF!="","",IF(Audit!#REF!&lt;=1.4,VLOOKUP(Audit!#REF!,$Y$38:$Z$48,2,FALSE),VLOOKUP(Audit!#REF!,$Y$51:$Z$61,2,FALSE))))</f>
        <v>#REF!</v>
      </c>
      <c r="V234" s="21"/>
      <c r="AH234" s="49" t="e">
        <f>Audit!#REF!</f>
        <v>#REF!</v>
      </c>
      <c r="AI234" s="50" t="e">
        <f>VLOOKUP(Audit!#REF!,$V$3:$AE$12,2,FALSE)&amp; IF(Audit!#REF!=10,Audit!#REF!,"")</f>
        <v>#REF!</v>
      </c>
      <c r="AJ234" s="50" t="e">
        <f>VLOOKUP(Audit!#REF!,$V$13:$AE$22,2,FALSE)&amp; IF(Audit!#REF!=10,Audit!#REF!,"")</f>
        <v>#REF!</v>
      </c>
      <c r="AK234" s="47" t="e">
        <f t="shared" si="107"/>
        <v>#REF!</v>
      </c>
      <c r="AL234" s="50" t="e">
        <f>VLOOKUP(Audit!#REF!,$V$3:$AE$12,3,FALSE)&amp; IF(Audit!#REF!=10,Audit!#REF!,"")</f>
        <v>#REF!</v>
      </c>
      <c r="AM234" s="50" t="e">
        <f>VLOOKUP(Audit!#REF!,$V$13:$AE$22,3,FALSE)&amp; IF(Audit!#REF!=10,Audit!#REF!,"")</f>
        <v>#REF!</v>
      </c>
      <c r="AN234" s="47" t="e">
        <f t="shared" si="108"/>
        <v>#REF!</v>
      </c>
      <c r="AO234" s="50" t="e">
        <f>VLOOKUP(Audit!#REF!,$V$3:$AE$12,4,FALSE) &amp;  Audit!#REF! &amp; IF(Audit!#REF!=10,Audit!#REF!,"")</f>
        <v>#REF!</v>
      </c>
      <c r="AP234" s="50" t="e">
        <f>VLOOKUP(Audit!#REF!,$V$13:$AE$22,4,FALSE)&amp; IF(Audit!#REF!=10,Audit!#REF!,"")</f>
        <v>#REF!</v>
      </c>
      <c r="AQ234" s="47" t="e">
        <f t="shared" si="109"/>
        <v>#REF!</v>
      </c>
      <c r="AR234" s="50" t="e">
        <f>VLOOKUP(Audit!#REF!,$V$3:$AE$12,5,FALSE)&amp; IF(Audit!#REF!=10,Audit!#REF!,"")</f>
        <v>#REF!</v>
      </c>
      <c r="AS234" s="50" t="e">
        <f>VLOOKUP(Audit!#REF!,$V$13:$AE$22,5,FALSE)&amp; IF(Audit!#REF!=10,Audit!#REF!,"")</f>
        <v>#REF!</v>
      </c>
      <c r="AT234" s="47" t="e">
        <f t="shared" si="110"/>
        <v>#REF!</v>
      </c>
      <c r="AU234" s="50" t="e">
        <f>VLOOKUP(Audit!#REF!,$V$3:$AE$12,6,FALSE)&amp; IF(Audit!#REF!=10,Audit!#REF!,"")</f>
        <v>#REF!</v>
      </c>
      <c r="AV234" s="50" t="e">
        <f>VLOOKUP(Audit!#REF!,$V$13:$AE$22,6,FALSE)&amp; IF(Audit!#REF!=10,Audit!#REF!,"")</f>
        <v>#REF!</v>
      </c>
      <c r="AW234" s="47" t="e">
        <f t="shared" si="111"/>
        <v>#REF!</v>
      </c>
      <c r="AX234" s="50" t="e">
        <f>VLOOKUP(Audit!#REF!,$V$3:$AE$12,7,FALSE)&amp; IF(Audit!#REF!=10,Audit!#REF!,"")</f>
        <v>#REF!</v>
      </c>
      <c r="AY234" s="50" t="e">
        <f>VLOOKUP(Audit!#REF!,$V$13:$AE$22,7,FALSE) &amp; IF(Audit!#REF!=10,Audit!#REF!,"")</f>
        <v>#REF!</v>
      </c>
      <c r="AZ234" s="47" t="e">
        <f t="shared" si="112"/>
        <v>#REF!</v>
      </c>
      <c r="BA234" s="50" t="e">
        <f>VLOOKUP(Audit!#REF!,$V$3:$AE$12,8,FALSE)&amp; Audit!#REF! &amp; IF(Audit!#REF!=10,Audit!#REF!,"")</f>
        <v>#REF!</v>
      </c>
      <c r="BB234" s="50" t="e">
        <f>VLOOKUP(Audit!#REF!,$V$13:$AE$22,8,FALSE) &amp; IF(Audit!#REF!=10,Audit!#REF!,"")</f>
        <v>#REF!</v>
      </c>
      <c r="BC234" s="47" t="e">
        <f t="shared" si="113"/>
        <v>#REF!</v>
      </c>
      <c r="BD234" s="50" t="e">
        <f>VLOOKUP(Audit!#REF!,$V$3:$AE$12,9,FALSE)&amp; IF(Audit!#REF!=10,Audit!#REF!,"")</f>
        <v>#REF!</v>
      </c>
      <c r="BE234" s="50" t="e">
        <f>VLOOKUP(Audit!#REF!,$V$13:$AE$22,9,FALSE) &amp; IF(Audit!#REF!=10,Audit!#REF!,"") &amp; IF(Audit!#REF!&lt;&gt;1,U234,"")</f>
        <v>#REF!</v>
      </c>
      <c r="BF234" s="47" t="e">
        <f t="shared" si="114"/>
        <v>#REF!</v>
      </c>
      <c r="BG234" s="50" t="e">
        <f>VLOOKUP(Audit!#REF!,$V$3:$AE$12,10,FALSE) &amp; Audit!#REF! &amp; IF(Audit!#REF!=10,Audit!#REF!,"")</f>
        <v>#REF!</v>
      </c>
      <c r="BH234" s="50" t="e">
        <f>VLOOKUP(Audit!#REF!,$V$13:$AE$22,10,FALSE) &amp; IF(Audit!#REF!=10,Audit!#REF!,"") &amp; IF(Audit!#REF!&lt;&gt;1,U234,"")</f>
        <v>#REF!</v>
      </c>
      <c r="BI234" s="47" t="e">
        <f t="shared" si="115"/>
        <v>#REF!</v>
      </c>
      <c r="BJ234" s="48" t="str">
        <f t="shared" si="116"/>
        <v/>
      </c>
      <c r="BK234" s="48" t="str">
        <f t="shared" si="117"/>
        <v/>
      </c>
      <c r="BL234" s="48" t="str">
        <f t="shared" si="118"/>
        <v/>
      </c>
      <c r="BM234" s="48" t="str">
        <f t="shared" si="119"/>
        <v/>
      </c>
      <c r="BN234" s="48" t="str">
        <f t="shared" si="120"/>
        <v/>
      </c>
      <c r="BO234" s="48" t="str">
        <f t="shared" si="121"/>
        <v/>
      </c>
      <c r="BP234" s="48" t="str">
        <f t="shared" si="122"/>
        <v/>
      </c>
      <c r="BQ234" s="48" t="str">
        <f t="shared" si="123"/>
        <v/>
      </c>
      <c r="BR234" s="48" t="str">
        <f t="shared" si="124"/>
        <v/>
      </c>
      <c r="BS234" s="48" t="str">
        <f t="shared" si="125"/>
        <v/>
      </c>
      <c r="BT234" s="48" t="str">
        <f t="shared" si="126"/>
        <v/>
      </c>
      <c r="BU234" s="48" t="str">
        <f t="shared" si="127"/>
        <v/>
      </c>
    </row>
    <row r="235" spans="1:73">
      <c r="A235" s="10" t="e">
        <f>Audit!#REF!</f>
        <v>#REF!</v>
      </c>
      <c r="B235" s="10" t="e">
        <f t="shared" si="128"/>
        <v>#REF!</v>
      </c>
      <c r="C235" s="17" t="e">
        <f>VLOOKUP(Audit!#REF!,$V$3:$AE$12,2,FALSE) &amp; VLOOKUP(Audit!#REF!,$V$13:$AE$22,2,FALSE)&amp; IF(Audit!#REF!=10,Audit!#REF!&amp;Audit!#REF!,"")</f>
        <v>#REF!</v>
      </c>
      <c r="D235" s="17" t="e">
        <f>VLOOKUP(Audit!#REF!,$V$3:$AE$12,3,FALSE) &amp; VLOOKUP(Audit!#REF!,$V$13:$AE$22,3,FALSE) &amp;IF(Audit!#REF!=10,Audit!#REF!&amp;Audit!#REF!,"")</f>
        <v>#REF!</v>
      </c>
      <c r="E235" s="17" t="e">
        <f>VLOOKUP(Audit!#REF!,$V$3:$AE$12,4,FALSE)&amp; Audit!#REF! &amp; VLOOKUP(Audit!#REF!,$V$13:$AE$22,4,FALSE)&amp; IF(Audit!#REF!=10,Audit!#REF!&amp;Audit!#REF!,"")</f>
        <v>#REF!</v>
      </c>
      <c r="F235" s="17" t="e">
        <f>VLOOKUP(Audit!#REF!,$V$3:$AE$12,5,FALSE) &amp; VLOOKUP(Audit!#REF!,$V$13:$AE$22,5,FALSE)&amp; IF(Audit!#REF!=10,Audit!#REF!&amp;Audit!#REF!,"")</f>
        <v>#REF!</v>
      </c>
      <c r="G235" s="17" t="e">
        <f>VLOOKUP(Audit!#REF!,$V$3:$AE$12,6,FALSE) &amp; VLOOKUP(Audit!#REF!,$V$13:$AE$22,6,FALSE)&amp; IF(Audit!#REF!=10,Audit!#REF!&amp;Audit!#REF!,"")</f>
        <v>#REF!</v>
      </c>
      <c r="H235" s="17" t="e">
        <f>VLOOKUP(Audit!#REF!,$V$3:$AE$12,7,FALSE) &amp; VLOOKUP(Audit!#REF!,$V$13:$AE$22,7,FALSE)&amp;IF(Audit!#REF!=10,Audit!#REF!&amp;Audit!#REF!,"")</f>
        <v>#REF!</v>
      </c>
      <c r="I235" s="17" t="e">
        <f>VLOOKUP(Audit!#REF!,$V$3:$AE$12,8,FALSE) &amp; Audit!#REF! &amp; VLOOKUP(Audit!#REF!,$V$13:$AE$22,8,FALSE)&amp;IF(Audit!#REF!=10,Audit!#REF!&amp;Audit!#REF!,"")</f>
        <v>#REF!</v>
      </c>
      <c r="J235" s="17" t="e">
        <f>VLOOKUP(Audit!#REF!,$V$3:$AE$12,9,FALSE) &amp; VLOOKUP(Audit!#REF!,$V$13:$AE$22,9,FALSE) &amp; IF(Audit!#REF!=10,Audit!#REF!&amp;Audit!#REF!,"") &amp; IF(Audit!#REF!&lt;&gt;1,U235,"")</f>
        <v>#REF!</v>
      </c>
      <c r="K235" s="17" t="e">
        <f>VLOOKUP(Audit!#REF!,$V$3:$AE$12,10,FALSE) &amp; Audit!#REF! &amp; VLOOKUP(Audit!#REF!,$V$13:$AE$22,10,FALSE) &amp; IF(Audit!#REF!=10,Audit!#REF!&amp;Audit!#REF!,"") &amp; IF(Audit!#REF!&lt;&gt;1,U235,"")</f>
        <v>#REF!</v>
      </c>
      <c r="L235" s="10" t="e">
        <f>Audit!#REF!</f>
        <v>#REF!</v>
      </c>
      <c r="M235" s="10" t="e">
        <f t="shared" si="99"/>
        <v>#REF!</v>
      </c>
      <c r="N235" s="10" t="e">
        <f t="shared" si="100"/>
        <v>#REF!</v>
      </c>
      <c r="O235" s="10" t="e">
        <f t="shared" si="101"/>
        <v>#REF!</v>
      </c>
      <c r="P235" s="10" t="e">
        <f t="shared" si="102"/>
        <v>#REF!</v>
      </c>
      <c r="Q235" s="10" t="e">
        <f t="shared" si="103"/>
        <v>#REF!</v>
      </c>
      <c r="R235" s="10" t="e">
        <f t="shared" si="104"/>
        <v>#REF!</v>
      </c>
      <c r="S235" s="10" t="e">
        <f t="shared" si="105"/>
        <v>#REF!</v>
      </c>
      <c r="T235" s="10" t="e">
        <f t="shared" si="106"/>
        <v>#REF!</v>
      </c>
      <c r="U235" s="17" t="e">
        <f>IF(Audit!#REF!="","",VLOOKUP(Audit!#REF!,$W$26:$X$35,2,FALSE)) &amp; Audit!#REF! &amp; IF(Audit!#REF!="","",IF(Audit!#REF!&lt;=1.4,VLOOKUP(Audit!#REF!,$W$38:X280,2,FALSE),VLOOKUP(Audit!#REF!,$W$51:$X$61,2,FALSE))) &amp; IF(Audit!#REF!="","",VLOOKUP(Audit!#REF!,$Y$26:$Z$35,2,FALSE) &amp; Audit!#REF! &amp; IF(Audit!#REF!="","",IF(Audit!#REF!&lt;=1.4,VLOOKUP(Audit!#REF!,$Y$38:$Z$48,2,FALSE),VLOOKUP(Audit!#REF!,$Y$51:$Z$61,2,FALSE))))</f>
        <v>#REF!</v>
      </c>
      <c r="V235" s="21"/>
      <c r="AH235" s="49" t="e">
        <f>Audit!#REF!</f>
        <v>#REF!</v>
      </c>
      <c r="AI235" s="50" t="e">
        <f>VLOOKUP(Audit!#REF!,$V$3:$AE$12,2,FALSE)&amp; IF(Audit!#REF!=10,Audit!#REF!,"")</f>
        <v>#REF!</v>
      </c>
      <c r="AJ235" s="50" t="e">
        <f>VLOOKUP(Audit!#REF!,$V$13:$AE$22,2,FALSE)&amp; IF(Audit!#REF!=10,Audit!#REF!,"")</f>
        <v>#REF!</v>
      </c>
      <c r="AK235" s="47" t="e">
        <f t="shared" si="107"/>
        <v>#REF!</v>
      </c>
      <c r="AL235" s="50" t="e">
        <f>VLOOKUP(Audit!#REF!,$V$3:$AE$12,3,FALSE)&amp; IF(Audit!#REF!=10,Audit!#REF!,"")</f>
        <v>#REF!</v>
      </c>
      <c r="AM235" s="50" t="e">
        <f>VLOOKUP(Audit!#REF!,$V$13:$AE$22,3,FALSE)&amp; IF(Audit!#REF!=10,Audit!#REF!,"")</f>
        <v>#REF!</v>
      </c>
      <c r="AN235" s="47" t="e">
        <f t="shared" si="108"/>
        <v>#REF!</v>
      </c>
      <c r="AO235" s="50" t="e">
        <f>VLOOKUP(Audit!#REF!,$V$3:$AE$12,4,FALSE) &amp;  Audit!#REF! &amp; IF(Audit!#REF!=10,Audit!#REF!,"")</f>
        <v>#REF!</v>
      </c>
      <c r="AP235" s="50" t="e">
        <f>VLOOKUP(Audit!#REF!,$V$13:$AE$22,4,FALSE)&amp; IF(Audit!#REF!=10,Audit!#REF!,"")</f>
        <v>#REF!</v>
      </c>
      <c r="AQ235" s="47" t="e">
        <f t="shared" si="109"/>
        <v>#REF!</v>
      </c>
      <c r="AR235" s="50" t="e">
        <f>VLOOKUP(Audit!#REF!,$V$3:$AE$12,5,FALSE)&amp; IF(Audit!#REF!=10,Audit!#REF!,"")</f>
        <v>#REF!</v>
      </c>
      <c r="AS235" s="50" t="e">
        <f>VLOOKUP(Audit!#REF!,$V$13:$AE$22,5,FALSE)&amp; IF(Audit!#REF!=10,Audit!#REF!,"")</f>
        <v>#REF!</v>
      </c>
      <c r="AT235" s="47" t="e">
        <f t="shared" si="110"/>
        <v>#REF!</v>
      </c>
      <c r="AU235" s="50" t="e">
        <f>VLOOKUP(Audit!#REF!,$V$3:$AE$12,6,FALSE)&amp; IF(Audit!#REF!=10,Audit!#REF!,"")</f>
        <v>#REF!</v>
      </c>
      <c r="AV235" s="50" t="e">
        <f>VLOOKUP(Audit!#REF!,$V$13:$AE$22,6,FALSE)&amp; IF(Audit!#REF!=10,Audit!#REF!,"")</f>
        <v>#REF!</v>
      </c>
      <c r="AW235" s="47" t="e">
        <f t="shared" si="111"/>
        <v>#REF!</v>
      </c>
      <c r="AX235" s="50" t="e">
        <f>VLOOKUP(Audit!#REF!,$V$3:$AE$12,7,FALSE)&amp; IF(Audit!#REF!=10,Audit!#REF!,"")</f>
        <v>#REF!</v>
      </c>
      <c r="AY235" s="50" t="e">
        <f>VLOOKUP(Audit!#REF!,$V$13:$AE$22,7,FALSE) &amp; IF(Audit!#REF!=10,Audit!#REF!,"")</f>
        <v>#REF!</v>
      </c>
      <c r="AZ235" s="47" t="e">
        <f t="shared" si="112"/>
        <v>#REF!</v>
      </c>
      <c r="BA235" s="50" t="e">
        <f>VLOOKUP(Audit!#REF!,$V$3:$AE$12,8,FALSE)&amp; Audit!#REF! &amp; IF(Audit!#REF!=10,Audit!#REF!,"")</f>
        <v>#REF!</v>
      </c>
      <c r="BB235" s="50" t="e">
        <f>VLOOKUP(Audit!#REF!,$V$13:$AE$22,8,FALSE) &amp; IF(Audit!#REF!=10,Audit!#REF!,"")</f>
        <v>#REF!</v>
      </c>
      <c r="BC235" s="47" t="e">
        <f t="shared" si="113"/>
        <v>#REF!</v>
      </c>
      <c r="BD235" s="50" t="e">
        <f>VLOOKUP(Audit!#REF!,$V$3:$AE$12,9,FALSE)&amp; IF(Audit!#REF!=10,Audit!#REF!,"")</f>
        <v>#REF!</v>
      </c>
      <c r="BE235" s="50" t="e">
        <f>VLOOKUP(Audit!#REF!,$V$13:$AE$22,9,FALSE) &amp; IF(Audit!#REF!=10,Audit!#REF!,"") &amp; IF(Audit!#REF!&lt;&gt;1,U235,"")</f>
        <v>#REF!</v>
      </c>
      <c r="BF235" s="47" t="e">
        <f t="shared" si="114"/>
        <v>#REF!</v>
      </c>
      <c r="BG235" s="50" t="e">
        <f>VLOOKUP(Audit!#REF!,$V$3:$AE$12,10,FALSE) &amp; Audit!#REF! &amp; IF(Audit!#REF!=10,Audit!#REF!,"")</f>
        <v>#REF!</v>
      </c>
      <c r="BH235" s="50" t="e">
        <f>VLOOKUP(Audit!#REF!,$V$13:$AE$22,10,FALSE) &amp; IF(Audit!#REF!=10,Audit!#REF!,"") &amp; IF(Audit!#REF!&lt;&gt;1,U235,"")</f>
        <v>#REF!</v>
      </c>
      <c r="BI235" s="47" t="e">
        <f t="shared" si="115"/>
        <v>#REF!</v>
      </c>
      <c r="BJ235" s="48" t="str">
        <f t="shared" si="116"/>
        <v/>
      </c>
      <c r="BK235" s="48" t="str">
        <f t="shared" si="117"/>
        <v/>
      </c>
      <c r="BL235" s="48" t="str">
        <f t="shared" si="118"/>
        <v/>
      </c>
      <c r="BM235" s="48" t="str">
        <f t="shared" si="119"/>
        <v/>
      </c>
      <c r="BN235" s="48" t="str">
        <f t="shared" si="120"/>
        <v/>
      </c>
      <c r="BO235" s="48" t="str">
        <f t="shared" si="121"/>
        <v/>
      </c>
      <c r="BP235" s="48" t="str">
        <f t="shared" si="122"/>
        <v/>
      </c>
      <c r="BQ235" s="48" t="str">
        <f t="shared" si="123"/>
        <v/>
      </c>
      <c r="BR235" s="48" t="str">
        <f t="shared" si="124"/>
        <v/>
      </c>
      <c r="BS235" s="48" t="str">
        <f t="shared" si="125"/>
        <v/>
      </c>
      <c r="BT235" s="48" t="str">
        <f t="shared" si="126"/>
        <v/>
      </c>
      <c r="BU235" s="48" t="str">
        <f t="shared" si="127"/>
        <v/>
      </c>
    </row>
    <row r="236" spans="1:73">
      <c r="A236" s="10" t="e">
        <f>Audit!#REF!</f>
        <v>#REF!</v>
      </c>
      <c r="B236" s="10" t="e">
        <f t="shared" si="128"/>
        <v>#REF!</v>
      </c>
      <c r="C236" s="17" t="e">
        <f>VLOOKUP(Audit!#REF!,$V$3:$AE$12,2,FALSE) &amp; VLOOKUP(Audit!#REF!,$V$13:$AE$22,2,FALSE)&amp; IF(Audit!#REF!=10,Audit!#REF!&amp;Audit!#REF!,"")</f>
        <v>#REF!</v>
      </c>
      <c r="D236" s="17" t="e">
        <f>VLOOKUP(Audit!#REF!,$V$3:$AE$12,3,FALSE) &amp; VLOOKUP(Audit!#REF!,$V$13:$AE$22,3,FALSE) &amp;IF(Audit!#REF!=10,Audit!#REF!&amp;Audit!#REF!,"")</f>
        <v>#REF!</v>
      </c>
      <c r="E236" s="17" t="e">
        <f>VLOOKUP(Audit!#REF!,$V$3:$AE$12,4,FALSE)&amp; Audit!#REF! &amp; VLOOKUP(Audit!#REF!,$V$13:$AE$22,4,FALSE)&amp; IF(Audit!#REF!=10,Audit!#REF!&amp;Audit!#REF!,"")</f>
        <v>#REF!</v>
      </c>
      <c r="F236" s="17" t="e">
        <f>VLOOKUP(Audit!#REF!,$V$3:$AE$12,5,FALSE) &amp; VLOOKUP(Audit!#REF!,$V$13:$AE$22,5,FALSE)&amp; IF(Audit!#REF!=10,Audit!#REF!&amp;Audit!#REF!,"")</f>
        <v>#REF!</v>
      </c>
      <c r="G236" s="17" t="e">
        <f>VLOOKUP(Audit!#REF!,$V$3:$AE$12,6,FALSE) &amp; VLOOKUP(Audit!#REF!,$V$13:$AE$22,6,FALSE)&amp; IF(Audit!#REF!=10,Audit!#REF!&amp;Audit!#REF!,"")</f>
        <v>#REF!</v>
      </c>
      <c r="H236" s="17" t="e">
        <f>VLOOKUP(Audit!#REF!,$V$3:$AE$12,7,FALSE) &amp; VLOOKUP(Audit!#REF!,$V$13:$AE$22,7,FALSE)&amp;IF(Audit!#REF!=10,Audit!#REF!&amp;Audit!#REF!,"")</f>
        <v>#REF!</v>
      </c>
      <c r="I236" s="17" t="e">
        <f>VLOOKUP(Audit!#REF!,$V$3:$AE$12,8,FALSE) &amp; Audit!#REF! &amp; VLOOKUP(Audit!#REF!,$V$13:$AE$22,8,FALSE)&amp;IF(Audit!#REF!=10,Audit!#REF!&amp;Audit!#REF!,"")</f>
        <v>#REF!</v>
      </c>
      <c r="J236" s="17" t="e">
        <f>VLOOKUP(Audit!#REF!,$V$3:$AE$12,9,FALSE) &amp; VLOOKUP(Audit!#REF!,$V$13:$AE$22,9,FALSE) &amp; IF(Audit!#REF!=10,Audit!#REF!&amp;Audit!#REF!,"") &amp; IF(Audit!#REF!&lt;&gt;1,U236,"")</f>
        <v>#REF!</v>
      </c>
      <c r="K236" s="17" t="e">
        <f>VLOOKUP(Audit!#REF!,$V$3:$AE$12,10,FALSE) &amp; Audit!#REF! &amp; VLOOKUP(Audit!#REF!,$V$13:$AE$22,10,FALSE) &amp; IF(Audit!#REF!=10,Audit!#REF!&amp;Audit!#REF!,"") &amp; IF(Audit!#REF!&lt;&gt;1,U236,"")</f>
        <v>#REF!</v>
      </c>
      <c r="L236" s="10" t="e">
        <f>Audit!#REF!</f>
        <v>#REF!</v>
      </c>
      <c r="M236" s="10" t="e">
        <f t="shared" si="99"/>
        <v>#REF!</v>
      </c>
      <c r="N236" s="10" t="e">
        <f t="shared" si="100"/>
        <v>#REF!</v>
      </c>
      <c r="O236" s="10" t="e">
        <f t="shared" si="101"/>
        <v>#REF!</v>
      </c>
      <c r="P236" s="10" t="e">
        <f t="shared" si="102"/>
        <v>#REF!</v>
      </c>
      <c r="Q236" s="10" t="e">
        <f t="shared" si="103"/>
        <v>#REF!</v>
      </c>
      <c r="R236" s="10" t="e">
        <f t="shared" si="104"/>
        <v>#REF!</v>
      </c>
      <c r="S236" s="10" t="e">
        <f t="shared" si="105"/>
        <v>#REF!</v>
      </c>
      <c r="T236" s="10" t="e">
        <f t="shared" si="106"/>
        <v>#REF!</v>
      </c>
      <c r="U236" s="17" t="e">
        <f>IF(Audit!#REF!="","",VLOOKUP(Audit!#REF!,$W$26:$X$35,2,FALSE)) &amp; Audit!#REF! &amp; IF(Audit!#REF!="","",IF(Audit!#REF!&lt;=1.4,VLOOKUP(Audit!#REF!,$W$38:X281,2,FALSE),VLOOKUP(Audit!#REF!,$W$51:$X$61,2,FALSE))) &amp; IF(Audit!#REF!="","",VLOOKUP(Audit!#REF!,$Y$26:$Z$35,2,FALSE) &amp; Audit!#REF! &amp; IF(Audit!#REF!="","",IF(Audit!#REF!&lt;=1.4,VLOOKUP(Audit!#REF!,$Y$38:$Z$48,2,FALSE),VLOOKUP(Audit!#REF!,$Y$51:$Z$61,2,FALSE))))</f>
        <v>#REF!</v>
      </c>
      <c r="V236" s="21"/>
      <c r="AH236" s="49" t="e">
        <f>Audit!#REF!</f>
        <v>#REF!</v>
      </c>
      <c r="AI236" s="50" t="e">
        <f>VLOOKUP(Audit!#REF!,$V$3:$AE$12,2,FALSE)&amp; IF(Audit!#REF!=10,Audit!#REF!,"")</f>
        <v>#REF!</v>
      </c>
      <c r="AJ236" s="50" t="e">
        <f>VLOOKUP(Audit!#REF!,$V$13:$AE$22,2,FALSE)&amp; IF(Audit!#REF!=10,Audit!#REF!,"")</f>
        <v>#REF!</v>
      </c>
      <c r="AK236" s="47" t="e">
        <f t="shared" si="107"/>
        <v>#REF!</v>
      </c>
      <c r="AL236" s="50" t="e">
        <f>VLOOKUP(Audit!#REF!,$V$3:$AE$12,3,FALSE)&amp; IF(Audit!#REF!=10,Audit!#REF!,"")</f>
        <v>#REF!</v>
      </c>
      <c r="AM236" s="50" t="e">
        <f>VLOOKUP(Audit!#REF!,$V$13:$AE$22,3,FALSE)&amp; IF(Audit!#REF!=10,Audit!#REF!,"")</f>
        <v>#REF!</v>
      </c>
      <c r="AN236" s="47" t="e">
        <f t="shared" si="108"/>
        <v>#REF!</v>
      </c>
      <c r="AO236" s="50" t="e">
        <f>VLOOKUP(Audit!#REF!,$V$3:$AE$12,4,FALSE) &amp;  Audit!#REF! &amp; IF(Audit!#REF!=10,Audit!#REF!,"")</f>
        <v>#REF!</v>
      </c>
      <c r="AP236" s="50" t="e">
        <f>VLOOKUP(Audit!#REF!,$V$13:$AE$22,4,FALSE)&amp; IF(Audit!#REF!=10,Audit!#REF!,"")</f>
        <v>#REF!</v>
      </c>
      <c r="AQ236" s="47" t="e">
        <f t="shared" si="109"/>
        <v>#REF!</v>
      </c>
      <c r="AR236" s="50" t="e">
        <f>VLOOKUP(Audit!#REF!,$V$3:$AE$12,5,FALSE)&amp; IF(Audit!#REF!=10,Audit!#REF!,"")</f>
        <v>#REF!</v>
      </c>
      <c r="AS236" s="50" t="e">
        <f>VLOOKUP(Audit!#REF!,$V$13:$AE$22,5,FALSE)&amp; IF(Audit!#REF!=10,Audit!#REF!,"")</f>
        <v>#REF!</v>
      </c>
      <c r="AT236" s="47" t="e">
        <f t="shared" si="110"/>
        <v>#REF!</v>
      </c>
      <c r="AU236" s="50" t="e">
        <f>VLOOKUP(Audit!#REF!,$V$3:$AE$12,6,FALSE)&amp; IF(Audit!#REF!=10,Audit!#REF!,"")</f>
        <v>#REF!</v>
      </c>
      <c r="AV236" s="50" t="e">
        <f>VLOOKUP(Audit!#REF!,$V$13:$AE$22,6,FALSE)&amp; IF(Audit!#REF!=10,Audit!#REF!,"")</f>
        <v>#REF!</v>
      </c>
      <c r="AW236" s="47" t="e">
        <f t="shared" si="111"/>
        <v>#REF!</v>
      </c>
      <c r="AX236" s="50" t="e">
        <f>VLOOKUP(Audit!#REF!,$V$3:$AE$12,7,FALSE)&amp; IF(Audit!#REF!=10,Audit!#REF!,"")</f>
        <v>#REF!</v>
      </c>
      <c r="AY236" s="50" t="e">
        <f>VLOOKUP(Audit!#REF!,$V$13:$AE$22,7,FALSE) &amp; IF(Audit!#REF!=10,Audit!#REF!,"")</f>
        <v>#REF!</v>
      </c>
      <c r="AZ236" s="47" t="e">
        <f t="shared" si="112"/>
        <v>#REF!</v>
      </c>
      <c r="BA236" s="50" t="e">
        <f>VLOOKUP(Audit!#REF!,$V$3:$AE$12,8,FALSE)&amp; Audit!#REF! &amp; IF(Audit!#REF!=10,Audit!#REF!,"")</f>
        <v>#REF!</v>
      </c>
      <c r="BB236" s="50" t="e">
        <f>VLOOKUP(Audit!#REF!,$V$13:$AE$22,8,FALSE) &amp; IF(Audit!#REF!=10,Audit!#REF!,"")</f>
        <v>#REF!</v>
      </c>
      <c r="BC236" s="47" t="e">
        <f t="shared" si="113"/>
        <v>#REF!</v>
      </c>
      <c r="BD236" s="50" t="e">
        <f>VLOOKUP(Audit!#REF!,$V$3:$AE$12,9,FALSE)&amp; IF(Audit!#REF!=10,Audit!#REF!,"")</f>
        <v>#REF!</v>
      </c>
      <c r="BE236" s="50" t="e">
        <f>VLOOKUP(Audit!#REF!,$V$13:$AE$22,9,FALSE) &amp; IF(Audit!#REF!=10,Audit!#REF!,"") &amp; IF(Audit!#REF!&lt;&gt;1,U236,"")</f>
        <v>#REF!</v>
      </c>
      <c r="BF236" s="47" t="e">
        <f t="shared" si="114"/>
        <v>#REF!</v>
      </c>
      <c r="BG236" s="50" t="e">
        <f>VLOOKUP(Audit!#REF!,$V$3:$AE$12,10,FALSE) &amp; Audit!#REF! &amp; IF(Audit!#REF!=10,Audit!#REF!,"")</f>
        <v>#REF!</v>
      </c>
      <c r="BH236" s="50" t="e">
        <f>VLOOKUP(Audit!#REF!,$V$13:$AE$22,10,FALSE) &amp; IF(Audit!#REF!=10,Audit!#REF!,"") &amp; IF(Audit!#REF!&lt;&gt;1,U236,"")</f>
        <v>#REF!</v>
      </c>
      <c r="BI236" s="47" t="e">
        <f t="shared" si="115"/>
        <v>#REF!</v>
      </c>
      <c r="BJ236" s="48" t="str">
        <f t="shared" si="116"/>
        <v/>
      </c>
      <c r="BK236" s="48" t="str">
        <f t="shared" si="117"/>
        <v/>
      </c>
      <c r="BL236" s="48" t="str">
        <f t="shared" si="118"/>
        <v/>
      </c>
      <c r="BM236" s="48" t="str">
        <f t="shared" si="119"/>
        <v/>
      </c>
      <c r="BN236" s="48" t="str">
        <f t="shared" si="120"/>
        <v/>
      </c>
      <c r="BO236" s="48" t="str">
        <f t="shared" si="121"/>
        <v/>
      </c>
      <c r="BP236" s="48" t="str">
        <f t="shared" si="122"/>
        <v/>
      </c>
      <c r="BQ236" s="48" t="str">
        <f t="shared" si="123"/>
        <v/>
      </c>
      <c r="BR236" s="48" t="str">
        <f t="shared" si="124"/>
        <v/>
      </c>
      <c r="BS236" s="48" t="str">
        <f t="shared" si="125"/>
        <v/>
      </c>
      <c r="BT236" s="48" t="str">
        <f t="shared" si="126"/>
        <v/>
      </c>
      <c r="BU236" s="48" t="str">
        <f t="shared" si="127"/>
        <v/>
      </c>
    </row>
    <row r="237" spans="1:73">
      <c r="A237" s="10" t="e">
        <f>Audit!#REF!</f>
        <v>#REF!</v>
      </c>
      <c r="B237" s="10" t="e">
        <f t="shared" si="128"/>
        <v>#REF!</v>
      </c>
      <c r="C237" s="17" t="e">
        <f>VLOOKUP(Audit!#REF!,$V$3:$AE$12,2,FALSE) &amp; VLOOKUP(Audit!#REF!,$V$13:$AE$22,2,FALSE)&amp; IF(Audit!#REF!=10,Audit!#REF!&amp;Audit!#REF!,"")</f>
        <v>#REF!</v>
      </c>
      <c r="D237" s="17" t="e">
        <f>VLOOKUP(Audit!#REF!,$V$3:$AE$12,3,FALSE) &amp; VLOOKUP(Audit!#REF!,$V$13:$AE$22,3,FALSE) &amp;IF(Audit!#REF!=10,Audit!#REF!&amp;Audit!#REF!,"")</f>
        <v>#REF!</v>
      </c>
      <c r="E237" s="17" t="e">
        <f>VLOOKUP(Audit!#REF!,$V$3:$AE$12,4,FALSE)&amp; Audit!#REF! &amp; VLOOKUP(Audit!#REF!,$V$13:$AE$22,4,FALSE)&amp; IF(Audit!#REF!=10,Audit!#REF!&amp;Audit!#REF!,"")</f>
        <v>#REF!</v>
      </c>
      <c r="F237" s="17" t="e">
        <f>VLOOKUP(Audit!#REF!,$V$3:$AE$12,5,FALSE) &amp; VLOOKUP(Audit!#REF!,$V$13:$AE$22,5,FALSE)&amp; IF(Audit!#REF!=10,Audit!#REF!&amp;Audit!#REF!,"")</f>
        <v>#REF!</v>
      </c>
      <c r="G237" s="17" t="e">
        <f>VLOOKUP(Audit!#REF!,$V$3:$AE$12,6,FALSE) &amp; VLOOKUP(Audit!#REF!,$V$13:$AE$22,6,FALSE)&amp; IF(Audit!#REF!=10,Audit!#REF!&amp;Audit!#REF!,"")</f>
        <v>#REF!</v>
      </c>
      <c r="H237" s="17" t="e">
        <f>VLOOKUP(Audit!#REF!,$V$3:$AE$12,7,FALSE) &amp; VLOOKUP(Audit!#REF!,$V$13:$AE$22,7,FALSE)&amp;IF(Audit!#REF!=10,Audit!#REF!&amp;Audit!#REF!,"")</f>
        <v>#REF!</v>
      </c>
      <c r="I237" s="17" t="e">
        <f>VLOOKUP(Audit!#REF!,$V$3:$AE$12,8,FALSE) &amp; Audit!#REF! &amp; VLOOKUP(Audit!#REF!,$V$13:$AE$22,8,FALSE)&amp;IF(Audit!#REF!=10,Audit!#REF!&amp;Audit!#REF!,"")</f>
        <v>#REF!</v>
      </c>
      <c r="J237" s="17" t="e">
        <f>VLOOKUP(Audit!#REF!,$V$3:$AE$12,9,FALSE) &amp; VLOOKUP(Audit!#REF!,$V$13:$AE$22,9,FALSE) &amp; IF(Audit!#REF!=10,Audit!#REF!&amp;Audit!#REF!,"") &amp; IF(Audit!#REF!&lt;&gt;1,U237,"")</f>
        <v>#REF!</v>
      </c>
      <c r="K237" s="17" t="e">
        <f>VLOOKUP(Audit!#REF!,$V$3:$AE$12,10,FALSE) &amp; Audit!#REF! &amp; VLOOKUP(Audit!#REF!,$V$13:$AE$22,10,FALSE) &amp; IF(Audit!#REF!=10,Audit!#REF!&amp;Audit!#REF!,"") &amp; IF(Audit!#REF!&lt;&gt;1,U237,"")</f>
        <v>#REF!</v>
      </c>
      <c r="L237" s="10" t="e">
        <f>Audit!#REF!</f>
        <v>#REF!</v>
      </c>
      <c r="M237" s="10" t="e">
        <f t="shared" si="99"/>
        <v>#REF!</v>
      </c>
      <c r="N237" s="10" t="e">
        <f t="shared" si="100"/>
        <v>#REF!</v>
      </c>
      <c r="O237" s="10" t="e">
        <f t="shared" si="101"/>
        <v>#REF!</v>
      </c>
      <c r="P237" s="10" t="e">
        <f t="shared" si="102"/>
        <v>#REF!</v>
      </c>
      <c r="Q237" s="10" t="e">
        <f t="shared" si="103"/>
        <v>#REF!</v>
      </c>
      <c r="R237" s="10" t="e">
        <f t="shared" si="104"/>
        <v>#REF!</v>
      </c>
      <c r="S237" s="10" t="e">
        <f t="shared" si="105"/>
        <v>#REF!</v>
      </c>
      <c r="T237" s="10" t="e">
        <f t="shared" si="106"/>
        <v>#REF!</v>
      </c>
      <c r="U237" s="17" t="e">
        <f>IF(Audit!#REF!="","",VLOOKUP(Audit!#REF!,$W$26:$X$35,2,FALSE)) &amp; Audit!#REF! &amp; IF(Audit!#REF!="","",IF(Audit!#REF!&lt;=1.4,VLOOKUP(Audit!#REF!,$W$38:X282,2,FALSE),VLOOKUP(Audit!#REF!,$W$51:$X$61,2,FALSE))) &amp; IF(Audit!#REF!="","",VLOOKUP(Audit!#REF!,$Y$26:$Z$35,2,FALSE) &amp; Audit!#REF! &amp; IF(Audit!#REF!="","",IF(Audit!#REF!&lt;=1.4,VLOOKUP(Audit!#REF!,$Y$38:$Z$48,2,FALSE),VLOOKUP(Audit!#REF!,$Y$51:$Z$61,2,FALSE))))</f>
        <v>#REF!</v>
      </c>
      <c r="V237" s="21"/>
      <c r="AH237" s="49" t="e">
        <f>Audit!#REF!</f>
        <v>#REF!</v>
      </c>
      <c r="AI237" s="50" t="e">
        <f>VLOOKUP(Audit!#REF!,$V$3:$AE$12,2,FALSE)&amp; IF(Audit!#REF!=10,Audit!#REF!,"")</f>
        <v>#REF!</v>
      </c>
      <c r="AJ237" s="50" t="e">
        <f>VLOOKUP(Audit!#REF!,$V$13:$AE$22,2,FALSE)&amp; IF(Audit!#REF!=10,Audit!#REF!,"")</f>
        <v>#REF!</v>
      </c>
      <c r="AK237" s="47" t="e">
        <f t="shared" si="107"/>
        <v>#REF!</v>
      </c>
      <c r="AL237" s="50" t="e">
        <f>VLOOKUP(Audit!#REF!,$V$3:$AE$12,3,FALSE)&amp; IF(Audit!#REF!=10,Audit!#REF!,"")</f>
        <v>#REF!</v>
      </c>
      <c r="AM237" s="50" t="e">
        <f>VLOOKUP(Audit!#REF!,$V$13:$AE$22,3,FALSE)&amp; IF(Audit!#REF!=10,Audit!#REF!,"")</f>
        <v>#REF!</v>
      </c>
      <c r="AN237" s="47" t="e">
        <f t="shared" si="108"/>
        <v>#REF!</v>
      </c>
      <c r="AO237" s="50" t="e">
        <f>VLOOKUP(Audit!#REF!,$V$3:$AE$12,4,FALSE) &amp;  Audit!#REF! &amp; IF(Audit!#REF!=10,Audit!#REF!,"")</f>
        <v>#REF!</v>
      </c>
      <c r="AP237" s="50" t="e">
        <f>VLOOKUP(Audit!#REF!,$V$13:$AE$22,4,FALSE)&amp; IF(Audit!#REF!=10,Audit!#REF!,"")</f>
        <v>#REF!</v>
      </c>
      <c r="AQ237" s="47" t="e">
        <f t="shared" si="109"/>
        <v>#REF!</v>
      </c>
      <c r="AR237" s="50" t="e">
        <f>VLOOKUP(Audit!#REF!,$V$3:$AE$12,5,FALSE)&amp; IF(Audit!#REF!=10,Audit!#REF!,"")</f>
        <v>#REF!</v>
      </c>
      <c r="AS237" s="50" t="e">
        <f>VLOOKUP(Audit!#REF!,$V$13:$AE$22,5,FALSE)&amp; IF(Audit!#REF!=10,Audit!#REF!,"")</f>
        <v>#REF!</v>
      </c>
      <c r="AT237" s="47" t="e">
        <f t="shared" si="110"/>
        <v>#REF!</v>
      </c>
      <c r="AU237" s="50" t="e">
        <f>VLOOKUP(Audit!#REF!,$V$3:$AE$12,6,FALSE)&amp; IF(Audit!#REF!=10,Audit!#REF!,"")</f>
        <v>#REF!</v>
      </c>
      <c r="AV237" s="50" t="e">
        <f>VLOOKUP(Audit!#REF!,$V$13:$AE$22,6,FALSE)&amp; IF(Audit!#REF!=10,Audit!#REF!,"")</f>
        <v>#REF!</v>
      </c>
      <c r="AW237" s="47" t="e">
        <f t="shared" si="111"/>
        <v>#REF!</v>
      </c>
      <c r="AX237" s="50" t="e">
        <f>VLOOKUP(Audit!#REF!,$V$3:$AE$12,7,FALSE)&amp; IF(Audit!#REF!=10,Audit!#REF!,"")</f>
        <v>#REF!</v>
      </c>
      <c r="AY237" s="50" t="e">
        <f>VLOOKUP(Audit!#REF!,$V$13:$AE$22,7,FALSE) &amp; IF(Audit!#REF!=10,Audit!#REF!,"")</f>
        <v>#REF!</v>
      </c>
      <c r="AZ237" s="47" t="e">
        <f t="shared" si="112"/>
        <v>#REF!</v>
      </c>
      <c r="BA237" s="50" t="e">
        <f>VLOOKUP(Audit!#REF!,$V$3:$AE$12,8,FALSE)&amp; Audit!#REF! &amp; IF(Audit!#REF!=10,Audit!#REF!,"")</f>
        <v>#REF!</v>
      </c>
      <c r="BB237" s="50" t="e">
        <f>VLOOKUP(Audit!#REF!,$V$13:$AE$22,8,FALSE) &amp; IF(Audit!#REF!=10,Audit!#REF!,"")</f>
        <v>#REF!</v>
      </c>
      <c r="BC237" s="47" t="e">
        <f t="shared" si="113"/>
        <v>#REF!</v>
      </c>
      <c r="BD237" s="50" t="e">
        <f>VLOOKUP(Audit!#REF!,$V$3:$AE$12,9,FALSE)&amp; IF(Audit!#REF!=10,Audit!#REF!,"")</f>
        <v>#REF!</v>
      </c>
      <c r="BE237" s="50" t="e">
        <f>VLOOKUP(Audit!#REF!,$V$13:$AE$22,9,FALSE) &amp; IF(Audit!#REF!=10,Audit!#REF!,"") &amp; IF(Audit!#REF!&lt;&gt;1,U237,"")</f>
        <v>#REF!</v>
      </c>
      <c r="BF237" s="47" t="e">
        <f t="shared" si="114"/>
        <v>#REF!</v>
      </c>
      <c r="BG237" s="50" t="e">
        <f>VLOOKUP(Audit!#REF!,$V$3:$AE$12,10,FALSE) &amp; Audit!#REF! &amp; IF(Audit!#REF!=10,Audit!#REF!,"")</f>
        <v>#REF!</v>
      </c>
      <c r="BH237" s="50" t="e">
        <f>VLOOKUP(Audit!#REF!,$V$13:$AE$22,10,FALSE) &amp; IF(Audit!#REF!=10,Audit!#REF!,"") &amp; IF(Audit!#REF!&lt;&gt;1,U237,"")</f>
        <v>#REF!</v>
      </c>
      <c r="BI237" s="47" t="e">
        <f t="shared" si="115"/>
        <v>#REF!</v>
      </c>
      <c r="BJ237" s="48" t="str">
        <f t="shared" si="116"/>
        <v/>
      </c>
      <c r="BK237" s="48" t="str">
        <f t="shared" si="117"/>
        <v/>
      </c>
      <c r="BL237" s="48" t="str">
        <f t="shared" si="118"/>
        <v/>
      </c>
      <c r="BM237" s="48" t="str">
        <f t="shared" si="119"/>
        <v/>
      </c>
      <c r="BN237" s="48" t="str">
        <f t="shared" si="120"/>
        <v/>
      </c>
      <c r="BO237" s="48" t="str">
        <f t="shared" si="121"/>
        <v/>
      </c>
      <c r="BP237" s="48" t="str">
        <f t="shared" si="122"/>
        <v/>
      </c>
      <c r="BQ237" s="48" t="str">
        <f t="shared" si="123"/>
        <v/>
      </c>
      <c r="BR237" s="48" t="str">
        <f t="shared" si="124"/>
        <v/>
      </c>
      <c r="BS237" s="48" t="str">
        <f t="shared" si="125"/>
        <v/>
      </c>
      <c r="BT237" s="48" t="str">
        <f t="shared" si="126"/>
        <v/>
      </c>
      <c r="BU237" s="48" t="str">
        <f t="shared" si="127"/>
        <v/>
      </c>
    </row>
    <row r="238" spans="1:73">
      <c r="A238" s="10" t="e">
        <f>Audit!#REF!</f>
        <v>#REF!</v>
      </c>
      <c r="B238" s="10" t="e">
        <f t="shared" si="128"/>
        <v>#REF!</v>
      </c>
      <c r="C238" s="17" t="e">
        <f>VLOOKUP(Audit!#REF!,$V$3:$AE$12,2,FALSE) &amp; VLOOKUP(Audit!#REF!,$V$13:$AE$22,2,FALSE)&amp; IF(Audit!#REF!=10,Audit!#REF!&amp;Audit!#REF!,"")</f>
        <v>#REF!</v>
      </c>
      <c r="D238" s="17" t="e">
        <f>VLOOKUP(Audit!#REF!,$V$3:$AE$12,3,FALSE) &amp; VLOOKUP(Audit!#REF!,$V$13:$AE$22,3,FALSE) &amp;IF(Audit!#REF!=10,Audit!#REF!&amp;Audit!#REF!,"")</f>
        <v>#REF!</v>
      </c>
      <c r="E238" s="17" t="e">
        <f>VLOOKUP(Audit!#REF!,$V$3:$AE$12,4,FALSE)&amp; Audit!#REF! &amp; VLOOKUP(Audit!#REF!,$V$13:$AE$22,4,FALSE)&amp; IF(Audit!#REF!=10,Audit!#REF!&amp;Audit!#REF!,"")</f>
        <v>#REF!</v>
      </c>
      <c r="F238" s="17" t="e">
        <f>VLOOKUP(Audit!#REF!,$V$3:$AE$12,5,FALSE) &amp; VLOOKUP(Audit!#REF!,$V$13:$AE$22,5,FALSE)&amp; IF(Audit!#REF!=10,Audit!#REF!&amp;Audit!#REF!,"")</f>
        <v>#REF!</v>
      </c>
      <c r="G238" s="17" t="e">
        <f>VLOOKUP(Audit!#REF!,$V$3:$AE$12,6,FALSE) &amp; VLOOKUP(Audit!#REF!,$V$13:$AE$22,6,FALSE)&amp; IF(Audit!#REF!=10,Audit!#REF!&amp;Audit!#REF!,"")</f>
        <v>#REF!</v>
      </c>
      <c r="H238" s="17" t="e">
        <f>VLOOKUP(Audit!#REF!,$V$3:$AE$12,7,FALSE) &amp; VLOOKUP(Audit!#REF!,$V$13:$AE$22,7,FALSE)&amp;IF(Audit!#REF!=10,Audit!#REF!&amp;Audit!#REF!,"")</f>
        <v>#REF!</v>
      </c>
      <c r="I238" s="17" t="e">
        <f>VLOOKUP(Audit!#REF!,$V$3:$AE$12,8,FALSE) &amp; Audit!#REF! &amp; VLOOKUP(Audit!#REF!,$V$13:$AE$22,8,FALSE)&amp;IF(Audit!#REF!=10,Audit!#REF!&amp;Audit!#REF!,"")</f>
        <v>#REF!</v>
      </c>
      <c r="J238" s="17" t="e">
        <f>VLOOKUP(Audit!#REF!,$V$3:$AE$12,9,FALSE) &amp; VLOOKUP(Audit!#REF!,$V$13:$AE$22,9,FALSE) &amp; IF(Audit!#REF!=10,Audit!#REF!&amp;Audit!#REF!,"") &amp; IF(Audit!#REF!&lt;&gt;1,U238,"")</f>
        <v>#REF!</v>
      </c>
      <c r="K238" s="17" t="e">
        <f>VLOOKUP(Audit!#REF!,$V$3:$AE$12,10,FALSE) &amp; Audit!#REF! &amp; VLOOKUP(Audit!#REF!,$V$13:$AE$22,10,FALSE) &amp; IF(Audit!#REF!=10,Audit!#REF!&amp;Audit!#REF!,"") &amp; IF(Audit!#REF!&lt;&gt;1,U238,"")</f>
        <v>#REF!</v>
      </c>
      <c r="L238" s="10" t="e">
        <f>Audit!#REF!</f>
        <v>#REF!</v>
      </c>
      <c r="M238" s="10" t="e">
        <f t="shared" si="99"/>
        <v>#REF!</v>
      </c>
      <c r="N238" s="10" t="e">
        <f t="shared" si="100"/>
        <v>#REF!</v>
      </c>
      <c r="O238" s="10" t="e">
        <f t="shared" si="101"/>
        <v>#REF!</v>
      </c>
      <c r="P238" s="10" t="e">
        <f t="shared" si="102"/>
        <v>#REF!</v>
      </c>
      <c r="Q238" s="10" t="e">
        <f t="shared" si="103"/>
        <v>#REF!</v>
      </c>
      <c r="R238" s="10" t="e">
        <f t="shared" si="104"/>
        <v>#REF!</v>
      </c>
      <c r="S238" s="10" t="e">
        <f t="shared" si="105"/>
        <v>#REF!</v>
      </c>
      <c r="T238" s="10" t="e">
        <f t="shared" si="106"/>
        <v>#REF!</v>
      </c>
      <c r="U238" s="17" t="e">
        <f>IF(Audit!#REF!="","",VLOOKUP(Audit!#REF!,$W$26:$X$35,2,FALSE)) &amp; Audit!#REF! &amp; IF(Audit!#REF!="","",IF(Audit!#REF!&lt;=1.4,VLOOKUP(Audit!#REF!,$W$38:X283,2,FALSE),VLOOKUP(Audit!#REF!,$W$51:$X$61,2,FALSE))) &amp; IF(Audit!#REF!="","",VLOOKUP(Audit!#REF!,$Y$26:$Z$35,2,FALSE) &amp; Audit!#REF! &amp; IF(Audit!#REF!="","",IF(Audit!#REF!&lt;=1.4,VLOOKUP(Audit!#REF!,$Y$38:$Z$48,2,FALSE),VLOOKUP(Audit!#REF!,$Y$51:$Z$61,2,FALSE))))</f>
        <v>#REF!</v>
      </c>
      <c r="V238" s="21"/>
      <c r="AH238" s="49" t="e">
        <f>Audit!#REF!</f>
        <v>#REF!</v>
      </c>
      <c r="AI238" s="50" t="e">
        <f>VLOOKUP(Audit!#REF!,$V$3:$AE$12,2,FALSE)&amp; IF(Audit!#REF!=10,Audit!#REF!,"")</f>
        <v>#REF!</v>
      </c>
      <c r="AJ238" s="50" t="e">
        <f>VLOOKUP(Audit!#REF!,$V$13:$AE$22,2,FALSE)&amp; IF(Audit!#REF!=10,Audit!#REF!,"")</f>
        <v>#REF!</v>
      </c>
      <c r="AK238" s="47" t="e">
        <f t="shared" si="107"/>
        <v>#REF!</v>
      </c>
      <c r="AL238" s="50" t="e">
        <f>VLOOKUP(Audit!#REF!,$V$3:$AE$12,3,FALSE)&amp; IF(Audit!#REF!=10,Audit!#REF!,"")</f>
        <v>#REF!</v>
      </c>
      <c r="AM238" s="50" t="e">
        <f>VLOOKUP(Audit!#REF!,$V$13:$AE$22,3,FALSE)&amp; IF(Audit!#REF!=10,Audit!#REF!,"")</f>
        <v>#REF!</v>
      </c>
      <c r="AN238" s="47" t="e">
        <f t="shared" si="108"/>
        <v>#REF!</v>
      </c>
      <c r="AO238" s="50" t="e">
        <f>VLOOKUP(Audit!#REF!,$V$3:$AE$12,4,FALSE) &amp;  Audit!#REF! &amp; IF(Audit!#REF!=10,Audit!#REF!,"")</f>
        <v>#REF!</v>
      </c>
      <c r="AP238" s="50" t="e">
        <f>VLOOKUP(Audit!#REF!,$V$13:$AE$22,4,FALSE)&amp; IF(Audit!#REF!=10,Audit!#REF!,"")</f>
        <v>#REF!</v>
      </c>
      <c r="AQ238" s="47" t="e">
        <f t="shared" si="109"/>
        <v>#REF!</v>
      </c>
      <c r="AR238" s="50" t="e">
        <f>VLOOKUP(Audit!#REF!,$V$3:$AE$12,5,FALSE)&amp; IF(Audit!#REF!=10,Audit!#REF!,"")</f>
        <v>#REF!</v>
      </c>
      <c r="AS238" s="50" t="e">
        <f>VLOOKUP(Audit!#REF!,$V$13:$AE$22,5,FALSE)&amp; IF(Audit!#REF!=10,Audit!#REF!,"")</f>
        <v>#REF!</v>
      </c>
      <c r="AT238" s="47" t="e">
        <f t="shared" si="110"/>
        <v>#REF!</v>
      </c>
      <c r="AU238" s="50" t="e">
        <f>VLOOKUP(Audit!#REF!,$V$3:$AE$12,6,FALSE)&amp; IF(Audit!#REF!=10,Audit!#REF!,"")</f>
        <v>#REF!</v>
      </c>
      <c r="AV238" s="50" t="e">
        <f>VLOOKUP(Audit!#REF!,$V$13:$AE$22,6,FALSE)&amp; IF(Audit!#REF!=10,Audit!#REF!,"")</f>
        <v>#REF!</v>
      </c>
      <c r="AW238" s="47" t="e">
        <f t="shared" si="111"/>
        <v>#REF!</v>
      </c>
      <c r="AX238" s="50" t="e">
        <f>VLOOKUP(Audit!#REF!,$V$3:$AE$12,7,FALSE)&amp; IF(Audit!#REF!=10,Audit!#REF!,"")</f>
        <v>#REF!</v>
      </c>
      <c r="AY238" s="50" t="e">
        <f>VLOOKUP(Audit!#REF!,$V$13:$AE$22,7,FALSE) &amp; IF(Audit!#REF!=10,Audit!#REF!,"")</f>
        <v>#REF!</v>
      </c>
      <c r="AZ238" s="47" t="e">
        <f t="shared" si="112"/>
        <v>#REF!</v>
      </c>
      <c r="BA238" s="50" t="e">
        <f>VLOOKUP(Audit!#REF!,$V$3:$AE$12,8,FALSE)&amp; Audit!#REF! &amp; IF(Audit!#REF!=10,Audit!#REF!,"")</f>
        <v>#REF!</v>
      </c>
      <c r="BB238" s="50" t="e">
        <f>VLOOKUP(Audit!#REF!,$V$13:$AE$22,8,FALSE) &amp; IF(Audit!#REF!=10,Audit!#REF!,"")</f>
        <v>#REF!</v>
      </c>
      <c r="BC238" s="47" t="e">
        <f t="shared" si="113"/>
        <v>#REF!</v>
      </c>
      <c r="BD238" s="50" t="e">
        <f>VLOOKUP(Audit!#REF!,$V$3:$AE$12,9,FALSE)&amp; IF(Audit!#REF!=10,Audit!#REF!,"")</f>
        <v>#REF!</v>
      </c>
      <c r="BE238" s="50" t="e">
        <f>VLOOKUP(Audit!#REF!,$V$13:$AE$22,9,FALSE) &amp; IF(Audit!#REF!=10,Audit!#REF!,"") &amp; IF(Audit!#REF!&lt;&gt;1,U238,"")</f>
        <v>#REF!</v>
      </c>
      <c r="BF238" s="47" t="e">
        <f t="shared" si="114"/>
        <v>#REF!</v>
      </c>
      <c r="BG238" s="50" t="e">
        <f>VLOOKUP(Audit!#REF!,$V$3:$AE$12,10,FALSE) &amp; Audit!#REF! &amp; IF(Audit!#REF!=10,Audit!#REF!,"")</f>
        <v>#REF!</v>
      </c>
      <c r="BH238" s="50" t="e">
        <f>VLOOKUP(Audit!#REF!,$V$13:$AE$22,10,FALSE) &amp; IF(Audit!#REF!=10,Audit!#REF!,"") &amp; IF(Audit!#REF!&lt;&gt;1,U238,"")</f>
        <v>#REF!</v>
      </c>
      <c r="BI238" s="47" t="e">
        <f t="shared" si="115"/>
        <v>#REF!</v>
      </c>
      <c r="BJ238" s="48" t="str">
        <f t="shared" si="116"/>
        <v/>
      </c>
      <c r="BK238" s="48" t="str">
        <f t="shared" si="117"/>
        <v/>
      </c>
      <c r="BL238" s="48" t="str">
        <f t="shared" si="118"/>
        <v/>
      </c>
      <c r="BM238" s="48" t="str">
        <f t="shared" si="119"/>
        <v/>
      </c>
      <c r="BN238" s="48" t="str">
        <f t="shared" si="120"/>
        <v/>
      </c>
      <c r="BO238" s="48" t="str">
        <f t="shared" si="121"/>
        <v/>
      </c>
      <c r="BP238" s="48" t="str">
        <f t="shared" si="122"/>
        <v/>
      </c>
      <c r="BQ238" s="48" t="str">
        <f t="shared" si="123"/>
        <v/>
      </c>
      <c r="BR238" s="48" t="str">
        <f t="shared" si="124"/>
        <v/>
      </c>
      <c r="BS238" s="48" t="str">
        <f t="shared" si="125"/>
        <v/>
      </c>
      <c r="BT238" s="48" t="str">
        <f t="shared" si="126"/>
        <v/>
      </c>
      <c r="BU238" s="48" t="str">
        <f t="shared" si="127"/>
        <v/>
      </c>
    </row>
    <row r="239" spans="1:73">
      <c r="A239" s="10" t="e">
        <f>Audit!#REF!</f>
        <v>#REF!</v>
      </c>
      <c r="B239" s="10" t="e">
        <f t="shared" si="128"/>
        <v>#REF!</v>
      </c>
      <c r="C239" s="17" t="e">
        <f>VLOOKUP(Audit!#REF!,$V$3:$AE$12,2,FALSE) &amp; VLOOKUP(Audit!#REF!,$V$13:$AE$22,2,FALSE)&amp; IF(Audit!#REF!=10,Audit!#REF!&amp;Audit!#REF!,"")</f>
        <v>#REF!</v>
      </c>
      <c r="D239" s="17" t="e">
        <f>VLOOKUP(Audit!#REF!,$V$3:$AE$12,3,FALSE) &amp; VLOOKUP(Audit!#REF!,$V$13:$AE$22,3,FALSE) &amp;IF(Audit!#REF!=10,Audit!#REF!&amp;Audit!#REF!,"")</f>
        <v>#REF!</v>
      </c>
      <c r="E239" s="17" t="e">
        <f>VLOOKUP(Audit!#REF!,$V$3:$AE$12,4,FALSE)&amp; Audit!#REF! &amp; VLOOKUP(Audit!#REF!,$V$13:$AE$22,4,FALSE)&amp; IF(Audit!#REF!=10,Audit!#REF!&amp;Audit!#REF!,"")</f>
        <v>#REF!</v>
      </c>
      <c r="F239" s="17" t="e">
        <f>VLOOKUP(Audit!#REF!,$V$3:$AE$12,5,FALSE) &amp; VLOOKUP(Audit!#REF!,$V$13:$AE$22,5,FALSE)&amp; IF(Audit!#REF!=10,Audit!#REF!&amp;Audit!#REF!,"")</f>
        <v>#REF!</v>
      </c>
      <c r="G239" s="17" t="e">
        <f>VLOOKUP(Audit!#REF!,$V$3:$AE$12,6,FALSE) &amp; VLOOKUP(Audit!#REF!,$V$13:$AE$22,6,FALSE)&amp; IF(Audit!#REF!=10,Audit!#REF!&amp;Audit!#REF!,"")</f>
        <v>#REF!</v>
      </c>
      <c r="H239" s="17" t="e">
        <f>VLOOKUP(Audit!#REF!,$V$3:$AE$12,7,FALSE) &amp; VLOOKUP(Audit!#REF!,$V$13:$AE$22,7,FALSE)&amp;IF(Audit!#REF!=10,Audit!#REF!&amp;Audit!#REF!,"")</f>
        <v>#REF!</v>
      </c>
      <c r="I239" s="17" t="e">
        <f>VLOOKUP(Audit!#REF!,$V$3:$AE$12,8,FALSE) &amp; Audit!#REF! &amp; VLOOKUP(Audit!#REF!,$V$13:$AE$22,8,FALSE)&amp;IF(Audit!#REF!=10,Audit!#REF!&amp;Audit!#REF!,"")</f>
        <v>#REF!</v>
      </c>
      <c r="J239" s="17" t="e">
        <f>VLOOKUP(Audit!#REF!,$V$3:$AE$12,9,FALSE) &amp; VLOOKUP(Audit!#REF!,$V$13:$AE$22,9,FALSE) &amp; IF(Audit!#REF!=10,Audit!#REF!&amp;Audit!#REF!,"") &amp; IF(Audit!#REF!&lt;&gt;1,U239,"")</f>
        <v>#REF!</v>
      </c>
      <c r="K239" s="17" t="e">
        <f>VLOOKUP(Audit!#REF!,$V$3:$AE$12,10,FALSE) &amp; Audit!#REF! &amp; VLOOKUP(Audit!#REF!,$V$13:$AE$22,10,FALSE) &amp; IF(Audit!#REF!=10,Audit!#REF!&amp;Audit!#REF!,"") &amp; IF(Audit!#REF!&lt;&gt;1,U239,"")</f>
        <v>#REF!</v>
      </c>
      <c r="L239" s="10" t="e">
        <f>Audit!#REF!</f>
        <v>#REF!</v>
      </c>
      <c r="M239" s="10" t="e">
        <f t="shared" si="99"/>
        <v>#REF!</v>
      </c>
      <c r="N239" s="10" t="e">
        <f t="shared" si="100"/>
        <v>#REF!</v>
      </c>
      <c r="O239" s="10" t="e">
        <f t="shared" si="101"/>
        <v>#REF!</v>
      </c>
      <c r="P239" s="10" t="e">
        <f t="shared" si="102"/>
        <v>#REF!</v>
      </c>
      <c r="Q239" s="10" t="e">
        <f t="shared" si="103"/>
        <v>#REF!</v>
      </c>
      <c r="R239" s="10" t="e">
        <f t="shared" si="104"/>
        <v>#REF!</v>
      </c>
      <c r="S239" s="10" t="e">
        <f t="shared" si="105"/>
        <v>#REF!</v>
      </c>
      <c r="T239" s="10" t="e">
        <f t="shared" si="106"/>
        <v>#REF!</v>
      </c>
      <c r="U239" s="17" t="e">
        <f>IF(Audit!#REF!="","",VLOOKUP(Audit!#REF!,$W$26:$X$35,2,FALSE)) &amp; Audit!#REF! &amp; IF(Audit!#REF!="","",IF(Audit!#REF!&lt;=1.4,VLOOKUP(Audit!#REF!,$W$38:X284,2,FALSE),VLOOKUP(Audit!#REF!,$W$51:$X$61,2,FALSE))) &amp; IF(Audit!#REF!="","",VLOOKUP(Audit!#REF!,$Y$26:$Z$35,2,FALSE) &amp; Audit!#REF! &amp; IF(Audit!#REF!="","",IF(Audit!#REF!&lt;=1.4,VLOOKUP(Audit!#REF!,$Y$38:$Z$48,2,FALSE),VLOOKUP(Audit!#REF!,$Y$51:$Z$61,2,FALSE))))</f>
        <v>#REF!</v>
      </c>
      <c r="V239" s="21"/>
      <c r="AH239" s="49" t="e">
        <f>Audit!#REF!</f>
        <v>#REF!</v>
      </c>
      <c r="AI239" s="50" t="e">
        <f>VLOOKUP(Audit!#REF!,$V$3:$AE$12,2,FALSE)&amp; IF(Audit!#REF!=10,Audit!#REF!,"")</f>
        <v>#REF!</v>
      </c>
      <c r="AJ239" s="50" t="e">
        <f>VLOOKUP(Audit!#REF!,$V$13:$AE$22,2,FALSE)&amp; IF(Audit!#REF!=10,Audit!#REF!,"")</f>
        <v>#REF!</v>
      </c>
      <c r="AK239" s="47" t="e">
        <f t="shared" si="107"/>
        <v>#REF!</v>
      </c>
      <c r="AL239" s="50" t="e">
        <f>VLOOKUP(Audit!#REF!,$V$3:$AE$12,3,FALSE)&amp; IF(Audit!#REF!=10,Audit!#REF!,"")</f>
        <v>#REF!</v>
      </c>
      <c r="AM239" s="50" t="e">
        <f>VLOOKUP(Audit!#REF!,$V$13:$AE$22,3,FALSE)&amp; IF(Audit!#REF!=10,Audit!#REF!,"")</f>
        <v>#REF!</v>
      </c>
      <c r="AN239" s="47" t="e">
        <f t="shared" si="108"/>
        <v>#REF!</v>
      </c>
      <c r="AO239" s="50" t="e">
        <f>VLOOKUP(Audit!#REF!,$V$3:$AE$12,4,FALSE) &amp;  Audit!#REF! &amp; IF(Audit!#REF!=10,Audit!#REF!,"")</f>
        <v>#REF!</v>
      </c>
      <c r="AP239" s="50" t="e">
        <f>VLOOKUP(Audit!#REF!,$V$13:$AE$22,4,FALSE)&amp; IF(Audit!#REF!=10,Audit!#REF!,"")</f>
        <v>#REF!</v>
      </c>
      <c r="AQ239" s="47" t="e">
        <f t="shared" si="109"/>
        <v>#REF!</v>
      </c>
      <c r="AR239" s="50" t="e">
        <f>VLOOKUP(Audit!#REF!,$V$3:$AE$12,5,FALSE)&amp; IF(Audit!#REF!=10,Audit!#REF!,"")</f>
        <v>#REF!</v>
      </c>
      <c r="AS239" s="50" t="e">
        <f>VLOOKUP(Audit!#REF!,$V$13:$AE$22,5,FALSE)&amp; IF(Audit!#REF!=10,Audit!#REF!,"")</f>
        <v>#REF!</v>
      </c>
      <c r="AT239" s="47" t="e">
        <f t="shared" si="110"/>
        <v>#REF!</v>
      </c>
      <c r="AU239" s="50" t="e">
        <f>VLOOKUP(Audit!#REF!,$V$3:$AE$12,6,FALSE)&amp; IF(Audit!#REF!=10,Audit!#REF!,"")</f>
        <v>#REF!</v>
      </c>
      <c r="AV239" s="50" t="e">
        <f>VLOOKUP(Audit!#REF!,$V$13:$AE$22,6,FALSE)&amp; IF(Audit!#REF!=10,Audit!#REF!,"")</f>
        <v>#REF!</v>
      </c>
      <c r="AW239" s="47" t="e">
        <f t="shared" si="111"/>
        <v>#REF!</v>
      </c>
      <c r="AX239" s="50" t="e">
        <f>VLOOKUP(Audit!#REF!,$V$3:$AE$12,7,FALSE)&amp; IF(Audit!#REF!=10,Audit!#REF!,"")</f>
        <v>#REF!</v>
      </c>
      <c r="AY239" s="50" t="e">
        <f>VLOOKUP(Audit!#REF!,$V$13:$AE$22,7,FALSE) &amp; IF(Audit!#REF!=10,Audit!#REF!,"")</f>
        <v>#REF!</v>
      </c>
      <c r="AZ239" s="47" t="e">
        <f t="shared" si="112"/>
        <v>#REF!</v>
      </c>
      <c r="BA239" s="50" t="e">
        <f>VLOOKUP(Audit!#REF!,$V$3:$AE$12,8,FALSE)&amp; Audit!#REF! &amp; IF(Audit!#REF!=10,Audit!#REF!,"")</f>
        <v>#REF!</v>
      </c>
      <c r="BB239" s="50" t="e">
        <f>VLOOKUP(Audit!#REF!,$V$13:$AE$22,8,FALSE) &amp; IF(Audit!#REF!=10,Audit!#REF!,"")</f>
        <v>#REF!</v>
      </c>
      <c r="BC239" s="47" t="e">
        <f t="shared" si="113"/>
        <v>#REF!</v>
      </c>
      <c r="BD239" s="50" t="e">
        <f>VLOOKUP(Audit!#REF!,$V$3:$AE$12,9,FALSE)&amp; IF(Audit!#REF!=10,Audit!#REF!,"")</f>
        <v>#REF!</v>
      </c>
      <c r="BE239" s="50" t="e">
        <f>VLOOKUP(Audit!#REF!,$V$13:$AE$22,9,FALSE) &amp; IF(Audit!#REF!=10,Audit!#REF!,"") &amp; IF(Audit!#REF!&lt;&gt;1,U239,"")</f>
        <v>#REF!</v>
      </c>
      <c r="BF239" s="47" t="e">
        <f t="shared" si="114"/>
        <v>#REF!</v>
      </c>
      <c r="BG239" s="50" t="e">
        <f>VLOOKUP(Audit!#REF!,$V$3:$AE$12,10,FALSE) &amp; Audit!#REF! &amp; IF(Audit!#REF!=10,Audit!#REF!,"")</f>
        <v>#REF!</v>
      </c>
      <c r="BH239" s="50" t="e">
        <f>VLOOKUP(Audit!#REF!,$V$13:$AE$22,10,FALSE) &amp; IF(Audit!#REF!=10,Audit!#REF!,"") &amp; IF(Audit!#REF!&lt;&gt;1,U239,"")</f>
        <v>#REF!</v>
      </c>
      <c r="BI239" s="47" t="e">
        <f t="shared" si="115"/>
        <v>#REF!</v>
      </c>
      <c r="BJ239" s="48" t="str">
        <f t="shared" si="116"/>
        <v/>
      </c>
      <c r="BK239" s="48" t="str">
        <f t="shared" si="117"/>
        <v/>
      </c>
      <c r="BL239" s="48" t="str">
        <f t="shared" si="118"/>
        <v/>
      </c>
      <c r="BM239" s="48" t="str">
        <f t="shared" si="119"/>
        <v/>
      </c>
      <c r="BN239" s="48" t="str">
        <f t="shared" si="120"/>
        <v/>
      </c>
      <c r="BO239" s="48" t="str">
        <f t="shared" si="121"/>
        <v/>
      </c>
      <c r="BP239" s="48" t="str">
        <f t="shared" si="122"/>
        <v/>
      </c>
      <c r="BQ239" s="48" t="str">
        <f t="shared" si="123"/>
        <v/>
      </c>
      <c r="BR239" s="48" t="str">
        <f t="shared" si="124"/>
        <v/>
      </c>
      <c r="BS239" s="48" t="str">
        <f t="shared" si="125"/>
        <v/>
      </c>
      <c r="BT239" s="48" t="str">
        <f t="shared" si="126"/>
        <v/>
      </c>
      <c r="BU239" s="48" t="str">
        <f t="shared" si="127"/>
        <v/>
      </c>
    </row>
    <row r="240" spans="1:73">
      <c r="A240" s="10" t="e">
        <f>Audit!#REF!</f>
        <v>#REF!</v>
      </c>
      <c r="B240" s="10" t="e">
        <f t="shared" si="128"/>
        <v>#REF!</v>
      </c>
      <c r="C240" s="17" t="e">
        <f>VLOOKUP(Audit!#REF!,$V$3:$AE$12,2,FALSE) &amp; VLOOKUP(Audit!#REF!,$V$13:$AE$22,2,FALSE)&amp; IF(Audit!#REF!=10,Audit!#REF!&amp;Audit!#REF!,"")</f>
        <v>#REF!</v>
      </c>
      <c r="D240" s="17" t="e">
        <f>VLOOKUP(Audit!#REF!,$V$3:$AE$12,3,FALSE) &amp; VLOOKUP(Audit!#REF!,$V$13:$AE$22,3,FALSE) &amp;IF(Audit!#REF!=10,Audit!#REF!&amp;Audit!#REF!,"")</f>
        <v>#REF!</v>
      </c>
      <c r="E240" s="17" t="e">
        <f>VLOOKUP(Audit!#REF!,$V$3:$AE$12,4,FALSE)&amp; Audit!#REF! &amp; VLOOKUP(Audit!#REF!,$V$13:$AE$22,4,FALSE)&amp; IF(Audit!#REF!=10,Audit!#REF!&amp;Audit!#REF!,"")</f>
        <v>#REF!</v>
      </c>
      <c r="F240" s="17" t="e">
        <f>VLOOKUP(Audit!#REF!,$V$3:$AE$12,5,FALSE) &amp; VLOOKUP(Audit!#REF!,$V$13:$AE$22,5,FALSE)&amp; IF(Audit!#REF!=10,Audit!#REF!&amp;Audit!#REF!,"")</f>
        <v>#REF!</v>
      </c>
      <c r="G240" s="17" t="e">
        <f>VLOOKUP(Audit!#REF!,$V$3:$AE$12,6,FALSE) &amp; VLOOKUP(Audit!#REF!,$V$13:$AE$22,6,FALSE)&amp; IF(Audit!#REF!=10,Audit!#REF!&amp;Audit!#REF!,"")</f>
        <v>#REF!</v>
      </c>
      <c r="H240" s="17" t="e">
        <f>VLOOKUP(Audit!#REF!,$V$3:$AE$12,7,FALSE) &amp; VLOOKUP(Audit!#REF!,$V$13:$AE$22,7,FALSE)&amp;IF(Audit!#REF!=10,Audit!#REF!&amp;Audit!#REF!,"")</f>
        <v>#REF!</v>
      </c>
      <c r="I240" s="17" t="e">
        <f>VLOOKUP(Audit!#REF!,$V$3:$AE$12,8,FALSE) &amp; Audit!#REF! &amp; VLOOKUP(Audit!#REF!,$V$13:$AE$22,8,FALSE)&amp;IF(Audit!#REF!=10,Audit!#REF!&amp;Audit!#REF!,"")</f>
        <v>#REF!</v>
      </c>
      <c r="J240" s="17" t="e">
        <f>VLOOKUP(Audit!#REF!,$V$3:$AE$12,9,FALSE) &amp; VLOOKUP(Audit!#REF!,$V$13:$AE$22,9,FALSE) &amp; IF(Audit!#REF!=10,Audit!#REF!&amp;Audit!#REF!,"") &amp; IF(Audit!#REF!&lt;&gt;1,U240,"")</f>
        <v>#REF!</v>
      </c>
      <c r="K240" s="17" t="e">
        <f>VLOOKUP(Audit!#REF!,$V$3:$AE$12,10,FALSE) &amp; Audit!#REF! &amp; VLOOKUP(Audit!#REF!,$V$13:$AE$22,10,FALSE) &amp; IF(Audit!#REF!=10,Audit!#REF!&amp;Audit!#REF!,"") &amp; IF(Audit!#REF!&lt;&gt;1,U240,"")</f>
        <v>#REF!</v>
      </c>
      <c r="L240" s="10" t="e">
        <f>Audit!#REF!</f>
        <v>#REF!</v>
      </c>
      <c r="M240" s="10" t="e">
        <f t="shared" si="99"/>
        <v>#REF!</v>
      </c>
      <c r="N240" s="10" t="e">
        <f t="shared" si="100"/>
        <v>#REF!</v>
      </c>
      <c r="O240" s="10" t="e">
        <f t="shared" si="101"/>
        <v>#REF!</v>
      </c>
      <c r="P240" s="10" t="e">
        <f t="shared" si="102"/>
        <v>#REF!</v>
      </c>
      <c r="Q240" s="10" t="e">
        <f t="shared" si="103"/>
        <v>#REF!</v>
      </c>
      <c r="R240" s="10" t="e">
        <f t="shared" si="104"/>
        <v>#REF!</v>
      </c>
      <c r="S240" s="10" t="e">
        <f t="shared" si="105"/>
        <v>#REF!</v>
      </c>
      <c r="T240" s="10" t="e">
        <f t="shared" si="106"/>
        <v>#REF!</v>
      </c>
      <c r="U240" s="17" t="e">
        <f>IF(Audit!#REF!="","",VLOOKUP(Audit!#REF!,$W$26:$X$35,2,FALSE)) &amp; Audit!#REF! &amp; IF(Audit!#REF!="","",IF(Audit!#REF!&lt;=1.4,VLOOKUP(Audit!#REF!,$W$38:X285,2,FALSE),VLOOKUP(Audit!#REF!,$W$51:$X$61,2,FALSE))) &amp; IF(Audit!#REF!="","",VLOOKUP(Audit!#REF!,$Y$26:$Z$35,2,FALSE) &amp; Audit!#REF! &amp; IF(Audit!#REF!="","",IF(Audit!#REF!&lt;=1.4,VLOOKUP(Audit!#REF!,$Y$38:$Z$48,2,FALSE),VLOOKUP(Audit!#REF!,$Y$51:$Z$61,2,FALSE))))</f>
        <v>#REF!</v>
      </c>
      <c r="V240" s="21"/>
      <c r="AH240" s="49" t="e">
        <f>Audit!#REF!</f>
        <v>#REF!</v>
      </c>
      <c r="AI240" s="50" t="e">
        <f>VLOOKUP(Audit!#REF!,$V$3:$AE$12,2,FALSE)&amp; IF(Audit!#REF!=10,Audit!#REF!,"")</f>
        <v>#REF!</v>
      </c>
      <c r="AJ240" s="50" t="e">
        <f>VLOOKUP(Audit!#REF!,$V$13:$AE$22,2,FALSE)&amp; IF(Audit!#REF!=10,Audit!#REF!,"")</f>
        <v>#REF!</v>
      </c>
      <c r="AK240" s="47" t="e">
        <f t="shared" si="107"/>
        <v>#REF!</v>
      </c>
      <c r="AL240" s="50" t="e">
        <f>VLOOKUP(Audit!#REF!,$V$3:$AE$12,3,FALSE)&amp; IF(Audit!#REF!=10,Audit!#REF!,"")</f>
        <v>#REF!</v>
      </c>
      <c r="AM240" s="50" t="e">
        <f>VLOOKUP(Audit!#REF!,$V$13:$AE$22,3,FALSE)&amp; IF(Audit!#REF!=10,Audit!#REF!,"")</f>
        <v>#REF!</v>
      </c>
      <c r="AN240" s="47" t="e">
        <f t="shared" si="108"/>
        <v>#REF!</v>
      </c>
      <c r="AO240" s="50" t="e">
        <f>VLOOKUP(Audit!#REF!,$V$3:$AE$12,4,FALSE) &amp;  Audit!#REF! &amp; IF(Audit!#REF!=10,Audit!#REF!,"")</f>
        <v>#REF!</v>
      </c>
      <c r="AP240" s="50" t="e">
        <f>VLOOKUP(Audit!#REF!,$V$13:$AE$22,4,FALSE)&amp; IF(Audit!#REF!=10,Audit!#REF!,"")</f>
        <v>#REF!</v>
      </c>
      <c r="AQ240" s="47" t="e">
        <f t="shared" si="109"/>
        <v>#REF!</v>
      </c>
      <c r="AR240" s="50" t="e">
        <f>VLOOKUP(Audit!#REF!,$V$3:$AE$12,5,FALSE)&amp; IF(Audit!#REF!=10,Audit!#REF!,"")</f>
        <v>#REF!</v>
      </c>
      <c r="AS240" s="50" t="e">
        <f>VLOOKUP(Audit!#REF!,$V$13:$AE$22,5,FALSE)&amp; IF(Audit!#REF!=10,Audit!#REF!,"")</f>
        <v>#REF!</v>
      </c>
      <c r="AT240" s="47" t="e">
        <f t="shared" si="110"/>
        <v>#REF!</v>
      </c>
      <c r="AU240" s="50" t="e">
        <f>VLOOKUP(Audit!#REF!,$V$3:$AE$12,6,FALSE)&amp; IF(Audit!#REF!=10,Audit!#REF!,"")</f>
        <v>#REF!</v>
      </c>
      <c r="AV240" s="50" t="e">
        <f>VLOOKUP(Audit!#REF!,$V$13:$AE$22,6,FALSE)&amp; IF(Audit!#REF!=10,Audit!#REF!,"")</f>
        <v>#REF!</v>
      </c>
      <c r="AW240" s="47" t="e">
        <f t="shared" si="111"/>
        <v>#REF!</v>
      </c>
      <c r="AX240" s="50" t="e">
        <f>VLOOKUP(Audit!#REF!,$V$3:$AE$12,7,FALSE)&amp; IF(Audit!#REF!=10,Audit!#REF!,"")</f>
        <v>#REF!</v>
      </c>
      <c r="AY240" s="50" t="e">
        <f>VLOOKUP(Audit!#REF!,$V$13:$AE$22,7,FALSE) &amp; IF(Audit!#REF!=10,Audit!#REF!,"")</f>
        <v>#REF!</v>
      </c>
      <c r="AZ240" s="47" t="e">
        <f t="shared" si="112"/>
        <v>#REF!</v>
      </c>
      <c r="BA240" s="50" t="e">
        <f>VLOOKUP(Audit!#REF!,$V$3:$AE$12,8,FALSE)&amp; Audit!#REF! &amp; IF(Audit!#REF!=10,Audit!#REF!,"")</f>
        <v>#REF!</v>
      </c>
      <c r="BB240" s="50" t="e">
        <f>VLOOKUP(Audit!#REF!,$V$13:$AE$22,8,FALSE) &amp; IF(Audit!#REF!=10,Audit!#REF!,"")</f>
        <v>#REF!</v>
      </c>
      <c r="BC240" s="47" t="e">
        <f t="shared" si="113"/>
        <v>#REF!</v>
      </c>
      <c r="BD240" s="50" t="e">
        <f>VLOOKUP(Audit!#REF!,$V$3:$AE$12,9,FALSE)&amp; IF(Audit!#REF!=10,Audit!#REF!,"")</f>
        <v>#REF!</v>
      </c>
      <c r="BE240" s="50" t="e">
        <f>VLOOKUP(Audit!#REF!,$V$13:$AE$22,9,FALSE) &amp; IF(Audit!#REF!=10,Audit!#REF!,"") &amp; IF(Audit!#REF!&lt;&gt;1,U240,"")</f>
        <v>#REF!</v>
      </c>
      <c r="BF240" s="47" t="e">
        <f t="shared" si="114"/>
        <v>#REF!</v>
      </c>
      <c r="BG240" s="50" t="e">
        <f>VLOOKUP(Audit!#REF!,$V$3:$AE$12,10,FALSE) &amp; Audit!#REF! &amp; IF(Audit!#REF!=10,Audit!#REF!,"")</f>
        <v>#REF!</v>
      </c>
      <c r="BH240" s="50" t="e">
        <f>VLOOKUP(Audit!#REF!,$V$13:$AE$22,10,FALSE) &amp; IF(Audit!#REF!=10,Audit!#REF!,"") &amp; IF(Audit!#REF!&lt;&gt;1,U240,"")</f>
        <v>#REF!</v>
      </c>
      <c r="BI240" s="47" t="e">
        <f t="shared" si="115"/>
        <v>#REF!</v>
      </c>
      <c r="BJ240" s="48" t="str">
        <f t="shared" si="116"/>
        <v/>
      </c>
      <c r="BK240" s="48" t="str">
        <f t="shared" si="117"/>
        <v/>
      </c>
      <c r="BL240" s="48" t="str">
        <f t="shared" si="118"/>
        <v/>
      </c>
      <c r="BM240" s="48" t="str">
        <f t="shared" si="119"/>
        <v/>
      </c>
      <c r="BN240" s="48" t="str">
        <f t="shared" si="120"/>
        <v/>
      </c>
      <c r="BO240" s="48" t="str">
        <f t="shared" si="121"/>
        <v/>
      </c>
      <c r="BP240" s="48" t="str">
        <f t="shared" si="122"/>
        <v/>
      </c>
      <c r="BQ240" s="48" t="str">
        <f t="shared" si="123"/>
        <v/>
      </c>
      <c r="BR240" s="48" t="str">
        <f t="shared" si="124"/>
        <v/>
      </c>
      <c r="BS240" s="48" t="str">
        <f t="shared" si="125"/>
        <v/>
      </c>
      <c r="BT240" s="48" t="str">
        <f t="shared" si="126"/>
        <v/>
      </c>
      <c r="BU240" s="48" t="str">
        <f t="shared" si="127"/>
        <v/>
      </c>
    </row>
    <row r="241" spans="1:73">
      <c r="A241" s="10" t="e">
        <f>Audit!#REF!</f>
        <v>#REF!</v>
      </c>
      <c r="B241" s="10" t="e">
        <f t="shared" si="128"/>
        <v>#REF!</v>
      </c>
      <c r="C241" s="17" t="e">
        <f>VLOOKUP(Audit!#REF!,$V$3:$AE$12,2,FALSE) &amp; VLOOKUP(Audit!#REF!,$V$13:$AE$22,2,FALSE)&amp; IF(Audit!#REF!=10,Audit!#REF!&amp;Audit!#REF!,"")</f>
        <v>#REF!</v>
      </c>
      <c r="D241" s="17" t="e">
        <f>VLOOKUP(Audit!#REF!,$V$3:$AE$12,3,FALSE) &amp; VLOOKUP(Audit!#REF!,$V$13:$AE$22,3,FALSE) &amp;IF(Audit!#REF!=10,Audit!#REF!&amp;Audit!#REF!,"")</f>
        <v>#REF!</v>
      </c>
      <c r="E241" s="17" t="e">
        <f>VLOOKUP(Audit!#REF!,$V$3:$AE$12,4,FALSE)&amp; Audit!#REF! &amp; VLOOKUP(Audit!#REF!,$V$13:$AE$22,4,FALSE)&amp; IF(Audit!#REF!=10,Audit!#REF!&amp;Audit!#REF!,"")</f>
        <v>#REF!</v>
      </c>
      <c r="F241" s="17" t="e">
        <f>VLOOKUP(Audit!#REF!,$V$3:$AE$12,5,FALSE) &amp; VLOOKUP(Audit!#REF!,$V$13:$AE$22,5,FALSE)&amp; IF(Audit!#REF!=10,Audit!#REF!&amp;Audit!#REF!,"")</f>
        <v>#REF!</v>
      </c>
      <c r="G241" s="17" t="e">
        <f>VLOOKUP(Audit!#REF!,$V$3:$AE$12,6,FALSE) &amp; VLOOKUP(Audit!#REF!,$V$13:$AE$22,6,FALSE)&amp; IF(Audit!#REF!=10,Audit!#REF!&amp;Audit!#REF!,"")</f>
        <v>#REF!</v>
      </c>
      <c r="H241" s="17" t="e">
        <f>VLOOKUP(Audit!#REF!,$V$3:$AE$12,7,FALSE) &amp; VLOOKUP(Audit!#REF!,$V$13:$AE$22,7,FALSE)&amp;IF(Audit!#REF!=10,Audit!#REF!&amp;Audit!#REF!,"")</f>
        <v>#REF!</v>
      </c>
      <c r="I241" s="17" t="e">
        <f>VLOOKUP(Audit!#REF!,$V$3:$AE$12,8,FALSE) &amp; Audit!#REF! &amp; VLOOKUP(Audit!#REF!,$V$13:$AE$22,8,FALSE)&amp;IF(Audit!#REF!=10,Audit!#REF!&amp;Audit!#REF!,"")</f>
        <v>#REF!</v>
      </c>
      <c r="J241" s="17" t="e">
        <f>VLOOKUP(Audit!#REF!,$V$3:$AE$12,9,FALSE) &amp; VLOOKUP(Audit!#REF!,$V$13:$AE$22,9,FALSE) &amp; IF(Audit!#REF!=10,Audit!#REF!&amp;Audit!#REF!,"") &amp; IF(Audit!#REF!&lt;&gt;1,U241,"")</f>
        <v>#REF!</v>
      </c>
      <c r="K241" s="17" t="e">
        <f>VLOOKUP(Audit!#REF!,$V$3:$AE$12,10,FALSE) &amp; Audit!#REF! &amp; VLOOKUP(Audit!#REF!,$V$13:$AE$22,10,FALSE) &amp; IF(Audit!#REF!=10,Audit!#REF!&amp;Audit!#REF!,"") &amp; IF(Audit!#REF!&lt;&gt;1,U241,"")</f>
        <v>#REF!</v>
      </c>
      <c r="L241" s="10" t="e">
        <f>Audit!#REF!</f>
        <v>#REF!</v>
      </c>
      <c r="M241" s="10" t="e">
        <f t="shared" si="99"/>
        <v>#REF!</v>
      </c>
      <c r="N241" s="10" t="e">
        <f t="shared" si="100"/>
        <v>#REF!</v>
      </c>
      <c r="O241" s="10" t="e">
        <f t="shared" si="101"/>
        <v>#REF!</v>
      </c>
      <c r="P241" s="10" t="e">
        <f t="shared" si="102"/>
        <v>#REF!</v>
      </c>
      <c r="Q241" s="10" t="e">
        <f t="shared" si="103"/>
        <v>#REF!</v>
      </c>
      <c r="R241" s="10" t="e">
        <f t="shared" si="104"/>
        <v>#REF!</v>
      </c>
      <c r="S241" s="10" t="e">
        <f t="shared" si="105"/>
        <v>#REF!</v>
      </c>
      <c r="T241" s="10" t="e">
        <f t="shared" si="106"/>
        <v>#REF!</v>
      </c>
      <c r="U241" s="17" t="e">
        <f>IF(Audit!#REF!="","",VLOOKUP(Audit!#REF!,$W$26:$X$35,2,FALSE)) &amp; Audit!#REF! &amp; IF(Audit!#REF!="","",IF(Audit!#REF!&lt;=1.4,VLOOKUP(Audit!#REF!,$W$38:X286,2,FALSE),VLOOKUP(Audit!#REF!,$W$51:$X$61,2,FALSE))) &amp; IF(Audit!#REF!="","",VLOOKUP(Audit!#REF!,$Y$26:$Z$35,2,FALSE) &amp; Audit!#REF! &amp; IF(Audit!#REF!="","",IF(Audit!#REF!&lt;=1.4,VLOOKUP(Audit!#REF!,$Y$38:$Z$48,2,FALSE),VLOOKUP(Audit!#REF!,$Y$51:$Z$61,2,FALSE))))</f>
        <v>#REF!</v>
      </c>
      <c r="V241" s="21"/>
      <c r="AH241" s="49" t="e">
        <f>Audit!#REF!</f>
        <v>#REF!</v>
      </c>
      <c r="AI241" s="50" t="e">
        <f>VLOOKUP(Audit!#REF!,$V$3:$AE$12,2,FALSE)&amp; IF(Audit!#REF!=10,Audit!#REF!,"")</f>
        <v>#REF!</v>
      </c>
      <c r="AJ241" s="50" t="e">
        <f>VLOOKUP(Audit!#REF!,$V$13:$AE$22,2,FALSE)&amp; IF(Audit!#REF!=10,Audit!#REF!,"")</f>
        <v>#REF!</v>
      </c>
      <c r="AK241" s="47" t="e">
        <f t="shared" si="107"/>
        <v>#REF!</v>
      </c>
      <c r="AL241" s="50" t="e">
        <f>VLOOKUP(Audit!#REF!,$V$3:$AE$12,3,FALSE)&amp; IF(Audit!#REF!=10,Audit!#REF!,"")</f>
        <v>#REF!</v>
      </c>
      <c r="AM241" s="50" t="e">
        <f>VLOOKUP(Audit!#REF!,$V$13:$AE$22,3,FALSE)&amp; IF(Audit!#REF!=10,Audit!#REF!,"")</f>
        <v>#REF!</v>
      </c>
      <c r="AN241" s="47" t="e">
        <f t="shared" si="108"/>
        <v>#REF!</v>
      </c>
      <c r="AO241" s="50" t="e">
        <f>VLOOKUP(Audit!#REF!,$V$3:$AE$12,4,FALSE) &amp;  Audit!#REF! &amp; IF(Audit!#REF!=10,Audit!#REF!,"")</f>
        <v>#REF!</v>
      </c>
      <c r="AP241" s="50" t="e">
        <f>VLOOKUP(Audit!#REF!,$V$13:$AE$22,4,FALSE)&amp; IF(Audit!#REF!=10,Audit!#REF!,"")</f>
        <v>#REF!</v>
      </c>
      <c r="AQ241" s="47" t="e">
        <f t="shared" si="109"/>
        <v>#REF!</v>
      </c>
      <c r="AR241" s="50" t="e">
        <f>VLOOKUP(Audit!#REF!,$V$3:$AE$12,5,FALSE)&amp; IF(Audit!#REF!=10,Audit!#REF!,"")</f>
        <v>#REF!</v>
      </c>
      <c r="AS241" s="50" t="e">
        <f>VLOOKUP(Audit!#REF!,$V$13:$AE$22,5,FALSE)&amp; IF(Audit!#REF!=10,Audit!#REF!,"")</f>
        <v>#REF!</v>
      </c>
      <c r="AT241" s="47" t="e">
        <f t="shared" si="110"/>
        <v>#REF!</v>
      </c>
      <c r="AU241" s="50" t="e">
        <f>VLOOKUP(Audit!#REF!,$V$3:$AE$12,6,FALSE)&amp; IF(Audit!#REF!=10,Audit!#REF!,"")</f>
        <v>#REF!</v>
      </c>
      <c r="AV241" s="50" t="e">
        <f>VLOOKUP(Audit!#REF!,$V$13:$AE$22,6,FALSE)&amp; IF(Audit!#REF!=10,Audit!#REF!,"")</f>
        <v>#REF!</v>
      </c>
      <c r="AW241" s="47" t="e">
        <f t="shared" si="111"/>
        <v>#REF!</v>
      </c>
      <c r="AX241" s="50" t="e">
        <f>VLOOKUP(Audit!#REF!,$V$3:$AE$12,7,FALSE)&amp; IF(Audit!#REF!=10,Audit!#REF!,"")</f>
        <v>#REF!</v>
      </c>
      <c r="AY241" s="50" t="e">
        <f>VLOOKUP(Audit!#REF!,$V$13:$AE$22,7,FALSE) &amp; IF(Audit!#REF!=10,Audit!#REF!,"")</f>
        <v>#REF!</v>
      </c>
      <c r="AZ241" s="47" t="e">
        <f t="shared" si="112"/>
        <v>#REF!</v>
      </c>
      <c r="BA241" s="50" t="e">
        <f>VLOOKUP(Audit!#REF!,$V$3:$AE$12,8,FALSE)&amp; Audit!#REF! &amp; IF(Audit!#REF!=10,Audit!#REF!,"")</f>
        <v>#REF!</v>
      </c>
      <c r="BB241" s="50" t="e">
        <f>VLOOKUP(Audit!#REF!,$V$13:$AE$22,8,FALSE) &amp; IF(Audit!#REF!=10,Audit!#REF!,"")</f>
        <v>#REF!</v>
      </c>
      <c r="BC241" s="47" t="e">
        <f t="shared" si="113"/>
        <v>#REF!</v>
      </c>
      <c r="BD241" s="50" t="e">
        <f>VLOOKUP(Audit!#REF!,$V$3:$AE$12,9,FALSE)&amp; IF(Audit!#REF!=10,Audit!#REF!,"")</f>
        <v>#REF!</v>
      </c>
      <c r="BE241" s="50" t="e">
        <f>VLOOKUP(Audit!#REF!,$V$13:$AE$22,9,FALSE) &amp; IF(Audit!#REF!=10,Audit!#REF!,"") &amp; IF(Audit!#REF!&lt;&gt;1,U241,"")</f>
        <v>#REF!</v>
      </c>
      <c r="BF241" s="47" t="e">
        <f t="shared" si="114"/>
        <v>#REF!</v>
      </c>
      <c r="BG241" s="50" t="e">
        <f>VLOOKUP(Audit!#REF!,$V$3:$AE$12,10,FALSE) &amp; Audit!#REF! &amp; IF(Audit!#REF!=10,Audit!#REF!,"")</f>
        <v>#REF!</v>
      </c>
      <c r="BH241" s="50" t="e">
        <f>VLOOKUP(Audit!#REF!,$V$13:$AE$22,10,FALSE) &amp; IF(Audit!#REF!=10,Audit!#REF!,"") &amp; IF(Audit!#REF!&lt;&gt;1,U241,"")</f>
        <v>#REF!</v>
      </c>
      <c r="BI241" s="47" t="e">
        <f t="shared" si="115"/>
        <v>#REF!</v>
      </c>
      <c r="BJ241" s="48" t="str">
        <f t="shared" si="116"/>
        <v/>
      </c>
      <c r="BK241" s="48" t="str">
        <f t="shared" si="117"/>
        <v/>
      </c>
      <c r="BL241" s="48" t="str">
        <f t="shared" si="118"/>
        <v/>
      </c>
      <c r="BM241" s="48" t="str">
        <f t="shared" si="119"/>
        <v/>
      </c>
      <c r="BN241" s="48" t="str">
        <f t="shared" si="120"/>
        <v/>
      </c>
      <c r="BO241" s="48" t="str">
        <f t="shared" si="121"/>
        <v/>
      </c>
      <c r="BP241" s="48" t="str">
        <f t="shared" si="122"/>
        <v/>
      </c>
      <c r="BQ241" s="48" t="str">
        <f t="shared" si="123"/>
        <v/>
      </c>
      <c r="BR241" s="48" t="str">
        <f t="shared" si="124"/>
        <v/>
      </c>
      <c r="BS241" s="48" t="str">
        <f t="shared" si="125"/>
        <v/>
      </c>
      <c r="BT241" s="48" t="str">
        <f t="shared" si="126"/>
        <v/>
      </c>
      <c r="BU241" s="48" t="str">
        <f t="shared" si="127"/>
        <v/>
      </c>
    </row>
    <row r="242" spans="1:73">
      <c r="A242" s="10" t="e">
        <f>Audit!#REF!</f>
        <v>#REF!</v>
      </c>
      <c r="B242" s="10" t="e">
        <f t="shared" si="128"/>
        <v>#REF!</v>
      </c>
      <c r="C242" s="17" t="e">
        <f>VLOOKUP(Audit!#REF!,$V$3:$AE$12,2,FALSE) &amp; VLOOKUP(Audit!#REF!,$V$13:$AE$22,2,FALSE)&amp; IF(Audit!#REF!=10,Audit!#REF!&amp;Audit!#REF!,"")</f>
        <v>#REF!</v>
      </c>
      <c r="D242" s="17" t="e">
        <f>VLOOKUP(Audit!#REF!,$V$3:$AE$12,3,FALSE) &amp; VLOOKUP(Audit!#REF!,$V$13:$AE$22,3,FALSE) &amp;IF(Audit!#REF!=10,Audit!#REF!&amp;Audit!#REF!,"")</f>
        <v>#REF!</v>
      </c>
      <c r="E242" s="17" t="e">
        <f>VLOOKUP(Audit!#REF!,$V$3:$AE$12,4,FALSE)&amp; Audit!#REF! &amp; VLOOKUP(Audit!#REF!,$V$13:$AE$22,4,FALSE)&amp; IF(Audit!#REF!=10,Audit!#REF!&amp;Audit!#REF!,"")</f>
        <v>#REF!</v>
      </c>
      <c r="F242" s="17" t="e">
        <f>VLOOKUP(Audit!#REF!,$V$3:$AE$12,5,FALSE) &amp; VLOOKUP(Audit!#REF!,$V$13:$AE$22,5,FALSE)&amp; IF(Audit!#REF!=10,Audit!#REF!&amp;Audit!#REF!,"")</f>
        <v>#REF!</v>
      </c>
      <c r="G242" s="17" t="e">
        <f>VLOOKUP(Audit!#REF!,$V$3:$AE$12,6,FALSE) &amp; VLOOKUP(Audit!#REF!,$V$13:$AE$22,6,FALSE)&amp; IF(Audit!#REF!=10,Audit!#REF!&amp;Audit!#REF!,"")</f>
        <v>#REF!</v>
      </c>
      <c r="H242" s="17" t="e">
        <f>VLOOKUP(Audit!#REF!,$V$3:$AE$12,7,FALSE) &amp; VLOOKUP(Audit!#REF!,$V$13:$AE$22,7,FALSE)&amp;IF(Audit!#REF!=10,Audit!#REF!&amp;Audit!#REF!,"")</f>
        <v>#REF!</v>
      </c>
      <c r="I242" s="17" t="e">
        <f>VLOOKUP(Audit!#REF!,$V$3:$AE$12,8,FALSE) &amp; Audit!#REF! &amp; VLOOKUP(Audit!#REF!,$V$13:$AE$22,8,FALSE)&amp;IF(Audit!#REF!=10,Audit!#REF!&amp;Audit!#REF!,"")</f>
        <v>#REF!</v>
      </c>
      <c r="J242" s="17" t="e">
        <f>VLOOKUP(Audit!#REF!,$V$3:$AE$12,9,FALSE) &amp; VLOOKUP(Audit!#REF!,$V$13:$AE$22,9,FALSE) &amp; IF(Audit!#REF!=10,Audit!#REF!&amp;Audit!#REF!,"") &amp; IF(Audit!#REF!&lt;&gt;1,U242,"")</f>
        <v>#REF!</v>
      </c>
      <c r="K242" s="17" t="e">
        <f>VLOOKUP(Audit!#REF!,$V$3:$AE$12,10,FALSE) &amp; Audit!#REF! &amp; VLOOKUP(Audit!#REF!,$V$13:$AE$22,10,FALSE) &amp; IF(Audit!#REF!=10,Audit!#REF!&amp;Audit!#REF!,"") &amp; IF(Audit!#REF!&lt;&gt;1,U242,"")</f>
        <v>#REF!</v>
      </c>
      <c r="L242" s="10" t="e">
        <f>Audit!#REF!</f>
        <v>#REF!</v>
      </c>
      <c r="M242" s="10" t="e">
        <f t="shared" si="99"/>
        <v>#REF!</v>
      </c>
      <c r="N242" s="10" t="e">
        <f t="shared" si="100"/>
        <v>#REF!</v>
      </c>
      <c r="O242" s="10" t="e">
        <f t="shared" si="101"/>
        <v>#REF!</v>
      </c>
      <c r="P242" s="10" t="e">
        <f t="shared" si="102"/>
        <v>#REF!</v>
      </c>
      <c r="Q242" s="10" t="e">
        <f t="shared" si="103"/>
        <v>#REF!</v>
      </c>
      <c r="R242" s="10" t="e">
        <f t="shared" si="104"/>
        <v>#REF!</v>
      </c>
      <c r="S242" s="10" t="e">
        <f t="shared" si="105"/>
        <v>#REF!</v>
      </c>
      <c r="T242" s="10" t="e">
        <f t="shared" si="106"/>
        <v>#REF!</v>
      </c>
      <c r="U242" s="17" t="e">
        <f>IF(Audit!#REF!="","",VLOOKUP(Audit!#REF!,$W$26:$X$35,2,FALSE)) &amp; Audit!#REF! &amp; IF(Audit!#REF!="","",IF(Audit!#REF!&lt;=1.4,VLOOKUP(Audit!#REF!,$W$38:X287,2,FALSE),VLOOKUP(Audit!#REF!,$W$51:$X$61,2,FALSE))) &amp; IF(Audit!#REF!="","",VLOOKUP(Audit!#REF!,$Y$26:$Z$35,2,FALSE) &amp; Audit!#REF! &amp; IF(Audit!#REF!="","",IF(Audit!#REF!&lt;=1.4,VLOOKUP(Audit!#REF!,$Y$38:$Z$48,2,FALSE),VLOOKUP(Audit!#REF!,$Y$51:$Z$61,2,FALSE))))</f>
        <v>#REF!</v>
      </c>
      <c r="V242" s="21"/>
      <c r="AH242" s="49" t="e">
        <f>Audit!#REF!</f>
        <v>#REF!</v>
      </c>
      <c r="AI242" s="50" t="e">
        <f>VLOOKUP(Audit!#REF!,$V$3:$AE$12,2,FALSE)&amp; IF(Audit!#REF!=10,Audit!#REF!,"")</f>
        <v>#REF!</v>
      </c>
      <c r="AJ242" s="50" t="e">
        <f>VLOOKUP(Audit!#REF!,$V$13:$AE$22,2,FALSE)&amp; IF(Audit!#REF!=10,Audit!#REF!,"")</f>
        <v>#REF!</v>
      </c>
      <c r="AK242" s="47" t="e">
        <f t="shared" si="107"/>
        <v>#REF!</v>
      </c>
      <c r="AL242" s="50" t="e">
        <f>VLOOKUP(Audit!#REF!,$V$3:$AE$12,3,FALSE)&amp; IF(Audit!#REF!=10,Audit!#REF!,"")</f>
        <v>#REF!</v>
      </c>
      <c r="AM242" s="50" t="e">
        <f>VLOOKUP(Audit!#REF!,$V$13:$AE$22,3,FALSE)&amp; IF(Audit!#REF!=10,Audit!#REF!,"")</f>
        <v>#REF!</v>
      </c>
      <c r="AN242" s="47" t="e">
        <f t="shared" si="108"/>
        <v>#REF!</v>
      </c>
      <c r="AO242" s="50" t="e">
        <f>VLOOKUP(Audit!#REF!,$V$3:$AE$12,4,FALSE) &amp;  Audit!#REF! &amp; IF(Audit!#REF!=10,Audit!#REF!,"")</f>
        <v>#REF!</v>
      </c>
      <c r="AP242" s="50" t="e">
        <f>VLOOKUP(Audit!#REF!,$V$13:$AE$22,4,FALSE)&amp; IF(Audit!#REF!=10,Audit!#REF!,"")</f>
        <v>#REF!</v>
      </c>
      <c r="AQ242" s="47" t="e">
        <f t="shared" si="109"/>
        <v>#REF!</v>
      </c>
      <c r="AR242" s="50" t="e">
        <f>VLOOKUP(Audit!#REF!,$V$3:$AE$12,5,FALSE)&amp; IF(Audit!#REF!=10,Audit!#REF!,"")</f>
        <v>#REF!</v>
      </c>
      <c r="AS242" s="50" t="e">
        <f>VLOOKUP(Audit!#REF!,$V$13:$AE$22,5,FALSE)&amp; IF(Audit!#REF!=10,Audit!#REF!,"")</f>
        <v>#REF!</v>
      </c>
      <c r="AT242" s="47" t="e">
        <f t="shared" si="110"/>
        <v>#REF!</v>
      </c>
      <c r="AU242" s="50" t="e">
        <f>VLOOKUP(Audit!#REF!,$V$3:$AE$12,6,FALSE)&amp; IF(Audit!#REF!=10,Audit!#REF!,"")</f>
        <v>#REF!</v>
      </c>
      <c r="AV242" s="50" t="e">
        <f>VLOOKUP(Audit!#REF!,$V$13:$AE$22,6,FALSE)&amp; IF(Audit!#REF!=10,Audit!#REF!,"")</f>
        <v>#REF!</v>
      </c>
      <c r="AW242" s="47" t="e">
        <f t="shared" si="111"/>
        <v>#REF!</v>
      </c>
      <c r="AX242" s="50" t="e">
        <f>VLOOKUP(Audit!#REF!,$V$3:$AE$12,7,FALSE)&amp; IF(Audit!#REF!=10,Audit!#REF!,"")</f>
        <v>#REF!</v>
      </c>
      <c r="AY242" s="50" t="e">
        <f>VLOOKUP(Audit!#REF!,$V$13:$AE$22,7,FALSE) &amp; IF(Audit!#REF!=10,Audit!#REF!,"")</f>
        <v>#REF!</v>
      </c>
      <c r="AZ242" s="47" t="e">
        <f t="shared" si="112"/>
        <v>#REF!</v>
      </c>
      <c r="BA242" s="50" t="e">
        <f>VLOOKUP(Audit!#REF!,$V$3:$AE$12,8,FALSE)&amp; Audit!#REF! &amp; IF(Audit!#REF!=10,Audit!#REF!,"")</f>
        <v>#REF!</v>
      </c>
      <c r="BB242" s="50" t="e">
        <f>VLOOKUP(Audit!#REF!,$V$13:$AE$22,8,FALSE) &amp; IF(Audit!#REF!=10,Audit!#REF!,"")</f>
        <v>#REF!</v>
      </c>
      <c r="BC242" s="47" t="e">
        <f t="shared" si="113"/>
        <v>#REF!</v>
      </c>
      <c r="BD242" s="50" t="e">
        <f>VLOOKUP(Audit!#REF!,$V$3:$AE$12,9,FALSE)&amp; IF(Audit!#REF!=10,Audit!#REF!,"")</f>
        <v>#REF!</v>
      </c>
      <c r="BE242" s="50" t="e">
        <f>VLOOKUP(Audit!#REF!,$V$13:$AE$22,9,FALSE) &amp; IF(Audit!#REF!=10,Audit!#REF!,"") &amp; IF(Audit!#REF!&lt;&gt;1,U242,"")</f>
        <v>#REF!</v>
      </c>
      <c r="BF242" s="47" t="e">
        <f t="shared" si="114"/>
        <v>#REF!</v>
      </c>
      <c r="BG242" s="50" t="e">
        <f>VLOOKUP(Audit!#REF!,$V$3:$AE$12,10,FALSE) &amp; Audit!#REF! &amp; IF(Audit!#REF!=10,Audit!#REF!,"")</f>
        <v>#REF!</v>
      </c>
      <c r="BH242" s="50" t="e">
        <f>VLOOKUP(Audit!#REF!,$V$13:$AE$22,10,FALSE) &amp; IF(Audit!#REF!=10,Audit!#REF!,"") &amp; IF(Audit!#REF!&lt;&gt;1,U242,"")</f>
        <v>#REF!</v>
      </c>
      <c r="BI242" s="47" t="e">
        <f t="shared" si="115"/>
        <v>#REF!</v>
      </c>
      <c r="BJ242" s="48" t="str">
        <f t="shared" si="116"/>
        <v/>
      </c>
      <c r="BK242" s="48" t="str">
        <f t="shared" si="117"/>
        <v/>
      </c>
      <c r="BL242" s="48" t="str">
        <f t="shared" si="118"/>
        <v/>
      </c>
      <c r="BM242" s="48" t="str">
        <f t="shared" si="119"/>
        <v/>
      </c>
      <c r="BN242" s="48" t="str">
        <f t="shared" si="120"/>
        <v/>
      </c>
      <c r="BO242" s="48" t="str">
        <f t="shared" si="121"/>
        <v/>
      </c>
      <c r="BP242" s="48" t="str">
        <f t="shared" si="122"/>
        <v/>
      </c>
      <c r="BQ242" s="48" t="str">
        <f t="shared" si="123"/>
        <v/>
      </c>
      <c r="BR242" s="48" t="str">
        <f t="shared" si="124"/>
        <v/>
      </c>
      <c r="BS242" s="48" t="str">
        <f t="shared" si="125"/>
        <v/>
      </c>
      <c r="BT242" s="48" t="str">
        <f t="shared" si="126"/>
        <v/>
      </c>
      <c r="BU242" s="48" t="str">
        <f t="shared" si="127"/>
        <v/>
      </c>
    </row>
    <row r="243" spans="1:73">
      <c r="A243" s="10" t="e">
        <f>Audit!#REF!</f>
        <v>#REF!</v>
      </c>
      <c r="B243" s="10" t="e">
        <f t="shared" si="128"/>
        <v>#REF!</v>
      </c>
      <c r="C243" s="17" t="e">
        <f>VLOOKUP(Audit!#REF!,$V$3:$AE$12,2,FALSE) &amp; VLOOKUP(Audit!#REF!,$V$13:$AE$22,2,FALSE)&amp; IF(Audit!#REF!=10,Audit!#REF!&amp;Audit!#REF!,"")</f>
        <v>#REF!</v>
      </c>
      <c r="D243" s="17" t="e">
        <f>VLOOKUP(Audit!#REF!,$V$3:$AE$12,3,FALSE) &amp; VLOOKUP(Audit!#REF!,$V$13:$AE$22,3,FALSE) &amp;IF(Audit!#REF!=10,Audit!#REF!&amp;Audit!#REF!,"")</f>
        <v>#REF!</v>
      </c>
      <c r="E243" s="17" t="e">
        <f>VLOOKUP(Audit!#REF!,$V$3:$AE$12,4,FALSE)&amp; Audit!#REF! &amp; VLOOKUP(Audit!#REF!,$V$13:$AE$22,4,FALSE)&amp; IF(Audit!#REF!=10,Audit!#REF!&amp;Audit!#REF!,"")</f>
        <v>#REF!</v>
      </c>
      <c r="F243" s="17" t="e">
        <f>VLOOKUP(Audit!#REF!,$V$3:$AE$12,5,FALSE) &amp; VLOOKUP(Audit!#REF!,$V$13:$AE$22,5,FALSE)&amp; IF(Audit!#REF!=10,Audit!#REF!&amp;Audit!#REF!,"")</f>
        <v>#REF!</v>
      </c>
      <c r="G243" s="17" t="e">
        <f>VLOOKUP(Audit!#REF!,$V$3:$AE$12,6,FALSE) &amp; VLOOKUP(Audit!#REF!,$V$13:$AE$22,6,FALSE)&amp; IF(Audit!#REF!=10,Audit!#REF!&amp;Audit!#REF!,"")</f>
        <v>#REF!</v>
      </c>
      <c r="H243" s="17" t="e">
        <f>VLOOKUP(Audit!#REF!,$V$3:$AE$12,7,FALSE) &amp; VLOOKUP(Audit!#REF!,$V$13:$AE$22,7,FALSE)&amp;IF(Audit!#REF!=10,Audit!#REF!&amp;Audit!#REF!,"")</f>
        <v>#REF!</v>
      </c>
      <c r="I243" s="17" t="e">
        <f>VLOOKUP(Audit!#REF!,$V$3:$AE$12,8,FALSE) &amp; Audit!#REF! &amp; VLOOKUP(Audit!#REF!,$V$13:$AE$22,8,FALSE)&amp;IF(Audit!#REF!=10,Audit!#REF!&amp;Audit!#REF!,"")</f>
        <v>#REF!</v>
      </c>
      <c r="J243" s="17" t="e">
        <f>VLOOKUP(Audit!#REF!,$V$3:$AE$12,9,FALSE) &amp; VLOOKUP(Audit!#REF!,$V$13:$AE$22,9,FALSE) &amp; IF(Audit!#REF!=10,Audit!#REF!&amp;Audit!#REF!,"") &amp; IF(Audit!#REF!&lt;&gt;1,U243,"")</f>
        <v>#REF!</v>
      </c>
      <c r="K243" s="17" t="e">
        <f>VLOOKUP(Audit!#REF!,$V$3:$AE$12,10,FALSE) &amp; Audit!#REF! &amp; VLOOKUP(Audit!#REF!,$V$13:$AE$22,10,FALSE) &amp; IF(Audit!#REF!=10,Audit!#REF!&amp;Audit!#REF!,"") &amp; IF(Audit!#REF!&lt;&gt;1,U243,"")</f>
        <v>#REF!</v>
      </c>
      <c r="L243" s="10" t="e">
        <f>Audit!#REF!</f>
        <v>#REF!</v>
      </c>
      <c r="M243" s="10" t="e">
        <f t="shared" si="99"/>
        <v>#REF!</v>
      </c>
      <c r="N243" s="10" t="e">
        <f t="shared" si="100"/>
        <v>#REF!</v>
      </c>
      <c r="O243" s="10" t="e">
        <f t="shared" si="101"/>
        <v>#REF!</v>
      </c>
      <c r="P243" s="10" t="e">
        <f t="shared" si="102"/>
        <v>#REF!</v>
      </c>
      <c r="Q243" s="10" t="e">
        <f t="shared" si="103"/>
        <v>#REF!</v>
      </c>
      <c r="R243" s="10" t="e">
        <f t="shared" si="104"/>
        <v>#REF!</v>
      </c>
      <c r="S243" s="10" t="e">
        <f t="shared" si="105"/>
        <v>#REF!</v>
      </c>
      <c r="T243" s="10" t="e">
        <f t="shared" si="106"/>
        <v>#REF!</v>
      </c>
      <c r="U243" s="17" t="e">
        <f>IF(Audit!#REF!="","",VLOOKUP(Audit!#REF!,$W$26:$X$35,2,FALSE)) &amp; Audit!#REF! &amp; IF(Audit!#REF!="","",IF(Audit!#REF!&lt;=1.4,VLOOKUP(Audit!#REF!,$W$38:X288,2,FALSE),VLOOKUP(Audit!#REF!,$W$51:$X$61,2,FALSE))) &amp; IF(Audit!#REF!="","",VLOOKUP(Audit!#REF!,$Y$26:$Z$35,2,FALSE) &amp; Audit!#REF! &amp; IF(Audit!#REF!="","",IF(Audit!#REF!&lt;=1.4,VLOOKUP(Audit!#REF!,$Y$38:$Z$48,2,FALSE),VLOOKUP(Audit!#REF!,$Y$51:$Z$61,2,FALSE))))</f>
        <v>#REF!</v>
      </c>
      <c r="V243" s="21"/>
      <c r="AH243" s="49" t="e">
        <f>Audit!#REF!</f>
        <v>#REF!</v>
      </c>
      <c r="AI243" s="50" t="e">
        <f>VLOOKUP(Audit!#REF!,$V$3:$AE$12,2,FALSE)&amp; IF(Audit!#REF!=10,Audit!#REF!,"")</f>
        <v>#REF!</v>
      </c>
      <c r="AJ243" s="50" t="e">
        <f>VLOOKUP(Audit!#REF!,$V$13:$AE$22,2,FALSE)&amp; IF(Audit!#REF!=10,Audit!#REF!,"")</f>
        <v>#REF!</v>
      </c>
      <c r="AK243" s="47" t="e">
        <f t="shared" si="107"/>
        <v>#REF!</v>
      </c>
      <c r="AL243" s="50" t="e">
        <f>VLOOKUP(Audit!#REF!,$V$3:$AE$12,3,FALSE)&amp; IF(Audit!#REF!=10,Audit!#REF!,"")</f>
        <v>#REF!</v>
      </c>
      <c r="AM243" s="50" t="e">
        <f>VLOOKUP(Audit!#REF!,$V$13:$AE$22,3,FALSE)&amp; IF(Audit!#REF!=10,Audit!#REF!,"")</f>
        <v>#REF!</v>
      </c>
      <c r="AN243" s="47" t="e">
        <f t="shared" si="108"/>
        <v>#REF!</v>
      </c>
      <c r="AO243" s="50" t="e">
        <f>VLOOKUP(Audit!#REF!,$V$3:$AE$12,4,FALSE) &amp;  Audit!#REF! &amp; IF(Audit!#REF!=10,Audit!#REF!,"")</f>
        <v>#REF!</v>
      </c>
      <c r="AP243" s="50" t="e">
        <f>VLOOKUP(Audit!#REF!,$V$13:$AE$22,4,FALSE)&amp; IF(Audit!#REF!=10,Audit!#REF!,"")</f>
        <v>#REF!</v>
      </c>
      <c r="AQ243" s="47" t="e">
        <f t="shared" si="109"/>
        <v>#REF!</v>
      </c>
      <c r="AR243" s="50" t="e">
        <f>VLOOKUP(Audit!#REF!,$V$3:$AE$12,5,FALSE)&amp; IF(Audit!#REF!=10,Audit!#REF!,"")</f>
        <v>#REF!</v>
      </c>
      <c r="AS243" s="50" t="e">
        <f>VLOOKUP(Audit!#REF!,$V$13:$AE$22,5,FALSE)&amp; IF(Audit!#REF!=10,Audit!#REF!,"")</f>
        <v>#REF!</v>
      </c>
      <c r="AT243" s="47" t="e">
        <f t="shared" si="110"/>
        <v>#REF!</v>
      </c>
      <c r="AU243" s="50" t="e">
        <f>VLOOKUP(Audit!#REF!,$V$3:$AE$12,6,FALSE)&amp; IF(Audit!#REF!=10,Audit!#REF!,"")</f>
        <v>#REF!</v>
      </c>
      <c r="AV243" s="50" t="e">
        <f>VLOOKUP(Audit!#REF!,$V$13:$AE$22,6,FALSE)&amp; IF(Audit!#REF!=10,Audit!#REF!,"")</f>
        <v>#REF!</v>
      </c>
      <c r="AW243" s="47" t="e">
        <f t="shared" si="111"/>
        <v>#REF!</v>
      </c>
      <c r="AX243" s="50" t="e">
        <f>VLOOKUP(Audit!#REF!,$V$3:$AE$12,7,FALSE)&amp; IF(Audit!#REF!=10,Audit!#REF!,"")</f>
        <v>#REF!</v>
      </c>
      <c r="AY243" s="50" t="e">
        <f>VLOOKUP(Audit!#REF!,$V$13:$AE$22,7,FALSE) &amp; IF(Audit!#REF!=10,Audit!#REF!,"")</f>
        <v>#REF!</v>
      </c>
      <c r="AZ243" s="47" t="e">
        <f t="shared" si="112"/>
        <v>#REF!</v>
      </c>
      <c r="BA243" s="50" t="e">
        <f>VLOOKUP(Audit!#REF!,$V$3:$AE$12,8,FALSE)&amp; Audit!#REF! &amp; IF(Audit!#REF!=10,Audit!#REF!,"")</f>
        <v>#REF!</v>
      </c>
      <c r="BB243" s="50" t="e">
        <f>VLOOKUP(Audit!#REF!,$V$13:$AE$22,8,FALSE) &amp; IF(Audit!#REF!=10,Audit!#REF!,"")</f>
        <v>#REF!</v>
      </c>
      <c r="BC243" s="47" t="e">
        <f t="shared" si="113"/>
        <v>#REF!</v>
      </c>
      <c r="BD243" s="50" t="e">
        <f>VLOOKUP(Audit!#REF!,$V$3:$AE$12,9,FALSE)&amp; IF(Audit!#REF!=10,Audit!#REF!,"")</f>
        <v>#REF!</v>
      </c>
      <c r="BE243" s="50" t="e">
        <f>VLOOKUP(Audit!#REF!,$V$13:$AE$22,9,FALSE) &amp; IF(Audit!#REF!=10,Audit!#REF!,"") &amp; IF(Audit!#REF!&lt;&gt;1,U243,"")</f>
        <v>#REF!</v>
      </c>
      <c r="BF243" s="47" t="e">
        <f t="shared" si="114"/>
        <v>#REF!</v>
      </c>
      <c r="BG243" s="50" t="e">
        <f>VLOOKUP(Audit!#REF!,$V$3:$AE$12,10,FALSE) &amp; Audit!#REF! &amp; IF(Audit!#REF!=10,Audit!#REF!,"")</f>
        <v>#REF!</v>
      </c>
      <c r="BH243" s="50" t="e">
        <f>VLOOKUP(Audit!#REF!,$V$13:$AE$22,10,FALSE) &amp; IF(Audit!#REF!=10,Audit!#REF!,"") &amp; IF(Audit!#REF!&lt;&gt;1,U243,"")</f>
        <v>#REF!</v>
      </c>
      <c r="BI243" s="47" t="e">
        <f t="shared" si="115"/>
        <v>#REF!</v>
      </c>
      <c r="BJ243" s="48" t="str">
        <f t="shared" si="116"/>
        <v/>
      </c>
      <c r="BK243" s="48" t="str">
        <f t="shared" si="117"/>
        <v/>
      </c>
      <c r="BL243" s="48" t="str">
        <f t="shared" si="118"/>
        <v/>
      </c>
      <c r="BM243" s="48" t="str">
        <f t="shared" si="119"/>
        <v/>
      </c>
      <c r="BN243" s="48" t="str">
        <f t="shared" si="120"/>
        <v/>
      </c>
      <c r="BO243" s="48" t="str">
        <f t="shared" si="121"/>
        <v/>
      </c>
      <c r="BP243" s="48" t="str">
        <f t="shared" si="122"/>
        <v/>
      </c>
      <c r="BQ243" s="48" t="str">
        <f t="shared" si="123"/>
        <v/>
      </c>
      <c r="BR243" s="48" t="str">
        <f t="shared" si="124"/>
        <v/>
      </c>
      <c r="BS243" s="48" t="str">
        <f t="shared" si="125"/>
        <v/>
      </c>
      <c r="BT243" s="48" t="str">
        <f t="shared" si="126"/>
        <v/>
      </c>
      <c r="BU243" s="48" t="str">
        <f t="shared" si="127"/>
        <v/>
      </c>
    </row>
    <row r="244" spans="1:73">
      <c r="A244" s="10" t="e">
        <f>Audit!#REF!</f>
        <v>#REF!</v>
      </c>
      <c r="B244" s="10" t="e">
        <f t="shared" si="128"/>
        <v>#REF!</v>
      </c>
      <c r="C244" s="17" t="e">
        <f>VLOOKUP(Audit!#REF!,$V$3:$AE$12,2,FALSE) &amp; VLOOKUP(Audit!#REF!,$V$13:$AE$22,2,FALSE)&amp; IF(Audit!#REF!=10,Audit!#REF!&amp;Audit!#REF!,"")</f>
        <v>#REF!</v>
      </c>
      <c r="D244" s="17" t="e">
        <f>VLOOKUP(Audit!#REF!,$V$3:$AE$12,3,FALSE) &amp; VLOOKUP(Audit!#REF!,$V$13:$AE$22,3,FALSE) &amp;IF(Audit!#REF!=10,Audit!#REF!&amp;Audit!#REF!,"")</f>
        <v>#REF!</v>
      </c>
      <c r="E244" s="17" t="e">
        <f>VLOOKUP(Audit!#REF!,$V$3:$AE$12,4,FALSE)&amp; Audit!#REF! &amp; VLOOKUP(Audit!#REF!,$V$13:$AE$22,4,FALSE)&amp; IF(Audit!#REF!=10,Audit!#REF!&amp;Audit!#REF!,"")</f>
        <v>#REF!</v>
      </c>
      <c r="F244" s="17" t="e">
        <f>VLOOKUP(Audit!#REF!,$V$3:$AE$12,5,FALSE) &amp; VLOOKUP(Audit!#REF!,$V$13:$AE$22,5,FALSE)&amp; IF(Audit!#REF!=10,Audit!#REF!&amp;Audit!#REF!,"")</f>
        <v>#REF!</v>
      </c>
      <c r="G244" s="17" t="e">
        <f>VLOOKUP(Audit!#REF!,$V$3:$AE$12,6,FALSE) &amp; VLOOKUP(Audit!#REF!,$V$13:$AE$22,6,FALSE)&amp; IF(Audit!#REF!=10,Audit!#REF!&amp;Audit!#REF!,"")</f>
        <v>#REF!</v>
      </c>
      <c r="H244" s="17" t="e">
        <f>VLOOKUP(Audit!#REF!,$V$3:$AE$12,7,FALSE) &amp; VLOOKUP(Audit!#REF!,$V$13:$AE$22,7,FALSE)&amp;IF(Audit!#REF!=10,Audit!#REF!&amp;Audit!#REF!,"")</f>
        <v>#REF!</v>
      </c>
      <c r="I244" s="17" t="e">
        <f>VLOOKUP(Audit!#REF!,$V$3:$AE$12,8,FALSE) &amp; Audit!#REF! &amp; VLOOKUP(Audit!#REF!,$V$13:$AE$22,8,FALSE)&amp;IF(Audit!#REF!=10,Audit!#REF!&amp;Audit!#REF!,"")</f>
        <v>#REF!</v>
      </c>
      <c r="J244" s="17" t="e">
        <f>VLOOKUP(Audit!#REF!,$V$3:$AE$12,9,FALSE) &amp; VLOOKUP(Audit!#REF!,$V$13:$AE$22,9,FALSE) &amp; IF(Audit!#REF!=10,Audit!#REF!&amp;Audit!#REF!,"") &amp; IF(Audit!#REF!&lt;&gt;1,U244,"")</f>
        <v>#REF!</v>
      </c>
      <c r="K244" s="17" t="e">
        <f>VLOOKUP(Audit!#REF!,$V$3:$AE$12,10,FALSE) &amp; Audit!#REF! &amp; VLOOKUP(Audit!#REF!,$V$13:$AE$22,10,FALSE) &amp; IF(Audit!#REF!=10,Audit!#REF!&amp;Audit!#REF!,"") &amp; IF(Audit!#REF!&lt;&gt;1,U244,"")</f>
        <v>#REF!</v>
      </c>
      <c r="L244" s="10" t="e">
        <f>Audit!#REF!</f>
        <v>#REF!</v>
      </c>
      <c r="M244" s="10" t="e">
        <f t="shared" si="99"/>
        <v>#REF!</v>
      </c>
      <c r="N244" s="10" t="e">
        <f t="shared" si="100"/>
        <v>#REF!</v>
      </c>
      <c r="O244" s="10" t="e">
        <f t="shared" si="101"/>
        <v>#REF!</v>
      </c>
      <c r="P244" s="10" t="e">
        <f t="shared" si="102"/>
        <v>#REF!</v>
      </c>
      <c r="Q244" s="10" t="e">
        <f t="shared" si="103"/>
        <v>#REF!</v>
      </c>
      <c r="R244" s="10" t="e">
        <f t="shared" si="104"/>
        <v>#REF!</v>
      </c>
      <c r="S244" s="10" t="e">
        <f t="shared" si="105"/>
        <v>#REF!</v>
      </c>
      <c r="T244" s="10" t="e">
        <f t="shared" si="106"/>
        <v>#REF!</v>
      </c>
      <c r="U244" s="17" t="e">
        <f>IF(Audit!#REF!="","",VLOOKUP(Audit!#REF!,$W$26:$X$35,2,FALSE)) &amp; Audit!#REF! &amp; IF(Audit!#REF!="","",IF(Audit!#REF!&lt;=1.4,VLOOKUP(Audit!#REF!,$W$38:X289,2,FALSE),VLOOKUP(Audit!#REF!,$W$51:$X$61,2,FALSE))) &amp; IF(Audit!#REF!="","",VLOOKUP(Audit!#REF!,$Y$26:$Z$35,2,FALSE) &amp; Audit!#REF! &amp; IF(Audit!#REF!="","",IF(Audit!#REF!&lt;=1.4,VLOOKUP(Audit!#REF!,$Y$38:$Z$48,2,FALSE),VLOOKUP(Audit!#REF!,$Y$51:$Z$61,2,FALSE))))</f>
        <v>#REF!</v>
      </c>
      <c r="V244" s="21"/>
      <c r="AH244" s="49" t="e">
        <f>Audit!#REF!</f>
        <v>#REF!</v>
      </c>
      <c r="AI244" s="50" t="e">
        <f>VLOOKUP(Audit!#REF!,$V$3:$AE$12,2,FALSE)&amp; IF(Audit!#REF!=10,Audit!#REF!,"")</f>
        <v>#REF!</v>
      </c>
      <c r="AJ244" s="50" t="e">
        <f>VLOOKUP(Audit!#REF!,$V$13:$AE$22,2,FALSE)&amp; IF(Audit!#REF!=10,Audit!#REF!,"")</f>
        <v>#REF!</v>
      </c>
      <c r="AK244" s="47" t="e">
        <f t="shared" si="107"/>
        <v>#REF!</v>
      </c>
      <c r="AL244" s="50" t="e">
        <f>VLOOKUP(Audit!#REF!,$V$3:$AE$12,3,FALSE)&amp; IF(Audit!#REF!=10,Audit!#REF!,"")</f>
        <v>#REF!</v>
      </c>
      <c r="AM244" s="50" t="e">
        <f>VLOOKUP(Audit!#REF!,$V$13:$AE$22,3,FALSE)&amp; IF(Audit!#REF!=10,Audit!#REF!,"")</f>
        <v>#REF!</v>
      </c>
      <c r="AN244" s="47" t="e">
        <f t="shared" si="108"/>
        <v>#REF!</v>
      </c>
      <c r="AO244" s="50" t="e">
        <f>VLOOKUP(Audit!#REF!,$V$3:$AE$12,4,FALSE) &amp;  Audit!#REF! &amp; IF(Audit!#REF!=10,Audit!#REF!,"")</f>
        <v>#REF!</v>
      </c>
      <c r="AP244" s="50" t="e">
        <f>VLOOKUP(Audit!#REF!,$V$13:$AE$22,4,FALSE)&amp; IF(Audit!#REF!=10,Audit!#REF!,"")</f>
        <v>#REF!</v>
      </c>
      <c r="AQ244" s="47" t="e">
        <f t="shared" si="109"/>
        <v>#REF!</v>
      </c>
      <c r="AR244" s="50" t="e">
        <f>VLOOKUP(Audit!#REF!,$V$3:$AE$12,5,FALSE)&amp; IF(Audit!#REF!=10,Audit!#REF!,"")</f>
        <v>#REF!</v>
      </c>
      <c r="AS244" s="50" t="e">
        <f>VLOOKUP(Audit!#REF!,$V$13:$AE$22,5,FALSE)&amp; IF(Audit!#REF!=10,Audit!#REF!,"")</f>
        <v>#REF!</v>
      </c>
      <c r="AT244" s="47" t="e">
        <f t="shared" si="110"/>
        <v>#REF!</v>
      </c>
      <c r="AU244" s="50" t="e">
        <f>VLOOKUP(Audit!#REF!,$V$3:$AE$12,6,FALSE)&amp; IF(Audit!#REF!=10,Audit!#REF!,"")</f>
        <v>#REF!</v>
      </c>
      <c r="AV244" s="50" t="e">
        <f>VLOOKUP(Audit!#REF!,$V$13:$AE$22,6,FALSE)&amp; IF(Audit!#REF!=10,Audit!#REF!,"")</f>
        <v>#REF!</v>
      </c>
      <c r="AW244" s="47" t="e">
        <f t="shared" si="111"/>
        <v>#REF!</v>
      </c>
      <c r="AX244" s="50" t="e">
        <f>VLOOKUP(Audit!#REF!,$V$3:$AE$12,7,FALSE)&amp; IF(Audit!#REF!=10,Audit!#REF!,"")</f>
        <v>#REF!</v>
      </c>
      <c r="AY244" s="50" t="e">
        <f>VLOOKUP(Audit!#REF!,$V$13:$AE$22,7,FALSE) &amp; IF(Audit!#REF!=10,Audit!#REF!,"")</f>
        <v>#REF!</v>
      </c>
      <c r="AZ244" s="47" t="e">
        <f t="shared" si="112"/>
        <v>#REF!</v>
      </c>
      <c r="BA244" s="50" t="e">
        <f>VLOOKUP(Audit!#REF!,$V$3:$AE$12,8,FALSE)&amp; Audit!#REF! &amp; IF(Audit!#REF!=10,Audit!#REF!,"")</f>
        <v>#REF!</v>
      </c>
      <c r="BB244" s="50" t="e">
        <f>VLOOKUP(Audit!#REF!,$V$13:$AE$22,8,FALSE) &amp; IF(Audit!#REF!=10,Audit!#REF!,"")</f>
        <v>#REF!</v>
      </c>
      <c r="BC244" s="47" t="e">
        <f t="shared" si="113"/>
        <v>#REF!</v>
      </c>
      <c r="BD244" s="50" t="e">
        <f>VLOOKUP(Audit!#REF!,$V$3:$AE$12,9,FALSE)&amp; IF(Audit!#REF!=10,Audit!#REF!,"")</f>
        <v>#REF!</v>
      </c>
      <c r="BE244" s="50" t="e">
        <f>VLOOKUP(Audit!#REF!,$V$13:$AE$22,9,FALSE) &amp; IF(Audit!#REF!=10,Audit!#REF!,"") &amp; IF(Audit!#REF!&lt;&gt;1,U244,"")</f>
        <v>#REF!</v>
      </c>
      <c r="BF244" s="47" t="e">
        <f t="shared" si="114"/>
        <v>#REF!</v>
      </c>
      <c r="BG244" s="50" t="e">
        <f>VLOOKUP(Audit!#REF!,$V$3:$AE$12,10,FALSE) &amp; Audit!#REF! &amp; IF(Audit!#REF!=10,Audit!#REF!,"")</f>
        <v>#REF!</v>
      </c>
      <c r="BH244" s="50" t="e">
        <f>VLOOKUP(Audit!#REF!,$V$13:$AE$22,10,FALSE) &amp; IF(Audit!#REF!=10,Audit!#REF!,"") &amp; IF(Audit!#REF!&lt;&gt;1,U244,"")</f>
        <v>#REF!</v>
      </c>
      <c r="BI244" s="47" t="e">
        <f t="shared" si="115"/>
        <v>#REF!</v>
      </c>
      <c r="BJ244" s="48" t="str">
        <f t="shared" si="116"/>
        <v/>
      </c>
      <c r="BK244" s="48" t="str">
        <f t="shared" si="117"/>
        <v/>
      </c>
      <c r="BL244" s="48" t="str">
        <f t="shared" si="118"/>
        <v/>
      </c>
      <c r="BM244" s="48" t="str">
        <f t="shared" si="119"/>
        <v/>
      </c>
      <c r="BN244" s="48" t="str">
        <f t="shared" si="120"/>
        <v/>
      </c>
      <c r="BO244" s="48" t="str">
        <f t="shared" si="121"/>
        <v/>
      </c>
      <c r="BP244" s="48" t="str">
        <f t="shared" si="122"/>
        <v/>
      </c>
      <c r="BQ244" s="48" t="str">
        <f t="shared" si="123"/>
        <v/>
      </c>
      <c r="BR244" s="48" t="str">
        <f t="shared" si="124"/>
        <v/>
      </c>
      <c r="BS244" s="48" t="str">
        <f t="shared" si="125"/>
        <v/>
      </c>
      <c r="BT244" s="48" t="str">
        <f t="shared" si="126"/>
        <v/>
      </c>
      <c r="BU244" s="48" t="str">
        <f t="shared" si="127"/>
        <v/>
      </c>
    </row>
    <row r="245" spans="1:73">
      <c r="A245" s="10" t="e">
        <f>Audit!#REF!</f>
        <v>#REF!</v>
      </c>
      <c r="B245" s="10" t="e">
        <f t="shared" si="128"/>
        <v>#REF!</v>
      </c>
      <c r="C245" s="17" t="e">
        <f>VLOOKUP(Audit!#REF!,$V$3:$AE$12,2,FALSE) &amp; VLOOKUP(Audit!#REF!,$V$13:$AE$22,2,FALSE)&amp; IF(Audit!#REF!=10,Audit!#REF!&amp;Audit!#REF!,"")</f>
        <v>#REF!</v>
      </c>
      <c r="D245" s="17" t="e">
        <f>VLOOKUP(Audit!#REF!,$V$3:$AE$12,3,FALSE) &amp; VLOOKUP(Audit!#REF!,$V$13:$AE$22,3,FALSE) &amp;IF(Audit!#REF!=10,Audit!#REF!&amp;Audit!#REF!,"")</f>
        <v>#REF!</v>
      </c>
      <c r="E245" s="17" t="e">
        <f>VLOOKUP(Audit!#REF!,$V$3:$AE$12,4,FALSE)&amp; Audit!#REF! &amp; VLOOKUP(Audit!#REF!,$V$13:$AE$22,4,FALSE)&amp; IF(Audit!#REF!=10,Audit!#REF!&amp;Audit!#REF!,"")</f>
        <v>#REF!</v>
      </c>
      <c r="F245" s="17" t="e">
        <f>VLOOKUP(Audit!#REF!,$V$3:$AE$12,5,FALSE) &amp; VLOOKUP(Audit!#REF!,$V$13:$AE$22,5,FALSE)&amp; IF(Audit!#REF!=10,Audit!#REF!&amp;Audit!#REF!,"")</f>
        <v>#REF!</v>
      </c>
      <c r="G245" s="17" t="e">
        <f>VLOOKUP(Audit!#REF!,$V$3:$AE$12,6,FALSE) &amp; VLOOKUP(Audit!#REF!,$V$13:$AE$22,6,FALSE)&amp; IF(Audit!#REF!=10,Audit!#REF!&amp;Audit!#REF!,"")</f>
        <v>#REF!</v>
      </c>
      <c r="H245" s="17" t="e">
        <f>VLOOKUP(Audit!#REF!,$V$3:$AE$12,7,FALSE) &amp; VLOOKUP(Audit!#REF!,$V$13:$AE$22,7,FALSE)&amp;IF(Audit!#REF!=10,Audit!#REF!&amp;Audit!#REF!,"")</f>
        <v>#REF!</v>
      </c>
      <c r="I245" s="17" t="e">
        <f>VLOOKUP(Audit!#REF!,$V$3:$AE$12,8,FALSE) &amp; Audit!#REF! &amp; VLOOKUP(Audit!#REF!,$V$13:$AE$22,8,FALSE)&amp;IF(Audit!#REF!=10,Audit!#REF!&amp;Audit!#REF!,"")</f>
        <v>#REF!</v>
      </c>
      <c r="J245" s="17" t="e">
        <f>VLOOKUP(Audit!#REF!,$V$3:$AE$12,9,FALSE) &amp; VLOOKUP(Audit!#REF!,$V$13:$AE$22,9,FALSE) &amp; IF(Audit!#REF!=10,Audit!#REF!&amp;Audit!#REF!,"") &amp; IF(Audit!#REF!&lt;&gt;1,U245,"")</f>
        <v>#REF!</v>
      </c>
      <c r="K245" s="17" t="e">
        <f>VLOOKUP(Audit!#REF!,$V$3:$AE$12,10,FALSE) &amp; Audit!#REF! &amp; VLOOKUP(Audit!#REF!,$V$13:$AE$22,10,FALSE) &amp; IF(Audit!#REF!=10,Audit!#REF!&amp;Audit!#REF!,"") &amp; IF(Audit!#REF!&lt;&gt;1,U245,"")</f>
        <v>#REF!</v>
      </c>
      <c r="L245" s="10" t="e">
        <f>Audit!#REF!</f>
        <v>#REF!</v>
      </c>
      <c r="M245" s="10" t="e">
        <f t="shared" si="99"/>
        <v>#REF!</v>
      </c>
      <c r="N245" s="10" t="e">
        <f t="shared" si="100"/>
        <v>#REF!</v>
      </c>
      <c r="O245" s="10" t="e">
        <f t="shared" si="101"/>
        <v>#REF!</v>
      </c>
      <c r="P245" s="10" t="e">
        <f t="shared" si="102"/>
        <v>#REF!</v>
      </c>
      <c r="Q245" s="10" t="e">
        <f t="shared" si="103"/>
        <v>#REF!</v>
      </c>
      <c r="R245" s="10" t="e">
        <f t="shared" si="104"/>
        <v>#REF!</v>
      </c>
      <c r="S245" s="10" t="e">
        <f t="shared" si="105"/>
        <v>#REF!</v>
      </c>
      <c r="T245" s="10" t="e">
        <f t="shared" si="106"/>
        <v>#REF!</v>
      </c>
      <c r="U245" s="17" t="e">
        <f>IF(Audit!#REF!="","",VLOOKUP(Audit!#REF!,$W$26:$X$35,2,FALSE)) &amp; Audit!#REF! &amp; IF(Audit!#REF!="","",IF(Audit!#REF!&lt;=1.4,VLOOKUP(Audit!#REF!,$W$38:X290,2,FALSE),VLOOKUP(Audit!#REF!,$W$51:$X$61,2,FALSE))) &amp; IF(Audit!#REF!="","",VLOOKUP(Audit!#REF!,$Y$26:$Z$35,2,FALSE) &amp; Audit!#REF! &amp; IF(Audit!#REF!="","",IF(Audit!#REF!&lt;=1.4,VLOOKUP(Audit!#REF!,$Y$38:$Z$48,2,FALSE),VLOOKUP(Audit!#REF!,$Y$51:$Z$61,2,FALSE))))</f>
        <v>#REF!</v>
      </c>
      <c r="V245" s="21"/>
      <c r="AH245" s="49" t="e">
        <f>Audit!#REF!</f>
        <v>#REF!</v>
      </c>
      <c r="AI245" s="50" t="e">
        <f>VLOOKUP(Audit!#REF!,$V$3:$AE$12,2,FALSE)&amp; IF(Audit!#REF!=10,Audit!#REF!,"")</f>
        <v>#REF!</v>
      </c>
      <c r="AJ245" s="50" t="e">
        <f>VLOOKUP(Audit!#REF!,$V$13:$AE$22,2,FALSE)&amp; IF(Audit!#REF!=10,Audit!#REF!,"")</f>
        <v>#REF!</v>
      </c>
      <c r="AK245" s="47" t="e">
        <f t="shared" si="107"/>
        <v>#REF!</v>
      </c>
      <c r="AL245" s="50" t="e">
        <f>VLOOKUP(Audit!#REF!,$V$3:$AE$12,3,FALSE)&amp; IF(Audit!#REF!=10,Audit!#REF!,"")</f>
        <v>#REF!</v>
      </c>
      <c r="AM245" s="50" t="e">
        <f>VLOOKUP(Audit!#REF!,$V$13:$AE$22,3,FALSE)&amp; IF(Audit!#REF!=10,Audit!#REF!,"")</f>
        <v>#REF!</v>
      </c>
      <c r="AN245" s="47" t="e">
        <f t="shared" si="108"/>
        <v>#REF!</v>
      </c>
      <c r="AO245" s="50" t="e">
        <f>VLOOKUP(Audit!#REF!,$V$3:$AE$12,4,FALSE) &amp;  Audit!#REF! &amp; IF(Audit!#REF!=10,Audit!#REF!,"")</f>
        <v>#REF!</v>
      </c>
      <c r="AP245" s="50" t="e">
        <f>VLOOKUP(Audit!#REF!,$V$13:$AE$22,4,FALSE)&amp; IF(Audit!#REF!=10,Audit!#REF!,"")</f>
        <v>#REF!</v>
      </c>
      <c r="AQ245" s="47" t="e">
        <f t="shared" si="109"/>
        <v>#REF!</v>
      </c>
      <c r="AR245" s="50" t="e">
        <f>VLOOKUP(Audit!#REF!,$V$3:$AE$12,5,FALSE)&amp; IF(Audit!#REF!=10,Audit!#REF!,"")</f>
        <v>#REF!</v>
      </c>
      <c r="AS245" s="50" t="e">
        <f>VLOOKUP(Audit!#REF!,$V$13:$AE$22,5,FALSE)&amp; IF(Audit!#REF!=10,Audit!#REF!,"")</f>
        <v>#REF!</v>
      </c>
      <c r="AT245" s="47" t="e">
        <f t="shared" si="110"/>
        <v>#REF!</v>
      </c>
      <c r="AU245" s="50" t="e">
        <f>VLOOKUP(Audit!#REF!,$V$3:$AE$12,6,FALSE)&amp; IF(Audit!#REF!=10,Audit!#REF!,"")</f>
        <v>#REF!</v>
      </c>
      <c r="AV245" s="50" t="e">
        <f>VLOOKUP(Audit!#REF!,$V$13:$AE$22,6,FALSE)&amp; IF(Audit!#REF!=10,Audit!#REF!,"")</f>
        <v>#REF!</v>
      </c>
      <c r="AW245" s="47" t="e">
        <f t="shared" si="111"/>
        <v>#REF!</v>
      </c>
      <c r="AX245" s="50" t="e">
        <f>VLOOKUP(Audit!#REF!,$V$3:$AE$12,7,FALSE)&amp; IF(Audit!#REF!=10,Audit!#REF!,"")</f>
        <v>#REF!</v>
      </c>
      <c r="AY245" s="50" t="e">
        <f>VLOOKUP(Audit!#REF!,$V$13:$AE$22,7,FALSE) &amp; IF(Audit!#REF!=10,Audit!#REF!,"")</f>
        <v>#REF!</v>
      </c>
      <c r="AZ245" s="47" t="e">
        <f t="shared" si="112"/>
        <v>#REF!</v>
      </c>
      <c r="BA245" s="50" t="e">
        <f>VLOOKUP(Audit!#REF!,$V$3:$AE$12,8,FALSE)&amp; Audit!#REF! &amp; IF(Audit!#REF!=10,Audit!#REF!,"")</f>
        <v>#REF!</v>
      </c>
      <c r="BB245" s="50" t="e">
        <f>VLOOKUP(Audit!#REF!,$V$13:$AE$22,8,FALSE) &amp; IF(Audit!#REF!=10,Audit!#REF!,"")</f>
        <v>#REF!</v>
      </c>
      <c r="BC245" s="47" t="e">
        <f t="shared" si="113"/>
        <v>#REF!</v>
      </c>
      <c r="BD245" s="50" t="e">
        <f>VLOOKUP(Audit!#REF!,$V$3:$AE$12,9,FALSE)&amp; IF(Audit!#REF!=10,Audit!#REF!,"")</f>
        <v>#REF!</v>
      </c>
      <c r="BE245" s="50" t="e">
        <f>VLOOKUP(Audit!#REF!,$V$13:$AE$22,9,FALSE) &amp; IF(Audit!#REF!=10,Audit!#REF!,"") &amp; IF(Audit!#REF!&lt;&gt;1,U245,"")</f>
        <v>#REF!</v>
      </c>
      <c r="BF245" s="47" t="e">
        <f t="shared" si="114"/>
        <v>#REF!</v>
      </c>
      <c r="BG245" s="50" t="e">
        <f>VLOOKUP(Audit!#REF!,$V$3:$AE$12,10,FALSE) &amp; Audit!#REF! &amp; IF(Audit!#REF!=10,Audit!#REF!,"")</f>
        <v>#REF!</v>
      </c>
      <c r="BH245" s="50" t="e">
        <f>VLOOKUP(Audit!#REF!,$V$13:$AE$22,10,FALSE) &amp; IF(Audit!#REF!=10,Audit!#REF!,"") &amp; IF(Audit!#REF!&lt;&gt;1,U245,"")</f>
        <v>#REF!</v>
      </c>
      <c r="BI245" s="47" t="e">
        <f t="shared" si="115"/>
        <v>#REF!</v>
      </c>
      <c r="BJ245" s="48" t="str">
        <f t="shared" si="116"/>
        <v/>
      </c>
      <c r="BK245" s="48" t="str">
        <f t="shared" si="117"/>
        <v/>
      </c>
      <c r="BL245" s="48" t="str">
        <f t="shared" si="118"/>
        <v/>
      </c>
      <c r="BM245" s="48" t="str">
        <f t="shared" si="119"/>
        <v/>
      </c>
      <c r="BN245" s="48" t="str">
        <f t="shared" si="120"/>
        <v/>
      </c>
      <c r="BO245" s="48" t="str">
        <f t="shared" si="121"/>
        <v/>
      </c>
      <c r="BP245" s="48" t="str">
        <f t="shared" si="122"/>
        <v/>
      </c>
      <c r="BQ245" s="48" t="str">
        <f t="shared" si="123"/>
        <v/>
      </c>
      <c r="BR245" s="48" t="str">
        <f t="shared" si="124"/>
        <v/>
      </c>
      <c r="BS245" s="48" t="str">
        <f t="shared" si="125"/>
        <v/>
      </c>
      <c r="BT245" s="48" t="str">
        <f t="shared" si="126"/>
        <v/>
      </c>
      <c r="BU245" s="48" t="str">
        <f t="shared" si="127"/>
        <v/>
      </c>
    </row>
    <row r="246" spans="1:73">
      <c r="A246" s="10" t="e">
        <f>Audit!#REF!</f>
        <v>#REF!</v>
      </c>
      <c r="B246" s="10" t="e">
        <f t="shared" si="128"/>
        <v>#REF!</v>
      </c>
      <c r="C246" s="17" t="e">
        <f>VLOOKUP(Audit!#REF!,$V$3:$AE$12,2,FALSE) &amp; VLOOKUP(Audit!#REF!,$V$13:$AE$22,2,FALSE)&amp; IF(Audit!#REF!=10,Audit!#REF!&amp;Audit!#REF!,"")</f>
        <v>#REF!</v>
      </c>
      <c r="D246" s="17" t="e">
        <f>VLOOKUP(Audit!#REF!,$V$3:$AE$12,3,FALSE) &amp; VLOOKUP(Audit!#REF!,$V$13:$AE$22,3,FALSE) &amp;IF(Audit!#REF!=10,Audit!#REF!&amp;Audit!#REF!,"")</f>
        <v>#REF!</v>
      </c>
      <c r="E246" s="17" t="e">
        <f>VLOOKUP(Audit!#REF!,$V$3:$AE$12,4,FALSE)&amp; Audit!#REF! &amp; VLOOKUP(Audit!#REF!,$V$13:$AE$22,4,FALSE)&amp; IF(Audit!#REF!=10,Audit!#REF!&amp;Audit!#REF!,"")</f>
        <v>#REF!</v>
      </c>
      <c r="F246" s="17" t="e">
        <f>VLOOKUP(Audit!#REF!,$V$3:$AE$12,5,FALSE) &amp; VLOOKUP(Audit!#REF!,$V$13:$AE$22,5,FALSE)&amp; IF(Audit!#REF!=10,Audit!#REF!&amp;Audit!#REF!,"")</f>
        <v>#REF!</v>
      </c>
      <c r="G246" s="17" t="e">
        <f>VLOOKUP(Audit!#REF!,$V$3:$AE$12,6,FALSE) &amp; VLOOKUP(Audit!#REF!,$V$13:$AE$22,6,FALSE)&amp; IF(Audit!#REF!=10,Audit!#REF!&amp;Audit!#REF!,"")</f>
        <v>#REF!</v>
      </c>
      <c r="H246" s="17" t="e">
        <f>VLOOKUP(Audit!#REF!,$V$3:$AE$12,7,FALSE) &amp; VLOOKUP(Audit!#REF!,$V$13:$AE$22,7,FALSE)&amp;IF(Audit!#REF!=10,Audit!#REF!&amp;Audit!#REF!,"")</f>
        <v>#REF!</v>
      </c>
      <c r="I246" s="17" t="e">
        <f>VLOOKUP(Audit!#REF!,$V$3:$AE$12,8,FALSE) &amp; Audit!#REF! &amp; VLOOKUP(Audit!#REF!,$V$13:$AE$22,8,FALSE)&amp;IF(Audit!#REF!=10,Audit!#REF!&amp;Audit!#REF!,"")</f>
        <v>#REF!</v>
      </c>
      <c r="J246" s="17" t="e">
        <f>VLOOKUP(Audit!#REF!,$V$3:$AE$12,9,FALSE) &amp; VLOOKUP(Audit!#REF!,$V$13:$AE$22,9,FALSE) &amp; IF(Audit!#REF!=10,Audit!#REF!&amp;Audit!#REF!,"") &amp; IF(Audit!#REF!&lt;&gt;1,U246,"")</f>
        <v>#REF!</v>
      </c>
      <c r="K246" s="17" t="e">
        <f>VLOOKUP(Audit!#REF!,$V$3:$AE$12,10,FALSE) &amp; Audit!#REF! &amp; VLOOKUP(Audit!#REF!,$V$13:$AE$22,10,FALSE) &amp; IF(Audit!#REF!=10,Audit!#REF!&amp;Audit!#REF!,"") &amp; IF(Audit!#REF!&lt;&gt;1,U246,"")</f>
        <v>#REF!</v>
      </c>
      <c r="L246" s="10" t="e">
        <f>Audit!#REF!</f>
        <v>#REF!</v>
      </c>
      <c r="M246" s="10" t="e">
        <f t="shared" si="99"/>
        <v>#REF!</v>
      </c>
      <c r="N246" s="10" t="e">
        <f t="shared" si="100"/>
        <v>#REF!</v>
      </c>
      <c r="O246" s="10" t="e">
        <f t="shared" si="101"/>
        <v>#REF!</v>
      </c>
      <c r="P246" s="10" t="e">
        <f t="shared" si="102"/>
        <v>#REF!</v>
      </c>
      <c r="Q246" s="10" t="e">
        <f t="shared" si="103"/>
        <v>#REF!</v>
      </c>
      <c r="R246" s="10" t="e">
        <f t="shared" si="104"/>
        <v>#REF!</v>
      </c>
      <c r="S246" s="10" t="e">
        <f t="shared" si="105"/>
        <v>#REF!</v>
      </c>
      <c r="T246" s="10" t="e">
        <f t="shared" si="106"/>
        <v>#REF!</v>
      </c>
      <c r="U246" s="17" t="e">
        <f>IF(Audit!#REF!="","",VLOOKUP(Audit!#REF!,$W$26:$X$35,2,FALSE)) &amp; Audit!#REF! &amp; IF(Audit!#REF!="","",IF(Audit!#REF!&lt;=1.4,VLOOKUP(Audit!#REF!,$W$38:X291,2,FALSE),VLOOKUP(Audit!#REF!,$W$51:$X$61,2,FALSE))) &amp; IF(Audit!#REF!="","",VLOOKUP(Audit!#REF!,$Y$26:$Z$35,2,FALSE) &amp; Audit!#REF! &amp; IF(Audit!#REF!="","",IF(Audit!#REF!&lt;=1.4,VLOOKUP(Audit!#REF!,$Y$38:$Z$48,2,FALSE),VLOOKUP(Audit!#REF!,$Y$51:$Z$61,2,FALSE))))</f>
        <v>#REF!</v>
      </c>
      <c r="V246" s="21"/>
      <c r="AH246" s="49" t="e">
        <f>Audit!#REF!</f>
        <v>#REF!</v>
      </c>
      <c r="AI246" s="50" t="e">
        <f>VLOOKUP(Audit!#REF!,$V$3:$AE$12,2,FALSE)&amp; IF(Audit!#REF!=10,Audit!#REF!,"")</f>
        <v>#REF!</v>
      </c>
      <c r="AJ246" s="50" t="e">
        <f>VLOOKUP(Audit!#REF!,$V$13:$AE$22,2,FALSE)&amp; IF(Audit!#REF!=10,Audit!#REF!,"")</f>
        <v>#REF!</v>
      </c>
      <c r="AK246" s="47" t="e">
        <f t="shared" si="107"/>
        <v>#REF!</v>
      </c>
      <c r="AL246" s="50" t="e">
        <f>VLOOKUP(Audit!#REF!,$V$3:$AE$12,3,FALSE)&amp; IF(Audit!#REF!=10,Audit!#REF!,"")</f>
        <v>#REF!</v>
      </c>
      <c r="AM246" s="50" t="e">
        <f>VLOOKUP(Audit!#REF!,$V$13:$AE$22,3,FALSE)&amp; IF(Audit!#REF!=10,Audit!#REF!,"")</f>
        <v>#REF!</v>
      </c>
      <c r="AN246" s="47" t="e">
        <f t="shared" si="108"/>
        <v>#REF!</v>
      </c>
      <c r="AO246" s="50" t="e">
        <f>VLOOKUP(Audit!#REF!,$V$3:$AE$12,4,FALSE) &amp;  Audit!#REF! &amp; IF(Audit!#REF!=10,Audit!#REF!,"")</f>
        <v>#REF!</v>
      </c>
      <c r="AP246" s="50" t="e">
        <f>VLOOKUP(Audit!#REF!,$V$13:$AE$22,4,FALSE)&amp; IF(Audit!#REF!=10,Audit!#REF!,"")</f>
        <v>#REF!</v>
      </c>
      <c r="AQ246" s="47" t="e">
        <f t="shared" si="109"/>
        <v>#REF!</v>
      </c>
      <c r="AR246" s="50" t="e">
        <f>VLOOKUP(Audit!#REF!,$V$3:$AE$12,5,FALSE)&amp; IF(Audit!#REF!=10,Audit!#REF!,"")</f>
        <v>#REF!</v>
      </c>
      <c r="AS246" s="50" t="e">
        <f>VLOOKUP(Audit!#REF!,$V$13:$AE$22,5,FALSE)&amp; IF(Audit!#REF!=10,Audit!#REF!,"")</f>
        <v>#REF!</v>
      </c>
      <c r="AT246" s="47" t="e">
        <f t="shared" si="110"/>
        <v>#REF!</v>
      </c>
      <c r="AU246" s="50" t="e">
        <f>VLOOKUP(Audit!#REF!,$V$3:$AE$12,6,FALSE)&amp; IF(Audit!#REF!=10,Audit!#REF!,"")</f>
        <v>#REF!</v>
      </c>
      <c r="AV246" s="50" t="e">
        <f>VLOOKUP(Audit!#REF!,$V$13:$AE$22,6,FALSE)&amp; IF(Audit!#REF!=10,Audit!#REF!,"")</f>
        <v>#REF!</v>
      </c>
      <c r="AW246" s="47" t="e">
        <f t="shared" si="111"/>
        <v>#REF!</v>
      </c>
      <c r="AX246" s="50" t="e">
        <f>VLOOKUP(Audit!#REF!,$V$3:$AE$12,7,FALSE)&amp; IF(Audit!#REF!=10,Audit!#REF!,"")</f>
        <v>#REF!</v>
      </c>
      <c r="AY246" s="50" t="e">
        <f>VLOOKUP(Audit!#REF!,$V$13:$AE$22,7,FALSE) &amp; IF(Audit!#REF!=10,Audit!#REF!,"")</f>
        <v>#REF!</v>
      </c>
      <c r="AZ246" s="47" t="e">
        <f t="shared" si="112"/>
        <v>#REF!</v>
      </c>
      <c r="BA246" s="50" t="e">
        <f>VLOOKUP(Audit!#REF!,$V$3:$AE$12,8,FALSE)&amp; Audit!#REF! &amp; IF(Audit!#REF!=10,Audit!#REF!,"")</f>
        <v>#REF!</v>
      </c>
      <c r="BB246" s="50" t="e">
        <f>VLOOKUP(Audit!#REF!,$V$13:$AE$22,8,FALSE) &amp; IF(Audit!#REF!=10,Audit!#REF!,"")</f>
        <v>#REF!</v>
      </c>
      <c r="BC246" s="47" t="e">
        <f t="shared" si="113"/>
        <v>#REF!</v>
      </c>
      <c r="BD246" s="50" t="e">
        <f>VLOOKUP(Audit!#REF!,$V$3:$AE$12,9,FALSE)&amp; IF(Audit!#REF!=10,Audit!#REF!,"")</f>
        <v>#REF!</v>
      </c>
      <c r="BE246" s="50" t="e">
        <f>VLOOKUP(Audit!#REF!,$V$13:$AE$22,9,FALSE) &amp; IF(Audit!#REF!=10,Audit!#REF!,"") &amp; IF(Audit!#REF!&lt;&gt;1,U246,"")</f>
        <v>#REF!</v>
      </c>
      <c r="BF246" s="47" t="e">
        <f t="shared" si="114"/>
        <v>#REF!</v>
      </c>
      <c r="BG246" s="50" t="e">
        <f>VLOOKUP(Audit!#REF!,$V$3:$AE$12,10,FALSE) &amp; Audit!#REF! &amp; IF(Audit!#REF!=10,Audit!#REF!,"")</f>
        <v>#REF!</v>
      </c>
      <c r="BH246" s="50" t="e">
        <f>VLOOKUP(Audit!#REF!,$V$13:$AE$22,10,FALSE) &amp; IF(Audit!#REF!=10,Audit!#REF!,"") &amp; IF(Audit!#REF!&lt;&gt;1,U246,"")</f>
        <v>#REF!</v>
      </c>
      <c r="BI246" s="47" t="e">
        <f t="shared" si="115"/>
        <v>#REF!</v>
      </c>
      <c r="BJ246" s="48" t="str">
        <f t="shared" si="116"/>
        <v/>
      </c>
      <c r="BK246" s="48" t="str">
        <f t="shared" si="117"/>
        <v/>
      </c>
      <c r="BL246" s="48" t="str">
        <f t="shared" si="118"/>
        <v/>
      </c>
      <c r="BM246" s="48" t="str">
        <f t="shared" si="119"/>
        <v/>
      </c>
      <c r="BN246" s="48" t="str">
        <f t="shared" si="120"/>
        <v/>
      </c>
      <c r="BO246" s="48" t="str">
        <f t="shared" si="121"/>
        <v/>
      </c>
      <c r="BP246" s="48" t="str">
        <f t="shared" si="122"/>
        <v/>
      </c>
      <c r="BQ246" s="48" t="str">
        <f t="shared" si="123"/>
        <v/>
      </c>
      <c r="BR246" s="48" t="str">
        <f t="shared" si="124"/>
        <v/>
      </c>
      <c r="BS246" s="48" t="str">
        <f t="shared" si="125"/>
        <v/>
      </c>
      <c r="BT246" s="48" t="str">
        <f t="shared" si="126"/>
        <v/>
      </c>
      <c r="BU246" s="48" t="str">
        <f t="shared" si="127"/>
        <v/>
      </c>
    </row>
    <row r="247" spans="1:73">
      <c r="A247" s="10" t="e">
        <f>Audit!#REF!</f>
        <v>#REF!</v>
      </c>
      <c r="B247" s="10" t="e">
        <f t="shared" si="128"/>
        <v>#REF!</v>
      </c>
      <c r="C247" s="17" t="e">
        <f>VLOOKUP(Audit!#REF!,$V$3:$AE$12,2,FALSE) &amp; VLOOKUP(Audit!#REF!,$V$13:$AE$22,2,FALSE)&amp; IF(Audit!#REF!=10,Audit!#REF!&amp;Audit!#REF!,"")</f>
        <v>#REF!</v>
      </c>
      <c r="D247" s="17" t="e">
        <f>VLOOKUP(Audit!#REF!,$V$3:$AE$12,3,FALSE) &amp; VLOOKUP(Audit!#REF!,$V$13:$AE$22,3,FALSE) &amp;IF(Audit!#REF!=10,Audit!#REF!&amp;Audit!#REF!,"")</f>
        <v>#REF!</v>
      </c>
      <c r="E247" s="17" t="e">
        <f>VLOOKUP(Audit!#REF!,$V$3:$AE$12,4,FALSE)&amp; Audit!#REF! &amp; VLOOKUP(Audit!#REF!,$V$13:$AE$22,4,FALSE)&amp; IF(Audit!#REF!=10,Audit!#REF!&amp;Audit!#REF!,"")</f>
        <v>#REF!</v>
      </c>
      <c r="F247" s="17" t="e">
        <f>VLOOKUP(Audit!#REF!,$V$3:$AE$12,5,FALSE) &amp; VLOOKUP(Audit!#REF!,$V$13:$AE$22,5,FALSE)&amp; IF(Audit!#REF!=10,Audit!#REF!&amp;Audit!#REF!,"")</f>
        <v>#REF!</v>
      </c>
      <c r="G247" s="17" t="e">
        <f>VLOOKUP(Audit!#REF!,$V$3:$AE$12,6,FALSE) &amp; VLOOKUP(Audit!#REF!,$V$13:$AE$22,6,FALSE)&amp; IF(Audit!#REF!=10,Audit!#REF!&amp;Audit!#REF!,"")</f>
        <v>#REF!</v>
      </c>
      <c r="H247" s="17" t="e">
        <f>VLOOKUP(Audit!#REF!,$V$3:$AE$12,7,FALSE) &amp; VLOOKUP(Audit!#REF!,$V$13:$AE$22,7,FALSE)&amp;IF(Audit!#REF!=10,Audit!#REF!&amp;Audit!#REF!,"")</f>
        <v>#REF!</v>
      </c>
      <c r="I247" s="17" t="e">
        <f>VLOOKUP(Audit!#REF!,$V$3:$AE$12,8,FALSE) &amp; Audit!#REF! &amp; VLOOKUP(Audit!#REF!,$V$13:$AE$22,8,FALSE)&amp;IF(Audit!#REF!=10,Audit!#REF!&amp;Audit!#REF!,"")</f>
        <v>#REF!</v>
      </c>
      <c r="J247" s="17" t="e">
        <f>VLOOKUP(Audit!#REF!,$V$3:$AE$12,9,FALSE) &amp; VLOOKUP(Audit!#REF!,$V$13:$AE$22,9,FALSE) &amp; IF(Audit!#REF!=10,Audit!#REF!&amp;Audit!#REF!,"") &amp; IF(Audit!#REF!&lt;&gt;1,U247,"")</f>
        <v>#REF!</v>
      </c>
      <c r="K247" s="17" t="e">
        <f>VLOOKUP(Audit!#REF!,$V$3:$AE$12,10,FALSE) &amp; Audit!#REF! &amp; VLOOKUP(Audit!#REF!,$V$13:$AE$22,10,FALSE) &amp; IF(Audit!#REF!=10,Audit!#REF!&amp;Audit!#REF!,"") &amp; IF(Audit!#REF!&lt;&gt;1,U247,"")</f>
        <v>#REF!</v>
      </c>
      <c r="L247" s="10" t="e">
        <f>Audit!#REF!</f>
        <v>#REF!</v>
      </c>
      <c r="M247" s="10" t="e">
        <f t="shared" si="99"/>
        <v>#REF!</v>
      </c>
      <c r="N247" s="10" t="e">
        <f t="shared" si="100"/>
        <v>#REF!</v>
      </c>
      <c r="O247" s="10" t="e">
        <f t="shared" si="101"/>
        <v>#REF!</v>
      </c>
      <c r="P247" s="10" t="e">
        <f t="shared" si="102"/>
        <v>#REF!</v>
      </c>
      <c r="Q247" s="10" t="e">
        <f t="shared" si="103"/>
        <v>#REF!</v>
      </c>
      <c r="R247" s="10" t="e">
        <f t="shared" si="104"/>
        <v>#REF!</v>
      </c>
      <c r="S247" s="10" t="e">
        <f t="shared" si="105"/>
        <v>#REF!</v>
      </c>
      <c r="T247" s="10" t="e">
        <f t="shared" si="106"/>
        <v>#REF!</v>
      </c>
      <c r="U247" s="17" t="e">
        <f>IF(Audit!#REF!="","",VLOOKUP(Audit!#REF!,$W$26:$X$35,2,FALSE)) &amp; Audit!#REF! &amp; IF(Audit!#REF!="","",IF(Audit!#REF!&lt;=1.4,VLOOKUP(Audit!#REF!,$W$38:X292,2,FALSE),VLOOKUP(Audit!#REF!,$W$51:$X$61,2,FALSE))) &amp; IF(Audit!#REF!="","",VLOOKUP(Audit!#REF!,$Y$26:$Z$35,2,FALSE) &amp; Audit!#REF! &amp; IF(Audit!#REF!="","",IF(Audit!#REF!&lt;=1.4,VLOOKUP(Audit!#REF!,$Y$38:$Z$48,2,FALSE),VLOOKUP(Audit!#REF!,$Y$51:$Z$61,2,FALSE))))</f>
        <v>#REF!</v>
      </c>
      <c r="V247" s="21"/>
      <c r="AH247" s="49" t="e">
        <f>Audit!#REF!</f>
        <v>#REF!</v>
      </c>
      <c r="AI247" s="50" t="e">
        <f>VLOOKUP(Audit!#REF!,$V$3:$AE$12,2,FALSE)&amp; IF(Audit!#REF!=10,Audit!#REF!,"")</f>
        <v>#REF!</v>
      </c>
      <c r="AJ247" s="50" t="e">
        <f>VLOOKUP(Audit!#REF!,$V$13:$AE$22,2,FALSE)&amp; IF(Audit!#REF!=10,Audit!#REF!,"")</f>
        <v>#REF!</v>
      </c>
      <c r="AK247" s="47" t="e">
        <f t="shared" si="107"/>
        <v>#REF!</v>
      </c>
      <c r="AL247" s="50" t="e">
        <f>VLOOKUP(Audit!#REF!,$V$3:$AE$12,3,FALSE)&amp; IF(Audit!#REF!=10,Audit!#REF!,"")</f>
        <v>#REF!</v>
      </c>
      <c r="AM247" s="50" t="e">
        <f>VLOOKUP(Audit!#REF!,$V$13:$AE$22,3,FALSE)&amp; IF(Audit!#REF!=10,Audit!#REF!,"")</f>
        <v>#REF!</v>
      </c>
      <c r="AN247" s="47" t="e">
        <f t="shared" si="108"/>
        <v>#REF!</v>
      </c>
      <c r="AO247" s="50" t="e">
        <f>VLOOKUP(Audit!#REF!,$V$3:$AE$12,4,FALSE) &amp;  Audit!#REF! &amp; IF(Audit!#REF!=10,Audit!#REF!,"")</f>
        <v>#REF!</v>
      </c>
      <c r="AP247" s="50" t="e">
        <f>VLOOKUP(Audit!#REF!,$V$13:$AE$22,4,FALSE)&amp; IF(Audit!#REF!=10,Audit!#REF!,"")</f>
        <v>#REF!</v>
      </c>
      <c r="AQ247" s="47" t="e">
        <f t="shared" si="109"/>
        <v>#REF!</v>
      </c>
      <c r="AR247" s="50" t="e">
        <f>VLOOKUP(Audit!#REF!,$V$3:$AE$12,5,FALSE)&amp; IF(Audit!#REF!=10,Audit!#REF!,"")</f>
        <v>#REF!</v>
      </c>
      <c r="AS247" s="50" t="e">
        <f>VLOOKUP(Audit!#REF!,$V$13:$AE$22,5,FALSE)&amp; IF(Audit!#REF!=10,Audit!#REF!,"")</f>
        <v>#REF!</v>
      </c>
      <c r="AT247" s="47" t="e">
        <f t="shared" si="110"/>
        <v>#REF!</v>
      </c>
      <c r="AU247" s="50" t="e">
        <f>VLOOKUP(Audit!#REF!,$V$3:$AE$12,6,FALSE)&amp; IF(Audit!#REF!=10,Audit!#REF!,"")</f>
        <v>#REF!</v>
      </c>
      <c r="AV247" s="50" t="e">
        <f>VLOOKUP(Audit!#REF!,$V$13:$AE$22,6,FALSE)&amp; IF(Audit!#REF!=10,Audit!#REF!,"")</f>
        <v>#REF!</v>
      </c>
      <c r="AW247" s="47" t="e">
        <f t="shared" si="111"/>
        <v>#REF!</v>
      </c>
      <c r="AX247" s="50" t="e">
        <f>VLOOKUP(Audit!#REF!,$V$3:$AE$12,7,FALSE)&amp; IF(Audit!#REF!=10,Audit!#REF!,"")</f>
        <v>#REF!</v>
      </c>
      <c r="AY247" s="50" t="e">
        <f>VLOOKUP(Audit!#REF!,$V$13:$AE$22,7,FALSE) &amp; IF(Audit!#REF!=10,Audit!#REF!,"")</f>
        <v>#REF!</v>
      </c>
      <c r="AZ247" s="47" t="e">
        <f t="shared" si="112"/>
        <v>#REF!</v>
      </c>
      <c r="BA247" s="50" t="e">
        <f>VLOOKUP(Audit!#REF!,$V$3:$AE$12,8,FALSE)&amp; Audit!#REF! &amp; IF(Audit!#REF!=10,Audit!#REF!,"")</f>
        <v>#REF!</v>
      </c>
      <c r="BB247" s="50" t="e">
        <f>VLOOKUP(Audit!#REF!,$V$13:$AE$22,8,FALSE) &amp; IF(Audit!#REF!=10,Audit!#REF!,"")</f>
        <v>#REF!</v>
      </c>
      <c r="BC247" s="47" t="e">
        <f t="shared" si="113"/>
        <v>#REF!</v>
      </c>
      <c r="BD247" s="50" t="e">
        <f>VLOOKUP(Audit!#REF!,$V$3:$AE$12,9,FALSE)&amp; IF(Audit!#REF!=10,Audit!#REF!,"")</f>
        <v>#REF!</v>
      </c>
      <c r="BE247" s="50" t="e">
        <f>VLOOKUP(Audit!#REF!,$V$13:$AE$22,9,FALSE) &amp; IF(Audit!#REF!=10,Audit!#REF!,"") &amp; IF(Audit!#REF!&lt;&gt;1,U247,"")</f>
        <v>#REF!</v>
      </c>
      <c r="BF247" s="47" t="e">
        <f t="shared" si="114"/>
        <v>#REF!</v>
      </c>
      <c r="BG247" s="50" t="e">
        <f>VLOOKUP(Audit!#REF!,$V$3:$AE$12,10,FALSE) &amp; Audit!#REF! &amp; IF(Audit!#REF!=10,Audit!#REF!,"")</f>
        <v>#REF!</v>
      </c>
      <c r="BH247" s="50" t="e">
        <f>VLOOKUP(Audit!#REF!,$V$13:$AE$22,10,FALSE) &amp; IF(Audit!#REF!=10,Audit!#REF!,"") &amp; IF(Audit!#REF!&lt;&gt;1,U247,"")</f>
        <v>#REF!</v>
      </c>
      <c r="BI247" s="47" t="e">
        <f t="shared" si="115"/>
        <v>#REF!</v>
      </c>
      <c r="BJ247" s="48" t="str">
        <f t="shared" si="116"/>
        <v/>
      </c>
      <c r="BK247" s="48" t="str">
        <f t="shared" si="117"/>
        <v/>
      </c>
      <c r="BL247" s="48" t="str">
        <f t="shared" si="118"/>
        <v/>
      </c>
      <c r="BM247" s="48" t="str">
        <f t="shared" si="119"/>
        <v/>
      </c>
      <c r="BN247" s="48" t="str">
        <f t="shared" si="120"/>
        <v/>
      </c>
      <c r="BO247" s="48" t="str">
        <f t="shared" si="121"/>
        <v/>
      </c>
      <c r="BP247" s="48" t="str">
        <f t="shared" si="122"/>
        <v/>
      </c>
      <c r="BQ247" s="48" t="str">
        <f t="shared" si="123"/>
        <v/>
      </c>
      <c r="BR247" s="48" t="str">
        <f t="shared" si="124"/>
        <v/>
      </c>
      <c r="BS247" s="48" t="str">
        <f t="shared" si="125"/>
        <v/>
      </c>
      <c r="BT247" s="48" t="str">
        <f t="shared" si="126"/>
        <v/>
      </c>
      <c r="BU247" s="48" t="str">
        <f t="shared" si="127"/>
        <v/>
      </c>
    </row>
    <row r="248" spans="1:73">
      <c r="A248" s="10" t="e">
        <f>Audit!#REF!</f>
        <v>#REF!</v>
      </c>
      <c r="B248" s="10" t="e">
        <f t="shared" si="128"/>
        <v>#REF!</v>
      </c>
      <c r="C248" s="17" t="e">
        <f>VLOOKUP(Audit!#REF!,$V$3:$AE$12,2,FALSE) &amp; VLOOKUP(Audit!#REF!,$V$13:$AE$22,2,FALSE)&amp; IF(Audit!#REF!=10,Audit!#REF!&amp;Audit!#REF!,"")</f>
        <v>#REF!</v>
      </c>
      <c r="D248" s="17" t="e">
        <f>VLOOKUP(Audit!#REF!,$V$3:$AE$12,3,FALSE) &amp; VLOOKUP(Audit!#REF!,$V$13:$AE$22,3,FALSE) &amp;IF(Audit!#REF!=10,Audit!#REF!&amp;Audit!#REF!,"")</f>
        <v>#REF!</v>
      </c>
      <c r="E248" s="17" t="e">
        <f>VLOOKUP(Audit!#REF!,$V$3:$AE$12,4,FALSE)&amp; Audit!#REF! &amp; VLOOKUP(Audit!#REF!,$V$13:$AE$22,4,FALSE)&amp; IF(Audit!#REF!=10,Audit!#REF!&amp;Audit!#REF!,"")</f>
        <v>#REF!</v>
      </c>
      <c r="F248" s="17" t="e">
        <f>VLOOKUP(Audit!#REF!,$V$3:$AE$12,5,FALSE) &amp; VLOOKUP(Audit!#REF!,$V$13:$AE$22,5,FALSE)&amp; IF(Audit!#REF!=10,Audit!#REF!&amp;Audit!#REF!,"")</f>
        <v>#REF!</v>
      </c>
      <c r="G248" s="17" t="e">
        <f>VLOOKUP(Audit!#REF!,$V$3:$AE$12,6,FALSE) &amp; VLOOKUP(Audit!#REF!,$V$13:$AE$22,6,FALSE)&amp; IF(Audit!#REF!=10,Audit!#REF!&amp;Audit!#REF!,"")</f>
        <v>#REF!</v>
      </c>
      <c r="H248" s="17" t="e">
        <f>VLOOKUP(Audit!#REF!,$V$3:$AE$12,7,FALSE) &amp; VLOOKUP(Audit!#REF!,$V$13:$AE$22,7,FALSE)&amp;IF(Audit!#REF!=10,Audit!#REF!&amp;Audit!#REF!,"")</f>
        <v>#REF!</v>
      </c>
      <c r="I248" s="17" t="e">
        <f>VLOOKUP(Audit!#REF!,$V$3:$AE$12,8,FALSE) &amp; Audit!#REF! &amp; VLOOKUP(Audit!#REF!,$V$13:$AE$22,8,FALSE)&amp;IF(Audit!#REF!=10,Audit!#REF!&amp;Audit!#REF!,"")</f>
        <v>#REF!</v>
      </c>
      <c r="J248" s="17" t="e">
        <f>VLOOKUP(Audit!#REF!,$V$3:$AE$12,9,FALSE) &amp; VLOOKUP(Audit!#REF!,$V$13:$AE$22,9,FALSE) &amp; IF(Audit!#REF!=10,Audit!#REF!&amp;Audit!#REF!,"") &amp; IF(Audit!#REF!&lt;&gt;1,U248,"")</f>
        <v>#REF!</v>
      </c>
      <c r="K248" s="17" t="e">
        <f>VLOOKUP(Audit!#REF!,$V$3:$AE$12,10,FALSE) &amp; Audit!#REF! &amp; VLOOKUP(Audit!#REF!,$V$13:$AE$22,10,FALSE) &amp; IF(Audit!#REF!=10,Audit!#REF!&amp;Audit!#REF!,"") &amp; IF(Audit!#REF!&lt;&gt;1,U248,"")</f>
        <v>#REF!</v>
      </c>
      <c r="L248" s="10" t="e">
        <f>Audit!#REF!</f>
        <v>#REF!</v>
      </c>
      <c r="M248" s="10" t="e">
        <f t="shared" si="99"/>
        <v>#REF!</v>
      </c>
      <c r="N248" s="10" t="e">
        <f t="shared" si="100"/>
        <v>#REF!</v>
      </c>
      <c r="O248" s="10" t="e">
        <f t="shared" si="101"/>
        <v>#REF!</v>
      </c>
      <c r="P248" s="10" t="e">
        <f t="shared" si="102"/>
        <v>#REF!</v>
      </c>
      <c r="Q248" s="10" t="e">
        <f t="shared" si="103"/>
        <v>#REF!</v>
      </c>
      <c r="R248" s="10" t="e">
        <f t="shared" si="104"/>
        <v>#REF!</v>
      </c>
      <c r="S248" s="10" t="e">
        <f t="shared" si="105"/>
        <v>#REF!</v>
      </c>
      <c r="T248" s="10" t="e">
        <f t="shared" si="106"/>
        <v>#REF!</v>
      </c>
      <c r="U248" s="17" t="e">
        <f>IF(Audit!#REF!="","",VLOOKUP(Audit!#REF!,$W$26:$X$35,2,FALSE)) &amp; Audit!#REF! &amp; IF(Audit!#REF!="","",IF(Audit!#REF!&lt;=1.4,VLOOKUP(Audit!#REF!,$W$38:X293,2,FALSE),VLOOKUP(Audit!#REF!,$W$51:$X$61,2,FALSE))) &amp; IF(Audit!#REF!="","",VLOOKUP(Audit!#REF!,$Y$26:$Z$35,2,FALSE) &amp; Audit!#REF! &amp; IF(Audit!#REF!="","",IF(Audit!#REF!&lt;=1.4,VLOOKUP(Audit!#REF!,$Y$38:$Z$48,2,FALSE),VLOOKUP(Audit!#REF!,$Y$51:$Z$61,2,FALSE))))</f>
        <v>#REF!</v>
      </c>
      <c r="V248" s="21"/>
      <c r="AH248" s="49" t="e">
        <f>Audit!#REF!</f>
        <v>#REF!</v>
      </c>
      <c r="AI248" s="50" t="e">
        <f>VLOOKUP(Audit!#REF!,$V$3:$AE$12,2,FALSE)&amp; IF(Audit!#REF!=10,Audit!#REF!,"")</f>
        <v>#REF!</v>
      </c>
      <c r="AJ248" s="50" t="e">
        <f>VLOOKUP(Audit!#REF!,$V$13:$AE$22,2,FALSE)&amp; IF(Audit!#REF!=10,Audit!#REF!,"")</f>
        <v>#REF!</v>
      </c>
      <c r="AK248" s="47" t="e">
        <f t="shared" si="107"/>
        <v>#REF!</v>
      </c>
      <c r="AL248" s="50" t="e">
        <f>VLOOKUP(Audit!#REF!,$V$3:$AE$12,3,FALSE)&amp; IF(Audit!#REF!=10,Audit!#REF!,"")</f>
        <v>#REF!</v>
      </c>
      <c r="AM248" s="50" t="e">
        <f>VLOOKUP(Audit!#REF!,$V$13:$AE$22,3,FALSE)&amp; IF(Audit!#REF!=10,Audit!#REF!,"")</f>
        <v>#REF!</v>
      </c>
      <c r="AN248" s="47" t="e">
        <f t="shared" si="108"/>
        <v>#REF!</v>
      </c>
      <c r="AO248" s="50" t="e">
        <f>VLOOKUP(Audit!#REF!,$V$3:$AE$12,4,FALSE) &amp;  Audit!#REF! &amp; IF(Audit!#REF!=10,Audit!#REF!,"")</f>
        <v>#REF!</v>
      </c>
      <c r="AP248" s="50" t="e">
        <f>VLOOKUP(Audit!#REF!,$V$13:$AE$22,4,FALSE)&amp; IF(Audit!#REF!=10,Audit!#REF!,"")</f>
        <v>#REF!</v>
      </c>
      <c r="AQ248" s="47" t="e">
        <f t="shared" si="109"/>
        <v>#REF!</v>
      </c>
      <c r="AR248" s="50" t="e">
        <f>VLOOKUP(Audit!#REF!,$V$3:$AE$12,5,FALSE)&amp; IF(Audit!#REF!=10,Audit!#REF!,"")</f>
        <v>#REF!</v>
      </c>
      <c r="AS248" s="50" t="e">
        <f>VLOOKUP(Audit!#REF!,$V$13:$AE$22,5,FALSE)&amp; IF(Audit!#REF!=10,Audit!#REF!,"")</f>
        <v>#REF!</v>
      </c>
      <c r="AT248" s="47" t="e">
        <f t="shared" si="110"/>
        <v>#REF!</v>
      </c>
      <c r="AU248" s="50" t="e">
        <f>VLOOKUP(Audit!#REF!,$V$3:$AE$12,6,FALSE)&amp; IF(Audit!#REF!=10,Audit!#REF!,"")</f>
        <v>#REF!</v>
      </c>
      <c r="AV248" s="50" t="e">
        <f>VLOOKUP(Audit!#REF!,$V$13:$AE$22,6,FALSE)&amp; IF(Audit!#REF!=10,Audit!#REF!,"")</f>
        <v>#REF!</v>
      </c>
      <c r="AW248" s="47" t="e">
        <f t="shared" si="111"/>
        <v>#REF!</v>
      </c>
      <c r="AX248" s="50" t="e">
        <f>VLOOKUP(Audit!#REF!,$V$3:$AE$12,7,FALSE)&amp; IF(Audit!#REF!=10,Audit!#REF!,"")</f>
        <v>#REF!</v>
      </c>
      <c r="AY248" s="50" t="e">
        <f>VLOOKUP(Audit!#REF!,$V$13:$AE$22,7,FALSE) &amp; IF(Audit!#REF!=10,Audit!#REF!,"")</f>
        <v>#REF!</v>
      </c>
      <c r="AZ248" s="47" t="e">
        <f t="shared" si="112"/>
        <v>#REF!</v>
      </c>
      <c r="BA248" s="50" t="e">
        <f>VLOOKUP(Audit!#REF!,$V$3:$AE$12,8,FALSE)&amp; Audit!#REF! &amp; IF(Audit!#REF!=10,Audit!#REF!,"")</f>
        <v>#REF!</v>
      </c>
      <c r="BB248" s="50" t="e">
        <f>VLOOKUP(Audit!#REF!,$V$13:$AE$22,8,FALSE) &amp; IF(Audit!#REF!=10,Audit!#REF!,"")</f>
        <v>#REF!</v>
      </c>
      <c r="BC248" s="47" t="e">
        <f t="shared" si="113"/>
        <v>#REF!</v>
      </c>
      <c r="BD248" s="50" t="e">
        <f>VLOOKUP(Audit!#REF!,$V$3:$AE$12,9,FALSE)&amp; IF(Audit!#REF!=10,Audit!#REF!,"")</f>
        <v>#REF!</v>
      </c>
      <c r="BE248" s="50" t="e">
        <f>VLOOKUP(Audit!#REF!,$V$13:$AE$22,9,FALSE) &amp; IF(Audit!#REF!=10,Audit!#REF!,"") &amp; IF(Audit!#REF!&lt;&gt;1,U248,"")</f>
        <v>#REF!</v>
      </c>
      <c r="BF248" s="47" t="e">
        <f t="shared" si="114"/>
        <v>#REF!</v>
      </c>
      <c r="BG248" s="50" t="e">
        <f>VLOOKUP(Audit!#REF!,$V$3:$AE$12,10,FALSE) &amp; Audit!#REF! &amp; IF(Audit!#REF!=10,Audit!#REF!,"")</f>
        <v>#REF!</v>
      </c>
      <c r="BH248" s="50" t="e">
        <f>VLOOKUP(Audit!#REF!,$V$13:$AE$22,10,FALSE) &amp; IF(Audit!#REF!=10,Audit!#REF!,"") &amp; IF(Audit!#REF!&lt;&gt;1,U248,"")</f>
        <v>#REF!</v>
      </c>
      <c r="BI248" s="47" t="e">
        <f t="shared" si="115"/>
        <v>#REF!</v>
      </c>
      <c r="BJ248" s="48" t="str">
        <f t="shared" si="116"/>
        <v/>
      </c>
      <c r="BK248" s="48" t="str">
        <f t="shared" si="117"/>
        <v/>
      </c>
      <c r="BL248" s="48" t="str">
        <f t="shared" si="118"/>
        <v/>
      </c>
      <c r="BM248" s="48" t="str">
        <f t="shared" si="119"/>
        <v/>
      </c>
      <c r="BN248" s="48" t="str">
        <f t="shared" si="120"/>
        <v/>
      </c>
      <c r="BO248" s="48" t="str">
        <f t="shared" si="121"/>
        <v/>
      </c>
      <c r="BP248" s="48" t="str">
        <f t="shared" si="122"/>
        <v/>
      </c>
      <c r="BQ248" s="48" t="str">
        <f t="shared" si="123"/>
        <v/>
      </c>
      <c r="BR248" s="48" t="str">
        <f t="shared" si="124"/>
        <v/>
      </c>
      <c r="BS248" s="48" t="str">
        <f t="shared" si="125"/>
        <v/>
      </c>
      <c r="BT248" s="48" t="str">
        <f t="shared" si="126"/>
        <v/>
      </c>
      <c r="BU248" s="48" t="str">
        <f t="shared" si="127"/>
        <v/>
      </c>
    </row>
    <row r="249" spans="1:73">
      <c r="A249" s="10" t="e">
        <f>Audit!#REF!</f>
        <v>#REF!</v>
      </c>
      <c r="B249" s="10" t="e">
        <f t="shared" si="128"/>
        <v>#REF!</v>
      </c>
      <c r="C249" s="17" t="e">
        <f>VLOOKUP(Audit!#REF!,$V$3:$AE$12,2,FALSE) &amp; VLOOKUP(Audit!#REF!,$V$13:$AE$22,2,FALSE)&amp; IF(Audit!#REF!=10,Audit!#REF!&amp;Audit!#REF!,"")</f>
        <v>#REF!</v>
      </c>
      <c r="D249" s="17" t="e">
        <f>VLOOKUP(Audit!#REF!,$V$3:$AE$12,3,FALSE) &amp; VLOOKUP(Audit!#REF!,$V$13:$AE$22,3,FALSE) &amp;IF(Audit!#REF!=10,Audit!#REF!&amp;Audit!#REF!,"")</f>
        <v>#REF!</v>
      </c>
      <c r="E249" s="17" t="e">
        <f>VLOOKUP(Audit!#REF!,$V$3:$AE$12,4,FALSE)&amp; Audit!#REF! &amp; VLOOKUP(Audit!#REF!,$V$13:$AE$22,4,FALSE)&amp; IF(Audit!#REF!=10,Audit!#REF!&amp;Audit!#REF!,"")</f>
        <v>#REF!</v>
      </c>
      <c r="F249" s="17" t="e">
        <f>VLOOKUP(Audit!#REF!,$V$3:$AE$12,5,FALSE) &amp; VLOOKUP(Audit!#REF!,$V$13:$AE$22,5,FALSE)&amp; IF(Audit!#REF!=10,Audit!#REF!&amp;Audit!#REF!,"")</f>
        <v>#REF!</v>
      </c>
      <c r="G249" s="17" t="e">
        <f>VLOOKUP(Audit!#REF!,$V$3:$AE$12,6,FALSE) &amp; VLOOKUP(Audit!#REF!,$V$13:$AE$22,6,FALSE)&amp; IF(Audit!#REF!=10,Audit!#REF!&amp;Audit!#REF!,"")</f>
        <v>#REF!</v>
      </c>
      <c r="H249" s="17" t="e">
        <f>VLOOKUP(Audit!#REF!,$V$3:$AE$12,7,FALSE) &amp; VLOOKUP(Audit!#REF!,$V$13:$AE$22,7,FALSE)&amp;IF(Audit!#REF!=10,Audit!#REF!&amp;Audit!#REF!,"")</f>
        <v>#REF!</v>
      </c>
      <c r="I249" s="17" t="e">
        <f>VLOOKUP(Audit!#REF!,$V$3:$AE$12,8,FALSE) &amp; Audit!#REF! &amp; VLOOKUP(Audit!#REF!,$V$13:$AE$22,8,FALSE)&amp;IF(Audit!#REF!=10,Audit!#REF!&amp;Audit!#REF!,"")</f>
        <v>#REF!</v>
      </c>
      <c r="J249" s="17" t="e">
        <f>VLOOKUP(Audit!#REF!,$V$3:$AE$12,9,FALSE) &amp; VLOOKUP(Audit!#REF!,$V$13:$AE$22,9,FALSE) &amp; IF(Audit!#REF!=10,Audit!#REF!&amp;Audit!#REF!,"") &amp; IF(Audit!#REF!&lt;&gt;1,U249,"")</f>
        <v>#REF!</v>
      </c>
      <c r="K249" s="17" t="e">
        <f>VLOOKUP(Audit!#REF!,$V$3:$AE$12,10,FALSE) &amp; Audit!#REF! &amp; VLOOKUP(Audit!#REF!,$V$13:$AE$22,10,FALSE) &amp; IF(Audit!#REF!=10,Audit!#REF!&amp;Audit!#REF!,"") &amp; IF(Audit!#REF!&lt;&gt;1,U249,"")</f>
        <v>#REF!</v>
      </c>
      <c r="L249" s="10" t="e">
        <f>Audit!#REF!</f>
        <v>#REF!</v>
      </c>
      <c r="M249" s="10" t="e">
        <f t="shared" si="99"/>
        <v>#REF!</v>
      </c>
      <c r="N249" s="10" t="e">
        <f t="shared" si="100"/>
        <v>#REF!</v>
      </c>
      <c r="O249" s="10" t="e">
        <f t="shared" si="101"/>
        <v>#REF!</v>
      </c>
      <c r="P249" s="10" t="e">
        <f t="shared" si="102"/>
        <v>#REF!</v>
      </c>
      <c r="Q249" s="10" t="e">
        <f t="shared" si="103"/>
        <v>#REF!</v>
      </c>
      <c r="R249" s="10" t="e">
        <f t="shared" si="104"/>
        <v>#REF!</v>
      </c>
      <c r="S249" s="10" t="e">
        <f t="shared" si="105"/>
        <v>#REF!</v>
      </c>
      <c r="T249" s="10" t="e">
        <f t="shared" si="106"/>
        <v>#REF!</v>
      </c>
      <c r="U249" s="17" t="e">
        <f>IF(Audit!#REF!="","",VLOOKUP(Audit!#REF!,$W$26:$X$35,2,FALSE)) &amp; Audit!#REF! &amp; IF(Audit!#REF!="","",IF(Audit!#REF!&lt;=1.4,VLOOKUP(Audit!#REF!,$W$38:X294,2,FALSE),VLOOKUP(Audit!#REF!,$W$51:$X$61,2,FALSE))) &amp; IF(Audit!#REF!="","",VLOOKUP(Audit!#REF!,$Y$26:$Z$35,2,FALSE) &amp; Audit!#REF! &amp; IF(Audit!#REF!="","",IF(Audit!#REF!&lt;=1.4,VLOOKUP(Audit!#REF!,$Y$38:$Z$48,2,FALSE),VLOOKUP(Audit!#REF!,$Y$51:$Z$61,2,FALSE))))</f>
        <v>#REF!</v>
      </c>
      <c r="V249" s="21"/>
      <c r="AH249" s="49" t="e">
        <f>Audit!#REF!</f>
        <v>#REF!</v>
      </c>
      <c r="AI249" s="50" t="e">
        <f>VLOOKUP(Audit!#REF!,$V$3:$AE$12,2,FALSE)&amp; IF(Audit!#REF!=10,Audit!#REF!,"")</f>
        <v>#REF!</v>
      </c>
      <c r="AJ249" s="50" t="e">
        <f>VLOOKUP(Audit!#REF!,$V$13:$AE$22,2,FALSE)&amp; IF(Audit!#REF!=10,Audit!#REF!,"")</f>
        <v>#REF!</v>
      </c>
      <c r="AK249" s="47" t="e">
        <f t="shared" si="107"/>
        <v>#REF!</v>
      </c>
      <c r="AL249" s="50" t="e">
        <f>VLOOKUP(Audit!#REF!,$V$3:$AE$12,3,FALSE)&amp; IF(Audit!#REF!=10,Audit!#REF!,"")</f>
        <v>#REF!</v>
      </c>
      <c r="AM249" s="50" t="e">
        <f>VLOOKUP(Audit!#REF!,$V$13:$AE$22,3,FALSE)&amp; IF(Audit!#REF!=10,Audit!#REF!,"")</f>
        <v>#REF!</v>
      </c>
      <c r="AN249" s="47" t="e">
        <f t="shared" si="108"/>
        <v>#REF!</v>
      </c>
      <c r="AO249" s="50" t="e">
        <f>VLOOKUP(Audit!#REF!,$V$3:$AE$12,4,FALSE) &amp;  Audit!#REF! &amp; IF(Audit!#REF!=10,Audit!#REF!,"")</f>
        <v>#REF!</v>
      </c>
      <c r="AP249" s="50" t="e">
        <f>VLOOKUP(Audit!#REF!,$V$13:$AE$22,4,FALSE)&amp; IF(Audit!#REF!=10,Audit!#REF!,"")</f>
        <v>#REF!</v>
      </c>
      <c r="AQ249" s="47" t="e">
        <f t="shared" si="109"/>
        <v>#REF!</v>
      </c>
      <c r="AR249" s="50" t="e">
        <f>VLOOKUP(Audit!#REF!,$V$3:$AE$12,5,FALSE)&amp; IF(Audit!#REF!=10,Audit!#REF!,"")</f>
        <v>#REF!</v>
      </c>
      <c r="AS249" s="50" t="e">
        <f>VLOOKUP(Audit!#REF!,$V$13:$AE$22,5,FALSE)&amp; IF(Audit!#REF!=10,Audit!#REF!,"")</f>
        <v>#REF!</v>
      </c>
      <c r="AT249" s="47" t="e">
        <f t="shared" si="110"/>
        <v>#REF!</v>
      </c>
      <c r="AU249" s="50" t="e">
        <f>VLOOKUP(Audit!#REF!,$V$3:$AE$12,6,FALSE)&amp; IF(Audit!#REF!=10,Audit!#REF!,"")</f>
        <v>#REF!</v>
      </c>
      <c r="AV249" s="50" t="e">
        <f>VLOOKUP(Audit!#REF!,$V$13:$AE$22,6,FALSE)&amp; IF(Audit!#REF!=10,Audit!#REF!,"")</f>
        <v>#REF!</v>
      </c>
      <c r="AW249" s="47" t="e">
        <f t="shared" si="111"/>
        <v>#REF!</v>
      </c>
      <c r="AX249" s="50" t="e">
        <f>VLOOKUP(Audit!#REF!,$V$3:$AE$12,7,FALSE)&amp; IF(Audit!#REF!=10,Audit!#REF!,"")</f>
        <v>#REF!</v>
      </c>
      <c r="AY249" s="50" t="e">
        <f>VLOOKUP(Audit!#REF!,$V$13:$AE$22,7,FALSE) &amp; IF(Audit!#REF!=10,Audit!#REF!,"")</f>
        <v>#REF!</v>
      </c>
      <c r="AZ249" s="47" t="e">
        <f t="shared" si="112"/>
        <v>#REF!</v>
      </c>
      <c r="BA249" s="50" t="e">
        <f>VLOOKUP(Audit!#REF!,$V$3:$AE$12,8,FALSE)&amp; Audit!#REF! &amp; IF(Audit!#REF!=10,Audit!#REF!,"")</f>
        <v>#REF!</v>
      </c>
      <c r="BB249" s="50" t="e">
        <f>VLOOKUP(Audit!#REF!,$V$13:$AE$22,8,FALSE) &amp; IF(Audit!#REF!=10,Audit!#REF!,"")</f>
        <v>#REF!</v>
      </c>
      <c r="BC249" s="47" t="e">
        <f t="shared" si="113"/>
        <v>#REF!</v>
      </c>
      <c r="BD249" s="50" t="e">
        <f>VLOOKUP(Audit!#REF!,$V$3:$AE$12,9,FALSE)&amp; IF(Audit!#REF!=10,Audit!#REF!,"")</f>
        <v>#REF!</v>
      </c>
      <c r="BE249" s="50" t="e">
        <f>VLOOKUP(Audit!#REF!,$V$13:$AE$22,9,FALSE) &amp; IF(Audit!#REF!=10,Audit!#REF!,"") &amp; IF(Audit!#REF!&lt;&gt;1,U249,"")</f>
        <v>#REF!</v>
      </c>
      <c r="BF249" s="47" t="e">
        <f t="shared" si="114"/>
        <v>#REF!</v>
      </c>
      <c r="BG249" s="50" t="e">
        <f>VLOOKUP(Audit!#REF!,$V$3:$AE$12,10,FALSE) &amp; Audit!#REF! &amp; IF(Audit!#REF!=10,Audit!#REF!,"")</f>
        <v>#REF!</v>
      </c>
      <c r="BH249" s="50" t="e">
        <f>VLOOKUP(Audit!#REF!,$V$13:$AE$22,10,FALSE) &amp; IF(Audit!#REF!=10,Audit!#REF!,"") &amp; IF(Audit!#REF!&lt;&gt;1,U249,"")</f>
        <v>#REF!</v>
      </c>
      <c r="BI249" s="47" t="e">
        <f t="shared" si="115"/>
        <v>#REF!</v>
      </c>
      <c r="BJ249" s="48" t="str">
        <f t="shared" si="116"/>
        <v/>
      </c>
      <c r="BK249" s="48" t="str">
        <f t="shared" si="117"/>
        <v/>
      </c>
      <c r="BL249" s="48" t="str">
        <f t="shared" si="118"/>
        <v/>
      </c>
      <c r="BM249" s="48" t="str">
        <f t="shared" si="119"/>
        <v/>
      </c>
      <c r="BN249" s="48" t="str">
        <f t="shared" si="120"/>
        <v/>
      </c>
      <c r="BO249" s="48" t="str">
        <f t="shared" si="121"/>
        <v/>
      </c>
      <c r="BP249" s="48" t="str">
        <f t="shared" si="122"/>
        <v/>
      </c>
      <c r="BQ249" s="48" t="str">
        <f t="shared" si="123"/>
        <v/>
      </c>
      <c r="BR249" s="48" t="str">
        <f t="shared" si="124"/>
        <v/>
      </c>
      <c r="BS249" s="48" t="str">
        <f t="shared" si="125"/>
        <v/>
      </c>
      <c r="BT249" s="48" t="str">
        <f t="shared" si="126"/>
        <v/>
      </c>
      <c r="BU249" s="48" t="str">
        <f t="shared" si="127"/>
        <v/>
      </c>
    </row>
    <row r="250" spans="1:73">
      <c r="A250" s="10" t="e">
        <f>Audit!#REF!</f>
        <v>#REF!</v>
      </c>
      <c r="B250" s="10" t="e">
        <f t="shared" si="128"/>
        <v>#REF!</v>
      </c>
      <c r="C250" s="17" t="e">
        <f>VLOOKUP(Audit!#REF!,$V$3:$AE$12,2,FALSE) &amp; VLOOKUP(Audit!#REF!,$V$13:$AE$22,2,FALSE)&amp; IF(Audit!#REF!=10,Audit!#REF!&amp;Audit!#REF!,"")</f>
        <v>#REF!</v>
      </c>
      <c r="D250" s="17" t="e">
        <f>VLOOKUP(Audit!#REF!,$V$3:$AE$12,3,FALSE) &amp; VLOOKUP(Audit!#REF!,$V$13:$AE$22,3,FALSE) &amp;IF(Audit!#REF!=10,Audit!#REF!&amp;Audit!#REF!,"")</f>
        <v>#REF!</v>
      </c>
      <c r="E250" s="17" t="e">
        <f>VLOOKUP(Audit!#REF!,$V$3:$AE$12,4,FALSE)&amp; Audit!#REF! &amp; VLOOKUP(Audit!#REF!,$V$13:$AE$22,4,FALSE)&amp; IF(Audit!#REF!=10,Audit!#REF!&amp;Audit!#REF!,"")</f>
        <v>#REF!</v>
      </c>
      <c r="F250" s="17" t="e">
        <f>VLOOKUP(Audit!#REF!,$V$3:$AE$12,5,FALSE) &amp; VLOOKUP(Audit!#REF!,$V$13:$AE$22,5,FALSE)&amp; IF(Audit!#REF!=10,Audit!#REF!&amp;Audit!#REF!,"")</f>
        <v>#REF!</v>
      </c>
      <c r="G250" s="17" t="e">
        <f>VLOOKUP(Audit!#REF!,$V$3:$AE$12,6,FALSE) &amp; VLOOKUP(Audit!#REF!,$V$13:$AE$22,6,FALSE)&amp; IF(Audit!#REF!=10,Audit!#REF!&amp;Audit!#REF!,"")</f>
        <v>#REF!</v>
      </c>
      <c r="H250" s="17" t="e">
        <f>VLOOKUP(Audit!#REF!,$V$3:$AE$12,7,FALSE) &amp; VLOOKUP(Audit!#REF!,$V$13:$AE$22,7,FALSE)&amp;IF(Audit!#REF!=10,Audit!#REF!&amp;Audit!#REF!,"")</f>
        <v>#REF!</v>
      </c>
      <c r="I250" s="17" t="e">
        <f>VLOOKUP(Audit!#REF!,$V$3:$AE$12,8,FALSE) &amp; Audit!#REF! &amp; VLOOKUP(Audit!#REF!,$V$13:$AE$22,8,FALSE)&amp;IF(Audit!#REF!=10,Audit!#REF!&amp;Audit!#REF!,"")</f>
        <v>#REF!</v>
      </c>
      <c r="J250" s="17" t="e">
        <f>VLOOKUP(Audit!#REF!,$V$3:$AE$12,9,FALSE) &amp; VLOOKUP(Audit!#REF!,$V$13:$AE$22,9,FALSE) &amp; IF(Audit!#REF!=10,Audit!#REF!&amp;Audit!#REF!,"") &amp; IF(Audit!#REF!&lt;&gt;1,U250,"")</f>
        <v>#REF!</v>
      </c>
      <c r="K250" s="17" t="e">
        <f>VLOOKUP(Audit!#REF!,$V$3:$AE$12,10,FALSE) &amp; Audit!#REF! &amp; VLOOKUP(Audit!#REF!,$V$13:$AE$22,10,FALSE) &amp; IF(Audit!#REF!=10,Audit!#REF!&amp;Audit!#REF!,"") &amp; IF(Audit!#REF!&lt;&gt;1,U250,"")</f>
        <v>#REF!</v>
      </c>
      <c r="L250" s="10" t="e">
        <f>Audit!#REF!</f>
        <v>#REF!</v>
      </c>
      <c r="M250" s="10" t="e">
        <f t="shared" si="99"/>
        <v>#REF!</v>
      </c>
      <c r="N250" s="10" t="e">
        <f t="shared" si="100"/>
        <v>#REF!</v>
      </c>
      <c r="O250" s="10" t="e">
        <f t="shared" si="101"/>
        <v>#REF!</v>
      </c>
      <c r="P250" s="10" t="e">
        <f t="shared" si="102"/>
        <v>#REF!</v>
      </c>
      <c r="Q250" s="10" t="e">
        <f t="shared" si="103"/>
        <v>#REF!</v>
      </c>
      <c r="R250" s="10" t="e">
        <f t="shared" si="104"/>
        <v>#REF!</v>
      </c>
      <c r="S250" s="10" t="e">
        <f t="shared" si="105"/>
        <v>#REF!</v>
      </c>
      <c r="T250" s="10" t="e">
        <f t="shared" si="106"/>
        <v>#REF!</v>
      </c>
      <c r="U250" s="17" t="e">
        <f>IF(Audit!#REF!="","",VLOOKUP(Audit!#REF!,$W$26:$X$35,2,FALSE)) &amp; Audit!#REF! &amp; IF(Audit!#REF!="","",IF(Audit!#REF!&lt;=1.4,VLOOKUP(Audit!#REF!,$W$38:X295,2,FALSE),VLOOKUP(Audit!#REF!,$W$51:$X$61,2,FALSE))) &amp; IF(Audit!#REF!="","",VLOOKUP(Audit!#REF!,$Y$26:$Z$35,2,FALSE) &amp; Audit!#REF! &amp; IF(Audit!#REF!="","",IF(Audit!#REF!&lt;=1.4,VLOOKUP(Audit!#REF!,$Y$38:$Z$48,2,FALSE),VLOOKUP(Audit!#REF!,$Y$51:$Z$61,2,FALSE))))</f>
        <v>#REF!</v>
      </c>
      <c r="V250" s="21"/>
      <c r="AH250" s="49" t="e">
        <f>Audit!#REF!</f>
        <v>#REF!</v>
      </c>
      <c r="AI250" s="50" t="e">
        <f>VLOOKUP(Audit!#REF!,$V$3:$AE$12,2,FALSE)&amp; IF(Audit!#REF!=10,Audit!#REF!,"")</f>
        <v>#REF!</v>
      </c>
      <c r="AJ250" s="50" t="e">
        <f>VLOOKUP(Audit!#REF!,$V$13:$AE$22,2,FALSE)&amp; IF(Audit!#REF!=10,Audit!#REF!,"")</f>
        <v>#REF!</v>
      </c>
      <c r="AK250" s="47" t="e">
        <f t="shared" si="107"/>
        <v>#REF!</v>
      </c>
      <c r="AL250" s="50" t="e">
        <f>VLOOKUP(Audit!#REF!,$V$3:$AE$12,3,FALSE)&amp; IF(Audit!#REF!=10,Audit!#REF!,"")</f>
        <v>#REF!</v>
      </c>
      <c r="AM250" s="50" t="e">
        <f>VLOOKUP(Audit!#REF!,$V$13:$AE$22,3,FALSE)&amp; IF(Audit!#REF!=10,Audit!#REF!,"")</f>
        <v>#REF!</v>
      </c>
      <c r="AN250" s="47" t="e">
        <f t="shared" si="108"/>
        <v>#REF!</v>
      </c>
      <c r="AO250" s="50" t="e">
        <f>VLOOKUP(Audit!#REF!,$V$3:$AE$12,4,FALSE) &amp;  Audit!#REF! &amp; IF(Audit!#REF!=10,Audit!#REF!,"")</f>
        <v>#REF!</v>
      </c>
      <c r="AP250" s="50" t="e">
        <f>VLOOKUP(Audit!#REF!,$V$13:$AE$22,4,FALSE)&amp; IF(Audit!#REF!=10,Audit!#REF!,"")</f>
        <v>#REF!</v>
      </c>
      <c r="AQ250" s="47" t="e">
        <f t="shared" si="109"/>
        <v>#REF!</v>
      </c>
      <c r="AR250" s="50" t="e">
        <f>VLOOKUP(Audit!#REF!,$V$3:$AE$12,5,FALSE)&amp; IF(Audit!#REF!=10,Audit!#REF!,"")</f>
        <v>#REF!</v>
      </c>
      <c r="AS250" s="50" t="e">
        <f>VLOOKUP(Audit!#REF!,$V$13:$AE$22,5,FALSE)&amp; IF(Audit!#REF!=10,Audit!#REF!,"")</f>
        <v>#REF!</v>
      </c>
      <c r="AT250" s="47" t="e">
        <f t="shared" si="110"/>
        <v>#REF!</v>
      </c>
      <c r="AU250" s="50" t="e">
        <f>VLOOKUP(Audit!#REF!,$V$3:$AE$12,6,FALSE)&amp; IF(Audit!#REF!=10,Audit!#REF!,"")</f>
        <v>#REF!</v>
      </c>
      <c r="AV250" s="50" t="e">
        <f>VLOOKUP(Audit!#REF!,$V$13:$AE$22,6,FALSE)&amp; IF(Audit!#REF!=10,Audit!#REF!,"")</f>
        <v>#REF!</v>
      </c>
      <c r="AW250" s="47" t="e">
        <f t="shared" si="111"/>
        <v>#REF!</v>
      </c>
      <c r="AX250" s="50" t="e">
        <f>VLOOKUP(Audit!#REF!,$V$3:$AE$12,7,FALSE)&amp; IF(Audit!#REF!=10,Audit!#REF!,"")</f>
        <v>#REF!</v>
      </c>
      <c r="AY250" s="50" t="e">
        <f>VLOOKUP(Audit!#REF!,$V$13:$AE$22,7,FALSE) &amp; IF(Audit!#REF!=10,Audit!#REF!,"")</f>
        <v>#REF!</v>
      </c>
      <c r="AZ250" s="47" t="e">
        <f t="shared" si="112"/>
        <v>#REF!</v>
      </c>
      <c r="BA250" s="50" t="e">
        <f>VLOOKUP(Audit!#REF!,$V$3:$AE$12,8,FALSE)&amp; Audit!#REF! &amp; IF(Audit!#REF!=10,Audit!#REF!,"")</f>
        <v>#REF!</v>
      </c>
      <c r="BB250" s="50" t="e">
        <f>VLOOKUP(Audit!#REF!,$V$13:$AE$22,8,FALSE) &amp; IF(Audit!#REF!=10,Audit!#REF!,"")</f>
        <v>#REF!</v>
      </c>
      <c r="BC250" s="47" t="e">
        <f t="shared" si="113"/>
        <v>#REF!</v>
      </c>
      <c r="BD250" s="50" t="e">
        <f>VLOOKUP(Audit!#REF!,$V$3:$AE$12,9,FALSE)&amp; IF(Audit!#REF!=10,Audit!#REF!,"")</f>
        <v>#REF!</v>
      </c>
      <c r="BE250" s="50" t="e">
        <f>VLOOKUP(Audit!#REF!,$V$13:$AE$22,9,FALSE) &amp; IF(Audit!#REF!=10,Audit!#REF!,"") &amp; IF(Audit!#REF!&lt;&gt;1,U250,"")</f>
        <v>#REF!</v>
      </c>
      <c r="BF250" s="47" t="e">
        <f t="shared" si="114"/>
        <v>#REF!</v>
      </c>
      <c r="BG250" s="50" t="e">
        <f>VLOOKUP(Audit!#REF!,$V$3:$AE$12,10,FALSE) &amp; Audit!#REF! &amp; IF(Audit!#REF!=10,Audit!#REF!,"")</f>
        <v>#REF!</v>
      </c>
      <c r="BH250" s="50" t="e">
        <f>VLOOKUP(Audit!#REF!,$V$13:$AE$22,10,FALSE) &amp; IF(Audit!#REF!=10,Audit!#REF!,"") &amp; IF(Audit!#REF!&lt;&gt;1,U250,"")</f>
        <v>#REF!</v>
      </c>
      <c r="BI250" s="47" t="e">
        <f t="shared" si="115"/>
        <v>#REF!</v>
      </c>
      <c r="BJ250" s="48" t="str">
        <f t="shared" si="116"/>
        <v/>
      </c>
      <c r="BK250" s="48" t="str">
        <f t="shared" si="117"/>
        <v/>
      </c>
      <c r="BL250" s="48" t="str">
        <f t="shared" si="118"/>
        <v/>
      </c>
      <c r="BM250" s="48" t="str">
        <f t="shared" si="119"/>
        <v/>
      </c>
      <c r="BN250" s="48" t="str">
        <f t="shared" si="120"/>
        <v/>
      </c>
      <c r="BO250" s="48" t="str">
        <f t="shared" si="121"/>
        <v/>
      </c>
      <c r="BP250" s="48" t="str">
        <f t="shared" si="122"/>
        <v/>
      </c>
      <c r="BQ250" s="48" t="str">
        <f t="shared" si="123"/>
        <v/>
      </c>
      <c r="BR250" s="48" t="str">
        <f t="shared" si="124"/>
        <v/>
      </c>
      <c r="BS250" s="48" t="str">
        <f t="shared" si="125"/>
        <v/>
      </c>
      <c r="BT250" s="48" t="str">
        <f t="shared" si="126"/>
        <v/>
      </c>
      <c r="BU250" s="48" t="str">
        <f t="shared" si="127"/>
        <v/>
      </c>
    </row>
    <row r="251" spans="1:73">
      <c r="A251" s="10" t="e">
        <f>Audit!#REF!</f>
        <v>#REF!</v>
      </c>
      <c r="B251" s="10" t="e">
        <f t="shared" si="128"/>
        <v>#REF!</v>
      </c>
      <c r="C251" s="17" t="e">
        <f>VLOOKUP(Audit!#REF!,$V$3:$AE$12,2,FALSE) &amp; VLOOKUP(Audit!#REF!,$V$13:$AE$22,2,FALSE)&amp; IF(Audit!#REF!=10,Audit!#REF!&amp;Audit!#REF!,"")</f>
        <v>#REF!</v>
      </c>
      <c r="D251" s="17" t="e">
        <f>VLOOKUP(Audit!#REF!,$V$3:$AE$12,3,FALSE) &amp; VLOOKUP(Audit!#REF!,$V$13:$AE$22,3,FALSE) &amp;IF(Audit!#REF!=10,Audit!#REF!&amp;Audit!#REF!,"")</f>
        <v>#REF!</v>
      </c>
      <c r="E251" s="17" t="e">
        <f>VLOOKUP(Audit!#REF!,$V$3:$AE$12,4,FALSE)&amp; Audit!#REF! &amp; VLOOKUP(Audit!#REF!,$V$13:$AE$22,4,FALSE)&amp; IF(Audit!#REF!=10,Audit!#REF!&amp;Audit!#REF!,"")</f>
        <v>#REF!</v>
      </c>
      <c r="F251" s="17" t="e">
        <f>VLOOKUP(Audit!#REF!,$V$3:$AE$12,5,FALSE) &amp; VLOOKUP(Audit!#REF!,$V$13:$AE$22,5,FALSE)&amp; IF(Audit!#REF!=10,Audit!#REF!&amp;Audit!#REF!,"")</f>
        <v>#REF!</v>
      </c>
      <c r="G251" s="17" t="e">
        <f>VLOOKUP(Audit!#REF!,$V$3:$AE$12,6,FALSE) &amp; VLOOKUP(Audit!#REF!,$V$13:$AE$22,6,FALSE)&amp; IF(Audit!#REF!=10,Audit!#REF!&amp;Audit!#REF!,"")</f>
        <v>#REF!</v>
      </c>
      <c r="H251" s="17" t="e">
        <f>VLOOKUP(Audit!#REF!,$V$3:$AE$12,7,FALSE) &amp; VLOOKUP(Audit!#REF!,$V$13:$AE$22,7,FALSE)&amp;IF(Audit!#REF!=10,Audit!#REF!&amp;Audit!#REF!,"")</f>
        <v>#REF!</v>
      </c>
      <c r="I251" s="17" t="e">
        <f>VLOOKUP(Audit!#REF!,$V$3:$AE$12,8,FALSE) &amp; Audit!#REF! &amp; VLOOKUP(Audit!#REF!,$V$13:$AE$22,8,FALSE)&amp;IF(Audit!#REF!=10,Audit!#REF!&amp;Audit!#REF!,"")</f>
        <v>#REF!</v>
      </c>
      <c r="J251" s="17" t="e">
        <f>VLOOKUP(Audit!#REF!,$V$3:$AE$12,9,FALSE) &amp; VLOOKUP(Audit!#REF!,$V$13:$AE$22,9,FALSE) &amp; IF(Audit!#REF!=10,Audit!#REF!&amp;Audit!#REF!,"") &amp; IF(Audit!#REF!&lt;&gt;1,U251,"")</f>
        <v>#REF!</v>
      </c>
      <c r="K251" s="17" t="e">
        <f>VLOOKUP(Audit!#REF!,$V$3:$AE$12,10,FALSE) &amp; Audit!#REF! &amp; VLOOKUP(Audit!#REF!,$V$13:$AE$22,10,FALSE) &amp; IF(Audit!#REF!=10,Audit!#REF!&amp;Audit!#REF!,"") &amp; IF(Audit!#REF!&lt;&gt;1,U251,"")</f>
        <v>#REF!</v>
      </c>
      <c r="L251" s="10" t="e">
        <f>Audit!#REF!</f>
        <v>#REF!</v>
      </c>
      <c r="M251" s="10" t="e">
        <f t="shared" si="99"/>
        <v>#REF!</v>
      </c>
      <c r="N251" s="10" t="e">
        <f t="shared" si="100"/>
        <v>#REF!</v>
      </c>
      <c r="O251" s="10" t="e">
        <f t="shared" si="101"/>
        <v>#REF!</v>
      </c>
      <c r="P251" s="10" t="e">
        <f t="shared" si="102"/>
        <v>#REF!</v>
      </c>
      <c r="Q251" s="10" t="e">
        <f t="shared" si="103"/>
        <v>#REF!</v>
      </c>
      <c r="R251" s="10" t="e">
        <f t="shared" si="104"/>
        <v>#REF!</v>
      </c>
      <c r="S251" s="10" t="e">
        <f t="shared" si="105"/>
        <v>#REF!</v>
      </c>
      <c r="T251" s="10" t="e">
        <f t="shared" si="106"/>
        <v>#REF!</v>
      </c>
      <c r="U251" s="17" t="e">
        <f>IF(Audit!#REF!="","",VLOOKUP(Audit!#REF!,$W$26:$X$35,2,FALSE)) &amp; Audit!#REF! &amp; IF(Audit!#REF!="","",IF(Audit!#REF!&lt;=1.4,VLOOKUP(Audit!#REF!,$W$38:X296,2,FALSE),VLOOKUP(Audit!#REF!,$W$51:$X$61,2,FALSE))) &amp; IF(Audit!#REF!="","",VLOOKUP(Audit!#REF!,$Y$26:$Z$35,2,FALSE) &amp; Audit!#REF! &amp; IF(Audit!#REF!="","",IF(Audit!#REF!&lt;=1.4,VLOOKUP(Audit!#REF!,$Y$38:$Z$48,2,FALSE),VLOOKUP(Audit!#REF!,$Y$51:$Z$61,2,FALSE))))</f>
        <v>#REF!</v>
      </c>
      <c r="V251" s="21"/>
      <c r="AH251" s="49" t="e">
        <f>Audit!#REF!</f>
        <v>#REF!</v>
      </c>
      <c r="AI251" s="50" t="e">
        <f>VLOOKUP(Audit!#REF!,$V$3:$AE$12,2,FALSE)&amp; IF(Audit!#REF!=10,Audit!#REF!,"")</f>
        <v>#REF!</v>
      </c>
      <c r="AJ251" s="50" t="e">
        <f>VLOOKUP(Audit!#REF!,$V$13:$AE$22,2,FALSE)&amp; IF(Audit!#REF!=10,Audit!#REF!,"")</f>
        <v>#REF!</v>
      </c>
      <c r="AK251" s="47" t="e">
        <f t="shared" si="107"/>
        <v>#REF!</v>
      </c>
      <c r="AL251" s="50" t="e">
        <f>VLOOKUP(Audit!#REF!,$V$3:$AE$12,3,FALSE)&amp; IF(Audit!#REF!=10,Audit!#REF!,"")</f>
        <v>#REF!</v>
      </c>
      <c r="AM251" s="50" t="e">
        <f>VLOOKUP(Audit!#REF!,$V$13:$AE$22,3,FALSE)&amp; IF(Audit!#REF!=10,Audit!#REF!,"")</f>
        <v>#REF!</v>
      </c>
      <c r="AN251" s="47" t="e">
        <f t="shared" si="108"/>
        <v>#REF!</v>
      </c>
      <c r="AO251" s="50" t="e">
        <f>VLOOKUP(Audit!#REF!,$V$3:$AE$12,4,FALSE) &amp;  Audit!#REF! &amp; IF(Audit!#REF!=10,Audit!#REF!,"")</f>
        <v>#REF!</v>
      </c>
      <c r="AP251" s="50" t="e">
        <f>VLOOKUP(Audit!#REF!,$V$13:$AE$22,4,FALSE)&amp; IF(Audit!#REF!=10,Audit!#REF!,"")</f>
        <v>#REF!</v>
      </c>
      <c r="AQ251" s="47" t="e">
        <f t="shared" si="109"/>
        <v>#REF!</v>
      </c>
      <c r="AR251" s="50" t="e">
        <f>VLOOKUP(Audit!#REF!,$V$3:$AE$12,5,FALSE)&amp; IF(Audit!#REF!=10,Audit!#REF!,"")</f>
        <v>#REF!</v>
      </c>
      <c r="AS251" s="50" t="e">
        <f>VLOOKUP(Audit!#REF!,$V$13:$AE$22,5,FALSE)&amp; IF(Audit!#REF!=10,Audit!#REF!,"")</f>
        <v>#REF!</v>
      </c>
      <c r="AT251" s="47" t="e">
        <f t="shared" si="110"/>
        <v>#REF!</v>
      </c>
      <c r="AU251" s="50" t="e">
        <f>VLOOKUP(Audit!#REF!,$V$3:$AE$12,6,FALSE)&amp; IF(Audit!#REF!=10,Audit!#REF!,"")</f>
        <v>#REF!</v>
      </c>
      <c r="AV251" s="50" t="e">
        <f>VLOOKUP(Audit!#REF!,$V$13:$AE$22,6,FALSE)&amp; IF(Audit!#REF!=10,Audit!#REF!,"")</f>
        <v>#REF!</v>
      </c>
      <c r="AW251" s="47" t="e">
        <f t="shared" si="111"/>
        <v>#REF!</v>
      </c>
      <c r="AX251" s="50" t="e">
        <f>VLOOKUP(Audit!#REF!,$V$3:$AE$12,7,FALSE)&amp; IF(Audit!#REF!=10,Audit!#REF!,"")</f>
        <v>#REF!</v>
      </c>
      <c r="AY251" s="50" t="e">
        <f>VLOOKUP(Audit!#REF!,$V$13:$AE$22,7,FALSE) &amp; IF(Audit!#REF!=10,Audit!#REF!,"")</f>
        <v>#REF!</v>
      </c>
      <c r="AZ251" s="47" t="e">
        <f t="shared" si="112"/>
        <v>#REF!</v>
      </c>
      <c r="BA251" s="50" t="e">
        <f>VLOOKUP(Audit!#REF!,$V$3:$AE$12,8,FALSE)&amp; Audit!#REF! &amp; IF(Audit!#REF!=10,Audit!#REF!,"")</f>
        <v>#REF!</v>
      </c>
      <c r="BB251" s="50" t="e">
        <f>VLOOKUP(Audit!#REF!,$V$13:$AE$22,8,FALSE) &amp; IF(Audit!#REF!=10,Audit!#REF!,"")</f>
        <v>#REF!</v>
      </c>
      <c r="BC251" s="47" t="e">
        <f t="shared" si="113"/>
        <v>#REF!</v>
      </c>
      <c r="BD251" s="50" t="e">
        <f>VLOOKUP(Audit!#REF!,$V$3:$AE$12,9,FALSE)&amp; IF(Audit!#REF!=10,Audit!#REF!,"")</f>
        <v>#REF!</v>
      </c>
      <c r="BE251" s="50" t="e">
        <f>VLOOKUP(Audit!#REF!,$V$13:$AE$22,9,FALSE) &amp; IF(Audit!#REF!=10,Audit!#REF!,"") &amp; IF(Audit!#REF!&lt;&gt;1,U251,"")</f>
        <v>#REF!</v>
      </c>
      <c r="BF251" s="47" t="e">
        <f t="shared" si="114"/>
        <v>#REF!</v>
      </c>
      <c r="BG251" s="50" t="e">
        <f>VLOOKUP(Audit!#REF!,$V$3:$AE$12,10,FALSE) &amp; Audit!#REF! &amp; IF(Audit!#REF!=10,Audit!#REF!,"")</f>
        <v>#REF!</v>
      </c>
      <c r="BH251" s="50" t="e">
        <f>VLOOKUP(Audit!#REF!,$V$13:$AE$22,10,FALSE) &amp; IF(Audit!#REF!=10,Audit!#REF!,"") &amp; IF(Audit!#REF!&lt;&gt;1,U251,"")</f>
        <v>#REF!</v>
      </c>
      <c r="BI251" s="47" t="e">
        <f t="shared" si="115"/>
        <v>#REF!</v>
      </c>
      <c r="BJ251" s="48" t="str">
        <f t="shared" si="116"/>
        <v/>
      </c>
      <c r="BK251" s="48" t="str">
        <f t="shared" si="117"/>
        <v/>
      </c>
      <c r="BL251" s="48" t="str">
        <f t="shared" si="118"/>
        <v/>
      </c>
      <c r="BM251" s="48" t="str">
        <f t="shared" si="119"/>
        <v/>
      </c>
      <c r="BN251" s="48" t="str">
        <f t="shared" si="120"/>
        <v/>
      </c>
      <c r="BO251" s="48" t="str">
        <f t="shared" si="121"/>
        <v/>
      </c>
      <c r="BP251" s="48" t="str">
        <f t="shared" si="122"/>
        <v/>
      </c>
      <c r="BQ251" s="48" t="str">
        <f t="shared" si="123"/>
        <v/>
      </c>
      <c r="BR251" s="48" t="str">
        <f t="shared" si="124"/>
        <v/>
      </c>
      <c r="BS251" s="48" t="str">
        <f t="shared" si="125"/>
        <v/>
      </c>
      <c r="BT251" s="48" t="str">
        <f t="shared" si="126"/>
        <v/>
      </c>
      <c r="BU251" s="48" t="str">
        <f t="shared" si="127"/>
        <v/>
      </c>
    </row>
    <row r="252" spans="1:73">
      <c r="A252" s="10" t="e">
        <f>Audit!#REF!</f>
        <v>#REF!</v>
      </c>
      <c r="B252" s="10" t="e">
        <f t="shared" si="128"/>
        <v>#REF!</v>
      </c>
      <c r="C252" s="17" t="e">
        <f>VLOOKUP(Audit!#REF!,$V$3:$AE$12,2,FALSE) &amp; VLOOKUP(Audit!#REF!,$V$13:$AE$22,2,FALSE)&amp; IF(Audit!#REF!=10,Audit!#REF!&amp;Audit!#REF!,"")</f>
        <v>#REF!</v>
      </c>
      <c r="D252" s="17" t="e">
        <f>VLOOKUP(Audit!#REF!,$V$3:$AE$12,3,FALSE) &amp; VLOOKUP(Audit!#REF!,$V$13:$AE$22,3,FALSE) &amp;IF(Audit!#REF!=10,Audit!#REF!&amp;Audit!#REF!,"")</f>
        <v>#REF!</v>
      </c>
      <c r="E252" s="17" t="e">
        <f>VLOOKUP(Audit!#REF!,$V$3:$AE$12,4,FALSE)&amp; Audit!#REF! &amp; VLOOKUP(Audit!#REF!,$V$13:$AE$22,4,FALSE)&amp; IF(Audit!#REF!=10,Audit!#REF!&amp;Audit!#REF!,"")</f>
        <v>#REF!</v>
      </c>
      <c r="F252" s="17" t="e">
        <f>VLOOKUP(Audit!#REF!,$V$3:$AE$12,5,FALSE) &amp; VLOOKUP(Audit!#REF!,$V$13:$AE$22,5,FALSE)&amp; IF(Audit!#REF!=10,Audit!#REF!&amp;Audit!#REF!,"")</f>
        <v>#REF!</v>
      </c>
      <c r="G252" s="17" t="e">
        <f>VLOOKUP(Audit!#REF!,$V$3:$AE$12,6,FALSE) &amp; VLOOKUP(Audit!#REF!,$V$13:$AE$22,6,FALSE)&amp; IF(Audit!#REF!=10,Audit!#REF!&amp;Audit!#REF!,"")</f>
        <v>#REF!</v>
      </c>
      <c r="H252" s="17" t="e">
        <f>VLOOKUP(Audit!#REF!,$V$3:$AE$12,7,FALSE) &amp; VLOOKUP(Audit!#REF!,$V$13:$AE$22,7,FALSE)&amp;IF(Audit!#REF!=10,Audit!#REF!&amp;Audit!#REF!,"")</f>
        <v>#REF!</v>
      </c>
      <c r="I252" s="17" t="e">
        <f>VLOOKUP(Audit!#REF!,$V$3:$AE$12,8,FALSE) &amp; Audit!#REF! &amp; VLOOKUP(Audit!#REF!,$V$13:$AE$22,8,FALSE)&amp;IF(Audit!#REF!=10,Audit!#REF!&amp;Audit!#REF!,"")</f>
        <v>#REF!</v>
      </c>
      <c r="J252" s="17" t="e">
        <f>VLOOKUP(Audit!#REF!,$V$3:$AE$12,9,FALSE) &amp; VLOOKUP(Audit!#REF!,$V$13:$AE$22,9,FALSE) &amp; IF(Audit!#REF!=10,Audit!#REF!&amp;Audit!#REF!,"") &amp; IF(Audit!#REF!&lt;&gt;1,U252,"")</f>
        <v>#REF!</v>
      </c>
      <c r="K252" s="17" t="e">
        <f>VLOOKUP(Audit!#REF!,$V$3:$AE$12,10,FALSE) &amp; Audit!#REF! &amp; VLOOKUP(Audit!#REF!,$V$13:$AE$22,10,FALSE) &amp; IF(Audit!#REF!=10,Audit!#REF!&amp;Audit!#REF!,"") &amp; IF(Audit!#REF!&lt;&gt;1,U252,"")</f>
        <v>#REF!</v>
      </c>
      <c r="L252" s="10" t="e">
        <f>Audit!#REF!</f>
        <v>#REF!</v>
      </c>
      <c r="M252" s="10" t="e">
        <f t="shared" si="99"/>
        <v>#REF!</v>
      </c>
      <c r="N252" s="10" t="e">
        <f t="shared" si="100"/>
        <v>#REF!</v>
      </c>
      <c r="O252" s="10" t="e">
        <f t="shared" si="101"/>
        <v>#REF!</v>
      </c>
      <c r="P252" s="10" t="e">
        <f t="shared" si="102"/>
        <v>#REF!</v>
      </c>
      <c r="Q252" s="10" t="e">
        <f t="shared" si="103"/>
        <v>#REF!</v>
      </c>
      <c r="R252" s="10" t="e">
        <f t="shared" si="104"/>
        <v>#REF!</v>
      </c>
      <c r="S252" s="10" t="e">
        <f t="shared" si="105"/>
        <v>#REF!</v>
      </c>
      <c r="T252" s="10" t="e">
        <f t="shared" si="106"/>
        <v>#REF!</v>
      </c>
      <c r="U252" s="17" t="e">
        <f>IF(Audit!#REF!="","",VLOOKUP(Audit!#REF!,$W$26:$X$35,2,FALSE)) &amp; Audit!#REF! &amp; IF(Audit!#REF!="","",IF(Audit!#REF!&lt;=1.4,VLOOKUP(Audit!#REF!,$W$38:X297,2,FALSE),VLOOKUP(Audit!#REF!,$W$51:$X$61,2,FALSE))) &amp; IF(Audit!#REF!="","",VLOOKUP(Audit!#REF!,$Y$26:$Z$35,2,FALSE) &amp; Audit!#REF! &amp; IF(Audit!#REF!="","",IF(Audit!#REF!&lt;=1.4,VLOOKUP(Audit!#REF!,$Y$38:$Z$48,2,FALSE),VLOOKUP(Audit!#REF!,$Y$51:$Z$61,2,FALSE))))</f>
        <v>#REF!</v>
      </c>
      <c r="V252" s="21"/>
      <c r="AH252" s="49" t="e">
        <f>Audit!#REF!</f>
        <v>#REF!</v>
      </c>
      <c r="AI252" s="50" t="e">
        <f>VLOOKUP(Audit!#REF!,$V$3:$AE$12,2,FALSE)&amp; IF(Audit!#REF!=10,Audit!#REF!,"")</f>
        <v>#REF!</v>
      </c>
      <c r="AJ252" s="50" t="e">
        <f>VLOOKUP(Audit!#REF!,$V$13:$AE$22,2,FALSE)&amp; IF(Audit!#REF!=10,Audit!#REF!,"")</f>
        <v>#REF!</v>
      </c>
      <c r="AK252" s="47" t="e">
        <f t="shared" si="107"/>
        <v>#REF!</v>
      </c>
      <c r="AL252" s="50" t="e">
        <f>VLOOKUP(Audit!#REF!,$V$3:$AE$12,3,FALSE)&amp; IF(Audit!#REF!=10,Audit!#REF!,"")</f>
        <v>#REF!</v>
      </c>
      <c r="AM252" s="50" t="e">
        <f>VLOOKUP(Audit!#REF!,$V$13:$AE$22,3,FALSE)&amp; IF(Audit!#REF!=10,Audit!#REF!,"")</f>
        <v>#REF!</v>
      </c>
      <c r="AN252" s="47" t="e">
        <f t="shared" si="108"/>
        <v>#REF!</v>
      </c>
      <c r="AO252" s="50" t="e">
        <f>VLOOKUP(Audit!#REF!,$V$3:$AE$12,4,FALSE) &amp;  Audit!#REF! &amp; IF(Audit!#REF!=10,Audit!#REF!,"")</f>
        <v>#REF!</v>
      </c>
      <c r="AP252" s="50" t="e">
        <f>VLOOKUP(Audit!#REF!,$V$13:$AE$22,4,FALSE)&amp; IF(Audit!#REF!=10,Audit!#REF!,"")</f>
        <v>#REF!</v>
      </c>
      <c r="AQ252" s="47" t="e">
        <f t="shared" si="109"/>
        <v>#REF!</v>
      </c>
      <c r="AR252" s="50" t="e">
        <f>VLOOKUP(Audit!#REF!,$V$3:$AE$12,5,FALSE)&amp; IF(Audit!#REF!=10,Audit!#REF!,"")</f>
        <v>#REF!</v>
      </c>
      <c r="AS252" s="50" t="e">
        <f>VLOOKUP(Audit!#REF!,$V$13:$AE$22,5,FALSE)&amp; IF(Audit!#REF!=10,Audit!#REF!,"")</f>
        <v>#REF!</v>
      </c>
      <c r="AT252" s="47" t="e">
        <f t="shared" si="110"/>
        <v>#REF!</v>
      </c>
      <c r="AU252" s="50" t="e">
        <f>VLOOKUP(Audit!#REF!,$V$3:$AE$12,6,FALSE)&amp; IF(Audit!#REF!=10,Audit!#REF!,"")</f>
        <v>#REF!</v>
      </c>
      <c r="AV252" s="50" t="e">
        <f>VLOOKUP(Audit!#REF!,$V$13:$AE$22,6,FALSE)&amp; IF(Audit!#REF!=10,Audit!#REF!,"")</f>
        <v>#REF!</v>
      </c>
      <c r="AW252" s="47" t="e">
        <f t="shared" si="111"/>
        <v>#REF!</v>
      </c>
      <c r="AX252" s="50" t="e">
        <f>VLOOKUP(Audit!#REF!,$V$3:$AE$12,7,FALSE)&amp; IF(Audit!#REF!=10,Audit!#REF!,"")</f>
        <v>#REF!</v>
      </c>
      <c r="AY252" s="50" t="e">
        <f>VLOOKUP(Audit!#REF!,$V$13:$AE$22,7,FALSE) &amp; IF(Audit!#REF!=10,Audit!#REF!,"")</f>
        <v>#REF!</v>
      </c>
      <c r="AZ252" s="47" t="e">
        <f t="shared" si="112"/>
        <v>#REF!</v>
      </c>
      <c r="BA252" s="50" t="e">
        <f>VLOOKUP(Audit!#REF!,$V$3:$AE$12,8,FALSE)&amp; Audit!#REF! &amp; IF(Audit!#REF!=10,Audit!#REF!,"")</f>
        <v>#REF!</v>
      </c>
      <c r="BB252" s="50" t="e">
        <f>VLOOKUP(Audit!#REF!,$V$13:$AE$22,8,FALSE) &amp; IF(Audit!#REF!=10,Audit!#REF!,"")</f>
        <v>#REF!</v>
      </c>
      <c r="BC252" s="47" t="e">
        <f t="shared" si="113"/>
        <v>#REF!</v>
      </c>
      <c r="BD252" s="50" t="e">
        <f>VLOOKUP(Audit!#REF!,$V$3:$AE$12,9,FALSE)&amp; IF(Audit!#REF!=10,Audit!#REF!,"")</f>
        <v>#REF!</v>
      </c>
      <c r="BE252" s="50" t="e">
        <f>VLOOKUP(Audit!#REF!,$V$13:$AE$22,9,FALSE) &amp; IF(Audit!#REF!=10,Audit!#REF!,"") &amp; IF(Audit!#REF!&lt;&gt;1,U252,"")</f>
        <v>#REF!</v>
      </c>
      <c r="BF252" s="47" t="e">
        <f t="shared" si="114"/>
        <v>#REF!</v>
      </c>
      <c r="BG252" s="50" t="e">
        <f>VLOOKUP(Audit!#REF!,$V$3:$AE$12,10,FALSE) &amp; Audit!#REF! &amp; IF(Audit!#REF!=10,Audit!#REF!,"")</f>
        <v>#REF!</v>
      </c>
      <c r="BH252" s="50" t="e">
        <f>VLOOKUP(Audit!#REF!,$V$13:$AE$22,10,FALSE) &amp; IF(Audit!#REF!=10,Audit!#REF!,"") &amp; IF(Audit!#REF!&lt;&gt;1,U252,"")</f>
        <v>#REF!</v>
      </c>
      <c r="BI252" s="47" t="e">
        <f t="shared" si="115"/>
        <v>#REF!</v>
      </c>
      <c r="BJ252" s="48" t="str">
        <f t="shared" si="116"/>
        <v/>
      </c>
      <c r="BK252" s="48" t="str">
        <f t="shared" si="117"/>
        <v/>
      </c>
      <c r="BL252" s="48" t="str">
        <f t="shared" si="118"/>
        <v/>
      </c>
      <c r="BM252" s="48" t="str">
        <f t="shared" si="119"/>
        <v/>
      </c>
      <c r="BN252" s="48" t="str">
        <f t="shared" si="120"/>
        <v/>
      </c>
      <c r="BO252" s="48" t="str">
        <f t="shared" si="121"/>
        <v/>
      </c>
      <c r="BP252" s="48" t="str">
        <f t="shared" si="122"/>
        <v/>
      </c>
      <c r="BQ252" s="48" t="str">
        <f t="shared" si="123"/>
        <v/>
      </c>
      <c r="BR252" s="48" t="str">
        <f t="shared" si="124"/>
        <v/>
      </c>
      <c r="BS252" s="48" t="str">
        <f t="shared" si="125"/>
        <v/>
      </c>
      <c r="BT252" s="48" t="str">
        <f t="shared" si="126"/>
        <v/>
      </c>
      <c r="BU252" s="48" t="str">
        <f t="shared" si="127"/>
        <v/>
      </c>
    </row>
    <row r="253" spans="1:73">
      <c r="A253" s="10" t="e">
        <f>Audit!#REF!</f>
        <v>#REF!</v>
      </c>
      <c r="B253" s="10" t="e">
        <f t="shared" si="128"/>
        <v>#REF!</v>
      </c>
      <c r="C253" s="17" t="e">
        <f>VLOOKUP(Audit!#REF!,$V$3:$AE$12,2,FALSE) &amp; VLOOKUP(Audit!#REF!,$V$13:$AE$22,2,FALSE)&amp; IF(Audit!#REF!=10,Audit!#REF!&amp;Audit!#REF!,"")</f>
        <v>#REF!</v>
      </c>
      <c r="D253" s="17" t="e">
        <f>VLOOKUP(Audit!#REF!,$V$3:$AE$12,3,FALSE) &amp; VLOOKUP(Audit!#REF!,$V$13:$AE$22,3,FALSE) &amp;IF(Audit!#REF!=10,Audit!#REF!&amp;Audit!#REF!,"")</f>
        <v>#REF!</v>
      </c>
      <c r="E253" s="17" t="e">
        <f>VLOOKUP(Audit!#REF!,$V$3:$AE$12,4,FALSE)&amp; Audit!#REF! &amp; VLOOKUP(Audit!#REF!,$V$13:$AE$22,4,FALSE)&amp; IF(Audit!#REF!=10,Audit!#REF!&amp;Audit!#REF!,"")</f>
        <v>#REF!</v>
      </c>
      <c r="F253" s="17" t="e">
        <f>VLOOKUP(Audit!#REF!,$V$3:$AE$12,5,FALSE) &amp; VLOOKUP(Audit!#REF!,$V$13:$AE$22,5,FALSE)&amp; IF(Audit!#REF!=10,Audit!#REF!&amp;Audit!#REF!,"")</f>
        <v>#REF!</v>
      </c>
      <c r="G253" s="17" t="e">
        <f>VLOOKUP(Audit!#REF!,$V$3:$AE$12,6,FALSE) &amp; VLOOKUP(Audit!#REF!,$V$13:$AE$22,6,FALSE)&amp; IF(Audit!#REF!=10,Audit!#REF!&amp;Audit!#REF!,"")</f>
        <v>#REF!</v>
      </c>
      <c r="H253" s="17" t="e">
        <f>VLOOKUP(Audit!#REF!,$V$3:$AE$12,7,FALSE) &amp; VLOOKUP(Audit!#REF!,$V$13:$AE$22,7,FALSE)&amp;IF(Audit!#REF!=10,Audit!#REF!&amp;Audit!#REF!,"")</f>
        <v>#REF!</v>
      </c>
      <c r="I253" s="17" t="e">
        <f>VLOOKUP(Audit!#REF!,$V$3:$AE$12,8,FALSE) &amp; Audit!#REF! &amp; VLOOKUP(Audit!#REF!,$V$13:$AE$22,8,FALSE)&amp;IF(Audit!#REF!=10,Audit!#REF!&amp;Audit!#REF!,"")</f>
        <v>#REF!</v>
      </c>
      <c r="J253" s="17" t="e">
        <f>VLOOKUP(Audit!#REF!,$V$3:$AE$12,9,FALSE) &amp; VLOOKUP(Audit!#REF!,$V$13:$AE$22,9,FALSE) &amp; IF(Audit!#REF!=10,Audit!#REF!&amp;Audit!#REF!,"") &amp; IF(Audit!#REF!&lt;&gt;1,U253,"")</f>
        <v>#REF!</v>
      </c>
      <c r="K253" s="17" t="e">
        <f>VLOOKUP(Audit!#REF!,$V$3:$AE$12,10,FALSE) &amp; Audit!#REF! &amp; VLOOKUP(Audit!#REF!,$V$13:$AE$22,10,FALSE) &amp; IF(Audit!#REF!=10,Audit!#REF!&amp;Audit!#REF!,"") &amp; IF(Audit!#REF!&lt;&gt;1,U253,"")</f>
        <v>#REF!</v>
      </c>
      <c r="L253" s="10" t="e">
        <f>Audit!#REF!</f>
        <v>#REF!</v>
      </c>
      <c r="M253" s="10" t="e">
        <f t="shared" si="99"/>
        <v>#REF!</v>
      </c>
      <c r="N253" s="10" t="e">
        <f t="shared" si="100"/>
        <v>#REF!</v>
      </c>
      <c r="O253" s="10" t="e">
        <f t="shared" si="101"/>
        <v>#REF!</v>
      </c>
      <c r="P253" s="10" t="e">
        <f t="shared" si="102"/>
        <v>#REF!</v>
      </c>
      <c r="Q253" s="10" t="e">
        <f t="shared" si="103"/>
        <v>#REF!</v>
      </c>
      <c r="R253" s="10" t="e">
        <f t="shared" si="104"/>
        <v>#REF!</v>
      </c>
      <c r="S253" s="10" t="e">
        <f t="shared" si="105"/>
        <v>#REF!</v>
      </c>
      <c r="T253" s="10" t="e">
        <f t="shared" si="106"/>
        <v>#REF!</v>
      </c>
      <c r="U253" s="17" t="e">
        <f>IF(Audit!#REF!="","",VLOOKUP(Audit!#REF!,$W$26:$X$35,2,FALSE)) &amp; Audit!#REF! &amp; IF(Audit!#REF!="","",IF(Audit!#REF!&lt;=1.4,VLOOKUP(Audit!#REF!,$W$38:X298,2,FALSE),VLOOKUP(Audit!#REF!,$W$51:$X$61,2,FALSE))) &amp; IF(Audit!#REF!="","",VLOOKUP(Audit!#REF!,$Y$26:$Z$35,2,FALSE) &amp; Audit!#REF! &amp; IF(Audit!#REF!="","",IF(Audit!#REF!&lt;=1.4,VLOOKUP(Audit!#REF!,$Y$38:$Z$48,2,FALSE),VLOOKUP(Audit!#REF!,$Y$51:$Z$61,2,FALSE))))</f>
        <v>#REF!</v>
      </c>
      <c r="V253" s="21"/>
      <c r="AH253" s="49" t="e">
        <f>Audit!#REF!</f>
        <v>#REF!</v>
      </c>
      <c r="AI253" s="50" t="e">
        <f>VLOOKUP(Audit!#REF!,$V$3:$AE$12,2,FALSE)&amp; IF(Audit!#REF!=10,Audit!#REF!,"")</f>
        <v>#REF!</v>
      </c>
      <c r="AJ253" s="50" t="e">
        <f>VLOOKUP(Audit!#REF!,$V$13:$AE$22,2,FALSE)&amp; IF(Audit!#REF!=10,Audit!#REF!,"")</f>
        <v>#REF!</v>
      </c>
      <c r="AK253" s="47" t="e">
        <f t="shared" si="107"/>
        <v>#REF!</v>
      </c>
      <c r="AL253" s="50" t="e">
        <f>VLOOKUP(Audit!#REF!,$V$3:$AE$12,3,FALSE)&amp; IF(Audit!#REF!=10,Audit!#REF!,"")</f>
        <v>#REF!</v>
      </c>
      <c r="AM253" s="50" t="e">
        <f>VLOOKUP(Audit!#REF!,$V$13:$AE$22,3,FALSE)&amp; IF(Audit!#REF!=10,Audit!#REF!,"")</f>
        <v>#REF!</v>
      </c>
      <c r="AN253" s="47" t="e">
        <f t="shared" si="108"/>
        <v>#REF!</v>
      </c>
      <c r="AO253" s="50" t="e">
        <f>VLOOKUP(Audit!#REF!,$V$3:$AE$12,4,FALSE) &amp;  Audit!#REF! &amp; IF(Audit!#REF!=10,Audit!#REF!,"")</f>
        <v>#REF!</v>
      </c>
      <c r="AP253" s="50" t="e">
        <f>VLOOKUP(Audit!#REF!,$V$13:$AE$22,4,FALSE)&amp; IF(Audit!#REF!=10,Audit!#REF!,"")</f>
        <v>#REF!</v>
      </c>
      <c r="AQ253" s="47" t="e">
        <f t="shared" si="109"/>
        <v>#REF!</v>
      </c>
      <c r="AR253" s="50" t="e">
        <f>VLOOKUP(Audit!#REF!,$V$3:$AE$12,5,FALSE)&amp; IF(Audit!#REF!=10,Audit!#REF!,"")</f>
        <v>#REF!</v>
      </c>
      <c r="AS253" s="50" t="e">
        <f>VLOOKUP(Audit!#REF!,$V$13:$AE$22,5,FALSE)&amp; IF(Audit!#REF!=10,Audit!#REF!,"")</f>
        <v>#REF!</v>
      </c>
      <c r="AT253" s="47" t="e">
        <f t="shared" si="110"/>
        <v>#REF!</v>
      </c>
      <c r="AU253" s="50" t="e">
        <f>VLOOKUP(Audit!#REF!,$V$3:$AE$12,6,FALSE)&amp; IF(Audit!#REF!=10,Audit!#REF!,"")</f>
        <v>#REF!</v>
      </c>
      <c r="AV253" s="50" t="e">
        <f>VLOOKUP(Audit!#REF!,$V$13:$AE$22,6,FALSE)&amp; IF(Audit!#REF!=10,Audit!#REF!,"")</f>
        <v>#REF!</v>
      </c>
      <c r="AW253" s="47" t="e">
        <f t="shared" si="111"/>
        <v>#REF!</v>
      </c>
      <c r="AX253" s="50" t="e">
        <f>VLOOKUP(Audit!#REF!,$V$3:$AE$12,7,FALSE)&amp; IF(Audit!#REF!=10,Audit!#REF!,"")</f>
        <v>#REF!</v>
      </c>
      <c r="AY253" s="50" t="e">
        <f>VLOOKUP(Audit!#REF!,$V$13:$AE$22,7,FALSE) &amp; IF(Audit!#REF!=10,Audit!#REF!,"")</f>
        <v>#REF!</v>
      </c>
      <c r="AZ253" s="47" t="e">
        <f t="shared" si="112"/>
        <v>#REF!</v>
      </c>
      <c r="BA253" s="50" t="e">
        <f>VLOOKUP(Audit!#REF!,$V$3:$AE$12,8,FALSE)&amp; Audit!#REF! &amp; IF(Audit!#REF!=10,Audit!#REF!,"")</f>
        <v>#REF!</v>
      </c>
      <c r="BB253" s="50" t="e">
        <f>VLOOKUP(Audit!#REF!,$V$13:$AE$22,8,FALSE) &amp; IF(Audit!#REF!=10,Audit!#REF!,"")</f>
        <v>#REF!</v>
      </c>
      <c r="BC253" s="47" t="e">
        <f t="shared" si="113"/>
        <v>#REF!</v>
      </c>
      <c r="BD253" s="50" t="e">
        <f>VLOOKUP(Audit!#REF!,$V$3:$AE$12,9,FALSE)&amp; IF(Audit!#REF!=10,Audit!#REF!,"")</f>
        <v>#REF!</v>
      </c>
      <c r="BE253" s="50" t="e">
        <f>VLOOKUP(Audit!#REF!,$V$13:$AE$22,9,FALSE) &amp; IF(Audit!#REF!=10,Audit!#REF!,"") &amp; IF(Audit!#REF!&lt;&gt;1,U253,"")</f>
        <v>#REF!</v>
      </c>
      <c r="BF253" s="47" t="e">
        <f t="shared" si="114"/>
        <v>#REF!</v>
      </c>
      <c r="BG253" s="50" t="e">
        <f>VLOOKUP(Audit!#REF!,$V$3:$AE$12,10,FALSE) &amp; Audit!#REF! &amp; IF(Audit!#REF!=10,Audit!#REF!,"")</f>
        <v>#REF!</v>
      </c>
      <c r="BH253" s="50" t="e">
        <f>VLOOKUP(Audit!#REF!,$V$13:$AE$22,10,FALSE) &amp; IF(Audit!#REF!=10,Audit!#REF!,"") &amp; IF(Audit!#REF!&lt;&gt;1,U253,"")</f>
        <v>#REF!</v>
      </c>
      <c r="BI253" s="47" t="e">
        <f t="shared" si="115"/>
        <v>#REF!</v>
      </c>
      <c r="BJ253" s="48" t="str">
        <f t="shared" si="116"/>
        <v/>
      </c>
      <c r="BK253" s="48" t="str">
        <f t="shared" si="117"/>
        <v/>
      </c>
      <c r="BL253" s="48" t="str">
        <f t="shared" si="118"/>
        <v/>
      </c>
      <c r="BM253" s="48" t="str">
        <f t="shared" si="119"/>
        <v/>
      </c>
      <c r="BN253" s="48" t="str">
        <f t="shared" si="120"/>
        <v/>
      </c>
      <c r="BO253" s="48" t="str">
        <f t="shared" si="121"/>
        <v/>
      </c>
      <c r="BP253" s="48" t="str">
        <f t="shared" si="122"/>
        <v/>
      </c>
      <c r="BQ253" s="48" t="str">
        <f t="shared" si="123"/>
        <v/>
      </c>
      <c r="BR253" s="48" t="str">
        <f t="shared" si="124"/>
        <v/>
      </c>
      <c r="BS253" s="48" t="str">
        <f t="shared" si="125"/>
        <v/>
      </c>
      <c r="BT253" s="48" t="str">
        <f t="shared" si="126"/>
        <v/>
      </c>
      <c r="BU253" s="48" t="str">
        <f t="shared" si="127"/>
        <v/>
      </c>
    </row>
    <row r="254" spans="1:73">
      <c r="A254" s="10" t="e">
        <f>Audit!#REF!</f>
        <v>#REF!</v>
      </c>
      <c r="B254" s="10" t="e">
        <f t="shared" si="128"/>
        <v>#REF!</v>
      </c>
      <c r="C254" s="17" t="e">
        <f>VLOOKUP(Audit!#REF!,$V$3:$AE$12,2,FALSE) &amp; VLOOKUP(Audit!#REF!,$V$13:$AE$22,2,FALSE)&amp; IF(Audit!#REF!=10,Audit!#REF!&amp;Audit!#REF!,"")</f>
        <v>#REF!</v>
      </c>
      <c r="D254" s="17" t="e">
        <f>VLOOKUP(Audit!#REF!,$V$3:$AE$12,3,FALSE) &amp; VLOOKUP(Audit!#REF!,$V$13:$AE$22,3,FALSE) &amp;IF(Audit!#REF!=10,Audit!#REF!&amp;Audit!#REF!,"")</f>
        <v>#REF!</v>
      </c>
      <c r="E254" s="17" t="e">
        <f>VLOOKUP(Audit!#REF!,$V$3:$AE$12,4,FALSE)&amp; Audit!#REF! &amp; VLOOKUP(Audit!#REF!,$V$13:$AE$22,4,FALSE)&amp; IF(Audit!#REF!=10,Audit!#REF!&amp;Audit!#REF!,"")</f>
        <v>#REF!</v>
      </c>
      <c r="F254" s="17" t="e">
        <f>VLOOKUP(Audit!#REF!,$V$3:$AE$12,5,FALSE) &amp; VLOOKUP(Audit!#REF!,$V$13:$AE$22,5,FALSE)&amp; IF(Audit!#REF!=10,Audit!#REF!&amp;Audit!#REF!,"")</f>
        <v>#REF!</v>
      </c>
      <c r="G254" s="17" t="e">
        <f>VLOOKUP(Audit!#REF!,$V$3:$AE$12,6,FALSE) &amp; VLOOKUP(Audit!#REF!,$V$13:$AE$22,6,FALSE)&amp; IF(Audit!#REF!=10,Audit!#REF!&amp;Audit!#REF!,"")</f>
        <v>#REF!</v>
      </c>
      <c r="H254" s="17" t="e">
        <f>VLOOKUP(Audit!#REF!,$V$3:$AE$12,7,FALSE) &amp; VLOOKUP(Audit!#REF!,$V$13:$AE$22,7,FALSE)&amp;IF(Audit!#REF!=10,Audit!#REF!&amp;Audit!#REF!,"")</f>
        <v>#REF!</v>
      </c>
      <c r="I254" s="17" t="e">
        <f>VLOOKUP(Audit!#REF!,$V$3:$AE$12,8,FALSE) &amp; Audit!#REF! &amp; VLOOKUP(Audit!#REF!,$V$13:$AE$22,8,FALSE)&amp;IF(Audit!#REF!=10,Audit!#REF!&amp;Audit!#REF!,"")</f>
        <v>#REF!</v>
      </c>
      <c r="J254" s="17" t="e">
        <f>VLOOKUP(Audit!#REF!,$V$3:$AE$12,9,FALSE) &amp; VLOOKUP(Audit!#REF!,$V$13:$AE$22,9,FALSE) &amp; IF(Audit!#REF!=10,Audit!#REF!&amp;Audit!#REF!,"") &amp; IF(Audit!#REF!&lt;&gt;1,U254,"")</f>
        <v>#REF!</v>
      </c>
      <c r="K254" s="17" t="e">
        <f>VLOOKUP(Audit!#REF!,$V$3:$AE$12,10,FALSE) &amp; Audit!#REF! &amp; VLOOKUP(Audit!#REF!,$V$13:$AE$22,10,FALSE) &amp; IF(Audit!#REF!=10,Audit!#REF!&amp;Audit!#REF!,"") &amp; IF(Audit!#REF!&lt;&gt;1,U254,"")</f>
        <v>#REF!</v>
      </c>
      <c r="L254" s="10" t="e">
        <f>Audit!#REF!</f>
        <v>#REF!</v>
      </c>
      <c r="M254" s="10" t="e">
        <f t="shared" si="99"/>
        <v>#REF!</v>
      </c>
      <c r="N254" s="10" t="e">
        <f t="shared" si="100"/>
        <v>#REF!</v>
      </c>
      <c r="O254" s="10" t="e">
        <f t="shared" si="101"/>
        <v>#REF!</v>
      </c>
      <c r="P254" s="10" t="e">
        <f t="shared" si="102"/>
        <v>#REF!</v>
      </c>
      <c r="Q254" s="10" t="e">
        <f t="shared" si="103"/>
        <v>#REF!</v>
      </c>
      <c r="R254" s="10" t="e">
        <f t="shared" si="104"/>
        <v>#REF!</v>
      </c>
      <c r="S254" s="10" t="e">
        <f t="shared" si="105"/>
        <v>#REF!</v>
      </c>
      <c r="T254" s="10" t="e">
        <f t="shared" si="106"/>
        <v>#REF!</v>
      </c>
      <c r="U254" s="17" t="e">
        <f>IF(Audit!#REF!="","",VLOOKUP(Audit!#REF!,$W$26:$X$35,2,FALSE)) &amp; Audit!#REF! &amp; IF(Audit!#REF!="","",IF(Audit!#REF!&lt;=1.4,VLOOKUP(Audit!#REF!,$W$38:X299,2,FALSE),VLOOKUP(Audit!#REF!,$W$51:$X$61,2,FALSE))) &amp; IF(Audit!#REF!="","",VLOOKUP(Audit!#REF!,$Y$26:$Z$35,2,FALSE) &amp; Audit!#REF! &amp; IF(Audit!#REF!="","",IF(Audit!#REF!&lt;=1.4,VLOOKUP(Audit!#REF!,$Y$38:$Z$48,2,FALSE),VLOOKUP(Audit!#REF!,$Y$51:$Z$61,2,FALSE))))</f>
        <v>#REF!</v>
      </c>
      <c r="V254" s="21"/>
      <c r="AH254" s="49" t="e">
        <f>Audit!#REF!</f>
        <v>#REF!</v>
      </c>
      <c r="AI254" s="50" t="e">
        <f>VLOOKUP(Audit!#REF!,$V$3:$AE$12,2,FALSE)&amp; IF(Audit!#REF!=10,Audit!#REF!,"")</f>
        <v>#REF!</v>
      </c>
      <c r="AJ254" s="50" t="e">
        <f>VLOOKUP(Audit!#REF!,$V$13:$AE$22,2,FALSE)&amp; IF(Audit!#REF!=10,Audit!#REF!,"")</f>
        <v>#REF!</v>
      </c>
      <c r="AK254" s="47" t="e">
        <f t="shared" si="107"/>
        <v>#REF!</v>
      </c>
      <c r="AL254" s="50" t="e">
        <f>VLOOKUP(Audit!#REF!,$V$3:$AE$12,3,FALSE)&amp; IF(Audit!#REF!=10,Audit!#REF!,"")</f>
        <v>#REF!</v>
      </c>
      <c r="AM254" s="50" t="e">
        <f>VLOOKUP(Audit!#REF!,$V$13:$AE$22,3,FALSE)&amp; IF(Audit!#REF!=10,Audit!#REF!,"")</f>
        <v>#REF!</v>
      </c>
      <c r="AN254" s="47" t="e">
        <f t="shared" si="108"/>
        <v>#REF!</v>
      </c>
      <c r="AO254" s="50" t="e">
        <f>VLOOKUP(Audit!#REF!,$V$3:$AE$12,4,FALSE) &amp;  Audit!#REF! &amp; IF(Audit!#REF!=10,Audit!#REF!,"")</f>
        <v>#REF!</v>
      </c>
      <c r="AP254" s="50" t="e">
        <f>VLOOKUP(Audit!#REF!,$V$13:$AE$22,4,FALSE)&amp; IF(Audit!#REF!=10,Audit!#REF!,"")</f>
        <v>#REF!</v>
      </c>
      <c r="AQ254" s="47" t="e">
        <f t="shared" si="109"/>
        <v>#REF!</v>
      </c>
      <c r="AR254" s="50" t="e">
        <f>VLOOKUP(Audit!#REF!,$V$3:$AE$12,5,FALSE)&amp; IF(Audit!#REF!=10,Audit!#REF!,"")</f>
        <v>#REF!</v>
      </c>
      <c r="AS254" s="50" t="e">
        <f>VLOOKUP(Audit!#REF!,$V$13:$AE$22,5,FALSE)&amp; IF(Audit!#REF!=10,Audit!#REF!,"")</f>
        <v>#REF!</v>
      </c>
      <c r="AT254" s="47" t="e">
        <f t="shared" si="110"/>
        <v>#REF!</v>
      </c>
      <c r="AU254" s="50" t="e">
        <f>VLOOKUP(Audit!#REF!,$V$3:$AE$12,6,FALSE)&amp; IF(Audit!#REF!=10,Audit!#REF!,"")</f>
        <v>#REF!</v>
      </c>
      <c r="AV254" s="50" t="e">
        <f>VLOOKUP(Audit!#REF!,$V$13:$AE$22,6,FALSE)&amp; IF(Audit!#REF!=10,Audit!#REF!,"")</f>
        <v>#REF!</v>
      </c>
      <c r="AW254" s="47" t="e">
        <f t="shared" si="111"/>
        <v>#REF!</v>
      </c>
      <c r="AX254" s="50" t="e">
        <f>VLOOKUP(Audit!#REF!,$V$3:$AE$12,7,FALSE)&amp; IF(Audit!#REF!=10,Audit!#REF!,"")</f>
        <v>#REF!</v>
      </c>
      <c r="AY254" s="50" t="e">
        <f>VLOOKUP(Audit!#REF!,$V$13:$AE$22,7,FALSE) &amp; IF(Audit!#REF!=10,Audit!#REF!,"")</f>
        <v>#REF!</v>
      </c>
      <c r="AZ254" s="47" t="e">
        <f t="shared" si="112"/>
        <v>#REF!</v>
      </c>
      <c r="BA254" s="50" t="e">
        <f>VLOOKUP(Audit!#REF!,$V$3:$AE$12,8,FALSE)&amp; Audit!#REF! &amp; IF(Audit!#REF!=10,Audit!#REF!,"")</f>
        <v>#REF!</v>
      </c>
      <c r="BB254" s="50" t="e">
        <f>VLOOKUP(Audit!#REF!,$V$13:$AE$22,8,FALSE) &amp; IF(Audit!#REF!=10,Audit!#REF!,"")</f>
        <v>#REF!</v>
      </c>
      <c r="BC254" s="47" t="e">
        <f t="shared" si="113"/>
        <v>#REF!</v>
      </c>
      <c r="BD254" s="50" t="e">
        <f>VLOOKUP(Audit!#REF!,$V$3:$AE$12,9,FALSE)&amp; IF(Audit!#REF!=10,Audit!#REF!,"")</f>
        <v>#REF!</v>
      </c>
      <c r="BE254" s="50" t="e">
        <f>VLOOKUP(Audit!#REF!,$V$13:$AE$22,9,FALSE) &amp; IF(Audit!#REF!=10,Audit!#REF!,"") &amp; IF(Audit!#REF!&lt;&gt;1,U254,"")</f>
        <v>#REF!</v>
      </c>
      <c r="BF254" s="47" t="e">
        <f t="shared" si="114"/>
        <v>#REF!</v>
      </c>
      <c r="BG254" s="50" t="e">
        <f>VLOOKUP(Audit!#REF!,$V$3:$AE$12,10,FALSE) &amp; Audit!#REF! &amp; IF(Audit!#REF!=10,Audit!#REF!,"")</f>
        <v>#REF!</v>
      </c>
      <c r="BH254" s="50" t="e">
        <f>VLOOKUP(Audit!#REF!,$V$13:$AE$22,10,FALSE) &amp; IF(Audit!#REF!=10,Audit!#REF!,"") &amp; IF(Audit!#REF!&lt;&gt;1,U254,"")</f>
        <v>#REF!</v>
      </c>
      <c r="BI254" s="47" t="e">
        <f t="shared" si="115"/>
        <v>#REF!</v>
      </c>
      <c r="BJ254" s="48" t="str">
        <f t="shared" si="116"/>
        <v/>
      </c>
      <c r="BK254" s="48" t="str">
        <f t="shared" si="117"/>
        <v/>
      </c>
      <c r="BL254" s="48" t="str">
        <f t="shared" si="118"/>
        <v/>
      </c>
      <c r="BM254" s="48" t="str">
        <f t="shared" si="119"/>
        <v/>
      </c>
      <c r="BN254" s="48" t="str">
        <f t="shared" si="120"/>
        <v/>
      </c>
      <c r="BO254" s="48" t="str">
        <f t="shared" si="121"/>
        <v/>
      </c>
      <c r="BP254" s="48" t="str">
        <f t="shared" si="122"/>
        <v/>
      </c>
      <c r="BQ254" s="48" t="str">
        <f t="shared" si="123"/>
        <v/>
      </c>
      <c r="BR254" s="48" t="str">
        <f t="shared" si="124"/>
        <v/>
      </c>
      <c r="BS254" s="48" t="str">
        <f t="shared" si="125"/>
        <v/>
      </c>
      <c r="BT254" s="48" t="str">
        <f t="shared" si="126"/>
        <v/>
      </c>
      <c r="BU254" s="48" t="str">
        <f t="shared" si="127"/>
        <v/>
      </c>
    </row>
    <row r="255" spans="1:73">
      <c r="A255" s="10" t="e">
        <f>Audit!#REF!</f>
        <v>#REF!</v>
      </c>
      <c r="B255" s="10" t="e">
        <f t="shared" si="128"/>
        <v>#REF!</v>
      </c>
      <c r="C255" s="17" t="e">
        <f>VLOOKUP(Audit!#REF!,$V$3:$AE$12,2,FALSE) &amp; VLOOKUP(Audit!#REF!,$V$13:$AE$22,2,FALSE)&amp; IF(Audit!#REF!=10,Audit!#REF!&amp;Audit!#REF!,"")</f>
        <v>#REF!</v>
      </c>
      <c r="D255" s="17" t="e">
        <f>VLOOKUP(Audit!#REF!,$V$3:$AE$12,3,FALSE) &amp; VLOOKUP(Audit!#REF!,$V$13:$AE$22,3,FALSE) &amp;IF(Audit!#REF!=10,Audit!#REF!&amp;Audit!#REF!,"")</f>
        <v>#REF!</v>
      </c>
      <c r="E255" s="17" t="e">
        <f>VLOOKUP(Audit!#REF!,$V$3:$AE$12,4,FALSE)&amp; Audit!#REF! &amp; VLOOKUP(Audit!#REF!,$V$13:$AE$22,4,FALSE)&amp; IF(Audit!#REF!=10,Audit!#REF!&amp;Audit!#REF!,"")</f>
        <v>#REF!</v>
      </c>
      <c r="F255" s="17" t="e">
        <f>VLOOKUP(Audit!#REF!,$V$3:$AE$12,5,FALSE) &amp; VLOOKUP(Audit!#REF!,$V$13:$AE$22,5,FALSE)&amp; IF(Audit!#REF!=10,Audit!#REF!&amp;Audit!#REF!,"")</f>
        <v>#REF!</v>
      </c>
      <c r="G255" s="17" t="e">
        <f>VLOOKUP(Audit!#REF!,$V$3:$AE$12,6,FALSE) &amp; VLOOKUP(Audit!#REF!,$V$13:$AE$22,6,FALSE)&amp; IF(Audit!#REF!=10,Audit!#REF!&amp;Audit!#REF!,"")</f>
        <v>#REF!</v>
      </c>
      <c r="H255" s="17" t="e">
        <f>VLOOKUP(Audit!#REF!,$V$3:$AE$12,7,FALSE) &amp; VLOOKUP(Audit!#REF!,$V$13:$AE$22,7,FALSE)&amp;IF(Audit!#REF!=10,Audit!#REF!&amp;Audit!#REF!,"")</f>
        <v>#REF!</v>
      </c>
      <c r="I255" s="17" t="e">
        <f>VLOOKUP(Audit!#REF!,$V$3:$AE$12,8,FALSE) &amp; Audit!#REF! &amp; VLOOKUP(Audit!#REF!,$V$13:$AE$22,8,FALSE)&amp;IF(Audit!#REF!=10,Audit!#REF!&amp;Audit!#REF!,"")</f>
        <v>#REF!</v>
      </c>
      <c r="J255" s="17" t="e">
        <f>VLOOKUP(Audit!#REF!,$V$3:$AE$12,9,FALSE) &amp; VLOOKUP(Audit!#REF!,$V$13:$AE$22,9,FALSE) &amp; IF(Audit!#REF!=10,Audit!#REF!&amp;Audit!#REF!,"") &amp; IF(Audit!#REF!&lt;&gt;1,U255,"")</f>
        <v>#REF!</v>
      </c>
      <c r="K255" s="17" t="e">
        <f>VLOOKUP(Audit!#REF!,$V$3:$AE$12,10,FALSE) &amp; Audit!#REF! &amp; VLOOKUP(Audit!#REF!,$V$13:$AE$22,10,FALSE) &amp; IF(Audit!#REF!=10,Audit!#REF!&amp;Audit!#REF!,"") &amp; IF(Audit!#REF!&lt;&gt;1,U255,"")</f>
        <v>#REF!</v>
      </c>
      <c r="L255" s="10" t="e">
        <f>Audit!#REF!</f>
        <v>#REF!</v>
      </c>
      <c r="M255" s="10" t="e">
        <f t="shared" si="99"/>
        <v>#REF!</v>
      </c>
      <c r="N255" s="10" t="e">
        <f t="shared" si="100"/>
        <v>#REF!</v>
      </c>
      <c r="O255" s="10" t="e">
        <f t="shared" si="101"/>
        <v>#REF!</v>
      </c>
      <c r="P255" s="10" t="e">
        <f t="shared" si="102"/>
        <v>#REF!</v>
      </c>
      <c r="Q255" s="10" t="e">
        <f t="shared" si="103"/>
        <v>#REF!</v>
      </c>
      <c r="R255" s="10" t="e">
        <f t="shared" si="104"/>
        <v>#REF!</v>
      </c>
      <c r="S255" s="10" t="e">
        <f t="shared" si="105"/>
        <v>#REF!</v>
      </c>
      <c r="T255" s="10" t="e">
        <f t="shared" si="106"/>
        <v>#REF!</v>
      </c>
      <c r="U255" s="17" t="e">
        <f>IF(Audit!#REF!="","",VLOOKUP(Audit!#REF!,$W$26:$X$35,2,FALSE)) &amp; Audit!#REF! &amp; IF(Audit!#REF!="","",IF(Audit!#REF!&lt;=1.4,VLOOKUP(Audit!#REF!,$W$38:X300,2,FALSE),VLOOKUP(Audit!#REF!,$W$51:$X$61,2,FALSE))) &amp; IF(Audit!#REF!="","",VLOOKUP(Audit!#REF!,$Y$26:$Z$35,2,FALSE) &amp; Audit!#REF! &amp; IF(Audit!#REF!="","",IF(Audit!#REF!&lt;=1.4,VLOOKUP(Audit!#REF!,$Y$38:$Z$48,2,FALSE),VLOOKUP(Audit!#REF!,$Y$51:$Z$61,2,FALSE))))</f>
        <v>#REF!</v>
      </c>
      <c r="V255" s="21"/>
      <c r="AH255" s="49" t="e">
        <f>Audit!#REF!</f>
        <v>#REF!</v>
      </c>
      <c r="AI255" s="50" t="e">
        <f>VLOOKUP(Audit!#REF!,$V$3:$AE$12,2,FALSE)&amp; IF(Audit!#REF!=10,Audit!#REF!,"")</f>
        <v>#REF!</v>
      </c>
      <c r="AJ255" s="50" t="e">
        <f>VLOOKUP(Audit!#REF!,$V$13:$AE$22,2,FALSE)&amp; IF(Audit!#REF!=10,Audit!#REF!,"")</f>
        <v>#REF!</v>
      </c>
      <c r="AK255" s="47" t="e">
        <f t="shared" si="107"/>
        <v>#REF!</v>
      </c>
      <c r="AL255" s="50" t="e">
        <f>VLOOKUP(Audit!#REF!,$V$3:$AE$12,3,FALSE)&amp; IF(Audit!#REF!=10,Audit!#REF!,"")</f>
        <v>#REF!</v>
      </c>
      <c r="AM255" s="50" t="e">
        <f>VLOOKUP(Audit!#REF!,$V$13:$AE$22,3,FALSE)&amp; IF(Audit!#REF!=10,Audit!#REF!,"")</f>
        <v>#REF!</v>
      </c>
      <c r="AN255" s="47" t="e">
        <f t="shared" si="108"/>
        <v>#REF!</v>
      </c>
      <c r="AO255" s="50" t="e">
        <f>VLOOKUP(Audit!#REF!,$V$3:$AE$12,4,FALSE) &amp;  Audit!#REF! &amp; IF(Audit!#REF!=10,Audit!#REF!,"")</f>
        <v>#REF!</v>
      </c>
      <c r="AP255" s="50" t="e">
        <f>VLOOKUP(Audit!#REF!,$V$13:$AE$22,4,FALSE)&amp; IF(Audit!#REF!=10,Audit!#REF!,"")</f>
        <v>#REF!</v>
      </c>
      <c r="AQ255" s="47" t="e">
        <f t="shared" si="109"/>
        <v>#REF!</v>
      </c>
      <c r="AR255" s="50" t="e">
        <f>VLOOKUP(Audit!#REF!,$V$3:$AE$12,5,FALSE)&amp; IF(Audit!#REF!=10,Audit!#REF!,"")</f>
        <v>#REF!</v>
      </c>
      <c r="AS255" s="50" t="e">
        <f>VLOOKUP(Audit!#REF!,$V$13:$AE$22,5,FALSE)&amp; IF(Audit!#REF!=10,Audit!#REF!,"")</f>
        <v>#REF!</v>
      </c>
      <c r="AT255" s="47" t="e">
        <f t="shared" si="110"/>
        <v>#REF!</v>
      </c>
      <c r="AU255" s="50" t="e">
        <f>VLOOKUP(Audit!#REF!,$V$3:$AE$12,6,FALSE)&amp; IF(Audit!#REF!=10,Audit!#REF!,"")</f>
        <v>#REF!</v>
      </c>
      <c r="AV255" s="50" t="e">
        <f>VLOOKUP(Audit!#REF!,$V$13:$AE$22,6,FALSE)&amp; IF(Audit!#REF!=10,Audit!#REF!,"")</f>
        <v>#REF!</v>
      </c>
      <c r="AW255" s="47" t="e">
        <f t="shared" si="111"/>
        <v>#REF!</v>
      </c>
      <c r="AX255" s="50" t="e">
        <f>VLOOKUP(Audit!#REF!,$V$3:$AE$12,7,FALSE)&amp; IF(Audit!#REF!=10,Audit!#REF!,"")</f>
        <v>#REF!</v>
      </c>
      <c r="AY255" s="50" t="e">
        <f>VLOOKUP(Audit!#REF!,$V$13:$AE$22,7,FALSE) &amp; IF(Audit!#REF!=10,Audit!#REF!,"")</f>
        <v>#REF!</v>
      </c>
      <c r="AZ255" s="47" t="e">
        <f t="shared" si="112"/>
        <v>#REF!</v>
      </c>
      <c r="BA255" s="50" t="e">
        <f>VLOOKUP(Audit!#REF!,$V$3:$AE$12,8,FALSE)&amp; Audit!#REF! &amp; IF(Audit!#REF!=10,Audit!#REF!,"")</f>
        <v>#REF!</v>
      </c>
      <c r="BB255" s="50" t="e">
        <f>VLOOKUP(Audit!#REF!,$V$13:$AE$22,8,FALSE) &amp; IF(Audit!#REF!=10,Audit!#REF!,"")</f>
        <v>#REF!</v>
      </c>
      <c r="BC255" s="47" t="e">
        <f t="shared" si="113"/>
        <v>#REF!</v>
      </c>
      <c r="BD255" s="50" t="e">
        <f>VLOOKUP(Audit!#REF!,$V$3:$AE$12,9,FALSE)&amp; IF(Audit!#REF!=10,Audit!#REF!,"")</f>
        <v>#REF!</v>
      </c>
      <c r="BE255" s="50" t="e">
        <f>VLOOKUP(Audit!#REF!,$V$13:$AE$22,9,FALSE) &amp; IF(Audit!#REF!=10,Audit!#REF!,"") &amp; IF(Audit!#REF!&lt;&gt;1,U255,"")</f>
        <v>#REF!</v>
      </c>
      <c r="BF255" s="47" t="e">
        <f t="shared" si="114"/>
        <v>#REF!</v>
      </c>
      <c r="BG255" s="50" t="e">
        <f>VLOOKUP(Audit!#REF!,$V$3:$AE$12,10,FALSE) &amp; Audit!#REF! &amp; IF(Audit!#REF!=10,Audit!#REF!,"")</f>
        <v>#REF!</v>
      </c>
      <c r="BH255" s="50" t="e">
        <f>VLOOKUP(Audit!#REF!,$V$13:$AE$22,10,FALSE) &amp; IF(Audit!#REF!=10,Audit!#REF!,"") &amp; IF(Audit!#REF!&lt;&gt;1,U255,"")</f>
        <v>#REF!</v>
      </c>
      <c r="BI255" s="47" t="e">
        <f t="shared" si="115"/>
        <v>#REF!</v>
      </c>
      <c r="BJ255" s="48" t="str">
        <f t="shared" si="116"/>
        <v/>
      </c>
      <c r="BK255" s="48" t="str">
        <f t="shared" si="117"/>
        <v/>
      </c>
      <c r="BL255" s="48" t="str">
        <f t="shared" si="118"/>
        <v/>
      </c>
      <c r="BM255" s="48" t="str">
        <f t="shared" si="119"/>
        <v/>
      </c>
      <c r="BN255" s="48" t="str">
        <f t="shared" si="120"/>
        <v/>
      </c>
      <c r="BO255" s="48" t="str">
        <f t="shared" si="121"/>
        <v/>
      </c>
      <c r="BP255" s="48" t="str">
        <f t="shared" si="122"/>
        <v/>
      </c>
      <c r="BQ255" s="48" t="str">
        <f t="shared" si="123"/>
        <v/>
      </c>
      <c r="BR255" s="48" t="str">
        <f t="shared" si="124"/>
        <v/>
      </c>
      <c r="BS255" s="48" t="str">
        <f t="shared" si="125"/>
        <v/>
      </c>
      <c r="BT255" s="48" t="str">
        <f t="shared" si="126"/>
        <v/>
      </c>
      <c r="BU255" s="48" t="str">
        <f t="shared" si="127"/>
        <v/>
      </c>
    </row>
    <row r="256" spans="1:73">
      <c r="A256" s="10" t="e">
        <f>Audit!#REF!</f>
        <v>#REF!</v>
      </c>
      <c r="B256" s="10" t="e">
        <f t="shared" si="128"/>
        <v>#REF!</v>
      </c>
      <c r="C256" s="17" t="e">
        <f>VLOOKUP(Audit!#REF!,$V$3:$AE$12,2,FALSE) &amp; VLOOKUP(Audit!#REF!,$V$13:$AE$22,2,FALSE)&amp; IF(Audit!#REF!=10,Audit!#REF!&amp;Audit!#REF!,"")</f>
        <v>#REF!</v>
      </c>
      <c r="D256" s="17" t="e">
        <f>VLOOKUP(Audit!#REF!,$V$3:$AE$12,3,FALSE) &amp; VLOOKUP(Audit!#REF!,$V$13:$AE$22,3,FALSE) &amp;IF(Audit!#REF!=10,Audit!#REF!&amp;Audit!#REF!,"")</f>
        <v>#REF!</v>
      </c>
      <c r="E256" s="17" t="e">
        <f>VLOOKUP(Audit!#REF!,$V$3:$AE$12,4,FALSE)&amp; Audit!#REF! &amp; VLOOKUP(Audit!#REF!,$V$13:$AE$22,4,FALSE)&amp; IF(Audit!#REF!=10,Audit!#REF!&amp;Audit!#REF!,"")</f>
        <v>#REF!</v>
      </c>
      <c r="F256" s="17" t="e">
        <f>VLOOKUP(Audit!#REF!,$V$3:$AE$12,5,FALSE) &amp; VLOOKUP(Audit!#REF!,$V$13:$AE$22,5,FALSE)&amp; IF(Audit!#REF!=10,Audit!#REF!&amp;Audit!#REF!,"")</f>
        <v>#REF!</v>
      </c>
      <c r="G256" s="17" t="e">
        <f>VLOOKUP(Audit!#REF!,$V$3:$AE$12,6,FALSE) &amp; VLOOKUP(Audit!#REF!,$V$13:$AE$22,6,FALSE)&amp; IF(Audit!#REF!=10,Audit!#REF!&amp;Audit!#REF!,"")</f>
        <v>#REF!</v>
      </c>
      <c r="H256" s="17" t="e">
        <f>VLOOKUP(Audit!#REF!,$V$3:$AE$12,7,FALSE) &amp; VLOOKUP(Audit!#REF!,$V$13:$AE$22,7,FALSE)&amp;IF(Audit!#REF!=10,Audit!#REF!&amp;Audit!#REF!,"")</f>
        <v>#REF!</v>
      </c>
      <c r="I256" s="17" t="e">
        <f>VLOOKUP(Audit!#REF!,$V$3:$AE$12,8,FALSE) &amp; Audit!#REF! &amp; VLOOKUP(Audit!#REF!,$V$13:$AE$22,8,FALSE)&amp;IF(Audit!#REF!=10,Audit!#REF!&amp;Audit!#REF!,"")</f>
        <v>#REF!</v>
      </c>
      <c r="J256" s="17" t="e">
        <f>VLOOKUP(Audit!#REF!,$V$3:$AE$12,9,FALSE) &amp; VLOOKUP(Audit!#REF!,$V$13:$AE$22,9,FALSE) &amp; IF(Audit!#REF!=10,Audit!#REF!&amp;Audit!#REF!,"") &amp; IF(Audit!#REF!&lt;&gt;1,U256,"")</f>
        <v>#REF!</v>
      </c>
      <c r="K256" s="17" t="e">
        <f>VLOOKUP(Audit!#REF!,$V$3:$AE$12,10,FALSE) &amp; Audit!#REF! &amp; VLOOKUP(Audit!#REF!,$V$13:$AE$22,10,FALSE) &amp; IF(Audit!#REF!=10,Audit!#REF!&amp;Audit!#REF!,"") &amp; IF(Audit!#REF!&lt;&gt;1,U256,"")</f>
        <v>#REF!</v>
      </c>
      <c r="L256" s="10" t="e">
        <f>Audit!#REF!</f>
        <v>#REF!</v>
      </c>
      <c r="M256" s="10" t="e">
        <f t="shared" si="99"/>
        <v>#REF!</v>
      </c>
      <c r="N256" s="10" t="e">
        <f t="shared" si="100"/>
        <v>#REF!</v>
      </c>
      <c r="O256" s="10" t="e">
        <f t="shared" si="101"/>
        <v>#REF!</v>
      </c>
      <c r="P256" s="10" t="e">
        <f t="shared" si="102"/>
        <v>#REF!</v>
      </c>
      <c r="Q256" s="10" t="e">
        <f t="shared" si="103"/>
        <v>#REF!</v>
      </c>
      <c r="R256" s="10" t="e">
        <f t="shared" si="104"/>
        <v>#REF!</v>
      </c>
      <c r="S256" s="10" t="e">
        <f t="shared" si="105"/>
        <v>#REF!</v>
      </c>
      <c r="T256" s="10" t="e">
        <f t="shared" si="106"/>
        <v>#REF!</v>
      </c>
      <c r="U256" s="17" t="e">
        <f>IF(Audit!#REF!="","",VLOOKUP(Audit!#REF!,$W$26:$X$35,2,FALSE)) &amp; Audit!#REF! &amp; IF(Audit!#REF!="","",IF(Audit!#REF!&lt;=1.4,VLOOKUP(Audit!#REF!,$W$38:X301,2,FALSE),VLOOKUP(Audit!#REF!,$W$51:$X$61,2,FALSE))) &amp; IF(Audit!#REF!="","",VLOOKUP(Audit!#REF!,$Y$26:$Z$35,2,FALSE) &amp; Audit!#REF! &amp; IF(Audit!#REF!="","",IF(Audit!#REF!&lt;=1.4,VLOOKUP(Audit!#REF!,$Y$38:$Z$48,2,FALSE),VLOOKUP(Audit!#REF!,$Y$51:$Z$61,2,FALSE))))</f>
        <v>#REF!</v>
      </c>
      <c r="V256" s="21"/>
      <c r="AH256" s="49" t="e">
        <f>Audit!#REF!</f>
        <v>#REF!</v>
      </c>
      <c r="AI256" s="50" t="e">
        <f>VLOOKUP(Audit!#REF!,$V$3:$AE$12,2,FALSE)&amp; IF(Audit!#REF!=10,Audit!#REF!,"")</f>
        <v>#REF!</v>
      </c>
      <c r="AJ256" s="50" t="e">
        <f>VLOOKUP(Audit!#REF!,$V$13:$AE$22,2,FALSE)&amp; IF(Audit!#REF!=10,Audit!#REF!,"")</f>
        <v>#REF!</v>
      </c>
      <c r="AK256" s="47" t="e">
        <f t="shared" si="107"/>
        <v>#REF!</v>
      </c>
      <c r="AL256" s="50" t="e">
        <f>VLOOKUP(Audit!#REF!,$V$3:$AE$12,3,FALSE)&amp; IF(Audit!#REF!=10,Audit!#REF!,"")</f>
        <v>#REF!</v>
      </c>
      <c r="AM256" s="50" t="e">
        <f>VLOOKUP(Audit!#REF!,$V$13:$AE$22,3,FALSE)&amp; IF(Audit!#REF!=10,Audit!#REF!,"")</f>
        <v>#REF!</v>
      </c>
      <c r="AN256" s="47" t="e">
        <f t="shared" si="108"/>
        <v>#REF!</v>
      </c>
      <c r="AO256" s="50" t="e">
        <f>VLOOKUP(Audit!#REF!,$V$3:$AE$12,4,FALSE) &amp;  Audit!#REF! &amp; IF(Audit!#REF!=10,Audit!#REF!,"")</f>
        <v>#REF!</v>
      </c>
      <c r="AP256" s="50" t="e">
        <f>VLOOKUP(Audit!#REF!,$V$13:$AE$22,4,FALSE)&amp; IF(Audit!#REF!=10,Audit!#REF!,"")</f>
        <v>#REF!</v>
      </c>
      <c r="AQ256" s="47" t="e">
        <f t="shared" si="109"/>
        <v>#REF!</v>
      </c>
      <c r="AR256" s="50" t="e">
        <f>VLOOKUP(Audit!#REF!,$V$3:$AE$12,5,FALSE)&amp; IF(Audit!#REF!=10,Audit!#REF!,"")</f>
        <v>#REF!</v>
      </c>
      <c r="AS256" s="50" t="e">
        <f>VLOOKUP(Audit!#REF!,$V$13:$AE$22,5,FALSE)&amp; IF(Audit!#REF!=10,Audit!#REF!,"")</f>
        <v>#REF!</v>
      </c>
      <c r="AT256" s="47" t="e">
        <f t="shared" si="110"/>
        <v>#REF!</v>
      </c>
      <c r="AU256" s="50" t="e">
        <f>VLOOKUP(Audit!#REF!,$V$3:$AE$12,6,FALSE)&amp; IF(Audit!#REF!=10,Audit!#REF!,"")</f>
        <v>#REF!</v>
      </c>
      <c r="AV256" s="50" t="e">
        <f>VLOOKUP(Audit!#REF!,$V$13:$AE$22,6,FALSE)&amp; IF(Audit!#REF!=10,Audit!#REF!,"")</f>
        <v>#REF!</v>
      </c>
      <c r="AW256" s="47" t="e">
        <f t="shared" si="111"/>
        <v>#REF!</v>
      </c>
      <c r="AX256" s="50" t="e">
        <f>VLOOKUP(Audit!#REF!,$V$3:$AE$12,7,FALSE)&amp; IF(Audit!#REF!=10,Audit!#REF!,"")</f>
        <v>#REF!</v>
      </c>
      <c r="AY256" s="50" t="e">
        <f>VLOOKUP(Audit!#REF!,$V$13:$AE$22,7,FALSE) &amp; IF(Audit!#REF!=10,Audit!#REF!,"")</f>
        <v>#REF!</v>
      </c>
      <c r="AZ256" s="47" t="e">
        <f t="shared" si="112"/>
        <v>#REF!</v>
      </c>
      <c r="BA256" s="50" t="e">
        <f>VLOOKUP(Audit!#REF!,$V$3:$AE$12,8,FALSE)&amp; Audit!#REF! &amp; IF(Audit!#REF!=10,Audit!#REF!,"")</f>
        <v>#REF!</v>
      </c>
      <c r="BB256" s="50" t="e">
        <f>VLOOKUP(Audit!#REF!,$V$13:$AE$22,8,FALSE) &amp; IF(Audit!#REF!=10,Audit!#REF!,"")</f>
        <v>#REF!</v>
      </c>
      <c r="BC256" s="47" t="e">
        <f t="shared" si="113"/>
        <v>#REF!</v>
      </c>
      <c r="BD256" s="50" t="e">
        <f>VLOOKUP(Audit!#REF!,$V$3:$AE$12,9,FALSE)&amp; IF(Audit!#REF!=10,Audit!#REF!,"")</f>
        <v>#REF!</v>
      </c>
      <c r="BE256" s="50" t="e">
        <f>VLOOKUP(Audit!#REF!,$V$13:$AE$22,9,FALSE) &amp; IF(Audit!#REF!=10,Audit!#REF!,"") &amp; IF(Audit!#REF!&lt;&gt;1,U256,"")</f>
        <v>#REF!</v>
      </c>
      <c r="BF256" s="47" t="e">
        <f t="shared" si="114"/>
        <v>#REF!</v>
      </c>
      <c r="BG256" s="50" t="e">
        <f>VLOOKUP(Audit!#REF!,$V$3:$AE$12,10,FALSE) &amp; Audit!#REF! &amp; IF(Audit!#REF!=10,Audit!#REF!,"")</f>
        <v>#REF!</v>
      </c>
      <c r="BH256" s="50" t="e">
        <f>VLOOKUP(Audit!#REF!,$V$13:$AE$22,10,FALSE) &amp; IF(Audit!#REF!=10,Audit!#REF!,"") &amp; IF(Audit!#REF!&lt;&gt;1,U256,"")</f>
        <v>#REF!</v>
      </c>
      <c r="BI256" s="47" t="e">
        <f t="shared" si="115"/>
        <v>#REF!</v>
      </c>
      <c r="BJ256" s="48" t="str">
        <f t="shared" si="116"/>
        <v/>
      </c>
      <c r="BK256" s="48" t="str">
        <f t="shared" si="117"/>
        <v/>
      </c>
      <c r="BL256" s="48" t="str">
        <f t="shared" si="118"/>
        <v/>
      </c>
      <c r="BM256" s="48" t="str">
        <f t="shared" si="119"/>
        <v/>
      </c>
      <c r="BN256" s="48" t="str">
        <f t="shared" si="120"/>
        <v/>
      </c>
      <c r="BO256" s="48" t="str">
        <f t="shared" si="121"/>
        <v/>
      </c>
      <c r="BP256" s="48" t="str">
        <f t="shared" si="122"/>
        <v/>
      </c>
      <c r="BQ256" s="48" t="str">
        <f t="shared" si="123"/>
        <v/>
      </c>
      <c r="BR256" s="48" t="str">
        <f t="shared" si="124"/>
        <v/>
      </c>
      <c r="BS256" s="48" t="str">
        <f t="shared" si="125"/>
        <v/>
      </c>
      <c r="BT256" s="48" t="str">
        <f t="shared" si="126"/>
        <v/>
      </c>
      <c r="BU256" s="48" t="str">
        <f t="shared" si="127"/>
        <v/>
      </c>
    </row>
    <row r="257" spans="1:73">
      <c r="A257" s="10" t="e">
        <f>Audit!#REF!</f>
        <v>#REF!</v>
      </c>
      <c r="B257" s="10" t="e">
        <f t="shared" si="128"/>
        <v>#REF!</v>
      </c>
      <c r="C257" s="17" t="e">
        <f>VLOOKUP(Audit!#REF!,$V$3:$AE$12,2,FALSE) &amp; VLOOKUP(Audit!#REF!,$V$13:$AE$22,2,FALSE)&amp; IF(Audit!#REF!=10,Audit!#REF!&amp;Audit!#REF!,"")</f>
        <v>#REF!</v>
      </c>
      <c r="D257" s="17" t="e">
        <f>VLOOKUP(Audit!#REF!,$V$3:$AE$12,3,FALSE) &amp; VLOOKUP(Audit!#REF!,$V$13:$AE$22,3,FALSE) &amp;IF(Audit!#REF!=10,Audit!#REF!&amp;Audit!#REF!,"")</f>
        <v>#REF!</v>
      </c>
      <c r="E257" s="17" t="e">
        <f>VLOOKUP(Audit!#REF!,$V$3:$AE$12,4,FALSE)&amp; Audit!#REF! &amp; VLOOKUP(Audit!#REF!,$V$13:$AE$22,4,FALSE)&amp; IF(Audit!#REF!=10,Audit!#REF!&amp;Audit!#REF!,"")</f>
        <v>#REF!</v>
      </c>
      <c r="F257" s="17" t="e">
        <f>VLOOKUP(Audit!#REF!,$V$3:$AE$12,5,FALSE) &amp; VLOOKUP(Audit!#REF!,$V$13:$AE$22,5,FALSE)&amp; IF(Audit!#REF!=10,Audit!#REF!&amp;Audit!#REF!,"")</f>
        <v>#REF!</v>
      </c>
      <c r="G257" s="17" t="e">
        <f>VLOOKUP(Audit!#REF!,$V$3:$AE$12,6,FALSE) &amp; VLOOKUP(Audit!#REF!,$V$13:$AE$22,6,FALSE)&amp; IF(Audit!#REF!=10,Audit!#REF!&amp;Audit!#REF!,"")</f>
        <v>#REF!</v>
      </c>
      <c r="H257" s="17" t="e">
        <f>VLOOKUP(Audit!#REF!,$V$3:$AE$12,7,FALSE) &amp; VLOOKUP(Audit!#REF!,$V$13:$AE$22,7,FALSE)&amp;IF(Audit!#REF!=10,Audit!#REF!&amp;Audit!#REF!,"")</f>
        <v>#REF!</v>
      </c>
      <c r="I257" s="17" t="e">
        <f>VLOOKUP(Audit!#REF!,$V$3:$AE$12,8,FALSE) &amp; Audit!#REF! &amp; VLOOKUP(Audit!#REF!,$V$13:$AE$22,8,FALSE)&amp;IF(Audit!#REF!=10,Audit!#REF!&amp;Audit!#REF!,"")</f>
        <v>#REF!</v>
      </c>
      <c r="J257" s="17" t="e">
        <f>VLOOKUP(Audit!#REF!,$V$3:$AE$12,9,FALSE) &amp; VLOOKUP(Audit!#REF!,$V$13:$AE$22,9,FALSE) &amp; IF(Audit!#REF!=10,Audit!#REF!&amp;Audit!#REF!,"") &amp; IF(Audit!#REF!&lt;&gt;1,U257,"")</f>
        <v>#REF!</v>
      </c>
      <c r="K257" s="17" t="e">
        <f>VLOOKUP(Audit!#REF!,$V$3:$AE$12,10,FALSE) &amp; Audit!#REF! &amp; VLOOKUP(Audit!#REF!,$V$13:$AE$22,10,FALSE) &amp; IF(Audit!#REF!=10,Audit!#REF!&amp;Audit!#REF!,"") &amp; IF(Audit!#REF!&lt;&gt;1,U257,"")</f>
        <v>#REF!</v>
      </c>
      <c r="L257" s="10" t="e">
        <f>Audit!#REF!</f>
        <v>#REF!</v>
      </c>
      <c r="M257" s="10" t="e">
        <f t="shared" si="99"/>
        <v>#REF!</v>
      </c>
      <c r="N257" s="10" t="e">
        <f t="shared" si="100"/>
        <v>#REF!</v>
      </c>
      <c r="O257" s="10" t="e">
        <f t="shared" si="101"/>
        <v>#REF!</v>
      </c>
      <c r="P257" s="10" t="e">
        <f t="shared" si="102"/>
        <v>#REF!</v>
      </c>
      <c r="Q257" s="10" t="e">
        <f t="shared" si="103"/>
        <v>#REF!</v>
      </c>
      <c r="R257" s="10" t="e">
        <f t="shared" si="104"/>
        <v>#REF!</v>
      </c>
      <c r="S257" s="10" t="e">
        <f t="shared" si="105"/>
        <v>#REF!</v>
      </c>
      <c r="T257" s="10" t="e">
        <f t="shared" si="106"/>
        <v>#REF!</v>
      </c>
      <c r="U257" s="17" t="e">
        <f>IF(Audit!#REF!="","",VLOOKUP(Audit!#REF!,$W$26:$X$35,2,FALSE)) &amp; Audit!#REF! &amp; IF(Audit!#REF!="","",IF(Audit!#REF!&lt;=1.4,VLOOKUP(Audit!#REF!,$W$38:X302,2,FALSE),VLOOKUP(Audit!#REF!,$W$51:$X$61,2,FALSE))) &amp; IF(Audit!#REF!="","",VLOOKUP(Audit!#REF!,$Y$26:$Z$35,2,FALSE) &amp; Audit!#REF! &amp; IF(Audit!#REF!="","",IF(Audit!#REF!&lt;=1.4,VLOOKUP(Audit!#REF!,$Y$38:$Z$48,2,FALSE),VLOOKUP(Audit!#REF!,$Y$51:$Z$61,2,FALSE))))</f>
        <v>#REF!</v>
      </c>
      <c r="V257" s="21"/>
      <c r="AH257" s="49" t="e">
        <f>Audit!#REF!</f>
        <v>#REF!</v>
      </c>
      <c r="AI257" s="50" t="e">
        <f>VLOOKUP(Audit!#REF!,$V$3:$AE$12,2,FALSE)&amp; IF(Audit!#REF!=10,Audit!#REF!,"")</f>
        <v>#REF!</v>
      </c>
      <c r="AJ257" s="50" t="e">
        <f>VLOOKUP(Audit!#REF!,$V$13:$AE$22,2,FALSE)&amp; IF(Audit!#REF!=10,Audit!#REF!,"")</f>
        <v>#REF!</v>
      </c>
      <c r="AK257" s="47" t="e">
        <f t="shared" si="107"/>
        <v>#REF!</v>
      </c>
      <c r="AL257" s="50" t="e">
        <f>VLOOKUP(Audit!#REF!,$V$3:$AE$12,3,FALSE)&amp; IF(Audit!#REF!=10,Audit!#REF!,"")</f>
        <v>#REF!</v>
      </c>
      <c r="AM257" s="50" t="e">
        <f>VLOOKUP(Audit!#REF!,$V$13:$AE$22,3,FALSE)&amp; IF(Audit!#REF!=10,Audit!#REF!,"")</f>
        <v>#REF!</v>
      </c>
      <c r="AN257" s="47" t="e">
        <f t="shared" si="108"/>
        <v>#REF!</v>
      </c>
      <c r="AO257" s="50" t="e">
        <f>VLOOKUP(Audit!#REF!,$V$3:$AE$12,4,FALSE) &amp;  Audit!#REF! &amp; IF(Audit!#REF!=10,Audit!#REF!,"")</f>
        <v>#REF!</v>
      </c>
      <c r="AP257" s="50" t="e">
        <f>VLOOKUP(Audit!#REF!,$V$13:$AE$22,4,FALSE)&amp; IF(Audit!#REF!=10,Audit!#REF!,"")</f>
        <v>#REF!</v>
      </c>
      <c r="AQ257" s="47" t="e">
        <f t="shared" si="109"/>
        <v>#REF!</v>
      </c>
      <c r="AR257" s="50" t="e">
        <f>VLOOKUP(Audit!#REF!,$V$3:$AE$12,5,FALSE)&amp; IF(Audit!#REF!=10,Audit!#REF!,"")</f>
        <v>#REF!</v>
      </c>
      <c r="AS257" s="50" t="e">
        <f>VLOOKUP(Audit!#REF!,$V$13:$AE$22,5,FALSE)&amp; IF(Audit!#REF!=10,Audit!#REF!,"")</f>
        <v>#REF!</v>
      </c>
      <c r="AT257" s="47" t="e">
        <f t="shared" si="110"/>
        <v>#REF!</v>
      </c>
      <c r="AU257" s="50" t="e">
        <f>VLOOKUP(Audit!#REF!,$V$3:$AE$12,6,FALSE)&amp; IF(Audit!#REF!=10,Audit!#REF!,"")</f>
        <v>#REF!</v>
      </c>
      <c r="AV257" s="50" t="e">
        <f>VLOOKUP(Audit!#REF!,$V$13:$AE$22,6,FALSE)&amp; IF(Audit!#REF!=10,Audit!#REF!,"")</f>
        <v>#REF!</v>
      </c>
      <c r="AW257" s="47" t="e">
        <f t="shared" si="111"/>
        <v>#REF!</v>
      </c>
      <c r="AX257" s="50" t="e">
        <f>VLOOKUP(Audit!#REF!,$V$3:$AE$12,7,FALSE)&amp; IF(Audit!#REF!=10,Audit!#REF!,"")</f>
        <v>#REF!</v>
      </c>
      <c r="AY257" s="50" t="e">
        <f>VLOOKUP(Audit!#REF!,$V$13:$AE$22,7,FALSE) &amp; IF(Audit!#REF!=10,Audit!#REF!,"")</f>
        <v>#REF!</v>
      </c>
      <c r="AZ257" s="47" t="e">
        <f t="shared" si="112"/>
        <v>#REF!</v>
      </c>
      <c r="BA257" s="50" t="e">
        <f>VLOOKUP(Audit!#REF!,$V$3:$AE$12,8,FALSE)&amp; Audit!#REF! &amp; IF(Audit!#REF!=10,Audit!#REF!,"")</f>
        <v>#REF!</v>
      </c>
      <c r="BB257" s="50" t="e">
        <f>VLOOKUP(Audit!#REF!,$V$13:$AE$22,8,FALSE) &amp; IF(Audit!#REF!=10,Audit!#REF!,"")</f>
        <v>#REF!</v>
      </c>
      <c r="BC257" s="47" t="e">
        <f t="shared" si="113"/>
        <v>#REF!</v>
      </c>
      <c r="BD257" s="50" t="e">
        <f>VLOOKUP(Audit!#REF!,$V$3:$AE$12,9,FALSE)&amp; IF(Audit!#REF!=10,Audit!#REF!,"")</f>
        <v>#REF!</v>
      </c>
      <c r="BE257" s="50" t="e">
        <f>VLOOKUP(Audit!#REF!,$V$13:$AE$22,9,FALSE) &amp; IF(Audit!#REF!=10,Audit!#REF!,"") &amp; IF(Audit!#REF!&lt;&gt;1,U257,"")</f>
        <v>#REF!</v>
      </c>
      <c r="BF257" s="47" t="e">
        <f t="shared" si="114"/>
        <v>#REF!</v>
      </c>
      <c r="BG257" s="50" t="e">
        <f>VLOOKUP(Audit!#REF!,$V$3:$AE$12,10,FALSE) &amp; Audit!#REF! &amp; IF(Audit!#REF!=10,Audit!#REF!,"")</f>
        <v>#REF!</v>
      </c>
      <c r="BH257" s="50" t="e">
        <f>VLOOKUP(Audit!#REF!,$V$13:$AE$22,10,FALSE) &amp; IF(Audit!#REF!=10,Audit!#REF!,"") &amp; IF(Audit!#REF!&lt;&gt;1,U257,"")</f>
        <v>#REF!</v>
      </c>
      <c r="BI257" s="47" t="e">
        <f t="shared" si="115"/>
        <v>#REF!</v>
      </c>
      <c r="BJ257" s="48" t="str">
        <f t="shared" si="116"/>
        <v/>
      </c>
      <c r="BK257" s="48" t="str">
        <f t="shared" si="117"/>
        <v/>
      </c>
      <c r="BL257" s="48" t="str">
        <f t="shared" si="118"/>
        <v/>
      </c>
      <c r="BM257" s="48" t="str">
        <f t="shared" si="119"/>
        <v/>
      </c>
      <c r="BN257" s="48" t="str">
        <f t="shared" si="120"/>
        <v/>
      </c>
      <c r="BO257" s="48" t="str">
        <f t="shared" si="121"/>
        <v/>
      </c>
      <c r="BP257" s="48" t="str">
        <f t="shared" si="122"/>
        <v/>
      </c>
      <c r="BQ257" s="48" t="str">
        <f t="shared" si="123"/>
        <v/>
      </c>
      <c r="BR257" s="48" t="str">
        <f t="shared" si="124"/>
        <v/>
      </c>
      <c r="BS257" s="48" t="str">
        <f t="shared" si="125"/>
        <v/>
      </c>
      <c r="BT257" s="48" t="str">
        <f t="shared" si="126"/>
        <v/>
      </c>
      <c r="BU257" s="48" t="str">
        <f t="shared" si="127"/>
        <v/>
      </c>
    </row>
    <row r="258" spans="1:73">
      <c r="A258" s="10" t="e">
        <f>Audit!#REF!</f>
        <v>#REF!</v>
      </c>
      <c r="B258" s="10" t="e">
        <f t="shared" si="128"/>
        <v>#REF!</v>
      </c>
      <c r="C258" s="17" t="e">
        <f>VLOOKUP(Audit!#REF!,$V$3:$AE$12,2,FALSE) &amp; VLOOKUP(Audit!#REF!,$V$13:$AE$22,2,FALSE)&amp; IF(Audit!#REF!=10,Audit!#REF!&amp;Audit!#REF!,"")</f>
        <v>#REF!</v>
      </c>
      <c r="D258" s="17" t="e">
        <f>VLOOKUP(Audit!#REF!,$V$3:$AE$12,3,FALSE) &amp; VLOOKUP(Audit!#REF!,$V$13:$AE$22,3,FALSE) &amp;IF(Audit!#REF!=10,Audit!#REF!&amp;Audit!#REF!,"")</f>
        <v>#REF!</v>
      </c>
      <c r="E258" s="17" t="e">
        <f>VLOOKUP(Audit!#REF!,$V$3:$AE$12,4,FALSE)&amp; Audit!#REF! &amp; VLOOKUP(Audit!#REF!,$V$13:$AE$22,4,FALSE)&amp; IF(Audit!#REF!=10,Audit!#REF!&amp;Audit!#REF!,"")</f>
        <v>#REF!</v>
      </c>
      <c r="F258" s="17" t="e">
        <f>VLOOKUP(Audit!#REF!,$V$3:$AE$12,5,FALSE) &amp; VLOOKUP(Audit!#REF!,$V$13:$AE$22,5,FALSE)&amp; IF(Audit!#REF!=10,Audit!#REF!&amp;Audit!#REF!,"")</f>
        <v>#REF!</v>
      </c>
      <c r="G258" s="17" t="e">
        <f>VLOOKUP(Audit!#REF!,$V$3:$AE$12,6,FALSE) &amp; VLOOKUP(Audit!#REF!,$V$13:$AE$22,6,FALSE)&amp; IF(Audit!#REF!=10,Audit!#REF!&amp;Audit!#REF!,"")</f>
        <v>#REF!</v>
      </c>
      <c r="H258" s="17" t="e">
        <f>VLOOKUP(Audit!#REF!,$V$3:$AE$12,7,FALSE) &amp; VLOOKUP(Audit!#REF!,$V$13:$AE$22,7,FALSE)&amp;IF(Audit!#REF!=10,Audit!#REF!&amp;Audit!#REF!,"")</f>
        <v>#REF!</v>
      </c>
      <c r="I258" s="17" t="e">
        <f>VLOOKUP(Audit!#REF!,$V$3:$AE$12,8,FALSE) &amp; Audit!#REF! &amp; VLOOKUP(Audit!#REF!,$V$13:$AE$22,8,FALSE)&amp;IF(Audit!#REF!=10,Audit!#REF!&amp;Audit!#REF!,"")</f>
        <v>#REF!</v>
      </c>
      <c r="J258" s="17" t="e">
        <f>VLOOKUP(Audit!#REF!,$V$3:$AE$12,9,FALSE) &amp; VLOOKUP(Audit!#REF!,$V$13:$AE$22,9,FALSE) &amp; IF(Audit!#REF!=10,Audit!#REF!&amp;Audit!#REF!,"") &amp; IF(Audit!#REF!&lt;&gt;1,U258,"")</f>
        <v>#REF!</v>
      </c>
      <c r="K258" s="17" t="e">
        <f>VLOOKUP(Audit!#REF!,$V$3:$AE$12,10,FALSE) &amp; Audit!#REF! &amp; VLOOKUP(Audit!#REF!,$V$13:$AE$22,10,FALSE) &amp; IF(Audit!#REF!=10,Audit!#REF!&amp;Audit!#REF!,"") &amp; IF(Audit!#REF!&lt;&gt;1,U258,"")</f>
        <v>#REF!</v>
      </c>
      <c r="L258" s="10" t="e">
        <f>Audit!#REF!</f>
        <v>#REF!</v>
      </c>
      <c r="M258" s="10" t="e">
        <f t="shared" si="99"/>
        <v>#REF!</v>
      </c>
      <c r="N258" s="10" t="e">
        <f t="shared" si="100"/>
        <v>#REF!</v>
      </c>
      <c r="O258" s="10" t="e">
        <f t="shared" si="101"/>
        <v>#REF!</v>
      </c>
      <c r="P258" s="10" t="e">
        <f t="shared" si="102"/>
        <v>#REF!</v>
      </c>
      <c r="Q258" s="10" t="e">
        <f t="shared" si="103"/>
        <v>#REF!</v>
      </c>
      <c r="R258" s="10" t="e">
        <f t="shared" si="104"/>
        <v>#REF!</v>
      </c>
      <c r="S258" s="10" t="e">
        <f t="shared" si="105"/>
        <v>#REF!</v>
      </c>
      <c r="T258" s="10" t="e">
        <f t="shared" si="106"/>
        <v>#REF!</v>
      </c>
      <c r="U258" s="17" t="e">
        <f>IF(Audit!#REF!="","",VLOOKUP(Audit!#REF!,$W$26:$X$35,2,FALSE)) &amp; Audit!#REF! &amp; IF(Audit!#REF!="","",IF(Audit!#REF!&lt;=1.4,VLOOKUP(Audit!#REF!,$W$38:X303,2,FALSE),VLOOKUP(Audit!#REF!,$W$51:$X$61,2,FALSE))) &amp; IF(Audit!#REF!="","",VLOOKUP(Audit!#REF!,$Y$26:$Z$35,2,FALSE) &amp; Audit!#REF! &amp; IF(Audit!#REF!="","",IF(Audit!#REF!&lt;=1.4,VLOOKUP(Audit!#REF!,$Y$38:$Z$48,2,FALSE),VLOOKUP(Audit!#REF!,$Y$51:$Z$61,2,FALSE))))</f>
        <v>#REF!</v>
      </c>
      <c r="V258" s="21"/>
      <c r="AH258" s="49" t="e">
        <f>Audit!#REF!</f>
        <v>#REF!</v>
      </c>
      <c r="AI258" s="50" t="e">
        <f>VLOOKUP(Audit!#REF!,$V$3:$AE$12,2,FALSE)&amp; IF(Audit!#REF!=10,Audit!#REF!,"")</f>
        <v>#REF!</v>
      </c>
      <c r="AJ258" s="50" t="e">
        <f>VLOOKUP(Audit!#REF!,$V$13:$AE$22,2,FALSE)&amp; IF(Audit!#REF!=10,Audit!#REF!,"")</f>
        <v>#REF!</v>
      </c>
      <c r="AK258" s="47" t="e">
        <f t="shared" si="107"/>
        <v>#REF!</v>
      </c>
      <c r="AL258" s="50" t="e">
        <f>VLOOKUP(Audit!#REF!,$V$3:$AE$12,3,FALSE)&amp; IF(Audit!#REF!=10,Audit!#REF!,"")</f>
        <v>#REF!</v>
      </c>
      <c r="AM258" s="50" t="e">
        <f>VLOOKUP(Audit!#REF!,$V$13:$AE$22,3,FALSE)&amp; IF(Audit!#REF!=10,Audit!#REF!,"")</f>
        <v>#REF!</v>
      </c>
      <c r="AN258" s="47" t="e">
        <f t="shared" si="108"/>
        <v>#REF!</v>
      </c>
      <c r="AO258" s="50" t="e">
        <f>VLOOKUP(Audit!#REF!,$V$3:$AE$12,4,FALSE) &amp;  Audit!#REF! &amp; IF(Audit!#REF!=10,Audit!#REF!,"")</f>
        <v>#REF!</v>
      </c>
      <c r="AP258" s="50" t="e">
        <f>VLOOKUP(Audit!#REF!,$V$13:$AE$22,4,FALSE)&amp; IF(Audit!#REF!=10,Audit!#REF!,"")</f>
        <v>#REF!</v>
      </c>
      <c r="AQ258" s="47" t="e">
        <f t="shared" si="109"/>
        <v>#REF!</v>
      </c>
      <c r="AR258" s="50" t="e">
        <f>VLOOKUP(Audit!#REF!,$V$3:$AE$12,5,FALSE)&amp; IF(Audit!#REF!=10,Audit!#REF!,"")</f>
        <v>#REF!</v>
      </c>
      <c r="AS258" s="50" t="e">
        <f>VLOOKUP(Audit!#REF!,$V$13:$AE$22,5,FALSE)&amp; IF(Audit!#REF!=10,Audit!#REF!,"")</f>
        <v>#REF!</v>
      </c>
      <c r="AT258" s="47" t="e">
        <f t="shared" si="110"/>
        <v>#REF!</v>
      </c>
      <c r="AU258" s="50" t="e">
        <f>VLOOKUP(Audit!#REF!,$V$3:$AE$12,6,FALSE)&amp; IF(Audit!#REF!=10,Audit!#REF!,"")</f>
        <v>#REF!</v>
      </c>
      <c r="AV258" s="50" t="e">
        <f>VLOOKUP(Audit!#REF!,$V$13:$AE$22,6,FALSE)&amp; IF(Audit!#REF!=10,Audit!#REF!,"")</f>
        <v>#REF!</v>
      </c>
      <c r="AW258" s="47" t="e">
        <f t="shared" si="111"/>
        <v>#REF!</v>
      </c>
      <c r="AX258" s="50" t="e">
        <f>VLOOKUP(Audit!#REF!,$V$3:$AE$12,7,FALSE)&amp; IF(Audit!#REF!=10,Audit!#REF!,"")</f>
        <v>#REF!</v>
      </c>
      <c r="AY258" s="50" t="e">
        <f>VLOOKUP(Audit!#REF!,$V$13:$AE$22,7,FALSE) &amp; IF(Audit!#REF!=10,Audit!#REF!,"")</f>
        <v>#REF!</v>
      </c>
      <c r="AZ258" s="47" t="e">
        <f t="shared" si="112"/>
        <v>#REF!</v>
      </c>
      <c r="BA258" s="50" t="e">
        <f>VLOOKUP(Audit!#REF!,$V$3:$AE$12,8,FALSE)&amp; Audit!#REF! &amp; IF(Audit!#REF!=10,Audit!#REF!,"")</f>
        <v>#REF!</v>
      </c>
      <c r="BB258" s="50" t="e">
        <f>VLOOKUP(Audit!#REF!,$V$13:$AE$22,8,FALSE) &amp; IF(Audit!#REF!=10,Audit!#REF!,"")</f>
        <v>#REF!</v>
      </c>
      <c r="BC258" s="47" t="e">
        <f t="shared" si="113"/>
        <v>#REF!</v>
      </c>
      <c r="BD258" s="50" t="e">
        <f>VLOOKUP(Audit!#REF!,$V$3:$AE$12,9,FALSE)&amp; IF(Audit!#REF!=10,Audit!#REF!,"")</f>
        <v>#REF!</v>
      </c>
      <c r="BE258" s="50" t="e">
        <f>VLOOKUP(Audit!#REF!,$V$13:$AE$22,9,FALSE) &amp; IF(Audit!#REF!=10,Audit!#REF!,"") &amp; IF(Audit!#REF!&lt;&gt;1,U258,"")</f>
        <v>#REF!</v>
      </c>
      <c r="BF258" s="47" t="e">
        <f t="shared" si="114"/>
        <v>#REF!</v>
      </c>
      <c r="BG258" s="50" t="e">
        <f>VLOOKUP(Audit!#REF!,$V$3:$AE$12,10,FALSE) &amp; Audit!#REF! &amp; IF(Audit!#REF!=10,Audit!#REF!,"")</f>
        <v>#REF!</v>
      </c>
      <c r="BH258" s="50" t="e">
        <f>VLOOKUP(Audit!#REF!,$V$13:$AE$22,10,FALSE) &amp; IF(Audit!#REF!=10,Audit!#REF!,"") &amp; IF(Audit!#REF!&lt;&gt;1,U258,"")</f>
        <v>#REF!</v>
      </c>
      <c r="BI258" s="47" t="e">
        <f t="shared" si="115"/>
        <v>#REF!</v>
      </c>
      <c r="BJ258" s="48" t="str">
        <f t="shared" si="116"/>
        <v/>
      </c>
      <c r="BK258" s="48" t="str">
        <f t="shared" si="117"/>
        <v/>
      </c>
      <c r="BL258" s="48" t="str">
        <f t="shared" si="118"/>
        <v/>
      </c>
      <c r="BM258" s="48" t="str">
        <f t="shared" si="119"/>
        <v/>
      </c>
      <c r="BN258" s="48" t="str">
        <f t="shared" si="120"/>
        <v/>
      </c>
      <c r="BO258" s="48" t="str">
        <f t="shared" si="121"/>
        <v/>
      </c>
      <c r="BP258" s="48" t="str">
        <f t="shared" si="122"/>
        <v/>
      </c>
      <c r="BQ258" s="48" t="str">
        <f t="shared" si="123"/>
        <v/>
      </c>
      <c r="BR258" s="48" t="str">
        <f t="shared" si="124"/>
        <v/>
      </c>
      <c r="BS258" s="48" t="str">
        <f t="shared" si="125"/>
        <v/>
      </c>
      <c r="BT258" s="48" t="str">
        <f t="shared" si="126"/>
        <v/>
      </c>
      <c r="BU258" s="48" t="str">
        <f t="shared" si="127"/>
        <v/>
      </c>
    </row>
    <row r="259" spans="1:73">
      <c r="A259" s="10" t="e">
        <f>Audit!#REF!</f>
        <v>#REF!</v>
      </c>
      <c r="B259" s="10" t="e">
        <f t="shared" si="128"/>
        <v>#REF!</v>
      </c>
      <c r="C259" s="17" t="e">
        <f>VLOOKUP(Audit!#REF!,$V$3:$AE$12,2,FALSE) &amp; VLOOKUP(Audit!#REF!,$V$13:$AE$22,2,FALSE)&amp; IF(Audit!#REF!=10,Audit!#REF!&amp;Audit!#REF!,"")</f>
        <v>#REF!</v>
      </c>
      <c r="D259" s="17" t="e">
        <f>VLOOKUP(Audit!#REF!,$V$3:$AE$12,3,FALSE) &amp; VLOOKUP(Audit!#REF!,$V$13:$AE$22,3,FALSE) &amp;IF(Audit!#REF!=10,Audit!#REF!&amp;Audit!#REF!,"")</f>
        <v>#REF!</v>
      </c>
      <c r="E259" s="17" t="e">
        <f>VLOOKUP(Audit!#REF!,$V$3:$AE$12,4,FALSE)&amp; Audit!#REF! &amp; VLOOKUP(Audit!#REF!,$V$13:$AE$22,4,FALSE)&amp; IF(Audit!#REF!=10,Audit!#REF!&amp;Audit!#REF!,"")</f>
        <v>#REF!</v>
      </c>
      <c r="F259" s="17" t="e">
        <f>VLOOKUP(Audit!#REF!,$V$3:$AE$12,5,FALSE) &amp; VLOOKUP(Audit!#REF!,$V$13:$AE$22,5,FALSE)&amp; IF(Audit!#REF!=10,Audit!#REF!&amp;Audit!#REF!,"")</f>
        <v>#REF!</v>
      </c>
      <c r="G259" s="17" t="e">
        <f>VLOOKUP(Audit!#REF!,$V$3:$AE$12,6,FALSE) &amp; VLOOKUP(Audit!#REF!,$V$13:$AE$22,6,FALSE)&amp; IF(Audit!#REF!=10,Audit!#REF!&amp;Audit!#REF!,"")</f>
        <v>#REF!</v>
      </c>
      <c r="H259" s="17" t="e">
        <f>VLOOKUP(Audit!#REF!,$V$3:$AE$12,7,FALSE) &amp; VLOOKUP(Audit!#REF!,$V$13:$AE$22,7,FALSE)&amp;IF(Audit!#REF!=10,Audit!#REF!&amp;Audit!#REF!,"")</f>
        <v>#REF!</v>
      </c>
      <c r="I259" s="17" t="e">
        <f>VLOOKUP(Audit!#REF!,$V$3:$AE$12,8,FALSE) &amp; Audit!#REF! &amp; VLOOKUP(Audit!#REF!,$V$13:$AE$22,8,FALSE)&amp;IF(Audit!#REF!=10,Audit!#REF!&amp;Audit!#REF!,"")</f>
        <v>#REF!</v>
      </c>
      <c r="J259" s="17" t="e">
        <f>VLOOKUP(Audit!#REF!,$V$3:$AE$12,9,FALSE) &amp; VLOOKUP(Audit!#REF!,$V$13:$AE$22,9,FALSE) &amp; IF(Audit!#REF!=10,Audit!#REF!&amp;Audit!#REF!,"") &amp; IF(Audit!#REF!&lt;&gt;1,U259,"")</f>
        <v>#REF!</v>
      </c>
      <c r="K259" s="17" t="e">
        <f>VLOOKUP(Audit!#REF!,$V$3:$AE$12,10,FALSE) &amp; Audit!#REF! &amp; VLOOKUP(Audit!#REF!,$V$13:$AE$22,10,FALSE) &amp; IF(Audit!#REF!=10,Audit!#REF!&amp;Audit!#REF!,"") &amp; IF(Audit!#REF!&lt;&gt;1,U259,"")</f>
        <v>#REF!</v>
      </c>
      <c r="L259" s="10" t="e">
        <f>Audit!#REF!</f>
        <v>#REF!</v>
      </c>
      <c r="M259" s="10" t="e">
        <f t="shared" si="99"/>
        <v>#REF!</v>
      </c>
      <c r="N259" s="10" t="e">
        <f t="shared" si="100"/>
        <v>#REF!</v>
      </c>
      <c r="O259" s="10" t="e">
        <f t="shared" si="101"/>
        <v>#REF!</v>
      </c>
      <c r="P259" s="10" t="e">
        <f t="shared" si="102"/>
        <v>#REF!</v>
      </c>
      <c r="Q259" s="10" t="e">
        <f t="shared" si="103"/>
        <v>#REF!</v>
      </c>
      <c r="R259" s="10" t="e">
        <f t="shared" si="104"/>
        <v>#REF!</v>
      </c>
      <c r="S259" s="10" t="e">
        <f t="shared" si="105"/>
        <v>#REF!</v>
      </c>
      <c r="T259" s="10" t="e">
        <f t="shared" si="106"/>
        <v>#REF!</v>
      </c>
      <c r="U259" s="17" t="e">
        <f>IF(Audit!#REF!="","",VLOOKUP(Audit!#REF!,$W$26:$X$35,2,FALSE)) &amp; Audit!#REF! &amp; IF(Audit!#REF!="","",IF(Audit!#REF!&lt;=1.4,VLOOKUP(Audit!#REF!,$W$38:X304,2,FALSE),VLOOKUP(Audit!#REF!,$W$51:$X$61,2,FALSE))) &amp; IF(Audit!#REF!="","",VLOOKUP(Audit!#REF!,$Y$26:$Z$35,2,FALSE) &amp; Audit!#REF! &amp; IF(Audit!#REF!="","",IF(Audit!#REF!&lt;=1.4,VLOOKUP(Audit!#REF!,$Y$38:$Z$48,2,FALSE),VLOOKUP(Audit!#REF!,$Y$51:$Z$61,2,FALSE))))</f>
        <v>#REF!</v>
      </c>
      <c r="V259" s="21"/>
      <c r="AH259" s="49" t="e">
        <f>Audit!#REF!</f>
        <v>#REF!</v>
      </c>
      <c r="AI259" s="50" t="e">
        <f>VLOOKUP(Audit!#REF!,$V$3:$AE$12,2,FALSE)&amp; IF(Audit!#REF!=10,Audit!#REF!,"")</f>
        <v>#REF!</v>
      </c>
      <c r="AJ259" s="50" t="e">
        <f>VLOOKUP(Audit!#REF!,$V$13:$AE$22,2,FALSE)&amp; IF(Audit!#REF!=10,Audit!#REF!,"")</f>
        <v>#REF!</v>
      </c>
      <c r="AK259" s="47" t="e">
        <f t="shared" si="107"/>
        <v>#REF!</v>
      </c>
      <c r="AL259" s="50" t="e">
        <f>VLOOKUP(Audit!#REF!,$V$3:$AE$12,3,FALSE)&amp; IF(Audit!#REF!=10,Audit!#REF!,"")</f>
        <v>#REF!</v>
      </c>
      <c r="AM259" s="50" t="e">
        <f>VLOOKUP(Audit!#REF!,$V$13:$AE$22,3,FALSE)&amp; IF(Audit!#REF!=10,Audit!#REF!,"")</f>
        <v>#REF!</v>
      </c>
      <c r="AN259" s="47" t="e">
        <f t="shared" si="108"/>
        <v>#REF!</v>
      </c>
      <c r="AO259" s="50" t="e">
        <f>VLOOKUP(Audit!#REF!,$V$3:$AE$12,4,FALSE) &amp;  Audit!#REF! &amp; IF(Audit!#REF!=10,Audit!#REF!,"")</f>
        <v>#REF!</v>
      </c>
      <c r="AP259" s="50" t="e">
        <f>VLOOKUP(Audit!#REF!,$V$13:$AE$22,4,FALSE)&amp; IF(Audit!#REF!=10,Audit!#REF!,"")</f>
        <v>#REF!</v>
      </c>
      <c r="AQ259" s="47" t="e">
        <f t="shared" si="109"/>
        <v>#REF!</v>
      </c>
      <c r="AR259" s="50" t="e">
        <f>VLOOKUP(Audit!#REF!,$V$3:$AE$12,5,FALSE)&amp; IF(Audit!#REF!=10,Audit!#REF!,"")</f>
        <v>#REF!</v>
      </c>
      <c r="AS259" s="50" t="e">
        <f>VLOOKUP(Audit!#REF!,$V$13:$AE$22,5,FALSE)&amp; IF(Audit!#REF!=10,Audit!#REF!,"")</f>
        <v>#REF!</v>
      </c>
      <c r="AT259" s="47" t="e">
        <f t="shared" si="110"/>
        <v>#REF!</v>
      </c>
      <c r="AU259" s="50" t="e">
        <f>VLOOKUP(Audit!#REF!,$V$3:$AE$12,6,FALSE)&amp; IF(Audit!#REF!=10,Audit!#REF!,"")</f>
        <v>#REF!</v>
      </c>
      <c r="AV259" s="50" t="e">
        <f>VLOOKUP(Audit!#REF!,$V$13:$AE$22,6,FALSE)&amp; IF(Audit!#REF!=10,Audit!#REF!,"")</f>
        <v>#REF!</v>
      </c>
      <c r="AW259" s="47" t="e">
        <f t="shared" si="111"/>
        <v>#REF!</v>
      </c>
      <c r="AX259" s="50" t="e">
        <f>VLOOKUP(Audit!#REF!,$V$3:$AE$12,7,FALSE)&amp; IF(Audit!#REF!=10,Audit!#REF!,"")</f>
        <v>#REF!</v>
      </c>
      <c r="AY259" s="50" t="e">
        <f>VLOOKUP(Audit!#REF!,$V$13:$AE$22,7,FALSE) &amp; IF(Audit!#REF!=10,Audit!#REF!,"")</f>
        <v>#REF!</v>
      </c>
      <c r="AZ259" s="47" t="e">
        <f t="shared" si="112"/>
        <v>#REF!</v>
      </c>
      <c r="BA259" s="50" t="e">
        <f>VLOOKUP(Audit!#REF!,$V$3:$AE$12,8,FALSE)&amp; Audit!#REF! &amp; IF(Audit!#REF!=10,Audit!#REF!,"")</f>
        <v>#REF!</v>
      </c>
      <c r="BB259" s="50" t="e">
        <f>VLOOKUP(Audit!#REF!,$V$13:$AE$22,8,FALSE) &amp; IF(Audit!#REF!=10,Audit!#REF!,"")</f>
        <v>#REF!</v>
      </c>
      <c r="BC259" s="47" t="e">
        <f t="shared" si="113"/>
        <v>#REF!</v>
      </c>
      <c r="BD259" s="50" t="e">
        <f>VLOOKUP(Audit!#REF!,$V$3:$AE$12,9,FALSE)&amp; IF(Audit!#REF!=10,Audit!#REF!,"")</f>
        <v>#REF!</v>
      </c>
      <c r="BE259" s="50" t="e">
        <f>VLOOKUP(Audit!#REF!,$V$13:$AE$22,9,FALSE) &amp; IF(Audit!#REF!=10,Audit!#REF!,"") &amp; IF(Audit!#REF!&lt;&gt;1,U259,"")</f>
        <v>#REF!</v>
      </c>
      <c r="BF259" s="47" t="e">
        <f t="shared" si="114"/>
        <v>#REF!</v>
      </c>
      <c r="BG259" s="50" t="e">
        <f>VLOOKUP(Audit!#REF!,$V$3:$AE$12,10,FALSE) &amp; Audit!#REF! &amp; IF(Audit!#REF!=10,Audit!#REF!,"")</f>
        <v>#REF!</v>
      </c>
      <c r="BH259" s="50" t="e">
        <f>VLOOKUP(Audit!#REF!,$V$13:$AE$22,10,FALSE) &amp; IF(Audit!#REF!=10,Audit!#REF!,"") &amp; IF(Audit!#REF!&lt;&gt;1,U259,"")</f>
        <v>#REF!</v>
      </c>
      <c r="BI259" s="47" t="e">
        <f t="shared" si="115"/>
        <v>#REF!</v>
      </c>
      <c r="BJ259" s="48" t="str">
        <f t="shared" si="116"/>
        <v/>
      </c>
      <c r="BK259" s="48" t="str">
        <f t="shared" si="117"/>
        <v/>
      </c>
      <c r="BL259" s="48" t="str">
        <f t="shared" si="118"/>
        <v/>
      </c>
      <c r="BM259" s="48" t="str">
        <f t="shared" si="119"/>
        <v/>
      </c>
      <c r="BN259" s="48" t="str">
        <f t="shared" si="120"/>
        <v/>
      </c>
      <c r="BO259" s="48" t="str">
        <f t="shared" si="121"/>
        <v/>
      </c>
      <c r="BP259" s="48" t="str">
        <f t="shared" si="122"/>
        <v/>
      </c>
      <c r="BQ259" s="48" t="str">
        <f t="shared" si="123"/>
        <v/>
      </c>
      <c r="BR259" s="48" t="str">
        <f t="shared" si="124"/>
        <v/>
      </c>
      <c r="BS259" s="48" t="str">
        <f t="shared" si="125"/>
        <v/>
      </c>
      <c r="BT259" s="48" t="str">
        <f t="shared" si="126"/>
        <v/>
      </c>
      <c r="BU259" s="48" t="str">
        <f t="shared" si="127"/>
        <v/>
      </c>
    </row>
    <row r="260" spans="1:73">
      <c r="A260" s="10" t="e">
        <f>Audit!#REF!</f>
        <v>#REF!</v>
      </c>
      <c r="B260" s="10" t="e">
        <f t="shared" si="128"/>
        <v>#REF!</v>
      </c>
      <c r="C260" s="17" t="e">
        <f>VLOOKUP(Audit!#REF!,$V$3:$AE$12,2,FALSE) &amp; VLOOKUP(Audit!#REF!,$V$13:$AE$22,2,FALSE)&amp; IF(Audit!#REF!=10,Audit!#REF!&amp;Audit!#REF!,"")</f>
        <v>#REF!</v>
      </c>
      <c r="D260" s="17" t="e">
        <f>VLOOKUP(Audit!#REF!,$V$3:$AE$12,3,FALSE) &amp; VLOOKUP(Audit!#REF!,$V$13:$AE$22,3,FALSE) &amp;IF(Audit!#REF!=10,Audit!#REF!&amp;Audit!#REF!,"")</f>
        <v>#REF!</v>
      </c>
      <c r="E260" s="17" t="e">
        <f>VLOOKUP(Audit!#REF!,$V$3:$AE$12,4,FALSE)&amp; Audit!#REF! &amp; VLOOKUP(Audit!#REF!,$V$13:$AE$22,4,FALSE)&amp; IF(Audit!#REF!=10,Audit!#REF!&amp;Audit!#REF!,"")</f>
        <v>#REF!</v>
      </c>
      <c r="F260" s="17" t="e">
        <f>VLOOKUP(Audit!#REF!,$V$3:$AE$12,5,FALSE) &amp; VLOOKUP(Audit!#REF!,$V$13:$AE$22,5,FALSE)&amp; IF(Audit!#REF!=10,Audit!#REF!&amp;Audit!#REF!,"")</f>
        <v>#REF!</v>
      </c>
      <c r="G260" s="17" t="e">
        <f>VLOOKUP(Audit!#REF!,$V$3:$AE$12,6,FALSE) &amp; VLOOKUP(Audit!#REF!,$V$13:$AE$22,6,FALSE)&amp; IF(Audit!#REF!=10,Audit!#REF!&amp;Audit!#REF!,"")</f>
        <v>#REF!</v>
      </c>
      <c r="H260" s="17" t="e">
        <f>VLOOKUP(Audit!#REF!,$V$3:$AE$12,7,FALSE) &amp; VLOOKUP(Audit!#REF!,$V$13:$AE$22,7,FALSE)&amp;IF(Audit!#REF!=10,Audit!#REF!&amp;Audit!#REF!,"")</f>
        <v>#REF!</v>
      </c>
      <c r="I260" s="17" t="e">
        <f>VLOOKUP(Audit!#REF!,$V$3:$AE$12,8,FALSE) &amp; Audit!#REF! &amp; VLOOKUP(Audit!#REF!,$V$13:$AE$22,8,FALSE)&amp;IF(Audit!#REF!=10,Audit!#REF!&amp;Audit!#REF!,"")</f>
        <v>#REF!</v>
      </c>
      <c r="J260" s="17" t="e">
        <f>VLOOKUP(Audit!#REF!,$V$3:$AE$12,9,FALSE) &amp; VLOOKUP(Audit!#REF!,$V$13:$AE$22,9,FALSE) &amp; IF(Audit!#REF!=10,Audit!#REF!&amp;Audit!#REF!,"") &amp; IF(Audit!#REF!&lt;&gt;1,U260,"")</f>
        <v>#REF!</v>
      </c>
      <c r="K260" s="17" t="e">
        <f>VLOOKUP(Audit!#REF!,$V$3:$AE$12,10,FALSE) &amp; Audit!#REF! &amp; VLOOKUP(Audit!#REF!,$V$13:$AE$22,10,FALSE) &amp; IF(Audit!#REF!=10,Audit!#REF!&amp;Audit!#REF!,"") &amp; IF(Audit!#REF!&lt;&gt;1,U260,"")</f>
        <v>#REF!</v>
      </c>
      <c r="L260" s="10" t="e">
        <f>Audit!#REF!</f>
        <v>#REF!</v>
      </c>
      <c r="M260" s="10" t="e">
        <f t="shared" ref="M260:M323" si="129">IF(C260="","",IF(D260&lt;&gt;"",$W$23,IF(E260&lt;&gt;"",$W$23,IF(F260&lt;&gt;"",$W$23,IF(G260&lt;&gt;"",$W$23,IF(H260&lt;&gt;"",$W$23,IF(I260&lt;&gt;"",$W$23,IF(J260&lt;&gt;"",$W$23,IF(K260&lt;&gt;"",$W$23,"")))))))))</f>
        <v>#REF!</v>
      </c>
      <c r="N260" s="10" t="e">
        <f t="shared" ref="N260:N323" si="130">IF(D260="","",IF(E260&lt;&gt;"",$W$23,IF(F260&lt;&gt;"",$W$23,IF(G260&lt;&gt;"",$W$23,IF(H260&lt;&gt;"",$W$23,IF(I260&lt;&gt;"",$W$23,IF(J260&lt;&gt;"",$W$23,IF(K260&lt;&gt;"",$W$23,""))))))))</f>
        <v>#REF!</v>
      </c>
      <c r="O260" s="10" t="e">
        <f t="shared" ref="O260:O323" si="131">IF(E260="","",IF(F260&lt;&gt;"",$W$23,IF(G260&lt;&gt;"",$W$23,IF(H260&lt;&gt;"",$W$23,IF(I260&lt;&gt;"",$W$23,IF(J260&lt;&gt;"",$W$23,IF(K260&lt;&gt;"",$W$23,"")))))))</f>
        <v>#REF!</v>
      </c>
      <c r="P260" s="10" t="e">
        <f t="shared" ref="P260:P323" si="132">IF(F260="","",IF(G260&lt;&gt;"",$W$23,IF(H260&lt;&gt;"",$W$23,IF(I260&lt;&gt;"",$W$23,IF(J260&lt;&gt;"",$W$23,IF(K260&lt;&gt;"",$W$23,""))))))</f>
        <v>#REF!</v>
      </c>
      <c r="Q260" s="10" t="e">
        <f t="shared" ref="Q260:Q323" si="133">IF(G260="","",IF(H260&lt;&gt;"",$W$23,IF(I260&lt;&gt;"",$W$23,IF(J260&lt;&gt;"",$W$23,IF(K260&lt;&gt;"",$W$23,"")))))</f>
        <v>#REF!</v>
      </c>
      <c r="R260" s="10" t="e">
        <f t="shared" ref="R260:R323" si="134">IF(H260="","",IF(I260&lt;&gt;"",$W$23,IF(J260&lt;&gt;"",$W$23,IF(K260&lt;&gt;"",$W$23,""))))</f>
        <v>#REF!</v>
      </c>
      <c r="S260" s="10" t="e">
        <f t="shared" ref="S260:S323" si="135">IF(I260="","",IF(J260&lt;&gt;"",$W$23,IF(K260&lt;&gt;"",$W$23,"")))</f>
        <v>#REF!</v>
      </c>
      <c r="T260" s="10" t="e">
        <f t="shared" ref="T260:T323" si="136">IF(J260="","",IF(K260&lt;&gt;"",$W$23,""))</f>
        <v>#REF!</v>
      </c>
      <c r="U260" s="17" t="e">
        <f>IF(Audit!#REF!="","",VLOOKUP(Audit!#REF!,$W$26:$X$35,2,FALSE)) &amp; Audit!#REF! &amp; IF(Audit!#REF!="","",IF(Audit!#REF!&lt;=1.4,VLOOKUP(Audit!#REF!,$W$38:X305,2,FALSE),VLOOKUP(Audit!#REF!,$W$51:$X$61,2,FALSE))) &amp; IF(Audit!#REF!="","",VLOOKUP(Audit!#REF!,$Y$26:$Z$35,2,FALSE) &amp; Audit!#REF! &amp; IF(Audit!#REF!="","",IF(Audit!#REF!&lt;=1.4,VLOOKUP(Audit!#REF!,$Y$38:$Z$48,2,FALSE),VLOOKUP(Audit!#REF!,$Y$51:$Z$61,2,FALSE))))</f>
        <v>#REF!</v>
      </c>
      <c r="V260" s="21"/>
      <c r="AH260" s="49" t="e">
        <f>Audit!#REF!</f>
        <v>#REF!</v>
      </c>
      <c r="AI260" s="50" t="e">
        <f>VLOOKUP(Audit!#REF!,$V$3:$AE$12,2,FALSE)&amp; IF(Audit!#REF!=10,Audit!#REF!,"")</f>
        <v>#REF!</v>
      </c>
      <c r="AJ260" s="50" t="e">
        <f>VLOOKUP(Audit!#REF!,$V$13:$AE$22,2,FALSE)&amp; IF(Audit!#REF!=10,Audit!#REF!,"")</f>
        <v>#REF!</v>
      </c>
      <c r="AK260" s="47" t="e">
        <f t="shared" ref="AK260:AK323" si="137">IF(AI260="","",COUNTIF(AI260," •*"))</f>
        <v>#REF!</v>
      </c>
      <c r="AL260" s="50" t="e">
        <f>VLOOKUP(Audit!#REF!,$V$3:$AE$12,3,FALSE)&amp; IF(Audit!#REF!=10,Audit!#REF!,"")</f>
        <v>#REF!</v>
      </c>
      <c r="AM260" s="50" t="e">
        <f>VLOOKUP(Audit!#REF!,$V$13:$AE$22,3,FALSE)&amp; IF(Audit!#REF!=10,Audit!#REF!,"")</f>
        <v>#REF!</v>
      </c>
      <c r="AN260" s="47" t="e">
        <f t="shared" ref="AN260:AN323" si="138">IF(AL260="","",COUNTIF(AL260," •*") + COUNTIF(AI260," •*"))</f>
        <v>#REF!</v>
      </c>
      <c r="AO260" s="50" t="e">
        <f>VLOOKUP(Audit!#REF!,$V$3:$AE$12,4,FALSE) &amp;  Audit!#REF! &amp; IF(Audit!#REF!=10,Audit!#REF!,"")</f>
        <v>#REF!</v>
      </c>
      <c r="AP260" s="50" t="e">
        <f>VLOOKUP(Audit!#REF!,$V$13:$AE$22,4,FALSE)&amp; IF(Audit!#REF!=10,Audit!#REF!,"")</f>
        <v>#REF!</v>
      </c>
      <c r="AQ260" s="47" t="e">
        <f t="shared" ref="AQ260:AQ323" si="139">IF(AO260="","",COUNTIF(AI260," •*")+COUNTIF(AL260," •*")+COUNTIF(AO260," •*"))</f>
        <v>#REF!</v>
      </c>
      <c r="AR260" s="50" t="e">
        <f>VLOOKUP(Audit!#REF!,$V$3:$AE$12,5,FALSE)&amp; IF(Audit!#REF!=10,Audit!#REF!,"")</f>
        <v>#REF!</v>
      </c>
      <c r="AS260" s="50" t="e">
        <f>VLOOKUP(Audit!#REF!,$V$13:$AE$22,5,FALSE)&amp; IF(Audit!#REF!=10,Audit!#REF!,"")</f>
        <v>#REF!</v>
      </c>
      <c r="AT260" s="47" t="e">
        <f t="shared" ref="AT260:AT323" si="140">IF(AR260="","",COUNTIF(AI260," •*")+COUNTIF(AL260," •*")+COUNTIF(AO260," •*")+COUNTIF(AR260," •*"))</f>
        <v>#REF!</v>
      </c>
      <c r="AU260" s="50" t="e">
        <f>VLOOKUP(Audit!#REF!,$V$3:$AE$12,6,FALSE)&amp; IF(Audit!#REF!=10,Audit!#REF!,"")</f>
        <v>#REF!</v>
      </c>
      <c r="AV260" s="50" t="e">
        <f>VLOOKUP(Audit!#REF!,$V$13:$AE$22,6,FALSE)&amp; IF(Audit!#REF!=10,Audit!#REF!,"")</f>
        <v>#REF!</v>
      </c>
      <c r="AW260" s="47" t="e">
        <f t="shared" ref="AW260:AW323" si="141">IF(AU260="","",COUNTIF(AI260," •*")+COUNTIF(AL260," •*")+COUNTIF(AO260," •*")+COUNTIF(AR260," •*")+COUNTIF(AU260," •*"))</f>
        <v>#REF!</v>
      </c>
      <c r="AX260" s="50" t="e">
        <f>VLOOKUP(Audit!#REF!,$V$3:$AE$12,7,FALSE)&amp; IF(Audit!#REF!=10,Audit!#REF!,"")</f>
        <v>#REF!</v>
      </c>
      <c r="AY260" s="50" t="e">
        <f>VLOOKUP(Audit!#REF!,$V$13:$AE$22,7,FALSE) &amp; IF(Audit!#REF!=10,Audit!#REF!,"")</f>
        <v>#REF!</v>
      </c>
      <c r="AZ260" s="47" t="e">
        <f t="shared" ref="AZ260:AZ323" si="142">IF(AX260="","",COUNTIF(AI260," •*")+COUNTIF(AL260," •*")+COUNTIF(AO260," •*")+COUNTIF(AR260," •*")+COUNTIF(AU260," •*")+COUNTIF(AX260," •*"))</f>
        <v>#REF!</v>
      </c>
      <c r="BA260" s="50" t="e">
        <f>VLOOKUP(Audit!#REF!,$V$3:$AE$12,8,FALSE)&amp; Audit!#REF! &amp; IF(Audit!#REF!=10,Audit!#REF!,"")</f>
        <v>#REF!</v>
      </c>
      <c r="BB260" s="50" t="e">
        <f>VLOOKUP(Audit!#REF!,$V$13:$AE$22,8,FALSE) &amp; IF(Audit!#REF!=10,Audit!#REF!,"")</f>
        <v>#REF!</v>
      </c>
      <c r="BC260" s="47" t="e">
        <f t="shared" ref="BC260:BC323" si="143">IF(BA260="","",COUNTIF(AI260," •*")+COUNTIF(AL260," •*")+COUNTIF(AO260," •*")+COUNTIF(AR260," •*")+COUNTIF(AU260," •*")+COUNTIF(AX260," •*")+COUNTIF(BA260," •*"))</f>
        <v>#REF!</v>
      </c>
      <c r="BD260" s="50" t="e">
        <f>VLOOKUP(Audit!#REF!,$V$3:$AE$12,9,FALSE)&amp; IF(Audit!#REF!=10,Audit!#REF!,"")</f>
        <v>#REF!</v>
      </c>
      <c r="BE260" s="50" t="e">
        <f>VLOOKUP(Audit!#REF!,$V$13:$AE$22,9,FALSE) &amp; IF(Audit!#REF!=10,Audit!#REF!,"") &amp; IF(Audit!#REF!&lt;&gt;1,U260,"")</f>
        <v>#REF!</v>
      </c>
      <c r="BF260" s="47" t="e">
        <f t="shared" ref="BF260:BF323" si="144">IF(BD260="","",COUNTIF(AI260," •*")+COUNTIF(AL260," •*")+COUNTIF(AO260," •*")+COUNTIF(AR260," •*")+COUNTIF(AU260," •*")+COUNTIF(AX260," •*")+COUNTIF(BA260," •*")+COUNTIF(BD260," •*"))</f>
        <v>#REF!</v>
      </c>
      <c r="BG260" s="50" t="e">
        <f>VLOOKUP(Audit!#REF!,$V$3:$AE$12,10,FALSE) &amp; Audit!#REF! &amp; IF(Audit!#REF!=10,Audit!#REF!,"")</f>
        <v>#REF!</v>
      </c>
      <c r="BH260" s="50" t="e">
        <f>VLOOKUP(Audit!#REF!,$V$13:$AE$22,10,FALSE) &amp; IF(Audit!#REF!=10,Audit!#REF!,"") &amp; IF(Audit!#REF!&lt;&gt;1,U260,"")</f>
        <v>#REF!</v>
      </c>
      <c r="BI260" s="47" t="e">
        <f t="shared" ref="BI260:BI323" si="145">IF(BG260="","",COUNTIF(AI260," •*")+COUNTIF(AL260," •*")+COUNTIF(AO260," •*")+COUNTIF(AR260," •*")+COUNTIF(AU260," •*")+COUNTIF(AX260," •*")+COUNTIF(BA260," •*")+COUNTIF(BD260," •*")+COUNTIF(BG260," •*"))</f>
        <v>#REF!</v>
      </c>
      <c r="BJ260" s="48" t="str">
        <f t="shared" ref="BJ260:BJ323" si="146">IFERROR(INDEX(AI260:BH260,MATCH(1,AK260:BI260,0)),"")</f>
        <v/>
      </c>
      <c r="BK260" s="48" t="str">
        <f t="shared" ref="BK260:BK323" si="147">IFERROR(INDEX(AJ260:BH260,MATCH(1,AK260:BI260,0)),"")</f>
        <v/>
      </c>
      <c r="BL260" s="48" t="str">
        <f t="shared" ref="BL260:BL323" si="148">IFERROR(INDEX(AI260:BH260,MATCH(2,AK260:BI260,0)),"")</f>
        <v/>
      </c>
      <c r="BM260" s="48" t="str">
        <f t="shared" ref="BM260:BM323" si="149">IFERROR(INDEX(AJ260:BH260,MATCH(2,AK260:BI260,0)),"")</f>
        <v/>
      </c>
      <c r="BN260" s="48" t="str">
        <f t="shared" ref="BN260:BN323" si="150">IFERROR(INDEX(AI260:BH260,MATCH(3,AK260:BI260,0)),"")</f>
        <v/>
      </c>
      <c r="BO260" s="48" t="str">
        <f t="shared" ref="BO260:BO323" si="151">IFERROR(INDEX(AJ260:BH260,MATCH(3,AK260:BI260,0)),"")</f>
        <v/>
      </c>
      <c r="BP260" s="48" t="str">
        <f t="shared" ref="BP260:BP323" si="152">IFERROR(INDEX(AI260:BH260,MATCH(4,AK260:BI260,0)),"")</f>
        <v/>
      </c>
      <c r="BQ260" s="48" t="str">
        <f t="shared" ref="BQ260:BQ323" si="153">IFERROR(INDEX(AJ260:BH260,MATCH(4,AK260:BI260,0)),"")</f>
        <v/>
      </c>
      <c r="BR260" s="48" t="str">
        <f t="shared" ref="BR260:BR323" si="154">IFERROR(INDEX(AI260:BH260,MATCH(5,AK260:BI260,0)),"")</f>
        <v/>
      </c>
      <c r="BS260" s="48" t="str">
        <f t="shared" ref="BS260:BS323" si="155">IFERROR(INDEX(AJ260:BH260,MATCH(5,AK260:BI260,0)),"")</f>
        <v/>
      </c>
      <c r="BT260" s="48" t="str">
        <f t="shared" ref="BT260:BT323" si="156">IFERROR(INDEX(AI260:BH260,MATCH(6,AK260:BI260,0)),"")</f>
        <v/>
      </c>
      <c r="BU260" s="48" t="str">
        <f t="shared" ref="BU260:BU323" si="157">IFERROR(INDEX(AJ260:BH260,MATCH(6,AK260:BI260,0)),"")</f>
        <v/>
      </c>
    </row>
    <row r="261" spans="1:73">
      <c r="A261" s="10" t="e">
        <f>Audit!#REF!</f>
        <v>#REF!</v>
      </c>
      <c r="B261" s="10" t="e">
        <f t="shared" si="128"/>
        <v>#REF!</v>
      </c>
      <c r="C261" s="17" t="e">
        <f>VLOOKUP(Audit!#REF!,$V$3:$AE$12,2,FALSE) &amp; VLOOKUP(Audit!#REF!,$V$13:$AE$22,2,FALSE)&amp; IF(Audit!#REF!=10,Audit!#REF!&amp;Audit!#REF!,"")</f>
        <v>#REF!</v>
      </c>
      <c r="D261" s="17" t="e">
        <f>VLOOKUP(Audit!#REF!,$V$3:$AE$12,3,FALSE) &amp; VLOOKUP(Audit!#REF!,$V$13:$AE$22,3,FALSE) &amp;IF(Audit!#REF!=10,Audit!#REF!&amp;Audit!#REF!,"")</f>
        <v>#REF!</v>
      </c>
      <c r="E261" s="17" t="e">
        <f>VLOOKUP(Audit!#REF!,$V$3:$AE$12,4,FALSE)&amp; Audit!#REF! &amp; VLOOKUP(Audit!#REF!,$V$13:$AE$22,4,FALSE)&amp; IF(Audit!#REF!=10,Audit!#REF!&amp;Audit!#REF!,"")</f>
        <v>#REF!</v>
      </c>
      <c r="F261" s="17" t="e">
        <f>VLOOKUP(Audit!#REF!,$V$3:$AE$12,5,FALSE) &amp; VLOOKUP(Audit!#REF!,$V$13:$AE$22,5,FALSE)&amp; IF(Audit!#REF!=10,Audit!#REF!&amp;Audit!#REF!,"")</f>
        <v>#REF!</v>
      </c>
      <c r="G261" s="17" t="e">
        <f>VLOOKUP(Audit!#REF!,$V$3:$AE$12,6,FALSE) &amp; VLOOKUP(Audit!#REF!,$V$13:$AE$22,6,FALSE)&amp; IF(Audit!#REF!=10,Audit!#REF!&amp;Audit!#REF!,"")</f>
        <v>#REF!</v>
      </c>
      <c r="H261" s="17" t="e">
        <f>VLOOKUP(Audit!#REF!,$V$3:$AE$12,7,FALSE) &amp; VLOOKUP(Audit!#REF!,$V$13:$AE$22,7,FALSE)&amp;IF(Audit!#REF!=10,Audit!#REF!&amp;Audit!#REF!,"")</f>
        <v>#REF!</v>
      </c>
      <c r="I261" s="17" t="e">
        <f>VLOOKUP(Audit!#REF!,$V$3:$AE$12,8,FALSE) &amp; Audit!#REF! &amp; VLOOKUP(Audit!#REF!,$V$13:$AE$22,8,FALSE)&amp;IF(Audit!#REF!=10,Audit!#REF!&amp;Audit!#REF!,"")</f>
        <v>#REF!</v>
      </c>
      <c r="J261" s="17" t="e">
        <f>VLOOKUP(Audit!#REF!,$V$3:$AE$12,9,FALSE) &amp; VLOOKUP(Audit!#REF!,$V$13:$AE$22,9,FALSE) &amp; IF(Audit!#REF!=10,Audit!#REF!&amp;Audit!#REF!,"") &amp; IF(Audit!#REF!&lt;&gt;1,U261,"")</f>
        <v>#REF!</v>
      </c>
      <c r="K261" s="17" t="e">
        <f>VLOOKUP(Audit!#REF!,$V$3:$AE$12,10,FALSE) &amp; Audit!#REF! &amp; VLOOKUP(Audit!#REF!,$V$13:$AE$22,10,FALSE) &amp; IF(Audit!#REF!=10,Audit!#REF!&amp;Audit!#REF!,"") &amp; IF(Audit!#REF!&lt;&gt;1,U261,"")</f>
        <v>#REF!</v>
      </c>
      <c r="L261" s="10" t="e">
        <f>Audit!#REF!</f>
        <v>#REF!</v>
      </c>
      <c r="M261" s="10" t="e">
        <f t="shared" si="129"/>
        <v>#REF!</v>
      </c>
      <c r="N261" s="10" t="e">
        <f t="shared" si="130"/>
        <v>#REF!</v>
      </c>
      <c r="O261" s="10" t="e">
        <f t="shared" si="131"/>
        <v>#REF!</v>
      </c>
      <c r="P261" s="10" t="e">
        <f t="shared" si="132"/>
        <v>#REF!</v>
      </c>
      <c r="Q261" s="10" t="e">
        <f t="shared" si="133"/>
        <v>#REF!</v>
      </c>
      <c r="R261" s="10" t="e">
        <f t="shared" si="134"/>
        <v>#REF!</v>
      </c>
      <c r="S261" s="10" t="e">
        <f t="shared" si="135"/>
        <v>#REF!</v>
      </c>
      <c r="T261" s="10" t="e">
        <f t="shared" si="136"/>
        <v>#REF!</v>
      </c>
      <c r="U261" s="17" t="e">
        <f>IF(Audit!#REF!="","",VLOOKUP(Audit!#REF!,$W$26:$X$35,2,FALSE)) &amp; Audit!#REF! &amp; IF(Audit!#REF!="","",IF(Audit!#REF!&lt;=1.4,VLOOKUP(Audit!#REF!,$W$38:X306,2,FALSE),VLOOKUP(Audit!#REF!,$W$51:$X$61,2,FALSE))) &amp; IF(Audit!#REF!="","",VLOOKUP(Audit!#REF!,$Y$26:$Z$35,2,FALSE) &amp; Audit!#REF! &amp; IF(Audit!#REF!="","",IF(Audit!#REF!&lt;=1.4,VLOOKUP(Audit!#REF!,$Y$38:$Z$48,2,FALSE),VLOOKUP(Audit!#REF!,$Y$51:$Z$61,2,FALSE))))</f>
        <v>#REF!</v>
      </c>
      <c r="V261" s="21"/>
      <c r="AH261" s="49" t="e">
        <f>Audit!#REF!</f>
        <v>#REF!</v>
      </c>
      <c r="AI261" s="50" t="e">
        <f>VLOOKUP(Audit!#REF!,$V$3:$AE$12,2,FALSE)&amp; IF(Audit!#REF!=10,Audit!#REF!,"")</f>
        <v>#REF!</v>
      </c>
      <c r="AJ261" s="50" t="e">
        <f>VLOOKUP(Audit!#REF!,$V$13:$AE$22,2,FALSE)&amp; IF(Audit!#REF!=10,Audit!#REF!,"")</f>
        <v>#REF!</v>
      </c>
      <c r="AK261" s="47" t="e">
        <f t="shared" si="137"/>
        <v>#REF!</v>
      </c>
      <c r="AL261" s="50" t="e">
        <f>VLOOKUP(Audit!#REF!,$V$3:$AE$12,3,FALSE)&amp; IF(Audit!#REF!=10,Audit!#REF!,"")</f>
        <v>#REF!</v>
      </c>
      <c r="AM261" s="50" t="e">
        <f>VLOOKUP(Audit!#REF!,$V$13:$AE$22,3,FALSE)&amp; IF(Audit!#REF!=10,Audit!#REF!,"")</f>
        <v>#REF!</v>
      </c>
      <c r="AN261" s="47" t="e">
        <f t="shared" si="138"/>
        <v>#REF!</v>
      </c>
      <c r="AO261" s="50" t="e">
        <f>VLOOKUP(Audit!#REF!,$V$3:$AE$12,4,FALSE) &amp;  Audit!#REF! &amp; IF(Audit!#REF!=10,Audit!#REF!,"")</f>
        <v>#REF!</v>
      </c>
      <c r="AP261" s="50" t="e">
        <f>VLOOKUP(Audit!#REF!,$V$13:$AE$22,4,FALSE)&amp; IF(Audit!#REF!=10,Audit!#REF!,"")</f>
        <v>#REF!</v>
      </c>
      <c r="AQ261" s="47" t="e">
        <f t="shared" si="139"/>
        <v>#REF!</v>
      </c>
      <c r="AR261" s="50" t="e">
        <f>VLOOKUP(Audit!#REF!,$V$3:$AE$12,5,FALSE)&amp; IF(Audit!#REF!=10,Audit!#REF!,"")</f>
        <v>#REF!</v>
      </c>
      <c r="AS261" s="50" t="e">
        <f>VLOOKUP(Audit!#REF!,$V$13:$AE$22,5,FALSE)&amp; IF(Audit!#REF!=10,Audit!#REF!,"")</f>
        <v>#REF!</v>
      </c>
      <c r="AT261" s="47" t="e">
        <f t="shared" si="140"/>
        <v>#REF!</v>
      </c>
      <c r="AU261" s="50" t="e">
        <f>VLOOKUP(Audit!#REF!,$V$3:$AE$12,6,FALSE)&amp; IF(Audit!#REF!=10,Audit!#REF!,"")</f>
        <v>#REF!</v>
      </c>
      <c r="AV261" s="50" t="e">
        <f>VLOOKUP(Audit!#REF!,$V$13:$AE$22,6,FALSE)&amp; IF(Audit!#REF!=10,Audit!#REF!,"")</f>
        <v>#REF!</v>
      </c>
      <c r="AW261" s="47" t="e">
        <f t="shared" si="141"/>
        <v>#REF!</v>
      </c>
      <c r="AX261" s="50" t="e">
        <f>VLOOKUP(Audit!#REF!,$V$3:$AE$12,7,FALSE)&amp; IF(Audit!#REF!=10,Audit!#REF!,"")</f>
        <v>#REF!</v>
      </c>
      <c r="AY261" s="50" t="e">
        <f>VLOOKUP(Audit!#REF!,$V$13:$AE$22,7,FALSE) &amp; IF(Audit!#REF!=10,Audit!#REF!,"")</f>
        <v>#REF!</v>
      </c>
      <c r="AZ261" s="47" t="e">
        <f t="shared" si="142"/>
        <v>#REF!</v>
      </c>
      <c r="BA261" s="50" t="e">
        <f>VLOOKUP(Audit!#REF!,$V$3:$AE$12,8,FALSE)&amp; Audit!#REF! &amp; IF(Audit!#REF!=10,Audit!#REF!,"")</f>
        <v>#REF!</v>
      </c>
      <c r="BB261" s="50" t="e">
        <f>VLOOKUP(Audit!#REF!,$V$13:$AE$22,8,FALSE) &amp; IF(Audit!#REF!=10,Audit!#REF!,"")</f>
        <v>#REF!</v>
      </c>
      <c r="BC261" s="47" t="e">
        <f t="shared" si="143"/>
        <v>#REF!</v>
      </c>
      <c r="BD261" s="50" t="e">
        <f>VLOOKUP(Audit!#REF!,$V$3:$AE$12,9,FALSE)&amp; IF(Audit!#REF!=10,Audit!#REF!,"")</f>
        <v>#REF!</v>
      </c>
      <c r="BE261" s="50" t="e">
        <f>VLOOKUP(Audit!#REF!,$V$13:$AE$22,9,FALSE) &amp; IF(Audit!#REF!=10,Audit!#REF!,"") &amp; IF(Audit!#REF!&lt;&gt;1,U261,"")</f>
        <v>#REF!</v>
      </c>
      <c r="BF261" s="47" t="e">
        <f t="shared" si="144"/>
        <v>#REF!</v>
      </c>
      <c r="BG261" s="50" t="e">
        <f>VLOOKUP(Audit!#REF!,$V$3:$AE$12,10,FALSE) &amp; Audit!#REF! &amp; IF(Audit!#REF!=10,Audit!#REF!,"")</f>
        <v>#REF!</v>
      </c>
      <c r="BH261" s="50" t="e">
        <f>VLOOKUP(Audit!#REF!,$V$13:$AE$22,10,FALSE) &amp; IF(Audit!#REF!=10,Audit!#REF!,"") &amp; IF(Audit!#REF!&lt;&gt;1,U261,"")</f>
        <v>#REF!</v>
      </c>
      <c r="BI261" s="47" t="e">
        <f t="shared" si="145"/>
        <v>#REF!</v>
      </c>
      <c r="BJ261" s="48" t="str">
        <f t="shared" si="146"/>
        <v/>
      </c>
      <c r="BK261" s="48" t="str">
        <f t="shared" si="147"/>
        <v/>
      </c>
      <c r="BL261" s="48" t="str">
        <f t="shared" si="148"/>
        <v/>
      </c>
      <c r="BM261" s="48" t="str">
        <f t="shared" si="149"/>
        <v/>
      </c>
      <c r="BN261" s="48" t="str">
        <f t="shared" si="150"/>
        <v/>
      </c>
      <c r="BO261" s="48" t="str">
        <f t="shared" si="151"/>
        <v/>
      </c>
      <c r="BP261" s="48" t="str">
        <f t="shared" si="152"/>
        <v/>
      </c>
      <c r="BQ261" s="48" t="str">
        <f t="shared" si="153"/>
        <v/>
      </c>
      <c r="BR261" s="48" t="str">
        <f t="shared" si="154"/>
        <v/>
      </c>
      <c r="BS261" s="48" t="str">
        <f t="shared" si="155"/>
        <v/>
      </c>
      <c r="BT261" s="48" t="str">
        <f t="shared" si="156"/>
        <v/>
      </c>
      <c r="BU261" s="48" t="str">
        <f t="shared" si="157"/>
        <v/>
      </c>
    </row>
    <row r="262" spans="1:73">
      <c r="A262" s="10" t="e">
        <f>Audit!#REF!</f>
        <v>#REF!</v>
      </c>
      <c r="B262" s="10" t="e">
        <f t="shared" si="128"/>
        <v>#REF!</v>
      </c>
      <c r="C262" s="17" t="e">
        <f>VLOOKUP(Audit!#REF!,$V$3:$AE$12,2,FALSE) &amp; VLOOKUP(Audit!#REF!,$V$13:$AE$22,2,FALSE)&amp; IF(Audit!#REF!=10,Audit!#REF!&amp;Audit!#REF!,"")</f>
        <v>#REF!</v>
      </c>
      <c r="D262" s="17" t="e">
        <f>VLOOKUP(Audit!#REF!,$V$3:$AE$12,3,FALSE) &amp; VLOOKUP(Audit!#REF!,$V$13:$AE$22,3,FALSE) &amp;IF(Audit!#REF!=10,Audit!#REF!&amp;Audit!#REF!,"")</f>
        <v>#REF!</v>
      </c>
      <c r="E262" s="17" t="e">
        <f>VLOOKUP(Audit!#REF!,$V$3:$AE$12,4,FALSE)&amp; Audit!#REF! &amp; VLOOKUP(Audit!#REF!,$V$13:$AE$22,4,FALSE)&amp; IF(Audit!#REF!=10,Audit!#REF!&amp;Audit!#REF!,"")</f>
        <v>#REF!</v>
      </c>
      <c r="F262" s="17" t="e">
        <f>VLOOKUP(Audit!#REF!,$V$3:$AE$12,5,FALSE) &amp; VLOOKUP(Audit!#REF!,$V$13:$AE$22,5,FALSE)&amp; IF(Audit!#REF!=10,Audit!#REF!&amp;Audit!#REF!,"")</f>
        <v>#REF!</v>
      </c>
      <c r="G262" s="17" t="e">
        <f>VLOOKUP(Audit!#REF!,$V$3:$AE$12,6,FALSE) &amp; VLOOKUP(Audit!#REF!,$V$13:$AE$22,6,FALSE)&amp; IF(Audit!#REF!=10,Audit!#REF!&amp;Audit!#REF!,"")</f>
        <v>#REF!</v>
      </c>
      <c r="H262" s="17" t="e">
        <f>VLOOKUP(Audit!#REF!,$V$3:$AE$12,7,FALSE) &amp; VLOOKUP(Audit!#REF!,$V$13:$AE$22,7,FALSE)&amp;IF(Audit!#REF!=10,Audit!#REF!&amp;Audit!#REF!,"")</f>
        <v>#REF!</v>
      </c>
      <c r="I262" s="17" t="e">
        <f>VLOOKUP(Audit!#REF!,$V$3:$AE$12,8,FALSE) &amp; Audit!#REF! &amp; VLOOKUP(Audit!#REF!,$V$13:$AE$22,8,FALSE)&amp;IF(Audit!#REF!=10,Audit!#REF!&amp;Audit!#REF!,"")</f>
        <v>#REF!</v>
      </c>
      <c r="J262" s="17" t="e">
        <f>VLOOKUP(Audit!#REF!,$V$3:$AE$12,9,FALSE) &amp; VLOOKUP(Audit!#REF!,$V$13:$AE$22,9,FALSE) &amp; IF(Audit!#REF!=10,Audit!#REF!&amp;Audit!#REF!,"") &amp; IF(Audit!#REF!&lt;&gt;1,U262,"")</f>
        <v>#REF!</v>
      </c>
      <c r="K262" s="17" t="e">
        <f>VLOOKUP(Audit!#REF!,$V$3:$AE$12,10,FALSE) &amp; Audit!#REF! &amp; VLOOKUP(Audit!#REF!,$V$13:$AE$22,10,FALSE) &amp; IF(Audit!#REF!=10,Audit!#REF!&amp;Audit!#REF!,"") &amp; IF(Audit!#REF!&lt;&gt;1,U262,"")</f>
        <v>#REF!</v>
      </c>
      <c r="L262" s="10" t="e">
        <f>Audit!#REF!</f>
        <v>#REF!</v>
      </c>
      <c r="M262" s="10" t="e">
        <f t="shared" si="129"/>
        <v>#REF!</v>
      </c>
      <c r="N262" s="10" t="e">
        <f t="shared" si="130"/>
        <v>#REF!</v>
      </c>
      <c r="O262" s="10" t="e">
        <f t="shared" si="131"/>
        <v>#REF!</v>
      </c>
      <c r="P262" s="10" t="e">
        <f t="shared" si="132"/>
        <v>#REF!</v>
      </c>
      <c r="Q262" s="10" t="e">
        <f t="shared" si="133"/>
        <v>#REF!</v>
      </c>
      <c r="R262" s="10" t="e">
        <f t="shared" si="134"/>
        <v>#REF!</v>
      </c>
      <c r="S262" s="10" t="e">
        <f t="shared" si="135"/>
        <v>#REF!</v>
      </c>
      <c r="T262" s="10" t="e">
        <f t="shared" si="136"/>
        <v>#REF!</v>
      </c>
      <c r="U262" s="17" t="e">
        <f>IF(Audit!#REF!="","",VLOOKUP(Audit!#REF!,$W$26:$X$35,2,FALSE)) &amp; Audit!#REF! &amp; IF(Audit!#REF!="","",IF(Audit!#REF!&lt;=1.4,VLOOKUP(Audit!#REF!,$W$38:X307,2,FALSE),VLOOKUP(Audit!#REF!,$W$51:$X$61,2,FALSE))) &amp; IF(Audit!#REF!="","",VLOOKUP(Audit!#REF!,$Y$26:$Z$35,2,FALSE) &amp; Audit!#REF! &amp; IF(Audit!#REF!="","",IF(Audit!#REF!&lt;=1.4,VLOOKUP(Audit!#REF!,$Y$38:$Z$48,2,FALSE),VLOOKUP(Audit!#REF!,$Y$51:$Z$61,2,FALSE))))</f>
        <v>#REF!</v>
      </c>
      <c r="V262" s="21"/>
      <c r="AH262" s="49" t="e">
        <f>Audit!#REF!</f>
        <v>#REF!</v>
      </c>
      <c r="AI262" s="50" t="e">
        <f>VLOOKUP(Audit!#REF!,$V$3:$AE$12,2,FALSE)&amp; IF(Audit!#REF!=10,Audit!#REF!,"")</f>
        <v>#REF!</v>
      </c>
      <c r="AJ262" s="50" t="e">
        <f>VLOOKUP(Audit!#REF!,$V$13:$AE$22,2,FALSE)&amp; IF(Audit!#REF!=10,Audit!#REF!,"")</f>
        <v>#REF!</v>
      </c>
      <c r="AK262" s="47" t="e">
        <f t="shared" si="137"/>
        <v>#REF!</v>
      </c>
      <c r="AL262" s="50" t="e">
        <f>VLOOKUP(Audit!#REF!,$V$3:$AE$12,3,FALSE)&amp; IF(Audit!#REF!=10,Audit!#REF!,"")</f>
        <v>#REF!</v>
      </c>
      <c r="AM262" s="50" t="e">
        <f>VLOOKUP(Audit!#REF!,$V$13:$AE$22,3,FALSE)&amp; IF(Audit!#REF!=10,Audit!#REF!,"")</f>
        <v>#REF!</v>
      </c>
      <c r="AN262" s="47" t="e">
        <f t="shared" si="138"/>
        <v>#REF!</v>
      </c>
      <c r="AO262" s="50" t="e">
        <f>VLOOKUP(Audit!#REF!,$V$3:$AE$12,4,FALSE) &amp;  Audit!#REF! &amp; IF(Audit!#REF!=10,Audit!#REF!,"")</f>
        <v>#REF!</v>
      </c>
      <c r="AP262" s="50" t="e">
        <f>VLOOKUP(Audit!#REF!,$V$13:$AE$22,4,FALSE)&amp; IF(Audit!#REF!=10,Audit!#REF!,"")</f>
        <v>#REF!</v>
      </c>
      <c r="AQ262" s="47" t="e">
        <f t="shared" si="139"/>
        <v>#REF!</v>
      </c>
      <c r="AR262" s="50" t="e">
        <f>VLOOKUP(Audit!#REF!,$V$3:$AE$12,5,FALSE)&amp; IF(Audit!#REF!=10,Audit!#REF!,"")</f>
        <v>#REF!</v>
      </c>
      <c r="AS262" s="50" t="e">
        <f>VLOOKUP(Audit!#REF!,$V$13:$AE$22,5,FALSE)&amp; IF(Audit!#REF!=10,Audit!#REF!,"")</f>
        <v>#REF!</v>
      </c>
      <c r="AT262" s="47" t="e">
        <f t="shared" si="140"/>
        <v>#REF!</v>
      </c>
      <c r="AU262" s="50" t="e">
        <f>VLOOKUP(Audit!#REF!,$V$3:$AE$12,6,FALSE)&amp; IF(Audit!#REF!=10,Audit!#REF!,"")</f>
        <v>#REF!</v>
      </c>
      <c r="AV262" s="50" t="e">
        <f>VLOOKUP(Audit!#REF!,$V$13:$AE$22,6,FALSE)&amp; IF(Audit!#REF!=10,Audit!#REF!,"")</f>
        <v>#REF!</v>
      </c>
      <c r="AW262" s="47" t="e">
        <f t="shared" si="141"/>
        <v>#REF!</v>
      </c>
      <c r="AX262" s="50" t="e">
        <f>VLOOKUP(Audit!#REF!,$V$3:$AE$12,7,FALSE)&amp; IF(Audit!#REF!=10,Audit!#REF!,"")</f>
        <v>#REF!</v>
      </c>
      <c r="AY262" s="50" t="e">
        <f>VLOOKUP(Audit!#REF!,$V$13:$AE$22,7,FALSE) &amp; IF(Audit!#REF!=10,Audit!#REF!,"")</f>
        <v>#REF!</v>
      </c>
      <c r="AZ262" s="47" t="e">
        <f t="shared" si="142"/>
        <v>#REF!</v>
      </c>
      <c r="BA262" s="50" t="e">
        <f>VLOOKUP(Audit!#REF!,$V$3:$AE$12,8,FALSE)&amp; Audit!#REF! &amp; IF(Audit!#REF!=10,Audit!#REF!,"")</f>
        <v>#REF!</v>
      </c>
      <c r="BB262" s="50" t="e">
        <f>VLOOKUP(Audit!#REF!,$V$13:$AE$22,8,FALSE) &amp; IF(Audit!#REF!=10,Audit!#REF!,"")</f>
        <v>#REF!</v>
      </c>
      <c r="BC262" s="47" t="e">
        <f t="shared" si="143"/>
        <v>#REF!</v>
      </c>
      <c r="BD262" s="50" t="e">
        <f>VLOOKUP(Audit!#REF!,$V$3:$AE$12,9,FALSE)&amp; IF(Audit!#REF!=10,Audit!#REF!,"")</f>
        <v>#REF!</v>
      </c>
      <c r="BE262" s="50" t="e">
        <f>VLOOKUP(Audit!#REF!,$V$13:$AE$22,9,FALSE) &amp; IF(Audit!#REF!=10,Audit!#REF!,"") &amp; IF(Audit!#REF!&lt;&gt;1,U262,"")</f>
        <v>#REF!</v>
      </c>
      <c r="BF262" s="47" t="e">
        <f t="shared" si="144"/>
        <v>#REF!</v>
      </c>
      <c r="BG262" s="50" t="e">
        <f>VLOOKUP(Audit!#REF!,$V$3:$AE$12,10,FALSE) &amp; Audit!#REF! &amp; IF(Audit!#REF!=10,Audit!#REF!,"")</f>
        <v>#REF!</v>
      </c>
      <c r="BH262" s="50" t="e">
        <f>VLOOKUP(Audit!#REF!,$V$13:$AE$22,10,FALSE) &amp; IF(Audit!#REF!=10,Audit!#REF!,"") &amp; IF(Audit!#REF!&lt;&gt;1,U262,"")</f>
        <v>#REF!</v>
      </c>
      <c r="BI262" s="47" t="e">
        <f t="shared" si="145"/>
        <v>#REF!</v>
      </c>
      <c r="BJ262" s="48" t="str">
        <f t="shared" si="146"/>
        <v/>
      </c>
      <c r="BK262" s="48" t="str">
        <f t="shared" si="147"/>
        <v/>
      </c>
      <c r="BL262" s="48" t="str">
        <f t="shared" si="148"/>
        <v/>
      </c>
      <c r="BM262" s="48" t="str">
        <f t="shared" si="149"/>
        <v/>
      </c>
      <c r="BN262" s="48" t="str">
        <f t="shared" si="150"/>
        <v/>
      </c>
      <c r="BO262" s="48" t="str">
        <f t="shared" si="151"/>
        <v/>
      </c>
      <c r="BP262" s="48" t="str">
        <f t="shared" si="152"/>
        <v/>
      </c>
      <c r="BQ262" s="48" t="str">
        <f t="shared" si="153"/>
        <v/>
      </c>
      <c r="BR262" s="48" t="str">
        <f t="shared" si="154"/>
        <v/>
      </c>
      <c r="BS262" s="48" t="str">
        <f t="shared" si="155"/>
        <v/>
      </c>
      <c r="BT262" s="48" t="str">
        <f t="shared" si="156"/>
        <v/>
      </c>
      <c r="BU262" s="48" t="str">
        <f t="shared" si="157"/>
        <v/>
      </c>
    </row>
    <row r="263" spans="1:73">
      <c r="A263" s="10" t="e">
        <f>Audit!#REF!</f>
        <v>#REF!</v>
      </c>
      <c r="B263" s="10" t="e">
        <f t="shared" si="128"/>
        <v>#REF!</v>
      </c>
      <c r="C263" s="17" t="e">
        <f>VLOOKUP(Audit!#REF!,$V$3:$AE$12,2,FALSE) &amp; VLOOKUP(Audit!#REF!,$V$13:$AE$22,2,FALSE)&amp; IF(Audit!#REF!=10,Audit!#REF!&amp;Audit!#REF!,"")</f>
        <v>#REF!</v>
      </c>
      <c r="D263" s="17" t="e">
        <f>VLOOKUP(Audit!#REF!,$V$3:$AE$12,3,FALSE) &amp; VLOOKUP(Audit!#REF!,$V$13:$AE$22,3,FALSE) &amp;IF(Audit!#REF!=10,Audit!#REF!&amp;Audit!#REF!,"")</f>
        <v>#REF!</v>
      </c>
      <c r="E263" s="17" t="e">
        <f>VLOOKUP(Audit!#REF!,$V$3:$AE$12,4,FALSE)&amp; Audit!#REF! &amp; VLOOKUP(Audit!#REF!,$V$13:$AE$22,4,FALSE)&amp; IF(Audit!#REF!=10,Audit!#REF!&amp;Audit!#REF!,"")</f>
        <v>#REF!</v>
      </c>
      <c r="F263" s="17" t="e">
        <f>VLOOKUP(Audit!#REF!,$V$3:$AE$12,5,FALSE) &amp; VLOOKUP(Audit!#REF!,$V$13:$AE$22,5,FALSE)&amp; IF(Audit!#REF!=10,Audit!#REF!&amp;Audit!#REF!,"")</f>
        <v>#REF!</v>
      </c>
      <c r="G263" s="17" t="e">
        <f>VLOOKUP(Audit!#REF!,$V$3:$AE$12,6,FALSE) &amp; VLOOKUP(Audit!#REF!,$V$13:$AE$22,6,FALSE)&amp; IF(Audit!#REF!=10,Audit!#REF!&amp;Audit!#REF!,"")</f>
        <v>#REF!</v>
      </c>
      <c r="H263" s="17" t="e">
        <f>VLOOKUP(Audit!#REF!,$V$3:$AE$12,7,FALSE) &amp; VLOOKUP(Audit!#REF!,$V$13:$AE$22,7,FALSE)&amp;IF(Audit!#REF!=10,Audit!#REF!&amp;Audit!#REF!,"")</f>
        <v>#REF!</v>
      </c>
      <c r="I263" s="17" t="e">
        <f>VLOOKUP(Audit!#REF!,$V$3:$AE$12,8,FALSE) &amp; Audit!#REF! &amp; VLOOKUP(Audit!#REF!,$V$13:$AE$22,8,FALSE)&amp;IF(Audit!#REF!=10,Audit!#REF!&amp;Audit!#REF!,"")</f>
        <v>#REF!</v>
      </c>
      <c r="J263" s="17" t="e">
        <f>VLOOKUP(Audit!#REF!,$V$3:$AE$12,9,FALSE) &amp; VLOOKUP(Audit!#REF!,$V$13:$AE$22,9,FALSE) &amp; IF(Audit!#REF!=10,Audit!#REF!&amp;Audit!#REF!,"") &amp; IF(Audit!#REF!&lt;&gt;1,U263,"")</f>
        <v>#REF!</v>
      </c>
      <c r="K263" s="17" t="e">
        <f>VLOOKUP(Audit!#REF!,$V$3:$AE$12,10,FALSE) &amp; Audit!#REF! &amp; VLOOKUP(Audit!#REF!,$V$13:$AE$22,10,FALSE) &amp; IF(Audit!#REF!=10,Audit!#REF!&amp;Audit!#REF!,"") &amp; IF(Audit!#REF!&lt;&gt;1,U263,"")</f>
        <v>#REF!</v>
      </c>
      <c r="L263" s="10" t="e">
        <f>Audit!#REF!</f>
        <v>#REF!</v>
      </c>
      <c r="M263" s="10" t="e">
        <f t="shared" si="129"/>
        <v>#REF!</v>
      </c>
      <c r="N263" s="10" t="e">
        <f t="shared" si="130"/>
        <v>#REF!</v>
      </c>
      <c r="O263" s="10" t="e">
        <f t="shared" si="131"/>
        <v>#REF!</v>
      </c>
      <c r="P263" s="10" t="e">
        <f t="shared" si="132"/>
        <v>#REF!</v>
      </c>
      <c r="Q263" s="10" t="e">
        <f t="shared" si="133"/>
        <v>#REF!</v>
      </c>
      <c r="R263" s="10" t="e">
        <f t="shared" si="134"/>
        <v>#REF!</v>
      </c>
      <c r="S263" s="10" t="e">
        <f t="shared" si="135"/>
        <v>#REF!</v>
      </c>
      <c r="T263" s="10" t="e">
        <f t="shared" si="136"/>
        <v>#REF!</v>
      </c>
      <c r="U263" s="17" t="e">
        <f>IF(Audit!#REF!="","",VLOOKUP(Audit!#REF!,$W$26:$X$35,2,FALSE)) &amp; Audit!#REF! &amp; IF(Audit!#REF!="","",IF(Audit!#REF!&lt;=1.4,VLOOKUP(Audit!#REF!,$W$38:X308,2,FALSE),VLOOKUP(Audit!#REF!,$W$51:$X$61,2,FALSE))) &amp; IF(Audit!#REF!="","",VLOOKUP(Audit!#REF!,$Y$26:$Z$35,2,FALSE) &amp; Audit!#REF! &amp; IF(Audit!#REF!="","",IF(Audit!#REF!&lt;=1.4,VLOOKUP(Audit!#REF!,$Y$38:$Z$48,2,FALSE),VLOOKUP(Audit!#REF!,$Y$51:$Z$61,2,FALSE))))</f>
        <v>#REF!</v>
      </c>
      <c r="V263" s="21"/>
      <c r="AH263" s="49" t="e">
        <f>Audit!#REF!</f>
        <v>#REF!</v>
      </c>
      <c r="AI263" s="50" t="e">
        <f>VLOOKUP(Audit!#REF!,$V$3:$AE$12,2,FALSE)&amp; IF(Audit!#REF!=10,Audit!#REF!,"")</f>
        <v>#REF!</v>
      </c>
      <c r="AJ263" s="50" t="e">
        <f>VLOOKUP(Audit!#REF!,$V$13:$AE$22,2,FALSE)&amp; IF(Audit!#REF!=10,Audit!#REF!,"")</f>
        <v>#REF!</v>
      </c>
      <c r="AK263" s="47" t="e">
        <f t="shared" si="137"/>
        <v>#REF!</v>
      </c>
      <c r="AL263" s="50" t="e">
        <f>VLOOKUP(Audit!#REF!,$V$3:$AE$12,3,FALSE)&amp; IF(Audit!#REF!=10,Audit!#REF!,"")</f>
        <v>#REF!</v>
      </c>
      <c r="AM263" s="50" t="e">
        <f>VLOOKUP(Audit!#REF!,$V$13:$AE$22,3,FALSE)&amp; IF(Audit!#REF!=10,Audit!#REF!,"")</f>
        <v>#REF!</v>
      </c>
      <c r="AN263" s="47" t="e">
        <f t="shared" si="138"/>
        <v>#REF!</v>
      </c>
      <c r="AO263" s="50" t="e">
        <f>VLOOKUP(Audit!#REF!,$V$3:$AE$12,4,FALSE) &amp;  Audit!#REF! &amp; IF(Audit!#REF!=10,Audit!#REF!,"")</f>
        <v>#REF!</v>
      </c>
      <c r="AP263" s="50" t="e">
        <f>VLOOKUP(Audit!#REF!,$V$13:$AE$22,4,FALSE)&amp; IF(Audit!#REF!=10,Audit!#REF!,"")</f>
        <v>#REF!</v>
      </c>
      <c r="AQ263" s="47" t="e">
        <f t="shared" si="139"/>
        <v>#REF!</v>
      </c>
      <c r="AR263" s="50" t="e">
        <f>VLOOKUP(Audit!#REF!,$V$3:$AE$12,5,FALSE)&amp; IF(Audit!#REF!=10,Audit!#REF!,"")</f>
        <v>#REF!</v>
      </c>
      <c r="AS263" s="50" t="e">
        <f>VLOOKUP(Audit!#REF!,$V$13:$AE$22,5,FALSE)&amp; IF(Audit!#REF!=10,Audit!#REF!,"")</f>
        <v>#REF!</v>
      </c>
      <c r="AT263" s="47" t="e">
        <f t="shared" si="140"/>
        <v>#REF!</v>
      </c>
      <c r="AU263" s="50" t="e">
        <f>VLOOKUP(Audit!#REF!,$V$3:$AE$12,6,FALSE)&amp; IF(Audit!#REF!=10,Audit!#REF!,"")</f>
        <v>#REF!</v>
      </c>
      <c r="AV263" s="50" t="e">
        <f>VLOOKUP(Audit!#REF!,$V$13:$AE$22,6,FALSE)&amp; IF(Audit!#REF!=10,Audit!#REF!,"")</f>
        <v>#REF!</v>
      </c>
      <c r="AW263" s="47" t="e">
        <f t="shared" si="141"/>
        <v>#REF!</v>
      </c>
      <c r="AX263" s="50" t="e">
        <f>VLOOKUP(Audit!#REF!,$V$3:$AE$12,7,FALSE)&amp; IF(Audit!#REF!=10,Audit!#REF!,"")</f>
        <v>#REF!</v>
      </c>
      <c r="AY263" s="50" t="e">
        <f>VLOOKUP(Audit!#REF!,$V$13:$AE$22,7,FALSE) &amp; IF(Audit!#REF!=10,Audit!#REF!,"")</f>
        <v>#REF!</v>
      </c>
      <c r="AZ263" s="47" t="e">
        <f t="shared" si="142"/>
        <v>#REF!</v>
      </c>
      <c r="BA263" s="50" t="e">
        <f>VLOOKUP(Audit!#REF!,$V$3:$AE$12,8,FALSE)&amp; Audit!#REF! &amp; IF(Audit!#REF!=10,Audit!#REF!,"")</f>
        <v>#REF!</v>
      </c>
      <c r="BB263" s="50" t="e">
        <f>VLOOKUP(Audit!#REF!,$V$13:$AE$22,8,FALSE) &amp; IF(Audit!#REF!=10,Audit!#REF!,"")</f>
        <v>#REF!</v>
      </c>
      <c r="BC263" s="47" t="e">
        <f t="shared" si="143"/>
        <v>#REF!</v>
      </c>
      <c r="BD263" s="50" t="e">
        <f>VLOOKUP(Audit!#REF!,$V$3:$AE$12,9,FALSE)&amp; IF(Audit!#REF!=10,Audit!#REF!,"")</f>
        <v>#REF!</v>
      </c>
      <c r="BE263" s="50" t="e">
        <f>VLOOKUP(Audit!#REF!,$V$13:$AE$22,9,FALSE) &amp; IF(Audit!#REF!=10,Audit!#REF!,"") &amp; IF(Audit!#REF!&lt;&gt;1,U263,"")</f>
        <v>#REF!</v>
      </c>
      <c r="BF263" s="47" t="e">
        <f t="shared" si="144"/>
        <v>#REF!</v>
      </c>
      <c r="BG263" s="50" t="e">
        <f>VLOOKUP(Audit!#REF!,$V$3:$AE$12,10,FALSE) &amp; Audit!#REF! &amp; IF(Audit!#REF!=10,Audit!#REF!,"")</f>
        <v>#REF!</v>
      </c>
      <c r="BH263" s="50" t="e">
        <f>VLOOKUP(Audit!#REF!,$V$13:$AE$22,10,FALSE) &amp; IF(Audit!#REF!=10,Audit!#REF!,"") &amp; IF(Audit!#REF!&lt;&gt;1,U263,"")</f>
        <v>#REF!</v>
      </c>
      <c r="BI263" s="47" t="e">
        <f t="shared" si="145"/>
        <v>#REF!</v>
      </c>
      <c r="BJ263" s="48" t="str">
        <f t="shared" si="146"/>
        <v/>
      </c>
      <c r="BK263" s="48" t="str">
        <f t="shared" si="147"/>
        <v/>
      </c>
      <c r="BL263" s="48" t="str">
        <f t="shared" si="148"/>
        <v/>
      </c>
      <c r="BM263" s="48" t="str">
        <f t="shared" si="149"/>
        <v/>
      </c>
      <c r="BN263" s="48" t="str">
        <f t="shared" si="150"/>
        <v/>
      </c>
      <c r="BO263" s="48" t="str">
        <f t="shared" si="151"/>
        <v/>
      </c>
      <c r="BP263" s="48" t="str">
        <f t="shared" si="152"/>
        <v/>
      </c>
      <c r="BQ263" s="48" t="str">
        <f t="shared" si="153"/>
        <v/>
      </c>
      <c r="BR263" s="48" t="str">
        <f t="shared" si="154"/>
        <v/>
      </c>
      <c r="BS263" s="48" t="str">
        <f t="shared" si="155"/>
        <v/>
      </c>
      <c r="BT263" s="48" t="str">
        <f t="shared" si="156"/>
        <v/>
      </c>
      <c r="BU263" s="48" t="str">
        <f t="shared" si="157"/>
        <v/>
      </c>
    </row>
    <row r="264" spans="1:73">
      <c r="A264" s="10" t="e">
        <f>Audit!#REF!</f>
        <v>#REF!</v>
      </c>
      <c r="B264" s="10" t="e">
        <f t="shared" si="128"/>
        <v>#REF!</v>
      </c>
      <c r="C264" s="17" t="e">
        <f>VLOOKUP(Audit!#REF!,$V$3:$AE$12,2,FALSE) &amp; VLOOKUP(Audit!#REF!,$V$13:$AE$22,2,FALSE)&amp; IF(Audit!#REF!=10,Audit!#REF!&amp;Audit!#REF!,"")</f>
        <v>#REF!</v>
      </c>
      <c r="D264" s="17" t="e">
        <f>VLOOKUP(Audit!#REF!,$V$3:$AE$12,3,FALSE) &amp; VLOOKUP(Audit!#REF!,$V$13:$AE$22,3,FALSE) &amp;IF(Audit!#REF!=10,Audit!#REF!&amp;Audit!#REF!,"")</f>
        <v>#REF!</v>
      </c>
      <c r="E264" s="17" t="e">
        <f>VLOOKUP(Audit!#REF!,$V$3:$AE$12,4,FALSE)&amp; Audit!#REF! &amp; VLOOKUP(Audit!#REF!,$V$13:$AE$22,4,FALSE)&amp; IF(Audit!#REF!=10,Audit!#REF!&amp;Audit!#REF!,"")</f>
        <v>#REF!</v>
      </c>
      <c r="F264" s="17" t="e">
        <f>VLOOKUP(Audit!#REF!,$V$3:$AE$12,5,FALSE) &amp; VLOOKUP(Audit!#REF!,$V$13:$AE$22,5,FALSE)&amp; IF(Audit!#REF!=10,Audit!#REF!&amp;Audit!#REF!,"")</f>
        <v>#REF!</v>
      </c>
      <c r="G264" s="17" t="e">
        <f>VLOOKUP(Audit!#REF!,$V$3:$AE$12,6,FALSE) &amp; VLOOKUP(Audit!#REF!,$V$13:$AE$22,6,FALSE)&amp; IF(Audit!#REF!=10,Audit!#REF!&amp;Audit!#REF!,"")</f>
        <v>#REF!</v>
      </c>
      <c r="H264" s="17" t="e">
        <f>VLOOKUP(Audit!#REF!,$V$3:$AE$12,7,FALSE) &amp; VLOOKUP(Audit!#REF!,$V$13:$AE$22,7,FALSE)&amp;IF(Audit!#REF!=10,Audit!#REF!&amp;Audit!#REF!,"")</f>
        <v>#REF!</v>
      </c>
      <c r="I264" s="17" t="e">
        <f>VLOOKUP(Audit!#REF!,$V$3:$AE$12,8,FALSE) &amp; Audit!#REF! &amp; VLOOKUP(Audit!#REF!,$V$13:$AE$22,8,FALSE)&amp;IF(Audit!#REF!=10,Audit!#REF!&amp;Audit!#REF!,"")</f>
        <v>#REF!</v>
      </c>
      <c r="J264" s="17" t="e">
        <f>VLOOKUP(Audit!#REF!,$V$3:$AE$12,9,FALSE) &amp; VLOOKUP(Audit!#REF!,$V$13:$AE$22,9,FALSE) &amp; IF(Audit!#REF!=10,Audit!#REF!&amp;Audit!#REF!,"") &amp; IF(Audit!#REF!&lt;&gt;1,U264,"")</f>
        <v>#REF!</v>
      </c>
      <c r="K264" s="17" t="e">
        <f>VLOOKUP(Audit!#REF!,$V$3:$AE$12,10,FALSE) &amp; Audit!#REF! &amp; VLOOKUP(Audit!#REF!,$V$13:$AE$22,10,FALSE) &amp; IF(Audit!#REF!=10,Audit!#REF!&amp;Audit!#REF!,"") &amp; IF(Audit!#REF!&lt;&gt;1,U264,"")</f>
        <v>#REF!</v>
      </c>
      <c r="L264" s="10" t="e">
        <f>Audit!#REF!</f>
        <v>#REF!</v>
      </c>
      <c r="M264" s="10" t="e">
        <f t="shared" si="129"/>
        <v>#REF!</v>
      </c>
      <c r="N264" s="10" t="e">
        <f t="shared" si="130"/>
        <v>#REF!</v>
      </c>
      <c r="O264" s="10" t="e">
        <f t="shared" si="131"/>
        <v>#REF!</v>
      </c>
      <c r="P264" s="10" t="e">
        <f t="shared" si="132"/>
        <v>#REF!</v>
      </c>
      <c r="Q264" s="10" t="e">
        <f t="shared" si="133"/>
        <v>#REF!</v>
      </c>
      <c r="R264" s="10" t="e">
        <f t="shared" si="134"/>
        <v>#REF!</v>
      </c>
      <c r="S264" s="10" t="e">
        <f t="shared" si="135"/>
        <v>#REF!</v>
      </c>
      <c r="T264" s="10" t="e">
        <f t="shared" si="136"/>
        <v>#REF!</v>
      </c>
      <c r="U264" s="17" t="e">
        <f>IF(Audit!#REF!="","",VLOOKUP(Audit!#REF!,$W$26:$X$35,2,FALSE)) &amp; Audit!#REF! &amp; IF(Audit!#REF!="","",IF(Audit!#REF!&lt;=1.4,VLOOKUP(Audit!#REF!,$W$38:X309,2,FALSE),VLOOKUP(Audit!#REF!,$W$51:$X$61,2,FALSE))) &amp; IF(Audit!#REF!="","",VLOOKUP(Audit!#REF!,$Y$26:$Z$35,2,FALSE) &amp; Audit!#REF! &amp; IF(Audit!#REF!="","",IF(Audit!#REF!&lt;=1.4,VLOOKUP(Audit!#REF!,$Y$38:$Z$48,2,FALSE),VLOOKUP(Audit!#REF!,$Y$51:$Z$61,2,FALSE))))</f>
        <v>#REF!</v>
      </c>
      <c r="V264" s="21"/>
      <c r="AH264" s="49" t="e">
        <f>Audit!#REF!</f>
        <v>#REF!</v>
      </c>
      <c r="AI264" s="50" t="e">
        <f>VLOOKUP(Audit!#REF!,$V$3:$AE$12,2,FALSE)&amp; IF(Audit!#REF!=10,Audit!#REF!,"")</f>
        <v>#REF!</v>
      </c>
      <c r="AJ264" s="50" t="e">
        <f>VLOOKUP(Audit!#REF!,$V$13:$AE$22,2,FALSE)&amp; IF(Audit!#REF!=10,Audit!#REF!,"")</f>
        <v>#REF!</v>
      </c>
      <c r="AK264" s="47" t="e">
        <f t="shared" si="137"/>
        <v>#REF!</v>
      </c>
      <c r="AL264" s="50" t="e">
        <f>VLOOKUP(Audit!#REF!,$V$3:$AE$12,3,FALSE)&amp; IF(Audit!#REF!=10,Audit!#REF!,"")</f>
        <v>#REF!</v>
      </c>
      <c r="AM264" s="50" t="e">
        <f>VLOOKUP(Audit!#REF!,$V$13:$AE$22,3,FALSE)&amp; IF(Audit!#REF!=10,Audit!#REF!,"")</f>
        <v>#REF!</v>
      </c>
      <c r="AN264" s="47" t="e">
        <f t="shared" si="138"/>
        <v>#REF!</v>
      </c>
      <c r="AO264" s="50" t="e">
        <f>VLOOKUP(Audit!#REF!,$V$3:$AE$12,4,FALSE) &amp;  Audit!#REF! &amp; IF(Audit!#REF!=10,Audit!#REF!,"")</f>
        <v>#REF!</v>
      </c>
      <c r="AP264" s="50" t="e">
        <f>VLOOKUP(Audit!#REF!,$V$13:$AE$22,4,FALSE)&amp; IF(Audit!#REF!=10,Audit!#REF!,"")</f>
        <v>#REF!</v>
      </c>
      <c r="AQ264" s="47" t="e">
        <f t="shared" si="139"/>
        <v>#REF!</v>
      </c>
      <c r="AR264" s="50" t="e">
        <f>VLOOKUP(Audit!#REF!,$V$3:$AE$12,5,FALSE)&amp; IF(Audit!#REF!=10,Audit!#REF!,"")</f>
        <v>#REF!</v>
      </c>
      <c r="AS264" s="50" t="e">
        <f>VLOOKUP(Audit!#REF!,$V$13:$AE$22,5,FALSE)&amp; IF(Audit!#REF!=10,Audit!#REF!,"")</f>
        <v>#REF!</v>
      </c>
      <c r="AT264" s="47" t="e">
        <f t="shared" si="140"/>
        <v>#REF!</v>
      </c>
      <c r="AU264" s="50" t="e">
        <f>VLOOKUP(Audit!#REF!,$V$3:$AE$12,6,FALSE)&amp; IF(Audit!#REF!=10,Audit!#REF!,"")</f>
        <v>#REF!</v>
      </c>
      <c r="AV264" s="50" t="e">
        <f>VLOOKUP(Audit!#REF!,$V$13:$AE$22,6,FALSE)&amp; IF(Audit!#REF!=10,Audit!#REF!,"")</f>
        <v>#REF!</v>
      </c>
      <c r="AW264" s="47" t="e">
        <f t="shared" si="141"/>
        <v>#REF!</v>
      </c>
      <c r="AX264" s="50" t="e">
        <f>VLOOKUP(Audit!#REF!,$V$3:$AE$12,7,FALSE)&amp; IF(Audit!#REF!=10,Audit!#REF!,"")</f>
        <v>#REF!</v>
      </c>
      <c r="AY264" s="50" t="e">
        <f>VLOOKUP(Audit!#REF!,$V$13:$AE$22,7,FALSE) &amp; IF(Audit!#REF!=10,Audit!#REF!,"")</f>
        <v>#REF!</v>
      </c>
      <c r="AZ264" s="47" t="e">
        <f t="shared" si="142"/>
        <v>#REF!</v>
      </c>
      <c r="BA264" s="50" t="e">
        <f>VLOOKUP(Audit!#REF!,$V$3:$AE$12,8,FALSE)&amp; Audit!#REF! &amp; IF(Audit!#REF!=10,Audit!#REF!,"")</f>
        <v>#REF!</v>
      </c>
      <c r="BB264" s="50" t="e">
        <f>VLOOKUP(Audit!#REF!,$V$13:$AE$22,8,FALSE) &amp; IF(Audit!#REF!=10,Audit!#REF!,"")</f>
        <v>#REF!</v>
      </c>
      <c r="BC264" s="47" t="e">
        <f t="shared" si="143"/>
        <v>#REF!</v>
      </c>
      <c r="BD264" s="50" t="e">
        <f>VLOOKUP(Audit!#REF!,$V$3:$AE$12,9,FALSE)&amp; IF(Audit!#REF!=10,Audit!#REF!,"")</f>
        <v>#REF!</v>
      </c>
      <c r="BE264" s="50" t="e">
        <f>VLOOKUP(Audit!#REF!,$V$13:$AE$22,9,FALSE) &amp; IF(Audit!#REF!=10,Audit!#REF!,"") &amp; IF(Audit!#REF!&lt;&gt;1,U264,"")</f>
        <v>#REF!</v>
      </c>
      <c r="BF264" s="47" t="e">
        <f t="shared" si="144"/>
        <v>#REF!</v>
      </c>
      <c r="BG264" s="50" t="e">
        <f>VLOOKUP(Audit!#REF!,$V$3:$AE$12,10,FALSE) &amp; Audit!#REF! &amp; IF(Audit!#REF!=10,Audit!#REF!,"")</f>
        <v>#REF!</v>
      </c>
      <c r="BH264" s="50" t="e">
        <f>VLOOKUP(Audit!#REF!,$V$13:$AE$22,10,FALSE) &amp; IF(Audit!#REF!=10,Audit!#REF!,"") &amp; IF(Audit!#REF!&lt;&gt;1,U264,"")</f>
        <v>#REF!</v>
      </c>
      <c r="BI264" s="47" t="e">
        <f t="shared" si="145"/>
        <v>#REF!</v>
      </c>
      <c r="BJ264" s="48" t="str">
        <f t="shared" si="146"/>
        <v/>
      </c>
      <c r="BK264" s="48" t="str">
        <f t="shared" si="147"/>
        <v/>
      </c>
      <c r="BL264" s="48" t="str">
        <f t="shared" si="148"/>
        <v/>
      </c>
      <c r="BM264" s="48" t="str">
        <f t="shared" si="149"/>
        <v/>
      </c>
      <c r="BN264" s="48" t="str">
        <f t="shared" si="150"/>
        <v/>
      </c>
      <c r="BO264" s="48" t="str">
        <f t="shared" si="151"/>
        <v/>
      </c>
      <c r="BP264" s="48" t="str">
        <f t="shared" si="152"/>
        <v/>
      </c>
      <c r="BQ264" s="48" t="str">
        <f t="shared" si="153"/>
        <v/>
      </c>
      <c r="BR264" s="48" t="str">
        <f t="shared" si="154"/>
        <v/>
      </c>
      <c r="BS264" s="48" t="str">
        <f t="shared" si="155"/>
        <v/>
      </c>
      <c r="BT264" s="48" t="str">
        <f t="shared" si="156"/>
        <v/>
      </c>
      <c r="BU264" s="48" t="str">
        <f t="shared" si="157"/>
        <v/>
      </c>
    </row>
    <row r="265" spans="1:73">
      <c r="A265" s="10" t="e">
        <f>Audit!#REF!</f>
        <v>#REF!</v>
      </c>
      <c r="B265" s="10" t="e">
        <f t="shared" si="128"/>
        <v>#REF!</v>
      </c>
      <c r="C265" s="17" t="e">
        <f>VLOOKUP(Audit!#REF!,$V$3:$AE$12,2,FALSE) &amp; VLOOKUP(Audit!#REF!,$V$13:$AE$22,2,FALSE)&amp; IF(Audit!#REF!=10,Audit!#REF!&amp;Audit!#REF!,"")</f>
        <v>#REF!</v>
      </c>
      <c r="D265" s="17" t="e">
        <f>VLOOKUP(Audit!#REF!,$V$3:$AE$12,3,FALSE) &amp; VLOOKUP(Audit!#REF!,$V$13:$AE$22,3,FALSE) &amp;IF(Audit!#REF!=10,Audit!#REF!&amp;Audit!#REF!,"")</f>
        <v>#REF!</v>
      </c>
      <c r="E265" s="17" t="e">
        <f>VLOOKUP(Audit!#REF!,$V$3:$AE$12,4,FALSE)&amp; Audit!#REF! &amp; VLOOKUP(Audit!#REF!,$V$13:$AE$22,4,FALSE)&amp; IF(Audit!#REF!=10,Audit!#REF!&amp;Audit!#REF!,"")</f>
        <v>#REF!</v>
      </c>
      <c r="F265" s="17" t="e">
        <f>VLOOKUP(Audit!#REF!,$V$3:$AE$12,5,FALSE) &amp; VLOOKUP(Audit!#REF!,$V$13:$AE$22,5,FALSE)&amp; IF(Audit!#REF!=10,Audit!#REF!&amp;Audit!#REF!,"")</f>
        <v>#REF!</v>
      </c>
      <c r="G265" s="17" t="e">
        <f>VLOOKUP(Audit!#REF!,$V$3:$AE$12,6,FALSE) &amp; VLOOKUP(Audit!#REF!,$V$13:$AE$22,6,FALSE)&amp; IF(Audit!#REF!=10,Audit!#REF!&amp;Audit!#REF!,"")</f>
        <v>#REF!</v>
      </c>
      <c r="H265" s="17" t="e">
        <f>VLOOKUP(Audit!#REF!,$V$3:$AE$12,7,FALSE) &amp; VLOOKUP(Audit!#REF!,$V$13:$AE$22,7,FALSE)&amp;IF(Audit!#REF!=10,Audit!#REF!&amp;Audit!#REF!,"")</f>
        <v>#REF!</v>
      </c>
      <c r="I265" s="17" t="e">
        <f>VLOOKUP(Audit!#REF!,$V$3:$AE$12,8,FALSE) &amp; Audit!#REF! &amp; VLOOKUP(Audit!#REF!,$V$13:$AE$22,8,FALSE)&amp;IF(Audit!#REF!=10,Audit!#REF!&amp;Audit!#REF!,"")</f>
        <v>#REF!</v>
      </c>
      <c r="J265" s="17" t="e">
        <f>VLOOKUP(Audit!#REF!,$V$3:$AE$12,9,FALSE) &amp; VLOOKUP(Audit!#REF!,$V$13:$AE$22,9,FALSE) &amp; IF(Audit!#REF!=10,Audit!#REF!&amp;Audit!#REF!,"") &amp; IF(Audit!#REF!&lt;&gt;1,U265,"")</f>
        <v>#REF!</v>
      </c>
      <c r="K265" s="17" t="e">
        <f>VLOOKUP(Audit!#REF!,$V$3:$AE$12,10,FALSE) &amp; Audit!#REF! &amp; VLOOKUP(Audit!#REF!,$V$13:$AE$22,10,FALSE) &amp; IF(Audit!#REF!=10,Audit!#REF!&amp;Audit!#REF!,"") &amp; IF(Audit!#REF!&lt;&gt;1,U265,"")</f>
        <v>#REF!</v>
      </c>
      <c r="L265" s="10" t="e">
        <f>Audit!#REF!</f>
        <v>#REF!</v>
      </c>
      <c r="M265" s="10" t="e">
        <f t="shared" si="129"/>
        <v>#REF!</v>
      </c>
      <c r="N265" s="10" t="e">
        <f t="shared" si="130"/>
        <v>#REF!</v>
      </c>
      <c r="O265" s="10" t="e">
        <f t="shared" si="131"/>
        <v>#REF!</v>
      </c>
      <c r="P265" s="10" t="e">
        <f t="shared" si="132"/>
        <v>#REF!</v>
      </c>
      <c r="Q265" s="10" t="e">
        <f t="shared" si="133"/>
        <v>#REF!</v>
      </c>
      <c r="R265" s="10" t="e">
        <f t="shared" si="134"/>
        <v>#REF!</v>
      </c>
      <c r="S265" s="10" t="e">
        <f t="shared" si="135"/>
        <v>#REF!</v>
      </c>
      <c r="T265" s="10" t="e">
        <f t="shared" si="136"/>
        <v>#REF!</v>
      </c>
      <c r="U265" s="17" t="e">
        <f>IF(Audit!#REF!="","",VLOOKUP(Audit!#REF!,$W$26:$X$35,2,FALSE)) &amp; Audit!#REF! &amp; IF(Audit!#REF!="","",IF(Audit!#REF!&lt;=1.4,VLOOKUP(Audit!#REF!,$W$38:X310,2,FALSE),VLOOKUP(Audit!#REF!,$W$51:$X$61,2,FALSE))) &amp; IF(Audit!#REF!="","",VLOOKUP(Audit!#REF!,$Y$26:$Z$35,2,FALSE) &amp; Audit!#REF! &amp; IF(Audit!#REF!="","",IF(Audit!#REF!&lt;=1.4,VLOOKUP(Audit!#REF!,$Y$38:$Z$48,2,FALSE),VLOOKUP(Audit!#REF!,$Y$51:$Z$61,2,FALSE))))</f>
        <v>#REF!</v>
      </c>
      <c r="V265" s="21"/>
      <c r="AH265" s="49" t="e">
        <f>Audit!#REF!</f>
        <v>#REF!</v>
      </c>
      <c r="AI265" s="50" t="e">
        <f>VLOOKUP(Audit!#REF!,$V$3:$AE$12,2,FALSE)&amp; IF(Audit!#REF!=10,Audit!#REF!,"")</f>
        <v>#REF!</v>
      </c>
      <c r="AJ265" s="50" t="e">
        <f>VLOOKUP(Audit!#REF!,$V$13:$AE$22,2,FALSE)&amp; IF(Audit!#REF!=10,Audit!#REF!,"")</f>
        <v>#REF!</v>
      </c>
      <c r="AK265" s="47" t="e">
        <f t="shared" si="137"/>
        <v>#REF!</v>
      </c>
      <c r="AL265" s="50" t="e">
        <f>VLOOKUP(Audit!#REF!,$V$3:$AE$12,3,FALSE)&amp; IF(Audit!#REF!=10,Audit!#REF!,"")</f>
        <v>#REF!</v>
      </c>
      <c r="AM265" s="50" t="e">
        <f>VLOOKUP(Audit!#REF!,$V$13:$AE$22,3,FALSE)&amp; IF(Audit!#REF!=10,Audit!#REF!,"")</f>
        <v>#REF!</v>
      </c>
      <c r="AN265" s="47" t="e">
        <f t="shared" si="138"/>
        <v>#REF!</v>
      </c>
      <c r="AO265" s="50" t="e">
        <f>VLOOKUP(Audit!#REF!,$V$3:$AE$12,4,FALSE) &amp;  Audit!#REF! &amp; IF(Audit!#REF!=10,Audit!#REF!,"")</f>
        <v>#REF!</v>
      </c>
      <c r="AP265" s="50" t="e">
        <f>VLOOKUP(Audit!#REF!,$V$13:$AE$22,4,FALSE)&amp; IF(Audit!#REF!=10,Audit!#REF!,"")</f>
        <v>#REF!</v>
      </c>
      <c r="AQ265" s="47" t="e">
        <f t="shared" si="139"/>
        <v>#REF!</v>
      </c>
      <c r="AR265" s="50" t="e">
        <f>VLOOKUP(Audit!#REF!,$V$3:$AE$12,5,FALSE)&amp; IF(Audit!#REF!=10,Audit!#REF!,"")</f>
        <v>#REF!</v>
      </c>
      <c r="AS265" s="50" t="e">
        <f>VLOOKUP(Audit!#REF!,$V$13:$AE$22,5,FALSE)&amp; IF(Audit!#REF!=10,Audit!#REF!,"")</f>
        <v>#REF!</v>
      </c>
      <c r="AT265" s="47" t="e">
        <f t="shared" si="140"/>
        <v>#REF!</v>
      </c>
      <c r="AU265" s="50" t="e">
        <f>VLOOKUP(Audit!#REF!,$V$3:$AE$12,6,FALSE)&amp; IF(Audit!#REF!=10,Audit!#REF!,"")</f>
        <v>#REF!</v>
      </c>
      <c r="AV265" s="50" t="e">
        <f>VLOOKUP(Audit!#REF!,$V$13:$AE$22,6,FALSE)&amp; IF(Audit!#REF!=10,Audit!#REF!,"")</f>
        <v>#REF!</v>
      </c>
      <c r="AW265" s="47" t="e">
        <f t="shared" si="141"/>
        <v>#REF!</v>
      </c>
      <c r="AX265" s="50" t="e">
        <f>VLOOKUP(Audit!#REF!,$V$3:$AE$12,7,FALSE)&amp; IF(Audit!#REF!=10,Audit!#REF!,"")</f>
        <v>#REF!</v>
      </c>
      <c r="AY265" s="50" t="e">
        <f>VLOOKUP(Audit!#REF!,$V$13:$AE$22,7,FALSE) &amp; IF(Audit!#REF!=10,Audit!#REF!,"")</f>
        <v>#REF!</v>
      </c>
      <c r="AZ265" s="47" t="e">
        <f t="shared" si="142"/>
        <v>#REF!</v>
      </c>
      <c r="BA265" s="50" t="e">
        <f>VLOOKUP(Audit!#REF!,$V$3:$AE$12,8,FALSE)&amp; Audit!#REF! &amp; IF(Audit!#REF!=10,Audit!#REF!,"")</f>
        <v>#REF!</v>
      </c>
      <c r="BB265" s="50" t="e">
        <f>VLOOKUP(Audit!#REF!,$V$13:$AE$22,8,FALSE) &amp; IF(Audit!#REF!=10,Audit!#REF!,"")</f>
        <v>#REF!</v>
      </c>
      <c r="BC265" s="47" t="e">
        <f t="shared" si="143"/>
        <v>#REF!</v>
      </c>
      <c r="BD265" s="50" t="e">
        <f>VLOOKUP(Audit!#REF!,$V$3:$AE$12,9,FALSE)&amp; IF(Audit!#REF!=10,Audit!#REF!,"")</f>
        <v>#REF!</v>
      </c>
      <c r="BE265" s="50" t="e">
        <f>VLOOKUP(Audit!#REF!,$V$13:$AE$22,9,FALSE) &amp; IF(Audit!#REF!=10,Audit!#REF!,"") &amp; IF(Audit!#REF!&lt;&gt;1,U265,"")</f>
        <v>#REF!</v>
      </c>
      <c r="BF265" s="47" t="e">
        <f t="shared" si="144"/>
        <v>#REF!</v>
      </c>
      <c r="BG265" s="50" t="e">
        <f>VLOOKUP(Audit!#REF!,$V$3:$AE$12,10,FALSE) &amp; Audit!#REF! &amp; IF(Audit!#REF!=10,Audit!#REF!,"")</f>
        <v>#REF!</v>
      </c>
      <c r="BH265" s="50" t="e">
        <f>VLOOKUP(Audit!#REF!,$V$13:$AE$22,10,FALSE) &amp; IF(Audit!#REF!=10,Audit!#REF!,"") &amp; IF(Audit!#REF!&lt;&gt;1,U265,"")</f>
        <v>#REF!</v>
      </c>
      <c r="BI265" s="47" t="e">
        <f t="shared" si="145"/>
        <v>#REF!</v>
      </c>
      <c r="BJ265" s="48" t="str">
        <f t="shared" si="146"/>
        <v/>
      </c>
      <c r="BK265" s="48" t="str">
        <f t="shared" si="147"/>
        <v/>
      </c>
      <c r="BL265" s="48" t="str">
        <f t="shared" si="148"/>
        <v/>
      </c>
      <c r="BM265" s="48" t="str">
        <f t="shared" si="149"/>
        <v/>
      </c>
      <c r="BN265" s="48" t="str">
        <f t="shared" si="150"/>
        <v/>
      </c>
      <c r="BO265" s="48" t="str">
        <f t="shared" si="151"/>
        <v/>
      </c>
      <c r="BP265" s="48" t="str">
        <f t="shared" si="152"/>
        <v/>
      </c>
      <c r="BQ265" s="48" t="str">
        <f t="shared" si="153"/>
        <v/>
      </c>
      <c r="BR265" s="48" t="str">
        <f t="shared" si="154"/>
        <v/>
      </c>
      <c r="BS265" s="48" t="str">
        <f t="shared" si="155"/>
        <v/>
      </c>
      <c r="BT265" s="48" t="str">
        <f t="shared" si="156"/>
        <v/>
      </c>
      <c r="BU265" s="48" t="str">
        <f t="shared" si="157"/>
        <v/>
      </c>
    </row>
    <row r="266" spans="1:73">
      <c r="A266" s="10" t="e">
        <f>Audit!#REF!</f>
        <v>#REF!</v>
      </c>
      <c r="B266" s="10" t="e">
        <f t="shared" si="128"/>
        <v>#REF!</v>
      </c>
      <c r="C266" s="17" t="e">
        <f>VLOOKUP(Audit!#REF!,$V$3:$AE$12,2,FALSE) &amp; VLOOKUP(Audit!#REF!,$V$13:$AE$22,2,FALSE)&amp; IF(Audit!#REF!=10,Audit!#REF!&amp;Audit!#REF!,"")</f>
        <v>#REF!</v>
      </c>
      <c r="D266" s="17" t="e">
        <f>VLOOKUP(Audit!#REF!,$V$3:$AE$12,3,FALSE) &amp; VLOOKUP(Audit!#REF!,$V$13:$AE$22,3,FALSE) &amp;IF(Audit!#REF!=10,Audit!#REF!&amp;Audit!#REF!,"")</f>
        <v>#REF!</v>
      </c>
      <c r="E266" s="17" t="e">
        <f>VLOOKUP(Audit!#REF!,$V$3:$AE$12,4,FALSE)&amp; Audit!#REF! &amp; VLOOKUP(Audit!#REF!,$V$13:$AE$22,4,FALSE)&amp; IF(Audit!#REF!=10,Audit!#REF!&amp;Audit!#REF!,"")</f>
        <v>#REF!</v>
      </c>
      <c r="F266" s="17" t="e">
        <f>VLOOKUP(Audit!#REF!,$V$3:$AE$12,5,FALSE) &amp; VLOOKUP(Audit!#REF!,$V$13:$AE$22,5,FALSE)&amp; IF(Audit!#REF!=10,Audit!#REF!&amp;Audit!#REF!,"")</f>
        <v>#REF!</v>
      </c>
      <c r="G266" s="17" t="e">
        <f>VLOOKUP(Audit!#REF!,$V$3:$AE$12,6,FALSE) &amp; VLOOKUP(Audit!#REF!,$V$13:$AE$22,6,FALSE)&amp; IF(Audit!#REF!=10,Audit!#REF!&amp;Audit!#REF!,"")</f>
        <v>#REF!</v>
      </c>
      <c r="H266" s="17" t="e">
        <f>VLOOKUP(Audit!#REF!,$V$3:$AE$12,7,FALSE) &amp; VLOOKUP(Audit!#REF!,$V$13:$AE$22,7,FALSE)&amp;IF(Audit!#REF!=10,Audit!#REF!&amp;Audit!#REF!,"")</f>
        <v>#REF!</v>
      </c>
      <c r="I266" s="17" t="e">
        <f>VLOOKUP(Audit!#REF!,$V$3:$AE$12,8,FALSE) &amp; Audit!#REF! &amp; VLOOKUP(Audit!#REF!,$V$13:$AE$22,8,FALSE)&amp;IF(Audit!#REF!=10,Audit!#REF!&amp;Audit!#REF!,"")</f>
        <v>#REF!</v>
      </c>
      <c r="J266" s="17" t="e">
        <f>VLOOKUP(Audit!#REF!,$V$3:$AE$12,9,FALSE) &amp; VLOOKUP(Audit!#REF!,$V$13:$AE$22,9,FALSE) &amp; IF(Audit!#REF!=10,Audit!#REF!&amp;Audit!#REF!,"") &amp; IF(Audit!#REF!&lt;&gt;1,U266,"")</f>
        <v>#REF!</v>
      </c>
      <c r="K266" s="17" t="e">
        <f>VLOOKUP(Audit!#REF!,$V$3:$AE$12,10,FALSE) &amp; Audit!#REF! &amp; VLOOKUP(Audit!#REF!,$V$13:$AE$22,10,FALSE) &amp; IF(Audit!#REF!=10,Audit!#REF!&amp;Audit!#REF!,"") &amp; IF(Audit!#REF!&lt;&gt;1,U266,"")</f>
        <v>#REF!</v>
      </c>
      <c r="L266" s="10" t="e">
        <f>Audit!#REF!</f>
        <v>#REF!</v>
      </c>
      <c r="M266" s="10" t="e">
        <f t="shared" si="129"/>
        <v>#REF!</v>
      </c>
      <c r="N266" s="10" t="e">
        <f t="shared" si="130"/>
        <v>#REF!</v>
      </c>
      <c r="O266" s="10" t="e">
        <f t="shared" si="131"/>
        <v>#REF!</v>
      </c>
      <c r="P266" s="10" t="e">
        <f t="shared" si="132"/>
        <v>#REF!</v>
      </c>
      <c r="Q266" s="10" t="e">
        <f t="shared" si="133"/>
        <v>#REF!</v>
      </c>
      <c r="R266" s="10" t="e">
        <f t="shared" si="134"/>
        <v>#REF!</v>
      </c>
      <c r="S266" s="10" t="e">
        <f t="shared" si="135"/>
        <v>#REF!</v>
      </c>
      <c r="T266" s="10" t="e">
        <f t="shared" si="136"/>
        <v>#REF!</v>
      </c>
      <c r="U266" s="17" t="e">
        <f>IF(Audit!#REF!="","",VLOOKUP(Audit!#REF!,$W$26:$X$35,2,FALSE)) &amp; Audit!#REF! &amp; IF(Audit!#REF!="","",IF(Audit!#REF!&lt;=1.4,VLOOKUP(Audit!#REF!,$W$38:X311,2,FALSE),VLOOKUP(Audit!#REF!,$W$51:$X$61,2,FALSE))) &amp; IF(Audit!#REF!="","",VLOOKUP(Audit!#REF!,$Y$26:$Z$35,2,FALSE) &amp; Audit!#REF! &amp; IF(Audit!#REF!="","",IF(Audit!#REF!&lt;=1.4,VLOOKUP(Audit!#REF!,$Y$38:$Z$48,2,FALSE),VLOOKUP(Audit!#REF!,$Y$51:$Z$61,2,FALSE))))</f>
        <v>#REF!</v>
      </c>
      <c r="V266" s="21"/>
      <c r="AH266" s="49" t="e">
        <f>Audit!#REF!</f>
        <v>#REF!</v>
      </c>
      <c r="AI266" s="50" t="e">
        <f>VLOOKUP(Audit!#REF!,$V$3:$AE$12,2,FALSE)&amp; IF(Audit!#REF!=10,Audit!#REF!,"")</f>
        <v>#REF!</v>
      </c>
      <c r="AJ266" s="50" t="e">
        <f>VLOOKUP(Audit!#REF!,$V$13:$AE$22,2,FALSE)&amp; IF(Audit!#REF!=10,Audit!#REF!,"")</f>
        <v>#REF!</v>
      </c>
      <c r="AK266" s="47" t="e">
        <f t="shared" si="137"/>
        <v>#REF!</v>
      </c>
      <c r="AL266" s="50" t="e">
        <f>VLOOKUP(Audit!#REF!,$V$3:$AE$12,3,FALSE)&amp; IF(Audit!#REF!=10,Audit!#REF!,"")</f>
        <v>#REF!</v>
      </c>
      <c r="AM266" s="50" t="e">
        <f>VLOOKUP(Audit!#REF!,$V$13:$AE$22,3,FALSE)&amp; IF(Audit!#REF!=10,Audit!#REF!,"")</f>
        <v>#REF!</v>
      </c>
      <c r="AN266" s="47" t="e">
        <f t="shared" si="138"/>
        <v>#REF!</v>
      </c>
      <c r="AO266" s="50" t="e">
        <f>VLOOKUP(Audit!#REF!,$V$3:$AE$12,4,FALSE) &amp;  Audit!#REF! &amp; IF(Audit!#REF!=10,Audit!#REF!,"")</f>
        <v>#REF!</v>
      </c>
      <c r="AP266" s="50" t="e">
        <f>VLOOKUP(Audit!#REF!,$V$13:$AE$22,4,FALSE)&amp; IF(Audit!#REF!=10,Audit!#REF!,"")</f>
        <v>#REF!</v>
      </c>
      <c r="AQ266" s="47" t="e">
        <f t="shared" si="139"/>
        <v>#REF!</v>
      </c>
      <c r="AR266" s="50" t="e">
        <f>VLOOKUP(Audit!#REF!,$V$3:$AE$12,5,FALSE)&amp; IF(Audit!#REF!=10,Audit!#REF!,"")</f>
        <v>#REF!</v>
      </c>
      <c r="AS266" s="50" t="e">
        <f>VLOOKUP(Audit!#REF!,$V$13:$AE$22,5,FALSE)&amp; IF(Audit!#REF!=10,Audit!#REF!,"")</f>
        <v>#REF!</v>
      </c>
      <c r="AT266" s="47" t="e">
        <f t="shared" si="140"/>
        <v>#REF!</v>
      </c>
      <c r="AU266" s="50" t="e">
        <f>VLOOKUP(Audit!#REF!,$V$3:$AE$12,6,FALSE)&amp; IF(Audit!#REF!=10,Audit!#REF!,"")</f>
        <v>#REF!</v>
      </c>
      <c r="AV266" s="50" t="e">
        <f>VLOOKUP(Audit!#REF!,$V$13:$AE$22,6,FALSE)&amp; IF(Audit!#REF!=10,Audit!#REF!,"")</f>
        <v>#REF!</v>
      </c>
      <c r="AW266" s="47" t="e">
        <f t="shared" si="141"/>
        <v>#REF!</v>
      </c>
      <c r="AX266" s="50" t="e">
        <f>VLOOKUP(Audit!#REF!,$V$3:$AE$12,7,FALSE)&amp; IF(Audit!#REF!=10,Audit!#REF!,"")</f>
        <v>#REF!</v>
      </c>
      <c r="AY266" s="50" t="e">
        <f>VLOOKUP(Audit!#REF!,$V$13:$AE$22,7,FALSE) &amp; IF(Audit!#REF!=10,Audit!#REF!,"")</f>
        <v>#REF!</v>
      </c>
      <c r="AZ266" s="47" t="e">
        <f t="shared" si="142"/>
        <v>#REF!</v>
      </c>
      <c r="BA266" s="50" t="e">
        <f>VLOOKUP(Audit!#REF!,$V$3:$AE$12,8,FALSE)&amp; Audit!#REF! &amp; IF(Audit!#REF!=10,Audit!#REF!,"")</f>
        <v>#REF!</v>
      </c>
      <c r="BB266" s="50" t="e">
        <f>VLOOKUP(Audit!#REF!,$V$13:$AE$22,8,FALSE) &amp; IF(Audit!#REF!=10,Audit!#REF!,"")</f>
        <v>#REF!</v>
      </c>
      <c r="BC266" s="47" t="e">
        <f t="shared" si="143"/>
        <v>#REF!</v>
      </c>
      <c r="BD266" s="50" t="e">
        <f>VLOOKUP(Audit!#REF!,$V$3:$AE$12,9,FALSE)&amp; IF(Audit!#REF!=10,Audit!#REF!,"")</f>
        <v>#REF!</v>
      </c>
      <c r="BE266" s="50" t="e">
        <f>VLOOKUP(Audit!#REF!,$V$13:$AE$22,9,FALSE) &amp; IF(Audit!#REF!=10,Audit!#REF!,"") &amp; IF(Audit!#REF!&lt;&gt;1,U266,"")</f>
        <v>#REF!</v>
      </c>
      <c r="BF266" s="47" t="e">
        <f t="shared" si="144"/>
        <v>#REF!</v>
      </c>
      <c r="BG266" s="50" t="e">
        <f>VLOOKUP(Audit!#REF!,$V$3:$AE$12,10,FALSE) &amp; Audit!#REF! &amp; IF(Audit!#REF!=10,Audit!#REF!,"")</f>
        <v>#REF!</v>
      </c>
      <c r="BH266" s="50" t="e">
        <f>VLOOKUP(Audit!#REF!,$V$13:$AE$22,10,FALSE) &amp; IF(Audit!#REF!=10,Audit!#REF!,"") &amp; IF(Audit!#REF!&lt;&gt;1,U266,"")</f>
        <v>#REF!</v>
      </c>
      <c r="BI266" s="47" t="e">
        <f t="shared" si="145"/>
        <v>#REF!</v>
      </c>
      <c r="BJ266" s="48" t="str">
        <f t="shared" si="146"/>
        <v/>
      </c>
      <c r="BK266" s="48" t="str">
        <f t="shared" si="147"/>
        <v/>
      </c>
      <c r="BL266" s="48" t="str">
        <f t="shared" si="148"/>
        <v/>
      </c>
      <c r="BM266" s="48" t="str">
        <f t="shared" si="149"/>
        <v/>
      </c>
      <c r="BN266" s="48" t="str">
        <f t="shared" si="150"/>
        <v/>
      </c>
      <c r="BO266" s="48" t="str">
        <f t="shared" si="151"/>
        <v/>
      </c>
      <c r="BP266" s="48" t="str">
        <f t="shared" si="152"/>
        <v/>
      </c>
      <c r="BQ266" s="48" t="str">
        <f t="shared" si="153"/>
        <v/>
      </c>
      <c r="BR266" s="48" t="str">
        <f t="shared" si="154"/>
        <v/>
      </c>
      <c r="BS266" s="48" t="str">
        <f t="shared" si="155"/>
        <v/>
      </c>
      <c r="BT266" s="48" t="str">
        <f t="shared" si="156"/>
        <v/>
      </c>
      <c r="BU266" s="48" t="str">
        <f t="shared" si="157"/>
        <v/>
      </c>
    </row>
    <row r="267" spans="1:73">
      <c r="A267" s="10" t="e">
        <f>Audit!#REF!</f>
        <v>#REF!</v>
      </c>
      <c r="B267" s="10" t="e">
        <f t="shared" si="128"/>
        <v>#REF!</v>
      </c>
      <c r="C267" s="17" t="e">
        <f>VLOOKUP(Audit!#REF!,$V$3:$AE$12,2,FALSE) &amp; VLOOKUP(Audit!#REF!,$V$13:$AE$22,2,FALSE)&amp; IF(Audit!#REF!=10,Audit!#REF!&amp;Audit!#REF!,"")</f>
        <v>#REF!</v>
      </c>
      <c r="D267" s="17" t="e">
        <f>VLOOKUP(Audit!#REF!,$V$3:$AE$12,3,FALSE) &amp; VLOOKUP(Audit!#REF!,$V$13:$AE$22,3,FALSE) &amp;IF(Audit!#REF!=10,Audit!#REF!&amp;Audit!#REF!,"")</f>
        <v>#REF!</v>
      </c>
      <c r="E267" s="17" t="e">
        <f>VLOOKUP(Audit!#REF!,$V$3:$AE$12,4,FALSE)&amp; Audit!#REF! &amp; VLOOKUP(Audit!#REF!,$V$13:$AE$22,4,FALSE)&amp; IF(Audit!#REF!=10,Audit!#REF!&amp;Audit!#REF!,"")</f>
        <v>#REF!</v>
      </c>
      <c r="F267" s="17" t="e">
        <f>VLOOKUP(Audit!#REF!,$V$3:$AE$12,5,FALSE) &amp; VLOOKUP(Audit!#REF!,$V$13:$AE$22,5,FALSE)&amp; IF(Audit!#REF!=10,Audit!#REF!&amp;Audit!#REF!,"")</f>
        <v>#REF!</v>
      </c>
      <c r="G267" s="17" t="e">
        <f>VLOOKUP(Audit!#REF!,$V$3:$AE$12,6,FALSE) &amp; VLOOKUP(Audit!#REF!,$V$13:$AE$22,6,FALSE)&amp; IF(Audit!#REF!=10,Audit!#REF!&amp;Audit!#REF!,"")</f>
        <v>#REF!</v>
      </c>
      <c r="H267" s="17" t="e">
        <f>VLOOKUP(Audit!#REF!,$V$3:$AE$12,7,FALSE) &amp; VLOOKUP(Audit!#REF!,$V$13:$AE$22,7,FALSE)&amp;IF(Audit!#REF!=10,Audit!#REF!&amp;Audit!#REF!,"")</f>
        <v>#REF!</v>
      </c>
      <c r="I267" s="17" t="e">
        <f>VLOOKUP(Audit!#REF!,$V$3:$AE$12,8,FALSE) &amp; Audit!#REF! &amp; VLOOKUP(Audit!#REF!,$V$13:$AE$22,8,FALSE)&amp;IF(Audit!#REF!=10,Audit!#REF!&amp;Audit!#REF!,"")</f>
        <v>#REF!</v>
      </c>
      <c r="J267" s="17" t="e">
        <f>VLOOKUP(Audit!#REF!,$V$3:$AE$12,9,FALSE) &amp; VLOOKUP(Audit!#REF!,$V$13:$AE$22,9,FALSE) &amp; IF(Audit!#REF!=10,Audit!#REF!&amp;Audit!#REF!,"") &amp; IF(Audit!#REF!&lt;&gt;1,U267,"")</f>
        <v>#REF!</v>
      </c>
      <c r="K267" s="17" t="e">
        <f>VLOOKUP(Audit!#REF!,$V$3:$AE$12,10,FALSE) &amp; Audit!#REF! &amp; VLOOKUP(Audit!#REF!,$V$13:$AE$22,10,FALSE) &amp; IF(Audit!#REF!=10,Audit!#REF!&amp;Audit!#REF!,"") &amp; IF(Audit!#REF!&lt;&gt;1,U267,"")</f>
        <v>#REF!</v>
      </c>
      <c r="L267" s="10" t="e">
        <f>Audit!#REF!</f>
        <v>#REF!</v>
      </c>
      <c r="M267" s="10" t="e">
        <f t="shared" si="129"/>
        <v>#REF!</v>
      </c>
      <c r="N267" s="10" t="e">
        <f t="shared" si="130"/>
        <v>#REF!</v>
      </c>
      <c r="O267" s="10" t="e">
        <f t="shared" si="131"/>
        <v>#REF!</v>
      </c>
      <c r="P267" s="10" t="e">
        <f t="shared" si="132"/>
        <v>#REF!</v>
      </c>
      <c r="Q267" s="10" t="e">
        <f t="shared" si="133"/>
        <v>#REF!</v>
      </c>
      <c r="R267" s="10" t="e">
        <f t="shared" si="134"/>
        <v>#REF!</v>
      </c>
      <c r="S267" s="10" t="e">
        <f t="shared" si="135"/>
        <v>#REF!</v>
      </c>
      <c r="T267" s="10" t="e">
        <f t="shared" si="136"/>
        <v>#REF!</v>
      </c>
      <c r="U267" s="17" t="e">
        <f>IF(Audit!#REF!="","",VLOOKUP(Audit!#REF!,$W$26:$X$35,2,FALSE)) &amp; Audit!#REF! &amp; IF(Audit!#REF!="","",IF(Audit!#REF!&lt;=1.4,VLOOKUP(Audit!#REF!,$W$38:X312,2,FALSE),VLOOKUP(Audit!#REF!,$W$51:$X$61,2,FALSE))) &amp; IF(Audit!#REF!="","",VLOOKUP(Audit!#REF!,$Y$26:$Z$35,2,FALSE) &amp; Audit!#REF! &amp; IF(Audit!#REF!="","",IF(Audit!#REF!&lt;=1.4,VLOOKUP(Audit!#REF!,$Y$38:$Z$48,2,FALSE),VLOOKUP(Audit!#REF!,$Y$51:$Z$61,2,FALSE))))</f>
        <v>#REF!</v>
      </c>
      <c r="V267" s="21"/>
      <c r="AH267" s="49" t="e">
        <f>Audit!#REF!</f>
        <v>#REF!</v>
      </c>
      <c r="AI267" s="50" t="e">
        <f>VLOOKUP(Audit!#REF!,$V$3:$AE$12,2,FALSE)&amp; IF(Audit!#REF!=10,Audit!#REF!,"")</f>
        <v>#REF!</v>
      </c>
      <c r="AJ267" s="50" t="e">
        <f>VLOOKUP(Audit!#REF!,$V$13:$AE$22,2,FALSE)&amp; IF(Audit!#REF!=10,Audit!#REF!,"")</f>
        <v>#REF!</v>
      </c>
      <c r="AK267" s="47" t="e">
        <f t="shared" si="137"/>
        <v>#REF!</v>
      </c>
      <c r="AL267" s="50" t="e">
        <f>VLOOKUP(Audit!#REF!,$V$3:$AE$12,3,FALSE)&amp; IF(Audit!#REF!=10,Audit!#REF!,"")</f>
        <v>#REF!</v>
      </c>
      <c r="AM267" s="50" t="e">
        <f>VLOOKUP(Audit!#REF!,$V$13:$AE$22,3,FALSE)&amp; IF(Audit!#REF!=10,Audit!#REF!,"")</f>
        <v>#REF!</v>
      </c>
      <c r="AN267" s="47" t="e">
        <f t="shared" si="138"/>
        <v>#REF!</v>
      </c>
      <c r="AO267" s="50" t="e">
        <f>VLOOKUP(Audit!#REF!,$V$3:$AE$12,4,FALSE) &amp;  Audit!#REF! &amp; IF(Audit!#REF!=10,Audit!#REF!,"")</f>
        <v>#REF!</v>
      </c>
      <c r="AP267" s="50" t="e">
        <f>VLOOKUP(Audit!#REF!,$V$13:$AE$22,4,FALSE)&amp; IF(Audit!#REF!=10,Audit!#REF!,"")</f>
        <v>#REF!</v>
      </c>
      <c r="AQ267" s="47" t="e">
        <f t="shared" si="139"/>
        <v>#REF!</v>
      </c>
      <c r="AR267" s="50" t="e">
        <f>VLOOKUP(Audit!#REF!,$V$3:$AE$12,5,FALSE)&amp; IF(Audit!#REF!=10,Audit!#REF!,"")</f>
        <v>#REF!</v>
      </c>
      <c r="AS267" s="50" t="e">
        <f>VLOOKUP(Audit!#REF!,$V$13:$AE$22,5,FALSE)&amp; IF(Audit!#REF!=10,Audit!#REF!,"")</f>
        <v>#REF!</v>
      </c>
      <c r="AT267" s="47" t="e">
        <f t="shared" si="140"/>
        <v>#REF!</v>
      </c>
      <c r="AU267" s="50" t="e">
        <f>VLOOKUP(Audit!#REF!,$V$3:$AE$12,6,FALSE)&amp; IF(Audit!#REF!=10,Audit!#REF!,"")</f>
        <v>#REF!</v>
      </c>
      <c r="AV267" s="50" t="e">
        <f>VLOOKUP(Audit!#REF!,$V$13:$AE$22,6,FALSE)&amp; IF(Audit!#REF!=10,Audit!#REF!,"")</f>
        <v>#REF!</v>
      </c>
      <c r="AW267" s="47" t="e">
        <f t="shared" si="141"/>
        <v>#REF!</v>
      </c>
      <c r="AX267" s="50" t="e">
        <f>VLOOKUP(Audit!#REF!,$V$3:$AE$12,7,FALSE)&amp; IF(Audit!#REF!=10,Audit!#REF!,"")</f>
        <v>#REF!</v>
      </c>
      <c r="AY267" s="50" t="e">
        <f>VLOOKUP(Audit!#REF!,$V$13:$AE$22,7,FALSE) &amp; IF(Audit!#REF!=10,Audit!#REF!,"")</f>
        <v>#REF!</v>
      </c>
      <c r="AZ267" s="47" t="e">
        <f t="shared" si="142"/>
        <v>#REF!</v>
      </c>
      <c r="BA267" s="50" t="e">
        <f>VLOOKUP(Audit!#REF!,$V$3:$AE$12,8,FALSE)&amp; Audit!#REF! &amp; IF(Audit!#REF!=10,Audit!#REF!,"")</f>
        <v>#REF!</v>
      </c>
      <c r="BB267" s="50" t="e">
        <f>VLOOKUP(Audit!#REF!,$V$13:$AE$22,8,FALSE) &amp; IF(Audit!#REF!=10,Audit!#REF!,"")</f>
        <v>#REF!</v>
      </c>
      <c r="BC267" s="47" t="e">
        <f t="shared" si="143"/>
        <v>#REF!</v>
      </c>
      <c r="BD267" s="50" t="e">
        <f>VLOOKUP(Audit!#REF!,$V$3:$AE$12,9,FALSE)&amp; IF(Audit!#REF!=10,Audit!#REF!,"")</f>
        <v>#REF!</v>
      </c>
      <c r="BE267" s="50" t="e">
        <f>VLOOKUP(Audit!#REF!,$V$13:$AE$22,9,FALSE) &amp; IF(Audit!#REF!=10,Audit!#REF!,"") &amp; IF(Audit!#REF!&lt;&gt;1,U267,"")</f>
        <v>#REF!</v>
      </c>
      <c r="BF267" s="47" t="e">
        <f t="shared" si="144"/>
        <v>#REF!</v>
      </c>
      <c r="BG267" s="50" t="e">
        <f>VLOOKUP(Audit!#REF!,$V$3:$AE$12,10,FALSE) &amp; Audit!#REF! &amp; IF(Audit!#REF!=10,Audit!#REF!,"")</f>
        <v>#REF!</v>
      </c>
      <c r="BH267" s="50" t="e">
        <f>VLOOKUP(Audit!#REF!,$V$13:$AE$22,10,FALSE) &amp; IF(Audit!#REF!=10,Audit!#REF!,"") &amp; IF(Audit!#REF!&lt;&gt;1,U267,"")</f>
        <v>#REF!</v>
      </c>
      <c r="BI267" s="47" t="e">
        <f t="shared" si="145"/>
        <v>#REF!</v>
      </c>
      <c r="BJ267" s="48" t="str">
        <f t="shared" si="146"/>
        <v/>
      </c>
      <c r="BK267" s="48" t="str">
        <f t="shared" si="147"/>
        <v/>
      </c>
      <c r="BL267" s="48" t="str">
        <f t="shared" si="148"/>
        <v/>
      </c>
      <c r="BM267" s="48" t="str">
        <f t="shared" si="149"/>
        <v/>
      </c>
      <c r="BN267" s="48" t="str">
        <f t="shared" si="150"/>
        <v/>
      </c>
      <c r="BO267" s="48" t="str">
        <f t="shared" si="151"/>
        <v/>
      </c>
      <c r="BP267" s="48" t="str">
        <f t="shared" si="152"/>
        <v/>
      </c>
      <c r="BQ267" s="48" t="str">
        <f t="shared" si="153"/>
        <v/>
      </c>
      <c r="BR267" s="48" t="str">
        <f t="shared" si="154"/>
        <v/>
      </c>
      <c r="BS267" s="48" t="str">
        <f t="shared" si="155"/>
        <v/>
      </c>
      <c r="BT267" s="48" t="str">
        <f t="shared" si="156"/>
        <v/>
      </c>
      <c r="BU267" s="48" t="str">
        <f t="shared" si="157"/>
        <v/>
      </c>
    </row>
    <row r="268" spans="1:73">
      <c r="A268" s="10" t="e">
        <f>Audit!#REF!</f>
        <v>#REF!</v>
      </c>
      <c r="B268" s="10" t="e">
        <f t="shared" si="128"/>
        <v>#REF!</v>
      </c>
      <c r="C268" s="17" t="e">
        <f>VLOOKUP(Audit!#REF!,$V$3:$AE$12,2,FALSE) &amp; VLOOKUP(Audit!#REF!,$V$13:$AE$22,2,FALSE)&amp; IF(Audit!#REF!=10,Audit!#REF!&amp;Audit!#REF!,"")</f>
        <v>#REF!</v>
      </c>
      <c r="D268" s="17" t="e">
        <f>VLOOKUP(Audit!#REF!,$V$3:$AE$12,3,FALSE) &amp; VLOOKUP(Audit!#REF!,$V$13:$AE$22,3,FALSE) &amp;IF(Audit!#REF!=10,Audit!#REF!&amp;Audit!#REF!,"")</f>
        <v>#REF!</v>
      </c>
      <c r="E268" s="17" t="e">
        <f>VLOOKUP(Audit!#REF!,$V$3:$AE$12,4,FALSE)&amp; Audit!#REF! &amp; VLOOKUP(Audit!#REF!,$V$13:$AE$22,4,FALSE)&amp; IF(Audit!#REF!=10,Audit!#REF!&amp;Audit!#REF!,"")</f>
        <v>#REF!</v>
      </c>
      <c r="F268" s="17" t="e">
        <f>VLOOKUP(Audit!#REF!,$V$3:$AE$12,5,FALSE) &amp; VLOOKUP(Audit!#REF!,$V$13:$AE$22,5,FALSE)&amp; IF(Audit!#REF!=10,Audit!#REF!&amp;Audit!#REF!,"")</f>
        <v>#REF!</v>
      </c>
      <c r="G268" s="17" t="e">
        <f>VLOOKUP(Audit!#REF!,$V$3:$AE$12,6,FALSE) &amp; VLOOKUP(Audit!#REF!,$V$13:$AE$22,6,FALSE)&amp; IF(Audit!#REF!=10,Audit!#REF!&amp;Audit!#REF!,"")</f>
        <v>#REF!</v>
      </c>
      <c r="H268" s="17" t="e">
        <f>VLOOKUP(Audit!#REF!,$V$3:$AE$12,7,FALSE) &amp; VLOOKUP(Audit!#REF!,$V$13:$AE$22,7,FALSE)&amp;IF(Audit!#REF!=10,Audit!#REF!&amp;Audit!#REF!,"")</f>
        <v>#REF!</v>
      </c>
      <c r="I268" s="17" t="e">
        <f>VLOOKUP(Audit!#REF!,$V$3:$AE$12,8,FALSE) &amp; Audit!#REF! &amp; VLOOKUP(Audit!#REF!,$V$13:$AE$22,8,FALSE)&amp;IF(Audit!#REF!=10,Audit!#REF!&amp;Audit!#REF!,"")</f>
        <v>#REF!</v>
      </c>
      <c r="J268" s="17" t="e">
        <f>VLOOKUP(Audit!#REF!,$V$3:$AE$12,9,FALSE) &amp; VLOOKUP(Audit!#REF!,$V$13:$AE$22,9,FALSE) &amp; IF(Audit!#REF!=10,Audit!#REF!&amp;Audit!#REF!,"") &amp; IF(Audit!#REF!&lt;&gt;1,U268,"")</f>
        <v>#REF!</v>
      </c>
      <c r="K268" s="17" t="e">
        <f>VLOOKUP(Audit!#REF!,$V$3:$AE$12,10,FALSE) &amp; Audit!#REF! &amp; VLOOKUP(Audit!#REF!,$V$13:$AE$22,10,FALSE) &amp; IF(Audit!#REF!=10,Audit!#REF!&amp;Audit!#REF!,"") &amp; IF(Audit!#REF!&lt;&gt;1,U268,"")</f>
        <v>#REF!</v>
      </c>
      <c r="L268" s="10" t="e">
        <f>Audit!#REF!</f>
        <v>#REF!</v>
      </c>
      <c r="M268" s="10" t="e">
        <f t="shared" si="129"/>
        <v>#REF!</v>
      </c>
      <c r="N268" s="10" t="e">
        <f t="shared" si="130"/>
        <v>#REF!</v>
      </c>
      <c r="O268" s="10" t="e">
        <f t="shared" si="131"/>
        <v>#REF!</v>
      </c>
      <c r="P268" s="10" t="e">
        <f t="shared" si="132"/>
        <v>#REF!</v>
      </c>
      <c r="Q268" s="10" t="e">
        <f t="shared" si="133"/>
        <v>#REF!</v>
      </c>
      <c r="R268" s="10" t="e">
        <f t="shared" si="134"/>
        <v>#REF!</v>
      </c>
      <c r="S268" s="10" t="e">
        <f t="shared" si="135"/>
        <v>#REF!</v>
      </c>
      <c r="T268" s="10" t="e">
        <f t="shared" si="136"/>
        <v>#REF!</v>
      </c>
      <c r="U268" s="17" t="e">
        <f>IF(Audit!#REF!="","",VLOOKUP(Audit!#REF!,$W$26:$X$35,2,FALSE)) &amp; Audit!#REF! &amp; IF(Audit!#REF!="","",IF(Audit!#REF!&lt;=1.4,VLOOKUP(Audit!#REF!,$W$38:X313,2,FALSE),VLOOKUP(Audit!#REF!,$W$51:$X$61,2,FALSE))) &amp; IF(Audit!#REF!="","",VLOOKUP(Audit!#REF!,$Y$26:$Z$35,2,FALSE) &amp; Audit!#REF! &amp; IF(Audit!#REF!="","",IF(Audit!#REF!&lt;=1.4,VLOOKUP(Audit!#REF!,$Y$38:$Z$48,2,FALSE),VLOOKUP(Audit!#REF!,$Y$51:$Z$61,2,FALSE))))</f>
        <v>#REF!</v>
      </c>
      <c r="V268" s="21"/>
      <c r="AH268" s="49" t="e">
        <f>Audit!#REF!</f>
        <v>#REF!</v>
      </c>
      <c r="AI268" s="50" t="e">
        <f>VLOOKUP(Audit!#REF!,$V$3:$AE$12,2,FALSE)&amp; IF(Audit!#REF!=10,Audit!#REF!,"")</f>
        <v>#REF!</v>
      </c>
      <c r="AJ268" s="50" t="e">
        <f>VLOOKUP(Audit!#REF!,$V$13:$AE$22,2,FALSE)&amp; IF(Audit!#REF!=10,Audit!#REF!,"")</f>
        <v>#REF!</v>
      </c>
      <c r="AK268" s="47" t="e">
        <f t="shared" si="137"/>
        <v>#REF!</v>
      </c>
      <c r="AL268" s="50" t="e">
        <f>VLOOKUP(Audit!#REF!,$V$3:$AE$12,3,FALSE)&amp; IF(Audit!#REF!=10,Audit!#REF!,"")</f>
        <v>#REF!</v>
      </c>
      <c r="AM268" s="50" t="e">
        <f>VLOOKUP(Audit!#REF!,$V$13:$AE$22,3,FALSE)&amp; IF(Audit!#REF!=10,Audit!#REF!,"")</f>
        <v>#REF!</v>
      </c>
      <c r="AN268" s="47" t="e">
        <f t="shared" si="138"/>
        <v>#REF!</v>
      </c>
      <c r="AO268" s="50" t="e">
        <f>VLOOKUP(Audit!#REF!,$V$3:$AE$12,4,FALSE) &amp;  Audit!#REF! &amp; IF(Audit!#REF!=10,Audit!#REF!,"")</f>
        <v>#REF!</v>
      </c>
      <c r="AP268" s="50" t="e">
        <f>VLOOKUP(Audit!#REF!,$V$13:$AE$22,4,FALSE)&amp; IF(Audit!#REF!=10,Audit!#REF!,"")</f>
        <v>#REF!</v>
      </c>
      <c r="AQ268" s="47" t="e">
        <f t="shared" si="139"/>
        <v>#REF!</v>
      </c>
      <c r="AR268" s="50" t="e">
        <f>VLOOKUP(Audit!#REF!,$V$3:$AE$12,5,FALSE)&amp; IF(Audit!#REF!=10,Audit!#REF!,"")</f>
        <v>#REF!</v>
      </c>
      <c r="AS268" s="50" t="e">
        <f>VLOOKUP(Audit!#REF!,$V$13:$AE$22,5,FALSE)&amp; IF(Audit!#REF!=10,Audit!#REF!,"")</f>
        <v>#REF!</v>
      </c>
      <c r="AT268" s="47" t="e">
        <f t="shared" si="140"/>
        <v>#REF!</v>
      </c>
      <c r="AU268" s="50" t="e">
        <f>VLOOKUP(Audit!#REF!,$V$3:$AE$12,6,FALSE)&amp; IF(Audit!#REF!=10,Audit!#REF!,"")</f>
        <v>#REF!</v>
      </c>
      <c r="AV268" s="50" t="e">
        <f>VLOOKUP(Audit!#REF!,$V$13:$AE$22,6,FALSE)&amp; IF(Audit!#REF!=10,Audit!#REF!,"")</f>
        <v>#REF!</v>
      </c>
      <c r="AW268" s="47" t="e">
        <f t="shared" si="141"/>
        <v>#REF!</v>
      </c>
      <c r="AX268" s="50" t="e">
        <f>VLOOKUP(Audit!#REF!,$V$3:$AE$12,7,FALSE)&amp; IF(Audit!#REF!=10,Audit!#REF!,"")</f>
        <v>#REF!</v>
      </c>
      <c r="AY268" s="50" t="e">
        <f>VLOOKUP(Audit!#REF!,$V$13:$AE$22,7,FALSE) &amp; IF(Audit!#REF!=10,Audit!#REF!,"")</f>
        <v>#REF!</v>
      </c>
      <c r="AZ268" s="47" t="e">
        <f t="shared" si="142"/>
        <v>#REF!</v>
      </c>
      <c r="BA268" s="50" t="e">
        <f>VLOOKUP(Audit!#REF!,$V$3:$AE$12,8,FALSE)&amp; Audit!#REF! &amp; IF(Audit!#REF!=10,Audit!#REF!,"")</f>
        <v>#REF!</v>
      </c>
      <c r="BB268" s="50" t="e">
        <f>VLOOKUP(Audit!#REF!,$V$13:$AE$22,8,FALSE) &amp; IF(Audit!#REF!=10,Audit!#REF!,"")</f>
        <v>#REF!</v>
      </c>
      <c r="BC268" s="47" t="e">
        <f t="shared" si="143"/>
        <v>#REF!</v>
      </c>
      <c r="BD268" s="50" t="e">
        <f>VLOOKUP(Audit!#REF!,$V$3:$AE$12,9,FALSE)&amp; IF(Audit!#REF!=10,Audit!#REF!,"")</f>
        <v>#REF!</v>
      </c>
      <c r="BE268" s="50" t="e">
        <f>VLOOKUP(Audit!#REF!,$V$13:$AE$22,9,FALSE) &amp; IF(Audit!#REF!=10,Audit!#REF!,"") &amp; IF(Audit!#REF!&lt;&gt;1,U268,"")</f>
        <v>#REF!</v>
      </c>
      <c r="BF268" s="47" t="e">
        <f t="shared" si="144"/>
        <v>#REF!</v>
      </c>
      <c r="BG268" s="50" t="e">
        <f>VLOOKUP(Audit!#REF!,$V$3:$AE$12,10,FALSE) &amp; Audit!#REF! &amp; IF(Audit!#REF!=10,Audit!#REF!,"")</f>
        <v>#REF!</v>
      </c>
      <c r="BH268" s="50" t="e">
        <f>VLOOKUP(Audit!#REF!,$V$13:$AE$22,10,FALSE) &amp; IF(Audit!#REF!=10,Audit!#REF!,"") &amp; IF(Audit!#REF!&lt;&gt;1,U268,"")</f>
        <v>#REF!</v>
      </c>
      <c r="BI268" s="47" t="e">
        <f t="shared" si="145"/>
        <v>#REF!</v>
      </c>
      <c r="BJ268" s="48" t="str">
        <f t="shared" si="146"/>
        <v/>
      </c>
      <c r="BK268" s="48" t="str">
        <f t="shared" si="147"/>
        <v/>
      </c>
      <c r="BL268" s="48" t="str">
        <f t="shared" si="148"/>
        <v/>
      </c>
      <c r="BM268" s="48" t="str">
        <f t="shared" si="149"/>
        <v/>
      </c>
      <c r="BN268" s="48" t="str">
        <f t="shared" si="150"/>
        <v/>
      </c>
      <c r="BO268" s="48" t="str">
        <f t="shared" si="151"/>
        <v/>
      </c>
      <c r="BP268" s="48" t="str">
        <f t="shared" si="152"/>
        <v/>
      </c>
      <c r="BQ268" s="48" t="str">
        <f t="shared" si="153"/>
        <v/>
      </c>
      <c r="BR268" s="48" t="str">
        <f t="shared" si="154"/>
        <v/>
      </c>
      <c r="BS268" s="48" t="str">
        <f t="shared" si="155"/>
        <v/>
      </c>
      <c r="BT268" s="48" t="str">
        <f t="shared" si="156"/>
        <v/>
      </c>
      <c r="BU268" s="48" t="str">
        <f t="shared" si="157"/>
        <v/>
      </c>
    </row>
    <row r="269" spans="1:73">
      <c r="A269" s="10" t="e">
        <f>Audit!#REF!</f>
        <v>#REF!</v>
      </c>
      <c r="B269" s="10" t="e">
        <f t="shared" ref="B269:B332" si="158">CONCATENATE(C269&amp;M269&amp;D269&amp;N269&amp;E269&amp;O269&amp;F269&amp;P269&amp;G269&amp;Q269&amp;H269&amp;R269&amp;I269&amp;S269&amp;J269&amp;T269&amp;K269)</f>
        <v>#REF!</v>
      </c>
      <c r="C269" s="17" t="e">
        <f>VLOOKUP(Audit!#REF!,$V$3:$AE$12,2,FALSE) &amp; VLOOKUP(Audit!#REF!,$V$13:$AE$22,2,FALSE)&amp; IF(Audit!#REF!=10,Audit!#REF!&amp;Audit!#REF!,"")</f>
        <v>#REF!</v>
      </c>
      <c r="D269" s="17" t="e">
        <f>VLOOKUP(Audit!#REF!,$V$3:$AE$12,3,FALSE) &amp; VLOOKUP(Audit!#REF!,$V$13:$AE$22,3,FALSE) &amp;IF(Audit!#REF!=10,Audit!#REF!&amp;Audit!#REF!,"")</f>
        <v>#REF!</v>
      </c>
      <c r="E269" s="17" t="e">
        <f>VLOOKUP(Audit!#REF!,$V$3:$AE$12,4,FALSE)&amp; Audit!#REF! &amp; VLOOKUP(Audit!#REF!,$V$13:$AE$22,4,FALSE)&amp; IF(Audit!#REF!=10,Audit!#REF!&amp;Audit!#REF!,"")</f>
        <v>#REF!</v>
      </c>
      <c r="F269" s="17" t="e">
        <f>VLOOKUP(Audit!#REF!,$V$3:$AE$12,5,FALSE) &amp; VLOOKUP(Audit!#REF!,$V$13:$AE$22,5,FALSE)&amp; IF(Audit!#REF!=10,Audit!#REF!&amp;Audit!#REF!,"")</f>
        <v>#REF!</v>
      </c>
      <c r="G269" s="17" t="e">
        <f>VLOOKUP(Audit!#REF!,$V$3:$AE$12,6,FALSE) &amp; VLOOKUP(Audit!#REF!,$V$13:$AE$22,6,FALSE)&amp; IF(Audit!#REF!=10,Audit!#REF!&amp;Audit!#REF!,"")</f>
        <v>#REF!</v>
      </c>
      <c r="H269" s="17" t="e">
        <f>VLOOKUP(Audit!#REF!,$V$3:$AE$12,7,FALSE) &amp; VLOOKUP(Audit!#REF!,$V$13:$AE$22,7,FALSE)&amp;IF(Audit!#REF!=10,Audit!#REF!&amp;Audit!#REF!,"")</f>
        <v>#REF!</v>
      </c>
      <c r="I269" s="17" t="e">
        <f>VLOOKUP(Audit!#REF!,$V$3:$AE$12,8,FALSE) &amp; Audit!#REF! &amp; VLOOKUP(Audit!#REF!,$V$13:$AE$22,8,FALSE)&amp;IF(Audit!#REF!=10,Audit!#REF!&amp;Audit!#REF!,"")</f>
        <v>#REF!</v>
      </c>
      <c r="J269" s="17" t="e">
        <f>VLOOKUP(Audit!#REF!,$V$3:$AE$12,9,FALSE) &amp; VLOOKUP(Audit!#REF!,$V$13:$AE$22,9,FALSE) &amp; IF(Audit!#REF!=10,Audit!#REF!&amp;Audit!#REF!,"") &amp; IF(Audit!#REF!&lt;&gt;1,U269,"")</f>
        <v>#REF!</v>
      </c>
      <c r="K269" s="17" t="e">
        <f>VLOOKUP(Audit!#REF!,$V$3:$AE$12,10,FALSE) &amp; Audit!#REF! &amp; VLOOKUP(Audit!#REF!,$V$13:$AE$22,10,FALSE) &amp; IF(Audit!#REF!=10,Audit!#REF!&amp;Audit!#REF!,"") &amp; IF(Audit!#REF!&lt;&gt;1,U269,"")</f>
        <v>#REF!</v>
      </c>
      <c r="L269" s="10" t="e">
        <f>Audit!#REF!</f>
        <v>#REF!</v>
      </c>
      <c r="M269" s="10" t="e">
        <f t="shared" si="129"/>
        <v>#REF!</v>
      </c>
      <c r="N269" s="10" t="e">
        <f t="shared" si="130"/>
        <v>#REF!</v>
      </c>
      <c r="O269" s="10" t="e">
        <f t="shared" si="131"/>
        <v>#REF!</v>
      </c>
      <c r="P269" s="10" t="e">
        <f t="shared" si="132"/>
        <v>#REF!</v>
      </c>
      <c r="Q269" s="10" t="e">
        <f t="shared" si="133"/>
        <v>#REF!</v>
      </c>
      <c r="R269" s="10" t="e">
        <f t="shared" si="134"/>
        <v>#REF!</v>
      </c>
      <c r="S269" s="10" t="e">
        <f t="shared" si="135"/>
        <v>#REF!</v>
      </c>
      <c r="T269" s="10" t="e">
        <f t="shared" si="136"/>
        <v>#REF!</v>
      </c>
      <c r="U269" s="17" t="e">
        <f>IF(Audit!#REF!="","",VLOOKUP(Audit!#REF!,$W$26:$X$35,2,FALSE)) &amp; Audit!#REF! &amp; IF(Audit!#REF!="","",IF(Audit!#REF!&lt;=1.4,VLOOKUP(Audit!#REF!,$W$38:X314,2,FALSE),VLOOKUP(Audit!#REF!,$W$51:$X$61,2,FALSE))) &amp; IF(Audit!#REF!="","",VLOOKUP(Audit!#REF!,$Y$26:$Z$35,2,FALSE) &amp; Audit!#REF! &amp; IF(Audit!#REF!="","",IF(Audit!#REF!&lt;=1.4,VLOOKUP(Audit!#REF!,$Y$38:$Z$48,2,FALSE),VLOOKUP(Audit!#REF!,$Y$51:$Z$61,2,FALSE))))</f>
        <v>#REF!</v>
      </c>
      <c r="V269" s="21"/>
      <c r="AH269" s="49" t="e">
        <f>Audit!#REF!</f>
        <v>#REF!</v>
      </c>
      <c r="AI269" s="50" t="e">
        <f>VLOOKUP(Audit!#REF!,$V$3:$AE$12,2,FALSE)&amp; IF(Audit!#REF!=10,Audit!#REF!,"")</f>
        <v>#REF!</v>
      </c>
      <c r="AJ269" s="50" t="e">
        <f>VLOOKUP(Audit!#REF!,$V$13:$AE$22,2,FALSE)&amp; IF(Audit!#REF!=10,Audit!#REF!,"")</f>
        <v>#REF!</v>
      </c>
      <c r="AK269" s="47" t="e">
        <f t="shared" si="137"/>
        <v>#REF!</v>
      </c>
      <c r="AL269" s="50" t="e">
        <f>VLOOKUP(Audit!#REF!,$V$3:$AE$12,3,FALSE)&amp; IF(Audit!#REF!=10,Audit!#REF!,"")</f>
        <v>#REF!</v>
      </c>
      <c r="AM269" s="50" t="e">
        <f>VLOOKUP(Audit!#REF!,$V$13:$AE$22,3,FALSE)&amp; IF(Audit!#REF!=10,Audit!#REF!,"")</f>
        <v>#REF!</v>
      </c>
      <c r="AN269" s="47" t="e">
        <f t="shared" si="138"/>
        <v>#REF!</v>
      </c>
      <c r="AO269" s="50" t="e">
        <f>VLOOKUP(Audit!#REF!,$V$3:$AE$12,4,FALSE) &amp;  Audit!#REF! &amp; IF(Audit!#REF!=10,Audit!#REF!,"")</f>
        <v>#REF!</v>
      </c>
      <c r="AP269" s="50" t="e">
        <f>VLOOKUP(Audit!#REF!,$V$13:$AE$22,4,FALSE)&amp; IF(Audit!#REF!=10,Audit!#REF!,"")</f>
        <v>#REF!</v>
      </c>
      <c r="AQ269" s="47" t="e">
        <f t="shared" si="139"/>
        <v>#REF!</v>
      </c>
      <c r="AR269" s="50" t="e">
        <f>VLOOKUP(Audit!#REF!,$V$3:$AE$12,5,FALSE)&amp; IF(Audit!#REF!=10,Audit!#REF!,"")</f>
        <v>#REF!</v>
      </c>
      <c r="AS269" s="50" t="e">
        <f>VLOOKUP(Audit!#REF!,$V$13:$AE$22,5,FALSE)&amp; IF(Audit!#REF!=10,Audit!#REF!,"")</f>
        <v>#REF!</v>
      </c>
      <c r="AT269" s="47" t="e">
        <f t="shared" si="140"/>
        <v>#REF!</v>
      </c>
      <c r="AU269" s="50" t="e">
        <f>VLOOKUP(Audit!#REF!,$V$3:$AE$12,6,FALSE)&amp; IF(Audit!#REF!=10,Audit!#REF!,"")</f>
        <v>#REF!</v>
      </c>
      <c r="AV269" s="50" t="e">
        <f>VLOOKUP(Audit!#REF!,$V$13:$AE$22,6,FALSE)&amp; IF(Audit!#REF!=10,Audit!#REF!,"")</f>
        <v>#REF!</v>
      </c>
      <c r="AW269" s="47" t="e">
        <f t="shared" si="141"/>
        <v>#REF!</v>
      </c>
      <c r="AX269" s="50" t="e">
        <f>VLOOKUP(Audit!#REF!,$V$3:$AE$12,7,FALSE)&amp; IF(Audit!#REF!=10,Audit!#REF!,"")</f>
        <v>#REF!</v>
      </c>
      <c r="AY269" s="50" t="e">
        <f>VLOOKUP(Audit!#REF!,$V$13:$AE$22,7,FALSE) &amp; IF(Audit!#REF!=10,Audit!#REF!,"")</f>
        <v>#REF!</v>
      </c>
      <c r="AZ269" s="47" t="e">
        <f t="shared" si="142"/>
        <v>#REF!</v>
      </c>
      <c r="BA269" s="50" t="e">
        <f>VLOOKUP(Audit!#REF!,$V$3:$AE$12,8,FALSE)&amp; Audit!#REF! &amp; IF(Audit!#REF!=10,Audit!#REF!,"")</f>
        <v>#REF!</v>
      </c>
      <c r="BB269" s="50" t="e">
        <f>VLOOKUP(Audit!#REF!,$V$13:$AE$22,8,FALSE) &amp; IF(Audit!#REF!=10,Audit!#REF!,"")</f>
        <v>#REF!</v>
      </c>
      <c r="BC269" s="47" t="e">
        <f t="shared" si="143"/>
        <v>#REF!</v>
      </c>
      <c r="BD269" s="50" t="e">
        <f>VLOOKUP(Audit!#REF!,$V$3:$AE$12,9,FALSE)&amp; IF(Audit!#REF!=10,Audit!#REF!,"")</f>
        <v>#REF!</v>
      </c>
      <c r="BE269" s="50" t="e">
        <f>VLOOKUP(Audit!#REF!,$V$13:$AE$22,9,FALSE) &amp; IF(Audit!#REF!=10,Audit!#REF!,"") &amp; IF(Audit!#REF!&lt;&gt;1,U269,"")</f>
        <v>#REF!</v>
      </c>
      <c r="BF269" s="47" t="e">
        <f t="shared" si="144"/>
        <v>#REF!</v>
      </c>
      <c r="BG269" s="50" t="e">
        <f>VLOOKUP(Audit!#REF!,$V$3:$AE$12,10,FALSE) &amp; Audit!#REF! &amp; IF(Audit!#REF!=10,Audit!#REF!,"")</f>
        <v>#REF!</v>
      </c>
      <c r="BH269" s="50" t="e">
        <f>VLOOKUP(Audit!#REF!,$V$13:$AE$22,10,FALSE) &amp; IF(Audit!#REF!=10,Audit!#REF!,"") &amp; IF(Audit!#REF!&lt;&gt;1,U269,"")</f>
        <v>#REF!</v>
      </c>
      <c r="BI269" s="47" t="e">
        <f t="shared" si="145"/>
        <v>#REF!</v>
      </c>
      <c r="BJ269" s="48" t="str">
        <f t="shared" si="146"/>
        <v/>
      </c>
      <c r="BK269" s="48" t="str">
        <f t="shared" si="147"/>
        <v/>
      </c>
      <c r="BL269" s="48" t="str">
        <f t="shared" si="148"/>
        <v/>
      </c>
      <c r="BM269" s="48" t="str">
        <f t="shared" si="149"/>
        <v/>
      </c>
      <c r="BN269" s="48" t="str">
        <f t="shared" si="150"/>
        <v/>
      </c>
      <c r="BO269" s="48" t="str">
        <f t="shared" si="151"/>
        <v/>
      </c>
      <c r="BP269" s="48" t="str">
        <f t="shared" si="152"/>
        <v/>
      </c>
      <c r="BQ269" s="48" t="str">
        <f t="shared" si="153"/>
        <v/>
      </c>
      <c r="BR269" s="48" t="str">
        <f t="shared" si="154"/>
        <v/>
      </c>
      <c r="BS269" s="48" t="str">
        <f t="shared" si="155"/>
        <v/>
      </c>
      <c r="BT269" s="48" t="str">
        <f t="shared" si="156"/>
        <v/>
      </c>
      <c r="BU269" s="48" t="str">
        <f t="shared" si="157"/>
        <v/>
      </c>
    </row>
    <row r="270" spans="1:73">
      <c r="A270" s="10" t="e">
        <f>Audit!#REF!</f>
        <v>#REF!</v>
      </c>
      <c r="B270" s="10" t="e">
        <f t="shared" si="158"/>
        <v>#REF!</v>
      </c>
      <c r="C270" s="17" t="e">
        <f>VLOOKUP(Audit!#REF!,$V$3:$AE$12,2,FALSE) &amp; VLOOKUP(Audit!#REF!,$V$13:$AE$22,2,FALSE)&amp; IF(Audit!#REF!=10,Audit!#REF!&amp;Audit!#REF!,"")</f>
        <v>#REF!</v>
      </c>
      <c r="D270" s="17" t="e">
        <f>VLOOKUP(Audit!#REF!,$V$3:$AE$12,3,FALSE) &amp; VLOOKUP(Audit!#REF!,$V$13:$AE$22,3,FALSE) &amp;IF(Audit!#REF!=10,Audit!#REF!&amp;Audit!#REF!,"")</f>
        <v>#REF!</v>
      </c>
      <c r="E270" s="17" t="e">
        <f>VLOOKUP(Audit!#REF!,$V$3:$AE$12,4,FALSE)&amp; Audit!#REF! &amp; VLOOKUP(Audit!#REF!,$V$13:$AE$22,4,FALSE)&amp; IF(Audit!#REF!=10,Audit!#REF!&amp;Audit!#REF!,"")</f>
        <v>#REF!</v>
      </c>
      <c r="F270" s="17" t="e">
        <f>VLOOKUP(Audit!#REF!,$V$3:$AE$12,5,FALSE) &amp; VLOOKUP(Audit!#REF!,$V$13:$AE$22,5,FALSE)&amp; IF(Audit!#REF!=10,Audit!#REF!&amp;Audit!#REF!,"")</f>
        <v>#REF!</v>
      </c>
      <c r="G270" s="17" t="e">
        <f>VLOOKUP(Audit!#REF!,$V$3:$AE$12,6,FALSE) &amp; VLOOKUP(Audit!#REF!,$V$13:$AE$22,6,FALSE)&amp; IF(Audit!#REF!=10,Audit!#REF!&amp;Audit!#REF!,"")</f>
        <v>#REF!</v>
      </c>
      <c r="H270" s="17" t="e">
        <f>VLOOKUP(Audit!#REF!,$V$3:$AE$12,7,FALSE) &amp; VLOOKUP(Audit!#REF!,$V$13:$AE$22,7,FALSE)&amp;IF(Audit!#REF!=10,Audit!#REF!&amp;Audit!#REF!,"")</f>
        <v>#REF!</v>
      </c>
      <c r="I270" s="17" t="e">
        <f>VLOOKUP(Audit!#REF!,$V$3:$AE$12,8,FALSE) &amp; Audit!#REF! &amp; VLOOKUP(Audit!#REF!,$V$13:$AE$22,8,FALSE)&amp;IF(Audit!#REF!=10,Audit!#REF!&amp;Audit!#REF!,"")</f>
        <v>#REF!</v>
      </c>
      <c r="J270" s="17" t="e">
        <f>VLOOKUP(Audit!#REF!,$V$3:$AE$12,9,FALSE) &amp; VLOOKUP(Audit!#REF!,$V$13:$AE$22,9,FALSE) &amp; IF(Audit!#REF!=10,Audit!#REF!&amp;Audit!#REF!,"") &amp; IF(Audit!#REF!&lt;&gt;1,U270,"")</f>
        <v>#REF!</v>
      </c>
      <c r="K270" s="17" t="e">
        <f>VLOOKUP(Audit!#REF!,$V$3:$AE$12,10,FALSE) &amp; Audit!#REF! &amp; VLOOKUP(Audit!#REF!,$V$13:$AE$22,10,FALSE) &amp; IF(Audit!#REF!=10,Audit!#REF!&amp;Audit!#REF!,"") &amp; IF(Audit!#REF!&lt;&gt;1,U270,"")</f>
        <v>#REF!</v>
      </c>
      <c r="L270" s="10" t="e">
        <f>Audit!#REF!</f>
        <v>#REF!</v>
      </c>
      <c r="M270" s="10" t="e">
        <f t="shared" si="129"/>
        <v>#REF!</v>
      </c>
      <c r="N270" s="10" t="e">
        <f t="shared" si="130"/>
        <v>#REF!</v>
      </c>
      <c r="O270" s="10" t="e">
        <f t="shared" si="131"/>
        <v>#REF!</v>
      </c>
      <c r="P270" s="10" t="e">
        <f t="shared" si="132"/>
        <v>#REF!</v>
      </c>
      <c r="Q270" s="10" t="e">
        <f t="shared" si="133"/>
        <v>#REF!</v>
      </c>
      <c r="R270" s="10" t="e">
        <f t="shared" si="134"/>
        <v>#REF!</v>
      </c>
      <c r="S270" s="10" t="e">
        <f t="shared" si="135"/>
        <v>#REF!</v>
      </c>
      <c r="T270" s="10" t="e">
        <f t="shared" si="136"/>
        <v>#REF!</v>
      </c>
      <c r="U270" s="17" t="e">
        <f>IF(Audit!#REF!="","",VLOOKUP(Audit!#REF!,$W$26:$X$35,2,FALSE)) &amp; Audit!#REF! &amp; IF(Audit!#REF!="","",IF(Audit!#REF!&lt;=1.4,VLOOKUP(Audit!#REF!,$W$38:X315,2,FALSE),VLOOKUP(Audit!#REF!,$W$51:$X$61,2,FALSE))) &amp; IF(Audit!#REF!="","",VLOOKUP(Audit!#REF!,$Y$26:$Z$35,2,FALSE) &amp; Audit!#REF! &amp; IF(Audit!#REF!="","",IF(Audit!#REF!&lt;=1.4,VLOOKUP(Audit!#REF!,$Y$38:$Z$48,2,FALSE),VLOOKUP(Audit!#REF!,$Y$51:$Z$61,2,FALSE))))</f>
        <v>#REF!</v>
      </c>
      <c r="V270" s="21"/>
      <c r="AH270" s="49" t="e">
        <f>Audit!#REF!</f>
        <v>#REF!</v>
      </c>
      <c r="AI270" s="50" t="e">
        <f>VLOOKUP(Audit!#REF!,$V$3:$AE$12,2,FALSE)&amp; IF(Audit!#REF!=10,Audit!#REF!,"")</f>
        <v>#REF!</v>
      </c>
      <c r="AJ270" s="50" t="e">
        <f>VLOOKUP(Audit!#REF!,$V$13:$AE$22,2,FALSE)&amp; IF(Audit!#REF!=10,Audit!#REF!,"")</f>
        <v>#REF!</v>
      </c>
      <c r="AK270" s="47" t="e">
        <f t="shared" si="137"/>
        <v>#REF!</v>
      </c>
      <c r="AL270" s="50" t="e">
        <f>VLOOKUP(Audit!#REF!,$V$3:$AE$12,3,FALSE)&amp; IF(Audit!#REF!=10,Audit!#REF!,"")</f>
        <v>#REF!</v>
      </c>
      <c r="AM270" s="50" t="e">
        <f>VLOOKUP(Audit!#REF!,$V$13:$AE$22,3,FALSE)&amp; IF(Audit!#REF!=10,Audit!#REF!,"")</f>
        <v>#REF!</v>
      </c>
      <c r="AN270" s="47" t="e">
        <f t="shared" si="138"/>
        <v>#REF!</v>
      </c>
      <c r="AO270" s="50" t="e">
        <f>VLOOKUP(Audit!#REF!,$V$3:$AE$12,4,FALSE) &amp;  Audit!#REF! &amp; IF(Audit!#REF!=10,Audit!#REF!,"")</f>
        <v>#REF!</v>
      </c>
      <c r="AP270" s="50" t="e">
        <f>VLOOKUP(Audit!#REF!,$V$13:$AE$22,4,FALSE)&amp; IF(Audit!#REF!=10,Audit!#REF!,"")</f>
        <v>#REF!</v>
      </c>
      <c r="AQ270" s="47" t="e">
        <f t="shared" si="139"/>
        <v>#REF!</v>
      </c>
      <c r="AR270" s="50" t="e">
        <f>VLOOKUP(Audit!#REF!,$V$3:$AE$12,5,FALSE)&amp; IF(Audit!#REF!=10,Audit!#REF!,"")</f>
        <v>#REF!</v>
      </c>
      <c r="AS270" s="50" t="e">
        <f>VLOOKUP(Audit!#REF!,$V$13:$AE$22,5,FALSE)&amp; IF(Audit!#REF!=10,Audit!#REF!,"")</f>
        <v>#REF!</v>
      </c>
      <c r="AT270" s="47" t="e">
        <f t="shared" si="140"/>
        <v>#REF!</v>
      </c>
      <c r="AU270" s="50" t="e">
        <f>VLOOKUP(Audit!#REF!,$V$3:$AE$12,6,FALSE)&amp; IF(Audit!#REF!=10,Audit!#REF!,"")</f>
        <v>#REF!</v>
      </c>
      <c r="AV270" s="50" t="e">
        <f>VLOOKUP(Audit!#REF!,$V$13:$AE$22,6,FALSE)&amp; IF(Audit!#REF!=10,Audit!#REF!,"")</f>
        <v>#REF!</v>
      </c>
      <c r="AW270" s="47" t="e">
        <f t="shared" si="141"/>
        <v>#REF!</v>
      </c>
      <c r="AX270" s="50" t="e">
        <f>VLOOKUP(Audit!#REF!,$V$3:$AE$12,7,FALSE)&amp; IF(Audit!#REF!=10,Audit!#REF!,"")</f>
        <v>#REF!</v>
      </c>
      <c r="AY270" s="50" t="e">
        <f>VLOOKUP(Audit!#REF!,$V$13:$AE$22,7,FALSE) &amp; IF(Audit!#REF!=10,Audit!#REF!,"")</f>
        <v>#REF!</v>
      </c>
      <c r="AZ270" s="47" t="e">
        <f t="shared" si="142"/>
        <v>#REF!</v>
      </c>
      <c r="BA270" s="50" t="e">
        <f>VLOOKUP(Audit!#REF!,$V$3:$AE$12,8,FALSE)&amp; Audit!#REF! &amp; IF(Audit!#REF!=10,Audit!#REF!,"")</f>
        <v>#REF!</v>
      </c>
      <c r="BB270" s="50" t="e">
        <f>VLOOKUP(Audit!#REF!,$V$13:$AE$22,8,FALSE) &amp; IF(Audit!#REF!=10,Audit!#REF!,"")</f>
        <v>#REF!</v>
      </c>
      <c r="BC270" s="47" t="e">
        <f t="shared" si="143"/>
        <v>#REF!</v>
      </c>
      <c r="BD270" s="50" t="e">
        <f>VLOOKUP(Audit!#REF!,$V$3:$AE$12,9,FALSE)&amp; IF(Audit!#REF!=10,Audit!#REF!,"")</f>
        <v>#REF!</v>
      </c>
      <c r="BE270" s="50" t="e">
        <f>VLOOKUP(Audit!#REF!,$V$13:$AE$22,9,FALSE) &amp; IF(Audit!#REF!=10,Audit!#REF!,"") &amp; IF(Audit!#REF!&lt;&gt;1,U270,"")</f>
        <v>#REF!</v>
      </c>
      <c r="BF270" s="47" t="e">
        <f t="shared" si="144"/>
        <v>#REF!</v>
      </c>
      <c r="BG270" s="50" t="e">
        <f>VLOOKUP(Audit!#REF!,$V$3:$AE$12,10,FALSE) &amp; Audit!#REF! &amp; IF(Audit!#REF!=10,Audit!#REF!,"")</f>
        <v>#REF!</v>
      </c>
      <c r="BH270" s="50" t="e">
        <f>VLOOKUP(Audit!#REF!,$V$13:$AE$22,10,FALSE) &amp; IF(Audit!#REF!=10,Audit!#REF!,"") &amp; IF(Audit!#REF!&lt;&gt;1,U270,"")</f>
        <v>#REF!</v>
      </c>
      <c r="BI270" s="47" t="e">
        <f t="shared" si="145"/>
        <v>#REF!</v>
      </c>
      <c r="BJ270" s="48" t="str">
        <f t="shared" si="146"/>
        <v/>
      </c>
      <c r="BK270" s="48" t="str">
        <f t="shared" si="147"/>
        <v/>
      </c>
      <c r="BL270" s="48" t="str">
        <f t="shared" si="148"/>
        <v/>
      </c>
      <c r="BM270" s="48" t="str">
        <f t="shared" si="149"/>
        <v/>
      </c>
      <c r="BN270" s="48" t="str">
        <f t="shared" si="150"/>
        <v/>
      </c>
      <c r="BO270" s="48" t="str">
        <f t="shared" si="151"/>
        <v/>
      </c>
      <c r="BP270" s="48" t="str">
        <f t="shared" si="152"/>
        <v/>
      </c>
      <c r="BQ270" s="48" t="str">
        <f t="shared" si="153"/>
        <v/>
      </c>
      <c r="BR270" s="48" t="str">
        <f t="shared" si="154"/>
        <v/>
      </c>
      <c r="BS270" s="48" t="str">
        <f t="shared" si="155"/>
        <v/>
      </c>
      <c r="BT270" s="48" t="str">
        <f t="shared" si="156"/>
        <v/>
      </c>
      <c r="BU270" s="48" t="str">
        <f t="shared" si="157"/>
        <v/>
      </c>
    </row>
    <row r="271" spans="1:73">
      <c r="A271" s="10" t="e">
        <f>Audit!#REF!</f>
        <v>#REF!</v>
      </c>
      <c r="B271" s="10" t="e">
        <f t="shared" si="158"/>
        <v>#REF!</v>
      </c>
      <c r="C271" s="17" t="e">
        <f>VLOOKUP(Audit!#REF!,$V$3:$AE$12,2,FALSE) &amp; VLOOKUP(Audit!#REF!,$V$13:$AE$22,2,FALSE)&amp; IF(Audit!#REF!=10,Audit!#REF!&amp;Audit!#REF!,"")</f>
        <v>#REF!</v>
      </c>
      <c r="D271" s="17" t="e">
        <f>VLOOKUP(Audit!#REF!,$V$3:$AE$12,3,FALSE) &amp; VLOOKUP(Audit!#REF!,$V$13:$AE$22,3,FALSE) &amp;IF(Audit!#REF!=10,Audit!#REF!&amp;Audit!#REF!,"")</f>
        <v>#REF!</v>
      </c>
      <c r="E271" s="17" t="e">
        <f>VLOOKUP(Audit!#REF!,$V$3:$AE$12,4,FALSE)&amp; Audit!#REF! &amp; VLOOKUP(Audit!#REF!,$V$13:$AE$22,4,FALSE)&amp; IF(Audit!#REF!=10,Audit!#REF!&amp;Audit!#REF!,"")</f>
        <v>#REF!</v>
      </c>
      <c r="F271" s="17" t="e">
        <f>VLOOKUP(Audit!#REF!,$V$3:$AE$12,5,FALSE) &amp; VLOOKUP(Audit!#REF!,$V$13:$AE$22,5,FALSE)&amp; IF(Audit!#REF!=10,Audit!#REF!&amp;Audit!#REF!,"")</f>
        <v>#REF!</v>
      </c>
      <c r="G271" s="17" t="e">
        <f>VLOOKUP(Audit!#REF!,$V$3:$AE$12,6,FALSE) &amp; VLOOKUP(Audit!#REF!,$V$13:$AE$22,6,FALSE)&amp; IF(Audit!#REF!=10,Audit!#REF!&amp;Audit!#REF!,"")</f>
        <v>#REF!</v>
      </c>
      <c r="H271" s="17" t="e">
        <f>VLOOKUP(Audit!#REF!,$V$3:$AE$12,7,FALSE) &amp; VLOOKUP(Audit!#REF!,$V$13:$AE$22,7,FALSE)&amp;IF(Audit!#REF!=10,Audit!#REF!&amp;Audit!#REF!,"")</f>
        <v>#REF!</v>
      </c>
      <c r="I271" s="17" t="e">
        <f>VLOOKUP(Audit!#REF!,$V$3:$AE$12,8,FALSE) &amp; Audit!#REF! &amp; VLOOKUP(Audit!#REF!,$V$13:$AE$22,8,FALSE)&amp;IF(Audit!#REF!=10,Audit!#REF!&amp;Audit!#REF!,"")</f>
        <v>#REF!</v>
      </c>
      <c r="J271" s="17" t="e">
        <f>VLOOKUP(Audit!#REF!,$V$3:$AE$12,9,FALSE) &amp; VLOOKUP(Audit!#REF!,$V$13:$AE$22,9,FALSE) &amp; IF(Audit!#REF!=10,Audit!#REF!&amp;Audit!#REF!,"") &amp; IF(Audit!#REF!&lt;&gt;1,U271,"")</f>
        <v>#REF!</v>
      </c>
      <c r="K271" s="17" t="e">
        <f>VLOOKUP(Audit!#REF!,$V$3:$AE$12,10,FALSE) &amp; Audit!#REF! &amp; VLOOKUP(Audit!#REF!,$V$13:$AE$22,10,FALSE) &amp; IF(Audit!#REF!=10,Audit!#REF!&amp;Audit!#REF!,"") &amp; IF(Audit!#REF!&lt;&gt;1,U271,"")</f>
        <v>#REF!</v>
      </c>
      <c r="L271" s="10" t="e">
        <f>Audit!#REF!</f>
        <v>#REF!</v>
      </c>
      <c r="M271" s="10" t="e">
        <f t="shared" si="129"/>
        <v>#REF!</v>
      </c>
      <c r="N271" s="10" t="e">
        <f t="shared" si="130"/>
        <v>#REF!</v>
      </c>
      <c r="O271" s="10" t="e">
        <f t="shared" si="131"/>
        <v>#REF!</v>
      </c>
      <c r="P271" s="10" t="e">
        <f t="shared" si="132"/>
        <v>#REF!</v>
      </c>
      <c r="Q271" s="10" t="e">
        <f t="shared" si="133"/>
        <v>#REF!</v>
      </c>
      <c r="R271" s="10" t="e">
        <f t="shared" si="134"/>
        <v>#REF!</v>
      </c>
      <c r="S271" s="10" t="e">
        <f t="shared" si="135"/>
        <v>#REF!</v>
      </c>
      <c r="T271" s="10" t="e">
        <f t="shared" si="136"/>
        <v>#REF!</v>
      </c>
      <c r="U271" s="17" t="e">
        <f>IF(Audit!#REF!="","",VLOOKUP(Audit!#REF!,$W$26:$X$35,2,FALSE)) &amp; Audit!#REF! &amp; IF(Audit!#REF!="","",IF(Audit!#REF!&lt;=1.4,VLOOKUP(Audit!#REF!,$W$38:X316,2,FALSE),VLOOKUP(Audit!#REF!,$W$51:$X$61,2,FALSE))) &amp; IF(Audit!#REF!="","",VLOOKUP(Audit!#REF!,$Y$26:$Z$35,2,FALSE) &amp; Audit!#REF! &amp; IF(Audit!#REF!="","",IF(Audit!#REF!&lt;=1.4,VLOOKUP(Audit!#REF!,$Y$38:$Z$48,2,FALSE),VLOOKUP(Audit!#REF!,$Y$51:$Z$61,2,FALSE))))</f>
        <v>#REF!</v>
      </c>
      <c r="V271" s="21"/>
      <c r="AH271" s="49" t="e">
        <f>Audit!#REF!</f>
        <v>#REF!</v>
      </c>
      <c r="AI271" s="50" t="e">
        <f>VLOOKUP(Audit!#REF!,$V$3:$AE$12,2,FALSE)&amp; IF(Audit!#REF!=10,Audit!#REF!,"")</f>
        <v>#REF!</v>
      </c>
      <c r="AJ271" s="50" t="e">
        <f>VLOOKUP(Audit!#REF!,$V$13:$AE$22,2,FALSE)&amp; IF(Audit!#REF!=10,Audit!#REF!,"")</f>
        <v>#REF!</v>
      </c>
      <c r="AK271" s="47" t="e">
        <f t="shared" si="137"/>
        <v>#REF!</v>
      </c>
      <c r="AL271" s="50" t="e">
        <f>VLOOKUP(Audit!#REF!,$V$3:$AE$12,3,FALSE)&amp; IF(Audit!#REF!=10,Audit!#REF!,"")</f>
        <v>#REF!</v>
      </c>
      <c r="AM271" s="50" t="e">
        <f>VLOOKUP(Audit!#REF!,$V$13:$AE$22,3,FALSE)&amp; IF(Audit!#REF!=10,Audit!#REF!,"")</f>
        <v>#REF!</v>
      </c>
      <c r="AN271" s="47" t="e">
        <f t="shared" si="138"/>
        <v>#REF!</v>
      </c>
      <c r="AO271" s="50" t="e">
        <f>VLOOKUP(Audit!#REF!,$V$3:$AE$12,4,FALSE) &amp;  Audit!#REF! &amp; IF(Audit!#REF!=10,Audit!#REF!,"")</f>
        <v>#REF!</v>
      </c>
      <c r="AP271" s="50" t="e">
        <f>VLOOKUP(Audit!#REF!,$V$13:$AE$22,4,FALSE)&amp; IF(Audit!#REF!=10,Audit!#REF!,"")</f>
        <v>#REF!</v>
      </c>
      <c r="AQ271" s="47" t="e">
        <f t="shared" si="139"/>
        <v>#REF!</v>
      </c>
      <c r="AR271" s="50" t="e">
        <f>VLOOKUP(Audit!#REF!,$V$3:$AE$12,5,FALSE)&amp; IF(Audit!#REF!=10,Audit!#REF!,"")</f>
        <v>#REF!</v>
      </c>
      <c r="AS271" s="50" t="e">
        <f>VLOOKUP(Audit!#REF!,$V$13:$AE$22,5,FALSE)&amp; IF(Audit!#REF!=10,Audit!#REF!,"")</f>
        <v>#REF!</v>
      </c>
      <c r="AT271" s="47" t="e">
        <f t="shared" si="140"/>
        <v>#REF!</v>
      </c>
      <c r="AU271" s="50" t="e">
        <f>VLOOKUP(Audit!#REF!,$V$3:$AE$12,6,FALSE)&amp; IF(Audit!#REF!=10,Audit!#REF!,"")</f>
        <v>#REF!</v>
      </c>
      <c r="AV271" s="50" t="e">
        <f>VLOOKUP(Audit!#REF!,$V$13:$AE$22,6,FALSE)&amp; IF(Audit!#REF!=10,Audit!#REF!,"")</f>
        <v>#REF!</v>
      </c>
      <c r="AW271" s="47" t="e">
        <f t="shared" si="141"/>
        <v>#REF!</v>
      </c>
      <c r="AX271" s="50" t="e">
        <f>VLOOKUP(Audit!#REF!,$V$3:$AE$12,7,FALSE)&amp; IF(Audit!#REF!=10,Audit!#REF!,"")</f>
        <v>#REF!</v>
      </c>
      <c r="AY271" s="50" t="e">
        <f>VLOOKUP(Audit!#REF!,$V$13:$AE$22,7,FALSE) &amp; IF(Audit!#REF!=10,Audit!#REF!,"")</f>
        <v>#REF!</v>
      </c>
      <c r="AZ271" s="47" t="e">
        <f t="shared" si="142"/>
        <v>#REF!</v>
      </c>
      <c r="BA271" s="50" t="e">
        <f>VLOOKUP(Audit!#REF!,$V$3:$AE$12,8,FALSE)&amp; Audit!#REF! &amp; IF(Audit!#REF!=10,Audit!#REF!,"")</f>
        <v>#REF!</v>
      </c>
      <c r="BB271" s="50" t="e">
        <f>VLOOKUP(Audit!#REF!,$V$13:$AE$22,8,FALSE) &amp; IF(Audit!#REF!=10,Audit!#REF!,"")</f>
        <v>#REF!</v>
      </c>
      <c r="BC271" s="47" t="e">
        <f t="shared" si="143"/>
        <v>#REF!</v>
      </c>
      <c r="BD271" s="50" t="e">
        <f>VLOOKUP(Audit!#REF!,$V$3:$AE$12,9,FALSE)&amp; IF(Audit!#REF!=10,Audit!#REF!,"")</f>
        <v>#REF!</v>
      </c>
      <c r="BE271" s="50" t="e">
        <f>VLOOKUP(Audit!#REF!,$V$13:$AE$22,9,FALSE) &amp; IF(Audit!#REF!=10,Audit!#REF!,"") &amp; IF(Audit!#REF!&lt;&gt;1,U271,"")</f>
        <v>#REF!</v>
      </c>
      <c r="BF271" s="47" t="e">
        <f t="shared" si="144"/>
        <v>#REF!</v>
      </c>
      <c r="BG271" s="50" t="e">
        <f>VLOOKUP(Audit!#REF!,$V$3:$AE$12,10,FALSE) &amp; Audit!#REF! &amp; IF(Audit!#REF!=10,Audit!#REF!,"")</f>
        <v>#REF!</v>
      </c>
      <c r="BH271" s="50" t="e">
        <f>VLOOKUP(Audit!#REF!,$V$13:$AE$22,10,FALSE) &amp; IF(Audit!#REF!=10,Audit!#REF!,"") &amp; IF(Audit!#REF!&lt;&gt;1,U271,"")</f>
        <v>#REF!</v>
      </c>
      <c r="BI271" s="47" t="e">
        <f t="shared" si="145"/>
        <v>#REF!</v>
      </c>
      <c r="BJ271" s="48" t="str">
        <f t="shared" si="146"/>
        <v/>
      </c>
      <c r="BK271" s="48" t="str">
        <f t="shared" si="147"/>
        <v/>
      </c>
      <c r="BL271" s="48" t="str">
        <f t="shared" si="148"/>
        <v/>
      </c>
      <c r="BM271" s="48" t="str">
        <f t="shared" si="149"/>
        <v/>
      </c>
      <c r="BN271" s="48" t="str">
        <f t="shared" si="150"/>
        <v/>
      </c>
      <c r="BO271" s="48" t="str">
        <f t="shared" si="151"/>
        <v/>
      </c>
      <c r="BP271" s="48" t="str">
        <f t="shared" si="152"/>
        <v/>
      </c>
      <c r="BQ271" s="48" t="str">
        <f t="shared" si="153"/>
        <v/>
      </c>
      <c r="BR271" s="48" t="str">
        <f t="shared" si="154"/>
        <v/>
      </c>
      <c r="BS271" s="48" t="str">
        <f t="shared" si="155"/>
        <v/>
      </c>
      <c r="BT271" s="48" t="str">
        <f t="shared" si="156"/>
        <v/>
      </c>
      <c r="BU271" s="48" t="str">
        <f t="shared" si="157"/>
        <v/>
      </c>
    </row>
    <row r="272" spans="1:73">
      <c r="A272" s="10" t="e">
        <f>Audit!#REF!</f>
        <v>#REF!</v>
      </c>
      <c r="B272" s="10" t="e">
        <f t="shared" si="158"/>
        <v>#REF!</v>
      </c>
      <c r="C272" s="17" t="e">
        <f>VLOOKUP(Audit!#REF!,$V$3:$AE$12,2,FALSE) &amp; VLOOKUP(Audit!#REF!,$V$13:$AE$22,2,FALSE)&amp; IF(Audit!#REF!=10,Audit!#REF!&amp;Audit!#REF!,"")</f>
        <v>#REF!</v>
      </c>
      <c r="D272" s="17" t="e">
        <f>VLOOKUP(Audit!#REF!,$V$3:$AE$12,3,FALSE) &amp; VLOOKUP(Audit!#REF!,$V$13:$AE$22,3,FALSE) &amp;IF(Audit!#REF!=10,Audit!#REF!&amp;Audit!#REF!,"")</f>
        <v>#REF!</v>
      </c>
      <c r="E272" s="17" t="e">
        <f>VLOOKUP(Audit!#REF!,$V$3:$AE$12,4,FALSE)&amp; Audit!#REF! &amp; VLOOKUP(Audit!#REF!,$V$13:$AE$22,4,FALSE)&amp; IF(Audit!#REF!=10,Audit!#REF!&amp;Audit!#REF!,"")</f>
        <v>#REF!</v>
      </c>
      <c r="F272" s="17" t="e">
        <f>VLOOKUP(Audit!#REF!,$V$3:$AE$12,5,FALSE) &amp; VLOOKUP(Audit!#REF!,$V$13:$AE$22,5,FALSE)&amp; IF(Audit!#REF!=10,Audit!#REF!&amp;Audit!#REF!,"")</f>
        <v>#REF!</v>
      </c>
      <c r="G272" s="17" t="e">
        <f>VLOOKUP(Audit!#REF!,$V$3:$AE$12,6,FALSE) &amp; VLOOKUP(Audit!#REF!,$V$13:$AE$22,6,FALSE)&amp; IF(Audit!#REF!=10,Audit!#REF!&amp;Audit!#REF!,"")</f>
        <v>#REF!</v>
      </c>
      <c r="H272" s="17" t="e">
        <f>VLOOKUP(Audit!#REF!,$V$3:$AE$12,7,FALSE) &amp; VLOOKUP(Audit!#REF!,$V$13:$AE$22,7,FALSE)&amp;IF(Audit!#REF!=10,Audit!#REF!&amp;Audit!#REF!,"")</f>
        <v>#REF!</v>
      </c>
      <c r="I272" s="17" t="e">
        <f>VLOOKUP(Audit!#REF!,$V$3:$AE$12,8,FALSE) &amp; Audit!#REF! &amp; VLOOKUP(Audit!#REF!,$V$13:$AE$22,8,FALSE)&amp;IF(Audit!#REF!=10,Audit!#REF!&amp;Audit!#REF!,"")</f>
        <v>#REF!</v>
      </c>
      <c r="J272" s="17" t="e">
        <f>VLOOKUP(Audit!#REF!,$V$3:$AE$12,9,FALSE) &amp; VLOOKUP(Audit!#REF!,$V$13:$AE$22,9,FALSE) &amp; IF(Audit!#REF!=10,Audit!#REF!&amp;Audit!#REF!,"") &amp; IF(Audit!#REF!&lt;&gt;1,U272,"")</f>
        <v>#REF!</v>
      </c>
      <c r="K272" s="17" t="e">
        <f>VLOOKUP(Audit!#REF!,$V$3:$AE$12,10,FALSE) &amp; Audit!#REF! &amp; VLOOKUP(Audit!#REF!,$V$13:$AE$22,10,FALSE) &amp; IF(Audit!#REF!=10,Audit!#REF!&amp;Audit!#REF!,"") &amp; IF(Audit!#REF!&lt;&gt;1,U272,"")</f>
        <v>#REF!</v>
      </c>
      <c r="L272" s="10" t="e">
        <f>Audit!#REF!</f>
        <v>#REF!</v>
      </c>
      <c r="M272" s="10" t="e">
        <f t="shared" si="129"/>
        <v>#REF!</v>
      </c>
      <c r="N272" s="10" t="e">
        <f t="shared" si="130"/>
        <v>#REF!</v>
      </c>
      <c r="O272" s="10" t="e">
        <f t="shared" si="131"/>
        <v>#REF!</v>
      </c>
      <c r="P272" s="10" t="e">
        <f t="shared" si="132"/>
        <v>#REF!</v>
      </c>
      <c r="Q272" s="10" t="e">
        <f t="shared" si="133"/>
        <v>#REF!</v>
      </c>
      <c r="R272" s="10" t="e">
        <f t="shared" si="134"/>
        <v>#REF!</v>
      </c>
      <c r="S272" s="10" t="e">
        <f t="shared" si="135"/>
        <v>#REF!</v>
      </c>
      <c r="T272" s="10" t="e">
        <f t="shared" si="136"/>
        <v>#REF!</v>
      </c>
      <c r="U272" s="17" t="e">
        <f>IF(Audit!#REF!="","",VLOOKUP(Audit!#REF!,$W$26:$X$35,2,FALSE)) &amp; Audit!#REF! &amp; IF(Audit!#REF!="","",IF(Audit!#REF!&lt;=1.4,VLOOKUP(Audit!#REF!,$W$38:X317,2,FALSE),VLOOKUP(Audit!#REF!,$W$51:$X$61,2,FALSE))) &amp; IF(Audit!#REF!="","",VLOOKUP(Audit!#REF!,$Y$26:$Z$35,2,FALSE) &amp; Audit!#REF! &amp; IF(Audit!#REF!="","",IF(Audit!#REF!&lt;=1.4,VLOOKUP(Audit!#REF!,$Y$38:$Z$48,2,FALSE),VLOOKUP(Audit!#REF!,$Y$51:$Z$61,2,FALSE))))</f>
        <v>#REF!</v>
      </c>
      <c r="V272" s="21"/>
      <c r="AH272" s="49" t="e">
        <f>Audit!#REF!</f>
        <v>#REF!</v>
      </c>
      <c r="AI272" s="50" t="e">
        <f>VLOOKUP(Audit!#REF!,$V$3:$AE$12,2,FALSE)&amp; IF(Audit!#REF!=10,Audit!#REF!,"")</f>
        <v>#REF!</v>
      </c>
      <c r="AJ272" s="50" t="e">
        <f>VLOOKUP(Audit!#REF!,$V$13:$AE$22,2,FALSE)&amp; IF(Audit!#REF!=10,Audit!#REF!,"")</f>
        <v>#REF!</v>
      </c>
      <c r="AK272" s="47" t="e">
        <f t="shared" si="137"/>
        <v>#REF!</v>
      </c>
      <c r="AL272" s="50" t="e">
        <f>VLOOKUP(Audit!#REF!,$V$3:$AE$12,3,FALSE)&amp; IF(Audit!#REF!=10,Audit!#REF!,"")</f>
        <v>#REF!</v>
      </c>
      <c r="AM272" s="50" t="e">
        <f>VLOOKUP(Audit!#REF!,$V$13:$AE$22,3,FALSE)&amp; IF(Audit!#REF!=10,Audit!#REF!,"")</f>
        <v>#REF!</v>
      </c>
      <c r="AN272" s="47" t="e">
        <f t="shared" si="138"/>
        <v>#REF!</v>
      </c>
      <c r="AO272" s="50" t="e">
        <f>VLOOKUP(Audit!#REF!,$V$3:$AE$12,4,FALSE) &amp;  Audit!#REF! &amp; IF(Audit!#REF!=10,Audit!#REF!,"")</f>
        <v>#REF!</v>
      </c>
      <c r="AP272" s="50" t="e">
        <f>VLOOKUP(Audit!#REF!,$V$13:$AE$22,4,FALSE)&amp; IF(Audit!#REF!=10,Audit!#REF!,"")</f>
        <v>#REF!</v>
      </c>
      <c r="AQ272" s="47" t="e">
        <f t="shared" si="139"/>
        <v>#REF!</v>
      </c>
      <c r="AR272" s="50" t="e">
        <f>VLOOKUP(Audit!#REF!,$V$3:$AE$12,5,FALSE)&amp; IF(Audit!#REF!=10,Audit!#REF!,"")</f>
        <v>#REF!</v>
      </c>
      <c r="AS272" s="50" t="e">
        <f>VLOOKUP(Audit!#REF!,$V$13:$AE$22,5,FALSE)&amp; IF(Audit!#REF!=10,Audit!#REF!,"")</f>
        <v>#REF!</v>
      </c>
      <c r="AT272" s="47" t="e">
        <f t="shared" si="140"/>
        <v>#REF!</v>
      </c>
      <c r="AU272" s="50" t="e">
        <f>VLOOKUP(Audit!#REF!,$V$3:$AE$12,6,FALSE)&amp; IF(Audit!#REF!=10,Audit!#REF!,"")</f>
        <v>#REF!</v>
      </c>
      <c r="AV272" s="50" t="e">
        <f>VLOOKUP(Audit!#REF!,$V$13:$AE$22,6,FALSE)&amp; IF(Audit!#REF!=10,Audit!#REF!,"")</f>
        <v>#REF!</v>
      </c>
      <c r="AW272" s="47" t="e">
        <f t="shared" si="141"/>
        <v>#REF!</v>
      </c>
      <c r="AX272" s="50" t="e">
        <f>VLOOKUP(Audit!#REF!,$V$3:$AE$12,7,FALSE)&amp; IF(Audit!#REF!=10,Audit!#REF!,"")</f>
        <v>#REF!</v>
      </c>
      <c r="AY272" s="50" t="e">
        <f>VLOOKUP(Audit!#REF!,$V$13:$AE$22,7,FALSE) &amp; IF(Audit!#REF!=10,Audit!#REF!,"")</f>
        <v>#REF!</v>
      </c>
      <c r="AZ272" s="47" t="e">
        <f t="shared" si="142"/>
        <v>#REF!</v>
      </c>
      <c r="BA272" s="50" t="e">
        <f>VLOOKUP(Audit!#REF!,$V$3:$AE$12,8,FALSE)&amp; Audit!#REF! &amp; IF(Audit!#REF!=10,Audit!#REF!,"")</f>
        <v>#REF!</v>
      </c>
      <c r="BB272" s="50" t="e">
        <f>VLOOKUP(Audit!#REF!,$V$13:$AE$22,8,FALSE) &amp; IF(Audit!#REF!=10,Audit!#REF!,"")</f>
        <v>#REF!</v>
      </c>
      <c r="BC272" s="47" t="e">
        <f t="shared" si="143"/>
        <v>#REF!</v>
      </c>
      <c r="BD272" s="50" t="e">
        <f>VLOOKUP(Audit!#REF!,$V$3:$AE$12,9,FALSE)&amp; IF(Audit!#REF!=10,Audit!#REF!,"")</f>
        <v>#REF!</v>
      </c>
      <c r="BE272" s="50" t="e">
        <f>VLOOKUP(Audit!#REF!,$V$13:$AE$22,9,FALSE) &amp; IF(Audit!#REF!=10,Audit!#REF!,"") &amp; IF(Audit!#REF!&lt;&gt;1,U272,"")</f>
        <v>#REF!</v>
      </c>
      <c r="BF272" s="47" t="e">
        <f t="shared" si="144"/>
        <v>#REF!</v>
      </c>
      <c r="BG272" s="50" t="e">
        <f>VLOOKUP(Audit!#REF!,$V$3:$AE$12,10,FALSE) &amp; Audit!#REF! &amp; IF(Audit!#REF!=10,Audit!#REF!,"")</f>
        <v>#REF!</v>
      </c>
      <c r="BH272" s="50" t="e">
        <f>VLOOKUP(Audit!#REF!,$V$13:$AE$22,10,FALSE) &amp; IF(Audit!#REF!=10,Audit!#REF!,"") &amp; IF(Audit!#REF!&lt;&gt;1,U272,"")</f>
        <v>#REF!</v>
      </c>
      <c r="BI272" s="47" t="e">
        <f t="shared" si="145"/>
        <v>#REF!</v>
      </c>
      <c r="BJ272" s="48" t="str">
        <f t="shared" si="146"/>
        <v/>
      </c>
      <c r="BK272" s="48" t="str">
        <f t="shared" si="147"/>
        <v/>
      </c>
      <c r="BL272" s="48" t="str">
        <f t="shared" si="148"/>
        <v/>
      </c>
      <c r="BM272" s="48" t="str">
        <f t="shared" si="149"/>
        <v/>
      </c>
      <c r="BN272" s="48" t="str">
        <f t="shared" si="150"/>
        <v/>
      </c>
      <c r="BO272" s="48" t="str">
        <f t="shared" si="151"/>
        <v/>
      </c>
      <c r="BP272" s="48" t="str">
        <f t="shared" si="152"/>
        <v/>
      </c>
      <c r="BQ272" s="48" t="str">
        <f t="shared" si="153"/>
        <v/>
      </c>
      <c r="BR272" s="48" t="str">
        <f t="shared" si="154"/>
        <v/>
      </c>
      <c r="BS272" s="48" t="str">
        <f t="shared" si="155"/>
        <v/>
      </c>
      <c r="BT272" s="48" t="str">
        <f t="shared" si="156"/>
        <v/>
      </c>
      <c r="BU272" s="48" t="str">
        <f t="shared" si="157"/>
        <v/>
      </c>
    </row>
    <row r="273" spans="1:73">
      <c r="A273" s="10" t="e">
        <f>Audit!#REF!</f>
        <v>#REF!</v>
      </c>
      <c r="B273" s="10" t="e">
        <f t="shared" si="158"/>
        <v>#REF!</v>
      </c>
      <c r="C273" s="17" t="e">
        <f>VLOOKUP(Audit!#REF!,$V$3:$AE$12,2,FALSE) &amp; VLOOKUP(Audit!#REF!,$V$13:$AE$22,2,FALSE)&amp; IF(Audit!#REF!=10,Audit!#REF!&amp;Audit!#REF!,"")</f>
        <v>#REF!</v>
      </c>
      <c r="D273" s="17" t="e">
        <f>VLOOKUP(Audit!#REF!,$V$3:$AE$12,3,FALSE) &amp; VLOOKUP(Audit!#REF!,$V$13:$AE$22,3,FALSE) &amp;IF(Audit!#REF!=10,Audit!#REF!&amp;Audit!#REF!,"")</f>
        <v>#REF!</v>
      </c>
      <c r="E273" s="17" t="e">
        <f>VLOOKUP(Audit!#REF!,$V$3:$AE$12,4,FALSE)&amp; Audit!#REF! &amp; VLOOKUP(Audit!#REF!,$V$13:$AE$22,4,FALSE)&amp; IF(Audit!#REF!=10,Audit!#REF!&amp;Audit!#REF!,"")</f>
        <v>#REF!</v>
      </c>
      <c r="F273" s="17" t="e">
        <f>VLOOKUP(Audit!#REF!,$V$3:$AE$12,5,FALSE) &amp; VLOOKUP(Audit!#REF!,$V$13:$AE$22,5,FALSE)&amp; IF(Audit!#REF!=10,Audit!#REF!&amp;Audit!#REF!,"")</f>
        <v>#REF!</v>
      </c>
      <c r="G273" s="17" t="e">
        <f>VLOOKUP(Audit!#REF!,$V$3:$AE$12,6,FALSE) &amp; VLOOKUP(Audit!#REF!,$V$13:$AE$22,6,FALSE)&amp; IF(Audit!#REF!=10,Audit!#REF!&amp;Audit!#REF!,"")</f>
        <v>#REF!</v>
      </c>
      <c r="H273" s="17" t="e">
        <f>VLOOKUP(Audit!#REF!,$V$3:$AE$12,7,FALSE) &amp; VLOOKUP(Audit!#REF!,$V$13:$AE$22,7,FALSE)&amp;IF(Audit!#REF!=10,Audit!#REF!&amp;Audit!#REF!,"")</f>
        <v>#REF!</v>
      </c>
      <c r="I273" s="17" t="e">
        <f>VLOOKUP(Audit!#REF!,$V$3:$AE$12,8,FALSE) &amp; Audit!#REF! &amp; VLOOKUP(Audit!#REF!,$V$13:$AE$22,8,FALSE)&amp;IF(Audit!#REF!=10,Audit!#REF!&amp;Audit!#REF!,"")</f>
        <v>#REF!</v>
      </c>
      <c r="J273" s="17" t="e">
        <f>VLOOKUP(Audit!#REF!,$V$3:$AE$12,9,FALSE) &amp; VLOOKUP(Audit!#REF!,$V$13:$AE$22,9,FALSE) &amp; IF(Audit!#REF!=10,Audit!#REF!&amp;Audit!#REF!,"") &amp; IF(Audit!#REF!&lt;&gt;1,U273,"")</f>
        <v>#REF!</v>
      </c>
      <c r="K273" s="17" t="e">
        <f>VLOOKUP(Audit!#REF!,$V$3:$AE$12,10,FALSE) &amp; Audit!#REF! &amp; VLOOKUP(Audit!#REF!,$V$13:$AE$22,10,FALSE) &amp; IF(Audit!#REF!=10,Audit!#REF!&amp;Audit!#REF!,"") &amp; IF(Audit!#REF!&lt;&gt;1,U273,"")</f>
        <v>#REF!</v>
      </c>
      <c r="L273" s="10" t="e">
        <f>Audit!#REF!</f>
        <v>#REF!</v>
      </c>
      <c r="M273" s="10" t="e">
        <f t="shared" si="129"/>
        <v>#REF!</v>
      </c>
      <c r="N273" s="10" t="e">
        <f t="shared" si="130"/>
        <v>#REF!</v>
      </c>
      <c r="O273" s="10" t="e">
        <f t="shared" si="131"/>
        <v>#REF!</v>
      </c>
      <c r="P273" s="10" t="e">
        <f t="shared" si="132"/>
        <v>#REF!</v>
      </c>
      <c r="Q273" s="10" t="e">
        <f t="shared" si="133"/>
        <v>#REF!</v>
      </c>
      <c r="R273" s="10" t="e">
        <f t="shared" si="134"/>
        <v>#REF!</v>
      </c>
      <c r="S273" s="10" t="e">
        <f t="shared" si="135"/>
        <v>#REF!</v>
      </c>
      <c r="T273" s="10" t="e">
        <f t="shared" si="136"/>
        <v>#REF!</v>
      </c>
      <c r="U273" s="17" t="e">
        <f>IF(Audit!#REF!="","",VLOOKUP(Audit!#REF!,$W$26:$X$35,2,FALSE)) &amp; Audit!#REF! &amp; IF(Audit!#REF!="","",IF(Audit!#REF!&lt;=1.4,VLOOKUP(Audit!#REF!,$W$38:X318,2,FALSE),VLOOKUP(Audit!#REF!,$W$51:$X$61,2,FALSE))) &amp; IF(Audit!#REF!="","",VLOOKUP(Audit!#REF!,$Y$26:$Z$35,2,FALSE) &amp; Audit!#REF! &amp; IF(Audit!#REF!="","",IF(Audit!#REF!&lt;=1.4,VLOOKUP(Audit!#REF!,$Y$38:$Z$48,2,FALSE),VLOOKUP(Audit!#REF!,$Y$51:$Z$61,2,FALSE))))</f>
        <v>#REF!</v>
      </c>
      <c r="V273" s="21"/>
      <c r="AH273" s="49" t="e">
        <f>Audit!#REF!</f>
        <v>#REF!</v>
      </c>
      <c r="AI273" s="50" t="e">
        <f>VLOOKUP(Audit!#REF!,$V$3:$AE$12,2,FALSE)&amp; IF(Audit!#REF!=10,Audit!#REF!,"")</f>
        <v>#REF!</v>
      </c>
      <c r="AJ273" s="50" t="e">
        <f>VLOOKUP(Audit!#REF!,$V$13:$AE$22,2,FALSE)&amp; IF(Audit!#REF!=10,Audit!#REF!,"")</f>
        <v>#REF!</v>
      </c>
      <c r="AK273" s="47" t="e">
        <f t="shared" si="137"/>
        <v>#REF!</v>
      </c>
      <c r="AL273" s="50" t="e">
        <f>VLOOKUP(Audit!#REF!,$V$3:$AE$12,3,FALSE)&amp; IF(Audit!#REF!=10,Audit!#REF!,"")</f>
        <v>#REF!</v>
      </c>
      <c r="AM273" s="50" t="e">
        <f>VLOOKUP(Audit!#REF!,$V$13:$AE$22,3,FALSE)&amp; IF(Audit!#REF!=10,Audit!#REF!,"")</f>
        <v>#REF!</v>
      </c>
      <c r="AN273" s="47" t="e">
        <f t="shared" si="138"/>
        <v>#REF!</v>
      </c>
      <c r="AO273" s="50" t="e">
        <f>VLOOKUP(Audit!#REF!,$V$3:$AE$12,4,FALSE) &amp;  Audit!#REF! &amp; IF(Audit!#REF!=10,Audit!#REF!,"")</f>
        <v>#REF!</v>
      </c>
      <c r="AP273" s="50" t="e">
        <f>VLOOKUP(Audit!#REF!,$V$13:$AE$22,4,FALSE)&amp; IF(Audit!#REF!=10,Audit!#REF!,"")</f>
        <v>#REF!</v>
      </c>
      <c r="AQ273" s="47" t="e">
        <f t="shared" si="139"/>
        <v>#REF!</v>
      </c>
      <c r="AR273" s="50" t="e">
        <f>VLOOKUP(Audit!#REF!,$V$3:$AE$12,5,FALSE)&amp; IF(Audit!#REF!=10,Audit!#REF!,"")</f>
        <v>#REF!</v>
      </c>
      <c r="AS273" s="50" t="e">
        <f>VLOOKUP(Audit!#REF!,$V$13:$AE$22,5,FALSE)&amp; IF(Audit!#REF!=10,Audit!#REF!,"")</f>
        <v>#REF!</v>
      </c>
      <c r="AT273" s="47" t="e">
        <f t="shared" si="140"/>
        <v>#REF!</v>
      </c>
      <c r="AU273" s="50" t="e">
        <f>VLOOKUP(Audit!#REF!,$V$3:$AE$12,6,FALSE)&amp; IF(Audit!#REF!=10,Audit!#REF!,"")</f>
        <v>#REF!</v>
      </c>
      <c r="AV273" s="50" t="e">
        <f>VLOOKUP(Audit!#REF!,$V$13:$AE$22,6,FALSE)&amp; IF(Audit!#REF!=10,Audit!#REF!,"")</f>
        <v>#REF!</v>
      </c>
      <c r="AW273" s="47" t="e">
        <f t="shared" si="141"/>
        <v>#REF!</v>
      </c>
      <c r="AX273" s="50" t="e">
        <f>VLOOKUP(Audit!#REF!,$V$3:$AE$12,7,FALSE)&amp; IF(Audit!#REF!=10,Audit!#REF!,"")</f>
        <v>#REF!</v>
      </c>
      <c r="AY273" s="50" t="e">
        <f>VLOOKUP(Audit!#REF!,$V$13:$AE$22,7,FALSE) &amp; IF(Audit!#REF!=10,Audit!#REF!,"")</f>
        <v>#REF!</v>
      </c>
      <c r="AZ273" s="47" t="e">
        <f t="shared" si="142"/>
        <v>#REF!</v>
      </c>
      <c r="BA273" s="50" t="e">
        <f>VLOOKUP(Audit!#REF!,$V$3:$AE$12,8,FALSE)&amp; Audit!#REF! &amp; IF(Audit!#REF!=10,Audit!#REF!,"")</f>
        <v>#REF!</v>
      </c>
      <c r="BB273" s="50" t="e">
        <f>VLOOKUP(Audit!#REF!,$V$13:$AE$22,8,FALSE) &amp; IF(Audit!#REF!=10,Audit!#REF!,"")</f>
        <v>#REF!</v>
      </c>
      <c r="BC273" s="47" t="e">
        <f t="shared" si="143"/>
        <v>#REF!</v>
      </c>
      <c r="BD273" s="50" t="e">
        <f>VLOOKUP(Audit!#REF!,$V$3:$AE$12,9,FALSE)&amp; IF(Audit!#REF!=10,Audit!#REF!,"")</f>
        <v>#REF!</v>
      </c>
      <c r="BE273" s="50" t="e">
        <f>VLOOKUP(Audit!#REF!,$V$13:$AE$22,9,FALSE) &amp; IF(Audit!#REF!=10,Audit!#REF!,"") &amp; IF(Audit!#REF!&lt;&gt;1,U273,"")</f>
        <v>#REF!</v>
      </c>
      <c r="BF273" s="47" t="e">
        <f t="shared" si="144"/>
        <v>#REF!</v>
      </c>
      <c r="BG273" s="50" t="e">
        <f>VLOOKUP(Audit!#REF!,$V$3:$AE$12,10,FALSE) &amp; Audit!#REF! &amp; IF(Audit!#REF!=10,Audit!#REF!,"")</f>
        <v>#REF!</v>
      </c>
      <c r="BH273" s="50" t="e">
        <f>VLOOKUP(Audit!#REF!,$V$13:$AE$22,10,FALSE) &amp; IF(Audit!#REF!=10,Audit!#REF!,"") &amp; IF(Audit!#REF!&lt;&gt;1,U273,"")</f>
        <v>#REF!</v>
      </c>
      <c r="BI273" s="47" t="e">
        <f t="shared" si="145"/>
        <v>#REF!</v>
      </c>
      <c r="BJ273" s="48" t="str">
        <f t="shared" si="146"/>
        <v/>
      </c>
      <c r="BK273" s="48" t="str">
        <f t="shared" si="147"/>
        <v/>
      </c>
      <c r="BL273" s="48" t="str">
        <f t="shared" si="148"/>
        <v/>
      </c>
      <c r="BM273" s="48" t="str">
        <f t="shared" si="149"/>
        <v/>
      </c>
      <c r="BN273" s="48" t="str">
        <f t="shared" si="150"/>
        <v/>
      </c>
      <c r="BO273" s="48" t="str">
        <f t="shared" si="151"/>
        <v/>
      </c>
      <c r="BP273" s="48" t="str">
        <f t="shared" si="152"/>
        <v/>
      </c>
      <c r="BQ273" s="48" t="str">
        <f t="shared" si="153"/>
        <v/>
      </c>
      <c r="BR273" s="48" t="str">
        <f t="shared" si="154"/>
        <v/>
      </c>
      <c r="BS273" s="48" t="str">
        <f t="shared" si="155"/>
        <v/>
      </c>
      <c r="BT273" s="48" t="str">
        <f t="shared" si="156"/>
        <v/>
      </c>
      <c r="BU273" s="48" t="str">
        <f t="shared" si="157"/>
        <v/>
      </c>
    </row>
    <row r="274" spans="1:73">
      <c r="A274" s="10" t="e">
        <f>Audit!#REF!</f>
        <v>#REF!</v>
      </c>
      <c r="B274" s="10" t="e">
        <f t="shared" si="158"/>
        <v>#REF!</v>
      </c>
      <c r="C274" s="17" t="e">
        <f>VLOOKUP(Audit!#REF!,$V$3:$AE$12,2,FALSE) &amp; VLOOKUP(Audit!#REF!,$V$13:$AE$22,2,FALSE)&amp; IF(Audit!#REF!=10,Audit!#REF!&amp;Audit!#REF!,"")</f>
        <v>#REF!</v>
      </c>
      <c r="D274" s="17" t="e">
        <f>VLOOKUP(Audit!#REF!,$V$3:$AE$12,3,FALSE) &amp; VLOOKUP(Audit!#REF!,$V$13:$AE$22,3,FALSE) &amp;IF(Audit!#REF!=10,Audit!#REF!&amp;Audit!#REF!,"")</f>
        <v>#REF!</v>
      </c>
      <c r="E274" s="17" t="e">
        <f>VLOOKUP(Audit!#REF!,$V$3:$AE$12,4,FALSE)&amp; Audit!#REF! &amp; VLOOKUP(Audit!#REF!,$V$13:$AE$22,4,FALSE)&amp; IF(Audit!#REF!=10,Audit!#REF!&amp;Audit!#REF!,"")</f>
        <v>#REF!</v>
      </c>
      <c r="F274" s="17" t="e">
        <f>VLOOKUP(Audit!#REF!,$V$3:$AE$12,5,FALSE) &amp; VLOOKUP(Audit!#REF!,$V$13:$AE$22,5,FALSE)&amp; IF(Audit!#REF!=10,Audit!#REF!&amp;Audit!#REF!,"")</f>
        <v>#REF!</v>
      </c>
      <c r="G274" s="17" t="e">
        <f>VLOOKUP(Audit!#REF!,$V$3:$AE$12,6,FALSE) &amp; VLOOKUP(Audit!#REF!,$V$13:$AE$22,6,FALSE)&amp; IF(Audit!#REF!=10,Audit!#REF!&amp;Audit!#REF!,"")</f>
        <v>#REF!</v>
      </c>
      <c r="H274" s="17" t="e">
        <f>VLOOKUP(Audit!#REF!,$V$3:$AE$12,7,FALSE) &amp; VLOOKUP(Audit!#REF!,$V$13:$AE$22,7,FALSE)&amp;IF(Audit!#REF!=10,Audit!#REF!&amp;Audit!#REF!,"")</f>
        <v>#REF!</v>
      </c>
      <c r="I274" s="17" t="e">
        <f>VLOOKUP(Audit!#REF!,$V$3:$AE$12,8,FALSE) &amp; Audit!#REF! &amp; VLOOKUP(Audit!#REF!,$V$13:$AE$22,8,FALSE)&amp;IF(Audit!#REF!=10,Audit!#REF!&amp;Audit!#REF!,"")</f>
        <v>#REF!</v>
      </c>
      <c r="J274" s="17" t="e">
        <f>VLOOKUP(Audit!#REF!,$V$3:$AE$12,9,FALSE) &amp; VLOOKUP(Audit!#REF!,$V$13:$AE$22,9,FALSE) &amp; IF(Audit!#REF!=10,Audit!#REF!&amp;Audit!#REF!,"") &amp; IF(Audit!#REF!&lt;&gt;1,U274,"")</f>
        <v>#REF!</v>
      </c>
      <c r="K274" s="17" t="e">
        <f>VLOOKUP(Audit!#REF!,$V$3:$AE$12,10,FALSE) &amp; Audit!#REF! &amp; VLOOKUP(Audit!#REF!,$V$13:$AE$22,10,FALSE) &amp; IF(Audit!#REF!=10,Audit!#REF!&amp;Audit!#REF!,"") &amp; IF(Audit!#REF!&lt;&gt;1,U274,"")</f>
        <v>#REF!</v>
      </c>
      <c r="L274" s="10" t="e">
        <f>Audit!#REF!</f>
        <v>#REF!</v>
      </c>
      <c r="M274" s="10" t="e">
        <f t="shared" si="129"/>
        <v>#REF!</v>
      </c>
      <c r="N274" s="10" t="e">
        <f t="shared" si="130"/>
        <v>#REF!</v>
      </c>
      <c r="O274" s="10" t="e">
        <f t="shared" si="131"/>
        <v>#REF!</v>
      </c>
      <c r="P274" s="10" t="e">
        <f t="shared" si="132"/>
        <v>#REF!</v>
      </c>
      <c r="Q274" s="10" t="e">
        <f t="shared" si="133"/>
        <v>#REF!</v>
      </c>
      <c r="R274" s="10" t="e">
        <f t="shared" si="134"/>
        <v>#REF!</v>
      </c>
      <c r="S274" s="10" t="e">
        <f t="shared" si="135"/>
        <v>#REF!</v>
      </c>
      <c r="T274" s="10" t="e">
        <f t="shared" si="136"/>
        <v>#REF!</v>
      </c>
      <c r="U274" s="17" t="e">
        <f>IF(Audit!#REF!="","",VLOOKUP(Audit!#REF!,$W$26:$X$35,2,FALSE)) &amp; Audit!#REF! &amp; IF(Audit!#REF!="","",IF(Audit!#REF!&lt;=1.4,VLOOKUP(Audit!#REF!,$W$38:X319,2,FALSE),VLOOKUP(Audit!#REF!,$W$51:$X$61,2,FALSE))) &amp; IF(Audit!#REF!="","",VLOOKUP(Audit!#REF!,$Y$26:$Z$35,2,FALSE) &amp; Audit!#REF! &amp; IF(Audit!#REF!="","",IF(Audit!#REF!&lt;=1.4,VLOOKUP(Audit!#REF!,$Y$38:$Z$48,2,FALSE),VLOOKUP(Audit!#REF!,$Y$51:$Z$61,2,FALSE))))</f>
        <v>#REF!</v>
      </c>
      <c r="V274" s="21"/>
      <c r="AH274" s="49" t="e">
        <f>Audit!#REF!</f>
        <v>#REF!</v>
      </c>
      <c r="AI274" s="50" t="e">
        <f>VLOOKUP(Audit!#REF!,$V$3:$AE$12,2,FALSE)&amp; IF(Audit!#REF!=10,Audit!#REF!,"")</f>
        <v>#REF!</v>
      </c>
      <c r="AJ274" s="50" t="e">
        <f>VLOOKUP(Audit!#REF!,$V$13:$AE$22,2,FALSE)&amp; IF(Audit!#REF!=10,Audit!#REF!,"")</f>
        <v>#REF!</v>
      </c>
      <c r="AK274" s="47" t="e">
        <f t="shared" si="137"/>
        <v>#REF!</v>
      </c>
      <c r="AL274" s="50" t="e">
        <f>VLOOKUP(Audit!#REF!,$V$3:$AE$12,3,FALSE)&amp; IF(Audit!#REF!=10,Audit!#REF!,"")</f>
        <v>#REF!</v>
      </c>
      <c r="AM274" s="50" t="e">
        <f>VLOOKUP(Audit!#REF!,$V$13:$AE$22,3,FALSE)&amp; IF(Audit!#REF!=10,Audit!#REF!,"")</f>
        <v>#REF!</v>
      </c>
      <c r="AN274" s="47" t="e">
        <f t="shared" si="138"/>
        <v>#REF!</v>
      </c>
      <c r="AO274" s="50" t="e">
        <f>VLOOKUP(Audit!#REF!,$V$3:$AE$12,4,FALSE) &amp;  Audit!#REF! &amp; IF(Audit!#REF!=10,Audit!#REF!,"")</f>
        <v>#REF!</v>
      </c>
      <c r="AP274" s="50" t="e">
        <f>VLOOKUP(Audit!#REF!,$V$13:$AE$22,4,FALSE)&amp; IF(Audit!#REF!=10,Audit!#REF!,"")</f>
        <v>#REF!</v>
      </c>
      <c r="AQ274" s="47" t="e">
        <f t="shared" si="139"/>
        <v>#REF!</v>
      </c>
      <c r="AR274" s="50" t="e">
        <f>VLOOKUP(Audit!#REF!,$V$3:$AE$12,5,FALSE)&amp; IF(Audit!#REF!=10,Audit!#REF!,"")</f>
        <v>#REF!</v>
      </c>
      <c r="AS274" s="50" t="e">
        <f>VLOOKUP(Audit!#REF!,$V$13:$AE$22,5,FALSE)&amp; IF(Audit!#REF!=10,Audit!#REF!,"")</f>
        <v>#REF!</v>
      </c>
      <c r="AT274" s="47" t="e">
        <f t="shared" si="140"/>
        <v>#REF!</v>
      </c>
      <c r="AU274" s="50" t="e">
        <f>VLOOKUP(Audit!#REF!,$V$3:$AE$12,6,FALSE)&amp; IF(Audit!#REF!=10,Audit!#REF!,"")</f>
        <v>#REF!</v>
      </c>
      <c r="AV274" s="50" t="e">
        <f>VLOOKUP(Audit!#REF!,$V$13:$AE$22,6,FALSE)&amp; IF(Audit!#REF!=10,Audit!#REF!,"")</f>
        <v>#REF!</v>
      </c>
      <c r="AW274" s="47" t="e">
        <f t="shared" si="141"/>
        <v>#REF!</v>
      </c>
      <c r="AX274" s="50" t="e">
        <f>VLOOKUP(Audit!#REF!,$V$3:$AE$12,7,FALSE)&amp; IF(Audit!#REF!=10,Audit!#REF!,"")</f>
        <v>#REF!</v>
      </c>
      <c r="AY274" s="50" t="e">
        <f>VLOOKUP(Audit!#REF!,$V$13:$AE$22,7,FALSE) &amp; IF(Audit!#REF!=10,Audit!#REF!,"")</f>
        <v>#REF!</v>
      </c>
      <c r="AZ274" s="47" t="e">
        <f t="shared" si="142"/>
        <v>#REF!</v>
      </c>
      <c r="BA274" s="50" t="e">
        <f>VLOOKUP(Audit!#REF!,$V$3:$AE$12,8,FALSE)&amp; Audit!#REF! &amp; IF(Audit!#REF!=10,Audit!#REF!,"")</f>
        <v>#REF!</v>
      </c>
      <c r="BB274" s="50" t="e">
        <f>VLOOKUP(Audit!#REF!,$V$13:$AE$22,8,FALSE) &amp; IF(Audit!#REF!=10,Audit!#REF!,"")</f>
        <v>#REF!</v>
      </c>
      <c r="BC274" s="47" t="e">
        <f t="shared" si="143"/>
        <v>#REF!</v>
      </c>
      <c r="BD274" s="50" t="e">
        <f>VLOOKUP(Audit!#REF!,$V$3:$AE$12,9,FALSE)&amp; IF(Audit!#REF!=10,Audit!#REF!,"")</f>
        <v>#REF!</v>
      </c>
      <c r="BE274" s="50" t="e">
        <f>VLOOKUP(Audit!#REF!,$V$13:$AE$22,9,FALSE) &amp; IF(Audit!#REF!=10,Audit!#REF!,"") &amp; IF(Audit!#REF!&lt;&gt;1,U274,"")</f>
        <v>#REF!</v>
      </c>
      <c r="BF274" s="47" t="e">
        <f t="shared" si="144"/>
        <v>#REF!</v>
      </c>
      <c r="BG274" s="50" t="e">
        <f>VLOOKUP(Audit!#REF!,$V$3:$AE$12,10,FALSE) &amp; Audit!#REF! &amp; IF(Audit!#REF!=10,Audit!#REF!,"")</f>
        <v>#REF!</v>
      </c>
      <c r="BH274" s="50" t="e">
        <f>VLOOKUP(Audit!#REF!,$V$13:$AE$22,10,FALSE) &amp; IF(Audit!#REF!=10,Audit!#REF!,"") &amp; IF(Audit!#REF!&lt;&gt;1,U274,"")</f>
        <v>#REF!</v>
      </c>
      <c r="BI274" s="47" t="e">
        <f t="shared" si="145"/>
        <v>#REF!</v>
      </c>
      <c r="BJ274" s="48" t="str">
        <f t="shared" si="146"/>
        <v/>
      </c>
      <c r="BK274" s="48" t="str">
        <f t="shared" si="147"/>
        <v/>
      </c>
      <c r="BL274" s="48" t="str">
        <f t="shared" si="148"/>
        <v/>
      </c>
      <c r="BM274" s="48" t="str">
        <f t="shared" si="149"/>
        <v/>
      </c>
      <c r="BN274" s="48" t="str">
        <f t="shared" si="150"/>
        <v/>
      </c>
      <c r="BO274" s="48" t="str">
        <f t="shared" si="151"/>
        <v/>
      </c>
      <c r="BP274" s="48" t="str">
        <f t="shared" si="152"/>
        <v/>
      </c>
      <c r="BQ274" s="48" t="str">
        <f t="shared" si="153"/>
        <v/>
      </c>
      <c r="BR274" s="48" t="str">
        <f t="shared" si="154"/>
        <v/>
      </c>
      <c r="BS274" s="48" t="str">
        <f t="shared" si="155"/>
        <v/>
      </c>
      <c r="BT274" s="48" t="str">
        <f t="shared" si="156"/>
        <v/>
      </c>
      <c r="BU274" s="48" t="str">
        <f t="shared" si="157"/>
        <v/>
      </c>
    </row>
    <row r="275" spans="1:73">
      <c r="A275" s="10" t="e">
        <f>Audit!#REF!</f>
        <v>#REF!</v>
      </c>
      <c r="B275" s="10" t="e">
        <f t="shared" si="158"/>
        <v>#REF!</v>
      </c>
      <c r="C275" s="17" t="e">
        <f>VLOOKUP(Audit!#REF!,$V$3:$AE$12,2,FALSE) &amp; VLOOKUP(Audit!#REF!,$V$13:$AE$22,2,FALSE)&amp; IF(Audit!#REF!=10,Audit!#REF!&amp;Audit!#REF!,"")</f>
        <v>#REF!</v>
      </c>
      <c r="D275" s="17" t="e">
        <f>VLOOKUP(Audit!#REF!,$V$3:$AE$12,3,FALSE) &amp; VLOOKUP(Audit!#REF!,$V$13:$AE$22,3,FALSE) &amp;IF(Audit!#REF!=10,Audit!#REF!&amp;Audit!#REF!,"")</f>
        <v>#REF!</v>
      </c>
      <c r="E275" s="17" t="e">
        <f>VLOOKUP(Audit!#REF!,$V$3:$AE$12,4,FALSE)&amp; Audit!#REF! &amp; VLOOKUP(Audit!#REF!,$V$13:$AE$22,4,FALSE)&amp; IF(Audit!#REF!=10,Audit!#REF!&amp;Audit!#REF!,"")</f>
        <v>#REF!</v>
      </c>
      <c r="F275" s="17" t="e">
        <f>VLOOKUP(Audit!#REF!,$V$3:$AE$12,5,FALSE) &amp; VLOOKUP(Audit!#REF!,$V$13:$AE$22,5,FALSE)&amp; IF(Audit!#REF!=10,Audit!#REF!&amp;Audit!#REF!,"")</f>
        <v>#REF!</v>
      </c>
      <c r="G275" s="17" t="e">
        <f>VLOOKUP(Audit!#REF!,$V$3:$AE$12,6,FALSE) &amp; VLOOKUP(Audit!#REF!,$V$13:$AE$22,6,FALSE)&amp; IF(Audit!#REF!=10,Audit!#REF!&amp;Audit!#REF!,"")</f>
        <v>#REF!</v>
      </c>
      <c r="H275" s="17" t="e">
        <f>VLOOKUP(Audit!#REF!,$V$3:$AE$12,7,FALSE) &amp; VLOOKUP(Audit!#REF!,$V$13:$AE$22,7,FALSE)&amp;IF(Audit!#REF!=10,Audit!#REF!&amp;Audit!#REF!,"")</f>
        <v>#REF!</v>
      </c>
      <c r="I275" s="17" t="e">
        <f>VLOOKUP(Audit!#REF!,$V$3:$AE$12,8,FALSE) &amp; Audit!#REF! &amp; VLOOKUP(Audit!#REF!,$V$13:$AE$22,8,FALSE)&amp;IF(Audit!#REF!=10,Audit!#REF!&amp;Audit!#REF!,"")</f>
        <v>#REF!</v>
      </c>
      <c r="J275" s="17" t="e">
        <f>VLOOKUP(Audit!#REF!,$V$3:$AE$12,9,FALSE) &amp; VLOOKUP(Audit!#REF!,$V$13:$AE$22,9,FALSE) &amp; IF(Audit!#REF!=10,Audit!#REF!&amp;Audit!#REF!,"") &amp; IF(Audit!#REF!&lt;&gt;1,U275,"")</f>
        <v>#REF!</v>
      </c>
      <c r="K275" s="17" t="e">
        <f>VLOOKUP(Audit!#REF!,$V$3:$AE$12,10,FALSE) &amp; Audit!#REF! &amp; VLOOKUP(Audit!#REF!,$V$13:$AE$22,10,FALSE) &amp; IF(Audit!#REF!=10,Audit!#REF!&amp;Audit!#REF!,"") &amp; IF(Audit!#REF!&lt;&gt;1,U275,"")</f>
        <v>#REF!</v>
      </c>
      <c r="L275" s="10" t="e">
        <f>Audit!#REF!</f>
        <v>#REF!</v>
      </c>
      <c r="M275" s="10" t="e">
        <f t="shared" si="129"/>
        <v>#REF!</v>
      </c>
      <c r="N275" s="10" t="e">
        <f t="shared" si="130"/>
        <v>#REF!</v>
      </c>
      <c r="O275" s="10" t="e">
        <f t="shared" si="131"/>
        <v>#REF!</v>
      </c>
      <c r="P275" s="10" t="e">
        <f t="shared" si="132"/>
        <v>#REF!</v>
      </c>
      <c r="Q275" s="10" t="e">
        <f t="shared" si="133"/>
        <v>#REF!</v>
      </c>
      <c r="R275" s="10" t="e">
        <f t="shared" si="134"/>
        <v>#REF!</v>
      </c>
      <c r="S275" s="10" t="e">
        <f t="shared" si="135"/>
        <v>#REF!</v>
      </c>
      <c r="T275" s="10" t="e">
        <f t="shared" si="136"/>
        <v>#REF!</v>
      </c>
      <c r="U275" s="17" t="e">
        <f>IF(Audit!#REF!="","",VLOOKUP(Audit!#REF!,$W$26:$X$35,2,FALSE)) &amp; Audit!#REF! &amp; IF(Audit!#REF!="","",IF(Audit!#REF!&lt;=1.4,VLOOKUP(Audit!#REF!,$W$38:X320,2,FALSE),VLOOKUP(Audit!#REF!,$W$51:$X$61,2,FALSE))) &amp; IF(Audit!#REF!="","",VLOOKUP(Audit!#REF!,$Y$26:$Z$35,2,FALSE) &amp; Audit!#REF! &amp; IF(Audit!#REF!="","",IF(Audit!#REF!&lt;=1.4,VLOOKUP(Audit!#REF!,$Y$38:$Z$48,2,FALSE),VLOOKUP(Audit!#REF!,$Y$51:$Z$61,2,FALSE))))</f>
        <v>#REF!</v>
      </c>
      <c r="V275" s="21"/>
      <c r="AH275" s="49" t="e">
        <f>Audit!#REF!</f>
        <v>#REF!</v>
      </c>
      <c r="AI275" s="50" t="e">
        <f>VLOOKUP(Audit!#REF!,$V$3:$AE$12,2,FALSE)&amp; IF(Audit!#REF!=10,Audit!#REF!,"")</f>
        <v>#REF!</v>
      </c>
      <c r="AJ275" s="50" t="e">
        <f>VLOOKUP(Audit!#REF!,$V$13:$AE$22,2,FALSE)&amp; IF(Audit!#REF!=10,Audit!#REF!,"")</f>
        <v>#REF!</v>
      </c>
      <c r="AK275" s="47" t="e">
        <f t="shared" si="137"/>
        <v>#REF!</v>
      </c>
      <c r="AL275" s="50" t="e">
        <f>VLOOKUP(Audit!#REF!,$V$3:$AE$12,3,FALSE)&amp; IF(Audit!#REF!=10,Audit!#REF!,"")</f>
        <v>#REF!</v>
      </c>
      <c r="AM275" s="50" t="e">
        <f>VLOOKUP(Audit!#REF!,$V$13:$AE$22,3,FALSE)&amp; IF(Audit!#REF!=10,Audit!#REF!,"")</f>
        <v>#REF!</v>
      </c>
      <c r="AN275" s="47" t="e">
        <f t="shared" si="138"/>
        <v>#REF!</v>
      </c>
      <c r="AO275" s="50" t="e">
        <f>VLOOKUP(Audit!#REF!,$V$3:$AE$12,4,FALSE) &amp;  Audit!#REF! &amp; IF(Audit!#REF!=10,Audit!#REF!,"")</f>
        <v>#REF!</v>
      </c>
      <c r="AP275" s="50" t="e">
        <f>VLOOKUP(Audit!#REF!,$V$13:$AE$22,4,FALSE)&amp; IF(Audit!#REF!=10,Audit!#REF!,"")</f>
        <v>#REF!</v>
      </c>
      <c r="AQ275" s="47" t="e">
        <f t="shared" si="139"/>
        <v>#REF!</v>
      </c>
      <c r="AR275" s="50" t="e">
        <f>VLOOKUP(Audit!#REF!,$V$3:$AE$12,5,FALSE)&amp; IF(Audit!#REF!=10,Audit!#REF!,"")</f>
        <v>#REF!</v>
      </c>
      <c r="AS275" s="50" t="e">
        <f>VLOOKUP(Audit!#REF!,$V$13:$AE$22,5,FALSE)&amp; IF(Audit!#REF!=10,Audit!#REF!,"")</f>
        <v>#REF!</v>
      </c>
      <c r="AT275" s="47" t="e">
        <f t="shared" si="140"/>
        <v>#REF!</v>
      </c>
      <c r="AU275" s="50" t="e">
        <f>VLOOKUP(Audit!#REF!,$V$3:$AE$12,6,FALSE)&amp; IF(Audit!#REF!=10,Audit!#REF!,"")</f>
        <v>#REF!</v>
      </c>
      <c r="AV275" s="50" t="e">
        <f>VLOOKUP(Audit!#REF!,$V$13:$AE$22,6,FALSE)&amp; IF(Audit!#REF!=10,Audit!#REF!,"")</f>
        <v>#REF!</v>
      </c>
      <c r="AW275" s="47" t="e">
        <f t="shared" si="141"/>
        <v>#REF!</v>
      </c>
      <c r="AX275" s="50" t="e">
        <f>VLOOKUP(Audit!#REF!,$V$3:$AE$12,7,FALSE)&amp; IF(Audit!#REF!=10,Audit!#REF!,"")</f>
        <v>#REF!</v>
      </c>
      <c r="AY275" s="50" t="e">
        <f>VLOOKUP(Audit!#REF!,$V$13:$AE$22,7,FALSE) &amp; IF(Audit!#REF!=10,Audit!#REF!,"")</f>
        <v>#REF!</v>
      </c>
      <c r="AZ275" s="47" t="e">
        <f t="shared" si="142"/>
        <v>#REF!</v>
      </c>
      <c r="BA275" s="50" t="e">
        <f>VLOOKUP(Audit!#REF!,$V$3:$AE$12,8,FALSE)&amp; Audit!#REF! &amp; IF(Audit!#REF!=10,Audit!#REF!,"")</f>
        <v>#REF!</v>
      </c>
      <c r="BB275" s="50" t="e">
        <f>VLOOKUP(Audit!#REF!,$V$13:$AE$22,8,FALSE) &amp; IF(Audit!#REF!=10,Audit!#REF!,"")</f>
        <v>#REF!</v>
      </c>
      <c r="BC275" s="47" t="e">
        <f t="shared" si="143"/>
        <v>#REF!</v>
      </c>
      <c r="BD275" s="50" t="e">
        <f>VLOOKUP(Audit!#REF!,$V$3:$AE$12,9,FALSE)&amp; IF(Audit!#REF!=10,Audit!#REF!,"")</f>
        <v>#REF!</v>
      </c>
      <c r="BE275" s="50" t="e">
        <f>VLOOKUP(Audit!#REF!,$V$13:$AE$22,9,FALSE) &amp; IF(Audit!#REF!=10,Audit!#REF!,"") &amp; IF(Audit!#REF!&lt;&gt;1,U275,"")</f>
        <v>#REF!</v>
      </c>
      <c r="BF275" s="47" t="e">
        <f t="shared" si="144"/>
        <v>#REF!</v>
      </c>
      <c r="BG275" s="50" t="e">
        <f>VLOOKUP(Audit!#REF!,$V$3:$AE$12,10,FALSE) &amp; Audit!#REF! &amp; IF(Audit!#REF!=10,Audit!#REF!,"")</f>
        <v>#REF!</v>
      </c>
      <c r="BH275" s="50" t="e">
        <f>VLOOKUP(Audit!#REF!,$V$13:$AE$22,10,FALSE) &amp; IF(Audit!#REF!=10,Audit!#REF!,"") &amp; IF(Audit!#REF!&lt;&gt;1,U275,"")</f>
        <v>#REF!</v>
      </c>
      <c r="BI275" s="47" t="e">
        <f t="shared" si="145"/>
        <v>#REF!</v>
      </c>
      <c r="BJ275" s="48" t="str">
        <f t="shared" si="146"/>
        <v/>
      </c>
      <c r="BK275" s="48" t="str">
        <f t="shared" si="147"/>
        <v/>
      </c>
      <c r="BL275" s="48" t="str">
        <f t="shared" si="148"/>
        <v/>
      </c>
      <c r="BM275" s="48" t="str">
        <f t="shared" si="149"/>
        <v/>
      </c>
      <c r="BN275" s="48" t="str">
        <f t="shared" si="150"/>
        <v/>
      </c>
      <c r="BO275" s="48" t="str">
        <f t="shared" si="151"/>
        <v/>
      </c>
      <c r="BP275" s="48" t="str">
        <f t="shared" si="152"/>
        <v/>
      </c>
      <c r="BQ275" s="48" t="str">
        <f t="shared" si="153"/>
        <v/>
      </c>
      <c r="BR275" s="48" t="str">
        <f t="shared" si="154"/>
        <v/>
      </c>
      <c r="BS275" s="48" t="str">
        <f t="shared" si="155"/>
        <v/>
      </c>
      <c r="BT275" s="48" t="str">
        <f t="shared" si="156"/>
        <v/>
      </c>
      <c r="BU275" s="48" t="str">
        <f t="shared" si="157"/>
        <v/>
      </c>
    </row>
    <row r="276" spans="1:73">
      <c r="A276" s="10" t="e">
        <f>Audit!#REF!</f>
        <v>#REF!</v>
      </c>
      <c r="B276" s="10" t="e">
        <f t="shared" si="158"/>
        <v>#REF!</v>
      </c>
      <c r="C276" s="17" t="e">
        <f>VLOOKUP(Audit!#REF!,$V$3:$AE$12,2,FALSE) &amp; VLOOKUP(Audit!#REF!,$V$13:$AE$22,2,FALSE)&amp; IF(Audit!#REF!=10,Audit!#REF!&amp;Audit!#REF!,"")</f>
        <v>#REF!</v>
      </c>
      <c r="D276" s="17" t="e">
        <f>VLOOKUP(Audit!#REF!,$V$3:$AE$12,3,FALSE) &amp; VLOOKUP(Audit!#REF!,$V$13:$AE$22,3,FALSE) &amp;IF(Audit!#REF!=10,Audit!#REF!&amp;Audit!#REF!,"")</f>
        <v>#REF!</v>
      </c>
      <c r="E276" s="17" t="e">
        <f>VLOOKUP(Audit!#REF!,$V$3:$AE$12,4,FALSE)&amp; Audit!#REF! &amp; VLOOKUP(Audit!#REF!,$V$13:$AE$22,4,FALSE)&amp; IF(Audit!#REF!=10,Audit!#REF!&amp;Audit!#REF!,"")</f>
        <v>#REF!</v>
      </c>
      <c r="F276" s="17" t="e">
        <f>VLOOKUP(Audit!#REF!,$V$3:$AE$12,5,FALSE) &amp; VLOOKUP(Audit!#REF!,$V$13:$AE$22,5,FALSE)&amp; IF(Audit!#REF!=10,Audit!#REF!&amp;Audit!#REF!,"")</f>
        <v>#REF!</v>
      </c>
      <c r="G276" s="17" t="e">
        <f>VLOOKUP(Audit!#REF!,$V$3:$AE$12,6,FALSE) &amp; VLOOKUP(Audit!#REF!,$V$13:$AE$22,6,FALSE)&amp; IF(Audit!#REF!=10,Audit!#REF!&amp;Audit!#REF!,"")</f>
        <v>#REF!</v>
      </c>
      <c r="H276" s="17" t="e">
        <f>VLOOKUP(Audit!#REF!,$V$3:$AE$12,7,FALSE) &amp; VLOOKUP(Audit!#REF!,$V$13:$AE$22,7,FALSE)&amp;IF(Audit!#REF!=10,Audit!#REF!&amp;Audit!#REF!,"")</f>
        <v>#REF!</v>
      </c>
      <c r="I276" s="17" t="e">
        <f>VLOOKUP(Audit!#REF!,$V$3:$AE$12,8,FALSE) &amp; Audit!#REF! &amp; VLOOKUP(Audit!#REF!,$V$13:$AE$22,8,FALSE)&amp;IF(Audit!#REF!=10,Audit!#REF!&amp;Audit!#REF!,"")</f>
        <v>#REF!</v>
      </c>
      <c r="J276" s="17" t="e">
        <f>VLOOKUP(Audit!#REF!,$V$3:$AE$12,9,FALSE) &amp; VLOOKUP(Audit!#REF!,$V$13:$AE$22,9,FALSE) &amp; IF(Audit!#REF!=10,Audit!#REF!&amp;Audit!#REF!,"") &amp; IF(Audit!#REF!&lt;&gt;1,U276,"")</f>
        <v>#REF!</v>
      </c>
      <c r="K276" s="17" t="e">
        <f>VLOOKUP(Audit!#REF!,$V$3:$AE$12,10,FALSE) &amp; Audit!#REF! &amp; VLOOKUP(Audit!#REF!,$V$13:$AE$22,10,FALSE) &amp; IF(Audit!#REF!=10,Audit!#REF!&amp;Audit!#REF!,"") &amp; IF(Audit!#REF!&lt;&gt;1,U276,"")</f>
        <v>#REF!</v>
      </c>
      <c r="L276" s="10" t="e">
        <f>Audit!#REF!</f>
        <v>#REF!</v>
      </c>
      <c r="M276" s="10" t="e">
        <f t="shared" si="129"/>
        <v>#REF!</v>
      </c>
      <c r="N276" s="10" t="e">
        <f t="shared" si="130"/>
        <v>#REF!</v>
      </c>
      <c r="O276" s="10" t="e">
        <f t="shared" si="131"/>
        <v>#REF!</v>
      </c>
      <c r="P276" s="10" t="e">
        <f t="shared" si="132"/>
        <v>#REF!</v>
      </c>
      <c r="Q276" s="10" t="e">
        <f t="shared" si="133"/>
        <v>#REF!</v>
      </c>
      <c r="R276" s="10" t="e">
        <f t="shared" si="134"/>
        <v>#REF!</v>
      </c>
      <c r="S276" s="10" t="e">
        <f t="shared" si="135"/>
        <v>#REF!</v>
      </c>
      <c r="T276" s="10" t="e">
        <f t="shared" si="136"/>
        <v>#REF!</v>
      </c>
      <c r="U276" s="17" t="e">
        <f>IF(Audit!#REF!="","",VLOOKUP(Audit!#REF!,$W$26:$X$35,2,FALSE)) &amp; Audit!#REF! &amp; IF(Audit!#REF!="","",IF(Audit!#REF!&lt;=1.4,VLOOKUP(Audit!#REF!,$W$38:X321,2,FALSE),VLOOKUP(Audit!#REF!,$W$51:$X$61,2,FALSE))) &amp; IF(Audit!#REF!="","",VLOOKUP(Audit!#REF!,$Y$26:$Z$35,2,FALSE) &amp; Audit!#REF! &amp; IF(Audit!#REF!="","",IF(Audit!#REF!&lt;=1.4,VLOOKUP(Audit!#REF!,$Y$38:$Z$48,2,FALSE),VLOOKUP(Audit!#REF!,$Y$51:$Z$61,2,FALSE))))</f>
        <v>#REF!</v>
      </c>
      <c r="V276" s="21"/>
      <c r="AH276" s="49" t="e">
        <f>Audit!#REF!</f>
        <v>#REF!</v>
      </c>
      <c r="AI276" s="50" t="e">
        <f>VLOOKUP(Audit!#REF!,$V$3:$AE$12,2,FALSE)&amp; IF(Audit!#REF!=10,Audit!#REF!,"")</f>
        <v>#REF!</v>
      </c>
      <c r="AJ276" s="50" t="e">
        <f>VLOOKUP(Audit!#REF!,$V$13:$AE$22,2,FALSE)&amp; IF(Audit!#REF!=10,Audit!#REF!,"")</f>
        <v>#REF!</v>
      </c>
      <c r="AK276" s="47" t="e">
        <f t="shared" si="137"/>
        <v>#REF!</v>
      </c>
      <c r="AL276" s="50" t="e">
        <f>VLOOKUP(Audit!#REF!,$V$3:$AE$12,3,FALSE)&amp; IF(Audit!#REF!=10,Audit!#REF!,"")</f>
        <v>#REF!</v>
      </c>
      <c r="AM276" s="50" t="e">
        <f>VLOOKUP(Audit!#REF!,$V$13:$AE$22,3,FALSE)&amp; IF(Audit!#REF!=10,Audit!#REF!,"")</f>
        <v>#REF!</v>
      </c>
      <c r="AN276" s="47" t="e">
        <f t="shared" si="138"/>
        <v>#REF!</v>
      </c>
      <c r="AO276" s="50" t="e">
        <f>VLOOKUP(Audit!#REF!,$V$3:$AE$12,4,FALSE) &amp;  Audit!#REF! &amp; IF(Audit!#REF!=10,Audit!#REF!,"")</f>
        <v>#REF!</v>
      </c>
      <c r="AP276" s="50" t="e">
        <f>VLOOKUP(Audit!#REF!,$V$13:$AE$22,4,FALSE)&amp; IF(Audit!#REF!=10,Audit!#REF!,"")</f>
        <v>#REF!</v>
      </c>
      <c r="AQ276" s="47" t="e">
        <f t="shared" si="139"/>
        <v>#REF!</v>
      </c>
      <c r="AR276" s="50" t="e">
        <f>VLOOKUP(Audit!#REF!,$V$3:$AE$12,5,FALSE)&amp; IF(Audit!#REF!=10,Audit!#REF!,"")</f>
        <v>#REF!</v>
      </c>
      <c r="AS276" s="50" t="e">
        <f>VLOOKUP(Audit!#REF!,$V$13:$AE$22,5,FALSE)&amp; IF(Audit!#REF!=10,Audit!#REF!,"")</f>
        <v>#REF!</v>
      </c>
      <c r="AT276" s="47" t="e">
        <f t="shared" si="140"/>
        <v>#REF!</v>
      </c>
      <c r="AU276" s="50" t="e">
        <f>VLOOKUP(Audit!#REF!,$V$3:$AE$12,6,FALSE)&amp; IF(Audit!#REF!=10,Audit!#REF!,"")</f>
        <v>#REF!</v>
      </c>
      <c r="AV276" s="50" t="e">
        <f>VLOOKUP(Audit!#REF!,$V$13:$AE$22,6,FALSE)&amp; IF(Audit!#REF!=10,Audit!#REF!,"")</f>
        <v>#REF!</v>
      </c>
      <c r="AW276" s="47" t="e">
        <f t="shared" si="141"/>
        <v>#REF!</v>
      </c>
      <c r="AX276" s="50" t="e">
        <f>VLOOKUP(Audit!#REF!,$V$3:$AE$12,7,FALSE)&amp; IF(Audit!#REF!=10,Audit!#REF!,"")</f>
        <v>#REF!</v>
      </c>
      <c r="AY276" s="50" t="e">
        <f>VLOOKUP(Audit!#REF!,$V$13:$AE$22,7,FALSE) &amp; IF(Audit!#REF!=10,Audit!#REF!,"")</f>
        <v>#REF!</v>
      </c>
      <c r="AZ276" s="47" t="e">
        <f t="shared" si="142"/>
        <v>#REF!</v>
      </c>
      <c r="BA276" s="50" t="e">
        <f>VLOOKUP(Audit!#REF!,$V$3:$AE$12,8,FALSE)&amp; Audit!#REF! &amp; IF(Audit!#REF!=10,Audit!#REF!,"")</f>
        <v>#REF!</v>
      </c>
      <c r="BB276" s="50" t="e">
        <f>VLOOKUP(Audit!#REF!,$V$13:$AE$22,8,FALSE) &amp; IF(Audit!#REF!=10,Audit!#REF!,"")</f>
        <v>#REF!</v>
      </c>
      <c r="BC276" s="47" t="e">
        <f t="shared" si="143"/>
        <v>#REF!</v>
      </c>
      <c r="BD276" s="50" t="e">
        <f>VLOOKUP(Audit!#REF!,$V$3:$AE$12,9,FALSE)&amp; IF(Audit!#REF!=10,Audit!#REF!,"")</f>
        <v>#REF!</v>
      </c>
      <c r="BE276" s="50" t="e">
        <f>VLOOKUP(Audit!#REF!,$V$13:$AE$22,9,FALSE) &amp; IF(Audit!#REF!=10,Audit!#REF!,"") &amp; IF(Audit!#REF!&lt;&gt;1,U276,"")</f>
        <v>#REF!</v>
      </c>
      <c r="BF276" s="47" t="e">
        <f t="shared" si="144"/>
        <v>#REF!</v>
      </c>
      <c r="BG276" s="50" t="e">
        <f>VLOOKUP(Audit!#REF!,$V$3:$AE$12,10,FALSE) &amp; Audit!#REF! &amp; IF(Audit!#REF!=10,Audit!#REF!,"")</f>
        <v>#REF!</v>
      </c>
      <c r="BH276" s="50" t="e">
        <f>VLOOKUP(Audit!#REF!,$V$13:$AE$22,10,FALSE) &amp; IF(Audit!#REF!=10,Audit!#REF!,"") &amp; IF(Audit!#REF!&lt;&gt;1,U276,"")</f>
        <v>#REF!</v>
      </c>
      <c r="BI276" s="47" t="e">
        <f t="shared" si="145"/>
        <v>#REF!</v>
      </c>
      <c r="BJ276" s="48" t="str">
        <f t="shared" si="146"/>
        <v/>
      </c>
      <c r="BK276" s="48" t="str">
        <f t="shared" si="147"/>
        <v/>
      </c>
      <c r="BL276" s="48" t="str">
        <f t="shared" si="148"/>
        <v/>
      </c>
      <c r="BM276" s="48" t="str">
        <f t="shared" si="149"/>
        <v/>
      </c>
      <c r="BN276" s="48" t="str">
        <f t="shared" si="150"/>
        <v/>
      </c>
      <c r="BO276" s="48" t="str">
        <f t="shared" si="151"/>
        <v/>
      </c>
      <c r="BP276" s="48" t="str">
        <f t="shared" si="152"/>
        <v/>
      </c>
      <c r="BQ276" s="48" t="str">
        <f t="shared" si="153"/>
        <v/>
      </c>
      <c r="BR276" s="48" t="str">
        <f t="shared" si="154"/>
        <v/>
      </c>
      <c r="BS276" s="48" t="str">
        <f t="shared" si="155"/>
        <v/>
      </c>
      <c r="BT276" s="48" t="str">
        <f t="shared" si="156"/>
        <v/>
      </c>
      <c r="BU276" s="48" t="str">
        <f t="shared" si="157"/>
        <v/>
      </c>
    </row>
    <row r="277" spans="1:73">
      <c r="A277" s="10" t="e">
        <f>Audit!#REF!</f>
        <v>#REF!</v>
      </c>
      <c r="B277" s="10" t="e">
        <f t="shared" si="158"/>
        <v>#REF!</v>
      </c>
      <c r="C277" s="17" t="e">
        <f>VLOOKUP(Audit!#REF!,$V$3:$AE$12,2,FALSE) &amp; VLOOKUP(Audit!#REF!,$V$13:$AE$22,2,FALSE)&amp; IF(Audit!#REF!=10,Audit!#REF!&amp;Audit!#REF!,"")</f>
        <v>#REF!</v>
      </c>
      <c r="D277" s="17" t="e">
        <f>VLOOKUP(Audit!#REF!,$V$3:$AE$12,3,FALSE) &amp; VLOOKUP(Audit!#REF!,$V$13:$AE$22,3,FALSE) &amp;IF(Audit!#REF!=10,Audit!#REF!&amp;Audit!#REF!,"")</f>
        <v>#REF!</v>
      </c>
      <c r="E277" s="17" t="e">
        <f>VLOOKUP(Audit!#REF!,$V$3:$AE$12,4,FALSE)&amp; Audit!#REF! &amp; VLOOKUP(Audit!#REF!,$V$13:$AE$22,4,FALSE)&amp; IF(Audit!#REF!=10,Audit!#REF!&amp;Audit!#REF!,"")</f>
        <v>#REF!</v>
      </c>
      <c r="F277" s="17" t="e">
        <f>VLOOKUP(Audit!#REF!,$V$3:$AE$12,5,FALSE) &amp; VLOOKUP(Audit!#REF!,$V$13:$AE$22,5,FALSE)&amp; IF(Audit!#REF!=10,Audit!#REF!&amp;Audit!#REF!,"")</f>
        <v>#REF!</v>
      </c>
      <c r="G277" s="17" t="e">
        <f>VLOOKUP(Audit!#REF!,$V$3:$AE$12,6,FALSE) &amp; VLOOKUP(Audit!#REF!,$V$13:$AE$22,6,FALSE)&amp; IF(Audit!#REF!=10,Audit!#REF!&amp;Audit!#REF!,"")</f>
        <v>#REF!</v>
      </c>
      <c r="H277" s="17" t="e">
        <f>VLOOKUP(Audit!#REF!,$V$3:$AE$12,7,FALSE) &amp; VLOOKUP(Audit!#REF!,$V$13:$AE$22,7,FALSE)&amp;IF(Audit!#REF!=10,Audit!#REF!&amp;Audit!#REF!,"")</f>
        <v>#REF!</v>
      </c>
      <c r="I277" s="17" t="e">
        <f>VLOOKUP(Audit!#REF!,$V$3:$AE$12,8,FALSE) &amp; Audit!#REF! &amp; VLOOKUP(Audit!#REF!,$V$13:$AE$22,8,FALSE)&amp;IF(Audit!#REF!=10,Audit!#REF!&amp;Audit!#REF!,"")</f>
        <v>#REF!</v>
      </c>
      <c r="J277" s="17" t="e">
        <f>VLOOKUP(Audit!#REF!,$V$3:$AE$12,9,FALSE) &amp; VLOOKUP(Audit!#REF!,$V$13:$AE$22,9,FALSE) &amp; IF(Audit!#REF!=10,Audit!#REF!&amp;Audit!#REF!,"") &amp; IF(Audit!#REF!&lt;&gt;1,U277,"")</f>
        <v>#REF!</v>
      </c>
      <c r="K277" s="17" t="e">
        <f>VLOOKUP(Audit!#REF!,$V$3:$AE$12,10,FALSE) &amp; Audit!#REF! &amp; VLOOKUP(Audit!#REF!,$V$13:$AE$22,10,FALSE) &amp; IF(Audit!#REF!=10,Audit!#REF!&amp;Audit!#REF!,"") &amp; IF(Audit!#REF!&lt;&gt;1,U277,"")</f>
        <v>#REF!</v>
      </c>
      <c r="L277" s="10" t="e">
        <f>Audit!#REF!</f>
        <v>#REF!</v>
      </c>
      <c r="M277" s="10" t="e">
        <f t="shared" si="129"/>
        <v>#REF!</v>
      </c>
      <c r="N277" s="10" t="e">
        <f t="shared" si="130"/>
        <v>#REF!</v>
      </c>
      <c r="O277" s="10" t="e">
        <f t="shared" si="131"/>
        <v>#REF!</v>
      </c>
      <c r="P277" s="10" t="e">
        <f t="shared" si="132"/>
        <v>#REF!</v>
      </c>
      <c r="Q277" s="10" t="e">
        <f t="shared" si="133"/>
        <v>#REF!</v>
      </c>
      <c r="R277" s="10" t="e">
        <f t="shared" si="134"/>
        <v>#REF!</v>
      </c>
      <c r="S277" s="10" t="e">
        <f t="shared" si="135"/>
        <v>#REF!</v>
      </c>
      <c r="T277" s="10" t="e">
        <f t="shared" si="136"/>
        <v>#REF!</v>
      </c>
      <c r="U277" s="17" t="e">
        <f>IF(Audit!#REF!="","",VLOOKUP(Audit!#REF!,$W$26:$X$35,2,FALSE)) &amp; Audit!#REF! &amp; IF(Audit!#REF!="","",IF(Audit!#REF!&lt;=1.4,VLOOKUP(Audit!#REF!,$W$38:X322,2,FALSE),VLOOKUP(Audit!#REF!,$W$51:$X$61,2,FALSE))) &amp; IF(Audit!#REF!="","",VLOOKUP(Audit!#REF!,$Y$26:$Z$35,2,FALSE) &amp; Audit!#REF! &amp; IF(Audit!#REF!="","",IF(Audit!#REF!&lt;=1.4,VLOOKUP(Audit!#REF!,$Y$38:$Z$48,2,FALSE),VLOOKUP(Audit!#REF!,$Y$51:$Z$61,2,FALSE))))</f>
        <v>#REF!</v>
      </c>
      <c r="V277" s="21"/>
      <c r="AH277" s="49" t="e">
        <f>Audit!#REF!</f>
        <v>#REF!</v>
      </c>
      <c r="AI277" s="50" t="e">
        <f>VLOOKUP(Audit!#REF!,$V$3:$AE$12,2,FALSE)&amp; IF(Audit!#REF!=10,Audit!#REF!,"")</f>
        <v>#REF!</v>
      </c>
      <c r="AJ277" s="50" t="e">
        <f>VLOOKUP(Audit!#REF!,$V$13:$AE$22,2,FALSE)&amp; IF(Audit!#REF!=10,Audit!#REF!,"")</f>
        <v>#REF!</v>
      </c>
      <c r="AK277" s="47" t="e">
        <f t="shared" si="137"/>
        <v>#REF!</v>
      </c>
      <c r="AL277" s="50" t="e">
        <f>VLOOKUP(Audit!#REF!,$V$3:$AE$12,3,FALSE)&amp; IF(Audit!#REF!=10,Audit!#REF!,"")</f>
        <v>#REF!</v>
      </c>
      <c r="AM277" s="50" t="e">
        <f>VLOOKUP(Audit!#REF!,$V$13:$AE$22,3,FALSE)&amp; IF(Audit!#REF!=10,Audit!#REF!,"")</f>
        <v>#REF!</v>
      </c>
      <c r="AN277" s="47" t="e">
        <f t="shared" si="138"/>
        <v>#REF!</v>
      </c>
      <c r="AO277" s="50" t="e">
        <f>VLOOKUP(Audit!#REF!,$V$3:$AE$12,4,FALSE) &amp;  Audit!#REF! &amp; IF(Audit!#REF!=10,Audit!#REF!,"")</f>
        <v>#REF!</v>
      </c>
      <c r="AP277" s="50" t="e">
        <f>VLOOKUP(Audit!#REF!,$V$13:$AE$22,4,FALSE)&amp; IF(Audit!#REF!=10,Audit!#REF!,"")</f>
        <v>#REF!</v>
      </c>
      <c r="AQ277" s="47" t="e">
        <f t="shared" si="139"/>
        <v>#REF!</v>
      </c>
      <c r="AR277" s="50" t="e">
        <f>VLOOKUP(Audit!#REF!,$V$3:$AE$12,5,FALSE)&amp; IF(Audit!#REF!=10,Audit!#REF!,"")</f>
        <v>#REF!</v>
      </c>
      <c r="AS277" s="50" t="e">
        <f>VLOOKUP(Audit!#REF!,$V$13:$AE$22,5,FALSE)&amp; IF(Audit!#REF!=10,Audit!#REF!,"")</f>
        <v>#REF!</v>
      </c>
      <c r="AT277" s="47" t="e">
        <f t="shared" si="140"/>
        <v>#REF!</v>
      </c>
      <c r="AU277" s="50" t="e">
        <f>VLOOKUP(Audit!#REF!,$V$3:$AE$12,6,FALSE)&amp; IF(Audit!#REF!=10,Audit!#REF!,"")</f>
        <v>#REF!</v>
      </c>
      <c r="AV277" s="50" t="e">
        <f>VLOOKUP(Audit!#REF!,$V$13:$AE$22,6,FALSE)&amp; IF(Audit!#REF!=10,Audit!#REF!,"")</f>
        <v>#REF!</v>
      </c>
      <c r="AW277" s="47" t="e">
        <f t="shared" si="141"/>
        <v>#REF!</v>
      </c>
      <c r="AX277" s="50" t="e">
        <f>VLOOKUP(Audit!#REF!,$V$3:$AE$12,7,FALSE)&amp; IF(Audit!#REF!=10,Audit!#REF!,"")</f>
        <v>#REF!</v>
      </c>
      <c r="AY277" s="50" t="e">
        <f>VLOOKUP(Audit!#REF!,$V$13:$AE$22,7,FALSE) &amp; IF(Audit!#REF!=10,Audit!#REF!,"")</f>
        <v>#REF!</v>
      </c>
      <c r="AZ277" s="47" t="e">
        <f t="shared" si="142"/>
        <v>#REF!</v>
      </c>
      <c r="BA277" s="50" t="e">
        <f>VLOOKUP(Audit!#REF!,$V$3:$AE$12,8,FALSE)&amp; Audit!#REF! &amp; IF(Audit!#REF!=10,Audit!#REF!,"")</f>
        <v>#REF!</v>
      </c>
      <c r="BB277" s="50" t="e">
        <f>VLOOKUP(Audit!#REF!,$V$13:$AE$22,8,FALSE) &amp; IF(Audit!#REF!=10,Audit!#REF!,"")</f>
        <v>#REF!</v>
      </c>
      <c r="BC277" s="47" t="e">
        <f t="shared" si="143"/>
        <v>#REF!</v>
      </c>
      <c r="BD277" s="50" t="e">
        <f>VLOOKUP(Audit!#REF!,$V$3:$AE$12,9,FALSE)&amp; IF(Audit!#REF!=10,Audit!#REF!,"")</f>
        <v>#REF!</v>
      </c>
      <c r="BE277" s="50" t="e">
        <f>VLOOKUP(Audit!#REF!,$V$13:$AE$22,9,FALSE) &amp; IF(Audit!#REF!=10,Audit!#REF!,"") &amp; IF(Audit!#REF!&lt;&gt;1,U277,"")</f>
        <v>#REF!</v>
      </c>
      <c r="BF277" s="47" t="e">
        <f t="shared" si="144"/>
        <v>#REF!</v>
      </c>
      <c r="BG277" s="50" t="e">
        <f>VLOOKUP(Audit!#REF!,$V$3:$AE$12,10,FALSE) &amp; Audit!#REF! &amp; IF(Audit!#REF!=10,Audit!#REF!,"")</f>
        <v>#REF!</v>
      </c>
      <c r="BH277" s="50" t="e">
        <f>VLOOKUP(Audit!#REF!,$V$13:$AE$22,10,FALSE) &amp; IF(Audit!#REF!=10,Audit!#REF!,"") &amp; IF(Audit!#REF!&lt;&gt;1,U277,"")</f>
        <v>#REF!</v>
      </c>
      <c r="BI277" s="47" t="e">
        <f t="shared" si="145"/>
        <v>#REF!</v>
      </c>
      <c r="BJ277" s="48" t="str">
        <f t="shared" si="146"/>
        <v/>
      </c>
      <c r="BK277" s="48" t="str">
        <f t="shared" si="147"/>
        <v/>
      </c>
      <c r="BL277" s="48" t="str">
        <f t="shared" si="148"/>
        <v/>
      </c>
      <c r="BM277" s="48" t="str">
        <f t="shared" si="149"/>
        <v/>
      </c>
      <c r="BN277" s="48" t="str">
        <f t="shared" si="150"/>
        <v/>
      </c>
      <c r="BO277" s="48" t="str">
        <f t="shared" si="151"/>
        <v/>
      </c>
      <c r="BP277" s="48" t="str">
        <f t="shared" si="152"/>
        <v/>
      </c>
      <c r="BQ277" s="48" t="str">
        <f t="shared" si="153"/>
        <v/>
      </c>
      <c r="BR277" s="48" t="str">
        <f t="shared" si="154"/>
        <v/>
      </c>
      <c r="BS277" s="48" t="str">
        <f t="shared" si="155"/>
        <v/>
      </c>
      <c r="BT277" s="48" t="str">
        <f t="shared" si="156"/>
        <v/>
      </c>
      <c r="BU277" s="48" t="str">
        <f t="shared" si="157"/>
        <v/>
      </c>
    </row>
    <row r="278" spans="1:73">
      <c r="A278" s="10" t="e">
        <f>Audit!#REF!</f>
        <v>#REF!</v>
      </c>
      <c r="B278" s="10" t="e">
        <f t="shared" si="158"/>
        <v>#REF!</v>
      </c>
      <c r="C278" s="17" t="e">
        <f>VLOOKUP(Audit!#REF!,$V$3:$AE$12,2,FALSE) &amp; VLOOKUP(Audit!#REF!,$V$13:$AE$22,2,FALSE)&amp; IF(Audit!#REF!=10,Audit!#REF!&amp;Audit!#REF!,"")</f>
        <v>#REF!</v>
      </c>
      <c r="D278" s="17" t="e">
        <f>VLOOKUP(Audit!#REF!,$V$3:$AE$12,3,FALSE) &amp; VLOOKUP(Audit!#REF!,$V$13:$AE$22,3,FALSE) &amp;IF(Audit!#REF!=10,Audit!#REF!&amp;Audit!#REF!,"")</f>
        <v>#REF!</v>
      </c>
      <c r="E278" s="17" t="e">
        <f>VLOOKUP(Audit!#REF!,$V$3:$AE$12,4,FALSE)&amp; Audit!#REF! &amp; VLOOKUP(Audit!#REF!,$V$13:$AE$22,4,FALSE)&amp; IF(Audit!#REF!=10,Audit!#REF!&amp;Audit!#REF!,"")</f>
        <v>#REF!</v>
      </c>
      <c r="F278" s="17" t="e">
        <f>VLOOKUP(Audit!#REF!,$V$3:$AE$12,5,FALSE) &amp; VLOOKUP(Audit!#REF!,$V$13:$AE$22,5,FALSE)&amp; IF(Audit!#REF!=10,Audit!#REF!&amp;Audit!#REF!,"")</f>
        <v>#REF!</v>
      </c>
      <c r="G278" s="17" t="e">
        <f>VLOOKUP(Audit!#REF!,$V$3:$AE$12,6,FALSE) &amp; VLOOKUP(Audit!#REF!,$V$13:$AE$22,6,FALSE)&amp; IF(Audit!#REF!=10,Audit!#REF!&amp;Audit!#REF!,"")</f>
        <v>#REF!</v>
      </c>
      <c r="H278" s="17" t="e">
        <f>VLOOKUP(Audit!#REF!,$V$3:$AE$12,7,FALSE) &amp; VLOOKUP(Audit!#REF!,$V$13:$AE$22,7,FALSE)&amp;IF(Audit!#REF!=10,Audit!#REF!&amp;Audit!#REF!,"")</f>
        <v>#REF!</v>
      </c>
      <c r="I278" s="17" t="e">
        <f>VLOOKUP(Audit!#REF!,$V$3:$AE$12,8,FALSE) &amp; Audit!#REF! &amp; VLOOKUP(Audit!#REF!,$V$13:$AE$22,8,FALSE)&amp;IF(Audit!#REF!=10,Audit!#REF!&amp;Audit!#REF!,"")</f>
        <v>#REF!</v>
      </c>
      <c r="J278" s="17" t="e">
        <f>VLOOKUP(Audit!#REF!,$V$3:$AE$12,9,FALSE) &amp; VLOOKUP(Audit!#REF!,$V$13:$AE$22,9,FALSE) &amp; IF(Audit!#REF!=10,Audit!#REF!&amp;Audit!#REF!,"") &amp; IF(Audit!#REF!&lt;&gt;1,U278,"")</f>
        <v>#REF!</v>
      </c>
      <c r="K278" s="17" t="e">
        <f>VLOOKUP(Audit!#REF!,$V$3:$AE$12,10,FALSE) &amp; Audit!#REF! &amp; VLOOKUP(Audit!#REF!,$V$13:$AE$22,10,FALSE) &amp; IF(Audit!#REF!=10,Audit!#REF!&amp;Audit!#REF!,"") &amp; IF(Audit!#REF!&lt;&gt;1,U278,"")</f>
        <v>#REF!</v>
      </c>
      <c r="L278" s="10" t="e">
        <f>Audit!#REF!</f>
        <v>#REF!</v>
      </c>
      <c r="M278" s="10" t="e">
        <f t="shared" si="129"/>
        <v>#REF!</v>
      </c>
      <c r="N278" s="10" t="e">
        <f t="shared" si="130"/>
        <v>#REF!</v>
      </c>
      <c r="O278" s="10" t="e">
        <f t="shared" si="131"/>
        <v>#REF!</v>
      </c>
      <c r="P278" s="10" t="e">
        <f t="shared" si="132"/>
        <v>#REF!</v>
      </c>
      <c r="Q278" s="10" t="e">
        <f t="shared" si="133"/>
        <v>#REF!</v>
      </c>
      <c r="R278" s="10" t="e">
        <f t="shared" si="134"/>
        <v>#REF!</v>
      </c>
      <c r="S278" s="10" t="e">
        <f t="shared" si="135"/>
        <v>#REF!</v>
      </c>
      <c r="T278" s="10" t="e">
        <f t="shared" si="136"/>
        <v>#REF!</v>
      </c>
      <c r="U278" s="17" t="e">
        <f>IF(Audit!#REF!="","",VLOOKUP(Audit!#REF!,$W$26:$X$35,2,FALSE)) &amp; Audit!#REF! &amp; IF(Audit!#REF!="","",IF(Audit!#REF!&lt;=1.4,VLOOKUP(Audit!#REF!,$W$38:X323,2,FALSE),VLOOKUP(Audit!#REF!,$W$51:$X$61,2,FALSE))) &amp; IF(Audit!#REF!="","",VLOOKUP(Audit!#REF!,$Y$26:$Z$35,2,FALSE) &amp; Audit!#REF! &amp; IF(Audit!#REF!="","",IF(Audit!#REF!&lt;=1.4,VLOOKUP(Audit!#REF!,$Y$38:$Z$48,2,FALSE),VLOOKUP(Audit!#REF!,$Y$51:$Z$61,2,FALSE))))</f>
        <v>#REF!</v>
      </c>
      <c r="V278" s="21"/>
      <c r="AH278" s="49" t="e">
        <f>Audit!#REF!</f>
        <v>#REF!</v>
      </c>
      <c r="AI278" s="50" t="e">
        <f>VLOOKUP(Audit!#REF!,$V$3:$AE$12,2,FALSE)&amp; IF(Audit!#REF!=10,Audit!#REF!,"")</f>
        <v>#REF!</v>
      </c>
      <c r="AJ278" s="50" t="e">
        <f>VLOOKUP(Audit!#REF!,$V$13:$AE$22,2,FALSE)&amp; IF(Audit!#REF!=10,Audit!#REF!,"")</f>
        <v>#REF!</v>
      </c>
      <c r="AK278" s="47" t="e">
        <f t="shared" si="137"/>
        <v>#REF!</v>
      </c>
      <c r="AL278" s="50" t="e">
        <f>VLOOKUP(Audit!#REF!,$V$3:$AE$12,3,FALSE)&amp; IF(Audit!#REF!=10,Audit!#REF!,"")</f>
        <v>#REF!</v>
      </c>
      <c r="AM278" s="50" t="e">
        <f>VLOOKUP(Audit!#REF!,$V$13:$AE$22,3,FALSE)&amp; IF(Audit!#REF!=10,Audit!#REF!,"")</f>
        <v>#REF!</v>
      </c>
      <c r="AN278" s="47" t="e">
        <f t="shared" si="138"/>
        <v>#REF!</v>
      </c>
      <c r="AO278" s="50" t="e">
        <f>VLOOKUP(Audit!#REF!,$V$3:$AE$12,4,FALSE) &amp;  Audit!#REF! &amp; IF(Audit!#REF!=10,Audit!#REF!,"")</f>
        <v>#REF!</v>
      </c>
      <c r="AP278" s="50" t="e">
        <f>VLOOKUP(Audit!#REF!,$V$13:$AE$22,4,FALSE)&amp; IF(Audit!#REF!=10,Audit!#REF!,"")</f>
        <v>#REF!</v>
      </c>
      <c r="AQ278" s="47" t="e">
        <f t="shared" si="139"/>
        <v>#REF!</v>
      </c>
      <c r="AR278" s="50" t="e">
        <f>VLOOKUP(Audit!#REF!,$V$3:$AE$12,5,FALSE)&amp; IF(Audit!#REF!=10,Audit!#REF!,"")</f>
        <v>#REF!</v>
      </c>
      <c r="AS278" s="50" t="e">
        <f>VLOOKUP(Audit!#REF!,$V$13:$AE$22,5,FALSE)&amp; IF(Audit!#REF!=10,Audit!#REF!,"")</f>
        <v>#REF!</v>
      </c>
      <c r="AT278" s="47" t="e">
        <f t="shared" si="140"/>
        <v>#REF!</v>
      </c>
      <c r="AU278" s="50" t="e">
        <f>VLOOKUP(Audit!#REF!,$V$3:$AE$12,6,FALSE)&amp; IF(Audit!#REF!=10,Audit!#REF!,"")</f>
        <v>#REF!</v>
      </c>
      <c r="AV278" s="50" t="e">
        <f>VLOOKUP(Audit!#REF!,$V$13:$AE$22,6,FALSE)&amp; IF(Audit!#REF!=10,Audit!#REF!,"")</f>
        <v>#REF!</v>
      </c>
      <c r="AW278" s="47" t="e">
        <f t="shared" si="141"/>
        <v>#REF!</v>
      </c>
      <c r="AX278" s="50" t="e">
        <f>VLOOKUP(Audit!#REF!,$V$3:$AE$12,7,FALSE)&amp; IF(Audit!#REF!=10,Audit!#REF!,"")</f>
        <v>#REF!</v>
      </c>
      <c r="AY278" s="50" t="e">
        <f>VLOOKUP(Audit!#REF!,$V$13:$AE$22,7,FALSE) &amp; IF(Audit!#REF!=10,Audit!#REF!,"")</f>
        <v>#REF!</v>
      </c>
      <c r="AZ278" s="47" t="e">
        <f t="shared" si="142"/>
        <v>#REF!</v>
      </c>
      <c r="BA278" s="50" t="e">
        <f>VLOOKUP(Audit!#REF!,$V$3:$AE$12,8,FALSE)&amp; Audit!#REF! &amp; IF(Audit!#REF!=10,Audit!#REF!,"")</f>
        <v>#REF!</v>
      </c>
      <c r="BB278" s="50" t="e">
        <f>VLOOKUP(Audit!#REF!,$V$13:$AE$22,8,FALSE) &amp; IF(Audit!#REF!=10,Audit!#REF!,"")</f>
        <v>#REF!</v>
      </c>
      <c r="BC278" s="47" t="e">
        <f t="shared" si="143"/>
        <v>#REF!</v>
      </c>
      <c r="BD278" s="50" t="e">
        <f>VLOOKUP(Audit!#REF!,$V$3:$AE$12,9,FALSE)&amp; IF(Audit!#REF!=10,Audit!#REF!,"")</f>
        <v>#REF!</v>
      </c>
      <c r="BE278" s="50" t="e">
        <f>VLOOKUP(Audit!#REF!,$V$13:$AE$22,9,FALSE) &amp; IF(Audit!#REF!=10,Audit!#REF!,"") &amp; IF(Audit!#REF!&lt;&gt;1,U278,"")</f>
        <v>#REF!</v>
      </c>
      <c r="BF278" s="47" t="e">
        <f t="shared" si="144"/>
        <v>#REF!</v>
      </c>
      <c r="BG278" s="50" t="e">
        <f>VLOOKUP(Audit!#REF!,$V$3:$AE$12,10,FALSE) &amp; Audit!#REF! &amp; IF(Audit!#REF!=10,Audit!#REF!,"")</f>
        <v>#REF!</v>
      </c>
      <c r="BH278" s="50" t="e">
        <f>VLOOKUP(Audit!#REF!,$V$13:$AE$22,10,FALSE) &amp; IF(Audit!#REF!=10,Audit!#REF!,"") &amp; IF(Audit!#REF!&lt;&gt;1,U278,"")</f>
        <v>#REF!</v>
      </c>
      <c r="BI278" s="47" t="e">
        <f t="shared" si="145"/>
        <v>#REF!</v>
      </c>
      <c r="BJ278" s="48" t="str">
        <f t="shared" si="146"/>
        <v/>
      </c>
      <c r="BK278" s="48" t="str">
        <f t="shared" si="147"/>
        <v/>
      </c>
      <c r="BL278" s="48" t="str">
        <f t="shared" si="148"/>
        <v/>
      </c>
      <c r="BM278" s="48" t="str">
        <f t="shared" si="149"/>
        <v/>
      </c>
      <c r="BN278" s="48" t="str">
        <f t="shared" si="150"/>
        <v/>
      </c>
      <c r="BO278" s="48" t="str">
        <f t="shared" si="151"/>
        <v/>
      </c>
      <c r="BP278" s="48" t="str">
        <f t="shared" si="152"/>
        <v/>
      </c>
      <c r="BQ278" s="48" t="str">
        <f t="shared" si="153"/>
        <v/>
      </c>
      <c r="BR278" s="48" t="str">
        <f t="shared" si="154"/>
        <v/>
      </c>
      <c r="BS278" s="48" t="str">
        <f t="shared" si="155"/>
        <v/>
      </c>
      <c r="BT278" s="48" t="str">
        <f t="shared" si="156"/>
        <v/>
      </c>
      <c r="BU278" s="48" t="str">
        <f t="shared" si="157"/>
        <v/>
      </c>
    </row>
    <row r="279" spans="1:73">
      <c r="A279" s="10" t="e">
        <f>Audit!#REF!</f>
        <v>#REF!</v>
      </c>
      <c r="B279" s="10" t="e">
        <f t="shared" si="158"/>
        <v>#REF!</v>
      </c>
      <c r="C279" s="17" t="e">
        <f>VLOOKUP(Audit!#REF!,$V$3:$AE$12,2,FALSE) &amp; VLOOKUP(Audit!#REF!,$V$13:$AE$22,2,FALSE)&amp; IF(Audit!#REF!=10,Audit!#REF!&amp;Audit!#REF!,"")</f>
        <v>#REF!</v>
      </c>
      <c r="D279" s="17" t="e">
        <f>VLOOKUP(Audit!#REF!,$V$3:$AE$12,3,FALSE) &amp; VLOOKUP(Audit!#REF!,$V$13:$AE$22,3,FALSE) &amp;IF(Audit!#REF!=10,Audit!#REF!&amp;Audit!#REF!,"")</f>
        <v>#REF!</v>
      </c>
      <c r="E279" s="17" t="e">
        <f>VLOOKUP(Audit!#REF!,$V$3:$AE$12,4,FALSE)&amp; Audit!#REF! &amp; VLOOKUP(Audit!#REF!,$V$13:$AE$22,4,FALSE)&amp; IF(Audit!#REF!=10,Audit!#REF!&amp;Audit!#REF!,"")</f>
        <v>#REF!</v>
      </c>
      <c r="F279" s="17" t="e">
        <f>VLOOKUP(Audit!#REF!,$V$3:$AE$12,5,FALSE) &amp; VLOOKUP(Audit!#REF!,$V$13:$AE$22,5,FALSE)&amp; IF(Audit!#REF!=10,Audit!#REF!&amp;Audit!#REF!,"")</f>
        <v>#REF!</v>
      </c>
      <c r="G279" s="17" t="e">
        <f>VLOOKUP(Audit!#REF!,$V$3:$AE$12,6,FALSE) &amp; VLOOKUP(Audit!#REF!,$V$13:$AE$22,6,FALSE)&amp; IF(Audit!#REF!=10,Audit!#REF!&amp;Audit!#REF!,"")</f>
        <v>#REF!</v>
      </c>
      <c r="H279" s="17" t="e">
        <f>VLOOKUP(Audit!#REF!,$V$3:$AE$12,7,FALSE) &amp; VLOOKUP(Audit!#REF!,$V$13:$AE$22,7,FALSE)&amp;IF(Audit!#REF!=10,Audit!#REF!&amp;Audit!#REF!,"")</f>
        <v>#REF!</v>
      </c>
      <c r="I279" s="17" t="e">
        <f>VLOOKUP(Audit!#REF!,$V$3:$AE$12,8,FALSE) &amp; Audit!#REF! &amp; VLOOKUP(Audit!#REF!,$V$13:$AE$22,8,FALSE)&amp;IF(Audit!#REF!=10,Audit!#REF!&amp;Audit!#REF!,"")</f>
        <v>#REF!</v>
      </c>
      <c r="J279" s="17" t="e">
        <f>VLOOKUP(Audit!#REF!,$V$3:$AE$12,9,FALSE) &amp; VLOOKUP(Audit!#REF!,$V$13:$AE$22,9,FALSE) &amp; IF(Audit!#REF!=10,Audit!#REF!&amp;Audit!#REF!,"") &amp; IF(Audit!#REF!&lt;&gt;1,U279,"")</f>
        <v>#REF!</v>
      </c>
      <c r="K279" s="17" t="e">
        <f>VLOOKUP(Audit!#REF!,$V$3:$AE$12,10,FALSE) &amp; Audit!#REF! &amp; VLOOKUP(Audit!#REF!,$V$13:$AE$22,10,FALSE) &amp; IF(Audit!#REF!=10,Audit!#REF!&amp;Audit!#REF!,"") &amp; IF(Audit!#REF!&lt;&gt;1,U279,"")</f>
        <v>#REF!</v>
      </c>
      <c r="L279" s="10" t="e">
        <f>Audit!#REF!</f>
        <v>#REF!</v>
      </c>
      <c r="M279" s="10" t="e">
        <f t="shared" si="129"/>
        <v>#REF!</v>
      </c>
      <c r="N279" s="10" t="e">
        <f t="shared" si="130"/>
        <v>#REF!</v>
      </c>
      <c r="O279" s="10" t="e">
        <f t="shared" si="131"/>
        <v>#REF!</v>
      </c>
      <c r="P279" s="10" t="e">
        <f t="shared" si="132"/>
        <v>#REF!</v>
      </c>
      <c r="Q279" s="10" t="e">
        <f t="shared" si="133"/>
        <v>#REF!</v>
      </c>
      <c r="R279" s="10" t="e">
        <f t="shared" si="134"/>
        <v>#REF!</v>
      </c>
      <c r="S279" s="10" t="e">
        <f t="shared" si="135"/>
        <v>#REF!</v>
      </c>
      <c r="T279" s="10" t="e">
        <f t="shared" si="136"/>
        <v>#REF!</v>
      </c>
      <c r="U279" s="17" t="e">
        <f>IF(Audit!#REF!="","",VLOOKUP(Audit!#REF!,$W$26:$X$35,2,FALSE)) &amp; Audit!#REF! &amp; IF(Audit!#REF!="","",IF(Audit!#REF!&lt;=1.4,VLOOKUP(Audit!#REF!,$W$38:X324,2,FALSE),VLOOKUP(Audit!#REF!,$W$51:$X$61,2,FALSE))) &amp; IF(Audit!#REF!="","",VLOOKUP(Audit!#REF!,$Y$26:$Z$35,2,FALSE) &amp; Audit!#REF! &amp; IF(Audit!#REF!="","",IF(Audit!#REF!&lt;=1.4,VLOOKUP(Audit!#REF!,$Y$38:$Z$48,2,FALSE),VLOOKUP(Audit!#REF!,$Y$51:$Z$61,2,FALSE))))</f>
        <v>#REF!</v>
      </c>
      <c r="V279" s="21"/>
      <c r="AH279" s="49" t="e">
        <f>Audit!#REF!</f>
        <v>#REF!</v>
      </c>
      <c r="AI279" s="50" t="e">
        <f>VLOOKUP(Audit!#REF!,$V$3:$AE$12,2,FALSE)&amp; IF(Audit!#REF!=10,Audit!#REF!,"")</f>
        <v>#REF!</v>
      </c>
      <c r="AJ279" s="50" t="e">
        <f>VLOOKUP(Audit!#REF!,$V$13:$AE$22,2,FALSE)&amp; IF(Audit!#REF!=10,Audit!#REF!,"")</f>
        <v>#REF!</v>
      </c>
      <c r="AK279" s="47" t="e">
        <f t="shared" si="137"/>
        <v>#REF!</v>
      </c>
      <c r="AL279" s="50" t="e">
        <f>VLOOKUP(Audit!#REF!,$V$3:$AE$12,3,FALSE)&amp; IF(Audit!#REF!=10,Audit!#REF!,"")</f>
        <v>#REF!</v>
      </c>
      <c r="AM279" s="50" t="e">
        <f>VLOOKUP(Audit!#REF!,$V$13:$AE$22,3,FALSE)&amp; IF(Audit!#REF!=10,Audit!#REF!,"")</f>
        <v>#REF!</v>
      </c>
      <c r="AN279" s="47" t="e">
        <f t="shared" si="138"/>
        <v>#REF!</v>
      </c>
      <c r="AO279" s="50" t="e">
        <f>VLOOKUP(Audit!#REF!,$V$3:$AE$12,4,FALSE) &amp;  Audit!#REF! &amp; IF(Audit!#REF!=10,Audit!#REF!,"")</f>
        <v>#REF!</v>
      </c>
      <c r="AP279" s="50" t="e">
        <f>VLOOKUP(Audit!#REF!,$V$13:$AE$22,4,FALSE)&amp; IF(Audit!#REF!=10,Audit!#REF!,"")</f>
        <v>#REF!</v>
      </c>
      <c r="AQ279" s="47" t="e">
        <f t="shared" si="139"/>
        <v>#REF!</v>
      </c>
      <c r="AR279" s="50" t="e">
        <f>VLOOKUP(Audit!#REF!,$V$3:$AE$12,5,FALSE)&amp; IF(Audit!#REF!=10,Audit!#REF!,"")</f>
        <v>#REF!</v>
      </c>
      <c r="AS279" s="50" t="e">
        <f>VLOOKUP(Audit!#REF!,$V$13:$AE$22,5,FALSE)&amp; IF(Audit!#REF!=10,Audit!#REF!,"")</f>
        <v>#REF!</v>
      </c>
      <c r="AT279" s="47" t="e">
        <f t="shared" si="140"/>
        <v>#REF!</v>
      </c>
      <c r="AU279" s="50" t="e">
        <f>VLOOKUP(Audit!#REF!,$V$3:$AE$12,6,FALSE)&amp; IF(Audit!#REF!=10,Audit!#REF!,"")</f>
        <v>#REF!</v>
      </c>
      <c r="AV279" s="50" t="e">
        <f>VLOOKUP(Audit!#REF!,$V$13:$AE$22,6,FALSE)&amp; IF(Audit!#REF!=10,Audit!#REF!,"")</f>
        <v>#REF!</v>
      </c>
      <c r="AW279" s="47" t="e">
        <f t="shared" si="141"/>
        <v>#REF!</v>
      </c>
      <c r="AX279" s="50" t="e">
        <f>VLOOKUP(Audit!#REF!,$V$3:$AE$12,7,FALSE)&amp; IF(Audit!#REF!=10,Audit!#REF!,"")</f>
        <v>#REF!</v>
      </c>
      <c r="AY279" s="50" t="e">
        <f>VLOOKUP(Audit!#REF!,$V$13:$AE$22,7,FALSE) &amp; IF(Audit!#REF!=10,Audit!#REF!,"")</f>
        <v>#REF!</v>
      </c>
      <c r="AZ279" s="47" t="e">
        <f t="shared" si="142"/>
        <v>#REF!</v>
      </c>
      <c r="BA279" s="50" t="e">
        <f>VLOOKUP(Audit!#REF!,$V$3:$AE$12,8,FALSE)&amp; Audit!#REF! &amp; IF(Audit!#REF!=10,Audit!#REF!,"")</f>
        <v>#REF!</v>
      </c>
      <c r="BB279" s="50" t="e">
        <f>VLOOKUP(Audit!#REF!,$V$13:$AE$22,8,FALSE) &amp; IF(Audit!#REF!=10,Audit!#REF!,"")</f>
        <v>#REF!</v>
      </c>
      <c r="BC279" s="47" t="e">
        <f t="shared" si="143"/>
        <v>#REF!</v>
      </c>
      <c r="BD279" s="50" t="e">
        <f>VLOOKUP(Audit!#REF!,$V$3:$AE$12,9,FALSE)&amp; IF(Audit!#REF!=10,Audit!#REF!,"")</f>
        <v>#REF!</v>
      </c>
      <c r="BE279" s="50" t="e">
        <f>VLOOKUP(Audit!#REF!,$V$13:$AE$22,9,FALSE) &amp; IF(Audit!#REF!=10,Audit!#REF!,"") &amp; IF(Audit!#REF!&lt;&gt;1,U279,"")</f>
        <v>#REF!</v>
      </c>
      <c r="BF279" s="47" t="e">
        <f t="shared" si="144"/>
        <v>#REF!</v>
      </c>
      <c r="BG279" s="50" t="e">
        <f>VLOOKUP(Audit!#REF!,$V$3:$AE$12,10,FALSE) &amp; Audit!#REF! &amp; IF(Audit!#REF!=10,Audit!#REF!,"")</f>
        <v>#REF!</v>
      </c>
      <c r="BH279" s="50" t="e">
        <f>VLOOKUP(Audit!#REF!,$V$13:$AE$22,10,FALSE) &amp; IF(Audit!#REF!=10,Audit!#REF!,"") &amp; IF(Audit!#REF!&lt;&gt;1,U279,"")</f>
        <v>#REF!</v>
      </c>
      <c r="BI279" s="47" t="e">
        <f t="shared" si="145"/>
        <v>#REF!</v>
      </c>
      <c r="BJ279" s="48" t="str">
        <f t="shared" si="146"/>
        <v/>
      </c>
      <c r="BK279" s="48" t="str">
        <f t="shared" si="147"/>
        <v/>
      </c>
      <c r="BL279" s="48" t="str">
        <f t="shared" si="148"/>
        <v/>
      </c>
      <c r="BM279" s="48" t="str">
        <f t="shared" si="149"/>
        <v/>
      </c>
      <c r="BN279" s="48" t="str">
        <f t="shared" si="150"/>
        <v/>
      </c>
      <c r="BO279" s="48" t="str">
        <f t="shared" si="151"/>
        <v/>
      </c>
      <c r="BP279" s="48" t="str">
        <f t="shared" si="152"/>
        <v/>
      </c>
      <c r="BQ279" s="48" t="str">
        <f t="shared" si="153"/>
        <v/>
      </c>
      <c r="BR279" s="48" t="str">
        <f t="shared" si="154"/>
        <v/>
      </c>
      <c r="BS279" s="48" t="str">
        <f t="shared" si="155"/>
        <v/>
      </c>
      <c r="BT279" s="48" t="str">
        <f t="shared" si="156"/>
        <v/>
      </c>
      <c r="BU279" s="48" t="str">
        <f t="shared" si="157"/>
        <v/>
      </c>
    </row>
    <row r="280" spans="1:73">
      <c r="A280" s="10" t="e">
        <f>Audit!#REF!</f>
        <v>#REF!</v>
      </c>
      <c r="B280" s="10" t="e">
        <f t="shared" si="158"/>
        <v>#REF!</v>
      </c>
      <c r="C280" s="17" t="e">
        <f>VLOOKUP(Audit!#REF!,$V$3:$AE$12,2,FALSE) &amp; VLOOKUP(Audit!#REF!,$V$13:$AE$22,2,FALSE)&amp; IF(Audit!#REF!=10,Audit!#REF!&amp;Audit!#REF!,"")</f>
        <v>#REF!</v>
      </c>
      <c r="D280" s="17" t="e">
        <f>VLOOKUP(Audit!#REF!,$V$3:$AE$12,3,FALSE) &amp; VLOOKUP(Audit!#REF!,$V$13:$AE$22,3,FALSE) &amp;IF(Audit!#REF!=10,Audit!#REF!&amp;Audit!#REF!,"")</f>
        <v>#REF!</v>
      </c>
      <c r="E280" s="17" t="e">
        <f>VLOOKUP(Audit!#REF!,$V$3:$AE$12,4,FALSE)&amp; Audit!#REF! &amp; VLOOKUP(Audit!#REF!,$V$13:$AE$22,4,FALSE)&amp; IF(Audit!#REF!=10,Audit!#REF!&amp;Audit!#REF!,"")</f>
        <v>#REF!</v>
      </c>
      <c r="F280" s="17" t="e">
        <f>VLOOKUP(Audit!#REF!,$V$3:$AE$12,5,FALSE) &amp; VLOOKUP(Audit!#REF!,$V$13:$AE$22,5,FALSE)&amp; IF(Audit!#REF!=10,Audit!#REF!&amp;Audit!#REF!,"")</f>
        <v>#REF!</v>
      </c>
      <c r="G280" s="17" t="e">
        <f>VLOOKUP(Audit!#REF!,$V$3:$AE$12,6,FALSE) &amp; VLOOKUP(Audit!#REF!,$V$13:$AE$22,6,FALSE)&amp; IF(Audit!#REF!=10,Audit!#REF!&amp;Audit!#REF!,"")</f>
        <v>#REF!</v>
      </c>
      <c r="H280" s="17" t="e">
        <f>VLOOKUP(Audit!#REF!,$V$3:$AE$12,7,FALSE) &amp; VLOOKUP(Audit!#REF!,$V$13:$AE$22,7,FALSE)&amp;IF(Audit!#REF!=10,Audit!#REF!&amp;Audit!#REF!,"")</f>
        <v>#REF!</v>
      </c>
      <c r="I280" s="17" t="e">
        <f>VLOOKUP(Audit!#REF!,$V$3:$AE$12,8,FALSE) &amp; Audit!#REF! &amp; VLOOKUP(Audit!#REF!,$V$13:$AE$22,8,FALSE)&amp;IF(Audit!#REF!=10,Audit!#REF!&amp;Audit!#REF!,"")</f>
        <v>#REF!</v>
      </c>
      <c r="J280" s="17" t="e">
        <f>VLOOKUP(Audit!#REF!,$V$3:$AE$12,9,FALSE) &amp; VLOOKUP(Audit!#REF!,$V$13:$AE$22,9,FALSE) &amp; IF(Audit!#REF!=10,Audit!#REF!&amp;Audit!#REF!,"") &amp; IF(Audit!#REF!&lt;&gt;1,U280,"")</f>
        <v>#REF!</v>
      </c>
      <c r="K280" s="17" t="e">
        <f>VLOOKUP(Audit!#REF!,$V$3:$AE$12,10,FALSE) &amp; Audit!#REF! &amp; VLOOKUP(Audit!#REF!,$V$13:$AE$22,10,FALSE) &amp; IF(Audit!#REF!=10,Audit!#REF!&amp;Audit!#REF!,"") &amp; IF(Audit!#REF!&lt;&gt;1,U280,"")</f>
        <v>#REF!</v>
      </c>
      <c r="L280" s="10" t="e">
        <f>Audit!#REF!</f>
        <v>#REF!</v>
      </c>
      <c r="M280" s="10" t="e">
        <f t="shared" si="129"/>
        <v>#REF!</v>
      </c>
      <c r="N280" s="10" t="e">
        <f t="shared" si="130"/>
        <v>#REF!</v>
      </c>
      <c r="O280" s="10" t="e">
        <f t="shared" si="131"/>
        <v>#REF!</v>
      </c>
      <c r="P280" s="10" t="e">
        <f t="shared" si="132"/>
        <v>#REF!</v>
      </c>
      <c r="Q280" s="10" t="e">
        <f t="shared" si="133"/>
        <v>#REF!</v>
      </c>
      <c r="R280" s="10" t="e">
        <f t="shared" si="134"/>
        <v>#REF!</v>
      </c>
      <c r="S280" s="10" t="e">
        <f t="shared" si="135"/>
        <v>#REF!</v>
      </c>
      <c r="T280" s="10" t="e">
        <f t="shared" si="136"/>
        <v>#REF!</v>
      </c>
      <c r="U280" s="17" t="e">
        <f>IF(Audit!#REF!="","",VLOOKUP(Audit!#REF!,$W$26:$X$35,2,FALSE)) &amp; Audit!#REF! &amp; IF(Audit!#REF!="","",IF(Audit!#REF!&lt;=1.4,VLOOKUP(Audit!#REF!,$W$38:X325,2,FALSE),VLOOKUP(Audit!#REF!,$W$51:$X$61,2,FALSE))) &amp; IF(Audit!#REF!="","",VLOOKUP(Audit!#REF!,$Y$26:$Z$35,2,FALSE) &amp; Audit!#REF! &amp; IF(Audit!#REF!="","",IF(Audit!#REF!&lt;=1.4,VLOOKUP(Audit!#REF!,$Y$38:$Z$48,2,FALSE),VLOOKUP(Audit!#REF!,$Y$51:$Z$61,2,FALSE))))</f>
        <v>#REF!</v>
      </c>
      <c r="V280" s="21"/>
      <c r="AH280" s="49" t="e">
        <f>Audit!#REF!</f>
        <v>#REF!</v>
      </c>
      <c r="AI280" s="50" t="e">
        <f>VLOOKUP(Audit!#REF!,$V$3:$AE$12,2,FALSE)&amp; IF(Audit!#REF!=10,Audit!#REF!,"")</f>
        <v>#REF!</v>
      </c>
      <c r="AJ280" s="50" t="e">
        <f>VLOOKUP(Audit!#REF!,$V$13:$AE$22,2,FALSE)&amp; IF(Audit!#REF!=10,Audit!#REF!,"")</f>
        <v>#REF!</v>
      </c>
      <c r="AK280" s="47" t="e">
        <f t="shared" si="137"/>
        <v>#REF!</v>
      </c>
      <c r="AL280" s="50" t="e">
        <f>VLOOKUP(Audit!#REF!,$V$3:$AE$12,3,FALSE)&amp; IF(Audit!#REF!=10,Audit!#REF!,"")</f>
        <v>#REF!</v>
      </c>
      <c r="AM280" s="50" t="e">
        <f>VLOOKUP(Audit!#REF!,$V$13:$AE$22,3,FALSE)&amp; IF(Audit!#REF!=10,Audit!#REF!,"")</f>
        <v>#REF!</v>
      </c>
      <c r="AN280" s="47" t="e">
        <f t="shared" si="138"/>
        <v>#REF!</v>
      </c>
      <c r="AO280" s="50" t="e">
        <f>VLOOKUP(Audit!#REF!,$V$3:$AE$12,4,FALSE) &amp;  Audit!#REF! &amp; IF(Audit!#REF!=10,Audit!#REF!,"")</f>
        <v>#REF!</v>
      </c>
      <c r="AP280" s="50" t="e">
        <f>VLOOKUP(Audit!#REF!,$V$13:$AE$22,4,FALSE)&amp; IF(Audit!#REF!=10,Audit!#REF!,"")</f>
        <v>#REF!</v>
      </c>
      <c r="AQ280" s="47" t="e">
        <f t="shared" si="139"/>
        <v>#REF!</v>
      </c>
      <c r="AR280" s="50" t="e">
        <f>VLOOKUP(Audit!#REF!,$V$3:$AE$12,5,FALSE)&amp; IF(Audit!#REF!=10,Audit!#REF!,"")</f>
        <v>#REF!</v>
      </c>
      <c r="AS280" s="50" t="e">
        <f>VLOOKUP(Audit!#REF!,$V$13:$AE$22,5,FALSE)&amp; IF(Audit!#REF!=10,Audit!#REF!,"")</f>
        <v>#REF!</v>
      </c>
      <c r="AT280" s="47" t="e">
        <f t="shared" si="140"/>
        <v>#REF!</v>
      </c>
      <c r="AU280" s="50" t="e">
        <f>VLOOKUP(Audit!#REF!,$V$3:$AE$12,6,FALSE)&amp; IF(Audit!#REF!=10,Audit!#REF!,"")</f>
        <v>#REF!</v>
      </c>
      <c r="AV280" s="50" t="e">
        <f>VLOOKUP(Audit!#REF!,$V$13:$AE$22,6,FALSE)&amp; IF(Audit!#REF!=10,Audit!#REF!,"")</f>
        <v>#REF!</v>
      </c>
      <c r="AW280" s="47" t="e">
        <f t="shared" si="141"/>
        <v>#REF!</v>
      </c>
      <c r="AX280" s="50" t="e">
        <f>VLOOKUP(Audit!#REF!,$V$3:$AE$12,7,FALSE)&amp; IF(Audit!#REF!=10,Audit!#REF!,"")</f>
        <v>#REF!</v>
      </c>
      <c r="AY280" s="50" t="e">
        <f>VLOOKUP(Audit!#REF!,$V$13:$AE$22,7,FALSE) &amp; IF(Audit!#REF!=10,Audit!#REF!,"")</f>
        <v>#REF!</v>
      </c>
      <c r="AZ280" s="47" t="e">
        <f t="shared" si="142"/>
        <v>#REF!</v>
      </c>
      <c r="BA280" s="50" t="e">
        <f>VLOOKUP(Audit!#REF!,$V$3:$AE$12,8,FALSE)&amp; Audit!#REF! &amp; IF(Audit!#REF!=10,Audit!#REF!,"")</f>
        <v>#REF!</v>
      </c>
      <c r="BB280" s="50" t="e">
        <f>VLOOKUP(Audit!#REF!,$V$13:$AE$22,8,FALSE) &amp; IF(Audit!#REF!=10,Audit!#REF!,"")</f>
        <v>#REF!</v>
      </c>
      <c r="BC280" s="47" t="e">
        <f t="shared" si="143"/>
        <v>#REF!</v>
      </c>
      <c r="BD280" s="50" t="e">
        <f>VLOOKUP(Audit!#REF!,$V$3:$AE$12,9,FALSE)&amp; IF(Audit!#REF!=10,Audit!#REF!,"")</f>
        <v>#REF!</v>
      </c>
      <c r="BE280" s="50" t="e">
        <f>VLOOKUP(Audit!#REF!,$V$13:$AE$22,9,FALSE) &amp; IF(Audit!#REF!=10,Audit!#REF!,"") &amp; IF(Audit!#REF!&lt;&gt;1,U280,"")</f>
        <v>#REF!</v>
      </c>
      <c r="BF280" s="47" t="e">
        <f t="shared" si="144"/>
        <v>#REF!</v>
      </c>
      <c r="BG280" s="50" t="e">
        <f>VLOOKUP(Audit!#REF!,$V$3:$AE$12,10,FALSE) &amp; Audit!#REF! &amp; IF(Audit!#REF!=10,Audit!#REF!,"")</f>
        <v>#REF!</v>
      </c>
      <c r="BH280" s="50" t="e">
        <f>VLOOKUP(Audit!#REF!,$V$13:$AE$22,10,FALSE) &amp; IF(Audit!#REF!=10,Audit!#REF!,"") &amp; IF(Audit!#REF!&lt;&gt;1,U280,"")</f>
        <v>#REF!</v>
      </c>
      <c r="BI280" s="47" t="e">
        <f t="shared" si="145"/>
        <v>#REF!</v>
      </c>
      <c r="BJ280" s="48" t="str">
        <f t="shared" si="146"/>
        <v/>
      </c>
      <c r="BK280" s="48" t="str">
        <f t="shared" si="147"/>
        <v/>
      </c>
      <c r="BL280" s="48" t="str">
        <f t="shared" si="148"/>
        <v/>
      </c>
      <c r="BM280" s="48" t="str">
        <f t="shared" si="149"/>
        <v/>
      </c>
      <c r="BN280" s="48" t="str">
        <f t="shared" si="150"/>
        <v/>
      </c>
      <c r="BO280" s="48" t="str">
        <f t="shared" si="151"/>
        <v/>
      </c>
      <c r="BP280" s="48" t="str">
        <f t="shared" si="152"/>
        <v/>
      </c>
      <c r="BQ280" s="48" t="str">
        <f t="shared" si="153"/>
        <v/>
      </c>
      <c r="BR280" s="48" t="str">
        <f t="shared" si="154"/>
        <v/>
      </c>
      <c r="BS280" s="48" t="str">
        <f t="shared" si="155"/>
        <v/>
      </c>
      <c r="BT280" s="48" t="str">
        <f t="shared" si="156"/>
        <v/>
      </c>
      <c r="BU280" s="48" t="str">
        <f t="shared" si="157"/>
        <v/>
      </c>
    </row>
    <row r="281" spans="1:73">
      <c r="A281" s="10" t="e">
        <f>Audit!#REF!</f>
        <v>#REF!</v>
      </c>
      <c r="B281" s="10" t="e">
        <f t="shared" si="158"/>
        <v>#REF!</v>
      </c>
      <c r="C281" s="17" t="e">
        <f>VLOOKUP(Audit!#REF!,$V$3:$AE$12,2,FALSE) &amp; VLOOKUP(Audit!#REF!,$V$13:$AE$22,2,FALSE)&amp; IF(Audit!#REF!=10,Audit!#REF!&amp;Audit!#REF!,"")</f>
        <v>#REF!</v>
      </c>
      <c r="D281" s="17" t="e">
        <f>VLOOKUP(Audit!#REF!,$V$3:$AE$12,3,FALSE) &amp; VLOOKUP(Audit!#REF!,$V$13:$AE$22,3,FALSE) &amp;IF(Audit!#REF!=10,Audit!#REF!&amp;Audit!#REF!,"")</f>
        <v>#REF!</v>
      </c>
      <c r="E281" s="17" t="e">
        <f>VLOOKUP(Audit!#REF!,$V$3:$AE$12,4,FALSE)&amp; Audit!#REF! &amp; VLOOKUP(Audit!#REF!,$V$13:$AE$22,4,FALSE)&amp; IF(Audit!#REF!=10,Audit!#REF!&amp;Audit!#REF!,"")</f>
        <v>#REF!</v>
      </c>
      <c r="F281" s="17" t="e">
        <f>VLOOKUP(Audit!#REF!,$V$3:$AE$12,5,FALSE) &amp; VLOOKUP(Audit!#REF!,$V$13:$AE$22,5,FALSE)&amp; IF(Audit!#REF!=10,Audit!#REF!&amp;Audit!#REF!,"")</f>
        <v>#REF!</v>
      </c>
      <c r="G281" s="17" t="e">
        <f>VLOOKUP(Audit!#REF!,$V$3:$AE$12,6,FALSE) &amp; VLOOKUP(Audit!#REF!,$V$13:$AE$22,6,FALSE)&amp; IF(Audit!#REF!=10,Audit!#REF!&amp;Audit!#REF!,"")</f>
        <v>#REF!</v>
      </c>
      <c r="H281" s="17" t="e">
        <f>VLOOKUP(Audit!#REF!,$V$3:$AE$12,7,FALSE) &amp; VLOOKUP(Audit!#REF!,$V$13:$AE$22,7,FALSE)&amp;IF(Audit!#REF!=10,Audit!#REF!&amp;Audit!#REF!,"")</f>
        <v>#REF!</v>
      </c>
      <c r="I281" s="17" t="e">
        <f>VLOOKUP(Audit!#REF!,$V$3:$AE$12,8,FALSE) &amp; Audit!#REF! &amp; VLOOKUP(Audit!#REF!,$V$13:$AE$22,8,FALSE)&amp;IF(Audit!#REF!=10,Audit!#REF!&amp;Audit!#REF!,"")</f>
        <v>#REF!</v>
      </c>
      <c r="J281" s="17" t="e">
        <f>VLOOKUP(Audit!#REF!,$V$3:$AE$12,9,FALSE) &amp; VLOOKUP(Audit!#REF!,$V$13:$AE$22,9,FALSE) &amp; IF(Audit!#REF!=10,Audit!#REF!&amp;Audit!#REF!,"") &amp; IF(Audit!#REF!&lt;&gt;1,U281,"")</f>
        <v>#REF!</v>
      </c>
      <c r="K281" s="17" t="e">
        <f>VLOOKUP(Audit!#REF!,$V$3:$AE$12,10,FALSE) &amp; Audit!#REF! &amp; VLOOKUP(Audit!#REF!,$V$13:$AE$22,10,FALSE) &amp; IF(Audit!#REF!=10,Audit!#REF!&amp;Audit!#REF!,"") &amp; IF(Audit!#REF!&lt;&gt;1,U281,"")</f>
        <v>#REF!</v>
      </c>
      <c r="L281" s="10" t="e">
        <f>Audit!#REF!</f>
        <v>#REF!</v>
      </c>
      <c r="M281" s="10" t="e">
        <f t="shared" si="129"/>
        <v>#REF!</v>
      </c>
      <c r="N281" s="10" t="e">
        <f t="shared" si="130"/>
        <v>#REF!</v>
      </c>
      <c r="O281" s="10" t="e">
        <f t="shared" si="131"/>
        <v>#REF!</v>
      </c>
      <c r="P281" s="10" t="e">
        <f t="shared" si="132"/>
        <v>#REF!</v>
      </c>
      <c r="Q281" s="10" t="e">
        <f t="shared" si="133"/>
        <v>#REF!</v>
      </c>
      <c r="R281" s="10" t="e">
        <f t="shared" si="134"/>
        <v>#REF!</v>
      </c>
      <c r="S281" s="10" t="e">
        <f t="shared" si="135"/>
        <v>#REF!</v>
      </c>
      <c r="T281" s="10" t="e">
        <f t="shared" si="136"/>
        <v>#REF!</v>
      </c>
      <c r="U281" s="17" t="e">
        <f>IF(Audit!#REF!="","",VLOOKUP(Audit!#REF!,$W$26:$X$35,2,FALSE)) &amp; Audit!#REF! &amp; IF(Audit!#REF!="","",IF(Audit!#REF!&lt;=1.4,VLOOKUP(Audit!#REF!,$W$38:X326,2,FALSE),VLOOKUP(Audit!#REF!,$W$51:$X$61,2,FALSE))) &amp; IF(Audit!#REF!="","",VLOOKUP(Audit!#REF!,$Y$26:$Z$35,2,FALSE) &amp; Audit!#REF! &amp; IF(Audit!#REF!="","",IF(Audit!#REF!&lt;=1.4,VLOOKUP(Audit!#REF!,$Y$38:$Z$48,2,FALSE),VLOOKUP(Audit!#REF!,$Y$51:$Z$61,2,FALSE))))</f>
        <v>#REF!</v>
      </c>
      <c r="V281" s="21"/>
      <c r="AH281" s="49" t="e">
        <f>Audit!#REF!</f>
        <v>#REF!</v>
      </c>
      <c r="AI281" s="50" t="e">
        <f>VLOOKUP(Audit!#REF!,$V$3:$AE$12,2,FALSE)&amp; IF(Audit!#REF!=10,Audit!#REF!,"")</f>
        <v>#REF!</v>
      </c>
      <c r="AJ281" s="50" t="e">
        <f>VLOOKUP(Audit!#REF!,$V$13:$AE$22,2,FALSE)&amp; IF(Audit!#REF!=10,Audit!#REF!,"")</f>
        <v>#REF!</v>
      </c>
      <c r="AK281" s="47" t="e">
        <f t="shared" si="137"/>
        <v>#REF!</v>
      </c>
      <c r="AL281" s="50" t="e">
        <f>VLOOKUP(Audit!#REF!,$V$3:$AE$12,3,FALSE)&amp; IF(Audit!#REF!=10,Audit!#REF!,"")</f>
        <v>#REF!</v>
      </c>
      <c r="AM281" s="50" t="e">
        <f>VLOOKUP(Audit!#REF!,$V$13:$AE$22,3,FALSE)&amp; IF(Audit!#REF!=10,Audit!#REF!,"")</f>
        <v>#REF!</v>
      </c>
      <c r="AN281" s="47" t="e">
        <f t="shared" si="138"/>
        <v>#REF!</v>
      </c>
      <c r="AO281" s="50" t="e">
        <f>VLOOKUP(Audit!#REF!,$V$3:$AE$12,4,FALSE) &amp;  Audit!#REF! &amp; IF(Audit!#REF!=10,Audit!#REF!,"")</f>
        <v>#REF!</v>
      </c>
      <c r="AP281" s="50" t="e">
        <f>VLOOKUP(Audit!#REF!,$V$13:$AE$22,4,FALSE)&amp; IF(Audit!#REF!=10,Audit!#REF!,"")</f>
        <v>#REF!</v>
      </c>
      <c r="AQ281" s="47" t="e">
        <f t="shared" si="139"/>
        <v>#REF!</v>
      </c>
      <c r="AR281" s="50" t="e">
        <f>VLOOKUP(Audit!#REF!,$V$3:$AE$12,5,FALSE)&amp; IF(Audit!#REF!=10,Audit!#REF!,"")</f>
        <v>#REF!</v>
      </c>
      <c r="AS281" s="50" t="e">
        <f>VLOOKUP(Audit!#REF!,$V$13:$AE$22,5,FALSE)&amp; IF(Audit!#REF!=10,Audit!#REF!,"")</f>
        <v>#REF!</v>
      </c>
      <c r="AT281" s="47" t="e">
        <f t="shared" si="140"/>
        <v>#REF!</v>
      </c>
      <c r="AU281" s="50" t="e">
        <f>VLOOKUP(Audit!#REF!,$V$3:$AE$12,6,FALSE)&amp; IF(Audit!#REF!=10,Audit!#REF!,"")</f>
        <v>#REF!</v>
      </c>
      <c r="AV281" s="50" t="e">
        <f>VLOOKUP(Audit!#REF!,$V$13:$AE$22,6,FALSE)&amp; IF(Audit!#REF!=10,Audit!#REF!,"")</f>
        <v>#REF!</v>
      </c>
      <c r="AW281" s="47" t="e">
        <f t="shared" si="141"/>
        <v>#REF!</v>
      </c>
      <c r="AX281" s="50" t="e">
        <f>VLOOKUP(Audit!#REF!,$V$3:$AE$12,7,FALSE)&amp; IF(Audit!#REF!=10,Audit!#REF!,"")</f>
        <v>#REF!</v>
      </c>
      <c r="AY281" s="50" t="e">
        <f>VLOOKUP(Audit!#REF!,$V$13:$AE$22,7,FALSE) &amp; IF(Audit!#REF!=10,Audit!#REF!,"")</f>
        <v>#REF!</v>
      </c>
      <c r="AZ281" s="47" t="e">
        <f t="shared" si="142"/>
        <v>#REF!</v>
      </c>
      <c r="BA281" s="50" t="e">
        <f>VLOOKUP(Audit!#REF!,$V$3:$AE$12,8,FALSE)&amp; Audit!#REF! &amp; IF(Audit!#REF!=10,Audit!#REF!,"")</f>
        <v>#REF!</v>
      </c>
      <c r="BB281" s="50" t="e">
        <f>VLOOKUP(Audit!#REF!,$V$13:$AE$22,8,FALSE) &amp; IF(Audit!#REF!=10,Audit!#REF!,"")</f>
        <v>#REF!</v>
      </c>
      <c r="BC281" s="47" t="e">
        <f t="shared" si="143"/>
        <v>#REF!</v>
      </c>
      <c r="BD281" s="50" t="e">
        <f>VLOOKUP(Audit!#REF!,$V$3:$AE$12,9,FALSE)&amp; IF(Audit!#REF!=10,Audit!#REF!,"")</f>
        <v>#REF!</v>
      </c>
      <c r="BE281" s="50" t="e">
        <f>VLOOKUP(Audit!#REF!,$V$13:$AE$22,9,FALSE) &amp; IF(Audit!#REF!=10,Audit!#REF!,"") &amp; IF(Audit!#REF!&lt;&gt;1,U281,"")</f>
        <v>#REF!</v>
      </c>
      <c r="BF281" s="47" t="e">
        <f t="shared" si="144"/>
        <v>#REF!</v>
      </c>
      <c r="BG281" s="50" t="e">
        <f>VLOOKUP(Audit!#REF!,$V$3:$AE$12,10,FALSE) &amp; Audit!#REF! &amp; IF(Audit!#REF!=10,Audit!#REF!,"")</f>
        <v>#REF!</v>
      </c>
      <c r="BH281" s="50" t="e">
        <f>VLOOKUP(Audit!#REF!,$V$13:$AE$22,10,FALSE) &amp; IF(Audit!#REF!=10,Audit!#REF!,"") &amp; IF(Audit!#REF!&lt;&gt;1,U281,"")</f>
        <v>#REF!</v>
      </c>
      <c r="BI281" s="47" t="e">
        <f t="shared" si="145"/>
        <v>#REF!</v>
      </c>
      <c r="BJ281" s="48" t="str">
        <f t="shared" si="146"/>
        <v/>
      </c>
      <c r="BK281" s="48" t="str">
        <f t="shared" si="147"/>
        <v/>
      </c>
      <c r="BL281" s="48" t="str">
        <f t="shared" si="148"/>
        <v/>
      </c>
      <c r="BM281" s="48" t="str">
        <f t="shared" si="149"/>
        <v/>
      </c>
      <c r="BN281" s="48" t="str">
        <f t="shared" si="150"/>
        <v/>
      </c>
      <c r="BO281" s="48" t="str">
        <f t="shared" si="151"/>
        <v/>
      </c>
      <c r="BP281" s="48" t="str">
        <f t="shared" si="152"/>
        <v/>
      </c>
      <c r="BQ281" s="48" t="str">
        <f t="shared" si="153"/>
        <v/>
      </c>
      <c r="BR281" s="48" t="str">
        <f t="shared" si="154"/>
        <v/>
      </c>
      <c r="BS281" s="48" t="str">
        <f t="shared" si="155"/>
        <v/>
      </c>
      <c r="BT281" s="48" t="str">
        <f t="shared" si="156"/>
        <v/>
      </c>
      <c r="BU281" s="48" t="str">
        <f t="shared" si="157"/>
        <v/>
      </c>
    </row>
    <row r="282" spans="1:73">
      <c r="A282" s="10" t="e">
        <f>Audit!#REF!</f>
        <v>#REF!</v>
      </c>
      <c r="B282" s="10" t="e">
        <f t="shared" si="158"/>
        <v>#REF!</v>
      </c>
      <c r="C282" s="17" t="e">
        <f>VLOOKUP(Audit!#REF!,$V$3:$AE$12,2,FALSE) &amp; VLOOKUP(Audit!#REF!,$V$13:$AE$22,2,FALSE)&amp; IF(Audit!#REF!=10,Audit!#REF!&amp;Audit!#REF!,"")</f>
        <v>#REF!</v>
      </c>
      <c r="D282" s="17" t="e">
        <f>VLOOKUP(Audit!#REF!,$V$3:$AE$12,3,FALSE) &amp; VLOOKUP(Audit!#REF!,$V$13:$AE$22,3,FALSE) &amp;IF(Audit!#REF!=10,Audit!#REF!&amp;Audit!#REF!,"")</f>
        <v>#REF!</v>
      </c>
      <c r="E282" s="17" t="e">
        <f>VLOOKUP(Audit!#REF!,$V$3:$AE$12,4,FALSE)&amp; Audit!#REF! &amp; VLOOKUP(Audit!#REF!,$V$13:$AE$22,4,FALSE)&amp; IF(Audit!#REF!=10,Audit!#REF!&amp;Audit!#REF!,"")</f>
        <v>#REF!</v>
      </c>
      <c r="F282" s="17" t="e">
        <f>VLOOKUP(Audit!#REF!,$V$3:$AE$12,5,FALSE) &amp; VLOOKUP(Audit!#REF!,$V$13:$AE$22,5,FALSE)&amp; IF(Audit!#REF!=10,Audit!#REF!&amp;Audit!#REF!,"")</f>
        <v>#REF!</v>
      </c>
      <c r="G282" s="17" t="e">
        <f>VLOOKUP(Audit!#REF!,$V$3:$AE$12,6,FALSE) &amp; VLOOKUP(Audit!#REF!,$V$13:$AE$22,6,FALSE)&amp; IF(Audit!#REF!=10,Audit!#REF!&amp;Audit!#REF!,"")</f>
        <v>#REF!</v>
      </c>
      <c r="H282" s="17" t="e">
        <f>VLOOKUP(Audit!#REF!,$V$3:$AE$12,7,FALSE) &amp; VLOOKUP(Audit!#REF!,$V$13:$AE$22,7,FALSE)&amp;IF(Audit!#REF!=10,Audit!#REF!&amp;Audit!#REF!,"")</f>
        <v>#REF!</v>
      </c>
      <c r="I282" s="17" t="e">
        <f>VLOOKUP(Audit!#REF!,$V$3:$AE$12,8,FALSE) &amp; Audit!#REF! &amp; VLOOKUP(Audit!#REF!,$V$13:$AE$22,8,FALSE)&amp;IF(Audit!#REF!=10,Audit!#REF!&amp;Audit!#REF!,"")</f>
        <v>#REF!</v>
      </c>
      <c r="J282" s="17" t="e">
        <f>VLOOKUP(Audit!#REF!,$V$3:$AE$12,9,FALSE) &amp; VLOOKUP(Audit!#REF!,$V$13:$AE$22,9,FALSE) &amp; IF(Audit!#REF!=10,Audit!#REF!&amp;Audit!#REF!,"") &amp; IF(Audit!#REF!&lt;&gt;1,U282,"")</f>
        <v>#REF!</v>
      </c>
      <c r="K282" s="17" t="e">
        <f>VLOOKUP(Audit!#REF!,$V$3:$AE$12,10,FALSE) &amp; Audit!#REF! &amp; VLOOKUP(Audit!#REF!,$V$13:$AE$22,10,FALSE) &amp; IF(Audit!#REF!=10,Audit!#REF!&amp;Audit!#REF!,"") &amp; IF(Audit!#REF!&lt;&gt;1,U282,"")</f>
        <v>#REF!</v>
      </c>
      <c r="L282" s="10" t="e">
        <f>Audit!#REF!</f>
        <v>#REF!</v>
      </c>
      <c r="M282" s="10" t="e">
        <f t="shared" si="129"/>
        <v>#REF!</v>
      </c>
      <c r="N282" s="10" t="e">
        <f t="shared" si="130"/>
        <v>#REF!</v>
      </c>
      <c r="O282" s="10" t="e">
        <f t="shared" si="131"/>
        <v>#REF!</v>
      </c>
      <c r="P282" s="10" t="e">
        <f t="shared" si="132"/>
        <v>#REF!</v>
      </c>
      <c r="Q282" s="10" t="e">
        <f t="shared" si="133"/>
        <v>#REF!</v>
      </c>
      <c r="R282" s="10" t="e">
        <f t="shared" si="134"/>
        <v>#REF!</v>
      </c>
      <c r="S282" s="10" t="e">
        <f t="shared" si="135"/>
        <v>#REF!</v>
      </c>
      <c r="T282" s="10" t="e">
        <f t="shared" si="136"/>
        <v>#REF!</v>
      </c>
      <c r="U282" s="17" t="e">
        <f>IF(Audit!#REF!="","",VLOOKUP(Audit!#REF!,$W$26:$X$35,2,FALSE)) &amp; Audit!#REF! &amp; IF(Audit!#REF!="","",IF(Audit!#REF!&lt;=1.4,VLOOKUP(Audit!#REF!,$W$38:X327,2,FALSE),VLOOKUP(Audit!#REF!,$W$51:$X$61,2,FALSE))) &amp; IF(Audit!#REF!="","",VLOOKUP(Audit!#REF!,$Y$26:$Z$35,2,FALSE) &amp; Audit!#REF! &amp; IF(Audit!#REF!="","",IF(Audit!#REF!&lt;=1.4,VLOOKUP(Audit!#REF!,$Y$38:$Z$48,2,FALSE),VLOOKUP(Audit!#REF!,$Y$51:$Z$61,2,FALSE))))</f>
        <v>#REF!</v>
      </c>
      <c r="V282" s="21"/>
      <c r="AH282" s="49" t="e">
        <f>Audit!#REF!</f>
        <v>#REF!</v>
      </c>
      <c r="AI282" s="50" t="e">
        <f>VLOOKUP(Audit!#REF!,$V$3:$AE$12,2,FALSE)&amp; IF(Audit!#REF!=10,Audit!#REF!,"")</f>
        <v>#REF!</v>
      </c>
      <c r="AJ282" s="50" t="e">
        <f>VLOOKUP(Audit!#REF!,$V$13:$AE$22,2,FALSE)&amp; IF(Audit!#REF!=10,Audit!#REF!,"")</f>
        <v>#REF!</v>
      </c>
      <c r="AK282" s="47" t="e">
        <f t="shared" si="137"/>
        <v>#REF!</v>
      </c>
      <c r="AL282" s="50" t="e">
        <f>VLOOKUP(Audit!#REF!,$V$3:$AE$12,3,FALSE)&amp; IF(Audit!#REF!=10,Audit!#REF!,"")</f>
        <v>#REF!</v>
      </c>
      <c r="AM282" s="50" t="e">
        <f>VLOOKUP(Audit!#REF!,$V$13:$AE$22,3,FALSE)&amp; IF(Audit!#REF!=10,Audit!#REF!,"")</f>
        <v>#REF!</v>
      </c>
      <c r="AN282" s="47" t="e">
        <f t="shared" si="138"/>
        <v>#REF!</v>
      </c>
      <c r="AO282" s="50" t="e">
        <f>VLOOKUP(Audit!#REF!,$V$3:$AE$12,4,FALSE) &amp;  Audit!#REF! &amp; IF(Audit!#REF!=10,Audit!#REF!,"")</f>
        <v>#REF!</v>
      </c>
      <c r="AP282" s="50" t="e">
        <f>VLOOKUP(Audit!#REF!,$V$13:$AE$22,4,FALSE)&amp; IF(Audit!#REF!=10,Audit!#REF!,"")</f>
        <v>#REF!</v>
      </c>
      <c r="AQ282" s="47" t="e">
        <f t="shared" si="139"/>
        <v>#REF!</v>
      </c>
      <c r="AR282" s="50" t="e">
        <f>VLOOKUP(Audit!#REF!,$V$3:$AE$12,5,FALSE)&amp; IF(Audit!#REF!=10,Audit!#REF!,"")</f>
        <v>#REF!</v>
      </c>
      <c r="AS282" s="50" t="e">
        <f>VLOOKUP(Audit!#REF!,$V$13:$AE$22,5,FALSE)&amp; IF(Audit!#REF!=10,Audit!#REF!,"")</f>
        <v>#REF!</v>
      </c>
      <c r="AT282" s="47" t="e">
        <f t="shared" si="140"/>
        <v>#REF!</v>
      </c>
      <c r="AU282" s="50" t="e">
        <f>VLOOKUP(Audit!#REF!,$V$3:$AE$12,6,FALSE)&amp; IF(Audit!#REF!=10,Audit!#REF!,"")</f>
        <v>#REF!</v>
      </c>
      <c r="AV282" s="50" t="e">
        <f>VLOOKUP(Audit!#REF!,$V$13:$AE$22,6,FALSE)&amp; IF(Audit!#REF!=10,Audit!#REF!,"")</f>
        <v>#REF!</v>
      </c>
      <c r="AW282" s="47" t="e">
        <f t="shared" si="141"/>
        <v>#REF!</v>
      </c>
      <c r="AX282" s="50" t="e">
        <f>VLOOKUP(Audit!#REF!,$V$3:$AE$12,7,FALSE)&amp; IF(Audit!#REF!=10,Audit!#REF!,"")</f>
        <v>#REF!</v>
      </c>
      <c r="AY282" s="50" t="e">
        <f>VLOOKUP(Audit!#REF!,$V$13:$AE$22,7,FALSE) &amp; IF(Audit!#REF!=10,Audit!#REF!,"")</f>
        <v>#REF!</v>
      </c>
      <c r="AZ282" s="47" t="e">
        <f t="shared" si="142"/>
        <v>#REF!</v>
      </c>
      <c r="BA282" s="50" t="e">
        <f>VLOOKUP(Audit!#REF!,$V$3:$AE$12,8,FALSE)&amp; Audit!#REF! &amp; IF(Audit!#REF!=10,Audit!#REF!,"")</f>
        <v>#REF!</v>
      </c>
      <c r="BB282" s="50" t="e">
        <f>VLOOKUP(Audit!#REF!,$V$13:$AE$22,8,FALSE) &amp; IF(Audit!#REF!=10,Audit!#REF!,"")</f>
        <v>#REF!</v>
      </c>
      <c r="BC282" s="47" t="e">
        <f t="shared" si="143"/>
        <v>#REF!</v>
      </c>
      <c r="BD282" s="50" t="e">
        <f>VLOOKUP(Audit!#REF!,$V$3:$AE$12,9,FALSE)&amp; IF(Audit!#REF!=10,Audit!#REF!,"")</f>
        <v>#REF!</v>
      </c>
      <c r="BE282" s="50" t="e">
        <f>VLOOKUP(Audit!#REF!,$V$13:$AE$22,9,FALSE) &amp; IF(Audit!#REF!=10,Audit!#REF!,"") &amp; IF(Audit!#REF!&lt;&gt;1,U282,"")</f>
        <v>#REF!</v>
      </c>
      <c r="BF282" s="47" t="e">
        <f t="shared" si="144"/>
        <v>#REF!</v>
      </c>
      <c r="BG282" s="50" t="e">
        <f>VLOOKUP(Audit!#REF!,$V$3:$AE$12,10,FALSE) &amp; Audit!#REF! &amp; IF(Audit!#REF!=10,Audit!#REF!,"")</f>
        <v>#REF!</v>
      </c>
      <c r="BH282" s="50" t="e">
        <f>VLOOKUP(Audit!#REF!,$V$13:$AE$22,10,FALSE) &amp; IF(Audit!#REF!=10,Audit!#REF!,"") &amp; IF(Audit!#REF!&lt;&gt;1,U282,"")</f>
        <v>#REF!</v>
      </c>
      <c r="BI282" s="47" t="e">
        <f t="shared" si="145"/>
        <v>#REF!</v>
      </c>
      <c r="BJ282" s="48" t="str">
        <f t="shared" si="146"/>
        <v/>
      </c>
      <c r="BK282" s="48" t="str">
        <f t="shared" si="147"/>
        <v/>
      </c>
      <c r="BL282" s="48" t="str">
        <f t="shared" si="148"/>
        <v/>
      </c>
      <c r="BM282" s="48" t="str">
        <f t="shared" si="149"/>
        <v/>
      </c>
      <c r="BN282" s="48" t="str">
        <f t="shared" si="150"/>
        <v/>
      </c>
      <c r="BO282" s="48" t="str">
        <f t="shared" si="151"/>
        <v/>
      </c>
      <c r="BP282" s="48" t="str">
        <f t="shared" si="152"/>
        <v/>
      </c>
      <c r="BQ282" s="48" t="str">
        <f t="shared" si="153"/>
        <v/>
      </c>
      <c r="BR282" s="48" t="str">
        <f t="shared" si="154"/>
        <v/>
      </c>
      <c r="BS282" s="48" t="str">
        <f t="shared" si="155"/>
        <v/>
      </c>
      <c r="BT282" s="48" t="str">
        <f t="shared" si="156"/>
        <v/>
      </c>
      <c r="BU282" s="48" t="str">
        <f t="shared" si="157"/>
        <v/>
      </c>
    </row>
    <row r="283" spans="1:73">
      <c r="A283" s="10" t="e">
        <f>Audit!#REF!</f>
        <v>#REF!</v>
      </c>
      <c r="B283" s="10" t="e">
        <f t="shared" si="158"/>
        <v>#REF!</v>
      </c>
      <c r="C283" s="17" t="e">
        <f>VLOOKUP(Audit!#REF!,$V$3:$AE$12,2,FALSE) &amp; VLOOKUP(Audit!#REF!,$V$13:$AE$22,2,FALSE)&amp; IF(Audit!#REF!=10,Audit!#REF!&amp;Audit!#REF!,"")</f>
        <v>#REF!</v>
      </c>
      <c r="D283" s="17" t="e">
        <f>VLOOKUP(Audit!#REF!,$V$3:$AE$12,3,FALSE) &amp; VLOOKUP(Audit!#REF!,$V$13:$AE$22,3,FALSE) &amp;IF(Audit!#REF!=10,Audit!#REF!&amp;Audit!#REF!,"")</f>
        <v>#REF!</v>
      </c>
      <c r="E283" s="17" t="e">
        <f>VLOOKUP(Audit!#REF!,$V$3:$AE$12,4,FALSE)&amp; Audit!#REF! &amp; VLOOKUP(Audit!#REF!,$V$13:$AE$22,4,FALSE)&amp; IF(Audit!#REF!=10,Audit!#REF!&amp;Audit!#REF!,"")</f>
        <v>#REF!</v>
      </c>
      <c r="F283" s="17" t="e">
        <f>VLOOKUP(Audit!#REF!,$V$3:$AE$12,5,FALSE) &amp; VLOOKUP(Audit!#REF!,$V$13:$AE$22,5,FALSE)&amp; IF(Audit!#REF!=10,Audit!#REF!&amp;Audit!#REF!,"")</f>
        <v>#REF!</v>
      </c>
      <c r="G283" s="17" t="e">
        <f>VLOOKUP(Audit!#REF!,$V$3:$AE$12,6,FALSE) &amp; VLOOKUP(Audit!#REF!,$V$13:$AE$22,6,FALSE)&amp; IF(Audit!#REF!=10,Audit!#REF!&amp;Audit!#REF!,"")</f>
        <v>#REF!</v>
      </c>
      <c r="H283" s="17" t="e">
        <f>VLOOKUP(Audit!#REF!,$V$3:$AE$12,7,FALSE) &amp; VLOOKUP(Audit!#REF!,$V$13:$AE$22,7,FALSE)&amp;IF(Audit!#REF!=10,Audit!#REF!&amp;Audit!#REF!,"")</f>
        <v>#REF!</v>
      </c>
      <c r="I283" s="17" t="e">
        <f>VLOOKUP(Audit!#REF!,$V$3:$AE$12,8,FALSE) &amp; Audit!#REF! &amp; VLOOKUP(Audit!#REF!,$V$13:$AE$22,8,FALSE)&amp;IF(Audit!#REF!=10,Audit!#REF!&amp;Audit!#REF!,"")</f>
        <v>#REF!</v>
      </c>
      <c r="J283" s="17" t="e">
        <f>VLOOKUP(Audit!#REF!,$V$3:$AE$12,9,FALSE) &amp; VLOOKUP(Audit!#REF!,$V$13:$AE$22,9,FALSE) &amp; IF(Audit!#REF!=10,Audit!#REF!&amp;Audit!#REF!,"") &amp; IF(Audit!#REF!&lt;&gt;1,U283,"")</f>
        <v>#REF!</v>
      </c>
      <c r="K283" s="17" t="e">
        <f>VLOOKUP(Audit!#REF!,$V$3:$AE$12,10,FALSE) &amp; Audit!#REF! &amp; VLOOKUP(Audit!#REF!,$V$13:$AE$22,10,FALSE) &amp; IF(Audit!#REF!=10,Audit!#REF!&amp;Audit!#REF!,"") &amp; IF(Audit!#REF!&lt;&gt;1,U283,"")</f>
        <v>#REF!</v>
      </c>
      <c r="L283" s="10" t="e">
        <f>Audit!#REF!</f>
        <v>#REF!</v>
      </c>
      <c r="M283" s="10" t="e">
        <f t="shared" si="129"/>
        <v>#REF!</v>
      </c>
      <c r="N283" s="10" t="e">
        <f t="shared" si="130"/>
        <v>#REF!</v>
      </c>
      <c r="O283" s="10" t="e">
        <f t="shared" si="131"/>
        <v>#REF!</v>
      </c>
      <c r="P283" s="10" t="e">
        <f t="shared" si="132"/>
        <v>#REF!</v>
      </c>
      <c r="Q283" s="10" t="e">
        <f t="shared" si="133"/>
        <v>#REF!</v>
      </c>
      <c r="R283" s="10" t="e">
        <f t="shared" si="134"/>
        <v>#REF!</v>
      </c>
      <c r="S283" s="10" t="e">
        <f t="shared" si="135"/>
        <v>#REF!</v>
      </c>
      <c r="T283" s="10" t="e">
        <f t="shared" si="136"/>
        <v>#REF!</v>
      </c>
      <c r="U283" s="17" t="e">
        <f>IF(Audit!#REF!="","",VLOOKUP(Audit!#REF!,$W$26:$X$35,2,FALSE)) &amp; Audit!#REF! &amp; IF(Audit!#REF!="","",IF(Audit!#REF!&lt;=1.4,VLOOKUP(Audit!#REF!,$W$38:X328,2,FALSE),VLOOKUP(Audit!#REF!,$W$51:$X$61,2,FALSE))) &amp; IF(Audit!#REF!="","",VLOOKUP(Audit!#REF!,$Y$26:$Z$35,2,FALSE) &amp; Audit!#REF! &amp; IF(Audit!#REF!="","",IF(Audit!#REF!&lt;=1.4,VLOOKUP(Audit!#REF!,$Y$38:$Z$48,2,FALSE),VLOOKUP(Audit!#REF!,$Y$51:$Z$61,2,FALSE))))</f>
        <v>#REF!</v>
      </c>
      <c r="V283" s="21"/>
      <c r="AH283" s="49" t="e">
        <f>Audit!#REF!</f>
        <v>#REF!</v>
      </c>
      <c r="AI283" s="50" t="e">
        <f>VLOOKUP(Audit!#REF!,$V$3:$AE$12,2,FALSE)&amp; IF(Audit!#REF!=10,Audit!#REF!,"")</f>
        <v>#REF!</v>
      </c>
      <c r="AJ283" s="50" t="e">
        <f>VLOOKUP(Audit!#REF!,$V$13:$AE$22,2,FALSE)&amp; IF(Audit!#REF!=10,Audit!#REF!,"")</f>
        <v>#REF!</v>
      </c>
      <c r="AK283" s="47" t="e">
        <f t="shared" si="137"/>
        <v>#REF!</v>
      </c>
      <c r="AL283" s="50" t="e">
        <f>VLOOKUP(Audit!#REF!,$V$3:$AE$12,3,FALSE)&amp; IF(Audit!#REF!=10,Audit!#REF!,"")</f>
        <v>#REF!</v>
      </c>
      <c r="AM283" s="50" t="e">
        <f>VLOOKUP(Audit!#REF!,$V$13:$AE$22,3,FALSE)&amp; IF(Audit!#REF!=10,Audit!#REF!,"")</f>
        <v>#REF!</v>
      </c>
      <c r="AN283" s="47" t="e">
        <f t="shared" si="138"/>
        <v>#REF!</v>
      </c>
      <c r="AO283" s="50" t="e">
        <f>VLOOKUP(Audit!#REF!,$V$3:$AE$12,4,FALSE) &amp;  Audit!#REF! &amp; IF(Audit!#REF!=10,Audit!#REF!,"")</f>
        <v>#REF!</v>
      </c>
      <c r="AP283" s="50" t="e">
        <f>VLOOKUP(Audit!#REF!,$V$13:$AE$22,4,FALSE)&amp; IF(Audit!#REF!=10,Audit!#REF!,"")</f>
        <v>#REF!</v>
      </c>
      <c r="AQ283" s="47" t="e">
        <f t="shared" si="139"/>
        <v>#REF!</v>
      </c>
      <c r="AR283" s="50" t="e">
        <f>VLOOKUP(Audit!#REF!,$V$3:$AE$12,5,FALSE)&amp; IF(Audit!#REF!=10,Audit!#REF!,"")</f>
        <v>#REF!</v>
      </c>
      <c r="AS283" s="50" t="e">
        <f>VLOOKUP(Audit!#REF!,$V$13:$AE$22,5,FALSE)&amp; IF(Audit!#REF!=10,Audit!#REF!,"")</f>
        <v>#REF!</v>
      </c>
      <c r="AT283" s="47" t="e">
        <f t="shared" si="140"/>
        <v>#REF!</v>
      </c>
      <c r="AU283" s="50" t="e">
        <f>VLOOKUP(Audit!#REF!,$V$3:$AE$12,6,FALSE)&amp; IF(Audit!#REF!=10,Audit!#REF!,"")</f>
        <v>#REF!</v>
      </c>
      <c r="AV283" s="50" t="e">
        <f>VLOOKUP(Audit!#REF!,$V$13:$AE$22,6,FALSE)&amp; IF(Audit!#REF!=10,Audit!#REF!,"")</f>
        <v>#REF!</v>
      </c>
      <c r="AW283" s="47" t="e">
        <f t="shared" si="141"/>
        <v>#REF!</v>
      </c>
      <c r="AX283" s="50" t="e">
        <f>VLOOKUP(Audit!#REF!,$V$3:$AE$12,7,FALSE)&amp; IF(Audit!#REF!=10,Audit!#REF!,"")</f>
        <v>#REF!</v>
      </c>
      <c r="AY283" s="50" t="e">
        <f>VLOOKUP(Audit!#REF!,$V$13:$AE$22,7,FALSE) &amp; IF(Audit!#REF!=10,Audit!#REF!,"")</f>
        <v>#REF!</v>
      </c>
      <c r="AZ283" s="47" t="e">
        <f t="shared" si="142"/>
        <v>#REF!</v>
      </c>
      <c r="BA283" s="50" t="e">
        <f>VLOOKUP(Audit!#REF!,$V$3:$AE$12,8,FALSE)&amp; Audit!#REF! &amp; IF(Audit!#REF!=10,Audit!#REF!,"")</f>
        <v>#REF!</v>
      </c>
      <c r="BB283" s="50" t="e">
        <f>VLOOKUP(Audit!#REF!,$V$13:$AE$22,8,FALSE) &amp; IF(Audit!#REF!=10,Audit!#REF!,"")</f>
        <v>#REF!</v>
      </c>
      <c r="BC283" s="47" t="e">
        <f t="shared" si="143"/>
        <v>#REF!</v>
      </c>
      <c r="BD283" s="50" t="e">
        <f>VLOOKUP(Audit!#REF!,$V$3:$AE$12,9,FALSE)&amp; IF(Audit!#REF!=10,Audit!#REF!,"")</f>
        <v>#REF!</v>
      </c>
      <c r="BE283" s="50" t="e">
        <f>VLOOKUP(Audit!#REF!,$V$13:$AE$22,9,FALSE) &amp; IF(Audit!#REF!=10,Audit!#REF!,"") &amp; IF(Audit!#REF!&lt;&gt;1,U283,"")</f>
        <v>#REF!</v>
      </c>
      <c r="BF283" s="47" t="e">
        <f t="shared" si="144"/>
        <v>#REF!</v>
      </c>
      <c r="BG283" s="50" t="e">
        <f>VLOOKUP(Audit!#REF!,$V$3:$AE$12,10,FALSE) &amp; Audit!#REF! &amp; IF(Audit!#REF!=10,Audit!#REF!,"")</f>
        <v>#REF!</v>
      </c>
      <c r="BH283" s="50" t="e">
        <f>VLOOKUP(Audit!#REF!,$V$13:$AE$22,10,FALSE) &amp; IF(Audit!#REF!=10,Audit!#REF!,"") &amp; IF(Audit!#REF!&lt;&gt;1,U283,"")</f>
        <v>#REF!</v>
      </c>
      <c r="BI283" s="47" t="e">
        <f t="shared" si="145"/>
        <v>#REF!</v>
      </c>
      <c r="BJ283" s="48" t="str">
        <f t="shared" si="146"/>
        <v/>
      </c>
      <c r="BK283" s="48" t="str">
        <f t="shared" si="147"/>
        <v/>
      </c>
      <c r="BL283" s="48" t="str">
        <f t="shared" si="148"/>
        <v/>
      </c>
      <c r="BM283" s="48" t="str">
        <f t="shared" si="149"/>
        <v/>
      </c>
      <c r="BN283" s="48" t="str">
        <f t="shared" si="150"/>
        <v/>
      </c>
      <c r="BO283" s="48" t="str">
        <f t="shared" si="151"/>
        <v/>
      </c>
      <c r="BP283" s="48" t="str">
        <f t="shared" si="152"/>
        <v/>
      </c>
      <c r="BQ283" s="48" t="str">
        <f t="shared" si="153"/>
        <v/>
      </c>
      <c r="BR283" s="48" t="str">
        <f t="shared" si="154"/>
        <v/>
      </c>
      <c r="BS283" s="48" t="str">
        <f t="shared" si="155"/>
        <v/>
      </c>
      <c r="BT283" s="48" t="str">
        <f t="shared" si="156"/>
        <v/>
      </c>
      <c r="BU283" s="48" t="str">
        <f t="shared" si="157"/>
        <v/>
      </c>
    </row>
    <row r="284" spans="1:73">
      <c r="A284" s="10" t="e">
        <f>Audit!#REF!</f>
        <v>#REF!</v>
      </c>
      <c r="B284" s="10" t="e">
        <f t="shared" si="158"/>
        <v>#REF!</v>
      </c>
      <c r="C284" s="17" t="e">
        <f>VLOOKUP(Audit!#REF!,$V$3:$AE$12,2,FALSE) &amp; VLOOKUP(Audit!#REF!,$V$13:$AE$22,2,FALSE)&amp; IF(Audit!#REF!=10,Audit!#REF!&amp;Audit!#REF!,"")</f>
        <v>#REF!</v>
      </c>
      <c r="D284" s="17" t="e">
        <f>VLOOKUP(Audit!#REF!,$V$3:$AE$12,3,FALSE) &amp; VLOOKUP(Audit!#REF!,$V$13:$AE$22,3,FALSE) &amp;IF(Audit!#REF!=10,Audit!#REF!&amp;Audit!#REF!,"")</f>
        <v>#REF!</v>
      </c>
      <c r="E284" s="17" t="e">
        <f>VLOOKUP(Audit!#REF!,$V$3:$AE$12,4,FALSE)&amp; Audit!#REF! &amp; VLOOKUP(Audit!#REF!,$V$13:$AE$22,4,FALSE)&amp; IF(Audit!#REF!=10,Audit!#REF!&amp;Audit!#REF!,"")</f>
        <v>#REF!</v>
      </c>
      <c r="F284" s="17" t="e">
        <f>VLOOKUP(Audit!#REF!,$V$3:$AE$12,5,FALSE) &amp; VLOOKUP(Audit!#REF!,$V$13:$AE$22,5,FALSE)&amp; IF(Audit!#REF!=10,Audit!#REF!&amp;Audit!#REF!,"")</f>
        <v>#REF!</v>
      </c>
      <c r="G284" s="17" t="e">
        <f>VLOOKUP(Audit!#REF!,$V$3:$AE$12,6,FALSE) &amp; VLOOKUP(Audit!#REF!,$V$13:$AE$22,6,FALSE)&amp; IF(Audit!#REF!=10,Audit!#REF!&amp;Audit!#REF!,"")</f>
        <v>#REF!</v>
      </c>
      <c r="H284" s="17" t="e">
        <f>VLOOKUP(Audit!#REF!,$V$3:$AE$12,7,FALSE) &amp; VLOOKUP(Audit!#REF!,$V$13:$AE$22,7,FALSE)&amp;IF(Audit!#REF!=10,Audit!#REF!&amp;Audit!#REF!,"")</f>
        <v>#REF!</v>
      </c>
      <c r="I284" s="17" t="e">
        <f>VLOOKUP(Audit!#REF!,$V$3:$AE$12,8,FALSE) &amp; Audit!#REF! &amp; VLOOKUP(Audit!#REF!,$V$13:$AE$22,8,FALSE)&amp;IF(Audit!#REF!=10,Audit!#REF!&amp;Audit!#REF!,"")</f>
        <v>#REF!</v>
      </c>
      <c r="J284" s="17" t="e">
        <f>VLOOKUP(Audit!#REF!,$V$3:$AE$12,9,FALSE) &amp; VLOOKUP(Audit!#REF!,$V$13:$AE$22,9,FALSE) &amp; IF(Audit!#REF!=10,Audit!#REF!&amp;Audit!#REF!,"") &amp; IF(Audit!#REF!&lt;&gt;1,U284,"")</f>
        <v>#REF!</v>
      </c>
      <c r="K284" s="17" t="e">
        <f>VLOOKUP(Audit!#REF!,$V$3:$AE$12,10,FALSE) &amp; Audit!#REF! &amp; VLOOKUP(Audit!#REF!,$V$13:$AE$22,10,FALSE) &amp; IF(Audit!#REF!=10,Audit!#REF!&amp;Audit!#REF!,"") &amp; IF(Audit!#REF!&lt;&gt;1,U284,"")</f>
        <v>#REF!</v>
      </c>
      <c r="L284" s="10" t="e">
        <f>Audit!#REF!</f>
        <v>#REF!</v>
      </c>
      <c r="M284" s="10" t="e">
        <f t="shared" si="129"/>
        <v>#REF!</v>
      </c>
      <c r="N284" s="10" t="e">
        <f t="shared" si="130"/>
        <v>#REF!</v>
      </c>
      <c r="O284" s="10" t="e">
        <f t="shared" si="131"/>
        <v>#REF!</v>
      </c>
      <c r="P284" s="10" t="e">
        <f t="shared" si="132"/>
        <v>#REF!</v>
      </c>
      <c r="Q284" s="10" t="e">
        <f t="shared" si="133"/>
        <v>#REF!</v>
      </c>
      <c r="R284" s="10" t="e">
        <f t="shared" si="134"/>
        <v>#REF!</v>
      </c>
      <c r="S284" s="10" t="e">
        <f t="shared" si="135"/>
        <v>#REF!</v>
      </c>
      <c r="T284" s="10" t="e">
        <f t="shared" si="136"/>
        <v>#REF!</v>
      </c>
      <c r="U284" s="17" t="e">
        <f>IF(Audit!#REF!="","",VLOOKUP(Audit!#REF!,$W$26:$X$35,2,FALSE)) &amp; Audit!#REF! &amp; IF(Audit!#REF!="","",IF(Audit!#REF!&lt;=1.4,VLOOKUP(Audit!#REF!,$W$38:X329,2,FALSE),VLOOKUP(Audit!#REF!,$W$51:$X$61,2,FALSE))) &amp; IF(Audit!#REF!="","",VLOOKUP(Audit!#REF!,$Y$26:$Z$35,2,FALSE) &amp; Audit!#REF! &amp; IF(Audit!#REF!="","",IF(Audit!#REF!&lt;=1.4,VLOOKUP(Audit!#REF!,$Y$38:$Z$48,2,FALSE),VLOOKUP(Audit!#REF!,$Y$51:$Z$61,2,FALSE))))</f>
        <v>#REF!</v>
      </c>
      <c r="V284" s="21"/>
      <c r="AH284" s="49" t="e">
        <f>Audit!#REF!</f>
        <v>#REF!</v>
      </c>
      <c r="AI284" s="50" t="e">
        <f>VLOOKUP(Audit!#REF!,$V$3:$AE$12,2,FALSE)&amp; IF(Audit!#REF!=10,Audit!#REF!,"")</f>
        <v>#REF!</v>
      </c>
      <c r="AJ284" s="50" t="e">
        <f>VLOOKUP(Audit!#REF!,$V$13:$AE$22,2,FALSE)&amp; IF(Audit!#REF!=10,Audit!#REF!,"")</f>
        <v>#REF!</v>
      </c>
      <c r="AK284" s="47" t="e">
        <f t="shared" si="137"/>
        <v>#REF!</v>
      </c>
      <c r="AL284" s="50" t="e">
        <f>VLOOKUP(Audit!#REF!,$V$3:$AE$12,3,FALSE)&amp; IF(Audit!#REF!=10,Audit!#REF!,"")</f>
        <v>#REF!</v>
      </c>
      <c r="AM284" s="50" t="e">
        <f>VLOOKUP(Audit!#REF!,$V$13:$AE$22,3,FALSE)&amp; IF(Audit!#REF!=10,Audit!#REF!,"")</f>
        <v>#REF!</v>
      </c>
      <c r="AN284" s="47" t="e">
        <f t="shared" si="138"/>
        <v>#REF!</v>
      </c>
      <c r="AO284" s="50" t="e">
        <f>VLOOKUP(Audit!#REF!,$V$3:$AE$12,4,FALSE) &amp;  Audit!#REF! &amp; IF(Audit!#REF!=10,Audit!#REF!,"")</f>
        <v>#REF!</v>
      </c>
      <c r="AP284" s="50" t="e">
        <f>VLOOKUP(Audit!#REF!,$V$13:$AE$22,4,FALSE)&amp; IF(Audit!#REF!=10,Audit!#REF!,"")</f>
        <v>#REF!</v>
      </c>
      <c r="AQ284" s="47" t="e">
        <f t="shared" si="139"/>
        <v>#REF!</v>
      </c>
      <c r="AR284" s="50" t="e">
        <f>VLOOKUP(Audit!#REF!,$V$3:$AE$12,5,FALSE)&amp; IF(Audit!#REF!=10,Audit!#REF!,"")</f>
        <v>#REF!</v>
      </c>
      <c r="AS284" s="50" t="e">
        <f>VLOOKUP(Audit!#REF!,$V$13:$AE$22,5,FALSE)&amp; IF(Audit!#REF!=10,Audit!#REF!,"")</f>
        <v>#REF!</v>
      </c>
      <c r="AT284" s="47" t="e">
        <f t="shared" si="140"/>
        <v>#REF!</v>
      </c>
      <c r="AU284" s="50" t="e">
        <f>VLOOKUP(Audit!#REF!,$V$3:$AE$12,6,FALSE)&amp; IF(Audit!#REF!=10,Audit!#REF!,"")</f>
        <v>#REF!</v>
      </c>
      <c r="AV284" s="50" t="e">
        <f>VLOOKUP(Audit!#REF!,$V$13:$AE$22,6,FALSE)&amp; IF(Audit!#REF!=10,Audit!#REF!,"")</f>
        <v>#REF!</v>
      </c>
      <c r="AW284" s="47" t="e">
        <f t="shared" si="141"/>
        <v>#REF!</v>
      </c>
      <c r="AX284" s="50" t="e">
        <f>VLOOKUP(Audit!#REF!,$V$3:$AE$12,7,FALSE)&amp; IF(Audit!#REF!=10,Audit!#REF!,"")</f>
        <v>#REF!</v>
      </c>
      <c r="AY284" s="50" t="e">
        <f>VLOOKUP(Audit!#REF!,$V$13:$AE$22,7,FALSE) &amp; IF(Audit!#REF!=10,Audit!#REF!,"")</f>
        <v>#REF!</v>
      </c>
      <c r="AZ284" s="47" t="e">
        <f t="shared" si="142"/>
        <v>#REF!</v>
      </c>
      <c r="BA284" s="50" t="e">
        <f>VLOOKUP(Audit!#REF!,$V$3:$AE$12,8,FALSE)&amp; Audit!#REF! &amp; IF(Audit!#REF!=10,Audit!#REF!,"")</f>
        <v>#REF!</v>
      </c>
      <c r="BB284" s="50" t="e">
        <f>VLOOKUP(Audit!#REF!,$V$13:$AE$22,8,FALSE) &amp; IF(Audit!#REF!=10,Audit!#REF!,"")</f>
        <v>#REF!</v>
      </c>
      <c r="BC284" s="47" t="e">
        <f t="shared" si="143"/>
        <v>#REF!</v>
      </c>
      <c r="BD284" s="50" t="e">
        <f>VLOOKUP(Audit!#REF!,$V$3:$AE$12,9,FALSE)&amp; IF(Audit!#REF!=10,Audit!#REF!,"")</f>
        <v>#REF!</v>
      </c>
      <c r="BE284" s="50" t="e">
        <f>VLOOKUP(Audit!#REF!,$V$13:$AE$22,9,FALSE) &amp; IF(Audit!#REF!=10,Audit!#REF!,"") &amp; IF(Audit!#REF!&lt;&gt;1,U284,"")</f>
        <v>#REF!</v>
      </c>
      <c r="BF284" s="47" t="e">
        <f t="shared" si="144"/>
        <v>#REF!</v>
      </c>
      <c r="BG284" s="50" t="e">
        <f>VLOOKUP(Audit!#REF!,$V$3:$AE$12,10,FALSE) &amp; Audit!#REF! &amp; IF(Audit!#REF!=10,Audit!#REF!,"")</f>
        <v>#REF!</v>
      </c>
      <c r="BH284" s="50" t="e">
        <f>VLOOKUP(Audit!#REF!,$V$13:$AE$22,10,FALSE) &amp; IF(Audit!#REF!=10,Audit!#REF!,"") &amp; IF(Audit!#REF!&lt;&gt;1,U284,"")</f>
        <v>#REF!</v>
      </c>
      <c r="BI284" s="47" t="e">
        <f t="shared" si="145"/>
        <v>#REF!</v>
      </c>
      <c r="BJ284" s="48" t="str">
        <f t="shared" si="146"/>
        <v/>
      </c>
      <c r="BK284" s="48" t="str">
        <f t="shared" si="147"/>
        <v/>
      </c>
      <c r="BL284" s="48" t="str">
        <f t="shared" si="148"/>
        <v/>
      </c>
      <c r="BM284" s="48" t="str">
        <f t="shared" si="149"/>
        <v/>
      </c>
      <c r="BN284" s="48" t="str">
        <f t="shared" si="150"/>
        <v/>
      </c>
      <c r="BO284" s="48" t="str">
        <f t="shared" si="151"/>
        <v/>
      </c>
      <c r="BP284" s="48" t="str">
        <f t="shared" si="152"/>
        <v/>
      </c>
      <c r="BQ284" s="48" t="str">
        <f t="shared" si="153"/>
        <v/>
      </c>
      <c r="BR284" s="48" t="str">
        <f t="shared" si="154"/>
        <v/>
      </c>
      <c r="BS284" s="48" t="str">
        <f t="shared" si="155"/>
        <v/>
      </c>
      <c r="BT284" s="48" t="str">
        <f t="shared" si="156"/>
        <v/>
      </c>
      <c r="BU284" s="48" t="str">
        <f t="shared" si="157"/>
        <v/>
      </c>
    </row>
    <row r="285" spans="1:73">
      <c r="A285" s="10" t="e">
        <f>Audit!#REF!</f>
        <v>#REF!</v>
      </c>
      <c r="B285" s="10" t="e">
        <f t="shared" si="158"/>
        <v>#REF!</v>
      </c>
      <c r="C285" s="17" t="e">
        <f>VLOOKUP(Audit!#REF!,$V$3:$AE$12,2,FALSE) &amp; VLOOKUP(Audit!#REF!,$V$13:$AE$22,2,FALSE)&amp; IF(Audit!#REF!=10,Audit!#REF!&amp;Audit!#REF!,"")</f>
        <v>#REF!</v>
      </c>
      <c r="D285" s="17" t="e">
        <f>VLOOKUP(Audit!#REF!,$V$3:$AE$12,3,FALSE) &amp; VLOOKUP(Audit!#REF!,$V$13:$AE$22,3,FALSE) &amp;IF(Audit!#REF!=10,Audit!#REF!&amp;Audit!#REF!,"")</f>
        <v>#REF!</v>
      </c>
      <c r="E285" s="17" t="e">
        <f>VLOOKUP(Audit!#REF!,$V$3:$AE$12,4,FALSE)&amp; Audit!#REF! &amp; VLOOKUP(Audit!#REF!,$V$13:$AE$22,4,FALSE)&amp; IF(Audit!#REF!=10,Audit!#REF!&amp;Audit!#REF!,"")</f>
        <v>#REF!</v>
      </c>
      <c r="F285" s="17" t="e">
        <f>VLOOKUP(Audit!#REF!,$V$3:$AE$12,5,FALSE) &amp; VLOOKUP(Audit!#REF!,$V$13:$AE$22,5,FALSE)&amp; IF(Audit!#REF!=10,Audit!#REF!&amp;Audit!#REF!,"")</f>
        <v>#REF!</v>
      </c>
      <c r="G285" s="17" t="e">
        <f>VLOOKUP(Audit!#REF!,$V$3:$AE$12,6,FALSE) &amp; VLOOKUP(Audit!#REF!,$V$13:$AE$22,6,FALSE)&amp; IF(Audit!#REF!=10,Audit!#REF!&amp;Audit!#REF!,"")</f>
        <v>#REF!</v>
      </c>
      <c r="H285" s="17" t="e">
        <f>VLOOKUP(Audit!#REF!,$V$3:$AE$12,7,FALSE) &amp; VLOOKUP(Audit!#REF!,$V$13:$AE$22,7,FALSE)&amp;IF(Audit!#REF!=10,Audit!#REF!&amp;Audit!#REF!,"")</f>
        <v>#REF!</v>
      </c>
      <c r="I285" s="17" t="e">
        <f>VLOOKUP(Audit!#REF!,$V$3:$AE$12,8,FALSE) &amp; Audit!#REF! &amp; VLOOKUP(Audit!#REF!,$V$13:$AE$22,8,FALSE)&amp;IF(Audit!#REF!=10,Audit!#REF!&amp;Audit!#REF!,"")</f>
        <v>#REF!</v>
      </c>
      <c r="J285" s="17" t="e">
        <f>VLOOKUP(Audit!#REF!,$V$3:$AE$12,9,FALSE) &amp; VLOOKUP(Audit!#REF!,$V$13:$AE$22,9,FALSE) &amp; IF(Audit!#REF!=10,Audit!#REF!&amp;Audit!#REF!,"") &amp; IF(Audit!#REF!&lt;&gt;1,U285,"")</f>
        <v>#REF!</v>
      </c>
      <c r="K285" s="17" t="e">
        <f>VLOOKUP(Audit!#REF!,$V$3:$AE$12,10,FALSE) &amp; Audit!#REF! &amp; VLOOKUP(Audit!#REF!,$V$13:$AE$22,10,FALSE) &amp; IF(Audit!#REF!=10,Audit!#REF!&amp;Audit!#REF!,"") &amp; IF(Audit!#REF!&lt;&gt;1,U285,"")</f>
        <v>#REF!</v>
      </c>
      <c r="L285" s="10" t="e">
        <f>Audit!#REF!</f>
        <v>#REF!</v>
      </c>
      <c r="M285" s="10" t="e">
        <f t="shared" si="129"/>
        <v>#REF!</v>
      </c>
      <c r="N285" s="10" t="e">
        <f t="shared" si="130"/>
        <v>#REF!</v>
      </c>
      <c r="O285" s="10" t="e">
        <f t="shared" si="131"/>
        <v>#REF!</v>
      </c>
      <c r="P285" s="10" t="e">
        <f t="shared" si="132"/>
        <v>#REF!</v>
      </c>
      <c r="Q285" s="10" t="e">
        <f t="shared" si="133"/>
        <v>#REF!</v>
      </c>
      <c r="R285" s="10" t="e">
        <f t="shared" si="134"/>
        <v>#REF!</v>
      </c>
      <c r="S285" s="10" t="e">
        <f t="shared" si="135"/>
        <v>#REF!</v>
      </c>
      <c r="T285" s="10" t="e">
        <f t="shared" si="136"/>
        <v>#REF!</v>
      </c>
      <c r="U285" s="17" t="e">
        <f>IF(Audit!#REF!="","",VLOOKUP(Audit!#REF!,$W$26:$X$35,2,FALSE)) &amp; Audit!#REF! &amp; IF(Audit!#REF!="","",IF(Audit!#REF!&lt;=1.4,VLOOKUP(Audit!#REF!,$W$38:X330,2,FALSE),VLOOKUP(Audit!#REF!,$W$51:$X$61,2,FALSE))) &amp; IF(Audit!#REF!="","",VLOOKUP(Audit!#REF!,$Y$26:$Z$35,2,FALSE) &amp; Audit!#REF! &amp; IF(Audit!#REF!="","",IF(Audit!#REF!&lt;=1.4,VLOOKUP(Audit!#REF!,$Y$38:$Z$48,2,FALSE),VLOOKUP(Audit!#REF!,$Y$51:$Z$61,2,FALSE))))</f>
        <v>#REF!</v>
      </c>
      <c r="V285" s="21"/>
      <c r="AH285" s="49" t="e">
        <f>Audit!#REF!</f>
        <v>#REF!</v>
      </c>
      <c r="AI285" s="50" t="e">
        <f>VLOOKUP(Audit!#REF!,$V$3:$AE$12,2,FALSE)&amp; IF(Audit!#REF!=10,Audit!#REF!,"")</f>
        <v>#REF!</v>
      </c>
      <c r="AJ285" s="50" t="e">
        <f>VLOOKUP(Audit!#REF!,$V$13:$AE$22,2,FALSE)&amp; IF(Audit!#REF!=10,Audit!#REF!,"")</f>
        <v>#REF!</v>
      </c>
      <c r="AK285" s="47" t="e">
        <f t="shared" si="137"/>
        <v>#REF!</v>
      </c>
      <c r="AL285" s="50" t="e">
        <f>VLOOKUP(Audit!#REF!,$V$3:$AE$12,3,FALSE)&amp; IF(Audit!#REF!=10,Audit!#REF!,"")</f>
        <v>#REF!</v>
      </c>
      <c r="AM285" s="50" t="e">
        <f>VLOOKUP(Audit!#REF!,$V$13:$AE$22,3,FALSE)&amp; IF(Audit!#REF!=10,Audit!#REF!,"")</f>
        <v>#REF!</v>
      </c>
      <c r="AN285" s="47" t="e">
        <f t="shared" si="138"/>
        <v>#REF!</v>
      </c>
      <c r="AO285" s="50" t="e">
        <f>VLOOKUP(Audit!#REF!,$V$3:$AE$12,4,FALSE) &amp;  Audit!#REF! &amp; IF(Audit!#REF!=10,Audit!#REF!,"")</f>
        <v>#REF!</v>
      </c>
      <c r="AP285" s="50" t="e">
        <f>VLOOKUP(Audit!#REF!,$V$13:$AE$22,4,FALSE)&amp; IF(Audit!#REF!=10,Audit!#REF!,"")</f>
        <v>#REF!</v>
      </c>
      <c r="AQ285" s="47" t="e">
        <f t="shared" si="139"/>
        <v>#REF!</v>
      </c>
      <c r="AR285" s="50" t="e">
        <f>VLOOKUP(Audit!#REF!,$V$3:$AE$12,5,FALSE)&amp; IF(Audit!#REF!=10,Audit!#REF!,"")</f>
        <v>#REF!</v>
      </c>
      <c r="AS285" s="50" t="e">
        <f>VLOOKUP(Audit!#REF!,$V$13:$AE$22,5,FALSE)&amp; IF(Audit!#REF!=10,Audit!#REF!,"")</f>
        <v>#REF!</v>
      </c>
      <c r="AT285" s="47" t="e">
        <f t="shared" si="140"/>
        <v>#REF!</v>
      </c>
      <c r="AU285" s="50" t="e">
        <f>VLOOKUP(Audit!#REF!,$V$3:$AE$12,6,FALSE)&amp; IF(Audit!#REF!=10,Audit!#REF!,"")</f>
        <v>#REF!</v>
      </c>
      <c r="AV285" s="50" t="e">
        <f>VLOOKUP(Audit!#REF!,$V$13:$AE$22,6,FALSE)&amp; IF(Audit!#REF!=10,Audit!#REF!,"")</f>
        <v>#REF!</v>
      </c>
      <c r="AW285" s="47" t="e">
        <f t="shared" si="141"/>
        <v>#REF!</v>
      </c>
      <c r="AX285" s="50" t="e">
        <f>VLOOKUP(Audit!#REF!,$V$3:$AE$12,7,FALSE)&amp; IF(Audit!#REF!=10,Audit!#REF!,"")</f>
        <v>#REF!</v>
      </c>
      <c r="AY285" s="50" t="e">
        <f>VLOOKUP(Audit!#REF!,$V$13:$AE$22,7,FALSE) &amp; IF(Audit!#REF!=10,Audit!#REF!,"")</f>
        <v>#REF!</v>
      </c>
      <c r="AZ285" s="47" t="e">
        <f t="shared" si="142"/>
        <v>#REF!</v>
      </c>
      <c r="BA285" s="50" t="e">
        <f>VLOOKUP(Audit!#REF!,$V$3:$AE$12,8,FALSE)&amp; Audit!#REF! &amp; IF(Audit!#REF!=10,Audit!#REF!,"")</f>
        <v>#REF!</v>
      </c>
      <c r="BB285" s="50" t="e">
        <f>VLOOKUP(Audit!#REF!,$V$13:$AE$22,8,FALSE) &amp; IF(Audit!#REF!=10,Audit!#REF!,"")</f>
        <v>#REF!</v>
      </c>
      <c r="BC285" s="47" t="e">
        <f t="shared" si="143"/>
        <v>#REF!</v>
      </c>
      <c r="BD285" s="50" t="e">
        <f>VLOOKUP(Audit!#REF!,$V$3:$AE$12,9,FALSE)&amp; IF(Audit!#REF!=10,Audit!#REF!,"")</f>
        <v>#REF!</v>
      </c>
      <c r="BE285" s="50" t="e">
        <f>VLOOKUP(Audit!#REF!,$V$13:$AE$22,9,FALSE) &amp; IF(Audit!#REF!=10,Audit!#REF!,"") &amp; IF(Audit!#REF!&lt;&gt;1,U285,"")</f>
        <v>#REF!</v>
      </c>
      <c r="BF285" s="47" t="e">
        <f t="shared" si="144"/>
        <v>#REF!</v>
      </c>
      <c r="BG285" s="50" t="e">
        <f>VLOOKUP(Audit!#REF!,$V$3:$AE$12,10,FALSE) &amp; Audit!#REF! &amp; IF(Audit!#REF!=10,Audit!#REF!,"")</f>
        <v>#REF!</v>
      </c>
      <c r="BH285" s="50" t="e">
        <f>VLOOKUP(Audit!#REF!,$V$13:$AE$22,10,FALSE) &amp; IF(Audit!#REF!=10,Audit!#REF!,"") &amp; IF(Audit!#REF!&lt;&gt;1,U285,"")</f>
        <v>#REF!</v>
      </c>
      <c r="BI285" s="47" t="e">
        <f t="shared" si="145"/>
        <v>#REF!</v>
      </c>
      <c r="BJ285" s="48" t="str">
        <f t="shared" si="146"/>
        <v/>
      </c>
      <c r="BK285" s="48" t="str">
        <f t="shared" si="147"/>
        <v/>
      </c>
      <c r="BL285" s="48" t="str">
        <f t="shared" si="148"/>
        <v/>
      </c>
      <c r="BM285" s="48" t="str">
        <f t="shared" si="149"/>
        <v/>
      </c>
      <c r="BN285" s="48" t="str">
        <f t="shared" si="150"/>
        <v/>
      </c>
      <c r="BO285" s="48" t="str">
        <f t="shared" si="151"/>
        <v/>
      </c>
      <c r="BP285" s="48" t="str">
        <f t="shared" si="152"/>
        <v/>
      </c>
      <c r="BQ285" s="48" t="str">
        <f t="shared" si="153"/>
        <v/>
      </c>
      <c r="BR285" s="48" t="str">
        <f t="shared" si="154"/>
        <v/>
      </c>
      <c r="BS285" s="48" t="str">
        <f t="shared" si="155"/>
        <v/>
      </c>
      <c r="BT285" s="48" t="str">
        <f t="shared" si="156"/>
        <v/>
      </c>
      <c r="BU285" s="48" t="str">
        <f t="shared" si="157"/>
        <v/>
      </c>
    </row>
    <row r="286" spans="1:73">
      <c r="A286" s="10" t="e">
        <f>Audit!#REF!</f>
        <v>#REF!</v>
      </c>
      <c r="B286" s="10" t="e">
        <f t="shared" si="158"/>
        <v>#REF!</v>
      </c>
      <c r="C286" s="17" t="e">
        <f>VLOOKUP(Audit!#REF!,$V$3:$AE$12,2,FALSE) &amp; VLOOKUP(Audit!#REF!,$V$13:$AE$22,2,FALSE)&amp; IF(Audit!#REF!=10,Audit!#REF!&amp;Audit!#REF!,"")</f>
        <v>#REF!</v>
      </c>
      <c r="D286" s="17" t="e">
        <f>VLOOKUP(Audit!#REF!,$V$3:$AE$12,3,FALSE) &amp; VLOOKUP(Audit!#REF!,$V$13:$AE$22,3,FALSE) &amp;IF(Audit!#REF!=10,Audit!#REF!&amp;Audit!#REF!,"")</f>
        <v>#REF!</v>
      </c>
      <c r="E286" s="17" t="e">
        <f>VLOOKUP(Audit!#REF!,$V$3:$AE$12,4,FALSE)&amp; Audit!#REF! &amp; VLOOKUP(Audit!#REF!,$V$13:$AE$22,4,FALSE)&amp; IF(Audit!#REF!=10,Audit!#REF!&amp;Audit!#REF!,"")</f>
        <v>#REF!</v>
      </c>
      <c r="F286" s="17" t="e">
        <f>VLOOKUP(Audit!#REF!,$V$3:$AE$12,5,FALSE) &amp; VLOOKUP(Audit!#REF!,$V$13:$AE$22,5,FALSE)&amp; IF(Audit!#REF!=10,Audit!#REF!&amp;Audit!#REF!,"")</f>
        <v>#REF!</v>
      </c>
      <c r="G286" s="17" t="e">
        <f>VLOOKUP(Audit!#REF!,$V$3:$AE$12,6,FALSE) &amp; VLOOKUP(Audit!#REF!,$V$13:$AE$22,6,FALSE)&amp; IF(Audit!#REF!=10,Audit!#REF!&amp;Audit!#REF!,"")</f>
        <v>#REF!</v>
      </c>
      <c r="H286" s="17" t="e">
        <f>VLOOKUP(Audit!#REF!,$V$3:$AE$12,7,FALSE) &amp; VLOOKUP(Audit!#REF!,$V$13:$AE$22,7,FALSE)&amp;IF(Audit!#REF!=10,Audit!#REF!&amp;Audit!#REF!,"")</f>
        <v>#REF!</v>
      </c>
      <c r="I286" s="17" t="e">
        <f>VLOOKUP(Audit!#REF!,$V$3:$AE$12,8,FALSE) &amp; Audit!#REF! &amp; VLOOKUP(Audit!#REF!,$V$13:$AE$22,8,FALSE)&amp;IF(Audit!#REF!=10,Audit!#REF!&amp;Audit!#REF!,"")</f>
        <v>#REF!</v>
      </c>
      <c r="J286" s="17" t="e">
        <f>VLOOKUP(Audit!#REF!,$V$3:$AE$12,9,FALSE) &amp; VLOOKUP(Audit!#REF!,$V$13:$AE$22,9,FALSE) &amp; IF(Audit!#REF!=10,Audit!#REF!&amp;Audit!#REF!,"") &amp; IF(Audit!#REF!&lt;&gt;1,U286,"")</f>
        <v>#REF!</v>
      </c>
      <c r="K286" s="17" t="e">
        <f>VLOOKUP(Audit!#REF!,$V$3:$AE$12,10,FALSE) &amp; Audit!#REF! &amp; VLOOKUP(Audit!#REF!,$V$13:$AE$22,10,FALSE) &amp; IF(Audit!#REF!=10,Audit!#REF!&amp;Audit!#REF!,"") &amp; IF(Audit!#REF!&lt;&gt;1,U286,"")</f>
        <v>#REF!</v>
      </c>
      <c r="L286" s="10" t="e">
        <f>Audit!#REF!</f>
        <v>#REF!</v>
      </c>
      <c r="M286" s="10" t="e">
        <f t="shared" si="129"/>
        <v>#REF!</v>
      </c>
      <c r="N286" s="10" t="e">
        <f t="shared" si="130"/>
        <v>#REF!</v>
      </c>
      <c r="O286" s="10" t="e">
        <f t="shared" si="131"/>
        <v>#REF!</v>
      </c>
      <c r="P286" s="10" t="e">
        <f t="shared" si="132"/>
        <v>#REF!</v>
      </c>
      <c r="Q286" s="10" t="e">
        <f t="shared" si="133"/>
        <v>#REF!</v>
      </c>
      <c r="R286" s="10" t="e">
        <f t="shared" si="134"/>
        <v>#REF!</v>
      </c>
      <c r="S286" s="10" t="e">
        <f t="shared" si="135"/>
        <v>#REF!</v>
      </c>
      <c r="T286" s="10" t="e">
        <f t="shared" si="136"/>
        <v>#REF!</v>
      </c>
      <c r="U286" s="17" t="e">
        <f>IF(Audit!#REF!="","",VLOOKUP(Audit!#REF!,$W$26:$X$35,2,FALSE)) &amp; Audit!#REF! &amp; IF(Audit!#REF!="","",IF(Audit!#REF!&lt;=1.4,VLOOKUP(Audit!#REF!,$W$38:X331,2,FALSE),VLOOKUP(Audit!#REF!,$W$51:$X$61,2,FALSE))) &amp; IF(Audit!#REF!="","",VLOOKUP(Audit!#REF!,$Y$26:$Z$35,2,FALSE) &amp; Audit!#REF! &amp; IF(Audit!#REF!="","",IF(Audit!#REF!&lt;=1.4,VLOOKUP(Audit!#REF!,$Y$38:$Z$48,2,FALSE),VLOOKUP(Audit!#REF!,$Y$51:$Z$61,2,FALSE))))</f>
        <v>#REF!</v>
      </c>
      <c r="V286" s="21"/>
      <c r="AH286" s="49" t="e">
        <f>Audit!#REF!</f>
        <v>#REF!</v>
      </c>
      <c r="AI286" s="50" t="e">
        <f>VLOOKUP(Audit!#REF!,$V$3:$AE$12,2,FALSE)&amp; IF(Audit!#REF!=10,Audit!#REF!,"")</f>
        <v>#REF!</v>
      </c>
      <c r="AJ286" s="50" t="e">
        <f>VLOOKUP(Audit!#REF!,$V$13:$AE$22,2,FALSE)&amp; IF(Audit!#REF!=10,Audit!#REF!,"")</f>
        <v>#REF!</v>
      </c>
      <c r="AK286" s="47" t="e">
        <f t="shared" si="137"/>
        <v>#REF!</v>
      </c>
      <c r="AL286" s="50" t="e">
        <f>VLOOKUP(Audit!#REF!,$V$3:$AE$12,3,FALSE)&amp; IF(Audit!#REF!=10,Audit!#REF!,"")</f>
        <v>#REF!</v>
      </c>
      <c r="AM286" s="50" t="e">
        <f>VLOOKUP(Audit!#REF!,$V$13:$AE$22,3,FALSE)&amp; IF(Audit!#REF!=10,Audit!#REF!,"")</f>
        <v>#REF!</v>
      </c>
      <c r="AN286" s="47" t="e">
        <f t="shared" si="138"/>
        <v>#REF!</v>
      </c>
      <c r="AO286" s="50" t="e">
        <f>VLOOKUP(Audit!#REF!,$V$3:$AE$12,4,FALSE) &amp;  Audit!#REF! &amp; IF(Audit!#REF!=10,Audit!#REF!,"")</f>
        <v>#REF!</v>
      </c>
      <c r="AP286" s="50" t="e">
        <f>VLOOKUP(Audit!#REF!,$V$13:$AE$22,4,FALSE)&amp; IF(Audit!#REF!=10,Audit!#REF!,"")</f>
        <v>#REF!</v>
      </c>
      <c r="AQ286" s="47" t="e">
        <f t="shared" si="139"/>
        <v>#REF!</v>
      </c>
      <c r="AR286" s="50" t="e">
        <f>VLOOKUP(Audit!#REF!,$V$3:$AE$12,5,FALSE)&amp; IF(Audit!#REF!=10,Audit!#REF!,"")</f>
        <v>#REF!</v>
      </c>
      <c r="AS286" s="50" t="e">
        <f>VLOOKUP(Audit!#REF!,$V$13:$AE$22,5,FALSE)&amp; IF(Audit!#REF!=10,Audit!#REF!,"")</f>
        <v>#REF!</v>
      </c>
      <c r="AT286" s="47" t="e">
        <f t="shared" si="140"/>
        <v>#REF!</v>
      </c>
      <c r="AU286" s="50" t="e">
        <f>VLOOKUP(Audit!#REF!,$V$3:$AE$12,6,FALSE)&amp; IF(Audit!#REF!=10,Audit!#REF!,"")</f>
        <v>#REF!</v>
      </c>
      <c r="AV286" s="50" t="e">
        <f>VLOOKUP(Audit!#REF!,$V$13:$AE$22,6,FALSE)&amp; IF(Audit!#REF!=10,Audit!#REF!,"")</f>
        <v>#REF!</v>
      </c>
      <c r="AW286" s="47" t="e">
        <f t="shared" si="141"/>
        <v>#REF!</v>
      </c>
      <c r="AX286" s="50" t="e">
        <f>VLOOKUP(Audit!#REF!,$V$3:$AE$12,7,FALSE)&amp; IF(Audit!#REF!=10,Audit!#REF!,"")</f>
        <v>#REF!</v>
      </c>
      <c r="AY286" s="50" t="e">
        <f>VLOOKUP(Audit!#REF!,$V$13:$AE$22,7,FALSE) &amp; IF(Audit!#REF!=10,Audit!#REF!,"")</f>
        <v>#REF!</v>
      </c>
      <c r="AZ286" s="47" t="e">
        <f t="shared" si="142"/>
        <v>#REF!</v>
      </c>
      <c r="BA286" s="50" t="e">
        <f>VLOOKUP(Audit!#REF!,$V$3:$AE$12,8,FALSE)&amp; Audit!#REF! &amp; IF(Audit!#REF!=10,Audit!#REF!,"")</f>
        <v>#REF!</v>
      </c>
      <c r="BB286" s="50" t="e">
        <f>VLOOKUP(Audit!#REF!,$V$13:$AE$22,8,FALSE) &amp; IF(Audit!#REF!=10,Audit!#REF!,"")</f>
        <v>#REF!</v>
      </c>
      <c r="BC286" s="47" t="e">
        <f t="shared" si="143"/>
        <v>#REF!</v>
      </c>
      <c r="BD286" s="50" t="e">
        <f>VLOOKUP(Audit!#REF!,$V$3:$AE$12,9,FALSE)&amp; IF(Audit!#REF!=10,Audit!#REF!,"")</f>
        <v>#REF!</v>
      </c>
      <c r="BE286" s="50" t="e">
        <f>VLOOKUP(Audit!#REF!,$V$13:$AE$22,9,FALSE) &amp; IF(Audit!#REF!=10,Audit!#REF!,"") &amp; IF(Audit!#REF!&lt;&gt;1,U286,"")</f>
        <v>#REF!</v>
      </c>
      <c r="BF286" s="47" t="e">
        <f t="shared" si="144"/>
        <v>#REF!</v>
      </c>
      <c r="BG286" s="50" t="e">
        <f>VLOOKUP(Audit!#REF!,$V$3:$AE$12,10,FALSE) &amp; Audit!#REF! &amp; IF(Audit!#REF!=10,Audit!#REF!,"")</f>
        <v>#REF!</v>
      </c>
      <c r="BH286" s="50" t="e">
        <f>VLOOKUP(Audit!#REF!,$V$13:$AE$22,10,FALSE) &amp; IF(Audit!#REF!=10,Audit!#REF!,"") &amp; IF(Audit!#REF!&lt;&gt;1,U286,"")</f>
        <v>#REF!</v>
      </c>
      <c r="BI286" s="47" t="e">
        <f t="shared" si="145"/>
        <v>#REF!</v>
      </c>
      <c r="BJ286" s="48" t="str">
        <f t="shared" si="146"/>
        <v/>
      </c>
      <c r="BK286" s="48" t="str">
        <f t="shared" si="147"/>
        <v/>
      </c>
      <c r="BL286" s="48" t="str">
        <f t="shared" si="148"/>
        <v/>
      </c>
      <c r="BM286" s="48" t="str">
        <f t="shared" si="149"/>
        <v/>
      </c>
      <c r="BN286" s="48" t="str">
        <f t="shared" si="150"/>
        <v/>
      </c>
      <c r="BO286" s="48" t="str">
        <f t="shared" si="151"/>
        <v/>
      </c>
      <c r="BP286" s="48" t="str">
        <f t="shared" si="152"/>
        <v/>
      </c>
      <c r="BQ286" s="48" t="str">
        <f t="shared" si="153"/>
        <v/>
      </c>
      <c r="BR286" s="48" t="str">
        <f t="shared" si="154"/>
        <v/>
      </c>
      <c r="BS286" s="48" t="str">
        <f t="shared" si="155"/>
        <v/>
      </c>
      <c r="BT286" s="48" t="str">
        <f t="shared" si="156"/>
        <v/>
      </c>
      <c r="BU286" s="48" t="str">
        <f t="shared" si="157"/>
        <v/>
      </c>
    </row>
    <row r="287" spans="1:73">
      <c r="A287" s="10" t="e">
        <f>Audit!#REF!</f>
        <v>#REF!</v>
      </c>
      <c r="B287" s="10" t="e">
        <f t="shared" si="158"/>
        <v>#REF!</v>
      </c>
      <c r="C287" s="17" t="e">
        <f>VLOOKUP(Audit!#REF!,$V$3:$AE$12,2,FALSE) &amp; VLOOKUP(Audit!#REF!,$V$13:$AE$22,2,FALSE)&amp; IF(Audit!#REF!=10,Audit!#REF!&amp;Audit!#REF!,"")</f>
        <v>#REF!</v>
      </c>
      <c r="D287" s="17" t="e">
        <f>VLOOKUP(Audit!#REF!,$V$3:$AE$12,3,FALSE) &amp; VLOOKUP(Audit!#REF!,$V$13:$AE$22,3,FALSE) &amp;IF(Audit!#REF!=10,Audit!#REF!&amp;Audit!#REF!,"")</f>
        <v>#REF!</v>
      </c>
      <c r="E287" s="17" t="e">
        <f>VLOOKUP(Audit!#REF!,$V$3:$AE$12,4,FALSE)&amp; Audit!#REF! &amp; VLOOKUP(Audit!#REF!,$V$13:$AE$22,4,FALSE)&amp; IF(Audit!#REF!=10,Audit!#REF!&amp;Audit!#REF!,"")</f>
        <v>#REF!</v>
      </c>
      <c r="F287" s="17" t="e">
        <f>VLOOKUP(Audit!#REF!,$V$3:$AE$12,5,FALSE) &amp; VLOOKUP(Audit!#REF!,$V$13:$AE$22,5,FALSE)&amp; IF(Audit!#REF!=10,Audit!#REF!&amp;Audit!#REF!,"")</f>
        <v>#REF!</v>
      </c>
      <c r="G287" s="17" t="e">
        <f>VLOOKUP(Audit!#REF!,$V$3:$AE$12,6,FALSE) &amp; VLOOKUP(Audit!#REF!,$V$13:$AE$22,6,FALSE)&amp; IF(Audit!#REF!=10,Audit!#REF!&amp;Audit!#REF!,"")</f>
        <v>#REF!</v>
      </c>
      <c r="H287" s="17" t="e">
        <f>VLOOKUP(Audit!#REF!,$V$3:$AE$12,7,FALSE) &amp; VLOOKUP(Audit!#REF!,$V$13:$AE$22,7,FALSE)&amp;IF(Audit!#REF!=10,Audit!#REF!&amp;Audit!#REF!,"")</f>
        <v>#REF!</v>
      </c>
      <c r="I287" s="17" t="e">
        <f>VLOOKUP(Audit!#REF!,$V$3:$AE$12,8,FALSE) &amp; Audit!#REF! &amp; VLOOKUP(Audit!#REF!,$V$13:$AE$22,8,FALSE)&amp;IF(Audit!#REF!=10,Audit!#REF!&amp;Audit!#REF!,"")</f>
        <v>#REF!</v>
      </c>
      <c r="J287" s="17" t="e">
        <f>VLOOKUP(Audit!#REF!,$V$3:$AE$12,9,FALSE) &amp; VLOOKUP(Audit!#REF!,$V$13:$AE$22,9,FALSE) &amp; IF(Audit!#REF!=10,Audit!#REF!&amp;Audit!#REF!,"") &amp; IF(Audit!#REF!&lt;&gt;1,U287,"")</f>
        <v>#REF!</v>
      </c>
      <c r="K287" s="17" t="e">
        <f>VLOOKUP(Audit!#REF!,$V$3:$AE$12,10,FALSE) &amp; Audit!#REF! &amp; VLOOKUP(Audit!#REF!,$V$13:$AE$22,10,FALSE) &amp; IF(Audit!#REF!=10,Audit!#REF!&amp;Audit!#REF!,"") &amp; IF(Audit!#REF!&lt;&gt;1,U287,"")</f>
        <v>#REF!</v>
      </c>
      <c r="L287" s="10" t="e">
        <f>Audit!#REF!</f>
        <v>#REF!</v>
      </c>
      <c r="M287" s="10" t="e">
        <f t="shared" si="129"/>
        <v>#REF!</v>
      </c>
      <c r="N287" s="10" t="e">
        <f t="shared" si="130"/>
        <v>#REF!</v>
      </c>
      <c r="O287" s="10" t="e">
        <f t="shared" si="131"/>
        <v>#REF!</v>
      </c>
      <c r="P287" s="10" t="e">
        <f t="shared" si="132"/>
        <v>#REF!</v>
      </c>
      <c r="Q287" s="10" t="e">
        <f t="shared" si="133"/>
        <v>#REF!</v>
      </c>
      <c r="R287" s="10" t="e">
        <f t="shared" si="134"/>
        <v>#REF!</v>
      </c>
      <c r="S287" s="10" t="e">
        <f t="shared" si="135"/>
        <v>#REF!</v>
      </c>
      <c r="T287" s="10" t="e">
        <f t="shared" si="136"/>
        <v>#REF!</v>
      </c>
      <c r="U287" s="17" t="e">
        <f>IF(Audit!#REF!="","",VLOOKUP(Audit!#REF!,$W$26:$X$35,2,FALSE)) &amp; Audit!#REF! &amp; IF(Audit!#REF!="","",IF(Audit!#REF!&lt;=1.4,VLOOKUP(Audit!#REF!,$W$38:X332,2,FALSE),VLOOKUP(Audit!#REF!,$W$51:$X$61,2,FALSE))) &amp; IF(Audit!#REF!="","",VLOOKUP(Audit!#REF!,$Y$26:$Z$35,2,FALSE) &amp; Audit!#REF! &amp; IF(Audit!#REF!="","",IF(Audit!#REF!&lt;=1.4,VLOOKUP(Audit!#REF!,$Y$38:$Z$48,2,FALSE),VLOOKUP(Audit!#REF!,$Y$51:$Z$61,2,FALSE))))</f>
        <v>#REF!</v>
      </c>
      <c r="V287" s="21"/>
      <c r="AH287" s="49" t="e">
        <f>Audit!#REF!</f>
        <v>#REF!</v>
      </c>
      <c r="AI287" s="50" t="e">
        <f>VLOOKUP(Audit!#REF!,$V$3:$AE$12,2,FALSE)&amp; IF(Audit!#REF!=10,Audit!#REF!,"")</f>
        <v>#REF!</v>
      </c>
      <c r="AJ287" s="50" t="e">
        <f>VLOOKUP(Audit!#REF!,$V$13:$AE$22,2,FALSE)&amp; IF(Audit!#REF!=10,Audit!#REF!,"")</f>
        <v>#REF!</v>
      </c>
      <c r="AK287" s="47" t="e">
        <f t="shared" si="137"/>
        <v>#REF!</v>
      </c>
      <c r="AL287" s="50" t="e">
        <f>VLOOKUP(Audit!#REF!,$V$3:$AE$12,3,FALSE)&amp; IF(Audit!#REF!=10,Audit!#REF!,"")</f>
        <v>#REF!</v>
      </c>
      <c r="AM287" s="50" t="e">
        <f>VLOOKUP(Audit!#REF!,$V$13:$AE$22,3,FALSE)&amp; IF(Audit!#REF!=10,Audit!#REF!,"")</f>
        <v>#REF!</v>
      </c>
      <c r="AN287" s="47" t="e">
        <f t="shared" si="138"/>
        <v>#REF!</v>
      </c>
      <c r="AO287" s="50" t="e">
        <f>VLOOKUP(Audit!#REF!,$V$3:$AE$12,4,FALSE) &amp;  Audit!#REF! &amp; IF(Audit!#REF!=10,Audit!#REF!,"")</f>
        <v>#REF!</v>
      </c>
      <c r="AP287" s="50" t="e">
        <f>VLOOKUP(Audit!#REF!,$V$13:$AE$22,4,FALSE)&amp; IF(Audit!#REF!=10,Audit!#REF!,"")</f>
        <v>#REF!</v>
      </c>
      <c r="AQ287" s="47" t="e">
        <f t="shared" si="139"/>
        <v>#REF!</v>
      </c>
      <c r="AR287" s="50" t="e">
        <f>VLOOKUP(Audit!#REF!,$V$3:$AE$12,5,FALSE)&amp; IF(Audit!#REF!=10,Audit!#REF!,"")</f>
        <v>#REF!</v>
      </c>
      <c r="AS287" s="50" t="e">
        <f>VLOOKUP(Audit!#REF!,$V$13:$AE$22,5,FALSE)&amp; IF(Audit!#REF!=10,Audit!#REF!,"")</f>
        <v>#REF!</v>
      </c>
      <c r="AT287" s="47" t="e">
        <f t="shared" si="140"/>
        <v>#REF!</v>
      </c>
      <c r="AU287" s="50" t="e">
        <f>VLOOKUP(Audit!#REF!,$V$3:$AE$12,6,FALSE)&amp; IF(Audit!#REF!=10,Audit!#REF!,"")</f>
        <v>#REF!</v>
      </c>
      <c r="AV287" s="50" t="e">
        <f>VLOOKUP(Audit!#REF!,$V$13:$AE$22,6,FALSE)&amp; IF(Audit!#REF!=10,Audit!#REF!,"")</f>
        <v>#REF!</v>
      </c>
      <c r="AW287" s="47" t="e">
        <f t="shared" si="141"/>
        <v>#REF!</v>
      </c>
      <c r="AX287" s="50" t="e">
        <f>VLOOKUP(Audit!#REF!,$V$3:$AE$12,7,FALSE)&amp; IF(Audit!#REF!=10,Audit!#REF!,"")</f>
        <v>#REF!</v>
      </c>
      <c r="AY287" s="50" t="e">
        <f>VLOOKUP(Audit!#REF!,$V$13:$AE$22,7,FALSE) &amp; IF(Audit!#REF!=10,Audit!#REF!,"")</f>
        <v>#REF!</v>
      </c>
      <c r="AZ287" s="47" t="e">
        <f t="shared" si="142"/>
        <v>#REF!</v>
      </c>
      <c r="BA287" s="50" t="e">
        <f>VLOOKUP(Audit!#REF!,$V$3:$AE$12,8,FALSE)&amp; Audit!#REF! &amp; IF(Audit!#REF!=10,Audit!#REF!,"")</f>
        <v>#REF!</v>
      </c>
      <c r="BB287" s="50" t="e">
        <f>VLOOKUP(Audit!#REF!,$V$13:$AE$22,8,FALSE) &amp; IF(Audit!#REF!=10,Audit!#REF!,"")</f>
        <v>#REF!</v>
      </c>
      <c r="BC287" s="47" t="e">
        <f t="shared" si="143"/>
        <v>#REF!</v>
      </c>
      <c r="BD287" s="50" t="e">
        <f>VLOOKUP(Audit!#REF!,$V$3:$AE$12,9,FALSE)&amp; IF(Audit!#REF!=10,Audit!#REF!,"")</f>
        <v>#REF!</v>
      </c>
      <c r="BE287" s="50" t="e">
        <f>VLOOKUP(Audit!#REF!,$V$13:$AE$22,9,FALSE) &amp; IF(Audit!#REF!=10,Audit!#REF!,"") &amp; IF(Audit!#REF!&lt;&gt;1,U287,"")</f>
        <v>#REF!</v>
      </c>
      <c r="BF287" s="47" t="e">
        <f t="shared" si="144"/>
        <v>#REF!</v>
      </c>
      <c r="BG287" s="50" t="e">
        <f>VLOOKUP(Audit!#REF!,$V$3:$AE$12,10,FALSE) &amp; Audit!#REF! &amp; IF(Audit!#REF!=10,Audit!#REF!,"")</f>
        <v>#REF!</v>
      </c>
      <c r="BH287" s="50" t="e">
        <f>VLOOKUP(Audit!#REF!,$V$13:$AE$22,10,FALSE) &amp; IF(Audit!#REF!=10,Audit!#REF!,"") &amp; IF(Audit!#REF!&lt;&gt;1,U287,"")</f>
        <v>#REF!</v>
      </c>
      <c r="BI287" s="47" t="e">
        <f t="shared" si="145"/>
        <v>#REF!</v>
      </c>
      <c r="BJ287" s="48" t="str">
        <f t="shared" si="146"/>
        <v/>
      </c>
      <c r="BK287" s="48" t="str">
        <f t="shared" si="147"/>
        <v/>
      </c>
      <c r="BL287" s="48" t="str">
        <f t="shared" si="148"/>
        <v/>
      </c>
      <c r="BM287" s="48" t="str">
        <f t="shared" si="149"/>
        <v/>
      </c>
      <c r="BN287" s="48" t="str">
        <f t="shared" si="150"/>
        <v/>
      </c>
      <c r="BO287" s="48" t="str">
        <f t="shared" si="151"/>
        <v/>
      </c>
      <c r="BP287" s="48" t="str">
        <f t="shared" si="152"/>
        <v/>
      </c>
      <c r="BQ287" s="48" t="str">
        <f t="shared" si="153"/>
        <v/>
      </c>
      <c r="BR287" s="48" t="str">
        <f t="shared" si="154"/>
        <v/>
      </c>
      <c r="BS287" s="48" t="str">
        <f t="shared" si="155"/>
        <v/>
      </c>
      <c r="BT287" s="48" t="str">
        <f t="shared" si="156"/>
        <v/>
      </c>
      <c r="BU287" s="48" t="str">
        <f t="shared" si="157"/>
        <v/>
      </c>
    </row>
    <row r="288" spans="1:73">
      <c r="A288" s="10" t="e">
        <f>Audit!#REF!</f>
        <v>#REF!</v>
      </c>
      <c r="B288" s="10" t="e">
        <f t="shared" si="158"/>
        <v>#REF!</v>
      </c>
      <c r="C288" s="17" t="e">
        <f>VLOOKUP(Audit!#REF!,$V$3:$AE$12,2,FALSE) &amp; VLOOKUP(Audit!#REF!,$V$13:$AE$22,2,FALSE)&amp; IF(Audit!#REF!=10,Audit!#REF!&amp;Audit!#REF!,"")</f>
        <v>#REF!</v>
      </c>
      <c r="D288" s="17" t="e">
        <f>VLOOKUP(Audit!#REF!,$V$3:$AE$12,3,FALSE) &amp; VLOOKUP(Audit!#REF!,$V$13:$AE$22,3,FALSE) &amp;IF(Audit!#REF!=10,Audit!#REF!&amp;Audit!#REF!,"")</f>
        <v>#REF!</v>
      </c>
      <c r="E288" s="17" t="e">
        <f>VLOOKUP(Audit!#REF!,$V$3:$AE$12,4,FALSE)&amp; Audit!#REF! &amp; VLOOKUP(Audit!#REF!,$V$13:$AE$22,4,FALSE)&amp; IF(Audit!#REF!=10,Audit!#REF!&amp;Audit!#REF!,"")</f>
        <v>#REF!</v>
      </c>
      <c r="F288" s="17" t="e">
        <f>VLOOKUP(Audit!#REF!,$V$3:$AE$12,5,FALSE) &amp; VLOOKUP(Audit!#REF!,$V$13:$AE$22,5,FALSE)&amp; IF(Audit!#REF!=10,Audit!#REF!&amp;Audit!#REF!,"")</f>
        <v>#REF!</v>
      </c>
      <c r="G288" s="17" t="e">
        <f>VLOOKUP(Audit!#REF!,$V$3:$AE$12,6,FALSE) &amp; VLOOKUP(Audit!#REF!,$V$13:$AE$22,6,FALSE)&amp; IF(Audit!#REF!=10,Audit!#REF!&amp;Audit!#REF!,"")</f>
        <v>#REF!</v>
      </c>
      <c r="H288" s="17" t="e">
        <f>VLOOKUP(Audit!#REF!,$V$3:$AE$12,7,FALSE) &amp; VLOOKUP(Audit!#REF!,$V$13:$AE$22,7,FALSE)&amp;IF(Audit!#REF!=10,Audit!#REF!&amp;Audit!#REF!,"")</f>
        <v>#REF!</v>
      </c>
      <c r="I288" s="17" t="e">
        <f>VLOOKUP(Audit!#REF!,$V$3:$AE$12,8,FALSE) &amp; Audit!#REF! &amp; VLOOKUP(Audit!#REF!,$V$13:$AE$22,8,FALSE)&amp;IF(Audit!#REF!=10,Audit!#REF!&amp;Audit!#REF!,"")</f>
        <v>#REF!</v>
      </c>
      <c r="J288" s="17" t="e">
        <f>VLOOKUP(Audit!#REF!,$V$3:$AE$12,9,FALSE) &amp; VLOOKUP(Audit!#REF!,$V$13:$AE$22,9,FALSE) &amp; IF(Audit!#REF!=10,Audit!#REF!&amp;Audit!#REF!,"") &amp; IF(Audit!#REF!&lt;&gt;1,U288,"")</f>
        <v>#REF!</v>
      </c>
      <c r="K288" s="17" t="e">
        <f>VLOOKUP(Audit!#REF!,$V$3:$AE$12,10,FALSE) &amp; Audit!#REF! &amp; VLOOKUP(Audit!#REF!,$V$13:$AE$22,10,FALSE) &amp; IF(Audit!#REF!=10,Audit!#REF!&amp;Audit!#REF!,"") &amp; IF(Audit!#REF!&lt;&gt;1,U288,"")</f>
        <v>#REF!</v>
      </c>
      <c r="L288" s="10" t="e">
        <f>Audit!#REF!</f>
        <v>#REF!</v>
      </c>
      <c r="M288" s="10" t="e">
        <f t="shared" si="129"/>
        <v>#REF!</v>
      </c>
      <c r="N288" s="10" t="e">
        <f t="shared" si="130"/>
        <v>#REF!</v>
      </c>
      <c r="O288" s="10" t="e">
        <f t="shared" si="131"/>
        <v>#REF!</v>
      </c>
      <c r="P288" s="10" t="e">
        <f t="shared" si="132"/>
        <v>#REF!</v>
      </c>
      <c r="Q288" s="10" t="e">
        <f t="shared" si="133"/>
        <v>#REF!</v>
      </c>
      <c r="R288" s="10" t="e">
        <f t="shared" si="134"/>
        <v>#REF!</v>
      </c>
      <c r="S288" s="10" t="e">
        <f t="shared" si="135"/>
        <v>#REF!</v>
      </c>
      <c r="T288" s="10" t="e">
        <f t="shared" si="136"/>
        <v>#REF!</v>
      </c>
      <c r="U288" s="17" t="e">
        <f>IF(Audit!#REF!="","",VLOOKUP(Audit!#REF!,$W$26:$X$35,2,FALSE)) &amp; Audit!#REF! &amp; IF(Audit!#REF!="","",IF(Audit!#REF!&lt;=1.4,VLOOKUP(Audit!#REF!,$W$38:X333,2,FALSE),VLOOKUP(Audit!#REF!,$W$51:$X$61,2,FALSE))) &amp; IF(Audit!#REF!="","",VLOOKUP(Audit!#REF!,$Y$26:$Z$35,2,FALSE) &amp; Audit!#REF! &amp; IF(Audit!#REF!="","",IF(Audit!#REF!&lt;=1.4,VLOOKUP(Audit!#REF!,$Y$38:$Z$48,2,FALSE),VLOOKUP(Audit!#REF!,$Y$51:$Z$61,2,FALSE))))</f>
        <v>#REF!</v>
      </c>
      <c r="V288" s="21"/>
      <c r="AH288" s="49" t="e">
        <f>Audit!#REF!</f>
        <v>#REF!</v>
      </c>
      <c r="AI288" s="50" t="e">
        <f>VLOOKUP(Audit!#REF!,$V$3:$AE$12,2,FALSE)&amp; IF(Audit!#REF!=10,Audit!#REF!,"")</f>
        <v>#REF!</v>
      </c>
      <c r="AJ288" s="50" t="e">
        <f>VLOOKUP(Audit!#REF!,$V$13:$AE$22,2,FALSE)&amp; IF(Audit!#REF!=10,Audit!#REF!,"")</f>
        <v>#REF!</v>
      </c>
      <c r="AK288" s="47" t="e">
        <f t="shared" si="137"/>
        <v>#REF!</v>
      </c>
      <c r="AL288" s="50" t="e">
        <f>VLOOKUP(Audit!#REF!,$V$3:$AE$12,3,FALSE)&amp; IF(Audit!#REF!=10,Audit!#REF!,"")</f>
        <v>#REF!</v>
      </c>
      <c r="AM288" s="50" t="e">
        <f>VLOOKUP(Audit!#REF!,$V$13:$AE$22,3,FALSE)&amp; IF(Audit!#REF!=10,Audit!#REF!,"")</f>
        <v>#REF!</v>
      </c>
      <c r="AN288" s="47" t="e">
        <f t="shared" si="138"/>
        <v>#REF!</v>
      </c>
      <c r="AO288" s="50" t="e">
        <f>VLOOKUP(Audit!#REF!,$V$3:$AE$12,4,FALSE) &amp;  Audit!#REF! &amp; IF(Audit!#REF!=10,Audit!#REF!,"")</f>
        <v>#REF!</v>
      </c>
      <c r="AP288" s="50" t="e">
        <f>VLOOKUP(Audit!#REF!,$V$13:$AE$22,4,FALSE)&amp; IF(Audit!#REF!=10,Audit!#REF!,"")</f>
        <v>#REF!</v>
      </c>
      <c r="AQ288" s="47" t="e">
        <f t="shared" si="139"/>
        <v>#REF!</v>
      </c>
      <c r="AR288" s="50" t="e">
        <f>VLOOKUP(Audit!#REF!,$V$3:$AE$12,5,FALSE)&amp; IF(Audit!#REF!=10,Audit!#REF!,"")</f>
        <v>#REF!</v>
      </c>
      <c r="AS288" s="50" t="e">
        <f>VLOOKUP(Audit!#REF!,$V$13:$AE$22,5,FALSE)&amp; IF(Audit!#REF!=10,Audit!#REF!,"")</f>
        <v>#REF!</v>
      </c>
      <c r="AT288" s="47" t="e">
        <f t="shared" si="140"/>
        <v>#REF!</v>
      </c>
      <c r="AU288" s="50" t="e">
        <f>VLOOKUP(Audit!#REF!,$V$3:$AE$12,6,FALSE)&amp; IF(Audit!#REF!=10,Audit!#REF!,"")</f>
        <v>#REF!</v>
      </c>
      <c r="AV288" s="50" t="e">
        <f>VLOOKUP(Audit!#REF!,$V$13:$AE$22,6,FALSE)&amp; IF(Audit!#REF!=10,Audit!#REF!,"")</f>
        <v>#REF!</v>
      </c>
      <c r="AW288" s="47" t="e">
        <f t="shared" si="141"/>
        <v>#REF!</v>
      </c>
      <c r="AX288" s="50" t="e">
        <f>VLOOKUP(Audit!#REF!,$V$3:$AE$12,7,FALSE)&amp; IF(Audit!#REF!=10,Audit!#REF!,"")</f>
        <v>#REF!</v>
      </c>
      <c r="AY288" s="50" t="e">
        <f>VLOOKUP(Audit!#REF!,$V$13:$AE$22,7,FALSE) &amp; IF(Audit!#REF!=10,Audit!#REF!,"")</f>
        <v>#REF!</v>
      </c>
      <c r="AZ288" s="47" t="e">
        <f t="shared" si="142"/>
        <v>#REF!</v>
      </c>
      <c r="BA288" s="50" t="e">
        <f>VLOOKUP(Audit!#REF!,$V$3:$AE$12,8,FALSE)&amp; Audit!#REF! &amp; IF(Audit!#REF!=10,Audit!#REF!,"")</f>
        <v>#REF!</v>
      </c>
      <c r="BB288" s="50" t="e">
        <f>VLOOKUP(Audit!#REF!,$V$13:$AE$22,8,FALSE) &amp; IF(Audit!#REF!=10,Audit!#REF!,"")</f>
        <v>#REF!</v>
      </c>
      <c r="BC288" s="47" t="e">
        <f t="shared" si="143"/>
        <v>#REF!</v>
      </c>
      <c r="BD288" s="50" t="e">
        <f>VLOOKUP(Audit!#REF!,$V$3:$AE$12,9,FALSE)&amp; IF(Audit!#REF!=10,Audit!#REF!,"")</f>
        <v>#REF!</v>
      </c>
      <c r="BE288" s="50" t="e">
        <f>VLOOKUP(Audit!#REF!,$V$13:$AE$22,9,FALSE) &amp; IF(Audit!#REF!=10,Audit!#REF!,"") &amp; IF(Audit!#REF!&lt;&gt;1,U288,"")</f>
        <v>#REF!</v>
      </c>
      <c r="BF288" s="47" t="e">
        <f t="shared" si="144"/>
        <v>#REF!</v>
      </c>
      <c r="BG288" s="50" t="e">
        <f>VLOOKUP(Audit!#REF!,$V$3:$AE$12,10,FALSE) &amp; Audit!#REF! &amp; IF(Audit!#REF!=10,Audit!#REF!,"")</f>
        <v>#REF!</v>
      </c>
      <c r="BH288" s="50" t="e">
        <f>VLOOKUP(Audit!#REF!,$V$13:$AE$22,10,FALSE) &amp; IF(Audit!#REF!=10,Audit!#REF!,"") &amp; IF(Audit!#REF!&lt;&gt;1,U288,"")</f>
        <v>#REF!</v>
      </c>
      <c r="BI288" s="47" t="e">
        <f t="shared" si="145"/>
        <v>#REF!</v>
      </c>
      <c r="BJ288" s="48" t="str">
        <f t="shared" si="146"/>
        <v/>
      </c>
      <c r="BK288" s="48" t="str">
        <f t="shared" si="147"/>
        <v/>
      </c>
      <c r="BL288" s="48" t="str">
        <f t="shared" si="148"/>
        <v/>
      </c>
      <c r="BM288" s="48" t="str">
        <f t="shared" si="149"/>
        <v/>
      </c>
      <c r="BN288" s="48" t="str">
        <f t="shared" si="150"/>
        <v/>
      </c>
      <c r="BO288" s="48" t="str">
        <f t="shared" si="151"/>
        <v/>
      </c>
      <c r="BP288" s="48" t="str">
        <f t="shared" si="152"/>
        <v/>
      </c>
      <c r="BQ288" s="48" t="str">
        <f t="shared" si="153"/>
        <v/>
      </c>
      <c r="BR288" s="48" t="str">
        <f t="shared" si="154"/>
        <v/>
      </c>
      <c r="BS288" s="48" t="str">
        <f t="shared" si="155"/>
        <v/>
      </c>
      <c r="BT288" s="48" t="str">
        <f t="shared" si="156"/>
        <v/>
      </c>
      <c r="BU288" s="48" t="str">
        <f t="shared" si="157"/>
        <v/>
      </c>
    </row>
    <row r="289" spans="1:73">
      <c r="A289" s="10" t="e">
        <f>Audit!#REF!</f>
        <v>#REF!</v>
      </c>
      <c r="B289" s="10" t="e">
        <f t="shared" si="158"/>
        <v>#REF!</v>
      </c>
      <c r="C289" s="17" t="e">
        <f>VLOOKUP(Audit!#REF!,$V$3:$AE$12,2,FALSE) &amp; VLOOKUP(Audit!#REF!,$V$13:$AE$22,2,FALSE)&amp; IF(Audit!#REF!=10,Audit!#REF!&amp;Audit!#REF!,"")</f>
        <v>#REF!</v>
      </c>
      <c r="D289" s="17" t="e">
        <f>VLOOKUP(Audit!#REF!,$V$3:$AE$12,3,FALSE) &amp; VLOOKUP(Audit!#REF!,$V$13:$AE$22,3,FALSE) &amp;IF(Audit!#REF!=10,Audit!#REF!&amp;Audit!#REF!,"")</f>
        <v>#REF!</v>
      </c>
      <c r="E289" s="17" t="e">
        <f>VLOOKUP(Audit!#REF!,$V$3:$AE$12,4,FALSE)&amp; Audit!#REF! &amp; VLOOKUP(Audit!#REF!,$V$13:$AE$22,4,FALSE)&amp; IF(Audit!#REF!=10,Audit!#REF!&amp;Audit!#REF!,"")</f>
        <v>#REF!</v>
      </c>
      <c r="F289" s="17" t="e">
        <f>VLOOKUP(Audit!#REF!,$V$3:$AE$12,5,FALSE) &amp; VLOOKUP(Audit!#REF!,$V$13:$AE$22,5,FALSE)&amp; IF(Audit!#REF!=10,Audit!#REF!&amp;Audit!#REF!,"")</f>
        <v>#REF!</v>
      </c>
      <c r="G289" s="17" t="e">
        <f>VLOOKUP(Audit!#REF!,$V$3:$AE$12,6,FALSE) &amp; VLOOKUP(Audit!#REF!,$V$13:$AE$22,6,FALSE)&amp; IF(Audit!#REF!=10,Audit!#REF!&amp;Audit!#REF!,"")</f>
        <v>#REF!</v>
      </c>
      <c r="H289" s="17" t="e">
        <f>VLOOKUP(Audit!#REF!,$V$3:$AE$12,7,FALSE) &amp; VLOOKUP(Audit!#REF!,$V$13:$AE$22,7,FALSE)&amp;IF(Audit!#REF!=10,Audit!#REF!&amp;Audit!#REF!,"")</f>
        <v>#REF!</v>
      </c>
      <c r="I289" s="17" t="e">
        <f>VLOOKUP(Audit!#REF!,$V$3:$AE$12,8,FALSE) &amp; Audit!#REF! &amp; VLOOKUP(Audit!#REF!,$V$13:$AE$22,8,FALSE)&amp;IF(Audit!#REF!=10,Audit!#REF!&amp;Audit!#REF!,"")</f>
        <v>#REF!</v>
      </c>
      <c r="J289" s="17" t="e">
        <f>VLOOKUP(Audit!#REF!,$V$3:$AE$12,9,FALSE) &amp; VLOOKUP(Audit!#REF!,$V$13:$AE$22,9,FALSE) &amp; IF(Audit!#REF!=10,Audit!#REF!&amp;Audit!#REF!,"") &amp; IF(Audit!#REF!&lt;&gt;1,U289,"")</f>
        <v>#REF!</v>
      </c>
      <c r="K289" s="17" t="e">
        <f>VLOOKUP(Audit!#REF!,$V$3:$AE$12,10,FALSE) &amp; Audit!#REF! &amp; VLOOKUP(Audit!#REF!,$V$13:$AE$22,10,FALSE) &amp; IF(Audit!#REF!=10,Audit!#REF!&amp;Audit!#REF!,"") &amp; IF(Audit!#REF!&lt;&gt;1,U289,"")</f>
        <v>#REF!</v>
      </c>
      <c r="L289" s="10" t="e">
        <f>Audit!#REF!</f>
        <v>#REF!</v>
      </c>
      <c r="M289" s="10" t="e">
        <f t="shared" si="129"/>
        <v>#REF!</v>
      </c>
      <c r="N289" s="10" t="e">
        <f t="shared" si="130"/>
        <v>#REF!</v>
      </c>
      <c r="O289" s="10" t="e">
        <f t="shared" si="131"/>
        <v>#REF!</v>
      </c>
      <c r="P289" s="10" t="e">
        <f t="shared" si="132"/>
        <v>#REF!</v>
      </c>
      <c r="Q289" s="10" t="e">
        <f t="shared" si="133"/>
        <v>#REF!</v>
      </c>
      <c r="R289" s="10" t="e">
        <f t="shared" si="134"/>
        <v>#REF!</v>
      </c>
      <c r="S289" s="10" t="e">
        <f t="shared" si="135"/>
        <v>#REF!</v>
      </c>
      <c r="T289" s="10" t="e">
        <f t="shared" si="136"/>
        <v>#REF!</v>
      </c>
      <c r="U289" s="17" t="e">
        <f>IF(Audit!#REF!="","",VLOOKUP(Audit!#REF!,$W$26:$X$35,2,FALSE)) &amp; Audit!#REF! &amp; IF(Audit!#REF!="","",IF(Audit!#REF!&lt;=1.4,VLOOKUP(Audit!#REF!,$W$38:X334,2,FALSE),VLOOKUP(Audit!#REF!,$W$51:$X$61,2,FALSE))) &amp; IF(Audit!#REF!="","",VLOOKUP(Audit!#REF!,$Y$26:$Z$35,2,FALSE) &amp; Audit!#REF! &amp; IF(Audit!#REF!="","",IF(Audit!#REF!&lt;=1.4,VLOOKUP(Audit!#REF!,$Y$38:$Z$48,2,FALSE),VLOOKUP(Audit!#REF!,$Y$51:$Z$61,2,FALSE))))</f>
        <v>#REF!</v>
      </c>
      <c r="V289" s="21"/>
      <c r="AH289" s="49" t="e">
        <f>Audit!#REF!</f>
        <v>#REF!</v>
      </c>
      <c r="AI289" s="50" t="e">
        <f>VLOOKUP(Audit!#REF!,$V$3:$AE$12,2,FALSE)&amp; IF(Audit!#REF!=10,Audit!#REF!,"")</f>
        <v>#REF!</v>
      </c>
      <c r="AJ289" s="50" t="e">
        <f>VLOOKUP(Audit!#REF!,$V$13:$AE$22,2,FALSE)&amp; IF(Audit!#REF!=10,Audit!#REF!,"")</f>
        <v>#REF!</v>
      </c>
      <c r="AK289" s="47" t="e">
        <f t="shared" si="137"/>
        <v>#REF!</v>
      </c>
      <c r="AL289" s="50" t="e">
        <f>VLOOKUP(Audit!#REF!,$V$3:$AE$12,3,FALSE)&amp; IF(Audit!#REF!=10,Audit!#REF!,"")</f>
        <v>#REF!</v>
      </c>
      <c r="AM289" s="50" t="e">
        <f>VLOOKUP(Audit!#REF!,$V$13:$AE$22,3,FALSE)&amp; IF(Audit!#REF!=10,Audit!#REF!,"")</f>
        <v>#REF!</v>
      </c>
      <c r="AN289" s="47" t="e">
        <f t="shared" si="138"/>
        <v>#REF!</v>
      </c>
      <c r="AO289" s="50" t="e">
        <f>VLOOKUP(Audit!#REF!,$V$3:$AE$12,4,FALSE) &amp;  Audit!#REF! &amp; IF(Audit!#REF!=10,Audit!#REF!,"")</f>
        <v>#REF!</v>
      </c>
      <c r="AP289" s="50" t="e">
        <f>VLOOKUP(Audit!#REF!,$V$13:$AE$22,4,FALSE)&amp; IF(Audit!#REF!=10,Audit!#REF!,"")</f>
        <v>#REF!</v>
      </c>
      <c r="AQ289" s="47" t="e">
        <f t="shared" si="139"/>
        <v>#REF!</v>
      </c>
      <c r="AR289" s="50" t="e">
        <f>VLOOKUP(Audit!#REF!,$V$3:$AE$12,5,FALSE)&amp; IF(Audit!#REF!=10,Audit!#REF!,"")</f>
        <v>#REF!</v>
      </c>
      <c r="AS289" s="50" t="e">
        <f>VLOOKUP(Audit!#REF!,$V$13:$AE$22,5,FALSE)&amp; IF(Audit!#REF!=10,Audit!#REF!,"")</f>
        <v>#REF!</v>
      </c>
      <c r="AT289" s="47" t="e">
        <f t="shared" si="140"/>
        <v>#REF!</v>
      </c>
      <c r="AU289" s="50" t="e">
        <f>VLOOKUP(Audit!#REF!,$V$3:$AE$12,6,FALSE)&amp; IF(Audit!#REF!=10,Audit!#REF!,"")</f>
        <v>#REF!</v>
      </c>
      <c r="AV289" s="50" t="e">
        <f>VLOOKUP(Audit!#REF!,$V$13:$AE$22,6,FALSE)&amp; IF(Audit!#REF!=10,Audit!#REF!,"")</f>
        <v>#REF!</v>
      </c>
      <c r="AW289" s="47" t="e">
        <f t="shared" si="141"/>
        <v>#REF!</v>
      </c>
      <c r="AX289" s="50" t="e">
        <f>VLOOKUP(Audit!#REF!,$V$3:$AE$12,7,FALSE)&amp; IF(Audit!#REF!=10,Audit!#REF!,"")</f>
        <v>#REF!</v>
      </c>
      <c r="AY289" s="50" t="e">
        <f>VLOOKUP(Audit!#REF!,$V$13:$AE$22,7,FALSE) &amp; IF(Audit!#REF!=10,Audit!#REF!,"")</f>
        <v>#REF!</v>
      </c>
      <c r="AZ289" s="47" t="e">
        <f t="shared" si="142"/>
        <v>#REF!</v>
      </c>
      <c r="BA289" s="50" t="e">
        <f>VLOOKUP(Audit!#REF!,$V$3:$AE$12,8,FALSE)&amp; Audit!#REF! &amp; IF(Audit!#REF!=10,Audit!#REF!,"")</f>
        <v>#REF!</v>
      </c>
      <c r="BB289" s="50" t="e">
        <f>VLOOKUP(Audit!#REF!,$V$13:$AE$22,8,FALSE) &amp; IF(Audit!#REF!=10,Audit!#REF!,"")</f>
        <v>#REF!</v>
      </c>
      <c r="BC289" s="47" t="e">
        <f t="shared" si="143"/>
        <v>#REF!</v>
      </c>
      <c r="BD289" s="50" t="e">
        <f>VLOOKUP(Audit!#REF!,$V$3:$AE$12,9,FALSE)&amp; IF(Audit!#REF!=10,Audit!#REF!,"")</f>
        <v>#REF!</v>
      </c>
      <c r="BE289" s="50" t="e">
        <f>VLOOKUP(Audit!#REF!,$V$13:$AE$22,9,FALSE) &amp; IF(Audit!#REF!=10,Audit!#REF!,"") &amp; IF(Audit!#REF!&lt;&gt;1,U289,"")</f>
        <v>#REF!</v>
      </c>
      <c r="BF289" s="47" t="e">
        <f t="shared" si="144"/>
        <v>#REF!</v>
      </c>
      <c r="BG289" s="50" t="e">
        <f>VLOOKUP(Audit!#REF!,$V$3:$AE$12,10,FALSE) &amp; Audit!#REF! &amp; IF(Audit!#REF!=10,Audit!#REF!,"")</f>
        <v>#REF!</v>
      </c>
      <c r="BH289" s="50" t="e">
        <f>VLOOKUP(Audit!#REF!,$V$13:$AE$22,10,FALSE) &amp; IF(Audit!#REF!=10,Audit!#REF!,"") &amp; IF(Audit!#REF!&lt;&gt;1,U289,"")</f>
        <v>#REF!</v>
      </c>
      <c r="BI289" s="47" t="e">
        <f t="shared" si="145"/>
        <v>#REF!</v>
      </c>
      <c r="BJ289" s="48" t="str">
        <f t="shared" si="146"/>
        <v/>
      </c>
      <c r="BK289" s="48" t="str">
        <f t="shared" si="147"/>
        <v/>
      </c>
      <c r="BL289" s="48" t="str">
        <f t="shared" si="148"/>
        <v/>
      </c>
      <c r="BM289" s="48" t="str">
        <f t="shared" si="149"/>
        <v/>
      </c>
      <c r="BN289" s="48" t="str">
        <f t="shared" si="150"/>
        <v/>
      </c>
      <c r="BO289" s="48" t="str">
        <f t="shared" si="151"/>
        <v/>
      </c>
      <c r="BP289" s="48" t="str">
        <f t="shared" si="152"/>
        <v/>
      </c>
      <c r="BQ289" s="48" t="str">
        <f t="shared" si="153"/>
        <v/>
      </c>
      <c r="BR289" s="48" t="str">
        <f t="shared" si="154"/>
        <v/>
      </c>
      <c r="BS289" s="48" t="str">
        <f t="shared" si="155"/>
        <v/>
      </c>
      <c r="BT289" s="48" t="str">
        <f t="shared" si="156"/>
        <v/>
      </c>
      <c r="BU289" s="48" t="str">
        <f t="shared" si="157"/>
        <v/>
      </c>
    </row>
    <row r="290" spans="1:73">
      <c r="A290" s="10" t="e">
        <f>Audit!#REF!</f>
        <v>#REF!</v>
      </c>
      <c r="B290" s="10" t="e">
        <f t="shared" si="158"/>
        <v>#REF!</v>
      </c>
      <c r="C290" s="17" t="e">
        <f>VLOOKUP(Audit!#REF!,$V$3:$AE$12,2,FALSE) &amp; VLOOKUP(Audit!#REF!,$V$13:$AE$22,2,FALSE)&amp; IF(Audit!#REF!=10,Audit!#REF!&amp;Audit!#REF!,"")</f>
        <v>#REF!</v>
      </c>
      <c r="D290" s="17" t="e">
        <f>VLOOKUP(Audit!#REF!,$V$3:$AE$12,3,FALSE) &amp; VLOOKUP(Audit!#REF!,$V$13:$AE$22,3,FALSE) &amp;IF(Audit!#REF!=10,Audit!#REF!&amp;Audit!#REF!,"")</f>
        <v>#REF!</v>
      </c>
      <c r="E290" s="17" t="e">
        <f>VLOOKUP(Audit!#REF!,$V$3:$AE$12,4,FALSE)&amp; Audit!#REF! &amp; VLOOKUP(Audit!#REF!,$V$13:$AE$22,4,FALSE)&amp; IF(Audit!#REF!=10,Audit!#REF!&amp;Audit!#REF!,"")</f>
        <v>#REF!</v>
      </c>
      <c r="F290" s="17" t="e">
        <f>VLOOKUP(Audit!#REF!,$V$3:$AE$12,5,FALSE) &amp; VLOOKUP(Audit!#REF!,$V$13:$AE$22,5,FALSE)&amp; IF(Audit!#REF!=10,Audit!#REF!&amp;Audit!#REF!,"")</f>
        <v>#REF!</v>
      </c>
      <c r="G290" s="17" t="e">
        <f>VLOOKUP(Audit!#REF!,$V$3:$AE$12,6,FALSE) &amp; VLOOKUP(Audit!#REF!,$V$13:$AE$22,6,FALSE)&amp; IF(Audit!#REF!=10,Audit!#REF!&amp;Audit!#REF!,"")</f>
        <v>#REF!</v>
      </c>
      <c r="H290" s="17" t="e">
        <f>VLOOKUP(Audit!#REF!,$V$3:$AE$12,7,FALSE) &amp; VLOOKUP(Audit!#REF!,$V$13:$AE$22,7,FALSE)&amp;IF(Audit!#REF!=10,Audit!#REF!&amp;Audit!#REF!,"")</f>
        <v>#REF!</v>
      </c>
      <c r="I290" s="17" t="e">
        <f>VLOOKUP(Audit!#REF!,$V$3:$AE$12,8,FALSE) &amp; Audit!#REF! &amp; VLOOKUP(Audit!#REF!,$V$13:$AE$22,8,FALSE)&amp;IF(Audit!#REF!=10,Audit!#REF!&amp;Audit!#REF!,"")</f>
        <v>#REF!</v>
      </c>
      <c r="J290" s="17" t="e">
        <f>VLOOKUP(Audit!#REF!,$V$3:$AE$12,9,FALSE) &amp; VLOOKUP(Audit!#REF!,$V$13:$AE$22,9,FALSE) &amp; IF(Audit!#REF!=10,Audit!#REF!&amp;Audit!#REF!,"") &amp; IF(Audit!#REF!&lt;&gt;1,U290,"")</f>
        <v>#REF!</v>
      </c>
      <c r="K290" s="17" t="e">
        <f>VLOOKUP(Audit!#REF!,$V$3:$AE$12,10,FALSE) &amp; Audit!#REF! &amp; VLOOKUP(Audit!#REF!,$V$13:$AE$22,10,FALSE) &amp; IF(Audit!#REF!=10,Audit!#REF!&amp;Audit!#REF!,"") &amp; IF(Audit!#REF!&lt;&gt;1,U290,"")</f>
        <v>#REF!</v>
      </c>
      <c r="L290" s="10" t="e">
        <f>Audit!#REF!</f>
        <v>#REF!</v>
      </c>
      <c r="M290" s="10" t="e">
        <f t="shared" si="129"/>
        <v>#REF!</v>
      </c>
      <c r="N290" s="10" t="e">
        <f t="shared" si="130"/>
        <v>#REF!</v>
      </c>
      <c r="O290" s="10" t="e">
        <f t="shared" si="131"/>
        <v>#REF!</v>
      </c>
      <c r="P290" s="10" t="e">
        <f t="shared" si="132"/>
        <v>#REF!</v>
      </c>
      <c r="Q290" s="10" t="e">
        <f t="shared" si="133"/>
        <v>#REF!</v>
      </c>
      <c r="R290" s="10" t="e">
        <f t="shared" si="134"/>
        <v>#REF!</v>
      </c>
      <c r="S290" s="10" t="e">
        <f t="shared" si="135"/>
        <v>#REF!</v>
      </c>
      <c r="T290" s="10" t="e">
        <f t="shared" si="136"/>
        <v>#REF!</v>
      </c>
      <c r="U290" s="17" t="e">
        <f>IF(Audit!#REF!="","",VLOOKUP(Audit!#REF!,$W$26:$X$35,2,FALSE)) &amp; Audit!#REF! &amp; IF(Audit!#REF!="","",IF(Audit!#REF!&lt;=1.4,VLOOKUP(Audit!#REF!,$W$38:X335,2,FALSE),VLOOKUP(Audit!#REF!,$W$51:$X$61,2,FALSE))) &amp; IF(Audit!#REF!="","",VLOOKUP(Audit!#REF!,$Y$26:$Z$35,2,FALSE) &amp; Audit!#REF! &amp; IF(Audit!#REF!="","",IF(Audit!#REF!&lt;=1.4,VLOOKUP(Audit!#REF!,$Y$38:$Z$48,2,FALSE),VLOOKUP(Audit!#REF!,$Y$51:$Z$61,2,FALSE))))</f>
        <v>#REF!</v>
      </c>
      <c r="V290" s="21"/>
      <c r="AH290" s="49" t="e">
        <f>Audit!#REF!</f>
        <v>#REF!</v>
      </c>
      <c r="AI290" s="50" t="e">
        <f>VLOOKUP(Audit!#REF!,$V$3:$AE$12,2,FALSE)&amp; IF(Audit!#REF!=10,Audit!#REF!,"")</f>
        <v>#REF!</v>
      </c>
      <c r="AJ290" s="50" t="e">
        <f>VLOOKUP(Audit!#REF!,$V$13:$AE$22,2,FALSE)&amp; IF(Audit!#REF!=10,Audit!#REF!,"")</f>
        <v>#REF!</v>
      </c>
      <c r="AK290" s="47" t="e">
        <f t="shared" si="137"/>
        <v>#REF!</v>
      </c>
      <c r="AL290" s="50" t="e">
        <f>VLOOKUP(Audit!#REF!,$V$3:$AE$12,3,FALSE)&amp; IF(Audit!#REF!=10,Audit!#REF!,"")</f>
        <v>#REF!</v>
      </c>
      <c r="AM290" s="50" t="e">
        <f>VLOOKUP(Audit!#REF!,$V$13:$AE$22,3,FALSE)&amp; IF(Audit!#REF!=10,Audit!#REF!,"")</f>
        <v>#REF!</v>
      </c>
      <c r="AN290" s="47" t="e">
        <f t="shared" si="138"/>
        <v>#REF!</v>
      </c>
      <c r="AO290" s="50" t="e">
        <f>VLOOKUP(Audit!#REF!,$V$3:$AE$12,4,FALSE) &amp;  Audit!#REF! &amp; IF(Audit!#REF!=10,Audit!#REF!,"")</f>
        <v>#REF!</v>
      </c>
      <c r="AP290" s="50" t="e">
        <f>VLOOKUP(Audit!#REF!,$V$13:$AE$22,4,FALSE)&amp; IF(Audit!#REF!=10,Audit!#REF!,"")</f>
        <v>#REF!</v>
      </c>
      <c r="AQ290" s="47" t="e">
        <f t="shared" si="139"/>
        <v>#REF!</v>
      </c>
      <c r="AR290" s="50" t="e">
        <f>VLOOKUP(Audit!#REF!,$V$3:$AE$12,5,FALSE)&amp; IF(Audit!#REF!=10,Audit!#REF!,"")</f>
        <v>#REF!</v>
      </c>
      <c r="AS290" s="50" t="e">
        <f>VLOOKUP(Audit!#REF!,$V$13:$AE$22,5,FALSE)&amp; IF(Audit!#REF!=10,Audit!#REF!,"")</f>
        <v>#REF!</v>
      </c>
      <c r="AT290" s="47" t="e">
        <f t="shared" si="140"/>
        <v>#REF!</v>
      </c>
      <c r="AU290" s="50" t="e">
        <f>VLOOKUP(Audit!#REF!,$V$3:$AE$12,6,FALSE)&amp; IF(Audit!#REF!=10,Audit!#REF!,"")</f>
        <v>#REF!</v>
      </c>
      <c r="AV290" s="50" t="e">
        <f>VLOOKUP(Audit!#REF!,$V$13:$AE$22,6,FALSE)&amp; IF(Audit!#REF!=10,Audit!#REF!,"")</f>
        <v>#REF!</v>
      </c>
      <c r="AW290" s="47" t="e">
        <f t="shared" si="141"/>
        <v>#REF!</v>
      </c>
      <c r="AX290" s="50" t="e">
        <f>VLOOKUP(Audit!#REF!,$V$3:$AE$12,7,FALSE)&amp; IF(Audit!#REF!=10,Audit!#REF!,"")</f>
        <v>#REF!</v>
      </c>
      <c r="AY290" s="50" t="e">
        <f>VLOOKUP(Audit!#REF!,$V$13:$AE$22,7,FALSE) &amp; IF(Audit!#REF!=10,Audit!#REF!,"")</f>
        <v>#REF!</v>
      </c>
      <c r="AZ290" s="47" t="e">
        <f t="shared" si="142"/>
        <v>#REF!</v>
      </c>
      <c r="BA290" s="50" t="e">
        <f>VLOOKUP(Audit!#REF!,$V$3:$AE$12,8,FALSE)&amp; Audit!#REF! &amp; IF(Audit!#REF!=10,Audit!#REF!,"")</f>
        <v>#REF!</v>
      </c>
      <c r="BB290" s="50" t="e">
        <f>VLOOKUP(Audit!#REF!,$V$13:$AE$22,8,FALSE) &amp; IF(Audit!#REF!=10,Audit!#REF!,"")</f>
        <v>#REF!</v>
      </c>
      <c r="BC290" s="47" t="e">
        <f t="shared" si="143"/>
        <v>#REF!</v>
      </c>
      <c r="BD290" s="50" t="e">
        <f>VLOOKUP(Audit!#REF!,$V$3:$AE$12,9,FALSE)&amp; IF(Audit!#REF!=10,Audit!#REF!,"")</f>
        <v>#REF!</v>
      </c>
      <c r="BE290" s="50" t="e">
        <f>VLOOKUP(Audit!#REF!,$V$13:$AE$22,9,FALSE) &amp; IF(Audit!#REF!=10,Audit!#REF!,"") &amp; IF(Audit!#REF!&lt;&gt;1,U290,"")</f>
        <v>#REF!</v>
      </c>
      <c r="BF290" s="47" t="e">
        <f t="shared" si="144"/>
        <v>#REF!</v>
      </c>
      <c r="BG290" s="50" t="e">
        <f>VLOOKUP(Audit!#REF!,$V$3:$AE$12,10,FALSE) &amp; Audit!#REF! &amp; IF(Audit!#REF!=10,Audit!#REF!,"")</f>
        <v>#REF!</v>
      </c>
      <c r="BH290" s="50" t="e">
        <f>VLOOKUP(Audit!#REF!,$V$13:$AE$22,10,FALSE) &amp; IF(Audit!#REF!=10,Audit!#REF!,"") &amp; IF(Audit!#REF!&lt;&gt;1,U290,"")</f>
        <v>#REF!</v>
      </c>
      <c r="BI290" s="47" t="e">
        <f t="shared" si="145"/>
        <v>#REF!</v>
      </c>
      <c r="BJ290" s="48" t="str">
        <f t="shared" si="146"/>
        <v/>
      </c>
      <c r="BK290" s="48" t="str">
        <f t="shared" si="147"/>
        <v/>
      </c>
      <c r="BL290" s="48" t="str">
        <f t="shared" si="148"/>
        <v/>
      </c>
      <c r="BM290" s="48" t="str">
        <f t="shared" si="149"/>
        <v/>
      </c>
      <c r="BN290" s="48" t="str">
        <f t="shared" si="150"/>
        <v/>
      </c>
      <c r="BO290" s="48" t="str">
        <f t="shared" si="151"/>
        <v/>
      </c>
      <c r="BP290" s="48" t="str">
        <f t="shared" si="152"/>
        <v/>
      </c>
      <c r="BQ290" s="48" t="str">
        <f t="shared" si="153"/>
        <v/>
      </c>
      <c r="BR290" s="48" t="str">
        <f t="shared" si="154"/>
        <v/>
      </c>
      <c r="BS290" s="48" t="str">
        <f t="shared" si="155"/>
        <v/>
      </c>
      <c r="BT290" s="48" t="str">
        <f t="shared" si="156"/>
        <v/>
      </c>
      <c r="BU290" s="48" t="str">
        <f t="shared" si="157"/>
        <v/>
      </c>
    </row>
    <row r="291" spans="1:73">
      <c r="A291" s="10" t="e">
        <f>Audit!#REF!</f>
        <v>#REF!</v>
      </c>
      <c r="B291" s="10" t="e">
        <f t="shared" si="158"/>
        <v>#REF!</v>
      </c>
      <c r="C291" s="17" t="e">
        <f>VLOOKUP(Audit!#REF!,$V$3:$AE$12,2,FALSE) &amp; VLOOKUP(Audit!#REF!,$V$13:$AE$22,2,FALSE)&amp; IF(Audit!#REF!=10,Audit!#REF!&amp;Audit!#REF!,"")</f>
        <v>#REF!</v>
      </c>
      <c r="D291" s="17" t="e">
        <f>VLOOKUP(Audit!#REF!,$V$3:$AE$12,3,FALSE) &amp; VLOOKUP(Audit!#REF!,$V$13:$AE$22,3,FALSE) &amp;IF(Audit!#REF!=10,Audit!#REF!&amp;Audit!#REF!,"")</f>
        <v>#REF!</v>
      </c>
      <c r="E291" s="17" t="e">
        <f>VLOOKUP(Audit!#REF!,$V$3:$AE$12,4,FALSE)&amp; Audit!#REF! &amp; VLOOKUP(Audit!#REF!,$V$13:$AE$22,4,FALSE)&amp; IF(Audit!#REF!=10,Audit!#REF!&amp;Audit!#REF!,"")</f>
        <v>#REF!</v>
      </c>
      <c r="F291" s="17" t="e">
        <f>VLOOKUP(Audit!#REF!,$V$3:$AE$12,5,FALSE) &amp; VLOOKUP(Audit!#REF!,$V$13:$AE$22,5,FALSE)&amp; IF(Audit!#REF!=10,Audit!#REF!&amp;Audit!#REF!,"")</f>
        <v>#REF!</v>
      </c>
      <c r="G291" s="17" t="e">
        <f>VLOOKUP(Audit!#REF!,$V$3:$AE$12,6,FALSE) &amp; VLOOKUP(Audit!#REF!,$V$13:$AE$22,6,FALSE)&amp; IF(Audit!#REF!=10,Audit!#REF!&amp;Audit!#REF!,"")</f>
        <v>#REF!</v>
      </c>
      <c r="H291" s="17" t="e">
        <f>VLOOKUP(Audit!#REF!,$V$3:$AE$12,7,FALSE) &amp; VLOOKUP(Audit!#REF!,$V$13:$AE$22,7,FALSE)&amp;IF(Audit!#REF!=10,Audit!#REF!&amp;Audit!#REF!,"")</f>
        <v>#REF!</v>
      </c>
      <c r="I291" s="17" t="e">
        <f>VLOOKUP(Audit!#REF!,$V$3:$AE$12,8,FALSE) &amp; Audit!#REF! &amp; VLOOKUP(Audit!#REF!,$V$13:$AE$22,8,FALSE)&amp;IF(Audit!#REF!=10,Audit!#REF!&amp;Audit!#REF!,"")</f>
        <v>#REF!</v>
      </c>
      <c r="J291" s="17" t="e">
        <f>VLOOKUP(Audit!#REF!,$V$3:$AE$12,9,FALSE) &amp; VLOOKUP(Audit!#REF!,$V$13:$AE$22,9,FALSE) &amp; IF(Audit!#REF!=10,Audit!#REF!&amp;Audit!#REF!,"") &amp; IF(Audit!#REF!&lt;&gt;1,U291,"")</f>
        <v>#REF!</v>
      </c>
      <c r="K291" s="17" t="e">
        <f>VLOOKUP(Audit!#REF!,$V$3:$AE$12,10,FALSE) &amp; Audit!#REF! &amp; VLOOKUP(Audit!#REF!,$V$13:$AE$22,10,FALSE) &amp; IF(Audit!#REF!=10,Audit!#REF!&amp;Audit!#REF!,"") &amp; IF(Audit!#REF!&lt;&gt;1,U291,"")</f>
        <v>#REF!</v>
      </c>
      <c r="L291" s="10" t="e">
        <f>Audit!#REF!</f>
        <v>#REF!</v>
      </c>
      <c r="M291" s="10" t="e">
        <f t="shared" si="129"/>
        <v>#REF!</v>
      </c>
      <c r="N291" s="10" t="e">
        <f t="shared" si="130"/>
        <v>#REF!</v>
      </c>
      <c r="O291" s="10" t="e">
        <f t="shared" si="131"/>
        <v>#REF!</v>
      </c>
      <c r="P291" s="10" t="e">
        <f t="shared" si="132"/>
        <v>#REF!</v>
      </c>
      <c r="Q291" s="10" t="e">
        <f t="shared" si="133"/>
        <v>#REF!</v>
      </c>
      <c r="R291" s="10" t="e">
        <f t="shared" si="134"/>
        <v>#REF!</v>
      </c>
      <c r="S291" s="10" t="e">
        <f t="shared" si="135"/>
        <v>#REF!</v>
      </c>
      <c r="T291" s="10" t="e">
        <f t="shared" si="136"/>
        <v>#REF!</v>
      </c>
      <c r="U291" s="17" t="e">
        <f>IF(Audit!#REF!="","",VLOOKUP(Audit!#REF!,$W$26:$X$35,2,FALSE)) &amp; Audit!#REF! &amp; IF(Audit!#REF!="","",IF(Audit!#REF!&lt;=1.4,VLOOKUP(Audit!#REF!,$W$38:X336,2,FALSE),VLOOKUP(Audit!#REF!,$W$51:$X$61,2,FALSE))) &amp; IF(Audit!#REF!="","",VLOOKUP(Audit!#REF!,$Y$26:$Z$35,2,FALSE) &amp; Audit!#REF! &amp; IF(Audit!#REF!="","",IF(Audit!#REF!&lt;=1.4,VLOOKUP(Audit!#REF!,$Y$38:$Z$48,2,FALSE),VLOOKUP(Audit!#REF!,$Y$51:$Z$61,2,FALSE))))</f>
        <v>#REF!</v>
      </c>
      <c r="V291" s="21"/>
      <c r="AH291" s="49" t="e">
        <f>Audit!#REF!</f>
        <v>#REF!</v>
      </c>
      <c r="AI291" s="50" t="e">
        <f>VLOOKUP(Audit!#REF!,$V$3:$AE$12,2,FALSE)&amp; IF(Audit!#REF!=10,Audit!#REF!,"")</f>
        <v>#REF!</v>
      </c>
      <c r="AJ291" s="50" t="e">
        <f>VLOOKUP(Audit!#REF!,$V$13:$AE$22,2,FALSE)&amp; IF(Audit!#REF!=10,Audit!#REF!,"")</f>
        <v>#REF!</v>
      </c>
      <c r="AK291" s="47" t="e">
        <f t="shared" si="137"/>
        <v>#REF!</v>
      </c>
      <c r="AL291" s="50" t="e">
        <f>VLOOKUP(Audit!#REF!,$V$3:$AE$12,3,FALSE)&amp; IF(Audit!#REF!=10,Audit!#REF!,"")</f>
        <v>#REF!</v>
      </c>
      <c r="AM291" s="50" t="e">
        <f>VLOOKUP(Audit!#REF!,$V$13:$AE$22,3,FALSE)&amp; IF(Audit!#REF!=10,Audit!#REF!,"")</f>
        <v>#REF!</v>
      </c>
      <c r="AN291" s="47" t="e">
        <f t="shared" si="138"/>
        <v>#REF!</v>
      </c>
      <c r="AO291" s="50" t="e">
        <f>VLOOKUP(Audit!#REF!,$V$3:$AE$12,4,FALSE) &amp;  Audit!#REF! &amp; IF(Audit!#REF!=10,Audit!#REF!,"")</f>
        <v>#REF!</v>
      </c>
      <c r="AP291" s="50" t="e">
        <f>VLOOKUP(Audit!#REF!,$V$13:$AE$22,4,FALSE)&amp; IF(Audit!#REF!=10,Audit!#REF!,"")</f>
        <v>#REF!</v>
      </c>
      <c r="AQ291" s="47" t="e">
        <f t="shared" si="139"/>
        <v>#REF!</v>
      </c>
      <c r="AR291" s="50" t="e">
        <f>VLOOKUP(Audit!#REF!,$V$3:$AE$12,5,FALSE)&amp; IF(Audit!#REF!=10,Audit!#REF!,"")</f>
        <v>#REF!</v>
      </c>
      <c r="AS291" s="50" t="e">
        <f>VLOOKUP(Audit!#REF!,$V$13:$AE$22,5,FALSE)&amp; IF(Audit!#REF!=10,Audit!#REF!,"")</f>
        <v>#REF!</v>
      </c>
      <c r="AT291" s="47" t="e">
        <f t="shared" si="140"/>
        <v>#REF!</v>
      </c>
      <c r="AU291" s="50" t="e">
        <f>VLOOKUP(Audit!#REF!,$V$3:$AE$12,6,FALSE)&amp; IF(Audit!#REF!=10,Audit!#REF!,"")</f>
        <v>#REF!</v>
      </c>
      <c r="AV291" s="50" t="e">
        <f>VLOOKUP(Audit!#REF!,$V$13:$AE$22,6,FALSE)&amp; IF(Audit!#REF!=10,Audit!#REF!,"")</f>
        <v>#REF!</v>
      </c>
      <c r="AW291" s="47" t="e">
        <f t="shared" si="141"/>
        <v>#REF!</v>
      </c>
      <c r="AX291" s="50" t="e">
        <f>VLOOKUP(Audit!#REF!,$V$3:$AE$12,7,FALSE)&amp; IF(Audit!#REF!=10,Audit!#REF!,"")</f>
        <v>#REF!</v>
      </c>
      <c r="AY291" s="50" t="e">
        <f>VLOOKUP(Audit!#REF!,$V$13:$AE$22,7,FALSE) &amp; IF(Audit!#REF!=10,Audit!#REF!,"")</f>
        <v>#REF!</v>
      </c>
      <c r="AZ291" s="47" t="e">
        <f t="shared" si="142"/>
        <v>#REF!</v>
      </c>
      <c r="BA291" s="50" t="e">
        <f>VLOOKUP(Audit!#REF!,$V$3:$AE$12,8,FALSE)&amp; Audit!#REF! &amp; IF(Audit!#REF!=10,Audit!#REF!,"")</f>
        <v>#REF!</v>
      </c>
      <c r="BB291" s="50" t="e">
        <f>VLOOKUP(Audit!#REF!,$V$13:$AE$22,8,FALSE) &amp; IF(Audit!#REF!=10,Audit!#REF!,"")</f>
        <v>#REF!</v>
      </c>
      <c r="BC291" s="47" t="e">
        <f t="shared" si="143"/>
        <v>#REF!</v>
      </c>
      <c r="BD291" s="50" t="e">
        <f>VLOOKUP(Audit!#REF!,$V$3:$AE$12,9,FALSE)&amp; IF(Audit!#REF!=10,Audit!#REF!,"")</f>
        <v>#REF!</v>
      </c>
      <c r="BE291" s="50" t="e">
        <f>VLOOKUP(Audit!#REF!,$V$13:$AE$22,9,FALSE) &amp; IF(Audit!#REF!=10,Audit!#REF!,"") &amp; IF(Audit!#REF!&lt;&gt;1,U291,"")</f>
        <v>#REF!</v>
      </c>
      <c r="BF291" s="47" t="e">
        <f t="shared" si="144"/>
        <v>#REF!</v>
      </c>
      <c r="BG291" s="50" t="e">
        <f>VLOOKUP(Audit!#REF!,$V$3:$AE$12,10,FALSE) &amp; Audit!#REF! &amp; IF(Audit!#REF!=10,Audit!#REF!,"")</f>
        <v>#REF!</v>
      </c>
      <c r="BH291" s="50" t="e">
        <f>VLOOKUP(Audit!#REF!,$V$13:$AE$22,10,FALSE) &amp; IF(Audit!#REF!=10,Audit!#REF!,"") &amp; IF(Audit!#REF!&lt;&gt;1,U291,"")</f>
        <v>#REF!</v>
      </c>
      <c r="BI291" s="47" t="e">
        <f t="shared" si="145"/>
        <v>#REF!</v>
      </c>
      <c r="BJ291" s="48" t="str">
        <f t="shared" si="146"/>
        <v/>
      </c>
      <c r="BK291" s="48" t="str">
        <f t="shared" si="147"/>
        <v/>
      </c>
      <c r="BL291" s="48" t="str">
        <f t="shared" si="148"/>
        <v/>
      </c>
      <c r="BM291" s="48" t="str">
        <f t="shared" si="149"/>
        <v/>
      </c>
      <c r="BN291" s="48" t="str">
        <f t="shared" si="150"/>
        <v/>
      </c>
      <c r="BO291" s="48" t="str">
        <f t="shared" si="151"/>
        <v/>
      </c>
      <c r="BP291" s="48" t="str">
        <f t="shared" si="152"/>
        <v/>
      </c>
      <c r="BQ291" s="48" t="str">
        <f t="shared" si="153"/>
        <v/>
      </c>
      <c r="BR291" s="48" t="str">
        <f t="shared" si="154"/>
        <v/>
      </c>
      <c r="BS291" s="48" t="str">
        <f t="shared" si="155"/>
        <v/>
      </c>
      <c r="BT291" s="48" t="str">
        <f t="shared" si="156"/>
        <v/>
      </c>
      <c r="BU291" s="48" t="str">
        <f t="shared" si="157"/>
        <v/>
      </c>
    </row>
    <row r="292" spans="1:73">
      <c r="A292" s="10" t="e">
        <f>Audit!#REF!</f>
        <v>#REF!</v>
      </c>
      <c r="B292" s="10" t="e">
        <f t="shared" si="158"/>
        <v>#REF!</v>
      </c>
      <c r="C292" s="17" t="e">
        <f>VLOOKUP(Audit!#REF!,$V$3:$AE$12,2,FALSE) &amp; VLOOKUP(Audit!#REF!,$V$13:$AE$22,2,FALSE)&amp; IF(Audit!#REF!=10,Audit!#REF!&amp;Audit!#REF!,"")</f>
        <v>#REF!</v>
      </c>
      <c r="D292" s="17" t="e">
        <f>VLOOKUP(Audit!#REF!,$V$3:$AE$12,3,FALSE) &amp; VLOOKUP(Audit!#REF!,$V$13:$AE$22,3,FALSE) &amp;IF(Audit!#REF!=10,Audit!#REF!&amp;Audit!#REF!,"")</f>
        <v>#REF!</v>
      </c>
      <c r="E292" s="17" t="e">
        <f>VLOOKUP(Audit!#REF!,$V$3:$AE$12,4,FALSE)&amp; Audit!#REF! &amp; VLOOKUP(Audit!#REF!,$V$13:$AE$22,4,FALSE)&amp; IF(Audit!#REF!=10,Audit!#REF!&amp;Audit!#REF!,"")</f>
        <v>#REF!</v>
      </c>
      <c r="F292" s="17" t="e">
        <f>VLOOKUP(Audit!#REF!,$V$3:$AE$12,5,FALSE) &amp; VLOOKUP(Audit!#REF!,$V$13:$AE$22,5,FALSE)&amp; IF(Audit!#REF!=10,Audit!#REF!&amp;Audit!#REF!,"")</f>
        <v>#REF!</v>
      </c>
      <c r="G292" s="17" t="e">
        <f>VLOOKUP(Audit!#REF!,$V$3:$AE$12,6,FALSE) &amp; VLOOKUP(Audit!#REF!,$V$13:$AE$22,6,FALSE)&amp; IF(Audit!#REF!=10,Audit!#REF!&amp;Audit!#REF!,"")</f>
        <v>#REF!</v>
      </c>
      <c r="H292" s="17" t="e">
        <f>VLOOKUP(Audit!#REF!,$V$3:$AE$12,7,FALSE) &amp; VLOOKUP(Audit!#REF!,$V$13:$AE$22,7,FALSE)&amp;IF(Audit!#REF!=10,Audit!#REF!&amp;Audit!#REF!,"")</f>
        <v>#REF!</v>
      </c>
      <c r="I292" s="17" t="e">
        <f>VLOOKUP(Audit!#REF!,$V$3:$AE$12,8,FALSE) &amp; Audit!#REF! &amp; VLOOKUP(Audit!#REF!,$V$13:$AE$22,8,FALSE)&amp;IF(Audit!#REF!=10,Audit!#REF!&amp;Audit!#REF!,"")</f>
        <v>#REF!</v>
      </c>
      <c r="J292" s="17" t="e">
        <f>VLOOKUP(Audit!#REF!,$V$3:$AE$12,9,FALSE) &amp; VLOOKUP(Audit!#REF!,$V$13:$AE$22,9,FALSE) &amp; IF(Audit!#REF!=10,Audit!#REF!&amp;Audit!#REF!,"") &amp; IF(Audit!#REF!&lt;&gt;1,U292,"")</f>
        <v>#REF!</v>
      </c>
      <c r="K292" s="17" t="e">
        <f>VLOOKUP(Audit!#REF!,$V$3:$AE$12,10,FALSE) &amp; Audit!#REF! &amp; VLOOKUP(Audit!#REF!,$V$13:$AE$22,10,FALSE) &amp; IF(Audit!#REF!=10,Audit!#REF!&amp;Audit!#REF!,"") &amp; IF(Audit!#REF!&lt;&gt;1,U292,"")</f>
        <v>#REF!</v>
      </c>
      <c r="L292" s="10" t="e">
        <f>Audit!#REF!</f>
        <v>#REF!</v>
      </c>
      <c r="M292" s="10" t="e">
        <f t="shared" si="129"/>
        <v>#REF!</v>
      </c>
      <c r="N292" s="10" t="e">
        <f t="shared" si="130"/>
        <v>#REF!</v>
      </c>
      <c r="O292" s="10" t="e">
        <f t="shared" si="131"/>
        <v>#REF!</v>
      </c>
      <c r="P292" s="10" t="e">
        <f t="shared" si="132"/>
        <v>#REF!</v>
      </c>
      <c r="Q292" s="10" t="e">
        <f t="shared" si="133"/>
        <v>#REF!</v>
      </c>
      <c r="R292" s="10" t="e">
        <f t="shared" si="134"/>
        <v>#REF!</v>
      </c>
      <c r="S292" s="10" t="e">
        <f t="shared" si="135"/>
        <v>#REF!</v>
      </c>
      <c r="T292" s="10" t="e">
        <f t="shared" si="136"/>
        <v>#REF!</v>
      </c>
      <c r="U292" s="17" t="e">
        <f>IF(Audit!#REF!="","",VLOOKUP(Audit!#REF!,$W$26:$X$35,2,FALSE)) &amp; Audit!#REF! &amp; IF(Audit!#REF!="","",IF(Audit!#REF!&lt;=1.4,VLOOKUP(Audit!#REF!,$W$38:X337,2,FALSE),VLOOKUP(Audit!#REF!,$W$51:$X$61,2,FALSE))) &amp; IF(Audit!#REF!="","",VLOOKUP(Audit!#REF!,$Y$26:$Z$35,2,FALSE) &amp; Audit!#REF! &amp; IF(Audit!#REF!="","",IF(Audit!#REF!&lt;=1.4,VLOOKUP(Audit!#REF!,$Y$38:$Z$48,2,FALSE),VLOOKUP(Audit!#REF!,$Y$51:$Z$61,2,FALSE))))</f>
        <v>#REF!</v>
      </c>
      <c r="V292" s="21"/>
      <c r="AH292" s="49" t="e">
        <f>Audit!#REF!</f>
        <v>#REF!</v>
      </c>
      <c r="AI292" s="50" t="e">
        <f>VLOOKUP(Audit!#REF!,$V$3:$AE$12,2,FALSE)&amp; IF(Audit!#REF!=10,Audit!#REF!,"")</f>
        <v>#REF!</v>
      </c>
      <c r="AJ292" s="50" t="e">
        <f>VLOOKUP(Audit!#REF!,$V$13:$AE$22,2,FALSE)&amp; IF(Audit!#REF!=10,Audit!#REF!,"")</f>
        <v>#REF!</v>
      </c>
      <c r="AK292" s="47" t="e">
        <f t="shared" si="137"/>
        <v>#REF!</v>
      </c>
      <c r="AL292" s="50" t="e">
        <f>VLOOKUP(Audit!#REF!,$V$3:$AE$12,3,FALSE)&amp; IF(Audit!#REF!=10,Audit!#REF!,"")</f>
        <v>#REF!</v>
      </c>
      <c r="AM292" s="50" t="e">
        <f>VLOOKUP(Audit!#REF!,$V$13:$AE$22,3,FALSE)&amp; IF(Audit!#REF!=10,Audit!#REF!,"")</f>
        <v>#REF!</v>
      </c>
      <c r="AN292" s="47" t="e">
        <f t="shared" si="138"/>
        <v>#REF!</v>
      </c>
      <c r="AO292" s="50" t="e">
        <f>VLOOKUP(Audit!#REF!,$V$3:$AE$12,4,FALSE) &amp;  Audit!#REF! &amp; IF(Audit!#REF!=10,Audit!#REF!,"")</f>
        <v>#REF!</v>
      </c>
      <c r="AP292" s="50" t="e">
        <f>VLOOKUP(Audit!#REF!,$V$13:$AE$22,4,FALSE)&amp; IF(Audit!#REF!=10,Audit!#REF!,"")</f>
        <v>#REF!</v>
      </c>
      <c r="AQ292" s="47" t="e">
        <f t="shared" si="139"/>
        <v>#REF!</v>
      </c>
      <c r="AR292" s="50" t="e">
        <f>VLOOKUP(Audit!#REF!,$V$3:$AE$12,5,FALSE)&amp; IF(Audit!#REF!=10,Audit!#REF!,"")</f>
        <v>#REF!</v>
      </c>
      <c r="AS292" s="50" t="e">
        <f>VLOOKUP(Audit!#REF!,$V$13:$AE$22,5,FALSE)&amp; IF(Audit!#REF!=10,Audit!#REF!,"")</f>
        <v>#REF!</v>
      </c>
      <c r="AT292" s="47" t="e">
        <f t="shared" si="140"/>
        <v>#REF!</v>
      </c>
      <c r="AU292" s="50" t="e">
        <f>VLOOKUP(Audit!#REF!,$V$3:$AE$12,6,FALSE)&amp; IF(Audit!#REF!=10,Audit!#REF!,"")</f>
        <v>#REF!</v>
      </c>
      <c r="AV292" s="50" t="e">
        <f>VLOOKUP(Audit!#REF!,$V$13:$AE$22,6,FALSE)&amp; IF(Audit!#REF!=10,Audit!#REF!,"")</f>
        <v>#REF!</v>
      </c>
      <c r="AW292" s="47" t="e">
        <f t="shared" si="141"/>
        <v>#REF!</v>
      </c>
      <c r="AX292" s="50" t="e">
        <f>VLOOKUP(Audit!#REF!,$V$3:$AE$12,7,FALSE)&amp; IF(Audit!#REF!=10,Audit!#REF!,"")</f>
        <v>#REF!</v>
      </c>
      <c r="AY292" s="50" t="e">
        <f>VLOOKUP(Audit!#REF!,$V$13:$AE$22,7,FALSE) &amp; IF(Audit!#REF!=10,Audit!#REF!,"")</f>
        <v>#REF!</v>
      </c>
      <c r="AZ292" s="47" t="e">
        <f t="shared" si="142"/>
        <v>#REF!</v>
      </c>
      <c r="BA292" s="50" t="e">
        <f>VLOOKUP(Audit!#REF!,$V$3:$AE$12,8,FALSE)&amp; Audit!#REF! &amp; IF(Audit!#REF!=10,Audit!#REF!,"")</f>
        <v>#REF!</v>
      </c>
      <c r="BB292" s="50" t="e">
        <f>VLOOKUP(Audit!#REF!,$V$13:$AE$22,8,FALSE) &amp; IF(Audit!#REF!=10,Audit!#REF!,"")</f>
        <v>#REF!</v>
      </c>
      <c r="BC292" s="47" t="e">
        <f t="shared" si="143"/>
        <v>#REF!</v>
      </c>
      <c r="BD292" s="50" t="e">
        <f>VLOOKUP(Audit!#REF!,$V$3:$AE$12,9,FALSE)&amp; IF(Audit!#REF!=10,Audit!#REF!,"")</f>
        <v>#REF!</v>
      </c>
      <c r="BE292" s="50" t="e">
        <f>VLOOKUP(Audit!#REF!,$V$13:$AE$22,9,FALSE) &amp; IF(Audit!#REF!=10,Audit!#REF!,"") &amp; IF(Audit!#REF!&lt;&gt;1,U292,"")</f>
        <v>#REF!</v>
      </c>
      <c r="BF292" s="47" t="e">
        <f t="shared" si="144"/>
        <v>#REF!</v>
      </c>
      <c r="BG292" s="50" t="e">
        <f>VLOOKUP(Audit!#REF!,$V$3:$AE$12,10,FALSE) &amp; Audit!#REF! &amp; IF(Audit!#REF!=10,Audit!#REF!,"")</f>
        <v>#REF!</v>
      </c>
      <c r="BH292" s="50" t="e">
        <f>VLOOKUP(Audit!#REF!,$V$13:$AE$22,10,FALSE) &amp; IF(Audit!#REF!=10,Audit!#REF!,"") &amp; IF(Audit!#REF!&lt;&gt;1,U292,"")</f>
        <v>#REF!</v>
      </c>
      <c r="BI292" s="47" t="e">
        <f t="shared" si="145"/>
        <v>#REF!</v>
      </c>
      <c r="BJ292" s="48" t="str">
        <f t="shared" si="146"/>
        <v/>
      </c>
      <c r="BK292" s="48" t="str">
        <f t="shared" si="147"/>
        <v/>
      </c>
      <c r="BL292" s="48" t="str">
        <f t="shared" si="148"/>
        <v/>
      </c>
      <c r="BM292" s="48" t="str">
        <f t="shared" si="149"/>
        <v/>
      </c>
      <c r="BN292" s="48" t="str">
        <f t="shared" si="150"/>
        <v/>
      </c>
      <c r="BO292" s="48" t="str">
        <f t="shared" si="151"/>
        <v/>
      </c>
      <c r="BP292" s="48" t="str">
        <f t="shared" si="152"/>
        <v/>
      </c>
      <c r="BQ292" s="48" t="str">
        <f t="shared" si="153"/>
        <v/>
      </c>
      <c r="BR292" s="48" t="str">
        <f t="shared" si="154"/>
        <v/>
      </c>
      <c r="BS292" s="48" t="str">
        <f t="shared" si="155"/>
        <v/>
      </c>
      <c r="BT292" s="48" t="str">
        <f t="shared" si="156"/>
        <v/>
      </c>
      <c r="BU292" s="48" t="str">
        <f t="shared" si="157"/>
        <v/>
      </c>
    </row>
    <row r="293" spans="1:73">
      <c r="A293" s="10" t="e">
        <f>Audit!#REF!</f>
        <v>#REF!</v>
      </c>
      <c r="B293" s="10" t="e">
        <f t="shared" si="158"/>
        <v>#REF!</v>
      </c>
      <c r="C293" s="17" t="e">
        <f>VLOOKUP(Audit!#REF!,$V$3:$AE$12,2,FALSE) &amp; VLOOKUP(Audit!#REF!,$V$13:$AE$22,2,FALSE)&amp; IF(Audit!#REF!=10,Audit!#REF!&amp;Audit!#REF!,"")</f>
        <v>#REF!</v>
      </c>
      <c r="D293" s="17" t="e">
        <f>VLOOKUP(Audit!#REF!,$V$3:$AE$12,3,FALSE) &amp; VLOOKUP(Audit!#REF!,$V$13:$AE$22,3,FALSE) &amp;IF(Audit!#REF!=10,Audit!#REF!&amp;Audit!#REF!,"")</f>
        <v>#REF!</v>
      </c>
      <c r="E293" s="17" t="e">
        <f>VLOOKUP(Audit!#REF!,$V$3:$AE$12,4,FALSE)&amp; Audit!#REF! &amp; VLOOKUP(Audit!#REF!,$V$13:$AE$22,4,FALSE)&amp; IF(Audit!#REF!=10,Audit!#REF!&amp;Audit!#REF!,"")</f>
        <v>#REF!</v>
      </c>
      <c r="F293" s="17" t="e">
        <f>VLOOKUP(Audit!#REF!,$V$3:$AE$12,5,FALSE) &amp; VLOOKUP(Audit!#REF!,$V$13:$AE$22,5,FALSE)&amp; IF(Audit!#REF!=10,Audit!#REF!&amp;Audit!#REF!,"")</f>
        <v>#REF!</v>
      </c>
      <c r="G293" s="17" t="e">
        <f>VLOOKUP(Audit!#REF!,$V$3:$AE$12,6,FALSE) &amp; VLOOKUP(Audit!#REF!,$V$13:$AE$22,6,FALSE)&amp; IF(Audit!#REF!=10,Audit!#REF!&amp;Audit!#REF!,"")</f>
        <v>#REF!</v>
      </c>
      <c r="H293" s="17" t="e">
        <f>VLOOKUP(Audit!#REF!,$V$3:$AE$12,7,FALSE) &amp; VLOOKUP(Audit!#REF!,$V$13:$AE$22,7,FALSE)&amp;IF(Audit!#REF!=10,Audit!#REF!&amp;Audit!#REF!,"")</f>
        <v>#REF!</v>
      </c>
      <c r="I293" s="17" t="e">
        <f>VLOOKUP(Audit!#REF!,$V$3:$AE$12,8,FALSE) &amp; Audit!#REF! &amp; VLOOKUP(Audit!#REF!,$V$13:$AE$22,8,FALSE)&amp;IF(Audit!#REF!=10,Audit!#REF!&amp;Audit!#REF!,"")</f>
        <v>#REF!</v>
      </c>
      <c r="J293" s="17" t="e">
        <f>VLOOKUP(Audit!#REF!,$V$3:$AE$12,9,FALSE) &amp; VLOOKUP(Audit!#REF!,$V$13:$AE$22,9,FALSE) &amp; IF(Audit!#REF!=10,Audit!#REF!&amp;Audit!#REF!,"") &amp; IF(Audit!#REF!&lt;&gt;1,U293,"")</f>
        <v>#REF!</v>
      </c>
      <c r="K293" s="17" t="e">
        <f>VLOOKUP(Audit!#REF!,$V$3:$AE$12,10,FALSE) &amp; Audit!#REF! &amp; VLOOKUP(Audit!#REF!,$V$13:$AE$22,10,FALSE) &amp; IF(Audit!#REF!=10,Audit!#REF!&amp;Audit!#REF!,"") &amp; IF(Audit!#REF!&lt;&gt;1,U293,"")</f>
        <v>#REF!</v>
      </c>
      <c r="L293" s="10" t="e">
        <f>Audit!#REF!</f>
        <v>#REF!</v>
      </c>
      <c r="M293" s="10" t="e">
        <f t="shared" si="129"/>
        <v>#REF!</v>
      </c>
      <c r="N293" s="10" t="e">
        <f t="shared" si="130"/>
        <v>#REF!</v>
      </c>
      <c r="O293" s="10" t="e">
        <f t="shared" si="131"/>
        <v>#REF!</v>
      </c>
      <c r="P293" s="10" t="e">
        <f t="shared" si="132"/>
        <v>#REF!</v>
      </c>
      <c r="Q293" s="10" t="e">
        <f t="shared" si="133"/>
        <v>#REF!</v>
      </c>
      <c r="R293" s="10" t="e">
        <f t="shared" si="134"/>
        <v>#REF!</v>
      </c>
      <c r="S293" s="10" t="e">
        <f t="shared" si="135"/>
        <v>#REF!</v>
      </c>
      <c r="T293" s="10" t="e">
        <f t="shared" si="136"/>
        <v>#REF!</v>
      </c>
      <c r="U293" s="17" t="e">
        <f>IF(Audit!#REF!="","",VLOOKUP(Audit!#REF!,$W$26:$X$35,2,FALSE)) &amp; Audit!#REF! &amp; IF(Audit!#REF!="","",IF(Audit!#REF!&lt;=1.4,VLOOKUP(Audit!#REF!,$W$38:X338,2,FALSE),VLOOKUP(Audit!#REF!,$W$51:$X$61,2,FALSE))) &amp; IF(Audit!#REF!="","",VLOOKUP(Audit!#REF!,$Y$26:$Z$35,2,FALSE) &amp; Audit!#REF! &amp; IF(Audit!#REF!="","",IF(Audit!#REF!&lt;=1.4,VLOOKUP(Audit!#REF!,$Y$38:$Z$48,2,FALSE),VLOOKUP(Audit!#REF!,$Y$51:$Z$61,2,FALSE))))</f>
        <v>#REF!</v>
      </c>
      <c r="V293" s="21"/>
      <c r="AH293" s="49" t="e">
        <f>Audit!#REF!</f>
        <v>#REF!</v>
      </c>
      <c r="AI293" s="50" t="e">
        <f>VLOOKUP(Audit!#REF!,$V$3:$AE$12,2,FALSE)&amp; IF(Audit!#REF!=10,Audit!#REF!,"")</f>
        <v>#REF!</v>
      </c>
      <c r="AJ293" s="50" t="e">
        <f>VLOOKUP(Audit!#REF!,$V$13:$AE$22,2,FALSE)&amp; IF(Audit!#REF!=10,Audit!#REF!,"")</f>
        <v>#REF!</v>
      </c>
      <c r="AK293" s="47" t="e">
        <f t="shared" si="137"/>
        <v>#REF!</v>
      </c>
      <c r="AL293" s="50" t="e">
        <f>VLOOKUP(Audit!#REF!,$V$3:$AE$12,3,FALSE)&amp; IF(Audit!#REF!=10,Audit!#REF!,"")</f>
        <v>#REF!</v>
      </c>
      <c r="AM293" s="50" t="e">
        <f>VLOOKUP(Audit!#REF!,$V$13:$AE$22,3,FALSE)&amp; IF(Audit!#REF!=10,Audit!#REF!,"")</f>
        <v>#REF!</v>
      </c>
      <c r="AN293" s="47" t="e">
        <f t="shared" si="138"/>
        <v>#REF!</v>
      </c>
      <c r="AO293" s="50" t="e">
        <f>VLOOKUP(Audit!#REF!,$V$3:$AE$12,4,FALSE) &amp;  Audit!#REF! &amp; IF(Audit!#REF!=10,Audit!#REF!,"")</f>
        <v>#REF!</v>
      </c>
      <c r="AP293" s="50" t="e">
        <f>VLOOKUP(Audit!#REF!,$V$13:$AE$22,4,FALSE)&amp; IF(Audit!#REF!=10,Audit!#REF!,"")</f>
        <v>#REF!</v>
      </c>
      <c r="AQ293" s="47" t="e">
        <f t="shared" si="139"/>
        <v>#REF!</v>
      </c>
      <c r="AR293" s="50" t="e">
        <f>VLOOKUP(Audit!#REF!,$V$3:$AE$12,5,FALSE)&amp; IF(Audit!#REF!=10,Audit!#REF!,"")</f>
        <v>#REF!</v>
      </c>
      <c r="AS293" s="50" t="e">
        <f>VLOOKUP(Audit!#REF!,$V$13:$AE$22,5,FALSE)&amp; IF(Audit!#REF!=10,Audit!#REF!,"")</f>
        <v>#REF!</v>
      </c>
      <c r="AT293" s="47" t="e">
        <f t="shared" si="140"/>
        <v>#REF!</v>
      </c>
      <c r="AU293" s="50" t="e">
        <f>VLOOKUP(Audit!#REF!,$V$3:$AE$12,6,FALSE)&amp; IF(Audit!#REF!=10,Audit!#REF!,"")</f>
        <v>#REF!</v>
      </c>
      <c r="AV293" s="50" t="e">
        <f>VLOOKUP(Audit!#REF!,$V$13:$AE$22,6,FALSE)&amp; IF(Audit!#REF!=10,Audit!#REF!,"")</f>
        <v>#REF!</v>
      </c>
      <c r="AW293" s="47" t="e">
        <f t="shared" si="141"/>
        <v>#REF!</v>
      </c>
      <c r="AX293" s="50" t="e">
        <f>VLOOKUP(Audit!#REF!,$V$3:$AE$12,7,FALSE)&amp; IF(Audit!#REF!=10,Audit!#REF!,"")</f>
        <v>#REF!</v>
      </c>
      <c r="AY293" s="50" t="e">
        <f>VLOOKUP(Audit!#REF!,$V$13:$AE$22,7,FALSE) &amp; IF(Audit!#REF!=10,Audit!#REF!,"")</f>
        <v>#REF!</v>
      </c>
      <c r="AZ293" s="47" t="e">
        <f t="shared" si="142"/>
        <v>#REF!</v>
      </c>
      <c r="BA293" s="50" t="e">
        <f>VLOOKUP(Audit!#REF!,$V$3:$AE$12,8,FALSE)&amp; Audit!#REF! &amp; IF(Audit!#REF!=10,Audit!#REF!,"")</f>
        <v>#REF!</v>
      </c>
      <c r="BB293" s="50" t="e">
        <f>VLOOKUP(Audit!#REF!,$V$13:$AE$22,8,FALSE) &amp; IF(Audit!#REF!=10,Audit!#REF!,"")</f>
        <v>#REF!</v>
      </c>
      <c r="BC293" s="47" t="e">
        <f t="shared" si="143"/>
        <v>#REF!</v>
      </c>
      <c r="BD293" s="50" t="e">
        <f>VLOOKUP(Audit!#REF!,$V$3:$AE$12,9,FALSE)&amp; IF(Audit!#REF!=10,Audit!#REF!,"")</f>
        <v>#REF!</v>
      </c>
      <c r="BE293" s="50" t="e">
        <f>VLOOKUP(Audit!#REF!,$V$13:$AE$22,9,FALSE) &amp; IF(Audit!#REF!=10,Audit!#REF!,"") &amp; IF(Audit!#REF!&lt;&gt;1,U293,"")</f>
        <v>#REF!</v>
      </c>
      <c r="BF293" s="47" t="e">
        <f t="shared" si="144"/>
        <v>#REF!</v>
      </c>
      <c r="BG293" s="50" t="e">
        <f>VLOOKUP(Audit!#REF!,$V$3:$AE$12,10,FALSE) &amp; Audit!#REF! &amp; IF(Audit!#REF!=10,Audit!#REF!,"")</f>
        <v>#REF!</v>
      </c>
      <c r="BH293" s="50" t="e">
        <f>VLOOKUP(Audit!#REF!,$V$13:$AE$22,10,FALSE) &amp; IF(Audit!#REF!=10,Audit!#REF!,"") &amp; IF(Audit!#REF!&lt;&gt;1,U293,"")</f>
        <v>#REF!</v>
      </c>
      <c r="BI293" s="47" t="e">
        <f t="shared" si="145"/>
        <v>#REF!</v>
      </c>
      <c r="BJ293" s="48" t="str">
        <f t="shared" si="146"/>
        <v/>
      </c>
      <c r="BK293" s="48" t="str">
        <f t="shared" si="147"/>
        <v/>
      </c>
      <c r="BL293" s="48" t="str">
        <f t="shared" si="148"/>
        <v/>
      </c>
      <c r="BM293" s="48" t="str">
        <f t="shared" si="149"/>
        <v/>
      </c>
      <c r="BN293" s="48" t="str">
        <f t="shared" si="150"/>
        <v/>
      </c>
      <c r="BO293" s="48" t="str">
        <f t="shared" si="151"/>
        <v/>
      </c>
      <c r="BP293" s="48" t="str">
        <f t="shared" si="152"/>
        <v/>
      </c>
      <c r="BQ293" s="48" t="str">
        <f t="shared" si="153"/>
        <v/>
      </c>
      <c r="BR293" s="48" t="str">
        <f t="shared" si="154"/>
        <v/>
      </c>
      <c r="BS293" s="48" t="str">
        <f t="shared" si="155"/>
        <v/>
      </c>
      <c r="BT293" s="48" t="str">
        <f t="shared" si="156"/>
        <v/>
      </c>
      <c r="BU293" s="48" t="str">
        <f t="shared" si="157"/>
        <v/>
      </c>
    </row>
    <row r="294" spans="1:73">
      <c r="A294" s="10" t="e">
        <f>Audit!#REF!</f>
        <v>#REF!</v>
      </c>
      <c r="B294" s="10" t="e">
        <f t="shared" si="158"/>
        <v>#REF!</v>
      </c>
      <c r="C294" s="17" t="e">
        <f>VLOOKUP(Audit!#REF!,$V$3:$AE$12,2,FALSE) &amp; VLOOKUP(Audit!#REF!,$V$13:$AE$22,2,FALSE)&amp; IF(Audit!#REF!=10,Audit!#REF!&amp;Audit!#REF!,"")</f>
        <v>#REF!</v>
      </c>
      <c r="D294" s="17" t="e">
        <f>VLOOKUP(Audit!#REF!,$V$3:$AE$12,3,FALSE) &amp; VLOOKUP(Audit!#REF!,$V$13:$AE$22,3,FALSE) &amp;IF(Audit!#REF!=10,Audit!#REF!&amp;Audit!#REF!,"")</f>
        <v>#REF!</v>
      </c>
      <c r="E294" s="17" t="e">
        <f>VLOOKUP(Audit!#REF!,$V$3:$AE$12,4,FALSE)&amp; Audit!#REF! &amp; VLOOKUP(Audit!#REF!,$V$13:$AE$22,4,FALSE)&amp; IF(Audit!#REF!=10,Audit!#REF!&amp;Audit!#REF!,"")</f>
        <v>#REF!</v>
      </c>
      <c r="F294" s="17" t="e">
        <f>VLOOKUP(Audit!#REF!,$V$3:$AE$12,5,FALSE) &amp; VLOOKUP(Audit!#REF!,$V$13:$AE$22,5,FALSE)&amp; IF(Audit!#REF!=10,Audit!#REF!&amp;Audit!#REF!,"")</f>
        <v>#REF!</v>
      </c>
      <c r="G294" s="17" t="e">
        <f>VLOOKUP(Audit!#REF!,$V$3:$AE$12,6,FALSE) &amp; VLOOKUP(Audit!#REF!,$V$13:$AE$22,6,FALSE)&amp; IF(Audit!#REF!=10,Audit!#REF!&amp;Audit!#REF!,"")</f>
        <v>#REF!</v>
      </c>
      <c r="H294" s="17" t="e">
        <f>VLOOKUP(Audit!#REF!,$V$3:$AE$12,7,FALSE) &amp; VLOOKUP(Audit!#REF!,$V$13:$AE$22,7,FALSE)&amp;IF(Audit!#REF!=10,Audit!#REF!&amp;Audit!#REF!,"")</f>
        <v>#REF!</v>
      </c>
      <c r="I294" s="17" t="e">
        <f>VLOOKUP(Audit!#REF!,$V$3:$AE$12,8,FALSE) &amp; Audit!#REF! &amp; VLOOKUP(Audit!#REF!,$V$13:$AE$22,8,FALSE)&amp;IF(Audit!#REF!=10,Audit!#REF!&amp;Audit!#REF!,"")</f>
        <v>#REF!</v>
      </c>
      <c r="J294" s="17" t="e">
        <f>VLOOKUP(Audit!#REF!,$V$3:$AE$12,9,FALSE) &amp; VLOOKUP(Audit!#REF!,$V$13:$AE$22,9,FALSE) &amp; IF(Audit!#REF!=10,Audit!#REF!&amp;Audit!#REF!,"") &amp; IF(Audit!#REF!&lt;&gt;1,U294,"")</f>
        <v>#REF!</v>
      </c>
      <c r="K294" s="17" t="e">
        <f>VLOOKUP(Audit!#REF!,$V$3:$AE$12,10,FALSE) &amp; Audit!#REF! &amp; VLOOKUP(Audit!#REF!,$V$13:$AE$22,10,FALSE) &amp; IF(Audit!#REF!=10,Audit!#REF!&amp;Audit!#REF!,"") &amp; IF(Audit!#REF!&lt;&gt;1,U294,"")</f>
        <v>#REF!</v>
      </c>
      <c r="L294" s="10" t="e">
        <f>Audit!#REF!</f>
        <v>#REF!</v>
      </c>
      <c r="M294" s="10" t="e">
        <f t="shared" si="129"/>
        <v>#REF!</v>
      </c>
      <c r="N294" s="10" t="e">
        <f t="shared" si="130"/>
        <v>#REF!</v>
      </c>
      <c r="O294" s="10" t="e">
        <f t="shared" si="131"/>
        <v>#REF!</v>
      </c>
      <c r="P294" s="10" t="e">
        <f t="shared" si="132"/>
        <v>#REF!</v>
      </c>
      <c r="Q294" s="10" t="e">
        <f t="shared" si="133"/>
        <v>#REF!</v>
      </c>
      <c r="R294" s="10" t="e">
        <f t="shared" si="134"/>
        <v>#REF!</v>
      </c>
      <c r="S294" s="10" t="e">
        <f t="shared" si="135"/>
        <v>#REF!</v>
      </c>
      <c r="T294" s="10" t="e">
        <f t="shared" si="136"/>
        <v>#REF!</v>
      </c>
      <c r="U294" s="17" t="e">
        <f>IF(Audit!#REF!="","",VLOOKUP(Audit!#REF!,$W$26:$X$35,2,FALSE)) &amp; Audit!#REF! &amp; IF(Audit!#REF!="","",IF(Audit!#REF!&lt;=1.4,VLOOKUP(Audit!#REF!,$W$38:X339,2,FALSE),VLOOKUP(Audit!#REF!,$W$51:$X$61,2,FALSE))) &amp; IF(Audit!#REF!="","",VLOOKUP(Audit!#REF!,$Y$26:$Z$35,2,FALSE) &amp; Audit!#REF! &amp; IF(Audit!#REF!="","",IF(Audit!#REF!&lt;=1.4,VLOOKUP(Audit!#REF!,$Y$38:$Z$48,2,FALSE),VLOOKUP(Audit!#REF!,$Y$51:$Z$61,2,FALSE))))</f>
        <v>#REF!</v>
      </c>
      <c r="V294" s="21"/>
      <c r="AH294" s="49" t="e">
        <f>Audit!#REF!</f>
        <v>#REF!</v>
      </c>
      <c r="AI294" s="50" t="e">
        <f>VLOOKUP(Audit!#REF!,$V$3:$AE$12,2,FALSE)&amp; IF(Audit!#REF!=10,Audit!#REF!,"")</f>
        <v>#REF!</v>
      </c>
      <c r="AJ294" s="50" t="e">
        <f>VLOOKUP(Audit!#REF!,$V$13:$AE$22,2,FALSE)&amp; IF(Audit!#REF!=10,Audit!#REF!,"")</f>
        <v>#REF!</v>
      </c>
      <c r="AK294" s="47" t="e">
        <f t="shared" si="137"/>
        <v>#REF!</v>
      </c>
      <c r="AL294" s="50" t="e">
        <f>VLOOKUP(Audit!#REF!,$V$3:$AE$12,3,FALSE)&amp; IF(Audit!#REF!=10,Audit!#REF!,"")</f>
        <v>#REF!</v>
      </c>
      <c r="AM294" s="50" t="e">
        <f>VLOOKUP(Audit!#REF!,$V$13:$AE$22,3,FALSE)&amp; IF(Audit!#REF!=10,Audit!#REF!,"")</f>
        <v>#REF!</v>
      </c>
      <c r="AN294" s="47" t="e">
        <f t="shared" si="138"/>
        <v>#REF!</v>
      </c>
      <c r="AO294" s="50" t="e">
        <f>VLOOKUP(Audit!#REF!,$V$3:$AE$12,4,FALSE) &amp;  Audit!#REF! &amp; IF(Audit!#REF!=10,Audit!#REF!,"")</f>
        <v>#REF!</v>
      </c>
      <c r="AP294" s="50" t="e">
        <f>VLOOKUP(Audit!#REF!,$V$13:$AE$22,4,FALSE)&amp; IF(Audit!#REF!=10,Audit!#REF!,"")</f>
        <v>#REF!</v>
      </c>
      <c r="AQ294" s="47" t="e">
        <f t="shared" si="139"/>
        <v>#REF!</v>
      </c>
      <c r="AR294" s="50" t="e">
        <f>VLOOKUP(Audit!#REF!,$V$3:$AE$12,5,FALSE)&amp; IF(Audit!#REF!=10,Audit!#REF!,"")</f>
        <v>#REF!</v>
      </c>
      <c r="AS294" s="50" t="e">
        <f>VLOOKUP(Audit!#REF!,$V$13:$AE$22,5,FALSE)&amp; IF(Audit!#REF!=10,Audit!#REF!,"")</f>
        <v>#REF!</v>
      </c>
      <c r="AT294" s="47" t="e">
        <f t="shared" si="140"/>
        <v>#REF!</v>
      </c>
      <c r="AU294" s="50" t="e">
        <f>VLOOKUP(Audit!#REF!,$V$3:$AE$12,6,FALSE)&amp; IF(Audit!#REF!=10,Audit!#REF!,"")</f>
        <v>#REF!</v>
      </c>
      <c r="AV294" s="50" t="e">
        <f>VLOOKUP(Audit!#REF!,$V$13:$AE$22,6,FALSE)&amp; IF(Audit!#REF!=10,Audit!#REF!,"")</f>
        <v>#REF!</v>
      </c>
      <c r="AW294" s="47" t="e">
        <f t="shared" si="141"/>
        <v>#REF!</v>
      </c>
      <c r="AX294" s="50" t="e">
        <f>VLOOKUP(Audit!#REF!,$V$3:$AE$12,7,FALSE)&amp; IF(Audit!#REF!=10,Audit!#REF!,"")</f>
        <v>#REF!</v>
      </c>
      <c r="AY294" s="50" t="e">
        <f>VLOOKUP(Audit!#REF!,$V$13:$AE$22,7,FALSE) &amp; IF(Audit!#REF!=10,Audit!#REF!,"")</f>
        <v>#REF!</v>
      </c>
      <c r="AZ294" s="47" t="e">
        <f t="shared" si="142"/>
        <v>#REF!</v>
      </c>
      <c r="BA294" s="50" t="e">
        <f>VLOOKUP(Audit!#REF!,$V$3:$AE$12,8,FALSE)&amp; Audit!#REF! &amp; IF(Audit!#REF!=10,Audit!#REF!,"")</f>
        <v>#REF!</v>
      </c>
      <c r="BB294" s="50" t="e">
        <f>VLOOKUP(Audit!#REF!,$V$13:$AE$22,8,FALSE) &amp; IF(Audit!#REF!=10,Audit!#REF!,"")</f>
        <v>#REF!</v>
      </c>
      <c r="BC294" s="47" t="e">
        <f t="shared" si="143"/>
        <v>#REF!</v>
      </c>
      <c r="BD294" s="50" t="e">
        <f>VLOOKUP(Audit!#REF!,$V$3:$AE$12,9,FALSE)&amp; IF(Audit!#REF!=10,Audit!#REF!,"")</f>
        <v>#REF!</v>
      </c>
      <c r="BE294" s="50" t="e">
        <f>VLOOKUP(Audit!#REF!,$V$13:$AE$22,9,FALSE) &amp; IF(Audit!#REF!=10,Audit!#REF!,"") &amp; IF(Audit!#REF!&lt;&gt;1,U294,"")</f>
        <v>#REF!</v>
      </c>
      <c r="BF294" s="47" t="e">
        <f t="shared" si="144"/>
        <v>#REF!</v>
      </c>
      <c r="BG294" s="50" t="e">
        <f>VLOOKUP(Audit!#REF!,$V$3:$AE$12,10,FALSE) &amp; Audit!#REF! &amp; IF(Audit!#REF!=10,Audit!#REF!,"")</f>
        <v>#REF!</v>
      </c>
      <c r="BH294" s="50" t="e">
        <f>VLOOKUP(Audit!#REF!,$V$13:$AE$22,10,FALSE) &amp; IF(Audit!#REF!=10,Audit!#REF!,"") &amp; IF(Audit!#REF!&lt;&gt;1,U294,"")</f>
        <v>#REF!</v>
      </c>
      <c r="BI294" s="47" t="e">
        <f t="shared" si="145"/>
        <v>#REF!</v>
      </c>
      <c r="BJ294" s="48" t="str">
        <f t="shared" si="146"/>
        <v/>
      </c>
      <c r="BK294" s="48" t="str">
        <f t="shared" si="147"/>
        <v/>
      </c>
      <c r="BL294" s="48" t="str">
        <f t="shared" si="148"/>
        <v/>
      </c>
      <c r="BM294" s="48" t="str">
        <f t="shared" si="149"/>
        <v/>
      </c>
      <c r="BN294" s="48" t="str">
        <f t="shared" si="150"/>
        <v/>
      </c>
      <c r="BO294" s="48" t="str">
        <f t="shared" si="151"/>
        <v/>
      </c>
      <c r="BP294" s="48" t="str">
        <f t="shared" si="152"/>
        <v/>
      </c>
      <c r="BQ294" s="48" t="str">
        <f t="shared" si="153"/>
        <v/>
      </c>
      <c r="BR294" s="48" t="str">
        <f t="shared" si="154"/>
        <v/>
      </c>
      <c r="BS294" s="48" t="str">
        <f t="shared" si="155"/>
        <v/>
      </c>
      <c r="BT294" s="48" t="str">
        <f t="shared" si="156"/>
        <v/>
      </c>
      <c r="BU294" s="48" t="str">
        <f t="shared" si="157"/>
        <v/>
      </c>
    </row>
    <row r="295" spans="1:73">
      <c r="A295" s="10" t="e">
        <f>Audit!#REF!</f>
        <v>#REF!</v>
      </c>
      <c r="B295" s="10" t="e">
        <f t="shared" si="158"/>
        <v>#REF!</v>
      </c>
      <c r="C295" s="17" t="e">
        <f>VLOOKUP(Audit!#REF!,$V$3:$AE$12,2,FALSE) &amp; VLOOKUP(Audit!#REF!,$V$13:$AE$22,2,FALSE)&amp; IF(Audit!#REF!=10,Audit!#REF!&amp;Audit!#REF!,"")</f>
        <v>#REF!</v>
      </c>
      <c r="D295" s="17" t="e">
        <f>VLOOKUP(Audit!#REF!,$V$3:$AE$12,3,FALSE) &amp; VLOOKUP(Audit!#REF!,$V$13:$AE$22,3,FALSE) &amp;IF(Audit!#REF!=10,Audit!#REF!&amp;Audit!#REF!,"")</f>
        <v>#REF!</v>
      </c>
      <c r="E295" s="17" t="e">
        <f>VLOOKUP(Audit!#REF!,$V$3:$AE$12,4,FALSE)&amp; Audit!#REF! &amp; VLOOKUP(Audit!#REF!,$V$13:$AE$22,4,FALSE)&amp; IF(Audit!#REF!=10,Audit!#REF!&amp;Audit!#REF!,"")</f>
        <v>#REF!</v>
      </c>
      <c r="F295" s="17" t="e">
        <f>VLOOKUP(Audit!#REF!,$V$3:$AE$12,5,FALSE) &amp; VLOOKUP(Audit!#REF!,$V$13:$AE$22,5,FALSE)&amp; IF(Audit!#REF!=10,Audit!#REF!&amp;Audit!#REF!,"")</f>
        <v>#REF!</v>
      </c>
      <c r="G295" s="17" t="e">
        <f>VLOOKUP(Audit!#REF!,$V$3:$AE$12,6,FALSE) &amp; VLOOKUP(Audit!#REF!,$V$13:$AE$22,6,FALSE)&amp; IF(Audit!#REF!=10,Audit!#REF!&amp;Audit!#REF!,"")</f>
        <v>#REF!</v>
      </c>
      <c r="H295" s="17" t="e">
        <f>VLOOKUP(Audit!#REF!,$V$3:$AE$12,7,FALSE) &amp; VLOOKUP(Audit!#REF!,$V$13:$AE$22,7,FALSE)&amp;IF(Audit!#REF!=10,Audit!#REF!&amp;Audit!#REF!,"")</f>
        <v>#REF!</v>
      </c>
      <c r="I295" s="17" t="e">
        <f>VLOOKUP(Audit!#REF!,$V$3:$AE$12,8,FALSE) &amp; Audit!#REF! &amp; VLOOKUP(Audit!#REF!,$V$13:$AE$22,8,FALSE)&amp;IF(Audit!#REF!=10,Audit!#REF!&amp;Audit!#REF!,"")</f>
        <v>#REF!</v>
      </c>
      <c r="J295" s="17" t="e">
        <f>VLOOKUP(Audit!#REF!,$V$3:$AE$12,9,FALSE) &amp; VLOOKUP(Audit!#REF!,$V$13:$AE$22,9,FALSE) &amp; IF(Audit!#REF!=10,Audit!#REF!&amp;Audit!#REF!,"") &amp; IF(Audit!#REF!&lt;&gt;1,U295,"")</f>
        <v>#REF!</v>
      </c>
      <c r="K295" s="17" t="e">
        <f>VLOOKUP(Audit!#REF!,$V$3:$AE$12,10,FALSE) &amp; Audit!#REF! &amp; VLOOKUP(Audit!#REF!,$V$13:$AE$22,10,FALSE) &amp; IF(Audit!#REF!=10,Audit!#REF!&amp;Audit!#REF!,"") &amp; IF(Audit!#REF!&lt;&gt;1,U295,"")</f>
        <v>#REF!</v>
      </c>
      <c r="L295" s="10" t="e">
        <f>Audit!#REF!</f>
        <v>#REF!</v>
      </c>
      <c r="M295" s="10" t="e">
        <f t="shared" si="129"/>
        <v>#REF!</v>
      </c>
      <c r="N295" s="10" t="e">
        <f t="shared" si="130"/>
        <v>#REF!</v>
      </c>
      <c r="O295" s="10" t="e">
        <f t="shared" si="131"/>
        <v>#REF!</v>
      </c>
      <c r="P295" s="10" t="e">
        <f t="shared" si="132"/>
        <v>#REF!</v>
      </c>
      <c r="Q295" s="10" t="e">
        <f t="shared" si="133"/>
        <v>#REF!</v>
      </c>
      <c r="R295" s="10" t="e">
        <f t="shared" si="134"/>
        <v>#REF!</v>
      </c>
      <c r="S295" s="10" t="e">
        <f t="shared" si="135"/>
        <v>#REF!</v>
      </c>
      <c r="T295" s="10" t="e">
        <f t="shared" si="136"/>
        <v>#REF!</v>
      </c>
      <c r="U295" s="17" t="e">
        <f>IF(Audit!#REF!="","",VLOOKUP(Audit!#REF!,$W$26:$X$35,2,FALSE)) &amp; Audit!#REF! &amp; IF(Audit!#REF!="","",IF(Audit!#REF!&lt;=1.4,VLOOKUP(Audit!#REF!,$W$38:X340,2,FALSE),VLOOKUP(Audit!#REF!,$W$51:$X$61,2,FALSE))) &amp; IF(Audit!#REF!="","",VLOOKUP(Audit!#REF!,$Y$26:$Z$35,2,FALSE) &amp; Audit!#REF! &amp; IF(Audit!#REF!="","",IF(Audit!#REF!&lt;=1.4,VLOOKUP(Audit!#REF!,$Y$38:$Z$48,2,FALSE),VLOOKUP(Audit!#REF!,$Y$51:$Z$61,2,FALSE))))</f>
        <v>#REF!</v>
      </c>
      <c r="V295" s="21"/>
      <c r="AH295" s="49" t="e">
        <f>Audit!#REF!</f>
        <v>#REF!</v>
      </c>
      <c r="AI295" s="50" t="e">
        <f>VLOOKUP(Audit!#REF!,$V$3:$AE$12,2,FALSE)&amp; IF(Audit!#REF!=10,Audit!#REF!,"")</f>
        <v>#REF!</v>
      </c>
      <c r="AJ295" s="50" t="e">
        <f>VLOOKUP(Audit!#REF!,$V$13:$AE$22,2,FALSE)&amp; IF(Audit!#REF!=10,Audit!#REF!,"")</f>
        <v>#REF!</v>
      </c>
      <c r="AK295" s="47" t="e">
        <f t="shared" si="137"/>
        <v>#REF!</v>
      </c>
      <c r="AL295" s="50" t="e">
        <f>VLOOKUP(Audit!#REF!,$V$3:$AE$12,3,FALSE)&amp; IF(Audit!#REF!=10,Audit!#REF!,"")</f>
        <v>#REF!</v>
      </c>
      <c r="AM295" s="50" t="e">
        <f>VLOOKUP(Audit!#REF!,$V$13:$AE$22,3,FALSE)&amp; IF(Audit!#REF!=10,Audit!#REF!,"")</f>
        <v>#REF!</v>
      </c>
      <c r="AN295" s="47" t="e">
        <f t="shared" si="138"/>
        <v>#REF!</v>
      </c>
      <c r="AO295" s="50" t="e">
        <f>VLOOKUP(Audit!#REF!,$V$3:$AE$12,4,FALSE) &amp;  Audit!#REF! &amp; IF(Audit!#REF!=10,Audit!#REF!,"")</f>
        <v>#REF!</v>
      </c>
      <c r="AP295" s="50" t="e">
        <f>VLOOKUP(Audit!#REF!,$V$13:$AE$22,4,FALSE)&amp; IF(Audit!#REF!=10,Audit!#REF!,"")</f>
        <v>#REF!</v>
      </c>
      <c r="AQ295" s="47" t="e">
        <f t="shared" si="139"/>
        <v>#REF!</v>
      </c>
      <c r="AR295" s="50" t="e">
        <f>VLOOKUP(Audit!#REF!,$V$3:$AE$12,5,FALSE)&amp; IF(Audit!#REF!=10,Audit!#REF!,"")</f>
        <v>#REF!</v>
      </c>
      <c r="AS295" s="50" t="e">
        <f>VLOOKUP(Audit!#REF!,$V$13:$AE$22,5,FALSE)&amp; IF(Audit!#REF!=10,Audit!#REF!,"")</f>
        <v>#REF!</v>
      </c>
      <c r="AT295" s="47" t="e">
        <f t="shared" si="140"/>
        <v>#REF!</v>
      </c>
      <c r="AU295" s="50" t="e">
        <f>VLOOKUP(Audit!#REF!,$V$3:$AE$12,6,FALSE)&amp; IF(Audit!#REF!=10,Audit!#REF!,"")</f>
        <v>#REF!</v>
      </c>
      <c r="AV295" s="50" t="e">
        <f>VLOOKUP(Audit!#REF!,$V$13:$AE$22,6,FALSE)&amp; IF(Audit!#REF!=10,Audit!#REF!,"")</f>
        <v>#REF!</v>
      </c>
      <c r="AW295" s="47" t="e">
        <f t="shared" si="141"/>
        <v>#REF!</v>
      </c>
      <c r="AX295" s="50" t="e">
        <f>VLOOKUP(Audit!#REF!,$V$3:$AE$12,7,FALSE)&amp; IF(Audit!#REF!=10,Audit!#REF!,"")</f>
        <v>#REF!</v>
      </c>
      <c r="AY295" s="50" t="e">
        <f>VLOOKUP(Audit!#REF!,$V$13:$AE$22,7,FALSE) &amp; IF(Audit!#REF!=10,Audit!#REF!,"")</f>
        <v>#REF!</v>
      </c>
      <c r="AZ295" s="47" t="e">
        <f t="shared" si="142"/>
        <v>#REF!</v>
      </c>
      <c r="BA295" s="50" t="e">
        <f>VLOOKUP(Audit!#REF!,$V$3:$AE$12,8,FALSE)&amp; Audit!#REF! &amp; IF(Audit!#REF!=10,Audit!#REF!,"")</f>
        <v>#REF!</v>
      </c>
      <c r="BB295" s="50" t="e">
        <f>VLOOKUP(Audit!#REF!,$V$13:$AE$22,8,FALSE) &amp; IF(Audit!#REF!=10,Audit!#REF!,"")</f>
        <v>#REF!</v>
      </c>
      <c r="BC295" s="47" t="e">
        <f t="shared" si="143"/>
        <v>#REF!</v>
      </c>
      <c r="BD295" s="50" t="e">
        <f>VLOOKUP(Audit!#REF!,$V$3:$AE$12,9,FALSE)&amp; IF(Audit!#REF!=10,Audit!#REF!,"")</f>
        <v>#REF!</v>
      </c>
      <c r="BE295" s="50" t="e">
        <f>VLOOKUP(Audit!#REF!,$V$13:$AE$22,9,FALSE) &amp; IF(Audit!#REF!=10,Audit!#REF!,"") &amp; IF(Audit!#REF!&lt;&gt;1,U295,"")</f>
        <v>#REF!</v>
      </c>
      <c r="BF295" s="47" t="e">
        <f t="shared" si="144"/>
        <v>#REF!</v>
      </c>
      <c r="BG295" s="50" t="e">
        <f>VLOOKUP(Audit!#REF!,$V$3:$AE$12,10,FALSE) &amp; Audit!#REF! &amp; IF(Audit!#REF!=10,Audit!#REF!,"")</f>
        <v>#REF!</v>
      </c>
      <c r="BH295" s="50" t="e">
        <f>VLOOKUP(Audit!#REF!,$V$13:$AE$22,10,FALSE) &amp; IF(Audit!#REF!=10,Audit!#REF!,"") &amp; IF(Audit!#REF!&lt;&gt;1,U295,"")</f>
        <v>#REF!</v>
      </c>
      <c r="BI295" s="47" t="e">
        <f t="shared" si="145"/>
        <v>#REF!</v>
      </c>
      <c r="BJ295" s="48" t="str">
        <f t="shared" si="146"/>
        <v/>
      </c>
      <c r="BK295" s="48" t="str">
        <f t="shared" si="147"/>
        <v/>
      </c>
      <c r="BL295" s="48" t="str">
        <f t="shared" si="148"/>
        <v/>
      </c>
      <c r="BM295" s="48" t="str">
        <f t="shared" si="149"/>
        <v/>
      </c>
      <c r="BN295" s="48" t="str">
        <f t="shared" si="150"/>
        <v/>
      </c>
      <c r="BO295" s="48" t="str">
        <f t="shared" si="151"/>
        <v/>
      </c>
      <c r="BP295" s="48" t="str">
        <f t="shared" si="152"/>
        <v/>
      </c>
      <c r="BQ295" s="48" t="str">
        <f t="shared" si="153"/>
        <v/>
      </c>
      <c r="BR295" s="48" t="str">
        <f t="shared" si="154"/>
        <v/>
      </c>
      <c r="BS295" s="48" t="str">
        <f t="shared" si="155"/>
        <v/>
      </c>
      <c r="BT295" s="48" t="str">
        <f t="shared" si="156"/>
        <v/>
      </c>
      <c r="BU295" s="48" t="str">
        <f t="shared" si="157"/>
        <v/>
      </c>
    </row>
    <row r="296" spans="1:73">
      <c r="A296" s="10" t="e">
        <f>Audit!#REF!</f>
        <v>#REF!</v>
      </c>
      <c r="B296" s="10" t="e">
        <f t="shared" si="158"/>
        <v>#REF!</v>
      </c>
      <c r="C296" s="17" t="e">
        <f>VLOOKUP(Audit!#REF!,$V$3:$AE$12,2,FALSE) &amp; VLOOKUP(Audit!#REF!,$V$13:$AE$22,2,FALSE)&amp; IF(Audit!#REF!=10,Audit!#REF!&amp;Audit!#REF!,"")</f>
        <v>#REF!</v>
      </c>
      <c r="D296" s="17" t="e">
        <f>VLOOKUP(Audit!#REF!,$V$3:$AE$12,3,FALSE) &amp; VLOOKUP(Audit!#REF!,$V$13:$AE$22,3,FALSE) &amp;IF(Audit!#REF!=10,Audit!#REF!&amp;Audit!#REF!,"")</f>
        <v>#REF!</v>
      </c>
      <c r="E296" s="17" t="e">
        <f>VLOOKUP(Audit!#REF!,$V$3:$AE$12,4,FALSE)&amp; Audit!#REF! &amp; VLOOKUP(Audit!#REF!,$V$13:$AE$22,4,FALSE)&amp; IF(Audit!#REF!=10,Audit!#REF!&amp;Audit!#REF!,"")</f>
        <v>#REF!</v>
      </c>
      <c r="F296" s="17" t="e">
        <f>VLOOKUP(Audit!#REF!,$V$3:$AE$12,5,FALSE) &amp; VLOOKUP(Audit!#REF!,$V$13:$AE$22,5,FALSE)&amp; IF(Audit!#REF!=10,Audit!#REF!&amp;Audit!#REF!,"")</f>
        <v>#REF!</v>
      </c>
      <c r="G296" s="17" t="e">
        <f>VLOOKUP(Audit!#REF!,$V$3:$AE$12,6,FALSE) &amp; VLOOKUP(Audit!#REF!,$V$13:$AE$22,6,FALSE)&amp; IF(Audit!#REF!=10,Audit!#REF!&amp;Audit!#REF!,"")</f>
        <v>#REF!</v>
      </c>
      <c r="H296" s="17" t="e">
        <f>VLOOKUP(Audit!#REF!,$V$3:$AE$12,7,FALSE) &amp; VLOOKUP(Audit!#REF!,$V$13:$AE$22,7,FALSE)&amp;IF(Audit!#REF!=10,Audit!#REF!&amp;Audit!#REF!,"")</f>
        <v>#REF!</v>
      </c>
      <c r="I296" s="17" t="e">
        <f>VLOOKUP(Audit!#REF!,$V$3:$AE$12,8,FALSE) &amp; Audit!#REF! &amp; VLOOKUP(Audit!#REF!,$V$13:$AE$22,8,FALSE)&amp;IF(Audit!#REF!=10,Audit!#REF!&amp;Audit!#REF!,"")</f>
        <v>#REF!</v>
      </c>
      <c r="J296" s="17" t="e">
        <f>VLOOKUP(Audit!#REF!,$V$3:$AE$12,9,FALSE) &amp; VLOOKUP(Audit!#REF!,$V$13:$AE$22,9,FALSE) &amp; IF(Audit!#REF!=10,Audit!#REF!&amp;Audit!#REF!,"") &amp; IF(Audit!#REF!&lt;&gt;1,U296,"")</f>
        <v>#REF!</v>
      </c>
      <c r="K296" s="17" t="e">
        <f>VLOOKUP(Audit!#REF!,$V$3:$AE$12,10,FALSE) &amp; Audit!#REF! &amp; VLOOKUP(Audit!#REF!,$V$13:$AE$22,10,FALSE) &amp; IF(Audit!#REF!=10,Audit!#REF!&amp;Audit!#REF!,"") &amp; IF(Audit!#REF!&lt;&gt;1,U296,"")</f>
        <v>#REF!</v>
      </c>
      <c r="L296" s="10" t="e">
        <f>Audit!#REF!</f>
        <v>#REF!</v>
      </c>
      <c r="M296" s="10" t="e">
        <f t="shared" si="129"/>
        <v>#REF!</v>
      </c>
      <c r="N296" s="10" t="e">
        <f t="shared" si="130"/>
        <v>#REF!</v>
      </c>
      <c r="O296" s="10" t="e">
        <f t="shared" si="131"/>
        <v>#REF!</v>
      </c>
      <c r="P296" s="10" t="e">
        <f t="shared" si="132"/>
        <v>#REF!</v>
      </c>
      <c r="Q296" s="10" t="e">
        <f t="shared" si="133"/>
        <v>#REF!</v>
      </c>
      <c r="R296" s="10" t="e">
        <f t="shared" si="134"/>
        <v>#REF!</v>
      </c>
      <c r="S296" s="10" t="e">
        <f t="shared" si="135"/>
        <v>#REF!</v>
      </c>
      <c r="T296" s="10" t="e">
        <f t="shared" si="136"/>
        <v>#REF!</v>
      </c>
      <c r="U296" s="17" t="e">
        <f>IF(Audit!#REF!="","",VLOOKUP(Audit!#REF!,$W$26:$X$35,2,FALSE)) &amp; Audit!#REF! &amp; IF(Audit!#REF!="","",IF(Audit!#REF!&lt;=1.4,VLOOKUP(Audit!#REF!,$W$38:X341,2,FALSE),VLOOKUP(Audit!#REF!,$W$51:$X$61,2,FALSE))) &amp; IF(Audit!#REF!="","",VLOOKUP(Audit!#REF!,$Y$26:$Z$35,2,FALSE) &amp; Audit!#REF! &amp; IF(Audit!#REF!="","",IF(Audit!#REF!&lt;=1.4,VLOOKUP(Audit!#REF!,$Y$38:$Z$48,2,FALSE),VLOOKUP(Audit!#REF!,$Y$51:$Z$61,2,FALSE))))</f>
        <v>#REF!</v>
      </c>
      <c r="V296" s="21"/>
      <c r="AH296" s="49" t="e">
        <f>Audit!#REF!</f>
        <v>#REF!</v>
      </c>
      <c r="AI296" s="50" t="e">
        <f>VLOOKUP(Audit!#REF!,$V$3:$AE$12,2,FALSE)&amp; IF(Audit!#REF!=10,Audit!#REF!,"")</f>
        <v>#REF!</v>
      </c>
      <c r="AJ296" s="50" t="e">
        <f>VLOOKUP(Audit!#REF!,$V$13:$AE$22,2,FALSE)&amp; IF(Audit!#REF!=10,Audit!#REF!,"")</f>
        <v>#REF!</v>
      </c>
      <c r="AK296" s="47" t="e">
        <f t="shared" si="137"/>
        <v>#REF!</v>
      </c>
      <c r="AL296" s="50" t="e">
        <f>VLOOKUP(Audit!#REF!,$V$3:$AE$12,3,FALSE)&amp; IF(Audit!#REF!=10,Audit!#REF!,"")</f>
        <v>#REF!</v>
      </c>
      <c r="AM296" s="50" t="e">
        <f>VLOOKUP(Audit!#REF!,$V$13:$AE$22,3,FALSE)&amp; IF(Audit!#REF!=10,Audit!#REF!,"")</f>
        <v>#REF!</v>
      </c>
      <c r="AN296" s="47" t="e">
        <f t="shared" si="138"/>
        <v>#REF!</v>
      </c>
      <c r="AO296" s="50" t="e">
        <f>VLOOKUP(Audit!#REF!,$V$3:$AE$12,4,FALSE) &amp;  Audit!#REF! &amp; IF(Audit!#REF!=10,Audit!#REF!,"")</f>
        <v>#REF!</v>
      </c>
      <c r="AP296" s="50" t="e">
        <f>VLOOKUP(Audit!#REF!,$V$13:$AE$22,4,FALSE)&amp; IF(Audit!#REF!=10,Audit!#REF!,"")</f>
        <v>#REF!</v>
      </c>
      <c r="AQ296" s="47" t="e">
        <f t="shared" si="139"/>
        <v>#REF!</v>
      </c>
      <c r="AR296" s="50" t="e">
        <f>VLOOKUP(Audit!#REF!,$V$3:$AE$12,5,FALSE)&amp; IF(Audit!#REF!=10,Audit!#REF!,"")</f>
        <v>#REF!</v>
      </c>
      <c r="AS296" s="50" t="e">
        <f>VLOOKUP(Audit!#REF!,$V$13:$AE$22,5,FALSE)&amp; IF(Audit!#REF!=10,Audit!#REF!,"")</f>
        <v>#REF!</v>
      </c>
      <c r="AT296" s="47" t="e">
        <f t="shared" si="140"/>
        <v>#REF!</v>
      </c>
      <c r="AU296" s="50" t="e">
        <f>VLOOKUP(Audit!#REF!,$V$3:$AE$12,6,FALSE)&amp; IF(Audit!#REF!=10,Audit!#REF!,"")</f>
        <v>#REF!</v>
      </c>
      <c r="AV296" s="50" t="e">
        <f>VLOOKUP(Audit!#REF!,$V$13:$AE$22,6,FALSE)&amp; IF(Audit!#REF!=10,Audit!#REF!,"")</f>
        <v>#REF!</v>
      </c>
      <c r="AW296" s="47" t="e">
        <f t="shared" si="141"/>
        <v>#REF!</v>
      </c>
      <c r="AX296" s="50" t="e">
        <f>VLOOKUP(Audit!#REF!,$V$3:$AE$12,7,FALSE)&amp; IF(Audit!#REF!=10,Audit!#REF!,"")</f>
        <v>#REF!</v>
      </c>
      <c r="AY296" s="50" t="e">
        <f>VLOOKUP(Audit!#REF!,$V$13:$AE$22,7,FALSE) &amp; IF(Audit!#REF!=10,Audit!#REF!,"")</f>
        <v>#REF!</v>
      </c>
      <c r="AZ296" s="47" t="e">
        <f t="shared" si="142"/>
        <v>#REF!</v>
      </c>
      <c r="BA296" s="50" t="e">
        <f>VLOOKUP(Audit!#REF!,$V$3:$AE$12,8,FALSE)&amp; Audit!#REF! &amp; IF(Audit!#REF!=10,Audit!#REF!,"")</f>
        <v>#REF!</v>
      </c>
      <c r="BB296" s="50" t="e">
        <f>VLOOKUP(Audit!#REF!,$V$13:$AE$22,8,FALSE) &amp; IF(Audit!#REF!=10,Audit!#REF!,"")</f>
        <v>#REF!</v>
      </c>
      <c r="BC296" s="47" t="e">
        <f t="shared" si="143"/>
        <v>#REF!</v>
      </c>
      <c r="BD296" s="50" t="e">
        <f>VLOOKUP(Audit!#REF!,$V$3:$AE$12,9,FALSE)&amp; IF(Audit!#REF!=10,Audit!#REF!,"")</f>
        <v>#REF!</v>
      </c>
      <c r="BE296" s="50" t="e">
        <f>VLOOKUP(Audit!#REF!,$V$13:$AE$22,9,FALSE) &amp; IF(Audit!#REF!=10,Audit!#REF!,"") &amp; IF(Audit!#REF!&lt;&gt;1,U296,"")</f>
        <v>#REF!</v>
      </c>
      <c r="BF296" s="47" t="e">
        <f t="shared" si="144"/>
        <v>#REF!</v>
      </c>
      <c r="BG296" s="50" t="e">
        <f>VLOOKUP(Audit!#REF!,$V$3:$AE$12,10,FALSE) &amp; Audit!#REF! &amp; IF(Audit!#REF!=10,Audit!#REF!,"")</f>
        <v>#REF!</v>
      </c>
      <c r="BH296" s="50" t="e">
        <f>VLOOKUP(Audit!#REF!,$V$13:$AE$22,10,FALSE) &amp; IF(Audit!#REF!=10,Audit!#REF!,"") &amp; IF(Audit!#REF!&lt;&gt;1,U296,"")</f>
        <v>#REF!</v>
      </c>
      <c r="BI296" s="47" t="e">
        <f t="shared" si="145"/>
        <v>#REF!</v>
      </c>
      <c r="BJ296" s="48" t="str">
        <f t="shared" si="146"/>
        <v/>
      </c>
      <c r="BK296" s="48" t="str">
        <f t="shared" si="147"/>
        <v/>
      </c>
      <c r="BL296" s="48" t="str">
        <f t="shared" si="148"/>
        <v/>
      </c>
      <c r="BM296" s="48" t="str">
        <f t="shared" si="149"/>
        <v/>
      </c>
      <c r="BN296" s="48" t="str">
        <f t="shared" si="150"/>
        <v/>
      </c>
      <c r="BO296" s="48" t="str">
        <f t="shared" si="151"/>
        <v/>
      </c>
      <c r="BP296" s="48" t="str">
        <f t="shared" si="152"/>
        <v/>
      </c>
      <c r="BQ296" s="48" t="str">
        <f t="shared" si="153"/>
        <v/>
      </c>
      <c r="BR296" s="48" t="str">
        <f t="shared" si="154"/>
        <v/>
      </c>
      <c r="BS296" s="48" t="str">
        <f t="shared" si="155"/>
        <v/>
      </c>
      <c r="BT296" s="48" t="str">
        <f t="shared" si="156"/>
        <v/>
      </c>
      <c r="BU296" s="48" t="str">
        <f t="shared" si="157"/>
        <v/>
      </c>
    </row>
    <row r="297" spans="1:73">
      <c r="A297" s="10" t="e">
        <f>Audit!#REF!</f>
        <v>#REF!</v>
      </c>
      <c r="B297" s="10" t="e">
        <f t="shared" si="158"/>
        <v>#REF!</v>
      </c>
      <c r="C297" s="17" t="e">
        <f>VLOOKUP(Audit!#REF!,$V$3:$AE$12,2,FALSE) &amp; VLOOKUP(Audit!#REF!,$V$13:$AE$22,2,FALSE)&amp; IF(Audit!#REF!=10,Audit!#REF!&amp;Audit!#REF!,"")</f>
        <v>#REF!</v>
      </c>
      <c r="D297" s="17" t="e">
        <f>VLOOKUP(Audit!#REF!,$V$3:$AE$12,3,FALSE) &amp; VLOOKUP(Audit!#REF!,$V$13:$AE$22,3,FALSE) &amp;IF(Audit!#REF!=10,Audit!#REF!&amp;Audit!#REF!,"")</f>
        <v>#REF!</v>
      </c>
      <c r="E297" s="17" t="e">
        <f>VLOOKUP(Audit!#REF!,$V$3:$AE$12,4,FALSE)&amp; Audit!#REF! &amp; VLOOKUP(Audit!#REF!,$V$13:$AE$22,4,FALSE)&amp; IF(Audit!#REF!=10,Audit!#REF!&amp;Audit!#REF!,"")</f>
        <v>#REF!</v>
      </c>
      <c r="F297" s="17" t="e">
        <f>VLOOKUP(Audit!#REF!,$V$3:$AE$12,5,FALSE) &amp; VLOOKUP(Audit!#REF!,$V$13:$AE$22,5,FALSE)&amp; IF(Audit!#REF!=10,Audit!#REF!&amp;Audit!#REF!,"")</f>
        <v>#REF!</v>
      </c>
      <c r="G297" s="17" t="e">
        <f>VLOOKUP(Audit!#REF!,$V$3:$AE$12,6,FALSE) &amp; VLOOKUP(Audit!#REF!,$V$13:$AE$22,6,FALSE)&amp; IF(Audit!#REF!=10,Audit!#REF!&amp;Audit!#REF!,"")</f>
        <v>#REF!</v>
      </c>
      <c r="H297" s="17" t="e">
        <f>VLOOKUP(Audit!#REF!,$V$3:$AE$12,7,FALSE) &amp; VLOOKUP(Audit!#REF!,$V$13:$AE$22,7,FALSE)&amp;IF(Audit!#REF!=10,Audit!#REF!&amp;Audit!#REF!,"")</f>
        <v>#REF!</v>
      </c>
      <c r="I297" s="17" t="e">
        <f>VLOOKUP(Audit!#REF!,$V$3:$AE$12,8,FALSE) &amp; Audit!#REF! &amp; VLOOKUP(Audit!#REF!,$V$13:$AE$22,8,FALSE)&amp;IF(Audit!#REF!=10,Audit!#REF!&amp;Audit!#REF!,"")</f>
        <v>#REF!</v>
      </c>
      <c r="J297" s="17" t="e">
        <f>VLOOKUP(Audit!#REF!,$V$3:$AE$12,9,FALSE) &amp; VLOOKUP(Audit!#REF!,$V$13:$AE$22,9,FALSE) &amp; IF(Audit!#REF!=10,Audit!#REF!&amp;Audit!#REF!,"") &amp; IF(Audit!#REF!&lt;&gt;1,U297,"")</f>
        <v>#REF!</v>
      </c>
      <c r="K297" s="17" t="e">
        <f>VLOOKUP(Audit!#REF!,$V$3:$AE$12,10,FALSE) &amp; Audit!#REF! &amp; VLOOKUP(Audit!#REF!,$V$13:$AE$22,10,FALSE) &amp; IF(Audit!#REF!=10,Audit!#REF!&amp;Audit!#REF!,"") &amp; IF(Audit!#REF!&lt;&gt;1,U297,"")</f>
        <v>#REF!</v>
      </c>
      <c r="L297" s="10" t="e">
        <f>Audit!#REF!</f>
        <v>#REF!</v>
      </c>
      <c r="M297" s="10" t="e">
        <f t="shared" si="129"/>
        <v>#REF!</v>
      </c>
      <c r="N297" s="10" t="e">
        <f t="shared" si="130"/>
        <v>#REF!</v>
      </c>
      <c r="O297" s="10" t="e">
        <f t="shared" si="131"/>
        <v>#REF!</v>
      </c>
      <c r="P297" s="10" t="e">
        <f t="shared" si="132"/>
        <v>#REF!</v>
      </c>
      <c r="Q297" s="10" t="e">
        <f t="shared" si="133"/>
        <v>#REF!</v>
      </c>
      <c r="R297" s="10" t="e">
        <f t="shared" si="134"/>
        <v>#REF!</v>
      </c>
      <c r="S297" s="10" t="e">
        <f t="shared" si="135"/>
        <v>#REF!</v>
      </c>
      <c r="T297" s="10" t="e">
        <f t="shared" si="136"/>
        <v>#REF!</v>
      </c>
      <c r="U297" s="17" t="e">
        <f>IF(Audit!#REF!="","",VLOOKUP(Audit!#REF!,$W$26:$X$35,2,FALSE)) &amp; Audit!#REF! &amp; IF(Audit!#REF!="","",IF(Audit!#REF!&lt;=1.4,VLOOKUP(Audit!#REF!,$W$38:X342,2,FALSE),VLOOKUP(Audit!#REF!,$W$51:$X$61,2,FALSE))) &amp; IF(Audit!#REF!="","",VLOOKUP(Audit!#REF!,$Y$26:$Z$35,2,FALSE) &amp; Audit!#REF! &amp; IF(Audit!#REF!="","",IF(Audit!#REF!&lt;=1.4,VLOOKUP(Audit!#REF!,$Y$38:$Z$48,2,FALSE),VLOOKUP(Audit!#REF!,$Y$51:$Z$61,2,FALSE))))</f>
        <v>#REF!</v>
      </c>
      <c r="V297" s="21"/>
      <c r="AH297" s="49" t="e">
        <f>Audit!#REF!</f>
        <v>#REF!</v>
      </c>
      <c r="AI297" s="50" t="e">
        <f>VLOOKUP(Audit!#REF!,$V$3:$AE$12,2,FALSE)&amp; IF(Audit!#REF!=10,Audit!#REF!,"")</f>
        <v>#REF!</v>
      </c>
      <c r="AJ297" s="50" t="e">
        <f>VLOOKUP(Audit!#REF!,$V$13:$AE$22,2,FALSE)&amp; IF(Audit!#REF!=10,Audit!#REF!,"")</f>
        <v>#REF!</v>
      </c>
      <c r="AK297" s="47" t="e">
        <f t="shared" si="137"/>
        <v>#REF!</v>
      </c>
      <c r="AL297" s="50" t="e">
        <f>VLOOKUP(Audit!#REF!,$V$3:$AE$12,3,FALSE)&amp; IF(Audit!#REF!=10,Audit!#REF!,"")</f>
        <v>#REF!</v>
      </c>
      <c r="AM297" s="50" t="e">
        <f>VLOOKUP(Audit!#REF!,$V$13:$AE$22,3,FALSE)&amp; IF(Audit!#REF!=10,Audit!#REF!,"")</f>
        <v>#REF!</v>
      </c>
      <c r="AN297" s="47" t="e">
        <f t="shared" si="138"/>
        <v>#REF!</v>
      </c>
      <c r="AO297" s="50" t="e">
        <f>VLOOKUP(Audit!#REF!,$V$3:$AE$12,4,FALSE) &amp;  Audit!#REF! &amp; IF(Audit!#REF!=10,Audit!#REF!,"")</f>
        <v>#REF!</v>
      </c>
      <c r="AP297" s="50" t="e">
        <f>VLOOKUP(Audit!#REF!,$V$13:$AE$22,4,FALSE)&amp; IF(Audit!#REF!=10,Audit!#REF!,"")</f>
        <v>#REF!</v>
      </c>
      <c r="AQ297" s="47" t="e">
        <f t="shared" si="139"/>
        <v>#REF!</v>
      </c>
      <c r="AR297" s="50" t="e">
        <f>VLOOKUP(Audit!#REF!,$V$3:$AE$12,5,FALSE)&amp; IF(Audit!#REF!=10,Audit!#REF!,"")</f>
        <v>#REF!</v>
      </c>
      <c r="AS297" s="50" t="e">
        <f>VLOOKUP(Audit!#REF!,$V$13:$AE$22,5,FALSE)&amp; IF(Audit!#REF!=10,Audit!#REF!,"")</f>
        <v>#REF!</v>
      </c>
      <c r="AT297" s="47" t="e">
        <f t="shared" si="140"/>
        <v>#REF!</v>
      </c>
      <c r="AU297" s="50" t="e">
        <f>VLOOKUP(Audit!#REF!,$V$3:$AE$12,6,FALSE)&amp; IF(Audit!#REF!=10,Audit!#REF!,"")</f>
        <v>#REF!</v>
      </c>
      <c r="AV297" s="50" t="e">
        <f>VLOOKUP(Audit!#REF!,$V$13:$AE$22,6,FALSE)&amp; IF(Audit!#REF!=10,Audit!#REF!,"")</f>
        <v>#REF!</v>
      </c>
      <c r="AW297" s="47" t="e">
        <f t="shared" si="141"/>
        <v>#REF!</v>
      </c>
      <c r="AX297" s="50" t="e">
        <f>VLOOKUP(Audit!#REF!,$V$3:$AE$12,7,FALSE)&amp; IF(Audit!#REF!=10,Audit!#REF!,"")</f>
        <v>#REF!</v>
      </c>
      <c r="AY297" s="50" t="e">
        <f>VLOOKUP(Audit!#REF!,$V$13:$AE$22,7,FALSE) &amp; IF(Audit!#REF!=10,Audit!#REF!,"")</f>
        <v>#REF!</v>
      </c>
      <c r="AZ297" s="47" t="e">
        <f t="shared" si="142"/>
        <v>#REF!</v>
      </c>
      <c r="BA297" s="50" t="e">
        <f>VLOOKUP(Audit!#REF!,$V$3:$AE$12,8,FALSE)&amp; Audit!#REF! &amp; IF(Audit!#REF!=10,Audit!#REF!,"")</f>
        <v>#REF!</v>
      </c>
      <c r="BB297" s="50" t="e">
        <f>VLOOKUP(Audit!#REF!,$V$13:$AE$22,8,FALSE) &amp; IF(Audit!#REF!=10,Audit!#REF!,"")</f>
        <v>#REF!</v>
      </c>
      <c r="BC297" s="47" t="e">
        <f t="shared" si="143"/>
        <v>#REF!</v>
      </c>
      <c r="BD297" s="50" t="e">
        <f>VLOOKUP(Audit!#REF!,$V$3:$AE$12,9,FALSE)&amp; IF(Audit!#REF!=10,Audit!#REF!,"")</f>
        <v>#REF!</v>
      </c>
      <c r="BE297" s="50" t="e">
        <f>VLOOKUP(Audit!#REF!,$V$13:$AE$22,9,FALSE) &amp; IF(Audit!#REF!=10,Audit!#REF!,"") &amp; IF(Audit!#REF!&lt;&gt;1,U297,"")</f>
        <v>#REF!</v>
      </c>
      <c r="BF297" s="47" t="e">
        <f t="shared" si="144"/>
        <v>#REF!</v>
      </c>
      <c r="BG297" s="50" t="e">
        <f>VLOOKUP(Audit!#REF!,$V$3:$AE$12,10,FALSE) &amp; Audit!#REF! &amp; IF(Audit!#REF!=10,Audit!#REF!,"")</f>
        <v>#REF!</v>
      </c>
      <c r="BH297" s="50" t="e">
        <f>VLOOKUP(Audit!#REF!,$V$13:$AE$22,10,FALSE) &amp; IF(Audit!#REF!=10,Audit!#REF!,"") &amp; IF(Audit!#REF!&lt;&gt;1,U297,"")</f>
        <v>#REF!</v>
      </c>
      <c r="BI297" s="47" t="e">
        <f t="shared" si="145"/>
        <v>#REF!</v>
      </c>
      <c r="BJ297" s="48" t="str">
        <f t="shared" si="146"/>
        <v/>
      </c>
      <c r="BK297" s="48" t="str">
        <f t="shared" si="147"/>
        <v/>
      </c>
      <c r="BL297" s="48" t="str">
        <f t="shared" si="148"/>
        <v/>
      </c>
      <c r="BM297" s="48" t="str">
        <f t="shared" si="149"/>
        <v/>
      </c>
      <c r="BN297" s="48" t="str">
        <f t="shared" si="150"/>
        <v/>
      </c>
      <c r="BO297" s="48" t="str">
        <f t="shared" si="151"/>
        <v/>
      </c>
      <c r="BP297" s="48" t="str">
        <f t="shared" si="152"/>
        <v/>
      </c>
      <c r="BQ297" s="48" t="str">
        <f t="shared" si="153"/>
        <v/>
      </c>
      <c r="BR297" s="48" t="str">
        <f t="shared" si="154"/>
        <v/>
      </c>
      <c r="BS297" s="48" t="str">
        <f t="shared" si="155"/>
        <v/>
      </c>
      <c r="BT297" s="48" t="str">
        <f t="shared" si="156"/>
        <v/>
      </c>
      <c r="BU297" s="48" t="str">
        <f t="shared" si="157"/>
        <v/>
      </c>
    </row>
    <row r="298" spans="1:73">
      <c r="A298" s="10" t="e">
        <f>Audit!#REF!</f>
        <v>#REF!</v>
      </c>
      <c r="B298" s="10" t="e">
        <f t="shared" si="158"/>
        <v>#REF!</v>
      </c>
      <c r="C298" s="17" t="e">
        <f>VLOOKUP(Audit!#REF!,$V$3:$AE$12,2,FALSE) &amp; VLOOKUP(Audit!#REF!,$V$13:$AE$22,2,FALSE)&amp; IF(Audit!#REF!=10,Audit!#REF!&amp;Audit!#REF!,"")</f>
        <v>#REF!</v>
      </c>
      <c r="D298" s="17" t="e">
        <f>VLOOKUP(Audit!#REF!,$V$3:$AE$12,3,FALSE) &amp; VLOOKUP(Audit!#REF!,$V$13:$AE$22,3,FALSE) &amp;IF(Audit!#REF!=10,Audit!#REF!&amp;Audit!#REF!,"")</f>
        <v>#REF!</v>
      </c>
      <c r="E298" s="17" t="e">
        <f>VLOOKUP(Audit!#REF!,$V$3:$AE$12,4,FALSE)&amp; Audit!#REF! &amp; VLOOKUP(Audit!#REF!,$V$13:$AE$22,4,FALSE)&amp; IF(Audit!#REF!=10,Audit!#REF!&amp;Audit!#REF!,"")</f>
        <v>#REF!</v>
      </c>
      <c r="F298" s="17" t="e">
        <f>VLOOKUP(Audit!#REF!,$V$3:$AE$12,5,FALSE) &amp; VLOOKUP(Audit!#REF!,$V$13:$AE$22,5,FALSE)&amp; IF(Audit!#REF!=10,Audit!#REF!&amp;Audit!#REF!,"")</f>
        <v>#REF!</v>
      </c>
      <c r="G298" s="17" t="e">
        <f>VLOOKUP(Audit!#REF!,$V$3:$AE$12,6,FALSE) &amp; VLOOKUP(Audit!#REF!,$V$13:$AE$22,6,FALSE)&amp; IF(Audit!#REF!=10,Audit!#REF!&amp;Audit!#REF!,"")</f>
        <v>#REF!</v>
      </c>
      <c r="H298" s="17" t="e">
        <f>VLOOKUP(Audit!#REF!,$V$3:$AE$12,7,FALSE) &amp; VLOOKUP(Audit!#REF!,$V$13:$AE$22,7,FALSE)&amp;IF(Audit!#REF!=10,Audit!#REF!&amp;Audit!#REF!,"")</f>
        <v>#REF!</v>
      </c>
      <c r="I298" s="17" t="e">
        <f>VLOOKUP(Audit!#REF!,$V$3:$AE$12,8,FALSE) &amp; Audit!#REF! &amp; VLOOKUP(Audit!#REF!,$V$13:$AE$22,8,FALSE)&amp;IF(Audit!#REF!=10,Audit!#REF!&amp;Audit!#REF!,"")</f>
        <v>#REF!</v>
      </c>
      <c r="J298" s="17" t="e">
        <f>VLOOKUP(Audit!#REF!,$V$3:$AE$12,9,FALSE) &amp; VLOOKUP(Audit!#REF!,$V$13:$AE$22,9,FALSE) &amp; IF(Audit!#REF!=10,Audit!#REF!&amp;Audit!#REF!,"") &amp; IF(Audit!#REF!&lt;&gt;1,U298,"")</f>
        <v>#REF!</v>
      </c>
      <c r="K298" s="17" t="e">
        <f>VLOOKUP(Audit!#REF!,$V$3:$AE$12,10,FALSE) &amp; Audit!#REF! &amp; VLOOKUP(Audit!#REF!,$V$13:$AE$22,10,FALSE) &amp; IF(Audit!#REF!=10,Audit!#REF!&amp;Audit!#REF!,"") &amp; IF(Audit!#REF!&lt;&gt;1,U298,"")</f>
        <v>#REF!</v>
      </c>
      <c r="L298" s="10" t="e">
        <f>Audit!#REF!</f>
        <v>#REF!</v>
      </c>
      <c r="M298" s="10" t="e">
        <f t="shared" si="129"/>
        <v>#REF!</v>
      </c>
      <c r="N298" s="10" t="e">
        <f t="shared" si="130"/>
        <v>#REF!</v>
      </c>
      <c r="O298" s="10" t="e">
        <f t="shared" si="131"/>
        <v>#REF!</v>
      </c>
      <c r="P298" s="10" t="e">
        <f t="shared" si="132"/>
        <v>#REF!</v>
      </c>
      <c r="Q298" s="10" t="e">
        <f t="shared" si="133"/>
        <v>#REF!</v>
      </c>
      <c r="R298" s="10" t="e">
        <f t="shared" si="134"/>
        <v>#REF!</v>
      </c>
      <c r="S298" s="10" t="e">
        <f t="shared" si="135"/>
        <v>#REF!</v>
      </c>
      <c r="T298" s="10" t="e">
        <f t="shared" si="136"/>
        <v>#REF!</v>
      </c>
      <c r="U298" s="17" t="e">
        <f>IF(Audit!#REF!="","",VLOOKUP(Audit!#REF!,$W$26:$X$35,2,FALSE)) &amp; Audit!#REF! &amp; IF(Audit!#REF!="","",IF(Audit!#REF!&lt;=1.4,VLOOKUP(Audit!#REF!,$W$38:X343,2,FALSE),VLOOKUP(Audit!#REF!,$W$51:$X$61,2,FALSE))) &amp; IF(Audit!#REF!="","",VLOOKUP(Audit!#REF!,$Y$26:$Z$35,2,FALSE) &amp; Audit!#REF! &amp; IF(Audit!#REF!="","",IF(Audit!#REF!&lt;=1.4,VLOOKUP(Audit!#REF!,$Y$38:$Z$48,2,FALSE),VLOOKUP(Audit!#REF!,$Y$51:$Z$61,2,FALSE))))</f>
        <v>#REF!</v>
      </c>
      <c r="V298" s="21"/>
      <c r="AH298" s="49" t="e">
        <f>Audit!#REF!</f>
        <v>#REF!</v>
      </c>
      <c r="AI298" s="50" t="e">
        <f>VLOOKUP(Audit!#REF!,$V$3:$AE$12,2,FALSE)&amp; IF(Audit!#REF!=10,Audit!#REF!,"")</f>
        <v>#REF!</v>
      </c>
      <c r="AJ298" s="50" t="e">
        <f>VLOOKUP(Audit!#REF!,$V$13:$AE$22,2,FALSE)&amp; IF(Audit!#REF!=10,Audit!#REF!,"")</f>
        <v>#REF!</v>
      </c>
      <c r="AK298" s="47" t="e">
        <f t="shared" si="137"/>
        <v>#REF!</v>
      </c>
      <c r="AL298" s="50" t="e">
        <f>VLOOKUP(Audit!#REF!,$V$3:$AE$12,3,FALSE)&amp; IF(Audit!#REF!=10,Audit!#REF!,"")</f>
        <v>#REF!</v>
      </c>
      <c r="AM298" s="50" t="e">
        <f>VLOOKUP(Audit!#REF!,$V$13:$AE$22,3,FALSE)&amp; IF(Audit!#REF!=10,Audit!#REF!,"")</f>
        <v>#REF!</v>
      </c>
      <c r="AN298" s="47" t="e">
        <f t="shared" si="138"/>
        <v>#REF!</v>
      </c>
      <c r="AO298" s="50" t="e">
        <f>VLOOKUP(Audit!#REF!,$V$3:$AE$12,4,FALSE) &amp;  Audit!#REF! &amp; IF(Audit!#REF!=10,Audit!#REF!,"")</f>
        <v>#REF!</v>
      </c>
      <c r="AP298" s="50" t="e">
        <f>VLOOKUP(Audit!#REF!,$V$13:$AE$22,4,FALSE)&amp; IF(Audit!#REF!=10,Audit!#REF!,"")</f>
        <v>#REF!</v>
      </c>
      <c r="AQ298" s="47" t="e">
        <f t="shared" si="139"/>
        <v>#REF!</v>
      </c>
      <c r="AR298" s="50" t="e">
        <f>VLOOKUP(Audit!#REF!,$V$3:$AE$12,5,FALSE)&amp; IF(Audit!#REF!=10,Audit!#REF!,"")</f>
        <v>#REF!</v>
      </c>
      <c r="AS298" s="50" t="e">
        <f>VLOOKUP(Audit!#REF!,$V$13:$AE$22,5,FALSE)&amp; IF(Audit!#REF!=10,Audit!#REF!,"")</f>
        <v>#REF!</v>
      </c>
      <c r="AT298" s="47" t="e">
        <f t="shared" si="140"/>
        <v>#REF!</v>
      </c>
      <c r="AU298" s="50" t="e">
        <f>VLOOKUP(Audit!#REF!,$V$3:$AE$12,6,FALSE)&amp; IF(Audit!#REF!=10,Audit!#REF!,"")</f>
        <v>#REF!</v>
      </c>
      <c r="AV298" s="50" t="e">
        <f>VLOOKUP(Audit!#REF!,$V$13:$AE$22,6,FALSE)&amp; IF(Audit!#REF!=10,Audit!#REF!,"")</f>
        <v>#REF!</v>
      </c>
      <c r="AW298" s="47" t="e">
        <f t="shared" si="141"/>
        <v>#REF!</v>
      </c>
      <c r="AX298" s="50" t="e">
        <f>VLOOKUP(Audit!#REF!,$V$3:$AE$12,7,FALSE)&amp; IF(Audit!#REF!=10,Audit!#REF!,"")</f>
        <v>#REF!</v>
      </c>
      <c r="AY298" s="50" t="e">
        <f>VLOOKUP(Audit!#REF!,$V$13:$AE$22,7,FALSE) &amp; IF(Audit!#REF!=10,Audit!#REF!,"")</f>
        <v>#REF!</v>
      </c>
      <c r="AZ298" s="47" t="e">
        <f t="shared" si="142"/>
        <v>#REF!</v>
      </c>
      <c r="BA298" s="50" t="e">
        <f>VLOOKUP(Audit!#REF!,$V$3:$AE$12,8,FALSE)&amp; Audit!#REF! &amp; IF(Audit!#REF!=10,Audit!#REF!,"")</f>
        <v>#REF!</v>
      </c>
      <c r="BB298" s="50" t="e">
        <f>VLOOKUP(Audit!#REF!,$V$13:$AE$22,8,FALSE) &amp; IF(Audit!#REF!=10,Audit!#REF!,"")</f>
        <v>#REF!</v>
      </c>
      <c r="BC298" s="47" t="e">
        <f t="shared" si="143"/>
        <v>#REF!</v>
      </c>
      <c r="BD298" s="50" t="e">
        <f>VLOOKUP(Audit!#REF!,$V$3:$AE$12,9,FALSE)&amp; IF(Audit!#REF!=10,Audit!#REF!,"")</f>
        <v>#REF!</v>
      </c>
      <c r="BE298" s="50" t="e">
        <f>VLOOKUP(Audit!#REF!,$V$13:$AE$22,9,FALSE) &amp; IF(Audit!#REF!=10,Audit!#REF!,"") &amp; IF(Audit!#REF!&lt;&gt;1,U298,"")</f>
        <v>#REF!</v>
      </c>
      <c r="BF298" s="47" t="e">
        <f t="shared" si="144"/>
        <v>#REF!</v>
      </c>
      <c r="BG298" s="50" t="e">
        <f>VLOOKUP(Audit!#REF!,$V$3:$AE$12,10,FALSE) &amp; Audit!#REF! &amp; IF(Audit!#REF!=10,Audit!#REF!,"")</f>
        <v>#REF!</v>
      </c>
      <c r="BH298" s="50" t="e">
        <f>VLOOKUP(Audit!#REF!,$V$13:$AE$22,10,FALSE) &amp; IF(Audit!#REF!=10,Audit!#REF!,"") &amp; IF(Audit!#REF!&lt;&gt;1,U298,"")</f>
        <v>#REF!</v>
      </c>
      <c r="BI298" s="47" t="e">
        <f t="shared" si="145"/>
        <v>#REF!</v>
      </c>
      <c r="BJ298" s="48" t="str">
        <f t="shared" si="146"/>
        <v/>
      </c>
      <c r="BK298" s="48" t="str">
        <f t="shared" si="147"/>
        <v/>
      </c>
      <c r="BL298" s="48" t="str">
        <f t="shared" si="148"/>
        <v/>
      </c>
      <c r="BM298" s="48" t="str">
        <f t="shared" si="149"/>
        <v/>
      </c>
      <c r="BN298" s="48" t="str">
        <f t="shared" si="150"/>
        <v/>
      </c>
      <c r="BO298" s="48" t="str">
        <f t="shared" si="151"/>
        <v/>
      </c>
      <c r="BP298" s="48" t="str">
        <f t="shared" si="152"/>
        <v/>
      </c>
      <c r="BQ298" s="48" t="str">
        <f t="shared" si="153"/>
        <v/>
      </c>
      <c r="BR298" s="48" t="str">
        <f t="shared" si="154"/>
        <v/>
      </c>
      <c r="BS298" s="48" t="str">
        <f t="shared" si="155"/>
        <v/>
      </c>
      <c r="BT298" s="48" t="str">
        <f t="shared" si="156"/>
        <v/>
      </c>
      <c r="BU298" s="48" t="str">
        <f t="shared" si="157"/>
        <v/>
      </c>
    </row>
    <row r="299" spans="1:73">
      <c r="A299" s="10" t="e">
        <f>Audit!#REF!</f>
        <v>#REF!</v>
      </c>
      <c r="B299" s="10" t="e">
        <f t="shared" si="158"/>
        <v>#REF!</v>
      </c>
      <c r="C299" s="17" t="e">
        <f>VLOOKUP(Audit!#REF!,$V$3:$AE$12,2,FALSE) &amp; VLOOKUP(Audit!#REF!,$V$13:$AE$22,2,FALSE)&amp; IF(Audit!#REF!=10,Audit!#REF!&amp;Audit!#REF!,"")</f>
        <v>#REF!</v>
      </c>
      <c r="D299" s="17" t="e">
        <f>VLOOKUP(Audit!#REF!,$V$3:$AE$12,3,FALSE) &amp; VLOOKUP(Audit!#REF!,$V$13:$AE$22,3,FALSE) &amp;IF(Audit!#REF!=10,Audit!#REF!&amp;Audit!#REF!,"")</f>
        <v>#REF!</v>
      </c>
      <c r="E299" s="17" t="e">
        <f>VLOOKUP(Audit!#REF!,$V$3:$AE$12,4,FALSE)&amp; Audit!#REF! &amp; VLOOKUP(Audit!#REF!,$V$13:$AE$22,4,FALSE)&amp; IF(Audit!#REF!=10,Audit!#REF!&amp;Audit!#REF!,"")</f>
        <v>#REF!</v>
      </c>
      <c r="F299" s="17" t="e">
        <f>VLOOKUP(Audit!#REF!,$V$3:$AE$12,5,FALSE) &amp; VLOOKUP(Audit!#REF!,$V$13:$AE$22,5,FALSE)&amp; IF(Audit!#REF!=10,Audit!#REF!&amp;Audit!#REF!,"")</f>
        <v>#REF!</v>
      </c>
      <c r="G299" s="17" t="e">
        <f>VLOOKUP(Audit!#REF!,$V$3:$AE$12,6,FALSE) &amp; VLOOKUP(Audit!#REF!,$V$13:$AE$22,6,FALSE)&amp; IF(Audit!#REF!=10,Audit!#REF!&amp;Audit!#REF!,"")</f>
        <v>#REF!</v>
      </c>
      <c r="H299" s="17" t="e">
        <f>VLOOKUP(Audit!#REF!,$V$3:$AE$12,7,FALSE) &amp; VLOOKUP(Audit!#REF!,$V$13:$AE$22,7,FALSE)&amp;IF(Audit!#REF!=10,Audit!#REF!&amp;Audit!#REF!,"")</f>
        <v>#REF!</v>
      </c>
      <c r="I299" s="17" t="e">
        <f>VLOOKUP(Audit!#REF!,$V$3:$AE$12,8,FALSE) &amp; Audit!#REF! &amp; VLOOKUP(Audit!#REF!,$V$13:$AE$22,8,FALSE)&amp;IF(Audit!#REF!=10,Audit!#REF!&amp;Audit!#REF!,"")</f>
        <v>#REF!</v>
      </c>
      <c r="J299" s="17" t="e">
        <f>VLOOKUP(Audit!#REF!,$V$3:$AE$12,9,FALSE) &amp; VLOOKUP(Audit!#REF!,$V$13:$AE$22,9,FALSE) &amp; IF(Audit!#REF!=10,Audit!#REF!&amp;Audit!#REF!,"") &amp; IF(Audit!#REF!&lt;&gt;1,U299,"")</f>
        <v>#REF!</v>
      </c>
      <c r="K299" s="17" t="e">
        <f>VLOOKUP(Audit!#REF!,$V$3:$AE$12,10,FALSE) &amp; Audit!#REF! &amp; VLOOKUP(Audit!#REF!,$V$13:$AE$22,10,FALSE) &amp; IF(Audit!#REF!=10,Audit!#REF!&amp;Audit!#REF!,"") &amp; IF(Audit!#REF!&lt;&gt;1,U299,"")</f>
        <v>#REF!</v>
      </c>
      <c r="L299" s="10" t="e">
        <f>Audit!#REF!</f>
        <v>#REF!</v>
      </c>
      <c r="M299" s="10" t="e">
        <f t="shared" si="129"/>
        <v>#REF!</v>
      </c>
      <c r="N299" s="10" t="e">
        <f t="shared" si="130"/>
        <v>#REF!</v>
      </c>
      <c r="O299" s="10" t="e">
        <f t="shared" si="131"/>
        <v>#REF!</v>
      </c>
      <c r="P299" s="10" t="e">
        <f t="shared" si="132"/>
        <v>#REF!</v>
      </c>
      <c r="Q299" s="10" t="e">
        <f t="shared" si="133"/>
        <v>#REF!</v>
      </c>
      <c r="R299" s="10" t="e">
        <f t="shared" si="134"/>
        <v>#REF!</v>
      </c>
      <c r="S299" s="10" t="e">
        <f t="shared" si="135"/>
        <v>#REF!</v>
      </c>
      <c r="T299" s="10" t="e">
        <f t="shared" si="136"/>
        <v>#REF!</v>
      </c>
      <c r="U299" s="17" t="e">
        <f>IF(Audit!#REF!="","",VLOOKUP(Audit!#REF!,$W$26:$X$35,2,FALSE)) &amp; Audit!#REF! &amp; IF(Audit!#REF!="","",IF(Audit!#REF!&lt;=1.4,VLOOKUP(Audit!#REF!,$W$38:X344,2,FALSE),VLOOKUP(Audit!#REF!,$W$51:$X$61,2,FALSE))) &amp; IF(Audit!#REF!="","",VLOOKUP(Audit!#REF!,$Y$26:$Z$35,2,FALSE) &amp; Audit!#REF! &amp; IF(Audit!#REF!="","",IF(Audit!#REF!&lt;=1.4,VLOOKUP(Audit!#REF!,$Y$38:$Z$48,2,FALSE),VLOOKUP(Audit!#REF!,$Y$51:$Z$61,2,FALSE))))</f>
        <v>#REF!</v>
      </c>
      <c r="V299" s="21"/>
      <c r="AH299" s="49" t="e">
        <f>Audit!#REF!</f>
        <v>#REF!</v>
      </c>
      <c r="AI299" s="50" t="e">
        <f>VLOOKUP(Audit!#REF!,$V$3:$AE$12,2,FALSE)&amp; IF(Audit!#REF!=10,Audit!#REF!,"")</f>
        <v>#REF!</v>
      </c>
      <c r="AJ299" s="50" t="e">
        <f>VLOOKUP(Audit!#REF!,$V$13:$AE$22,2,FALSE)&amp; IF(Audit!#REF!=10,Audit!#REF!,"")</f>
        <v>#REF!</v>
      </c>
      <c r="AK299" s="47" t="e">
        <f t="shared" si="137"/>
        <v>#REF!</v>
      </c>
      <c r="AL299" s="50" t="e">
        <f>VLOOKUP(Audit!#REF!,$V$3:$AE$12,3,FALSE)&amp; IF(Audit!#REF!=10,Audit!#REF!,"")</f>
        <v>#REF!</v>
      </c>
      <c r="AM299" s="50" t="e">
        <f>VLOOKUP(Audit!#REF!,$V$13:$AE$22,3,FALSE)&amp; IF(Audit!#REF!=10,Audit!#REF!,"")</f>
        <v>#REF!</v>
      </c>
      <c r="AN299" s="47" t="e">
        <f t="shared" si="138"/>
        <v>#REF!</v>
      </c>
      <c r="AO299" s="50" t="e">
        <f>VLOOKUP(Audit!#REF!,$V$3:$AE$12,4,FALSE) &amp;  Audit!#REF! &amp; IF(Audit!#REF!=10,Audit!#REF!,"")</f>
        <v>#REF!</v>
      </c>
      <c r="AP299" s="50" t="e">
        <f>VLOOKUP(Audit!#REF!,$V$13:$AE$22,4,FALSE)&amp; IF(Audit!#REF!=10,Audit!#REF!,"")</f>
        <v>#REF!</v>
      </c>
      <c r="AQ299" s="47" t="e">
        <f t="shared" si="139"/>
        <v>#REF!</v>
      </c>
      <c r="AR299" s="50" t="e">
        <f>VLOOKUP(Audit!#REF!,$V$3:$AE$12,5,FALSE)&amp; IF(Audit!#REF!=10,Audit!#REF!,"")</f>
        <v>#REF!</v>
      </c>
      <c r="AS299" s="50" t="e">
        <f>VLOOKUP(Audit!#REF!,$V$13:$AE$22,5,FALSE)&amp; IF(Audit!#REF!=10,Audit!#REF!,"")</f>
        <v>#REF!</v>
      </c>
      <c r="AT299" s="47" t="e">
        <f t="shared" si="140"/>
        <v>#REF!</v>
      </c>
      <c r="AU299" s="50" t="e">
        <f>VLOOKUP(Audit!#REF!,$V$3:$AE$12,6,FALSE)&amp; IF(Audit!#REF!=10,Audit!#REF!,"")</f>
        <v>#REF!</v>
      </c>
      <c r="AV299" s="50" t="e">
        <f>VLOOKUP(Audit!#REF!,$V$13:$AE$22,6,FALSE)&amp; IF(Audit!#REF!=10,Audit!#REF!,"")</f>
        <v>#REF!</v>
      </c>
      <c r="AW299" s="47" t="e">
        <f t="shared" si="141"/>
        <v>#REF!</v>
      </c>
      <c r="AX299" s="50" t="e">
        <f>VLOOKUP(Audit!#REF!,$V$3:$AE$12,7,FALSE)&amp; IF(Audit!#REF!=10,Audit!#REF!,"")</f>
        <v>#REF!</v>
      </c>
      <c r="AY299" s="50" t="e">
        <f>VLOOKUP(Audit!#REF!,$V$13:$AE$22,7,FALSE) &amp; IF(Audit!#REF!=10,Audit!#REF!,"")</f>
        <v>#REF!</v>
      </c>
      <c r="AZ299" s="47" t="e">
        <f t="shared" si="142"/>
        <v>#REF!</v>
      </c>
      <c r="BA299" s="50" t="e">
        <f>VLOOKUP(Audit!#REF!,$V$3:$AE$12,8,FALSE)&amp; Audit!#REF! &amp; IF(Audit!#REF!=10,Audit!#REF!,"")</f>
        <v>#REF!</v>
      </c>
      <c r="BB299" s="50" t="e">
        <f>VLOOKUP(Audit!#REF!,$V$13:$AE$22,8,FALSE) &amp; IF(Audit!#REF!=10,Audit!#REF!,"")</f>
        <v>#REF!</v>
      </c>
      <c r="BC299" s="47" t="e">
        <f t="shared" si="143"/>
        <v>#REF!</v>
      </c>
      <c r="BD299" s="50" t="e">
        <f>VLOOKUP(Audit!#REF!,$V$3:$AE$12,9,FALSE)&amp; IF(Audit!#REF!=10,Audit!#REF!,"")</f>
        <v>#REF!</v>
      </c>
      <c r="BE299" s="50" t="e">
        <f>VLOOKUP(Audit!#REF!,$V$13:$AE$22,9,FALSE) &amp; IF(Audit!#REF!=10,Audit!#REF!,"") &amp; IF(Audit!#REF!&lt;&gt;1,U299,"")</f>
        <v>#REF!</v>
      </c>
      <c r="BF299" s="47" t="e">
        <f t="shared" si="144"/>
        <v>#REF!</v>
      </c>
      <c r="BG299" s="50" t="e">
        <f>VLOOKUP(Audit!#REF!,$V$3:$AE$12,10,FALSE) &amp; Audit!#REF! &amp; IF(Audit!#REF!=10,Audit!#REF!,"")</f>
        <v>#REF!</v>
      </c>
      <c r="BH299" s="50" t="e">
        <f>VLOOKUP(Audit!#REF!,$V$13:$AE$22,10,FALSE) &amp; IF(Audit!#REF!=10,Audit!#REF!,"") &amp; IF(Audit!#REF!&lt;&gt;1,U299,"")</f>
        <v>#REF!</v>
      </c>
      <c r="BI299" s="47" t="e">
        <f t="shared" si="145"/>
        <v>#REF!</v>
      </c>
      <c r="BJ299" s="48" t="str">
        <f t="shared" si="146"/>
        <v/>
      </c>
      <c r="BK299" s="48" t="str">
        <f t="shared" si="147"/>
        <v/>
      </c>
      <c r="BL299" s="48" t="str">
        <f t="shared" si="148"/>
        <v/>
      </c>
      <c r="BM299" s="48" t="str">
        <f t="shared" si="149"/>
        <v/>
      </c>
      <c r="BN299" s="48" t="str">
        <f t="shared" si="150"/>
        <v/>
      </c>
      <c r="BO299" s="48" t="str">
        <f t="shared" si="151"/>
        <v/>
      </c>
      <c r="BP299" s="48" t="str">
        <f t="shared" si="152"/>
        <v/>
      </c>
      <c r="BQ299" s="48" t="str">
        <f t="shared" si="153"/>
        <v/>
      </c>
      <c r="BR299" s="48" t="str">
        <f t="shared" si="154"/>
        <v/>
      </c>
      <c r="BS299" s="48" t="str">
        <f t="shared" si="155"/>
        <v/>
      </c>
      <c r="BT299" s="48" t="str">
        <f t="shared" si="156"/>
        <v/>
      </c>
      <c r="BU299" s="48" t="str">
        <f t="shared" si="157"/>
        <v/>
      </c>
    </row>
    <row r="300" spans="1:73">
      <c r="A300" s="10" t="e">
        <f>Audit!#REF!</f>
        <v>#REF!</v>
      </c>
      <c r="B300" s="10" t="e">
        <f t="shared" si="158"/>
        <v>#REF!</v>
      </c>
      <c r="C300" s="17" t="e">
        <f>VLOOKUP(Audit!#REF!,$V$3:$AE$12,2,FALSE) &amp; VLOOKUP(Audit!#REF!,$V$13:$AE$22,2,FALSE)&amp; IF(Audit!#REF!=10,Audit!#REF!&amp;Audit!#REF!,"")</f>
        <v>#REF!</v>
      </c>
      <c r="D300" s="17" t="e">
        <f>VLOOKUP(Audit!#REF!,$V$3:$AE$12,3,FALSE) &amp; VLOOKUP(Audit!#REF!,$V$13:$AE$22,3,FALSE) &amp;IF(Audit!#REF!=10,Audit!#REF!&amp;Audit!#REF!,"")</f>
        <v>#REF!</v>
      </c>
      <c r="E300" s="17" t="e">
        <f>VLOOKUP(Audit!#REF!,$V$3:$AE$12,4,FALSE)&amp; Audit!#REF! &amp; VLOOKUP(Audit!#REF!,$V$13:$AE$22,4,FALSE)&amp; IF(Audit!#REF!=10,Audit!#REF!&amp;Audit!#REF!,"")</f>
        <v>#REF!</v>
      </c>
      <c r="F300" s="17" t="e">
        <f>VLOOKUP(Audit!#REF!,$V$3:$AE$12,5,FALSE) &amp; VLOOKUP(Audit!#REF!,$V$13:$AE$22,5,FALSE)&amp; IF(Audit!#REF!=10,Audit!#REF!&amp;Audit!#REF!,"")</f>
        <v>#REF!</v>
      </c>
      <c r="G300" s="17" t="e">
        <f>VLOOKUP(Audit!#REF!,$V$3:$AE$12,6,FALSE) &amp; VLOOKUP(Audit!#REF!,$V$13:$AE$22,6,FALSE)&amp; IF(Audit!#REF!=10,Audit!#REF!&amp;Audit!#REF!,"")</f>
        <v>#REF!</v>
      </c>
      <c r="H300" s="17" t="e">
        <f>VLOOKUP(Audit!#REF!,$V$3:$AE$12,7,FALSE) &amp; VLOOKUP(Audit!#REF!,$V$13:$AE$22,7,FALSE)&amp;IF(Audit!#REF!=10,Audit!#REF!&amp;Audit!#REF!,"")</f>
        <v>#REF!</v>
      </c>
      <c r="I300" s="17" t="e">
        <f>VLOOKUP(Audit!#REF!,$V$3:$AE$12,8,FALSE) &amp; Audit!#REF! &amp; VLOOKUP(Audit!#REF!,$V$13:$AE$22,8,FALSE)&amp;IF(Audit!#REF!=10,Audit!#REF!&amp;Audit!#REF!,"")</f>
        <v>#REF!</v>
      </c>
      <c r="J300" s="17" t="e">
        <f>VLOOKUP(Audit!#REF!,$V$3:$AE$12,9,FALSE) &amp; VLOOKUP(Audit!#REF!,$V$13:$AE$22,9,FALSE) &amp; IF(Audit!#REF!=10,Audit!#REF!&amp;Audit!#REF!,"") &amp; IF(Audit!#REF!&lt;&gt;1,U300,"")</f>
        <v>#REF!</v>
      </c>
      <c r="K300" s="17" t="e">
        <f>VLOOKUP(Audit!#REF!,$V$3:$AE$12,10,FALSE) &amp; Audit!#REF! &amp; VLOOKUP(Audit!#REF!,$V$13:$AE$22,10,FALSE) &amp; IF(Audit!#REF!=10,Audit!#REF!&amp;Audit!#REF!,"") &amp; IF(Audit!#REF!&lt;&gt;1,U300,"")</f>
        <v>#REF!</v>
      </c>
      <c r="L300" s="10" t="e">
        <f>Audit!#REF!</f>
        <v>#REF!</v>
      </c>
      <c r="M300" s="10" t="e">
        <f t="shared" si="129"/>
        <v>#REF!</v>
      </c>
      <c r="N300" s="10" t="e">
        <f t="shared" si="130"/>
        <v>#REF!</v>
      </c>
      <c r="O300" s="10" t="e">
        <f t="shared" si="131"/>
        <v>#REF!</v>
      </c>
      <c r="P300" s="10" t="e">
        <f t="shared" si="132"/>
        <v>#REF!</v>
      </c>
      <c r="Q300" s="10" t="e">
        <f t="shared" si="133"/>
        <v>#REF!</v>
      </c>
      <c r="R300" s="10" t="e">
        <f t="shared" si="134"/>
        <v>#REF!</v>
      </c>
      <c r="S300" s="10" t="e">
        <f t="shared" si="135"/>
        <v>#REF!</v>
      </c>
      <c r="T300" s="10" t="e">
        <f t="shared" si="136"/>
        <v>#REF!</v>
      </c>
      <c r="U300" s="17" t="e">
        <f>IF(Audit!#REF!="","",VLOOKUP(Audit!#REF!,$W$26:$X$35,2,FALSE)) &amp; Audit!#REF! &amp; IF(Audit!#REF!="","",IF(Audit!#REF!&lt;=1.4,VLOOKUP(Audit!#REF!,$W$38:X345,2,FALSE),VLOOKUP(Audit!#REF!,$W$51:$X$61,2,FALSE))) &amp; IF(Audit!#REF!="","",VLOOKUP(Audit!#REF!,$Y$26:$Z$35,2,FALSE) &amp; Audit!#REF! &amp; IF(Audit!#REF!="","",IF(Audit!#REF!&lt;=1.4,VLOOKUP(Audit!#REF!,$Y$38:$Z$48,2,FALSE),VLOOKUP(Audit!#REF!,$Y$51:$Z$61,2,FALSE))))</f>
        <v>#REF!</v>
      </c>
      <c r="V300" s="21"/>
      <c r="AH300" s="49" t="e">
        <f>Audit!#REF!</f>
        <v>#REF!</v>
      </c>
      <c r="AI300" s="50" t="e">
        <f>VLOOKUP(Audit!#REF!,$V$3:$AE$12,2,FALSE)&amp; IF(Audit!#REF!=10,Audit!#REF!,"")</f>
        <v>#REF!</v>
      </c>
      <c r="AJ300" s="50" t="e">
        <f>VLOOKUP(Audit!#REF!,$V$13:$AE$22,2,FALSE)&amp; IF(Audit!#REF!=10,Audit!#REF!,"")</f>
        <v>#REF!</v>
      </c>
      <c r="AK300" s="47" t="e">
        <f t="shared" si="137"/>
        <v>#REF!</v>
      </c>
      <c r="AL300" s="50" t="e">
        <f>VLOOKUP(Audit!#REF!,$V$3:$AE$12,3,FALSE)&amp; IF(Audit!#REF!=10,Audit!#REF!,"")</f>
        <v>#REF!</v>
      </c>
      <c r="AM300" s="50" t="e">
        <f>VLOOKUP(Audit!#REF!,$V$13:$AE$22,3,FALSE)&amp; IF(Audit!#REF!=10,Audit!#REF!,"")</f>
        <v>#REF!</v>
      </c>
      <c r="AN300" s="47" t="e">
        <f t="shared" si="138"/>
        <v>#REF!</v>
      </c>
      <c r="AO300" s="50" t="e">
        <f>VLOOKUP(Audit!#REF!,$V$3:$AE$12,4,FALSE) &amp;  Audit!#REF! &amp; IF(Audit!#REF!=10,Audit!#REF!,"")</f>
        <v>#REF!</v>
      </c>
      <c r="AP300" s="50" t="e">
        <f>VLOOKUP(Audit!#REF!,$V$13:$AE$22,4,FALSE)&amp; IF(Audit!#REF!=10,Audit!#REF!,"")</f>
        <v>#REF!</v>
      </c>
      <c r="AQ300" s="47" t="e">
        <f t="shared" si="139"/>
        <v>#REF!</v>
      </c>
      <c r="AR300" s="50" t="e">
        <f>VLOOKUP(Audit!#REF!,$V$3:$AE$12,5,FALSE)&amp; IF(Audit!#REF!=10,Audit!#REF!,"")</f>
        <v>#REF!</v>
      </c>
      <c r="AS300" s="50" t="e">
        <f>VLOOKUP(Audit!#REF!,$V$13:$AE$22,5,FALSE)&amp; IF(Audit!#REF!=10,Audit!#REF!,"")</f>
        <v>#REF!</v>
      </c>
      <c r="AT300" s="47" t="e">
        <f t="shared" si="140"/>
        <v>#REF!</v>
      </c>
      <c r="AU300" s="50" t="e">
        <f>VLOOKUP(Audit!#REF!,$V$3:$AE$12,6,FALSE)&amp; IF(Audit!#REF!=10,Audit!#REF!,"")</f>
        <v>#REF!</v>
      </c>
      <c r="AV300" s="50" t="e">
        <f>VLOOKUP(Audit!#REF!,$V$13:$AE$22,6,FALSE)&amp; IF(Audit!#REF!=10,Audit!#REF!,"")</f>
        <v>#REF!</v>
      </c>
      <c r="AW300" s="47" t="e">
        <f t="shared" si="141"/>
        <v>#REF!</v>
      </c>
      <c r="AX300" s="50" t="e">
        <f>VLOOKUP(Audit!#REF!,$V$3:$AE$12,7,FALSE)&amp; IF(Audit!#REF!=10,Audit!#REF!,"")</f>
        <v>#REF!</v>
      </c>
      <c r="AY300" s="50" t="e">
        <f>VLOOKUP(Audit!#REF!,$V$13:$AE$22,7,FALSE) &amp; IF(Audit!#REF!=10,Audit!#REF!,"")</f>
        <v>#REF!</v>
      </c>
      <c r="AZ300" s="47" t="e">
        <f t="shared" si="142"/>
        <v>#REF!</v>
      </c>
      <c r="BA300" s="50" t="e">
        <f>VLOOKUP(Audit!#REF!,$V$3:$AE$12,8,FALSE)&amp; Audit!#REF! &amp; IF(Audit!#REF!=10,Audit!#REF!,"")</f>
        <v>#REF!</v>
      </c>
      <c r="BB300" s="50" t="e">
        <f>VLOOKUP(Audit!#REF!,$V$13:$AE$22,8,FALSE) &amp; IF(Audit!#REF!=10,Audit!#REF!,"")</f>
        <v>#REF!</v>
      </c>
      <c r="BC300" s="47" t="e">
        <f t="shared" si="143"/>
        <v>#REF!</v>
      </c>
      <c r="BD300" s="50" t="e">
        <f>VLOOKUP(Audit!#REF!,$V$3:$AE$12,9,FALSE)&amp; IF(Audit!#REF!=10,Audit!#REF!,"")</f>
        <v>#REF!</v>
      </c>
      <c r="BE300" s="50" t="e">
        <f>VLOOKUP(Audit!#REF!,$V$13:$AE$22,9,FALSE) &amp; IF(Audit!#REF!=10,Audit!#REF!,"") &amp; IF(Audit!#REF!&lt;&gt;1,U300,"")</f>
        <v>#REF!</v>
      </c>
      <c r="BF300" s="47" t="e">
        <f t="shared" si="144"/>
        <v>#REF!</v>
      </c>
      <c r="BG300" s="50" t="e">
        <f>VLOOKUP(Audit!#REF!,$V$3:$AE$12,10,FALSE) &amp; Audit!#REF! &amp; IF(Audit!#REF!=10,Audit!#REF!,"")</f>
        <v>#REF!</v>
      </c>
      <c r="BH300" s="50" t="e">
        <f>VLOOKUP(Audit!#REF!,$V$13:$AE$22,10,FALSE) &amp; IF(Audit!#REF!=10,Audit!#REF!,"") &amp; IF(Audit!#REF!&lt;&gt;1,U300,"")</f>
        <v>#REF!</v>
      </c>
      <c r="BI300" s="47" t="e">
        <f t="shared" si="145"/>
        <v>#REF!</v>
      </c>
      <c r="BJ300" s="48" t="str">
        <f t="shared" si="146"/>
        <v/>
      </c>
      <c r="BK300" s="48" t="str">
        <f t="shared" si="147"/>
        <v/>
      </c>
      <c r="BL300" s="48" t="str">
        <f t="shared" si="148"/>
        <v/>
      </c>
      <c r="BM300" s="48" t="str">
        <f t="shared" si="149"/>
        <v/>
      </c>
      <c r="BN300" s="48" t="str">
        <f t="shared" si="150"/>
        <v/>
      </c>
      <c r="BO300" s="48" t="str">
        <f t="shared" si="151"/>
        <v/>
      </c>
      <c r="BP300" s="48" t="str">
        <f t="shared" si="152"/>
        <v/>
      </c>
      <c r="BQ300" s="48" t="str">
        <f t="shared" si="153"/>
        <v/>
      </c>
      <c r="BR300" s="48" t="str">
        <f t="shared" si="154"/>
        <v/>
      </c>
      <c r="BS300" s="48" t="str">
        <f t="shared" si="155"/>
        <v/>
      </c>
      <c r="BT300" s="48" t="str">
        <f t="shared" si="156"/>
        <v/>
      </c>
      <c r="BU300" s="48" t="str">
        <f t="shared" si="157"/>
        <v/>
      </c>
    </row>
    <row r="301" spans="1:73">
      <c r="A301" s="10" t="e">
        <f>Audit!#REF!</f>
        <v>#REF!</v>
      </c>
      <c r="B301" s="10" t="e">
        <f t="shared" si="158"/>
        <v>#REF!</v>
      </c>
      <c r="C301" s="17" t="e">
        <f>VLOOKUP(Audit!#REF!,$V$3:$AE$12,2,FALSE) &amp; VLOOKUP(Audit!#REF!,$V$13:$AE$22,2,FALSE)&amp; IF(Audit!#REF!=10,Audit!#REF!&amp;Audit!#REF!,"")</f>
        <v>#REF!</v>
      </c>
      <c r="D301" s="17" t="e">
        <f>VLOOKUP(Audit!#REF!,$V$3:$AE$12,3,FALSE) &amp; VLOOKUP(Audit!#REF!,$V$13:$AE$22,3,FALSE) &amp;IF(Audit!#REF!=10,Audit!#REF!&amp;Audit!#REF!,"")</f>
        <v>#REF!</v>
      </c>
      <c r="E301" s="17" t="e">
        <f>VLOOKUP(Audit!#REF!,$V$3:$AE$12,4,FALSE)&amp; Audit!#REF! &amp; VLOOKUP(Audit!#REF!,$V$13:$AE$22,4,FALSE)&amp; IF(Audit!#REF!=10,Audit!#REF!&amp;Audit!#REF!,"")</f>
        <v>#REF!</v>
      </c>
      <c r="F301" s="17" t="e">
        <f>VLOOKUP(Audit!#REF!,$V$3:$AE$12,5,FALSE) &amp; VLOOKUP(Audit!#REF!,$V$13:$AE$22,5,FALSE)&amp; IF(Audit!#REF!=10,Audit!#REF!&amp;Audit!#REF!,"")</f>
        <v>#REF!</v>
      </c>
      <c r="G301" s="17" t="e">
        <f>VLOOKUP(Audit!#REF!,$V$3:$AE$12,6,FALSE) &amp; VLOOKUP(Audit!#REF!,$V$13:$AE$22,6,FALSE)&amp; IF(Audit!#REF!=10,Audit!#REF!&amp;Audit!#REF!,"")</f>
        <v>#REF!</v>
      </c>
      <c r="H301" s="17" t="e">
        <f>VLOOKUP(Audit!#REF!,$V$3:$AE$12,7,FALSE) &amp; VLOOKUP(Audit!#REF!,$V$13:$AE$22,7,FALSE)&amp;IF(Audit!#REF!=10,Audit!#REF!&amp;Audit!#REF!,"")</f>
        <v>#REF!</v>
      </c>
      <c r="I301" s="17" t="e">
        <f>VLOOKUP(Audit!#REF!,$V$3:$AE$12,8,FALSE) &amp; Audit!#REF! &amp; VLOOKUP(Audit!#REF!,$V$13:$AE$22,8,FALSE)&amp;IF(Audit!#REF!=10,Audit!#REF!&amp;Audit!#REF!,"")</f>
        <v>#REF!</v>
      </c>
      <c r="J301" s="17" t="e">
        <f>VLOOKUP(Audit!#REF!,$V$3:$AE$12,9,FALSE) &amp; VLOOKUP(Audit!#REF!,$V$13:$AE$22,9,FALSE) &amp; IF(Audit!#REF!=10,Audit!#REF!&amp;Audit!#REF!,"") &amp; IF(Audit!#REF!&lt;&gt;1,U301,"")</f>
        <v>#REF!</v>
      </c>
      <c r="K301" s="17" t="e">
        <f>VLOOKUP(Audit!#REF!,$V$3:$AE$12,10,FALSE) &amp; Audit!#REF! &amp; VLOOKUP(Audit!#REF!,$V$13:$AE$22,10,FALSE) &amp; IF(Audit!#REF!=10,Audit!#REF!&amp;Audit!#REF!,"") &amp; IF(Audit!#REF!&lt;&gt;1,U301,"")</f>
        <v>#REF!</v>
      </c>
      <c r="L301" s="10" t="e">
        <f>Audit!#REF!</f>
        <v>#REF!</v>
      </c>
      <c r="M301" s="10" t="e">
        <f t="shared" si="129"/>
        <v>#REF!</v>
      </c>
      <c r="N301" s="10" t="e">
        <f t="shared" si="130"/>
        <v>#REF!</v>
      </c>
      <c r="O301" s="10" t="e">
        <f t="shared" si="131"/>
        <v>#REF!</v>
      </c>
      <c r="P301" s="10" t="e">
        <f t="shared" si="132"/>
        <v>#REF!</v>
      </c>
      <c r="Q301" s="10" t="e">
        <f t="shared" si="133"/>
        <v>#REF!</v>
      </c>
      <c r="R301" s="10" t="e">
        <f t="shared" si="134"/>
        <v>#REF!</v>
      </c>
      <c r="S301" s="10" t="e">
        <f t="shared" si="135"/>
        <v>#REF!</v>
      </c>
      <c r="T301" s="10" t="e">
        <f t="shared" si="136"/>
        <v>#REF!</v>
      </c>
      <c r="U301" s="17" t="e">
        <f>IF(Audit!#REF!="","",VLOOKUP(Audit!#REF!,$W$26:$X$35,2,FALSE)) &amp; Audit!#REF! &amp; IF(Audit!#REF!="","",IF(Audit!#REF!&lt;=1.4,VLOOKUP(Audit!#REF!,$W$38:X346,2,FALSE),VLOOKUP(Audit!#REF!,$W$51:$X$61,2,FALSE))) &amp; IF(Audit!#REF!="","",VLOOKUP(Audit!#REF!,$Y$26:$Z$35,2,FALSE) &amp; Audit!#REF! &amp; IF(Audit!#REF!="","",IF(Audit!#REF!&lt;=1.4,VLOOKUP(Audit!#REF!,$Y$38:$Z$48,2,FALSE),VLOOKUP(Audit!#REF!,$Y$51:$Z$61,2,FALSE))))</f>
        <v>#REF!</v>
      </c>
      <c r="V301" s="21"/>
      <c r="AH301" s="49" t="e">
        <f>Audit!#REF!</f>
        <v>#REF!</v>
      </c>
      <c r="AI301" s="50" t="e">
        <f>VLOOKUP(Audit!#REF!,$V$3:$AE$12,2,FALSE)&amp; IF(Audit!#REF!=10,Audit!#REF!,"")</f>
        <v>#REF!</v>
      </c>
      <c r="AJ301" s="50" t="e">
        <f>VLOOKUP(Audit!#REF!,$V$13:$AE$22,2,FALSE)&amp; IF(Audit!#REF!=10,Audit!#REF!,"")</f>
        <v>#REF!</v>
      </c>
      <c r="AK301" s="47" t="e">
        <f t="shared" si="137"/>
        <v>#REF!</v>
      </c>
      <c r="AL301" s="50" t="e">
        <f>VLOOKUP(Audit!#REF!,$V$3:$AE$12,3,FALSE)&amp; IF(Audit!#REF!=10,Audit!#REF!,"")</f>
        <v>#REF!</v>
      </c>
      <c r="AM301" s="50" t="e">
        <f>VLOOKUP(Audit!#REF!,$V$13:$AE$22,3,FALSE)&amp; IF(Audit!#REF!=10,Audit!#REF!,"")</f>
        <v>#REF!</v>
      </c>
      <c r="AN301" s="47" t="e">
        <f t="shared" si="138"/>
        <v>#REF!</v>
      </c>
      <c r="AO301" s="50" t="e">
        <f>VLOOKUP(Audit!#REF!,$V$3:$AE$12,4,FALSE) &amp;  Audit!#REF! &amp; IF(Audit!#REF!=10,Audit!#REF!,"")</f>
        <v>#REF!</v>
      </c>
      <c r="AP301" s="50" t="e">
        <f>VLOOKUP(Audit!#REF!,$V$13:$AE$22,4,FALSE)&amp; IF(Audit!#REF!=10,Audit!#REF!,"")</f>
        <v>#REF!</v>
      </c>
      <c r="AQ301" s="47" t="e">
        <f t="shared" si="139"/>
        <v>#REF!</v>
      </c>
      <c r="AR301" s="50" t="e">
        <f>VLOOKUP(Audit!#REF!,$V$3:$AE$12,5,FALSE)&amp; IF(Audit!#REF!=10,Audit!#REF!,"")</f>
        <v>#REF!</v>
      </c>
      <c r="AS301" s="50" t="e">
        <f>VLOOKUP(Audit!#REF!,$V$13:$AE$22,5,FALSE)&amp; IF(Audit!#REF!=10,Audit!#REF!,"")</f>
        <v>#REF!</v>
      </c>
      <c r="AT301" s="47" t="e">
        <f t="shared" si="140"/>
        <v>#REF!</v>
      </c>
      <c r="AU301" s="50" t="e">
        <f>VLOOKUP(Audit!#REF!,$V$3:$AE$12,6,FALSE)&amp; IF(Audit!#REF!=10,Audit!#REF!,"")</f>
        <v>#REF!</v>
      </c>
      <c r="AV301" s="50" t="e">
        <f>VLOOKUP(Audit!#REF!,$V$13:$AE$22,6,FALSE)&amp; IF(Audit!#REF!=10,Audit!#REF!,"")</f>
        <v>#REF!</v>
      </c>
      <c r="AW301" s="47" t="e">
        <f t="shared" si="141"/>
        <v>#REF!</v>
      </c>
      <c r="AX301" s="50" t="e">
        <f>VLOOKUP(Audit!#REF!,$V$3:$AE$12,7,FALSE)&amp; IF(Audit!#REF!=10,Audit!#REF!,"")</f>
        <v>#REF!</v>
      </c>
      <c r="AY301" s="50" t="e">
        <f>VLOOKUP(Audit!#REF!,$V$13:$AE$22,7,FALSE) &amp; IF(Audit!#REF!=10,Audit!#REF!,"")</f>
        <v>#REF!</v>
      </c>
      <c r="AZ301" s="47" t="e">
        <f t="shared" si="142"/>
        <v>#REF!</v>
      </c>
      <c r="BA301" s="50" t="e">
        <f>VLOOKUP(Audit!#REF!,$V$3:$AE$12,8,FALSE)&amp; Audit!#REF! &amp; IF(Audit!#REF!=10,Audit!#REF!,"")</f>
        <v>#REF!</v>
      </c>
      <c r="BB301" s="50" t="e">
        <f>VLOOKUP(Audit!#REF!,$V$13:$AE$22,8,FALSE) &amp; IF(Audit!#REF!=10,Audit!#REF!,"")</f>
        <v>#REF!</v>
      </c>
      <c r="BC301" s="47" t="e">
        <f t="shared" si="143"/>
        <v>#REF!</v>
      </c>
      <c r="BD301" s="50" t="e">
        <f>VLOOKUP(Audit!#REF!,$V$3:$AE$12,9,FALSE)&amp; IF(Audit!#REF!=10,Audit!#REF!,"")</f>
        <v>#REF!</v>
      </c>
      <c r="BE301" s="50" t="e">
        <f>VLOOKUP(Audit!#REF!,$V$13:$AE$22,9,FALSE) &amp; IF(Audit!#REF!=10,Audit!#REF!,"") &amp; IF(Audit!#REF!&lt;&gt;1,U301,"")</f>
        <v>#REF!</v>
      </c>
      <c r="BF301" s="47" t="e">
        <f t="shared" si="144"/>
        <v>#REF!</v>
      </c>
      <c r="BG301" s="50" t="e">
        <f>VLOOKUP(Audit!#REF!,$V$3:$AE$12,10,FALSE) &amp; Audit!#REF! &amp; IF(Audit!#REF!=10,Audit!#REF!,"")</f>
        <v>#REF!</v>
      </c>
      <c r="BH301" s="50" t="e">
        <f>VLOOKUP(Audit!#REF!,$V$13:$AE$22,10,FALSE) &amp; IF(Audit!#REF!=10,Audit!#REF!,"") &amp; IF(Audit!#REF!&lt;&gt;1,U301,"")</f>
        <v>#REF!</v>
      </c>
      <c r="BI301" s="47" t="e">
        <f t="shared" si="145"/>
        <v>#REF!</v>
      </c>
      <c r="BJ301" s="48" t="str">
        <f t="shared" si="146"/>
        <v/>
      </c>
      <c r="BK301" s="48" t="str">
        <f t="shared" si="147"/>
        <v/>
      </c>
      <c r="BL301" s="48" t="str">
        <f t="shared" si="148"/>
        <v/>
      </c>
      <c r="BM301" s="48" t="str">
        <f t="shared" si="149"/>
        <v/>
      </c>
      <c r="BN301" s="48" t="str">
        <f t="shared" si="150"/>
        <v/>
      </c>
      <c r="BO301" s="48" t="str">
        <f t="shared" si="151"/>
        <v/>
      </c>
      <c r="BP301" s="48" t="str">
        <f t="shared" si="152"/>
        <v/>
      </c>
      <c r="BQ301" s="48" t="str">
        <f t="shared" si="153"/>
        <v/>
      </c>
      <c r="BR301" s="48" t="str">
        <f t="shared" si="154"/>
        <v/>
      </c>
      <c r="BS301" s="48" t="str">
        <f t="shared" si="155"/>
        <v/>
      </c>
      <c r="BT301" s="48" t="str">
        <f t="shared" si="156"/>
        <v/>
      </c>
      <c r="BU301" s="48" t="str">
        <f t="shared" si="157"/>
        <v/>
      </c>
    </row>
    <row r="302" spans="1:73">
      <c r="A302" s="10" t="e">
        <f>Audit!#REF!</f>
        <v>#REF!</v>
      </c>
      <c r="B302" s="10" t="e">
        <f t="shared" si="158"/>
        <v>#REF!</v>
      </c>
      <c r="C302" s="17" t="e">
        <f>VLOOKUP(Audit!#REF!,$V$3:$AE$12,2,FALSE) &amp; VLOOKUP(Audit!#REF!,$V$13:$AE$22,2,FALSE)&amp; IF(Audit!#REF!=10,Audit!#REF!&amp;Audit!#REF!,"")</f>
        <v>#REF!</v>
      </c>
      <c r="D302" s="17" t="e">
        <f>VLOOKUP(Audit!#REF!,$V$3:$AE$12,3,FALSE) &amp; VLOOKUP(Audit!#REF!,$V$13:$AE$22,3,FALSE) &amp;IF(Audit!#REF!=10,Audit!#REF!&amp;Audit!#REF!,"")</f>
        <v>#REF!</v>
      </c>
      <c r="E302" s="17" t="e">
        <f>VLOOKUP(Audit!#REF!,$V$3:$AE$12,4,FALSE)&amp; Audit!#REF! &amp; VLOOKUP(Audit!#REF!,$V$13:$AE$22,4,FALSE)&amp; IF(Audit!#REF!=10,Audit!#REF!&amp;Audit!#REF!,"")</f>
        <v>#REF!</v>
      </c>
      <c r="F302" s="17" t="e">
        <f>VLOOKUP(Audit!#REF!,$V$3:$AE$12,5,FALSE) &amp; VLOOKUP(Audit!#REF!,$V$13:$AE$22,5,FALSE)&amp; IF(Audit!#REF!=10,Audit!#REF!&amp;Audit!#REF!,"")</f>
        <v>#REF!</v>
      </c>
      <c r="G302" s="17" t="e">
        <f>VLOOKUP(Audit!#REF!,$V$3:$AE$12,6,FALSE) &amp; VLOOKUP(Audit!#REF!,$V$13:$AE$22,6,FALSE)&amp; IF(Audit!#REF!=10,Audit!#REF!&amp;Audit!#REF!,"")</f>
        <v>#REF!</v>
      </c>
      <c r="H302" s="17" t="e">
        <f>VLOOKUP(Audit!#REF!,$V$3:$AE$12,7,FALSE) &amp; VLOOKUP(Audit!#REF!,$V$13:$AE$22,7,FALSE)&amp;IF(Audit!#REF!=10,Audit!#REF!&amp;Audit!#REF!,"")</f>
        <v>#REF!</v>
      </c>
      <c r="I302" s="17" t="e">
        <f>VLOOKUP(Audit!#REF!,$V$3:$AE$12,8,FALSE) &amp; Audit!#REF! &amp; VLOOKUP(Audit!#REF!,$V$13:$AE$22,8,FALSE)&amp;IF(Audit!#REF!=10,Audit!#REF!&amp;Audit!#REF!,"")</f>
        <v>#REF!</v>
      </c>
      <c r="J302" s="17" t="e">
        <f>VLOOKUP(Audit!#REF!,$V$3:$AE$12,9,FALSE) &amp; VLOOKUP(Audit!#REF!,$V$13:$AE$22,9,FALSE) &amp; IF(Audit!#REF!=10,Audit!#REF!&amp;Audit!#REF!,"") &amp; IF(Audit!#REF!&lt;&gt;1,U302,"")</f>
        <v>#REF!</v>
      </c>
      <c r="K302" s="17" t="e">
        <f>VLOOKUP(Audit!#REF!,$V$3:$AE$12,10,FALSE) &amp; Audit!#REF! &amp; VLOOKUP(Audit!#REF!,$V$13:$AE$22,10,FALSE) &amp; IF(Audit!#REF!=10,Audit!#REF!&amp;Audit!#REF!,"") &amp; IF(Audit!#REF!&lt;&gt;1,U302,"")</f>
        <v>#REF!</v>
      </c>
      <c r="L302" s="10" t="e">
        <f>Audit!#REF!</f>
        <v>#REF!</v>
      </c>
      <c r="M302" s="10" t="e">
        <f t="shared" si="129"/>
        <v>#REF!</v>
      </c>
      <c r="N302" s="10" t="e">
        <f t="shared" si="130"/>
        <v>#REF!</v>
      </c>
      <c r="O302" s="10" t="e">
        <f t="shared" si="131"/>
        <v>#REF!</v>
      </c>
      <c r="P302" s="10" t="e">
        <f t="shared" si="132"/>
        <v>#REF!</v>
      </c>
      <c r="Q302" s="10" t="e">
        <f t="shared" si="133"/>
        <v>#REF!</v>
      </c>
      <c r="R302" s="10" t="e">
        <f t="shared" si="134"/>
        <v>#REF!</v>
      </c>
      <c r="S302" s="10" t="e">
        <f t="shared" si="135"/>
        <v>#REF!</v>
      </c>
      <c r="T302" s="10" t="e">
        <f t="shared" si="136"/>
        <v>#REF!</v>
      </c>
      <c r="U302" s="17" t="e">
        <f>IF(Audit!#REF!="","",VLOOKUP(Audit!#REF!,$W$26:$X$35,2,FALSE)) &amp; Audit!#REF! &amp; IF(Audit!#REF!="","",IF(Audit!#REF!&lt;=1.4,VLOOKUP(Audit!#REF!,$W$38:X347,2,FALSE),VLOOKUP(Audit!#REF!,$W$51:$X$61,2,FALSE))) &amp; IF(Audit!#REF!="","",VLOOKUP(Audit!#REF!,$Y$26:$Z$35,2,FALSE) &amp; Audit!#REF! &amp; IF(Audit!#REF!="","",IF(Audit!#REF!&lt;=1.4,VLOOKUP(Audit!#REF!,$Y$38:$Z$48,2,FALSE),VLOOKUP(Audit!#REF!,$Y$51:$Z$61,2,FALSE))))</f>
        <v>#REF!</v>
      </c>
      <c r="V302" s="21"/>
      <c r="AH302" s="49" t="e">
        <f>Audit!#REF!</f>
        <v>#REF!</v>
      </c>
      <c r="AI302" s="50" t="e">
        <f>VLOOKUP(Audit!#REF!,$V$3:$AE$12,2,FALSE)&amp; IF(Audit!#REF!=10,Audit!#REF!,"")</f>
        <v>#REF!</v>
      </c>
      <c r="AJ302" s="50" t="e">
        <f>VLOOKUP(Audit!#REF!,$V$13:$AE$22,2,FALSE)&amp; IF(Audit!#REF!=10,Audit!#REF!,"")</f>
        <v>#REF!</v>
      </c>
      <c r="AK302" s="47" t="e">
        <f t="shared" si="137"/>
        <v>#REF!</v>
      </c>
      <c r="AL302" s="50" t="e">
        <f>VLOOKUP(Audit!#REF!,$V$3:$AE$12,3,FALSE)&amp; IF(Audit!#REF!=10,Audit!#REF!,"")</f>
        <v>#REF!</v>
      </c>
      <c r="AM302" s="50" t="e">
        <f>VLOOKUP(Audit!#REF!,$V$13:$AE$22,3,FALSE)&amp; IF(Audit!#REF!=10,Audit!#REF!,"")</f>
        <v>#REF!</v>
      </c>
      <c r="AN302" s="47" t="e">
        <f t="shared" si="138"/>
        <v>#REF!</v>
      </c>
      <c r="AO302" s="50" t="e">
        <f>VLOOKUP(Audit!#REF!,$V$3:$AE$12,4,FALSE) &amp;  Audit!#REF! &amp; IF(Audit!#REF!=10,Audit!#REF!,"")</f>
        <v>#REF!</v>
      </c>
      <c r="AP302" s="50" t="e">
        <f>VLOOKUP(Audit!#REF!,$V$13:$AE$22,4,FALSE)&amp; IF(Audit!#REF!=10,Audit!#REF!,"")</f>
        <v>#REF!</v>
      </c>
      <c r="AQ302" s="47" t="e">
        <f t="shared" si="139"/>
        <v>#REF!</v>
      </c>
      <c r="AR302" s="50" t="e">
        <f>VLOOKUP(Audit!#REF!,$V$3:$AE$12,5,FALSE)&amp; IF(Audit!#REF!=10,Audit!#REF!,"")</f>
        <v>#REF!</v>
      </c>
      <c r="AS302" s="50" t="e">
        <f>VLOOKUP(Audit!#REF!,$V$13:$AE$22,5,FALSE)&amp; IF(Audit!#REF!=10,Audit!#REF!,"")</f>
        <v>#REF!</v>
      </c>
      <c r="AT302" s="47" t="e">
        <f t="shared" si="140"/>
        <v>#REF!</v>
      </c>
      <c r="AU302" s="50" t="e">
        <f>VLOOKUP(Audit!#REF!,$V$3:$AE$12,6,FALSE)&amp; IF(Audit!#REF!=10,Audit!#REF!,"")</f>
        <v>#REF!</v>
      </c>
      <c r="AV302" s="50" t="e">
        <f>VLOOKUP(Audit!#REF!,$V$13:$AE$22,6,FALSE)&amp; IF(Audit!#REF!=10,Audit!#REF!,"")</f>
        <v>#REF!</v>
      </c>
      <c r="AW302" s="47" t="e">
        <f t="shared" si="141"/>
        <v>#REF!</v>
      </c>
      <c r="AX302" s="50" t="e">
        <f>VLOOKUP(Audit!#REF!,$V$3:$AE$12,7,FALSE)&amp; IF(Audit!#REF!=10,Audit!#REF!,"")</f>
        <v>#REF!</v>
      </c>
      <c r="AY302" s="50" t="e">
        <f>VLOOKUP(Audit!#REF!,$V$13:$AE$22,7,FALSE) &amp; IF(Audit!#REF!=10,Audit!#REF!,"")</f>
        <v>#REF!</v>
      </c>
      <c r="AZ302" s="47" t="e">
        <f t="shared" si="142"/>
        <v>#REF!</v>
      </c>
      <c r="BA302" s="50" t="e">
        <f>VLOOKUP(Audit!#REF!,$V$3:$AE$12,8,FALSE)&amp; Audit!#REF! &amp; IF(Audit!#REF!=10,Audit!#REF!,"")</f>
        <v>#REF!</v>
      </c>
      <c r="BB302" s="50" t="e">
        <f>VLOOKUP(Audit!#REF!,$V$13:$AE$22,8,FALSE) &amp; IF(Audit!#REF!=10,Audit!#REF!,"")</f>
        <v>#REF!</v>
      </c>
      <c r="BC302" s="47" t="e">
        <f t="shared" si="143"/>
        <v>#REF!</v>
      </c>
      <c r="BD302" s="50" t="e">
        <f>VLOOKUP(Audit!#REF!,$V$3:$AE$12,9,FALSE)&amp; IF(Audit!#REF!=10,Audit!#REF!,"")</f>
        <v>#REF!</v>
      </c>
      <c r="BE302" s="50" t="e">
        <f>VLOOKUP(Audit!#REF!,$V$13:$AE$22,9,FALSE) &amp; IF(Audit!#REF!=10,Audit!#REF!,"") &amp; IF(Audit!#REF!&lt;&gt;1,U302,"")</f>
        <v>#REF!</v>
      </c>
      <c r="BF302" s="47" t="e">
        <f t="shared" si="144"/>
        <v>#REF!</v>
      </c>
      <c r="BG302" s="50" t="e">
        <f>VLOOKUP(Audit!#REF!,$V$3:$AE$12,10,FALSE) &amp; Audit!#REF! &amp; IF(Audit!#REF!=10,Audit!#REF!,"")</f>
        <v>#REF!</v>
      </c>
      <c r="BH302" s="50" t="e">
        <f>VLOOKUP(Audit!#REF!,$V$13:$AE$22,10,FALSE) &amp; IF(Audit!#REF!=10,Audit!#REF!,"") &amp; IF(Audit!#REF!&lt;&gt;1,U302,"")</f>
        <v>#REF!</v>
      </c>
      <c r="BI302" s="47" t="e">
        <f t="shared" si="145"/>
        <v>#REF!</v>
      </c>
      <c r="BJ302" s="48" t="str">
        <f t="shared" si="146"/>
        <v/>
      </c>
      <c r="BK302" s="48" t="str">
        <f t="shared" si="147"/>
        <v/>
      </c>
      <c r="BL302" s="48" t="str">
        <f t="shared" si="148"/>
        <v/>
      </c>
      <c r="BM302" s="48" t="str">
        <f t="shared" si="149"/>
        <v/>
      </c>
      <c r="BN302" s="48" t="str">
        <f t="shared" si="150"/>
        <v/>
      </c>
      <c r="BO302" s="48" t="str">
        <f t="shared" si="151"/>
        <v/>
      </c>
      <c r="BP302" s="48" t="str">
        <f t="shared" si="152"/>
        <v/>
      </c>
      <c r="BQ302" s="48" t="str">
        <f t="shared" si="153"/>
        <v/>
      </c>
      <c r="BR302" s="48" t="str">
        <f t="shared" si="154"/>
        <v/>
      </c>
      <c r="BS302" s="48" t="str">
        <f t="shared" si="155"/>
        <v/>
      </c>
      <c r="BT302" s="48" t="str">
        <f t="shared" si="156"/>
        <v/>
      </c>
      <c r="BU302" s="48" t="str">
        <f t="shared" si="157"/>
        <v/>
      </c>
    </row>
    <row r="303" spans="1:73">
      <c r="A303" s="10" t="e">
        <f>Audit!#REF!</f>
        <v>#REF!</v>
      </c>
      <c r="B303" s="10" t="e">
        <f t="shared" si="158"/>
        <v>#REF!</v>
      </c>
      <c r="C303" s="17" t="e">
        <f>VLOOKUP(Audit!#REF!,$V$3:$AE$12,2,FALSE) &amp; VLOOKUP(Audit!#REF!,$V$13:$AE$22,2,FALSE)&amp; IF(Audit!#REF!=10,Audit!#REF!&amp;Audit!#REF!,"")</f>
        <v>#REF!</v>
      </c>
      <c r="D303" s="17" t="e">
        <f>VLOOKUP(Audit!#REF!,$V$3:$AE$12,3,FALSE) &amp; VLOOKUP(Audit!#REF!,$V$13:$AE$22,3,FALSE) &amp;IF(Audit!#REF!=10,Audit!#REF!&amp;Audit!#REF!,"")</f>
        <v>#REF!</v>
      </c>
      <c r="E303" s="17" t="e">
        <f>VLOOKUP(Audit!#REF!,$V$3:$AE$12,4,FALSE)&amp; Audit!#REF! &amp; VLOOKUP(Audit!#REF!,$V$13:$AE$22,4,FALSE)&amp; IF(Audit!#REF!=10,Audit!#REF!&amp;Audit!#REF!,"")</f>
        <v>#REF!</v>
      </c>
      <c r="F303" s="17" t="e">
        <f>VLOOKUP(Audit!#REF!,$V$3:$AE$12,5,FALSE) &amp; VLOOKUP(Audit!#REF!,$V$13:$AE$22,5,FALSE)&amp; IF(Audit!#REF!=10,Audit!#REF!&amp;Audit!#REF!,"")</f>
        <v>#REF!</v>
      </c>
      <c r="G303" s="17" t="e">
        <f>VLOOKUP(Audit!#REF!,$V$3:$AE$12,6,FALSE) &amp; VLOOKUP(Audit!#REF!,$V$13:$AE$22,6,FALSE)&amp; IF(Audit!#REF!=10,Audit!#REF!&amp;Audit!#REF!,"")</f>
        <v>#REF!</v>
      </c>
      <c r="H303" s="17" t="e">
        <f>VLOOKUP(Audit!#REF!,$V$3:$AE$12,7,FALSE) &amp; VLOOKUP(Audit!#REF!,$V$13:$AE$22,7,FALSE)&amp;IF(Audit!#REF!=10,Audit!#REF!&amp;Audit!#REF!,"")</f>
        <v>#REF!</v>
      </c>
      <c r="I303" s="17" t="e">
        <f>VLOOKUP(Audit!#REF!,$V$3:$AE$12,8,FALSE) &amp; Audit!#REF! &amp; VLOOKUP(Audit!#REF!,$V$13:$AE$22,8,FALSE)&amp;IF(Audit!#REF!=10,Audit!#REF!&amp;Audit!#REF!,"")</f>
        <v>#REF!</v>
      </c>
      <c r="J303" s="17" t="e">
        <f>VLOOKUP(Audit!#REF!,$V$3:$AE$12,9,FALSE) &amp; VLOOKUP(Audit!#REF!,$V$13:$AE$22,9,FALSE) &amp; IF(Audit!#REF!=10,Audit!#REF!&amp;Audit!#REF!,"") &amp; IF(Audit!#REF!&lt;&gt;1,U303,"")</f>
        <v>#REF!</v>
      </c>
      <c r="K303" s="17" t="e">
        <f>VLOOKUP(Audit!#REF!,$V$3:$AE$12,10,FALSE) &amp; Audit!#REF! &amp; VLOOKUP(Audit!#REF!,$V$13:$AE$22,10,FALSE) &amp; IF(Audit!#REF!=10,Audit!#REF!&amp;Audit!#REF!,"") &amp; IF(Audit!#REF!&lt;&gt;1,U303,"")</f>
        <v>#REF!</v>
      </c>
      <c r="L303" s="10" t="e">
        <f>Audit!#REF!</f>
        <v>#REF!</v>
      </c>
      <c r="M303" s="10" t="e">
        <f t="shared" si="129"/>
        <v>#REF!</v>
      </c>
      <c r="N303" s="10" t="e">
        <f t="shared" si="130"/>
        <v>#REF!</v>
      </c>
      <c r="O303" s="10" t="e">
        <f t="shared" si="131"/>
        <v>#REF!</v>
      </c>
      <c r="P303" s="10" t="e">
        <f t="shared" si="132"/>
        <v>#REF!</v>
      </c>
      <c r="Q303" s="10" t="e">
        <f t="shared" si="133"/>
        <v>#REF!</v>
      </c>
      <c r="R303" s="10" t="e">
        <f t="shared" si="134"/>
        <v>#REF!</v>
      </c>
      <c r="S303" s="10" t="e">
        <f t="shared" si="135"/>
        <v>#REF!</v>
      </c>
      <c r="T303" s="10" t="e">
        <f t="shared" si="136"/>
        <v>#REF!</v>
      </c>
      <c r="U303" s="17" t="e">
        <f>IF(Audit!#REF!="","",VLOOKUP(Audit!#REF!,$W$26:$X$35,2,FALSE)) &amp; Audit!#REF! &amp; IF(Audit!#REF!="","",IF(Audit!#REF!&lt;=1.4,VLOOKUP(Audit!#REF!,$W$38:X348,2,FALSE),VLOOKUP(Audit!#REF!,$W$51:$X$61,2,FALSE))) &amp; IF(Audit!#REF!="","",VLOOKUP(Audit!#REF!,$Y$26:$Z$35,2,FALSE) &amp; Audit!#REF! &amp; IF(Audit!#REF!="","",IF(Audit!#REF!&lt;=1.4,VLOOKUP(Audit!#REF!,$Y$38:$Z$48,2,FALSE),VLOOKUP(Audit!#REF!,$Y$51:$Z$61,2,FALSE))))</f>
        <v>#REF!</v>
      </c>
      <c r="V303" s="21"/>
      <c r="AH303" s="49" t="e">
        <f>Audit!#REF!</f>
        <v>#REF!</v>
      </c>
      <c r="AI303" s="50" t="e">
        <f>VLOOKUP(Audit!#REF!,$V$3:$AE$12,2,FALSE)&amp; IF(Audit!#REF!=10,Audit!#REF!,"")</f>
        <v>#REF!</v>
      </c>
      <c r="AJ303" s="50" t="e">
        <f>VLOOKUP(Audit!#REF!,$V$13:$AE$22,2,FALSE)&amp; IF(Audit!#REF!=10,Audit!#REF!,"")</f>
        <v>#REF!</v>
      </c>
      <c r="AK303" s="47" t="e">
        <f t="shared" si="137"/>
        <v>#REF!</v>
      </c>
      <c r="AL303" s="50" t="e">
        <f>VLOOKUP(Audit!#REF!,$V$3:$AE$12,3,FALSE)&amp; IF(Audit!#REF!=10,Audit!#REF!,"")</f>
        <v>#REF!</v>
      </c>
      <c r="AM303" s="50" t="e">
        <f>VLOOKUP(Audit!#REF!,$V$13:$AE$22,3,FALSE)&amp; IF(Audit!#REF!=10,Audit!#REF!,"")</f>
        <v>#REF!</v>
      </c>
      <c r="AN303" s="47" t="e">
        <f t="shared" si="138"/>
        <v>#REF!</v>
      </c>
      <c r="AO303" s="50" t="e">
        <f>VLOOKUP(Audit!#REF!,$V$3:$AE$12,4,FALSE) &amp;  Audit!#REF! &amp; IF(Audit!#REF!=10,Audit!#REF!,"")</f>
        <v>#REF!</v>
      </c>
      <c r="AP303" s="50" t="e">
        <f>VLOOKUP(Audit!#REF!,$V$13:$AE$22,4,FALSE)&amp; IF(Audit!#REF!=10,Audit!#REF!,"")</f>
        <v>#REF!</v>
      </c>
      <c r="AQ303" s="47" t="e">
        <f t="shared" si="139"/>
        <v>#REF!</v>
      </c>
      <c r="AR303" s="50" t="e">
        <f>VLOOKUP(Audit!#REF!,$V$3:$AE$12,5,FALSE)&amp; IF(Audit!#REF!=10,Audit!#REF!,"")</f>
        <v>#REF!</v>
      </c>
      <c r="AS303" s="50" t="e">
        <f>VLOOKUP(Audit!#REF!,$V$13:$AE$22,5,FALSE)&amp; IF(Audit!#REF!=10,Audit!#REF!,"")</f>
        <v>#REF!</v>
      </c>
      <c r="AT303" s="47" t="e">
        <f t="shared" si="140"/>
        <v>#REF!</v>
      </c>
      <c r="AU303" s="50" t="e">
        <f>VLOOKUP(Audit!#REF!,$V$3:$AE$12,6,FALSE)&amp; IF(Audit!#REF!=10,Audit!#REF!,"")</f>
        <v>#REF!</v>
      </c>
      <c r="AV303" s="50" t="e">
        <f>VLOOKUP(Audit!#REF!,$V$13:$AE$22,6,FALSE)&amp; IF(Audit!#REF!=10,Audit!#REF!,"")</f>
        <v>#REF!</v>
      </c>
      <c r="AW303" s="47" t="e">
        <f t="shared" si="141"/>
        <v>#REF!</v>
      </c>
      <c r="AX303" s="50" t="e">
        <f>VLOOKUP(Audit!#REF!,$V$3:$AE$12,7,FALSE)&amp; IF(Audit!#REF!=10,Audit!#REF!,"")</f>
        <v>#REF!</v>
      </c>
      <c r="AY303" s="50" t="e">
        <f>VLOOKUP(Audit!#REF!,$V$13:$AE$22,7,FALSE) &amp; IF(Audit!#REF!=10,Audit!#REF!,"")</f>
        <v>#REF!</v>
      </c>
      <c r="AZ303" s="47" t="e">
        <f t="shared" si="142"/>
        <v>#REF!</v>
      </c>
      <c r="BA303" s="50" t="e">
        <f>VLOOKUP(Audit!#REF!,$V$3:$AE$12,8,FALSE)&amp; Audit!#REF! &amp; IF(Audit!#REF!=10,Audit!#REF!,"")</f>
        <v>#REF!</v>
      </c>
      <c r="BB303" s="50" t="e">
        <f>VLOOKUP(Audit!#REF!,$V$13:$AE$22,8,FALSE) &amp; IF(Audit!#REF!=10,Audit!#REF!,"")</f>
        <v>#REF!</v>
      </c>
      <c r="BC303" s="47" t="e">
        <f t="shared" si="143"/>
        <v>#REF!</v>
      </c>
      <c r="BD303" s="50" t="e">
        <f>VLOOKUP(Audit!#REF!,$V$3:$AE$12,9,FALSE)&amp; IF(Audit!#REF!=10,Audit!#REF!,"")</f>
        <v>#REF!</v>
      </c>
      <c r="BE303" s="50" t="e">
        <f>VLOOKUP(Audit!#REF!,$V$13:$AE$22,9,FALSE) &amp; IF(Audit!#REF!=10,Audit!#REF!,"") &amp; IF(Audit!#REF!&lt;&gt;1,U303,"")</f>
        <v>#REF!</v>
      </c>
      <c r="BF303" s="47" t="e">
        <f t="shared" si="144"/>
        <v>#REF!</v>
      </c>
      <c r="BG303" s="50" t="e">
        <f>VLOOKUP(Audit!#REF!,$V$3:$AE$12,10,FALSE) &amp; Audit!#REF! &amp; IF(Audit!#REF!=10,Audit!#REF!,"")</f>
        <v>#REF!</v>
      </c>
      <c r="BH303" s="50" t="e">
        <f>VLOOKUP(Audit!#REF!,$V$13:$AE$22,10,FALSE) &amp; IF(Audit!#REF!=10,Audit!#REF!,"") &amp; IF(Audit!#REF!&lt;&gt;1,U303,"")</f>
        <v>#REF!</v>
      </c>
      <c r="BI303" s="47" t="e">
        <f t="shared" si="145"/>
        <v>#REF!</v>
      </c>
      <c r="BJ303" s="48" t="str">
        <f t="shared" si="146"/>
        <v/>
      </c>
      <c r="BK303" s="48" t="str">
        <f t="shared" si="147"/>
        <v/>
      </c>
      <c r="BL303" s="48" t="str">
        <f t="shared" si="148"/>
        <v/>
      </c>
      <c r="BM303" s="48" t="str">
        <f t="shared" si="149"/>
        <v/>
      </c>
      <c r="BN303" s="48" t="str">
        <f t="shared" si="150"/>
        <v/>
      </c>
      <c r="BO303" s="48" t="str">
        <f t="shared" si="151"/>
        <v/>
      </c>
      <c r="BP303" s="48" t="str">
        <f t="shared" si="152"/>
        <v/>
      </c>
      <c r="BQ303" s="48" t="str">
        <f t="shared" si="153"/>
        <v/>
      </c>
      <c r="BR303" s="48" t="str">
        <f t="shared" si="154"/>
        <v/>
      </c>
      <c r="BS303" s="48" t="str">
        <f t="shared" si="155"/>
        <v/>
      </c>
      <c r="BT303" s="48" t="str">
        <f t="shared" si="156"/>
        <v/>
      </c>
      <c r="BU303" s="48" t="str">
        <f t="shared" si="157"/>
        <v/>
      </c>
    </row>
    <row r="304" spans="1:73">
      <c r="A304" s="10" t="e">
        <f>Audit!#REF!</f>
        <v>#REF!</v>
      </c>
      <c r="B304" s="10" t="e">
        <f t="shared" si="158"/>
        <v>#REF!</v>
      </c>
      <c r="C304" s="17" t="e">
        <f>VLOOKUP(Audit!#REF!,$V$3:$AE$12,2,FALSE) &amp; VLOOKUP(Audit!#REF!,$V$13:$AE$22,2,FALSE)&amp; IF(Audit!#REF!=10,Audit!#REF!&amp;Audit!#REF!,"")</f>
        <v>#REF!</v>
      </c>
      <c r="D304" s="17" t="e">
        <f>VLOOKUP(Audit!#REF!,$V$3:$AE$12,3,FALSE) &amp; VLOOKUP(Audit!#REF!,$V$13:$AE$22,3,FALSE) &amp;IF(Audit!#REF!=10,Audit!#REF!&amp;Audit!#REF!,"")</f>
        <v>#REF!</v>
      </c>
      <c r="E304" s="17" t="e">
        <f>VLOOKUP(Audit!#REF!,$V$3:$AE$12,4,FALSE)&amp; Audit!#REF! &amp; VLOOKUP(Audit!#REF!,$V$13:$AE$22,4,FALSE)&amp; IF(Audit!#REF!=10,Audit!#REF!&amp;Audit!#REF!,"")</f>
        <v>#REF!</v>
      </c>
      <c r="F304" s="17" t="e">
        <f>VLOOKUP(Audit!#REF!,$V$3:$AE$12,5,FALSE) &amp; VLOOKUP(Audit!#REF!,$V$13:$AE$22,5,FALSE)&amp; IF(Audit!#REF!=10,Audit!#REF!&amp;Audit!#REF!,"")</f>
        <v>#REF!</v>
      </c>
      <c r="G304" s="17" t="e">
        <f>VLOOKUP(Audit!#REF!,$V$3:$AE$12,6,FALSE) &amp; VLOOKUP(Audit!#REF!,$V$13:$AE$22,6,FALSE)&amp; IF(Audit!#REF!=10,Audit!#REF!&amp;Audit!#REF!,"")</f>
        <v>#REF!</v>
      </c>
      <c r="H304" s="17" t="e">
        <f>VLOOKUP(Audit!#REF!,$V$3:$AE$12,7,FALSE) &amp; VLOOKUP(Audit!#REF!,$V$13:$AE$22,7,FALSE)&amp;IF(Audit!#REF!=10,Audit!#REF!&amp;Audit!#REF!,"")</f>
        <v>#REF!</v>
      </c>
      <c r="I304" s="17" t="e">
        <f>VLOOKUP(Audit!#REF!,$V$3:$AE$12,8,FALSE) &amp; Audit!#REF! &amp; VLOOKUP(Audit!#REF!,$V$13:$AE$22,8,FALSE)&amp;IF(Audit!#REF!=10,Audit!#REF!&amp;Audit!#REF!,"")</f>
        <v>#REF!</v>
      </c>
      <c r="J304" s="17" t="e">
        <f>VLOOKUP(Audit!#REF!,$V$3:$AE$12,9,FALSE) &amp; VLOOKUP(Audit!#REF!,$V$13:$AE$22,9,FALSE) &amp; IF(Audit!#REF!=10,Audit!#REF!&amp;Audit!#REF!,"") &amp; IF(Audit!#REF!&lt;&gt;1,U304,"")</f>
        <v>#REF!</v>
      </c>
      <c r="K304" s="17" t="e">
        <f>VLOOKUP(Audit!#REF!,$V$3:$AE$12,10,FALSE) &amp; Audit!#REF! &amp; VLOOKUP(Audit!#REF!,$V$13:$AE$22,10,FALSE) &amp; IF(Audit!#REF!=10,Audit!#REF!&amp;Audit!#REF!,"") &amp; IF(Audit!#REF!&lt;&gt;1,U304,"")</f>
        <v>#REF!</v>
      </c>
      <c r="L304" s="10" t="e">
        <f>Audit!#REF!</f>
        <v>#REF!</v>
      </c>
      <c r="M304" s="10" t="e">
        <f t="shared" si="129"/>
        <v>#REF!</v>
      </c>
      <c r="N304" s="10" t="e">
        <f t="shared" si="130"/>
        <v>#REF!</v>
      </c>
      <c r="O304" s="10" t="e">
        <f t="shared" si="131"/>
        <v>#REF!</v>
      </c>
      <c r="P304" s="10" t="e">
        <f t="shared" si="132"/>
        <v>#REF!</v>
      </c>
      <c r="Q304" s="10" t="e">
        <f t="shared" si="133"/>
        <v>#REF!</v>
      </c>
      <c r="R304" s="10" t="e">
        <f t="shared" si="134"/>
        <v>#REF!</v>
      </c>
      <c r="S304" s="10" t="e">
        <f t="shared" si="135"/>
        <v>#REF!</v>
      </c>
      <c r="T304" s="10" t="e">
        <f t="shared" si="136"/>
        <v>#REF!</v>
      </c>
      <c r="U304" s="17" t="e">
        <f>IF(Audit!#REF!="","",VLOOKUP(Audit!#REF!,$W$26:$X$35,2,FALSE)) &amp; Audit!#REF! &amp; IF(Audit!#REF!="","",IF(Audit!#REF!&lt;=1.4,VLOOKUP(Audit!#REF!,$W$38:X349,2,FALSE),VLOOKUP(Audit!#REF!,$W$51:$X$61,2,FALSE))) &amp; IF(Audit!#REF!="","",VLOOKUP(Audit!#REF!,$Y$26:$Z$35,2,FALSE) &amp; Audit!#REF! &amp; IF(Audit!#REF!="","",IF(Audit!#REF!&lt;=1.4,VLOOKUP(Audit!#REF!,$Y$38:$Z$48,2,FALSE),VLOOKUP(Audit!#REF!,$Y$51:$Z$61,2,FALSE))))</f>
        <v>#REF!</v>
      </c>
      <c r="V304" s="21"/>
      <c r="AH304" s="49" t="e">
        <f>Audit!#REF!</f>
        <v>#REF!</v>
      </c>
      <c r="AI304" s="50" t="e">
        <f>VLOOKUP(Audit!#REF!,$V$3:$AE$12,2,FALSE)&amp; IF(Audit!#REF!=10,Audit!#REF!,"")</f>
        <v>#REF!</v>
      </c>
      <c r="AJ304" s="50" t="e">
        <f>VLOOKUP(Audit!#REF!,$V$13:$AE$22,2,FALSE)&amp; IF(Audit!#REF!=10,Audit!#REF!,"")</f>
        <v>#REF!</v>
      </c>
      <c r="AK304" s="47" t="e">
        <f t="shared" si="137"/>
        <v>#REF!</v>
      </c>
      <c r="AL304" s="50" t="e">
        <f>VLOOKUP(Audit!#REF!,$V$3:$AE$12,3,FALSE)&amp; IF(Audit!#REF!=10,Audit!#REF!,"")</f>
        <v>#REF!</v>
      </c>
      <c r="AM304" s="50" t="e">
        <f>VLOOKUP(Audit!#REF!,$V$13:$AE$22,3,FALSE)&amp; IF(Audit!#REF!=10,Audit!#REF!,"")</f>
        <v>#REF!</v>
      </c>
      <c r="AN304" s="47" t="e">
        <f t="shared" si="138"/>
        <v>#REF!</v>
      </c>
      <c r="AO304" s="50" t="e">
        <f>VLOOKUP(Audit!#REF!,$V$3:$AE$12,4,FALSE) &amp;  Audit!#REF! &amp; IF(Audit!#REF!=10,Audit!#REF!,"")</f>
        <v>#REF!</v>
      </c>
      <c r="AP304" s="50" t="e">
        <f>VLOOKUP(Audit!#REF!,$V$13:$AE$22,4,FALSE)&amp; IF(Audit!#REF!=10,Audit!#REF!,"")</f>
        <v>#REF!</v>
      </c>
      <c r="AQ304" s="47" t="e">
        <f t="shared" si="139"/>
        <v>#REF!</v>
      </c>
      <c r="AR304" s="50" t="e">
        <f>VLOOKUP(Audit!#REF!,$V$3:$AE$12,5,FALSE)&amp; IF(Audit!#REF!=10,Audit!#REF!,"")</f>
        <v>#REF!</v>
      </c>
      <c r="AS304" s="50" t="e">
        <f>VLOOKUP(Audit!#REF!,$V$13:$AE$22,5,FALSE)&amp; IF(Audit!#REF!=10,Audit!#REF!,"")</f>
        <v>#REF!</v>
      </c>
      <c r="AT304" s="47" t="e">
        <f t="shared" si="140"/>
        <v>#REF!</v>
      </c>
      <c r="AU304" s="50" t="e">
        <f>VLOOKUP(Audit!#REF!,$V$3:$AE$12,6,FALSE)&amp; IF(Audit!#REF!=10,Audit!#REF!,"")</f>
        <v>#REF!</v>
      </c>
      <c r="AV304" s="50" t="e">
        <f>VLOOKUP(Audit!#REF!,$V$13:$AE$22,6,FALSE)&amp; IF(Audit!#REF!=10,Audit!#REF!,"")</f>
        <v>#REF!</v>
      </c>
      <c r="AW304" s="47" t="e">
        <f t="shared" si="141"/>
        <v>#REF!</v>
      </c>
      <c r="AX304" s="50" t="e">
        <f>VLOOKUP(Audit!#REF!,$V$3:$AE$12,7,FALSE)&amp; IF(Audit!#REF!=10,Audit!#REF!,"")</f>
        <v>#REF!</v>
      </c>
      <c r="AY304" s="50" t="e">
        <f>VLOOKUP(Audit!#REF!,$V$13:$AE$22,7,FALSE) &amp; IF(Audit!#REF!=10,Audit!#REF!,"")</f>
        <v>#REF!</v>
      </c>
      <c r="AZ304" s="47" t="e">
        <f t="shared" si="142"/>
        <v>#REF!</v>
      </c>
      <c r="BA304" s="50" t="e">
        <f>VLOOKUP(Audit!#REF!,$V$3:$AE$12,8,FALSE)&amp; Audit!#REF! &amp; IF(Audit!#REF!=10,Audit!#REF!,"")</f>
        <v>#REF!</v>
      </c>
      <c r="BB304" s="50" t="e">
        <f>VLOOKUP(Audit!#REF!,$V$13:$AE$22,8,FALSE) &amp; IF(Audit!#REF!=10,Audit!#REF!,"")</f>
        <v>#REF!</v>
      </c>
      <c r="BC304" s="47" t="e">
        <f t="shared" si="143"/>
        <v>#REF!</v>
      </c>
      <c r="BD304" s="50" t="e">
        <f>VLOOKUP(Audit!#REF!,$V$3:$AE$12,9,FALSE)&amp; IF(Audit!#REF!=10,Audit!#REF!,"")</f>
        <v>#REF!</v>
      </c>
      <c r="BE304" s="50" t="e">
        <f>VLOOKUP(Audit!#REF!,$V$13:$AE$22,9,FALSE) &amp; IF(Audit!#REF!=10,Audit!#REF!,"") &amp; IF(Audit!#REF!&lt;&gt;1,U304,"")</f>
        <v>#REF!</v>
      </c>
      <c r="BF304" s="47" t="e">
        <f t="shared" si="144"/>
        <v>#REF!</v>
      </c>
      <c r="BG304" s="50" t="e">
        <f>VLOOKUP(Audit!#REF!,$V$3:$AE$12,10,FALSE) &amp; Audit!#REF! &amp; IF(Audit!#REF!=10,Audit!#REF!,"")</f>
        <v>#REF!</v>
      </c>
      <c r="BH304" s="50" t="e">
        <f>VLOOKUP(Audit!#REF!,$V$13:$AE$22,10,FALSE) &amp; IF(Audit!#REF!=10,Audit!#REF!,"") &amp; IF(Audit!#REF!&lt;&gt;1,U304,"")</f>
        <v>#REF!</v>
      </c>
      <c r="BI304" s="47" t="e">
        <f t="shared" si="145"/>
        <v>#REF!</v>
      </c>
      <c r="BJ304" s="48" t="str">
        <f t="shared" si="146"/>
        <v/>
      </c>
      <c r="BK304" s="48" t="str">
        <f t="shared" si="147"/>
        <v/>
      </c>
      <c r="BL304" s="48" t="str">
        <f t="shared" si="148"/>
        <v/>
      </c>
      <c r="BM304" s="48" t="str">
        <f t="shared" si="149"/>
        <v/>
      </c>
      <c r="BN304" s="48" t="str">
        <f t="shared" si="150"/>
        <v/>
      </c>
      <c r="BO304" s="48" t="str">
        <f t="shared" si="151"/>
        <v/>
      </c>
      <c r="BP304" s="48" t="str">
        <f t="shared" si="152"/>
        <v/>
      </c>
      <c r="BQ304" s="48" t="str">
        <f t="shared" si="153"/>
        <v/>
      </c>
      <c r="BR304" s="48" t="str">
        <f t="shared" si="154"/>
        <v/>
      </c>
      <c r="BS304" s="48" t="str">
        <f t="shared" si="155"/>
        <v/>
      </c>
      <c r="BT304" s="48" t="str">
        <f t="shared" si="156"/>
        <v/>
      </c>
      <c r="BU304" s="48" t="str">
        <f t="shared" si="157"/>
        <v/>
      </c>
    </row>
    <row r="305" spans="1:73">
      <c r="A305" s="10" t="e">
        <f>Audit!#REF!</f>
        <v>#REF!</v>
      </c>
      <c r="B305" s="10" t="e">
        <f t="shared" si="158"/>
        <v>#REF!</v>
      </c>
      <c r="C305" s="17" t="e">
        <f>VLOOKUP(Audit!#REF!,$V$3:$AE$12,2,FALSE) &amp; VLOOKUP(Audit!#REF!,$V$13:$AE$22,2,FALSE)&amp; IF(Audit!#REF!=10,Audit!#REF!&amp;Audit!#REF!,"")</f>
        <v>#REF!</v>
      </c>
      <c r="D305" s="17" t="e">
        <f>VLOOKUP(Audit!#REF!,$V$3:$AE$12,3,FALSE) &amp; VLOOKUP(Audit!#REF!,$V$13:$AE$22,3,FALSE) &amp;IF(Audit!#REF!=10,Audit!#REF!&amp;Audit!#REF!,"")</f>
        <v>#REF!</v>
      </c>
      <c r="E305" s="17" t="e">
        <f>VLOOKUP(Audit!#REF!,$V$3:$AE$12,4,FALSE)&amp; Audit!#REF! &amp; VLOOKUP(Audit!#REF!,$V$13:$AE$22,4,FALSE)&amp; IF(Audit!#REF!=10,Audit!#REF!&amp;Audit!#REF!,"")</f>
        <v>#REF!</v>
      </c>
      <c r="F305" s="17" t="e">
        <f>VLOOKUP(Audit!#REF!,$V$3:$AE$12,5,FALSE) &amp; VLOOKUP(Audit!#REF!,$V$13:$AE$22,5,FALSE)&amp; IF(Audit!#REF!=10,Audit!#REF!&amp;Audit!#REF!,"")</f>
        <v>#REF!</v>
      </c>
      <c r="G305" s="17" t="e">
        <f>VLOOKUP(Audit!#REF!,$V$3:$AE$12,6,FALSE) &amp; VLOOKUP(Audit!#REF!,$V$13:$AE$22,6,FALSE)&amp; IF(Audit!#REF!=10,Audit!#REF!&amp;Audit!#REF!,"")</f>
        <v>#REF!</v>
      </c>
      <c r="H305" s="17" t="e">
        <f>VLOOKUP(Audit!#REF!,$V$3:$AE$12,7,FALSE) &amp; VLOOKUP(Audit!#REF!,$V$13:$AE$22,7,FALSE)&amp;IF(Audit!#REF!=10,Audit!#REF!&amp;Audit!#REF!,"")</f>
        <v>#REF!</v>
      </c>
      <c r="I305" s="17" t="e">
        <f>VLOOKUP(Audit!#REF!,$V$3:$AE$12,8,FALSE) &amp; Audit!#REF! &amp; VLOOKUP(Audit!#REF!,$V$13:$AE$22,8,FALSE)&amp;IF(Audit!#REF!=10,Audit!#REF!&amp;Audit!#REF!,"")</f>
        <v>#REF!</v>
      </c>
      <c r="J305" s="17" t="e">
        <f>VLOOKUP(Audit!#REF!,$V$3:$AE$12,9,FALSE) &amp; VLOOKUP(Audit!#REF!,$V$13:$AE$22,9,FALSE) &amp; IF(Audit!#REF!=10,Audit!#REF!&amp;Audit!#REF!,"") &amp; IF(Audit!#REF!&lt;&gt;1,U305,"")</f>
        <v>#REF!</v>
      </c>
      <c r="K305" s="17" t="e">
        <f>VLOOKUP(Audit!#REF!,$V$3:$AE$12,10,FALSE) &amp; Audit!#REF! &amp; VLOOKUP(Audit!#REF!,$V$13:$AE$22,10,FALSE) &amp; IF(Audit!#REF!=10,Audit!#REF!&amp;Audit!#REF!,"") &amp; IF(Audit!#REF!&lt;&gt;1,U305,"")</f>
        <v>#REF!</v>
      </c>
      <c r="L305" s="10" t="e">
        <f>Audit!#REF!</f>
        <v>#REF!</v>
      </c>
      <c r="M305" s="10" t="e">
        <f t="shared" si="129"/>
        <v>#REF!</v>
      </c>
      <c r="N305" s="10" t="e">
        <f t="shared" si="130"/>
        <v>#REF!</v>
      </c>
      <c r="O305" s="10" t="e">
        <f t="shared" si="131"/>
        <v>#REF!</v>
      </c>
      <c r="P305" s="10" t="e">
        <f t="shared" si="132"/>
        <v>#REF!</v>
      </c>
      <c r="Q305" s="10" t="e">
        <f t="shared" si="133"/>
        <v>#REF!</v>
      </c>
      <c r="R305" s="10" t="e">
        <f t="shared" si="134"/>
        <v>#REF!</v>
      </c>
      <c r="S305" s="10" t="e">
        <f t="shared" si="135"/>
        <v>#REF!</v>
      </c>
      <c r="T305" s="10" t="e">
        <f t="shared" si="136"/>
        <v>#REF!</v>
      </c>
      <c r="U305" s="17" t="e">
        <f>IF(Audit!#REF!="","",VLOOKUP(Audit!#REF!,$W$26:$X$35,2,FALSE)) &amp; Audit!#REF! &amp; IF(Audit!#REF!="","",IF(Audit!#REF!&lt;=1.4,VLOOKUP(Audit!#REF!,$W$38:X350,2,FALSE),VLOOKUP(Audit!#REF!,$W$51:$X$61,2,FALSE))) &amp; IF(Audit!#REF!="","",VLOOKUP(Audit!#REF!,$Y$26:$Z$35,2,FALSE) &amp; Audit!#REF! &amp; IF(Audit!#REF!="","",IF(Audit!#REF!&lt;=1.4,VLOOKUP(Audit!#REF!,$Y$38:$Z$48,2,FALSE),VLOOKUP(Audit!#REF!,$Y$51:$Z$61,2,FALSE))))</f>
        <v>#REF!</v>
      </c>
      <c r="V305" s="21"/>
      <c r="AH305" s="49" t="e">
        <f>Audit!#REF!</f>
        <v>#REF!</v>
      </c>
      <c r="AI305" s="50" t="e">
        <f>VLOOKUP(Audit!#REF!,$V$3:$AE$12,2,FALSE)&amp; IF(Audit!#REF!=10,Audit!#REF!,"")</f>
        <v>#REF!</v>
      </c>
      <c r="AJ305" s="50" t="e">
        <f>VLOOKUP(Audit!#REF!,$V$13:$AE$22,2,FALSE)&amp; IF(Audit!#REF!=10,Audit!#REF!,"")</f>
        <v>#REF!</v>
      </c>
      <c r="AK305" s="47" t="e">
        <f t="shared" si="137"/>
        <v>#REF!</v>
      </c>
      <c r="AL305" s="50" t="e">
        <f>VLOOKUP(Audit!#REF!,$V$3:$AE$12,3,FALSE)&amp; IF(Audit!#REF!=10,Audit!#REF!,"")</f>
        <v>#REF!</v>
      </c>
      <c r="AM305" s="50" t="e">
        <f>VLOOKUP(Audit!#REF!,$V$13:$AE$22,3,FALSE)&amp; IF(Audit!#REF!=10,Audit!#REF!,"")</f>
        <v>#REF!</v>
      </c>
      <c r="AN305" s="47" t="e">
        <f t="shared" si="138"/>
        <v>#REF!</v>
      </c>
      <c r="AO305" s="50" t="e">
        <f>VLOOKUP(Audit!#REF!,$V$3:$AE$12,4,FALSE) &amp;  Audit!#REF! &amp; IF(Audit!#REF!=10,Audit!#REF!,"")</f>
        <v>#REF!</v>
      </c>
      <c r="AP305" s="50" t="e">
        <f>VLOOKUP(Audit!#REF!,$V$13:$AE$22,4,FALSE)&amp; IF(Audit!#REF!=10,Audit!#REF!,"")</f>
        <v>#REF!</v>
      </c>
      <c r="AQ305" s="47" t="e">
        <f t="shared" si="139"/>
        <v>#REF!</v>
      </c>
      <c r="AR305" s="50" t="e">
        <f>VLOOKUP(Audit!#REF!,$V$3:$AE$12,5,FALSE)&amp; IF(Audit!#REF!=10,Audit!#REF!,"")</f>
        <v>#REF!</v>
      </c>
      <c r="AS305" s="50" t="e">
        <f>VLOOKUP(Audit!#REF!,$V$13:$AE$22,5,FALSE)&amp; IF(Audit!#REF!=10,Audit!#REF!,"")</f>
        <v>#REF!</v>
      </c>
      <c r="AT305" s="47" t="e">
        <f t="shared" si="140"/>
        <v>#REF!</v>
      </c>
      <c r="AU305" s="50" t="e">
        <f>VLOOKUP(Audit!#REF!,$V$3:$AE$12,6,FALSE)&amp; IF(Audit!#REF!=10,Audit!#REF!,"")</f>
        <v>#REF!</v>
      </c>
      <c r="AV305" s="50" t="e">
        <f>VLOOKUP(Audit!#REF!,$V$13:$AE$22,6,FALSE)&amp; IF(Audit!#REF!=10,Audit!#REF!,"")</f>
        <v>#REF!</v>
      </c>
      <c r="AW305" s="47" t="e">
        <f t="shared" si="141"/>
        <v>#REF!</v>
      </c>
      <c r="AX305" s="50" t="e">
        <f>VLOOKUP(Audit!#REF!,$V$3:$AE$12,7,FALSE)&amp; IF(Audit!#REF!=10,Audit!#REF!,"")</f>
        <v>#REF!</v>
      </c>
      <c r="AY305" s="50" t="e">
        <f>VLOOKUP(Audit!#REF!,$V$13:$AE$22,7,FALSE) &amp; IF(Audit!#REF!=10,Audit!#REF!,"")</f>
        <v>#REF!</v>
      </c>
      <c r="AZ305" s="47" t="e">
        <f t="shared" si="142"/>
        <v>#REF!</v>
      </c>
      <c r="BA305" s="50" t="e">
        <f>VLOOKUP(Audit!#REF!,$V$3:$AE$12,8,FALSE)&amp; Audit!#REF! &amp; IF(Audit!#REF!=10,Audit!#REF!,"")</f>
        <v>#REF!</v>
      </c>
      <c r="BB305" s="50" t="e">
        <f>VLOOKUP(Audit!#REF!,$V$13:$AE$22,8,FALSE) &amp; IF(Audit!#REF!=10,Audit!#REF!,"")</f>
        <v>#REF!</v>
      </c>
      <c r="BC305" s="47" t="e">
        <f t="shared" si="143"/>
        <v>#REF!</v>
      </c>
      <c r="BD305" s="50" t="e">
        <f>VLOOKUP(Audit!#REF!,$V$3:$AE$12,9,FALSE)&amp; IF(Audit!#REF!=10,Audit!#REF!,"")</f>
        <v>#REF!</v>
      </c>
      <c r="BE305" s="50" t="e">
        <f>VLOOKUP(Audit!#REF!,$V$13:$AE$22,9,FALSE) &amp; IF(Audit!#REF!=10,Audit!#REF!,"") &amp; IF(Audit!#REF!&lt;&gt;1,U305,"")</f>
        <v>#REF!</v>
      </c>
      <c r="BF305" s="47" t="e">
        <f t="shared" si="144"/>
        <v>#REF!</v>
      </c>
      <c r="BG305" s="50" t="e">
        <f>VLOOKUP(Audit!#REF!,$V$3:$AE$12,10,FALSE) &amp; Audit!#REF! &amp; IF(Audit!#REF!=10,Audit!#REF!,"")</f>
        <v>#REF!</v>
      </c>
      <c r="BH305" s="50" t="e">
        <f>VLOOKUP(Audit!#REF!,$V$13:$AE$22,10,FALSE) &amp; IF(Audit!#REF!=10,Audit!#REF!,"") &amp; IF(Audit!#REF!&lt;&gt;1,U305,"")</f>
        <v>#REF!</v>
      </c>
      <c r="BI305" s="47" t="e">
        <f t="shared" si="145"/>
        <v>#REF!</v>
      </c>
      <c r="BJ305" s="48" t="str">
        <f t="shared" si="146"/>
        <v/>
      </c>
      <c r="BK305" s="48" t="str">
        <f t="shared" si="147"/>
        <v/>
      </c>
      <c r="BL305" s="48" t="str">
        <f t="shared" si="148"/>
        <v/>
      </c>
      <c r="BM305" s="48" t="str">
        <f t="shared" si="149"/>
        <v/>
      </c>
      <c r="BN305" s="48" t="str">
        <f t="shared" si="150"/>
        <v/>
      </c>
      <c r="BO305" s="48" t="str">
        <f t="shared" si="151"/>
        <v/>
      </c>
      <c r="BP305" s="48" t="str">
        <f t="shared" si="152"/>
        <v/>
      </c>
      <c r="BQ305" s="48" t="str">
        <f t="shared" si="153"/>
        <v/>
      </c>
      <c r="BR305" s="48" t="str">
        <f t="shared" si="154"/>
        <v/>
      </c>
      <c r="BS305" s="48" t="str">
        <f t="shared" si="155"/>
        <v/>
      </c>
      <c r="BT305" s="48" t="str">
        <f t="shared" si="156"/>
        <v/>
      </c>
      <c r="BU305" s="48" t="str">
        <f t="shared" si="157"/>
        <v/>
      </c>
    </row>
    <row r="306" spans="1:73">
      <c r="A306" s="10" t="e">
        <f>Audit!#REF!</f>
        <v>#REF!</v>
      </c>
      <c r="B306" s="10" t="e">
        <f t="shared" si="158"/>
        <v>#REF!</v>
      </c>
      <c r="C306" s="17" t="e">
        <f>VLOOKUP(Audit!#REF!,$V$3:$AE$12,2,FALSE) &amp; VLOOKUP(Audit!#REF!,$V$13:$AE$22,2,FALSE)&amp; IF(Audit!#REF!=10,Audit!#REF!&amp;Audit!#REF!,"")</f>
        <v>#REF!</v>
      </c>
      <c r="D306" s="17" t="e">
        <f>VLOOKUP(Audit!#REF!,$V$3:$AE$12,3,FALSE) &amp; VLOOKUP(Audit!#REF!,$V$13:$AE$22,3,FALSE) &amp;IF(Audit!#REF!=10,Audit!#REF!&amp;Audit!#REF!,"")</f>
        <v>#REF!</v>
      </c>
      <c r="E306" s="17" t="e">
        <f>VLOOKUP(Audit!#REF!,$V$3:$AE$12,4,FALSE)&amp; Audit!#REF! &amp; VLOOKUP(Audit!#REF!,$V$13:$AE$22,4,FALSE)&amp; IF(Audit!#REF!=10,Audit!#REF!&amp;Audit!#REF!,"")</f>
        <v>#REF!</v>
      </c>
      <c r="F306" s="17" t="e">
        <f>VLOOKUP(Audit!#REF!,$V$3:$AE$12,5,FALSE) &amp; VLOOKUP(Audit!#REF!,$V$13:$AE$22,5,FALSE)&amp; IF(Audit!#REF!=10,Audit!#REF!&amp;Audit!#REF!,"")</f>
        <v>#REF!</v>
      </c>
      <c r="G306" s="17" t="e">
        <f>VLOOKUP(Audit!#REF!,$V$3:$AE$12,6,FALSE) &amp; VLOOKUP(Audit!#REF!,$V$13:$AE$22,6,FALSE)&amp; IF(Audit!#REF!=10,Audit!#REF!&amp;Audit!#REF!,"")</f>
        <v>#REF!</v>
      </c>
      <c r="H306" s="17" t="e">
        <f>VLOOKUP(Audit!#REF!,$V$3:$AE$12,7,FALSE) &amp; VLOOKUP(Audit!#REF!,$V$13:$AE$22,7,FALSE)&amp;IF(Audit!#REF!=10,Audit!#REF!&amp;Audit!#REF!,"")</f>
        <v>#REF!</v>
      </c>
      <c r="I306" s="17" t="e">
        <f>VLOOKUP(Audit!#REF!,$V$3:$AE$12,8,FALSE) &amp; Audit!#REF! &amp; VLOOKUP(Audit!#REF!,$V$13:$AE$22,8,FALSE)&amp;IF(Audit!#REF!=10,Audit!#REF!&amp;Audit!#REF!,"")</f>
        <v>#REF!</v>
      </c>
      <c r="J306" s="17" t="e">
        <f>VLOOKUP(Audit!#REF!,$V$3:$AE$12,9,FALSE) &amp; VLOOKUP(Audit!#REF!,$V$13:$AE$22,9,FALSE) &amp; IF(Audit!#REF!=10,Audit!#REF!&amp;Audit!#REF!,"") &amp; IF(Audit!#REF!&lt;&gt;1,U306,"")</f>
        <v>#REF!</v>
      </c>
      <c r="K306" s="17" t="e">
        <f>VLOOKUP(Audit!#REF!,$V$3:$AE$12,10,FALSE) &amp; Audit!#REF! &amp; VLOOKUP(Audit!#REF!,$V$13:$AE$22,10,FALSE) &amp; IF(Audit!#REF!=10,Audit!#REF!&amp;Audit!#REF!,"") &amp; IF(Audit!#REF!&lt;&gt;1,U306,"")</f>
        <v>#REF!</v>
      </c>
      <c r="L306" s="10" t="e">
        <f>Audit!#REF!</f>
        <v>#REF!</v>
      </c>
      <c r="M306" s="10" t="e">
        <f t="shared" si="129"/>
        <v>#REF!</v>
      </c>
      <c r="N306" s="10" t="e">
        <f t="shared" si="130"/>
        <v>#REF!</v>
      </c>
      <c r="O306" s="10" t="e">
        <f t="shared" si="131"/>
        <v>#REF!</v>
      </c>
      <c r="P306" s="10" t="e">
        <f t="shared" si="132"/>
        <v>#REF!</v>
      </c>
      <c r="Q306" s="10" t="e">
        <f t="shared" si="133"/>
        <v>#REF!</v>
      </c>
      <c r="R306" s="10" t="e">
        <f t="shared" si="134"/>
        <v>#REF!</v>
      </c>
      <c r="S306" s="10" t="e">
        <f t="shared" si="135"/>
        <v>#REF!</v>
      </c>
      <c r="T306" s="10" t="e">
        <f t="shared" si="136"/>
        <v>#REF!</v>
      </c>
      <c r="U306" s="17" t="e">
        <f>IF(Audit!#REF!="","",VLOOKUP(Audit!#REF!,$W$26:$X$35,2,FALSE)) &amp; Audit!#REF! &amp; IF(Audit!#REF!="","",IF(Audit!#REF!&lt;=1.4,VLOOKUP(Audit!#REF!,$W$38:X351,2,FALSE),VLOOKUP(Audit!#REF!,$W$51:$X$61,2,FALSE))) &amp; IF(Audit!#REF!="","",VLOOKUP(Audit!#REF!,$Y$26:$Z$35,2,FALSE) &amp; Audit!#REF! &amp; IF(Audit!#REF!="","",IF(Audit!#REF!&lt;=1.4,VLOOKUP(Audit!#REF!,$Y$38:$Z$48,2,FALSE),VLOOKUP(Audit!#REF!,$Y$51:$Z$61,2,FALSE))))</f>
        <v>#REF!</v>
      </c>
      <c r="V306" s="21"/>
      <c r="AH306" s="49" t="e">
        <f>Audit!#REF!</f>
        <v>#REF!</v>
      </c>
      <c r="AI306" s="50" t="e">
        <f>VLOOKUP(Audit!#REF!,$V$3:$AE$12,2,FALSE)&amp; IF(Audit!#REF!=10,Audit!#REF!,"")</f>
        <v>#REF!</v>
      </c>
      <c r="AJ306" s="50" t="e">
        <f>VLOOKUP(Audit!#REF!,$V$13:$AE$22,2,FALSE)&amp; IF(Audit!#REF!=10,Audit!#REF!,"")</f>
        <v>#REF!</v>
      </c>
      <c r="AK306" s="47" t="e">
        <f t="shared" si="137"/>
        <v>#REF!</v>
      </c>
      <c r="AL306" s="50" t="e">
        <f>VLOOKUP(Audit!#REF!,$V$3:$AE$12,3,FALSE)&amp; IF(Audit!#REF!=10,Audit!#REF!,"")</f>
        <v>#REF!</v>
      </c>
      <c r="AM306" s="50" t="e">
        <f>VLOOKUP(Audit!#REF!,$V$13:$AE$22,3,FALSE)&amp; IF(Audit!#REF!=10,Audit!#REF!,"")</f>
        <v>#REF!</v>
      </c>
      <c r="AN306" s="47" t="e">
        <f t="shared" si="138"/>
        <v>#REF!</v>
      </c>
      <c r="AO306" s="50" t="e">
        <f>VLOOKUP(Audit!#REF!,$V$3:$AE$12,4,FALSE) &amp;  Audit!#REF! &amp; IF(Audit!#REF!=10,Audit!#REF!,"")</f>
        <v>#REF!</v>
      </c>
      <c r="AP306" s="50" t="e">
        <f>VLOOKUP(Audit!#REF!,$V$13:$AE$22,4,FALSE)&amp; IF(Audit!#REF!=10,Audit!#REF!,"")</f>
        <v>#REF!</v>
      </c>
      <c r="AQ306" s="47" t="e">
        <f t="shared" si="139"/>
        <v>#REF!</v>
      </c>
      <c r="AR306" s="50" t="e">
        <f>VLOOKUP(Audit!#REF!,$V$3:$AE$12,5,FALSE)&amp; IF(Audit!#REF!=10,Audit!#REF!,"")</f>
        <v>#REF!</v>
      </c>
      <c r="AS306" s="50" t="e">
        <f>VLOOKUP(Audit!#REF!,$V$13:$AE$22,5,FALSE)&amp; IF(Audit!#REF!=10,Audit!#REF!,"")</f>
        <v>#REF!</v>
      </c>
      <c r="AT306" s="47" t="e">
        <f t="shared" si="140"/>
        <v>#REF!</v>
      </c>
      <c r="AU306" s="50" t="e">
        <f>VLOOKUP(Audit!#REF!,$V$3:$AE$12,6,FALSE)&amp; IF(Audit!#REF!=10,Audit!#REF!,"")</f>
        <v>#REF!</v>
      </c>
      <c r="AV306" s="50" t="e">
        <f>VLOOKUP(Audit!#REF!,$V$13:$AE$22,6,FALSE)&amp; IF(Audit!#REF!=10,Audit!#REF!,"")</f>
        <v>#REF!</v>
      </c>
      <c r="AW306" s="47" t="e">
        <f t="shared" si="141"/>
        <v>#REF!</v>
      </c>
      <c r="AX306" s="50" t="e">
        <f>VLOOKUP(Audit!#REF!,$V$3:$AE$12,7,FALSE)&amp; IF(Audit!#REF!=10,Audit!#REF!,"")</f>
        <v>#REF!</v>
      </c>
      <c r="AY306" s="50" t="e">
        <f>VLOOKUP(Audit!#REF!,$V$13:$AE$22,7,FALSE) &amp; IF(Audit!#REF!=10,Audit!#REF!,"")</f>
        <v>#REF!</v>
      </c>
      <c r="AZ306" s="47" t="e">
        <f t="shared" si="142"/>
        <v>#REF!</v>
      </c>
      <c r="BA306" s="50" t="e">
        <f>VLOOKUP(Audit!#REF!,$V$3:$AE$12,8,FALSE)&amp; Audit!#REF! &amp; IF(Audit!#REF!=10,Audit!#REF!,"")</f>
        <v>#REF!</v>
      </c>
      <c r="BB306" s="50" t="e">
        <f>VLOOKUP(Audit!#REF!,$V$13:$AE$22,8,FALSE) &amp; IF(Audit!#REF!=10,Audit!#REF!,"")</f>
        <v>#REF!</v>
      </c>
      <c r="BC306" s="47" t="e">
        <f t="shared" si="143"/>
        <v>#REF!</v>
      </c>
      <c r="BD306" s="50" t="e">
        <f>VLOOKUP(Audit!#REF!,$V$3:$AE$12,9,FALSE)&amp; IF(Audit!#REF!=10,Audit!#REF!,"")</f>
        <v>#REF!</v>
      </c>
      <c r="BE306" s="50" t="e">
        <f>VLOOKUP(Audit!#REF!,$V$13:$AE$22,9,FALSE) &amp; IF(Audit!#REF!=10,Audit!#REF!,"") &amp; IF(Audit!#REF!&lt;&gt;1,U306,"")</f>
        <v>#REF!</v>
      </c>
      <c r="BF306" s="47" t="e">
        <f t="shared" si="144"/>
        <v>#REF!</v>
      </c>
      <c r="BG306" s="50" t="e">
        <f>VLOOKUP(Audit!#REF!,$V$3:$AE$12,10,FALSE) &amp; Audit!#REF! &amp; IF(Audit!#REF!=10,Audit!#REF!,"")</f>
        <v>#REF!</v>
      </c>
      <c r="BH306" s="50" t="e">
        <f>VLOOKUP(Audit!#REF!,$V$13:$AE$22,10,FALSE) &amp; IF(Audit!#REF!=10,Audit!#REF!,"") &amp; IF(Audit!#REF!&lt;&gt;1,U306,"")</f>
        <v>#REF!</v>
      </c>
      <c r="BI306" s="47" t="e">
        <f t="shared" si="145"/>
        <v>#REF!</v>
      </c>
      <c r="BJ306" s="48" t="str">
        <f t="shared" si="146"/>
        <v/>
      </c>
      <c r="BK306" s="48" t="str">
        <f t="shared" si="147"/>
        <v/>
      </c>
      <c r="BL306" s="48" t="str">
        <f t="shared" si="148"/>
        <v/>
      </c>
      <c r="BM306" s="48" t="str">
        <f t="shared" si="149"/>
        <v/>
      </c>
      <c r="BN306" s="48" t="str">
        <f t="shared" si="150"/>
        <v/>
      </c>
      <c r="BO306" s="48" t="str">
        <f t="shared" si="151"/>
        <v/>
      </c>
      <c r="BP306" s="48" t="str">
        <f t="shared" si="152"/>
        <v/>
      </c>
      <c r="BQ306" s="48" t="str">
        <f t="shared" si="153"/>
        <v/>
      </c>
      <c r="BR306" s="48" t="str">
        <f t="shared" si="154"/>
        <v/>
      </c>
      <c r="BS306" s="48" t="str">
        <f t="shared" si="155"/>
        <v/>
      </c>
      <c r="BT306" s="48" t="str">
        <f t="shared" si="156"/>
        <v/>
      </c>
      <c r="BU306" s="48" t="str">
        <f t="shared" si="157"/>
        <v/>
      </c>
    </row>
    <row r="307" spans="1:73">
      <c r="A307" s="10" t="e">
        <f>Audit!#REF!</f>
        <v>#REF!</v>
      </c>
      <c r="B307" s="10" t="e">
        <f t="shared" si="158"/>
        <v>#REF!</v>
      </c>
      <c r="C307" s="17" t="e">
        <f>VLOOKUP(Audit!#REF!,$V$3:$AE$12,2,FALSE) &amp; VLOOKUP(Audit!#REF!,$V$13:$AE$22,2,FALSE)&amp; IF(Audit!#REF!=10,Audit!#REF!&amp;Audit!#REF!,"")</f>
        <v>#REF!</v>
      </c>
      <c r="D307" s="17" t="e">
        <f>VLOOKUP(Audit!#REF!,$V$3:$AE$12,3,FALSE) &amp; VLOOKUP(Audit!#REF!,$V$13:$AE$22,3,FALSE) &amp;IF(Audit!#REF!=10,Audit!#REF!&amp;Audit!#REF!,"")</f>
        <v>#REF!</v>
      </c>
      <c r="E307" s="17" t="e">
        <f>VLOOKUP(Audit!#REF!,$V$3:$AE$12,4,FALSE)&amp; Audit!#REF! &amp; VLOOKUP(Audit!#REF!,$V$13:$AE$22,4,FALSE)&amp; IF(Audit!#REF!=10,Audit!#REF!&amp;Audit!#REF!,"")</f>
        <v>#REF!</v>
      </c>
      <c r="F307" s="17" t="e">
        <f>VLOOKUP(Audit!#REF!,$V$3:$AE$12,5,FALSE) &amp; VLOOKUP(Audit!#REF!,$V$13:$AE$22,5,FALSE)&amp; IF(Audit!#REF!=10,Audit!#REF!&amp;Audit!#REF!,"")</f>
        <v>#REF!</v>
      </c>
      <c r="G307" s="17" t="e">
        <f>VLOOKUP(Audit!#REF!,$V$3:$AE$12,6,FALSE) &amp; VLOOKUP(Audit!#REF!,$V$13:$AE$22,6,FALSE)&amp; IF(Audit!#REF!=10,Audit!#REF!&amp;Audit!#REF!,"")</f>
        <v>#REF!</v>
      </c>
      <c r="H307" s="17" t="e">
        <f>VLOOKUP(Audit!#REF!,$V$3:$AE$12,7,FALSE) &amp; VLOOKUP(Audit!#REF!,$V$13:$AE$22,7,FALSE)&amp;IF(Audit!#REF!=10,Audit!#REF!&amp;Audit!#REF!,"")</f>
        <v>#REF!</v>
      </c>
      <c r="I307" s="17" t="e">
        <f>VLOOKUP(Audit!#REF!,$V$3:$AE$12,8,FALSE) &amp; Audit!#REF! &amp; VLOOKUP(Audit!#REF!,$V$13:$AE$22,8,FALSE)&amp;IF(Audit!#REF!=10,Audit!#REF!&amp;Audit!#REF!,"")</f>
        <v>#REF!</v>
      </c>
      <c r="J307" s="17" t="e">
        <f>VLOOKUP(Audit!#REF!,$V$3:$AE$12,9,FALSE) &amp; VLOOKUP(Audit!#REF!,$V$13:$AE$22,9,FALSE) &amp; IF(Audit!#REF!=10,Audit!#REF!&amp;Audit!#REF!,"") &amp; IF(Audit!#REF!&lt;&gt;1,U307,"")</f>
        <v>#REF!</v>
      </c>
      <c r="K307" s="17" t="e">
        <f>VLOOKUP(Audit!#REF!,$V$3:$AE$12,10,FALSE) &amp; Audit!#REF! &amp; VLOOKUP(Audit!#REF!,$V$13:$AE$22,10,FALSE) &amp; IF(Audit!#REF!=10,Audit!#REF!&amp;Audit!#REF!,"") &amp; IF(Audit!#REF!&lt;&gt;1,U307,"")</f>
        <v>#REF!</v>
      </c>
      <c r="L307" s="10" t="e">
        <f>Audit!#REF!</f>
        <v>#REF!</v>
      </c>
      <c r="M307" s="10" t="e">
        <f t="shared" si="129"/>
        <v>#REF!</v>
      </c>
      <c r="N307" s="10" t="e">
        <f t="shared" si="130"/>
        <v>#REF!</v>
      </c>
      <c r="O307" s="10" t="e">
        <f t="shared" si="131"/>
        <v>#REF!</v>
      </c>
      <c r="P307" s="10" t="e">
        <f t="shared" si="132"/>
        <v>#REF!</v>
      </c>
      <c r="Q307" s="10" t="e">
        <f t="shared" si="133"/>
        <v>#REF!</v>
      </c>
      <c r="R307" s="10" t="e">
        <f t="shared" si="134"/>
        <v>#REF!</v>
      </c>
      <c r="S307" s="10" t="e">
        <f t="shared" si="135"/>
        <v>#REF!</v>
      </c>
      <c r="T307" s="10" t="e">
        <f t="shared" si="136"/>
        <v>#REF!</v>
      </c>
      <c r="U307" s="17" t="e">
        <f>IF(Audit!#REF!="","",VLOOKUP(Audit!#REF!,$W$26:$X$35,2,FALSE)) &amp; Audit!#REF! &amp; IF(Audit!#REF!="","",IF(Audit!#REF!&lt;=1.4,VLOOKUP(Audit!#REF!,$W$38:X352,2,FALSE),VLOOKUP(Audit!#REF!,$W$51:$X$61,2,FALSE))) &amp; IF(Audit!#REF!="","",VLOOKUP(Audit!#REF!,$Y$26:$Z$35,2,FALSE) &amp; Audit!#REF! &amp; IF(Audit!#REF!="","",IF(Audit!#REF!&lt;=1.4,VLOOKUP(Audit!#REF!,$Y$38:$Z$48,2,FALSE),VLOOKUP(Audit!#REF!,$Y$51:$Z$61,2,FALSE))))</f>
        <v>#REF!</v>
      </c>
      <c r="V307" s="21"/>
      <c r="AH307" s="49" t="e">
        <f>Audit!#REF!</f>
        <v>#REF!</v>
      </c>
      <c r="AI307" s="50" t="e">
        <f>VLOOKUP(Audit!#REF!,$V$3:$AE$12,2,FALSE)&amp; IF(Audit!#REF!=10,Audit!#REF!,"")</f>
        <v>#REF!</v>
      </c>
      <c r="AJ307" s="50" t="e">
        <f>VLOOKUP(Audit!#REF!,$V$13:$AE$22,2,FALSE)&amp; IF(Audit!#REF!=10,Audit!#REF!,"")</f>
        <v>#REF!</v>
      </c>
      <c r="AK307" s="47" t="e">
        <f t="shared" si="137"/>
        <v>#REF!</v>
      </c>
      <c r="AL307" s="50" t="e">
        <f>VLOOKUP(Audit!#REF!,$V$3:$AE$12,3,FALSE)&amp; IF(Audit!#REF!=10,Audit!#REF!,"")</f>
        <v>#REF!</v>
      </c>
      <c r="AM307" s="50" t="e">
        <f>VLOOKUP(Audit!#REF!,$V$13:$AE$22,3,FALSE)&amp; IF(Audit!#REF!=10,Audit!#REF!,"")</f>
        <v>#REF!</v>
      </c>
      <c r="AN307" s="47" t="e">
        <f t="shared" si="138"/>
        <v>#REF!</v>
      </c>
      <c r="AO307" s="50" t="e">
        <f>VLOOKUP(Audit!#REF!,$V$3:$AE$12,4,FALSE) &amp;  Audit!#REF! &amp; IF(Audit!#REF!=10,Audit!#REF!,"")</f>
        <v>#REF!</v>
      </c>
      <c r="AP307" s="50" t="e">
        <f>VLOOKUP(Audit!#REF!,$V$13:$AE$22,4,FALSE)&amp; IF(Audit!#REF!=10,Audit!#REF!,"")</f>
        <v>#REF!</v>
      </c>
      <c r="AQ307" s="47" t="e">
        <f t="shared" si="139"/>
        <v>#REF!</v>
      </c>
      <c r="AR307" s="50" t="e">
        <f>VLOOKUP(Audit!#REF!,$V$3:$AE$12,5,FALSE)&amp; IF(Audit!#REF!=10,Audit!#REF!,"")</f>
        <v>#REF!</v>
      </c>
      <c r="AS307" s="50" t="e">
        <f>VLOOKUP(Audit!#REF!,$V$13:$AE$22,5,FALSE)&amp; IF(Audit!#REF!=10,Audit!#REF!,"")</f>
        <v>#REF!</v>
      </c>
      <c r="AT307" s="47" t="e">
        <f t="shared" si="140"/>
        <v>#REF!</v>
      </c>
      <c r="AU307" s="50" t="e">
        <f>VLOOKUP(Audit!#REF!,$V$3:$AE$12,6,FALSE)&amp; IF(Audit!#REF!=10,Audit!#REF!,"")</f>
        <v>#REF!</v>
      </c>
      <c r="AV307" s="50" t="e">
        <f>VLOOKUP(Audit!#REF!,$V$13:$AE$22,6,FALSE)&amp; IF(Audit!#REF!=10,Audit!#REF!,"")</f>
        <v>#REF!</v>
      </c>
      <c r="AW307" s="47" t="e">
        <f t="shared" si="141"/>
        <v>#REF!</v>
      </c>
      <c r="AX307" s="50" t="e">
        <f>VLOOKUP(Audit!#REF!,$V$3:$AE$12,7,FALSE)&amp; IF(Audit!#REF!=10,Audit!#REF!,"")</f>
        <v>#REF!</v>
      </c>
      <c r="AY307" s="50" t="e">
        <f>VLOOKUP(Audit!#REF!,$V$13:$AE$22,7,FALSE) &amp; IF(Audit!#REF!=10,Audit!#REF!,"")</f>
        <v>#REF!</v>
      </c>
      <c r="AZ307" s="47" t="e">
        <f t="shared" si="142"/>
        <v>#REF!</v>
      </c>
      <c r="BA307" s="50" t="e">
        <f>VLOOKUP(Audit!#REF!,$V$3:$AE$12,8,FALSE)&amp; Audit!#REF! &amp; IF(Audit!#REF!=10,Audit!#REF!,"")</f>
        <v>#REF!</v>
      </c>
      <c r="BB307" s="50" t="e">
        <f>VLOOKUP(Audit!#REF!,$V$13:$AE$22,8,FALSE) &amp; IF(Audit!#REF!=10,Audit!#REF!,"")</f>
        <v>#REF!</v>
      </c>
      <c r="BC307" s="47" t="e">
        <f t="shared" si="143"/>
        <v>#REF!</v>
      </c>
      <c r="BD307" s="50" t="e">
        <f>VLOOKUP(Audit!#REF!,$V$3:$AE$12,9,FALSE)&amp; IF(Audit!#REF!=10,Audit!#REF!,"")</f>
        <v>#REF!</v>
      </c>
      <c r="BE307" s="50" t="e">
        <f>VLOOKUP(Audit!#REF!,$V$13:$AE$22,9,FALSE) &amp; IF(Audit!#REF!=10,Audit!#REF!,"") &amp; IF(Audit!#REF!&lt;&gt;1,U307,"")</f>
        <v>#REF!</v>
      </c>
      <c r="BF307" s="47" t="e">
        <f t="shared" si="144"/>
        <v>#REF!</v>
      </c>
      <c r="BG307" s="50" t="e">
        <f>VLOOKUP(Audit!#REF!,$V$3:$AE$12,10,FALSE) &amp; Audit!#REF! &amp; IF(Audit!#REF!=10,Audit!#REF!,"")</f>
        <v>#REF!</v>
      </c>
      <c r="BH307" s="50" t="e">
        <f>VLOOKUP(Audit!#REF!,$V$13:$AE$22,10,FALSE) &amp; IF(Audit!#REF!=10,Audit!#REF!,"") &amp; IF(Audit!#REF!&lt;&gt;1,U307,"")</f>
        <v>#REF!</v>
      </c>
      <c r="BI307" s="47" t="e">
        <f t="shared" si="145"/>
        <v>#REF!</v>
      </c>
      <c r="BJ307" s="48" t="str">
        <f t="shared" si="146"/>
        <v/>
      </c>
      <c r="BK307" s="48" t="str">
        <f t="shared" si="147"/>
        <v/>
      </c>
      <c r="BL307" s="48" t="str">
        <f t="shared" si="148"/>
        <v/>
      </c>
      <c r="BM307" s="48" t="str">
        <f t="shared" si="149"/>
        <v/>
      </c>
      <c r="BN307" s="48" t="str">
        <f t="shared" si="150"/>
        <v/>
      </c>
      <c r="BO307" s="48" t="str">
        <f t="shared" si="151"/>
        <v/>
      </c>
      <c r="BP307" s="48" t="str">
        <f t="shared" si="152"/>
        <v/>
      </c>
      <c r="BQ307" s="48" t="str">
        <f t="shared" si="153"/>
        <v/>
      </c>
      <c r="BR307" s="48" t="str">
        <f t="shared" si="154"/>
        <v/>
      </c>
      <c r="BS307" s="48" t="str">
        <f t="shared" si="155"/>
        <v/>
      </c>
      <c r="BT307" s="48" t="str">
        <f t="shared" si="156"/>
        <v/>
      </c>
      <c r="BU307" s="48" t="str">
        <f t="shared" si="157"/>
        <v/>
      </c>
    </row>
    <row r="308" spans="1:73">
      <c r="A308" s="10" t="e">
        <f>Audit!#REF!</f>
        <v>#REF!</v>
      </c>
      <c r="B308" s="10" t="e">
        <f t="shared" si="158"/>
        <v>#REF!</v>
      </c>
      <c r="C308" s="17" t="e">
        <f>VLOOKUP(Audit!#REF!,$V$3:$AE$12,2,FALSE) &amp; VLOOKUP(Audit!#REF!,$V$13:$AE$22,2,FALSE)&amp; IF(Audit!#REF!=10,Audit!#REF!&amp;Audit!#REF!,"")</f>
        <v>#REF!</v>
      </c>
      <c r="D308" s="17" t="e">
        <f>VLOOKUP(Audit!#REF!,$V$3:$AE$12,3,FALSE) &amp; VLOOKUP(Audit!#REF!,$V$13:$AE$22,3,FALSE) &amp;IF(Audit!#REF!=10,Audit!#REF!&amp;Audit!#REF!,"")</f>
        <v>#REF!</v>
      </c>
      <c r="E308" s="17" t="e">
        <f>VLOOKUP(Audit!#REF!,$V$3:$AE$12,4,FALSE)&amp; Audit!#REF! &amp; VLOOKUP(Audit!#REF!,$V$13:$AE$22,4,FALSE)&amp; IF(Audit!#REF!=10,Audit!#REF!&amp;Audit!#REF!,"")</f>
        <v>#REF!</v>
      </c>
      <c r="F308" s="17" t="e">
        <f>VLOOKUP(Audit!#REF!,$V$3:$AE$12,5,FALSE) &amp; VLOOKUP(Audit!#REF!,$V$13:$AE$22,5,FALSE)&amp; IF(Audit!#REF!=10,Audit!#REF!&amp;Audit!#REF!,"")</f>
        <v>#REF!</v>
      </c>
      <c r="G308" s="17" t="e">
        <f>VLOOKUP(Audit!#REF!,$V$3:$AE$12,6,FALSE) &amp; VLOOKUP(Audit!#REF!,$V$13:$AE$22,6,FALSE)&amp; IF(Audit!#REF!=10,Audit!#REF!&amp;Audit!#REF!,"")</f>
        <v>#REF!</v>
      </c>
      <c r="H308" s="17" t="e">
        <f>VLOOKUP(Audit!#REF!,$V$3:$AE$12,7,FALSE) &amp; VLOOKUP(Audit!#REF!,$V$13:$AE$22,7,FALSE)&amp;IF(Audit!#REF!=10,Audit!#REF!&amp;Audit!#REF!,"")</f>
        <v>#REF!</v>
      </c>
      <c r="I308" s="17" t="e">
        <f>VLOOKUP(Audit!#REF!,$V$3:$AE$12,8,FALSE) &amp; Audit!#REF! &amp; VLOOKUP(Audit!#REF!,$V$13:$AE$22,8,FALSE)&amp;IF(Audit!#REF!=10,Audit!#REF!&amp;Audit!#REF!,"")</f>
        <v>#REF!</v>
      </c>
      <c r="J308" s="17" t="e">
        <f>VLOOKUP(Audit!#REF!,$V$3:$AE$12,9,FALSE) &amp; VLOOKUP(Audit!#REF!,$V$13:$AE$22,9,FALSE) &amp; IF(Audit!#REF!=10,Audit!#REF!&amp;Audit!#REF!,"") &amp; IF(Audit!#REF!&lt;&gt;1,U308,"")</f>
        <v>#REF!</v>
      </c>
      <c r="K308" s="17" t="e">
        <f>VLOOKUP(Audit!#REF!,$V$3:$AE$12,10,FALSE) &amp; Audit!#REF! &amp; VLOOKUP(Audit!#REF!,$V$13:$AE$22,10,FALSE) &amp; IF(Audit!#REF!=10,Audit!#REF!&amp;Audit!#REF!,"") &amp; IF(Audit!#REF!&lt;&gt;1,U308,"")</f>
        <v>#REF!</v>
      </c>
      <c r="L308" s="10" t="e">
        <f>Audit!#REF!</f>
        <v>#REF!</v>
      </c>
      <c r="M308" s="10" t="e">
        <f t="shared" si="129"/>
        <v>#REF!</v>
      </c>
      <c r="N308" s="10" t="e">
        <f t="shared" si="130"/>
        <v>#REF!</v>
      </c>
      <c r="O308" s="10" t="e">
        <f t="shared" si="131"/>
        <v>#REF!</v>
      </c>
      <c r="P308" s="10" t="e">
        <f t="shared" si="132"/>
        <v>#REF!</v>
      </c>
      <c r="Q308" s="10" t="e">
        <f t="shared" si="133"/>
        <v>#REF!</v>
      </c>
      <c r="R308" s="10" t="e">
        <f t="shared" si="134"/>
        <v>#REF!</v>
      </c>
      <c r="S308" s="10" t="e">
        <f t="shared" si="135"/>
        <v>#REF!</v>
      </c>
      <c r="T308" s="10" t="e">
        <f t="shared" si="136"/>
        <v>#REF!</v>
      </c>
      <c r="U308" s="17" t="e">
        <f>IF(Audit!#REF!="","",VLOOKUP(Audit!#REF!,$W$26:$X$35,2,FALSE)) &amp; Audit!#REF! &amp; IF(Audit!#REF!="","",IF(Audit!#REF!&lt;=1.4,VLOOKUP(Audit!#REF!,$W$38:X353,2,FALSE),VLOOKUP(Audit!#REF!,$W$51:$X$61,2,FALSE))) &amp; IF(Audit!#REF!="","",VLOOKUP(Audit!#REF!,$Y$26:$Z$35,2,FALSE) &amp; Audit!#REF! &amp; IF(Audit!#REF!="","",IF(Audit!#REF!&lt;=1.4,VLOOKUP(Audit!#REF!,$Y$38:$Z$48,2,FALSE),VLOOKUP(Audit!#REF!,$Y$51:$Z$61,2,FALSE))))</f>
        <v>#REF!</v>
      </c>
      <c r="V308" s="21"/>
      <c r="AH308" s="49" t="e">
        <f>Audit!#REF!</f>
        <v>#REF!</v>
      </c>
      <c r="AI308" s="50" t="e">
        <f>VLOOKUP(Audit!#REF!,$V$3:$AE$12,2,FALSE)&amp; IF(Audit!#REF!=10,Audit!#REF!,"")</f>
        <v>#REF!</v>
      </c>
      <c r="AJ308" s="50" t="e">
        <f>VLOOKUP(Audit!#REF!,$V$13:$AE$22,2,FALSE)&amp; IF(Audit!#REF!=10,Audit!#REF!,"")</f>
        <v>#REF!</v>
      </c>
      <c r="AK308" s="47" t="e">
        <f t="shared" si="137"/>
        <v>#REF!</v>
      </c>
      <c r="AL308" s="50" t="e">
        <f>VLOOKUP(Audit!#REF!,$V$3:$AE$12,3,FALSE)&amp; IF(Audit!#REF!=10,Audit!#REF!,"")</f>
        <v>#REF!</v>
      </c>
      <c r="AM308" s="50" t="e">
        <f>VLOOKUP(Audit!#REF!,$V$13:$AE$22,3,FALSE)&amp; IF(Audit!#REF!=10,Audit!#REF!,"")</f>
        <v>#REF!</v>
      </c>
      <c r="AN308" s="47" t="e">
        <f t="shared" si="138"/>
        <v>#REF!</v>
      </c>
      <c r="AO308" s="50" t="e">
        <f>VLOOKUP(Audit!#REF!,$V$3:$AE$12,4,FALSE) &amp;  Audit!#REF! &amp; IF(Audit!#REF!=10,Audit!#REF!,"")</f>
        <v>#REF!</v>
      </c>
      <c r="AP308" s="50" t="e">
        <f>VLOOKUP(Audit!#REF!,$V$13:$AE$22,4,FALSE)&amp; IF(Audit!#REF!=10,Audit!#REF!,"")</f>
        <v>#REF!</v>
      </c>
      <c r="AQ308" s="47" t="e">
        <f t="shared" si="139"/>
        <v>#REF!</v>
      </c>
      <c r="AR308" s="50" t="e">
        <f>VLOOKUP(Audit!#REF!,$V$3:$AE$12,5,FALSE)&amp; IF(Audit!#REF!=10,Audit!#REF!,"")</f>
        <v>#REF!</v>
      </c>
      <c r="AS308" s="50" t="e">
        <f>VLOOKUP(Audit!#REF!,$V$13:$AE$22,5,FALSE)&amp; IF(Audit!#REF!=10,Audit!#REF!,"")</f>
        <v>#REF!</v>
      </c>
      <c r="AT308" s="47" t="e">
        <f t="shared" si="140"/>
        <v>#REF!</v>
      </c>
      <c r="AU308" s="50" t="e">
        <f>VLOOKUP(Audit!#REF!,$V$3:$AE$12,6,FALSE)&amp; IF(Audit!#REF!=10,Audit!#REF!,"")</f>
        <v>#REF!</v>
      </c>
      <c r="AV308" s="50" t="e">
        <f>VLOOKUP(Audit!#REF!,$V$13:$AE$22,6,FALSE)&amp; IF(Audit!#REF!=10,Audit!#REF!,"")</f>
        <v>#REF!</v>
      </c>
      <c r="AW308" s="47" t="e">
        <f t="shared" si="141"/>
        <v>#REF!</v>
      </c>
      <c r="AX308" s="50" t="e">
        <f>VLOOKUP(Audit!#REF!,$V$3:$AE$12,7,FALSE)&amp; IF(Audit!#REF!=10,Audit!#REF!,"")</f>
        <v>#REF!</v>
      </c>
      <c r="AY308" s="50" t="e">
        <f>VLOOKUP(Audit!#REF!,$V$13:$AE$22,7,FALSE) &amp; IF(Audit!#REF!=10,Audit!#REF!,"")</f>
        <v>#REF!</v>
      </c>
      <c r="AZ308" s="47" t="e">
        <f t="shared" si="142"/>
        <v>#REF!</v>
      </c>
      <c r="BA308" s="50" t="e">
        <f>VLOOKUP(Audit!#REF!,$V$3:$AE$12,8,FALSE)&amp; Audit!#REF! &amp; IF(Audit!#REF!=10,Audit!#REF!,"")</f>
        <v>#REF!</v>
      </c>
      <c r="BB308" s="50" t="e">
        <f>VLOOKUP(Audit!#REF!,$V$13:$AE$22,8,FALSE) &amp; IF(Audit!#REF!=10,Audit!#REF!,"")</f>
        <v>#REF!</v>
      </c>
      <c r="BC308" s="47" t="e">
        <f t="shared" si="143"/>
        <v>#REF!</v>
      </c>
      <c r="BD308" s="50" t="e">
        <f>VLOOKUP(Audit!#REF!,$V$3:$AE$12,9,FALSE)&amp; IF(Audit!#REF!=10,Audit!#REF!,"")</f>
        <v>#REF!</v>
      </c>
      <c r="BE308" s="50" t="e">
        <f>VLOOKUP(Audit!#REF!,$V$13:$AE$22,9,FALSE) &amp; IF(Audit!#REF!=10,Audit!#REF!,"") &amp; IF(Audit!#REF!&lt;&gt;1,U308,"")</f>
        <v>#REF!</v>
      </c>
      <c r="BF308" s="47" t="e">
        <f t="shared" si="144"/>
        <v>#REF!</v>
      </c>
      <c r="BG308" s="50" t="e">
        <f>VLOOKUP(Audit!#REF!,$V$3:$AE$12,10,FALSE) &amp; Audit!#REF! &amp; IF(Audit!#REF!=10,Audit!#REF!,"")</f>
        <v>#REF!</v>
      </c>
      <c r="BH308" s="50" t="e">
        <f>VLOOKUP(Audit!#REF!,$V$13:$AE$22,10,FALSE) &amp; IF(Audit!#REF!=10,Audit!#REF!,"") &amp; IF(Audit!#REF!&lt;&gt;1,U308,"")</f>
        <v>#REF!</v>
      </c>
      <c r="BI308" s="47" t="e">
        <f t="shared" si="145"/>
        <v>#REF!</v>
      </c>
      <c r="BJ308" s="48" t="str">
        <f t="shared" si="146"/>
        <v/>
      </c>
      <c r="BK308" s="48" t="str">
        <f t="shared" si="147"/>
        <v/>
      </c>
      <c r="BL308" s="48" t="str">
        <f t="shared" si="148"/>
        <v/>
      </c>
      <c r="BM308" s="48" t="str">
        <f t="shared" si="149"/>
        <v/>
      </c>
      <c r="BN308" s="48" t="str">
        <f t="shared" si="150"/>
        <v/>
      </c>
      <c r="BO308" s="48" t="str">
        <f t="shared" si="151"/>
        <v/>
      </c>
      <c r="BP308" s="48" t="str">
        <f t="shared" si="152"/>
        <v/>
      </c>
      <c r="BQ308" s="48" t="str">
        <f t="shared" si="153"/>
        <v/>
      </c>
      <c r="BR308" s="48" t="str">
        <f t="shared" si="154"/>
        <v/>
      </c>
      <c r="BS308" s="48" t="str">
        <f t="shared" si="155"/>
        <v/>
      </c>
      <c r="BT308" s="48" t="str">
        <f t="shared" si="156"/>
        <v/>
      </c>
      <c r="BU308" s="48" t="str">
        <f t="shared" si="157"/>
        <v/>
      </c>
    </row>
    <row r="309" spans="1:73">
      <c r="A309" s="10" t="e">
        <f>Audit!#REF!</f>
        <v>#REF!</v>
      </c>
      <c r="B309" s="10" t="e">
        <f t="shared" si="158"/>
        <v>#REF!</v>
      </c>
      <c r="C309" s="17" t="e">
        <f>VLOOKUP(Audit!#REF!,$V$3:$AE$12,2,FALSE) &amp; VLOOKUP(Audit!#REF!,$V$13:$AE$22,2,FALSE)&amp; IF(Audit!#REF!=10,Audit!#REF!&amp;Audit!#REF!,"")</f>
        <v>#REF!</v>
      </c>
      <c r="D309" s="17" t="e">
        <f>VLOOKUP(Audit!#REF!,$V$3:$AE$12,3,FALSE) &amp; VLOOKUP(Audit!#REF!,$V$13:$AE$22,3,FALSE) &amp;IF(Audit!#REF!=10,Audit!#REF!&amp;Audit!#REF!,"")</f>
        <v>#REF!</v>
      </c>
      <c r="E309" s="17" t="e">
        <f>VLOOKUP(Audit!#REF!,$V$3:$AE$12,4,FALSE)&amp; Audit!#REF! &amp; VLOOKUP(Audit!#REF!,$V$13:$AE$22,4,FALSE)&amp; IF(Audit!#REF!=10,Audit!#REF!&amp;Audit!#REF!,"")</f>
        <v>#REF!</v>
      </c>
      <c r="F309" s="17" t="e">
        <f>VLOOKUP(Audit!#REF!,$V$3:$AE$12,5,FALSE) &amp; VLOOKUP(Audit!#REF!,$V$13:$AE$22,5,FALSE)&amp; IF(Audit!#REF!=10,Audit!#REF!&amp;Audit!#REF!,"")</f>
        <v>#REF!</v>
      </c>
      <c r="G309" s="17" t="e">
        <f>VLOOKUP(Audit!#REF!,$V$3:$AE$12,6,FALSE) &amp; VLOOKUP(Audit!#REF!,$V$13:$AE$22,6,FALSE)&amp; IF(Audit!#REF!=10,Audit!#REF!&amp;Audit!#REF!,"")</f>
        <v>#REF!</v>
      </c>
      <c r="H309" s="17" t="e">
        <f>VLOOKUP(Audit!#REF!,$V$3:$AE$12,7,FALSE) &amp; VLOOKUP(Audit!#REF!,$V$13:$AE$22,7,FALSE)&amp;IF(Audit!#REF!=10,Audit!#REF!&amp;Audit!#REF!,"")</f>
        <v>#REF!</v>
      </c>
      <c r="I309" s="17" t="e">
        <f>VLOOKUP(Audit!#REF!,$V$3:$AE$12,8,FALSE) &amp; Audit!#REF! &amp; VLOOKUP(Audit!#REF!,$V$13:$AE$22,8,FALSE)&amp;IF(Audit!#REF!=10,Audit!#REF!&amp;Audit!#REF!,"")</f>
        <v>#REF!</v>
      </c>
      <c r="J309" s="17" t="e">
        <f>VLOOKUP(Audit!#REF!,$V$3:$AE$12,9,FALSE) &amp; VLOOKUP(Audit!#REF!,$V$13:$AE$22,9,FALSE) &amp; IF(Audit!#REF!=10,Audit!#REF!&amp;Audit!#REF!,"") &amp; IF(Audit!#REF!&lt;&gt;1,U309,"")</f>
        <v>#REF!</v>
      </c>
      <c r="K309" s="17" t="e">
        <f>VLOOKUP(Audit!#REF!,$V$3:$AE$12,10,FALSE) &amp; Audit!#REF! &amp; VLOOKUP(Audit!#REF!,$V$13:$AE$22,10,FALSE) &amp; IF(Audit!#REF!=10,Audit!#REF!&amp;Audit!#REF!,"") &amp; IF(Audit!#REF!&lt;&gt;1,U309,"")</f>
        <v>#REF!</v>
      </c>
      <c r="L309" s="10" t="e">
        <f>Audit!#REF!</f>
        <v>#REF!</v>
      </c>
      <c r="M309" s="10" t="e">
        <f t="shared" si="129"/>
        <v>#REF!</v>
      </c>
      <c r="N309" s="10" t="e">
        <f t="shared" si="130"/>
        <v>#REF!</v>
      </c>
      <c r="O309" s="10" t="e">
        <f t="shared" si="131"/>
        <v>#REF!</v>
      </c>
      <c r="P309" s="10" t="e">
        <f t="shared" si="132"/>
        <v>#REF!</v>
      </c>
      <c r="Q309" s="10" t="e">
        <f t="shared" si="133"/>
        <v>#REF!</v>
      </c>
      <c r="R309" s="10" t="e">
        <f t="shared" si="134"/>
        <v>#REF!</v>
      </c>
      <c r="S309" s="10" t="e">
        <f t="shared" si="135"/>
        <v>#REF!</v>
      </c>
      <c r="T309" s="10" t="e">
        <f t="shared" si="136"/>
        <v>#REF!</v>
      </c>
      <c r="U309" s="17" t="e">
        <f>IF(Audit!#REF!="","",VLOOKUP(Audit!#REF!,$W$26:$X$35,2,FALSE)) &amp; Audit!#REF! &amp; IF(Audit!#REF!="","",IF(Audit!#REF!&lt;=1.4,VLOOKUP(Audit!#REF!,$W$38:X354,2,FALSE),VLOOKUP(Audit!#REF!,$W$51:$X$61,2,FALSE))) &amp; IF(Audit!#REF!="","",VLOOKUP(Audit!#REF!,$Y$26:$Z$35,2,FALSE) &amp; Audit!#REF! &amp; IF(Audit!#REF!="","",IF(Audit!#REF!&lt;=1.4,VLOOKUP(Audit!#REF!,$Y$38:$Z$48,2,FALSE),VLOOKUP(Audit!#REF!,$Y$51:$Z$61,2,FALSE))))</f>
        <v>#REF!</v>
      </c>
      <c r="V309" s="21"/>
      <c r="AH309" s="49" t="e">
        <f>Audit!#REF!</f>
        <v>#REF!</v>
      </c>
      <c r="AI309" s="50" t="e">
        <f>VLOOKUP(Audit!#REF!,$V$3:$AE$12,2,FALSE)&amp; IF(Audit!#REF!=10,Audit!#REF!,"")</f>
        <v>#REF!</v>
      </c>
      <c r="AJ309" s="50" t="e">
        <f>VLOOKUP(Audit!#REF!,$V$13:$AE$22,2,FALSE)&amp; IF(Audit!#REF!=10,Audit!#REF!,"")</f>
        <v>#REF!</v>
      </c>
      <c r="AK309" s="47" t="e">
        <f t="shared" si="137"/>
        <v>#REF!</v>
      </c>
      <c r="AL309" s="50" t="e">
        <f>VLOOKUP(Audit!#REF!,$V$3:$AE$12,3,FALSE)&amp; IF(Audit!#REF!=10,Audit!#REF!,"")</f>
        <v>#REF!</v>
      </c>
      <c r="AM309" s="50" t="e">
        <f>VLOOKUP(Audit!#REF!,$V$13:$AE$22,3,FALSE)&amp; IF(Audit!#REF!=10,Audit!#REF!,"")</f>
        <v>#REF!</v>
      </c>
      <c r="AN309" s="47" t="e">
        <f t="shared" si="138"/>
        <v>#REF!</v>
      </c>
      <c r="AO309" s="50" t="e">
        <f>VLOOKUP(Audit!#REF!,$V$3:$AE$12,4,FALSE) &amp;  Audit!#REF! &amp; IF(Audit!#REF!=10,Audit!#REF!,"")</f>
        <v>#REF!</v>
      </c>
      <c r="AP309" s="50" t="e">
        <f>VLOOKUP(Audit!#REF!,$V$13:$AE$22,4,FALSE)&amp; IF(Audit!#REF!=10,Audit!#REF!,"")</f>
        <v>#REF!</v>
      </c>
      <c r="AQ309" s="47" t="e">
        <f t="shared" si="139"/>
        <v>#REF!</v>
      </c>
      <c r="AR309" s="50" t="e">
        <f>VLOOKUP(Audit!#REF!,$V$3:$AE$12,5,FALSE)&amp; IF(Audit!#REF!=10,Audit!#REF!,"")</f>
        <v>#REF!</v>
      </c>
      <c r="AS309" s="50" t="e">
        <f>VLOOKUP(Audit!#REF!,$V$13:$AE$22,5,FALSE)&amp; IF(Audit!#REF!=10,Audit!#REF!,"")</f>
        <v>#REF!</v>
      </c>
      <c r="AT309" s="47" t="e">
        <f t="shared" si="140"/>
        <v>#REF!</v>
      </c>
      <c r="AU309" s="50" t="e">
        <f>VLOOKUP(Audit!#REF!,$V$3:$AE$12,6,FALSE)&amp; IF(Audit!#REF!=10,Audit!#REF!,"")</f>
        <v>#REF!</v>
      </c>
      <c r="AV309" s="50" t="e">
        <f>VLOOKUP(Audit!#REF!,$V$13:$AE$22,6,FALSE)&amp; IF(Audit!#REF!=10,Audit!#REF!,"")</f>
        <v>#REF!</v>
      </c>
      <c r="AW309" s="47" t="e">
        <f t="shared" si="141"/>
        <v>#REF!</v>
      </c>
      <c r="AX309" s="50" t="e">
        <f>VLOOKUP(Audit!#REF!,$V$3:$AE$12,7,FALSE)&amp; IF(Audit!#REF!=10,Audit!#REF!,"")</f>
        <v>#REF!</v>
      </c>
      <c r="AY309" s="50" t="e">
        <f>VLOOKUP(Audit!#REF!,$V$13:$AE$22,7,FALSE) &amp; IF(Audit!#REF!=10,Audit!#REF!,"")</f>
        <v>#REF!</v>
      </c>
      <c r="AZ309" s="47" t="e">
        <f t="shared" si="142"/>
        <v>#REF!</v>
      </c>
      <c r="BA309" s="50" t="e">
        <f>VLOOKUP(Audit!#REF!,$V$3:$AE$12,8,FALSE)&amp; Audit!#REF! &amp; IF(Audit!#REF!=10,Audit!#REF!,"")</f>
        <v>#REF!</v>
      </c>
      <c r="BB309" s="50" t="e">
        <f>VLOOKUP(Audit!#REF!,$V$13:$AE$22,8,FALSE) &amp; IF(Audit!#REF!=10,Audit!#REF!,"")</f>
        <v>#REF!</v>
      </c>
      <c r="BC309" s="47" t="e">
        <f t="shared" si="143"/>
        <v>#REF!</v>
      </c>
      <c r="BD309" s="50" t="e">
        <f>VLOOKUP(Audit!#REF!,$V$3:$AE$12,9,FALSE)&amp; IF(Audit!#REF!=10,Audit!#REF!,"")</f>
        <v>#REF!</v>
      </c>
      <c r="BE309" s="50" t="e">
        <f>VLOOKUP(Audit!#REF!,$V$13:$AE$22,9,FALSE) &amp; IF(Audit!#REF!=10,Audit!#REF!,"") &amp; IF(Audit!#REF!&lt;&gt;1,U309,"")</f>
        <v>#REF!</v>
      </c>
      <c r="BF309" s="47" t="e">
        <f t="shared" si="144"/>
        <v>#REF!</v>
      </c>
      <c r="BG309" s="50" t="e">
        <f>VLOOKUP(Audit!#REF!,$V$3:$AE$12,10,FALSE) &amp; Audit!#REF! &amp; IF(Audit!#REF!=10,Audit!#REF!,"")</f>
        <v>#REF!</v>
      </c>
      <c r="BH309" s="50" t="e">
        <f>VLOOKUP(Audit!#REF!,$V$13:$AE$22,10,FALSE) &amp; IF(Audit!#REF!=10,Audit!#REF!,"") &amp; IF(Audit!#REF!&lt;&gt;1,U309,"")</f>
        <v>#REF!</v>
      </c>
      <c r="BI309" s="47" t="e">
        <f t="shared" si="145"/>
        <v>#REF!</v>
      </c>
      <c r="BJ309" s="48" t="str">
        <f t="shared" si="146"/>
        <v/>
      </c>
      <c r="BK309" s="48" t="str">
        <f t="shared" si="147"/>
        <v/>
      </c>
      <c r="BL309" s="48" t="str">
        <f t="shared" si="148"/>
        <v/>
      </c>
      <c r="BM309" s="48" t="str">
        <f t="shared" si="149"/>
        <v/>
      </c>
      <c r="BN309" s="48" t="str">
        <f t="shared" si="150"/>
        <v/>
      </c>
      <c r="BO309" s="48" t="str">
        <f t="shared" si="151"/>
        <v/>
      </c>
      <c r="BP309" s="48" t="str">
        <f t="shared" si="152"/>
        <v/>
      </c>
      <c r="BQ309" s="48" t="str">
        <f t="shared" si="153"/>
        <v/>
      </c>
      <c r="BR309" s="48" t="str">
        <f t="shared" si="154"/>
        <v/>
      </c>
      <c r="BS309" s="48" t="str">
        <f t="shared" si="155"/>
        <v/>
      </c>
      <c r="BT309" s="48" t="str">
        <f t="shared" si="156"/>
        <v/>
      </c>
      <c r="BU309" s="48" t="str">
        <f t="shared" si="157"/>
        <v/>
      </c>
    </row>
    <row r="310" spans="1:73">
      <c r="A310" s="10" t="e">
        <f>Audit!#REF!</f>
        <v>#REF!</v>
      </c>
      <c r="B310" s="10" t="e">
        <f t="shared" si="158"/>
        <v>#REF!</v>
      </c>
      <c r="C310" s="17" t="e">
        <f>VLOOKUP(Audit!#REF!,$V$3:$AE$12,2,FALSE) &amp; VLOOKUP(Audit!#REF!,$V$13:$AE$22,2,FALSE)&amp; IF(Audit!#REF!=10,Audit!#REF!&amp;Audit!#REF!,"")</f>
        <v>#REF!</v>
      </c>
      <c r="D310" s="17" t="e">
        <f>VLOOKUP(Audit!#REF!,$V$3:$AE$12,3,FALSE) &amp; VLOOKUP(Audit!#REF!,$V$13:$AE$22,3,FALSE) &amp;IF(Audit!#REF!=10,Audit!#REF!&amp;Audit!#REF!,"")</f>
        <v>#REF!</v>
      </c>
      <c r="E310" s="17" t="e">
        <f>VLOOKUP(Audit!#REF!,$V$3:$AE$12,4,FALSE)&amp; Audit!#REF! &amp; VLOOKUP(Audit!#REF!,$V$13:$AE$22,4,FALSE)&amp; IF(Audit!#REF!=10,Audit!#REF!&amp;Audit!#REF!,"")</f>
        <v>#REF!</v>
      </c>
      <c r="F310" s="17" t="e">
        <f>VLOOKUP(Audit!#REF!,$V$3:$AE$12,5,FALSE) &amp; VLOOKUP(Audit!#REF!,$V$13:$AE$22,5,FALSE)&amp; IF(Audit!#REF!=10,Audit!#REF!&amp;Audit!#REF!,"")</f>
        <v>#REF!</v>
      </c>
      <c r="G310" s="17" t="e">
        <f>VLOOKUP(Audit!#REF!,$V$3:$AE$12,6,FALSE) &amp; VLOOKUP(Audit!#REF!,$V$13:$AE$22,6,FALSE)&amp; IF(Audit!#REF!=10,Audit!#REF!&amp;Audit!#REF!,"")</f>
        <v>#REF!</v>
      </c>
      <c r="H310" s="17" t="e">
        <f>VLOOKUP(Audit!#REF!,$V$3:$AE$12,7,FALSE) &amp; VLOOKUP(Audit!#REF!,$V$13:$AE$22,7,FALSE)&amp;IF(Audit!#REF!=10,Audit!#REF!&amp;Audit!#REF!,"")</f>
        <v>#REF!</v>
      </c>
      <c r="I310" s="17" t="e">
        <f>VLOOKUP(Audit!#REF!,$V$3:$AE$12,8,FALSE) &amp; Audit!#REF! &amp; VLOOKUP(Audit!#REF!,$V$13:$AE$22,8,FALSE)&amp;IF(Audit!#REF!=10,Audit!#REF!&amp;Audit!#REF!,"")</f>
        <v>#REF!</v>
      </c>
      <c r="J310" s="17" t="e">
        <f>VLOOKUP(Audit!#REF!,$V$3:$AE$12,9,FALSE) &amp; VLOOKUP(Audit!#REF!,$V$13:$AE$22,9,FALSE) &amp; IF(Audit!#REF!=10,Audit!#REF!&amp;Audit!#REF!,"") &amp; IF(Audit!#REF!&lt;&gt;1,U310,"")</f>
        <v>#REF!</v>
      </c>
      <c r="K310" s="17" t="e">
        <f>VLOOKUP(Audit!#REF!,$V$3:$AE$12,10,FALSE) &amp; Audit!#REF! &amp; VLOOKUP(Audit!#REF!,$V$13:$AE$22,10,FALSE) &amp; IF(Audit!#REF!=10,Audit!#REF!&amp;Audit!#REF!,"") &amp; IF(Audit!#REF!&lt;&gt;1,U310,"")</f>
        <v>#REF!</v>
      </c>
      <c r="L310" s="10" t="e">
        <f>Audit!#REF!</f>
        <v>#REF!</v>
      </c>
      <c r="M310" s="10" t="e">
        <f t="shared" si="129"/>
        <v>#REF!</v>
      </c>
      <c r="N310" s="10" t="e">
        <f t="shared" si="130"/>
        <v>#REF!</v>
      </c>
      <c r="O310" s="10" t="e">
        <f t="shared" si="131"/>
        <v>#REF!</v>
      </c>
      <c r="P310" s="10" t="e">
        <f t="shared" si="132"/>
        <v>#REF!</v>
      </c>
      <c r="Q310" s="10" t="e">
        <f t="shared" si="133"/>
        <v>#REF!</v>
      </c>
      <c r="R310" s="10" t="e">
        <f t="shared" si="134"/>
        <v>#REF!</v>
      </c>
      <c r="S310" s="10" t="e">
        <f t="shared" si="135"/>
        <v>#REF!</v>
      </c>
      <c r="T310" s="10" t="e">
        <f t="shared" si="136"/>
        <v>#REF!</v>
      </c>
      <c r="U310" s="17" t="e">
        <f>IF(Audit!#REF!="","",VLOOKUP(Audit!#REF!,$W$26:$X$35,2,FALSE)) &amp; Audit!#REF! &amp; IF(Audit!#REF!="","",IF(Audit!#REF!&lt;=1.4,VLOOKUP(Audit!#REF!,$W$38:X355,2,FALSE),VLOOKUP(Audit!#REF!,$W$51:$X$61,2,FALSE))) &amp; IF(Audit!#REF!="","",VLOOKUP(Audit!#REF!,$Y$26:$Z$35,2,FALSE) &amp; Audit!#REF! &amp; IF(Audit!#REF!="","",IF(Audit!#REF!&lt;=1.4,VLOOKUP(Audit!#REF!,$Y$38:$Z$48,2,FALSE),VLOOKUP(Audit!#REF!,$Y$51:$Z$61,2,FALSE))))</f>
        <v>#REF!</v>
      </c>
      <c r="V310" s="21"/>
      <c r="AH310" s="49" t="e">
        <f>Audit!#REF!</f>
        <v>#REF!</v>
      </c>
      <c r="AI310" s="50" t="e">
        <f>VLOOKUP(Audit!#REF!,$V$3:$AE$12,2,FALSE)&amp; IF(Audit!#REF!=10,Audit!#REF!,"")</f>
        <v>#REF!</v>
      </c>
      <c r="AJ310" s="50" t="e">
        <f>VLOOKUP(Audit!#REF!,$V$13:$AE$22,2,FALSE)&amp; IF(Audit!#REF!=10,Audit!#REF!,"")</f>
        <v>#REF!</v>
      </c>
      <c r="AK310" s="47" t="e">
        <f t="shared" si="137"/>
        <v>#REF!</v>
      </c>
      <c r="AL310" s="50" t="e">
        <f>VLOOKUP(Audit!#REF!,$V$3:$AE$12,3,FALSE)&amp; IF(Audit!#REF!=10,Audit!#REF!,"")</f>
        <v>#REF!</v>
      </c>
      <c r="AM310" s="50" t="e">
        <f>VLOOKUP(Audit!#REF!,$V$13:$AE$22,3,FALSE)&amp; IF(Audit!#REF!=10,Audit!#REF!,"")</f>
        <v>#REF!</v>
      </c>
      <c r="AN310" s="47" t="e">
        <f t="shared" si="138"/>
        <v>#REF!</v>
      </c>
      <c r="AO310" s="50" t="e">
        <f>VLOOKUP(Audit!#REF!,$V$3:$AE$12,4,FALSE) &amp;  Audit!#REF! &amp; IF(Audit!#REF!=10,Audit!#REF!,"")</f>
        <v>#REF!</v>
      </c>
      <c r="AP310" s="50" t="e">
        <f>VLOOKUP(Audit!#REF!,$V$13:$AE$22,4,FALSE)&amp; IF(Audit!#REF!=10,Audit!#REF!,"")</f>
        <v>#REF!</v>
      </c>
      <c r="AQ310" s="47" t="e">
        <f t="shared" si="139"/>
        <v>#REF!</v>
      </c>
      <c r="AR310" s="50" t="e">
        <f>VLOOKUP(Audit!#REF!,$V$3:$AE$12,5,FALSE)&amp; IF(Audit!#REF!=10,Audit!#REF!,"")</f>
        <v>#REF!</v>
      </c>
      <c r="AS310" s="50" t="e">
        <f>VLOOKUP(Audit!#REF!,$V$13:$AE$22,5,FALSE)&amp; IF(Audit!#REF!=10,Audit!#REF!,"")</f>
        <v>#REF!</v>
      </c>
      <c r="AT310" s="47" t="e">
        <f t="shared" si="140"/>
        <v>#REF!</v>
      </c>
      <c r="AU310" s="50" t="e">
        <f>VLOOKUP(Audit!#REF!,$V$3:$AE$12,6,FALSE)&amp; IF(Audit!#REF!=10,Audit!#REF!,"")</f>
        <v>#REF!</v>
      </c>
      <c r="AV310" s="50" t="e">
        <f>VLOOKUP(Audit!#REF!,$V$13:$AE$22,6,FALSE)&amp; IF(Audit!#REF!=10,Audit!#REF!,"")</f>
        <v>#REF!</v>
      </c>
      <c r="AW310" s="47" t="e">
        <f t="shared" si="141"/>
        <v>#REF!</v>
      </c>
      <c r="AX310" s="50" t="e">
        <f>VLOOKUP(Audit!#REF!,$V$3:$AE$12,7,FALSE)&amp; IF(Audit!#REF!=10,Audit!#REF!,"")</f>
        <v>#REF!</v>
      </c>
      <c r="AY310" s="50" t="e">
        <f>VLOOKUP(Audit!#REF!,$V$13:$AE$22,7,FALSE) &amp; IF(Audit!#REF!=10,Audit!#REF!,"")</f>
        <v>#REF!</v>
      </c>
      <c r="AZ310" s="47" t="e">
        <f t="shared" si="142"/>
        <v>#REF!</v>
      </c>
      <c r="BA310" s="50" t="e">
        <f>VLOOKUP(Audit!#REF!,$V$3:$AE$12,8,FALSE)&amp; Audit!#REF! &amp; IF(Audit!#REF!=10,Audit!#REF!,"")</f>
        <v>#REF!</v>
      </c>
      <c r="BB310" s="50" t="e">
        <f>VLOOKUP(Audit!#REF!,$V$13:$AE$22,8,FALSE) &amp; IF(Audit!#REF!=10,Audit!#REF!,"")</f>
        <v>#REF!</v>
      </c>
      <c r="BC310" s="47" t="e">
        <f t="shared" si="143"/>
        <v>#REF!</v>
      </c>
      <c r="BD310" s="50" t="e">
        <f>VLOOKUP(Audit!#REF!,$V$3:$AE$12,9,FALSE)&amp; IF(Audit!#REF!=10,Audit!#REF!,"")</f>
        <v>#REF!</v>
      </c>
      <c r="BE310" s="50" t="e">
        <f>VLOOKUP(Audit!#REF!,$V$13:$AE$22,9,FALSE) &amp; IF(Audit!#REF!=10,Audit!#REF!,"") &amp; IF(Audit!#REF!&lt;&gt;1,U310,"")</f>
        <v>#REF!</v>
      </c>
      <c r="BF310" s="47" t="e">
        <f t="shared" si="144"/>
        <v>#REF!</v>
      </c>
      <c r="BG310" s="50" t="e">
        <f>VLOOKUP(Audit!#REF!,$V$3:$AE$12,10,FALSE) &amp; Audit!#REF! &amp; IF(Audit!#REF!=10,Audit!#REF!,"")</f>
        <v>#REF!</v>
      </c>
      <c r="BH310" s="50" t="e">
        <f>VLOOKUP(Audit!#REF!,$V$13:$AE$22,10,FALSE) &amp; IF(Audit!#REF!=10,Audit!#REF!,"") &amp; IF(Audit!#REF!&lt;&gt;1,U310,"")</f>
        <v>#REF!</v>
      </c>
      <c r="BI310" s="47" t="e">
        <f t="shared" si="145"/>
        <v>#REF!</v>
      </c>
      <c r="BJ310" s="48" t="str">
        <f t="shared" si="146"/>
        <v/>
      </c>
      <c r="BK310" s="48" t="str">
        <f t="shared" si="147"/>
        <v/>
      </c>
      <c r="BL310" s="48" t="str">
        <f t="shared" si="148"/>
        <v/>
      </c>
      <c r="BM310" s="48" t="str">
        <f t="shared" si="149"/>
        <v/>
      </c>
      <c r="BN310" s="48" t="str">
        <f t="shared" si="150"/>
        <v/>
      </c>
      <c r="BO310" s="48" t="str">
        <f t="shared" si="151"/>
        <v/>
      </c>
      <c r="BP310" s="48" t="str">
        <f t="shared" si="152"/>
        <v/>
      </c>
      <c r="BQ310" s="48" t="str">
        <f t="shared" si="153"/>
        <v/>
      </c>
      <c r="BR310" s="48" t="str">
        <f t="shared" si="154"/>
        <v/>
      </c>
      <c r="BS310" s="48" t="str">
        <f t="shared" si="155"/>
        <v/>
      </c>
      <c r="BT310" s="48" t="str">
        <f t="shared" si="156"/>
        <v/>
      </c>
      <c r="BU310" s="48" t="str">
        <f t="shared" si="157"/>
        <v/>
      </c>
    </row>
    <row r="311" spans="1:73">
      <c r="A311" s="10" t="e">
        <f>Audit!#REF!</f>
        <v>#REF!</v>
      </c>
      <c r="B311" s="10" t="e">
        <f t="shared" si="158"/>
        <v>#REF!</v>
      </c>
      <c r="C311" s="17" t="e">
        <f>VLOOKUP(Audit!#REF!,$V$3:$AE$12,2,FALSE) &amp; VLOOKUP(Audit!#REF!,$V$13:$AE$22,2,FALSE)&amp; IF(Audit!#REF!=10,Audit!#REF!&amp;Audit!#REF!,"")</f>
        <v>#REF!</v>
      </c>
      <c r="D311" s="17" t="e">
        <f>VLOOKUP(Audit!#REF!,$V$3:$AE$12,3,FALSE) &amp; VLOOKUP(Audit!#REF!,$V$13:$AE$22,3,FALSE) &amp;IF(Audit!#REF!=10,Audit!#REF!&amp;Audit!#REF!,"")</f>
        <v>#REF!</v>
      </c>
      <c r="E311" s="17" t="e">
        <f>VLOOKUP(Audit!#REF!,$V$3:$AE$12,4,FALSE)&amp; Audit!#REF! &amp; VLOOKUP(Audit!#REF!,$V$13:$AE$22,4,FALSE)&amp; IF(Audit!#REF!=10,Audit!#REF!&amp;Audit!#REF!,"")</f>
        <v>#REF!</v>
      </c>
      <c r="F311" s="17" t="e">
        <f>VLOOKUP(Audit!#REF!,$V$3:$AE$12,5,FALSE) &amp; VLOOKUP(Audit!#REF!,$V$13:$AE$22,5,FALSE)&amp; IF(Audit!#REF!=10,Audit!#REF!&amp;Audit!#REF!,"")</f>
        <v>#REF!</v>
      </c>
      <c r="G311" s="17" t="e">
        <f>VLOOKUP(Audit!#REF!,$V$3:$AE$12,6,FALSE) &amp; VLOOKUP(Audit!#REF!,$V$13:$AE$22,6,FALSE)&amp; IF(Audit!#REF!=10,Audit!#REF!&amp;Audit!#REF!,"")</f>
        <v>#REF!</v>
      </c>
      <c r="H311" s="17" t="e">
        <f>VLOOKUP(Audit!#REF!,$V$3:$AE$12,7,FALSE) &amp; VLOOKUP(Audit!#REF!,$V$13:$AE$22,7,FALSE)&amp;IF(Audit!#REF!=10,Audit!#REF!&amp;Audit!#REF!,"")</f>
        <v>#REF!</v>
      </c>
      <c r="I311" s="17" t="e">
        <f>VLOOKUP(Audit!#REF!,$V$3:$AE$12,8,FALSE) &amp; Audit!#REF! &amp; VLOOKUP(Audit!#REF!,$V$13:$AE$22,8,FALSE)&amp;IF(Audit!#REF!=10,Audit!#REF!&amp;Audit!#REF!,"")</f>
        <v>#REF!</v>
      </c>
      <c r="J311" s="17" t="e">
        <f>VLOOKUP(Audit!#REF!,$V$3:$AE$12,9,FALSE) &amp; VLOOKUP(Audit!#REF!,$V$13:$AE$22,9,FALSE) &amp; IF(Audit!#REF!=10,Audit!#REF!&amp;Audit!#REF!,"") &amp; IF(Audit!#REF!&lt;&gt;1,U311,"")</f>
        <v>#REF!</v>
      </c>
      <c r="K311" s="17" t="e">
        <f>VLOOKUP(Audit!#REF!,$V$3:$AE$12,10,FALSE) &amp; Audit!#REF! &amp; VLOOKUP(Audit!#REF!,$V$13:$AE$22,10,FALSE) &amp; IF(Audit!#REF!=10,Audit!#REF!&amp;Audit!#REF!,"") &amp; IF(Audit!#REF!&lt;&gt;1,U311,"")</f>
        <v>#REF!</v>
      </c>
      <c r="L311" s="10" t="e">
        <f>Audit!#REF!</f>
        <v>#REF!</v>
      </c>
      <c r="M311" s="10" t="e">
        <f t="shared" si="129"/>
        <v>#REF!</v>
      </c>
      <c r="N311" s="10" t="e">
        <f t="shared" si="130"/>
        <v>#REF!</v>
      </c>
      <c r="O311" s="10" t="e">
        <f t="shared" si="131"/>
        <v>#REF!</v>
      </c>
      <c r="P311" s="10" t="e">
        <f t="shared" si="132"/>
        <v>#REF!</v>
      </c>
      <c r="Q311" s="10" t="e">
        <f t="shared" si="133"/>
        <v>#REF!</v>
      </c>
      <c r="R311" s="10" t="e">
        <f t="shared" si="134"/>
        <v>#REF!</v>
      </c>
      <c r="S311" s="10" t="e">
        <f t="shared" si="135"/>
        <v>#REF!</v>
      </c>
      <c r="T311" s="10" t="e">
        <f t="shared" si="136"/>
        <v>#REF!</v>
      </c>
      <c r="U311" s="17" t="e">
        <f>IF(Audit!#REF!="","",VLOOKUP(Audit!#REF!,$W$26:$X$35,2,FALSE)) &amp; Audit!#REF! &amp; IF(Audit!#REF!="","",IF(Audit!#REF!&lt;=1.4,VLOOKUP(Audit!#REF!,$W$38:X356,2,FALSE),VLOOKUP(Audit!#REF!,$W$51:$X$61,2,FALSE))) &amp; IF(Audit!#REF!="","",VLOOKUP(Audit!#REF!,$Y$26:$Z$35,2,FALSE) &amp; Audit!#REF! &amp; IF(Audit!#REF!="","",IF(Audit!#REF!&lt;=1.4,VLOOKUP(Audit!#REF!,$Y$38:$Z$48,2,FALSE),VLOOKUP(Audit!#REF!,$Y$51:$Z$61,2,FALSE))))</f>
        <v>#REF!</v>
      </c>
      <c r="V311" s="21"/>
      <c r="AH311" s="49" t="e">
        <f>Audit!#REF!</f>
        <v>#REF!</v>
      </c>
      <c r="AI311" s="50" t="e">
        <f>VLOOKUP(Audit!#REF!,$V$3:$AE$12,2,FALSE)&amp; IF(Audit!#REF!=10,Audit!#REF!,"")</f>
        <v>#REF!</v>
      </c>
      <c r="AJ311" s="50" t="e">
        <f>VLOOKUP(Audit!#REF!,$V$13:$AE$22,2,FALSE)&amp; IF(Audit!#REF!=10,Audit!#REF!,"")</f>
        <v>#REF!</v>
      </c>
      <c r="AK311" s="47" t="e">
        <f t="shared" si="137"/>
        <v>#REF!</v>
      </c>
      <c r="AL311" s="50" t="e">
        <f>VLOOKUP(Audit!#REF!,$V$3:$AE$12,3,FALSE)&amp; IF(Audit!#REF!=10,Audit!#REF!,"")</f>
        <v>#REF!</v>
      </c>
      <c r="AM311" s="50" t="e">
        <f>VLOOKUP(Audit!#REF!,$V$13:$AE$22,3,FALSE)&amp; IF(Audit!#REF!=10,Audit!#REF!,"")</f>
        <v>#REF!</v>
      </c>
      <c r="AN311" s="47" t="e">
        <f t="shared" si="138"/>
        <v>#REF!</v>
      </c>
      <c r="AO311" s="50" t="e">
        <f>VLOOKUP(Audit!#REF!,$V$3:$AE$12,4,FALSE) &amp;  Audit!#REF! &amp; IF(Audit!#REF!=10,Audit!#REF!,"")</f>
        <v>#REF!</v>
      </c>
      <c r="AP311" s="50" t="e">
        <f>VLOOKUP(Audit!#REF!,$V$13:$AE$22,4,FALSE)&amp; IF(Audit!#REF!=10,Audit!#REF!,"")</f>
        <v>#REF!</v>
      </c>
      <c r="AQ311" s="47" t="e">
        <f t="shared" si="139"/>
        <v>#REF!</v>
      </c>
      <c r="AR311" s="50" t="e">
        <f>VLOOKUP(Audit!#REF!,$V$3:$AE$12,5,FALSE)&amp; IF(Audit!#REF!=10,Audit!#REF!,"")</f>
        <v>#REF!</v>
      </c>
      <c r="AS311" s="50" t="e">
        <f>VLOOKUP(Audit!#REF!,$V$13:$AE$22,5,FALSE)&amp; IF(Audit!#REF!=10,Audit!#REF!,"")</f>
        <v>#REF!</v>
      </c>
      <c r="AT311" s="47" t="e">
        <f t="shared" si="140"/>
        <v>#REF!</v>
      </c>
      <c r="AU311" s="50" t="e">
        <f>VLOOKUP(Audit!#REF!,$V$3:$AE$12,6,FALSE)&amp; IF(Audit!#REF!=10,Audit!#REF!,"")</f>
        <v>#REF!</v>
      </c>
      <c r="AV311" s="50" t="e">
        <f>VLOOKUP(Audit!#REF!,$V$13:$AE$22,6,FALSE)&amp; IF(Audit!#REF!=10,Audit!#REF!,"")</f>
        <v>#REF!</v>
      </c>
      <c r="AW311" s="47" t="e">
        <f t="shared" si="141"/>
        <v>#REF!</v>
      </c>
      <c r="AX311" s="50" t="e">
        <f>VLOOKUP(Audit!#REF!,$V$3:$AE$12,7,FALSE)&amp; IF(Audit!#REF!=10,Audit!#REF!,"")</f>
        <v>#REF!</v>
      </c>
      <c r="AY311" s="50" t="e">
        <f>VLOOKUP(Audit!#REF!,$V$13:$AE$22,7,FALSE) &amp; IF(Audit!#REF!=10,Audit!#REF!,"")</f>
        <v>#REF!</v>
      </c>
      <c r="AZ311" s="47" t="e">
        <f t="shared" si="142"/>
        <v>#REF!</v>
      </c>
      <c r="BA311" s="50" t="e">
        <f>VLOOKUP(Audit!#REF!,$V$3:$AE$12,8,FALSE)&amp; Audit!#REF! &amp; IF(Audit!#REF!=10,Audit!#REF!,"")</f>
        <v>#REF!</v>
      </c>
      <c r="BB311" s="50" t="e">
        <f>VLOOKUP(Audit!#REF!,$V$13:$AE$22,8,FALSE) &amp; IF(Audit!#REF!=10,Audit!#REF!,"")</f>
        <v>#REF!</v>
      </c>
      <c r="BC311" s="47" t="e">
        <f t="shared" si="143"/>
        <v>#REF!</v>
      </c>
      <c r="BD311" s="50" t="e">
        <f>VLOOKUP(Audit!#REF!,$V$3:$AE$12,9,FALSE)&amp; IF(Audit!#REF!=10,Audit!#REF!,"")</f>
        <v>#REF!</v>
      </c>
      <c r="BE311" s="50" t="e">
        <f>VLOOKUP(Audit!#REF!,$V$13:$AE$22,9,FALSE) &amp; IF(Audit!#REF!=10,Audit!#REF!,"") &amp; IF(Audit!#REF!&lt;&gt;1,U311,"")</f>
        <v>#REF!</v>
      </c>
      <c r="BF311" s="47" t="e">
        <f t="shared" si="144"/>
        <v>#REF!</v>
      </c>
      <c r="BG311" s="50" t="e">
        <f>VLOOKUP(Audit!#REF!,$V$3:$AE$12,10,FALSE) &amp; Audit!#REF! &amp; IF(Audit!#REF!=10,Audit!#REF!,"")</f>
        <v>#REF!</v>
      </c>
      <c r="BH311" s="50" t="e">
        <f>VLOOKUP(Audit!#REF!,$V$13:$AE$22,10,FALSE) &amp; IF(Audit!#REF!=10,Audit!#REF!,"") &amp; IF(Audit!#REF!&lt;&gt;1,U311,"")</f>
        <v>#REF!</v>
      </c>
      <c r="BI311" s="47" t="e">
        <f t="shared" si="145"/>
        <v>#REF!</v>
      </c>
      <c r="BJ311" s="48" t="str">
        <f t="shared" si="146"/>
        <v/>
      </c>
      <c r="BK311" s="48" t="str">
        <f t="shared" si="147"/>
        <v/>
      </c>
      <c r="BL311" s="48" t="str">
        <f t="shared" si="148"/>
        <v/>
      </c>
      <c r="BM311" s="48" t="str">
        <f t="shared" si="149"/>
        <v/>
      </c>
      <c r="BN311" s="48" t="str">
        <f t="shared" si="150"/>
        <v/>
      </c>
      <c r="BO311" s="48" t="str">
        <f t="shared" si="151"/>
        <v/>
      </c>
      <c r="BP311" s="48" t="str">
        <f t="shared" si="152"/>
        <v/>
      </c>
      <c r="BQ311" s="48" t="str">
        <f t="shared" si="153"/>
        <v/>
      </c>
      <c r="BR311" s="48" t="str">
        <f t="shared" si="154"/>
        <v/>
      </c>
      <c r="BS311" s="48" t="str">
        <f t="shared" si="155"/>
        <v/>
      </c>
      <c r="BT311" s="48" t="str">
        <f t="shared" si="156"/>
        <v/>
      </c>
      <c r="BU311" s="48" t="str">
        <f t="shared" si="157"/>
        <v/>
      </c>
    </row>
    <row r="312" spans="1:73">
      <c r="A312" s="10" t="e">
        <f>Audit!#REF!</f>
        <v>#REF!</v>
      </c>
      <c r="B312" s="10" t="e">
        <f t="shared" si="158"/>
        <v>#REF!</v>
      </c>
      <c r="C312" s="17" t="e">
        <f>VLOOKUP(Audit!#REF!,$V$3:$AE$12,2,FALSE) &amp; VLOOKUP(Audit!#REF!,$V$13:$AE$22,2,FALSE)&amp; IF(Audit!#REF!=10,Audit!#REF!&amp;Audit!#REF!,"")</f>
        <v>#REF!</v>
      </c>
      <c r="D312" s="17" t="e">
        <f>VLOOKUP(Audit!#REF!,$V$3:$AE$12,3,FALSE) &amp; VLOOKUP(Audit!#REF!,$V$13:$AE$22,3,FALSE) &amp;IF(Audit!#REF!=10,Audit!#REF!&amp;Audit!#REF!,"")</f>
        <v>#REF!</v>
      </c>
      <c r="E312" s="17" t="e">
        <f>VLOOKUP(Audit!#REF!,$V$3:$AE$12,4,FALSE)&amp; Audit!#REF! &amp; VLOOKUP(Audit!#REF!,$V$13:$AE$22,4,FALSE)&amp; IF(Audit!#REF!=10,Audit!#REF!&amp;Audit!#REF!,"")</f>
        <v>#REF!</v>
      </c>
      <c r="F312" s="17" t="e">
        <f>VLOOKUP(Audit!#REF!,$V$3:$AE$12,5,FALSE) &amp; VLOOKUP(Audit!#REF!,$V$13:$AE$22,5,FALSE)&amp; IF(Audit!#REF!=10,Audit!#REF!&amp;Audit!#REF!,"")</f>
        <v>#REF!</v>
      </c>
      <c r="G312" s="17" t="e">
        <f>VLOOKUP(Audit!#REF!,$V$3:$AE$12,6,FALSE) &amp; VLOOKUP(Audit!#REF!,$V$13:$AE$22,6,FALSE)&amp; IF(Audit!#REF!=10,Audit!#REF!&amp;Audit!#REF!,"")</f>
        <v>#REF!</v>
      </c>
      <c r="H312" s="17" t="e">
        <f>VLOOKUP(Audit!#REF!,$V$3:$AE$12,7,FALSE) &amp; VLOOKUP(Audit!#REF!,$V$13:$AE$22,7,FALSE)&amp;IF(Audit!#REF!=10,Audit!#REF!&amp;Audit!#REF!,"")</f>
        <v>#REF!</v>
      </c>
      <c r="I312" s="17" t="e">
        <f>VLOOKUP(Audit!#REF!,$V$3:$AE$12,8,FALSE) &amp; Audit!#REF! &amp; VLOOKUP(Audit!#REF!,$V$13:$AE$22,8,FALSE)&amp;IF(Audit!#REF!=10,Audit!#REF!&amp;Audit!#REF!,"")</f>
        <v>#REF!</v>
      </c>
      <c r="J312" s="17" t="e">
        <f>VLOOKUP(Audit!#REF!,$V$3:$AE$12,9,FALSE) &amp; VLOOKUP(Audit!#REF!,$V$13:$AE$22,9,FALSE) &amp; IF(Audit!#REF!=10,Audit!#REF!&amp;Audit!#REF!,"") &amp; IF(Audit!#REF!&lt;&gt;1,U312,"")</f>
        <v>#REF!</v>
      </c>
      <c r="K312" s="17" t="e">
        <f>VLOOKUP(Audit!#REF!,$V$3:$AE$12,10,FALSE) &amp; Audit!#REF! &amp; VLOOKUP(Audit!#REF!,$V$13:$AE$22,10,FALSE) &amp; IF(Audit!#REF!=10,Audit!#REF!&amp;Audit!#REF!,"") &amp; IF(Audit!#REF!&lt;&gt;1,U312,"")</f>
        <v>#REF!</v>
      </c>
      <c r="L312" s="10" t="e">
        <f>Audit!#REF!</f>
        <v>#REF!</v>
      </c>
      <c r="M312" s="10" t="e">
        <f t="shared" si="129"/>
        <v>#REF!</v>
      </c>
      <c r="N312" s="10" t="e">
        <f t="shared" si="130"/>
        <v>#REF!</v>
      </c>
      <c r="O312" s="10" t="e">
        <f t="shared" si="131"/>
        <v>#REF!</v>
      </c>
      <c r="P312" s="10" t="e">
        <f t="shared" si="132"/>
        <v>#REF!</v>
      </c>
      <c r="Q312" s="10" t="e">
        <f t="shared" si="133"/>
        <v>#REF!</v>
      </c>
      <c r="R312" s="10" t="e">
        <f t="shared" si="134"/>
        <v>#REF!</v>
      </c>
      <c r="S312" s="10" t="e">
        <f t="shared" si="135"/>
        <v>#REF!</v>
      </c>
      <c r="T312" s="10" t="e">
        <f t="shared" si="136"/>
        <v>#REF!</v>
      </c>
      <c r="U312" s="17" t="e">
        <f>IF(Audit!#REF!="","",VLOOKUP(Audit!#REF!,$W$26:$X$35,2,FALSE)) &amp; Audit!#REF! &amp; IF(Audit!#REF!="","",IF(Audit!#REF!&lt;=1.4,VLOOKUP(Audit!#REF!,$W$38:X357,2,FALSE),VLOOKUP(Audit!#REF!,$W$51:$X$61,2,FALSE))) &amp; IF(Audit!#REF!="","",VLOOKUP(Audit!#REF!,$Y$26:$Z$35,2,FALSE) &amp; Audit!#REF! &amp; IF(Audit!#REF!="","",IF(Audit!#REF!&lt;=1.4,VLOOKUP(Audit!#REF!,$Y$38:$Z$48,2,FALSE),VLOOKUP(Audit!#REF!,$Y$51:$Z$61,2,FALSE))))</f>
        <v>#REF!</v>
      </c>
      <c r="V312" s="21"/>
      <c r="AH312" s="49" t="e">
        <f>Audit!#REF!</f>
        <v>#REF!</v>
      </c>
      <c r="AI312" s="50" t="e">
        <f>VLOOKUP(Audit!#REF!,$V$3:$AE$12,2,FALSE)&amp; IF(Audit!#REF!=10,Audit!#REF!,"")</f>
        <v>#REF!</v>
      </c>
      <c r="AJ312" s="50" t="e">
        <f>VLOOKUP(Audit!#REF!,$V$13:$AE$22,2,FALSE)&amp; IF(Audit!#REF!=10,Audit!#REF!,"")</f>
        <v>#REF!</v>
      </c>
      <c r="AK312" s="47" t="e">
        <f t="shared" si="137"/>
        <v>#REF!</v>
      </c>
      <c r="AL312" s="50" t="e">
        <f>VLOOKUP(Audit!#REF!,$V$3:$AE$12,3,FALSE)&amp; IF(Audit!#REF!=10,Audit!#REF!,"")</f>
        <v>#REF!</v>
      </c>
      <c r="AM312" s="50" t="e">
        <f>VLOOKUP(Audit!#REF!,$V$13:$AE$22,3,FALSE)&amp; IF(Audit!#REF!=10,Audit!#REF!,"")</f>
        <v>#REF!</v>
      </c>
      <c r="AN312" s="47" t="e">
        <f t="shared" si="138"/>
        <v>#REF!</v>
      </c>
      <c r="AO312" s="50" t="e">
        <f>VLOOKUP(Audit!#REF!,$V$3:$AE$12,4,FALSE) &amp;  Audit!#REF! &amp; IF(Audit!#REF!=10,Audit!#REF!,"")</f>
        <v>#REF!</v>
      </c>
      <c r="AP312" s="50" t="e">
        <f>VLOOKUP(Audit!#REF!,$V$13:$AE$22,4,FALSE)&amp; IF(Audit!#REF!=10,Audit!#REF!,"")</f>
        <v>#REF!</v>
      </c>
      <c r="AQ312" s="47" t="e">
        <f t="shared" si="139"/>
        <v>#REF!</v>
      </c>
      <c r="AR312" s="50" t="e">
        <f>VLOOKUP(Audit!#REF!,$V$3:$AE$12,5,FALSE)&amp; IF(Audit!#REF!=10,Audit!#REF!,"")</f>
        <v>#REF!</v>
      </c>
      <c r="AS312" s="50" t="e">
        <f>VLOOKUP(Audit!#REF!,$V$13:$AE$22,5,FALSE)&amp; IF(Audit!#REF!=10,Audit!#REF!,"")</f>
        <v>#REF!</v>
      </c>
      <c r="AT312" s="47" t="e">
        <f t="shared" si="140"/>
        <v>#REF!</v>
      </c>
      <c r="AU312" s="50" t="e">
        <f>VLOOKUP(Audit!#REF!,$V$3:$AE$12,6,FALSE)&amp; IF(Audit!#REF!=10,Audit!#REF!,"")</f>
        <v>#REF!</v>
      </c>
      <c r="AV312" s="50" t="e">
        <f>VLOOKUP(Audit!#REF!,$V$13:$AE$22,6,FALSE)&amp; IF(Audit!#REF!=10,Audit!#REF!,"")</f>
        <v>#REF!</v>
      </c>
      <c r="AW312" s="47" t="e">
        <f t="shared" si="141"/>
        <v>#REF!</v>
      </c>
      <c r="AX312" s="50" t="e">
        <f>VLOOKUP(Audit!#REF!,$V$3:$AE$12,7,FALSE)&amp; IF(Audit!#REF!=10,Audit!#REF!,"")</f>
        <v>#REF!</v>
      </c>
      <c r="AY312" s="50" t="e">
        <f>VLOOKUP(Audit!#REF!,$V$13:$AE$22,7,FALSE) &amp; IF(Audit!#REF!=10,Audit!#REF!,"")</f>
        <v>#REF!</v>
      </c>
      <c r="AZ312" s="47" t="e">
        <f t="shared" si="142"/>
        <v>#REF!</v>
      </c>
      <c r="BA312" s="50" t="e">
        <f>VLOOKUP(Audit!#REF!,$V$3:$AE$12,8,FALSE)&amp; Audit!#REF! &amp; IF(Audit!#REF!=10,Audit!#REF!,"")</f>
        <v>#REF!</v>
      </c>
      <c r="BB312" s="50" t="e">
        <f>VLOOKUP(Audit!#REF!,$V$13:$AE$22,8,FALSE) &amp; IF(Audit!#REF!=10,Audit!#REF!,"")</f>
        <v>#REF!</v>
      </c>
      <c r="BC312" s="47" t="e">
        <f t="shared" si="143"/>
        <v>#REF!</v>
      </c>
      <c r="BD312" s="50" t="e">
        <f>VLOOKUP(Audit!#REF!,$V$3:$AE$12,9,FALSE)&amp; IF(Audit!#REF!=10,Audit!#REF!,"")</f>
        <v>#REF!</v>
      </c>
      <c r="BE312" s="50" t="e">
        <f>VLOOKUP(Audit!#REF!,$V$13:$AE$22,9,FALSE) &amp; IF(Audit!#REF!=10,Audit!#REF!,"") &amp; IF(Audit!#REF!&lt;&gt;1,U312,"")</f>
        <v>#REF!</v>
      </c>
      <c r="BF312" s="47" t="e">
        <f t="shared" si="144"/>
        <v>#REF!</v>
      </c>
      <c r="BG312" s="50" t="e">
        <f>VLOOKUP(Audit!#REF!,$V$3:$AE$12,10,FALSE) &amp; Audit!#REF! &amp; IF(Audit!#REF!=10,Audit!#REF!,"")</f>
        <v>#REF!</v>
      </c>
      <c r="BH312" s="50" t="e">
        <f>VLOOKUP(Audit!#REF!,$V$13:$AE$22,10,FALSE) &amp; IF(Audit!#REF!=10,Audit!#REF!,"") &amp; IF(Audit!#REF!&lt;&gt;1,U312,"")</f>
        <v>#REF!</v>
      </c>
      <c r="BI312" s="47" t="e">
        <f t="shared" si="145"/>
        <v>#REF!</v>
      </c>
      <c r="BJ312" s="48" t="str">
        <f t="shared" si="146"/>
        <v/>
      </c>
      <c r="BK312" s="48" t="str">
        <f t="shared" si="147"/>
        <v/>
      </c>
      <c r="BL312" s="48" t="str">
        <f t="shared" si="148"/>
        <v/>
      </c>
      <c r="BM312" s="48" t="str">
        <f t="shared" si="149"/>
        <v/>
      </c>
      <c r="BN312" s="48" t="str">
        <f t="shared" si="150"/>
        <v/>
      </c>
      <c r="BO312" s="48" t="str">
        <f t="shared" si="151"/>
        <v/>
      </c>
      <c r="BP312" s="48" t="str">
        <f t="shared" si="152"/>
        <v/>
      </c>
      <c r="BQ312" s="48" t="str">
        <f t="shared" si="153"/>
        <v/>
      </c>
      <c r="BR312" s="48" t="str">
        <f t="shared" si="154"/>
        <v/>
      </c>
      <c r="BS312" s="48" t="str">
        <f t="shared" si="155"/>
        <v/>
      </c>
      <c r="BT312" s="48" t="str">
        <f t="shared" si="156"/>
        <v/>
      </c>
      <c r="BU312" s="48" t="str">
        <f t="shared" si="157"/>
        <v/>
      </c>
    </row>
    <row r="313" spans="1:73">
      <c r="A313" s="10" t="e">
        <f>Audit!#REF!</f>
        <v>#REF!</v>
      </c>
      <c r="B313" s="10" t="e">
        <f t="shared" si="158"/>
        <v>#REF!</v>
      </c>
      <c r="C313" s="17" t="e">
        <f>VLOOKUP(Audit!#REF!,$V$3:$AE$12,2,FALSE) &amp; VLOOKUP(Audit!#REF!,$V$13:$AE$22,2,FALSE)&amp; IF(Audit!#REF!=10,Audit!#REF!&amp;Audit!#REF!,"")</f>
        <v>#REF!</v>
      </c>
      <c r="D313" s="17" t="e">
        <f>VLOOKUP(Audit!#REF!,$V$3:$AE$12,3,FALSE) &amp; VLOOKUP(Audit!#REF!,$V$13:$AE$22,3,FALSE) &amp;IF(Audit!#REF!=10,Audit!#REF!&amp;Audit!#REF!,"")</f>
        <v>#REF!</v>
      </c>
      <c r="E313" s="17" t="e">
        <f>VLOOKUP(Audit!#REF!,$V$3:$AE$12,4,FALSE)&amp; Audit!#REF! &amp; VLOOKUP(Audit!#REF!,$V$13:$AE$22,4,FALSE)&amp; IF(Audit!#REF!=10,Audit!#REF!&amp;Audit!#REF!,"")</f>
        <v>#REF!</v>
      </c>
      <c r="F313" s="17" t="e">
        <f>VLOOKUP(Audit!#REF!,$V$3:$AE$12,5,FALSE) &amp; VLOOKUP(Audit!#REF!,$V$13:$AE$22,5,FALSE)&amp; IF(Audit!#REF!=10,Audit!#REF!&amp;Audit!#REF!,"")</f>
        <v>#REF!</v>
      </c>
      <c r="G313" s="17" t="e">
        <f>VLOOKUP(Audit!#REF!,$V$3:$AE$12,6,FALSE) &amp; VLOOKUP(Audit!#REF!,$V$13:$AE$22,6,FALSE)&amp; IF(Audit!#REF!=10,Audit!#REF!&amp;Audit!#REF!,"")</f>
        <v>#REF!</v>
      </c>
      <c r="H313" s="17" t="e">
        <f>VLOOKUP(Audit!#REF!,$V$3:$AE$12,7,FALSE) &amp; VLOOKUP(Audit!#REF!,$V$13:$AE$22,7,FALSE)&amp;IF(Audit!#REF!=10,Audit!#REF!&amp;Audit!#REF!,"")</f>
        <v>#REF!</v>
      </c>
      <c r="I313" s="17" t="e">
        <f>VLOOKUP(Audit!#REF!,$V$3:$AE$12,8,FALSE) &amp; Audit!#REF! &amp; VLOOKUP(Audit!#REF!,$V$13:$AE$22,8,FALSE)&amp;IF(Audit!#REF!=10,Audit!#REF!&amp;Audit!#REF!,"")</f>
        <v>#REF!</v>
      </c>
      <c r="J313" s="17" t="e">
        <f>VLOOKUP(Audit!#REF!,$V$3:$AE$12,9,FALSE) &amp; VLOOKUP(Audit!#REF!,$V$13:$AE$22,9,FALSE) &amp; IF(Audit!#REF!=10,Audit!#REF!&amp;Audit!#REF!,"") &amp; IF(Audit!#REF!&lt;&gt;1,U313,"")</f>
        <v>#REF!</v>
      </c>
      <c r="K313" s="17" t="e">
        <f>VLOOKUP(Audit!#REF!,$V$3:$AE$12,10,FALSE) &amp; Audit!#REF! &amp; VLOOKUP(Audit!#REF!,$V$13:$AE$22,10,FALSE) &amp; IF(Audit!#REF!=10,Audit!#REF!&amp;Audit!#REF!,"") &amp; IF(Audit!#REF!&lt;&gt;1,U313,"")</f>
        <v>#REF!</v>
      </c>
      <c r="L313" s="10" t="e">
        <f>Audit!#REF!</f>
        <v>#REF!</v>
      </c>
      <c r="M313" s="10" t="e">
        <f t="shared" si="129"/>
        <v>#REF!</v>
      </c>
      <c r="N313" s="10" t="e">
        <f t="shared" si="130"/>
        <v>#REF!</v>
      </c>
      <c r="O313" s="10" t="e">
        <f t="shared" si="131"/>
        <v>#REF!</v>
      </c>
      <c r="P313" s="10" t="e">
        <f t="shared" si="132"/>
        <v>#REF!</v>
      </c>
      <c r="Q313" s="10" t="e">
        <f t="shared" si="133"/>
        <v>#REF!</v>
      </c>
      <c r="R313" s="10" t="e">
        <f t="shared" si="134"/>
        <v>#REF!</v>
      </c>
      <c r="S313" s="10" t="e">
        <f t="shared" si="135"/>
        <v>#REF!</v>
      </c>
      <c r="T313" s="10" t="e">
        <f t="shared" si="136"/>
        <v>#REF!</v>
      </c>
      <c r="U313" s="17" t="e">
        <f>IF(Audit!#REF!="","",VLOOKUP(Audit!#REF!,$W$26:$X$35,2,FALSE)) &amp; Audit!#REF! &amp; IF(Audit!#REF!="","",IF(Audit!#REF!&lt;=1.4,VLOOKUP(Audit!#REF!,$W$38:X358,2,FALSE),VLOOKUP(Audit!#REF!,$W$51:$X$61,2,FALSE))) &amp; IF(Audit!#REF!="","",VLOOKUP(Audit!#REF!,$Y$26:$Z$35,2,FALSE) &amp; Audit!#REF! &amp; IF(Audit!#REF!="","",IF(Audit!#REF!&lt;=1.4,VLOOKUP(Audit!#REF!,$Y$38:$Z$48,2,FALSE),VLOOKUP(Audit!#REF!,$Y$51:$Z$61,2,FALSE))))</f>
        <v>#REF!</v>
      </c>
      <c r="V313" s="21"/>
      <c r="AH313" s="49" t="e">
        <f>Audit!#REF!</f>
        <v>#REF!</v>
      </c>
      <c r="AI313" s="50" t="e">
        <f>VLOOKUP(Audit!#REF!,$V$3:$AE$12,2,FALSE)&amp; IF(Audit!#REF!=10,Audit!#REF!,"")</f>
        <v>#REF!</v>
      </c>
      <c r="AJ313" s="50" t="e">
        <f>VLOOKUP(Audit!#REF!,$V$13:$AE$22,2,FALSE)&amp; IF(Audit!#REF!=10,Audit!#REF!,"")</f>
        <v>#REF!</v>
      </c>
      <c r="AK313" s="47" t="e">
        <f t="shared" si="137"/>
        <v>#REF!</v>
      </c>
      <c r="AL313" s="50" t="e">
        <f>VLOOKUP(Audit!#REF!,$V$3:$AE$12,3,FALSE)&amp; IF(Audit!#REF!=10,Audit!#REF!,"")</f>
        <v>#REF!</v>
      </c>
      <c r="AM313" s="50" t="e">
        <f>VLOOKUP(Audit!#REF!,$V$13:$AE$22,3,FALSE)&amp; IF(Audit!#REF!=10,Audit!#REF!,"")</f>
        <v>#REF!</v>
      </c>
      <c r="AN313" s="47" t="e">
        <f t="shared" si="138"/>
        <v>#REF!</v>
      </c>
      <c r="AO313" s="50" t="e">
        <f>VLOOKUP(Audit!#REF!,$V$3:$AE$12,4,FALSE) &amp;  Audit!#REF! &amp; IF(Audit!#REF!=10,Audit!#REF!,"")</f>
        <v>#REF!</v>
      </c>
      <c r="AP313" s="50" t="e">
        <f>VLOOKUP(Audit!#REF!,$V$13:$AE$22,4,FALSE)&amp; IF(Audit!#REF!=10,Audit!#REF!,"")</f>
        <v>#REF!</v>
      </c>
      <c r="AQ313" s="47" t="e">
        <f t="shared" si="139"/>
        <v>#REF!</v>
      </c>
      <c r="AR313" s="50" t="e">
        <f>VLOOKUP(Audit!#REF!,$V$3:$AE$12,5,FALSE)&amp; IF(Audit!#REF!=10,Audit!#REF!,"")</f>
        <v>#REF!</v>
      </c>
      <c r="AS313" s="50" t="e">
        <f>VLOOKUP(Audit!#REF!,$V$13:$AE$22,5,FALSE)&amp; IF(Audit!#REF!=10,Audit!#REF!,"")</f>
        <v>#REF!</v>
      </c>
      <c r="AT313" s="47" t="e">
        <f t="shared" si="140"/>
        <v>#REF!</v>
      </c>
      <c r="AU313" s="50" t="e">
        <f>VLOOKUP(Audit!#REF!,$V$3:$AE$12,6,FALSE)&amp; IF(Audit!#REF!=10,Audit!#REF!,"")</f>
        <v>#REF!</v>
      </c>
      <c r="AV313" s="50" t="e">
        <f>VLOOKUP(Audit!#REF!,$V$13:$AE$22,6,FALSE)&amp; IF(Audit!#REF!=10,Audit!#REF!,"")</f>
        <v>#REF!</v>
      </c>
      <c r="AW313" s="47" t="e">
        <f t="shared" si="141"/>
        <v>#REF!</v>
      </c>
      <c r="AX313" s="50" t="e">
        <f>VLOOKUP(Audit!#REF!,$V$3:$AE$12,7,FALSE)&amp; IF(Audit!#REF!=10,Audit!#REF!,"")</f>
        <v>#REF!</v>
      </c>
      <c r="AY313" s="50" t="e">
        <f>VLOOKUP(Audit!#REF!,$V$13:$AE$22,7,FALSE) &amp; IF(Audit!#REF!=10,Audit!#REF!,"")</f>
        <v>#REF!</v>
      </c>
      <c r="AZ313" s="47" t="e">
        <f t="shared" si="142"/>
        <v>#REF!</v>
      </c>
      <c r="BA313" s="50" t="e">
        <f>VLOOKUP(Audit!#REF!,$V$3:$AE$12,8,FALSE)&amp; Audit!#REF! &amp; IF(Audit!#REF!=10,Audit!#REF!,"")</f>
        <v>#REF!</v>
      </c>
      <c r="BB313" s="50" t="e">
        <f>VLOOKUP(Audit!#REF!,$V$13:$AE$22,8,FALSE) &amp; IF(Audit!#REF!=10,Audit!#REF!,"")</f>
        <v>#REF!</v>
      </c>
      <c r="BC313" s="47" t="e">
        <f t="shared" si="143"/>
        <v>#REF!</v>
      </c>
      <c r="BD313" s="50" t="e">
        <f>VLOOKUP(Audit!#REF!,$V$3:$AE$12,9,FALSE)&amp; IF(Audit!#REF!=10,Audit!#REF!,"")</f>
        <v>#REF!</v>
      </c>
      <c r="BE313" s="50" t="e">
        <f>VLOOKUP(Audit!#REF!,$V$13:$AE$22,9,FALSE) &amp; IF(Audit!#REF!=10,Audit!#REF!,"") &amp; IF(Audit!#REF!&lt;&gt;1,U313,"")</f>
        <v>#REF!</v>
      </c>
      <c r="BF313" s="47" t="e">
        <f t="shared" si="144"/>
        <v>#REF!</v>
      </c>
      <c r="BG313" s="50" t="e">
        <f>VLOOKUP(Audit!#REF!,$V$3:$AE$12,10,FALSE) &amp; Audit!#REF! &amp; IF(Audit!#REF!=10,Audit!#REF!,"")</f>
        <v>#REF!</v>
      </c>
      <c r="BH313" s="50" t="e">
        <f>VLOOKUP(Audit!#REF!,$V$13:$AE$22,10,FALSE) &amp; IF(Audit!#REF!=10,Audit!#REF!,"") &amp; IF(Audit!#REF!&lt;&gt;1,U313,"")</f>
        <v>#REF!</v>
      </c>
      <c r="BI313" s="47" t="e">
        <f t="shared" si="145"/>
        <v>#REF!</v>
      </c>
      <c r="BJ313" s="48" t="str">
        <f t="shared" si="146"/>
        <v/>
      </c>
      <c r="BK313" s="48" t="str">
        <f t="shared" si="147"/>
        <v/>
      </c>
      <c r="BL313" s="48" t="str">
        <f t="shared" si="148"/>
        <v/>
      </c>
      <c r="BM313" s="48" t="str">
        <f t="shared" si="149"/>
        <v/>
      </c>
      <c r="BN313" s="48" t="str">
        <f t="shared" si="150"/>
        <v/>
      </c>
      <c r="BO313" s="48" t="str">
        <f t="shared" si="151"/>
        <v/>
      </c>
      <c r="BP313" s="48" t="str">
        <f t="shared" si="152"/>
        <v/>
      </c>
      <c r="BQ313" s="48" t="str">
        <f t="shared" si="153"/>
        <v/>
      </c>
      <c r="BR313" s="48" t="str">
        <f t="shared" si="154"/>
        <v/>
      </c>
      <c r="BS313" s="48" t="str">
        <f t="shared" si="155"/>
        <v/>
      </c>
      <c r="BT313" s="48" t="str">
        <f t="shared" si="156"/>
        <v/>
      </c>
      <c r="BU313" s="48" t="str">
        <f t="shared" si="157"/>
        <v/>
      </c>
    </row>
    <row r="314" spans="1:73">
      <c r="A314" s="10" t="e">
        <f>Audit!#REF!</f>
        <v>#REF!</v>
      </c>
      <c r="B314" s="10" t="e">
        <f t="shared" si="158"/>
        <v>#REF!</v>
      </c>
      <c r="C314" s="17" t="e">
        <f>VLOOKUP(Audit!#REF!,$V$3:$AE$12,2,FALSE) &amp; VLOOKUP(Audit!#REF!,$V$13:$AE$22,2,FALSE)&amp; IF(Audit!#REF!=10,Audit!#REF!&amp;Audit!#REF!,"")</f>
        <v>#REF!</v>
      </c>
      <c r="D314" s="17" t="e">
        <f>VLOOKUP(Audit!#REF!,$V$3:$AE$12,3,FALSE) &amp; VLOOKUP(Audit!#REF!,$V$13:$AE$22,3,FALSE) &amp;IF(Audit!#REF!=10,Audit!#REF!&amp;Audit!#REF!,"")</f>
        <v>#REF!</v>
      </c>
      <c r="E314" s="17" t="e">
        <f>VLOOKUP(Audit!#REF!,$V$3:$AE$12,4,FALSE)&amp; Audit!#REF! &amp; VLOOKUP(Audit!#REF!,$V$13:$AE$22,4,FALSE)&amp; IF(Audit!#REF!=10,Audit!#REF!&amp;Audit!#REF!,"")</f>
        <v>#REF!</v>
      </c>
      <c r="F314" s="17" t="e">
        <f>VLOOKUP(Audit!#REF!,$V$3:$AE$12,5,FALSE) &amp; VLOOKUP(Audit!#REF!,$V$13:$AE$22,5,FALSE)&amp; IF(Audit!#REF!=10,Audit!#REF!&amp;Audit!#REF!,"")</f>
        <v>#REF!</v>
      </c>
      <c r="G314" s="17" t="e">
        <f>VLOOKUP(Audit!#REF!,$V$3:$AE$12,6,FALSE) &amp; VLOOKUP(Audit!#REF!,$V$13:$AE$22,6,FALSE)&amp; IF(Audit!#REF!=10,Audit!#REF!&amp;Audit!#REF!,"")</f>
        <v>#REF!</v>
      </c>
      <c r="H314" s="17" t="e">
        <f>VLOOKUP(Audit!#REF!,$V$3:$AE$12,7,FALSE) &amp; VLOOKUP(Audit!#REF!,$V$13:$AE$22,7,FALSE)&amp;IF(Audit!#REF!=10,Audit!#REF!&amp;Audit!#REF!,"")</f>
        <v>#REF!</v>
      </c>
      <c r="I314" s="17" t="e">
        <f>VLOOKUP(Audit!#REF!,$V$3:$AE$12,8,FALSE) &amp; Audit!#REF! &amp; VLOOKUP(Audit!#REF!,$V$13:$AE$22,8,FALSE)&amp;IF(Audit!#REF!=10,Audit!#REF!&amp;Audit!#REF!,"")</f>
        <v>#REF!</v>
      </c>
      <c r="J314" s="17" t="e">
        <f>VLOOKUP(Audit!#REF!,$V$3:$AE$12,9,FALSE) &amp; VLOOKUP(Audit!#REF!,$V$13:$AE$22,9,FALSE) &amp; IF(Audit!#REF!=10,Audit!#REF!&amp;Audit!#REF!,"") &amp; IF(Audit!#REF!&lt;&gt;1,U314,"")</f>
        <v>#REF!</v>
      </c>
      <c r="K314" s="17" t="e">
        <f>VLOOKUP(Audit!#REF!,$V$3:$AE$12,10,FALSE) &amp; Audit!#REF! &amp; VLOOKUP(Audit!#REF!,$V$13:$AE$22,10,FALSE) &amp; IF(Audit!#REF!=10,Audit!#REF!&amp;Audit!#REF!,"") &amp; IF(Audit!#REF!&lt;&gt;1,U314,"")</f>
        <v>#REF!</v>
      </c>
      <c r="L314" s="10" t="e">
        <f>Audit!#REF!</f>
        <v>#REF!</v>
      </c>
      <c r="M314" s="10" t="e">
        <f t="shared" si="129"/>
        <v>#REF!</v>
      </c>
      <c r="N314" s="10" t="e">
        <f t="shared" si="130"/>
        <v>#REF!</v>
      </c>
      <c r="O314" s="10" t="e">
        <f t="shared" si="131"/>
        <v>#REF!</v>
      </c>
      <c r="P314" s="10" t="e">
        <f t="shared" si="132"/>
        <v>#REF!</v>
      </c>
      <c r="Q314" s="10" t="e">
        <f t="shared" si="133"/>
        <v>#REF!</v>
      </c>
      <c r="R314" s="10" t="e">
        <f t="shared" si="134"/>
        <v>#REF!</v>
      </c>
      <c r="S314" s="10" t="e">
        <f t="shared" si="135"/>
        <v>#REF!</v>
      </c>
      <c r="T314" s="10" t="e">
        <f t="shared" si="136"/>
        <v>#REF!</v>
      </c>
      <c r="U314" s="17" t="e">
        <f>IF(Audit!#REF!="","",VLOOKUP(Audit!#REF!,$W$26:$X$35,2,FALSE)) &amp; Audit!#REF! &amp; IF(Audit!#REF!="","",IF(Audit!#REF!&lt;=1.4,VLOOKUP(Audit!#REF!,$W$38:X359,2,FALSE),VLOOKUP(Audit!#REF!,$W$51:$X$61,2,FALSE))) &amp; IF(Audit!#REF!="","",VLOOKUP(Audit!#REF!,$Y$26:$Z$35,2,FALSE) &amp; Audit!#REF! &amp; IF(Audit!#REF!="","",IF(Audit!#REF!&lt;=1.4,VLOOKUP(Audit!#REF!,$Y$38:$Z$48,2,FALSE),VLOOKUP(Audit!#REF!,$Y$51:$Z$61,2,FALSE))))</f>
        <v>#REF!</v>
      </c>
      <c r="V314" s="21"/>
      <c r="AH314" s="49" t="e">
        <f>Audit!#REF!</f>
        <v>#REF!</v>
      </c>
      <c r="AI314" s="50" t="e">
        <f>VLOOKUP(Audit!#REF!,$V$3:$AE$12,2,FALSE)&amp; IF(Audit!#REF!=10,Audit!#REF!,"")</f>
        <v>#REF!</v>
      </c>
      <c r="AJ314" s="50" t="e">
        <f>VLOOKUP(Audit!#REF!,$V$13:$AE$22,2,FALSE)&amp; IF(Audit!#REF!=10,Audit!#REF!,"")</f>
        <v>#REF!</v>
      </c>
      <c r="AK314" s="47" t="e">
        <f t="shared" si="137"/>
        <v>#REF!</v>
      </c>
      <c r="AL314" s="50" t="e">
        <f>VLOOKUP(Audit!#REF!,$V$3:$AE$12,3,FALSE)&amp; IF(Audit!#REF!=10,Audit!#REF!,"")</f>
        <v>#REF!</v>
      </c>
      <c r="AM314" s="50" t="e">
        <f>VLOOKUP(Audit!#REF!,$V$13:$AE$22,3,FALSE)&amp; IF(Audit!#REF!=10,Audit!#REF!,"")</f>
        <v>#REF!</v>
      </c>
      <c r="AN314" s="47" t="e">
        <f t="shared" si="138"/>
        <v>#REF!</v>
      </c>
      <c r="AO314" s="50" t="e">
        <f>VLOOKUP(Audit!#REF!,$V$3:$AE$12,4,FALSE) &amp;  Audit!#REF! &amp; IF(Audit!#REF!=10,Audit!#REF!,"")</f>
        <v>#REF!</v>
      </c>
      <c r="AP314" s="50" t="e">
        <f>VLOOKUP(Audit!#REF!,$V$13:$AE$22,4,FALSE)&amp; IF(Audit!#REF!=10,Audit!#REF!,"")</f>
        <v>#REF!</v>
      </c>
      <c r="AQ314" s="47" t="e">
        <f t="shared" si="139"/>
        <v>#REF!</v>
      </c>
      <c r="AR314" s="50" t="e">
        <f>VLOOKUP(Audit!#REF!,$V$3:$AE$12,5,FALSE)&amp; IF(Audit!#REF!=10,Audit!#REF!,"")</f>
        <v>#REF!</v>
      </c>
      <c r="AS314" s="50" t="e">
        <f>VLOOKUP(Audit!#REF!,$V$13:$AE$22,5,FALSE)&amp; IF(Audit!#REF!=10,Audit!#REF!,"")</f>
        <v>#REF!</v>
      </c>
      <c r="AT314" s="47" t="e">
        <f t="shared" si="140"/>
        <v>#REF!</v>
      </c>
      <c r="AU314" s="50" t="e">
        <f>VLOOKUP(Audit!#REF!,$V$3:$AE$12,6,FALSE)&amp; IF(Audit!#REF!=10,Audit!#REF!,"")</f>
        <v>#REF!</v>
      </c>
      <c r="AV314" s="50" t="e">
        <f>VLOOKUP(Audit!#REF!,$V$13:$AE$22,6,FALSE)&amp; IF(Audit!#REF!=10,Audit!#REF!,"")</f>
        <v>#REF!</v>
      </c>
      <c r="AW314" s="47" t="e">
        <f t="shared" si="141"/>
        <v>#REF!</v>
      </c>
      <c r="AX314" s="50" t="e">
        <f>VLOOKUP(Audit!#REF!,$V$3:$AE$12,7,FALSE)&amp; IF(Audit!#REF!=10,Audit!#REF!,"")</f>
        <v>#REF!</v>
      </c>
      <c r="AY314" s="50" t="e">
        <f>VLOOKUP(Audit!#REF!,$V$13:$AE$22,7,FALSE) &amp; IF(Audit!#REF!=10,Audit!#REF!,"")</f>
        <v>#REF!</v>
      </c>
      <c r="AZ314" s="47" t="e">
        <f t="shared" si="142"/>
        <v>#REF!</v>
      </c>
      <c r="BA314" s="50" t="e">
        <f>VLOOKUP(Audit!#REF!,$V$3:$AE$12,8,FALSE)&amp; Audit!#REF! &amp; IF(Audit!#REF!=10,Audit!#REF!,"")</f>
        <v>#REF!</v>
      </c>
      <c r="BB314" s="50" t="e">
        <f>VLOOKUP(Audit!#REF!,$V$13:$AE$22,8,FALSE) &amp; IF(Audit!#REF!=10,Audit!#REF!,"")</f>
        <v>#REF!</v>
      </c>
      <c r="BC314" s="47" t="e">
        <f t="shared" si="143"/>
        <v>#REF!</v>
      </c>
      <c r="BD314" s="50" t="e">
        <f>VLOOKUP(Audit!#REF!,$V$3:$AE$12,9,FALSE)&amp; IF(Audit!#REF!=10,Audit!#REF!,"")</f>
        <v>#REF!</v>
      </c>
      <c r="BE314" s="50" t="e">
        <f>VLOOKUP(Audit!#REF!,$V$13:$AE$22,9,FALSE) &amp; IF(Audit!#REF!=10,Audit!#REF!,"") &amp; IF(Audit!#REF!&lt;&gt;1,U314,"")</f>
        <v>#REF!</v>
      </c>
      <c r="BF314" s="47" t="e">
        <f t="shared" si="144"/>
        <v>#REF!</v>
      </c>
      <c r="BG314" s="50" t="e">
        <f>VLOOKUP(Audit!#REF!,$V$3:$AE$12,10,FALSE) &amp; Audit!#REF! &amp; IF(Audit!#REF!=10,Audit!#REF!,"")</f>
        <v>#REF!</v>
      </c>
      <c r="BH314" s="50" t="e">
        <f>VLOOKUP(Audit!#REF!,$V$13:$AE$22,10,FALSE) &amp; IF(Audit!#REF!=10,Audit!#REF!,"") &amp; IF(Audit!#REF!&lt;&gt;1,U314,"")</f>
        <v>#REF!</v>
      </c>
      <c r="BI314" s="47" t="e">
        <f t="shared" si="145"/>
        <v>#REF!</v>
      </c>
      <c r="BJ314" s="48" t="str">
        <f t="shared" si="146"/>
        <v/>
      </c>
      <c r="BK314" s="48" t="str">
        <f t="shared" si="147"/>
        <v/>
      </c>
      <c r="BL314" s="48" t="str">
        <f t="shared" si="148"/>
        <v/>
      </c>
      <c r="BM314" s="48" t="str">
        <f t="shared" si="149"/>
        <v/>
      </c>
      <c r="BN314" s="48" t="str">
        <f t="shared" si="150"/>
        <v/>
      </c>
      <c r="BO314" s="48" t="str">
        <f t="shared" si="151"/>
        <v/>
      </c>
      <c r="BP314" s="48" t="str">
        <f t="shared" si="152"/>
        <v/>
      </c>
      <c r="BQ314" s="48" t="str">
        <f t="shared" si="153"/>
        <v/>
      </c>
      <c r="BR314" s="48" t="str">
        <f t="shared" si="154"/>
        <v/>
      </c>
      <c r="BS314" s="48" t="str">
        <f t="shared" si="155"/>
        <v/>
      </c>
      <c r="BT314" s="48" t="str">
        <f t="shared" si="156"/>
        <v/>
      </c>
      <c r="BU314" s="48" t="str">
        <f t="shared" si="157"/>
        <v/>
      </c>
    </row>
    <row r="315" spans="1:73">
      <c r="A315" s="10" t="e">
        <f>Audit!#REF!</f>
        <v>#REF!</v>
      </c>
      <c r="B315" s="10" t="e">
        <f t="shared" si="158"/>
        <v>#REF!</v>
      </c>
      <c r="C315" s="17" t="e">
        <f>VLOOKUP(Audit!#REF!,$V$3:$AE$12,2,FALSE) &amp; VLOOKUP(Audit!#REF!,$V$13:$AE$22,2,FALSE)&amp; IF(Audit!#REF!=10,Audit!#REF!&amp;Audit!#REF!,"")</f>
        <v>#REF!</v>
      </c>
      <c r="D315" s="17" t="e">
        <f>VLOOKUP(Audit!#REF!,$V$3:$AE$12,3,FALSE) &amp; VLOOKUP(Audit!#REF!,$V$13:$AE$22,3,FALSE) &amp;IF(Audit!#REF!=10,Audit!#REF!&amp;Audit!#REF!,"")</f>
        <v>#REF!</v>
      </c>
      <c r="E315" s="17" t="e">
        <f>VLOOKUP(Audit!#REF!,$V$3:$AE$12,4,FALSE)&amp; Audit!#REF! &amp; VLOOKUP(Audit!#REF!,$V$13:$AE$22,4,FALSE)&amp; IF(Audit!#REF!=10,Audit!#REF!&amp;Audit!#REF!,"")</f>
        <v>#REF!</v>
      </c>
      <c r="F315" s="17" t="e">
        <f>VLOOKUP(Audit!#REF!,$V$3:$AE$12,5,FALSE) &amp; VLOOKUP(Audit!#REF!,$V$13:$AE$22,5,FALSE)&amp; IF(Audit!#REF!=10,Audit!#REF!&amp;Audit!#REF!,"")</f>
        <v>#REF!</v>
      </c>
      <c r="G315" s="17" t="e">
        <f>VLOOKUP(Audit!#REF!,$V$3:$AE$12,6,FALSE) &amp; VLOOKUP(Audit!#REF!,$V$13:$AE$22,6,FALSE)&amp; IF(Audit!#REF!=10,Audit!#REF!&amp;Audit!#REF!,"")</f>
        <v>#REF!</v>
      </c>
      <c r="H315" s="17" t="e">
        <f>VLOOKUP(Audit!#REF!,$V$3:$AE$12,7,FALSE) &amp; VLOOKUP(Audit!#REF!,$V$13:$AE$22,7,FALSE)&amp;IF(Audit!#REF!=10,Audit!#REF!&amp;Audit!#REF!,"")</f>
        <v>#REF!</v>
      </c>
      <c r="I315" s="17" t="e">
        <f>VLOOKUP(Audit!#REF!,$V$3:$AE$12,8,FALSE) &amp; Audit!#REF! &amp; VLOOKUP(Audit!#REF!,$V$13:$AE$22,8,FALSE)&amp;IF(Audit!#REF!=10,Audit!#REF!&amp;Audit!#REF!,"")</f>
        <v>#REF!</v>
      </c>
      <c r="J315" s="17" t="e">
        <f>VLOOKUP(Audit!#REF!,$V$3:$AE$12,9,FALSE) &amp; VLOOKUP(Audit!#REF!,$V$13:$AE$22,9,FALSE) &amp; IF(Audit!#REF!=10,Audit!#REF!&amp;Audit!#REF!,"") &amp; IF(Audit!#REF!&lt;&gt;1,U315,"")</f>
        <v>#REF!</v>
      </c>
      <c r="K315" s="17" t="e">
        <f>VLOOKUP(Audit!#REF!,$V$3:$AE$12,10,FALSE) &amp; Audit!#REF! &amp; VLOOKUP(Audit!#REF!,$V$13:$AE$22,10,FALSE) &amp; IF(Audit!#REF!=10,Audit!#REF!&amp;Audit!#REF!,"") &amp; IF(Audit!#REF!&lt;&gt;1,U315,"")</f>
        <v>#REF!</v>
      </c>
      <c r="L315" s="10" t="e">
        <f>Audit!#REF!</f>
        <v>#REF!</v>
      </c>
      <c r="M315" s="10" t="e">
        <f t="shared" si="129"/>
        <v>#REF!</v>
      </c>
      <c r="N315" s="10" t="e">
        <f t="shared" si="130"/>
        <v>#REF!</v>
      </c>
      <c r="O315" s="10" t="e">
        <f t="shared" si="131"/>
        <v>#REF!</v>
      </c>
      <c r="P315" s="10" t="e">
        <f t="shared" si="132"/>
        <v>#REF!</v>
      </c>
      <c r="Q315" s="10" t="e">
        <f t="shared" si="133"/>
        <v>#REF!</v>
      </c>
      <c r="R315" s="10" t="e">
        <f t="shared" si="134"/>
        <v>#REF!</v>
      </c>
      <c r="S315" s="10" t="e">
        <f t="shared" si="135"/>
        <v>#REF!</v>
      </c>
      <c r="T315" s="10" t="e">
        <f t="shared" si="136"/>
        <v>#REF!</v>
      </c>
      <c r="U315" s="17" t="e">
        <f>IF(Audit!#REF!="","",VLOOKUP(Audit!#REF!,$W$26:$X$35,2,FALSE)) &amp; Audit!#REF! &amp; IF(Audit!#REF!="","",IF(Audit!#REF!&lt;=1.4,VLOOKUP(Audit!#REF!,$W$38:X360,2,FALSE),VLOOKUP(Audit!#REF!,$W$51:$X$61,2,FALSE))) &amp; IF(Audit!#REF!="","",VLOOKUP(Audit!#REF!,$Y$26:$Z$35,2,FALSE) &amp; Audit!#REF! &amp; IF(Audit!#REF!="","",IF(Audit!#REF!&lt;=1.4,VLOOKUP(Audit!#REF!,$Y$38:$Z$48,2,FALSE),VLOOKUP(Audit!#REF!,$Y$51:$Z$61,2,FALSE))))</f>
        <v>#REF!</v>
      </c>
      <c r="V315" s="21"/>
      <c r="AH315" s="49" t="e">
        <f>Audit!#REF!</f>
        <v>#REF!</v>
      </c>
      <c r="AI315" s="50" t="e">
        <f>VLOOKUP(Audit!#REF!,$V$3:$AE$12,2,FALSE)&amp; IF(Audit!#REF!=10,Audit!#REF!,"")</f>
        <v>#REF!</v>
      </c>
      <c r="AJ315" s="50" t="e">
        <f>VLOOKUP(Audit!#REF!,$V$13:$AE$22,2,FALSE)&amp; IF(Audit!#REF!=10,Audit!#REF!,"")</f>
        <v>#REF!</v>
      </c>
      <c r="AK315" s="47" t="e">
        <f t="shared" si="137"/>
        <v>#REF!</v>
      </c>
      <c r="AL315" s="50" t="e">
        <f>VLOOKUP(Audit!#REF!,$V$3:$AE$12,3,FALSE)&amp; IF(Audit!#REF!=10,Audit!#REF!,"")</f>
        <v>#REF!</v>
      </c>
      <c r="AM315" s="50" t="e">
        <f>VLOOKUP(Audit!#REF!,$V$13:$AE$22,3,FALSE)&amp; IF(Audit!#REF!=10,Audit!#REF!,"")</f>
        <v>#REF!</v>
      </c>
      <c r="AN315" s="47" t="e">
        <f t="shared" si="138"/>
        <v>#REF!</v>
      </c>
      <c r="AO315" s="50" t="e">
        <f>VLOOKUP(Audit!#REF!,$V$3:$AE$12,4,FALSE) &amp;  Audit!#REF! &amp; IF(Audit!#REF!=10,Audit!#REF!,"")</f>
        <v>#REF!</v>
      </c>
      <c r="AP315" s="50" t="e">
        <f>VLOOKUP(Audit!#REF!,$V$13:$AE$22,4,FALSE)&amp; IF(Audit!#REF!=10,Audit!#REF!,"")</f>
        <v>#REF!</v>
      </c>
      <c r="AQ315" s="47" t="e">
        <f t="shared" si="139"/>
        <v>#REF!</v>
      </c>
      <c r="AR315" s="50" t="e">
        <f>VLOOKUP(Audit!#REF!,$V$3:$AE$12,5,FALSE)&amp; IF(Audit!#REF!=10,Audit!#REF!,"")</f>
        <v>#REF!</v>
      </c>
      <c r="AS315" s="50" t="e">
        <f>VLOOKUP(Audit!#REF!,$V$13:$AE$22,5,FALSE)&amp; IF(Audit!#REF!=10,Audit!#REF!,"")</f>
        <v>#REF!</v>
      </c>
      <c r="AT315" s="47" t="e">
        <f t="shared" si="140"/>
        <v>#REF!</v>
      </c>
      <c r="AU315" s="50" t="e">
        <f>VLOOKUP(Audit!#REF!,$V$3:$AE$12,6,FALSE)&amp; IF(Audit!#REF!=10,Audit!#REF!,"")</f>
        <v>#REF!</v>
      </c>
      <c r="AV315" s="50" t="e">
        <f>VLOOKUP(Audit!#REF!,$V$13:$AE$22,6,FALSE)&amp; IF(Audit!#REF!=10,Audit!#REF!,"")</f>
        <v>#REF!</v>
      </c>
      <c r="AW315" s="47" t="e">
        <f t="shared" si="141"/>
        <v>#REF!</v>
      </c>
      <c r="AX315" s="50" t="e">
        <f>VLOOKUP(Audit!#REF!,$V$3:$AE$12,7,FALSE)&amp; IF(Audit!#REF!=10,Audit!#REF!,"")</f>
        <v>#REF!</v>
      </c>
      <c r="AY315" s="50" t="e">
        <f>VLOOKUP(Audit!#REF!,$V$13:$AE$22,7,FALSE) &amp; IF(Audit!#REF!=10,Audit!#REF!,"")</f>
        <v>#REF!</v>
      </c>
      <c r="AZ315" s="47" t="e">
        <f t="shared" si="142"/>
        <v>#REF!</v>
      </c>
      <c r="BA315" s="50" t="e">
        <f>VLOOKUP(Audit!#REF!,$V$3:$AE$12,8,FALSE)&amp; Audit!#REF! &amp; IF(Audit!#REF!=10,Audit!#REF!,"")</f>
        <v>#REF!</v>
      </c>
      <c r="BB315" s="50" t="e">
        <f>VLOOKUP(Audit!#REF!,$V$13:$AE$22,8,FALSE) &amp; IF(Audit!#REF!=10,Audit!#REF!,"")</f>
        <v>#REF!</v>
      </c>
      <c r="BC315" s="47" t="e">
        <f t="shared" si="143"/>
        <v>#REF!</v>
      </c>
      <c r="BD315" s="50" t="e">
        <f>VLOOKUP(Audit!#REF!,$V$3:$AE$12,9,FALSE)&amp; IF(Audit!#REF!=10,Audit!#REF!,"")</f>
        <v>#REF!</v>
      </c>
      <c r="BE315" s="50" t="e">
        <f>VLOOKUP(Audit!#REF!,$V$13:$AE$22,9,FALSE) &amp; IF(Audit!#REF!=10,Audit!#REF!,"") &amp; IF(Audit!#REF!&lt;&gt;1,U315,"")</f>
        <v>#REF!</v>
      </c>
      <c r="BF315" s="47" t="e">
        <f t="shared" si="144"/>
        <v>#REF!</v>
      </c>
      <c r="BG315" s="50" t="e">
        <f>VLOOKUP(Audit!#REF!,$V$3:$AE$12,10,FALSE) &amp; Audit!#REF! &amp; IF(Audit!#REF!=10,Audit!#REF!,"")</f>
        <v>#REF!</v>
      </c>
      <c r="BH315" s="50" t="e">
        <f>VLOOKUP(Audit!#REF!,$V$13:$AE$22,10,FALSE) &amp; IF(Audit!#REF!=10,Audit!#REF!,"") &amp; IF(Audit!#REF!&lt;&gt;1,U315,"")</f>
        <v>#REF!</v>
      </c>
      <c r="BI315" s="47" t="e">
        <f t="shared" si="145"/>
        <v>#REF!</v>
      </c>
      <c r="BJ315" s="48" t="str">
        <f t="shared" si="146"/>
        <v/>
      </c>
      <c r="BK315" s="48" t="str">
        <f t="shared" si="147"/>
        <v/>
      </c>
      <c r="BL315" s="48" t="str">
        <f t="shared" si="148"/>
        <v/>
      </c>
      <c r="BM315" s="48" t="str">
        <f t="shared" si="149"/>
        <v/>
      </c>
      <c r="BN315" s="48" t="str">
        <f t="shared" si="150"/>
        <v/>
      </c>
      <c r="BO315" s="48" t="str">
        <f t="shared" si="151"/>
        <v/>
      </c>
      <c r="BP315" s="48" t="str">
        <f t="shared" si="152"/>
        <v/>
      </c>
      <c r="BQ315" s="48" t="str">
        <f t="shared" si="153"/>
        <v/>
      </c>
      <c r="BR315" s="48" t="str">
        <f t="shared" si="154"/>
        <v/>
      </c>
      <c r="BS315" s="48" t="str">
        <f t="shared" si="155"/>
        <v/>
      </c>
      <c r="BT315" s="48" t="str">
        <f t="shared" si="156"/>
        <v/>
      </c>
      <c r="BU315" s="48" t="str">
        <f t="shared" si="157"/>
        <v/>
      </c>
    </row>
    <row r="316" spans="1:73">
      <c r="A316" s="10" t="e">
        <f>Audit!#REF!</f>
        <v>#REF!</v>
      </c>
      <c r="B316" s="10" t="e">
        <f t="shared" si="158"/>
        <v>#REF!</v>
      </c>
      <c r="C316" s="17" t="e">
        <f>VLOOKUP(Audit!#REF!,$V$3:$AE$12,2,FALSE) &amp; VLOOKUP(Audit!#REF!,$V$13:$AE$22,2,FALSE)&amp; IF(Audit!#REF!=10,Audit!#REF!&amp;Audit!#REF!,"")</f>
        <v>#REF!</v>
      </c>
      <c r="D316" s="17" t="e">
        <f>VLOOKUP(Audit!#REF!,$V$3:$AE$12,3,FALSE) &amp; VLOOKUP(Audit!#REF!,$V$13:$AE$22,3,FALSE) &amp;IF(Audit!#REF!=10,Audit!#REF!&amp;Audit!#REF!,"")</f>
        <v>#REF!</v>
      </c>
      <c r="E316" s="17" t="e">
        <f>VLOOKUP(Audit!#REF!,$V$3:$AE$12,4,FALSE)&amp; Audit!#REF! &amp; VLOOKUP(Audit!#REF!,$V$13:$AE$22,4,FALSE)&amp; IF(Audit!#REF!=10,Audit!#REF!&amp;Audit!#REF!,"")</f>
        <v>#REF!</v>
      </c>
      <c r="F316" s="17" t="e">
        <f>VLOOKUP(Audit!#REF!,$V$3:$AE$12,5,FALSE) &amp; VLOOKUP(Audit!#REF!,$V$13:$AE$22,5,FALSE)&amp; IF(Audit!#REF!=10,Audit!#REF!&amp;Audit!#REF!,"")</f>
        <v>#REF!</v>
      </c>
      <c r="G316" s="17" t="e">
        <f>VLOOKUP(Audit!#REF!,$V$3:$AE$12,6,FALSE) &amp; VLOOKUP(Audit!#REF!,$V$13:$AE$22,6,FALSE)&amp; IF(Audit!#REF!=10,Audit!#REF!&amp;Audit!#REF!,"")</f>
        <v>#REF!</v>
      </c>
      <c r="H316" s="17" t="e">
        <f>VLOOKUP(Audit!#REF!,$V$3:$AE$12,7,FALSE) &amp; VLOOKUP(Audit!#REF!,$V$13:$AE$22,7,FALSE)&amp;IF(Audit!#REF!=10,Audit!#REF!&amp;Audit!#REF!,"")</f>
        <v>#REF!</v>
      </c>
      <c r="I316" s="17" t="e">
        <f>VLOOKUP(Audit!#REF!,$V$3:$AE$12,8,FALSE) &amp; Audit!#REF! &amp; VLOOKUP(Audit!#REF!,$V$13:$AE$22,8,FALSE)&amp;IF(Audit!#REF!=10,Audit!#REF!&amp;Audit!#REF!,"")</f>
        <v>#REF!</v>
      </c>
      <c r="J316" s="17" t="e">
        <f>VLOOKUP(Audit!#REF!,$V$3:$AE$12,9,FALSE) &amp; VLOOKUP(Audit!#REF!,$V$13:$AE$22,9,FALSE) &amp; IF(Audit!#REF!=10,Audit!#REF!&amp;Audit!#REF!,"") &amp; IF(Audit!#REF!&lt;&gt;1,U316,"")</f>
        <v>#REF!</v>
      </c>
      <c r="K316" s="17" t="e">
        <f>VLOOKUP(Audit!#REF!,$V$3:$AE$12,10,FALSE) &amp; Audit!#REF! &amp; VLOOKUP(Audit!#REF!,$V$13:$AE$22,10,FALSE) &amp; IF(Audit!#REF!=10,Audit!#REF!&amp;Audit!#REF!,"") &amp; IF(Audit!#REF!&lt;&gt;1,U316,"")</f>
        <v>#REF!</v>
      </c>
      <c r="L316" s="10" t="e">
        <f>Audit!#REF!</f>
        <v>#REF!</v>
      </c>
      <c r="M316" s="10" t="e">
        <f t="shared" si="129"/>
        <v>#REF!</v>
      </c>
      <c r="N316" s="10" t="e">
        <f t="shared" si="130"/>
        <v>#REF!</v>
      </c>
      <c r="O316" s="10" t="e">
        <f t="shared" si="131"/>
        <v>#REF!</v>
      </c>
      <c r="P316" s="10" t="e">
        <f t="shared" si="132"/>
        <v>#REF!</v>
      </c>
      <c r="Q316" s="10" t="e">
        <f t="shared" si="133"/>
        <v>#REF!</v>
      </c>
      <c r="R316" s="10" t="e">
        <f t="shared" si="134"/>
        <v>#REF!</v>
      </c>
      <c r="S316" s="10" t="e">
        <f t="shared" si="135"/>
        <v>#REF!</v>
      </c>
      <c r="T316" s="10" t="e">
        <f t="shared" si="136"/>
        <v>#REF!</v>
      </c>
      <c r="U316" s="17" t="e">
        <f>IF(Audit!#REF!="","",VLOOKUP(Audit!#REF!,$W$26:$X$35,2,FALSE)) &amp; Audit!#REF! &amp; IF(Audit!#REF!="","",IF(Audit!#REF!&lt;=1.4,VLOOKUP(Audit!#REF!,$W$38:X361,2,FALSE),VLOOKUP(Audit!#REF!,$W$51:$X$61,2,FALSE))) &amp; IF(Audit!#REF!="","",VLOOKUP(Audit!#REF!,$Y$26:$Z$35,2,FALSE) &amp; Audit!#REF! &amp; IF(Audit!#REF!="","",IF(Audit!#REF!&lt;=1.4,VLOOKUP(Audit!#REF!,$Y$38:$Z$48,2,FALSE),VLOOKUP(Audit!#REF!,$Y$51:$Z$61,2,FALSE))))</f>
        <v>#REF!</v>
      </c>
      <c r="V316" s="21"/>
      <c r="AH316" s="49" t="e">
        <f>Audit!#REF!</f>
        <v>#REF!</v>
      </c>
      <c r="AI316" s="50" t="e">
        <f>VLOOKUP(Audit!#REF!,$V$3:$AE$12,2,FALSE)&amp; IF(Audit!#REF!=10,Audit!#REF!,"")</f>
        <v>#REF!</v>
      </c>
      <c r="AJ316" s="50" t="e">
        <f>VLOOKUP(Audit!#REF!,$V$13:$AE$22,2,FALSE)&amp; IF(Audit!#REF!=10,Audit!#REF!,"")</f>
        <v>#REF!</v>
      </c>
      <c r="AK316" s="47" t="e">
        <f t="shared" si="137"/>
        <v>#REF!</v>
      </c>
      <c r="AL316" s="50" t="e">
        <f>VLOOKUP(Audit!#REF!,$V$3:$AE$12,3,FALSE)&amp; IF(Audit!#REF!=10,Audit!#REF!,"")</f>
        <v>#REF!</v>
      </c>
      <c r="AM316" s="50" t="e">
        <f>VLOOKUP(Audit!#REF!,$V$13:$AE$22,3,FALSE)&amp; IF(Audit!#REF!=10,Audit!#REF!,"")</f>
        <v>#REF!</v>
      </c>
      <c r="AN316" s="47" t="e">
        <f t="shared" si="138"/>
        <v>#REF!</v>
      </c>
      <c r="AO316" s="50" t="e">
        <f>VLOOKUP(Audit!#REF!,$V$3:$AE$12,4,FALSE) &amp;  Audit!#REF! &amp; IF(Audit!#REF!=10,Audit!#REF!,"")</f>
        <v>#REF!</v>
      </c>
      <c r="AP316" s="50" t="e">
        <f>VLOOKUP(Audit!#REF!,$V$13:$AE$22,4,FALSE)&amp; IF(Audit!#REF!=10,Audit!#REF!,"")</f>
        <v>#REF!</v>
      </c>
      <c r="AQ316" s="47" t="e">
        <f t="shared" si="139"/>
        <v>#REF!</v>
      </c>
      <c r="AR316" s="50" t="e">
        <f>VLOOKUP(Audit!#REF!,$V$3:$AE$12,5,FALSE)&amp; IF(Audit!#REF!=10,Audit!#REF!,"")</f>
        <v>#REF!</v>
      </c>
      <c r="AS316" s="50" t="e">
        <f>VLOOKUP(Audit!#REF!,$V$13:$AE$22,5,FALSE)&amp; IF(Audit!#REF!=10,Audit!#REF!,"")</f>
        <v>#REF!</v>
      </c>
      <c r="AT316" s="47" t="e">
        <f t="shared" si="140"/>
        <v>#REF!</v>
      </c>
      <c r="AU316" s="50" t="e">
        <f>VLOOKUP(Audit!#REF!,$V$3:$AE$12,6,FALSE)&amp; IF(Audit!#REF!=10,Audit!#REF!,"")</f>
        <v>#REF!</v>
      </c>
      <c r="AV316" s="50" t="e">
        <f>VLOOKUP(Audit!#REF!,$V$13:$AE$22,6,FALSE)&amp; IF(Audit!#REF!=10,Audit!#REF!,"")</f>
        <v>#REF!</v>
      </c>
      <c r="AW316" s="47" t="e">
        <f t="shared" si="141"/>
        <v>#REF!</v>
      </c>
      <c r="AX316" s="50" t="e">
        <f>VLOOKUP(Audit!#REF!,$V$3:$AE$12,7,FALSE)&amp; IF(Audit!#REF!=10,Audit!#REF!,"")</f>
        <v>#REF!</v>
      </c>
      <c r="AY316" s="50" t="e">
        <f>VLOOKUP(Audit!#REF!,$V$13:$AE$22,7,FALSE) &amp; IF(Audit!#REF!=10,Audit!#REF!,"")</f>
        <v>#REF!</v>
      </c>
      <c r="AZ316" s="47" t="e">
        <f t="shared" si="142"/>
        <v>#REF!</v>
      </c>
      <c r="BA316" s="50" t="e">
        <f>VLOOKUP(Audit!#REF!,$V$3:$AE$12,8,FALSE)&amp; Audit!#REF! &amp; IF(Audit!#REF!=10,Audit!#REF!,"")</f>
        <v>#REF!</v>
      </c>
      <c r="BB316" s="50" t="e">
        <f>VLOOKUP(Audit!#REF!,$V$13:$AE$22,8,FALSE) &amp; IF(Audit!#REF!=10,Audit!#REF!,"")</f>
        <v>#REF!</v>
      </c>
      <c r="BC316" s="47" t="e">
        <f t="shared" si="143"/>
        <v>#REF!</v>
      </c>
      <c r="BD316" s="50" t="e">
        <f>VLOOKUP(Audit!#REF!,$V$3:$AE$12,9,FALSE)&amp; IF(Audit!#REF!=10,Audit!#REF!,"")</f>
        <v>#REF!</v>
      </c>
      <c r="BE316" s="50" t="e">
        <f>VLOOKUP(Audit!#REF!,$V$13:$AE$22,9,FALSE) &amp; IF(Audit!#REF!=10,Audit!#REF!,"") &amp; IF(Audit!#REF!&lt;&gt;1,U316,"")</f>
        <v>#REF!</v>
      </c>
      <c r="BF316" s="47" t="e">
        <f t="shared" si="144"/>
        <v>#REF!</v>
      </c>
      <c r="BG316" s="50" t="e">
        <f>VLOOKUP(Audit!#REF!,$V$3:$AE$12,10,FALSE) &amp; Audit!#REF! &amp; IF(Audit!#REF!=10,Audit!#REF!,"")</f>
        <v>#REF!</v>
      </c>
      <c r="BH316" s="50" t="e">
        <f>VLOOKUP(Audit!#REF!,$V$13:$AE$22,10,FALSE) &amp; IF(Audit!#REF!=10,Audit!#REF!,"") &amp; IF(Audit!#REF!&lt;&gt;1,U316,"")</f>
        <v>#REF!</v>
      </c>
      <c r="BI316" s="47" t="e">
        <f t="shared" si="145"/>
        <v>#REF!</v>
      </c>
      <c r="BJ316" s="48" t="str">
        <f t="shared" si="146"/>
        <v/>
      </c>
      <c r="BK316" s="48" t="str">
        <f t="shared" si="147"/>
        <v/>
      </c>
      <c r="BL316" s="48" t="str">
        <f t="shared" si="148"/>
        <v/>
      </c>
      <c r="BM316" s="48" t="str">
        <f t="shared" si="149"/>
        <v/>
      </c>
      <c r="BN316" s="48" t="str">
        <f t="shared" si="150"/>
        <v/>
      </c>
      <c r="BO316" s="48" t="str">
        <f t="shared" si="151"/>
        <v/>
      </c>
      <c r="BP316" s="48" t="str">
        <f t="shared" si="152"/>
        <v/>
      </c>
      <c r="BQ316" s="48" t="str">
        <f t="shared" si="153"/>
        <v/>
      </c>
      <c r="BR316" s="48" t="str">
        <f t="shared" si="154"/>
        <v/>
      </c>
      <c r="BS316" s="48" t="str">
        <f t="shared" si="155"/>
        <v/>
      </c>
      <c r="BT316" s="48" t="str">
        <f t="shared" si="156"/>
        <v/>
      </c>
      <c r="BU316" s="48" t="str">
        <f t="shared" si="157"/>
        <v/>
      </c>
    </row>
    <row r="317" spans="1:73">
      <c r="A317" s="10" t="e">
        <f>Audit!#REF!</f>
        <v>#REF!</v>
      </c>
      <c r="B317" s="10" t="e">
        <f t="shared" si="158"/>
        <v>#REF!</v>
      </c>
      <c r="C317" s="17" t="e">
        <f>VLOOKUP(Audit!#REF!,$V$3:$AE$12,2,FALSE) &amp; VLOOKUP(Audit!#REF!,$V$13:$AE$22,2,FALSE)&amp; IF(Audit!#REF!=10,Audit!#REF!&amp;Audit!#REF!,"")</f>
        <v>#REF!</v>
      </c>
      <c r="D317" s="17" t="e">
        <f>VLOOKUP(Audit!#REF!,$V$3:$AE$12,3,FALSE) &amp; VLOOKUP(Audit!#REF!,$V$13:$AE$22,3,FALSE) &amp;IF(Audit!#REF!=10,Audit!#REF!&amp;Audit!#REF!,"")</f>
        <v>#REF!</v>
      </c>
      <c r="E317" s="17" t="e">
        <f>VLOOKUP(Audit!#REF!,$V$3:$AE$12,4,FALSE)&amp; Audit!#REF! &amp; VLOOKUP(Audit!#REF!,$V$13:$AE$22,4,FALSE)&amp; IF(Audit!#REF!=10,Audit!#REF!&amp;Audit!#REF!,"")</f>
        <v>#REF!</v>
      </c>
      <c r="F317" s="17" t="e">
        <f>VLOOKUP(Audit!#REF!,$V$3:$AE$12,5,FALSE) &amp; VLOOKUP(Audit!#REF!,$V$13:$AE$22,5,FALSE)&amp; IF(Audit!#REF!=10,Audit!#REF!&amp;Audit!#REF!,"")</f>
        <v>#REF!</v>
      </c>
      <c r="G317" s="17" t="e">
        <f>VLOOKUP(Audit!#REF!,$V$3:$AE$12,6,FALSE) &amp; VLOOKUP(Audit!#REF!,$V$13:$AE$22,6,FALSE)&amp; IF(Audit!#REF!=10,Audit!#REF!&amp;Audit!#REF!,"")</f>
        <v>#REF!</v>
      </c>
      <c r="H317" s="17" t="e">
        <f>VLOOKUP(Audit!#REF!,$V$3:$AE$12,7,FALSE) &amp; VLOOKUP(Audit!#REF!,$V$13:$AE$22,7,FALSE)&amp;IF(Audit!#REF!=10,Audit!#REF!&amp;Audit!#REF!,"")</f>
        <v>#REF!</v>
      </c>
      <c r="I317" s="17" t="e">
        <f>VLOOKUP(Audit!#REF!,$V$3:$AE$12,8,FALSE) &amp; Audit!#REF! &amp; VLOOKUP(Audit!#REF!,$V$13:$AE$22,8,FALSE)&amp;IF(Audit!#REF!=10,Audit!#REF!&amp;Audit!#REF!,"")</f>
        <v>#REF!</v>
      </c>
      <c r="J317" s="17" t="e">
        <f>VLOOKUP(Audit!#REF!,$V$3:$AE$12,9,FALSE) &amp; VLOOKUP(Audit!#REF!,$V$13:$AE$22,9,FALSE) &amp; IF(Audit!#REF!=10,Audit!#REF!&amp;Audit!#REF!,"") &amp; IF(Audit!#REF!&lt;&gt;1,U317,"")</f>
        <v>#REF!</v>
      </c>
      <c r="K317" s="17" t="e">
        <f>VLOOKUP(Audit!#REF!,$V$3:$AE$12,10,FALSE) &amp; Audit!#REF! &amp; VLOOKUP(Audit!#REF!,$V$13:$AE$22,10,FALSE) &amp; IF(Audit!#REF!=10,Audit!#REF!&amp;Audit!#REF!,"") &amp; IF(Audit!#REF!&lt;&gt;1,U317,"")</f>
        <v>#REF!</v>
      </c>
      <c r="L317" s="10" t="e">
        <f>Audit!#REF!</f>
        <v>#REF!</v>
      </c>
      <c r="M317" s="10" t="e">
        <f t="shared" si="129"/>
        <v>#REF!</v>
      </c>
      <c r="N317" s="10" t="e">
        <f t="shared" si="130"/>
        <v>#REF!</v>
      </c>
      <c r="O317" s="10" t="e">
        <f t="shared" si="131"/>
        <v>#REF!</v>
      </c>
      <c r="P317" s="10" t="e">
        <f t="shared" si="132"/>
        <v>#REF!</v>
      </c>
      <c r="Q317" s="10" t="e">
        <f t="shared" si="133"/>
        <v>#REF!</v>
      </c>
      <c r="R317" s="10" t="e">
        <f t="shared" si="134"/>
        <v>#REF!</v>
      </c>
      <c r="S317" s="10" t="e">
        <f t="shared" si="135"/>
        <v>#REF!</v>
      </c>
      <c r="T317" s="10" t="e">
        <f t="shared" si="136"/>
        <v>#REF!</v>
      </c>
      <c r="U317" s="17" t="e">
        <f>IF(Audit!#REF!="","",VLOOKUP(Audit!#REF!,$W$26:$X$35,2,FALSE)) &amp; Audit!#REF! &amp; IF(Audit!#REF!="","",IF(Audit!#REF!&lt;=1.4,VLOOKUP(Audit!#REF!,$W$38:X362,2,FALSE),VLOOKUP(Audit!#REF!,$W$51:$X$61,2,FALSE))) &amp; IF(Audit!#REF!="","",VLOOKUP(Audit!#REF!,$Y$26:$Z$35,2,FALSE) &amp; Audit!#REF! &amp; IF(Audit!#REF!="","",IF(Audit!#REF!&lt;=1.4,VLOOKUP(Audit!#REF!,$Y$38:$Z$48,2,FALSE),VLOOKUP(Audit!#REF!,$Y$51:$Z$61,2,FALSE))))</f>
        <v>#REF!</v>
      </c>
      <c r="V317" s="21"/>
      <c r="AH317" s="49" t="e">
        <f>Audit!#REF!</f>
        <v>#REF!</v>
      </c>
      <c r="AI317" s="50" t="e">
        <f>VLOOKUP(Audit!#REF!,$V$3:$AE$12,2,FALSE)&amp; IF(Audit!#REF!=10,Audit!#REF!,"")</f>
        <v>#REF!</v>
      </c>
      <c r="AJ317" s="50" t="e">
        <f>VLOOKUP(Audit!#REF!,$V$13:$AE$22,2,FALSE)&amp; IF(Audit!#REF!=10,Audit!#REF!,"")</f>
        <v>#REF!</v>
      </c>
      <c r="AK317" s="47" t="e">
        <f t="shared" si="137"/>
        <v>#REF!</v>
      </c>
      <c r="AL317" s="50" t="e">
        <f>VLOOKUP(Audit!#REF!,$V$3:$AE$12,3,FALSE)&amp; IF(Audit!#REF!=10,Audit!#REF!,"")</f>
        <v>#REF!</v>
      </c>
      <c r="AM317" s="50" t="e">
        <f>VLOOKUP(Audit!#REF!,$V$13:$AE$22,3,FALSE)&amp; IF(Audit!#REF!=10,Audit!#REF!,"")</f>
        <v>#REF!</v>
      </c>
      <c r="AN317" s="47" t="e">
        <f t="shared" si="138"/>
        <v>#REF!</v>
      </c>
      <c r="AO317" s="50" t="e">
        <f>VLOOKUP(Audit!#REF!,$V$3:$AE$12,4,FALSE) &amp;  Audit!#REF! &amp; IF(Audit!#REF!=10,Audit!#REF!,"")</f>
        <v>#REF!</v>
      </c>
      <c r="AP317" s="50" t="e">
        <f>VLOOKUP(Audit!#REF!,$V$13:$AE$22,4,FALSE)&amp; IF(Audit!#REF!=10,Audit!#REF!,"")</f>
        <v>#REF!</v>
      </c>
      <c r="AQ317" s="47" t="e">
        <f t="shared" si="139"/>
        <v>#REF!</v>
      </c>
      <c r="AR317" s="50" t="e">
        <f>VLOOKUP(Audit!#REF!,$V$3:$AE$12,5,FALSE)&amp; IF(Audit!#REF!=10,Audit!#REF!,"")</f>
        <v>#REF!</v>
      </c>
      <c r="AS317" s="50" t="e">
        <f>VLOOKUP(Audit!#REF!,$V$13:$AE$22,5,FALSE)&amp; IF(Audit!#REF!=10,Audit!#REF!,"")</f>
        <v>#REF!</v>
      </c>
      <c r="AT317" s="47" t="e">
        <f t="shared" si="140"/>
        <v>#REF!</v>
      </c>
      <c r="AU317" s="50" t="e">
        <f>VLOOKUP(Audit!#REF!,$V$3:$AE$12,6,FALSE)&amp; IF(Audit!#REF!=10,Audit!#REF!,"")</f>
        <v>#REF!</v>
      </c>
      <c r="AV317" s="50" t="e">
        <f>VLOOKUP(Audit!#REF!,$V$13:$AE$22,6,FALSE)&amp; IF(Audit!#REF!=10,Audit!#REF!,"")</f>
        <v>#REF!</v>
      </c>
      <c r="AW317" s="47" t="e">
        <f t="shared" si="141"/>
        <v>#REF!</v>
      </c>
      <c r="AX317" s="50" t="e">
        <f>VLOOKUP(Audit!#REF!,$V$3:$AE$12,7,FALSE)&amp; IF(Audit!#REF!=10,Audit!#REF!,"")</f>
        <v>#REF!</v>
      </c>
      <c r="AY317" s="50" t="e">
        <f>VLOOKUP(Audit!#REF!,$V$13:$AE$22,7,FALSE) &amp; IF(Audit!#REF!=10,Audit!#REF!,"")</f>
        <v>#REF!</v>
      </c>
      <c r="AZ317" s="47" t="e">
        <f t="shared" si="142"/>
        <v>#REF!</v>
      </c>
      <c r="BA317" s="50" t="e">
        <f>VLOOKUP(Audit!#REF!,$V$3:$AE$12,8,FALSE)&amp; Audit!#REF! &amp; IF(Audit!#REF!=10,Audit!#REF!,"")</f>
        <v>#REF!</v>
      </c>
      <c r="BB317" s="50" t="e">
        <f>VLOOKUP(Audit!#REF!,$V$13:$AE$22,8,FALSE) &amp; IF(Audit!#REF!=10,Audit!#REF!,"")</f>
        <v>#REF!</v>
      </c>
      <c r="BC317" s="47" t="e">
        <f t="shared" si="143"/>
        <v>#REF!</v>
      </c>
      <c r="BD317" s="50" t="e">
        <f>VLOOKUP(Audit!#REF!,$V$3:$AE$12,9,FALSE)&amp; IF(Audit!#REF!=10,Audit!#REF!,"")</f>
        <v>#REF!</v>
      </c>
      <c r="BE317" s="50" t="e">
        <f>VLOOKUP(Audit!#REF!,$V$13:$AE$22,9,FALSE) &amp; IF(Audit!#REF!=10,Audit!#REF!,"") &amp; IF(Audit!#REF!&lt;&gt;1,U317,"")</f>
        <v>#REF!</v>
      </c>
      <c r="BF317" s="47" t="e">
        <f t="shared" si="144"/>
        <v>#REF!</v>
      </c>
      <c r="BG317" s="50" t="e">
        <f>VLOOKUP(Audit!#REF!,$V$3:$AE$12,10,FALSE) &amp; Audit!#REF! &amp; IF(Audit!#REF!=10,Audit!#REF!,"")</f>
        <v>#REF!</v>
      </c>
      <c r="BH317" s="50" t="e">
        <f>VLOOKUP(Audit!#REF!,$V$13:$AE$22,10,FALSE) &amp; IF(Audit!#REF!=10,Audit!#REF!,"") &amp; IF(Audit!#REF!&lt;&gt;1,U317,"")</f>
        <v>#REF!</v>
      </c>
      <c r="BI317" s="47" t="e">
        <f t="shared" si="145"/>
        <v>#REF!</v>
      </c>
      <c r="BJ317" s="48" t="str">
        <f t="shared" si="146"/>
        <v/>
      </c>
      <c r="BK317" s="48" t="str">
        <f t="shared" si="147"/>
        <v/>
      </c>
      <c r="BL317" s="48" t="str">
        <f t="shared" si="148"/>
        <v/>
      </c>
      <c r="BM317" s="48" t="str">
        <f t="shared" si="149"/>
        <v/>
      </c>
      <c r="BN317" s="48" t="str">
        <f t="shared" si="150"/>
        <v/>
      </c>
      <c r="BO317" s="48" t="str">
        <f t="shared" si="151"/>
        <v/>
      </c>
      <c r="BP317" s="48" t="str">
        <f t="shared" si="152"/>
        <v/>
      </c>
      <c r="BQ317" s="48" t="str">
        <f t="shared" si="153"/>
        <v/>
      </c>
      <c r="BR317" s="48" t="str">
        <f t="shared" si="154"/>
        <v/>
      </c>
      <c r="BS317" s="48" t="str">
        <f t="shared" si="155"/>
        <v/>
      </c>
      <c r="BT317" s="48" t="str">
        <f t="shared" si="156"/>
        <v/>
      </c>
      <c r="BU317" s="48" t="str">
        <f t="shared" si="157"/>
        <v/>
      </c>
    </row>
    <row r="318" spans="1:73">
      <c r="A318" s="10" t="e">
        <f>Audit!#REF!</f>
        <v>#REF!</v>
      </c>
      <c r="B318" s="10" t="e">
        <f t="shared" si="158"/>
        <v>#REF!</v>
      </c>
      <c r="C318" s="17" t="e">
        <f>VLOOKUP(Audit!#REF!,$V$3:$AE$12,2,FALSE) &amp; VLOOKUP(Audit!#REF!,$V$13:$AE$22,2,FALSE)&amp; IF(Audit!#REF!=10,Audit!#REF!&amp;Audit!#REF!,"")</f>
        <v>#REF!</v>
      </c>
      <c r="D318" s="17" t="e">
        <f>VLOOKUP(Audit!#REF!,$V$3:$AE$12,3,FALSE) &amp; VLOOKUP(Audit!#REF!,$V$13:$AE$22,3,FALSE) &amp;IF(Audit!#REF!=10,Audit!#REF!&amp;Audit!#REF!,"")</f>
        <v>#REF!</v>
      </c>
      <c r="E318" s="17" t="e">
        <f>VLOOKUP(Audit!#REF!,$V$3:$AE$12,4,FALSE)&amp; Audit!#REF! &amp; VLOOKUP(Audit!#REF!,$V$13:$AE$22,4,FALSE)&amp; IF(Audit!#REF!=10,Audit!#REF!&amp;Audit!#REF!,"")</f>
        <v>#REF!</v>
      </c>
      <c r="F318" s="17" t="e">
        <f>VLOOKUP(Audit!#REF!,$V$3:$AE$12,5,FALSE) &amp; VLOOKUP(Audit!#REF!,$V$13:$AE$22,5,FALSE)&amp; IF(Audit!#REF!=10,Audit!#REF!&amp;Audit!#REF!,"")</f>
        <v>#REF!</v>
      </c>
      <c r="G318" s="17" t="e">
        <f>VLOOKUP(Audit!#REF!,$V$3:$AE$12,6,FALSE) &amp; VLOOKUP(Audit!#REF!,$V$13:$AE$22,6,FALSE)&amp; IF(Audit!#REF!=10,Audit!#REF!&amp;Audit!#REF!,"")</f>
        <v>#REF!</v>
      </c>
      <c r="H318" s="17" t="e">
        <f>VLOOKUP(Audit!#REF!,$V$3:$AE$12,7,FALSE) &amp; VLOOKUP(Audit!#REF!,$V$13:$AE$22,7,FALSE)&amp;IF(Audit!#REF!=10,Audit!#REF!&amp;Audit!#REF!,"")</f>
        <v>#REF!</v>
      </c>
      <c r="I318" s="17" t="e">
        <f>VLOOKUP(Audit!#REF!,$V$3:$AE$12,8,FALSE) &amp; Audit!#REF! &amp; VLOOKUP(Audit!#REF!,$V$13:$AE$22,8,FALSE)&amp;IF(Audit!#REF!=10,Audit!#REF!&amp;Audit!#REF!,"")</f>
        <v>#REF!</v>
      </c>
      <c r="J318" s="17" t="e">
        <f>VLOOKUP(Audit!#REF!,$V$3:$AE$12,9,FALSE) &amp; VLOOKUP(Audit!#REF!,$V$13:$AE$22,9,FALSE) &amp; IF(Audit!#REF!=10,Audit!#REF!&amp;Audit!#REF!,"") &amp; IF(Audit!#REF!&lt;&gt;1,U318,"")</f>
        <v>#REF!</v>
      </c>
      <c r="K318" s="17" t="e">
        <f>VLOOKUP(Audit!#REF!,$V$3:$AE$12,10,FALSE) &amp; Audit!#REF! &amp; VLOOKUP(Audit!#REF!,$V$13:$AE$22,10,FALSE) &amp; IF(Audit!#REF!=10,Audit!#REF!&amp;Audit!#REF!,"") &amp; IF(Audit!#REF!&lt;&gt;1,U318,"")</f>
        <v>#REF!</v>
      </c>
      <c r="L318" s="10" t="e">
        <f>Audit!#REF!</f>
        <v>#REF!</v>
      </c>
      <c r="M318" s="10" t="e">
        <f t="shared" si="129"/>
        <v>#REF!</v>
      </c>
      <c r="N318" s="10" t="e">
        <f t="shared" si="130"/>
        <v>#REF!</v>
      </c>
      <c r="O318" s="10" t="e">
        <f t="shared" si="131"/>
        <v>#REF!</v>
      </c>
      <c r="P318" s="10" t="e">
        <f t="shared" si="132"/>
        <v>#REF!</v>
      </c>
      <c r="Q318" s="10" t="e">
        <f t="shared" si="133"/>
        <v>#REF!</v>
      </c>
      <c r="R318" s="10" t="e">
        <f t="shared" si="134"/>
        <v>#REF!</v>
      </c>
      <c r="S318" s="10" t="e">
        <f t="shared" si="135"/>
        <v>#REF!</v>
      </c>
      <c r="T318" s="10" t="e">
        <f t="shared" si="136"/>
        <v>#REF!</v>
      </c>
      <c r="U318" s="17" t="e">
        <f>IF(Audit!#REF!="","",VLOOKUP(Audit!#REF!,$W$26:$X$35,2,FALSE)) &amp; Audit!#REF! &amp; IF(Audit!#REF!="","",IF(Audit!#REF!&lt;=1.4,VLOOKUP(Audit!#REF!,$W$38:X363,2,FALSE),VLOOKUP(Audit!#REF!,$W$51:$X$61,2,FALSE))) &amp; IF(Audit!#REF!="","",VLOOKUP(Audit!#REF!,$Y$26:$Z$35,2,FALSE) &amp; Audit!#REF! &amp; IF(Audit!#REF!="","",IF(Audit!#REF!&lt;=1.4,VLOOKUP(Audit!#REF!,$Y$38:$Z$48,2,FALSE),VLOOKUP(Audit!#REF!,$Y$51:$Z$61,2,FALSE))))</f>
        <v>#REF!</v>
      </c>
      <c r="V318" s="21"/>
      <c r="AH318" s="49" t="e">
        <f>Audit!#REF!</f>
        <v>#REF!</v>
      </c>
      <c r="AI318" s="50" t="e">
        <f>VLOOKUP(Audit!#REF!,$V$3:$AE$12,2,FALSE)&amp; IF(Audit!#REF!=10,Audit!#REF!,"")</f>
        <v>#REF!</v>
      </c>
      <c r="AJ318" s="50" t="e">
        <f>VLOOKUP(Audit!#REF!,$V$13:$AE$22,2,FALSE)&amp; IF(Audit!#REF!=10,Audit!#REF!,"")</f>
        <v>#REF!</v>
      </c>
      <c r="AK318" s="47" t="e">
        <f t="shared" si="137"/>
        <v>#REF!</v>
      </c>
      <c r="AL318" s="50" t="e">
        <f>VLOOKUP(Audit!#REF!,$V$3:$AE$12,3,FALSE)&amp; IF(Audit!#REF!=10,Audit!#REF!,"")</f>
        <v>#REF!</v>
      </c>
      <c r="AM318" s="50" t="e">
        <f>VLOOKUP(Audit!#REF!,$V$13:$AE$22,3,FALSE)&amp; IF(Audit!#REF!=10,Audit!#REF!,"")</f>
        <v>#REF!</v>
      </c>
      <c r="AN318" s="47" t="e">
        <f t="shared" si="138"/>
        <v>#REF!</v>
      </c>
      <c r="AO318" s="50" t="e">
        <f>VLOOKUP(Audit!#REF!,$V$3:$AE$12,4,FALSE) &amp;  Audit!#REF! &amp; IF(Audit!#REF!=10,Audit!#REF!,"")</f>
        <v>#REF!</v>
      </c>
      <c r="AP318" s="50" t="e">
        <f>VLOOKUP(Audit!#REF!,$V$13:$AE$22,4,FALSE)&amp; IF(Audit!#REF!=10,Audit!#REF!,"")</f>
        <v>#REF!</v>
      </c>
      <c r="AQ318" s="47" t="e">
        <f t="shared" si="139"/>
        <v>#REF!</v>
      </c>
      <c r="AR318" s="50" t="e">
        <f>VLOOKUP(Audit!#REF!,$V$3:$AE$12,5,FALSE)&amp; IF(Audit!#REF!=10,Audit!#REF!,"")</f>
        <v>#REF!</v>
      </c>
      <c r="AS318" s="50" t="e">
        <f>VLOOKUP(Audit!#REF!,$V$13:$AE$22,5,FALSE)&amp; IF(Audit!#REF!=10,Audit!#REF!,"")</f>
        <v>#REF!</v>
      </c>
      <c r="AT318" s="47" t="e">
        <f t="shared" si="140"/>
        <v>#REF!</v>
      </c>
      <c r="AU318" s="50" t="e">
        <f>VLOOKUP(Audit!#REF!,$V$3:$AE$12,6,FALSE)&amp; IF(Audit!#REF!=10,Audit!#REF!,"")</f>
        <v>#REF!</v>
      </c>
      <c r="AV318" s="50" t="e">
        <f>VLOOKUP(Audit!#REF!,$V$13:$AE$22,6,FALSE)&amp; IF(Audit!#REF!=10,Audit!#REF!,"")</f>
        <v>#REF!</v>
      </c>
      <c r="AW318" s="47" t="e">
        <f t="shared" si="141"/>
        <v>#REF!</v>
      </c>
      <c r="AX318" s="50" t="e">
        <f>VLOOKUP(Audit!#REF!,$V$3:$AE$12,7,FALSE)&amp; IF(Audit!#REF!=10,Audit!#REF!,"")</f>
        <v>#REF!</v>
      </c>
      <c r="AY318" s="50" t="e">
        <f>VLOOKUP(Audit!#REF!,$V$13:$AE$22,7,FALSE) &amp; IF(Audit!#REF!=10,Audit!#REF!,"")</f>
        <v>#REF!</v>
      </c>
      <c r="AZ318" s="47" t="e">
        <f t="shared" si="142"/>
        <v>#REF!</v>
      </c>
      <c r="BA318" s="50" t="e">
        <f>VLOOKUP(Audit!#REF!,$V$3:$AE$12,8,FALSE)&amp; Audit!#REF! &amp; IF(Audit!#REF!=10,Audit!#REF!,"")</f>
        <v>#REF!</v>
      </c>
      <c r="BB318" s="50" t="e">
        <f>VLOOKUP(Audit!#REF!,$V$13:$AE$22,8,FALSE) &amp; IF(Audit!#REF!=10,Audit!#REF!,"")</f>
        <v>#REF!</v>
      </c>
      <c r="BC318" s="47" t="e">
        <f t="shared" si="143"/>
        <v>#REF!</v>
      </c>
      <c r="BD318" s="50" t="e">
        <f>VLOOKUP(Audit!#REF!,$V$3:$AE$12,9,FALSE)&amp; IF(Audit!#REF!=10,Audit!#REF!,"")</f>
        <v>#REF!</v>
      </c>
      <c r="BE318" s="50" t="e">
        <f>VLOOKUP(Audit!#REF!,$V$13:$AE$22,9,FALSE) &amp; IF(Audit!#REF!=10,Audit!#REF!,"") &amp; IF(Audit!#REF!&lt;&gt;1,U318,"")</f>
        <v>#REF!</v>
      </c>
      <c r="BF318" s="47" t="e">
        <f t="shared" si="144"/>
        <v>#REF!</v>
      </c>
      <c r="BG318" s="50" t="e">
        <f>VLOOKUP(Audit!#REF!,$V$3:$AE$12,10,FALSE) &amp; Audit!#REF! &amp; IF(Audit!#REF!=10,Audit!#REF!,"")</f>
        <v>#REF!</v>
      </c>
      <c r="BH318" s="50" t="e">
        <f>VLOOKUP(Audit!#REF!,$V$13:$AE$22,10,FALSE) &amp; IF(Audit!#REF!=10,Audit!#REF!,"") &amp; IF(Audit!#REF!&lt;&gt;1,U318,"")</f>
        <v>#REF!</v>
      </c>
      <c r="BI318" s="47" t="e">
        <f t="shared" si="145"/>
        <v>#REF!</v>
      </c>
      <c r="BJ318" s="48" t="str">
        <f t="shared" si="146"/>
        <v/>
      </c>
      <c r="BK318" s="48" t="str">
        <f t="shared" si="147"/>
        <v/>
      </c>
      <c r="BL318" s="48" t="str">
        <f t="shared" si="148"/>
        <v/>
      </c>
      <c r="BM318" s="48" t="str">
        <f t="shared" si="149"/>
        <v/>
      </c>
      <c r="BN318" s="48" t="str">
        <f t="shared" si="150"/>
        <v/>
      </c>
      <c r="BO318" s="48" t="str">
        <f t="shared" si="151"/>
        <v/>
      </c>
      <c r="BP318" s="48" t="str">
        <f t="shared" si="152"/>
        <v/>
      </c>
      <c r="BQ318" s="48" t="str">
        <f t="shared" si="153"/>
        <v/>
      </c>
      <c r="BR318" s="48" t="str">
        <f t="shared" si="154"/>
        <v/>
      </c>
      <c r="BS318" s="48" t="str">
        <f t="shared" si="155"/>
        <v/>
      </c>
      <c r="BT318" s="48" t="str">
        <f t="shared" si="156"/>
        <v/>
      </c>
      <c r="BU318" s="48" t="str">
        <f t="shared" si="157"/>
        <v/>
      </c>
    </row>
    <row r="319" spans="1:73">
      <c r="A319" s="10" t="e">
        <f>Audit!#REF!</f>
        <v>#REF!</v>
      </c>
      <c r="B319" s="10" t="e">
        <f t="shared" si="158"/>
        <v>#REF!</v>
      </c>
      <c r="C319" s="17" t="e">
        <f>VLOOKUP(Audit!#REF!,$V$3:$AE$12,2,FALSE) &amp; VLOOKUP(Audit!#REF!,$V$13:$AE$22,2,FALSE)&amp; IF(Audit!#REF!=10,Audit!#REF!&amp;Audit!#REF!,"")</f>
        <v>#REF!</v>
      </c>
      <c r="D319" s="17" t="e">
        <f>VLOOKUP(Audit!#REF!,$V$3:$AE$12,3,FALSE) &amp; VLOOKUP(Audit!#REF!,$V$13:$AE$22,3,FALSE) &amp;IF(Audit!#REF!=10,Audit!#REF!&amp;Audit!#REF!,"")</f>
        <v>#REF!</v>
      </c>
      <c r="E319" s="17" t="e">
        <f>VLOOKUP(Audit!#REF!,$V$3:$AE$12,4,FALSE)&amp; Audit!#REF! &amp; VLOOKUP(Audit!#REF!,$V$13:$AE$22,4,FALSE)&amp; IF(Audit!#REF!=10,Audit!#REF!&amp;Audit!#REF!,"")</f>
        <v>#REF!</v>
      </c>
      <c r="F319" s="17" t="e">
        <f>VLOOKUP(Audit!#REF!,$V$3:$AE$12,5,FALSE) &amp; VLOOKUP(Audit!#REF!,$V$13:$AE$22,5,FALSE)&amp; IF(Audit!#REF!=10,Audit!#REF!&amp;Audit!#REF!,"")</f>
        <v>#REF!</v>
      </c>
      <c r="G319" s="17" t="e">
        <f>VLOOKUP(Audit!#REF!,$V$3:$AE$12,6,FALSE) &amp; VLOOKUP(Audit!#REF!,$V$13:$AE$22,6,FALSE)&amp; IF(Audit!#REF!=10,Audit!#REF!&amp;Audit!#REF!,"")</f>
        <v>#REF!</v>
      </c>
      <c r="H319" s="17" t="e">
        <f>VLOOKUP(Audit!#REF!,$V$3:$AE$12,7,FALSE) &amp; VLOOKUP(Audit!#REF!,$V$13:$AE$22,7,FALSE)&amp;IF(Audit!#REF!=10,Audit!#REF!&amp;Audit!#REF!,"")</f>
        <v>#REF!</v>
      </c>
      <c r="I319" s="17" t="e">
        <f>VLOOKUP(Audit!#REF!,$V$3:$AE$12,8,FALSE) &amp; Audit!#REF! &amp; VLOOKUP(Audit!#REF!,$V$13:$AE$22,8,FALSE)&amp;IF(Audit!#REF!=10,Audit!#REF!&amp;Audit!#REF!,"")</f>
        <v>#REF!</v>
      </c>
      <c r="J319" s="17" t="e">
        <f>VLOOKUP(Audit!#REF!,$V$3:$AE$12,9,FALSE) &amp; VLOOKUP(Audit!#REF!,$V$13:$AE$22,9,FALSE) &amp; IF(Audit!#REF!=10,Audit!#REF!&amp;Audit!#REF!,"") &amp; IF(Audit!#REF!&lt;&gt;1,U319,"")</f>
        <v>#REF!</v>
      </c>
      <c r="K319" s="17" t="e">
        <f>VLOOKUP(Audit!#REF!,$V$3:$AE$12,10,FALSE) &amp; Audit!#REF! &amp; VLOOKUP(Audit!#REF!,$V$13:$AE$22,10,FALSE) &amp; IF(Audit!#REF!=10,Audit!#REF!&amp;Audit!#REF!,"") &amp; IF(Audit!#REF!&lt;&gt;1,U319,"")</f>
        <v>#REF!</v>
      </c>
      <c r="L319" s="10" t="e">
        <f>Audit!#REF!</f>
        <v>#REF!</v>
      </c>
      <c r="M319" s="10" t="e">
        <f t="shared" si="129"/>
        <v>#REF!</v>
      </c>
      <c r="N319" s="10" t="e">
        <f t="shared" si="130"/>
        <v>#REF!</v>
      </c>
      <c r="O319" s="10" t="e">
        <f t="shared" si="131"/>
        <v>#REF!</v>
      </c>
      <c r="P319" s="10" t="e">
        <f t="shared" si="132"/>
        <v>#REF!</v>
      </c>
      <c r="Q319" s="10" t="e">
        <f t="shared" si="133"/>
        <v>#REF!</v>
      </c>
      <c r="R319" s="10" t="e">
        <f t="shared" si="134"/>
        <v>#REF!</v>
      </c>
      <c r="S319" s="10" t="e">
        <f t="shared" si="135"/>
        <v>#REF!</v>
      </c>
      <c r="T319" s="10" t="e">
        <f t="shared" si="136"/>
        <v>#REF!</v>
      </c>
      <c r="U319" s="17" t="e">
        <f>IF(Audit!#REF!="","",VLOOKUP(Audit!#REF!,$W$26:$X$35,2,FALSE)) &amp; Audit!#REF! &amp; IF(Audit!#REF!="","",IF(Audit!#REF!&lt;=1.4,VLOOKUP(Audit!#REF!,$W$38:X364,2,FALSE),VLOOKUP(Audit!#REF!,$W$51:$X$61,2,FALSE))) &amp; IF(Audit!#REF!="","",VLOOKUP(Audit!#REF!,$Y$26:$Z$35,2,FALSE) &amp; Audit!#REF! &amp; IF(Audit!#REF!="","",IF(Audit!#REF!&lt;=1.4,VLOOKUP(Audit!#REF!,$Y$38:$Z$48,2,FALSE),VLOOKUP(Audit!#REF!,$Y$51:$Z$61,2,FALSE))))</f>
        <v>#REF!</v>
      </c>
      <c r="V319" s="21"/>
      <c r="AH319" s="49" t="e">
        <f>Audit!#REF!</f>
        <v>#REF!</v>
      </c>
      <c r="AI319" s="50" t="e">
        <f>VLOOKUP(Audit!#REF!,$V$3:$AE$12,2,FALSE)&amp; IF(Audit!#REF!=10,Audit!#REF!,"")</f>
        <v>#REF!</v>
      </c>
      <c r="AJ319" s="50" t="e">
        <f>VLOOKUP(Audit!#REF!,$V$13:$AE$22,2,FALSE)&amp; IF(Audit!#REF!=10,Audit!#REF!,"")</f>
        <v>#REF!</v>
      </c>
      <c r="AK319" s="47" t="e">
        <f t="shared" si="137"/>
        <v>#REF!</v>
      </c>
      <c r="AL319" s="50" t="e">
        <f>VLOOKUP(Audit!#REF!,$V$3:$AE$12,3,FALSE)&amp; IF(Audit!#REF!=10,Audit!#REF!,"")</f>
        <v>#REF!</v>
      </c>
      <c r="AM319" s="50" t="e">
        <f>VLOOKUP(Audit!#REF!,$V$13:$AE$22,3,FALSE)&amp; IF(Audit!#REF!=10,Audit!#REF!,"")</f>
        <v>#REF!</v>
      </c>
      <c r="AN319" s="47" t="e">
        <f t="shared" si="138"/>
        <v>#REF!</v>
      </c>
      <c r="AO319" s="50" t="e">
        <f>VLOOKUP(Audit!#REF!,$V$3:$AE$12,4,FALSE) &amp;  Audit!#REF! &amp; IF(Audit!#REF!=10,Audit!#REF!,"")</f>
        <v>#REF!</v>
      </c>
      <c r="AP319" s="50" t="e">
        <f>VLOOKUP(Audit!#REF!,$V$13:$AE$22,4,FALSE)&amp; IF(Audit!#REF!=10,Audit!#REF!,"")</f>
        <v>#REF!</v>
      </c>
      <c r="AQ319" s="47" t="e">
        <f t="shared" si="139"/>
        <v>#REF!</v>
      </c>
      <c r="AR319" s="50" t="e">
        <f>VLOOKUP(Audit!#REF!,$V$3:$AE$12,5,FALSE)&amp; IF(Audit!#REF!=10,Audit!#REF!,"")</f>
        <v>#REF!</v>
      </c>
      <c r="AS319" s="50" t="e">
        <f>VLOOKUP(Audit!#REF!,$V$13:$AE$22,5,FALSE)&amp; IF(Audit!#REF!=10,Audit!#REF!,"")</f>
        <v>#REF!</v>
      </c>
      <c r="AT319" s="47" t="e">
        <f t="shared" si="140"/>
        <v>#REF!</v>
      </c>
      <c r="AU319" s="50" t="e">
        <f>VLOOKUP(Audit!#REF!,$V$3:$AE$12,6,FALSE)&amp; IF(Audit!#REF!=10,Audit!#REF!,"")</f>
        <v>#REF!</v>
      </c>
      <c r="AV319" s="50" t="e">
        <f>VLOOKUP(Audit!#REF!,$V$13:$AE$22,6,FALSE)&amp; IF(Audit!#REF!=10,Audit!#REF!,"")</f>
        <v>#REF!</v>
      </c>
      <c r="AW319" s="47" t="e">
        <f t="shared" si="141"/>
        <v>#REF!</v>
      </c>
      <c r="AX319" s="50" t="e">
        <f>VLOOKUP(Audit!#REF!,$V$3:$AE$12,7,FALSE)&amp; IF(Audit!#REF!=10,Audit!#REF!,"")</f>
        <v>#REF!</v>
      </c>
      <c r="AY319" s="50" t="e">
        <f>VLOOKUP(Audit!#REF!,$V$13:$AE$22,7,FALSE) &amp; IF(Audit!#REF!=10,Audit!#REF!,"")</f>
        <v>#REF!</v>
      </c>
      <c r="AZ319" s="47" t="e">
        <f t="shared" si="142"/>
        <v>#REF!</v>
      </c>
      <c r="BA319" s="50" t="e">
        <f>VLOOKUP(Audit!#REF!,$V$3:$AE$12,8,FALSE)&amp; Audit!#REF! &amp; IF(Audit!#REF!=10,Audit!#REF!,"")</f>
        <v>#REF!</v>
      </c>
      <c r="BB319" s="50" t="e">
        <f>VLOOKUP(Audit!#REF!,$V$13:$AE$22,8,FALSE) &amp; IF(Audit!#REF!=10,Audit!#REF!,"")</f>
        <v>#REF!</v>
      </c>
      <c r="BC319" s="47" t="e">
        <f t="shared" si="143"/>
        <v>#REF!</v>
      </c>
      <c r="BD319" s="50" t="e">
        <f>VLOOKUP(Audit!#REF!,$V$3:$AE$12,9,FALSE)&amp; IF(Audit!#REF!=10,Audit!#REF!,"")</f>
        <v>#REF!</v>
      </c>
      <c r="BE319" s="50" t="e">
        <f>VLOOKUP(Audit!#REF!,$V$13:$AE$22,9,FALSE) &amp; IF(Audit!#REF!=10,Audit!#REF!,"") &amp; IF(Audit!#REF!&lt;&gt;1,U319,"")</f>
        <v>#REF!</v>
      </c>
      <c r="BF319" s="47" t="e">
        <f t="shared" si="144"/>
        <v>#REF!</v>
      </c>
      <c r="BG319" s="50" t="e">
        <f>VLOOKUP(Audit!#REF!,$V$3:$AE$12,10,FALSE) &amp; Audit!#REF! &amp; IF(Audit!#REF!=10,Audit!#REF!,"")</f>
        <v>#REF!</v>
      </c>
      <c r="BH319" s="50" t="e">
        <f>VLOOKUP(Audit!#REF!,$V$13:$AE$22,10,FALSE) &amp; IF(Audit!#REF!=10,Audit!#REF!,"") &amp; IF(Audit!#REF!&lt;&gt;1,U319,"")</f>
        <v>#REF!</v>
      </c>
      <c r="BI319" s="47" t="e">
        <f t="shared" si="145"/>
        <v>#REF!</v>
      </c>
      <c r="BJ319" s="48" t="str">
        <f t="shared" si="146"/>
        <v/>
      </c>
      <c r="BK319" s="48" t="str">
        <f t="shared" si="147"/>
        <v/>
      </c>
      <c r="BL319" s="48" t="str">
        <f t="shared" si="148"/>
        <v/>
      </c>
      <c r="BM319" s="48" t="str">
        <f t="shared" si="149"/>
        <v/>
      </c>
      <c r="BN319" s="48" t="str">
        <f t="shared" si="150"/>
        <v/>
      </c>
      <c r="BO319" s="48" t="str">
        <f t="shared" si="151"/>
        <v/>
      </c>
      <c r="BP319" s="48" t="str">
        <f t="shared" si="152"/>
        <v/>
      </c>
      <c r="BQ319" s="48" t="str">
        <f t="shared" si="153"/>
        <v/>
      </c>
      <c r="BR319" s="48" t="str">
        <f t="shared" si="154"/>
        <v/>
      </c>
      <c r="BS319" s="48" t="str">
        <f t="shared" si="155"/>
        <v/>
      </c>
      <c r="BT319" s="48" t="str">
        <f t="shared" si="156"/>
        <v/>
      </c>
      <c r="BU319" s="48" t="str">
        <f t="shared" si="157"/>
        <v/>
      </c>
    </row>
    <row r="320" spans="1:73">
      <c r="A320" s="10" t="e">
        <f>Audit!#REF!</f>
        <v>#REF!</v>
      </c>
      <c r="B320" s="10" t="e">
        <f t="shared" si="158"/>
        <v>#REF!</v>
      </c>
      <c r="C320" s="17" t="e">
        <f>VLOOKUP(Audit!#REF!,$V$3:$AE$12,2,FALSE) &amp; VLOOKUP(Audit!#REF!,$V$13:$AE$22,2,FALSE)&amp; IF(Audit!#REF!=10,Audit!#REF!&amp;Audit!#REF!,"")</f>
        <v>#REF!</v>
      </c>
      <c r="D320" s="17" t="e">
        <f>VLOOKUP(Audit!#REF!,$V$3:$AE$12,3,FALSE) &amp; VLOOKUP(Audit!#REF!,$V$13:$AE$22,3,FALSE) &amp;IF(Audit!#REF!=10,Audit!#REF!&amp;Audit!#REF!,"")</f>
        <v>#REF!</v>
      </c>
      <c r="E320" s="17" t="e">
        <f>VLOOKUP(Audit!#REF!,$V$3:$AE$12,4,FALSE)&amp; Audit!#REF! &amp; VLOOKUP(Audit!#REF!,$V$13:$AE$22,4,FALSE)&amp; IF(Audit!#REF!=10,Audit!#REF!&amp;Audit!#REF!,"")</f>
        <v>#REF!</v>
      </c>
      <c r="F320" s="17" t="e">
        <f>VLOOKUP(Audit!#REF!,$V$3:$AE$12,5,FALSE) &amp; VLOOKUP(Audit!#REF!,$V$13:$AE$22,5,FALSE)&amp; IF(Audit!#REF!=10,Audit!#REF!&amp;Audit!#REF!,"")</f>
        <v>#REF!</v>
      </c>
      <c r="G320" s="17" t="e">
        <f>VLOOKUP(Audit!#REF!,$V$3:$AE$12,6,FALSE) &amp; VLOOKUP(Audit!#REF!,$V$13:$AE$22,6,FALSE)&amp; IF(Audit!#REF!=10,Audit!#REF!&amp;Audit!#REF!,"")</f>
        <v>#REF!</v>
      </c>
      <c r="H320" s="17" t="e">
        <f>VLOOKUP(Audit!#REF!,$V$3:$AE$12,7,FALSE) &amp; VLOOKUP(Audit!#REF!,$V$13:$AE$22,7,FALSE)&amp;IF(Audit!#REF!=10,Audit!#REF!&amp;Audit!#REF!,"")</f>
        <v>#REF!</v>
      </c>
      <c r="I320" s="17" t="e">
        <f>VLOOKUP(Audit!#REF!,$V$3:$AE$12,8,FALSE) &amp; Audit!#REF! &amp; VLOOKUP(Audit!#REF!,$V$13:$AE$22,8,FALSE)&amp;IF(Audit!#REF!=10,Audit!#REF!&amp;Audit!#REF!,"")</f>
        <v>#REF!</v>
      </c>
      <c r="J320" s="17" t="e">
        <f>VLOOKUP(Audit!#REF!,$V$3:$AE$12,9,FALSE) &amp; VLOOKUP(Audit!#REF!,$V$13:$AE$22,9,FALSE) &amp; IF(Audit!#REF!=10,Audit!#REF!&amp;Audit!#REF!,"") &amp; IF(Audit!#REF!&lt;&gt;1,U320,"")</f>
        <v>#REF!</v>
      </c>
      <c r="K320" s="17" t="e">
        <f>VLOOKUP(Audit!#REF!,$V$3:$AE$12,10,FALSE) &amp; Audit!#REF! &amp; VLOOKUP(Audit!#REF!,$V$13:$AE$22,10,FALSE) &amp; IF(Audit!#REF!=10,Audit!#REF!&amp;Audit!#REF!,"") &amp; IF(Audit!#REF!&lt;&gt;1,U320,"")</f>
        <v>#REF!</v>
      </c>
      <c r="L320" s="10" t="e">
        <f>Audit!#REF!</f>
        <v>#REF!</v>
      </c>
      <c r="M320" s="10" t="e">
        <f t="shared" si="129"/>
        <v>#REF!</v>
      </c>
      <c r="N320" s="10" t="e">
        <f t="shared" si="130"/>
        <v>#REF!</v>
      </c>
      <c r="O320" s="10" t="e">
        <f t="shared" si="131"/>
        <v>#REF!</v>
      </c>
      <c r="P320" s="10" t="e">
        <f t="shared" si="132"/>
        <v>#REF!</v>
      </c>
      <c r="Q320" s="10" t="e">
        <f t="shared" si="133"/>
        <v>#REF!</v>
      </c>
      <c r="R320" s="10" t="e">
        <f t="shared" si="134"/>
        <v>#REF!</v>
      </c>
      <c r="S320" s="10" t="e">
        <f t="shared" si="135"/>
        <v>#REF!</v>
      </c>
      <c r="T320" s="10" t="e">
        <f t="shared" si="136"/>
        <v>#REF!</v>
      </c>
      <c r="U320" s="17" t="e">
        <f>IF(Audit!#REF!="","",VLOOKUP(Audit!#REF!,$W$26:$X$35,2,FALSE)) &amp; Audit!#REF! &amp; IF(Audit!#REF!="","",IF(Audit!#REF!&lt;=1.4,VLOOKUP(Audit!#REF!,$W$38:X365,2,FALSE),VLOOKUP(Audit!#REF!,$W$51:$X$61,2,FALSE))) &amp; IF(Audit!#REF!="","",VLOOKUP(Audit!#REF!,$Y$26:$Z$35,2,FALSE) &amp; Audit!#REF! &amp; IF(Audit!#REF!="","",IF(Audit!#REF!&lt;=1.4,VLOOKUP(Audit!#REF!,$Y$38:$Z$48,2,FALSE),VLOOKUP(Audit!#REF!,$Y$51:$Z$61,2,FALSE))))</f>
        <v>#REF!</v>
      </c>
      <c r="V320" s="21"/>
      <c r="AH320" s="49" t="e">
        <f>Audit!#REF!</f>
        <v>#REF!</v>
      </c>
      <c r="AI320" s="50" t="e">
        <f>VLOOKUP(Audit!#REF!,$V$3:$AE$12,2,FALSE)&amp; IF(Audit!#REF!=10,Audit!#REF!,"")</f>
        <v>#REF!</v>
      </c>
      <c r="AJ320" s="50" t="e">
        <f>VLOOKUP(Audit!#REF!,$V$13:$AE$22,2,FALSE)&amp; IF(Audit!#REF!=10,Audit!#REF!,"")</f>
        <v>#REF!</v>
      </c>
      <c r="AK320" s="47" t="e">
        <f t="shared" si="137"/>
        <v>#REF!</v>
      </c>
      <c r="AL320" s="50" t="e">
        <f>VLOOKUP(Audit!#REF!,$V$3:$AE$12,3,FALSE)&amp; IF(Audit!#REF!=10,Audit!#REF!,"")</f>
        <v>#REF!</v>
      </c>
      <c r="AM320" s="50" t="e">
        <f>VLOOKUP(Audit!#REF!,$V$13:$AE$22,3,FALSE)&amp; IF(Audit!#REF!=10,Audit!#REF!,"")</f>
        <v>#REF!</v>
      </c>
      <c r="AN320" s="47" t="e">
        <f t="shared" si="138"/>
        <v>#REF!</v>
      </c>
      <c r="AO320" s="50" t="e">
        <f>VLOOKUP(Audit!#REF!,$V$3:$AE$12,4,FALSE) &amp;  Audit!#REF! &amp; IF(Audit!#REF!=10,Audit!#REF!,"")</f>
        <v>#REF!</v>
      </c>
      <c r="AP320" s="50" t="e">
        <f>VLOOKUP(Audit!#REF!,$V$13:$AE$22,4,FALSE)&amp; IF(Audit!#REF!=10,Audit!#REF!,"")</f>
        <v>#REF!</v>
      </c>
      <c r="AQ320" s="47" t="e">
        <f t="shared" si="139"/>
        <v>#REF!</v>
      </c>
      <c r="AR320" s="50" t="e">
        <f>VLOOKUP(Audit!#REF!,$V$3:$AE$12,5,FALSE)&amp; IF(Audit!#REF!=10,Audit!#REF!,"")</f>
        <v>#REF!</v>
      </c>
      <c r="AS320" s="50" t="e">
        <f>VLOOKUP(Audit!#REF!,$V$13:$AE$22,5,FALSE)&amp; IF(Audit!#REF!=10,Audit!#REF!,"")</f>
        <v>#REF!</v>
      </c>
      <c r="AT320" s="47" t="e">
        <f t="shared" si="140"/>
        <v>#REF!</v>
      </c>
      <c r="AU320" s="50" t="e">
        <f>VLOOKUP(Audit!#REF!,$V$3:$AE$12,6,FALSE)&amp; IF(Audit!#REF!=10,Audit!#REF!,"")</f>
        <v>#REF!</v>
      </c>
      <c r="AV320" s="50" t="e">
        <f>VLOOKUP(Audit!#REF!,$V$13:$AE$22,6,FALSE)&amp; IF(Audit!#REF!=10,Audit!#REF!,"")</f>
        <v>#REF!</v>
      </c>
      <c r="AW320" s="47" t="e">
        <f t="shared" si="141"/>
        <v>#REF!</v>
      </c>
      <c r="AX320" s="50" t="e">
        <f>VLOOKUP(Audit!#REF!,$V$3:$AE$12,7,FALSE)&amp; IF(Audit!#REF!=10,Audit!#REF!,"")</f>
        <v>#REF!</v>
      </c>
      <c r="AY320" s="50" t="e">
        <f>VLOOKUP(Audit!#REF!,$V$13:$AE$22,7,FALSE) &amp; IF(Audit!#REF!=10,Audit!#REF!,"")</f>
        <v>#REF!</v>
      </c>
      <c r="AZ320" s="47" t="e">
        <f t="shared" si="142"/>
        <v>#REF!</v>
      </c>
      <c r="BA320" s="50" t="e">
        <f>VLOOKUP(Audit!#REF!,$V$3:$AE$12,8,FALSE)&amp; Audit!#REF! &amp; IF(Audit!#REF!=10,Audit!#REF!,"")</f>
        <v>#REF!</v>
      </c>
      <c r="BB320" s="50" t="e">
        <f>VLOOKUP(Audit!#REF!,$V$13:$AE$22,8,FALSE) &amp; IF(Audit!#REF!=10,Audit!#REF!,"")</f>
        <v>#REF!</v>
      </c>
      <c r="BC320" s="47" t="e">
        <f t="shared" si="143"/>
        <v>#REF!</v>
      </c>
      <c r="BD320" s="50" t="e">
        <f>VLOOKUP(Audit!#REF!,$V$3:$AE$12,9,FALSE)&amp; IF(Audit!#REF!=10,Audit!#REF!,"")</f>
        <v>#REF!</v>
      </c>
      <c r="BE320" s="50" t="e">
        <f>VLOOKUP(Audit!#REF!,$V$13:$AE$22,9,FALSE) &amp; IF(Audit!#REF!=10,Audit!#REF!,"") &amp; IF(Audit!#REF!&lt;&gt;1,U320,"")</f>
        <v>#REF!</v>
      </c>
      <c r="BF320" s="47" t="e">
        <f t="shared" si="144"/>
        <v>#REF!</v>
      </c>
      <c r="BG320" s="50" t="e">
        <f>VLOOKUP(Audit!#REF!,$V$3:$AE$12,10,FALSE) &amp; Audit!#REF! &amp; IF(Audit!#REF!=10,Audit!#REF!,"")</f>
        <v>#REF!</v>
      </c>
      <c r="BH320" s="50" t="e">
        <f>VLOOKUP(Audit!#REF!,$V$13:$AE$22,10,FALSE) &amp; IF(Audit!#REF!=10,Audit!#REF!,"") &amp; IF(Audit!#REF!&lt;&gt;1,U320,"")</f>
        <v>#REF!</v>
      </c>
      <c r="BI320" s="47" t="e">
        <f t="shared" si="145"/>
        <v>#REF!</v>
      </c>
      <c r="BJ320" s="48" t="str">
        <f t="shared" si="146"/>
        <v/>
      </c>
      <c r="BK320" s="48" t="str">
        <f t="shared" si="147"/>
        <v/>
      </c>
      <c r="BL320" s="48" t="str">
        <f t="shared" si="148"/>
        <v/>
      </c>
      <c r="BM320" s="48" t="str">
        <f t="shared" si="149"/>
        <v/>
      </c>
      <c r="BN320" s="48" t="str">
        <f t="shared" si="150"/>
        <v/>
      </c>
      <c r="BO320" s="48" t="str">
        <f t="shared" si="151"/>
        <v/>
      </c>
      <c r="BP320" s="48" t="str">
        <f t="shared" si="152"/>
        <v/>
      </c>
      <c r="BQ320" s="48" t="str">
        <f t="shared" si="153"/>
        <v/>
      </c>
      <c r="BR320" s="48" t="str">
        <f t="shared" si="154"/>
        <v/>
      </c>
      <c r="BS320" s="48" t="str">
        <f t="shared" si="155"/>
        <v/>
      </c>
      <c r="BT320" s="48" t="str">
        <f t="shared" si="156"/>
        <v/>
      </c>
      <c r="BU320" s="48" t="str">
        <f t="shared" si="157"/>
        <v/>
      </c>
    </row>
    <row r="321" spans="1:73">
      <c r="A321" s="10" t="e">
        <f>Audit!#REF!</f>
        <v>#REF!</v>
      </c>
      <c r="B321" s="10" t="e">
        <f t="shared" si="158"/>
        <v>#REF!</v>
      </c>
      <c r="C321" s="17" t="e">
        <f>VLOOKUP(Audit!#REF!,$V$3:$AE$12,2,FALSE) &amp; VLOOKUP(Audit!#REF!,$V$13:$AE$22,2,FALSE)&amp; IF(Audit!#REF!=10,Audit!#REF!&amp;Audit!#REF!,"")</f>
        <v>#REF!</v>
      </c>
      <c r="D321" s="17" t="e">
        <f>VLOOKUP(Audit!#REF!,$V$3:$AE$12,3,FALSE) &amp; VLOOKUP(Audit!#REF!,$V$13:$AE$22,3,FALSE) &amp;IF(Audit!#REF!=10,Audit!#REF!&amp;Audit!#REF!,"")</f>
        <v>#REF!</v>
      </c>
      <c r="E321" s="17" t="e">
        <f>VLOOKUP(Audit!#REF!,$V$3:$AE$12,4,FALSE)&amp; Audit!#REF! &amp; VLOOKUP(Audit!#REF!,$V$13:$AE$22,4,FALSE)&amp; IF(Audit!#REF!=10,Audit!#REF!&amp;Audit!#REF!,"")</f>
        <v>#REF!</v>
      </c>
      <c r="F321" s="17" t="e">
        <f>VLOOKUP(Audit!#REF!,$V$3:$AE$12,5,FALSE) &amp; VLOOKUP(Audit!#REF!,$V$13:$AE$22,5,FALSE)&amp; IF(Audit!#REF!=10,Audit!#REF!&amp;Audit!#REF!,"")</f>
        <v>#REF!</v>
      </c>
      <c r="G321" s="17" t="e">
        <f>VLOOKUP(Audit!#REF!,$V$3:$AE$12,6,FALSE) &amp; VLOOKUP(Audit!#REF!,$V$13:$AE$22,6,FALSE)&amp; IF(Audit!#REF!=10,Audit!#REF!&amp;Audit!#REF!,"")</f>
        <v>#REF!</v>
      </c>
      <c r="H321" s="17" t="e">
        <f>VLOOKUP(Audit!#REF!,$V$3:$AE$12,7,FALSE) &amp; VLOOKUP(Audit!#REF!,$V$13:$AE$22,7,FALSE)&amp;IF(Audit!#REF!=10,Audit!#REF!&amp;Audit!#REF!,"")</f>
        <v>#REF!</v>
      </c>
      <c r="I321" s="17" t="e">
        <f>VLOOKUP(Audit!#REF!,$V$3:$AE$12,8,FALSE) &amp; Audit!#REF! &amp; VLOOKUP(Audit!#REF!,$V$13:$AE$22,8,FALSE)&amp;IF(Audit!#REF!=10,Audit!#REF!&amp;Audit!#REF!,"")</f>
        <v>#REF!</v>
      </c>
      <c r="J321" s="17" t="e">
        <f>VLOOKUP(Audit!#REF!,$V$3:$AE$12,9,FALSE) &amp; VLOOKUP(Audit!#REF!,$V$13:$AE$22,9,FALSE) &amp; IF(Audit!#REF!=10,Audit!#REF!&amp;Audit!#REF!,"") &amp; IF(Audit!#REF!&lt;&gt;1,U321,"")</f>
        <v>#REF!</v>
      </c>
      <c r="K321" s="17" t="e">
        <f>VLOOKUP(Audit!#REF!,$V$3:$AE$12,10,FALSE) &amp; Audit!#REF! &amp; VLOOKUP(Audit!#REF!,$V$13:$AE$22,10,FALSE) &amp; IF(Audit!#REF!=10,Audit!#REF!&amp;Audit!#REF!,"") &amp; IF(Audit!#REF!&lt;&gt;1,U321,"")</f>
        <v>#REF!</v>
      </c>
      <c r="L321" s="10" t="e">
        <f>Audit!#REF!</f>
        <v>#REF!</v>
      </c>
      <c r="M321" s="10" t="e">
        <f t="shared" si="129"/>
        <v>#REF!</v>
      </c>
      <c r="N321" s="10" t="e">
        <f t="shared" si="130"/>
        <v>#REF!</v>
      </c>
      <c r="O321" s="10" t="e">
        <f t="shared" si="131"/>
        <v>#REF!</v>
      </c>
      <c r="P321" s="10" t="e">
        <f t="shared" si="132"/>
        <v>#REF!</v>
      </c>
      <c r="Q321" s="10" t="e">
        <f t="shared" si="133"/>
        <v>#REF!</v>
      </c>
      <c r="R321" s="10" t="e">
        <f t="shared" si="134"/>
        <v>#REF!</v>
      </c>
      <c r="S321" s="10" t="e">
        <f t="shared" si="135"/>
        <v>#REF!</v>
      </c>
      <c r="T321" s="10" t="e">
        <f t="shared" si="136"/>
        <v>#REF!</v>
      </c>
      <c r="U321" s="17" t="e">
        <f>IF(Audit!#REF!="","",VLOOKUP(Audit!#REF!,$W$26:$X$35,2,FALSE)) &amp; Audit!#REF! &amp; IF(Audit!#REF!="","",IF(Audit!#REF!&lt;=1.4,VLOOKUP(Audit!#REF!,$W$38:X366,2,FALSE),VLOOKUP(Audit!#REF!,$W$51:$X$61,2,FALSE))) &amp; IF(Audit!#REF!="","",VLOOKUP(Audit!#REF!,$Y$26:$Z$35,2,FALSE) &amp; Audit!#REF! &amp; IF(Audit!#REF!="","",IF(Audit!#REF!&lt;=1.4,VLOOKUP(Audit!#REF!,$Y$38:$Z$48,2,FALSE),VLOOKUP(Audit!#REF!,$Y$51:$Z$61,2,FALSE))))</f>
        <v>#REF!</v>
      </c>
      <c r="V321" s="21"/>
      <c r="AH321" s="49" t="e">
        <f>Audit!#REF!</f>
        <v>#REF!</v>
      </c>
      <c r="AI321" s="50" t="e">
        <f>VLOOKUP(Audit!#REF!,$V$3:$AE$12,2,FALSE)&amp; IF(Audit!#REF!=10,Audit!#REF!,"")</f>
        <v>#REF!</v>
      </c>
      <c r="AJ321" s="50" t="e">
        <f>VLOOKUP(Audit!#REF!,$V$13:$AE$22,2,FALSE)&amp; IF(Audit!#REF!=10,Audit!#REF!,"")</f>
        <v>#REF!</v>
      </c>
      <c r="AK321" s="47" t="e">
        <f t="shared" si="137"/>
        <v>#REF!</v>
      </c>
      <c r="AL321" s="50" t="e">
        <f>VLOOKUP(Audit!#REF!,$V$3:$AE$12,3,FALSE)&amp; IF(Audit!#REF!=10,Audit!#REF!,"")</f>
        <v>#REF!</v>
      </c>
      <c r="AM321" s="50" t="e">
        <f>VLOOKUP(Audit!#REF!,$V$13:$AE$22,3,FALSE)&amp; IF(Audit!#REF!=10,Audit!#REF!,"")</f>
        <v>#REF!</v>
      </c>
      <c r="AN321" s="47" t="e">
        <f t="shared" si="138"/>
        <v>#REF!</v>
      </c>
      <c r="AO321" s="50" t="e">
        <f>VLOOKUP(Audit!#REF!,$V$3:$AE$12,4,FALSE) &amp;  Audit!#REF! &amp; IF(Audit!#REF!=10,Audit!#REF!,"")</f>
        <v>#REF!</v>
      </c>
      <c r="AP321" s="50" t="e">
        <f>VLOOKUP(Audit!#REF!,$V$13:$AE$22,4,FALSE)&amp; IF(Audit!#REF!=10,Audit!#REF!,"")</f>
        <v>#REF!</v>
      </c>
      <c r="AQ321" s="47" t="e">
        <f t="shared" si="139"/>
        <v>#REF!</v>
      </c>
      <c r="AR321" s="50" t="e">
        <f>VLOOKUP(Audit!#REF!,$V$3:$AE$12,5,FALSE)&amp; IF(Audit!#REF!=10,Audit!#REF!,"")</f>
        <v>#REF!</v>
      </c>
      <c r="AS321" s="50" t="e">
        <f>VLOOKUP(Audit!#REF!,$V$13:$AE$22,5,FALSE)&amp; IF(Audit!#REF!=10,Audit!#REF!,"")</f>
        <v>#REF!</v>
      </c>
      <c r="AT321" s="47" t="e">
        <f t="shared" si="140"/>
        <v>#REF!</v>
      </c>
      <c r="AU321" s="50" t="e">
        <f>VLOOKUP(Audit!#REF!,$V$3:$AE$12,6,FALSE)&amp; IF(Audit!#REF!=10,Audit!#REF!,"")</f>
        <v>#REF!</v>
      </c>
      <c r="AV321" s="50" t="e">
        <f>VLOOKUP(Audit!#REF!,$V$13:$AE$22,6,FALSE)&amp; IF(Audit!#REF!=10,Audit!#REF!,"")</f>
        <v>#REF!</v>
      </c>
      <c r="AW321" s="47" t="e">
        <f t="shared" si="141"/>
        <v>#REF!</v>
      </c>
      <c r="AX321" s="50" t="e">
        <f>VLOOKUP(Audit!#REF!,$V$3:$AE$12,7,FALSE)&amp; IF(Audit!#REF!=10,Audit!#REF!,"")</f>
        <v>#REF!</v>
      </c>
      <c r="AY321" s="50" t="e">
        <f>VLOOKUP(Audit!#REF!,$V$13:$AE$22,7,FALSE) &amp; IF(Audit!#REF!=10,Audit!#REF!,"")</f>
        <v>#REF!</v>
      </c>
      <c r="AZ321" s="47" t="e">
        <f t="shared" si="142"/>
        <v>#REF!</v>
      </c>
      <c r="BA321" s="50" t="e">
        <f>VLOOKUP(Audit!#REF!,$V$3:$AE$12,8,FALSE)&amp; Audit!#REF! &amp; IF(Audit!#REF!=10,Audit!#REF!,"")</f>
        <v>#REF!</v>
      </c>
      <c r="BB321" s="50" t="e">
        <f>VLOOKUP(Audit!#REF!,$V$13:$AE$22,8,FALSE) &amp; IF(Audit!#REF!=10,Audit!#REF!,"")</f>
        <v>#REF!</v>
      </c>
      <c r="BC321" s="47" t="e">
        <f t="shared" si="143"/>
        <v>#REF!</v>
      </c>
      <c r="BD321" s="50" t="e">
        <f>VLOOKUP(Audit!#REF!,$V$3:$AE$12,9,FALSE)&amp; IF(Audit!#REF!=10,Audit!#REF!,"")</f>
        <v>#REF!</v>
      </c>
      <c r="BE321" s="50" t="e">
        <f>VLOOKUP(Audit!#REF!,$V$13:$AE$22,9,FALSE) &amp; IF(Audit!#REF!=10,Audit!#REF!,"") &amp; IF(Audit!#REF!&lt;&gt;1,U321,"")</f>
        <v>#REF!</v>
      </c>
      <c r="BF321" s="47" t="e">
        <f t="shared" si="144"/>
        <v>#REF!</v>
      </c>
      <c r="BG321" s="50" t="e">
        <f>VLOOKUP(Audit!#REF!,$V$3:$AE$12,10,FALSE) &amp; Audit!#REF! &amp; IF(Audit!#REF!=10,Audit!#REF!,"")</f>
        <v>#REF!</v>
      </c>
      <c r="BH321" s="50" t="e">
        <f>VLOOKUP(Audit!#REF!,$V$13:$AE$22,10,FALSE) &amp; IF(Audit!#REF!=10,Audit!#REF!,"") &amp; IF(Audit!#REF!&lt;&gt;1,U321,"")</f>
        <v>#REF!</v>
      </c>
      <c r="BI321" s="47" t="e">
        <f t="shared" si="145"/>
        <v>#REF!</v>
      </c>
      <c r="BJ321" s="48" t="str">
        <f t="shared" si="146"/>
        <v/>
      </c>
      <c r="BK321" s="48" t="str">
        <f t="shared" si="147"/>
        <v/>
      </c>
      <c r="BL321" s="48" t="str">
        <f t="shared" si="148"/>
        <v/>
      </c>
      <c r="BM321" s="48" t="str">
        <f t="shared" si="149"/>
        <v/>
      </c>
      <c r="BN321" s="48" t="str">
        <f t="shared" si="150"/>
        <v/>
      </c>
      <c r="BO321" s="48" t="str">
        <f t="shared" si="151"/>
        <v/>
      </c>
      <c r="BP321" s="48" t="str">
        <f t="shared" si="152"/>
        <v/>
      </c>
      <c r="BQ321" s="48" t="str">
        <f t="shared" si="153"/>
        <v/>
      </c>
      <c r="BR321" s="48" t="str">
        <f t="shared" si="154"/>
        <v/>
      </c>
      <c r="BS321" s="48" t="str">
        <f t="shared" si="155"/>
        <v/>
      </c>
      <c r="BT321" s="48" t="str">
        <f t="shared" si="156"/>
        <v/>
      </c>
      <c r="BU321" s="48" t="str">
        <f t="shared" si="157"/>
        <v/>
      </c>
    </row>
    <row r="322" spans="1:73">
      <c r="A322" s="10" t="e">
        <f>Audit!#REF!</f>
        <v>#REF!</v>
      </c>
      <c r="B322" s="10" t="e">
        <f t="shared" si="158"/>
        <v>#REF!</v>
      </c>
      <c r="C322" s="17" t="e">
        <f>VLOOKUP(Audit!#REF!,$V$3:$AE$12,2,FALSE) &amp; VLOOKUP(Audit!#REF!,$V$13:$AE$22,2,FALSE)&amp; IF(Audit!#REF!=10,Audit!#REF!&amp;Audit!#REF!,"")</f>
        <v>#REF!</v>
      </c>
      <c r="D322" s="17" t="e">
        <f>VLOOKUP(Audit!#REF!,$V$3:$AE$12,3,FALSE) &amp; VLOOKUP(Audit!#REF!,$V$13:$AE$22,3,FALSE) &amp;IF(Audit!#REF!=10,Audit!#REF!&amp;Audit!#REF!,"")</f>
        <v>#REF!</v>
      </c>
      <c r="E322" s="17" t="e">
        <f>VLOOKUP(Audit!#REF!,$V$3:$AE$12,4,FALSE)&amp; Audit!#REF! &amp; VLOOKUP(Audit!#REF!,$V$13:$AE$22,4,FALSE)&amp; IF(Audit!#REF!=10,Audit!#REF!&amp;Audit!#REF!,"")</f>
        <v>#REF!</v>
      </c>
      <c r="F322" s="17" t="e">
        <f>VLOOKUP(Audit!#REF!,$V$3:$AE$12,5,FALSE) &amp; VLOOKUP(Audit!#REF!,$V$13:$AE$22,5,FALSE)&amp; IF(Audit!#REF!=10,Audit!#REF!&amp;Audit!#REF!,"")</f>
        <v>#REF!</v>
      </c>
      <c r="G322" s="17" t="e">
        <f>VLOOKUP(Audit!#REF!,$V$3:$AE$12,6,FALSE) &amp; VLOOKUP(Audit!#REF!,$V$13:$AE$22,6,FALSE)&amp; IF(Audit!#REF!=10,Audit!#REF!&amp;Audit!#REF!,"")</f>
        <v>#REF!</v>
      </c>
      <c r="H322" s="17" t="e">
        <f>VLOOKUP(Audit!#REF!,$V$3:$AE$12,7,FALSE) &amp; VLOOKUP(Audit!#REF!,$V$13:$AE$22,7,FALSE)&amp;IF(Audit!#REF!=10,Audit!#REF!&amp;Audit!#REF!,"")</f>
        <v>#REF!</v>
      </c>
      <c r="I322" s="17" t="e">
        <f>VLOOKUP(Audit!#REF!,$V$3:$AE$12,8,FALSE) &amp; Audit!#REF! &amp; VLOOKUP(Audit!#REF!,$V$13:$AE$22,8,FALSE)&amp;IF(Audit!#REF!=10,Audit!#REF!&amp;Audit!#REF!,"")</f>
        <v>#REF!</v>
      </c>
      <c r="J322" s="17" t="e">
        <f>VLOOKUP(Audit!#REF!,$V$3:$AE$12,9,FALSE) &amp; VLOOKUP(Audit!#REF!,$V$13:$AE$22,9,FALSE) &amp; IF(Audit!#REF!=10,Audit!#REF!&amp;Audit!#REF!,"") &amp; IF(Audit!#REF!&lt;&gt;1,U322,"")</f>
        <v>#REF!</v>
      </c>
      <c r="K322" s="17" t="e">
        <f>VLOOKUP(Audit!#REF!,$V$3:$AE$12,10,FALSE) &amp; Audit!#REF! &amp; VLOOKUP(Audit!#REF!,$V$13:$AE$22,10,FALSE) &amp; IF(Audit!#REF!=10,Audit!#REF!&amp;Audit!#REF!,"") &amp; IF(Audit!#REF!&lt;&gt;1,U322,"")</f>
        <v>#REF!</v>
      </c>
      <c r="L322" s="10" t="e">
        <f>Audit!#REF!</f>
        <v>#REF!</v>
      </c>
      <c r="M322" s="10" t="e">
        <f t="shared" si="129"/>
        <v>#REF!</v>
      </c>
      <c r="N322" s="10" t="e">
        <f t="shared" si="130"/>
        <v>#REF!</v>
      </c>
      <c r="O322" s="10" t="e">
        <f t="shared" si="131"/>
        <v>#REF!</v>
      </c>
      <c r="P322" s="10" t="e">
        <f t="shared" si="132"/>
        <v>#REF!</v>
      </c>
      <c r="Q322" s="10" t="e">
        <f t="shared" si="133"/>
        <v>#REF!</v>
      </c>
      <c r="R322" s="10" t="e">
        <f t="shared" si="134"/>
        <v>#REF!</v>
      </c>
      <c r="S322" s="10" t="e">
        <f t="shared" si="135"/>
        <v>#REF!</v>
      </c>
      <c r="T322" s="10" t="e">
        <f t="shared" si="136"/>
        <v>#REF!</v>
      </c>
      <c r="U322" s="17" t="e">
        <f>IF(Audit!#REF!="","",VLOOKUP(Audit!#REF!,$W$26:$X$35,2,FALSE)) &amp; Audit!#REF! &amp; IF(Audit!#REF!="","",IF(Audit!#REF!&lt;=1.4,VLOOKUP(Audit!#REF!,$W$38:X367,2,FALSE),VLOOKUP(Audit!#REF!,$W$51:$X$61,2,FALSE))) &amp; IF(Audit!#REF!="","",VLOOKUP(Audit!#REF!,$Y$26:$Z$35,2,FALSE) &amp; Audit!#REF! &amp; IF(Audit!#REF!="","",IF(Audit!#REF!&lt;=1.4,VLOOKUP(Audit!#REF!,$Y$38:$Z$48,2,FALSE),VLOOKUP(Audit!#REF!,$Y$51:$Z$61,2,FALSE))))</f>
        <v>#REF!</v>
      </c>
      <c r="V322" s="21"/>
      <c r="AH322" s="49" t="e">
        <f>Audit!#REF!</f>
        <v>#REF!</v>
      </c>
      <c r="AI322" s="50" t="e">
        <f>VLOOKUP(Audit!#REF!,$V$3:$AE$12,2,FALSE)&amp; IF(Audit!#REF!=10,Audit!#REF!,"")</f>
        <v>#REF!</v>
      </c>
      <c r="AJ322" s="50" t="e">
        <f>VLOOKUP(Audit!#REF!,$V$13:$AE$22,2,FALSE)&amp; IF(Audit!#REF!=10,Audit!#REF!,"")</f>
        <v>#REF!</v>
      </c>
      <c r="AK322" s="47" t="e">
        <f t="shared" si="137"/>
        <v>#REF!</v>
      </c>
      <c r="AL322" s="50" t="e">
        <f>VLOOKUP(Audit!#REF!,$V$3:$AE$12,3,FALSE)&amp; IF(Audit!#REF!=10,Audit!#REF!,"")</f>
        <v>#REF!</v>
      </c>
      <c r="AM322" s="50" t="e">
        <f>VLOOKUP(Audit!#REF!,$V$13:$AE$22,3,FALSE)&amp; IF(Audit!#REF!=10,Audit!#REF!,"")</f>
        <v>#REF!</v>
      </c>
      <c r="AN322" s="47" t="e">
        <f t="shared" si="138"/>
        <v>#REF!</v>
      </c>
      <c r="AO322" s="50" t="e">
        <f>VLOOKUP(Audit!#REF!,$V$3:$AE$12,4,FALSE) &amp;  Audit!#REF! &amp; IF(Audit!#REF!=10,Audit!#REF!,"")</f>
        <v>#REF!</v>
      </c>
      <c r="AP322" s="50" t="e">
        <f>VLOOKUP(Audit!#REF!,$V$13:$AE$22,4,FALSE)&amp; IF(Audit!#REF!=10,Audit!#REF!,"")</f>
        <v>#REF!</v>
      </c>
      <c r="AQ322" s="47" t="e">
        <f t="shared" si="139"/>
        <v>#REF!</v>
      </c>
      <c r="AR322" s="50" t="e">
        <f>VLOOKUP(Audit!#REF!,$V$3:$AE$12,5,FALSE)&amp; IF(Audit!#REF!=10,Audit!#REF!,"")</f>
        <v>#REF!</v>
      </c>
      <c r="AS322" s="50" t="e">
        <f>VLOOKUP(Audit!#REF!,$V$13:$AE$22,5,FALSE)&amp; IF(Audit!#REF!=10,Audit!#REF!,"")</f>
        <v>#REF!</v>
      </c>
      <c r="AT322" s="47" t="e">
        <f t="shared" si="140"/>
        <v>#REF!</v>
      </c>
      <c r="AU322" s="50" t="e">
        <f>VLOOKUP(Audit!#REF!,$V$3:$AE$12,6,FALSE)&amp; IF(Audit!#REF!=10,Audit!#REF!,"")</f>
        <v>#REF!</v>
      </c>
      <c r="AV322" s="50" t="e">
        <f>VLOOKUP(Audit!#REF!,$V$13:$AE$22,6,FALSE)&amp; IF(Audit!#REF!=10,Audit!#REF!,"")</f>
        <v>#REF!</v>
      </c>
      <c r="AW322" s="47" t="e">
        <f t="shared" si="141"/>
        <v>#REF!</v>
      </c>
      <c r="AX322" s="50" t="e">
        <f>VLOOKUP(Audit!#REF!,$V$3:$AE$12,7,FALSE)&amp; IF(Audit!#REF!=10,Audit!#REF!,"")</f>
        <v>#REF!</v>
      </c>
      <c r="AY322" s="50" t="e">
        <f>VLOOKUP(Audit!#REF!,$V$13:$AE$22,7,FALSE) &amp; IF(Audit!#REF!=10,Audit!#REF!,"")</f>
        <v>#REF!</v>
      </c>
      <c r="AZ322" s="47" t="e">
        <f t="shared" si="142"/>
        <v>#REF!</v>
      </c>
      <c r="BA322" s="50" t="e">
        <f>VLOOKUP(Audit!#REF!,$V$3:$AE$12,8,FALSE)&amp; Audit!#REF! &amp; IF(Audit!#REF!=10,Audit!#REF!,"")</f>
        <v>#REF!</v>
      </c>
      <c r="BB322" s="50" t="e">
        <f>VLOOKUP(Audit!#REF!,$V$13:$AE$22,8,FALSE) &amp; IF(Audit!#REF!=10,Audit!#REF!,"")</f>
        <v>#REF!</v>
      </c>
      <c r="BC322" s="47" t="e">
        <f t="shared" si="143"/>
        <v>#REF!</v>
      </c>
      <c r="BD322" s="50" t="e">
        <f>VLOOKUP(Audit!#REF!,$V$3:$AE$12,9,FALSE)&amp; IF(Audit!#REF!=10,Audit!#REF!,"")</f>
        <v>#REF!</v>
      </c>
      <c r="BE322" s="50" t="e">
        <f>VLOOKUP(Audit!#REF!,$V$13:$AE$22,9,FALSE) &amp; IF(Audit!#REF!=10,Audit!#REF!,"") &amp; IF(Audit!#REF!&lt;&gt;1,U322,"")</f>
        <v>#REF!</v>
      </c>
      <c r="BF322" s="47" t="e">
        <f t="shared" si="144"/>
        <v>#REF!</v>
      </c>
      <c r="BG322" s="50" t="e">
        <f>VLOOKUP(Audit!#REF!,$V$3:$AE$12,10,FALSE) &amp; Audit!#REF! &amp; IF(Audit!#REF!=10,Audit!#REF!,"")</f>
        <v>#REF!</v>
      </c>
      <c r="BH322" s="50" t="e">
        <f>VLOOKUP(Audit!#REF!,$V$13:$AE$22,10,FALSE) &amp; IF(Audit!#REF!=10,Audit!#REF!,"") &amp; IF(Audit!#REF!&lt;&gt;1,U322,"")</f>
        <v>#REF!</v>
      </c>
      <c r="BI322" s="47" t="e">
        <f t="shared" si="145"/>
        <v>#REF!</v>
      </c>
      <c r="BJ322" s="48" t="str">
        <f t="shared" si="146"/>
        <v/>
      </c>
      <c r="BK322" s="48" t="str">
        <f t="shared" si="147"/>
        <v/>
      </c>
      <c r="BL322" s="48" t="str">
        <f t="shared" si="148"/>
        <v/>
      </c>
      <c r="BM322" s="48" t="str">
        <f t="shared" si="149"/>
        <v/>
      </c>
      <c r="BN322" s="48" t="str">
        <f t="shared" si="150"/>
        <v/>
      </c>
      <c r="BO322" s="48" t="str">
        <f t="shared" si="151"/>
        <v/>
      </c>
      <c r="BP322" s="48" t="str">
        <f t="shared" si="152"/>
        <v/>
      </c>
      <c r="BQ322" s="48" t="str">
        <f t="shared" si="153"/>
        <v/>
      </c>
      <c r="BR322" s="48" t="str">
        <f t="shared" si="154"/>
        <v/>
      </c>
      <c r="BS322" s="48" t="str">
        <f t="shared" si="155"/>
        <v/>
      </c>
      <c r="BT322" s="48" t="str">
        <f t="shared" si="156"/>
        <v/>
      </c>
      <c r="BU322" s="48" t="str">
        <f t="shared" si="157"/>
        <v/>
      </c>
    </row>
    <row r="323" spans="1:73">
      <c r="A323" s="10" t="e">
        <f>Audit!#REF!</f>
        <v>#REF!</v>
      </c>
      <c r="B323" s="10" t="e">
        <f t="shared" si="158"/>
        <v>#REF!</v>
      </c>
      <c r="C323" s="17" t="e">
        <f>VLOOKUP(Audit!#REF!,$V$3:$AE$12,2,FALSE) &amp; VLOOKUP(Audit!#REF!,$V$13:$AE$22,2,FALSE)&amp; IF(Audit!#REF!=10,Audit!#REF!&amp;Audit!#REF!,"")</f>
        <v>#REF!</v>
      </c>
      <c r="D323" s="17" t="e">
        <f>VLOOKUP(Audit!#REF!,$V$3:$AE$12,3,FALSE) &amp; VLOOKUP(Audit!#REF!,$V$13:$AE$22,3,FALSE) &amp;IF(Audit!#REF!=10,Audit!#REF!&amp;Audit!#REF!,"")</f>
        <v>#REF!</v>
      </c>
      <c r="E323" s="17" t="e">
        <f>VLOOKUP(Audit!#REF!,$V$3:$AE$12,4,FALSE)&amp; Audit!#REF! &amp; VLOOKUP(Audit!#REF!,$V$13:$AE$22,4,FALSE)&amp; IF(Audit!#REF!=10,Audit!#REF!&amp;Audit!#REF!,"")</f>
        <v>#REF!</v>
      </c>
      <c r="F323" s="17" t="e">
        <f>VLOOKUP(Audit!#REF!,$V$3:$AE$12,5,FALSE) &amp; VLOOKUP(Audit!#REF!,$V$13:$AE$22,5,FALSE)&amp; IF(Audit!#REF!=10,Audit!#REF!&amp;Audit!#REF!,"")</f>
        <v>#REF!</v>
      </c>
      <c r="G323" s="17" t="e">
        <f>VLOOKUP(Audit!#REF!,$V$3:$AE$12,6,FALSE) &amp; VLOOKUP(Audit!#REF!,$V$13:$AE$22,6,FALSE)&amp; IF(Audit!#REF!=10,Audit!#REF!&amp;Audit!#REF!,"")</f>
        <v>#REF!</v>
      </c>
      <c r="H323" s="17" t="e">
        <f>VLOOKUP(Audit!#REF!,$V$3:$AE$12,7,FALSE) &amp; VLOOKUP(Audit!#REF!,$V$13:$AE$22,7,FALSE)&amp;IF(Audit!#REF!=10,Audit!#REF!&amp;Audit!#REF!,"")</f>
        <v>#REF!</v>
      </c>
      <c r="I323" s="17" t="e">
        <f>VLOOKUP(Audit!#REF!,$V$3:$AE$12,8,FALSE) &amp; Audit!#REF! &amp; VLOOKUP(Audit!#REF!,$V$13:$AE$22,8,FALSE)&amp;IF(Audit!#REF!=10,Audit!#REF!&amp;Audit!#REF!,"")</f>
        <v>#REF!</v>
      </c>
      <c r="J323" s="17" t="e">
        <f>VLOOKUP(Audit!#REF!,$V$3:$AE$12,9,FALSE) &amp; VLOOKUP(Audit!#REF!,$V$13:$AE$22,9,FALSE) &amp; IF(Audit!#REF!=10,Audit!#REF!&amp;Audit!#REF!,"") &amp; IF(Audit!#REF!&lt;&gt;1,U323,"")</f>
        <v>#REF!</v>
      </c>
      <c r="K323" s="17" t="e">
        <f>VLOOKUP(Audit!#REF!,$V$3:$AE$12,10,FALSE) &amp; Audit!#REF! &amp; VLOOKUP(Audit!#REF!,$V$13:$AE$22,10,FALSE) &amp; IF(Audit!#REF!=10,Audit!#REF!&amp;Audit!#REF!,"") &amp; IF(Audit!#REF!&lt;&gt;1,U323,"")</f>
        <v>#REF!</v>
      </c>
      <c r="L323" s="10" t="e">
        <f>Audit!#REF!</f>
        <v>#REF!</v>
      </c>
      <c r="M323" s="10" t="e">
        <f t="shared" si="129"/>
        <v>#REF!</v>
      </c>
      <c r="N323" s="10" t="e">
        <f t="shared" si="130"/>
        <v>#REF!</v>
      </c>
      <c r="O323" s="10" t="e">
        <f t="shared" si="131"/>
        <v>#REF!</v>
      </c>
      <c r="P323" s="10" t="e">
        <f t="shared" si="132"/>
        <v>#REF!</v>
      </c>
      <c r="Q323" s="10" t="e">
        <f t="shared" si="133"/>
        <v>#REF!</v>
      </c>
      <c r="R323" s="10" t="e">
        <f t="shared" si="134"/>
        <v>#REF!</v>
      </c>
      <c r="S323" s="10" t="e">
        <f t="shared" si="135"/>
        <v>#REF!</v>
      </c>
      <c r="T323" s="10" t="e">
        <f t="shared" si="136"/>
        <v>#REF!</v>
      </c>
      <c r="U323" s="17" t="e">
        <f>IF(Audit!#REF!="","",VLOOKUP(Audit!#REF!,$W$26:$X$35,2,FALSE)) &amp; Audit!#REF! &amp; IF(Audit!#REF!="","",IF(Audit!#REF!&lt;=1.4,VLOOKUP(Audit!#REF!,$W$38:X368,2,FALSE),VLOOKUP(Audit!#REF!,$W$51:$X$61,2,FALSE))) &amp; IF(Audit!#REF!="","",VLOOKUP(Audit!#REF!,$Y$26:$Z$35,2,FALSE) &amp; Audit!#REF! &amp; IF(Audit!#REF!="","",IF(Audit!#REF!&lt;=1.4,VLOOKUP(Audit!#REF!,$Y$38:$Z$48,2,FALSE),VLOOKUP(Audit!#REF!,$Y$51:$Z$61,2,FALSE))))</f>
        <v>#REF!</v>
      </c>
      <c r="V323" s="21"/>
      <c r="AH323" s="49" t="e">
        <f>Audit!#REF!</f>
        <v>#REF!</v>
      </c>
      <c r="AI323" s="50" t="e">
        <f>VLOOKUP(Audit!#REF!,$V$3:$AE$12,2,FALSE)&amp; IF(Audit!#REF!=10,Audit!#REF!,"")</f>
        <v>#REF!</v>
      </c>
      <c r="AJ323" s="50" t="e">
        <f>VLOOKUP(Audit!#REF!,$V$13:$AE$22,2,FALSE)&amp; IF(Audit!#REF!=10,Audit!#REF!,"")</f>
        <v>#REF!</v>
      </c>
      <c r="AK323" s="47" t="e">
        <f t="shared" si="137"/>
        <v>#REF!</v>
      </c>
      <c r="AL323" s="50" t="e">
        <f>VLOOKUP(Audit!#REF!,$V$3:$AE$12,3,FALSE)&amp; IF(Audit!#REF!=10,Audit!#REF!,"")</f>
        <v>#REF!</v>
      </c>
      <c r="AM323" s="50" t="e">
        <f>VLOOKUP(Audit!#REF!,$V$13:$AE$22,3,FALSE)&amp; IF(Audit!#REF!=10,Audit!#REF!,"")</f>
        <v>#REF!</v>
      </c>
      <c r="AN323" s="47" t="e">
        <f t="shared" si="138"/>
        <v>#REF!</v>
      </c>
      <c r="AO323" s="50" t="e">
        <f>VLOOKUP(Audit!#REF!,$V$3:$AE$12,4,FALSE) &amp;  Audit!#REF! &amp; IF(Audit!#REF!=10,Audit!#REF!,"")</f>
        <v>#REF!</v>
      </c>
      <c r="AP323" s="50" t="e">
        <f>VLOOKUP(Audit!#REF!,$V$13:$AE$22,4,FALSE)&amp; IF(Audit!#REF!=10,Audit!#REF!,"")</f>
        <v>#REF!</v>
      </c>
      <c r="AQ323" s="47" t="e">
        <f t="shared" si="139"/>
        <v>#REF!</v>
      </c>
      <c r="AR323" s="50" t="e">
        <f>VLOOKUP(Audit!#REF!,$V$3:$AE$12,5,FALSE)&amp; IF(Audit!#REF!=10,Audit!#REF!,"")</f>
        <v>#REF!</v>
      </c>
      <c r="AS323" s="50" t="e">
        <f>VLOOKUP(Audit!#REF!,$V$13:$AE$22,5,FALSE)&amp; IF(Audit!#REF!=10,Audit!#REF!,"")</f>
        <v>#REF!</v>
      </c>
      <c r="AT323" s="47" t="e">
        <f t="shared" si="140"/>
        <v>#REF!</v>
      </c>
      <c r="AU323" s="50" t="e">
        <f>VLOOKUP(Audit!#REF!,$V$3:$AE$12,6,FALSE)&amp; IF(Audit!#REF!=10,Audit!#REF!,"")</f>
        <v>#REF!</v>
      </c>
      <c r="AV323" s="50" t="e">
        <f>VLOOKUP(Audit!#REF!,$V$13:$AE$22,6,FALSE)&amp; IF(Audit!#REF!=10,Audit!#REF!,"")</f>
        <v>#REF!</v>
      </c>
      <c r="AW323" s="47" t="e">
        <f t="shared" si="141"/>
        <v>#REF!</v>
      </c>
      <c r="AX323" s="50" t="e">
        <f>VLOOKUP(Audit!#REF!,$V$3:$AE$12,7,FALSE)&amp; IF(Audit!#REF!=10,Audit!#REF!,"")</f>
        <v>#REF!</v>
      </c>
      <c r="AY323" s="50" t="e">
        <f>VLOOKUP(Audit!#REF!,$V$13:$AE$22,7,FALSE) &amp; IF(Audit!#REF!=10,Audit!#REF!,"")</f>
        <v>#REF!</v>
      </c>
      <c r="AZ323" s="47" t="e">
        <f t="shared" si="142"/>
        <v>#REF!</v>
      </c>
      <c r="BA323" s="50" t="e">
        <f>VLOOKUP(Audit!#REF!,$V$3:$AE$12,8,FALSE)&amp; Audit!#REF! &amp; IF(Audit!#REF!=10,Audit!#REF!,"")</f>
        <v>#REF!</v>
      </c>
      <c r="BB323" s="50" t="e">
        <f>VLOOKUP(Audit!#REF!,$V$13:$AE$22,8,FALSE) &amp; IF(Audit!#REF!=10,Audit!#REF!,"")</f>
        <v>#REF!</v>
      </c>
      <c r="BC323" s="47" t="e">
        <f t="shared" si="143"/>
        <v>#REF!</v>
      </c>
      <c r="BD323" s="50" t="e">
        <f>VLOOKUP(Audit!#REF!,$V$3:$AE$12,9,FALSE)&amp; IF(Audit!#REF!=10,Audit!#REF!,"")</f>
        <v>#REF!</v>
      </c>
      <c r="BE323" s="50" t="e">
        <f>VLOOKUP(Audit!#REF!,$V$13:$AE$22,9,FALSE) &amp; IF(Audit!#REF!=10,Audit!#REF!,"") &amp; IF(Audit!#REF!&lt;&gt;1,U323,"")</f>
        <v>#REF!</v>
      </c>
      <c r="BF323" s="47" t="e">
        <f t="shared" si="144"/>
        <v>#REF!</v>
      </c>
      <c r="BG323" s="50" t="e">
        <f>VLOOKUP(Audit!#REF!,$V$3:$AE$12,10,FALSE) &amp; Audit!#REF! &amp; IF(Audit!#REF!=10,Audit!#REF!,"")</f>
        <v>#REF!</v>
      </c>
      <c r="BH323" s="50" t="e">
        <f>VLOOKUP(Audit!#REF!,$V$13:$AE$22,10,FALSE) &amp; IF(Audit!#REF!=10,Audit!#REF!,"") &amp; IF(Audit!#REF!&lt;&gt;1,U323,"")</f>
        <v>#REF!</v>
      </c>
      <c r="BI323" s="47" t="e">
        <f t="shared" si="145"/>
        <v>#REF!</v>
      </c>
      <c r="BJ323" s="48" t="str">
        <f t="shared" si="146"/>
        <v/>
      </c>
      <c r="BK323" s="48" t="str">
        <f t="shared" si="147"/>
        <v/>
      </c>
      <c r="BL323" s="48" t="str">
        <f t="shared" si="148"/>
        <v/>
      </c>
      <c r="BM323" s="48" t="str">
        <f t="shared" si="149"/>
        <v/>
      </c>
      <c r="BN323" s="48" t="str">
        <f t="shared" si="150"/>
        <v/>
      </c>
      <c r="BO323" s="48" t="str">
        <f t="shared" si="151"/>
        <v/>
      </c>
      <c r="BP323" s="48" t="str">
        <f t="shared" si="152"/>
        <v/>
      </c>
      <c r="BQ323" s="48" t="str">
        <f t="shared" si="153"/>
        <v/>
      </c>
      <c r="BR323" s="48" t="str">
        <f t="shared" si="154"/>
        <v/>
      </c>
      <c r="BS323" s="48" t="str">
        <f t="shared" si="155"/>
        <v/>
      </c>
      <c r="BT323" s="48" t="str">
        <f t="shared" si="156"/>
        <v/>
      </c>
      <c r="BU323" s="48" t="str">
        <f t="shared" si="157"/>
        <v/>
      </c>
    </row>
    <row r="324" spans="1:73">
      <c r="A324" s="10" t="e">
        <f>Audit!#REF!</f>
        <v>#REF!</v>
      </c>
      <c r="B324" s="10" t="e">
        <f t="shared" si="158"/>
        <v>#REF!</v>
      </c>
      <c r="C324" s="17" t="e">
        <f>VLOOKUP(Audit!#REF!,$V$3:$AE$12,2,FALSE) &amp; VLOOKUP(Audit!#REF!,$V$13:$AE$22,2,FALSE)&amp; IF(Audit!#REF!=10,Audit!#REF!&amp;Audit!#REF!,"")</f>
        <v>#REF!</v>
      </c>
      <c r="D324" s="17" t="e">
        <f>VLOOKUP(Audit!#REF!,$V$3:$AE$12,3,FALSE) &amp; VLOOKUP(Audit!#REF!,$V$13:$AE$22,3,FALSE) &amp;IF(Audit!#REF!=10,Audit!#REF!&amp;Audit!#REF!,"")</f>
        <v>#REF!</v>
      </c>
      <c r="E324" s="17" t="e">
        <f>VLOOKUP(Audit!#REF!,$V$3:$AE$12,4,FALSE)&amp; Audit!#REF! &amp; VLOOKUP(Audit!#REF!,$V$13:$AE$22,4,FALSE)&amp; IF(Audit!#REF!=10,Audit!#REF!&amp;Audit!#REF!,"")</f>
        <v>#REF!</v>
      </c>
      <c r="F324" s="17" t="e">
        <f>VLOOKUP(Audit!#REF!,$V$3:$AE$12,5,FALSE) &amp; VLOOKUP(Audit!#REF!,$V$13:$AE$22,5,FALSE)&amp; IF(Audit!#REF!=10,Audit!#REF!&amp;Audit!#REF!,"")</f>
        <v>#REF!</v>
      </c>
      <c r="G324" s="17" t="e">
        <f>VLOOKUP(Audit!#REF!,$V$3:$AE$12,6,FALSE) &amp; VLOOKUP(Audit!#REF!,$V$13:$AE$22,6,FALSE)&amp; IF(Audit!#REF!=10,Audit!#REF!&amp;Audit!#REF!,"")</f>
        <v>#REF!</v>
      </c>
      <c r="H324" s="17" t="e">
        <f>VLOOKUP(Audit!#REF!,$V$3:$AE$12,7,FALSE) &amp; VLOOKUP(Audit!#REF!,$V$13:$AE$22,7,FALSE)&amp;IF(Audit!#REF!=10,Audit!#REF!&amp;Audit!#REF!,"")</f>
        <v>#REF!</v>
      </c>
      <c r="I324" s="17" t="e">
        <f>VLOOKUP(Audit!#REF!,$V$3:$AE$12,8,FALSE) &amp; Audit!#REF! &amp; VLOOKUP(Audit!#REF!,$V$13:$AE$22,8,FALSE)&amp;IF(Audit!#REF!=10,Audit!#REF!&amp;Audit!#REF!,"")</f>
        <v>#REF!</v>
      </c>
      <c r="J324" s="17" t="e">
        <f>VLOOKUP(Audit!#REF!,$V$3:$AE$12,9,FALSE) &amp; VLOOKUP(Audit!#REF!,$V$13:$AE$22,9,FALSE) &amp; IF(Audit!#REF!=10,Audit!#REF!&amp;Audit!#REF!,"") &amp; IF(Audit!#REF!&lt;&gt;1,U324,"")</f>
        <v>#REF!</v>
      </c>
      <c r="K324" s="17" t="e">
        <f>VLOOKUP(Audit!#REF!,$V$3:$AE$12,10,FALSE) &amp; Audit!#REF! &amp; VLOOKUP(Audit!#REF!,$V$13:$AE$22,10,FALSE) &amp; IF(Audit!#REF!=10,Audit!#REF!&amp;Audit!#REF!,"") &amp; IF(Audit!#REF!&lt;&gt;1,U324,"")</f>
        <v>#REF!</v>
      </c>
      <c r="L324" s="10" t="e">
        <f>Audit!#REF!</f>
        <v>#REF!</v>
      </c>
      <c r="M324" s="10" t="e">
        <f t="shared" ref="M324:M387" si="159">IF(C324="","",IF(D324&lt;&gt;"",$W$23,IF(E324&lt;&gt;"",$W$23,IF(F324&lt;&gt;"",$W$23,IF(G324&lt;&gt;"",$W$23,IF(H324&lt;&gt;"",$W$23,IF(I324&lt;&gt;"",$W$23,IF(J324&lt;&gt;"",$W$23,IF(K324&lt;&gt;"",$W$23,"")))))))))</f>
        <v>#REF!</v>
      </c>
      <c r="N324" s="10" t="e">
        <f t="shared" ref="N324:N387" si="160">IF(D324="","",IF(E324&lt;&gt;"",$W$23,IF(F324&lt;&gt;"",$W$23,IF(G324&lt;&gt;"",$W$23,IF(H324&lt;&gt;"",$W$23,IF(I324&lt;&gt;"",$W$23,IF(J324&lt;&gt;"",$W$23,IF(K324&lt;&gt;"",$W$23,""))))))))</f>
        <v>#REF!</v>
      </c>
      <c r="O324" s="10" t="e">
        <f t="shared" ref="O324:O387" si="161">IF(E324="","",IF(F324&lt;&gt;"",$W$23,IF(G324&lt;&gt;"",$W$23,IF(H324&lt;&gt;"",$W$23,IF(I324&lt;&gt;"",$W$23,IF(J324&lt;&gt;"",$W$23,IF(K324&lt;&gt;"",$W$23,"")))))))</f>
        <v>#REF!</v>
      </c>
      <c r="P324" s="10" t="e">
        <f t="shared" ref="P324:P387" si="162">IF(F324="","",IF(G324&lt;&gt;"",$W$23,IF(H324&lt;&gt;"",$W$23,IF(I324&lt;&gt;"",$W$23,IF(J324&lt;&gt;"",$W$23,IF(K324&lt;&gt;"",$W$23,""))))))</f>
        <v>#REF!</v>
      </c>
      <c r="Q324" s="10" t="e">
        <f t="shared" ref="Q324:Q387" si="163">IF(G324="","",IF(H324&lt;&gt;"",$W$23,IF(I324&lt;&gt;"",$W$23,IF(J324&lt;&gt;"",$W$23,IF(K324&lt;&gt;"",$W$23,"")))))</f>
        <v>#REF!</v>
      </c>
      <c r="R324" s="10" t="e">
        <f t="shared" ref="R324:R387" si="164">IF(H324="","",IF(I324&lt;&gt;"",$W$23,IF(J324&lt;&gt;"",$W$23,IF(K324&lt;&gt;"",$W$23,""))))</f>
        <v>#REF!</v>
      </c>
      <c r="S324" s="10" t="e">
        <f t="shared" ref="S324:S387" si="165">IF(I324="","",IF(J324&lt;&gt;"",$W$23,IF(K324&lt;&gt;"",$W$23,"")))</f>
        <v>#REF!</v>
      </c>
      <c r="T324" s="10" t="e">
        <f t="shared" ref="T324:T387" si="166">IF(J324="","",IF(K324&lt;&gt;"",$W$23,""))</f>
        <v>#REF!</v>
      </c>
      <c r="U324" s="17" t="e">
        <f>IF(Audit!#REF!="","",VLOOKUP(Audit!#REF!,$W$26:$X$35,2,FALSE)) &amp; Audit!#REF! &amp; IF(Audit!#REF!="","",IF(Audit!#REF!&lt;=1.4,VLOOKUP(Audit!#REF!,$W$38:X369,2,FALSE),VLOOKUP(Audit!#REF!,$W$51:$X$61,2,FALSE))) &amp; IF(Audit!#REF!="","",VLOOKUP(Audit!#REF!,$Y$26:$Z$35,2,FALSE) &amp; Audit!#REF! &amp; IF(Audit!#REF!="","",IF(Audit!#REF!&lt;=1.4,VLOOKUP(Audit!#REF!,$Y$38:$Z$48,2,FALSE),VLOOKUP(Audit!#REF!,$Y$51:$Z$61,2,FALSE))))</f>
        <v>#REF!</v>
      </c>
      <c r="V324" s="21"/>
      <c r="AH324" s="49" t="e">
        <f>Audit!#REF!</f>
        <v>#REF!</v>
      </c>
      <c r="AI324" s="50" t="e">
        <f>VLOOKUP(Audit!#REF!,$V$3:$AE$12,2,FALSE)&amp; IF(Audit!#REF!=10,Audit!#REF!,"")</f>
        <v>#REF!</v>
      </c>
      <c r="AJ324" s="50" t="e">
        <f>VLOOKUP(Audit!#REF!,$V$13:$AE$22,2,FALSE)&amp; IF(Audit!#REF!=10,Audit!#REF!,"")</f>
        <v>#REF!</v>
      </c>
      <c r="AK324" s="47" t="e">
        <f t="shared" ref="AK324:AK387" si="167">IF(AI324="","",COUNTIF(AI324," •*"))</f>
        <v>#REF!</v>
      </c>
      <c r="AL324" s="50" t="e">
        <f>VLOOKUP(Audit!#REF!,$V$3:$AE$12,3,FALSE)&amp; IF(Audit!#REF!=10,Audit!#REF!,"")</f>
        <v>#REF!</v>
      </c>
      <c r="AM324" s="50" t="e">
        <f>VLOOKUP(Audit!#REF!,$V$13:$AE$22,3,FALSE)&amp; IF(Audit!#REF!=10,Audit!#REF!,"")</f>
        <v>#REF!</v>
      </c>
      <c r="AN324" s="47" t="e">
        <f t="shared" ref="AN324:AN387" si="168">IF(AL324="","",COUNTIF(AL324," •*") + COUNTIF(AI324," •*"))</f>
        <v>#REF!</v>
      </c>
      <c r="AO324" s="50" t="e">
        <f>VLOOKUP(Audit!#REF!,$V$3:$AE$12,4,FALSE) &amp;  Audit!#REF! &amp; IF(Audit!#REF!=10,Audit!#REF!,"")</f>
        <v>#REF!</v>
      </c>
      <c r="AP324" s="50" t="e">
        <f>VLOOKUP(Audit!#REF!,$V$13:$AE$22,4,FALSE)&amp; IF(Audit!#REF!=10,Audit!#REF!,"")</f>
        <v>#REF!</v>
      </c>
      <c r="AQ324" s="47" t="e">
        <f t="shared" ref="AQ324:AQ387" si="169">IF(AO324="","",COUNTIF(AI324," •*")+COUNTIF(AL324," •*")+COUNTIF(AO324," •*"))</f>
        <v>#REF!</v>
      </c>
      <c r="AR324" s="50" t="e">
        <f>VLOOKUP(Audit!#REF!,$V$3:$AE$12,5,FALSE)&amp; IF(Audit!#REF!=10,Audit!#REF!,"")</f>
        <v>#REF!</v>
      </c>
      <c r="AS324" s="50" t="e">
        <f>VLOOKUP(Audit!#REF!,$V$13:$AE$22,5,FALSE)&amp; IF(Audit!#REF!=10,Audit!#REF!,"")</f>
        <v>#REF!</v>
      </c>
      <c r="AT324" s="47" t="e">
        <f t="shared" ref="AT324:AT387" si="170">IF(AR324="","",COUNTIF(AI324," •*")+COUNTIF(AL324," •*")+COUNTIF(AO324," •*")+COUNTIF(AR324," •*"))</f>
        <v>#REF!</v>
      </c>
      <c r="AU324" s="50" t="e">
        <f>VLOOKUP(Audit!#REF!,$V$3:$AE$12,6,FALSE)&amp; IF(Audit!#REF!=10,Audit!#REF!,"")</f>
        <v>#REF!</v>
      </c>
      <c r="AV324" s="50" t="e">
        <f>VLOOKUP(Audit!#REF!,$V$13:$AE$22,6,FALSE)&amp; IF(Audit!#REF!=10,Audit!#REF!,"")</f>
        <v>#REF!</v>
      </c>
      <c r="AW324" s="47" t="e">
        <f t="shared" ref="AW324:AW387" si="171">IF(AU324="","",COUNTIF(AI324," •*")+COUNTIF(AL324," •*")+COUNTIF(AO324," •*")+COUNTIF(AR324," •*")+COUNTIF(AU324," •*"))</f>
        <v>#REF!</v>
      </c>
      <c r="AX324" s="50" t="e">
        <f>VLOOKUP(Audit!#REF!,$V$3:$AE$12,7,FALSE)&amp; IF(Audit!#REF!=10,Audit!#REF!,"")</f>
        <v>#REF!</v>
      </c>
      <c r="AY324" s="50" t="e">
        <f>VLOOKUP(Audit!#REF!,$V$13:$AE$22,7,FALSE) &amp; IF(Audit!#REF!=10,Audit!#REF!,"")</f>
        <v>#REF!</v>
      </c>
      <c r="AZ324" s="47" t="e">
        <f t="shared" ref="AZ324:AZ387" si="172">IF(AX324="","",COUNTIF(AI324," •*")+COUNTIF(AL324," •*")+COUNTIF(AO324," •*")+COUNTIF(AR324," •*")+COUNTIF(AU324," •*")+COUNTIF(AX324," •*"))</f>
        <v>#REF!</v>
      </c>
      <c r="BA324" s="50" t="e">
        <f>VLOOKUP(Audit!#REF!,$V$3:$AE$12,8,FALSE)&amp; Audit!#REF! &amp; IF(Audit!#REF!=10,Audit!#REF!,"")</f>
        <v>#REF!</v>
      </c>
      <c r="BB324" s="50" t="e">
        <f>VLOOKUP(Audit!#REF!,$V$13:$AE$22,8,FALSE) &amp; IF(Audit!#REF!=10,Audit!#REF!,"")</f>
        <v>#REF!</v>
      </c>
      <c r="BC324" s="47" t="e">
        <f t="shared" ref="BC324:BC387" si="173">IF(BA324="","",COUNTIF(AI324," •*")+COUNTIF(AL324," •*")+COUNTIF(AO324," •*")+COUNTIF(AR324," •*")+COUNTIF(AU324," •*")+COUNTIF(AX324," •*")+COUNTIF(BA324," •*"))</f>
        <v>#REF!</v>
      </c>
      <c r="BD324" s="50" t="e">
        <f>VLOOKUP(Audit!#REF!,$V$3:$AE$12,9,FALSE)&amp; IF(Audit!#REF!=10,Audit!#REF!,"")</f>
        <v>#REF!</v>
      </c>
      <c r="BE324" s="50" t="e">
        <f>VLOOKUP(Audit!#REF!,$V$13:$AE$22,9,FALSE) &amp; IF(Audit!#REF!=10,Audit!#REF!,"") &amp; IF(Audit!#REF!&lt;&gt;1,U324,"")</f>
        <v>#REF!</v>
      </c>
      <c r="BF324" s="47" t="e">
        <f t="shared" ref="BF324:BF387" si="174">IF(BD324="","",COUNTIF(AI324," •*")+COUNTIF(AL324," •*")+COUNTIF(AO324," •*")+COUNTIF(AR324," •*")+COUNTIF(AU324," •*")+COUNTIF(AX324," •*")+COUNTIF(BA324," •*")+COUNTIF(BD324," •*"))</f>
        <v>#REF!</v>
      </c>
      <c r="BG324" s="50" t="e">
        <f>VLOOKUP(Audit!#REF!,$V$3:$AE$12,10,FALSE) &amp; Audit!#REF! &amp; IF(Audit!#REF!=10,Audit!#REF!,"")</f>
        <v>#REF!</v>
      </c>
      <c r="BH324" s="50" t="e">
        <f>VLOOKUP(Audit!#REF!,$V$13:$AE$22,10,FALSE) &amp; IF(Audit!#REF!=10,Audit!#REF!,"") &amp; IF(Audit!#REF!&lt;&gt;1,U324,"")</f>
        <v>#REF!</v>
      </c>
      <c r="BI324" s="47" t="e">
        <f t="shared" ref="BI324:BI387" si="175">IF(BG324="","",COUNTIF(AI324," •*")+COUNTIF(AL324," •*")+COUNTIF(AO324," •*")+COUNTIF(AR324," •*")+COUNTIF(AU324," •*")+COUNTIF(AX324," •*")+COUNTIF(BA324," •*")+COUNTIF(BD324," •*")+COUNTIF(BG324," •*"))</f>
        <v>#REF!</v>
      </c>
      <c r="BJ324" s="48" t="str">
        <f t="shared" ref="BJ324:BJ387" si="176">IFERROR(INDEX(AI324:BH324,MATCH(1,AK324:BI324,0)),"")</f>
        <v/>
      </c>
      <c r="BK324" s="48" t="str">
        <f t="shared" ref="BK324:BK387" si="177">IFERROR(INDEX(AJ324:BH324,MATCH(1,AK324:BI324,0)),"")</f>
        <v/>
      </c>
      <c r="BL324" s="48" t="str">
        <f t="shared" ref="BL324:BL387" si="178">IFERROR(INDEX(AI324:BH324,MATCH(2,AK324:BI324,0)),"")</f>
        <v/>
      </c>
      <c r="BM324" s="48" t="str">
        <f t="shared" ref="BM324:BM387" si="179">IFERROR(INDEX(AJ324:BH324,MATCH(2,AK324:BI324,0)),"")</f>
        <v/>
      </c>
      <c r="BN324" s="48" t="str">
        <f t="shared" ref="BN324:BN387" si="180">IFERROR(INDEX(AI324:BH324,MATCH(3,AK324:BI324,0)),"")</f>
        <v/>
      </c>
      <c r="BO324" s="48" t="str">
        <f t="shared" ref="BO324:BO387" si="181">IFERROR(INDEX(AJ324:BH324,MATCH(3,AK324:BI324,0)),"")</f>
        <v/>
      </c>
      <c r="BP324" s="48" t="str">
        <f t="shared" ref="BP324:BP387" si="182">IFERROR(INDEX(AI324:BH324,MATCH(4,AK324:BI324,0)),"")</f>
        <v/>
      </c>
      <c r="BQ324" s="48" t="str">
        <f t="shared" ref="BQ324:BQ387" si="183">IFERROR(INDEX(AJ324:BH324,MATCH(4,AK324:BI324,0)),"")</f>
        <v/>
      </c>
      <c r="BR324" s="48" t="str">
        <f t="shared" ref="BR324:BR387" si="184">IFERROR(INDEX(AI324:BH324,MATCH(5,AK324:BI324,0)),"")</f>
        <v/>
      </c>
      <c r="BS324" s="48" t="str">
        <f t="shared" ref="BS324:BS387" si="185">IFERROR(INDEX(AJ324:BH324,MATCH(5,AK324:BI324,0)),"")</f>
        <v/>
      </c>
      <c r="BT324" s="48" t="str">
        <f t="shared" ref="BT324:BT387" si="186">IFERROR(INDEX(AI324:BH324,MATCH(6,AK324:BI324,0)),"")</f>
        <v/>
      </c>
      <c r="BU324" s="48" t="str">
        <f t="shared" ref="BU324:BU387" si="187">IFERROR(INDEX(AJ324:BH324,MATCH(6,AK324:BI324,0)),"")</f>
        <v/>
      </c>
    </row>
    <row r="325" spans="1:73">
      <c r="A325" s="10" t="e">
        <f>Audit!#REF!</f>
        <v>#REF!</v>
      </c>
      <c r="B325" s="10" t="e">
        <f t="shared" si="158"/>
        <v>#REF!</v>
      </c>
      <c r="C325" s="17" t="e">
        <f>VLOOKUP(Audit!#REF!,$V$3:$AE$12,2,FALSE) &amp; VLOOKUP(Audit!#REF!,$V$13:$AE$22,2,FALSE)&amp; IF(Audit!#REF!=10,Audit!#REF!&amp;Audit!#REF!,"")</f>
        <v>#REF!</v>
      </c>
      <c r="D325" s="17" t="e">
        <f>VLOOKUP(Audit!#REF!,$V$3:$AE$12,3,FALSE) &amp; VLOOKUP(Audit!#REF!,$V$13:$AE$22,3,FALSE) &amp;IF(Audit!#REF!=10,Audit!#REF!&amp;Audit!#REF!,"")</f>
        <v>#REF!</v>
      </c>
      <c r="E325" s="17" t="e">
        <f>VLOOKUP(Audit!#REF!,$V$3:$AE$12,4,FALSE)&amp; Audit!#REF! &amp; VLOOKUP(Audit!#REF!,$V$13:$AE$22,4,FALSE)&amp; IF(Audit!#REF!=10,Audit!#REF!&amp;Audit!#REF!,"")</f>
        <v>#REF!</v>
      </c>
      <c r="F325" s="17" t="e">
        <f>VLOOKUP(Audit!#REF!,$V$3:$AE$12,5,FALSE) &amp; VLOOKUP(Audit!#REF!,$V$13:$AE$22,5,FALSE)&amp; IF(Audit!#REF!=10,Audit!#REF!&amp;Audit!#REF!,"")</f>
        <v>#REF!</v>
      </c>
      <c r="G325" s="17" t="e">
        <f>VLOOKUP(Audit!#REF!,$V$3:$AE$12,6,FALSE) &amp; VLOOKUP(Audit!#REF!,$V$13:$AE$22,6,FALSE)&amp; IF(Audit!#REF!=10,Audit!#REF!&amp;Audit!#REF!,"")</f>
        <v>#REF!</v>
      </c>
      <c r="H325" s="17" t="e">
        <f>VLOOKUP(Audit!#REF!,$V$3:$AE$12,7,FALSE) &amp; VLOOKUP(Audit!#REF!,$V$13:$AE$22,7,FALSE)&amp;IF(Audit!#REF!=10,Audit!#REF!&amp;Audit!#REF!,"")</f>
        <v>#REF!</v>
      </c>
      <c r="I325" s="17" t="e">
        <f>VLOOKUP(Audit!#REF!,$V$3:$AE$12,8,FALSE) &amp; Audit!#REF! &amp; VLOOKUP(Audit!#REF!,$V$13:$AE$22,8,FALSE)&amp;IF(Audit!#REF!=10,Audit!#REF!&amp;Audit!#REF!,"")</f>
        <v>#REF!</v>
      </c>
      <c r="J325" s="17" t="e">
        <f>VLOOKUP(Audit!#REF!,$V$3:$AE$12,9,FALSE) &amp; VLOOKUP(Audit!#REF!,$V$13:$AE$22,9,FALSE) &amp; IF(Audit!#REF!=10,Audit!#REF!&amp;Audit!#REF!,"") &amp; IF(Audit!#REF!&lt;&gt;1,U325,"")</f>
        <v>#REF!</v>
      </c>
      <c r="K325" s="17" t="e">
        <f>VLOOKUP(Audit!#REF!,$V$3:$AE$12,10,FALSE) &amp; Audit!#REF! &amp; VLOOKUP(Audit!#REF!,$V$13:$AE$22,10,FALSE) &amp; IF(Audit!#REF!=10,Audit!#REF!&amp;Audit!#REF!,"") &amp; IF(Audit!#REF!&lt;&gt;1,U325,"")</f>
        <v>#REF!</v>
      </c>
      <c r="L325" s="10" t="e">
        <f>Audit!#REF!</f>
        <v>#REF!</v>
      </c>
      <c r="M325" s="10" t="e">
        <f t="shared" si="159"/>
        <v>#REF!</v>
      </c>
      <c r="N325" s="10" t="e">
        <f t="shared" si="160"/>
        <v>#REF!</v>
      </c>
      <c r="O325" s="10" t="e">
        <f t="shared" si="161"/>
        <v>#REF!</v>
      </c>
      <c r="P325" s="10" t="e">
        <f t="shared" si="162"/>
        <v>#REF!</v>
      </c>
      <c r="Q325" s="10" t="e">
        <f t="shared" si="163"/>
        <v>#REF!</v>
      </c>
      <c r="R325" s="10" t="e">
        <f t="shared" si="164"/>
        <v>#REF!</v>
      </c>
      <c r="S325" s="10" t="e">
        <f t="shared" si="165"/>
        <v>#REF!</v>
      </c>
      <c r="T325" s="10" t="e">
        <f t="shared" si="166"/>
        <v>#REF!</v>
      </c>
      <c r="U325" s="17" t="e">
        <f>IF(Audit!#REF!="","",VLOOKUP(Audit!#REF!,$W$26:$X$35,2,FALSE)) &amp; Audit!#REF! &amp; IF(Audit!#REF!="","",IF(Audit!#REF!&lt;=1.4,VLOOKUP(Audit!#REF!,$W$38:X370,2,FALSE),VLOOKUP(Audit!#REF!,$W$51:$X$61,2,FALSE))) &amp; IF(Audit!#REF!="","",VLOOKUP(Audit!#REF!,$Y$26:$Z$35,2,FALSE) &amp; Audit!#REF! &amp; IF(Audit!#REF!="","",IF(Audit!#REF!&lt;=1.4,VLOOKUP(Audit!#REF!,$Y$38:$Z$48,2,FALSE),VLOOKUP(Audit!#REF!,$Y$51:$Z$61,2,FALSE))))</f>
        <v>#REF!</v>
      </c>
      <c r="V325" s="21"/>
      <c r="AH325" s="49" t="e">
        <f>Audit!#REF!</f>
        <v>#REF!</v>
      </c>
      <c r="AI325" s="50" t="e">
        <f>VLOOKUP(Audit!#REF!,$V$3:$AE$12,2,FALSE)&amp; IF(Audit!#REF!=10,Audit!#REF!,"")</f>
        <v>#REF!</v>
      </c>
      <c r="AJ325" s="50" t="e">
        <f>VLOOKUP(Audit!#REF!,$V$13:$AE$22,2,FALSE)&amp; IF(Audit!#REF!=10,Audit!#REF!,"")</f>
        <v>#REF!</v>
      </c>
      <c r="AK325" s="47" t="e">
        <f t="shared" si="167"/>
        <v>#REF!</v>
      </c>
      <c r="AL325" s="50" t="e">
        <f>VLOOKUP(Audit!#REF!,$V$3:$AE$12,3,FALSE)&amp; IF(Audit!#REF!=10,Audit!#REF!,"")</f>
        <v>#REF!</v>
      </c>
      <c r="AM325" s="50" t="e">
        <f>VLOOKUP(Audit!#REF!,$V$13:$AE$22,3,FALSE)&amp; IF(Audit!#REF!=10,Audit!#REF!,"")</f>
        <v>#REF!</v>
      </c>
      <c r="AN325" s="47" t="e">
        <f t="shared" si="168"/>
        <v>#REF!</v>
      </c>
      <c r="AO325" s="50" t="e">
        <f>VLOOKUP(Audit!#REF!,$V$3:$AE$12,4,FALSE) &amp;  Audit!#REF! &amp; IF(Audit!#REF!=10,Audit!#REF!,"")</f>
        <v>#REF!</v>
      </c>
      <c r="AP325" s="50" t="e">
        <f>VLOOKUP(Audit!#REF!,$V$13:$AE$22,4,FALSE)&amp; IF(Audit!#REF!=10,Audit!#REF!,"")</f>
        <v>#REF!</v>
      </c>
      <c r="AQ325" s="47" t="e">
        <f t="shared" si="169"/>
        <v>#REF!</v>
      </c>
      <c r="AR325" s="50" t="e">
        <f>VLOOKUP(Audit!#REF!,$V$3:$AE$12,5,FALSE)&amp; IF(Audit!#REF!=10,Audit!#REF!,"")</f>
        <v>#REF!</v>
      </c>
      <c r="AS325" s="50" t="e">
        <f>VLOOKUP(Audit!#REF!,$V$13:$AE$22,5,FALSE)&amp; IF(Audit!#REF!=10,Audit!#REF!,"")</f>
        <v>#REF!</v>
      </c>
      <c r="AT325" s="47" t="e">
        <f t="shared" si="170"/>
        <v>#REF!</v>
      </c>
      <c r="AU325" s="50" t="e">
        <f>VLOOKUP(Audit!#REF!,$V$3:$AE$12,6,FALSE)&amp; IF(Audit!#REF!=10,Audit!#REF!,"")</f>
        <v>#REF!</v>
      </c>
      <c r="AV325" s="50" t="e">
        <f>VLOOKUP(Audit!#REF!,$V$13:$AE$22,6,FALSE)&amp; IF(Audit!#REF!=10,Audit!#REF!,"")</f>
        <v>#REF!</v>
      </c>
      <c r="AW325" s="47" t="e">
        <f t="shared" si="171"/>
        <v>#REF!</v>
      </c>
      <c r="AX325" s="50" t="e">
        <f>VLOOKUP(Audit!#REF!,$V$3:$AE$12,7,FALSE)&amp; IF(Audit!#REF!=10,Audit!#REF!,"")</f>
        <v>#REF!</v>
      </c>
      <c r="AY325" s="50" t="e">
        <f>VLOOKUP(Audit!#REF!,$V$13:$AE$22,7,FALSE) &amp; IF(Audit!#REF!=10,Audit!#REF!,"")</f>
        <v>#REF!</v>
      </c>
      <c r="AZ325" s="47" t="e">
        <f t="shared" si="172"/>
        <v>#REF!</v>
      </c>
      <c r="BA325" s="50" t="e">
        <f>VLOOKUP(Audit!#REF!,$V$3:$AE$12,8,FALSE)&amp; Audit!#REF! &amp; IF(Audit!#REF!=10,Audit!#REF!,"")</f>
        <v>#REF!</v>
      </c>
      <c r="BB325" s="50" t="e">
        <f>VLOOKUP(Audit!#REF!,$V$13:$AE$22,8,FALSE) &amp; IF(Audit!#REF!=10,Audit!#REF!,"")</f>
        <v>#REF!</v>
      </c>
      <c r="BC325" s="47" t="e">
        <f t="shared" si="173"/>
        <v>#REF!</v>
      </c>
      <c r="BD325" s="50" t="e">
        <f>VLOOKUP(Audit!#REF!,$V$3:$AE$12,9,FALSE)&amp; IF(Audit!#REF!=10,Audit!#REF!,"")</f>
        <v>#REF!</v>
      </c>
      <c r="BE325" s="50" t="e">
        <f>VLOOKUP(Audit!#REF!,$V$13:$AE$22,9,FALSE) &amp; IF(Audit!#REF!=10,Audit!#REF!,"") &amp; IF(Audit!#REF!&lt;&gt;1,U325,"")</f>
        <v>#REF!</v>
      </c>
      <c r="BF325" s="47" t="e">
        <f t="shared" si="174"/>
        <v>#REF!</v>
      </c>
      <c r="BG325" s="50" t="e">
        <f>VLOOKUP(Audit!#REF!,$V$3:$AE$12,10,FALSE) &amp; Audit!#REF! &amp; IF(Audit!#REF!=10,Audit!#REF!,"")</f>
        <v>#REF!</v>
      </c>
      <c r="BH325" s="50" t="e">
        <f>VLOOKUP(Audit!#REF!,$V$13:$AE$22,10,FALSE) &amp; IF(Audit!#REF!=10,Audit!#REF!,"") &amp; IF(Audit!#REF!&lt;&gt;1,U325,"")</f>
        <v>#REF!</v>
      </c>
      <c r="BI325" s="47" t="e">
        <f t="shared" si="175"/>
        <v>#REF!</v>
      </c>
      <c r="BJ325" s="48" t="str">
        <f t="shared" si="176"/>
        <v/>
      </c>
      <c r="BK325" s="48" t="str">
        <f t="shared" si="177"/>
        <v/>
      </c>
      <c r="BL325" s="48" t="str">
        <f t="shared" si="178"/>
        <v/>
      </c>
      <c r="BM325" s="48" t="str">
        <f t="shared" si="179"/>
        <v/>
      </c>
      <c r="BN325" s="48" t="str">
        <f t="shared" si="180"/>
        <v/>
      </c>
      <c r="BO325" s="48" t="str">
        <f t="shared" si="181"/>
        <v/>
      </c>
      <c r="BP325" s="48" t="str">
        <f t="shared" si="182"/>
        <v/>
      </c>
      <c r="BQ325" s="48" t="str">
        <f t="shared" si="183"/>
        <v/>
      </c>
      <c r="BR325" s="48" t="str">
        <f t="shared" si="184"/>
        <v/>
      </c>
      <c r="BS325" s="48" t="str">
        <f t="shared" si="185"/>
        <v/>
      </c>
      <c r="BT325" s="48" t="str">
        <f t="shared" si="186"/>
        <v/>
      </c>
      <c r="BU325" s="48" t="str">
        <f t="shared" si="187"/>
        <v/>
      </c>
    </row>
    <row r="326" spans="1:73">
      <c r="A326" s="10" t="e">
        <f>Audit!#REF!</f>
        <v>#REF!</v>
      </c>
      <c r="B326" s="10" t="e">
        <f t="shared" si="158"/>
        <v>#REF!</v>
      </c>
      <c r="C326" s="17" t="e">
        <f>VLOOKUP(Audit!#REF!,$V$3:$AE$12,2,FALSE) &amp; VLOOKUP(Audit!#REF!,$V$13:$AE$22,2,FALSE)&amp; IF(Audit!#REF!=10,Audit!#REF!&amp;Audit!#REF!,"")</f>
        <v>#REF!</v>
      </c>
      <c r="D326" s="17" t="e">
        <f>VLOOKUP(Audit!#REF!,$V$3:$AE$12,3,FALSE) &amp; VLOOKUP(Audit!#REF!,$V$13:$AE$22,3,FALSE) &amp;IF(Audit!#REF!=10,Audit!#REF!&amp;Audit!#REF!,"")</f>
        <v>#REF!</v>
      </c>
      <c r="E326" s="17" t="e">
        <f>VLOOKUP(Audit!#REF!,$V$3:$AE$12,4,FALSE)&amp; Audit!#REF! &amp; VLOOKUP(Audit!#REF!,$V$13:$AE$22,4,FALSE)&amp; IF(Audit!#REF!=10,Audit!#REF!&amp;Audit!#REF!,"")</f>
        <v>#REF!</v>
      </c>
      <c r="F326" s="17" t="e">
        <f>VLOOKUP(Audit!#REF!,$V$3:$AE$12,5,FALSE) &amp; VLOOKUP(Audit!#REF!,$V$13:$AE$22,5,FALSE)&amp; IF(Audit!#REF!=10,Audit!#REF!&amp;Audit!#REF!,"")</f>
        <v>#REF!</v>
      </c>
      <c r="G326" s="17" t="e">
        <f>VLOOKUP(Audit!#REF!,$V$3:$AE$12,6,FALSE) &amp; VLOOKUP(Audit!#REF!,$V$13:$AE$22,6,FALSE)&amp; IF(Audit!#REF!=10,Audit!#REF!&amp;Audit!#REF!,"")</f>
        <v>#REF!</v>
      </c>
      <c r="H326" s="17" t="e">
        <f>VLOOKUP(Audit!#REF!,$V$3:$AE$12,7,FALSE) &amp; VLOOKUP(Audit!#REF!,$V$13:$AE$22,7,FALSE)&amp;IF(Audit!#REF!=10,Audit!#REF!&amp;Audit!#REF!,"")</f>
        <v>#REF!</v>
      </c>
      <c r="I326" s="17" t="e">
        <f>VLOOKUP(Audit!#REF!,$V$3:$AE$12,8,FALSE) &amp; Audit!#REF! &amp; VLOOKUP(Audit!#REF!,$V$13:$AE$22,8,FALSE)&amp;IF(Audit!#REF!=10,Audit!#REF!&amp;Audit!#REF!,"")</f>
        <v>#REF!</v>
      </c>
      <c r="J326" s="17" t="e">
        <f>VLOOKUP(Audit!#REF!,$V$3:$AE$12,9,FALSE) &amp; VLOOKUP(Audit!#REF!,$V$13:$AE$22,9,FALSE) &amp; IF(Audit!#REF!=10,Audit!#REF!&amp;Audit!#REF!,"") &amp; IF(Audit!#REF!&lt;&gt;1,U326,"")</f>
        <v>#REF!</v>
      </c>
      <c r="K326" s="17" t="e">
        <f>VLOOKUP(Audit!#REF!,$V$3:$AE$12,10,FALSE) &amp; Audit!#REF! &amp; VLOOKUP(Audit!#REF!,$V$13:$AE$22,10,FALSE) &amp; IF(Audit!#REF!=10,Audit!#REF!&amp;Audit!#REF!,"") &amp; IF(Audit!#REF!&lt;&gt;1,U326,"")</f>
        <v>#REF!</v>
      </c>
      <c r="L326" s="10" t="e">
        <f>Audit!#REF!</f>
        <v>#REF!</v>
      </c>
      <c r="M326" s="10" t="e">
        <f t="shared" si="159"/>
        <v>#REF!</v>
      </c>
      <c r="N326" s="10" t="e">
        <f t="shared" si="160"/>
        <v>#REF!</v>
      </c>
      <c r="O326" s="10" t="e">
        <f t="shared" si="161"/>
        <v>#REF!</v>
      </c>
      <c r="P326" s="10" t="e">
        <f t="shared" si="162"/>
        <v>#REF!</v>
      </c>
      <c r="Q326" s="10" t="e">
        <f t="shared" si="163"/>
        <v>#REF!</v>
      </c>
      <c r="R326" s="10" t="e">
        <f t="shared" si="164"/>
        <v>#REF!</v>
      </c>
      <c r="S326" s="10" t="e">
        <f t="shared" si="165"/>
        <v>#REF!</v>
      </c>
      <c r="T326" s="10" t="e">
        <f t="shared" si="166"/>
        <v>#REF!</v>
      </c>
      <c r="U326" s="17" t="e">
        <f>IF(Audit!#REF!="","",VLOOKUP(Audit!#REF!,$W$26:$X$35,2,FALSE)) &amp; Audit!#REF! &amp; IF(Audit!#REF!="","",IF(Audit!#REF!&lt;=1.4,VLOOKUP(Audit!#REF!,$W$38:X371,2,FALSE),VLOOKUP(Audit!#REF!,$W$51:$X$61,2,FALSE))) &amp; IF(Audit!#REF!="","",VLOOKUP(Audit!#REF!,$Y$26:$Z$35,2,FALSE) &amp; Audit!#REF! &amp; IF(Audit!#REF!="","",IF(Audit!#REF!&lt;=1.4,VLOOKUP(Audit!#REF!,$Y$38:$Z$48,2,FALSE),VLOOKUP(Audit!#REF!,$Y$51:$Z$61,2,FALSE))))</f>
        <v>#REF!</v>
      </c>
      <c r="V326" s="21"/>
      <c r="AH326" s="49" t="e">
        <f>Audit!#REF!</f>
        <v>#REF!</v>
      </c>
      <c r="AI326" s="50" t="e">
        <f>VLOOKUP(Audit!#REF!,$V$3:$AE$12,2,FALSE)&amp; IF(Audit!#REF!=10,Audit!#REF!,"")</f>
        <v>#REF!</v>
      </c>
      <c r="AJ326" s="50" t="e">
        <f>VLOOKUP(Audit!#REF!,$V$13:$AE$22,2,FALSE)&amp; IF(Audit!#REF!=10,Audit!#REF!,"")</f>
        <v>#REF!</v>
      </c>
      <c r="AK326" s="47" t="e">
        <f t="shared" si="167"/>
        <v>#REF!</v>
      </c>
      <c r="AL326" s="50" t="e">
        <f>VLOOKUP(Audit!#REF!,$V$3:$AE$12,3,FALSE)&amp; IF(Audit!#REF!=10,Audit!#REF!,"")</f>
        <v>#REF!</v>
      </c>
      <c r="AM326" s="50" t="e">
        <f>VLOOKUP(Audit!#REF!,$V$13:$AE$22,3,FALSE)&amp; IF(Audit!#REF!=10,Audit!#REF!,"")</f>
        <v>#REF!</v>
      </c>
      <c r="AN326" s="47" t="e">
        <f t="shared" si="168"/>
        <v>#REF!</v>
      </c>
      <c r="AO326" s="50" t="e">
        <f>VLOOKUP(Audit!#REF!,$V$3:$AE$12,4,FALSE) &amp;  Audit!#REF! &amp; IF(Audit!#REF!=10,Audit!#REF!,"")</f>
        <v>#REF!</v>
      </c>
      <c r="AP326" s="50" t="e">
        <f>VLOOKUP(Audit!#REF!,$V$13:$AE$22,4,FALSE)&amp; IF(Audit!#REF!=10,Audit!#REF!,"")</f>
        <v>#REF!</v>
      </c>
      <c r="AQ326" s="47" t="e">
        <f t="shared" si="169"/>
        <v>#REF!</v>
      </c>
      <c r="AR326" s="50" t="e">
        <f>VLOOKUP(Audit!#REF!,$V$3:$AE$12,5,FALSE)&amp; IF(Audit!#REF!=10,Audit!#REF!,"")</f>
        <v>#REF!</v>
      </c>
      <c r="AS326" s="50" t="e">
        <f>VLOOKUP(Audit!#REF!,$V$13:$AE$22,5,FALSE)&amp; IF(Audit!#REF!=10,Audit!#REF!,"")</f>
        <v>#REF!</v>
      </c>
      <c r="AT326" s="47" t="e">
        <f t="shared" si="170"/>
        <v>#REF!</v>
      </c>
      <c r="AU326" s="50" t="e">
        <f>VLOOKUP(Audit!#REF!,$V$3:$AE$12,6,FALSE)&amp; IF(Audit!#REF!=10,Audit!#REF!,"")</f>
        <v>#REF!</v>
      </c>
      <c r="AV326" s="50" t="e">
        <f>VLOOKUP(Audit!#REF!,$V$13:$AE$22,6,FALSE)&amp; IF(Audit!#REF!=10,Audit!#REF!,"")</f>
        <v>#REF!</v>
      </c>
      <c r="AW326" s="47" t="e">
        <f t="shared" si="171"/>
        <v>#REF!</v>
      </c>
      <c r="AX326" s="50" t="e">
        <f>VLOOKUP(Audit!#REF!,$V$3:$AE$12,7,FALSE)&amp; IF(Audit!#REF!=10,Audit!#REF!,"")</f>
        <v>#REF!</v>
      </c>
      <c r="AY326" s="50" t="e">
        <f>VLOOKUP(Audit!#REF!,$V$13:$AE$22,7,FALSE) &amp; IF(Audit!#REF!=10,Audit!#REF!,"")</f>
        <v>#REF!</v>
      </c>
      <c r="AZ326" s="47" t="e">
        <f t="shared" si="172"/>
        <v>#REF!</v>
      </c>
      <c r="BA326" s="50" t="e">
        <f>VLOOKUP(Audit!#REF!,$V$3:$AE$12,8,FALSE)&amp; Audit!#REF! &amp; IF(Audit!#REF!=10,Audit!#REF!,"")</f>
        <v>#REF!</v>
      </c>
      <c r="BB326" s="50" t="e">
        <f>VLOOKUP(Audit!#REF!,$V$13:$AE$22,8,FALSE) &amp; IF(Audit!#REF!=10,Audit!#REF!,"")</f>
        <v>#REF!</v>
      </c>
      <c r="BC326" s="47" t="e">
        <f t="shared" si="173"/>
        <v>#REF!</v>
      </c>
      <c r="BD326" s="50" t="e">
        <f>VLOOKUP(Audit!#REF!,$V$3:$AE$12,9,FALSE)&amp; IF(Audit!#REF!=10,Audit!#REF!,"")</f>
        <v>#REF!</v>
      </c>
      <c r="BE326" s="50" t="e">
        <f>VLOOKUP(Audit!#REF!,$V$13:$AE$22,9,FALSE) &amp; IF(Audit!#REF!=10,Audit!#REF!,"") &amp; IF(Audit!#REF!&lt;&gt;1,U326,"")</f>
        <v>#REF!</v>
      </c>
      <c r="BF326" s="47" t="e">
        <f t="shared" si="174"/>
        <v>#REF!</v>
      </c>
      <c r="BG326" s="50" t="e">
        <f>VLOOKUP(Audit!#REF!,$V$3:$AE$12,10,FALSE) &amp; Audit!#REF! &amp; IF(Audit!#REF!=10,Audit!#REF!,"")</f>
        <v>#REF!</v>
      </c>
      <c r="BH326" s="50" t="e">
        <f>VLOOKUP(Audit!#REF!,$V$13:$AE$22,10,FALSE) &amp; IF(Audit!#REF!=10,Audit!#REF!,"") &amp; IF(Audit!#REF!&lt;&gt;1,U326,"")</f>
        <v>#REF!</v>
      </c>
      <c r="BI326" s="47" t="e">
        <f t="shared" si="175"/>
        <v>#REF!</v>
      </c>
      <c r="BJ326" s="48" t="str">
        <f t="shared" si="176"/>
        <v/>
      </c>
      <c r="BK326" s="48" t="str">
        <f t="shared" si="177"/>
        <v/>
      </c>
      <c r="BL326" s="48" t="str">
        <f t="shared" si="178"/>
        <v/>
      </c>
      <c r="BM326" s="48" t="str">
        <f t="shared" si="179"/>
        <v/>
      </c>
      <c r="BN326" s="48" t="str">
        <f t="shared" si="180"/>
        <v/>
      </c>
      <c r="BO326" s="48" t="str">
        <f t="shared" si="181"/>
        <v/>
      </c>
      <c r="BP326" s="48" t="str">
        <f t="shared" si="182"/>
        <v/>
      </c>
      <c r="BQ326" s="48" t="str">
        <f t="shared" si="183"/>
        <v/>
      </c>
      <c r="BR326" s="48" t="str">
        <f t="shared" si="184"/>
        <v/>
      </c>
      <c r="BS326" s="48" t="str">
        <f t="shared" si="185"/>
        <v/>
      </c>
      <c r="BT326" s="48" t="str">
        <f t="shared" si="186"/>
        <v/>
      </c>
      <c r="BU326" s="48" t="str">
        <f t="shared" si="187"/>
        <v/>
      </c>
    </row>
    <row r="327" spans="1:73">
      <c r="A327" s="10" t="e">
        <f>Audit!#REF!</f>
        <v>#REF!</v>
      </c>
      <c r="B327" s="10" t="e">
        <f t="shared" si="158"/>
        <v>#REF!</v>
      </c>
      <c r="C327" s="17" t="e">
        <f>VLOOKUP(Audit!#REF!,$V$3:$AE$12,2,FALSE) &amp; VLOOKUP(Audit!#REF!,$V$13:$AE$22,2,FALSE)&amp; IF(Audit!#REF!=10,Audit!#REF!&amp;Audit!#REF!,"")</f>
        <v>#REF!</v>
      </c>
      <c r="D327" s="17" t="e">
        <f>VLOOKUP(Audit!#REF!,$V$3:$AE$12,3,FALSE) &amp; VLOOKUP(Audit!#REF!,$V$13:$AE$22,3,FALSE) &amp;IF(Audit!#REF!=10,Audit!#REF!&amp;Audit!#REF!,"")</f>
        <v>#REF!</v>
      </c>
      <c r="E327" s="17" t="e">
        <f>VLOOKUP(Audit!#REF!,$V$3:$AE$12,4,FALSE)&amp; Audit!#REF! &amp; VLOOKUP(Audit!#REF!,$V$13:$AE$22,4,FALSE)&amp; IF(Audit!#REF!=10,Audit!#REF!&amp;Audit!#REF!,"")</f>
        <v>#REF!</v>
      </c>
      <c r="F327" s="17" t="e">
        <f>VLOOKUP(Audit!#REF!,$V$3:$AE$12,5,FALSE) &amp; VLOOKUP(Audit!#REF!,$V$13:$AE$22,5,FALSE)&amp; IF(Audit!#REF!=10,Audit!#REF!&amp;Audit!#REF!,"")</f>
        <v>#REF!</v>
      </c>
      <c r="G327" s="17" t="e">
        <f>VLOOKUP(Audit!#REF!,$V$3:$AE$12,6,FALSE) &amp; VLOOKUP(Audit!#REF!,$V$13:$AE$22,6,FALSE)&amp; IF(Audit!#REF!=10,Audit!#REF!&amp;Audit!#REF!,"")</f>
        <v>#REF!</v>
      </c>
      <c r="H327" s="17" t="e">
        <f>VLOOKUP(Audit!#REF!,$V$3:$AE$12,7,FALSE) &amp; VLOOKUP(Audit!#REF!,$V$13:$AE$22,7,FALSE)&amp;IF(Audit!#REF!=10,Audit!#REF!&amp;Audit!#REF!,"")</f>
        <v>#REF!</v>
      </c>
      <c r="I327" s="17" t="e">
        <f>VLOOKUP(Audit!#REF!,$V$3:$AE$12,8,FALSE) &amp; Audit!#REF! &amp; VLOOKUP(Audit!#REF!,$V$13:$AE$22,8,FALSE)&amp;IF(Audit!#REF!=10,Audit!#REF!&amp;Audit!#REF!,"")</f>
        <v>#REF!</v>
      </c>
      <c r="J327" s="17" t="e">
        <f>VLOOKUP(Audit!#REF!,$V$3:$AE$12,9,FALSE) &amp; VLOOKUP(Audit!#REF!,$V$13:$AE$22,9,FALSE) &amp; IF(Audit!#REF!=10,Audit!#REF!&amp;Audit!#REF!,"") &amp; IF(Audit!#REF!&lt;&gt;1,U327,"")</f>
        <v>#REF!</v>
      </c>
      <c r="K327" s="17" t="e">
        <f>VLOOKUP(Audit!#REF!,$V$3:$AE$12,10,FALSE) &amp; Audit!#REF! &amp; VLOOKUP(Audit!#REF!,$V$13:$AE$22,10,FALSE) &amp; IF(Audit!#REF!=10,Audit!#REF!&amp;Audit!#REF!,"") &amp; IF(Audit!#REF!&lt;&gt;1,U327,"")</f>
        <v>#REF!</v>
      </c>
      <c r="L327" s="10" t="e">
        <f>Audit!#REF!</f>
        <v>#REF!</v>
      </c>
      <c r="M327" s="10" t="e">
        <f t="shared" si="159"/>
        <v>#REF!</v>
      </c>
      <c r="N327" s="10" t="e">
        <f t="shared" si="160"/>
        <v>#REF!</v>
      </c>
      <c r="O327" s="10" t="e">
        <f t="shared" si="161"/>
        <v>#REF!</v>
      </c>
      <c r="P327" s="10" t="e">
        <f t="shared" si="162"/>
        <v>#REF!</v>
      </c>
      <c r="Q327" s="10" t="e">
        <f t="shared" si="163"/>
        <v>#REF!</v>
      </c>
      <c r="R327" s="10" t="e">
        <f t="shared" si="164"/>
        <v>#REF!</v>
      </c>
      <c r="S327" s="10" t="e">
        <f t="shared" si="165"/>
        <v>#REF!</v>
      </c>
      <c r="T327" s="10" t="e">
        <f t="shared" si="166"/>
        <v>#REF!</v>
      </c>
      <c r="U327" s="17" t="e">
        <f>IF(Audit!#REF!="","",VLOOKUP(Audit!#REF!,$W$26:$X$35,2,FALSE)) &amp; Audit!#REF! &amp; IF(Audit!#REF!="","",IF(Audit!#REF!&lt;=1.4,VLOOKUP(Audit!#REF!,$W$38:X372,2,FALSE),VLOOKUP(Audit!#REF!,$W$51:$X$61,2,FALSE))) &amp; IF(Audit!#REF!="","",VLOOKUP(Audit!#REF!,$Y$26:$Z$35,2,FALSE) &amp; Audit!#REF! &amp; IF(Audit!#REF!="","",IF(Audit!#REF!&lt;=1.4,VLOOKUP(Audit!#REF!,$Y$38:$Z$48,2,FALSE),VLOOKUP(Audit!#REF!,$Y$51:$Z$61,2,FALSE))))</f>
        <v>#REF!</v>
      </c>
      <c r="V327" s="21"/>
      <c r="AH327" s="49" t="e">
        <f>Audit!#REF!</f>
        <v>#REF!</v>
      </c>
      <c r="AI327" s="50" t="e">
        <f>VLOOKUP(Audit!#REF!,$V$3:$AE$12,2,FALSE)&amp; IF(Audit!#REF!=10,Audit!#REF!,"")</f>
        <v>#REF!</v>
      </c>
      <c r="AJ327" s="50" t="e">
        <f>VLOOKUP(Audit!#REF!,$V$13:$AE$22,2,FALSE)&amp; IF(Audit!#REF!=10,Audit!#REF!,"")</f>
        <v>#REF!</v>
      </c>
      <c r="AK327" s="47" t="e">
        <f t="shared" si="167"/>
        <v>#REF!</v>
      </c>
      <c r="AL327" s="50" t="e">
        <f>VLOOKUP(Audit!#REF!,$V$3:$AE$12,3,FALSE)&amp; IF(Audit!#REF!=10,Audit!#REF!,"")</f>
        <v>#REF!</v>
      </c>
      <c r="AM327" s="50" t="e">
        <f>VLOOKUP(Audit!#REF!,$V$13:$AE$22,3,FALSE)&amp; IF(Audit!#REF!=10,Audit!#REF!,"")</f>
        <v>#REF!</v>
      </c>
      <c r="AN327" s="47" t="e">
        <f t="shared" si="168"/>
        <v>#REF!</v>
      </c>
      <c r="AO327" s="50" t="e">
        <f>VLOOKUP(Audit!#REF!,$V$3:$AE$12,4,FALSE) &amp;  Audit!#REF! &amp; IF(Audit!#REF!=10,Audit!#REF!,"")</f>
        <v>#REF!</v>
      </c>
      <c r="AP327" s="50" t="e">
        <f>VLOOKUP(Audit!#REF!,$V$13:$AE$22,4,FALSE)&amp; IF(Audit!#REF!=10,Audit!#REF!,"")</f>
        <v>#REF!</v>
      </c>
      <c r="AQ327" s="47" t="e">
        <f t="shared" si="169"/>
        <v>#REF!</v>
      </c>
      <c r="AR327" s="50" t="e">
        <f>VLOOKUP(Audit!#REF!,$V$3:$AE$12,5,FALSE)&amp; IF(Audit!#REF!=10,Audit!#REF!,"")</f>
        <v>#REF!</v>
      </c>
      <c r="AS327" s="50" t="e">
        <f>VLOOKUP(Audit!#REF!,$V$13:$AE$22,5,FALSE)&amp; IF(Audit!#REF!=10,Audit!#REF!,"")</f>
        <v>#REF!</v>
      </c>
      <c r="AT327" s="47" t="e">
        <f t="shared" si="170"/>
        <v>#REF!</v>
      </c>
      <c r="AU327" s="50" t="e">
        <f>VLOOKUP(Audit!#REF!,$V$3:$AE$12,6,FALSE)&amp; IF(Audit!#REF!=10,Audit!#REF!,"")</f>
        <v>#REF!</v>
      </c>
      <c r="AV327" s="50" t="e">
        <f>VLOOKUP(Audit!#REF!,$V$13:$AE$22,6,FALSE)&amp; IF(Audit!#REF!=10,Audit!#REF!,"")</f>
        <v>#REF!</v>
      </c>
      <c r="AW327" s="47" t="e">
        <f t="shared" si="171"/>
        <v>#REF!</v>
      </c>
      <c r="AX327" s="50" t="e">
        <f>VLOOKUP(Audit!#REF!,$V$3:$AE$12,7,FALSE)&amp; IF(Audit!#REF!=10,Audit!#REF!,"")</f>
        <v>#REF!</v>
      </c>
      <c r="AY327" s="50" t="e">
        <f>VLOOKUP(Audit!#REF!,$V$13:$AE$22,7,FALSE) &amp; IF(Audit!#REF!=10,Audit!#REF!,"")</f>
        <v>#REF!</v>
      </c>
      <c r="AZ327" s="47" t="e">
        <f t="shared" si="172"/>
        <v>#REF!</v>
      </c>
      <c r="BA327" s="50" t="e">
        <f>VLOOKUP(Audit!#REF!,$V$3:$AE$12,8,FALSE)&amp; Audit!#REF! &amp; IF(Audit!#REF!=10,Audit!#REF!,"")</f>
        <v>#REF!</v>
      </c>
      <c r="BB327" s="50" t="e">
        <f>VLOOKUP(Audit!#REF!,$V$13:$AE$22,8,FALSE) &amp; IF(Audit!#REF!=10,Audit!#REF!,"")</f>
        <v>#REF!</v>
      </c>
      <c r="BC327" s="47" t="e">
        <f t="shared" si="173"/>
        <v>#REF!</v>
      </c>
      <c r="BD327" s="50" t="e">
        <f>VLOOKUP(Audit!#REF!,$V$3:$AE$12,9,FALSE)&amp; IF(Audit!#REF!=10,Audit!#REF!,"")</f>
        <v>#REF!</v>
      </c>
      <c r="BE327" s="50" t="e">
        <f>VLOOKUP(Audit!#REF!,$V$13:$AE$22,9,FALSE) &amp; IF(Audit!#REF!=10,Audit!#REF!,"") &amp; IF(Audit!#REF!&lt;&gt;1,U327,"")</f>
        <v>#REF!</v>
      </c>
      <c r="BF327" s="47" t="e">
        <f t="shared" si="174"/>
        <v>#REF!</v>
      </c>
      <c r="BG327" s="50" t="e">
        <f>VLOOKUP(Audit!#REF!,$V$3:$AE$12,10,FALSE) &amp; Audit!#REF! &amp; IF(Audit!#REF!=10,Audit!#REF!,"")</f>
        <v>#REF!</v>
      </c>
      <c r="BH327" s="50" t="e">
        <f>VLOOKUP(Audit!#REF!,$V$13:$AE$22,10,FALSE) &amp; IF(Audit!#REF!=10,Audit!#REF!,"") &amp; IF(Audit!#REF!&lt;&gt;1,U327,"")</f>
        <v>#REF!</v>
      </c>
      <c r="BI327" s="47" t="e">
        <f t="shared" si="175"/>
        <v>#REF!</v>
      </c>
      <c r="BJ327" s="48" t="str">
        <f t="shared" si="176"/>
        <v/>
      </c>
      <c r="BK327" s="48" t="str">
        <f t="shared" si="177"/>
        <v/>
      </c>
      <c r="BL327" s="48" t="str">
        <f t="shared" si="178"/>
        <v/>
      </c>
      <c r="BM327" s="48" t="str">
        <f t="shared" si="179"/>
        <v/>
      </c>
      <c r="BN327" s="48" t="str">
        <f t="shared" si="180"/>
        <v/>
      </c>
      <c r="BO327" s="48" t="str">
        <f t="shared" si="181"/>
        <v/>
      </c>
      <c r="BP327" s="48" t="str">
        <f t="shared" si="182"/>
        <v/>
      </c>
      <c r="BQ327" s="48" t="str">
        <f t="shared" si="183"/>
        <v/>
      </c>
      <c r="BR327" s="48" t="str">
        <f t="shared" si="184"/>
        <v/>
      </c>
      <c r="BS327" s="48" t="str">
        <f t="shared" si="185"/>
        <v/>
      </c>
      <c r="BT327" s="48" t="str">
        <f t="shared" si="186"/>
        <v/>
      </c>
      <c r="BU327" s="48" t="str">
        <f t="shared" si="187"/>
        <v/>
      </c>
    </row>
    <row r="328" spans="1:73">
      <c r="A328" s="10" t="e">
        <f>Audit!#REF!</f>
        <v>#REF!</v>
      </c>
      <c r="B328" s="10" t="e">
        <f t="shared" si="158"/>
        <v>#REF!</v>
      </c>
      <c r="C328" s="17" t="e">
        <f>VLOOKUP(Audit!#REF!,$V$3:$AE$12,2,FALSE) &amp; VLOOKUP(Audit!#REF!,$V$13:$AE$22,2,FALSE)&amp; IF(Audit!#REF!=10,Audit!#REF!&amp;Audit!#REF!,"")</f>
        <v>#REF!</v>
      </c>
      <c r="D328" s="17" t="e">
        <f>VLOOKUP(Audit!#REF!,$V$3:$AE$12,3,FALSE) &amp; VLOOKUP(Audit!#REF!,$V$13:$AE$22,3,FALSE) &amp;IF(Audit!#REF!=10,Audit!#REF!&amp;Audit!#REF!,"")</f>
        <v>#REF!</v>
      </c>
      <c r="E328" s="17" t="e">
        <f>VLOOKUP(Audit!#REF!,$V$3:$AE$12,4,FALSE)&amp; Audit!#REF! &amp; VLOOKUP(Audit!#REF!,$V$13:$AE$22,4,FALSE)&amp; IF(Audit!#REF!=10,Audit!#REF!&amp;Audit!#REF!,"")</f>
        <v>#REF!</v>
      </c>
      <c r="F328" s="17" t="e">
        <f>VLOOKUP(Audit!#REF!,$V$3:$AE$12,5,FALSE) &amp; VLOOKUP(Audit!#REF!,$V$13:$AE$22,5,FALSE)&amp; IF(Audit!#REF!=10,Audit!#REF!&amp;Audit!#REF!,"")</f>
        <v>#REF!</v>
      </c>
      <c r="G328" s="17" t="e">
        <f>VLOOKUP(Audit!#REF!,$V$3:$AE$12,6,FALSE) &amp; VLOOKUP(Audit!#REF!,$V$13:$AE$22,6,FALSE)&amp; IF(Audit!#REF!=10,Audit!#REF!&amp;Audit!#REF!,"")</f>
        <v>#REF!</v>
      </c>
      <c r="H328" s="17" t="e">
        <f>VLOOKUP(Audit!#REF!,$V$3:$AE$12,7,FALSE) &amp; VLOOKUP(Audit!#REF!,$V$13:$AE$22,7,FALSE)&amp;IF(Audit!#REF!=10,Audit!#REF!&amp;Audit!#REF!,"")</f>
        <v>#REF!</v>
      </c>
      <c r="I328" s="17" t="e">
        <f>VLOOKUP(Audit!#REF!,$V$3:$AE$12,8,FALSE) &amp; Audit!#REF! &amp; VLOOKUP(Audit!#REF!,$V$13:$AE$22,8,FALSE)&amp;IF(Audit!#REF!=10,Audit!#REF!&amp;Audit!#REF!,"")</f>
        <v>#REF!</v>
      </c>
      <c r="J328" s="17" t="e">
        <f>VLOOKUP(Audit!#REF!,$V$3:$AE$12,9,FALSE) &amp; VLOOKUP(Audit!#REF!,$V$13:$AE$22,9,FALSE) &amp; IF(Audit!#REF!=10,Audit!#REF!&amp;Audit!#REF!,"") &amp; IF(Audit!#REF!&lt;&gt;1,U328,"")</f>
        <v>#REF!</v>
      </c>
      <c r="K328" s="17" t="e">
        <f>VLOOKUP(Audit!#REF!,$V$3:$AE$12,10,FALSE) &amp; Audit!#REF! &amp; VLOOKUP(Audit!#REF!,$V$13:$AE$22,10,FALSE) &amp; IF(Audit!#REF!=10,Audit!#REF!&amp;Audit!#REF!,"") &amp; IF(Audit!#REF!&lt;&gt;1,U328,"")</f>
        <v>#REF!</v>
      </c>
      <c r="L328" s="10" t="e">
        <f>Audit!#REF!</f>
        <v>#REF!</v>
      </c>
      <c r="M328" s="10" t="e">
        <f t="shared" si="159"/>
        <v>#REF!</v>
      </c>
      <c r="N328" s="10" t="e">
        <f t="shared" si="160"/>
        <v>#REF!</v>
      </c>
      <c r="O328" s="10" t="e">
        <f t="shared" si="161"/>
        <v>#REF!</v>
      </c>
      <c r="P328" s="10" t="e">
        <f t="shared" si="162"/>
        <v>#REF!</v>
      </c>
      <c r="Q328" s="10" t="e">
        <f t="shared" si="163"/>
        <v>#REF!</v>
      </c>
      <c r="R328" s="10" t="e">
        <f t="shared" si="164"/>
        <v>#REF!</v>
      </c>
      <c r="S328" s="10" t="e">
        <f t="shared" si="165"/>
        <v>#REF!</v>
      </c>
      <c r="T328" s="10" t="e">
        <f t="shared" si="166"/>
        <v>#REF!</v>
      </c>
      <c r="U328" s="17" t="e">
        <f>IF(Audit!#REF!="","",VLOOKUP(Audit!#REF!,$W$26:$X$35,2,FALSE)) &amp; Audit!#REF! &amp; IF(Audit!#REF!="","",IF(Audit!#REF!&lt;=1.4,VLOOKUP(Audit!#REF!,$W$38:X373,2,FALSE),VLOOKUP(Audit!#REF!,$W$51:$X$61,2,FALSE))) &amp; IF(Audit!#REF!="","",VLOOKUP(Audit!#REF!,$Y$26:$Z$35,2,FALSE) &amp; Audit!#REF! &amp; IF(Audit!#REF!="","",IF(Audit!#REF!&lt;=1.4,VLOOKUP(Audit!#REF!,$Y$38:$Z$48,2,FALSE),VLOOKUP(Audit!#REF!,$Y$51:$Z$61,2,FALSE))))</f>
        <v>#REF!</v>
      </c>
      <c r="V328" s="21"/>
      <c r="AH328" s="49" t="e">
        <f>Audit!#REF!</f>
        <v>#REF!</v>
      </c>
      <c r="AI328" s="50" t="e">
        <f>VLOOKUP(Audit!#REF!,$V$3:$AE$12,2,FALSE)&amp; IF(Audit!#REF!=10,Audit!#REF!,"")</f>
        <v>#REF!</v>
      </c>
      <c r="AJ328" s="50" t="e">
        <f>VLOOKUP(Audit!#REF!,$V$13:$AE$22,2,FALSE)&amp; IF(Audit!#REF!=10,Audit!#REF!,"")</f>
        <v>#REF!</v>
      </c>
      <c r="AK328" s="47" t="e">
        <f t="shared" si="167"/>
        <v>#REF!</v>
      </c>
      <c r="AL328" s="50" t="e">
        <f>VLOOKUP(Audit!#REF!,$V$3:$AE$12,3,FALSE)&amp; IF(Audit!#REF!=10,Audit!#REF!,"")</f>
        <v>#REF!</v>
      </c>
      <c r="AM328" s="50" t="e">
        <f>VLOOKUP(Audit!#REF!,$V$13:$AE$22,3,FALSE)&amp; IF(Audit!#REF!=10,Audit!#REF!,"")</f>
        <v>#REF!</v>
      </c>
      <c r="AN328" s="47" t="e">
        <f t="shared" si="168"/>
        <v>#REF!</v>
      </c>
      <c r="AO328" s="50" t="e">
        <f>VLOOKUP(Audit!#REF!,$V$3:$AE$12,4,FALSE) &amp;  Audit!#REF! &amp; IF(Audit!#REF!=10,Audit!#REF!,"")</f>
        <v>#REF!</v>
      </c>
      <c r="AP328" s="50" t="e">
        <f>VLOOKUP(Audit!#REF!,$V$13:$AE$22,4,FALSE)&amp; IF(Audit!#REF!=10,Audit!#REF!,"")</f>
        <v>#REF!</v>
      </c>
      <c r="AQ328" s="47" t="e">
        <f t="shared" si="169"/>
        <v>#REF!</v>
      </c>
      <c r="AR328" s="50" t="e">
        <f>VLOOKUP(Audit!#REF!,$V$3:$AE$12,5,FALSE)&amp; IF(Audit!#REF!=10,Audit!#REF!,"")</f>
        <v>#REF!</v>
      </c>
      <c r="AS328" s="50" t="e">
        <f>VLOOKUP(Audit!#REF!,$V$13:$AE$22,5,FALSE)&amp; IF(Audit!#REF!=10,Audit!#REF!,"")</f>
        <v>#REF!</v>
      </c>
      <c r="AT328" s="47" t="e">
        <f t="shared" si="170"/>
        <v>#REF!</v>
      </c>
      <c r="AU328" s="50" t="e">
        <f>VLOOKUP(Audit!#REF!,$V$3:$AE$12,6,FALSE)&amp; IF(Audit!#REF!=10,Audit!#REF!,"")</f>
        <v>#REF!</v>
      </c>
      <c r="AV328" s="50" t="e">
        <f>VLOOKUP(Audit!#REF!,$V$13:$AE$22,6,FALSE)&amp; IF(Audit!#REF!=10,Audit!#REF!,"")</f>
        <v>#REF!</v>
      </c>
      <c r="AW328" s="47" t="e">
        <f t="shared" si="171"/>
        <v>#REF!</v>
      </c>
      <c r="AX328" s="50" t="e">
        <f>VLOOKUP(Audit!#REF!,$V$3:$AE$12,7,FALSE)&amp; IF(Audit!#REF!=10,Audit!#REF!,"")</f>
        <v>#REF!</v>
      </c>
      <c r="AY328" s="50" t="e">
        <f>VLOOKUP(Audit!#REF!,$V$13:$AE$22,7,FALSE) &amp; IF(Audit!#REF!=10,Audit!#REF!,"")</f>
        <v>#REF!</v>
      </c>
      <c r="AZ328" s="47" t="e">
        <f t="shared" si="172"/>
        <v>#REF!</v>
      </c>
      <c r="BA328" s="50" t="e">
        <f>VLOOKUP(Audit!#REF!,$V$3:$AE$12,8,FALSE)&amp; Audit!#REF! &amp; IF(Audit!#REF!=10,Audit!#REF!,"")</f>
        <v>#REF!</v>
      </c>
      <c r="BB328" s="50" t="e">
        <f>VLOOKUP(Audit!#REF!,$V$13:$AE$22,8,FALSE) &amp; IF(Audit!#REF!=10,Audit!#REF!,"")</f>
        <v>#REF!</v>
      </c>
      <c r="BC328" s="47" t="e">
        <f t="shared" si="173"/>
        <v>#REF!</v>
      </c>
      <c r="BD328" s="50" t="e">
        <f>VLOOKUP(Audit!#REF!,$V$3:$AE$12,9,FALSE)&amp; IF(Audit!#REF!=10,Audit!#REF!,"")</f>
        <v>#REF!</v>
      </c>
      <c r="BE328" s="50" t="e">
        <f>VLOOKUP(Audit!#REF!,$V$13:$AE$22,9,FALSE) &amp; IF(Audit!#REF!=10,Audit!#REF!,"") &amp; IF(Audit!#REF!&lt;&gt;1,U328,"")</f>
        <v>#REF!</v>
      </c>
      <c r="BF328" s="47" t="e">
        <f t="shared" si="174"/>
        <v>#REF!</v>
      </c>
      <c r="BG328" s="50" t="e">
        <f>VLOOKUP(Audit!#REF!,$V$3:$AE$12,10,FALSE) &amp; Audit!#REF! &amp; IF(Audit!#REF!=10,Audit!#REF!,"")</f>
        <v>#REF!</v>
      </c>
      <c r="BH328" s="50" t="e">
        <f>VLOOKUP(Audit!#REF!,$V$13:$AE$22,10,FALSE) &amp; IF(Audit!#REF!=10,Audit!#REF!,"") &amp; IF(Audit!#REF!&lt;&gt;1,U328,"")</f>
        <v>#REF!</v>
      </c>
      <c r="BI328" s="47" t="e">
        <f t="shared" si="175"/>
        <v>#REF!</v>
      </c>
      <c r="BJ328" s="48" t="str">
        <f t="shared" si="176"/>
        <v/>
      </c>
      <c r="BK328" s="48" t="str">
        <f t="shared" si="177"/>
        <v/>
      </c>
      <c r="BL328" s="48" t="str">
        <f t="shared" si="178"/>
        <v/>
      </c>
      <c r="BM328" s="48" t="str">
        <f t="shared" si="179"/>
        <v/>
      </c>
      <c r="BN328" s="48" t="str">
        <f t="shared" si="180"/>
        <v/>
      </c>
      <c r="BO328" s="48" t="str">
        <f t="shared" si="181"/>
        <v/>
      </c>
      <c r="BP328" s="48" t="str">
        <f t="shared" si="182"/>
        <v/>
      </c>
      <c r="BQ328" s="48" t="str">
        <f t="shared" si="183"/>
        <v/>
      </c>
      <c r="BR328" s="48" t="str">
        <f t="shared" si="184"/>
        <v/>
      </c>
      <c r="BS328" s="48" t="str">
        <f t="shared" si="185"/>
        <v/>
      </c>
      <c r="BT328" s="48" t="str">
        <f t="shared" si="186"/>
        <v/>
      </c>
      <c r="BU328" s="48" t="str">
        <f t="shared" si="187"/>
        <v/>
      </c>
    </row>
    <row r="329" spans="1:73">
      <c r="A329" s="10" t="e">
        <f>Audit!#REF!</f>
        <v>#REF!</v>
      </c>
      <c r="B329" s="10" t="e">
        <f t="shared" si="158"/>
        <v>#REF!</v>
      </c>
      <c r="C329" s="17" t="e">
        <f>VLOOKUP(Audit!#REF!,$V$3:$AE$12,2,FALSE) &amp; VLOOKUP(Audit!#REF!,$V$13:$AE$22,2,FALSE)&amp; IF(Audit!#REF!=10,Audit!#REF!&amp;Audit!#REF!,"")</f>
        <v>#REF!</v>
      </c>
      <c r="D329" s="17" t="e">
        <f>VLOOKUP(Audit!#REF!,$V$3:$AE$12,3,FALSE) &amp; VLOOKUP(Audit!#REF!,$V$13:$AE$22,3,FALSE) &amp;IF(Audit!#REF!=10,Audit!#REF!&amp;Audit!#REF!,"")</f>
        <v>#REF!</v>
      </c>
      <c r="E329" s="17" t="e">
        <f>VLOOKUP(Audit!#REF!,$V$3:$AE$12,4,FALSE)&amp; Audit!#REF! &amp; VLOOKUP(Audit!#REF!,$V$13:$AE$22,4,FALSE)&amp; IF(Audit!#REF!=10,Audit!#REF!&amp;Audit!#REF!,"")</f>
        <v>#REF!</v>
      </c>
      <c r="F329" s="17" t="e">
        <f>VLOOKUP(Audit!#REF!,$V$3:$AE$12,5,FALSE) &amp; VLOOKUP(Audit!#REF!,$V$13:$AE$22,5,FALSE)&amp; IF(Audit!#REF!=10,Audit!#REF!&amp;Audit!#REF!,"")</f>
        <v>#REF!</v>
      </c>
      <c r="G329" s="17" t="e">
        <f>VLOOKUP(Audit!#REF!,$V$3:$AE$12,6,FALSE) &amp; VLOOKUP(Audit!#REF!,$V$13:$AE$22,6,FALSE)&amp; IF(Audit!#REF!=10,Audit!#REF!&amp;Audit!#REF!,"")</f>
        <v>#REF!</v>
      </c>
      <c r="H329" s="17" t="e">
        <f>VLOOKUP(Audit!#REF!,$V$3:$AE$12,7,FALSE) &amp; VLOOKUP(Audit!#REF!,$V$13:$AE$22,7,FALSE)&amp;IF(Audit!#REF!=10,Audit!#REF!&amp;Audit!#REF!,"")</f>
        <v>#REF!</v>
      </c>
      <c r="I329" s="17" t="e">
        <f>VLOOKUP(Audit!#REF!,$V$3:$AE$12,8,FALSE) &amp; Audit!#REF! &amp; VLOOKUP(Audit!#REF!,$V$13:$AE$22,8,FALSE)&amp;IF(Audit!#REF!=10,Audit!#REF!&amp;Audit!#REF!,"")</f>
        <v>#REF!</v>
      </c>
      <c r="J329" s="17" t="e">
        <f>VLOOKUP(Audit!#REF!,$V$3:$AE$12,9,FALSE) &amp; VLOOKUP(Audit!#REF!,$V$13:$AE$22,9,FALSE) &amp; IF(Audit!#REF!=10,Audit!#REF!&amp;Audit!#REF!,"") &amp; IF(Audit!#REF!&lt;&gt;1,U329,"")</f>
        <v>#REF!</v>
      </c>
      <c r="K329" s="17" t="e">
        <f>VLOOKUP(Audit!#REF!,$V$3:$AE$12,10,FALSE) &amp; Audit!#REF! &amp; VLOOKUP(Audit!#REF!,$V$13:$AE$22,10,FALSE) &amp; IF(Audit!#REF!=10,Audit!#REF!&amp;Audit!#REF!,"") &amp; IF(Audit!#REF!&lt;&gt;1,U329,"")</f>
        <v>#REF!</v>
      </c>
      <c r="L329" s="10" t="e">
        <f>Audit!#REF!</f>
        <v>#REF!</v>
      </c>
      <c r="M329" s="10" t="e">
        <f t="shared" si="159"/>
        <v>#REF!</v>
      </c>
      <c r="N329" s="10" t="e">
        <f t="shared" si="160"/>
        <v>#REF!</v>
      </c>
      <c r="O329" s="10" t="e">
        <f t="shared" si="161"/>
        <v>#REF!</v>
      </c>
      <c r="P329" s="10" t="e">
        <f t="shared" si="162"/>
        <v>#REF!</v>
      </c>
      <c r="Q329" s="10" t="e">
        <f t="shared" si="163"/>
        <v>#REF!</v>
      </c>
      <c r="R329" s="10" t="e">
        <f t="shared" si="164"/>
        <v>#REF!</v>
      </c>
      <c r="S329" s="10" t="e">
        <f t="shared" si="165"/>
        <v>#REF!</v>
      </c>
      <c r="T329" s="10" t="e">
        <f t="shared" si="166"/>
        <v>#REF!</v>
      </c>
      <c r="U329" s="17" t="e">
        <f>IF(Audit!#REF!="","",VLOOKUP(Audit!#REF!,$W$26:$X$35,2,FALSE)) &amp; Audit!#REF! &amp; IF(Audit!#REF!="","",IF(Audit!#REF!&lt;=1.4,VLOOKUP(Audit!#REF!,$W$38:X374,2,FALSE),VLOOKUP(Audit!#REF!,$W$51:$X$61,2,FALSE))) &amp; IF(Audit!#REF!="","",VLOOKUP(Audit!#REF!,$Y$26:$Z$35,2,FALSE) &amp; Audit!#REF! &amp; IF(Audit!#REF!="","",IF(Audit!#REF!&lt;=1.4,VLOOKUP(Audit!#REF!,$Y$38:$Z$48,2,FALSE),VLOOKUP(Audit!#REF!,$Y$51:$Z$61,2,FALSE))))</f>
        <v>#REF!</v>
      </c>
      <c r="V329" s="21"/>
      <c r="AH329" s="49" t="e">
        <f>Audit!#REF!</f>
        <v>#REF!</v>
      </c>
      <c r="AI329" s="50" t="e">
        <f>VLOOKUP(Audit!#REF!,$V$3:$AE$12,2,FALSE)&amp; IF(Audit!#REF!=10,Audit!#REF!,"")</f>
        <v>#REF!</v>
      </c>
      <c r="AJ329" s="50" t="e">
        <f>VLOOKUP(Audit!#REF!,$V$13:$AE$22,2,FALSE)&amp; IF(Audit!#REF!=10,Audit!#REF!,"")</f>
        <v>#REF!</v>
      </c>
      <c r="AK329" s="47" t="e">
        <f t="shared" si="167"/>
        <v>#REF!</v>
      </c>
      <c r="AL329" s="50" t="e">
        <f>VLOOKUP(Audit!#REF!,$V$3:$AE$12,3,FALSE)&amp; IF(Audit!#REF!=10,Audit!#REF!,"")</f>
        <v>#REF!</v>
      </c>
      <c r="AM329" s="50" t="e">
        <f>VLOOKUP(Audit!#REF!,$V$13:$AE$22,3,FALSE)&amp; IF(Audit!#REF!=10,Audit!#REF!,"")</f>
        <v>#REF!</v>
      </c>
      <c r="AN329" s="47" t="e">
        <f t="shared" si="168"/>
        <v>#REF!</v>
      </c>
      <c r="AO329" s="50" t="e">
        <f>VLOOKUP(Audit!#REF!,$V$3:$AE$12,4,FALSE) &amp;  Audit!#REF! &amp; IF(Audit!#REF!=10,Audit!#REF!,"")</f>
        <v>#REF!</v>
      </c>
      <c r="AP329" s="50" t="e">
        <f>VLOOKUP(Audit!#REF!,$V$13:$AE$22,4,FALSE)&amp; IF(Audit!#REF!=10,Audit!#REF!,"")</f>
        <v>#REF!</v>
      </c>
      <c r="AQ329" s="47" t="e">
        <f t="shared" si="169"/>
        <v>#REF!</v>
      </c>
      <c r="AR329" s="50" t="e">
        <f>VLOOKUP(Audit!#REF!,$V$3:$AE$12,5,FALSE)&amp; IF(Audit!#REF!=10,Audit!#REF!,"")</f>
        <v>#REF!</v>
      </c>
      <c r="AS329" s="50" t="e">
        <f>VLOOKUP(Audit!#REF!,$V$13:$AE$22,5,FALSE)&amp; IF(Audit!#REF!=10,Audit!#REF!,"")</f>
        <v>#REF!</v>
      </c>
      <c r="AT329" s="47" t="e">
        <f t="shared" si="170"/>
        <v>#REF!</v>
      </c>
      <c r="AU329" s="50" t="e">
        <f>VLOOKUP(Audit!#REF!,$V$3:$AE$12,6,FALSE)&amp; IF(Audit!#REF!=10,Audit!#REF!,"")</f>
        <v>#REF!</v>
      </c>
      <c r="AV329" s="50" t="e">
        <f>VLOOKUP(Audit!#REF!,$V$13:$AE$22,6,FALSE)&amp; IF(Audit!#REF!=10,Audit!#REF!,"")</f>
        <v>#REF!</v>
      </c>
      <c r="AW329" s="47" t="e">
        <f t="shared" si="171"/>
        <v>#REF!</v>
      </c>
      <c r="AX329" s="50" t="e">
        <f>VLOOKUP(Audit!#REF!,$V$3:$AE$12,7,FALSE)&amp; IF(Audit!#REF!=10,Audit!#REF!,"")</f>
        <v>#REF!</v>
      </c>
      <c r="AY329" s="50" t="e">
        <f>VLOOKUP(Audit!#REF!,$V$13:$AE$22,7,FALSE) &amp; IF(Audit!#REF!=10,Audit!#REF!,"")</f>
        <v>#REF!</v>
      </c>
      <c r="AZ329" s="47" t="e">
        <f t="shared" si="172"/>
        <v>#REF!</v>
      </c>
      <c r="BA329" s="50" t="e">
        <f>VLOOKUP(Audit!#REF!,$V$3:$AE$12,8,FALSE)&amp; Audit!#REF! &amp; IF(Audit!#REF!=10,Audit!#REF!,"")</f>
        <v>#REF!</v>
      </c>
      <c r="BB329" s="50" t="e">
        <f>VLOOKUP(Audit!#REF!,$V$13:$AE$22,8,FALSE) &amp; IF(Audit!#REF!=10,Audit!#REF!,"")</f>
        <v>#REF!</v>
      </c>
      <c r="BC329" s="47" t="e">
        <f t="shared" si="173"/>
        <v>#REF!</v>
      </c>
      <c r="BD329" s="50" t="e">
        <f>VLOOKUP(Audit!#REF!,$V$3:$AE$12,9,FALSE)&amp; IF(Audit!#REF!=10,Audit!#REF!,"")</f>
        <v>#REF!</v>
      </c>
      <c r="BE329" s="50" t="e">
        <f>VLOOKUP(Audit!#REF!,$V$13:$AE$22,9,FALSE) &amp; IF(Audit!#REF!=10,Audit!#REF!,"") &amp; IF(Audit!#REF!&lt;&gt;1,U329,"")</f>
        <v>#REF!</v>
      </c>
      <c r="BF329" s="47" t="e">
        <f t="shared" si="174"/>
        <v>#REF!</v>
      </c>
      <c r="BG329" s="50" t="e">
        <f>VLOOKUP(Audit!#REF!,$V$3:$AE$12,10,FALSE) &amp; Audit!#REF! &amp; IF(Audit!#REF!=10,Audit!#REF!,"")</f>
        <v>#REF!</v>
      </c>
      <c r="BH329" s="50" t="e">
        <f>VLOOKUP(Audit!#REF!,$V$13:$AE$22,10,FALSE) &amp; IF(Audit!#REF!=10,Audit!#REF!,"") &amp; IF(Audit!#REF!&lt;&gt;1,U329,"")</f>
        <v>#REF!</v>
      </c>
      <c r="BI329" s="47" t="e">
        <f t="shared" si="175"/>
        <v>#REF!</v>
      </c>
      <c r="BJ329" s="48" t="str">
        <f t="shared" si="176"/>
        <v/>
      </c>
      <c r="BK329" s="48" t="str">
        <f t="shared" si="177"/>
        <v/>
      </c>
      <c r="BL329" s="48" t="str">
        <f t="shared" si="178"/>
        <v/>
      </c>
      <c r="BM329" s="48" t="str">
        <f t="shared" si="179"/>
        <v/>
      </c>
      <c r="BN329" s="48" t="str">
        <f t="shared" si="180"/>
        <v/>
      </c>
      <c r="BO329" s="48" t="str">
        <f t="shared" si="181"/>
        <v/>
      </c>
      <c r="BP329" s="48" t="str">
        <f t="shared" si="182"/>
        <v/>
      </c>
      <c r="BQ329" s="48" t="str">
        <f t="shared" si="183"/>
        <v/>
      </c>
      <c r="BR329" s="48" t="str">
        <f t="shared" si="184"/>
        <v/>
      </c>
      <c r="BS329" s="48" t="str">
        <f t="shared" si="185"/>
        <v/>
      </c>
      <c r="BT329" s="48" t="str">
        <f t="shared" si="186"/>
        <v/>
      </c>
      <c r="BU329" s="48" t="str">
        <f t="shared" si="187"/>
        <v/>
      </c>
    </row>
    <row r="330" spans="1:73">
      <c r="A330" s="10" t="e">
        <f>Audit!#REF!</f>
        <v>#REF!</v>
      </c>
      <c r="B330" s="10" t="e">
        <f t="shared" si="158"/>
        <v>#REF!</v>
      </c>
      <c r="C330" s="17" t="e">
        <f>VLOOKUP(Audit!#REF!,$V$3:$AE$12,2,FALSE) &amp; VLOOKUP(Audit!#REF!,$V$13:$AE$22,2,FALSE)&amp; IF(Audit!#REF!=10,Audit!#REF!&amp;Audit!#REF!,"")</f>
        <v>#REF!</v>
      </c>
      <c r="D330" s="17" t="e">
        <f>VLOOKUP(Audit!#REF!,$V$3:$AE$12,3,FALSE) &amp; VLOOKUP(Audit!#REF!,$V$13:$AE$22,3,FALSE) &amp;IF(Audit!#REF!=10,Audit!#REF!&amp;Audit!#REF!,"")</f>
        <v>#REF!</v>
      </c>
      <c r="E330" s="17" t="e">
        <f>VLOOKUP(Audit!#REF!,$V$3:$AE$12,4,FALSE)&amp; Audit!#REF! &amp; VLOOKUP(Audit!#REF!,$V$13:$AE$22,4,FALSE)&amp; IF(Audit!#REF!=10,Audit!#REF!&amp;Audit!#REF!,"")</f>
        <v>#REF!</v>
      </c>
      <c r="F330" s="17" t="e">
        <f>VLOOKUP(Audit!#REF!,$V$3:$AE$12,5,FALSE) &amp; VLOOKUP(Audit!#REF!,$V$13:$AE$22,5,FALSE)&amp; IF(Audit!#REF!=10,Audit!#REF!&amp;Audit!#REF!,"")</f>
        <v>#REF!</v>
      </c>
      <c r="G330" s="17" t="e">
        <f>VLOOKUP(Audit!#REF!,$V$3:$AE$12,6,FALSE) &amp; VLOOKUP(Audit!#REF!,$V$13:$AE$22,6,FALSE)&amp; IF(Audit!#REF!=10,Audit!#REF!&amp;Audit!#REF!,"")</f>
        <v>#REF!</v>
      </c>
      <c r="H330" s="17" t="e">
        <f>VLOOKUP(Audit!#REF!,$V$3:$AE$12,7,FALSE) &amp; VLOOKUP(Audit!#REF!,$V$13:$AE$22,7,FALSE)&amp;IF(Audit!#REF!=10,Audit!#REF!&amp;Audit!#REF!,"")</f>
        <v>#REF!</v>
      </c>
      <c r="I330" s="17" t="e">
        <f>VLOOKUP(Audit!#REF!,$V$3:$AE$12,8,FALSE) &amp; Audit!#REF! &amp; VLOOKUP(Audit!#REF!,$V$13:$AE$22,8,FALSE)&amp;IF(Audit!#REF!=10,Audit!#REF!&amp;Audit!#REF!,"")</f>
        <v>#REF!</v>
      </c>
      <c r="J330" s="17" t="e">
        <f>VLOOKUP(Audit!#REF!,$V$3:$AE$12,9,FALSE) &amp; VLOOKUP(Audit!#REF!,$V$13:$AE$22,9,FALSE) &amp; IF(Audit!#REF!=10,Audit!#REF!&amp;Audit!#REF!,"") &amp; IF(Audit!#REF!&lt;&gt;1,U330,"")</f>
        <v>#REF!</v>
      </c>
      <c r="K330" s="17" t="e">
        <f>VLOOKUP(Audit!#REF!,$V$3:$AE$12,10,FALSE) &amp; Audit!#REF! &amp; VLOOKUP(Audit!#REF!,$V$13:$AE$22,10,FALSE) &amp; IF(Audit!#REF!=10,Audit!#REF!&amp;Audit!#REF!,"") &amp; IF(Audit!#REF!&lt;&gt;1,U330,"")</f>
        <v>#REF!</v>
      </c>
      <c r="L330" s="10" t="e">
        <f>Audit!#REF!</f>
        <v>#REF!</v>
      </c>
      <c r="M330" s="10" t="e">
        <f t="shared" si="159"/>
        <v>#REF!</v>
      </c>
      <c r="N330" s="10" t="e">
        <f t="shared" si="160"/>
        <v>#REF!</v>
      </c>
      <c r="O330" s="10" t="e">
        <f t="shared" si="161"/>
        <v>#REF!</v>
      </c>
      <c r="P330" s="10" t="e">
        <f t="shared" si="162"/>
        <v>#REF!</v>
      </c>
      <c r="Q330" s="10" t="e">
        <f t="shared" si="163"/>
        <v>#REF!</v>
      </c>
      <c r="R330" s="10" t="e">
        <f t="shared" si="164"/>
        <v>#REF!</v>
      </c>
      <c r="S330" s="10" t="e">
        <f t="shared" si="165"/>
        <v>#REF!</v>
      </c>
      <c r="T330" s="10" t="e">
        <f t="shared" si="166"/>
        <v>#REF!</v>
      </c>
      <c r="U330" s="17" t="e">
        <f>IF(Audit!#REF!="","",VLOOKUP(Audit!#REF!,$W$26:$X$35,2,FALSE)) &amp; Audit!#REF! &amp; IF(Audit!#REF!="","",IF(Audit!#REF!&lt;=1.4,VLOOKUP(Audit!#REF!,$W$38:X375,2,FALSE),VLOOKUP(Audit!#REF!,$W$51:$X$61,2,FALSE))) &amp; IF(Audit!#REF!="","",VLOOKUP(Audit!#REF!,$Y$26:$Z$35,2,FALSE) &amp; Audit!#REF! &amp; IF(Audit!#REF!="","",IF(Audit!#REF!&lt;=1.4,VLOOKUP(Audit!#REF!,$Y$38:$Z$48,2,FALSE),VLOOKUP(Audit!#REF!,$Y$51:$Z$61,2,FALSE))))</f>
        <v>#REF!</v>
      </c>
      <c r="V330" s="21"/>
      <c r="AH330" s="49" t="e">
        <f>Audit!#REF!</f>
        <v>#REF!</v>
      </c>
      <c r="AI330" s="50" t="e">
        <f>VLOOKUP(Audit!#REF!,$V$3:$AE$12,2,FALSE)&amp; IF(Audit!#REF!=10,Audit!#REF!,"")</f>
        <v>#REF!</v>
      </c>
      <c r="AJ330" s="50" t="e">
        <f>VLOOKUP(Audit!#REF!,$V$13:$AE$22,2,FALSE)&amp; IF(Audit!#REF!=10,Audit!#REF!,"")</f>
        <v>#REF!</v>
      </c>
      <c r="AK330" s="47" t="e">
        <f t="shared" si="167"/>
        <v>#REF!</v>
      </c>
      <c r="AL330" s="50" t="e">
        <f>VLOOKUP(Audit!#REF!,$V$3:$AE$12,3,FALSE)&amp; IF(Audit!#REF!=10,Audit!#REF!,"")</f>
        <v>#REF!</v>
      </c>
      <c r="AM330" s="50" t="e">
        <f>VLOOKUP(Audit!#REF!,$V$13:$AE$22,3,FALSE)&amp; IF(Audit!#REF!=10,Audit!#REF!,"")</f>
        <v>#REF!</v>
      </c>
      <c r="AN330" s="47" t="e">
        <f t="shared" si="168"/>
        <v>#REF!</v>
      </c>
      <c r="AO330" s="50" t="e">
        <f>VLOOKUP(Audit!#REF!,$V$3:$AE$12,4,FALSE) &amp;  Audit!#REF! &amp; IF(Audit!#REF!=10,Audit!#REF!,"")</f>
        <v>#REF!</v>
      </c>
      <c r="AP330" s="50" t="e">
        <f>VLOOKUP(Audit!#REF!,$V$13:$AE$22,4,FALSE)&amp; IF(Audit!#REF!=10,Audit!#REF!,"")</f>
        <v>#REF!</v>
      </c>
      <c r="AQ330" s="47" t="e">
        <f t="shared" si="169"/>
        <v>#REF!</v>
      </c>
      <c r="AR330" s="50" t="e">
        <f>VLOOKUP(Audit!#REF!,$V$3:$AE$12,5,FALSE)&amp; IF(Audit!#REF!=10,Audit!#REF!,"")</f>
        <v>#REF!</v>
      </c>
      <c r="AS330" s="50" t="e">
        <f>VLOOKUP(Audit!#REF!,$V$13:$AE$22,5,FALSE)&amp; IF(Audit!#REF!=10,Audit!#REF!,"")</f>
        <v>#REF!</v>
      </c>
      <c r="AT330" s="47" t="e">
        <f t="shared" si="170"/>
        <v>#REF!</v>
      </c>
      <c r="AU330" s="50" t="e">
        <f>VLOOKUP(Audit!#REF!,$V$3:$AE$12,6,FALSE)&amp; IF(Audit!#REF!=10,Audit!#REF!,"")</f>
        <v>#REF!</v>
      </c>
      <c r="AV330" s="50" t="e">
        <f>VLOOKUP(Audit!#REF!,$V$13:$AE$22,6,FALSE)&amp; IF(Audit!#REF!=10,Audit!#REF!,"")</f>
        <v>#REF!</v>
      </c>
      <c r="AW330" s="47" t="e">
        <f t="shared" si="171"/>
        <v>#REF!</v>
      </c>
      <c r="AX330" s="50" t="e">
        <f>VLOOKUP(Audit!#REF!,$V$3:$AE$12,7,FALSE)&amp; IF(Audit!#REF!=10,Audit!#REF!,"")</f>
        <v>#REF!</v>
      </c>
      <c r="AY330" s="50" t="e">
        <f>VLOOKUP(Audit!#REF!,$V$13:$AE$22,7,FALSE) &amp; IF(Audit!#REF!=10,Audit!#REF!,"")</f>
        <v>#REF!</v>
      </c>
      <c r="AZ330" s="47" t="e">
        <f t="shared" si="172"/>
        <v>#REF!</v>
      </c>
      <c r="BA330" s="50" t="e">
        <f>VLOOKUP(Audit!#REF!,$V$3:$AE$12,8,FALSE)&amp; Audit!#REF! &amp; IF(Audit!#REF!=10,Audit!#REF!,"")</f>
        <v>#REF!</v>
      </c>
      <c r="BB330" s="50" t="e">
        <f>VLOOKUP(Audit!#REF!,$V$13:$AE$22,8,FALSE) &amp; IF(Audit!#REF!=10,Audit!#REF!,"")</f>
        <v>#REF!</v>
      </c>
      <c r="BC330" s="47" t="e">
        <f t="shared" si="173"/>
        <v>#REF!</v>
      </c>
      <c r="BD330" s="50" t="e">
        <f>VLOOKUP(Audit!#REF!,$V$3:$AE$12,9,FALSE)&amp; IF(Audit!#REF!=10,Audit!#REF!,"")</f>
        <v>#REF!</v>
      </c>
      <c r="BE330" s="50" t="e">
        <f>VLOOKUP(Audit!#REF!,$V$13:$AE$22,9,FALSE) &amp; IF(Audit!#REF!=10,Audit!#REF!,"") &amp; IF(Audit!#REF!&lt;&gt;1,U330,"")</f>
        <v>#REF!</v>
      </c>
      <c r="BF330" s="47" t="e">
        <f t="shared" si="174"/>
        <v>#REF!</v>
      </c>
      <c r="BG330" s="50" t="e">
        <f>VLOOKUP(Audit!#REF!,$V$3:$AE$12,10,FALSE) &amp; Audit!#REF! &amp; IF(Audit!#REF!=10,Audit!#REF!,"")</f>
        <v>#REF!</v>
      </c>
      <c r="BH330" s="50" t="e">
        <f>VLOOKUP(Audit!#REF!,$V$13:$AE$22,10,FALSE) &amp; IF(Audit!#REF!=10,Audit!#REF!,"") &amp; IF(Audit!#REF!&lt;&gt;1,U330,"")</f>
        <v>#REF!</v>
      </c>
      <c r="BI330" s="47" t="e">
        <f t="shared" si="175"/>
        <v>#REF!</v>
      </c>
      <c r="BJ330" s="48" t="str">
        <f t="shared" si="176"/>
        <v/>
      </c>
      <c r="BK330" s="48" t="str">
        <f t="shared" si="177"/>
        <v/>
      </c>
      <c r="BL330" s="48" t="str">
        <f t="shared" si="178"/>
        <v/>
      </c>
      <c r="BM330" s="48" t="str">
        <f t="shared" si="179"/>
        <v/>
      </c>
      <c r="BN330" s="48" t="str">
        <f t="shared" si="180"/>
        <v/>
      </c>
      <c r="BO330" s="48" t="str">
        <f t="shared" si="181"/>
        <v/>
      </c>
      <c r="BP330" s="48" t="str">
        <f t="shared" si="182"/>
        <v/>
      </c>
      <c r="BQ330" s="48" t="str">
        <f t="shared" si="183"/>
        <v/>
      </c>
      <c r="BR330" s="48" t="str">
        <f t="shared" si="184"/>
        <v/>
      </c>
      <c r="BS330" s="48" t="str">
        <f t="shared" si="185"/>
        <v/>
      </c>
      <c r="BT330" s="48" t="str">
        <f t="shared" si="186"/>
        <v/>
      </c>
      <c r="BU330" s="48" t="str">
        <f t="shared" si="187"/>
        <v/>
      </c>
    </row>
    <row r="331" spans="1:73">
      <c r="A331" s="10" t="e">
        <f>Audit!#REF!</f>
        <v>#REF!</v>
      </c>
      <c r="B331" s="10" t="e">
        <f t="shared" si="158"/>
        <v>#REF!</v>
      </c>
      <c r="C331" s="17" t="e">
        <f>VLOOKUP(Audit!#REF!,$V$3:$AE$12,2,FALSE) &amp; VLOOKUP(Audit!#REF!,$V$13:$AE$22,2,FALSE)&amp; IF(Audit!#REF!=10,Audit!#REF!&amp;Audit!#REF!,"")</f>
        <v>#REF!</v>
      </c>
      <c r="D331" s="17" t="e">
        <f>VLOOKUP(Audit!#REF!,$V$3:$AE$12,3,FALSE) &amp; VLOOKUP(Audit!#REF!,$V$13:$AE$22,3,FALSE) &amp;IF(Audit!#REF!=10,Audit!#REF!&amp;Audit!#REF!,"")</f>
        <v>#REF!</v>
      </c>
      <c r="E331" s="17" t="e">
        <f>VLOOKUP(Audit!#REF!,$V$3:$AE$12,4,FALSE)&amp; Audit!#REF! &amp; VLOOKUP(Audit!#REF!,$V$13:$AE$22,4,FALSE)&amp; IF(Audit!#REF!=10,Audit!#REF!&amp;Audit!#REF!,"")</f>
        <v>#REF!</v>
      </c>
      <c r="F331" s="17" t="e">
        <f>VLOOKUP(Audit!#REF!,$V$3:$AE$12,5,FALSE) &amp; VLOOKUP(Audit!#REF!,$V$13:$AE$22,5,FALSE)&amp; IF(Audit!#REF!=10,Audit!#REF!&amp;Audit!#REF!,"")</f>
        <v>#REF!</v>
      </c>
      <c r="G331" s="17" t="e">
        <f>VLOOKUP(Audit!#REF!,$V$3:$AE$12,6,FALSE) &amp; VLOOKUP(Audit!#REF!,$V$13:$AE$22,6,FALSE)&amp; IF(Audit!#REF!=10,Audit!#REF!&amp;Audit!#REF!,"")</f>
        <v>#REF!</v>
      </c>
      <c r="H331" s="17" t="e">
        <f>VLOOKUP(Audit!#REF!,$V$3:$AE$12,7,FALSE) &amp; VLOOKUP(Audit!#REF!,$V$13:$AE$22,7,FALSE)&amp;IF(Audit!#REF!=10,Audit!#REF!&amp;Audit!#REF!,"")</f>
        <v>#REF!</v>
      </c>
      <c r="I331" s="17" t="e">
        <f>VLOOKUP(Audit!#REF!,$V$3:$AE$12,8,FALSE) &amp; Audit!#REF! &amp; VLOOKUP(Audit!#REF!,$V$13:$AE$22,8,FALSE)&amp;IF(Audit!#REF!=10,Audit!#REF!&amp;Audit!#REF!,"")</f>
        <v>#REF!</v>
      </c>
      <c r="J331" s="17" t="e">
        <f>VLOOKUP(Audit!#REF!,$V$3:$AE$12,9,FALSE) &amp; VLOOKUP(Audit!#REF!,$V$13:$AE$22,9,FALSE) &amp; IF(Audit!#REF!=10,Audit!#REF!&amp;Audit!#REF!,"") &amp; IF(Audit!#REF!&lt;&gt;1,U331,"")</f>
        <v>#REF!</v>
      </c>
      <c r="K331" s="17" t="e">
        <f>VLOOKUP(Audit!#REF!,$V$3:$AE$12,10,FALSE) &amp; Audit!#REF! &amp; VLOOKUP(Audit!#REF!,$V$13:$AE$22,10,FALSE) &amp; IF(Audit!#REF!=10,Audit!#REF!&amp;Audit!#REF!,"") &amp; IF(Audit!#REF!&lt;&gt;1,U331,"")</f>
        <v>#REF!</v>
      </c>
      <c r="L331" s="10" t="e">
        <f>Audit!#REF!</f>
        <v>#REF!</v>
      </c>
      <c r="M331" s="10" t="e">
        <f t="shared" si="159"/>
        <v>#REF!</v>
      </c>
      <c r="N331" s="10" t="e">
        <f t="shared" si="160"/>
        <v>#REF!</v>
      </c>
      <c r="O331" s="10" t="e">
        <f t="shared" si="161"/>
        <v>#REF!</v>
      </c>
      <c r="P331" s="10" t="e">
        <f t="shared" si="162"/>
        <v>#REF!</v>
      </c>
      <c r="Q331" s="10" t="e">
        <f t="shared" si="163"/>
        <v>#REF!</v>
      </c>
      <c r="R331" s="10" t="e">
        <f t="shared" si="164"/>
        <v>#REF!</v>
      </c>
      <c r="S331" s="10" t="e">
        <f t="shared" si="165"/>
        <v>#REF!</v>
      </c>
      <c r="T331" s="10" t="e">
        <f t="shared" si="166"/>
        <v>#REF!</v>
      </c>
      <c r="U331" s="17" t="e">
        <f>IF(Audit!#REF!="","",VLOOKUP(Audit!#REF!,$W$26:$X$35,2,FALSE)) &amp; Audit!#REF! &amp; IF(Audit!#REF!="","",IF(Audit!#REF!&lt;=1.4,VLOOKUP(Audit!#REF!,$W$38:X376,2,FALSE),VLOOKUP(Audit!#REF!,$W$51:$X$61,2,FALSE))) &amp; IF(Audit!#REF!="","",VLOOKUP(Audit!#REF!,$Y$26:$Z$35,2,FALSE) &amp; Audit!#REF! &amp; IF(Audit!#REF!="","",IF(Audit!#REF!&lt;=1.4,VLOOKUP(Audit!#REF!,$Y$38:$Z$48,2,FALSE),VLOOKUP(Audit!#REF!,$Y$51:$Z$61,2,FALSE))))</f>
        <v>#REF!</v>
      </c>
      <c r="V331" s="21"/>
      <c r="AH331" s="49" t="e">
        <f>Audit!#REF!</f>
        <v>#REF!</v>
      </c>
      <c r="AI331" s="50" t="e">
        <f>VLOOKUP(Audit!#REF!,$V$3:$AE$12,2,FALSE)&amp; IF(Audit!#REF!=10,Audit!#REF!,"")</f>
        <v>#REF!</v>
      </c>
      <c r="AJ331" s="50" t="e">
        <f>VLOOKUP(Audit!#REF!,$V$13:$AE$22,2,FALSE)&amp; IF(Audit!#REF!=10,Audit!#REF!,"")</f>
        <v>#REF!</v>
      </c>
      <c r="AK331" s="47" t="e">
        <f t="shared" si="167"/>
        <v>#REF!</v>
      </c>
      <c r="AL331" s="50" t="e">
        <f>VLOOKUP(Audit!#REF!,$V$3:$AE$12,3,FALSE)&amp; IF(Audit!#REF!=10,Audit!#REF!,"")</f>
        <v>#REF!</v>
      </c>
      <c r="AM331" s="50" t="e">
        <f>VLOOKUP(Audit!#REF!,$V$13:$AE$22,3,FALSE)&amp; IF(Audit!#REF!=10,Audit!#REF!,"")</f>
        <v>#REF!</v>
      </c>
      <c r="AN331" s="47" t="e">
        <f t="shared" si="168"/>
        <v>#REF!</v>
      </c>
      <c r="AO331" s="50" t="e">
        <f>VLOOKUP(Audit!#REF!,$V$3:$AE$12,4,FALSE) &amp;  Audit!#REF! &amp; IF(Audit!#REF!=10,Audit!#REF!,"")</f>
        <v>#REF!</v>
      </c>
      <c r="AP331" s="50" t="e">
        <f>VLOOKUP(Audit!#REF!,$V$13:$AE$22,4,FALSE)&amp; IF(Audit!#REF!=10,Audit!#REF!,"")</f>
        <v>#REF!</v>
      </c>
      <c r="AQ331" s="47" t="e">
        <f t="shared" si="169"/>
        <v>#REF!</v>
      </c>
      <c r="AR331" s="50" t="e">
        <f>VLOOKUP(Audit!#REF!,$V$3:$AE$12,5,FALSE)&amp; IF(Audit!#REF!=10,Audit!#REF!,"")</f>
        <v>#REF!</v>
      </c>
      <c r="AS331" s="50" t="e">
        <f>VLOOKUP(Audit!#REF!,$V$13:$AE$22,5,FALSE)&amp; IF(Audit!#REF!=10,Audit!#REF!,"")</f>
        <v>#REF!</v>
      </c>
      <c r="AT331" s="47" t="e">
        <f t="shared" si="170"/>
        <v>#REF!</v>
      </c>
      <c r="AU331" s="50" t="e">
        <f>VLOOKUP(Audit!#REF!,$V$3:$AE$12,6,FALSE)&amp; IF(Audit!#REF!=10,Audit!#REF!,"")</f>
        <v>#REF!</v>
      </c>
      <c r="AV331" s="50" t="e">
        <f>VLOOKUP(Audit!#REF!,$V$13:$AE$22,6,FALSE)&amp; IF(Audit!#REF!=10,Audit!#REF!,"")</f>
        <v>#REF!</v>
      </c>
      <c r="AW331" s="47" t="e">
        <f t="shared" si="171"/>
        <v>#REF!</v>
      </c>
      <c r="AX331" s="50" t="e">
        <f>VLOOKUP(Audit!#REF!,$V$3:$AE$12,7,FALSE)&amp; IF(Audit!#REF!=10,Audit!#REF!,"")</f>
        <v>#REF!</v>
      </c>
      <c r="AY331" s="50" t="e">
        <f>VLOOKUP(Audit!#REF!,$V$13:$AE$22,7,FALSE) &amp; IF(Audit!#REF!=10,Audit!#REF!,"")</f>
        <v>#REF!</v>
      </c>
      <c r="AZ331" s="47" t="e">
        <f t="shared" si="172"/>
        <v>#REF!</v>
      </c>
      <c r="BA331" s="50" t="e">
        <f>VLOOKUP(Audit!#REF!,$V$3:$AE$12,8,FALSE)&amp; Audit!#REF! &amp; IF(Audit!#REF!=10,Audit!#REF!,"")</f>
        <v>#REF!</v>
      </c>
      <c r="BB331" s="50" t="e">
        <f>VLOOKUP(Audit!#REF!,$V$13:$AE$22,8,FALSE) &amp; IF(Audit!#REF!=10,Audit!#REF!,"")</f>
        <v>#REF!</v>
      </c>
      <c r="BC331" s="47" t="e">
        <f t="shared" si="173"/>
        <v>#REF!</v>
      </c>
      <c r="BD331" s="50" t="e">
        <f>VLOOKUP(Audit!#REF!,$V$3:$AE$12,9,FALSE)&amp; IF(Audit!#REF!=10,Audit!#REF!,"")</f>
        <v>#REF!</v>
      </c>
      <c r="BE331" s="50" t="e">
        <f>VLOOKUP(Audit!#REF!,$V$13:$AE$22,9,FALSE) &amp; IF(Audit!#REF!=10,Audit!#REF!,"") &amp; IF(Audit!#REF!&lt;&gt;1,U331,"")</f>
        <v>#REF!</v>
      </c>
      <c r="BF331" s="47" t="e">
        <f t="shared" si="174"/>
        <v>#REF!</v>
      </c>
      <c r="BG331" s="50" t="e">
        <f>VLOOKUP(Audit!#REF!,$V$3:$AE$12,10,FALSE) &amp; Audit!#REF! &amp; IF(Audit!#REF!=10,Audit!#REF!,"")</f>
        <v>#REF!</v>
      </c>
      <c r="BH331" s="50" t="e">
        <f>VLOOKUP(Audit!#REF!,$V$13:$AE$22,10,FALSE) &amp; IF(Audit!#REF!=10,Audit!#REF!,"") &amp; IF(Audit!#REF!&lt;&gt;1,U331,"")</f>
        <v>#REF!</v>
      </c>
      <c r="BI331" s="47" t="e">
        <f t="shared" si="175"/>
        <v>#REF!</v>
      </c>
      <c r="BJ331" s="48" t="str">
        <f t="shared" si="176"/>
        <v/>
      </c>
      <c r="BK331" s="48" t="str">
        <f t="shared" si="177"/>
        <v/>
      </c>
      <c r="BL331" s="48" t="str">
        <f t="shared" si="178"/>
        <v/>
      </c>
      <c r="BM331" s="48" t="str">
        <f t="shared" si="179"/>
        <v/>
      </c>
      <c r="BN331" s="48" t="str">
        <f t="shared" si="180"/>
        <v/>
      </c>
      <c r="BO331" s="48" t="str">
        <f t="shared" si="181"/>
        <v/>
      </c>
      <c r="BP331" s="48" t="str">
        <f t="shared" si="182"/>
        <v/>
      </c>
      <c r="BQ331" s="48" t="str">
        <f t="shared" si="183"/>
        <v/>
      </c>
      <c r="BR331" s="48" t="str">
        <f t="shared" si="184"/>
        <v/>
      </c>
      <c r="BS331" s="48" t="str">
        <f t="shared" si="185"/>
        <v/>
      </c>
      <c r="BT331" s="48" t="str">
        <f t="shared" si="186"/>
        <v/>
      </c>
      <c r="BU331" s="48" t="str">
        <f t="shared" si="187"/>
        <v/>
      </c>
    </row>
    <row r="332" spans="1:73">
      <c r="A332" s="10" t="e">
        <f>Audit!#REF!</f>
        <v>#REF!</v>
      </c>
      <c r="B332" s="10" t="e">
        <f t="shared" si="158"/>
        <v>#REF!</v>
      </c>
      <c r="C332" s="17" t="e">
        <f>VLOOKUP(Audit!#REF!,$V$3:$AE$12,2,FALSE) &amp; VLOOKUP(Audit!#REF!,$V$13:$AE$22,2,FALSE)&amp; IF(Audit!#REF!=10,Audit!#REF!&amp;Audit!#REF!,"")</f>
        <v>#REF!</v>
      </c>
      <c r="D332" s="17" t="e">
        <f>VLOOKUP(Audit!#REF!,$V$3:$AE$12,3,FALSE) &amp; VLOOKUP(Audit!#REF!,$V$13:$AE$22,3,FALSE) &amp;IF(Audit!#REF!=10,Audit!#REF!&amp;Audit!#REF!,"")</f>
        <v>#REF!</v>
      </c>
      <c r="E332" s="17" t="e">
        <f>VLOOKUP(Audit!#REF!,$V$3:$AE$12,4,FALSE)&amp; Audit!#REF! &amp; VLOOKUP(Audit!#REF!,$V$13:$AE$22,4,FALSE)&amp; IF(Audit!#REF!=10,Audit!#REF!&amp;Audit!#REF!,"")</f>
        <v>#REF!</v>
      </c>
      <c r="F332" s="17" t="e">
        <f>VLOOKUP(Audit!#REF!,$V$3:$AE$12,5,FALSE) &amp; VLOOKUP(Audit!#REF!,$V$13:$AE$22,5,FALSE)&amp; IF(Audit!#REF!=10,Audit!#REF!&amp;Audit!#REF!,"")</f>
        <v>#REF!</v>
      </c>
      <c r="G332" s="17" t="e">
        <f>VLOOKUP(Audit!#REF!,$V$3:$AE$12,6,FALSE) &amp; VLOOKUP(Audit!#REF!,$V$13:$AE$22,6,FALSE)&amp; IF(Audit!#REF!=10,Audit!#REF!&amp;Audit!#REF!,"")</f>
        <v>#REF!</v>
      </c>
      <c r="H332" s="17" t="e">
        <f>VLOOKUP(Audit!#REF!,$V$3:$AE$12,7,FALSE) &amp; VLOOKUP(Audit!#REF!,$V$13:$AE$22,7,FALSE)&amp;IF(Audit!#REF!=10,Audit!#REF!&amp;Audit!#REF!,"")</f>
        <v>#REF!</v>
      </c>
      <c r="I332" s="17" t="e">
        <f>VLOOKUP(Audit!#REF!,$V$3:$AE$12,8,FALSE) &amp; Audit!#REF! &amp; VLOOKUP(Audit!#REF!,$V$13:$AE$22,8,FALSE)&amp;IF(Audit!#REF!=10,Audit!#REF!&amp;Audit!#REF!,"")</f>
        <v>#REF!</v>
      </c>
      <c r="J332" s="17" t="e">
        <f>VLOOKUP(Audit!#REF!,$V$3:$AE$12,9,FALSE) &amp; VLOOKUP(Audit!#REF!,$V$13:$AE$22,9,FALSE) &amp; IF(Audit!#REF!=10,Audit!#REF!&amp;Audit!#REF!,"") &amp; IF(Audit!#REF!&lt;&gt;1,U332,"")</f>
        <v>#REF!</v>
      </c>
      <c r="K332" s="17" t="e">
        <f>VLOOKUP(Audit!#REF!,$V$3:$AE$12,10,FALSE) &amp; Audit!#REF! &amp; VLOOKUP(Audit!#REF!,$V$13:$AE$22,10,FALSE) &amp; IF(Audit!#REF!=10,Audit!#REF!&amp;Audit!#REF!,"") &amp; IF(Audit!#REF!&lt;&gt;1,U332,"")</f>
        <v>#REF!</v>
      </c>
      <c r="L332" s="10" t="e">
        <f>Audit!#REF!</f>
        <v>#REF!</v>
      </c>
      <c r="M332" s="10" t="e">
        <f t="shared" si="159"/>
        <v>#REF!</v>
      </c>
      <c r="N332" s="10" t="e">
        <f t="shared" si="160"/>
        <v>#REF!</v>
      </c>
      <c r="O332" s="10" t="e">
        <f t="shared" si="161"/>
        <v>#REF!</v>
      </c>
      <c r="P332" s="10" t="e">
        <f t="shared" si="162"/>
        <v>#REF!</v>
      </c>
      <c r="Q332" s="10" t="e">
        <f t="shared" si="163"/>
        <v>#REF!</v>
      </c>
      <c r="R332" s="10" t="e">
        <f t="shared" si="164"/>
        <v>#REF!</v>
      </c>
      <c r="S332" s="10" t="e">
        <f t="shared" si="165"/>
        <v>#REF!</v>
      </c>
      <c r="T332" s="10" t="e">
        <f t="shared" si="166"/>
        <v>#REF!</v>
      </c>
      <c r="U332" s="17" t="e">
        <f>IF(Audit!#REF!="","",VLOOKUP(Audit!#REF!,$W$26:$X$35,2,FALSE)) &amp; Audit!#REF! &amp; IF(Audit!#REF!="","",IF(Audit!#REF!&lt;=1.4,VLOOKUP(Audit!#REF!,$W$38:X377,2,FALSE),VLOOKUP(Audit!#REF!,$W$51:$X$61,2,FALSE))) &amp; IF(Audit!#REF!="","",VLOOKUP(Audit!#REF!,$Y$26:$Z$35,2,FALSE) &amp; Audit!#REF! &amp; IF(Audit!#REF!="","",IF(Audit!#REF!&lt;=1.4,VLOOKUP(Audit!#REF!,$Y$38:$Z$48,2,FALSE),VLOOKUP(Audit!#REF!,$Y$51:$Z$61,2,FALSE))))</f>
        <v>#REF!</v>
      </c>
      <c r="V332" s="21"/>
      <c r="AH332" s="49" t="e">
        <f>Audit!#REF!</f>
        <v>#REF!</v>
      </c>
      <c r="AI332" s="50" t="e">
        <f>VLOOKUP(Audit!#REF!,$V$3:$AE$12,2,FALSE)&amp; IF(Audit!#REF!=10,Audit!#REF!,"")</f>
        <v>#REF!</v>
      </c>
      <c r="AJ332" s="50" t="e">
        <f>VLOOKUP(Audit!#REF!,$V$13:$AE$22,2,FALSE)&amp; IF(Audit!#REF!=10,Audit!#REF!,"")</f>
        <v>#REF!</v>
      </c>
      <c r="AK332" s="47" t="e">
        <f t="shared" si="167"/>
        <v>#REF!</v>
      </c>
      <c r="AL332" s="50" t="e">
        <f>VLOOKUP(Audit!#REF!,$V$3:$AE$12,3,FALSE)&amp; IF(Audit!#REF!=10,Audit!#REF!,"")</f>
        <v>#REF!</v>
      </c>
      <c r="AM332" s="50" t="e">
        <f>VLOOKUP(Audit!#REF!,$V$13:$AE$22,3,FALSE)&amp; IF(Audit!#REF!=10,Audit!#REF!,"")</f>
        <v>#REF!</v>
      </c>
      <c r="AN332" s="47" t="e">
        <f t="shared" si="168"/>
        <v>#REF!</v>
      </c>
      <c r="AO332" s="50" t="e">
        <f>VLOOKUP(Audit!#REF!,$V$3:$AE$12,4,FALSE) &amp;  Audit!#REF! &amp; IF(Audit!#REF!=10,Audit!#REF!,"")</f>
        <v>#REF!</v>
      </c>
      <c r="AP332" s="50" t="e">
        <f>VLOOKUP(Audit!#REF!,$V$13:$AE$22,4,FALSE)&amp; IF(Audit!#REF!=10,Audit!#REF!,"")</f>
        <v>#REF!</v>
      </c>
      <c r="AQ332" s="47" t="e">
        <f t="shared" si="169"/>
        <v>#REF!</v>
      </c>
      <c r="AR332" s="50" t="e">
        <f>VLOOKUP(Audit!#REF!,$V$3:$AE$12,5,FALSE)&amp; IF(Audit!#REF!=10,Audit!#REF!,"")</f>
        <v>#REF!</v>
      </c>
      <c r="AS332" s="50" t="e">
        <f>VLOOKUP(Audit!#REF!,$V$13:$AE$22,5,FALSE)&amp; IF(Audit!#REF!=10,Audit!#REF!,"")</f>
        <v>#REF!</v>
      </c>
      <c r="AT332" s="47" t="e">
        <f t="shared" si="170"/>
        <v>#REF!</v>
      </c>
      <c r="AU332" s="50" t="e">
        <f>VLOOKUP(Audit!#REF!,$V$3:$AE$12,6,FALSE)&amp; IF(Audit!#REF!=10,Audit!#REF!,"")</f>
        <v>#REF!</v>
      </c>
      <c r="AV332" s="50" t="e">
        <f>VLOOKUP(Audit!#REF!,$V$13:$AE$22,6,FALSE)&amp; IF(Audit!#REF!=10,Audit!#REF!,"")</f>
        <v>#REF!</v>
      </c>
      <c r="AW332" s="47" t="e">
        <f t="shared" si="171"/>
        <v>#REF!</v>
      </c>
      <c r="AX332" s="50" t="e">
        <f>VLOOKUP(Audit!#REF!,$V$3:$AE$12,7,FALSE)&amp; IF(Audit!#REF!=10,Audit!#REF!,"")</f>
        <v>#REF!</v>
      </c>
      <c r="AY332" s="50" t="e">
        <f>VLOOKUP(Audit!#REF!,$V$13:$AE$22,7,FALSE) &amp; IF(Audit!#REF!=10,Audit!#REF!,"")</f>
        <v>#REF!</v>
      </c>
      <c r="AZ332" s="47" t="e">
        <f t="shared" si="172"/>
        <v>#REF!</v>
      </c>
      <c r="BA332" s="50" t="e">
        <f>VLOOKUP(Audit!#REF!,$V$3:$AE$12,8,FALSE)&amp; Audit!#REF! &amp; IF(Audit!#REF!=10,Audit!#REF!,"")</f>
        <v>#REF!</v>
      </c>
      <c r="BB332" s="50" t="e">
        <f>VLOOKUP(Audit!#REF!,$V$13:$AE$22,8,FALSE) &amp; IF(Audit!#REF!=10,Audit!#REF!,"")</f>
        <v>#REF!</v>
      </c>
      <c r="BC332" s="47" t="e">
        <f t="shared" si="173"/>
        <v>#REF!</v>
      </c>
      <c r="BD332" s="50" t="e">
        <f>VLOOKUP(Audit!#REF!,$V$3:$AE$12,9,FALSE)&amp; IF(Audit!#REF!=10,Audit!#REF!,"")</f>
        <v>#REF!</v>
      </c>
      <c r="BE332" s="50" t="e">
        <f>VLOOKUP(Audit!#REF!,$V$13:$AE$22,9,FALSE) &amp; IF(Audit!#REF!=10,Audit!#REF!,"") &amp; IF(Audit!#REF!&lt;&gt;1,U332,"")</f>
        <v>#REF!</v>
      </c>
      <c r="BF332" s="47" t="e">
        <f t="shared" si="174"/>
        <v>#REF!</v>
      </c>
      <c r="BG332" s="50" t="e">
        <f>VLOOKUP(Audit!#REF!,$V$3:$AE$12,10,FALSE) &amp; Audit!#REF! &amp; IF(Audit!#REF!=10,Audit!#REF!,"")</f>
        <v>#REF!</v>
      </c>
      <c r="BH332" s="50" t="e">
        <f>VLOOKUP(Audit!#REF!,$V$13:$AE$22,10,FALSE) &amp; IF(Audit!#REF!=10,Audit!#REF!,"") &amp; IF(Audit!#REF!&lt;&gt;1,U332,"")</f>
        <v>#REF!</v>
      </c>
      <c r="BI332" s="47" t="e">
        <f t="shared" si="175"/>
        <v>#REF!</v>
      </c>
      <c r="BJ332" s="48" t="str">
        <f t="shared" si="176"/>
        <v/>
      </c>
      <c r="BK332" s="48" t="str">
        <f t="shared" si="177"/>
        <v/>
      </c>
      <c r="BL332" s="48" t="str">
        <f t="shared" si="178"/>
        <v/>
      </c>
      <c r="BM332" s="48" t="str">
        <f t="shared" si="179"/>
        <v/>
      </c>
      <c r="BN332" s="48" t="str">
        <f t="shared" si="180"/>
        <v/>
      </c>
      <c r="BO332" s="48" t="str">
        <f t="shared" si="181"/>
        <v/>
      </c>
      <c r="BP332" s="48" t="str">
        <f t="shared" si="182"/>
        <v/>
      </c>
      <c r="BQ332" s="48" t="str">
        <f t="shared" si="183"/>
        <v/>
      </c>
      <c r="BR332" s="48" t="str">
        <f t="shared" si="184"/>
        <v/>
      </c>
      <c r="BS332" s="48" t="str">
        <f t="shared" si="185"/>
        <v/>
      </c>
      <c r="BT332" s="48" t="str">
        <f t="shared" si="186"/>
        <v/>
      </c>
      <c r="BU332" s="48" t="str">
        <f t="shared" si="187"/>
        <v/>
      </c>
    </row>
    <row r="333" spans="1:73">
      <c r="A333" s="10" t="e">
        <f>Audit!#REF!</f>
        <v>#REF!</v>
      </c>
      <c r="B333" s="10" t="e">
        <f t="shared" ref="B333:B396" si="188">CONCATENATE(C333&amp;M333&amp;D333&amp;N333&amp;E333&amp;O333&amp;F333&amp;P333&amp;G333&amp;Q333&amp;H333&amp;R333&amp;I333&amp;S333&amp;J333&amp;T333&amp;K333)</f>
        <v>#REF!</v>
      </c>
      <c r="C333" s="17" t="e">
        <f>VLOOKUP(Audit!#REF!,$V$3:$AE$12,2,FALSE) &amp; VLOOKUP(Audit!#REF!,$V$13:$AE$22,2,FALSE)&amp; IF(Audit!#REF!=10,Audit!#REF!&amp;Audit!#REF!,"")</f>
        <v>#REF!</v>
      </c>
      <c r="D333" s="17" t="e">
        <f>VLOOKUP(Audit!#REF!,$V$3:$AE$12,3,FALSE) &amp; VLOOKUP(Audit!#REF!,$V$13:$AE$22,3,FALSE) &amp;IF(Audit!#REF!=10,Audit!#REF!&amp;Audit!#REF!,"")</f>
        <v>#REF!</v>
      </c>
      <c r="E333" s="17" t="e">
        <f>VLOOKUP(Audit!#REF!,$V$3:$AE$12,4,FALSE)&amp; Audit!#REF! &amp; VLOOKUP(Audit!#REF!,$V$13:$AE$22,4,FALSE)&amp; IF(Audit!#REF!=10,Audit!#REF!&amp;Audit!#REF!,"")</f>
        <v>#REF!</v>
      </c>
      <c r="F333" s="17" t="e">
        <f>VLOOKUP(Audit!#REF!,$V$3:$AE$12,5,FALSE) &amp; VLOOKUP(Audit!#REF!,$V$13:$AE$22,5,FALSE)&amp; IF(Audit!#REF!=10,Audit!#REF!&amp;Audit!#REF!,"")</f>
        <v>#REF!</v>
      </c>
      <c r="G333" s="17" t="e">
        <f>VLOOKUP(Audit!#REF!,$V$3:$AE$12,6,FALSE) &amp; VLOOKUP(Audit!#REF!,$V$13:$AE$22,6,FALSE)&amp; IF(Audit!#REF!=10,Audit!#REF!&amp;Audit!#REF!,"")</f>
        <v>#REF!</v>
      </c>
      <c r="H333" s="17" t="e">
        <f>VLOOKUP(Audit!#REF!,$V$3:$AE$12,7,FALSE) &amp; VLOOKUP(Audit!#REF!,$V$13:$AE$22,7,FALSE)&amp;IF(Audit!#REF!=10,Audit!#REF!&amp;Audit!#REF!,"")</f>
        <v>#REF!</v>
      </c>
      <c r="I333" s="17" t="e">
        <f>VLOOKUP(Audit!#REF!,$V$3:$AE$12,8,FALSE) &amp; Audit!#REF! &amp; VLOOKUP(Audit!#REF!,$V$13:$AE$22,8,FALSE)&amp;IF(Audit!#REF!=10,Audit!#REF!&amp;Audit!#REF!,"")</f>
        <v>#REF!</v>
      </c>
      <c r="J333" s="17" t="e">
        <f>VLOOKUP(Audit!#REF!,$V$3:$AE$12,9,FALSE) &amp; VLOOKUP(Audit!#REF!,$V$13:$AE$22,9,FALSE) &amp; IF(Audit!#REF!=10,Audit!#REF!&amp;Audit!#REF!,"") &amp; IF(Audit!#REF!&lt;&gt;1,U333,"")</f>
        <v>#REF!</v>
      </c>
      <c r="K333" s="17" t="e">
        <f>VLOOKUP(Audit!#REF!,$V$3:$AE$12,10,FALSE) &amp; Audit!#REF! &amp; VLOOKUP(Audit!#REF!,$V$13:$AE$22,10,FALSE) &amp; IF(Audit!#REF!=10,Audit!#REF!&amp;Audit!#REF!,"") &amp; IF(Audit!#REF!&lt;&gt;1,U333,"")</f>
        <v>#REF!</v>
      </c>
      <c r="L333" s="10" t="e">
        <f>Audit!#REF!</f>
        <v>#REF!</v>
      </c>
      <c r="M333" s="10" t="e">
        <f t="shared" si="159"/>
        <v>#REF!</v>
      </c>
      <c r="N333" s="10" t="e">
        <f t="shared" si="160"/>
        <v>#REF!</v>
      </c>
      <c r="O333" s="10" t="e">
        <f t="shared" si="161"/>
        <v>#REF!</v>
      </c>
      <c r="P333" s="10" t="e">
        <f t="shared" si="162"/>
        <v>#REF!</v>
      </c>
      <c r="Q333" s="10" t="e">
        <f t="shared" si="163"/>
        <v>#REF!</v>
      </c>
      <c r="R333" s="10" t="e">
        <f t="shared" si="164"/>
        <v>#REF!</v>
      </c>
      <c r="S333" s="10" t="e">
        <f t="shared" si="165"/>
        <v>#REF!</v>
      </c>
      <c r="T333" s="10" t="e">
        <f t="shared" si="166"/>
        <v>#REF!</v>
      </c>
      <c r="U333" s="17" t="e">
        <f>IF(Audit!#REF!="","",VLOOKUP(Audit!#REF!,$W$26:$X$35,2,FALSE)) &amp; Audit!#REF! &amp; IF(Audit!#REF!="","",IF(Audit!#REF!&lt;=1.4,VLOOKUP(Audit!#REF!,$W$38:X378,2,FALSE),VLOOKUP(Audit!#REF!,$W$51:$X$61,2,FALSE))) &amp; IF(Audit!#REF!="","",VLOOKUP(Audit!#REF!,$Y$26:$Z$35,2,FALSE) &amp; Audit!#REF! &amp; IF(Audit!#REF!="","",IF(Audit!#REF!&lt;=1.4,VLOOKUP(Audit!#REF!,$Y$38:$Z$48,2,FALSE),VLOOKUP(Audit!#REF!,$Y$51:$Z$61,2,FALSE))))</f>
        <v>#REF!</v>
      </c>
      <c r="V333" s="21"/>
      <c r="AH333" s="49" t="e">
        <f>Audit!#REF!</f>
        <v>#REF!</v>
      </c>
      <c r="AI333" s="50" t="e">
        <f>VLOOKUP(Audit!#REF!,$V$3:$AE$12,2,FALSE)&amp; IF(Audit!#REF!=10,Audit!#REF!,"")</f>
        <v>#REF!</v>
      </c>
      <c r="AJ333" s="50" t="e">
        <f>VLOOKUP(Audit!#REF!,$V$13:$AE$22,2,FALSE)&amp; IF(Audit!#REF!=10,Audit!#REF!,"")</f>
        <v>#REF!</v>
      </c>
      <c r="AK333" s="47" t="e">
        <f t="shared" si="167"/>
        <v>#REF!</v>
      </c>
      <c r="AL333" s="50" t="e">
        <f>VLOOKUP(Audit!#REF!,$V$3:$AE$12,3,FALSE)&amp; IF(Audit!#REF!=10,Audit!#REF!,"")</f>
        <v>#REF!</v>
      </c>
      <c r="AM333" s="50" t="e">
        <f>VLOOKUP(Audit!#REF!,$V$13:$AE$22,3,FALSE)&amp; IF(Audit!#REF!=10,Audit!#REF!,"")</f>
        <v>#REF!</v>
      </c>
      <c r="AN333" s="47" t="e">
        <f t="shared" si="168"/>
        <v>#REF!</v>
      </c>
      <c r="AO333" s="50" t="e">
        <f>VLOOKUP(Audit!#REF!,$V$3:$AE$12,4,FALSE) &amp;  Audit!#REF! &amp; IF(Audit!#REF!=10,Audit!#REF!,"")</f>
        <v>#REF!</v>
      </c>
      <c r="AP333" s="50" t="e">
        <f>VLOOKUP(Audit!#REF!,$V$13:$AE$22,4,FALSE)&amp; IF(Audit!#REF!=10,Audit!#REF!,"")</f>
        <v>#REF!</v>
      </c>
      <c r="AQ333" s="47" t="e">
        <f t="shared" si="169"/>
        <v>#REF!</v>
      </c>
      <c r="AR333" s="50" t="e">
        <f>VLOOKUP(Audit!#REF!,$V$3:$AE$12,5,FALSE)&amp; IF(Audit!#REF!=10,Audit!#REF!,"")</f>
        <v>#REF!</v>
      </c>
      <c r="AS333" s="50" t="e">
        <f>VLOOKUP(Audit!#REF!,$V$13:$AE$22,5,FALSE)&amp; IF(Audit!#REF!=10,Audit!#REF!,"")</f>
        <v>#REF!</v>
      </c>
      <c r="AT333" s="47" t="e">
        <f t="shared" si="170"/>
        <v>#REF!</v>
      </c>
      <c r="AU333" s="50" t="e">
        <f>VLOOKUP(Audit!#REF!,$V$3:$AE$12,6,FALSE)&amp; IF(Audit!#REF!=10,Audit!#REF!,"")</f>
        <v>#REF!</v>
      </c>
      <c r="AV333" s="50" t="e">
        <f>VLOOKUP(Audit!#REF!,$V$13:$AE$22,6,FALSE)&amp; IF(Audit!#REF!=10,Audit!#REF!,"")</f>
        <v>#REF!</v>
      </c>
      <c r="AW333" s="47" t="e">
        <f t="shared" si="171"/>
        <v>#REF!</v>
      </c>
      <c r="AX333" s="50" t="e">
        <f>VLOOKUP(Audit!#REF!,$V$3:$AE$12,7,FALSE)&amp; IF(Audit!#REF!=10,Audit!#REF!,"")</f>
        <v>#REF!</v>
      </c>
      <c r="AY333" s="50" t="e">
        <f>VLOOKUP(Audit!#REF!,$V$13:$AE$22,7,FALSE) &amp; IF(Audit!#REF!=10,Audit!#REF!,"")</f>
        <v>#REF!</v>
      </c>
      <c r="AZ333" s="47" t="e">
        <f t="shared" si="172"/>
        <v>#REF!</v>
      </c>
      <c r="BA333" s="50" t="e">
        <f>VLOOKUP(Audit!#REF!,$V$3:$AE$12,8,FALSE)&amp; Audit!#REF! &amp; IF(Audit!#REF!=10,Audit!#REF!,"")</f>
        <v>#REF!</v>
      </c>
      <c r="BB333" s="50" t="e">
        <f>VLOOKUP(Audit!#REF!,$V$13:$AE$22,8,FALSE) &amp; IF(Audit!#REF!=10,Audit!#REF!,"")</f>
        <v>#REF!</v>
      </c>
      <c r="BC333" s="47" t="e">
        <f t="shared" si="173"/>
        <v>#REF!</v>
      </c>
      <c r="BD333" s="50" t="e">
        <f>VLOOKUP(Audit!#REF!,$V$3:$AE$12,9,FALSE)&amp; IF(Audit!#REF!=10,Audit!#REF!,"")</f>
        <v>#REF!</v>
      </c>
      <c r="BE333" s="50" t="e">
        <f>VLOOKUP(Audit!#REF!,$V$13:$AE$22,9,FALSE) &amp; IF(Audit!#REF!=10,Audit!#REF!,"") &amp; IF(Audit!#REF!&lt;&gt;1,U333,"")</f>
        <v>#REF!</v>
      </c>
      <c r="BF333" s="47" t="e">
        <f t="shared" si="174"/>
        <v>#REF!</v>
      </c>
      <c r="BG333" s="50" t="e">
        <f>VLOOKUP(Audit!#REF!,$V$3:$AE$12,10,FALSE) &amp; Audit!#REF! &amp; IF(Audit!#REF!=10,Audit!#REF!,"")</f>
        <v>#REF!</v>
      </c>
      <c r="BH333" s="50" t="e">
        <f>VLOOKUP(Audit!#REF!,$V$13:$AE$22,10,FALSE) &amp; IF(Audit!#REF!=10,Audit!#REF!,"") &amp; IF(Audit!#REF!&lt;&gt;1,U333,"")</f>
        <v>#REF!</v>
      </c>
      <c r="BI333" s="47" t="e">
        <f t="shared" si="175"/>
        <v>#REF!</v>
      </c>
      <c r="BJ333" s="48" t="str">
        <f t="shared" si="176"/>
        <v/>
      </c>
      <c r="BK333" s="48" t="str">
        <f t="shared" si="177"/>
        <v/>
      </c>
      <c r="BL333" s="48" t="str">
        <f t="shared" si="178"/>
        <v/>
      </c>
      <c r="BM333" s="48" t="str">
        <f t="shared" si="179"/>
        <v/>
      </c>
      <c r="BN333" s="48" t="str">
        <f t="shared" si="180"/>
        <v/>
      </c>
      <c r="BO333" s="48" t="str">
        <f t="shared" si="181"/>
        <v/>
      </c>
      <c r="BP333" s="48" t="str">
        <f t="shared" si="182"/>
        <v/>
      </c>
      <c r="BQ333" s="48" t="str">
        <f t="shared" si="183"/>
        <v/>
      </c>
      <c r="BR333" s="48" t="str">
        <f t="shared" si="184"/>
        <v/>
      </c>
      <c r="BS333" s="48" t="str">
        <f t="shared" si="185"/>
        <v/>
      </c>
      <c r="BT333" s="48" t="str">
        <f t="shared" si="186"/>
        <v/>
      </c>
      <c r="BU333" s="48" t="str">
        <f t="shared" si="187"/>
        <v/>
      </c>
    </row>
    <row r="334" spans="1:73">
      <c r="A334" s="10" t="e">
        <f>Audit!#REF!</f>
        <v>#REF!</v>
      </c>
      <c r="B334" s="10" t="e">
        <f t="shared" si="188"/>
        <v>#REF!</v>
      </c>
      <c r="C334" s="17" t="e">
        <f>VLOOKUP(Audit!#REF!,$V$3:$AE$12,2,FALSE) &amp; VLOOKUP(Audit!#REF!,$V$13:$AE$22,2,FALSE)&amp; IF(Audit!#REF!=10,Audit!#REF!&amp;Audit!#REF!,"")</f>
        <v>#REF!</v>
      </c>
      <c r="D334" s="17" t="e">
        <f>VLOOKUP(Audit!#REF!,$V$3:$AE$12,3,FALSE) &amp; VLOOKUP(Audit!#REF!,$V$13:$AE$22,3,FALSE) &amp;IF(Audit!#REF!=10,Audit!#REF!&amp;Audit!#REF!,"")</f>
        <v>#REF!</v>
      </c>
      <c r="E334" s="17" t="e">
        <f>VLOOKUP(Audit!#REF!,$V$3:$AE$12,4,FALSE)&amp; Audit!#REF! &amp; VLOOKUP(Audit!#REF!,$V$13:$AE$22,4,FALSE)&amp; IF(Audit!#REF!=10,Audit!#REF!&amp;Audit!#REF!,"")</f>
        <v>#REF!</v>
      </c>
      <c r="F334" s="17" t="e">
        <f>VLOOKUP(Audit!#REF!,$V$3:$AE$12,5,FALSE) &amp; VLOOKUP(Audit!#REF!,$V$13:$AE$22,5,FALSE)&amp; IF(Audit!#REF!=10,Audit!#REF!&amp;Audit!#REF!,"")</f>
        <v>#REF!</v>
      </c>
      <c r="G334" s="17" t="e">
        <f>VLOOKUP(Audit!#REF!,$V$3:$AE$12,6,FALSE) &amp; VLOOKUP(Audit!#REF!,$V$13:$AE$22,6,FALSE)&amp; IF(Audit!#REF!=10,Audit!#REF!&amp;Audit!#REF!,"")</f>
        <v>#REF!</v>
      </c>
      <c r="H334" s="17" t="e">
        <f>VLOOKUP(Audit!#REF!,$V$3:$AE$12,7,FALSE) &amp; VLOOKUP(Audit!#REF!,$V$13:$AE$22,7,FALSE)&amp;IF(Audit!#REF!=10,Audit!#REF!&amp;Audit!#REF!,"")</f>
        <v>#REF!</v>
      </c>
      <c r="I334" s="17" t="e">
        <f>VLOOKUP(Audit!#REF!,$V$3:$AE$12,8,FALSE) &amp; Audit!#REF! &amp; VLOOKUP(Audit!#REF!,$V$13:$AE$22,8,FALSE)&amp;IF(Audit!#REF!=10,Audit!#REF!&amp;Audit!#REF!,"")</f>
        <v>#REF!</v>
      </c>
      <c r="J334" s="17" t="e">
        <f>VLOOKUP(Audit!#REF!,$V$3:$AE$12,9,FALSE) &amp; VLOOKUP(Audit!#REF!,$V$13:$AE$22,9,FALSE) &amp; IF(Audit!#REF!=10,Audit!#REF!&amp;Audit!#REF!,"") &amp; IF(Audit!#REF!&lt;&gt;1,U334,"")</f>
        <v>#REF!</v>
      </c>
      <c r="K334" s="17" t="e">
        <f>VLOOKUP(Audit!#REF!,$V$3:$AE$12,10,FALSE) &amp; Audit!#REF! &amp; VLOOKUP(Audit!#REF!,$V$13:$AE$22,10,FALSE) &amp; IF(Audit!#REF!=10,Audit!#REF!&amp;Audit!#REF!,"") &amp; IF(Audit!#REF!&lt;&gt;1,U334,"")</f>
        <v>#REF!</v>
      </c>
      <c r="L334" s="10" t="e">
        <f>Audit!#REF!</f>
        <v>#REF!</v>
      </c>
      <c r="M334" s="10" t="e">
        <f t="shared" si="159"/>
        <v>#REF!</v>
      </c>
      <c r="N334" s="10" t="e">
        <f t="shared" si="160"/>
        <v>#REF!</v>
      </c>
      <c r="O334" s="10" t="e">
        <f t="shared" si="161"/>
        <v>#REF!</v>
      </c>
      <c r="P334" s="10" t="e">
        <f t="shared" si="162"/>
        <v>#REF!</v>
      </c>
      <c r="Q334" s="10" t="e">
        <f t="shared" si="163"/>
        <v>#REF!</v>
      </c>
      <c r="R334" s="10" t="e">
        <f t="shared" si="164"/>
        <v>#REF!</v>
      </c>
      <c r="S334" s="10" t="e">
        <f t="shared" si="165"/>
        <v>#REF!</v>
      </c>
      <c r="T334" s="10" t="e">
        <f t="shared" si="166"/>
        <v>#REF!</v>
      </c>
      <c r="U334" s="17" t="e">
        <f>IF(Audit!#REF!="","",VLOOKUP(Audit!#REF!,$W$26:$X$35,2,FALSE)) &amp; Audit!#REF! &amp; IF(Audit!#REF!="","",IF(Audit!#REF!&lt;=1.4,VLOOKUP(Audit!#REF!,$W$38:X379,2,FALSE),VLOOKUP(Audit!#REF!,$W$51:$X$61,2,FALSE))) &amp; IF(Audit!#REF!="","",VLOOKUP(Audit!#REF!,$Y$26:$Z$35,2,FALSE) &amp; Audit!#REF! &amp; IF(Audit!#REF!="","",IF(Audit!#REF!&lt;=1.4,VLOOKUP(Audit!#REF!,$Y$38:$Z$48,2,FALSE),VLOOKUP(Audit!#REF!,$Y$51:$Z$61,2,FALSE))))</f>
        <v>#REF!</v>
      </c>
      <c r="V334" s="21"/>
      <c r="AH334" s="49" t="e">
        <f>Audit!#REF!</f>
        <v>#REF!</v>
      </c>
      <c r="AI334" s="50" t="e">
        <f>VLOOKUP(Audit!#REF!,$V$3:$AE$12,2,FALSE)&amp; IF(Audit!#REF!=10,Audit!#REF!,"")</f>
        <v>#REF!</v>
      </c>
      <c r="AJ334" s="50" t="e">
        <f>VLOOKUP(Audit!#REF!,$V$13:$AE$22,2,FALSE)&amp; IF(Audit!#REF!=10,Audit!#REF!,"")</f>
        <v>#REF!</v>
      </c>
      <c r="AK334" s="47" t="e">
        <f t="shared" si="167"/>
        <v>#REF!</v>
      </c>
      <c r="AL334" s="50" t="e">
        <f>VLOOKUP(Audit!#REF!,$V$3:$AE$12,3,FALSE)&amp; IF(Audit!#REF!=10,Audit!#REF!,"")</f>
        <v>#REF!</v>
      </c>
      <c r="AM334" s="50" t="e">
        <f>VLOOKUP(Audit!#REF!,$V$13:$AE$22,3,FALSE)&amp; IF(Audit!#REF!=10,Audit!#REF!,"")</f>
        <v>#REF!</v>
      </c>
      <c r="AN334" s="47" t="e">
        <f t="shared" si="168"/>
        <v>#REF!</v>
      </c>
      <c r="AO334" s="50" t="e">
        <f>VLOOKUP(Audit!#REF!,$V$3:$AE$12,4,FALSE) &amp;  Audit!#REF! &amp; IF(Audit!#REF!=10,Audit!#REF!,"")</f>
        <v>#REF!</v>
      </c>
      <c r="AP334" s="50" t="e">
        <f>VLOOKUP(Audit!#REF!,$V$13:$AE$22,4,FALSE)&amp; IF(Audit!#REF!=10,Audit!#REF!,"")</f>
        <v>#REF!</v>
      </c>
      <c r="AQ334" s="47" t="e">
        <f t="shared" si="169"/>
        <v>#REF!</v>
      </c>
      <c r="AR334" s="50" t="e">
        <f>VLOOKUP(Audit!#REF!,$V$3:$AE$12,5,FALSE)&amp; IF(Audit!#REF!=10,Audit!#REF!,"")</f>
        <v>#REF!</v>
      </c>
      <c r="AS334" s="50" t="e">
        <f>VLOOKUP(Audit!#REF!,$V$13:$AE$22,5,FALSE)&amp; IF(Audit!#REF!=10,Audit!#REF!,"")</f>
        <v>#REF!</v>
      </c>
      <c r="AT334" s="47" t="e">
        <f t="shared" si="170"/>
        <v>#REF!</v>
      </c>
      <c r="AU334" s="50" t="e">
        <f>VLOOKUP(Audit!#REF!,$V$3:$AE$12,6,FALSE)&amp; IF(Audit!#REF!=10,Audit!#REF!,"")</f>
        <v>#REF!</v>
      </c>
      <c r="AV334" s="50" t="e">
        <f>VLOOKUP(Audit!#REF!,$V$13:$AE$22,6,FALSE)&amp; IF(Audit!#REF!=10,Audit!#REF!,"")</f>
        <v>#REF!</v>
      </c>
      <c r="AW334" s="47" t="e">
        <f t="shared" si="171"/>
        <v>#REF!</v>
      </c>
      <c r="AX334" s="50" t="e">
        <f>VLOOKUP(Audit!#REF!,$V$3:$AE$12,7,FALSE)&amp; IF(Audit!#REF!=10,Audit!#REF!,"")</f>
        <v>#REF!</v>
      </c>
      <c r="AY334" s="50" t="e">
        <f>VLOOKUP(Audit!#REF!,$V$13:$AE$22,7,FALSE) &amp; IF(Audit!#REF!=10,Audit!#REF!,"")</f>
        <v>#REF!</v>
      </c>
      <c r="AZ334" s="47" t="e">
        <f t="shared" si="172"/>
        <v>#REF!</v>
      </c>
      <c r="BA334" s="50" t="e">
        <f>VLOOKUP(Audit!#REF!,$V$3:$AE$12,8,FALSE)&amp; Audit!#REF! &amp; IF(Audit!#REF!=10,Audit!#REF!,"")</f>
        <v>#REF!</v>
      </c>
      <c r="BB334" s="50" t="e">
        <f>VLOOKUP(Audit!#REF!,$V$13:$AE$22,8,FALSE) &amp; IF(Audit!#REF!=10,Audit!#REF!,"")</f>
        <v>#REF!</v>
      </c>
      <c r="BC334" s="47" t="e">
        <f t="shared" si="173"/>
        <v>#REF!</v>
      </c>
      <c r="BD334" s="50" t="e">
        <f>VLOOKUP(Audit!#REF!,$V$3:$AE$12,9,FALSE)&amp; IF(Audit!#REF!=10,Audit!#REF!,"")</f>
        <v>#REF!</v>
      </c>
      <c r="BE334" s="50" t="e">
        <f>VLOOKUP(Audit!#REF!,$V$13:$AE$22,9,FALSE) &amp; IF(Audit!#REF!=10,Audit!#REF!,"") &amp; IF(Audit!#REF!&lt;&gt;1,U334,"")</f>
        <v>#REF!</v>
      </c>
      <c r="BF334" s="47" t="e">
        <f t="shared" si="174"/>
        <v>#REF!</v>
      </c>
      <c r="BG334" s="50" t="e">
        <f>VLOOKUP(Audit!#REF!,$V$3:$AE$12,10,FALSE) &amp; Audit!#REF! &amp; IF(Audit!#REF!=10,Audit!#REF!,"")</f>
        <v>#REF!</v>
      </c>
      <c r="BH334" s="50" t="e">
        <f>VLOOKUP(Audit!#REF!,$V$13:$AE$22,10,FALSE) &amp; IF(Audit!#REF!=10,Audit!#REF!,"") &amp; IF(Audit!#REF!&lt;&gt;1,U334,"")</f>
        <v>#REF!</v>
      </c>
      <c r="BI334" s="47" t="e">
        <f t="shared" si="175"/>
        <v>#REF!</v>
      </c>
      <c r="BJ334" s="48" t="str">
        <f t="shared" si="176"/>
        <v/>
      </c>
      <c r="BK334" s="48" t="str">
        <f t="shared" si="177"/>
        <v/>
      </c>
      <c r="BL334" s="48" t="str">
        <f t="shared" si="178"/>
        <v/>
      </c>
      <c r="BM334" s="48" t="str">
        <f t="shared" si="179"/>
        <v/>
      </c>
      <c r="BN334" s="48" t="str">
        <f t="shared" si="180"/>
        <v/>
      </c>
      <c r="BO334" s="48" t="str">
        <f t="shared" si="181"/>
        <v/>
      </c>
      <c r="BP334" s="48" t="str">
        <f t="shared" si="182"/>
        <v/>
      </c>
      <c r="BQ334" s="48" t="str">
        <f t="shared" si="183"/>
        <v/>
      </c>
      <c r="BR334" s="48" t="str">
        <f t="shared" si="184"/>
        <v/>
      </c>
      <c r="BS334" s="48" t="str">
        <f t="shared" si="185"/>
        <v/>
      </c>
      <c r="BT334" s="48" t="str">
        <f t="shared" si="186"/>
        <v/>
      </c>
      <c r="BU334" s="48" t="str">
        <f t="shared" si="187"/>
        <v/>
      </c>
    </row>
    <row r="335" spans="1:73">
      <c r="A335" s="10" t="e">
        <f>Audit!#REF!</f>
        <v>#REF!</v>
      </c>
      <c r="B335" s="10" t="e">
        <f t="shared" si="188"/>
        <v>#REF!</v>
      </c>
      <c r="C335" s="17" t="e">
        <f>VLOOKUP(Audit!#REF!,$V$3:$AE$12,2,FALSE) &amp; VLOOKUP(Audit!#REF!,$V$13:$AE$22,2,FALSE)&amp; IF(Audit!#REF!=10,Audit!#REF!&amp;Audit!#REF!,"")</f>
        <v>#REF!</v>
      </c>
      <c r="D335" s="17" t="e">
        <f>VLOOKUP(Audit!#REF!,$V$3:$AE$12,3,FALSE) &amp; VLOOKUP(Audit!#REF!,$V$13:$AE$22,3,FALSE) &amp;IF(Audit!#REF!=10,Audit!#REF!&amp;Audit!#REF!,"")</f>
        <v>#REF!</v>
      </c>
      <c r="E335" s="17" t="e">
        <f>VLOOKUP(Audit!#REF!,$V$3:$AE$12,4,FALSE)&amp; Audit!#REF! &amp; VLOOKUP(Audit!#REF!,$V$13:$AE$22,4,FALSE)&amp; IF(Audit!#REF!=10,Audit!#REF!&amp;Audit!#REF!,"")</f>
        <v>#REF!</v>
      </c>
      <c r="F335" s="17" t="e">
        <f>VLOOKUP(Audit!#REF!,$V$3:$AE$12,5,FALSE) &amp; VLOOKUP(Audit!#REF!,$V$13:$AE$22,5,FALSE)&amp; IF(Audit!#REF!=10,Audit!#REF!&amp;Audit!#REF!,"")</f>
        <v>#REF!</v>
      </c>
      <c r="G335" s="17" t="e">
        <f>VLOOKUP(Audit!#REF!,$V$3:$AE$12,6,FALSE) &amp; VLOOKUP(Audit!#REF!,$V$13:$AE$22,6,FALSE)&amp; IF(Audit!#REF!=10,Audit!#REF!&amp;Audit!#REF!,"")</f>
        <v>#REF!</v>
      </c>
      <c r="H335" s="17" t="e">
        <f>VLOOKUP(Audit!#REF!,$V$3:$AE$12,7,FALSE) &amp; VLOOKUP(Audit!#REF!,$V$13:$AE$22,7,FALSE)&amp;IF(Audit!#REF!=10,Audit!#REF!&amp;Audit!#REF!,"")</f>
        <v>#REF!</v>
      </c>
      <c r="I335" s="17" t="e">
        <f>VLOOKUP(Audit!#REF!,$V$3:$AE$12,8,FALSE) &amp; Audit!#REF! &amp; VLOOKUP(Audit!#REF!,$V$13:$AE$22,8,FALSE)&amp;IF(Audit!#REF!=10,Audit!#REF!&amp;Audit!#REF!,"")</f>
        <v>#REF!</v>
      </c>
      <c r="J335" s="17" t="e">
        <f>VLOOKUP(Audit!#REF!,$V$3:$AE$12,9,FALSE) &amp; VLOOKUP(Audit!#REF!,$V$13:$AE$22,9,FALSE) &amp; IF(Audit!#REF!=10,Audit!#REF!&amp;Audit!#REF!,"") &amp; IF(Audit!#REF!&lt;&gt;1,U335,"")</f>
        <v>#REF!</v>
      </c>
      <c r="K335" s="17" t="e">
        <f>VLOOKUP(Audit!#REF!,$V$3:$AE$12,10,FALSE) &amp; Audit!#REF! &amp; VLOOKUP(Audit!#REF!,$V$13:$AE$22,10,FALSE) &amp; IF(Audit!#REF!=10,Audit!#REF!&amp;Audit!#REF!,"") &amp; IF(Audit!#REF!&lt;&gt;1,U335,"")</f>
        <v>#REF!</v>
      </c>
      <c r="L335" s="10" t="e">
        <f>Audit!#REF!</f>
        <v>#REF!</v>
      </c>
      <c r="M335" s="10" t="e">
        <f t="shared" si="159"/>
        <v>#REF!</v>
      </c>
      <c r="N335" s="10" t="e">
        <f t="shared" si="160"/>
        <v>#REF!</v>
      </c>
      <c r="O335" s="10" t="e">
        <f t="shared" si="161"/>
        <v>#REF!</v>
      </c>
      <c r="P335" s="10" t="e">
        <f t="shared" si="162"/>
        <v>#REF!</v>
      </c>
      <c r="Q335" s="10" t="e">
        <f t="shared" si="163"/>
        <v>#REF!</v>
      </c>
      <c r="R335" s="10" t="e">
        <f t="shared" si="164"/>
        <v>#REF!</v>
      </c>
      <c r="S335" s="10" t="e">
        <f t="shared" si="165"/>
        <v>#REF!</v>
      </c>
      <c r="T335" s="10" t="e">
        <f t="shared" si="166"/>
        <v>#REF!</v>
      </c>
      <c r="U335" s="17" t="e">
        <f>IF(Audit!#REF!="","",VLOOKUP(Audit!#REF!,$W$26:$X$35,2,FALSE)) &amp; Audit!#REF! &amp; IF(Audit!#REF!="","",IF(Audit!#REF!&lt;=1.4,VLOOKUP(Audit!#REF!,$W$38:X380,2,FALSE),VLOOKUP(Audit!#REF!,$W$51:$X$61,2,FALSE))) &amp; IF(Audit!#REF!="","",VLOOKUP(Audit!#REF!,$Y$26:$Z$35,2,FALSE) &amp; Audit!#REF! &amp; IF(Audit!#REF!="","",IF(Audit!#REF!&lt;=1.4,VLOOKUP(Audit!#REF!,$Y$38:$Z$48,2,FALSE),VLOOKUP(Audit!#REF!,$Y$51:$Z$61,2,FALSE))))</f>
        <v>#REF!</v>
      </c>
      <c r="V335" s="21"/>
      <c r="AH335" s="49" t="e">
        <f>Audit!#REF!</f>
        <v>#REF!</v>
      </c>
      <c r="AI335" s="50" t="e">
        <f>VLOOKUP(Audit!#REF!,$V$3:$AE$12,2,FALSE)&amp; IF(Audit!#REF!=10,Audit!#REF!,"")</f>
        <v>#REF!</v>
      </c>
      <c r="AJ335" s="50" t="e">
        <f>VLOOKUP(Audit!#REF!,$V$13:$AE$22,2,FALSE)&amp; IF(Audit!#REF!=10,Audit!#REF!,"")</f>
        <v>#REF!</v>
      </c>
      <c r="AK335" s="47" t="e">
        <f t="shared" si="167"/>
        <v>#REF!</v>
      </c>
      <c r="AL335" s="50" t="e">
        <f>VLOOKUP(Audit!#REF!,$V$3:$AE$12,3,FALSE)&amp; IF(Audit!#REF!=10,Audit!#REF!,"")</f>
        <v>#REF!</v>
      </c>
      <c r="AM335" s="50" t="e">
        <f>VLOOKUP(Audit!#REF!,$V$13:$AE$22,3,FALSE)&amp; IF(Audit!#REF!=10,Audit!#REF!,"")</f>
        <v>#REF!</v>
      </c>
      <c r="AN335" s="47" t="e">
        <f t="shared" si="168"/>
        <v>#REF!</v>
      </c>
      <c r="AO335" s="50" t="e">
        <f>VLOOKUP(Audit!#REF!,$V$3:$AE$12,4,FALSE) &amp;  Audit!#REF! &amp; IF(Audit!#REF!=10,Audit!#REF!,"")</f>
        <v>#REF!</v>
      </c>
      <c r="AP335" s="50" t="e">
        <f>VLOOKUP(Audit!#REF!,$V$13:$AE$22,4,FALSE)&amp; IF(Audit!#REF!=10,Audit!#REF!,"")</f>
        <v>#REF!</v>
      </c>
      <c r="AQ335" s="47" t="e">
        <f t="shared" si="169"/>
        <v>#REF!</v>
      </c>
      <c r="AR335" s="50" t="e">
        <f>VLOOKUP(Audit!#REF!,$V$3:$AE$12,5,FALSE)&amp; IF(Audit!#REF!=10,Audit!#REF!,"")</f>
        <v>#REF!</v>
      </c>
      <c r="AS335" s="50" t="e">
        <f>VLOOKUP(Audit!#REF!,$V$13:$AE$22,5,FALSE)&amp; IF(Audit!#REF!=10,Audit!#REF!,"")</f>
        <v>#REF!</v>
      </c>
      <c r="AT335" s="47" t="e">
        <f t="shared" si="170"/>
        <v>#REF!</v>
      </c>
      <c r="AU335" s="50" t="e">
        <f>VLOOKUP(Audit!#REF!,$V$3:$AE$12,6,FALSE)&amp; IF(Audit!#REF!=10,Audit!#REF!,"")</f>
        <v>#REF!</v>
      </c>
      <c r="AV335" s="50" t="e">
        <f>VLOOKUP(Audit!#REF!,$V$13:$AE$22,6,FALSE)&amp; IF(Audit!#REF!=10,Audit!#REF!,"")</f>
        <v>#REF!</v>
      </c>
      <c r="AW335" s="47" t="e">
        <f t="shared" si="171"/>
        <v>#REF!</v>
      </c>
      <c r="AX335" s="50" t="e">
        <f>VLOOKUP(Audit!#REF!,$V$3:$AE$12,7,FALSE)&amp; IF(Audit!#REF!=10,Audit!#REF!,"")</f>
        <v>#REF!</v>
      </c>
      <c r="AY335" s="50" t="e">
        <f>VLOOKUP(Audit!#REF!,$V$13:$AE$22,7,FALSE) &amp; IF(Audit!#REF!=10,Audit!#REF!,"")</f>
        <v>#REF!</v>
      </c>
      <c r="AZ335" s="47" t="e">
        <f t="shared" si="172"/>
        <v>#REF!</v>
      </c>
      <c r="BA335" s="50" t="e">
        <f>VLOOKUP(Audit!#REF!,$V$3:$AE$12,8,FALSE)&amp; Audit!#REF! &amp; IF(Audit!#REF!=10,Audit!#REF!,"")</f>
        <v>#REF!</v>
      </c>
      <c r="BB335" s="50" t="e">
        <f>VLOOKUP(Audit!#REF!,$V$13:$AE$22,8,FALSE) &amp; IF(Audit!#REF!=10,Audit!#REF!,"")</f>
        <v>#REF!</v>
      </c>
      <c r="BC335" s="47" t="e">
        <f t="shared" si="173"/>
        <v>#REF!</v>
      </c>
      <c r="BD335" s="50" t="e">
        <f>VLOOKUP(Audit!#REF!,$V$3:$AE$12,9,FALSE)&amp; IF(Audit!#REF!=10,Audit!#REF!,"")</f>
        <v>#REF!</v>
      </c>
      <c r="BE335" s="50" t="e">
        <f>VLOOKUP(Audit!#REF!,$V$13:$AE$22,9,FALSE) &amp; IF(Audit!#REF!=10,Audit!#REF!,"") &amp; IF(Audit!#REF!&lt;&gt;1,U335,"")</f>
        <v>#REF!</v>
      </c>
      <c r="BF335" s="47" t="e">
        <f t="shared" si="174"/>
        <v>#REF!</v>
      </c>
      <c r="BG335" s="50" t="e">
        <f>VLOOKUP(Audit!#REF!,$V$3:$AE$12,10,FALSE) &amp; Audit!#REF! &amp; IF(Audit!#REF!=10,Audit!#REF!,"")</f>
        <v>#REF!</v>
      </c>
      <c r="BH335" s="50" t="e">
        <f>VLOOKUP(Audit!#REF!,$V$13:$AE$22,10,FALSE) &amp; IF(Audit!#REF!=10,Audit!#REF!,"") &amp; IF(Audit!#REF!&lt;&gt;1,U335,"")</f>
        <v>#REF!</v>
      </c>
      <c r="BI335" s="47" t="e">
        <f t="shared" si="175"/>
        <v>#REF!</v>
      </c>
      <c r="BJ335" s="48" t="str">
        <f t="shared" si="176"/>
        <v/>
      </c>
      <c r="BK335" s="48" t="str">
        <f t="shared" si="177"/>
        <v/>
      </c>
      <c r="BL335" s="48" t="str">
        <f t="shared" si="178"/>
        <v/>
      </c>
      <c r="BM335" s="48" t="str">
        <f t="shared" si="179"/>
        <v/>
      </c>
      <c r="BN335" s="48" t="str">
        <f t="shared" si="180"/>
        <v/>
      </c>
      <c r="BO335" s="48" t="str">
        <f t="shared" si="181"/>
        <v/>
      </c>
      <c r="BP335" s="48" t="str">
        <f t="shared" si="182"/>
        <v/>
      </c>
      <c r="BQ335" s="48" t="str">
        <f t="shared" si="183"/>
        <v/>
      </c>
      <c r="BR335" s="48" t="str">
        <f t="shared" si="184"/>
        <v/>
      </c>
      <c r="BS335" s="48" t="str">
        <f t="shared" si="185"/>
        <v/>
      </c>
      <c r="BT335" s="48" t="str">
        <f t="shared" si="186"/>
        <v/>
      </c>
      <c r="BU335" s="48" t="str">
        <f t="shared" si="187"/>
        <v/>
      </c>
    </row>
    <row r="336" spans="1:73">
      <c r="A336" s="10" t="e">
        <f>Audit!#REF!</f>
        <v>#REF!</v>
      </c>
      <c r="B336" s="10" t="e">
        <f t="shared" si="188"/>
        <v>#REF!</v>
      </c>
      <c r="C336" s="17" t="e">
        <f>VLOOKUP(Audit!#REF!,$V$3:$AE$12,2,FALSE) &amp; VLOOKUP(Audit!#REF!,$V$13:$AE$22,2,FALSE)&amp; IF(Audit!#REF!=10,Audit!#REF!&amp;Audit!#REF!,"")</f>
        <v>#REF!</v>
      </c>
      <c r="D336" s="17" t="e">
        <f>VLOOKUP(Audit!#REF!,$V$3:$AE$12,3,FALSE) &amp; VLOOKUP(Audit!#REF!,$V$13:$AE$22,3,FALSE) &amp;IF(Audit!#REF!=10,Audit!#REF!&amp;Audit!#REF!,"")</f>
        <v>#REF!</v>
      </c>
      <c r="E336" s="17" t="e">
        <f>VLOOKUP(Audit!#REF!,$V$3:$AE$12,4,FALSE)&amp; Audit!#REF! &amp; VLOOKUP(Audit!#REF!,$V$13:$AE$22,4,FALSE)&amp; IF(Audit!#REF!=10,Audit!#REF!&amp;Audit!#REF!,"")</f>
        <v>#REF!</v>
      </c>
      <c r="F336" s="17" t="e">
        <f>VLOOKUP(Audit!#REF!,$V$3:$AE$12,5,FALSE) &amp; VLOOKUP(Audit!#REF!,$V$13:$AE$22,5,FALSE)&amp; IF(Audit!#REF!=10,Audit!#REF!&amp;Audit!#REF!,"")</f>
        <v>#REF!</v>
      </c>
      <c r="G336" s="17" t="e">
        <f>VLOOKUP(Audit!#REF!,$V$3:$AE$12,6,FALSE) &amp; VLOOKUP(Audit!#REF!,$V$13:$AE$22,6,FALSE)&amp; IF(Audit!#REF!=10,Audit!#REF!&amp;Audit!#REF!,"")</f>
        <v>#REF!</v>
      </c>
      <c r="H336" s="17" t="e">
        <f>VLOOKUP(Audit!#REF!,$V$3:$AE$12,7,FALSE) &amp; VLOOKUP(Audit!#REF!,$V$13:$AE$22,7,FALSE)&amp;IF(Audit!#REF!=10,Audit!#REF!&amp;Audit!#REF!,"")</f>
        <v>#REF!</v>
      </c>
      <c r="I336" s="17" t="e">
        <f>VLOOKUP(Audit!#REF!,$V$3:$AE$12,8,FALSE) &amp; Audit!#REF! &amp; VLOOKUP(Audit!#REF!,$V$13:$AE$22,8,FALSE)&amp;IF(Audit!#REF!=10,Audit!#REF!&amp;Audit!#REF!,"")</f>
        <v>#REF!</v>
      </c>
      <c r="J336" s="17" t="e">
        <f>VLOOKUP(Audit!#REF!,$V$3:$AE$12,9,FALSE) &amp; VLOOKUP(Audit!#REF!,$V$13:$AE$22,9,FALSE) &amp; IF(Audit!#REF!=10,Audit!#REF!&amp;Audit!#REF!,"") &amp; IF(Audit!#REF!&lt;&gt;1,U336,"")</f>
        <v>#REF!</v>
      </c>
      <c r="K336" s="17" t="e">
        <f>VLOOKUP(Audit!#REF!,$V$3:$AE$12,10,FALSE) &amp; Audit!#REF! &amp; VLOOKUP(Audit!#REF!,$V$13:$AE$22,10,FALSE) &amp; IF(Audit!#REF!=10,Audit!#REF!&amp;Audit!#REF!,"") &amp; IF(Audit!#REF!&lt;&gt;1,U336,"")</f>
        <v>#REF!</v>
      </c>
      <c r="L336" s="10" t="e">
        <f>Audit!#REF!</f>
        <v>#REF!</v>
      </c>
      <c r="M336" s="10" t="e">
        <f t="shared" si="159"/>
        <v>#REF!</v>
      </c>
      <c r="N336" s="10" t="e">
        <f t="shared" si="160"/>
        <v>#REF!</v>
      </c>
      <c r="O336" s="10" t="e">
        <f t="shared" si="161"/>
        <v>#REF!</v>
      </c>
      <c r="P336" s="10" t="e">
        <f t="shared" si="162"/>
        <v>#REF!</v>
      </c>
      <c r="Q336" s="10" t="e">
        <f t="shared" si="163"/>
        <v>#REF!</v>
      </c>
      <c r="R336" s="10" t="e">
        <f t="shared" si="164"/>
        <v>#REF!</v>
      </c>
      <c r="S336" s="10" t="e">
        <f t="shared" si="165"/>
        <v>#REF!</v>
      </c>
      <c r="T336" s="10" t="e">
        <f t="shared" si="166"/>
        <v>#REF!</v>
      </c>
      <c r="U336" s="17" t="e">
        <f>IF(Audit!#REF!="","",VLOOKUP(Audit!#REF!,$W$26:$X$35,2,FALSE)) &amp; Audit!#REF! &amp; IF(Audit!#REF!="","",IF(Audit!#REF!&lt;=1.4,VLOOKUP(Audit!#REF!,$W$38:X381,2,FALSE),VLOOKUP(Audit!#REF!,$W$51:$X$61,2,FALSE))) &amp; IF(Audit!#REF!="","",VLOOKUP(Audit!#REF!,$Y$26:$Z$35,2,FALSE) &amp; Audit!#REF! &amp; IF(Audit!#REF!="","",IF(Audit!#REF!&lt;=1.4,VLOOKUP(Audit!#REF!,$Y$38:$Z$48,2,FALSE),VLOOKUP(Audit!#REF!,$Y$51:$Z$61,2,FALSE))))</f>
        <v>#REF!</v>
      </c>
      <c r="V336" s="21"/>
      <c r="AH336" s="49" t="e">
        <f>Audit!#REF!</f>
        <v>#REF!</v>
      </c>
      <c r="AI336" s="50" t="e">
        <f>VLOOKUP(Audit!#REF!,$V$3:$AE$12,2,FALSE)&amp; IF(Audit!#REF!=10,Audit!#REF!,"")</f>
        <v>#REF!</v>
      </c>
      <c r="AJ336" s="50" t="e">
        <f>VLOOKUP(Audit!#REF!,$V$13:$AE$22,2,FALSE)&amp; IF(Audit!#REF!=10,Audit!#REF!,"")</f>
        <v>#REF!</v>
      </c>
      <c r="AK336" s="47" t="e">
        <f t="shared" si="167"/>
        <v>#REF!</v>
      </c>
      <c r="AL336" s="50" t="e">
        <f>VLOOKUP(Audit!#REF!,$V$3:$AE$12,3,FALSE)&amp; IF(Audit!#REF!=10,Audit!#REF!,"")</f>
        <v>#REF!</v>
      </c>
      <c r="AM336" s="50" t="e">
        <f>VLOOKUP(Audit!#REF!,$V$13:$AE$22,3,FALSE)&amp; IF(Audit!#REF!=10,Audit!#REF!,"")</f>
        <v>#REF!</v>
      </c>
      <c r="AN336" s="47" t="e">
        <f t="shared" si="168"/>
        <v>#REF!</v>
      </c>
      <c r="AO336" s="50" t="e">
        <f>VLOOKUP(Audit!#REF!,$V$3:$AE$12,4,FALSE) &amp;  Audit!#REF! &amp; IF(Audit!#REF!=10,Audit!#REF!,"")</f>
        <v>#REF!</v>
      </c>
      <c r="AP336" s="50" t="e">
        <f>VLOOKUP(Audit!#REF!,$V$13:$AE$22,4,FALSE)&amp; IF(Audit!#REF!=10,Audit!#REF!,"")</f>
        <v>#REF!</v>
      </c>
      <c r="AQ336" s="47" t="e">
        <f t="shared" si="169"/>
        <v>#REF!</v>
      </c>
      <c r="AR336" s="50" t="e">
        <f>VLOOKUP(Audit!#REF!,$V$3:$AE$12,5,FALSE)&amp; IF(Audit!#REF!=10,Audit!#REF!,"")</f>
        <v>#REF!</v>
      </c>
      <c r="AS336" s="50" t="e">
        <f>VLOOKUP(Audit!#REF!,$V$13:$AE$22,5,FALSE)&amp; IF(Audit!#REF!=10,Audit!#REF!,"")</f>
        <v>#REF!</v>
      </c>
      <c r="AT336" s="47" t="e">
        <f t="shared" si="170"/>
        <v>#REF!</v>
      </c>
      <c r="AU336" s="50" t="e">
        <f>VLOOKUP(Audit!#REF!,$V$3:$AE$12,6,FALSE)&amp; IF(Audit!#REF!=10,Audit!#REF!,"")</f>
        <v>#REF!</v>
      </c>
      <c r="AV336" s="50" t="e">
        <f>VLOOKUP(Audit!#REF!,$V$13:$AE$22,6,FALSE)&amp; IF(Audit!#REF!=10,Audit!#REF!,"")</f>
        <v>#REF!</v>
      </c>
      <c r="AW336" s="47" t="e">
        <f t="shared" si="171"/>
        <v>#REF!</v>
      </c>
      <c r="AX336" s="50" t="e">
        <f>VLOOKUP(Audit!#REF!,$V$3:$AE$12,7,FALSE)&amp; IF(Audit!#REF!=10,Audit!#REF!,"")</f>
        <v>#REF!</v>
      </c>
      <c r="AY336" s="50" t="e">
        <f>VLOOKUP(Audit!#REF!,$V$13:$AE$22,7,FALSE) &amp; IF(Audit!#REF!=10,Audit!#REF!,"")</f>
        <v>#REF!</v>
      </c>
      <c r="AZ336" s="47" t="e">
        <f t="shared" si="172"/>
        <v>#REF!</v>
      </c>
      <c r="BA336" s="50" t="e">
        <f>VLOOKUP(Audit!#REF!,$V$3:$AE$12,8,FALSE)&amp; Audit!#REF! &amp; IF(Audit!#REF!=10,Audit!#REF!,"")</f>
        <v>#REF!</v>
      </c>
      <c r="BB336" s="50" t="e">
        <f>VLOOKUP(Audit!#REF!,$V$13:$AE$22,8,FALSE) &amp; IF(Audit!#REF!=10,Audit!#REF!,"")</f>
        <v>#REF!</v>
      </c>
      <c r="BC336" s="47" t="e">
        <f t="shared" si="173"/>
        <v>#REF!</v>
      </c>
      <c r="BD336" s="50" t="e">
        <f>VLOOKUP(Audit!#REF!,$V$3:$AE$12,9,FALSE)&amp; IF(Audit!#REF!=10,Audit!#REF!,"")</f>
        <v>#REF!</v>
      </c>
      <c r="BE336" s="50" t="e">
        <f>VLOOKUP(Audit!#REF!,$V$13:$AE$22,9,FALSE) &amp; IF(Audit!#REF!=10,Audit!#REF!,"") &amp; IF(Audit!#REF!&lt;&gt;1,U336,"")</f>
        <v>#REF!</v>
      </c>
      <c r="BF336" s="47" t="e">
        <f t="shared" si="174"/>
        <v>#REF!</v>
      </c>
      <c r="BG336" s="50" t="e">
        <f>VLOOKUP(Audit!#REF!,$V$3:$AE$12,10,FALSE) &amp; Audit!#REF! &amp; IF(Audit!#REF!=10,Audit!#REF!,"")</f>
        <v>#REF!</v>
      </c>
      <c r="BH336" s="50" t="e">
        <f>VLOOKUP(Audit!#REF!,$V$13:$AE$22,10,FALSE) &amp; IF(Audit!#REF!=10,Audit!#REF!,"") &amp; IF(Audit!#REF!&lt;&gt;1,U336,"")</f>
        <v>#REF!</v>
      </c>
      <c r="BI336" s="47" t="e">
        <f t="shared" si="175"/>
        <v>#REF!</v>
      </c>
      <c r="BJ336" s="48" t="str">
        <f t="shared" si="176"/>
        <v/>
      </c>
      <c r="BK336" s="48" t="str">
        <f t="shared" si="177"/>
        <v/>
      </c>
      <c r="BL336" s="48" t="str">
        <f t="shared" si="178"/>
        <v/>
      </c>
      <c r="BM336" s="48" t="str">
        <f t="shared" si="179"/>
        <v/>
      </c>
      <c r="BN336" s="48" t="str">
        <f t="shared" si="180"/>
        <v/>
      </c>
      <c r="BO336" s="48" t="str">
        <f t="shared" si="181"/>
        <v/>
      </c>
      <c r="BP336" s="48" t="str">
        <f t="shared" si="182"/>
        <v/>
      </c>
      <c r="BQ336" s="48" t="str">
        <f t="shared" si="183"/>
        <v/>
      </c>
      <c r="BR336" s="48" t="str">
        <f t="shared" si="184"/>
        <v/>
      </c>
      <c r="BS336" s="48" t="str">
        <f t="shared" si="185"/>
        <v/>
      </c>
      <c r="BT336" s="48" t="str">
        <f t="shared" si="186"/>
        <v/>
      </c>
      <c r="BU336" s="48" t="str">
        <f t="shared" si="187"/>
        <v/>
      </c>
    </row>
    <row r="337" spans="1:73">
      <c r="A337" s="10" t="e">
        <f>Audit!#REF!</f>
        <v>#REF!</v>
      </c>
      <c r="B337" s="10" t="e">
        <f t="shared" si="188"/>
        <v>#REF!</v>
      </c>
      <c r="C337" s="17" t="e">
        <f>VLOOKUP(Audit!#REF!,$V$3:$AE$12,2,FALSE) &amp; VLOOKUP(Audit!#REF!,$V$13:$AE$22,2,FALSE)&amp; IF(Audit!#REF!=10,Audit!#REF!&amp;Audit!#REF!,"")</f>
        <v>#REF!</v>
      </c>
      <c r="D337" s="17" t="e">
        <f>VLOOKUP(Audit!#REF!,$V$3:$AE$12,3,FALSE) &amp; VLOOKUP(Audit!#REF!,$V$13:$AE$22,3,FALSE) &amp;IF(Audit!#REF!=10,Audit!#REF!&amp;Audit!#REF!,"")</f>
        <v>#REF!</v>
      </c>
      <c r="E337" s="17" t="e">
        <f>VLOOKUP(Audit!#REF!,$V$3:$AE$12,4,FALSE)&amp; Audit!#REF! &amp; VLOOKUP(Audit!#REF!,$V$13:$AE$22,4,FALSE)&amp; IF(Audit!#REF!=10,Audit!#REF!&amp;Audit!#REF!,"")</f>
        <v>#REF!</v>
      </c>
      <c r="F337" s="17" t="e">
        <f>VLOOKUP(Audit!#REF!,$V$3:$AE$12,5,FALSE) &amp; VLOOKUP(Audit!#REF!,$V$13:$AE$22,5,FALSE)&amp; IF(Audit!#REF!=10,Audit!#REF!&amp;Audit!#REF!,"")</f>
        <v>#REF!</v>
      </c>
      <c r="G337" s="17" t="e">
        <f>VLOOKUP(Audit!#REF!,$V$3:$AE$12,6,FALSE) &amp; VLOOKUP(Audit!#REF!,$V$13:$AE$22,6,FALSE)&amp; IF(Audit!#REF!=10,Audit!#REF!&amp;Audit!#REF!,"")</f>
        <v>#REF!</v>
      </c>
      <c r="H337" s="17" t="e">
        <f>VLOOKUP(Audit!#REF!,$V$3:$AE$12,7,FALSE) &amp; VLOOKUP(Audit!#REF!,$V$13:$AE$22,7,FALSE)&amp;IF(Audit!#REF!=10,Audit!#REF!&amp;Audit!#REF!,"")</f>
        <v>#REF!</v>
      </c>
      <c r="I337" s="17" t="e">
        <f>VLOOKUP(Audit!#REF!,$V$3:$AE$12,8,FALSE) &amp; Audit!#REF! &amp; VLOOKUP(Audit!#REF!,$V$13:$AE$22,8,FALSE)&amp;IF(Audit!#REF!=10,Audit!#REF!&amp;Audit!#REF!,"")</f>
        <v>#REF!</v>
      </c>
      <c r="J337" s="17" t="e">
        <f>VLOOKUP(Audit!#REF!,$V$3:$AE$12,9,FALSE) &amp; VLOOKUP(Audit!#REF!,$V$13:$AE$22,9,FALSE) &amp; IF(Audit!#REF!=10,Audit!#REF!&amp;Audit!#REF!,"") &amp; IF(Audit!#REF!&lt;&gt;1,U337,"")</f>
        <v>#REF!</v>
      </c>
      <c r="K337" s="17" t="e">
        <f>VLOOKUP(Audit!#REF!,$V$3:$AE$12,10,FALSE) &amp; Audit!#REF! &amp; VLOOKUP(Audit!#REF!,$V$13:$AE$22,10,FALSE) &amp; IF(Audit!#REF!=10,Audit!#REF!&amp;Audit!#REF!,"") &amp; IF(Audit!#REF!&lt;&gt;1,U337,"")</f>
        <v>#REF!</v>
      </c>
      <c r="L337" s="10" t="e">
        <f>Audit!#REF!</f>
        <v>#REF!</v>
      </c>
      <c r="M337" s="10" t="e">
        <f t="shared" si="159"/>
        <v>#REF!</v>
      </c>
      <c r="N337" s="10" t="e">
        <f t="shared" si="160"/>
        <v>#REF!</v>
      </c>
      <c r="O337" s="10" t="e">
        <f t="shared" si="161"/>
        <v>#REF!</v>
      </c>
      <c r="P337" s="10" t="e">
        <f t="shared" si="162"/>
        <v>#REF!</v>
      </c>
      <c r="Q337" s="10" t="e">
        <f t="shared" si="163"/>
        <v>#REF!</v>
      </c>
      <c r="R337" s="10" t="e">
        <f t="shared" si="164"/>
        <v>#REF!</v>
      </c>
      <c r="S337" s="10" t="e">
        <f t="shared" si="165"/>
        <v>#REF!</v>
      </c>
      <c r="T337" s="10" t="e">
        <f t="shared" si="166"/>
        <v>#REF!</v>
      </c>
      <c r="U337" s="17" t="e">
        <f>IF(Audit!#REF!="","",VLOOKUP(Audit!#REF!,$W$26:$X$35,2,FALSE)) &amp; Audit!#REF! &amp; IF(Audit!#REF!="","",IF(Audit!#REF!&lt;=1.4,VLOOKUP(Audit!#REF!,$W$38:X382,2,FALSE),VLOOKUP(Audit!#REF!,$W$51:$X$61,2,FALSE))) &amp; IF(Audit!#REF!="","",VLOOKUP(Audit!#REF!,$Y$26:$Z$35,2,FALSE) &amp; Audit!#REF! &amp; IF(Audit!#REF!="","",IF(Audit!#REF!&lt;=1.4,VLOOKUP(Audit!#REF!,$Y$38:$Z$48,2,FALSE),VLOOKUP(Audit!#REF!,$Y$51:$Z$61,2,FALSE))))</f>
        <v>#REF!</v>
      </c>
      <c r="V337" s="21"/>
      <c r="AH337" s="49" t="e">
        <f>Audit!#REF!</f>
        <v>#REF!</v>
      </c>
      <c r="AI337" s="50" t="e">
        <f>VLOOKUP(Audit!#REF!,$V$3:$AE$12,2,FALSE)&amp; IF(Audit!#REF!=10,Audit!#REF!,"")</f>
        <v>#REF!</v>
      </c>
      <c r="AJ337" s="50" t="e">
        <f>VLOOKUP(Audit!#REF!,$V$13:$AE$22,2,FALSE)&amp; IF(Audit!#REF!=10,Audit!#REF!,"")</f>
        <v>#REF!</v>
      </c>
      <c r="AK337" s="47" t="e">
        <f t="shared" si="167"/>
        <v>#REF!</v>
      </c>
      <c r="AL337" s="50" t="e">
        <f>VLOOKUP(Audit!#REF!,$V$3:$AE$12,3,FALSE)&amp; IF(Audit!#REF!=10,Audit!#REF!,"")</f>
        <v>#REF!</v>
      </c>
      <c r="AM337" s="50" t="e">
        <f>VLOOKUP(Audit!#REF!,$V$13:$AE$22,3,FALSE)&amp; IF(Audit!#REF!=10,Audit!#REF!,"")</f>
        <v>#REF!</v>
      </c>
      <c r="AN337" s="47" t="e">
        <f t="shared" si="168"/>
        <v>#REF!</v>
      </c>
      <c r="AO337" s="50" t="e">
        <f>VLOOKUP(Audit!#REF!,$V$3:$AE$12,4,FALSE) &amp;  Audit!#REF! &amp; IF(Audit!#REF!=10,Audit!#REF!,"")</f>
        <v>#REF!</v>
      </c>
      <c r="AP337" s="50" t="e">
        <f>VLOOKUP(Audit!#REF!,$V$13:$AE$22,4,FALSE)&amp; IF(Audit!#REF!=10,Audit!#REF!,"")</f>
        <v>#REF!</v>
      </c>
      <c r="AQ337" s="47" t="e">
        <f t="shared" si="169"/>
        <v>#REF!</v>
      </c>
      <c r="AR337" s="50" t="e">
        <f>VLOOKUP(Audit!#REF!,$V$3:$AE$12,5,FALSE)&amp; IF(Audit!#REF!=10,Audit!#REF!,"")</f>
        <v>#REF!</v>
      </c>
      <c r="AS337" s="50" t="e">
        <f>VLOOKUP(Audit!#REF!,$V$13:$AE$22,5,FALSE)&amp; IF(Audit!#REF!=10,Audit!#REF!,"")</f>
        <v>#REF!</v>
      </c>
      <c r="AT337" s="47" t="e">
        <f t="shared" si="170"/>
        <v>#REF!</v>
      </c>
      <c r="AU337" s="50" t="e">
        <f>VLOOKUP(Audit!#REF!,$V$3:$AE$12,6,FALSE)&amp; IF(Audit!#REF!=10,Audit!#REF!,"")</f>
        <v>#REF!</v>
      </c>
      <c r="AV337" s="50" t="e">
        <f>VLOOKUP(Audit!#REF!,$V$13:$AE$22,6,FALSE)&amp; IF(Audit!#REF!=10,Audit!#REF!,"")</f>
        <v>#REF!</v>
      </c>
      <c r="AW337" s="47" t="e">
        <f t="shared" si="171"/>
        <v>#REF!</v>
      </c>
      <c r="AX337" s="50" t="e">
        <f>VLOOKUP(Audit!#REF!,$V$3:$AE$12,7,FALSE)&amp; IF(Audit!#REF!=10,Audit!#REF!,"")</f>
        <v>#REF!</v>
      </c>
      <c r="AY337" s="50" t="e">
        <f>VLOOKUP(Audit!#REF!,$V$13:$AE$22,7,FALSE) &amp; IF(Audit!#REF!=10,Audit!#REF!,"")</f>
        <v>#REF!</v>
      </c>
      <c r="AZ337" s="47" t="e">
        <f t="shared" si="172"/>
        <v>#REF!</v>
      </c>
      <c r="BA337" s="50" t="e">
        <f>VLOOKUP(Audit!#REF!,$V$3:$AE$12,8,FALSE)&amp; Audit!#REF! &amp; IF(Audit!#REF!=10,Audit!#REF!,"")</f>
        <v>#REF!</v>
      </c>
      <c r="BB337" s="50" t="e">
        <f>VLOOKUP(Audit!#REF!,$V$13:$AE$22,8,FALSE) &amp; IF(Audit!#REF!=10,Audit!#REF!,"")</f>
        <v>#REF!</v>
      </c>
      <c r="BC337" s="47" t="e">
        <f t="shared" si="173"/>
        <v>#REF!</v>
      </c>
      <c r="BD337" s="50" t="e">
        <f>VLOOKUP(Audit!#REF!,$V$3:$AE$12,9,FALSE)&amp; IF(Audit!#REF!=10,Audit!#REF!,"")</f>
        <v>#REF!</v>
      </c>
      <c r="BE337" s="50" t="e">
        <f>VLOOKUP(Audit!#REF!,$V$13:$AE$22,9,FALSE) &amp; IF(Audit!#REF!=10,Audit!#REF!,"") &amp; IF(Audit!#REF!&lt;&gt;1,U337,"")</f>
        <v>#REF!</v>
      </c>
      <c r="BF337" s="47" t="e">
        <f t="shared" si="174"/>
        <v>#REF!</v>
      </c>
      <c r="BG337" s="50" t="e">
        <f>VLOOKUP(Audit!#REF!,$V$3:$AE$12,10,FALSE) &amp; Audit!#REF! &amp; IF(Audit!#REF!=10,Audit!#REF!,"")</f>
        <v>#REF!</v>
      </c>
      <c r="BH337" s="50" t="e">
        <f>VLOOKUP(Audit!#REF!,$V$13:$AE$22,10,FALSE) &amp; IF(Audit!#REF!=10,Audit!#REF!,"") &amp; IF(Audit!#REF!&lt;&gt;1,U337,"")</f>
        <v>#REF!</v>
      </c>
      <c r="BI337" s="47" t="e">
        <f t="shared" si="175"/>
        <v>#REF!</v>
      </c>
      <c r="BJ337" s="48" t="str">
        <f t="shared" si="176"/>
        <v/>
      </c>
      <c r="BK337" s="48" t="str">
        <f t="shared" si="177"/>
        <v/>
      </c>
      <c r="BL337" s="48" t="str">
        <f t="shared" si="178"/>
        <v/>
      </c>
      <c r="BM337" s="48" t="str">
        <f t="shared" si="179"/>
        <v/>
      </c>
      <c r="BN337" s="48" t="str">
        <f t="shared" si="180"/>
        <v/>
      </c>
      <c r="BO337" s="48" t="str">
        <f t="shared" si="181"/>
        <v/>
      </c>
      <c r="BP337" s="48" t="str">
        <f t="shared" si="182"/>
        <v/>
      </c>
      <c r="BQ337" s="48" t="str">
        <f t="shared" si="183"/>
        <v/>
      </c>
      <c r="BR337" s="48" t="str">
        <f t="shared" si="184"/>
        <v/>
      </c>
      <c r="BS337" s="48" t="str">
        <f t="shared" si="185"/>
        <v/>
      </c>
      <c r="BT337" s="48" t="str">
        <f t="shared" si="186"/>
        <v/>
      </c>
      <c r="BU337" s="48" t="str">
        <f t="shared" si="187"/>
        <v/>
      </c>
    </row>
    <row r="338" spans="1:73">
      <c r="A338" s="10" t="e">
        <f>Audit!#REF!</f>
        <v>#REF!</v>
      </c>
      <c r="B338" s="10" t="e">
        <f t="shared" si="188"/>
        <v>#REF!</v>
      </c>
      <c r="C338" s="17" t="e">
        <f>VLOOKUP(Audit!#REF!,$V$3:$AE$12,2,FALSE) &amp; VLOOKUP(Audit!#REF!,$V$13:$AE$22,2,FALSE)&amp; IF(Audit!#REF!=10,Audit!#REF!&amp;Audit!#REF!,"")</f>
        <v>#REF!</v>
      </c>
      <c r="D338" s="17" t="e">
        <f>VLOOKUP(Audit!#REF!,$V$3:$AE$12,3,FALSE) &amp; VLOOKUP(Audit!#REF!,$V$13:$AE$22,3,FALSE) &amp;IF(Audit!#REF!=10,Audit!#REF!&amp;Audit!#REF!,"")</f>
        <v>#REF!</v>
      </c>
      <c r="E338" s="17" t="e">
        <f>VLOOKUP(Audit!#REF!,$V$3:$AE$12,4,FALSE)&amp; Audit!#REF! &amp; VLOOKUP(Audit!#REF!,$V$13:$AE$22,4,FALSE)&amp; IF(Audit!#REF!=10,Audit!#REF!&amp;Audit!#REF!,"")</f>
        <v>#REF!</v>
      </c>
      <c r="F338" s="17" t="e">
        <f>VLOOKUP(Audit!#REF!,$V$3:$AE$12,5,FALSE) &amp; VLOOKUP(Audit!#REF!,$V$13:$AE$22,5,FALSE)&amp; IF(Audit!#REF!=10,Audit!#REF!&amp;Audit!#REF!,"")</f>
        <v>#REF!</v>
      </c>
      <c r="G338" s="17" t="e">
        <f>VLOOKUP(Audit!#REF!,$V$3:$AE$12,6,FALSE) &amp; VLOOKUP(Audit!#REF!,$V$13:$AE$22,6,FALSE)&amp; IF(Audit!#REF!=10,Audit!#REF!&amp;Audit!#REF!,"")</f>
        <v>#REF!</v>
      </c>
      <c r="H338" s="17" t="e">
        <f>VLOOKUP(Audit!#REF!,$V$3:$AE$12,7,FALSE) &amp; VLOOKUP(Audit!#REF!,$V$13:$AE$22,7,FALSE)&amp;IF(Audit!#REF!=10,Audit!#REF!&amp;Audit!#REF!,"")</f>
        <v>#REF!</v>
      </c>
      <c r="I338" s="17" t="e">
        <f>VLOOKUP(Audit!#REF!,$V$3:$AE$12,8,FALSE) &amp; Audit!#REF! &amp; VLOOKUP(Audit!#REF!,$V$13:$AE$22,8,FALSE)&amp;IF(Audit!#REF!=10,Audit!#REF!&amp;Audit!#REF!,"")</f>
        <v>#REF!</v>
      </c>
      <c r="J338" s="17" t="e">
        <f>VLOOKUP(Audit!#REF!,$V$3:$AE$12,9,FALSE) &amp; VLOOKUP(Audit!#REF!,$V$13:$AE$22,9,FALSE) &amp; IF(Audit!#REF!=10,Audit!#REF!&amp;Audit!#REF!,"") &amp; IF(Audit!#REF!&lt;&gt;1,U338,"")</f>
        <v>#REF!</v>
      </c>
      <c r="K338" s="17" t="e">
        <f>VLOOKUP(Audit!#REF!,$V$3:$AE$12,10,FALSE) &amp; Audit!#REF! &amp; VLOOKUP(Audit!#REF!,$V$13:$AE$22,10,FALSE) &amp; IF(Audit!#REF!=10,Audit!#REF!&amp;Audit!#REF!,"") &amp; IF(Audit!#REF!&lt;&gt;1,U338,"")</f>
        <v>#REF!</v>
      </c>
      <c r="L338" s="10" t="e">
        <f>Audit!#REF!</f>
        <v>#REF!</v>
      </c>
      <c r="M338" s="10" t="e">
        <f t="shared" si="159"/>
        <v>#REF!</v>
      </c>
      <c r="N338" s="10" t="e">
        <f t="shared" si="160"/>
        <v>#REF!</v>
      </c>
      <c r="O338" s="10" t="e">
        <f t="shared" si="161"/>
        <v>#REF!</v>
      </c>
      <c r="P338" s="10" t="e">
        <f t="shared" si="162"/>
        <v>#REF!</v>
      </c>
      <c r="Q338" s="10" t="e">
        <f t="shared" si="163"/>
        <v>#REF!</v>
      </c>
      <c r="R338" s="10" t="e">
        <f t="shared" si="164"/>
        <v>#REF!</v>
      </c>
      <c r="S338" s="10" t="e">
        <f t="shared" si="165"/>
        <v>#REF!</v>
      </c>
      <c r="T338" s="10" t="e">
        <f t="shared" si="166"/>
        <v>#REF!</v>
      </c>
      <c r="U338" s="17" t="e">
        <f>IF(Audit!#REF!="","",VLOOKUP(Audit!#REF!,$W$26:$X$35,2,FALSE)) &amp; Audit!#REF! &amp; IF(Audit!#REF!="","",IF(Audit!#REF!&lt;=1.4,VLOOKUP(Audit!#REF!,$W$38:X383,2,FALSE),VLOOKUP(Audit!#REF!,$W$51:$X$61,2,FALSE))) &amp; IF(Audit!#REF!="","",VLOOKUP(Audit!#REF!,$Y$26:$Z$35,2,FALSE) &amp; Audit!#REF! &amp; IF(Audit!#REF!="","",IF(Audit!#REF!&lt;=1.4,VLOOKUP(Audit!#REF!,$Y$38:$Z$48,2,FALSE),VLOOKUP(Audit!#REF!,$Y$51:$Z$61,2,FALSE))))</f>
        <v>#REF!</v>
      </c>
      <c r="V338" s="21"/>
      <c r="AH338" s="49" t="e">
        <f>Audit!#REF!</f>
        <v>#REF!</v>
      </c>
      <c r="AI338" s="50" t="e">
        <f>VLOOKUP(Audit!#REF!,$V$3:$AE$12,2,FALSE)&amp; IF(Audit!#REF!=10,Audit!#REF!,"")</f>
        <v>#REF!</v>
      </c>
      <c r="AJ338" s="50" t="e">
        <f>VLOOKUP(Audit!#REF!,$V$13:$AE$22,2,FALSE)&amp; IF(Audit!#REF!=10,Audit!#REF!,"")</f>
        <v>#REF!</v>
      </c>
      <c r="AK338" s="47" t="e">
        <f t="shared" si="167"/>
        <v>#REF!</v>
      </c>
      <c r="AL338" s="50" t="e">
        <f>VLOOKUP(Audit!#REF!,$V$3:$AE$12,3,FALSE)&amp; IF(Audit!#REF!=10,Audit!#REF!,"")</f>
        <v>#REF!</v>
      </c>
      <c r="AM338" s="50" t="e">
        <f>VLOOKUP(Audit!#REF!,$V$13:$AE$22,3,FALSE)&amp; IF(Audit!#REF!=10,Audit!#REF!,"")</f>
        <v>#REF!</v>
      </c>
      <c r="AN338" s="47" t="e">
        <f t="shared" si="168"/>
        <v>#REF!</v>
      </c>
      <c r="AO338" s="50" t="e">
        <f>VLOOKUP(Audit!#REF!,$V$3:$AE$12,4,FALSE) &amp;  Audit!#REF! &amp; IF(Audit!#REF!=10,Audit!#REF!,"")</f>
        <v>#REF!</v>
      </c>
      <c r="AP338" s="50" t="e">
        <f>VLOOKUP(Audit!#REF!,$V$13:$AE$22,4,FALSE)&amp; IF(Audit!#REF!=10,Audit!#REF!,"")</f>
        <v>#REF!</v>
      </c>
      <c r="AQ338" s="47" t="e">
        <f t="shared" si="169"/>
        <v>#REF!</v>
      </c>
      <c r="AR338" s="50" t="e">
        <f>VLOOKUP(Audit!#REF!,$V$3:$AE$12,5,FALSE)&amp; IF(Audit!#REF!=10,Audit!#REF!,"")</f>
        <v>#REF!</v>
      </c>
      <c r="AS338" s="50" t="e">
        <f>VLOOKUP(Audit!#REF!,$V$13:$AE$22,5,FALSE)&amp; IF(Audit!#REF!=10,Audit!#REF!,"")</f>
        <v>#REF!</v>
      </c>
      <c r="AT338" s="47" t="e">
        <f t="shared" si="170"/>
        <v>#REF!</v>
      </c>
      <c r="AU338" s="50" t="e">
        <f>VLOOKUP(Audit!#REF!,$V$3:$AE$12,6,FALSE)&amp; IF(Audit!#REF!=10,Audit!#REF!,"")</f>
        <v>#REF!</v>
      </c>
      <c r="AV338" s="50" t="e">
        <f>VLOOKUP(Audit!#REF!,$V$13:$AE$22,6,FALSE)&amp; IF(Audit!#REF!=10,Audit!#REF!,"")</f>
        <v>#REF!</v>
      </c>
      <c r="AW338" s="47" t="e">
        <f t="shared" si="171"/>
        <v>#REF!</v>
      </c>
      <c r="AX338" s="50" t="e">
        <f>VLOOKUP(Audit!#REF!,$V$3:$AE$12,7,FALSE)&amp; IF(Audit!#REF!=10,Audit!#REF!,"")</f>
        <v>#REF!</v>
      </c>
      <c r="AY338" s="50" t="e">
        <f>VLOOKUP(Audit!#REF!,$V$13:$AE$22,7,FALSE) &amp; IF(Audit!#REF!=10,Audit!#REF!,"")</f>
        <v>#REF!</v>
      </c>
      <c r="AZ338" s="47" t="e">
        <f t="shared" si="172"/>
        <v>#REF!</v>
      </c>
      <c r="BA338" s="50" t="e">
        <f>VLOOKUP(Audit!#REF!,$V$3:$AE$12,8,FALSE)&amp; Audit!#REF! &amp; IF(Audit!#REF!=10,Audit!#REF!,"")</f>
        <v>#REF!</v>
      </c>
      <c r="BB338" s="50" t="e">
        <f>VLOOKUP(Audit!#REF!,$V$13:$AE$22,8,FALSE) &amp; IF(Audit!#REF!=10,Audit!#REF!,"")</f>
        <v>#REF!</v>
      </c>
      <c r="BC338" s="47" t="e">
        <f t="shared" si="173"/>
        <v>#REF!</v>
      </c>
      <c r="BD338" s="50" t="e">
        <f>VLOOKUP(Audit!#REF!,$V$3:$AE$12,9,FALSE)&amp; IF(Audit!#REF!=10,Audit!#REF!,"")</f>
        <v>#REF!</v>
      </c>
      <c r="BE338" s="50" t="e">
        <f>VLOOKUP(Audit!#REF!,$V$13:$AE$22,9,FALSE) &amp; IF(Audit!#REF!=10,Audit!#REF!,"") &amp; IF(Audit!#REF!&lt;&gt;1,U338,"")</f>
        <v>#REF!</v>
      </c>
      <c r="BF338" s="47" t="e">
        <f t="shared" si="174"/>
        <v>#REF!</v>
      </c>
      <c r="BG338" s="50" t="e">
        <f>VLOOKUP(Audit!#REF!,$V$3:$AE$12,10,FALSE) &amp; Audit!#REF! &amp; IF(Audit!#REF!=10,Audit!#REF!,"")</f>
        <v>#REF!</v>
      </c>
      <c r="BH338" s="50" t="e">
        <f>VLOOKUP(Audit!#REF!,$V$13:$AE$22,10,FALSE) &amp; IF(Audit!#REF!=10,Audit!#REF!,"") &amp; IF(Audit!#REF!&lt;&gt;1,U338,"")</f>
        <v>#REF!</v>
      </c>
      <c r="BI338" s="47" t="e">
        <f t="shared" si="175"/>
        <v>#REF!</v>
      </c>
      <c r="BJ338" s="48" t="str">
        <f t="shared" si="176"/>
        <v/>
      </c>
      <c r="BK338" s="48" t="str">
        <f t="shared" si="177"/>
        <v/>
      </c>
      <c r="BL338" s="48" t="str">
        <f t="shared" si="178"/>
        <v/>
      </c>
      <c r="BM338" s="48" t="str">
        <f t="shared" si="179"/>
        <v/>
      </c>
      <c r="BN338" s="48" t="str">
        <f t="shared" si="180"/>
        <v/>
      </c>
      <c r="BO338" s="48" t="str">
        <f t="shared" si="181"/>
        <v/>
      </c>
      <c r="BP338" s="48" t="str">
        <f t="shared" si="182"/>
        <v/>
      </c>
      <c r="BQ338" s="48" t="str">
        <f t="shared" si="183"/>
        <v/>
      </c>
      <c r="BR338" s="48" t="str">
        <f t="shared" si="184"/>
        <v/>
      </c>
      <c r="BS338" s="48" t="str">
        <f t="shared" si="185"/>
        <v/>
      </c>
      <c r="BT338" s="48" t="str">
        <f t="shared" si="186"/>
        <v/>
      </c>
      <c r="BU338" s="48" t="str">
        <f t="shared" si="187"/>
        <v/>
      </c>
    </row>
    <row r="339" spans="1:73">
      <c r="A339" s="10" t="e">
        <f>Audit!#REF!</f>
        <v>#REF!</v>
      </c>
      <c r="B339" s="10" t="e">
        <f t="shared" si="188"/>
        <v>#REF!</v>
      </c>
      <c r="C339" s="17" t="e">
        <f>VLOOKUP(Audit!#REF!,$V$3:$AE$12,2,FALSE) &amp; VLOOKUP(Audit!#REF!,$V$13:$AE$22,2,FALSE)&amp; IF(Audit!#REF!=10,Audit!#REF!&amp;Audit!#REF!,"")</f>
        <v>#REF!</v>
      </c>
      <c r="D339" s="17" t="e">
        <f>VLOOKUP(Audit!#REF!,$V$3:$AE$12,3,FALSE) &amp; VLOOKUP(Audit!#REF!,$V$13:$AE$22,3,FALSE) &amp;IF(Audit!#REF!=10,Audit!#REF!&amp;Audit!#REF!,"")</f>
        <v>#REF!</v>
      </c>
      <c r="E339" s="17" t="e">
        <f>VLOOKUP(Audit!#REF!,$V$3:$AE$12,4,FALSE)&amp; Audit!#REF! &amp; VLOOKUP(Audit!#REF!,$V$13:$AE$22,4,FALSE)&amp; IF(Audit!#REF!=10,Audit!#REF!&amp;Audit!#REF!,"")</f>
        <v>#REF!</v>
      </c>
      <c r="F339" s="17" t="e">
        <f>VLOOKUP(Audit!#REF!,$V$3:$AE$12,5,FALSE) &amp; VLOOKUP(Audit!#REF!,$V$13:$AE$22,5,FALSE)&amp; IF(Audit!#REF!=10,Audit!#REF!&amp;Audit!#REF!,"")</f>
        <v>#REF!</v>
      </c>
      <c r="G339" s="17" t="e">
        <f>VLOOKUP(Audit!#REF!,$V$3:$AE$12,6,FALSE) &amp; VLOOKUP(Audit!#REF!,$V$13:$AE$22,6,FALSE)&amp; IF(Audit!#REF!=10,Audit!#REF!&amp;Audit!#REF!,"")</f>
        <v>#REF!</v>
      </c>
      <c r="H339" s="17" t="e">
        <f>VLOOKUP(Audit!#REF!,$V$3:$AE$12,7,FALSE) &amp; VLOOKUP(Audit!#REF!,$V$13:$AE$22,7,FALSE)&amp;IF(Audit!#REF!=10,Audit!#REF!&amp;Audit!#REF!,"")</f>
        <v>#REF!</v>
      </c>
      <c r="I339" s="17" t="e">
        <f>VLOOKUP(Audit!#REF!,$V$3:$AE$12,8,FALSE) &amp; Audit!#REF! &amp; VLOOKUP(Audit!#REF!,$V$13:$AE$22,8,FALSE)&amp;IF(Audit!#REF!=10,Audit!#REF!&amp;Audit!#REF!,"")</f>
        <v>#REF!</v>
      </c>
      <c r="J339" s="17" t="e">
        <f>VLOOKUP(Audit!#REF!,$V$3:$AE$12,9,FALSE) &amp; VLOOKUP(Audit!#REF!,$V$13:$AE$22,9,FALSE) &amp; IF(Audit!#REF!=10,Audit!#REF!&amp;Audit!#REF!,"") &amp; IF(Audit!#REF!&lt;&gt;1,U339,"")</f>
        <v>#REF!</v>
      </c>
      <c r="K339" s="17" t="e">
        <f>VLOOKUP(Audit!#REF!,$V$3:$AE$12,10,FALSE) &amp; Audit!#REF! &amp; VLOOKUP(Audit!#REF!,$V$13:$AE$22,10,FALSE) &amp; IF(Audit!#REF!=10,Audit!#REF!&amp;Audit!#REF!,"") &amp; IF(Audit!#REF!&lt;&gt;1,U339,"")</f>
        <v>#REF!</v>
      </c>
      <c r="L339" s="10" t="e">
        <f>Audit!#REF!</f>
        <v>#REF!</v>
      </c>
      <c r="M339" s="10" t="e">
        <f t="shared" si="159"/>
        <v>#REF!</v>
      </c>
      <c r="N339" s="10" t="e">
        <f t="shared" si="160"/>
        <v>#REF!</v>
      </c>
      <c r="O339" s="10" t="e">
        <f t="shared" si="161"/>
        <v>#REF!</v>
      </c>
      <c r="P339" s="10" t="e">
        <f t="shared" si="162"/>
        <v>#REF!</v>
      </c>
      <c r="Q339" s="10" t="e">
        <f t="shared" si="163"/>
        <v>#REF!</v>
      </c>
      <c r="R339" s="10" t="e">
        <f t="shared" si="164"/>
        <v>#REF!</v>
      </c>
      <c r="S339" s="10" t="e">
        <f t="shared" si="165"/>
        <v>#REF!</v>
      </c>
      <c r="T339" s="10" t="e">
        <f t="shared" si="166"/>
        <v>#REF!</v>
      </c>
      <c r="U339" s="17" t="e">
        <f>IF(Audit!#REF!="","",VLOOKUP(Audit!#REF!,$W$26:$X$35,2,FALSE)) &amp; Audit!#REF! &amp; IF(Audit!#REF!="","",IF(Audit!#REF!&lt;=1.4,VLOOKUP(Audit!#REF!,$W$38:X384,2,FALSE),VLOOKUP(Audit!#REF!,$W$51:$X$61,2,FALSE))) &amp; IF(Audit!#REF!="","",VLOOKUP(Audit!#REF!,$Y$26:$Z$35,2,FALSE) &amp; Audit!#REF! &amp; IF(Audit!#REF!="","",IF(Audit!#REF!&lt;=1.4,VLOOKUP(Audit!#REF!,$Y$38:$Z$48,2,FALSE),VLOOKUP(Audit!#REF!,$Y$51:$Z$61,2,FALSE))))</f>
        <v>#REF!</v>
      </c>
      <c r="V339" s="21"/>
      <c r="AH339" s="49" t="e">
        <f>Audit!#REF!</f>
        <v>#REF!</v>
      </c>
      <c r="AI339" s="50" t="e">
        <f>VLOOKUP(Audit!#REF!,$V$3:$AE$12,2,FALSE)&amp; IF(Audit!#REF!=10,Audit!#REF!,"")</f>
        <v>#REF!</v>
      </c>
      <c r="AJ339" s="50" t="e">
        <f>VLOOKUP(Audit!#REF!,$V$13:$AE$22,2,FALSE)&amp; IF(Audit!#REF!=10,Audit!#REF!,"")</f>
        <v>#REF!</v>
      </c>
      <c r="AK339" s="47" t="e">
        <f t="shared" si="167"/>
        <v>#REF!</v>
      </c>
      <c r="AL339" s="50" t="e">
        <f>VLOOKUP(Audit!#REF!,$V$3:$AE$12,3,FALSE)&amp; IF(Audit!#REF!=10,Audit!#REF!,"")</f>
        <v>#REF!</v>
      </c>
      <c r="AM339" s="50" t="e">
        <f>VLOOKUP(Audit!#REF!,$V$13:$AE$22,3,FALSE)&amp; IF(Audit!#REF!=10,Audit!#REF!,"")</f>
        <v>#REF!</v>
      </c>
      <c r="AN339" s="47" t="e">
        <f t="shared" si="168"/>
        <v>#REF!</v>
      </c>
      <c r="AO339" s="50" t="e">
        <f>VLOOKUP(Audit!#REF!,$V$3:$AE$12,4,FALSE) &amp;  Audit!#REF! &amp; IF(Audit!#REF!=10,Audit!#REF!,"")</f>
        <v>#REF!</v>
      </c>
      <c r="AP339" s="50" t="e">
        <f>VLOOKUP(Audit!#REF!,$V$13:$AE$22,4,FALSE)&amp; IF(Audit!#REF!=10,Audit!#REF!,"")</f>
        <v>#REF!</v>
      </c>
      <c r="AQ339" s="47" t="e">
        <f t="shared" si="169"/>
        <v>#REF!</v>
      </c>
      <c r="AR339" s="50" t="e">
        <f>VLOOKUP(Audit!#REF!,$V$3:$AE$12,5,FALSE)&amp; IF(Audit!#REF!=10,Audit!#REF!,"")</f>
        <v>#REF!</v>
      </c>
      <c r="AS339" s="50" t="e">
        <f>VLOOKUP(Audit!#REF!,$V$13:$AE$22,5,FALSE)&amp; IF(Audit!#REF!=10,Audit!#REF!,"")</f>
        <v>#REF!</v>
      </c>
      <c r="AT339" s="47" t="e">
        <f t="shared" si="170"/>
        <v>#REF!</v>
      </c>
      <c r="AU339" s="50" t="e">
        <f>VLOOKUP(Audit!#REF!,$V$3:$AE$12,6,FALSE)&amp; IF(Audit!#REF!=10,Audit!#REF!,"")</f>
        <v>#REF!</v>
      </c>
      <c r="AV339" s="50" t="e">
        <f>VLOOKUP(Audit!#REF!,$V$13:$AE$22,6,FALSE)&amp; IF(Audit!#REF!=10,Audit!#REF!,"")</f>
        <v>#REF!</v>
      </c>
      <c r="AW339" s="47" t="e">
        <f t="shared" si="171"/>
        <v>#REF!</v>
      </c>
      <c r="AX339" s="50" t="e">
        <f>VLOOKUP(Audit!#REF!,$V$3:$AE$12,7,FALSE)&amp; IF(Audit!#REF!=10,Audit!#REF!,"")</f>
        <v>#REF!</v>
      </c>
      <c r="AY339" s="50" t="e">
        <f>VLOOKUP(Audit!#REF!,$V$13:$AE$22,7,FALSE) &amp; IF(Audit!#REF!=10,Audit!#REF!,"")</f>
        <v>#REF!</v>
      </c>
      <c r="AZ339" s="47" t="e">
        <f t="shared" si="172"/>
        <v>#REF!</v>
      </c>
      <c r="BA339" s="50" t="e">
        <f>VLOOKUP(Audit!#REF!,$V$3:$AE$12,8,FALSE)&amp; Audit!#REF! &amp; IF(Audit!#REF!=10,Audit!#REF!,"")</f>
        <v>#REF!</v>
      </c>
      <c r="BB339" s="50" t="e">
        <f>VLOOKUP(Audit!#REF!,$V$13:$AE$22,8,FALSE) &amp; IF(Audit!#REF!=10,Audit!#REF!,"")</f>
        <v>#REF!</v>
      </c>
      <c r="BC339" s="47" t="e">
        <f t="shared" si="173"/>
        <v>#REF!</v>
      </c>
      <c r="BD339" s="50" t="e">
        <f>VLOOKUP(Audit!#REF!,$V$3:$AE$12,9,FALSE)&amp; IF(Audit!#REF!=10,Audit!#REF!,"")</f>
        <v>#REF!</v>
      </c>
      <c r="BE339" s="50" t="e">
        <f>VLOOKUP(Audit!#REF!,$V$13:$AE$22,9,FALSE) &amp; IF(Audit!#REF!=10,Audit!#REF!,"") &amp; IF(Audit!#REF!&lt;&gt;1,U339,"")</f>
        <v>#REF!</v>
      </c>
      <c r="BF339" s="47" t="e">
        <f t="shared" si="174"/>
        <v>#REF!</v>
      </c>
      <c r="BG339" s="50" t="e">
        <f>VLOOKUP(Audit!#REF!,$V$3:$AE$12,10,FALSE) &amp; Audit!#REF! &amp; IF(Audit!#REF!=10,Audit!#REF!,"")</f>
        <v>#REF!</v>
      </c>
      <c r="BH339" s="50" t="e">
        <f>VLOOKUP(Audit!#REF!,$V$13:$AE$22,10,FALSE) &amp; IF(Audit!#REF!=10,Audit!#REF!,"") &amp; IF(Audit!#REF!&lt;&gt;1,U339,"")</f>
        <v>#REF!</v>
      </c>
      <c r="BI339" s="47" t="e">
        <f t="shared" si="175"/>
        <v>#REF!</v>
      </c>
      <c r="BJ339" s="48" t="str">
        <f t="shared" si="176"/>
        <v/>
      </c>
      <c r="BK339" s="48" t="str">
        <f t="shared" si="177"/>
        <v/>
      </c>
      <c r="BL339" s="48" t="str">
        <f t="shared" si="178"/>
        <v/>
      </c>
      <c r="BM339" s="48" t="str">
        <f t="shared" si="179"/>
        <v/>
      </c>
      <c r="BN339" s="48" t="str">
        <f t="shared" si="180"/>
        <v/>
      </c>
      <c r="BO339" s="48" t="str">
        <f t="shared" si="181"/>
        <v/>
      </c>
      <c r="BP339" s="48" t="str">
        <f t="shared" si="182"/>
        <v/>
      </c>
      <c r="BQ339" s="48" t="str">
        <f t="shared" si="183"/>
        <v/>
      </c>
      <c r="BR339" s="48" t="str">
        <f t="shared" si="184"/>
        <v/>
      </c>
      <c r="BS339" s="48" t="str">
        <f t="shared" si="185"/>
        <v/>
      </c>
      <c r="BT339" s="48" t="str">
        <f t="shared" si="186"/>
        <v/>
      </c>
      <c r="BU339" s="48" t="str">
        <f t="shared" si="187"/>
        <v/>
      </c>
    </row>
    <row r="340" spans="1:73">
      <c r="A340" s="10" t="e">
        <f>Audit!#REF!</f>
        <v>#REF!</v>
      </c>
      <c r="B340" s="10" t="e">
        <f t="shared" si="188"/>
        <v>#REF!</v>
      </c>
      <c r="C340" s="17" t="e">
        <f>VLOOKUP(Audit!#REF!,$V$3:$AE$12,2,FALSE) &amp; VLOOKUP(Audit!#REF!,$V$13:$AE$22,2,FALSE)&amp; IF(Audit!#REF!=10,Audit!#REF!&amp;Audit!#REF!,"")</f>
        <v>#REF!</v>
      </c>
      <c r="D340" s="17" t="e">
        <f>VLOOKUP(Audit!#REF!,$V$3:$AE$12,3,FALSE) &amp; VLOOKUP(Audit!#REF!,$V$13:$AE$22,3,FALSE) &amp;IF(Audit!#REF!=10,Audit!#REF!&amp;Audit!#REF!,"")</f>
        <v>#REF!</v>
      </c>
      <c r="E340" s="17" t="e">
        <f>VLOOKUP(Audit!#REF!,$V$3:$AE$12,4,FALSE)&amp; Audit!#REF! &amp; VLOOKUP(Audit!#REF!,$V$13:$AE$22,4,FALSE)&amp; IF(Audit!#REF!=10,Audit!#REF!&amp;Audit!#REF!,"")</f>
        <v>#REF!</v>
      </c>
      <c r="F340" s="17" t="e">
        <f>VLOOKUP(Audit!#REF!,$V$3:$AE$12,5,FALSE) &amp; VLOOKUP(Audit!#REF!,$V$13:$AE$22,5,FALSE)&amp; IF(Audit!#REF!=10,Audit!#REF!&amp;Audit!#REF!,"")</f>
        <v>#REF!</v>
      </c>
      <c r="G340" s="17" t="e">
        <f>VLOOKUP(Audit!#REF!,$V$3:$AE$12,6,FALSE) &amp; VLOOKUP(Audit!#REF!,$V$13:$AE$22,6,FALSE)&amp; IF(Audit!#REF!=10,Audit!#REF!&amp;Audit!#REF!,"")</f>
        <v>#REF!</v>
      </c>
      <c r="H340" s="17" t="e">
        <f>VLOOKUP(Audit!#REF!,$V$3:$AE$12,7,FALSE) &amp; VLOOKUP(Audit!#REF!,$V$13:$AE$22,7,FALSE)&amp;IF(Audit!#REF!=10,Audit!#REF!&amp;Audit!#REF!,"")</f>
        <v>#REF!</v>
      </c>
      <c r="I340" s="17" t="e">
        <f>VLOOKUP(Audit!#REF!,$V$3:$AE$12,8,FALSE) &amp; Audit!#REF! &amp; VLOOKUP(Audit!#REF!,$V$13:$AE$22,8,FALSE)&amp;IF(Audit!#REF!=10,Audit!#REF!&amp;Audit!#REF!,"")</f>
        <v>#REF!</v>
      </c>
      <c r="J340" s="17" t="e">
        <f>VLOOKUP(Audit!#REF!,$V$3:$AE$12,9,FALSE) &amp; VLOOKUP(Audit!#REF!,$V$13:$AE$22,9,FALSE) &amp; IF(Audit!#REF!=10,Audit!#REF!&amp;Audit!#REF!,"") &amp; IF(Audit!#REF!&lt;&gt;1,U340,"")</f>
        <v>#REF!</v>
      </c>
      <c r="K340" s="17" t="e">
        <f>VLOOKUP(Audit!#REF!,$V$3:$AE$12,10,FALSE) &amp; Audit!#REF! &amp; VLOOKUP(Audit!#REF!,$V$13:$AE$22,10,FALSE) &amp; IF(Audit!#REF!=10,Audit!#REF!&amp;Audit!#REF!,"") &amp; IF(Audit!#REF!&lt;&gt;1,U340,"")</f>
        <v>#REF!</v>
      </c>
      <c r="L340" s="10" t="e">
        <f>Audit!#REF!</f>
        <v>#REF!</v>
      </c>
      <c r="M340" s="10" t="e">
        <f t="shared" si="159"/>
        <v>#REF!</v>
      </c>
      <c r="N340" s="10" t="e">
        <f t="shared" si="160"/>
        <v>#REF!</v>
      </c>
      <c r="O340" s="10" t="e">
        <f t="shared" si="161"/>
        <v>#REF!</v>
      </c>
      <c r="P340" s="10" t="e">
        <f t="shared" si="162"/>
        <v>#REF!</v>
      </c>
      <c r="Q340" s="10" t="e">
        <f t="shared" si="163"/>
        <v>#REF!</v>
      </c>
      <c r="R340" s="10" t="e">
        <f t="shared" si="164"/>
        <v>#REF!</v>
      </c>
      <c r="S340" s="10" t="e">
        <f t="shared" si="165"/>
        <v>#REF!</v>
      </c>
      <c r="T340" s="10" t="e">
        <f t="shared" si="166"/>
        <v>#REF!</v>
      </c>
      <c r="U340" s="17" t="e">
        <f>IF(Audit!#REF!="","",VLOOKUP(Audit!#REF!,$W$26:$X$35,2,FALSE)) &amp; Audit!#REF! &amp; IF(Audit!#REF!="","",IF(Audit!#REF!&lt;=1.4,VLOOKUP(Audit!#REF!,$W$38:X385,2,FALSE),VLOOKUP(Audit!#REF!,$W$51:$X$61,2,FALSE))) &amp; IF(Audit!#REF!="","",VLOOKUP(Audit!#REF!,$Y$26:$Z$35,2,FALSE) &amp; Audit!#REF! &amp; IF(Audit!#REF!="","",IF(Audit!#REF!&lt;=1.4,VLOOKUP(Audit!#REF!,$Y$38:$Z$48,2,FALSE),VLOOKUP(Audit!#REF!,$Y$51:$Z$61,2,FALSE))))</f>
        <v>#REF!</v>
      </c>
      <c r="V340" s="21"/>
      <c r="AH340" s="49" t="e">
        <f>Audit!#REF!</f>
        <v>#REF!</v>
      </c>
      <c r="AI340" s="50" t="e">
        <f>VLOOKUP(Audit!#REF!,$V$3:$AE$12,2,FALSE)&amp; IF(Audit!#REF!=10,Audit!#REF!,"")</f>
        <v>#REF!</v>
      </c>
      <c r="AJ340" s="50" t="e">
        <f>VLOOKUP(Audit!#REF!,$V$13:$AE$22,2,FALSE)&amp; IF(Audit!#REF!=10,Audit!#REF!,"")</f>
        <v>#REF!</v>
      </c>
      <c r="AK340" s="47" t="e">
        <f t="shared" si="167"/>
        <v>#REF!</v>
      </c>
      <c r="AL340" s="50" t="e">
        <f>VLOOKUP(Audit!#REF!,$V$3:$AE$12,3,FALSE)&amp; IF(Audit!#REF!=10,Audit!#REF!,"")</f>
        <v>#REF!</v>
      </c>
      <c r="AM340" s="50" t="e">
        <f>VLOOKUP(Audit!#REF!,$V$13:$AE$22,3,FALSE)&amp; IF(Audit!#REF!=10,Audit!#REF!,"")</f>
        <v>#REF!</v>
      </c>
      <c r="AN340" s="47" t="e">
        <f t="shared" si="168"/>
        <v>#REF!</v>
      </c>
      <c r="AO340" s="50" t="e">
        <f>VLOOKUP(Audit!#REF!,$V$3:$AE$12,4,FALSE) &amp;  Audit!#REF! &amp; IF(Audit!#REF!=10,Audit!#REF!,"")</f>
        <v>#REF!</v>
      </c>
      <c r="AP340" s="50" t="e">
        <f>VLOOKUP(Audit!#REF!,$V$13:$AE$22,4,FALSE)&amp; IF(Audit!#REF!=10,Audit!#REF!,"")</f>
        <v>#REF!</v>
      </c>
      <c r="AQ340" s="47" t="e">
        <f t="shared" si="169"/>
        <v>#REF!</v>
      </c>
      <c r="AR340" s="50" t="e">
        <f>VLOOKUP(Audit!#REF!,$V$3:$AE$12,5,FALSE)&amp; IF(Audit!#REF!=10,Audit!#REF!,"")</f>
        <v>#REF!</v>
      </c>
      <c r="AS340" s="50" t="e">
        <f>VLOOKUP(Audit!#REF!,$V$13:$AE$22,5,FALSE)&amp; IF(Audit!#REF!=10,Audit!#REF!,"")</f>
        <v>#REF!</v>
      </c>
      <c r="AT340" s="47" t="e">
        <f t="shared" si="170"/>
        <v>#REF!</v>
      </c>
      <c r="AU340" s="50" t="e">
        <f>VLOOKUP(Audit!#REF!,$V$3:$AE$12,6,FALSE)&amp; IF(Audit!#REF!=10,Audit!#REF!,"")</f>
        <v>#REF!</v>
      </c>
      <c r="AV340" s="50" t="e">
        <f>VLOOKUP(Audit!#REF!,$V$13:$AE$22,6,FALSE)&amp; IF(Audit!#REF!=10,Audit!#REF!,"")</f>
        <v>#REF!</v>
      </c>
      <c r="AW340" s="47" t="e">
        <f t="shared" si="171"/>
        <v>#REF!</v>
      </c>
      <c r="AX340" s="50" t="e">
        <f>VLOOKUP(Audit!#REF!,$V$3:$AE$12,7,FALSE)&amp; IF(Audit!#REF!=10,Audit!#REF!,"")</f>
        <v>#REF!</v>
      </c>
      <c r="AY340" s="50" t="e">
        <f>VLOOKUP(Audit!#REF!,$V$13:$AE$22,7,FALSE) &amp; IF(Audit!#REF!=10,Audit!#REF!,"")</f>
        <v>#REF!</v>
      </c>
      <c r="AZ340" s="47" t="e">
        <f t="shared" si="172"/>
        <v>#REF!</v>
      </c>
      <c r="BA340" s="50" t="e">
        <f>VLOOKUP(Audit!#REF!,$V$3:$AE$12,8,FALSE)&amp; Audit!#REF! &amp; IF(Audit!#REF!=10,Audit!#REF!,"")</f>
        <v>#REF!</v>
      </c>
      <c r="BB340" s="50" t="e">
        <f>VLOOKUP(Audit!#REF!,$V$13:$AE$22,8,FALSE) &amp; IF(Audit!#REF!=10,Audit!#REF!,"")</f>
        <v>#REF!</v>
      </c>
      <c r="BC340" s="47" t="e">
        <f t="shared" si="173"/>
        <v>#REF!</v>
      </c>
      <c r="BD340" s="50" t="e">
        <f>VLOOKUP(Audit!#REF!,$V$3:$AE$12,9,FALSE)&amp; IF(Audit!#REF!=10,Audit!#REF!,"")</f>
        <v>#REF!</v>
      </c>
      <c r="BE340" s="50" t="e">
        <f>VLOOKUP(Audit!#REF!,$V$13:$AE$22,9,FALSE) &amp; IF(Audit!#REF!=10,Audit!#REF!,"") &amp; IF(Audit!#REF!&lt;&gt;1,U340,"")</f>
        <v>#REF!</v>
      </c>
      <c r="BF340" s="47" t="e">
        <f t="shared" si="174"/>
        <v>#REF!</v>
      </c>
      <c r="BG340" s="50" t="e">
        <f>VLOOKUP(Audit!#REF!,$V$3:$AE$12,10,FALSE) &amp; Audit!#REF! &amp; IF(Audit!#REF!=10,Audit!#REF!,"")</f>
        <v>#REF!</v>
      </c>
      <c r="BH340" s="50" t="e">
        <f>VLOOKUP(Audit!#REF!,$V$13:$AE$22,10,FALSE) &amp; IF(Audit!#REF!=10,Audit!#REF!,"") &amp; IF(Audit!#REF!&lt;&gt;1,U340,"")</f>
        <v>#REF!</v>
      </c>
      <c r="BI340" s="47" t="e">
        <f t="shared" si="175"/>
        <v>#REF!</v>
      </c>
      <c r="BJ340" s="48" t="str">
        <f t="shared" si="176"/>
        <v/>
      </c>
      <c r="BK340" s="48" t="str">
        <f t="shared" si="177"/>
        <v/>
      </c>
      <c r="BL340" s="48" t="str">
        <f t="shared" si="178"/>
        <v/>
      </c>
      <c r="BM340" s="48" t="str">
        <f t="shared" si="179"/>
        <v/>
      </c>
      <c r="BN340" s="48" t="str">
        <f t="shared" si="180"/>
        <v/>
      </c>
      <c r="BO340" s="48" t="str">
        <f t="shared" si="181"/>
        <v/>
      </c>
      <c r="BP340" s="48" t="str">
        <f t="shared" si="182"/>
        <v/>
      </c>
      <c r="BQ340" s="48" t="str">
        <f t="shared" si="183"/>
        <v/>
      </c>
      <c r="BR340" s="48" t="str">
        <f t="shared" si="184"/>
        <v/>
      </c>
      <c r="BS340" s="48" t="str">
        <f t="shared" si="185"/>
        <v/>
      </c>
      <c r="BT340" s="48" t="str">
        <f t="shared" si="186"/>
        <v/>
      </c>
      <c r="BU340" s="48" t="str">
        <f t="shared" si="187"/>
        <v/>
      </c>
    </row>
    <row r="341" spans="1:73">
      <c r="A341" s="10" t="e">
        <f>Audit!#REF!</f>
        <v>#REF!</v>
      </c>
      <c r="B341" s="10" t="e">
        <f t="shared" si="188"/>
        <v>#REF!</v>
      </c>
      <c r="C341" s="17" t="e">
        <f>VLOOKUP(Audit!#REF!,$V$3:$AE$12,2,FALSE) &amp; VLOOKUP(Audit!#REF!,$V$13:$AE$22,2,FALSE)&amp; IF(Audit!#REF!=10,Audit!#REF!&amp;Audit!#REF!,"")</f>
        <v>#REF!</v>
      </c>
      <c r="D341" s="17" t="e">
        <f>VLOOKUP(Audit!#REF!,$V$3:$AE$12,3,FALSE) &amp; VLOOKUP(Audit!#REF!,$V$13:$AE$22,3,FALSE) &amp;IF(Audit!#REF!=10,Audit!#REF!&amp;Audit!#REF!,"")</f>
        <v>#REF!</v>
      </c>
      <c r="E341" s="17" t="e">
        <f>VLOOKUP(Audit!#REF!,$V$3:$AE$12,4,FALSE)&amp; Audit!#REF! &amp; VLOOKUP(Audit!#REF!,$V$13:$AE$22,4,FALSE)&amp; IF(Audit!#REF!=10,Audit!#REF!&amp;Audit!#REF!,"")</f>
        <v>#REF!</v>
      </c>
      <c r="F341" s="17" t="e">
        <f>VLOOKUP(Audit!#REF!,$V$3:$AE$12,5,FALSE) &amp; VLOOKUP(Audit!#REF!,$V$13:$AE$22,5,FALSE)&amp; IF(Audit!#REF!=10,Audit!#REF!&amp;Audit!#REF!,"")</f>
        <v>#REF!</v>
      </c>
      <c r="G341" s="17" t="e">
        <f>VLOOKUP(Audit!#REF!,$V$3:$AE$12,6,FALSE) &amp; VLOOKUP(Audit!#REF!,$V$13:$AE$22,6,FALSE)&amp; IF(Audit!#REF!=10,Audit!#REF!&amp;Audit!#REF!,"")</f>
        <v>#REF!</v>
      </c>
      <c r="H341" s="17" t="e">
        <f>VLOOKUP(Audit!#REF!,$V$3:$AE$12,7,FALSE) &amp; VLOOKUP(Audit!#REF!,$V$13:$AE$22,7,FALSE)&amp;IF(Audit!#REF!=10,Audit!#REF!&amp;Audit!#REF!,"")</f>
        <v>#REF!</v>
      </c>
      <c r="I341" s="17" t="e">
        <f>VLOOKUP(Audit!#REF!,$V$3:$AE$12,8,FALSE) &amp; Audit!#REF! &amp; VLOOKUP(Audit!#REF!,$V$13:$AE$22,8,FALSE)&amp;IF(Audit!#REF!=10,Audit!#REF!&amp;Audit!#REF!,"")</f>
        <v>#REF!</v>
      </c>
      <c r="J341" s="17" t="e">
        <f>VLOOKUP(Audit!#REF!,$V$3:$AE$12,9,FALSE) &amp; VLOOKUP(Audit!#REF!,$V$13:$AE$22,9,FALSE) &amp; IF(Audit!#REF!=10,Audit!#REF!&amp;Audit!#REF!,"") &amp; IF(Audit!#REF!&lt;&gt;1,U341,"")</f>
        <v>#REF!</v>
      </c>
      <c r="K341" s="17" t="e">
        <f>VLOOKUP(Audit!#REF!,$V$3:$AE$12,10,FALSE) &amp; Audit!#REF! &amp; VLOOKUP(Audit!#REF!,$V$13:$AE$22,10,FALSE) &amp; IF(Audit!#REF!=10,Audit!#REF!&amp;Audit!#REF!,"") &amp; IF(Audit!#REF!&lt;&gt;1,U341,"")</f>
        <v>#REF!</v>
      </c>
      <c r="L341" s="10" t="e">
        <f>Audit!#REF!</f>
        <v>#REF!</v>
      </c>
      <c r="M341" s="10" t="e">
        <f t="shared" si="159"/>
        <v>#REF!</v>
      </c>
      <c r="N341" s="10" t="e">
        <f t="shared" si="160"/>
        <v>#REF!</v>
      </c>
      <c r="O341" s="10" t="e">
        <f t="shared" si="161"/>
        <v>#REF!</v>
      </c>
      <c r="P341" s="10" t="e">
        <f t="shared" si="162"/>
        <v>#REF!</v>
      </c>
      <c r="Q341" s="10" t="e">
        <f t="shared" si="163"/>
        <v>#REF!</v>
      </c>
      <c r="R341" s="10" t="e">
        <f t="shared" si="164"/>
        <v>#REF!</v>
      </c>
      <c r="S341" s="10" t="e">
        <f t="shared" si="165"/>
        <v>#REF!</v>
      </c>
      <c r="T341" s="10" t="e">
        <f t="shared" si="166"/>
        <v>#REF!</v>
      </c>
      <c r="U341" s="17" t="e">
        <f>IF(Audit!#REF!="","",VLOOKUP(Audit!#REF!,$W$26:$X$35,2,FALSE)) &amp; Audit!#REF! &amp; IF(Audit!#REF!="","",IF(Audit!#REF!&lt;=1.4,VLOOKUP(Audit!#REF!,$W$38:X386,2,FALSE),VLOOKUP(Audit!#REF!,$W$51:$X$61,2,FALSE))) &amp; IF(Audit!#REF!="","",VLOOKUP(Audit!#REF!,$Y$26:$Z$35,2,FALSE) &amp; Audit!#REF! &amp; IF(Audit!#REF!="","",IF(Audit!#REF!&lt;=1.4,VLOOKUP(Audit!#REF!,$Y$38:$Z$48,2,FALSE),VLOOKUP(Audit!#REF!,$Y$51:$Z$61,2,FALSE))))</f>
        <v>#REF!</v>
      </c>
      <c r="V341" s="21"/>
      <c r="AH341" s="49" t="e">
        <f>Audit!#REF!</f>
        <v>#REF!</v>
      </c>
      <c r="AI341" s="50" t="e">
        <f>VLOOKUP(Audit!#REF!,$V$3:$AE$12,2,FALSE)&amp; IF(Audit!#REF!=10,Audit!#REF!,"")</f>
        <v>#REF!</v>
      </c>
      <c r="AJ341" s="50" t="e">
        <f>VLOOKUP(Audit!#REF!,$V$13:$AE$22,2,FALSE)&amp; IF(Audit!#REF!=10,Audit!#REF!,"")</f>
        <v>#REF!</v>
      </c>
      <c r="AK341" s="47" t="e">
        <f t="shared" si="167"/>
        <v>#REF!</v>
      </c>
      <c r="AL341" s="50" t="e">
        <f>VLOOKUP(Audit!#REF!,$V$3:$AE$12,3,FALSE)&amp; IF(Audit!#REF!=10,Audit!#REF!,"")</f>
        <v>#REF!</v>
      </c>
      <c r="AM341" s="50" t="e">
        <f>VLOOKUP(Audit!#REF!,$V$13:$AE$22,3,FALSE)&amp; IF(Audit!#REF!=10,Audit!#REF!,"")</f>
        <v>#REF!</v>
      </c>
      <c r="AN341" s="47" t="e">
        <f t="shared" si="168"/>
        <v>#REF!</v>
      </c>
      <c r="AO341" s="50" t="e">
        <f>VLOOKUP(Audit!#REF!,$V$3:$AE$12,4,FALSE) &amp;  Audit!#REF! &amp; IF(Audit!#REF!=10,Audit!#REF!,"")</f>
        <v>#REF!</v>
      </c>
      <c r="AP341" s="50" t="e">
        <f>VLOOKUP(Audit!#REF!,$V$13:$AE$22,4,FALSE)&amp; IF(Audit!#REF!=10,Audit!#REF!,"")</f>
        <v>#REF!</v>
      </c>
      <c r="AQ341" s="47" t="e">
        <f t="shared" si="169"/>
        <v>#REF!</v>
      </c>
      <c r="AR341" s="50" t="e">
        <f>VLOOKUP(Audit!#REF!,$V$3:$AE$12,5,FALSE)&amp; IF(Audit!#REF!=10,Audit!#REF!,"")</f>
        <v>#REF!</v>
      </c>
      <c r="AS341" s="50" t="e">
        <f>VLOOKUP(Audit!#REF!,$V$13:$AE$22,5,FALSE)&amp; IF(Audit!#REF!=10,Audit!#REF!,"")</f>
        <v>#REF!</v>
      </c>
      <c r="AT341" s="47" t="e">
        <f t="shared" si="170"/>
        <v>#REF!</v>
      </c>
      <c r="AU341" s="50" t="e">
        <f>VLOOKUP(Audit!#REF!,$V$3:$AE$12,6,FALSE)&amp; IF(Audit!#REF!=10,Audit!#REF!,"")</f>
        <v>#REF!</v>
      </c>
      <c r="AV341" s="50" t="e">
        <f>VLOOKUP(Audit!#REF!,$V$13:$AE$22,6,FALSE)&amp; IF(Audit!#REF!=10,Audit!#REF!,"")</f>
        <v>#REF!</v>
      </c>
      <c r="AW341" s="47" t="e">
        <f t="shared" si="171"/>
        <v>#REF!</v>
      </c>
      <c r="AX341" s="50" t="e">
        <f>VLOOKUP(Audit!#REF!,$V$3:$AE$12,7,FALSE)&amp; IF(Audit!#REF!=10,Audit!#REF!,"")</f>
        <v>#REF!</v>
      </c>
      <c r="AY341" s="50" t="e">
        <f>VLOOKUP(Audit!#REF!,$V$13:$AE$22,7,FALSE) &amp; IF(Audit!#REF!=10,Audit!#REF!,"")</f>
        <v>#REF!</v>
      </c>
      <c r="AZ341" s="47" t="e">
        <f t="shared" si="172"/>
        <v>#REF!</v>
      </c>
      <c r="BA341" s="50" t="e">
        <f>VLOOKUP(Audit!#REF!,$V$3:$AE$12,8,FALSE)&amp; Audit!#REF! &amp; IF(Audit!#REF!=10,Audit!#REF!,"")</f>
        <v>#REF!</v>
      </c>
      <c r="BB341" s="50" t="e">
        <f>VLOOKUP(Audit!#REF!,$V$13:$AE$22,8,FALSE) &amp; IF(Audit!#REF!=10,Audit!#REF!,"")</f>
        <v>#REF!</v>
      </c>
      <c r="BC341" s="47" t="e">
        <f t="shared" si="173"/>
        <v>#REF!</v>
      </c>
      <c r="BD341" s="50" t="e">
        <f>VLOOKUP(Audit!#REF!,$V$3:$AE$12,9,FALSE)&amp; IF(Audit!#REF!=10,Audit!#REF!,"")</f>
        <v>#REF!</v>
      </c>
      <c r="BE341" s="50" t="e">
        <f>VLOOKUP(Audit!#REF!,$V$13:$AE$22,9,FALSE) &amp; IF(Audit!#REF!=10,Audit!#REF!,"") &amp; IF(Audit!#REF!&lt;&gt;1,U341,"")</f>
        <v>#REF!</v>
      </c>
      <c r="BF341" s="47" t="e">
        <f t="shared" si="174"/>
        <v>#REF!</v>
      </c>
      <c r="BG341" s="50" t="e">
        <f>VLOOKUP(Audit!#REF!,$V$3:$AE$12,10,FALSE) &amp; Audit!#REF! &amp; IF(Audit!#REF!=10,Audit!#REF!,"")</f>
        <v>#REF!</v>
      </c>
      <c r="BH341" s="50" t="e">
        <f>VLOOKUP(Audit!#REF!,$V$13:$AE$22,10,FALSE) &amp; IF(Audit!#REF!=10,Audit!#REF!,"") &amp; IF(Audit!#REF!&lt;&gt;1,U341,"")</f>
        <v>#REF!</v>
      </c>
      <c r="BI341" s="47" t="e">
        <f t="shared" si="175"/>
        <v>#REF!</v>
      </c>
      <c r="BJ341" s="48" t="str">
        <f t="shared" si="176"/>
        <v/>
      </c>
      <c r="BK341" s="48" t="str">
        <f t="shared" si="177"/>
        <v/>
      </c>
      <c r="BL341" s="48" t="str">
        <f t="shared" si="178"/>
        <v/>
      </c>
      <c r="BM341" s="48" t="str">
        <f t="shared" si="179"/>
        <v/>
      </c>
      <c r="BN341" s="48" t="str">
        <f t="shared" si="180"/>
        <v/>
      </c>
      <c r="BO341" s="48" t="str">
        <f t="shared" si="181"/>
        <v/>
      </c>
      <c r="BP341" s="48" t="str">
        <f t="shared" si="182"/>
        <v/>
      </c>
      <c r="BQ341" s="48" t="str">
        <f t="shared" si="183"/>
        <v/>
      </c>
      <c r="BR341" s="48" t="str">
        <f t="shared" si="184"/>
        <v/>
      </c>
      <c r="BS341" s="48" t="str">
        <f t="shared" si="185"/>
        <v/>
      </c>
      <c r="BT341" s="48" t="str">
        <f t="shared" si="186"/>
        <v/>
      </c>
      <c r="BU341" s="48" t="str">
        <f t="shared" si="187"/>
        <v/>
      </c>
    </row>
    <row r="342" spans="1:73">
      <c r="A342" s="10" t="e">
        <f>Audit!#REF!</f>
        <v>#REF!</v>
      </c>
      <c r="B342" s="10" t="e">
        <f t="shared" si="188"/>
        <v>#REF!</v>
      </c>
      <c r="C342" s="17" t="e">
        <f>VLOOKUP(Audit!#REF!,$V$3:$AE$12,2,FALSE) &amp; VLOOKUP(Audit!#REF!,$V$13:$AE$22,2,FALSE)&amp; IF(Audit!#REF!=10,Audit!#REF!&amp;Audit!#REF!,"")</f>
        <v>#REF!</v>
      </c>
      <c r="D342" s="17" t="e">
        <f>VLOOKUP(Audit!#REF!,$V$3:$AE$12,3,FALSE) &amp; VLOOKUP(Audit!#REF!,$V$13:$AE$22,3,FALSE) &amp;IF(Audit!#REF!=10,Audit!#REF!&amp;Audit!#REF!,"")</f>
        <v>#REF!</v>
      </c>
      <c r="E342" s="17" t="e">
        <f>VLOOKUP(Audit!#REF!,$V$3:$AE$12,4,FALSE)&amp; Audit!#REF! &amp; VLOOKUP(Audit!#REF!,$V$13:$AE$22,4,FALSE)&amp; IF(Audit!#REF!=10,Audit!#REF!&amp;Audit!#REF!,"")</f>
        <v>#REF!</v>
      </c>
      <c r="F342" s="17" t="e">
        <f>VLOOKUP(Audit!#REF!,$V$3:$AE$12,5,FALSE) &amp; VLOOKUP(Audit!#REF!,$V$13:$AE$22,5,FALSE)&amp; IF(Audit!#REF!=10,Audit!#REF!&amp;Audit!#REF!,"")</f>
        <v>#REF!</v>
      </c>
      <c r="G342" s="17" t="e">
        <f>VLOOKUP(Audit!#REF!,$V$3:$AE$12,6,FALSE) &amp; VLOOKUP(Audit!#REF!,$V$13:$AE$22,6,FALSE)&amp; IF(Audit!#REF!=10,Audit!#REF!&amp;Audit!#REF!,"")</f>
        <v>#REF!</v>
      </c>
      <c r="H342" s="17" t="e">
        <f>VLOOKUP(Audit!#REF!,$V$3:$AE$12,7,FALSE) &amp; VLOOKUP(Audit!#REF!,$V$13:$AE$22,7,FALSE)&amp;IF(Audit!#REF!=10,Audit!#REF!&amp;Audit!#REF!,"")</f>
        <v>#REF!</v>
      </c>
      <c r="I342" s="17" t="e">
        <f>VLOOKUP(Audit!#REF!,$V$3:$AE$12,8,FALSE) &amp; Audit!#REF! &amp; VLOOKUP(Audit!#REF!,$V$13:$AE$22,8,FALSE)&amp;IF(Audit!#REF!=10,Audit!#REF!&amp;Audit!#REF!,"")</f>
        <v>#REF!</v>
      </c>
      <c r="J342" s="17" t="e">
        <f>VLOOKUP(Audit!#REF!,$V$3:$AE$12,9,FALSE) &amp; VLOOKUP(Audit!#REF!,$V$13:$AE$22,9,FALSE) &amp; IF(Audit!#REF!=10,Audit!#REF!&amp;Audit!#REF!,"") &amp; IF(Audit!#REF!&lt;&gt;1,U342,"")</f>
        <v>#REF!</v>
      </c>
      <c r="K342" s="17" t="e">
        <f>VLOOKUP(Audit!#REF!,$V$3:$AE$12,10,FALSE) &amp; Audit!#REF! &amp; VLOOKUP(Audit!#REF!,$V$13:$AE$22,10,FALSE) &amp; IF(Audit!#REF!=10,Audit!#REF!&amp;Audit!#REF!,"") &amp; IF(Audit!#REF!&lt;&gt;1,U342,"")</f>
        <v>#REF!</v>
      </c>
      <c r="L342" s="10" t="e">
        <f>Audit!#REF!</f>
        <v>#REF!</v>
      </c>
      <c r="M342" s="10" t="e">
        <f t="shared" si="159"/>
        <v>#REF!</v>
      </c>
      <c r="N342" s="10" t="e">
        <f t="shared" si="160"/>
        <v>#REF!</v>
      </c>
      <c r="O342" s="10" t="e">
        <f t="shared" si="161"/>
        <v>#REF!</v>
      </c>
      <c r="P342" s="10" t="e">
        <f t="shared" si="162"/>
        <v>#REF!</v>
      </c>
      <c r="Q342" s="10" t="e">
        <f t="shared" si="163"/>
        <v>#REF!</v>
      </c>
      <c r="R342" s="10" t="e">
        <f t="shared" si="164"/>
        <v>#REF!</v>
      </c>
      <c r="S342" s="10" t="e">
        <f t="shared" si="165"/>
        <v>#REF!</v>
      </c>
      <c r="T342" s="10" t="e">
        <f t="shared" si="166"/>
        <v>#REF!</v>
      </c>
      <c r="U342" s="17" t="e">
        <f>IF(Audit!#REF!="","",VLOOKUP(Audit!#REF!,$W$26:$X$35,2,FALSE)) &amp; Audit!#REF! &amp; IF(Audit!#REF!="","",IF(Audit!#REF!&lt;=1.4,VLOOKUP(Audit!#REF!,$W$38:X387,2,FALSE),VLOOKUP(Audit!#REF!,$W$51:$X$61,2,FALSE))) &amp; IF(Audit!#REF!="","",VLOOKUP(Audit!#REF!,$Y$26:$Z$35,2,FALSE) &amp; Audit!#REF! &amp; IF(Audit!#REF!="","",IF(Audit!#REF!&lt;=1.4,VLOOKUP(Audit!#REF!,$Y$38:$Z$48,2,FALSE),VLOOKUP(Audit!#REF!,$Y$51:$Z$61,2,FALSE))))</f>
        <v>#REF!</v>
      </c>
      <c r="V342" s="21"/>
      <c r="AH342" s="49" t="e">
        <f>Audit!#REF!</f>
        <v>#REF!</v>
      </c>
      <c r="AI342" s="50" t="e">
        <f>VLOOKUP(Audit!#REF!,$V$3:$AE$12,2,FALSE)&amp; IF(Audit!#REF!=10,Audit!#REF!,"")</f>
        <v>#REF!</v>
      </c>
      <c r="AJ342" s="50" t="e">
        <f>VLOOKUP(Audit!#REF!,$V$13:$AE$22,2,FALSE)&amp; IF(Audit!#REF!=10,Audit!#REF!,"")</f>
        <v>#REF!</v>
      </c>
      <c r="AK342" s="47" t="e">
        <f t="shared" si="167"/>
        <v>#REF!</v>
      </c>
      <c r="AL342" s="50" t="e">
        <f>VLOOKUP(Audit!#REF!,$V$3:$AE$12,3,FALSE)&amp; IF(Audit!#REF!=10,Audit!#REF!,"")</f>
        <v>#REF!</v>
      </c>
      <c r="AM342" s="50" t="e">
        <f>VLOOKUP(Audit!#REF!,$V$13:$AE$22,3,FALSE)&amp; IF(Audit!#REF!=10,Audit!#REF!,"")</f>
        <v>#REF!</v>
      </c>
      <c r="AN342" s="47" t="e">
        <f t="shared" si="168"/>
        <v>#REF!</v>
      </c>
      <c r="AO342" s="50" t="e">
        <f>VLOOKUP(Audit!#REF!,$V$3:$AE$12,4,FALSE) &amp;  Audit!#REF! &amp; IF(Audit!#REF!=10,Audit!#REF!,"")</f>
        <v>#REF!</v>
      </c>
      <c r="AP342" s="50" t="e">
        <f>VLOOKUP(Audit!#REF!,$V$13:$AE$22,4,FALSE)&amp; IF(Audit!#REF!=10,Audit!#REF!,"")</f>
        <v>#REF!</v>
      </c>
      <c r="AQ342" s="47" t="e">
        <f t="shared" si="169"/>
        <v>#REF!</v>
      </c>
      <c r="AR342" s="50" t="e">
        <f>VLOOKUP(Audit!#REF!,$V$3:$AE$12,5,FALSE)&amp; IF(Audit!#REF!=10,Audit!#REF!,"")</f>
        <v>#REF!</v>
      </c>
      <c r="AS342" s="50" t="e">
        <f>VLOOKUP(Audit!#REF!,$V$13:$AE$22,5,FALSE)&amp; IF(Audit!#REF!=10,Audit!#REF!,"")</f>
        <v>#REF!</v>
      </c>
      <c r="AT342" s="47" t="e">
        <f t="shared" si="170"/>
        <v>#REF!</v>
      </c>
      <c r="AU342" s="50" t="e">
        <f>VLOOKUP(Audit!#REF!,$V$3:$AE$12,6,FALSE)&amp; IF(Audit!#REF!=10,Audit!#REF!,"")</f>
        <v>#REF!</v>
      </c>
      <c r="AV342" s="50" t="e">
        <f>VLOOKUP(Audit!#REF!,$V$13:$AE$22,6,FALSE)&amp; IF(Audit!#REF!=10,Audit!#REF!,"")</f>
        <v>#REF!</v>
      </c>
      <c r="AW342" s="47" t="e">
        <f t="shared" si="171"/>
        <v>#REF!</v>
      </c>
      <c r="AX342" s="50" t="e">
        <f>VLOOKUP(Audit!#REF!,$V$3:$AE$12,7,FALSE)&amp; IF(Audit!#REF!=10,Audit!#REF!,"")</f>
        <v>#REF!</v>
      </c>
      <c r="AY342" s="50" t="e">
        <f>VLOOKUP(Audit!#REF!,$V$13:$AE$22,7,FALSE) &amp; IF(Audit!#REF!=10,Audit!#REF!,"")</f>
        <v>#REF!</v>
      </c>
      <c r="AZ342" s="47" t="e">
        <f t="shared" si="172"/>
        <v>#REF!</v>
      </c>
      <c r="BA342" s="50" t="e">
        <f>VLOOKUP(Audit!#REF!,$V$3:$AE$12,8,FALSE)&amp; Audit!#REF! &amp; IF(Audit!#REF!=10,Audit!#REF!,"")</f>
        <v>#REF!</v>
      </c>
      <c r="BB342" s="50" t="e">
        <f>VLOOKUP(Audit!#REF!,$V$13:$AE$22,8,FALSE) &amp; IF(Audit!#REF!=10,Audit!#REF!,"")</f>
        <v>#REF!</v>
      </c>
      <c r="BC342" s="47" t="e">
        <f t="shared" si="173"/>
        <v>#REF!</v>
      </c>
      <c r="BD342" s="50" t="e">
        <f>VLOOKUP(Audit!#REF!,$V$3:$AE$12,9,FALSE)&amp; IF(Audit!#REF!=10,Audit!#REF!,"")</f>
        <v>#REF!</v>
      </c>
      <c r="BE342" s="50" t="e">
        <f>VLOOKUP(Audit!#REF!,$V$13:$AE$22,9,FALSE) &amp; IF(Audit!#REF!=10,Audit!#REF!,"") &amp; IF(Audit!#REF!&lt;&gt;1,U342,"")</f>
        <v>#REF!</v>
      </c>
      <c r="BF342" s="47" t="e">
        <f t="shared" si="174"/>
        <v>#REF!</v>
      </c>
      <c r="BG342" s="50" t="e">
        <f>VLOOKUP(Audit!#REF!,$V$3:$AE$12,10,FALSE) &amp; Audit!#REF! &amp; IF(Audit!#REF!=10,Audit!#REF!,"")</f>
        <v>#REF!</v>
      </c>
      <c r="BH342" s="50" t="e">
        <f>VLOOKUP(Audit!#REF!,$V$13:$AE$22,10,FALSE) &amp; IF(Audit!#REF!=10,Audit!#REF!,"") &amp; IF(Audit!#REF!&lt;&gt;1,U342,"")</f>
        <v>#REF!</v>
      </c>
      <c r="BI342" s="47" t="e">
        <f t="shared" si="175"/>
        <v>#REF!</v>
      </c>
      <c r="BJ342" s="48" t="str">
        <f t="shared" si="176"/>
        <v/>
      </c>
      <c r="BK342" s="48" t="str">
        <f t="shared" si="177"/>
        <v/>
      </c>
      <c r="BL342" s="48" t="str">
        <f t="shared" si="178"/>
        <v/>
      </c>
      <c r="BM342" s="48" t="str">
        <f t="shared" si="179"/>
        <v/>
      </c>
      <c r="BN342" s="48" t="str">
        <f t="shared" si="180"/>
        <v/>
      </c>
      <c r="BO342" s="48" t="str">
        <f t="shared" si="181"/>
        <v/>
      </c>
      <c r="BP342" s="48" t="str">
        <f t="shared" si="182"/>
        <v/>
      </c>
      <c r="BQ342" s="48" t="str">
        <f t="shared" si="183"/>
        <v/>
      </c>
      <c r="BR342" s="48" t="str">
        <f t="shared" si="184"/>
        <v/>
      </c>
      <c r="BS342" s="48" t="str">
        <f t="shared" si="185"/>
        <v/>
      </c>
      <c r="BT342" s="48" t="str">
        <f t="shared" si="186"/>
        <v/>
      </c>
      <c r="BU342" s="48" t="str">
        <f t="shared" si="187"/>
        <v/>
      </c>
    </row>
    <row r="343" spans="1:73">
      <c r="A343" s="10" t="e">
        <f>Audit!#REF!</f>
        <v>#REF!</v>
      </c>
      <c r="B343" s="10" t="e">
        <f t="shared" si="188"/>
        <v>#REF!</v>
      </c>
      <c r="C343" s="17" t="e">
        <f>VLOOKUP(Audit!#REF!,$V$3:$AE$12,2,FALSE) &amp; VLOOKUP(Audit!#REF!,$V$13:$AE$22,2,FALSE)&amp; IF(Audit!#REF!=10,Audit!#REF!&amp;Audit!#REF!,"")</f>
        <v>#REF!</v>
      </c>
      <c r="D343" s="17" t="e">
        <f>VLOOKUP(Audit!#REF!,$V$3:$AE$12,3,FALSE) &amp; VLOOKUP(Audit!#REF!,$V$13:$AE$22,3,FALSE) &amp;IF(Audit!#REF!=10,Audit!#REF!&amp;Audit!#REF!,"")</f>
        <v>#REF!</v>
      </c>
      <c r="E343" s="17" t="e">
        <f>VLOOKUP(Audit!#REF!,$V$3:$AE$12,4,FALSE)&amp; Audit!#REF! &amp; VLOOKUP(Audit!#REF!,$V$13:$AE$22,4,FALSE)&amp; IF(Audit!#REF!=10,Audit!#REF!&amp;Audit!#REF!,"")</f>
        <v>#REF!</v>
      </c>
      <c r="F343" s="17" t="e">
        <f>VLOOKUP(Audit!#REF!,$V$3:$AE$12,5,FALSE) &amp; VLOOKUP(Audit!#REF!,$V$13:$AE$22,5,FALSE)&amp; IF(Audit!#REF!=10,Audit!#REF!&amp;Audit!#REF!,"")</f>
        <v>#REF!</v>
      </c>
      <c r="G343" s="17" t="e">
        <f>VLOOKUP(Audit!#REF!,$V$3:$AE$12,6,FALSE) &amp; VLOOKUP(Audit!#REF!,$V$13:$AE$22,6,FALSE)&amp; IF(Audit!#REF!=10,Audit!#REF!&amp;Audit!#REF!,"")</f>
        <v>#REF!</v>
      </c>
      <c r="H343" s="17" t="e">
        <f>VLOOKUP(Audit!#REF!,$V$3:$AE$12,7,FALSE) &amp; VLOOKUP(Audit!#REF!,$V$13:$AE$22,7,FALSE)&amp;IF(Audit!#REF!=10,Audit!#REF!&amp;Audit!#REF!,"")</f>
        <v>#REF!</v>
      </c>
      <c r="I343" s="17" t="e">
        <f>VLOOKUP(Audit!#REF!,$V$3:$AE$12,8,FALSE) &amp; Audit!#REF! &amp; VLOOKUP(Audit!#REF!,$V$13:$AE$22,8,FALSE)&amp;IF(Audit!#REF!=10,Audit!#REF!&amp;Audit!#REF!,"")</f>
        <v>#REF!</v>
      </c>
      <c r="J343" s="17" t="e">
        <f>VLOOKUP(Audit!#REF!,$V$3:$AE$12,9,FALSE) &amp; VLOOKUP(Audit!#REF!,$V$13:$AE$22,9,FALSE) &amp; IF(Audit!#REF!=10,Audit!#REF!&amp;Audit!#REF!,"") &amp; IF(Audit!#REF!&lt;&gt;1,U343,"")</f>
        <v>#REF!</v>
      </c>
      <c r="K343" s="17" t="e">
        <f>VLOOKUP(Audit!#REF!,$V$3:$AE$12,10,FALSE) &amp; Audit!#REF! &amp; VLOOKUP(Audit!#REF!,$V$13:$AE$22,10,FALSE) &amp; IF(Audit!#REF!=10,Audit!#REF!&amp;Audit!#REF!,"") &amp; IF(Audit!#REF!&lt;&gt;1,U343,"")</f>
        <v>#REF!</v>
      </c>
      <c r="L343" s="10" t="e">
        <f>Audit!#REF!</f>
        <v>#REF!</v>
      </c>
      <c r="M343" s="10" t="e">
        <f t="shared" si="159"/>
        <v>#REF!</v>
      </c>
      <c r="N343" s="10" t="e">
        <f t="shared" si="160"/>
        <v>#REF!</v>
      </c>
      <c r="O343" s="10" t="e">
        <f t="shared" si="161"/>
        <v>#REF!</v>
      </c>
      <c r="P343" s="10" t="e">
        <f t="shared" si="162"/>
        <v>#REF!</v>
      </c>
      <c r="Q343" s="10" t="e">
        <f t="shared" si="163"/>
        <v>#REF!</v>
      </c>
      <c r="R343" s="10" t="e">
        <f t="shared" si="164"/>
        <v>#REF!</v>
      </c>
      <c r="S343" s="10" t="e">
        <f t="shared" si="165"/>
        <v>#REF!</v>
      </c>
      <c r="T343" s="10" t="e">
        <f t="shared" si="166"/>
        <v>#REF!</v>
      </c>
      <c r="U343" s="17" t="e">
        <f>IF(Audit!#REF!="","",VLOOKUP(Audit!#REF!,$W$26:$X$35,2,FALSE)) &amp; Audit!#REF! &amp; IF(Audit!#REF!="","",IF(Audit!#REF!&lt;=1.4,VLOOKUP(Audit!#REF!,$W$38:X388,2,FALSE),VLOOKUP(Audit!#REF!,$W$51:$X$61,2,FALSE))) &amp; IF(Audit!#REF!="","",VLOOKUP(Audit!#REF!,$Y$26:$Z$35,2,FALSE) &amp; Audit!#REF! &amp; IF(Audit!#REF!="","",IF(Audit!#REF!&lt;=1.4,VLOOKUP(Audit!#REF!,$Y$38:$Z$48,2,FALSE),VLOOKUP(Audit!#REF!,$Y$51:$Z$61,2,FALSE))))</f>
        <v>#REF!</v>
      </c>
      <c r="V343" s="21"/>
      <c r="AH343" s="49" t="e">
        <f>Audit!#REF!</f>
        <v>#REF!</v>
      </c>
      <c r="AI343" s="50" t="e">
        <f>VLOOKUP(Audit!#REF!,$V$3:$AE$12,2,FALSE)&amp; IF(Audit!#REF!=10,Audit!#REF!,"")</f>
        <v>#REF!</v>
      </c>
      <c r="AJ343" s="50" t="e">
        <f>VLOOKUP(Audit!#REF!,$V$13:$AE$22,2,FALSE)&amp; IF(Audit!#REF!=10,Audit!#REF!,"")</f>
        <v>#REF!</v>
      </c>
      <c r="AK343" s="47" t="e">
        <f t="shared" si="167"/>
        <v>#REF!</v>
      </c>
      <c r="AL343" s="50" t="e">
        <f>VLOOKUP(Audit!#REF!,$V$3:$AE$12,3,FALSE)&amp; IF(Audit!#REF!=10,Audit!#REF!,"")</f>
        <v>#REF!</v>
      </c>
      <c r="AM343" s="50" t="e">
        <f>VLOOKUP(Audit!#REF!,$V$13:$AE$22,3,FALSE)&amp; IF(Audit!#REF!=10,Audit!#REF!,"")</f>
        <v>#REF!</v>
      </c>
      <c r="AN343" s="47" t="e">
        <f t="shared" si="168"/>
        <v>#REF!</v>
      </c>
      <c r="AO343" s="50" t="e">
        <f>VLOOKUP(Audit!#REF!,$V$3:$AE$12,4,FALSE) &amp;  Audit!#REF! &amp; IF(Audit!#REF!=10,Audit!#REF!,"")</f>
        <v>#REF!</v>
      </c>
      <c r="AP343" s="50" t="e">
        <f>VLOOKUP(Audit!#REF!,$V$13:$AE$22,4,FALSE)&amp; IF(Audit!#REF!=10,Audit!#REF!,"")</f>
        <v>#REF!</v>
      </c>
      <c r="AQ343" s="47" t="e">
        <f t="shared" si="169"/>
        <v>#REF!</v>
      </c>
      <c r="AR343" s="50" t="e">
        <f>VLOOKUP(Audit!#REF!,$V$3:$AE$12,5,FALSE)&amp; IF(Audit!#REF!=10,Audit!#REF!,"")</f>
        <v>#REF!</v>
      </c>
      <c r="AS343" s="50" t="e">
        <f>VLOOKUP(Audit!#REF!,$V$13:$AE$22,5,FALSE)&amp; IF(Audit!#REF!=10,Audit!#REF!,"")</f>
        <v>#REF!</v>
      </c>
      <c r="AT343" s="47" t="e">
        <f t="shared" si="170"/>
        <v>#REF!</v>
      </c>
      <c r="AU343" s="50" t="e">
        <f>VLOOKUP(Audit!#REF!,$V$3:$AE$12,6,FALSE)&amp; IF(Audit!#REF!=10,Audit!#REF!,"")</f>
        <v>#REF!</v>
      </c>
      <c r="AV343" s="50" t="e">
        <f>VLOOKUP(Audit!#REF!,$V$13:$AE$22,6,FALSE)&amp; IF(Audit!#REF!=10,Audit!#REF!,"")</f>
        <v>#REF!</v>
      </c>
      <c r="AW343" s="47" t="e">
        <f t="shared" si="171"/>
        <v>#REF!</v>
      </c>
      <c r="AX343" s="50" t="e">
        <f>VLOOKUP(Audit!#REF!,$V$3:$AE$12,7,FALSE)&amp; IF(Audit!#REF!=10,Audit!#REF!,"")</f>
        <v>#REF!</v>
      </c>
      <c r="AY343" s="50" t="e">
        <f>VLOOKUP(Audit!#REF!,$V$13:$AE$22,7,FALSE) &amp; IF(Audit!#REF!=10,Audit!#REF!,"")</f>
        <v>#REF!</v>
      </c>
      <c r="AZ343" s="47" t="e">
        <f t="shared" si="172"/>
        <v>#REF!</v>
      </c>
      <c r="BA343" s="50" t="e">
        <f>VLOOKUP(Audit!#REF!,$V$3:$AE$12,8,FALSE)&amp; Audit!#REF! &amp; IF(Audit!#REF!=10,Audit!#REF!,"")</f>
        <v>#REF!</v>
      </c>
      <c r="BB343" s="50" t="e">
        <f>VLOOKUP(Audit!#REF!,$V$13:$AE$22,8,FALSE) &amp; IF(Audit!#REF!=10,Audit!#REF!,"")</f>
        <v>#REF!</v>
      </c>
      <c r="BC343" s="47" t="e">
        <f t="shared" si="173"/>
        <v>#REF!</v>
      </c>
      <c r="BD343" s="50" t="e">
        <f>VLOOKUP(Audit!#REF!,$V$3:$AE$12,9,FALSE)&amp; IF(Audit!#REF!=10,Audit!#REF!,"")</f>
        <v>#REF!</v>
      </c>
      <c r="BE343" s="50" t="e">
        <f>VLOOKUP(Audit!#REF!,$V$13:$AE$22,9,FALSE) &amp; IF(Audit!#REF!=10,Audit!#REF!,"") &amp; IF(Audit!#REF!&lt;&gt;1,U343,"")</f>
        <v>#REF!</v>
      </c>
      <c r="BF343" s="47" t="e">
        <f t="shared" si="174"/>
        <v>#REF!</v>
      </c>
      <c r="BG343" s="50" t="e">
        <f>VLOOKUP(Audit!#REF!,$V$3:$AE$12,10,FALSE) &amp; Audit!#REF! &amp; IF(Audit!#REF!=10,Audit!#REF!,"")</f>
        <v>#REF!</v>
      </c>
      <c r="BH343" s="50" t="e">
        <f>VLOOKUP(Audit!#REF!,$V$13:$AE$22,10,FALSE) &amp; IF(Audit!#REF!=10,Audit!#REF!,"") &amp; IF(Audit!#REF!&lt;&gt;1,U343,"")</f>
        <v>#REF!</v>
      </c>
      <c r="BI343" s="47" t="e">
        <f t="shared" si="175"/>
        <v>#REF!</v>
      </c>
      <c r="BJ343" s="48" t="str">
        <f t="shared" si="176"/>
        <v/>
      </c>
      <c r="BK343" s="48" t="str">
        <f t="shared" si="177"/>
        <v/>
      </c>
      <c r="BL343" s="48" t="str">
        <f t="shared" si="178"/>
        <v/>
      </c>
      <c r="BM343" s="48" t="str">
        <f t="shared" si="179"/>
        <v/>
      </c>
      <c r="BN343" s="48" t="str">
        <f t="shared" si="180"/>
        <v/>
      </c>
      <c r="BO343" s="48" t="str">
        <f t="shared" si="181"/>
        <v/>
      </c>
      <c r="BP343" s="48" t="str">
        <f t="shared" si="182"/>
        <v/>
      </c>
      <c r="BQ343" s="48" t="str">
        <f t="shared" si="183"/>
        <v/>
      </c>
      <c r="BR343" s="48" t="str">
        <f t="shared" si="184"/>
        <v/>
      </c>
      <c r="BS343" s="48" t="str">
        <f t="shared" si="185"/>
        <v/>
      </c>
      <c r="BT343" s="48" t="str">
        <f t="shared" si="186"/>
        <v/>
      </c>
      <c r="BU343" s="48" t="str">
        <f t="shared" si="187"/>
        <v/>
      </c>
    </row>
    <row r="344" spans="1:73">
      <c r="A344" s="10" t="e">
        <f>Audit!#REF!</f>
        <v>#REF!</v>
      </c>
      <c r="B344" s="10" t="e">
        <f t="shared" si="188"/>
        <v>#REF!</v>
      </c>
      <c r="C344" s="17" t="e">
        <f>VLOOKUP(Audit!#REF!,$V$3:$AE$12,2,FALSE) &amp; VLOOKUP(Audit!#REF!,$V$13:$AE$22,2,FALSE)&amp; IF(Audit!#REF!=10,Audit!#REF!&amp;Audit!#REF!,"")</f>
        <v>#REF!</v>
      </c>
      <c r="D344" s="17" t="e">
        <f>VLOOKUP(Audit!#REF!,$V$3:$AE$12,3,FALSE) &amp; VLOOKUP(Audit!#REF!,$V$13:$AE$22,3,FALSE) &amp;IF(Audit!#REF!=10,Audit!#REF!&amp;Audit!#REF!,"")</f>
        <v>#REF!</v>
      </c>
      <c r="E344" s="17" t="e">
        <f>VLOOKUP(Audit!#REF!,$V$3:$AE$12,4,FALSE)&amp; Audit!#REF! &amp; VLOOKUP(Audit!#REF!,$V$13:$AE$22,4,FALSE)&amp; IF(Audit!#REF!=10,Audit!#REF!&amp;Audit!#REF!,"")</f>
        <v>#REF!</v>
      </c>
      <c r="F344" s="17" t="e">
        <f>VLOOKUP(Audit!#REF!,$V$3:$AE$12,5,FALSE) &amp; VLOOKUP(Audit!#REF!,$V$13:$AE$22,5,FALSE)&amp; IF(Audit!#REF!=10,Audit!#REF!&amp;Audit!#REF!,"")</f>
        <v>#REF!</v>
      </c>
      <c r="G344" s="17" t="e">
        <f>VLOOKUP(Audit!#REF!,$V$3:$AE$12,6,FALSE) &amp; VLOOKUP(Audit!#REF!,$V$13:$AE$22,6,FALSE)&amp; IF(Audit!#REF!=10,Audit!#REF!&amp;Audit!#REF!,"")</f>
        <v>#REF!</v>
      </c>
      <c r="H344" s="17" t="e">
        <f>VLOOKUP(Audit!#REF!,$V$3:$AE$12,7,FALSE) &amp; VLOOKUP(Audit!#REF!,$V$13:$AE$22,7,FALSE)&amp;IF(Audit!#REF!=10,Audit!#REF!&amp;Audit!#REF!,"")</f>
        <v>#REF!</v>
      </c>
      <c r="I344" s="17" t="e">
        <f>VLOOKUP(Audit!#REF!,$V$3:$AE$12,8,FALSE) &amp; Audit!#REF! &amp; VLOOKUP(Audit!#REF!,$V$13:$AE$22,8,FALSE)&amp;IF(Audit!#REF!=10,Audit!#REF!&amp;Audit!#REF!,"")</f>
        <v>#REF!</v>
      </c>
      <c r="J344" s="17" t="e">
        <f>VLOOKUP(Audit!#REF!,$V$3:$AE$12,9,FALSE) &amp; VLOOKUP(Audit!#REF!,$V$13:$AE$22,9,FALSE) &amp; IF(Audit!#REF!=10,Audit!#REF!&amp;Audit!#REF!,"") &amp; IF(Audit!#REF!&lt;&gt;1,U344,"")</f>
        <v>#REF!</v>
      </c>
      <c r="K344" s="17" t="e">
        <f>VLOOKUP(Audit!#REF!,$V$3:$AE$12,10,FALSE) &amp; Audit!#REF! &amp; VLOOKUP(Audit!#REF!,$V$13:$AE$22,10,FALSE) &amp; IF(Audit!#REF!=10,Audit!#REF!&amp;Audit!#REF!,"") &amp; IF(Audit!#REF!&lt;&gt;1,U344,"")</f>
        <v>#REF!</v>
      </c>
      <c r="L344" s="10" t="e">
        <f>Audit!#REF!</f>
        <v>#REF!</v>
      </c>
      <c r="M344" s="10" t="e">
        <f t="shared" si="159"/>
        <v>#REF!</v>
      </c>
      <c r="N344" s="10" t="e">
        <f t="shared" si="160"/>
        <v>#REF!</v>
      </c>
      <c r="O344" s="10" t="e">
        <f t="shared" si="161"/>
        <v>#REF!</v>
      </c>
      <c r="P344" s="10" t="e">
        <f t="shared" si="162"/>
        <v>#REF!</v>
      </c>
      <c r="Q344" s="10" t="e">
        <f t="shared" si="163"/>
        <v>#REF!</v>
      </c>
      <c r="R344" s="10" t="e">
        <f t="shared" si="164"/>
        <v>#REF!</v>
      </c>
      <c r="S344" s="10" t="e">
        <f t="shared" si="165"/>
        <v>#REF!</v>
      </c>
      <c r="T344" s="10" t="e">
        <f t="shared" si="166"/>
        <v>#REF!</v>
      </c>
      <c r="U344" s="17" t="e">
        <f>IF(Audit!#REF!="","",VLOOKUP(Audit!#REF!,$W$26:$X$35,2,FALSE)) &amp; Audit!#REF! &amp; IF(Audit!#REF!="","",IF(Audit!#REF!&lt;=1.4,VLOOKUP(Audit!#REF!,$W$38:X389,2,FALSE),VLOOKUP(Audit!#REF!,$W$51:$X$61,2,FALSE))) &amp; IF(Audit!#REF!="","",VLOOKUP(Audit!#REF!,$Y$26:$Z$35,2,FALSE) &amp; Audit!#REF! &amp; IF(Audit!#REF!="","",IF(Audit!#REF!&lt;=1.4,VLOOKUP(Audit!#REF!,$Y$38:$Z$48,2,FALSE),VLOOKUP(Audit!#REF!,$Y$51:$Z$61,2,FALSE))))</f>
        <v>#REF!</v>
      </c>
      <c r="V344" s="21"/>
      <c r="AH344" s="49" t="e">
        <f>Audit!#REF!</f>
        <v>#REF!</v>
      </c>
      <c r="AI344" s="50" t="e">
        <f>VLOOKUP(Audit!#REF!,$V$3:$AE$12,2,FALSE)&amp; IF(Audit!#REF!=10,Audit!#REF!,"")</f>
        <v>#REF!</v>
      </c>
      <c r="AJ344" s="50" t="e">
        <f>VLOOKUP(Audit!#REF!,$V$13:$AE$22,2,FALSE)&amp; IF(Audit!#REF!=10,Audit!#REF!,"")</f>
        <v>#REF!</v>
      </c>
      <c r="AK344" s="47" t="e">
        <f t="shared" si="167"/>
        <v>#REF!</v>
      </c>
      <c r="AL344" s="50" t="e">
        <f>VLOOKUP(Audit!#REF!,$V$3:$AE$12,3,FALSE)&amp; IF(Audit!#REF!=10,Audit!#REF!,"")</f>
        <v>#REF!</v>
      </c>
      <c r="AM344" s="50" t="e">
        <f>VLOOKUP(Audit!#REF!,$V$13:$AE$22,3,FALSE)&amp; IF(Audit!#REF!=10,Audit!#REF!,"")</f>
        <v>#REF!</v>
      </c>
      <c r="AN344" s="47" t="e">
        <f t="shared" si="168"/>
        <v>#REF!</v>
      </c>
      <c r="AO344" s="50" t="e">
        <f>VLOOKUP(Audit!#REF!,$V$3:$AE$12,4,FALSE) &amp;  Audit!#REF! &amp; IF(Audit!#REF!=10,Audit!#REF!,"")</f>
        <v>#REF!</v>
      </c>
      <c r="AP344" s="50" t="e">
        <f>VLOOKUP(Audit!#REF!,$V$13:$AE$22,4,FALSE)&amp; IF(Audit!#REF!=10,Audit!#REF!,"")</f>
        <v>#REF!</v>
      </c>
      <c r="AQ344" s="47" t="e">
        <f t="shared" si="169"/>
        <v>#REF!</v>
      </c>
      <c r="AR344" s="50" t="e">
        <f>VLOOKUP(Audit!#REF!,$V$3:$AE$12,5,FALSE)&amp; IF(Audit!#REF!=10,Audit!#REF!,"")</f>
        <v>#REF!</v>
      </c>
      <c r="AS344" s="50" t="e">
        <f>VLOOKUP(Audit!#REF!,$V$13:$AE$22,5,FALSE)&amp; IF(Audit!#REF!=10,Audit!#REF!,"")</f>
        <v>#REF!</v>
      </c>
      <c r="AT344" s="47" t="e">
        <f t="shared" si="170"/>
        <v>#REF!</v>
      </c>
      <c r="AU344" s="50" t="e">
        <f>VLOOKUP(Audit!#REF!,$V$3:$AE$12,6,FALSE)&amp; IF(Audit!#REF!=10,Audit!#REF!,"")</f>
        <v>#REF!</v>
      </c>
      <c r="AV344" s="50" t="e">
        <f>VLOOKUP(Audit!#REF!,$V$13:$AE$22,6,FALSE)&amp; IF(Audit!#REF!=10,Audit!#REF!,"")</f>
        <v>#REF!</v>
      </c>
      <c r="AW344" s="47" t="e">
        <f t="shared" si="171"/>
        <v>#REF!</v>
      </c>
      <c r="AX344" s="50" t="e">
        <f>VLOOKUP(Audit!#REF!,$V$3:$AE$12,7,FALSE)&amp; IF(Audit!#REF!=10,Audit!#REF!,"")</f>
        <v>#REF!</v>
      </c>
      <c r="AY344" s="50" t="e">
        <f>VLOOKUP(Audit!#REF!,$V$13:$AE$22,7,FALSE) &amp; IF(Audit!#REF!=10,Audit!#REF!,"")</f>
        <v>#REF!</v>
      </c>
      <c r="AZ344" s="47" t="e">
        <f t="shared" si="172"/>
        <v>#REF!</v>
      </c>
      <c r="BA344" s="50" t="e">
        <f>VLOOKUP(Audit!#REF!,$V$3:$AE$12,8,FALSE)&amp; Audit!#REF! &amp; IF(Audit!#REF!=10,Audit!#REF!,"")</f>
        <v>#REF!</v>
      </c>
      <c r="BB344" s="50" t="e">
        <f>VLOOKUP(Audit!#REF!,$V$13:$AE$22,8,FALSE) &amp; IF(Audit!#REF!=10,Audit!#REF!,"")</f>
        <v>#REF!</v>
      </c>
      <c r="BC344" s="47" t="e">
        <f t="shared" si="173"/>
        <v>#REF!</v>
      </c>
      <c r="BD344" s="50" t="e">
        <f>VLOOKUP(Audit!#REF!,$V$3:$AE$12,9,FALSE)&amp; IF(Audit!#REF!=10,Audit!#REF!,"")</f>
        <v>#REF!</v>
      </c>
      <c r="BE344" s="50" t="e">
        <f>VLOOKUP(Audit!#REF!,$V$13:$AE$22,9,FALSE) &amp; IF(Audit!#REF!=10,Audit!#REF!,"") &amp; IF(Audit!#REF!&lt;&gt;1,U344,"")</f>
        <v>#REF!</v>
      </c>
      <c r="BF344" s="47" t="e">
        <f t="shared" si="174"/>
        <v>#REF!</v>
      </c>
      <c r="BG344" s="50" t="e">
        <f>VLOOKUP(Audit!#REF!,$V$3:$AE$12,10,FALSE) &amp; Audit!#REF! &amp; IF(Audit!#REF!=10,Audit!#REF!,"")</f>
        <v>#REF!</v>
      </c>
      <c r="BH344" s="50" t="e">
        <f>VLOOKUP(Audit!#REF!,$V$13:$AE$22,10,FALSE) &amp; IF(Audit!#REF!=10,Audit!#REF!,"") &amp; IF(Audit!#REF!&lt;&gt;1,U344,"")</f>
        <v>#REF!</v>
      </c>
      <c r="BI344" s="47" t="e">
        <f t="shared" si="175"/>
        <v>#REF!</v>
      </c>
      <c r="BJ344" s="48" t="str">
        <f t="shared" si="176"/>
        <v/>
      </c>
      <c r="BK344" s="48" t="str">
        <f t="shared" si="177"/>
        <v/>
      </c>
      <c r="BL344" s="48" t="str">
        <f t="shared" si="178"/>
        <v/>
      </c>
      <c r="BM344" s="48" t="str">
        <f t="shared" si="179"/>
        <v/>
      </c>
      <c r="BN344" s="48" t="str">
        <f t="shared" si="180"/>
        <v/>
      </c>
      <c r="BO344" s="48" t="str">
        <f t="shared" si="181"/>
        <v/>
      </c>
      <c r="BP344" s="48" t="str">
        <f t="shared" si="182"/>
        <v/>
      </c>
      <c r="BQ344" s="48" t="str">
        <f t="shared" si="183"/>
        <v/>
      </c>
      <c r="BR344" s="48" t="str">
        <f t="shared" si="184"/>
        <v/>
      </c>
      <c r="BS344" s="48" t="str">
        <f t="shared" si="185"/>
        <v/>
      </c>
      <c r="BT344" s="48" t="str">
        <f t="shared" si="186"/>
        <v/>
      </c>
      <c r="BU344" s="48" t="str">
        <f t="shared" si="187"/>
        <v/>
      </c>
    </row>
    <row r="345" spans="1:73">
      <c r="A345" s="10" t="e">
        <f>Audit!#REF!</f>
        <v>#REF!</v>
      </c>
      <c r="B345" s="10" t="e">
        <f t="shared" si="188"/>
        <v>#REF!</v>
      </c>
      <c r="C345" s="17" t="e">
        <f>VLOOKUP(Audit!#REF!,$V$3:$AE$12,2,FALSE) &amp; VLOOKUP(Audit!#REF!,$V$13:$AE$22,2,FALSE)&amp; IF(Audit!#REF!=10,Audit!#REF!&amp;Audit!#REF!,"")</f>
        <v>#REF!</v>
      </c>
      <c r="D345" s="17" t="e">
        <f>VLOOKUP(Audit!#REF!,$V$3:$AE$12,3,FALSE) &amp; VLOOKUP(Audit!#REF!,$V$13:$AE$22,3,FALSE) &amp;IF(Audit!#REF!=10,Audit!#REF!&amp;Audit!#REF!,"")</f>
        <v>#REF!</v>
      </c>
      <c r="E345" s="17" t="e">
        <f>VLOOKUP(Audit!#REF!,$V$3:$AE$12,4,FALSE)&amp; Audit!#REF! &amp; VLOOKUP(Audit!#REF!,$V$13:$AE$22,4,FALSE)&amp; IF(Audit!#REF!=10,Audit!#REF!&amp;Audit!#REF!,"")</f>
        <v>#REF!</v>
      </c>
      <c r="F345" s="17" t="e">
        <f>VLOOKUP(Audit!#REF!,$V$3:$AE$12,5,FALSE) &amp; VLOOKUP(Audit!#REF!,$V$13:$AE$22,5,FALSE)&amp; IF(Audit!#REF!=10,Audit!#REF!&amp;Audit!#REF!,"")</f>
        <v>#REF!</v>
      </c>
      <c r="G345" s="17" t="e">
        <f>VLOOKUP(Audit!#REF!,$V$3:$AE$12,6,FALSE) &amp; VLOOKUP(Audit!#REF!,$V$13:$AE$22,6,FALSE)&amp; IF(Audit!#REF!=10,Audit!#REF!&amp;Audit!#REF!,"")</f>
        <v>#REF!</v>
      </c>
      <c r="H345" s="17" t="e">
        <f>VLOOKUP(Audit!#REF!,$V$3:$AE$12,7,FALSE) &amp; VLOOKUP(Audit!#REF!,$V$13:$AE$22,7,FALSE)&amp;IF(Audit!#REF!=10,Audit!#REF!&amp;Audit!#REF!,"")</f>
        <v>#REF!</v>
      </c>
      <c r="I345" s="17" t="e">
        <f>VLOOKUP(Audit!#REF!,$V$3:$AE$12,8,FALSE) &amp; Audit!#REF! &amp; VLOOKUP(Audit!#REF!,$V$13:$AE$22,8,FALSE)&amp;IF(Audit!#REF!=10,Audit!#REF!&amp;Audit!#REF!,"")</f>
        <v>#REF!</v>
      </c>
      <c r="J345" s="17" t="e">
        <f>VLOOKUP(Audit!#REF!,$V$3:$AE$12,9,FALSE) &amp; VLOOKUP(Audit!#REF!,$V$13:$AE$22,9,FALSE) &amp; IF(Audit!#REF!=10,Audit!#REF!&amp;Audit!#REF!,"") &amp; IF(Audit!#REF!&lt;&gt;1,U345,"")</f>
        <v>#REF!</v>
      </c>
      <c r="K345" s="17" t="e">
        <f>VLOOKUP(Audit!#REF!,$V$3:$AE$12,10,FALSE) &amp; Audit!#REF! &amp; VLOOKUP(Audit!#REF!,$V$13:$AE$22,10,FALSE) &amp; IF(Audit!#REF!=10,Audit!#REF!&amp;Audit!#REF!,"") &amp; IF(Audit!#REF!&lt;&gt;1,U345,"")</f>
        <v>#REF!</v>
      </c>
      <c r="L345" s="10" t="e">
        <f>Audit!#REF!</f>
        <v>#REF!</v>
      </c>
      <c r="M345" s="10" t="e">
        <f t="shared" si="159"/>
        <v>#REF!</v>
      </c>
      <c r="N345" s="10" t="e">
        <f t="shared" si="160"/>
        <v>#REF!</v>
      </c>
      <c r="O345" s="10" t="e">
        <f t="shared" si="161"/>
        <v>#REF!</v>
      </c>
      <c r="P345" s="10" t="e">
        <f t="shared" si="162"/>
        <v>#REF!</v>
      </c>
      <c r="Q345" s="10" t="e">
        <f t="shared" si="163"/>
        <v>#REF!</v>
      </c>
      <c r="R345" s="10" t="e">
        <f t="shared" si="164"/>
        <v>#REF!</v>
      </c>
      <c r="S345" s="10" t="e">
        <f t="shared" si="165"/>
        <v>#REF!</v>
      </c>
      <c r="T345" s="10" t="e">
        <f t="shared" si="166"/>
        <v>#REF!</v>
      </c>
      <c r="U345" s="17" t="e">
        <f>IF(Audit!#REF!="","",VLOOKUP(Audit!#REF!,$W$26:$X$35,2,FALSE)) &amp; Audit!#REF! &amp; IF(Audit!#REF!="","",IF(Audit!#REF!&lt;=1.4,VLOOKUP(Audit!#REF!,$W$38:X390,2,FALSE),VLOOKUP(Audit!#REF!,$W$51:$X$61,2,FALSE))) &amp; IF(Audit!#REF!="","",VLOOKUP(Audit!#REF!,$Y$26:$Z$35,2,FALSE) &amp; Audit!#REF! &amp; IF(Audit!#REF!="","",IF(Audit!#REF!&lt;=1.4,VLOOKUP(Audit!#REF!,$Y$38:$Z$48,2,FALSE),VLOOKUP(Audit!#REF!,$Y$51:$Z$61,2,FALSE))))</f>
        <v>#REF!</v>
      </c>
      <c r="V345" s="21"/>
      <c r="AH345" s="49" t="e">
        <f>Audit!#REF!</f>
        <v>#REF!</v>
      </c>
      <c r="AI345" s="50" t="e">
        <f>VLOOKUP(Audit!#REF!,$V$3:$AE$12,2,FALSE)&amp; IF(Audit!#REF!=10,Audit!#REF!,"")</f>
        <v>#REF!</v>
      </c>
      <c r="AJ345" s="50" t="e">
        <f>VLOOKUP(Audit!#REF!,$V$13:$AE$22,2,FALSE)&amp; IF(Audit!#REF!=10,Audit!#REF!,"")</f>
        <v>#REF!</v>
      </c>
      <c r="AK345" s="47" t="e">
        <f t="shared" si="167"/>
        <v>#REF!</v>
      </c>
      <c r="AL345" s="50" t="e">
        <f>VLOOKUP(Audit!#REF!,$V$3:$AE$12,3,FALSE)&amp; IF(Audit!#REF!=10,Audit!#REF!,"")</f>
        <v>#REF!</v>
      </c>
      <c r="AM345" s="50" t="e">
        <f>VLOOKUP(Audit!#REF!,$V$13:$AE$22,3,FALSE)&amp; IF(Audit!#REF!=10,Audit!#REF!,"")</f>
        <v>#REF!</v>
      </c>
      <c r="AN345" s="47" t="e">
        <f t="shared" si="168"/>
        <v>#REF!</v>
      </c>
      <c r="AO345" s="50" t="e">
        <f>VLOOKUP(Audit!#REF!,$V$3:$AE$12,4,FALSE) &amp;  Audit!#REF! &amp; IF(Audit!#REF!=10,Audit!#REF!,"")</f>
        <v>#REF!</v>
      </c>
      <c r="AP345" s="50" t="e">
        <f>VLOOKUP(Audit!#REF!,$V$13:$AE$22,4,FALSE)&amp; IF(Audit!#REF!=10,Audit!#REF!,"")</f>
        <v>#REF!</v>
      </c>
      <c r="AQ345" s="47" t="e">
        <f t="shared" si="169"/>
        <v>#REF!</v>
      </c>
      <c r="AR345" s="50" t="e">
        <f>VLOOKUP(Audit!#REF!,$V$3:$AE$12,5,FALSE)&amp; IF(Audit!#REF!=10,Audit!#REF!,"")</f>
        <v>#REF!</v>
      </c>
      <c r="AS345" s="50" t="e">
        <f>VLOOKUP(Audit!#REF!,$V$13:$AE$22,5,FALSE)&amp; IF(Audit!#REF!=10,Audit!#REF!,"")</f>
        <v>#REF!</v>
      </c>
      <c r="AT345" s="47" t="e">
        <f t="shared" si="170"/>
        <v>#REF!</v>
      </c>
      <c r="AU345" s="50" t="e">
        <f>VLOOKUP(Audit!#REF!,$V$3:$AE$12,6,FALSE)&amp; IF(Audit!#REF!=10,Audit!#REF!,"")</f>
        <v>#REF!</v>
      </c>
      <c r="AV345" s="50" t="e">
        <f>VLOOKUP(Audit!#REF!,$V$13:$AE$22,6,FALSE)&amp; IF(Audit!#REF!=10,Audit!#REF!,"")</f>
        <v>#REF!</v>
      </c>
      <c r="AW345" s="47" t="e">
        <f t="shared" si="171"/>
        <v>#REF!</v>
      </c>
      <c r="AX345" s="50" t="e">
        <f>VLOOKUP(Audit!#REF!,$V$3:$AE$12,7,FALSE)&amp; IF(Audit!#REF!=10,Audit!#REF!,"")</f>
        <v>#REF!</v>
      </c>
      <c r="AY345" s="50" t="e">
        <f>VLOOKUP(Audit!#REF!,$V$13:$AE$22,7,FALSE) &amp; IF(Audit!#REF!=10,Audit!#REF!,"")</f>
        <v>#REF!</v>
      </c>
      <c r="AZ345" s="47" t="e">
        <f t="shared" si="172"/>
        <v>#REF!</v>
      </c>
      <c r="BA345" s="50" t="e">
        <f>VLOOKUP(Audit!#REF!,$V$3:$AE$12,8,FALSE)&amp; Audit!#REF! &amp; IF(Audit!#REF!=10,Audit!#REF!,"")</f>
        <v>#REF!</v>
      </c>
      <c r="BB345" s="50" t="e">
        <f>VLOOKUP(Audit!#REF!,$V$13:$AE$22,8,FALSE) &amp; IF(Audit!#REF!=10,Audit!#REF!,"")</f>
        <v>#REF!</v>
      </c>
      <c r="BC345" s="47" t="e">
        <f t="shared" si="173"/>
        <v>#REF!</v>
      </c>
      <c r="BD345" s="50" t="e">
        <f>VLOOKUP(Audit!#REF!,$V$3:$AE$12,9,FALSE)&amp; IF(Audit!#REF!=10,Audit!#REF!,"")</f>
        <v>#REF!</v>
      </c>
      <c r="BE345" s="50" t="e">
        <f>VLOOKUP(Audit!#REF!,$V$13:$AE$22,9,FALSE) &amp; IF(Audit!#REF!=10,Audit!#REF!,"") &amp; IF(Audit!#REF!&lt;&gt;1,U345,"")</f>
        <v>#REF!</v>
      </c>
      <c r="BF345" s="47" t="e">
        <f t="shared" si="174"/>
        <v>#REF!</v>
      </c>
      <c r="BG345" s="50" t="e">
        <f>VLOOKUP(Audit!#REF!,$V$3:$AE$12,10,FALSE) &amp; Audit!#REF! &amp; IF(Audit!#REF!=10,Audit!#REF!,"")</f>
        <v>#REF!</v>
      </c>
      <c r="BH345" s="50" t="e">
        <f>VLOOKUP(Audit!#REF!,$V$13:$AE$22,10,FALSE) &amp; IF(Audit!#REF!=10,Audit!#REF!,"") &amp; IF(Audit!#REF!&lt;&gt;1,U345,"")</f>
        <v>#REF!</v>
      </c>
      <c r="BI345" s="47" t="e">
        <f t="shared" si="175"/>
        <v>#REF!</v>
      </c>
      <c r="BJ345" s="48" t="str">
        <f t="shared" si="176"/>
        <v/>
      </c>
      <c r="BK345" s="48" t="str">
        <f t="shared" si="177"/>
        <v/>
      </c>
      <c r="BL345" s="48" t="str">
        <f t="shared" si="178"/>
        <v/>
      </c>
      <c r="BM345" s="48" t="str">
        <f t="shared" si="179"/>
        <v/>
      </c>
      <c r="BN345" s="48" t="str">
        <f t="shared" si="180"/>
        <v/>
      </c>
      <c r="BO345" s="48" t="str">
        <f t="shared" si="181"/>
        <v/>
      </c>
      <c r="BP345" s="48" t="str">
        <f t="shared" si="182"/>
        <v/>
      </c>
      <c r="BQ345" s="48" t="str">
        <f t="shared" si="183"/>
        <v/>
      </c>
      <c r="BR345" s="48" t="str">
        <f t="shared" si="184"/>
        <v/>
      </c>
      <c r="BS345" s="48" t="str">
        <f t="shared" si="185"/>
        <v/>
      </c>
      <c r="BT345" s="48" t="str">
        <f t="shared" si="186"/>
        <v/>
      </c>
      <c r="BU345" s="48" t="str">
        <f t="shared" si="187"/>
        <v/>
      </c>
    </row>
    <row r="346" spans="1:73">
      <c r="A346" s="10" t="e">
        <f>Audit!#REF!</f>
        <v>#REF!</v>
      </c>
      <c r="B346" s="10" t="e">
        <f t="shared" si="188"/>
        <v>#REF!</v>
      </c>
      <c r="C346" s="17" t="e">
        <f>VLOOKUP(Audit!#REF!,$V$3:$AE$12,2,FALSE) &amp; VLOOKUP(Audit!#REF!,$V$13:$AE$22,2,FALSE)&amp; IF(Audit!#REF!=10,Audit!#REF!&amp;Audit!#REF!,"")</f>
        <v>#REF!</v>
      </c>
      <c r="D346" s="17" t="e">
        <f>VLOOKUP(Audit!#REF!,$V$3:$AE$12,3,FALSE) &amp; VLOOKUP(Audit!#REF!,$V$13:$AE$22,3,FALSE) &amp;IF(Audit!#REF!=10,Audit!#REF!&amp;Audit!#REF!,"")</f>
        <v>#REF!</v>
      </c>
      <c r="E346" s="17" t="e">
        <f>VLOOKUP(Audit!#REF!,$V$3:$AE$12,4,FALSE)&amp; Audit!#REF! &amp; VLOOKUP(Audit!#REF!,$V$13:$AE$22,4,FALSE)&amp; IF(Audit!#REF!=10,Audit!#REF!&amp;Audit!#REF!,"")</f>
        <v>#REF!</v>
      </c>
      <c r="F346" s="17" t="e">
        <f>VLOOKUP(Audit!#REF!,$V$3:$AE$12,5,FALSE) &amp; VLOOKUP(Audit!#REF!,$V$13:$AE$22,5,FALSE)&amp; IF(Audit!#REF!=10,Audit!#REF!&amp;Audit!#REF!,"")</f>
        <v>#REF!</v>
      </c>
      <c r="G346" s="17" t="e">
        <f>VLOOKUP(Audit!#REF!,$V$3:$AE$12,6,FALSE) &amp; VLOOKUP(Audit!#REF!,$V$13:$AE$22,6,FALSE)&amp; IF(Audit!#REF!=10,Audit!#REF!&amp;Audit!#REF!,"")</f>
        <v>#REF!</v>
      </c>
      <c r="H346" s="17" t="e">
        <f>VLOOKUP(Audit!#REF!,$V$3:$AE$12,7,FALSE) &amp; VLOOKUP(Audit!#REF!,$V$13:$AE$22,7,FALSE)&amp;IF(Audit!#REF!=10,Audit!#REF!&amp;Audit!#REF!,"")</f>
        <v>#REF!</v>
      </c>
      <c r="I346" s="17" t="e">
        <f>VLOOKUP(Audit!#REF!,$V$3:$AE$12,8,FALSE) &amp; Audit!#REF! &amp; VLOOKUP(Audit!#REF!,$V$13:$AE$22,8,FALSE)&amp;IF(Audit!#REF!=10,Audit!#REF!&amp;Audit!#REF!,"")</f>
        <v>#REF!</v>
      </c>
      <c r="J346" s="17" t="e">
        <f>VLOOKUP(Audit!#REF!,$V$3:$AE$12,9,FALSE) &amp; VLOOKUP(Audit!#REF!,$V$13:$AE$22,9,FALSE) &amp; IF(Audit!#REF!=10,Audit!#REF!&amp;Audit!#REF!,"") &amp; IF(Audit!#REF!&lt;&gt;1,U346,"")</f>
        <v>#REF!</v>
      </c>
      <c r="K346" s="17" t="e">
        <f>VLOOKUP(Audit!#REF!,$V$3:$AE$12,10,FALSE) &amp; Audit!#REF! &amp; VLOOKUP(Audit!#REF!,$V$13:$AE$22,10,FALSE) &amp; IF(Audit!#REF!=10,Audit!#REF!&amp;Audit!#REF!,"") &amp; IF(Audit!#REF!&lt;&gt;1,U346,"")</f>
        <v>#REF!</v>
      </c>
      <c r="L346" s="10" t="e">
        <f>Audit!#REF!</f>
        <v>#REF!</v>
      </c>
      <c r="M346" s="10" t="e">
        <f t="shared" si="159"/>
        <v>#REF!</v>
      </c>
      <c r="N346" s="10" t="e">
        <f t="shared" si="160"/>
        <v>#REF!</v>
      </c>
      <c r="O346" s="10" t="e">
        <f t="shared" si="161"/>
        <v>#REF!</v>
      </c>
      <c r="P346" s="10" t="e">
        <f t="shared" si="162"/>
        <v>#REF!</v>
      </c>
      <c r="Q346" s="10" t="e">
        <f t="shared" si="163"/>
        <v>#REF!</v>
      </c>
      <c r="R346" s="10" t="e">
        <f t="shared" si="164"/>
        <v>#REF!</v>
      </c>
      <c r="S346" s="10" t="e">
        <f t="shared" si="165"/>
        <v>#REF!</v>
      </c>
      <c r="T346" s="10" t="e">
        <f t="shared" si="166"/>
        <v>#REF!</v>
      </c>
      <c r="U346" s="17" t="e">
        <f>IF(Audit!#REF!="","",VLOOKUP(Audit!#REF!,$W$26:$X$35,2,FALSE)) &amp; Audit!#REF! &amp; IF(Audit!#REF!="","",IF(Audit!#REF!&lt;=1.4,VLOOKUP(Audit!#REF!,$W$38:X391,2,FALSE),VLOOKUP(Audit!#REF!,$W$51:$X$61,2,FALSE))) &amp; IF(Audit!#REF!="","",VLOOKUP(Audit!#REF!,$Y$26:$Z$35,2,FALSE) &amp; Audit!#REF! &amp; IF(Audit!#REF!="","",IF(Audit!#REF!&lt;=1.4,VLOOKUP(Audit!#REF!,$Y$38:$Z$48,2,FALSE),VLOOKUP(Audit!#REF!,$Y$51:$Z$61,2,FALSE))))</f>
        <v>#REF!</v>
      </c>
      <c r="V346" s="21"/>
      <c r="AH346" s="49" t="e">
        <f>Audit!#REF!</f>
        <v>#REF!</v>
      </c>
      <c r="AI346" s="50" t="e">
        <f>VLOOKUP(Audit!#REF!,$V$3:$AE$12,2,FALSE)&amp; IF(Audit!#REF!=10,Audit!#REF!,"")</f>
        <v>#REF!</v>
      </c>
      <c r="AJ346" s="50" t="e">
        <f>VLOOKUP(Audit!#REF!,$V$13:$AE$22,2,FALSE)&amp; IF(Audit!#REF!=10,Audit!#REF!,"")</f>
        <v>#REF!</v>
      </c>
      <c r="AK346" s="47" t="e">
        <f t="shared" si="167"/>
        <v>#REF!</v>
      </c>
      <c r="AL346" s="50" t="e">
        <f>VLOOKUP(Audit!#REF!,$V$3:$AE$12,3,FALSE)&amp; IF(Audit!#REF!=10,Audit!#REF!,"")</f>
        <v>#REF!</v>
      </c>
      <c r="AM346" s="50" t="e">
        <f>VLOOKUP(Audit!#REF!,$V$13:$AE$22,3,FALSE)&amp; IF(Audit!#REF!=10,Audit!#REF!,"")</f>
        <v>#REF!</v>
      </c>
      <c r="AN346" s="47" t="e">
        <f t="shared" si="168"/>
        <v>#REF!</v>
      </c>
      <c r="AO346" s="50" t="e">
        <f>VLOOKUP(Audit!#REF!,$V$3:$AE$12,4,FALSE) &amp;  Audit!#REF! &amp; IF(Audit!#REF!=10,Audit!#REF!,"")</f>
        <v>#REF!</v>
      </c>
      <c r="AP346" s="50" t="e">
        <f>VLOOKUP(Audit!#REF!,$V$13:$AE$22,4,FALSE)&amp; IF(Audit!#REF!=10,Audit!#REF!,"")</f>
        <v>#REF!</v>
      </c>
      <c r="AQ346" s="47" t="e">
        <f t="shared" si="169"/>
        <v>#REF!</v>
      </c>
      <c r="AR346" s="50" t="e">
        <f>VLOOKUP(Audit!#REF!,$V$3:$AE$12,5,FALSE)&amp; IF(Audit!#REF!=10,Audit!#REF!,"")</f>
        <v>#REF!</v>
      </c>
      <c r="AS346" s="50" t="e">
        <f>VLOOKUP(Audit!#REF!,$V$13:$AE$22,5,FALSE)&amp; IF(Audit!#REF!=10,Audit!#REF!,"")</f>
        <v>#REF!</v>
      </c>
      <c r="AT346" s="47" t="e">
        <f t="shared" si="170"/>
        <v>#REF!</v>
      </c>
      <c r="AU346" s="50" t="e">
        <f>VLOOKUP(Audit!#REF!,$V$3:$AE$12,6,FALSE)&amp; IF(Audit!#REF!=10,Audit!#REF!,"")</f>
        <v>#REF!</v>
      </c>
      <c r="AV346" s="50" t="e">
        <f>VLOOKUP(Audit!#REF!,$V$13:$AE$22,6,FALSE)&amp; IF(Audit!#REF!=10,Audit!#REF!,"")</f>
        <v>#REF!</v>
      </c>
      <c r="AW346" s="47" t="e">
        <f t="shared" si="171"/>
        <v>#REF!</v>
      </c>
      <c r="AX346" s="50" t="e">
        <f>VLOOKUP(Audit!#REF!,$V$3:$AE$12,7,FALSE)&amp; IF(Audit!#REF!=10,Audit!#REF!,"")</f>
        <v>#REF!</v>
      </c>
      <c r="AY346" s="50" t="e">
        <f>VLOOKUP(Audit!#REF!,$V$13:$AE$22,7,FALSE) &amp; IF(Audit!#REF!=10,Audit!#REF!,"")</f>
        <v>#REF!</v>
      </c>
      <c r="AZ346" s="47" t="e">
        <f t="shared" si="172"/>
        <v>#REF!</v>
      </c>
      <c r="BA346" s="50" t="e">
        <f>VLOOKUP(Audit!#REF!,$V$3:$AE$12,8,FALSE)&amp; Audit!#REF! &amp; IF(Audit!#REF!=10,Audit!#REF!,"")</f>
        <v>#REF!</v>
      </c>
      <c r="BB346" s="50" t="e">
        <f>VLOOKUP(Audit!#REF!,$V$13:$AE$22,8,FALSE) &amp; IF(Audit!#REF!=10,Audit!#REF!,"")</f>
        <v>#REF!</v>
      </c>
      <c r="BC346" s="47" t="e">
        <f t="shared" si="173"/>
        <v>#REF!</v>
      </c>
      <c r="BD346" s="50" t="e">
        <f>VLOOKUP(Audit!#REF!,$V$3:$AE$12,9,FALSE)&amp; IF(Audit!#REF!=10,Audit!#REF!,"")</f>
        <v>#REF!</v>
      </c>
      <c r="BE346" s="50" t="e">
        <f>VLOOKUP(Audit!#REF!,$V$13:$AE$22,9,FALSE) &amp; IF(Audit!#REF!=10,Audit!#REF!,"") &amp; IF(Audit!#REF!&lt;&gt;1,U346,"")</f>
        <v>#REF!</v>
      </c>
      <c r="BF346" s="47" t="e">
        <f t="shared" si="174"/>
        <v>#REF!</v>
      </c>
      <c r="BG346" s="50" t="e">
        <f>VLOOKUP(Audit!#REF!,$V$3:$AE$12,10,FALSE) &amp; Audit!#REF! &amp; IF(Audit!#REF!=10,Audit!#REF!,"")</f>
        <v>#REF!</v>
      </c>
      <c r="BH346" s="50" t="e">
        <f>VLOOKUP(Audit!#REF!,$V$13:$AE$22,10,FALSE) &amp; IF(Audit!#REF!=10,Audit!#REF!,"") &amp; IF(Audit!#REF!&lt;&gt;1,U346,"")</f>
        <v>#REF!</v>
      </c>
      <c r="BI346" s="47" t="e">
        <f t="shared" si="175"/>
        <v>#REF!</v>
      </c>
      <c r="BJ346" s="48" t="str">
        <f t="shared" si="176"/>
        <v/>
      </c>
      <c r="BK346" s="48" t="str">
        <f t="shared" si="177"/>
        <v/>
      </c>
      <c r="BL346" s="48" t="str">
        <f t="shared" si="178"/>
        <v/>
      </c>
      <c r="BM346" s="48" t="str">
        <f t="shared" si="179"/>
        <v/>
      </c>
      <c r="BN346" s="48" t="str">
        <f t="shared" si="180"/>
        <v/>
      </c>
      <c r="BO346" s="48" t="str">
        <f t="shared" si="181"/>
        <v/>
      </c>
      <c r="BP346" s="48" t="str">
        <f t="shared" si="182"/>
        <v/>
      </c>
      <c r="BQ346" s="48" t="str">
        <f t="shared" si="183"/>
        <v/>
      </c>
      <c r="BR346" s="48" t="str">
        <f t="shared" si="184"/>
        <v/>
      </c>
      <c r="BS346" s="48" t="str">
        <f t="shared" si="185"/>
        <v/>
      </c>
      <c r="BT346" s="48" t="str">
        <f t="shared" si="186"/>
        <v/>
      </c>
      <c r="BU346" s="48" t="str">
        <f t="shared" si="187"/>
        <v/>
      </c>
    </row>
    <row r="347" spans="1:73">
      <c r="A347" s="10" t="e">
        <f>Audit!#REF!</f>
        <v>#REF!</v>
      </c>
      <c r="B347" s="10" t="e">
        <f t="shared" si="188"/>
        <v>#REF!</v>
      </c>
      <c r="C347" s="17" t="e">
        <f>VLOOKUP(Audit!#REF!,$V$3:$AE$12,2,FALSE) &amp; VLOOKUP(Audit!#REF!,$V$13:$AE$22,2,FALSE)&amp; IF(Audit!#REF!=10,Audit!#REF!&amp;Audit!#REF!,"")</f>
        <v>#REF!</v>
      </c>
      <c r="D347" s="17" t="e">
        <f>VLOOKUP(Audit!#REF!,$V$3:$AE$12,3,FALSE) &amp; VLOOKUP(Audit!#REF!,$V$13:$AE$22,3,FALSE) &amp;IF(Audit!#REF!=10,Audit!#REF!&amp;Audit!#REF!,"")</f>
        <v>#REF!</v>
      </c>
      <c r="E347" s="17" t="e">
        <f>VLOOKUP(Audit!#REF!,$V$3:$AE$12,4,FALSE)&amp; Audit!#REF! &amp; VLOOKUP(Audit!#REF!,$V$13:$AE$22,4,FALSE)&amp; IF(Audit!#REF!=10,Audit!#REF!&amp;Audit!#REF!,"")</f>
        <v>#REF!</v>
      </c>
      <c r="F347" s="17" t="e">
        <f>VLOOKUP(Audit!#REF!,$V$3:$AE$12,5,FALSE) &amp; VLOOKUP(Audit!#REF!,$V$13:$AE$22,5,FALSE)&amp; IF(Audit!#REF!=10,Audit!#REF!&amp;Audit!#REF!,"")</f>
        <v>#REF!</v>
      </c>
      <c r="G347" s="17" t="e">
        <f>VLOOKUP(Audit!#REF!,$V$3:$AE$12,6,FALSE) &amp; VLOOKUP(Audit!#REF!,$V$13:$AE$22,6,FALSE)&amp; IF(Audit!#REF!=10,Audit!#REF!&amp;Audit!#REF!,"")</f>
        <v>#REF!</v>
      </c>
      <c r="H347" s="17" t="e">
        <f>VLOOKUP(Audit!#REF!,$V$3:$AE$12,7,FALSE) &amp; VLOOKUP(Audit!#REF!,$V$13:$AE$22,7,FALSE)&amp;IF(Audit!#REF!=10,Audit!#REF!&amp;Audit!#REF!,"")</f>
        <v>#REF!</v>
      </c>
      <c r="I347" s="17" t="e">
        <f>VLOOKUP(Audit!#REF!,$V$3:$AE$12,8,FALSE) &amp; Audit!#REF! &amp; VLOOKUP(Audit!#REF!,$V$13:$AE$22,8,FALSE)&amp;IF(Audit!#REF!=10,Audit!#REF!&amp;Audit!#REF!,"")</f>
        <v>#REF!</v>
      </c>
      <c r="J347" s="17" t="e">
        <f>VLOOKUP(Audit!#REF!,$V$3:$AE$12,9,FALSE) &amp; VLOOKUP(Audit!#REF!,$V$13:$AE$22,9,FALSE) &amp; IF(Audit!#REF!=10,Audit!#REF!&amp;Audit!#REF!,"") &amp; IF(Audit!#REF!&lt;&gt;1,U347,"")</f>
        <v>#REF!</v>
      </c>
      <c r="K347" s="17" t="e">
        <f>VLOOKUP(Audit!#REF!,$V$3:$AE$12,10,FALSE) &amp; Audit!#REF! &amp; VLOOKUP(Audit!#REF!,$V$13:$AE$22,10,FALSE) &amp; IF(Audit!#REF!=10,Audit!#REF!&amp;Audit!#REF!,"") &amp; IF(Audit!#REF!&lt;&gt;1,U347,"")</f>
        <v>#REF!</v>
      </c>
      <c r="L347" s="10" t="e">
        <f>Audit!#REF!</f>
        <v>#REF!</v>
      </c>
      <c r="M347" s="10" t="e">
        <f t="shared" si="159"/>
        <v>#REF!</v>
      </c>
      <c r="N347" s="10" t="e">
        <f t="shared" si="160"/>
        <v>#REF!</v>
      </c>
      <c r="O347" s="10" t="e">
        <f t="shared" si="161"/>
        <v>#REF!</v>
      </c>
      <c r="P347" s="10" t="e">
        <f t="shared" si="162"/>
        <v>#REF!</v>
      </c>
      <c r="Q347" s="10" t="e">
        <f t="shared" si="163"/>
        <v>#REF!</v>
      </c>
      <c r="R347" s="10" t="e">
        <f t="shared" si="164"/>
        <v>#REF!</v>
      </c>
      <c r="S347" s="10" t="e">
        <f t="shared" si="165"/>
        <v>#REF!</v>
      </c>
      <c r="T347" s="10" t="e">
        <f t="shared" si="166"/>
        <v>#REF!</v>
      </c>
      <c r="U347" s="17" t="e">
        <f>IF(Audit!#REF!="","",VLOOKUP(Audit!#REF!,$W$26:$X$35,2,FALSE)) &amp; Audit!#REF! &amp; IF(Audit!#REF!="","",IF(Audit!#REF!&lt;=1.4,VLOOKUP(Audit!#REF!,$W$38:X392,2,FALSE),VLOOKUP(Audit!#REF!,$W$51:$X$61,2,FALSE))) &amp; IF(Audit!#REF!="","",VLOOKUP(Audit!#REF!,$Y$26:$Z$35,2,FALSE) &amp; Audit!#REF! &amp; IF(Audit!#REF!="","",IF(Audit!#REF!&lt;=1.4,VLOOKUP(Audit!#REF!,$Y$38:$Z$48,2,FALSE),VLOOKUP(Audit!#REF!,$Y$51:$Z$61,2,FALSE))))</f>
        <v>#REF!</v>
      </c>
      <c r="V347" s="21"/>
      <c r="AH347" s="49" t="e">
        <f>Audit!#REF!</f>
        <v>#REF!</v>
      </c>
      <c r="AI347" s="50" t="e">
        <f>VLOOKUP(Audit!#REF!,$V$3:$AE$12,2,FALSE)&amp; IF(Audit!#REF!=10,Audit!#REF!,"")</f>
        <v>#REF!</v>
      </c>
      <c r="AJ347" s="50" t="e">
        <f>VLOOKUP(Audit!#REF!,$V$13:$AE$22,2,FALSE)&amp; IF(Audit!#REF!=10,Audit!#REF!,"")</f>
        <v>#REF!</v>
      </c>
      <c r="AK347" s="47" t="e">
        <f t="shared" si="167"/>
        <v>#REF!</v>
      </c>
      <c r="AL347" s="50" t="e">
        <f>VLOOKUP(Audit!#REF!,$V$3:$AE$12,3,FALSE)&amp; IF(Audit!#REF!=10,Audit!#REF!,"")</f>
        <v>#REF!</v>
      </c>
      <c r="AM347" s="50" t="e">
        <f>VLOOKUP(Audit!#REF!,$V$13:$AE$22,3,FALSE)&amp; IF(Audit!#REF!=10,Audit!#REF!,"")</f>
        <v>#REF!</v>
      </c>
      <c r="AN347" s="47" t="e">
        <f t="shared" si="168"/>
        <v>#REF!</v>
      </c>
      <c r="AO347" s="50" t="e">
        <f>VLOOKUP(Audit!#REF!,$V$3:$AE$12,4,FALSE) &amp;  Audit!#REF! &amp; IF(Audit!#REF!=10,Audit!#REF!,"")</f>
        <v>#REF!</v>
      </c>
      <c r="AP347" s="50" t="e">
        <f>VLOOKUP(Audit!#REF!,$V$13:$AE$22,4,FALSE)&amp; IF(Audit!#REF!=10,Audit!#REF!,"")</f>
        <v>#REF!</v>
      </c>
      <c r="AQ347" s="47" t="e">
        <f t="shared" si="169"/>
        <v>#REF!</v>
      </c>
      <c r="AR347" s="50" t="e">
        <f>VLOOKUP(Audit!#REF!,$V$3:$AE$12,5,FALSE)&amp; IF(Audit!#REF!=10,Audit!#REF!,"")</f>
        <v>#REF!</v>
      </c>
      <c r="AS347" s="50" t="e">
        <f>VLOOKUP(Audit!#REF!,$V$13:$AE$22,5,FALSE)&amp; IF(Audit!#REF!=10,Audit!#REF!,"")</f>
        <v>#REF!</v>
      </c>
      <c r="AT347" s="47" t="e">
        <f t="shared" si="170"/>
        <v>#REF!</v>
      </c>
      <c r="AU347" s="50" t="e">
        <f>VLOOKUP(Audit!#REF!,$V$3:$AE$12,6,FALSE)&amp; IF(Audit!#REF!=10,Audit!#REF!,"")</f>
        <v>#REF!</v>
      </c>
      <c r="AV347" s="50" t="e">
        <f>VLOOKUP(Audit!#REF!,$V$13:$AE$22,6,FALSE)&amp; IF(Audit!#REF!=10,Audit!#REF!,"")</f>
        <v>#REF!</v>
      </c>
      <c r="AW347" s="47" t="e">
        <f t="shared" si="171"/>
        <v>#REF!</v>
      </c>
      <c r="AX347" s="50" t="e">
        <f>VLOOKUP(Audit!#REF!,$V$3:$AE$12,7,FALSE)&amp; IF(Audit!#REF!=10,Audit!#REF!,"")</f>
        <v>#REF!</v>
      </c>
      <c r="AY347" s="50" t="e">
        <f>VLOOKUP(Audit!#REF!,$V$13:$AE$22,7,FALSE) &amp; IF(Audit!#REF!=10,Audit!#REF!,"")</f>
        <v>#REF!</v>
      </c>
      <c r="AZ347" s="47" t="e">
        <f t="shared" si="172"/>
        <v>#REF!</v>
      </c>
      <c r="BA347" s="50" t="e">
        <f>VLOOKUP(Audit!#REF!,$V$3:$AE$12,8,FALSE)&amp; Audit!#REF! &amp; IF(Audit!#REF!=10,Audit!#REF!,"")</f>
        <v>#REF!</v>
      </c>
      <c r="BB347" s="50" t="e">
        <f>VLOOKUP(Audit!#REF!,$V$13:$AE$22,8,FALSE) &amp; IF(Audit!#REF!=10,Audit!#REF!,"")</f>
        <v>#REF!</v>
      </c>
      <c r="BC347" s="47" t="e">
        <f t="shared" si="173"/>
        <v>#REF!</v>
      </c>
      <c r="BD347" s="50" t="e">
        <f>VLOOKUP(Audit!#REF!,$V$3:$AE$12,9,FALSE)&amp; IF(Audit!#REF!=10,Audit!#REF!,"")</f>
        <v>#REF!</v>
      </c>
      <c r="BE347" s="50" t="e">
        <f>VLOOKUP(Audit!#REF!,$V$13:$AE$22,9,FALSE) &amp; IF(Audit!#REF!=10,Audit!#REF!,"") &amp; IF(Audit!#REF!&lt;&gt;1,U347,"")</f>
        <v>#REF!</v>
      </c>
      <c r="BF347" s="47" t="e">
        <f t="shared" si="174"/>
        <v>#REF!</v>
      </c>
      <c r="BG347" s="50" t="e">
        <f>VLOOKUP(Audit!#REF!,$V$3:$AE$12,10,FALSE) &amp; Audit!#REF! &amp; IF(Audit!#REF!=10,Audit!#REF!,"")</f>
        <v>#REF!</v>
      </c>
      <c r="BH347" s="50" t="e">
        <f>VLOOKUP(Audit!#REF!,$V$13:$AE$22,10,FALSE) &amp; IF(Audit!#REF!=10,Audit!#REF!,"") &amp; IF(Audit!#REF!&lt;&gt;1,U347,"")</f>
        <v>#REF!</v>
      </c>
      <c r="BI347" s="47" t="e">
        <f t="shared" si="175"/>
        <v>#REF!</v>
      </c>
      <c r="BJ347" s="48" t="str">
        <f t="shared" si="176"/>
        <v/>
      </c>
      <c r="BK347" s="48" t="str">
        <f t="shared" si="177"/>
        <v/>
      </c>
      <c r="BL347" s="48" t="str">
        <f t="shared" si="178"/>
        <v/>
      </c>
      <c r="BM347" s="48" t="str">
        <f t="shared" si="179"/>
        <v/>
      </c>
      <c r="BN347" s="48" t="str">
        <f t="shared" si="180"/>
        <v/>
      </c>
      <c r="BO347" s="48" t="str">
        <f t="shared" si="181"/>
        <v/>
      </c>
      <c r="BP347" s="48" t="str">
        <f t="shared" si="182"/>
        <v/>
      </c>
      <c r="BQ347" s="48" t="str">
        <f t="shared" si="183"/>
        <v/>
      </c>
      <c r="BR347" s="48" t="str">
        <f t="shared" si="184"/>
        <v/>
      </c>
      <c r="BS347" s="48" t="str">
        <f t="shared" si="185"/>
        <v/>
      </c>
      <c r="BT347" s="48" t="str">
        <f t="shared" si="186"/>
        <v/>
      </c>
      <c r="BU347" s="48" t="str">
        <f t="shared" si="187"/>
        <v/>
      </c>
    </row>
    <row r="348" spans="1:73">
      <c r="A348" s="10" t="e">
        <f>Audit!#REF!</f>
        <v>#REF!</v>
      </c>
      <c r="B348" s="10" t="e">
        <f t="shared" si="188"/>
        <v>#REF!</v>
      </c>
      <c r="C348" s="17" t="e">
        <f>VLOOKUP(Audit!#REF!,$V$3:$AE$12,2,FALSE) &amp; VLOOKUP(Audit!#REF!,$V$13:$AE$22,2,FALSE)&amp; IF(Audit!#REF!=10,Audit!#REF!&amp;Audit!#REF!,"")</f>
        <v>#REF!</v>
      </c>
      <c r="D348" s="17" t="e">
        <f>VLOOKUP(Audit!#REF!,$V$3:$AE$12,3,FALSE) &amp; VLOOKUP(Audit!#REF!,$V$13:$AE$22,3,FALSE) &amp;IF(Audit!#REF!=10,Audit!#REF!&amp;Audit!#REF!,"")</f>
        <v>#REF!</v>
      </c>
      <c r="E348" s="17" t="e">
        <f>VLOOKUP(Audit!#REF!,$V$3:$AE$12,4,FALSE)&amp; Audit!#REF! &amp; VLOOKUP(Audit!#REF!,$V$13:$AE$22,4,FALSE)&amp; IF(Audit!#REF!=10,Audit!#REF!&amp;Audit!#REF!,"")</f>
        <v>#REF!</v>
      </c>
      <c r="F348" s="17" t="e">
        <f>VLOOKUP(Audit!#REF!,$V$3:$AE$12,5,FALSE) &amp; VLOOKUP(Audit!#REF!,$V$13:$AE$22,5,FALSE)&amp; IF(Audit!#REF!=10,Audit!#REF!&amp;Audit!#REF!,"")</f>
        <v>#REF!</v>
      </c>
      <c r="G348" s="17" t="e">
        <f>VLOOKUP(Audit!#REF!,$V$3:$AE$12,6,FALSE) &amp; VLOOKUP(Audit!#REF!,$V$13:$AE$22,6,FALSE)&amp; IF(Audit!#REF!=10,Audit!#REF!&amp;Audit!#REF!,"")</f>
        <v>#REF!</v>
      </c>
      <c r="H348" s="17" t="e">
        <f>VLOOKUP(Audit!#REF!,$V$3:$AE$12,7,FALSE) &amp; VLOOKUP(Audit!#REF!,$V$13:$AE$22,7,FALSE)&amp;IF(Audit!#REF!=10,Audit!#REF!&amp;Audit!#REF!,"")</f>
        <v>#REF!</v>
      </c>
      <c r="I348" s="17" t="e">
        <f>VLOOKUP(Audit!#REF!,$V$3:$AE$12,8,FALSE) &amp; Audit!#REF! &amp; VLOOKUP(Audit!#REF!,$V$13:$AE$22,8,FALSE)&amp;IF(Audit!#REF!=10,Audit!#REF!&amp;Audit!#REF!,"")</f>
        <v>#REF!</v>
      </c>
      <c r="J348" s="17" t="e">
        <f>VLOOKUP(Audit!#REF!,$V$3:$AE$12,9,FALSE) &amp; VLOOKUP(Audit!#REF!,$V$13:$AE$22,9,FALSE) &amp; IF(Audit!#REF!=10,Audit!#REF!&amp;Audit!#REF!,"") &amp; IF(Audit!#REF!&lt;&gt;1,U348,"")</f>
        <v>#REF!</v>
      </c>
      <c r="K348" s="17" t="e">
        <f>VLOOKUP(Audit!#REF!,$V$3:$AE$12,10,FALSE) &amp; Audit!#REF! &amp; VLOOKUP(Audit!#REF!,$V$13:$AE$22,10,FALSE) &amp; IF(Audit!#REF!=10,Audit!#REF!&amp;Audit!#REF!,"") &amp; IF(Audit!#REF!&lt;&gt;1,U348,"")</f>
        <v>#REF!</v>
      </c>
      <c r="L348" s="10" t="e">
        <f>Audit!#REF!</f>
        <v>#REF!</v>
      </c>
      <c r="M348" s="10" t="e">
        <f t="shared" si="159"/>
        <v>#REF!</v>
      </c>
      <c r="N348" s="10" t="e">
        <f t="shared" si="160"/>
        <v>#REF!</v>
      </c>
      <c r="O348" s="10" t="e">
        <f t="shared" si="161"/>
        <v>#REF!</v>
      </c>
      <c r="P348" s="10" t="e">
        <f t="shared" si="162"/>
        <v>#REF!</v>
      </c>
      <c r="Q348" s="10" t="e">
        <f t="shared" si="163"/>
        <v>#REF!</v>
      </c>
      <c r="R348" s="10" t="e">
        <f t="shared" si="164"/>
        <v>#REF!</v>
      </c>
      <c r="S348" s="10" t="e">
        <f t="shared" si="165"/>
        <v>#REF!</v>
      </c>
      <c r="T348" s="10" t="e">
        <f t="shared" si="166"/>
        <v>#REF!</v>
      </c>
      <c r="U348" s="17" t="e">
        <f>IF(Audit!#REF!="","",VLOOKUP(Audit!#REF!,$W$26:$X$35,2,FALSE)) &amp; Audit!#REF! &amp; IF(Audit!#REF!="","",IF(Audit!#REF!&lt;=1.4,VLOOKUP(Audit!#REF!,$W$38:X393,2,FALSE),VLOOKUP(Audit!#REF!,$W$51:$X$61,2,FALSE))) &amp; IF(Audit!#REF!="","",VLOOKUP(Audit!#REF!,$Y$26:$Z$35,2,FALSE) &amp; Audit!#REF! &amp; IF(Audit!#REF!="","",IF(Audit!#REF!&lt;=1.4,VLOOKUP(Audit!#REF!,$Y$38:$Z$48,2,FALSE),VLOOKUP(Audit!#REF!,$Y$51:$Z$61,2,FALSE))))</f>
        <v>#REF!</v>
      </c>
      <c r="V348" s="21"/>
      <c r="AH348" s="49" t="e">
        <f>Audit!#REF!</f>
        <v>#REF!</v>
      </c>
      <c r="AI348" s="50" t="e">
        <f>VLOOKUP(Audit!#REF!,$V$3:$AE$12,2,FALSE)&amp; IF(Audit!#REF!=10,Audit!#REF!,"")</f>
        <v>#REF!</v>
      </c>
      <c r="AJ348" s="50" t="e">
        <f>VLOOKUP(Audit!#REF!,$V$13:$AE$22,2,FALSE)&amp; IF(Audit!#REF!=10,Audit!#REF!,"")</f>
        <v>#REF!</v>
      </c>
      <c r="AK348" s="47" t="e">
        <f t="shared" si="167"/>
        <v>#REF!</v>
      </c>
      <c r="AL348" s="50" t="e">
        <f>VLOOKUP(Audit!#REF!,$V$3:$AE$12,3,FALSE)&amp; IF(Audit!#REF!=10,Audit!#REF!,"")</f>
        <v>#REF!</v>
      </c>
      <c r="AM348" s="50" t="e">
        <f>VLOOKUP(Audit!#REF!,$V$13:$AE$22,3,FALSE)&amp; IF(Audit!#REF!=10,Audit!#REF!,"")</f>
        <v>#REF!</v>
      </c>
      <c r="AN348" s="47" t="e">
        <f t="shared" si="168"/>
        <v>#REF!</v>
      </c>
      <c r="AO348" s="50" t="e">
        <f>VLOOKUP(Audit!#REF!,$V$3:$AE$12,4,FALSE) &amp;  Audit!#REF! &amp; IF(Audit!#REF!=10,Audit!#REF!,"")</f>
        <v>#REF!</v>
      </c>
      <c r="AP348" s="50" t="e">
        <f>VLOOKUP(Audit!#REF!,$V$13:$AE$22,4,FALSE)&amp; IF(Audit!#REF!=10,Audit!#REF!,"")</f>
        <v>#REF!</v>
      </c>
      <c r="AQ348" s="47" t="e">
        <f t="shared" si="169"/>
        <v>#REF!</v>
      </c>
      <c r="AR348" s="50" t="e">
        <f>VLOOKUP(Audit!#REF!,$V$3:$AE$12,5,FALSE)&amp; IF(Audit!#REF!=10,Audit!#REF!,"")</f>
        <v>#REF!</v>
      </c>
      <c r="AS348" s="50" t="e">
        <f>VLOOKUP(Audit!#REF!,$V$13:$AE$22,5,FALSE)&amp; IF(Audit!#REF!=10,Audit!#REF!,"")</f>
        <v>#REF!</v>
      </c>
      <c r="AT348" s="47" t="e">
        <f t="shared" si="170"/>
        <v>#REF!</v>
      </c>
      <c r="AU348" s="50" t="e">
        <f>VLOOKUP(Audit!#REF!,$V$3:$AE$12,6,FALSE)&amp; IF(Audit!#REF!=10,Audit!#REF!,"")</f>
        <v>#REF!</v>
      </c>
      <c r="AV348" s="50" t="e">
        <f>VLOOKUP(Audit!#REF!,$V$13:$AE$22,6,FALSE)&amp; IF(Audit!#REF!=10,Audit!#REF!,"")</f>
        <v>#REF!</v>
      </c>
      <c r="AW348" s="47" t="e">
        <f t="shared" si="171"/>
        <v>#REF!</v>
      </c>
      <c r="AX348" s="50" t="e">
        <f>VLOOKUP(Audit!#REF!,$V$3:$AE$12,7,FALSE)&amp; IF(Audit!#REF!=10,Audit!#REF!,"")</f>
        <v>#REF!</v>
      </c>
      <c r="AY348" s="50" t="e">
        <f>VLOOKUP(Audit!#REF!,$V$13:$AE$22,7,FALSE) &amp; IF(Audit!#REF!=10,Audit!#REF!,"")</f>
        <v>#REF!</v>
      </c>
      <c r="AZ348" s="47" t="e">
        <f t="shared" si="172"/>
        <v>#REF!</v>
      </c>
      <c r="BA348" s="50" t="e">
        <f>VLOOKUP(Audit!#REF!,$V$3:$AE$12,8,FALSE)&amp; Audit!#REF! &amp; IF(Audit!#REF!=10,Audit!#REF!,"")</f>
        <v>#REF!</v>
      </c>
      <c r="BB348" s="50" t="e">
        <f>VLOOKUP(Audit!#REF!,$V$13:$AE$22,8,FALSE) &amp; IF(Audit!#REF!=10,Audit!#REF!,"")</f>
        <v>#REF!</v>
      </c>
      <c r="BC348" s="47" t="e">
        <f t="shared" si="173"/>
        <v>#REF!</v>
      </c>
      <c r="BD348" s="50" t="e">
        <f>VLOOKUP(Audit!#REF!,$V$3:$AE$12,9,FALSE)&amp; IF(Audit!#REF!=10,Audit!#REF!,"")</f>
        <v>#REF!</v>
      </c>
      <c r="BE348" s="50" t="e">
        <f>VLOOKUP(Audit!#REF!,$V$13:$AE$22,9,FALSE) &amp; IF(Audit!#REF!=10,Audit!#REF!,"") &amp; IF(Audit!#REF!&lt;&gt;1,U348,"")</f>
        <v>#REF!</v>
      </c>
      <c r="BF348" s="47" t="e">
        <f t="shared" si="174"/>
        <v>#REF!</v>
      </c>
      <c r="BG348" s="50" t="e">
        <f>VLOOKUP(Audit!#REF!,$V$3:$AE$12,10,FALSE) &amp; Audit!#REF! &amp; IF(Audit!#REF!=10,Audit!#REF!,"")</f>
        <v>#REF!</v>
      </c>
      <c r="BH348" s="50" t="e">
        <f>VLOOKUP(Audit!#REF!,$V$13:$AE$22,10,FALSE) &amp; IF(Audit!#REF!=10,Audit!#REF!,"") &amp; IF(Audit!#REF!&lt;&gt;1,U348,"")</f>
        <v>#REF!</v>
      </c>
      <c r="BI348" s="47" t="e">
        <f t="shared" si="175"/>
        <v>#REF!</v>
      </c>
      <c r="BJ348" s="48" t="str">
        <f t="shared" si="176"/>
        <v/>
      </c>
      <c r="BK348" s="48" t="str">
        <f t="shared" si="177"/>
        <v/>
      </c>
      <c r="BL348" s="48" t="str">
        <f t="shared" si="178"/>
        <v/>
      </c>
      <c r="BM348" s="48" t="str">
        <f t="shared" si="179"/>
        <v/>
      </c>
      <c r="BN348" s="48" t="str">
        <f t="shared" si="180"/>
        <v/>
      </c>
      <c r="BO348" s="48" t="str">
        <f t="shared" si="181"/>
        <v/>
      </c>
      <c r="BP348" s="48" t="str">
        <f t="shared" si="182"/>
        <v/>
      </c>
      <c r="BQ348" s="48" t="str">
        <f t="shared" si="183"/>
        <v/>
      </c>
      <c r="BR348" s="48" t="str">
        <f t="shared" si="184"/>
        <v/>
      </c>
      <c r="BS348" s="48" t="str">
        <f t="shared" si="185"/>
        <v/>
      </c>
      <c r="BT348" s="48" t="str">
        <f t="shared" si="186"/>
        <v/>
      </c>
      <c r="BU348" s="48" t="str">
        <f t="shared" si="187"/>
        <v/>
      </c>
    </row>
    <row r="349" spans="1:73">
      <c r="A349" s="10" t="e">
        <f>Audit!#REF!</f>
        <v>#REF!</v>
      </c>
      <c r="B349" s="10" t="e">
        <f t="shared" si="188"/>
        <v>#REF!</v>
      </c>
      <c r="C349" s="17" t="e">
        <f>VLOOKUP(Audit!#REF!,$V$3:$AE$12,2,FALSE) &amp; VLOOKUP(Audit!#REF!,$V$13:$AE$22,2,FALSE)&amp; IF(Audit!#REF!=10,Audit!#REF!&amp;Audit!#REF!,"")</f>
        <v>#REF!</v>
      </c>
      <c r="D349" s="17" t="e">
        <f>VLOOKUP(Audit!#REF!,$V$3:$AE$12,3,FALSE) &amp; VLOOKUP(Audit!#REF!,$V$13:$AE$22,3,FALSE) &amp;IF(Audit!#REF!=10,Audit!#REF!&amp;Audit!#REF!,"")</f>
        <v>#REF!</v>
      </c>
      <c r="E349" s="17" t="e">
        <f>VLOOKUP(Audit!#REF!,$V$3:$AE$12,4,FALSE)&amp; Audit!#REF! &amp; VLOOKUP(Audit!#REF!,$V$13:$AE$22,4,FALSE)&amp; IF(Audit!#REF!=10,Audit!#REF!&amp;Audit!#REF!,"")</f>
        <v>#REF!</v>
      </c>
      <c r="F349" s="17" t="e">
        <f>VLOOKUP(Audit!#REF!,$V$3:$AE$12,5,FALSE) &amp; VLOOKUP(Audit!#REF!,$V$13:$AE$22,5,FALSE)&amp; IF(Audit!#REF!=10,Audit!#REF!&amp;Audit!#REF!,"")</f>
        <v>#REF!</v>
      </c>
      <c r="G349" s="17" t="e">
        <f>VLOOKUP(Audit!#REF!,$V$3:$AE$12,6,FALSE) &amp; VLOOKUP(Audit!#REF!,$V$13:$AE$22,6,FALSE)&amp; IF(Audit!#REF!=10,Audit!#REF!&amp;Audit!#REF!,"")</f>
        <v>#REF!</v>
      </c>
      <c r="H349" s="17" t="e">
        <f>VLOOKUP(Audit!#REF!,$V$3:$AE$12,7,FALSE) &amp; VLOOKUP(Audit!#REF!,$V$13:$AE$22,7,FALSE)&amp;IF(Audit!#REF!=10,Audit!#REF!&amp;Audit!#REF!,"")</f>
        <v>#REF!</v>
      </c>
      <c r="I349" s="17" t="e">
        <f>VLOOKUP(Audit!#REF!,$V$3:$AE$12,8,FALSE) &amp; Audit!#REF! &amp; VLOOKUP(Audit!#REF!,$V$13:$AE$22,8,FALSE)&amp;IF(Audit!#REF!=10,Audit!#REF!&amp;Audit!#REF!,"")</f>
        <v>#REF!</v>
      </c>
      <c r="J349" s="17" t="e">
        <f>VLOOKUP(Audit!#REF!,$V$3:$AE$12,9,FALSE) &amp; VLOOKUP(Audit!#REF!,$V$13:$AE$22,9,FALSE) &amp; IF(Audit!#REF!=10,Audit!#REF!&amp;Audit!#REF!,"") &amp; IF(Audit!#REF!&lt;&gt;1,U349,"")</f>
        <v>#REF!</v>
      </c>
      <c r="K349" s="17" t="e">
        <f>VLOOKUP(Audit!#REF!,$V$3:$AE$12,10,FALSE) &amp; Audit!#REF! &amp; VLOOKUP(Audit!#REF!,$V$13:$AE$22,10,FALSE) &amp; IF(Audit!#REF!=10,Audit!#REF!&amp;Audit!#REF!,"") &amp; IF(Audit!#REF!&lt;&gt;1,U349,"")</f>
        <v>#REF!</v>
      </c>
      <c r="L349" s="10" t="e">
        <f>Audit!#REF!</f>
        <v>#REF!</v>
      </c>
      <c r="M349" s="10" t="e">
        <f t="shared" si="159"/>
        <v>#REF!</v>
      </c>
      <c r="N349" s="10" t="e">
        <f t="shared" si="160"/>
        <v>#REF!</v>
      </c>
      <c r="O349" s="10" t="e">
        <f t="shared" si="161"/>
        <v>#REF!</v>
      </c>
      <c r="P349" s="10" t="e">
        <f t="shared" si="162"/>
        <v>#REF!</v>
      </c>
      <c r="Q349" s="10" t="e">
        <f t="shared" si="163"/>
        <v>#REF!</v>
      </c>
      <c r="R349" s="10" t="e">
        <f t="shared" si="164"/>
        <v>#REF!</v>
      </c>
      <c r="S349" s="10" t="e">
        <f t="shared" si="165"/>
        <v>#REF!</v>
      </c>
      <c r="T349" s="10" t="e">
        <f t="shared" si="166"/>
        <v>#REF!</v>
      </c>
      <c r="U349" s="17" t="e">
        <f>IF(Audit!#REF!="","",VLOOKUP(Audit!#REF!,$W$26:$X$35,2,FALSE)) &amp; Audit!#REF! &amp; IF(Audit!#REF!="","",IF(Audit!#REF!&lt;=1.4,VLOOKUP(Audit!#REF!,$W$38:X394,2,FALSE),VLOOKUP(Audit!#REF!,$W$51:$X$61,2,FALSE))) &amp; IF(Audit!#REF!="","",VLOOKUP(Audit!#REF!,$Y$26:$Z$35,2,FALSE) &amp; Audit!#REF! &amp; IF(Audit!#REF!="","",IF(Audit!#REF!&lt;=1.4,VLOOKUP(Audit!#REF!,$Y$38:$Z$48,2,FALSE),VLOOKUP(Audit!#REF!,$Y$51:$Z$61,2,FALSE))))</f>
        <v>#REF!</v>
      </c>
      <c r="V349" s="21"/>
      <c r="AH349" s="49" t="e">
        <f>Audit!#REF!</f>
        <v>#REF!</v>
      </c>
      <c r="AI349" s="50" t="e">
        <f>VLOOKUP(Audit!#REF!,$V$3:$AE$12,2,FALSE)&amp; IF(Audit!#REF!=10,Audit!#REF!,"")</f>
        <v>#REF!</v>
      </c>
      <c r="AJ349" s="50" t="e">
        <f>VLOOKUP(Audit!#REF!,$V$13:$AE$22,2,FALSE)&amp; IF(Audit!#REF!=10,Audit!#REF!,"")</f>
        <v>#REF!</v>
      </c>
      <c r="AK349" s="47" t="e">
        <f t="shared" si="167"/>
        <v>#REF!</v>
      </c>
      <c r="AL349" s="50" t="e">
        <f>VLOOKUP(Audit!#REF!,$V$3:$AE$12,3,FALSE)&amp; IF(Audit!#REF!=10,Audit!#REF!,"")</f>
        <v>#REF!</v>
      </c>
      <c r="AM349" s="50" t="e">
        <f>VLOOKUP(Audit!#REF!,$V$13:$AE$22,3,FALSE)&amp; IF(Audit!#REF!=10,Audit!#REF!,"")</f>
        <v>#REF!</v>
      </c>
      <c r="AN349" s="47" t="e">
        <f t="shared" si="168"/>
        <v>#REF!</v>
      </c>
      <c r="AO349" s="50" t="e">
        <f>VLOOKUP(Audit!#REF!,$V$3:$AE$12,4,FALSE) &amp;  Audit!#REF! &amp; IF(Audit!#REF!=10,Audit!#REF!,"")</f>
        <v>#REF!</v>
      </c>
      <c r="AP349" s="50" t="e">
        <f>VLOOKUP(Audit!#REF!,$V$13:$AE$22,4,FALSE)&amp; IF(Audit!#REF!=10,Audit!#REF!,"")</f>
        <v>#REF!</v>
      </c>
      <c r="AQ349" s="47" t="e">
        <f t="shared" si="169"/>
        <v>#REF!</v>
      </c>
      <c r="AR349" s="50" t="e">
        <f>VLOOKUP(Audit!#REF!,$V$3:$AE$12,5,FALSE)&amp; IF(Audit!#REF!=10,Audit!#REF!,"")</f>
        <v>#REF!</v>
      </c>
      <c r="AS349" s="50" t="e">
        <f>VLOOKUP(Audit!#REF!,$V$13:$AE$22,5,FALSE)&amp; IF(Audit!#REF!=10,Audit!#REF!,"")</f>
        <v>#REF!</v>
      </c>
      <c r="AT349" s="47" t="e">
        <f t="shared" si="170"/>
        <v>#REF!</v>
      </c>
      <c r="AU349" s="50" t="e">
        <f>VLOOKUP(Audit!#REF!,$V$3:$AE$12,6,FALSE)&amp; IF(Audit!#REF!=10,Audit!#REF!,"")</f>
        <v>#REF!</v>
      </c>
      <c r="AV349" s="50" t="e">
        <f>VLOOKUP(Audit!#REF!,$V$13:$AE$22,6,FALSE)&amp; IF(Audit!#REF!=10,Audit!#REF!,"")</f>
        <v>#REF!</v>
      </c>
      <c r="AW349" s="47" t="e">
        <f t="shared" si="171"/>
        <v>#REF!</v>
      </c>
      <c r="AX349" s="50" t="e">
        <f>VLOOKUP(Audit!#REF!,$V$3:$AE$12,7,FALSE)&amp; IF(Audit!#REF!=10,Audit!#REF!,"")</f>
        <v>#REF!</v>
      </c>
      <c r="AY349" s="50" t="e">
        <f>VLOOKUP(Audit!#REF!,$V$13:$AE$22,7,FALSE) &amp; IF(Audit!#REF!=10,Audit!#REF!,"")</f>
        <v>#REF!</v>
      </c>
      <c r="AZ349" s="47" t="e">
        <f t="shared" si="172"/>
        <v>#REF!</v>
      </c>
      <c r="BA349" s="50" t="e">
        <f>VLOOKUP(Audit!#REF!,$V$3:$AE$12,8,FALSE)&amp; Audit!#REF! &amp; IF(Audit!#REF!=10,Audit!#REF!,"")</f>
        <v>#REF!</v>
      </c>
      <c r="BB349" s="50" t="e">
        <f>VLOOKUP(Audit!#REF!,$V$13:$AE$22,8,FALSE) &amp; IF(Audit!#REF!=10,Audit!#REF!,"")</f>
        <v>#REF!</v>
      </c>
      <c r="BC349" s="47" t="e">
        <f t="shared" si="173"/>
        <v>#REF!</v>
      </c>
      <c r="BD349" s="50" t="e">
        <f>VLOOKUP(Audit!#REF!,$V$3:$AE$12,9,FALSE)&amp; IF(Audit!#REF!=10,Audit!#REF!,"")</f>
        <v>#REF!</v>
      </c>
      <c r="BE349" s="50" t="e">
        <f>VLOOKUP(Audit!#REF!,$V$13:$AE$22,9,FALSE) &amp; IF(Audit!#REF!=10,Audit!#REF!,"") &amp; IF(Audit!#REF!&lt;&gt;1,U349,"")</f>
        <v>#REF!</v>
      </c>
      <c r="BF349" s="47" t="e">
        <f t="shared" si="174"/>
        <v>#REF!</v>
      </c>
      <c r="BG349" s="50" t="e">
        <f>VLOOKUP(Audit!#REF!,$V$3:$AE$12,10,FALSE) &amp; Audit!#REF! &amp; IF(Audit!#REF!=10,Audit!#REF!,"")</f>
        <v>#REF!</v>
      </c>
      <c r="BH349" s="50" t="e">
        <f>VLOOKUP(Audit!#REF!,$V$13:$AE$22,10,FALSE) &amp; IF(Audit!#REF!=10,Audit!#REF!,"") &amp; IF(Audit!#REF!&lt;&gt;1,U349,"")</f>
        <v>#REF!</v>
      </c>
      <c r="BI349" s="47" t="e">
        <f t="shared" si="175"/>
        <v>#REF!</v>
      </c>
      <c r="BJ349" s="48" t="str">
        <f t="shared" si="176"/>
        <v/>
      </c>
      <c r="BK349" s="48" t="str">
        <f t="shared" si="177"/>
        <v/>
      </c>
      <c r="BL349" s="48" t="str">
        <f t="shared" si="178"/>
        <v/>
      </c>
      <c r="BM349" s="48" t="str">
        <f t="shared" si="179"/>
        <v/>
      </c>
      <c r="BN349" s="48" t="str">
        <f t="shared" si="180"/>
        <v/>
      </c>
      <c r="BO349" s="48" t="str">
        <f t="shared" si="181"/>
        <v/>
      </c>
      <c r="BP349" s="48" t="str">
        <f t="shared" si="182"/>
        <v/>
      </c>
      <c r="BQ349" s="48" t="str">
        <f t="shared" si="183"/>
        <v/>
      </c>
      <c r="BR349" s="48" t="str">
        <f t="shared" si="184"/>
        <v/>
      </c>
      <c r="BS349" s="48" t="str">
        <f t="shared" si="185"/>
        <v/>
      </c>
      <c r="BT349" s="48" t="str">
        <f t="shared" si="186"/>
        <v/>
      </c>
      <c r="BU349" s="48" t="str">
        <f t="shared" si="187"/>
        <v/>
      </c>
    </row>
    <row r="350" spans="1:73">
      <c r="A350" s="10" t="e">
        <f>Audit!#REF!</f>
        <v>#REF!</v>
      </c>
      <c r="B350" s="10" t="e">
        <f t="shared" si="188"/>
        <v>#REF!</v>
      </c>
      <c r="C350" s="17" t="e">
        <f>VLOOKUP(Audit!#REF!,$V$3:$AE$12,2,FALSE) &amp; VLOOKUP(Audit!#REF!,$V$13:$AE$22,2,FALSE)&amp; IF(Audit!#REF!=10,Audit!#REF!&amp;Audit!#REF!,"")</f>
        <v>#REF!</v>
      </c>
      <c r="D350" s="17" t="e">
        <f>VLOOKUP(Audit!#REF!,$V$3:$AE$12,3,FALSE) &amp; VLOOKUP(Audit!#REF!,$V$13:$AE$22,3,FALSE) &amp;IF(Audit!#REF!=10,Audit!#REF!&amp;Audit!#REF!,"")</f>
        <v>#REF!</v>
      </c>
      <c r="E350" s="17" t="e">
        <f>VLOOKUP(Audit!#REF!,$V$3:$AE$12,4,FALSE)&amp; Audit!#REF! &amp; VLOOKUP(Audit!#REF!,$V$13:$AE$22,4,FALSE)&amp; IF(Audit!#REF!=10,Audit!#REF!&amp;Audit!#REF!,"")</f>
        <v>#REF!</v>
      </c>
      <c r="F350" s="17" t="e">
        <f>VLOOKUP(Audit!#REF!,$V$3:$AE$12,5,FALSE) &amp; VLOOKUP(Audit!#REF!,$V$13:$AE$22,5,FALSE)&amp; IF(Audit!#REF!=10,Audit!#REF!&amp;Audit!#REF!,"")</f>
        <v>#REF!</v>
      </c>
      <c r="G350" s="17" t="e">
        <f>VLOOKUP(Audit!#REF!,$V$3:$AE$12,6,FALSE) &amp; VLOOKUP(Audit!#REF!,$V$13:$AE$22,6,FALSE)&amp; IF(Audit!#REF!=10,Audit!#REF!&amp;Audit!#REF!,"")</f>
        <v>#REF!</v>
      </c>
      <c r="H350" s="17" t="e">
        <f>VLOOKUP(Audit!#REF!,$V$3:$AE$12,7,FALSE) &amp; VLOOKUP(Audit!#REF!,$V$13:$AE$22,7,FALSE)&amp;IF(Audit!#REF!=10,Audit!#REF!&amp;Audit!#REF!,"")</f>
        <v>#REF!</v>
      </c>
      <c r="I350" s="17" t="e">
        <f>VLOOKUP(Audit!#REF!,$V$3:$AE$12,8,FALSE) &amp; Audit!#REF! &amp; VLOOKUP(Audit!#REF!,$V$13:$AE$22,8,FALSE)&amp;IF(Audit!#REF!=10,Audit!#REF!&amp;Audit!#REF!,"")</f>
        <v>#REF!</v>
      </c>
      <c r="J350" s="17" t="e">
        <f>VLOOKUP(Audit!#REF!,$V$3:$AE$12,9,FALSE) &amp; VLOOKUP(Audit!#REF!,$V$13:$AE$22,9,FALSE) &amp; IF(Audit!#REF!=10,Audit!#REF!&amp;Audit!#REF!,"") &amp; IF(Audit!#REF!&lt;&gt;1,U350,"")</f>
        <v>#REF!</v>
      </c>
      <c r="K350" s="17" t="e">
        <f>VLOOKUP(Audit!#REF!,$V$3:$AE$12,10,FALSE) &amp; Audit!#REF! &amp; VLOOKUP(Audit!#REF!,$V$13:$AE$22,10,FALSE) &amp; IF(Audit!#REF!=10,Audit!#REF!&amp;Audit!#REF!,"") &amp; IF(Audit!#REF!&lt;&gt;1,U350,"")</f>
        <v>#REF!</v>
      </c>
      <c r="L350" s="10" t="e">
        <f>Audit!#REF!</f>
        <v>#REF!</v>
      </c>
      <c r="M350" s="10" t="e">
        <f t="shared" si="159"/>
        <v>#REF!</v>
      </c>
      <c r="N350" s="10" t="e">
        <f t="shared" si="160"/>
        <v>#REF!</v>
      </c>
      <c r="O350" s="10" t="e">
        <f t="shared" si="161"/>
        <v>#REF!</v>
      </c>
      <c r="P350" s="10" t="e">
        <f t="shared" si="162"/>
        <v>#REF!</v>
      </c>
      <c r="Q350" s="10" t="e">
        <f t="shared" si="163"/>
        <v>#REF!</v>
      </c>
      <c r="R350" s="10" t="e">
        <f t="shared" si="164"/>
        <v>#REF!</v>
      </c>
      <c r="S350" s="10" t="e">
        <f t="shared" si="165"/>
        <v>#REF!</v>
      </c>
      <c r="T350" s="10" t="e">
        <f t="shared" si="166"/>
        <v>#REF!</v>
      </c>
      <c r="U350" s="17" t="e">
        <f>IF(Audit!#REF!="","",VLOOKUP(Audit!#REF!,$W$26:$X$35,2,FALSE)) &amp; Audit!#REF! &amp; IF(Audit!#REF!="","",IF(Audit!#REF!&lt;=1.4,VLOOKUP(Audit!#REF!,$W$38:X395,2,FALSE),VLOOKUP(Audit!#REF!,$W$51:$X$61,2,FALSE))) &amp; IF(Audit!#REF!="","",VLOOKUP(Audit!#REF!,$Y$26:$Z$35,2,FALSE) &amp; Audit!#REF! &amp; IF(Audit!#REF!="","",IF(Audit!#REF!&lt;=1.4,VLOOKUP(Audit!#REF!,$Y$38:$Z$48,2,FALSE),VLOOKUP(Audit!#REF!,$Y$51:$Z$61,2,FALSE))))</f>
        <v>#REF!</v>
      </c>
      <c r="V350" s="21"/>
      <c r="AH350" s="49" t="e">
        <f>Audit!#REF!</f>
        <v>#REF!</v>
      </c>
      <c r="AI350" s="50" t="e">
        <f>VLOOKUP(Audit!#REF!,$V$3:$AE$12,2,FALSE)&amp; IF(Audit!#REF!=10,Audit!#REF!,"")</f>
        <v>#REF!</v>
      </c>
      <c r="AJ350" s="50" t="e">
        <f>VLOOKUP(Audit!#REF!,$V$13:$AE$22,2,FALSE)&amp; IF(Audit!#REF!=10,Audit!#REF!,"")</f>
        <v>#REF!</v>
      </c>
      <c r="AK350" s="47" t="e">
        <f t="shared" si="167"/>
        <v>#REF!</v>
      </c>
      <c r="AL350" s="50" t="e">
        <f>VLOOKUP(Audit!#REF!,$V$3:$AE$12,3,FALSE)&amp; IF(Audit!#REF!=10,Audit!#REF!,"")</f>
        <v>#REF!</v>
      </c>
      <c r="AM350" s="50" t="e">
        <f>VLOOKUP(Audit!#REF!,$V$13:$AE$22,3,FALSE)&amp; IF(Audit!#REF!=10,Audit!#REF!,"")</f>
        <v>#REF!</v>
      </c>
      <c r="AN350" s="47" t="e">
        <f t="shared" si="168"/>
        <v>#REF!</v>
      </c>
      <c r="AO350" s="50" t="e">
        <f>VLOOKUP(Audit!#REF!,$V$3:$AE$12,4,FALSE) &amp;  Audit!#REF! &amp; IF(Audit!#REF!=10,Audit!#REF!,"")</f>
        <v>#REF!</v>
      </c>
      <c r="AP350" s="50" t="e">
        <f>VLOOKUP(Audit!#REF!,$V$13:$AE$22,4,FALSE)&amp; IF(Audit!#REF!=10,Audit!#REF!,"")</f>
        <v>#REF!</v>
      </c>
      <c r="AQ350" s="47" t="e">
        <f t="shared" si="169"/>
        <v>#REF!</v>
      </c>
      <c r="AR350" s="50" t="e">
        <f>VLOOKUP(Audit!#REF!,$V$3:$AE$12,5,FALSE)&amp; IF(Audit!#REF!=10,Audit!#REF!,"")</f>
        <v>#REF!</v>
      </c>
      <c r="AS350" s="50" t="e">
        <f>VLOOKUP(Audit!#REF!,$V$13:$AE$22,5,FALSE)&amp; IF(Audit!#REF!=10,Audit!#REF!,"")</f>
        <v>#REF!</v>
      </c>
      <c r="AT350" s="47" t="e">
        <f t="shared" si="170"/>
        <v>#REF!</v>
      </c>
      <c r="AU350" s="50" t="e">
        <f>VLOOKUP(Audit!#REF!,$V$3:$AE$12,6,FALSE)&amp; IF(Audit!#REF!=10,Audit!#REF!,"")</f>
        <v>#REF!</v>
      </c>
      <c r="AV350" s="50" t="e">
        <f>VLOOKUP(Audit!#REF!,$V$13:$AE$22,6,FALSE)&amp; IF(Audit!#REF!=10,Audit!#REF!,"")</f>
        <v>#REF!</v>
      </c>
      <c r="AW350" s="47" t="e">
        <f t="shared" si="171"/>
        <v>#REF!</v>
      </c>
      <c r="AX350" s="50" t="e">
        <f>VLOOKUP(Audit!#REF!,$V$3:$AE$12,7,FALSE)&amp; IF(Audit!#REF!=10,Audit!#REF!,"")</f>
        <v>#REF!</v>
      </c>
      <c r="AY350" s="50" t="e">
        <f>VLOOKUP(Audit!#REF!,$V$13:$AE$22,7,FALSE) &amp; IF(Audit!#REF!=10,Audit!#REF!,"")</f>
        <v>#REF!</v>
      </c>
      <c r="AZ350" s="47" t="e">
        <f t="shared" si="172"/>
        <v>#REF!</v>
      </c>
      <c r="BA350" s="50" t="e">
        <f>VLOOKUP(Audit!#REF!,$V$3:$AE$12,8,FALSE)&amp; Audit!#REF! &amp; IF(Audit!#REF!=10,Audit!#REF!,"")</f>
        <v>#REF!</v>
      </c>
      <c r="BB350" s="50" t="e">
        <f>VLOOKUP(Audit!#REF!,$V$13:$AE$22,8,FALSE) &amp; IF(Audit!#REF!=10,Audit!#REF!,"")</f>
        <v>#REF!</v>
      </c>
      <c r="BC350" s="47" t="e">
        <f t="shared" si="173"/>
        <v>#REF!</v>
      </c>
      <c r="BD350" s="50" t="e">
        <f>VLOOKUP(Audit!#REF!,$V$3:$AE$12,9,FALSE)&amp; IF(Audit!#REF!=10,Audit!#REF!,"")</f>
        <v>#REF!</v>
      </c>
      <c r="BE350" s="50" t="e">
        <f>VLOOKUP(Audit!#REF!,$V$13:$AE$22,9,FALSE) &amp; IF(Audit!#REF!=10,Audit!#REF!,"") &amp; IF(Audit!#REF!&lt;&gt;1,U350,"")</f>
        <v>#REF!</v>
      </c>
      <c r="BF350" s="47" t="e">
        <f t="shared" si="174"/>
        <v>#REF!</v>
      </c>
      <c r="BG350" s="50" t="e">
        <f>VLOOKUP(Audit!#REF!,$V$3:$AE$12,10,FALSE) &amp; Audit!#REF! &amp; IF(Audit!#REF!=10,Audit!#REF!,"")</f>
        <v>#REF!</v>
      </c>
      <c r="BH350" s="50" t="e">
        <f>VLOOKUP(Audit!#REF!,$V$13:$AE$22,10,FALSE) &amp; IF(Audit!#REF!=10,Audit!#REF!,"") &amp; IF(Audit!#REF!&lt;&gt;1,U350,"")</f>
        <v>#REF!</v>
      </c>
      <c r="BI350" s="47" t="e">
        <f t="shared" si="175"/>
        <v>#REF!</v>
      </c>
      <c r="BJ350" s="48" t="str">
        <f t="shared" si="176"/>
        <v/>
      </c>
      <c r="BK350" s="48" t="str">
        <f t="shared" si="177"/>
        <v/>
      </c>
      <c r="BL350" s="48" t="str">
        <f t="shared" si="178"/>
        <v/>
      </c>
      <c r="BM350" s="48" t="str">
        <f t="shared" si="179"/>
        <v/>
      </c>
      <c r="BN350" s="48" t="str">
        <f t="shared" si="180"/>
        <v/>
      </c>
      <c r="BO350" s="48" t="str">
        <f t="shared" si="181"/>
        <v/>
      </c>
      <c r="BP350" s="48" t="str">
        <f t="shared" si="182"/>
        <v/>
      </c>
      <c r="BQ350" s="48" t="str">
        <f t="shared" si="183"/>
        <v/>
      </c>
      <c r="BR350" s="48" t="str">
        <f t="shared" si="184"/>
        <v/>
      </c>
      <c r="BS350" s="48" t="str">
        <f t="shared" si="185"/>
        <v/>
      </c>
      <c r="BT350" s="48" t="str">
        <f t="shared" si="186"/>
        <v/>
      </c>
      <c r="BU350" s="48" t="str">
        <f t="shared" si="187"/>
        <v/>
      </c>
    </row>
    <row r="351" spans="1:73">
      <c r="A351" s="10" t="e">
        <f>Audit!#REF!</f>
        <v>#REF!</v>
      </c>
      <c r="B351" s="10" t="e">
        <f t="shared" si="188"/>
        <v>#REF!</v>
      </c>
      <c r="C351" s="17" t="e">
        <f>VLOOKUP(Audit!#REF!,$V$3:$AE$12,2,FALSE) &amp; VLOOKUP(Audit!#REF!,$V$13:$AE$22,2,FALSE)&amp; IF(Audit!#REF!=10,Audit!#REF!&amp;Audit!#REF!,"")</f>
        <v>#REF!</v>
      </c>
      <c r="D351" s="17" t="e">
        <f>VLOOKUP(Audit!#REF!,$V$3:$AE$12,3,FALSE) &amp; VLOOKUP(Audit!#REF!,$V$13:$AE$22,3,FALSE) &amp;IF(Audit!#REF!=10,Audit!#REF!&amp;Audit!#REF!,"")</f>
        <v>#REF!</v>
      </c>
      <c r="E351" s="17" t="e">
        <f>VLOOKUP(Audit!#REF!,$V$3:$AE$12,4,FALSE)&amp; Audit!#REF! &amp; VLOOKUP(Audit!#REF!,$V$13:$AE$22,4,FALSE)&amp; IF(Audit!#REF!=10,Audit!#REF!&amp;Audit!#REF!,"")</f>
        <v>#REF!</v>
      </c>
      <c r="F351" s="17" t="e">
        <f>VLOOKUP(Audit!#REF!,$V$3:$AE$12,5,FALSE) &amp; VLOOKUP(Audit!#REF!,$V$13:$AE$22,5,FALSE)&amp; IF(Audit!#REF!=10,Audit!#REF!&amp;Audit!#REF!,"")</f>
        <v>#REF!</v>
      </c>
      <c r="G351" s="17" t="e">
        <f>VLOOKUP(Audit!#REF!,$V$3:$AE$12,6,FALSE) &amp; VLOOKUP(Audit!#REF!,$V$13:$AE$22,6,FALSE)&amp; IF(Audit!#REF!=10,Audit!#REF!&amp;Audit!#REF!,"")</f>
        <v>#REF!</v>
      </c>
      <c r="H351" s="17" t="e">
        <f>VLOOKUP(Audit!#REF!,$V$3:$AE$12,7,FALSE) &amp; VLOOKUP(Audit!#REF!,$V$13:$AE$22,7,FALSE)&amp;IF(Audit!#REF!=10,Audit!#REF!&amp;Audit!#REF!,"")</f>
        <v>#REF!</v>
      </c>
      <c r="I351" s="17" t="e">
        <f>VLOOKUP(Audit!#REF!,$V$3:$AE$12,8,FALSE) &amp; Audit!#REF! &amp; VLOOKUP(Audit!#REF!,$V$13:$AE$22,8,FALSE)&amp;IF(Audit!#REF!=10,Audit!#REF!&amp;Audit!#REF!,"")</f>
        <v>#REF!</v>
      </c>
      <c r="J351" s="17" t="e">
        <f>VLOOKUP(Audit!#REF!,$V$3:$AE$12,9,FALSE) &amp; VLOOKUP(Audit!#REF!,$V$13:$AE$22,9,FALSE) &amp; IF(Audit!#REF!=10,Audit!#REF!&amp;Audit!#REF!,"") &amp; IF(Audit!#REF!&lt;&gt;1,U351,"")</f>
        <v>#REF!</v>
      </c>
      <c r="K351" s="17" t="e">
        <f>VLOOKUP(Audit!#REF!,$V$3:$AE$12,10,FALSE) &amp; Audit!#REF! &amp; VLOOKUP(Audit!#REF!,$V$13:$AE$22,10,FALSE) &amp; IF(Audit!#REF!=10,Audit!#REF!&amp;Audit!#REF!,"") &amp; IF(Audit!#REF!&lt;&gt;1,U351,"")</f>
        <v>#REF!</v>
      </c>
      <c r="L351" s="10" t="e">
        <f>Audit!#REF!</f>
        <v>#REF!</v>
      </c>
      <c r="M351" s="10" t="e">
        <f t="shared" si="159"/>
        <v>#REF!</v>
      </c>
      <c r="N351" s="10" t="e">
        <f t="shared" si="160"/>
        <v>#REF!</v>
      </c>
      <c r="O351" s="10" t="e">
        <f t="shared" si="161"/>
        <v>#REF!</v>
      </c>
      <c r="P351" s="10" t="e">
        <f t="shared" si="162"/>
        <v>#REF!</v>
      </c>
      <c r="Q351" s="10" t="e">
        <f t="shared" si="163"/>
        <v>#REF!</v>
      </c>
      <c r="R351" s="10" t="e">
        <f t="shared" si="164"/>
        <v>#REF!</v>
      </c>
      <c r="S351" s="10" t="e">
        <f t="shared" si="165"/>
        <v>#REF!</v>
      </c>
      <c r="T351" s="10" t="e">
        <f t="shared" si="166"/>
        <v>#REF!</v>
      </c>
      <c r="U351" s="17" t="e">
        <f>IF(Audit!#REF!="","",VLOOKUP(Audit!#REF!,$W$26:$X$35,2,FALSE)) &amp; Audit!#REF! &amp; IF(Audit!#REF!="","",IF(Audit!#REF!&lt;=1.4,VLOOKUP(Audit!#REF!,$W$38:X396,2,FALSE),VLOOKUP(Audit!#REF!,$W$51:$X$61,2,FALSE))) &amp; IF(Audit!#REF!="","",VLOOKUP(Audit!#REF!,$Y$26:$Z$35,2,FALSE) &amp; Audit!#REF! &amp; IF(Audit!#REF!="","",IF(Audit!#REF!&lt;=1.4,VLOOKUP(Audit!#REF!,$Y$38:$Z$48,2,FALSE),VLOOKUP(Audit!#REF!,$Y$51:$Z$61,2,FALSE))))</f>
        <v>#REF!</v>
      </c>
      <c r="V351" s="21"/>
      <c r="AH351" s="49" t="e">
        <f>Audit!#REF!</f>
        <v>#REF!</v>
      </c>
      <c r="AI351" s="50" t="e">
        <f>VLOOKUP(Audit!#REF!,$V$3:$AE$12,2,FALSE)&amp; IF(Audit!#REF!=10,Audit!#REF!,"")</f>
        <v>#REF!</v>
      </c>
      <c r="AJ351" s="50" t="e">
        <f>VLOOKUP(Audit!#REF!,$V$13:$AE$22,2,FALSE)&amp; IF(Audit!#REF!=10,Audit!#REF!,"")</f>
        <v>#REF!</v>
      </c>
      <c r="AK351" s="47" t="e">
        <f t="shared" si="167"/>
        <v>#REF!</v>
      </c>
      <c r="AL351" s="50" t="e">
        <f>VLOOKUP(Audit!#REF!,$V$3:$AE$12,3,FALSE)&amp; IF(Audit!#REF!=10,Audit!#REF!,"")</f>
        <v>#REF!</v>
      </c>
      <c r="AM351" s="50" t="e">
        <f>VLOOKUP(Audit!#REF!,$V$13:$AE$22,3,FALSE)&amp; IF(Audit!#REF!=10,Audit!#REF!,"")</f>
        <v>#REF!</v>
      </c>
      <c r="AN351" s="47" t="e">
        <f t="shared" si="168"/>
        <v>#REF!</v>
      </c>
      <c r="AO351" s="50" t="e">
        <f>VLOOKUP(Audit!#REF!,$V$3:$AE$12,4,FALSE) &amp;  Audit!#REF! &amp; IF(Audit!#REF!=10,Audit!#REF!,"")</f>
        <v>#REF!</v>
      </c>
      <c r="AP351" s="50" t="e">
        <f>VLOOKUP(Audit!#REF!,$V$13:$AE$22,4,FALSE)&amp; IF(Audit!#REF!=10,Audit!#REF!,"")</f>
        <v>#REF!</v>
      </c>
      <c r="AQ351" s="47" t="e">
        <f t="shared" si="169"/>
        <v>#REF!</v>
      </c>
      <c r="AR351" s="50" t="e">
        <f>VLOOKUP(Audit!#REF!,$V$3:$AE$12,5,FALSE)&amp; IF(Audit!#REF!=10,Audit!#REF!,"")</f>
        <v>#REF!</v>
      </c>
      <c r="AS351" s="50" t="e">
        <f>VLOOKUP(Audit!#REF!,$V$13:$AE$22,5,FALSE)&amp; IF(Audit!#REF!=10,Audit!#REF!,"")</f>
        <v>#REF!</v>
      </c>
      <c r="AT351" s="47" t="e">
        <f t="shared" si="170"/>
        <v>#REF!</v>
      </c>
      <c r="AU351" s="50" t="e">
        <f>VLOOKUP(Audit!#REF!,$V$3:$AE$12,6,FALSE)&amp; IF(Audit!#REF!=10,Audit!#REF!,"")</f>
        <v>#REF!</v>
      </c>
      <c r="AV351" s="50" t="e">
        <f>VLOOKUP(Audit!#REF!,$V$13:$AE$22,6,FALSE)&amp; IF(Audit!#REF!=10,Audit!#REF!,"")</f>
        <v>#REF!</v>
      </c>
      <c r="AW351" s="47" t="e">
        <f t="shared" si="171"/>
        <v>#REF!</v>
      </c>
      <c r="AX351" s="50" t="e">
        <f>VLOOKUP(Audit!#REF!,$V$3:$AE$12,7,FALSE)&amp; IF(Audit!#REF!=10,Audit!#REF!,"")</f>
        <v>#REF!</v>
      </c>
      <c r="AY351" s="50" t="e">
        <f>VLOOKUP(Audit!#REF!,$V$13:$AE$22,7,FALSE) &amp; IF(Audit!#REF!=10,Audit!#REF!,"")</f>
        <v>#REF!</v>
      </c>
      <c r="AZ351" s="47" t="e">
        <f t="shared" si="172"/>
        <v>#REF!</v>
      </c>
      <c r="BA351" s="50" t="e">
        <f>VLOOKUP(Audit!#REF!,$V$3:$AE$12,8,FALSE)&amp; Audit!#REF! &amp; IF(Audit!#REF!=10,Audit!#REF!,"")</f>
        <v>#REF!</v>
      </c>
      <c r="BB351" s="50" t="e">
        <f>VLOOKUP(Audit!#REF!,$V$13:$AE$22,8,FALSE) &amp; IF(Audit!#REF!=10,Audit!#REF!,"")</f>
        <v>#REF!</v>
      </c>
      <c r="BC351" s="47" t="e">
        <f t="shared" si="173"/>
        <v>#REF!</v>
      </c>
      <c r="BD351" s="50" t="e">
        <f>VLOOKUP(Audit!#REF!,$V$3:$AE$12,9,FALSE)&amp; IF(Audit!#REF!=10,Audit!#REF!,"")</f>
        <v>#REF!</v>
      </c>
      <c r="BE351" s="50" t="e">
        <f>VLOOKUP(Audit!#REF!,$V$13:$AE$22,9,FALSE) &amp; IF(Audit!#REF!=10,Audit!#REF!,"") &amp; IF(Audit!#REF!&lt;&gt;1,U351,"")</f>
        <v>#REF!</v>
      </c>
      <c r="BF351" s="47" t="e">
        <f t="shared" si="174"/>
        <v>#REF!</v>
      </c>
      <c r="BG351" s="50" t="e">
        <f>VLOOKUP(Audit!#REF!,$V$3:$AE$12,10,FALSE) &amp; Audit!#REF! &amp; IF(Audit!#REF!=10,Audit!#REF!,"")</f>
        <v>#REF!</v>
      </c>
      <c r="BH351" s="50" t="e">
        <f>VLOOKUP(Audit!#REF!,$V$13:$AE$22,10,FALSE) &amp; IF(Audit!#REF!=10,Audit!#REF!,"") &amp; IF(Audit!#REF!&lt;&gt;1,U351,"")</f>
        <v>#REF!</v>
      </c>
      <c r="BI351" s="47" t="e">
        <f t="shared" si="175"/>
        <v>#REF!</v>
      </c>
      <c r="BJ351" s="48" t="str">
        <f t="shared" si="176"/>
        <v/>
      </c>
      <c r="BK351" s="48" t="str">
        <f t="shared" si="177"/>
        <v/>
      </c>
      <c r="BL351" s="48" t="str">
        <f t="shared" si="178"/>
        <v/>
      </c>
      <c r="BM351" s="48" t="str">
        <f t="shared" si="179"/>
        <v/>
      </c>
      <c r="BN351" s="48" t="str">
        <f t="shared" si="180"/>
        <v/>
      </c>
      <c r="BO351" s="48" t="str">
        <f t="shared" si="181"/>
        <v/>
      </c>
      <c r="BP351" s="48" t="str">
        <f t="shared" si="182"/>
        <v/>
      </c>
      <c r="BQ351" s="48" t="str">
        <f t="shared" si="183"/>
        <v/>
      </c>
      <c r="BR351" s="48" t="str">
        <f t="shared" si="184"/>
        <v/>
      </c>
      <c r="BS351" s="48" t="str">
        <f t="shared" si="185"/>
        <v/>
      </c>
      <c r="BT351" s="48" t="str">
        <f t="shared" si="186"/>
        <v/>
      </c>
      <c r="BU351" s="48" t="str">
        <f t="shared" si="187"/>
        <v/>
      </c>
    </row>
    <row r="352" spans="1:73">
      <c r="A352" s="10" t="e">
        <f>Audit!#REF!</f>
        <v>#REF!</v>
      </c>
      <c r="B352" s="10" t="e">
        <f t="shared" si="188"/>
        <v>#REF!</v>
      </c>
      <c r="C352" s="17" t="e">
        <f>VLOOKUP(Audit!#REF!,$V$3:$AE$12,2,FALSE) &amp; VLOOKUP(Audit!#REF!,$V$13:$AE$22,2,FALSE)&amp; IF(Audit!#REF!=10,Audit!#REF!&amp;Audit!#REF!,"")</f>
        <v>#REF!</v>
      </c>
      <c r="D352" s="17" t="e">
        <f>VLOOKUP(Audit!#REF!,$V$3:$AE$12,3,FALSE) &amp; VLOOKUP(Audit!#REF!,$V$13:$AE$22,3,FALSE) &amp;IF(Audit!#REF!=10,Audit!#REF!&amp;Audit!#REF!,"")</f>
        <v>#REF!</v>
      </c>
      <c r="E352" s="17" t="e">
        <f>VLOOKUP(Audit!#REF!,$V$3:$AE$12,4,FALSE)&amp; Audit!#REF! &amp; VLOOKUP(Audit!#REF!,$V$13:$AE$22,4,FALSE)&amp; IF(Audit!#REF!=10,Audit!#REF!&amp;Audit!#REF!,"")</f>
        <v>#REF!</v>
      </c>
      <c r="F352" s="17" t="e">
        <f>VLOOKUP(Audit!#REF!,$V$3:$AE$12,5,FALSE) &amp; VLOOKUP(Audit!#REF!,$V$13:$AE$22,5,FALSE)&amp; IF(Audit!#REF!=10,Audit!#REF!&amp;Audit!#REF!,"")</f>
        <v>#REF!</v>
      </c>
      <c r="G352" s="17" t="e">
        <f>VLOOKUP(Audit!#REF!,$V$3:$AE$12,6,FALSE) &amp; VLOOKUP(Audit!#REF!,$V$13:$AE$22,6,FALSE)&amp; IF(Audit!#REF!=10,Audit!#REF!&amp;Audit!#REF!,"")</f>
        <v>#REF!</v>
      </c>
      <c r="H352" s="17" t="e">
        <f>VLOOKUP(Audit!#REF!,$V$3:$AE$12,7,FALSE) &amp; VLOOKUP(Audit!#REF!,$V$13:$AE$22,7,FALSE)&amp;IF(Audit!#REF!=10,Audit!#REF!&amp;Audit!#REF!,"")</f>
        <v>#REF!</v>
      </c>
      <c r="I352" s="17" t="e">
        <f>VLOOKUP(Audit!#REF!,$V$3:$AE$12,8,FALSE) &amp; Audit!#REF! &amp; VLOOKUP(Audit!#REF!,$V$13:$AE$22,8,FALSE)&amp;IF(Audit!#REF!=10,Audit!#REF!&amp;Audit!#REF!,"")</f>
        <v>#REF!</v>
      </c>
      <c r="J352" s="17" t="e">
        <f>VLOOKUP(Audit!#REF!,$V$3:$AE$12,9,FALSE) &amp; VLOOKUP(Audit!#REF!,$V$13:$AE$22,9,FALSE) &amp; IF(Audit!#REF!=10,Audit!#REF!&amp;Audit!#REF!,"") &amp; IF(Audit!#REF!&lt;&gt;1,U352,"")</f>
        <v>#REF!</v>
      </c>
      <c r="K352" s="17" t="e">
        <f>VLOOKUP(Audit!#REF!,$V$3:$AE$12,10,FALSE) &amp; Audit!#REF! &amp; VLOOKUP(Audit!#REF!,$V$13:$AE$22,10,FALSE) &amp; IF(Audit!#REF!=10,Audit!#REF!&amp;Audit!#REF!,"") &amp; IF(Audit!#REF!&lt;&gt;1,U352,"")</f>
        <v>#REF!</v>
      </c>
      <c r="L352" s="10" t="e">
        <f>Audit!#REF!</f>
        <v>#REF!</v>
      </c>
      <c r="M352" s="10" t="e">
        <f t="shared" si="159"/>
        <v>#REF!</v>
      </c>
      <c r="N352" s="10" t="e">
        <f t="shared" si="160"/>
        <v>#REF!</v>
      </c>
      <c r="O352" s="10" t="e">
        <f t="shared" si="161"/>
        <v>#REF!</v>
      </c>
      <c r="P352" s="10" t="e">
        <f t="shared" si="162"/>
        <v>#REF!</v>
      </c>
      <c r="Q352" s="10" t="e">
        <f t="shared" si="163"/>
        <v>#REF!</v>
      </c>
      <c r="R352" s="10" t="e">
        <f t="shared" si="164"/>
        <v>#REF!</v>
      </c>
      <c r="S352" s="10" t="e">
        <f t="shared" si="165"/>
        <v>#REF!</v>
      </c>
      <c r="T352" s="10" t="e">
        <f t="shared" si="166"/>
        <v>#REF!</v>
      </c>
      <c r="U352" s="17" t="e">
        <f>IF(Audit!#REF!="","",VLOOKUP(Audit!#REF!,$W$26:$X$35,2,FALSE)) &amp; Audit!#REF! &amp; IF(Audit!#REF!="","",IF(Audit!#REF!&lt;=1.4,VLOOKUP(Audit!#REF!,$W$38:X397,2,FALSE),VLOOKUP(Audit!#REF!,$W$51:$X$61,2,FALSE))) &amp; IF(Audit!#REF!="","",VLOOKUP(Audit!#REF!,$Y$26:$Z$35,2,FALSE) &amp; Audit!#REF! &amp; IF(Audit!#REF!="","",IF(Audit!#REF!&lt;=1.4,VLOOKUP(Audit!#REF!,$Y$38:$Z$48,2,FALSE),VLOOKUP(Audit!#REF!,$Y$51:$Z$61,2,FALSE))))</f>
        <v>#REF!</v>
      </c>
      <c r="V352" s="21"/>
      <c r="AH352" s="49" t="e">
        <f>Audit!#REF!</f>
        <v>#REF!</v>
      </c>
      <c r="AI352" s="50" t="e">
        <f>VLOOKUP(Audit!#REF!,$V$3:$AE$12,2,FALSE)&amp; IF(Audit!#REF!=10,Audit!#REF!,"")</f>
        <v>#REF!</v>
      </c>
      <c r="AJ352" s="50" t="e">
        <f>VLOOKUP(Audit!#REF!,$V$13:$AE$22,2,FALSE)&amp; IF(Audit!#REF!=10,Audit!#REF!,"")</f>
        <v>#REF!</v>
      </c>
      <c r="AK352" s="47" t="e">
        <f t="shared" si="167"/>
        <v>#REF!</v>
      </c>
      <c r="AL352" s="50" t="e">
        <f>VLOOKUP(Audit!#REF!,$V$3:$AE$12,3,FALSE)&amp; IF(Audit!#REF!=10,Audit!#REF!,"")</f>
        <v>#REF!</v>
      </c>
      <c r="AM352" s="50" t="e">
        <f>VLOOKUP(Audit!#REF!,$V$13:$AE$22,3,FALSE)&amp; IF(Audit!#REF!=10,Audit!#REF!,"")</f>
        <v>#REF!</v>
      </c>
      <c r="AN352" s="47" t="e">
        <f t="shared" si="168"/>
        <v>#REF!</v>
      </c>
      <c r="AO352" s="50" t="e">
        <f>VLOOKUP(Audit!#REF!,$V$3:$AE$12,4,FALSE) &amp;  Audit!#REF! &amp; IF(Audit!#REF!=10,Audit!#REF!,"")</f>
        <v>#REF!</v>
      </c>
      <c r="AP352" s="50" t="e">
        <f>VLOOKUP(Audit!#REF!,$V$13:$AE$22,4,FALSE)&amp; IF(Audit!#REF!=10,Audit!#REF!,"")</f>
        <v>#REF!</v>
      </c>
      <c r="AQ352" s="47" t="e">
        <f t="shared" si="169"/>
        <v>#REF!</v>
      </c>
      <c r="AR352" s="50" t="e">
        <f>VLOOKUP(Audit!#REF!,$V$3:$AE$12,5,FALSE)&amp; IF(Audit!#REF!=10,Audit!#REF!,"")</f>
        <v>#REF!</v>
      </c>
      <c r="AS352" s="50" t="e">
        <f>VLOOKUP(Audit!#REF!,$V$13:$AE$22,5,FALSE)&amp; IF(Audit!#REF!=10,Audit!#REF!,"")</f>
        <v>#REF!</v>
      </c>
      <c r="AT352" s="47" t="e">
        <f t="shared" si="170"/>
        <v>#REF!</v>
      </c>
      <c r="AU352" s="50" t="e">
        <f>VLOOKUP(Audit!#REF!,$V$3:$AE$12,6,FALSE)&amp; IF(Audit!#REF!=10,Audit!#REF!,"")</f>
        <v>#REF!</v>
      </c>
      <c r="AV352" s="50" t="e">
        <f>VLOOKUP(Audit!#REF!,$V$13:$AE$22,6,FALSE)&amp; IF(Audit!#REF!=10,Audit!#REF!,"")</f>
        <v>#REF!</v>
      </c>
      <c r="AW352" s="47" t="e">
        <f t="shared" si="171"/>
        <v>#REF!</v>
      </c>
      <c r="AX352" s="50" t="e">
        <f>VLOOKUP(Audit!#REF!,$V$3:$AE$12,7,FALSE)&amp; IF(Audit!#REF!=10,Audit!#REF!,"")</f>
        <v>#REF!</v>
      </c>
      <c r="AY352" s="50" t="e">
        <f>VLOOKUP(Audit!#REF!,$V$13:$AE$22,7,FALSE) &amp; IF(Audit!#REF!=10,Audit!#REF!,"")</f>
        <v>#REF!</v>
      </c>
      <c r="AZ352" s="47" t="e">
        <f t="shared" si="172"/>
        <v>#REF!</v>
      </c>
      <c r="BA352" s="50" t="e">
        <f>VLOOKUP(Audit!#REF!,$V$3:$AE$12,8,FALSE)&amp; Audit!#REF! &amp; IF(Audit!#REF!=10,Audit!#REF!,"")</f>
        <v>#REF!</v>
      </c>
      <c r="BB352" s="50" t="e">
        <f>VLOOKUP(Audit!#REF!,$V$13:$AE$22,8,FALSE) &amp; IF(Audit!#REF!=10,Audit!#REF!,"")</f>
        <v>#REF!</v>
      </c>
      <c r="BC352" s="47" t="e">
        <f t="shared" si="173"/>
        <v>#REF!</v>
      </c>
      <c r="BD352" s="50" t="e">
        <f>VLOOKUP(Audit!#REF!,$V$3:$AE$12,9,FALSE)&amp; IF(Audit!#REF!=10,Audit!#REF!,"")</f>
        <v>#REF!</v>
      </c>
      <c r="BE352" s="50" t="e">
        <f>VLOOKUP(Audit!#REF!,$V$13:$AE$22,9,FALSE) &amp; IF(Audit!#REF!=10,Audit!#REF!,"") &amp; IF(Audit!#REF!&lt;&gt;1,U352,"")</f>
        <v>#REF!</v>
      </c>
      <c r="BF352" s="47" t="e">
        <f t="shared" si="174"/>
        <v>#REF!</v>
      </c>
      <c r="BG352" s="50" t="e">
        <f>VLOOKUP(Audit!#REF!,$V$3:$AE$12,10,FALSE) &amp; Audit!#REF! &amp; IF(Audit!#REF!=10,Audit!#REF!,"")</f>
        <v>#REF!</v>
      </c>
      <c r="BH352" s="50" t="e">
        <f>VLOOKUP(Audit!#REF!,$V$13:$AE$22,10,FALSE) &amp; IF(Audit!#REF!=10,Audit!#REF!,"") &amp; IF(Audit!#REF!&lt;&gt;1,U352,"")</f>
        <v>#REF!</v>
      </c>
      <c r="BI352" s="47" t="e">
        <f t="shared" si="175"/>
        <v>#REF!</v>
      </c>
      <c r="BJ352" s="48" t="str">
        <f t="shared" si="176"/>
        <v/>
      </c>
      <c r="BK352" s="48" t="str">
        <f t="shared" si="177"/>
        <v/>
      </c>
      <c r="BL352" s="48" t="str">
        <f t="shared" si="178"/>
        <v/>
      </c>
      <c r="BM352" s="48" t="str">
        <f t="shared" si="179"/>
        <v/>
      </c>
      <c r="BN352" s="48" t="str">
        <f t="shared" si="180"/>
        <v/>
      </c>
      <c r="BO352" s="48" t="str">
        <f t="shared" si="181"/>
        <v/>
      </c>
      <c r="BP352" s="48" t="str">
        <f t="shared" si="182"/>
        <v/>
      </c>
      <c r="BQ352" s="48" t="str">
        <f t="shared" si="183"/>
        <v/>
      </c>
      <c r="BR352" s="48" t="str">
        <f t="shared" si="184"/>
        <v/>
      </c>
      <c r="BS352" s="48" t="str">
        <f t="shared" si="185"/>
        <v/>
      </c>
      <c r="BT352" s="48" t="str">
        <f t="shared" si="186"/>
        <v/>
      </c>
      <c r="BU352" s="48" t="str">
        <f t="shared" si="187"/>
        <v/>
      </c>
    </row>
    <row r="353" spans="1:73">
      <c r="A353" s="10" t="e">
        <f>Audit!#REF!</f>
        <v>#REF!</v>
      </c>
      <c r="B353" s="10" t="e">
        <f t="shared" si="188"/>
        <v>#REF!</v>
      </c>
      <c r="C353" s="17" t="e">
        <f>VLOOKUP(Audit!#REF!,$V$3:$AE$12,2,FALSE) &amp; VLOOKUP(Audit!#REF!,$V$13:$AE$22,2,FALSE)&amp; IF(Audit!#REF!=10,Audit!#REF!&amp;Audit!#REF!,"")</f>
        <v>#REF!</v>
      </c>
      <c r="D353" s="17" t="e">
        <f>VLOOKUP(Audit!#REF!,$V$3:$AE$12,3,FALSE) &amp; VLOOKUP(Audit!#REF!,$V$13:$AE$22,3,FALSE) &amp;IF(Audit!#REF!=10,Audit!#REF!&amp;Audit!#REF!,"")</f>
        <v>#REF!</v>
      </c>
      <c r="E353" s="17" t="e">
        <f>VLOOKUP(Audit!#REF!,$V$3:$AE$12,4,FALSE)&amp; Audit!#REF! &amp; VLOOKUP(Audit!#REF!,$V$13:$AE$22,4,FALSE)&amp; IF(Audit!#REF!=10,Audit!#REF!&amp;Audit!#REF!,"")</f>
        <v>#REF!</v>
      </c>
      <c r="F353" s="17" t="e">
        <f>VLOOKUP(Audit!#REF!,$V$3:$AE$12,5,FALSE) &amp; VLOOKUP(Audit!#REF!,$V$13:$AE$22,5,FALSE)&amp; IF(Audit!#REF!=10,Audit!#REF!&amp;Audit!#REF!,"")</f>
        <v>#REF!</v>
      </c>
      <c r="G353" s="17" t="e">
        <f>VLOOKUP(Audit!#REF!,$V$3:$AE$12,6,FALSE) &amp; VLOOKUP(Audit!#REF!,$V$13:$AE$22,6,FALSE)&amp; IF(Audit!#REF!=10,Audit!#REF!&amp;Audit!#REF!,"")</f>
        <v>#REF!</v>
      </c>
      <c r="H353" s="17" t="e">
        <f>VLOOKUP(Audit!#REF!,$V$3:$AE$12,7,FALSE) &amp; VLOOKUP(Audit!#REF!,$V$13:$AE$22,7,FALSE)&amp;IF(Audit!#REF!=10,Audit!#REF!&amp;Audit!#REF!,"")</f>
        <v>#REF!</v>
      </c>
      <c r="I353" s="17" t="e">
        <f>VLOOKUP(Audit!#REF!,$V$3:$AE$12,8,FALSE) &amp; Audit!#REF! &amp; VLOOKUP(Audit!#REF!,$V$13:$AE$22,8,FALSE)&amp;IF(Audit!#REF!=10,Audit!#REF!&amp;Audit!#REF!,"")</f>
        <v>#REF!</v>
      </c>
      <c r="J353" s="17" t="e">
        <f>VLOOKUP(Audit!#REF!,$V$3:$AE$12,9,FALSE) &amp; VLOOKUP(Audit!#REF!,$V$13:$AE$22,9,FALSE) &amp; IF(Audit!#REF!=10,Audit!#REF!&amp;Audit!#REF!,"") &amp; IF(Audit!#REF!&lt;&gt;1,U353,"")</f>
        <v>#REF!</v>
      </c>
      <c r="K353" s="17" t="e">
        <f>VLOOKUP(Audit!#REF!,$V$3:$AE$12,10,FALSE) &amp; Audit!#REF! &amp; VLOOKUP(Audit!#REF!,$V$13:$AE$22,10,FALSE) &amp; IF(Audit!#REF!=10,Audit!#REF!&amp;Audit!#REF!,"") &amp; IF(Audit!#REF!&lt;&gt;1,U353,"")</f>
        <v>#REF!</v>
      </c>
      <c r="L353" s="10" t="e">
        <f>Audit!#REF!</f>
        <v>#REF!</v>
      </c>
      <c r="M353" s="10" t="e">
        <f t="shared" si="159"/>
        <v>#REF!</v>
      </c>
      <c r="N353" s="10" t="e">
        <f t="shared" si="160"/>
        <v>#REF!</v>
      </c>
      <c r="O353" s="10" t="e">
        <f t="shared" si="161"/>
        <v>#REF!</v>
      </c>
      <c r="P353" s="10" t="e">
        <f t="shared" si="162"/>
        <v>#REF!</v>
      </c>
      <c r="Q353" s="10" t="e">
        <f t="shared" si="163"/>
        <v>#REF!</v>
      </c>
      <c r="R353" s="10" t="e">
        <f t="shared" si="164"/>
        <v>#REF!</v>
      </c>
      <c r="S353" s="10" t="e">
        <f t="shared" si="165"/>
        <v>#REF!</v>
      </c>
      <c r="T353" s="10" t="e">
        <f t="shared" si="166"/>
        <v>#REF!</v>
      </c>
      <c r="U353" s="17" t="e">
        <f>IF(Audit!#REF!="","",VLOOKUP(Audit!#REF!,$W$26:$X$35,2,FALSE)) &amp; Audit!#REF! &amp; IF(Audit!#REF!="","",IF(Audit!#REF!&lt;=1.4,VLOOKUP(Audit!#REF!,$W$38:X398,2,FALSE),VLOOKUP(Audit!#REF!,$W$51:$X$61,2,FALSE))) &amp; IF(Audit!#REF!="","",VLOOKUP(Audit!#REF!,$Y$26:$Z$35,2,FALSE) &amp; Audit!#REF! &amp; IF(Audit!#REF!="","",IF(Audit!#REF!&lt;=1.4,VLOOKUP(Audit!#REF!,$Y$38:$Z$48,2,FALSE),VLOOKUP(Audit!#REF!,$Y$51:$Z$61,2,FALSE))))</f>
        <v>#REF!</v>
      </c>
      <c r="V353" s="21"/>
      <c r="AH353" s="49" t="e">
        <f>Audit!#REF!</f>
        <v>#REF!</v>
      </c>
      <c r="AI353" s="50" t="e">
        <f>VLOOKUP(Audit!#REF!,$V$3:$AE$12,2,FALSE)&amp; IF(Audit!#REF!=10,Audit!#REF!,"")</f>
        <v>#REF!</v>
      </c>
      <c r="AJ353" s="50" t="e">
        <f>VLOOKUP(Audit!#REF!,$V$13:$AE$22,2,FALSE)&amp; IF(Audit!#REF!=10,Audit!#REF!,"")</f>
        <v>#REF!</v>
      </c>
      <c r="AK353" s="47" t="e">
        <f t="shared" si="167"/>
        <v>#REF!</v>
      </c>
      <c r="AL353" s="50" t="e">
        <f>VLOOKUP(Audit!#REF!,$V$3:$AE$12,3,FALSE)&amp; IF(Audit!#REF!=10,Audit!#REF!,"")</f>
        <v>#REF!</v>
      </c>
      <c r="AM353" s="50" t="e">
        <f>VLOOKUP(Audit!#REF!,$V$13:$AE$22,3,FALSE)&amp; IF(Audit!#REF!=10,Audit!#REF!,"")</f>
        <v>#REF!</v>
      </c>
      <c r="AN353" s="47" t="e">
        <f t="shared" si="168"/>
        <v>#REF!</v>
      </c>
      <c r="AO353" s="50" t="e">
        <f>VLOOKUP(Audit!#REF!,$V$3:$AE$12,4,FALSE) &amp;  Audit!#REF! &amp; IF(Audit!#REF!=10,Audit!#REF!,"")</f>
        <v>#REF!</v>
      </c>
      <c r="AP353" s="50" t="e">
        <f>VLOOKUP(Audit!#REF!,$V$13:$AE$22,4,FALSE)&amp; IF(Audit!#REF!=10,Audit!#REF!,"")</f>
        <v>#REF!</v>
      </c>
      <c r="AQ353" s="47" t="e">
        <f t="shared" si="169"/>
        <v>#REF!</v>
      </c>
      <c r="AR353" s="50" t="e">
        <f>VLOOKUP(Audit!#REF!,$V$3:$AE$12,5,FALSE)&amp; IF(Audit!#REF!=10,Audit!#REF!,"")</f>
        <v>#REF!</v>
      </c>
      <c r="AS353" s="50" t="e">
        <f>VLOOKUP(Audit!#REF!,$V$13:$AE$22,5,FALSE)&amp; IF(Audit!#REF!=10,Audit!#REF!,"")</f>
        <v>#REF!</v>
      </c>
      <c r="AT353" s="47" t="e">
        <f t="shared" si="170"/>
        <v>#REF!</v>
      </c>
      <c r="AU353" s="50" t="e">
        <f>VLOOKUP(Audit!#REF!,$V$3:$AE$12,6,FALSE)&amp; IF(Audit!#REF!=10,Audit!#REF!,"")</f>
        <v>#REF!</v>
      </c>
      <c r="AV353" s="50" t="e">
        <f>VLOOKUP(Audit!#REF!,$V$13:$AE$22,6,FALSE)&amp; IF(Audit!#REF!=10,Audit!#REF!,"")</f>
        <v>#REF!</v>
      </c>
      <c r="AW353" s="47" t="e">
        <f t="shared" si="171"/>
        <v>#REF!</v>
      </c>
      <c r="AX353" s="50" t="e">
        <f>VLOOKUP(Audit!#REF!,$V$3:$AE$12,7,FALSE)&amp; IF(Audit!#REF!=10,Audit!#REF!,"")</f>
        <v>#REF!</v>
      </c>
      <c r="AY353" s="50" t="e">
        <f>VLOOKUP(Audit!#REF!,$V$13:$AE$22,7,FALSE) &amp; IF(Audit!#REF!=10,Audit!#REF!,"")</f>
        <v>#REF!</v>
      </c>
      <c r="AZ353" s="47" t="e">
        <f t="shared" si="172"/>
        <v>#REF!</v>
      </c>
      <c r="BA353" s="50" t="e">
        <f>VLOOKUP(Audit!#REF!,$V$3:$AE$12,8,FALSE)&amp; Audit!#REF! &amp; IF(Audit!#REF!=10,Audit!#REF!,"")</f>
        <v>#REF!</v>
      </c>
      <c r="BB353" s="50" t="e">
        <f>VLOOKUP(Audit!#REF!,$V$13:$AE$22,8,FALSE) &amp; IF(Audit!#REF!=10,Audit!#REF!,"")</f>
        <v>#REF!</v>
      </c>
      <c r="BC353" s="47" t="e">
        <f t="shared" si="173"/>
        <v>#REF!</v>
      </c>
      <c r="BD353" s="50" t="e">
        <f>VLOOKUP(Audit!#REF!,$V$3:$AE$12,9,FALSE)&amp; IF(Audit!#REF!=10,Audit!#REF!,"")</f>
        <v>#REF!</v>
      </c>
      <c r="BE353" s="50" t="e">
        <f>VLOOKUP(Audit!#REF!,$V$13:$AE$22,9,FALSE) &amp; IF(Audit!#REF!=10,Audit!#REF!,"") &amp; IF(Audit!#REF!&lt;&gt;1,U353,"")</f>
        <v>#REF!</v>
      </c>
      <c r="BF353" s="47" t="e">
        <f t="shared" si="174"/>
        <v>#REF!</v>
      </c>
      <c r="BG353" s="50" t="e">
        <f>VLOOKUP(Audit!#REF!,$V$3:$AE$12,10,FALSE) &amp; Audit!#REF! &amp; IF(Audit!#REF!=10,Audit!#REF!,"")</f>
        <v>#REF!</v>
      </c>
      <c r="BH353" s="50" t="e">
        <f>VLOOKUP(Audit!#REF!,$V$13:$AE$22,10,FALSE) &amp; IF(Audit!#REF!=10,Audit!#REF!,"") &amp; IF(Audit!#REF!&lt;&gt;1,U353,"")</f>
        <v>#REF!</v>
      </c>
      <c r="BI353" s="47" t="e">
        <f t="shared" si="175"/>
        <v>#REF!</v>
      </c>
      <c r="BJ353" s="48" t="str">
        <f t="shared" si="176"/>
        <v/>
      </c>
      <c r="BK353" s="48" t="str">
        <f t="shared" si="177"/>
        <v/>
      </c>
      <c r="BL353" s="48" t="str">
        <f t="shared" si="178"/>
        <v/>
      </c>
      <c r="BM353" s="48" t="str">
        <f t="shared" si="179"/>
        <v/>
      </c>
      <c r="BN353" s="48" t="str">
        <f t="shared" si="180"/>
        <v/>
      </c>
      <c r="BO353" s="48" t="str">
        <f t="shared" si="181"/>
        <v/>
      </c>
      <c r="BP353" s="48" t="str">
        <f t="shared" si="182"/>
        <v/>
      </c>
      <c r="BQ353" s="48" t="str">
        <f t="shared" si="183"/>
        <v/>
      </c>
      <c r="BR353" s="48" t="str">
        <f t="shared" si="184"/>
        <v/>
      </c>
      <c r="BS353" s="48" t="str">
        <f t="shared" si="185"/>
        <v/>
      </c>
      <c r="BT353" s="48" t="str">
        <f t="shared" si="186"/>
        <v/>
      </c>
      <c r="BU353" s="48" t="str">
        <f t="shared" si="187"/>
        <v/>
      </c>
    </row>
    <row r="354" spans="1:73">
      <c r="A354" s="10" t="e">
        <f>Audit!#REF!</f>
        <v>#REF!</v>
      </c>
      <c r="B354" s="10" t="e">
        <f t="shared" si="188"/>
        <v>#REF!</v>
      </c>
      <c r="C354" s="17" t="e">
        <f>VLOOKUP(Audit!#REF!,$V$3:$AE$12,2,FALSE) &amp; VLOOKUP(Audit!#REF!,$V$13:$AE$22,2,FALSE)&amp; IF(Audit!#REF!=10,Audit!#REF!&amp;Audit!#REF!,"")</f>
        <v>#REF!</v>
      </c>
      <c r="D354" s="17" t="e">
        <f>VLOOKUP(Audit!#REF!,$V$3:$AE$12,3,FALSE) &amp; VLOOKUP(Audit!#REF!,$V$13:$AE$22,3,FALSE) &amp;IF(Audit!#REF!=10,Audit!#REF!&amp;Audit!#REF!,"")</f>
        <v>#REF!</v>
      </c>
      <c r="E354" s="17" t="e">
        <f>VLOOKUP(Audit!#REF!,$V$3:$AE$12,4,FALSE)&amp; Audit!#REF! &amp; VLOOKUP(Audit!#REF!,$V$13:$AE$22,4,FALSE)&amp; IF(Audit!#REF!=10,Audit!#REF!&amp;Audit!#REF!,"")</f>
        <v>#REF!</v>
      </c>
      <c r="F354" s="17" t="e">
        <f>VLOOKUP(Audit!#REF!,$V$3:$AE$12,5,FALSE) &amp; VLOOKUP(Audit!#REF!,$V$13:$AE$22,5,FALSE)&amp; IF(Audit!#REF!=10,Audit!#REF!&amp;Audit!#REF!,"")</f>
        <v>#REF!</v>
      </c>
      <c r="G354" s="17" t="e">
        <f>VLOOKUP(Audit!#REF!,$V$3:$AE$12,6,FALSE) &amp; VLOOKUP(Audit!#REF!,$V$13:$AE$22,6,FALSE)&amp; IF(Audit!#REF!=10,Audit!#REF!&amp;Audit!#REF!,"")</f>
        <v>#REF!</v>
      </c>
      <c r="H354" s="17" t="e">
        <f>VLOOKUP(Audit!#REF!,$V$3:$AE$12,7,FALSE) &amp; VLOOKUP(Audit!#REF!,$V$13:$AE$22,7,FALSE)&amp;IF(Audit!#REF!=10,Audit!#REF!&amp;Audit!#REF!,"")</f>
        <v>#REF!</v>
      </c>
      <c r="I354" s="17" t="e">
        <f>VLOOKUP(Audit!#REF!,$V$3:$AE$12,8,FALSE) &amp; Audit!#REF! &amp; VLOOKUP(Audit!#REF!,$V$13:$AE$22,8,FALSE)&amp;IF(Audit!#REF!=10,Audit!#REF!&amp;Audit!#REF!,"")</f>
        <v>#REF!</v>
      </c>
      <c r="J354" s="17" t="e">
        <f>VLOOKUP(Audit!#REF!,$V$3:$AE$12,9,FALSE) &amp; VLOOKUP(Audit!#REF!,$V$13:$AE$22,9,FALSE) &amp; IF(Audit!#REF!=10,Audit!#REF!&amp;Audit!#REF!,"") &amp; IF(Audit!#REF!&lt;&gt;1,U354,"")</f>
        <v>#REF!</v>
      </c>
      <c r="K354" s="17" t="e">
        <f>VLOOKUP(Audit!#REF!,$V$3:$AE$12,10,FALSE) &amp; Audit!#REF! &amp; VLOOKUP(Audit!#REF!,$V$13:$AE$22,10,FALSE) &amp; IF(Audit!#REF!=10,Audit!#REF!&amp;Audit!#REF!,"") &amp; IF(Audit!#REF!&lt;&gt;1,U354,"")</f>
        <v>#REF!</v>
      </c>
      <c r="L354" s="10" t="e">
        <f>Audit!#REF!</f>
        <v>#REF!</v>
      </c>
      <c r="M354" s="10" t="e">
        <f t="shared" si="159"/>
        <v>#REF!</v>
      </c>
      <c r="N354" s="10" t="e">
        <f t="shared" si="160"/>
        <v>#REF!</v>
      </c>
      <c r="O354" s="10" t="e">
        <f t="shared" si="161"/>
        <v>#REF!</v>
      </c>
      <c r="P354" s="10" t="e">
        <f t="shared" si="162"/>
        <v>#REF!</v>
      </c>
      <c r="Q354" s="10" t="e">
        <f t="shared" si="163"/>
        <v>#REF!</v>
      </c>
      <c r="R354" s="10" t="e">
        <f t="shared" si="164"/>
        <v>#REF!</v>
      </c>
      <c r="S354" s="10" t="e">
        <f t="shared" si="165"/>
        <v>#REF!</v>
      </c>
      <c r="T354" s="10" t="e">
        <f t="shared" si="166"/>
        <v>#REF!</v>
      </c>
      <c r="U354" s="17" t="e">
        <f>IF(Audit!#REF!="","",VLOOKUP(Audit!#REF!,$W$26:$X$35,2,FALSE)) &amp; Audit!#REF! &amp; IF(Audit!#REF!="","",IF(Audit!#REF!&lt;=1.4,VLOOKUP(Audit!#REF!,$W$38:X399,2,FALSE),VLOOKUP(Audit!#REF!,$W$51:$X$61,2,FALSE))) &amp; IF(Audit!#REF!="","",VLOOKUP(Audit!#REF!,$Y$26:$Z$35,2,FALSE) &amp; Audit!#REF! &amp; IF(Audit!#REF!="","",IF(Audit!#REF!&lt;=1.4,VLOOKUP(Audit!#REF!,$Y$38:$Z$48,2,FALSE),VLOOKUP(Audit!#REF!,$Y$51:$Z$61,2,FALSE))))</f>
        <v>#REF!</v>
      </c>
      <c r="V354" s="21"/>
      <c r="AH354" s="49" t="e">
        <f>Audit!#REF!</f>
        <v>#REF!</v>
      </c>
      <c r="AI354" s="50" t="e">
        <f>VLOOKUP(Audit!#REF!,$V$3:$AE$12,2,FALSE)&amp; IF(Audit!#REF!=10,Audit!#REF!,"")</f>
        <v>#REF!</v>
      </c>
      <c r="AJ354" s="50" t="e">
        <f>VLOOKUP(Audit!#REF!,$V$13:$AE$22,2,FALSE)&amp; IF(Audit!#REF!=10,Audit!#REF!,"")</f>
        <v>#REF!</v>
      </c>
      <c r="AK354" s="47" t="e">
        <f t="shared" si="167"/>
        <v>#REF!</v>
      </c>
      <c r="AL354" s="50" t="e">
        <f>VLOOKUP(Audit!#REF!,$V$3:$AE$12,3,FALSE)&amp; IF(Audit!#REF!=10,Audit!#REF!,"")</f>
        <v>#REF!</v>
      </c>
      <c r="AM354" s="50" t="e">
        <f>VLOOKUP(Audit!#REF!,$V$13:$AE$22,3,FALSE)&amp; IF(Audit!#REF!=10,Audit!#REF!,"")</f>
        <v>#REF!</v>
      </c>
      <c r="AN354" s="47" t="e">
        <f t="shared" si="168"/>
        <v>#REF!</v>
      </c>
      <c r="AO354" s="50" t="e">
        <f>VLOOKUP(Audit!#REF!,$V$3:$AE$12,4,FALSE) &amp;  Audit!#REF! &amp; IF(Audit!#REF!=10,Audit!#REF!,"")</f>
        <v>#REF!</v>
      </c>
      <c r="AP354" s="50" t="e">
        <f>VLOOKUP(Audit!#REF!,$V$13:$AE$22,4,FALSE)&amp; IF(Audit!#REF!=10,Audit!#REF!,"")</f>
        <v>#REF!</v>
      </c>
      <c r="AQ354" s="47" t="e">
        <f t="shared" si="169"/>
        <v>#REF!</v>
      </c>
      <c r="AR354" s="50" t="e">
        <f>VLOOKUP(Audit!#REF!,$V$3:$AE$12,5,FALSE)&amp; IF(Audit!#REF!=10,Audit!#REF!,"")</f>
        <v>#REF!</v>
      </c>
      <c r="AS354" s="50" t="e">
        <f>VLOOKUP(Audit!#REF!,$V$13:$AE$22,5,FALSE)&amp; IF(Audit!#REF!=10,Audit!#REF!,"")</f>
        <v>#REF!</v>
      </c>
      <c r="AT354" s="47" t="e">
        <f t="shared" si="170"/>
        <v>#REF!</v>
      </c>
      <c r="AU354" s="50" t="e">
        <f>VLOOKUP(Audit!#REF!,$V$3:$AE$12,6,FALSE)&amp; IF(Audit!#REF!=10,Audit!#REF!,"")</f>
        <v>#REF!</v>
      </c>
      <c r="AV354" s="50" t="e">
        <f>VLOOKUP(Audit!#REF!,$V$13:$AE$22,6,FALSE)&amp; IF(Audit!#REF!=10,Audit!#REF!,"")</f>
        <v>#REF!</v>
      </c>
      <c r="AW354" s="47" t="e">
        <f t="shared" si="171"/>
        <v>#REF!</v>
      </c>
      <c r="AX354" s="50" t="e">
        <f>VLOOKUP(Audit!#REF!,$V$3:$AE$12,7,FALSE)&amp; IF(Audit!#REF!=10,Audit!#REF!,"")</f>
        <v>#REF!</v>
      </c>
      <c r="AY354" s="50" t="e">
        <f>VLOOKUP(Audit!#REF!,$V$13:$AE$22,7,FALSE) &amp; IF(Audit!#REF!=10,Audit!#REF!,"")</f>
        <v>#REF!</v>
      </c>
      <c r="AZ354" s="47" t="e">
        <f t="shared" si="172"/>
        <v>#REF!</v>
      </c>
      <c r="BA354" s="50" t="e">
        <f>VLOOKUP(Audit!#REF!,$V$3:$AE$12,8,FALSE)&amp; Audit!#REF! &amp; IF(Audit!#REF!=10,Audit!#REF!,"")</f>
        <v>#REF!</v>
      </c>
      <c r="BB354" s="50" t="e">
        <f>VLOOKUP(Audit!#REF!,$V$13:$AE$22,8,FALSE) &amp; IF(Audit!#REF!=10,Audit!#REF!,"")</f>
        <v>#REF!</v>
      </c>
      <c r="BC354" s="47" t="e">
        <f t="shared" si="173"/>
        <v>#REF!</v>
      </c>
      <c r="BD354" s="50" t="e">
        <f>VLOOKUP(Audit!#REF!,$V$3:$AE$12,9,FALSE)&amp; IF(Audit!#REF!=10,Audit!#REF!,"")</f>
        <v>#REF!</v>
      </c>
      <c r="BE354" s="50" t="e">
        <f>VLOOKUP(Audit!#REF!,$V$13:$AE$22,9,FALSE) &amp; IF(Audit!#REF!=10,Audit!#REF!,"") &amp; IF(Audit!#REF!&lt;&gt;1,U354,"")</f>
        <v>#REF!</v>
      </c>
      <c r="BF354" s="47" t="e">
        <f t="shared" si="174"/>
        <v>#REF!</v>
      </c>
      <c r="BG354" s="50" t="e">
        <f>VLOOKUP(Audit!#REF!,$V$3:$AE$12,10,FALSE) &amp; Audit!#REF! &amp; IF(Audit!#REF!=10,Audit!#REF!,"")</f>
        <v>#REF!</v>
      </c>
      <c r="BH354" s="50" t="e">
        <f>VLOOKUP(Audit!#REF!,$V$13:$AE$22,10,FALSE) &amp; IF(Audit!#REF!=10,Audit!#REF!,"") &amp; IF(Audit!#REF!&lt;&gt;1,U354,"")</f>
        <v>#REF!</v>
      </c>
      <c r="BI354" s="47" t="e">
        <f t="shared" si="175"/>
        <v>#REF!</v>
      </c>
      <c r="BJ354" s="48" t="str">
        <f t="shared" si="176"/>
        <v/>
      </c>
      <c r="BK354" s="48" t="str">
        <f t="shared" si="177"/>
        <v/>
      </c>
      <c r="BL354" s="48" t="str">
        <f t="shared" si="178"/>
        <v/>
      </c>
      <c r="BM354" s="48" t="str">
        <f t="shared" si="179"/>
        <v/>
      </c>
      <c r="BN354" s="48" t="str">
        <f t="shared" si="180"/>
        <v/>
      </c>
      <c r="BO354" s="48" t="str">
        <f t="shared" si="181"/>
        <v/>
      </c>
      <c r="BP354" s="48" t="str">
        <f t="shared" si="182"/>
        <v/>
      </c>
      <c r="BQ354" s="48" t="str">
        <f t="shared" si="183"/>
        <v/>
      </c>
      <c r="BR354" s="48" t="str">
        <f t="shared" si="184"/>
        <v/>
      </c>
      <c r="BS354" s="48" t="str">
        <f t="shared" si="185"/>
        <v/>
      </c>
      <c r="BT354" s="48" t="str">
        <f t="shared" si="186"/>
        <v/>
      </c>
      <c r="BU354" s="48" t="str">
        <f t="shared" si="187"/>
        <v/>
      </c>
    </row>
    <row r="355" spans="1:73">
      <c r="A355" s="10" t="e">
        <f>Audit!#REF!</f>
        <v>#REF!</v>
      </c>
      <c r="B355" s="10" t="e">
        <f t="shared" si="188"/>
        <v>#REF!</v>
      </c>
      <c r="C355" s="17" t="e">
        <f>VLOOKUP(Audit!#REF!,$V$3:$AE$12,2,FALSE) &amp; VLOOKUP(Audit!#REF!,$V$13:$AE$22,2,FALSE)&amp; IF(Audit!#REF!=10,Audit!#REF!&amp;Audit!#REF!,"")</f>
        <v>#REF!</v>
      </c>
      <c r="D355" s="17" t="e">
        <f>VLOOKUP(Audit!#REF!,$V$3:$AE$12,3,FALSE) &amp; VLOOKUP(Audit!#REF!,$V$13:$AE$22,3,FALSE) &amp;IF(Audit!#REF!=10,Audit!#REF!&amp;Audit!#REF!,"")</f>
        <v>#REF!</v>
      </c>
      <c r="E355" s="17" t="e">
        <f>VLOOKUP(Audit!#REF!,$V$3:$AE$12,4,FALSE)&amp; Audit!#REF! &amp; VLOOKUP(Audit!#REF!,$V$13:$AE$22,4,FALSE)&amp; IF(Audit!#REF!=10,Audit!#REF!&amp;Audit!#REF!,"")</f>
        <v>#REF!</v>
      </c>
      <c r="F355" s="17" t="e">
        <f>VLOOKUP(Audit!#REF!,$V$3:$AE$12,5,FALSE) &amp; VLOOKUP(Audit!#REF!,$V$13:$AE$22,5,FALSE)&amp; IF(Audit!#REF!=10,Audit!#REF!&amp;Audit!#REF!,"")</f>
        <v>#REF!</v>
      </c>
      <c r="G355" s="17" t="e">
        <f>VLOOKUP(Audit!#REF!,$V$3:$AE$12,6,FALSE) &amp; VLOOKUP(Audit!#REF!,$V$13:$AE$22,6,FALSE)&amp; IF(Audit!#REF!=10,Audit!#REF!&amp;Audit!#REF!,"")</f>
        <v>#REF!</v>
      </c>
      <c r="H355" s="17" t="e">
        <f>VLOOKUP(Audit!#REF!,$V$3:$AE$12,7,FALSE) &amp; VLOOKUP(Audit!#REF!,$V$13:$AE$22,7,FALSE)&amp;IF(Audit!#REF!=10,Audit!#REF!&amp;Audit!#REF!,"")</f>
        <v>#REF!</v>
      </c>
      <c r="I355" s="17" t="e">
        <f>VLOOKUP(Audit!#REF!,$V$3:$AE$12,8,FALSE) &amp; Audit!#REF! &amp; VLOOKUP(Audit!#REF!,$V$13:$AE$22,8,FALSE)&amp;IF(Audit!#REF!=10,Audit!#REF!&amp;Audit!#REF!,"")</f>
        <v>#REF!</v>
      </c>
      <c r="J355" s="17" t="e">
        <f>VLOOKUP(Audit!#REF!,$V$3:$AE$12,9,FALSE) &amp; VLOOKUP(Audit!#REF!,$V$13:$AE$22,9,FALSE) &amp; IF(Audit!#REF!=10,Audit!#REF!&amp;Audit!#REF!,"") &amp; IF(Audit!#REF!&lt;&gt;1,U355,"")</f>
        <v>#REF!</v>
      </c>
      <c r="K355" s="17" t="e">
        <f>VLOOKUP(Audit!#REF!,$V$3:$AE$12,10,FALSE) &amp; Audit!#REF! &amp; VLOOKUP(Audit!#REF!,$V$13:$AE$22,10,FALSE) &amp; IF(Audit!#REF!=10,Audit!#REF!&amp;Audit!#REF!,"") &amp; IF(Audit!#REF!&lt;&gt;1,U355,"")</f>
        <v>#REF!</v>
      </c>
      <c r="L355" s="10" t="e">
        <f>Audit!#REF!</f>
        <v>#REF!</v>
      </c>
      <c r="M355" s="10" t="e">
        <f t="shared" si="159"/>
        <v>#REF!</v>
      </c>
      <c r="N355" s="10" t="e">
        <f t="shared" si="160"/>
        <v>#REF!</v>
      </c>
      <c r="O355" s="10" t="e">
        <f t="shared" si="161"/>
        <v>#REF!</v>
      </c>
      <c r="P355" s="10" t="e">
        <f t="shared" si="162"/>
        <v>#REF!</v>
      </c>
      <c r="Q355" s="10" t="e">
        <f t="shared" si="163"/>
        <v>#REF!</v>
      </c>
      <c r="R355" s="10" t="e">
        <f t="shared" si="164"/>
        <v>#REF!</v>
      </c>
      <c r="S355" s="10" t="e">
        <f t="shared" si="165"/>
        <v>#REF!</v>
      </c>
      <c r="T355" s="10" t="e">
        <f t="shared" si="166"/>
        <v>#REF!</v>
      </c>
      <c r="U355" s="17" t="e">
        <f>IF(Audit!#REF!="","",VLOOKUP(Audit!#REF!,$W$26:$X$35,2,FALSE)) &amp; Audit!#REF! &amp; IF(Audit!#REF!="","",IF(Audit!#REF!&lt;=1.4,VLOOKUP(Audit!#REF!,$W$38:X400,2,FALSE),VLOOKUP(Audit!#REF!,$W$51:$X$61,2,FALSE))) &amp; IF(Audit!#REF!="","",VLOOKUP(Audit!#REF!,$Y$26:$Z$35,2,FALSE) &amp; Audit!#REF! &amp; IF(Audit!#REF!="","",IF(Audit!#REF!&lt;=1.4,VLOOKUP(Audit!#REF!,$Y$38:$Z$48,2,FALSE),VLOOKUP(Audit!#REF!,$Y$51:$Z$61,2,FALSE))))</f>
        <v>#REF!</v>
      </c>
      <c r="V355" s="21"/>
      <c r="AH355" s="49" t="e">
        <f>Audit!#REF!</f>
        <v>#REF!</v>
      </c>
      <c r="AI355" s="50" t="e">
        <f>VLOOKUP(Audit!#REF!,$V$3:$AE$12,2,FALSE)&amp; IF(Audit!#REF!=10,Audit!#REF!,"")</f>
        <v>#REF!</v>
      </c>
      <c r="AJ355" s="50" t="e">
        <f>VLOOKUP(Audit!#REF!,$V$13:$AE$22,2,FALSE)&amp; IF(Audit!#REF!=10,Audit!#REF!,"")</f>
        <v>#REF!</v>
      </c>
      <c r="AK355" s="47" t="e">
        <f t="shared" si="167"/>
        <v>#REF!</v>
      </c>
      <c r="AL355" s="50" t="e">
        <f>VLOOKUP(Audit!#REF!,$V$3:$AE$12,3,FALSE)&amp; IF(Audit!#REF!=10,Audit!#REF!,"")</f>
        <v>#REF!</v>
      </c>
      <c r="AM355" s="50" t="e">
        <f>VLOOKUP(Audit!#REF!,$V$13:$AE$22,3,FALSE)&amp; IF(Audit!#REF!=10,Audit!#REF!,"")</f>
        <v>#REF!</v>
      </c>
      <c r="AN355" s="47" t="e">
        <f t="shared" si="168"/>
        <v>#REF!</v>
      </c>
      <c r="AO355" s="50" t="e">
        <f>VLOOKUP(Audit!#REF!,$V$3:$AE$12,4,FALSE) &amp;  Audit!#REF! &amp; IF(Audit!#REF!=10,Audit!#REF!,"")</f>
        <v>#REF!</v>
      </c>
      <c r="AP355" s="50" t="e">
        <f>VLOOKUP(Audit!#REF!,$V$13:$AE$22,4,FALSE)&amp; IF(Audit!#REF!=10,Audit!#REF!,"")</f>
        <v>#REF!</v>
      </c>
      <c r="AQ355" s="47" t="e">
        <f t="shared" si="169"/>
        <v>#REF!</v>
      </c>
      <c r="AR355" s="50" t="e">
        <f>VLOOKUP(Audit!#REF!,$V$3:$AE$12,5,FALSE)&amp; IF(Audit!#REF!=10,Audit!#REF!,"")</f>
        <v>#REF!</v>
      </c>
      <c r="AS355" s="50" t="e">
        <f>VLOOKUP(Audit!#REF!,$V$13:$AE$22,5,FALSE)&amp; IF(Audit!#REF!=10,Audit!#REF!,"")</f>
        <v>#REF!</v>
      </c>
      <c r="AT355" s="47" t="e">
        <f t="shared" si="170"/>
        <v>#REF!</v>
      </c>
      <c r="AU355" s="50" t="e">
        <f>VLOOKUP(Audit!#REF!,$V$3:$AE$12,6,FALSE)&amp; IF(Audit!#REF!=10,Audit!#REF!,"")</f>
        <v>#REF!</v>
      </c>
      <c r="AV355" s="50" t="e">
        <f>VLOOKUP(Audit!#REF!,$V$13:$AE$22,6,FALSE)&amp; IF(Audit!#REF!=10,Audit!#REF!,"")</f>
        <v>#REF!</v>
      </c>
      <c r="AW355" s="47" t="e">
        <f t="shared" si="171"/>
        <v>#REF!</v>
      </c>
      <c r="AX355" s="50" t="e">
        <f>VLOOKUP(Audit!#REF!,$V$3:$AE$12,7,FALSE)&amp; IF(Audit!#REF!=10,Audit!#REF!,"")</f>
        <v>#REF!</v>
      </c>
      <c r="AY355" s="50" t="e">
        <f>VLOOKUP(Audit!#REF!,$V$13:$AE$22,7,FALSE) &amp; IF(Audit!#REF!=10,Audit!#REF!,"")</f>
        <v>#REF!</v>
      </c>
      <c r="AZ355" s="47" t="e">
        <f t="shared" si="172"/>
        <v>#REF!</v>
      </c>
      <c r="BA355" s="50" t="e">
        <f>VLOOKUP(Audit!#REF!,$V$3:$AE$12,8,FALSE)&amp; Audit!#REF! &amp; IF(Audit!#REF!=10,Audit!#REF!,"")</f>
        <v>#REF!</v>
      </c>
      <c r="BB355" s="50" t="e">
        <f>VLOOKUP(Audit!#REF!,$V$13:$AE$22,8,FALSE) &amp; IF(Audit!#REF!=10,Audit!#REF!,"")</f>
        <v>#REF!</v>
      </c>
      <c r="BC355" s="47" t="e">
        <f t="shared" si="173"/>
        <v>#REF!</v>
      </c>
      <c r="BD355" s="50" t="e">
        <f>VLOOKUP(Audit!#REF!,$V$3:$AE$12,9,FALSE)&amp; IF(Audit!#REF!=10,Audit!#REF!,"")</f>
        <v>#REF!</v>
      </c>
      <c r="BE355" s="50" t="e">
        <f>VLOOKUP(Audit!#REF!,$V$13:$AE$22,9,FALSE) &amp; IF(Audit!#REF!=10,Audit!#REF!,"") &amp; IF(Audit!#REF!&lt;&gt;1,U355,"")</f>
        <v>#REF!</v>
      </c>
      <c r="BF355" s="47" t="e">
        <f t="shared" si="174"/>
        <v>#REF!</v>
      </c>
      <c r="BG355" s="50" t="e">
        <f>VLOOKUP(Audit!#REF!,$V$3:$AE$12,10,FALSE) &amp; Audit!#REF! &amp; IF(Audit!#REF!=10,Audit!#REF!,"")</f>
        <v>#REF!</v>
      </c>
      <c r="BH355" s="50" t="e">
        <f>VLOOKUP(Audit!#REF!,$V$13:$AE$22,10,FALSE) &amp; IF(Audit!#REF!=10,Audit!#REF!,"") &amp; IF(Audit!#REF!&lt;&gt;1,U355,"")</f>
        <v>#REF!</v>
      </c>
      <c r="BI355" s="47" t="e">
        <f t="shared" si="175"/>
        <v>#REF!</v>
      </c>
      <c r="BJ355" s="48" t="str">
        <f t="shared" si="176"/>
        <v/>
      </c>
      <c r="BK355" s="48" t="str">
        <f t="shared" si="177"/>
        <v/>
      </c>
      <c r="BL355" s="48" t="str">
        <f t="shared" si="178"/>
        <v/>
      </c>
      <c r="BM355" s="48" t="str">
        <f t="shared" si="179"/>
        <v/>
      </c>
      <c r="BN355" s="48" t="str">
        <f t="shared" si="180"/>
        <v/>
      </c>
      <c r="BO355" s="48" t="str">
        <f t="shared" si="181"/>
        <v/>
      </c>
      <c r="BP355" s="48" t="str">
        <f t="shared" si="182"/>
        <v/>
      </c>
      <c r="BQ355" s="48" t="str">
        <f t="shared" si="183"/>
        <v/>
      </c>
      <c r="BR355" s="48" t="str">
        <f t="shared" si="184"/>
        <v/>
      </c>
      <c r="BS355" s="48" t="str">
        <f t="shared" si="185"/>
        <v/>
      </c>
      <c r="BT355" s="48" t="str">
        <f t="shared" si="186"/>
        <v/>
      </c>
      <c r="BU355" s="48" t="str">
        <f t="shared" si="187"/>
        <v/>
      </c>
    </row>
    <row r="356" spans="1:73">
      <c r="A356" s="10" t="e">
        <f>Audit!#REF!</f>
        <v>#REF!</v>
      </c>
      <c r="B356" s="10" t="e">
        <f t="shared" si="188"/>
        <v>#REF!</v>
      </c>
      <c r="C356" s="17" t="e">
        <f>VLOOKUP(Audit!#REF!,$V$3:$AE$12,2,FALSE) &amp; VLOOKUP(Audit!#REF!,$V$13:$AE$22,2,FALSE)&amp; IF(Audit!#REF!=10,Audit!#REF!&amp;Audit!#REF!,"")</f>
        <v>#REF!</v>
      </c>
      <c r="D356" s="17" t="e">
        <f>VLOOKUP(Audit!#REF!,$V$3:$AE$12,3,FALSE) &amp; VLOOKUP(Audit!#REF!,$V$13:$AE$22,3,FALSE) &amp;IF(Audit!#REF!=10,Audit!#REF!&amp;Audit!#REF!,"")</f>
        <v>#REF!</v>
      </c>
      <c r="E356" s="17" t="e">
        <f>VLOOKUP(Audit!#REF!,$V$3:$AE$12,4,FALSE)&amp; Audit!#REF! &amp; VLOOKUP(Audit!#REF!,$V$13:$AE$22,4,FALSE)&amp; IF(Audit!#REF!=10,Audit!#REF!&amp;Audit!#REF!,"")</f>
        <v>#REF!</v>
      </c>
      <c r="F356" s="17" t="e">
        <f>VLOOKUP(Audit!#REF!,$V$3:$AE$12,5,FALSE) &amp; VLOOKUP(Audit!#REF!,$V$13:$AE$22,5,FALSE)&amp; IF(Audit!#REF!=10,Audit!#REF!&amp;Audit!#REF!,"")</f>
        <v>#REF!</v>
      </c>
      <c r="G356" s="17" t="e">
        <f>VLOOKUP(Audit!#REF!,$V$3:$AE$12,6,FALSE) &amp; VLOOKUP(Audit!#REF!,$V$13:$AE$22,6,FALSE)&amp; IF(Audit!#REF!=10,Audit!#REF!&amp;Audit!#REF!,"")</f>
        <v>#REF!</v>
      </c>
      <c r="H356" s="17" t="e">
        <f>VLOOKUP(Audit!#REF!,$V$3:$AE$12,7,FALSE) &amp; VLOOKUP(Audit!#REF!,$V$13:$AE$22,7,FALSE)&amp;IF(Audit!#REF!=10,Audit!#REF!&amp;Audit!#REF!,"")</f>
        <v>#REF!</v>
      </c>
      <c r="I356" s="17" t="e">
        <f>VLOOKUP(Audit!#REF!,$V$3:$AE$12,8,FALSE) &amp; Audit!#REF! &amp; VLOOKUP(Audit!#REF!,$V$13:$AE$22,8,FALSE)&amp;IF(Audit!#REF!=10,Audit!#REF!&amp;Audit!#REF!,"")</f>
        <v>#REF!</v>
      </c>
      <c r="J356" s="17" t="e">
        <f>VLOOKUP(Audit!#REF!,$V$3:$AE$12,9,FALSE) &amp; VLOOKUP(Audit!#REF!,$V$13:$AE$22,9,FALSE) &amp; IF(Audit!#REF!=10,Audit!#REF!&amp;Audit!#REF!,"") &amp; IF(Audit!#REF!&lt;&gt;1,U356,"")</f>
        <v>#REF!</v>
      </c>
      <c r="K356" s="17" t="e">
        <f>VLOOKUP(Audit!#REF!,$V$3:$AE$12,10,FALSE) &amp; Audit!#REF! &amp; VLOOKUP(Audit!#REF!,$V$13:$AE$22,10,FALSE) &amp; IF(Audit!#REF!=10,Audit!#REF!&amp;Audit!#REF!,"") &amp; IF(Audit!#REF!&lt;&gt;1,U356,"")</f>
        <v>#REF!</v>
      </c>
      <c r="L356" s="10" t="e">
        <f>Audit!#REF!</f>
        <v>#REF!</v>
      </c>
      <c r="M356" s="10" t="e">
        <f t="shared" si="159"/>
        <v>#REF!</v>
      </c>
      <c r="N356" s="10" t="e">
        <f t="shared" si="160"/>
        <v>#REF!</v>
      </c>
      <c r="O356" s="10" t="e">
        <f t="shared" si="161"/>
        <v>#REF!</v>
      </c>
      <c r="P356" s="10" t="e">
        <f t="shared" si="162"/>
        <v>#REF!</v>
      </c>
      <c r="Q356" s="10" t="e">
        <f t="shared" si="163"/>
        <v>#REF!</v>
      </c>
      <c r="R356" s="10" t="e">
        <f t="shared" si="164"/>
        <v>#REF!</v>
      </c>
      <c r="S356" s="10" t="e">
        <f t="shared" si="165"/>
        <v>#REF!</v>
      </c>
      <c r="T356" s="10" t="e">
        <f t="shared" si="166"/>
        <v>#REF!</v>
      </c>
      <c r="U356" s="17" t="e">
        <f>IF(Audit!#REF!="","",VLOOKUP(Audit!#REF!,$W$26:$X$35,2,FALSE)) &amp; Audit!#REF! &amp; IF(Audit!#REF!="","",IF(Audit!#REF!&lt;=1.4,VLOOKUP(Audit!#REF!,$W$38:X401,2,FALSE),VLOOKUP(Audit!#REF!,$W$51:$X$61,2,FALSE))) &amp; IF(Audit!#REF!="","",VLOOKUP(Audit!#REF!,$Y$26:$Z$35,2,FALSE) &amp; Audit!#REF! &amp; IF(Audit!#REF!="","",IF(Audit!#REF!&lt;=1.4,VLOOKUP(Audit!#REF!,$Y$38:$Z$48,2,FALSE),VLOOKUP(Audit!#REF!,$Y$51:$Z$61,2,FALSE))))</f>
        <v>#REF!</v>
      </c>
      <c r="V356" s="21"/>
      <c r="AH356" s="49" t="e">
        <f>Audit!#REF!</f>
        <v>#REF!</v>
      </c>
      <c r="AI356" s="50" t="e">
        <f>VLOOKUP(Audit!#REF!,$V$3:$AE$12,2,FALSE)&amp; IF(Audit!#REF!=10,Audit!#REF!,"")</f>
        <v>#REF!</v>
      </c>
      <c r="AJ356" s="50" t="e">
        <f>VLOOKUP(Audit!#REF!,$V$13:$AE$22,2,FALSE)&amp; IF(Audit!#REF!=10,Audit!#REF!,"")</f>
        <v>#REF!</v>
      </c>
      <c r="AK356" s="47" t="e">
        <f t="shared" si="167"/>
        <v>#REF!</v>
      </c>
      <c r="AL356" s="50" t="e">
        <f>VLOOKUP(Audit!#REF!,$V$3:$AE$12,3,FALSE)&amp; IF(Audit!#REF!=10,Audit!#REF!,"")</f>
        <v>#REF!</v>
      </c>
      <c r="AM356" s="50" t="e">
        <f>VLOOKUP(Audit!#REF!,$V$13:$AE$22,3,FALSE)&amp; IF(Audit!#REF!=10,Audit!#REF!,"")</f>
        <v>#REF!</v>
      </c>
      <c r="AN356" s="47" t="e">
        <f t="shared" si="168"/>
        <v>#REF!</v>
      </c>
      <c r="AO356" s="50" t="e">
        <f>VLOOKUP(Audit!#REF!,$V$3:$AE$12,4,FALSE) &amp;  Audit!#REF! &amp; IF(Audit!#REF!=10,Audit!#REF!,"")</f>
        <v>#REF!</v>
      </c>
      <c r="AP356" s="50" t="e">
        <f>VLOOKUP(Audit!#REF!,$V$13:$AE$22,4,FALSE)&amp; IF(Audit!#REF!=10,Audit!#REF!,"")</f>
        <v>#REF!</v>
      </c>
      <c r="AQ356" s="47" t="e">
        <f t="shared" si="169"/>
        <v>#REF!</v>
      </c>
      <c r="AR356" s="50" t="e">
        <f>VLOOKUP(Audit!#REF!,$V$3:$AE$12,5,FALSE)&amp; IF(Audit!#REF!=10,Audit!#REF!,"")</f>
        <v>#REF!</v>
      </c>
      <c r="AS356" s="50" t="e">
        <f>VLOOKUP(Audit!#REF!,$V$13:$AE$22,5,FALSE)&amp; IF(Audit!#REF!=10,Audit!#REF!,"")</f>
        <v>#REF!</v>
      </c>
      <c r="AT356" s="47" t="e">
        <f t="shared" si="170"/>
        <v>#REF!</v>
      </c>
      <c r="AU356" s="50" t="e">
        <f>VLOOKUP(Audit!#REF!,$V$3:$AE$12,6,FALSE)&amp; IF(Audit!#REF!=10,Audit!#REF!,"")</f>
        <v>#REF!</v>
      </c>
      <c r="AV356" s="50" t="e">
        <f>VLOOKUP(Audit!#REF!,$V$13:$AE$22,6,FALSE)&amp; IF(Audit!#REF!=10,Audit!#REF!,"")</f>
        <v>#REF!</v>
      </c>
      <c r="AW356" s="47" t="e">
        <f t="shared" si="171"/>
        <v>#REF!</v>
      </c>
      <c r="AX356" s="50" t="e">
        <f>VLOOKUP(Audit!#REF!,$V$3:$AE$12,7,FALSE)&amp; IF(Audit!#REF!=10,Audit!#REF!,"")</f>
        <v>#REF!</v>
      </c>
      <c r="AY356" s="50" t="e">
        <f>VLOOKUP(Audit!#REF!,$V$13:$AE$22,7,FALSE) &amp; IF(Audit!#REF!=10,Audit!#REF!,"")</f>
        <v>#REF!</v>
      </c>
      <c r="AZ356" s="47" t="e">
        <f t="shared" si="172"/>
        <v>#REF!</v>
      </c>
      <c r="BA356" s="50" t="e">
        <f>VLOOKUP(Audit!#REF!,$V$3:$AE$12,8,FALSE)&amp; Audit!#REF! &amp; IF(Audit!#REF!=10,Audit!#REF!,"")</f>
        <v>#REF!</v>
      </c>
      <c r="BB356" s="50" t="e">
        <f>VLOOKUP(Audit!#REF!,$V$13:$AE$22,8,FALSE) &amp; IF(Audit!#REF!=10,Audit!#REF!,"")</f>
        <v>#REF!</v>
      </c>
      <c r="BC356" s="47" t="e">
        <f t="shared" si="173"/>
        <v>#REF!</v>
      </c>
      <c r="BD356" s="50" t="e">
        <f>VLOOKUP(Audit!#REF!,$V$3:$AE$12,9,FALSE)&amp; IF(Audit!#REF!=10,Audit!#REF!,"")</f>
        <v>#REF!</v>
      </c>
      <c r="BE356" s="50" t="e">
        <f>VLOOKUP(Audit!#REF!,$V$13:$AE$22,9,FALSE) &amp; IF(Audit!#REF!=10,Audit!#REF!,"") &amp; IF(Audit!#REF!&lt;&gt;1,U356,"")</f>
        <v>#REF!</v>
      </c>
      <c r="BF356" s="47" t="e">
        <f t="shared" si="174"/>
        <v>#REF!</v>
      </c>
      <c r="BG356" s="50" t="e">
        <f>VLOOKUP(Audit!#REF!,$V$3:$AE$12,10,FALSE) &amp; Audit!#REF! &amp; IF(Audit!#REF!=10,Audit!#REF!,"")</f>
        <v>#REF!</v>
      </c>
      <c r="BH356" s="50" t="e">
        <f>VLOOKUP(Audit!#REF!,$V$13:$AE$22,10,FALSE) &amp; IF(Audit!#REF!=10,Audit!#REF!,"") &amp; IF(Audit!#REF!&lt;&gt;1,U356,"")</f>
        <v>#REF!</v>
      </c>
      <c r="BI356" s="47" t="e">
        <f t="shared" si="175"/>
        <v>#REF!</v>
      </c>
      <c r="BJ356" s="48" t="str">
        <f t="shared" si="176"/>
        <v/>
      </c>
      <c r="BK356" s="48" t="str">
        <f t="shared" si="177"/>
        <v/>
      </c>
      <c r="BL356" s="48" t="str">
        <f t="shared" si="178"/>
        <v/>
      </c>
      <c r="BM356" s="48" t="str">
        <f t="shared" si="179"/>
        <v/>
      </c>
      <c r="BN356" s="48" t="str">
        <f t="shared" si="180"/>
        <v/>
      </c>
      <c r="BO356" s="48" t="str">
        <f t="shared" si="181"/>
        <v/>
      </c>
      <c r="BP356" s="48" t="str">
        <f t="shared" si="182"/>
        <v/>
      </c>
      <c r="BQ356" s="48" t="str">
        <f t="shared" si="183"/>
        <v/>
      </c>
      <c r="BR356" s="48" t="str">
        <f t="shared" si="184"/>
        <v/>
      </c>
      <c r="BS356" s="48" t="str">
        <f t="shared" si="185"/>
        <v/>
      </c>
      <c r="BT356" s="48" t="str">
        <f t="shared" si="186"/>
        <v/>
      </c>
      <c r="BU356" s="48" t="str">
        <f t="shared" si="187"/>
        <v/>
      </c>
    </row>
    <row r="357" spans="1:73">
      <c r="A357" s="10" t="e">
        <f>Audit!#REF!</f>
        <v>#REF!</v>
      </c>
      <c r="B357" s="10" t="e">
        <f t="shared" si="188"/>
        <v>#REF!</v>
      </c>
      <c r="C357" s="17" t="e">
        <f>VLOOKUP(Audit!#REF!,$V$3:$AE$12,2,FALSE) &amp; VLOOKUP(Audit!#REF!,$V$13:$AE$22,2,FALSE)&amp; IF(Audit!#REF!=10,Audit!#REF!&amp;Audit!#REF!,"")</f>
        <v>#REF!</v>
      </c>
      <c r="D357" s="17" t="e">
        <f>VLOOKUP(Audit!#REF!,$V$3:$AE$12,3,FALSE) &amp; VLOOKUP(Audit!#REF!,$V$13:$AE$22,3,FALSE) &amp;IF(Audit!#REF!=10,Audit!#REF!&amp;Audit!#REF!,"")</f>
        <v>#REF!</v>
      </c>
      <c r="E357" s="17" t="e">
        <f>VLOOKUP(Audit!#REF!,$V$3:$AE$12,4,FALSE)&amp; Audit!#REF! &amp; VLOOKUP(Audit!#REF!,$V$13:$AE$22,4,FALSE)&amp; IF(Audit!#REF!=10,Audit!#REF!&amp;Audit!#REF!,"")</f>
        <v>#REF!</v>
      </c>
      <c r="F357" s="17" t="e">
        <f>VLOOKUP(Audit!#REF!,$V$3:$AE$12,5,FALSE) &amp; VLOOKUP(Audit!#REF!,$V$13:$AE$22,5,FALSE)&amp; IF(Audit!#REF!=10,Audit!#REF!&amp;Audit!#REF!,"")</f>
        <v>#REF!</v>
      </c>
      <c r="G357" s="17" t="e">
        <f>VLOOKUP(Audit!#REF!,$V$3:$AE$12,6,FALSE) &amp; VLOOKUP(Audit!#REF!,$V$13:$AE$22,6,FALSE)&amp; IF(Audit!#REF!=10,Audit!#REF!&amp;Audit!#REF!,"")</f>
        <v>#REF!</v>
      </c>
      <c r="H357" s="17" t="e">
        <f>VLOOKUP(Audit!#REF!,$V$3:$AE$12,7,FALSE) &amp; VLOOKUP(Audit!#REF!,$V$13:$AE$22,7,FALSE)&amp;IF(Audit!#REF!=10,Audit!#REF!&amp;Audit!#REF!,"")</f>
        <v>#REF!</v>
      </c>
      <c r="I357" s="17" t="e">
        <f>VLOOKUP(Audit!#REF!,$V$3:$AE$12,8,FALSE) &amp; Audit!#REF! &amp; VLOOKUP(Audit!#REF!,$V$13:$AE$22,8,FALSE)&amp;IF(Audit!#REF!=10,Audit!#REF!&amp;Audit!#REF!,"")</f>
        <v>#REF!</v>
      </c>
      <c r="J357" s="17" t="e">
        <f>VLOOKUP(Audit!#REF!,$V$3:$AE$12,9,FALSE) &amp; VLOOKUP(Audit!#REF!,$V$13:$AE$22,9,FALSE) &amp; IF(Audit!#REF!=10,Audit!#REF!&amp;Audit!#REF!,"") &amp; IF(Audit!#REF!&lt;&gt;1,U357,"")</f>
        <v>#REF!</v>
      </c>
      <c r="K357" s="17" t="e">
        <f>VLOOKUP(Audit!#REF!,$V$3:$AE$12,10,FALSE) &amp; Audit!#REF! &amp; VLOOKUP(Audit!#REF!,$V$13:$AE$22,10,FALSE) &amp; IF(Audit!#REF!=10,Audit!#REF!&amp;Audit!#REF!,"") &amp; IF(Audit!#REF!&lt;&gt;1,U357,"")</f>
        <v>#REF!</v>
      </c>
      <c r="L357" s="10" t="e">
        <f>Audit!#REF!</f>
        <v>#REF!</v>
      </c>
      <c r="M357" s="10" t="e">
        <f t="shared" si="159"/>
        <v>#REF!</v>
      </c>
      <c r="N357" s="10" t="e">
        <f t="shared" si="160"/>
        <v>#REF!</v>
      </c>
      <c r="O357" s="10" t="e">
        <f t="shared" si="161"/>
        <v>#REF!</v>
      </c>
      <c r="P357" s="10" t="e">
        <f t="shared" si="162"/>
        <v>#REF!</v>
      </c>
      <c r="Q357" s="10" t="e">
        <f t="shared" si="163"/>
        <v>#REF!</v>
      </c>
      <c r="R357" s="10" t="e">
        <f t="shared" si="164"/>
        <v>#REF!</v>
      </c>
      <c r="S357" s="10" t="e">
        <f t="shared" si="165"/>
        <v>#REF!</v>
      </c>
      <c r="T357" s="10" t="e">
        <f t="shared" si="166"/>
        <v>#REF!</v>
      </c>
      <c r="U357" s="17" t="e">
        <f>IF(Audit!#REF!="","",VLOOKUP(Audit!#REF!,$W$26:$X$35,2,FALSE)) &amp; Audit!#REF! &amp; IF(Audit!#REF!="","",IF(Audit!#REF!&lt;=1.4,VLOOKUP(Audit!#REF!,$W$38:X402,2,FALSE),VLOOKUP(Audit!#REF!,$W$51:$X$61,2,FALSE))) &amp; IF(Audit!#REF!="","",VLOOKUP(Audit!#REF!,$Y$26:$Z$35,2,FALSE) &amp; Audit!#REF! &amp; IF(Audit!#REF!="","",IF(Audit!#REF!&lt;=1.4,VLOOKUP(Audit!#REF!,$Y$38:$Z$48,2,FALSE),VLOOKUP(Audit!#REF!,$Y$51:$Z$61,2,FALSE))))</f>
        <v>#REF!</v>
      </c>
      <c r="V357" s="21"/>
      <c r="AH357" s="49" t="e">
        <f>Audit!#REF!</f>
        <v>#REF!</v>
      </c>
      <c r="AI357" s="50" t="e">
        <f>VLOOKUP(Audit!#REF!,$V$3:$AE$12,2,FALSE)&amp; IF(Audit!#REF!=10,Audit!#REF!,"")</f>
        <v>#REF!</v>
      </c>
      <c r="AJ357" s="50" t="e">
        <f>VLOOKUP(Audit!#REF!,$V$13:$AE$22,2,FALSE)&amp; IF(Audit!#REF!=10,Audit!#REF!,"")</f>
        <v>#REF!</v>
      </c>
      <c r="AK357" s="47" t="e">
        <f t="shared" si="167"/>
        <v>#REF!</v>
      </c>
      <c r="AL357" s="50" t="e">
        <f>VLOOKUP(Audit!#REF!,$V$3:$AE$12,3,FALSE)&amp; IF(Audit!#REF!=10,Audit!#REF!,"")</f>
        <v>#REF!</v>
      </c>
      <c r="AM357" s="50" t="e">
        <f>VLOOKUP(Audit!#REF!,$V$13:$AE$22,3,FALSE)&amp; IF(Audit!#REF!=10,Audit!#REF!,"")</f>
        <v>#REF!</v>
      </c>
      <c r="AN357" s="47" t="e">
        <f t="shared" si="168"/>
        <v>#REF!</v>
      </c>
      <c r="AO357" s="50" t="e">
        <f>VLOOKUP(Audit!#REF!,$V$3:$AE$12,4,FALSE) &amp;  Audit!#REF! &amp; IF(Audit!#REF!=10,Audit!#REF!,"")</f>
        <v>#REF!</v>
      </c>
      <c r="AP357" s="50" t="e">
        <f>VLOOKUP(Audit!#REF!,$V$13:$AE$22,4,FALSE)&amp; IF(Audit!#REF!=10,Audit!#REF!,"")</f>
        <v>#REF!</v>
      </c>
      <c r="AQ357" s="47" t="e">
        <f t="shared" si="169"/>
        <v>#REF!</v>
      </c>
      <c r="AR357" s="50" t="e">
        <f>VLOOKUP(Audit!#REF!,$V$3:$AE$12,5,FALSE)&amp; IF(Audit!#REF!=10,Audit!#REF!,"")</f>
        <v>#REF!</v>
      </c>
      <c r="AS357" s="50" t="e">
        <f>VLOOKUP(Audit!#REF!,$V$13:$AE$22,5,FALSE)&amp; IF(Audit!#REF!=10,Audit!#REF!,"")</f>
        <v>#REF!</v>
      </c>
      <c r="AT357" s="47" t="e">
        <f t="shared" si="170"/>
        <v>#REF!</v>
      </c>
      <c r="AU357" s="50" t="e">
        <f>VLOOKUP(Audit!#REF!,$V$3:$AE$12,6,FALSE)&amp; IF(Audit!#REF!=10,Audit!#REF!,"")</f>
        <v>#REF!</v>
      </c>
      <c r="AV357" s="50" t="e">
        <f>VLOOKUP(Audit!#REF!,$V$13:$AE$22,6,FALSE)&amp; IF(Audit!#REF!=10,Audit!#REF!,"")</f>
        <v>#REF!</v>
      </c>
      <c r="AW357" s="47" t="e">
        <f t="shared" si="171"/>
        <v>#REF!</v>
      </c>
      <c r="AX357" s="50" t="e">
        <f>VLOOKUP(Audit!#REF!,$V$3:$AE$12,7,FALSE)&amp; IF(Audit!#REF!=10,Audit!#REF!,"")</f>
        <v>#REF!</v>
      </c>
      <c r="AY357" s="50" t="e">
        <f>VLOOKUP(Audit!#REF!,$V$13:$AE$22,7,FALSE) &amp; IF(Audit!#REF!=10,Audit!#REF!,"")</f>
        <v>#REF!</v>
      </c>
      <c r="AZ357" s="47" t="e">
        <f t="shared" si="172"/>
        <v>#REF!</v>
      </c>
      <c r="BA357" s="50" t="e">
        <f>VLOOKUP(Audit!#REF!,$V$3:$AE$12,8,FALSE)&amp; Audit!#REF! &amp; IF(Audit!#REF!=10,Audit!#REF!,"")</f>
        <v>#REF!</v>
      </c>
      <c r="BB357" s="50" t="e">
        <f>VLOOKUP(Audit!#REF!,$V$13:$AE$22,8,FALSE) &amp; IF(Audit!#REF!=10,Audit!#REF!,"")</f>
        <v>#REF!</v>
      </c>
      <c r="BC357" s="47" t="e">
        <f t="shared" si="173"/>
        <v>#REF!</v>
      </c>
      <c r="BD357" s="50" t="e">
        <f>VLOOKUP(Audit!#REF!,$V$3:$AE$12,9,FALSE)&amp; IF(Audit!#REF!=10,Audit!#REF!,"")</f>
        <v>#REF!</v>
      </c>
      <c r="BE357" s="50" t="e">
        <f>VLOOKUP(Audit!#REF!,$V$13:$AE$22,9,FALSE) &amp; IF(Audit!#REF!=10,Audit!#REF!,"") &amp; IF(Audit!#REF!&lt;&gt;1,U357,"")</f>
        <v>#REF!</v>
      </c>
      <c r="BF357" s="47" t="e">
        <f t="shared" si="174"/>
        <v>#REF!</v>
      </c>
      <c r="BG357" s="50" t="e">
        <f>VLOOKUP(Audit!#REF!,$V$3:$AE$12,10,FALSE) &amp; Audit!#REF! &amp; IF(Audit!#REF!=10,Audit!#REF!,"")</f>
        <v>#REF!</v>
      </c>
      <c r="BH357" s="50" t="e">
        <f>VLOOKUP(Audit!#REF!,$V$13:$AE$22,10,FALSE) &amp; IF(Audit!#REF!=10,Audit!#REF!,"") &amp; IF(Audit!#REF!&lt;&gt;1,U357,"")</f>
        <v>#REF!</v>
      </c>
      <c r="BI357" s="47" t="e">
        <f t="shared" si="175"/>
        <v>#REF!</v>
      </c>
      <c r="BJ357" s="48" t="str">
        <f t="shared" si="176"/>
        <v/>
      </c>
      <c r="BK357" s="48" t="str">
        <f t="shared" si="177"/>
        <v/>
      </c>
      <c r="BL357" s="48" t="str">
        <f t="shared" si="178"/>
        <v/>
      </c>
      <c r="BM357" s="48" t="str">
        <f t="shared" si="179"/>
        <v/>
      </c>
      <c r="BN357" s="48" t="str">
        <f t="shared" si="180"/>
        <v/>
      </c>
      <c r="BO357" s="48" t="str">
        <f t="shared" si="181"/>
        <v/>
      </c>
      <c r="BP357" s="48" t="str">
        <f t="shared" si="182"/>
        <v/>
      </c>
      <c r="BQ357" s="48" t="str">
        <f t="shared" si="183"/>
        <v/>
      </c>
      <c r="BR357" s="48" t="str">
        <f t="shared" si="184"/>
        <v/>
      </c>
      <c r="BS357" s="48" t="str">
        <f t="shared" si="185"/>
        <v/>
      </c>
      <c r="BT357" s="48" t="str">
        <f t="shared" si="186"/>
        <v/>
      </c>
      <c r="BU357" s="48" t="str">
        <f t="shared" si="187"/>
        <v/>
      </c>
    </row>
    <row r="358" spans="1:73">
      <c r="A358" s="10" t="e">
        <f>Audit!#REF!</f>
        <v>#REF!</v>
      </c>
      <c r="B358" s="10" t="e">
        <f t="shared" si="188"/>
        <v>#REF!</v>
      </c>
      <c r="C358" s="17" t="e">
        <f>VLOOKUP(Audit!#REF!,$V$3:$AE$12,2,FALSE) &amp; VLOOKUP(Audit!#REF!,$V$13:$AE$22,2,FALSE)&amp; IF(Audit!#REF!=10,Audit!#REF!&amp;Audit!#REF!,"")</f>
        <v>#REF!</v>
      </c>
      <c r="D358" s="17" t="e">
        <f>VLOOKUP(Audit!#REF!,$V$3:$AE$12,3,FALSE) &amp; VLOOKUP(Audit!#REF!,$V$13:$AE$22,3,FALSE) &amp;IF(Audit!#REF!=10,Audit!#REF!&amp;Audit!#REF!,"")</f>
        <v>#REF!</v>
      </c>
      <c r="E358" s="17" t="e">
        <f>VLOOKUP(Audit!#REF!,$V$3:$AE$12,4,FALSE)&amp; Audit!#REF! &amp; VLOOKUP(Audit!#REF!,$V$13:$AE$22,4,FALSE)&amp; IF(Audit!#REF!=10,Audit!#REF!&amp;Audit!#REF!,"")</f>
        <v>#REF!</v>
      </c>
      <c r="F358" s="17" t="e">
        <f>VLOOKUP(Audit!#REF!,$V$3:$AE$12,5,FALSE) &amp; VLOOKUP(Audit!#REF!,$V$13:$AE$22,5,FALSE)&amp; IF(Audit!#REF!=10,Audit!#REF!&amp;Audit!#REF!,"")</f>
        <v>#REF!</v>
      </c>
      <c r="G358" s="17" t="e">
        <f>VLOOKUP(Audit!#REF!,$V$3:$AE$12,6,FALSE) &amp; VLOOKUP(Audit!#REF!,$V$13:$AE$22,6,FALSE)&amp; IF(Audit!#REF!=10,Audit!#REF!&amp;Audit!#REF!,"")</f>
        <v>#REF!</v>
      </c>
      <c r="H358" s="17" t="e">
        <f>VLOOKUP(Audit!#REF!,$V$3:$AE$12,7,FALSE) &amp; VLOOKUP(Audit!#REF!,$V$13:$AE$22,7,FALSE)&amp;IF(Audit!#REF!=10,Audit!#REF!&amp;Audit!#REF!,"")</f>
        <v>#REF!</v>
      </c>
      <c r="I358" s="17" t="e">
        <f>VLOOKUP(Audit!#REF!,$V$3:$AE$12,8,FALSE) &amp; Audit!#REF! &amp; VLOOKUP(Audit!#REF!,$V$13:$AE$22,8,FALSE)&amp;IF(Audit!#REF!=10,Audit!#REF!&amp;Audit!#REF!,"")</f>
        <v>#REF!</v>
      </c>
      <c r="J358" s="17" t="e">
        <f>VLOOKUP(Audit!#REF!,$V$3:$AE$12,9,FALSE) &amp; VLOOKUP(Audit!#REF!,$V$13:$AE$22,9,FALSE) &amp; IF(Audit!#REF!=10,Audit!#REF!&amp;Audit!#REF!,"") &amp; IF(Audit!#REF!&lt;&gt;1,U358,"")</f>
        <v>#REF!</v>
      </c>
      <c r="K358" s="17" t="e">
        <f>VLOOKUP(Audit!#REF!,$V$3:$AE$12,10,FALSE) &amp; Audit!#REF! &amp; VLOOKUP(Audit!#REF!,$V$13:$AE$22,10,FALSE) &amp; IF(Audit!#REF!=10,Audit!#REF!&amp;Audit!#REF!,"") &amp; IF(Audit!#REF!&lt;&gt;1,U358,"")</f>
        <v>#REF!</v>
      </c>
      <c r="L358" s="10" t="e">
        <f>Audit!#REF!</f>
        <v>#REF!</v>
      </c>
      <c r="M358" s="10" t="e">
        <f t="shared" si="159"/>
        <v>#REF!</v>
      </c>
      <c r="N358" s="10" t="e">
        <f t="shared" si="160"/>
        <v>#REF!</v>
      </c>
      <c r="O358" s="10" t="e">
        <f t="shared" si="161"/>
        <v>#REF!</v>
      </c>
      <c r="P358" s="10" t="e">
        <f t="shared" si="162"/>
        <v>#REF!</v>
      </c>
      <c r="Q358" s="10" t="e">
        <f t="shared" si="163"/>
        <v>#REF!</v>
      </c>
      <c r="R358" s="10" t="e">
        <f t="shared" si="164"/>
        <v>#REF!</v>
      </c>
      <c r="S358" s="10" t="e">
        <f t="shared" si="165"/>
        <v>#REF!</v>
      </c>
      <c r="T358" s="10" t="e">
        <f t="shared" si="166"/>
        <v>#REF!</v>
      </c>
      <c r="U358" s="17" t="e">
        <f>IF(Audit!#REF!="","",VLOOKUP(Audit!#REF!,$W$26:$X$35,2,FALSE)) &amp; Audit!#REF! &amp; IF(Audit!#REF!="","",IF(Audit!#REF!&lt;=1.4,VLOOKUP(Audit!#REF!,$W$38:X403,2,FALSE),VLOOKUP(Audit!#REF!,$W$51:$X$61,2,FALSE))) &amp; IF(Audit!#REF!="","",VLOOKUP(Audit!#REF!,$Y$26:$Z$35,2,FALSE) &amp; Audit!#REF! &amp; IF(Audit!#REF!="","",IF(Audit!#REF!&lt;=1.4,VLOOKUP(Audit!#REF!,$Y$38:$Z$48,2,FALSE),VLOOKUP(Audit!#REF!,$Y$51:$Z$61,2,FALSE))))</f>
        <v>#REF!</v>
      </c>
      <c r="V358" s="21"/>
      <c r="AH358" s="49" t="e">
        <f>Audit!#REF!</f>
        <v>#REF!</v>
      </c>
      <c r="AI358" s="50" t="e">
        <f>VLOOKUP(Audit!#REF!,$V$3:$AE$12,2,FALSE)&amp; IF(Audit!#REF!=10,Audit!#REF!,"")</f>
        <v>#REF!</v>
      </c>
      <c r="AJ358" s="50" t="e">
        <f>VLOOKUP(Audit!#REF!,$V$13:$AE$22,2,FALSE)&amp; IF(Audit!#REF!=10,Audit!#REF!,"")</f>
        <v>#REF!</v>
      </c>
      <c r="AK358" s="47" t="e">
        <f t="shared" si="167"/>
        <v>#REF!</v>
      </c>
      <c r="AL358" s="50" t="e">
        <f>VLOOKUP(Audit!#REF!,$V$3:$AE$12,3,FALSE)&amp; IF(Audit!#REF!=10,Audit!#REF!,"")</f>
        <v>#REF!</v>
      </c>
      <c r="AM358" s="50" t="e">
        <f>VLOOKUP(Audit!#REF!,$V$13:$AE$22,3,FALSE)&amp; IF(Audit!#REF!=10,Audit!#REF!,"")</f>
        <v>#REF!</v>
      </c>
      <c r="AN358" s="47" t="e">
        <f t="shared" si="168"/>
        <v>#REF!</v>
      </c>
      <c r="AO358" s="50" t="e">
        <f>VLOOKUP(Audit!#REF!,$V$3:$AE$12,4,FALSE) &amp;  Audit!#REF! &amp; IF(Audit!#REF!=10,Audit!#REF!,"")</f>
        <v>#REF!</v>
      </c>
      <c r="AP358" s="50" t="e">
        <f>VLOOKUP(Audit!#REF!,$V$13:$AE$22,4,FALSE)&amp; IF(Audit!#REF!=10,Audit!#REF!,"")</f>
        <v>#REF!</v>
      </c>
      <c r="AQ358" s="47" t="e">
        <f t="shared" si="169"/>
        <v>#REF!</v>
      </c>
      <c r="AR358" s="50" t="e">
        <f>VLOOKUP(Audit!#REF!,$V$3:$AE$12,5,FALSE)&amp; IF(Audit!#REF!=10,Audit!#REF!,"")</f>
        <v>#REF!</v>
      </c>
      <c r="AS358" s="50" t="e">
        <f>VLOOKUP(Audit!#REF!,$V$13:$AE$22,5,FALSE)&amp; IF(Audit!#REF!=10,Audit!#REF!,"")</f>
        <v>#REF!</v>
      </c>
      <c r="AT358" s="47" t="e">
        <f t="shared" si="170"/>
        <v>#REF!</v>
      </c>
      <c r="AU358" s="50" t="e">
        <f>VLOOKUP(Audit!#REF!,$V$3:$AE$12,6,FALSE)&amp; IF(Audit!#REF!=10,Audit!#REF!,"")</f>
        <v>#REF!</v>
      </c>
      <c r="AV358" s="50" t="e">
        <f>VLOOKUP(Audit!#REF!,$V$13:$AE$22,6,FALSE)&amp; IF(Audit!#REF!=10,Audit!#REF!,"")</f>
        <v>#REF!</v>
      </c>
      <c r="AW358" s="47" t="e">
        <f t="shared" si="171"/>
        <v>#REF!</v>
      </c>
      <c r="AX358" s="50" t="e">
        <f>VLOOKUP(Audit!#REF!,$V$3:$AE$12,7,FALSE)&amp; IF(Audit!#REF!=10,Audit!#REF!,"")</f>
        <v>#REF!</v>
      </c>
      <c r="AY358" s="50" t="e">
        <f>VLOOKUP(Audit!#REF!,$V$13:$AE$22,7,FALSE) &amp; IF(Audit!#REF!=10,Audit!#REF!,"")</f>
        <v>#REF!</v>
      </c>
      <c r="AZ358" s="47" t="e">
        <f t="shared" si="172"/>
        <v>#REF!</v>
      </c>
      <c r="BA358" s="50" t="e">
        <f>VLOOKUP(Audit!#REF!,$V$3:$AE$12,8,FALSE)&amp; Audit!#REF! &amp; IF(Audit!#REF!=10,Audit!#REF!,"")</f>
        <v>#REF!</v>
      </c>
      <c r="BB358" s="50" t="e">
        <f>VLOOKUP(Audit!#REF!,$V$13:$AE$22,8,FALSE) &amp; IF(Audit!#REF!=10,Audit!#REF!,"")</f>
        <v>#REF!</v>
      </c>
      <c r="BC358" s="47" t="e">
        <f t="shared" si="173"/>
        <v>#REF!</v>
      </c>
      <c r="BD358" s="50" t="e">
        <f>VLOOKUP(Audit!#REF!,$V$3:$AE$12,9,FALSE)&amp; IF(Audit!#REF!=10,Audit!#REF!,"")</f>
        <v>#REF!</v>
      </c>
      <c r="BE358" s="50" t="e">
        <f>VLOOKUP(Audit!#REF!,$V$13:$AE$22,9,FALSE) &amp; IF(Audit!#REF!=10,Audit!#REF!,"") &amp; IF(Audit!#REF!&lt;&gt;1,U358,"")</f>
        <v>#REF!</v>
      </c>
      <c r="BF358" s="47" t="e">
        <f t="shared" si="174"/>
        <v>#REF!</v>
      </c>
      <c r="BG358" s="50" t="e">
        <f>VLOOKUP(Audit!#REF!,$V$3:$AE$12,10,FALSE) &amp; Audit!#REF! &amp; IF(Audit!#REF!=10,Audit!#REF!,"")</f>
        <v>#REF!</v>
      </c>
      <c r="BH358" s="50" t="e">
        <f>VLOOKUP(Audit!#REF!,$V$13:$AE$22,10,FALSE) &amp; IF(Audit!#REF!=10,Audit!#REF!,"") &amp; IF(Audit!#REF!&lt;&gt;1,U358,"")</f>
        <v>#REF!</v>
      </c>
      <c r="BI358" s="47" t="e">
        <f t="shared" si="175"/>
        <v>#REF!</v>
      </c>
      <c r="BJ358" s="48" t="str">
        <f t="shared" si="176"/>
        <v/>
      </c>
      <c r="BK358" s="48" t="str">
        <f t="shared" si="177"/>
        <v/>
      </c>
      <c r="BL358" s="48" t="str">
        <f t="shared" si="178"/>
        <v/>
      </c>
      <c r="BM358" s="48" t="str">
        <f t="shared" si="179"/>
        <v/>
      </c>
      <c r="BN358" s="48" t="str">
        <f t="shared" si="180"/>
        <v/>
      </c>
      <c r="BO358" s="48" t="str">
        <f t="shared" si="181"/>
        <v/>
      </c>
      <c r="BP358" s="48" t="str">
        <f t="shared" si="182"/>
        <v/>
      </c>
      <c r="BQ358" s="48" t="str">
        <f t="shared" si="183"/>
        <v/>
      </c>
      <c r="BR358" s="48" t="str">
        <f t="shared" si="184"/>
        <v/>
      </c>
      <c r="BS358" s="48" t="str">
        <f t="shared" si="185"/>
        <v/>
      </c>
      <c r="BT358" s="48" t="str">
        <f t="shared" si="186"/>
        <v/>
      </c>
      <c r="BU358" s="48" t="str">
        <f t="shared" si="187"/>
        <v/>
      </c>
    </row>
    <row r="359" spans="1:73">
      <c r="A359" s="10" t="e">
        <f>Audit!#REF!</f>
        <v>#REF!</v>
      </c>
      <c r="B359" s="10" t="e">
        <f t="shared" si="188"/>
        <v>#REF!</v>
      </c>
      <c r="C359" s="17" t="e">
        <f>VLOOKUP(Audit!#REF!,$V$3:$AE$12,2,FALSE) &amp; VLOOKUP(Audit!#REF!,$V$13:$AE$22,2,FALSE)&amp; IF(Audit!#REF!=10,Audit!#REF!&amp;Audit!#REF!,"")</f>
        <v>#REF!</v>
      </c>
      <c r="D359" s="17" t="e">
        <f>VLOOKUP(Audit!#REF!,$V$3:$AE$12,3,FALSE) &amp; VLOOKUP(Audit!#REF!,$V$13:$AE$22,3,FALSE) &amp;IF(Audit!#REF!=10,Audit!#REF!&amp;Audit!#REF!,"")</f>
        <v>#REF!</v>
      </c>
      <c r="E359" s="17" t="e">
        <f>VLOOKUP(Audit!#REF!,$V$3:$AE$12,4,FALSE)&amp; Audit!#REF! &amp; VLOOKUP(Audit!#REF!,$V$13:$AE$22,4,FALSE)&amp; IF(Audit!#REF!=10,Audit!#REF!&amp;Audit!#REF!,"")</f>
        <v>#REF!</v>
      </c>
      <c r="F359" s="17" t="e">
        <f>VLOOKUP(Audit!#REF!,$V$3:$AE$12,5,FALSE) &amp; VLOOKUP(Audit!#REF!,$V$13:$AE$22,5,FALSE)&amp; IF(Audit!#REF!=10,Audit!#REF!&amp;Audit!#REF!,"")</f>
        <v>#REF!</v>
      </c>
      <c r="G359" s="17" t="e">
        <f>VLOOKUP(Audit!#REF!,$V$3:$AE$12,6,FALSE) &amp; VLOOKUP(Audit!#REF!,$V$13:$AE$22,6,FALSE)&amp; IF(Audit!#REF!=10,Audit!#REF!&amp;Audit!#REF!,"")</f>
        <v>#REF!</v>
      </c>
      <c r="H359" s="17" t="e">
        <f>VLOOKUP(Audit!#REF!,$V$3:$AE$12,7,FALSE) &amp; VLOOKUP(Audit!#REF!,$V$13:$AE$22,7,FALSE)&amp;IF(Audit!#REF!=10,Audit!#REF!&amp;Audit!#REF!,"")</f>
        <v>#REF!</v>
      </c>
      <c r="I359" s="17" t="e">
        <f>VLOOKUP(Audit!#REF!,$V$3:$AE$12,8,FALSE) &amp; Audit!#REF! &amp; VLOOKUP(Audit!#REF!,$V$13:$AE$22,8,FALSE)&amp;IF(Audit!#REF!=10,Audit!#REF!&amp;Audit!#REF!,"")</f>
        <v>#REF!</v>
      </c>
      <c r="J359" s="17" t="e">
        <f>VLOOKUP(Audit!#REF!,$V$3:$AE$12,9,FALSE) &amp; VLOOKUP(Audit!#REF!,$V$13:$AE$22,9,FALSE) &amp; IF(Audit!#REF!=10,Audit!#REF!&amp;Audit!#REF!,"") &amp; IF(Audit!#REF!&lt;&gt;1,U359,"")</f>
        <v>#REF!</v>
      </c>
      <c r="K359" s="17" t="e">
        <f>VLOOKUP(Audit!#REF!,$V$3:$AE$12,10,FALSE) &amp; Audit!#REF! &amp; VLOOKUP(Audit!#REF!,$V$13:$AE$22,10,FALSE) &amp; IF(Audit!#REF!=10,Audit!#REF!&amp;Audit!#REF!,"") &amp; IF(Audit!#REF!&lt;&gt;1,U359,"")</f>
        <v>#REF!</v>
      </c>
      <c r="L359" s="10" t="e">
        <f>Audit!#REF!</f>
        <v>#REF!</v>
      </c>
      <c r="M359" s="10" t="e">
        <f t="shared" si="159"/>
        <v>#REF!</v>
      </c>
      <c r="N359" s="10" t="e">
        <f t="shared" si="160"/>
        <v>#REF!</v>
      </c>
      <c r="O359" s="10" t="e">
        <f t="shared" si="161"/>
        <v>#REF!</v>
      </c>
      <c r="P359" s="10" t="e">
        <f t="shared" si="162"/>
        <v>#REF!</v>
      </c>
      <c r="Q359" s="10" t="e">
        <f t="shared" si="163"/>
        <v>#REF!</v>
      </c>
      <c r="R359" s="10" t="e">
        <f t="shared" si="164"/>
        <v>#REF!</v>
      </c>
      <c r="S359" s="10" t="e">
        <f t="shared" si="165"/>
        <v>#REF!</v>
      </c>
      <c r="T359" s="10" t="e">
        <f t="shared" si="166"/>
        <v>#REF!</v>
      </c>
      <c r="U359" s="17" t="e">
        <f>IF(Audit!#REF!="","",VLOOKUP(Audit!#REF!,$W$26:$X$35,2,FALSE)) &amp; Audit!#REF! &amp; IF(Audit!#REF!="","",IF(Audit!#REF!&lt;=1.4,VLOOKUP(Audit!#REF!,$W$38:X404,2,FALSE),VLOOKUP(Audit!#REF!,$W$51:$X$61,2,FALSE))) &amp; IF(Audit!#REF!="","",VLOOKUP(Audit!#REF!,$Y$26:$Z$35,2,FALSE) &amp; Audit!#REF! &amp; IF(Audit!#REF!="","",IF(Audit!#REF!&lt;=1.4,VLOOKUP(Audit!#REF!,$Y$38:$Z$48,2,FALSE),VLOOKUP(Audit!#REF!,$Y$51:$Z$61,2,FALSE))))</f>
        <v>#REF!</v>
      </c>
      <c r="V359" s="21"/>
      <c r="AH359" s="49" t="e">
        <f>Audit!#REF!</f>
        <v>#REF!</v>
      </c>
      <c r="AI359" s="50" t="e">
        <f>VLOOKUP(Audit!#REF!,$V$3:$AE$12,2,FALSE)&amp; IF(Audit!#REF!=10,Audit!#REF!,"")</f>
        <v>#REF!</v>
      </c>
      <c r="AJ359" s="50" t="e">
        <f>VLOOKUP(Audit!#REF!,$V$13:$AE$22,2,FALSE)&amp; IF(Audit!#REF!=10,Audit!#REF!,"")</f>
        <v>#REF!</v>
      </c>
      <c r="AK359" s="47" t="e">
        <f t="shared" si="167"/>
        <v>#REF!</v>
      </c>
      <c r="AL359" s="50" t="e">
        <f>VLOOKUP(Audit!#REF!,$V$3:$AE$12,3,FALSE)&amp; IF(Audit!#REF!=10,Audit!#REF!,"")</f>
        <v>#REF!</v>
      </c>
      <c r="AM359" s="50" t="e">
        <f>VLOOKUP(Audit!#REF!,$V$13:$AE$22,3,FALSE)&amp; IF(Audit!#REF!=10,Audit!#REF!,"")</f>
        <v>#REF!</v>
      </c>
      <c r="AN359" s="47" t="e">
        <f t="shared" si="168"/>
        <v>#REF!</v>
      </c>
      <c r="AO359" s="50" t="e">
        <f>VLOOKUP(Audit!#REF!,$V$3:$AE$12,4,FALSE) &amp;  Audit!#REF! &amp; IF(Audit!#REF!=10,Audit!#REF!,"")</f>
        <v>#REF!</v>
      </c>
      <c r="AP359" s="50" t="e">
        <f>VLOOKUP(Audit!#REF!,$V$13:$AE$22,4,FALSE)&amp; IF(Audit!#REF!=10,Audit!#REF!,"")</f>
        <v>#REF!</v>
      </c>
      <c r="AQ359" s="47" t="e">
        <f t="shared" si="169"/>
        <v>#REF!</v>
      </c>
      <c r="AR359" s="50" t="e">
        <f>VLOOKUP(Audit!#REF!,$V$3:$AE$12,5,FALSE)&amp; IF(Audit!#REF!=10,Audit!#REF!,"")</f>
        <v>#REF!</v>
      </c>
      <c r="AS359" s="50" t="e">
        <f>VLOOKUP(Audit!#REF!,$V$13:$AE$22,5,FALSE)&amp; IF(Audit!#REF!=10,Audit!#REF!,"")</f>
        <v>#REF!</v>
      </c>
      <c r="AT359" s="47" t="e">
        <f t="shared" si="170"/>
        <v>#REF!</v>
      </c>
      <c r="AU359" s="50" t="e">
        <f>VLOOKUP(Audit!#REF!,$V$3:$AE$12,6,FALSE)&amp; IF(Audit!#REF!=10,Audit!#REF!,"")</f>
        <v>#REF!</v>
      </c>
      <c r="AV359" s="50" t="e">
        <f>VLOOKUP(Audit!#REF!,$V$13:$AE$22,6,FALSE)&amp; IF(Audit!#REF!=10,Audit!#REF!,"")</f>
        <v>#REF!</v>
      </c>
      <c r="AW359" s="47" t="e">
        <f t="shared" si="171"/>
        <v>#REF!</v>
      </c>
      <c r="AX359" s="50" t="e">
        <f>VLOOKUP(Audit!#REF!,$V$3:$AE$12,7,FALSE)&amp; IF(Audit!#REF!=10,Audit!#REF!,"")</f>
        <v>#REF!</v>
      </c>
      <c r="AY359" s="50" t="e">
        <f>VLOOKUP(Audit!#REF!,$V$13:$AE$22,7,FALSE) &amp; IF(Audit!#REF!=10,Audit!#REF!,"")</f>
        <v>#REF!</v>
      </c>
      <c r="AZ359" s="47" t="e">
        <f t="shared" si="172"/>
        <v>#REF!</v>
      </c>
      <c r="BA359" s="50" t="e">
        <f>VLOOKUP(Audit!#REF!,$V$3:$AE$12,8,FALSE)&amp; Audit!#REF! &amp; IF(Audit!#REF!=10,Audit!#REF!,"")</f>
        <v>#REF!</v>
      </c>
      <c r="BB359" s="50" t="e">
        <f>VLOOKUP(Audit!#REF!,$V$13:$AE$22,8,FALSE) &amp; IF(Audit!#REF!=10,Audit!#REF!,"")</f>
        <v>#REF!</v>
      </c>
      <c r="BC359" s="47" t="e">
        <f t="shared" si="173"/>
        <v>#REF!</v>
      </c>
      <c r="BD359" s="50" t="e">
        <f>VLOOKUP(Audit!#REF!,$V$3:$AE$12,9,FALSE)&amp; IF(Audit!#REF!=10,Audit!#REF!,"")</f>
        <v>#REF!</v>
      </c>
      <c r="BE359" s="50" t="e">
        <f>VLOOKUP(Audit!#REF!,$V$13:$AE$22,9,FALSE) &amp; IF(Audit!#REF!=10,Audit!#REF!,"") &amp; IF(Audit!#REF!&lt;&gt;1,U359,"")</f>
        <v>#REF!</v>
      </c>
      <c r="BF359" s="47" t="e">
        <f t="shared" si="174"/>
        <v>#REF!</v>
      </c>
      <c r="BG359" s="50" t="e">
        <f>VLOOKUP(Audit!#REF!,$V$3:$AE$12,10,FALSE) &amp; Audit!#REF! &amp; IF(Audit!#REF!=10,Audit!#REF!,"")</f>
        <v>#REF!</v>
      </c>
      <c r="BH359" s="50" t="e">
        <f>VLOOKUP(Audit!#REF!,$V$13:$AE$22,10,FALSE) &amp; IF(Audit!#REF!=10,Audit!#REF!,"") &amp; IF(Audit!#REF!&lt;&gt;1,U359,"")</f>
        <v>#REF!</v>
      </c>
      <c r="BI359" s="47" t="e">
        <f t="shared" si="175"/>
        <v>#REF!</v>
      </c>
      <c r="BJ359" s="48" t="str">
        <f t="shared" si="176"/>
        <v/>
      </c>
      <c r="BK359" s="48" t="str">
        <f t="shared" si="177"/>
        <v/>
      </c>
      <c r="BL359" s="48" t="str">
        <f t="shared" si="178"/>
        <v/>
      </c>
      <c r="BM359" s="48" t="str">
        <f t="shared" si="179"/>
        <v/>
      </c>
      <c r="BN359" s="48" t="str">
        <f t="shared" si="180"/>
        <v/>
      </c>
      <c r="BO359" s="48" t="str">
        <f t="shared" si="181"/>
        <v/>
      </c>
      <c r="BP359" s="48" t="str">
        <f t="shared" si="182"/>
        <v/>
      </c>
      <c r="BQ359" s="48" t="str">
        <f t="shared" si="183"/>
        <v/>
      </c>
      <c r="BR359" s="48" t="str">
        <f t="shared" si="184"/>
        <v/>
      </c>
      <c r="BS359" s="48" t="str">
        <f t="shared" si="185"/>
        <v/>
      </c>
      <c r="BT359" s="48" t="str">
        <f t="shared" si="186"/>
        <v/>
      </c>
      <c r="BU359" s="48" t="str">
        <f t="shared" si="187"/>
        <v/>
      </c>
    </row>
    <row r="360" spans="1:73">
      <c r="A360" s="10" t="e">
        <f>Audit!#REF!</f>
        <v>#REF!</v>
      </c>
      <c r="B360" s="10" t="e">
        <f t="shared" si="188"/>
        <v>#REF!</v>
      </c>
      <c r="C360" s="17" t="e">
        <f>VLOOKUP(Audit!#REF!,$V$3:$AE$12,2,FALSE) &amp; VLOOKUP(Audit!#REF!,$V$13:$AE$22,2,FALSE)&amp; IF(Audit!#REF!=10,Audit!#REF!&amp;Audit!#REF!,"")</f>
        <v>#REF!</v>
      </c>
      <c r="D360" s="17" t="e">
        <f>VLOOKUP(Audit!#REF!,$V$3:$AE$12,3,FALSE) &amp; VLOOKUP(Audit!#REF!,$V$13:$AE$22,3,FALSE) &amp;IF(Audit!#REF!=10,Audit!#REF!&amp;Audit!#REF!,"")</f>
        <v>#REF!</v>
      </c>
      <c r="E360" s="17" t="e">
        <f>VLOOKUP(Audit!#REF!,$V$3:$AE$12,4,FALSE)&amp; Audit!#REF! &amp; VLOOKUP(Audit!#REF!,$V$13:$AE$22,4,FALSE)&amp; IF(Audit!#REF!=10,Audit!#REF!&amp;Audit!#REF!,"")</f>
        <v>#REF!</v>
      </c>
      <c r="F360" s="17" t="e">
        <f>VLOOKUP(Audit!#REF!,$V$3:$AE$12,5,FALSE) &amp; VLOOKUP(Audit!#REF!,$V$13:$AE$22,5,FALSE)&amp; IF(Audit!#REF!=10,Audit!#REF!&amp;Audit!#REF!,"")</f>
        <v>#REF!</v>
      </c>
      <c r="G360" s="17" t="e">
        <f>VLOOKUP(Audit!#REF!,$V$3:$AE$12,6,FALSE) &amp; VLOOKUP(Audit!#REF!,$V$13:$AE$22,6,FALSE)&amp; IF(Audit!#REF!=10,Audit!#REF!&amp;Audit!#REF!,"")</f>
        <v>#REF!</v>
      </c>
      <c r="H360" s="17" t="e">
        <f>VLOOKUP(Audit!#REF!,$V$3:$AE$12,7,FALSE) &amp; VLOOKUP(Audit!#REF!,$V$13:$AE$22,7,FALSE)&amp;IF(Audit!#REF!=10,Audit!#REF!&amp;Audit!#REF!,"")</f>
        <v>#REF!</v>
      </c>
      <c r="I360" s="17" t="e">
        <f>VLOOKUP(Audit!#REF!,$V$3:$AE$12,8,FALSE) &amp; Audit!#REF! &amp; VLOOKUP(Audit!#REF!,$V$13:$AE$22,8,FALSE)&amp;IF(Audit!#REF!=10,Audit!#REF!&amp;Audit!#REF!,"")</f>
        <v>#REF!</v>
      </c>
      <c r="J360" s="17" t="e">
        <f>VLOOKUP(Audit!#REF!,$V$3:$AE$12,9,FALSE) &amp; VLOOKUP(Audit!#REF!,$V$13:$AE$22,9,FALSE) &amp; IF(Audit!#REF!=10,Audit!#REF!&amp;Audit!#REF!,"") &amp; IF(Audit!#REF!&lt;&gt;1,U360,"")</f>
        <v>#REF!</v>
      </c>
      <c r="K360" s="17" t="e">
        <f>VLOOKUP(Audit!#REF!,$V$3:$AE$12,10,FALSE) &amp; Audit!#REF! &amp; VLOOKUP(Audit!#REF!,$V$13:$AE$22,10,FALSE) &amp; IF(Audit!#REF!=10,Audit!#REF!&amp;Audit!#REF!,"") &amp; IF(Audit!#REF!&lt;&gt;1,U360,"")</f>
        <v>#REF!</v>
      </c>
      <c r="L360" s="10" t="e">
        <f>Audit!#REF!</f>
        <v>#REF!</v>
      </c>
      <c r="M360" s="10" t="e">
        <f t="shared" si="159"/>
        <v>#REF!</v>
      </c>
      <c r="N360" s="10" t="e">
        <f t="shared" si="160"/>
        <v>#REF!</v>
      </c>
      <c r="O360" s="10" t="e">
        <f t="shared" si="161"/>
        <v>#REF!</v>
      </c>
      <c r="P360" s="10" t="e">
        <f t="shared" si="162"/>
        <v>#REF!</v>
      </c>
      <c r="Q360" s="10" t="e">
        <f t="shared" si="163"/>
        <v>#REF!</v>
      </c>
      <c r="R360" s="10" t="e">
        <f t="shared" si="164"/>
        <v>#REF!</v>
      </c>
      <c r="S360" s="10" t="e">
        <f t="shared" si="165"/>
        <v>#REF!</v>
      </c>
      <c r="T360" s="10" t="e">
        <f t="shared" si="166"/>
        <v>#REF!</v>
      </c>
      <c r="U360" s="17" t="e">
        <f>IF(Audit!#REF!="","",VLOOKUP(Audit!#REF!,$W$26:$X$35,2,FALSE)) &amp; Audit!#REF! &amp; IF(Audit!#REF!="","",IF(Audit!#REF!&lt;=1.4,VLOOKUP(Audit!#REF!,$W$38:X405,2,FALSE),VLOOKUP(Audit!#REF!,$W$51:$X$61,2,FALSE))) &amp; IF(Audit!#REF!="","",VLOOKUP(Audit!#REF!,$Y$26:$Z$35,2,FALSE) &amp; Audit!#REF! &amp; IF(Audit!#REF!="","",IF(Audit!#REF!&lt;=1.4,VLOOKUP(Audit!#REF!,$Y$38:$Z$48,2,FALSE),VLOOKUP(Audit!#REF!,$Y$51:$Z$61,2,FALSE))))</f>
        <v>#REF!</v>
      </c>
      <c r="V360" s="21"/>
      <c r="AH360" s="49" t="e">
        <f>Audit!#REF!</f>
        <v>#REF!</v>
      </c>
      <c r="AI360" s="50" t="e">
        <f>VLOOKUP(Audit!#REF!,$V$3:$AE$12,2,FALSE)&amp; IF(Audit!#REF!=10,Audit!#REF!,"")</f>
        <v>#REF!</v>
      </c>
      <c r="AJ360" s="50" t="e">
        <f>VLOOKUP(Audit!#REF!,$V$13:$AE$22,2,FALSE)&amp; IF(Audit!#REF!=10,Audit!#REF!,"")</f>
        <v>#REF!</v>
      </c>
      <c r="AK360" s="47" t="e">
        <f t="shared" si="167"/>
        <v>#REF!</v>
      </c>
      <c r="AL360" s="50" t="e">
        <f>VLOOKUP(Audit!#REF!,$V$3:$AE$12,3,FALSE)&amp; IF(Audit!#REF!=10,Audit!#REF!,"")</f>
        <v>#REF!</v>
      </c>
      <c r="AM360" s="50" t="e">
        <f>VLOOKUP(Audit!#REF!,$V$13:$AE$22,3,FALSE)&amp; IF(Audit!#REF!=10,Audit!#REF!,"")</f>
        <v>#REF!</v>
      </c>
      <c r="AN360" s="47" t="e">
        <f t="shared" si="168"/>
        <v>#REF!</v>
      </c>
      <c r="AO360" s="50" t="e">
        <f>VLOOKUP(Audit!#REF!,$V$3:$AE$12,4,FALSE) &amp;  Audit!#REF! &amp; IF(Audit!#REF!=10,Audit!#REF!,"")</f>
        <v>#REF!</v>
      </c>
      <c r="AP360" s="50" t="e">
        <f>VLOOKUP(Audit!#REF!,$V$13:$AE$22,4,FALSE)&amp; IF(Audit!#REF!=10,Audit!#REF!,"")</f>
        <v>#REF!</v>
      </c>
      <c r="AQ360" s="47" t="e">
        <f t="shared" si="169"/>
        <v>#REF!</v>
      </c>
      <c r="AR360" s="50" t="e">
        <f>VLOOKUP(Audit!#REF!,$V$3:$AE$12,5,FALSE)&amp; IF(Audit!#REF!=10,Audit!#REF!,"")</f>
        <v>#REF!</v>
      </c>
      <c r="AS360" s="50" t="e">
        <f>VLOOKUP(Audit!#REF!,$V$13:$AE$22,5,FALSE)&amp; IF(Audit!#REF!=10,Audit!#REF!,"")</f>
        <v>#REF!</v>
      </c>
      <c r="AT360" s="47" t="e">
        <f t="shared" si="170"/>
        <v>#REF!</v>
      </c>
      <c r="AU360" s="50" t="e">
        <f>VLOOKUP(Audit!#REF!,$V$3:$AE$12,6,FALSE)&amp; IF(Audit!#REF!=10,Audit!#REF!,"")</f>
        <v>#REF!</v>
      </c>
      <c r="AV360" s="50" t="e">
        <f>VLOOKUP(Audit!#REF!,$V$13:$AE$22,6,FALSE)&amp; IF(Audit!#REF!=10,Audit!#REF!,"")</f>
        <v>#REF!</v>
      </c>
      <c r="AW360" s="47" t="e">
        <f t="shared" si="171"/>
        <v>#REF!</v>
      </c>
      <c r="AX360" s="50" t="e">
        <f>VLOOKUP(Audit!#REF!,$V$3:$AE$12,7,FALSE)&amp; IF(Audit!#REF!=10,Audit!#REF!,"")</f>
        <v>#REF!</v>
      </c>
      <c r="AY360" s="50" t="e">
        <f>VLOOKUP(Audit!#REF!,$V$13:$AE$22,7,FALSE) &amp; IF(Audit!#REF!=10,Audit!#REF!,"")</f>
        <v>#REF!</v>
      </c>
      <c r="AZ360" s="47" t="e">
        <f t="shared" si="172"/>
        <v>#REF!</v>
      </c>
      <c r="BA360" s="50" t="e">
        <f>VLOOKUP(Audit!#REF!,$V$3:$AE$12,8,FALSE)&amp; Audit!#REF! &amp; IF(Audit!#REF!=10,Audit!#REF!,"")</f>
        <v>#REF!</v>
      </c>
      <c r="BB360" s="50" t="e">
        <f>VLOOKUP(Audit!#REF!,$V$13:$AE$22,8,FALSE) &amp; IF(Audit!#REF!=10,Audit!#REF!,"")</f>
        <v>#REF!</v>
      </c>
      <c r="BC360" s="47" t="e">
        <f t="shared" si="173"/>
        <v>#REF!</v>
      </c>
      <c r="BD360" s="50" t="e">
        <f>VLOOKUP(Audit!#REF!,$V$3:$AE$12,9,FALSE)&amp; IF(Audit!#REF!=10,Audit!#REF!,"")</f>
        <v>#REF!</v>
      </c>
      <c r="BE360" s="50" t="e">
        <f>VLOOKUP(Audit!#REF!,$V$13:$AE$22,9,FALSE) &amp; IF(Audit!#REF!=10,Audit!#REF!,"") &amp; IF(Audit!#REF!&lt;&gt;1,U360,"")</f>
        <v>#REF!</v>
      </c>
      <c r="BF360" s="47" t="e">
        <f t="shared" si="174"/>
        <v>#REF!</v>
      </c>
      <c r="BG360" s="50" t="e">
        <f>VLOOKUP(Audit!#REF!,$V$3:$AE$12,10,FALSE) &amp; Audit!#REF! &amp; IF(Audit!#REF!=10,Audit!#REF!,"")</f>
        <v>#REF!</v>
      </c>
      <c r="BH360" s="50" t="e">
        <f>VLOOKUP(Audit!#REF!,$V$13:$AE$22,10,FALSE) &amp; IF(Audit!#REF!=10,Audit!#REF!,"") &amp; IF(Audit!#REF!&lt;&gt;1,U360,"")</f>
        <v>#REF!</v>
      </c>
      <c r="BI360" s="47" t="e">
        <f t="shared" si="175"/>
        <v>#REF!</v>
      </c>
      <c r="BJ360" s="48" t="str">
        <f t="shared" si="176"/>
        <v/>
      </c>
      <c r="BK360" s="48" t="str">
        <f t="shared" si="177"/>
        <v/>
      </c>
      <c r="BL360" s="48" t="str">
        <f t="shared" si="178"/>
        <v/>
      </c>
      <c r="BM360" s="48" t="str">
        <f t="shared" si="179"/>
        <v/>
      </c>
      <c r="BN360" s="48" t="str">
        <f t="shared" si="180"/>
        <v/>
      </c>
      <c r="BO360" s="48" t="str">
        <f t="shared" si="181"/>
        <v/>
      </c>
      <c r="BP360" s="48" t="str">
        <f t="shared" si="182"/>
        <v/>
      </c>
      <c r="BQ360" s="48" t="str">
        <f t="shared" si="183"/>
        <v/>
      </c>
      <c r="BR360" s="48" t="str">
        <f t="shared" si="184"/>
        <v/>
      </c>
      <c r="BS360" s="48" t="str">
        <f t="shared" si="185"/>
        <v/>
      </c>
      <c r="BT360" s="48" t="str">
        <f t="shared" si="186"/>
        <v/>
      </c>
      <c r="BU360" s="48" t="str">
        <f t="shared" si="187"/>
        <v/>
      </c>
    </row>
    <row r="361" spans="1:73">
      <c r="A361" s="10" t="e">
        <f>Audit!#REF!</f>
        <v>#REF!</v>
      </c>
      <c r="B361" s="10" t="e">
        <f t="shared" si="188"/>
        <v>#REF!</v>
      </c>
      <c r="C361" s="17" t="e">
        <f>VLOOKUP(Audit!#REF!,$V$3:$AE$12,2,FALSE) &amp; VLOOKUP(Audit!#REF!,$V$13:$AE$22,2,FALSE)&amp; IF(Audit!#REF!=10,Audit!#REF!&amp;Audit!#REF!,"")</f>
        <v>#REF!</v>
      </c>
      <c r="D361" s="17" t="e">
        <f>VLOOKUP(Audit!#REF!,$V$3:$AE$12,3,FALSE) &amp; VLOOKUP(Audit!#REF!,$V$13:$AE$22,3,FALSE) &amp;IF(Audit!#REF!=10,Audit!#REF!&amp;Audit!#REF!,"")</f>
        <v>#REF!</v>
      </c>
      <c r="E361" s="17" t="e">
        <f>VLOOKUP(Audit!#REF!,$V$3:$AE$12,4,FALSE)&amp; Audit!#REF! &amp; VLOOKUP(Audit!#REF!,$V$13:$AE$22,4,FALSE)&amp; IF(Audit!#REF!=10,Audit!#REF!&amp;Audit!#REF!,"")</f>
        <v>#REF!</v>
      </c>
      <c r="F361" s="17" t="e">
        <f>VLOOKUP(Audit!#REF!,$V$3:$AE$12,5,FALSE) &amp; VLOOKUP(Audit!#REF!,$V$13:$AE$22,5,FALSE)&amp; IF(Audit!#REF!=10,Audit!#REF!&amp;Audit!#REF!,"")</f>
        <v>#REF!</v>
      </c>
      <c r="G361" s="17" t="e">
        <f>VLOOKUP(Audit!#REF!,$V$3:$AE$12,6,FALSE) &amp; VLOOKUP(Audit!#REF!,$V$13:$AE$22,6,FALSE)&amp; IF(Audit!#REF!=10,Audit!#REF!&amp;Audit!#REF!,"")</f>
        <v>#REF!</v>
      </c>
      <c r="H361" s="17" t="e">
        <f>VLOOKUP(Audit!#REF!,$V$3:$AE$12,7,FALSE) &amp; VLOOKUP(Audit!#REF!,$V$13:$AE$22,7,FALSE)&amp;IF(Audit!#REF!=10,Audit!#REF!&amp;Audit!#REF!,"")</f>
        <v>#REF!</v>
      </c>
      <c r="I361" s="17" t="e">
        <f>VLOOKUP(Audit!#REF!,$V$3:$AE$12,8,FALSE) &amp; Audit!#REF! &amp; VLOOKUP(Audit!#REF!,$V$13:$AE$22,8,FALSE)&amp;IF(Audit!#REF!=10,Audit!#REF!&amp;Audit!#REF!,"")</f>
        <v>#REF!</v>
      </c>
      <c r="J361" s="17" t="e">
        <f>VLOOKUP(Audit!#REF!,$V$3:$AE$12,9,FALSE) &amp; VLOOKUP(Audit!#REF!,$V$13:$AE$22,9,FALSE) &amp; IF(Audit!#REF!=10,Audit!#REF!&amp;Audit!#REF!,"") &amp; IF(Audit!#REF!&lt;&gt;1,U361,"")</f>
        <v>#REF!</v>
      </c>
      <c r="K361" s="17" t="e">
        <f>VLOOKUP(Audit!#REF!,$V$3:$AE$12,10,FALSE) &amp; Audit!#REF! &amp; VLOOKUP(Audit!#REF!,$V$13:$AE$22,10,FALSE) &amp; IF(Audit!#REF!=10,Audit!#REF!&amp;Audit!#REF!,"") &amp; IF(Audit!#REF!&lt;&gt;1,U361,"")</f>
        <v>#REF!</v>
      </c>
      <c r="L361" s="10" t="e">
        <f>Audit!#REF!</f>
        <v>#REF!</v>
      </c>
      <c r="M361" s="10" t="e">
        <f t="shared" si="159"/>
        <v>#REF!</v>
      </c>
      <c r="N361" s="10" t="e">
        <f t="shared" si="160"/>
        <v>#REF!</v>
      </c>
      <c r="O361" s="10" t="e">
        <f t="shared" si="161"/>
        <v>#REF!</v>
      </c>
      <c r="P361" s="10" t="e">
        <f t="shared" si="162"/>
        <v>#REF!</v>
      </c>
      <c r="Q361" s="10" t="e">
        <f t="shared" si="163"/>
        <v>#REF!</v>
      </c>
      <c r="R361" s="10" t="e">
        <f t="shared" si="164"/>
        <v>#REF!</v>
      </c>
      <c r="S361" s="10" t="e">
        <f t="shared" si="165"/>
        <v>#REF!</v>
      </c>
      <c r="T361" s="10" t="e">
        <f t="shared" si="166"/>
        <v>#REF!</v>
      </c>
      <c r="U361" s="17" t="e">
        <f>IF(Audit!#REF!="","",VLOOKUP(Audit!#REF!,$W$26:$X$35,2,FALSE)) &amp; Audit!#REF! &amp; IF(Audit!#REF!="","",IF(Audit!#REF!&lt;=1.4,VLOOKUP(Audit!#REF!,$W$38:X406,2,FALSE),VLOOKUP(Audit!#REF!,$W$51:$X$61,2,FALSE))) &amp; IF(Audit!#REF!="","",VLOOKUP(Audit!#REF!,$Y$26:$Z$35,2,FALSE) &amp; Audit!#REF! &amp; IF(Audit!#REF!="","",IF(Audit!#REF!&lt;=1.4,VLOOKUP(Audit!#REF!,$Y$38:$Z$48,2,FALSE),VLOOKUP(Audit!#REF!,$Y$51:$Z$61,2,FALSE))))</f>
        <v>#REF!</v>
      </c>
      <c r="V361" s="21"/>
      <c r="AH361" s="49" t="e">
        <f>Audit!#REF!</f>
        <v>#REF!</v>
      </c>
      <c r="AI361" s="50" t="e">
        <f>VLOOKUP(Audit!#REF!,$V$3:$AE$12,2,FALSE)&amp; IF(Audit!#REF!=10,Audit!#REF!,"")</f>
        <v>#REF!</v>
      </c>
      <c r="AJ361" s="50" t="e">
        <f>VLOOKUP(Audit!#REF!,$V$13:$AE$22,2,FALSE)&amp; IF(Audit!#REF!=10,Audit!#REF!,"")</f>
        <v>#REF!</v>
      </c>
      <c r="AK361" s="47" t="e">
        <f t="shared" si="167"/>
        <v>#REF!</v>
      </c>
      <c r="AL361" s="50" t="e">
        <f>VLOOKUP(Audit!#REF!,$V$3:$AE$12,3,FALSE)&amp; IF(Audit!#REF!=10,Audit!#REF!,"")</f>
        <v>#REF!</v>
      </c>
      <c r="AM361" s="50" t="e">
        <f>VLOOKUP(Audit!#REF!,$V$13:$AE$22,3,FALSE)&amp; IF(Audit!#REF!=10,Audit!#REF!,"")</f>
        <v>#REF!</v>
      </c>
      <c r="AN361" s="47" t="e">
        <f t="shared" si="168"/>
        <v>#REF!</v>
      </c>
      <c r="AO361" s="50" t="e">
        <f>VLOOKUP(Audit!#REF!,$V$3:$AE$12,4,FALSE) &amp;  Audit!#REF! &amp; IF(Audit!#REF!=10,Audit!#REF!,"")</f>
        <v>#REF!</v>
      </c>
      <c r="AP361" s="50" t="e">
        <f>VLOOKUP(Audit!#REF!,$V$13:$AE$22,4,FALSE)&amp; IF(Audit!#REF!=10,Audit!#REF!,"")</f>
        <v>#REF!</v>
      </c>
      <c r="AQ361" s="47" t="e">
        <f t="shared" si="169"/>
        <v>#REF!</v>
      </c>
      <c r="AR361" s="50" t="e">
        <f>VLOOKUP(Audit!#REF!,$V$3:$AE$12,5,FALSE)&amp; IF(Audit!#REF!=10,Audit!#REF!,"")</f>
        <v>#REF!</v>
      </c>
      <c r="AS361" s="50" t="e">
        <f>VLOOKUP(Audit!#REF!,$V$13:$AE$22,5,FALSE)&amp; IF(Audit!#REF!=10,Audit!#REF!,"")</f>
        <v>#REF!</v>
      </c>
      <c r="AT361" s="47" t="e">
        <f t="shared" si="170"/>
        <v>#REF!</v>
      </c>
      <c r="AU361" s="50" t="e">
        <f>VLOOKUP(Audit!#REF!,$V$3:$AE$12,6,FALSE)&amp; IF(Audit!#REF!=10,Audit!#REF!,"")</f>
        <v>#REF!</v>
      </c>
      <c r="AV361" s="50" t="e">
        <f>VLOOKUP(Audit!#REF!,$V$13:$AE$22,6,FALSE)&amp; IF(Audit!#REF!=10,Audit!#REF!,"")</f>
        <v>#REF!</v>
      </c>
      <c r="AW361" s="47" t="e">
        <f t="shared" si="171"/>
        <v>#REF!</v>
      </c>
      <c r="AX361" s="50" t="e">
        <f>VLOOKUP(Audit!#REF!,$V$3:$AE$12,7,FALSE)&amp; IF(Audit!#REF!=10,Audit!#REF!,"")</f>
        <v>#REF!</v>
      </c>
      <c r="AY361" s="50" t="e">
        <f>VLOOKUP(Audit!#REF!,$V$13:$AE$22,7,FALSE) &amp; IF(Audit!#REF!=10,Audit!#REF!,"")</f>
        <v>#REF!</v>
      </c>
      <c r="AZ361" s="47" t="e">
        <f t="shared" si="172"/>
        <v>#REF!</v>
      </c>
      <c r="BA361" s="50" t="e">
        <f>VLOOKUP(Audit!#REF!,$V$3:$AE$12,8,FALSE)&amp; Audit!#REF! &amp; IF(Audit!#REF!=10,Audit!#REF!,"")</f>
        <v>#REF!</v>
      </c>
      <c r="BB361" s="50" t="e">
        <f>VLOOKUP(Audit!#REF!,$V$13:$AE$22,8,FALSE) &amp; IF(Audit!#REF!=10,Audit!#REF!,"")</f>
        <v>#REF!</v>
      </c>
      <c r="BC361" s="47" t="e">
        <f t="shared" si="173"/>
        <v>#REF!</v>
      </c>
      <c r="BD361" s="50" t="e">
        <f>VLOOKUP(Audit!#REF!,$V$3:$AE$12,9,FALSE)&amp; IF(Audit!#REF!=10,Audit!#REF!,"")</f>
        <v>#REF!</v>
      </c>
      <c r="BE361" s="50" t="e">
        <f>VLOOKUP(Audit!#REF!,$V$13:$AE$22,9,FALSE) &amp; IF(Audit!#REF!=10,Audit!#REF!,"") &amp; IF(Audit!#REF!&lt;&gt;1,U361,"")</f>
        <v>#REF!</v>
      </c>
      <c r="BF361" s="47" t="e">
        <f t="shared" si="174"/>
        <v>#REF!</v>
      </c>
      <c r="BG361" s="50" t="e">
        <f>VLOOKUP(Audit!#REF!,$V$3:$AE$12,10,FALSE) &amp; Audit!#REF! &amp; IF(Audit!#REF!=10,Audit!#REF!,"")</f>
        <v>#REF!</v>
      </c>
      <c r="BH361" s="50" t="e">
        <f>VLOOKUP(Audit!#REF!,$V$13:$AE$22,10,FALSE) &amp; IF(Audit!#REF!=10,Audit!#REF!,"") &amp; IF(Audit!#REF!&lt;&gt;1,U361,"")</f>
        <v>#REF!</v>
      </c>
      <c r="BI361" s="47" t="e">
        <f t="shared" si="175"/>
        <v>#REF!</v>
      </c>
      <c r="BJ361" s="48" t="str">
        <f t="shared" si="176"/>
        <v/>
      </c>
      <c r="BK361" s="48" t="str">
        <f t="shared" si="177"/>
        <v/>
      </c>
      <c r="BL361" s="48" t="str">
        <f t="shared" si="178"/>
        <v/>
      </c>
      <c r="BM361" s="48" t="str">
        <f t="shared" si="179"/>
        <v/>
      </c>
      <c r="BN361" s="48" t="str">
        <f t="shared" si="180"/>
        <v/>
      </c>
      <c r="BO361" s="48" t="str">
        <f t="shared" si="181"/>
        <v/>
      </c>
      <c r="BP361" s="48" t="str">
        <f t="shared" si="182"/>
        <v/>
      </c>
      <c r="BQ361" s="48" t="str">
        <f t="shared" si="183"/>
        <v/>
      </c>
      <c r="BR361" s="48" t="str">
        <f t="shared" si="184"/>
        <v/>
      </c>
      <c r="BS361" s="48" t="str">
        <f t="shared" si="185"/>
        <v/>
      </c>
      <c r="BT361" s="48" t="str">
        <f t="shared" si="186"/>
        <v/>
      </c>
      <c r="BU361" s="48" t="str">
        <f t="shared" si="187"/>
        <v/>
      </c>
    </row>
    <row r="362" spans="1:73">
      <c r="A362" s="10" t="e">
        <f>Audit!#REF!</f>
        <v>#REF!</v>
      </c>
      <c r="B362" s="10" t="e">
        <f t="shared" si="188"/>
        <v>#REF!</v>
      </c>
      <c r="C362" s="17" t="e">
        <f>VLOOKUP(Audit!#REF!,$V$3:$AE$12,2,FALSE) &amp; VLOOKUP(Audit!#REF!,$V$13:$AE$22,2,FALSE)&amp; IF(Audit!#REF!=10,Audit!#REF!&amp;Audit!#REF!,"")</f>
        <v>#REF!</v>
      </c>
      <c r="D362" s="17" t="e">
        <f>VLOOKUP(Audit!#REF!,$V$3:$AE$12,3,FALSE) &amp; VLOOKUP(Audit!#REF!,$V$13:$AE$22,3,FALSE) &amp;IF(Audit!#REF!=10,Audit!#REF!&amp;Audit!#REF!,"")</f>
        <v>#REF!</v>
      </c>
      <c r="E362" s="17" t="e">
        <f>VLOOKUP(Audit!#REF!,$V$3:$AE$12,4,FALSE)&amp; Audit!#REF! &amp; VLOOKUP(Audit!#REF!,$V$13:$AE$22,4,FALSE)&amp; IF(Audit!#REF!=10,Audit!#REF!&amp;Audit!#REF!,"")</f>
        <v>#REF!</v>
      </c>
      <c r="F362" s="17" t="e">
        <f>VLOOKUP(Audit!#REF!,$V$3:$AE$12,5,FALSE) &amp; VLOOKUP(Audit!#REF!,$V$13:$AE$22,5,FALSE)&amp; IF(Audit!#REF!=10,Audit!#REF!&amp;Audit!#REF!,"")</f>
        <v>#REF!</v>
      </c>
      <c r="G362" s="17" t="e">
        <f>VLOOKUP(Audit!#REF!,$V$3:$AE$12,6,FALSE) &amp; VLOOKUP(Audit!#REF!,$V$13:$AE$22,6,FALSE)&amp; IF(Audit!#REF!=10,Audit!#REF!&amp;Audit!#REF!,"")</f>
        <v>#REF!</v>
      </c>
      <c r="H362" s="17" t="e">
        <f>VLOOKUP(Audit!#REF!,$V$3:$AE$12,7,FALSE) &amp; VLOOKUP(Audit!#REF!,$V$13:$AE$22,7,FALSE)&amp;IF(Audit!#REF!=10,Audit!#REF!&amp;Audit!#REF!,"")</f>
        <v>#REF!</v>
      </c>
      <c r="I362" s="17" t="e">
        <f>VLOOKUP(Audit!#REF!,$V$3:$AE$12,8,FALSE) &amp; Audit!#REF! &amp; VLOOKUP(Audit!#REF!,$V$13:$AE$22,8,FALSE)&amp;IF(Audit!#REF!=10,Audit!#REF!&amp;Audit!#REF!,"")</f>
        <v>#REF!</v>
      </c>
      <c r="J362" s="17" t="e">
        <f>VLOOKUP(Audit!#REF!,$V$3:$AE$12,9,FALSE) &amp; VLOOKUP(Audit!#REF!,$V$13:$AE$22,9,FALSE) &amp; IF(Audit!#REF!=10,Audit!#REF!&amp;Audit!#REF!,"") &amp; IF(Audit!#REF!&lt;&gt;1,U362,"")</f>
        <v>#REF!</v>
      </c>
      <c r="K362" s="17" t="e">
        <f>VLOOKUP(Audit!#REF!,$V$3:$AE$12,10,FALSE) &amp; Audit!#REF! &amp; VLOOKUP(Audit!#REF!,$V$13:$AE$22,10,FALSE) &amp; IF(Audit!#REF!=10,Audit!#REF!&amp;Audit!#REF!,"") &amp; IF(Audit!#REF!&lt;&gt;1,U362,"")</f>
        <v>#REF!</v>
      </c>
      <c r="L362" s="10" t="e">
        <f>Audit!#REF!</f>
        <v>#REF!</v>
      </c>
      <c r="M362" s="10" t="e">
        <f t="shared" si="159"/>
        <v>#REF!</v>
      </c>
      <c r="N362" s="10" t="e">
        <f t="shared" si="160"/>
        <v>#REF!</v>
      </c>
      <c r="O362" s="10" t="e">
        <f t="shared" si="161"/>
        <v>#REF!</v>
      </c>
      <c r="P362" s="10" t="e">
        <f t="shared" si="162"/>
        <v>#REF!</v>
      </c>
      <c r="Q362" s="10" t="e">
        <f t="shared" si="163"/>
        <v>#REF!</v>
      </c>
      <c r="R362" s="10" t="e">
        <f t="shared" si="164"/>
        <v>#REF!</v>
      </c>
      <c r="S362" s="10" t="e">
        <f t="shared" si="165"/>
        <v>#REF!</v>
      </c>
      <c r="T362" s="10" t="e">
        <f t="shared" si="166"/>
        <v>#REF!</v>
      </c>
      <c r="U362" s="17" t="e">
        <f>IF(Audit!#REF!="","",VLOOKUP(Audit!#REF!,$W$26:$X$35,2,FALSE)) &amp; Audit!#REF! &amp; IF(Audit!#REF!="","",IF(Audit!#REF!&lt;=1.4,VLOOKUP(Audit!#REF!,$W$38:X407,2,FALSE),VLOOKUP(Audit!#REF!,$W$51:$X$61,2,FALSE))) &amp; IF(Audit!#REF!="","",VLOOKUP(Audit!#REF!,$Y$26:$Z$35,2,FALSE) &amp; Audit!#REF! &amp; IF(Audit!#REF!="","",IF(Audit!#REF!&lt;=1.4,VLOOKUP(Audit!#REF!,$Y$38:$Z$48,2,FALSE),VLOOKUP(Audit!#REF!,$Y$51:$Z$61,2,FALSE))))</f>
        <v>#REF!</v>
      </c>
      <c r="V362" s="21"/>
      <c r="AH362" s="49" t="e">
        <f>Audit!#REF!</f>
        <v>#REF!</v>
      </c>
      <c r="AI362" s="50" t="e">
        <f>VLOOKUP(Audit!#REF!,$V$3:$AE$12,2,FALSE)&amp; IF(Audit!#REF!=10,Audit!#REF!,"")</f>
        <v>#REF!</v>
      </c>
      <c r="AJ362" s="50" t="e">
        <f>VLOOKUP(Audit!#REF!,$V$13:$AE$22,2,FALSE)&amp; IF(Audit!#REF!=10,Audit!#REF!,"")</f>
        <v>#REF!</v>
      </c>
      <c r="AK362" s="47" t="e">
        <f t="shared" si="167"/>
        <v>#REF!</v>
      </c>
      <c r="AL362" s="50" t="e">
        <f>VLOOKUP(Audit!#REF!,$V$3:$AE$12,3,FALSE)&amp; IF(Audit!#REF!=10,Audit!#REF!,"")</f>
        <v>#REF!</v>
      </c>
      <c r="AM362" s="50" t="e">
        <f>VLOOKUP(Audit!#REF!,$V$13:$AE$22,3,FALSE)&amp; IF(Audit!#REF!=10,Audit!#REF!,"")</f>
        <v>#REF!</v>
      </c>
      <c r="AN362" s="47" t="e">
        <f t="shared" si="168"/>
        <v>#REF!</v>
      </c>
      <c r="AO362" s="50" t="e">
        <f>VLOOKUP(Audit!#REF!,$V$3:$AE$12,4,FALSE) &amp;  Audit!#REF! &amp; IF(Audit!#REF!=10,Audit!#REF!,"")</f>
        <v>#REF!</v>
      </c>
      <c r="AP362" s="50" t="e">
        <f>VLOOKUP(Audit!#REF!,$V$13:$AE$22,4,FALSE)&amp; IF(Audit!#REF!=10,Audit!#REF!,"")</f>
        <v>#REF!</v>
      </c>
      <c r="AQ362" s="47" t="e">
        <f t="shared" si="169"/>
        <v>#REF!</v>
      </c>
      <c r="AR362" s="50" t="e">
        <f>VLOOKUP(Audit!#REF!,$V$3:$AE$12,5,FALSE)&amp; IF(Audit!#REF!=10,Audit!#REF!,"")</f>
        <v>#REF!</v>
      </c>
      <c r="AS362" s="50" t="e">
        <f>VLOOKUP(Audit!#REF!,$V$13:$AE$22,5,FALSE)&amp; IF(Audit!#REF!=10,Audit!#REF!,"")</f>
        <v>#REF!</v>
      </c>
      <c r="AT362" s="47" t="e">
        <f t="shared" si="170"/>
        <v>#REF!</v>
      </c>
      <c r="AU362" s="50" t="e">
        <f>VLOOKUP(Audit!#REF!,$V$3:$AE$12,6,FALSE)&amp; IF(Audit!#REF!=10,Audit!#REF!,"")</f>
        <v>#REF!</v>
      </c>
      <c r="AV362" s="50" t="e">
        <f>VLOOKUP(Audit!#REF!,$V$13:$AE$22,6,FALSE)&amp; IF(Audit!#REF!=10,Audit!#REF!,"")</f>
        <v>#REF!</v>
      </c>
      <c r="AW362" s="47" t="e">
        <f t="shared" si="171"/>
        <v>#REF!</v>
      </c>
      <c r="AX362" s="50" t="e">
        <f>VLOOKUP(Audit!#REF!,$V$3:$AE$12,7,FALSE)&amp; IF(Audit!#REF!=10,Audit!#REF!,"")</f>
        <v>#REF!</v>
      </c>
      <c r="AY362" s="50" t="e">
        <f>VLOOKUP(Audit!#REF!,$V$13:$AE$22,7,FALSE) &amp; IF(Audit!#REF!=10,Audit!#REF!,"")</f>
        <v>#REF!</v>
      </c>
      <c r="AZ362" s="47" t="e">
        <f t="shared" si="172"/>
        <v>#REF!</v>
      </c>
      <c r="BA362" s="50" t="e">
        <f>VLOOKUP(Audit!#REF!,$V$3:$AE$12,8,FALSE)&amp; Audit!#REF! &amp; IF(Audit!#REF!=10,Audit!#REF!,"")</f>
        <v>#REF!</v>
      </c>
      <c r="BB362" s="50" t="e">
        <f>VLOOKUP(Audit!#REF!,$V$13:$AE$22,8,FALSE) &amp; IF(Audit!#REF!=10,Audit!#REF!,"")</f>
        <v>#REF!</v>
      </c>
      <c r="BC362" s="47" t="e">
        <f t="shared" si="173"/>
        <v>#REF!</v>
      </c>
      <c r="BD362" s="50" t="e">
        <f>VLOOKUP(Audit!#REF!,$V$3:$AE$12,9,FALSE)&amp; IF(Audit!#REF!=10,Audit!#REF!,"")</f>
        <v>#REF!</v>
      </c>
      <c r="BE362" s="50" t="e">
        <f>VLOOKUP(Audit!#REF!,$V$13:$AE$22,9,FALSE) &amp; IF(Audit!#REF!=10,Audit!#REF!,"") &amp; IF(Audit!#REF!&lt;&gt;1,U362,"")</f>
        <v>#REF!</v>
      </c>
      <c r="BF362" s="47" t="e">
        <f t="shared" si="174"/>
        <v>#REF!</v>
      </c>
      <c r="BG362" s="50" t="e">
        <f>VLOOKUP(Audit!#REF!,$V$3:$AE$12,10,FALSE) &amp; Audit!#REF! &amp; IF(Audit!#REF!=10,Audit!#REF!,"")</f>
        <v>#REF!</v>
      </c>
      <c r="BH362" s="50" t="e">
        <f>VLOOKUP(Audit!#REF!,$V$13:$AE$22,10,FALSE) &amp; IF(Audit!#REF!=10,Audit!#REF!,"") &amp; IF(Audit!#REF!&lt;&gt;1,U362,"")</f>
        <v>#REF!</v>
      </c>
      <c r="BI362" s="47" t="e">
        <f t="shared" si="175"/>
        <v>#REF!</v>
      </c>
      <c r="BJ362" s="48" t="str">
        <f t="shared" si="176"/>
        <v/>
      </c>
      <c r="BK362" s="48" t="str">
        <f t="shared" si="177"/>
        <v/>
      </c>
      <c r="BL362" s="48" t="str">
        <f t="shared" si="178"/>
        <v/>
      </c>
      <c r="BM362" s="48" t="str">
        <f t="shared" si="179"/>
        <v/>
      </c>
      <c r="BN362" s="48" t="str">
        <f t="shared" si="180"/>
        <v/>
      </c>
      <c r="BO362" s="48" t="str">
        <f t="shared" si="181"/>
        <v/>
      </c>
      <c r="BP362" s="48" t="str">
        <f t="shared" si="182"/>
        <v/>
      </c>
      <c r="BQ362" s="48" t="str">
        <f t="shared" si="183"/>
        <v/>
      </c>
      <c r="BR362" s="48" t="str">
        <f t="shared" si="184"/>
        <v/>
      </c>
      <c r="BS362" s="48" t="str">
        <f t="shared" si="185"/>
        <v/>
      </c>
      <c r="BT362" s="48" t="str">
        <f t="shared" si="186"/>
        <v/>
      </c>
      <c r="BU362" s="48" t="str">
        <f t="shared" si="187"/>
        <v/>
      </c>
    </row>
    <row r="363" spans="1:73">
      <c r="A363" s="10" t="e">
        <f>Audit!#REF!</f>
        <v>#REF!</v>
      </c>
      <c r="B363" s="10" t="e">
        <f t="shared" si="188"/>
        <v>#REF!</v>
      </c>
      <c r="C363" s="17" t="e">
        <f>VLOOKUP(Audit!#REF!,$V$3:$AE$12,2,FALSE) &amp; VLOOKUP(Audit!#REF!,$V$13:$AE$22,2,FALSE)&amp; IF(Audit!#REF!=10,Audit!#REF!&amp;Audit!#REF!,"")</f>
        <v>#REF!</v>
      </c>
      <c r="D363" s="17" t="e">
        <f>VLOOKUP(Audit!#REF!,$V$3:$AE$12,3,FALSE) &amp; VLOOKUP(Audit!#REF!,$V$13:$AE$22,3,FALSE) &amp;IF(Audit!#REF!=10,Audit!#REF!&amp;Audit!#REF!,"")</f>
        <v>#REF!</v>
      </c>
      <c r="E363" s="17" t="e">
        <f>VLOOKUP(Audit!#REF!,$V$3:$AE$12,4,FALSE)&amp; Audit!#REF! &amp; VLOOKUP(Audit!#REF!,$V$13:$AE$22,4,FALSE)&amp; IF(Audit!#REF!=10,Audit!#REF!&amp;Audit!#REF!,"")</f>
        <v>#REF!</v>
      </c>
      <c r="F363" s="17" t="e">
        <f>VLOOKUP(Audit!#REF!,$V$3:$AE$12,5,FALSE) &amp; VLOOKUP(Audit!#REF!,$V$13:$AE$22,5,FALSE)&amp; IF(Audit!#REF!=10,Audit!#REF!&amp;Audit!#REF!,"")</f>
        <v>#REF!</v>
      </c>
      <c r="G363" s="17" t="e">
        <f>VLOOKUP(Audit!#REF!,$V$3:$AE$12,6,FALSE) &amp; VLOOKUP(Audit!#REF!,$V$13:$AE$22,6,FALSE)&amp; IF(Audit!#REF!=10,Audit!#REF!&amp;Audit!#REF!,"")</f>
        <v>#REF!</v>
      </c>
      <c r="H363" s="17" t="e">
        <f>VLOOKUP(Audit!#REF!,$V$3:$AE$12,7,FALSE) &amp; VLOOKUP(Audit!#REF!,$V$13:$AE$22,7,FALSE)&amp;IF(Audit!#REF!=10,Audit!#REF!&amp;Audit!#REF!,"")</f>
        <v>#REF!</v>
      </c>
      <c r="I363" s="17" t="e">
        <f>VLOOKUP(Audit!#REF!,$V$3:$AE$12,8,FALSE) &amp; Audit!#REF! &amp; VLOOKUP(Audit!#REF!,$V$13:$AE$22,8,FALSE)&amp;IF(Audit!#REF!=10,Audit!#REF!&amp;Audit!#REF!,"")</f>
        <v>#REF!</v>
      </c>
      <c r="J363" s="17" t="e">
        <f>VLOOKUP(Audit!#REF!,$V$3:$AE$12,9,FALSE) &amp; VLOOKUP(Audit!#REF!,$V$13:$AE$22,9,FALSE) &amp; IF(Audit!#REF!=10,Audit!#REF!&amp;Audit!#REF!,"") &amp; IF(Audit!#REF!&lt;&gt;1,U363,"")</f>
        <v>#REF!</v>
      </c>
      <c r="K363" s="17" t="e">
        <f>VLOOKUP(Audit!#REF!,$V$3:$AE$12,10,FALSE) &amp; Audit!#REF! &amp; VLOOKUP(Audit!#REF!,$V$13:$AE$22,10,FALSE) &amp; IF(Audit!#REF!=10,Audit!#REF!&amp;Audit!#REF!,"") &amp; IF(Audit!#REF!&lt;&gt;1,U363,"")</f>
        <v>#REF!</v>
      </c>
      <c r="L363" s="10" t="e">
        <f>Audit!#REF!</f>
        <v>#REF!</v>
      </c>
      <c r="M363" s="10" t="e">
        <f t="shared" si="159"/>
        <v>#REF!</v>
      </c>
      <c r="N363" s="10" t="e">
        <f t="shared" si="160"/>
        <v>#REF!</v>
      </c>
      <c r="O363" s="10" t="e">
        <f t="shared" si="161"/>
        <v>#REF!</v>
      </c>
      <c r="P363" s="10" t="e">
        <f t="shared" si="162"/>
        <v>#REF!</v>
      </c>
      <c r="Q363" s="10" t="e">
        <f t="shared" si="163"/>
        <v>#REF!</v>
      </c>
      <c r="R363" s="10" t="e">
        <f t="shared" si="164"/>
        <v>#REF!</v>
      </c>
      <c r="S363" s="10" t="e">
        <f t="shared" si="165"/>
        <v>#REF!</v>
      </c>
      <c r="T363" s="10" t="e">
        <f t="shared" si="166"/>
        <v>#REF!</v>
      </c>
      <c r="U363" s="17" t="e">
        <f>IF(Audit!#REF!="","",VLOOKUP(Audit!#REF!,$W$26:$X$35,2,FALSE)) &amp; Audit!#REF! &amp; IF(Audit!#REF!="","",IF(Audit!#REF!&lt;=1.4,VLOOKUP(Audit!#REF!,$W$38:X408,2,FALSE),VLOOKUP(Audit!#REF!,$W$51:$X$61,2,FALSE))) &amp; IF(Audit!#REF!="","",VLOOKUP(Audit!#REF!,$Y$26:$Z$35,2,FALSE) &amp; Audit!#REF! &amp; IF(Audit!#REF!="","",IF(Audit!#REF!&lt;=1.4,VLOOKUP(Audit!#REF!,$Y$38:$Z$48,2,FALSE),VLOOKUP(Audit!#REF!,$Y$51:$Z$61,2,FALSE))))</f>
        <v>#REF!</v>
      </c>
      <c r="V363" s="21"/>
      <c r="AH363" s="49" t="e">
        <f>Audit!#REF!</f>
        <v>#REF!</v>
      </c>
      <c r="AI363" s="50" t="e">
        <f>VLOOKUP(Audit!#REF!,$V$3:$AE$12,2,FALSE)&amp; IF(Audit!#REF!=10,Audit!#REF!,"")</f>
        <v>#REF!</v>
      </c>
      <c r="AJ363" s="50" t="e">
        <f>VLOOKUP(Audit!#REF!,$V$13:$AE$22,2,FALSE)&amp; IF(Audit!#REF!=10,Audit!#REF!,"")</f>
        <v>#REF!</v>
      </c>
      <c r="AK363" s="47" t="e">
        <f t="shared" si="167"/>
        <v>#REF!</v>
      </c>
      <c r="AL363" s="50" t="e">
        <f>VLOOKUP(Audit!#REF!,$V$3:$AE$12,3,FALSE)&amp; IF(Audit!#REF!=10,Audit!#REF!,"")</f>
        <v>#REF!</v>
      </c>
      <c r="AM363" s="50" t="e">
        <f>VLOOKUP(Audit!#REF!,$V$13:$AE$22,3,FALSE)&amp; IF(Audit!#REF!=10,Audit!#REF!,"")</f>
        <v>#REF!</v>
      </c>
      <c r="AN363" s="47" t="e">
        <f t="shared" si="168"/>
        <v>#REF!</v>
      </c>
      <c r="AO363" s="50" t="e">
        <f>VLOOKUP(Audit!#REF!,$V$3:$AE$12,4,FALSE) &amp;  Audit!#REF! &amp; IF(Audit!#REF!=10,Audit!#REF!,"")</f>
        <v>#REF!</v>
      </c>
      <c r="AP363" s="50" t="e">
        <f>VLOOKUP(Audit!#REF!,$V$13:$AE$22,4,FALSE)&amp; IF(Audit!#REF!=10,Audit!#REF!,"")</f>
        <v>#REF!</v>
      </c>
      <c r="AQ363" s="47" t="e">
        <f t="shared" si="169"/>
        <v>#REF!</v>
      </c>
      <c r="AR363" s="50" t="e">
        <f>VLOOKUP(Audit!#REF!,$V$3:$AE$12,5,FALSE)&amp; IF(Audit!#REF!=10,Audit!#REF!,"")</f>
        <v>#REF!</v>
      </c>
      <c r="AS363" s="50" t="e">
        <f>VLOOKUP(Audit!#REF!,$V$13:$AE$22,5,FALSE)&amp; IF(Audit!#REF!=10,Audit!#REF!,"")</f>
        <v>#REF!</v>
      </c>
      <c r="AT363" s="47" t="e">
        <f t="shared" si="170"/>
        <v>#REF!</v>
      </c>
      <c r="AU363" s="50" t="e">
        <f>VLOOKUP(Audit!#REF!,$V$3:$AE$12,6,FALSE)&amp; IF(Audit!#REF!=10,Audit!#REF!,"")</f>
        <v>#REF!</v>
      </c>
      <c r="AV363" s="50" t="e">
        <f>VLOOKUP(Audit!#REF!,$V$13:$AE$22,6,FALSE)&amp; IF(Audit!#REF!=10,Audit!#REF!,"")</f>
        <v>#REF!</v>
      </c>
      <c r="AW363" s="47" t="e">
        <f t="shared" si="171"/>
        <v>#REF!</v>
      </c>
      <c r="AX363" s="50" t="e">
        <f>VLOOKUP(Audit!#REF!,$V$3:$AE$12,7,FALSE)&amp; IF(Audit!#REF!=10,Audit!#REF!,"")</f>
        <v>#REF!</v>
      </c>
      <c r="AY363" s="50" t="e">
        <f>VLOOKUP(Audit!#REF!,$V$13:$AE$22,7,FALSE) &amp; IF(Audit!#REF!=10,Audit!#REF!,"")</f>
        <v>#REF!</v>
      </c>
      <c r="AZ363" s="47" t="e">
        <f t="shared" si="172"/>
        <v>#REF!</v>
      </c>
      <c r="BA363" s="50" t="e">
        <f>VLOOKUP(Audit!#REF!,$V$3:$AE$12,8,FALSE)&amp; Audit!#REF! &amp; IF(Audit!#REF!=10,Audit!#REF!,"")</f>
        <v>#REF!</v>
      </c>
      <c r="BB363" s="50" t="e">
        <f>VLOOKUP(Audit!#REF!,$V$13:$AE$22,8,FALSE) &amp; IF(Audit!#REF!=10,Audit!#REF!,"")</f>
        <v>#REF!</v>
      </c>
      <c r="BC363" s="47" t="e">
        <f t="shared" si="173"/>
        <v>#REF!</v>
      </c>
      <c r="BD363" s="50" t="e">
        <f>VLOOKUP(Audit!#REF!,$V$3:$AE$12,9,FALSE)&amp; IF(Audit!#REF!=10,Audit!#REF!,"")</f>
        <v>#REF!</v>
      </c>
      <c r="BE363" s="50" t="e">
        <f>VLOOKUP(Audit!#REF!,$V$13:$AE$22,9,FALSE) &amp; IF(Audit!#REF!=10,Audit!#REF!,"") &amp; IF(Audit!#REF!&lt;&gt;1,U363,"")</f>
        <v>#REF!</v>
      </c>
      <c r="BF363" s="47" t="e">
        <f t="shared" si="174"/>
        <v>#REF!</v>
      </c>
      <c r="BG363" s="50" t="e">
        <f>VLOOKUP(Audit!#REF!,$V$3:$AE$12,10,FALSE) &amp; Audit!#REF! &amp; IF(Audit!#REF!=10,Audit!#REF!,"")</f>
        <v>#REF!</v>
      </c>
      <c r="BH363" s="50" t="e">
        <f>VLOOKUP(Audit!#REF!,$V$13:$AE$22,10,FALSE) &amp; IF(Audit!#REF!=10,Audit!#REF!,"") &amp; IF(Audit!#REF!&lt;&gt;1,U363,"")</f>
        <v>#REF!</v>
      </c>
      <c r="BI363" s="47" t="e">
        <f t="shared" si="175"/>
        <v>#REF!</v>
      </c>
      <c r="BJ363" s="48" t="str">
        <f t="shared" si="176"/>
        <v/>
      </c>
      <c r="BK363" s="48" t="str">
        <f t="shared" si="177"/>
        <v/>
      </c>
      <c r="BL363" s="48" t="str">
        <f t="shared" si="178"/>
        <v/>
      </c>
      <c r="BM363" s="48" t="str">
        <f t="shared" si="179"/>
        <v/>
      </c>
      <c r="BN363" s="48" t="str">
        <f t="shared" si="180"/>
        <v/>
      </c>
      <c r="BO363" s="48" t="str">
        <f t="shared" si="181"/>
        <v/>
      </c>
      <c r="BP363" s="48" t="str">
        <f t="shared" si="182"/>
        <v/>
      </c>
      <c r="BQ363" s="48" t="str">
        <f t="shared" si="183"/>
        <v/>
      </c>
      <c r="BR363" s="48" t="str">
        <f t="shared" si="184"/>
        <v/>
      </c>
      <c r="BS363" s="48" t="str">
        <f t="shared" si="185"/>
        <v/>
      </c>
      <c r="BT363" s="48" t="str">
        <f t="shared" si="186"/>
        <v/>
      </c>
      <c r="BU363" s="48" t="str">
        <f t="shared" si="187"/>
        <v/>
      </c>
    </row>
    <row r="364" spans="1:73">
      <c r="A364" s="10" t="e">
        <f>Audit!#REF!</f>
        <v>#REF!</v>
      </c>
      <c r="B364" s="10" t="e">
        <f t="shared" si="188"/>
        <v>#REF!</v>
      </c>
      <c r="C364" s="17" t="e">
        <f>VLOOKUP(Audit!#REF!,$V$3:$AE$12,2,FALSE) &amp; VLOOKUP(Audit!#REF!,$V$13:$AE$22,2,FALSE)&amp; IF(Audit!#REF!=10,Audit!#REF!&amp;Audit!#REF!,"")</f>
        <v>#REF!</v>
      </c>
      <c r="D364" s="17" t="e">
        <f>VLOOKUP(Audit!#REF!,$V$3:$AE$12,3,FALSE) &amp; VLOOKUP(Audit!#REF!,$V$13:$AE$22,3,FALSE) &amp;IF(Audit!#REF!=10,Audit!#REF!&amp;Audit!#REF!,"")</f>
        <v>#REF!</v>
      </c>
      <c r="E364" s="17" t="e">
        <f>VLOOKUP(Audit!#REF!,$V$3:$AE$12,4,FALSE)&amp; Audit!#REF! &amp; VLOOKUP(Audit!#REF!,$V$13:$AE$22,4,FALSE)&amp; IF(Audit!#REF!=10,Audit!#REF!&amp;Audit!#REF!,"")</f>
        <v>#REF!</v>
      </c>
      <c r="F364" s="17" t="e">
        <f>VLOOKUP(Audit!#REF!,$V$3:$AE$12,5,FALSE) &amp; VLOOKUP(Audit!#REF!,$V$13:$AE$22,5,FALSE)&amp; IF(Audit!#REF!=10,Audit!#REF!&amp;Audit!#REF!,"")</f>
        <v>#REF!</v>
      </c>
      <c r="G364" s="17" t="e">
        <f>VLOOKUP(Audit!#REF!,$V$3:$AE$12,6,FALSE) &amp; VLOOKUP(Audit!#REF!,$V$13:$AE$22,6,FALSE)&amp; IF(Audit!#REF!=10,Audit!#REF!&amp;Audit!#REF!,"")</f>
        <v>#REF!</v>
      </c>
      <c r="H364" s="17" t="e">
        <f>VLOOKUP(Audit!#REF!,$V$3:$AE$12,7,FALSE) &amp; VLOOKUP(Audit!#REF!,$V$13:$AE$22,7,FALSE)&amp;IF(Audit!#REF!=10,Audit!#REF!&amp;Audit!#REF!,"")</f>
        <v>#REF!</v>
      </c>
      <c r="I364" s="17" t="e">
        <f>VLOOKUP(Audit!#REF!,$V$3:$AE$12,8,FALSE) &amp; Audit!#REF! &amp; VLOOKUP(Audit!#REF!,$V$13:$AE$22,8,FALSE)&amp;IF(Audit!#REF!=10,Audit!#REF!&amp;Audit!#REF!,"")</f>
        <v>#REF!</v>
      </c>
      <c r="J364" s="17" t="e">
        <f>VLOOKUP(Audit!#REF!,$V$3:$AE$12,9,FALSE) &amp; VLOOKUP(Audit!#REF!,$V$13:$AE$22,9,FALSE) &amp; IF(Audit!#REF!=10,Audit!#REF!&amp;Audit!#REF!,"") &amp; IF(Audit!#REF!&lt;&gt;1,U364,"")</f>
        <v>#REF!</v>
      </c>
      <c r="K364" s="17" t="e">
        <f>VLOOKUP(Audit!#REF!,$V$3:$AE$12,10,FALSE) &amp; Audit!#REF! &amp; VLOOKUP(Audit!#REF!,$V$13:$AE$22,10,FALSE) &amp; IF(Audit!#REF!=10,Audit!#REF!&amp;Audit!#REF!,"") &amp; IF(Audit!#REF!&lt;&gt;1,U364,"")</f>
        <v>#REF!</v>
      </c>
      <c r="L364" s="10" t="e">
        <f>Audit!#REF!</f>
        <v>#REF!</v>
      </c>
      <c r="M364" s="10" t="e">
        <f t="shared" si="159"/>
        <v>#REF!</v>
      </c>
      <c r="N364" s="10" t="e">
        <f t="shared" si="160"/>
        <v>#REF!</v>
      </c>
      <c r="O364" s="10" t="e">
        <f t="shared" si="161"/>
        <v>#REF!</v>
      </c>
      <c r="P364" s="10" t="e">
        <f t="shared" si="162"/>
        <v>#REF!</v>
      </c>
      <c r="Q364" s="10" t="e">
        <f t="shared" si="163"/>
        <v>#REF!</v>
      </c>
      <c r="R364" s="10" t="e">
        <f t="shared" si="164"/>
        <v>#REF!</v>
      </c>
      <c r="S364" s="10" t="e">
        <f t="shared" si="165"/>
        <v>#REF!</v>
      </c>
      <c r="T364" s="10" t="e">
        <f t="shared" si="166"/>
        <v>#REF!</v>
      </c>
      <c r="U364" s="17" t="e">
        <f>IF(Audit!#REF!="","",VLOOKUP(Audit!#REF!,$W$26:$X$35,2,FALSE)) &amp; Audit!#REF! &amp; IF(Audit!#REF!="","",IF(Audit!#REF!&lt;=1.4,VLOOKUP(Audit!#REF!,$W$38:X409,2,FALSE),VLOOKUP(Audit!#REF!,$W$51:$X$61,2,FALSE))) &amp; IF(Audit!#REF!="","",VLOOKUP(Audit!#REF!,$Y$26:$Z$35,2,FALSE) &amp; Audit!#REF! &amp; IF(Audit!#REF!="","",IF(Audit!#REF!&lt;=1.4,VLOOKUP(Audit!#REF!,$Y$38:$Z$48,2,FALSE),VLOOKUP(Audit!#REF!,$Y$51:$Z$61,2,FALSE))))</f>
        <v>#REF!</v>
      </c>
      <c r="V364" s="21"/>
      <c r="AH364" s="49" t="e">
        <f>Audit!#REF!</f>
        <v>#REF!</v>
      </c>
      <c r="AI364" s="50" t="e">
        <f>VLOOKUP(Audit!#REF!,$V$3:$AE$12,2,FALSE)&amp; IF(Audit!#REF!=10,Audit!#REF!,"")</f>
        <v>#REF!</v>
      </c>
      <c r="AJ364" s="50" t="e">
        <f>VLOOKUP(Audit!#REF!,$V$13:$AE$22,2,FALSE)&amp; IF(Audit!#REF!=10,Audit!#REF!,"")</f>
        <v>#REF!</v>
      </c>
      <c r="AK364" s="47" t="e">
        <f t="shared" si="167"/>
        <v>#REF!</v>
      </c>
      <c r="AL364" s="50" t="e">
        <f>VLOOKUP(Audit!#REF!,$V$3:$AE$12,3,FALSE)&amp; IF(Audit!#REF!=10,Audit!#REF!,"")</f>
        <v>#REF!</v>
      </c>
      <c r="AM364" s="50" t="e">
        <f>VLOOKUP(Audit!#REF!,$V$13:$AE$22,3,FALSE)&amp; IF(Audit!#REF!=10,Audit!#REF!,"")</f>
        <v>#REF!</v>
      </c>
      <c r="AN364" s="47" t="e">
        <f t="shared" si="168"/>
        <v>#REF!</v>
      </c>
      <c r="AO364" s="50" t="e">
        <f>VLOOKUP(Audit!#REF!,$V$3:$AE$12,4,FALSE) &amp;  Audit!#REF! &amp; IF(Audit!#REF!=10,Audit!#REF!,"")</f>
        <v>#REF!</v>
      </c>
      <c r="AP364" s="50" t="e">
        <f>VLOOKUP(Audit!#REF!,$V$13:$AE$22,4,FALSE)&amp; IF(Audit!#REF!=10,Audit!#REF!,"")</f>
        <v>#REF!</v>
      </c>
      <c r="AQ364" s="47" t="e">
        <f t="shared" si="169"/>
        <v>#REF!</v>
      </c>
      <c r="AR364" s="50" t="e">
        <f>VLOOKUP(Audit!#REF!,$V$3:$AE$12,5,FALSE)&amp; IF(Audit!#REF!=10,Audit!#REF!,"")</f>
        <v>#REF!</v>
      </c>
      <c r="AS364" s="50" t="e">
        <f>VLOOKUP(Audit!#REF!,$V$13:$AE$22,5,FALSE)&amp; IF(Audit!#REF!=10,Audit!#REF!,"")</f>
        <v>#REF!</v>
      </c>
      <c r="AT364" s="47" t="e">
        <f t="shared" si="170"/>
        <v>#REF!</v>
      </c>
      <c r="AU364" s="50" t="e">
        <f>VLOOKUP(Audit!#REF!,$V$3:$AE$12,6,FALSE)&amp; IF(Audit!#REF!=10,Audit!#REF!,"")</f>
        <v>#REF!</v>
      </c>
      <c r="AV364" s="50" t="e">
        <f>VLOOKUP(Audit!#REF!,$V$13:$AE$22,6,FALSE)&amp; IF(Audit!#REF!=10,Audit!#REF!,"")</f>
        <v>#REF!</v>
      </c>
      <c r="AW364" s="47" t="e">
        <f t="shared" si="171"/>
        <v>#REF!</v>
      </c>
      <c r="AX364" s="50" t="e">
        <f>VLOOKUP(Audit!#REF!,$V$3:$AE$12,7,FALSE)&amp; IF(Audit!#REF!=10,Audit!#REF!,"")</f>
        <v>#REF!</v>
      </c>
      <c r="AY364" s="50" t="e">
        <f>VLOOKUP(Audit!#REF!,$V$13:$AE$22,7,FALSE) &amp; IF(Audit!#REF!=10,Audit!#REF!,"")</f>
        <v>#REF!</v>
      </c>
      <c r="AZ364" s="47" t="e">
        <f t="shared" si="172"/>
        <v>#REF!</v>
      </c>
      <c r="BA364" s="50" t="e">
        <f>VLOOKUP(Audit!#REF!,$V$3:$AE$12,8,FALSE)&amp; Audit!#REF! &amp; IF(Audit!#REF!=10,Audit!#REF!,"")</f>
        <v>#REF!</v>
      </c>
      <c r="BB364" s="50" t="e">
        <f>VLOOKUP(Audit!#REF!,$V$13:$AE$22,8,FALSE) &amp; IF(Audit!#REF!=10,Audit!#REF!,"")</f>
        <v>#REF!</v>
      </c>
      <c r="BC364" s="47" t="e">
        <f t="shared" si="173"/>
        <v>#REF!</v>
      </c>
      <c r="BD364" s="50" t="e">
        <f>VLOOKUP(Audit!#REF!,$V$3:$AE$12,9,FALSE)&amp; IF(Audit!#REF!=10,Audit!#REF!,"")</f>
        <v>#REF!</v>
      </c>
      <c r="BE364" s="50" t="e">
        <f>VLOOKUP(Audit!#REF!,$V$13:$AE$22,9,FALSE) &amp; IF(Audit!#REF!=10,Audit!#REF!,"") &amp; IF(Audit!#REF!&lt;&gt;1,U364,"")</f>
        <v>#REF!</v>
      </c>
      <c r="BF364" s="47" t="e">
        <f t="shared" si="174"/>
        <v>#REF!</v>
      </c>
      <c r="BG364" s="50" t="e">
        <f>VLOOKUP(Audit!#REF!,$V$3:$AE$12,10,FALSE) &amp; Audit!#REF! &amp; IF(Audit!#REF!=10,Audit!#REF!,"")</f>
        <v>#REF!</v>
      </c>
      <c r="BH364" s="50" t="e">
        <f>VLOOKUP(Audit!#REF!,$V$13:$AE$22,10,FALSE) &amp; IF(Audit!#REF!=10,Audit!#REF!,"") &amp; IF(Audit!#REF!&lt;&gt;1,U364,"")</f>
        <v>#REF!</v>
      </c>
      <c r="BI364" s="47" t="e">
        <f t="shared" si="175"/>
        <v>#REF!</v>
      </c>
      <c r="BJ364" s="48" t="str">
        <f t="shared" si="176"/>
        <v/>
      </c>
      <c r="BK364" s="48" t="str">
        <f t="shared" si="177"/>
        <v/>
      </c>
      <c r="BL364" s="48" t="str">
        <f t="shared" si="178"/>
        <v/>
      </c>
      <c r="BM364" s="48" t="str">
        <f t="shared" si="179"/>
        <v/>
      </c>
      <c r="BN364" s="48" t="str">
        <f t="shared" si="180"/>
        <v/>
      </c>
      <c r="BO364" s="48" t="str">
        <f t="shared" si="181"/>
        <v/>
      </c>
      <c r="BP364" s="48" t="str">
        <f t="shared" si="182"/>
        <v/>
      </c>
      <c r="BQ364" s="48" t="str">
        <f t="shared" si="183"/>
        <v/>
      </c>
      <c r="BR364" s="48" t="str">
        <f t="shared" si="184"/>
        <v/>
      </c>
      <c r="BS364" s="48" t="str">
        <f t="shared" si="185"/>
        <v/>
      </c>
      <c r="BT364" s="48" t="str">
        <f t="shared" si="186"/>
        <v/>
      </c>
      <c r="BU364" s="48" t="str">
        <f t="shared" si="187"/>
        <v/>
      </c>
    </row>
    <row r="365" spans="1:73">
      <c r="A365" s="10" t="e">
        <f>Audit!#REF!</f>
        <v>#REF!</v>
      </c>
      <c r="B365" s="10" t="e">
        <f t="shared" si="188"/>
        <v>#REF!</v>
      </c>
      <c r="C365" s="17" t="e">
        <f>VLOOKUP(Audit!#REF!,$V$3:$AE$12,2,FALSE) &amp; VLOOKUP(Audit!#REF!,$V$13:$AE$22,2,FALSE)&amp; IF(Audit!#REF!=10,Audit!#REF!&amp;Audit!#REF!,"")</f>
        <v>#REF!</v>
      </c>
      <c r="D365" s="17" t="e">
        <f>VLOOKUP(Audit!#REF!,$V$3:$AE$12,3,FALSE) &amp; VLOOKUP(Audit!#REF!,$V$13:$AE$22,3,FALSE) &amp;IF(Audit!#REF!=10,Audit!#REF!&amp;Audit!#REF!,"")</f>
        <v>#REF!</v>
      </c>
      <c r="E365" s="17" t="e">
        <f>VLOOKUP(Audit!#REF!,$V$3:$AE$12,4,FALSE)&amp; Audit!#REF! &amp; VLOOKUP(Audit!#REF!,$V$13:$AE$22,4,FALSE)&amp; IF(Audit!#REF!=10,Audit!#REF!&amp;Audit!#REF!,"")</f>
        <v>#REF!</v>
      </c>
      <c r="F365" s="17" t="e">
        <f>VLOOKUP(Audit!#REF!,$V$3:$AE$12,5,FALSE) &amp; VLOOKUP(Audit!#REF!,$V$13:$AE$22,5,FALSE)&amp; IF(Audit!#REF!=10,Audit!#REF!&amp;Audit!#REF!,"")</f>
        <v>#REF!</v>
      </c>
      <c r="G365" s="17" t="e">
        <f>VLOOKUP(Audit!#REF!,$V$3:$AE$12,6,FALSE) &amp; VLOOKUP(Audit!#REF!,$V$13:$AE$22,6,FALSE)&amp; IF(Audit!#REF!=10,Audit!#REF!&amp;Audit!#REF!,"")</f>
        <v>#REF!</v>
      </c>
      <c r="H365" s="17" t="e">
        <f>VLOOKUP(Audit!#REF!,$V$3:$AE$12,7,FALSE) &amp; VLOOKUP(Audit!#REF!,$V$13:$AE$22,7,FALSE)&amp;IF(Audit!#REF!=10,Audit!#REF!&amp;Audit!#REF!,"")</f>
        <v>#REF!</v>
      </c>
      <c r="I365" s="17" t="e">
        <f>VLOOKUP(Audit!#REF!,$V$3:$AE$12,8,FALSE) &amp; Audit!#REF! &amp; VLOOKUP(Audit!#REF!,$V$13:$AE$22,8,FALSE)&amp;IF(Audit!#REF!=10,Audit!#REF!&amp;Audit!#REF!,"")</f>
        <v>#REF!</v>
      </c>
      <c r="J365" s="17" t="e">
        <f>VLOOKUP(Audit!#REF!,$V$3:$AE$12,9,FALSE) &amp; VLOOKUP(Audit!#REF!,$V$13:$AE$22,9,FALSE) &amp; IF(Audit!#REF!=10,Audit!#REF!&amp;Audit!#REF!,"") &amp; IF(Audit!#REF!&lt;&gt;1,U365,"")</f>
        <v>#REF!</v>
      </c>
      <c r="K365" s="17" t="e">
        <f>VLOOKUP(Audit!#REF!,$V$3:$AE$12,10,FALSE) &amp; Audit!#REF! &amp; VLOOKUP(Audit!#REF!,$V$13:$AE$22,10,FALSE) &amp; IF(Audit!#REF!=10,Audit!#REF!&amp;Audit!#REF!,"") &amp; IF(Audit!#REF!&lt;&gt;1,U365,"")</f>
        <v>#REF!</v>
      </c>
      <c r="L365" s="10" t="e">
        <f>Audit!#REF!</f>
        <v>#REF!</v>
      </c>
      <c r="M365" s="10" t="e">
        <f t="shared" si="159"/>
        <v>#REF!</v>
      </c>
      <c r="N365" s="10" t="e">
        <f t="shared" si="160"/>
        <v>#REF!</v>
      </c>
      <c r="O365" s="10" t="e">
        <f t="shared" si="161"/>
        <v>#REF!</v>
      </c>
      <c r="P365" s="10" t="e">
        <f t="shared" si="162"/>
        <v>#REF!</v>
      </c>
      <c r="Q365" s="10" t="e">
        <f t="shared" si="163"/>
        <v>#REF!</v>
      </c>
      <c r="R365" s="10" t="e">
        <f t="shared" si="164"/>
        <v>#REF!</v>
      </c>
      <c r="S365" s="10" t="e">
        <f t="shared" si="165"/>
        <v>#REF!</v>
      </c>
      <c r="T365" s="10" t="e">
        <f t="shared" si="166"/>
        <v>#REF!</v>
      </c>
      <c r="U365" s="17" t="e">
        <f>IF(Audit!#REF!="","",VLOOKUP(Audit!#REF!,$W$26:$X$35,2,FALSE)) &amp; Audit!#REF! &amp; IF(Audit!#REF!="","",IF(Audit!#REF!&lt;=1.4,VLOOKUP(Audit!#REF!,$W$38:X410,2,FALSE),VLOOKUP(Audit!#REF!,$W$51:$X$61,2,FALSE))) &amp; IF(Audit!#REF!="","",VLOOKUP(Audit!#REF!,$Y$26:$Z$35,2,FALSE) &amp; Audit!#REF! &amp; IF(Audit!#REF!="","",IF(Audit!#REF!&lt;=1.4,VLOOKUP(Audit!#REF!,$Y$38:$Z$48,2,FALSE),VLOOKUP(Audit!#REF!,$Y$51:$Z$61,2,FALSE))))</f>
        <v>#REF!</v>
      </c>
      <c r="V365" s="21"/>
      <c r="AH365" s="49" t="e">
        <f>Audit!#REF!</f>
        <v>#REF!</v>
      </c>
      <c r="AI365" s="50" t="e">
        <f>VLOOKUP(Audit!#REF!,$V$3:$AE$12,2,FALSE)&amp; IF(Audit!#REF!=10,Audit!#REF!,"")</f>
        <v>#REF!</v>
      </c>
      <c r="AJ365" s="50" t="e">
        <f>VLOOKUP(Audit!#REF!,$V$13:$AE$22,2,FALSE)&amp; IF(Audit!#REF!=10,Audit!#REF!,"")</f>
        <v>#REF!</v>
      </c>
      <c r="AK365" s="47" t="e">
        <f t="shared" si="167"/>
        <v>#REF!</v>
      </c>
      <c r="AL365" s="50" t="e">
        <f>VLOOKUP(Audit!#REF!,$V$3:$AE$12,3,FALSE)&amp; IF(Audit!#REF!=10,Audit!#REF!,"")</f>
        <v>#REF!</v>
      </c>
      <c r="AM365" s="50" t="e">
        <f>VLOOKUP(Audit!#REF!,$V$13:$AE$22,3,FALSE)&amp; IF(Audit!#REF!=10,Audit!#REF!,"")</f>
        <v>#REF!</v>
      </c>
      <c r="AN365" s="47" t="e">
        <f t="shared" si="168"/>
        <v>#REF!</v>
      </c>
      <c r="AO365" s="50" t="e">
        <f>VLOOKUP(Audit!#REF!,$V$3:$AE$12,4,FALSE) &amp;  Audit!#REF! &amp; IF(Audit!#REF!=10,Audit!#REF!,"")</f>
        <v>#REF!</v>
      </c>
      <c r="AP365" s="50" t="e">
        <f>VLOOKUP(Audit!#REF!,$V$13:$AE$22,4,FALSE)&amp; IF(Audit!#REF!=10,Audit!#REF!,"")</f>
        <v>#REF!</v>
      </c>
      <c r="AQ365" s="47" t="e">
        <f t="shared" si="169"/>
        <v>#REF!</v>
      </c>
      <c r="AR365" s="50" t="e">
        <f>VLOOKUP(Audit!#REF!,$V$3:$AE$12,5,FALSE)&amp; IF(Audit!#REF!=10,Audit!#REF!,"")</f>
        <v>#REF!</v>
      </c>
      <c r="AS365" s="50" t="e">
        <f>VLOOKUP(Audit!#REF!,$V$13:$AE$22,5,FALSE)&amp; IF(Audit!#REF!=10,Audit!#REF!,"")</f>
        <v>#REF!</v>
      </c>
      <c r="AT365" s="47" t="e">
        <f t="shared" si="170"/>
        <v>#REF!</v>
      </c>
      <c r="AU365" s="50" t="e">
        <f>VLOOKUP(Audit!#REF!,$V$3:$AE$12,6,FALSE)&amp; IF(Audit!#REF!=10,Audit!#REF!,"")</f>
        <v>#REF!</v>
      </c>
      <c r="AV365" s="50" t="e">
        <f>VLOOKUP(Audit!#REF!,$V$13:$AE$22,6,FALSE)&amp; IF(Audit!#REF!=10,Audit!#REF!,"")</f>
        <v>#REF!</v>
      </c>
      <c r="AW365" s="47" t="e">
        <f t="shared" si="171"/>
        <v>#REF!</v>
      </c>
      <c r="AX365" s="50" t="e">
        <f>VLOOKUP(Audit!#REF!,$V$3:$AE$12,7,FALSE)&amp; IF(Audit!#REF!=10,Audit!#REF!,"")</f>
        <v>#REF!</v>
      </c>
      <c r="AY365" s="50" t="e">
        <f>VLOOKUP(Audit!#REF!,$V$13:$AE$22,7,FALSE) &amp; IF(Audit!#REF!=10,Audit!#REF!,"")</f>
        <v>#REF!</v>
      </c>
      <c r="AZ365" s="47" t="e">
        <f t="shared" si="172"/>
        <v>#REF!</v>
      </c>
      <c r="BA365" s="50" t="e">
        <f>VLOOKUP(Audit!#REF!,$V$3:$AE$12,8,FALSE)&amp; Audit!#REF! &amp; IF(Audit!#REF!=10,Audit!#REF!,"")</f>
        <v>#REF!</v>
      </c>
      <c r="BB365" s="50" t="e">
        <f>VLOOKUP(Audit!#REF!,$V$13:$AE$22,8,FALSE) &amp; IF(Audit!#REF!=10,Audit!#REF!,"")</f>
        <v>#REF!</v>
      </c>
      <c r="BC365" s="47" t="e">
        <f t="shared" si="173"/>
        <v>#REF!</v>
      </c>
      <c r="BD365" s="50" t="e">
        <f>VLOOKUP(Audit!#REF!,$V$3:$AE$12,9,FALSE)&amp; IF(Audit!#REF!=10,Audit!#REF!,"")</f>
        <v>#REF!</v>
      </c>
      <c r="BE365" s="50" t="e">
        <f>VLOOKUP(Audit!#REF!,$V$13:$AE$22,9,FALSE) &amp; IF(Audit!#REF!=10,Audit!#REF!,"") &amp; IF(Audit!#REF!&lt;&gt;1,U365,"")</f>
        <v>#REF!</v>
      </c>
      <c r="BF365" s="47" t="e">
        <f t="shared" si="174"/>
        <v>#REF!</v>
      </c>
      <c r="BG365" s="50" t="e">
        <f>VLOOKUP(Audit!#REF!,$V$3:$AE$12,10,FALSE) &amp; Audit!#REF! &amp; IF(Audit!#REF!=10,Audit!#REF!,"")</f>
        <v>#REF!</v>
      </c>
      <c r="BH365" s="50" t="e">
        <f>VLOOKUP(Audit!#REF!,$V$13:$AE$22,10,FALSE) &amp; IF(Audit!#REF!=10,Audit!#REF!,"") &amp; IF(Audit!#REF!&lt;&gt;1,U365,"")</f>
        <v>#REF!</v>
      </c>
      <c r="BI365" s="47" t="e">
        <f t="shared" si="175"/>
        <v>#REF!</v>
      </c>
      <c r="BJ365" s="48" t="str">
        <f t="shared" si="176"/>
        <v/>
      </c>
      <c r="BK365" s="48" t="str">
        <f t="shared" si="177"/>
        <v/>
      </c>
      <c r="BL365" s="48" t="str">
        <f t="shared" si="178"/>
        <v/>
      </c>
      <c r="BM365" s="48" t="str">
        <f t="shared" si="179"/>
        <v/>
      </c>
      <c r="BN365" s="48" t="str">
        <f t="shared" si="180"/>
        <v/>
      </c>
      <c r="BO365" s="48" t="str">
        <f t="shared" si="181"/>
        <v/>
      </c>
      <c r="BP365" s="48" t="str">
        <f t="shared" si="182"/>
        <v/>
      </c>
      <c r="BQ365" s="48" t="str">
        <f t="shared" si="183"/>
        <v/>
      </c>
      <c r="BR365" s="48" t="str">
        <f t="shared" si="184"/>
        <v/>
      </c>
      <c r="BS365" s="48" t="str">
        <f t="shared" si="185"/>
        <v/>
      </c>
      <c r="BT365" s="48" t="str">
        <f t="shared" si="186"/>
        <v/>
      </c>
      <c r="BU365" s="48" t="str">
        <f t="shared" si="187"/>
        <v/>
      </c>
    </row>
    <row r="366" spans="1:73">
      <c r="A366" s="10" t="e">
        <f>Audit!#REF!</f>
        <v>#REF!</v>
      </c>
      <c r="B366" s="10" t="e">
        <f t="shared" si="188"/>
        <v>#REF!</v>
      </c>
      <c r="C366" s="17" t="e">
        <f>VLOOKUP(Audit!#REF!,$V$3:$AE$12,2,FALSE) &amp; VLOOKUP(Audit!#REF!,$V$13:$AE$22,2,FALSE)&amp; IF(Audit!#REF!=10,Audit!#REF!&amp;Audit!#REF!,"")</f>
        <v>#REF!</v>
      </c>
      <c r="D366" s="17" t="e">
        <f>VLOOKUP(Audit!#REF!,$V$3:$AE$12,3,FALSE) &amp; VLOOKUP(Audit!#REF!,$V$13:$AE$22,3,FALSE) &amp;IF(Audit!#REF!=10,Audit!#REF!&amp;Audit!#REF!,"")</f>
        <v>#REF!</v>
      </c>
      <c r="E366" s="17" t="e">
        <f>VLOOKUP(Audit!#REF!,$V$3:$AE$12,4,FALSE)&amp; Audit!#REF! &amp; VLOOKUP(Audit!#REF!,$V$13:$AE$22,4,FALSE)&amp; IF(Audit!#REF!=10,Audit!#REF!&amp;Audit!#REF!,"")</f>
        <v>#REF!</v>
      </c>
      <c r="F366" s="17" t="e">
        <f>VLOOKUP(Audit!#REF!,$V$3:$AE$12,5,FALSE) &amp; VLOOKUP(Audit!#REF!,$V$13:$AE$22,5,FALSE)&amp; IF(Audit!#REF!=10,Audit!#REF!&amp;Audit!#REF!,"")</f>
        <v>#REF!</v>
      </c>
      <c r="G366" s="17" t="e">
        <f>VLOOKUP(Audit!#REF!,$V$3:$AE$12,6,FALSE) &amp; VLOOKUP(Audit!#REF!,$V$13:$AE$22,6,FALSE)&amp; IF(Audit!#REF!=10,Audit!#REF!&amp;Audit!#REF!,"")</f>
        <v>#REF!</v>
      </c>
      <c r="H366" s="17" t="e">
        <f>VLOOKUP(Audit!#REF!,$V$3:$AE$12,7,FALSE) &amp; VLOOKUP(Audit!#REF!,$V$13:$AE$22,7,FALSE)&amp;IF(Audit!#REF!=10,Audit!#REF!&amp;Audit!#REF!,"")</f>
        <v>#REF!</v>
      </c>
      <c r="I366" s="17" t="e">
        <f>VLOOKUP(Audit!#REF!,$V$3:$AE$12,8,FALSE) &amp; Audit!#REF! &amp; VLOOKUP(Audit!#REF!,$V$13:$AE$22,8,FALSE)&amp;IF(Audit!#REF!=10,Audit!#REF!&amp;Audit!#REF!,"")</f>
        <v>#REF!</v>
      </c>
      <c r="J366" s="17" t="e">
        <f>VLOOKUP(Audit!#REF!,$V$3:$AE$12,9,FALSE) &amp; VLOOKUP(Audit!#REF!,$V$13:$AE$22,9,FALSE) &amp; IF(Audit!#REF!=10,Audit!#REF!&amp;Audit!#REF!,"") &amp; IF(Audit!#REF!&lt;&gt;1,U366,"")</f>
        <v>#REF!</v>
      </c>
      <c r="K366" s="17" t="e">
        <f>VLOOKUP(Audit!#REF!,$V$3:$AE$12,10,FALSE) &amp; Audit!#REF! &amp; VLOOKUP(Audit!#REF!,$V$13:$AE$22,10,FALSE) &amp; IF(Audit!#REF!=10,Audit!#REF!&amp;Audit!#REF!,"") &amp; IF(Audit!#REF!&lt;&gt;1,U366,"")</f>
        <v>#REF!</v>
      </c>
      <c r="L366" s="10" t="e">
        <f>Audit!#REF!</f>
        <v>#REF!</v>
      </c>
      <c r="M366" s="10" t="e">
        <f t="shared" si="159"/>
        <v>#REF!</v>
      </c>
      <c r="N366" s="10" t="e">
        <f t="shared" si="160"/>
        <v>#REF!</v>
      </c>
      <c r="O366" s="10" t="e">
        <f t="shared" si="161"/>
        <v>#REF!</v>
      </c>
      <c r="P366" s="10" t="e">
        <f t="shared" si="162"/>
        <v>#REF!</v>
      </c>
      <c r="Q366" s="10" t="e">
        <f t="shared" si="163"/>
        <v>#REF!</v>
      </c>
      <c r="R366" s="10" t="e">
        <f t="shared" si="164"/>
        <v>#REF!</v>
      </c>
      <c r="S366" s="10" t="e">
        <f t="shared" si="165"/>
        <v>#REF!</v>
      </c>
      <c r="T366" s="10" t="e">
        <f t="shared" si="166"/>
        <v>#REF!</v>
      </c>
      <c r="U366" s="17" t="e">
        <f>IF(Audit!#REF!="","",VLOOKUP(Audit!#REF!,$W$26:$X$35,2,FALSE)) &amp; Audit!#REF! &amp; IF(Audit!#REF!="","",IF(Audit!#REF!&lt;=1.4,VLOOKUP(Audit!#REF!,$W$38:X411,2,FALSE),VLOOKUP(Audit!#REF!,$W$51:$X$61,2,FALSE))) &amp; IF(Audit!#REF!="","",VLOOKUP(Audit!#REF!,$Y$26:$Z$35,2,FALSE) &amp; Audit!#REF! &amp; IF(Audit!#REF!="","",IF(Audit!#REF!&lt;=1.4,VLOOKUP(Audit!#REF!,$Y$38:$Z$48,2,FALSE),VLOOKUP(Audit!#REF!,$Y$51:$Z$61,2,FALSE))))</f>
        <v>#REF!</v>
      </c>
      <c r="V366" s="21"/>
      <c r="AH366" s="49" t="e">
        <f>Audit!#REF!</f>
        <v>#REF!</v>
      </c>
      <c r="AI366" s="50" t="e">
        <f>VLOOKUP(Audit!#REF!,$V$3:$AE$12,2,FALSE)&amp; IF(Audit!#REF!=10,Audit!#REF!,"")</f>
        <v>#REF!</v>
      </c>
      <c r="AJ366" s="50" t="e">
        <f>VLOOKUP(Audit!#REF!,$V$13:$AE$22,2,FALSE)&amp; IF(Audit!#REF!=10,Audit!#REF!,"")</f>
        <v>#REF!</v>
      </c>
      <c r="AK366" s="47" t="e">
        <f t="shared" si="167"/>
        <v>#REF!</v>
      </c>
      <c r="AL366" s="50" t="e">
        <f>VLOOKUP(Audit!#REF!,$V$3:$AE$12,3,FALSE)&amp; IF(Audit!#REF!=10,Audit!#REF!,"")</f>
        <v>#REF!</v>
      </c>
      <c r="AM366" s="50" t="e">
        <f>VLOOKUP(Audit!#REF!,$V$13:$AE$22,3,FALSE)&amp; IF(Audit!#REF!=10,Audit!#REF!,"")</f>
        <v>#REF!</v>
      </c>
      <c r="AN366" s="47" t="e">
        <f t="shared" si="168"/>
        <v>#REF!</v>
      </c>
      <c r="AO366" s="50" t="e">
        <f>VLOOKUP(Audit!#REF!,$V$3:$AE$12,4,FALSE) &amp;  Audit!#REF! &amp; IF(Audit!#REF!=10,Audit!#REF!,"")</f>
        <v>#REF!</v>
      </c>
      <c r="AP366" s="50" t="e">
        <f>VLOOKUP(Audit!#REF!,$V$13:$AE$22,4,FALSE)&amp; IF(Audit!#REF!=10,Audit!#REF!,"")</f>
        <v>#REF!</v>
      </c>
      <c r="AQ366" s="47" t="e">
        <f t="shared" si="169"/>
        <v>#REF!</v>
      </c>
      <c r="AR366" s="50" t="e">
        <f>VLOOKUP(Audit!#REF!,$V$3:$AE$12,5,FALSE)&amp; IF(Audit!#REF!=10,Audit!#REF!,"")</f>
        <v>#REF!</v>
      </c>
      <c r="AS366" s="50" t="e">
        <f>VLOOKUP(Audit!#REF!,$V$13:$AE$22,5,FALSE)&amp; IF(Audit!#REF!=10,Audit!#REF!,"")</f>
        <v>#REF!</v>
      </c>
      <c r="AT366" s="47" t="e">
        <f t="shared" si="170"/>
        <v>#REF!</v>
      </c>
      <c r="AU366" s="50" t="e">
        <f>VLOOKUP(Audit!#REF!,$V$3:$AE$12,6,FALSE)&amp; IF(Audit!#REF!=10,Audit!#REF!,"")</f>
        <v>#REF!</v>
      </c>
      <c r="AV366" s="50" t="e">
        <f>VLOOKUP(Audit!#REF!,$V$13:$AE$22,6,FALSE)&amp; IF(Audit!#REF!=10,Audit!#REF!,"")</f>
        <v>#REF!</v>
      </c>
      <c r="AW366" s="47" t="e">
        <f t="shared" si="171"/>
        <v>#REF!</v>
      </c>
      <c r="AX366" s="50" t="e">
        <f>VLOOKUP(Audit!#REF!,$V$3:$AE$12,7,FALSE)&amp; IF(Audit!#REF!=10,Audit!#REF!,"")</f>
        <v>#REF!</v>
      </c>
      <c r="AY366" s="50" t="e">
        <f>VLOOKUP(Audit!#REF!,$V$13:$AE$22,7,FALSE) &amp; IF(Audit!#REF!=10,Audit!#REF!,"")</f>
        <v>#REF!</v>
      </c>
      <c r="AZ366" s="47" t="e">
        <f t="shared" si="172"/>
        <v>#REF!</v>
      </c>
      <c r="BA366" s="50" t="e">
        <f>VLOOKUP(Audit!#REF!,$V$3:$AE$12,8,FALSE)&amp; Audit!#REF! &amp; IF(Audit!#REF!=10,Audit!#REF!,"")</f>
        <v>#REF!</v>
      </c>
      <c r="BB366" s="50" t="e">
        <f>VLOOKUP(Audit!#REF!,$V$13:$AE$22,8,FALSE) &amp; IF(Audit!#REF!=10,Audit!#REF!,"")</f>
        <v>#REF!</v>
      </c>
      <c r="BC366" s="47" t="e">
        <f t="shared" si="173"/>
        <v>#REF!</v>
      </c>
      <c r="BD366" s="50" t="e">
        <f>VLOOKUP(Audit!#REF!,$V$3:$AE$12,9,FALSE)&amp; IF(Audit!#REF!=10,Audit!#REF!,"")</f>
        <v>#REF!</v>
      </c>
      <c r="BE366" s="50" t="e">
        <f>VLOOKUP(Audit!#REF!,$V$13:$AE$22,9,FALSE) &amp; IF(Audit!#REF!=10,Audit!#REF!,"") &amp; IF(Audit!#REF!&lt;&gt;1,U366,"")</f>
        <v>#REF!</v>
      </c>
      <c r="BF366" s="47" t="e">
        <f t="shared" si="174"/>
        <v>#REF!</v>
      </c>
      <c r="BG366" s="50" t="e">
        <f>VLOOKUP(Audit!#REF!,$V$3:$AE$12,10,FALSE) &amp; Audit!#REF! &amp; IF(Audit!#REF!=10,Audit!#REF!,"")</f>
        <v>#REF!</v>
      </c>
      <c r="BH366" s="50" t="e">
        <f>VLOOKUP(Audit!#REF!,$V$13:$AE$22,10,FALSE) &amp; IF(Audit!#REF!=10,Audit!#REF!,"") &amp; IF(Audit!#REF!&lt;&gt;1,U366,"")</f>
        <v>#REF!</v>
      </c>
      <c r="BI366" s="47" t="e">
        <f t="shared" si="175"/>
        <v>#REF!</v>
      </c>
      <c r="BJ366" s="48" t="str">
        <f t="shared" si="176"/>
        <v/>
      </c>
      <c r="BK366" s="48" t="str">
        <f t="shared" si="177"/>
        <v/>
      </c>
      <c r="BL366" s="48" t="str">
        <f t="shared" si="178"/>
        <v/>
      </c>
      <c r="BM366" s="48" t="str">
        <f t="shared" si="179"/>
        <v/>
      </c>
      <c r="BN366" s="48" t="str">
        <f t="shared" si="180"/>
        <v/>
      </c>
      <c r="BO366" s="48" t="str">
        <f t="shared" si="181"/>
        <v/>
      </c>
      <c r="BP366" s="48" t="str">
        <f t="shared" si="182"/>
        <v/>
      </c>
      <c r="BQ366" s="48" t="str">
        <f t="shared" si="183"/>
        <v/>
      </c>
      <c r="BR366" s="48" t="str">
        <f t="shared" si="184"/>
        <v/>
      </c>
      <c r="BS366" s="48" t="str">
        <f t="shared" si="185"/>
        <v/>
      </c>
      <c r="BT366" s="48" t="str">
        <f t="shared" si="186"/>
        <v/>
      </c>
      <c r="BU366" s="48" t="str">
        <f t="shared" si="187"/>
        <v/>
      </c>
    </row>
    <row r="367" spans="1:73">
      <c r="A367" s="10" t="e">
        <f>Audit!#REF!</f>
        <v>#REF!</v>
      </c>
      <c r="B367" s="10" t="e">
        <f t="shared" si="188"/>
        <v>#REF!</v>
      </c>
      <c r="C367" s="17" t="e">
        <f>VLOOKUP(Audit!#REF!,$V$3:$AE$12,2,FALSE) &amp; VLOOKUP(Audit!#REF!,$V$13:$AE$22,2,FALSE)&amp; IF(Audit!#REF!=10,Audit!#REF!&amp;Audit!#REF!,"")</f>
        <v>#REF!</v>
      </c>
      <c r="D367" s="17" t="e">
        <f>VLOOKUP(Audit!#REF!,$V$3:$AE$12,3,FALSE) &amp; VLOOKUP(Audit!#REF!,$V$13:$AE$22,3,FALSE) &amp;IF(Audit!#REF!=10,Audit!#REF!&amp;Audit!#REF!,"")</f>
        <v>#REF!</v>
      </c>
      <c r="E367" s="17" t="e">
        <f>VLOOKUP(Audit!#REF!,$V$3:$AE$12,4,FALSE)&amp; Audit!#REF! &amp; VLOOKUP(Audit!#REF!,$V$13:$AE$22,4,FALSE)&amp; IF(Audit!#REF!=10,Audit!#REF!&amp;Audit!#REF!,"")</f>
        <v>#REF!</v>
      </c>
      <c r="F367" s="17" t="e">
        <f>VLOOKUP(Audit!#REF!,$V$3:$AE$12,5,FALSE) &amp; VLOOKUP(Audit!#REF!,$V$13:$AE$22,5,FALSE)&amp; IF(Audit!#REF!=10,Audit!#REF!&amp;Audit!#REF!,"")</f>
        <v>#REF!</v>
      </c>
      <c r="G367" s="17" t="e">
        <f>VLOOKUP(Audit!#REF!,$V$3:$AE$12,6,FALSE) &amp; VLOOKUP(Audit!#REF!,$V$13:$AE$22,6,FALSE)&amp; IF(Audit!#REF!=10,Audit!#REF!&amp;Audit!#REF!,"")</f>
        <v>#REF!</v>
      </c>
      <c r="H367" s="17" t="e">
        <f>VLOOKUP(Audit!#REF!,$V$3:$AE$12,7,FALSE) &amp; VLOOKUP(Audit!#REF!,$V$13:$AE$22,7,FALSE)&amp;IF(Audit!#REF!=10,Audit!#REF!&amp;Audit!#REF!,"")</f>
        <v>#REF!</v>
      </c>
      <c r="I367" s="17" t="e">
        <f>VLOOKUP(Audit!#REF!,$V$3:$AE$12,8,FALSE) &amp; Audit!#REF! &amp; VLOOKUP(Audit!#REF!,$V$13:$AE$22,8,FALSE)&amp;IF(Audit!#REF!=10,Audit!#REF!&amp;Audit!#REF!,"")</f>
        <v>#REF!</v>
      </c>
      <c r="J367" s="17" t="e">
        <f>VLOOKUP(Audit!#REF!,$V$3:$AE$12,9,FALSE) &amp; VLOOKUP(Audit!#REF!,$V$13:$AE$22,9,FALSE) &amp; IF(Audit!#REF!=10,Audit!#REF!&amp;Audit!#REF!,"") &amp; IF(Audit!#REF!&lt;&gt;1,U367,"")</f>
        <v>#REF!</v>
      </c>
      <c r="K367" s="17" t="e">
        <f>VLOOKUP(Audit!#REF!,$V$3:$AE$12,10,FALSE) &amp; Audit!#REF! &amp; VLOOKUP(Audit!#REF!,$V$13:$AE$22,10,FALSE) &amp; IF(Audit!#REF!=10,Audit!#REF!&amp;Audit!#REF!,"") &amp; IF(Audit!#REF!&lt;&gt;1,U367,"")</f>
        <v>#REF!</v>
      </c>
      <c r="L367" s="10" t="e">
        <f>Audit!#REF!</f>
        <v>#REF!</v>
      </c>
      <c r="M367" s="10" t="e">
        <f t="shared" si="159"/>
        <v>#REF!</v>
      </c>
      <c r="N367" s="10" t="e">
        <f t="shared" si="160"/>
        <v>#REF!</v>
      </c>
      <c r="O367" s="10" t="e">
        <f t="shared" si="161"/>
        <v>#REF!</v>
      </c>
      <c r="P367" s="10" t="e">
        <f t="shared" si="162"/>
        <v>#REF!</v>
      </c>
      <c r="Q367" s="10" t="e">
        <f t="shared" si="163"/>
        <v>#REF!</v>
      </c>
      <c r="R367" s="10" t="e">
        <f t="shared" si="164"/>
        <v>#REF!</v>
      </c>
      <c r="S367" s="10" t="e">
        <f t="shared" si="165"/>
        <v>#REF!</v>
      </c>
      <c r="T367" s="10" t="e">
        <f t="shared" si="166"/>
        <v>#REF!</v>
      </c>
      <c r="U367" s="17" t="e">
        <f>IF(Audit!#REF!="","",VLOOKUP(Audit!#REF!,$W$26:$X$35,2,FALSE)) &amp; Audit!#REF! &amp; IF(Audit!#REF!="","",IF(Audit!#REF!&lt;=1.4,VLOOKUP(Audit!#REF!,$W$38:X412,2,FALSE),VLOOKUP(Audit!#REF!,$W$51:$X$61,2,FALSE))) &amp; IF(Audit!#REF!="","",VLOOKUP(Audit!#REF!,$Y$26:$Z$35,2,FALSE) &amp; Audit!#REF! &amp; IF(Audit!#REF!="","",IF(Audit!#REF!&lt;=1.4,VLOOKUP(Audit!#REF!,$Y$38:$Z$48,2,FALSE),VLOOKUP(Audit!#REF!,$Y$51:$Z$61,2,FALSE))))</f>
        <v>#REF!</v>
      </c>
      <c r="V367" s="21"/>
      <c r="AH367" s="49" t="e">
        <f>Audit!#REF!</f>
        <v>#REF!</v>
      </c>
      <c r="AI367" s="50" t="e">
        <f>VLOOKUP(Audit!#REF!,$V$3:$AE$12,2,FALSE)&amp; IF(Audit!#REF!=10,Audit!#REF!,"")</f>
        <v>#REF!</v>
      </c>
      <c r="AJ367" s="50" t="e">
        <f>VLOOKUP(Audit!#REF!,$V$13:$AE$22,2,FALSE)&amp; IF(Audit!#REF!=10,Audit!#REF!,"")</f>
        <v>#REF!</v>
      </c>
      <c r="AK367" s="47" t="e">
        <f t="shared" si="167"/>
        <v>#REF!</v>
      </c>
      <c r="AL367" s="50" t="e">
        <f>VLOOKUP(Audit!#REF!,$V$3:$AE$12,3,FALSE)&amp; IF(Audit!#REF!=10,Audit!#REF!,"")</f>
        <v>#REF!</v>
      </c>
      <c r="AM367" s="50" t="e">
        <f>VLOOKUP(Audit!#REF!,$V$13:$AE$22,3,FALSE)&amp; IF(Audit!#REF!=10,Audit!#REF!,"")</f>
        <v>#REF!</v>
      </c>
      <c r="AN367" s="47" t="e">
        <f t="shared" si="168"/>
        <v>#REF!</v>
      </c>
      <c r="AO367" s="50" t="e">
        <f>VLOOKUP(Audit!#REF!,$V$3:$AE$12,4,FALSE) &amp;  Audit!#REF! &amp; IF(Audit!#REF!=10,Audit!#REF!,"")</f>
        <v>#REF!</v>
      </c>
      <c r="AP367" s="50" t="e">
        <f>VLOOKUP(Audit!#REF!,$V$13:$AE$22,4,FALSE)&amp; IF(Audit!#REF!=10,Audit!#REF!,"")</f>
        <v>#REF!</v>
      </c>
      <c r="AQ367" s="47" t="e">
        <f t="shared" si="169"/>
        <v>#REF!</v>
      </c>
      <c r="AR367" s="50" t="e">
        <f>VLOOKUP(Audit!#REF!,$V$3:$AE$12,5,FALSE)&amp; IF(Audit!#REF!=10,Audit!#REF!,"")</f>
        <v>#REF!</v>
      </c>
      <c r="AS367" s="50" t="e">
        <f>VLOOKUP(Audit!#REF!,$V$13:$AE$22,5,FALSE)&amp; IF(Audit!#REF!=10,Audit!#REF!,"")</f>
        <v>#REF!</v>
      </c>
      <c r="AT367" s="47" t="e">
        <f t="shared" si="170"/>
        <v>#REF!</v>
      </c>
      <c r="AU367" s="50" t="e">
        <f>VLOOKUP(Audit!#REF!,$V$3:$AE$12,6,FALSE)&amp; IF(Audit!#REF!=10,Audit!#REF!,"")</f>
        <v>#REF!</v>
      </c>
      <c r="AV367" s="50" t="e">
        <f>VLOOKUP(Audit!#REF!,$V$13:$AE$22,6,FALSE)&amp; IF(Audit!#REF!=10,Audit!#REF!,"")</f>
        <v>#REF!</v>
      </c>
      <c r="AW367" s="47" t="e">
        <f t="shared" si="171"/>
        <v>#REF!</v>
      </c>
      <c r="AX367" s="50" t="e">
        <f>VLOOKUP(Audit!#REF!,$V$3:$AE$12,7,FALSE)&amp; IF(Audit!#REF!=10,Audit!#REF!,"")</f>
        <v>#REF!</v>
      </c>
      <c r="AY367" s="50" t="e">
        <f>VLOOKUP(Audit!#REF!,$V$13:$AE$22,7,FALSE) &amp; IF(Audit!#REF!=10,Audit!#REF!,"")</f>
        <v>#REF!</v>
      </c>
      <c r="AZ367" s="47" t="e">
        <f t="shared" si="172"/>
        <v>#REF!</v>
      </c>
      <c r="BA367" s="50" t="e">
        <f>VLOOKUP(Audit!#REF!,$V$3:$AE$12,8,FALSE)&amp; Audit!#REF! &amp; IF(Audit!#REF!=10,Audit!#REF!,"")</f>
        <v>#REF!</v>
      </c>
      <c r="BB367" s="50" t="e">
        <f>VLOOKUP(Audit!#REF!,$V$13:$AE$22,8,FALSE) &amp; IF(Audit!#REF!=10,Audit!#REF!,"")</f>
        <v>#REF!</v>
      </c>
      <c r="BC367" s="47" t="e">
        <f t="shared" si="173"/>
        <v>#REF!</v>
      </c>
      <c r="BD367" s="50" t="e">
        <f>VLOOKUP(Audit!#REF!,$V$3:$AE$12,9,FALSE)&amp; IF(Audit!#REF!=10,Audit!#REF!,"")</f>
        <v>#REF!</v>
      </c>
      <c r="BE367" s="50" t="e">
        <f>VLOOKUP(Audit!#REF!,$V$13:$AE$22,9,FALSE) &amp; IF(Audit!#REF!=10,Audit!#REF!,"") &amp; IF(Audit!#REF!&lt;&gt;1,U367,"")</f>
        <v>#REF!</v>
      </c>
      <c r="BF367" s="47" t="e">
        <f t="shared" si="174"/>
        <v>#REF!</v>
      </c>
      <c r="BG367" s="50" t="e">
        <f>VLOOKUP(Audit!#REF!,$V$3:$AE$12,10,FALSE) &amp; Audit!#REF! &amp; IF(Audit!#REF!=10,Audit!#REF!,"")</f>
        <v>#REF!</v>
      </c>
      <c r="BH367" s="50" t="e">
        <f>VLOOKUP(Audit!#REF!,$V$13:$AE$22,10,FALSE) &amp; IF(Audit!#REF!=10,Audit!#REF!,"") &amp; IF(Audit!#REF!&lt;&gt;1,U367,"")</f>
        <v>#REF!</v>
      </c>
      <c r="BI367" s="47" t="e">
        <f t="shared" si="175"/>
        <v>#REF!</v>
      </c>
      <c r="BJ367" s="48" t="str">
        <f t="shared" si="176"/>
        <v/>
      </c>
      <c r="BK367" s="48" t="str">
        <f t="shared" si="177"/>
        <v/>
      </c>
      <c r="BL367" s="48" t="str">
        <f t="shared" si="178"/>
        <v/>
      </c>
      <c r="BM367" s="48" t="str">
        <f t="shared" si="179"/>
        <v/>
      </c>
      <c r="BN367" s="48" t="str">
        <f t="shared" si="180"/>
        <v/>
      </c>
      <c r="BO367" s="48" t="str">
        <f t="shared" si="181"/>
        <v/>
      </c>
      <c r="BP367" s="48" t="str">
        <f t="shared" si="182"/>
        <v/>
      </c>
      <c r="BQ367" s="48" t="str">
        <f t="shared" si="183"/>
        <v/>
      </c>
      <c r="BR367" s="48" t="str">
        <f t="shared" si="184"/>
        <v/>
      </c>
      <c r="BS367" s="48" t="str">
        <f t="shared" si="185"/>
        <v/>
      </c>
      <c r="BT367" s="48" t="str">
        <f t="shared" si="186"/>
        <v/>
      </c>
      <c r="BU367" s="48" t="str">
        <f t="shared" si="187"/>
        <v/>
      </c>
    </row>
    <row r="368" spans="1:73">
      <c r="A368" s="10" t="e">
        <f>Audit!#REF!</f>
        <v>#REF!</v>
      </c>
      <c r="B368" s="10" t="e">
        <f t="shared" si="188"/>
        <v>#REF!</v>
      </c>
      <c r="C368" s="17" t="e">
        <f>VLOOKUP(Audit!#REF!,$V$3:$AE$12,2,FALSE) &amp; VLOOKUP(Audit!#REF!,$V$13:$AE$22,2,FALSE)&amp; IF(Audit!#REF!=10,Audit!#REF!&amp;Audit!#REF!,"")</f>
        <v>#REF!</v>
      </c>
      <c r="D368" s="17" t="e">
        <f>VLOOKUP(Audit!#REF!,$V$3:$AE$12,3,FALSE) &amp; VLOOKUP(Audit!#REF!,$V$13:$AE$22,3,FALSE) &amp;IF(Audit!#REF!=10,Audit!#REF!&amp;Audit!#REF!,"")</f>
        <v>#REF!</v>
      </c>
      <c r="E368" s="17" t="e">
        <f>VLOOKUP(Audit!#REF!,$V$3:$AE$12,4,FALSE)&amp; Audit!#REF! &amp; VLOOKUP(Audit!#REF!,$V$13:$AE$22,4,FALSE)&amp; IF(Audit!#REF!=10,Audit!#REF!&amp;Audit!#REF!,"")</f>
        <v>#REF!</v>
      </c>
      <c r="F368" s="17" t="e">
        <f>VLOOKUP(Audit!#REF!,$V$3:$AE$12,5,FALSE) &amp; VLOOKUP(Audit!#REF!,$V$13:$AE$22,5,FALSE)&amp; IF(Audit!#REF!=10,Audit!#REF!&amp;Audit!#REF!,"")</f>
        <v>#REF!</v>
      </c>
      <c r="G368" s="17" t="e">
        <f>VLOOKUP(Audit!#REF!,$V$3:$AE$12,6,FALSE) &amp; VLOOKUP(Audit!#REF!,$V$13:$AE$22,6,FALSE)&amp; IF(Audit!#REF!=10,Audit!#REF!&amp;Audit!#REF!,"")</f>
        <v>#REF!</v>
      </c>
      <c r="H368" s="17" t="e">
        <f>VLOOKUP(Audit!#REF!,$V$3:$AE$12,7,FALSE) &amp; VLOOKUP(Audit!#REF!,$V$13:$AE$22,7,FALSE)&amp;IF(Audit!#REF!=10,Audit!#REF!&amp;Audit!#REF!,"")</f>
        <v>#REF!</v>
      </c>
      <c r="I368" s="17" t="e">
        <f>VLOOKUP(Audit!#REF!,$V$3:$AE$12,8,FALSE) &amp; Audit!#REF! &amp; VLOOKUP(Audit!#REF!,$V$13:$AE$22,8,FALSE)&amp;IF(Audit!#REF!=10,Audit!#REF!&amp;Audit!#REF!,"")</f>
        <v>#REF!</v>
      </c>
      <c r="J368" s="17" t="e">
        <f>VLOOKUP(Audit!#REF!,$V$3:$AE$12,9,FALSE) &amp; VLOOKUP(Audit!#REF!,$V$13:$AE$22,9,FALSE) &amp; IF(Audit!#REF!=10,Audit!#REF!&amp;Audit!#REF!,"") &amp; IF(Audit!#REF!&lt;&gt;1,U368,"")</f>
        <v>#REF!</v>
      </c>
      <c r="K368" s="17" t="e">
        <f>VLOOKUP(Audit!#REF!,$V$3:$AE$12,10,FALSE) &amp; Audit!#REF! &amp; VLOOKUP(Audit!#REF!,$V$13:$AE$22,10,FALSE) &amp; IF(Audit!#REF!=10,Audit!#REF!&amp;Audit!#REF!,"") &amp; IF(Audit!#REF!&lt;&gt;1,U368,"")</f>
        <v>#REF!</v>
      </c>
      <c r="L368" s="10" t="e">
        <f>Audit!#REF!</f>
        <v>#REF!</v>
      </c>
      <c r="M368" s="10" t="e">
        <f t="shared" si="159"/>
        <v>#REF!</v>
      </c>
      <c r="N368" s="10" t="e">
        <f t="shared" si="160"/>
        <v>#REF!</v>
      </c>
      <c r="O368" s="10" t="e">
        <f t="shared" si="161"/>
        <v>#REF!</v>
      </c>
      <c r="P368" s="10" t="e">
        <f t="shared" si="162"/>
        <v>#REF!</v>
      </c>
      <c r="Q368" s="10" t="e">
        <f t="shared" si="163"/>
        <v>#REF!</v>
      </c>
      <c r="R368" s="10" t="e">
        <f t="shared" si="164"/>
        <v>#REF!</v>
      </c>
      <c r="S368" s="10" t="e">
        <f t="shared" si="165"/>
        <v>#REF!</v>
      </c>
      <c r="T368" s="10" t="e">
        <f t="shared" si="166"/>
        <v>#REF!</v>
      </c>
      <c r="U368" s="17" t="e">
        <f>IF(Audit!#REF!="","",VLOOKUP(Audit!#REF!,$W$26:$X$35,2,FALSE)) &amp; Audit!#REF! &amp; IF(Audit!#REF!="","",IF(Audit!#REF!&lt;=1.4,VLOOKUP(Audit!#REF!,$W$38:X413,2,FALSE),VLOOKUP(Audit!#REF!,$W$51:$X$61,2,FALSE))) &amp; IF(Audit!#REF!="","",VLOOKUP(Audit!#REF!,$Y$26:$Z$35,2,FALSE) &amp; Audit!#REF! &amp; IF(Audit!#REF!="","",IF(Audit!#REF!&lt;=1.4,VLOOKUP(Audit!#REF!,$Y$38:$Z$48,2,FALSE),VLOOKUP(Audit!#REF!,$Y$51:$Z$61,2,FALSE))))</f>
        <v>#REF!</v>
      </c>
      <c r="V368" s="21"/>
      <c r="AH368" s="49" t="e">
        <f>Audit!#REF!</f>
        <v>#REF!</v>
      </c>
      <c r="AI368" s="50" t="e">
        <f>VLOOKUP(Audit!#REF!,$V$3:$AE$12,2,FALSE)&amp; IF(Audit!#REF!=10,Audit!#REF!,"")</f>
        <v>#REF!</v>
      </c>
      <c r="AJ368" s="50" t="e">
        <f>VLOOKUP(Audit!#REF!,$V$13:$AE$22,2,FALSE)&amp; IF(Audit!#REF!=10,Audit!#REF!,"")</f>
        <v>#REF!</v>
      </c>
      <c r="AK368" s="47" t="e">
        <f t="shared" si="167"/>
        <v>#REF!</v>
      </c>
      <c r="AL368" s="50" t="e">
        <f>VLOOKUP(Audit!#REF!,$V$3:$AE$12,3,FALSE)&amp; IF(Audit!#REF!=10,Audit!#REF!,"")</f>
        <v>#REF!</v>
      </c>
      <c r="AM368" s="50" t="e">
        <f>VLOOKUP(Audit!#REF!,$V$13:$AE$22,3,FALSE)&amp; IF(Audit!#REF!=10,Audit!#REF!,"")</f>
        <v>#REF!</v>
      </c>
      <c r="AN368" s="47" t="e">
        <f t="shared" si="168"/>
        <v>#REF!</v>
      </c>
      <c r="AO368" s="50" t="e">
        <f>VLOOKUP(Audit!#REF!,$V$3:$AE$12,4,FALSE) &amp;  Audit!#REF! &amp; IF(Audit!#REF!=10,Audit!#REF!,"")</f>
        <v>#REF!</v>
      </c>
      <c r="AP368" s="50" t="e">
        <f>VLOOKUP(Audit!#REF!,$V$13:$AE$22,4,FALSE)&amp; IF(Audit!#REF!=10,Audit!#REF!,"")</f>
        <v>#REF!</v>
      </c>
      <c r="AQ368" s="47" t="e">
        <f t="shared" si="169"/>
        <v>#REF!</v>
      </c>
      <c r="AR368" s="50" t="e">
        <f>VLOOKUP(Audit!#REF!,$V$3:$AE$12,5,FALSE)&amp; IF(Audit!#REF!=10,Audit!#REF!,"")</f>
        <v>#REF!</v>
      </c>
      <c r="AS368" s="50" t="e">
        <f>VLOOKUP(Audit!#REF!,$V$13:$AE$22,5,FALSE)&amp; IF(Audit!#REF!=10,Audit!#REF!,"")</f>
        <v>#REF!</v>
      </c>
      <c r="AT368" s="47" t="e">
        <f t="shared" si="170"/>
        <v>#REF!</v>
      </c>
      <c r="AU368" s="50" t="e">
        <f>VLOOKUP(Audit!#REF!,$V$3:$AE$12,6,FALSE)&amp; IF(Audit!#REF!=10,Audit!#REF!,"")</f>
        <v>#REF!</v>
      </c>
      <c r="AV368" s="50" t="e">
        <f>VLOOKUP(Audit!#REF!,$V$13:$AE$22,6,FALSE)&amp; IF(Audit!#REF!=10,Audit!#REF!,"")</f>
        <v>#REF!</v>
      </c>
      <c r="AW368" s="47" t="e">
        <f t="shared" si="171"/>
        <v>#REF!</v>
      </c>
      <c r="AX368" s="50" t="e">
        <f>VLOOKUP(Audit!#REF!,$V$3:$AE$12,7,FALSE)&amp; IF(Audit!#REF!=10,Audit!#REF!,"")</f>
        <v>#REF!</v>
      </c>
      <c r="AY368" s="50" t="e">
        <f>VLOOKUP(Audit!#REF!,$V$13:$AE$22,7,FALSE) &amp; IF(Audit!#REF!=10,Audit!#REF!,"")</f>
        <v>#REF!</v>
      </c>
      <c r="AZ368" s="47" t="e">
        <f t="shared" si="172"/>
        <v>#REF!</v>
      </c>
      <c r="BA368" s="50" t="e">
        <f>VLOOKUP(Audit!#REF!,$V$3:$AE$12,8,FALSE)&amp; Audit!#REF! &amp; IF(Audit!#REF!=10,Audit!#REF!,"")</f>
        <v>#REF!</v>
      </c>
      <c r="BB368" s="50" t="e">
        <f>VLOOKUP(Audit!#REF!,$V$13:$AE$22,8,FALSE) &amp; IF(Audit!#REF!=10,Audit!#REF!,"")</f>
        <v>#REF!</v>
      </c>
      <c r="BC368" s="47" t="e">
        <f t="shared" si="173"/>
        <v>#REF!</v>
      </c>
      <c r="BD368" s="50" t="e">
        <f>VLOOKUP(Audit!#REF!,$V$3:$AE$12,9,FALSE)&amp; IF(Audit!#REF!=10,Audit!#REF!,"")</f>
        <v>#REF!</v>
      </c>
      <c r="BE368" s="50" t="e">
        <f>VLOOKUP(Audit!#REF!,$V$13:$AE$22,9,FALSE) &amp; IF(Audit!#REF!=10,Audit!#REF!,"") &amp; IF(Audit!#REF!&lt;&gt;1,U368,"")</f>
        <v>#REF!</v>
      </c>
      <c r="BF368" s="47" t="e">
        <f t="shared" si="174"/>
        <v>#REF!</v>
      </c>
      <c r="BG368" s="50" t="e">
        <f>VLOOKUP(Audit!#REF!,$V$3:$AE$12,10,FALSE) &amp; Audit!#REF! &amp; IF(Audit!#REF!=10,Audit!#REF!,"")</f>
        <v>#REF!</v>
      </c>
      <c r="BH368" s="50" t="e">
        <f>VLOOKUP(Audit!#REF!,$V$13:$AE$22,10,FALSE) &amp; IF(Audit!#REF!=10,Audit!#REF!,"") &amp; IF(Audit!#REF!&lt;&gt;1,U368,"")</f>
        <v>#REF!</v>
      </c>
      <c r="BI368" s="47" t="e">
        <f t="shared" si="175"/>
        <v>#REF!</v>
      </c>
      <c r="BJ368" s="48" t="str">
        <f t="shared" si="176"/>
        <v/>
      </c>
      <c r="BK368" s="48" t="str">
        <f t="shared" si="177"/>
        <v/>
      </c>
      <c r="BL368" s="48" t="str">
        <f t="shared" si="178"/>
        <v/>
      </c>
      <c r="BM368" s="48" t="str">
        <f t="shared" si="179"/>
        <v/>
      </c>
      <c r="BN368" s="48" t="str">
        <f t="shared" si="180"/>
        <v/>
      </c>
      <c r="BO368" s="48" t="str">
        <f t="shared" si="181"/>
        <v/>
      </c>
      <c r="BP368" s="48" t="str">
        <f t="shared" si="182"/>
        <v/>
      </c>
      <c r="BQ368" s="48" t="str">
        <f t="shared" si="183"/>
        <v/>
      </c>
      <c r="BR368" s="48" t="str">
        <f t="shared" si="184"/>
        <v/>
      </c>
      <c r="BS368" s="48" t="str">
        <f t="shared" si="185"/>
        <v/>
      </c>
      <c r="BT368" s="48" t="str">
        <f t="shared" si="186"/>
        <v/>
      </c>
      <c r="BU368" s="48" t="str">
        <f t="shared" si="187"/>
        <v/>
      </c>
    </row>
    <row r="369" spans="1:73">
      <c r="A369" s="10" t="e">
        <f>Audit!#REF!</f>
        <v>#REF!</v>
      </c>
      <c r="B369" s="10" t="e">
        <f t="shared" si="188"/>
        <v>#REF!</v>
      </c>
      <c r="C369" s="17" t="e">
        <f>VLOOKUP(Audit!#REF!,$V$3:$AE$12,2,FALSE) &amp; VLOOKUP(Audit!#REF!,$V$13:$AE$22,2,FALSE)&amp; IF(Audit!#REF!=10,Audit!#REF!&amp;Audit!#REF!,"")</f>
        <v>#REF!</v>
      </c>
      <c r="D369" s="17" t="e">
        <f>VLOOKUP(Audit!#REF!,$V$3:$AE$12,3,FALSE) &amp; VLOOKUP(Audit!#REF!,$V$13:$AE$22,3,FALSE) &amp;IF(Audit!#REF!=10,Audit!#REF!&amp;Audit!#REF!,"")</f>
        <v>#REF!</v>
      </c>
      <c r="E369" s="17" t="e">
        <f>VLOOKUP(Audit!#REF!,$V$3:$AE$12,4,FALSE)&amp; Audit!#REF! &amp; VLOOKUP(Audit!#REF!,$V$13:$AE$22,4,FALSE)&amp; IF(Audit!#REF!=10,Audit!#REF!&amp;Audit!#REF!,"")</f>
        <v>#REF!</v>
      </c>
      <c r="F369" s="17" t="e">
        <f>VLOOKUP(Audit!#REF!,$V$3:$AE$12,5,FALSE) &amp; VLOOKUP(Audit!#REF!,$V$13:$AE$22,5,FALSE)&amp; IF(Audit!#REF!=10,Audit!#REF!&amp;Audit!#REF!,"")</f>
        <v>#REF!</v>
      </c>
      <c r="G369" s="17" t="e">
        <f>VLOOKUP(Audit!#REF!,$V$3:$AE$12,6,FALSE) &amp; VLOOKUP(Audit!#REF!,$V$13:$AE$22,6,FALSE)&amp; IF(Audit!#REF!=10,Audit!#REF!&amp;Audit!#REF!,"")</f>
        <v>#REF!</v>
      </c>
      <c r="H369" s="17" t="e">
        <f>VLOOKUP(Audit!#REF!,$V$3:$AE$12,7,FALSE) &amp; VLOOKUP(Audit!#REF!,$V$13:$AE$22,7,FALSE)&amp;IF(Audit!#REF!=10,Audit!#REF!&amp;Audit!#REF!,"")</f>
        <v>#REF!</v>
      </c>
      <c r="I369" s="17" t="e">
        <f>VLOOKUP(Audit!#REF!,$V$3:$AE$12,8,FALSE) &amp; Audit!#REF! &amp; VLOOKUP(Audit!#REF!,$V$13:$AE$22,8,FALSE)&amp;IF(Audit!#REF!=10,Audit!#REF!&amp;Audit!#REF!,"")</f>
        <v>#REF!</v>
      </c>
      <c r="J369" s="17" t="e">
        <f>VLOOKUP(Audit!#REF!,$V$3:$AE$12,9,FALSE) &amp; VLOOKUP(Audit!#REF!,$V$13:$AE$22,9,FALSE) &amp; IF(Audit!#REF!=10,Audit!#REF!&amp;Audit!#REF!,"") &amp; IF(Audit!#REF!&lt;&gt;1,U369,"")</f>
        <v>#REF!</v>
      </c>
      <c r="K369" s="17" t="e">
        <f>VLOOKUP(Audit!#REF!,$V$3:$AE$12,10,FALSE) &amp; Audit!#REF! &amp; VLOOKUP(Audit!#REF!,$V$13:$AE$22,10,FALSE) &amp; IF(Audit!#REF!=10,Audit!#REF!&amp;Audit!#REF!,"") &amp; IF(Audit!#REF!&lt;&gt;1,U369,"")</f>
        <v>#REF!</v>
      </c>
      <c r="L369" s="10" t="e">
        <f>Audit!#REF!</f>
        <v>#REF!</v>
      </c>
      <c r="M369" s="10" t="e">
        <f t="shared" si="159"/>
        <v>#REF!</v>
      </c>
      <c r="N369" s="10" t="e">
        <f t="shared" si="160"/>
        <v>#REF!</v>
      </c>
      <c r="O369" s="10" t="e">
        <f t="shared" si="161"/>
        <v>#REF!</v>
      </c>
      <c r="P369" s="10" t="e">
        <f t="shared" si="162"/>
        <v>#REF!</v>
      </c>
      <c r="Q369" s="10" t="e">
        <f t="shared" si="163"/>
        <v>#REF!</v>
      </c>
      <c r="R369" s="10" t="e">
        <f t="shared" si="164"/>
        <v>#REF!</v>
      </c>
      <c r="S369" s="10" t="e">
        <f t="shared" si="165"/>
        <v>#REF!</v>
      </c>
      <c r="T369" s="10" t="e">
        <f t="shared" si="166"/>
        <v>#REF!</v>
      </c>
      <c r="U369" s="17" t="e">
        <f>IF(Audit!#REF!="","",VLOOKUP(Audit!#REF!,$W$26:$X$35,2,FALSE)) &amp; Audit!#REF! &amp; IF(Audit!#REF!="","",IF(Audit!#REF!&lt;=1.4,VLOOKUP(Audit!#REF!,$W$38:X414,2,FALSE),VLOOKUP(Audit!#REF!,$W$51:$X$61,2,FALSE))) &amp; IF(Audit!#REF!="","",VLOOKUP(Audit!#REF!,$Y$26:$Z$35,2,FALSE) &amp; Audit!#REF! &amp; IF(Audit!#REF!="","",IF(Audit!#REF!&lt;=1.4,VLOOKUP(Audit!#REF!,$Y$38:$Z$48,2,FALSE),VLOOKUP(Audit!#REF!,$Y$51:$Z$61,2,FALSE))))</f>
        <v>#REF!</v>
      </c>
      <c r="V369" s="21"/>
      <c r="AH369" s="49" t="e">
        <f>Audit!#REF!</f>
        <v>#REF!</v>
      </c>
      <c r="AI369" s="50" t="e">
        <f>VLOOKUP(Audit!#REF!,$V$3:$AE$12,2,FALSE)&amp; IF(Audit!#REF!=10,Audit!#REF!,"")</f>
        <v>#REF!</v>
      </c>
      <c r="AJ369" s="50" t="e">
        <f>VLOOKUP(Audit!#REF!,$V$13:$AE$22,2,FALSE)&amp; IF(Audit!#REF!=10,Audit!#REF!,"")</f>
        <v>#REF!</v>
      </c>
      <c r="AK369" s="47" t="e">
        <f t="shared" si="167"/>
        <v>#REF!</v>
      </c>
      <c r="AL369" s="50" t="e">
        <f>VLOOKUP(Audit!#REF!,$V$3:$AE$12,3,FALSE)&amp; IF(Audit!#REF!=10,Audit!#REF!,"")</f>
        <v>#REF!</v>
      </c>
      <c r="AM369" s="50" t="e">
        <f>VLOOKUP(Audit!#REF!,$V$13:$AE$22,3,FALSE)&amp; IF(Audit!#REF!=10,Audit!#REF!,"")</f>
        <v>#REF!</v>
      </c>
      <c r="AN369" s="47" t="e">
        <f t="shared" si="168"/>
        <v>#REF!</v>
      </c>
      <c r="AO369" s="50" t="e">
        <f>VLOOKUP(Audit!#REF!,$V$3:$AE$12,4,FALSE) &amp;  Audit!#REF! &amp; IF(Audit!#REF!=10,Audit!#REF!,"")</f>
        <v>#REF!</v>
      </c>
      <c r="AP369" s="50" t="e">
        <f>VLOOKUP(Audit!#REF!,$V$13:$AE$22,4,FALSE)&amp; IF(Audit!#REF!=10,Audit!#REF!,"")</f>
        <v>#REF!</v>
      </c>
      <c r="AQ369" s="47" t="e">
        <f t="shared" si="169"/>
        <v>#REF!</v>
      </c>
      <c r="AR369" s="50" t="e">
        <f>VLOOKUP(Audit!#REF!,$V$3:$AE$12,5,FALSE)&amp; IF(Audit!#REF!=10,Audit!#REF!,"")</f>
        <v>#REF!</v>
      </c>
      <c r="AS369" s="50" t="e">
        <f>VLOOKUP(Audit!#REF!,$V$13:$AE$22,5,FALSE)&amp; IF(Audit!#REF!=10,Audit!#REF!,"")</f>
        <v>#REF!</v>
      </c>
      <c r="AT369" s="47" t="e">
        <f t="shared" si="170"/>
        <v>#REF!</v>
      </c>
      <c r="AU369" s="50" t="e">
        <f>VLOOKUP(Audit!#REF!,$V$3:$AE$12,6,FALSE)&amp; IF(Audit!#REF!=10,Audit!#REF!,"")</f>
        <v>#REF!</v>
      </c>
      <c r="AV369" s="50" t="e">
        <f>VLOOKUP(Audit!#REF!,$V$13:$AE$22,6,FALSE)&amp; IF(Audit!#REF!=10,Audit!#REF!,"")</f>
        <v>#REF!</v>
      </c>
      <c r="AW369" s="47" t="e">
        <f t="shared" si="171"/>
        <v>#REF!</v>
      </c>
      <c r="AX369" s="50" t="e">
        <f>VLOOKUP(Audit!#REF!,$V$3:$AE$12,7,FALSE)&amp; IF(Audit!#REF!=10,Audit!#REF!,"")</f>
        <v>#REF!</v>
      </c>
      <c r="AY369" s="50" t="e">
        <f>VLOOKUP(Audit!#REF!,$V$13:$AE$22,7,FALSE) &amp; IF(Audit!#REF!=10,Audit!#REF!,"")</f>
        <v>#REF!</v>
      </c>
      <c r="AZ369" s="47" t="e">
        <f t="shared" si="172"/>
        <v>#REF!</v>
      </c>
      <c r="BA369" s="50" t="e">
        <f>VLOOKUP(Audit!#REF!,$V$3:$AE$12,8,FALSE)&amp; Audit!#REF! &amp; IF(Audit!#REF!=10,Audit!#REF!,"")</f>
        <v>#REF!</v>
      </c>
      <c r="BB369" s="50" t="e">
        <f>VLOOKUP(Audit!#REF!,$V$13:$AE$22,8,FALSE) &amp; IF(Audit!#REF!=10,Audit!#REF!,"")</f>
        <v>#REF!</v>
      </c>
      <c r="BC369" s="47" t="e">
        <f t="shared" si="173"/>
        <v>#REF!</v>
      </c>
      <c r="BD369" s="50" t="e">
        <f>VLOOKUP(Audit!#REF!,$V$3:$AE$12,9,FALSE)&amp; IF(Audit!#REF!=10,Audit!#REF!,"")</f>
        <v>#REF!</v>
      </c>
      <c r="BE369" s="50" t="e">
        <f>VLOOKUP(Audit!#REF!,$V$13:$AE$22,9,FALSE) &amp; IF(Audit!#REF!=10,Audit!#REF!,"") &amp; IF(Audit!#REF!&lt;&gt;1,U369,"")</f>
        <v>#REF!</v>
      </c>
      <c r="BF369" s="47" t="e">
        <f t="shared" si="174"/>
        <v>#REF!</v>
      </c>
      <c r="BG369" s="50" t="e">
        <f>VLOOKUP(Audit!#REF!,$V$3:$AE$12,10,FALSE) &amp; Audit!#REF! &amp; IF(Audit!#REF!=10,Audit!#REF!,"")</f>
        <v>#REF!</v>
      </c>
      <c r="BH369" s="50" t="e">
        <f>VLOOKUP(Audit!#REF!,$V$13:$AE$22,10,FALSE) &amp; IF(Audit!#REF!=10,Audit!#REF!,"") &amp; IF(Audit!#REF!&lt;&gt;1,U369,"")</f>
        <v>#REF!</v>
      </c>
      <c r="BI369" s="47" t="e">
        <f t="shared" si="175"/>
        <v>#REF!</v>
      </c>
      <c r="BJ369" s="48" t="str">
        <f t="shared" si="176"/>
        <v/>
      </c>
      <c r="BK369" s="48" t="str">
        <f t="shared" si="177"/>
        <v/>
      </c>
      <c r="BL369" s="48" t="str">
        <f t="shared" si="178"/>
        <v/>
      </c>
      <c r="BM369" s="48" t="str">
        <f t="shared" si="179"/>
        <v/>
      </c>
      <c r="BN369" s="48" t="str">
        <f t="shared" si="180"/>
        <v/>
      </c>
      <c r="BO369" s="48" t="str">
        <f t="shared" si="181"/>
        <v/>
      </c>
      <c r="BP369" s="48" t="str">
        <f t="shared" si="182"/>
        <v/>
      </c>
      <c r="BQ369" s="48" t="str">
        <f t="shared" si="183"/>
        <v/>
      </c>
      <c r="BR369" s="48" t="str">
        <f t="shared" si="184"/>
        <v/>
      </c>
      <c r="BS369" s="48" t="str">
        <f t="shared" si="185"/>
        <v/>
      </c>
      <c r="BT369" s="48" t="str">
        <f t="shared" si="186"/>
        <v/>
      </c>
      <c r="BU369" s="48" t="str">
        <f t="shared" si="187"/>
        <v/>
      </c>
    </row>
    <row r="370" spans="1:73">
      <c r="A370" s="10" t="e">
        <f>Audit!#REF!</f>
        <v>#REF!</v>
      </c>
      <c r="B370" s="10" t="e">
        <f t="shared" si="188"/>
        <v>#REF!</v>
      </c>
      <c r="C370" s="17" t="e">
        <f>VLOOKUP(Audit!#REF!,$V$3:$AE$12,2,FALSE) &amp; VLOOKUP(Audit!#REF!,$V$13:$AE$22,2,FALSE)&amp; IF(Audit!#REF!=10,Audit!#REF!&amp;Audit!#REF!,"")</f>
        <v>#REF!</v>
      </c>
      <c r="D370" s="17" t="e">
        <f>VLOOKUP(Audit!#REF!,$V$3:$AE$12,3,FALSE) &amp; VLOOKUP(Audit!#REF!,$V$13:$AE$22,3,FALSE) &amp;IF(Audit!#REF!=10,Audit!#REF!&amp;Audit!#REF!,"")</f>
        <v>#REF!</v>
      </c>
      <c r="E370" s="17" t="e">
        <f>VLOOKUP(Audit!#REF!,$V$3:$AE$12,4,FALSE)&amp; Audit!#REF! &amp; VLOOKUP(Audit!#REF!,$V$13:$AE$22,4,FALSE)&amp; IF(Audit!#REF!=10,Audit!#REF!&amp;Audit!#REF!,"")</f>
        <v>#REF!</v>
      </c>
      <c r="F370" s="17" t="e">
        <f>VLOOKUP(Audit!#REF!,$V$3:$AE$12,5,FALSE) &amp; VLOOKUP(Audit!#REF!,$V$13:$AE$22,5,FALSE)&amp; IF(Audit!#REF!=10,Audit!#REF!&amp;Audit!#REF!,"")</f>
        <v>#REF!</v>
      </c>
      <c r="G370" s="17" t="e">
        <f>VLOOKUP(Audit!#REF!,$V$3:$AE$12,6,FALSE) &amp; VLOOKUP(Audit!#REF!,$V$13:$AE$22,6,FALSE)&amp; IF(Audit!#REF!=10,Audit!#REF!&amp;Audit!#REF!,"")</f>
        <v>#REF!</v>
      </c>
      <c r="H370" s="17" t="e">
        <f>VLOOKUP(Audit!#REF!,$V$3:$AE$12,7,FALSE) &amp; VLOOKUP(Audit!#REF!,$V$13:$AE$22,7,FALSE)&amp;IF(Audit!#REF!=10,Audit!#REF!&amp;Audit!#REF!,"")</f>
        <v>#REF!</v>
      </c>
      <c r="I370" s="17" t="e">
        <f>VLOOKUP(Audit!#REF!,$V$3:$AE$12,8,FALSE) &amp; Audit!#REF! &amp; VLOOKUP(Audit!#REF!,$V$13:$AE$22,8,FALSE)&amp;IF(Audit!#REF!=10,Audit!#REF!&amp;Audit!#REF!,"")</f>
        <v>#REF!</v>
      </c>
      <c r="J370" s="17" t="e">
        <f>VLOOKUP(Audit!#REF!,$V$3:$AE$12,9,FALSE) &amp; VLOOKUP(Audit!#REF!,$V$13:$AE$22,9,FALSE) &amp; IF(Audit!#REF!=10,Audit!#REF!&amp;Audit!#REF!,"") &amp; IF(Audit!#REF!&lt;&gt;1,U370,"")</f>
        <v>#REF!</v>
      </c>
      <c r="K370" s="17" t="e">
        <f>VLOOKUP(Audit!#REF!,$V$3:$AE$12,10,FALSE) &amp; Audit!#REF! &amp; VLOOKUP(Audit!#REF!,$V$13:$AE$22,10,FALSE) &amp; IF(Audit!#REF!=10,Audit!#REF!&amp;Audit!#REF!,"") &amp; IF(Audit!#REF!&lt;&gt;1,U370,"")</f>
        <v>#REF!</v>
      </c>
      <c r="L370" s="10" t="e">
        <f>Audit!#REF!</f>
        <v>#REF!</v>
      </c>
      <c r="M370" s="10" t="e">
        <f t="shared" si="159"/>
        <v>#REF!</v>
      </c>
      <c r="N370" s="10" t="e">
        <f t="shared" si="160"/>
        <v>#REF!</v>
      </c>
      <c r="O370" s="10" t="e">
        <f t="shared" si="161"/>
        <v>#REF!</v>
      </c>
      <c r="P370" s="10" t="e">
        <f t="shared" si="162"/>
        <v>#REF!</v>
      </c>
      <c r="Q370" s="10" t="e">
        <f t="shared" si="163"/>
        <v>#REF!</v>
      </c>
      <c r="R370" s="10" t="e">
        <f t="shared" si="164"/>
        <v>#REF!</v>
      </c>
      <c r="S370" s="10" t="e">
        <f t="shared" si="165"/>
        <v>#REF!</v>
      </c>
      <c r="T370" s="10" t="e">
        <f t="shared" si="166"/>
        <v>#REF!</v>
      </c>
      <c r="U370" s="17" t="e">
        <f>IF(Audit!#REF!="","",VLOOKUP(Audit!#REF!,$W$26:$X$35,2,FALSE)) &amp; Audit!#REF! &amp; IF(Audit!#REF!="","",IF(Audit!#REF!&lt;=1.4,VLOOKUP(Audit!#REF!,$W$38:X415,2,FALSE),VLOOKUP(Audit!#REF!,$W$51:$X$61,2,FALSE))) &amp; IF(Audit!#REF!="","",VLOOKUP(Audit!#REF!,$Y$26:$Z$35,2,FALSE) &amp; Audit!#REF! &amp; IF(Audit!#REF!="","",IF(Audit!#REF!&lt;=1.4,VLOOKUP(Audit!#REF!,$Y$38:$Z$48,2,FALSE),VLOOKUP(Audit!#REF!,$Y$51:$Z$61,2,FALSE))))</f>
        <v>#REF!</v>
      </c>
      <c r="V370" s="21"/>
      <c r="AH370" s="49" t="e">
        <f>Audit!#REF!</f>
        <v>#REF!</v>
      </c>
      <c r="AI370" s="50" t="e">
        <f>VLOOKUP(Audit!#REF!,$V$3:$AE$12,2,FALSE)&amp; IF(Audit!#REF!=10,Audit!#REF!,"")</f>
        <v>#REF!</v>
      </c>
      <c r="AJ370" s="50" t="e">
        <f>VLOOKUP(Audit!#REF!,$V$13:$AE$22,2,FALSE)&amp; IF(Audit!#REF!=10,Audit!#REF!,"")</f>
        <v>#REF!</v>
      </c>
      <c r="AK370" s="47" t="e">
        <f t="shared" si="167"/>
        <v>#REF!</v>
      </c>
      <c r="AL370" s="50" t="e">
        <f>VLOOKUP(Audit!#REF!,$V$3:$AE$12,3,FALSE)&amp; IF(Audit!#REF!=10,Audit!#REF!,"")</f>
        <v>#REF!</v>
      </c>
      <c r="AM370" s="50" t="e">
        <f>VLOOKUP(Audit!#REF!,$V$13:$AE$22,3,FALSE)&amp; IF(Audit!#REF!=10,Audit!#REF!,"")</f>
        <v>#REF!</v>
      </c>
      <c r="AN370" s="47" t="e">
        <f t="shared" si="168"/>
        <v>#REF!</v>
      </c>
      <c r="AO370" s="50" t="e">
        <f>VLOOKUP(Audit!#REF!,$V$3:$AE$12,4,FALSE) &amp;  Audit!#REF! &amp; IF(Audit!#REF!=10,Audit!#REF!,"")</f>
        <v>#REF!</v>
      </c>
      <c r="AP370" s="50" t="e">
        <f>VLOOKUP(Audit!#REF!,$V$13:$AE$22,4,FALSE)&amp; IF(Audit!#REF!=10,Audit!#REF!,"")</f>
        <v>#REF!</v>
      </c>
      <c r="AQ370" s="47" t="e">
        <f t="shared" si="169"/>
        <v>#REF!</v>
      </c>
      <c r="AR370" s="50" t="e">
        <f>VLOOKUP(Audit!#REF!,$V$3:$AE$12,5,FALSE)&amp; IF(Audit!#REF!=10,Audit!#REF!,"")</f>
        <v>#REF!</v>
      </c>
      <c r="AS370" s="50" t="e">
        <f>VLOOKUP(Audit!#REF!,$V$13:$AE$22,5,FALSE)&amp; IF(Audit!#REF!=10,Audit!#REF!,"")</f>
        <v>#REF!</v>
      </c>
      <c r="AT370" s="47" t="e">
        <f t="shared" si="170"/>
        <v>#REF!</v>
      </c>
      <c r="AU370" s="50" t="e">
        <f>VLOOKUP(Audit!#REF!,$V$3:$AE$12,6,FALSE)&amp; IF(Audit!#REF!=10,Audit!#REF!,"")</f>
        <v>#REF!</v>
      </c>
      <c r="AV370" s="50" t="e">
        <f>VLOOKUP(Audit!#REF!,$V$13:$AE$22,6,FALSE)&amp; IF(Audit!#REF!=10,Audit!#REF!,"")</f>
        <v>#REF!</v>
      </c>
      <c r="AW370" s="47" t="e">
        <f t="shared" si="171"/>
        <v>#REF!</v>
      </c>
      <c r="AX370" s="50" t="e">
        <f>VLOOKUP(Audit!#REF!,$V$3:$AE$12,7,FALSE)&amp; IF(Audit!#REF!=10,Audit!#REF!,"")</f>
        <v>#REF!</v>
      </c>
      <c r="AY370" s="50" t="e">
        <f>VLOOKUP(Audit!#REF!,$V$13:$AE$22,7,FALSE) &amp; IF(Audit!#REF!=10,Audit!#REF!,"")</f>
        <v>#REF!</v>
      </c>
      <c r="AZ370" s="47" t="e">
        <f t="shared" si="172"/>
        <v>#REF!</v>
      </c>
      <c r="BA370" s="50" t="e">
        <f>VLOOKUP(Audit!#REF!,$V$3:$AE$12,8,FALSE)&amp; Audit!#REF! &amp; IF(Audit!#REF!=10,Audit!#REF!,"")</f>
        <v>#REF!</v>
      </c>
      <c r="BB370" s="50" t="e">
        <f>VLOOKUP(Audit!#REF!,$V$13:$AE$22,8,FALSE) &amp; IF(Audit!#REF!=10,Audit!#REF!,"")</f>
        <v>#REF!</v>
      </c>
      <c r="BC370" s="47" t="e">
        <f t="shared" si="173"/>
        <v>#REF!</v>
      </c>
      <c r="BD370" s="50" t="e">
        <f>VLOOKUP(Audit!#REF!,$V$3:$AE$12,9,FALSE)&amp; IF(Audit!#REF!=10,Audit!#REF!,"")</f>
        <v>#REF!</v>
      </c>
      <c r="BE370" s="50" t="e">
        <f>VLOOKUP(Audit!#REF!,$V$13:$AE$22,9,FALSE) &amp; IF(Audit!#REF!=10,Audit!#REF!,"") &amp; IF(Audit!#REF!&lt;&gt;1,U370,"")</f>
        <v>#REF!</v>
      </c>
      <c r="BF370" s="47" t="e">
        <f t="shared" si="174"/>
        <v>#REF!</v>
      </c>
      <c r="BG370" s="50" t="e">
        <f>VLOOKUP(Audit!#REF!,$V$3:$AE$12,10,FALSE) &amp; Audit!#REF! &amp; IF(Audit!#REF!=10,Audit!#REF!,"")</f>
        <v>#REF!</v>
      </c>
      <c r="BH370" s="50" t="e">
        <f>VLOOKUP(Audit!#REF!,$V$13:$AE$22,10,FALSE) &amp; IF(Audit!#REF!=10,Audit!#REF!,"") &amp; IF(Audit!#REF!&lt;&gt;1,U370,"")</f>
        <v>#REF!</v>
      </c>
      <c r="BI370" s="47" t="e">
        <f t="shared" si="175"/>
        <v>#REF!</v>
      </c>
      <c r="BJ370" s="48" t="str">
        <f t="shared" si="176"/>
        <v/>
      </c>
      <c r="BK370" s="48" t="str">
        <f t="shared" si="177"/>
        <v/>
      </c>
      <c r="BL370" s="48" t="str">
        <f t="shared" si="178"/>
        <v/>
      </c>
      <c r="BM370" s="48" t="str">
        <f t="shared" si="179"/>
        <v/>
      </c>
      <c r="BN370" s="48" t="str">
        <f t="shared" si="180"/>
        <v/>
      </c>
      <c r="BO370" s="48" t="str">
        <f t="shared" si="181"/>
        <v/>
      </c>
      <c r="BP370" s="48" t="str">
        <f t="shared" si="182"/>
        <v/>
      </c>
      <c r="BQ370" s="48" t="str">
        <f t="shared" si="183"/>
        <v/>
      </c>
      <c r="BR370" s="48" t="str">
        <f t="shared" si="184"/>
        <v/>
      </c>
      <c r="BS370" s="48" t="str">
        <f t="shared" si="185"/>
        <v/>
      </c>
      <c r="BT370" s="48" t="str">
        <f t="shared" si="186"/>
        <v/>
      </c>
      <c r="BU370" s="48" t="str">
        <f t="shared" si="187"/>
        <v/>
      </c>
    </row>
    <row r="371" spans="1:73">
      <c r="A371" s="10" t="e">
        <f>Audit!#REF!</f>
        <v>#REF!</v>
      </c>
      <c r="B371" s="10" t="e">
        <f t="shared" si="188"/>
        <v>#REF!</v>
      </c>
      <c r="C371" s="17" t="e">
        <f>VLOOKUP(Audit!#REF!,$V$3:$AE$12,2,FALSE) &amp; VLOOKUP(Audit!#REF!,$V$13:$AE$22,2,FALSE)&amp; IF(Audit!#REF!=10,Audit!#REF!&amp;Audit!#REF!,"")</f>
        <v>#REF!</v>
      </c>
      <c r="D371" s="17" t="e">
        <f>VLOOKUP(Audit!#REF!,$V$3:$AE$12,3,FALSE) &amp; VLOOKUP(Audit!#REF!,$V$13:$AE$22,3,FALSE) &amp;IF(Audit!#REF!=10,Audit!#REF!&amp;Audit!#REF!,"")</f>
        <v>#REF!</v>
      </c>
      <c r="E371" s="17" t="e">
        <f>VLOOKUP(Audit!#REF!,$V$3:$AE$12,4,FALSE)&amp; Audit!#REF! &amp; VLOOKUP(Audit!#REF!,$V$13:$AE$22,4,FALSE)&amp; IF(Audit!#REF!=10,Audit!#REF!&amp;Audit!#REF!,"")</f>
        <v>#REF!</v>
      </c>
      <c r="F371" s="17" t="e">
        <f>VLOOKUP(Audit!#REF!,$V$3:$AE$12,5,FALSE) &amp; VLOOKUP(Audit!#REF!,$V$13:$AE$22,5,FALSE)&amp; IF(Audit!#REF!=10,Audit!#REF!&amp;Audit!#REF!,"")</f>
        <v>#REF!</v>
      </c>
      <c r="G371" s="17" t="e">
        <f>VLOOKUP(Audit!#REF!,$V$3:$AE$12,6,FALSE) &amp; VLOOKUP(Audit!#REF!,$V$13:$AE$22,6,FALSE)&amp; IF(Audit!#REF!=10,Audit!#REF!&amp;Audit!#REF!,"")</f>
        <v>#REF!</v>
      </c>
      <c r="H371" s="17" t="e">
        <f>VLOOKUP(Audit!#REF!,$V$3:$AE$12,7,FALSE) &amp; VLOOKUP(Audit!#REF!,$V$13:$AE$22,7,FALSE)&amp;IF(Audit!#REF!=10,Audit!#REF!&amp;Audit!#REF!,"")</f>
        <v>#REF!</v>
      </c>
      <c r="I371" s="17" t="e">
        <f>VLOOKUP(Audit!#REF!,$V$3:$AE$12,8,FALSE) &amp; Audit!#REF! &amp; VLOOKUP(Audit!#REF!,$V$13:$AE$22,8,FALSE)&amp;IF(Audit!#REF!=10,Audit!#REF!&amp;Audit!#REF!,"")</f>
        <v>#REF!</v>
      </c>
      <c r="J371" s="17" t="e">
        <f>VLOOKUP(Audit!#REF!,$V$3:$AE$12,9,FALSE) &amp; VLOOKUP(Audit!#REF!,$V$13:$AE$22,9,FALSE) &amp; IF(Audit!#REF!=10,Audit!#REF!&amp;Audit!#REF!,"") &amp; IF(Audit!#REF!&lt;&gt;1,U371,"")</f>
        <v>#REF!</v>
      </c>
      <c r="K371" s="17" t="e">
        <f>VLOOKUP(Audit!#REF!,$V$3:$AE$12,10,FALSE) &amp; Audit!#REF! &amp; VLOOKUP(Audit!#REF!,$V$13:$AE$22,10,FALSE) &amp; IF(Audit!#REF!=10,Audit!#REF!&amp;Audit!#REF!,"") &amp; IF(Audit!#REF!&lt;&gt;1,U371,"")</f>
        <v>#REF!</v>
      </c>
      <c r="L371" s="10" t="e">
        <f>Audit!#REF!</f>
        <v>#REF!</v>
      </c>
      <c r="M371" s="10" t="e">
        <f t="shared" si="159"/>
        <v>#REF!</v>
      </c>
      <c r="N371" s="10" t="e">
        <f t="shared" si="160"/>
        <v>#REF!</v>
      </c>
      <c r="O371" s="10" t="e">
        <f t="shared" si="161"/>
        <v>#REF!</v>
      </c>
      <c r="P371" s="10" t="e">
        <f t="shared" si="162"/>
        <v>#REF!</v>
      </c>
      <c r="Q371" s="10" t="e">
        <f t="shared" si="163"/>
        <v>#REF!</v>
      </c>
      <c r="R371" s="10" t="e">
        <f t="shared" si="164"/>
        <v>#REF!</v>
      </c>
      <c r="S371" s="10" t="e">
        <f t="shared" si="165"/>
        <v>#REF!</v>
      </c>
      <c r="T371" s="10" t="e">
        <f t="shared" si="166"/>
        <v>#REF!</v>
      </c>
      <c r="U371" s="17" t="e">
        <f>IF(Audit!#REF!="","",VLOOKUP(Audit!#REF!,$W$26:$X$35,2,FALSE)) &amp; Audit!#REF! &amp; IF(Audit!#REF!="","",IF(Audit!#REF!&lt;=1.4,VLOOKUP(Audit!#REF!,$W$38:X416,2,FALSE),VLOOKUP(Audit!#REF!,$W$51:$X$61,2,FALSE))) &amp; IF(Audit!#REF!="","",VLOOKUP(Audit!#REF!,$Y$26:$Z$35,2,FALSE) &amp; Audit!#REF! &amp; IF(Audit!#REF!="","",IF(Audit!#REF!&lt;=1.4,VLOOKUP(Audit!#REF!,$Y$38:$Z$48,2,FALSE),VLOOKUP(Audit!#REF!,$Y$51:$Z$61,2,FALSE))))</f>
        <v>#REF!</v>
      </c>
      <c r="V371" s="21"/>
      <c r="AH371" s="49" t="e">
        <f>Audit!#REF!</f>
        <v>#REF!</v>
      </c>
      <c r="AI371" s="50" t="e">
        <f>VLOOKUP(Audit!#REF!,$V$3:$AE$12,2,FALSE)&amp; IF(Audit!#REF!=10,Audit!#REF!,"")</f>
        <v>#REF!</v>
      </c>
      <c r="AJ371" s="50" t="e">
        <f>VLOOKUP(Audit!#REF!,$V$13:$AE$22,2,FALSE)&amp; IF(Audit!#REF!=10,Audit!#REF!,"")</f>
        <v>#REF!</v>
      </c>
      <c r="AK371" s="47" t="e">
        <f t="shared" si="167"/>
        <v>#REF!</v>
      </c>
      <c r="AL371" s="50" t="e">
        <f>VLOOKUP(Audit!#REF!,$V$3:$AE$12,3,FALSE)&amp; IF(Audit!#REF!=10,Audit!#REF!,"")</f>
        <v>#REF!</v>
      </c>
      <c r="AM371" s="50" t="e">
        <f>VLOOKUP(Audit!#REF!,$V$13:$AE$22,3,FALSE)&amp; IF(Audit!#REF!=10,Audit!#REF!,"")</f>
        <v>#REF!</v>
      </c>
      <c r="AN371" s="47" t="e">
        <f t="shared" si="168"/>
        <v>#REF!</v>
      </c>
      <c r="AO371" s="50" t="e">
        <f>VLOOKUP(Audit!#REF!,$V$3:$AE$12,4,FALSE) &amp;  Audit!#REF! &amp; IF(Audit!#REF!=10,Audit!#REF!,"")</f>
        <v>#REF!</v>
      </c>
      <c r="AP371" s="50" t="e">
        <f>VLOOKUP(Audit!#REF!,$V$13:$AE$22,4,FALSE)&amp; IF(Audit!#REF!=10,Audit!#REF!,"")</f>
        <v>#REF!</v>
      </c>
      <c r="AQ371" s="47" t="e">
        <f t="shared" si="169"/>
        <v>#REF!</v>
      </c>
      <c r="AR371" s="50" t="e">
        <f>VLOOKUP(Audit!#REF!,$V$3:$AE$12,5,FALSE)&amp; IF(Audit!#REF!=10,Audit!#REF!,"")</f>
        <v>#REF!</v>
      </c>
      <c r="AS371" s="50" t="e">
        <f>VLOOKUP(Audit!#REF!,$V$13:$AE$22,5,FALSE)&amp; IF(Audit!#REF!=10,Audit!#REF!,"")</f>
        <v>#REF!</v>
      </c>
      <c r="AT371" s="47" t="e">
        <f t="shared" si="170"/>
        <v>#REF!</v>
      </c>
      <c r="AU371" s="50" t="e">
        <f>VLOOKUP(Audit!#REF!,$V$3:$AE$12,6,FALSE)&amp; IF(Audit!#REF!=10,Audit!#REF!,"")</f>
        <v>#REF!</v>
      </c>
      <c r="AV371" s="50" t="e">
        <f>VLOOKUP(Audit!#REF!,$V$13:$AE$22,6,FALSE)&amp; IF(Audit!#REF!=10,Audit!#REF!,"")</f>
        <v>#REF!</v>
      </c>
      <c r="AW371" s="47" t="e">
        <f t="shared" si="171"/>
        <v>#REF!</v>
      </c>
      <c r="AX371" s="50" t="e">
        <f>VLOOKUP(Audit!#REF!,$V$3:$AE$12,7,FALSE)&amp; IF(Audit!#REF!=10,Audit!#REF!,"")</f>
        <v>#REF!</v>
      </c>
      <c r="AY371" s="50" t="e">
        <f>VLOOKUP(Audit!#REF!,$V$13:$AE$22,7,FALSE) &amp; IF(Audit!#REF!=10,Audit!#REF!,"")</f>
        <v>#REF!</v>
      </c>
      <c r="AZ371" s="47" t="e">
        <f t="shared" si="172"/>
        <v>#REF!</v>
      </c>
      <c r="BA371" s="50" t="e">
        <f>VLOOKUP(Audit!#REF!,$V$3:$AE$12,8,FALSE)&amp; Audit!#REF! &amp; IF(Audit!#REF!=10,Audit!#REF!,"")</f>
        <v>#REF!</v>
      </c>
      <c r="BB371" s="50" t="e">
        <f>VLOOKUP(Audit!#REF!,$V$13:$AE$22,8,FALSE) &amp; IF(Audit!#REF!=10,Audit!#REF!,"")</f>
        <v>#REF!</v>
      </c>
      <c r="BC371" s="47" t="e">
        <f t="shared" si="173"/>
        <v>#REF!</v>
      </c>
      <c r="BD371" s="50" t="e">
        <f>VLOOKUP(Audit!#REF!,$V$3:$AE$12,9,FALSE)&amp; IF(Audit!#REF!=10,Audit!#REF!,"")</f>
        <v>#REF!</v>
      </c>
      <c r="BE371" s="50" t="e">
        <f>VLOOKUP(Audit!#REF!,$V$13:$AE$22,9,FALSE) &amp; IF(Audit!#REF!=10,Audit!#REF!,"") &amp; IF(Audit!#REF!&lt;&gt;1,U371,"")</f>
        <v>#REF!</v>
      </c>
      <c r="BF371" s="47" t="e">
        <f t="shared" si="174"/>
        <v>#REF!</v>
      </c>
      <c r="BG371" s="50" t="e">
        <f>VLOOKUP(Audit!#REF!,$V$3:$AE$12,10,FALSE) &amp; Audit!#REF! &amp; IF(Audit!#REF!=10,Audit!#REF!,"")</f>
        <v>#REF!</v>
      </c>
      <c r="BH371" s="50" t="e">
        <f>VLOOKUP(Audit!#REF!,$V$13:$AE$22,10,FALSE) &amp; IF(Audit!#REF!=10,Audit!#REF!,"") &amp; IF(Audit!#REF!&lt;&gt;1,U371,"")</f>
        <v>#REF!</v>
      </c>
      <c r="BI371" s="47" t="e">
        <f t="shared" si="175"/>
        <v>#REF!</v>
      </c>
      <c r="BJ371" s="48" t="str">
        <f t="shared" si="176"/>
        <v/>
      </c>
      <c r="BK371" s="48" t="str">
        <f t="shared" si="177"/>
        <v/>
      </c>
      <c r="BL371" s="48" t="str">
        <f t="shared" si="178"/>
        <v/>
      </c>
      <c r="BM371" s="48" t="str">
        <f t="shared" si="179"/>
        <v/>
      </c>
      <c r="BN371" s="48" t="str">
        <f t="shared" si="180"/>
        <v/>
      </c>
      <c r="BO371" s="48" t="str">
        <f t="shared" si="181"/>
        <v/>
      </c>
      <c r="BP371" s="48" t="str">
        <f t="shared" si="182"/>
        <v/>
      </c>
      <c r="BQ371" s="48" t="str">
        <f t="shared" si="183"/>
        <v/>
      </c>
      <c r="BR371" s="48" t="str">
        <f t="shared" si="184"/>
        <v/>
      </c>
      <c r="BS371" s="48" t="str">
        <f t="shared" si="185"/>
        <v/>
      </c>
      <c r="BT371" s="48" t="str">
        <f t="shared" si="186"/>
        <v/>
      </c>
      <c r="BU371" s="48" t="str">
        <f t="shared" si="187"/>
        <v/>
      </c>
    </row>
    <row r="372" spans="1:73">
      <c r="A372" s="10" t="e">
        <f>Audit!#REF!</f>
        <v>#REF!</v>
      </c>
      <c r="B372" s="10" t="e">
        <f t="shared" si="188"/>
        <v>#REF!</v>
      </c>
      <c r="C372" s="17" t="e">
        <f>VLOOKUP(Audit!#REF!,$V$3:$AE$12,2,FALSE) &amp; VLOOKUP(Audit!#REF!,$V$13:$AE$22,2,FALSE)&amp; IF(Audit!#REF!=10,Audit!#REF!&amp;Audit!#REF!,"")</f>
        <v>#REF!</v>
      </c>
      <c r="D372" s="17" t="e">
        <f>VLOOKUP(Audit!#REF!,$V$3:$AE$12,3,FALSE) &amp; VLOOKUP(Audit!#REF!,$V$13:$AE$22,3,FALSE) &amp;IF(Audit!#REF!=10,Audit!#REF!&amp;Audit!#REF!,"")</f>
        <v>#REF!</v>
      </c>
      <c r="E372" s="17" t="e">
        <f>VLOOKUP(Audit!#REF!,$V$3:$AE$12,4,FALSE)&amp; Audit!#REF! &amp; VLOOKUP(Audit!#REF!,$V$13:$AE$22,4,FALSE)&amp; IF(Audit!#REF!=10,Audit!#REF!&amp;Audit!#REF!,"")</f>
        <v>#REF!</v>
      </c>
      <c r="F372" s="17" t="e">
        <f>VLOOKUP(Audit!#REF!,$V$3:$AE$12,5,FALSE) &amp; VLOOKUP(Audit!#REF!,$V$13:$AE$22,5,FALSE)&amp; IF(Audit!#REF!=10,Audit!#REF!&amp;Audit!#REF!,"")</f>
        <v>#REF!</v>
      </c>
      <c r="G372" s="17" t="e">
        <f>VLOOKUP(Audit!#REF!,$V$3:$AE$12,6,FALSE) &amp; VLOOKUP(Audit!#REF!,$V$13:$AE$22,6,FALSE)&amp; IF(Audit!#REF!=10,Audit!#REF!&amp;Audit!#REF!,"")</f>
        <v>#REF!</v>
      </c>
      <c r="H372" s="17" t="e">
        <f>VLOOKUP(Audit!#REF!,$V$3:$AE$12,7,FALSE) &amp; VLOOKUP(Audit!#REF!,$V$13:$AE$22,7,FALSE)&amp;IF(Audit!#REF!=10,Audit!#REF!&amp;Audit!#REF!,"")</f>
        <v>#REF!</v>
      </c>
      <c r="I372" s="17" t="e">
        <f>VLOOKUP(Audit!#REF!,$V$3:$AE$12,8,FALSE) &amp; Audit!#REF! &amp; VLOOKUP(Audit!#REF!,$V$13:$AE$22,8,FALSE)&amp;IF(Audit!#REF!=10,Audit!#REF!&amp;Audit!#REF!,"")</f>
        <v>#REF!</v>
      </c>
      <c r="J372" s="17" t="e">
        <f>VLOOKUP(Audit!#REF!,$V$3:$AE$12,9,FALSE) &amp; VLOOKUP(Audit!#REF!,$V$13:$AE$22,9,FALSE) &amp; IF(Audit!#REF!=10,Audit!#REF!&amp;Audit!#REF!,"") &amp; IF(Audit!#REF!&lt;&gt;1,U372,"")</f>
        <v>#REF!</v>
      </c>
      <c r="K372" s="17" t="e">
        <f>VLOOKUP(Audit!#REF!,$V$3:$AE$12,10,FALSE) &amp; Audit!#REF! &amp; VLOOKUP(Audit!#REF!,$V$13:$AE$22,10,FALSE) &amp; IF(Audit!#REF!=10,Audit!#REF!&amp;Audit!#REF!,"") &amp; IF(Audit!#REF!&lt;&gt;1,U372,"")</f>
        <v>#REF!</v>
      </c>
      <c r="L372" s="10" t="e">
        <f>Audit!#REF!</f>
        <v>#REF!</v>
      </c>
      <c r="M372" s="10" t="e">
        <f t="shared" si="159"/>
        <v>#REF!</v>
      </c>
      <c r="N372" s="10" t="e">
        <f t="shared" si="160"/>
        <v>#REF!</v>
      </c>
      <c r="O372" s="10" t="e">
        <f t="shared" si="161"/>
        <v>#REF!</v>
      </c>
      <c r="P372" s="10" t="e">
        <f t="shared" si="162"/>
        <v>#REF!</v>
      </c>
      <c r="Q372" s="10" t="e">
        <f t="shared" si="163"/>
        <v>#REF!</v>
      </c>
      <c r="R372" s="10" t="e">
        <f t="shared" si="164"/>
        <v>#REF!</v>
      </c>
      <c r="S372" s="10" t="e">
        <f t="shared" si="165"/>
        <v>#REF!</v>
      </c>
      <c r="T372" s="10" t="e">
        <f t="shared" si="166"/>
        <v>#REF!</v>
      </c>
      <c r="U372" s="17" t="e">
        <f>IF(Audit!#REF!="","",VLOOKUP(Audit!#REF!,$W$26:$X$35,2,FALSE)) &amp; Audit!#REF! &amp; IF(Audit!#REF!="","",IF(Audit!#REF!&lt;=1.4,VLOOKUP(Audit!#REF!,$W$38:X417,2,FALSE),VLOOKUP(Audit!#REF!,$W$51:$X$61,2,FALSE))) &amp; IF(Audit!#REF!="","",VLOOKUP(Audit!#REF!,$Y$26:$Z$35,2,FALSE) &amp; Audit!#REF! &amp; IF(Audit!#REF!="","",IF(Audit!#REF!&lt;=1.4,VLOOKUP(Audit!#REF!,$Y$38:$Z$48,2,FALSE),VLOOKUP(Audit!#REF!,$Y$51:$Z$61,2,FALSE))))</f>
        <v>#REF!</v>
      </c>
      <c r="V372" s="21"/>
      <c r="AH372" s="49" t="e">
        <f>Audit!#REF!</f>
        <v>#REF!</v>
      </c>
      <c r="AI372" s="50" t="e">
        <f>VLOOKUP(Audit!#REF!,$V$3:$AE$12,2,FALSE)&amp; IF(Audit!#REF!=10,Audit!#REF!,"")</f>
        <v>#REF!</v>
      </c>
      <c r="AJ372" s="50" t="e">
        <f>VLOOKUP(Audit!#REF!,$V$13:$AE$22,2,FALSE)&amp; IF(Audit!#REF!=10,Audit!#REF!,"")</f>
        <v>#REF!</v>
      </c>
      <c r="AK372" s="47" t="e">
        <f t="shared" si="167"/>
        <v>#REF!</v>
      </c>
      <c r="AL372" s="50" t="e">
        <f>VLOOKUP(Audit!#REF!,$V$3:$AE$12,3,FALSE)&amp; IF(Audit!#REF!=10,Audit!#REF!,"")</f>
        <v>#REF!</v>
      </c>
      <c r="AM372" s="50" t="e">
        <f>VLOOKUP(Audit!#REF!,$V$13:$AE$22,3,FALSE)&amp; IF(Audit!#REF!=10,Audit!#REF!,"")</f>
        <v>#REF!</v>
      </c>
      <c r="AN372" s="47" t="e">
        <f t="shared" si="168"/>
        <v>#REF!</v>
      </c>
      <c r="AO372" s="50" t="e">
        <f>VLOOKUP(Audit!#REF!,$V$3:$AE$12,4,FALSE) &amp;  Audit!#REF! &amp; IF(Audit!#REF!=10,Audit!#REF!,"")</f>
        <v>#REF!</v>
      </c>
      <c r="AP372" s="50" t="e">
        <f>VLOOKUP(Audit!#REF!,$V$13:$AE$22,4,FALSE)&amp; IF(Audit!#REF!=10,Audit!#REF!,"")</f>
        <v>#REF!</v>
      </c>
      <c r="AQ372" s="47" t="e">
        <f t="shared" si="169"/>
        <v>#REF!</v>
      </c>
      <c r="AR372" s="50" t="e">
        <f>VLOOKUP(Audit!#REF!,$V$3:$AE$12,5,FALSE)&amp; IF(Audit!#REF!=10,Audit!#REF!,"")</f>
        <v>#REF!</v>
      </c>
      <c r="AS372" s="50" t="e">
        <f>VLOOKUP(Audit!#REF!,$V$13:$AE$22,5,FALSE)&amp; IF(Audit!#REF!=10,Audit!#REF!,"")</f>
        <v>#REF!</v>
      </c>
      <c r="AT372" s="47" t="e">
        <f t="shared" si="170"/>
        <v>#REF!</v>
      </c>
      <c r="AU372" s="50" t="e">
        <f>VLOOKUP(Audit!#REF!,$V$3:$AE$12,6,FALSE)&amp; IF(Audit!#REF!=10,Audit!#REF!,"")</f>
        <v>#REF!</v>
      </c>
      <c r="AV372" s="50" t="e">
        <f>VLOOKUP(Audit!#REF!,$V$13:$AE$22,6,FALSE)&amp; IF(Audit!#REF!=10,Audit!#REF!,"")</f>
        <v>#REF!</v>
      </c>
      <c r="AW372" s="47" t="e">
        <f t="shared" si="171"/>
        <v>#REF!</v>
      </c>
      <c r="AX372" s="50" t="e">
        <f>VLOOKUP(Audit!#REF!,$V$3:$AE$12,7,FALSE)&amp; IF(Audit!#REF!=10,Audit!#REF!,"")</f>
        <v>#REF!</v>
      </c>
      <c r="AY372" s="50" t="e">
        <f>VLOOKUP(Audit!#REF!,$V$13:$AE$22,7,FALSE) &amp; IF(Audit!#REF!=10,Audit!#REF!,"")</f>
        <v>#REF!</v>
      </c>
      <c r="AZ372" s="47" t="e">
        <f t="shared" si="172"/>
        <v>#REF!</v>
      </c>
      <c r="BA372" s="50" t="e">
        <f>VLOOKUP(Audit!#REF!,$V$3:$AE$12,8,FALSE)&amp; Audit!#REF! &amp; IF(Audit!#REF!=10,Audit!#REF!,"")</f>
        <v>#REF!</v>
      </c>
      <c r="BB372" s="50" t="e">
        <f>VLOOKUP(Audit!#REF!,$V$13:$AE$22,8,FALSE) &amp; IF(Audit!#REF!=10,Audit!#REF!,"")</f>
        <v>#REF!</v>
      </c>
      <c r="BC372" s="47" t="e">
        <f t="shared" si="173"/>
        <v>#REF!</v>
      </c>
      <c r="BD372" s="50" t="e">
        <f>VLOOKUP(Audit!#REF!,$V$3:$AE$12,9,FALSE)&amp; IF(Audit!#REF!=10,Audit!#REF!,"")</f>
        <v>#REF!</v>
      </c>
      <c r="BE372" s="50" t="e">
        <f>VLOOKUP(Audit!#REF!,$V$13:$AE$22,9,FALSE) &amp; IF(Audit!#REF!=10,Audit!#REF!,"") &amp; IF(Audit!#REF!&lt;&gt;1,U372,"")</f>
        <v>#REF!</v>
      </c>
      <c r="BF372" s="47" t="e">
        <f t="shared" si="174"/>
        <v>#REF!</v>
      </c>
      <c r="BG372" s="50" t="e">
        <f>VLOOKUP(Audit!#REF!,$V$3:$AE$12,10,FALSE) &amp; Audit!#REF! &amp; IF(Audit!#REF!=10,Audit!#REF!,"")</f>
        <v>#REF!</v>
      </c>
      <c r="BH372" s="50" t="e">
        <f>VLOOKUP(Audit!#REF!,$V$13:$AE$22,10,FALSE) &amp; IF(Audit!#REF!=10,Audit!#REF!,"") &amp; IF(Audit!#REF!&lt;&gt;1,U372,"")</f>
        <v>#REF!</v>
      </c>
      <c r="BI372" s="47" t="e">
        <f t="shared" si="175"/>
        <v>#REF!</v>
      </c>
      <c r="BJ372" s="48" t="str">
        <f t="shared" si="176"/>
        <v/>
      </c>
      <c r="BK372" s="48" t="str">
        <f t="shared" si="177"/>
        <v/>
      </c>
      <c r="BL372" s="48" t="str">
        <f t="shared" si="178"/>
        <v/>
      </c>
      <c r="BM372" s="48" t="str">
        <f t="shared" si="179"/>
        <v/>
      </c>
      <c r="BN372" s="48" t="str">
        <f t="shared" si="180"/>
        <v/>
      </c>
      <c r="BO372" s="48" t="str">
        <f t="shared" si="181"/>
        <v/>
      </c>
      <c r="BP372" s="48" t="str">
        <f t="shared" si="182"/>
        <v/>
      </c>
      <c r="BQ372" s="48" t="str">
        <f t="shared" si="183"/>
        <v/>
      </c>
      <c r="BR372" s="48" t="str">
        <f t="shared" si="184"/>
        <v/>
      </c>
      <c r="BS372" s="48" t="str">
        <f t="shared" si="185"/>
        <v/>
      </c>
      <c r="BT372" s="48" t="str">
        <f t="shared" si="186"/>
        <v/>
      </c>
      <c r="BU372" s="48" t="str">
        <f t="shared" si="187"/>
        <v/>
      </c>
    </row>
    <row r="373" spans="1:73">
      <c r="A373" s="10" t="e">
        <f>Audit!#REF!</f>
        <v>#REF!</v>
      </c>
      <c r="B373" s="10" t="e">
        <f t="shared" si="188"/>
        <v>#REF!</v>
      </c>
      <c r="C373" s="17" t="e">
        <f>VLOOKUP(Audit!#REF!,$V$3:$AE$12,2,FALSE) &amp; VLOOKUP(Audit!#REF!,$V$13:$AE$22,2,FALSE)&amp; IF(Audit!#REF!=10,Audit!#REF!&amp;Audit!#REF!,"")</f>
        <v>#REF!</v>
      </c>
      <c r="D373" s="17" t="e">
        <f>VLOOKUP(Audit!#REF!,$V$3:$AE$12,3,FALSE) &amp; VLOOKUP(Audit!#REF!,$V$13:$AE$22,3,FALSE) &amp;IF(Audit!#REF!=10,Audit!#REF!&amp;Audit!#REF!,"")</f>
        <v>#REF!</v>
      </c>
      <c r="E373" s="17" t="e">
        <f>VLOOKUP(Audit!#REF!,$V$3:$AE$12,4,FALSE)&amp; Audit!#REF! &amp; VLOOKUP(Audit!#REF!,$V$13:$AE$22,4,FALSE)&amp; IF(Audit!#REF!=10,Audit!#REF!&amp;Audit!#REF!,"")</f>
        <v>#REF!</v>
      </c>
      <c r="F373" s="17" t="e">
        <f>VLOOKUP(Audit!#REF!,$V$3:$AE$12,5,FALSE) &amp; VLOOKUP(Audit!#REF!,$V$13:$AE$22,5,FALSE)&amp; IF(Audit!#REF!=10,Audit!#REF!&amp;Audit!#REF!,"")</f>
        <v>#REF!</v>
      </c>
      <c r="G373" s="17" t="e">
        <f>VLOOKUP(Audit!#REF!,$V$3:$AE$12,6,FALSE) &amp; VLOOKUP(Audit!#REF!,$V$13:$AE$22,6,FALSE)&amp; IF(Audit!#REF!=10,Audit!#REF!&amp;Audit!#REF!,"")</f>
        <v>#REF!</v>
      </c>
      <c r="H373" s="17" t="e">
        <f>VLOOKUP(Audit!#REF!,$V$3:$AE$12,7,FALSE) &amp; VLOOKUP(Audit!#REF!,$V$13:$AE$22,7,FALSE)&amp;IF(Audit!#REF!=10,Audit!#REF!&amp;Audit!#REF!,"")</f>
        <v>#REF!</v>
      </c>
      <c r="I373" s="17" t="e">
        <f>VLOOKUP(Audit!#REF!,$V$3:$AE$12,8,FALSE) &amp; Audit!#REF! &amp; VLOOKUP(Audit!#REF!,$V$13:$AE$22,8,FALSE)&amp;IF(Audit!#REF!=10,Audit!#REF!&amp;Audit!#REF!,"")</f>
        <v>#REF!</v>
      </c>
      <c r="J373" s="17" t="e">
        <f>VLOOKUP(Audit!#REF!,$V$3:$AE$12,9,FALSE) &amp; VLOOKUP(Audit!#REF!,$V$13:$AE$22,9,FALSE) &amp; IF(Audit!#REF!=10,Audit!#REF!&amp;Audit!#REF!,"") &amp; IF(Audit!#REF!&lt;&gt;1,U373,"")</f>
        <v>#REF!</v>
      </c>
      <c r="K373" s="17" t="e">
        <f>VLOOKUP(Audit!#REF!,$V$3:$AE$12,10,FALSE) &amp; Audit!#REF! &amp; VLOOKUP(Audit!#REF!,$V$13:$AE$22,10,FALSE) &amp; IF(Audit!#REF!=10,Audit!#REF!&amp;Audit!#REF!,"") &amp; IF(Audit!#REF!&lt;&gt;1,U373,"")</f>
        <v>#REF!</v>
      </c>
      <c r="L373" s="10" t="e">
        <f>Audit!#REF!</f>
        <v>#REF!</v>
      </c>
      <c r="M373" s="10" t="e">
        <f t="shared" si="159"/>
        <v>#REF!</v>
      </c>
      <c r="N373" s="10" t="e">
        <f t="shared" si="160"/>
        <v>#REF!</v>
      </c>
      <c r="O373" s="10" t="e">
        <f t="shared" si="161"/>
        <v>#REF!</v>
      </c>
      <c r="P373" s="10" t="e">
        <f t="shared" si="162"/>
        <v>#REF!</v>
      </c>
      <c r="Q373" s="10" t="e">
        <f t="shared" si="163"/>
        <v>#REF!</v>
      </c>
      <c r="R373" s="10" t="e">
        <f t="shared" si="164"/>
        <v>#REF!</v>
      </c>
      <c r="S373" s="10" t="e">
        <f t="shared" si="165"/>
        <v>#REF!</v>
      </c>
      <c r="T373" s="10" t="e">
        <f t="shared" si="166"/>
        <v>#REF!</v>
      </c>
      <c r="U373" s="17" t="e">
        <f>IF(Audit!#REF!="","",VLOOKUP(Audit!#REF!,$W$26:$X$35,2,FALSE)) &amp; Audit!#REF! &amp; IF(Audit!#REF!="","",IF(Audit!#REF!&lt;=1.4,VLOOKUP(Audit!#REF!,$W$38:X418,2,FALSE),VLOOKUP(Audit!#REF!,$W$51:$X$61,2,FALSE))) &amp; IF(Audit!#REF!="","",VLOOKUP(Audit!#REF!,$Y$26:$Z$35,2,FALSE) &amp; Audit!#REF! &amp; IF(Audit!#REF!="","",IF(Audit!#REF!&lt;=1.4,VLOOKUP(Audit!#REF!,$Y$38:$Z$48,2,FALSE),VLOOKUP(Audit!#REF!,$Y$51:$Z$61,2,FALSE))))</f>
        <v>#REF!</v>
      </c>
      <c r="V373" s="21"/>
      <c r="AH373" s="49" t="e">
        <f>Audit!#REF!</f>
        <v>#REF!</v>
      </c>
      <c r="AI373" s="50" t="e">
        <f>VLOOKUP(Audit!#REF!,$V$3:$AE$12,2,FALSE)&amp; IF(Audit!#REF!=10,Audit!#REF!,"")</f>
        <v>#REF!</v>
      </c>
      <c r="AJ373" s="50" t="e">
        <f>VLOOKUP(Audit!#REF!,$V$13:$AE$22,2,FALSE)&amp; IF(Audit!#REF!=10,Audit!#REF!,"")</f>
        <v>#REF!</v>
      </c>
      <c r="AK373" s="47" t="e">
        <f t="shared" si="167"/>
        <v>#REF!</v>
      </c>
      <c r="AL373" s="50" t="e">
        <f>VLOOKUP(Audit!#REF!,$V$3:$AE$12,3,FALSE)&amp; IF(Audit!#REF!=10,Audit!#REF!,"")</f>
        <v>#REF!</v>
      </c>
      <c r="AM373" s="50" t="e">
        <f>VLOOKUP(Audit!#REF!,$V$13:$AE$22,3,FALSE)&amp; IF(Audit!#REF!=10,Audit!#REF!,"")</f>
        <v>#REF!</v>
      </c>
      <c r="AN373" s="47" t="e">
        <f t="shared" si="168"/>
        <v>#REF!</v>
      </c>
      <c r="AO373" s="50" t="e">
        <f>VLOOKUP(Audit!#REF!,$V$3:$AE$12,4,FALSE) &amp;  Audit!#REF! &amp; IF(Audit!#REF!=10,Audit!#REF!,"")</f>
        <v>#REF!</v>
      </c>
      <c r="AP373" s="50" t="e">
        <f>VLOOKUP(Audit!#REF!,$V$13:$AE$22,4,FALSE)&amp; IF(Audit!#REF!=10,Audit!#REF!,"")</f>
        <v>#REF!</v>
      </c>
      <c r="AQ373" s="47" t="e">
        <f t="shared" si="169"/>
        <v>#REF!</v>
      </c>
      <c r="AR373" s="50" t="e">
        <f>VLOOKUP(Audit!#REF!,$V$3:$AE$12,5,FALSE)&amp; IF(Audit!#REF!=10,Audit!#REF!,"")</f>
        <v>#REF!</v>
      </c>
      <c r="AS373" s="50" t="e">
        <f>VLOOKUP(Audit!#REF!,$V$13:$AE$22,5,FALSE)&amp; IF(Audit!#REF!=10,Audit!#REF!,"")</f>
        <v>#REF!</v>
      </c>
      <c r="AT373" s="47" t="e">
        <f t="shared" si="170"/>
        <v>#REF!</v>
      </c>
      <c r="AU373" s="50" t="e">
        <f>VLOOKUP(Audit!#REF!,$V$3:$AE$12,6,FALSE)&amp; IF(Audit!#REF!=10,Audit!#REF!,"")</f>
        <v>#REF!</v>
      </c>
      <c r="AV373" s="50" t="e">
        <f>VLOOKUP(Audit!#REF!,$V$13:$AE$22,6,FALSE)&amp; IF(Audit!#REF!=10,Audit!#REF!,"")</f>
        <v>#REF!</v>
      </c>
      <c r="AW373" s="47" t="e">
        <f t="shared" si="171"/>
        <v>#REF!</v>
      </c>
      <c r="AX373" s="50" t="e">
        <f>VLOOKUP(Audit!#REF!,$V$3:$AE$12,7,FALSE)&amp; IF(Audit!#REF!=10,Audit!#REF!,"")</f>
        <v>#REF!</v>
      </c>
      <c r="AY373" s="50" t="e">
        <f>VLOOKUP(Audit!#REF!,$V$13:$AE$22,7,FALSE) &amp; IF(Audit!#REF!=10,Audit!#REF!,"")</f>
        <v>#REF!</v>
      </c>
      <c r="AZ373" s="47" t="e">
        <f t="shared" si="172"/>
        <v>#REF!</v>
      </c>
      <c r="BA373" s="50" t="e">
        <f>VLOOKUP(Audit!#REF!,$V$3:$AE$12,8,FALSE)&amp; Audit!#REF! &amp; IF(Audit!#REF!=10,Audit!#REF!,"")</f>
        <v>#REF!</v>
      </c>
      <c r="BB373" s="50" t="e">
        <f>VLOOKUP(Audit!#REF!,$V$13:$AE$22,8,FALSE) &amp; IF(Audit!#REF!=10,Audit!#REF!,"")</f>
        <v>#REF!</v>
      </c>
      <c r="BC373" s="47" t="e">
        <f t="shared" si="173"/>
        <v>#REF!</v>
      </c>
      <c r="BD373" s="50" t="e">
        <f>VLOOKUP(Audit!#REF!,$V$3:$AE$12,9,FALSE)&amp; IF(Audit!#REF!=10,Audit!#REF!,"")</f>
        <v>#REF!</v>
      </c>
      <c r="BE373" s="50" t="e">
        <f>VLOOKUP(Audit!#REF!,$V$13:$AE$22,9,FALSE) &amp; IF(Audit!#REF!=10,Audit!#REF!,"") &amp; IF(Audit!#REF!&lt;&gt;1,U373,"")</f>
        <v>#REF!</v>
      </c>
      <c r="BF373" s="47" t="e">
        <f t="shared" si="174"/>
        <v>#REF!</v>
      </c>
      <c r="BG373" s="50" t="e">
        <f>VLOOKUP(Audit!#REF!,$V$3:$AE$12,10,FALSE) &amp; Audit!#REF! &amp; IF(Audit!#REF!=10,Audit!#REF!,"")</f>
        <v>#REF!</v>
      </c>
      <c r="BH373" s="50" t="e">
        <f>VLOOKUP(Audit!#REF!,$V$13:$AE$22,10,FALSE) &amp; IF(Audit!#REF!=10,Audit!#REF!,"") &amp; IF(Audit!#REF!&lt;&gt;1,U373,"")</f>
        <v>#REF!</v>
      </c>
      <c r="BI373" s="47" t="e">
        <f t="shared" si="175"/>
        <v>#REF!</v>
      </c>
      <c r="BJ373" s="48" t="str">
        <f t="shared" si="176"/>
        <v/>
      </c>
      <c r="BK373" s="48" t="str">
        <f t="shared" si="177"/>
        <v/>
      </c>
      <c r="BL373" s="48" t="str">
        <f t="shared" si="178"/>
        <v/>
      </c>
      <c r="BM373" s="48" t="str">
        <f t="shared" si="179"/>
        <v/>
      </c>
      <c r="BN373" s="48" t="str">
        <f t="shared" si="180"/>
        <v/>
      </c>
      <c r="BO373" s="48" t="str">
        <f t="shared" si="181"/>
        <v/>
      </c>
      <c r="BP373" s="48" t="str">
        <f t="shared" si="182"/>
        <v/>
      </c>
      <c r="BQ373" s="48" t="str">
        <f t="shared" si="183"/>
        <v/>
      </c>
      <c r="BR373" s="48" t="str">
        <f t="shared" si="184"/>
        <v/>
      </c>
      <c r="BS373" s="48" t="str">
        <f t="shared" si="185"/>
        <v/>
      </c>
      <c r="BT373" s="48" t="str">
        <f t="shared" si="186"/>
        <v/>
      </c>
      <c r="BU373" s="48" t="str">
        <f t="shared" si="187"/>
        <v/>
      </c>
    </row>
    <row r="374" spans="1:73">
      <c r="A374" s="10" t="e">
        <f>Audit!#REF!</f>
        <v>#REF!</v>
      </c>
      <c r="B374" s="10" t="e">
        <f t="shared" si="188"/>
        <v>#REF!</v>
      </c>
      <c r="C374" s="17" t="e">
        <f>VLOOKUP(Audit!#REF!,$V$3:$AE$12,2,FALSE) &amp; VLOOKUP(Audit!#REF!,$V$13:$AE$22,2,FALSE)&amp; IF(Audit!#REF!=10,Audit!#REF!&amp;Audit!#REF!,"")</f>
        <v>#REF!</v>
      </c>
      <c r="D374" s="17" t="e">
        <f>VLOOKUP(Audit!#REF!,$V$3:$AE$12,3,FALSE) &amp; VLOOKUP(Audit!#REF!,$V$13:$AE$22,3,FALSE) &amp;IF(Audit!#REF!=10,Audit!#REF!&amp;Audit!#REF!,"")</f>
        <v>#REF!</v>
      </c>
      <c r="E374" s="17" t="e">
        <f>VLOOKUP(Audit!#REF!,$V$3:$AE$12,4,FALSE)&amp; Audit!#REF! &amp; VLOOKUP(Audit!#REF!,$V$13:$AE$22,4,FALSE)&amp; IF(Audit!#REF!=10,Audit!#REF!&amp;Audit!#REF!,"")</f>
        <v>#REF!</v>
      </c>
      <c r="F374" s="17" t="e">
        <f>VLOOKUP(Audit!#REF!,$V$3:$AE$12,5,FALSE) &amp; VLOOKUP(Audit!#REF!,$V$13:$AE$22,5,FALSE)&amp; IF(Audit!#REF!=10,Audit!#REF!&amp;Audit!#REF!,"")</f>
        <v>#REF!</v>
      </c>
      <c r="G374" s="17" t="e">
        <f>VLOOKUP(Audit!#REF!,$V$3:$AE$12,6,FALSE) &amp; VLOOKUP(Audit!#REF!,$V$13:$AE$22,6,FALSE)&amp; IF(Audit!#REF!=10,Audit!#REF!&amp;Audit!#REF!,"")</f>
        <v>#REF!</v>
      </c>
      <c r="H374" s="17" t="e">
        <f>VLOOKUP(Audit!#REF!,$V$3:$AE$12,7,FALSE) &amp; VLOOKUP(Audit!#REF!,$V$13:$AE$22,7,FALSE)&amp;IF(Audit!#REF!=10,Audit!#REF!&amp;Audit!#REF!,"")</f>
        <v>#REF!</v>
      </c>
      <c r="I374" s="17" t="e">
        <f>VLOOKUP(Audit!#REF!,$V$3:$AE$12,8,FALSE) &amp; Audit!#REF! &amp; VLOOKUP(Audit!#REF!,$V$13:$AE$22,8,FALSE)&amp;IF(Audit!#REF!=10,Audit!#REF!&amp;Audit!#REF!,"")</f>
        <v>#REF!</v>
      </c>
      <c r="J374" s="17" t="e">
        <f>VLOOKUP(Audit!#REF!,$V$3:$AE$12,9,FALSE) &amp; VLOOKUP(Audit!#REF!,$V$13:$AE$22,9,FALSE) &amp; IF(Audit!#REF!=10,Audit!#REF!&amp;Audit!#REF!,"") &amp; IF(Audit!#REF!&lt;&gt;1,U374,"")</f>
        <v>#REF!</v>
      </c>
      <c r="K374" s="17" t="e">
        <f>VLOOKUP(Audit!#REF!,$V$3:$AE$12,10,FALSE) &amp; Audit!#REF! &amp; VLOOKUP(Audit!#REF!,$V$13:$AE$22,10,FALSE) &amp; IF(Audit!#REF!=10,Audit!#REF!&amp;Audit!#REF!,"") &amp; IF(Audit!#REF!&lt;&gt;1,U374,"")</f>
        <v>#REF!</v>
      </c>
      <c r="L374" s="10" t="e">
        <f>Audit!#REF!</f>
        <v>#REF!</v>
      </c>
      <c r="M374" s="10" t="e">
        <f t="shared" si="159"/>
        <v>#REF!</v>
      </c>
      <c r="N374" s="10" t="e">
        <f t="shared" si="160"/>
        <v>#REF!</v>
      </c>
      <c r="O374" s="10" t="e">
        <f t="shared" si="161"/>
        <v>#REF!</v>
      </c>
      <c r="P374" s="10" t="e">
        <f t="shared" si="162"/>
        <v>#REF!</v>
      </c>
      <c r="Q374" s="10" t="e">
        <f t="shared" si="163"/>
        <v>#REF!</v>
      </c>
      <c r="R374" s="10" t="e">
        <f t="shared" si="164"/>
        <v>#REF!</v>
      </c>
      <c r="S374" s="10" t="e">
        <f t="shared" si="165"/>
        <v>#REF!</v>
      </c>
      <c r="T374" s="10" t="e">
        <f t="shared" si="166"/>
        <v>#REF!</v>
      </c>
      <c r="U374" s="17" t="e">
        <f>IF(Audit!#REF!="","",VLOOKUP(Audit!#REF!,$W$26:$X$35,2,FALSE)) &amp; Audit!#REF! &amp; IF(Audit!#REF!="","",IF(Audit!#REF!&lt;=1.4,VLOOKUP(Audit!#REF!,$W$38:X419,2,FALSE),VLOOKUP(Audit!#REF!,$W$51:$X$61,2,FALSE))) &amp; IF(Audit!#REF!="","",VLOOKUP(Audit!#REF!,$Y$26:$Z$35,2,FALSE) &amp; Audit!#REF! &amp; IF(Audit!#REF!="","",IF(Audit!#REF!&lt;=1.4,VLOOKUP(Audit!#REF!,$Y$38:$Z$48,2,FALSE),VLOOKUP(Audit!#REF!,$Y$51:$Z$61,2,FALSE))))</f>
        <v>#REF!</v>
      </c>
      <c r="V374" s="21"/>
      <c r="AH374" s="49" t="e">
        <f>Audit!#REF!</f>
        <v>#REF!</v>
      </c>
      <c r="AI374" s="50" t="e">
        <f>VLOOKUP(Audit!#REF!,$V$3:$AE$12,2,FALSE)&amp; IF(Audit!#REF!=10,Audit!#REF!,"")</f>
        <v>#REF!</v>
      </c>
      <c r="AJ374" s="50" t="e">
        <f>VLOOKUP(Audit!#REF!,$V$13:$AE$22,2,FALSE)&amp; IF(Audit!#REF!=10,Audit!#REF!,"")</f>
        <v>#REF!</v>
      </c>
      <c r="AK374" s="47" t="e">
        <f t="shared" si="167"/>
        <v>#REF!</v>
      </c>
      <c r="AL374" s="50" t="e">
        <f>VLOOKUP(Audit!#REF!,$V$3:$AE$12,3,FALSE)&amp; IF(Audit!#REF!=10,Audit!#REF!,"")</f>
        <v>#REF!</v>
      </c>
      <c r="AM374" s="50" t="e">
        <f>VLOOKUP(Audit!#REF!,$V$13:$AE$22,3,FALSE)&amp; IF(Audit!#REF!=10,Audit!#REF!,"")</f>
        <v>#REF!</v>
      </c>
      <c r="AN374" s="47" t="e">
        <f t="shared" si="168"/>
        <v>#REF!</v>
      </c>
      <c r="AO374" s="50" t="e">
        <f>VLOOKUP(Audit!#REF!,$V$3:$AE$12,4,FALSE) &amp;  Audit!#REF! &amp; IF(Audit!#REF!=10,Audit!#REF!,"")</f>
        <v>#REF!</v>
      </c>
      <c r="AP374" s="50" t="e">
        <f>VLOOKUP(Audit!#REF!,$V$13:$AE$22,4,FALSE)&amp; IF(Audit!#REF!=10,Audit!#REF!,"")</f>
        <v>#REF!</v>
      </c>
      <c r="AQ374" s="47" t="e">
        <f t="shared" si="169"/>
        <v>#REF!</v>
      </c>
      <c r="AR374" s="50" t="e">
        <f>VLOOKUP(Audit!#REF!,$V$3:$AE$12,5,FALSE)&amp; IF(Audit!#REF!=10,Audit!#REF!,"")</f>
        <v>#REF!</v>
      </c>
      <c r="AS374" s="50" t="e">
        <f>VLOOKUP(Audit!#REF!,$V$13:$AE$22,5,FALSE)&amp; IF(Audit!#REF!=10,Audit!#REF!,"")</f>
        <v>#REF!</v>
      </c>
      <c r="AT374" s="47" t="e">
        <f t="shared" si="170"/>
        <v>#REF!</v>
      </c>
      <c r="AU374" s="50" t="e">
        <f>VLOOKUP(Audit!#REF!,$V$3:$AE$12,6,FALSE)&amp; IF(Audit!#REF!=10,Audit!#REF!,"")</f>
        <v>#REF!</v>
      </c>
      <c r="AV374" s="50" t="e">
        <f>VLOOKUP(Audit!#REF!,$V$13:$AE$22,6,FALSE)&amp; IF(Audit!#REF!=10,Audit!#REF!,"")</f>
        <v>#REF!</v>
      </c>
      <c r="AW374" s="47" t="e">
        <f t="shared" si="171"/>
        <v>#REF!</v>
      </c>
      <c r="AX374" s="50" t="e">
        <f>VLOOKUP(Audit!#REF!,$V$3:$AE$12,7,FALSE)&amp; IF(Audit!#REF!=10,Audit!#REF!,"")</f>
        <v>#REF!</v>
      </c>
      <c r="AY374" s="50" t="e">
        <f>VLOOKUP(Audit!#REF!,$V$13:$AE$22,7,FALSE) &amp; IF(Audit!#REF!=10,Audit!#REF!,"")</f>
        <v>#REF!</v>
      </c>
      <c r="AZ374" s="47" t="e">
        <f t="shared" si="172"/>
        <v>#REF!</v>
      </c>
      <c r="BA374" s="50" t="e">
        <f>VLOOKUP(Audit!#REF!,$V$3:$AE$12,8,FALSE)&amp; Audit!#REF! &amp; IF(Audit!#REF!=10,Audit!#REF!,"")</f>
        <v>#REF!</v>
      </c>
      <c r="BB374" s="50" t="e">
        <f>VLOOKUP(Audit!#REF!,$V$13:$AE$22,8,FALSE) &amp; IF(Audit!#REF!=10,Audit!#REF!,"")</f>
        <v>#REF!</v>
      </c>
      <c r="BC374" s="47" t="e">
        <f t="shared" si="173"/>
        <v>#REF!</v>
      </c>
      <c r="BD374" s="50" t="e">
        <f>VLOOKUP(Audit!#REF!,$V$3:$AE$12,9,FALSE)&amp; IF(Audit!#REF!=10,Audit!#REF!,"")</f>
        <v>#REF!</v>
      </c>
      <c r="BE374" s="50" t="e">
        <f>VLOOKUP(Audit!#REF!,$V$13:$AE$22,9,FALSE) &amp; IF(Audit!#REF!=10,Audit!#REF!,"") &amp; IF(Audit!#REF!&lt;&gt;1,U374,"")</f>
        <v>#REF!</v>
      </c>
      <c r="BF374" s="47" t="e">
        <f t="shared" si="174"/>
        <v>#REF!</v>
      </c>
      <c r="BG374" s="50" t="e">
        <f>VLOOKUP(Audit!#REF!,$V$3:$AE$12,10,FALSE) &amp; Audit!#REF! &amp; IF(Audit!#REF!=10,Audit!#REF!,"")</f>
        <v>#REF!</v>
      </c>
      <c r="BH374" s="50" t="e">
        <f>VLOOKUP(Audit!#REF!,$V$13:$AE$22,10,FALSE) &amp; IF(Audit!#REF!=10,Audit!#REF!,"") &amp; IF(Audit!#REF!&lt;&gt;1,U374,"")</f>
        <v>#REF!</v>
      </c>
      <c r="BI374" s="47" t="e">
        <f t="shared" si="175"/>
        <v>#REF!</v>
      </c>
      <c r="BJ374" s="48" t="str">
        <f t="shared" si="176"/>
        <v/>
      </c>
      <c r="BK374" s="48" t="str">
        <f t="shared" si="177"/>
        <v/>
      </c>
      <c r="BL374" s="48" t="str">
        <f t="shared" si="178"/>
        <v/>
      </c>
      <c r="BM374" s="48" t="str">
        <f t="shared" si="179"/>
        <v/>
      </c>
      <c r="BN374" s="48" t="str">
        <f t="shared" si="180"/>
        <v/>
      </c>
      <c r="BO374" s="48" t="str">
        <f t="shared" si="181"/>
        <v/>
      </c>
      <c r="BP374" s="48" t="str">
        <f t="shared" si="182"/>
        <v/>
      </c>
      <c r="BQ374" s="48" t="str">
        <f t="shared" si="183"/>
        <v/>
      </c>
      <c r="BR374" s="48" t="str">
        <f t="shared" si="184"/>
        <v/>
      </c>
      <c r="BS374" s="48" t="str">
        <f t="shared" si="185"/>
        <v/>
      </c>
      <c r="BT374" s="48" t="str">
        <f t="shared" si="186"/>
        <v/>
      </c>
      <c r="BU374" s="48" t="str">
        <f t="shared" si="187"/>
        <v/>
      </c>
    </row>
    <row r="375" spans="1:73">
      <c r="A375" s="10" t="e">
        <f>Audit!#REF!</f>
        <v>#REF!</v>
      </c>
      <c r="B375" s="10" t="e">
        <f t="shared" si="188"/>
        <v>#REF!</v>
      </c>
      <c r="C375" s="17" t="e">
        <f>VLOOKUP(Audit!#REF!,$V$3:$AE$12,2,FALSE) &amp; VLOOKUP(Audit!#REF!,$V$13:$AE$22,2,FALSE)&amp; IF(Audit!#REF!=10,Audit!#REF!&amp;Audit!#REF!,"")</f>
        <v>#REF!</v>
      </c>
      <c r="D375" s="17" t="e">
        <f>VLOOKUP(Audit!#REF!,$V$3:$AE$12,3,FALSE) &amp; VLOOKUP(Audit!#REF!,$V$13:$AE$22,3,FALSE) &amp;IF(Audit!#REF!=10,Audit!#REF!&amp;Audit!#REF!,"")</f>
        <v>#REF!</v>
      </c>
      <c r="E375" s="17" t="e">
        <f>VLOOKUP(Audit!#REF!,$V$3:$AE$12,4,FALSE)&amp; Audit!#REF! &amp; VLOOKUP(Audit!#REF!,$V$13:$AE$22,4,FALSE)&amp; IF(Audit!#REF!=10,Audit!#REF!&amp;Audit!#REF!,"")</f>
        <v>#REF!</v>
      </c>
      <c r="F375" s="17" t="e">
        <f>VLOOKUP(Audit!#REF!,$V$3:$AE$12,5,FALSE) &amp; VLOOKUP(Audit!#REF!,$V$13:$AE$22,5,FALSE)&amp; IF(Audit!#REF!=10,Audit!#REF!&amp;Audit!#REF!,"")</f>
        <v>#REF!</v>
      </c>
      <c r="G375" s="17" t="e">
        <f>VLOOKUP(Audit!#REF!,$V$3:$AE$12,6,FALSE) &amp; VLOOKUP(Audit!#REF!,$V$13:$AE$22,6,FALSE)&amp; IF(Audit!#REF!=10,Audit!#REF!&amp;Audit!#REF!,"")</f>
        <v>#REF!</v>
      </c>
      <c r="H375" s="17" t="e">
        <f>VLOOKUP(Audit!#REF!,$V$3:$AE$12,7,FALSE) &amp; VLOOKUP(Audit!#REF!,$V$13:$AE$22,7,FALSE)&amp;IF(Audit!#REF!=10,Audit!#REF!&amp;Audit!#REF!,"")</f>
        <v>#REF!</v>
      </c>
      <c r="I375" s="17" t="e">
        <f>VLOOKUP(Audit!#REF!,$V$3:$AE$12,8,FALSE) &amp; Audit!#REF! &amp; VLOOKUP(Audit!#REF!,$V$13:$AE$22,8,FALSE)&amp;IF(Audit!#REF!=10,Audit!#REF!&amp;Audit!#REF!,"")</f>
        <v>#REF!</v>
      </c>
      <c r="J375" s="17" t="e">
        <f>VLOOKUP(Audit!#REF!,$V$3:$AE$12,9,FALSE) &amp; VLOOKUP(Audit!#REF!,$V$13:$AE$22,9,FALSE) &amp; IF(Audit!#REF!=10,Audit!#REF!&amp;Audit!#REF!,"") &amp; IF(Audit!#REF!&lt;&gt;1,U375,"")</f>
        <v>#REF!</v>
      </c>
      <c r="K375" s="17" t="e">
        <f>VLOOKUP(Audit!#REF!,$V$3:$AE$12,10,FALSE) &amp; Audit!#REF! &amp; VLOOKUP(Audit!#REF!,$V$13:$AE$22,10,FALSE) &amp; IF(Audit!#REF!=10,Audit!#REF!&amp;Audit!#REF!,"") &amp; IF(Audit!#REF!&lt;&gt;1,U375,"")</f>
        <v>#REF!</v>
      </c>
      <c r="L375" s="10" t="e">
        <f>Audit!#REF!</f>
        <v>#REF!</v>
      </c>
      <c r="M375" s="10" t="e">
        <f t="shared" si="159"/>
        <v>#REF!</v>
      </c>
      <c r="N375" s="10" t="e">
        <f t="shared" si="160"/>
        <v>#REF!</v>
      </c>
      <c r="O375" s="10" t="e">
        <f t="shared" si="161"/>
        <v>#REF!</v>
      </c>
      <c r="P375" s="10" t="e">
        <f t="shared" si="162"/>
        <v>#REF!</v>
      </c>
      <c r="Q375" s="10" t="e">
        <f t="shared" si="163"/>
        <v>#REF!</v>
      </c>
      <c r="R375" s="10" t="e">
        <f t="shared" si="164"/>
        <v>#REF!</v>
      </c>
      <c r="S375" s="10" t="e">
        <f t="shared" si="165"/>
        <v>#REF!</v>
      </c>
      <c r="T375" s="10" t="e">
        <f t="shared" si="166"/>
        <v>#REF!</v>
      </c>
      <c r="U375" s="17" t="e">
        <f>IF(Audit!#REF!="","",VLOOKUP(Audit!#REF!,$W$26:$X$35,2,FALSE)) &amp; Audit!#REF! &amp; IF(Audit!#REF!="","",IF(Audit!#REF!&lt;=1.4,VLOOKUP(Audit!#REF!,$W$38:X420,2,FALSE),VLOOKUP(Audit!#REF!,$W$51:$X$61,2,FALSE))) &amp; IF(Audit!#REF!="","",VLOOKUP(Audit!#REF!,$Y$26:$Z$35,2,FALSE) &amp; Audit!#REF! &amp; IF(Audit!#REF!="","",IF(Audit!#REF!&lt;=1.4,VLOOKUP(Audit!#REF!,$Y$38:$Z$48,2,FALSE),VLOOKUP(Audit!#REF!,$Y$51:$Z$61,2,FALSE))))</f>
        <v>#REF!</v>
      </c>
      <c r="V375" s="21"/>
      <c r="AH375" s="49" t="e">
        <f>Audit!#REF!</f>
        <v>#REF!</v>
      </c>
      <c r="AI375" s="50" t="e">
        <f>VLOOKUP(Audit!#REF!,$V$3:$AE$12,2,FALSE)&amp; IF(Audit!#REF!=10,Audit!#REF!,"")</f>
        <v>#REF!</v>
      </c>
      <c r="AJ375" s="50" t="e">
        <f>VLOOKUP(Audit!#REF!,$V$13:$AE$22,2,FALSE)&amp; IF(Audit!#REF!=10,Audit!#REF!,"")</f>
        <v>#REF!</v>
      </c>
      <c r="AK375" s="47" t="e">
        <f t="shared" si="167"/>
        <v>#REF!</v>
      </c>
      <c r="AL375" s="50" t="e">
        <f>VLOOKUP(Audit!#REF!,$V$3:$AE$12,3,FALSE)&amp; IF(Audit!#REF!=10,Audit!#REF!,"")</f>
        <v>#REF!</v>
      </c>
      <c r="AM375" s="50" t="e">
        <f>VLOOKUP(Audit!#REF!,$V$13:$AE$22,3,FALSE)&amp; IF(Audit!#REF!=10,Audit!#REF!,"")</f>
        <v>#REF!</v>
      </c>
      <c r="AN375" s="47" t="e">
        <f t="shared" si="168"/>
        <v>#REF!</v>
      </c>
      <c r="AO375" s="50" t="e">
        <f>VLOOKUP(Audit!#REF!,$V$3:$AE$12,4,FALSE) &amp;  Audit!#REF! &amp; IF(Audit!#REF!=10,Audit!#REF!,"")</f>
        <v>#REF!</v>
      </c>
      <c r="AP375" s="50" t="e">
        <f>VLOOKUP(Audit!#REF!,$V$13:$AE$22,4,FALSE)&amp; IF(Audit!#REF!=10,Audit!#REF!,"")</f>
        <v>#REF!</v>
      </c>
      <c r="AQ375" s="47" t="e">
        <f t="shared" si="169"/>
        <v>#REF!</v>
      </c>
      <c r="AR375" s="50" t="e">
        <f>VLOOKUP(Audit!#REF!,$V$3:$AE$12,5,FALSE)&amp; IF(Audit!#REF!=10,Audit!#REF!,"")</f>
        <v>#REF!</v>
      </c>
      <c r="AS375" s="50" t="e">
        <f>VLOOKUP(Audit!#REF!,$V$13:$AE$22,5,FALSE)&amp; IF(Audit!#REF!=10,Audit!#REF!,"")</f>
        <v>#REF!</v>
      </c>
      <c r="AT375" s="47" t="e">
        <f t="shared" si="170"/>
        <v>#REF!</v>
      </c>
      <c r="AU375" s="50" t="e">
        <f>VLOOKUP(Audit!#REF!,$V$3:$AE$12,6,FALSE)&amp; IF(Audit!#REF!=10,Audit!#REF!,"")</f>
        <v>#REF!</v>
      </c>
      <c r="AV375" s="50" t="e">
        <f>VLOOKUP(Audit!#REF!,$V$13:$AE$22,6,FALSE)&amp; IF(Audit!#REF!=10,Audit!#REF!,"")</f>
        <v>#REF!</v>
      </c>
      <c r="AW375" s="47" t="e">
        <f t="shared" si="171"/>
        <v>#REF!</v>
      </c>
      <c r="AX375" s="50" t="e">
        <f>VLOOKUP(Audit!#REF!,$V$3:$AE$12,7,FALSE)&amp; IF(Audit!#REF!=10,Audit!#REF!,"")</f>
        <v>#REF!</v>
      </c>
      <c r="AY375" s="50" t="e">
        <f>VLOOKUP(Audit!#REF!,$V$13:$AE$22,7,FALSE) &amp; IF(Audit!#REF!=10,Audit!#REF!,"")</f>
        <v>#REF!</v>
      </c>
      <c r="AZ375" s="47" t="e">
        <f t="shared" si="172"/>
        <v>#REF!</v>
      </c>
      <c r="BA375" s="50" t="e">
        <f>VLOOKUP(Audit!#REF!,$V$3:$AE$12,8,FALSE)&amp; Audit!#REF! &amp; IF(Audit!#REF!=10,Audit!#REF!,"")</f>
        <v>#REF!</v>
      </c>
      <c r="BB375" s="50" t="e">
        <f>VLOOKUP(Audit!#REF!,$V$13:$AE$22,8,FALSE) &amp; IF(Audit!#REF!=10,Audit!#REF!,"")</f>
        <v>#REF!</v>
      </c>
      <c r="BC375" s="47" t="e">
        <f t="shared" si="173"/>
        <v>#REF!</v>
      </c>
      <c r="BD375" s="50" t="e">
        <f>VLOOKUP(Audit!#REF!,$V$3:$AE$12,9,FALSE)&amp; IF(Audit!#REF!=10,Audit!#REF!,"")</f>
        <v>#REF!</v>
      </c>
      <c r="BE375" s="50" t="e">
        <f>VLOOKUP(Audit!#REF!,$V$13:$AE$22,9,FALSE) &amp; IF(Audit!#REF!=10,Audit!#REF!,"") &amp; IF(Audit!#REF!&lt;&gt;1,U375,"")</f>
        <v>#REF!</v>
      </c>
      <c r="BF375" s="47" t="e">
        <f t="shared" si="174"/>
        <v>#REF!</v>
      </c>
      <c r="BG375" s="50" t="e">
        <f>VLOOKUP(Audit!#REF!,$V$3:$AE$12,10,FALSE) &amp; Audit!#REF! &amp; IF(Audit!#REF!=10,Audit!#REF!,"")</f>
        <v>#REF!</v>
      </c>
      <c r="BH375" s="50" t="e">
        <f>VLOOKUP(Audit!#REF!,$V$13:$AE$22,10,FALSE) &amp; IF(Audit!#REF!=10,Audit!#REF!,"") &amp; IF(Audit!#REF!&lt;&gt;1,U375,"")</f>
        <v>#REF!</v>
      </c>
      <c r="BI375" s="47" t="e">
        <f t="shared" si="175"/>
        <v>#REF!</v>
      </c>
      <c r="BJ375" s="48" t="str">
        <f t="shared" si="176"/>
        <v/>
      </c>
      <c r="BK375" s="48" t="str">
        <f t="shared" si="177"/>
        <v/>
      </c>
      <c r="BL375" s="48" t="str">
        <f t="shared" si="178"/>
        <v/>
      </c>
      <c r="BM375" s="48" t="str">
        <f t="shared" si="179"/>
        <v/>
      </c>
      <c r="BN375" s="48" t="str">
        <f t="shared" si="180"/>
        <v/>
      </c>
      <c r="BO375" s="48" t="str">
        <f t="shared" si="181"/>
        <v/>
      </c>
      <c r="BP375" s="48" t="str">
        <f t="shared" si="182"/>
        <v/>
      </c>
      <c r="BQ375" s="48" t="str">
        <f t="shared" si="183"/>
        <v/>
      </c>
      <c r="BR375" s="48" t="str">
        <f t="shared" si="184"/>
        <v/>
      </c>
      <c r="BS375" s="48" t="str">
        <f t="shared" si="185"/>
        <v/>
      </c>
      <c r="BT375" s="48" t="str">
        <f t="shared" si="186"/>
        <v/>
      </c>
      <c r="BU375" s="48" t="str">
        <f t="shared" si="187"/>
        <v/>
      </c>
    </row>
    <row r="376" spans="1:73">
      <c r="A376" s="10" t="e">
        <f>Audit!#REF!</f>
        <v>#REF!</v>
      </c>
      <c r="B376" s="10" t="e">
        <f t="shared" si="188"/>
        <v>#REF!</v>
      </c>
      <c r="C376" s="17" t="e">
        <f>VLOOKUP(Audit!#REF!,$V$3:$AE$12,2,FALSE) &amp; VLOOKUP(Audit!#REF!,$V$13:$AE$22,2,FALSE)&amp; IF(Audit!#REF!=10,Audit!#REF!&amp;Audit!#REF!,"")</f>
        <v>#REF!</v>
      </c>
      <c r="D376" s="17" t="e">
        <f>VLOOKUP(Audit!#REF!,$V$3:$AE$12,3,FALSE) &amp; VLOOKUP(Audit!#REF!,$V$13:$AE$22,3,FALSE) &amp;IF(Audit!#REF!=10,Audit!#REF!&amp;Audit!#REF!,"")</f>
        <v>#REF!</v>
      </c>
      <c r="E376" s="17" t="e">
        <f>VLOOKUP(Audit!#REF!,$V$3:$AE$12,4,FALSE)&amp; Audit!#REF! &amp; VLOOKUP(Audit!#REF!,$V$13:$AE$22,4,FALSE)&amp; IF(Audit!#REF!=10,Audit!#REF!&amp;Audit!#REF!,"")</f>
        <v>#REF!</v>
      </c>
      <c r="F376" s="17" t="e">
        <f>VLOOKUP(Audit!#REF!,$V$3:$AE$12,5,FALSE) &amp; VLOOKUP(Audit!#REF!,$V$13:$AE$22,5,FALSE)&amp; IF(Audit!#REF!=10,Audit!#REF!&amp;Audit!#REF!,"")</f>
        <v>#REF!</v>
      </c>
      <c r="G376" s="17" t="e">
        <f>VLOOKUP(Audit!#REF!,$V$3:$AE$12,6,FALSE) &amp; VLOOKUP(Audit!#REF!,$V$13:$AE$22,6,FALSE)&amp; IF(Audit!#REF!=10,Audit!#REF!&amp;Audit!#REF!,"")</f>
        <v>#REF!</v>
      </c>
      <c r="H376" s="17" t="e">
        <f>VLOOKUP(Audit!#REF!,$V$3:$AE$12,7,FALSE) &amp; VLOOKUP(Audit!#REF!,$V$13:$AE$22,7,FALSE)&amp;IF(Audit!#REF!=10,Audit!#REF!&amp;Audit!#REF!,"")</f>
        <v>#REF!</v>
      </c>
      <c r="I376" s="17" t="e">
        <f>VLOOKUP(Audit!#REF!,$V$3:$AE$12,8,FALSE) &amp; Audit!#REF! &amp; VLOOKUP(Audit!#REF!,$V$13:$AE$22,8,FALSE)&amp;IF(Audit!#REF!=10,Audit!#REF!&amp;Audit!#REF!,"")</f>
        <v>#REF!</v>
      </c>
      <c r="J376" s="17" t="e">
        <f>VLOOKUP(Audit!#REF!,$V$3:$AE$12,9,FALSE) &amp; VLOOKUP(Audit!#REF!,$V$13:$AE$22,9,FALSE) &amp; IF(Audit!#REF!=10,Audit!#REF!&amp;Audit!#REF!,"") &amp; IF(Audit!#REF!&lt;&gt;1,U376,"")</f>
        <v>#REF!</v>
      </c>
      <c r="K376" s="17" t="e">
        <f>VLOOKUP(Audit!#REF!,$V$3:$AE$12,10,FALSE) &amp; Audit!#REF! &amp; VLOOKUP(Audit!#REF!,$V$13:$AE$22,10,FALSE) &amp; IF(Audit!#REF!=10,Audit!#REF!&amp;Audit!#REF!,"") &amp; IF(Audit!#REF!&lt;&gt;1,U376,"")</f>
        <v>#REF!</v>
      </c>
      <c r="L376" s="10" t="e">
        <f>Audit!#REF!</f>
        <v>#REF!</v>
      </c>
      <c r="M376" s="10" t="e">
        <f t="shared" si="159"/>
        <v>#REF!</v>
      </c>
      <c r="N376" s="10" t="e">
        <f t="shared" si="160"/>
        <v>#REF!</v>
      </c>
      <c r="O376" s="10" t="e">
        <f t="shared" si="161"/>
        <v>#REF!</v>
      </c>
      <c r="P376" s="10" t="e">
        <f t="shared" si="162"/>
        <v>#REF!</v>
      </c>
      <c r="Q376" s="10" t="e">
        <f t="shared" si="163"/>
        <v>#REF!</v>
      </c>
      <c r="R376" s="10" t="e">
        <f t="shared" si="164"/>
        <v>#REF!</v>
      </c>
      <c r="S376" s="10" t="e">
        <f t="shared" si="165"/>
        <v>#REF!</v>
      </c>
      <c r="T376" s="10" t="e">
        <f t="shared" si="166"/>
        <v>#REF!</v>
      </c>
      <c r="U376" s="17" t="e">
        <f>IF(Audit!#REF!="","",VLOOKUP(Audit!#REF!,$W$26:$X$35,2,FALSE)) &amp; Audit!#REF! &amp; IF(Audit!#REF!="","",IF(Audit!#REF!&lt;=1.4,VLOOKUP(Audit!#REF!,$W$38:X421,2,FALSE),VLOOKUP(Audit!#REF!,$W$51:$X$61,2,FALSE))) &amp; IF(Audit!#REF!="","",VLOOKUP(Audit!#REF!,$Y$26:$Z$35,2,FALSE) &amp; Audit!#REF! &amp; IF(Audit!#REF!="","",IF(Audit!#REF!&lt;=1.4,VLOOKUP(Audit!#REF!,$Y$38:$Z$48,2,FALSE),VLOOKUP(Audit!#REF!,$Y$51:$Z$61,2,FALSE))))</f>
        <v>#REF!</v>
      </c>
      <c r="V376" s="21"/>
      <c r="AH376" s="49" t="e">
        <f>Audit!#REF!</f>
        <v>#REF!</v>
      </c>
      <c r="AI376" s="50" t="e">
        <f>VLOOKUP(Audit!#REF!,$V$3:$AE$12,2,FALSE)&amp; IF(Audit!#REF!=10,Audit!#REF!,"")</f>
        <v>#REF!</v>
      </c>
      <c r="AJ376" s="50" t="e">
        <f>VLOOKUP(Audit!#REF!,$V$13:$AE$22,2,FALSE)&amp; IF(Audit!#REF!=10,Audit!#REF!,"")</f>
        <v>#REF!</v>
      </c>
      <c r="AK376" s="47" t="e">
        <f t="shared" si="167"/>
        <v>#REF!</v>
      </c>
      <c r="AL376" s="50" t="e">
        <f>VLOOKUP(Audit!#REF!,$V$3:$AE$12,3,FALSE)&amp; IF(Audit!#REF!=10,Audit!#REF!,"")</f>
        <v>#REF!</v>
      </c>
      <c r="AM376" s="50" t="e">
        <f>VLOOKUP(Audit!#REF!,$V$13:$AE$22,3,FALSE)&amp; IF(Audit!#REF!=10,Audit!#REF!,"")</f>
        <v>#REF!</v>
      </c>
      <c r="AN376" s="47" t="e">
        <f t="shared" si="168"/>
        <v>#REF!</v>
      </c>
      <c r="AO376" s="50" t="e">
        <f>VLOOKUP(Audit!#REF!,$V$3:$AE$12,4,FALSE) &amp;  Audit!#REF! &amp; IF(Audit!#REF!=10,Audit!#REF!,"")</f>
        <v>#REF!</v>
      </c>
      <c r="AP376" s="50" t="e">
        <f>VLOOKUP(Audit!#REF!,$V$13:$AE$22,4,FALSE)&amp; IF(Audit!#REF!=10,Audit!#REF!,"")</f>
        <v>#REF!</v>
      </c>
      <c r="AQ376" s="47" t="e">
        <f t="shared" si="169"/>
        <v>#REF!</v>
      </c>
      <c r="AR376" s="50" t="e">
        <f>VLOOKUP(Audit!#REF!,$V$3:$AE$12,5,FALSE)&amp; IF(Audit!#REF!=10,Audit!#REF!,"")</f>
        <v>#REF!</v>
      </c>
      <c r="AS376" s="50" t="e">
        <f>VLOOKUP(Audit!#REF!,$V$13:$AE$22,5,FALSE)&amp; IF(Audit!#REF!=10,Audit!#REF!,"")</f>
        <v>#REF!</v>
      </c>
      <c r="AT376" s="47" t="e">
        <f t="shared" si="170"/>
        <v>#REF!</v>
      </c>
      <c r="AU376" s="50" t="e">
        <f>VLOOKUP(Audit!#REF!,$V$3:$AE$12,6,FALSE)&amp; IF(Audit!#REF!=10,Audit!#REF!,"")</f>
        <v>#REF!</v>
      </c>
      <c r="AV376" s="50" t="e">
        <f>VLOOKUP(Audit!#REF!,$V$13:$AE$22,6,FALSE)&amp; IF(Audit!#REF!=10,Audit!#REF!,"")</f>
        <v>#REF!</v>
      </c>
      <c r="AW376" s="47" t="e">
        <f t="shared" si="171"/>
        <v>#REF!</v>
      </c>
      <c r="AX376" s="50" t="e">
        <f>VLOOKUP(Audit!#REF!,$V$3:$AE$12,7,FALSE)&amp; IF(Audit!#REF!=10,Audit!#REF!,"")</f>
        <v>#REF!</v>
      </c>
      <c r="AY376" s="50" t="e">
        <f>VLOOKUP(Audit!#REF!,$V$13:$AE$22,7,FALSE) &amp; IF(Audit!#REF!=10,Audit!#REF!,"")</f>
        <v>#REF!</v>
      </c>
      <c r="AZ376" s="47" t="e">
        <f t="shared" si="172"/>
        <v>#REF!</v>
      </c>
      <c r="BA376" s="50" t="e">
        <f>VLOOKUP(Audit!#REF!,$V$3:$AE$12,8,FALSE)&amp; Audit!#REF! &amp; IF(Audit!#REF!=10,Audit!#REF!,"")</f>
        <v>#REF!</v>
      </c>
      <c r="BB376" s="50" t="e">
        <f>VLOOKUP(Audit!#REF!,$V$13:$AE$22,8,FALSE) &amp; IF(Audit!#REF!=10,Audit!#REF!,"")</f>
        <v>#REF!</v>
      </c>
      <c r="BC376" s="47" t="e">
        <f t="shared" si="173"/>
        <v>#REF!</v>
      </c>
      <c r="BD376" s="50" t="e">
        <f>VLOOKUP(Audit!#REF!,$V$3:$AE$12,9,FALSE)&amp; IF(Audit!#REF!=10,Audit!#REF!,"")</f>
        <v>#REF!</v>
      </c>
      <c r="BE376" s="50" t="e">
        <f>VLOOKUP(Audit!#REF!,$V$13:$AE$22,9,FALSE) &amp; IF(Audit!#REF!=10,Audit!#REF!,"") &amp; IF(Audit!#REF!&lt;&gt;1,U376,"")</f>
        <v>#REF!</v>
      </c>
      <c r="BF376" s="47" t="e">
        <f t="shared" si="174"/>
        <v>#REF!</v>
      </c>
      <c r="BG376" s="50" t="e">
        <f>VLOOKUP(Audit!#REF!,$V$3:$AE$12,10,FALSE) &amp; Audit!#REF! &amp; IF(Audit!#REF!=10,Audit!#REF!,"")</f>
        <v>#REF!</v>
      </c>
      <c r="BH376" s="50" t="e">
        <f>VLOOKUP(Audit!#REF!,$V$13:$AE$22,10,FALSE) &amp; IF(Audit!#REF!=10,Audit!#REF!,"") &amp; IF(Audit!#REF!&lt;&gt;1,U376,"")</f>
        <v>#REF!</v>
      </c>
      <c r="BI376" s="47" t="e">
        <f t="shared" si="175"/>
        <v>#REF!</v>
      </c>
      <c r="BJ376" s="48" t="str">
        <f t="shared" si="176"/>
        <v/>
      </c>
      <c r="BK376" s="48" t="str">
        <f t="shared" si="177"/>
        <v/>
      </c>
      <c r="BL376" s="48" t="str">
        <f t="shared" si="178"/>
        <v/>
      </c>
      <c r="BM376" s="48" t="str">
        <f t="shared" si="179"/>
        <v/>
      </c>
      <c r="BN376" s="48" t="str">
        <f t="shared" si="180"/>
        <v/>
      </c>
      <c r="BO376" s="48" t="str">
        <f t="shared" si="181"/>
        <v/>
      </c>
      <c r="BP376" s="48" t="str">
        <f t="shared" si="182"/>
        <v/>
      </c>
      <c r="BQ376" s="48" t="str">
        <f t="shared" si="183"/>
        <v/>
      </c>
      <c r="BR376" s="48" t="str">
        <f t="shared" si="184"/>
        <v/>
      </c>
      <c r="BS376" s="48" t="str">
        <f t="shared" si="185"/>
        <v/>
      </c>
      <c r="BT376" s="48" t="str">
        <f t="shared" si="186"/>
        <v/>
      </c>
      <c r="BU376" s="48" t="str">
        <f t="shared" si="187"/>
        <v/>
      </c>
    </row>
    <row r="377" spans="1:73">
      <c r="A377" s="10" t="e">
        <f>Audit!#REF!</f>
        <v>#REF!</v>
      </c>
      <c r="B377" s="10" t="e">
        <f t="shared" si="188"/>
        <v>#REF!</v>
      </c>
      <c r="C377" s="17" t="e">
        <f>VLOOKUP(Audit!#REF!,$V$3:$AE$12,2,FALSE) &amp; VLOOKUP(Audit!#REF!,$V$13:$AE$22,2,FALSE)&amp; IF(Audit!#REF!=10,Audit!#REF!&amp;Audit!#REF!,"")</f>
        <v>#REF!</v>
      </c>
      <c r="D377" s="17" t="e">
        <f>VLOOKUP(Audit!#REF!,$V$3:$AE$12,3,FALSE) &amp; VLOOKUP(Audit!#REF!,$V$13:$AE$22,3,FALSE) &amp;IF(Audit!#REF!=10,Audit!#REF!&amp;Audit!#REF!,"")</f>
        <v>#REF!</v>
      </c>
      <c r="E377" s="17" t="e">
        <f>VLOOKUP(Audit!#REF!,$V$3:$AE$12,4,FALSE)&amp; Audit!#REF! &amp; VLOOKUP(Audit!#REF!,$V$13:$AE$22,4,FALSE)&amp; IF(Audit!#REF!=10,Audit!#REF!&amp;Audit!#REF!,"")</f>
        <v>#REF!</v>
      </c>
      <c r="F377" s="17" t="e">
        <f>VLOOKUP(Audit!#REF!,$V$3:$AE$12,5,FALSE) &amp; VLOOKUP(Audit!#REF!,$V$13:$AE$22,5,FALSE)&amp; IF(Audit!#REF!=10,Audit!#REF!&amp;Audit!#REF!,"")</f>
        <v>#REF!</v>
      </c>
      <c r="G377" s="17" t="e">
        <f>VLOOKUP(Audit!#REF!,$V$3:$AE$12,6,FALSE) &amp; VLOOKUP(Audit!#REF!,$V$13:$AE$22,6,FALSE)&amp; IF(Audit!#REF!=10,Audit!#REF!&amp;Audit!#REF!,"")</f>
        <v>#REF!</v>
      </c>
      <c r="H377" s="17" t="e">
        <f>VLOOKUP(Audit!#REF!,$V$3:$AE$12,7,FALSE) &amp; VLOOKUP(Audit!#REF!,$V$13:$AE$22,7,FALSE)&amp;IF(Audit!#REF!=10,Audit!#REF!&amp;Audit!#REF!,"")</f>
        <v>#REF!</v>
      </c>
      <c r="I377" s="17" t="e">
        <f>VLOOKUP(Audit!#REF!,$V$3:$AE$12,8,FALSE) &amp; Audit!#REF! &amp; VLOOKUP(Audit!#REF!,$V$13:$AE$22,8,FALSE)&amp;IF(Audit!#REF!=10,Audit!#REF!&amp;Audit!#REF!,"")</f>
        <v>#REF!</v>
      </c>
      <c r="J377" s="17" t="e">
        <f>VLOOKUP(Audit!#REF!,$V$3:$AE$12,9,FALSE) &amp; VLOOKUP(Audit!#REF!,$V$13:$AE$22,9,FALSE) &amp; IF(Audit!#REF!=10,Audit!#REF!&amp;Audit!#REF!,"") &amp; IF(Audit!#REF!&lt;&gt;1,U377,"")</f>
        <v>#REF!</v>
      </c>
      <c r="K377" s="17" t="e">
        <f>VLOOKUP(Audit!#REF!,$V$3:$AE$12,10,FALSE) &amp; Audit!#REF! &amp; VLOOKUP(Audit!#REF!,$V$13:$AE$22,10,FALSE) &amp; IF(Audit!#REF!=10,Audit!#REF!&amp;Audit!#REF!,"") &amp; IF(Audit!#REF!&lt;&gt;1,U377,"")</f>
        <v>#REF!</v>
      </c>
      <c r="L377" s="10" t="e">
        <f>Audit!#REF!</f>
        <v>#REF!</v>
      </c>
      <c r="M377" s="10" t="e">
        <f t="shared" si="159"/>
        <v>#REF!</v>
      </c>
      <c r="N377" s="10" t="e">
        <f t="shared" si="160"/>
        <v>#REF!</v>
      </c>
      <c r="O377" s="10" t="e">
        <f t="shared" si="161"/>
        <v>#REF!</v>
      </c>
      <c r="P377" s="10" t="e">
        <f t="shared" si="162"/>
        <v>#REF!</v>
      </c>
      <c r="Q377" s="10" t="e">
        <f t="shared" si="163"/>
        <v>#REF!</v>
      </c>
      <c r="R377" s="10" t="e">
        <f t="shared" si="164"/>
        <v>#REF!</v>
      </c>
      <c r="S377" s="10" t="e">
        <f t="shared" si="165"/>
        <v>#REF!</v>
      </c>
      <c r="T377" s="10" t="e">
        <f t="shared" si="166"/>
        <v>#REF!</v>
      </c>
      <c r="U377" s="17" t="e">
        <f>IF(Audit!#REF!="","",VLOOKUP(Audit!#REF!,$W$26:$X$35,2,FALSE)) &amp; Audit!#REF! &amp; IF(Audit!#REF!="","",IF(Audit!#REF!&lt;=1.4,VLOOKUP(Audit!#REF!,$W$38:X422,2,FALSE),VLOOKUP(Audit!#REF!,$W$51:$X$61,2,FALSE))) &amp; IF(Audit!#REF!="","",VLOOKUP(Audit!#REF!,$Y$26:$Z$35,2,FALSE) &amp; Audit!#REF! &amp; IF(Audit!#REF!="","",IF(Audit!#REF!&lt;=1.4,VLOOKUP(Audit!#REF!,$Y$38:$Z$48,2,FALSE),VLOOKUP(Audit!#REF!,$Y$51:$Z$61,2,FALSE))))</f>
        <v>#REF!</v>
      </c>
      <c r="V377" s="21"/>
      <c r="AH377" s="49" t="e">
        <f>Audit!#REF!</f>
        <v>#REF!</v>
      </c>
      <c r="AI377" s="50" t="e">
        <f>VLOOKUP(Audit!#REF!,$V$3:$AE$12,2,FALSE)&amp; IF(Audit!#REF!=10,Audit!#REF!,"")</f>
        <v>#REF!</v>
      </c>
      <c r="AJ377" s="50" t="e">
        <f>VLOOKUP(Audit!#REF!,$V$13:$AE$22,2,FALSE)&amp; IF(Audit!#REF!=10,Audit!#REF!,"")</f>
        <v>#REF!</v>
      </c>
      <c r="AK377" s="47" t="e">
        <f t="shared" si="167"/>
        <v>#REF!</v>
      </c>
      <c r="AL377" s="50" t="e">
        <f>VLOOKUP(Audit!#REF!,$V$3:$AE$12,3,FALSE)&amp; IF(Audit!#REF!=10,Audit!#REF!,"")</f>
        <v>#REF!</v>
      </c>
      <c r="AM377" s="50" t="e">
        <f>VLOOKUP(Audit!#REF!,$V$13:$AE$22,3,FALSE)&amp; IF(Audit!#REF!=10,Audit!#REF!,"")</f>
        <v>#REF!</v>
      </c>
      <c r="AN377" s="47" t="e">
        <f t="shared" si="168"/>
        <v>#REF!</v>
      </c>
      <c r="AO377" s="50" t="e">
        <f>VLOOKUP(Audit!#REF!,$V$3:$AE$12,4,FALSE) &amp;  Audit!#REF! &amp; IF(Audit!#REF!=10,Audit!#REF!,"")</f>
        <v>#REF!</v>
      </c>
      <c r="AP377" s="50" t="e">
        <f>VLOOKUP(Audit!#REF!,$V$13:$AE$22,4,FALSE)&amp; IF(Audit!#REF!=10,Audit!#REF!,"")</f>
        <v>#REF!</v>
      </c>
      <c r="AQ377" s="47" t="e">
        <f t="shared" si="169"/>
        <v>#REF!</v>
      </c>
      <c r="AR377" s="50" t="e">
        <f>VLOOKUP(Audit!#REF!,$V$3:$AE$12,5,FALSE)&amp; IF(Audit!#REF!=10,Audit!#REF!,"")</f>
        <v>#REF!</v>
      </c>
      <c r="AS377" s="50" t="e">
        <f>VLOOKUP(Audit!#REF!,$V$13:$AE$22,5,FALSE)&amp; IF(Audit!#REF!=10,Audit!#REF!,"")</f>
        <v>#REF!</v>
      </c>
      <c r="AT377" s="47" t="e">
        <f t="shared" si="170"/>
        <v>#REF!</v>
      </c>
      <c r="AU377" s="50" t="e">
        <f>VLOOKUP(Audit!#REF!,$V$3:$AE$12,6,FALSE)&amp; IF(Audit!#REF!=10,Audit!#REF!,"")</f>
        <v>#REF!</v>
      </c>
      <c r="AV377" s="50" t="e">
        <f>VLOOKUP(Audit!#REF!,$V$13:$AE$22,6,FALSE)&amp; IF(Audit!#REF!=10,Audit!#REF!,"")</f>
        <v>#REF!</v>
      </c>
      <c r="AW377" s="47" t="e">
        <f t="shared" si="171"/>
        <v>#REF!</v>
      </c>
      <c r="AX377" s="50" t="e">
        <f>VLOOKUP(Audit!#REF!,$V$3:$AE$12,7,FALSE)&amp; IF(Audit!#REF!=10,Audit!#REF!,"")</f>
        <v>#REF!</v>
      </c>
      <c r="AY377" s="50" t="e">
        <f>VLOOKUP(Audit!#REF!,$V$13:$AE$22,7,FALSE) &amp; IF(Audit!#REF!=10,Audit!#REF!,"")</f>
        <v>#REF!</v>
      </c>
      <c r="AZ377" s="47" t="e">
        <f t="shared" si="172"/>
        <v>#REF!</v>
      </c>
      <c r="BA377" s="50" t="e">
        <f>VLOOKUP(Audit!#REF!,$V$3:$AE$12,8,FALSE)&amp; Audit!#REF! &amp; IF(Audit!#REF!=10,Audit!#REF!,"")</f>
        <v>#REF!</v>
      </c>
      <c r="BB377" s="50" t="e">
        <f>VLOOKUP(Audit!#REF!,$V$13:$AE$22,8,FALSE) &amp; IF(Audit!#REF!=10,Audit!#REF!,"")</f>
        <v>#REF!</v>
      </c>
      <c r="BC377" s="47" t="e">
        <f t="shared" si="173"/>
        <v>#REF!</v>
      </c>
      <c r="BD377" s="50" t="e">
        <f>VLOOKUP(Audit!#REF!,$V$3:$AE$12,9,FALSE)&amp; IF(Audit!#REF!=10,Audit!#REF!,"")</f>
        <v>#REF!</v>
      </c>
      <c r="BE377" s="50" t="e">
        <f>VLOOKUP(Audit!#REF!,$V$13:$AE$22,9,FALSE) &amp; IF(Audit!#REF!=10,Audit!#REF!,"") &amp; IF(Audit!#REF!&lt;&gt;1,U377,"")</f>
        <v>#REF!</v>
      </c>
      <c r="BF377" s="47" t="e">
        <f t="shared" si="174"/>
        <v>#REF!</v>
      </c>
      <c r="BG377" s="50" t="e">
        <f>VLOOKUP(Audit!#REF!,$V$3:$AE$12,10,FALSE) &amp; Audit!#REF! &amp; IF(Audit!#REF!=10,Audit!#REF!,"")</f>
        <v>#REF!</v>
      </c>
      <c r="BH377" s="50" t="e">
        <f>VLOOKUP(Audit!#REF!,$V$13:$AE$22,10,FALSE) &amp; IF(Audit!#REF!=10,Audit!#REF!,"") &amp; IF(Audit!#REF!&lt;&gt;1,U377,"")</f>
        <v>#REF!</v>
      </c>
      <c r="BI377" s="47" t="e">
        <f t="shared" si="175"/>
        <v>#REF!</v>
      </c>
      <c r="BJ377" s="48" t="str">
        <f t="shared" si="176"/>
        <v/>
      </c>
      <c r="BK377" s="48" t="str">
        <f t="shared" si="177"/>
        <v/>
      </c>
      <c r="BL377" s="48" t="str">
        <f t="shared" si="178"/>
        <v/>
      </c>
      <c r="BM377" s="48" t="str">
        <f t="shared" si="179"/>
        <v/>
      </c>
      <c r="BN377" s="48" t="str">
        <f t="shared" si="180"/>
        <v/>
      </c>
      <c r="BO377" s="48" t="str">
        <f t="shared" si="181"/>
        <v/>
      </c>
      <c r="BP377" s="48" t="str">
        <f t="shared" si="182"/>
        <v/>
      </c>
      <c r="BQ377" s="48" t="str">
        <f t="shared" si="183"/>
        <v/>
      </c>
      <c r="BR377" s="48" t="str">
        <f t="shared" si="184"/>
        <v/>
      </c>
      <c r="BS377" s="48" t="str">
        <f t="shared" si="185"/>
        <v/>
      </c>
      <c r="BT377" s="48" t="str">
        <f t="shared" si="186"/>
        <v/>
      </c>
      <c r="BU377" s="48" t="str">
        <f t="shared" si="187"/>
        <v/>
      </c>
    </row>
    <row r="378" spans="1:73">
      <c r="A378" s="10" t="e">
        <f>Audit!#REF!</f>
        <v>#REF!</v>
      </c>
      <c r="B378" s="10" t="e">
        <f t="shared" si="188"/>
        <v>#REF!</v>
      </c>
      <c r="C378" s="17" t="e">
        <f>VLOOKUP(Audit!#REF!,$V$3:$AE$12,2,FALSE) &amp; VLOOKUP(Audit!#REF!,$V$13:$AE$22,2,FALSE)&amp; IF(Audit!#REF!=10,Audit!#REF!&amp;Audit!#REF!,"")</f>
        <v>#REF!</v>
      </c>
      <c r="D378" s="17" t="e">
        <f>VLOOKUP(Audit!#REF!,$V$3:$AE$12,3,FALSE) &amp; VLOOKUP(Audit!#REF!,$V$13:$AE$22,3,FALSE) &amp;IF(Audit!#REF!=10,Audit!#REF!&amp;Audit!#REF!,"")</f>
        <v>#REF!</v>
      </c>
      <c r="E378" s="17" t="e">
        <f>VLOOKUP(Audit!#REF!,$V$3:$AE$12,4,FALSE)&amp; Audit!#REF! &amp; VLOOKUP(Audit!#REF!,$V$13:$AE$22,4,FALSE)&amp; IF(Audit!#REF!=10,Audit!#REF!&amp;Audit!#REF!,"")</f>
        <v>#REF!</v>
      </c>
      <c r="F378" s="17" t="e">
        <f>VLOOKUP(Audit!#REF!,$V$3:$AE$12,5,FALSE) &amp; VLOOKUP(Audit!#REF!,$V$13:$AE$22,5,FALSE)&amp; IF(Audit!#REF!=10,Audit!#REF!&amp;Audit!#REF!,"")</f>
        <v>#REF!</v>
      </c>
      <c r="G378" s="17" t="e">
        <f>VLOOKUP(Audit!#REF!,$V$3:$AE$12,6,FALSE) &amp; VLOOKUP(Audit!#REF!,$V$13:$AE$22,6,FALSE)&amp; IF(Audit!#REF!=10,Audit!#REF!&amp;Audit!#REF!,"")</f>
        <v>#REF!</v>
      </c>
      <c r="H378" s="17" t="e">
        <f>VLOOKUP(Audit!#REF!,$V$3:$AE$12,7,FALSE) &amp; VLOOKUP(Audit!#REF!,$V$13:$AE$22,7,FALSE)&amp;IF(Audit!#REF!=10,Audit!#REF!&amp;Audit!#REF!,"")</f>
        <v>#REF!</v>
      </c>
      <c r="I378" s="17" t="e">
        <f>VLOOKUP(Audit!#REF!,$V$3:$AE$12,8,FALSE) &amp; Audit!#REF! &amp; VLOOKUP(Audit!#REF!,$V$13:$AE$22,8,FALSE)&amp;IF(Audit!#REF!=10,Audit!#REF!&amp;Audit!#REF!,"")</f>
        <v>#REF!</v>
      </c>
      <c r="J378" s="17" t="e">
        <f>VLOOKUP(Audit!#REF!,$V$3:$AE$12,9,FALSE) &amp; VLOOKUP(Audit!#REF!,$V$13:$AE$22,9,FALSE) &amp; IF(Audit!#REF!=10,Audit!#REF!&amp;Audit!#REF!,"") &amp; IF(Audit!#REF!&lt;&gt;1,U378,"")</f>
        <v>#REF!</v>
      </c>
      <c r="K378" s="17" t="e">
        <f>VLOOKUP(Audit!#REF!,$V$3:$AE$12,10,FALSE) &amp; Audit!#REF! &amp; VLOOKUP(Audit!#REF!,$V$13:$AE$22,10,FALSE) &amp; IF(Audit!#REF!=10,Audit!#REF!&amp;Audit!#REF!,"") &amp; IF(Audit!#REF!&lt;&gt;1,U378,"")</f>
        <v>#REF!</v>
      </c>
      <c r="L378" s="10" t="e">
        <f>Audit!#REF!</f>
        <v>#REF!</v>
      </c>
      <c r="M378" s="10" t="e">
        <f t="shared" si="159"/>
        <v>#REF!</v>
      </c>
      <c r="N378" s="10" t="e">
        <f t="shared" si="160"/>
        <v>#REF!</v>
      </c>
      <c r="O378" s="10" t="e">
        <f t="shared" si="161"/>
        <v>#REF!</v>
      </c>
      <c r="P378" s="10" t="e">
        <f t="shared" si="162"/>
        <v>#REF!</v>
      </c>
      <c r="Q378" s="10" t="e">
        <f t="shared" si="163"/>
        <v>#REF!</v>
      </c>
      <c r="R378" s="10" t="e">
        <f t="shared" si="164"/>
        <v>#REF!</v>
      </c>
      <c r="S378" s="10" t="e">
        <f t="shared" si="165"/>
        <v>#REF!</v>
      </c>
      <c r="T378" s="10" t="e">
        <f t="shared" si="166"/>
        <v>#REF!</v>
      </c>
      <c r="U378" s="17" t="e">
        <f>IF(Audit!#REF!="","",VLOOKUP(Audit!#REF!,$W$26:$X$35,2,FALSE)) &amp; Audit!#REF! &amp; IF(Audit!#REF!="","",IF(Audit!#REF!&lt;=1.4,VLOOKUP(Audit!#REF!,$W$38:X423,2,FALSE),VLOOKUP(Audit!#REF!,$W$51:$X$61,2,FALSE))) &amp; IF(Audit!#REF!="","",VLOOKUP(Audit!#REF!,$Y$26:$Z$35,2,FALSE) &amp; Audit!#REF! &amp; IF(Audit!#REF!="","",IF(Audit!#REF!&lt;=1.4,VLOOKUP(Audit!#REF!,$Y$38:$Z$48,2,FALSE),VLOOKUP(Audit!#REF!,$Y$51:$Z$61,2,FALSE))))</f>
        <v>#REF!</v>
      </c>
      <c r="V378" s="21"/>
      <c r="AH378" s="49" t="e">
        <f>Audit!#REF!</f>
        <v>#REF!</v>
      </c>
      <c r="AI378" s="50" t="e">
        <f>VLOOKUP(Audit!#REF!,$V$3:$AE$12,2,FALSE)&amp; IF(Audit!#REF!=10,Audit!#REF!,"")</f>
        <v>#REF!</v>
      </c>
      <c r="AJ378" s="50" t="e">
        <f>VLOOKUP(Audit!#REF!,$V$13:$AE$22,2,FALSE)&amp; IF(Audit!#REF!=10,Audit!#REF!,"")</f>
        <v>#REF!</v>
      </c>
      <c r="AK378" s="47" t="e">
        <f t="shared" si="167"/>
        <v>#REF!</v>
      </c>
      <c r="AL378" s="50" t="e">
        <f>VLOOKUP(Audit!#REF!,$V$3:$AE$12,3,FALSE)&amp; IF(Audit!#REF!=10,Audit!#REF!,"")</f>
        <v>#REF!</v>
      </c>
      <c r="AM378" s="50" t="e">
        <f>VLOOKUP(Audit!#REF!,$V$13:$AE$22,3,FALSE)&amp; IF(Audit!#REF!=10,Audit!#REF!,"")</f>
        <v>#REF!</v>
      </c>
      <c r="AN378" s="47" t="e">
        <f t="shared" si="168"/>
        <v>#REF!</v>
      </c>
      <c r="AO378" s="50" t="e">
        <f>VLOOKUP(Audit!#REF!,$V$3:$AE$12,4,FALSE) &amp;  Audit!#REF! &amp; IF(Audit!#REF!=10,Audit!#REF!,"")</f>
        <v>#REF!</v>
      </c>
      <c r="AP378" s="50" t="e">
        <f>VLOOKUP(Audit!#REF!,$V$13:$AE$22,4,FALSE)&amp; IF(Audit!#REF!=10,Audit!#REF!,"")</f>
        <v>#REF!</v>
      </c>
      <c r="AQ378" s="47" t="e">
        <f t="shared" si="169"/>
        <v>#REF!</v>
      </c>
      <c r="AR378" s="50" t="e">
        <f>VLOOKUP(Audit!#REF!,$V$3:$AE$12,5,FALSE)&amp; IF(Audit!#REF!=10,Audit!#REF!,"")</f>
        <v>#REF!</v>
      </c>
      <c r="AS378" s="50" t="e">
        <f>VLOOKUP(Audit!#REF!,$V$13:$AE$22,5,FALSE)&amp; IF(Audit!#REF!=10,Audit!#REF!,"")</f>
        <v>#REF!</v>
      </c>
      <c r="AT378" s="47" t="e">
        <f t="shared" si="170"/>
        <v>#REF!</v>
      </c>
      <c r="AU378" s="50" t="e">
        <f>VLOOKUP(Audit!#REF!,$V$3:$AE$12,6,FALSE)&amp; IF(Audit!#REF!=10,Audit!#REF!,"")</f>
        <v>#REF!</v>
      </c>
      <c r="AV378" s="50" t="e">
        <f>VLOOKUP(Audit!#REF!,$V$13:$AE$22,6,FALSE)&amp; IF(Audit!#REF!=10,Audit!#REF!,"")</f>
        <v>#REF!</v>
      </c>
      <c r="AW378" s="47" t="e">
        <f t="shared" si="171"/>
        <v>#REF!</v>
      </c>
      <c r="AX378" s="50" t="e">
        <f>VLOOKUP(Audit!#REF!,$V$3:$AE$12,7,FALSE)&amp; IF(Audit!#REF!=10,Audit!#REF!,"")</f>
        <v>#REF!</v>
      </c>
      <c r="AY378" s="50" t="e">
        <f>VLOOKUP(Audit!#REF!,$V$13:$AE$22,7,FALSE) &amp; IF(Audit!#REF!=10,Audit!#REF!,"")</f>
        <v>#REF!</v>
      </c>
      <c r="AZ378" s="47" t="e">
        <f t="shared" si="172"/>
        <v>#REF!</v>
      </c>
      <c r="BA378" s="50" t="e">
        <f>VLOOKUP(Audit!#REF!,$V$3:$AE$12,8,FALSE)&amp; Audit!#REF! &amp; IF(Audit!#REF!=10,Audit!#REF!,"")</f>
        <v>#REF!</v>
      </c>
      <c r="BB378" s="50" t="e">
        <f>VLOOKUP(Audit!#REF!,$V$13:$AE$22,8,FALSE) &amp; IF(Audit!#REF!=10,Audit!#REF!,"")</f>
        <v>#REF!</v>
      </c>
      <c r="BC378" s="47" t="e">
        <f t="shared" si="173"/>
        <v>#REF!</v>
      </c>
      <c r="BD378" s="50" t="e">
        <f>VLOOKUP(Audit!#REF!,$V$3:$AE$12,9,FALSE)&amp; IF(Audit!#REF!=10,Audit!#REF!,"")</f>
        <v>#REF!</v>
      </c>
      <c r="BE378" s="50" t="e">
        <f>VLOOKUP(Audit!#REF!,$V$13:$AE$22,9,FALSE) &amp; IF(Audit!#REF!=10,Audit!#REF!,"") &amp; IF(Audit!#REF!&lt;&gt;1,U378,"")</f>
        <v>#REF!</v>
      </c>
      <c r="BF378" s="47" t="e">
        <f t="shared" si="174"/>
        <v>#REF!</v>
      </c>
      <c r="BG378" s="50" t="e">
        <f>VLOOKUP(Audit!#REF!,$V$3:$AE$12,10,FALSE) &amp; Audit!#REF! &amp; IF(Audit!#REF!=10,Audit!#REF!,"")</f>
        <v>#REF!</v>
      </c>
      <c r="BH378" s="50" t="e">
        <f>VLOOKUP(Audit!#REF!,$V$13:$AE$22,10,FALSE) &amp; IF(Audit!#REF!=10,Audit!#REF!,"") &amp; IF(Audit!#REF!&lt;&gt;1,U378,"")</f>
        <v>#REF!</v>
      </c>
      <c r="BI378" s="47" t="e">
        <f t="shared" si="175"/>
        <v>#REF!</v>
      </c>
      <c r="BJ378" s="48" t="str">
        <f t="shared" si="176"/>
        <v/>
      </c>
      <c r="BK378" s="48" t="str">
        <f t="shared" si="177"/>
        <v/>
      </c>
      <c r="BL378" s="48" t="str">
        <f t="shared" si="178"/>
        <v/>
      </c>
      <c r="BM378" s="48" t="str">
        <f t="shared" si="179"/>
        <v/>
      </c>
      <c r="BN378" s="48" t="str">
        <f t="shared" si="180"/>
        <v/>
      </c>
      <c r="BO378" s="48" t="str">
        <f t="shared" si="181"/>
        <v/>
      </c>
      <c r="BP378" s="48" t="str">
        <f t="shared" si="182"/>
        <v/>
      </c>
      <c r="BQ378" s="48" t="str">
        <f t="shared" si="183"/>
        <v/>
      </c>
      <c r="BR378" s="48" t="str">
        <f t="shared" si="184"/>
        <v/>
      </c>
      <c r="BS378" s="48" t="str">
        <f t="shared" si="185"/>
        <v/>
      </c>
      <c r="BT378" s="48" t="str">
        <f t="shared" si="186"/>
        <v/>
      </c>
      <c r="BU378" s="48" t="str">
        <f t="shared" si="187"/>
        <v/>
      </c>
    </row>
    <row r="379" spans="1:73">
      <c r="A379" s="10" t="e">
        <f>Audit!#REF!</f>
        <v>#REF!</v>
      </c>
      <c r="B379" s="10" t="e">
        <f t="shared" si="188"/>
        <v>#REF!</v>
      </c>
      <c r="C379" s="17" t="e">
        <f>VLOOKUP(Audit!#REF!,$V$3:$AE$12,2,FALSE) &amp; VLOOKUP(Audit!#REF!,$V$13:$AE$22,2,FALSE)&amp; IF(Audit!#REF!=10,Audit!#REF!&amp;Audit!#REF!,"")</f>
        <v>#REF!</v>
      </c>
      <c r="D379" s="17" t="e">
        <f>VLOOKUP(Audit!#REF!,$V$3:$AE$12,3,FALSE) &amp; VLOOKUP(Audit!#REF!,$V$13:$AE$22,3,FALSE) &amp;IF(Audit!#REF!=10,Audit!#REF!&amp;Audit!#REF!,"")</f>
        <v>#REF!</v>
      </c>
      <c r="E379" s="17" t="e">
        <f>VLOOKUP(Audit!#REF!,$V$3:$AE$12,4,FALSE)&amp; Audit!#REF! &amp; VLOOKUP(Audit!#REF!,$V$13:$AE$22,4,FALSE)&amp; IF(Audit!#REF!=10,Audit!#REF!&amp;Audit!#REF!,"")</f>
        <v>#REF!</v>
      </c>
      <c r="F379" s="17" t="e">
        <f>VLOOKUP(Audit!#REF!,$V$3:$AE$12,5,FALSE) &amp; VLOOKUP(Audit!#REF!,$V$13:$AE$22,5,FALSE)&amp; IF(Audit!#REF!=10,Audit!#REF!&amp;Audit!#REF!,"")</f>
        <v>#REF!</v>
      </c>
      <c r="G379" s="17" t="e">
        <f>VLOOKUP(Audit!#REF!,$V$3:$AE$12,6,FALSE) &amp; VLOOKUP(Audit!#REF!,$V$13:$AE$22,6,FALSE)&amp; IF(Audit!#REF!=10,Audit!#REF!&amp;Audit!#REF!,"")</f>
        <v>#REF!</v>
      </c>
      <c r="H379" s="17" t="e">
        <f>VLOOKUP(Audit!#REF!,$V$3:$AE$12,7,FALSE) &amp; VLOOKUP(Audit!#REF!,$V$13:$AE$22,7,FALSE)&amp;IF(Audit!#REF!=10,Audit!#REF!&amp;Audit!#REF!,"")</f>
        <v>#REF!</v>
      </c>
      <c r="I379" s="17" t="e">
        <f>VLOOKUP(Audit!#REF!,$V$3:$AE$12,8,FALSE) &amp; Audit!#REF! &amp; VLOOKUP(Audit!#REF!,$V$13:$AE$22,8,FALSE)&amp;IF(Audit!#REF!=10,Audit!#REF!&amp;Audit!#REF!,"")</f>
        <v>#REF!</v>
      </c>
      <c r="J379" s="17" t="e">
        <f>VLOOKUP(Audit!#REF!,$V$3:$AE$12,9,FALSE) &amp; VLOOKUP(Audit!#REF!,$V$13:$AE$22,9,FALSE) &amp; IF(Audit!#REF!=10,Audit!#REF!&amp;Audit!#REF!,"") &amp; IF(Audit!#REF!&lt;&gt;1,U379,"")</f>
        <v>#REF!</v>
      </c>
      <c r="K379" s="17" t="e">
        <f>VLOOKUP(Audit!#REF!,$V$3:$AE$12,10,FALSE) &amp; Audit!#REF! &amp; VLOOKUP(Audit!#REF!,$V$13:$AE$22,10,FALSE) &amp; IF(Audit!#REF!=10,Audit!#REF!&amp;Audit!#REF!,"") &amp; IF(Audit!#REF!&lt;&gt;1,U379,"")</f>
        <v>#REF!</v>
      </c>
      <c r="L379" s="10" t="e">
        <f>Audit!#REF!</f>
        <v>#REF!</v>
      </c>
      <c r="M379" s="10" t="e">
        <f t="shared" si="159"/>
        <v>#REF!</v>
      </c>
      <c r="N379" s="10" t="e">
        <f t="shared" si="160"/>
        <v>#REF!</v>
      </c>
      <c r="O379" s="10" t="e">
        <f t="shared" si="161"/>
        <v>#REF!</v>
      </c>
      <c r="P379" s="10" t="e">
        <f t="shared" si="162"/>
        <v>#REF!</v>
      </c>
      <c r="Q379" s="10" t="e">
        <f t="shared" si="163"/>
        <v>#REF!</v>
      </c>
      <c r="R379" s="10" t="e">
        <f t="shared" si="164"/>
        <v>#REF!</v>
      </c>
      <c r="S379" s="10" t="e">
        <f t="shared" si="165"/>
        <v>#REF!</v>
      </c>
      <c r="T379" s="10" t="e">
        <f t="shared" si="166"/>
        <v>#REF!</v>
      </c>
      <c r="U379" s="17" t="e">
        <f>IF(Audit!#REF!="","",VLOOKUP(Audit!#REF!,$W$26:$X$35,2,FALSE)) &amp; Audit!#REF! &amp; IF(Audit!#REF!="","",IF(Audit!#REF!&lt;=1.4,VLOOKUP(Audit!#REF!,$W$38:X424,2,FALSE),VLOOKUP(Audit!#REF!,$W$51:$X$61,2,FALSE))) &amp; IF(Audit!#REF!="","",VLOOKUP(Audit!#REF!,$Y$26:$Z$35,2,FALSE) &amp; Audit!#REF! &amp; IF(Audit!#REF!="","",IF(Audit!#REF!&lt;=1.4,VLOOKUP(Audit!#REF!,$Y$38:$Z$48,2,FALSE),VLOOKUP(Audit!#REF!,$Y$51:$Z$61,2,FALSE))))</f>
        <v>#REF!</v>
      </c>
      <c r="V379" s="21"/>
      <c r="AH379" s="49" t="e">
        <f>Audit!#REF!</f>
        <v>#REF!</v>
      </c>
      <c r="AI379" s="50" t="e">
        <f>VLOOKUP(Audit!#REF!,$V$3:$AE$12,2,FALSE)&amp; IF(Audit!#REF!=10,Audit!#REF!,"")</f>
        <v>#REF!</v>
      </c>
      <c r="AJ379" s="50" t="e">
        <f>VLOOKUP(Audit!#REF!,$V$13:$AE$22,2,FALSE)&amp; IF(Audit!#REF!=10,Audit!#REF!,"")</f>
        <v>#REF!</v>
      </c>
      <c r="AK379" s="47" t="e">
        <f t="shared" si="167"/>
        <v>#REF!</v>
      </c>
      <c r="AL379" s="50" t="e">
        <f>VLOOKUP(Audit!#REF!,$V$3:$AE$12,3,FALSE)&amp; IF(Audit!#REF!=10,Audit!#REF!,"")</f>
        <v>#REF!</v>
      </c>
      <c r="AM379" s="50" t="e">
        <f>VLOOKUP(Audit!#REF!,$V$13:$AE$22,3,FALSE)&amp; IF(Audit!#REF!=10,Audit!#REF!,"")</f>
        <v>#REF!</v>
      </c>
      <c r="AN379" s="47" t="e">
        <f t="shared" si="168"/>
        <v>#REF!</v>
      </c>
      <c r="AO379" s="50" t="e">
        <f>VLOOKUP(Audit!#REF!,$V$3:$AE$12,4,FALSE) &amp;  Audit!#REF! &amp; IF(Audit!#REF!=10,Audit!#REF!,"")</f>
        <v>#REF!</v>
      </c>
      <c r="AP379" s="50" t="e">
        <f>VLOOKUP(Audit!#REF!,$V$13:$AE$22,4,FALSE)&amp; IF(Audit!#REF!=10,Audit!#REF!,"")</f>
        <v>#REF!</v>
      </c>
      <c r="AQ379" s="47" t="e">
        <f t="shared" si="169"/>
        <v>#REF!</v>
      </c>
      <c r="AR379" s="50" t="e">
        <f>VLOOKUP(Audit!#REF!,$V$3:$AE$12,5,FALSE)&amp; IF(Audit!#REF!=10,Audit!#REF!,"")</f>
        <v>#REF!</v>
      </c>
      <c r="AS379" s="50" t="e">
        <f>VLOOKUP(Audit!#REF!,$V$13:$AE$22,5,FALSE)&amp; IF(Audit!#REF!=10,Audit!#REF!,"")</f>
        <v>#REF!</v>
      </c>
      <c r="AT379" s="47" t="e">
        <f t="shared" si="170"/>
        <v>#REF!</v>
      </c>
      <c r="AU379" s="50" t="e">
        <f>VLOOKUP(Audit!#REF!,$V$3:$AE$12,6,FALSE)&amp; IF(Audit!#REF!=10,Audit!#REF!,"")</f>
        <v>#REF!</v>
      </c>
      <c r="AV379" s="50" t="e">
        <f>VLOOKUP(Audit!#REF!,$V$13:$AE$22,6,FALSE)&amp; IF(Audit!#REF!=10,Audit!#REF!,"")</f>
        <v>#REF!</v>
      </c>
      <c r="AW379" s="47" t="e">
        <f t="shared" si="171"/>
        <v>#REF!</v>
      </c>
      <c r="AX379" s="50" t="e">
        <f>VLOOKUP(Audit!#REF!,$V$3:$AE$12,7,FALSE)&amp; IF(Audit!#REF!=10,Audit!#REF!,"")</f>
        <v>#REF!</v>
      </c>
      <c r="AY379" s="50" t="e">
        <f>VLOOKUP(Audit!#REF!,$V$13:$AE$22,7,FALSE) &amp; IF(Audit!#REF!=10,Audit!#REF!,"")</f>
        <v>#REF!</v>
      </c>
      <c r="AZ379" s="47" t="e">
        <f t="shared" si="172"/>
        <v>#REF!</v>
      </c>
      <c r="BA379" s="50" t="e">
        <f>VLOOKUP(Audit!#REF!,$V$3:$AE$12,8,FALSE)&amp; Audit!#REF! &amp; IF(Audit!#REF!=10,Audit!#REF!,"")</f>
        <v>#REF!</v>
      </c>
      <c r="BB379" s="50" t="e">
        <f>VLOOKUP(Audit!#REF!,$V$13:$AE$22,8,FALSE) &amp; IF(Audit!#REF!=10,Audit!#REF!,"")</f>
        <v>#REF!</v>
      </c>
      <c r="BC379" s="47" t="e">
        <f t="shared" si="173"/>
        <v>#REF!</v>
      </c>
      <c r="BD379" s="50" t="e">
        <f>VLOOKUP(Audit!#REF!,$V$3:$AE$12,9,FALSE)&amp; IF(Audit!#REF!=10,Audit!#REF!,"")</f>
        <v>#REF!</v>
      </c>
      <c r="BE379" s="50" t="e">
        <f>VLOOKUP(Audit!#REF!,$V$13:$AE$22,9,FALSE) &amp; IF(Audit!#REF!=10,Audit!#REF!,"") &amp; IF(Audit!#REF!&lt;&gt;1,U379,"")</f>
        <v>#REF!</v>
      </c>
      <c r="BF379" s="47" t="e">
        <f t="shared" si="174"/>
        <v>#REF!</v>
      </c>
      <c r="BG379" s="50" t="e">
        <f>VLOOKUP(Audit!#REF!,$V$3:$AE$12,10,FALSE) &amp; Audit!#REF! &amp; IF(Audit!#REF!=10,Audit!#REF!,"")</f>
        <v>#REF!</v>
      </c>
      <c r="BH379" s="50" t="e">
        <f>VLOOKUP(Audit!#REF!,$V$13:$AE$22,10,FALSE) &amp; IF(Audit!#REF!=10,Audit!#REF!,"") &amp; IF(Audit!#REF!&lt;&gt;1,U379,"")</f>
        <v>#REF!</v>
      </c>
      <c r="BI379" s="47" t="e">
        <f t="shared" si="175"/>
        <v>#REF!</v>
      </c>
      <c r="BJ379" s="48" t="str">
        <f t="shared" si="176"/>
        <v/>
      </c>
      <c r="BK379" s="48" t="str">
        <f t="shared" si="177"/>
        <v/>
      </c>
      <c r="BL379" s="48" t="str">
        <f t="shared" si="178"/>
        <v/>
      </c>
      <c r="BM379" s="48" t="str">
        <f t="shared" si="179"/>
        <v/>
      </c>
      <c r="BN379" s="48" t="str">
        <f t="shared" si="180"/>
        <v/>
      </c>
      <c r="BO379" s="48" t="str">
        <f t="shared" si="181"/>
        <v/>
      </c>
      <c r="BP379" s="48" t="str">
        <f t="shared" si="182"/>
        <v/>
      </c>
      <c r="BQ379" s="48" t="str">
        <f t="shared" si="183"/>
        <v/>
      </c>
      <c r="BR379" s="48" t="str">
        <f t="shared" si="184"/>
        <v/>
      </c>
      <c r="BS379" s="48" t="str">
        <f t="shared" si="185"/>
        <v/>
      </c>
      <c r="BT379" s="48" t="str">
        <f t="shared" si="186"/>
        <v/>
      </c>
      <c r="BU379" s="48" t="str">
        <f t="shared" si="187"/>
        <v/>
      </c>
    </row>
    <row r="380" spans="1:73">
      <c r="A380" s="10" t="e">
        <f>Audit!#REF!</f>
        <v>#REF!</v>
      </c>
      <c r="B380" s="10" t="e">
        <f t="shared" si="188"/>
        <v>#REF!</v>
      </c>
      <c r="C380" s="17" t="e">
        <f>VLOOKUP(Audit!#REF!,$V$3:$AE$12,2,FALSE) &amp; VLOOKUP(Audit!#REF!,$V$13:$AE$22,2,FALSE)&amp; IF(Audit!#REF!=10,Audit!#REF!&amp;Audit!#REF!,"")</f>
        <v>#REF!</v>
      </c>
      <c r="D380" s="17" t="e">
        <f>VLOOKUP(Audit!#REF!,$V$3:$AE$12,3,FALSE) &amp; VLOOKUP(Audit!#REF!,$V$13:$AE$22,3,FALSE) &amp;IF(Audit!#REF!=10,Audit!#REF!&amp;Audit!#REF!,"")</f>
        <v>#REF!</v>
      </c>
      <c r="E380" s="17" t="e">
        <f>VLOOKUP(Audit!#REF!,$V$3:$AE$12,4,FALSE)&amp; Audit!#REF! &amp; VLOOKUP(Audit!#REF!,$V$13:$AE$22,4,FALSE)&amp; IF(Audit!#REF!=10,Audit!#REF!&amp;Audit!#REF!,"")</f>
        <v>#REF!</v>
      </c>
      <c r="F380" s="17" t="e">
        <f>VLOOKUP(Audit!#REF!,$V$3:$AE$12,5,FALSE) &amp; VLOOKUP(Audit!#REF!,$V$13:$AE$22,5,FALSE)&amp; IF(Audit!#REF!=10,Audit!#REF!&amp;Audit!#REF!,"")</f>
        <v>#REF!</v>
      </c>
      <c r="G380" s="17" t="e">
        <f>VLOOKUP(Audit!#REF!,$V$3:$AE$12,6,FALSE) &amp; VLOOKUP(Audit!#REF!,$V$13:$AE$22,6,FALSE)&amp; IF(Audit!#REF!=10,Audit!#REF!&amp;Audit!#REF!,"")</f>
        <v>#REF!</v>
      </c>
      <c r="H380" s="17" t="e">
        <f>VLOOKUP(Audit!#REF!,$V$3:$AE$12,7,FALSE) &amp; VLOOKUP(Audit!#REF!,$V$13:$AE$22,7,FALSE)&amp;IF(Audit!#REF!=10,Audit!#REF!&amp;Audit!#REF!,"")</f>
        <v>#REF!</v>
      </c>
      <c r="I380" s="17" t="e">
        <f>VLOOKUP(Audit!#REF!,$V$3:$AE$12,8,FALSE) &amp; Audit!#REF! &amp; VLOOKUP(Audit!#REF!,$V$13:$AE$22,8,FALSE)&amp;IF(Audit!#REF!=10,Audit!#REF!&amp;Audit!#REF!,"")</f>
        <v>#REF!</v>
      </c>
      <c r="J380" s="17" t="e">
        <f>VLOOKUP(Audit!#REF!,$V$3:$AE$12,9,FALSE) &amp; VLOOKUP(Audit!#REF!,$V$13:$AE$22,9,FALSE) &amp; IF(Audit!#REF!=10,Audit!#REF!&amp;Audit!#REF!,"") &amp; IF(Audit!#REF!&lt;&gt;1,U380,"")</f>
        <v>#REF!</v>
      </c>
      <c r="K380" s="17" t="e">
        <f>VLOOKUP(Audit!#REF!,$V$3:$AE$12,10,FALSE) &amp; Audit!#REF! &amp; VLOOKUP(Audit!#REF!,$V$13:$AE$22,10,FALSE) &amp; IF(Audit!#REF!=10,Audit!#REF!&amp;Audit!#REF!,"") &amp; IF(Audit!#REF!&lt;&gt;1,U380,"")</f>
        <v>#REF!</v>
      </c>
      <c r="L380" s="10" t="e">
        <f>Audit!#REF!</f>
        <v>#REF!</v>
      </c>
      <c r="M380" s="10" t="e">
        <f t="shared" si="159"/>
        <v>#REF!</v>
      </c>
      <c r="N380" s="10" t="e">
        <f t="shared" si="160"/>
        <v>#REF!</v>
      </c>
      <c r="O380" s="10" t="e">
        <f t="shared" si="161"/>
        <v>#REF!</v>
      </c>
      <c r="P380" s="10" t="e">
        <f t="shared" si="162"/>
        <v>#REF!</v>
      </c>
      <c r="Q380" s="10" t="e">
        <f t="shared" si="163"/>
        <v>#REF!</v>
      </c>
      <c r="R380" s="10" t="e">
        <f t="shared" si="164"/>
        <v>#REF!</v>
      </c>
      <c r="S380" s="10" t="e">
        <f t="shared" si="165"/>
        <v>#REF!</v>
      </c>
      <c r="T380" s="10" t="e">
        <f t="shared" si="166"/>
        <v>#REF!</v>
      </c>
      <c r="U380" s="17" t="e">
        <f>IF(Audit!#REF!="","",VLOOKUP(Audit!#REF!,$W$26:$X$35,2,FALSE)) &amp; Audit!#REF! &amp; IF(Audit!#REF!="","",IF(Audit!#REF!&lt;=1.4,VLOOKUP(Audit!#REF!,$W$38:X425,2,FALSE),VLOOKUP(Audit!#REF!,$W$51:$X$61,2,FALSE))) &amp; IF(Audit!#REF!="","",VLOOKUP(Audit!#REF!,$Y$26:$Z$35,2,FALSE) &amp; Audit!#REF! &amp; IF(Audit!#REF!="","",IF(Audit!#REF!&lt;=1.4,VLOOKUP(Audit!#REF!,$Y$38:$Z$48,2,FALSE),VLOOKUP(Audit!#REF!,$Y$51:$Z$61,2,FALSE))))</f>
        <v>#REF!</v>
      </c>
      <c r="V380" s="21"/>
      <c r="AH380" s="49" t="e">
        <f>Audit!#REF!</f>
        <v>#REF!</v>
      </c>
      <c r="AI380" s="50" t="e">
        <f>VLOOKUP(Audit!#REF!,$V$3:$AE$12,2,FALSE)&amp; IF(Audit!#REF!=10,Audit!#REF!,"")</f>
        <v>#REF!</v>
      </c>
      <c r="AJ380" s="50" t="e">
        <f>VLOOKUP(Audit!#REF!,$V$13:$AE$22,2,FALSE)&amp; IF(Audit!#REF!=10,Audit!#REF!,"")</f>
        <v>#REF!</v>
      </c>
      <c r="AK380" s="47" t="e">
        <f t="shared" si="167"/>
        <v>#REF!</v>
      </c>
      <c r="AL380" s="50" t="e">
        <f>VLOOKUP(Audit!#REF!,$V$3:$AE$12,3,FALSE)&amp; IF(Audit!#REF!=10,Audit!#REF!,"")</f>
        <v>#REF!</v>
      </c>
      <c r="AM380" s="50" t="e">
        <f>VLOOKUP(Audit!#REF!,$V$13:$AE$22,3,FALSE)&amp; IF(Audit!#REF!=10,Audit!#REF!,"")</f>
        <v>#REF!</v>
      </c>
      <c r="AN380" s="47" t="e">
        <f t="shared" si="168"/>
        <v>#REF!</v>
      </c>
      <c r="AO380" s="50" t="e">
        <f>VLOOKUP(Audit!#REF!,$V$3:$AE$12,4,FALSE) &amp;  Audit!#REF! &amp; IF(Audit!#REF!=10,Audit!#REF!,"")</f>
        <v>#REF!</v>
      </c>
      <c r="AP380" s="50" t="e">
        <f>VLOOKUP(Audit!#REF!,$V$13:$AE$22,4,FALSE)&amp; IF(Audit!#REF!=10,Audit!#REF!,"")</f>
        <v>#REF!</v>
      </c>
      <c r="AQ380" s="47" t="e">
        <f t="shared" si="169"/>
        <v>#REF!</v>
      </c>
      <c r="AR380" s="50" t="e">
        <f>VLOOKUP(Audit!#REF!,$V$3:$AE$12,5,FALSE)&amp; IF(Audit!#REF!=10,Audit!#REF!,"")</f>
        <v>#REF!</v>
      </c>
      <c r="AS380" s="50" t="e">
        <f>VLOOKUP(Audit!#REF!,$V$13:$AE$22,5,FALSE)&amp; IF(Audit!#REF!=10,Audit!#REF!,"")</f>
        <v>#REF!</v>
      </c>
      <c r="AT380" s="47" t="e">
        <f t="shared" si="170"/>
        <v>#REF!</v>
      </c>
      <c r="AU380" s="50" t="e">
        <f>VLOOKUP(Audit!#REF!,$V$3:$AE$12,6,FALSE)&amp; IF(Audit!#REF!=10,Audit!#REF!,"")</f>
        <v>#REF!</v>
      </c>
      <c r="AV380" s="50" t="e">
        <f>VLOOKUP(Audit!#REF!,$V$13:$AE$22,6,FALSE)&amp; IF(Audit!#REF!=10,Audit!#REF!,"")</f>
        <v>#REF!</v>
      </c>
      <c r="AW380" s="47" t="e">
        <f t="shared" si="171"/>
        <v>#REF!</v>
      </c>
      <c r="AX380" s="50" t="e">
        <f>VLOOKUP(Audit!#REF!,$V$3:$AE$12,7,FALSE)&amp; IF(Audit!#REF!=10,Audit!#REF!,"")</f>
        <v>#REF!</v>
      </c>
      <c r="AY380" s="50" t="e">
        <f>VLOOKUP(Audit!#REF!,$V$13:$AE$22,7,FALSE) &amp; IF(Audit!#REF!=10,Audit!#REF!,"")</f>
        <v>#REF!</v>
      </c>
      <c r="AZ380" s="47" t="e">
        <f t="shared" si="172"/>
        <v>#REF!</v>
      </c>
      <c r="BA380" s="50" t="e">
        <f>VLOOKUP(Audit!#REF!,$V$3:$AE$12,8,FALSE)&amp; Audit!#REF! &amp; IF(Audit!#REF!=10,Audit!#REF!,"")</f>
        <v>#REF!</v>
      </c>
      <c r="BB380" s="50" t="e">
        <f>VLOOKUP(Audit!#REF!,$V$13:$AE$22,8,FALSE) &amp; IF(Audit!#REF!=10,Audit!#REF!,"")</f>
        <v>#REF!</v>
      </c>
      <c r="BC380" s="47" t="e">
        <f t="shared" si="173"/>
        <v>#REF!</v>
      </c>
      <c r="BD380" s="50" t="e">
        <f>VLOOKUP(Audit!#REF!,$V$3:$AE$12,9,FALSE)&amp; IF(Audit!#REF!=10,Audit!#REF!,"")</f>
        <v>#REF!</v>
      </c>
      <c r="BE380" s="50" t="e">
        <f>VLOOKUP(Audit!#REF!,$V$13:$AE$22,9,FALSE) &amp; IF(Audit!#REF!=10,Audit!#REF!,"") &amp; IF(Audit!#REF!&lt;&gt;1,U380,"")</f>
        <v>#REF!</v>
      </c>
      <c r="BF380" s="47" t="e">
        <f t="shared" si="174"/>
        <v>#REF!</v>
      </c>
      <c r="BG380" s="50" t="e">
        <f>VLOOKUP(Audit!#REF!,$V$3:$AE$12,10,FALSE) &amp; Audit!#REF! &amp; IF(Audit!#REF!=10,Audit!#REF!,"")</f>
        <v>#REF!</v>
      </c>
      <c r="BH380" s="50" t="e">
        <f>VLOOKUP(Audit!#REF!,$V$13:$AE$22,10,FALSE) &amp; IF(Audit!#REF!=10,Audit!#REF!,"") &amp; IF(Audit!#REF!&lt;&gt;1,U380,"")</f>
        <v>#REF!</v>
      </c>
      <c r="BI380" s="47" t="e">
        <f t="shared" si="175"/>
        <v>#REF!</v>
      </c>
      <c r="BJ380" s="48" t="str">
        <f t="shared" si="176"/>
        <v/>
      </c>
      <c r="BK380" s="48" t="str">
        <f t="shared" si="177"/>
        <v/>
      </c>
      <c r="BL380" s="48" t="str">
        <f t="shared" si="178"/>
        <v/>
      </c>
      <c r="BM380" s="48" t="str">
        <f t="shared" si="179"/>
        <v/>
      </c>
      <c r="BN380" s="48" t="str">
        <f t="shared" si="180"/>
        <v/>
      </c>
      <c r="BO380" s="48" t="str">
        <f t="shared" si="181"/>
        <v/>
      </c>
      <c r="BP380" s="48" t="str">
        <f t="shared" si="182"/>
        <v/>
      </c>
      <c r="BQ380" s="48" t="str">
        <f t="shared" si="183"/>
        <v/>
      </c>
      <c r="BR380" s="48" t="str">
        <f t="shared" si="184"/>
        <v/>
      </c>
      <c r="BS380" s="48" t="str">
        <f t="shared" si="185"/>
        <v/>
      </c>
      <c r="BT380" s="48" t="str">
        <f t="shared" si="186"/>
        <v/>
      </c>
      <c r="BU380" s="48" t="str">
        <f t="shared" si="187"/>
        <v/>
      </c>
    </row>
    <row r="381" spans="1:73">
      <c r="A381" s="10" t="e">
        <f>Audit!#REF!</f>
        <v>#REF!</v>
      </c>
      <c r="B381" s="10" t="e">
        <f t="shared" si="188"/>
        <v>#REF!</v>
      </c>
      <c r="C381" s="17" t="e">
        <f>VLOOKUP(Audit!#REF!,$V$3:$AE$12,2,FALSE) &amp; VLOOKUP(Audit!#REF!,$V$13:$AE$22,2,FALSE)&amp; IF(Audit!#REF!=10,Audit!#REF!&amp;Audit!#REF!,"")</f>
        <v>#REF!</v>
      </c>
      <c r="D381" s="17" t="e">
        <f>VLOOKUP(Audit!#REF!,$V$3:$AE$12,3,FALSE) &amp; VLOOKUP(Audit!#REF!,$V$13:$AE$22,3,FALSE) &amp;IF(Audit!#REF!=10,Audit!#REF!&amp;Audit!#REF!,"")</f>
        <v>#REF!</v>
      </c>
      <c r="E381" s="17" t="e">
        <f>VLOOKUP(Audit!#REF!,$V$3:$AE$12,4,FALSE)&amp; Audit!#REF! &amp; VLOOKUP(Audit!#REF!,$V$13:$AE$22,4,FALSE)&amp; IF(Audit!#REF!=10,Audit!#REF!&amp;Audit!#REF!,"")</f>
        <v>#REF!</v>
      </c>
      <c r="F381" s="17" t="e">
        <f>VLOOKUP(Audit!#REF!,$V$3:$AE$12,5,FALSE) &amp; VLOOKUP(Audit!#REF!,$V$13:$AE$22,5,FALSE)&amp; IF(Audit!#REF!=10,Audit!#REF!&amp;Audit!#REF!,"")</f>
        <v>#REF!</v>
      </c>
      <c r="G381" s="17" t="e">
        <f>VLOOKUP(Audit!#REF!,$V$3:$AE$12,6,FALSE) &amp; VLOOKUP(Audit!#REF!,$V$13:$AE$22,6,FALSE)&amp; IF(Audit!#REF!=10,Audit!#REF!&amp;Audit!#REF!,"")</f>
        <v>#REF!</v>
      </c>
      <c r="H381" s="17" t="e">
        <f>VLOOKUP(Audit!#REF!,$V$3:$AE$12,7,FALSE) &amp; VLOOKUP(Audit!#REF!,$V$13:$AE$22,7,FALSE)&amp;IF(Audit!#REF!=10,Audit!#REF!&amp;Audit!#REF!,"")</f>
        <v>#REF!</v>
      </c>
      <c r="I381" s="17" t="e">
        <f>VLOOKUP(Audit!#REF!,$V$3:$AE$12,8,FALSE) &amp; Audit!#REF! &amp; VLOOKUP(Audit!#REF!,$V$13:$AE$22,8,FALSE)&amp;IF(Audit!#REF!=10,Audit!#REF!&amp;Audit!#REF!,"")</f>
        <v>#REF!</v>
      </c>
      <c r="J381" s="17" t="e">
        <f>VLOOKUP(Audit!#REF!,$V$3:$AE$12,9,FALSE) &amp; VLOOKUP(Audit!#REF!,$V$13:$AE$22,9,FALSE) &amp; IF(Audit!#REF!=10,Audit!#REF!&amp;Audit!#REF!,"") &amp; IF(Audit!#REF!&lt;&gt;1,U381,"")</f>
        <v>#REF!</v>
      </c>
      <c r="K381" s="17" t="e">
        <f>VLOOKUP(Audit!#REF!,$V$3:$AE$12,10,FALSE) &amp; Audit!#REF! &amp; VLOOKUP(Audit!#REF!,$V$13:$AE$22,10,FALSE) &amp; IF(Audit!#REF!=10,Audit!#REF!&amp;Audit!#REF!,"") &amp; IF(Audit!#REF!&lt;&gt;1,U381,"")</f>
        <v>#REF!</v>
      </c>
      <c r="L381" s="10" t="e">
        <f>Audit!#REF!</f>
        <v>#REF!</v>
      </c>
      <c r="M381" s="10" t="e">
        <f t="shared" si="159"/>
        <v>#REF!</v>
      </c>
      <c r="N381" s="10" t="e">
        <f t="shared" si="160"/>
        <v>#REF!</v>
      </c>
      <c r="O381" s="10" t="e">
        <f t="shared" si="161"/>
        <v>#REF!</v>
      </c>
      <c r="P381" s="10" t="e">
        <f t="shared" si="162"/>
        <v>#REF!</v>
      </c>
      <c r="Q381" s="10" t="e">
        <f t="shared" si="163"/>
        <v>#REF!</v>
      </c>
      <c r="R381" s="10" t="e">
        <f t="shared" si="164"/>
        <v>#REF!</v>
      </c>
      <c r="S381" s="10" t="e">
        <f t="shared" si="165"/>
        <v>#REF!</v>
      </c>
      <c r="T381" s="10" t="e">
        <f t="shared" si="166"/>
        <v>#REF!</v>
      </c>
      <c r="U381" s="17" t="e">
        <f>IF(Audit!#REF!="","",VLOOKUP(Audit!#REF!,$W$26:$X$35,2,FALSE)) &amp; Audit!#REF! &amp; IF(Audit!#REF!="","",IF(Audit!#REF!&lt;=1.4,VLOOKUP(Audit!#REF!,$W$38:X426,2,FALSE),VLOOKUP(Audit!#REF!,$W$51:$X$61,2,FALSE))) &amp; IF(Audit!#REF!="","",VLOOKUP(Audit!#REF!,$Y$26:$Z$35,2,FALSE) &amp; Audit!#REF! &amp; IF(Audit!#REF!="","",IF(Audit!#REF!&lt;=1.4,VLOOKUP(Audit!#REF!,$Y$38:$Z$48,2,FALSE),VLOOKUP(Audit!#REF!,$Y$51:$Z$61,2,FALSE))))</f>
        <v>#REF!</v>
      </c>
      <c r="V381" s="21"/>
      <c r="AH381" s="49" t="e">
        <f>Audit!#REF!</f>
        <v>#REF!</v>
      </c>
      <c r="AI381" s="50" t="e">
        <f>VLOOKUP(Audit!#REF!,$V$3:$AE$12,2,FALSE)&amp; IF(Audit!#REF!=10,Audit!#REF!,"")</f>
        <v>#REF!</v>
      </c>
      <c r="AJ381" s="50" t="e">
        <f>VLOOKUP(Audit!#REF!,$V$13:$AE$22,2,FALSE)&amp; IF(Audit!#REF!=10,Audit!#REF!,"")</f>
        <v>#REF!</v>
      </c>
      <c r="AK381" s="47" t="e">
        <f t="shared" si="167"/>
        <v>#REF!</v>
      </c>
      <c r="AL381" s="50" t="e">
        <f>VLOOKUP(Audit!#REF!,$V$3:$AE$12,3,FALSE)&amp; IF(Audit!#REF!=10,Audit!#REF!,"")</f>
        <v>#REF!</v>
      </c>
      <c r="AM381" s="50" t="e">
        <f>VLOOKUP(Audit!#REF!,$V$13:$AE$22,3,FALSE)&amp; IF(Audit!#REF!=10,Audit!#REF!,"")</f>
        <v>#REF!</v>
      </c>
      <c r="AN381" s="47" t="e">
        <f t="shared" si="168"/>
        <v>#REF!</v>
      </c>
      <c r="AO381" s="50" t="e">
        <f>VLOOKUP(Audit!#REF!,$V$3:$AE$12,4,FALSE) &amp;  Audit!#REF! &amp; IF(Audit!#REF!=10,Audit!#REF!,"")</f>
        <v>#REF!</v>
      </c>
      <c r="AP381" s="50" t="e">
        <f>VLOOKUP(Audit!#REF!,$V$13:$AE$22,4,FALSE)&amp; IF(Audit!#REF!=10,Audit!#REF!,"")</f>
        <v>#REF!</v>
      </c>
      <c r="AQ381" s="47" t="e">
        <f t="shared" si="169"/>
        <v>#REF!</v>
      </c>
      <c r="AR381" s="50" t="e">
        <f>VLOOKUP(Audit!#REF!,$V$3:$AE$12,5,FALSE)&amp; IF(Audit!#REF!=10,Audit!#REF!,"")</f>
        <v>#REF!</v>
      </c>
      <c r="AS381" s="50" t="e">
        <f>VLOOKUP(Audit!#REF!,$V$13:$AE$22,5,FALSE)&amp; IF(Audit!#REF!=10,Audit!#REF!,"")</f>
        <v>#REF!</v>
      </c>
      <c r="AT381" s="47" t="e">
        <f t="shared" si="170"/>
        <v>#REF!</v>
      </c>
      <c r="AU381" s="50" t="e">
        <f>VLOOKUP(Audit!#REF!,$V$3:$AE$12,6,FALSE)&amp; IF(Audit!#REF!=10,Audit!#REF!,"")</f>
        <v>#REF!</v>
      </c>
      <c r="AV381" s="50" t="e">
        <f>VLOOKUP(Audit!#REF!,$V$13:$AE$22,6,FALSE)&amp; IF(Audit!#REF!=10,Audit!#REF!,"")</f>
        <v>#REF!</v>
      </c>
      <c r="AW381" s="47" t="e">
        <f t="shared" si="171"/>
        <v>#REF!</v>
      </c>
      <c r="AX381" s="50" t="e">
        <f>VLOOKUP(Audit!#REF!,$V$3:$AE$12,7,FALSE)&amp; IF(Audit!#REF!=10,Audit!#REF!,"")</f>
        <v>#REF!</v>
      </c>
      <c r="AY381" s="50" t="e">
        <f>VLOOKUP(Audit!#REF!,$V$13:$AE$22,7,FALSE) &amp; IF(Audit!#REF!=10,Audit!#REF!,"")</f>
        <v>#REF!</v>
      </c>
      <c r="AZ381" s="47" t="e">
        <f t="shared" si="172"/>
        <v>#REF!</v>
      </c>
      <c r="BA381" s="50" t="e">
        <f>VLOOKUP(Audit!#REF!,$V$3:$AE$12,8,FALSE)&amp; Audit!#REF! &amp; IF(Audit!#REF!=10,Audit!#REF!,"")</f>
        <v>#REF!</v>
      </c>
      <c r="BB381" s="50" t="e">
        <f>VLOOKUP(Audit!#REF!,$V$13:$AE$22,8,FALSE) &amp; IF(Audit!#REF!=10,Audit!#REF!,"")</f>
        <v>#REF!</v>
      </c>
      <c r="BC381" s="47" t="e">
        <f t="shared" si="173"/>
        <v>#REF!</v>
      </c>
      <c r="BD381" s="50" t="e">
        <f>VLOOKUP(Audit!#REF!,$V$3:$AE$12,9,FALSE)&amp; IF(Audit!#REF!=10,Audit!#REF!,"")</f>
        <v>#REF!</v>
      </c>
      <c r="BE381" s="50" t="e">
        <f>VLOOKUP(Audit!#REF!,$V$13:$AE$22,9,FALSE) &amp; IF(Audit!#REF!=10,Audit!#REF!,"") &amp; IF(Audit!#REF!&lt;&gt;1,U381,"")</f>
        <v>#REF!</v>
      </c>
      <c r="BF381" s="47" t="e">
        <f t="shared" si="174"/>
        <v>#REF!</v>
      </c>
      <c r="BG381" s="50" t="e">
        <f>VLOOKUP(Audit!#REF!,$V$3:$AE$12,10,FALSE) &amp; Audit!#REF! &amp; IF(Audit!#REF!=10,Audit!#REF!,"")</f>
        <v>#REF!</v>
      </c>
      <c r="BH381" s="50" t="e">
        <f>VLOOKUP(Audit!#REF!,$V$13:$AE$22,10,FALSE) &amp; IF(Audit!#REF!=10,Audit!#REF!,"") &amp; IF(Audit!#REF!&lt;&gt;1,U381,"")</f>
        <v>#REF!</v>
      </c>
      <c r="BI381" s="47" t="e">
        <f t="shared" si="175"/>
        <v>#REF!</v>
      </c>
      <c r="BJ381" s="48" t="str">
        <f t="shared" si="176"/>
        <v/>
      </c>
      <c r="BK381" s="48" t="str">
        <f t="shared" si="177"/>
        <v/>
      </c>
      <c r="BL381" s="48" t="str">
        <f t="shared" si="178"/>
        <v/>
      </c>
      <c r="BM381" s="48" t="str">
        <f t="shared" si="179"/>
        <v/>
      </c>
      <c r="BN381" s="48" t="str">
        <f t="shared" si="180"/>
        <v/>
      </c>
      <c r="BO381" s="48" t="str">
        <f t="shared" si="181"/>
        <v/>
      </c>
      <c r="BP381" s="48" t="str">
        <f t="shared" si="182"/>
        <v/>
      </c>
      <c r="BQ381" s="48" t="str">
        <f t="shared" si="183"/>
        <v/>
      </c>
      <c r="BR381" s="48" t="str">
        <f t="shared" si="184"/>
        <v/>
      </c>
      <c r="BS381" s="48" t="str">
        <f t="shared" si="185"/>
        <v/>
      </c>
      <c r="BT381" s="48" t="str">
        <f t="shared" si="186"/>
        <v/>
      </c>
      <c r="BU381" s="48" t="str">
        <f t="shared" si="187"/>
        <v/>
      </c>
    </row>
    <row r="382" spans="1:73">
      <c r="A382" s="10" t="e">
        <f>Audit!#REF!</f>
        <v>#REF!</v>
      </c>
      <c r="B382" s="10" t="e">
        <f t="shared" si="188"/>
        <v>#REF!</v>
      </c>
      <c r="C382" s="17" t="e">
        <f>VLOOKUP(Audit!#REF!,$V$3:$AE$12,2,FALSE) &amp; VLOOKUP(Audit!#REF!,$V$13:$AE$22,2,FALSE)&amp; IF(Audit!#REF!=10,Audit!#REF!&amp;Audit!#REF!,"")</f>
        <v>#REF!</v>
      </c>
      <c r="D382" s="17" t="e">
        <f>VLOOKUP(Audit!#REF!,$V$3:$AE$12,3,FALSE) &amp; VLOOKUP(Audit!#REF!,$V$13:$AE$22,3,FALSE) &amp;IF(Audit!#REF!=10,Audit!#REF!&amp;Audit!#REF!,"")</f>
        <v>#REF!</v>
      </c>
      <c r="E382" s="17" t="e">
        <f>VLOOKUP(Audit!#REF!,$V$3:$AE$12,4,FALSE)&amp; Audit!#REF! &amp; VLOOKUP(Audit!#REF!,$V$13:$AE$22,4,FALSE)&amp; IF(Audit!#REF!=10,Audit!#REF!&amp;Audit!#REF!,"")</f>
        <v>#REF!</v>
      </c>
      <c r="F382" s="17" t="e">
        <f>VLOOKUP(Audit!#REF!,$V$3:$AE$12,5,FALSE) &amp; VLOOKUP(Audit!#REF!,$V$13:$AE$22,5,FALSE)&amp; IF(Audit!#REF!=10,Audit!#REF!&amp;Audit!#REF!,"")</f>
        <v>#REF!</v>
      </c>
      <c r="G382" s="17" t="e">
        <f>VLOOKUP(Audit!#REF!,$V$3:$AE$12,6,FALSE) &amp; VLOOKUP(Audit!#REF!,$V$13:$AE$22,6,FALSE)&amp; IF(Audit!#REF!=10,Audit!#REF!&amp;Audit!#REF!,"")</f>
        <v>#REF!</v>
      </c>
      <c r="H382" s="17" t="e">
        <f>VLOOKUP(Audit!#REF!,$V$3:$AE$12,7,FALSE) &amp; VLOOKUP(Audit!#REF!,$V$13:$AE$22,7,FALSE)&amp;IF(Audit!#REF!=10,Audit!#REF!&amp;Audit!#REF!,"")</f>
        <v>#REF!</v>
      </c>
      <c r="I382" s="17" t="e">
        <f>VLOOKUP(Audit!#REF!,$V$3:$AE$12,8,FALSE) &amp; Audit!#REF! &amp; VLOOKUP(Audit!#REF!,$V$13:$AE$22,8,FALSE)&amp;IF(Audit!#REF!=10,Audit!#REF!&amp;Audit!#REF!,"")</f>
        <v>#REF!</v>
      </c>
      <c r="J382" s="17" t="e">
        <f>VLOOKUP(Audit!#REF!,$V$3:$AE$12,9,FALSE) &amp; VLOOKUP(Audit!#REF!,$V$13:$AE$22,9,FALSE) &amp; IF(Audit!#REF!=10,Audit!#REF!&amp;Audit!#REF!,"") &amp; IF(Audit!#REF!&lt;&gt;1,U382,"")</f>
        <v>#REF!</v>
      </c>
      <c r="K382" s="17" t="e">
        <f>VLOOKUP(Audit!#REF!,$V$3:$AE$12,10,FALSE) &amp; Audit!#REF! &amp; VLOOKUP(Audit!#REF!,$V$13:$AE$22,10,FALSE) &amp; IF(Audit!#REF!=10,Audit!#REF!&amp;Audit!#REF!,"") &amp; IF(Audit!#REF!&lt;&gt;1,U382,"")</f>
        <v>#REF!</v>
      </c>
      <c r="L382" s="10" t="e">
        <f>Audit!#REF!</f>
        <v>#REF!</v>
      </c>
      <c r="M382" s="10" t="e">
        <f t="shared" si="159"/>
        <v>#REF!</v>
      </c>
      <c r="N382" s="10" t="e">
        <f t="shared" si="160"/>
        <v>#REF!</v>
      </c>
      <c r="O382" s="10" t="e">
        <f t="shared" si="161"/>
        <v>#REF!</v>
      </c>
      <c r="P382" s="10" t="e">
        <f t="shared" si="162"/>
        <v>#REF!</v>
      </c>
      <c r="Q382" s="10" t="e">
        <f t="shared" si="163"/>
        <v>#REF!</v>
      </c>
      <c r="R382" s="10" t="e">
        <f t="shared" si="164"/>
        <v>#REF!</v>
      </c>
      <c r="S382" s="10" t="e">
        <f t="shared" si="165"/>
        <v>#REF!</v>
      </c>
      <c r="T382" s="10" t="e">
        <f t="shared" si="166"/>
        <v>#REF!</v>
      </c>
      <c r="U382" s="17" t="e">
        <f>IF(Audit!#REF!="","",VLOOKUP(Audit!#REF!,$W$26:$X$35,2,FALSE)) &amp; Audit!#REF! &amp; IF(Audit!#REF!="","",IF(Audit!#REF!&lt;=1.4,VLOOKUP(Audit!#REF!,$W$38:X427,2,FALSE),VLOOKUP(Audit!#REF!,$W$51:$X$61,2,FALSE))) &amp; IF(Audit!#REF!="","",VLOOKUP(Audit!#REF!,$Y$26:$Z$35,2,FALSE) &amp; Audit!#REF! &amp; IF(Audit!#REF!="","",IF(Audit!#REF!&lt;=1.4,VLOOKUP(Audit!#REF!,$Y$38:$Z$48,2,FALSE),VLOOKUP(Audit!#REF!,$Y$51:$Z$61,2,FALSE))))</f>
        <v>#REF!</v>
      </c>
      <c r="V382" s="21"/>
      <c r="AH382" s="49" t="e">
        <f>Audit!#REF!</f>
        <v>#REF!</v>
      </c>
      <c r="AI382" s="50" t="e">
        <f>VLOOKUP(Audit!#REF!,$V$3:$AE$12,2,FALSE)&amp; IF(Audit!#REF!=10,Audit!#REF!,"")</f>
        <v>#REF!</v>
      </c>
      <c r="AJ382" s="50" t="e">
        <f>VLOOKUP(Audit!#REF!,$V$13:$AE$22,2,FALSE)&amp; IF(Audit!#REF!=10,Audit!#REF!,"")</f>
        <v>#REF!</v>
      </c>
      <c r="AK382" s="47" t="e">
        <f t="shared" si="167"/>
        <v>#REF!</v>
      </c>
      <c r="AL382" s="50" t="e">
        <f>VLOOKUP(Audit!#REF!,$V$3:$AE$12,3,FALSE)&amp; IF(Audit!#REF!=10,Audit!#REF!,"")</f>
        <v>#REF!</v>
      </c>
      <c r="AM382" s="50" t="e">
        <f>VLOOKUP(Audit!#REF!,$V$13:$AE$22,3,FALSE)&amp; IF(Audit!#REF!=10,Audit!#REF!,"")</f>
        <v>#REF!</v>
      </c>
      <c r="AN382" s="47" t="e">
        <f t="shared" si="168"/>
        <v>#REF!</v>
      </c>
      <c r="AO382" s="50" t="e">
        <f>VLOOKUP(Audit!#REF!,$V$3:$AE$12,4,FALSE) &amp;  Audit!#REF! &amp; IF(Audit!#REF!=10,Audit!#REF!,"")</f>
        <v>#REF!</v>
      </c>
      <c r="AP382" s="50" t="e">
        <f>VLOOKUP(Audit!#REF!,$V$13:$AE$22,4,FALSE)&amp; IF(Audit!#REF!=10,Audit!#REF!,"")</f>
        <v>#REF!</v>
      </c>
      <c r="AQ382" s="47" t="e">
        <f t="shared" si="169"/>
        <v>#REF!</v>
      </c>
      <c r="AR382" s="50" t="e">
        <f>VLOOKUP(Audit!#REF!,$V$3:$AE$12,5,FALSE)&amp; IF(Audit!#REF!=10,Audit!#REF!,"")</f>
        <v>#REF!</v>
      </c>
      <c r="AS382" s="50" t="e">
        <f>VLOOKUP(Audit!#REF!,$V$13:$AE$22,5,FALSE)&amp; IF(Audit!#REF!=10,Audit!#REF!,"")</f>
        <v>#REF!</v>
      </c>
      <c r="AT382" s="47" t="e">
        <f t="shared" si="170"/>
        <v>#REF!</v>
      </c>
      <c r="AU382" s="50" t="e">
        <f>VLOOKUP(Audit!#REF!,$V$3:$AE$12,6,FALSE)&amp; IF(Audit!#REF!=10,Audit!#REF!,"")</f>
        <v>#REF!</v>
      </c>
      <c r="AV382" s="50" t="e">
        <f>VLOOKUP(Audit!#REF!,$V$13:$AE$22,6,FALSE)&amp; IF(Audit!#REF!=10,Audit!#REF!,"")</f>
        <v>#REF!</v>
      </c>
      <c r="AW382" s="47" t="e">
        <f t="shared" si="171"/>
        <v>#REF!</v>
      </c>
      <c r="AX382" s="50" t="e">
        <f>VLOOKUP(Audit!#REF!,$V$3:$AE$12,7,FALSE)&amp; IF(Audit!#REF!=10,Audit!#REF!,"")</f>
        <v>#REF!</v>
      </c>
      <c r="AY382" s="50" t="e">
        <f>VLOOKUP(Audit!#REF!,$V$13:$AE$22,7,FALSE) &amp; IF(Audit!#REF!=10,Audit!#REF!,"")</f>
        <v>#REF!</v>
      </c>
      <c r="AZ382" s="47" t="e">
        <f t="shared" si="172"/>
        <v>#REF!</v>
      </c>
      <c r="BA382" s="50" t="e">
        <f>VLOOKUP(Audit!#REF!,$V$3:$AE$12,8,FALSE)&amp; Audit!#REF! &amp; IF(Audit!#REF!=10,Audit!#REF!,"")</f>
        <v>#REF!</v>
      </c>
      <c r="BB382" s="50" t="e">
        <f>VLOOKUP(Audit!#REF!,$V$13:$AE$22,8,FALSE) &amp; IF(Audit!#REF!=10,Audit!#REF!,"")</f>
        <v>#REF!</v>
      </c>
      <c r="BC382" s="47" t="e">
        <f t="shared" si="173"/>
        <v>#REF!</v>
      </c>
      <c r="BD382" s="50" t="e">
        <f>VLOOKUP(Audit!#REF!,$V$3:$AE$12,9,FALSE)&amp; IF(Audit!#REF!=10,Audit!#REF!,"")</f>
        <v>#REF!</v>
      </c>
      <c r="BE382" s="50" t="e">
        <f>VLOOKUP(Audit!#REF!,$V$13:$AE$22,9,FALSE) &amp; IF(Audit!#REF!=10,Audit!#REF!,"") &amp; IF(Audit!#REF!&lt;&gt;1,U382,"")</f>
        <v>#REF!</v>
      </c>
      <c r="BF382" s="47" t="e">
        <f t="shared" si="174"/>
        <v>#REF!</v>
      </c>
      <c r="BG382" s="50" t="e">
        <f>VLOOKUP(Audit!#REF!,$V$3:$AE$12,10,FALSE) &amp; Audit!#REF! &amp; IF(Audit!#REF!=10,Audit!#REF!,"")</f>
        <v>#REF!</v>
      </c>
      <c r="BH382" s="50" t="e">
        <f>VLOOKUP(Audit!#REF!,$V$13:$AE$22,10,FALSE) &amp; IF(Audit!#REF!=10,Audit!#REF!,"") &amp; IF(Audit!#REF!&lt;&gt;1,U382,"")</f>
        <v>#REF!</v>
      </c>
      <c r="BI382" s="47" t="e">
        <f t="shared" si="175"/>
        <v>#REF!</v>
      </c>
      <c r="BJ382" s="48" t="str">
        <f t="shared" si="176"/>
        <v/>
      </c>
      <c r="BK382" s="48" t="str">
        <f t="shared" si="177"/>
        <v/>
      </c>
      <c r="BL382" s="48" t="str">
        <f t="shared" si="178"/>
        <v/>
      </c>
      <c r="BM382" s="48" t="str">
        <f t="shared" si="179"/>
        <v/>
      </c>
      <c r="BN382" s="48" t="str">
        <f t="shared" si="180"/>
        <v/>
      </c>
      <c r="BO382" s="48" t="str">
        <f t="shared" si="181"/>
        <v/>
      </c>
      <c r="BP382" s="48" t="str">
        <f t="shared" si="182"/>
        <v/>
      </c>
      <c r="BQ382" s="48" t="str">
        <f t="shared" si="183"/>
        <v/>
      </c>
      <c r="BR382" s="48" t="str">
        <f t="shared" si="184"/>
        <v/>
      </c>
      <c r="BS382" s="48" t="str">
        <f t="shared" si="185"/>
        <v/>
      </c>
      <c r="BT382" s="48" t="str">
        <f t="shared" si="186"/>
        <v/>
      </c>
      <c r="BU382" s="48" t="str">
        <f t="shared" si="187"/>
        <v/>
      </c>
    </row>
    <row r="383" spans="1:73">
      <c r="A383" s="10" t="e">
        <f>Audit!#REF!</f>
        <v>#REF!</v>
      </c>
      <c r="B383" s="10" t="e">
        <f t="shared" si="188"/>
        <v>#REF!</v>
      </c>
      <c r="C383" s="17" t="e">
        <f>VLOOKUP(Audit!#REF!,$V$3:$AE$12,2,FALSE) &amp; VLOOKUP(Audit!#REF!,$V$13:$AE$22,2,FALSE)&amp; IF(Audit!#REF!=10,Audit!#REF!&amp;Audit!#REF!,"")</f>
        <v>#REF!</v>
      </c>
      <c r="D383" s="17" t="e">
        <f>VLOOKUP(Audit!#REF!,$V$3:$AE$12,3,FALSE) &amp; VLOOKUP(Audit!#REF!,$V$13:$AE$22,3,FALSE) &amp;IF(Audit!#REF!=10,Audit!#REF!&amp;Audit!#REF!,"")</f>
        <v>#REF!</v>
      </c>
      <c r="E383" s="17" t="e">
        <f>VLOOKUP(Audit!#REF!,$V$3:$AE$12,4,FALSE)&amp; Audit!#REF! &amp; VLOOKUP(Audit!#REF!,$V$13:$AE$22,4,FALSE)&amp; IF(Audit!#REF!=10,Audit!#REF!&amp;Audit!#REF!,"")</f>
        <v>#REF!</v>
      </c>
      <c r="F383" s="17" t="e">
        <f>VLOOKUP(Audit!#REF!,$V$3:$AE$12,5,FALSE) &amp; VLOOKUP(Audit!#REF!,$V$13:$AE$22,5,FALSE)&amp; IF(Audit!#REF!=10,Audit!#REF!&amp;Audit!#REF!,"")</f>
        <v>#REF!</v>
      </c>
      <c r="G383" s="17" t="e">
        <f>VLOOKUP(Audit!#REF!,$V$3:$AE$12,6,FALSE) &amp; VLOOKUP(Audit!#REF!,$V$13:$AE$22,6,FALSE)&amp; IF(Audit!#REF!=10,Audit!#REF!&amp;Audit!#REF!,"")</f>
        <v>#REF!</v>
      </c>
      <c r="H383" s="17" t="e">
        <f>VLOOKUP(Audit!#REF!,$V$3:$AE$12,7,FALSE) &amp; VLOOKUP(Audit!#REF!,$V$13:$AE$22,7,FALSE)&amp;IF(Audit!#REF!=10,Audit!#REF!&amp;Audit!#REF!,"")</f>
        <v>#REF!</v>
      </c>
      <c r="I383" s="17" t="e">
        <f>VLOOKUP(Audit!#REF!,$V$3:$AE$12,8,FALSE) &amp; Audit!#REF! &amp; VLOOKUP(Audit!#REF!,$V$13:$AE$22,8,FALSE)&amp;IF(Audit!#REF!=10,Audit!#REF!&amp;Audit!#REF!,"")</f>
        <v>#REF!</v>
      </c>
      <c r="J383" s="17" t="e">
        <f>VLOOKUP(Audit!#REF!,$V$3:$AE$12,9,FALSE) &amp; VLOOKUP(Audit!#REF!,$V$13:$AE$22,9,FALSE) &amp; IF(Audit!#REF!=10,Audit!#REF!&amp;Audit!#REF!,"") &amp; IF(Audit!#REF!&lt;&gt;1,U383,"")</f>
        <v>#REF!</v>
      </c>
      <c r="K383" s="17" t="e">
        <f>VLOOKUP(Audit!#REF!,$V$3:$AE$12,10,FALSE) &amp; Audit!#REF! &amp; VLOOKUP(Audit!#REF!,$V$13:$AE$22,10,FALSE) &amp; IF(Audit!#REF!=10,Audit!#REF!&amp;Audit!#REF!,"") &amp; IF(Audit!#REF!&lt;&gt;1,U383,"")</f>
        <v>#REF!</v>
      </c>
      <c r="L383" s="10" t="e">
        <f>Audit!#REF!</f>
        <v>#REF!</v>
      </c>
      <c r="M383" s="10" t="e">
        <f t="shared" si="159"/>
        <v>#REF!</v>
      </c>
      <c r="N383" s="10" t="e">
        <f t="shared" si="160"/>
        <v>#REF!</v>
      </c>
      <c r="O383" s="10" t="e">
        <f t="shared" si="161"/>
        <v>#REF!</v>
      </c>
      <c r="P383" s="10" t="e">
        <f t="shared" si="162"/>
        <v>#REF!</v>
      </c>
      <c r="Q383" s="10" t="e">
        <f t="shared" si="163"/>
        <v>#REF!</v>
      </c>
      <c r="R383" s="10" t="e">
        <f t="shared" si="164"/>
        <v>#REF!</v>
      </c>
      <c r="S383" s="10" t="e">
        <f t="shared" si="165"/>
        <v>#REF!</v>
      </c>
      <c r="T383" s="10" t="e">
        <f t="shared" si="166"/>
        <v>#REF!</v>
      </c>
      <c r="U383" s="17" t="e">
        <f>IF(Audit!#REF!="","",VLOOKUP(Audit!#REF!,$W$26:$X$35,2,FALSE)) &amp; Audit!#REF! &amp; IF(Audit!#REF!="","",IF(Audit!#REF!&lt;=1.4,VLOOKUP(Audit!#REF!,$W$38:X428,2,FALSE),VLOOKUP(Audit!#REF!,$W$51:$X$61,2,FALSE))) &amp; IF(Audit!#REF!="","",VLOOKUP(Audit!#REF!,$Y$26:$Z$35,2,FALSE) &amp; Audit!#REF! &amp; IF(Audit!#REF!="","",IF(Audit!#REF!&lt;=1.4,VLOOKUP(Audit!#REF!,$Y$38:$Z$48,2,FALSE),VLOOKUP(Audit!#REF!,$Y$51:$Z$61,2,FALSE))))</f>
        <v>#REF!</v>
      </c>
      <c r="V383" s="21"/>
      <c r="AH383" s="49" t="e">
        <f>Audit!#REF!</f>
        <v>#REF!</v>
      </c>
      <c r="AI383" s="50" t="e">
        <f>VLOOKUP(Audit!#REF!,$V$3:$AE$12,2,FALSE)&amp; IF(Audit!#REF!=10,Audit!#REF!,"")</f>
        <v>#REF!</v>
      </c>
      <c r="AJ383" s="50" t="e">
        <f>VLOOKUP(Audit!#REF!,$V$13:$AE$22,2,FALSE)&amp; IF(Audit!#REF!=10,Audit!#REF!,"")</f>
        <v>#REF!</v>
      </c>
      <c r="AK383" s="47" t="e">
        <f t="shared" si="167"/>
        <v>#REF!</v>
      </c>
      <c r="AL383" s="50" t="e">
        <f>VLOOKUP(Audit!#REF!,$V$3:$AE$12,3,FALSE)&amp; IF(Audit!#REF!=10,Audit!#REF!,"")</f>
        <v>#REF!</v>
      </c>
      <c r="AM383" s="50" t="e">
        <f>VLOOKUP(Audit!#REF!,$V$13:$AE$22,3,FALSE)&amp; IF(Audit!#REF!=10,Audit!#REF!,"")</f>
        <v>#REF!</v>
      </c>
      <c r="AN383" s="47" t="e">
        <f t="shared" si="168"/>
        <v>#REF!</v>
      </c>
      <c r="AO383" s="50" t="e">
        <f>VLOOKUP(Audit!#REF!,$V$3:$AE$12,4,FALSE) &amp;  Audit!#REF! &amp; IF(Audit!#REF!=10,Audit!#REF!,"")</f>
        <v>#REF!</v>
      </c>
      <c r="AP383" s="50" t="e">
        <f>VLOOKUP(Audit!#REF!,$V$13:$AE$22,4,FALSE)&amp; IF(Audit!#REF!=10,Audit!#REF!,"")</f>
        <v>#REF!</v>
      </c>
      <c r="AQ383" s="47" t="e">
        <f t="shared" si="169"/>
        <v>#REF!</v>
      </c>
      <c r="AR383" s="50" t="e">
        <f>VLOOKUP(Audit!#REF!,$V$3:$AE$12,5,FALSE)&amp; IF(Audit!#REF!=10,Audit!#REF!,"")</f>
        <v>#REF!</v>
      </c>
      <c r="AS383" s="50" t="e">
        <f>VLOOKUP(Audit!#REF!,$V$13:$AE$22,5,FALSE)&amp; IF(Audit!#REF!=10,Audit!#REF!,"")</f>
        <v>#REF!</v>
      </c>
      <c r="AT383" s="47" t="e">
        <f t="shared" si="170"/>
        <v>#REF!</v>
      </c>
      <c r="AU383" s="50" t="e">
        <f>VLOOKUP(Audit!#REF!,$V$3:$AE$12,6,FALSE)&amp; IF(Audit!#REF!=10,Audit!#REF!,"")</f>
        <v>#REF!</v>
      </c>
      <c r="AV383" s="50" t="e">
        <f>VLOOKUP(Audit!#REF!,$V$13:$AE$22,6,FALSE)&amp; IF(Audit!#REF!=10,Audit!#REF!,"")</f>
        <v>#REF!</v>
      </c>
      <c r="AW383" s="47" t="e">
        <f t="shared" si="171"/>
        <v>#REF!</v>
      </c>
      <c r="AX383" s="50" t="e">
        <f>VLOOKUP(Audit!#REF!,$V$3:$AE$12,7,FALSE)&amp; IF(Audit!#REF!=10,Audit!#REF!,"")</f>
        <v>#REF!</v>
      </c>
      <c r="AY383" s="50" t="e">
        <f>VLOOKUP(Audit!#REF!,$V$13:$AE$22,7,FALSE) &amp; IF(Audit!#REF!=10,Audit!#REF!,"")</f>
        <v>#REF!</v>
      </c>
      <c r="AZ383" s="47" t="e">
        <f t="shared" si="172"/>
        <v>#REF!</v>
      </c>
      <c r="BA383" s="50" t="e">
        <f>VLOOKUP(Audit!#REF!,$V$3:$AE$12,8,FALSE)&amp; Audit!#REF! &amp; IF(Audit!#REF!=10,Audit!#REF!,"")</f>
        <v>#REF!</v>
      </c>
      <c r="BB383" s="50" t="e">
        <f>VLOOKUP(Audit!#REF!,$V$13:$AE$22,8,FALSE) &amp; IF(Audit!#REF!=10,Audit!#REF!,"")</f>
        <v>#REF!</v>
      </c>
      <c r="BC383" s="47" t="e">
        <f t="shared" si="173"/>
        <v>#REF!</v>
      </c>
      <c r="BD383" s="50" t="e">
        <f>VLOOKUP(Audit!#REF!,$V$3:$AE$12,9,FALSE)&amp; IF(Audit!#REF!=10,Audit!#REF!,"")</f>
        <v>#REF!</v>
      </c>
      <c r="BE383" s="50" t="e">
        <f>VLOOKUP(Audit!#REF!,$V$13:$AE$22,9,FALSE) &amp; IF(Audit!#REF!=10,Audit!#REF!,"") &amp; IF(Audit!#REF!&lt;&gt;1,U383,"")</f>
        <v>#REF!</v>
      </c>
      <c r="BF383" s="47" t="e">
        <f t="shared" si="174"/>
        <v>#REF!</v>
      </c>
      <c r="BG383" s="50" t="e">
        <f>VLOOKUP(Audit!#REF!,$V$3:$AE$12,10,FALSE) &amp; Audit!#REF! &amp; IF(Audit!#REF!=10,Audit!#REF!,"")</f>
        <v>#REF!</v>
      </c>
      <c r="BH383" s="50" t="e">
        <f>VLOOKUP(Audit!#REF!,$V$13:$AE$22,10,FALSE) &amp; IF(Audit!#REF!=10,Audit!#REF!,"") &amp; IF(Audit!#REF!&lt;&gt;1,U383,"")</f>
        <v>#REF!</v>
      </c>
      <c r="BI383" s="47" t="e">
        <f t="shared" si="175"/>
        <v>#REF!</v>
      </c>
      <c r="BJ383" s="48" t="str">
        <f t="shared" si="176"/>
        <v/>
      </c>
      <c r="BK383" s="48" t="str">
        <f t="shared" si="177"/>
        <v/>
      </c>
      <c r="BL383" s="48" t="str">
        <f t="shared" si="178"/>
        <v/>
      </c>
      <c r="BM383" s="48" t="str">
        <f t="shared" si="179"/>
        <v/>
      </c>
      <c r="BN383" s="48" t="str">
        <f t="shared" si="180"/>
        <v/>
      </c>
      <c r="BO383" s="48" t="str">
        <f t="shared" si="181"/>
        <v/>
      </c>
      <c r="BP383" s="48" t="str">
        <f t="shared" si="182"/>
        <v/>
      </c>
      <c r="BQ383" s="48" t="str">
        <f t="shared" si="183"/>
        <v/>
      </c>
      <c r="BR383" s="48" t="str">
        <f t="shared" si="184"/>
        <v/>
      </c>
      <c r="BS383" s="48" t="str">
        <f t="shared" si="185"/>
        <v/>
      </c>
      <c r="BT383" s="48" t="str">
        <f t="shared" si="186"/>
        <v/>
      </c>
      <c r="BU383" s="48" t="str">
        <f t="shared" si="187"/>
        <v/>
      </c>
    </row>
    <row r="384" spans="1:73">
      <c r="A384" s="10" t="e">
        <f>Audit!#REF!</f>
        <v>#REF!</v>
      </c>
      <c r="B384" s="10" t="e">
        <f t="shared" si="188"/>
        <v>#REF!</v>
      </c>
      <c r="C384" s="17" t="e">
        <f>VLOOKUP(Audit!#REF!,$V$3:$AE$12,2,FALSE) &amp; VLOOKUP(Audit!#REF!,$V$13:$AE$22,2,FALSE)&amp; IF(Audit!#REF!=10,Audit!#REF!&amp;Audit!#REF!,"")</f>
        <v>#REF!</v>
      </c>
      <c r="D384" s="17" t="e">
        <f>VLOOKUP(Audit!#REF!,$V$3:$AE$12,3,FALSE) &amp; VLOOKUP(Audit!#REF!,$V$13:$AE$22,3,FALSE) &amp;IF(Audit!#REF!=10,Audit!#REF!&amp;Audit!#REF!,"")</f>
        <v>#REF!</v>
      </c>
      <c r="E384" s="17" t="e">
        <f>VLOOKUP(Audit!#REF!,$V$3:$AE$12,4,FALSE)&amp; Audit!#REF! &amp; VLOOKUP(Audit!#REF!,$V$13:$AE$22,4,FALSE)&amp; IF(Audit!#REF!=10,Audit!#REF!&amp;Audit!#REF!,"")</f>
        <v>#REF!</v>
      </c>
      <c r="F384" s="17" t="e">
        <f>VLOOKUP(Audit!#REF!,$V$3:$AE$12,5,FALSE) &amp; VLOOKUP(Audit!#REF!,$V$13:$AE$22,5,FALSE)&amp; IF(Audit!#REF!=10,Audit!#REF!&amp;Audit!#REF!,"")</f>
        <v>#REF!</v>
      </c>
      <c r="G384" s="17" t="e">
        <f>VLOOKUP(Audit!#REF!,$V$3:$AE$12,6,FALSE) &amp; VLOOKUP(Audit!#REF!,$V$13:$AE$22,6,FALSE)&amp; IF(Audit!#REF!=10,Audit!#REF!&amp;Audit!#REF!,"")</f>
        <v>#REF!</v>
      </c>
      <c r="H384" s="17" t="e">
        <f>VLOOKUP(Audit!#REF!,$V$3:$AE$12,7,FALSE) &amp; VLOOKUP(Audit!#REF!,$V$13:$AE$22,7,FALSE)&amp;IF(Audit!#REF!=10,Audit!#REF!&amp;Audit!#REF!,"")</f>
        <v>#REF!</v>
      </c>
      <c r="I384" s="17" t="e">
        <f>VLOOKUP(Audit!#REF!,$V$3:$AE$12,8,FALSE) &amp; Audit!#REF! &amp; VLOOKUP(Audit!#REF!,$V$13:$AE$22,8,FALSE)&amp;IF(Audit!#REF!=10,Audit!#REF!&amp;Audit!#REF!,"")</f>
        <v>#REF!</v>
      </c>
      <c r="J384" s="17" t="e">
        <f>VLOOKUP(Audit!#REF!,$V$3:$AE$12,9,FALSE) &amp; VLOOKUP(Audit!#REF!,$V$13:$AE$22,9,FALSE) &amp; IF(Audit!#REF!=10,Audit!#REF!&amp;Audit!#REF!,"") &amp; IF(Audit!#REF!&lt;&gt;1,U384,"")</f>
        <v>#REF!</v>
      </c>
      <c r="K384" s="17" t="e">
        <f>VLOOKUP(Audit!#REF!,$V$3:$AE$12,10,FALSE) &amp; Audit!#REF! &amp; VLOOKUP(Audit!#REF!,$V$13:$AE$22,10,FALSE) &amp; IF(Audit!#REF!=10,Audit!#REF!&amp;Audit!#REF!,"") &amp; IF(Audit!#REF!&lt;&gt;1,U384,"")</f>
        <v>#REF!</v>
      </c>
      <c r="L384" s="10" t="e">
        <f>Audit!#REF!</f>
        <v>#REF!</v>
      </c>
      <c r="M384" s="10" t="e">
        <f t="shared" si="159"/>
        <v>#REF!</v>
      </c>
      <c r="N384" s="10" t="e">
        <f t="shared" si="160"/>
        <v>#REF!</v>
      </c>
      <c r="O384" s="10" t="e">
        <f t="shared" si="161"/>
        <v>#REF!</v>
      </c>
      <c r="P384" s="10" t="e">
        <f t="shared" si="162"/>
        <v>#REF!</v>
      </c>
      <c r="Q384" s="10" t="e">
        <f t="shared" si="163"/>
        <v>#REF!</v>
      </c>
      <c r="R384" s="10" t="e">
        <f t="shared" si="164"/>
        <v>#REF!</v>
      </c>
      <c r="S384" s="10" t="e">
        <f t="shared" si="165"/>
        <v>#REF!</v>
      </c>
      <c r="T384" s="10" t="e">
        <f t="shared" si="166"/>
        <v>#REF!</v>
      </c>
      <c r="U384" s="17" t="e">
        <f>IF(Audit!#REF!="","",VLOOKUP(Audit!#REF!,$W$26:$X$35,2,FALSE)) &amp; Audit!#REF! &amp; IF(Audit!#REF!="","",IF(Audit!#REF!&lt;=1.4,VLOOKUP(Audit!#REF!,$W$38:X429,2,FALSE),VLOOKUP(Audit!#REF!,$W$51:$X$61,2,FALSE))) &amp; IF(Audit!#REF!="","",VLOOKUP(Audit!#REF!,$Y$26:$Z$35,2,FALSE) &amp; Audit!#REF! &amp; IF(Audit!#REF!="","",IF(Audit!#REF!&lt;=1.4,VLOOKUP(Audit!#REF!,$Y$38:$Z$48,2,FALSE),VLOOKUP(Audit!#REF!,$Y$51:$Z$61,2,FALSE))))</f>
        <v>#REF!</v>
      </c>
      <c r="V384" s="21"/>
      <c r="AH384" s="49" t="e">
        <f>Audit!#REF!</f>
        <v>#REF!</v>
      </c>
      <c r="AI384" s="50" t="e">
        <f>VLOOKUP(Audit!#REF!,$V$3:$AE$12,2,FALSE)&amp; IF(Audit!#REF!=10,Audit!#REF!,"")</f>
        <v>#REF!</v>
      </c>
      <c r="AJ384" s="50" t="e">
        <f>VLOOKUP(Audit!#REF!,$V$13:$AE$22,2,FALSE)&amp; IF(Audit!#REF!=10,Audit!#REF!,"")</f>
        <v>#REF!</v>
      </c>
      <c r="AK384" s="47" t="e">
        <f t="shared" si="167"/>
        <v>#REF!</v>
      </c>
      <c r="AL384" s="50" t="e">
        <f>VLOOKUP(Audit!#REF!,$V$3:$AE$12,3,FALSE)&amp; IF(Audit!#REF!=10,Audit!#REF!,"")</f>
        <v>#REF!</v>
      </c>
      <c r="AM384" s="50" t="e">
        <f>VLOOKUP(Audit!#REF!,$V$13:$AE$22,3,FALSE)&amp; IF(Audit!#REF!=10,Audit!#REF!,"")</f>
        <v>#REF!</v>
      </c>
      <c r="AN384" s="47" t="e">
        <f t="shared" si="168"/>
        <v>#REF!</v>
      </c>
      <c r="AO384" s="50" t="e">
        <f>VLOOKUP(Audit!#REF!,$V$3:$AE$12,4,FALSE) &amp;  Audit!#REF! &amp; IF(Audit!#REF!=10,Audit!#REF!,"")</f>
        <v>#REF!</v>
      </c>
      <c r="AP384" s="50" t="e">
        <f>VLOOKUP(Audit!#REF!,$V$13:$AE$22,4,FALSE)&amp; IF(Audit!#REF!=10,Audit!#REF!,"")</f>
        <v>#REF!</v>
      </c>
      <c r="AQ384" s="47" t="e">
        <f t="shared" si="169"/>
        <v>#REF!</v>
      </c>
      <c r="AR384" s="50" t="e">
        <f>VLOOKUP(Audit!#REF!,$V$3:$AE$12,5,FALSE)&amp; IF(Audit!#REF!=10,Audit!#REF!,"")</f>
        <v>#REF!</v>
      </c>
      <c r="AS384" s="50" t="e">
        <f>VLOOKUP(Audit!#REF!,$V$13:$AE$22,5,FALSE)&amp; IF(Audit!#REF!=10,Audit!#REF!,"")</f>
        <v>#REF!</v>
      </c>
      <c r="AT384" s="47" t="e">
        <f t="shared" si="170"/>
        <v>#REF!</v>
      </c>
      <c r="AU384" s="50" t="e">
        <f>VLOOKUP(Audit!#REF!,$V$3:$AE$12,6,FALSE)&amp; IF(Audit!#REF!=10,Audit!#REF!,"")</f>
        <v>#REF!</v>
      </c>
      <c r="AV384" s="50" t="e">
        <f>VLOOKUP(Audit!#REF!,$V$13:$AE$22,6,FALSE)&amp; IF(Audit!#REF!=10,Audit!#REF!,"")</f>
        <v>#REF!</v>
      </c>
      <c r="AW384" s="47" t="e">
        <f t="shared" si="171"/>
        <v>#REF!</v>
      </c>
      <c r="AX384" s="50" t="e">
        <f>VLOOKUP(Audit!#REF!,$V$3:$AE$12,7,FALSE)&amp; IF(Audit!#REF!=10,Audit!#REF!,"")</f>
        <v>#REF!</v>
      </c>
      <c r="AY384" s="50" t="e">
        <f>VLOOKUP(Audit!#REF!,$V$13:$AE$22,7,FALSE) &amp; IF(Audit!#REF!=10,Audit!#REF!,"")</f>
        <v>#REF!</v>
      </c>
      <c r="AZ384" s="47" t="e">
        <f t="shared" si="172"/>
        <v>#REF!</v>
      </c>
      <c r="BA384" s="50" t="e">
        <f>VLOOKUP(Audit!#REF!,$V$3:$AE$12,8,FALSE)&amp; Audit!#REF! &amp; IF(Audit!#REF!=10,Audit!#REF!,"")</f>
        <v>#REF!</v>
      </c>
      <c r="BB384" s="50" t="e">
        <f>VLOOKUP(Audit!#REF!,$V$13:$AE$22,8,FALSE) &amp; IF(Audit!#REF!=10,Audit!#REF!,"")</f>
        <v>#REF!</v>
      </c>
      <c r="BC384" s="47" t="e">
        <f t="shared" si="173"/>
        <v>#REF!</v>
      </c>
      <c r="BD384" s="50" t="e">
        <f>VLOOKUP(Audit!#REF!,$V$3:$AE$12,9,FALSE)&amp; IF(Audit!#REF!=10,Audit!#REF!,"")</f>
        <v>#REF!</v>
      </c>
      <c r="BE384" s="50" t="e">
        <f>VLOOKUP(Audit!#REF!,$V$13:$AE$22,9,FALSE) &amp; IF(Audit!#REF!=10,Audit!#REF!,"") &amp; IF(Audit!#REF!&lt;&gt;1,U384,"")</f>
        <v>#REF!</v>
      </c>
      <c r="BF384" s="47" t="e">
        <f t="shared" si="174"/>
        <v>#REF!</v>
      </c>
      <c r="BG384" s="50" t="e">
        <f>VLOOKUP(Audit!#REF!,$V$3:$AE$12,10,FALSE) &amp; Audit!#REF! &amp; IF(Audit!#REF!=10,Audit!#REF!,"")</f>
        <v>#REF!</v>
      </c>
      <c r="BH384" s="50" t="e">
        <f>VLOOKUP(Audit!#REF!,$V$13:$AE$22,10,FALSE) &amp; IF(Audit!#REF!=10,Audit!#REF!,"") &amp; IF(Audit!#REF!&lt;&gt;1,U384,"")</f>
        <v>#REF!</v>
      </c>
      <c r="BI384" s="47" t="e">
        <f t="shared" si="175"/>
        <v>#REF!</v>
      </c>
      <c r="BJ384" s="48" t="str">
        <f t="shared" si="176"/>
        <v/>
      </c>
      <c r="BK384" s="48" t="str">
        <f t="shared" si="177"/>
        <v/>
      </c>
      <c r="BL384" s="48" t="str">
        <f t="shared" si="178"/>
        <v/>
      </c>
      <c r="BM384" s="48" t="str">
        <f t="shared" si="179"/>
        <v/>
      </c>
      <c r="BN384" s="48" t="str">
        <f t="shared" si="180"/>
        <v/>
      </c>
      <c r="BO384" s="48" t="str">
        <f t="shared" si="181"/>
        <v/>
      </c>
      <c r="BP384" s="48" t="str">
        <f t="shared" si="182"/>
        <v/>
      </c>
      <c r="BQ384" s="48" t="str">
        <f t="shared" si="183"/>
        <v/>
      </c>
      <c r="BR384" s="48" t="str">
        <f t="shared" si="184"/>
        <v/>
      </c>
      <c r="BS384" s="48" t="str">
        <f t="shared" si="185"/>
        <v/>
      </c>
      <c r="BT384" s="48" t="str">
        <f t="shared" si="186"/>
        <v/>
      </c>
      <c r="BU384" s="48" t="str">
        <f t="shared" si="187"/>
        <v/>
      </c>
    </row>
    <row r="385" spans="1:73">
      <c r="A385" s="10" t="e">
        <f>Audit!#REF!</f>
        <v>#REF!</v>
      </c>
      <c r="B385" s="10" t="e">
        <f t="shared" si="188"/>
        <v>#REF!</v>
      </c>
      <c r="C385" s="17" t="e">
        <f>VLOOKUP(Audit!#REF!,$V$3:$AE$12,2,FALSE) &amp; VLOOKUP(Audit!#REF!,$V$13:$AE$22,2,FALSE)&amp; IF(Audit!#REF!=10,Audit!#REF!&amp;Audit!#REF!,"")</f>
        <v>#REF!</v>
      </c>
      <c r="D385" s="17" t="e">
        <f>VLOOKUP(Audit!#REF!,$V$3:$AE$12,3,FALSE) &amp; VLOOKUP(Audit!#REF!,$V$13:$AE$22,3,FALSE) &amp;IF(Audit!#REF!=10,Audit!#REF!&amp;Audit!#REF!,"")</f>
        <v>#REF!</v>
      </c>
      <c r="E385" s="17" t="e">
        <f>VLOOKUP(Audit!#REF!,$V$3:$AE$12,4,FALSE)&amp; Audit!#REF! &amp; VLOOKUP(Audit!#REF!,$V$13:$AE$22,4,FALSE)&amp; IF(Audit!#REF!=10,Audit!#REF!&amp;Audit!#REF!,"")</f>
        <v>#REF!</v>
      </c>
      <c r="F385" s="17" t="e">
        <f>VLOOKUP(Audit!#REF!,$V$3:$AE$12,5,FALSE) &amp; VLOOKUP(Audit!#REF!,$V$13:$AE$22,5,FALSE)&amp; IF(Audit!#REF!=10,Audit!#REF!&amp;Audit!#REF!,"")</f>
        <v>#REF!</v>
      </c>
      <c r="G385" s="17" t="e">
        <f>VLOOKUP(Audit!#REF!,$V$3:$AE$12,6,FALSE) &amp; VLOOKUP(Audit!#REF!,$V$13:$AE$22,6,FALSE)&amp; IF(Audit!#REF!=10,Audit!#REF!&amp;Audit!#REF!,"")</f>
        <v>#REF!</v>
      </c>
      <c r="H385" s="17" t="e">
        <f>VLOOKUP(Audit!#REF!,$V$3:$AE$12,7,FALSE) &amp; VLOOKUP(Audit!#REF!,$V$13:$AE$22,7,FALSE)&amp;IF(Audit!#REF!=10,Audit!#REF!&amp;Audit!#REF!,"")</f>
        <v>#REF!</v>
      </c>
      <c r="I385" s="17" t="e">
        <f>VLOOKUP(Audit!#REF!,$V$3:$AE$12,8,FALSE) &amp; Audit!#REF! &amp; VLOOKUP(Audit!#REF!,$V$13:$AE$22,8,FALSE)&amp;IF(Audit!#REF!=10,Audit!#REF!&amp;Audit!#REF!,"")</f>
        <v>#REF!</v>
      </c>
      <c r="J385" s="17" t="e">
        <f>VLOOKUP(Audit!#REF!,$V$3:$AE$12,9,FALSE) &amp; VLOOKUP(Audit!#REF!,$V$13:$AE$22,9,FALSE) &amp; IF(Audit!#REF!=10,Audit!#REF!&amp;Audit!#REF!,"") &amp; IF(Audit!#REF!&lt;&gt;1,U385,"")</f>
        <v>#REF!</v>
      </c>
      <c r="K385" s="17" t="e">
        <f>VLOOKUP(Audit!#REF!,$V$3:$AE$12,10,FALSE) &amp; Audit!#REF! &amp; VLOOKUP(Audit!#REF!,$V$13:$AE$22,10,FALSE) &amp; IF(Audit!#REF!=10,Audit!#REF!&amp;Audit!#REF!,"") &amp; IF(Audit!#REF!&lt;&gt;1,U385,"")</f>
        <v>#REF!</v>
      </c>
      <c r="L385" s="10" t="e">
        <f>Audit!#REF!</f>
        <v>#REF!</v>
      </c>
      <c r="M385" s="10" t="e">
        <f t="shared" si="159"/>
        <v>#REF!</v>
      </c>
      <c r="N385" s="10" t="e">
        <f t="shared" si="160"/>
        <v>#REF!</v>
      </c>
      <c r="O385" s="10" t="e">
        <f t="shared" si="161"/>
        <v>#REF!</v>
      </c>
      <c r="P385" s="10" t="e">
        <f t="shared" si="162"/>
        <v>#REF!</v>
      </c>
      <c r="Q385" s="10" t="e">
        <f t="shared" si="163"/>
        <v>#REF!</v>
      </c>
      <c r="R385" s="10" t="e">
        <f t="shared" si="164"/>
        <v>#REF!</v>
      </c>
      <c r="S385" s="10" t="e">
        <f t="shared" si="165"/>
        <v>#REF!</v>
      </c>
      <c r="T385" s="10" t="e">
        <f t="shared" si="166"/>
        <v>#REF!</v>
      </c>
      <c r="U385" s="17" t="e">
        <f>IF(Audit!#REF!="","",VLOOKUP(Audit!#REF!,$W$26:$X$35,2,FALSE)) &amp; Audit!#REF! &amp; IF(Audit!#REF!="","",IF(Audit!#REF!&lt;=1.4,VLOOKUP(Audit!#REF!,$W$38:X430,2,FALSE),VLOOKUP(Audit!#REF!,$W$51:$X$61,2,FALSE))) &amp; IF(Audit!#REF!="","",VLOOKUP(Audit!#REF!,$Y$26:$Z$35,2,FALSE) &amp; Audit!#REF! &amp; IF(Audit!#REF!="","",IF(Audit!#REF!&lt;=1.4,VLOOKUP(Audit!#REF!,$Y$38:$Z$48,2,FALSE),VLOOKUP(Audit!#REF!,$Y$51:$Z$61,2,FALSE))))</f>
        <v>#REF!</v>
      </c>
      <c r="V385" s="21"/>
      <c r="AH385" s="49" t="e">
        <f>Audit!#REF!</f>
        <v>#REF!</v>
      </c>
      <c r="AI385" s="50" t="e">
        <f>VLOOKUP(Audit!#REF!,$V$3:$AE$12,2,FALSE)&amp; IF(Audit!#REF!=10,Audit!#REF!,"")</f>
        <v>#REF!</v>
      </c>
      <c r="AJ385" s="50" t="e">
        <f>VLOOKUP(Audit!#REF!,$V$13:$AE$22,2,FALSE)&amp; IF(Audit!#REF!=10,Audit!#REF!,"")</f>
        <v>#REF!</v>
      </c>
      <c r="AK385" s="47" t="e">
        <f t="shared" si="167"/>
        <v>#REF!</v>
      </c>
      <c r="AL385" s="50" t="e">
        <f>VLOOKUP(Audit!#REF!,$V$3:$AE$12,3,FALSE)&amp; IF(Audit!#REF!=10,Audit!#REF!,"")</f>
        <v>#REF!</v>
      </c>
      <c r="AM385" s="50" t="e">
        <f>VLOOKUP(Audit!#REF!,$V$13:$AE$22,3,FALSE)&amp; IF(Audit!#REF!=10,Audit!#REF!,"")</f>
        <v>#REF!</v>
      </c>
      <c r="AN385" s="47" t="e">
        <f t="shared" si="168"/>
        <v>#REF!</v>
      </c>
      <c r="AO385" s="50" t="e">
        <f>VLOOKUP(Audit!#REF!,$V$3:$AE$12,4,FALSE) &amp;  Audit!#REF! &amp; IF(Audit!#REF!=10,Audit!#REF!,"")</f>
        <v>#REF!</v>
      </c>
      <c r="AP385" s="50" t="e">
        <f>VLOOKUP(Audit!#REF!,$V$13:$AE$22,4,FALSE)&amp; IF(Audit!#REF!=10,Audit!#REF!,"")</f>
        <v>#REF!</v>
      </c>
      <c r="AQ385" s="47" t="e">
        <f t="shared" si="169"/>
        <v>#REF!</v>
      </c>
      <c r="AR385" s="50" t="e">
        <f>VLOOKUP(Audit!#REF!,$V$3:$AE$12,5,FALSE)&amp; IF(Audit!#REF!=10,Audit!#REF!,"")</f>
        <v>#REF!</v>
      </c>
      <c r="AS385" s="50" t="e">
        <f>VLOOKUP(Audit!#REF!,$V$13:$AE$22,5,FALSE)&amp; IF(Audit!#REF!=10,Audit!#REF!,"")</f>
        <v>#REF!</v>
      </c>
      <c r="AT385" s="47" t="e">
        <f t="shared" si="170"/>
        <v>#REF!</v>
      </c>
      <c r="AU385" s="50" t="e">
        <f>VLOOKUP(Audit!#REF!,$V$3:$AE$12,6,FALSE)&amp; IF(Audit!#REF!=10,Audit!#REF!,"")</f>
        <v>#REF!</v>
      </c>
      <c r="AV385" s="50" t="e">
        <f>VLOOKUP(Audit!#REF!,$V$13:$AE$22,6,FALSE)&amp; IF(Audit!#REF!=10,Audit!#REF!,"")</f>
        <v>#REF!</v>
      </c>
      <c r="AW385" s="47" t="e">
        <f t="shared" si="171"/>
        <v>#REF!</v>
      </c>
      <c r="AX385" s="50" t="e">
        <f>VLOOKUP(Audit!#REF!,$V$3:$AE$12,7,FALSE)&amp; IF(Audit!#REF!=10,Audit!#REF!,"")</f>
        <v>#REF!</v>
      </c>
      <c r="AY385" s="50" t="e">
        <f>VLOOKUP(Audit!#REF!,$V$13:$AE$22,7,FALSE) &amp; IF(Audit!#REF!=10,Audit!#REF!,"")</f>
        <v>#REF!</v>
      </c>
      <c r="AZ385" s="47" t="e">
        <f t="shared" si="172"/>
        <v>#REF!</v>
      </c>
      <c r="BA385" s="50" t="e">
        <f>VLOOKUP(Audit!#REF!,$V$3:$AE$12,8,FALSE)&amp; Audit!#REF! &amp; IF(Audit!#REF!=10,Audit!#REF!,"")</f>
        <v>#REF!</v>
      </c>
      <c r="BB385" s="50" t="e">
        <f>VLOOKUP(Audit!#REF!,$V$13:$AE$22,8,FALSE) &amp; IF(Audit!#REF!=10,Audit!#REF!,"")</f>
        <v>#REF!</v>
      </c>
      <c r="BC385" s="47" t="e">
        <f t="shared" si="173"/>
        <v>#REF!</v>
      </c>
      <c r="BD385" s="50" t="e">
        <f>VLOOKUP(Audit!#REF!,$V$3:$AE$12,9,FALSE)&amp; IF(Audit!#REF!=10,Audit!#REF!,"")</f>
        <v>#REF!</v>
      </c>
      <c r="BE385" s="50" t="e">
        <f>VLOOKUP(Audit!#REF!,$V$13:$AE$22,9,FALSE) &amp; IF(Audit!#REF!=10,Audit!#REF!,"") &amp; IF(Audit!#REF!&lt;&gt;1,U385,"")</f>
        <v>#REF!</v>
      </c>
      <c r="BF385" s="47" t="e">
        <f t="shared" si="174"/>
        <v>#REF!</v>
      </c>
      <c r="BG385" s="50" t="e">
        <f>VLOOKUP(Audit!#REF!,$V$3:$AE$12,10,FALSE) &amp; Audit!#REF! &amp; IF(Audit!#REF!=10,Audit!#REF!,"")</f>
        <v>#REF!</v>
      </c>
      <c r="BH385" s="50" t="e">
        <f>VLOOKUP(Audit!#REF!,$V$13:$AE$22,10,FALSE) &amp; IF(Audit!#REF!=10,Audit!#REF!,"") &amp; IF(Audit!#REF!&lt;&gt;1,U385,"")</f>
        <v>#REF!</v>
      </c>
      <c r="BI385" s="47" t="e">
        <f t="shared" si="175"/>
        <v>#REF!</v>
      </c>
      <c r="BJ385" s="48" t="str">
        <f t="shared" si="176"/>
        <v/>
      </c>
      <c r="BK385" s="48" t="str">
        <f t="shared" si="177"/>
        <v/>
      </c>
      <c r="BL385" s="48" t="str">
        <f t="shared" si="178"/>
        <v/>
      </c>
      <c r="BM385" s="48" t="str">
        <f t="shared" si="179"/>
        <v/>
      </c>
      <c r="BN385" s="48" t="str">
        <f t="shared" si="180"/>
        <v/>
      </c>
      <c r="BO385" s="48" t="str">
        <f t="shared" si="181"/>
        <v/>
      </c>
      <c r="BP385" s="48" t="str">
        <f t="shared" si="182"/>
        <v/>
      </c>
      <c r="BQ385" s="48" t="str">
        <f t="shared" si="183"/>
        <v/>
      </c>
      <c r="BR385" s="48" t="str">
        <f t="shared" si="184"/>
        <v/>
      </c>
      <c r="BS385" s="48" t="str">
        <f t="shared" si="185"/>
        <v/>
      </c>
      <c r="BT385" s="48" t="str">
        <f t="shared" si="186"/>
        <v/>
      </c>
      <c r="BU385" s="48" t="str">
        <f t="shared" si="187"/>
        <v/>
      </c>
    </row>
    <row r="386" spans="1:73">
      <c r="A386" s="10" t="e">
        <f>Audit!#REF!</f>
        <v>#REF!</v>
      </c>
      <c r="B386" s="10" t="e">
        <f t="shared" si="188"/>
        <v>#REF!</v>
      </c>
      <c r="C386" s="17" t="e">
        <f>VLOOKUP(Audit!#REF!,$V$3:$AE$12,2,FALSE) &amp; VLOOKUP(Audit!#REF!,$V$13:$AE$22,2,FALSE)&amp; IF(Audit!#REF!=10,Audit!#REF!&amp;Audit!#REF!,"")</f>
        <v>#REF!</v>
      </c>
      <c r="D386" s="17" t="e">
        <f>VLOOKUP(Audit!#REF!,$V$3:$AE$12,3,FALSE) &amp; VLOOKUP(Audit!#REF!,$V$13:$AE$22,3,FALSE) &amp;IF(Audit!#REF!=10,Audit!#REF!&amp;Audit!#REF!,"")</f>
        <v>#REF!</v>
      </c>
      <c r="E386" s="17" t="e">
        <f>VLOOKUP(Audit!#REF!,$V$3:$AE$12,4,FALSE)&amp; Audit!#REF! &amp; VLOOKUP(Audit!#REF!,$V$13:$AE$22,4,FALSE)&amp; IF(Audit!#REF!=10,Audit!#REF!&amp;Audit!#REF!,"")</f>
        <v>#REF!</v>
      </c>
      <c r="F386" s="17" t="e">
        <f>VLOOKUP(Audit!#REF!,$V$3:$AE$12,5,FALSE) &amp; VLOOKUP(Audit!#REF!,$V$13:$AE$22,5,FALSE)&amp; IF(Audit!#REF!=10,Audit!#REF!&amp;Audit!#REF!,"")</f>
        <v>#REF!</v>
      </c>
      <c r="G386" s="17" t="e">
        <f>VLOOKUP(Audit!#REF!,$V$3:$AE$12,6,FALSE) &amp; VLOOKUP(Audit!#REF!,$V$13:$AE$22,6,FALSE)&amp; IF(Audit!#REF!=10,Audit!#REF!&amp;Audit!#REF!,"")</f>
        <v>#REF!</v>
      </c>
      <c r="H386" s="17" t="e">
        <f>VLOOKUP(Audit!#REF!,$V$3:$AE$12,7,FALSE) &amp; VLOOKUP(Audit!#REF!,$V$13:$AE$22,7,FALSE)&amp;IF(Audit!#REF!=10,Audit!#REF!&amp;Audit!#REF!,"")</f>
        <v>#REF!</v>
      </c>
      <c r="I386" s="17" t="e">
        <f>VLOOKUP(Audit!#REF!,$V$3:$AE$12,8,FALSE) &amp; Audit!#REF! &amp; VLOOKUP(Audit!#REF!,$V$13:$AE$22,8,FALSE)&amp;IF(Audit!#REF!=10,Audit!#REF!&amp;Audit!#REF!,"")</f>
        <v>#REF!</v>
      </c>
      <c r="J386" s="17" t="e">
        <f>VLOOKUP(Audit!#REF!,$V$3:$AE$12,9,FALSE) &amp; VLOOKUP(Audit!#REF!,$V$13:$AE$22,9,FALSE) &amp; IF(Audit!#REF!=10,Audit!#REF!&amp;Audit!#REF!,"") &amp; IF(Audit!#REF!&lt;&gt;1,U386,"")</f>
        <v>#REF!</v>
      </c>
      <c r="K386" s="17" t="e">
        <f>VLOOKUP(Audit!#REF!,$V$3:$AE$12,10,FALSE) &amp; Audit!#REF! &amp; VLOOKUP(Audit!#REF!,$V$13:$AE$22,10,FALSE) &amp; IF(Audit!#REF!=10,Audit!#REF!&amp;Audit!#REF!,"") &amp; IF(Audit!#REF!&lt;&gt;1,U386,"")</f>
        <v>#REF!</v>
      </c>
      <c r="L386" s="10" t="e">
        <f>Audit!#REF!</f>
        <v>#REF!</v>
      </c>
      <c r="M386" s="10" t="e">
        <f t="shared" si="159"/>
        <v>#REF!</v>
      </c>
      <c r="N386" s="10" t="e">
        <f t="shared" si="160"/>
        <v>#REF!</v>
      </c>
      <c r="O386" s="10" t="e">
        <f t="shared" si="161"/>
        <v>#REF!</v>
      </c>
      <c r="P386" s="10" t="e">
        <f t="shared" si="162"/>
        <v>#REF!</v>
      </c>
      <c r="Q386" s="10" t="e">
        <f t="shared" si="163"/>
        <v>#REF!</v>
      </c>
      <c r="R386" s="10" t="e">
        <f t="shared" si="164"/>
        <v>#REF!</v>
      </c>
      <c r="S386" s="10" t="e">
        <f t="shared" si="165"/>
        <v>#REF!</v>
      </c>
      <c r="T386" s="10" t="e">
        <f t="shared" si="166"/>
        <v>#REF!</v>
      </c>
      <c r="U386" s="17" t="e">
        <f>IF(Audit!#REF!="","",VLOOKUP(Audit!#REF!,$W$26:$X$35,2,FALSE)) &amp; Audit!#REF! &amp; IF(Audit!#REF!="","",IF(Audit!#REF!&lt;=1.4,VLOOKUP(Audit!#REF!,$W$38:X431,2,FALSE),VLOOKUP(Audit!#REF!,$W$51:$X$61,2,FALSE))) &amp; IF(Audit!#REF!="","",VLOOKUP(Audit!#REF!,$Y$26:$Z$35,2,FALSE) &amp; Audit!#REF! &amp; IF(Audit!#REF!="","",IF(Audit!#REF!&lt;=1.4,VLOOKUP(Audit!#REF!,$Y$38:$Z$48,2,FALSE),VLOOKUP(Audit!#REF!,$Y$51:$Z$61,2,FALSE))))</f>
        <v>#REF!</v>
      </c>
      <c r="V386" s="21"/>
      <c r="AH386" s="49" t="e">
        <f>Audit!#REF!</f>
        <v>#REF!</v>
      </c>
      <c r="AI386" s="50" t="e">
        <f>VLOOKUP(Audit!#REF!,$V$3:$AE$12,2,FALSE)&amp; IF(Audit!#REF!=10,Audit!#REF!,"")</f>
        <v>#REF!</v>
      </c>
      <c r="AJ386" s="50" t="e">
        <f>VLOOKUP(Audit!#REF!,$V$13:$AE$22,2,FALSE)&amp; IF(Audit!#REF!=10,Audit!#REF!,"")</f>
        <v>#REF!</v>
      </c>
      <c r="AK386" s="47" t="e">
        <f t="shared" si="167"/>
        <v>#REF!</v>
      </c>
      <c r="AL386" s="50" t="e">
        <f>VLOOKUP(Audit!#REF!,$V$3:$AE$12,3,FALSE)&amp; IF(Audit!#REF!=10,Audit!#REF!,"")</f>
        <v>#REF!</v>
      </c>
      <c r="AM386" s="50" t="e">
        <f>VLOOKUP(Audit!#REF!,$V$13:$AE$22,3,FALSE)&amp; IF(Audit!#REF!=10,Audit!#REF!,"")</f>
        <v>#REF!</v>
      </c>
      <c r="AN386" s="47" t="e">
        <f t="shared" si="168"/>
        <v>#REF!</v>
      </c>
      <c r="AO386" s="50" t="e">
        <f>VLOOKUP(Audit!#REF!,$V$3:$AE$12,4,FALSE) &amp;  Audit!#REF! &amp; IF(Audit!#REF!=10,Audit!#REF!,"")</f>
        <v>#REF!</v>
      </c>
      <c r="AP386" s="50" t="e">
        <f>VLOOKUP(Audit!#REF!,$V$13:$AE$22,4,FALSE)&amp; IF(Audit!#REF!=10,Audit!#REF!,"")</f>
        <v>#REF!</v>
      </c>
      <c r="AQ386" s="47" t="e">
        <f t="shared" si="169"/>
        <v>#REF!</v>
      </c>
      <c r="AR386" s="50" t="e">
        <f>VLOOKUP(Audit!#REF!,$V$3:$AE$12,5,FALSE)&amp; IF(Audit!#REF!=10,Audit!#REF!,"")</f>
        <v>#REF!</v>
      </c>
      <c r="AS386" s="50" t="e">
        <f>VLOOKUP(Audit!#REF!,$V$13:$AE$22,5,FALSE)&amp; IF(Audit!#REF!=10,Audit!#REF!,"")</f>
        <v>#REF!</v>
      </c>
      <c r="AT386" s="47" t="e">
        <f t="shared" si="170"/>
        <v>#REF!</v>
      </c>
      <c r="AU386" s="50" t="e">
        <f>VLOOKUP(Audit!#REF!,$V$3:$AE$12,6,FALSE)&amp; IF(Audit!#REF!=10,Audit!#REF!,"")</f>
        <v>#REF!</v>
      </c>
      <c r="AV386" s="50" t="e">
        <f>VLOOKUP(Audit!#REF!,$V$13:$AE$22,6,FALSE)&amp; IF(Audit!#REF!=10,Audit!#REF!,"")</f>
        <v>#REF!</v>
      </c>
      <c r="AW386" s="47" t="e">
        <f t="shared" si="171"/>
        <v>#REF!</v>
      </c>
      <c r="AX386" s="50" t="e">
        <f>VLOOKUP(Audit!#REF!,$V$3:$AE$12,7,FALSE)&amp; IF(Audit!#REF!=10,Audit!#REF!,"")</f>
        <v>#REF!</v>
      </c>
      <c r="AY386" s="50" t="e">
        <f>VLOOKUP(Audit!#REF!,$V$13:$AE$22,7,FALSE) &amp; IF(Audit!#REF!=10,Audit!#REF!,"")</f>
        <v>#REF!</v>
      </c>
      <c r="AZ386" s="47" t="e">
        <f t="shared" si="172"/>
        <v>#REF!</v>
      </c>
      <c r="BA386" s="50" t="e">
        <f>VLOOKUP(Audit!#REF!,$V$3:$AE$12,8,FALSE)&amp; Audit!#REF! &amp; IF(Audit!#REF!=10,Audit!#REF!,"")</f>
        <v>#REF!</v>
      </c>
      <c r="BB386" s="50" t="e">
        <f>VLOOKUP(Audit!#REF!,$V$13:$AE$22,8,FALSE) &amp; IF(Audit!#REF!=10,Audit!#REF!,"")</f>
        <v>#REF!</v>
      </c>
      <c r="BC386" s="47" t="e">
        <f t="shared" si="173"/>
        <v>#REF!</v>
      </c>
      <c r="BD386" s="50" t="e">
        <f>VLOOKUP(Audit!#REF!,$V$3:$AE$12,9,FALSE)&amp; IF(Audit!#REF!=10,Audit!#REF!,"")</f>
        <v>#REF!</v>
      </c>
      <c r="BE386" s="50" t="e">
        <f>VLOOKUP(Audit!#REF!,$V$13:$AE$22,9,FALSE) &amp; IF(Audit!#REF!=10,Audit!#REF!,"") &amp; IF(Audit!#REF!&lt;&gt;1,U386,"")</f>
        <v>#REF!</v>
      </c>
      <c r="BF386" s="47" t="e">
        <f t="shared" si="174"/>
        <v>#REF!</v>
      </c>
      <c r="BG386" s="50" t="e">
        <f>VLOOKUP(Audit!#REF!,$V$3:$AE$12,10,FALSE) &amp; Audit!#REF! &amp; IF(Audit!#REF!=10,Audit!#REF!,"")</f>
        <v>#REF!</v>
      </c>
      <c r="BH386" s="50" t="e">
        <f>VLOOKUP(Audit!#REF!,$V$13:$AE$22,10,FALSE) &amp; IF(Audit!#REF!=10,Audit!#REF!,"") &amp; IF(Audit!#REF!&lt;&gt;1,U386,"")</f>
        <v>#REF!</v>
      </c>
      <c r="BI386" s="47" t="e">
        <f t="shared" si="175"/>
        <v>#REF!</v>
      </c>
      <c r="BJ386" s="48" t="str">
        <f t="shared" si="176"/>
        <v/>
      </c>
      <c r="BK386" s="48" t="str">
        <f t="shared" si="177"/>
        <v/>
      </c>
      <c r="BL386" s="48" t="str">
        <f t="shared" si="178"/>
        <v/>
      </c>
      <c r="BM386" s="48" t="str">
        <f t="shared" si="179"/>
        <v/>
      </c>
      <c r="BN386" s="48" t="str">
        <f t="shared" si="180"/>
        <v/>
      </c>
      <c r="BO386" s="48" t="str">
        <f t="shared" si="181"/>
        <v/>
      </c>
      <c r="BP386" s="48" t="str">
        <f t="shared" si="182"/>
        <v/>
      </c>
      <c r="BQ386" s="48" t="str">
        <f t="shared" si="183"/>
        <v/>
      </c>
      <c r="BR386" s="48" t="str">
        <f t="shared" si="184"/>
        <v/>
      </c>
      <c r="BS386" s="48" t="str">
        <f t="shared" si="185"/>
        <v/>
      </c>
      <c r="BT386" s="48" t="str">
        <f t="shared" si="186"/>
        <v/>
      </c>
      <c r="BU386" s="48" t="str">
        <f t="shared" si="187"/>
        <v/>
      </c>
    </row>
    <row r="387" spans="1:73">
      <c r="A387" s="10" t="e">
        <f>Audit!#REF!</f>
        <v>#REF!</v>
      </c>
      <c r="B387" s="10" t="e">
        <f t="shared" si="188"/>
        <v>#REF!</v>
      </c>
      <c r="C387" s="17" t="e">
        <f>VLOOKUP(Audit!#REF!,$V$3:$AE$12,2,FALSE) &amp; VLOOKUP(Audit!#REF!,$V$13:$AE$22,2,FALSE)&amp; IF(Audit!#REF!=10,Audit!#REF!&amp;Audit!#REF!,"")</f>
        <v>#REF!</v>
      </c>
      <c r="D387" s="17" t="e">
        <f>VLOOKUP(Audit!#REF!,$V$3:$AE$12,3,FALSE) &amp; VLOOKUP(Audit!#REF!,$V$13:$AE$22,3,FALSE) &amp;IF(Audit!#REF!=10,Audit!#REF!&amp;Audit!#REF!,"")</f>
        <v>#REF!</v>
      </c>
      <c r="E387" s="17" t="e">
        <f>VLOOKUP(Audit!#REF!,$V$3:$AE$12,4,FALSE)&amp; Audit!#REF! &amp; VLOOKUP(Audit!#REF!,$V$13:$AE$22,4,FALSE)&amp; IF(Audit!#REF!=10,Audit!#REF!&amp;Audit!#REF!,"")</f>
        <v>#REF!</v>
      </c>
      <c r="F387" s="17" t="e">
        <f>VLOOKUP(Audit!#REF!,$V$3:$AE$12,5,FALSE) &amp; VLOOKUP(Audit!#REF!,$V$13:$AE$22,5,FALSE)&amp; IF(Audit!#REF!=10,Audit!#REF!&amp;Audit!#REF!,"")</f>
        <v>#REF!</v>
      </c>
      <c r="G387" s="17" t="e">
        <f>VLOOKUP(Audit!#REF!,$V$3:$AE$12,6,FALSE) &amp; VLOOKUP(Audit!#REF!,$V$13:$AE$22,6,FALSE)&amp; IF(Audit!#REF!=10,Audit!#REF!&amp;Audit!#REF!,"")</f>
        <v>#REF!</v>
      </c>
      <c r="H387" s="17" t="e">
        <f>VLOOKUP(Audit!#REF!,$V$3:$AE$12,7,FALSE) &amp; VLOOKUP(Audit!#REF!,$V$13:$AE$22,7,FALSE)&amp;IF(Audit!#REF!=10,Audit!#REF!&amp;Audit!#REF!,"")</f>
        <v>#REF!</v>
      </c>
      <c r="I387" s="17" t="e">
        <f>VLOOKUP(Audit!#REF!,$V$3:$AE$12,8,FALSE) &amp; Audit!#REF! &amp; VLOOKUP(Audit!#REF!,$V$13:$AE$22,8,FALSE)&amp;IF(Audit!#REF!=10,Audit!#REF!&amp;Audit!#REF!,"")</f>
        <v>#REF!</v>
      </c>
      <c r="J387" s="17" t="e">
        <f>VLOOKUP(Audit!#REF!,$V$3:$AE$12,9,FALSE) &amp; VLOOKUP(Audit!#REF!,$V$13:$AE$22,9,FALSE) &amp; IF(Audit!#REF!=10,Audit!#REF!&amp;Audit!#REF!,"") &amp; IF(Audit!#REF!&lt;&gt;1,U387,"")</f>
        <v>#REF!</v>
      </c>
      <c r="K387" s="17" t="e">
        <f>VLOOKUP(Audit!#REF!,$V$3:$AE$12,10,FALSE) &amp; Audit!#REF! &amp; VLOOKUP(Audit!#REF!,$V$13:$AE$22,10,FALSE) &amp; IF(Audit!#REF!=10,Audit!#REF!&amp;Audit!#REF!,"") &amp; IF(Audit!#REF!&lt;&gt;1,U387,"")</f>
        <v>#REF!</v>
      </c>
      <c r="L387" s="10" t="e">
        <f>Audit!#REF!</f>
        <v>#REF!</v>
      </c>
      <c r="M387" s="10" t="e">
        <f t="shared" si="159"/>
        <v>#REF!</v>
      </c>
      <c r="N387" s="10" t="e">
        <f t="shared" si="160"/>
        <v>#REF!</v>
      </c>
      <c r="O387" s="10" t="e">
        <f t="shared" si="161"/>
        <v>#REF!</v>
      </c>
      <c r="P387" s="10" t="e">
        <f t="shared" si="162"/>
        <v>#REF!</v>
      </c>
      <c r="Q387" s="10" t="e">
        <f t="shared" si="163"/>
        <v>#REF!</v>
      </c>
      <c r="R387" s="10" t="e">
        <f t="shared" si="164"/>
        <v>#REF!</v>
      </c>
      <c r="S387" s="10" t="e">
        <f t="shared" si="165"/>
        <v>#REF!</v>
      </c>
      <c r="T387" s="10" t="e">
        <f t="shared" si="166"/>
        <v>#REF!</v>
      </c>
      <c r="U387" s="17" t="e">
        <f>IF(Audit!#REF!="","",VLOOKUP(Audit!#REF!,$W$26:$X$35,2,FALSE)) &amp; Audit!#REF! &amp; IF(Audit!#REF!="","",IF(Audit!#REF!&lt;=1.4,VLOOKUP(Audit!#REF!,$W$38:X432,2,FALSE),VLOOKUP(Audit!#REF!,$W$51:$X$61,2,FALSE))) &amp; IF(Audit!#REF!="","",VLOOKUP(Audit!#REF!,$Y$26:$Z$35,2,FALSE) &amp; Audit!#REF! &amp; IF(Audit!#REF!="","",IF(Audit!#REF!&lt;=1.4,VLOOKUP(Audit!#REF!,$Y$38:$Z$48,2,FALSE),VLOOKUP(Audit!#REF!,$Y$51:$Z$61,2,FALSE))))</f>
        <v>#REF!</v>
      </c>
      <c r="V387" s="21"/>
      <c r="AH387" s="49" t="e">
        <f>Audit!#REF!</f>
        <v>#REF!</v>
      </c>
      <c r="AI387" s="50" t="e">
        <f>VLOOKUP(Audit!#REF!,$V$3:$AE$12,2,FALSE)&amp; IF(Audit!#REF!=10,Audit!#REF!,"")</f>
        <v>#REF!</v>
      </c>
      <c r="AJ387" s="50" t="e">
        <f>VLOOKUP(Audit!#REF!,$V$13:$AE$22,2,FALSE)&amp; IF(Audit!#REF!=10,Audit!#REF!,"")</f>
        <v>#REF!</v>
      </c>
      <c r="AK387" s="47" t="e">
        <f t="shared" si="167"/>
        <v>#REF!</v>
      </c>
      <c r="AL387" s="50" t="e">
        <f>VLOOKUP(Audit!#REF!,$V$3:$AE$12,3,FALSE)&amp; IF(Audit!#REF!=10,Audit!#REF!,"")</f>
        <v>#REF!</v>
      </c>
      <c r="AM387" s="50" t="e">
        <f>VLOOKUP(Audit!#REF!,$V$13:$AE$22,3,FALSE)&amp; IF(Audit!#REF!=10,Audit!#REF!,"")</f>
        <v>#REF!</v>
      </c>
      <c r="AN387" s="47" t="e">
        <f t="shared" si="168"/>
        <v>#REF!</v>
      </c>
      <c r="AO387" s="50" t="e">
        <f>VLOOKUP(Audit!#REF!,$V$3:$AE$12,4,FALSE) &amp;  Audit!#REF! &amp; IF(Audit!#REF!=10,Audit!#REF!,"")</f>
        <v>#REF!</v>
      </c>
      <c r="AP387" s="50" t="e">
        <f>VLOOKUP(Audit!#REF!,$V$13:$AE$22,4,FALSE)&amp; IF(Audit!#REF!=10,Audit!#REF!,"")</f>
        <v>#REF!</v>
      </c>
      <c r="AQ387" s="47" t="e">
        <f t="shared" si="169"/>
        <v>#REF!</v>
      </c>
      <c r="AR387" s="50" t="e">
        <f>VLOOKUP(Audit!#REF!,$V$3:$AE$12,5,FALSE)&amp; IF(Audit!#REF!=10,Audit!#REF!,"")</f>
        <v>#REF!</v>
      </c>
      <c r="AS387" s="50" t="e">
        <f>VLOOKUP(Audit!#REF!,$V$13:$AE$22,5,FALSE)&amp; IF(Audit!#REF!=10,Audit!#REF!,"")</f>
        <v>#REF!</v>
      </c>
      <c r="AT387" s="47" t="e">
        <f t="shared" si="170"/>
        <v>#REF!</v>
      </c>
      <c r="AU387" s="50" t="e">
        <f>VLOOKUP(Audit!#REF!,$V$3:$AE$12,6,FALSE)&amp; IF(Audit!#REF!=10,Audit!#REF!,"")</f>
        <v>#REF!</v>
      </c>
      <c r="AV387" s="50" t="e">
        <f>VLOOKUP(Audit!#REF!,$V$13:$AE$22,6,FALSE)&amp; IF(Audit!#REF!=10,Audit!#REF!,"")</f>
        <v>#REF!</v>
      </c>
      <c r="AW387" s="47" t="e">
        <f t="shared" si="171"/>
        <v>#REF!</v>
      </c>
      <c r="AX387" s="50" t="e">
        <f>VLOOKUP(Audit!#REF!,$V$3:$AE$12,7,FALSE)&amp; IF(Audit!#REF!=10,Audit!#REF!,"")</f>
        <v>#REF!</v>
      </c>
      <c r="AY387" s="50" t="e">
        <f>VLOOKUP(Audit!#REF!,$V$13:$AE$22,7,FALSE) &amp; IF(Audit!#REF!=10,Audit!#REF!,"")</f>
        <v>#REF!</v>
      </c>
      <c r="AZ387" s="47" t="e">
        <f t="shared" si="172"/>
        <v>#REF!</v>
      </c>
      <c r="BA387" s="50" t="e">
        <f>VLOOKUP(Audit!#REF!,$V$3:$AE$12,8,FALSE)&amp; Audit!#REF! &amp; IF(Audit!#REF!=10,Audit!#REF!,"")</f>
        <v>#REF!</v>
      </c>
      <c r="BB387" s="50" t="e">
        <f>VLOOKUP(Audit!#REF!,$V$13:$AE$22,8,FALSE) &amp; IF(Audit!#REF!=10,Audit!#REF!,"")</f>
        <v>#REF!</v>
      </c>
      <c r="BC387" s="47" t="e">
        <f t="shared" si="173"/>
        <v>#REF!</v>
      </c>
      <c r="BD387" s="50" t="e">
        <f>VLOOKUP(Audit!#REF!,$V$3:$AE$12,9,FALSE)&amp; IF(Audit!#REF!=10,Audit!#REF!,"")</f>
        <v>#REF!</v>
      </c>
      <c r="BE387" s="50" t="e">
        <f>VLOOKUP(Audit!#REF!,$V$13:$AE$22,9,FALSE) &amp; IF(Audit!#REF!=10,Audit!#REF!,"") &amp; IF(Audit!#REF!&lt;&gt;1,U387,"")</f>
        <v>#REF!</v>
      </c>
      <c r="BF387" s="47" t="e">
        <f t="shared" si="174"/>
        <v>#REF!</v>
      </c>
      <c r="BG387" s="50" t="e">
        <f>VLOOKUP(Audit!#REF!,$V$3:$AE$12,10,FALSE) &amp; Audit!#REF! &amp; IF(Audit!#REF!=10,Audit!#REF!,"")</f>
        <v>#REF!</v>
      </c>
      <c r="BH387" s="50" t="e">
        <f>VLOOKUP(Audit!#REF!,$V$13:$AE$22,10,FALSE) &amp; IF(Audit!#REF!=10,Audit!#REF!,"") &amp; IF(Audit!#REF!&lt;&gt;1,U387,"")</f>
        <v>#REF!</v>
      </c>
      <c r="BI387" s="47" t="e">
        <f t="shared" si="175"/>
        <v>#REF!</v>
      </c>
      <c r="BJ387" s="48" t="str">
        <f t="shared" si="176"/>
        <v/>
      </c>
      <c r="BK387" s="48" t="str">
        <f t="shared" si="177"/>
        <v/>
      </c>
      <c r="BL387" s="48" t="str">
        <f t="shared" si="178"/>
        <v/>
      </c>
      <c r="BM387" s="48" t="str">
        <f t="shared" si="179"/>
        <v/>
      </c>
      <c r="BN387" s="48" t="str">
        <f t="shared" si="180"/>
        <v/>
      </c>
      <c r="BO387" s="48" t="str">
        <f t="shared" si="181"/>
        <v/>
      </c>
      <c r="BP387" s="48" t="str">
        <f t="shared" si="182"/>
        <v/>
      </c>
      <c r="BQ387" s="48" t="str">
        <f t="shared" si="183"/>
        <v/>
      </c>
      <c r="BR387" s="48" t="str">
        <f t="shared" si="184"/>
        <v/>
      </c>
      <c r="BS387" s="48" t="str">
        <f t="shared" si="185"/>
        <v/>
      </c>
      <c r="BT387" s="48" t="str">
        <f t="shared" si="186"/>
        <v/>
      </c>
      <c r="BU387" s="48" t="str">
        <f t="shared" si="187"/>
        <v/>
      </c>
    </row>
    <row r="388" spans="1:73">
      <c r="A388" s="10" t="e">
        <f>Audit!#REF!</f>
        <v>#REF!</v>
      </c>
      <c r="B388" s="10" t="e">
        <f t="shared" si="188"/>
        <v>#REF!</v>
      </c>
      <c r="C388" s="17" t="e">
        <f>VLOOKUP(Audit!#REF!,$V$3:$AE$12,2,FALSE) &amp; VLOOKUP(Audit!#REF!,$V$13:$AE$22,2,FALSE)&amp; IF(Audit!#REF!=10,Audit!#REF!&amp;Audit!#REF!,"")</f>
        <v>#REF!</v>
      </c>
      <c r="D388" s="17" t="e">
        <f>VLOOKUP(Audit!#REF!,$V$3:$AE$12,3,FALSE) &amp; VLOOKUP(Audit!#REF!,$V$13:$AE$22,3,FALSE) &amp;IF(Audit!#REF!=10,Audit!#REF!&amp;Audit!#REF!,"")</f>
        <v>#REF!</v>
      </c>
      <c r="E388" s="17" t="e">
        <f>VLOOKUP(Audit!#REF!,$V$3:$AE$12,4,FALSE)&amp; Audit!#REF! &amp; VLOOKUP(Audit!#REF!,$V$13:$AE$22,4,FALSE)&amp; IF(Audit!#REF!=10,Audit!#REF!&amp;Audit!#REF!,"")</f>
        <v>#REF!</v>
      </c>
      <c r="F388" s="17" t="e">
        <f>VLOOKUP(Audit!#REF!,$V$3:$AE$12,5,FALSE) &amp; VLOOKUP(Audit!#REF!,$V$13:$AE$22,5,FALSE)&amp; IF(Audit!#REF!=10,Audit!#REF!&amp;Audit!#REF!,"")</f>
        <v>#REF!</v>
      </c>
      <c r="G388" s="17" t="e">
        <f>VLOOKUP(Audit!#REF!,$V$3:$AE$12,6,FALSE) &amp; VLOOKUP(Audit!#REF!,$V$13:$AE$22,6,FALSE)&amp; IF(Audit!#REF!=10,Audit!#REF!&amp;Audit!#REF!,"")</f>
        <v>#REF!</v>
      </c>
      <c r="H388" s="17" t="e">
        <f>VLOOKUP(Audit!#REF!,$V$3:$AE$12,7,FALSE) &amp; VLOOKUP(Audit!#REF!,$V$13:$AE$22,7,FALSE)&amp;IF(Audit!#REF!=10,Audit!#REF!&amp;Audit!#REF!,"")</f>
        <v>#REF!</v>
      </c>
      <c r="I388" s="17" t="e">
        <f>VLOOKUP(Audit!#REF!,$V$3:$AE$12,8,FALSE) &amp; Audit!#REF! &amp; VLOOKUP(Audit!#REF!,$V$13:$AE$22,8,FALSE)&amp;IF(Audit!#REF!=10,Audit!#REF!&amp;Audit!#REF!,"")</f>
        <v>#REF!</v>
      </c>
      <c r="J388" s="17" t="e">
        <f>VLOOKUP(Audit!#REF!,$V$3:$AE$12,9,FALSE) &amp; VLOOKUP(Audit!#REF!,$V$13:$AE$22,9,FALSE) &amp; IF(Audit!#REF!=10,Audit!#REF!&amp;Audit!#REF!,"") &amp; IF(Audit!#REF!&lt;&gt;1,U388,"")</f>
        <v>#REF!</v>
      </c>
      <c r="K388" s="17" t="e">
        <f>VLOOKUP(Audit!#REF!,$V$3:$AE$12,10,FALSE) &amp; Audit!#REF! &amp; VLOOKUP(Audit!#REF!,$V$13:$AE$22,10,FALSE) &amp; IF(Audit!#REF!=10,Audit!#REF!&amp;Audit!#REF!,"") &amp; IF(Audit!#REF!&lt;&gt;1,U388,"")</f>
        <v>#REF!</v>
      </c>
      <c r="L388" s="10" t="e">
        <f>Audit!#REF!</f>
        <v>#REF!</v>
      </c>
      <c r="M388" s="10" t="e">
        <f t="shared" ref="M388:M451" si="189">IF(C388="","",IF(D388&lt;&gt;"",$W$23,IF(E388&lt;&gt;"",$W$23,IF(F388&lt;&gt;"",$W$23,IF(G388&lt;&gt;"",$W$23,IF(H388&lt;&gt;"",$W$23,IF(I388&lt;&gt;"",$W$23,IF(J388&lt;&gt;"",$W$23,IF(K388&lt;&gt;"",$W$23,"")))))))))</f>
        <v>#REF!</v>
      </c>
      <c r="N388" s="10" t="e">
        <f t="shared" ref="N388:N451" si="190">IF(D388="","",IF(E388&lt;&gt;"",$W$23,IF(F388&lt;&gt;"",$W$23,IF(G388&lt;&gt;"",$W$23,IF(H388&lt;&gt;"",$W$23,IF(I388&lt;&gt;"",$W$23,IF(J388&lt;&gt;"",$W$23,IF(K388&lt;&gt;"",$W$23,""))))))))</f>
        <v>#REF!</v>
      </c>
      <c r="O388" s="10" t="e">
        <f t="shared" ref="O388:O451" si="191">IF(E388="","",IF(F388&lt;&gt;"",$W$23,IF(G388&lt;&gt;"",$W$23,IF(H388&lt;&gt;"",$W$23,IF(I388&lt;&gt;"",$W$23,IF(J388&lt;&gt;"",$W$23,IF(K388&lt;&gt;"",$W$23,"")))))))</f>
        <v>#REF!</v>
      </c>
      <c r="P388" s="10" t="e">
        <f t="shared" ref="P388:P451" si="192">IF(F388="","",IF(G388&lt;&gt;"",$W$23,IF(H388&lt;&gt;"",$W$23,IF(I388&lt;&gt;"",$W$23,IF(J388&lt;&gt;"",$W$23,IF(K388&lt;&gt;"",$W$23,""))))))</f>
        <v>#REF!</v>
      </c>
      <c r="Q388" s="10" t="e">
        <f t="shared" ref="Q388:Q451" si="193">IF(G388="","",IF(H388&lt;&gt;"",$W$23,IF(I388&lt;&gt;"",$W$23,IF(J388&lt;&gt;"",$W$23,IF(K388&lt;&gt;"",$W$23,"")))))</f>
        <v>#REF!</v>
      </c>
      <c r="R388" s="10" t="e">
        <f t="shared" ref="R388:R451" si="194">IF(H388="","",IF(I388&lt;&gt;"",$W$23,IF(J388&lt;&gt;"",$W$23,IF(K388&lt;&gt;"",$W$23,""))))</f>
        <v>#REF!</v>
      </c>
      <c r="S388" s="10" t="e">
        <f t="shared" ref="S388:S451" si="195">IF(I388="","",IF(J388&lt;&gt;"",$W$23,IF(K388&lt;&gt;"",$W$23,"")))</f>
        <v>#REF!</v>
      </c>
      <c r="T388" s="10" t="e">
        <f t="shared" ref="T388:T451" si="196">IF(J388="","",IF(K388&lt;&gt;"",$W$23,""))</f>
        <v>#REF!</v>
      </c>
      <c r="U388" s="17" t="e">
        <f>IF(Audit!#REF!="","",VLOOKUP(Audit!#REF!,$W$26:$X$35,2,FALSE)) &amp; Audit!#REF! &amp; IF(Audit!#REF!="","",IF(Audit!#REF!&lt;=1.4,VLOOKUP(Audit!#REF!,$W$38:X433,2,FALSE),VLOOKUP(Audit!#REF!,$W$51:$X$61,2,FALSE))) &amp; IF(Audit!#REF!="","",VLOOKUP(Audit!#REF!,$Y$26:$Z$35,2,FALSE) &amp; Audit!#REF! &amp; IF(Audit!#REF!="","",IF(Audit!#REF!&lt;=1.4,VLOOKUP(Audit!#REF!,$Y$38:$Z$48,2,FALSE),VLOOKUP(Audit!#REF!,$Y$51:$Z$61,2,FALSE))))</f>
        <v>#REF!</v>
      </c>
      <c r="V388" s="21"/>
      <c r="AH388" s="49" t="e">
        <f>Audit!#REF!</f>
        <v>#REF!</v>
      </c>
      <c r="AI388" s="50" t="e">
        <f>VLOOKUP(Audit!#REF!,$V$3:$AE$12,2,FALSE)&amp; IF(Audit!#REF!=10,Audit!#REF!,"")</f>
        <v>#REF!</v>
      </c>
      <c r="AJ388" s="50" t="e">
        <f>VLOOKUP(Audit!#REF!,$V$13:$AE$22,2,FALSE)&amp; IF(Audit!#REF!=10,Audit!#REF!,"")</f>
        <v>#REF!</v>
      </c>
      <c r="AK388" s="47" t="e">
        <f t="shared" ref="AK388:AK451" si="197">IF(AI388="","",COUNTIF(AI388," •*"))</f>
        <v>#REF!</v>
      </c>
      <c r="AL388" s="50" t="e">
        <f>VLOOKUP(Audit!#REF!,$V$3:$AE$12,3,FALSE)&amp; IF(Audit!#REF!=10,Audit!#REF!,"")</f>
        <v>#REF!</v>
      </c>
      <c r="AM388" s="50" t="e">
        <f>VLOOKUP(Audit!#REF!,$V$13:$AE$22,3,FALSE)&amp; IF(Audit!#REF!=10,Audit!#REF!,"")</f>
        <v>#REF!</v>
      </c>
      <c r="AN388" s="47" t="e">
        <f t="shared" ref="AN388:AN451" si="198">IF(AL388="","",COUNTIF(AL388," •*") + COUNTIF(AI388," •*"))</f>
        <v>#REF!</v>
      </c>
      <c r="AO388" s="50" t="e">
        <f>VLOOKUP(Audit!#REF!,$V$3:$AE$12,4,FALSE) &amp;  Audit!#REF! &amp; IF(Audit!#REF!=10,Audit!#REF!,"")</f>
        <v>#REF!</v>
      </c>
      <c r="AP388" s="50" t="e">
        <f>VLOOKUP(Audit!#REF!,$V$13:$AE$22,4,FALSE)&amp; IF(Audit!#REF!=10,Audit!#REF!,"")</f>
        <v>#REF!</v>
      </c>
      <c r="AQ388" s="47" t="e">
        <f t="shared" ref="AQ388:AQ451" si="199">IF(AO388="","",COUNTIF(AI388," •*")+COUNTIF(AL388," •*")+COUNTIF(AO388," •*"))</f>
        <v>#REF!</v>
      </c>
      <c r="AR388" s="50" t="e">
        <f>VLOOKUP(Audit!#REF!,$V$3:$AE$12,5,FALSE)&amp; IF(Audit!#REF!=10,Audit!#REF!,"")</f>
        <v>#REF!</v>
      </c>
      <c r="AS388" s="50" t="e">
        <f>VLOOKUP(Audit!#REF!,$V$13:$AE$22,5,FALSE)&amp; IF(Audit!#REF!=10,Audit!#REF!,"")</f>
        <v>#REF!</v>
      </c>
      <c r="AT388" s="47" t="e">
        <f t="shared" ref="AT388:AT451" si="200">IF(AR388="","",COUNTIF(AI388," •*")+COUNTIF(AL388," •*")+COUNTIF(AO388," •*")+COUNTIF(AR388," •*"))</f>
        <v>#REF!</v>
      </c>
      <c r="AU388" s="50" t="e">
        <f>VLOOKUP(Audit!#REF!,$V$3:$AE$12,6,FALSE)&amp; IF(Audit!#REF!=10,Audit!#REF!,"")</f>
        <v>#REF!</v>
      </c>
      <c r="AV388" s="50" t="e">
        <f>VLOOKUP(Audit!#REF!,$V$13:$AE$22,6,FALSE)&amp; IF(Audit!#REF!=10,Audit!#REF!,"")</f>
        <v>#REF!</v>
      </c>
      <c r="AW388" s="47" t="e">
        <f t="shared" ref="AW388:AW451" si="201">IF(AU388="","",COUNTIF(AI388," •*")+COUNTIF(AL388," •*")+COUNTIF(AO388," •*")+COUNTIF(AR388," •*")+COUNTIF(AU388," •*"))</f>
        <v>#REF!</v>
      </c>
      <c r="AX388" s="50" t="e">
        <f>VLOOKUP(Audit!#REF!,$V$3:$AE$12,7,FALSE)&amp; IF(Audit!#REF!=10,Audit!#REF!,"")</f>
        <v>#REF!</v>
      </c>
      <c r="AY388" s="50" t="e">
        <f>VLOOKUP(Audit!#REF!,$V$13:$AE$22,7,FALSE) &amp; IF(Audit!#REF!=10,Audit!#REF!,"")</f>
        <v>#REF!</v>
      </c>
      <c r="AZ388" s="47" t="e">
        <f t="shared" ref="AZ388:AZ451" si="202">IF(AX388="","",COUNTIF(AI388," •*")+COUNTIF(AL388," •*")+COUNTIF(AO388," •*")+COUNTIF(AR388," •*")+COUNTIF(AU388," •*")+COUNTIF(AX388," •*"))</f>
        <v>#REF!</v>
      </c>
      <c r="BA388" s="50" t="e">
        <f>VLOOKUP(Audit!#REF!,$V$3:$AE$12,8,FALSE)&amp; Audit!#REF! &amp; IF(Audit!#REF!=10,Audit!#REF!,"")</f>
        <v>#REF!</v>
      </c>
      <c r="BB388" s="50" t="e">
        <f>VLOOKUP(Audit!#REF!,$V$13:$AE$22,8,FALSE) &amp; IF(Audit!#REF!=10,Audit!#REF!,"")</f>
        <v>#REF!</v>
      </c>
      <c r="BC388" s="47" t="e">
        <f t="shared" ref="BC388:BC451" si="203">IF(BA388="","",COUNTIF(AI388," •*")+COUNTIF(AL388," •*")+COUNTIF(AO388," •*")+COUNTIF(AR388," •*")+COUNTIF(AU388," •*")+COUNTIF(AX388," •*")+COUNTIF(BA388," •*"))</f>
        <v>#REF!</v>
      </c>
      <c r="BD388" s="50" t="e">
        <f>VLOOKUP(Audit!#REF!,$V$3:$AE$12,9,FALSE)&amp; IF(Audit!#REF!=10,Audit!#REF!,"")</f>
        <v>#REF!</v>
      </c>
      <c r="BE388" s="50" t="e">
        <f>VLOOKUP(Audit!#REF!,$V$13:$AE$22,9,FALSE) &amp; IF(Audit!#REF!=10,Audit!#REF!,"") &amp; IF(Audit!#REF!&lt;&gt;1,U388,"")</f>
        <v>#REF!</v>
      </c>
      <c r="BF388" s="47" t="e">
        <f t="shared" ref="BF388:BF451" si="204">IF(BD388="","",COUNTIF(AI388," •*")+COUNTIF(AL388," •*")+COUNTIF(AO388," •*")+COUNTIF(AR388," •*")+COUNTIF(AU388," •*")+COUNTIF(AX388," •*")+COUNTIF(BA388," •*")+COUNTIF(BD388," •*"))</f>
        <v>#REF!</v>
      </c>
      <c r="BG388" s="50" t="e">
        <f>VLOOKUP(Audit!#REF!,$V$3:$AE$12,10,FALSE) &amp; Audit!#REF! &amp; IF(Audit!#REF!=10,Audit!#REF!,"")</f>
        <v>#REF!</v>
      </c>
      <c r="BH388" s="50" t="e">
        <f>VLOOKUP(Audit!#REF!,$V$13:$AE$22,10,FALSE) &amp; IF(Audit!#REF!=10,Audit!#REF!,"") &amp; IF(Audit!#REF!&lt;&gt;1,U388,"")</f>
        <v>#REF!</v>
      </c>
      <c r="BI388" s="47" t="e">
        <f t="shared" ref="BI388:BI451" si="205">IF(BG388="","",COUNTIF(AI388," •*")+COUNTIF(AL388," •*")+COUNTIF(AO388," •*")+COUNTIF(AR388," •*")+COUNTIF(AU388," •*")+COUNTIF(AX388," •*")+COUNTIF(BA388," •*")+COUNTIF(BD388," •*")+COUNTIF(BG388," •*"))</f>
        <v>#REF!</v>
      </c>
      <c r="BJ388" s="48" t="str">
        <f t="shared" ref="BJ388:BJ451" si="206">IFERROR(INDEX(AI388:BH388,MATCH(1,AK388:BI388,0)),"")</f>
        <v/>
      </c>
      <c r="BK388" s="48" t="str">
        <f t="shared" ref="BK388:BK451" si="207">IFERROR(INDEX(AJ388:BH388,MATCH(1,AK388:BI388,0)),"")</f>
        <v/>
      </c>
      <c r="BL388" s="48" t="str">
        <f t="shared" ref="BL388:BL451" si="208">IFERROR(INDEX(AI388:BH388,MATCH(2,AK388:BI388,0)),"")</f>
        <v/>
      </c>
      <c r="BM388" s="48" t="str">
        <f t="shared" ref="BM388:BM451" si="209">IFERROR(INDEX(AJ388:BH388,MATCH(2,AK388:BI388,0)),"")</f>
        <v/>
      </c>
      <c r="BN388" s="48" t="str">
        <f t="shared" ref="BN388:BN451" si="210">IFERROR(INDEX(AI388:BH388,MATCH(3,AK388:BI388,0)),"")</f>
        <v/>
      </c>
      <c r="BO388" s="48" t="str">
        <f t="shared" ref="BO388:BO451" si="211">IFERROR(INDEX(AJ388:BH388,MATCH(3,AK388:BI388,0)),"")</f>
        <v/>
      </c>
      <c r="BP388" s="48" t="str">
        <f t="shared" ref="BP388:BP451" si="212">IFERROR(INDEX(AI388:BH388,MATCH(4,AK388:BI388,0)),"")</f>
        <v/>
      </c>
      <c r="BQ388" s="48" t="str">
        <f t="shared" ref="BQ388:BQ451" si="213">IFERROR(INDEX(AJ388:BH388,MATCH(4,AK388:BI388,0)),"")</f>
        <v/>
      </c>
      <c r="BR388" s="48" t="str">
        <f t="shared" ref="BR388:BR451" si="214">IFERROR(INDEX(AI388:BH388,MATCH(5,AK388:BI388,0)),"")</f>
        <v/>
      </c>
      <c r="BS388" s="48" t="str">
        <f t="shared" ref="BS388:BS451" si="215">IFERROR(INDEX(AJ388:BH388,MATCH(5,AK388:BI388,0)),"")</f>
        <v/>
      </c>
      <c r="BT388" s="48" t="str">
        <f t="shared" ref="BT388:BT451" si="216">IFERROR(INDEX(AI388:BH388,MATCH(6,AK388:BI388,0)),"")</f>
        <v/>
      </c>
      <c r="BU388" s="48" t="str">
        <f t="shared" ref="BU388:BU451" si="217">IFERROR(INDEX(AJ388:BH388,MATCH(6,AK388:BI388,0)),"")</f>
        <v/>
      </c>
    </row>
    <row r="389" spans="1:73">
      <c r="A389" s="10" t="e">
        <f>Audit!#REF!</f>
        <v>#REF!</v>
      </c>
      <c r="B389" s="10" t="e">
        <f t="shared" si="188"/>
        <v>#REF!</v>
      </c>
      <c r="C389" s="17" t="e">
        <f>VLOOKUP(Audit!#REF!,$V$3:$AE$12,2,FALSE) &amp; VLOOKUP(Audit!#REF!,$V$13:$AE$22,2,FALSE)&amp; IF(Audit!#REF!=10,Audit!#REF!&amp;Audit!#REF!,"")</f>
        <v>#REF!</v>
      </c>
      <c r="D389" s="17" t="e">
        <f>VLOOKUP(Audit!#REF!,$V$3:$AE$12,3,FALSE) &amp; VLOOKUP(Audit!#REF!,$V$13:$AE$22,3,FALSE) &amp;IF(Audit!#REF!=10,Audit!#REF!&amp;Audit!#REF!,"")</f>
        <v>#REF!</v>
      </c>
      <c r="E389" s="17" t="e">
        <f>VLOOKUP(Audit!#REF!,$V$3:$AE$12,4,FALSE)&amp; Audit!#REF! &amp; VLOOKUP(Audit!#REF!,$V$13:$AE$22,4,FALSE)&amp; IF(Audit!#REF!=10,Audit!#REF!&amp;Audit!#REF!,"")</f>
        <v>#REF!</v>
      </c>
      <c r="F389" s="17" t="e">
        <f>VLOOKUP(Audit!#REF!,$V$3:$AE$12,5,FALSE) &amp; VLOOKUP(Audit!#REF!,$V$13:$AE$22,5,FALSE)&amp; IF(Audit!#REF!=10,Audit!#REF!&amp;Audit!#REF!,"")</f>
        <v>#REF!</v>
      </c>
      <c r="G389" s="17" t="e">
        <f>VLOOKUP(Audit!#REF!,$V$3:$AE$12,6,FALSE) &amp; VLOOKUP(Audit!#REF!,$V$13:$AE$22,6,FALSE)&amp; IF(Audit!#REF!=10,Audit!#REF!&amp;Audit!#REF!,"")</f>
        <v>#REF!</v>
      </c>
      <c r="H389" s="17" t="e">
        <f>VLOOKUP(Audit!#REF!,$V$3:$AE$12,7,FALSE) &amp; VLOOKUP(Audit!#REF!,$V$13:$AE$22,7,FALSE)&amp;IF(Audit!#REF!=10,Audit!#REF!&amp;Audit!#REF!,"")</f>
        <v>#REF!</v>
      </c>
      <c r="I389" s="17" t="e">
        <f>VLOOKUP(Audit!#REF!,$V$3:$AE$12,8,FALSE) &amp; Audit!#REF! &amp; VLOOKUP(Audit!#REF!,$V$13:$AE$22,8,FALSE)&amp;IF(Audit!#REF!=10,Audit!#REF!&amp;Audit!#REF!,"")</f>
        <v>#REF!</v>
      </c>
      <c r="J389" s="17" t="e">
        <f>VLOOKUP(Audit!#REF!,$V$3:$AE$12,9,FALSE) &amp; VLOOKUP(Audit!#REF!,$V$13:$AE$22,9,FALSE) &amp; IF(Audit!#REF!=10,Audit!#REF!&amp;Audit!#REF!,"") &amp; IF(Audit!#REF!&lt;&gt;1,U389,"")</f>
        <v>#REF!</v>
      </c>
      <c r="K389" s="17" t="e">
        <f>VLOOKUP(Audit!#REF!,$V$3:$AE$12,10,FALSE) &amp; Audit!#REF! &amp; VLOOKUP(Audit!#REF!,$V$13:$AE$22,10,FALSE) &amp; IF(Audit!#REF!=10,Audit!#REF!&amp;Audit!#REF!,"") &amp; IF(Audit!#REF!&lt;&gt;1,U389,"")</f>
        <v>#REF!</v>
      </c>
      <c r="L389" s="10" t="e">
        <f>Audit!#REF!</f>
        <v>#REF!</v>
      </c>
      <c r="M389" s="10" t="e">
        <f t="shared" si="189"/>
        <v>#REF!</v>
      </c>
      <c r="N389" s="10" t="e">
        <f t="shared" si="190"/>
        <v>#REF!</v>
      </c>
      <c r="O389" s="10" t="e">
        <f t="shared" si="191"/>
        <v>#REF!</v>
      </c>
      <c r="P389" s="10" t="e">
        <f t="shared" si="192"/>
        <v>#REF!</v>
      </c>
      <c r="Q389" s="10" t="e">
        <f t="shared" si="193"/>
        <v>#REF!</v>
      </c>
      <c r="R389" s="10" t="e">
        <f t="shared" si="194"/>
        <v>#REF!</v>
      </c>
      <c r="S389" s="10" t="e">
        <f t="shared" si="195"/>
        <v>#REF!</v>
      </c>
      <c r="T389" s="10" t="e">
        <f t="shared" si="196"/>
        <v>#REF!</v>
      </c>
      <c r="U389" s="17" t="e">
        <f>IF(Audit!#REF!="","",VLOOKUP(Audit!#REF!,$W$26:$X$35,2,FALSE)) &amp; Audit!#REF! &amp; IF(Audit!#REF!="","",IF(Audit!#REF!&lt;=1.4,VLOOKUP(Audit!#REF!,$W$38:X434,2,FALSE),VLOOKUP(Audit!#REF!,$W$51:$X$61,2,FALSE))) &amp; IF(Audit!#REF!="","",VLOOKUP(Audit!#REF!,$Y$26:$Z$35,2,FALSE) &amp; Audit!#REF! &amp; IF(Audit!#REF!="","",IF(Audit!#REF!&lt;=1.4,VLOOKUP(Audit!#REF!,$Y$38:$Z$48,2,FALSE),VLOOKUP(Audit!#REF!,$Y$51:$Z$61,2,FALSE))))</f>
        <v>#REF!</v>
      </c>
      <c r="V389" s="21"/>
      <c r="AH389" s="49" t="e">
        <f>Audit!#REF!</f>
        <v>#REF!</v>
      </c>
      <c r="AI389" s="50" t="e">
        <f>VLOOKUP(Audit!#REF!,$V$3:$AE$12,2,FALSE)&amp; IF(Audit!#REF!=10,Audit!#REF!,"")</f>
        <v>#REF!</v>
      </c>
      <c r="AJ389" s="50" t="e">
        <f>VLOOKUP(Audit!#REF!,$V$13:$AE$22,2,FALSE)&amp; IF(Audit!#REF!=10,Audit!#REF!,"")</f>
        <v>#REF!</v>
      </c>
      <c r="AK389" s="47" t="e">
        <f t="shared" si="197"/>
        <v>#REF!</v>
      </c>
      <c r="AL389" s="50" t="e">
        <f>VLOOKUP(Audit!#REF!,$V$3:$AE$12,3,FALSE)&amp; IF(Audit!#REF!=10,Audit!#REF!,"")</f>
        <v>#REF!</v>
      </c>
      <c r="AM389" s="50" t="e">
        <f>VLOOKUP(Audit!#REF!,$V$13:$AE$22,3,FALSE)&amp; IF(Audit!#REF!=10,Audit!#REF!,"")</f>
        <v>#REF!</v>
      </c>
      <c r="AN389" s="47" t="e">
        <f t="shared" si="198"/>
        <v>#REF!</v>
      </c>
      <c r="AO389" s="50" t="e">
        <f>VLOOKUP(Audit!#REF!,$V$3:$AE$12,4,FALSE) &amp;  Audit!#REF! &amp; IF(Audit!#REF!=10,Audit!#REF!,"")</f>
        <v>#REF!</v>
      </c>
      <c r="AP389" s="50" t="e">
        <f>VLOOKUP(Audit!#REF!,$V$13:$AE$22,4,FALSE)&amp; IF(Audit!#REF!=10,Audit!#REF!,"")</f>
        <v>#REF!</v>
      </c>
      <c r="AQ389" s="47" t="e">
        <f t="shared" si="199"/>
        <v>#REF!</v>
      </c>
      <c r="AR389" s="50" t="e">
        <f>VLOOKUP(Audit!#REF!,$V$3:$AE$12,5,FALSE)&amp; IF(Audit!#REF!=10,Audit!#REF!,"")</f>
        <v>#REF!</v>
      </c>
      <c r="AS389" s="50" t="e">
        <f>VLOOKUP(Audit!#REF!,$V$13:$AE$22,5,FALSE)&amp; IF(Audit!#REF!=10,Audit!#REF!,"")</f>
        <v>#REF!</v>
      </c>
      <c r="AT389" s="47" t="e">
        <f t="shared" si="200"/>
        <v>#REF!</v>
      </c>
      <c r="AU389" s="50" t="e">
        <f>VLOOKUP(Audit!#REF!,$V$3:$AE$12,6,FALSE)&amp; IF(Audit!#REF!=10,Audit!#REF!,"")</f>
        <v>#REF!</v>
      </c>
      <c r="AV389" s="50" t="e">
        <f>VLOOKUP(Audit!#REF!,$V$13:$AE$22,6,FALSE)&amp; IF(Audit!#REF!=10,Audit!#REF!,"")</f>
        <v>#REF!</v>
      </c>
      <c r="AW389" s="47" t="e">
        <f t="shared" si="201"/>
        <v>#REF!</v>
      </c>
      <c r="AX389" s="50" t="e">
        <f>VLOOKUP(Audit!#REF!,$V$3:$AE$12,7,FALSE)&amp; IF(Audit!#REF!=10,Audit!#REF!,"")</f>
        <v>#REF!</v>
      </c>
      <c r="AY389" s="50" t="e">
        <f>VLOOKUP(Audit!#REF!,$V$13:$AE$22,7,FALSE) &amp; IF(Audit!#REF!=10,Audit!#REF!,"")</f>
        <v>#REF!</v>
      </c>
      <c r="AZ389" s="47" t="e">
        <f t="shared" si="202"/>
        <v>#REF!</v>
      </c>
      <c r="BA389" s="50" t="e">
        <f>VLOOKUP(Audit!#REF!,$V$3:$AE$12,8,FALSE)&amp; Audit!#REF! &amp; IF(Audit!#REF!=10,Audit!#REF!,"")</f>
        <v>#REF!</v>
      </c>
      <c r="BB389" s="50" t="e">
        <f>VLOOKUP(Audit!#REF!,$V$13:$AE$22,8,FALSE) &amp; IF(Audit!#REF!=10,Audit!#REF!,"")</f>
        <v>#REF!</v>
      </c>
      <c r="BC389" s="47" t="e">
        <f t="shared" si="203"/>
        <v>#REF!</v>
      </c>
      <c r="BD389" s="50" t="e">
        <f>VLOOKUP(Audit!#REF!,$V$3:$AE$12,9,FALSE)&amp; IF(Audit!#REF!=10,Audit!#REF!,"")</f>
        <v>#REF!</v>
      </c>
      <c r="BE389" s="50" t="e">
        <f>VLOOKUP(Audit!#REF!,$V$13:$AE$22,9,FALSE) &amp; IF(Audit!#REF!=10,Audit!#REF!,"") &amp; IF(Audit!#REF!&lt;&gt;1,U389,"")</f>
        <v>#REF!</v>
      </c>
      <c r="BF389" s="47" t="e">
        <f t="shared" si="204"/>
        <v>#REF!</v>
      </c>
      <c r="BG389" s="50" t="e">
        <f>VLOOKUP(Audit!#REF!,$V$3:$AE$12,10,FALSE) &amp; Audit!#REF! &amp; IF(Audit!#REF!=10,Audit!#REF!,"")</f>
        <v>#REF!</v>
      </c>
      <c r="BH389" s="50" t="e">
        <f>VLOOKUP(Audit!#REF!,$V$13:$AE$22,10,FALSE) &amp; IF(Audit!#REF!=10,Audit!#REF!,"") &amp; IF(Audit!#REF!&lt;&gt;1,U389,"")</f>
        <v>#REF!</v>
      </c>
      <c r="BI389" s="47" t="e">
        <f t="shared" si="205"/>
        <v>#REF!</v>
      </c>
      <c r="BJ389" s="48" t="str">
        <f t="shared" si="206"/>
        <v/>
      </c>
      <c r="BK389" s="48" t="str">
        <f t="shared" si="207"/>
        <v/>
      </c>
      <c r="BL389" s="48" t="str">
        <f t="shared" si="208"/>
        <v/>
      </c>
      <c r="BM389" s="48" t="str">
        <f t="shared" si="209"/>
        <v/>
      </c>
      <c r="BN389" s="48" t="str">
        <f t="shared" si="210"/>
        <v/>
      </c>
      <c r="BO389" s="48" t="str">
        <f t="shared" si="211"/>
        <v/>
      </c>
      <c r="BP389" s="48" t="str">
        <f t="shared" si="212"/>
        <v/>
      </c>
      <c r="BQ389" s="48" t="str">
        <f t="shared" si="213"/>
        <v/>
      </c>
      <c r="BR389" s="48" t="str">
        <f t="shared" si="214"/>
        <v/>
      </c>
      <c r="BS389" s="48" t="str">
        <f t="shared" si="215"/>
        <v/>
      </c>
      <c r="BT389" s="48" t="str">
        <f t="shared" si="216"/>
        <v/>
      </c>
      <c r="BU389" s="48" t="str">
        <f t="shared" si="217"/>
        <v/>
      </c>
    </row>
    <row r="390" spans="1:73">
      <c r="A390" s="10" t="e">
        <f>Audit!#REF!</f>
        <v>#REF!</v>
      </c>
      <c r="B390" s="10" t="e">
        <f t="shared" si="188"/>
        <v>#REF!</v>
      </c>
      <c r="C390" s="17" t="e">
        <f>VLOOKUP(Audit!#REF!,$V$3:$AE$12,2,FALSE) &amp; VLOOKUP(Audit!#REF!,$V$13:$AE$22,2,FALSE)&amp; IF(Audit!#REF!=10,Audit!#REF!&amp;Audit!#REF!,"")</f>
        <v>#REF!</v>
      </c>
      <c r="D390" s="17" t="e">
        <f>VLOOKUP(Audit!#REF!,$V$3:$AE$12,3,FALSE) &amp; VLOOKUP(Audit!#REF!,$V$13:$AE$22,3,FALSE) &amp;IF(Audit!#REF!=10,Audit!#REF!&amp;Audit!#REF!,"")</f>
        <v>#REF!</v>
      </c>
      <c r="E390" s="17" t="e">
        <f>VLOOKUP(Audit!#REF!,$V$3:$AE$12,4,FALSE)&amp; Audit!#REF! &amp; VLOOKUP(Audit!#REF!,$V$13:$AE$22,4,FALSE)&amp; IF(Audit!#REF!=10,Audit!#REF!&amp;Audit!#REF!,"")</f>
        <v>#REF!</v>
      </c>
      <c r="F390" s="17" t="e">
        <f>VLOOKUP(Audit!#REF!,$V$3:$AE$12,5,FALSE) &amp; VLOOKUP(Audit!#REF!,$V$13:$AE$22,5,FALSE)&amp; IF(Audit!#REF!=10,Audit!#REF!&amp;Audit!#REF!,"")</f>
        <v>#REF!</v>
      </c>
      <c r="G390" s="17" t="e">
        <f>VLOOKUP(Audit!#REF!,$V$3:$AE$12,6,FALSE) &amp; VLOOKUP(Audit!#REF!,$V$13:$AE$22,6,FALSE)&amp; IF(Audit!#REF!=10,Audit!#REF!&amp;Audit!#REF!,"")</f>
        <v>#REF!</v>
      </c>
      <c r="H390" s="17" t="e">
        <f>VLOOKUP(Audit!#REF!,$V$3:$AE$12,7,FALSE) &amp; VLOOKUP(Audit!#REF!,$V$13:$AE$22,7,FALSE)&amp;IF(Audit!#REF!=10,Audit!#REF!&amp;Audit!#REF!,"")</f>
        <v>#REF!</v>
      </c>
      <c r="I390" s="17" t="e">
        <f>VLOOKUP(Audit!#REF!,$V$3:$AE$12,8,FALSE) &amp; Audit!#REF! &amp; VLOOKUP(Audit!#REF!,$V$13:$AE$22,8,FALSE)&amp;IF(Audit!#REF!=10,Audit!#REF!&amp;Audit!#REF!,"")</f>
        <v>#REF!</v>
      </c>
      <c r="J390" s="17" t="e">
        <f>VLOOKUP(Audit!#REF!,$V$3:$AE$12,9,FALSE) &amp; VLOOKUP(Audit!#REF!,$V$13:$AE$22,9,FALSE) &amp; IF(Audit!#REF!=10,Audit!#REF!&amp;Audit!#REF!,"") &amp; IF(Audit!#REF!&lt;&gt;1,U390,"")</f>
        <v>#REF!</v>
      </c>
      <c r="K390" s="17" t="e">
        <f>VLOOKUP(Audit!#REF!,$V$3:$AE$12,10,FALSE) &amp; Audit!#REF! &amp; VLOOKUP(Audit!#REF!,$V$13:$AE$22,10,FALSE) &amp; IF(Audit!#REF!=10,Audit!#REF!&amp;Audit!#REF!,"") &amp; IF(Audit!#REF!&lt;&gt;1,U390,"")</f>
        <v>#REF!</v>
      </c>
      <c r="L390" s="10" t="e">
        <f>Audit!#REF!</f>
        <v>#REF!</v>
      </c>
      <c r="M390" s="10" t="e">
        <f t="shared" si="189"/>
        <v>#REF!</v>
      </c>
      <c r="N390" s="10" t="e">
        <f t="shared" si="190"/>
        <v>#REF!</v>
      </c>
      <c r="O390" s="10" t="e">
        <f t="shared" si="191"/>
        <v>#REF!</v>
      </c>
      <c r="P390" s="10" t="e">
        <f t="shared" si="192"/>
        <v>#REF!</v>
      </c>
      <c r="Q390" s="10" t="e">
        <f t="shared" si="193"/>
        <v>#REF!</v>
      </c>
      <c r="R390" s="10" t="e">
        <f t="shared" si="194"/>
        <v>#REF!</v>
      </c>
      <c r="S390" s="10" t="e">
        <f t="shared" si="195"/>
        <v>#REF!</v>
      </c>
      <c r="T390" s="10" t="e">
        <f t="shared" si="196"/>
        <v>#REF!</v>
      </c>
      <c r="U390" s="17" t="e">
        <f>IF(Audit!#REF!="","",VLOOKUP(Audit!#REF!,$W$26:$X$35,2,FALSE)) &amp; Audit!#REF! &amp; IF(Audit!#REF!="","",IF(Audit!#REF!&lt;=1.4,VLOOKUP(Audit!#REF!,$W$38:X435,2,FALSE),VLOOKUP(Audit!#REF!,$W$51:$X$61,2,FALSE))) &amp; IF(Audit!#REF!="","",VLOOKUP(Audit!#REF!,$Y$26:$Z$35,2,FALSE) &amp; Audit!#REF! &amp; IF(Audit!#REF!="","",IF(Audit!#REF!&lt;=1.4,VLOOKUP(Audit!#REF!,$Y$38:$Z$48,2,FALSE),VLOOKUP(Audit!#REF!,$Y$51:$Z$61,2,FALSE))))</f>
        <v>#REF!</v>
      </c>
      <c r="V390" s="21"/>
      <c r="AH390" s="49" t="e">
        <f>Audit!#REF!</f>
        <v>#REF!</v>
      </c>
      <c r="AI390" s="50" t="e">
        <f>VLOOKUP(Audit!#REF!,$V$3:$AE$12,2,FALSE)&amp; IF(Audit!#REF!=10,Audit!#REF!,"")</f>
        <v>#REF!</v>
      </c>
      <c r="AJ390" s="50" t="e">
        <f>VLOOKUP(Audit!#REF!,$V$13:$AE$22,2,FALSE)&amp; IF(Audit!#REF!=10,Audit!#REF!,"")</f>
        <v>#REF!</v>
      </c>
      <c r="AK390" s="47" t="e">
        <f t="shared" si="197"/>
        <v>#REF!</v>
      </c>
      <c r="AL390" s="50" t="e">
        <f>VLOOKUP(Audit!#REF!,$V$3:$AE$12,3,FALSE)&amp; IF(Audit!#REF!=10,Audit!#REF!,"")</f>
        <v>#REF!</v>
      </c>
      <c r="AM390" s="50" t="e">
        <f>VLOOKUP(Audit!#REF!,$V$13:$AE$22,3,FALSE)&amp; IF(Audit!#REF!=10,Audit!#REF!,"")</f>
        <v>#REF!</v>
      </c>
      <c r="AN390" s="47" t="e">
        <f t="shared" si="198"/>
        <v>#REF!</v>
      </c>
      <c r="AO390" s="50" t="e">
        <f>VLOOKUP(Audit!#REF!,$V$3:$AE$12,4,FALSE) &amp;  Audit!#REF! &amp; IF(Audit!#REF!=10,Audit!#REF!,"")</f>
        <v>#REF!</v>
      </c>
      <c r="AP390" s="50" t="e">
        <f>VLOOKUP(Audit!#REF!,$V$13:$AE$22,4,FALSE)&amp; IF(Audit!#REF!=10,Audit!#REF!,"")</f>
        <v>#REF!</v>
      </c>
      <c r="AQ390" s="47" t="e">
        <f t="shared" si="199"/>
        <v>#REF!</v>
      </c>
      <c r="AR390" s="50" t="e">
        <f>VLOOKUP(Audit!#REF!,$V$3:$AE$12,5,FALSE)&amp; IF(Audit!#REF!=10,Audit!#REF!,"")</f>
        <v>#REF!</v>
      </c>
      <c r="AS390" s="50" t="e">
        <f>VLOOKUP(Audit!#REF!,$V$13:$AE$22,5,FALSE)&amp; IF(Audit!#REF!=10,Audit!#REF!,"")</f>
        <v>#REF!</v>
      </c>
      <c r="AT390" s="47" t="e">
        <f t="shared" si="200"/>
        <v>#REF!</v>
      </c>
      <c r="AU390" s="50" t="e">
        <f>VLOOKUP(Audit!#REF!,$V$3:$AE$12,6,FALSE)&amp; IF(Audit!#REF!=10,Audit!#REF!,"")</f>
        <v>#REF!</v>
      </c>
      <c r="AV390" s="50" t="e">
        <f>VLOOKUP(Audit!#REF!,$V$13:$AE$22,6,FALSE)&amp; IF(Audit!#REF!=10,Audit!#REF!,"")</f>
        <v>#REF!</v>
      </c>
      <c r="AW390" s="47" t="e">
        <f t="shared" si="201"/>
        <v>#REF!</v>
      </c>
      <c r="AX390" s="50" t="e">
        <f>VLOOKUP(Audit!#REF!,$V$3:$AE$12,7,FALSE)&amp; IF(Audit!#REF!=10,Audit!#REF!,"")</f>
        <v>#REF!</v>
      </c>
      <c r="AY390" s="50" t="e">
        <f>VLOOKUP(Audit!#REF!,$V$13:$AE$22,7,FALSE) &amp; IF(Audit!#REF!=10,Audit!#REF!,"")</f>
        <v>#REF!</v>
      </c>
      <c r="AZ390" s="47" t="e">
        <f t="shared" si="202"/>
        <v>#REF!</v>
      </c>
      <c r="BA390" s="50" t="e">
        <f>VLOOKUP(Audit!#REF!,$V$3:$AE$12,8,FALSE)&amp; Audit!#REF! &amp; IF(Audit!#REF!=10,Audit!#REF!,"")</f>
        <v>#REF!</v>
      </c>
      <c r="BB390" s="50" t="e">
        <f>VLOOKUP(Audit!#REF!,$V$13:$AE$22,8,FALSE) &amp; IF(Audit!#REF!=10,Audit!#REF!,"")</f>
        <v>#REF!</v>
      </c>
      <c r="BC390" s="47" t="e">
        <f t="shared" si="203"/>
        <v>#REF!</v>
      </c>
      <c r="BD390" s="50" t="e">
        <f>VLOOKUP(Audit!#REF!,$V$3:$AE$12,9,FALSE)&amp; IF(Audit!#REF!=10,Audit!#REF!,"")</f>
        <v>#REF!</v>
      </c>
      <c r="BE390" s="50" t="e">
        <f>VLOOKUP(Audit!#REF!,$V$13:$AE$22,9,FALSE) &amp; IF(Audit!#REF!=10,Audit!#REF!,"") &amp; IF(Audit!#REF!&lt;&gt;1,U390,"")</f>
        <v>#REF!</v>
      </c>
      <c r="BF390" s="47" t="e">
        <f t="shared" si="204"/>
        <v>#REF!</v>
      </c>
      <c r="BG390" s="50" t="e">
        <f>VLOOKUP(Audit!#REF!,$V$3:$AE$12,10,FALSE) &amp; Audit!#REF! &amp; IF(Audit!#REF!=10,Audit!#REF!,"")</f>
        <v>#REF!</v>
      </c>
      <c r="BH390" s="50" t="e">
        <f>VLOOKUP(Audit!#REF!,$V$13:$AE$22,10,FALSE) &amp; IF(Audit!#REF!=10,Audit!#REF!,"") &amp; IF(Audit!#REF!&lt;&gt;1,U390,"")</f>
        <v>#REF!</v>
      </c>
      <c r="BI390" s="47" t="e">
        <f t="shared" si="205"/>
        <v>#REF!</v>
      </c>
      <c r="BJ390" s="48" t="str">
        <f t="shared" si="206"/>
        <v/>
      </c>
      <c r="BK390" s="48" t="str">
        <f t="shared" si="207"/>
        <v/>
      </c>
      <c r="BL390" s="48" t="str">
        <f t="shared" si="208"/>
        <v/>
      </c>
      <c r="BM390" s="48" t="str">
        <f t="shared" si="209"/>
        <v/>
      </c>
      <c r="BN390" s="48" t="str">
        <f t="shared" si="210"/>
        <v/>
      </c>
      <c r="BO390" s="48" t="str">
        <f t="shared" si="211"/>
        <v/>
      </c>
      <c r="BP390" s="48" t="str">
        <f t="shared" si="212"/>
        <v/>
      </c>
      <c r="BQ390" s="48" t="str">
        <f t="shared" si="213"/>
        <v/>
      </c>
      <c r="BR390" s="48" t="str">
        <f t="shared" si="214"/>
        <v/>
      </c>
      <c r="BS390" s="48" t="str">
        <f t="shared" si="215"/>
        <v/>
      </c>
      <c r="BT390" s="48" t="str">
        <f t="shared" si="216"/>
        <v/>
      </c>
      <c r="BU390" s="48" t="str">
        <f t="shared" si="217"/>
        <v/>
      </c>
    </row>
    <row r="391" spans="1:73">
      <c r="A391" s="10" t="e">
        <f>Audit!#REF!</f>
        <v>#REF!</v>
      </c>
      <c r="B391" s="10" t="e">
        <f t="shared" si="188"/>
        <v>#REF!</v>
      </c>
      <c r="C391" s="17" t="e">
        <f>VLOOKUP(Audit!#REF!,$V$3:$AE$12,2,FALSE) &amp; VLOOKUP(Audit!#REF!,$V$13:$AE$22,2,FALSE)&amp; IF(Audit!#REF!=10,Audit!#REF!&amp;Audit!#REF!,"")</f>
        <v>#REF!</v>
      </c>
      <c r="D391" s="17" t="e">
        <f>VLOOKUP(Audit!#REF!,$V$3:$AE$12,3,FALSE) &amp; VLOOKUP(Audit!#REF!,$V$13:$AE$22,3,FALSE) &amp;IF(Audit!#REF!=10,Audit!#REF!&amp;Audit!#REF!,"")</f>
        <v>#REF!</v>
      </c>
      <c r="E391" s="17" t="e">
        <f>VLOOKUP(Audit!#REF!,$V$3:$AE$12,4,FALSE)&amp; Audit!#REF! &amp; VLOOKUP(Audit!#REF!,$V$13:$AE$22,4,FALSE)&amp; IF(Audit!#REF!=10,Audit!#REF!&amp;Audit!#REF!,"")</f>
        <v>#REF!</v>
      </c>
      <c r="F391" s="17" t="e">
        <f>VLOOKUP(Audit!#REF!,$V$3:$AE$12,5,FALSE) &amp; VLOOKUP(Audit!#REF!,$V$13:$AE$22,5,FALSE)&amp; IF(Audit!#REF!=10,Audit!#REF!&amp;Audit!#REF!,"")</f>
        <v>#REF!</v>
      </c>
      <c r="G391" s="17" t="e">
        <f>VLOOKUP(Audit!#REF!,$V$3:$AE$12,6,FALSE) &amp; VLOOKUP(Audit!#REF!,$V$13:$AE$22,6,FALSE)&amp; IF(Audit!#REF!=10,Audit!#REF!&amp;Audit!#REF!,"")</f>
        <v>#REF!</v>
      </c>
      <c r="H391" s="17" t="e">
        <f>VLOOKUP(Audit!#REF!,$V$3:$AE$12,7,FALSE) &amp; VLOOKUP(Audit!#REF!,$V$13:$AE$22,7,FALSE)&amp;IF(Audit!#REF!=10,Audit!#REF!&amp;Audit!#REF!,"")</f>
        <v>#REF!</v>
      </c>
      <c r="I391" s="17" t="e">
        <f>VLOOKUP(Audit!#REF!,$V$3:$AE$12,8,FALSE) &amp; Audit!#REF! &amp; VLOOKUP(Audit!#REF!,$V$13:$AE$22,8,FALSE)&amp;IF(Audit!#REF!=10,Audit!#REF!&amp;Audit!#REF!,"")</f>
        <v>#REF!</v>
      </c>
      <c r="J391" s="17" t="e">
        <f>VLOOKUP(Audit!#REF!,$V$3:$AE$12,9,FALSE) &amp; VLOOKUP(Audit!#REF!,$V$13:$AE$22,9,FALSE) &amp; IF(Audit!#REF!=10,Audit!#REF!&amp;Audit!#REF!,"") &amp; IF(Audit!#REF!&lt;&gt;1,U391,"")</f>
        <v>#REF!</v>
      </c>
      <c r="K391" s="17" t="e">
        <f>VLOOKUP(Audit!#REF!,$V$3:$AE$12,10,FALSE) &amp; Audit!#REF! &amp; VLOOKUP(Audit!#REF!,$V$13:$AE$22,10,FALSE) &amp; IF(Audit!#REF!=10,Audit!#REF!&amp;Audit!#REF!,"") &amp; IF(Audit!#REF!&lt;&gt;1,U391,"")</f>
        <v>#REF!</v>
      </c>
      <c r="L391" s="10" t="e">
        <f>Audit!#REF!</f>
        <v>#REF!</v>
      </c>
      <c r="M391" s="10" t="e">
        <f t="shared" si="189"/>
        <v>#REF!</v>
      </c>
      <c r="N391" s="10" t="e">
        <f t="shared" si="190"/>
        <v>#REF!</v>
      </c>
      <c r="O391" s="10" t="e">
        <f t="shared" si="191"/>
        <v>#REF!</v>
      </c>
      <c r="P391" s="10" t="e">
        <f t="shared" si="192"/>
        <v>#REF!</v>
      </c>
      <c r="Q391" s="10" t="e">
        <f t="shared" si="193"/>
        <v>#REF!</v>
      </c>
      <c r="R391" s="10" t="e">
        <f t="shared" si="194"/>
        <v>#REF!</v>
      </c>
      <c r="S391" s="10" t="e">
        <f t="shared" si="195"/>
        <v>#REF!</v>
      </c>
      <c r="T391" s="10" t="e">
        <f t="shared" si="196"/>
        <v>#REF!</v>
      </c>
      <c r="U391" s="17" t="e">
        <f>IF(Audit!#REF!="","",VLOOKUP(Audit!#REF!,$W$26:$X$35,2,FALSE)) &amp; Audit!#REF! &amp; IF(Audit!#REF!="","",IF(Audit!#REF!&lt;=1.4,VLOOKUP(Audit!#REF!,$W$38:X436,2,FALSE),VLOOKUP(Audit!#REF!,$W$51:$X$61,2,FALSE))) &amp; IF(Audit!#REF!="","",VLOOKUP(Audit!#REF!,$Y$26:$Z$35,2,FALSE) &amp; Audit!#REF! &amp; IF(Audit!#REF!="","",IF(Audit!#REF!&lt;=1.4,VLOOKUP(Audit!#REF!,$Y$38:$Z$48,2,FALSE),VLOOKUP(Audit!#REF!,$Y$51:$Z$61,2,FALSE))))</f>
        <v>#REF!</v>
      </c>
      <c r="V391" s="21"/>
      <c r="AH391" s="49" t="e">
        <f>Audit!#REF!</f>
        <v>#REF!</v>
      </c>
      <c r="AI391" s="50" t="e">
        <f>VLOOKUP(Audit!#REF!,$V$3:$AE$12,2,FALSE)&amp; IF(Audit!#REF!=10,Audit!#REF!,"")</f>
        <v>#REF!</v>
      </c>
      <c r="AJ391" s="50" t="e">
        <f>VLOOKUP(Audit!#REF!,$V$13:$AE$22,2,FALSE)&amp; IF(Audit!#REF!=10,Audit!#REF!,"")</f>
        <v>#REF!</v>
      </c>
      <c r="AK391" s="47" t="e">
        <f t="shared" si="197"/>
        <v>#REF!</v>
      </c>
      <c r="AL391" s="50" t="e">
        <f>VLOOKUP(Audit!#REF!,$V$3:$AE$12,3,FALSE)&amp; IF(Audit!#REF!=10,Audit!#REF!,"")</f>
        <v>#REF!</v>
      </c>
      <c r="AM391" s="50" t="e">
        <f>VLOOKUP(Audit!#REF!,$V$13:$AE$22,3,FALSE)&amp; IF(Audit!#REF!=10,Audit!#REF!,"")</f>
        <v>#REF!</v>
      </c>
      <c r="AN391" s="47" t="e">
        <f t="shared" si="198"/>
        <v>#REF!</v>
      </c>
      <c r="AO391" s="50" t="e">
        <f>VLOOKUP(Audit!#REF!,$V$3:$AE$12,4,FALSE) &amp;  Audit!#REF! &amp; IF(Audit!#REF!=10,Audit!#REF!,"")</f>
        <v>#REF!</v>
      </c>
      <c r="AP391" s="50" t="e">
        <f>VLOOKUP(Audit!#REF!,$V$13:$AE$22,4,FALSE)&amp; IF(Audit!#REF!=10,Audit!#REF!,"")</f>
        <v>#REF!</v>
      </c>
      <c r="AQ391" s="47" t="e">
        <f t="shared" si="199"/>
        <v>#REF!</v>
      </c>
      <c r="AR391" s="50" t="e">
        <f>VLOOKUP(Audit!#REF!,$V$3:$AE$12,5,FALSE)&amp; IF(Audit!#REF!=10,Audit!#REF!,"")</f>
        <v>#REF!</v>
      </c>
      <c r="AS391" s="50" t="e">
        <f>VLOOKUP(Audit!#REF!,$V$13:$AE$22,5,FALSE)&amp; IF(Audit!#REF!=10,Audit!#REF!,"")</f>
        <v>#REF!</v>
      </c>
      <c r="AT391" s="47" t="e">
        <f t="shared" si="200"/>
        <v>#REF!</v>
      </c>
      <c r="AU391" s="50" t="e">
        <f>VLOOKUP(Audit!#REF!,$V$3:$AE$12,6,FALSE)&amp; IF(Audit!#REF!=10,Audit!#REF!,"")</f>
        <v>#REF!</v>
      </c>
      <c r="AV391" s="50" t="e">
        <f>VLOOKUP(Audit!#REF!,$V$13:$AE$22,6,FALSE)&amp; IF(Audit!#REF!=10,Audit!#REF!,"")</f>
        <v>#REF!</v>
      </c>
      <c r="AW391" s="47" t="e">
        <f t="shared" si="201"/>
        <v>#REF!</v>
      </c>
      <c r="AX391" s="50" t="e">
        <f>VLOOKUP(Audit!#REF!,$V$3:$AE$12,7,FALSE)&amp; IF(Audit!#REF!=10,Audit!#REF!,"")</f>
        <v>#REF!</v>
      </c>
      <c r="AY391" s="50" t="e">
        <f>VLOOKUP(Audit!#REF!,$V$13:$AE$22,7,FALSE) &amp; IF(Audit!#REF!=10,Audit!#REF!,"")</f>
        <v>#REF!</v>
      </c>
      <c r="AZ391" s="47" t="e">
        <f t="shared" si="202"/>
        <v>#REF!</v>
      </c>
      <c r="BA391" s="50" t="e">
        <f>VLOOKUP(Audit!#REF!,$V$3:$AE$12,8,FALSE)&amp; Audit!#REF! &amp; IF(Audit!#REF!=10,Audit!#REF!,"")</f>
        <v>#REF!</v>
      </c>
      <c r="BB391" s="50" t="e">
        <f>VLOOKUP(Audit!#REF!,$V$13:$AE$22,8,FALSE) &amp; IF(Audit!#REF!=10,Audit!#REF!,"")</f>
        <v>#REF!</v>
      </c>
      <c r="BC391" s="47" t="e">
        <f t="shared" si="203"/>
        <v>#REF!</v>
      </c>
      <c r="BD391" s="50" t="e">
        <f>VLOOKUP(Audit!#REF!,$V$3:$AE$12,9,FALSE)&amp; IF(Audit!#REF!=10,Audit!#REF!,"")</f>
        <v>#REF!</v>
      </c>
      <c r="BE391" s="50" t="e">
        <f>VLOOKUP(Audit!#REF!,$V$13:$AE$22,9,FALSE) &amp; IF(Audit!#REF!=10,Audit!#REF!,"") &amp; IF(Audit!#REF!&lt;&gt;1,U391,"")</f>
        <v>#REF!</v>
      </c>
      <c r="BF391" s="47" t="e">
        <f t="shared" si="204"/>
        <v>#REF!</v>
      </c>
      <c r="BG391" s="50" t="e">
        <f>VLOOKUP(Audit!#REF!,$V$3:$AE$12,10,FALSE) &amp; Audit!#REF! &amp; IF(Audit!#REF!=10,Audit!#REF!,"")</f>
        <v>#REF!</v>
      </c>
      <c r="BH391" s="50" t="e">
        <f>VLOOKUP(Audit!#REF!,$V$13:$AE$22,10,FALSE) &amp; IF(Audit!#REF!=10,Audit!#REF!,"") &amp; IF(Audit!#REF!&lt;&gt;1,U391,"")</f>
        <v>#REF!</v>
      </c>
      <c r="BI391" s="47" t="e">
        <f t="shared" si="205"/>
        <v>#REF!</v>
      </c>
      <c r="BJ391" s="48" t="str">
        <f t="shared" si="206"/>
        <v/>
      </c>
      <c r="BK391" s="48" t="str">
        <f t="shared" si="207"/>
        <v/>
      </c>
      <c r="BL391" s="48" t="str">
        <f t="shared" si="208"/>
        <v/>
      </c>
      <c r="BM391" s="48" t="str">
        <f t="shared" si="209"/>
        <v/>
      </c>
      <c r="BN391" s="48" t="str">
        <f t="shared" si="210"/>
        <v/>
      </c>
      <c r="BO391" s="48" t="str">
        <f t="shared" si="211"/>
        <v/>
      </c>
      <c r="BP391" s="48" t="str">
        <f t="shared" si="212"/>
        <v/>
      </c>
      <c r="BQ391" s="48" t="str">
        <f t="shared" si="213"/>
        <v/>
      </c>
      <c r="BR391" s="48" t="str">
        <f t="shared" si="214"/>
        <v/>
      </c>
      <c r="BS391" s="48" t="str">
        <f t="shared" si="215"/>
        <v/>
      </c>
      <c r="BT391" s="48" t="str">
        <f t="shared" si="216"/>
        <v/>
      </c>
      <c r="BU391" s="48" t="str">
        <f t="shared" si="217"/>
        <v/>
      </c>
    </row>
    <row r="392" spans="1:73">
      <c r="A392" s="10" t="e">
        <f>Audit!#REF!</f>
        <v>#REF!</v>
      </c>
      <c r="B392" s="10" t="e">
        <f t="shared" si="188"/>
        <v>#REF!</v>
      </c>
      <c r="C392" s="17" t="e">
        <f>VLOOKUP(Audit!#REF!,$V$3:$AE$12,2,FALSE) &amp; VLOOKUP(Audit!#REF!,$V$13:$AE$22,2,FALSE)&amp; IF(Audit!#REF!=10,Audit!#REF!&amp;Audit!#REF!,"")</f>
        <v>#REF!</v>
      </c>
      <c r="D392" s="17" t="e">
        <f>VLOOKUP(Audit!#REF!,$V$3:$AE$12,3,FALSE) &amp; VLOOKUP(Audit!#REF!,$V$13:$AE$22,3,FALSE) &amp;IF(Audit!#REF!=10,Audit!#REF!&amp;Audit!#REF!,"")</f>
        <v>#REF!</v>
      </c>
      <c r="E392" s="17" t="e">
        <f>VLOOKUP(Audit!#REF!,$V$3:$AE$12,4,FALSE)&amp; Audit!#REF! &amp; VLOOKUP(Audit!#REF!,$V$13:$AE$22,4,FALSE)&amp; IF(Audit!#REF!=10,Audit!#REF!&amp;Audit!#REF!,"")</f>
        <v>#REF!</v>
      </c>
      <c r="F392" s="17" t="e">
        <f>VLOOKUP(Audit!#REF!,$V$3:$AE$12,5,FALSE) &amp; VLOOKUP(Audit!#REF!,$V$13:$AE$22,5,FALSE)&amp; IF(Audit!#REF!=10,Audit!#REF!&amp;Audit!#REF!,"")</f>
        <v>#REF!</v>
      </c>
      <c r="G392" s="17" t="e">
        <f>VLOOKUP(Audit!#REF!,$V$3:$AE$12,6,FALSE) &amp; VLOOKUP(Audit!#REF!,$V$13:$AE$22,6,FALSE)&amp; IF(Audit!#REF!=10,Audit!#REF!&amp;Audit!#REF!,"")</f>
        <v>#REF!</v>
      </c>
      <c r="H392" s="17" t="e">
        <f>VLOOKUP(Audit!#REF!,$V$3:$AE$12,7,FALSE) &amp; VLOOKUP(Audit!#REF!,$V$13:$AE$22,7,FALSE)&amp;IF(Audit!#REF!=10,Audit!#REF!&amp;Audit!#REF!,"")</f>
        <v>#REF!</v>
      </c>
      <c r="I392" s="17" t="e">
        <f>VLOOKUP(Audit!#REF!,$V$3:$AE$12,8,FALSE) &amp; Audit!#REF! &amp; VLOOKUP(Audit!#REF!,$V$13:$AE$22,8,FALSE)&amp;IF(Audit!#REF!=10,Audit!#REF!&amp;Audit!#REF!,"")</f>
        <v>#REF!</v>
      </c>
      <c r="J392" s="17" t="e">
        <f>VLOOKUP(Audit!#REF!,$V$3:$AE$12,9,FALSE) &amp; VLOOKUP(Audit!#REF!,$V$13:$AE$22,9,FALSE) &amp; IF(Audit!#REF!=10,Audit!#REF!&amp;Audit!#REF!,"") &amp; IF(Audit!#REF!&lt;&gt;1,U392,"")</f>
        <v>#REF!</v>
      </c>
      <c r="K392" s="17" t="e">
        <f>VLOOKUP(Audit!#REF!,$V$3:$AE$12,10,FALSE) &amp; Audit!#REF! &amp; VLOOKUP(Audit!#REF!,$V$13:$AE$22,10,FALSE) &amp; IF(Audit!#REF!=10,Audit!#REF!&amp;Audit!#REF!,"") &amp; IF(Audit!#REF!&lt;&gt;1,U392,"")</f>
        <v>#REF!</v>
      </c>
      <c r="L392" s="10" t="e">
        <f>Audit!#REF!</f>
        <v>#REF!</v>
      </c>
      <c r="M392" s="10" t="e">
        <f t="shared" si="189"/>
        <v>#REF!</v>
      </c>
      <c r="N392" s="10" t="e">
        <f t="shared" si="190"/>
        <v>#REF!</v>
      </c>
      <c r="O392" s="10" t="e">
        <f t="shared" si="191"/>
        <v>#REF!</v>
      </c>
      <c r="P392" s="10" t="e">
        <f t="shared" si="192"/>
        <v>#REF!</v>
      </c>
      <c r="Q392" s="10" t="e">
        <f t="shared" si="193"/>
        <v>#REF!</v>
      </c>
      <c r="R392" s="10" t="e">
        <f t="shared" si="194"/>
        <v>#REF!</v>
      </c>
      <c r="S392" s="10" t="e">
        <f t="shared" si="195"/>
        <v>#REF!</v>
      </c>
      <c r="T392" s="10" t="e">
        <f t="shared" si="196"/>
        <v>#REF!</v>
      </c>
      <c r="U392" s="17" t="e">
        <f>IF(Audit!#REF!="","",VLOOKUP(Audit!#REF!,$W$26:$X$35,2,FALSE)) &amp; Audit!#REF! &amp; IF(Audit!#REF!="","",IF(Audit!#REF!&lt;=1.4,VLOOKUP(Audit!#REF!,$W$38:X437,2,FALSE),VLOOKUP(Audit!#REF!,$W$51:$X$61,2,FALSE))) &amp; IF(Audit!#REF!="","",VLOOKUP(Audit!#REF!,$Y$26:$Z$35,2,FALSE) &amp; Audit!#REF! &amp; IF(Audit!#REF!="","",IF(Audit!#REF!&lt;=1.4,VLOOKUP(Audit!#REF!,$Y$38:$Z$48,2,FALSE),VLOOKUP(Audit!#REF!,$Y$51:$Z$61,2,FALSE))))</f>
        <v>#REF!</v>
      </c>
      <c r="V392" s="21"/>
      <c r="AH392" s="49" t="e">
        <f>Audit!#REF!</f>
        <v>#REF!</v>
      </c>
      <c r="AI392" s="50" t="e">
        <f>VLOOKUP(Audit!#REF!,$V$3:$AE$12,2,FALSE)&amp; IF(Audit!#REF!=10,Audit!#REF!,"")</f>
        <v>#REF!</v>
      </c>
      <c r="AJ392" s="50" t="e">
        <f>VLOOKUP(Audit!#REF!,$V$13:$AE$22,2,FALSE)&amp; IF(Audit!#REF!=10,Audit!#REF!,"")</f>
        <v>#REF!</v>
      </c>
      <c r="AK392" s="47" t="e">
        <f t="shared" si="197"/>
        <v>#REF!</v>
      </c>
      <c r="AL392" s="50" t="e">
        <f>VLOOKUP(Audit!#REF!,$V$3:$AE$12,3,FALSE)&amp; IF(Audit!#REF!=10,Audit!#REF!,"")</f>
        <v>#REF!</v>
      </c>
      <c r="AM392" s="50" t="e">
        <f>VLOOKUP(Audit!#REF!,$V$13:$AE$22,3,FALSE)&amp; IF(Audit!#REF!=10,Audit!#REF!,"")</f>
        <v>#REF!</v>
      </c>
      <c r="AN392" s="47" t="e">
        <f t="shared" si="198"/>
        <v>#REF!</v>
      </c>
      <c r="AO392" s="50" t="e">
        <f>VLOOKUP(Audit!#REF!,$V$3:$AE$12,4,FALSE) &amp;  Audit!#REF! &amp; IF(Audit!#REF!=10,Audit!#REF!,"")</f>
        <v>#REF!</v>
      </c>
      <c r="AP392" s="50" t="e">
        <f>VLOOKUP(Audit!#REF!,$V$13:$AE$22,4,FALSE)&amp; IF(Audit!#REF!=10,Audit!#REF!,"")</f>
        <v>#REF!</v>
      </c>
      <c r="AQ392" s="47" t="e">
        <f t="shared" si="199"/>
        <v>#REF!</v>
      </c>
      <c r="AR392" s="50" t="e">
        <f>VLOOKUP(Audit!#REF!,$V$3:$AE$12,5,FALSE)&amp; IF(Audit!#REF!=10,Audit!#REF!,"")</f>
        <v>#REF!</v>
      </c>
      <c r="AS392" s="50" t="e">
        <f>VLOOKUP(Audit!#REF!,$V$13:$AE$22,5,FALSE)&amp; IF(Audit!#REF!=10,Audit!#REF!,"")</f>
        <v>#REF!</v>
      </c>
      <c r="AT392" s="47" t="e">
        <f t="shared" si="200"/>
        <v>#REF!</v>
      </c>
      <c r="AU392" s="50" t="e">
        <f>VLOOKUP(Audit!#REF!,$V$3:$AE$12,6,FALSE)&amp; IF(Audit!#REF!=10,Audit!#REF!,"")</f>
        <v>#REF!</v>
      </c>
      <c r="AV392" s="50" t="e">
        <f>VLOOKUP(Audit!#REF!,$V$13:$AE$22,6,FALSE)&amp; IF(Audit!#REF!=10,Audit!#REF!,"")</f>
        <v>#REF!</v>
      </c>
      <c r="AW392" s="47" t="e">
        <f t="shared" si="201"/>
        <v>#REF!</v>
      </c>
      <c r="AX392" s="50" t="e">
        <f>VLOOKUP(Audit!#REF!,$V$3:$AE$12,7,FALSE)&amp; IF(Audit!#REF!=10,Audit!#REF!,"")</f>
        <v>#REF!</v>
      </c>
      <c r="AY392" s="50" t="e">
        <f>VLOOKUP(Audit!#REF!,$V$13:$AE$22,7,FALSE) &amp; IF(Audit!#REF!=10,Audit!#REF!,"")</f>
        <v>#REF!</v>
      </c>
      <c r="AZ392" s="47" t="e">
        <f t="shared" si="202"/>
        <v>#REF!</v>
      </c>
      <c r="BA392" s="50" t="e">
        <f>VLOOKUP(Audit!#REF!,$V$3:$AE$12,8,FALSE)&amp; Audit!#REF! &amp; IF(Audit!#REF!=10,Audit!#REF!,"")</f>
        <v>#REF!</v>
      </c>
      <c r="BB392" s="50" t="e">
        <f>VLOOKUP(Audit!#REF!,$V$13:$AE$22,8,FALSE) &amp; IF(Audit!#REF!=10,Audit!#REF!,"")</f>
        <v>#REF!</v>
      </c>
      <c r="BC392" s="47" t="e">
        <f t="shared" si="203"/>
        <v>#REF!</v>
      </c>
      <c r="BD392" s="50" t="e">
        <f>VLOOKUP(Audit!#REF!,$V$3:$AE$12,9,FALSE)&amp; IF(Audit!#REF!=10,Audit!#REF!,"")</f>
        <v>#REF!</v>
      </c>
      <c r="BE392" s="50" t="e">
        <f>VLOOKUP(Audit!#REF!,$V$13:$AE$22,9,FALSE) &amp; IF(Audit!#REF!=10,Audit!#REF!,"") &amp; IF(Audit!#REF!&lt;&gt;1,U392,"")</f>
        <v>#REF!</v>
      </c>
      <c r="BF392" s="47" t="e">
        <f t="shared" si="204"/>
        <v>#REF!</v>
      </c>
      <c r="BG392" s="50" t="e">
        <f>VLOOKUP(Audit!#REF!,$V$3:$AE$12,10,FALSE) &amp; Audit!#REF! &amp; IF(Audit!#REF!=10,Audit!#REF!,"")</f>
        <v>#REF!</v>
      </c>
      <c r="BH392" s="50" t="e">
        <f>VLOOKUP(Audit!#REF!,$V$13:$AE$22,10,FALSE) &amp; IF(Audit!#REF!=10,Audit!#REF!,"") &amp; IF(Audit!#REF!&lt;&gt;1,U392,"")</f>
        <v>#REF!</v>
      </c>
      <c r="BI392" s="47" t="e">
        <f t="shared" si="205"/>
        <v>#REF!</v>
      </c>
      <c r="BJ392" s="48" t="str">
        <f t="shared" si="206"/>
        <v/>
      </c>
      <c r="BK392" s="48" t="str">
        <f t="shared" si="207"/>
        <v/>
      </c>
      <c r="BL392" s="48" t="str">
        <f t="shared" si="208"/>
        <v/>
      </c>
      <c r="BM392" s="48" t="str">
        <f t="shared" si="209"/>
        <v/>
      </c>
      <c r="BN392" s="48" t="str">
        <f t="shared" si="210"/>
        <v/>
      </c>
      <c r="BO392" s="48" t="str">
        <f t="shared" si="211"/>
        <v/>
      </c>
      <c r="BP392" s="48" t="str">
        <f t="shared" si="212"/>
        <v/>
      </c>
      <c r="BQ392" s="48" t="str">
        <f t="shared" si="213"/>
        <v/>
      </c>
      <c r="BR392" s="48" t="str">
        <f t="shared" si="214"/>
        <v/>
      </c>
      <c r="BS392" s="48" t="str">
        <f t="shared" si="215"/>
        <v/>
      </c>
      <c r="BT392" s="48" t="str">
        <f t="shared" si="216"/>
        <v/>
      </c>
      <c r="BU392" s="48" t="str">
        <f t="shared" si="217"/>
        <v/>
      </c>
    </row>
    <row r="393" spans="1:73">
      <c r="A393" s="10" t="e">
        <f>Audit!#REF!</f>
        <v>#REF!</v>
      </c>
      <c r="B393" s="10" t="e">
        <f t="shared" si="188"/>
        <v>#REF!</v>
      </c>
      <c r="C393" s="17" t="e">
        <f>VLOOKUP(Audit!#REF!,$V$3:$AE$12,2,FALSE) &amp; VLOOKUP(Audit!#REF!,$V$13:$AE$22,2,FALSE)&amp; IF(Audit!#REF!=10,Audit!#REF!&amp;Audit!#REF!,"")</f>
        <v>#REF!</v>
      </c>
      <c r="D393" s="17" t="e">
        <f>VLOOKUP(Audit!#REF!,$V$3:$AE$12,3,FALSE) &amp; VLOOKUP(Audit!#REF!,$V$13:$AE$22,3,FALSE) &amp;IF(Audit!#REF!=10,Audit!#REF!&amp;Audit!#REF!,"")</f>
        <v>#REF!</v>
      </c>
      <c r="E393" s="17" t="e">
        <f>VLOOKUP(Audit!#REF!,$V$3:$AE$12,4,FALSE)&amp; Audit!#REF! &amp; VLOOKUP(Audit!#REF!,$V$13:$AE$22,4,FALSE)&amp; IF(Audit!#REF!=10,Audit!#REF!&amp;Audit!#REF!,"")</f>
        <v>#REF!</v>
      </c>
      <c r="F393" s="17" t="e">
        <f>VLOOKUP(Audit!#REF!,$V$3:$AE$12,5,FALSE) &amp; VLOOKUP(Audit!#REF!,$V$13:$AE$22,5,FALSE)&amp; IF(Audit!#REF!=10,Audit!#REF!&amp;Audit!#REF!,"")</f>
        <v>#REF!</v>
      </c>
      <c r="G393" s="17" t="e">
        <f>VLOOKUP(Audit!#REF!,$V$3:$AE$12,6,FALSE) &amp; VLOOKUP(Audit!#REF!,$V$13:$AE$22,6,FALSE)&amp; IF(Audit!#REF!=10,Audit!#REF!&amp;Audit!#REF!,"")</f>
        <v>#REF!</v>
      </c>
      <c r="H393" s="17" t="e">
        <f>VLOOKUP(Audit!#REF!,$V$3:$AE$12,7,FALSE) &amp; VLOOKUP(Audit!#REF!,$V$13:$AE$22,7,FALSE)&amp;IF(Audit!#REF!=10,Audit!#REF!&amp;Audit!#REF!,"")</f>
        <v>#REF!</v>
      </c>
      <c r="I393" s="17" t="e">
        <f>VLOOKUP(Audit!#REF!,$V$3:$AE$12,8,FALSE) &amp; Audit!#REF! &amp; VLOOKUP(Audit!#REF!,$V$13:$AE$22,8,FALSE)&amp;IF(Audit!#REF!=10,Audit!#REF!&amp;Audit!#REF!,"")</f>
        <v>#REF!</v>
      </c>
      <c r="J393" s="17" t="e">
        <f>VLOOKUP(Audit!#REF!,$V$3:$AE$12,9,FALSE) &amp; VLOOKUP(Audit!#REF!,$V$13:$AE$22,9,FALSE) &amp; IF(Audit!#REF!=10,Audit!#REF!&amp;Audit!#REF!,"") &amp; IF(Audit!#REF!&lt;&gt;1,U393,"")</f>
        <v>#REF!</v>
      </c>
      <c r="K393" s="17" t="e">
        <f>VLOOKUP(Audit!#REF!,$V$3:$AE$12,10,FALSE) &amp; Audit!#REF! &amp; VLOOKUP(Audit!#REF!,$V$13:$AE$22,10,FALSE) &amp; IF(Audit!#REF!=10,Audit!#REF!&amp;Audit!#REF!,"") &amp; IF(Audit!#REF!&lt;&gt;1,U393,"")</f>
        <v>#REF!</v>
      </c>
      <c r="L393" s="10" t="e">
        <f>Audit!#REF!</f>
        <v>#REF!</v>
      </c>
      <c r="M393" s="10" t="e">
        <f t="shared" si="189"/>
        <v>#REF!</v>
      </c>
      <c r="N393" s="10" t="e">
        <f t="shared" si="190"/>
        <v>#REF!</v>
      </c>
      <c r="O393" s="10" t="e">
        <f t="shared" si="191"/>
        <v>#REF!</v>
      </c>
      <c r="P393" s="10" t="e">
        <f t="shared" si="192"/>
        <v>#REF!</v>
      </c>
      <c r="Q393" s="10" t="e">
        <f t="shared" si="193"/>
        <v>#REF!</v>
      </c>
      <c r="R393" s="10" t="e">
        <f t="shared" si="194"/>
        <v>#REF!</v>
      </c>
      <c r="S393" s="10" t="e">
        <f t="shared" si="195"/>
        <v>#REF!</v>
      </c>
      <c r="T393" s="10" t="e">
        <f t="shared" si="196"/>
        <v>#REF!</v>
      </c>
      <c r="U393" s="17" t="e">
        <f>IF(Audit!#REF!="","",VLOOKUP(Audit!#REF!,$W$26:$X$35,2,FALSE)) &amp; Audit!#REF! &amp; IF(Audit!#REF!="","",IF(Audit!#REF!&lt;=1.4,VLOOKUP(Audit!#REF!,$W$38:X438,2,FALSE),VLOOKUP(Audit!#REF!,$W$51:$X$61,2,FALSE))) &amp; IF(Audit!#REF!="","",VLOOKUP(Audit!#REF!,$Y$26:$Z$35,2,FALSE) &amp; Audit!#REF! &amp; IF(Audit!#REF!="","",IF(Audit!#REF!&lt;=1.4,VLOOKUP(Audit!#REF!,$Y$38:$Z$48,2,FALSE),VLOOKUP(Audit!#REF!,$Y$51:$Z$61,2,FALSE))))</f>
        <v>#REF!</v>
      </c>
      <c r="V393" s="21"/>
      <c r="AH393" s="49" t="e">
        <f>Audit!#REF!</f>
        <v>#REF!</v>
      </c>
      <c r="AI393" s="50" t="e">
        <f>VLOOKUP(Audit!#REF!,$V$3:$AE$12,2,FALSE)&amp; IF(Audit!#REF!=10,Audit!#REF!,"")</f>
        <v>#REF!</v>
      </c>
      <c r="AJ393" s="50" t="e">
        <f>VLOOKUP(Audit!#REF!,$V$13:$AE$22,2,FALSE)&amp; IF(Audit!#REF!=10,Audit!#REF!,"")</f>
        <v>#REF!</v>
      </c>
      <c r="AK393" s="47" t="e">
        <f t="shared" si="197"/>
        <v>#REF!</v>
      </c>
      <c r="AL393" s="50" t="e">
        <f>VLOOKUP(Audit!#REF!,$V$3:$AE$12,3,FALSE)&amp; IF(Audit!#REF!=10,Audit!#REF!,"")</f>
        <v>#REF!</v>
      </c>
      <c r="AM393" s="50" t="e">
        <f>VLOOKUP(Audit!#REF!,$V$13:$AE$22,3,FALSE)&amp; IF(Audit!#REF!=10,Audit!#REF!,"")</f>
        <v>#REF!</v>
      </c>
      <c r="AN393" s="47" t="e">
        <f t="shared" si="198"/>
        <v>#REF!</v>
      </c>
      <c r="AO393" s="50" t="e">
        <f>VLOOKUP(Audit!#REF!,$V$3:$AE$12,4,FALSE) &amp;  Audit!#REF! &amp; IF(Audit!#REF!=10,Audit!#REF!,"")</f>
        <v>#REF!</v>
      </c>
      <c r="AP393" s="50" t="e">
        <f>VLOOKUP(Audit!#REF!,$V$13:$AE$22,4,FALSE)&amp; IF(Audit!#REF!=10,Audit!#REF!,"")</f>
        <v>#REF!</v>
      </c>
      <c r="AQ393" s="47" t="e">
        <f t="shared" si="199"/>
        <v>#REF!</v>
      </c>
      <c r="AR393" s="50" t="e">
        <f>VLOOKUP(Audit!#REF!,$V$3:$AE$12,5,FALSE)&amp; IF(Audit!#REF!=10,Audit!#REF!,"")</f>
        <v>#REF!</v>
      </c>
      <c r="AS393" s="50" t="e">
        <f>VLOOKUP(Audit!#REF!,$V$13:$AE$22,5,FALSE)&amp; IF(Audit!#REF!=10,Audit!#REF!,"")</f>
        <v>#REF!</v>
      </c>
      <c r="AT393" s="47" t="e">
        <f t="shared" si="200"/>
        <v>#REF!</v>
      </c>
      <c r="AU393" s="50" t="e">
        <f>VLOOKUP(Audit!#REF!,$V$3:$AE$12,6,FALSE)&amp; IF(Audit!#REF!=10,Audit!#REF!,"")</f>
        <v>#REF!</v>
      </c>
      <c r="AV393" s="50" t="e">
        <f>VLOOKUP(Audit!#REF!,$V$13:$AE$22,6,FALSE)&amp; IF(Audit!#REF!=10,Audit!#REF!,"")</f>
        <v>#REF!</v>
      </c>
      <c r="AW393" s="47" t="e">
        <f t="shared" si="201"/>
        <v>#REF!</v>
      </c>
      <c r="AX393" s="50" t="e">
        <f>VLOOKUP(Audit!#REF!,$V$3:$AE$12,7,FALSE)&amp; IF(Audit!#REF!=10,Audit!#REF!,"")</f>
        <v>#REF!</v>
      </c>
      <c r="AY393" s="50" t="e">
        <f>VLOOKUP(Audit!#REF!,$V$13:$AE$22,7,FALSE) &amp; IF(Audit!#REF!=10,Audit!#REF!,"")</f>
        <v>#REF!</v>
      </c>
      <c r="AZ393" s="47" t="e">
        <f t="shared" si="202"/>
        <v>#REF!</v>
      </c>
      <c r="BA393" s="50" t="e">
        <f>VLOOKUP(Audit!#REF!,$V$3:$AE$12,8,FALSE)&amp; Audit!#REF! &amp; IF(Audit!#REF!=10,Audit!#REF!,"")</f>
        <v>#REF!</v>
      </c>
      <c r="BB393" s="50" t="e">
        <f>VLOOKUP(Audit!#REF!,$V$13:$AE$22,8,FALSE) &amp; IF(Audit!#REF!=10,Audit!#REF!,"")</f>
        <v>#REF!</v>
      </c>
      <c r="BC393" s="47" t="e">
        <f t="shared" si="203"/>
        <v>#REF!</v>
      </c>
      <c r="BD393" s="50" t="e">
        <f>VLOOKUP(Audit!#REF!,$V$3:$AE$12,9,FALSE)&amp; IF(Audit!#REF!=10,Audit!#REF!,"")</f>
        <v>#REF!</v>
      </c>
      <c r="BE393" s="50" t="e">
        <f>VLOOKUP(Audit!#REF!,$V$13:$AE$22,9,FALSE) &amp; IF(Audit!#REF!=10,Audit!#REF!,"") &amp; IF(Audit!#REF!&lt;&gt;1,U393,"")</f>
        <v>#REF!</v>
      </c>
      <c r="BF393" s="47" t="e">
        <f t="shared" si="204"/>
        <v>#REF!</v>
      </c>
      <c r="BG393" s="50" t="e">
        <f>VLOOKUP(Audit!#REF!,$V$3:$AE$12,10,FALSE) &amp; Audit!#REF! &amp; IF(Audit!#REF!=10,Audit!#REF!,"")</f>
        <v>#REF!</v>
      </c>
      <c r="BH393" s="50" t="e">
        <f>VLOOKUP(Audit!#REF!,$V$13:$AE$22,10,FALSE) &amp; IF(Audit!#REF!=10,Audit!#REF!,"") &amp; IF(Audit!#REF!&lt;&gt;1,U393,"")</f>
        <v>#REF!</v>
      </c>
      <c r="BI393" s="47" t="e">
        <f t="shared" si="205"/>
        <v>#REF!</v>
      </c>
      <c r="BJ393" s="48" t="str">
        <f t="shared" si="206"/>
        <v/>
      </c>
      <c r="BK393" s="48" t="str">
        <f t="shared" si="207"/>
        <v/>
      </c>
      <c r="BL393" s="48" t="str">
        <f t="shared" si="208"/>
        <v/>
      </c>
      <c r="BM393" s="48" t="str">
        <f t="shared" si="209"/>
        <v/>
      </c>
      <c r="BN393" s="48" t="str">
        <f t="shared" si="210"/>
        <v/>
      </c>
      <c r="BO393" s="48" t="str">
        <f t="shared" si="211"/>
        <v/>
      </c>
      <c r="BP393" s="48" t="str">
        <f t="shared" si="212"/>
        <v/>
      </c>
      <c r="BQ393" s="48" t="str">
        <f t="shared" si="213"/>
        <v/>
      </c>
      <c r="BR393" s="48" t="str">
        <f t="shared" si="214"/>
        <v/>
      </c>
      <c r="BS393" s="48" t="str">
        <f t="shared" si="215"/>
        <v/>
      </c>
      <c r="BT393" s="48" t="str">
        <f t="shared" si="216"/>
        <v/>
      </c>
      <c r="BU393" s="48" t="str">
        <f t="shared" si="217"/>
        <v/>
      </c>
    </row>
    <row r="394" spans="1:73">
      <c r="A394" s="10" t="e">
        <f>Audit!#REF!</f>
        <v>#REF!</v>
      </c>
      <c r="B394" s="10" t="e">
        <f t="shared" si="188"/>
        <v>#REF!</v>
      </c>
      <c r="C394" s="17" t="e">
        <f>VLOOKUP(Audit!#REF!,$V$3:$AE$12,2,FALSE) &amp; VLOOKUP(Audit!#REF!,$V$13:$AE$22,2,FALSE)&amp; IF(Audit!#REF!=10,Audit!#REF!&amp;Audit!#REF!,"")</f>
        <v>#REF!</v>
      </c>
      <c r="D394" s="17" t="e">
        <f>VLOOKUP(Audit!#REF!,$V$3:$AE$12,3,FALSE) &amp; VLOOKUP(Audit!#REF!,$V$13:$AE$22,3,FALSE) &amp;IF(Audit!#REF!=10,Audit!#REF!&amp;Audit!#REF!,"")</f>
        <v>#REF!</v>
      </c>
      <c r="E394" s="17" t="e">
        <f>VLOOKUP(Audit!#REF!,$V$3:$AE$12,4,FALSE)&amp; Audit!#REF! &amp; VLOOKUP(Audit!#REF!,$V$13:$AE$22,4,FALSE)&amp; IF(Audit!#REF!=10,Audit!#REF!&amp;Audit!#REF!,"")</f>
        <v>#REF!</v>
      </c>
      <c r="F394" s="17" t="e">
        <f>VLOOKUP(Audit!#REF!,$V$3:$AE$12,5,FALSE) &amp; VLOOKUP(Audit!#REF!,$V$13:$AE$22,5,FALSE)&amp; IF(Audit!#REF!=10,Audit!#REF!&amp;Audit!#REF!,"")</f>
        <v>#REF!</v>
      </c>
      <c r="G394" s="17" t="e">
        <f>VLOOKUP(Audit!#REF!,$V$3:$AE$12,6,FALSE) &amp; VLOOKUP(Audit!#REF!,$V$13:$AE$22,6,FALSE)&amp; IF(Audit!#REF!=10,Audit!#REF!&amp;Audit!#REF!,"")</f>
        <v>#REF!</v>
      </c>
      <c r="H394" s="17" t="e">
        <f>VLOOKUP(Audit!#REF!,$V$3:$AE$12,7,FALSE) &amp; VLOOKUP(Audit!#REF!,$V$13:$AE$22,7,FALSE)&amp;IF(Audit!#REF!=10,Audit!#REF!&amp;Audit!#REF!,"")</f>
        <v>#REF!</v>
      </c>
      <c r="I394" s="17" t="e">
        <f>VLOOKUP(Audit!#REF!,$V$3:$AE$12,8,FALSE) &amp; Audit!#REF! &amp; VLOOKUP(Audit!#REF!,$V$13:$AE$22,8,FALSE)&amp;IF(Audit!#REF!=10,Audit!#REF!&amp;Audit!#REF!,"")</f>
        <v>#REF!</v>
      </c>
      <c r="J394" s="17" t="e">
        <f>VLOOKUP(Audit!#REF!,$V$3:$AE$12,9,FALSE) &amp; VLOOKUP(Audit!#REF!,$V$13:$AE$22,9,FALSE) &amp; IF(Audit!#REF!=10,Audit!#REF!&amp;Audit!#REF!,"") &amp; IF(Audit!#REF!&lt;&gt;1,U394,"")</f>
        <v>#REF!</v>
      </c>
      <c r="K394" s="17" t="e">
        <f>VLOOKUP(Audit!#REF!,$V$3:$AE$12,10,FALSE) &amp; Audit!#REF! &amp; VLOOKUP(Audit!#REF!,$V$13:$AE$22,10,FALSE) &amp; IF(Audit!#REF!=10,Audit!#REF!&amp;Audit!#REF!,"") &amp; IF(Audit!#REF!&lt;&gt;1,U394,"")</f>
        <v>#REF!</v>
      </c>
      <c r="L394" s="10" t="e">
        <f>Audit!#REF!</f>
        <v>#REF!</v>
      </c>
      <c r="M394" s="10" t="e">
        <f t="shared" si="189"/>
        <v>#REF!</v>
      </c>
      <c r="N394" s="10" t="e">
        <f t="shared" si="190"/>
        <v>#REF!</v>
      </c>
      <c r="O394" s="10" t="e">
        <f t="shared" si="191"/>
        <v>#REF!</v>
      </c>
      <c r="P394" s="10" t="e">
        <f t="shared" si="192"/>
        <v>#REF!</v>
      </c>
      <c r="Q394" s="10" t="e">
        <f t="shared" si="193"/>
        <v>#REF!</v>
      </c>
      <c r="R394" s="10" t="e">
        <f t="shared" si="194"/>
        <v>#REF!</v>
      </c>
      <c r="S394" s="10" t="e">
        <f t="shared" si="195"/>
        <v>#REF!</v>
      </c>
      <c r="T394" s="10" t="e">
        <f t="shared" si="196"/>
        <v>#REF!</v>
      </c>
      <c r="U394" s="17" t="e">
        <f>IF(Audit!#REF!="","",VLOOKUP(Audit!#REF!,$W$26:$X$35,2,FALSE)) &amp; Audit!#REF! &amp; IF(Audit!#REF!="","",IF(Audit!#REF!&lt;=1.4,VLOOKUP(Audit!#REF!,$W$38:X439,2,FALSE),VLOOKUP(Audit!#REF!,$W$51:$X$61,2,FALSE))) &amp; IF(Audit!#REF!="","",VLOOKUP(Audit!#REF!,$Y$26:$Z$35,2,FALSE) &amp; Audit!#REF! &amp; IF(Audit!#REF!="","",IF(Audit!#REF!&lt;=1.4,VLOOKUP(Audit!#REF!,$Y$38:$Z$48,2,FALSE),VLOOKUP(Audit!#REF!,$Y$51:$Z$61,2,FALSE))))</f>
        <v>#REF!</v>
      </c>
      <c r="V394" s="21"/>
      <c r="AH394" s="49" t="e">
        <f>Audit!#REF!</f>
        <v>#REF!</v>
      </c>
      <c r="AI394" s="50" t="e">
        <f>VLOOKUP(Audit!#REF!,$V$3:$AE$12,2,FALSE)&amp; IF(Audit!#REF!=10,Audit!#REF!,"")</f>
        <v>#REF!</v>
      </c>
      <c r="AJ394" s="50" t="e">
        <f>VLOOKUP(Audit!#REF!,$V$13:$AE$22,2,FALSE)&amp; IF(Audit!#REF!=10,Audit!#REF!,"")</f>
        <v>#REF!</v>
      </c>
      <c r="AK394" s="47" t="e">
        <f t="shared" si="197"/>
        <v>#REF!</v>
      </c>
      <c r="AL394" s="50" t="e">
        <f>VLOOKUP(Audit!#REF!,$V$3:$AE$12,3,FALSE)&amp; IF(Audit!#REF!=10,Audit!#REF!,"")</f>
        <v>#REF!</v>
      </c>
      <c r="AM394" s="50" t="e">
        <f>VLOOKUP(Audit!#REF!,$V$13:$AE$22,3,FALSE)&amp; IF(Audit!#REF!=10,Audit!#REF!,"")</f>
        <v>#REF!</v>
      </c>
      <c r="AN394" s="47" t="e">
        <f t="shared" si="198"/>
        <v>#REF!</v>
      </c>
      <c r="AO394" s="50" t="e">
        <f>VLOOKUP(Audit!#REF!,$V$3:$AE$12,4,FALSE) &amp;  Audit!#REF! &amp; IF(Audit!#REF!=10,Audit!#REF!,"")</f>
        <v>#REF!</v>
      </c>
      <c r="AP394" s="50" t="e">
        <f>VLOOKUP(Audit!#REF!,$V$13:$AE$22,4,FALSE)&amp; IF(Audit!#REF!=10,Audit!#REF!,"")</f>
        <v>#REF!</v>
      </c>
      <c r="AQ394" s="47" t="e">
        <f t="shared" si="199"/>
        <v>#REF!</v>
      </c>
      <c r="AR394" s="50" t="e">
        <f>VLOOKUP(Audit!#REF!,$V$3:$AE$12,5,FALSE)&amp; IF(Audit!#REF!=10,Audit!#REF!,"")</f>
        <v>#REF!</v>
      </c>
      <c r="AS394" s="50" t="e">
        <f>VLOOKUP(Audit!#REF!,$V$13:$AE$22,5,FALSE)&amp; IF(Audit!#REF!=10,Audit!#REF!,"")</f>
        <v>#REF!</v>
      </c>
      <c r="AT394" s="47" t="e">
        <f t="shared" si="200"/>
        <v>#REF!</v>
      </c>
      <c r="AU394" s="50" t="e">
        <f>VLOOKUP(Audit!#REF!,$V$3:$AE$12,6,FALSE)&amp; IF(Audit!#REF!=10,Audit!#REF!,"")</f>
        <v>#REF!</v>
      </c>
      <c r="AV394" s="50" t="e">
        <f>VLOOKUP(Audit!#REF!,$V$13:$AE$22,6,FALSE)&amp; IF(Audit!#REF!=10,Audit!#REF!,"")</f>
        <v>#REF!</v>
      </c>
      <c r="AW394" s="47" t="e">
        <f t="shared" si="201"/>
        <v>#REF!</v>
      </c>
      <c r="AX394" s="50" t="e">
        <f>VLOOKUP(Audit!#REF!,$V$3:$AE$12,7,FALSE)&amp; IF(Audit!#REF!=10,Audit!#REF!,"")</f>
        <v>#REF!</v>
      </c>
      <c r="AY394" s="50" t="e">
        <f>VLOOKUP(Audit!#REF!,$V$13:$AE$22,7,FALSE) &amp; IF(Audit!#REF!=10,Audit!#REF!,"")</f>
        <v>#REF!</v>
      </c>
      <c r="AZ394" s="47" t="e">
        <f t="shared" si="202"/>
        <v>#REF!</v>
      </c>
      <c r="BA394" s="50" t="e">
        <f>VLOOKUP(Audit!#REF!,$V$3:$AE$12,8,FALSE)&amp; Audit!#REF! &amp; IF(Audit!#REF!=10,Audit!#REF!,"")</f>
        <v>#REF!</v>
      </c>
      <c r="BB394" s="50" t="e">
        <f>VLOOKUP(Audit!#REF!,$V$13:$AE$22,8,FALSE) &amp; IF(Audit!#REF!=10,Audit!#REF!,"")</f>
        <v>#REF!</v>
      </c>
      <c r="BC394" s="47" t="e">
        <f t="shared" si="203"/>
        <v>#REF!</v>
      </c>
      <c r="BD394" s="50" t="e">
        <f>VLOOKUP(Audit!#REF!,$V$3:$AE$12,9,FALSE)&amp; IF(Audit!#REF!=10,Audit!#REF!,"")</f>
        <v>#REF!</v>
      </c>
      <c r="BE394" s="50" t="e">
        <f>VLOOKUP(Audit!#REF!,$V$13:$AE$22,9,FALSE) &amp; IF(Audit!#REF!=10,Audit!#REF!,"") &amp; IF(Audit!#REF!&lt;&gt;1,U394,"")</f>
        <v>#REF!</v>
      </c>
      <c r="BF394" s="47" t="e">
        <f t="shared" si="204"/>
        <v>#REF!</v>
      </c>
      <c r="BG394" s="50" t="e">
        <f>VLOOKUP(Audit!#REF!,$V$3:$AE$12,10,FALSE) &amp; Audit!#REF! &amp; IF(Audit!#REF!=10,Audit!#REF!,"")</f>
        <v>#REF!</v>
      </c>
      <c r="BH394" s="50" t="e">
        <f>VLOOKUP(Audit!#REF!,$V$13:$AE$22,10,FALSE) &amp; IF(Audit!#REF!=10,Audit!#REF!,"") &amp; IF(Audit!#REF!&lt;&gt;1,U394,"")</f>
        <v>#REF!</v>
      </c>
      <c r="BI394" s="47" t="e">
        <f t="shared" si="205"/>
        <v>#REF!</v>
      </c>
      <c r="BJ394" s="48" t="str">
        <f t="shared" si="206"/>
        <v/>
      </c>
      <c r="BK394" s="48" t="str">
        <f t="shared" si="207"/>
        <v/>
      </c>
      <c r="BL394" s="48" t="str">
        <f t="shared" si="208"/>
        <v/>
      </c>
      <c r="BM394" s="48" t="str">
        <f t="shared" si="209"/>
        <v/>
      </c>
      <c r="BN394" s="48" t="str">
        <f t="shared" si="210"/>
        <v/>
      </c>
      <c r="BO394" s="48" t="str">
        <f t="shared" si="211"/>
        <v/>
      </c>
      <c r="BP394" s="48" t="str">
        <f t="shared" si="212"/>
        <v/>
      </c>
      <c r="BQ394" s="48" t="str">
        <f t="shared" si="213"/>
        <v/>
      </c>
      <c r="BR394" s="48" t="str">
        <f t="shared" si="214"/>
        <v/>
      </c>
      <c r="BS394" s="48" t="str">
        <f t="shared" si="215"/>
        <v/>
      </c>
      <c r="BT394" s="48" t="str">
        <f t="shared" si="216"/>
        <v/>
      </c>
      <c r="BU394" s="48" t="str">
        <f t="shared" si="217"/>
        <v/>
      </c>
    </row>
    <row r="395" spans="1:73">
      <c r="A395" s="10" t="e">
        <f>Audit!#REF!</f>
        <v>#REF!</v>
      </c>
      <c r="B395" s="10" t="e">
        <f t="shared" si="188"/>
        <v>#REF!</v>
      </c>
      <c r="C395" s="17" t="e">
        <f>VLOOKUP(Audit!#REF!,$V$3:$AE$12,2,FALSE) &amp; VLOOKUP(Audit!#REF!,$V$13:$AE$22,2,FALSE)&amp; IF(Audit!#REF!=10,Audit!#REF!&amp;Audit!#REF!,"")</f>
        <v>#REF!</v>
      </c>
      <c r="D395" s="17" t="e">
        <f>VLOOKUP(Audit!#REF!,$V$3:$AE$12,3,FALSE) &amp; VLOOKUP(Audit!#REF!,$V$13:$AE$22,3,FALSE) &amp;IF(Audit!#REF!=10,Audit!#REF!&amp;Audit!#REF!,"")</f>
        <v>#REF!</v>
      </c>
      <c r="E395" s="17" t="e">
        <f>VLOOKUP(Audit!#REF!,$V$3:$AE$12,4,FALSE)&amp; Audit!#REF! &amp; VLOOKUP(Audit!#REF!,$V$13:$AE$22,4,FALSE)&amp; IF(Audit!#REF!=10,Audit!#REF!&amp;Audit!#REF!,"")</f>
        <v>#REF!</v>
      </c>
      <c r="F395" s="17" t="e">
        <f>VLOOKUP(Audit!#REF!,$V$3:$AE$12,5,FALSE) &amp; VLOOKUP(Audit!#REF!,$V$13:$AE$22,5,FALSE)&amp; IF(Audit!#REF!=10,Audit!#REF!&amp;Audit!#REF!,"")</f>
        <v>#REF!</v>
      </c>
      <c r="G395" s="17" t="e">
        <f>VLOOKUP(Audit!#REF!,$V$3:$AE$12,6,FALSE) &amp; VLOOKUP(Audit!#REF!,$V$13:$AE$22,6,FALSE)&amp; IF(Audit!#REF!=10,Audit!#REF!&amp;Audit!#REF!,"")</f>
        <v>#REF!</v>
      </c>
      <c r="H395" s="17" t="e">
        <f>VLOOKUP(Audit!#REF!,$V$3:$AE$12,7,FALSE) &amp; VLOOKUP(Audit!#REF!,$V$13:$AE$22,7,FALSE)&amp;IF(Audit!#REF!=10,Audit!#REF!&amp;Audit!#REF!,"")</f>
        <v>#REF!</v>
      </c>
      <c r="I395" s="17" t="e">
        <f>VLOOKUP(Audit!#REF!,$V$3:$AE$12,8,FALSE) &amp; Audit!#REF! &amp; VLOOKUP(Audit!#REF!,$V$13:$AE$22,8,FALSE)&amp;IF(Audit!#REF!=10,Audit!#REF!&amp;Audit!#REF!,"")</f>
        <v>#REF!</v>
      </c>
      <c r="J395" s="17" t="e">
        <f>VLOOKUP(Audit!#REF!,$V$3:$AE$12,9,FALSE) &amp; VLOOKUP(Audit!#REF!,$V$13:$AE$22,9,FALSE) &amp; IF(Audit!#REF!=10,Audit!#REF!&amp;Audit!#REF!,"") &amp; IF(Audit!#REF!&lt;&gt;1,U395,"")</f>
        <v>#REF!</v>
      </c>
      <c r="K395" s="17" t="e">
        <f>VLOOKUP(Audit!#REF!,$V$3:$AE$12,10,FALSE) &amp; Audit!#REF! &amp; VLOOKUP(Audit!#REF!,$V$13:$AE$22,10,FALSE) &amp; IF(Audit!#REF!=10,Audit!#REF!&amp;Audit!#REF!,"") &amp; IF(Audit!#REF!&lt;&gt;1,U395,"")</f>
        <v>#REF!</v>
      </c>
      <c r="L395" s="10" t="e">
        <f>Audit!#REF!</f>
        <v>#REF!</v>
      </c>
      <c r="M395" s="10" t="e">
        <f t="shared" si="189"/>
        <v>#REF!</v>
      </c>
      <c r="N395" s="10" t="e">
        <f t="shared" si="190"/>
        <v>#REF!</v>
      </c>
      <c r="O395" s="10" t="e">
        <f t="shared" si="191"/>
        <v>#REF!</v>
      </c>
      <c r="P395" s="10" t="e">
        <f t="shared" si="192"/>
        <v>#REF!</v>
      </c>
      <c r="Q395" s="10" t="e">
        <f t="shared" si="193"/>
        <v>#REF!</v>
      </c>
      <c r="R395" s="10" t="e">
        <f t="shared" si="194"/>
        <v>#REF!</v>
      </c>
      <c r="S395" s="10" t="e">
        <f t="shared" si="195"/>
        <v>#REF!</v>
      </c>
      <c r="T395" s="10" t="e">
        <f t="shared" si="196"/>
        <v>#REF!</v>
      </c>
      <c r="U395" s="17" t="e">
        <f>IF(Audit!#REF!="","",VLOOKUP(Audit!#REF!,$W$26:$X$35,2,FALSE)) &amp; Audit!#REF! &amp; IF(Audit!#REF!="","",IF(Audit!#REF!&lt;=1.4,VLOOKUP(Audit!#REF!,$W$38:X440,2,FALSE),VLOOKUP(Audit!#REF!,$W$51:$X$61,2,FALSE))) &amp; IF(Audit!#REF!="","",VLOOKUP(Audit!#REF!,$Y$26:$Z$35,2,FALSE) &amp; Audit!#REF! &amp; IF(Audit!#REF!="","",IF(Audit!#REF!&lt;=1.4,VLOOKUP(Audit!#REF!,$Y$38:$Z$48,2,FALSE),VLOOKUP(Audit!#REF!,$Y$51:$Z$61,2,FALSE))))</f>
        <v>#REF!</v>
      </c>
      <c r="V395" s="21"/>
      <c r="AH395" s="49" t="e">
        <f>Audit!#REF!</f>
        <v>#REF!</v>
      </c>
      <c r="AI395" s="50" t="e">
        <f>VLOOKUP(Audit!#REF!,$V$3:$AE$12,2,FALSE)&amp; IF(Audit!#REF!=10,Audit!#REF!,"")</f>
        <v>#REF!</v>
      </c>
      <c r="AJ395" s="50" t="e">
        <f>VLOOKUP(Audit!#REF!,$V$13:$AE$22,2,FALSE)&amp; IF(Audit!#REF!=10,Audit!#REF!,"")</f>
        <v>#REF!</v>
      </c>
      <c r="AK395" s="47" t="e">
        <f t="shared" si="197"/>
        <v>#REF!</v>
      </c>
      <c r="AL395" s="50" t="e">
        <f>VLOOKUP(Audit!#REF!,$V$3:$AE$12,3,FALSE)&amp; IF(Audit!#REF!=10,Audit!#REF!,"")</f>
        <v>#REF!</v>
      </c>
      <c r="AM395" s="50" t="e">
        <f>VLOOKUP(Audit!#REF!,$V$13:$AE$22,3,FALSE)&amp; IF(Audit!#REF!=10,Audit!#REF!,"")</f>
        <v>#REF!</v>
      </c>
      <c r="AN395" s="47" t="e">
        <f t="shared" si="198"/>
        <v>#REF!</v>
      </c>
      <c r="AO395" s="50" t="e">
        <f>VLOOKUP(Audit!#REF!,$V$3:$AE$12,4,FALSE) &amp;  Audit!#REF! &amp; IF(Audit!#REF!=10,Audit!#REF!,"")</f>
        <v>#REF!</v>
      </c>
      <c r="AP395" s="50" t="e">
        <f>VLOOKUP(Audit!#REF!,$V$13:$AE$22,4,FALSE)&amp; IF(Audit!#REF!=10,Audit!#REF!,"")</f>
        <v>#REF!</v>
      </c>
      <c r="AQ395" s="47" t="e">
        <f t="shared" si="199"/>
        <v>#REF!</v>
      </c>
      <c r="AR395" s="50" t="e">
        <f>VLOOKUP(Audit!#REF!,$V$3:$AE$12,5,FALSE)&amp; IF(Audit!#REF!=10,Audit!#REF!,"")</f>
        <v>#REF!</v>
      </c>
      <c r="AS395" s="50" t="e">
        <f>VLOOKUP(Audit!#REF!,$V$13:$AE$22,5,FALSE)&amp; IF(Audit!#REF!=10,Audit!#REF!,"")</f>
        <v>#REF!</v>
      </c>
      <c r="AT395" s="47" t="e">
        <f t="shared" si="200"/>
        <v>#REF!</v>
      </c>
      <c r="AU395" s="50" t="e">
        <f>VLOOKUP(Audit!#REF!,$V$3:$AE$12,6,FALSE)&amp; IF(Audit!#REF!=10,Audit!#REF!,"")</f>
        <v>#REF!</v>
      </c>
      <c r="AV395" s="50" t="e">
        <f>VLOOKUP(Audit!#REF!,$V$13:$AE$22,6,FALSE)&amp; IF(Audit!#REF!=10,Audit!#REF!,"")</f>
        <v>#REF!</v>
      </c>
      <c r="AW395" s="47" t="e">
        <f t="shared" si="201"/>
        <v>#REF!</v>
      </c>
      <c r="AX395" s="50" t="e">
        <f>VLOOKUP(Audit!#REF!,$V$3:$AE$12,7,FALSE)&amp; IF(Audit!#REF!=10,Audit!#REF!,"")</f>
        <v>#REF!</v>
      </c>
      <c r="AY395" s="50" t="e">
        <f>VLOOKUP(Audit!#REF!,$V$13:$AE$22,7,FALSE) &amp; IF(Audit!#REF!=10,Audit!#REF!,"")</f>
        <v>#REF!</v>
      </c>
      <c r="AZ395" s="47" t="e">
        <f t="shared" si="202"/>
        <v>#REF!</v>
      </c>
      <c r="BA395" s="50" t="e">
        <f>VLOOKUP(Audit!#REF!,$V$3:$AE$12,8,FALSE)&amp; Audit!#REF! &amp; IF(Audit!#REF!=10,Audit!#REF!,"")</f>
        <v>#REF!</v>
      </c>
      <c r="BB395" s="50" t="e">
        <f>VLOOKUP(Audit!#REF!,$V$13:$AE$22,8,FALSE) &amp; IF(Audit!#REF!=10,Audit!#REF!,"")</f>
        <v>#REF!</v>
      </c>
      <c r="BC395" s="47" t="e">
        <f t="shared" si="203"/>
        <v>#REF!</v>
      </c>
      <c r="BD395" s="50" t="e">
        <f>VLOOKUP(Audit!#REF!,$V$3:$AE$12,9,FALSE)&amp; IF(Audit!#REF!=10,Audit!#REF!,"")</f>
        <v>#REF!</v>
      </c>
      <c r="BE395" s="50" t="e">
        <f>VLOOKUP(Audit!#REF!,$V$13:$AE$22,9,FALSE) &amp; IF(Audit!#REF!=10,Audit!#REF!,"") &amp; IF(Audit!#REF!&lt;&gt;1,U395,"")</f>
        <v>#REF!</v>
      </c>
      <c r="BF395" s="47" t="e">
        <f t="shared" si="204"/>
        <v>#REF!</v>
      </c>
      <c r="BG395" s="50" t="e">
        <f>VLOOKUP(Audit!#REF!,$V$3:$AE$12,10,FALSE) &amp; Audit!#REF! &amp; IF(Audit!#REF!=10,Audit!#REF!,"")</f>
        <v>#REF!</v>
      </c>
      <c r="BH395" s="50" t="e">
        <f>VLOOKUP(Audit!#REF!,$V$13:$AE$22,10,FALSE) &amp; IF(Audit!#REF!=10,Audit!#REF!,"") &amp; IF(Audit!#REF!&lt;&gt;1,U395,"")</f>
        <v>#REF!</v>
      </c>
      <c r="BI395" s="47" t="e">
        <f t="shared" si="205"/>
        <v>#REF!</v>
      </c>
      <c r="BJ395" s="48" t="str">
        <f t="shared" si="206"/>
        <v/>
      </c>
      <c r="BK395" s="48" t="str">
        <f t="shared" si="207"/>
        <v/>
      </c>
      <c r="BL395" s="48" t="str">
        <f t="shared" si="208"/>
        <v/>
      </c>
      <c r="BM395" s="48" t="str">
        <f t="shared" si="209"/>
        <v/>
      </c>
      <c r="BN395" s="48" t="str">
        <f t="shared" si="210"/>
        <v/>
      </c>
      <c r="BO395" s="48" t="str">
        <f t="shared" si="211"/>
        <v/>
      </c>
      <c r="BP395" s="48" t="str">
        <f t="shared" si="212"/>
        <v/>
      </c>
      <c r="BQ395" s="48" t="str">
        <f t="shared" si="213"/>
        <v/>
      </c>
      <c r="BR395" s="48" t="str">
        <f t="shared" si="214"/>
        <v/>
      </c>
      <c r="BS395" s="48" t="str">
        <f t="shared" si="215"/>
        <v/>
      </c>
      <c r="BT395" s="48" t="str">
        <f t="shared" si="216"/>
        <v/>
      </c>
      <c r="BU395" s="48" t="str">
        <f t="shared" si="217"/>
        <v/>
      </c>
    </row>
    <row r="396" spans="1:73">
      <c r="A396" s="10" t="e">
        <f>Audit!#REF!</f>
        <v>#REF!</v>
      </c>
      <c r="B396" s="10" t="e">
        <f t="shared" si="188"/>
        <v>#REF!</v>
      </c>
      <c r="C396" s="17" t="e">
        <f>VLOOKUP(Audit!#REF!,$V$3:$AE$12,2,FALSE) &amp; VLOOKUP(Audit!#REF!,$V$13:$AE$22,2,FALSE)&amp; IF(Audit!#REF!=10,Audit!#REF!&amp;Audit!#REF!,"")</f>
        <v>#REF!</v>
      </c>
      <c r="D396" s="17" t="e">
        <f>VLOOKUP(Audit!#REF!,$V$3:$AE$12,3,FALSE) &amp; VLOOKUP(Audit!#REF!,$V$13:$AE$22,3,FALSE) &amp;IF(Audit!#REF!=10,Audit!#REF!&amp;Audit!#REF!,"")</f>
        <v>#REF!</v>
      </c>
      <c r="E396" s="17" t="e">
        <f>VLOOKUP(Audit!#REF!,$V$3:$AE$12,4,FALSE)&amp; Audit!#REF! &amp; VLOOKUP(Audit!#REF!,$V$13:$AE$22,4,FALSE)&amp; IF(Audit!#REF!=10,Audit!#REF!&amp;Audit!#REF!,"")</f>
        <v>#REF!</v>
      </c>
      <c r="F396" s="17" t="e">
        <f>VLOOKUP(Audit!#REF!,$V$3:$AE$12,5,FALSE) &amp; VLOOKUP(Audit!#REF!,$V$13:$AE$22,5,FALSE)&amp; IF(Audit!#REF!=10,Audit!#REF!&amp;Audit!#REF!,"")</f>
        <v>#REF!</v>
      </c>
      <c r="G396" s="17" t="e">
        <f>VLOOKUP(Audit!#REF!,$V$3:$AE$12,6,FALSE) &amp; VLOOKUP(Audit!#REF!,$V$13:$AE$22,6,FALSE)&amp; IF(Audit!#REF!=10,Audit!#REF!&amp;Audit!#REF!,"")</f>
        <v>#REF!</v>
      </c>
      <c r="H396" s="17" t="e">
        <f>VLOOKUP(Audit!#REF!,$V$3:$AE$12,7,FALSE) &amp; VLOOKUP(Audit!#REF!,$V$13:$AE$22,7,FALSE)&amp;IF(Audit!#REF!=10,Audit!#REF!&amp;Audit!#REF!,"")</f>
        <v>#REF!</v>
      </c>
      <c r="I396" s="17" t="e">
        <f>VLOOKUP(Audit!#REF!,$V$3:$AE$12,8,FALSE) &amp; Audit!#REF! &amp; VLOOKUP(Audit!#REF!,$V$13:$AE$22,8,FALSE)&amp;IF(Audit!#REF!=10,Audit!#REF!&amp;Audit!#REF!,"")</f>
        <v>#REF!</v>
      </c>
      <c r="J396" s="17" t="e">
        <f>VLOOKUP(Audit!#REF!,$V$3:$AE$12,9,FALSE) &amp; VLOOKUP(Audit!#REF!,$V$13:$AE$22,9,FALSE) &amp; IF(Audit!#REF!=10,Audit!#REF!&amp;Audit!#REF!,"") &amp; IF(Audit!#REF!&lt;&gt;1,U396,"")</f>
        <v>#REF!</v>
      </c>
      <c r="K396" s="17" t="e">
        <f>VLOOKUP(Audit!#REF!,$V$3:$AE$12,10,FALSE) &amp; Audit!#REF! &amp; VLOOKUP(Audit!#REF!,$V$13:$AE$22,10,FALSE) &amp; IF(Audit!#REF!=10,Audit!#REF!&amp;Audit!#REF!,"") &amp; IF(Audit!#REF!&lt;&gt;1,U396,"")</f>
        <v>#REF!</v>
      </c>
      <c r="L396" s="10" t="e">
        <f>Audit!#REF!</f>
        <v>#REF!</v>
      </c>
      <c r="M396" s="10" t="e">
        <f t="shared" si="189"/>
        <v>#REF!</v>
      </c>
      <c r="N396" s="10" t="e">
        <f t="shared" si="190"/>
        <v>#REF!</v>
      </c>
      <c r="O396" s="10" t="e">
        <f t="shared" si="191"/>
        <v>#REF!</v>
      </c>
      <c r="P396" s="10" t="e">
        <f t="shared" si="192"/>
        <v>#REF!</v>
      </c>
      <c r="Q396" s="10" t="e">
        <f t="shared" si="193"/>
        <v>#REF!</v>
      </c>
      <c r="R396" s="10" t="e">
        <f t="shared" si="194"/>
        <v>#REF!</v>
      </c>
      <c r="S396" s="10" t="e">
        <f t="shared" si="195"/>
        <v>#REF!</v>
      </c>
      <c r="T396" s="10" t="e">
        <f t="shared" si="196"/>
        <v>#REF!</v>
      </c>
      <c r="U396" s="17" t="e">
        <f>IF(Audit!#REF!="","",VLOOKUP(Audit!#REF!,$W$26:$X$35,2,FALSE)) &amp; Audit!#REF! &amp; IF(Audit!#REF!="","",IF(Audit!#REF!&lt;=1.4,VLOOKUP(Audit!#REF!,$W$38:X441,2,FALSE),VLOOKUP(Audit!#REF!,$W$51:$X$61,2,FALSE))) &amp; IF(Audit!#REF!="","",VLOOKUP(Audit!#REF!,$Y$26:$Z$35,2,FALSE) &amp; Audit!#REF! &amp; IF(Audit!#REF!="","",IF(Audit!#REF!&lt;=1.4,VLOOKUP(Audit!#REF!,$Y$38:$Z$48,2,FALSE),VLOOKUP(Audit!#REF!,$Y$51:$Z$61,2,FALSE))))</f>
        <v>#REF!</v>
      </c>
      <c r="V396" s="21"/>
      <c r="AH396" s="49" t="e">
        <f>Audit!#REF!</f>
        <v>#REF!</v>
      </c>
      <c r="AI396" s="50" t="e">
        <f>VLOOKUP(Audit!#REF!,$V$3:$AE$12,2,FALSE)&amp; IF(Audit!#REF!=10,Audit!#REF!,"")</f>
        <v>#REF!</v>
      </c>
      <c r="AJ396" s="50" t="e">
        <f>VLOOKUP(Audit!#REF!,$V$13:$AE$22,2,FALSE)&amp; IF(Audit!#REF!=10,Audit!#REF!,"")</f>
        <v>#REF!</v>
      </c>
      <c r="AK396" s="47" t="e">
        <f t="shared" si="197"/>
        <v>#REF!</v>
      </c>
      <c r="AL396" s="50" t="e">
        <f>VLOOKUP(Audit!#REF!,$V$3:$AE$12,3,FALSE)&amp; IF(Audit!#REF!=10,Audit!#REF!,"")</f>
        <v>#REF!</v>
      </c>
      <c r="AM396" s="50" t="e">
        <f>VLOOKUP(Audit!#REF!,$V$13:$AE$22,3,FALSE)&amp; IF(Audit!#REF!=10,Audit!#REF!,"")</f>
        <v>#REF!</v>
      </c>
      <c r="AN396" s="47" t="e">
        <f t="shared" si="198"/>
        <v>#REF!</v>
      </c>
      <c r="AO396" s="50" t="e">
        <f>VLOOKUP(Audit!#REF!,$V$3:$AE$12,4,FALSE) &amp;  Audit!#REF! &amp; IF(Audit!#REF!=10,Audit!#REF!,"")</f>
        <v>#REF!</v>
      </c>
      <c r="AP396" s="50" t="e">
        <f>VLOOKUP(Audit!#REF!,$V$13:$AE$22,4,FALSE)&amp; IF(Audit!#REF!=10,Audit!#REF!,"")</f>
        <v>#REF!</v>
      </c>
      <c r="AQ396" s="47" t="e">
        <f t="shared" si="199"/>
        <v>#REF!</v>
      </c>
      <c r="AR396" s="50" t="e">
        <f>VLOOKUP(Audit!#REF!,$V$3:$AE$12,5,FALSE)&amp; IF(Audit!#REF!=10,Audit!#REF!,"")</f>
        <v>#REF!</v>
      </c>
      <c r="AS396" s="50" t="e">
        <f>VLOOKUP(Audit!#REF!,$V$13:$AE$22,5,FALSE)&amp; IF(Audit!#REF!=10,Audit!#REF!,"")</f>
        <v>#REF!</v>
      </c>
      <c r="AT396" s="47" t="e">
        <f t="shared" si="200"/>
        <v>#REF!</v>
      </c>
      <c r="AU396" s="50" t="e">
        <f>VLOOKUP(Audit!#REF!,$V$3:$AE$12,6,FALSE)&amp; IF(Audit!#REF!=10,Audit!#REF!,"")</f>
        <v>#REF!</v>
      </c>
      <c r="AV396" s="50" t="e">
        <f>VLOOKUP(Audit!#REF!,$V$13:$AE$22,6,FALSE)&amp; IF(Audit!#REF!=10,Audit!#REF!,"")</f>
        <v>#REF!</v>
      </c>
      <c r="AW396" s="47" t="e">
        <f t="shared" si="201"/>
        <v>#REF!</v>
      </c>
      <c r="AX396" s="50" t="e">
        <f>VLOOKUP(Audit!#REF!,$V$3:$AE$12,7,FALSE)&amp; IF(Audit!#REF!=10,Audit!#REF!,"")</f>
        <v>#REF!</v>
      </c>
      <c r="AY396" s="50" t="e">
        <f>VLOOKUP(Audit!#REF!,$V$13:$AE$22,7,FALSE) &amp; IF(Audit!#REF!=10,Audit!#REF!,"")</f>
        <v>#REF!</v>
      </c>
      <c r="AZ396" s="47" t="e">
        <f t="shared" si="202"/>
        <v>#REF!</v>
      </c>
      <c r="BA396" s="50" t="e">
        <f>VLOOKUP(Audit!#REF!,$V$3:$AE$12,8,FALSE)&amp; Audit!#REF! &amp; IF(Audit!#REF!=10,Audit!#REF!,"")</f>
        <v>#REF!</v>
      </c>
      <c r="BB396" s="50" t="e">
        <f>VLOOKUP(Audit!#REF!,$V$13:$AE$22,8,FALSE) &amp; IF(Audit!#REF!=10,Audit!#REF!,"")</f>
        <v>#REF!</v>
      </c>
      <c r="BC396" s="47" t="e">
        <f t="shared" si="203"/>
        <v>#REF!</v>
      </c>
      <c r="BD396" s="50" t="e">
        <f>VLOOKUP(Audit!#REF!,$V$3:$AE$12,9,FALSE)&amp; IF(Audit!#REF!=10,Audit!#REF!,"")</f>
        <v>#REF!</v>
      </c>
      <c r="BE396" s="50" t="e">
        <f>VLOOKUP(Audit!#REF!,$V$13:$AE$22,9,FALSE) &amp; IF(Audit!#REF!=10,Audit!#REF!,"") &amp; IF(Audit!#REF!&lt;&gt;1,U396,"")</f>
        <v>#REF!</v>
      </c>
      <c r="BF396" s="47" t="e">
        <f t="shared" si="204"/>
        <v>#REF!</v>
      </c>
      <c r="BG396" s="50" t="e">
        <f>VLOOKUP(Audit!#REF!,$V$3:$AE$12,10,FALSE) &amp; Audit!#REF! &amp; IF(Audit!#REF!=10,Audit!#REF!,"")</f>
        <v>#REF!</v>
      </c>
      <c r="BH396" s="50" t="e">
        <f>VLOOKUP(Audit!#REF!,$V$13:$AE$22,10,FALSE) &amp; IF(Audit!#REF!=10,Audit!#REF!,"") &amp; IF(Audit!#REF!&lt;&gt;1,U396,"")</f>
        <v>#REF!</v>
      </c>
      <c r="BI396" s="47" t="e">
        <f t="shared" si="205"/>
        <v>#REF!</v>
      </c>
      <c r="BJ396" s="48" t="str">
        <f t="shared" si="206"/>
        <v/>
      </c>
      <c r="BK396" s="48" t="str">
        <f t="shared" si="207"/>
        <v/>
      </c>
      <c r="BL396" s="48" t="str">
        <f t="shared" si="208"/>
        <v/>
      </c>
      <c r="BM396" s="48" t="str">
        <f t="shared" si="209"/>
        <v/>
      </c>
      <c r="BN396" s="48" t="str">
        <f t="shared" si="210"/>
        <v/>
      </c>
      <c r="BO396" s="48" t="str">
        <f t="shared" si="211"/>
        <v/>
      </c>
      <c r="BP396" s="48" t="str">
        <f t="shared" si="212"/>
        <v/>
      </c>
      <c r="BQ396" s="48" t="str">
        <f t="shared" si="213"/>
        <v/>
      </c>
      <c r="BR396" s="48" t="str">
        <f t="shared" si="214"/>
        <v/>
      </c>
      <c r="BS396" s="48" t="str">
        <f t="shared" si="215"/>
        <v/>
      </c>
      <c r="BT396" s="48" t="str">
        <f t="shared" si="216"/>
        <v/>
      </c>
      <c r="BU396" s="48" t="str">
        <f t="shared" si="217"/>
        <v/>
      </c>
    </row>
    <row r="397" spans="1:73">
      <c r="A397" s="10" t="e">
        <f>Audit!#REF!</f>
        <v>#REF!</v>
      </c>
      <c r="B397" s="10" t="e">
        <f t="shared" ref="B397:B432" si="218">CONCATENATE(C397&amp;M397&amp;D397&amp;N397&amp;E397&amp;O397&amp;F397&amp;P397&amp;G397&amp;Q397&amp;H397&amp;R397&amp;I397&amp;S397&amp;J397&amp;T397&amp;K397)</f>
        <v>#REF!</v>
      </c>
      <c r="C397" s="17" t="e">
        <f>VLOOKUP(Audit!#REF!,$V$3:$AE$12,2,FALSE) &amp; VLOOKUP(Audit!#REF!,$V$13:$AE$22,2,FALSE)&amp; IF(Audit!#REF!=10,Audit!#REF!&amp;Audit!#REF!,"")</f>
        <v>#REF!</v>
      </c>
      <c r="D397" s="17" t="e">
        <f>VLOOKUP(Audit!#REF!,$V$3:$AE$12,3,FALSE) &amp; VLOOKUP(Audit!#REF!,$V$13:$AE$22,3,FALSE) &amp;IF(Audit!#REF!=10,Audit!#REF!&amp;Audit!#REF!,"")</f>
        <v>#REF!</v>
      </c>
      <c r="E397" s="17" t="e">
        <f>VLOOKUP(Audit!#REF!,$V$3:$AE$12,4,FALSE)&amp; Audit!#REF! &amp; VLOOKUP(Audit!#REF!,$V$13:$AE$22,4,FALSE)&amp; IF(Audit!#REF!=10,Audit!#REF!&amp;Audit!#REF!,"")</f>
        <v>#REF!</v>
      </c>
      <c r="F397" s="17" t="e">
        <f>VLOOKUP(Audit!#REF!,$V$3:$AE$12,5,FALSE) &amp; VLOOKUP(Audit!#REF!,$V$13:$AE$22,5,FALSE)&amp; IF(Audit!#REF!=10,Audit!#REF!&amp;Audit!#REF!,"")</f>
        <v>#REF!</v>
      </c>
      <c r="G397" s="17" t="e">
        <f>VLOOKUP(Audit!#REF!,$V$3:$AE$12,6,FALSE) &amp; VLOOKUP(Audit!#REF!,$V$13:$AE$22,6,FALSE)&amp; IF(Audit!#REF!=10,Audit!#REF!&amp;Audit!#REF!,"")</f>
        <v>#REF!</v>
      </c>
      <c r="H397" s="17" t="e">
        <f>VLOOKUP(Audit!#REF!,$V$3:$AE$12,7,FALSE) &amp; VLOOKUP(Audit!#REF!,$V$13:$AE$22,7,FALSE)&amp;IF(Audit!#REF!=10,Audit!#REF!&amp;Audit!#REF!,"")</f>
        <v>#REF!</v>
      </c>
      <c r="I397" s="17" t="e">
        <f>VLOOKUP(Audit!#REF!,$V$3:$AE$12,8,FALSE) &amp; Audit!#REF! &amp; VLOOKUP(Audit!#REF!,$V$13:$AE$22,8,FALSE)&amp;IF(Audit!#REF!=10,Audit!#REF!&amp;Audit!#REF!,"")</f>
        <v>#REF!</v>
      </c>
      <c r="J397" s="17" t="e">
        <f>VLOOKUP(Audit!#REF!,$V$3:$AE$12,9,FALSE) &amp; VLOOKUP(Audit!#REF!,$V$13:$AE$22,9,FALSE) &amp; IF(Audit!#REF!=10,Audit!#REF!&amp;Audit!#REF!,"") &amp; IF(Audit!#REF!&lt;&gt;1,U397,"")</f>
        <v>#REF!</v>
      </c>
      <c r="K397" s="17" t="e">
        <f>VLOOKUP(Audit!#REF!,$V$3:$AE$12,10,FALSE) &amp; Audit!#REF! &amp; VLOOKUP(Audit!#REF!,$V$13:$AE$22,10,FALSE) &amp; IF(Audit!#REF!=10,Audit!#REF!&amp;Audit!#REF!,"") &amp; IF(Audit!#REF!&lt;&gt;1,U397,"")</f>
        <v>#REF!</v>
      </c>
      <c r="L397" s="10" t="e">
        <f>Audit!#REF!</f>
        <v>#REF!</v>
      </c>
      <c r="M397" s="10" t="e">
        <f t="shared" si="189"/>
        <v>#REF!</v>
      </c>
      <c r="N397" s="10" t="e">
        <f t="shared" si="190"/>
        <v>#REF!</v>
      </c>
      <c r="O397" s="10" t="e">
        <f t="shared" si="191"/>
        <v>#REF!</v>
      </c>
      <c r="P397" s="10" t="e">
        <f t="shared" si="192"/>
        <v>#REF!</v>
      </c>
      <c r="Q397" s="10" t="e">
        <f t="shared" si="193"/>
        <v>#REF!</v>
      </c>
      <c r="R397" s="10" t="e">
        <f t="shared" si="194"/>
        <v>#REF!</v>
      </c>
      <c r="S397" s="10" t="e">
        <f t="shared" si="195"/>
        <v>#REF!</v>
      </c>
      <c r="T397" s="10" t="e">
        <f t="shared" si="196"/>
        <v>#REF!</v>
      </c>
      <c r="U397" s="17" t="e">
        <f>IF(Audit!#REF!="","",VLOOKUP(Audit!#REF!,$W$26:$X$35,2,FALSE)) &amp; Audit!#REF! &amp; IF(Audit!#REF!="","",IF(Audit!#REF!&lt;=1.4,VLOOKUP(Audit!#REF!,$W$38:X442,2,FALSE),VLOOKUP(Audit!#REF!,$W$51:$X$61,2,FALSE))) &amp; IF(Audit!#REF!="","",VLOOKUP(Audit!#REF!,$Y$26:$Z$35,2,FALSE) &amp; Audit!#REF! &amp; IF(Audit!#REF!="","",IF(Audit!#REF!&lt;=1.4,VLOOKUP(Audit!#REF!,$Y$38:$Z$48,2,FALSE),VLOOKUP(Audit!#REF!,$Y$51:$Z$61,2,FALSE))))</f>
        <v>#REF!</v>
      </c>
      <c r="V397" s="21"/>
      <c r="AH397" s="49" t="e">
        <f>Audit!#REF!</f>
        <v>#REF!</v>
      </c>
      <c r="AI397" s="50" t="e">
        <f>VLOOKUP(Audit!#REF!,$V$3:$AE$12,2,FALSE)&amp; IF(Audit!#REF!=10,Audit!#REF!,"")</f>
        <v>#REF!</v>
      </c>
      <c r="AJ397" s="50" t="e">
        <f>VLOOKUP(Audit!#REF!,$V$13:$AE$22,2,FALSE)&amp; IF(Audit!#REF!=10,Audit!#REF!,"")</f>
        <v>#REF!</v>
      </c>
      <c r="AK397" s="47" t="e">
        <f t="shared" si="197"/>
        <v>#REF!</v>
      </c>
      <c r="AL397" s="50" t="e">
        <f>VLOOKUP(Audit!#REF!,$V$3:$AE$12,3,FALSE)&amp; IF(Audit!#REF!=10,Audit!#REF!,"")</f>
        <v>#REF!</v>
      </c>
      <c r="AM397" s="50" t="e">
        <f>VLOOKUP(Audit!#REF!,$V$13:$AE$22,3,FALSE)&amp; IF(Audit!#REF!=10,Audit!#REF!,"")</f>
        <v>#REF!</v>
      </c>
      <c r="AN397" s="47" t="e">
        <f t="shared" si="198"/>
        <v>#REF!</v>
      </c>
      <c r="AO397" s="50" t="e">
        <f>VLOOKUP(Audit!#REF!,$V$3:$AE$12,4,FALSE) &amp;  Audit!#REF! &amp; IF(Audit!#REF!=10,Audit!#REF!,"")</f>
        <v>#REF!</v>
      </c>
      <c r="AP397" s="50" t="e">
        <f>VLOOKUP(Audit!#REF!,$V$13:$AE$22,4,FALSE)&amp; IF(Audit!#REF!=10,Audit!#REF!,"")</f>
        <v>#REF!</v>
      </c>
      <c r="AQ397" s="47" t="e">
        <f t="shared" si="199"/>
        <v>#REF!</v>
      </c>
      <c r="AR397" s="50" t="e">
        <f>VLOOKUP(Audit!#REF!,$V$3:$AE$12,5,FALSE)&amp; IF(Audit!#REF!=10,Audit!#REF!,"")</f>
        <v>#REF!</v>
      </c>
      <c r="AS397" s="50" t="e">
        <f>VLOOKUP(Audit!#REF!,$V$13:$AE$22,5,FALSE)&amp; IF(Audit!#REF!=10,Audit!#REF!,"")</f>
        <v>#REF!</v>
      </c>
      <c r="AT397" s="47" t="e">
        <f t="shared" si="200"/>
        <v>#REF!</v>
      </c>
      <c r="AU397" s="50" t="e">
        <f>VLOOKUP(Audit!#REF!,$V$3:$AE$12,6,FALSE)&amp; IF(Audit!#REF!=10,Audit!#REF!,"")</f>
        <v>#REF!</v>
      </c>
      <c r="AV397" s="50" t="e">
        <f>VLOOKUP(Audit!#REF!,$V$13:$AE$22,6,FALSE)&amp; IF(Audit!#REF!=10,Audit!#REF!,"")</f>
        <v>#REF!</v>
      </c>
      <c r="AW397" s="47" t="e">
        <f t="shared" si="201"/>
        <v>#REF!</v>
      </c>
      <c r="AX397" s="50" t="e">
        <f>VLOOKUP(Audit!#REF!,$V$3:$AE$12,7,FALSE)&amp; IF(Audit!#REF!=10,Audit!#REF!,"")</f>
        <v>#REF!</v>
      </c>
      <c r="AY397" s="50" t="e">
        <f>VLOOKUP(Audit!#REF!,$V$13:$AE$22,7,FALSE) &amp; IF(Audit!#REF!=10,Audit!#REF!,"")</f>
        <v>#REF!</v>
      </c>
      <c r="AZ397" s="47" t="e">
        <f t="shared" si="202"/>
        <v>#REF!</v>
      </c>
      <c r="BA397" s="50" t="e">
        <f>VLOOKUP(Audit!#REF!,$V$3:$AE$12,8,FALSE)&amp; Audit!#REF! &amp; IF(Audit!#REF!=10,Audit!#REF!,"")</f>
        <v>#REF!</v>
      </c>
      <c r="BB397" s="50" t="e">
        <f>VLOOKUP(Audit!#REF!,$V$13:$AE$22,8,FALSE) &amp; IF(Audit!#REF!=10,Audit!#REF!,"")</f>
        <v>#REF!</v>
      </c>
      <c r="BC397" s="47" t="e">
        <f t="shared" si="203"/>
        <v>#REF!</v>
      </c>
      <c r="BD397" s="50" t="e">
        <f>VLOOKUP(Audit!#REF!,$V$3:$AE$12,9,FALSE)&amp; IF(Audit!#REF!=10,Audit!#REF!,"")</f>
        <v>#REF!</v>
      </c>
      <c r="BE397" s="50" t="e">
        <f>VLOOKUP(Audit!#REF!,$V$13:$AE$22,9,FALSE) &amp; IF(Audit!#REF!=10,Audit!#REF!,"") &amp; IF(Audit!#REF!&lt;&gt;1,U397,"")</f>
        <v>#REF!</v>
      </c>
      <c r="BF397" s="47" t="e">
        <f t="shared" si="204"/>
        <v>#REF!</v>
      </c>
      <c r="BG397" s="50" t="e">
        <f>VLOOKUP(Audit!#REF!,$V$3:$AE$12,10,FALSE) &amp; Audit!#REF! &amp; IF(Audit!#REF!=10,Audit!#REF!,"")</f>
        <v>#REF!</v>
      </c>
      <c r="BH397" s="50" t="e">
        <f>VLOOKUP(Audit!#REF!,$V$13:$AE$22,10,FALSE) &amp; IF(Audit!#REF!=10,Audit!#REF!,"") &amp; IF(Audit!#REF!&lt;&gt;1,U397,"")</f>
        <v>#REF!</v>
      </c>
      <c r="BI397" s="47" t="e">
        <f t="shared" si="205"/>
        <v>#REF!</v>
      </c>
      <c r="BJ397" s="48" t="str">
        <f t="shared" si="206"/>
        <v/>
      </c>
      <c r="BK397" s="48" t="str">
        <f t="shared" si="207"/>
        <v/>
      </c>
      <c r="BL397" s="48" t="str">
        <f t="shared" si="208"/>
        <v/>
      </c>
      <c r="BM397" s="48" t="str">
        <f t="shared" si="209"/>
        <v/>
      </c>
      <c r="BN397" s="48" t="str">
        <f t="shared" si="210"/>
        <v/>
      </c>
      <c r="BO397" s="48" t="str">
        <f t="shared" si="211"/>
        <v/>
      </c>
      <c r="BP397" s="48" t="str">
        <f t="shared" si="212"/>
        <v/>
      </c>
      <c r="BQ397" s="48" t="str">
        <f t="shared" si="213"/>
        <v/>
      </c>
      <c r="BR397" s="48" t="str">
        <f t="shared" si="214"/>
        <v/>
      </c>
      <c r="BS397" s="48" t="str">
        <f t="shared" si="215"/>
        <v/>
      </c>
      <c r="BT397" s="48" t="str">
        <f t="shared" si="216"/>
        <v/>
      </c>
      <c r="BU397" s="48" t="str">
        <f t="shared" si="217"/>
        <v/>
      </c>
    </row>
    <row r="398" spans="1:73">
      <c r="A398" s="10" t="e">
        <f>Audit!#REF!</f>
        <v>#REF!</v>
      </c>
      <c r="B398" s="10" t="e">
        <f t="shared" si="218"/>
        <v>#REF!</v>
      </c>
      <c r="C398" s="17" t="e">
        <f>VLOOKUP(Audit!#REF!,$V$3:$AE$12,2,FALSE) &amp; VLOOKUP(Audit!#REF!,$V$13:$AE$22,2,FALSE)&amp; IF(Audit!#REF!=10,Audit!#REF!&amp;Audit!#REF!,"")</f>
        <v>#REF!</v>
      </c>
      <c r="D398" s="17" t="e">
        <f>VLOOKUP(Audit!#REF!,$V$3:$AE$12,3,FALSE) &amp; VLOOKUP(Audit!#REF!,$V$13:$AE$22,3,FALSE) &amp;IF(Audit!#REF!=10,Audit!#REF!&amp;Audit!#REF!,"")</f>
        <v>#REF!</v>
      </c>
      <c r="E398" s="17" t="e">
        <f>VLOOKUP(Audit!#REF!,$V$3:$AE$12,4,FALSE)&amp; Audit!#REF! &amp; VLOOKUP(Audit!#REF!,$V$13:$AE$22,4,FALSE)&amp; IF(Audit!#REF!=10,Audit!#REF!&amp;Audit!#REF!,"")</f>
        <v>#REF!</v>
      </c>
      <c r="F398" s="17" t="e">
        <f>VLOOKUP(Audit!#REF!,$V$3:$AE$12,5,FALSE) &amp; VLOOKUP(Audit!#REF!,$V$13:$AE$22,5,FALSE)&amp; IF(Audit!#REF!=10,Audit!#REF!&amp;Audit!#REF!,"")</f>
        <v>#REF!</v>
      </c>
      <c r="G398" s="17" t="e">
        <f>VLOOKUP(Audit!#REF!,$V$3:$AE$12,6,FALSE) &amp; VLOOKUP(Audit!#REF!,$V$13:$AE$22,6,FALSE)&amp; IF(Audit!#REF!=10,Audit!#REF!&amp;Audit!#REF!,"")</f>
        <v>#REF!</v>
      </c>
      <c r="H398" s="17" t="e">
        <f>VLOOKUP(Audit!#REF!,$V$3:$AE$12,7,FALSE) &amp; VLOOKUP(Audit!#REF!,$V$13:$AE$22,7,FALSE)&amp;IF(Audit!#REF!=10,Audit!#REF!&amp;Audit!#REF!,"")</f>
        <v>#REF!</v>
      </c>
      <c r="I398" s="17" t="e">
        <f>VLOOKUP(Audit!#REF!,$V$3:$AE$12,8,FALSE) &amp; Audit!#REF! &amp; VLOOKUP(Audit!#REF!,$V$13:$AE$22,8,FALSE)&amp;IF(Audit!#REF!=10,Audit!#REF!&amp;Audit!#REF!,"")</f>
        <v>#REF!</v>
      </c>
      <c r="J398" s="17" t="e">
        <f>VLOOKUP(Audit!#REF!,$V$3:$AE$12,9,FALSE) &amp; VLOOKUP(Audit!#REF!,$V$13:$AE$22,9,FALSE) &amp; IF(Audit!#REF!=10,Audit!#REF!&amp;Audit!#REF!,"") &amp; IF(Audit!#REF!&lt;&gt;1,U398,"")</f>
        <v>#REF!</v>
      </c>
      <c r="K398" s="17" t="e">
        <f>VLOOKUP(Audit!#REF!,$V$3:$AE$12,10,FALSE) &amp; Audit!#REF! &amp; VLOOKUP(Audit!#REF!,$V$13:$AE$22,10,FALSE) &amp; IF(Audit!#REF!=10,Audit!#REF!&amp;Audit!#REF!,"") &amp; IF(Audit!#REF!&lt;&gt;1,U398,"")</f>
        <v>#REF!</v>
      </c>
      <c r="L398" s="10" t="e">
        <f>Audit!#REF!</f>
        <v>#REF!</v>
      </c>
      <c r="M398" s="10" t="e">
        <f t="shared" si="189"/>
        <v>#REF!</v>
      </c>
      <c r="N398" s="10" t="e">
        <f t="shared" si="190"/>
        <v>#REF!</v>
      </c>
      <c r="O398" s="10" t="e">
        <f t="shared" si="191"/>
        <v>#REF!</v>
      </c>
      <c r="P398" s="10" t="e">
        <f t="shared" si="192"/>
        <v>#REF!</v>
      </c>
      <c r="Q398" s="10" t="e">
        <f t="shared" si="193"/>
        <v>#REF!</v>
      </c>
      <c r="R398" s="10" t="e">
        <f t="shared" si="194"/>
        <v>#REF!</v>
      </c>
      <c r="S398" s="10" t="e">
        <f t="shared" si="195"/>
        <v>#REF!</v>
      </c>
      <c r="T398" s="10" t="e">
        <f t="shared" si="196"/>
        <v>#REF!</v>
      </c>
      <c r="U398" s="17" t="e">
        <f>IF(Audit!#REF!="","",VLOOKUP(Audit!#REF!,$W$26:$X$35,2,FALSE)) &amp; Audit!#REF! &amp; IF(Audit!#REF!="","",IF(Audit!#REF!&lt;=1.4,VLOOKUP(Audit!#REF!,$W$38:X443,2,FALSE),VLOOKUP(Audit!#REF!,$W$51:$X$61,2,FALSE))) &amp; IF(Audit!#REF!="","",VLOOKUP(Audit!#REF!,$Y$26:$Z$35,2,FALSE) &amp; Audit!#REF! &amp; IF(Audit!#REF!="","",IF(Audit!#REF!&lt;=1.4,VLOOKUP(Audit!#REF!,$Y$38:$Z$48,2,FALSE),VLOOKUP(Audit!#REF!,$Y$51:$Z$61,2,FALSE))))</f>
        <v>#REF!</v>
      </c>
      <c r="V398" s="21"/>
      <c r="AH398" s="49" t="e">
        <f>Audit!#REF!</f>
        <v>#REF!</v>
      </c>
      <c r="AI398" s="50" t="e">
        <f>VLOOKUP(Audit!#REF!,$V$3:$AE$12,2,FALSE)&amp; IF(Audit!#REF!=10,Audit!#REF!,"")</f>
        <v>#REF!</v>
      </c>
      <c r="AJ398" s="50" t="e">
        <f>VLOOKUP(Audit!#REF!,$V$13:$AE$22,2,FALSE)&amp; IF(Audit!#REF!=10,Audit!#REF!,"")</f>
        <v>#REF!</v>
      </c>
      <c r="AK398" s="47" t="e">
        <f t="shared" si="197"/>
        <v>#REF!</v>
      </c>
      <c r="AL398" s="50" t="e">
        <f>VLOOKUP(Audit!#REF!,$V$3:$AE$12,3,FALSE)&amp; IF(Audit!#REF!=10,Audit!#REF!,"")</f>
        <v>#REF!</v>
      </c>
      <c r="AM398" s="50" t="e">
        <f>VLOOKUP(Audit!#REF!,$V$13:$AE$22,3,FALSE)&amp; IF(Audit!#REF!=10,Audit!#REF!,"")</f>
        <v>#REF!</v>
      </c>
      <c r="AN398" s="47" t="e">
        <f t="shared" si="198"/>
        <v>#REF!</v>
      </c>
      <c r="AO398" s="50" t="e">
        <f>VLOOKUP(Audit!#REF!,$V$3:$AE$12,4,FALSE) &amp;  Audit!#REF! &amp; IF(Audit!#REF!=10,Audit!#REF!,"")</f>
        <v>#REF!</v>
      </c>
      <c r="AP398" s="50" t="e">
        <f>VLOOKUP(Audit!#REF!,$V$13:$AE$22,4,FALSE)&amp; IF(Audit!#REF!=10,Audit!#REF!,"")</f>
        <v>#REF!</v>
      </c>
      <c r="AQ398" s="47" t="e">
        <f t="shared" si="199"/>
        <v>#REF!</v>
      </c>
      <c r="AR398" s="50" t="e">
        <f>VLOOKUP(Audit!#REF!,$V$3:$AE$12,5,FALSE)&amp; IF(Audit!#REF!=10,Audit!#REF!,"")</f>
        <v>#REF!</v>
      </c>
      <c r="AS398" s="50" t="e">
        <f>VLOOKUP(Audit!#REF!,$V$13:$AE$22,5,FALSE)&amp; IF(Audit!#REF!=10,Audit!#REF!,"")</f>
        <v>#REF!</v>
      </c>
      <c r="AT398" s="47" t="e">
        <f t="shared" si="200"/>
        <v>#REF!</v>
      </c>
      <c r="AU398" s="50" t="e">
        <f>VLOOKUP(Audit!#REF!,$V$3:$AE$12,6,FALSE)&amp; IF(Audit!#REF!=10,Audit!#REF!,"")</f>
        <v>#REF!</v>
      </c>
      <c r="AV398" s="50" t="e">
        <f>VLOOKUP(Audit!#REF!,$V$13:$AE$22,6,FALSE)&amp; IF(Audit!#REF!=10,Audit!#REF!,"")</f>
        <v>#REF!</v>
      </c>
      <c r="AW398" s="47" t="e">
        <f t="shared" si="201"/>
        <v>#REF!</v>
      </c>
      <c r="AX398" s="50" t="e">
        <f>VLOOKUP(Audit!#REF!,$V$3:$AE$12,7,FALSE)&amp; IF(Audit!#REF!=10,Audit!#REF!,"")</f>
        <v>#REF!</v>
      </c>
      <c r="AY398" s="50" t="e">
        <f>VLOOKUP(Audit!#REF!,$V$13:$AE$22,7,FALSE) &amp; IF(Audit!#REF!=10,Audit!#REF!,"")</f>
        <v>#REF!</v>
      </c>
      <c r="AZ398" s="47" t="e">
        <f t="shared" si="202"/>
        <v>#REF!</v>
      </c>
      <c r="BA398" s="50" t="e">
        <f>VLOOKUP(Audit!#REF!,$V$3:$AE$12,8,FALSE)&amp; Audit!#REF! &amp; IF(Audit!#REF!=10,Audit!#REF!,"")</f>
        <v>#REF!</v>
      </c>
      <c r="BB398" s="50" t="e">
        <f>VLOOKUP(Audit!#REF!,$V$13:$AE$22,8,FALSE) &amp; IF(Audit!#REF!=10,Audit!#REF!,"")</f>
        <v>#REF!</v>
      </c>
      <c r="BC398" s="47" t="e">
        <f t="shared" si="203"/>
        <v>#REF!</v>
      </c>
      <c r="BD398" s="50" t="e">
        <f>VLOOKUP(Audit!#REF!,$V$3:$AE$12,9,FALSE)&amp; IF(Audit!#REF!=10,Audit!#REF!,"")</f>
        <v>#REF!</v>
      </c>
      <c r="BE398" s="50" t="e">
        <f>VLOOKUP(Audit!#REF!,$V$13:$AE$22,9,FALSE) &amp; IF(Audit!#REF!=10,Audit!#REF!,"") &amp; IF(Audit!#REF!&lt;&gt;1,U398,"")</f>
        <v>#REF!</v>
      </c>
      <c r="BF398" s="47" t="e">
        <f t="shared" si="204"/>
        <v>#REF!</v>
      </c>
      <c r="BG398" s="50" t="e">
        <f>VLOOKUP(Audit!#REF!,$V$3:$AE$12,10,FALSE) &amp; Audit!#REF! &amp; IF(Audit!#REF!=10,Audit!#REF!,"")</f>
        <v>#REF!</v>
      </c>
      <c r="BH398" s="50" t="e">
        <f>VLOOKUP(Audit!#REF!,$V$13:$AE$22,10,FALSE) &amp; IF(Audit!#REF!=10,Audit!#REF!,"") &amp; IF(Audit!#REF!&lt;&gt;1,U398,"")</f>
        <v>#REF!</v>
      </c>
      <c r="BI398" s="47" t="e">
        <f t="shared" si="205"/>
        <v>#REF!</v>
      </c>
      <c r="BJ398" s="48" t="str">
        <f t="shared" si="206"/>
        <v/>
      </c>
      <c r="BK398" s="48" t="str">
        <f t="shared" si="207"/>
        <v/>
      </c>
      <c r="BL398" s="48" t="str">
        <f t="shared" si="208"/>
        <v/>
      </c>
      <c r="BM398" s="48" t="str">
        <f t="shared" si="209"/>
        <v/>
      </c>
      <c r="BN398" s="48" t="str">
        <f t="shared" si="210"/>
        <v/>
      </c>
      <c r="BO398" s="48" t="str">
        <f t="shared" si="211"/>
        <v/>
      </c>
      <c r="BP398" s="48" t="str">
        <f t="shared" si="212"/>
        <v/>
      </c>
      <c r="BQ398" s="48" t="str">
        <f t="shared" si="213"/>
        <v/>
      </c>
      <c r="BR398" s="48" t="str">
        <f t="shared" si="214"/>
        <v/>
      </c>
      <c r="BS398" s="48" t="str">
        <f t="shared" si="215"/>
        <v/>
      </c>
      <c r="BT398" s="48" t="str">
        <f t="shared" si="216"/>
        <v/>
      </c>
      <c r="BU398" s="48" t="str">
        <f t="shared" si="217"/>
        <v/>
      </c>
    </row>
    <row r="399" spans="1:73">
      <c r="A399" s="10" t="e">
        <f>Audit!#REF!</f>
        <v>#REF!</v>
      </c>
      <c r="B399" s="10" t="e">
        <f t="shared" si="218"/>
        <v>#REF!</v>
      </c>
      <c r="C399" s="17" t="e">
        <f>VLOOKUP(Audit!#REF!,$V$3:$AE$12,2,FALSE) &amp; VLOOKUP(Audit!#REF!,$V$13:$AE$22,2,FALSE)&amp; IF(Audit!#REF!=10,Audit!#REF!&amp;Audit!#REF!,"")</f>
        <v>#REF!</v>
      </c>
      <c r="D399" s="17" t="e">
        <f>VLOOKUP(Audit!#REF!,$V$3:$AE$12,3,FALSE) &amp; VLOOKUP(Audit!#REF!,$V$13:$AE$22,3,FALSE) &amp;IF(Audit!#REF!=10,Audit!#REF!&amp;Audit!#REF!,"")</f>
        <v>#REF!</v>
      </c>
      <c r="E399" s="17" t="e">
        <f>VLOOKUP(Audit!#REF!,$V$3:$AE$12,4,FALSE)&amp; Audit!#REF! &amp; VLOOKUP(Audit!#REF!,$V$13:$AE$22,4,FALSE)&amp; IF(Audit!#REF!=10,Audit!#REF!&amp;Audit!#REF!,"")</f>
        <v>#REF!</v>
      </c>
      <c r="F399" s="17" t="e">
        <f>VLOOKUP(Audit!#REF!,$V$3:$AE$12,5,FALSE) &amp; VLOOKUP(Audit!#REF!,$V$13:$AE$22,5,FALSE)&amp; IF(Audit!#REF!=10,Audit!#REF!&amp;Audit!#REF!,"")</f>
        <v>#REF!</v>
      </c>
      <c r="G399" s="17" t="e">
        <f>VLOOKUP(Audit!#REF!,$V$3:$AE$12,6,FALSE) &amp; VLOOKUP(Audit!#REF!,$V$13:$AE$22,6,FALSE)&amp; IF(Audit!#REF!=10,Audit!#REF!&amp;Audit!#REF!,"")</f>
        <v>#REF!</v>
      </c>
      <c r="H399" s="17" t="e">
        <f>VLOOKUP(Audit!#REF!,$V$3:$AE$12,7,FALSE) &amp; VLOOKUP(Audit!#REF!,$V$13:$AE$22,7,FALSE)&amp;IF(Audit!#REF!=10,Audit!#REF!&amp;Audit!#REF!,"")</f>
        <v>#REF!</v>
      </c>
      <c r="I399" s="17" t="e">
        <f>VLOOKUP(Audit!#REF!,$V$3:$AE$12,8,FALSE) &amp; Audit!#REF! &amp; VLOOKUP(Audit!#REF!,$V$13:$AE$22,8,FALSE)&amp;IF(Audit!#REF!=10,Audit!#REF!&amp;Audit!#REF!,"")</f>
        <v>#REF!</v>
      </c>
      <c r="J399" s="17" t="e">
        <f>VLOOKUP(Audit!#REF!,$V$3:$AE$12,9,FALSE) &amp; VLOOKUP(Audit!#REF!,$V$13:$AE$22,9,FALSE) &amp; IF(Audit!#REF!=10,Audit!#REF!&amp;Audit!#REF!,"") &amp; IF(Audit!#REF!&lt;&gt;1,U399,"")</f>
        <v>#REF!</v>
      </c>
      <c r="K399" s="17" t="e">
        <f>VLOOKUP(Audit!#REF!,$V$3:$AE$12,10,FALSE) &amp; Audit!#REF! &amp; VLOOKUP(Audit!#REF!,$V$13:$AE$22,10,FALSE) &amp; IF(Audit!#REF!=10,Audit!#REF!&amp;Audit!#REF!,"") &amp; IF(Audit!#REF!&lt;&gt;1,U399,"")</f>
        <v>#REF!</v>
      </c>
      <c r="L399" s="10" t="e">
        <f>Audit!#REF!</f>
        <v>#REF!</v>
      </c>
      <c r="M399" s="10" t="e">
        <f t="shared" si="189"/>
        <v>#REF!</v>
      </c>
      <c r="N399" s="10" t="e">
        <f t="shared" si="190"/>
        <v>#REF!</v>
      </c>
      <c r="O399" s="10" t="e">
        <f t="shared" si="191"/>
        <v>#REF!</v>
      </c>
      <c r="P399" s="10" t="e">
        <f t="shared" si="192"/>
        <v>#REF!</v>
      </c>
      <c r="Q399" s="10" t="e">
        <f t="shared" si="193"/>
        <v>#REF!</v>
      </c>
      <c r="R399" s="10" t="e">
        <f t="shared" si="194"/>
        <v>#REF!</v>
      </c>
      <c r="S399" s="10" t="e">
        <f t="shared" si="195"/>
        <v>#REF!</v>
      </c>
      <c r="T399" s="10" t="e">
        <f t="shared" si="196"/>
        <v>#REF!</v>
      </c>
      <c r="U399" s="17" t="e">
        <f>IF(Audit!#REF!="","",VLOOKUP(Audit!#REF!,$W$26:$X$35,2,FALSE)) &amp; Audit!#REF! &amp; IF(Audit!#REF!="","",IF(Audit!#REF!&lt;=1.4,VLOOKUP(Audit!#REF!,$W$38:X444,2,FALSE),VLOOKUP(Audit!#REF!,$W$51:$X$61,2,FALSE))) &amp; IF(Audit!#REF!="","",VLOOKUP(Audit!#REF!,$Y$26:$Z$35,2,FALSE) &amp; Audit!#REF! &amp; IF(Audit!#REF!="","",IF(Audit!#REF!&lt;=1.4,VLOOKUP(Audit!#REF!,$Y$38:$Z$48,2,FALSE),VLOOKUP(Audit!#REF!,$Y$51:$Z$61,2,FALSE))))</f>
        <v>#REF!</v>
      </c>
      <c r="V399" s="21"/>
      <c r="AH399" s="49" t="e">
        <f>Audit!#REF!</f>
        <v>#REF!</v>
      </c>
      <c r="AI399" s="50" t="e">
        <f>VLOOKUP(Audit!#REF!,$V$3:$AE$12,2,FALSE)&amp; IF(Audit!#REF!=10,Audit!#REF!,"")</f>
        <v>#REF!</v>
      </c>
      <c r="AJ399" s="50" t="e">
        <f>VLOOKUP(Audit!#REF!,$V$13:$AE$22,2,FALSE)&amp; IF(Audit!#REF!=10,Audit!#REF!,"")</f>
        <v>#REF!</v>
      </c>
      <c r="AK399" s="47" t="e">
        <f t="shared" si="197"/>
        <v>#REF!</v>
      </c>
      <c r="AL399" s="50" t="e">
        <f>VLOOKUP(Audit!#REF!,$V$3:$AE$12,3,FALSE)&amp; IF(Audit!#REF!=10,Audit!#REF!,"")</f>
        <v>#REF!</v>
      </c>
      <c r="AM399" s="50" t="e">
        <f>VLOOKUP(Audit!#REF!,$V$13:$AE$22,3,FALSE)&amp; IF(Audit!#REF!=10,Audit!#REF!,"")</f>
        <v>#REF!</v>
      </c>
      <c r="AN399" s="47" t="e">
        <f t="shared" si="198"/>
        <v>#REF!</v>
      </c>
      <c r="AO399" s="50" t="e">
        <f>VLOOKUP(Audit!#REF!,$V$3:$AE$12,4,FALSE) &amp;  Audit!#REF! &amp; IF(Audit!#REF!=10,Audit!#REF!,"")</f>
        <v>#REF!</v>
      </c>
      <c r="AP399" s="50" t="e">
        <f>VLOOKUP(Audit!#REF!,$V$13:$AE$22,4,FALSE)&amp; IF(Audit!#REF!=10,Audit!#REF!,"")</f>
        <v>#REF!</v>
      </c>
      <c r="AQ399" s="47" t="e">
        <f t="shared" si="199"/>
        <v>#REF!</v>
      </c>
      <c r="AR399" s="50" t="e">
        <f>VLOOKUP(Audit!#REF!,$V$3:$AE$12,5,FALSE)&amp; IF(Audit!#REF!=10,Audit!#REF!,"")</f>
        <v>#REF!</v>
      </c>
      <c r="AS399" s="50" t="e">
        <f>VLOOKUP(Audit!#REF!,$V$13:$AE$22,5,FALSE)&amp; IF(Audit!#REF!=10,Audit!#REF!,"")</f>
        <v>#REF!</v>
      </c>
      <c r="AT399" s="47" t="e">
        <f t="shared" si="200"/>
        <v>#REF!</v>
      </c>
      <c r="AU399" s="50" t="e">
        <f>VLOOKUP(Audit!#REF!,$V$3:$AE$12,6,FALSE)&amp; IF(Audit!#REF!=10,Audit!#REF!,"")</f>
        <v>#REF!</v>
      </c>
      <c r="AV399" s="50" t="e">
        <f>VLOOKUP(Audit!#REF!,$V$13:$AE$22,6,FALSE)&amp; IF(Audit!#REF!=10,Audit!#REF!,"")</f>
        <v>#REF!</v>
      </c>
      <c r="AW399" s="47" t="e">
        <f t="shared" si="201"/>
        <v>#REF!</v>
      </c>
      <c r="AX399" s="50" t="e">
        <f>VLOOKUP(Audit!#REF!,$V$3:$AE$12,7,FALSE)&amp; IF(Audit!#REF!=10,Audit!#REF!,"")</f>
        <v>#REF!</v>
      </c>
      <c r="AY399" s="50" t="e">
        <f>VLOOKUP(Audit!#REF!,$V$13:$AE$22,7,FALSE) &amp; IF(Audit!#REF!=10,Audit!#REF!,"")</f>
        <v>#REF!</v>
      </c>
      <c r="AZ399" s="47" t="e">
        <f t="shared" si="202"/>
        <v>#REF!</v>
      </c>
      <c r="BA399" s="50" t="e">
        <f>VLOOKUP(Audit!#REF!,$V$3:$AE$12,8,FALSE)&amp; Audit!#REF! &amp; IF(Audit!#REF!=10,Audit!#REF!,"")</f>
        <v>#REF!</v>
      </c>
      <c r="BB399" s="50" t="e">
        <f>VLOOKUP(Audit!#REF!,$V$13:$AE$22,8,FALSE) &amp; IF(Audit!#REF!=10,Audit!#REF!,"")</f>
        <v>#REF!</v>
      </c>
      <c r="BC399" s="47" t="e">
        <f t="shared" si="203"/>
        <v>#REF!</v>
      </c>
      <c r="BD399" s="50" t="e">
        <f>VLOOKUP(Audit!#REF!,$V$3:$AE$12,9,FALSE)&amp; IF(Audit!#REF!=10,Audit!#REF!,"")</f>
        <v>#REF!</v>
      </c>
      <c r="BE399" s="50" t="e">
        <f>VLOOKUP(Audit!#REF!,$V$13:$AE$22,9,FALSE) &amp; IF(Audit!#REF!=10,Audit!#REF!,"") &amp; IF(Audit!#REF!&lt;&gt;1,U399,"")</f>
        <v>#REF!</v>
      </c>
      <c r="BF399" s="47" t="e">
        <f t="shared" si="204"/>
        <v>#REF!</v>
      </c>
      <c r="BG399" s="50" t="e">
        <f>VLOOKUP(Audit!#REF!,$V$3:$AE$12,10,FALSE) &amp; Audit!#REF! &amp; IF(Audit!#REF!=10,Audit!#REF!,"")</f>
        <v>#REF!</v>
      </c>
      <c r="BH399" s="50" t="e">
        <f>VLOOKUP(Audit!#REF!,$V$13:$AE$22,10,FALSE) &amp; IF(Audit!#REF!=10,Audit!#REF!,"") &amp; IF(Audit!#REF!&lt;&gt;1,U399,"")</f>
        <v>#REF!</v>
      </c>
      <c r="BI399" s="47" t="e">
        <f t="shared" si="205"/>
        <v>#REF!</v>
      </c>
      <c r="BJ399" s="48" t="str">
        <f t="shared" si="206"/>
        <v/>
      </c>
      <c r="BK399" s="48" t="str">
        <f t="shared" si="207"/>
        <v/>
      </c>
      <c r="BL399" s="48" t="str">
        <f t="shared" si="208"/>
        <v/>
      </c>
      <c r="BM399" s="48" t="str">
        <f t="shared" si="209"/>
        <v/>
      </c>
      <c r="BN399" s="48" t="str">
        <f t="shared" si="210"/>
        <v/>
      </c>
      <c r="BO399" s="48" t="str">
        <f t="shared" si="211"/>
        <v/>
      </c>
      <c r="BP399" s="48" t="str">
        <f t="shared" si="212"/>
        <v/>
      </c>
      <c r="BQ399" s="48" t="str">
        <f t="shared" si="213"/>
        <v/>
      </c>
      <c r="BR399" s="48" t="str">
        <f t="shared" si="214"/>
        <v/>
      </c>
      <c r="BS399" s="48" t="str">
        <f t="shared" si="215"/>
        <v/>
      </c>
      <c r="BT399" s="48" t="str">
        <f t="shared" si="216"/>
        <v/>
      </c>
      <c r="BU399" s="48" t="str">
        <f t="shared" si="217"/>
        <v/>
      </c>
    </row>
    <row r="400" spans="1:73">
      <c r="A400" s="10" t="e">
        <f>Audit!#REF!</f>
        <v>#REF!</v>
      </c>
      <c r="B400" s="10" t="e">
        <f t="shared" si="218"/>
        <v>#REF!</v>
      </c>
      <c r="C400" s="17" t="e">
        <f>VLOOKUP(Audit!#REF!,$V$3:$AE$12,2,FALSE) &amp; VLOOKUP(Audit!#REF!,$V$13:$AE$22,2,FALSE)&amp; IF(Audit!#REF!=10,Audit!#REF!&amp;Audit!#REF!,"")</f>
        <v>#REF!</v>
      </c>
      <c r="D400" s="17" t="e">
        <f>VLOOKUP(Audit!#REF!,$V$3:$AE$12,3,FALSE) &amp; VLOOKUP(Audit!#REF!,$V$13:$AE$22,3,FALSE) &amp;IF(Audit!#REF!=10,Audit!#REF!&amp;Audit!#REF!,"")</f>
        <v>#REF!</v>
      </c>
      <c r="E400" s="17" t="e">
        <f>VLOOKUP(Audit!#REF!,$V$3:$AE$12,4,FALSE)&amp; Audit!#REF! &amp; VLOOKUP(Audit!#REF!,$V$13:$AE$22,4,FALSE)&amp; IF(Audit!#REF!=10,Audit!#REF!&amp;Audit!#REF!,"")</f>
        <v>#REF!</v>
      </c>
      <c r="F400" s="17" t="e">
        <f>VLOOKUP(Audit!#REF!,$V$3:$AE$12,5,FALSE) &amp; VLOOKUP(Audit!#REF!,$V$13:$AE$22,5,FALSE)&amp; IF(Audit!#REF!=10,Audit!#REF!&amp;Audit!#REF!,"")</f>
        <v>#REF!</v>
      </c>
      <c r="G400" s="17" t="e">
        <f>VLOOKUP(Audit!#REF!,$V$3:$AE$12,6,FALSE) &amp; VLOOKUP(Audit!#REF!,$V$13:$AE$22,6,FALSE)&amp; IF(Audit!#REF!=10,Audit!#REF!&amp;Audit!#REF!,"")</f>
        <v>#REF!</v>
      </c>
      <c r="H400" s="17" t="e">
        <f>VLOOKUP(Audit!#REF!,$V$3:$AE$12,7,FALSE) &amp; VLOOKUP(Audit!#REF!,$V$13:$AE$22,7,FALSE)&amp;IF(Audit!#REF!=10,Audit!#REF!&amp;Audit!#REF!,"")</f>
        <v>#REF!</v>
      </c>
      <c r="I400" s="17" t="e">
        <f>VLOOKUP(Audit!#REF!,$V$3:$AE$12,8,FALSE) &amp; Audit!#REF! &amp; VLOOKUP(Audit!#REF!,$V$13:$AE$22,8,FALSE)&amp;IF(Audit!#REF!=10,Audit!#REF!&amp;Audit!#REF!,"")</f>
        <v>#REF!</v>
      </c>
      <c r="J400" s="17" t="e">
        <f>VLOOKUP(Audit!#REF!,$V$3:$AE$12,9,FALSE) &amp; VLOOKUP(Audit!#REF!,$V$13:$AE$22,9,FALSE) &amp; IF(Audit!#REF!=10,Audit!#REF!&amp;Audit!#REF!,"") &amp; IF(Audit!#REF!&lt;&gt;1,U400,"")</f>
        <v>#REF!</v>
      </c>
      <c r="K400" s="17" t="e">
        <f>VLOOKUP(Audit!#REF!,$V$3:$AE$12,10,FALSE) &amp; Audit!#REF! &amp; VLOOKUP(Audit!#REF!,$V$13:$AE$22,10,FALSE) &amp; IF(Audit!#REF!=10,Audit!#REF!&amp;Audit!#REF!,"") &amp; IF(Audit!#REF!&lt;&gt;1,U400,"")</f>
        <v>#REF!</v>
      </c>
      <c r="L400" s="10" t="e">
        <f>Audit!#REF!</f>
        <v>#REF!</v>
      </c>
      <c r="M400" s="10" t="e">
        <f t="shared" si="189"/>
        <v>#REF!</v>
      </c>
      <c r="N400" s="10" t="e">
        <f t="shared" si="190"/>
        <v>#REF!</v>
      </c>
      <c r="O400" s="10" t="e">
        <f t="shared" si="191"/>
        <v>#REF!</v>
      </c>
      <c r="P400" s="10" t="e">
        <f t="shared" si="192"/>
        <v>#REF!</v>
      </c>
      <c r="Q400" s="10" t="e">
        <f t="shared" si="193"/>
        <v>#REF!</v>
      </c>
      <c r="R400" s="10" t="e">
        <f t="shared" si="194"/>
        <v>#REF!</v>
      </c>
      <c r="S400" s="10" t="e">
        <f t="shared" si="195"/>
        <v>#REF!</v>
      </c>
      <c r="T400" s="10" t="e">
        <f t="shared" si="196"/>
        <v>#REF!</v>
      </c>
      <c r="U400" s="17" t="e">
        <f>IF(Audit!#REF!="","",VLOOKUP(Audit!#REF!,$W$26:$X$35,2,FALSE)) &amp; Audit!#REF! &amp; IF(Audit!#REF!="","",IF(Audit!#REF!&lt;=1.4,VLOOKUP(Audit!#REF!,$W$38:X445,2,FALSE),VLOOKUP(Audit!#REF!,$W$51:$X$61,2,FALSE))) &amp; IF(Audit!#REF!="","",VLOOKUP(Audit!#REF!,$Y$26:$Z$35,2,FALSE) &amp; Audit!#REF! &amp; IF(Audit!#REF!="","",IF(Audit!#REF!&lt;=1.4,VLOOKUP(Audit!#REF!,$Y$38:$Z$48,2,FALSE),VLOOKUP(Audit!#REF!,$Y$51:$Z$61,2,FALSE))))</f>
        <v>#REF!</v>
      </c>
      <c r="V400" s="21"/>
      <c r="AH400" s="49" t="e">
        <f>Audit!#REF!</f>
        <v>#REF!</v>
      </c>
      <c r="AI400" s="50" t="e">
        <f>VLOOKUP(Audit!#REF!,$V$3:$AE$12,2,FALSE)&amp; IF(Audit!#REF!=10,Audit!#REF!,"")</f>
        <v>#REF!</v>
      </c>
      <c r="AJ400" s="50" t="e">
        <f>VLOOKUP(Audit!#REF!,$V$13:$AE$22,2,FALSE)&amp; IF(Audit!#REF!=10,Audit!#REF!,"")</f>
        <v>#REF!</v>
      </c>
      <c r="AK400" s="47" t="e">
        <f t="shared" si="197"/>
        <v>#REF!</v>
      </c>
      <c r="AL400" s="50" t="e">
        <f>VLOOKUP(Audit!#REF!,$V$3:$AE$12,3,FALSE)&amp; IF(Audit!#REF!=10,Audit!#REF!,"")</f>
        <v>#REF!</v>
      </c>
      <c r="AM400" s="50" t="e">
        <f>VLOOKUP(Audit!#REF!,$V$13:$AE$22,3,FALSE)&amp; IF(Audit!#REF!=10,Audit!#REF!,"")</f>
        <v>#REF!</v>
      </c>
      <c r="AN400" s="47" t="e">
        <f t="shared" si="198"/>
        <v>#REF!</v>
      </c>
      <c r="AO400" s="50" t="e">
        <f>VLOOKUP(Audit!#REF!,$V$3:$AE$12,4,FALSE) &amp;  Audit!#REF! &amp; IF(Audit!#REF!=10,Audit!#REF!,"")</f>
        <v>#REF!</v>
      </c>
      <c r="AP400" s="50" t="e">
        <f>VLOOKUP(Audit!#REF!,$V$13:$AE$22,4,FALSE)&amp; IF(Audit!#REF!=10,Audit!#REF!,"")</f>
        <v>#REF!</v>
      </c>
      <c r="AQ400" s="47" t="e">
        <f t="shared" si="199"/>
        <v>#REF!</v>
      </c>
      <c r="AR400" s="50" t="e">
        <f>VLOOKUP(Audit!#REF!,$V$3:$AE$12,5,FALSE)&amp; IF(Audit!#REF!=10,Audit!#REF!,"")</f>
        <v>#REF!</v>
      </c>
      <c r="AS400" s="50" t="e">
        <f>VLOOKUP(Audit!#REF!,$V$13:$AE$22,5,FALSE)&amp; IF(Audit!#REF!=10,Audit!#REF!,"")</f>
        <v>#REF!</v>
      </c>
      <c r="AT400" s="47" t="e">
        <f t="shared" si="200"/>
        <v>#REF!</v>
      </c>
      <c r="AU400" s="50" t="e">
        <f>VLOOKUP(Audit!#REF!,$V$3:$AE$12,6,FALSE)&amp; IF(Audit!#REF!=10,Audit!#REF!,"")</f>
        <v>#REF!</v>
      </c>
      <c r="AV400" s="50" t="e">
        <f>VLOOKUP(Audit!#REF!,$V$13:$AE$22,6,FALSE)&amp; IF(Audit!#REF!=10,Audit!#REF!,"")</f>
        <v>#REF!</v>
      </c>
      <c r="AW400" s="47" t="e">
        <f t="shared" si="201"/>
        <v>#REF!</v>
      </c>
      <c r="AX400" s="50" t="e">
        <f>VLOOKUP(Audit!#REF!,$V$3:$AE$12,7,FALSE)&amp; IF(Audit!#REF!=10,Audit!#REF!,"")</f>
        <v>#REF!</v>
      </c>
      <c r="AY400" s="50" t="e">
        <f>VLOOKUP(Audit!#REF!,$V$13:$AE$22,7,FALSE) &amp; IF(Audit!#REF!=10,Audit!#REF!,"")</f>
        <v>#REF!</v>
      </c>
      <c r="AZ400" s="47" t="e">
        <f t="shared" si="202"/>
        <v>#REF!</v>
      </c>
      <c r="BA400" s="50" t="e">
        <f>VLOOKUP(Audit!#REF!,$V$3:$AE$12,8,FALSE)&amp; Audit!#REF! &amp; IF(Audit!#REF!=10,Audit!#REF!,"")</f>
        <v>#REF!</v>
      </c>
      <c r="BB400" s="50" t="e">
        <f>VLOOKUP(Audit!#REF!,$V$13:$AE$22,8,FALSE) &amp; IF(Audit!#REF!=10,Audit!#REF!,"")</f>
        <v>#REF!</v>
      </c>
      <c r="BC400" s="47" t="e">
        <f t="shared" si="203"/>
        <v>#REF!</v>
      </c>
      <c r="BD400" s="50" t="e">
        <f>VLOOKUP(Audit!#REF!,$V$3:$AE$12,9,FALSE)&amp; IF(Audit!#REF!=10,Audit!#REF!,"")</f>
        <v>#REF!</v>
      </c>
      <c r="BE400" s="50" t="e">
        <f>VLOOKUP(Audit!#REF!,$V$13:$AE$22,9,FALSE) &amp; IF(Audit!#REF!=10,Audit!#REF!,"") &amp; IF(Audit!#REF!&lt;&gt;1,U400,"")</f>
        <v>#REF!</v>
      </c>
      <c r="BF400" s="47" t="e">
        <f t="shared" si="204"/>
        <v>#REF!</v>
      </c>
      <c r="BG400" s="50" t="e">
        <f>VLOOKUP(Audit!#REF!,$V$3:$AE$12,10,FALSE) &amp; Audit!#REF! &amp; IF(Audit!#REF!=10,Audit!#REF!,"")</f>
        <v>#REF!</v>
      </c>
      <c r="BH400" s="50" t="e">
        <f>VLOOKUP(Audit!#REF!,$V$13:$AE$22,10,FALSE) &amp; IF(Audit!#REF!=10,Audit!#REF!,"") &amp; IF(Audit!#REF!&lt;&gt;1,U400,"")</f>
        <v>#REF!</v>
      </c>
      <c r="BI400" s="47" t="e">
        <f t="shared" si="205"/>
        <v>#REF!</v>
      </c>
      <c r="BJ400" s="48" t="str">
        <f t="shared" si="206"/>
        <v/>
      </c>
      <c r="BK400" s="48" t="str">
        <f t="shared" si="207"/>
        <v/>
      </c>
      <c r="BL400" s="48" t="str">
        <f t="shared" si="208"/>
        <v/>
      </c>
      <c r="BM400" s="48" t="str">
        <f t="shared" si="209"/>
        <v/>
      </c>
      <c r="BN400" s="48" t="str">
        <f t="shared" si="210"/>
        <v/>
      </c>
      <c r="BO400" s="48" t="str">
        <f t="shared" si="211"/>
        <v/>
      </c>
      <c r="BP400" s="48" t="str">
        <f t="shared" si="212"/>
        <v/>
      </c>
      <c r="BQ400" s="48" t="str">
        <f t="shared" si="213"/>
        <v/>
      </c>
      <c r="BR400" s="48" t="str">
        <f t="shared" si="214"/>
        <v/>
      </c>
      <c r="BS400" s="48" t="str">
        <f t="shared" si="215"/>
        <v/>
      </c>
      <c r="BT400" s="48" t="str">
        <f t="shared" si="216"/>
        <v/>
      </c>
      <c r="BU400" s="48" t="str">
        <f t="shared" si="217"/>
        <v/>
      </c>
    </row>
    <row r="401" spans="1:73">
      <c r="A401" s="10" t="e">
        <f>Audit!#REF!</f>
        <v>#REF!</v>
      </c>
      <c r="B401" s="10" t="e">
        <f t="shared" si="218"/>
        <v>#REF!</v>
      </c>
      <c r="C401" s="17" t="e">
        <f>VLOOKUP(Audit!#REF!,$V$3:$AE$12,2,FALSE) &amp; VLOOKUP(Audit!#REF!,$V$13:$AE$22,2,FALSE)&amp; IF(Audit!#REF!=10,Audit!#REF!&amp;Audit!#REF!,"")</f>
        <v>#REF!</v>
      </c>
      <c r="D401" s="17" t="e">
        <f>VLOOKUP(Audit!#REF!,$V$3:$AE$12,3,FALSE) &amp; VLOOKUP(Audit!#REF!,$V$13:$AE$22,3,FALSE) &amp;IF(Audit!#REF!=10,Audit!#REF!&amp;Audit!#REF!,"")</f>
        <v>#REF!</v>
      </c>
      <c r="E401" s="17" t="e">
        <f>VLOOKUP(Audit!#REF!,$V$3:$AE$12,4,FALSE)&amp; Audit!#REF! &amp; VLOOKUP(Audit!#REF!,$V$13:$AE$22,4,FALSE)&amp; IF(Audit!#REF!=10,Audit!#REF!&amp;Audit!#REF!,"")</f>
        <v>#REF!</v>
      </c>
      <c r="F401" s="17" t="e">
        <f>VLOOKUP(Audit!#REF!,$V$3:$AE$12,5,FALSE) &amp; VLOOKUP(Audit!#REF!,$V$13:$AE$22,5,FALSE)&amp; IF(Audit!#REF!=10,Audit!#REF!&amp;Audit!#REF!,"")</f>
        <v>#REF!</v>
      </c>
      <c r="G401" s="17" t="e">
        <f>VLOOKUP(Audit!#REF!,$V$3:$AE$12,6,FALSE) &amp; VLOOKUP(Audit!#REF!,$V$13:$AE$22,6,FALSE)&amp; IF(Audit!#REF!=10,Audit!#REF!&amp;Audit!#REF!,"")</f>
        <v>#REF!</v>
      </c>
      <c r="H401" s="17" t="e">
        <f>VLOOKUP(Audit!#REF!,$V$3:$AE$12,7,FALSE) &amp; VLOOKUP(Audit!#REF!,$V$13:$AE$22,7,FALSE)&amp;IF(Audit!#REF!=10,Audit!#REF!&amp;Audit!#REF!,"")</f>
        <v>#REF!</v>
      </c>
      <c r="I401" s="17" t="e">
        <f>VLOOKUP(Audit!#REF!,$V$3:$AE$12,8,FALSE) &amp; Audit!#REF! &amp; VLOOKUP(Audit!#REF!,$V$13:$AE$22,8,FALSE)&amp;IF(Audit!#REF!=10,Audit!#REF!&amp;Audit!#REF!,"")</f>
        <v>#REF!</v>
      </c>
      <c r="J401" s="17" t="e">
        <f>VLOOKUP(Audit!#REF!,$V$3:$AE$12,9,FALSE) &amp; VLOOKUP(Audit!#REF!,$V$13:$AE$22,9,FALSE) &amp; IF(Audit!#REF!=10,Audit!#REF!&amp;Audit!#REF!,"") &amp; IF(Audit!#REF!&lt;&gt;1,U401,"")</f>
        <v>#REF!</v>
      </c>
      <c r="K401" s="17" t="e">
        <f>VLOOKUP(Audit!#REF!,$V$3:$AE$12,10,FALSE) &amp; Audit!#REF! &amp; VLOOKUP(Audit!#REF!,$V$13:$AE$22,10,FALSE) &amp; IF(Audit!#REF!=10,Audit!#REF!&amp;Audit!#REF!,"") &amp; IF(Audit!#REF!&lt;&gt;1,U401,"")</f>
        <v>#REF!</v>
      </c>
      <c r="L401" s="10" t="e">
        <f>Audit!#REF!</f>
        <v>#REF!</v>
      </c>
      <c r="M401" s="10" t="e">
        <f t="shared" si="189"/>
        <v>#REF!</v>
      </c>
      <c r="N401" s="10" t="e">
        <f t="shared" si="190"/>
        <v>#REF!</v>
      </c>
      <c r="O401" s="10" t="e">
        <f t="shared" si="191"/>
        <v>#REF!</v>
      </c>
      <c r="P401" s="10" t="e">
        <f t="shared" si="192"/>
        <v>#REF!</v>
      </c>
      <c r="Q401" s="10" t="e">
        <f t="shared" si="193"/>
        <v>#REF!</v>
      </c>
      <c r="R401" s="10" t="e">
        <f t="shared" si="194"/>
        <v>#REF!</v>
      </c>
      <c r="S401" s="10" t="e">
        <f t="shared" si="195"/>
        <v>#REF!</v>
      </c>
      <c r="T401" s="10" t="e">
        <f t="shared" si="196"/>
        <v>#REF!</v>
      </c>
      <c r="U401" s="17" t="e">
        <f>IF(Audit!#REF!="","",VLOOKUP(Audit!#REF!,$W$26:$X$35,2,FALSE)) &amp; Audit!#REF! &amp; IF(Audit!#REF!="","",IF(Audit!#REF!&lt;=1.4,VLOOKUP(Audit!#REF!,$W$38:X446,2,FALSE),VLOOKUP(Audit!#REF!,$W$51:$X$61,2,FALSE))) &amp; IF(Audit!#REF!="","",VLOOKUP(Audit!#REF!,$Y$26:$Z$35,2,FALSE) &amp; Audit!#REF! &amp; IF(Audit!#REF!="","",IF(Audit!#REF!&lt;=1.4,VLOOKUP(Audit!#REF!,$Y$38:$Z$48,2,FALSE),VLOOKUP(Audit!#REF!,$Y$51:$Z$61,2,FALSE))))</f>
        <v>#REF!</v>
      </c>
      <c r="V401" s="21"/>
      <c r="AH401" s="49" t="e">
        <f>Audit!#REF!</f>
        <v>#REF!</v>
      </c>
      <c r="AI401" s="50" t="e">
        <f>VLOOKUP(Audit!#REF!,$V$3:$AE$12,2,FALSE)&amp; IF(Audit!#REF!=10,Audit!#REF!,"")</f>
        <v>#REF!</v>
      </c>
      <c r="AJ401" s="50" t="e">
        <f>VLOOKUP(Audit!#REF!,$V$13:$AE$22,2,FALSE)&amp; IF(Audit!#REF!=10,Audit!#REF!,"")</f>
        <v>#REF!</v>
      </c>
      <c r="AK401" s="47" t="e">
        <f t="shared" si="197"/>
        <v>#REF!</v>
      </c>
      <c r="AL401" s="50" t="e">
        <f>VLOOKUP(Audit!#REF!,$V$3:$AE$12,3,FALSE)&amp; IF(Audit!#REF!=10,Audit!#REF!,"")</f>
        <v>#REF!</v>
      </c>
      <c r="AM401" s="50" t="e">
        <f>VLOOKUP(Audit!#REF!,$V$13:$AE$22,3,FALSE)&amp; IF(Audit!#REF!=10,Audit!#REF!,"")</f>
        <v>#REF!</v>
      </c>
      <c r="AN401" s="47" t="e">
        <f t="shared" si="198"/>
        <v>#REF!</v>
      </c>
      <c r="AO401" s="50" t="e">
        <f>VLOOKUP(Audit!#REF!,$V$3:$AE$12,4,FALSE) &amp;  Audit!#REF! &amp; IF(Audit!#REF!=10,Audit!#REF!,"")</f>
        <v>#REF!</v>
      </c>
      <c r="AP401" s="50" t="e">
        <f>VLOOKUP(Audit!#REF!,$V$13:$AE$22,4,FALSE)&amp; IF(Audit!#REF!=10,Audit!#REF!,"")</f>
        <v>#REF!</v>
      </c>
      <c r="AQ401" s="47" t="e">
        <f t="shared" si="199"/>
        <v>#REF!</v>
      </c>
      <c r="AR401" s="50" t="e">
        <f>VLOOKUP(Audit!#REF!,$V$3:$AE$12,5,FALSE)&amp; IF(Audit!#REF!=10,Audit!#REF!,"")</f>
        <v>#REF!</v>
      </c>
      <c r="AS401" s="50" t="e">
        <f>VLOOKUP(Audit!#REF!,$V$13:$AE$22,5,FALSE)&amp; IF(Audit!#REF!=10,Audit!#REF!,"")</f>
        <v>#REF!</v>
      </c>
      <c r="AT401" s="47" t="e">
        <f t="shared" si="200"/>
        <v>#REF!</v>
      </c>
      <c r="AU401" s="50" t="e">
        <f>VLOOKUP(Audit!#REF!,$V$3:$AE$12,6,FALSE)&amp; IF(Audit!#REF!=10,Audit!#REF!,"")</f>
        <v>#REF!</v>
      </c>
      <c r="AV401" s="50" t="e">
        <f>VLOOKUP(Audit!#REF!,$V$13:$AE$22,6,FALSE)&amp; IF(Audit!#REF!=10,Audit!#REF!,"")</f>
        <v>#REF!</v>
      </c>
      <c r="AW401" s="47" t="e">
        <f t="shared" si="201"/>
        <v>#REF!</v>
      </c>
      <c r="AX401" s="50" t="e">
        <f>VLOOKUP(Audit!#REF!,$V$3:$AE$12,7,FALSE)&amp; IF(Audit!#REF!=10,Audit!#REF!,"")</f>
        <v>#REF!</v>
      </c>
      <c r="AY401" s="50" t="e">
        <f>VLOOKUP(Audit!#REF!,$V$13:$AE$22,7,FALSE) &amp; IF(Audit!#REF!=10,Audit!#REF!,"")</f>
        <v>#REF!</v>
      </c>
      <c r="AZ401" s="47" t="e">
        <f t="shared" si="202"/>
        <v>#REF!</v>
      </c>
      <c r="BA401" s="50" t="e">
        <f>VLOOKUP(Audit!#REF!,$V$3:$AE$12,8,FALSE)&amp; Audit!#REF! &amp; IF(Audit!#REF!=10,Audit!#REF!,"")</f>
        <v>#REF!</v>
      </c>
      <c r="BB401" s="50" t="e">
        <f>VLOOKUP(Audit!#REF!,$V$13:$AE$22,8,FALSE) &amp; IF(Audit!#REF!=10,Audit!#REF!,"")</f>
        <v>#REF!</v>
      </c>
      <c r="BC401" s="47" t="e">
        <f t="shared" si="203"/>
        <v>#REF!</v>
      </c>
      <c r="BD401" s="50" t="e">
        <f>VLOOKUP(Audit!#REF!,$V$3:$AE$12,9,FALSE)&amp; IF(Audit!#REF!=10,Audit!#REF!,"")</f>
        <v>#REF!</v>
      </c>
      <c r="BE401" s="50" t="e">
        <f>VLOOKUP(Audit!#REF!,$V$13:$AE$22,9,FALSE) &amp; IF(Audit!#REF!=10,Audit!#REF!,"") &amp; IF(Audit!#REF!&lt;&gt;1,U401,"")</f>
        <v>#REF!</v>
      </c>
      <c r="BF401" s="47" t="e">
        <f t="shared" si="204"/>
        <v>#REF!</v>
      </c>
      <c r="BG401" s="50" t="e">
        <f>VLOOKUP(Audit!#REF!,$V$3:$AE$12,10,FALSE) &amp; Audit!#REF! &amp; IF(Audit!#REF!=10,Audit!#REF!,"")</f>
        <v>#REF!</v>
      </c>
      <c r="BH401" s="50" t="e">
        <f>VLOOKUP(Audit!#REF!,$V$13:$AE$22,10,FALSE) &amp; IF(Audit!#REF!=10,Audit!#REF!,"") &amp; IF(Audit!#REF!&lt;&gt;1,U401,"")</f>
        <v>#REF!</v>
      </c>
      <c r="BI401" s="47" t="e">
        <f t="shared" si="205"/>
        <v>#REF!</v>
      </c>
      <c r="BJ401" s="48" t="str">
        <f t="shared" si="206"/>
        <v/>
      </c>
      <c r="BK401" s="48" t="str">
        <f t="shared" si="207"/>
        <v/>
      </c>
      <c r="BL401" s="48" t="str">
        <f t="shared" si="208"/>
        <v/>
      </c>
      <c r="BM401" s="48" t="str">
        <f t="shared" si="209"/>
        <v/>
      </c>
      <c r="BN401" s="48" t="str">
        <f t="shared" si="210"/>
        <v/>
      </c>
      <c r="BO401" s="48" t="str">
        <f t="shared" si="211"/>
        <v/>
      </c>
      <c r="BP401" s="48" t="str">
        <f t="shared" si="212"/>
        <v/>
      </c>
      <c r="BQ401" s="48" t="str">
        <f t="shared" si="213"/>
        <v/>
      </c>
      <c r="BR401" s="48" t="str">
        <f t="shared" si="214"/>
        <v/>
      </c>
      <c r="BS401" s="48" t="str">
        <f t="shared" si="215"/>
        <v/>
      </c>
      <c r="BT401" s="48" t="str">
        <f t="shared" si="216"/>
        <v/>
      </c>
      <c r="BU401" s="48" t="str">
        <f t="shared" si="217"/>
        <v/>
      </c>
    </row>
    <row r="402" spans="1:73">
      <c r="A402" s="10" t="e">
        <f>Audit!#REF!</f>
        <v>#REF!</v>
      </c>
      <c r="B402" s="10" t="e">
        <f t="shared" si="218"/>
        <v>#REF!</v>
      </c>
      <c r="C402" s="17" t="e">
        <f>VLOOKUP(Audit!#REF!,$V$3:$AE$12,2,FALSE) &amp; VLOOKUP(Audit!#REF!,$V$13:$AE$22,2,FALSE)&amp; IF(Audit!#REF!=10,Audit!#REF!&amp;Audit!#REF!,"")</f>
        <v>#REF!</v>
      </c>
      <c r="D402" s="17" t="e">
        <f>VLOOKUP(Audit!#REF!,$V$3:$AE$12,3,FALSE) &amp; VLOOKUP(Audit!#REF!,$V$13:$AE$22,3,FALSE) &amp;IF(Audit!#REF!=10,Audit!#REF!&amp;Audit!#REF!,"")</f>
        <v>#REF!</v>
      </c>
      <c r="E402" s="17" t="e">
        <f>VLOOKUP(Audit!#REF!,$V$3:$AE$12,4,FALSE)&amp; Audit!#REF! &amp; VLOOKUP(Audit!#REF!,$V$13:$AE$22,4,FALSE)&amp; IF(Audit!#REF!=10,Audit!#REF!&amp;Audit!#REF!,"")</f>
        <v>#REF!</v>
      </c>
      <c r="F402" s="17" t="e">
        <f>VLOOKUP(Audit!#REF!,$V$3:$AE$12,5,FALSE) &amp; VLOOKUP(Audit!#REF!,$V$13:$AE$22,5,FALSE)&amp; IF(Audit!#REF!=10,Audit!#REF!&amp;Audit!#REF!,"")</f>
        <v>#REF!</v>
      </c>
      <c r="G402" s="17" t="e">
        <f>VLOOKUP(Audit!#REF!,$V$3:$AE$12,6,FALSE) &amp; VLOOKUP(Audit!#REF!,$V$13:$AE$22,6,FALSE)&amp; IF(Audit!#REF!=10,Audit!#REF!&amp;Audit!#REF!,"")</f>
        <v>#REF!</v>
      </c>
      <c r="H402" s="17" t="e">
        <f>VLOOKUP(Audit!#REF!,$V$3:$AE$12,7,FALSE) &amp; VLOOKUP(Audit!#REF!,$V$13:$AE$22,7,FALSE)&amp;IF(Audit!#REF!=10,Audit!#REF!&amp;Audit!#REF!,"")</f>
        <v>#REF!</v>
      </c>
      <c r="I402" s="17" t="e">
        <f>VLOOKUP(Audit!#REF!,$V$3:$AE$12,8,FALSE) &amp; Audit!#REF! &amp; VLOOKUP(Audit!#REF!,$V$13:$AE$22,8,FALSE)&amp;IF(Audit!#REF!=10,Audit!#REF!&amp;Audit!#REF!,"")</f>
        <v>#REF!</v>
      </c>
      <c r="J402" s="17" t="e">
        <f>VLOOKUP(Audit!#REF!,$V$3:$AE$12,9,FALSE) &amp; VLOOKUP(Audit!#REF!,$V$13:$AE$22,9,FALSE) &amp; IF(Audit!#REF!=10,Audit!#REF!&amp;Audit!#REF!,"") &amp; IF(Audit!#REF!&lt;&gt;1,U402,"")</f>
        <v>#REF!</v>
      </c>
      <c r="K402" s="17" t="e">
        <f>VLOOKUP(Audit!#REF!,$V$3:$AE$12,10,FALSE) &amp; Audit!#REF! &amp; VLOOKUP(Audit!#REF!,$V$13:$AE$22,10,FALSE) &amp; IF(Audit!#REF!=10,Audit!#REF!&amp;Audit!#REF!,"") &amp; IF(Audit!#REF!&lt;&gt;1,U402,"")</f>
        <v>#REF!</v>
      </c>
      <c r="L402" s="10" t="e">
        <f>Audit!#REF!</f>
        <v>#REF!</v>
      </c>
      <c r="M402" s="10" t="e">
        <f t="shared" si="189"/>
        <v>#REF!</v>
      </c>
      <c r="N402" s="10" t="e">
        <f t="shared" si="190"/>
        <v>#REF!</v>
      </c>
      <c r="O402" s="10" t="e">
        <f t="shared" si="191"/>
        <v>#REF!</v>
      </c>
      <c r="P402" s="10" t="e">
        <f t="shared" si="192"/>
        <v>#REF!</v>
      </c>
      <c r="Q402" s="10" t="e">
        <f t="shared" si="193"/>
        <v>#REF!</v>
      </c>
      <c r="R402" s="10" t="e">
        <f t="shared" si="194"/>
        <v>#REF!</v>
      </c>
      <c r="S402" s="10" t="e">
        <f t="shared" si="195"/>
        <v>#REF!</v>
      </c>
      <c r="T402" s="10" t="e">
        <f t="shared" si="196"/>
        <v>#REF!</v>
      </c>
      <c r="U402" s="17" t="e">
        <f>IF(Audit!#REF!="","",VLOOKUP(Audit!#REF!,$W$26:$X$35,2,FALSE)) &amp; Audit!#REF! &amp; IF(Audit!#REF!="","",IF(Audit!#REF!&lt;=1.4,VLOOKUP(Audit!#REF!,$W$38:X447,2,FALSE),VLOOKUP(Audit!#REF!,$W$51:$X$61,2,FALSE))) &amp; IF(Audit!#REF!="","",VLOOKUP(Audit!#REF!,$Y$26:$Z$35,2,FALSE) &amp; Audit!#REF! &amp; IF(Audit!#REF!="","",IF(Audit!#REF!&lt;=1.4,VLOOKUP(Audit!#REF!,$Y$38:$Z$48,2,FALSE),VLOOKUP(Audit!#REF!,$Y$51:$Z$61,2,FALSE))))</f>
        <v>#REF!</v>
      </c>
      <c r="V402" s="21"/>
      <c r="AH402" s="49" t="e">
        <f>Audit!#REF!</f>
        <v>#REF!</v>
      </c>
      <c r="AI402" s="50" t="e">
        <f>VLOOKUP(Audit!#REF!,$V$3:$AE$12,2,FALSE)&amp; IF(Audit!#REF!=10,Audit!#REF!,"")</f>
        <v>#REF!</v>
      </c>
      <c r="AJ402" s="50" t="e">
        <f>VLOOKUP(Audit!#REF!,$V$13:$AE$22,2,FALSE)&amp; IF(Audit!#REF!=10,Audit!#REF!,"")</f>
        <v>#REF!</v>
      </c>
      <c r="AK402" s="47" t="e">
        <f t="shared" si="197"/>
        <v>#REF!</v>
      </c>
      <c r="AL402" s="50" t="e">
        <f>VLOOKUP(Audit!#REF!,$V$3:$AE$12,3,FALSE)&amp; IF(Audit!#REF!=10,Audit!#REF!,"")</f>
        <v>#REF!</v>
      </c>
      <c r="AM402" s="50" t="e">
        <f>VLOOKUP(Audit!#REF!,$V$13:$AE$22,3,FALSE)&amp; IF(Audit!#REF!=10,Audit!#REF!,"")</f>
        <v>#REF!</v>
      </c>
      <c r="AN402" s="47" t="e">
        <f t="shared" si="198"/>
        <v>#REF!</v>
      </c>
      <c r="AO402" s="50" t="e">
        <f>VLOOKUP(Audit!#REF!,$V$3:$AE$12,4,FALSE) &amp;  Audit!#REF! &amp; IF(Audit!#REF!=10,Audit!#REF!,"")</f>
        <v>#REF!</v>
      </c>
      <c r="AP402" s="50" t="e">
        <f>VLOOKUP(Audit!#REF!,$V$13:$AE$22,4,FALSE)&amp; IF(Audit!#REF!=10,Audit!#REF!,"")</f>
        <v>#REF!</v>
      </c>
      <c r="AQ402" s="47" t="e">
        <f t="shared" si="199"/>
        <v>#REF!</v>
      </c>
      <c r="AR402" s="50" t="e">
        <f>VLOOKUP(Audit!#REF!,$V$3:$AE$12,5,FALSE)&amp; IF(Audit!#REF!=10,Audit!#REF!,"")</f>
        <v>#REF!</v>
      </c>
      <c r="AS402" s="50" t="e">
        <f>VLOOKUP(Audit!#REF!,$V$13:$AE$22,5,FALSE)&amp; IF(Audit!#REF!=10,Audit!#REF!,"")</f>
        <v>#REF!</v>
      </c>
      <c r="AT402" s="47" t="e">
        <f t="shared" si="200"/>
        <v>#REF!</v>
      </c>
      <c r="AU402" s="50" t="e">
        <f>VLOOKUP(Audit!#REF!,$V$3:$AE$12,6,FALSE)&amp; IF(Audit!#REF!=10,Audit!#REF!,"")</f>
        <v>#REF!</v>
      </c>
      <c r="AV402" s="50" t="e">
        <f>VLOOKUP(Audit!#REF!,$V$13:$AE$22,6,FALSE)&amp; IF(Audit!#REF!=10,Audit!#REF!,"")</f>
        <v>#REF!</v>
      </c>
      <c r="AW402" s="47" t="e">
        <f t="shared" si="201"/>
        <v>#REF!</v>
      </c>
      <c r="AX402" s="50" t="e">
        <f>VLOOKUP(Audit!#REF!,$V$3:$AE$12,7,FALSE)&amp; IF(Audit!#REF!=10,Audit!#REF!,"")</f>
        <v>#REF!</v>
      </c>
      <c r="AY402" s="50" t="e">
        <f>VLOOKUP(Audit!#REF!,$V$13:$AE$22,7,FALSE) &amp; IF(Audit!#REF!=10,Audit!#REF!,"")</f>
        <v>#REF!</v>
      </c>
      <c r="AZ402" s="47" t="e">
        <f t="shared" si="202"/>
        <v>#REF!</v>
      </c>
      <c r="BA402" s="50" t="e">
        <f>VLOOKUP(Audit!#REF!,$V$3:$AE$12,8,FALSE)&amp; Audit!#REF! &amp; IF(Audit!#REF!=10,Audit!#REF!,"")</f>
        <v>#REF!</v>
      </c>
      <c r="BB402" s="50" t="e">
        <f>VLOOKUP(Audit!#REF!,$V$13:$AE$22,8,FALSE) &amp; IF(Audit!#REF!=10,Audit!#REF!,"")</f>
        <v>#REF!</v>
      </c>
      <c r="BC402" s="47" t="e">
        <f t="shared" si="203"/>
        <v>#REF!</v>
      </c>
      <c r="BD402" s="50" t="e">
        <f>VLOOKUP(Audit!#REF!,$V$3:$AE$12,9,FALSE)&amp; IF(Audit!#REF!=10,Audit!#REF!,"")</f>
        <v>#REF!</v>
      </c>
      <c r="BE402" s="50" t="e">
        <f>VLOOKUP(Audit!#REF!,$V$13:$AE$22,9,FALSE) &amp; IF(Audit!#REF!=10,Audit!#REF!,"") &amp; IF(Audit!#REF!&lt;&gt;1,U402,"")</f>
        <v>#REF!</v>
      </c>
      <c r="BF402" s="47" t="e">
        <f t="shared" si="204"/>
        <v>#REF!</v>
      </c>
      <c r="BG402" s="50" t="e">
        <f>VLOOKUP(Audit!#REF!,$V$3:$AE$12,10,FALSE) &amp; Audit!#REF! &amp; IF(Audit!#REF!=10,Audit!#REF!,"")</f>
        <v>#REF!</v>
      </c>
      <c r="BH402" s="50" t="e">
        <f>VLOOKUP(Audit!#REF!,$V$13:$AE$22,10,FALSE) &amp; IF(Audit!#REF!=10,Audit!#REF!,"") &amp; IF(Audit!#REF!&lt;&gt;1,U402,"")</f>
        <v>#REF!</v>
      </c>
      <c r="BI402" s="47" t="e">
        <f t="shared" si="205"/>
        <v>#REF!</v>
      </c>
      <c r="BJ402" s="48" t="str">
        <f t="shared" si="206"/>
        <v/>
      </c>
      <c r="BK402" s="48" t="str">
        <f t="shared" si="207"/>
        <v/>
      </c>
      <c r="BL402" s="48" t="str">
        <f t="shared" si="208"/>
        <v/>
      </c>
      <c r="BM402" s="48" t="str">
        <f t="shared" si="209"/>
        <v/>
      </c>
      <c r="BN402" s="48" t="str">
        <f t="shared" si="210"/>
        <v/>
      </c>
      <c r="BO402" s="48" t="str">
        <f t="shared" si="211"/>
        <v/>
      </c>
      <c r="BP402" s="48" t="str">
        <f t="shared" si="212"/>
        <v/>
      </c>
      <c r="BQ402" s="48" t="str">
        <f t="shared" si="213"/>
        <v/>
      </c>
      <c r="BR402" s="48" t="str">
        <f t="shared" si="214"/>
        <v/>
      </c>
      <c r="BS402" s="48" t="str">
        <f t="shared" si="215"/>
        <v/>
      </c>
      <c r="BT402" s="48" t="str">
        <f t="shared" si="216"/>
        <v/>
      </c>
      <c r="BU402" s="48" t="str">
        <f t="shared" si="217"/>
        <v/>
      </c>
    </row>
    <row r="403" spans="1:73">
      <c r="A403" s="10" t="e">
        <f>Audit!#REF!</f>
        <v>#REF!</v>
      </c>
      <c r="B403" s="10" t="e">
        <f t="shared" si="218"/>
        <v>#REF!</v>
      </c>
      <c r="C403" s="17" t="e">
        <f>VLOOKUP(Audit!#REF!,$V$3:$AE$12,2,FALSE) &amp; VLOOKUP(Audit!#REF!,$V$13:$AE$22,2,FALSE)&amp; IF(Audit!#REF!=10,Audit!#REF!&amp;Audit!#REF!,"")</f>
        <v>#REF!</v>
      </c>
      <c r="D403" s="17" t="e">
        <f>VLOOKUP(Audit!#REF!,$V$3:$AE$12,3,FALSE) &amp; VLOOKUP(Audit!#REF!,$V$13:$AE$22,3,FALSE) &amp;IF(Audit!#REF!=10,Audit!#REF!&amp;Audit!#REF!,"")</f>
        <v>#REF!</v>
      </c>
      <c r="E403" s="17" t="e">
        <f>VLOOKUP(Audit!#REF!,$V$3:$AE$12,4,FALSE)&amp; Audit!#REF! &amp; VLOOKUP(Audit!#REF!,$V$13:$AE$22,4,FALSE)&amp; IF(Audit!#REF!=10,Audit!#REF!&amp;Audit!#REF!,"")</f>
        <v>#REF!</v>
      </c>
      <c r="F403" s="17" t="e">
        <f>VLOOKUP(Audit!#REF!,$V$3:$AE$12,5,FALSE) &amp; VLOOKUP(Audit!#REF!,$V$13:$AE$22,5,FALSE)&amp; IF(Audit!#REF!=10,Audit!#REF!&amp;Audit!#REF!,"")</f>
        <v>#REF!</v>
      </c>
      <c r="G403" s="17" t="e">
        <f>VLOOKUP(Audit!#REF!,$V$3:$AE$12,6,FALSE) &amp; VLOOKUP(Audit!#REF!,$V$13:$AE$22,6,FALSE)&amp; IF(Audit!#REF!=10,Audit!#REF!&amp;Audit!#REF!,"")</f>
        <v>#REF!</v>
      </c>
      <c r="H403" s="17" t="e">
        <f>VLOOKUP(Audit!#REF!,$V$3:$AE$12,7,FALSE) &amp; VLOOKUP(Audit!#REF!,$V$13:$AE$22,7,FALSE)&amp;IF(Audit!#REF!=10,Audit!#REF!&amp;Audit!#REF!,"")</f>
        <v>#REF!</v>
      </c>
      <c r="I403" s="17" t="e">
        <f>VLOOKUP(Audit!#REF!,$V$3:$AE$12,8,FALSE) &amp; Audit!#REF! &amp; VLOOKUP(Audit!#REF!,$V$13:$AE$22,8,FALSE)&amp;IF(Audit!#REF!=10,Audit!#REF!&amp;Audit!#REF!,"")</f>
        <v>#REF!</v>
      </c>
      <c r="J403" s="17" t="e">
        <f>VLOOKUP(Audit!#REF!,$V$3:$AE$12,9,FALSE) &amp; VLOOKUP(Audit!#REF!,$V$13:$AE$22,9,FALSE) &amp; IF(Audit!#REF!=10,Audit!#REF!&amp;Audit!#REF!,"") &amp; IF(Audit!#REF!&lt;&gt;1,U403,"")</f>
        <v>#REF!</v>
      </c>
      <c r="K403" s="17" t="e">
        <f>VLOOKUP(Audit!#REF!,$V$3:$AE$12,10,FALSE) &amp; Audit!#REF! &amp; VLOOKUP(Audit!#REF!,$V$13:$AE$22,10,FALSE) &amp; IF(Audit!#REF!=10,Audit!#REF!&amp;Audit!#REF!,"") &amp; IF(Audit!#REF!&lt;&gt;1,U403,"")</f>
        <v>#REF!</v>
      </c>
      <c r="L403" s="10" t="e">
        <f>Audit!#REF!</f>
        <v>#REF!</v>
      </c>
      <c r="M403" s="10" t="e">
        <f t="shared" si="189"/>
        <v>#REF!</v>
      </c>
      <c r="N403" s="10" t="e">
        <f t="shared" si="190"/>
        <v>#REF!</v>
      </c>
      <c r="O403" s="10" t="e">
        <f t="shared" si="191"/>
        <v>#REF!</v>
      </c>
      <c r="P403" s="10" t="e">
        <f t="shared" si="192"/>
        <v>#REF!</v>
      </c>
      <c r="Q403" s="10" t="e">
        <f t="shared" si="193"/>
        <v>#REF!</v>
      </c>
      <c r="R403" s="10" t="e">
        <f t="shared" si="194"/>
        <v>#REF!</v>
      </c>
      <c r="S403" s="10" t="e">
        <f t="shared" si="195"/>
        <v>#REF!</v>
      </c>
      <c r="T403" s="10" t="e">
        <f t="shared" si="196"/>
        <v>#REF!</v>
      </c>
      <c r="U403" s="17" t="e">
        <f>IF(Audit!#REF!="","",VLOOKUP(Audit!#REF!,$W$26:$X$35,2,FALSE)) &amp; Audit!#REF! &amp; IF(Audit!#REF!="","",IF(Audit!#REF!&lt;=1.4,VLOOKUP(Audit!#REF!,$W$38:X448,2,FALSE),VLOOKUP(Audit!#REF!,$W$51:$X$61,2,FALSE))) &amp; IF(Audit!#REF!="","",VLOOKUP(Audit!#REF!,$Y$26:$Z$35,2,FALSE) &amp; Audit!#REF! &amp; IF(Audit!#REF!="","",IF(Audit!#REF!&lt;=1.4,VLOOKUP(Audit!#REF!,$Y$38:$Z$48,2,FALSE),VLOOKUP(Audit!#REF!,$Y$51:$Z$61,2,FALSE))))</f>
        <v>#REF!</v>
      </c>
      <c r="V403" s="21"/>
      <c r="AH403" s="49" t="e">
        <f>Audit!#REF!</f>
        <v>#REF!</v>
      </c>
      <c r="AI403" s="50" t="e">
        <f>VLOOKUP(Audit!#REF!,$V$3:$AE$12,2,FALSE)&amp; IF(Audit!#REF!=10,Audit!#REF!,"")</f>
        <v>#REF!</v>
      </c>
      <c r="AJ403" s="50" t="e">
        <f>VLOOKUP(Audit!#REF!,$V$13:$AE$22,2,FALSE)&amp; IF(Audit!#REF!=10,Audit!#REF!,"")</f>
        <v>#REF!</v>
      </c>
      <c r="AK403" s="47" t="e">
        <f t="shared" si="197"/>
        <v>#REF!</v>
      </c>
      <c r="AL403" s="50" t="e">
        <f>VLOOKUP(Audit!#REF!,$V$3:$AE$12,3,FALSE)&amp; IF(Audit!#REF!=10,Audit!#REF!,"")</f>
        <v>#REF!</v>
      </c>
      <c r="AM403" s="50" t="e">
        <f>VLOOKUP(Audit!#REF!,$V$13:$AE$22,3,FALSE)&amp; IF(Audit!#REF!=10,Audit!#REF!,"")</f>
        <v>#REF!</v>
      </c>
      <c r="AN403" s="47" t="e">
        <f t="shared" si="198"/>
        <v>#REF!</v>
      </c>
      <c r="AO403" s="50" t="e">
        <f>VLOOKUP(Audit!#REF!,$V$3:$AE$12,4,FALSE) &amp;  Audit!#REF! &amp; IF(Audit!#REF!=10,Audit!#REF!,"")</f>
        <v>#REF!</v>
      </c>
      <c r="AP403" s="50" t="e">
        <f>VLOOKUP(Audit!#REF!,$V$13:$AE$22,4,FALSE)&amp; IF(Audit!#REF!=10,Audit!#REF!,"")</f>
        <v>#REF!</v>
      </c>
      <c r="AQ403" s="47" t="e">
        <f t="shared" si="199"/>
        <v>#REF!</v>
      </c>
      <c r="AR403" s="50" t="e">
        <f>VLOOKUP(Audit!#REF!,$V$3:$AE$12,5,FALSE)&amp; IF(Audit!#REF!=10,Audit!#REF!,"")</f>
        <v>#REF!</v>
      </c>
      <c r="AS403" s="50" t="e">
        <f>VLOOKUP(Audit!#REF!,$V$13:$AE$22,5,FALSE)&amp; IF(Audit!#REF!=10,Audit!#REF!,"")</f>
        <v>#REF!</v>
      </c>
      <c r="AT403" s="47" t="e">
        <f t="shared" si="200"/>
        <v>#REF!</v>
      </c>
      <c r="AU403" s="50" t="e">
        <f>VLOOKUP(Audit!#REF!,$V$3:$AE$12,6,FALSE)&amp; IF(Audit!#REF!=10,Audit!#REF!,"")</f>
        <v>#REF!</v>
      </c>
      <c r="AV403" s="50" t="e">
        <f>VLOOKUP(Audit!#REF!,$V$13:$AE$22,6,FALSE)&amp; IF(Audit!#REF!=10,Audit!#REF!,"")</f>
        <v>#REF!</v>
      </c>
      <c r="AW403" s="47" t="e">
        <f t="shared" si="201"/>
        <v>#REF!</v>
      </c>
      <c r="AX403" s="50" t="e">
        <f>VLOOKUP(Audit!#REF!,$V$3:$AE$12,7,FALSE)&amp; IF(Audit!#REF!=10,Audit!#REF!,"")</f>
        <v>#REF!</v>
      </c>
      <c r="AY403" s="50" t="e">
        <f>VLOOKUP(Audit!#REF!,$V$13:$AE$22,7,FALSE) &amp; IF(Audit!#REF!=10,Audit!#REF!,"")</f>
        <v>#REF!</v>
      </c>
      <c r="AZ403" s="47" t="e">
        <f t="shared" si="202"/>
        <v>#REF!</v>
      </c>
      <c r="BA403" s="50" t="e">
        <f>VLOOKUP(Audit!#REF!,$V$3:$AE$12,8,FALSE)&amp; Audit!#REF! &amp; IF(Audit!#REF!=10,Audit!#REF!,"")</f>
        <v>#REF!</v>
      </c>
      <c r="BB403" s="50" t="e">
        <f>VLOOKUP(Audit!#REF!,$V$13:$AE$22,8,FALSE) &amp; IF(Audit!#REF!=10,Audit!#REF!,"")</f>
        <v>#REF!</v>
      </c>
      <c r="BC403" s="47" t="e">
        <f t="shared" si="203"/>
        <v>#REF!</v>
      </c>
      <c r="BD403" s="50" t="e">
        <f>VLOOKUP(Audit!#REF!,$V$3:$AE$12,9,FALSE)&amp; IF(Audit!#REF!=10,Audit!#REF!,"")</f>
        <v>#REF!</v>
      </c>
      <c r="BE403" s="50" t="e">
        <f>VLOOKUP(Audit!#REF!,$V$13:$AE$22,9,FALSE) &amp; IF(Audit!#REF!=10,Audit!#REF!,"") &amp; IF(Audit!#REF!&lt;&gt;1,U403,"")</f>
        <v>#REF!</v>
      </c>
      <c r="BF403" s="47" t="e">
        <f t="shared" si="204"/>
        <v>#REF!</v>
      </c>
      <c r="BG403" s="50" t="e">
        <f>VLOOKUP(Audit!#REF!,$V$3:$AE$12,10,FALSE) &amp; Audit!#REF! &amp; IF(Audit!#REF!=10,Audit!#REF!,"")</f>
        <v>#REF!</v>
      </c>
      <c r="BH403" s="50" t="e">
        <f>VLOOKUP(Audit!#REF!,$V$13:$AE$22,10,FALSE) &amp; IF(Audit!#REF!=10,Audit!#REF!,"") &amp; IF(Audit!#REF!&lt;&gt;1,U403,"")</f>
        <v>#REF!</v>
      </c>
      <c r="BI403" s="47" t="e">
        <f t="shared" si="205"/>
        <v>#REF!</v>
      </c>
      <c r="BJ403" s="48" t="str">
        <f t="shared" si="206"/>
        <v/>
      </c>
      <c r="BK403" s="48" t="str">
        <f t="shared" si="207"/>
        <v/>
      </c>
      <c r="BL403" s="48" t="str">
        <f t="shared" si="208"/>
        <v/>
      </c>
      <c r="BM403" s="48" t="str">
        <f t="shared" si="209"/>
        <v/>
      </c>
      <c r="BN403" s="48" t="str">
        <f t="shared" si="210"/>
        <v/>
      </c>
      <c r="BO403" s="48" t="str">
        <f t="shared" si="211"/>
        <v/>
      </c>
      <c r="BP403" s="48" t="str">
        <f t="shared" si="212"/>
        <v/>
      </c>
      <c r="BQ403" s="48" t="str">
        <f t="shared" si="213"/>
        <v/>
      </c>
      <c r="BR403" s="48" t="str">
        <f t="shared" si="214"/>
        <v/>
      </c>
      <c r="BS403" s="48" t="str">
        <f t="shared" si="215"/>
        <v/>
      </c>
      <c r="BT403" s="48" t="str">
        <f t="shared" si="216"/>
        <v/>
      </c>
      <c r="BU403" s="48" t="str">
        <f t="shared" si="217"/>
        <v/>
      </c>
    </row>
    <row r="404" spans="1:73">
      <c r="A404" s="10" t="e">
        <f>Audit!#REF!</f>
        <v>#REF!</v>
      </c>
      <c r="B404" s="10" t="e">
        <f t="shared" si="218"/>
        <v>#REF!</v>
      </c>
      <c r="C404" s="17" t="e">
        <f>VLOOKUP(Audit!#REF!,$V$3:$AE$12,2,FALSE) &amp; VLOOKUP(Audit!#REF!,$V$13:$AE$22,2,FALSE)&amp; IF(Audit!#REF!=10,Audit!#REF!&amp;Audit!#REF!,"")</f>
        <v>#REF!</v>
      </c>
      <c r="D404" s="17" t="e">
        <f>VLOOKUP(Audit!#REF!,$V$3:$AE$12,3,FALSE) &amp; VLOOKUP(Audit!#REF!,$V$13:$AE$22,3,FALSE) &amp;IF(Audit!#REF!=10,Audit!#REF!&amp;Audit!#REF!,"")</f>
        <v>#REF!</v>
      </c>
      <c r="E404" s="17" t="e">
        <f>VLOOKUP(Audit!#REF!,$V$3:$AE$12,4,FALSE)&amp; Audit!#REF! &amp; VLOOKUP(Audit!#REF!,$V$13:$AE$22,4,FALSE)&amp; IF(Audit!#REF!=10,Audit!#REF!&amp;Audit!#REF!,"")</f>
        <v>#REF!</v>
      </c>
      <c r="F404" s="17" t="e">
        <f>VLOOKUP(Audit!#REF!,$V$3:$AE$12,5,FALSE) &amp; VLOOKUP(Audit!#REF!,$V$13:$AE$22,5,FALSE)&amp; IF(Audit!#REF!=10,Audit!#REF!&amp;Audit!#REF!,"")</f>
        <v>#REF!</v>
      </c>
      <c r="G404" s="17" t="e">
        <f>VLOOKUP(Audit!#REF!,$V$3:$AE$12,6,FALSE) &amp; VLOOKUP(Audit!#REF!,$V$13:$AE$22,6,FALSE)&amp; IF(Audit!#REF!=10,Audit!#REF!&amp;Audit!#REF!,"")</f>
        <v>#REF!</v>
      </c>
      <c r="H404" s="17" t="e">
        <f>VLOOKUP(Audit!#REF!,$V$3:$AE$12,7,FALSE) &amp; VLOOKUP(Audit!#REF!,$V$13:$AE$22,7,FALSE)&amp;IF(Audit!#REF!=10,Audit!#REF!&amp;Audit!#REF!,"")</f>
        <v>#REF!</v>
      </c>
      <c r="I404" s="17" t="e">
        <f>VLOOKUP(Audit!#REF!,$V$3:$AE$12,8,FALSE) &amp; Audit!#REF! &amp; VLOOKUP(Audit!#REF!,$V$13:$AE$22,8,FALSE)&amp;IF(Audit!#REF!=10,Audit!#REF!&amp;Audit!#REF!,"")</f>
        <v>#REF!</v>
      </c>
      <c r="J404" s="17" t="e">
        <f>VLOOKUP(Audit!#REF!,$V$3:$AE$12,9,FALSE) &amp; VLOOKUP(Audit!#REF!,$V$13:$AE$22,9,FALSE) &amp; IF(Audit!#REF!=10,Audit!#REF!&amp;Audit!#REF!,"") &amp; IF(Audit!#REF!&lt;&gt;1,U404,"")</f>
        <v>#REF!</v>
      </c>
      <c r="K404" s="17" t="e">
        <f>VLOOKUP(Audit!#REF!,$V$3:$AE$12,10,FALSE) &amp; Audit!#REF! &amp; VLOOKUP(Audit!#REF!,$V$13:$AE$22,10,FALSE) &amp; IF(Audit!#REF!=10,Audit!#REF!&amp;Audit!#REF!,"") &amp; IF(Audit!#REF!&lt;&gt;1,U404,"")</f>
        <v>#REF!</v>
      </c>
      <c r="L404" s="10" t="e">
        <f>Audit!#REF!</f>
        <v>#REF!</v>
      </c>
      <c r="M404" s="10" t="e">
        <f t="shared" si="189"/>
        <v>#REF!</v>
      </c>
      <c r="N404" s="10" t="e">
        <f t="shared" si="190"/>
        <v>#REF!</v>
      </c>
      <c r="O404" s="10" t="e">
        <f t="shared" si="191"/>
        <v>#REF!</v>
      </c>
      <c r="P404" s="10" t="e">
        <f t="shared" si="192"/>
        <v>#REF!</v>
      </c>
      <c r="Q404" s="10" t="e">
        <f t="shared" si="193"/>
        <v>#REF!</v>
      </c>
      <c r="R404" s="10" t="e">
        <f t="shared" si="194"/>
        <v>#REF!</v>
      </c>
      <c r="S404" s="10" t="e">
        <f t="shared" si="195"/>
        <v>#REF!</v>
      </c>
      <c r="T404" s="10" t="e">
        <f t="shared" si="196"/>
        <v>#REF!</v>
      </c>
      <c r="U404" s="17" t="e">
        <f>IF(Audit!#REF!="","",VLOOKUP(Audit!#REF!,$W$26:$X$35,2,FALSE)) &amp; Audit!#REF! &amp; IF(Audit!#REF!="","",IF(Audit!#REF!&lt;=1.4,VLOOKUP(Audit!#REF!,$W$38:X449,2,FALSE),VLOOKUP(Audit!#REF!,$W$51:$X$61,2,FALSE))) &amp; IF(Audit!#REF!="","",VLOOKUP(Audit!#REF!,$Y$26:$Z$35,2,FALSE) &amp; Audit!#REF! &amp; IF(Audit!#REF!="","",IF(Audit!#REF!&lt;=1.4,VLOOKUP(Audit!#REF!,$Y$38:$Z$48,2,FALSE),VLOOKUP(Audit!#REF!,$Y$51:$Z$61,2,FALSE))))</f>
        <v>#REF!</v>
      </c>
      <c r="V404" s="21"/>
      <c r="AH404" s="49" t="e">
        <f>Audit!#REF!</f>
        <v>#REF!</v>
      </c>
      <c r="AI404" s="50" t="e">
        <f>VLOOKUP(Audit!#REF!,$V$3:$AE$12,2,FALSE)&amp; IF(Audit!#REF!=10,Audit!#REF!,"")</f>
        <v>#REF!</v>
      </c>
      <c r="AJ404" s="50" t="e">
        <f>VLOOKUP(Audit!#REF!,$V$13:$AE$22,2,FALSE)&amp; IF(Audit!#REF!=10,Audit!#REF!,"")</f>
        <v>#REF!</v>
      </c>
      <c r="AK404" s="47" t="e">
        <f t="shared" si="197"/>
        <v>#REF!</v>
      </c>
      <c r="AL404" s="50" t="e">
        <f>VLOOKUP(Audit!#REF!,$V$3:$AE$12,3,FALSE)&amp; IF(Audit!#REF!=10,Audit!#REF!,"")</f>
        <v>#REF!</v>
      </c>
      <c r="AM404" s="50" t="e">
        <f>VLOOKUP(Audit!#REF!,$V$13:$AE$22,3,FALSE)&amp; IF(Audit!#REF!=10,Audit!#REF!,"")</f>
        <v>#REF!</v>
      </c>
      <c r="AN404" s="47" t="e">
        <f t="shared" si="198"/>
        <v>#REF!</v>
      </c>
      <c r="AO404" s="50" t="e">
        <f>VLOOKUP(Audit!#REF!,$V$3:$AE$12,4,FALSE) &amp;  Audit!#REF! &amp; IF(Audit!#REF!=10,Audit!#REF!,"")</f>
        <v>#REF!</v>
      </c>
      <c r="AP404" s="50" t="e">
        <f>VLOOKUP(Audit!#REF!,$V$13:$AE$22,4,FALSE)&amp; IF(Audit!#REF!=10,Audit!#REF!,"")</f>
        <v>#REF!</v>
      </c>
      <c r="AQ404" s="47" t="e">
        <f t="shared" si="199"/>
        <v>#REF!</v>
      </c>
      <c r="AR404" s="50" t="e">
        <f>VLOOKUP(Audit!#REF!,$V$3:$AE$12,5,FALSE)&amp; IF(Audit!#REF!=10,Audit!#REF!,"")</f>
        <v>#REF!</v>
      </c>
      <c r="AS404" s="50" t="e">
        <f>VLOOKUP(Audit!#REF!,$V$13:$AE$22,5,FALSE)&amp; IF(Audit!#REF!=10,Audit!#REF!,"")</f>
        <v>#REF!</v>
      </c>
      <c r="AT404" s="47" t="e">
        <f t="shared" si="200"/>
        <v>#REF!</v>
      </c>
      <c r="AU404" s="50" t="e">
        <f>VLOOKUP(Audit!#REF!,$V$3:$AE$12,6,FALSE)&amp; IF(Audit!#REF!=10,Audit!#REF!,"")</f>
        <v>#REF!</v>
      </c>
      <c r="AV404" s="50" t="e">
        <f>VLOOKUP(Audit!#REF!,$V$13:$AE$22,6,FALSE)&amp; IF(Audit!#REF!=10,Audit!#REF!,"")</f>
        <v>#REF!</v>
      </c>
      <c r="AW404" s="47" t="e">
        <f t="shared" si="201"/>
        <v>#REF!</v>
      </c>
      <c r="AX404" s="50" t="e">
        <f>VLOOKUP(Audit!#REF!,$V$3:$AE$12,7,FALSE)&amp; IF(Audit!#REF!=10,Audit!#REF!,"")</f>
        <v>#REF!</v>
      </c>
      <c r="AY404" s="50" t="e">
        <f>VLOOKUP(Audit!#REF!,$V$13:$AE$22,7,FALSE) &amp; IF(Audit!#REF!=10,Audit!#REF!,"")</f>
        <v>#REF!</v>
      </c>
      <c r="AZ404" s="47" t="e">
        <f t="shared" si="202"/>
        <v>#REF!</v>
      </c>
      <c r="BA404" s="50" t="e">
        <f>VLOOKUP(Audit!#REF!,$V$3:$AE$12,8,FALSE)&amp; Audit!#REF! &amp; IF(Audit!#REF!=10,Audit!#REF!,"")</f>
        <v>#REF!</v>
      </c>
      <c r="BB404" s="50" t="e">
        <f>VLOOKUP(Audit!#REF!,$V$13:$AE$22,8,FALSE) &amp; IF(Audit!#REF!=10,Audit!#REF!,"")</f>
        <v>#REF!</v>
      </c>
      <c r="BC404" s="47" t="e">
        <f t="shared" si="203"/>
        <v>#REF!</v>
      </c>
      <c r="BD404" s="50" t="e">
        <f>VLOOKUP(Audit!#REF!,$V$3:$AE$12,9,FALSE)&amp; IF(Audit!#REF!=10,Audit!#REF!,"")</f>
        <v>#REF!</v>
      </c>
      <c r="BE404" s="50" t="e">
        <f>VLOOKUP(Audit!#REF!,$V$13:$AE$22,9,FALSE) &amp; IF(Audit!#REF!=10,Audit!#REF!,"") &amp; IF(Audit!#REF!&lt;&gt;1,U404,"")</f>
        <v>#REF!</v>
      </c>
      <c r="BF404" s="47" t="e">
        <f t="shared" si="204"/>
        <v>#REF!</v>
      </c>
      <c r="BG404" s="50" t="e">
        <f>VLOOKUP(Audit!#REF!,$V$3:$AE$12,10,FALSE) &amp; Audit!#REF! &amp; IF(Audit!#REF!=10,Audit!#REF!,"")</f>
        <v>#REF!</v>
      </c>
      <c r="BH404" s="50" t="e">
        <f>VLOOKUP(Audit!#REF!,$V$13:$AE$22,10,FALSE) &amp; IF(Audit!#REF!=10,Audit!#REF!,"") &amp; IF(Audit!#REF!&lt;&gt;1,U404,"")</f>
        <v>#REF!</v>
      </c>
      <c r="BI404" s="47" t="e">
        <f t="shared" si="205"/>
        <v>#REF!</v>
      </c>
      <c r="BJ404" s="48" t="str">
        <f t="shared" si="206"/>
        <v/>
      </c>
      <c r="BK404" s="48" t="str">
        <f t="shared" si="207"/>
        <v/>
      </c>
      <c r="BL404" s="48" t="str">
        <f t="shared" si="208"/>
        <v/>
      </c>
      <c r="BM404" s="48" t="str">
        <f t="shared" si="209"/>
        <v/>
      </c>
      <c r="BN404" s="48" t="str">
        <f t="shared" si="210"/>
        <v/>
      </c>
      <c r="BO404" s="48" t="str">
        <f t="shared" si="211"/>
        <v/>
      </c>
      <c r="BP404" s="48" t="str">
        <f t="shared" si="212"/>
        <v/>
      </c>
      <c r="BQ404" s="48" t="str">
        <f t="shared" si="213"/>
        <v/>
      </c>
      <c r="BR404" s="48" t="str">
        <f t="shared" si="214"/>
        <v/>
      </c>
      <c r="BS404" s="48" t="str">
        <f t="shared" si="215"/>
        <v/>
      </c>
      <c r="BT404" s="48" t="str">
        <f t="shared" si="216"/>
        <v/>
      </c>
      <c r="BU404" s="48" t="str">
        <f t="shared" si="217"/>
        <v/>
      </c>
    </row>
    <row r="405" spans="1:73">
      <c r="A405" s="10" t="e">
        <f>Audit!#REF!</f>
        <v>#REF!</v>
      </c>
      <c r="B405" s="10" t="e">
        <f t="shared" si="218"/>
        <v>#REF!</v>
      </c>
      <c r="C405" s="17" t="e">
        <f>VLOOKUP(Audit!#REF!,$V$3:$AE$12,2,FALSE) &amp; VLOOKUP(Audit!#REF!,$V$13:$AE$22,2,FALSE)&amp; IF(Audit!#REF!=10,Audit!#REF!&amp;Audit!#REF!,"")</f>
        <v>#REF!</v>
      </c>
      <c r="D405" s="17" t="e">
        <f>VLOOKUP(Audit!#REF!,$V$3:$AE$12,3,FALSE) &amp; VLOOKUP(Audit!#REF!,$V$13:$AE$22,3,FALSE) &amp;IF(Audit!#REF!=10,Audit!#REF!&amp;Audit!#REF!,"")</f>
        <v>#REF!</v>
      </c>
      <c r="E405" s="17" t="e">
        <f>VLOOKUP(Audit!#REF!,$V$3:$AE$12,4,FALSE)&amp; Audit!#REF! &amp; VLOOKUP(Audit!#REF!,$V$13:$AE$22,4,FALSE)&amp; IF(Audit!#REF!=10,Audit!#REF!&amp;Audit!#REF!,"")</f>
        <v>#REF!</v>
      </c>
      <c r="F405" s="17" t="e">
        <f>VLOOKUP(Audit!#REF!,$V$3:$AE$12,5,FALSE) &amp; VLOOKUP(Audit!#REF!,$V$13:$AE$22,5,FALSE)&amp; IF(Audit!#REF!=10,Audit!#REF!&amp;Audit!#REF!,"")</f>
        <v>#REF!</v>
      </c>
      <c r="G405" s="17" t="e">
        <f>VLOOKUP(Audit!#REF!,$V$3:$AE$12,6,FALSE) &amp; VLOOKUP(Audit!#REF!,$V$13:$AE$22,6,FALSE)&amp; IF(Audit!#REF!=10,Audit!#REF!&amp;Audit!#REF!,"")</f>
        <v>#REF!</v>
      </c>
      <c r="H405" s="17" t="e">
        <f>VLOOKUP(Audit!#REF!,$V$3:$AE$12,7,FALSE) &amp; VLOOKUP(Audit!#REF!,$V$13:$AE$22,7,FALSE)&amp;IF(Audit!#REF!=10,Audit!#REF!&amp;Audit!#REF!,"")</f>
        <v>#REF!</v>
      </c>
      <c r="I405" s="17" t="e">
        <f>VLOOKUP(Audit!#REF!,$V$3:$AE$12,8,FALSE) &amp; Audit!#REF! &amp; VLOOKUP(Audit!#REF!,$V$13:$AE$22,8,FALSE)&amp;IF(Audit!#REF!=10,Audit!#REF!&amp;Audit!#REF!,"")</f>
        <v>#REF!</v>
      </c>
      <c r="J405" s="17" t="e">
        <f>VLOOKUP(Audit!#REF!,$V$3:$AE$12,9,FALSE) &amp; VLOOKUP(Audit!#REF!,$V$13:$AE$22,9,FALSE) &amp; IF(Audit!#REF!=10,Audit!#REF!&amp;Audit!#REF!,"") &amp; IF(Audit!#REF!&lt;&gt;1,U405,"")</f>
        <v>#REF!</v>
      </c>
      <c r="K405" s="17" t="e">
        <f>VLOOKUP(Audit!#REF!,$V$3:$AE$12,10,FALSE) &amp; Audit!#REF! &amp; VLOOKUP(Audit!#REF!,$V$13:$AE$22,10,FALSE) &amp; IF(Audit!#REF!=10,Audit!#REF!&amp;Audit!#REF!,"") &amp; IF(Audit!#REF!&lt;&gt;1,U405,"")</f>
        <v>#REF!</v>
      </c>
      <c r="L405" s="10" t="e">
        <f>Audit!#REF!</f>
        <v>#REF!</v>
      </c>
      <c r="M405" s="10" t="e">
        <f t="shared" si="189"/>
        <v>#REF!</v>
      </c>
      <c r="N405" s="10" t="e">
        <f t="shared" si="190"/>
        <v>#REF!</v>
      </c>
      <c r="O405" s="10" t="e">
        <f t="shared" si="191"/>
        <v>#REF!</v>
      </c>
      <c r="P405" s="10" t="e">
        <f t="shared" si="192"/>
        <v>#REF!</v>
      </c>
      <c r="Q405" s="10" t="e">
        <f t="shared" si="193"/>
        <v>#REF!</v>
      </c>
      <c r="R405" s="10" t="e">
        <f t="shared" si="194"/>
        <v>#REF!</v>
      </c>
      <c r="S405" s="10" t="e">
        <f t="shared" si="195"/>
        <v>#REF!</v>
      </c>
      <c r="T405" s="10" t="e">
        <f t="shared" si="196"/>
        <v>#REF!</v>
      </c>
      <c r="U405" s="17" t="e">
        <f>IF(Audit!#REF!="","",VLOOKUP(Audit!#REF!,$W$26:$X$35,2,FALSE)) &amp; Audit!#REF! &amp; IF(Audit!#REF!="","",IF(Audit!#REF!&lt;=1.4,VLOOKUP(Audit!#REF!,$W$38:X450,2,FALSE),VLOOKUP(Audit!#REF!,$W$51:$X$61,2,FALSE))) &amp; IF(Audit!#REF!="","",VLOOKUP(Audit!#REF!,$Y$26:$Z$35,2,FALSE) &amp; Audit!#REF! &amp; IF(Audit!#REF!="","",IF(Audit!#REF!&lt;=1.4,VLOOKUP(Audit!#REF!,$Y$38:$Z$48,2,FALSE),VLOOKUP(Audit!#REF!,$Y$51:$Z$61,2,FALSE))))</f>
        <v>#REF!</v>
      </c>
      <c r="V405" s="21"/>
      <c r="AH405" s="49" t="e">
        <f>Audit!#REF!</f>
        <v>#REF!</v>
      </c>
      <c r="AI405" s="50" t="e">
        <f>VLOOKUP(Audit!#REF!,$V$3:$AE$12,2,FALSE)&amp; IF(Audit!#REF!=10,Audit!#REF!,"")</f>
        <v>#REF!</v>
      </c>
      <c r="AJ405" s="50" t="e">
        <f>VLOOKUP(Audit!#REF!,$V$13:$AE$22,2,FALSE)&amp; IF(Audit!#REF!=10,Audit!#REF!,"")</f>
        <v>#REF!</v>
      </c>
      <c r="AK405" s="47" t="e">
        <f t="shared" si="197"/>
        <v>#REF!</v>
      </c>
      <c r="AL405" s="50" t="e">
        <f>VLOOKUP(Audit!#REF!,$V$3:$AE$12,3,FALSE)&amp; IF(Audit!#REF!=10,Audit!#REF!,"")</f>
        <v>#REF!</v>
      </c>
      <c r="AM405" s="50" t="e">
        <f>VLOOKUP(Audit!#REF!,$V$13:$AE$22,3,FALSE)&amp; IF(Audit!#REF!=10,Audit!#REF!,"")</f>
        <v>#REF!</v>
      </c>
      <c r="AN405" s="47" t="e">
        <f t="shared" si="198"/>
        <v>#REF!</v>
      </c>
      <c r="AO405" s="50" t="e">
        <f>VLOOKUP(Audit!#REF!,$V$3:$AE$12,4,FALSE) &amp;  Audit!#REF! &amp; IF(Audit!#REF!=10,Audit!#REF!,"")</f>
        <v>#REF!</v>
      </c>
      <c r="AP405" s="50" t="e">
        <f>VLOOKUP(Audit!#REF!,$V$13:$AE$22,4,FALSE)&amp; IF(Audit!#REF!=10,Audit!#REF!,"")</f>
        <v>#REF!</v>
      </c>
      <c r="AQ405" s="47" t="e">
        <f t="shared" si="199"/>
        <v>#REF!</v>
      </c>
      <c r="AR405" s="50" t="e">
        <f>VLOOKUP(Audit!#REF!,$V$3:$AE$12,5,FALSE)&amp; IF(Audit!#REF!=10,Audit!#REF!,"")</f>
        <v>#REF!</v>
      </c>
      <c r="AS405" s="50" t="e">
        <f>VLOOKUP(Audit!#REF!,$V$13:$AE$22,5,FALSE)&amp; IF(Audit!#REF!=10,Audit!#REF!,"")</f>
        <v>#REF!</v>
      </c>
      <c r="AT405" s="47" t="e">
        <f t="shared" si="200"/>
        <v>#REF!</v>
      </c>
      <c r="AU405" s="50" t="e">
        <f>VLOOKUP(Audit!#REF!,$V$3:$AE$12,6,FALSE)&amp; IF(Audit!#REF!=10,Audit!#REF!,"")</f>
        <v>#REF!</v>
      </c>
      <c r="AV405" s="50" t="e">
        <f>VLOOKUP(Audit!#REF!,$V$13:$AE$22,6,FALSE)&amp; IF(Audit!#REF!=10,Audit!#REF!,"")</f>
        <v>#REF!</v>
      </c>
      <c r="AW405" s="47" t="e">
        <f t="shared" si="201"/>
        <v>#REF!</v>
      </c>
      <c r="AX405" s="50" t="e">
        <f>VLOOKUP(Audit!#REF!,$V$3:$AE$12,7,FALSE)&amp; IF(Audit!#REF!=10,Audit!#REF!,"")</f>
        <v>#REF!</v>
      </c>
      <c r="AY405" s="50" t="e">
        <f>VLOOKUP(Audit!#REF!,$V$13:$AE$22,7,FALSE) &amp; IF(Audit!#REF!=10,Audit!#REF!,"")</f>
        <v>#REF!</v>
      </c>
      <c r="AZ405" s="47" t="e">
        <f t="shared" si="202"/>
        <v>#REF!</v>
      </c>
      <c r="BA405" s="50" t="e">
        <f>VLOOKUP(Audit!#REF!,$V$3:$AE$12,8,FALSE)&amp; Audit!#REF! &amp; IF(Audit!#REF!=10,Audit!#REF!,"")</f>
        <v>#REF!</v>
      </c>
      <c r="BB405" s="50" t="e">
        <f>VLOOKUP(Audit!#REF!,$V$13:$AE$22,8,FALSE) &amp; IF(Audit!#REF!=10,Audit!#REF!,"")</f>
        <v>#REF!</v>
      </c>
      <c r="BC405" s="47" t="e">
        <f t="shared" si="203"/>
        <v>#REF!</v>
      </c>
      <c r="BD405" s="50" t="e">
        <f>VLOOKUP(Audit!#REF!,$V$3:$AE$12,9,FALSE)&amp; IF(Audit!#REF!=10,Audit!#REF!,"")</f>
        <v>#REF!</v>
      </c>
      <c r="BE405" s="50" t="e">
        <f>VLOOKUP(Audit!#REF!,$V$13:$AE$22,9,FALSE) &amp; IF(Audit!#REF!=10,Audit!#REF!,"") &amp; IF(Audit!#REF!&lt;&gt;1,U405,"")</f>
        <v>#REF!</v>
      </c>
      <c r="BF405" s="47" t="e">
        <f t="shared" si="204"/>
        <v>#REF!</v>
      </c>
      <c r="BG405" s="50" t="e">
        <f>VLOOKUP(Audit!#REF!,$V$3:$AE$12,10,FALSE) &amp; Audit!#REF! &amp; IF(Audit!#REF!=10,Audit!#REF!,"")</f>
        <v>#REF!</v>
      </c>
      <c r="BH405" s="50" t="e">
        <f>VLOOKUP(Audit!#REF!,$V$13:$AE$22,10,FALSE) &amp; IF(Audit!#REF!=10,Audit!#REF!,"") &amp; IF(Audit!#REF!&lt;&gt;1,U405,"")</f>
        <v>#REF!</v>
      </c>
      <c r="BI405" s="47" t="e">
        <f t="shared" si="205"/>
        <v>#REF!</v>
      </c>
      <c r="BJ405" s="48" t="str">
        <f t="shared" si="206"/>
        <v/>
      </c>
      <c r="BK405" s="48" t="str">
        <f t="shared" si="207"/>
        <v/>
      </c>
      <c r="BL405" s="48" t="str">
        <f t="shared" si="208"/>
        <v/>
      </c>
      <c r="BM405" s="48" t="str">
        <f t="shared" si="209"/>
        <v/>
      </c>
      <c r="BN405" s="48" t="str">
        <f t="shared" si="210"/>
        <v/>
      </c>
      <c r="BO405" s="48" t="str">
        <f t="shared" si="211"/>
        <v/>
      </c>
      <c r="BP405" s="48" t="str">
        <f t="shared" si="212"/>
        <v/>
      </c>
      <c r="BQ405" s="48" t="str">
        <f t="shared" si="213"/>
        <v/>
      </c>
      <c r="BR405" s="48" t="str">
        <f t="shared" si="214"/>
        <v/>
      </c>
      <c r="BS405" s="48" t="str">
        <f t="shared" si="215"/>
        <v/>
      </c>
      <c r="BT405" s="48" t="str">
        <f t="shared" si="216"/>
        <v/>
      </c>
      <c r="BU405" s="48" t="str">
        <f t="shared" si="217"/>
        <v/>
      </c>
    </row>
    <row r="406" spans="1:73">
      <c r="A406" s="10" t="e">
        <f>Audit!#REF!</f>
        <v>#REF!</v>
      </c>
      <c r="B406" s="10" t="e">
        <f t="shared" si="218"/>
        <v>#REF!</v>
      </c>
      <c r="C406" s="17" t="e">
        <f>VLOOKUP(Audit!#REF!,$V$3:$AE$12,2,FALSE) &amp; VLOOKUP(Audit!#REF!,$V$13:$AE$22,2,FALSE)&amp; IF(Audit!#REF!=10,Audit!#REF!&amp;Audit!#REF!,"")</f>
        <v>#REF!</v>
      </c>
      <c r="D406" s="17" t="e">
        <f>VLOOKUP(Audit!#REF!,$V$3:$AE$12,3,FALSE) &amp; VLOOKUP(Audit!#REF!,$V$13:$AE$22,3,FALSE) &amp;IF(Audit!#REF!=10,Audit!#REF!&amp;Audit!#REF!,"")</f>
        <v>#REF!</v>
      </c>
      <c r="E406" s="17" t="e">
        <f>VLOOKUP(Audit!#REF!,$V$3:$AE$12,4,FALSE)&amp; Audit!#REF! &amp; VLOOKUP(Audit!#REF!,$V$13:$AE$22,4,FALSE)&amp; IF(Audit!#REF!=10,Audit!#REF!&amp;Audit!#REF!,"")</f>
        <v>#REF!</v>
      </c>
      <c r="F406" s="17" t="e">
        <f>VLOOKUP(Audit!#REF!,$V$3:$AE$12,5,FALSE) &amp; VLOOKUP(Audit!#REF!,$V$13:$AE$22,5,FALSE)&amp; IF(Audit!#REF!=10,Audit!#REF!&amp;Audit!#REF!,"")</f>
        <v>#REF!</v>
      </c>
      <c r="G406" s="17" t="e">
        <f>VLOOKUP(Audit!#REF!,$V$3:$AE$12,6,FALSE) &amp; VLOOKUP(Audit!#REF!,$V$13:$AE$22,6,FALSE)&amp; IF(Audit!#REF!=10,Audit!#REF!&amp;Audit!#REF!,"")</f>
        <v>#REF!</v>
      </c>
      <c r="H406" s="17" t="e">
        <f>VLOOKUP(Audit!#REF!,$V$3:$AE$12,7,FALSE) &amp; VLOOKUP(Audit!#REF!,$V$13:$AE$22,7,FALSE)&amp;IF(Audit!#REF!=10,Audit!#REF!&amp;Audit!#REF!,"")</f>
        <v>#REF!</v>
      </c>
      <c r="I406" s="17" t="e">
        <f>VLOOKUP(Audit!#REF!,$V$3:$AE$12,8,FALSE) &amp; Audit!#REF! &amp; VLOOKUP(Audit!#REF!,$V$13:$AE$22,8,FALSE)&amp;IF(Audit!#REF!=10,Audit!#REF!&amp;Audit!#REF!,"")</f>
        <v>#REF!</v>
      </c>
      <c r="J406" s="17" t="e">
        <f>VLOOKUP(Audit!#REF!,$V$3:$AE$12,9,FALSE) &amp; VLOOKUP(Audit!#REF!,$V$13:$AE$22,9,FALSE) &amp; IF(Audit!#REF!=10,Audit!#REF!&amp;Audit!#REF!,"") &amp; IF(Audit!#REF!&lt;&gt;1,U406,"")</f>
        <v>#REF!</v>
      </c>
      <c r="K406" s="17" t="e">
        <f>VLOOKUP(Audit!#REF!,$V$3:$AE$12,10,FALSE) &amp; Audit!#REF! &amp; VLOOKUP(Audit!#REF!,$V$13:$AE$22,10,FALSE) &amp; IF(Audit!#REF!=10,Audit!#REF!&amp;Audit!#REF!,"") &amp; IF(Audit!#REF!&lt;&gt;1,U406,"")</f>
        <v>#REF!</v>
      </c>
      <c r="L406" s="10" t="e">
        <f>Audit!#REF!</f>
        <v>#REF!</v>
      </c>
      <c r="M406" s="10" t="e">
        <f t="shared" si="189"/>
        <v>#REF!</v>
      </c>
      <c r="N406" s="10" t="e">
        <f t="shared" si="190"/>
        <v>#REF!</v>
      </c>
      <c r="O406" s="10" t="e">
        <f t="shared" si="191"/>
        <v>#REF!</v>
      </c>
      <c r="P406" s="10" t="e">
        <f t="shared" si="192"/>
        <v>#REF!</v>
      </c>
      <c r="Q406" s="10" t="e">
        <f t="shared" si="193"/>
        <v>#REF!</v>
      </c>
      <c r="R406" s="10" t="e">
        <f t="shared" si="194"/>
        <v>#REF!</v>
      </c>
      <c r="S406" s="10" t="e">
        <f t="shared" si="195"/>
        <v>#REF!</v>
      </c>
      <c r="T406" s="10" t="e">
        <f t="shared" si="196"/>
        <v>#REF!</v>
      </c>
      <c r="U406" s="17" t="e">
        <f>IF(Audit!#REF!="","",VLOOKUP(Audit!#REF!,$W$26:$X$35,2,FALSE)) &amp; Audit!#REF! &amp; IF(Audit!#REF!="","",IF(Audit!#REF!&lt;=1.4,VLOOKUP(Audit!#REF!,$W$38:X451,2,FALSE),VLOOKUP(Audit!#REF!,$W$51:$X$61,2,FALSE))) &amp; IF(Audit!#REF!="","",VLOOKUP(Audit!#REF!,$Y$26:$Z$35,2,FALSE) &amp; Audit!#REF! &amp; IF(Audit!#REF!="","",IF(Audit!#REF!&lt;=1.4,VLOOKUP(Audit!#REF!,$Y$38:$Z$48,2,FALSE),VLOOKUP(Audit!#REF!,$Y$51:$Z$61,2,FALSE))))</f>
        <v>#REF!</v>
      </c>
      <c r="V406" s="21"/>
      <c r="AH406" s="49" t="e">
        <f>Audit!#REF!</f>
        <v>#REF!</v>
      </c>
      <c r="AI406" s="50" t="e">
        <f>VLOOKUP(Audit!#REF!,$V$3:$AE$12,2,FALSE)&amp; IF(Audit!#REF!=10,Audit!#REF!,"")</f>
        <v>#REF!</v>
      </c>
      <c r="AJ406" s="50" t="e">
        <f>VLOOKUP(Audit!#REF!,$V$13:$AE$22,2,FALSE)&amp; IF(Audit!#REF!=10,Audit!#REF!,"")</f>
        <v>#REF!</v>
      </c>
      <c r="AK406" s="47" t="e">
        <f t="shared" si="197"/>
        <v>#REF!</v>
      </c>
      <c r="AL406" s="50" t="e">
        <f>VLOOKUP(Audit!#REF!,$V$3:$AE$12,3,FALSE)&amp; IF(Audit!#REF!=10,Audit!#REF!,"")</f>
        <v>#REF!</v>
      </c>
      <c r="AM406" s="50" t="e">
        <f>VLOOKUP(Audit!#REF!,$V$13:$AE$22,3,FALSE)&amp; IF(Audit!#REF!=10,Audit!#REF!,"")</f>
        <v>#REF!</v>
      </c>
      <c r="AN406" s="47" t="e">
        <f t="shared" si="198"/>
        <v>#REF!</v>
      </c>
      <c r="AO406" s="50" t="e">
        <f>VLOOKUP(Audit!#REF!,$V$3:$AE$12,4,FALSE) &amp;  Audit!#REF! &amp; IF(Audit!#REF!=10,Audit!#REF!,"")</f>
        <v>#REF!</v>
      </c>
      <c r="AP406" s="50" t="e">
        <f>VLOOKUP(Audit!#REF!,$V$13:$AE$22,4,FALSE)&amp; IF(Audit!#REF!=10,Audit!#REF!,"")</f>
        <v>#REF!</v>
      </c>
      <c r="AQ406" s="47" t="e">
        <f t="shared" si="199"/>
        <v>#REF!</v>
      </c>
      <c r="AR406" s="50" t="e">
        <f>VLOOKUP(Audit!#REF!,$V$3:$AE$12,5,FALSE)&amp; IF(Audit!#REF!=10,Audit!#REF!,"")</f>
        <v>#REF!</v>
      </c>
      <c r="AS406" s="50" t="e">
        <f>VLOOKUP(Audit!#REF!,$V$13:$AE$22,5,FALSE)&amp; IF(Audit!#REF!=10,Audit!#REF!,"")</f>
        <v>#REF!</v>
      </c>
      <c r="AT406" s="47" t="e">
        <f t="shared" si="200"/>
        <v>#REF!</v>
      </c>
      <c r="AU406" s="50" t="e">
        <f>VLOOKUP(Audit!#REF!,$V$3:$AE$12,6,FALSE)&amp; IF(Audit!#REF!=10,Audit!#REF!,"")</f>
        <v>#REF!</v>
      </c>
      <c r="AV406" s="50" t="e">
        <f>VLOOKUP(Audit!#REF!,$V$13:$AE$22,6,FALSE)&amp; IF(Audit!#REF!=10,Audit!#REF!,"")</f>
        <v>#REF!</v>
      </c>
      <c r="AW406" s="47" t="e">
        <f t="shared" si="201"/>
        <v>#REF!</v>
      </c>
      <c r="AX406" s="50" t="e">
        <f>VLOOKUP(Audit!#REF!,$V$3:$AE$12,7,FALSE)&amp; IF(Audit!#REF!=10,Audit!#REF!,"")</f>
        <v>#REF!</v>
      </c>
      <c r="AY406" s="50" t="e">
        <f>VLOOKUP(Audit!#REF!,$V$13:$AE$22,7,FALSE) &amp; IF(Audit!#REF!=10,Audit!#REF!,"")</f>
        <v>#REF!</v>
      </c>
      <c r="AZ406" s="47" t="e">
        <f t="shared" si="202"/>
        <v>#REF!</v>
      </c>
      <c r="BA406" s="50" t="e">
        <f>VLOOKUP(Audit!#REF!,$V$3:$AE$12,8,FALSE)&amp; Audit!#REF! &amp; IF(Audit!#REF!=10,Audit!#REF!,"")</f>
        <v>#REF!</v>
      </c>
      <c r="BB406" s="50" t="e">
        <f>VLOOKUP(Audit!#REF!,$V$13:$AE$22,8,FALSE) &amp; IF(Audit!#REF!=10,Audit!#REF!,"")</f>
        <v>#REF!</v>
      </c>
      <c r="BC406" s="47" t="e">
        <f t="shared" si="203"/>
        <v>#REF!</v>
      </c>
      <c r="BD406" s="50" t="e">
        <f>VLOOKUP(Audit!#REF!,$V$3:$AE$12,9,FALSE)&amp; IF(Audit!#REF!=10,Audit!#REF!,"")</f>
        <v>#REF!</v>
      </c>
      <c r="BE406" s="50" t="e">
        <f>VLOOKUP(Audit!#REF!,$V$13:$AE$22,9,FALSE) &amp; IF(Audit!#REF!=10,Audit!#REF!,"") &amp; IF(Audit!#REF!&lt;&gt;1,U406,"")</f>
        <v>#REF!</v>
      </c>
      <c r="BF406" s="47" t="e">
        <f t="shared" si="204"/>
        <v>#REF!</v>
      </c>
      <c r="BG406" s="50" t="e">
        <f>VLOOKUP(Audit!#REF!,$V$3:$AE$12,10,FALSE) &amp; Audit!#REF! &amp; IF(Audit!#REF!=10,Audit!#REF!,"")</f>
        <v>#REF!</v>
      </c>
      <c r="BH406" s="50" t="e">
        <f>VLOOKUP(Audit!#REF!,$V$13:$AE$22,10,FALSE) &amp; IF(Audit!#REF!=10,Audit!#REF!,"") &amp; IF(Audit!#REF!&lt;&gt;1,U406,"")</f>
        <v>#REF!</v>
      </c>
      <c r="BI406" s="47" t="e">
        <f t="shared" si="205"/>
        <v>#REF!</v>
      </c>
      <c r="BJ406" s="48" t="str">
        <f t="shared" si="206"/>
        <v/>
      </c>
      <c r="BK406" s="48" t="str">
        <f t="shared" si="207"/>
        <v/>
      </c>
      <c r="BL406" s="48" t="str">
        <f t="shared" si="208"/>
        <v/>
      </c>
      <c r="BM406" s="48" t="str">
        <f t="shared" si="209"/>
        <v/>
      </c>
      <c r="BN406" s="48" t="str">
        <f t="shared" si="210"/>
        <v/>
      </c>
      <c r="BO406" s="48" t="str">
        <f t="shared" si="211"/>
        <v/>
      </c>
      <c r="BP406" s="48" t="str">
        <f t="shared" si="212"/>
        <v/>
      </c>
      <c r="BQ406" s="48" t="str">
        <f t="shared" si="213"/>
        <v/>
      </c>
      <c r="BR406" s="48" t="str">
        <f t="shared" si="214"/>
        <v/>
      </c>
      <c r="BS406" s="48" t="str">
        <f t="shared" si="215"/>
        <v/>
      </c>
      <c r="BT406" s="48" t="str">
        <f t="shared" si="216"/>
        <v/>
      </c>
      <c r="BU406" s="48" t="str">
        <f t="shared" si="217"/>
        <v/>
      </c>
    </row>
    <row r="407" spans="1:73">
      <c r="A407" s="10" t="e">
        <f>Audit!#REF!</f>
        <v>#REF!</v>
      </c>
      <c r="B407" s="10" t="e">
        <f t="shared" si="218"/>
        <v>#REF!</v>
      </c>
      <c r="C407" s="17" t="e">
        <f>VLOOKUP(Audit!#REF!,$V$3:$AE$12,2,FALSE) &amp; VLOOKUP(Audit!#REF!,$V$13:$AE$22,2,FALSE)&amp; IF(Audit!#REF!=10,Audit!#REF!&amp;Audit!#REF!,"")</f>
        <v>#REF!</v>
      </c>
      <c r="D407" s="17" t="e">
        <f>VLOOKUP(Audit!#REF!,$V$3:$AE$12,3,FALSE) &amp; VLOOKUP(Audit!#REF!,$V$13:$AE$22,3,FALSE) &amp;IF(Audit!#REF!=10,Audit!#REF!&amp;Audit!#REF!,"")</f>
        <v>#REF!</v>
      </c>
      <c r="E407" s="17" t="e">
        <f>VLOOKUP(Audit!#REF!,$V$3:$AE$12,4,FALSE)&amp; Audit!#REF! &amp; VLOOKUP(Audit!#REF!,$V$13:$AE$22,4,FALSE)&amp; IF(Audit!#REF!=10,Audit!#REF!&amp;Audit!#REF!,"")</f>
        <v>#REF!</v>
      </c>
      <c r="F407" s="17" t="e">
        <f>VLOOKUP(Audit!#REF!,$V$3:$AE$12,5,FALSE) &amp; VLOOKUP(Audit!#REF!,$V$13:$AE$22,5,FALSE)&amp; IF(Audit!#REF!=10,Audit!#REF!&amp;Audit!#REF!,"")</f>
        <v>#REF!</v>
      </c>
      <c r="G407" s="17" t="e">
        <f>VLOOKUP(Audit!#REF!,$V$3:$AE$12,6,FALSE) &amp; VLOOKUP(Audit!#REF!,$V$13:$AE$22,6,FALSE)&amp; IF(Audit!#REF!=10,Audit!#REF!&amp;Audit!#REF!,"")</f>
        <v>#REF!</v>
      </c>
      <c r="H407" s="17" t="e">
        <f>VLOOKUP(Audit!#REF!,$V$3:$AE$12,7,FALSE) &amp; VLOOKUP(Audit!#REF!,$V$13:$AE$22,7,FALSE)&amp;IF(Audit!#REF!=10,Audit!#REF!&amp;Audit!#REF!,"")</f>
        <v>#REF!</v>
      </c>
      <c r="I407" s="17" t="e">
        <f>VLOOKUP(Audit!#REF!,$V$3:$AE$12,8,FALSE) &amp; Audit!#REF! &amp; VLOOKUP(Audit!#REF!,$V$13:$AE$22,8,FALSE)&amp;IF(Audit!#REF!=10,Audit!#REF!&amp;Audit!#REF!,"")</f>
        <v>#REF!</v>
      </c>
      <c r="J407" s="17" t="e">
        <f>VLOOKUP(Audit!#REF!,$V$3:$AE$12,9,FALSE) &amp; VLOOKUP(Audit!#REF!,$V$13:$AE$22,9,FALSE) &amp; IF(Audit!#REF!=10,Audit!#REF!&amp;Audit!#REF!,"") &amp; IF(Audit!#REF!&lt;&gt;1,U407,"")</f>
        <v>#REF!</v>
      </c>
      <c r="K407" s="17" t="e">
        <f>VLOOKUP(Audit!#REF!,$V$3:$AE$12,10,FALSE) &amp; Audit!#REF! &amp; VLOOKUP(Audit!#REF!,$V$13:$AE$22,10,FALSE) &amp; IF(Audit!#REF!=10,Audit!#REF!&amp;Audit!#REF!,"") &amp; IF(Audit!#REF!&lt;&gt;1,U407,"")</f>
        <v>#REF!</v>
      </c>
      <c r="L407" s="10" t="e">
        <f>Audit!#REF!</f>
        <v>#REF!</v>
      </c>
      <c r="M407" s="10" t="e">
        <f t="shared" si="189"/>
        <v>#REF!</v>
      </c>
      <c r="N407" s="10" t="e">
        <f t="shared" si="190"/>
        <v>#REF!</v>
      </c>
      <c r="O407" s="10" t="e">
        <f t="shared" si="191"/>
        <v>#REF!</v>
      </c>
      <c r="P407" s="10" t="e">
        <f t="shared" si="192"/>
        <v>#REF!</v>
      </c>
      <c r="Q407" s="10" t="e">
        <f t="shared" si="193"/>
        <v>#REF!</v>
      </c>
      <c r="R407" s="10" t="e">
        <f t="shared" si="194"/>
        <v>#REF!</v>
      </c>
      <c r="S407" s="10" t="e">
        <f t="shared" si="195"/>
        <v>#REF!</v>
      </c>
      <c r="T407" s="10" t="e">
        <f t="shared" si="196"/>
        <v>#REF!</v>
      </c>
      <c r="U407" s="17" t="e">
        <f>IF(Audit!#REF!="","",VLOOKUP(Audit!#REF!,$W$26:$X$35,2,FALSE)) &amp; Audit!#REF! &amp; IF(Audit!#REF!="","",IF(Audit!#REF!&lt;=1.4,VLOOKUP(Audit!#REF!,$W$38:X452,2,FALSE),VLOOKUP(Audit!#REF!,$W$51:$X$61,2,FALSE))) &amp; IF(Audit!#REF!="","",VLOOKUP(Audit!#REF!,$Y$26:$Z$35,2,FALSE) &amp; Audit!#REF! &amp; IF(Audit!#REF!="","",IF(Audit!#REF!&lt;=1.4,VLOOKUP(Audit!#REF!,$Y$38:$Z$48,2,FALSE),VLOOKUP(Audit!#REF!,$Y$51:$Z$61,2,FALSE))))</f>
        <v>#REF!</v>
      </c>
      <c r="V407" s="21"/>
      <c r="AH407" s="49" t="e">
        <f>Audit!#REF!</f>
        <v>#REF!</v>
      </c>
      <c r="AI407" s="50" t="e">
        <f>VLOOKUP(Audit!#REF!,$V$3:$AE$12,2,FALSE)&amp; IF(Audit!#REF!=10,Audit!#REF!,"")</f>
        <v>#REF!</v>
      </c>
      <c r="AJ407" s="50" t="e">
        <f>VLOOKUP(Audit!#REF!,$V$13:$AE$22,2,FALSE)&amp; IF(Audit!#REF!=10,Audit!#REF!,"")</f>
        <v>#REF!</v>
      </c>
      <c r="AK407" s="47" t="e">
        <f t="shared" si="197"/>
        <v>#REF!</v>
      </c>
      <c r="AL407" s="50" t="e">
        <f>VLOOKUP(Audit!#REF!,$V$3:$AE$12,3,FALSE)&amp; IF(Audit!#REF!=10,Audit!#REF!,"")</f>
        <v>#REF!</v>
      </c>
      <c r="AM407" s="50" t="e">
        <f>VLOOKUP(Audit!#REF!,$V$13:$AE$22,3,FALSE)&amp; IF(Audit!#REF!=10,Audit!#REF!,"")</f>
        <v>#REF!</v>
      </c>
      <c r="AN407" s="47" t="e">
        <f t="shared" si="198"/>
        <v>#REF!</v>
      </c>
      <c r="AO407" s="50" t="e">
        <f>VLOOKUP(Audit!#REF!,$V$3:$AE$12,4,FALSE) &amp;  Audit!#REF! &amp; IF(Audit!#REF!=10,Audit!#REF!,"")</f>
        <v>#REF!</v>
      </c>
      <c r="AP407" s="50" t="e">
        <f>VLOOKUP(Audit!#REF!,$V$13:$AE$22,4,FALSE)&amp; IF(Audit!#REF!=10,Audit!#REF!,"")</f>
        <v>#REF!</v>
      </c>
      <c r="AQ407" s="47" t="e">
        <f t="shared" si="199"/>
        <v>#REF!</v>
      </c>
      <c r="AR407" s="50" t="e">
        <f>VLOOKUP(Audit!#REF!,$V$3:$AE$12,5,FALSE)&amp; IF(Audit!#REF!=10,Audit!#REF!,"")</f>
        <v>#REF!</v>
      </c>
      <c r="AS407" s="50" t="e">
        <f>VLOOKUP(Audit!#REF!,$V$13:$AE$22,5,FALSE)&amp; IF(Audit!#REF!=10,Audit!#REF!,"")</f>
        <v>#REF!</v>
      </c>
      <c r="AT407" s="47" t="e">
        <f t="shared" si="200"/>
        <v>#REF!</v>
      </c>
      <c r="AU407" s="50" t="e">
        <f>VLOOKUP(Audit!#REF!,$V$3:$AE$12,6,FALSE)&amp; IF(Audit!#REF!=10,Audit!#REF!,"")</f>
        <v>#REF!</v>
      </c>
      <c r="AV407" s="50" t="e">
        <f>VLOOKUP(Audit!#REF!,$V$13:$AE$22,6,FALSE)&amp; IF(Audit!#REF!=10,Audit!#REF!,"")</f>
        <v>#REF!</v>
      </c>
      <c r="AW407" s="47" t="e">
        <f t="shared" si="201"/>
        <v>#REF!</v>
      </c>
      <c r="AX407" s="50" t="e">
        <f>VLOOKUP(Audit!#REF!,$V$3:$AE$12,7,FALSE)&amp; IF(Audit!#REF!=10,Audit!#REF!,"")</f>
        <v>#REF!</v>
      </c>
      <c r="AY407" s="50" t="e">
        <f>VLOOKUP(Audit!#REF!,$V$13:$AE$22,7,FALSE) &amp; IF(Audit!#REF!=10,Audit!#REF!,"")</f>
        <v>#REF!</v>
      </c>
      <c r="AZ407" s="47" t="e">
        <f t="shared" si="202"/>
        <v>#REF!</v>
      </c>
      <c r="BA407" s="50" t="e">
        <f>VLOOKUP(Audit!#REF!,$V$3:$AE$12,8,FALSE)&amp; Audit!#REF! &amp; IF(Audit!#REF!=10,Audit!#REF!,"")</f>
        <v>#REF!</v>
      </c>
      <c r="BB407" s="50" t="e">
        <f>VLOOKUP(Audit!#REF!,$V$13:$AE$22,8,FALSE) &amp; IF(Audit!#REF!=10,Audit!#REF!,"")</f>
        <v>#REF!</v>
      </c>
      <c r="BC407" s="47" t="e">
        <f t="shared" si="203"/>
        <v>#REF!</v>
      </c>
      <c r="BD407" s="50" t="e">
        <f>VLOOKUP(Audit!#REF!,$V$3:$AE$12,9,FALSE)&amp; IF(Audit!#REF!=10,Audit!#REF!,"")</f>
        <v>#REF!</v>
      </c>
      <c r="BE407" s="50" t="e">
        <f>VLOOKUP(Audit!#REF!,$V$13:$AE$22,9,FALSE) &amp; IF(Audit!#REF!=10,Audit!#REF!,"") &amp; IF(Audit!#REF!&lt;&gt;1,U407,"")</f>
        <v>#REF!</v>
      </c>
      <c r="BF407" s="47" t="e">
        <f t="shared" si="204"/>
        <v>#REF!</v>
      </c>
      <c r="BG407" s="50" t="e">
        <f>VLOOKUP(Audit!#REF!,$V$3:$AE$12,10,FALSE) &amp; Audit!#REF! &amp; IF(Audit!#REF!=10,Audit!#REF!,"")</f>
        <v>#REF!</v>
      </c>
      <c r="BH407" s="50" t="e">
        <f>VLOOKUP(Audit!#REF!,$V$13:$AE$22,10,FALSE) &amp; IF(Audit!#REF!=10,Audit!#REF!,"") &amp; IF(Audit!#REF!&lt;&gt;1,U407,"")</f>
        <v>#REF!</v>
      </c>
      <c r="BI407" s="47" t="e">
        <f t="shared" si="205"/>
        <v>#REF!</v>
      </c>
      <c r="BJ407" s="48" t="str">
        <f t="shared" si="206"/>
        <v/>
      </c>
      <c r="BK407" s="48" t="str">
        <f t="shared" si="207"/>
        <v/>
      </c>
      <c r="BL407" s="48" t="str">
        <f t="shared" si="208"/>
        <v/>
      </c>
      <c r="BM407" s="48" t="str">
        <f t="shared" si="209"/>
        <v/>
      </c>
      <c r="BN407" s="48" t="str">
        <f t="shared" si="210"/>
        <v/>
      </c>
      <c r="BO407" s="48" t="str">
        <f t="shared" si="211"/>
        <v/>
      </c>
      <c r="BP407" s="48" t="str">
        <f t="shared" si="212"/>
        <v/>
      </c>
      <c r="BQ407" s="48" t="str">
        <f t="shared" si="213"/>
        <v/>
      </c>
      <c r="BR407" s="48" t="str">
        <f t="shared" si="214"/>
        <v/>
      </c>
      <c r="BS407" s="48" t="str">
        <f t="shared" si="215"/>
        <v/>
      </c>
      <c r="BT407" s="48" t="str">
        <f t="shared" si="216"/>
        <v/>
      </c>
      <c r="BU407" s="48" t="str">
        <f t="shared" si="217"/>
        <v/>
      </c>
    </row>
    <row r="408" spans="1:73">
      <c r="A408" s="10" t="e">
        <f>Audit!#REF!</f>
        <v>#REF!</v>
      </c>
      <c r="B408" s="10" t="e">
        <f t="shared" si="218"/>
        <v>#REF!</v>
      </c>
      <c r="C408" s="17" t="e">
        <f>VLOOKUP(Audit!#REF!,$V$3:$AE$12,2,FALSE) &amp; VLOOKUP(Audit!#REF!,$V$13:$AE$22,2,FALSE)&amp; IF(Audit!#REF!=10,Audit!#REF!&amp;Audit!#REF!,"")</f>
        <v>#REF!</v>
      </c>
      <c r="D408" s="17" t="e">
        <f>VLOOKUP(Audit!#REF!,$V$3:$AE$12,3,FALSE) &amp; VLOOKUP(Audit!#REF!,$V$13:$AE$22,3,FALSE) &amp;IF(Audit!#REF!=10,Audit!#REF!&amp;Audit!#REF!,"")</f>
        <v>#REF!</v>
      </c>
      <c r="E408" s="17" t="e">
        <f>VLOOKUP(Audit!#REF!,$V$3:$AE$12,4,FALSE)&amp; Audit!#REF! &amp; VLOOKUP(Audit!#REF!,$V$13:$AE$22,4,FALSE)&amp; IF(Audit!#REF!=10,Audit!#REF!&amp;Audit!#REF!,"")</f>
        <v>#REF!</v>
      </c>
      <c r="F408" s="17" t="e">
        <f>VLOOKUP(Audit!#REF!,$V$3:$AE$12,5,FALSE) &amp; VLOOKUP(Audit!#REF!,$V$13:$AE$22,5,FALSE)&amp; IF(Audit!#REF!=10,Audit!#REF!&amp;Audit!#REF!,"")</f>
        <v>#REF!</v>
      </c>
      <c r="G408" s="17" t="e">
        <f>VLOOKUP(Audit!#REF!,$V$3:$AE$12,6,FALSE) &amp; VLOOKUP(Audit!#REF!,$V$13:$AE$22,6,FALSE)&amp; IF(Audit!#REF!=10,Audit!#REF!&amp;Audit!#REF!,"")</f>
        <v>#REF!</v>
      </c>
      <c r="H408" s="17" t="e">
        <f>VLOOKUP(Audit!#REF!,$V$3:$AE$12,7,FALSE) &amp; VLOOKUP(Audit!#REF!,$V$13:$AE$22,7,FALSE)&amp;IF(Audit!#REF!=10,Audit!#REF!&amp;Audit!#REF!,"")</f>
        <v>#REF!</v>
      </c>
      <c r="I408" s="17" t="e">
        <f>VLOOKUP(Audit!#REF!,$V$3:$AE$12,8,FALSE) &amp; Audit!#REF! &amp; VLOOKUP(Audit!#REF!,$V$13:$AE$22,8,FALSE)&amp;IF(Audit!#REF!=10,Audit!#REF!&amp;Audit!#REF!,"")</f>
        <v>#REF!</v>
      </c>
      <c r="J408" s="17" t="e">
        <f>VLOOKUP(Audit!#REF!,$V$3:$AE$12,9,FALSE) &amp; VLOOKUP(Audit!#REF!,$V$13:$AE$22,9,FALSE) &amp; IF(Audit!#REF!=10,Audit!#REF!&amp;Audit!#REF!,"") &amp; IF(Audit!#REF!&lt;&gt;1,U408,"")</f>
        <v>#REF!</v>
      </c>
      <c r="K408" s="17" t="e">
        <f>VLOOKUP(Audit!#REF!,$V$3:$AE$12,10,FALSE) &amp; Audit!#REF! &amp; VLOOKUP(Audit!#REF!,$V$13:$AE$22,10,FALSE) &amp; IF(Audit!#REF!=10,Audit!#REF!&amp;Audit!#REF!,"") &amp; IF(Audit!#REF!&lt;&gt;1,U408,"")</f>
        <v>#REF!</v>
      </c>
      <c r="L408" s="10" t="e">
        <f>Audit!#REF!</f>
        <v>#REF!</v>
      </c>
      <c r="M408" s="10" t="e">
        <f t="shared" si="189"/>
        <v>#REF!</v>
      </c>
      <c r="N408" s="10" t="e">
        <f t="shared" si="190"/>
        <v>#REF!</v>
      </c>
      <c r="O408" s="10" t="e">
        <f t="shared" si="191"/>
        <v>#REF!</v>
      </c>
      <c r="P408" s="10" t="e">
        <f t="shared" si="192"/>
        <v>#REF!</v>
      </c>
      <c r="Q408" s="10" t="e">
        <f t="shared" si="193"/>
        <v>#REF!</v>
      </c>
      <c r="R408" s="10" t="e">
        <f t="shared" si="194"/>
        <v>#REF!</v>
      </c>
      <c r="S408" s="10" t="e">
        <f t="shared" si="195"/>
        <v>#REF!</v>
      </c>
      <c r="T408" s="10" t="e">
        <f t="shared" si="196"/>
        <v>#REF!</v>
      </c>
      <c r="U408" s="17" t="e">
        <f>IF(Audit!#REF!="","",VLOOKUP(Audit!#REF!,$W$26:$X$35,2,FALSE)) &amp; Audit!#REF! &amp; IF(Audit!#REF!="","",IF(Audit!#REF!&lt;=1.4,VLOOKUP(Audit!#REF!,$W$38:X453,2,FALSE),VLOOKUP(Audit!#REF!,$W$51:$X$61,2,FALSE))) &amp; IF(Audit!#REF!="","",VLOOKUP(Audit!#REF!,$Y$26:$Z$35,2,FALSE) &amp; Audit!#REF! &amp; IF(Audit!#REF!="","",IF(Audit!#REF!&lt;=1.4,VLOOKUP(Audit!#REF!,$Y$38:$Z$48,2,FALSE),VLOOKUP(Audit!#REF!,$Y$51:$Z$61,2,FALSE))))</f>
        <v>#REF!</v>
      </c>
      <c r="V408" s="21"/>
      <c r="AH408" s="49" t="e">
        <f>Audit!#REF!</f>
        <v>#REF!</v>
      </c>
      <c r="AI408" s="50" t="e">
        <f>VLOOKUP(Audit!#REF!,$V$3:$AE$12,2,FALSE)&amp; IF(Audit!#REF!=10,Audit!#REF!,"")</f>
        <v>#REF!</v>
      </c>
      <c r="AJ408" s="50" t="e">
        <f>VLOOKUP(Audit!#REF!,$V$13:$AE$22,2,FALSE)&amp; IF(Audit!#REF!=10,Audit!#REF!,"")</f>
        <v>#REF!</v>
      </c>
      <c r="AK408" s="47" t="e">
        <f t="shared" si="197"/>
        <v>#REF!</v>
      </c>
      <c r="AL408" s="50" t="e">
        <f>VLOOKUP(Audit!#REF!,$V$3:$AE$12,3,FALSE)&amp; IF(Audit!#REF!=10,Audit!#REF!,"")</f>
        <v>#REF!</v>
      </c>
      <c r="AM408" s="50" t="e">
        <f>VLOOKUP(Audit!#REF!,$V$13:$AE$22,3,FALSE)&amp; IF(Audit!#REF!=10,Audit!#REF!,"")</f>
        <v>#REF!</v>
      </c>
      <c r="AN408" s="47" t="e">
        <f t="shared" si="198"/>
        <v>#REF!</v>
      </c>
      <c r="AO408" s="50" t="e">
        <f>VLOOKUP(Audit!#REF!,$V$3:$AE$12,4,FALSE) &amp;  Audit!#REF! &amp; IF(Audit!#REF!=10,Audit!#REF!,"")</f>
        <v>#REF!</v>
      </c>
      <c r="AP408" s="50" t="e">
        <f>VLOOKUP(Audit!#REF!,$V$13:$AE$22,4,FALSE)&amp; IF(Audit!#REF!=10,Audit!#REF!,"")</f>
        <v>#REF!</v>
      </c>
      <c r="AQ408" s="47" t="e">
        <f t="shared" si="199"/>
        <v>#REF!</v>
      </c>
      <c r="AR408" s="50" t="e">
        <f>VLOOKUP(Audit!#REF!,$V$3:$AE$12,5,FALSE)&amp; IF(Audit!#REF!=10,Audit!#REF!,"")</f>
        <v>#REF!</v>
      </c>
      <c r="AS408" s="50" t="e">
        <f>VLOOKUP(Audit!#REF!,$V$13:$AE$22,5,FALSE)&amp; IF(Audit!#REF!=10,Audit!#REF!,"")</f>
        <v>#REF!</v>
      </c>
      <c r="AT408" s="47" t="e">
        <f t="shared" si="200"/>
        <v>#REF!</v>
      </c>
      <c r="AU408" s="50" t="e">
        <f>VLOOKUP(Audit!#REF!,$V$3:$AE$12,6,FALSE)&amp; IF(Audit!#REF!=10,Audit!#REF!,"")</f>
        <v>#REF!</v>
      </c>
      <c r="AV408" s="50" t="e">
        <f>VLOOKUP(Audit!#REF!,$V$13:$AE$22,6,FALSE)&amp; IF(Audit!#REF!=10,Audit!#REF!,"")</f>
        <v>#REF!</v>
      </c>
      <c r="AW408" s="47" t="e">
        <f t="shared" si="201"/>
        <v>#REF!</v>
      </c>
      <c r="AX408" s="50" t="e">
        <f>VLOOKUP(Audit!#REF!,$V$3:$AE$12,7,FALSE)&amp; IF(Audit!#REF!=10,Audit!#REF!,"")</f>
        <v>#REF!</v>
      </c>
      <c r="AY408" s="50" t="e">
        <f>VLOOKUP(Audit!#REF!,$V$13:$AE$22,7,FALSE) &amp; IF(Audit!#REF!=10,Audit!#REF!,"")</f>
        <v>#REF!</v>
      </c>
      <c r="AZ408" s="47" t="e">
        <f t="shared" si="202"/>
        <v>#REF!</v>
      </c>
      <c r="BA408" s="50" t="e">
        <f>VLOOKUP(Audit!#REF!,$V$3:$AE$12,8,FALSE)&amp; Audit!#REF! &amp; IF(Audit!#REF!=10,Audit!#REF!,"")</f>
        <v>#REF!</v>
      </c>
      <c r="BB408" s="50" t="e">
        <f>VLOOKUP(Audit!#REF!,$V$13:$AE$22,8,FALSE) &amp; IF(Audit!#REF!=10,Audit!#REF!,"")</f>
        <v>#REF!</v>
      </c>
      <c r="BC408" s="47" t="e">
        <f t="shared" si="203"/>
        <v>#REF!</v>
      </c>
      <c r="BD408" s="50" t="e">
        <f>VLOOKUP(Audit!#REF!,$V$3:$AE$12,9,FALSE)&amp; IF(Audit!#REF!=10,Audit!#REF!,"")</f>
        <v>#REF!</v>
      </c>
      <c r="BE408" s="50" t="e">
        <f>VLOOKUP(Audit!#REF!,$V$13:$AE$22,9,FALSE) &amp; IF(Audit!#REF!=10,Audit!#REF!,"") &amp; IF(Audit!#REF!&lt;&gt;1,U408,"")</f>
        <v>#REF!</v>
      </c>
      <c r="BF408" s="47" t="e">
        <f t="shared" si="204"/>
        <v>#REF!</v>
      </c>
      <c r="BG408" s="50" t="e">
        <f>VLOOKUP(Audit!#REF!,$V$3:$AE$12,10,FALSE) &amp; Audit!#REF! &amp; IF(Audit!#REF!=10,Audit!#REF!,"")</f>
        <v>#REF!</v>
      </c>
      <c r="BH408" s="50" t="e">
        <f>VLOOKUP(Audit!#REF!,$V$13:$AE$22,10,FALSE) &amp; IF(Audit!#REF!=10,Audit!#REF!,"") &amp; IF(Audit!#REF!&lt;&gt;1,U408,"")</f>
        <v>#REF!</v>
      </c>
      <c r="BI408" s="47" t="e">
        <f t="shared" si="205"/>
        <v>#REF!</v>
      </c>
      <c r="BJ408" s="48" t="str">
        <f t="shared" si="206"/>
        <v/>
      </c>
      <c r="BK408" s="48" t="str">
        <f t="shared" si="207"/>
        <v/>
      </c>
      <c r="BL408" s="48" t="str">
        <f t="shared" si="208"/>
        <v/>
      </c>
      <c r="BM408" s="48" t="str">
        <f t="shared" si="209"/>
        <v/>
      </c>
      <c r="BN408" s="48" t="str">
        <f t="shared" si="210"/>
        <v/>
      </c>
      <c r="BO408" s="48" t="str">
        <f t="shared" si="211"/>
        <v/>
      </c>
      <c r="BP408" s="48" t="str">
        <f t="shared" si="212"/>
        <v/>
      </c>
      <c r="BQ408" s="48" t="str">
        <f t="shared" si="213"/>
        <v/>
      </c>
      <c r="BR408" s="48" t="str">
        <f t="shared" si="214"/>
        <v/>
      </c>
      <c r="BS408" s="48" t="str">
        <f t="shared" si="215"/>
        <v/>
      </c>
      <c r="BT408" s="48" t="str">
        <f t="shared" si="216"/>
        <v/>
      </c>
      <c r="BU408" s="48" t="str">
        <f t="shared" si="217"/>
        <v/>
      </c>
    </row>
    <row r="409" spans="1:73">
      <c r="A409" s="10" t="e">
        <f>Audit!#REF!</f>
        <v>#REF!</v>
      </c>
      <c r="B409" s="10" t="e">
        <f t="shared" si="218"/>
        <v>#REF!</v>
      </c>
      <c r="C409" s="17" t="e">
        <f>VLOOKUP(Audit!#REF!,$V$3:$AE$12,2,FALSE) &amp; VLOOKUP(Audit!#REF!,$V$13:$AE$22,2,FALSE)&amp; IF(Audit!#REF!=10,Audit!#REF!&amp;Audit!#REF!,"")</f>
        <v>#REF!</v>
      </c>
      <c r="D409" s="17" t="e">
        <f>VLOOKUP(Audit!#REF!,$V$3:$AE$12,3,FALSE) &amp; VLOOKUP(Audit!#REF!,$V$13:$AE$22,3,FALSE) &amp;IF(Audit!#REF!=10,Audit!#REF!&amp;Audit!#REF!,"")</f>
        <v>#REF!</v>
      </c>
      <c r="E409" s="17" t="e">
        <f>VLOOKUP(Audit!#REF!,$V$3:$AE$12,4,FALSE)&amp; Audit!#REF! &amp; VLOOKUP(Audit!#REF!,$V$13:$AE$22,4,FALSE)&amp; IF(Audit!#REF!=10,Audit!#REF!&amp;Audit!#REF!,"")</f>
        <v>#REF!</v>
      </c>
      <c r="F409" s="17" t="e">
        <f>VLOOKUP(Audit!#REF!,$V$3:$AE$12,5,FALSE) &amp; VLOOKUP(Audit!#REF!,$V$13:$AE$22,5,FALSE)&amp; IF(Audit!#REF!=10,Audit!#REF!&amp;Audit!#REF!,"")</f>
        <v>#REF!</v>
      </c>
      <c r="G409" s="17" t="e">
        <f>VLOOKUP(Audit!#REF!,$V$3:$AE$12,6,FALSE) &amp; VLOOKUP(Audit!#REF!,$V$13:$AE$22,6,FALSE)&amp; IF(Audit!#REF!=10,Audit!#REF!&amp;Audit!#REF!,"")</f>
        <v>#REF!</v>
      </c>
      <c r="H409" s="17" t="e">
        <f>VLOOKUP(Audit!#REF!,$V$3:$AE$12,7,FALSE) &amp; VLOOKUP(Audit!#REF!,$V$13:$AE$22,7,FALSE)&amp;IF(Audit!#REF!=10,Audit!#REF!&amp;Audit!#REF!,"")</f>
        <v>#REF!</v>
      </c>
      <c r="I409" s="17" t="e">
        <f>VLOOKUP(Audit!#REF!,$V$3:$AE$12,8,FALSE) &amp; Audit!#REF! &amp; VLOOKUP(Audit!#REF!,$V$13:$AE$22,8,FALSE)&amp;IF(Audit!#REF!=10,Audit!#REF!&amp;Audit!#REF!,"")</f>
        <v>#REF!</v>
      </c>
      <c r="J409" s="17" t="e">
        <f>VLOOKUP(Audit!#REF!,$V$3:$AE$12,9,FALSE) &amp; VLOOKUP(Audit!#REF!,$V$13:$AE$22,9,FALSE) &amp; IF(Audit!#REF!=10,Audit!#REF!&amp;Audit!#REF!,"") &amp; IF(Audit!#REF!&lt;&gt;1,U409,"")</f>
        <v>#REF!</v>
      </c>
      <c r="K409" s="17" t="e">
        <f>VLOOKUP(Audit!#REF!,$V$3:$AE$12,10,FALSE) &amp; Audit!#REF! &amp; VLOOKUP(Audit!#REF!,$V$13:$AE$22,10,FALSE) &amp; IF(Audit!#REF!=10,Audit!#REF!&amp;Audit!#REF!,"") &amp; IF(Audit!#REF!&lt;&gt;1,U409,"")</f>
        <v>#REF!</v>
      </c>
      <c r="L409" s="10" t="e">
        <f>Audit!#REF!</f>
        <v>#REF!</v>
      </c>
      <c r="M409" s="10" t="e">
        <f t="shared" si="189"/>
        <v>#REF!</v>
      </c>
      <c r="N409" s="10" t="e">
        <f t="shared" si="190"/>
        <v>#REF!</v>
      </c>
      <c r="O409" s="10" t="e">
        <f t="shared" si="191"/>
        <v>#REF!</v>
      </c>
      <c r="P409" s="10" t="e">
        <f t="shared" si="192"/>
        <v>#REF!</v>
      </c>
      <c r="Q409" s="10" t="e">
        <f t="shared" si="193"/>
        <v>#REF!</v>
      </c>
      <c r="R409" s="10" t="e">
        <f t="shared" si="194"/>
        <v>#REF!</v>
      </c>
      <c r="S409" s="10" t="e">
        <f t="shared" si="195"/>
        <v>#REF!</v>
      </c>
      <c r="T409" s="10" t="e">
        <f t="shared" si="196"/>
        <v>#REF!</v>
      </c>
      <c r="U409" s="17" t="e">
        <f>IF(Audit!#REF!="","",VLOOKUP(Audit!#REF!,$W$26:$X$35,2,FALSE)) &amp; Audit!#REF! &amp; IF(Audit!#REF!="","",IF(Audit!#REF!&lt;=1.4,VLOOKUP(Audit!#REF!,$W$38:X454,2,FALSE),VLOOKUP(Audit!#REF!,$W$51:$X$61,2,FALSE))) &amp; IF(Audit!#REF!="","",VLOOKUP(Audit!#REF!,$Y$26:$Z$35,2,FALSE) &amp; Audit!#REF! &amp; IF(Audit!#REF!="","",IF(Audit!#REF!&lt;=1.4,VLOOKUP(Audit!#REF!,$Y$38:$Z$48,2,FALSE),VLOOKUP(Audit!#REF!,$Y$51:$Z$61,2,FALSE))))</f>
        <v>#REF!</v>
      </c>
      <c r="V409" s="21"/>
      <c r="AH409" s="49" t="e">
        <f>Audit!#REF!</f>
        <v>#REF!</v>
      </c>
      <c r="AI409" s="50" t="e">
        <f>VLOOKUP(Audit!#REF!,$V$3:$AE$12,2,FALSE)&amp; IF(Audit!#REF!=10,Audit!#REF!,"")</f>
        <v>#REF!</v>
      </c>
      <c r="AJ409" s="50" t="e">
        <f>VLOOKUP(Audit!#REF!,$V$13:$AE$22,2,FALSE)&amp; IF(Audit!#REF!=10,Audit!#REF!,"")</f>
        <v>#REF!</v>
      </c>
      <c r="AK409" s="47" t="e">
        <f t="shared" si="197"/>
        <v>#REF!</v>
      </c>
      <c r="AL409" s="50" t="e">
        <f>VLOOKUP(Audit!#REF!,$V$3:$AE$12,3,FALSE)&amp; IF(Audit!#REF!=10,Audit!#REF!,"")</f>
        <v>#REF!</v>
      </c>
      <c r="AM409" s="50" t="e">
        <f>VLOOKUP(Audit!#REF!,$V$13:$AE$22,3,FALSE)&amp; IF(Audit!#REF!=10,Audit!#REF!,"")</f>
        <v>#REF!</v>
      </c>
      <c r="AN409" s="47" t="e">
        <f t="shared" si="198"/>
        <v>#REF!</v>
      </c>
      <c r="AO409" s="50" t="e">
        <f>VLOOKUP(Audit!#REF!,$V$3:$AE$12,4,FALSE) &amp;  Audit!#REF! &amp; IF(Audit!#REF!=10,Audit!#REF!,"")</f>
        <v>#REF!</v>
      </c>
      <c r="AP409" s="50" t="e">
        <f>VLOOKUP(Audit!#REF!,$V$13:$AE$22,4,FALSE)&amp; IF(Audit!#REF!=10,Audit!#REF!,"")</f>
        <v>#REF!</v>
      </c>
      <c r="AQ409" s="47" t="e">
        <f t="shared" si="199"/>
        <v>#REF!</v>
      </c>
      <c r="AR409" s="50" t="e">
        <f>VLOOKUP(Audit!#REF!,$V$3:$AE$12,5,FALSE)&amp; IF(Audit!#REF!=10,Audit!#REF!,"")</f>
        <v>#REF!</v>
      </c>
      <c r="AS409" s="50" t="e">
        <f>VLOOKUP(Audit!#REF!,$V$13:$AE$22,5,FALSE)&amp; IF(Audit!#REF!=10,Audit!#REF!,"")</f>
        <v>#REF!</v>
      </c>
      <c r="AT409" s="47" t="e">
        <f t="shared" si="200"/>
        <v>#REF!</v>
      </c>
      <c r="AU409" s="50" t="e">
        <f>VLOOKUP(Audit!#REF!,$V$3:$AE$12,6,FALSE)&amp; IF(Audit!#REF!=10,Audit!#REF!,"")</f>
        <v>#REF!</v>
      </c>
      <c r="AV409" s="50" t="e">
        <f>VLOOKUP(Audit!#REF!,$V$13:$AE$22,6,FALSE)&amp; IF(Audit!#REF!=10,Audit!#REF!,"")</f>
        <v>#REF!</v>
      </c>
      <c r="AW409" s="47" t="e">
        <f t="shared" si="201"/>
        <v>#REF!</v>
      </c>
      <c r="AX409" s="50" t="e">
        <f>VLOOKUP(Audit!#REF!,$V$3:$AE$12,7,FALSE)&amp; IF(Audit!#REF!=10,Audit!#REF!,"")</f>
        <v>#REF!</v>
      </c>
      <c r="AY409" s="50" t="e">
        <f>VLOOKUP(Audit!#REF!,$V$13:$AE$22,7,FALSE) &amp; IF(Audit!#REF!=10,Audit!#REF!,"")</f>
        <v>#REF!</v>
      </c>
      <c r="AZ409" s="47" t="e">
        <f t="shared" si="202"/>
        <v>#REF!</v>
      </c>
      <c r="BA409" s="50" t="e">
        <f>VLOOKUP(Audit!#REF!,$V$3:$AE$12,8,FALSE)&amp; Audit!#REF! &amp; IF(Audit!#REF!=10,Audit!#REF!,"")</f>
        <v>#REF!</v>
      </c>
      <c r="BB409" s="50" t="e">
        <f>VLOOKUP(Audit!#REF!,$V$13:$AE$22,8,FALSE) &amp; IF(Audit!#REF!=10,Audit!#REF!,"")</f>
        <v>#REF!</v>
      </c>
      <c r="BC409" s="47" t="e">
        <f t="shared" si="203"/>
        <v>#REF!</v>
      </c>
      <c r="BD409" s="50" t="e">
        <f>VLOOKUP(Audit!#REF!,$V$3:$AE$12,9,FALSE)&amp; IF(Audit!#REF!=10,Audit!#REF!,"")</f>
        <v>#REF!</v>
      </c>
      <c r="BE409" s="50" t="e">
        <f>VLOOKUP(Audit!#REF!,$V$13:$AE$22,9,FALSE) &amp; IF(Audit!#REF!=10,Audit!#REF!,"") &amp; IF(Audit!#REF!&lt;&gt;1,U409,"")</f>
        <v>#REF!</v>
      </c>
      <c r="BF409" s="47" t="e">
        <f t="shared" si="204"/>
        <v>#REF!</v>
      </c>
      <c r="BG409" s="50" t="e">
        <f>VLOOKUP(Audit!#REF!,$V$3:$AE$12,10,FALSE) &amp; Audit!#REF! &amp; IF(Audit!#REF!=10,Audit!#REF!,"")</f>
        <v>#REF!</v>
      </c>
      <c r="BH409" s="50" t="e">
        <f>VLOOKUP(Audit!#REF!,$V$13:$AE$22,10,FALSE) &amp; IF(Audit!#REF!=10,Audit!#REF!,"") &amp; IF(Audit!#REF!&lt;&gt;1,U409,"")</f>
        <v>#REF!</v>
      </c>
      <c r="BI409" s="47" t="e">
        <f t="shared" si="205"/>
        <v>#REF!</v>
      </c>
      <c r="BJ409" s="48" t="str">
        <f t="shared" si="206"/>
        <v/>
      </c>
      <c r="BK409" s="48" t="str">
        <f t="shared" si="207"/>
        <v/>
      </c>
      <c r="BL409" s="48" t="str">
        <f t="shared" si="208"/>
        <v/>
      </c>
      <c r="BM409" s="48" t="str">
        <f t="shared" si="209"/>
        <v/>
      </c>
      <c r="BN409" s="48" t="str">
        <f t="shared" si="210"/>
        <v/>
      </c>
      <c r="BO409" s="48" t="str">
        <f t="shared" si="211"/>
        <v/>
      </c>
      <c r="BP409" s="48" t="str">
        <f t="shared" si="212"/>
        <v/>
      </c>
      <c r="BQ409" s="48" t="str">
        <f t="shared" si="213"/>
        <v/>
      </c>
      <c r="BR409" s="48" t="str">
        <f t="shared" si="214"/>
        <v/>
      </c>
      <c r="BS409" s="48" t="str">
        <f t="shared" si="215"/>
        <v/>
      </c>
      <c r="BT409" s="48" t="str">
        <f t="shared" si="216"/>
        <v/>
      </c>
      <c r="BU409" s="48" t="str">
        <f t="shared" si="217"/>
        <v/>
      </c>
    </row>
    <row r="410" spans="1:73">
      <c r="A410" s="10" t="e">
        <f>Audit!#REF!</f>
        <v>#REF!</v>
      </c>
      <c r="B410" s="10" t="e">
        <f t="shared" si="218"/>
        <v>#REF!</v>
      </c>
      <c r="C410" s="17" t="e">
        <f>VLOOKUP(Audit!#REF!,$V$3:$AE$12,2,FALSE) &amp; VLOOKUP(Audit!#REF!,$V$13:$AE$22,2,FALSE)&amp; IF(Audit!#REF!=10,Audit!#REF!&amp;Audit!#REF!,"")</f>
        <v>#REF!</v>
      </c>
      <c r="D410" s="17" t="e">
        <f>VLOOKUP(Audit!#REF!,$V$3:$AE$12,3,FALSE) &amp; VLOOKUP(Audit!#REF!,$V$13:$AE$22,3,FALSE) &amp;IF(Audit!#REF!=10,Audit!#REF!&amp;Audit!#REF!,"")</f>
        <v>#REF!</v>
      </c>
      <c r="E410" s="17" t="e">
        <f>VLOOKUP(Audit!#REF!,$V$3:$AE$12,4,FALSE)&amp; Audit!#REF! &amp; VLOOKUP(Audit!#REF!,$V$13:$AE$22,4,FALSE)&amp; IF(Audit!#REF!=10,Audit!#REF!&amp;Audit!#REF!,"")</f>
        <v>#REF!</v>
      </c>
      <c r="F410" s="17" t="e">
        <f>VLOOKUP(Audit!#REF!,$V$3:$AE$12,5,FALSE) &amp; VLOOKUP(Audit!#REF!,$V$13:$AE$22,5,FALSE)&amp; IF(Audit!#REF!=10,Audit!#REF!&amp;Audit!#REF!,"")</f>
        <v>#REF!</v>
      </c>
      <c r="G410" s="17" t="e">
        <f>VLOOKUP(Audit!#REF!,$V$3:$AE$12,6,FALSE) &amp; VLOOKUP(Audit!#REF!,$V$13:$AE$22,6,FALSE)&amp; IF(Audit!#REF!=10,Audit!#REF!&amp;Audit!#REF!,"")</f>
        <v>#REF!</v>
      </c>
      <c r="H410" s="17" t="e">
        <f>VLOOKUP(Audit!#REF!,$V$3:$AE$12,7,FALSE) &amp; VLOOKUP(Audit!#REF!,$V$13:$AE$22,7,FALSE)&amp;IF(Audit!#REF!=10,Audit!#REF!&amp;Audit!#REF!,"")</f>
        <v>#REF!</v>
      </c>
      <c r="I410" s="17" t="e">
        <f>VLOOKUP(Audit!#REF!,$V$3:$AE$12,8,FALSE) &amp; Audit!#REF! &amp; VLOOKUP(Audit!#REF!,$V$13:$AE$22,8,FALSE)&amp;IF(Audit!#REF!=10,Audit!#REF!&amp;Audit!#REF!,"")</f>
        <v>#REF!</v>
      </c>
      <c r="J410" s="17" t="e">
        <f>VLOOKUP(Audit!#REF!,$V$3:$AE$12,9,FALSE) &amp; VLOOKUP(Audit!#REF!,$V$13:$AE$22,9,FALSE) &amp; IF(Audit!#REF!=10,Audit!#REF!&amp;Audit!#REF!,"") &amp; IF(Audit!#REF!&lt;&gt;1,U410,"")</f>
        <v>#REF!</v>
      </c>
      <c r="K410" s="17" t="e">
        <f>VLOOKUP(Audit!#REF!,$V$3:$AE$12,10,FALSE) &amp; Audit!#REF! &amp; VLOOKUP(Audit!#REF!,$V$13:$AE$22,10,FALSE) &amp; IF(Audit!#REF!=10,Audit!#REF!&amp;Audit!#REF!,"") &amp; IF(Audit!#REF!&lt;&gt;1,U410,"")</f>
        <v>#REF!</v>
      </c>
      <c r="L410" s="10" t="e">
        <f>Audit!#REF!</f>
        <v>#REF!</v>
      </c>
      <c r="M410" s="10" t="e">
        <f t="shared" si="189"/>
        <v>#REF!</v>
      </c>
      <c r="N410" s="10" t="e">
        <f t="shared" si="190"/>
        <v>#REF!</v>
      </c>
      <c r="O410" s="10" t="e">
        <f t="shared" si="191"/>
        <v>#REF!</v>
      </c>
      <c r="P410" s="10" t="e">
        <f t="shared" si="192"/>
        <v>#REF!</v>
      </c>
      <c r="Q410" s="10" t="e">
        <f t="shared" si="193"/>
        <v>#REF!</v>
      </c>
      <c r="R410" s="10" t="e">
        <f t="shared" si="194"/>
        <v>#REF!</v>
      </c>
      <c r="S410" s="10" t="e">
        <f t="shared" si="195"/>
        <v>#REF!</v>
      </c>
      <c r="T410" s="10" t="e">
        <f t="shared" si="196"/>
        <v>#REF!</v>
      </c>
      <c r="U410" s="17" t="e">
        <f>IF(Audit!#REF!="","",VLOOKUP(Audit!#REF!,$W$26:$X$35,2,FALSE)) &amp; Audit!#REF! &amp; IF(Audit!#REF!="","",IF(Audit!#REF!&lt;=1.4,VLOOKUP(Audit!#REF!,$W$38:X455,2,FALSE),VLOOKUP(Audit!#REF!,$W$51:$X$61,2,FALSE))) &amp; IF(Audit!#REF!="","",VLOOKUP(Audit!#REF!,$Y$26:$Z$35,2,FALSE) &amp; Audit!#REF! &amp; IF(Audit!#REF!="","",IF(Audit!#REF!&lt;=1.4,VLOOKUP(Audit!#REF!,$Y$38:$Z$48,2,FALSE),VLOOKUP(Audit!#REF!,$Y$51:$Z$61,2,FALSE))))</f>
        <v>#REF!</v>
      </c>
      <c r="V410" s="21"/>
      <c r="AH410" s="49" t="e">
        <f>Audit!#REF!</f>
        <v>#REF!</v>
      </c>
      <c r="AI410" s="50" t="e">
        <f>VLOOKUP(Audit!#REF!,$V$3:$AE$12,2,FALSE)&amp; IF(Audit!#REF!=10,Audit!#REF!,"")</f>
        <v>#REF!</v>
      </c>
      <c r="AJ410" s="50" t="e">
        <f>VLOOKUP(Audit!#REF!,$V$13:$AE$22,2,FALSE)&amp; IF(Audit!#REF!=10,Audit!#REF!,"")</f>
        <v>#REF!</v>
      </c>
      <c r="AK410" s="47" t="e">
        <f t="shared" si="197"/>
        <v>#REF!</v>
      </c>
      <c r="AL410" s="50" t="e">
        <f>VLOOKUP(Audit!#REF!,$V$3:$AE$12,3,FALSE)&amp; IF(Audit!#REF!=10,Audit!#REF!,"")</f>
        <v>#REF!</v>
      </c>
      <c r="AM410" s="50" t="e">
        <f>VLOOKUP(Audit!#REF!,$V$13:$AE$22,3,FALSE)&amp; IF(Audit!#REF!=10,Audit!#REF!,"")</f>
        <v>#REF!</v>
      </c>
      <c r="AN410" s="47" t="e">
        <f t="shared" si="198"/>
        <v>#REF!</v>
      </c>
      <c r="AO410" s="50" t="e">
        <f>VLOOKUP(Audit!#REF!,$V$3:$AE$12,4,FALSE) &amp;  Audit!#REF! &amp; IF(Audit!#REF!=10,Audit!#REF!,"")</f>
        <v>#REF!</v>
      </c>
      <c r="AP410" s="50" t="e">
        <f>VLOOKUP(Audit!#REF!,$V$13:$AE$22,4,FALSE)&amp; IF(Audit!#REF!=10,Audit!#REF!,"")</f>
        <v>#REF!</v>
      </c>
      <c r="AQ410" s="47" t="e">
        <f t="shared" si="199"/>
        <v>#REF!</v>
      </c>
      <c r="AR410" s="50" t="e">
        <f>VLOOKUP(Audit!#REF!,$V$3:$AE$12,5,FALSE)&amp; IF(Audit!#REF!=10,Audit!#REF!,"")</f>
        <v>#REF!</v>
      </c>
      <c r="AS410" s="50" t="e">
        <f>VLOOKUP(Audit!#REF!,$V$13:$AE$22,5,FALSE)&amp; IF(Audit!#REF!=10,Audit!#REF!,"")</f>
        <v>#REF!</v>
      </c>
      <c r="AT410" s="47" t="e">
        <f t="shared" si="200"/>
        <v>#REF!</v>
      </c>
      <c r="AU410" s="50" t="e">
        <f>VLOOKUP(Audit!#REF!,$V$3:$AE$12,6,FALSE)&amp; IF(Audit!#REF!=10,Audit!#REF!,"")</f>
        <v>#REF!</v>
      </c>
      <c r="AV410" s="50" t="e">
        <f>VLOOKUP(Audit!#REF!,$V$13:$AE$22,6,FALSE)&amp; IF(Audit!#REF!=10,Audit!#REF!,"")</f>
        <v>#REF!</v>
      </c>
      <c r="AW410" s="47" t="e">
        <f t="shared" si="201"/>
        <v>#REF!</v>
      </c>
      <c r="AX410" s="50" t="e">
        <f>VLOOKUP(Audit!#REF!,$V$3:$AE$12,7,FALSE)&amp; IF(Audit!#REF!=10,Audit!#REF!,"")</f>
        <v>#REF!</v>
      </c>
      <c r="AY410" s="50" t="e">
        <f>VLOOKUP(Audit!#REF!,$V$13:$AE$22,7,FALSE) &amp; IF(Audit!#REF!=10,Audit!#REF!,"")</f>
        <v>#REF!</v>
      </c>
      <c r="AZ410" s="47" t="e">
        <f t="shared" si="202"/>
        <v>#REF!</v>
      </c>
      <c r="BA410" s="50" t="e">
        <f>VLOOKUP(Audit!#REF!,$V$3:$AE$12,8,FALSE)&amp; Audit!#REF! &amp; IF(Audit!#REF!=10,Audit!#REF!,"")</f>
        <v>#REF!</v>
      </c>
      <c r="BB410" s="50" t="e">
        <f>VLOOKUP(Audit!#REF!,$V$13:$AE$22,8,FALSE) &amp; IF(Audit!#REF!=10,Audit!#REF!,"")</f>
        <v>#REF!</v>
      </c>
      <c r="BC410" s="47" t="e">
        <f t="shared" si="203"/>
        <v>#REF!</v>
      </c>
      <c r="BD410" s="50" t="e">
        <f>VLOOKUP(Audit!#REF!,$V$3:$AE$12,9,FALSE)&amp; IF(Audit!#REF!=10,Audit!#REF!,"")</f>
        <v>#REF!</v>
      </c>
      <c r="BE410" s="50" t="e">
        <f>VLOOKUP(Audit!#REF!,$V$13:$AE$22,9,FALSE) &amp; IF(Audit!#REF!=10,Audit!#REF!,"") &amp; IF(Audit!#REF!&lt;&gt;1,U410,"")</f>
        <v>#REF!</v>
      </c>
      <c r="BF410" s="47" t="e">
        <f t="shared" si="204"/>
        <v>#REF!</v>
      </c>
      <c r="BG410" s="50" t="e">
        <f>VLOOKUP(Audit!#REF!,$V$3:$AE$12,10,FALSE) &amp; Audit!#REF! &amp; IF(Audit!#REF!=10,Audit!#REF!,"")</f>
        <v>#REF!</v>
      </c>
      <c r="BH410" s="50" t="e">
        <f>VLOOKUP(Audit!#REF!,$V$13:$AE$22,10,FALSE) &amp; IF(Audit!#REF!=10,Audit!#REF!,"") &amp; IF(Audit!#REF!&lt;&gt;1,U410,"")</f>
        <v>#REF!</v>
      </c>
      <c r="BI410" s="47" t="e">
        <f t="shared" si="205"/>
        <v>#REF!</v>
      </c>
      <c r="BJ410" s="48" t="str">
        <f t="shared" si="206"/>
        <v/>
      </c>
      <c r="BK410" s="48" t="str">
        <f t="shared" si="207"/>
        <v/>
      </c>
      <c r="BL410" s="48" t="str">
        <f t="shared" si="208"/>
        <v/>
      </c>
      <c r="BM410" s="48" t="str">
        <f t="shared" si="209"/>
        <v/>
      </c>
      <c r="BN410" s="48" t="str">
        <f t="shared" si="210"/>
        <v/>
      </c>
      <c r="BO410" s="48" t="str">
        <f t="shared" si="211"/>
        <v/>
      </c>
      <c r="BP410" s="48" t="str">
        <f t="shared" si="212"/>
        <v/>
      </c>
      <c r="BQ410" s="48" t="str">
        <f t="shared" si="213"/>
        <v/>
      </c>
      <c r="BR410" s="48" t="str">
        <f t="shared" si="214"/>
        <v/>
      </c>
      <c r="BS410" s="48" t="str">
        <f t="shared" si="215"/>
        <v/>
      </c>
      <c r="BT410" s="48" t="str">
        <f t="shared" si="216"/>
        <v/>
      </c>
      <c r="BU410" s="48" t="str">
        <f t="shared" si="217"/>
        <v/>
      </c>
    </row>
    <row r="411" spans="1:73">
      <c r="A411" s="10" t="e">
        <f>Audit!#REF!</f>
        <v>#REF!</v>
      </c>
      <c r="B411" s="10" t="e">
        <f t="shared" si="218"/>
        <v>#REF!</v>
      </c>
      <c r="C411" s="17" t="e">
        <f>VLOOKUP(Audit!#REF!,$V$3:$AE$12,2,FALSE) &amp; VLOOKUP(Audit!#REF!,$V$13:$AE$22,2,FALSE)&amp; IF(Audit!#REF!=10,Audit!#REF!&amp;Audit!#REF!,"")</f>
        <v>#REF!</v>
      </c>
      <c r="D411" s="17" t="e">
        <f>VLOOKUP(Audit!#REF!,$V$3:$AE$12,3,FALSE) &amp; VLOOKUP(Audit!#REF!,$V$13:$AE$22,3,FALSE) &amp;IF(Audit!#REF!=10,Audit!#REF!&amp;Audit!#REF!,"")</f>
        <v>#REF!</v>
      </c>
      <c r="E411" s="17" t="e">
        <f>VLOOKUP(Audit!#REF!,$V$3:$AE$12,4,FALSE)&amp; Audit!#REF! &amp; VLOOKUP(Audit!#REF!,$V$13:$AE$22,4,FALSE)&amp; IF(Audit!#REF!=10,Audit!#REF!&amp;Audit!#REF!,"")</f>
        <v>#REF!</v>
      </c>
      <c r="F411" s="17" t="e">
        <f>VLOOKUP(Audit!#REF!,$V$3:$AE$12,5,FALSE) &amp; VLOOKUP(Audit!#REF!,$V$13:$AE$22,5,FALSE)&amp; IF(Audit!#REF!=10,Audit!#REF!&amp;Audit!#REF!,"")</f>
        <v>#REF!</v>
      </c>
      <c r="G411" s="17" t="e">
        <f>VLOOKUP(Audit!#REF!,$V$3:$AE$12,6,FALSE) &amp; VLOOKUP(Audit!#REF!,$V$13:$AE$22,6,FALSE)&amp; IF(Audit!#REF!=10,Audit!#REF!&amp;Audit!#REF!,"")</f>
        <v>#REF!</v>
      </c>
      <c r="H411" s="17" t="e">
        <f>VLOOKUP(Audit!#REF!,$V$3:$AE$12,7,FALSE) &amp; VLOOKUP(Audit!#REF!,$V$13:$AE$22,7,FALSE)&amp;IF(Audit!#REF!=10,Audit!#REF!&amp;Audit!#REF!,"")</f>
        <v>#REF!</v>
      </c>
      <c r="I411" s="17" t="e">
        <f>VLOOKUP(Audit!#REF!,$V$3:$AE$12,8,FALSE) &amp; Audit!#REF! &amp; VLOOKUP(Audit!#REF!,$V$13:$AE$22,8,FALSE)&amp;IF(Audit!#REF!=10,Audit!#REF!&amp;Audit!#REF!,"")</f>
        <v>#REF!</v>
      </c>
      <c r="J411" s="17" t="e">
        <f>VLOOKUP(Audit!#REF!,$V$3:$AE$12,9,FALSE) &amp; VLOOKUP(Audit!#REF!,$V$13:$AE$22,9,FALSE) &amp; IF(Audit!#REF!=10,Audit!#REF!&amp;Audit!#REF!,"") &amp; IF(Audit!#REF!&lt;&gt;1,U411,"")</f>
        <v>#REF!</v>
      </c>
      <c r="K411" s="17" t="e">
        <f>VLOOKUP(Audit!#REF!,$V$3:$AE$12,10,FALSE) &amp; Audit!#REF! &amp; VLOOKUP(Audit!#REF!,$V$13:$AE$22,10,FALSE) &amp; IF(Audit!#REF!=10,Audit!#REF!&amp;Audit!#REF!,"") &amp; IF(Audit!#REF!&lt;&gt;1,U411,"")</f>
        <v>#REF!</v>
      </c>
      <c r="L411" s="10" t="e">
        <f>Audit!#REF!</f>
        <v>#REF!</v>
      </c>
      <c r="M411" s="10" t="e">
        <f t="shared" si="189"/>
        <v>#REF!</v>
      </c>
      <c r="N411" s="10" t="e">
        <f t="shared" si="190"/>
        <v>#REF!</v>
      </c>
      <c r="O411" s="10" t="e">
        <f t="shared" si="191"/>
        <v>#REF!</v>
      </c>
      <c r="P411" s="10" t="e">
        <f t="shared" si="192"/>
        <v>#REF!</v>
      </c>
      <c r="Q411" s="10" t="e">
        <f t="shared" si="193"/>
        <v>#REF!</v>
      </c>
      <c r="R411" s="10" t="e">
        <f t="shared" si="194"/>
        <v>#REF!</v>
      </c>
      <c r="S411" s="10" t="e">
        <f t="shared" si="195"/>
        <v>#REF!</v>
      </c>
      <c r="T411" s="10" t="e">
        <f t="shared" si="196"/>
        <v>#REF!</v>
      </c>
      <c r="U411" s="17" t="e">
        <f>IF(Audit!#REF!="","",VLOOKUP(Audit!#REF!,$W$26:$X$35,2,FALSE)) &amp; Audit!#REF! &amp; IF(Audit!#REF!="","",IF(Audit!#REF!&lt;=1.4,VLOOKUP(Audit!#REF!,$W$38:X456,2,FALSE),VLOOKUP(Audit!#REF!,$W$51:$X$61,2,FALSE))) &amp; IF(Audit!#REF!="","",VLOOKUP(Audit!#REF!,$Y$26:$Z$35,2,FALSE) &amp; Audit!#REF! &amp; IF(Audit!#REF!="","",IF(Audit!#REF!&lt;=1.4,VLOOKUP(Audit!#REF!,$Y$38:$Z$48,2,FALSE),VLOOKUP(Audit!#REF!,$Y$51:$Z$61,2,FALSE))))</f>
        <v>#REF!</v>
      </c>
      <c r="V411" s="21"/>
      <c r="AH411" s="49" t="e">
        <f>Audit!#REF!</f>
        <v>#REF!</v>
      </c>
      <c r="AI411" s="50" t="e">
        <f>VLOOKUP(Audit!#REF!,$V$3:$AE$12,2,FALSE)&amp; IF(Audit!#REF!=10,Audit!#REF!,"")</f>
        <v>#REF!</v>
      </c>
      <c r="AJ411" s="50" t="e">
        <f>VLOOKUP(Audit!#REF!,$V$13:$AE$22,2,FALSE)&amp; IF(Audit!#REF!=10,Audit!#REF!,"")</f>
        <v>#REF!</v>
      </c>
      <c r="AK411" s="47" t="e">
        <f t="shared" si="197"/>
        <v>#REF!</v>
      </c>
      <c r="AL411" s="50" t="e">
        <f>VLOOKUP(Audit!#REF!,$V$3:$AE$12,3,FALSE)&amp; IF(Audit!#REF!=10,Audit!#REF!,"")</f>
        <v>#REF!</v>
      </c>
      <c r="AM411" s="50" t="e">
        <f>VLOOKUP(Audit!#REF!,$V$13:$AE$22,3,FALSE)&amp; IF(Audit!#REF!=10,Audit!#REF!,"")</f>
        <v>#REF!</v>
      </c>
      <c r="AN411" s="47" t="e">
        <f t="shared" si="198"/>
        <v>#REF!</v>
      </c>
      <c r="AO411" s="50" t="e">
        <f>VLOOKUP(Audit!#REF!,$V$3:$AE$12,4,FALSE) &amp;  Audit!#REF! &amp; IF(Audit!#REF!=10,Audit!#REF!,"")</f>
        <v>#REF!</v>
      </c>
      <c r="AP411" s="50" t="e">
        <f>VLOOKUP(Audit!#REF!,$V$13:$AE$22,4,FALSE)&amp; IF(Audit!#REF!=10,Audit!#REF!,"")</f>
        <v>#REF!</v>
      </c>
      <c r="AQ411" s="47" t="e">
        <f t="shared" si="199"/>
        <v>#REF!</v>
      </c>
      <c r="AR411" s="50" t="e">
        <f>VLOOKUP(Audit!#REF!,$V$3:$AE$12,5,FALSE)&amp; IF(Audit!#REF!=10,Audit!#REF!,"")</f>
        <v>#REF!</v>
      </c>
      <c r="AS411" s="50" t="e">
        <f>VLOOKUP(Audit!#REF!,$V$13:$AE$22,5,FALSE)&amp; IF(Audit!#REF!=10,Audit!#REF!,"")</f>
        <v>#REF!</v>
      </c>
      <c r="AT411" s="47" t="e">
        <f t="shared" si="200"/>
        <v>#REF!</v>
      </c>
      <c r="AU411" s="50" t="e">
        <f>VLOOKUP(Audit!#REF!,$V$3:$AE$12,6,FALSE)&amp; IF(Audit!#REF!=10,Audit!#REF!,"")</f>
        <v>#REF!</v>
      </c>
      <c r="AV411" s="50" t="e">
        <f>VLOOKUP(Audit!#REF!,$V$13:$AE$22,6,FALSE)&amp; IF(Audit!#REF!=10,Audit!#REF!,"")</f>
        <v>#REF!</v>
      </c>
      <c r="AW411" s="47" t="e">
        <f t="shared" si="201"/>
        <v>#REF!</v>
      </c>
      <c r="AX411" s="50" t="e">
        <f>VLOOKUP(Audit!#REF!,$V$3:$AE$12,7,FALSE)&amp; IF(Audit!#REF!=10,Audit!#REF!,"")</f>
        <v>#REF!</v>
      </c>
      <c r="AY411" s="50" t="e">
        <f>VLOOKUP(Audit!#REF!,$V$13:$AE$22,7,FALSE) &amp; IF(Audit!#REF!=10,Audit!#REF!,"")</f>
        <v>#REF!</v>
      </c>
      <c r="AZ411" s="47" t="e">
        <f t="shared" si="202"/>
        <v>#REF!</v>
      </c>
      <c r="BA411" s="50" t="e">
        <f>VLOOKUP(Audit!#REF!,$V$3:$AE$12,8,FALSE)&amp; Audit!#REF! &amp; IF(Audit!#REF!=10,Audit!#REF!,"")</f>
        <v>#REF!</v>
      </c>
      <c r="BB411" s="50" t="e">
        <f>VLOOKUP(Audit!#REF!,$V$13:$AE$22,8,FALSE) &amp; IF(Audit!#REF!=10,Audit!#REF!,"")</f>
        <v>#REF!</v>
      </c>
      <c r="BC411" s="47" t="e">
        <f t="shared" si="203"/>
        <v>#REF!</v>
      </c>
      <c r="BD411" s="50" t="e">
        <f>VLOOKUP(Audit!#REF!,$V$3:$AE$12,9,FALSE)&amp; IF(Audit!#REF!=10,Audit!#REF!,"")</f>
        <v>#REF!</v>
      </c>
      <c r="BE411" s="50" t="e">
        <f>VLOOKUP(Audit!#REF!,$V$13:$AE$22,9,FALSE) &amp; IF(Audit!#REF!=10,Audit!#REF!,"") &amp; IF(Audit!#REF!&lt;&gt;1,U411,"")</f>
        <v>#REF!</v>
      </c>
      <c r="BF411" s="47" t="e">
        <f t="shared" si="204"/>
        <v>#REF!</v>
      </c>
      <c r="BG411" s="50" t="e">
        <f>VLOOKUP(Audit!#REF!,$V$3:$AE$12,10,FALSE) &amp; Audit!#REF! &amp; IF(Audit!#REF!=10,Audit!#REF!,"")</f>
        <v>#REF!</v>
      </c>
      <c r="BH411" s="50" t="e">
        <f>VLOOKUP(Audit!#REF!,$V$13:$AE$22,10,FALSE) &amp; IF(Audit!#REF!=10,Audit!#REF!,"") &amp; IF(Audit!#REF!&lt;&gt;1,U411,"")</f>
        <v>#REF!</v>
      </c>
      <c r="BI411" s="47" t="e">
        <f t="shared" si="205"/>
        <v>#REF!</v>
      </c>
      <c r="BJ411" s="48" t="str">
        <f t="shared" si="206"/>
        <v/>
      </c>
      <c r="BK411" s="48" t="str">
        <f t="shared" si="207"/>
        <v/>
      </c>
      <c r="BL411" s="48" t="str">
        <f t="shared" si="208"/>
        <v/>
      </c>
      <c r="BM411" s="48" t="str">
        <f t="shared" si="209"/>
        <v/>
      </c>
      <c r="BN411" s="48" t="str">
        <f t="shared" si="210"/>
        <v/>
      </c>
      <c r="BO411" s="48" t="str">
        <f t="shared" si="211"/>
        <v/>
      </c>
      <c r="BP411" s="48" t="str">
        <f t="shared" si="212"/>
        <v/>
      </c>
      <c r="BQ411" s="48" t="str">
        <f t="shared" si="213"/>
        <v/>
      </c>
      <c r="BR411" s="48" t="str">
        <f t="shared" si="214"/>
        <v/>
      </c>
      <c r="BS411" s="48" t="str">
        <f t="shared" si="215"/>
        <v/>
      </c>
      <c r="BT411" s="48" t="str">
        <f t="shared" si="216"/>
        <v/>
      </c>
      <c r="BU411" s="48" t="str">
        <f t="shared" si="217"/>
        <v/>
      </c>
    </row>
    <row r="412" spans="1:73">
      <c r="A412" s="10" t="e">
        <f>Audit!#REF!</f>
        <v>#REF!</v>
      </c>
      <c r="B412" s="10" t="e">
        <f t="shared" si="218"/>
        <v>#REF!</v>
      </c>
      <c r="C412" s="17" t="e">
        <f>VLOOKUP(Audit!#REF!,$V$3:$AE$12,2,FALSE) &amp; VLOOKUP(Audit!#REF!,$V$13:$AE$22,2,FALSE)&amp; IF(Audit!#REF!=10,Audit!#REF!&amp;Audit!#REF!,"")</f>
        <v>#REF!</v>
      </c>
      <c r="D412" s="17" t="e">
        <f>VLOOKUP(Audit!#REF!,$V$3:$AE$12,3,FALSE) &amp; VLOOKUP(Audit!#REF!,$V$13:$AE$22,3,FALSE) &amp;IF(Audit!#REF!=10,Audit!#REF!&amp;Audit!#REF!,"")</f>
        <v>#REF!</v>
      </c>
      <c r="E412" s="17" t="e">
        <f>VLOOKUP(Audit!#REF!,$V$3:$AE$12,4,FALSE)&amp; Audit!#REF! &amp; VLOOKUP(Audit!#REF!,$V$13:$AE$22,4,FALSE)&amp; IF(Audit!#REF!=10,Audit!#REF!&amp;Audit!#REF!,"")</f>
        <v>#REF!</v>
      </c>
      <c r="F412" s="17" t="e">
        <f>VLOOKUP(Audit!#REF!,$V$3:$AE$12,5,FALSE) &amp; VLOOKUP(Audit!#REF!,$V$13:$AE$22,5,FALSE)&amp; IF(Audit!#REF!=10,Audit!#REF!&amp;Audit!#REF!,"")</f>
        <v>#REF!</v>
      </c>
      <c r="G412" s="17" t="e">
        <f>VLOOKUP(Audit!#REF!,$V$3:$AE$12,6,FALSE) &amp; VLOOKUP(Audit!#REF!,$V$13:$AE$22,6,FALSE)&amp; IF(Audit!#REF!=10,Audit!#REF!&amp;Audit!#REF!,"")</f>
        <v>#REF!</v>
      </c>
      <c r="H412" s="17" t="e">
        <f>VLOOKUP(Audit!#REF!,$V$3:$AE$12,7,FALSE) &amp; VLOOKUP(Audit!#REF!,$V$13:$AE$22,7,FALSE)&amp;IF(Audit!#REF!=10,Audit!#REF!&amp;Audit!#REF!,"")</f>
        <v>#REF!</v>
      </c>
      <c r="I412" s="17" t="e">
        <f>VLOOKUP(Audit!#REF!,$V$3:$AE$12,8,FALSE) &amp; Audit!#REF! &amp; VLOOKUP(Audit!#REF!,$V$13:$AE$22,8,FALSE)&amp;IF(Audit!#REF!=10,Audit!#REF!&amp;Audit!#REF!,"")</f>
        <v>#REF!</v>
      </c>
      <c r="J412" s="17" t="e">
        <f>VLOOKUP(Audit!#REF!,$V$3:$AE$12,9,FALSE) &amp; VLOOKUP(Audit!#REF!,$V$13:$AE$22,9,FALSE) &amp; IF(Audit!#REF!=10,Audit!#REF!&amp;Audit!#REF!,"") &amp; IF(Audit!#REF!&lt;&gt;1,U412,"")</f>
        <v>#REF!</v>
      </c>
      <c r="K412" s="17" t="e">
        <f>VLOOKUP(Audit!#REF!,$V$3:$AE$12,10,FALSE) &amp; Audit!#REF! &amp; VLOOKUP(Audit!#REF!,$V$13:$AE$22,10,FALSE) &amp; IF(Audit!#REF!=10,Audit!#REF!&amp;Audit!#REF!,"") &amp; IF(Audit!#REF!&lt;&gt;1,U412,"")</f>
        <v>#REF!</v>
      </c>
      <c r="L412" s="10" t="e">
        <f>Audit!#REF!</f>
        <v>#REF!</v>
      </c>
      <c r="M412" s="10" t="e">
        <f t="shared" si="189"/>
        <v>#REF!</v>
      </c>
      <c r="N412" s="10" t="e">
        <f t="shared" si="190"/>
        <v>#REF!</v>
      </c>
      <c r="O412" s="10" t="e">
        <f t="shared" si="191"/>
        <v>#REF!</v>
      </c>
      <c r="P412" s="10" t="e">
        <f t="shared" si="192"/>
        <v>#REF!</v>
      </c>
      <c r="Q412" s="10" t="e">
        <f t="shared" si="193"/>
        <v>#REF!</v>
      </c>
      <c r="R412" s="10" t="e">
        <f t="shared" si="194"/>
        <v>#REF!</v>
      </c>
      <c r="S412" s="10" t="e">
        <f t="shared" si="195"/>
        <v>#REF!</v>
      </c>
      <c r="T412" s="10" t="e">
        <f t="shared" si="196"/>
        <v>#REF!</v>
      </c>
      <c r="U412" s="17" t="e">
        <f>IF(Audit!#REF!="","",VLOOKUP(Audit!#REF!,$W$26:$X$35,2,FALSE)) &amp; Audit!#REF! &amp; IF(Audit!#REF!="","",IF(Audit!#REF!&lt;=1.4,VLOOKUP(Audit!#REF!,$W$38:X457,2,FALSE),VLOOKUP(Audit!#REF!,$W$51:$X$61,2,FALSE))) &amp; IF(Audit!#REF!="","",VLOOKUP(Audit!#REF!,$Y$26:$Z$35,2,FALSE) &amp; Audit!#REF! &amp; IF(Audit!#REF!="","",IF(Audit!#REF!&lt;=1.4,VLOOKUP(Audit!#REF!,$Y$38:$Z$48,2,FALSE),VLOOKUP(Audit!#REF!,$Y$51:$Z$61,2,FALSE))))</f>
        <v>#REF!</v>
      </c>
      <c r="V412" s="21"/>
      <c r="AH412" s="49" t="e">
        <f>Audit!#REF!</f>
        <v>#REF!</v>
      </c>
      <c r="AI412" s="50" t="e">
        <f>VLOOKUP(Audit!#REF!,$V$3:$AE$12,2,FALSE)&amp; IF(Audit!#REF!=10,Audit!#REF!,"")</f>
        <v>#REF!</v>
      </c>
      <c r="AJ412" s="50" t="e">
        <f>VLOOKUP(Audit!#REF!,$V$13:$AE$22,2,FALSE)&amp; IF(Audit!#REF!=10,Audit!#REF!,"")</f>
        <v>#REF!</v>
      </c>
      <c r="AK412" s="47" t="e">
        <f t="shared" si="197"/>
        <v>#REF!</v>
      </c>
      <c r="AL412" s="50" t="e">
        <f>VLOOKUP(Audit!#REF!,$V$3:$AE$12,3,FALSE)&amp; IF(Audit!#REF!=10,Audit!#REF!,"")</f>
        <v>#REF!</v>
      </c>
      <c r="AM412" s="50" t="e">
        <f>VLOOKUP(Audit!#REF!,$V$13:$AE$22,3,FALSE)&amp; IF(Audit!#REF!=10,Audit!#REF!,"")</f>
        <v>#REF!</v>
      </c>
      <c r="AN412" s="47" t="e">
        <f t="shared" si="198"/>
        <v>#REF!</v>
      </c>
      <c r="AO412" s="50" t="e">
        <f>VLOOKUP(Audit!#REF!,$V$3:$AE$12,4,FALSE) &amp;  Audit!#REF! &amp; IF(Audit!#REF!=10,Audit!#REF!,"")</f>
        <v>#REF!</v>
      </c>
      <c r="AP412" s="50" t="e">
        <f>VLOOKUP(Audit!#REF!,$V$13:$AE$22,4,FALSE)&amp; IF(Audit!#REF!=10,Audit!#REF!,"")</f>
        <v>#REF!</v>
      </c>
      <c r="AQ412" s="47" t="e">
        <f t="shared" si="199"/>
        <v>#REF!</v>
      </c>
      <c r="AR412" s="50" t="e">
        <f>VLOOKUP(Audit!#REF!,$V$3:$AE$12,5,FALSE)&amp; IF(Audit!#REF!=10,Audit!#REF!,"")</f>
        <v>#REF!</v>
      </c>
      <c r="AS412" s="50" t="e">
        <f>VLOOKUP(Audit!#REF!,$V$13:$AE$22,5,FALSE)&amp; IF(Audit!#REF!=10,Audit!#REF!,"")</f>
        <v>#REF!</v>
      </c>
      <c r="AT412" s="47" t="e">
        <f t="shared" si="200"/>
        <v>#REF!</v>
      </c>
      <c r="AU412" s="50" t="e">
        <f>VLOOKUP(Audit!#REF!,$V$3:$AE$12,6,FALSE)&amp; IF(Audit!#REF!=10,Audit!#REF!,"")</f>
        <v>#REF!</v>
      </c>
      <c r="AV412" s="50" t="e">
        <f>VLOOKUP(Audit!#REF!,$V$13:$AE$22,6,FALSE)&amp; IF(Audit!#REF!=10,Audit!#REF!,"")</f>
        <v>#REF!</v>
      </c>
      <c r="AW412" s="47" t="e">
        <f t="shared" si="201"/>
        <v>#REF!</v>
      </c>
      <c r="AX412" s="50" t="e">
        <f>VLOOKUP(Audit!#REF!,$V$3:$AE$12,7,FALSE)&amp; IF(Audit!#REF!=10,Audit!#REF!,"")</f>
        <v>#REF!</v>
      </c>
      <c r="AY412" s="50" t="e">
        <f>VLOOKUP(Audit!#REF!,$V$13:$AE$22,7,FALSE) &amp; IF(Audit!#REF!=10,Audit!#REF!,"")</f>
        <v>#REF!</v>
      </c>
      <c r="AZ412" s="47" t="e">
        <f t="shared" si="202"/>
        <v>#REF!</v>
      </c>
      <c r="BA412" s="50" t="e">
        <f>VLOOKUP(Audit!#REF!,$V$3:$AE$12,8,FALSE)&amp; Audit!#REF! &amp; IF(Audit!#REF!=10,Audit!#REF!,"")</f>
        <v>#REF!</v>
      </c>
      <c r="BB412" s="50" t="e">
        <f>VLOOKUP(Audit!#REF!,$V$13:$AE$22,8,FALSE) &amp; IF(Audit!#REF!=10,Audit!#REF!,"")</f>
        <v>#REF!</v>
      </c>
      <c r="BC412" s="47" t="e">
        <f t="shared" si="203"/>
        <v>#REF!</v>
      </c>
      <c r="BD412" s="50" t="e">
        <f>VLOOKUP(Audit!#REF!,$V$3:$AE$12,9,FALSE)&amp; IF(Audit!#REF!=10,Audit!#REF!,"")</f>
        <v>#REF!</v>
      </c>
      <c r="BE412" s="50" t="e">
        <f>VLOOKUP(Audit!#REF!,$V$13:$AE$22,9,FALSE) &amp; IF(Audit!#REF!=10,Audit!#REF!,"") &amp; IF(Audit!#REF!&lt;&gt;1,U412,"")</f>
        <v>#REF!</v>
      </c>
      <c r="BF412" s="47" t="e">
        <f t="shared" si="204"/>
        <v>#REF!</v>
      </c>
      <c r="BG412" s="50" t="e">
        <f>VLOOKUP(Audit!#REF!,$V$3:$AE$12,10,FALSE) &amp; Audit!#REF! &amp; IF(Audit!#REF!=10,Audit!#REF!,"")</f>
        <v>#REF!</v>
      </c>
      <c r="BH412" s="50" t="e">
        <f>VLOOKUP(Audit!#REF!,$V$13:$AE$22,10,FALSE) &amp; IF(Audit!#REF!=10,Audit!#REF!,"") &amp; IF(Audit!#REF!&lt;&gt;1,U412,"")</f>
        <v>#REF!</v>
      </c>
      <c r="BI412" s="47" t="e">
        <f t="shared" si="205"/>
        <v>#REF!</v>
      </c>
      <c r="BJ412" s="48" t="str">
        <f t="shared" si="206"/>
        <v/>
      </c>
      <c r="BK412" s="48" t="str">
        <f t="shared" si="207"/>
        <v/>
      </c>
      <c r="BL412" s="48" t="str">
        <f t="shared" si="208"/>
        <v/>
      </c>
      <c r="BM412" s="48" t="str">
        <f t="shared" si="209"/>
        <v/>
      </c>
      <c r="BN412" s="48" t="str">
        <f t="shared" si="210"/>
        <v/>
      </c>
      <c r="BO412" s="48" t="str">
        <f t="shared" si="211"/>
        <v/>
      </c>
      <c r="BP412" s="48" t="str">
        <f t="shared" si="212"/>
        <v/>
      </c>
      <c r="BQ412" s="48" t="str">
        <f t="shared" si="213"/>
        <v/>
      </c>
      <c r="BR412" s="48" t="str">
        <f t="shared" si="214"/>
        <v/>
      </c>
      <c r="BS412" s="48" t="str">
        <f t="shared" si="215"/>
        <v/>
      </c>
      <c r="BT412" s="48" t="str">
        <f t="shared" si="216"/>
        <v/>
      </c>
      <c r="BU412" s="48" t="str">
        <f t="shared" si="217"/>
        <v/>
      </c>
    </row>
    <row r="413" spans="1:73">
      <c r="A413" s="10" t="e">
        <f>Audit!#REF!</f>
        <v>#REF!</v>
      </c>
      <c r="B413" s="10" t="e">
        <f t="shared" si="218"/>
        <v>#REF!</v>
      </c>
      <c r="C413" s="17" t="e">
        <f>VLOOKUP(Audit!#REF!,$V$3:$AE$12,2,FALSE) &amp; VLOOKUP(Audit!#REF!,$V$13:$AE$22,2,FALSE)&amp; IF(Audit!#REF!=10,Audit!#REF!&amp;Audit!#REF!,"")</f>
        <v>#REF!</v>
      </c>
      <c r="D413" s="17" t="e">
        <f>VLOOKUP(Audit!#REF!,$V$3:$AE$12,3,FALSE) &amp; VLOOKUP(Audit!#REF!,$V$13:$AE$22,3,FALSE) &amp;IF(Audit!#REF!=10,Audit!#REF!&amp;Audit!#REF!,"")</f>
        <v>#REF!</v>
      </c>
      <c r="E413" s="17" t="e">
        <f>VLOOKUP(Audit!#REF!,$V$3:$AE$12,4,FALSE)&amp; Audit!#REF! &amp; VLOOKUP(Audit!#REF!,$V$13:$AE$22,4,FALSE)&amp; IF(Audit!#REF!=10,Audit!#REF!&amp;Audit!#REF!,"")</f>
        <v>#REF!</v>
      </c>
      <c r="F413" s="17" t="e">
        <f>VLOOKUP(Audit!#REF!,$V$3:$AE$12,5,FALSE) &amp; VLOOKUP(Audit!#REF!,$V$13:$AE$22,5,FALSE)&amp; IF(Audit!#REF!=10,Audit!#REF!&amp;Audit!#REF!,"")</f>
        <v>#REF!</v>
      </c>
      <c r="G413" s="17" t="e">
        <f>VLOOKUP(Audit!#REF!,$V$3:$AE$12,6,FALSE) &amp; VLOOKUP(Audit!#REF!,$V$13:$AE$22,6,FALSE)&amp; IF(Audit!#REF!=10,Audit!#REF!&amp;Audit!#REF!,"")</f>
        <v>#REF!</v>
      </c>
      <c r="H413" s="17" t="e">
        <f>VLOOKUP(Audit!#REF!,$V$3:$AE$12,7,FALSE) &amp; VLOOKUP(Audit!#REF!,$V$13:$AE$22,7,FALSE)&amp;IF(Audit!#REF!=10,Audit!#REF!&amp;Audit!#REF!,"")</f>
        <v>#REF!</v>
      </c>
      <c r="I413" s="17" t="e">
        <f>VLOOKUP(Audit!#REF!,$V$3:$AE$12,8,FALSE) &amp; Audit!#REF! &amp; VLOOKUP(Audit!#REF!,$V$13:$AE$22,8,FALSE)&amp;IF(Audit!#REF!=10,Audit!#REF!&amp;Audit!#REF!,"")</f>
        <v>#REF!</v>
      </c>
      <c r="J413" s="17" t="e">
        <f>VLOOKUP(Audit!#REF!,$V$3:$AE$12,9,FALSE) &amp; VLOOKUP(Audit!#REF!,$V$13:$AE$22,9,FALSE) &amp; IF(Audit!#REF!=10,Audit!#REF!&amp;Audit!#REF!,"") &amp; IF(Audit!#REF!&lt;&gt;1,U413,"")</f>
        <v>#REF!</v>
      </c>
      <c r="K413" s="17" t="e">
        <f>VLOOKUP(Audit!#REF!,$V$3:$AE$12,10,FALSE) &amp; Audit!#REF! &amp; VLOOKUP(Audit!#REF!,$V$13:$AE$22,10,FALSE) &amp; IF(Audit!#REF!=10,Audit!#REF!&amp;Audit!#REF!,"") &amp; IF(Audit!#REF!&lt;&gt;1,U413,"")</f>
        <v>#REF!</v>
      </c>
      <c r="L413" s="10" t="e">
        <f>Audit!#REF!</f>
        <v>#REF!</v>
      </c>
      <c r="M413" s="10" t="e">
        <f t="shared" si="189"/>
        <v>#REF!</v>
      </c>
      <c r="N413" s="10" t="e">
        <f t="shared" si="190"/>
        <v>#REF!</v>
      </c>
      <c r="O413" s="10" t="e">
        <f t="shared" si="191"/>
        <v>#REF!</v>
      </c>
      <c r="P413" s="10" t="e">
        <f t="shared" si="192"/>
        <v>#REF!</v>
      </c>
      <c r="Q413" s="10" t="e">
        <f t="shared" si="193"/>
        <v>#REF!</v>
      </c>
      <c r="R413" s="10" t="e">
        <f t="shared" si="194"/>
        <v>#REF!</v>
      </c>
      <c r="S413" s="10" t="e">
        <f t="shared" si="195"/>
        <v>#REF!</v>
      </c>
      <c r="T413" s="10" t="e">
        <f t="shared" si="196"/>
        <v>#REF!</v>
      </c>
      <c r="U413" s="17" t="e">
        <f>IF(Audit!#REF!="","",VLOOKUP(Audit!#REF!,$W$26:$X$35,2,FALSE)) &amp; Audit!#REF! &amp; IF(Audit!#REF!="","",IF(Audit!#REF!&lt;=1.4,VLOOKUP(Audit!#REF!,$W$38:X458,2,FALSE),VLOOKUP(Audit!#REF!,$W$51:$X$61,2,FALSE))) &amp; IF(Audit!#REF!="","",VLOOKUP(Audit!#REF!,$Y$26:$Z$35,2,FALSE) &amp; Audit!#REF! &amp; IF(Audit!#REF!="","",IF(Audit!#REF!&lt;=1.4,VLOOKUP(Audit!#REF!,$Y$38:$Z$48,2,FALSE),VLOOKUP(Audit!#REF!,$Y$51:$Z$61,2,FALSE))))</f>
        <v>#REF!</v>
      </c>
      <c r="V413" s="21"/>
      <c r="AH413" s="49" t="e">
        <f>Audit!#REF!</f>
        <v>#REF!</v>
      </c>
      <c r="AI413" s="50" t="e">
        <f>VLOOKUP(Audit!#REF!,$V$3:$AE$12,2,FALSE)&amp; IF(Audit!#REF!=10,Audit!#REF!,"")</f>
        <v>#REF!</v>
      </c>
      <c r="AJ413" s="50" t="e">
        <f>VLOOKUP(Audit!#REF!,$V$13:$AE$22,2,FALSE)&amp; IF(Audit!#REF!=10,Audit!#REF!,"")</f>
        <v>#REF!</v>
      </c>
      <c r="AK413" s="47" t="e">
        <f t="shared" si="197"/>
        <v>#REF!</v>
      </c>
      <c r="AL413" s="50" t="e">
        <f>VLOOKUP(Audit!#REF!,$V$3:$AE$12,3,FALSE)&amp; IF(Audit!#REF!=10,Audit!#REF!,"")</f>
        <v>#REF!</v>
      </c>
      <c r="AM413" s="50" t="e">
        <f>VLOOKUP(Audit!#REF!,$V$13:$AE$22,3,FALSE)&amp; IF(Audit!#REF!=10,Audit!#REF!,"")</f>
        <v>#REF!</v>
      </c>
      <c r="AN413" s="47" t="e">
        <f t="shared" si="198"/>
        <v>#REF!</v>
      </c>
      <c r="AO413" s="50" t="e">
        <f>VLOOKUP(Audit!#REF!,$V$3:$AE$12,4,FALSE) &amp;  Audit!#REF! &amp; IF(Audit!#REF!=10,Audit!#REF!,"")</f>
        <v>#REF!</v>
      </c>
      <c r="AP413" s="50" t="e">
        <f>VLOOKUP(Audit!#REF!,$V$13:$AE$22,4,FALSE)&amp; IF(Audit!#REF!=10,Audit!#REF!,"")</f>
        <v>#REF!</v>
      </c>
      <c r="AQ413" s="47" t="e">
        <f t="shared" si="199"/>
        <v>#REF!</v>
      </c>
      <c r="AR413" s="50" t="e">
        <f>VLOOKUP(Audit!#REF!,$V$3:$AE$12,5,FALSE)&amp; IF(Audit!#REF!=10,Audit!#REF!,"")</f>
        <v>#REF!</v>
      </c>
      <c r="AS413" s="50" t="e">
        <f>VLOOKUP(Audit!#REF!,$V$13:$AE$22,5,FALSE)&amp; IF(Audit!#REF!=10,Audit!#REF!,"")</f>
        <v>#REF!</v>
      </c>
      <c r="AT413" s="47" t="e">
        <f t="shared" si="200"/>
        <v>#REF!</v>
      </c>
      <c r="AU413" s="50" t="e">
        <f>VLOOKUP(Audit!#REF!,$V$3:$AE$12,6,FALSE)&amp; IF(Audit!#REF!=10,Audit!#REF!,"")</f>
        <v>#REF!</v>
      </c>
      <c r="AV413" s="50" t="e">
        <f>VLOOKUP(Audit!#REF!,$V$13:$AE$22,6,FALSE)&amp; IF(Audit!#REF!=10,Audit!#REF!,"")</f>
        <v>#REF!</v>
      </c>
      <c r="AW413" s="47" t="e">
        <f t="shared" si="201"/>
        <v>#REF!</v>
      </c>
      <c r="AX413" s="50" t="e">
        <f>VLOOKUP(Audit!#REF!,$V$3:$AE$12,7,FALSE)&amp; IF(Audit!#REF!=10,Audit!#REF!,"")</f>
        <v>#REF!</v>
      </c>
      <c r="AY413" s="50" t="e">
        <f>VLOOKUP(Audit!#REF!,$V$13:$AE$22,7,FALSE) &amp; IF(Audit!#REF!=10,Audit!#REF!,"")</f>
        <v>#REF!</v>
      </c>
      <c r="AZ413" s="47" t="e">
        <f t="shared" si="202"/>
        <v>#REF!</v>
      </c>
      <c r="BA413" s="50" t="e">
        <f>VLOOKUP(Audit!#REF!,$V$3:$AE$12,8,FALSE)&amp; Audit!#REF! &amp; IF(Audit!#REF!=10,Audit!#REF!,"")</f>
        <v>#REF!</v>
      </c>
      <c r="BB413" s="50" t="e">
        <f>VLOOKUP(Audit!#REF!,$V$13:$AE$22,8,FALSE) &amp; IF(Audit!#REF!=10,Audit!#REF!,"")</f>
        <v>#REF!</v>
      </c>
      <c r="BC413" s="47" t="e">
        <f t="shared" si="203"/>
        <v>#REF!</v>
      </c>
      <c r="BD413" s="50" t="e">
        <f>VLOOKUP(Audit!#REF!,$V$3:$AE$12,9,FALSE)&amp; IF(Audit!#REF!=10,Audit!#REF!,"")</f>
        <v>#REF!</v>
      </c>
      <c r="BE413" s="50" t="e">
        <f>VLOOKUP(Audit!#REF!,$V$13:$AE$22,9,FALSE) &amp; IF(Audit!#REF!=10,Audit!#REF!,"") &amp; IF(Audit!#REF!&lt;&gt;1,U413,"")</f>
        <v>#REF!</v>
      </c>
      <c r="BF413" s="47" t="e">
        <f t="shared" si="204"/>
        <v>#REF!</v>
      </c>
      <c r="BG413" s="50" t="e">
        <f>VLOOKUP(Audit!#REF!,$V$3:$AE$12,10,FALSE) &amp; Audit!#REF! &amp; IF(Audit!#REF!=10,Audit!#REF!,"")</f>
        <v>#REF!</v>
      </c>
      <c r="BH413" s="50" t="e">
        <f>VLOOKUP(Audit!#REF!,$V$13:$AE$22,10,FALSE) &amp; IF(Audit!#REF!=10,Audit!#REF!,"") &amp; IF(Audit!#REF!&lt;&gt;1,U413,"")</f>
        <v>#REF!</v>
      </c>
      <c r="BI413" s="47" t="e">
        <f t="shared" si="205"/>
        <v>#REF!</v>
      </c>
      <c r="BJ413" s="48" t="str">
        <f t="shared" si="206"/>
        <v/>
      </c>
      <c r="BK413" s="48" t="str">
        <f t="shared" si="207"/>
        <v/>
      </c>
      <c r="BL413" s="48" t="str">
        <f t="shared" si="208"/>
        <v/>
      </c>
      <c r="BM413" s="48" t="str">
        <f t="shared" si="209"/>
        <v/>
      </c>
      <c r="BN413" s="48" t="str">
        <f t="shared" si="210"/>
        <v/>
      </c>
      <c r="BO413" s="48" t="str">
        <f t="shared" si="211"/>
        <v/>
      </c>
      <c r="BP413" s="48" t="str">
        <f t="shared" si="212"/>
        <v/>
      </c>
      <c r="BQ413" s="48" t="str">
        <f t="shared" si="213"/>
        <v/>
      </c>
      <c r="BR413" s="48" t="str">
        <f t="shared" si="214"/>
        <v/>
      </c>
      <c r="BS413" s="48" t="str">
        <f t="shared" si="215"/>
        <v/>
      </c>
      <c r="BT413" s="48" t="str">
        <f t="shared" si="216"/>
        <v/>
      </c>
      <c r="BU413" s="48" t="str">
        <f t="shared" si="217"/>
        <v/>
      </c>
    </row>
    <row r="414" spans="1:73">
      <c r="A414" s="10" t="e">
        <f>Audit!#REF!</f>
        <v>#REF!</v>
      </c>
      <c r="B414" s="10" t="e">
        <f t="shared" si="218"/>
        <v>#REF!</v>
      </c>
      <c r="C414" s="17" t="e">
        <f>VLOOKUP(Audit!#REF!,$V$3:$AE$12,2,FALSE) &amp; VLOOKUP(Audit!#REF!,$V$13:$AE$22,2,FALSE)&amp; IF(Audit!#REF!=10,Audit!#REF!&amp;Audit!#REF!,"")</f>
        <v>#REF!</v>
      </c>
      <c r="D414" s="17" t="e">
        <f>VLOOKUP(Audit!#REF!,$V$3:$AE$12,3,FALSE) &amp; VLOOKUP(Audit!#REF!,$V$13:$AE$22,3,FALSE) &amp;IF(Audit!#REF!=10,Audit!#REF!&amp;Audit!#REF!,"")</f>
        <v>#REF!</v>
      </c>
      <c r="E414" s="17" t="e">
        <f>VLOOKUP(Audit!#REF!,$V$3:$AE$12,4,FALSE)&amp; Audit!#REF! &amp; VLOOKUP(Audit!#REF!,$V$13:$AE$22,4,FALSE)&amp; IF(Audit!#REF!=10,Audit!#REF!&amp;Audit!#REF!,"")</f>
        <v>#REF!</v>
      </c>
      <c r="F414" s="17" t="e">
        <f>VLOOKUP(Audit!#REF!,$V$3:$AE$12,5,FALSE) &amp; VLOOKUP(Audit!#REF!,$V$13:$AE$22,5,FALSE)&amp; IF(Audit!#REF!=10,Audit!#REF!&amp;Audit!#REF!,"")</f>
        <v>#REF!</v>
      </c>
      <c r="G414" s="17" t="e">
        <f>VLOOKUP(Audit!#REF!,$V$3:$AE$12,6,FALSE) &amp; VLOOKUP(Audit!#REF!,$V$13:$AE$22,6,FALSE)&amp; IF(Audit!#REF!=10,Audit!#REF!&amp;Audit!#REF!,"")</f>
        <v>#REF!</v>
      </c>
      <c r="H414" s="17" t="e">
        <f>VLOOKUP(Audit!#REF!,$V$3:$AE$12,7,FALSE) &amp; VLOOKUP(Audit!#REF!,$V$13:$AE$22,7,FALSE)&amp;IF(Audit!#REF!=10,Audit!#REF!&amp;Audit!#REF!,"")</f>
        <v>#REF!</v>
      </c>
      <c r="I414" s="17" t="e">
        <f>VLOOKUP(Audit!#REF!,$V$3:$AE$12,8,FALSE) &amp; Audit!#REF! &amp; VLOOKUP(Audit!#REF!,$V$13:$AE$22,8,FALSE)&amp;IF(Audit!#REF!=10,Audit!#REF!&amp;Audit!#REF!,"")</f>
        <v>#REF!</v>
      </c>
      <c r="J414" s="17" t="e">
        <f>VLOOKUP(Audit!#REF!,$V$3:$AE$12,9,FALSE) &amp; VLOOKUP(Audit!#REF!,$V$13:$AE$22,9,FALSE) &amp; IF(Audit!#REF!=10,Audit!#REF!&amp;Audit!#REF!,"") &amp; IF(Audit!#REF!&lt;&gt;1,U414,"")</f>
        <v>#REF!</v>
      </c>
      <c r="K414" s="17" t="e">
        <f>VLOOKUP(Audit!#REF!,$V$3:$AE$12,10,FALSE) &amp; Audit!#REF! &amp; VLOOKUP(Audit!#REF!,$V$13:$AE$22,10,FALSE) &amp; IF(Audit!#REF!=10,Audit!#REF!&amp;Audit!#REF!,"") &amp; IF(Audit!#REF!&lt;&gt;1,U414,"")</f>
        <v>#REF!</v>
      </c>
      <c r="L414" s="10" t="e">
        <f>Audit!#REF!</f>
        <v>#REF!</v>
      </c>
      <c r="M414" s="10" t="e">
        <f t="shared" si="189"/>
        <v>#REF!</v>
      </c>
      <c r="N414" s="10" t="e">
        <f t="shared" si="190"/>
        <v>#REF!</v>
      </c>
      <c r="O414" s="10" t="e">
        <f t="shared" si="191"/>
        <v>#REF!</v>
      </c>
      <c r="P414" s="10" t="e">
        <f t="shared" si="192"/>
        <v>#REF!</v>
      </c>
      <c r="Q414" s="10" t="e">
        <f t="shared" si="193"/>
        <v>#REF!</v>
      </c>
      <c r="R414" s="10" t="e">
        <f t="shared" si="194"/>
        <v>#REF!</v>
      </c>
      <c r="S414" s="10" t="e">
        <f t="shared" si="195"/>
        <v>#REF!</v>
      </c>
      <c r="T414" s="10" t="e">
        <f t="shared" si="196"/>
        <v>#REF!</v>
      </c>
      <c r="U414" s="17" t="e">
        <f>IF(Audit!#REF!="","",VLOOKUP(Audit!#REF!,$W$26:$X$35,2,FALSE)) &amp; Audit!#REF! &amp; IF(Audit!#REF!="","",IF(Audit!#REF!&lt;=1.4,VLOOKUP(Audit!#REF!,$W$38:X459,2,FALSE),VLOOKUP(Audit!#REF!,$W$51:$X$61,2,FALSE))) &amp; IF(Audit!#REF!="","",VLOOKUP(Audit!#REF!,$Y$26:$Z$35,2,FALSE) &amp; Audit!#REF! &amp; IF(Audit!#REF!="","",IF(Audit!#REF!&lt;=1.4,VLOOKUP(Audit!#REF!,$Y$38:$Z$48,2,FALSE),VLOOKUP(Audit!#REF!,$Y$51:$Z$61,2,FALSE))))</f>
        <v>#REF!</v>
      </c>
      <c r="V414" s="21"/>
      <c r="AH414" s="49" t="e">
        <f>Audit!#REF!</f>
        <v>#REF!</v>
      </c>
      <c r="AI414" s="50" t="e">
        <f>VLOOKUP(Audit!#REF!,$V$3:$AE$12,2,FALSE)&amp; IF(Audit!#REF!=10,Audit!#REF!,"")</f>
        <v>#REF!</v>
      </c>
      <c r="AJ414" s="50" t="e">
        <f>VLOOKUP(Audit!#REF!,$V$13:$AE$22,2,FALSE)&amp; IF(Audit!#REF!=10,Audit!#REF!,"")</f>
        <v>#REF!</v>
      </c>
      <c r="AK414" s="47" t="e">
        <f t="shared" si="197"/>
        <v>#REF!</v>
      </c>
      <c r="AL414" s="50" t="e">
        <f>VLOOKUP(Audit!#REF!,$V$3:$AE$12,3,FALSE)&amp; IF(Audit!#REF!=10,Audit!#REF!,"")</f>
        <v>#REF!</v>
      </c>
      <c r="AM414" s="50" t="e">
        <f>VLOOKUP(Audit!#REF!,$V$13:$AE$22,3,FALSE)&amp; IF(Audit!#REF!=10,Audit!#REF!,"")</f>
        <v>#REF!</v>
      </c>
      <c r="AN414" s="47" t="e">
        <f t="shared" si="198"/>
        <v>#REF!</v>
      </c>
      <c r="AO414" s="50" t="e">
        <f>VLOOKUP(Audit!#REF!,$V$3:$AE$12,4,FALSE) &amp;  Audit!#REF! &amp; IF(Audit!#REF!=10,Audit!#REF!,"")</f>
        <v>#REF!</v>
      </c>
      <c r="AP414" s="50" t="e">
        <f>VLOOKUP(Audit!#REF!,$V$13:$AE$22,4,FALSE)&amp; IF(Audit!#REF!=10,Audit!#REF!,"")</f>
        <v>#REF!</v>
      </c>
      <c r="AQ414" s="47" t="e">
        <f t="shared" si="199"/>
        <v>#REF!</v>
      </c>
      <c r="AR414" s="50" t="e">
        <f>VLOOKUP(Audit!#REF!,$V$3:$AE$12,5,FALSE)&amp; IF(Audit!#REF!=10,Audit!#REF!,"")</f>
        <v>#REF!</v>
      </c>
      <c r="AS414" s="50" t="e">
        <f>VLOOKUP(Audit!#REF!,$V$13:$AE$22,5,FALSE)&amp; IF(Audit!#REF!=10,Audit!#REF!,"")</f>
        <v>#REF!</v>
      </c>
      <c r="AT414" s="47" t="e">
        <f t="shared" si="200"/>
        <v>#REF!</v>
      </c>
      <c r="AU414" s="50" t="e">
        <f>VLOOKUP(Audit!#REF!,$V$3:$AE$12,6,FALSE)&amp; IF(Audit!#REF!=10,Audit!#REF!,"")</f>
        <v>#REF!</v>
      </c>
      <c r="AV414" s="50" t="e">
        <f>VLOOKUP(Audit!#REF!,$V$13:$AE$22,6,FALSE)&amp; IF(Audit!#REF!=10,Audit!#REF!,"")</f>
        <v>#REF!</v>
      </c>
      <c r="AW414" s="47" t="e">
        <f t="shared" si="201"/>
        <v>#REF!</v>
      </c>
      <c r="AX414" s="50" t="e">
        <f>VLOOKUP(Audit!#REF!,$V$3:$AE$12,7,FALSE)&amp; IF(Audit!#REF!=10,Audit!#REF!,"")</f>
        <v>#REF!</v>
      </c>
      <c r="AY414" s="50" t="e">
        <f>VLOOKUP(Audit!#REF!,$V$13:$AE$22,7,FALSE) &amp; IF(Audit!#REF!=10,Audit!#REF!,"")</f>
        <v>#REF!</v>
      </c>
      <c r="AZ414" s="47" t="e">
        <f t="shared" si="202"/>
        <v>#REF!</v>
      </c>
      <c r="BA414" s="50" t="e">
        <f>VLOOKUP(Audit!#REF!,$V$3:$AE$12,8,FALSE)&amp; Audit!#REF! &amp; IF(Audit!#REF!=10,Audit!#REF!,"")</f>
        <v>#REF!</v>
      </c>
      <c r="BB414" s="50" t="e">
        <f>VLOOKUP(Audit!#REF!,$V$13:$AE$22,8,FALSE) &amp; IF(Audit!#REF!=10,Audit!#REF!,"")</f>
        <v>#REF!</v>
      </c>
      <c r="BC414" s="47" t="e">
        <f t="shared" si="203"/>
        <v>#REF!</v>
      </c>
      <c r="BD414" s="50" t="e">
        <f>VLOOKUP(Audit!#REF!,$V$3:$AE$12,9,FALSE)&amp; IF(Audit!#REF!=10,Audit!#REF!,"")</f>
        <v>#REF!</v>
      </c>
      <c r="BE414" s="50" t="e">
        <f>VLOOKUP(Audit!#REF!,$V$13:$AE$22,9,FALSE) &amp; IF(Audit!#REF!=10,Audit!#REF!,"") &amp; IF(Audit!#REF!&lt;&gt;1,U414,"")</f>
        <v>#REF!</v>
      </c>
      <c r="BF414" s="47" t="e">
        <f t="shared" si="204"/>
        <v>#REF!</v>
      </c>
      <c r="BG414" s="50" t="e">
        <f>VLOOKUP(Audit!#REF!,$V$3:$AE$12,10,FALSE) &amp; Audit!#REF! &amp; IF(Audit!#REF!=10,Audit!#REF!,"")</f>
        <v>#REF!</v>
      </c>
      <c r="BH414" s="50" t="e">
        <f>VLOOKUP(Audit!#REF!,$V$13:$AE$22,10,FALSE) &amp; IF(Audit!#REF!=10,Audit!#REF!,"") &amp; IF(Audit!#REF!&lt;&gt;1,U414,"")</f>
        <v>#REF!</v>
      </c>
      <c r="BI414" s="47" t="e">
        <f t="shared" si="205"/>
        <v>#REF!</v>
      </c>
      <c r="BJ414" s="48" t="str">
        <f t="shared" si="206"/>
        <v/>
      </c>
      <c r="BK414" s="48" t="str">
        <f t="shared" si="207"/>
        <v/>
      </c>
      <c r="BL414" s="48" t="str">
        <f t="shared" si="208"/>
        <v/>
      </c>
      <c r="BM414" s="48" t="str">
        <f t="shared" si="209"/>
        <v/>
      </c>
      <c r="BN414" s="48" t="str">
        <f t="shared" si="210"/>
        <v/>
      </c>
      <c r="BO414" s="48" t="str">
        <f t="shared" si="211"/>
        <v/>
      </c>
      <c r="BP414" s="48" t="str">
        <f t="shared" si="212"/>
        <v/>
      </c>
      <c r="BQ414" s="48" t="str">
        <f t="shared" si="213"/>
        <v/>
      </c>
      <c r="BR414" s="48" t="str">
        <f t="shared" si="214"/>
        <v/>
      </c>
      <c r="BS414" s="48" t="str">
        <f t="shared" si="215"/>
        <v/>
      </c>
      <c r="BT414" s="48" t="str">
        <f t="shared" si="216"/>
        <v/>
      </c>
      <c r="BU414" s="48" t="str">
        <f t="shared" si="217"/>
        <v/>
      </c>
    </row>
    <row r="415" spans="1:73">
      <c r="A415" s="10" t="e">
        <f>Audit!#REF!</f>
        <v>#REF!</v>
      </c>
      <c r="B415" s="10" t="e">
        <f t="shared" si="218"/>
        <v>#REF!</v>
      </c>
      <c r="C415" s="17" t="e">
        <f>VLOOKUP(Audit!#REF!,$V$3:$AE$12,2,FALSE) &amp; VLOOKUP(Audit!#REF!,$V$13:$AE$22,2,FALSE)&amp; IF(Audit!#REF!=10,Audit!#REF!&amp;Audit!#REF!,"")</f>
        <v>#REF!</v>
      </c>
      <c r="D415" s="17" t="e">
        <f>VLOOKUP(Audit!#REF!,$V$3:$AE$12,3,FALSE) &amp; VLOOKUP(Audit!#REF!,$V$13:$AE$22,3,FALSE) &amp;IF(Audit!#REF!=10,Audit!#REF!&amp;Audit!#REF!,"")</f>
        <v>#REF!</v>
      </c>
      <c r="E415" s="17" t="e">
        <f>VLOOKUP(Audit!#REF!,$V$3:$AE$12,4,FALSE)&amp; Audit!#REF! &amp; VLOOKUP(Audit!#REF!,$V$13:$AE$22,4,FALSE)&amp; IF(Audit!#REF!=10,Audit!#REF!&amp;Audit!#REF!,"")</f>
        <v>#REF!</v>
      </c>
      <c r="F415" s="17" t="e">
        <f>VLOOKUP(Audit!#REF!,$V$3:$AE$12,5,FALSE) &amp; VLOOKUP(Audit!#REF!,$V$13:$AE$22,5,FALSE)&amp; IF(Audit!#REF!=10,Audit!#REF!&amp;Audit!#REF!,"")</f>
        <v>#REF!</v>
      </c>
      <c r="G415" s="17" t="e">
        <f>VLOOKUP(Audit!#REF!,$V$3:$AE$12,6,FALSE) &amp; VLOOKUP(Audit!#REF!,$V$13:$AE$22,6,FALSE)&amp; IF(Audit!#REF!=10,Audit!#REF!&amp;Audit!#REF!,"")</f>
        <v>#REF!</v>
      </c>
      <c r="H415" s="17" t="e">
        <f>VLOOKUP(Audit!#REF!,$V$3:$AE$12,7,FALSE) &amp; VLOOKUP(Audit!#REF!,$V$13:$AE$22,7,FALSE)&amp;IF(Audit!#REF!=10,Audit!#REF!&amp;Audit!#REF!,"")</f>
        <v>#REF!</v>
      </c>
      <c r="I415" s="17" t="e">
        <f>VLOOKUP(Audit!#REF!,$V$3:$AE$12,8,FALSE) &amp; Audit!#REF! &amp; VLOOKUP(Audit!#REF!,$V$13:$AE$22,8,FALSE)&amp;IF(Audit!#REF!=10,Audit!#REF!&amp;Audit!#REF!,"")</f>
        <v>#REF!</v>
      </c>
      <c r="J415" s="17" t="e">
        <f>VLOOKUP(Audit!#REF!,$V$3:$AE$12,9,FALSE) &amp; VLOOKUP(Audit!#REF!,$V$13:$AE$22,9,FALSE) &amp; IF(Audit!#REF!=10,Audit!#REF!&amp;Audit!#REF!,"") &amp; IF(Audit!#REF!&lt;&gt;1,U415,"")</f>
        <v>#REF!</v>
      </c>
      <c r="K415" s="17" t="e">
        <f>VLOOKUP(Audit!#REF!,$V$3:$AE$12,10,FALSE) &amp; Audit!#REF! &amp; VLOOKUP(Audit!#REF!,$V$13:$AE$22,10,FALSE) &amp; IF(Audit!#REF!=10,Audit!#REF!&amp;Audit!#REF!,"") &amp; IF(Audit!#REF!&lt;&gt;1,U415,"")</f>
        <v>#REF!</v>
      </c>
      <c r="L415" s="10" t="e">
        <f>Audit!#REF!</f>
        <v>#REF!</v>
      </c>
      <c r="M415" s="10" t="e">
        <f t="shared" si="189"/>
        <v>#REF!</v>
      </c>
      <c r="N415" s="10" t="e">
        <f t="shared" si="190"/>
        <v>#REF!</v>
      </c>
      <c r="O415" s="10" t="e">
        <f t="shared" si="191"/>
        <v>#REF!</v>
      </c>
      <c r="P415" s="10" t="e">
        <f t="shared" si="192"/>
        <v>#REF!</v>
      </c>
      <c r="Q415" s="10" t="e">
        <f t="shared" si="193"/>
        <v>#REF!</v>
      </c>
      <c r="R415" s="10" t="e">
        <f t="shared" si="194"/>
        <v>#REF!</v>
      </c>
      <c r="S415" s="10" t="e">
        <f t="shared" si="195"/>
        <v>#REF!</v>
      </c>
      <c r="T415" s="10" t="e">
        <f t="shared" si="196"/>
        <v>#REF!</v>
      </c>
      <c r="U415" s="17" t="e">
        <f>IF(Audit!#REF!="","",VLOOKUP(Audit!#REF!,$W$26:$X$35,2,FALSE)) &amp; Audit!#REF! &amp; IF(Audit!#REF!="","",IF(Audit!#REF!&lt;=1.4,VLOOKUP(Audit!#REF!,$W$38:X460,2,FALSE),VLOOKUP(Audit!#REF!,$W$51:$X$61,2,FALSE))) &amp; IF(Audit!#REF!="","",VLOOKUP(Audit!#REF!,$Y$26:$Z$35,2,FALSE) &amp; Audit!#REF! &amp; IF(Audit!#REF!="","",IF(Audit!#REF!&lt;=1.4,VLOOKUP(Audit!#REF!,$Y$38:$Z$48,2,FALSE),VLOOKUP(Audit!#REF!,$Y$51:$Z$61,2,FALSE))))</f>
        <v>#REF!</v>
      </c>
      <c r="V415" s="21"/>
      <c r="AH415" s="49" t="e">
        <f>Audit!#REF!</f>
        <v>#REF!</v>
      </c>
      <c r="AI415" s="50" t="e">
        <f>VLOOKUP(Audit!#REF!,$V$3:$AE$12,2,FALSE)&amp; IF(Audit!#REF!=10,Audit!#REF!,"")</f>
        <v>#REF!</v>
      </c>
      <c r="AJ415" s="50" t="e">
        <f>VLOOKUP(Audit!#REF!,$V$13:$AE$22,2,FALSE)&amp; IF(Audit!#REF!=10,Audit!#REF!,"")</f>
        <v>#REF!</v>
      </c>
      <c r="AK415" s="47" t="e">
        <f t="shared" si="197"/>
        <v>#REF!</v>
      </c>
      <c r="AL415" s="50" t="e">
        <f>VLOOKUP(Audit!#REF!,$V$3:$AE$12,3,FALSE)&amp; IF(Audit!#REF!=10,Audit!#REF!,"")</f>
        <v>#REF!</v>
      </c>
      <c r="AM415" s="50" t="e">
        <f>VLOOKUP(Audit!#REF!,$V$13:$AE$22,3,FALSE)&amp; IF(Audit!#REF!=10,Audit!#REF!,"")</f>
        <v>#REF!</v>
      </c>
      <c r="AN415" s="47" t="e">
        <f t="shared" si="198"/>
        <v>#REF!</v>
      </c>
      <c r="AO415" s="50" t="e">
        <f>VLOOKUP(Audit!#REF!,$V$3:$AE$12,4,FALSE) &amp;  Audit!#REF! &amp; IF(Audit!#REF!=10,Audit!#REF!,"")</f>
        <v>#REF!</v>
      </c>
      <c r="AP415" s="50" t="e">
        <f>VLOOKUP(Audit!#REF!,$V$13:$AE$22,4,FALSE)&amp; IF(Audit!#REF!=10,Audit!#REF!,"")</f>
        <v>#REF!</v>
      </c>
      <c r="AQ415" s="47" t="e">
        <f t="shared" si="199"/>
        <v>#REF!</v>
      </c>
      <c r="AR415" s="50" t="e">
        <f>VLOOKUP(Audit!#REF!,$V$3:$AE$12,5,FALSE)&amp; IF(Audit!#REF!=10,Audit!#REF!,"")</f>
        <v>#REF!</v>
      </c>
      <c r="AS415" s="50" t="e">
        <f>VLOOKUP(Audit!#REF!,$V$13:$AE$22,5,FALSE)&amp; IF(Audit!#REF!=10,Audit!#REF!,"")</f>
        <v>#REF!</v>
      </c>
      <c r="AT415" s="47" t="e">
        <f t="shared" si="200"/>
        <v>#REF!</v>
      </c>
      <c r="AU415" s="50" t="e">
        <f>VLOOKUP(Audit!#REF!,$V$3:$AE$12,6,FALSE)&amp; IF(Audit!#REF!=10,Audit!#REF!,"")</f>
        <v>#REF!</v>
      </c>
      <c r="AV415" s="50" t="e">
        <f>VLOOKUP(Audit!#REF!,$V$13:$AE$22,6,FALSE)&amp; IF(Audit!#REF!=10,Audit!#REF!,"")</f>
        <v>#REF!</v>
      </c>
      <c r="AW415" s="47" t="e">
        <f t="shared" si="201"/>
        <v>#REF!</v>
      </c>
      <c r="AX415" s="50" t="e">
        <f>VLOOKUP(Audit!#REF!,$V$3:$AE$12,7,FALSE)&amp; IF(Audit!#REF!=10,Audit!#REF!,"")</f>
        <v>#REF!</v>
      </c>
      <c r="AY415" s="50" t="e">
        <f>VLOOKUP(Audit!#REF!,$V$13:$AE$22,7,FALSE) &amp; IF(Audit!#REF!=10,Audit!#REF!,"")</f>
        <v>#REF!</v>
      </c>
      <c r="AZ415" s="47" t="e">
        <f t="shared" si="202"/>
        <v>#REF!</v>
      </c>
      <c r="BA415" s="50" t="e">
        <f>VLOOKUP(Audit!#REF!,$V$3:$AE$12,8,FALSE)&amp; Audit!#REF! &amp; IF(Audit!#REF!=10,Audit!#REF!,"")</f>
        <v>#REF!</v>
      </c>
      <c r="BB415" s="50" t="e">
        <f>VLOOKUP(Audit!#REF!,$V$13:$AE$22,8,FALSE) &amp; IF(Audit!#REF!=10,Audit!#REF!,"")</f>
        <v>#REF!</v>
      </c>
      <c r="BC415" s="47" t="e">
        <f t="shared" si="203"/>
        <v>#REF!</v>
      </c>
      <c r="BD415" s="50" t="e">
        <f>VLOOKUP(Audit!#REF!,$V$3:$AE$12,9,FALSE)&amp; IF(Audit!#REF!=10,Audit!#REF!,"")</f>
        <v>#REF!</v>
      </c>
      <c r="BE415" s="50" t="e">
        <f>VLOOKUP(Audit!#REF!,$V$13:$AE$22,9,FALSE) &amp; IF(Audit!#REF!=10,Audit!#REF!,"") &amp; IF(Audit!#REF!&lt;&gt;1,U415,"")</f>
        <v>#REF!</v>
      </c>
      <c r="BF415" s="47" t="e">
        <f t="shared" si="204"/>
        <v>#REF!</v>
      </c>
      <c r="BG415" s="50" t="e">
        <f>VLOOKUP(Audit!#REF!,$V$3:$AE$12,10,FALSE) &amp; Audit!#REF! &amp; IF(Audit!#REF!=10,Audit!#REF!,"")</f>
        <v>#REF!</v>
      </c>
      <c r="BH415" s="50" t="e">
        <f>VLOOKUP(Audit!#REF!,$V$13:$AE$22,10,FALSE) &amp; IF(Audit!#REF!=10,Audit!#REF!,"") &amp; IF(Audit!#REF!&lt;&gt;1,U415,"")</f>
        <v>#REF!</v>
      </c>
      <c r="BI415" s="47" t="e">
        <f t="shared" si="205"/>
        <v>#REF!</v>
      </c>
      <c r="BJ415" s="48" t="str">
        <f t="shared" si="206"/>
        <v/>
      </c>
      <c r="BK415" s="48" t="str">
        <f t="shared" si="207"/>
        <v/>
      </c>
      <c r="BL415" s="48" t="str">
        <f t="shared" si="208"/>
        <v/>
      </c>
      <c r="BM415" s="48" t="str">
        <f t="shared" si="209"/>
        <v/>
      </c>
      <c r="BN415" s="48" t="str">
        <f t="shared" si="210"/>
        <v/>
      </c>
      <c r="BO415" s="48" t="str">
        <f t="shared" si="211"/>
        <v/>
      </c>
      <c r="BP415" s="48" t="str">
        <f t="shared" si="212"/>
        <v/>
      </c>
      <c r="BQ415" s="48" t="str">
        <f t="shared" si="213"/>
        <v/>
      </c>
      <c r="BR415" s="48" t="str">
        <f t="shared" si="214"/>
        <v/>
      </c>
      <c r="BS415" s="48" t="str">
        <f t="shared" si="215"/>
        <v/>
      </c>
      <c r="BT415" s="48" t="str">
        <f t="shared" si="216"/>
        <v/>
      </c>
      <c r="BU415" s="48" t="str">
        <f t="shared" si="217"/>
        <v/>
      </c>
    </row>
    <row r="416" spans="1:73">
      <c r="A416" s="10" t="e">
        <f>Audit!#REF!</f>
        <v>#REF!</v>
      </c>
      <c r="B416" s="10" t="e">
        <f t="shared" si="218"/>
        <v>#REF!</v>
      </c>
      <c r="C416" s="17" t="e">
        <f>VLOOKUP(Audit!#REF!,$V$3:$AE$12,2,FALSE) &amp; VLOOKUP(Audit!#REF!,$V$13:$AE$22,2,FALSE)&amp; IF(Audit!#REF!=10,Audit!#REF!&amp;Audit!#REF!,"")</f>
        <v>#REF!</v>
      </c>
      <c r="D416" s="17" t="e">
        <f>VLOOKUP(Audit!#REF!,$V$3:$AE$12,3,FALSE) &amp; VLOOKUP(Audit!#REF!,$V$13:$AE$22,3,FALSE) &amp;IF(Audit!#REF!=10,Audit!#REF!&amp;Audit!#REF!,"")</f>
        <v>#REF!</v>
      </c>
      <c r="E416" s="17" t="e">
        <f>VLOOKUP(Audit!#REF!,$V$3:$AE$12,4,FALSE)&amp; Audit!#REF! &amp; VLOOKUP(Audit!#REF!,$V$13:$AE$22,4,FALSE)&amp; IF(Audit!#REF!=10,Audit!#REF!&amp;Audit!#REF!,"")</f>
        <v>#REF!</v>
      </c>
      <c r="F416" s="17" t="e">
        <f>VLOOKUP(Audit!#REF!,$V$3:$AE$12,5,FALSE) &amp; VLOOKUP(Audit!#REF!,$V$13:$AE$22,5,FALSE)&amp; IF(Audit!#REF!=10,Audit!#REF!&amp;Audit!#REF!,"")</f>
        <v>#REF!</v>
      </c>
      <c r="G416" s="17" t="e">
        <f>VLOOKUP(Audit!#REF!,$V$3:$AE$12,6,FALSE) &amp; VLOOKUP(Audit!#REF!,$V$13:$AE$22,6,FALSE)&amp; IF(Audit!#REF!=10,Audit!#REF!&amp;Audit!#REF!,"")</f>
        <v>#REF!</v>
      </c>
      <c r="H416" s="17" t="e">
        <f>VLOOKUP(Audit!#REF!,$V$3:$AE$12,7,FALSE) &amp; VLOOKUP(Audit!#REF!,$V$13:$AE$22,7,FALSE)&amp;IF(Audit!#REF!=10,Audit!#REF!&amp;Audit!#REF!,"")</f>
        <v>#REF!</v>
      </c>
      <c r="I416" s="17" t="e">
        <f>VLOOKUP(Audit!#REF!,$V$3:$AE$12,8,FALSE) &amp; Audit!#REF! &amp; VLOOKUP(Audit!#REF!,$V$13:$AE$22,8,FALSE)&amp;IF(Audit!#REF!=10,Audit!#REF!&amp;Audit!#REF!,"")</f>
        <v>#REF!</v>
      </c>
      <c r="J416" s="17" t="e">
        <f>VLOOKUP(Audit!#REF!,$V$3:$AE$12,9,FALSE) &amp; VLOOKUP(Audit!#REF!,$V$13:$AE$22,9,FALSE) &amp; IF(Audit!#REF!=10,Audit!#REF!&amp;Audit!#REF!,"") &amp; IF(Audit!#REF!&lt;&gt;1,U416,"")</f>
        <v>#REF!</v>
      </c>
      <c r="K416" s="17" t="e">
        <f>VLOOKUP(Audit!#REF!,$V$3:$AE$12,10,FALSE) &amp; Audit!#REF! &amp; VLOOKUP(Audit!#REF!,$V$13:$AE$22,10,FALSE) &amp; IF(Audit!#REF!=10,Audit!#REF!&amp;Audit!#REF!,"") &amp; IF(Audit!#REF!&lt;&gt;1,U416,"")</f>
        <v>#REF!</v>
      </c>
      <c r="L416" s="10" t="e">
        <f>Audit!#REF!</f>
        <v>#REF!</v>
      </c>
      <c r="M416" s="10" t="e">
        <f t="shared" si="189"/>
        <v>#REF!</v>
      </c>
      <c r="N416" s="10" t="e">
        <f t="shared" si="190"/>
        <v>#REF!</v>
      </c>
      <c r="O416" s="10" t="e">
        <f t="shared" si="191"/>
        <v>#REF!</v>
      </c>
      <c r="P416" s="10" t="e">
        <f t="shared" si="192"/>
        <v>#REF!</v>
      </c>
      <c r="Q416" s="10" t="e">
        <f t="shared" si="193"/>
        <v>#REF!</v>
      </c>
      <c r="R416" s="10" t="e">
        <f t="shared" si="194"/>
        <v>#REF!</v>
      </c>
      <c r="S416" s="10" t="e">
        <f t="shared" si="195"/>
        <v>#REF!</v>
      </c>
      <c r="T416" s="10" t="e">
        <f t="shared" si="196"/>
        <v>#REF!</v>
      </c>
      <c r="U416" s="17" t="e">
        <f>IF(Audit!#REF!="","",VLOOKUP(Audit!#REF!,$W$26:$X$35,2,FALSE)) &amp; Audit!#REF! &amp; IF(Audit!#REF!="","",IF(Audit!#REF!&lt;=1.4,VLOOKUP(Audit!#REF!,$W$38:X461,2,FALSE),VLOOKUP(Audit!#REF!,$W$51:$X$61,2,FALSE))) &amp; IF(Audit!#REF!="","",VLOOKUP(Audit!#REF!,$Y$26:$Z$35,2,FALSE) &amp; Audit!#REF! &amp; IF(Audit!#REF!="","",IF(Audit!#REF!&lt;=1.4,VLOOKUP(Audit!#REF!,$Y$38:$Z$48,2,FALSE),VLOOKUP(Audit!#REF!,$Y$51:$Z$61,2,FALSE))))</f>
        <v>#REF!</v>
      </c>
      <c r="V416" s="21"/>
      <c r="AH416" s="49" t="e">
        <f>Audit!#REF!</f>
        <v>#REF!</v>
      </c>
      <c r="AI416" s="50" t="e">
        <f>VLOOKUP(Audit!#REF!,$V$3:$AE$12,2,FALSE)&amp; IF(Audit!#REF!=10,Audit!#REF!,"")</f>
        <v>#REF!</v>
      </c>
      <c r="AJ416" s="50" t="e">
        <f>VLOOKUP(Audit!#REF!,$V$13:$AE$22,2,FALSE)&amp; IF(Audit!#REF!=10,Audit!#REF!,"")</f>
        <v>#REF!</v>
      </c>
      <c r="AK416" s="47" t="e">
        <f t="shared" si="197"/>
        <v>#REF!</v>
      </c>
      <c r="AL416" s="50" t="e">
        <f>VLOOKUP(Audit!#REF!,$V$3:$AE$12,3,FALSE)&amp; IF(Audit!#REF!=10,Audit!#REF!,"")</f>
        <v>#REF!</v>
      </c>
      <c r="AM416" s="50" t="e">
        <f>VLOOKUP(Audit!#REF!,$V$13:$AE$22,3,FALSE)&amp; IF(Audit!#REF!=10,Audit!#REF!,"")</f>
        <v>#REF!</v>
      </c>
      <c r="AN416" s="47" t="e">
        <f t="shared" si="198"/>
        <v>#REF!</v>
      </c>
      <c r="AO416" s="50" t="e">
        <f>VLOOKUP(Audit!#REF!,$V$3:$AE$12,4,FALSE) &amp;  Audit!#REF! &amp; IF(Audit!#REF!=10,Audit!#REF!,"")</f>
        <v>#REF!</v>
      </c>
      <c r="AP416" s="50" t="e">
        <f>VLOOKUP(Audit!#REF!,$V$13:$AE$22,4,FALSE)&amp; IF(Audit!#REF!=10,Audit!#REF!,"")</f>
        <v>#REF!</v>
      </c>
      <c r="AQ416" s="47" t="e">
        <f t="shared" si="199"/>
        <v>#REF!</v>
      </c>
      <c r="AR416" s="50" t="e">
        <f>VLOOKUP(Audit!#REF!,$V$3:$AE$12,5,FALSE)&amp; IF(Audit!#REF!=10,Audit!#REF!,"")</f>
        <v>#REF!</v>
      </c>
      <c r="AS416" s="50" t="e">
        <f>VLOOKUP(Audit!#REF!,$V$13:$AE$22,5,FALSE)&amp; IF(Audit!#REF!=10,Audit!#REF!,"")</f>
        <v>#REF!</v>
      </c>
      <c r="AT416" s="47" t="e">
        <f t="shared" si="200"/>
        <v>#REF!</v>
      </c>
      <c r="AU416" s="50" t="e">
        <f>VLOOKUP(Audit!#REF!,$V$3:$AE$12,6,FALSE)&amp; IF(Audit!#REF!=10,Audit!#REF!,"")</f>
        <v>#REF!</v>
      </c>
      <c r="AV416" s="50" t="e">
        <f>VLOOKUP(Audit!#REF!,$V$13:$AE$22,6,FALSE)&amp; IF(Audit!#REF!=10,Audit!#REF!,"")</f>
        <v>#REF!</v>
      </c>
      <c r="AW416" s="47" t="e">
        <f t="shared" si="201"/>
        <v>#REF!</v>
      </c>
      <c r="AX416" s="50" t="e">
        <f>VLOOKUP(Audit!#REF!,$V$3:$AE$12,7,FALSE)&amp; IF(Audit!#REF!=10,Audit!#REF!,"")</f>
        <v>#REF!</v>
      </c>
      <c r="AY416" s="50" t="e">
        <f>VLOOKUP(Audit!#REF!,$V$13:$AE$22,7,FALSE) &amp; IF(Audit!#REF!=10,Audit!#REF!,"")</f>
        <v>#REF!</v>
      </c>
      <c r="AZ416" s="47" t="e">
        <f t="shared" si="202"/>
        <v>#REF!</v>
      </c>
      <c r="BA416" s="50" t="e">
        <f>VLOOKUP(Audit!#REF!,$V$3:$AE$12,8,FALSE)&amp; Audit!#REF! &amp; IF(Audit!#REF!=10,Audit!#REF!,"")</f>
        <v>#REF!</v>
      </c>
      <c r="BB416" s="50" t="e">
        <f>VLOOKUP(Audit!#REF!,$V$13:$AE$22,8,FALSE) &amp; IF(Audit!#REF!=10,Audit!#REF!,"")</f>
        <v>#REF!</v>
      </c>
      <c r="BC416" s="47" t="e">
        <f t="shared" si="203"/>
        <v>#REF!</v>
      </c>
      <c r="BD416" s="50" t="e">
        <f>VLOOKUP(Audit!#REF!,$V$3:$AE$12,9,FALSE)&amp; IF(Audit!#REF!=10,Audit!#REF!,"")</f>
        <v>#REF!</v>
      </c>
      <c r="BE416" s="50" t="e">
        <f>VLOOKUP(Audit!#REF!,$V$13:$AE$22,9,FALSE) &amp; IF(Audit!#REF!=10,Audit!#REF!,"") &amp; IF(Audit!#REF!&lt;&gt;1,U416,"")</f>
        <v>#REF!</v>
      </c>
      <c r="BF416" s="47" t="e">
        <f t="shared" si="204"/>
        <v>#REF!</v>
      </c>
      <c r="BG416" s="50" t="e">
        <f>VLOOKUP(Audit!#REF!,$V$3:$AE$12,10,FALSE) &amp; Audit!#REF! &amp; IF(Audit!#REF!=10,Audit!#REF!,"")</f>
        <v>#REF!</v>
      </c>
      <c r="BH416" s="50" t="e">
        <f>VLOOKUP(Audit!#REF!,$V$13:$AE$22,10,FALSE) &amp; IF(Audit!#REF!=10,Audit!#REF!,"") &amp; IF(Audit!#REF!&lt;&gt;1,U416,"")</f>
        <v>#REF!</v>
      </c>
      <c r="BI416" s="47" t="e">
        <f t="shared" si="205"/>
        <v>#REF!</v>
      </c>
      <c r="BJ416" s="48" t="str">
        <f t="shared" si="206"/>
        <v/>
      </c>
      <c r="BK416" s="48" t="str">
        <f t="shared" si="207"/>
        <v/>
      </c>
      <c r="BL416" s="48" t="str">
        <f t="shared" si="208"/>
        <v/>
      </c>
      <c r="BM416" s="48" t="str">
        <f t="shared" si="209"/>
        <v/>
      </c>
      <c r="BN416" s="48" t="str">
        <f t="shared" si="210"/>
        <v/>
      </c>
      <c r="BO416" s="48" t="str">
        <f t="shared" si="211"/>
        <v/>
      </c>
      <c r="BP416" s="48" t="str">
        <f t="shared" si="212"/>
        <v/>
      </c>
      <c r="BQ416" s="48" t="str">
        <f t="shared" si="213"/>
        <v/>
      </c>
      <c r="BR416" s="48" t="str">
        <f t="shared" si="214"/>
        <v/>
      </c>
      <c r="BS416" s="48" t="str">
        <f t="shared" si="215"/>
        <v/>
      </c>
      <c r="BT416" s="48" t="str">
        <f t="shared" si="216"/>
        <v/>
      </c>
      <c r="BU416" s="48" t="str">
        <f t="shared" si="217"/>
        <v/>
      </c>
    </row>
    <row r="417" spans="1:73">
      <c r="A417" s="10" t="e">
        <f>Audit!#REF!</f>
        <v>#REF!</v>
      </c>
      <c r="B417" s="10" t="e">
        <f t="shared" si="218"/>
        <v>#REF!</v>
      </c>
      <c r="C417" s="17" t="e">
        <f>VLOOKUP(Audit!#REF!,$V$3:$AE$12,2,FALSE) &amp; VLOOKUP(Audit!#REF!,$V$13:$AE$22,2,FALSE)&amp; IF(Audit!#REF!=10,Audit!#REF!&amp;Audit!#REF!,"")</f>
        <v>#REF!</v>
      </c>
      <c r="D417" s="17" t="e">
        <f>VLOOKUP(Audit!#REF!,$V$3:$AE$12,3,FALSE) &amp; VLOOKUP(Audit!#REF!,$V$13:$AE$22,3,FALSE) &amp;IF(Audit!#REF!=10,Audit!#REF!&amp;Audit!#REF!,"")</f>
        <v>#REF!</v>
      </c>
      <c r="E417" s="17" t="e">
        <f>VLOOKUP(Audit!#REF!,$V$3:$AE$12,4,FALSE)&amp; Audit!#REF! &amp; VLOOKUP(Audit!#REF!,$V$13:$AE$22,4,FALSE)&amp; IF(Audit!#REF!=10,Audit!#REF!&amp;Audit!#REF!,"")</f>
        <v>#REF!</v>
      </c>
      <c r="F417" s="17" t="e">
        <f>VLOOKUP(Audit!#REF!,$V$3:$AE$12,5,FALSE) &amp; VLOOKUP(Audit!#REF!,$V$13:$AE$22,5,FALSE)&amp; IF(Audit!#REF!=10,Audit!#REF!&amp;Audit!#REF!,"")</f>
        <v>#REF!</v>
      </c>
      <c r="G417" s="17" t="e">
        <f>VLOOKUP(Audit!#REF!,$V$3:$AE$12,6,FALSE) &amp; VLOOKUP(Audit!#REF!,$V$13:$AE$22,6,FALSE)&amp; IF(Audit!#REF!=10,Audit!#REF!&amp;Audit!#REF!,"")</f>
        <v>#REF!</v>
      </c>
      <c r="H417" s="17" t="e">
        <f>VLOOKUP(Audit!#REF!,$V$3:$AE$12,7,FALSE) &amp; VLOOKUP(Audit!#REF!,$V$13:$AE$22,7,FALSE)&amp;IF(Audit!#REF!=10,Audit!#REF!&amp;Audit!#REF!,"")</f>
        <v>#REF!</v>
      </c>
      <c r="I417" s="17" t="e">
        <f>VLOOKUP(Audit!#REF!,$V$3:$AE$12,8,FALSE) &amp; Audit!#REF! &amp; VLOOKUP(Audit!#REF!,$V$13:$AE$22,8,FALSE)&amp;IF(Audit!#REF!=10,Audit!#REF!&amp;Audit!#REF!,"")</f>
        <v>#REF!</v>
      </c>
      <c r="J417" s="17" t="e">
        <f>VLOOKUP(Audit!#REF!,$V$3:$AE$12,9,FALSE) &amp; VLOOKUP(Audit!#REF!,$V$13:$AE$22,9,FALSE) &amp; IF(Audit!#REF!=10,Audit!#REF!&amp;Audit!#REF!,"") &amp; IF(Audit!#REF!&lt;&gt;1,U417,"")</f>
        <v>#REF!</v>
      </c>
      <c r="K417" s="17" t="e">
        <f>VLOOKUP(Audit!#REF!,$V$3:$AE$12,10,FALSE) &amp; Audit!#REF! &amp; VLOOKUP(Audit!#REF!,$V$13:$AE$22,10,FALSE) &amp; IF(Audit!#REF!=10,Audit!#REF!&amp;Audit!#REF!,"") &amp; IF(Audit!#REF!&lt;&gt;1,U417,"")</f>
        <v>#REF!</v>
      </c>
      <c r="L417" s="10" t="e">
        <f>Audit!#REF!</f>
        <v>#REF!</v>
      </c>
      <c r="M417" s="10" t="e">
        <f t="shared" si="189"/>
        <v>#REF!</v>
      </c>
      <c r="N417" s="10" t="e">
        <f t="shared" si="190"/>
        <v>#REF!</v>
      </c>
      <c r="O417" s="10" t="e">
        <f t="shared" si="191"/>
        <v>#REF!</v>
      </c>
      <c r="P417" s="10" t="e">
        <f t="shared" si="192"/>
        <v>#REF!</v>
      </c>
      <c r="Q417" s="10" t="e">
        <f t="shared" si="193"/>
        <v>#REF!</v>
      </c>
      <c r="R417" s="10" t="e">
        <f t="shared" si="194"/>
        <v>#REF!</v>
      </c>
      <c r="S417" s="10" t="e">
        <f t="shared" si="195"/>
        <v>#REF!</v>
      </c>
      <c r="T417" s="10" t="e">
        <f t="shared" si="196"/>
        <v>#REF!</v>
      </c>
      <c r="U417" s="17" t="e">
        <f>IF(Audit!#REF!="","",VLOOKUP(Audit!#REF!,$W$26:$X$35,2,FALSE)) &amp; Audit!#REF! &amp; IF(Audit!#REF!="","",IF(Audit!#REF!&lt;=1.4,VLOOKUP(Audit!#REF!,$W$38:X462,2,FALSE),VLOOKUP(Audit!#REF!,$W$51:$X$61,2,FALSE))) &amp; IF(Audit!#REF!="","",VLOOKUP(Audit!#REF!,$Y$26:$Z$35,2,FALSE) &amp; Audit!#REF! &amp; IF(Audit!#REF!="","",IF(Audit!#REF!&lt;=1.4,VLOOKUP(Audit!#REF!,$Y$38:$Z$48,2,FALSE),VLOOKUP(Audit!#REF!,$Y$51:$Z$61,2,FALSE))))</f>
        <v>#REF!</v>
      </c>
      <c r="V417" s="21"/>
      <c r="AH417" s="49" t="e">
        <f>Audit!#REF!</f>
        <v>#REF!</v>
      </c>
      <c r="AI417" s="50" t="e">
        <f>VLOOKUP(Audit!#REF!,$V$3:$AE$12,2,FALSE)&amp; IF(Audit!#REF!=10,Audit!#REF!,"")</f>
        <v>#REF!</v>
      </c>
      <c r="AJ417" s="50" t="e">
        <f>VLOOKUP(Audit!#REF!,$V$13:$AE$22,2,FALSE)&amp; IF(Audit!#REF!=10,Audit!#REF!,"")</f>
        <v>#REF!</v>
      </c>
      <c r="AK417" s="47" t="e">
        <f t="shared" si="197"/>
        <v>#REF!</v>
      </c>
      <c r="AL417" s="50" t="e">
        <f>VLOOKUP(Audit!#REF!,$V$3:$AE$12,3,FALSE)&amp; IF(Audit!#REF!=10,Audit!#REF!,"")</f>
        <v>#REF!</v>
      </c>
      <c r="AM417" s="50" t="e">
        <f>VLOOKUP(Audit!#REF!,$V$13:$AE$22,3,FALSE)&amp; IF(Audit!#REF!=10,Audit!#REF!,"")</f>
        <v>#REF!</v>
      </c>
      <c r="AN417" s="47" t="e">
        <f t="shared" si="198"/>
        <v>#REF!</v>
      </c>
      <c r="AO417" s="50" t="e">
        <f>VLOOKUP(Audit!#REF!,$V$3:$AE$12,4,FALSE) &amp;  Audit!#REF! &amp; IF(Audit!#REF!=10,Audit!#REF!,"")</f>
        <v>#REF!</v>
      </c>
      <c r="AP417" s="50" t="e">
        <f>VLOOKUP(Audit!#REF!,$V$13:$AE$22,4,FALSE)&amp; IF(Audit!#REF!=10,Audit!#REF!,"")</f>
        <v>#REF!</v>
      </c>
      <c r="AQ417" s="47" t="e">
        <f t="shared" si="199"/>
        <v>#REF!</v>
      </c>
      <c r="AR417" s="50" t="e">
        <f>VLOOKUP(Audit!#REF!,$V$3:$AE$12,5,FALSE)&amp; IF(Audit!#REF!=10,Audit!#REF!,"")</f>
        <v>#REF!</v>
      </c>
      <c r="AS417" s="50" t="e">
        <f>VLOOKUP(Audit!#REF!,$V$13:$AE$22,5,FALSE)&amp; IF(Audit!#REF!=10,Audit!#REF!,"")</f>
        <v>#REF!</v>
      </c>
      <c r="AT417" s="47" t="e">
        <f t="shared" si="200"/>
        <v>#REF!</v>
      </c>
      <c r="AU417" s="50" t="e">
        <f>VLOOKUP(Audit!#REF!,$V$3:$AE$12,6,FALSE)&amp; IF(Audit!#REF!=10,Audit!#REF!,"")</f>
        <v>#REF!</v>
      </c>
      <c r="AV417" s="50" t="e">
        <f>VLOOKUP(Audit!#REF!,$V$13:$AE$22,6,FALSE)&amp; IF(Audit!#REF!=10,Audit!#REF!,"")</f>
        <v>#REF!</v>
      </c>
      <c r="AW417" s="47" t="e">
        <f t="shared" si="201"/>
        <v>#REF!</v>
      </c>
      <c r="AX417" s="50" t="e">
        <f>VLOOKUP(Audit!#REF!,$V$3:$AE$12,7,FALSE)&amp; IF(Audit!#REF!=10,Audit!#REF!,"")</f>
        <v>#REF!</v>
      </c>
      <c r="AY417" s="50" t="e">
        <f>VLOOKUP(Audit!#REF!,$V$13:$AE$22,7,FALSE) &amp; IF(Audit!#REF!=10,Audit!#REF!,"")</f>
        <v>#REF!</v>
      </c>
      <c r="AZ417" s="47" t="e">
        <f t="shared" si="202"/>
        <v>#REF!</v>
      </c>
      <c r="BA417" s="50" t="e">
        <f>VLOOKUP(Audit!#REF!,$V$3:$AE$12,8,FALSE)&amp; Audit!#REF! &amp; IF(Audit!#REF!=10,Audit!#REF!,"")</f>
        <v>#REF!</v>
      </c>
      <c r="BB417" s="50" t="e">
        <f>VLOOKUP(Audit!#REF!,$V$13:$AE$22,8,FALSE) &amp; IF(Audit!#REF!=10,Audit!#REF!,"")</f>
        <v>#REF!</v>
      </c>
      <c r="BC417" s="47" t="e">
        <f t="shared" si="203"/>
        <v>#REF!</v>
      </c>
      <c r="BD417" s="50" t="e">
        <f>VLOOKUP(Audit!#REF!,$V$3:$AE$12,9,FALSE)&amp; IF(Audit!#REF!=10,Audit!#REF!,"")</f>
        <v>#REF!</v>
      </c>
      <c r="BE417" s="50" t="e">
        <f>VLOOKUP(Audit!#REF!,$V$13:$AE$22,9,FALSE) &amp; IF(Audit!#REF!=10,Audit!#REF!,"") &amp; IF(Audit!#REF!&lt;&gt;1,U417,"")</f>
        <v>#REF!</v>
      </c>
      <c r="BF417" s="47" t="e">
        <f t="shared" si="204"/>
        <v>#REF!</v>
      </c>
      <c r="BG417" s="50" t="e">
        <f>VLOOKUP(Audit!#REF!,$V$3:$AE$12,10,FALSE) &amp; Audit!#REF! &amp; IF(Audit!#REF!=10,Audit!#REF!,"")</f>
        <v>#REF!</v>
      </c>
      <c r="BH417" s="50" t="e">
        <f>VLOOKUP(Audit!#REF!,$V$13:$AE$22,10,FALSE) &amp; IF(Audit!#REF!=10,Audit!#REF!,"") &amp; IF(Audit!#REF!&lt;&gt;1,U417,"")</f>
        <v>#REF!</v>
      </c>
      <c r="BI417" s="47" t="e">
        <f t="shared" si="205"/>
        <v>#REF!</v>
      </c>
      <c r="BJ417" s="48" t="str">
        <f t="shared" si="206"/>
        <v/>
      </c>
      <c r="BK417" s="48" t="str">
        <f t="shared" si="207"/>
        <v/>
      </c>
      <c r="BL417" s="48" t="str">
        <f t="shared" si="208"/>
        <v/>
      </c>
      <c r="BM417" s="48" t="str">
        <f t="shared" si="209"/>
        <v/>
      </c>
      <c r="BN417" s="48" t="str">
        <f t="shared" si="210"/>
        <v/>
      </c>
      <c r="BO417" s="48" t="str">
        <f t="shared" si="211"/>
        <v/>
      </c>
      <c r="BP417" s="48" t="str">
        <f t="shared" si="212"/>
        <v/>
      </c>
      <c r="BQ417" s="48" t="str">
        <f t="shared" si="213"/>
        <v/>
      </c>
      <c r="BR417" s="48" t="str">
        <f t="shared" si="214"/>
        <v/>
      </c>
      <c r="BS417" s="48" t="str">
        <f t="shared" si="215"/>
        <v/>
      </c>
      <c r="BT417" s="48" t="str">
        <f t="shared" si="216"/>
        <v/>
      </c>
      <c r="BU417" s="48" t="str">
        <f t="shared" si="217"/>
        <v/>
      </c>
    </row>
    <row r="418" spans="1:73">
      <c r="A418" s="10" t="e">
        <f>Audit!#REF!</f>
        <v>#REF!</v>
      </c>
      <c r="B418" s="10" t="e">
        <f t="shared" si="218"/>
        <v>#REF!</v>
      </c>
      <c r="C418" s="17" t="e">
        <f>VLOOKUP(Audit!#REF!,$V$3:$AE$12,2,FALSE) &amp; VLOOKUP(Audit!#REF!,$V$13:$AE$22,2,FALSE)&amp; IF(Audit!#REF!=10,Audit!#REF!&amp;Audit!#REF!,"")</f>
        <v>#REF!</v>
      </c>
      <c r="D418" s="17" t="e">
        <f>VLOOKUP(Audit!#REF!,$V$3:$AE$12,3,FALSE) &amp; VLOOKUP(Audit!#REF!,$V$13:$AE$22,3,FALSE) &amp;IF(Audit!#REF!=10,Audit!#REF!&amp;Audit!#REF!,"")</f>
        <v>#REF!</v>
      </c>
      <c r="E418" s="17" t="e">
        <f>VLOOKUP(Audit!#REF!,$V$3:$AE$12,4,FALSE)&amp; Audit!#REF! &amp; VLOOKUP(Audit!#REF!,$V$13:$AE$22,4,FALSE)&amp; IF(Audit!#REF!=10,Audit!#REF!&amp;Audit!#REF!,"")</f>
        <v>#REF!</v>
      </c>
      <c r="F418" s="17" t="e">
        <f>VLOOKUP(Audit!#REF!,$V$3:$AE$12,5,FALSE) &amp; VLOOKUP(Audit!#REF!,$V$13:$AE$22,5,FALSE)&amp; IF(Audit!#REF!=10,Audit!#REF!&amp;Audit!#REF!,"")</f>
        <v>#REF!</v>
      </c>
      <c r="G418" s="17" t="e">
        <f>VLOOKUP(Audit!#REF!,$V$3:$AE$12,6,FALSE) &amp; VLOOKUP(Audit!#REF!,$V$13:$AE$22,6,FALSE)&amp; IF(Audit!#REF!=10,Audit!#REF!&amp;Audit!#REF!,"")</f>
        <v>#REF!</v>
      </c>
      <c r="H418" s="17" t="e">
        <f>VLOOKUP(Audit!#REF!,$V$3:$AE$12,7,FALSE) &amp; VLOOKUP(Audit!#REF!,$V$13:$AE$22,7,FALSE)&amp;IF(Audit!#REF!=10,Audit!#REF!&amp;Audit!#REF!,"")</f>
        <v>#REF!</v>
      </c>
      <c r="I418" s="17" t="e">
        <f>VLOOKUP(Audit!#REF!,$V$3:$AE$12,8,FALSE) &amp; Audit!#REF! &amp; VLOOKUP(Audit!#REF!,$V$13:$AE$22,8,FALSE)&amp;IF(Audit!#REF!=10,Audit!#REF!&amp;Audit!#REF!,"")</f>
        <v>#REF!</v>
      </c>
      <c r="J418" s="17" t="e">
        <f>VLOOKUP(Audit!#REF!,$V$3:$AE$12,9,FALSE) &amp; VLOOKUP(Audit!#REF!,$V$13:$AE$22,9,FALSE) &amp; IF(Audit!#REF!=10,Audit!#REF!&amp;Audit!#REF!,"") &amp; IF(Audit!#REF!&lt;&gt;1,U418,"")</f>
        <v>#REF!</v>
      </c>
      <c r="K418" s="17" t="e">
        <f>VLOOKUP(Audit!#REF!,$V$3:$AE$12,10,FALSE) &amp; Audit!#REF! &amp; VLOOKUP(Audit!#REF!,$V$13:$AE$22,10,FALSE) &amp; IF(Audit!#REF!=10,Audit!#REF!&amp;Audit!#REF!,"") &amp; IF(Audit!#REF!&lt;&gt;1,U418,"")</f>
        <v>#REF!</v>
      </c>
      <c r="L418" s="10" t="e">
        <f>Audit!#REF!</f>
        <v>#REF!</v>
      </c>
      <c r="M418" s="10" t="e">
        <f t="shared" si="189"/>
        <v>#REF!</v>
      </c>
      <c r="N418" s="10" t="e">
        <f t="shared" si="190"/>
        <v>#REF!</v>
      </c>
      <c r="O418" s="10" t="e">
        <f t="shared" si="191"/>
        <v>#REF!</v>
      </c>
      <c r="P418" s="10" t="e">
        <f t="shared" si="192"/>
        <v>#REF!</v>
      </c>
      <c r="Q418" s="10" t="e">
        <f t="shared" si="193"/>
        <v>#REF!</v>
      </c>
      <c r="R418" s="10" t="e">
        <f t="shared" si="194"/>
        <v>#REF!</v>
      </c>
      <c r="S418" s="10" t="e">
        <f t="shared" si="195"/>
        <v>#REF!</v>
      </c>
      <c r="T418" s="10" t="e">
        <f t="shared" si="196"/>
        <v>#REF!</v>
      </c>
      <c r="U418" s="17" t="e">
        <f>IF(Audit!#REF!="","",VLOOKUP(Audit!#REF!,$W$26:$X$35,2,FALSE)) &amp; Audit!#REF! &amp; IF(Audit!#REF!="","",IF(Audit!#REF!&lt;=1.4,VLOOKUP(Audit!#REF!,$W$38:X463,2,FALSE),VLOOKUP(Audit!#REF!,$W$51:$X$61,2,FALSE))) &amp; IF(Audit!#REF!="","",VLOOKUP(Audit!#REF!,$Y$26:$Z$35,2,FALSE) &amp; Audit!#REF! &amp; IF(Audit!#REF!="","",IF(Audit!#REF!&lt;=1.4,VLOOKUP(Audit!#REF!,$Y$38:$Z$48,2,FALSE),VLOOKUP(Audit!#REF!,$Y$51:$Z$61,2,FALSE))))</f>
        <v>#REF!</v>
      </c>
      <c r="V418" s="21"/>
      <c r="AH418" s="49" t="e">
        <f>Audit!#REF!</f>
        <v>#REF!</v>
      </c>
      <c r="AI418" s="50" t="e">
        <f>VLOOKUP(Audit!#REF!,$V$3:$AE$12,2,FALSE)&amp; IF(Audit!#REF!=10,Audit!#REF!,"")</f>
        <v>#REF!</v>
      </c>
      <c r="AJ418" s="50" t="e">
        <f>VLOOKUP(Audit!#REF!,$V$13:$AE$22,2,FALSE)&amp; IF(Audit!#REF!=10,Audit!#REF!,"")</f>
        <v>#REF!</v>
      </c>
      <c r="AK418" s="47" t="e">
        <f t="shared" si="197"/>
        <v>#REF!</v>
      </c>
      <c r="AL418" s="50" t="e">
        <f>VLOOKUP(Audit!#REF!,$V$3:$AE$12,3,FALSE)&amp; IF(Audit!#REF!=10,Audit!#REF!,"")</f>
        <v>#REF!</v>
      </c>
      <c r="AM418" s="50" t="e">
        <f>VLOOKUP(Audit!#REF!,$V$13:$AE$22,3,FALSE)&amp; IF(Audit!#REF!=10,Audit!#REF!,"")</f>
        <v>#REF!</v>
      </c>
      <c r="AN418" s="47" t="e">
        <f t="shared" si="198"/>
        <v>#REF!</v>
      </c>
      <c r="AO418" s="50" t="e">
        <f>VLOOKUP(Audit!#REF!,$V$3:$AE$12,4,FALSE) &amp;  Audit!#REF! &amp; IF(Audit!#REF!=10,Audit!#REF!,"")</f>
        <v>#REF!</v>
      </c>
      <c r="AP418" s="50" t="e">
        <f>VLOOKUP(Audit!#REF!,$V$13:$AE$22,4,FALSE)&amp; IF(Audit!#REF!=10,Audit!#REF!,"")</f>
        <v>#REF!</v>
      </c>
      <c r="AQ418" s="47" t="e">
        <f t="shared" si="199"/>
        <v>#REF!</v>
      </c>
      <c r="AR418" s="50" t="e">
        <f>VLOOKUP(Audit!#REF!,$V$3:$AE$12,5,FALSE)&amp; IF(Audit!#REF!=10,Audit!#REF!,"")</f>
        <v>#REF!</v>
      </c>
      <c r="AS418" s="50" t="e">
        <f>VLOOKUP(Audit!#REF!,$V$13:$AE$22,5,FALSE)&amp; IF(Audit!#REF!=10,Audit!#REF!,"")</f>
        <v>#REF!</v>
      </c>
      <c r="AT418" s="47" t="e">
        <f t="shared" si="200"/>
        <v>#REF!</v>
      </c>
      <c r="AU418" s="50" t="e">
        <f>VLOOKUP(Audit!#REF!,$V$3:$AE$12,6,FALSE)&amp; IF(Audit!#REF!=10,Audit!#REF!,"")</f>
        <v>#REF!</v>
      </c>
      <c r="AV418" s="50" t="e">
        <f>VLOOKUP(Audit!#REF!,$V$13:$AE$22,6,FALSE)&amp; IF(Audit!#REF!=10,Audit!#REF!,"")</f>
        <v>#REF!</v>
      </c>
      <c r="AW418" s="47" t="e">
        <f t="shared" si="201"/>
        <v>#REF!</v>
      </c>
      <c r="AX418" s="50" t="e">
        <f>VLOOKUP(Audit!#REF!,$V$3:$AE$12,7,FALSE)&amp; IF(Audit!#REF!=10,Audit!#REF!,"")</f>
        <v>#REF!</v>
      </c>
      <c r="AY418" s="50" t="e">
        <f>VLOOKUP(Audit!#REF!,$V$13:$AE$22,7,FALSE) &amp; IF(Audit!#REF!=10,Audit!#REF!,"")</f>
        <v>#REF!</v>
      </c>
      <c r="AZ418" s="47" t="e">
        <f t="shared" si="202"/>
        <v>#REF!</v>
      </c>
      <c r="BA418" s="50" t="e">
        <f>VLOOKUP(Audit!#REF!,$V$3:$AE$12,8,FALSE)&amp; Audit!#REF! &amp; IF(Audit!#REF!=10,Audit!#REF!,"")</f>
        <v>#REF!</v>
      </c>
      <c r="BB418" s="50" t="e">
        <f>VLOOKUP(Audit!#REF!,$V$13:$AE$22,8,FALSE) &amp; IF(Audit!#REF!=10,Audit!#REF!,"")</f>
        <v>#REF!</v>
      </c>
      <c r="BC418" s="47" t="e">
        <f t="shared" si="203"/>
        <v>#REF!</v>
      </c>
      <c r="BD418" s="50" t="e">
        <f>VLOOKUP(Audit!#REF!,$V$3:$AE$12,9,FALSE)&amp; IF(Audit!#REF!=10,Audit!#REF!,"")</f>
        <v>#REF!</v>
      </c>
      <c r="BE418" s="50" t="e">
        <f>VLOOKUP(Audit!#REF!,$V$13:$AE$22,9,FALSE) &amp; IF(Audit!#REF!=10,Audit!#REF!,"") &amp; IF(Audit!#REF!&lt;&gt;1,U418,"")</f>
        <v>#REF!</v>
      </c>
      <c r="BF418" s="47" t="e">
        <f t="shared" si="204"/>
        <v>#REF!</v>
      </c>
      <c r="BG418" s="50" t="e">
        <f>VLOOKUP(Audit!#REF!,$V$3:$AE$12,10,FALSE) &amp; Audit!#REF! &amp; IF(Audit!#REF!=10,Audit!#REF!,"")</f>
        <v>#REF!</v>
      </c>
      <c r="BH418" s="50" t="e">
        <f>VLOOKUP(Audit!#REF!,$V$13:$AE$22,10,FALSE) &amp; IF(Audit!#REF!=10,Audit!#REF!,"") &amp; IF(Audit!#REF!&lt;&gt;1,U418,"")</f>
        <v>#REF!</v>
      </c>
      <c r="BI418" s="47" t="e">
        <f t="shared" si="205"/>
        <v>#REF!</v>
      </c>
      <c r="BJ418" s="48" t="str">
        <f t="shared" si="206"/>
        <v/>
      </c>
      <c r="BK418" s="48" t="str">
        <f t="shared" si="207"/>
        <v/>
      </c>
      <c r="BL418" s="48" t="str">
        <f t="shared" si="208"/>
        <v/>
      </c>
      <c r="BM418" s="48" t="str">
        <f t="shared" si="209"/>
        <v/>
      </c>
      <c r="BN418" s="48" t="str">
        <f t="shared" si="210"/>
        <v/>
      </c>
      <c r="BO418" s="48" t="str">
        <f t="shared" si="211"/>
        <v/>
      </c>
      <c r="BP418" s="48" t="str">
        <f t="shared" si="212"/>
        <v/>
      </c>
      <c r="BQ418" s="48" t="str">
        <f t="shared" si="213"/>
        <v/>
      </c>
      <c r="BR418" s="48" t="str">
        <f t="shared" si="214"/>
        <v/>
      </c>
      <c r="BS418" s="48" t="str">
        <f t="shared" si="215"/>
        <v/>
      </c>
      <c r="BT418" s="48" t="str">
        <f t="shared" si="216"/>
        <v/>
      </c>
      <c r="BU418" s="48" t="str">
        <f t="shared" si="217"/>
        <v/>
      </c>
    </row>
    <row r="419" spans="1:73">
      <c r="A419" s="10" t="e">
        <f>Audit!#REF!</f>
        <v>#REF!</v>
      </c>
      <c r="B419" s="10" t="e">
        <f t="shared" si="218"/>
        <v>#REF!</v>
      </c>
      <c r="C419" s="17" t="e">
        <f>VLOOKUP(Audit!#REF!,$V$3:$AE$12,2,FALSE) &amp; VLOOKUP(Audit!#REF!,$V$13:$AE$22,2,FALSE)&amp; IF(Audit!#REF!=10,Audit!#REF!&amp;Audit!#REF!,"")</f>
        <v>#REF!</v>
      </c>
      <c r="D419" s="17" t="e">
        <f>VLOOKUP(Audit!#REF!,$V$3:$AE$12,3,FALSE) &amp; VLOOKUP(Audit!#REF!,$V$13:$AE$22,3,FALSE) &amp;IF(Audit!#REF!=10,Audit!#REF!&amp;Audit!#REF!,"")</f>
        <v>#REF!</v>
      </c>
      <c r="E419" s="17" t="e">
        <f>VLOOKUP(Audit!#REF!,$V$3:$AE$12,4,FALSE)&amp; Audit!#REF! &amp; VLOOKUP(Audit!#REF!,$V$13:$AE$22,4,FALSE)&amp; IF(Audit!#REF!=10,Audit!#REF!&amp;Audit!#REF!,"")</f>
        <v>#REF!</v>
      </c>
      <c r="F419" s="17" t="e">
        <f>VLOOKUP(Audit!#REF!,$V$3:$AE$12,5,FALSE) &amp; VLOOKUP(Audit!#REF!,$V$13:$AE$22,5,FALSE)&amp; IF(Audit!#REF!=10,Audit!#REF!&amp;Audit!#REF!,"")</f>
        <v>#REF!</v>
      </c>
      <c r="G419" s="17" t="e">
        <f>VLOOKUP(Audit!#REF!,$V$3:$AE$12,6,FALSE) &amp; VLOOKUP(Audit!#REF!,$V$13:$AE$22,6,FALSE)&amp; IF(Audit!#REF!=10,Audit!#REF!&amp;Audit!#REF!,"")</f>
        <v>#REF!</v>
      </c>
      <c r="H419" s="17" t="e">
        <f>VLOOKUP(Audit!#REF!,$V$3:$AE$12,7,FALSE) &amp; VLOOKUP(Audit!#REF!,$V$13:$AE$22,7,FALSE)&amp;IF(Audit!#REF!=10,Audit!#REF!&amp;Audit!#REF!,"")</f>
        <v>#REF!</v>
      </c>
      <c r="I419" s="17" t="e">
        <f>VLOOKUP(Audit!#REF!,$V$3:$AE$12,8,FALSE) &amp; Audit!#REF! &amp; VLOOKUP(Audit!#REF!,$V$13:$AE$22,8,FALSE)&amp;IF(Audit!#REF!=10,Audit!#REF!&amp;Audit!#REF!,"")</f>
        <v>#REF!</v>
      </c>
      <c r="J419" s="17" t="e">
        <f>VLOOKUP(Audit!#REF!,$V$3:$AE$12,9,FALSE) &amp; VLOOKUP(Audit!#REF!,$V$13:$AE$22,9,FALSE) &amp; IF(Audit!#REF!=10,Audit!#REF!&amp;Audit!#REF!,"") &amp; IF(Audit!#REF!&lt;&gt;1,U419,"")</f>
        <v>#REF!</v>
      </c>
      <c r="K419" s="17" t="e">
        <f>VLOOKUP(Audit!#REF!,$V$3:$AE$12,10,FALSE) &amp; Audit!#REF! &amp; VLOOKUP(Audit!#REF!,$V$13:$AE$22,10,FALSE) &amp; IF(Audit!#REF!=10,Audit!#REF!&amp;Audit!#REF!,"") &amp; IF(Audit!#REF!&lt;&gt;1,U419,"")</f>
        <v>#REF!</v>
      </c>
      <c r="L419" s="10" t="e">
        <f>Audit!#REF!</f>
        <v>#REF!</v>
      </c>
      <c r="M419" s="10" t="e">
        <f t="shared" si="189"/>
        <v>#REF!</v>
      </c>
      <c r="N419" s="10" t="e">
        <f t="shared" si="190"/>
        <v>#REF!</v>
      </c>
      <c r="O419" s="10" t="e">
        <f t="shared" si="191"/>
        <v>#REF!</v>
      </c>
      <c r="P419" s="10" t="e">
        <f t="shared" si="192"/>
        <v>#REF!</v>
      </c>
      <c r="Q419" s="10" t="e">
        <f t="shared" si="193"/>
        <v>#REF!</v>
      </c>
      <c r="R419" s="10" t="e">
        <f t="shared" si="194"/>
        <v>#REF!</v>
      </c>
      <c r="S419" s="10" t="e">
        <f t="shared" si="195"/>
        <v>#REF!</v>
      </c>
      <c r="T419" s="10" t="e">
        <f t="shared" si="196"/>
        <v>#REF!</v>
      </c>
      <c r="U419" s="17" t="e">
        <f>IF(Audit!#REF!="","",VLOOKUP(Audit!#REF!,$W$26:$X$35,2,FALSE)) &amp; Audit!#REF! &amp; IF(Audit!#REF!="","",IF(Audit!#REF!&lt;=1.4,VLOOKUP(Audit!#REF!,$W$38:X464,2,FALSE),VLOOKUP(Audit!#REF!,$W$51:$X$61,2,FALSE))) &amp; IF(Audit!#REF!="","",VLOOKUP(Audit!#REF!,$Y$26:$Z$35,2,FALSE) &amp; Audit!#REF! &amp; IF(Audit!#REF!="","",IF(Audit!#REF!&lt;=1.4,VLOOKUP(Audit!#REF!,$Y$38:$Z$48,2,FALSE),VLOOKUP(Audit!#REF!,$Y$51:$Z$61,2,FALSE))))</f>
        <v>#REF!</v>
      </c>
      <c r="V419" s="21"/>
      <c r="AH419" s="49" t="e">
        <f>Audit!#REF!</f>
        <v>#REF!</v>
      </c>
      <c r="AI419" s="50" t="e">
        <f>VLOOKUP(Audit!#REF!,$V$3:$AE$12,2,FALSE)&amp; IF(Audit!#REF!=10,Audit!#REF!,"")</f>
        <v>#REF!</v>
      </c>
      <c r="AJ419" s="50" t="e">
        <f>VLOOKUP(Audit!#REF!,$V$13:$AE$22,2,FALSE)&amp; IF(Audit!#REF!=10,Audit!#REF!,"")</f>
        <v>#REF!</v>
      </c>
      <c r="AK419" s="47" t="e">
        <f t="shared" si="197"/>
        <v>#REF!</v>
      </c>
      <c r="AL419" s="50" t="e">
        <f>VLOOKUP(Audit!#REF!,$V$3:$AE$12,3,FALSE)&amp; IF(Audit!#REF!=10,Audit!#REF!,"")</f>
        <v>#REF!</v>
      </c>
      <c r="AM419" s="50" t="e">
        <f>VLOOKUP(Audit!#REF!,$V$13:$AE$22,3,FALSE)&amp; IF(Audit!#REF!=10,Audit!#REF!,"")</f>
        <v>#REF!</v>
      </c>
      <c r="AN419" s="47" t="e">
        <f t="shared" si="198"/>
        <v>#REF!</v>
      </c>
      <c r="AO419" s="50" t="e">
        <f>VLOOKUP(Audit!#REF!,$V$3:$AE$12,4,FALSE) &amp;  Audit!#REF! &amp; IF(Audit!#REF!=10,Audit!#REF!,"")</f>
        <v>#REF!</v>
      </c>
      <c r="AP419" s="50" t="e">
        <f>VLOOKUP(Audit!#REF!,$V$13:$AE$22,4,FALSE)&amp; IF(Audit!#REF!=10,Audit!#REF!,"")</f>
        <v>#REF!</v>
      </c>
      <c r="AQ419" s="47" t="e">
        <f t="shared" si="199"/>
        <v>#REF!</v>
      </c>
      <c r="AR419" s="50" t="e">
        <f>VLOOKUP(Audit!#REF!,$V$3:$AE$12,5,FALSE)&amp; IF(Audit!#REF!=10,Audit!#REF!,"")</f>
        <v>#REF!</v>
      </c>
      <c r="AS419" s="50" t="e">
        <f>VLOOKUP(Audit!#REF!,$V$13:$AE$22,5,FALSE)&amp; IF(Audit!#REF!=10,Audit!#REF!,"")</f>
        <v>#REF!</v>
      </c>
      <c r="AT419" s="47" t="e">
        <f t="shared" si="200"/>
        <v>#REF!</v>
      </c>
      <c r="AU419" s="50" t="e">
        <f>VLOOKUP(Audit!#REF!,$V$3:$AE$12,6,FALSE)&amp; IF(Audit!#REF!=10,Audit!#REF!,"")</f>
        <v>#REF!</v>
      </c>
      <c r="AV419" s="50" t="e">
        <f>VLOOKUP(Audit!#REF!,$V$13:$AE$22,6,FALSE)&amp; IF(Audit!#REF!=10,Audit!#REF!,"")</f>
        <v>#REF!</v>
      </c>
      <c r="AW419" s="47" t="e">
        <f t="shared" si="201"/>
        <v>#REF!</v>
      </c>
      <c r="AX419" s="50" t="e">
        <f>VLOOKUP(Audit!#REF!,$V$3:$AE$12,7,FALSE)&amp; IF(Audit!#REF!=10,Audit!#REF!,"")</f>
        <v>#REF!</v>
      </c>
      <c r="AY419" s="50" t="e">
        <f>VLOOKUP(Audit!#REF!,$V$13:$AE$22,7,FALSE) &amp; IF(Audit!#REF!=10,Audit!#REF!,"")</f>
        <v>#REF!</v>
      </c>
      <c r="AZ419" s="47" t="e">
        <f t="shared" si="202"/>
        <v>#REF!</v>
      </c>
      <c r="BA419" s="50" t="e">
        <f>VLOOKUP(Audit!#REF!,$V$3:$AE$12,8,FALSE)&amp; Audit!#REF! &amp; IF(Audit!#REF!=10,Audit!#REF!,"")</f>
        <v>#REF!</v>
      </c>
      <c r="BB419" s="50" t="e">
        <f>VLOOKUP(Audit!#REF!,$V$13:$AE$22,8,FALSE) &amp; IF(Audit!#REF!=10,Audit!#REF!,"")</f>
        <v>#REF!</v>
      </c>
      <c r="BC419" s="47" t="e">
        <f t="shared" si="203"/>
        <v>#REF!</v>
      </c>
      <c r="BD419" s="50" t="e">
        <f>VLOOKUP(Audit!#REF!,$V$3:$AE$12,9,FALSE)&amp; IF(Audit!#REF!=10,Audit!#REF!,"")</f>
        <v>#REF!</v>
      </c>
      <c r="BE419" s="50" t="e">
        <f>VLOOKUP(Audit!#REF!,$V$13:$AE$22,9,FALSE) &amp; IF(Audit!#REF!=10,Audit!#REF!,"") &amp; IF(Audit!#REF!&lt;&gt;1,U419,"")</f>
        <v>#REF!</v>
      </c>
      <c r="BF419" s="47" t="e">
        <f t="shared" si="204"/>
        <v>#REF!</v>
      </c>
      <c r="BG419" s="50" t="e">
        <f>VLOOKUP(Audit!#REF!,$V$3:$AE$12,10,FALSE) &amp; Audit!#REF! &amp; IF(Audit!#REF!=10,Audit!#REF!,"")</f>
        <v>#REF!</v>
      </c>
      <c r="BH419" s="50" t="e">
        <f>VLOOKUP(Audit!#REF!,$V$13:$AE$22,10,FALSE) &amp; IF(Audit!#REF!=10,Audit!#REF!,"") &amp; IF(Audit!#REF!&lt;&gt;1,U419,"")</f>
        <v>#REF!</v>
      </c>
      <c r="BI419" s="47" t="e">
        <f t="shared" si="205"/>
        <v>#REF!</v>
      </c>
      <c r="BJ419" s="48" t="str">
        <f t="shared" si="206"/>
        <v/>
      </c>
      <c r="BK419" s="48" t="str">
        <f t="shared" si="207"/>
        <v/>
      </c>
      <c r="BL419" s="48" t="str">
        <f t="shared" si="208"/>
        <v/>
      </c>
      <c r="BM419" s="48" t="str">
        <f t="shared" si="209"/>
        <v/>
      </c>
      <c r="BN419" s="48" t="str">
        <f t="shared" si="210"/>
        <v/>
      </c>
      <c r="BO419" s="48" t="str">
        <f t="shared" si="211"/>
        <v/>
      </c>
      <c r="BP419" s="48" t="str">
        <f t="shared" si="212"/>
        <v/>
      </c>
      <c r="BQ419" s="48" t="str">
        <f t="shared" si="213"/>
        <v/>
      </c>
      <c r="BR419" s="48" t="str">
        <f t="shared" si="214"/>
        <v/>
      </c>
      <c r="BS419" s="48" t="str">
        <f t="shared" si="215"/>
        <v/>
      </c>
      <c r="BT419" s="48" t="str">
        <f t="shared" si="216"/>
        <v/>
      </c>
      <c r="BU419" s="48" t="str">
        <f t="shared" si="217"/>
        <v/>
      </c>
    </row>
    <row r="420" spans="1:73">
      <c r="A420" s="10" t="e">
        <f>Audit!#REF!</f>
        <v>#REF!</v>
      </c>
      <c r="B420" s="10" t="e">
        <f t="shared" si="218"/>
        <v>#REF!</v>
      </c>
      <c r="C420" s="17" t="e">
        <f>VLOOKUP(Audit!#REF!,$V$3:$AE$12,2,FALSE) &amp; VLOOKUP(Audit!#REF!,$V$13:$AE$22,2,FALSE)&amp; IF(Audit!#REF!=10,Audit!#REF!&amp;Audit!#REF!,"")</f>
        <v>#REF!</v>
      </c>
      <c r="D420" s="17" t="e">
        <f>VLOOKUP(Audit!#REF!,$V$3:$AE$12,3,FALSE) &amp; VLOOKUP(Audit!#REF!,$V$13:$AE$22,3,FALSE) &amp;IF(Audit!#REF!=10,Audit!#REF!&amp;Audit!#REF!,"")</f>
        <v>#REF!</v>
      </c>
      <c r="E420" s="17" t="e">
        <f>VLOOKUP(Audit!#REF!,$V$3:$AE$12,4,FALSE)&amp; Audit!#REF! &amp; VLOOKUP(Audit!#REF!,$V$13:$AE$22,4,FALSE)&amp; IF(Audit!#REF!=10,Audit!#REF!&amp;Audit!#REF!,"")</f>
        <v>#REF!</v>
      </c>
      <c r="F420" s="17" t="e">
        <f>VLOOKUP(Audit!#REF!,$V$3:$AE$12,5,FALSE) &amp; VLOOKUP(Audit!#REF!,$V$13:$AE$22,5,FALSE)&amp; IF(Audit!#REF!=10,Audit!#REF!&amp;Audit!#REF!,"")</f>
        <v>#REF!</v>
      </c>
      <c r="G420" s="17" t="e">
        <f>VLOOKUP(Audit!#REF!,$V$3:$AE$12,6,FALSE) &amp; VLOOKUP(Audit!#REF!,$V$13:$AE$22,6,FALSE)&amp; IF(Audit!#REF!=10,Audit!#REF!&amp;Audit!#REF!,"")</f>
        <v>#REF!</v>
      </c>
      <c r="H420" s="17" t="e">
        <f>VLOOKUP(Audit!#REF!,$V$3:$AE$12,7,FALSE) &amp; VLOOKUP(Audit!#REF!,$V$13:$AE$22,7,FALSE)&amp;IF(Audit!#REF!=10,Audit!#REF!&amp;Audit!#REF!,"")</f>
        <v>#REF!</v>
      </c>
      <c r="I420" s="17" t="e">
        <f>VLOOKUP(Audit!#REF!,$V$3:$AE$12,8,FALSE) &amp; Audit!#REF! &amp; VLOOKUP(Audit!#REF!,$V$13:$AE$22,8,FALSE)&amp;IF(Audit!#REF!=10,Audit!#REF!&amp;Audit!#REF!,"")</f>
        <v>#REF!</v>
      </c>
      <c r="J420" s="17" t="e">
        <f>VLOOKUP(Audit!#REF!,$V$3:$AE$12,9,FALSE) &amp; VLOOKUP(Audit!#REF!,$V$13:$AE$22,9,FALSE) &amp; IF(Audit!#REF!=10,Audit!#REF!&amp;Audit!#REF!,"") &amp; IF(Audit!#REF!&lt;&gt;1,U420,"")</f>
        <v>#REF!</v>
      </c>
      <c r="K420" s="17" t="e">
        <f>VLOOKUP(Audit!#REF!,$V$3:$AE$12,10,FALSE) &amp; Audit!#REF! &amp; VLOOKUP(Audit!#REF!,$V$13:$AE$22,10,FALSE) &amp; IF(Audit!#REF!=10,Audit!#REF!&amp;Audit!#REF!,"") &amp; IF(Audit!#REF!&lt;&gt;1,U420,"")</f>
        <v>#REF!</v>
      </c>
      <c r="L420" s="10" t="e">
        <f>Audit!#REF!</f>
        <v>#REF!</v>
      </c>
      <c r="M420" s="10" t="e">
        <f t="shared" si="189"/>
        <v>#REF!</v>
      </c>
      <c r="N420" s="10" t="e">
        <f t="shared" si="190"/>
        <v>#REF!</v>
      </c>
      <c r="O420" s="10" t="e">
        <f t="shared" si="191"/>
        <v>#REF!</v>
      </c>
      <c r="P420" s="10" t="e">
        <f t="shared" si="192"/>
        <v>#REF!</v>
      </c>
      <c r="Q420" s="10" t="e">
        <f t="shared" si="193"/>
        <v>#REF!</v>
      </c>
      <c r="R420" s="10" t="e">
        <f t="shared" si="194"/>
        <v>#REF!</v>
      </c>
      <c r="S420" s="10" t="e">
        <f t="shared" si="195"/>
        <v>#REF!</v>
      </c>
      <c r="T420" s="10" t="e">
        <f t="shared" si="196"/>
        <v>#REF!</v>
      </c>
      <c r="U420" s="17" t="e">
        <f>IF(Audit!#REF!="","",VLOOKUP(Audit!#REF!,$W$26:$X$35,2,FALSE)) &amp; Audit!#REF! &amp; IF(Audit!#REF!="","",IF(Audit!#REF!&lt;=1.4,VLOOKUP(Audit!#REF!,$W$38:X465,2,FALSE),VLOOKUP(Audit!#REF!,$W$51:$X$61,2,FALSE))) &amp; IF(Audit!#REF!="","",VLOOKUP(Audit!#REF!,$Y$26:$Z$35,2,FALSE) &amp; Audit!#REF! &amp; IF(Audit!#REF!="","",IF(Audit!#REF!&lt;=1.4,VLOOKUP(Audit!#REF!,$Y$38:$Z$48,2,FALSE),VLOOKUP(Audit!#REF!,$Y$51:$Z$61,2,FALSE))))</f>
        <v>#REF!</v>
      </c>
      <c r="V420" s="21"/>
      <c r="AH420" s="49" t="e">
        <f>Audit!#REF!</f>
        <v>#REF!</v>
      </c>
      <c r="AI420" s="50" t="e">
        <f>VLOOKUP(Audit!#REF!,$V$3:$AE$12,2,FALSE)&amp; IF(Audit!#REF!=10,Audit!#REF!,"")</f>
        <v>#REF!</v>
      </c>
      <c r="AJ420" s="50" t="e">
        <f>VLOOKUP(Audit!#REF!,$V$13:$AE$22,2,FALSE)&amp; IF(Audit!#REF!=10,Audit!#REF!,"")</f>
        <v>#REF!</v>
      </c>
      <c r="AK420" s="47" t="e">
        <f t="shared" si="197"/>
        <v>#REF!</v>
      </c>
      <c r="AL420" s="50" t="e">
        <f>VLOOKUP(Audit!#REF!,$V$3:$AE$12,3,FALSE)&amp; IF(Audit!#REF!=10,Audit!#REF!,"")</f>
        <v>#REF!</v>
      </c>
      <c r="AM420" s="50" t="e">
        <f>VLOOKUP(Audit!#REF!,$V$13:$AE$22,3,FALSE)&amp; IF(Audit!#REF!=10,Audit!#REF!,"")</f>
        <v>#REF!</v>
      </c>
      <c r="AN420" s="47" t="e">
        <f t="shared" si="198"/>
        <v>#REF!</v>
      </c>
      <c r="AO420" s="50" t="e">
        <f>VLOOKUP(Audit!#REF!,$V$3:$AE$12,4,FALSE) &amp;  Audit!#REF! &amp; IF(Audit!#REF!=10,Audit!#REF!,"")</f>
        <v>#REF!</v>
      </c>
      <c r="AP420" s="50" t="e">
        <f>VLOOKUP(Audit!#REF!,$V$13:$AE$22,4,FALSE)&amp; IF(Audit!#REF!=10,Audit!#REF!,"")</f>
        <v>#REF!</v>
      </c>
      <c r="AQ420" s="47" t="e">
        <f t="shared" si="199"/>
        <v>#REF!</v>
      </c>
      <c r="AR420" s="50" t="e">
        <f>VLOOKUP(Audit!#REF!,$V$3:$AE$12,5,FALSE)&amp; IF(Audit!#REF!=10,Audit!#REF!,"")</f>
        <v>#REF!</v>
      </c>
      <c r="AS420" s="50" t="e">
        <f>VLOOKUP(Audit!#REF!,$V$13:$AE$22,5,FALSE)&amp; IF(Audit!#REF!=10,Audit!#REF!,"")</f>
        <v>#REF!</v>
      </c>
      <c r="AT420" s="47" t="e">
        <f t="shared" si="200"/>
        <v>#REF!</v>
      </c>
      <c r="AU420" s="50" t="e">
        <f>VLOOKUP(Audit!#REF!,$V$3:$AE$12,6,FALSE)&amp; IF(Audit!#REF!=10,Audit!#REF!,"")</f>
        <v>#REF!</v>
      </c>
      <c r="AV420" s="50" t="e">
        <f>VLOOKUP(Audit!#REF!,$V$13:$AE$22,6,FALSE)&amp; IF(Audit!#REF!=10,Audit!#REF!,"")</f>
        <v>#REF!</v>
      </c>
      <c r="AW420" s="47" t="e">
        <f t="shared" si="201"/>
        <v>#REF!</v>
      </c>
      <c r="AX420" s="50" t="e">
        <f>VLOOKUP(Audit!#REF!,$V$3:$AE$12,7,FALSE)&amp; IF(Audit!#REF!=10,Audit!#REF!,"")</f>
        <v>#REF!</v>
      </c>
      <c r="AY420" s="50" t="e">
        <f>VLOOKUP(Audit!#REF!,$V$13:$AE$22,7,FALSE) &amp; IF(Audit!#REF!=10,Audit!#REF!,"")</f>
        <v>#REF!</v>
      </c>
      <c r="AZ420" s="47" t="e">
        <f t="shared" si="202"/>
        <v>#REF!</v>
      </c>
      <c r="BA420" s="50" t="e">
        <f>VLOOKUP(Audit!#REF!,$V$3:$AE$12,8,FALSE)&amp; Audit!#REF! &amp; IF(Audit!#REF!=10,Audit!#REF!,"")</f>
        <v>#REF!</v>
      </c>
      <c r="BB420" s="50" t="e">
        <f>VLOOKUP(Audit!#REF!,$V$13:$AE$22,8,FALSE) &amp; IF(Audit!#REF!=10,Audit!#REF!,"")</f>
        <v>#REF!</v>
      </c>
      <c r="BC420" s="47" t="e">
        <f t="shared" si="203"/>
        <v>#REF!</v>
      </c>
      <c r="BD420" s="50" t="e">
        <f>VLOOKUP(Audit!#REF!,$V$3:$AE$12,9,FALSE)&amp; IF(Audit!#REF!=10,Audit!#REF!,"")</f>
        <v>#REF!</v>
      </c>
      <c r="BE420" s="50" t="e">
        <f>VLOOKUP(Audit!#REF!,$V$13:$AE$22,9,FALSE) &amp; IF(Audit!#REF!=10,Audit!#REF!,"") &amp; IF(Audit!#REF!&lt;&gt;1,U420,"")</f>
        <v>#REF!</v>
      </c>
      <c r="BF420" s="47" t="e">
        <f t="shared" si="204"/>
        <v>#REF!</v>
      </c>
      <c r="BG420" s="50" t="e">
        <f>VLOOKUP(Audit!#REF!,$V$3:$AE$12,10,FALSE) &amp; Audit!#REF! &amp; IF(Audit!#REF!=10,Audit!#REF!,"")</f>
        <v>#REF!</v>
      </c>
      <c r="BH420" s="50" t="e">
        <f>VLOOKUP(Audit!#REF!,$V$13:$AE$22,10,FALSE) &amp; IF(Audit!#REF!=10,Audit!#REF!,"") &amp; IF(Audit!#REF!&lt;&gt;1,U420,"")</f>
        <v>#REF!</v>
      </c>
      <c r="BI420" s="47" t="e">
        <f t="shared" si="205"/>
        <v>#REF!</v>
      </c>
      <c r="BJ420" s="48" t="str">
        <f t="shared" si="206"/>
        <v/>
      </c>
      <c r="BK420" s="48" t="str">
        <f t="shared" si="207"/>
        <v/>
      </c>
      <c r="BL420" s="48" t="str">
        <f t="shared" si="208"/>
        <v/>
      </c>
      <c r="BM420" s="48" t="str">
        <f t="shared" si="209"/>
        <v/>
      </c>
      <c r="BN420" s="48" t="str">
        <f t="shared" si="210"/>
        <v/>
      </c>
      <c r="BO420" s="48" t="str">
        <f t="shared" si="211"/>
        <v/>
      </c>
      <c r="BP420" s="48" t="str">
        <f t="shared" si="212"/>
        <v/>
      </c>
      <c r="BQ420" s="48" t="str">
        <f t="shared" si="213"/>
        <v/>
      </c>
      <c r="BR420" s="48" t="str">
        <f t="shared" si="214"/>
        <v/>
      </c>
      <c r="BS420" s="48" t="str">
        <f t="shared" si="215"/>
        <v/>
      </c>
      <c r="BT420" s="48" t="str">
        <f t="shared" si="216"/>
        <v/>
      </c>
      <c r="BU420" s="48" t="str">
        <f t="shared" si="217"/>
        <v/>
      </c>
    </row>
    <row r="421" spans="1:73">
      <c r="A421" s="10" t="e">
        <f>Audit!#REF!</f>
        <v>#REF!</v>
      </c>
      <c r="B421" s="10" t="e">
        <f t="shared" si="218"/>
        <v>#REF!</v>
      </c>
      <c r="C421" s="17" t="e">
        <f>VLOOKUP(Audit!#REF!,$V$3:$AE$12,2,FALSE) &amp; VLOOKUP(Audit!#REF!,$V$13:$AE$22,2,FALSE)&amp; IF(Audit!#REF!=10,Audit!#REF!&amp;Audit!#REF!,"")</f>
        <v>#REF!</v>
      </c>
      <c r="D421" s="17" t="e">
        <f>VLOOKUP(Audit!#REF!,$V$3:$AE$12,3,FALSE) &amp; VLOOKUP(Audit!#REF!,$V$13:$AE$22,3,FALSE) &amp;IF(Audit!#REF!=10,Audit!#REF!&amp;Audit!#REF!,"")</f>
        <v>#REF!</v>
      </c>
      <c r="E421" s="17" t="e">
        <f>VLOOKUP(Audit!#REF!,$V$3:$AE$12,4,FALSE)&amp; Audit!#REF! &amp; VLOOKUP(Audit!#REF!,$V$13:$AE$22,4,FALSE)&amp; IF(Audit!#REF!=10,Audit!#REF!&amp;Audit!#REF!,"")</f>
        <v>#REF!</v>
      </c>
      <c r="F421" s="17" t="e">
        <f>VLOOKUP(Audit!#REF!,$V$3:$AE$12,5,FALSE) &amp; VLOOKUP(Audit!#REF!,$V$13:$AE$22,5,FALSE)&amp; IF(Audit!#REF!=10,Audit!#REF!&amp;Audit!#REF!,"")</f>
        <v>#REF!</v>
      </c>
      <c r="G421" s="17" t="e">
        <f>VLOOKUP(Audit!#REF!,$V$3:$AE$12,6,FALSE) &amp; VLOOKUP(Audit!#REF!,$V$13:$AE$22,6,FALSE)&amp; IF(Audit!#REF!=10,Audit!#REF!&amp;Audit!#REF!,"")</f>
        <v>#REF!</v>
      </c>
      <c r="H421" s="17" t="e">
        <f>VLOOKUP(Audit!#REF!,$V$3:$AE$12,7,FALSE) &amp; VLOOKUP(Audit!#REF!,$V$13:$AE$22,7,FALSE)&amp;IF(Audit!#REF!=10,Audit!#REF!&amp;Audit!#REF!,"")</f>
        <v>#REF!</v>
      </c>
      <c r="I421" s="17" t="e">
        <f>VLOOKUP(Audit!#REF!,$V$3:$AE$12,8,FALSE) &amp; Audit!#REF! &amp; VLOOKUP(Audit!#REF!,$V$13:$AE$22,8,FALSE)&amp;IF(Audit!#REF!=10,Audit!#REF!&amp;Audit!#REF!,"")</f>
        <v>#REF!</v>
      </c>
      <c r="J421" s="17" t="e">
        <f>VLOOKUP(Audit!#REF!,$V$3:$AE$12,9,FALSE) &amp; VLOOKUP(Audit!#REF!,$V$13:$AE$22,9,FALSE) &amp; IF(Audit!#REF!=10,Audit!#REF!&amp;Audit!#REF!,"") &amp; IF(Audit!#REF!&lt;&gt;1,U421,"")</f>
        <v>#REF!</v>
      </c>
      <c r="K421" s="17" t="e">
        <f>VLOOKUP(Audit!#REF!,$V$3:$AE$12,10,FALSE) &amp; Audit!#REF! &amp; VLOOKUP(Audit!#REF!,$V$13:$AE$22,10,FALSE) &amp; IF(Audit!#REF!=10,Audit!#REF!&amp;Audit!#REF!,"") &amp; IF(Audit!#REF!&lt;&gt;1,U421,"")</f>
        <v>#REF!</v>
      </c>
      <c r="L421" s="10" t="e">
        <f>Audit!#REF!</f>
        <v>#REF!</v>
      </c>
      <c r="M421" s="10" t="e">
        <f t="shared" si="189"/>
        <v>#REF!</v>
      </c>
      <c r="N421" s="10" t="e">
        <f t="shared" si="190"/>
        <v>#REF!</v>
      </c>
      <c r="O421" s="10" t="e">
        <f t="shared" si="191"/>
        <v>#REF!</v>
      </c>
      <c r="P421" s="10" t="e">
        <f t="shared" si="192"/>
        <v>#REF!</v>
      </c>
      <c r="Q421" s="10" t="e">
        <f t="shared" si="193"/>
        <v>#REF!</v>
      </c>
      <c r="R421" s="10" t="e">
        <f t="shared" si="194"/>
        <v>#REF!</v>
      </c>
      <c r="S421" s="10" t="e">
        <f t="shared" si="195"/>
        <v>#REF!</v>
      </c>
      <c r="T421" s="10" t="e">
        <f t="shared" si="196"/>
        <v>#REF!</v>
      </c>
      <c r="U421" s="17" t="e">
        <f>IF(Audit!#REF!="","",VLOOKUP(Audit!#REF!,$W$26:$X$35,2,FALSE)) &amp; Audit!#REF! &amp; IF(Audit!#REF!="","",IF(Audit!#REF!&lt;=1.4,VLOOKUP(Audit!#REF!,$W$38:X466,2,FALSE),VLOOKUP(Audit!#REF!,$W$51:$X$61,2,FALSE))) &amp; IF(Audit!#REF!="","",VLOOKUP(Audit!#REF!,$Y$26:$Z$35,2,FALSE) &amp; Audit!#REF! &amp; IF(Audit!#REF!="","",IF(Audit!#REF!&lt;=1.4,VLOOKUP(Audit!#REF!,$Y$38:$Z$48,2,FALSE),VLOOKUP(Audit!#REF!,$Y$51:$Z$61,2,FALSE))))</f>
        <v>#REF!</v>
      </c>
      <c r="V421" s="21"/>
      <c r="AH421" s="49" t="e">
        <f>Audit!#REF!</f>
        <v>#REF!</v>
      </c>
      <c r="AI421" s="50" t="e">
        <f>VLOOKUP(Audit!#REF!,$V$3:$AE$12,2,FALSE)&amp; IF(Audit!#REF!=10,Audit!#REF!,"")</f>
        <v>#REF!</v>
      </c>
      <c r="AJ421" s="50" t="e">
        <f>VLOOKUP(Audit!#REF!,$V$13:$AE$22,2,FALSE)&amp; IF(Audit!#REF!=10,Audit!#REF!,"")</f>
        <v>#REF!</v>
      </c>
      <c r="AK421" s="47" t="e">
        <f t="shared" si="197"/>
        <v>#REF!</v>
      </c>
      <c r="AL421" s="50" t="e">
        <f>VLOOKUP(Audit!#REF!,$V$3:$AE$12,3,FALSE)&amp; IF(Audit!#REF!=10,Audit!#REF!,"")</f>
        <v>#REF!</v>
      </c>
      <c r="AM421" s="50" t="e">
        <f>VLOOKUP(Audit!#REF!,$V$13:$AE$22,3,FALSE)&amp; IF(Audit!#REF!=10,Audit!#REF!,"")</f>
        <v>#REF!</v>
      </c>
      <c r="AN421" s="47" t="e">
        <f t="shared" si="198"/>
        <v>#REF!</v>
      </c>
      <c r="AO421" s="50" t="e">
        <f>VLOOKUP(Audit!#REF!,$V$3:$AE$12,4,FALSE) &amp;  Audit!#REF! &amp; IF(Audit!#REF!=10,Audit!#REF!,"")</f>
        <v>#REF!</v>
      </c>
      <c r="AP421" s="50" t="e">
        <f>VLOOKUP(Audit!#REF!,$V$13:$AE$22,4,FALSE)&amp; IF(Audit!#REF!=10,Audit!#REF!,"")</f>
        <v>#REF!</v>
      </c>
      <c r="AQ421" s="47" t="e">
        <f t="shared" si="199"/>
        <v>#REF!</v>
      </c>
      <c r="AR421" s="50" t="e">
        <f>VLOOKUP(Audit!#REF!,$V$3:$AE$12,5,FALSE)&amp; IF(Audit!#REF!=10,Audit!#REF!,"")</f>
        <v>#REF!</v>
      </c>
      <c r="AS421" s="50" t="e">
        <f>VLOOKUP(Audit!#REF!,$V$13:$AE$22,5,FALSE)&amp; IF(Audit!#REF!=10,Audit!#REF!,"")</f>
        <v>#REF!</v>
      </c>
      <c r="AT421" s="47" t="e">
        <f t="shared" si="200"/>
        <v>#REF!</v>
      </c>
      <c r="AU421" s="50" t="e">
        <f>VLOOKUP(Audit!#REF!,$V$3:$AE$12,6,FALSE)&amp; IF(Audit!#REF!=10,Audit!#REF!,"")</f>
        <v>#REF!</v>
      </c>
      <c r="AV421" s="50" t="e">
        <f>VLOOKUP(Audit!#REF!,$V$13:$AE$22,6,FALSE)&amp; IF(Audit!#REF!=10,Audit!#REF!,"")</f>
        <v>#REF!</v>
      </c>
      <c r="AW421" s="47" t="e">
        <f t="shared" si="201"/>
        <v>#REF!</v>
      </c>
      <c r="AX421" s="50" t="e">
        <f>VLOOKUP(Audit!#REF!,$V$3:$AE$12,7,FALSE)&amp; IF(Audit!#REF!=10,Audit!#REF!,"")</f>
        <v>#REF!</v>
      </c>
      <c r="AY421" s="50" t="e">
        <f>VLOOKUP(Audit!#REF!,$V$13:$AE$22,7,FALSE) &amp; IF(Audit!#REF!=10,Audit!#REF!,"")</f>
        <v>#REF!</v>
      </c>
      <c r="AZ421" s="47" t="e">
        <f t="shared" si="202"/>
        <v>#REF!</v>
      </c>
      <c r="BA421" s="50" t="e">
        <f>VLOOKUP(Audit!#REF!,$V$3:$AE$12,8,FALSE)&amp; Audit!#REF! &amp; IF(Audit!#REF!=10,Audit!#REF!,"")</f>
        <v>#REF!</v>
      </c>
      <c r="BB421" s="50" t="e">
        <f>VLOOKUP(Audit!#REF!,$V$13:$AE$22,8,FALSE) &amp; IF(Audit!#REF!=10,Audit!#REF!,"")</f>
        <v>#REF!</v>
      </c>
      <c r="BC421" s="47" t="e">
        <f t="shared" si="203"/>
        <v>#REF!</v>
      </c>
      <c r="BD421" s="50" t="e">
        <f>VLOOKUP(Audit!#REF!,$V$3:$AE$12,9,FALSE)&amp; IF(Audit!#REF!=10,Audit!#REF!,"")</f>
        <v>#REF!</v>
      </c>
      <c r="BE421" s="50" t="e">
        <f>VLOOKUP(Audit!#REF!,$V$13:$AE$22,9,FALSE) &amp; IF(Audit!#REF!=10,Audit!#REF!,"") &amp; IF(Audit!#REF!&lt;&gt;1,U421,"")</f>
        <v>#REF!</v>
      </c>
      <c r="BF421" s="47" t="e">
        <f t="shared" si="204"/>
        <v>#REF!</v>
      </c>
      <c r="BG421" s="50" t="e">
        <f>VLOOKUP(Audit!#REF!,$V$3:$AE$12,10,FALSE) &amp; Audit!#REF! &amp; IF(Audit!#REF!=10,Audit!#REF!,"")</f>
        <v>#REF!</v>
      </c>
      <c r="BH421" s="50" t="e">
        <f>VLOOKUP(Audit!#REF!,$V$13:$AE$22,10,FALSE) &amp; IF(Audit!#REF!=10,Audit!#REF!,"") &amp; IF(Audit!#REF!&lt;&gt;1,U421,"")</f>
        <v>#REF!</v>
      </c>
      <c r="BI421" s="47" t="e">
        <f t="shared" si="205"/>
        <v>#REF!</v>
      </c>
      <c r="BJ421" s="48" t="str">
        <f t="shared" si="206"/>
        <v/>
      </c>
      <c r="BK421" s="48" t="str">
        <f t="shared" si="207"/>
        <v/>
      </c>
      <c r="BL421" s="48" t="str">
        <f t="shared" si="208"/>
        <v/>
      </c>
      <c r="BM421" s="48" t="str">
        <f t="shared" si="209"/>
        <v/>
      </c>
      <c r="BN421" s="48" t="str">
        <f t="shared" si="210"/>
        <v/>
      </c>
      <c r="BO421" s="48" t="str">
        <f t="shared" si="211"/>
        <v/>
      </c>
      <c r="BP421" s="48" t="str">
        <f t="shared" si="212"/>
        <v/>
      </c>
      <c r="BQ421" s="48" t="str">
        <f t="shared" si="213"/>
        <v/>
      </c>
      <c r="BR421" s="48" t="str">
        <f t="shared" si="214"/>
        <v/>
      </c>
      <c r="BS421" s="48" t="str">
        <f t="shared" si="215"/>
        <v/>
      </c>
      <c r="BT421" s="48" t="str">
        <f t="shared" si="216"/>
        <v/>
      </c>
      <c r="BU421" s="48" t="str">
        <f t="shared" si="217"/>
        <v/>
      </c>
    </row>
    <row r="422" spans="1:73">
      <c r="A422" s="10" t="e">
        <f>Audit!#REF!</f>
        <v>#REF!</v>
      </c>
      <c r="B422" s="10" t="e">
        <f t="shared" si="218"/>
        <v>#REF!</v>
      </c>
      <c r="C422" s="17" t="e">
        <f>VLOOKUP(Audit!#REF!,$V$3:$AE$12,2,FALSE) &amp; VLOOKUP(Audit!#REF!,$V$13:$AE$22,2,FALSE)&amp; IF(Audit!#REF!=10,Audit!#REF!&amp;Audit!#REF!,"")</f>
        <v>#REF!</v>
      </c>
      <c r="D422" s="17" t="e">
        <f>VLOOKUP(Audit!#REF!,$V$3:$AE$12,3,FALSE) &amp; VLOOKUP(Audit!#REF!,$V$13:$AE$22,3,FALSE) &amp;IF(Audit!#REF!=10,Audit!#REF!&amp;Audit!#REF!,"")</f>
        <v>#REF!</v>
      </c>
      <c r="E422" s="17" t="e">
        <f>VLOOKUP(Audit!#REF!,$V$3:$AE$12,4,FALSE)&amp; Audit!#REF! &amp; VLOOKUP(Audit!#REF!,$V$13:$AE$22,4,FALSE)&amp; IF(Audit!#REF!=10,Audit!#REF!&amp;Audit!#REF!,"")</f>
        <v>#REF!</v>
      </c>
      <c r="F422" s="17" t="e">
        <f>VLOOKUP(Audit!#REF!,$V$3:$AE$12,5,FALSE) &amp; VLOOKUP(Audit!#REF!,$V$13:$AE$22,5,FALSE)&amp; IF(Audit!#REF!=10,Audit!#REF!&amp;Audit!#REF!,"")</f>
        <v>#REF!</v>
      </c>
      <c r="G422" s="17" t="e">
        <f>VLOOKUP(Audit!#REF!,$V$3:$AE$12,6,FALSE) &amp; VLOOKUP(Audit!#REF!,$V$13:$AE$22,6,FALSE)&amp; IF(Audit!#REF!=10,Audit!#REF!&amp;Audit!#REF!,"")</f>
        <v>#REF!</v>
      </c>
      <c r="H422" s="17" t="e">
        <f>VLOOKUP(Audit!#REF!,$V$3:$AE$12,7,FALSE) &amp; VLOOKUP(Audit!#REF!,$V$13:$AE$22,7,FALSE)&amp;IF(Audit!#REF!=10,Audit!#REF!&amp;Audit!#REF!,"")</f>
        <v>#REF!</v>
      </c>
      <c r="I422" s="17" t="e">
        <f>VLOOKUP(Audit!#REF!,$V$3:$AE$12,8,FALSE) &amp; Audit!#REF! &amp; VLOOKUP(Audit!#REF!,$V$13:$AE$22,8,FALSE)&amp;IF(Audit!#REF!=10,Audit!#REF!&amp;Audit!#REF!,"")</f>
        <v>#REF!</v>
      </c>
      <c r="J422" s="17" t="e">
        <f>VLOOKUP(Audit!#REF!,$V$3:$AE$12,9,FALSE) &amp; VLOOKUP(Audit!#REF!,$V$13:$AE$22,9,FALSE) &amp; IF(Audit!#REF!=10,Audit!#REF!&amp;Audit!#REF!,"") &amp; IF(Audit!#REF!&lt;&gt;1,U422,"")</f>
        <v>#REF!</v>
      </c>
      <c r="K422" s="17" t="e">
        <f>VLOOKUP(Audit!#REF!,$V$3:$AE$12,10,FALSE) &amp; Audit!#REF! &amp; VLOOKUP(Audit!#REF!,$V$13:$AE$22,10,FALSE) &amp; IF(Audit!#REF!=10,Audit!#REF!&amp;Audit!#REF!,"") &amp; IF(Audit!#REF!&lt;&gt;1,U422,"")</f>
        <v>#REF!</v>
      </c>
      <c r="L422" s="10" t="e">
        <f>Audit!#REF!</f>
        <v>#REF!</v>
      </c>
      <c r="M422" s="10" t="e">
        <f t="shared" si="189"/>
        <v>#REF!</v>
      </c>
      <c r="N422" s="10" t="e">
        <f t="shared" si="190"/>
        <v>#REF!</v>
      </c>
      <c r="O422" s="10" t="e">
        <f t="shared" si="191"/>
        <v>#REF!</v>
      </c>
      <c r="P422" s="10" t="e">
        <f t="shared" si="192"/>
        <v>#REF!</v>
      </c>
      <c r="Q422" s="10" t="e">
        <f t="shared" si="193"/>
        <v>#REF!</v>
      </c>
      <c r="R422" s="10" t="e">
        <f t="shared" si="194"/>
        <v>#REF!</v>
      </c>
      <c r="S422" s="10" t="e">
        <f t="shared" si="195"/>
        <v>#REF!</v>
      </c>
      <c r="T422" s="10" t="e">
        <f t="shared" si="196"/>
        <v>#REF!</v>
      </c>
      <c r="U422" s="17" t="e">
        <f>IF(Audit!#REF!="","",VLOOKUP(Audit!#REF!,$W$26:$X$35,2,FALSE)) &amp; Audit!#REF! &amp; IF(Audit!#REF!="","",IF(Audit!#REF!&lt;=1.4,VLOOKUP(Audit!#REF!,$W$38:X467,2,FALSE),VLOOKUP(Audit!#REF!,$W$51:$X$61,2,FALSE))) &amp; IF(Audit!#REF!="","",VLOOKUP(Audit!#REF!,$Y$26:$Z$35,2,FALSE) &amp; Audit!#REF! &amp; IF(Audit!#REF!="","",IF(Audit!#REF!&lt;=1.4,VLOOKUP(Audit!#REF!,$Y$38:$Z$48,2,FALSE),VLOOKUP(Audit!#REF!,$Y$51:$Z$61,2,FALSE))))</f>
        <v>#REF!</v>
      </c>
      <c r="V422" s="21"/>
      <c r="AH422" s="49" t="e">
        <f>Audit!#REF!</f>
        <v>#REF!</v>
      </c>
      <c r="AI422" s="50" t="e">
        <f>VLOOKUP(Audit!#REF!,$V$3:$AE$12,2,FALSE)&amp; IF(Audit!#REF!=10,Audit!#REF!,"")</f>
        <v>#REF!</v>
      </c>
      <c r="AJ422" s="50" t="e">
        <f>VLOOKUP(Audit!#REF!,$V$13:$AE$22,2,FALSE)&amp; IF(Audit!#REF!=10,Audit!#REF!,"")</f>
        <v>#REF!</v>
      </c>
      <c r="AK422" s="47" t="e">
        <f t="shared" si="197"/>
        <v>#REF!</v>
      </c>
      <c r="AL422" s="50" t="e">
        <f>VLOOKUP(Audit!#REF!,$V$3:$AE$12,3,FALSE)&amp; IF(Audit!#REF!=10,Audit!#REF!,"")</f>
        <v>#REF!</v>
      </c>
      <c r="AM422" s="50" t="e">
        <f>VLOOKUP(Audit!#REF!,$V$13:$AE$22,3,FALSE)&amp; IF(Audit!#REF!=10,Audit!#REF!,"")</f>
        <v>#REF!</v>
      </c>
      <c r="AN422" s="47" t="e">
        <f t="shared" si="198"/>
        <v>#REF!</v>
      </c>
      <c r="AO422" s="50" t="e">
        <f>VLOOKUP(Audit!#REF!,$V$3:$AE$12,4,FALSE) &amp;  Audit!#REF! &amp; IF(Audit!#REF!=10,Audit!#REF!,"")</f>
        <v>#REF!</v>
      </c>
      <c r="AP422" s="50" t="e">
        <f>VLOOKUP(Audit!#REF!,$V$13:$AE$22,4,FALSE)&amp; IF(Audit!#REF!=10,Audit!#REF!,"")</f>
        <v>#REF!</v>
      </c>
      <c r="AQ422" s="47" t="e">
        <f t="shared" si="199"/>
        <v>#REF!</v>
      </c>
      <c r="AR422" s="50" t="e">
        <f>VLOOKUP(Audit!#REF!,$V$3:$AE$12,5,FALSE)&amp; IF(Audit!#REF!=10,Audit!#REF!,"")</f>
        <v>#REF!</v>
      </c>
      <c r="AS422" s="50" t="e">
        <f>VLOOKUP(Audit!#REF!,$V$13:$AE$22,5,FALSE)&amp; IF(Audit!#REF!=10,Audit!#REF!,"")</f>
        <v>#REF!</v>
      </c>
      <c r="AT422" s="47" t="e">
        <f t="shared" si="200"/>
        <v>#REF!</v>
      </c>
      <c r="AU422" s="50" t="e">
        <f>VLOOKUP(Audit!#REF!,$V$3:$AE$12,6,FALSE)&amp; IF(Audit!#REF!=10,Audit!#REF!,"")</f>
        <v>#REF!</v>
      </c>
      <c r="AV422" s="50" t="e">
        <f>VLOOKUP(Audit!#REF!,$V$13:$AE$22,6,FALSE)&amp; IF(Audit!#REF!=10,Audit!#REF!,"")</f>
        <v>#REF!</v>
      </c>
      <c r="AW422" s="47" t="e">
        <f t="shared" si="201"/>
        <v>#REF!</v>
      </c>
      <c r="AX422" s="50" t="e">
        <f>VLOOKUP(Audit!#REF!,$V$3:$AE$12,7,FALSE)&amp; IF(Audit!#REF!=10,Audit!#REF!,"")</f>
        <v>#REF!</v>
      </c>
      <c r="AY422" s="50" t="e">
        <f>VLOOKUP(Audit!#REF!,$V$13:$AE$22,7,FALSE) &amp; IF(Audit!#REF!=10,Audit!#REF!,"")</f>
        <v>#REF!</v>
      </c>
      <c r="AZ422" s="47" t="e">
        <f t="shared" si="202"/>
        <v>#REF!</v>
      </c>
      <c r="BA422" s="50" t="e">
        <f>VLOOKUP(Audit!#REF!,$V$3:$AE$12,8,FALSE)&amp; Audit!#REF! &amp; IF(Audit!#REF!=10,Audit!#REF!,"")</f>
        <v>#REF!</v>
      </c>
      <c r="BB422" s="50" t="e">
        <f>VLOOKUP(Audit!#REF!,$V$13:$AE$22,8,FALSE) &amp; IF(Audit!#REF!=10,Audit!#REF!,"")</f>
        <v>#REF!</v>
      </c>
      <c r="BC422" s="47" t="e">
        <f t="shared" si="203"/>
        <v>#REF!</v>
      </c>
      <c r="BD422" s="50" t="e">
        <f>VLOOKUP(Audit!#REF!,$V$3:$AE$12,9,FALSE)&amp; IF(Audit!#REF!=10,Audit!#REF!,"")</f>
        <v>#REF!</v>
      </c>
      <c r="BE422" s="50" t="e">
        <f>VLOOKUP(Audit!#REF!,$V$13:$AE$22,9,FALSE) &amp; IF(Audit!#REF!=10,Audit!#REF!,"") &amp; IF(Audit!#REF!&lt;&gt;1,U422,"")</f>
        <v>#REF!</v>
      </c>
      <c r="BF422" s="47" t="e">
        <f t="shared" si="204"/>
        <v>#REF!</v>
      </c>
      <c r="BG422" s="50" t="e">
        <f>VLOOKUP(Audit!#REF!,$V$3:$AE$12,10,FALSE) &amp; Audit!#REF! &amp; IF(Audit!#REF!=10,Audit!#REF!,"")</f>
        <v>#REF!</v>
      </c>
      <c r="BH422" s="50" t="e">
        <f>VLOOKUP(Audit!#REF!,$V$13:$AE$22,10,FALSE) &amp; IF(Audit!#REF!=10,Audit!#REF!,"") &amp; IF(Audit!#REF!&lt;&gt;1,U422,"")</f>
        <v>#REF!</v>
      </c>
      <c r="BI422" s="47" t="e">
        <f t="shared" si="205"/>
        <v>#REF!</v>
      </c>
      <c r="BJ422" s="48" t="str">
        <f t="shared" si="206"/>
        <v/>
      </c>
      <c r="BK422" s="48" t="str">
        <f t="shared" si="207"/>
        <v/>
      </c>
      <c r="BL422" s="48" t="str">
        <f t="shared" si="208"/>
        <v/>
      </c>
      <c r="BM422" s="48" t="str">
        <f t="shared" si="209"/>
        <v/>
      </c>
      <c r="BN422" s="48" t="str">
        <f t="shared" si="210"/>
        <v/>
      </c>
      <c r="BO422" s="48" t="str">
        <f t="shared" si="211"/>
        <v/>
      </c>
      <c r="BP422" s="48" t="str">
        <f t="shared" si="212"/>
        <v/>
      </c>
      <c r="BQ422" s="48" t="str">
        <f t="shared" si="213"/>
        <v/>
      </c>
      <c r="BR422" s="48" t="str">
        <f t="shared" si="214"/>
        <v/>
      </c>
      <c r="BS422" s="48" t="str">
        <f t="shared" si="215"/>
        <v/>
      </c>
      <c r="BT422" s="48" t="str">
        <f t="shared" si="216"/>
        <v/>
      </c>
      <c r="BU422" s="48" t="str">
        <f t="shared" si="217"/>
        <v/>
      </c>
    </row>
    <row r="423" spans="1:73">
      <c r="A423" s="10" t="e">
        <f>Audit!#REF!</f>
        <v>#REF!</v>
      </c>
      <c r="B423" s="10" t="e">
        <f t="shared" si="218"/>
        <v>#REF!</v>
      </c>
      <c r="C423" s="17" t="e">
        <f>VLOOKUP(Audit!#REF!,$V$3:$AE$12,2,FALSE) &amp; VLOOKUP(Audit!#REF!,$V$13:$AE$22,2,FALSE)&amp; IF(Audit!#REF!=10,Audit!#REF!&amp;Audit!#REF!,"")</f>
        <v>#REF!</v>
      </c>
      <c r="D423" s="17" t="e">
        <f>VLOOKUP(Audit!#REF!,$V$3:$AE$12,3,FALSE) &amp; VLOOKUP(Audit!#REF!,$V$13:$AE$22,3,FALSE) &amp;IF(Audit!#REF!=10,Audit!#REF!&amp;Audit!#REF!,"")</f>
        <v>#REF!</v>
      </c>
      <c r="E423" s="17" t="e">
        <f>VLOOKUP(Audit!#REF!,$V$3:$AE$12,4,FALSE)&amp; Audit!#REF! &amp; VLOOKUP(Audit!#REF!,$V$13:$AE$22,4,FALSE)&amp; IF(Audit!#REF!=10,Audit!#REF!&amp;Audit!#REF!,"")</f>
        <v>#REF!</v>
      </c>
      <c r="F423" s="17" t="e">
        <f>VLOOKUP(Audit!#REF!,$V$3:$AE$12,5,FALSE) &amp; VLOOKUP(Audit!#REF!,$V$13:$AE$22,5,FALSE)&amp; IF(Audit!#REF!=10,Audit!#REF!&amp;Audit!#REF!,"")</f>
        <v>#REF!</v>
      </c>
      <c r="G423" s="17" t="e">
        <f>VLOOKUP(Audit!#REF!,$V$3:$AE$12,6,FALSE) &amp; VLOOKUP(Audit!#REF!,$V$13:$AE$22,6,FALSE)&amp; IF(Audit!#REF!=10,Audit!#REF!&amp;Audit!#REF!,"")</f>
        <v>#REF!</v>
      </c>
      <c r="H423" s="17" t="e">
        <f>VLOOKUP(Audit!#REF!,$V$3:$AE$12,7,FALSE) &amp; VLOOKUP(Audit!#REF!,$V$13:$AE$22,7,FALSE)&amp;IF(Audit!#REF!=10,Audit!#REF!&amp;Audit!#REF!,"")</f>
        <v>#REF!</v>
      </c>
      <c r="I423" s="17" t="e">
        <f>VLOOKUP(Audit!#REF!,$V$3:$AE$12,8,FALSE) &amp; Audit!#REF! &amp; VLOOKUP(Audit!#REF!,$V$13:$AE$22,8,FALSE)&amp;IF(Audit!#REF!=10,Audit!#REF!&amp;Audit!#REF!,"")</f>
        <v>#REF!</v>
      </c>
      <c r="J423" s="17" t="e">
        <f>VLOOKUP(Audit!#REF!,$V$3:$AE$12,9,FALSE) &amp; VLOOKUP(Audit!#REF!,$V$13:$AE$22,9,FALSE) &amp; IF(Audit!#REF!=10,Audit!#REF!&amp;Audit!#REF!,"") &amp; IF(Audit!#REF!&lt;&gt;1,U423,"")</f>
        <v>#REF!</v>
      </c>
      <c r="K423" s="17" t="e">
        <f>VLOOKUP(Audit!#REF!,$V$3:$AE$12,10,FALSE) &amp; Audit!#REF! &amp; VLOOKUP(Audit!#REF!,$V$13:$AE$22,10,FALSE) &amp; IF(Audit!#REF!=10,Audit!#REF!&amp;Audit!#REF!,"") &amp; IF(Audit!#REF!&lt;&gt;1,U423,"")</f>
        <v>#REF!</v>
      </c>
      <c r="L423" s="10" t="e">
        <f>Audit!#REF!</f>
        <v>#REF!</v>
      </c>
      <c r="M423" s="10" t="e">
        <f t="shared" si="189"/>
        <v>#REF!</v>
      </c>
      <c r="N423" s="10" t="e">
        <f t="shared" si="190"/>
        <v>#REF!</v>
      </c>
      <c r="O423" s="10" t="e">
        <f t="shared" si="191"/>
        <v>#REF!</v>
      </c>
      <c r="P423" s="10" t="e">
        <f t="shared" si="192"/>
        <v>#REF!</v>
      </c>
      <c r="Q423" s="10" t="e">
        <f t="shared" si="193"/>
        <v>#REF!</v>
      </c>
      <c r="R423" s="10" t="e">
        <f t="shared" si="194"/>
        <v>#REF!</v>
      </c>
      <c r="S423" s="10" t="e">
        <f t="shared" si="195"/>
        <v>#REF!</v>
      </c>
      <c r="T423" s="10" t="e">
        <f t="shared" si="196"/>
        <v>#REF!</v>
      </c>
      <c r="U423" s="17" t="e">
        <f>IF(Audit!#REF!="","",VLOOKUP(Audit!#REF!,$W$26:$X$35,2,FALSE)) &amp; Audit!#REF! &amp; IF(Audit!#REF!="","",IF(Audit!#REF!&lt;=1.4,VLOOKUP(Audit!#REF!,$W$38:X468,2,FALSE),VLOOKUP(Audit!#REF!,$W$51:$X$61,2,FALSE))) &amp; IF(Audit!#REF!="","",VLOOKUP(Audit!#REF!,$Y$26:$Z$35,2,FALSE) &amp; Audit!#REF! &amp; IF(Audit!#REF!="","",IF(Audit!#REF!&lt;=1.4,VLOOKUP(Audit!#REF!,$Y$38:$Z$48,2,FALSE),VLOOKUP(Audit!#REF!,$Y$51:$Z$61,2,FALSE))))</f>
        <v>#REF!</v>
      </c>
      <c r="V423" s="21"/>
      <c r="AH423" s="49" t="e">
        <f>Audit!#REF!</f>
        <v>#REF!</v>
      </c>
      <c r="AI423" s="50" t="e">
        <f>VLOOKUP(Audit!#REF!,$V$3:$AE$12,2,FALSE)&amp; IF(Audit!#REF!=10,Audit!#REF!,"")</f>
        <v>#REF!</v>
      </c>
      <c r="AJ423" s="50" t="e">
        <f>VLOOKUP(Audit!#REF!,$V$13:$AE$22,2,FALSE)&amp; IF(Audit!#REF!=10,Audit!#REF!,"")</f>
        <v>#REF!</v>
      </c>
      <c r="AK423" s="47" t="e">
        <f t="shared" si="197"/>
        <v>#REF!</v>
      </c>
      <c r="AL423" s="50" t="e">
        <f>VLOOKUP(Audit!#REF!,$V$3:$AE$12,3,FALSE)&amp; IF(Audit!#REF!=10,Audit!#REF!,"")</f>
        <v>#REF!</v>
      </c>
      <c r="AM423" s="50" t="e">
        <f>VLOOKUP(Audit!#REF!,$V$13:$AE$22,3,FALSE)&amp; IF(Audit!#REF!=10,Audit!#REF!,"")</f>
        <v>#REF!</v>
      </c>
      <c r="AN423" s="47" t="e">
        <f t="shared" si="198"/>
        <v>#REF!</v>
      </c>
      <c r="AO423" s="50" t="e">
        <f>VLOOKUP(Audit!#REF!,$V$3:$AE$12,4,FALSE) &amp;  Audit!#REF! &amp; IF(Audit!#REF!=10,Audit!#REF!,"")</f>
        <v>#REF!</v>
      </c>
      <c r="AP423" s="50" t="e">
        <f>VLOOKUP(Audit!#REF!,$V$13:$AE$22,4,FALSE)&amp; IF(Audit!#REF!=10,Audit!#REF!,"")</f>
        <v>#REF!</v>
      </c>
      <c r="AQ423" s="47" t="e">
        <f t="shared" si="199"/>
        <v>#REF!</v>
      </c>
      <c r="AR423" s="50" t="e">
        <f>VLOOKUP(Audit!#REF!,$V$3:$AE$12,5,FALSE)&amp; IF(Audit!#REF!=10,Audit!#REF!,"")</f>
        <v>#REF!</v>
      </c>
      <c r="AS423" s="50" t="e">
        <f>VLOOKUP(Audit!#REF!,$V$13:$AE$22,5,FALSE)&amp; IF(Audit!#REF!=10,Audit!#REF!,"")</f>
        <v>#REF!</v>
      </c>
      <c r="AT423" s="47" t="e">
        <f t="shared" si="200"/>
        <v>#REF!</v>
      </c>
      <c r="AU423" s="50" t="e">
        <f>VLOOKUP(Audit!#REF!,$V$3:$AE$12,6,FALSE)&amp; IF(Audit!#REF!=10,Audit!#REF!,"")</f>
        <v>#REF!</v>
      </c>
      <c r="AV423" s="50" t="e">
        <f>VLOOKUP(Audit!#REF!,$V$13:$AE$22,6,FALSE)&amp; IF(Audit!#REF!=10,Audit!#REF!,"")</f>
        <v>#REF!</v>
      </c>
      <c r="AW423" s="47" t="e">
        <f t="shared" si="201"/>
        <v>#REF!</v>
      </c>
      <c r="AX423" s="50" t="e">
        <f>VLOOKUP(Audit!#REF!,$V$3:$AE$12,7,FALSE)&amp; IF(Audit!#REF!=10,Audit!#REF!,"")</f>
        <v>#REF!</v>
      </c>
      <c r="AY423" s="50" t="e">
        <f>VLOOKUP(Audit!#REF!,$V$13:$AE$22,7,FALSE) &amp; IF(Audit!#REF!=10,Audit!#REF!,"")</f>
        <v>#REF!</v>
      </c>
      <c r="AZ423" s="47" t="e">
        <f t="shared" si="202"/>
        <v>#REF!</v>
      </c>
      <c r="BA423" s="50" t="e">
        <f>VLOOKUP(Audit!#REF!,$V$3:$AE$12,8,FALSE)&amp; Audit!#REF! &amp; IF(Audit!#REF!=10,Audit!#REF!,"")</f>
        <v>#REF!</v>
      </c>
      <c r="BB423" s="50" t="e">
        <f>VLOOKUP(Audit!#REF!,$V$13:$AE$22,8,FALSE) &amp; IF(Audit!#REF!=10,Audit!#REF!,"")</f>
        <v>#REF!</v>
      </c>
      <c r="BC423" s="47" t="e">
        <f t="shared" si="203"/>
        <v>#REF!</v>
      </c>
      <c r="BD423" s="50" t="e">
        <f>VLOOKUP(Audit!#REF!,$V$3:$AE$12,9,FALSE)&amp; IF(Audit!#REF!=10,Audit!#REF!,"")</f>
        <v>#REF!</v>
      </c>
      <c r="BE423" s="50" t="e">
        <f>VLOOKUP(Audit!#REF!,$V$13:$AE$22,9,FALSE) &amp; IF(Audit!#REF!=10,Audit!#REF!,"") &amp; IF(Audit!#REF!&lt;&gt;1,U423,"")</f>
        <v>#REF!</v>
      </c>
      <c r="BF423" s="47" t="e">
        <f t="shared" si="204"/>
        <v>#REF!</v>
      </c>
      <c r="BG423" s="50" t="e">
        <f>VLOOKUP(Audit!#REF!,$V$3:$AE$12,10,FALSE) &amp; Audit!#REF! &amp; IF(Audit!#REF!=10,Audit!#REF!,"")</f>
        <v>#REF!</v>
      </c>
      <c r="BH423" s="50" t="e">
        <f>VLOOKUP(Audit!#REF!,$V$13:$AE$22,10,FALSE) &amp; IF(Audit!#REF!=10,Audit!#REF!,"") &amp; IF(Audit!#REF!&lt;&gt;1,U423,"")</f>
        <v>#REF!</v>
      </c>
      <c r="BI423" s="47" t="e">
        <f t="shared" si="205"/>
        <v>#REF!</v>
      </c>
      <c r="BJ423" s="48" t="str">
        <f t="shared" si="206"/>
        <v/>
      </c>
      <c r="BK423" s="48" t="str">
        <f t="shared" si="207"/>
        <v/>
      </c>
      <c r="BL423" s="48" t="str">
        <f t="shared" si="208"/>
        <v/>
      </c>
      <c r="BM423" s="48" t="str">
        <f t="shared" si="209"/>
        <v/>
      </c>
      <c r="BN423" s="48" t="str">
        <f t="shared" si="210"/>
        <v/>
      </c>
      <c r="BO423" s="48" t="str">
        <f t="shared" si="211"/>
        <v/>
      </c>
      <c r="BP423" s="48" t="str">
        <f t="shared" si="212"/>
        <v/>
      </c>
      <c r="BQ423" s="48" t="str">
        <f t="shared" si="213"/>
        <v/>
      </c>
      <c r="BR423" s="48" t="str">
        <f t="shared" si="214"/>
        <v/>
      </c>
      <c r="BS423" s="48" t="str">
        <f t="shared" si="215"/>
        <v/>
      </c>
      <c r="BT423" s="48" t="str">
        <f t="shared" si="216"/>
        <v/>
      </c>
      <c r="BU423" s="48" t="str">
        <f t="shared" si="217"/>
        <v/>
      </c>
    </row>
    <row r="424" spans="1:73">
      <c r="A424" s="10" t="e">
        <f>Audit!#REF!</f>
        <v>#REF!</v>
      </c>
      <c r="B424" s="10" t="e">
        <f t="shared" si="218"/>
        <v>#REF!</v>
      </c>
      <c r="C424" s="17" t="e">
        <f>VLOOKUP(Audit!#REF!,$V$3:$AE$12,2,FALSE) &amp; VLOOKUP(Audit!#REF!,$V$13:$AE$22,2,FALSE)&amp; IF(Audit!#REF!=10,Audit!#REF!&amp;Audit!#REF!,"")</f>
        <v>#REF!</v>
      </c>
      <c r="D424" s="17" t="e">
        <f>VLOOKUP(Audit!#REF!,$V$3:$AE$12,3,FALSE) &amp; VLOOKUP(Audit!#REF!,$V$13:$AE$22,3,FALSE) &amp;IF(Audit!#REF!=10,Audit!#REF!&amp;Audit!#REF!,"")</f>
        <v>#REF!</v>
      </c>
      <c r="E424" s="17" t="e">
        <f>VLOOKUP(Audit!#REF!,$V$3:$AE$12,4,FALSE)&amp; Audit!#REF! &amp; VLOOKUP(Audit!#REF!,$V$13:$AE$22,4,FALSE)&amp; IF(Audit!#REF!=10,Audit!#REF!&amp;Audit!#REF!,"")</f>
        <v>#REF!</v>
      </c>
      <c r="F424" s="17" t="e">
        <f>VLOOKUP(Audit!#REF!,$V$3:$AE$12,5,FALSE) &amp; VLOOKUP(Audit!#REF!,$V$13:$AE$22,5,FALSE)&amp; IF(Audit!#REF!=10,Audit!#REF!&amp;Audit!#REF!,"")</f>
        <v>#REF!</v>
      </c>
      <c r="G424" s="17" t="e">
        <f>VLOOKUP(Audit!#REF!,$V$3:$AE$12,6,FALSE) &amp; VLOOKUP(Audit!#REF!,$V$13:$AE$22,6,FALSE)&amp; IF(Audit!#REF!=10,Audit!#REF!&amp;Audit!#REF!,"")</f>
        <v>#REF!</v>
      </c>
      <c r="H424" s="17" t="e">
        <f>VLOOKUP(Audit!#REF!,$V$3:$AE$12,7,FALSE) &amp; VLOOKUP(Audit!#REF!,$V$13:$AE$22,7,FALSE)&amp;IF(Audit!#REF!=10,Audit!#REF!&amp;Audit!#REF!,"")</f>
        <v>#REF!</v>
      </c>
      <c r="I424" s="17" t="e">
        <f>VLOOKUP(Audit!#REF!,$V$3:$AE$12,8,FALSE) &amp; Audit!#REF! &amp; VLOOKUP(Audit!#REF!,$V$13:$AE$22,8,FALSE)&amp;IF(Audit!#REF!=10,Audit!#REF!&amp;Audit!#REF!,"")</f>
        <v>#REF!</v>
      </c>
      <c r="J424" s="17" t="e">
        <f>VLOOKUP(Audit!#REF!,$V$3:$AE$12,9,FALSE) &amp; VLOOKUP(Audit!#REF!,$V$13:$AE$22,9,FALSE) &amp; IF(Audit!#REF!=10,Audit!#REF!&amp;Audit!#REF!,"") &amp; IF(Audit!#REF!&lt;&gt;1,U424,"")</f>
        <v>#REF!</v>
      </c>
      <c r="K424" s="17" t="e">
        <f>VLOOKUP(Audit!#REF!,$V$3:$AE$12,10,FALSE) &amp; Audit!#REF! &amp; VLOOKUP(Audit!#REF!,$V$13:$AE$22,10,FALSE) &amp; IF(Audit!#REF!=10,Audit!#REF!&amp;Audit!#REF!,"") &amp; IF(Audit!#REF!&lt;&gt;1,U424,"")</f>
        <v>#REF!</v>
      </c>
      <c r="L424" s="10" t="e">
        <f>Audit!#REF!</f>
        <v>#REF!</v>
      </c>
      <c r="M424" s="10" t="e">
        <f t="shared" si="189"/>
        <v>#REF!</v>
      </c>
      <c r="N424" s="10" t="e">
        <f t="shared" si="190"/>
        <v>#REF!</v>
      </c>
      <c r="O424" s="10" t="e">
        <f t="shared" si="191"/>
        <v>#REF!</v>
      </c>
      <c r="P424" s="10" t="e">
        <f t="shared" si="192"/>
        <v>#REF!</v>
      </c>
      <c r="Q424" s="10" t="e">
        <f t="shared" si="193"/>
        <v>#REF!</v>
      </c>
      <c r="R424" s="10" t="e">
        <f t="shared" si="194"/>
        <v>#REF!</v>
      </c>
      <c r="S424" s="10" t="e">
        <f t="shared" si="195"/>
        <v>#REF!</v>
      </c>
      <c r="T424" s="10" t="e">
        <f t="shared" si="196"/>
        <v>#REF!</v>
      </c>
      <c r="U424" s="17" t="e">
        <f>IF(Audit!#REF!="","",VLOOKUP(Audit!#REF!,$W$26:$X$35,2,FALSE)) &amp; Audit!#REF! &amp; IF(Audit!#REF!="","",IF(Audit!#REF!&lt;=1.4,VLOOKUP(Audit!#REF!,$W$38:X469,2,FALSE),VLOOKUP(Audit!#REF!,$W$51:$X$61,2,FALSE))) &amp; IF(Audit!#REF!="","",VLOOKUP(Audit!#REF!,$Y$26:$Z$35,2,FALSE) &amp; Audit!#REF! &amp; IF(Audit!#REF!="","",IF(Audit!#REF!&lt;=1.4,VLOOKUP(Audit!#REF!,$Y$38:$Z$48,2,FALSE),VLOOKUP(Audit!#REF!,$Y$51:$Z$61,2,FALSE))))</f>
        <v>#REF!</v>
      </c>
      <c r="V424" s="21"/>
      <c r="AH424" s="49" t="e">
        <f>Audit!#REF!</f>
        <v>#REF!</v>
      </c>
      <c r="AI424" s="50" t="e">
        <f>VLOOKUP(Audit!#REF!,$V$3:$AE$12,2,FALSE)&amp; IF(Audit!#REF!=10,Audit!#REF!,"")</f>
        <v>#REF!</v>
      </c>
      <c r="AJ424" s="50" t="e">
        <f>VLOOKUP(Audit!#REF!,$V$13:$AE$22,2,FALSE)&amp; IF(Audit!#REF!=10,Audit!#REF!,"")</f>
        <v>#REF!</v>
      </c>
      <c r="AK424" s="47" t="e">
        <f t="shared" si="197"/>
        <v>#REF!</v>
      </c>
      <c r="AL424" s="50" t="e">
        <f>VLOOKUP(Audit!#REF!,$V$3:$AE$12,3,FALSE)&amp; IF(Audit!#REF!=10,Audit!#REF!,"")</f>
        <v>#REF!</v>
      </c>
      <c r="AM424" s="50" t="e">
        <f>VLOOKUP(Audit!#REF!,$V$13:$AE$22,3,FALSE)&amp; IF(Audit!#REF!=10,Audit!#REF!,"")</f>
        <v>#REF!</v>
      </c>
      <c r="AN424" s="47" t="e">
        <f t="shared" si="198"/>
        <v>#REF!</v>
      </c>
      <c r="AO424" s="50" t="e">
        <f>VLOOKUP(Audit!#REF!,$V$3:$AE$12,4,FALSE) &amp;  Audit!#REF! &amp; IF(Audit!#REF!=10,Audit!#REF!,"")</f>
        <v>#REF!</v>
      </c>
      <c r="AP424" s="50" t="e">
        <f>VLOOKUP(Audit!#REF!,$V$13:$AE$22,4,FALSE)&amp; IF(Audit!#REF!=10,Audit!#REF!,"")</f>
        <v>#REF!</v>
      </c>
      <c r="AQ424" s="47" t="e">
        <f t="shared" si="199"/>
        <v>#REF!</v>
      </c>
      <c r="AR424" s="50" t="e">
        <f>VLOOKUP(Audit!#REF!,$V$3:$AE$12,5,FALSE)&amp; IF(Audit!#REF!=10,Audit!#REF!,"")</f>
        <v>#REF!</v>
      </c>
      <c r="AS424" s="50" t="e">
        <f>VLOOKUP(Audit!#REF!,$V$13:$AE$22,5,FALSE)&amp; IF(Audit!#REF!=10,Audit!#REF!,"")</f>
        <v>#REF!</v>
      </c>
      <c r="AT424" s="47" t="e">
        <f t="shared" si="200"/>
        <v>#REF!</v>
      </c>
      <c r="AU424" s="50" t="e">
        <f>VLOOKUP(Audit!#REF!,$V$3:$AE$12,6,FALSE)&amp; IF(Audit!#REF!=10,Audit!#REF!,"")</f>
        <v>#REF!</v>
      </c>
      <c r="AV424" s="50" t="e">
        <f>VLOOKUP(Audit!#REF!,$V$13:$AE$22,6,FALSE)&amp; IF(Audit!#REF!=10,Audit!#REF!,"")</f>
        <v>#REF!</v>
      </c>
      <c r="AW424" s="47" t="e">
        <f t="shared" si="201"/>
        <v>#REF!</v>
      </c>
      <c r="AX424" s="50" t="e">
        <f>VLOOKUP(Audit!#REF!,$V$3:$AE$12,7,FALSE)&amp; IF(Audit!#REF!=10,Audit!#REF!,"")</f>
        <v>#REF!</v>
      </c>
      <c r="AY424" s="50" t="e">
        <f>VLOOKUP(Audit!#REF!,$V$13:$AE$22,7,FALSE) &amp; IF(Audit!#REF!=10,Audit!#REF!,"")</f>
        <v>#REF!</v>
      </c>
      <c r="AZ424" s="47" t="e">
        <f t="shared" si="202"/>
        <v>#REF!</v>
      </c>
      <c r="BA424" s="50" t="e">
        <f>VLOOKUP(Audit!#REF!,$V$3:$AE$12,8,FALSE)&amp; Audit!#REF! &amp; IF(Audit!#REF!=10,Audit!#REF!,"")</f>
        <v>#REF!</v>
      </c>
      <c r="BB424" s="50" t="e">
        <f>VLOOKUP(Audit!#REF!,$V$13:$AE$22,8,FALSE) &amp; IF(Audit!#REF!=10,Audit!#REF!,"")</f>
        <v>#REF!</v>
      </c>
      <c r="BC424" s="47" t="e">
        <f t="shared" si="203"/>
        <v>#REF!</v>
      </c>
      <c r="BD424" s="50" t="e">
        <f>VLOOKUP(Audit!#REF!,$V$3:$AE$12,9,FALSE)&amp; IF(Audit!#REF!=10,Audit!#REF!,"")</f>
        <v>#REF!</v>
      </c>
      <c r="BE424" s="50" t="e">
        <f>VLOOKUP(Audit!#REF!,$V$13:$AE$22,9,FALSE) &amp; IF(Audit!#REF!=10,Audit!#REF!,"") &amp; IF(Audit!#REF!&lt;&gt;1,U424,"")</f>
        <v>#REF!</v>
      </c>
      <c r="BF424" s="47" t="e">
        <f t="shared" si="204"/>
        <v>#REF!</v>
      </c>
      <c r="BG424" s="50" t="e">
        <f>VLOOKUP(Audit!#REF!,$V$3:$AE$12,10,FALSE) &amp; Audit!#REF! &amp; IF(Audit!#REF!=10,Audit!#REF!,"")</f>
        <v>#REF!</v>
      </c>
      <c r="BH424" s="50" t="e">
        <f>VLOOKUP(Audit!#REF!,$V$13:$AE$22,10,FALSE) &amp; IF(Audit!#REF!=10,Audit!#REF!,"") &amp; IF(Audit!#REF!&lt;&gt;1,U424,"")</f>
        <v>#REF!</v>
      </c>
      <c r="BI424" s="47" t="e">
        <f t="shared" si="205"/>
        <v>#REF!</v>
      </c>
      <c r="BJ424" s="48" t="str">
        <f t="shared" si="206"/>
        <v/>
      </c>
      <c r="BK424" s="48" t="str">
        <f t="shared" si="207"/>
        <v/>
      </c>
      <c r="BL424" s="48" t="str">
        <f t="shared" si="208"/>
        <v/>
      </c>
      <c r="BM424" s="48" t="str">
        <f t="shared" si="209"/>
        <v/>
      </c>
      <c r="BN424" s="48" t="str">
        <f t="shared" si="210"/>
        <v/>
      </c>
      <c r="BO424" s="48" t="str">
        <f t="shared" si="211"/>
        <v/>
      </c>
      <c r="BP424" s="48" t="str">
        <f t="shared" si="212"/>
        <v/>
      </c>
      <c r="BQ424" s="48" t="str">
        <f t="shared" si="213"/>
        <v/>
      </c>
      <c r="BR424" s="48" t="str">
        <f t="shared" si="214"/>
        <v/>
      </c>
      <c r="BS424" s="48" t="str">
        <f t="shared" si="215"/>
        <v/>
      </c>
      <c r="BT424" s="48" t="str">
        <f t="shared" si="216"/>
        <v/>
      </c>
      <c r="BU424" s="48" t="str">
        <f t="shared" si="217"/>
        <v/>
      </c>
    </row>
    <row r="425" spans="1:73">
      <c r="A425" s="10" t="e">
        <f>Audit!#REF!</f>
        <v>#REF!</v>
      </c>
      <c r="B425" s="10" t="e">
        <f t="shared" si="218"/>
        <v>#REF!</v>
      </c>
      <c r="C425" s="17" t="e">
        <f>VLOOKUP(Audit!#REF!,$V$3:$AE$12,2,FALSE) &amp; VLOOKUP(Audit!#REF!,$V$13:$AE$22,2,FALSE)&amp; IF(Audit!#REF!=10,Audit!#REF!&amp;Audit!#REF!,"")</f>
        <v>#REF!</v>
      </c>
      <c r="D425" s="17" t="e">
        <f>VLOOKUP(Audit!#REF!,$V$3:$AE$12,3,FALSE) &amp; VLOOKUP(Audit!#REF!,$V$13:$AE$22,3,FALSE) &amp;IF(Audit!#REF!=10,Audit!#REF!&amp;Audit!#REF!,"")</f>
        <v>#REF!</v>
      </c>
      <c r="E425" s="17" t="e">
        <f>VLOOKUP(Audit!#REF!,$V$3:$AE$12,4,FALSE)&amp; Audit!#REF! &amp; VLOOKUP(Audit!#REF!,$V$13:$AE$22,4,FALSE)&amp; IF(Audit!#REF!=10,Audit!#REF!&amp;Audit!#REF!,"")</f>
        <v>#REF!</v>
      </c>
      <c r="F425" s="17" t="e">
        <f>VLOOKUP(Audit!#REF!,$V$3:$AE$12,5,FALSE) &amp; VLOOKUP(Audit!#REF!,$V$13:$AE$22,5,FALSE)&amp; IF(Audit!#REF!=10,Audit!#REF!&amp;Audit!#REF!,"")</f>
        <v>#REF!</v>
      </c>
      <c r="G425" s="17" t="e">
        <f>VLOOKUP(Audit!#REF!,$V$3:$AE$12,6,FALSE) &amp; VLOOKUP(Audit!#REF!,$V$13:$AE$22,6,FALSE)&amp; IF(Audit!#REF!=10,Audit!#REF!&amp;Audit!#REF!,"")</f>
        <v>#REF!</v>
      </c>
      <c r="H425" s="17" t="e">
        <f>VLOOKUP(Audit!#REF!,$V$3:$AE$12,7,FALSE) &amp; VLOOKUP(Audit!#REF!,$V$13:$AE$22,7,FALSE)&amp;IF(Audit!#REF!=10,Audit!#REF!&amp;Audit!#REF!,"")</f>
        <v>#REF!</v>
      </c>
      <c r="I425" s="17" t="e">
        <f>VLOOKUP(Audit!#REF!,$V$3:$AE$12,8,FALSE) &amp; Audit!#REF! &amp; VLOOKUP(Audit!#REF!,$V$13:$AE$22,8,FALSE)&amp;IF(Audit!#REF!=10,Audit!#REF!&amp;Audit!#REF!,"")</f>
        <v>#REF!</v>
      </c>
      <c r="J425" s="17" t="e">
        <f>VLOOKUP(Audit!#REF!,$V$3:$AE$12,9,FALSE) &amp; VLOOKUP(Audit!#REF!,$V$13:$AE$22,9,FALSE) &amp; IF(Audit!#REF!=10,Audit!#REF!&amp;Audit!#REF!,"") &amp; IF(Audit!#REF!&lt;&gt;1,U425,"")</f>
        <v>#REF!</v>
      </c>
      <c r="K425" s="17" t="e">
        <f>VLOOKUP(Audit!#REF!,$V$3:$AE$12,10,FALSE) &amp; Audit!#REF! &amp; VLOOKUP(Audit!#REF!,$V$13:$AE$22,10,FALSE) &amp; IF(Audit!#REF!=10,Audit!#REF!&amp;Audit!#REF!,"") &amp; IF(Audit!#REF!&lt;&gt;1,U425,"")</f>
        <v>#REF!</v>
      </c>
      <c r="L425" s="10" t="e">
        <f>Audit!#REF!</f>
        <v>#REF!</v>
      </c>
      <c r="M425" s="10" t="e">
        <f t="shared" si="189"/>
        <v>#REF!</v>
      </c>
      <c r="N425" s="10" t="e">
        <f t="shared" si="190"/>
        <v>#REF!</v>
      </c>
      <c r="O425" s="10" t="e">
        <f t="shared" si="191"/>
        <v>#REF!</v>
      </c>
      <c r="P425" s="10" t="e">
        <f t="shared" si="192"/>
        <v>#REF!</v>
      </c>
      <c r="Q425" s="10" t="e">
        <f t="shared" si="193"/>
        <v>#REF!</v>
      </c>
      <c r="R425" s="10" t="e">
        <f t="shared" si="194"/>
        <v>#REF!</v>
      </c>
      <c r="S425" s="10" t="e">
        <f t="shared" si="195"/>
        <v>#REF!</v>
      </c>
      <c r="T425" s="10" t="e">
        <f t="shared" si="196"/>
        <v>#REF!</v>
      </c>
      <c r="U425" s="17" t="e">
        <f>IF(Audit!#REF!="","",VLOOKUP(Audit!#REF!,$W$26:$X$35,2,FALSE)) &amp; Audit!#REF! &amp; IF(Audit!#REF!="","",IF(Audit!#REF!&lt;=1.4,VLOOKUP(Audit!#REF!,$W$38:X470,2,FALSE),VLOOKUP(Audit!#REF!,$W$51:$X$61,2,FALSE))) &amp; IF(Audit!#REF!="","",VLOOKUP(Audit!#REF!,$Y$26:$Z$35,2,FALSE) &amp; Audit!#REF! &amp; IF(Audit!#REF!="","",IF(Audit!#REF!&lt;=1.4,VLOOKUP(Audit!#REF!,$Y$38:$Z$48,2,FALSE),VLOOKUP(Audit!#REF!,$Y$51:$Z$61,2,FALSE))))</f>
        <v>#REF!</v>
      </c>
      <c r="V425" s="21"/>
      <c r="AH425" s="49" t="e">
        <f>Audit!#REF!</f>
        <v>#REF!</v>
      </c>
      <c r="AI425" s="50" t="e">
        <f>VLOOKUP(Audit!#REF!,$V$3:$AE$12,2,FALSE)&amp; IF(Audit!#REF!=10,Audit!#REF!,"")</f>
        <v>#REF!</v>
      </c>
      <c r="AJ425" s="50" t="e">
        <f>VLOOKUP(Audit!#REF!,$V$13:$AE$22,2,FALSE)&amp; IF(Audit!#REF!=10,Audit!#REF!,"")</f>
        <v>#REF!</v>
      </c>
      <c r="AK425" s="47" t="e">
        <f t="shared" si="197"/>
        <v>#REF!</v>
      </c>
      <c r="AL425" s="50" t="e">
        <f>VLOOKUP(Audit!#REF!,$V$3:$AE$12,3,FALSE)&amp; IF(Audit!#REF!=10,Audit!#REF!,"")</f>
        <v>#REF!</v>
      </c>
      <c r="AM425" s="50" t="e">
        <f>VLOOKUP(Audit!#REF!,$V$13:$AE$22,3,FALSE)&amp; IF(Audit!#REF!=10,Audit!#REF!,"")</f>
        <v>#REF!</v>
      </c>
      <c r="AN425" s="47" t="e">
        <f t="shared" si="198"/>
        <v>#REF!</v>
      </c>
      <c r="AO425" s="50" t="e">
        <f>VLOOKUP(Audit!#REF!,$V$3:$AE$12,4,FALSE) &amp;  Audit!#REF! &amp; IF(Audit!#REF!=10,Audit!#REF!,"")</f>
        <v>#REF!</v>
      </c>
      <c r="AP425" s="50" t="e">
        <f>VLOOKUP(Audit!#REF!,$V$13:$AE$22,4,FALSE)&amp; IF(Audit!#REF!=10,Audit!#REF!,"")</f>
        <v>#REF!</v>
      </c>
      <c r="AQ425" s="47" t="e">
        <f t="shared" si="199"/>
        <v>#REF!</v>
      </c>
      <c r="AR425" s="50" t="e">
        <f>VLOOKUP(Audit!#REF!,$V$3:$AE$12,5,FALSE)&amp; IF(Audit!#REF!=10,Audit!#REF!,"")</f>
        <v>#REF!</v>
      </c>
      <c r="AS425" s="50" t="e">
        <f>VLOOKUP(Audit!#REF!,$V$13:$AE$22,5,FALSE)&amp; IF(Audit!#REF!=10,Audit!#REF!,"")</f>
        <v>#REF!</v>
      </c>
      <c r="AT425" s="47" t="e">
        <f t="shared" si="200"/>
        <v>#REF!</v>
      </c>
      <c r="AU425" s="50" t="e">
        <f>VLOOKUP(Audit!#REF!,$V$3:$AE$12,6,FALSE)&amp; IF(Audit!#REF!=10,Audit!#REF!,"")</f>
        <v>#REF!</v>
      </c>
      <c r="AV425" s="50" t="e">
        <f>VLOOKUP(Audit!#REF!,$V$13:$AE$22,6,FALSE)&amp; IF(Audit!#REF!=10,Audit!#REF!,"")</f>
        <v>#REF!</v>
      </c>
      <c r="AW425" s="47" t="e">
        <f t="shared" si="201"/>
        <v>#REF!</v>
      </c>
      <c r="AX425" s="50" t="e">
        <f>VLOOKUP(Audit!#REF!,$V$3:$AE$12,7,FALSE)&amp; IF(Audit!#REF!=10,Audit!#REF!,"")</f>
        <v>#REF!</v>
      </c>
      <c r="AY425" s="50" t="e">
        <f>VLOOKUP(Audit!#REF!,$V$13:$AE$22,7,FALSE) &amp; IF(Audit!#REF!=10,Audit!#REF!,"")</f>
        <v>#REF!</v>
      </c>
      <c r="AZ425" s="47" t="e">
        <f t="shared" si="202"/>
        <v>#REF!</v>
      </c>
      <c r="BA425" s="50" t="e">
        <f>VLOOKUP(Audit!#REF!,$V$3:$AE$12,8,FALSE)&amp; Audit!#REF! &amp; IF(Audit!#REF!=10,Audit!#REF!,"")</f>
        <v>#REF!</v>
      </c>
      <c r="BB425" s="50" t="e">
        <f>VLOOKUP(Audit!#REF!,$V$13:$AE$22,8,FALSE) &amp; IF(Audit!#REF!=10,Audit!#REF!,"")</f>
        <v>#REF!</v>
      </c>
      <c r="BC425" s="47" t="e">
        <f t="shared" si="203"/>
        <v>#REF!</v>
      </c>
      <c r="BD425" s="50" t="e">
        <f>VLOOKUP(Audit!#REF!,$V$3:$AE$12,9,FALSE)&amp; IF(Audit!#REF!=10,Audit!#REF!,"")</f>
        <v>#REF!</v>
      </c>
      <c r="BE425" s="50" t="e">
        <f>VLOOKUP(Audit!#REF!,$V$13:$AE$22,9,FALSE) &amp; IF(Audit!#REF!=10,Audit!#REF!,"") &amp; IF(Audit!#REF!&lt;&gt;1,U425,"")</f>
        <v>#REF!</v>
      </c>
      <c r="BF425" s="47" t="e">
        <f t="shared" si="204"/>
        <v>#REF!</v>
      </c>
      <c r="BG425" s="50" t="e">
        <f>VLOOKUP(Audit!#REF!,$V$3:$AE$12,10,FALSE) &amp; Audit!#REF! &amp; IF(Audit!#REF!=10,Audit!#REF!,"")</f>
        <v>#REF!</v>
      </c>
      <c r="BH425" s="50" t="e">
        <f>VLOOKUP(Audit!#REF!,$V$13:$AE$22,10,FALSE) &amp; IF(Audit!#REF!=10,Audit!#REF!,"") &amp; IF(Audit!#REF!&lt;&gt;1,U425,"")</f>
        <v>#REF!</v>
      </c>
      <c r="BI425" s="47" t="e">
        <f t="shared" si="205"/>
        <v>#REF!</v>
      </c>
      <c r="BJ425" s="48" t="str">
        <f t="shared" si="206"/>
        <v/>
      </c>
      <c r="BK425" s="48" t="str">
        <f t="shared" si="207"/>
        <v/>
      </c>
      <c r="BL425" s="48" t="str">
        <f t="shared" si="208"/>
        <v/>
      </c>
      <c r="BM425" s="48" t="str">
        <f t="shared" si="209"/>
        <v/>
      </c>
      <c r="BN425" s="48" t="str">
        <f t="shared" si="210"/>
        <v/>
      </c>
      <c r="BO425" s="48" t="str">
        <f t="shared" si="211"/>
        <v/>
      </c>
      <c r="BP425" s="48" t="str">
        <f t="shared" si="212"/>
        <v/>
      </c>
      <c r="BQ425" s="48" t="str">
        <f t="shared" si="213"/>
        <v/>
      </c>
      <c r="BR425" s="48" t="str">
        <f t="shared" si="214"/>
        <v/>
      </c>
      <c r="BS425" s="48" t="str">
        <f t="shared" si="215"/>
        <v/>
      </c>
      <c r="BT425" s="48" t="str">
        <f t="shared" si="216"/>
        <v/>
      </c>
      <c r="BU425" s="48" t="str">
        <f t="shared" si="217"/>
        <v/>
      </c>
    </row>
    <row r="426" spans="1:73">
      <c r="A426" s="10" t="e">
        <f>Audit!#REF!</f>
        <v>#REF!</v>
      </c>
      <c r="B426" s="10" t="e">
        <f t="shared" si="218"/>
        <v>#REF!</v>
      </c>
      <c r="C426" s="17" t="e">
        <f>VLOOKUP(Audit!#REF!,$V$3:$AE$12,2,FALSE) &amp; VLOOKUP(Audit!#REF!,$V$13:$AE$22,2,FALSE)&amp; IF(Audit!#REF!=10,Audit!#REF!&amp;Audit!#REF!,"")</f>
        <v>#REF!</v>
      </c>
      <c r="D426" s="17" t="e">
        <f>VLOOKUP(Audit!#REF!,$V$3:$AE$12,3,FALSE) &amp; VLOOKUP(Audit!#REF!,$V$13:$AE$22,3,FALSE) &amp;IF(Audit!#REF!=10,Audit!#REF!&amp;Audit!#REF!,"")</f>
        <v>#REF!</v>
      </c>
      <c r="E426" s="17" t="e">
        <f>VLOOKUP(Audit!#REF!,$V$3:$AE$12,4,FALSE)&amp; Audit!#REF! &amp; VLOOKUP(Audit!#REF!,$V$13:$AE$22,4,FALSE)&amp; IF(Audit!#REF!=10,Audit!#REF!&amp;Audit!#REF!,"")</f>
        <v>#REF!</v>
      </c>
      <c r="F426" s="17" t="e">
        <f>VLOOKUP(Audit!#REF!,$V$3:$AE$12,5,FALSE) &amp; VLOOKUP(Audit!#REF!,$V$13:$AE$22,5,FALSE)&amp; IF(Audit!#REF!=10,Audit!#REF!&amp;Audit!#REF!,"")</f>
        <v>#REF!</v>
      </c>
      <c r="G426" s="17" t="e">
        <f>VLOOKUP(Audit!#REF!,$V$3:$AE$12,6,FALSE) &amp; VLOOKUP(Audit!#REF!,$V$13:$AE$22,6,FALSE)&amp; IF(Audit!#REF!=10,Audit!#REF!&amp;Audit!#REF!,"")</f>
        <v>#REF!</v>
      </c>
      <c r="H426" s="17" t="e">
        <f>VLOOKUP(Audit!#REF!,$V$3:$AE$12,7,FALSE) &amp; VLOOKUP(Audit!#REF!,$V$13:$AE$22,7,FALSE)&amp;IF(Audit!#REF!=10,Audit!#REF!&amp;Audit!#REF!,"")</f>
        <v>#REF!</v>
      </c>
      <c r="I426" s="17" t="e">
        <f>VLOOKUP(Audit!#REF!,$V$3:$AE$12,8,FALSE) &amp; Audit!#REF! &amp; VLOOKUP(Audit!#REF!,$V$13:$AE$22,8,FALSE)&amp;IF(Audit!#REF!=10,Audit!#REF!&amp;Audit!#REF!,"")</f>
        <v>#REF!</v>
      </c>
      <c r="J426" s="17" t="e">
        <f>VLOOKUP(Audit!#REF!,$V$3:$AE$12,9,FALSE) &amp; VLOOKUP(Audit!#REF!,$V$13:$AE$22,9,FALSE) &amp; IF(Audit!#REF!=10,Audit!#REF!&amp;Audit!#REF!,"") &amp; IF(Audit!#REF!&lt;&gt;1,U426,"")</f>
        <v>#REF!</v>
      </c>
      <c r="K426" s="17" t="e">
        <f>VLOOKUP(Audit!#REF!,$V$3:$AE$12,10,FALSE) &amp; Audit!#REF! &amp; VLOOKUP(Audit!#REF!,$V$13:$AE$22,10,FALSE) &amp; IF(Audit!#REF!=10,Audit!#REF!&amp;Audit!#REF!,"") &amp; IF(Audit!#REF!&lt;&gt;1,U426,"")</f>
        <v>#REF!</v>
      </c>
      <c r="L426" s="10" t="e">
        <f>Audit!#REF!</f>
        <v>#REF!</v>
      </c>
      <c r="M426" s="10" t="e">
        <f t="shared" si="189"/>
        <v>#REF!</v>
      </c>
      <c r="N426" s="10" t="e">
        <f t="shared" si="190"/>
        <v>#REF!</v>
      </c>
      <c r="O426" s="10" t="e">
        <f t="shared" si="191"/>
        <v>#REF!</v>
      </c>
      <c r="P426" s="10" t="e">
        <f t="shared" si="192"/>
        <v>#REF!</v>
      </c>
      <c r="Q426" s="10" t="e">
        <f t="shared" si="193"/>
        <v>#REF!</v>
      </c>
      <c r="R426" s="10" t="e">
        <f t="shared" si="194"/>
        <v>#REF!</v>
      </c>
      <c r="S426" s="10" t="e">
        <f t="shared" si="195"/>
        <v>#REF!</v>
      </c>
      <c r="T426" s="10" t="e">
        <f t="shared" si="196"/>
        <v>#REF!</v>
      </c>
      <c r="U426" s="17" t="e">
        <f>IF(Audit!#REF!="","",VLOOKUP(Audit!#REF!,$W$26:$X$35,2,FALSE)) &amp; Audit!#REF! &amp; IF(Audit!#REF!="","",IF(Audit!#REF!&lt;=1.4,VLOOKUP(Audit!#REF!,$W$38:X471,2,FALSE),VLOOKUP(Audit!#REF!,$W$51:$X$61,2,FALSE))) &amp; IF(Audit!#REF!="","",VLOOKUP(Audit!#REF!,$Y$26:$Z$35,2,FALSE) &amp; Audit!#REF! &amp; IF(Audit!#REF!="","",IF(Audit!#REF!&lt;=1.4,VLOOKUP(Audit!#REF!,$Y$38:$Z$48,2,FALSE),VLOOKUP(Audit!#REF!,$Y$51:$Z$61,2,FALSE))))</f>
        <v>#REF!</v>
      </c>
      <c r="V426" s="21"/>
      <c r="AH426" s="49" t="e">
        <f>Audit!#REF!</f>
        <v>#REF!</v>
      </c>
      <c r="AI426" s="50" t="e">
        <f>VLOOKUP(Audit!#REF!,$V$3:$AE$12,2,FALSE)&amp; IF(Audit!#REF!=10,Audit!#REF!,"")</f>
        <v>#REF!</v>
      </c>
      <c r="AJ426" s="50" t="e">
        <f>VLOOKUP(Audit!#REF!,$V$13:$AE$22,2,FALSE)&amp; IF(Audit!#REF!=10,Audit!#REF!,"")</f>
        <v>#REF!</v>
      </c>
      <c r="AK426" s="47" t="e">
        <f t="shared" si="197"/>
        <v>#REF!</v>
      </c>
      <c r="AL426" s="50" t="e">
        <f>VLOOKUP(Audit!#REF!,$V$3:$AE$12,3,FALSE)&amp; IF(Audit!#REF!=10,Audit!#REF!,"")</f>
        <v>#REF!</v>
      </c>
      <c r="AM426" s="50" t="e">
        <f>VLOOKUP(Audit!#REF!,$V$13:$AE$22,3,FALSE)&amp; IF(Audit!#REF!=10,Audit!#REF!,"")</f>
        <v>#REF!</v>
      </c>
      <c r="AN426" s="47" t="e">
        <f t="shared" si="198"/>
        <v>#REF!</v>
      </c>
      <c r="AO426" s="50" t="e">
        <f>VLOOKUP(Audit!#REF!,$V$3:$AE$12,4,FALSE) &amp;  Audit!#REF! &amp; IF(Audit!#REF!=10,Audit!#REF!,"")</f>
        <v>#REF!</v>
      </c>
      <c r="AP426" s="50" t="e">
        <f>VLOOKUP(Audit!#REF!,$V$13:$AE$22,4,FALSE)&amp; IF(Audit!#REF!=10,Audit!#REF!,"")</f>
        <v>#REF!</v>
      </c>
      <c r="AQ426" s="47" t="e">
        <f t="shared" si="199"/>
        <v>#REF!</v>
      </c>
      <c r="AR426" s="50" t="e">
        <f>VLOOKUP(Audit!#REF!,$V$3:$AE$12,5,FALSE)&amp; IF(Audit!#REF!=10,Audit!#REF!,"")</f>
        <v>#REF!</v>
      </c>
      <c r="AS426" s="50" t="e">
        <f>VLOOKUP(Audit!#REF!,$V$13:$AE$22,5,FALSE)&amp; IF(Audit!#REF!=10,Audit!#REF!,"")</f>
        <v>#REF!</v>
      </c>
      <c r="AT426" s="47" t="e">
        <f t="shared" si="200"/>
        <v>#REF!</v>
      </c>
      <c r="AU426" s="50" t="e">
        <f>VLOOKUP(Audit!#REF!,$V$3:$AE$12,6,FALSE)&amp; IF(Audit!#REF!=10,Audit!#REF!,"")</f>
        <v>#REF!</v>
      </c>
      <c r="AV426" s="50" t="e">
        <f>VLOOKUP(Audit!#REF!,$V$13:$AE$22,6,FALSE)&amp; IF(Audit!#REF!=10,Audit!#REF!,"")</f>
        <v>#REF!</v>
      </c>
      <c r="AW426" s="47" t="e">
        <f t="shared" si="201"/>
        <v>#REF!</v>
      </c>
      <c r="AX426" s="50" t="e">
        <f>VLOOKUP(Audit!#REF!,$V$3:$AE$12,7,FALSE)&amp; IF(Audit!#REF!=10,Audit!#REF!,"")</f>
        <v>#REF!</v>
      </c>
      <c r="AY426" s="50" t="e">
        <f>VLOOKUP(Audit!#REF!,$V$13:$AE$22,7,FALSE) &amp; IF(Audit!#REF!=10,Audit!#REF!,"")</f>
        <v>#REF!</v>
      </c>
      <c r="AZ426" s="47" t="e">
        <f t="shared" si="202"/>
        <v>#REF!</v>
      </c>
      <c r="BA426" s="50" t="e">
        <f>VLOOKUP(Audit!#REF!,$V$3:$AE$12,8,FALSE)&amp; Audit!#REF! &amp; IF(Audit!#REF!=10,Audit!#REF!,"")</f>
        <v>#REF!</v>
      </c>
      <c r="BB426" s="50" t="e">
        <f>VLOOKUP(Audit!#REF!,$V$13:$AE$22,8,FALSE) &amp; IF(Audit!#REF!=10,Audit!#REF!,"")</f>
        <v>#REF!</v>
      </c>
      <c r="BC426" s="47" t="e">
        <f t="shared" si="203"/>
        <v>#REF!</v>
      </c>
      <c r="BD426" s="50" t="e">
        <f>VLOOKUP(Audit!#REF!,$V$3:$AE$12,9,FALSE)&amp; IF(Audit!#REF!=10,Audit!#REF!,"")</f>
        <v>#REF!</v>
      </c>
      <c r="BE426" s="50" t="e">
        <f>VLOOKUP(Audit!#REF!,$V$13:$AE$22,9,FALSE) &amp; IF(Audit!#REF!=10,Audit!#REF!,"") &amp; IF(Audit!#REF!&lt;&gt;1,U426,"")</f>
        <v>#REF!</v>
      </c>
      <c r="BF426" s="47" t="e">
        <f t="shared" si="204"/>
        <v>#REF!</v>
      </c>
      <c r="BG426" s="50" t="e">
        <f>VLOOKUP(Audit!#REF!,$V$3:$AE$12,10,FALSE) &amp; Audit!#REF! &amp; IF(Audit!#REF!=10,Audit!#REF!,"")</f>
        <v>#REF!</v>
      </c>
      <c r="BH426" s="50" t="e">
        <f>VLOOKUP(Audit!#REF!,$V$13:$AE$22,10,FALSE) &amp; IF(Audit!#REF!=10,Audit!#REF!,"") &amp; IF(Audit!#REF!&lt;&gt;1,U426,"")</f>
        <v>#REF!</v>
      </c>
      <c r="BI426" s="47" t="e">
        <f t="shared" si="205"/>
        <v>#REF!</v>
      </c>
      <c r="BJ426" s="48" t="str">
        <f t="shared" si="206"/>
        <v/>
      </c>
      <c r="BK426" s="48" t="str">
        <f t="shared" si="207"/>
        <v/>
      </c>
      <c r="BL426" s="48" t="str">
        <f t="shared" si="208"/>
        <v/>
      </c>
      <c r="BM426" s="48" t="str">
        <f t="shared" si="209"/>
        <v/>
      </c>
      <c r="BN426" s="48" t="str">
        <f t="shared" si="210"/>
        <v/>
      </c>
      <c r="BO426" s="48" t="str">
        <f t="shared" si="211"/>
        <v/>
      </c>
      <c r="BP426" s="48" t="str">
        <f t="shared" si="212"/>
        <v/>
      </c>
      <c r="BQ426" s="48" t="str">
        <f t="shared" si="213"/>
        <v/>
      </c>
      <c r="BR426" s="48" t="str">
        <f t="shared" si="214"/>
        <v/>
      </c>
      <c r="BS426" s="48" t="str">
        <f t="shared" si="215"/>
        <v/>
      </c>
      <c r="BT426" s="48" t="str">
        <f t="shared" si="216"/>
        <v/>
      </c>
      <c r="BU426" s="48" t="str">
        <f t="shared" si="217"/>
        <v/>
      </c>
    </row>
    <row r="427" spans="1:73">
      <c r="A427" s="10" t="e">
        <f>Audit!#REF!</f>
        <v>#REF!</v>
      </c>
      <c r="B427" s="10" t="e">
        <f t="shared" si="218"/>
        <v>#REF!</v>
      </c>
      <c r="C427" s="17" t="e">
        <f>VLOOKUP(Audit!#REF!,$V$3:$AE$12,2,FALSE) &amp; VLOOKUP(Audit!#REF!,$V$13:$AE$22,2,FALSE)&amp; IF(Audit!#REF!=10,Audit!#REF!&amp;Audit!#REF!,"")</f>
        <v>#REF!</v>
      </c>
      <c r="D427" s="17" t="e">
        <f>VLOOKUP(Audit!#REF!,$V$3:$AE$12,3,FALSE) &amp; VLOOKUP(Audit!#REF!,$V$13:$AE$22,3,FALSE) &amp;IF(Audit!#REF!=10,Audit!#REF!&amp;Audit!#REF!,"")</f>
        <v>#REF!</v>
      </c>
      <c r="E427" s="17" t="e">
        <f>VLOOKUP(Audit!#REF!,$V$3:$AE$12,4,FALSE)&amp; Audit!#REF! &amp; VLOOKUP(Audit!#REF!,$V$13:$AE$22,4,FALSE)&amp; IF(Audit!#REF!=10,Audit!#REF!&amp;Audit!#REF!,"")</f>
        <v>#REF!</v>
      </c>
      <c r="F427" s="17" t="e">
        <f>VLOOKUP(Audit!#REF!,$V$3:$AE$12,5,FALSE) &amp; VLOOKUP(Audit!#REF!,$V$13:$AE$22,5,FALSE)&amp; IF(Audit!#REF!=10,Audit!#REF!&amp;Audit!#REF!,"")</f>
        <v>#REF!</v>
      </c>
      <c r="G427" s="17" t="e">
        <f>VLOOKUP(Audit!#REF!,$V$3:$AE$12,6,FALSE) &amp; VLOOKUP(Audit!#REF!,$V$13:$AE$22,6,FALSE)&amp; IF(Audit!#REF!=10,Audit!#REF!&amp;Audit!#REF!,"")</f>
        <v>#REF!</v>
      </c>
      <c r="H427" s="17" t="e">
        <f>VLOOKUP(Audit!#REF!,$V$3:$AE$12,7,FALSE) &amp; VLOOKUP(Audit!#REF!,$V$13:$AE$22,7,FALSE)&amp;IF(Audit!#REF!=10,Audit!#REF!&amp;Audit!#REF!,"")</f>
        <v>#REF!</v>
      </c>
      <c r="I427" s="17" t="e">
        <f>VLOOKUP(Audit!#REF!,$V$3:$AE$12,8,FALSE) &amp; Audit!#REF! &amp; VLOOKUP(Audit!#REF!,$V$13:$AE$22,8,FALSE)&amp;IF(Audit!#REF!=10,Audit!#REF!&amp;Audit!#REF!,"")</f>
        <v>#REF!</v>
      </c>
      <c r="J427" s="17" t="e">
        <f>VLOOKUP(Audit!#REF!,$V$3:$AE$12,9,FALSE) &amp; VLOOKUP(Audit!#REF!,$V$13:$AE$22,9,FALSE) &amp; IF(Audit!#REF!=10,Audit!#REF!&amp;Audit!#REF!,"") &amp; IF(Audit!#REF!&lt;&gt;1,U427,"")</f>
        <v>#REF!</v>
      </c>
      <c r="K427" s="17" t="e">
        <f>VLOOKUP(Audit!#REF!,$V$3:$AE$12,10,FALSE) &amp; Audit!#REF! &amp; VLOOKUP(Audit!#REF!,$V$13:$AE$22,10,FALSE) &amp; IF(Audit!#REF!=10,Audit!#REF!&amp;Audit!#REF!,"") &amp; IF(Audit!#REF!&lt;&gt;1,U427,"")</f>
        <v>#REF!</v>
      </c>
      <c r="L427" s="10" t="e">
        <f>Audit!#REF!</f>
        <v>#REF!</v>
      </c>
      <c r="M427" s="10" t="e">
        <f t="shared" si="189"/>
        <v>#REF!</v>
      </c>
      <c r="N427" s="10" t="e">
        <f t="shared" si="190"/>
        <v>#REF!</v>
      </c>
      <c r="O427" s="10" t="e">
        <f t="shared" si="191"/>
        <v>#REF!</v>
      </c>
      <c r="P427" s="10" t="e">
        <f t="shared" si="192"/>
        <v>#REF!</v>
      </c>
      <c r="Q427" s="10" t="e">
        <f t="shared" si="193"/>
        <v>#REF!</v>
      </c>
      <c r="R427" s="10" t="e">
        <f t="shared" si="194"/>
        <v>#REF!</v>
      </c>
      <c r="S427" s="10" t="e">
        <f t="shared" si="195"/>
        <v>#REF!</v>
      </c>
      <c r="T427" s="10" t="e">
        <f t="shared" si="196"/>
        <v>#REF!</v>
      </c>
      <c r="U427" s="17" t="e">
        <f>IF(Audit!#REF!="","",VLOOKUP(Audit!#REF!,$W$26:$X$35,2,FALSE)) &amp; Audit!#REF! &amp; IF(Audit!#REF!="","",IF(Audit!#REF!&lt;=1.4,VLOOKUP(Audit!#REF!,$W$38:X472,2,FALSE),VLOOKUP(Audit!#REF!,$W$51:$X$61,2,FALSE))) &amp; IF(Audit!#REF!="","",VLOOKUP(Audit!#REF!,$Y$26:$Z$35,2,FALSE) &amp; Audit!#REF! &amp; IF(Audit!#REF!="","",IF(Audit!#REF!&lt;=1.4,VLOOKUP(Audit!#REF!,$Y$38:$Z$48,2,FALSE),VLOOKUP(Audit!#REF!,$Y$51:$Z$61,2,FALSE))))</f>
        <v>#REF!</v>
      </c>
      <c r="V427" s="21"/>
      <c r="AH427" s="49" t="e">
        <f>Audit!#REF!</f>
        <v>#REF!</v>
      </c>
      <c r="AI427" s="50" t="e">
        <f>VLOOKUP(Audit!#REF!,$V$3:$AE$12,2,FALSE)&amp; IF(Audit!#REF!=10,Audit!#REF!,"")</f>
        <v>#REF!</v>
      </c>
      <c r="AJ427" s="50" t="e">
        <f>VLOOKUP(Audit!#REF!,$V$13:$AE$22,2,FALSE)&amp; IF(Audit!#REF!=10,Audit!#REF!,"")</f>
        <v>#REF!</v>
      </c>
      <c r="AK427" s="47" t="e">
        <f t="shared" si="197"/>
        <v>#REF!</v>
      </c>
      <c r="AL427" s="50" t="e">
        <f>VLOOKUP(Audit!#REF!,$V$3:$AE$12,3,FALSE)&amp; IF(Audit!#REF!=10,Audit!#REF!,"")</f>
        <v>#REF!</v>
      </c>
      <c r="AM427" s="50" t="e">
        <f>VLOOKUP(Audit!#REF!,$V$13:$AE$22,3,FALSE)&amp; IF(Audit!#REF!=10,Audit!#REF!,"")</f>
        <v>#REF!</v>
      </c>
      <c r="AN427" s="47" t="e">
        <f t="shared" si="198"/>
        <v>#REF!</v>
      </c>
      <c r="AO427" s="50" t="e">
        <f>VLOOKUP(Audit!#REF!,$V$3:$AE$12,4,FALSE) &amp;  Audit!#REF! &amp; IF(Audit!#REF!=10,Audit!#REF!,"")</f>
        <v>#REF!</v>
      </c>
      <c r="AP427" s="50" t="e">
        <f>VLOOKUP(Audit!#REF!,$V$13:$AE$22,4,FALSE)&amp; IF(Audit!#REF!=10,Audit!#REF!,"")</f>
        <v>#REF!</v>
      </c>
      <c r="AQ427" s="47" t="e">
        <f t="shared" si="199"/>
        <v>#REF!</v>
      </c>
      <c r="AR427" s="50" t="e">
        <f>VLOOKUP(Audit!#REF!,$V$3:$AE$12,5,FALSE)&amp; IF(Audit!#REF!=10,Audit!#REF!,"")</f>
        <v>#REF!</v>
      </c>
      <c r="AS427" s="50" t="e">
        <f>VLOOKUP(Audit!#REF!,$V$13:$AE$22,5,FALSE)&amp; IF(Audit!#REF!=10,Audit!#REF!,"")</f>
        <v>#REF!</v>
      </c>
      <c r="AT427" s="47" t="e">
        <f t="shared" si="200"/>
        <v>#REF!</v>
      </c>
      <c r="AU427" s="50" t="e">
        <f>VLOOKUP(Audit!#REF!,$V$3:$AE$12,6,FALSE)&amp; IF(Audit!#REF!=10,Audit!#REF!,"")</f>
        <v>#REF!</v>
      </c>
      <c r="AV427" s="50" t="e">
        <f>VLOOKUP(Audit!#REF!,$V$13:$AE$22,6,FALSE)&amp; IF(Audit!#REF!=10,Audit!#REF!,"")</f>
        <v>#REF!</v>
      </c>
      <c r="AW427" s="47" t="e">
        <f t="shared" si="201"/>
        <v>#REF!</v>
      </c>
      <c r="AX427" s="50" t="e">
        <f>VLOOKUP(Audit!#REF!,$V$3:$AE$12,7,FALSE)&amp; IF(Audit!#REF!=10,Audit!#REF!,"")</f>
        <v>#REF!</v>
      </c>
      <c r="AY427" s="50" t="e">
        <f>VLOOKUP(Audit!#REF!,$V$13:$AE$22,7,FALSE) &amp; IF(Audit!#REF!=10,Audit!#REF!,"")</f>
        <v>#REF!</v>
      </c>
      <c r="AZ427" s="47" t="e">
        <f t="shared" si="202"/>
        <v>#REF!</v>
      </c>
      <c r="BA427" s="50" t="e">
        <f>VLOOKUP(Audit!#REF!,$V$3:$AE$12,8,FALSE)&amp; Audit!#REF! &amp; IF(Audit!#REF!=10,Audit!#REF!,"")</f>
        <v>#REF!</v>
      </c>
      <c r="BB427" s="50" t="e">
        <f>VLOOKUP(Audit!#REF!,$V$13:$AE$22,8,FALSE) &amp; IF(Audit!#REF!=10,Audit!#REF!,"")</f>
        <v>#REF!</v>
      </c>
      <c r="BC427" s="47" t="e">
        <f t="shared" si="203"/>
        <v>#REF!</v>
      </c>
      <c r="BD427" s="50" t="e">
        <f>VLOOKUP(Audit!#REF!,$V$3:$AE$12,9,FALSE)&amp; IF(Audit!#REF!=10,Audit!#REF!,"")</f>
        <v>#REF!</v>
      </c>
      <c r="BE427" s="50" t="e">
        <f>VLOOKUP(Audit!#REF!,$V$13:$AE$22,9,FALSE) &amp; IF(Audit!#REF!=10,Audit!#REF!,"") &amp; IF(Audit!#REF!&lt;&gt;1,U427,"")</f>
        <v>#REF!</v>
      </c>
      <c r="BF427" s="47" t="e">
        <f t="shared" si="204"/>
        <v>#REF!</v>
      </c>
      <c r="BG427" s="50" t="e">
        <f>VLOOKUP(Audit!#REF!,$V$3:$AE$12,10,FALSE) &amp; Audit!#REF! &amp; IF(Audit!#REF!=10,Audit!#REF!,"")</f>
        <v>#REF!</v>
      </c>
      <c r="BH427" s="50" t="e">
        <f>VLOOKUP(Audit!#REF!,$V$13:$AE$22,10,FALSE) &amp; IF(Audit!#REF!=10,Audit!#REF!,"") &amp; IF(Audit!#REF!&lt;&gt;1,U427,"")</f>
        <v>#REF!</v>
      </c>
      <c r="BI427" s="47" t="e">
        <f t="shared" si="205"/>
        <v>#REF!</v>
      </c>
      <c r="BJ427" s="48" t="str">
        <f t="shared" si="206"/>
        <v/>
      </c>
      <c r="BK427" s="48" t="str">
        <f t="shared" si="207"/>
        <v/>
      </c>
      <c r="BL427" s="48" t="str">
        <f t="shared" si="208"/>
        <v/>
      </c>
      <c r="BM427" s="48" t="str">
        <f t="shared" si="209"/>
        <v/>
      </c>
      <c r="BN427" s="48" t="str">
        <f t="shared" si="210"/>
        <v/>
      </c>
      <c r="BO427" s="48" t="str">
        <f t="shared" si="211"/>
        <v/>
      </c>
      <c r="BP427" s="48" t="str">
        <f t="shared" si="212"/>
        <v/>
      </c>
      <c r="BQ427" s="48" t="str">
        <f t="shared" si="213"/>
        <v/>
      </c>
      <c r="BR427" s="48" t="str">
        <f t="shared" si="214"/>
        <v/>
      </c>
      <c r="BS427" s="48" t="str">
        <f t="shared" si="215"/>
        <v/>
      </c>
      <c r="BT427" s="48" t="str">
        <f t="shared" si="216"/>
        <v/>
      </c>
      <c r="BU427" s="48" t="str">
        <f t="shared" si="217"/>
        <v/>
      </c>
    </row>
    <row r="428" spans="1:73">
      <c r="A428" s="10" t="e">
        <f>Audit!#REF!</f>
        <v>#REF!</v>
      </c>
      <c r="B428" s="10" t="e">
        <f t="shared" si="218"/>
        <v>#REF!</v>
      </c>
      <c r="C428" s="17" t="e">
        <f>VLOOKUP(Audit!#REF!,$V$3:$AE$12,2,FALSE) &amp; VLOOKUP(Audit!#REF!,$V$13:$AE$22,2,FALSE)&amp; IF(Audit!#REF!=10,Audit!#REF!&amp;Audit!#REF!,"")</f>
        <v>#REF!</v>
      </c>
      <c r="D428" s="17" t="e">
        <f>VLOOKUP(Audit!#REF!,$V$3:$AE$12,3,FALSE) &amp; VLOOKUP(Audit!#REF!,$V$13:$AE$22,3,FALSE) &amp;IF(Audit!#REF!=10,Audit!#REF!&amp;Audit!#REF!,"")</f>
        <v>#REF!</v>
      </c>
      <c r="E428" s="17" t="e">
        <f>VLOOKUP(Audit!#REF!,$V$3:$AE$12,4,FALSE)&amp; Audit!#REF! &amp; VLOOKUP(Audit!#REF!,$V$13:$AE$22,4,FALSE)&amp; IF(Audit!#REF!=10,Audit!#REF!&amp;Audit!#REF!,"")</f>
        <v>#REF!</v>
      </c>
      <c r="F428" s="17" t="e">
        <f>VLOOKUP(Audit!#REF!,$V$3:$AE$12,5,FALSE) &amp; VLOOKUP(Audit!#REF!,$V$13:$AE$22,5,FALSE)&amp; IF(Audit!#REF!=10,Audit!#REF!&amp;Audit!#REF!,"")</f>
        <v>#REF!</v>
      </c>
      <c r="G428" s="17" t="e">
        <f>VLOOKUP(Audit!#REF!,$V$3:$AE$12,6,FALSE) &amp; VLOOKUP(Audit!#REF!,$V$13:$AE$22,6,FALSE)&amp; IF(Audit!#REF!=10,Audit!#REF!&amp;Audit!#REF!,"")</f>
        <v>#REF!</v>
      </c>
      <c r="H428" s="17" t="e">
        <f>VLOOKUP(Audit!#REF!,$V$3:$AE$12,7,FALSE) &amp; VLOOKUP(Audit!#REF!,$V$13:$AE$22,7,FALSE)&amp;IF(Audit!#REF!=10,Audit!#REF!&amp;Audit!#REF!,"")</f>
        <v>#REF!</v>
      </c>
      <c r="I428" s="17" t="e">
        <f>VLOOKUP(Audit!#REF!,$V$3:$AE$12,8,FALSE) &amp; Audit!#REF! &amp; VLOOKUP(Audit!#REF!,$V$13:$AE$22,8,FALSE)&amp;IF(Audit!#REF!=10,Audit!#REF!&amp;Audit!#REF!,"")</f>
        <v>#REF!</v>
      </c>
      <c r="J428" s="17" t="e">
        <f>VLOOKUP(Audit!#REF!,$V$3:$AE$12,9,FALSE) &amp; VLOOKUP(Audit!#REF!,$V$13:$AE$22,9,FALSE) &amp; IF(Audit!#REF!=10,Audit!#REF!&amp;Audit!#REF!,"") &amp; IF(Audit!#REF!&lt;&gt;1,U428,"")</f>
        <v>#REF!</v>
      </c>
      <c r="K428" s="17" t="e">
        <f>VLOOKUP(Audit!#REF!,$V$3:$AE$12,10,FALSE) &amp; Audit!#REF! &amp; VLOOKUP(Audit!#REF!,$V$13:$AE$22,10,FALSE) &amp; IF(Audit!#REF!=10,Audit!#REF!&amp;Audit!#REF!,"") &amp; IF(Audit!#REF!&lt;&gt;1,U428,"")</f>
        <v>#REF!</v>
      </c>
      <c r="L428" s="10" t="e">
        <f>Audit!#REF!</f>
        <v>#REF!</v>
      </c>
      <c r="M428" s="10" t="e">
        <f t="shared" si="189"/>
        <v>#REF!</v>
      </c>
      <c r="N428" s="10" t="e">
        <f t="shared" si="190"/>
        <v>#REF!</v>
      </c>
      <c r="O428" s="10" t="e">
        <f t="shared" si="191"/>
        <v>#REF!</v>
      </c>
      <c r="P428" s="10" t="e">
        <f t="shared" si="192"/>
        <v>#REF!</v>
      </c>
      <c r="Q428" s="10" t="e">
        <f t="shared" si="193"/>
        <v>#REF!</v>
      </c>
      <c r="R428" s="10" t="e">
        <f t="shared" si="194"/>
        <v>#REF!</v>
      </c>
      <c r="S428" s="10" t="e">
        <f t="shared" si="195"/>
        <v>#REF!</v>
      </c>
      <c r="T428" s="10" t="e">
        <f t="shared" si="196"/>
        <v>#REF!</v>
      </c>
      <c r="U428" s="17" t="e">
        <f>IF(Audit!#REF!="","",VLOOKUP(Audit!#REF!,$W$26:$X$35,2,FALSE)) &amp; Audit!#REF! &amp; IF(Audit!#REF!="","",IF(Audit!#REF!&lt;=1.4,VLOOKUP(Audit!#REF!,$W$38:X473,2,FALSE),VLOOKUP(Audit!#REF!,$W$51:$X$61,2,FALSE))) &amp; IF(Audit!#REF!="","",VLOOKUP(Audit!#REF!,$Y$26:$Z$35,2,FALSE) &amp; Audit!#REF! &amp; IF(Audit!#REF!="","",IF(Audit!#REF!&lt;=1.4,VLOOKUP(Audit!#REF!,$Y$38:$Z$48,2,FALSE),VLOOKUP(Audit!#REF!,$Y$51:$Z$61,2,FALSE))))</f>
        <v>#REF!</v>
      </c>
      <c r="V428" s="21"/>
      <c r="AH428" s="49" t="e">
        <f>Audit!#REF!</f>
        <v>#REF!</v>
      </c>
      <c r="AI428" s="50" t="e">
        <f>VLOOKUP(Audit!#REF!,$V$3:$AE$12,2,FALSE)&amp; IF(Audit!#REF!=10,Audit!#REF!,"")</f>
        <v>#REF!</v>
      </c>
      <c r="AJ428" s="50" t="e">
        <f>VLOOKUP(Audit!#REF!,$V$13:$AE$22,2,FALSE)&amp; IF(Audit!#REF!=10,Audit!#REF!,"")</f>
        <v>#REF!</v>
      </c>
      <c r="AK428" s="47" t="e">
        <f t="shared" si="197"/>
        <v>#REF!</v>
      </c>
      <c r="AL428" s="50" t="e">
        <f>VLOOKUP(Audit!#REF!,$V$3:$AE$12,3,FALSE)&amp; IF(Audit!#REF!=10,Audit!#REF!,"")</f>
        <v>#REF!</v>
      </c>
      <c r="AM428" s="50" t="e">
        <f>VLOOKUP(Audit!#REF!,$V$13:$AE$22,3,FALSE)&amp; IF(Audit!#REF!=10,Audit!#REF!,"")</f>
        <v>#REF!</v>
      </c>
      <c r="AN428" s="47" t="e">
        <f t="shared" si="198"/>
        <v>#REF!</v>
      </c>
      <c r="AO428" s="50" t="e">
        <f>VLOOKUP(Audit!#REF!,$V$3:$AE$12,4,FALSE) &amp;  Audit!#REF! &amp; IF(Audit!#REF!=10,Audit!#REF!,"")</f>
        <v>#REF!</v>
      </c>
      <c r="AP428" s="50" t="e">
        <f>VLOOKUP(Audit!#REF!,$V$13:$AE$22,4,FALSE)&amp; IF(Audit!#REF!=10,Audit!#REF!,"")</f>
        <v>#REF!</v>
      </c>
      <c r="AQ428" s="47" t="e">
        <f t="shared" si="199"/>
        <v>#REF!</v>
      </c>
      <c r="AR428" s="50" t="e">
        <f>VLOOKUP(Audit!#REF!,$V$3:$AE$12,5,FALSE)&amp; IF(Audit!#REF!=10,Audit!#REF!,"")</f>
        <v>#REF!</v>
      </c>
      <c r="AS428" s="50" t="e">
        <f>VLOOKUP(Audit!#REF!,$V$13:$AE$22,5,FALSE)&amp; IF(Audit!#REF!=10,Audit!#REF!,"")</f>
        <v>#REF!</v>
      </c>
      <c r="AT428" s="47" t="e">
        <f t="shared" si="200"/>
        <v>#REF!</v>
      </c>
      <c r="AU428" s="50" t="e">
        <f>VLOOKUP(Audit!#REF!,$V$3:$AE$12,6,FALSE)&amp; IF(Audit!#REF!=10,Audit!#REF!,"")</f>
        <v>#REF!</v>
      </c>
      <c r="AV428" s="50" t="e">
        <f>VLOOKUP(Audit!#REF!,$V$13:$AE$22,6,FALSE)&amp; IF(Audit!#REF!=10,Audit!#REF!,"")</f>
        <v>#REF!</v>
      </c>
      <c r="AW428" s="47" t="e">
        <f t="shared" si="201"/>
        <v>#REF!</v>
      </c>
      <c r="AX428" s="50" t="e">
        <f>VLOOKUP(Audit!#REF!,$V$3:$AE$12,7,FALSE)&amp; IF(Audit!#REF!=10,Audit!#REF!,"")</f>
        <v>#REF!</v>
      </c>
      <c r="AY428" s="50" t="e">
        <f>VLOOKUP(Audit!#REF!,$V$13:$AE$22,7,FALSE) &amp; IF(Audit!#REF!=10,Audit!#REF!,"")</f>
        <v>#REF!</v>
      </c>
      <c r="AZ428" s="47" t="e">
        <f t="shared" si="202"/>
        <v>#REF!</v>
      </c>
      <c r="BA428" s="50" t="e">
        <f>VLOOKUP(Audit!#REF!,$V$3:$AE$12,8,FALSE)&amp; Audit!#REF! &amp; IF(Audit!#REF!=10,Audit!#REF!,"")</f>
        <v>#REF!</v>
      </c>
      <c r="BB428" s="50" t="e">
        <f>VLOOKUP(Audit!#REF!,$V$13:$AE$22,8,FALSE) &amp; IF(Audit!#REF!=10,Audit!#REF!,"")</f>
        <v>#REF!</v>
      </c>
      <c r="BC428" s="47" t="e">
        <f t="shared" si="203"/>
        <v>#REF!</v>
      </c>
      <c r="BD428" s="50" t="e">
        <f>VLOOKUP(Audit!#REF!,$V$3:$AE$12,9,FALSE)&amp; IF(Audit!#REF!=10,Audit!#REF!,"")</f>
        <v>#REF!</v>
      </c>
      <c r="BE428" s="50" t="e">
        <f>VLOOKUP(Audit!#REF!,$V$13:$AE$22,9,FALSE) &amp; IF(Audit!#REF!=10,Audit!#REF!,"") &amp; IF(Audit!#REF!&lt;&gt;1,U428,"")</f>
        <v>#REF!</v>
      </c>
      <c r="BF428" s="47" t="e">
        <f t="shared" si="204"/>
        <v>#REF!</v>
      </c>
      <c r="BG428" s="50" t="e">
        <f>VLOOKUP(Audit!#REF!,$V$3:$AE$12,10,FALSE) &amp; Audit!#REF! &amp; IF(Audit!#REF!=10,Audit!#REF!,"")</f>
        <v>#REF!</v>
      </c>
      <c r="BH428" s="50" t="e">
        <f>VLOOKUP(Audit!#REF!,$V$13:$AE$22,10,FALSE) &amp; IF(Audit!#REF!=10,Audit!#REF!,"") &amp; IF(Audit!#REF!&lt;&gt;1,U428,"")</f>
        <v>#REF!</v>
      </c>
      <c r="BI428" s="47" t="e">
        <f t="shared" si="205"/>
        <v>#REF!</v>
      </c>
      <c r="BJ428" s="48" t="str">
        <f t="shared" si="206"/>
        <v/>
      </c>
      <c r="BK428" s="48" t="str">
        <f t="shared" si="207"/>
        <v/>
      </c>
      <c r="BL428" s="48" t="str">
        <f t="shared" si="208"/>
        <v/>
      </c>
      <c r="BM428" s="48" t="str">
        <f t="shared" si="209"/>
        <v/>
      </c>
      <c r="BN428" s="48" t="str">
        <f t="shared" si="210"/>
        <v/>
      </c>
      <c r="BO428" s="48" t="str">
        <f t="shared" si="211"/>
        <v/>
      </c>
      <c r="BP428" s="48" t="str">
        <f t="shared" si="212"/>
        <v/>
      </c>
      <c r="BQ428" s="48" t="str">
        <f t="shared" si="213"/>
        <v/>
      </c>
      <c r="BR428" s="48" t="str">
        <f t="shared" si="214"/>
        <v/>
      </c>
      <c r="BS428" s="48" t="str">
        <f t="shared" si="215"/>
        <v/>
      </c>
      <c r="BT428" s="48" t="str">
        <f t="shared" si="216"/>
        <v/>
      </c>
      <c r="BU428" s="48" t="str">
        <f t="shared" si="217"/>
        <v/>
      </c>
    </row>
    <row r="429" spans="1:73">
      <c r="A429" s="10" t="e">
        <f>Audit!#REF!</f>
        <v>#REF!</v>
      </c>
      <c r="B429" s="10" t="e">
        <f t="shared" si="218"/>
        <v>#REF!</v>
      </c>
      <c r="C429" s="17" t="e">
        <f>VLOOKUP(Audit!#REF!,$V$3:$AE$12,2,FALSE) &amp; VLOOKUP(Audit!#REF!,$V$13:$AE$22,2,FALSE)&amp; IF(Audit!#REF!=10,Audit!#REF!&amp;Audit!#REF!,"")</f>
        <v>#REF!</v>
      </c>
      <c r="D429" s="17" t="e">
        <f>VLOOKUP(Audit!#REF!,$V$3:$AE$12,3,FALSE) &amp; VLOOKUP(Audit!#REF!,$V$13:$AE$22,3,FALSE) &amp;IF(Audit!#REF!=10,Audit!#REF!&amp;Audit!#REF!,"")</f>
        <v>#REF!</v>
      </c>
      <c r="E429" s="17" t="e">
        <f>VLOOKUP(Audit!#REF!,$V$3:$AE$12,4,FALSE)&amp; Audit!#REF! &amp; VLOOKUP(Audit!#REF!,$V$13:$AE$22,4,FALSE)&amp; IF(Audit!#REF!=10,Audit!#REF!&amp;Audit!#REF!,"")</f>
        <v>#REF!</v>
      </c>
      <c r="F429" s="17" t="e">
        <f>VLOOKUP(Audit!#REF!,$V$3:$AE$12,5,FALSE) &amp; VLOOKUP(Audit!#REF!,$V$13:$AE$22,5,FALSE)&amp; IF(Audit!#REF!=10,Audit!#REF!&amp;Audit!#REF!,"")</f>
        <v>#REF!</v>
      </c>
      <c r="G429" s="17" t="e">
        <f>VLOOKUP(Audit!#REF!,$V$3:$AE$12,6,FALSE) &amp; VLOOKUP(Audit!#REF!,$V$13:$AE$22,6,FALSE)&amp; IF(Audit!#REF!=10,Audit!#REF!&amp;Audit!#REF!,"")</f>
        <v>#REF!</v>
      </c>
      <c r="H429" s="17" t="e">
        <f>VLOOKUP(Audit!#REF!,$V$3:$AE$12,7,FALSE) &amp; VLOOKUP(Audit!#REF!,$V$13:$AE$22,7,FALSE)&amp;IF(Audit!#REF!=10,Audit!#REF!&amp;Audit!#REF!,"")</f>
        <v>#REF!</v>
      </c>
      <c r="I429" s="17" t="e">
        <f>VLOOKUP(Audit!#REF!,$V$3:$AE$12,8,FALSE) &amp; Audit!#REF! &amp; VLOOKUP(Audit!#REF!,$V$13:$AE$22,8,FALSE)&amp;IF(Audit!#REF!=10,Audit!#REF!&amp;Audit!#REF!,"")</f>
        <v>#REF!</v>
      </c>
      <c r="J429" s="17" t="e">
        <f>VLOOKUP(Audit!#REF!,$V$3:$AE$12,9,FALSE) &amp; VLOOKUP(Audit!#REF!,$V$13:$AE$22,9,FALSE) &amp; IF(Audit!#REF!=10,Audit!#REF!&amp;Audit!#REF!,"") &amp; IF(Audit!#REF!&lt;&gt;1,U429,"")</f>
        <v>#REF!</v>
      </c>
      <c r="K429" s="17" t="e">
        <f>VLOOKUP(Audit!#REF!,$V$3:$AE$12,10,FALSE) &amp; Audit!#REF! &amp; VLOOKUP(Audit!#REF!,$V$13:$AE$22,10,FALSE) &amp; IF(Audit!#REF!=10,Audit!#REF!&amp;Audit!#REF!,"") &amp; IF(Audit!#REF!&lt;&gt;1,U429,"")</f>
        <v>#REF!</v>
      </c>
      <c r="L429" s="10" t="e">
        <f>Audit!#REF!</f>
        <v>#REF!</v>
      </c>
      <c r="M429" s="10" t="e">
        <f t="shared" si="189"/>
        <v>#REF!</v>
      </c>
      <c r="N429" s="10" t="e">
        <f t="shared" si="190"/>
        <v>#REF!</v>
      </c>
      <c r="O429" s="10" t="e">
        <f t="shared" si="191"/>
        <v>#REF!</v>
      </c>
      <c r="P429" s="10" t="e">
        <f t="shared" si="192"/>
        <v>#REF!</v>
      </c>
      <c r="Q429" s="10" t="e">
        <f t="shared" si="193"/>
        <v>#REF!</v>
      </c>
      <c r="R429" s="10" t="e">
        <f t="shared" si="194"/>
        <v>#REF!</v>
      </c>
      <c r="S429" s="10" t="e">
        <f t="shared" si="195"/>
        <v>#REF!</v>
      </c>
      <c r="T429" s="10" t="e">
        <f t="shared" si="196"/>
        <v>#REF!</v>
      </c>
      <c r="U429" s="17" t="e">
        <f>IF(Audit!#REF!="","",VLOOKUP(Audit!#REF!,$W$26:$X$35,2,FALSE)) &amp; Audit!#REF! &amp; IF(Audit!#REF!="","",IF(Audit!#REF!&lt;=1.4,VLOOKUP(Audit!#REF!,$W$38:X474,2,FALSE),VLOOKUP(Audit!#REF!,$W$51:$X$61,2,FALSE))) &amp; IF(Audit!#REF!="","",VLOOKUP(Audit!#REF!,$Y$26:$Z$35,2,FALSE) &amp; Audit!#REF! &amp; IF(Audit!#REF!="","",IF(Audit!#REF!&lt;=1.4,VLOOKUP(Audit!#REF!,$Y$38:$Z$48,2,FALSE),VLOOKUP(Audit!#REF!,$Y$51:$Z$61,2,FALSE))))</f>
        <v>#REF!</v>
      </c>
      <c r="V429" s="21"/>
      <c r="AH429" s="49" t="e">
        <f>Audit!#REF!</f>
        <v>#REF!</v>
      </c>
      <c r="AI429" s="50" t="e">
        <f>VLOOKUP(Audit!#REF!,$V$3:$AE$12,2,FALSE)&amp; IF(Audit!#REF!=10,Audit!#REF!,"")</f>
        <v>#REF!</v>
      </c>
      <c r="AJ429" s="50" t="e">
        <f>VLOOKUP(Audit!#REF!,$V$13:$AE$22,2,FALSE)&amp; IF(Audit!#REF!=10,Audit!#REF!,"")</f>
        <v>#REF!</v>
      </c>
      <c r="AK429" s="47" t="e">
        <f t="shared" si="197"/>
        <v>#REF!</v>
      </c>
      <c r="AL429" s="50" t="e">
        <f>VLOOKUP(Audit!#REF!,$V$3:$AE$12,3,FALSE)&amp; IF(Audit!#REF!=10,Audit!#REF!,"")</f>
        <v>#REF!</v>
      </c>
      <c r="AM429" s="50" t="e">
        <f>VLOOKUP(Audit!#REF!,$V$13:$AE$22,3,FALSE)&amp; IF(Audit!#REF!=10,Audit!#REF!,"")</f>
        <v>#REF!</v>
      </c>
      <c r="AN429" s="47" t="e">
        <f t="shared" si="198"/>
        <v>#REF!</v>
      </c>
      <c r="AO429" s="50" t="e">
        <f>VLOOKUP(Audit!#REF!,$V$3:$AE$12,4,FALSE) &amp;  Audit!#REF! &amp; IF(Audit!#REF!=10,Audit!#REF!,"")</f>
        <v>#REF!</v>
      </c>
      <c r="AP429" s="50" t="e">
        <f>VLOOKUP(Audit!#REF!,$V$13:$AE$22,4,FALSE)&amp; IF(Audit!#REF!=10,Audit!#REF!,"")</f>
        <v>#REF!</v>
      </c>
      <c r="AQ429" s="47" t="e">
        <f t="shared" si="199"/>
        <v>#REF!</v>
      </c>
      <c r="AR429" s="50" t="e">
        <f>VLOOKUP(Audit!#REF!,$V$3:$AE$12,5,FALSE)&amp; IF(Audit!#REF!=10,Audit!#REF!,"")</f>
        <v>#REF!</v>
      </c>
      <c r="AS429" s="50" t="e">
        <f>VLOOKUP(Audit!#REF!,$V$13:$AE$22,5,FALSE)&amp; IF(Audit!#REF!=10,Audit!#REF!,"")</f>
        <v>#REF!</v>
      </c>
      <c r="AT429" s="47" t="e">
        <f t="shared" si="200"/>
        <v>#REF!</v>
      </c>
      <c r="AU429" s="50" t="e">
        <f>VLOOKUP(Audit!#REF!,$V$3:$AE$12,6,FALSE)&amp; IF(Audit!#REF!=10,Audit!#REF!,"")</f>
        <v>#REF!</v>
      </c>
      <c r="AV429" s="50" t="e">
        <f>VLOOKUP(Audit!#REF!,$V$13:$AE$22,6,FALSE)&amp; IF(Audit!#REF!=10,Audit!#REF!,"")</f>
        <v>#REF!</v>
      </c>
      <c r="AW429" s="47" t="e">
        <f t="shared" si="201"/>
        <v>#REF!</v>
      </c>
      <c r="AX429" s="50" t="e">
        <f>VLOOKUP(Audit!#REF!,$V$3:$AE$12,7,FALSE)&amp; IF(Audit!#REF!=10,Audit!#REF!,"")</f>
        <v>#REF!</v>
      </c>
      <c r="AY429" s="50" t="e">
        <f>VLOOKUP(Audit!#REF!,$V$13:$AE$22,7,FALSE) &amp; IF(Audit!#REF!=10,Audit!#REF!,"")</f>
        <v>#REF!</v>
      </c>
      <c r="AZ429" s="47" t="e">
        <f t="shared" si="202"/>
        <v>#REF!</v>
      </c>
      <c r="BA429" s="50" t="e">
        <f>VLOOKUP(Audit!#REF!,$V$3:$AE$12,8,FALSE)&amp; Audit!#REF! &amp; IF(Audit!#REF!=10,Audit!#REF!,"")</f>
        <v>#REF!</v>
      </c>
      <c r="BB429" s="50" t="e">
        <f>VLOOKUP(Audit!#REF!,$V$13:$AE$22,8,FALSE) &amp; IF(Audit!#REF!=10,Audit!#REF!,"")</f>
        <v>#REF!</v>
      </c>
      <c r="BC429" s="47" t="e">
        <f t="shared" si="203"/>
        <v>#REF!</v>
      </c>
      <c r="BD429" s="50" t="e">
        <f>VLOOKUP(Audit!#REF!,$V$3:$AE$12,9,FALSE)&amp; IF(Audit!#REF!=10,Audit!#REF!,"")</f>
        <v>#REF!</v>
      </c>
      <c r="BE429" s="50" t="e">
        <f>VLOOKUP(Audit!#REF!,$V$13:$AE$22,9,FALSE) &amp; IF(Audit!#REF!=10,Audit!#REF!,"") &amp; IF(Audit!#REF!&lt;&gt;1,U429,"")</f>
        <v>#REF!</v>
      </c>
      <c r="BF429" s="47" t="e">
        <f t="shared" si="204"/>
        <v>#REF!</v>
      </c>
      <c r="BG429" s="50" t="e">
        <f>VLOOKUP(Audit!#REF!,$V$3:$AE$12,10,FALSE) &amp; Audit!#REF! &amp; IF(Audit!#REF!=10,Audit!#REF!,"")</f>
        <v>#REF!</v>
      </c>
      <c r="BH429" s="50" t="e">
        <f>VLOOKUP(Audit!#REF!,$V$13:$AE$22,10,FALSE) &amp; IF(Audit!#REF!=10,Audit!#REF!,"") &amp; IF(Audit!#REF!&lt;&gt;1,U429,"")</f>
        <v>#REF!</v>
      </c>
      <c r="BI429" s="47" t="e">
        <f t="shared" si="205"/>
        <v>#REF!</v>
      </c>
      <c r="BJ429" s="48" t="str">
        <f t="shared" si="206"/>
        <v/>
      </c>
      <c r="BK429" s="48" t="str">
        <f t="shared" si="207"/>
        <v/>
      </c>
      <c r="BL429" s="48" t="str">
        <f t="shared" si="208"/>
        <v/>
      </c>
      <c r="BM429" s="48" t="str">
        <f t="shared" si="209"/>
        <v/>
      </c>
      <c r="BN429" s="48" t="str">
        <f t="shared" si="210"/>
        <v/>
      </c>
      <c r="BO429" s="48" t="str">
        <f t="shared" si="211"/>
        <v/>
      </c>
      <c r="BP429" s="48" t="str">
        <f t="shared" si="212"/>
        <v/>
      </c>
      <c r="BQ429" s="48" t="str">
        <f t="shared" si="213"/>
        <v/>
      </c>
      <c r="BR429" s="48" t="str">
        <f t="shared" si="214"/>
        <v/>
      </c>
      <c r="BS429" s="48" t="str">
        <f t="shared" si="215"/>
        <v/>
      </c>
      <c r="BT429" s="48" t="str">
        <f t="shared" si="216"/>
        <v/>
      </c>
      <c r="BU429" s="48" t="str">
        <f t="shared" si="217"/>
        <v/>
      </c>
    </row>
    <row r="430" spans="1:73">
      <c r="A430" s="10" t="e">
        <f>Audit!#REF!</f>
        <v>#REF!</v>
      </c>
      <c r="B430" s="10" t="e">
        <f t="shared" si="218"/>
        <v>#REF!</v>
      </c>
      <c r="C430" s="17" t="e">
        <f>VLOOKUP(Audit!#REF!,$V$3:$AE$12,2,FALSE) &amp; VLOOKUP(Audit!#REF!,$V$13:$AE$22,2,FALSE)&amp; IF(Audit!#REF!=10,Audit!#REF!&amp;Audit!#REF!,"")</f>
        <v>#REF!</v>
      </c>
      <c r="D430" s="17" t="e">
        <f>VLOOKUP(Audit!#REF!,$V$3:$AE$12,3,FALSE) &amp; VLOOKUP(Audit!#REF!,$V$13:$AE$22,3,FALSE) &amp;IF(Audit!#REF!=10,Audit!#REF!&amp;Audit!#REF!,"")</f>
        <v>#REF!</v>
      </c>
      <c r="E430" s="17" t="e">
        <f>VLOOKUP(Audit!#REF!,$V$3:$AE$12,4,FALSE)&amp; Audit!#REF! &amp; VLOOKUP(Audit!#REF!,$V$13:$AE$22,4,FALSE)&amp; IF(Audit!#REF!=10,Audit!#REF!&amp;Audit!#REF!,"")</f>
        <v>#REF!</v>
      </c>
      <c r="F430" s="17" t="e">
        <f>VLOOKUP(Audit!#REF!,$V$3:$AE$12,5,FALSE) &amp; VLOOKUP(Audit!#REF!,$V$13:$AE$22,5,FALSE)&amp; IF(Audit!#REF!=10,Audit!#REF!&amp;Audit!#REF!,"")</f>
        <v>#REF!</v>
      </c>
      <c r="G430" s="17" t="e">
        <f>VLOOKUP(Audit!#REF!,$V$3:$AE$12,6,FALSE) &amp; VLOOKUP(Audit!#REF!,$V$13:$AE$22,6,FALSE)&amp; IF(Audit!#REF!=10,Audit!#REF!&amp;Audit!#REF!,"")</f>
        <v>#REF!</v>
      </c>
      <c r="H430" s="17" t="e">
        <f>VLOOKUP(Audit!#REF!,$V$3:$AE$12,7,FALSE) &amp; VLOOKUP(Audit!#REF!,$V$13:$AE$22,7,FALSE)&amp;IF(Audit!#REF!=10,Audit!#REF!&amp;Audit!#REF!,"")</f>
        <v>#REF!</v>
      </c>
      <c r="I430" s="17" t="e">
        <f>VLOOKUP(Audit!#REF!,$V$3:$AE$12,8,FALSE) &amp; Audit!#REF! &amp; VLOOKUP(Audit!#REF!,$V$13:$AE$22,8,FALSE)&amp;IF(Audit!#REF!=10,Audit!#REF!&amp;Audit!#REF!,"")</f>
        <v>#REF!</v>
      </c>
      <c r="J430" s="17" t="e">
        <f>VLOOKUP(Audit!#REF!,$V$3:$AE$12,9,FALSE) &amp; VLOOKUP(Audit!#REF!,$V$13:$AE$22,9,FALSE) &amp; IF(Audit!#REF!=10,Audit!#REF!&amp;Audit!#REF!,"") &amp; IF(Audit!#REF!&lt;&gt;1,U430,"")</f>
        <v>#REF!</v>
      </c>
      <c r="K430" s="17" t="e">
        <f>VLOOKUP(Audit!#REF!,$V$3:$AE$12,10,FALSE) &amp; Audit!#REF! &amp; VLOOKUP(Audit!#REF!,$V$13:$AE$22,10,FALSE) &amp; IF(Audit!#REF!=10,Audit!#REF!&amp;Audit!#REF!,"") &amp; IF(Audit!#REF!&lt;&gt;1,U430,"")</f>
        <v>#REF!</v>
      </c>
      <c r="L430" s="10" t="e">
        <f>Audit!#REF!</f>
        <v>#REF!</v>
      </c>
      <c r="M430" s="10" t="e">
        <f t="shared" si="189"/>
        <v>#REF!</v>
      </c>
      <c r="N430" s="10" t="e">
        <f t="shared" si="190"/>
        <v>#REF!</v>
      </c>
      <c r="O430" s="10" t="e">
        <f t="shared" si="191"/>
        <v>#REF!</v>
      </c>
      <c r="P430" s="10" t="e">
        <f t="shared" si="192"/>
        <v>#REF!</v>
      </c>
      <c r="Q430" s="10" t="e">
        <f t="shared" si="193"/>
        <v>#REF!</v>
      </c>
      <c r="R430" s="10" t="e">
        <f t="shared" si="194"/>
        <v>#REF!</v>
      </c>
      <c r="S430" s="10" t="e">
        <f t="shared" si="195"/>
        <v>#REF!</v>
      </c>
      <c r="T430" s="10" t="e">
        <f t="shared" si="196"/>
        <v>#REF!</v>
      </c>
      <c r="U430" s="17" t="e">
        <f>IF(Audit!#REF!="","",VLOOKUP(Audit!#REF!,$W$26:$X$35,2,FALSE)) &amp; Audit!#REF! &amp; IF(Audit!#REF!="","",IF(Audit!#REF!&lt;=1.4,VLOOKUP(Audit!#REF!,$W$38:X475,2,FALSE),VLOOKUP(Audit!#REF!,$W$51:$X$61,2,FALSE))) &amp; IF(Audit!#REF!="","",VLOOKUP(Audit!#REF!,$Y$26:$Z$35,2,FALSE) &amp; Audit!#REF! &amp; IF(Audit!#REF!="","",IF(Audit!#REF!&lt;=1.4,VLOOKUP(Audit!#REF!,$Y$38:$Z$48,2,FALSE),VLOOKUP(Audit!#REF!,$Y$51:$Z$61,2,FALSE))))</f>
        <v>#REF!</v>
      </c>
      <c r="V430" s="21"/>
      <c r="AH430" s="49" t="e">
        <f>Audit!#REF!</f>
        <v>#REF!</v>
      </c>
      <c r="AI430" s="50" t="e">
        <f>VLOOKUP(Audit!#REF!,$V$3:$AE$12,2,FALSE)&amp; IF(Audit!#REF!=10,Audit!#REF!,"")</f>
        <v>#REF!</v>
      </c>
      <c r="AJ430" s="50" t="e">
        <f>VLOOKUP(Audit!#REF!,$V$13:$AE$22,2,FALSE)&amp; IF(Audit!#REF!=10,Audit!#REF!,"")</f>
        <v>#REF!</v>
      </c>
      <c r="AK430" s="47" t="e">
        <f t="shared" si="197"/>
        <v>#REF!</v>
      </c>
      <c r="AL430" s="50" t="e">
        <f>VLOOKUP(Audit!#REF!,$V$3:$AE$12,3,FALSE)&amp; IF(Audit!#REF!=10,Audit!#REF!,"")</f>
        <v>#REF!</v>
      </c>
      <c r="AM430" s="50" t="e">
        <f>VLOOKUP(Audit!#REF!,$V$13:$AE$22,3,FALSE)&amp; IF(Audit!#REF!=10,Audit!#REF!,"")</f>
        <v>#REF!</v>
      </c>
      <c r="AN430" s="47" t="e">
        <f t="shared" si="198"/>
        <v>#REF!</v>
      </c>
      <c r="AO430" s="50" t="e">
        <f>VLOOKUP(Audit!#REF!,$V$3:$AE$12,4,FALSE) &amp;  Audit!#REF! &amp; IF(Audit!#REF!=10,Audit!#REF!,"")</f>
        <v>#REF!</v>
      </c>
      <c r="AP430" s="50" t="e">
        <f>VLOOKUP(Audit!#REF!,$V$13:$AE$22,4,FALSE)&amp; IF(Audit!#REF!=10,Audit!#REF!,"")</f>
        <v>#REF!</v>
      </c>
      <c r="AQ430" s="47" t="e">
        <f t="shared" si="199"/>
        <v>#REF!</v>
      </c>
      <c r="AR430" s="50" t="e">
        <f>VLOOKUP(Audit!#REF!,$V$3:$AE$12,5,FALSE)&amp; IF(Audit!#REF!=10,Audit!#REF!,"")</f>
        <v>#REF!</v>
      </c>
      <c r="AS430" s="50" t="e">
        <f>VLOOKUP(Audit!#REF!,$V$13:$AE$22,5,FALSE)&amp; IF(Audit!#REF!=10,Audit!#REF!,"")</f>
        <v>#REF!</v>
      </c>
      <c r="AT430" s="47" t="e">
        <f t="shared" si="200"/>
        <v>#REF!</v>
      </c>
      <c r="AU430" s="50" t="e">
        <f>VLOOKUP(Audit!#REF!,$V$3:$AE$12,6,FALSE)&amp; IF(Audit!#REF!=10,Audit!#REF!,"")</f>
        <v>#REF!</v>
      </c>
      <c r="AV430" s="50" t="e">
        <f>VLOOKUP(Audit!#REF!,$V$13:$AE$22,6,FALSE)&amp; IF(Audit!#REF!=10,Audit!#REF!,"")</f>
        <v>#REF!</v>
      </c>
      <c r="AW430" s="47" t="e">
        <f t="shared" si="201"/>
        <v>#REF!</v>
      </c>
      <c r="AX430" s="50" t="e">
        <f>VLOOKUP(Audit!#REF!,$V$3:$AE$12,7,FALSE)&amp; IF(Audit!#REF!=10,Audit!#REF!,"")</f>
        <v>#REF!</v>
      </c>
      <c r="AY430" s="50" t="e">
        <f>VLOOKUP(Audit!#REF!,$V$13:$AE$22,7,FALSE) &amp; IF(Audit!#REF!=10,Audit!#REF!,"")</f>
        <v>#REF!</v>
      </c>
      <c r="AZ430" s="47" t="e">
        <f t="shared" si="202"/>
        <v>#REF!</v>
      </c>
      <c r="BA430" s="50" t="e">
        <f>VLOOKUP(Audit!#REF!,$V$3:$AE$12,8,FALSE)&amp; Audit!#REF! &amp; IF(Audit!#REF!=10,Audit!#REF!,"")</f>
        <v>#REF!</v>
      </c>
      <c r="BB430" s="50" t="e">
        <f>VLOOKUP(Audit!#REF!,$V$13:$AE$22,8,FALSE) &amp; IF(Audit!#REF!=10,Audit!#REF!,"")</f>
        <v>#REF!</v>
      </c>
      <c r="BC430" s="47" t="e">
        <f t="shared" si="203"/>
        <v>#REF!</v>
      </c>
      <c r="BD430" s="50" t="e">
        <f>VLOOKUP(Audit!#REF!,$V$3:$AE$12,9,FALSE)&amp; IF(Audit!#REF!=10,Audit!#REF!,"")</f>
        <v>#REF!</v>
      </c>
      <c r="BE430" s="50" t="e">
        <f>VLOOKUP(Audit!#REF!,$V$13:$AE$22,9,FALSE) &amp; IF(Audit!#REF!=10,Audit!#REF!,"") &amp; IF(Audit!#REF!&lt;&gt;1,U430,"")</f>
        <v>#REF!</v>
      </c>
      <c r="BF430" s="47" t="e">
        <f t="shared" si="204"/>
        <v>#REF!</v>
      </c>
      <c r="BG430" s="50" t="e">
        <f>VLOOKUP(Audit!#REF!,$V$3:$AE$12,10,FALSE) &amp; Audit!#REF! &amp; IF(Audit!#REF!=10,Audit!#REF!,"")</f>
        <v>#REF!</v>
      </c>
      <c r="BH430" s="50" t="e">
        <f>VLOOKUP(Audit!#REF!,$V$13:$AE$22,10,FALSE) &amp; IF(Audit!#REF!=10,Audit!#REF!,"") &amp; IF(Audit!#REF!&lt;&gt;1,U430,"")</f>
        <v>#REF!</v>
      </c>
      <c r="BI430" s="47" t="e">
        <f t="shared" si="205"/>
        <v>#REF!</v>
      </c>
      <c r="BJ430" s="48" t="str">
        <f t="shared" si="206"/>
        <v/>
      </c>
      <c r="BK430" s="48" t="str">
        <f t="shared" si="207"/>
        <v/>
      </c>
      <c r="BL430" s="48" t="str">
        <f t="shared" si="208"/>
        <v/>
      </c>
      <c r="BM430" s="48" t="str">
        <f t="shared" si="209"/>
        <v/>
      </c>
      <c r="BN430" s="48" t="str">
        <f t="shared" si="210"/>
        <v/>
      </c>
      <c r="BO430" s="48" t="str">
        <f t="shared" si="211"/>
        <v/>
      </c>
      <c r="BP430" s="48" t="str">
        <f t="shared" si="212"/>
        <v/>
      </c>
      <c r="BQ430" s="48" t="str">
        <f t="shared" si="213"/>
        <v/>
      </c>
      <c r="BR430" s="48" t="str">
        <f t="shared" si="214"/>
        <v/>
      </c>
      <c r="BS430" s="48" t="str">
        <f t="shared" si="215"/>
        <v/>
      </c>
      <c r="BT430" s="48" t="str">
        <f t="shared" si="216"/>
        <v/>
      </c>
      <c r="BU430" s="48" t="str">
        <f t="shared" si="217"/>
        <v/>
      </c>
    </row>
    <row r="431" spans="1:73">
      <c r="A431" s="10" t="e">
        <f>Audit!#REF!</f>
        <v>#REF!</v>
      </c>
      <c r="B431" s="10" t="e">
        <f t="shared" si="218"/>
        <v>#REF!</v>
      </c>
      <c r="C431" s="17" t="e">
        <f>VLOOKUP(Audit!#REF!,$V$3:$AE$12,2,FALSE) &amp; VLOOKUP(Audit!#REF!,$V$13:$AE$22,2,FALSE)&amp; IF(Audit!#REF!=10,Audit!#REF!&amp;Audit!#REF!,"")</f>
        <v>#REF!</v>
      </c>
      <c r="D431" s="17" t="e">
        <f>VLOOKUP(Audit!#REF!,$V$3:$AE$12,3,FALSE) &amp; VLOOKUP(Audit!#REF!,$V$13:$AE$22,3,FALSE) &amp;IF(Audit!#REF!=10,Audit!#REF!&amp;Audit!#REF!,"")</f>
        <v>#REF!</v>
      </c>
      <c r="E431" s="17" t="e">
        <f>VLOOKUP(Audit!#REF!,$V$3:$AE$12,4,FALSE)&amp; Audit!#REF! &amp; VLOOKUP(Audit!#REF!,$V$13:$AE$22,4,FALSE)&amp; IF(Audit!#REF!=10,Audit!#REF!&amp;Audit!#REF!,"")</f>
        <v>#REF!</v>
      </c>
      <c r="F431" s="17" t="e">
        <f>VLOOKUP(Audit!#REF!,$V$3:$AE$12,5,FALSE) &amp; VLOOKUP(Audit!#REF!,$V$13:$AE$22,5,FALSE)&amp; IF(Audit!#REF!=10,Audit!#REF!&amp;Audit!#REF!,"")</f>
        <v>#REF!</v>
      </c>
      <c r="G431" s="17" t="e">
        <f>VLOOKUP(Audit!#REF!,$V$3:$AE$12,6,FALSE) &amp; VLOOKUP(Audit!#REF!,$V$13:$AE$22,6,FALSE)&amp; IF(Audit!#REF!=10,Audit!#REF!&amp;Audit!#REF!,"")</f>
        <v>#REF!</v>
      </c>
      <c r="H431" s="17" t="e">
        <f>VLOOKUP(Audit!#REF!,$V$3:$AE$12,7,FALSE) &amp; VLOOKUP(Audit!#REF!,$V$13:$AE$22,7,FALSE)&amp;IF(Audit!#REF!=10,Audit!#REF!&amp;Audit!#REF!,"")</f>
        <v>#REF!</v>
      </c>
      <c r="I431" s="17" t="e">
        <f>VLOOKUP(Audit!#REF!,$V$3:$AE$12,8,FALSE) &amp; Audit!#REF! &amp; VLOOKUP(Audit!#REF!,$V$13:$AE$22,8,FALSE)&amp;IF(Audit!#REF!=10,Audit!#REF!&amp;Audit!#REF!,"")</f>
        <v>#REF!</v>
      </c>
      <c r="J431" s="17" t="e">
        <f>VLOOKUP(Audit!#REF!,$V$3:$AE$12,9,FALSE) &amp; VLOOKUP(Audit!#REF!,$V$13:$AE$22,9,FALSE) &amp; IF(Audit!#REF!=10,Audit!#REF!&amp;Audit!#REF!,"") &amp; IF(Audit!#REF!&lt;&gt;1,U431,"")</f>
        <v>#REF!</v>
      </c>
      <c r="K431" s="17" t="e">
        <f>VLOOKUP(Audit!#REF!,$V$3:$AE$12,10,FALSE) &amp; Audit!#REF! &amp; VLOOKUP(Audit!#REF!,$V$13:$AE$22,10,FALSE) &amp; IF(Audit!#REF!=10,Audit!#REF!&amp;Audit!#REF!,"") &amp; IF(Audit!#REF!&lt;&gt;1,U431,"")</f>
        <v>#REF!</v>
      </c>
      <c r="L431" s="10" t="e">
        <f>Audit!#REF!</f>
        <v>#REF!</v>
      </c>
      <c r="M431" s="10" t="e">
        <f t="shared" si="189"/>
        <v>#REF!</v>
      </c>
      <c r="N431" s="10" t="e">
        <f t="shared" si="190"/>
        <v>#REF!</v>
      </c>
      <c r="O431" s="10" t="e">
        <f t="shared" si="191"/>
        <v>#REF!</v>
      </c>
      <c r="P431" s="10" t="e">
        <f t="shared" si="192"/>
        <v>#REF!</v>
      </c>
      <c r="Q431" s="10" t="e">
        <f t="shared" si="193"/>
        <v>#REF!</v>
      </c>
      <c r="R431" s="10" t="e">
        <f t="shared" si="194"/>
        <v>#REF!</v>
      </c>
      <c r="S431" s="10" t="e">
        <f t="shared" si="195"/>
        <v>#REF!</v>
      </c>
      <c r="T431" s="10" t="e">
        <f t="shared" si="196"/>
        <v>#REF!</v>
      </c>
      <c r="U431" s="17" t="e">
        <f>IF(Audit!#REF!="","",VLOOKUP(Audit!#REF!,$W$26:$X$35,2,FALSE)) &amp; Audit!#REF! &amp; IF(Audit!#REF!="","",IF(Audit!#REF!&lt;=1.4,VLOOKUP(Audit!#REF!,$W$38:X476,2,FALSE),VLOOKUP(Audit!#REF!,$W$51:$X$61,2,FALSE))) &amp; IF(Audit!#REF!="","",VLOOKUP(Audit!#REF!,$Y$26:$Z$35,2,FALSE) &amp; Audit!#REF! &amp; IF(Audit!#REF!="","",IF(Audit!#REF!&lt;=1.4,VLOOKUP(Audit!#REF!,$Y$38:$Z$48,2,FALSE),VLOOKUP(Audit!#REF!,$Y$51:$Z$61,2,FALSE))))</f>
        <v>#REF!</v>
      </c>
      <c r="V431" s="21"/>
      <c r="AH431" s="49" t="e">
        <f>Audit!#REF!</f>
        <v>#REF!</v>
      </c>
      <c r="AI431" s="50" t="e">
        <f>VLOOKUP(Audit!#REF!,$V$3:$AE$12,2,FALSE)&amp; IF(Audit!#REF!=10,Audit!#REF!,"")</f>
        <v>#REF!</v>
      </c>
      <c r="AJ431" s="50" t="e">
        <f>VLOOKUP(Audit!#REF!,$V$13:$AE$22,2,FALSE)&amp; IF(Audit!#REF!=10,Audit!#REF!,"")</f>
        <v>#REF!</v>
      </c>
      <c r="AK431" s="47" t="e">
        <f t="shared" si="197"/>
        <v>#REF!</v>
      </c>
      <c r="AL431" s="50" t="e">
        <f>VLOOKUP(Audit!#REF!,$V$3:$AE$12,3,FALSE)&amp; IF(Audit!#REF!=10,Audit!#REF!,"")</f>
        <v>#REF!</v>
      </c>
      <c r="AM431" s="50" t="e">
        <f>VLOOKUP(Audit!#REF!,$V$13:$AE$22,3,FALSE)&amp; IF(Audit!#REF!=10,Audit!#REF!,"")</f>
        <v>#REF!</v>
      </c>
      <c r="AN431" s="47" t="e">
        <f t="shared" si="198"/>
        <v>#REF!</v>
      </c>
      <c r="AO431" s="50" t="e">
        <f>VLOOKUP(Audit!#REF!,$V$3:$AE$12,4,FALSE) &amp;  Audit!#REF! &amp; IF(Audit!#REF!=10,Audit!#REF!,"")</f>
        <v>#REF!</v>
      </c>
      <c r="AP431" s="50" t="e">
        <f>VLOOKUP(Audit!#REF!,$V$13:$AE$22,4,FALSE)&amp; IF(Audit!#REF!=10,Audit!#REF!,"")</f>
        <v>#REF!</v>
      </c>
      <c r="AQ431" s="47" t="e">
        <f t="shared" si="199"/>
        <v>#REF!</v>
      </c>
      <c r="AR431" s="50" t="e">
        <f>VLOOKUP(Audit!#REF!,$V$3:$AE$12,5,FALSE)&amp; IF(Audit!#REF!=10,Audit!#REF!,"")</f>
        <v>#REF!</v>
      </c>
      <c r="AS431" s="50" t="e">
        <f>VLOOKUP(Audit!#REF!,$V$13:$AE$22,5,FALSE)&amp; IF(Audit!#REF!=10,Audit!#REF!,"")</f>
        <v>#REF!</v>
      </c>
      <c r="AT431" s="47" t="e">
        <f t="shared" si="200"/>
        <v>#REF!</v>
      </c>
      <c r="AU431" s="50" t="e">
        <f>VLOOKUP(Audit!#REF!,$V$3:$AE$12,6,FALSE)&amp; IF(Audit!#REF!=10,Audit!#REF!,"")</f>
        <v>#REF!</v>
      </c>
      <c r="AV431" s="50" t="e">
        <f>VLOOKUP(Audit!#REF!,$V$13:$AE$22,6,FALSE)&amp; IF(Audit!#REF!=10,Audit!#REF!,"")</f>
        <v>#REF!</v>
      </c>
      <c r="AW431" s="47" t="e">
        <f t="shared" si="201"/>
        <v>#REF!</v>
      </c>
      <c r="AX431" s="50" t="e">
        <f>VLOOKUP(Audit!#REF!,$V$3:$AE$12,7,FALSE)&amp; IF(Audit!#REF!=10,Audit!#REF!,"")</f>
        <v>#REF!</v>
      </c>
      <c r="AY431" s="50" t="e">
        <f>VLOOKUP(Audit!#REF!,$V$13:$AE$22,7,FALSE) &amp; IF(Audit!#REF!=10,Audit!#REF!,"")</f>
        <v>#REF!</v>
      </c>
      <c r="AZ431" s="47" t="e">
        <f t="shared" si="202"/>
        <v>#REF!</v>
      </c>
      <c r="BA431" s="50" t="e">
        <f>VLOOKUP(Audit!#REF!,$V$3:$AE$12,8,FALSE)&amp; Audit!#REF! &amp; IF(Audit!#REF!=10,Audit!#REF!,"")</f>
        <v>#REF!</v>
      </c>
      <c r="BB431" s="50" t="e">
        <f>VLOOKUP(Audit!#REF!,$V$13:$AE$22,8,FALSE) &amp; IF(Audit!#REF!=10,Audit!#REF!,"")</f>
        <v>#REF!</v>
      </c>
      <c r="BC431" s="47" t="e">
        <f t="shared" si="203"/>
        <v>#REF!</v>
      </c>
      <c r="BD431" s="50" t="e">
        <f>VLOOKUP(Audit!#REF!,$V$3:$AE$12,9,FALSE)&amp; IF(Audit!#REF!=10,Audit!#REF!,"")</f>
        <v>#REF!</v>
      </c>
      <c r="BE431" s="50" t="e">
        <f>VLOOKUP(Audit!#REF!,$V$13:$AE$22,9,FALSE) &amp; IF(Audit!#REF!=10,Audit!#REF!,"") &amp; IF(Audit!#REF!&lt;&gt;1,U431,"")</f>
        <v>#REF!</v>
      </c>
      <c r="BF431" s="47" t="e">
        <f t="shared" si="204"/>
        <v>#REF!</v>
      </c>
      <c r="BG431" s="50" t="e">
        <f>VLOOKUP(Audit!#REF!,$V$3:$AE$12,10,FALSE) &amp; Audit!#REF! &amp; IF(Audit!#REF!=10,Audit!#REF!,"")</f>
        <v>#REF!</v>
      </c>
      <c r="BH431" s="50" t="e">
        <f>VLOOKUP(Audit!#REF!,$V$13:$AE$22,10,FALSE) &amp; IF(Audit!#REF!=10,Audit!#REF!,"") &amp; IF(Audit!#REF!&lt;&gt;1,U431,"")</f>
        <v>#REF!</v>
      </c>
      <c r="BI431" s="47" t="e">
        <f t="shared" si="205"/>
        <v>#REF!</v>
      </c>
      <c r="BJ431" s="48" t="str">
        <f t="shared" si="206"/>
        <v/>
      </c>
      <c r="BK431" s="48" t="str">
        <f t="shared" si="207"/>
        <v/>
      </c>
      <c r="BL431" s="48" t="str">
        <f t="shared" si="208"/>
        <v/>
      </c>
      <c r="BM431" s="48" t="str">
        <f t="shared" si="209"/>
        <v/>
      </c>
      <c r="BN431" s="48" t="str">
        <f t="shared" si="210"/>
        <v/>
      </c>
      <c r="BO431" s="48" t="str">
        <f t="shared" si="211"/>
        <v/>
      </c>
      <c r="BP431" s="48" t="str">
        <f t="shared" si="212"/>
        <v/>
      </c>
      <c r="BQ431" s="48" t="str">
        <f t="shared" si="213"/>
        <v/>
      </c>
      <c r="BR431" s="48" t="str">
        <f t="shared" si="214"/>
        <v/>
      </c>
      <c r="BS431" s="48" t="str">
        <f t="shared" si="215"/>
        <v/>
      </c>
      <c r="BT431" s="48" t="str">
        <f t="shared" si="216"/>
        <v/>
      </c>
      <c r="BU431" s="48" t="str">
        <f t="shared" si="217"/>
        <v/>
      </c>
    </row>
    <row r="432" spans="1:73">
      <c r="A432" s="10" t="e">
        <f>Audit!#REF!</f>
        <v>#REF!</v>
      </c>
      <c r="B432" s="10" t="e">
        <f t="shared" si="218"/>
        <v>#REF!</v>
      </c>
      <c r="C432" s="17" t="e">
        <f>VLOOKUP(Audit!#REF!,$V$3:$AE$12,2,FALSE) &amp; VLOOKUP(Audit!#REF!,$V$13:$AE$22,2,FALSE)&amp; IF(Audit!#REF!=10,Audit!#REF!&amp;Audit!#REF!,"")</f>
        <v>#REF!</v>
      </c>
      <c r="D432" s="17" t="e">
        <f>VLOOKUP(Audit!#REF!,$V$3:$AE$12,3,FALSE) &amp; VLOOKUP(Audit!#REF!,$V$13:$AE$22,3,FALSE) &amp;IF(Audit!#REF!=10,Audit!#REF!&amp;Audit!#REF!,"")</f>
        <v>#REF!</v>
      </c>
      <c r="E432" s="17" t="e">
        <f>VLOOKUP(Audit!#REF!,$V$3:$AE$12,4,FALSE)&amp; Audit!#REF! &amp; VLOOKUP(Audit!#REF!,$V$13:$AE$22,4,FALSE)&amp; IF(Audit!#REF!=10,Audit!#REF!&amp;Audit!#REF!,"")</f>
        <v>#REF!</v>
      </c>
      <c r="F432" s="17" t="e">
        <f>VLOOKUP(Audit!#REF!,$V$3:$AE$12,5,FALSE) &amp; VLOOKUP(Audit!#REF!,$V$13:$AE$22,5,FALSE)&amp; IF(Audit!#REF!=10,Audit!#REF!&amp;Audit!#REF!,"")</f>
        <v>#REF!</v>
      </c>
      <c r="G432" s="17" t="e">
        <f>VLOOKUP(Audit!#REF!,$V$3:$AE$12,6,FALSE) &amp; VLOOKUP(Audit!#REF!,$V$13:$AE$22,6,FALSE)&amp; IF(Audit!#REF!=10,Audit!#REF!&amp;Audit!#REF!,"")</f>
        <v>#REF!</v>
      </c>
      <c r="H432" s="17" t="e">
        <f>VLOOKUP(Audit!#REF!,$V$3:$AE$12,7,FALSE) &amp; VLOOKUP(Audit!#REF!,$V$13:$AE$22,7,FALSE)&amp;IF(Audit!#REF!=10,Audit!#REF!&amp;Audit!#REF!,"")</f>
        <v>#REF!</v>
      </c>
      <c r="I432" s="17" t="e">
        <f>VLOOKUP(Audit!#REF!,$V$3:$AE$12,8,FALSE) &amp; Audit!#REF! &amp; VLOOKUP(Audit!#REF!,$V$13:$AE$22,8,FALSE)&amp;IF(Audit!#REF!=10,Audit!#REF!&amp;Audit!#REF!,"")</f>
        <v>#REF!</v>
      </c>
      <c r="J432" s="17" t="e">
        <f>VLOOKUP(Audit!#REF!,$V$3:$AE$12,9,FALSE) &amp; VLOOKUP(Audit!#REF!,$V$13:$AE$22,9,FALSE) &amp; IF(Audit!#REF!=10,Audit!#REF!&amp;Audit!#REF!,"") &amp; IF(Audit!#REF!&lt;&gt;1,U432,"")</f>
        <v>#REF!</v>
      </c>
      <c r="K432" s="17" t="e">
        <f>VLOOKUP(Audit!#REF!,$V$3:$AE$12,10,FALSE) &amp; Audit!#REF! &amp; VLOOKUP(Audit!#REF!,$V$13:$AE$22,10,FALSE) &amp; IF(Audit!#REF!=10,Audit!#REF!&amp;Audit!#REF!,"") &amp; IF(Audit!#REF!&lt;&gt;1,U432,"")</f>
        <v>#REF!</v>
      </c>
      <c r="L432" s="10" t="e">
        <f>Audit!#REF!</f>
        <v>#REF!</v>
      </c>
      <c r="M432" s="10" t="e">
        <f t="shared" si="189"/>
        <v>#REF!</v>
      </c>
      <c r="N432" s="10" t="e">
        <f t="shared" si="190"/>
        <v>#REF!</v>
      </c>
      <c r="O432" s="10" t="e">
        <f t="shared" si="191"/>
        <v>#REF!</v>
      </c>
      <c r="P432" s="10" t="e">
        <f t="shared" si="192"/>
        <v>#REF!</v>
      </c>
      <c r="Q432" s="10" t="e">
        <f t="shared" si="193"/>
        <v>#REF!</v>
      </c>
      <c r="R432" s="10" t="e">
        <f t="shared" si="194"/>
        <v>#REF!</v>
      </c>
      <c r="S432" s="10" t="e">
        <f t="shared" si="195"/>
        <v>#REF!</v>
      </c>
      <c r="T432" s="10" t="e">
        <f t="shared" si="196"/>
        <v>#REF!</v>
      </c>
      <c r="U432" s="17" t="e">
        <f>IF(Audit!#REF!="","",VLOOKUP(Audit!#REF!,$W$26:$X$35,2,FALSE)) &amp; Audit!#REF! &amp; IF(Audit!#REF!="","",IF(Audit!#REF!&lt;=1.4,VLOOKUP(Audit!#REF!,$W$38:X477,2,FALSE),VLOOKUP(Audit!#REF!,$W$51:$X$61,2,FALSE))) &amp; IF(Audit!#REF!="","",VLOOKUP(Audit!#REF!,$Y$26:$Z$35,2,FALSE) &amp; Audit!#REF! &amp; IF(Audit!#REF!="","",IF(Audit!#REF!&lt;=1.4,VLOOKUP(Audit!#REF!,$Y$38:$Z$48,2,FALSE),VLOOKUP(Audit!#REF!,$Y$51:$Z$61,2,FALSE))))</f>
        <v>#REF!</v>
      </c>
      <c r="V432" s="21"/>
      <c r="AH432" s="49" t="e">
        <f>Audit!#REF!</f>
        <v>#REF!</v>
      </c>
      <c r="AI432" s="50" t="e">
        <f>VLOOKUP(Audit!#REF!,$V$3:$AE$12,2,FALSE)&amp; IF(Audit!#REF!=10,Audit!#REF!,"")</f>
        <v>#REF!</v>
      </c>
      <c r="AJ432" s="50" t="e">
        <f>VLOOKUP(Audit!#REF!,$V$13:$AE$22,2,FALSE)&amp; IF(Audit!#REF!=10,Audit!#REF!,"")</f>
        <v>#REF!</v>
      </c>
      <c r="AK432" s="47" t="e">
        <f t="shared" si="197"/>
        <v>#REF!</v>
      </c>
      <c r="AL432" s="50" t="e">
        <f>VLOOKUP(Audit!#REF!,$V$3:$AE$12,3,FALSE)&amp; IF(Audit!#REF!=10,Audit!#REF!,"")</f>
        <v>#REF!</v>
      </c>
      <c r="AM432" s="50" t="e">
        <f>VLOOKUP(Audit!#REF!,$V$13:$AE$22,3,FALSE)&amp; IF(Audit!#REF!=10,Audit!#REF!,"")</f>
        <v>#REF!</v>
      </c>
      <c r="AN432" s="47" t="e">
        <f t="shared" si="198"/>
        <v>#REF!</v>
      </c>
      <c r="AO432" s="50" t="e">
        <f>VLOOKUP(Audit!#REF!,$V$3:$AE$12,4,FALSE) &amp;  Audit!#REF! &amp; IF(Audit!#REF!=10,Audit!#REF!,"")</f>
        <v>#REF!</v>
      </c>
      <c r="AP432" s="50" t="e">
        <f>VLOOKUP(Audit!#REF!,$V$13:$AE$22,4,FALSE)&amp; IF(Audit!#REF!=10,Audit!#REF!,"")</f>
        <v>#REF!</v>
      </c>
      <c r="AQ432" s="47" t="e">
        <f t="shared" si="199"/>
        <v>#REF!</v>
      </c>
      <c r="AR432" s="50" t="e">
        <f>VLOOKUP(Audit!#REF!,$V$3:$AE$12,5,FALSE)&amp; IF(Audit!#REF!=10,Audit!#REF!,"")</f>
        <v>#REF!</v>
      </c>
      <c r="AS432" s="50" t="e">
        <f>VLOOKUP(Audit!#REF!,$V$13:$AE$22,5,FALSE)&amp; IF(Audit!#REF!=10,Audit!#REF!,"")</f>
        <v>#REF!</v>
      </c>
      <c r="AT432" s="47" t="e">
        <f t="shared" si="200"/>
        <v>#REF!</v>
      </c>
      <c r="AU432" s="50" t="e">
        <f>VLOOKUP(Audit!#REF!,$V$3:$AE$12,6,FALSE)&amp; IF(Audit!#REF!=10,Audit!#REF!,"")</f>
        <v>#REF!</v>
      </c>
      <c r="AV432" s="50" t="e">
        <f>VLOOKUP(Audit!#REF!,$V$13:$AE$22,6,FALSE)&amp; IF(Audit!#REF!=10,Audit!#REF!,"")</f>
        <v>#REF!</v>
      </c>
      <c r="AW432" s="47" t="e">
        <f t="shared" si="201"/>
        <v>#REF!</v>
      </c>
      <c r="AX432" s="50" t="e">
        <f>VLOOKUP(Audit!#REF!,$V$3:$AE$12,7,FALSE)&amp; IF(Audit!#REF!=10,Audit!#REF!,"")</f>
        <v>#REF!</v>
      </c>
      <c r="AY432" s="50" t="e">
        <f>VLOOKUP(Audit!#REF!,$V$13:$AE$22,7,FALSE) &amp; IF(Audit!#REF!=10,Audit!#REF!,"")</f>
        <v>#REF!</v>
      </c>
      <c r="AZ432" s="47" t="e">
        <f t="shared" si="202"/>
        <v>#REF!</v>
      </c>
      <c r="BA432" s="50" t="e">
        <f>VLOOKUP(Audit!#REF!,$V$3:$AE$12,8,FALSE)&amp; Audit!#REF! &amp; IF(Audit!#REF!=10,Audit!#REF!,"")</f>
        <v>#REF!</v>
      </c>
      <c r="BB432" s="50" t="e">
        <f>VLOOKUP(Audit!#REF!,$V$13:$AE$22,8,FALSE) &amp; IF(Audit!#REF!=10,Audit!#REF!,"")</f>
        <v>#REF!</v>
      </c>
      <c r="BC432" s="47" t="e">
        <f t="shared" si="203"/>
        <v>#REF!</v>
      </c>
      <c r="BD432" s="50" t="e">
        <f>VLOOKUP(Audit!#REF!,$V$3:$AE$12,9,FALSE)&amp; IF(Audit!#REF!=10,Audit!#REF!,"")</f>
        <v>#REF!</v>
      </c>
      <c r="BE432" s="50" t="e">
        <f>VLOOKUP(Audit!#REF!,$V$13:$AE$22,9,FALSE) &amp; IF(Audit!#REF!=10,Audit!#REF!,"") &amp; IF(Audit!#REF!&lt;&gt;1,U432,"")</f>
        <v>#REF!</v>
      </c>
      <c r="BF432" s="47" t="e">
        <f t="shared" si="204"/>
        <v>#REF!</v>
      </c>
      <c r="BG432" s="50" t="e">
        <f>VLOOKUP(Audit!#REF!,$V$3:$AE$12,10,FALSE) &amp; Audit!#REF! &amp; IF(Audit!#REF!=10,Audit!#REF!,"")</f>
        <v>#REF!</v>
      </c>
      <c r="BH432" s="50" t="e">
        <f>VLOOKUP(Audit!#REF!,$V$13:$AE$22,10,FALSE) &amp; IF(Audit!#REF!=10,Audit!#REF!,"") &amp; IF(Audit!#REF!&lt;&gt;1,U432,"")</f>
        <v>#REF!</v>
      </c>
      <c r="BI432" s="47" t="e">
        <f t="shared" si="205"/>
        <v>#REF!</v>
      </c>
      <c r="BJ432" s="48" t="str">
        <f t="shared" si="206"/>
        <v/>
      </c>
      <c r="BK432" s="48" t="str">
        <f t="shared" si="207"/>
        <v/>
      </c>
      <c r="BL432" s="48" t="str">
        <f t="shared" si="208"/>
        <v/>
      </c>
      <c r="BM432" s="48" t="str">
        <f t="shared" si="209"/>
        <v/>
      </c>
      <c r="BN432" s="48" t="str">
        <f t="shared" si="210"/>
        <v/>
      </c>
      <c r="BO432" s="48" t="str">
        <f t="shared" si="211"/>
        <v/>
      </c>
      <c r="BP432" s="48" t="str">
        <f t="shared" si="212"/>
        <v/>
      </c>
      <c r="BQ432" s="48" t="str">
        <f t="shared" si="213"/>
        <v/>
      </c>
      <c r="BR432" s="48" t="str">
        <f t="shared" si="214"/>
        <v/>
      </c>
      <c r="BS432" s="48" t="str">
        <f t="shared" si="215"/>
        <v/>
      </c>
      <c r="BT432" s="48" t="str">
        <f t="shared" si="216"/>
        <v/>
      </c>
      <c r="BU432" s="48" t="str">
        <f t="shared" si="217"/>
        <v/>
      </c>
    </row>
    <row r="433" spans="1:73">
      <c r="A433" s="10" t="e">
        <f>Audit!#REF!</f>
        <v>#REF!</v>
      </c>
      <c r="B433" s="10" t="e">
        <f t="shared" ref="B433:B451" si="219">CONCATENATE(C433&amp;M433&amp;D433&amp;N433&amp;E433&amp;O433&amp;F433&amp;P433&amp;G433&amp;Q433&amp;H433&amp;R433&amp;I433&amp;S433&amp;J433&amp;T433&amp;K433)</f>
        <v>#REF!</v>
      </c>
      <c r="C433" s="17" t="e">
        <f>VLOOKUP(Audit!#REF!,$V$3:$AE$12,2,FALSE) &amp; VLOOKUP(Audit!#REF!,$V$13:$AE$22,2,FALSE)&amp; IF(Audit!#REF!=10,Audit!#REF!&amp;Audit!#REF!,"")</f>
        <v>#REF!</v>
      </c>
      <c r="D433" s="17" t="e">
        <f>VLOOKUP(Audit!#REF!,$V$3:$AE$12,3,FALSE) &amp; VLOOKUP(Audit!#REF!,$V$13:$AE$22,3,FALSE) &amp;IF(Audit!#REF!=10,Audit!#REF!&amp;Audit!#REF!,"")</f>
        <v>#REF!</v>
      </c>
      <c r="E433" s="17" t="e">
        <f>VLOOKUP(Audit!#REF!,$V$3:$AE$12,4,FALSE)&amp; Audit!#REF! &amp; VLOOKUP(Audit!#REF!,$V$13:$AE$22,4,FALSE)&amp; IF(Audit!#REF!=10,Audit!#REF!&amp;Audit!#REF!,"")</f>
        <v>#REF!</v>
      </c>
      <c r="F433" s="17" t="e">
        <f>VLOOKUP(Audit!#REF!,$V$3:$AE$12,5,FALSE) &amp; VLOOKUP(Audit!#REF!,$V$13:$AE$22,5,FALSE)&amp; IF(Audit!#REF!=10,Audit!#REF!&amp;Audit!#REF!,"")</f>
        <v>#REF!</v>
      </c>
      <c r="G433" s="17" t="e">
        <f>VLOOKUP(Audit!#REF!,$V$3:$AE$12,6,FALSE) &amp; VLOOKUP(Audit!#REF!,$V$13:$AE$22,6,FALSE)&amp; IF(Audit!#REF!=10,Audit!#REF!&amp;Audit!#REF!,"")</f>
        <v>#REF!</v>
      </c>
      <c r="H433" s="17" t="e">
        <f>VLOOKUP(Audit!#REF!,$V$3:$AE$12,7,FALSE) &amp; VLOOKUP(Audit!#REF!,$V$13:$AE$22,7,FALSE)&amp;IF(Audit!#REF!=10,Audit!#REF!&amp;Audit!#REF!,"")</f>
        <v>#REF!</v>
      </c>
      <c r="I433" s="17" t="e">
        <f>VLOOKUP(Audit!#REF!,$V$3:$AE$12,8,FALSE) &amp; Audit!#REF! &amp; VLOOKUP(Audit!#REF!,$V$13:$AE$22,8,FALSE)&amp;IF(Audit!#REF!=10,Audit!#REF!&amp;Audit!#REF!,"")</f>
        <v>#REF!</v>
      </c>
      <c r="J433" s="17" t="e">
        <f>VLOOKUP(Audit!#REF!,$V$3:$AE$12,9,FALSE) &amp; VLOOKUP(Audit!#REF!,$V$13:$AE$22,9,FALSE) &amp; IF(Audit!#REF!=10,Audit!#REF!&amp;Audit!#REF!,"") &amp; IF(Audit!#REF!&lt;&gt;1,U433,"")</f>
        <v>#REF!</v>
      </c>
      <c r="K433" s="17" t="e">
        <f>VLOOKUP(Audit!#REF!,$V$3:$AE$12,10,FALSE) &amp; Audit!#REF! &amp; VLOOKUP(Audit!#REF!,$V$13:$AE$22,10,FALSE) &amp; IF(Audit!#REF!=10,Audit!#REF!&amp;Audit!#REF!,"") &amp; IF(Audit!#REF!&lt;&gt;1,U433,"")</f>
        <v>#REF!</v>
      </c>
      <c r="L433" s="10" t="e">
        <f>Audit!#REF!</f>
        <v>#REF!</v>
      </c>
      <c r="M433" s="10" t="e">
        <f t="shared" si="189"/>
        <v>#REF!</v>
      </c>
      <c r="N433" s="10" t="e">
        <f t="shared" si="190"/>
        <v>#REF!</v>
      </c>
      <c r="O433" s="10" t="e">
        <f t="shared" si="191"/>
        <v>#REF!</v>
      </c>
      <c r="P433" s="10" t="e">
        <f t="shared" si="192"/>
        <v>#REF!</v>
      </c>
      <c r="Q433" s="10" t="e">
        <f t="shared" si="193"/>
        <v>#REF!</v>
      </c>
      <c r="R433" s="10" t="e">
        <f t="shared" si="194"/>
        <v>#REF!</v>
      </c>
      <c r="S433" s="10" t="e">
        <f t="shared" si="195"/>
        <v>#REF!</v>
      </c>
      <c r="T433" s="10" t="e">
        <f t="shared" si="196"/>
        <v>#REF!</v>
      </c>
      <c r="U433" s="17" t="e">
        <f>IF(Audit!#REF!="","",VLOOKUP(Audit!#REF!,$W$26:$X$35,2,FALSE)) &amp; Audit!#REF! &amp; IF(Audit!#REF!="","",IF(Audit!#REF!&lt;=1.4,VLOOKUP(Audit!#REF!,$W$38:X478,2,FALSE),VLOOKUP(Audit!#REF!,$W$51:$X$61,2,FALSE))) &amp; IF(Audit!#REF!="","",VLOOKUP(Audit!#REF!,$Y$26:$Z$35,2,FALSE) &amp; Audit!#REF! &amp; IF(Audit!#REF!="","",IF(Audit!#REF!&lt;=1.4,VLOOKUP(Audit!#REF!,$Y$38:$Z$48,2,FALSE),VLOOKUP(Audit!#REF!,$Y$51:$Z$61,2,FALSE))))</f>
        <v>#REF!</v>
      </c>
      <c r="V433" s="21"/>
      <c r="AH433" s="49" t="e">
        <f>Audit!#REF!</f>
        <v>#REF!</v>
      </c>
      <c r="AI433" s="50" t="e">
        <f>VLOOKUP(Audit!#REF!,$V$3:$AE$12,2,FALSE)&amp; IF(Audit!#REF!=10,Audit!#REF!,"")</f>
        <v>#REF!</v>
      </c>
      <c r="AJ433" s="50" t="e">
        <f>VLOOKUP(Audit!#REF!,$V$13:$AE$22,2,FALSE)&amp; IF(Audit!#REF!=10,Audit!#REF!,"")</f>
        <v>#REF!</v>
      </c>
      <c r="AK433" s="47" t="e">
        <f t="shared" si="197"/>
        <v>#REF!</v>
      </c>
      <c r="AL433" s="50" t="e">
        <f>VLOOKUP(Audit!#REF!,$V$3:$AE$12,3,FALSE)&amp; IF(Audit!#REF!=10,Audit!#REF!,"")</f>
        <v>#REF!</v>
      </c>
      <c r="AM433" s="50" t="e">
        <f>VLOOKUP(Audit!#REF!,$V$13:$AE$22,3,FALSE)&amp; IF(Audit!#REF!=10,Audit!#REF!,"")</f>
        <v>#REF!</v>
      </c>
      <c r="AN433" s="47" t="e">
        <f t="shared" si="198"/>
        <v>#REF!</v>
      </c>
      <c r="AO433" s="50" t="e">
        <f>VLOOKUP(Audit!#REF!,$V$3:$AE$12,4,FALSE) &amp;  Audit!#REF! &amp; IF(Audit!#REF!=10,Audit!#REF!,"")</f>
        <v>#REF!</v>
      </c>
      <c r="AP433" s="50" t="e">
        <f>VLOOKUP(Audit!#REF!,$V$13:$AE$22,4,FALSE)&amp; IF(Audit!#REF!=10,Audit!#REF!,"")</f>
        <v>#REF!</v>
      </c>
      <c r="AQ433" s="47" t="e">
        <f t="shared" si="199"/>
        <v>#REF!</v>
      </c>
      <c r="AR433" s="50" t="e">
        <f>VLOOKUP(Audit!#REF!,$V$3:$AE$12,5,FALSE)&amp; IF(Audit!#REF!=10,Audit!#REF!,"")</f>
        <v>#REF!</v>
      </c>
      <c r="AS433" s="50" t="e">
        <f>VLOOKUP(Audit!#REF!,$V$13:$AE$22,5,FALSE)&amp; IF(Audit!#REF!=10,Audit!#REF!,"")</f>
        <v>#REF!</v>
      </c>
      <c r="AT433" s="47" t="e">
        <f t="shared" si="200"/>
        <v>#REF!</v>
      </c>
      <c r="AU433" s="50" t="e">
        <f>VLOOKUP(Audit!#REF!,$V$3:$AE$12,6,FALSE)&amp; IF(Audit!#REF!=10,Audit!#REF!,"")</f>
        <v>#REF!</v>
      </c>
      <c r="AV433" s="50" t="e">
        <f>VLOOKUP(Audit!#REF!,$V$13:$AE$22,6,FALSE)&amp; IF(Audit!#REF!=10,Audit!#REF!,"")</f>
        <v>#REF!</v>
      </c>
      <c r="AW433" s="47" t="e">
        <f t="shared" si="201"/>
        <v>#REF!</v>
      </c>
      <c r="AX433" s="50" t="e">
        <f>VLOOKUP(Audit!#REF!,$V$3:$AE$12,7,FALSE)&amp; IF(Audit!#REF!=10,Audit!#REF!,"")</f>
        <v>#REF!</v>
      </c>
      <c r="AY433" s="50" t="e">
        <f>VLOOKUP(Audit!#REF!,$V$13:$AE$22,7,FALSE) &amp; IF(Audit!#REF!=10,Audit!#REF!,"")</f>
        <v>#REF!</v>
      </c>
      <c r="AZ433" s="47" t="e">
        <f t="shared" si="202"/>
        <v>#REF!</v>
      </c>
      <c r="BA433" s="50" t="e">
        <f>VLOOKUP(Audit!#REF!,$V$3:$AE$12,8,FALSE)&amp; Audit!#REF! &amp; IF(Audit!#REF!=10,Audit!#REF!,"")</f>
        <v>#REF!</v>
      </c>
      <c r="BB433" s="50" t="e">
        <f>VLOOKUP(Audit!#REF!,$V$13:$AE$22,8,FALSE) &amp; IF(Audit!#REF!=10,Audit!#REF!,"")</f>
        <v>#REF!</v>
      </c>
      <c r="BC433" s="47" t="e">
        <f t="shared" si="203"/>
        <v>#REF!</v>
      </c>
      <c r="BD433" s="50" t="e">
        <f>VLOOKUP(Audit!#REF!,$V$3:$AE$12,9,FALSE)&amp; IF(Audit!#REF!=10,Audit!#REF!,"")</f>
        <v>#REF!</v>
      </c>
      <c r="BE433" s="50" t="e">
        <f>VLOOKUP(Audit!#REF!,$V$13:$AE$22,9,FALSE) &amp; IF(Audit!#REF!=10,Audit!#REF!,"") &amp; IF(Audit!#REF!&lt;&gt;1,U433,"")</f>
        <v>#REF!</v>
      </c>
      <c r="BF433" s="47" t="e">
        <f t="shared" si="204"/>
        <v>#REF!</v>
      </c>
      <c r="BG433" s="50" t="e">
        <f>VLOOKUP(Audit!#REF!,$V$3:$AE$12,10,FALSE) &amp; Audit!#REF! &amp; IF(Audit!#REF!=10,Audit!#REF!,"")</f>
        <v>#REF!</v>
      </c>
      <c r="BH433" s="50" t="e">
        <f>VLOOKUP(Audit!#REF!,$V$13:$AE$22,10,FALSE) &amp; IF(Audit!#REF!=10,Audit!#REF!,"") &amp; IF(Audit!#REF!&lt;&gt;1,U433,"")</f>
        <v>#REF!</v>
      </c>
      <c r="BI433" s="47" t="e">
        <f t="shared" si="205"/>
        <v>#REF!</v>
      </c>
      <c r="BJ433" s="48" t="str">
        <f t="shared" si="206"/>
        <v/>
      </c>
      <c r="BK433" s="48" t="str">
        <f t="shared" si="207"/>
        <v/>
      </c>
      <c r="BL433" s="48" t="str">
        <f t="shared" si="208"/>
        <v/>
      </c>
      <c r="BM433" s="48" t="str">
        <f t="shared" si="209"/>
        <v/>
      </c>
      <c r="BN433" s="48" t="str">
        <f t="shared" si="210"/>
        <v/>
      </c>
      <c r="BO433" s="48" t="str">
        <f t="shared" si="211"/>
        <v/>
      </c>
      <c r="BP433" s="48" t="str">
        <f t="shared" si="212"/>
        <v/>
      </c>
      <c r="BQ433" s="48" t="str">
        <f t="shared" si="213"/>
        <v/>
      </c>
      <c r="BR433" s="48" t="str">
        <f t="shared" si="214"/>
        <v/>
      </c>
      <c r="BS433" s="48" t="str">
        <f t="shared" si="215"/>
        <v/>
      </c>
      <c r="BT433" s="48" t="str">
        <f t="shared" si="216"/>
        <v/>
      </c>
      <c r="BU433" s="48" t="str">
        <f t="shared" si="217"/>
        <v/>
      </c>
    </row>
    <row r="434" spans="1:73">
      <c r="A434" s="10" t="e">
        <f>Audit!#REF!</f>
        <v>#REF!</v>
      </c>
      <c r="B434" s="10" t="e">
        <f t="shared" si="219"/>
        <v>#REF!</v>
      </c>
      <c r="C434" s="17" t="e">
        <f>VLOOKUP(Audit!#REF!,$V$3:$AE$12,2,FALSE) &amp; VLOOKUP(Audit!#REF!,$V$13:$AE$22,2,FALSE)&amp; IF(Audit!#REF!=10,Audit!#REF!&amp;Audit!#REF!,"")</f>
        <v>#REF!</v>
      </c>
      <c r="D434" s="17" t="e">
        <f>VLOOKUP(Audit!#REF!,$V$3:$AE$12,3,FALSE) &amp; VLOOKUP(Audit!#REF!,$V$13:$AE$22,3,FALSE) &amp;IF(Audit!#REF!=10,Audit!#REF!&amp;Audit!#REF!,"")</f>
        <v>#REF!</v>
      </c>
      <c r="E434" s="17" t="e">
        <f>VLOOKUP(Audit!#REF!,$V$3:$AE$12,4,FALSE)&amp; Audit!#REF! &amp; VLOOKUP(Audit!#REF!,$V$13:$AE$22,4,FALSE)&amp; IF(Audit!#REF!=10,Audit!#REF!&amp;Audit!#REF!,"")</f>
        <v>#REF!</v>
      </c>
      <c r="F434" s="17" t="e">
        <f>VLOOKUP(Audit!#REF!,$V$3:$AE$12,5,FALSE) &amp; VLOOKUP(Audit!#REF!,$V$13:$AE$22,5,FALSE)&amp; IF(Audit!#REF!=10,Audit!#REF!&amp;Audit!#REF!,"")</f>
        <v>#REF!</v>
      </c>
      <c r="G434" s="17" t="e">
        <f>VLOOKUP(Audit!#REF!,$V$3:$AE$12,6,FALSE) &amp; VLOOKUP(Audit!#REF!,$V$13:$AE$22,6,FALSE)&amp; IF(Audit!#REF!=10,Audit!#REF!&amp;Audit!#REF!,"")</f>
        <v>#REF!</v>
      </c>
      <c r="H434" s="17" t="e">
        <f>VLOOKUP(Audit!#REF!,$V$3:$AE$12,7,FALSE) &amp; VLOOKUP(Audit!#REF!,$V$13:$AE$22,7,FALSE)&amp;IF(Audit!#REF!=10,Audit!#REF!&amp;Audit!#REF!,"")</f>
        <v>#REF!</v>
      </c>
      <c r="I434" s="17" t="e">
        <f>VLOOKUP(Audit!#REF!,$V$3:$AE$12,8,FALSE) &amp; Audit!#REF! &amp; VLOOKUP(Audit!#REF!,$V$13:$AE$22,8,FALSE)&amp;IF(Audit!#REF!=10,Audit!#REF!&amp;Audit!#REF!,"")</f>
        <v>#REF!</v>
      </c>
      <c r="J434" s="17" t="e">
        <f>VLOOKUP(Audit!#REF!,$V$3:$AE$12,9,FALSE) &amp; VLOOKUP(Audit!#REF!,$V$13:$AE$22,9,FALSE) &amp; IF(Audit!#REF!=10,Audit!#REF!&amp;Audit!#REF!,"") &amp; IF(Audit!#REF!&lt;&gt;1,U434,"")</f>
        <v>#REF!</v>
      </c>
      <c r="K434" s="17" t="e">
        <f>VLOOKUP(Audit!#REF!,$V$3:$AE$12,10,FALSE) &amp; Audit!#REF! &amp; VLOOKUP(Audit!#REF!,$V$13:$AE$22,10,FALSE) &amp; IF(Audit!#REF!=10,Audit!#REF!&amp;Audit!#REF!,"") &amp; IF(Audit!#REF!&lt;&gt;1,U434,"")</f>
        <v>#REF!</v>
      </c>
      <c r="L434" s="10" t="e">
        <f>Audit!#REF!</f>
        <v>#REF!</v>
      </c>
      <c r="M434" s="10" t="e">
        <f t="shared" si="189"/>
        <v>#REF!</v>
      </c>
      <c r="N434" s="10" t="e">
        <f t="shared" si="190"/>
        <v>#REF!</v>
      </c>
      <c r="O434" s="10" t="e">
        <f t="shared" si="191"/>
        <v>#REF!</v>
      </c>
      <c r="P434" s="10" t="e">
        <f t="shared" si="192"/>
        <v>#REF!</v>
      </c>
      <c r="Q434" s="10" t="e">
        <f t="shared" si="193"/>
        <v>#REF!</v>
      </c>
      <c r="R434" s="10" t="e">
        <f t="shared" si="194"/>
        <v>#REF!</v>
      </c>
      <c r="S434" s="10" t="e">
        <f t="shared" si="195"/>
        <v>#REF!</v>
      </c>
      <c r="T434" s="10" t="e">
        <f t="shared" si="196"/>
        <v>#REF!</v>
      </c>
      <c r="U434" s="17" t="e">
        <f>IF(Audit!#REF!="","",VLOOKUP(Audit!#REF!,$W$26:$X$35,2,FALSE)) &amp; Audit!#REF! &amp; IF(Audit!#REF!="","",IF(Audit!#REF!&lt;=1.4,VLOOKUP(Audit!#REF!,$W$38:X479,2,FALSE),VLOOKUP(Audit!#REF!,$W$51:$X$61,2,FALSE))) &amp; IF(Audit!#REF!="","",VLOOKUP(Audit!#REF!,$Y$26:$Z$35,2,FALSE) &amp; Audit!#REF! &amp; IF(Audit!#REF!="","",IF(Audit!#REF!&lt;=1.4,VLOOKUP(Audit!#REF!,$Y$38:$Z$48,2,FALSE),VLOOKUP(Audit!#REF!,$Y$51:$Z$61,2,FALSE))))</f>
        <v>#REF!</v>
      </c>
      <c r="V434" s="21"/>
      <c r="AH434" s="49" t="e">
        <f>Audit!#REF!</f>
        <v>#REF!</v>
      </c>
      <c r="AI434" s="50" t="e">
        <f>VLOOKUP(Audit!#REF!,$V$3:$AE$12,2,FALSE)&amp; IF(Audit!#REF!=10,Audit!#REF!,"")</f>
        <v>#REF!</v>
      </c>
      <c r="AJ434" s="50" t="e">
        <f>VLOOKUP(Audit!#REF!,$V$13:$AE$22,2,FALSE)&amp; IF(Audit!#REF!=10,Audit!#REF!,"")</f>
        <v>#REF!</v>
      </c>
      <c r="AK434" s="47" t="e">
        <f t="shared" si="197"/>
        <v>#REF!</v>
      </c>
      <c r="AL434" s="50" t="e">
        <f>VLOOKUP(Audit!#REF!,$V$3:$AE$12,3,FALSE)&amp; IF(Audit!#REF!=10,Audit!#REF!,"")</f>
        <v>#REF!</v>
      </c>
      <c r="AM434" s="50" t="e">
        <f>VLOOKUP(Audit!#REF!,$V$13:$AE$22,3,FALSE)&amp; IF(Audit!#REF!=10,Audit!#REF!,"")</f>
        <v>#REF!</v>
      </c>
      <c r="AN434" s="47" t="e">
        <f t="shared" si="198"/>
        <v>#REF!</v>
      </c>
      <c r="AO434" s="50" t="e">
        <f>VLOOKUP(Audit!#REF!,$V$3:$AE$12,4,FALSE) &amp;  Audit!#REF! &amp; IF(Audit!#REF!=10,Audit!#REF!,"")</f>
        <v>#REF!</v>
      </c>
      <c r="AP434" s="50" t="e">
        <f>VLOOKUP(Audit!#REF!,$V$13:$AE$22,4,FALSE)&amp; IF(Audit!#REF!=10,Audit!#REF!,"")</f>
        <v>#REF!</v>
      </c>
      <c r="AQ434" s="47" t="e">
        <f t="shared" si="199"/>
        <v>#REF!</v>
      </c>
      <c r="AR434" s="50" t="e">
        <f>VLOOKUP(Audit!#REF!,$V$3:$AE$12,5,FALSE)&amp; IF(Audit!#REF!=10,Audit!#REF!,"")</f>
        <v>#REF!</v>
      </c>
      <c r="AS434" s="50" t="e">
        <f>VLOOKUP(Audit!#REF!,$V$13:$AE$22,5,FALSE)&amp; IF(Audit!#REF!=10,Audit!#REF!,"")</f>
        <v>#REF!</v>
      </c>
      <c r="AT434" s="47" t="e">
        <f t="shared" si="200"/>
        <v>#REF!</v>
      </c>
      <c r="AU434" s="50" t="e">
        <f>VLOOKUP(Audit!#REF!,$V$3:$AE$12,6,FALSE)&amp; IF(Audit!#REF!=10,Audit!#REF!,"")</f>
        <v>#REF!</v>
      </c>
      <c r="AV434" s="50" t="e">
        <f>VLOOKUP(Audit!#REF!,$V$13:$AE$22,6,FALSE)&amp; IF(Audit!#REF!=10,Audit!#REF!,"")</f>
        <v>#REF!</v>
      </c>
      <c r="AW434" s="47" t="e">
        <f t="shared" si="201"/>
        <v>#REF!</v>
      </c>
      <c r="AX434" s="50" t="e">
        <f>VLOOKUP(Audit!#REF!,$V$3:$AE$12,7,FALSE)&amp; IF(Audit!#REF!=10,Audit!#REF!,"")</f>
        <v>#REF!</v>
      </c>
      <c r="AY434" s="50" t="e">
        <f>VLOOKUP(Audit!#REF!,$V$13:$AE$22,7,FALSE) &amp; IF(Audit!#REF!=10,Audit!#REF!,"")</f>
        <v>#REF!</v>
      </c>
      <c r="AZ434" s="47" t="e">
        <f t="shared" si="202"/>
        <v>#REF!</v>
      </c>
      <c r="BA434" s="50" t="e">
        <f>VLOOKUP(Audit!#REF!,$V$3:$AE$12,8,FALSE)&amp; Audit!#REF! &amp; IF(Audit!#REF!=10,Audit!#REF!,"")</f>
        <v>#REF!</v>
      </c>
      <c r="BB434" s="50" t="e">
        <f>VLOOKUP(Audit!#REF!,$V$13:$AE$22,8,FALSE) &amp; IF(Audit!#REF!=10,Audit!#REF!,"")</f>
        <v>#REF!</v>
      </c>
      <c r="BC434" s="47" t="e">
        <f t="shared" si="203"/>
        <v>#REF!</v>
      </c>
      <c r="BD434" s="50" t="e">
        <f>VLOOKUP(Audit!#REF!,$V$3:$AE$12,9,FALSE)&amp; IF(Audit!#REF!=10,Audit!#REF!,"")</f>
        <v>#REF!</v>
      </c>
      <c r="BE434" s="50" t="e">
        <f>VLOOKUP(Audit!#REF!,$V$13:$AE$22,9,FALSE) &amp; IF(Audit!#REF!=10,Audit!#REF!,"") &amp; IF(Audit!#REF!&lt;&gt;1,U434,"")</f>
        <v>#REF!</v>
      </c>
      <c r="BF434" s="47" t="e">
        <f t="shared" si="204"/>
        <v>#REF!</v>
      </c>
      <c r="BG434" s="50" t="e">
        <f>VLOOKUP(Audit!#REF!,$V$3:$AE$12,10,FALSE) &amp; Audit!#REF! &amp; IF(Audit!#REF!=10,Audit!#REF!,"")</f>
        <v>#REF!</v>
      </c>
      <c r="BH434" s="50" t="e">
        <f>VLOOKUP(Audit!#REF!,$V$13:$AE$22,10,FALSE) &amp; IF(Audit!#REF!=10,Audit!#REF!,"") &amp; IF(Audit!#REF!&lt;&gt;1,U434,"")</f>
        <v>#REF!</v>
      </c>
      <c r="BI434" s="47" t="e">
        <f t="shared" si="205"/>
        <v>#REF!</v>
      </c>
      <c r="BJ434" s="48" t="str">
        <f t="shared" si="206"/>
        <v/>
      </c>
      <c r="BK434" s="48" t="str">
        <f t="shared" si="207"/>
        <v/>
      </c>
      <c r="BL434" s="48" t="str">
        <f t="shared" si="208"/>
        <v/>
      </c>
      <c r="BM434" s="48" t="str">
        <f t="shared" si="209"/>
        <v/>
      </c>
      <c r="BN434" s="48" t="str">
        <f t="shared" si="210"/>
        <v/>
      </c>
      <c r="BO434" s="48" t="str">
        <f t="shared" si="211"/>
        <v/>
      </c>
      <c r="BP434" s="48" t="str">
        <f t="shared" si="212"/>
        <v/>
      </c>
      <c r="BQ434" s="48" t="str">
        <f t="shared" si="213"/>
        <v/>
      </c>
      <c r="BR434" s="48" t="str">
        <f t="shared" si="214"/>
        <v/>
      </c>
      <c r="BS434" s="48" t="str">
        <f t="shared" si="215"/>
        <v/>
      </c>
      <c r="BT434" s="48" t="str">
        <f t="shared" si="216"/>
        <v/>
      </c>
      <c r="BU434" s="48" t="str">
        <f t="shared" si="217"/>
        <v/>
      </c>
    </row>
    <row r="435" spans="1:73">
      <c r="A435" s="10" t="e">
        <f>Audit!#REF!</f>
        <v>#REF!</v>
      </c>
      <c r="B435" s="10" t="e">
        <f t="shared" si="219"/>
        <v>#REF!</v>
      </c>
      <c r="C435" s="17" t="e">
        <f>VLOOKUP(Audit!#REF!,$V$3:$AE$12,2,FALSE) &amp; VLOOKUP(Audit!#REF!,$V$13:$AE$22,2,FALSE)&amp; IF(Audit!#REF!=10,Audit!#REF!&amp;Audit!#REF!,"")</f>
        <v>#REF!</v>
      </c>
      <c r="D435" s="17" t="e">
        <f>VLOOKUP(Audit!#REF!,$V$3:$AE$12,3,FALSE) &amp; VLOOKUP(Audit!#REF!,$V$13:$AE$22,3,FALSE) &amp;IF(Audit!#REF!=10,Audit!#REF!&amp;Audit!#REF!,"")</f>
        <v>#REF!</v>
      </c>
      <c r="E435" s="17" t="e">
        <f>VLOOKUP(Audit!#REF!,$V$3:$AE$12,4,FALSE)&amp; Audit!#REF! &amp; VLOOKUP(Audit!#REF!,$V$13:$AE$22,4,FALSE)&amp; IF(Audit!#REF!=10,Audit!#REF!&amp;Audit!#REF!,"")</f>
        <v>#REF!</v>
      </c>
      <c r="F435" s="17" t="e">
        <f>VLOOKUP(Audit!#REF!,$V$3:$AE$12,5,FALSE) &amp; VLOOKUP(Audit!#REF!,$V$13:$AE$22,5,FALSE)&amp; IF(Audit!#REF!=10,Audit!#REF!&amp;Audit!#REF!,"")</f>
        <v>#REF!</v>
      </c>
      <c r="G435" s="17" t="e">
        <f>VLOOKUP(Audit!#REF!,$V$3:$AE$12,6,FALSE) &amp; VLOOKUP(Audit!#REF!,$V$13:$AE$22,6,FALSE)&amp; IF(Audit!#REF!=10,Audit!#REF!&amp;Audit!#REF!,"")</f>
        <v>#REF!</v>
      </c>
      <c r="H435" s="17" t="e">
        <f>VLOOKUP(Audit!#REF!,$V$3:$AE$12,7,FALSE) &amp; VLOOKUP(Audit!#REF!,$V$13:$AE$22,7,FALSE)&amp;IF(Audit!#REF!=10,Audit!#REF!&amp;Audit!#REF!,"")</f>
        <v>#REF!</v>
      </c>
      <c r="I435" s="17" t="e">
        <f>VLOOKUP(Audit!#REF!,$V$3:$AE$12,8,FALSE) &amp; Audit!#REF! &amp; VLOOKUP(Audit!#REF!,$V$13:$AE$22,8,FALSE)&amp;IF(Audit!#REF!=10,Audit!#REF!&amp;Audit!#REF!,"")</f>
        <v>#REF!</v>
      </c>
      <c r="J435" s="17" t="e">
        <f>VLOOKUP(Audit!#REF!,$V$3:$AE$12,9,FALSE) &amp; VLOOKUP(Audit!#REF!,$V$13:$AE$22,9,FALSE) &amp; IF(Audit!#REF!=10,Audit!#REF!&amp;Audit!#REF!,"") &amp; IF(Audit!#REF!&lt;&gt;1,U435,"")</f>
        <v>#REF!</v>
      </c>
      <c r="K435" s="17" t="e">
        <f>VLOOKUP(Audit!#REF!,$V$3:$AE$12,10,FALSE) &amp; Audit!#REF! &amp; VLOOKUP(Audit!#REF!,$V$13:$AE$22,10,FALSE) &amp; IF(Audit!#REF!=10,Audit!#REF!&amp;Audit!#REF!,"") &amp; IF(Audit!#REF!&lt;&gt;1,U435,"")</f>
        <v>#REF!</v>
      </c>
      <c r="L435" s="10" t="e">
        <f>Audit!#REF!</f>
        <v>#REF!</v>
      </c>
      <c r="M435" s="10" t="e">
        <f t="shared" si="189"/>
        <v>#REF!</v>
      </c>
      <c r="N435" s="10" t="e">
        <f t="shared" si="190"/>
        <v>#REF!</v>
      </c>
      <c r="O435" s="10" t="e">
        <f t="shared" si="191"/>
        <v>#REF!</v>
      </c>
      <c r="P435" s="10" t="e">
        <f t="shared" si="192"/>
        <v>#REF!</v>
      </c>
      <c r="Q435" s="10" t="e">
        <f t="shared" si="193"/>
        <v>#REF!</v>
      </c>
      <c r="R435" s="10" t="e">
        <f t="shared" si="194"/>
        <v>#REF!</v>
      </c>
      <c r="S435" s="10" t="e">
        <f t="shared" si="195"/>
        <v>#REF!</v>
      </c>
      <c r="T435" s="10" t="e">
        <f t="shared" si="196"/>
        <v>#REF!</v>
      </c>
      <c r="U435" s="17" t="e">
        <f>IF(Audit!#REF!="","",VLOOKUP(Audit!#REF!,$W$26:$X$35,2,FALSE)) &amp; Audit!#REF! &amp; IF(Audit!#REF!="","",IF(Audit!#REF!&lt;=1.4,VLOOKUP(Audit!#REF!,$W$38:X480,2,FALSE),VLOOKUP(Audit!#REF!,$W$51:$X$61,2,FALSE))) &amp; IF(Audit!#REF!="","",VLOOKUP(Audit!#REF!,$Y$26:$Z$35,2,FALSE) &amp; Audit!#REF! &amp; IF(Audit!#REF!="","",IF(Audit!#REF!&lt;=1.4,VLOOKUP(Audit!#REF!,$Y$38:$Z$48,2,FALSE),VLOOKUP(Audit!#REF!,$Y$51:$Z$61,2,FALSE))))</f>
        <v>#REF!</v>
      </c>
      <c r="V435" s="21"/>
      <c r="AH435" s="49" t="e">
        <f>Audit!#REF!</f>
        <v>#REF!</v>
      </c>
      <c r="AI435" s="50" t="e">
        <f>VLOOKUP(Audit!#REF!,$V$3:$AE$12,2,FALSE)&amp; IF(Audit!#REF!=10,Audit!#REF!,"")</f>
        <v>#REF!</v>
      </c>
      <c r="AJ435" s="50" t="e">
        <f>VLOOKUP(Audit!#REF!,$V$13:$AE$22,2,FALSE)&amp; IF(Audit!#REF!=10,Audit!#REF!,"")</f>
        <v>#REF!</v>
      </c>
      <c r="AK435" s="47" t="e">
        <f t="shared" si="197"/>
        <v>#REF!</v>
      </c>
      <c r="AL435" s="50" t="e">
        <f>VLOOKUP(Audit!#REF!,$V$3:$AE$12,3,FALSE)&amp; IF(Audit!#REF!=10,Audit!#REF!,"")</f>
        <v>#REF!</v>
      </c>
      <c r="AM435" s="50" t="e">
        <f>VLOOKUP(Audit!#REF!,$V$13:$AE$22,3,FALSE)&amp; IF(Audit!#REF!=10,Audit!#REF!,"")</f>
        <v>#REF!</v>
      </c>
      <c r="AN435" s="47" t="e">
        <f t="shared" si="198"/>
        <v>#REF!</v>
      </c>
      <c r="AO435" s="50" t="e">
        <f>VLOOKUP(Audit!#REF!,$V$3:$AE$12,4,FALSE) &amp;  Audit!#REF! &amp; IF(Audit!#REF!=10,Audit!#REF!,"")</f>
        <v>#REF!</v>
      </c>
      <c r="AP435" s="50" t="e">
        <f>VLOOKUP(Audit!#REF!,$V$13:$AE$22,4,FALSE)&amp; IF(Audit!#REF!=10,Audit!#REF!,"")</f>
        <v>#REF!</v>
      </c>
      <c r="AQ435" s="47" t="e">
        <f t="shared" si="199"/>
        <v>#REF!</v>
      </c>
      <c r="AR435" s="50" t="e">
        <f>VLOOKUP(Audit!#REF!,$V$3:$AE$12,5,FALSE)&amp; IF(Audit!#REF!=10,Audit!#REF!,"")</f>
        <v>#REF!</v>
      </c>
      <c r="AS435" s="50" t="e">
        <f>VLOOKUP(Audit!#REF!,$V$13:$AE$22,5,FALSE)&amp; IF(Audit!#REF!=10,Audit!#REF!,"")</f>
        <v>#REF!</v>
      </c>
      <c r="AT435" s="47" t="e">
        <f t="shared" si="200"/>
        <v>#REF!</v>
      </c>
      <c r="AU435" s="50" t="e">
        <f>VLOOKUP(Audit!#REF!,$V$3:$AE$12,6,FALSE)&amp; IF(Audit!#REF!=10,Audit!#REF!,"")</f>
        <v>#REF!</v>
      </c>
      <c r="AV435" s="50" t="e">
        <f>VLOOKUP(Audit!#REF!,$V$13:$AE$22,6,FALSE)&amp; IF(Audit!#REF!=10,Audit!#REF!,"")</f>
        <v>#REF!</v>
      </c>
      <c r="AW435" s="47" t="e">
        <f t="shared" si="201"/>
        <v>#REF!</v>
      </c>
      <c r="AX435" s="50" t="e">
        <f>VLOOKUP(Audit!#REF!,$V$3:$AE$12,7,FALSE)&amp; IF(Audit!#REF!=10,Audit!#REF!,"")</f>
        <v>#REF!</v>
      </c>
      <c r="AY435" s="50" t="e">
        <f>VLOOKUP(Audit!#REF!,$V$13:$AE$22,7,FALSE) &amp; IF(Audit!#REF!=10,Audit!#REF!,"")</f>
        <v>#REF!</v>
      </c>
      <c r="AZ435" s="47" t="e">
        <f t="shared" si="202"/>
        <v>#REF!</v>
      </c>
      <c r="BA435" s="50" t="e">
        <f>VLOOKUP(Audit!#REF!,$V$3:$AE$12,8,FALSE)&amp; Audit!#REF! &amp; IF(Audit!#REF!=10,Audit!#REF!,"")</f>
        <v>#REF!</v>
      </c>
      <c r="BB435" s="50" t="e">
        <f>VLOOKUP(Audit!#REF!,$V$13:$AE$22,8,FALSE) &amp; IF(Audit!#REF!=10,Audit!#REF!,"")</f>
        <v>#REF!</v>
      </c>
      <c r="BC435" s="47" t="e">
        <f t="shared" si="203"/>
        <v>#REF!</v>
      </c>
      <c r="BD435" s="50" t="e">
        <f>VLOOKUP(Audit!#REF!,$V$3:$AE$12,9,FALSE)&amp; IF(Audit!#REF!=10,Audit!#REF!,"")</f>
        <v>#REF!</v>
      </c>
      <c r="BE435" s="50" t="e">
        <f>VLOOKUP(Audit!#REF!,$V$13:$AE$22,9,FALSE) &amp; IF(Audit!#REF!=10,Audit!#REF!,"") &amp; IF(Audit!#REF!&lt;&gt;1,U435,"")</f>
        <v>#REF!</v>
      </c>
      <c r="BF435" s="47" t="e">
        <f t="shared" si="204"/>
        <v>#REF!</v>
      </c>
      <c r="BG435" s="50" t="e">
        <f>VLOOKUP(Audit!#REF!,$V$3:$AE$12,10,FALSE) &amp; Audit!#REF! &amp; IF(Audit!#REF!=10,Audit!#REF!,"")</f>
        <v>#REF!</v>
      </c>
      <c r="BH435" s="50" t="e">
        <f>VLOOKUP(Audit!#REF!,$V$13:$AE$22,10,FALSE) &amp; IF(Audit!#REF!=10,Audit!#REF!,"") &amp; IF(Audit!#REF!&lt;&gt;1,U435,"")</f>
        <v>#REF!</v>
      </c>
      <c r="BI435" s="47" t="e">
        <f t="shared" si="205"/>
        <v>#REF!</v>
      </c>
      <c r="BJ435" s="48" t="str">
        <f t="shared" si="206"/>
        <v/>
      </c>
      <c r="BK435" s="48" t="str">
        <f t="shared" si="207"/>
        <v/>
      </c>
      <c r="BL435" s="48" t="str">
        <f t="shared" si="208"/>
        <v/>
      </c>
      <c r="BM435" s="48" t="str">
        <f t="shared" si="209"/>
        <v/>
      </c>
      <c r="BN435" s="48" t="str">
        <f t="shared" si="210"/>
        <v/>
      </c>
      <c r="BO435" s="48" t="str">
        <f t="shared" si="211"/>
        <v/>
      </c>
      <c r="BP435" s="48" t="str">
        <f t="shared" si="212"/>
        <v/>
      </c>
      <c r="BQ435" s="48" t="str">
        <f t="shared" si="213"/>
        <v/>
      </c>
      <c r="BR435" s="48" t="str">
        <f t="shared" si="214"/>
        <v/>
      </c>
      <c r="BS435" s="48" t="str">
        <f t="shared" si="215"/>
        <v/>
      </c>
      <c r="BT435" s="48" t="str">
        <f t="shared" si="216"/>
        <v/>
      </c>
      <c r="BU435" s="48" t="str">
        <f t="shared" si="217"/>
        <v/>
      </c>
    </row>
    <row r="436" spans="1:73">
      <c r="A436" s="10" t="e">
        <f>Audit!#REF!</f>
        <v>#REF!</v>
      </c>
      <c r="B436" s="10" t="e">
        <f t="shared" si="219"/>
        <v>#REF!</v>
      </c>
      <c r="C436" s="17" t="e">
        <f>VLOOKUP(Audit!#REF!,$V$3:$AE$12,2,FALSE) &amp; VLOOKUP(Audit!#REF!,$V$13:$AE$22,2,FALSE)&amp; IF(Audit!#REF!=10,Audit!#REF!&amp;Audit!#REF!,"")</f>
        <v>#REF!</v>
      </c>
      <c r="D436" s="17" t="e">
        <f>VLOOKUP(Audit!#REF!,$V$3:$AE$12,3,FALSE) &amp; VLOOKUP(Audit!#REF!,$V$13:$AE$22,3,FALSE) &amp;IF(Audit!#REF!=10,Audit!#REF!&amp;Audit!#REF!,"")</f>
        <v>#REF!</v>
      </c>
      <c r="E436" s="17" t="e">
        <f>VLOOKUP(Audit!#REF!,$V$3:$AE$12,4,FALSE)&amp; Audit!#REF! &amp; VLOOKUP(Audit!#REF!,$V$13:$AE$22,4,FALSE)&amp; IF(Audit!#REF!=10,Audit!#REF!&amp;Audit!#REF!,"")</f>
        <v>#REF!</v>
      </c>
      <c r="F436" s="17" t="e">
        <f>VLOOKUP(Audit!#REF!,$V$3:$AE$12,5,FALSE) &amp; VLOOKUP(Audit!#REF!,$V$13:$AE$22,5,FALSE)&amp; IF(Audit!#REF!=10,Audit!#REF!&amp;Audit!#REF!,"")</f>
        <v>#REF!</v>
      </c>
      <c r="G436" s="17" t="e">
        <f>VLOOKUP(Audit!#REF!,$V$3:$AE$12,6,FALSE) &amp; VLOOKUP(Audit!#REF!,$V$13:$AE$22,6,FALSE)&amp; IF(Audit!#REF!=10,Audit!#REF!&amp;Audit!#REF!,"")</f>
        <v>#REF!</v>
      </c>
      <c r="H436" s="17" t="e">
        <f>VLOOKUP(Audit!#REF!,$V$3:$AE$12,7,FALSE) &amp; VLOOKUP(Audit!#REF!,$V$13:$AE$22,7,FALSE)&amp;IF(Audit!#REF!=10,Audit!#REF!&amp;Audit!#REF!,"")</f>
        <v>#REF!</v>
      </c>
      <c r="I436" s="17" t="e">
        <f>VLOOKUP(Audit!#REF!,$V$3:$AE$12,8,FALSE) &amp; Audit!#REF! &amp; VLOOKUP(Audit!#REF!,$V$13:$AE$22,8,FALSE)&amp;IF(Audit!#REF!=10,Audit!#REF!&amp;Audit!#REF!,"")</f>
        <v>#REF!</v>
      </c>
      <c r="J436" s="17" t="e">
        <f>VLOOKUP(Audit!#REF!,$V$3:$AE$12,9,FALSE) &amp; VLOOKUP(Audit!#REF!,$V$13:$AE$22,9,FALSE) &amp; IF(Audit!#REF!=10,Audit!#REF!&amp;Audit!#REF!,"") &amp; IF(Audit!#REF!&lt;&gt;1,U436,"")</f>
        <v>#REF!</v>
      </c>
      <c r="K436" s="17" t="e">
        <f>VLOOKUP(Audit!#REF!,$V$3:$AE$12,10,FALSE) &amp; Audit!#REF! &amp; VLOOKUP(Audit!#REF!,$V$13:$AE$22,10,FALSE) &amp; IF(Audit!#REF!=10,Audit!#REF!&amp;Audit!#REF!,"") &amp; IF(Audit!#REF!&lt;&gt;1,U436,"")</f>
        <v>#REF!</v>
      </c>
      <c r="L436" s="10" t="e">
        <f>Audit!#REF!</f>
        <v>#REF!</v>
      </c>
      <c r="M436" s="10" t="e">
        <f t="shared" si="189"/>
        <v>#REF!</v>
      </c>
      <c r="N436" s="10" t="e">
        <f t="shared" si="190"/>
        <v>#REF!</v>
      </c>
      <c r="O436" s="10" t="e">
        <f t="shared" si="191"/>
        <v>#REF!</v>
      </c>
      <c r="P436" s="10" t="e">
        <f t="shared" si="192"/>
        <v>#REF!</v>
      </c>
      <c r="Q436" s="10" t="e">
        <f t="shared" si="193"/>
        <v>#REF!</v>
      </c>
      <c r="R436" s="10" t="e">
        <f t="shared" si="194"/>
        <v>#REF!</v>
      </c>
      <c r="S436" s="10" t="e">
        <f t="shared" si="195"/>
        <v>#REF!</v>
      </c>
      <c r="T436" s="10" t="e">
        <f t="shared" si="196"/>
        <v>#REF!</v>
      </c>
      <c r="U436" s="17" t="e">
        <f>IF(Audit!#REF!="","",VLOOKUP(Audit!#REF!,$W$26:$X$35,2,FALSE)) &amp; Audit!#REF! &amp; IF(Audit!#REF!="","",IF(Audit!#REF!&lt;=1.4,VLOOKUP(Audit!#REF!,$W$38:X481,2,FALSE),VLOOKUP(Audit!#REF!,$W$51:$X$61,2,FALSE))) &amp; IF(Audit!#REF!="","",VLOOKUP(Audit!#REF!,$Y$26:$Z$35,2,FALSE) &amp; Audit!#REF! &amp; IF(Audit!#REF!="","",IF(Audit!#REF!&lt;=1.4,VLOOKUP(Audit!#REF!,$Y$38:$Z$48,2,FALSE),VLOOKUP(Audit!#REF!,$Y$51:$Z$61,2,FALSE))))</f>
        <v>#REF!</v>
      </c>
      <c r="V436" s="21"/>
      <c r="AH436" s="49" t="e">
        <f>Audit!#REF!</f>
        <v>#REF!</v>
      </c>
      <c r="AI436" s="50" t="e">
        <f>VLOOKUP(Audit!#REF!,$V$3:$AE$12,2,FALSE)&amp; IF(Audit!#REF!=10,Audit!#REF!,"")</f>
        <v>#REF!</v>
      </c>
      <c r="AJ436" s="50" t="e">
        <f>VLOOKUP(Audit!#REF!,$V$13:$AE$22,2,FALSE)&amp; IF(Audit!#REF!=10,Audit!#REF!,"")</f>
        <v>#REF!</v>
      </c>
      <c r="AK436" s="47" t="e">
        <f t="shared" si="197"/>
        <v>#REF!</v>
      </c>
      <c r="AL436" s="50" t="e">
        <f>VLOOKUP(Audit!#REF!,$V$3:$AE$12,3,FALSE)&amp; IF(Audit!#REF!=10,Audit!#REF!,"")</f>
        <v>#REF!</v>
      </c>
      <c r="AM436" s="50" t="e">
        <f>VLOOKUP(Audit!#REF!,$V$13:$AE$22,3,FALSE)&amp; IF(Audit!#REF!=10,Audit!#REF!,"")</f>
        <v>#REF!</v>
      </c>
      <c r="AN436" s="47" t="e">
        <f t="shared" si="198"/>
        <v>#REF!</v>
      </c>
      <c r="AO436" s="50" t="e">
        <f>VLOOKUP(Audit!#REF!,$V$3:$AE$12,4,FALSE) &amp;  Audit!#REF! &amp; IF(Audit!#REF!=10,Audit!#REF!,"")</f>
        <v>#REF!</v>
      </c>
      <c r="AP436" s="50" t="e">
        <f>VLOOKUP(Audit!#REF!,$V$13:$AE$22,4,FALSE)&amp; IF(Audit!#REF!=10,Audit!#REF!,"")</f>
        <v>#REF!</v>
      </c>
      <c r="AQ436" s="47" t="e">
        <f t="shared" si="199"/>
        <v>#REF!</v>
      </c>
      <c r="AR436" s="50" t="e">
        <f>VLOOKUP(Audit!#REF!,$V$3:$AE$12,5,FALSE)&amp; IF(Audit!#REF!=10,Audit!#REF!,"")</f>
        <v>#REF!</v>
      </c>
      <c r="AS436" s="50" t="e">
        <f>VLOOKUP(Audit!#REF!,$V$13:$AE$22,5,FALSE)&amp; IF(Audit!#REF!=10,Audit!#REF!,"")</f>
        <v>#REF!</v>
      </c>
      <c r="AT436" s="47" t="e">
        <f t="shared" si="200"/>
        <v>#REF!</v>
      </c>
      <c r="AU436" s="50" t="e">
        <f>VLOOKUP(Audit!#REF!,$V$3:$AE$12,6,FALSE)&amp; IF(Audit!#REF!=10,Audit!#REF!,"")</f>
        <v>#REF!</v>
      </c>
      <c r="AV436" s="50" t="e">
        <f>VLOOKUP(Audit!#REF!,$V$13:$AE$22,6,FALSE)&amp; IF(Audit!#REF!=10,Audit!#REF!,"")</f>
        <v>#REF!</v>
      </c>
      <c r="AW436" s="47" t="e">
        <f t="shared" si="201"/>
        <v>#REF!</v>
      </c>
      <c r="AX436" s="50" t="e">
        <f>VLOOKUP(Audit!#REF!,$V$3:$AE$12,7,FALSE)&amp; IF(Audit!#REF!=10,Audit!#REF!,"")</f>
        <v>#REF!</v>
      </c>
      <c r="AY436" s="50" t="e">
        <f>VLOOKUP(Audit!#REF!,$V$13:$AE$22,7,FALSE) &amp; IF(Audit!#REF!=10,Audit!#REF!,"")</f>
        <v>#REF!</v>
      </c>
      <c r="AZ436" s="47" t="e">
        <f t="shared" si="202"/>
        <v>#REF!</v>
      </c>
      <c r="BA436" s="50" t="e">
        <f>VLOOKUP(Audit!#REF!,$V$3:$AE$12,8,FALSE)&amp; Audit!#REF! &amp; IF(Audit!#REF!=10,Audit!#REF!,"")</f>
        <v>#REF!</v>
      </c>
      <c r="BB436" s="50" t="e">
        <f>VLOOKUP(Audit!#REF!,$V$13:$AE$22,8,FALSE) &amp; IF(Audit!#REF!=10,Audit!#REF!,"")</f>
        <v>#REF!</v>
      </c>
      <c r="BC436" s="47" t="e">
        <f t="shared" si="203"/>
        <v>#REF!</v>
      </c>
      <c r="BD436" s="50" t="e">
        <f>VLOOKUP(Audit!#REF!,$V$3:$AE$12,9,FALSE)&amp; IF(Audit!#REF!=10,Audit!#REF!,"")</f>
        <v>#REF!</v>
      </c>
      <c r="BE436" s="50" t="e">
        <f>VLOOKUP(Audit!#REF!,$V$13:$AE$22,9,FALSE) &amp; IF(Audit!#REF!=10,Audit!#REF!,"") &amp; IF(Audit!#REF!&lt;&gt;1,U436,"")</f>
        <v>#REF!</v>
      </c>
      <c r="BF436" s="47" t="e">
        <f t="shared" si="204"/>
        <v>#REF!</v>
      </c>
      <c r="BG436" s="50" t="e">
        <f>VLOOKUP(Audit!#REF!,$V$3:$AE$12,10,FALSE) &amp; Audit!#REF! &amp; IF(Audit!#REF!=10,Audit!#REF!,"")</f>
        <v>#REF!</v>
      </c>
      <c r="BH436" s="50" t="e">
        <f>VLOOKUP(Audit!#REF!,$V$13:$AE$22,10,FALSE) &amp; IF(Audit!#REF!=10,Audit!#REF!,"") &amp; IF(Audit!#REF!&lt;&gt;1,U436,"")</f>
        <v>#REF!</v>
      </c>
      <c r="BI436" s="47" t="e">
        <f t="shared" si="205"/>
        <v>#REF!</v>
      </c>
      <c r="BJ436" s="48" t="str">
        <f t="shared" si="206"/>
        <v/>
      </c>
      <c r="BK436" s="48" t="str">
        <f t="shared" si="207"/>
        <v/>
      </c>
      <c r="BL436" s="48" t="str">
        <f t="shared" si="208"/>
        <v/>
      </c>
      <c r="BM436" s="48" t="str">
        <f t="shared" si="209"/>
        <v/>
      </c>
      <c r="BN436" s="48" t="str">
        <f t="shared" si="210"/>
        <v/>
      </c>
      <c r="BO436" s="48" t="str">
        <f t="shared" si="211"/>
        <v/>
      </c>
      <c r="BP436" s="48" t="str">
        <f t="shared" si="212"/>
        <v/>
      </c>
      <c r="BQ436" s="48" t="str">
        <f t="shared" si="213"/>
        <v/>
      </c>
      <c r="BR436" s="48" t="str">
        <f t="shared" si="214"/>
        <v/>
      </c>
      <c r="BS436" s="48" t="str">
        <f t="shared" si="215"/>
        <v/>
      </c>
      <c r="BT436" s="48" t="str">
        <f t="shared" si="216"/>
        <v/>
      </c>
      <c r="BU436" s="48" t="str">
        <f t="shared" si="217"/>
        <v/>
      </c>
    </row>
    <row r="437" spans="1:73">
      <c r="A437" s="10" t="e">
        <f>Audit!#REF!</f>
        <v>#REF!</v>
      </c>
      <c r="B437" s="10" t="e">
        <f t="shared" si="219"/>
        <v>#REF!</v>
      </c>
      <c r="C437" s="17" t="e">
        <f>VLOOKUP(Audit!#REF!,$V$3:$AE$12,2,FALSE) &amp; VLOOKUP(Audit!#REF!,$V$13:$AE$22,2,FALSE)&amp; IF(Audit!#REF!=10,Audit!#REF!&amp;Audit!#REF!,"")</f>
        <v>#REF!</v>
      </c>
      <c r="D437" s="17" t="e">
        <f>VLOOKUP(Audit!#REF!,$V$3:$AE$12,3,FALSE) &amp; VLOOKUP(Audit!#REF!,$V$13:$AE$22,3,FALSE) &amp;IF(Audit!#REF!=10,Audit!#REF!&amp;Audit!#REF!,"")</f>
        <v>#REF!</v>
      </c>
      <c r="E437" s="17" t="e">
        <f>VLOOKUP(Audit!#REF!,$V$3:$AE$12,4,FALSE)&amp; Audit!#REF! &amp; VLOOKUP(Audit!#REF!,$V$13:$AE$22,4,FALSE)&amp; IF(Audit!#REF!=10,Audit!#REF!&amp;Audit!#REF!,"")</f>
        <v>#REF!</v>
      </c>
      <c r="F437" s="17" t="e">
        <f>VLOOKUP(Audit!#REF!,$V$3:$AE$12,5,FALSE) &amp; VLOOKUP(Audit!#REF!,$V$13:$AE$22,5,FALSE)&amp; IF(Audit!#REF!=10,Audit!#REF!&amp;Audit!#REF!,"")</f>
        <v>#REF!</v>
      </c>
      <c r="G437" s="17" t="e">
        <f>VLOOKUP(Audit!#REF!,$V$3:$AE$12,6,FALSE) &amp; VLOOKUP(Audit!#REF!,$V$13:$AE$22,6,FALSE)&amp; IF(Audit!#REF!=10,Audit!#REF!&amp;Audit!#REF!,"")</f>
        <v>#REF!</v>
      </c>
      <c r="H437" s="17" t="e">
        <f>VLOOKUP(Audit!#REF!,$V$3:$AE$12,7,FALSE) &amp; VLOOKUP(Audit!#REF!,$V$13:$AE$22,7,FALSE)&amp;IF(Audit!#REF!=10,Audit!#REF!&amp;Audit!#REF!,"")</f>
        <v>#REF!</v>
      </c>
      <c r="I437" s="17" t="e">
        <f>VLOOKUP(Audit!#REF!,$V$3:$AE$12,8,FALSE) &amp; Audit!#REF! &amp; VLOOKUP(Audit!#REF!,$V$13:$AE$22,8,FALSE)&amp;IF(Audit!#REF!=10,Audit!#REF!&amp;Audit!#REF!,"")</f>
        <v>#REF!</v>
      </c>
      <c r="J437" s="17" t="e">
        <f>VLOOKUP(Audit!#REF!,$V$3:$AE$12,9,FALSE) &amp; VLOOKUP(Audit!#REF!,$V$13:$AE$22,9,FALSE) &amp; IF(Audit!#REF!=10,Audit!#REF!&amp;Audit!#REF!,"") &amp; IF(Audit!#REF!&lt;&gt;1,U437,"")</f>
        <v>#REF!</v>
      </c>
      <c r="K437" s="17" t="e">
        <f>VLOOKUP(Audit!#REF!,$V$3:$AE$12,10,FALSE) &amp; Audit!#REF! &amp; VLOOKUP(Audit!#REF!,$V$13:$AE$22,10,FALSE) &amp; IF(Audit!#REF!=10,Audit!#REF!&amp;Audit!#REF!,"") &amp; IF(Audit!#REF!&lt;&gt;1,U437,"")</f>
        <v>#REF!</v>
      </c>
      <c r="L437" s="10" t="e">
        <f>Audit!#REF!</f>
        <v>#REF!</v>
      </c>
      <c r="M437" s="10" t="e">
        <f t="shared" si="189"/>
        <v>#REF!</v>
      </c>
      <c r="N437" s="10" t="e">
        <f t="shared" si="190"/>
        <v>#REF!</v>
      </c>
      <c r="O437" s="10" t="e">
        <f t="shared" si="191"/>
        <v>#REF!</v>
      </c>
      <c r="P437" s="10" t="e">
        <f t="shared" si="192"/>
        <v>#REF!</v>
      </c>
      <c r="Q437" s="10" t="e">
        <f t="shared" si="193"/>
        <v>#REF!</v>
      </c>
      <c r="R437" s="10" t="e">
        <f t="shared" si="194"/>
        <v>#REF!</v>
      </c>
      <c r="S437" s="10" t="e">
        <f t="shared" si="195"/>
        <v>#REF!</v>
      </c>
      <c r="T437" s="10" t="e">
        <f t="shared" si="196"/>
        <v>#REF!</v>
      </c>
      <c r="U437" s="17" t="e">
        <f>IF(Audit!#REF!="","",VLOOKUP(Audit!#REF!,$W$26:$X$35,2,FALSE)) &amp; Audit!#REF! &amp; IF(Audit!#REF!="","",IF(Audit!#REF!&lt;=1.4,VLOOKUP(Audit!#REF!,$W$38:X482,2,FALSE),VLOOKUP(Audit!#REF!,$W$51:$X$61,2,FALSE))) &amp; IF(Audit!#REF!="","",VLOOKUP(Audit!#REF!,$Y$26:$Z$35,2,FALSE) &amp; Audit!#REF! &amp; IF(Audit!#REF!="","",IF(Audit!#REF!&lt;=1.4,VLOOKUP(Audit!#REF!,$Y$38:$Z$48,2,FALSE),VLOOKUP(Audit!#REF!,$Y$51:$Z$61,2,FALSE))))</f>
        <v>#REF!</v>
      </c>
      <c r="V437" s="21"/>
      <c r="AH437" s="49" t="e">
        <f>Audit!#REF!</f>
        <v>#REF!</v>
      </c>
      <c r="AI437" s="50" t="e">
        <f>VLOOKUP(Audit!#REF!,$V$3:$AE$12,2,FALSE)&amp; IF(Audit!#REF!=10,Audit!#REF!,"")</f>
        <v>#REF!</v>
      </c>
      <c r="AJ437" s="50" t="e">
        <f>VLOOKUP(Audit!#REF!,$V$13:$AE$22,2,FALSE)&amp; IF(Audit!#REF!=10,Audit!#REF!,"")</f>
        <v>#REF!</v>
      </c>
      <c r="AK437" s="47" t="e">
        <f t="shared" si="197"/>
        <v>#REF!</v>
      </c>
      <c r="AL437" s="50" t="e">
        <f>VLOOKUP(Audit!#REF!,$V$3:$AE$12,3,FALSE)&amp; IF(Audit!#REF!=10,Audit!#REF!,"")</f>
        <v>#REF!</v>
      </c>
      <c r="AM437" s="50" t="e">
        <f>VLOOKUP(Audit!#REF!,$V$13:$AE$22,3,FALSE)&amp; IF(Audit!#REF!=10,Audit!#REF!,"")</f>
        <v>#REF!</v>
      </c>
      <c r="AN437" s="47" t="e">
        <f t="shared" si="198"/>
        <v>#REF!</v>
      </c>
      <c r="AO437" s="50" t="e">
        <f>VLOOKUP(Audit!#REF!,$V$3:$AE$12,4,FALSE) &amp;  Audit!#REF! &amp; IF(Audit!#REF!=10,Audit!#REF!,"")</f>
        <v>#REF!</v>
      </c>
      <c r="AP437" s="50" t="e">
        <f>VLOOKUP(Audit!#REF!,$V$13:$AE$22,4,FALSE)&amp; IF(Audit!#REF!=10,Audit!#REF!,"")</f>
        <v>#REF!</v>
      </c>
      <c r="AQ437" s="47" t="e">
        <f t="shared" si="199"/>
        <v>#REF!</v>
      </c>
      <c r="AR437" s="50" t="e">
        <f>VLOOKUP(Audit!#REF!,$V$3:$AE$12,5,FALSE)&amp; IF(Audit!#REF!=10,Audit!#REF!,"")</f>
        <v>#REF!</v>
      </c>
      <c r="AS437" s="50" t="e">
        <f>VLOOKUP(Audit!#REF!,$V$13:$AE$22,5,FALSE)&amp; IF(Audit!#REF!=10,Audit!#REF!,"")</f>
        <v>#REF!</v>
      </c>
      <c r="AT437" s="47" t="e">
        <f t="shared" si="200"/>
        <v>#REF!</v>
      </c>
      <c r="AU437" s="50" t="e">
        <f>VLOOKUP(Audit!#REF!,$V$3:$AE$12,6,FALSE)&amp; IF(Audit!#REF!=10,Audit!#REF!,"")</f>
        <v>#REF!</v>
      </c>
      <c r="AV437" s="50" t="e">
        <f>VLOOKUP(Audit!#REF!,$V$13:$AE$22,6,FALSE)&amp; IF(Audit!#REF!=10,Audit!#REF!,"")</f>
        <v>#REF!</v>
      </c>
      <c r="AW437" s="47" t="e">
        <f t="shared" si="201"/>
        <v>#REF!</v>
      </c>
      <c r="AX437" s="50" t="e">
        <f>VLOOKUP(Audit!#REF!,$V$3:$AE$12,7,FALSE)&amp; IF(Audit!#REF!=10,Audit!#REF!,"")</f>
        <v>#REF!</v>
      </c>
      <c r="AY437" s="50" t="e">
        <f>VLOOKUP(Audit!#REF!,$V$13:$AE$22,7,FALSE) &amp; IF(Audit!#REF!=10,Audit!#REF!,"")</f>
        <v>#REF!</v>
      </c>
      <c r="AZ437" s="47" t="e">
        <f t="shared" si="202"/>
        <v>#REF!</v>
      </c>
      <c r="BA437" s="50" t="e">
        <f>VLOOKUP(Audit!#REF!,$V$3:$AE$12,8,FALSE)&amp; Audit!#REF! &amp; IF(Audit!#REF!=10,Audit!#REF!,"")</f>
        <v>#REF!</v>
      </c>
      <c r="BB437" s="50" t="e">
        <f>VLOOKUP(Audit!#REF!,$V$13:$AE$22,8,FALSE) &amp; IF(Audit!#REF!=10,Audit!#REF!,"")</f>
        <v>#REF!</v>
      </c>
      <c r="BC437" s="47" t="e">
        <f t="shared" si="203"/>
        <v>#REF!</v>
      </c>
      <c r="BD437" s="50" t="e">
        <f>VLOOKUP(Audit!#REF!,$V$3:$AE$12,9,FALSE)&amp; IF(Audit!#REF!=10,Audit!#REF!,"")</f>
        <v>#REF!</v>
      </c>
      <c r="BE437" s="50" t="e">
        <f>VLOOKUP(Audit!#REF!,$V$13:$AE$22,9,FALSE) &amp; IF(Audit!#REF!=10,Audit!#REF!,"") &amp; IF(Audit!#REF!&lt;&gt;1,U437,"")</f>
        <v>#REF!</v>
      </c>
      <c r="BF437" s="47" t="e">
        <f t="shared" si="204"/>
        <v>#REF!</v>
      </c>
      <c r="BG437" s="50" t="e">
        <f>VLOOKUP(Audit!#REF!,$V$3:$AE$12,10,FALSE) &amp; Audit!#REF! &amp; IF(Audit!#REF!=10,Audit!#REF!,"")</f>
        <v>#REF!</v>
      </c>
      <c r="BH437" s="50" t="e">
        <f>VLOOKUP(Audit!#REF!,$V$13:$AE$22,10,FALSE) &amp; IF(Audit!#REF!=10,Audit!#REF!,"") &amp; IF(Audit!#REF!&lt;&gt;1,U437,"")</f>
        <v>#REF!</v>
      </c>
      <c r="BI437" s="47" t="e">
        <f t="shared" si="205"/>
        <v>#REF!</v>
      </c>
      <c r="BJ437" s="48" t="str">
        <f t="shared" si="206"/>
        <v/>
      </c>
      <c r="BK437" s="48" t="str">
        <f t="shared" si="207"/>
        <v/>
      </c>
      <c r="BL437" s="48" t="str">
        <f t="shared" si="208"/>
        <v/>
      </c>
      <c r="BM437" s="48" t="str">
        <f t="shared" si="209"/>
        <v/>
      </c>
      <c r="BN437" s="48" t="str">
        <f t="shared" si="210"/>
        <v/>
      </c>
      <c r="BO437" s="48" t="str">
        <f t="shared" si="211"/>
        <v/>
      </c>
      <c r="BP437" s="48" t="str">
        <f t="shared" si="212"/>
        <v/>
      </c>
      <c r="BQ437" s="48" t="str">
        <f t="shared" si="213"/>
        <v/>
      </c>
      <c r="BR437" s="48" t="str">
        <f t="shared" si="214"/>
        <v/>
      </c>
      <c r="BS437" s="48" t="str">
        <f t="shared" si="215"/>
        <v/>
      </c>
      <c r="BT437" s="48" t="str">
        <f t="shared" si="216"/>
        <v/>
      </c>
      <c r="BU437" s="48" t="str">
        <f t="shared" si="217"/>
        <v/>
      </c>
    </row>
    <row r="438" spans="1:73">
      <c r="A438" s="10" t="e">
        <f>Audit!#REF!</f>
        <v>#REF!</v>
      </c>
      <c r="B438" s="10" t="e">
        <f t="shared" si="219"/>
        <v>#REF!</v>
      </c>
      <c r="C438" s="17" t="e">
        <f>VLOOKUP(Audit!#REF!,$V$3:$AE$12,2,FALSE) &amp; VLOOKUP(Audit!#REF!,$V$13:$AE$22,2,FALSE)&amp; IF(Audit!#REF!=10,Audit!#REF!&amp;Audit!#REF!,"")</f>
        <v>#REF!</v>
      </c>
      <c r="D438" s="17" t="e">
        <f>VLOOKUP(Audit!#REF!,$V$3:$AE$12,3,FALSE) &amp; VLOOKUP(Audit!#REF!,$V$13:$AE$22,3,FALSE) &amp;IF(Audit!#REF!=10,Audit!#REF!&amp;Audit!#REF!,"")</f>
        <v>#REF!</v>
      </c>
      <c r="E438" s="17" t="e">
        <f>VLOOKUP(Audit!#REF!,$V$3:$AE$12,4,FALSE)&amp; Audit!#REF! &amp; VLOOKUP(Audit!#REF!,$V$13:$AE$22,4,FALSE)&amp; IF(Audit!#REF!=10,Audit!#REF!&amp;Audit!#REF!,"")</f>
        <v>#REF!</v>
      </c>
      <c r="F438" s="17" t="e">
        <f>VLOOKUP(Audit!#REF!,$V$3:$AE$12,5,FALSE) &amp; VLOOKUP(Audit!#REF!,$V$13:$AE$22,5,FALSE)&amp; IF(Audit!#REF!=10,Audit!#REF!&amp;Audit!#REF!,"")</f>
        <v>#REF!</v>
      </c>
      <c r="G438" s="17" t="e">
        <f>VLOOKUP(Audit!#REF!,$V$3:$AE$12,6,FALSE) &amp; VLOOKUP(Audit!#REF!,$V$13:$AE$22,6,FALSE)&amp; IF(Audit!#REF!=10,Audit!#REF!&amp;Audit!#REF!,"")</f>
        <v>#REF!</v>
      </c>
      <c r="H438" s="17" t="e">
        <f>VLOOKUP(Audit!#REF!,$V$3:$AE$12,7,FALSE) &amp; VLOOKUP(Audit!#REF!,$V$13:$AE$22,7,FALSE)&amp;IF(Audit!#REF!=10,Audit!#REF!&amp;Audit!#REF!,"")</f>
        <v>#REF!</v>
      </c>
      <c r="I438" s="17" t="e">
        <f>VLOOKUP(Audit!#REF!,$V$3:$AE$12,8,FALSE) &amp; Audit!#REF! &amp; VLOOKUP(Audit!#REF!,$V$13:$AE$22,8,FALSE)&amp;IF(Audit!#REF!=10,Audit!#REF!&amp;Audit!#REF!,"")</f>
        <v>#REF!</v>
      </c>
      <c r="J438" s="17" t="e">
        <f>VLOOKUP(Audit!#REF!,$V$3:$AE$12,9,FALSE) &amp; VLOOKUP(Audit!#REF!,$V$13:$AE$22,9,FALSE) &amp; IF(Audit!#REF!=10,Audit!#REF!&amp;Audit!#REF!,"") &amp; IF(Audit!#REF!&lt;&gt;1,U438,"")</f>
        <v>#REF!</v>
      </c>
      <c r="K438" s="17" t="e">
        <f>VLOOKUP(Audit!#REF!,$V$3:$AE$12,10,FALSE) &amp; Audit!#REF! &amp; VLOOKUP(Audit!#REF!,$V$13:$AE$22,10,FALSE) &amp; IF(Audit!#REF!=10,Audit!#REF!&amp;Audit!#REF!,"") &amp; IF(Audit!#REF!&lt;&gt;1,U438,"")</f>
        <v>#REF!</v>
      </c>
      <c r="L438" s="10" t="e">
        <f>Audit!#REF!</f>
        <v>#REF!</v>
      </c>
      <c r="M438" s="10" t="e">
        <f t="shared" si="189"/>
        <v>#REF!</v>
      </c>
      <c r="N438" s="10" t="e">
        <f t="shared" si="190"/>
        <v>#REF!</v>
      </c>
      <c r="O438" s="10" t="e">
        <f t="shared" si="191"/>
        <v>#REF!</v>
      </c>
      <c r="P438" s="10" t="e">
        <f t="shared" si="192"/>
        <v>#REF!</v>
      </c>
      <c r="Q438" s="10" t="e">
        <f t="shared" si="193"/>
        <v>#REF!</v>
      </c>
      <c r="R438" s="10" t="e">
        <f t="shared" si="194"/>
        <v>#REF!</v>
      </c>
      <c r="S438" s="10" t="e">
        <f t="shared" si="195"/>
        <v>#REF!</v>
      </c>
      <c r="T438" s="10" t="e">
        <f t="shared" si="196"/>
        <v>#REF!</v>
      </c>
      <c r="U438" s="17" t="e">
        <f>IF(Audit!#REF!="","",VLOOKUP(Audit!#REF!,$W$26:$X$35,2,FALSE)) &amp; Audit!#REF! &amp; IF(Audit!#REF!="","",IF(Audit!#REF!&lt;=1.4,VLOOKUP(Audit!#REF!,$W$38:X483,2,FALSE),VLOOKUP(Audit!#REF!,$W$51:$X$61,2,FALSE))) &amp; IF(Audit!#REF!="","",VLOOKUP(Audit!#REF!,$Y$26:$Z$35,2,FALSE) &amp; Audit!#REF! &amp; IF(Audit!#REF!="","",IF(Audit!#REF!&lt;=1.4,VLOOKUP(Audit!#REF!,$Y$38:$Z$48,2,FALSE),VLOOKUP(Audit!#REF!,$Y$51:$Z$61,2,FALSE))))</f>
        <v>#REF!</v>
      </c>
      <c r="V438" s="21"/>
      <c r="AH438" s="49" t="e">
        <f>Audit!#REF!</f>
        <v>#REF!</v>
      </c>
      <c r="AI438" s="50" t="e">
        <f>VLOOKUP(Audit!#REF!,$V$3:$AE$12,2,FALSE)&amp; IF(Audit!#REF!=10,Audit!#REF!,"")</f>
        <v>#REF!</v>
      </c>
      <c r="AJ438" s="50" t="e">
        <f>VLOOKUP(Audit!#REF!,$V$13:$AE$22,2,FALSE)&amp; IF(Audit!#REF!=10,Audit!#REF!,"")</f>
        <v>#REF!</v>
      </c>
      <c r="AK438" s="47" t="e">
        <f t="shared" si="197"/>
        <v>#REF!</v>
      </c>
      <c r="AL438" s="50" t="e">
        <f>VLOOKUP(Audit!#REF!,$V$3:$AE$12,3,FALSE)&amp; IF(Audit!#REF!=10,Audit!#REF!,"")</f>
        <v>#REF!</v>
      </c>
      <c r="AM438" s="50" t="e">
        <f>VLOOKUP(Audit!#REF!,$V$13:$AE$22,3,FALSE)&amp; IF(Audit!#REF!=10,Audit!#REF!,"")</f>
        <v>#REF!</v>
      </c>
      <c r="AN438" s="47" t="e">
        <f t="shared" si="198"/>
        <v>#REF!</v>
      </c>
      <c r="AO438" s="50" t="e">
        <f>VLOOKUP(Audit!#REF!,$V$3:$AE$12,4,FALSE) &amp;  Audit!#REF! &amp; IF(Audit!#REF!=10,Audit!#REF!,"")</f>
        <v>#REF!</v>
      </c>
      <c r="AP438" s="50" t="e">
        <f>VLOOKUP(Audit!#REF!,$V$13:$AE$22,4,FALSE)&amp; IF(Audit!#REF!=10,Audit!#REF!,"")</f>
        <v>#REF!</v>
      </c>
      <c r="AQ438" s="47" t="e">
        <f t="shared" si="199"/>
        <v>#REF!</v>
      </c>
      <c r="AR438" s="50" t="e">
        <f>VLOOKUP(Audit!#REF!,$V$3:$AE$12,5,FALSE)&amp; IF(Audit!#REF!=10,Audit!#REF!,"")</f>
        <v>#REF!</v>
      </c>
      <c r="AS438" s="50" t="e">
        <f>VLOOKUP(Audit!#REF!,$V$13:$AE$22,5,FALSE)&amp; IF(Audit!#REF!=10,Audit!#REF!,"")</f>
        <v>#REF!</v>
      </c>
      <c r="AT438" s="47" t="e">
        <f t="shared" si="200"/>
        <v>#REF!</v>
      </c>
      <c r="AU438" s="50" t="e">
        <f>VLOOKUP(Audit!#REF!,$V$3:$AE$12,6,FALSE)&amp; IF(Audit!#REF!=10,Audit!#REF!,"")</f>
        <v>#REF!</v>
      </c>
      <c r="AV438" s="50" t="e">
        <f>VLOOKUP(Audit!#REF!,$V$13:$AE$22,6,FALSE)&amp; IF(Audit!#REF!=10,Audit!#REF!,"")</f>
        <v>#REF!</v>
      </c>
      <c r="AW438" s="47" t="e">
        <f t="shared" si="201"/>
        <v>#REF!</v>
      </c>
      <c r="AX438" s="50" t="e">
        <f>VLOOKUP(Audit!#REF!,$V$3:$AE$12,7,FALSE)&amp; IF(Audit!#REF!=10,Audit!#REF!,"")</f>
        <v>#REF!</v>
      </c>
      <c r="AY438" s="50" t="e">
        <f>VLOOKUP(Audit!#REF!,$V$13:$AE$22,7,FALSE) &amp; IF(Audit!#REF!=10,Audit!#REF!,"")</f>
        <v>#REF!</v>
      </c>
      <c r="AZ438" s="47" t="e">
        <f t="shared" si="202"/>
        <v>#REF!</v>
      </c>
      <c r="BA438" s="50" t="e">
        <f>VLOOKUP(Audit!#REF!,$V$3:$AE$12,8,FALSE)&amp; Audit!#REF! &amp; IF(Audit!#REF!=10,Audit!#REF!,"")</f>
        <v>#REF!</v>
      </c>
      <c r="BB438" s="50" t="e">
        <f>VLOOKUP(Audit!#REF!,$V$13:$AE$22,8,FALSE) &amp; IF(Audit!#REF!=10,Audit!#REF!,"")</f>
        <v>#REF!</v>
      </c>
      <c r="BC438" s="47" t="e">
        <f t="shared" si="203"/>
        <v>#REF!</v>
      </c>
      <c r="BD438" s="50" t="e">
        <f>VLOOKUP(Audit!#REF!,$V$3:$AE$12,9,FALSE)&amp; IF(Audit!#REF!=10,Audit!#REF!,"")</f>
        <v>#REF!</v>
      </c>
      <c r="BE438" s="50" t="e">
        <f>VLOOKUP(Audit!#REF!,$V$13:$AE$22,9,FALSE) &amp; IF(Audit!#REF!=10,Audit!#REF!,"") &amp; IF(Audit!#REF!&lt;&gt;1,U438,"")</f>
        <v>#REF!</v>
      </c>
      <c r="BF438" s="47" t="e">
        <f t="shared" si="204"/>
        <v>#REF!</v>
      </c>
      <c r="BG438" s="50" t="e">
        <f>VLOOKUP(Audit!#REF!,$V$3:$AE$12,10,FALSE) &amp; Audit!#REF! &amp; IF(Audit!#REF!=10,Audit!#REF!,"")</f>
        <v>#REF!</v>
      </c>
      <c r="BH438" s="50" t="e">
        <f>VLOOKUP(Audit!#REF!,$V$13:$AE$22,10,FALSE) &amp; IF(Audit!#REF!=10,Audit!#REF!,"") &amp; IF(Audit!#REF!&lt;&gt;1,U438,"")</f>
        <v>#REF!</v>
      </c>
      <c r="BI438" s="47" t="e">
        <f t="shared" si="205"/>
        <v>#REF!</v>
      </c>
      <c r="BJ438" s="48" t="str">
        <f t="shared" si="206"/>
        <v/>
      </c>
      <c r="BK438" s="48" t="str">
        <f t="shared" si="207"/>
        <v/>
      </c>
      <c r="BL438" s="48" t="str">
        <f t="shared" si="208"/>
        <v/>
      </c>
      <c r="BM438" s="48" t="str">
        <f t="shared" si="209"/>
        <v/>
      </c>
      <c r="BN438" s="48" t="str">
        <f t="shared" si="210"/>
        <v/>
      </c>
      <c r="BO438" s="48" t="str">
        <f t="shared" si="211"/>
        <v/>
      </c>
      <c r="BP438" s="48" t="str">
        <f t="shared" si="212"/>
        <v/>
      </c>
      <c r="BQ438" s="48" t="str">
        <f t="shared" si="213"/>
        <v/>
      </c>
      <c r="BR438" s="48" t="str">
        <f t="shared" si="214"/>
        <v/>
      </c>
      <c r="BS438" s="48" t="str">
        <f t="shared" si="215"/>
        <v/>
      </c>
      <c r="BT438" s="48" t="str">
        <f t="shared" si="216"/>
        <v/>
      </c>
      <c r="BU438" s="48" t="str">
        <f t="shared" si="217"/>
        <v/>
      </c>
    </row>
    <row r="439" spans="1:73">
      <c r="A439" s="10" t="e">
        <f>Audit!#REF!</f>
        <v>#REF!</v>
      </c>
      <c r="B439" s="10" t="e">
        <f t="shared" si="219"/>
        <v>#REF!</v>
      </c>
      <c r="C439" s="17" t="e">
        <f>VLOOKUP(Audit!#REF!,$V$3:$AE$12,2,FALSE) &amp; VLOOKUP(Audit!#REF!,$V$13:$AE$22,2,FALSE)&amp; IF(Audit!#REF!=10,Audit!#REF!&amp;Audit!#REF!,"")</f>
        <v>#REF!</v>
      </c>
      <c r="D439" s="17" t="e">
        <f>VLOOKUP(Audit!#REF!,$V$3:$AE$12,3,FALSE) &amp; VLOOKUP(Audit!#REF!,$V$13:$AE$22,3,FALSE) &amp;IF(Audit!#REF!=10,Audit!#REF!&amp;Audit!#REF!,"")</f>
        <v>#REF!</v>
      </c>
      <c r="E439" s="17" t="e">
        <f>VLOOKUP(Audit!#REF!,$V$3:$AE$12,4,FALSE)&amp; Audit!#REF! &amp; VLOOKUP(Audit!#REF!,$V$13:$AE$22,4,FALSE)&amp; IF(Audit!#REF!=10,Audit!#REF!&amp;Audit!#REF!,"")</f>
        <v>#REF!</v>
      </c>
      <c r="F439" s="17" t="e">
        <f>VLOOKUP(Audit!#REF!,$V$3:$AE$12,5,FALSE) &amp; VLOOKUP(Audit!#REF!,$V$13:$AE$22,5,FALSE)&amp; IF(Audit!#REF!=10,Audit!#REF!&amp;Audit!#REF!,"")</f>
        <v>#REF!</v>
      </c>
      <c r="G439" s="17" t="e">
        <f>VLOOKUP(Audit!#REF!,$V$3:$AE$12,6,FALSE) &amp; VLOOKUP(Audit!#REF!,$V$13:$AE$22,6,FALSE)&amp; IF(Audit!#REF!=10,Audit!#REF!&amp;Audit!#REF!,"")</f>
        <v>#REF!</v>
      </c>
      <c r="H439" s="17" t="e">
        <f>VLOOKUP(Audit!#REF!,$V$3:$AE$12,7,FALSE) &amp; VLOOKUP(Audit!#REF!,$V$13:$AE$22,7,FALSE)&amp;IF(Audit!#REF!=10,Audit!#REF!&amp;Audit!#REF!,"")</f>
        <v>#REF!</v>
      </c>
      <c r="I439" s="17" t="e">
        <f>VLOOKUP(Audit!#REF!,$V$3:$AE$12,8,FALSE) &amp; Audit!#REF! &amp; VLOOKUP(Audit!#REF!,$V$13:$AE$22,8,FALSE)&amp;IF(Audit!#REF!=10,Audit!#REF!&amp;Audit!#REF!,"")</f>
        <v>#REF!</v>
      </c>
      <c r="J439" s="17" t="e">
        <f>VLOOKUP(Audit!#REF!,$V$3:$AE$12,9,FALSE) &amp; VLOOKUP(Audit!#REF!,$V$13:$AE$22,9,FALSE) &amp; IF(Audit!#REF!=10,Audit!#REF!&amp;Audit!#REF!,"") &amp; IF(Audit!#REF!&lt;&gt;1,U439,"")</f>
        <v>#REF!</v>
      </c>
      <c r="K439" s="17" t="e">
        <f>VLOOKUP(Audit!#REF!,$V$3:$AE$12,10,FALSE) &amp; Audit!#REF! &amp; VLOOKUP(Audit!#REF!,$V$13:$AE$22,10,FALSE) &amp; IF(Audit!#REF!=10,Audit!#REF!&amp;Audit!#REF!,"") &amp; IF(Audit!#REF!&lt;&gt;1,U439,"")</f>
        <v>#REF!</v>
      </c>
      <c r="L439" s="10" t="e">
        <f>Audit!#REF!</f>
        <v>#REF!</v>
      </c>
      <c r="M439" s="10" t="e">
        <f t="shared" si="189"/>
        <v>#REF!</v>
      </c>
      <c r="N439" s="10" t="e">
        <f t="shared" si="190"/>
        <v>#REF!</v>
      </c>
      <c r="O439" s="10" t="e">
        <f t="shared" si="191"/>
        <v>#REF!</v>
      </c>
      <c r="P439" s="10" t="e">
        <f t="shared" si="192"/>
        <v>#REF!</v>
      </c>
      <c r="Q439" s="10" t="e">
        <f t="shared" si="193"/>
        <v>#REF!</v>
      </c>
      <c r="R439" s="10" t="e">
        <f t="shared" si="194"/>
        <v>#REF!</v>
      </c>
      <c r="S439" s="10" t="e">
        <f t="shared" si="195"/>
        <v>#REF!</v>
      </c>
      <c r="T439" s="10" t="e">
        <f t="shared" si="196"/>
        <v>#REF!</v>
      </c>
      <c r="U439" s="17" t="e">
        <f>IF(Audit!#REF!="","",VLOOKUP(Audit!#REF!,$W$26:$X$35,2,FALSE)) &amp; Audit!#REF! &amp; IF(Audit!#REF!="","",IF(Audit!#REF!&lt;=1.4,VLOOKUP(Audit!#REF!,$W$38:X484,2,FALSE),VLOOKUP(Audit!#REF!,$W$51:$X$61,2,FALSE))) &amp; IF(Audit!#REF!="","",VLOOKUP(Audit!#REF!,$Y$26:$Z$35,2,FALSE) &amp; Audit!#REF! &amp; IF(Audit!#REF!="","",IF(Audit!#REF!&lt;=1.4,VLOOKUP(Audit!#REF!,$Y$38:$Z$48,2,FALSE),VLOOKUP(Audit!#REF!,$Y$51:$Z$61,2,FALSE))))</f>
        <v>#REF!</v>
      </c>
      <c r="V439" s="21"/>
      <c r="AH439" s="49" t="e">
        <f>Audit!#REF!</f>
        <v>#REF!</v>
      </c>
      <c r="AI439" s="50" t="e">
        <f>VLOOKUP(Audit!#REF!,$V$3:$AE$12,2,FALSE)&amp; IF(Audit!#REF!=10,Audit!#REF!,"")</f>
        <v>#REF!</v>
      </c>
      <c r="AJ439" s="50" t="e">
        <f>VLOOKUP(Audit!#REF!,$V$13:$AE$22,2,FALSE)&amp; IF(Audit!#REF!=10,Audit!#REF!,"")</f>
        <v>#REF!</v>
      </c>
      <c r="AK439" s="47" t="e">
        <f t="shared" si="197"/>
        <v>#REF!</v>
      </c>
      <c r="AL439" s="50" t="e">
        <f>VLOOKUP(Audit!#REF!,$V$3:$AE$12,3,FALSE)&amp; IF(Audit!#REF!=10,Audit!#REF!,"")</f>
        <v>#REF!</v>
      </c>
      <c r="AM439" s="50" t="e">
        <f>VLOOKUP(Audit!#REF!,$V$13:$AE$22,3,FALSE)&amp; IF(Audit!#REF!=10,Audit!#REF!,"")</f>
        <v>#REF!</v>
      </c>
      <c r="AN439" s="47" t="e">
        <f t="shared" si="198"/>
        <v>#REF!</v>
      </c>
      <c r="AO439" s="50" t="e">
        <f>VLOOKUP(Audit!#REF!,$V$3:$AE$12,4,FALSE) &amp;  Audit!#REF! &amp; IF(Audit!#REF!=10,Audit!#REF!,"")</f>
        <v>#REF!</v>
      </c>
      <c r="AP439" s="50" t="e">
        <f>VLOOKUP(Audit!#REF!,$V$13:$AE$22,4,FALSE)&amp; IF(Audit!#REF!=10,Audit!#REF!,"")</f>
        <v>#REF!</v>
      </c>
      <c r="AQ439" s="47" t="e">
        <f t="shared" si="199"/>
        <v>#REF!</v>
      </c>
      <c r="AR439" s="50" t="e">
        <f>VLOOKUP(Audit!#REF!,$V$3:$AE$12,5,FALSE)&amp; IF(Audit!#REF!=10,Audit!#REF!,"")</f>
        <v>#REF!</v>
      </c>
      <c r="AS439" s="50" t="e">
        <f>VLOOKUP(Audit!#REF!,$V$13:$AE$22,5,FALSE)&amp; IF(Audit!#REF!=10,Audit!#REF!,"")</f>
        <v>#REF!</v>
      </c>
      <c r="AT439" s="47" t="e">
        <f t="shared" si="200"/>
        <v>#REF!</v>
      </c>
      <c r="AU439" s="50" t="e">
        <f>VLOOKUP(Audit!#REF!,$V$3:$AE$12,6,FALSE)&amp; IF(Audit!#REF!=10,Audit!#REF!,"")</f>
        <v>#REF!</v>
      </c>
      <c r="AV439" s="50" t="e">
        <f>VLOOKUP(Audit!#REF!,$V$13:$AE$22,6,FALSE)&amp; IF(Audit!#REF!=10,Audit!#REF!,"")</f>
        <v>#REF!</v>
      </c>
      <c r="AW439" s="47" t="e">
        <f t="shared" si="201"/>
        <v>#REF!</v>
      </c>
      <c r="AX439" s="50" t="e">
        <f>VLOOKUP(Audit!#REF!,$V$3:$AE$12,7,FALSE)&amp; IF(Audit!#REF!=10,Audit!#REF!,"")</f>
        <v>#REF!</v>
      </c>
      <c r="AY439" s="50" t="e">
        <f>VLOOKUP(Audit!#REF!,$V$13:$AE$22,7,FALSE) &amp; IF(Audit!#REF!=10,Audit!#REF!,"")</f>
        <v>#REF!</v>
      </c>
      <c r="AZ439" s="47" t="e">
        <f t="shared" si="202"/>
        <v>#REF!</v>
      </c>
      <c r="BA439" s="50" t="e">
        <f>VLOOKUP(Audit!#REF!,$V$3:$AE$12,8,FALSE)&amp; Audit!#REF! &amp; IF(Audit!#REF!=10,Audit!#REF!,"")</f>
        <v>#REF!</v>
      </c>
      <c r="BB439" s="50" t="e">
        <f>VLOOKUP(Audit!#REF!,$V$13:$AE$22,8,FALSE) &amp; IF(Audit!#REF!=10,Audit!#REF!,"")</f>
        <v>#REF!</v>
      </c>
      <c r="BC439" s="47" t="e">
        <f t="shared" si="203"/>
        <v>#REF!</v>
      </c>
      <c r="BD439" s="50" t="e">
        <f>VLOOKUP(Audit!#REF!,$V$3:$AE$12,9,FALSE)&amp; IF(Audit!#REF!=10,Audit!#REF!,"")</f>
        <v>#REF!</v>
      </c>
      <c r="BE439" s="50" t="e">
        <f>VLOOKUP(Audit!#REF!,$V$13:$AE$22,9,FALSE) &amp; IF(Audit!#REF!=10,Audit!#REF!,"") &amp; IF(Audit!#REF!&lt;&gt;1,U439,"")</f>
        <v>#REF!</v>
      </c>
      <c r="BF439" s="47" t="e">
        <f t="shared" si="204"/>
        <v>#REF!</v>
      </c>
      <c r="BG439" s="50" t="e">
        <f>VLOOKUP(Audit!#REF!,$V$3:$AE$12,10,FALSE) &amp; Audit!#REF! &amp; IF(Audit!#REF!=10,Audit!#REF!,"")</f>
        <v>#REF!</v>
      </c>
      <c r="BH439" s="50" t="e">
        <f>VLOOKUP(Audit!#REF!,$V$13:$AE$22,10,FALSE) &amp; IF(Audit!#REF!=10,Audit!#REF!,"") &amp; IF(Audit!#REF!&lt;&gt;1,U439,"")</f>
        <v>#REF!</v>
      </c>
      <c r="BI439" s="47" t="e">
        <f t="shared" si="205"/>
        <v>#REF!</v>
      </c>
      <c r="BJ439" s="48" t="str">
        <f t="shared" si="206"/>
        <v/>
      </c>
      <c r="BK439" s="48" t="str">
        <f t="shared" si="207"/>
        <v/>
      </c>
      <c r="BL439" s="48" t="str">
        <f t="shared" si="208"/>
        <v/>
      </c>
      <c r="BM439" s="48" t="str">
        <f t="shared" si="209"/>
        <v/>
      </c>
      <c r="BN439" s="48" t="str">
        <f t="shared" si="210"/>
        <v/>
      </c>
      <c r="BO439" s="48" t="str">
        <f t="shared" si="211"/>
        <v/>
      </c>
      <c r="BP439" s="48" t="str">
        <f t="shared" si="212"/>
        <v/>
      </c>
      <c r="BQ439" s="48" t="str">
        <f t="shared" si="213"/>
        <v/>
      </c>
      <c r="BR439" s="48" t="str">
        <f t="shared" si="214"/>
        <v/>
      </c>
      <c r="BS439" s="48" t="str">
        <f t="shared" si="215"/>
        <v/>
      </c>
      <c r="BT439" s="48" t="str">
        <f t="shared" si="216"/>
        <v/>
      </c>
      <c r="BU439" s="48" t="str">
        <f t="shared" si="217"/>
        <v/>
      </c>
    </row>
    <row r="440" spans="1:73">
      <c r="A440" s="10" t="e">
        <f>Audit!#REF!</f>
        <v>#REF!</v>
      </c>
      <c r="B440" s="10" t="e">
        <f t="shared" si="219"/>
        <v>#REF!</v>
      </c>
      <c r="C440" s="17" t="e">
        <f>VLOOKUP(Audit!#REF!,$V$3:$AE$12,2,FALSE) &amp; VLOOKUP(Audit!#REF!,$V$13:$AE$22,2,FALSE)&amp; IF(Audit!#REF!=10,Audit!#REF!&amp;Audit!#REF!,"")</f>
        <v>#REF!</v>
      </c>
      <c r="D440" s="17" t="e">
        <f>VLOOKUP(Audit!#REF!,$V$3:$AE$12,3,FALSE) &amp; VLOOKUP(Audit!#REF!,$V$13:$AE$22,3,FALSE) &amp;IF(Audit!#REF!=10,Audit!#REF!&amp;Audit!#REF!,"")</f>
        <v>#REF!</v>
      </c>
      <c r="E440" s="17" t="e">
        <f>VLOOKUP(Audit!#REF!,$V$3:$AE$12,4,FALSE)&amp; Audit!#REF! &amp; VLOOKUP(Audit!#REF!,$V$13:$AE$22,4,FALSE)&amp; IF(Audit!#REF!=10,Audit!#REF!&amp;Audit!#REF!,"")</f>
        <v>#REF!</v>
      </c>
      <c r="F440" s="17" t="e">
        <f>VLOOKUP(Audit!#REF!,$V$3:$AE$12,5,FALSE) &amp; VLOOKUP(Audit!#REF!,$V$13:$AE$22,5,FALSE)&amp; IF(Audit!#REF!=10,Audit!#REF!&amp;Audit!#REF!,"")</f>
        <v>#REF!</v>
      </c>
      <c r="G440" s="17" t="e">
        <f>VLOOKUP(Audit!#REF!,$V$3:$AE$12,6,FALSE) &amp; VLOOKUP(Audit!#REF!,$V$13:$AE$22,6,FALSE)&amp; IF(Audit!#REF!=10,Audit!#REF!&amp;Audit!#REF!,"")</f>
        <v>#REF!</v>
      </c>
      <c r="H440" s="17" t="e">
        <f>VLOOKUP(Audit!#REF!,$V$3:$AE$12,7,FALSE) &amp; VLOOKUP(Audit!#REF!,$V$13:$AE$22,7,FALSE)&amp;IF(Audit!#REF!=10,Audit!#REF!&amp;Audit!#REF!,"")</f>
        <v>#REF!</v>
      </c>
      <c r="I440" s="17" t="e">
        <f>VLOOKUP(Audit!#REF!,$V$3:$AE$12,8,FALSE) &amp; Audit!#REF! &amp; VLOOKUP(Audit!#REF!,$V$13:$AE$22,8,FALSE)&amp;IF(Audit!#REF!=10,Audit!#REF!&amp;Audit!#REF!,"")</f>
        <v>#REF!</v>
      </c>
      <c r="J440" s="17" t="e">
        <f>VLOOKUP(Audit!#REF!,$V$3:$AE$12,9,FALSE) &amp; VLOOKUP(Audit!#REF!,$V$13:$AE$22,9,FALSE) &amp; IF(Audit!#REF!=10,Audit!#REF!&amp;Audit!#REF!,"") &amp; IF(Audit!#REF!&lt;&gt;1,U440,"")</f>
        <v>#REF!</v>
      </c>
      <c r="K440" s="17" t="e">
        <f>VLOOKUP(Audit!#REF!,$V$3:$AE$12,10,FALSE) &amp; Audit!#REF! &amp; VLOOKUP(Audit!#REF!,$V$13:$AE$22,10,FALSE) &amp; IF(Audit!#REF!=10,Audit!#REF!&amp;Audit!#REF!,"") &amp; IF(Audit!#REF!&lt;&gt;1,U440,"")</f>
        <v>#REF!</v>
      </c>
      <c r="L440" s="10" t="e">
        <f>Audit!#REF!</f>
        <v>#REF!</v>
      </c>
      <c r="M440" s="10" t="e">
        <f t="shared" si="189"/>
        <v>#REF!</v>
      </c>
      <c r="N440" s="10" t="e">
        <f t="shared" si="190"/>
        <v>#REF!</v>
      </c>
      <c r="O440" s="10" t="e">
        <f t="shared" si="191"/>
        <v>#REF!</v>
      </c>
      <c r="P440" s="10" t="e">
        <f t="shared" si="192"/>
        <v>#REF!</v>
      </c>
      <c r="Q440" s="10" t="e">
        <f t="shared" si="193"/>
        <v>#REF!</v>
      </c>
      <c r="R440" s="10" t="e">
        <f t="shared" si="194"/>
        <v>#REF!</v>
      </c>
      <c r="S440" s="10" t="e">
        <f t="shared" si="195"/>
        <v>#REF!</v>
      </c>
      <c r="T440" s="10" t="e">
        <f t="shared" si="196"/>
        <v>#REF!</v>
      </c>
      <c r="U440" s="17" t="e">
        <f>IF(Audit!#REF!="","",VLOOKUP(Audit!#REF!,$W$26:$X$35,2,FALSE)) &amp; Audit!#REF! &amp; IF(Audit!#REF!="","",IF(Audit!#REF!&lt;=1.4,VLOOKUP(Audit!#REF!,$W$38:X485,2,FALSE),VLOOKUP(Audit!#REF!,$W$51:$X$61,2,FALSE))) &amp; IF(Audit!#REF!="","",VLOOKUP(Audit!#REF!,$Y$26:$Z$35,2,FALSE) &amp; Audit!#REF! &amp; IF(Audit!#REF!="","",IF(Audit!#REF!&lt;=1.4,VLOOKUP(Audit!#REF!,$Y$38:$Z$48,2,FALSE),VLOOKUP(Audit!#REF!,$Y$51:$Z$61,2,FALSE))))</f>
        <v>#REF!</v>
      </c>
      <c r="V440" s="21"/>
      <c r="AH440" s="49" t="e">
        <f>Audit!#REF!</f>
        <v>#REF!</v>
      </c>
      <c r="AI440" s="50" t="e">
        <f>VLOOKUP(Audit!#REF!,$V$3:$AE$12,2,FALSE)&amp; IF(Audit!#REF!=10,Audit!#REF!,"")</f>
        <v>#REF!</v>
      </c>
      <c r="AJ440" s="50" t="e">
        <f>VLOOKUP(Audit!#REF!,$V$13:$AE$22,2,FALSE)&amp; IF(Audit!#REF!=10,Audit!#REF!,"")</f>
        <v>#REF!</v>
      </c>
      <c r="AK440" s="47" t="e">
        <f t="shared" si="197"/>
        <v>#REF!</v>
      </c>
      <c r="AL440" s="50" t="e">
        <f>VLOOKUP(Audit!#REF!,$V$3:$AE$12,3,FALSE)&amp; IF(Audit!#REF!=10,Audit!#REF!,"")</f>
        <v>#REF!</v>
      </c>
      <c r="AM440" s="50" t="e">
        <f>VLOOKUP(Audit!#REF!,$V$13:$AE$22,3,FALSE)&amp; IF(Audit!#REF!=10,Audit!#REF!,"")</f>
        <v>#REF!</v>
      </c>
      <c r="AN440" s="47" t="e">
        <f t="shared" si="198"/>
        <v>#REF!</v>
      </c>
      <c r="AO440" s="50" t="e">
        <f>VLOOKUP(Audit!#REF!,$V$3:$AE$12,4,FALSE) &amp;  Audit!#REF! &amp; IF(Audit!#REF!=10,Audit!#REF!,"")</f>
        <v>#REF!</v>
      </c>
      <c r="AP440" s="50" t="e">
        <f>VLOOKUP(Audit!#REF!,$V$13:$AE$22,4,FALSE)&amp; IF(Audit!#REF!=10,Audit!#REF!,"")</f>
        <v>#REF!</v>
      </c>
      <c r="AQ440" s="47" t="e">
        <f t="shared" si="199"/>
        <v>#REF!</v>
      </c>
      <c r="AR440" s="50" t="e">
        <f>VLOOKUP(Audit!#REF!,$V$3:$AE$12,5,FALSE)&amp; IF(Audit!#REF!=10,Audit!#REF!,"")</f>
        <v>#REF!</v>
      </c>
      <c r="AS440" s="50" t="e">
        <f>VLOOKUP(Audit!#REF!,$V$13:$AE$22,5,FALSE)&amp; IF(Audit!#REF!=10,Audit!#REF!,"")</f>
        <v>#REF!</v>
      </c>
      <c r="AT440" s="47" t="e">
        <f t="shared" si="200"/>
        <v>#REF!</v>
      </c>
      <c r="AU440" s="50" t="e">
        <f>VLOOKUP(Audit!#REF!,$V$3:$AE$12,6,FALSE)&amp; IF(Audit!#REF!=10,Audit!#REF!,"")</f>
        <v>#REF!</v>
      </c>
      <c r="AV440" s="50" t="e">
        <f>VLOOKUP(Audit!#REF!,$V$13:$AE$22,6,FALSE)&amp; IF(Audit!#REF!=10,Audit!#REF!,"")</f>
        <v>#REF!</v>
      </c>
      <c r="AW440" s="47" t="e">
        <f t="shared" si="201"/>
        <v>#REF!</v>
      </c>
      <c r="AX440" s="50" t="e">
        <f>VLOOKUP(Audit!#REF!,$V$3:$AE$12,7,FALSE)&amp; IF(Audit!#REF!=10,Audit!#REF!,"")</f>
        <v>#REF!</v>
      </c>
      <c r="AY440" s="50" t="e">
        <f>VLOOKUP(Audit!#REF!,$V$13:$AE$22,7,FALSE) &amp; IF(Audit!#REF!=10,Audit!#REF!,"")</f>
        <v>#REF!</v>
      </c>
      <c r="AZ440" s="47" t="e">
        <f t="shared" si="202"/>
        <v>#REF!</v>
      </c>
      <c r="BA440" s="50" t="e">
        <f>VLOOKUP(Audit!#REF!,$V$3:$AE$12,8,FALSE)&amp; Audit!#REF! &amp; IF(Audit!#REF!=10,Audit!#REF!,"")</f>
        <v>#REF!</v>
      </c>
      <c r="BB440" s="50" t="e">
        <f>VLOOKUP(Audit!#REF!,$V$13:$AE$22,8,FALSE) &amp; IF(Audit!#REF!=10,Audit!#REF!,"")</f>
        <v>#REF!</v>
      </c>
      <c r="BC440" s="47" t="e">
        <f t="shared" si="203"/>
        <v>#REF!</v>
      </c>
      <c r="BD440" s="50" t="e">
        <f>VLOOKUP(Audit!#REF!,$V$3:$AE$12,9,FALSE)&amp; IF(Audit!#REF!=10,Audit!#REF!,"")</f>
        <v>#REF!</v>
      </c>
      <c r="BE440" s="50" t="e">
        <f>VLOOKUP(Audit!#REF!,$V$13:$AE$22,9,FALSE) &amp; IF(Audit!#REF!=10,Audit!#REF!,"") &amp; IF(Audit!#REF!&lt;&gt;1,U440,"")</f>
        <v>#REF!</v>
      </c>
      <c r="BF440" s="47" t="e">
        <f t="shared" si="204"/>
        <v>#REF!</v>
      </c>
      <c r="BG440" s="50" t="e">
        <f>VLOOKUP(Audit!#REF!,$V$3:$AE$12,10,FALSE) &amp; Audit!#REF! &amp; IF(Audit!#REF!=10,Audit!#REF!,"")</f>
        <v>#REF!</v>
      </c>
      <c r="BH440" s="50" t="e">
        <f>VLOOKUP(Audit!#REF!,$V$13:$AE$22,10,FALSE) &amp; IF(Audit!#REF!=10,Audit!#REF!,"") &amp; IF(Audit!#REF!&lt;&gt;1,U440,"")</f>
        <v>#REF!</v>
      </c>
      <c r="BI440" s="47" t="e">
        <f t="shared" si="205"/>
        <v>#REF!</v>
      </c>
      <c r="BJ440" s="48" t="str">
        <f t="shared" si="206"/>
        <v/>
      </c>
      <c r="BK440" s="48" t="str">
        <f t="shared" si="207"/>
        <v/>
      </c>
      <c r="BL440" s="48" t="str">
        <f t="shared" si="208"/>
        <v/>
      </c>
      <c r="BM440" s="48" t="str">
        <f t="shared" si="209"/>
        <v/>
      </c>
      <c r="BN440" s="48" t="str">
        <f t="shared" si="210"/>
        <v/>
      </c>
      <c r="BO440" s="48" t="str">
        <f t="shared" si="211"/>
        <v/>
      </c>
      <c r="BP440" s="48" t="str">
        <f t="shared" si="212"/>
        <v/>
      </c>
      <c r="BQ440" s="48" t="str">
        <f t="shared" si="213"/>
        <v/>
      </c>
      <c r="BR440" s="48" t="str">
        <f t="shared" si="214"/>
        <v/>
      </c>
      <c r="BS440" s="48" t="str">
        <f t="shared" si="215"/>
        <v/>
      </c>
      <c r="BT440" s="48" t="str">
        <f t="shared" si="216"/>
        <v/>
      </c>
      <c r="BU440" s="48" t="str">
        <f t="shared" si="217"/>
        <v/>
      </c>
    </row>
    <row r="441" spans="1:73">
      <c r="A441" s="10" t="e">
        <f>Audit!#REF!</f>
        <v>#REF!</v>
      </c>
      <c r="B441" s="10" t="e">
        <f t="shared" si="219"/>
        <v>#REF!</v>
      </c>
      <c r="C441" s="17" t="e">
        <f>VLOOKUP(Audit!#REF!,$V$3:$AE$12,2,FALSE) &amp; VLOOKUP(Audit!#REF!,$V$13:$AE$22,2,FALSE)&amp; IF(Audit!#REF!=10,Audit!#REF!&amp;Audit!#REF!,"")</f>
        <v>#REF!</v>
      </c>
      <c r="D441" s="17" t="e">
        <f>VLOOKUP(Audit!#REF!,$V$3:$AE$12,3,FALSE) &amp; VLOOKUP(Audit!#REF!,$V$13:$AE$22,3,FALSE) &amp;IF(Audit!#REF!=10,Audit!#REF!&amp;Audit!#REF!,"")</f>
        <v>#REF!</v>
      </c>
      <c r="E441" s="17" t="e">
        <f>VLOOKUP(Audit!#REF!,$V$3:$AE$12,4,FALSE)&amp; Audit!#REF! &amp; VLOOKUP(Audit!#REF!,$V$13:$AE$22,4,FALSE)&amp; IF(Audit!#REF!=10,Audit!#REF!&amp;Audit!#REF!,"")</f>
        <v>#REF!</v>
      </c>
      <c r="F441" s="17" t="e">
        <f>VLOOKUP(Audit!#REF!,$V$3:$AE$12,5,FALSE) &amp; VLOOKUP(Audit!#REF!,$V$13:$AE$22,5,FALSE)&amp; IF(Audit!#REF!=10,Audit!#REF!&amp;Audit!#REF!,"")</f>
        <v>#REF!</v>
      </c>
      <c r="G441" s="17" t="e">
        <f>VLOOKUP(Audit!#REF!,$V$3:$AE$12,6,FALSE) &amp; VLOOKUP(Audit!#REF!,$V$13:$AE$22,6,FALSE)&amp; IF(Audit!#REF!=10,Audit!#REF!&amp;Audit!#REF!,"")</f>
        <v>#REF!</v>
      </c>
      <c r="H441" s="17" t="e">
        <f>VLOOKUP(Audit!#REF!,$V$3:$AE$12,7,FALSE) &amp; VLOOKUP(Audit!#REF!,$V$13:$AE$22,7,FALSE)&amp;IF(Audit!#REF!=10,Audit!#REF!&amp;Audit!#REF!,"")</f>
        <v>#REF!</v>
      </c>
      <c r="I441" s="17" t="e">
        <f>VLOOKUP(Audit!#REF!,$V$3:$AE$12,8,FALSE) &amp; Audit!#REF! &amp; VLOOKUP(Audit!#REF!,$V$13:$AE$22,8,FALSE)&amp;IF(Audit!#REF!=10,Audit!#REF!&amp;Audit!#REF!,"")</f>
        <v>#REF!</v>
      </c>
      <c r="J441" s="17" t="e">
        <f>VLOOKUP(Audit!#REF!,$V$3:$AE$12,9,FALSE) &amp; VLOOKUP(Audit!#REF!,$V$13:$AE$22,9,FALSE) &amp; IF(Audit!#REF!=10,Audit!#REF!&amp;Audit!#REF!,"") &amp; IF(Audit!#REF!&lt;&gt;1,U441,"")</f>
        <v>#REF!</v>
      </c>
      <c r="K441" s="17" t="e">
        <f>VLOOKUP(Audit!#REF!,$V$3:$AE$12,10,FALSE) &amp; Audit!#REF! &amp; VLOOKUP(Audit!#REF!,$V$13:$AE$22,10,FALSE) &amp; IF(Audit!#REF!=10,Audit!#REF!&amp;Audit!#REF!,"") &amp; IF(Audit!#REF!&lt;&gt;1,U441,"")</f>
        <v>#REF!</v>
      </c>
      <c r="L441" s="10" t="e">
        <f>Audit!#REF!</f>
        <v>#REF!</v>
      </c>
      <c r="M441" s="10" t="e">
        <f t="shared" si="189"/>
        <v>#REF!</v>
      </c>
      <c r="N441" s="10" t="e">
        <f t="shared" si="190"/>
        <v>#REF!</v>
      </c>
      <c r="O441" s="10" t="e">
        <f t="shared" si="191"/>
        <v>#REF!</v>
      </c>
      <c r="P441" s="10" t="e">
        <f t="shared" si="192"/>
        <v>#REF!</v>
      </c>
      <c r="Q441" s="10" t="e">
        <f t="shared" si="193"/>
        <v>#REF!</v>
      </c>
      <c r="R441" s="10" t="e">
        <f t="shared" si="194"/>
        <v>#REF!</v>
      </c>
      <c r="S441" s="10" t="e">
        <f t="shared" si="195"/>
        <v>#REF!</v>
      </c>
      <c r="T441" s="10" t="e">
        <f t="shared" si="196"/>
        <v>#REF!</v>
      </c>
      <c r="U441" s="17" t="e">
        <f>IF(Audit!#REF!="","",VLOOKUP(Audit!#REF!,$W$26:$X$35,2,FALSE)) &amp; Audit!#REF! &amp; IF(Audit!#REF!="","",IF(Audit!#REF!&lt;=1.4,VLOOKUP(Audit!#REF!,$W$38:X486,2,FALSE),VLOOKUP(Audit!#REF!,$W$51:$X$61,2,FALSE))) &amp; IF(Audit!#REF!="","",VLOOKUP(Audit!#REF!,$Y$26:$Z$35,2,FALSE) &amp; Audit!#REF! &amp; IF(Audit!#REF!="","",IF(Audit!#REF!&lt;=1.4,VLOOKUP(Audit!#REF!,$Y$38:$Z$48,2,FALSE),VLOOKUP(Audit!#REF!,$Y$51:$Z$61,2,FALSE))))</f>
        <v>#REF!</v>
      </c>
      <c r="V441" s="21"/>
      <c r="AH441" s="49" t="e">
        <f>Audit!#REF!</f>
        <v>#REF!</v>
      </c>
      <c r="AI441" s="50" t="e">
        <f>VLOOKUP(Audit!#REF!,$V$3:$AE$12,2,FALSE)&amp; IF(Audit!#REF!=10,Audit!#REF!,"")</f>
        <v>#REF!</v>
      </c>
      <c r="AJ441" s="50" t="e">
        <f>VLOOKUP(Audit!#REF!,$V$13:$AE$22,2,FALSE)&amp; IF(Audit!#REF!=10,Audit!#REF!,"")</f>
        <v>#REF!</v>
      </c>
      <c r="AK441" s="47" t="e">
        <f t="shared" si="197"/>
        <v>#REF!</v>
      </c>
      <c r="AL441" s="50" t="e">
        <f>VLOOKUP(Audit!#REF!,$V$3:$AE$12,3,FALSE)&amp; IF(Audit!#REF!=10,Audit!#REF!,"")</f>
        <v>#REF!</v>
      </c>
      <c r="AM441" s="50" t="e">
        <f>VLOOKUP(Audit!#REF!,$V$13:$AE$22,3,FALSE)&amp; IF(Audit!#REF!=10,Audit!#REF!,"")</f>
        <v>#REF!</v>
      </c>
      <c r="AN441" s="47" t="e">
        <f t="shared" si="198"/>
        <v>#REF!</v>
      </c>
      <c r="AO441" s="50" t="e">
        <f>VLOOKUP(Audit!#REF!,$V$3:$AE$12,4,FALSE) &amp;  Audit!#REF! &amp; IF(Audit!#REF!=10,Audit!#REF!,"")</f>
        <v>#REF!</v>
      </c>
      <c r="AP441" s="50" t="e">
        <f>VLOOKUP(Audit!#REF!,$V$13:$AE$22,4,FALSE)&amp; IF(Audit!#REF!=10,Audit!#REF!,"")</f>
        <v>#REF!</v>
      </c>
      <c r="AQ441" s="47" t="e">
        <f t="shared" si="199"/>
        <v>#REF!</v>
      </c>
      <c r="AR441" s="50" t="e">
        <f>VLOOKUP(Audit!#REF!,$V$3:$AE$12,5,FALSE)&amp; IF(Audit!#REF!=10,Audit!#REF!,"")</f>
        <v>#REF!</v>
      </c>
      <c r="AS441" s="50" t="e">
        <f>VLOOKUP(Audit!#REF!,$V$13:$AE$22,5,FALSE)&amp; IF(Audit!#REF!=10,Audit!#REF!,"")</f>
        <v>#REF!</v>
      </c>
      <c r="AT441" s="47" t="e">
        <f t="shared" si="200"/>
        <v>#REF!</v>
      </c>
      <c r="AU441" s="50" t="e">
        <f>VLOOKUP(Audit!#REF!,$V$3:$AE$12,6,FALSE)&amp; IF(Audit!#REF!=10,Audit!#REF!,"")</f>
        <v>#REF!</v>
      </c>
      <c r="AV441" s="50" t="e">
        <f>VLOOKUP(Audit!#REF!,$V$13:$AE$22,6,FALSE)&amp; IF(Audit!#REF!=10,Audit!#REF!,"")</f>
        <v>#REF!</v>
      </c>
      <c r="AW441" s="47" t="e">
        <f t="shared" si="201"/>
        <v>#REF!</v>
      </c>
      <c r="AX441" s="50" t="e">
        <f>VLOOKUP(Audit!#REF!,$V$3:$AE$12,7,FALSE)&amp; IF(Audit!#REF!=10,Audit!#REF!,"")</f>
        <v>#REF!</v>
      </c>
      <c r="AY441" s="50" t="e">
        <f>VLOOKUP(Audit!#REF!,$V$13:$AE$22,7,FALSE) &amp; IF(Audit!#REF!=10,Audit!#REF!,"")</f>
        <v>#REF!</v>
      </c>
      <c r="AZ441" s="47" t="e">
        <f t="shared" si="202"/>
        <v>#REF!</v>
      </c>
      <c r="BA441" s="50" t="e">
        <f>VLOOKUP(Audit!#REF!,$V$3:$AE$12,8,FALSE)&amp; Audit!#REF! &amp; IF(Audit!#REF!=10,Audit!#REF!,"")</f>
        <v>#REF!</v>
      </c>
      <c r="BB441" s="50" t="e">
        <f>VLOOKUP(Audit!#REF!,$V$13:$AE$22,8,FALSE) &amp; IF(Audit!#REF!=10,Audit!#REF!,"")</f>
        <v>#REF!</v>
      </c>
      <c r="BC441" s="47" t="e">
        <f t="shared" si="203"/>
        <v>#REF!</v>
      </c>
      <c r="BD441" s="50" t="e">
        <f>VLOOKUP(Audit!#REF!,$V$3:$AE$12,9,FALSE)&amp; IF(Audit!#REF!=10,Audit!#REF!,"")</f>
        <v>#REF!</v>
      </c>
      <c r="BE441" s="50" t="e">
        <f>VLOOKUP(Audit!#REF!,$V$13:$AE$22,9,FALSE) &amp; IF(Audit!#REF!=10,Audit!#REF!,"") &amp; IF(Audit!#REF!&lt;&gt;1,U441,"")</f>
        <v>#REF!</v>
      </c>
      <c r="BF441" s="47" t="e">
        <f t="shared" si="204"/>
        <v>#REF!</v>
      </c>
      <c r="BG441" s="50" t="e">
        <f>VLOOKUP(Audit!#REF!,$V$3:$AE$12,10,FALSE) &amp; Audit!#REF! &amp; IF(Audit!#REF!=10,Audit!#REF!,"")</f>
        <v>#REF!</v>
      </c>
      <c r="BH441" s="50" t="e">
        <f>VLOOKUP(Audit!#REF!,$V$13:$AE$22,10,FALSE) &amp; IF(Audit!#REF!=10,Audit!#REF!,"") &amp; IF(Audit!#REF!&lt;&gt;1,U441,"")</f>
        <v>#REF!</v>
      </c>
      <c r="BI441" s="47" t="e">
        <f t="shared" si="205"/>
        <v>#REF!</v>
      </c>
      <c r="BJ441" s="48" t="str">
        <f t="shared" si="206"/>
        <v/>
      </c>
      <c r="BK441" s="48" t="str">
        <f t="shared" si="207"/>
        <v/>
      </c>
      <c r="BL441" s="48" t="str">
        <f t="shared" si="208"/>
        <v/>
      </c>
      <c r="BM441" s="48" t="str">
        <f t="shared" si="209"/>
        <v/>
      </c>
      <c r="BN441" s="48" t="str">
        <f t="shared" si="210"/>
        <v/>
      </c>
      <c r="BO441" s="48" t="str">
        <f t="shared" si="211"/>
        <v/>
      </c>
      <c r="BP441" s="48" t="str">
        <f t="shared" si="212"/>
        <v/>
      </c>
      <c r="BQ441" s="48" t="str">
        <f t="shared" si="213"/>
        <v/>
      </c>
      <c r="BR441" s="48" t="str">
        <f t="shared" si="214"/>
        <v/>
      </c>
      <c r="BS441" s="48" t="str">
        <f t="shared" si="215"/>
        <v/>
      </c>
      <c r="BT441" s="48" t="str">
        <f t="shared" si="216"/>
        <v/>
      </c>
      <c r="BU441" s="48" t="str">
        <f t="shared" si="217"/>
        <v/>
      </c>
    </row>
    <row r="442" spans="1:73">
      <c r="A442" s="10" t="e">
        <f>Audit!#REF!</f>
        <v>#REF!</v>
      </c>
      <c r="B442" s="10" t="e">
        <f t="shared" si="219"/>
        <v>#REF!</v>
      </c>
      <c r="C442" s="17" t="e">
        <f>VLOOKUP(Audit!#REF!,$V$3:$AE$12,2,FALSE) &amp; VLOOKUP(Audit!#REF!,$V$13:$AE$22,2,FALSE)&amp; IF(Audit!#REF!=10,Audit!#REF!&amp;Audit!#REF!,"")</f>
        <v>#REF!</v>
      </c>
      <c r="D442" s="17" t="e">
        <f>VLOOKUP(Audit!#REF!,$V$3:$AE$12,3,FALSE) &amp; VLOOKUP(Audit!#REF!,$V$13:$AE$22,3,FALSE) &amp;IF(Audit!#REF!=10,Audit!#REF!&amp;Audit!#REF!,"")</f>
        <v>#REF!</v>
      </c>
      <c r="E442" s="17" t="e">
        <f>VLOOKUP(Audit!#REF!,$V$3:$AE$12,4,FALSE)&amp; Audit!#REF! &amp; VLOOKUP(Audit!#REF!,$V$13:$AE$22,4,FALSE)&amp; IF(Audit!#REF!=10,Audit!#REF!&amp;Audit!#REF!,"")</f>
        <v>#REF!</v>
      </c>
      <c r="F442" s="17" t="e">
        <f>VLOOKUP(Audit!#REF!,$V$3:$AE$12,5,FALSE) &amp; VLOOKUP(Audit!#REF!,$V$13:$AE$22,5,FALSE)&amp; IF(Audit!#REF!=10,Audit!#REF!&amp;Audit!#REF!,"")</f>
        <v>#REF!</v>
      </c>
      <c r="G442" s="17" t="e">
        <f>VLOOKUP(Audit!#REF!,$V$3:$AE$12,6,FALSE) &amp; VLOOKUP(Audit!#REF!,$V$13:$AE$22,6,FALSE)&amp; IF(Audit!#REF!=10,Audit!#REF!&amp;Audit!#REF!,"")</f>
        <v>#REF!</v>
      </c>
      <c r="H442" s="17" t="e">
        <f>VLOOKUP(Audit!#REF!,$V$3:$AE$12,7,FALSE) &amp; VLOOKUP(Audit!#REF!,$V$13:$AE$22,7,FALSE)&amp;IF(Audit!#REF!=10,Audit!#REF!&amp;Audit!#REF!,"")</f>
        <v>#REF!</v>
      </c>
      <c r="I442" s="17" t="e">
        <f>VLOOKUP(Audit!#REF!,$V$3:$AE$12,8,FALSE) &amp; Audit!#REF! &amp; VLOOKUP(Audit!#REF!,$V$13:$AE$22,8,FALSE)&amp;IF(Audit!#REF!=10,Audit!#REF!&amp;Audit!#REF!,"")</f>
        <v>#REF!</v>
      </c>
      <c r="J442" s="17" t="e">
        <f>VLOOKUP(Audit!#REF!,$V$3:$AE$12,9,FALSE) &amp; VLOOKUP(Audit!#REF!,$V$13:$AE$22,9,FALSE) &amp; IF(Audit!#REF!=10,Audit!#REF!&amp;Audit!#REF!,"") &amp; IF(Audit!#REF!&lt;&gt;1,U442,"")</f>
        <v>#REF!</v>
      </c>
      <c r="K442" s="17" t="e">
        <f>VLOOKUP(Audit!#REF!,$V$3:$AE$12,10,FALSE) &amp; Audit!#REF! &amp; VLOOKUP(Audit!#REF!,$V$13:$AE$22,10,FALSE) &amp; IF(Audit!#REF!=10,Audit!#REF!&amp;Audit!#REF!,"") &amp; IF(Audit!#REF!&lt;&gt;1,U442,"")</f>
        <v>#REF!</v>
      </c>
      <c r="L442" s="10" t="e">
        <f>Audit!#REF!</f>
        <v>#REF!</v>
      </c>
      <c r="M442" s="10" t="e">
        <f t="shared" si="189"/>
        <v>#REF!</v>
      </c>
      <c r="N442" s="10" t="e">
        <f t="shared" si="190"/>
        <v>#REF!</v>
      </c>
      <c r="O442" s="10" t="e">
        <f t="shared" si="191"/>
        <v>#REF!</v>
      </c>
      <c r="P442" s="10" t="e">
        <f t="shared" si="192"/>
        <v>#REF!</v>
      </c>
      <c r="Q442" s="10" t="e">
        <f t="shared" si="193"/>
        <v>#REF!</v>
      </c>
      <c r="R442" s="10" t="e">
        <f t="shared" si="194"/>
        <v>#REF!</v>
      </c>
      <c r="S442" s="10" t="e">
        <f t="shared" si="195"/>
        <v>#REF!</v>
      </c>
      <c r="T442" s="10" t="e">
        <f t="shared" si="196"/>
        <v>#REF!</v>
      </c>
      <c r="U442" s="17" t="e">
        <f>IF(Audit!#REF!="","",VLOOKUP(Audit!#REF!,$W$26:$X$35,2,FALSE)) &amp; Audit!#REF! &amp; IF(Audit!#REF!="","",IF(Audit!#REF!&lt;=1.4,VLOOKUP(Audit!#REF!,$W$38:X487,2,FALSE),VLOOKUP(Audit!#REF!,$W$51:$X$61,2,FALSE))) &amp; IF(Audit!#REF!="","",VLOOKUP(Audit!#REF!,$Y$26:$Z$35,2,FALSE) &amp; Audit!#REF! &amp; IF(Audit!#REF!="","",IF(Audit!#REF!&lt;=1.4,VLOOKUP(Audit!#REF!,$Y$38:$Z$48,2,FALSE),VLOOKUP(Audit!#REF!,$Y$51:$Z$61,2,FALSE))))</f>
        <v>#REF!</v>
      </c>
      <c r="V442" s="21"/>
      <c r="AH442" s="49" t="e">
        <f>Audit!#REF!</f>
        <v>#REF!</v>
      </c>
      <c r="AI442" s="50" t="e">
        <f>VLOOKUP(Audit!#REF!,$V$3:$AE$12,2,FALSE)&amp; IF(Audit!#REF!=10,Audit!#REF!,"")</f>
        <v>#REF!</v>
      </c>
      <c r="AJ442" s="50" t="e">
        <f>VLOOKUP(Audit!#REF!,$V$13:$AE$22,2,FALSE)&amp; IF(Audit!#REF!=10,Audit!#REF!,"")</f>
        <v>#REF!</v>
      </c>
      <c r="AK442" s="47" t="e">
        <f t="shared" si="197"/>
        <v>#REF!</v>
      </c>
      <c r="AL442" s="50" t="e">
        <f>VLOOKUP(Audit!#REF!,$V$3:$AE$12,3,FALSE)&amp; IF(Audit!#REF!=10,Audit!#REF!,"")</f>
        <v>#REF!</v>
      </c>
      <c r="AM442" s="50" t="e">
        <f>VLOOKUP(Audit!#REF!,$V$13:$AE$22,3,FALSE)&amp; IF(Audit!#REF!=10,Audit!#REF!,"")</f>
        <v>#REF!</v>
      </c>
      <c r="AN442" s="47" t="e">
        <f t="shared" si="198"/>
        <v>#REF!</v>
      </c>
      <c r="AO442" s="50" t="e">
        <f>VLOOKUP(Audit!#REF!,$V$3:$AE$12,4,FALSE) &amp;  Audit!#REF! &amp; IF(Audit!#REF!=10,Audit!#REF!,"")</f>
        <v>#REF!</v>
      </c>
      <c r="AP442" s="50" t="e">
        <f>VLOOKUP(Audit!#REF!,$V$13:$AE$22,4,FALSE)&amp; IF(Audit!#REF!=10,Audit!#REF!,"")</f>
        <v>#REF!</v>
      </c>
      <c r="AQ442" s="47" t="e">
        <f t="shared" si="199"/>
        <v>#REF!</v>
      </c>
      <c r="AR442" s="50" t="e">
        <f>VLOOKUP(Audit!#REF!,$V$3:$AE$12,5,FALSE)&amp; IF(Audit!#REF!=10,Audit!#REF!,"")</f>
        <v>#REF!</v>
      </c>
      <c r="AS442" s="50" t="e">
        <f>VLOOKUP(Audit!#REF!,$V$13:$AE$22,5,FALSE)&amp; IF(Audit!#REF!=10,Audit!#REF!,"")</f>
        <v>#REF!</v>
      </c>
      <c r="AT442" s="47" t="e">
        <f t="shared" si="200"/>
        <v>#REF!</v>
      </c>
      <c r="AU442" s="50" t="e">
        <f>VLOOKUP(Audit!#REF!,$V$3:$AE$12,6,FALSE)&amp; IF(Audit!#REF!=10,Audit!#REF!,"")</f>
        <v>#REF!</v>
      </c>
      <c r="AV442" s="50" t="e">
        <f>VLOOKUP(Audit!#REF!,$V$13:$AE$22,6,FALSE)&amp; IF(Audit!#REF!=10,Audit!#REF!,"")</f>
        <v>#REF!</v>
      </c>
      <c r="AW442" s="47" t="e">
        <f t="shared" si="201"/>
        <v>#REF!</v>
      </c>
      <c r="AX442" s="50" t="e">
        <f>VLOOKUP(Audit!#REF!,$V$3:$AE$12,7,FALSE)&amp; IF(Audit!#REF!=10,Audit!#REF!,"")</f>
        <v>#REF!</v>
      </c>
      <c r="AY442" s="50" t="e">
        <f>VLOOKUP(Audit!#REF!,$V$13:$AE$22,7,FALSE) &amp; IF(Audit!#REF!=10,Audit!#REF!,"")</f>
        <v>#REF!</v>
      </c>
      <c r="AZ442" s="47" t="e">
        <f t="shared" si="202"/>
        <v>#REF!</v>
      </c>
      <c r="BA442" s="50" t="e">
        <f>VLOOKUP(Audit!#REF!,$V$3:$AE$12,8,FALSE)&amp; Audit!#REF! &amp; IF(Audit!#REF!=10,Audit!#REF!,"")</f>
        <v>#REF!</v>
      </c>
      <c r="BB442" s="50" t="e">
        <f>VLOOKUP(Audit!#REF!,$V$13:$AE$22,8,FALSE) &amp; IF(Audit!#REF!=10,Audit!#REF!,"")</f>
        <v>#REF!</v>
      </c>
      <c r="BC442" s="47" t="e">
        <f t="shared" si="203"/>
        <v>#REF!</v>
      </c>
      <c r="BD442" s="50" t="e">
        <f>VLOOKUP(Audit!#REF!,$V$3:$AE$12,9,FALSE)&amp; IF(Audit!#REF!=10,Audit!#REF!,"")</f>
        <v>#REF!</v>
      </c>
      <c r="BE442" s="50" t="e">
        <f>VLOOKUP(Audit!#REF!,$V$13:$AE$22,9,FALSE) &amp; IF(Audit!#REF!=10,Audit!#REF!,"") &amp; IF(Audit!#REF!&lt;&gt;1,U442,"")</f>
        <v>#REF!</v>
      </c>
      <c r="BF442" s="47" t="e">
        <f t="shared" si="204"/>
        <v>#REF!</v>
      </c>
      <c r="BG442" s="50" t="e">
        <f>VLOOKUP(Audit!#REF!,$V$3:$AE$12,10,FALSE) &amp; Audit!#REF! &amp; IF(Audit!#REF!=10,Audit!#REF!,"")</f>
        <v>#REF!</v>
      </c>
      <c r="BH442" s="50" t="e">
        <f>VLOOKUP(Audit!#REF!,$V$13:$AE$22,10,FALSE) &amp; IF(Audit!#REF!=10,Audit!#REF!,"") &amp; IF(Audit!#REF!&lt;&gt;1,U442,"")</f>
        <v>#REF!</v>
      </c>
      <c r="BI442" s="47" t="e">
        <f t="shared" si="205"/>
        <v>#REF!</v>
      </c>
      <c r="BJ442" s="48" t="str">
        <f t="shared" si="206"/>
        <v/>
      </c>
      <c r="BK442" s="48" t="str">
        <f t="shared" si="207"/>
        <v/>
      </c>
      <c r="BL442" s="48" t="str">
        <f t="shared" si="208"/>
        <v/>
      </c>
      <c r="BM442" s="48" t="str">
        <f t="shared" si="209"/>
        <v/>
      </c>
      <c r="BN442" s="48" t="str">
        <f t="shared" si="210"/>
        <v/>
      </c>
      <c r="BO442" s="48" t="str">
        <f t="shared" si="211"/>
        <v/>
      </c>
      <c r="BP442" s="48" t="str">
        <f t="shared" si="212"/>
        <v/>
      </c>
      <c r="BQ442" s="48" t="str">
        <f t="shared" si="213"/>
        <v/>
      </c>
      <c r="BR442" s="48" t="str">
        <f t="shared" si="214"/>
        <v/>
      </c>
      <c r="BS442" s="48" t="str">
        <f t="shared" si="215"/>
        <v/>
      </c>
      <c r="BT442" s="48" t="str">
        <f t="shared" si="216"/>
        <v/>
      </c>
      <c r="BU442" s="48" t="str">
        <f t="shared" si="217"/>
        <v/>
      </c>
    </row>
    <row r="443" spans="1:73">
      <c r="A443" s="10" t="e">
        <f>Audit!#REF!</f>
        <v>#REF!</v>
      </c>
      <c r="B443" s="10" t="e">
        <f t="shared" si="219"/>
        <v>#REF!</v>
      </c>
      <c r="C443" s="17" t="e">
        <f>VLOOKUP(Audit!#REF!,$V$3:$AE$12,2,FALSE) &amp; VLOOKUP(Audit!#REF!,$V$13:$AE$22,2,FALSE)&amp; IF(Audit!#REF!=10,Audit!#REF!&amp;Audit!#REF!,"")</f>
        <v>#REF!</v>
      </c>
      <c r="D443" s="17" t="e">
        <f>VLOOKUP(Audit!#REF!,$V$3:$AE$12,3,FALSE) &amp; VLOOKUP(Audit!#REF!,$V$13:$AE$22,3,FALSE) &amp;IF(Audit!#REF!=10,Audit!#REF!&amp;Audit!#REF!,"")</f>
        <v>#REF!</v>
      </c>
      <c r="E443" s="17" t="e">
        <f>VLOOKUP(Audit!#REF!,$V$3:$AE$12,4,FALSE)&amp; Audit!#REF! &amp; VLOOKUP(Audit!#REF!,$V$13:$AE$22,4,FALSE)&amp; IF(Audit!#REF!=10,Audit!#REF!&amp;Audit!#REF!,"")</f>
        <v>#REF!</v>
      </c>
      <c r="F443" s="17" t="e">
        <f>VLOOKUP(Audit!#REF!,$V$3:$AE$12,5,FALSE) &amp; VLOOKUP(Audit!#REF!,$V$13:$AE$22,5,FALSE)&amp; IF(Audit!#REF!=10,Audit!#REF!&amp;Audit!#REF!,"")</f>
        <v>#REF!</v>
      </c>
      <c r="G443" s="17" t="e">
        <f>VLOOKUP(Audit!#REF!,$V$3:$AE$12,6,FALSE) &amp; VLOOKUP(Audit!#REF!,$V$13:$AE$22,6,FALSE)&amp; IF(Audit!#REF!=10,Audit!#REF!&amp;Audit!#REF!,"")</f>
        <v>#REF!</v>
      </c>
      <c r="H443" s="17" t="e">
        <f>VLOOKUP(Audit!#REF!,$V$3:$AE$12,7,FALSE) &amp; VLOOKUP(Audit!#REF!,$V$13:$AE$22,7,FALSE)&amp;IF(Audit!#REF!=10,Audit!#REF!&amp;Audit!#REF!,"")</f>
        <v>#REF!</v>
      </c>
      <c r="I443" s="17" t="e">
        <f>VLOOKUP(Audit!#REF!,$V$3:$AE$12,8,FALSE) &amp; Audit!#REF! &amp; VLOOKUP(Audit!#REF!,$V$13:$AE$22,8,FALSE)&amp;IF(Audit!#REF!=10,Audit!#REF!&amp;Audit!#REF!,"")</f>
        <v>#REF!</v>
      </c>
      <c r="J443" s="17" t="e">
        <f>VLOOKUP(Audit!#REF!,$V$3:$AE$12,9,FALSE) &amp; VLOOKUP(Audit!#REF!,$V$13:$AE$22,9,FALSE) &amp; IF(Audit!#REF!=10,Audit!#REF!&amp;Audit!#REF!,"") &amp; IF(Audit!#REF!&lt;&gt;1,U443,"")</f>
        <v>#REF!</v>
      </c>
      <c r="K443" s="17" t="e">
        <f>VLOOKUP(Audit!#REF!,$V$3:$AE$12,10,FALSE) &amp; Audit!#REF! &amp; VLOOKUP(Audit!#REF!,$V$13:$AE$22,10,FALSE) &amp; IF(Audit!#REF!=10,Audit!#REF!&amp;Audit!#REF!,"") &amp; IF(Audit!#REF!&lt;&gt;1,U443,"")</f>
        <v>#REF!</v>
      </c>
      <c r="L443" s="10" t="e">
        <f>Audit!#REF!</f>
        <v>#REF!</v>
      </c>
      <c r="M443" s="10" t="e">
        <f t="shared" si="189"/>
        <v>#REF!</v>
      </c>
      <c r="N443" s="10" t="e">
        <f t="shared" si="190"/>
        <v>#REF!</v>
      </c>
      <c r="O443" s="10" t="e">
        <f t="shared" si="191"/>
        <v>#REF!</v>
      </c>
      <c r="P443" s="10" t="e">
        <f t="shared" si="192"/>
        <v>#REF!</v>
      </c>
      <c r="Q443" s="10" t="e">
        <f t="shared" si="193"/>
        <v>#REF!</v>
      </c>
      <c r="R443" s="10" t="e">
        <f t="shared" si="194"/>
        <v>#REF!</v>
      </c>
      <c r="S443" s="10" t="e">
        <f t="shared" si="195"/>
        <v>#REF!</v>
      </c>
      <c r="T443" s="10" t="e">
        <f t="shared" si="196"/>
        <v>#REF!</v>
      </c>
      <c r="U443" s="17" t="e">
        <f>IF(Audit!#REF!="","",VLOOKUP(Audit!#REF!,$W$26:$X$35,2,FALSE)) &amp; Audit!#REF! &amp; IF(Audit!#REF!="","",IF(Audit!#REF!&lt;=1.4,VLOOKUP(Audit!#REF!,$W$38:X488,2,FALSE),VLOOKUP(Audit!#REF!,$W$51:$X$61,2,FALSE))) &amp; IF(Audit!#REF!="","",VLOOKUP(Audit!#REF!,$Y$26:$Z$35,2,FALSE) &amp; Audit!#REF! &amp; IF(Audit!#REF!="","",IF(Audit!#REF!&lt;=1.4,VLOOKUP(Audit!#REF!,$Y$38:$Z$48,2,FALSE),VLOOKUP(Audit!#REF!,$Y$51:$Z$61,2,FALSE))))</f>
        <v>#REF!</v>
      </c>
      <c r="V443" s="21"/>
      <c r="AH443" s="49" t="e">
        <f>Audit!#REF!</f>
        <v>#REF!</v>
      </c>
      <c r="AI443" s="50" t="e">
        <f>VLOOKUP(Audit!#REF!,$V$3:$AE$12,2,FALSE)&amp; IF(Audit!#REF!=10,Audit!#REF!,"")</f>
        <v>#REF!</v>
      </c>
      <c r="AJ443" s="50" t="e">
        <f>VLOOKUP(Audit!#REF!,$V$13:$AE$22,2,FALSE)&amp; IF(Audit!#REF!=10,Audit!#REF!,"")</f>
        <v>#REF!</v>
      </c>
      <c r="AK443" s="47" t="e">
        <f t="shared" si="197"/>
        <v>#REF!</v>
      </c>
      <c r="AL443" s="50" t="e">
        <f>VLOOKUP(Audit!#REF!,$V$3:$AE$12,3,FALSE)&amp; IF(Audit!#REF!=10,Audit!#REF!,"")</f>
        <v>#REF!</v>
      </c>
      <c r="AM443" s="50" t="e">
        <f>VLOOKUP(Audit!#REF!,$V$13:$AE$22,3,FALSE)&amp; IF(Audit!#REF!=10,Audit!#REF!,"")</f>
        <v>#REF!</v>
      </c>
      <c r="AN443" s="47" t="e">
        <f t="shared" si="198"/>
        <v>#REF!</v>
      </c>
      <c r="AO443" s="50" t="e">
        <f>VLOOKUP(Audit!#REF!,$V$3:$AE$12,4,FALSE) &amp;  Audit!#REF! &amp; IF(Audit!#REF!=10,Audit!#REF!,"")</f>
        <v>#REF!</v>
      </c>
      <c r="AP443" s="50" t="e">
        <f>VLOOKUP(Audit!#REF!,$V$13:$AE$22,4,FALSE)&amp; IF(Audit!#REF!=10,Audit!#REF!,"")</f>
        <v>#REF!</v>
      </c>
      <c r="AQ443" s="47" t="e">
        <f t="shared" si="199"/>
        <v>#REF!</v>
      </c>
      <c r="AR443" s="50" t="e">
        <f>VLOOKUP(Audit!#REF!,$V$3:$AE$12,5,FALSE)&amp; IF(Audit!#REF!=10,Audit!#REF!,"")</f>
        <v>#REF!</v>
      </c>
      <c r="AS443" s="50" t="e">
        <f>VLOOKUP(Audit!#REF!,$V$13:$AE$22,5,FALSE)&amp; IF(Audit!#REF!=10,Audit!#REF!,"")</f>
        <v>#REF!</v>
      </c>
      <c r="AT443" s="47" t="e">
        <f t="shared" si="200"/>
        <v>#REF!</v>
      </c>
      <c r="AU443" s="50" t="e">
        <f>VLOOKUP(Audit!#REF!,$V$3:$AE$12,6,FALSE)&amp; IF(Audit!#REF!=10,Audit!#REF!,"")</f>
        <v>#REF!</v>
      </c>
      <c r="AV443" s="50" t="e">
        <f>VLOOKUP(Audit!#REF!,$V$13:$AE$22,6,FALSE)&amp; IF(Audit!#REF!=10,Audit!#REF!,"")</f>
        <v>#REF!</v>
      </c>
      <c r="AW443" s="47" t="e">
        <f t="shared" si="201"/>
        <v>#REF!</v>
      </c>
      <c r="AX443" s="50" t="e">
        <f>VLOOKUP(Audit!#REF!,$V$3:$AE$12,7,FALSE)&amp; IF(Audit!#REF!=10,Audit!#REF!,"")</f>
        <v>#REF!</v>
      </c>
      <c r="AY443" s="50" t="e">
        <f>VLOOKUP(Audit!#REF!,$V$13:$AE$22,7,FALSE) &amp; IF(Audit!#REF!=10,Audit!#REF!,"")</f>
        <v>#REF!</v>
      </c>
      <c r="AZ443" s="47" t="e">
        <f t="shared" si="202"/>
        <v>#REF!</v>
      </c>
      <c r="BA443" s="50" t="e">
        <f>VLOOKUP(Audit!#REF!,$V$3:$AE$12,8,FALSE)&amp; Audit!#REF! &amp; IF(Audit!#REF!=10,Audit!#REF!,"")</f>
        <v>#REF!</v>
      </c>
      <c r="BB443" s="50" t="e">
        <f>VLOOKUP(Audit!#REF!,$V$13:$AE$22,8,FALSE) &amp; IF(Audit!#REF!=10,Audit!#REF!,"")</f>
        <v>#REF!</v>
      </c>
      <c r="BC443" s="47" t="e">
        <f t="shared" si="203"/>
        <v>#REF!</v>
      </c>
      <c r="BD443" s="50" t="e">
        <f>VLOOKUP(Audit!#REF!,$V$3:$AE$12,9,FALSE)&amp; IF(Audit!#REF!=10,Audit!#REF!,"")</f>
        <v>#REF!</v>
      </c>
      <c r="BE443" s="50" t="e">
        <f>VLOOKUP(Audit!#REF!,$V$13:$AE$22,9,FALSE) &amp; IF(Audit!#REF!=10,Audit!#REF!,"") &amp; IF(Audit!#REF!&lt;&gt;1,U443,"")</f>
        <v>#REF!</v>
      </c>
      <c r="BF443" s="47" t="e">
        <f t="shared" si="204"/>
        <v>#REF!</v>
      </c>
      <c r="BG443" s="50" t="e">
        <f>VLOOKUP(Audit!#REF!,$V$3:$AE$12,10,FALSE) &amp; Audit!#REF! &amp; IF(Audit!#REF!=10,Audit!#REF!,"")</f>
        <v>#REF!</v>
      </c>
      <c r="BH443" s="50" t="e">
        <f>VLOOKUP(Audit!#REF!,$V$13:$AE$22,10,FALSE) &amp; IF(Audit!#REF!=10,Audit!#REF!,"") &amp; IF(Audit!#REF!&lt;&gt;1,U443,"")</f>
        <v>#REF!</v>
      </c>
      <c r="BI443" s="47" t="e">
        <f t="shared" si="205"/>
        <v>#REF!</v>
      </c>
      <c r="BJ443" s="48" t="str">
        <f t="shared" si="206"/>
        <v/>
      </c>
      <c r="BK443" s="48" t="str">
        <f t="shared" si="207"/>
        <v/>
      </c>
      <c r="BL443" s="48" t="str">
        <f t="shared" si="208"/>
        <v/>
      </c>
      <c r="BM443" s="48" t="str">
        <f t="shared" si="209"/>
        <v/>
      </c>
      <c r="BN443" s="48" t="str">
        <f t="shared" si="210"/>
        <v/>
      </c>
      <c r="BO443" s="48" t="str">
        <f t="shared" si="211"/>
        <v/>
      </c>
      <c r="BP443" s="48" t="str">
        <f t="shared" si="212"/>
        <v/>
      </c>
      <c r="BQ443" s="48" t="str">
        <f t="shared" si="213"/>
        <v/>
      </c>
      <c r="BR443" s="48" t="str">
        <f t="shared" si="214"/>
        <v/>
      </c>
      <c r="BS443" s="48" t="str">
        <f t="shared" si="215"/>
        <v/>
      </c>
      <c r="BT443" s="48" t="str">
        <f t="shared" si="216"/>
        <v/>
      </c>
      <c r="BU443" s="48" t="str">
        <f t="shared" si="217"/>
        <v/>
      </c>
    </row>
    <row r="444" spans="1:73">
      <c r="A444" s="10" t="e">
        <f>Audit!#REF!</f>
        <v>#REF!</v>
      </c>
      <c r="B444" s="10" t="e">
        <f t="shared" si="219"/>
        <v>#REF!</v>
      </c>
      <c r="C444" s="17" t="e">
        <f>VLOOKUP(Audit!#REF!,$V$3:$AE$12,2,FALSE) &amp; VLOOKUP(Audit!#REF!,$V$13:$AE$22,2,FALSE)&amp; IF(Audit!#REF!=10,Audit!#REF!&amp;Audit!#REF!,"")</f>
        <v>#REF!</v>
      </c>
      <c r="D444" s="17" t="e">
        <f>VLOOKUP(Audit!#REF!,$V$3:$AE$12,3,FALSE) &amp; VLOOKUP(Audit!#REF!,$V$13:$AE$22,3,FALSE) &amp;IF(Audit!#REF!=10,Audit!#REF!&amp;Audit!#REF!,"")</f>
        <v>#REF!</v>
      </c>
      <c r="E444" s="17" t="e">
        <f>VLOOKUP(Audit!#REF!,$V$3:$AE$12,4,FALSE)&amp; Audit!#REF! &amp; VLOOKUP(Audit!#REF!,$V$13:$AE$22,4,FALSE)&amp; IF(Audit!#REF!=10,Audit!#REF!&amp;Audit!#REF!,"")</f>
        <v>#REF!</v>
      </c>
      <c r="F444" s="17" t="e">
        <f>VLOOKUP(Audit!#REF!,$V$3:$AE$12,5,FALSE) &amp; VLOOKUP(Audit!#REF!,$V$13:$AE$22,5,FALSE)&amp; IF(Audit!#REF!=10,Audit!#REF!&amp;Audit!#REF!,"")</f>
        <v>#REF!</v>
      </c>
      <c r="G444" s="17" t="e">
        <f>VLOOKUP(Audit!#REF!,$V$3:$AE$12,6,FALSE) &amp; VLOOKUP(Audit!#REF!,$V$13:$AE$22,6,FALSE)&amp; IF(Audit!#REF!=10,Audit!#REF!&amp;Audit!#REF!,"")</f>
        <v>#REF!</v>
      </c>
      <c r="H444" s="17" t="e">
        <f>VLOOKUP(Audit!#REF!,$V$3:$AE$12,7,FALSE) &amp; VLOOKUP(Audit!#REF!,$V$13:$AE$22,7,FALSE)&amp;IF(Audit!#REF!=10,Audit!#REF!&amp;Audit!#REF!,"")</f>
        <v>#REF!</v>
      </c>
      <c r="I444" s="17" t="e">
        <f>VLOOKUP(Audit!#REF!,$V$3:$AE$12,8,FALSE) &amp; Audit!#REF! &amp; VLOOKUP(Audit!#REF!,$V$13:$AE$22,8,FALSE)&amp;IF(Audit!#REF!=10,Audit!#REF!&amp;Audit!#REF!,"")</f>
        <v>#REF!</v>
      </c>
      <c r="J444" s="17" t="e">
        <f>VLOOKUP(Audit!#REF!,$V$3:$AE$12,9,FALSE) &amp; VLOOKUP(Audit!#REF!,$V$13:$AE$22,9,FALSE) &amp; IF(Audit!#REF!=10,Audit!#REF!&amp;Audit!#REF!,"") &amp; IF(Audit!#REF!&lt;&gt;1,U444,"")</f>
        <v>#REF!</v>
      </c>
      <c r="K444" s="17" t="e">
        <f>VLOOKUP(Audit!#REF!,$V$3:$AE$12,10,FALSE) &amp; Audit!#REF! &amp; VLOOKUP(Audit!#REF!,$V$13:$AE$22,10,FALSE) &amp; IF(Audit!#REF!=10,Audit!#REF!&amp;Audit!#REF!,"") &amp; IF(Audit!#REF!&lt;&gt;1,U444,"")</f>
        <v>#REF!</v>
      </c>
      <c r="L444" s="10" t="e">
        <f>Audit!#REF!</f>
        <v>#REF!</v>
      </c>
      <c r="M444" s="10" t="e">
        <f t="shared" si="189"/>
        <v>#REF!</v>
      </c>
      <c r="N444" s="10" t="e">
        <f t="shared" si="190"/>
        <v>#REF!</v>
      </c>
      <c r="O444" s="10" t="e">
        <f t="shared" si="191"/>
        <v>#REF!</v>
      </c>
      <c r="P444" s="10" t="e">
        <f t="shared" si="192"/>
        <v>#REF!</v>
      </c>
      <c r="Q444" s="10" t="e">
        <f t="shared" si="193"/>
        <v>#REF!</v>
      </c>
      <c r="R444" s="10" t="e">
        <f t="shared" si="194"/>
        <v>#REF!</v>
      </c>
      <c r="S444" s="10" t="e">
        <f t="shared" si="195"/>
        <v>#REF!</v>
      </c>
      <c r="T444" s="10" t="e">
        <f t="shared" si="196"/>
        <v>#REF!</v>
      </c>
      <c r="U444" s="17" t="e">
        <f>IF(Audit!#REF!="","",VLOOKUP(Audit!#REF!,$W$26:$X$35,2,FALSE)) &amp; Audit!#REF! &amp; IF(Audit!#REF!="","",IF(Audit!#REF!&lt;=1.4,VLOOKUP(Audit!#REF!,$W$38:X489,2,FALSE),VLOOKUP(Audit!#REF!,$W$51:$X$61,2,FALSE))) &amp; IF(Audit!#REF!="","",VLOOKUP(Audit!#REF!,$Y$26:$Z$35,2,FALSE) &amp; Audit!#REF! &amp; IF(Audit!#REF!="","",IF(Audit!#REF!&lt;=1.4,VLOOKUP(Audit!#REF!,$Y$38:$Z$48,2,FALSE),VLOOKUP(Audit!#REF!,$Y$51:$Z$61,2,FALSE))))</f>
        <v>#REF!</v>
      </c>
      <c r="V444" s="21"/>
      <c r="AH444" s="49" t="e">
        <f>Audit!#REF!</f>
        <v>#REF!</v>
      </c>
      <c r="AI444" s="50" t="e">
        <f>VLOOKUP(Audit!#REF!,$V$3:$AE$12,2,FALSE)&amp; IF(Audit!#REF!=10,Audit!#REF!,"")</f>
        <v>#REF!</v>
      </c>
      <c r="AJ444" s="50" t="e">
        <f>VLOOKUP(Audit!#REF!,$V$13:$AE$22,2,FALSE)&amp; IF(Audit!#REF!=10,Audit!#REF!,"")</f>
        <v>#REF!</v>
      </c>
      <c r="AK444" s="47" t="e">
        <f t="shared" si="197"/>
        <v>#REF!</v>
      </c>
      <c r="AL444" s="50" t="e">
        <f>VLOOKUP(Audit!#REF!,$V$3:$AE$12,3,FALSE)&amp; IF(Audit!#REF!=10,Audit!#REF!,"")</f>
        <v>#REF!</v>
      </c>
      <c r="AM444" s="50" t="e">
        <f>VLOOKUP(Audit!#REF!,$V$13:$AE$22,3,FALSE)&amp; IF(Audit!#REF!=10,Audit!#REF!,"")</f>
        <v>#REF!</v>
      </c>
      <c r="AN444" s="47" t="e">
        <f t="shared" si="198"/>
        <v>#REF!</v>
      </c>
      <c r="AO444" s="50" t="e">
        <f>VLOOKUP(Audit!#REF!,$V$3:$AE$12,4,FALSE) &amp;  Audit!#REF! &amp; IF(Audit!#REF!=10,Audit!#REF!,"")</f>
        <v>#REF!</v>
      </c>
      <c r="AP444" s="50" t="e">
        <f>VLOOKUP(Audit!#REF!,$V$13:$AE$22,4,FALSE)&amp; IF(Audit!#REF!=10,Audit!#REF!,"")</f>
        <v>#REF!</v>
      </c>
      <c r="AQ444" s="47" t="e">
        <f t="shared" si="199"/>
        <v>#REF!</v>
      </c>
      <c r="AR444" s="50" t="e">
        <f>VLOOKUP(Audit!#REF!,$V$3:$AE$12,5,FALSE)&amp; IF(Audit!#REF!=10,Audit!#REF!,"")</f>
        <v>#REF!</v>
      </c>
      <c r="AS444" s="50" t="e">
        <f>VLOOKUP(Audit!#REF!,$V$13:$AE$22,5,FALSE)&amp; IF(Audit!#REF!=10,Audit!#REF!,"")</f>
        <v>#REF!</v>
      </c>
      <c r="AT444" s="47" t="e">
        <f t="shared" si="200"/>
        <v>#REF!</v>
      </c>
      <c r="AU444" s="50" t="e">
        <f>VLOOKUP(Audit!#REF!,$V$3:$AE$12,6,FALSE)&amp; IF(Audit!#REF!=10,Audit!#REF!,"")</f>
        <v>#REF!</v>
      </c>
      <c r="AV444" s="50" t="e">
        <f>VLOOKUP(Audit!#REF!,$V$13:$AE$22,6,FALSE)&amp; IF(Audit!#REF!=10,Audit!#REF!,"")</f>
        <v>#REF!</v>
      </c>
      <c r="AW444" s="47" t="e">
        <f t="shared" si="201"/>
        <v>#REF!</v>
      </c>
      <c r="AX444" s="50" t="e">
        <f>VLOOKUP(Audit!#REF!,$V$3:$AE$12,7,FALSE)&amp; IF(Audit!#REF!=10,Audit!#REF!,"")</f>
        <v>#REF!</v>
      </c>
      <c r="AY444" s="50" t="e">
        <f>VLOOKUP(Audit!#REF!,$V$13:$AE$22,7,FALSE) &amp; IF(Audit!#REF!=10,Audit!#REF!,"")</f>
        <v>#REF!</v>
      </c>
      <c r="AZ444" s="47" t="e">
        <f t="shared" si="202"/>
        <v>#REF!</v>
      </c>
      <c r="BA444" s="50" t="e">
        <f>VLOOKUP(Audit!#REF!,$V$3:$AE$12,8,FALSE)&amp; Audit!#REF! &amp; IF(Audit!#REF!=10,Audit!#REF!,"")</f>
        <v>#REF!</v>
      </c>
      <c r="BB444" s="50" t="e">
        <f>VLOOKUP(Audit!#REF!,$V$13:$AE$22,8,FALSE) &amp; IF(Audit!#REF!=10,Audit!#REF!,"")</f>
        <v>#REF!</v>
      </c>
      <c r="BC444" s="47" t="e">
        <f t="shared" si="203"/>
        <v>#REF!</v>
      </c>
      <c r="BD444" s="50" t="e">
        <f>VLOOKUP(Audit!#REF!,$V$3:$AE$12,9,FALSE)&amp; IF(Audit!#REF!=10,Audit!#REF!,"")</f>
        <v>#REF!</v>
      </c>
      <c r="BE444" s="50" t="e">
        <f>VLOOKUP(Audit!#REF!,$V$13:$AE$22,9,FALSE) &amp; IF(Audit!#REF!=10,Audit!#REF!,"") &amp; IF(Audit!#REF!&lt;&gt;1,U444,"")</f>
        <v>#REF!</v>
      </c>
      <c r="BF444" s="47" t="e">
        <f t="shared" si="204"/>
        <v>#REF!</v>
      </c>
      <c r="BG444" s="50" t="e">
        <f>VLOOKUP(Audit!#REF!,$V$3:$AE$12,10,FALSE) &amp; Audit!#REF! &amp; IF(Audit!#REF!=10,Audit!#REF!,"")</f>
        <v>#REF!</v>
      </c>
      <c r="BH444" s="50" t="e">
        <f>VLOOKUP(Audit!#REF!,$V$13:$AE$22,10,FALSE) &amp; IF(Audit!#REF!=10,Audit!#REF!,"") &amp; IF(Audit!#REF!&lt;&gt;1,U444,"")</f>
        <v>#REF!</v>
      </c>
      <c r="BI444" s="47" t="e">
        <f t="shared" si="205"/>
        <v>#REF!</v>
      </c>
      <c r="BJ444" s="48" t="str">
        <f t="shared" si="206"/>
        <v/>
      </c>
      <c r="BK444" s="48" t="str">
        <f t="shared" si="207"/>
        <v/>
      </c>
      <c r="BL444" s="48" t="str">
        <f t="shared" si="208"/>
        <v/>
      </c>
      <c r="BM444" s="48" t="str">
        <f t="shared" si="209"/>
        <v/>
      </c>
      <c r="BN444" s="48" t="str">
        <f t="shared" si="210"/>
        <v/>
      </c>
      <c r="BO444" s="48" t="str">
        <f t="shared" si="211"/>
        <v/>
      </c>
      <c r="BP444" s="48" t="str">
        <f t="shared" si="212"/>
        <v/>
      </c>
      <c r="BQ444" s="48" t="str">
        <f t="shared" si="213"/>
        <v/>
      </c>
      <c r="BR444" s="48" t="str">
        <f t="shared" si="214"/>
        <v/>
      </c>
      <c r="BS444" s="48" t="str">
        <f t="shared" si="215"/>
        <v/>
      </c>
      <c r="BT444" s="48" t="str">
        <f t="shared" si="216"/>
        <v/>
      </c>
      <c r="BU444" s="48" t="str">
        <f t="shared" si="217"/>
        <v/>
      </c>
    </row>
    <row r="445" spans="1:73">
      <c r="A445" s="10" t="e">
        <f>Audit!#REF!</f>
        <v>#REF!</v>
      </c>
      <c r="B445" s="10" t="e">
        <f t="shared" si="219"/>
        <v>#REF!</v>
      </c>
      <c r="C445" s="17" t="e">
        <f>VLOOKUP(Audit!#REF!,$V$3:$AE$12,2,FALSE) &amp; VLOOKUP(Audit!#REF!,$V$13:$AE$22,2,FALSE)&amp; IF(Audit!#REF!=10,Audit!#REF!&amp;Audit!#REF!,"")</f>
        <v>#REF!</v>
      </c>
      <c r="D445" s="17" t="e">
        <f>VLOOKUP(Audit!#REF!,$V$3:$AE$12,3,FALSE) &amp; VLOOKUP(Audit!#REF!,$V$13:$AE$22,3,FALSE) &amp;IF(Audit!#REF!=10,Audit!#REF!&amp;Audit!#REF!,"")</f>
        <v>#REF!</v>
      </c>
      <c r="E445" s="17" t="e">
        <f>VLOOKUP(Audit!#REF!,$V$3:$AE$12,4,FALSE)&amp; Audit!#REF! &amp; VLOOKUP(Audit!#REF!,$V$13:$AE$22,4,FALSE)&amp; IF(Audit!#REF!=10,Audit!#REF!&amp;Audit!#REF!,"")</f>
        <v>#REF!</v>
      </c>
      <c r="F445" s="17" t="e">
        <f>VLOOKUP(Audit!#REF!,$V$3:$AE$12,5,FALSE) &amp; VLOOKUP(Audit!#REF!,$V$13:$AE$22,5,FALSE)&amp; IF(Audit!#REF!=10,Audit!#REF!&amp;Audit!#REF!,"")</f>
        <v>#REF!</v>
      </c>
      <c r="G445" s="17" t="e">
        <f>VLOOKUP(Audit!#REF!,$V$3:$AE$12,6,FALSE) &amp; VLOOKUP(Audit!#REF!,$V$13:$AE$22,6,FALSE)&amp; IF(Audit!#REF!=10,Audit!#REF!&amp;Audit!#REF!,"")</f>
        <v>#REF!</v>
      </c>
      <c r="H445" s="17" t="e">
        <f>VLOOKUP(Audit!#REF!,$V$3:$AE$12,7,FALSE) &amp; VLOOKUP(Audit!#REF!,$V$13:$AE$22,7,FALSE)&amp;IF(Audit!#REF!=10,Audit!#REF!&amp;Audit!#REF!,"")</f>
        <v>#REF!</v>
      </c>
      <c r="I445" s="17" t="e">
        <f>VLOOKUP(Audit!#REF!,$V$3:$AE$12,8,FALSE) &amp; Audit!#REF! &amp; VLOOKUP(Audit!#REF!,$V$13:$AE$22,8,FALSE)&amp;IF(Audit!#REF!=10,Audit!#REF!&amp;Audit!#REF!,"")</f>
        <v>#REF!</v>
      </c>
      <c r="J445" s="17" t="e">
        <f>VLOOKUP(Audit!#REF!,$V$3:$AE$12,9,FALSE) &amp; VLOOKUP(Audit!#REF!,$V$13:$AE$22,9,FALSE) &amp; IF(Audit!#REF!=10,Audit!#REF!&amp;Audit!#REF!,"") &amp; IF(Audit!#REF!&lt;&gt;1,U445,"")</f>
        <v>#REF!</v>
      </c>
      <c r="K445" s="17" t="e">
        <f>VLOOKUP(Audit!#REF!,$V$3:$AE$12,10,FALSE) &amp; Audit!#REF! &amp; VLOOKUP(Audit!#REF!,$V$13:$AE$22,10,FALSE) &amp; IF(Audit!#REF!=10,Audit!#REF!&amp;Audit!#REF!,"") &amp; IF(Audit!#REF!&lt;&gt;1,U445,"")</f>
        <v>#REF!</v>
      </c>
      <c r="L445" s="10" t="e">
        <f>Audit!#REF!</f>
        <v>#REF!</v>
      </c>
      <c r="M445" s="10" t="e">
        <f t="shared" si="189"/>
        <v>#REF!</v>
      </c>
      <c r="N445" s="10" t="e">
        <f t="shared" si="190"/>
        <v>#REF!</v>
      </c>
      <c r="O445" s="10" t="e">
        <f t="shared" si="191"/>
        <v>#REF!</v>
      </c>
      <c r="P445" s="10" t="e">
        <f t="shared" si="192"/>
        <v>#REF!</v>
      </c>
      <c r="Q445" s="10" t="e">
        <f t="shared" si="193"/>
        <v>#REF!</v>
      </c>
      <c r="R445" s="10" t="e">
        <f t="shared" si="194"/>
        <v>#REF!</v>
      </c>
      <c r="S445" s="10" t="e">
        <f t="shared" si="195"/>
        <v>#REF!</v>
      </c>
      <c r="T445" s="10" t="e">
        <f t="shared" si="196"/>
        <v>#REF!</v>
      </c>
      <c r="U445" s="17" t="e">
        <f>IF(Audit!#REF!="","",VLOOKUP(Audit!#REF!,$W$26:$X$35,2,FALSE)) &amp; Audit!#REF! &amp; IF(Audit!#REF!="","",IF(Audit!#REF!&lt;=1.4,VLOOKUP(Audit!#REF!,$W$38:X490,2,FALSE),VLOOKUP(Audit!#REF!,$W$51:$X$61,2,FALSE))) &amp; IF(Audit!#REF!="","",VLOOKUP(Audit!#REF!,$Y$26:$Z$35,2,FALSE) &amp; Audit!#REF! &amp; IF(Audit!#REF!="","",IF(Audit!#REF!&lt;=1.4,VLOOKUP(Audit!#REF!,$Y$38:$Z$48,2,FALSE),VLOOKUP(Audit!#REF!,$Y$51:$Z$61,2,FALSE))))</f>
        <v>#REF!</v>
      </c>
      <c r="V445" s="21"/>
      <c r="AH445" s="49" t="e">
        <f>Audit!#REF!</f>
        <v>#REF!</v>
      </c>
      <c r="AI445" s="50" t="e">
        <f>VLOOKUP(Audit!#REF!,$V$3:$AE$12,2,FALSE)&amp; IF(Audit!#REF!=10,Audit!#REF!,"")</f>
        <v>#REF!</v>
      </c>
      <c r="AJ445" s="50" t="e">
        <f>VLOOKUP(Audit!#REF!,$V$13:$AE$22,2,FALSE)&amp; IF(Audit!#REF!=10,Audit!#REF!,"")</f>
        <v>#REF!</v>
      </c>
      <c r="AK445" s="47" t="e">
        <f t="shared" si="197"/>
        <v>#REF!</v>
      </c>
      <c r="AL445" s="50" t="e">
        <f>VLOOKUP(Audit!#REF!,$V$3:$AE$12,3,FALSE)&amp; IF(Audit!#REF!=10,Audit!#REF!,"")</f>
        <v>#REF!</v>
      </c>
      <c r="AM445" s="50" t="e">
        <f>VLOOKUP(Audit!#REF!,$V$13:$AE$22,3,FALSE)&amp; IF(Audit!#REF!=10,Audit!#REF!,"")</f>
        <v>#REF!</v>
      </c>
      <c r="AN445" s="47" t="e">
        <f t="shared" si="198"/>
        <v>#REF!</v>
      </c>
      <c r="AO445" s="50" t="e">
        <f>VLOOKUP(Audit!#REF!,$V$3:$AE$12,4,FALSE) &amp;  Audit!#REF! &amp; IF(Audit!#REF!=10,Audit!#REF!,"")</f>
        <v>#REF!</v>
      </c>
      <c r="AP445" s="50" t="e">
        <f>VLOOKUP(Audit!#REF!,$V$13:$AE$22,4,FALSE)&amp; IF(Audit!#REF!=10,Audit!#REF!,"")</f>
        <v>#REF!</v>
      </c>
      <c r="AQ445" s="47" t="e">
        <f t="shared" si="199"/>
        <v>#REF!</v>
      </c>
      <c r="AR445" s="50" t="e">
        <f>VLOOKUP(Audit!#REF!,$V$3:$AE$12,5,FALSE)&amp; IF(Audit!#REF!=10,Audit!#REF!,"")</f>
        <v>#REF!</v>
      </c>
      <c r="AS445" s="50" t="e">
        <f>VLOOKUP(Audit!#REF!,$V$13:$AE$22,5,FALSE)&amp; IF(Audit!#REF!=10,Audit!#REF!,"")</f>
        <v>#REF!</v>
      </c>
      <c r="AT445" s="47" t="e">
        <f t="shared" si="200"/>
        <v>#REF!</v>
      </c>
      <c r="AU445" s="50" t="e">
        <f>VLOOKUP(Audit!#REF!,$V$3:$AE$12,6,FALSE)&amp; IF(Audit!#REF!=10,Audit!#REF!,"")</f>
        <v>#REF!</v>
      </c>
      <c r="AV445" s="50" t="e">
        <f>VLOOKUP(Audit!#REF!,$V$13:$AE$22,6,FALSE)&amp; IF(Audit!#REF!=10,Audit!#REF!,"")</f>
        <v>#REF!</v>
      </c>
      <c r="AW445" s="47" t="e">
        <f t="shared" si="201"/>
        <v>#REF!</v>
      </c>
      <c r="AX445" s="50" t="e">
        <f>VLOOKUP(Audit!#REF!,$V$3:$AE$12,7,FALSE)&amp; IF(Audit!#REF!=10,Audit!#REF!,"")</f>
        <v>#REF!</v>
      </c>
      <c r="AY445" s="50" t="e">
        <f>VLOOKUP(Audit!#REF!,$V$13:$AE$22,7,FALSE) &amp; IF(Audit!#REF!=10,Audit!#REF!,"")</f>
        <v>#REF!</v>
      </c>
      <c r="AZ445" s="47" t="e">
        <f t="shared" si="202"/>
        <v>#REF!</v>
      </c>
      <c r="BA445" s="50" t="e">
        <f>VLOOKUP(Audit!#REF!,$V$3:$AE$12,8,FALSE)&amp; Audit!#REF! &amp; IF(Audit!#REF!=10,Audit!#REF!,"")</f>
        <v>#REF!</v>
      </c>
      <c r="BB445" s="50" t="e">
        <f>VLOOKUP(Audit!#REF!,$V$13:$AE$22,8,FALSE) &amp; IF(Audit!#REF!=10,Audit!#REF!,"")</f>
        <v>#REF!</v>
      </c>
      <c r="BC445" s="47" t="e">
        <f t="shared" si="203"/>
        <v>#REF!</v>
      </c>
      <c r="BD445" s="50" t="e">
        <f>VLOOKUP(Audit!#REF!,$V$3:$AE$12,9,FALSE)&amp; IF(Audit!#REF!=10,Audit!#REF!,"")</f>
        <v>#REF!</v>
      </c>
      <c r="BE445" s="50" t="e">
        <f>VLOOKUP(Audit!#REF!,$V$13:$AE$22,9,FALSE) &amp; IF(Audit!#REF!=10,Audit!#REF!,"") &amp; IF(Audit!#REF!&lt;&gt;1,U445,"")</f>
        <v>#REF!</v>
      </c>
      <c r="BF445" s="47" t="e">
        <f t="shared" si="204"/>
        <v>#REF!</v>
      </c>
      <c r="BG445" s="50" t="e">
        <f>VLOOKUP(Audit!#REF!,$V$3:$AE$12,10,FALSE) &amp; Audit!#REF! &amp; IF(Audit!#REF!=10,Audit!#REF!,"")</f>
        <v>#REF!</v>
      </c>
      <c r="BH445" s="50" t="e">
        <f>VLOOKUP(Audit!#REF!,$V$13:$AE$22,10,FALSE) &amp; IF(Audit!#REF!=10,Audit!#REF!,"") &amp; IF(Audit!#REF!&lt;&gt;1,U445,"")</f>
        <v>#REF!</v>
      </c>
      <c r="BI445" s="47" t="e">
        <f t="shared" si="205"/>
        <v>#REF!</v>
      </c>
      <c r="BJ445" s="48" t="str">
        <f t="shared" si="206"/>
        <v/>
      </c>
      <c r="BK445" s="48" t="str">
        <f t="shared" si="207"/>
        <v/>
      </c>
      <c r="BL445" s="48" t="str">
        <f t="shared" si="208"/>
        <v/>
      </c>
      <c r="BM445" s="48" t="str">
        <f t="shared" si="209"/>
        <v/>
      </c>
      <c r="BN445" s="48" t="str">
        <f t="shared" si="210"/>
        <v/>
      </c>
      <c r="BO445" s="48" t="str">
        <f t="shared" si="211"/>
        <v/>
      </c>
      <c r="BP445" s="48" t="str">
        <f t="shared" si="212"/>
        <v/>
      </c>
      <c r="BQ445" s="48" t="str">
        <f t="shared" si="213"/>
        <v/>
      </c>
      <c r="BR445" s="48" t="str">
        <f t="shared" si="214"/>
        <v/>
      </c>
      <c r="BS445" s="48" t="str">
        <f t="shared" si="215"/>
        <v/>
      </c>
      <c r="BT445" s="48" t="str">
        <f t="shared" si="216"/>
        <v/>
      </c>
      <c r="BU445" s="48" t="str">
        <f t="shared" si="217"/>
        <v/>
      </c>
    </row>
    <row r="446" spans="1:73">
      <c r="A446" s="10" t="e">
        <f>Audit!#REF!</f>
        <v>#REF!</v>
      </c>
      <c r="B446" s="10" t="e">
        <f t="shared" si="219"/>
        <v>#REF!</v>
      </c>
      <c r="C446" s="17" t="e">
        <f>VLOOKUP(Audit!#REF!,$V$3:$AE$12,2,FALSE) &amp; VLOOKUP(Audit!#REF!,$V$13:$AE$22,2,FALSE)&amp; IF(Audit!#REF!=10,Audit!#REF!&amp;Audit!#REF!,"")</f>
        <v>#REF!</v>
      </c>
      <c r="D446" s="17" t="e">
        <f>VLOOKUP(Audit!#REF!,$V$3:$AE$12,3,FALSE) &amp; VLOOKUP(Audit!#REF!,$V$13:$AE$22,3,FALSE) &amp;IF(Audit!#REF!=10,Audit!#REF!&amp;Audit!#REF!,"")</f>
        <v>#REF!</v>
      </c>
      <c r="E446" s="17" t="e">
        <f>VLOOKUP(Audit!#REF!,$V$3:$AE$12,4,FALSE)&amp; Audit!#REF! &amp; VLOOKUP(Audit!#REF!,$V$13:$AE$22,4,FALSE)&amp; IF(Audit!#REF!=10,Audit!#REF!&amp;Audit!#REF!,"")</f>
        <v>#REF!</v>
      </c>
      <c r="F446" s="17" t="e">
        <f>VLOOKUP(Audit!#REF!,$V$3:$AE$12,5,FALSE) &amp; VLOOKUP(Audit!#REF!,$V$13:$AE$22,5,FALSE)&amp; IF(Audit!#REF!=10,Audit!#REF!&amp;Audit!#REF!,"")</f>
        <v>#REF!</v>
      </c>
      <c r="G446" s="17" t="e">
        <f>VLOOKUP(Audit!#REF!,$V$3:$AE$12,6,FALSE) &amp; VLOOKUP(Audit!#REF!,$V$13:$AE$22,6,FALSE)&amp; IF(Audit!#REF!=10,Audit!#REF!&amp;Audit!#REF!,"")</f>
        <v>#REF!</v>
      </c>
      <c r="H446" s="17" t="e">
        <f>VLOOKUP(Audit!#REF!,$V$3:$AE$12,7,FALSE) &amp; VLOOKUP(Audit!#REF!,$V$13:$AE$22,7,FALSE)&amp;IF(Audit!#REF!=10,Audit!#REF!&amp;Audit!#REF!,"")</f>
        <v>#REF!</v>
      </c>
      <c r="I446" s="17" t="e">
        <f>VLOOKUP(Audit!#REF!,$V$3:$AE$12,8,FALSE) &amp; Audit!#REF! &amp; VLOOKUP(Audit!#REF!,$V$13:$AE$22,8,FALSE)&amp;IF(Audit!#REF!=10,Audit!#REF!&amp;Audit!#REF!,"")</f>
        <v>#REF!</v>
      </c>
      <c r="J446" s="17" t="e">
        <f>VLOOKUP(Audit!#REF!,$V$3:$AE$12,9,FALSE) &amp; VLOOKUP(Audit!#REF!,$V$13:$AE$22,9,FALSE) &amp; IF(Audit!#REF!=10,Audit!#REF!&amp;Audit!#REF!,"") &amp; IF(Audit!#REF!&lt;&gt;1,U446,"")</f>
        <v>#REF!</v>
      </c>
      <c r="K446" s="17" t="e">
        <f>VLOOKUP(Audit!#REF!,$V$3:$AE$12,10,FALSE) &amp; Audit!#REF! &amp; VLOOKUP(Audit!#REF!,$V$13:$AE$22,10,FALSE) &amp; IF(Audit!#REF!=10,Audit!#REF!&amp;Audit!#REF!,"") &amp; IF(Audit!#REF!&lt;&gt;1,U446,"")</f>
        <v>#REF!</v>
      </c>
      <c r="L446" s="10" t="e">
        <f>Audit!#REF!</f>
        <v>#REF!</v>
      </c>
      <c r="M446" s="10" t="e">
        <f t="shared" si="189"/>
        <v>#REF!</v>
      </c>
      <c r="N446" s="10" t="e">
        <f t="shared" si="190"/>
        <v>#REF!</v>
      </c>
      <c r="O446" s="10" t="e">
        <f t="shared" si="191"/>
        <v>#REF!</v>
      </c>
      <c r="P446" s="10" t="e">
        <f t="shared" si="192"/>
        <v>#REF!</v>
      </c>
      <c r="Q446" s="10" t="e">
        <f t="shared" si="193"/>
        <v>#REF!</v>
      </c>
      <c r="R446" s="10" t="e">
        <f t="shared" si="194"/>
        <v>#REF!</v>
      </c>
      <c r="S446" s="10" t="e">
        <f t="shared" si="195"/>
        <v>#REF!</v>
      </c>
      <c r="T446" s="10" t="e">
        <f t="shared" si="196"/>
        <v>#REF!</v>
      </c>
      <c r="U446" s="17" t="e">
        <f>IF(Audit!#REF!="","",VLOOKUP(Audit!#REF!,$W$26:$X$35,2,FALSE)) &amp; Audit!#REF! &amp; IF(Audit!#REF!="","",IF(Audit!#REF!&lt;=1.4,VLOOKUP(Audit!#REF!,$W$38:X491,2,FALSE),VLOOKUP(Audit!#REF!,$W$51:$X$61,2,FALSE))) &amp; IF(Audit!#REF!="","",VLOOKUP(Audit!#REF!,$Y$26:$Z$35,2,FALSE) &amp; Audit!#REF! &amp; IF(Audit!#REF!="","",IF(Audit!#REF!&lt;=1.4,VLOOKUP(Audit!#REF!,$Y$38:$Z$48,2,FALSE),VLOOKUP(Audit!#REF!,$Y$51:$Z$61,2,FALSE))))</f>
        <v>#REF!</v>
      </c>
      <c r="V446" s="21"/>
      <c r="AH446" s="49" t="e">
        <f>Audit!#REF!</f>
        <v>#REF!</v>
      </c>
      <c r="AI446" s="50" t="e">
        <f>VLOOKUP(Audit!#REF!,$V$3:$AE$12,2,FALSE)&amp; IF(Audit!#REF!=10,Audit!#REF!,"")</f>
        <v>#REF!</v>
      </c>
      <c r="AJ446" s="50" t="e">
        <f>VLOOKUP(Audit!#REF!,$V$13:$AE$22,2,FALSE)&amp; IF(Audit!#REF!=10,Audit!#REF!,"")</f>
        <v>#REF!</v>
      </c>
      <c r="AK446" s="47" t="e">
        <f t="shared" si="197"/>
        <v>#REF!</v>
      </c>
      <c r="AL446" s="50" t="e">
        <f>VLOOKUP(Audit!#REF!,$V$3:$AE$12,3,FALSE)&amp; IF(Audit!#REF!=10,Audit!#REF!,"")</f>
        <v>#REF!</v>
      </c>
      <c r="AM446" s="50" t="e">
        <f>VLOOKUP(Audit!#REF!,$V$13:$AE$22,3,FALSE)&amp; IF(Audit!#REF!=10,Audit!#REF!,"")</f>
        <v>#REF!</v>
      </c>
      <c r="AN446" s="47" t="e">
        <f t="shared" si="198"/>
        <v>#REF!</v>
      </c>
      <c r="AO446" s="50" t="e">
        <f>VLOOKUP(Audit!#REF!,$V$3:$AE$12,4,FALSE) &amp;  Audit!#REF! &amp; IF(Audit!#REF!=10,Audit!#REF!,"")</f>
        <v>#REF!</v>
      </c>
      <c r="AP446" s="50" t="e">
        <f>VLOOKUP(Audit!#REF!,$V$13:$AE$22,4,FALSE)&amp; IF(Audit!#REF!=10,Audit!#REF!,"")</f>
        <v>#REF!</v>
      </c>
      <c r="AQ446" s="47" t="e">
        <f t="shared" si="199"/>
        <v>#REF!</v>
      </c>
      <c r="AR446" s="50" t="e">
        <f>VLOOKUP(Audit!#REF!,$V$3:$AE$12,5,FALSE)&amp; IF(Audit!#REF!=10,Audit!#REF!,"")</f>
        <v>#REF!</v>
      </c>
      <c r="AS446" s="50" t="e">
        <f>VLOOKUP(Audit!#REF!,$V$13:$AE$22,5,FALSE)&amp; IF(Audit!#REF!=10,Audit!#REF!,"")</f>
        <v>#REF!</v>
      </c>
      <c r="AT446" s="47" t="e">
        <f t="shared" si="200"/>
        <v>#REF!</v>
      </c>
      <c r="AU446" s="50" t="e">
        <f>VLOOKUP(Audit!#REF!,$V$3:$AE$12,6,FALSE)&amp; IF(Audit!#REF!=10,Audit!#REF!,"")</f>
        <v>#REF!</v>
      </c>
      <c r="AV446" s="50" t="e">
        <f>VLOOKUP(Audit!#REF!,$V$13:$AE$22,6,FALSE)&amp; IF(Audit!#REF!=10,Audit!#REF!,"")</f>
        <v>#REF!</v>
      </c>
      <c r="AW446" s="47" t="e">
        <f t="shared" si="201"/>
        <v>#REF!</v>
      </c>
      <c r="AX446" s="50" t="e">
        <f>VLOOKUP(Audit!#REF!,$V$3:$AE$12,7,FALSE)&amp; IF(Audit!#REF!=10,Audit!#REF!,"")</f>
        <v>#REF!</v>
      </c>
      <c r="AY446" s="50" t="e">
        <f>VLOOKUP(Audit!#REF!,$V$13:$AE$22,7,FALSE) &amp; IF(Audit!#REF!=10,Audit!#REF!,"")</f>
        <v>#REF!</v>
      </c>
      <c r="AZ446" s="47" t="e">
        <f t="shared" si="202"/>
        <v>#REF!</v>
      </c>
      <c r="BA446" s="50" t="e">
        <f>VLOOKUP(Audit!#REF!,$V$3:$AE$12,8,FALSE)&amp; Audit!#REF! &amp; IF(Audit!#REF!=10,Audit!#REF!,"")</f>
        <v>#REF!</v>
      </c>
      <c r="BB446" s="50" t="e">
        <f>VLOOKUP(Audit!#REF!,$V$13:$AE$22,8,FALSE) &amp; IF(Audit!#REF!=10,Audit!#REF!,"")</f>
        <v>#REF!</v>
      </c>
      <c r="BC446" s="47" t="e">
        <f t="shared" si="203"/>
        <v>#REF!</v>
      </c>
      <c r="BD446" s="50" t="e">
        <f>VLOOKUP(Audit!#REF!,$V$3:$AE$12,9,FALSE)&amp; IF(Audit!#REF!=10,Audit!#REF!,"")</f>
        <v>#REF!</v>
      </c>
      <c r="BE446" s="50" t="e">
        <f>VLOOKUP(Audit!#REF!,$V$13:$AE$22,9,FALSE) &amp; IF(Audit!#REF!=10,Audit!#REF!,"") &amp; IF(Audit!#REF!&lt;&gt;1,U446,"")</f>
        <v>#REF!</v>
      </c>
      <c r="BF446" s="47" t="e">
        <f t="shared" si="204"/>
        <v>#REF!</v>
      </c>
      <c r="BG446" s="50" t="e">
        <f>VLOOKUP(Audit!#REF!,$V$3:$AE$12,10,FALSE) &amp; Audit!#REF! &amp; IF(Audit!#REF!=10,Audit!#REF!,"")</f>
        <v>#REF!</v>
      </c>
      <c r="BH446" s="50" t="e">
        <f>VLOOKUP(Audit!#REF!,$V$13:$AE$22,10,FALSE) &amp; IF(Audit!#REF!=10,Audit!#REF!,"") &amp; IF(Audit!#REF!&lt;&gt;1,U446,"")</f>
        <v>#REF!</v>
      </c>
      <c r="BI446" s="47" t="e">
        <f t="shared" si="205"/>
        <v>#REF!</v>
      </c>
      <c r="BJ446" s="48" t="str">
        <f t="shared" si="206"/>
        <v/>
      </c>
      <c r="BK446" s="48" t="str">
        <f t="shared" si="207"/>
        <v/>
      </c>
      <c r="BL446" s="48" t="str">
        <f t="shared" si="208"/>
        <v/>
      </c>
      <c r="BM446" s="48" t="str">
        <f t="shared" si="209"/>
        <v/>
      </c>
      <c r="BN446" s="48" t="str">
        <f t="shared" si="210"/>
        <v/>
      </c>
      <c r="BO446" s="48" t="str">
        <f t="shared" si="211"/>
        <v/>
      </c>
      <c r="BP446" s="48" t="str">
        <f t="shared" si="212"/>
        <v/>
      </c>
      <c r="BQ446" s="48" t="str">
        <f t="shared" si="213"/>
        <v/>
      </c>
      <c r="BR446" s="48" t="str">
        <f t="shared" si="214"/>
        <v/>
      </c>
      <c r="BS446" s="48" t="str">
        <f t="shared" si="215"/>
        <v/>
      </c>
      <c r="BT446" s="48" t="str">
        <f t="shared" si="216"/>
        <v/>
      </c>
      <c r="BU446" s="48" t="str">
        <f t="shared" si="217"/>
        <v/>
      </c>
    </row>
    <row r="447" spans="1:73">
      <c r="A447" s="10" t="e">
        <f>Audit!#REF!</f>
        <v>#REF!</v>
      </c>
      <c r="B447" s="10" t="e">
        <f t="shared" si="219"/>
        <v>#REF!</v>
      </c>
      <c r="C447" s="17" t="e">
        <f>VLOOKUP(Audit!#REF!,$V$3:$AE$12,2,FALSE) &amp; VLOOKUP(Audit!#REF!,$V$13:$AE$22,2,FALSE)&amp; IF(Audit!#REF!=10,Audit!#REF!&amp;Audit!#REF!,"")</f>
        <v>#REF!</v>
      </c>
      <c r="D447" s="17" t="e">
        <f>VLOOKUP(Audit!#REF!,$V$3:$AE$12,3,FALSE) &amp; VLOOKUP(Audit!#REF!,$V$13:$AE$22,3,FALSE) &amp;IF(Audit!#REF!=10,Audit!#REF!&amp;Audit!#REF!,"")</f>
        <v>#REF!</v>
      </c>
      <c r="E447" s="17" t="e">
        <f>VLOOKUP(Audit!#REF!,$V$3:$AE$12,4,FALSE)&amp; Audit!#REF! &amp; VLOOKUP(Audit!#REF!,$V$13:$AE$22,4,FALSE)&amp; IF(Audit!#REF!=10,Audit!#REF!&amp;Audit!#REF!,"")</f>
        <v>#REF!</v>
      </c>
      <c r="F447" s="17" t="e">
        <f>VLOOKUP(Audit!#REF!,$V$3:$AE$12,5,FALSE) &amp; VLOOKUP(Audit!#REF!,$V$13:$AE$22,5,FALSE)&amp; IF(Audit!#REF!=10,Audit!#REF!&amp;Audit!#REF!,"")</f>
        <v>#REF!</v>
      </c>
      <c r="G447" s="17" t="e">
        <f>VLOOKUP(Audit!#REF!,$V$3:$AE$12,6,FALSE) &amp; VLOOKUP(Audit!#REF!,$V$13:$AE$22,6,FALSE)&amp; IF(Audit!#REF!=10,Audit!#REF!&amp;Audit!#REF!,"")</f>
        <v>#REF!</v>
      </c>
      <c r="H447" s="17" t="e">
        <f>VLOOKUP(Audit!#REF!,$V$3:$AE$12,7,FALSE) &amp; VLOOKUP(Audit!#REF!,$V$13:$AE$22,7,FALSE)&amp;IF(Audit!#REF!=10,Audit!#REF!&amp;Audit!#REF!,"")</f>
        <v>#REF!</v>
      </c>
      <c r="I447" s="17" t="e">
        <f>VLOOKUP(Audit!#REF!,$V$3:$AE$12,8,FALSE) &amp; Audit!#REF! &amp; VLOOKUP(Audit!#REF!,$V$13:$AE$22,8,FALSE)&amp;IF(Audit!#REF!=10,Audit!#REF!&amp;Audit!#REF!,"")</f>
        <v>#REF!</v>
      </c>
      <c r="J447" s="17" t="e">
        <f>VLOOKUP(Audit!#REF!,$V$3:$AE$12,9,FALSE) &amp; VLOOKUP(Audit!#REF!,$V$13:$AE$22,9,FALSE) &amp; IF(Audit!#REF!=10,Audit!#REF!&amp;Audit!#REF!,"") &amp; IF(Audit!#REF!&lt;&gt;1,U447,"")</f>
        <v>#REF!</v>
      </c>
      <c r="K447" s="17" t="e">
        <f>VLOOKUP(Audit!#REF!,$V$3:$AE$12,10,FALSE) &amp; Audit!#REF! &amp; VLOOKUP(Audit!#REF!,$V$13:$AE$22,10,FALSE) &amp; IF(Audit!#REF!=10,Audit!#REF!&amp;Audit!#REF!,"") &amp; IF(Audit!#REF!&lt;&gt;1,U447,"")</f>
        <v>#REF!</v>
      </c>
      <c r="L447" s="10" t="e">
        <f>Audit!#REF!</f>
        <v>#REF!</v>
      </c>
      <c r="M447" s="10" t="e">
        <f t="shared" si="189"/>
        <v>#REF!</v>
      </c>
      <c r="N447" s="10" t="e">
        <f t="shared" si="190"/>
        <v>#REF!</v>
      </c>
      <c r="O447" s="10" t="e">
        <f t="shared" si="191"/>
        <v>#REF!</v>
      </c>
      <c r="P447" s="10" t="e">
        <f t="shared" si="192"/>
        <v>#REF!</v>
      </c>
      <c r="Q447" s="10" t="e">
        <f t="shared" si="193"/>
        <v>#REF!</v>
      </c>
      <c r="R447" s="10" t="e">
        <f t="shared" si="194"/>
        <v>#REF!</v>
      </c>
      <c r="S447" s="10" t="e">
        <f t="shared" si="195"/>
        <v>#REF!</v>
      </c>
      <c r="T447" s="10" t="e">
        <f t="shared" si="196"/>
        <v>#REF!</v>
      </c>
      <c r="U447" s="17" t="e">
        <f>IF(Audit!#REF!="","",VLOOKUP(Audit!#REF!,$W$26:$X$35,2,FALSE)) &amp; Audit!#REF! &amp; IF(Audit!#REF!="","",IF(Audit!#REF!&lt;=1.4,VLOOKUP(Audit!#REF!,$W$38:X492,2,FALSE),VLOOKUP(Audit!#REF!,$W$51:$X$61,2,FALSE))) &amp; IF(Audit!#REF!="","",VLOOKUP(Audit!#REF!,$Y$26:$Z$35,2,FALSE) &amp; Audit!#REF! &amp; IF(Audit!#REF!="","",IF(Audit!#REF!&lt;=1.4,VLOOKUP(Audit!#REF!,$Y$38:$Z$48,2,FALSE),VLOOKUP(Audit!#REF!,$Y$51:$Z$61,2,FALSE))))</f>
        <v>#REF!</v>
      </c>
      <c r="V447" s="21"/>
      <c r="AH447" s="49" t="e">
        <f>Audit!#REF!</f>
        <v>#REF!</v>
      </c>
      <c r="AI447" s="50" t="e">
        <f>VLOOKUP(Audit!#REF!,$V$3:$AE$12,2,FALSE)&amp; IF(Audit!#REF!=10,Audit!#REF!,"")</f>
        <v>#REF!</v>
      </c>
      <c r="AJ447" s="50" t="e">
        <f>VLOOKUP(Audit!#REF!,$V$13:$AE$22,2,FALSE)&amp; IF(Audit!#REF!=10,Audit!#REF!,"")</f>
        <v>#REF!</v>
      </c>
      <c r="AK447" s="47" t="e">
        <f t="shared" si="197"/>
        <v>#REF!</v>
      </c>
      <c r="AL447" s="50" t="e">
        <f>VLOOKUP(Audit!#REF!,$V$3:$AE$12,3,FALSE)&amp; IF(Audit!#REF!=10,Audit!#REF!,"")</f>
        <v>#REF!</v>
      </c>
      <c r="AM447" s="50" t="e">
        <f>VLOOKUP(Audit!#REF!,$V$13:$AE$22,3,FALSE)&amp; IF(Audit!#REF!=10,Audit!#REF!,"")</f>
        <v>#REF!</v>
      </c>
      <c r="AN447" s="47" t="e">
        <f t="shared" si="198"/>
        <v>#REF!</v>
      </c>
      <c r="AO447" s="50" t="e">
        <f>VLOOKUP(Audit!#REF!,$V$3:$AE$12,4,FALSE) &amp;  Audit!#REF! &amp; IF(Audit!#REF!=10,Audit!#REF!,"")</f>
        <v>#REF!</v>
      </c>
      <c r="AP447" s="50" t="e">
        <f>VLOOKUP(Audit!#REF!,$V$13:$AE$22,4,FALSE)&amp; IF(Audit!#REF!=10,Audit!#REF!,"")</f>
        <v>#REF!</v>
      </c>
      <c r="AQ447" s="47" t="e">
        <f t="shared" si="199"/>
        <v>#REF!</v>
      </c>
      <c r="AR447" s="50" t="e">
        <f>VLOOKUP(Audit!#REF!,$V$3:$AE$12,5,FALSE)&amp; IF(Audit!#REF!=10,Audit!#REF!,"")</f>
        <v>#REF!</v>
      </c>
      <c r="AS447" s="50" t="e">
        <f>VLOOKUP(Audit!#REF!,$V$13:$AE$22,5,FALSE)&amp; IF(Audit!#REF!=10,Audit!#REF!,"")</f>
        <v>#REF!</v>
      </c>
      <c r="AT447" s="47" t="e">
        <f t="shared" si="200"/>
        <v>#REF!</v>
      </c>
      <c r="AU447" s="50" t="e">
        <f>VLOOKUP(Audit!#REF!,$V$3:$AE$12,6,FALSE)&amp; IF(Audit!#REF!=10,Audit!#REF!,"")</f>
        <v>#REF!</v>
      </c>
      <c r="AV447" s="50" t="e">
        <f>VLOOKUP(Audit!#REF!,$V$13:$AE$22,6,FALSE)&amp; IF(Audit!#REF!=10,Audit!#REF!,"")</f>
        <v>#REF!</v>
      </c>
      <c r="AW447" s="47" t="e">
        <f t="shared" si="201"/>
        <v>#REF!</v>
      </c>
      <c r="AX447" s="50" t="e">
        <f>VLOOKUP(Audit!#REF!,$V$3:$AE$12,7,FALSE)&amp; IF(Audit!#REF!=10,Audit!#REF!,"")</f>
        <v>#REF!</v>
      </c>
      <c r="AY447" s="50" t="e">
        <f>VLOOKUP(Audit!#REF!,$V$13:$AE$22,7,FALSE) &amp; IF(Audit!#REF!=10,Audit!#REF!,"")</f>
        <v>#REF!</v>
      </c>
      <c r="AZ447" s="47" t="e">
        <f t="shared" si="202"/>
        <v>#REF!</v>
      </c>
      <c r="BA447" s="50" t="e">
        <f>VLOOKUP(Audit!#REF!,$V$3:$AE$12,8,FALSE)&amp; Audit!#REF! &amp; IF(Audit!#REF!=10,Audit!#REF!,"")</f>
        <v>#REF!</v>
      </c>
      <c r="BB447" s="50" t="e">
        <f>VLOOKUP(Audit!#REF!,$V$13:$AE$22,8,FALSE) &amp; IF(Audit!#REF!=10,Audit!#REF!,"")</f>
        <v>#REF!</v>
      </c>
      <c r="BC447" s="47" t="e">
        <f t="shared" si="203"/>
        <v>#REF!</v>
      </c>
      <c r="BD447" s="50" t="e">
        <f>VLOOKUP(Audit!#REF!,$V$3:$AE$12,9,FALSE)&amp; IF(Audit!#REF!=10,Audit!#REF!,"")</f>
        <v>#REF!</v>
      </c>
      <c r="BE447" s="50" t="e">
        <f>VLOOKUP(Audit!#REF!,$V$13:$AE$22,9,FALSE) &amp; IF(Audit!#REF!=10,Audit!#REF!,"") &amp; IF(Audit!#REF!&lt;&gt;1,U447,"")</f>
        <v>#REF!</v>
      </c>
      <c r="BF447" s="47" t="e">
        <f t="shared" si="204"/>
        <v>#REF!</v>
      </c>
      <c r="BG447" s="50" t="e">
        <f>VLOOKUP(Audit!#REF!,$V$3:$AE$12,10,FALSE) &amp; Audit!#REF! &amp; IF(Audit!#REF!=10,Audit!#REF!,"")</f>
        <v>#REF!</v>
      </c>
      <c r="BH447" s="50" t="e">
        <f>VLOOKUP(Audit!#REF!,$V$13:$AE$22,10,FALSE) &amp; IF(Audit!#REF!=10,Audit!#REF!,"") &amp; IF(Audit!#REF!&lt;&gt;1,U447,"")</f>
        <v>#REF!</v>
      </c>
      <c r="BI447" s="47" t="e">
        <f t="shared" si="205"/>
        <v>#REF!</v>
      </c>
      <c r="BJ447" s="48" t="str">
        <f t="shared" si="206"/>
        <v/>
      </c>
      <c r="BK447" s="48" t="str">
        <f t="shared" si="207"/>
        <v/>
      </c>
      <c r="BL447" s="48" t="str">
        <f t="shared" si="208"/>
        <v/>
      </c>
      <c r="BM447" s="48" t="str">
        <f t="shared" si="209"/>
        <v/>
      </c>
      <c r="BN447" s="48" t="str">
        <f t="shared" si="210"/>
        <v/>
      </c>
      <c r="BO447" s="48" t="str">
        <f t="shared" si="211"/>
        <v/>
      </c>
      <c r="BP447" s="48" t="str">
        <f t="shared" si="212"/>
        <v/>
      </c>
      <c r="BQ447" s="48" t="str">
        <f t="shared" si="213"/>
        <v/>
      </c>
      <c r="BR447" s="48" t="str">
        <f t="shared" si="214"/>
        <v/>
      </c>
      <c r="BS447" s="48" t="str">
        <f t="shared" si="215"/>
        <v/>
      </c>
      <c r="BT447" s="48" t="str">
        <f t="shared" si="216"/>
        <v/>
      </c>
      <c r="BU447" s="48" t="str">
        <f t="shared" si="217"/>
        <v/>
      </c>
    </row>
    <row r="448" spans="1:73">
      <c r="A448" s="10" t="e">
        <f>Audit!#REF!</f>
        <v>#REF!</v>
      </c>
      <c r="B448" s="10" t="e">
        <f t="shared" si="219"/>
        <v>#REF!</v>
      </c>
      <c r="C448" s="17" t="e">
        <f>VLOOKUP(Audit!#REF!,$V$3:$AE$12,2,FALSE) &amp; VLOOKUP(Audit!#REF!,$V$13:$AE$22,2,FALSE)&amp; IF(Audit!#REF!=10,Audit!#REF!&amp;Audit!#REF!,"")</f>
        <v>#REF!</v>
      </c>
      <c r="D448" s="17" t="e">
        <f>VLOOKUP(Audit!#REF!,$V$3:$AE$12,3,FALSE) &amp; VLOOKUP(Audit!#REF!,$V$13:$AE$22,3,FALSE) &amp;IF(Audit!#REF!=10,Audit!#REF!&amp;Audit!#REF!,"")</f>
        <v>#REF!</v>
      </c>
      <c r="E448" s="17" t="e">
        <f>VLOOKUP(Audit!#REF!,$V$3:$AE$12,4,FALSE)&amp; Audit!#REF! &amp; VLOOKUP(Audit!#REF!,$V$13:$AE$22,4,FALSE)&amp; IF(Audit!#REF!=10,Audit!#REF!&amp;Audit!#REF!,"")</f>
        <v>#REF!</v>
      </c>
      <c r="F448" s="17" t="e">
        <f>VLOOKUP(Audit!#REF!,$V$3:$AE$12,5,FALSE) &amp; VLOOKUP(Audit!#REF!,$V$13:$AE$22,5,FALSE)&amp; IF(Audit!#REF!=10,Audit!#REF!&amp;Audit!#REF!,"")</f>
        <v>#REF!</v>
      </c>
      <c r="G448" s="17" t="e">
        <f>VLOOKUP(Audit!#REF!,$V$3:$AE$12,6,FALSE) &amp; VLOOKUP(Audit!#REF!,$V$13:$AE$22,6,FALSE)&amp; IF(Audit!#REF!=10,Audit!#REF!&amp;Audit!#REF!,"")</f>
        <v>#REF!</v>
      </c>
      <c r="H448" s="17" t="e">
        <f>VLOOKUP(Audit!#REF!,$V$3:$AE$12,7,FALSE) &amp; VLOOKUP(Audit!#REF!,$V$13:$AE$22,7,FALSE)&amp;IF(Audit!#REF!=10,Audit!#REF!&amp;Audit!#REF!,"")</f>
        <v>#REF!</v>
      </c>
      <c r="I448" s="17" t="e">
        <f>VLOOKUP(Audit!#REF!,$V$3:$AE$12,8,FALSE) &amp; Audit!#REF! &amp; VLOOKUP(Audit!#REF!,$V$13:$AE$22,8,FALSE)&amp;IF(Audit!#REF!=10,Audit!#REF!&amp;Audit!#REF!,"")</f>
        <v>#REF!</v>
      </c>
      <c r="J448" s="17" t="e">
        <f>VLOOKUP(Audit!#REF!,$V$3:$AE$12,9,FALSE) &amp; VLOOKUP(Audit!#REF!,$V$13:$AE$22,9,FALSE) &amp; IF(Audit!#REF!=10,Audit!#REF!&amp;Audit!#REF!,"") &amp; IF(Audit!#REF!&lt;&gt;1,U448,"")</f>
        <v>#REF!</v>
      </c>
      <c r="K448" s="17" t="e">
        <f>VLOOKUP(Audit!#REF!,$V$3:$AE$12,10,FALSE) &amp; Audit!#REF! &amp; VLOOKUP(Audit!#REF!,$V$13:$AE$22,10,FALSE) &amp; IF(Audit!#REF!=10,Audit!#REF!&amp;Audit!#REF!,"") &amp; IF(Audit!#REF!&lt;&gt;1,U448,"")</f>
        <v>#REF!</v>
      </c>
      <c r="L448" s="10" t="e">
        <f>Audit!#REF!</f>
        <v>#REF!</v>
      </c>
      <c r="M448" s="10" t="e">
        <f t="shared" si="189"/>
        <v>#REF!</v>
      </c>
      <c r="N448" s="10" t="e">
        <f t="shared" si="190"/>
        <v>#REF!</v>
      </c>
      <c r="O448" s="10" t="e">
        <f t="shared" si="191"/>
        <v>#REF!</v>
      </c>
      <c r="P448" s="10" t="e">
        <f t="shared" si="192"/>
        <v>#REF!</v>
      </c>
      <c r="Q448" s="10" t="e">
        <f t="shared" si="193"/>
        <v>#REF!</v>
      </c>
      <c r="R448" s="10" t="e">
        <f t="shared" si="194"/>
        <v>#REF!</v>
      </c>
      <c r="S448" s="10" t="e">
        <f t="shared" si="195"/>
        <v>#REF!</v>
      </c>
      <c r="T448" s="10" t="e">
        <f t="shared" si="196"/>
        <v>#REF!</v>
      </c>
      <c r="U448" s="17" t="e">
        <f>IF(Audit!#REF!="","",VLOOKUP(Audit!#REF!,$W$26:$X$35,2,FALSE)) &amp; Audit!#REF! &amp; IF(Audit!#REF!="","",IF(Audit!#REF!&lt;=1.4,VLOOKUP(Audit!#REF!,$W$38:X493,2,FALSE),VLOOKUP(Audit!#REF!,$W$51:$X$61,2,FALSE))) &amp; IF(Audit!#REF!="","",VLOOKUP(Audit!#REF!,$Y$26:$Z$35,2,FALSE) &amp; Audit!#REF! &amp; IF(Audit!#REF!="","",IF(Audit!#REF!&lt;=1.4,VLOOKUP(Audit!#REF!,$Y$38:$Z$48,2,FALSE),VLOOKUP(Audit!#REF!,$Y$51:$Z$61,2,FALSE))))</f>
        <v>#REF!</v>
      </c>
      <c r="V448" s="21"/>
      <c r="AH448" s="49" t="e">
        <f>Audit!#REF!</f>
        <v>#REF!</v>
      </c>
      <c r="AI448" s="50" t="e">
        <f>VLOOKUP(Audit!#REF!,$V$3:$AE$12,2,FALSE)&amp; IF(Audit!#REF!=10,Audit!#REF!,"")</f>
        <v>#REF!</v>
      </c>
      <c r="AJ448" s="50" t="e">
        <f>VLOOKUP(Audit!#REF!,$V$13:$AE$22,2,FALSE)&amp; IF(Audit!#REF!=10,Audit!#REF!,"")</f>
        <v>#REF!</v>
      </c>
      <c r="AK448" s="47" t="e">
        <f t="shared" si="197"/>
        <v>#REF!</v>
      </c>
      <c r="AL448" s="50" t="e">
        <f>VLOOKUP(Audit!#REF!,$V$3:$AE$12,3,FALSE)&amp; IF(Audit!#REF!=10,Audit!#REF!,"")</f>
        <v>#REF!</v>
      </c>
      <c r="AM448" s="50" t="e">
        <f>VLOOKUP(Audit!#REF!,$V$13:$AE$22,3,FALSE)&amp; IF(Audit!#REF!=10,Audit!#REF!,"")</f>
        <v>#REF!</v>
      </c>
      <c r="AN448" s="47" t="e">
        <f t="shared" si="198"/>
        <v>#REF!</v>
      </c>
      <c r="AO448" s="50" t="e">
        <f>VLOOKUP(Audit!#REF!,$V$3:$AE$12,4,FALSE) &amp;  Audit!#REF! &amp; IF(Audit!#REF!=10,Audit!#REF!,"")</f>
        <v>#REF!</v>
      </c>
      <c r="AP448" s="50" t="e">
        <f>VLOOKUP(Audit!#REF!,$V$13:$AE$22,4,FALSE)&amp; IF(Audit!#REF!=10,Audit!#REF!,"")</f>
        <v>#REF!</v>
      </c>
      <c r="AQ448" s="47" t="e">
        <f t="shared" si="199"/>
        <v>#REF!</v>
      </c>
      <c r="AR448" s="50" t="e">
        <f>VLOOKUP(Audit!#REF!,$V$3:$AE$12,5,FALSE)&amp; IF(Audit!#REF!=10,Audit!#REF!,"")</f>
        <v>#REF!</v>
      </c>
      <c r="AS448" s="50" t="e">
        <f>VLOOKUP(Audit!#REF!,$V$13:$AE$22,5,FALSE)&amp; IF(Audit!#REF!=10,Audit!#REF!,"")</f>
        <v>#REF!</v>
      </c>
      <c r="AT448" s="47" t="e">
        <f t="shared" si="200"/>
        <v>#REF!</v>
      </c>
      <c r="AU448" s="50" t="e">
        <f>VLOOKUP(Audit!#REF!,$V$3:$AE$12,6,FALSE)&amp; IF(Audit!#REF!=10,Audit!#REF!,"")</f>
        <v>#REF!</v>
      </c>
      <c r="AV448" s="50" t="e">
        <f>VLOOKUP(Audit!#REF!,$V$13:$AE$22,6,FALSE)&amp; IF(Audit!#REF!=10,Audit!#REF!,"")</f>
        <v>#REF!</v>
      </c>
      <c r="AW448" s="47" t="e">
        <f t="shared" si="201"/>
        <v>#REF!</v>
      </c>
      <c r="AX448" s="50" t="e">
        <f>VLOOKUP(Audit!#REF!,$V$3:$AE$12,7,FALSE)&amp; IF(Audit!#REF!=10,Audit!#REF!,"")</f>
        <v>#REF!</v>
      </c>
      <c r="AY448" s="50" t="e">
        <f>VLOOKUP(Audit!#REF!,$V$13:$AE$22,7,FALSE) &amp; IF(Audit!#REF!=10,Audit!#REF!,"")</f>
        <v>#REF!</v>
      </c>
      <c r="AZ448" s="47" t="e">
        <f t="shared" si="202"/>
        <v>#REF!</v>
      </c>
      <c r="BA448" s="50" t="e">
        <f>VLOOKUP(Audit!#REF!,$V$3:$AE$12,8,FALSE)&amp; Audit!#REF! &amp; IF(Audit!#REF!=10,Audit!#REF!,"")</f>
        <v>#REF!</v>
      </c>
      <c r="BB448" s="50" t="e">
        <f>VLOOKUP(Audit!#REF!,$V$13:$AE$22,8,FALSE) &amp; IF(Audit!#REF!=10,Audit!#REF!,"")</f>
        <v>#REF!</v>
      </c>
      <c r="BC448" s="47" t="e">
        <f t="shared" si="203"/>
        <v>#REF!</v>
      </c>
      <c r="BD448" s="50" t="e">
        <f>VLOOKUP(Audit!#REF!,$V$3:$AE$12,9,FALSE)&amp; IF(Audit!#REF!=10,Audit!#REF!,"")</f>
        <v>#REF!</v>
      </c>
      <c r="BE448" s="50" t="e">
        <f>VLOOKUP(Audit!#REF!,$V$13:$AE$22,9,FALSE) &amp; IF(Audit!#REF!=10,Audit!#REF!,"") &amp; IF(Audit!#REF!&lt;&gt;1,U448,"")</f>
        <v>#REF!</v>
      </c>
      <c r="BF448" s="47" t="e">
        <f t="shared" si="204"/>
        <v>#REF!</v>
      </c>
      <c r="BG448" s="50" t="e">
        <f>VLOOKUP(Audit!#REF!,$V$3:$AE$12,10,FALSE) &amp; Audit!#REF! &amp; IF(Audit!#REF!=10,Audit!#REF!,"")</f>
        <v>#REF!</v>
      </c>
      <c r="BH448" s="50" t="e">
        <f>VLOOKUP(Audit!#REF!,$V$13:$AE$22,10,FALSE) &amp; IF(Audit!#REF!=10,Audit!#REF!,"") &amp; IF(Audit!#REF!&lt;&gt;1,U448,"")</f>
        <v>#REF!</v>
      </c>
      <c r="BI448" s="47" t="e">
        <f t="shared" si="205"/>
        <v>#REF!</v>
      </c>
      <c r="BJ448" s="48" t="str">
        <f t="shared" si="206"/>
        <v/>
      </c>
      <c r="BK448" s="48" t="str">
        <f t="shared" si="207"/>
        <v/>
      </c>
      <c r="BL448" s="48" t="str">
        <f t="shared" si="208"/>
        <v/>
      </c>
      <c r="BM448" s="48" t="str">
        <f t="shared" si="209"/>
        <v/>
      </c>
      <c r="BN448" s="48" t="str">
        <f t="shared" si="210"/>
        <v/>
      </c>
      <c r="BO448" s="48" t="str">
        <f t="shared" si="211"/>
        <v/>
      </c>
      <c r="BP448" s="48" t="str">
        <f t="shared" si="212"/>
        <v/>
      </c>
      <c r="BQ448" s="48" t="str">
        <f t="shared" si="213"/>
        <v/>
      </c>
      <c r="BR448" s="48" t="str">
        <f t="shared" si="214"/>
        <v/>
      </c>
      <c r="BS448" s="48" t="str">
        <f t="shared" si="215"/>
        <v/>
      </c>
      <c r="BT448" s="48" t="str">
        <f t="shared" si="216"/>
        <v/>
      </c>
      <c r="BU448" s="48" t="str">
        <f t="shared" si="217"/>
        <v/>
      </c>
    </row>
    <row r="449" spans="1:73">
      <c r="A449" s="10" t="e">
        <f>Audit!#REF!</f>
        <v>#REF!</v>
      </c>
      <c r="B449" s="10" t="e">
        <f t="shared" si="219"/>
        <v>#REF!</v>
      </c>
      <c r="C449" s="17" t="e">
        <f>VLOOKUP(Audit!#REF!,$V$3:$AE$12,2,FALSE) &amp; VLOOKUP(Audit!#REF!,$V$13:$AE$22,2,FALSE)&amp; IF(Audit!#REF!=10,Audit!#REF!&amp;Audit!#REF!,"")</f>
        <v>#REF!</v>
      </c>
      <c r="D449" s="17" t="e">
        <f>VLOOKUP(Audit!#REF!,$V$3:$AE$12,3,FALSE) &amp; VLOOKUP(Audit!#REF!,$V$13:$AE$22,3,FALSE) &amp;IF(Audit!#REF!=10,Audit!#REF!&amp;Audit!#REF!,"")</f>
        <v>#REF!</v>
      </c>
      <c r="E449" s="17" t="e">
        <f>VLOOKUP(Audit!#REF!,$V$3:$AE$12,4,FALSE)&amp; Audit!#REF! &amp; VLOOKUP(Audit!#REF!,$V$13:$AE$22,4,FALSE)&amp; IF(Audit!#REF!=10,Audit!#REF!&amp;Audit!#REF!,"")</f>
        <v>#REF!</v>
      </c>
      <c r="F449" s="17" t="e">
        <f>VLOOKUP(Audit!#REF!,$V$3:$AE$12,5,FALSE) &amp; VLOOKUP(Audit!#REF!,$V$13:$AE$22,5,FALSE)&amp; IF(Audit!#REF!=10,Audit!#REF!&amp;Audit!#REF!,"")</f>
        <v>#REF!</v>
      </c>
      <c r="G449" s="17" t="e">
        <f>VLOOKUP(Audit!#REF!,$V$3:$AE$12,6,FALSE) &amp; VLOOKUP(Audit!#REF!,$V$13:$AE$22,6,FALSE)&amp; IF(Audit!#REF!=10,Audit!#REF!&amp;Audit!#REF!,"")</f>
        <v>#REF!</v>
      </c>
      <c r="H449" s="17" t="e">
        <f>VLOOKUP(Audit!#REF!,$V$3:$AE$12,7,FALSE) &amp; VLOOKUP(Audit!#REF!,$V$13:$AE$22,7,FALSE)&amp;IF(Audit!#REF!=10,Audit!#REF!&amp;Audit!#REF!,"")</f>
        <v>#REF!</v>
      </c>
      <c r="I449" s="17" t="e">
        <f>VLOOKUP(Audit!#REF!,$V$3:$AE$12,8,FALSE) &amp; Audit!#REF! &amp; VLOOKUP(Audit!#REF!,$V$13:$AE$22,8,FALSE)&amp;IF(Audit!#REF!=10,Audit!#REF!&amp;Audit!#REF!,"")</f>
        <v>#REF!</v>
      </c>
      <c r="J449" s="17" t="e">
        <f>VLOOKUP(Audit!#REF!,$V$3:$AE$12,9,FALSE) &amp; VLOOKUP(Audit!#REF!,$V$13:$AE$22,9,FALSE) &amp; IF(Audit!#REF!=10,Audit!#REF!&amp;Audit!#REF!,"") &amp; IF(Audit!#REF!&lt;&gt;1,U449,"")</f>
        <v>#REF!</v>
      </c>
      <c r="K449" s="17" t="e">
        <f>VLOOKUP(Audit!#REF!,$V$3:$AE$12,10,FALSE) &amp; Audit!#REF! &amp; VLOOKUP(Audit!#REF!,$V$13:$AE$22,10,FALSE) &amp; IF(Audit!#REF!=10,Audit!#REF!&amp;Audit!#REF!,"") &amp; IF(Audit!#REF!&lt;&gt;1,U449,"")</f>
        <v>#REF!</v>
      </c>
      <c r="L449" s="10" t="e">
        <f>Audit!#REF!</f>
        <v>#REF!</v>
      </c>
      <c r="M449" s="10" t="e">
        <f t="shared" si="189"/>
        <v>#REF!</v>
      </c>
      <c r="N449" s="10" t="e">
        <f t="shared" si="190"/>
        <v>#REF!</v>
      </c>
      <c r="O449" s="10" t="e">
        <f t="shared" si="191"/>
        <v>#REF!</v>
      </c>
      <c r="P449" s="10" t="e">
        <f t="shared" si="192"/>
        <v>#REF!</v>
      </c>
      <c r="Q449" s="10" t="e">
        <f t="shared" si="193"/>
        <v>#REF!</v>
      </c>
      <c r="R449" s="10" t="e">
        <f t="shared" si="194"/>
        <v>#REF!</v>
      </c>
      <c r="S449" s="10" t="e">
        <f t="shared" si="195"/>
        <v>#REF!</v>
      </c>
      <c r="T449" s="10" t="e">
        <f t="shared" si="196"/>
        <v>#REF!</v>
      </c>
      <c r="U449" s="17" t="e">
        <f>IF(Audit!#REF!="","",VLOOKUP(Audit!#REF!,$W$26:$X$35,2,FALSE)) &amp; Audit!#REF! &amp; IF(Audit!#REF!="","",IF(Audit!#REF!&lt;=1.4,VLOOKUP(Audit!#REF!,$W$38:X494,2,FALSE),VLOOKUP(Audit!#REF!,$W$51:$X$61,2,FALSE))) &amp; IF(Audit!#REF!="","",VLOOKUP(Audit!#REF!,$Y$26:$Z$35,2,FALSE) &amp; Audit!#REF! &amp; IF(Audit!#REF!="","",IF(Audit!#REF!&lt;=1.4,VLOOKUP(Audit!#REF!,$Y$38:$Z$48,2,FALSE),VLOOKUP(Audit!#REF!,$Y$51:$Z$61,2,FALSE))))</f>
        <v>#REF!</v>
      </c>
      <c r="V449" s="21"/>
      <c r="AH449" s="49" t="e">
        <f>Audit!#REF!</f>
        <v>#REF!</v>
      </c>
      <c r="AI449" s="50" t="e">
        <f>VLOOKUP(Audit!#REF!,$V$3:$AE$12,2,FALSE)&amp; IF(Audit!#REF!=10,Audit!#REF!,"")</f>
        <v>#REF!</v>
      </c>
      <c r="AJ449" s="50" t="e">
        <f>VLOOKUP(Audit!#REF!,$V$13:$AE$22,2,FALSE)&amp; IF(Audit!#REF!=10,Audit!#REF!,"")</f>
        <v>#REF!</v>
      </c>
      <c r="AK449" s="47" t="e">
        <f t="shared" si="197"/>
        <v>#REF!</v>
      </c>
      <c r="AL449" s="50" t="e">
        <f>VLOOKUP(Audit!#REF!,$V$3:$AE$12,3,FALSE)&amp; IF(Audit!#REF!=10,Audit!#REF!,"")</f>
        <v>#REF!</v>
      </c>
      <c r="AM449" s="50" t="e">
        <f>VLOOKUP(Audit!#REF!,$V$13:$AE$22,3,FALSE)&amp; IF(Audit!#REF!=10,Audit!#REF!,"")</f>
        <v>#REF!</v>
      </c>
      <c r="AN449" s="47" t="e">
        <f t="shared" si="198"/>
        <v>#REF!</v>
      </c>
      <c r="AO449" s="50" t="e">
        <f>VLOOKUP(Audit!#REF!,$V$3:$AE$12,4,FALSE) &amp;  Audit!#REF! &amp; IF(Audit!#REF!=10,Audit!#REF!,"")</f>
        <v>#REF!</v>
      </c>
      <c r="AP449" s="50" t="e">
        <f>VLOOKUP(Audit!#REF!,$V$13:$AE$22,4,FALSE)&amp; IF(Audit!#REF!=10,Audit!#REF!,"")</f>
        <v>#REF!</v>
      </c>
      <c r="AQ449" s="47" t="e">
        <f t="shared" si="199"/>
        <v>#REF!</v>
      </c>
      <c r="AR449" s="50" t="e">
        <f>VLOOKUP(Audit!#REF!,$V$3:$AE$12,5,FALSE)&amp; IF(Audit!#REF!=10,Audit!#REF!,"")</f>
        <v>#REF!</v>
      </c>
      <c r="AS449" s="50" t="e">
        <f>VLOOKUP(Audit!#REF!,$V$13:$AE$22,5,FALSE)&amp; IF(Audit!#REF!=10,Audit!#REF!,"")</f>
        <v>#REF!</v>
      </c>
      <c r="AT449" s="47" t="e">
        <f t="shared" si="200"/>
        <v>#REF!</v>
      </c>
      <c r="AU449" s="50" t="e">
        <f>VLOOKUP(Audit!#REF!,$V$3:$AE$12,6,FALSE)&amp; IF(Audit!#REF!=10,Audit!#REF!,"")</f>
        <v>#REF!</v>
      </c>
      <c r="AV449" s="50" t="e">
        <f>VLOOKUP(Audit!#REF!,$V$13:$AE$22,6,FALSE)&amp; IF(Audit!#REF!=10,Audit!#REF!,"")</f>
        <v>#REF!</v>
      </c>
      <c r="AW449" s="47" t="e">
        <f t="shared" si="201"/>
        <v>#REF!</v>
      </c>
      <c r="AX449" s="50" t="e">
        <f>VLOOKUP(Audit!#REF!,$V$3:$AE$12,7,FALSE)&amp; IF(Audit!#REF!=10,Audit!#REF!,"")</f>
        <v>#REF!</v>
      </c>
      <c r="AY449" s="50" t="e">
        <f>VLOOKUP(Audit!#REF!,$V$13:$AE$22,7,FALSE) &amp; IF(Audit!#REF!=10,Audit!#REF!,"")</f>
        <v>#REF!</v>
      </c>
      <c r="AZ449" s="47" t="e">
        <f t="shared" si="202"/>
        <v>#REF!</v>
      </c>
      <c r="BA449" s="50" t="e">
        <f>VLOOKUP(Audit!#REF!,$V$3:$AE$12,8,FALSE)&amp; Audit!#REF! &amp; IF(Audit!#REF!=10,Audit!#REF!,"")</f>
        <v>#REF!</v>
      </c>
      <c r="BB449" s="50" t="e">
        <f>VLOOKUP(Audit!#REF!,$V$13:$AE$22,8,FALSE) &amp; IF(Audit!#REF!=10,Audit!#REF!,"")</f>
        <v>#REF!</v>
      </c>
      <c r="BC449" s="47" t="e">
        <f t="shared" si="203"/>
        <v>#REF!</v>
      </c>
      <c r="BD449" s="50" t="e">
        <f>VLOOKUP(Audit!#REF!,$V$3:$AE$12,9,FALSE)&amp; IF(Audit!#REF!=10,Audit!#REF!,"")</f>
        <v>#REF!</v>
      </c>
      <c r="BE449" s="50" t="e">
        <f>VLOOKUP(Audit!#REF!,$V$13:$AE$22,9,FALSE) &amp; IF(Audit!#REF!=10,Audit!#REF!,"") &amp; IF(Audit!#REF!&lt;&gt;1,U449,"")</f>
        <v>#REF!</v>
      </c>
      <c r="BF449" s="47" t="e">
        <f t="shared" si="204"/>
        <v>#REF!</v>
      </c>
      <c r="BG449" s="50" t="e">
        <f>VLOOKUP(Audit!#REF!,$V$3:$AE$12,10,FALSE) &amp; Audit!#REF! &amp; IF(Audit!#REF!=10,Audit!#REF!,"")</f>
        <v>#REF!</v>
      </c>
      <c r="BH449" s="50" t="e">
        <f>VLOOKUP(Audit!#REF!,$V$13:$AE$22,10,FALSE) &amp; IF(Audit!#REF!=10,Audit!#REF!,"") &amp; IF(Audit!#REF!&lt;&gt;1,U449,"")</f>
        <v>#REF!</v>
      </c>
      <c r="BI449" s="47" t="e">
        <f t="shared" si="205"/>
        <v>#REF!</v>
      </c>
      <c r="BJ449" s="48" t="str">
        <f t="shared" si="206"/>
        <v/>
      </c>
      <c r="BK449" s="48" t="str">
        <f t="shared" si="207"/>
        <v/>
      </c>
      <c r="BL449" s="48" t="str">
        <f t="shared" si="208"/>
        <v/>
      </c>
      <c r="BM449" s="48" t="str">
        <f t="shared" si="209"/>
        <v/>
      </c>
      <c r="BN449" s="48" t="str">
        <f t="shared" si="210"/>
        <v/>
      </c>
      <c r="BO449" s="48" t="str">
        <f t="shared" si="211"/>
        <v/>
      </c>
      <c r="BP449" s="48" t="str">
        <f t="shared" si="212"/>
        <v/>
      </c>
      <c r="BQ449" s="48" t="str">
        <f t="shared" si="213"/>
        <v/>
      </c>
      <c r="BR449" s="48" t="str">
        <f t="shared" si="214"/>
        <v/>
      </c>
      <c r="BS449" s="48" t="str">
        <f t="shared" si="215"/>
        <v/>
      </c>
      <c r="BT449" s="48" t="str">
        <f t="shared" si="216"/>
        <v/>
      </c>
      <c r="BU449" s="48" t="str">
        <f t="shared" si="217"/>
        <v/>
      </c>
    </row>
    <row r="450" spans="1:73">
      <c r="A450" s="10" t="e">
        <f>Audit!#REF!</f>
        <v>#REF!</v>
      </c>
      <c r="B450" s="10" t="e">
        <f t="shared" si="219"/>
        <v>#REF!</v>
      </c>
      <c r="C450" s="17" t="e">
        <f>VLOOKUP(Audit!#REF!,$V$3:$AE$12,2,FALSE) &amp; VLOOKUP(Audit!#REF!,$V$13:$AE$22,2,FALSE)&amp; IF(Audit!#REF!=10,Audit!#REF!&amp;Audit!#REF!,"")</f>
        <v>#REF!</v>
      </c>
      <c r="D450" s="17" t="e">
        <f>VLOOKUP(Audit!#REF!,$V$3:$AE$12,3,FALSE) &amp; VLOOKUP(Audit!#REF!,$V$13:$AE$22,3,FALSE) &amp;IF(Audit!#REF!=10,Audit!#REF!&amp;Audit!#REF!,"")</f>
        <v>#REF!</v>
      </c>
      <c r="E450" s="17" t="e">
        <f>VLOOKUP(Audit!#REF!,$V$3:$AE$12,4,FALSE)&amp; Audit!#REF! &amp; VLOOKUP(Audit!#REF!,$V$13:$AE$22,4,FALSE)&amp; IF(Audit!#REF!=10,Audit!#REF!&amp;Audit!#REF!,"")</f>
        <v>#REF!</v>
      </c>
      <c r="F450" s="17" t="e">
        <f>VLOOKUP(Audit!#REF!,$V$3:$AE$12,5,FALSE) &amp; VLOOKUP(Audit!#REF!,$V$13:$AE$22,5,FALSE)&amp; IF(Audit!#REF!=10,Audit!#REF!&amp;Audit!#REF!,"")</f>
        <v>#REF!</v>
      </c>
      <c r="G450" s="17" t="e">
        <f>VLOOKUP(Audit!#REF!,$V$3:$AE$12,6,FALSE) &amp; VLOOKUP(Audit!#REF!,$V$13:$AE$22,6,FALSE)&amp; IF(Audit!#REF!=10,Audit!#REF!&amp;Audit!#REF!,"")</f>
        <v>#REF!</v>
      </c>
      <c r="H450" s="17" t="e">
        <f>VLOOKUP(Audit!#REF!,$V$3:$AE$12,7,FALSE) &amp; VLOOKUP(Audit!#REF!,$V$13:$AE$22,7,FALSE)&amp;IF(Audit!#REF!=10,Audit!#REF!&amp;Audit!#REF!,"")</f>
        <v>#REF!</v>
      </c>
      <c r="I450" s="17" t="e">
        <f>VLOOKUP(Audit!#REF!,$V$3:$AE$12,8,FALSE) &amp; Audit!#REF! &amp; VLOOKUP(Audit!#REF!,$V$13:$AE$22,8,FALSE)&amp;IF(Audit!#REF!=10,Audit!#REF!&amp;Audit!#REF!,"")</f>
        <v>#REF!</v>
      </c>
      <c r="J450" s="17" t="e">
        <f>VLOOKUP(Audit!#REF!,$V$3:$AE$12,9,FALSE) &amp; VLOOKUP(Audit!#REF!,$V$13:$AE$22,9,FALSE) &amp; IF(Audit!#REF!=10,Audit!#REF!&amp;Audit!#REF!,"") &amp; IF(Audit!#REF!&lt;&gt;1,U450,"")</f>
        <v>#REF!</v>
      </c>
      <c r="K450" s="17" t="e">
        <f>VLOOKUP(Audit!#REF!,$V$3:$AE$12,10,FALSE) &amp; Audit!#REF! &amp; VLOOKUP(Audit!#REF!,$V$13:$AE$22,10,FALSE) &amp; IF(Audit!#REF!=10,Audit!#REF!&amp;Audit!#REF!,"") &amp; IF(Audit!#REF!&lt;&gt;1,U450,"")</f>
        <v>#REF!</v>
      </c>
      <c r="L450" s="10" t="e">
        <f>Audit!#REF!</f>
        <v>#REF!</v>
      </c>
      <c r="M450" s="10" t="e">
        <f t="shared" si="189"/>
        <v>#REF!</v>
      </c>
      <c r="N450" s="10" t="e">
        <f t="shared" si="190"/>
        <v>#REF!</v>
      </c>
      <c r="O450" s="10" t="e">
        <f t="shared" si="191"/>
        <v>#REF!</v>
      </c>
      <c r="P450" s="10" t="e">
        <f t="shared" si="192"/>
        <v>#REF!</v>
      </c>
      <c r="Q450" s="10" t="e">
        <f t="shared" si="193"/>
        <v>#REF!</v>
      </c>
      <c r="R450" s="10" t="e">
        <f t="shared" si="194"/>
        <v>#REF!</v>
      </c>
      <c r="S450" s="10" t="e">
        <f t="shared" si="195"/>
        <v>#REF!</v>
      </c>
      <c r="T450" s="10" t="e">
        <f t="shared" si="196"/>
        <v>#REF!</v>
      </c>
      <c r="U450" s="17" t="e">
        <f>IF(Audit!#REF!="","",VLOOKUP(Audit!#REF!,$W$26:$X$35,2,FALSE)) &amp; Audit!#REF! &amp; IF(Audit!#REF!="","",IF(Audit!#REF!&lt;=1.4,VLOOKUP(Audit!#REF!,$W$38:X495,2,FALSE),VLOOKUP(Audit!#REF!,$W$51:$X$61,2,FALSE))) &amp; IF(Audit!#REF!="","",VLOOKUP(Audit!#REF!,$Y$26:$Z$35,2,FALSE) &amp; Audit!#REF! &amp; IF(Audit!#REF!="","",IF(Audit!#REF!&lt;=1.4,VLOOKUP(Audit!#REF!,$Y$38:$Z$48,2,FALSE),VLOOKUP(Audit!#REF!,$Y$51:$Z$61,2,FALSE))))</f>
        <v>#REF!</v>
      </c>
      <c r="V450" s="21"/>
      <c r="AH450" s="49" t="e">
        <f>Audit!#REF!</f>
        <v>#REF!</v>
      </c>
      <c r="AI450" s="50" t="e">
        <f>VLOOKUP(Audit!#REF!,$V$3:$AE$12,2,FALSE)&amp; IF(Audit!#REF!=10,Audit!#REF!,"")</f>
        <v>#REF!</v>
      </c>
      <c r="AJ450" s="50" t="e">
        <f>VLOOKUP(Audit!#REF!,$V$13:$AE$22,2,FALSE)&amp; IF(Audit!#REF!=10,Audit!#REF!,"")</f>
        <v>#REF!</v>
      </c>
      <c r="AK450" s="47" t="e">
        <f t="shared" si="197"/>
        <v>#REF!</v>
      </c>
      <c r="AL450" s="50" t="e">
        <f>VLOOKUP(Audit!#REF!,$V$3:$AE$12,3,FALSE)&amp; IF(Audit!#REF!=10,Audit!#REF!,"")</f>
        <v>#REF!</v>
      </c>
      <c r="AM450" s="50" t="e">
        <f>VLOOKUP(Audit!#REF!,$V$13:$AE$22,3,FALSE)&amp; IF(Audit!#REF!=10,Audit!#REF!,"")</f>
        <v>#REF!</v>
      </c>
      <c r="AN450" s="47" t="e">
        <f t="shared" si="198"/>
        <v>#REF!</v>
      </c>
      <c r="AO450" s="50" t="e">
        <f>VLOOKUP(Audit!#REF!,$V$3:$AE$12,4,FALSE) &amp;  Audit!#REF! &amp; IF(Audit!#REF!=10,Audit!#REF!,"")</f>
        <v>#REF!</v>
      </c>
      <c r="AP450" s="50" t="e">
        <f>VLOOKUP(Audit!#REF!,$V$13:$AE$22,4,FALSE)&amp; IF(Audit!#REF!=10,Audit!#REF!,"")</f>
        <v>#REF!</v>
      </c>
      <c r="AQ450" s="47" t="e">
        <f t="shared" si="199"/>
        <v>#REF!</v>
      </c>
      <c r="AR450" s="50" t="e">
        <f>VLOOKUP(Audit!#REF!,$V$3:$AE$12,5,FALSE)&amp; IF(Audit!#REF!=10,Audit!#REF!,"")</f>
        <v>#REF!</v>
      </c>
      <c r="AS450" s="50" t="e">
        <f>VLOOKUP(Audit!#REF!,$V$13:$AE$22,5,FALSE)&amp; IF(Audit!#REF!=10,Audit!#REF!,"")</f>
        <v>#REF!</v>
      </c>
      <c r="AT450" s="47" t="e">
        <f t="shared" si="200"/>
        <v>#REF!</v>
      </c>
      <c r="AU450" s="50" t="e">
        <f>VLOOKUP(Audit!#REF!,$V$3:$AE$12,6,FALSE)&amp; IF(Audit!#REF!=10,Audit!#REF!,"")</f>
        <v>#REF!</v>
      </c>
      <c r="AV450" s="50" t="e">
        <f>VLOOKUP(Audit!#REF!,$V$13:$AE$22,6,FALSE)&amp; IF(Audit!#REF!=10,Audit!#REF!,"")</f>
        <v>#REF!</v>
      </c>
      <c r="AW450" s="47" t="e">
        <f t="shared" si="201"/>
        <v>#REF!</v>
      </c>
      <c r="AX450" s="50" t="e">
        <f>VLOOKUP(Audit!#REF!,$V$3:$AE$12,7,FALSE)&amp; IF(Audit!#REF!=10,Audit!#REF!,"")</f>
        <v>#REF!</v>
      </c>
      <c r="AY450" s="50" t="e">
        <f>VLOOKUP(Audit!#REF!,$V$13:$AE$22,7,FALSE) &amp; IF(Audit!#REF!=10,Audit!#REF!,"")</f>
        <v>#REF!</v>
      </c>
      <c r="AZ450" s="47" t="e">
        <f t="shared" si="202"/>
        <v>#REF!</v>
      </c>
      <c r="BA450" s="50" t="e">
        <f>VLOOKUP(Audit!#REF!,$V$3:$AE$12,8,FALSE)&amp; Audit!#REF! &amp; IF(Audit!#REF!=10,Audit!#REF!,"")</f>
        <v>#REF!</v>
      </c>
      <c r="BB450" s="50" t="e">
        <f>VLOOKUP(Audit!#REF!,$V$13:$AE$22,8,FALSE) &amp; IF(Audit!#REF!=10,Audit!#REF!,"")</f>
        <v>#REF!</v>
      </c>
      <c r="BC450" s="47" t="e">
        <f t="shared" si="203"/>
        <v>#REF!</v>
      </c>
      <c r="BD450" s="50" t="e">
        <f>VLOOKUP(Audit!#REF!,$V$3:$AE$12,9,FALSE)&amp; IF(Audit!#REF!=10,Audit!#REF!,"")</f>
        <v>#REF!</v>
      </c>
      <c r="BE450" s="50" t="e">
        <f>VLOOKUP(Audit!#REF!,$V$13:$AE$22,9,FALSE) &amp; IF(Audit!#REF!=10,Audit!#REF!,"") &amp; IF(Audit!#REF!&lt;&gt;1,U450,"")</f>
        <v>#REF!</v>
      </c>
      <c r="BF450" s="47" t="e">
        <f t="shared" si="204"/>
        <v>#REF!</v>
      </c>
      <c r="BG450" s="50" t="e">
        <f>VLOOKUP(Audit!#REF!,$V$3:$AE$12,10,FALSE) &amp; Audit!#REF! &amp; IF(Audit!#REF!=10,Audit!#REF!,"")</f>
        <v>#REF!</v>
      </c>
      <c r="BH450" s="50" t="e">
        <f>VLOOKUP(Audit!#REF!,$V$13:$AE$22,10,FALSE) &amp; IF(Audit!#REF!=10,Audit!#REF!,"") &amp; IF(Audit!#REF!&lt;&gt;1,U450,"")</f>
        <v>#REF!</v>
      </c>
      <c r="BI450" s="47" t="e">
        <f t="shared" si="205"/>
        <v>#REF!</v>
      </c>
      <c r="BJ450" s="48" t="str">
        <f t="shared" si="206"/>
        <v/>
      </c>
      <c r="BK450" s="48" t="str">
        <f t="shared" si="207"/>
        <v/>
      </c>
      <c r="BL450" s="48" t="str">
        <f t="shared" si="208"/>
        <v/>
      </c>
      <c r="BM450" s="48" t="str">
        <f t="shared" si="209"/>
        <v/>
      </c>
      <c r="BN450" s="48" t="str">
        <f t="shared" si="210"/>
        <v/>
      </c>
      <c r="BO450" s="48" t="str">
        <f t="shared" si="211"/>
        <v/>
      </c>
      <c r="BP450" s="48" t="str">
        <f t="shared" si="212"/>
        <v/>
      </c>
      <c r="BQ450" s="48" t="str">
        <f t="shared" si="213"/>
        <v/>
      </c>
      <c r="BR450" s="48" t="str">
        <f t="shared" si="214"/>
        <v/>
      </c>
      <c r="BS450" s="48" t="str">
        <f t="shared" si="215"/>
        <v/>
      </c>
      <c r="BT450" s="48" t="str">
        <f t="shared" si="216"/>
        <v/>
      </c>
      <c r="BU450" s="48" t="str">
        <f t="shared" si="217"/>
        <v/>
      </c>
    </row>
    <row r="451" spans="1:73">
      <c r="A451" s="10" t="e">
        <f>Audit!#REF!</f>
        <v>#REF!</v>
      </c>
      <c r="B451" s="10" t="e">
        <f t="shared" si="219"/>
        <v>#REF!</v>
      </c>
      <c r="C451" s="17" t="e">
        <f>VLOOKUP(Audit!#REF!,$V$3:$AE$12,2,FALSE) &amp; VLOOKUP(Audit!#REF!,$V$13:$AE$22,2,FALSE)&amp; IF(Audit!#REF!=10,Audit!#REF!&amp;Audit!#REF!,"")</f>
        <v>#REF!</v>
      </c>
      <c r="D451" s="17" t="e">
        <f>VLOOKUP(Audit!#REF!,$V$3:$AE$12,3,FALSE) &amp; VLOOKUP(Audit!#REF!,$V$13:$AE$22,3,FALSE) &amp;IF(Audit!#REF!=10,Audit!#REF!&amp;Audit!#REF!,"")</f>
        <v>#REF!</v>
      </c>
      <c r="E451" s="17" t="e">
        <f>VLOOKUP(Audit!#REF!,$V$3:$AE$12,4,FALSE)&amp; Audit!#REF! &amp; VLOOKUP(Audit!#REF!,$V$13:$AE$22,4,FALSE)&amp; IF(Audit!#REF!=10,Audit!#REF!&amp;Audit!#REF!,"")</f>
        <v>#REF!</v>
      </c>
      <c r="F451" s="17" t="e">
        <f>VLOOKUP(Audit!#REF!,$V$3:$AE$12,5,FALSE) &amp; VLOOKUP(Audit!#REF!,$V$13:$AE$22,5,FALSE)&amp; IF(Audit!#REF!=10,Audit!#REF!&amp;Audit!#REF!,"")</f>
        <v>#REF!</v>
      </c>
      <c r="G451" s="17" t="e">
        <f>VLOOKUP(Audit!#REF!,$V$3:$AE$12,6,FALSE) &amp; VLOOKUP(Audit!#REF!,$V$13:$AE$22,6,FALSE)&amp; IF(Audit!#REF!=10,Audit!#REF!&amp;Audit!#REF!,"")</f>
        <v>#REF!</v>
      </c>
      <c r="H451" s="17" t="e">
        <f>VLOOKUP(Audit!#REF!,$V$3:$AE$12,7,FALSE) &amp; VLOOKUP(Audit!#REF!,$V$13:$AE$22,7,FALSE)&amp;IF(Audit!#REF!=10,Audit!#REF!&amp;Audit!#REF!,"")</f>
        <v>#REF!</v>
      </c>
      <c r="I451" s="17" t="e">
        <f>VLOOKUP(Audit!#REF!,$V$3:$AE$12,8,FALSE) &amp; Audit!#REF! &amp; VLOOKUP(Audit!#REF!,$V$13:$AE$22,8,FALSE)&amp;IF(Audit!#REF!=10,Audit!#REF!&amp;Audit!#REF!,"")</f>
        <v>#REF!</v>
      </c>
      <c r="J451" s="17" t="e">
        <f>VLOOKUP(Audit!#REF!,$V$3:$AE$12,9,FALSE) &amp; VLOOKUP(Audit!#REF!,$V$13:$AE$22,9,FALSE) &amp; IF(Audit!#REF!=10,Audit!#REF!&amp;Audit!#REF!,"") &amp; IF(Audit!#REF!&lt;&gt;1,U451,"")</f>
        <v>#REF!</v>
      </c>
      <c r="K451" s="17" t="e">
        <f>VLOOKUP(Audit!#REF!,$V$3:$AE$12,10,FALSE) &amp; Audit!#REF! &amp; VLOOKUP(Audit!#REF!,$V$13:$AE$22,10,FALSE) &amp; IF(Audit!#REF!=10,Audit!#REF!&amp;Audit!#REF!,"") &amp; IF(Audit!#REF!&lt;&gt;1,U451,"")</f>
        <v>#REF!</v>
      </c>
      <c r="L451" s="10" t="e">
        <f>Audit!#REF!</f>
        <v>#REF!</v>
      </c>
      <c r="M451" s="10" t="e">
        <f t="shared" si="189"/>
        <v>#REF!</v>
      </c>
      <c r="N451" s="10" t="e">
        <f t="shared" si="190"/>
        <v>#REF!</v>
      </c>
      <c r="O451" s="10" t="e">
        <f t="shared" si="191"/>
        <v>#REF!</v>
      </c>
      <c r="P451" s="10" t="e">
        <f t="shared" si="192"/>
        <v>#REF!</v>
      </c>
      <c r="Q451" s="10" t="e">
        <f t="shared" si="193"/>
        <v>#REF!</v>
      </c>
      <c r="R451" s="10" t="e">
        <f t="shared" si="194"/>
        <v>#REF!</v>
      </c>
      <c r="S451" s="10" t="e">
        <f t="shared" si="195"/>
        <v>#REF!</v>
      </c>
      <c r="T451" s="10" t="e">
        <f t="shared" si="196"/>
        <v>#REF!</v>
      </c>
      <c r="U451" s="17" t="e">
        <f>IF(Audit!#REF!="","",VLOOKUP(Audit!#REF!,$W$26:$X$35,2,FALSE)) &amp; Audit!#REF! &amp; IF(Audit!#REF!="","",IF(Audit!#REF!&lt;=1.4,VLOOKUP(Audit!#REF!,$W$38:X496,2,FALSE),VLOOKUP(Audit!#REF!,$W$51:$X$61,2,FALSE))) &amp; IF(Audit!#REF!="","",VLOOKUP(Audit!#REF!,$Y$26:$Z$35,2,FALSE) &amp; Audit!#REF! &amp; IF(Audit!#REF!="","",IF(Audit!#REF!&lt;=1.4,VLOOKUP(Audit!#REF!,$Y$38:$Z$48,2,FALSE),VLOOKUP(Audit!#REF!,$Y$51:$Z$61,2,FALSE))))</f>
        <v>#REF!</v>
      </c>
      <c r="V451" s="21"/>
      <c r="AH451" s="49" t="e">
        <f>Audit!#REF!</f>
        <v>#REF!</v>
      </c>
      <c r="AI451" s="50" t="e">
        <f>VLOOKUP(Audit!#REF!,$V$3:$AE$12,2,FALSE)&amp; IF(Audit!#REF!=10,Audit!#REF!,"")</f>
        <v>#REF!</v>
      </c>
      <c r="AJ451" s="50" t="e">
        <f>VLOOKUP(Audit!#REF!,$V$13:$AE$22,2,FALSE)&amp; IF(Audit!#REF!=10,Audit!#REF!,"")</f>
        <v>#REF!</v>
      </c>
      <c r="AK451" s="47" t="e">
        <f t="shared" si="197"/>
        <v>#REF!</v>
      </c>
      <c r="AL451" s="50" t="e">
        <f>VLOOKUP(Audit!#REF!,$V$3:$AE$12,3,FALSE)&amp; IF(Audit!#REF!=10,Audit!#REF!,"")</f>
        <v>#REF!</v>
      </c>
      <c r="AM451" s="50" t="e">
        <f>VLOOKUP(Audit!#REF!,$V$13:$AE$22,3,FALSE)&amp; IF(Audit!#REF!=10,Audit!#REF!,"")</f>
        <v>#REF!</v>
      </c>
      <c r="AN451" s="47" t="e">
        <f t="shared" si="198"/>
        <v>#REF!</v>
      </c>
      <c r="AO451" s="50" t="e">
        <f>VLOOKUP(Audit!#REF!,$V$3:$AE$12,4,FALSE) &amp;  Audit!#REF! &amp; IF(Audit!#REF!=10,Audit!#REF!,"")</f>
        <v>#REF!</v>
      </c>
      <c r="AP451" s="50" t="e">
        <f>VLOOKUP(Audit!#REF!,$V$13:$AE$22,4,FALSE)&amp; IF(Audit!#REF!=10,Audit!#REF!,"")</f>
        <v>#REF!</v>
      </c>
      <c r="AQ451" s="47" t="e">
        <f t="shared" si="199"/>
        <v>#REF!</v>
      </c>
      <c r="AR451" s="50" t="e">
        <f>VLOOKUP(Audit!#REF!,$V$3:$AE$12,5,FALSE)&amp; IF(Audit!#REF!=10,Audit!#REF!,"")</f>
        <v>#REF!</v>
      </c>
      <c r="AS451" s="50" t="e">
        <f>VLOOKUP(Audit!#REF!,$V$13:$AE$22,5,FALSE)&amp; IF(Audit!#REF!=10,Audit!#REF!,"")</f>
        <v>#REF!</v>
      </c>
      <c r="AT451" s="47" t="e">
        <f t="shared" si="200"/>
        <v>#REF!</v>
      </c>
      <c r="AU451" s="50" t="e">
        <f>VLOOKUP(Audit!#REF!,$V$3:$AE$12,6,FALSE)&amp; IF(Audit!#REF!=10,Audit!#REF!,"")</f>
        <v>#REF!</v>
      </c>
      <c r="AV451" s="50" t="e">
        <f>VLOOKUP(Audit!#REF!,$V$13:$AE$22,6,FALSE)&amp; IF(Audit!#REF!=10,Audit!#REF!,"")</f>
        <v>#REF!</v>
      </c>
      <c r="AW451" s="47" t="e">
        <f t="shared" si="201"/>
        <v>#REF!</v>
      </c>
      <c r="AX451" s="50" t="e">
        <f>VLOOKUP(Audit!#REF!,$V$3:$AE$12,7,FALSE)&amp; IF(Audit!#REF!=10,Audit!#REF!,"")</f>
        <v>#REF!</v>
      </c>
      <c r="AY451" s="50" t="e">
        <f>VLOOKUP(Audit!#REF!,$V$13:$AE$22,7,FALSE) &amp; IF(Audit!#REF!=10,Audit!#REF!,"")</f>
        <v>#REF!</v>
      </c>
      <c r="AZ451" s="47" t="e">
        <f t="shared" si="202"/>
        <v>#REF!</v>
      </c>
      <c r="BA451" s="50" t="e">
        <f>VLOOKUP(Audit!#REF!,$V$3:$AE$12,8,FALSE)&amp; Audit!#REF! &amp; IF(Audit!#REF!=10,Audit!#REF!,"")</f>
        <v>#REF!</v>
      </c>
      <c r="BB451" s="50" t="e">
        <f>VLOOKUP(Audit!#REF!,$V$13:$AE$22,8,FALSE) &amp; IF(Audit!#REF!=10,Audit!#REF!,"")</f>
        <v>#REF!</v>
      </c>
      <c r="BC451" s="47" t="e">
        <f t="shared" si="203"/>
        <v>#REF!</v>
      </c>
      <c r="BD451" s="50" t="e">
        <f>VLOOKUP(Audit!#REF!,$V$3:$AE$12,9,FALSE)&amp; IF(Audit!#REF!=10,Audit!#REF!,"")</f>
        <v>#REF!</v>
      </c>
      <c r="BE451" s="50" t="e">
        <f>VLOOKUP(Audit!#REF!,$V$13:$AE$22,9,FALSE) &amp; IF(Audit!#REF!=10,Audit!#REF!,"") &amp; IF(Audit!#REF!&lt;&gt;1,U451,"")</f>
        <v>#REF!</v>
      </c>
      <c r="BF451" s="47" t="e">
        <f t="shared" si="204"/>
        <v>#REF!</v>
      </c>
      <c r="BG451" s="50" t="e">
        <f>VLOOKUP(Audit!#REF!,$V$3:$AE$12,10,FALSE) &amp; Audit!#REF! &amp; IF(Audit!#REF!=10,Audit!#REF!,"")</f>
        <v>#REF!</v>
      </c>
      <c r="BH451" s="50" t="e">
        <f>VLOOKUP(Audit!#REF!,$V$13:$AE$22,10,FALSE) &amp; IF(Audit!#REF!=10,Audit!#REF!,"") &amp; IF(Audit!#REF!&lt;&gt;1,U451,"")</f>
        <v>#REF!</v>
      </c>
      <c r="BI451" s="47" t="e">
        <f t="shared" si="205"/>
        <v>#REF!</v>
      </c>
      <c r="BJ451" s="48" t="str">
        <f t="shared" si="206"/>
        <v/>
      </c>
      <c r="BK451" s="48" t="str">
        <f t="shared" si="207"/>
        <v/>
      </c>
      <c r="BL451" s="48" t="str">
        <f t="shared" si="208"/>
        <v/>
      </c>
      <c r="BM451" s="48" t="str">
        <f t="shared" si="209"/>
        <v/>
      </c>
      <c r="BN451" s="48" t="str">
        <f t="shared" si="210"/>
        <v/>
      </c>
      <c r="BO451" s="48" t="str">
        <f t="shared" si="211"/>
        <v/>
      </c>
      <c r="BP451" s="48" t="str">
        <f t="shared" si="212"/>
        <v/>
      </c>
      <c r="BQ451" s="48" t="str">
        <f t="shared" si="213"/>
        <v/>
      </c>
      <c r="BR451" s="48" t="str">
        <f t="shared" si="214"/>
        <v/>
      </c>
      <c r="BS451" s="48" t="str">
        <f t="shared" si="215"/>
        <v/>
      </c>
      <c r="BT451" s="48" t="str">
        <f t="shared" si="216"/>
        <v/>
      </c>
      <c r="BU451" s="48" t="str">
        <f t="shared" si="217"/>
        <v/>
      </c>
    </row>
    <row r="452" spans="1:73">
      <c r="A452" s="10" t="e">
        <f>Audit!#REF!</f>
        <v>#REF!</v>
      </c>
      <c r="B452" s="10" t="e">
        <f t="shared" ref="B452:B515" si="220">CONCATENATE(C452&amp;M452&amp;D452&amp;N452&amp;E452&amp;O452&amp;F452&amp;P452&amp;G452&amp;Q452&amp;H452&amp;R452&amp;I452&amp;S452&amp;J452&amp;T452&amp;K452)</f>
        <v>#REF!</v>
      </c>
      <c r="C452" s="17" t="e">
        <f>VLOOKUP(Audit!#REF!,$V$3:$AE$12,2,FALSE) &amp; VLOOKUP(Audit!#REF!,$V$13:$AE$22,2,FALSE)&amp; IF(Audit!#REF!=10,Audit!#REF!&amp;Audit!#REF!,"")</f>
        <v>#REF!</v>
      </c>
      <c r="D452" s="17" t="e">
        <f>VLOOKUP(Audit!#REF!,$V$3:$AE$12,3,FALSE) &amp; VLOOKUP(Audit!#REF!,$V$13:$AE$22,3,FALSE) &amp;IF(Audit!#REF!=10,Audit!#REF!&amp;Audit!#REF!,"")</f>
        <v>#REF!</v>
      </c>
      <c r="E452" s="17" t="e">
        <f>VLOOKUP(Audit!#REF!,$V$3:$AE$12,4,FALSE)&amp; Audit!#REF! &amp; VLOOKUP(Audit!#REF!,$V$13:$AE$22,4,FALSE)&amp; IF(Audit!#REF!=10,Audit!#REF!&amp;Audit!#REF!,"")</f>
        <v>#REF!</v>
      </c>
      <c r="F452" s="17" t="e">
        <f>VLOOKUP(Audit!#REF!,$V$3:$AE$12,5,FALSE) &amp; VLOOKUP(Audit!#REF!,$V$13:$AE$22,5,FALSE)&amp; IF(Audit!#REF!=10,Audit!#REF!&amp;Audit!#REF!,"")</f>
        <v>#REF!</v>
      </c>
      <c r="G452" s="17" t="e">
        <f>VLOOKUP(Audit!#REF!,$V$3:$AE$12,6,FALSE) &amp; VLOOKUP(Audit!#REF!,$V$13:$AE$22,6,FALSE)&amp; IF(Audit!#REF!=10,Audit!#REF!&amp;Audit!#REF!,"")</f>
        <v>#REF!</v>
      </c>
      <c r="H452" s="17" t="e">
        <f>VLOOKUP(Audit!#REF!,$V$3:$AE$12,7,FALSE) &amp; VLOOKUP(Audit!#REF!,$V$13:$AE$22,7,FALSE)&amp;IF(Audit!#REF!=10,Audit!#REF!&amp;Audit!#REF!,"")</f>
        <v>#REF!</v>
      </c>
      <c r="I452" s="17" t="e">
        <f>VLOOKUP(Audit!#REF!,$V$3:$AE$12,8,FALSE) &amp; Audit!#REF! &amp; VLOOKUP(Audit!#REF!,$V$13:$AE$22,8,FALSE)&amp;IF(Audit!#REF!=10,Audit!#REF!&amp;Audit!#REF!,"")</f>
        <v>#REF!</v>
      </c>
      <c r="J452" s="17" t="e">
        <f>VLOOKUP(Audit!#REF!,$V$3:$AE$12,9,FALSE) &amp; VLOOKUP(Audit!#REF!,$V$13:$AE$22,9,FALSE) &amp; IF(Audit!#REF!=10,Audit!#REF!&amp;Audit!#REF!,"") &amp; IF(Audit!#REF!&lt;&gt;1,U452,"")</f>
        <v>#REF!</v>
      </c>
      <c r="K452" s="17" t="e">
        <f>VLOOKUP(Audit!#REF!,$V$3:$AE$12,10,FALSE) &amp; Audit!#REF! &amp; VLOOKUP(Audit!#REF!,$V$13:$AE$22,10,FALSE) &amp; IF(Audit!#REF!=10,Audit!#REF!&amp;Audit!#REF!,"") &amp; IF(Audit!#REF!&lt;&gt;1,U452,"")</f>
        <v>#REF!</v>
      </c>
      <c r="L452" s="10" t="e">
        <f>Audit!#REF!</f>
        <v>#REF!</v>
      </c>
      <c r="M452" s="10" t="e">
        <f t="shared" ref="M452:M515" si="221">IF(C452="","",IF(D452&lt;&gt;"",$W$23,IF(E452&lt;&gt;"",$W$23,IF(F452&lt;&gt;"",$W$23,IF(G452&lt;&gt;"",$W$23,IF(H452&lt;&gt;"",$W$23,IF(I452&lt;&gt;"",$W$23,IF(J452&lt;&gt;"",$W$23,IF(K452&lt;&gt;"",$W$23,"")))))))))</f>
        <v>#REF!</v>
      </c>
      <c r="N452" s="10" t="e">
        <f t="shared" ref="N452:N515" si="222">IF(D452="","",IF(E452&lt;&gt;"",$W$23,IF(F452&lt;&gt;"",$W$23,IF(G452&lt;&gt;"",$W$23,IF(H452&lt;&gt;"",$W$23,IF(I452&lt;&gt;"",$W$23,IF(J452&lt;&gt;"",$W$23,IF(K452&lt;&gt;"",$W$23,""))))))))</f>
        <v>#REF!</v>
      </c>
      <c r="O452" s="10" t="e">
        <f t="shared" ref="O452:O515" si="223">IF(E452="","",IF(F452&lt;&gt;"",$W$23,IF(G452&lt;&gt;"",$W$23,IF(H452&lt;&gt;"",$W$23,IF(I452&lt;&gt;"",$W$23,IF(J452&lt;&gt;"",$W$23,IF(K452&lt;&gt;"",$W$23,"")))))))</f>
        <v>#REF!</v>
      </c>
      <c r="P452" s="10" t="e">
        <f t="shared" ref="P452:P515" si="224">IF(F452="","",IF(G452&lt;&gt;"",$W$23,IF(H452&lt;&gt;"",$W$23,IF(I452&lt;&gt;"",$W$23,IF(J452&lt;&gt;"",$W$23,IF(K452&lt;&gt;"",$W$23,""))))))</f>
        <v>#REF!</v>
      </c>
      <c r="Q452" s="10" t="e">
        <f t="shared" ref="Q452:Q515" si="225">IF(G452="","",IF(H452&lt;&gt;"",$W$23,IF(I452&lt;&gt;"",$W$23,IF(J452&lt;&gt;"",$W$23,IF(K452&lt;&gt;"",$W$23,"")))))</f>
        <v>#REF!</v>
      </c>
      <c r="R452" s="10" t="e">
        <f t="shared" ref="R452:R515" si="226">IF(H452="","",IF(I452&lt;&gt;"",$W$23,IF(J452&lt;&gt;"",$W$23,IF(K452&lt;&gt;"",$W$23,""))))</f>
        <v>#REF!</v>
      </c>
      <c r="S452" s="10" t="e">
        <f t="shared" ref="S452:S515" si="227">IF(I452="","",IF(J452&lt;&gt;"",$W$23,IF(K452&lt;&gt;"",$W$23,"")))</f>
        <v>#REF!</v>
      </c>
      <c r="T452" s="10" t="e">
        <f t="shared" ref="T452:T515" si="228">IF(J452="","",IF(K452&lt;&gt;"",$W$23,""))</f>
        <v>#REF!</v>
      </c>
      <c r="U452" s="17" t="e">
        <f>IF(Audit!#REF!="","",VLOOKUP(Audit!#REF!,$W$26:$X$35,2,FALSE)) &amp; Audit!#REF! &amp; IF(Audit!#REF!="","",IF(Audit!#REF!&lt;=1.4,VLOOKUP(Audit!#REF!,$W$38:X497,2,FALSE),VLOOKUP(Audit!#REF!,$W$51:$X$61,2,FALSE))) &amp; IF(Audit!#REF!="","",VLOOKUP(Audit!#REF!,$Y$26:$Z$35,2,FALSE) &amp; Audit!#REF! &amp; IF(Audit!#REF!="","",IF(Audit!#REF!&lt;=1.4,VLOOKUP(Audit!#REF!,$Y$38:$Z$48,2,FALSE),VLOOKUP(Audit!#REF!,$Y$51:$Z$61,2,FALSE))))</f>
        <v>#REF!</v>
      </c>
      <c r="V452" s="21"/>
      <c r="AH452" s="49" t="e">
        <f>Audit!#REF!</f>
        <v>#REF!</v>
      </c>
      <c r="AI452" s="50" t="e">
        <f>VLOOKUP(Audit!#REF!,$V$3:$AE$12,2,FALSE)&amp; IF(Audit!#REF!=10,Audit!#REF!,"")</f>
        <v>#REF!</v>
      </c>
      <c r="AJ452" s="50" t="e">
        <f>VLOOKUP(Audit!#REF!,$V$13:$AE$22,2,FALSE)&amp; IF(Audit!#REF!=10,Audit!#REF!,"")</f>
        <v>#REF!</v>
      </c>
      <c r="AK452" s="47" t="e">
        <f t="shared" ref="AK452:AK515" si="229">IF(AI452="","",COUNTIF(AI452," •*"))</f>
        <v>#REF!</v>
      </c>
      <c r="AL452" s="50" t="e">
        <f>VLOOKUP(Audit!#REF!,$V$3:$AE$12,3,FALSE)&amp; IF(Audit!#REF!=10,Audit!#REF!,"")</f>
        <v>#REF!</v>
      </c>
      <c r="AM452" s="50" t="e">
        <f>VLOOKUP(Audit!#REF!,$V$13:$AE$22,3,FALSE)&amp; IF(Audit!#REF!=10,Audit!#REF!,"")</f>
        <v>#REF!</v>
      </c>
      <c r="AN452" s="47" t="e">
        <f t="shared" ref="AN452:AN515" si="230">IF(AL452="","",COUNTIF(AL452," •*") + COUNTIF(AI452," •*"))</f>
        <v>#REF!</v>
      </c>
      <c r="AO452" s="50" t="e">
        <f>VLOOKUP(Audit!#REF!,$V$3:$AE$12,4,FALSE) &amp;  Audit!#REF! &amp; IF(Audit!#REF!=10,Audit!#REF!,"")</f>
        <v>#REF!</v>
      </c>
      <c r="AP452" s="50" t="e">
        <f>VLOOKUP(Audit!#REF!,$V$13:$AE$22,4,FALSE)&amp; IF(Audit!#REF!=10,Audit!#REF!,"")</f>
        <v>#REF!</v>
      </c>
      <c r="AQ452" s="47" t="e">
        <f t="shared" ref="AQ452:AQ515" si="231">IF(AO452="","",COUNTIF(AI452," •*")+COUNTIF(AL452," •*")+COUNTIF(AO452," •*"))</f>
        <v>#REF!</v>
      </c>
      <c r="AR452" s="50" t="e">
        <f>VLOOKUP(Audit!#REF!,$V$3:$AE$12,5,FALSE)&amp; IF(Audit!#REF!=10,Audit!#REF!,"")</f>
        <v>#REF!</v>
      </c>
      <c r="AS452" s="50" t="e">
        <f>VLOOKUP(Audit!#REF!,$V$13:$AE$22,5,FALSE)&amp; IF(Audit!#REF!=10,Audit!#REF!,"")</f>
        <v>#REF!</v>
      </c>
      <c r="AT452" s="47" t="e">
        <f t="shared" ref="AT452:AT515" si="232">IF(AR452="","",COUNTIF(AI452," •*")+COUNTIF(AL452," •*")+COUNTIF(AO452," •*")+COUNTIF(AR452," •*"))</f>
        <v>#REF!</v>
      </c>
      <c r="AU452" s="50" t="e">
        <f>VLOOKUP(Audit!#REF!,$V$3:$AE$12,6,FALSE)&amp; IF(Audit!#REF!=10,Audit!#REF!,"")</f>
        <v>#REF!</v>
      </c>
      <c r="AV452" s="50" t="e">
        <f>VLOOKUP(Audit!#REF!,$V$13:$AE$22,6,FALSE)&amp; IF(Audit!#REF!=10,Audit!#REF!,"")</f>
        <v>#REF!</v>
      </c>
      <c r="AW452" s="47" t="e">
        <f t="shared" ref="AW452:AW515" si="233">IF(AU452="","",COUNTIF(AI452," •*")+COUNTIF(AL452," •*")+COUNTIF(AO452," •*")+COUNTIF(AR452," •*")+COUNTIF(AU452," •*"))</f>
        <v>#REF!</v>
      </c>
      <c r="AX452" s="50" t="e">
        <f>VLOOKUP(Audit!#REF!,$V$3:$AE$12,7,FALSE)&amp; IF(Audit!#REF!=10,Audit!#REF!,"")</f>
        <v>#REF!</v>
      </c>
      <c r="AY452" s="50" t="e">
        <f>VLOOKUP(Audit!#REF!,$V$13:$AE$22,7,FALSE) &amp; IF(Audit!#REF!=10,Audit!#REF!,"")</f>
        <v>#REF!</v>
      </c>
      <c r="AZ452" s="47" t="e">
        <f t="shared" ref="AZ452:AZ515" si="234">IF(AX452="","",COUNTIF(AI452," •*")+COUNTIF(AL452," •*")+COUNTIF(AO452," •*")+COUNTIF(AR452," •*")+COUNTIF(AU452," •*")+COUNTIF(AX452," •*"))</f>
        <v>#REF!</v>
      </c>
      <c r="BA452" s="50" t="e">
        <f>VLOOKUP(Audit!#REF!,$V$3:$AE$12,8,FALSE)&amp; Audit!#REF! &amp; IF(Audit!#REF!=10,Audit!#REF!,"")</f>
        <v>#REF!</v>
      </c>
      <c r="BB452" s="50" t="e">
        <f>VLOOKUP(Audit!#REF!,$V$13:$AE$22,8,FALSE) &amp; IF(Audit!#REF!=10,Audit!#REF!,"")</f>
        <v>#REF!</v>
      </c>
      <c r="BC452" s="47" t="e">
        <f t="shared" ref="BC452:BC515" si="235">IF(BA452="","",COUNTIF(AI452," •*")+COUNTIF(AL452," •*")+COUNTIF(AO452," •*")+COUNTIF(AR452," •*")+COUNTIF(AU452," •*")+COUNTIF(AX452," •*")+COUNTIF(BA452," •*"))</f>
        <v>#REF!</v>
      </c>
      <c r="BD452" s="50" t="e">
        <f>VLOOKUP(Audit!#REF!,$V$3:$AE$12,9,FALSE)&amp; IF(Audit!#REF!=10,Audit!#REF!,"")</f>
        <v>#REF!</v>
      </c>
      <c r="BE452" s="50" t="e">
        <f>VLOOKUP(Audit!#REF!,$V$13:$AE$22,9,FALSE) &amp; IF(Audit!#REF!=10,Audit!#REF!,"") &amp; IF(Audit!#REF!&lt;&gt;1,U452,"")</f>
        <v>#REF!</v>
      </c>
      <c r="BF452" s="47" t="e">
        <f t="shared" ref="BF452:BF515" si="236">IF(BD452="","",COUNTIF(AI452," •*")+COUNTIF(AL452," •*")+COUNTIF(AO452," •*")+COUNTIF(AR452," •*")+COUNTIF(AU452," •*")+COUNTIF(AX452," •*")+COUNTIF(BA452," •*")+COUNTIF(BD452," •*"))</f>
        <v>#REF!</v>
      </c>
      <c r="BG452" s="50" t="e">
        <f>VLOOKUP(Audit!#REF!,$V$3:$AE$12,10,FALSE) &amp; Audit!#REF! &amp; IF(Audit!#REF!=10,Audit!#REF!,"")</f>
        <v>#REF!</v>
      </c>
      <c r="BH452" s="50" t="e">
        <f>VLOOKUP(Audit!#REF!,$V$13:$AE$22,10,FALSE) &amp; IF(Audit!#REF!=10,Audit!#REF!,"") &amp; IF(Audit!#REF!&lt;&gt;1,U452,"")</f>
        <v>#REF!</v>
      </c>
      <c r="BI452" s="47" t="e">
        <f t="shared" ref="BI452:BI515" si="237">IF(BG452="","",COUNTIF(AI452," •*")+COUNTIF(AL452," •*")+COUNTIF(AO452," •*")+COUNTIF(AR452," •*")+COUNTIF(AU452," •*")+COUNTIF(AX452," •*")+COUNTIF(BA452," •*")+COUNTIF(BD452," •*")+COUNTIF(BG452," •*"))</f>
        <v>#REF!</v>
      </c>
      <c r="BJ452" s="48" t="str">
        <f t="shared" ref="BJ452:BJ515" si="238">IFERROR(INDEX(AI452:BH452,MATCH(1,AK452:BI452,0)),"")</f>
        <v/>
      </c>
      <c r="BK452" s="48" t="str">
        <f t="shared" ref="BK452:BK515" si="239">IFERROR(INDEX(AJ452:BH452,MATCH(1,AK452:BI452,0)),"")</f>
        <v/>
      </c>
      <c r="BL452" s="48" t="str">
        <f t="shared" ref="BL452:BL515" si="240">IFERROR(INDEX(AI452:BH452,MATCH(2,AK452:BI452,0)),"")</f>
        <v/>
      </c>
      <c r="BM452" s="48" t="str">
        <f t="shared" ref="BM452:BM515" si="241">IFERROR(INDEX(AJ452:BH452,MATCH(2,AK452:BI452,0)),"")</f>
        <v/>
      </c>
      <c r="BN452" s="48" t="str">
        <f t="shared" ref="BN452:BN515" si="242">IFERROR(INDEX(AI452:BH452,MATCH(3,AK452:BI452,0)),"")</f>
        <v/>
      </c>
      <c r="BO452" s="48" t="str">
        <f t="shared" ref="BO452:BO515" si="243">IFERROR(INDEX(AJ452:BH452,MATCH(3,AK452:BI452,0)),"")</f>
        <v/>
      </c>
      <c r="BP452" s="48" t="str">
        <f t="shared" ref="BP452:BP515" si="244">IFERROR(INDEX(AI452:BH452,MATCH(4,AK452:BI452,0)),"")</f>
        <v/>
      </c>
      <c r="BQ452" s="48" t="str">
        <f t="shared" ref="BQ452:BQ515" si="245">IFERROR(INDEX(AJ452:BH452,MATCH(4,AK452:BI452,0)),"")</f>
        <v/>
      </c>
      <c r="BR452" s="48" t="str">
        <f t="shared" ref="BR452:BR515" si="246">IFERROR(INDEX(AI452:BH452,MATCH(5,AK452:BI452,0)),"")</f>
        <v/>
      </c>
      <c r="BS452" s="48" t="str">
        <f t="shared" ref="BS452:BS515" si="247">IFERROR(INDEX(AJ452:BH452,MATCH(5,AK452:BI452,0)),"")</f>
        <v/>
      </c>
      <c r="BT452" s="48" t="str">
        <f t="shared" ref="BT452:BT515" si="248">IFERROR(INDEX(AI452:BH452,MATCH(6,AK452:BI452,0)),"")</f>
        <v/>
      </c>
      <c r="BU452" s="48" t="str">
        <f t="shared" ref="BU452:BU515" si="249">IFERROR(INDEX(AJ452:BH452,MATCH(6,AK452:BI452,0)),"")</f>
        <v/>
      </c>
    </row>
    <row r="453" spans="1:73">
      <c r="A453" s="10" t="e">
        <f>Audit!#REF!</f>
        <v>#REF!</v>
      </c>
      <c r="B453" s="10" t="e">
        <f t="shared" si="220"/>
        <v>#REF!</v>
      </c>
      <c r="C453" s="17" t="e">
        <f>VLOOKUP(Audit!#REF!,$V$3:$AE$12,2,FALSE) &amp; VLOOKUP(Audit!#REF!,$V$13:$AE$22,2,FALSE)&amp; IF(Audit!#REF!=10,Audit!#REF!&amp;Audit!#REF!,"")</f>
        <v>#REF!</v>
      </c>
      <c r="D453" s="17" t="e">
        <f>VLOOKUP(Audit!#REF!,$V$3:$AE$12,3,FALSE) &amp; VLOOKUP(Audit!#REF!,$V$13:$AE$22,3,FALSE) &amp;IF(Audit!#REF!=10,Audit!#REF!&amp;Audit!#REF!,"")</f>
        <v>#REF!</v>
      </c>
      <c r="E453" s="17" t="e">
        <f>VLOOKUP(Audit!#REF!,$V$3:$AE$12,4,FALSE)&amp; Audit!#REF! &amp; VLOOKUP(Audit!#REF!,$V$13:$AE$22,4,FALSE)&amp; IF(Audit!#REF!=10,Audit!#REF!&amp;Audit!#REF!,"")</f>
        <v>#REF!</v>
      </c>
      <c r="F453" s="17" t="e">
        <f>VLOOKUP(Audit!#REF!,$V$3:$AE$12,5,FALSE) &amp; VLOOKUP(Audit!#REF!,$V$13:$AE$22,5,FALSE)&amp; IF(Audit!#REF!=10,Audit!#REF!&amp;Audit!#REF!,"")</f>
        <v>#REF!</v>
      </c>
      <c r="G453" s="17" t="e">
        <f>VLOOKUP(Audit!#REF!,$V$3:$AE$12,6,FALSE) &amp; VLOOKUP(Audit!#REF!,$V$13:$AE$22,6,FALSE)&amp; IF(Audit!#REF!=10,Audit!#REF!&amp;Audit!#REF!,"")</f>
        <v>#REF!</v>
      </c>
      <c r="H453" s="17" t="e">
        <f>VLOOKUP(Audit!#REF!,$V$3:$AE$12,7,FALSE) &amp; VLOOKUP(Audit!#REF!,$V$13:$AE$22,7,FALSE)&amp;IF(Audit!#REF!=10,Audit!#REF!&amp;Audit!#REF!,"")</f>
        <v>#REF!</v>
      </c>
      <c r="I453" s="17" t="e">
        <f>VLOOKUP(Audit!#REF!,$V$3:$AE$12,8,FALSE) &amp; Audit!#REF! &amp; VLOOKUP(Audit!#REF!,$V$13:$AE$22,8,FALSE)&amp;IF(Audit!#REF!=10,Audit!#REF!&amp;Audit!#REF!,"")</f>
        <v>#REF!</v>
      </c>
      <c r="J453" s="17" t="e">
        <f>VLOOKUP(Audit!#REF!,$V$3:$AE$12,9,FALSE) &amp; VLOOKUP(Audit!#REF!,$V$13:$AE$22,9,FALSE) &amp; IF(Audit!#REF!=10,Audit!#REF!&amp;Audit!#REF!,"") &amp; IF(Audit!#REF!&lt;&gt;1,U453,"")</f>
        <v>#REF!</v>
      </c>
      <c r="K453" s="17" t="e">
        <f>VLOOKUP(Audit!#REF!,$V$3:$AE$12,10,FALSE) &amp; Audit!#REF! &amp; VLOOKUP(Audit!#REF!,$V$13:$AE$22,10,FALSE) &amp; IF(Audit!#REF!=10,Audit!#REF!&amp;Audit!#REF!,"") &amp; IF(Audit!#REF!&lt;&gt;1,U453,"")</f>
        <v>#REF!</v>
      </c>
      <c r="L453" s="10" t="e">
        <f>Audit!#REF!</f>
        <v>#REF!</v>
      </c>
      <c r="M453" s="10" t="e">
        <f t="shared" si="221"/>
        <v>#REF!</v>
      </c>
      <c r="N453" s="10" t="e">
        <f t="shared" si="222"/>
        <v>#REF!</v>
      </c>
      <c r="O453" s="10" t="e">
        <f t="shared" si="223"/>
        <v>#REF!</v>
      </c>
      <c r="P453" s="10" t="e">
        <f t="shared" si="224"/>
        <v>#REF!</v>
      </c>
      <c r="Q453" s="10" t="e">
        <f t="shared" si="225"/>
        <v>#REF!</v>
      </c>
      <c r="R453" s="10" t="e">
        <f t="shared" si="226"/>
        <v>#REF!</v>
      </c>
      <c r="S453" s="10" t="e">
        <f t="shared" si="227"/>
        <v>#REF!</v>
      </c>
      <c r="T453" s="10" t="e">
        <f t="shared" si="228"/>
        <v>#REF!</v>
      </c>
      <c r="U453" s="17" t="e">
        <f>IF(Audit!#REF!="","",VLOOKUP(Audit!#REF!,$W$26:$X$35,2,FALSE)) &amp; Audit!#REF! &amp; IF(Audit!#REF!="","",IF(Audit!#REF!&lt;=1.4,VLOOKUP(Audit!#REF!,$W$38:X498,2,FALSE),VLOOKUP(Audit!#REF!,$W$51:$X$61,2,FALSE))) &amp; IF(Audit!#REF!="","",VLOOKUP(Audit!#REF!,$Y$26:$Z$35,2,FALSE) &amp; Audit!#REF! &amp; IF(Audit!#REF!="","",IF(Audit!#REF!&lt;=1.4,VLOOKUP(Audit!#REF!,$Y$38:$Z$48,2,FALSE),VLOOKUP(Audit!#REF!,$Y$51:$Z$61,2,FALSE))))</f>
        <v>#REF!</v>
      </c>
      <c r="V453" s="21"/>
      <c r="AH453" s="49" t="e">
        <f>Audit!#REF!</f>
        <v>#REF!</v>
      </c>
      <c r="AI453" s="50" t="e">
        <f>VLOOKUP(Audit!#REF!,$V$3:$AE$12,2,FALSE)&amp; IF(Audit!#REF!=10,Audit!#REF!,"")</f>
        <v>#REF!</v>
      </c>
      <c r="AJ453" s="50" t="e">
        <f>VLOOKUP(Audit!#REF!,$V$13:$AE$22,2,FALSE)&amp; IF(Audit!#REF!=10,Audit!#REF!,"")</f>
        <v>#REF!</v>
      </c>
      <c r="AK453" s="47" t="e">
        <f t="shared" si="229"/>
        <v>#REF!</v>
      </c>
      <c r="AL453" s="50" t="e">
        <f>VLOOKUP(Audit!#REF!,$V$3:$AE$12,3,FALSE)&amp; IF(Audit!#REF!=10,Audit!#REF!,"")</f>
        <v>#REF!</v>
      </c>
      <c r="AM453" s="50" t="e">
        <f>VLOOKUP(Audit!#REF!,$V$13:$AE$22,3,FALSE)&amp; IF(Audit!#REF!=10,Audit!#REF!,"")</f>
        <v>#REF!</v>
      </c>
      <c r="AN453" s="47" t="e">
        <f t="shared" si="230"/>
        <v>#REF!</v>
      </c>
      <c r="AO453" s="50" t="e">
        <f>VLOOKUP(Audit!#REF!,$V$3:$AE$12,4,FALSE) &amp;  Audit!#REF! &amp; IF(Audit!#REF!=10,Audit!#REF!,"")</f>
        <v>#REF!</v>
      </c>
      <c r="AP453" s="50" t="e">
        <f>VLOOKUP(Audit!#REF!,$V$13:$AE$22,4,FALSE)&amp; IF(Audit!#REF!=10,Audit!#REF!,"")</f>
        <v>#REF!</v>
      </c>
      <c r="AQ453" s="47" t="e">
        <f t="shared" si="231"/>
        <v>#REF!</v>
      </c>
      <c r="AR453" s="50" t="e">
        <f>VLOOKUP(Audit!#REF!,$V$3:$AE$12,5,FALSE)&amp; IF(Audit!#REF!=10,Audit!#REF!,"")</f>
        <v>#REF!</v>
      </c>
      <c r="AS453" s="50" t="e">
        <f>VLOOKUP(Audit!#REF!,$V$13:$AE$22,5,FALSE)&amp; IF(Audit!#REF!=10,Audit!#REF!,"")</f>
        <v>#REF!</v>
      </c>
      <c r="AT453" s="47" t="e">
        <f t="shared" si="232"/>
        <v>#REF!</v>
      </c>
      <c r="AU453" s="50" t="e">
        <f>VLOOKUP(Audit!#REF!,$V$3:$AE$12,6,FALSE)&amp; IF(Audit!#REF!=10,Audit!#REF!,"")</f>
        <v>#REF!</v>
      </c>
      <c r="AV453" s="50" t="e">
        <f>VLOOKUP(Audit!#REF!,$V$13:$AE$22,6,FALSE)&amp; IF(Audit!#REF!=10,Audit!#REF!,"")</f>
        <v>#REF!</v>
      </c>
      <c r="AW453" s="47" t="e">
        <f t="shared" si="233"/>
        <v>#REF!</v>
      </c>
      <c r="AX453" s="50" t="e">
        <f>VLOOKUP(Audit!#REF!,$V$3:$AE$12,7,FALSE)&amp; IF(Audit!#REF!=10,Audit!#REF!,"")</f>
        <v>#REF!</v>
      </c>
      <c r="AY453" s="50" t="e">
        <f>VLOOKUP(Audit!#REF!,$V$13:$AE$22,7,FALSE) &amp; IF(Audit!#REF!=10,Audit!#REF!,"")</f>
        <v>#REF!</v>
      </c>
      <c r="AZ453" s="47" t="e">
        <f t="shared" si="234"/>
        <v>#REF!</v>
      </c>
      <c r="BA453" s="50" t="e">
        <f>VLOOKUP(Audit!#REF!,$V$3:$AE$12,8,FALSE)&amp; Audit!#REF! &amp; IF(Audit!#REF!=10,Audit!#REF!,"")</f>
        <v>#REF!</v>
      </c>
      <c r="BB453" s="50" t="e">
        <f>VLOOKUP(Audit!#REF!,$V$13:$AE$22,8,FALSE) &amp; IF(Audit!#REF!=10,Audit!#REF!,"")</f>
        <v>#REF!</v>
      </c>
      <c r="BC453" s="47" t="e">
        <f t="shared" si="235"/>
        <v>#REF!</v>
      </c>
      <c r="BD453" s="50" t="e">
        <f>VLOOKUP(Audit!#REF!,$V$3:$AE$12,9,FALSE)&amp; IF(Audit!#REF!=10,Audit!#REF!,"")</f>
        <v>#REF!</v>
      </c>
      <c r="BE453" s="50" t="e">
        <f>VLOOKUP(Audit!#REF!,$V$13:$AE$22,9,FALSE) &amp; IF(Audit!#REF!=10,Audit!#REF!,"") &amp; IF(Audit!#REF!&lt;&gt;1,U453,"")</f>
        <v>#REF!</v>
      </c>
      <c r="BF453" s="47" t="e">
        <f t="shared" si="236"/>
        <v>#REF!</v>
      </c>
      <c r="BG453" s="50" t="e">
        <f>VLOOKUP(Audit!#REF!,$V$3:$AE$12,10,FALSE) &amp; Audit!#REF! &amp; IF(Audit!#REF!=10,Audit!#REF!,"")</f>
        <v>#REF!</v>
      </c>
      <c r="BH453" s="50" t="e">
        <f>VLOOKUP(Audit!#REF!,$V$13:$AE$22,10,FALSE) &amp; IF(Audit!#REF!=10,Audit!#REF!,"") &amp; IF(Audit!#REF!&lt;&gt;1,U453,"")</f>
        <v>#REF!</v>
      </c>
      <c r="BI453" s="47" t="e">
        <f t="shared" si="237"/>
        <v>#REF!</v>
      </c>
      <c r="BJ453" s="48" t="str">
        <f t="shared" si="238"/>
        <v/>
      </c>
      <c r="BK453" s="48" t="str">
        <f t="shared" si="239"/>
        <v/>
      </c>
      <c r="BL453" s="48" t="str">
        <f t="shared" si="240"/>
        <v/>
      </c>
      <c r="BM453" s="48" t="str">
        <f t="shared" si="241"/>
        <v/>
      </c>
      <c r="BN453" s="48" t="str">
        <f t="shared" si="242"/>
        <v/>
      </c>
      <c r="BO453" s="48" t="str">
        <f t="shared" si="243"/>
        <v/>
      </c>
      <c r="BP453" s="48" t="str">
        <f t="shared" si="244"/>
        <v/>
      </c>
      <c r="BQ453" s="48" t="str">
        <f t="shared" si="245"/>
        <v/>
      </c>
      <c r="BR453" s="48" t="str">
        <f t="shared" si="246"/>
        <v/>
      </c>
      <c r="BS453" s="48" t="str">
        <f t="shared" si="247"/>
        <v/>
      </c>
      <c r="BT453" s="48" t="str">
        <f t="shared" si="248"/>
        <v/>
      </c>
      <c r="BU453" s="48" t="str">
        <f t="shared" si="249"/>
        <v/>
      </c>
    </row>
    <row r="454" spans="1:73">
      <c r="A454" s="10" t="e">
        <f>Audit!#REF!</f>
        <v>#REF!</v>
      </c>
      <c r="B454" s="10" t="e">
        <f t="shared" si="220"/>
        <v>#REF!</v>
      </c>
      <c r="C454" s="17" t="e">
        <f>VLOOKUP(Audit!#REF!,$V$3:$AE$12,2,FALSE) &amp; VLOOKUP(Audit!#REF!,$V$13:$AE$22,2,FALSE)&amp; IF(Audit!#REF!=10,Audit!#REF!&amp;Audit!#REF!,"")</f>
        <v>#REF!</v>
      </c>
      <c r="D454" s="17" t="e">
        <f>VLOOKUP(Audit!#REF!,$V$3:$AE$12,3,FALSE) &amp; VLOOKUP(Audit!#REF!,$V$13:$AE$22,3,FALSE) &amp;IF(Audit!#REF!=10,Audit!#REF!&amp;Audit!#REF!,"")</f>
        <v>#REF!</v>
      </c>
      <c r="E454" s="17" t="e">
        <f>VLOOKUP(Audit!#REF!,$V$3:$AE$12,4,FALSE)&amp; Audit!#REF! &amp; VLOOKUP(Audit!#REF!,$V$13:$AE$22,4,FALSE)&amp; IF(Audit!#REF!=10,Audit!#REF!&amp;Audit!#REF!,"")</f>
        <v>#REF!</v>
      </c>
      <c r="F454" s="17" t="e">
        <f>VLOOKUP(Audit!#REF!,$V$3:$AE$12,5,FALSE) &amp; VLOOKUP(Audit!#REF!,$V$13:$AE$22,5,FALSE)&amp; IF(Audit!#REF!=10,Audit!#REF!&amp;Audit!#REF!,"")</f>
        <v>#REF!</v>
      </c>
      <c r="G454" s="17" t="e">
        <f>VLOOKUP(Audit!#REF!,$V$3:$AE$12,6,FALSE) &amp; VLOOKUP(Audit!#REF!,$V$13:$AE$22,6,FALSE)&amp; IF(Audit!#REF!=10,Audit!#REF!&amp;Audit!#REF!,"")</f>
        <v>#REF!</v>
      </c>
      <c r="H454" s="17" t="e">
        <f>VLOOKUP(Audit!#REF!,$V$3:$AE$12,7,FALSE) &amp; VLOOKUP(Audit!#REF!,$V$13:$AE$22,7,FALSE)&amp;IF(Audit!#REF!=10,Audit!#REF!&amp;Audit!#REF!,"")</f>
        <v>#REF!</v>
      </c>
      <c r="I454" s="17" t="e">
        <f>VLOOKUP(Audit!#REF!,$V$3:$AE$12,8,FALSE) &amp; Audit!#REF! &amp; VLOOKUP(Audit!#REF!,$V$13:$AE$22,8,FALSE)&amp;IF(Audit!#REF!=10,Audit!#REF!&amp;Audit!#REF!,"")</f>
        <v>#REF!</v>
      </c>
      <c r="J454" s="17" t="e">
        <f>VLOOKUP(Audit!#REF!,$V$3:$AE$12,9,FALSE) &amp; VLOOKUP(Audit!#REF!,$V$13:$AE$22,9,FALSE) &amp; IF(Audit!#REF!=10,Audit!#REF!&amp;Audit!#REF!,"") &amp; IF(Audit!#REF!&lt;&gt;1,U454,"")</f>
        <v>#REF!</v>
      </c>
      <c r="K454" s="17" t="e">
        <f>VLOOKUP(Audit!#REF!,$V$3:$AE$12,10,FALSE) &amp; Audit!#REF! &amp; VLOOKUP(Audit!#REF!,$V$13:$AE$22,10,FALSE) &amp; IF(Audit!#REF!=10,Audit!#REF!&amp;Audit!#REF!,"") &amp; IF(Audit!#REF!&lt;&gt;1,U454,"")</f>
        <v>#REF!</v>
      </c>
      <c r="L454" s="10" t="e">
        <f>Audit!#REF!</f>
        <v>#REF!</v>
      </c>
      <c r="M454" s="10" t="e">
        <f t="shared" si="221"/>
        <v>#REF!</v>
      </c>
      <c r="N454" s="10" t="e">
        <f t="shared" si="222"/>
        <v>#REF!</v>
      </c>
      <c r="O454" s="10" t="e">
        <f t="shared" si="223"/>
        <v>#REF!</v>
      </c>
      <c r="P454" s="10" t="e">
        <f t="shared" si="224"/>
        <v>#REF!</v>
      </c>
      <c r="Q454" s="10" t="e">
        <f t="shared" si="225"/>
        <v>#REF!</v>
      </c>
      <c r="R454" s="10" t="e">
        <f t="shared" si="226"/>
        <v>#REF!</v>
      </c>
      <c r="S454" s="10" t="e">
        <f t="shared" si="227"/>
        <v>#REF!</v>
      </c>
      <c r="T454" s="10" t="e">
        <f t="shared" si="228"/>
        <v>#REF!</v>
      </c>
      <c r="U454" s="17" t="e">
        <f>IF(Audit!#REF!="","",VLOOKUP(Audit!#REF!,$W$26:$X$35,2,FALSE)) &amp; Audit!#REF! &amp; IF(Audit!#REF!="","",IF(Audit!#REF!&lt;=1.4,VLOOKUP(Audit!#REF!,$W$38:X499,2,FALSE),VLOOKUP(Audit!#REF!,$W$51:$X$61,2,FALSE))) &amp; IF(Audit!#REF!="","",VLOOKUP(Audit!#REF!,$Y$26:$Z$35,2,FALSE) &amp; Audit!#REF! &amp; IF(Audit!#REF!="","",IF(Audit!#REF!&lt;=1.4,VLOOKUP(Audit!#REF!,$Y$38:$Z$48,2,FALSE),VLOOKUP(Audit!#REF!,$Y$51:$Z$61,2,FALSE))))</f>
        <v>#REF!</v>
      </c>
      <c r="V454" s="21"/>
      <c r="AH454" s="49" t="e">
        <f>Audit!#REF!</f>
        <v>#REF!</v>
      </c>
      <c r="AI454" s="50" t="e">
        <f>VLOOKUP(Audit!#REF!,$V$3:$AE$12,2,FALSE)&amp; IF(Audit!#REF!=10,Audit!#REF!,"")</f>
        <v>#REF!</v>
      </c>
      <c r="AJ454" s="50" t="e">
        <f>VLOOKUP(Audit!#REF!,$V$13:$AE$22,2,FALSE)&amp; IF(Audit!#REF!=10,Audit!#REF!,"")</f>
        <v>#REF!</v>
      </c>
      <c r="AK454" s="47" t="e">
        <f t="shared" si="229"/>
        <v>#REF!</v>
      </c>
      <c r="AL454" s="50" t="e">
        <f>VLOOKUP(Audit!#REF!,$V$3:$AE$12,3,FALSE)&amp; IF(Audit!#REF!=10,Audit!#REF!,"")</f>
        <v>#REF!</v>
      </c>
      <c r="AM454" s="50" t="e">
        <f>VLOOKUP(Audit!#REF!,$V$13:$AE$22,3,FALSE)&amp; IF(Audit!#REF!=10,Audit!#REF!,"")</f>
        <v>#REF!</v>
      </c>
      <c r="AN454" s="47" t="e">
        <f t="shared" si="230"/>
        <v>#REF!</v>
      </c>
      <c r="AO454" s="50" t="e">
        <f>VLOOKUP(Audit!#REF!,$V$3:$AE$12,4,FALSE) &amp;  Audit!#REF! &amp; IF(Audit!#REF!=10,Audit!#REF!,"")</f>
        <v>#REF!</v>
      </c>
      <c r="AP454" s="50" t="e">
        <f>VLOOKUP(Audit!#REF!,$V$13:$AE$22,4,FALSE)&amp; IF(Audit!#REF!=10,Audit!#REF!,"")</f>
        <v>#REF!</v>
      </c>
      <c r="AQ454" s="47" t="e">
        <f t="shared" si="231"/>
        <v>#REF!</v>
      </c>
      <c r="AR454" s="50" t="e">
        <f>VLOOKUP(Audit!#REF!,$V$3:$AE$12,5,FALSE)&amp; IF(Audit!#REF!=10,Audit!#REF!,"")</f>
        <v>#REF!</v>
      </c>
      <c r="AS454" s="50" t="e">
        <f>VLOOKUP(Audit!#REF!,$V$13:$AE$22,5,FALSE)&amp; IF(Audit!#REF!=10,Audit!#REF!,"")</f>
        <v>#REF!</v>
      </c>
      <c r="AT454" s="47" t="e">
        <f t="shared" si="232"/>
        <v>#REF!</v>
      </c>
      <c r="AU454" s="50" t="e">
        <f>VLOOKUP(Audit!#REF!,$V$3:$AE$12,6,FALSE)&amp; IF(Audit!#REF!=10,Audit!#REF!,"")</f>
        <v>#REF!</v>
      </c>
      <c r="AV454" s="50" t="e">
        <f>VLOOKUP(Audit!#REF!,$V$13:$AE$22,6,FALSE)&amp; IF(Audit!#REF!=10,Audit!#REF!,"")</f>
        <v>#REF!</v>
      </c>
      <c r="AW454" s="47" t="e">
        <f t="shared" si="233"/>
        <v>#REF!</v>
      </c>
      <c r="AX454" s="50" t="e">
        <f>VLOOKUP(Audit!#REF!,$V$3:$AE$12,7,FALSE)&amp; IF(Audit!#REF!=10,Audit!#REF!,"")</f>
        <v>#REF!</v>
      </c>
      <c r="AY454" s="50" t="e">
        <f>VLOOKUP(Audit!#REF!,$V$13:$AE$22,7,FALSE) &amp; IF(Audit!#REF!=10,Audit!#REF!,"")</f>
        <v>#REF!</v>
      </c>
      <c r="AZ454" s="47" t="e">
        <f t="shared" si="234"/>
        <v>#REF!</v>
      </c>
      <c r="BA454" s="50" t="e">
        <f>VLOOKUP(Audit!#REF!,$V$3:$AE$12,8,FALSE)&amp; Audit!#REF! &amp; IF(Audit!#REF!=10,Audit!#REF!,"")</f>
        <v>#REF!</v>
      </c>
      <c r="BB454" s="50" t="e">
        <f>VLOOKUP(Audit!#REF!,$V$13:$AE$22,8,FALSE) &amp; IF(Audit!#REF!=10,Audit!#REF!,"")</f>
        <v>#REF!</v>
      </c>
      <c r="BC454" s="47" t="e">
        <f t="shared" si="235"/>
        <v>#REF!</v>
      </c>
      <c r="BD454" s="50" t="e">
        <f>VLOOKUP(Audit!#REF!,$V$3:$AE$12,9,FALSE)&amp; IF(Audit!#REF!=10,Audit!#REF!,"")</f>
        <v>#REF!</v>
      </c>
      <c r="BE454" s="50" t="e">
        <f>VLOOKUP(Audit!#REF!,$V$13:$AE$22,9,FALSE) &amp; IF(Audit!#REF!=10,Audit!#REF!,"") &amp; IF(Audit!#REF!&lt;&gt;1,U454,"")</f>
        <v>#REF!</v>
      </c>
      <c r="BF454" s="47" t="e">
        <f t="shared" si="236"/>
        <v>#REF!</v>
      </c>
      <c r="BG454" s="50" t="e">
        <f>VLOOKUP(Audit!#REF!,$V$3:$AE$12,10,FALSE) &amp; Audit!#REF! &amp; IF(Audit!#REF!=10,Audit!#REF!,"")</f>
        <v>#REF!</v>
      </c>
      <c r="BH454" s="50" t="e">
        <f>VLOOKUP(Audit!#REF!,$V$13:$AE$22,10,FALSE) &amp; IF(Audit!#REF!=10,Audit!#REF!,"") &amp; IF(Audit!#REF!&lt;&gt;1,U454,"")</f>
        <v>#REF!</v>
      </c>
      <c r="BI454" s="47" t="e">
        <f t="shared" si="237"/>
        <v>#REF!</v>
      </c>
      <c r="BJ454" s="48" t="str">
        <f t="shared" si="238"/>
        <v/>
      </c>
      <c r="BK454" s="48" t="str">
        <f t="shared" si="239"/>
        <v/>
      </c>
      <c r="BL454" s="48" t="str">
        <f t="shared" si="240"/>
        <v/>
      </c>
      <c r="BM454" s="48" t="str">
        <f t="shared" si="241"/>
        <v/>
      </c>
      <c r="BN454" s="48" t="str">
        <f t="shared" si="242"/>
        <v/>
      </c>
      <c r="BO454" s="48" t="str">
        <f t="shared" si="243"/>
        <v/>
      </c>
      <c r="BP454" s="48" t="str">
        <f t="shared" si="244"/>
        <v/>
      </c>
      <c r="BQ454" s="48" t="str">
        <f t="shared" si="245"/>
        <v/>
      </c>
      <c r="BR454" s="48" t="str">
        <f t="shared" si="246"/>
        <v/>
      </c>
      <c r="BS454" s="48" t="str">
        <f t="shared" si="247"/>
        <v/>
      </c>
      <c r="BT454" s="48" t="str">
        <f t="shared" si="248"/>
        <v/>
      </c>
      <c r="BU454" s="48" t="str">
        <f t="shared" si="249"/>
        <v/>
      </c>
    </row>
    <row r="455" spans="1:73">
      <c r="A455" s="10" t="e">
        <f>Audit!#REF!</f>
        <v>#REF!</v>
      </c>
      <c r="B455" s="10" t="e">
        <f t="shared" si="220"/>
        <v>#REF!</v>
      </c>
      <c r="C455" s="17" t="e">
        <f>VLOOKUP(Audit!#REF!,$V$3:$AE$12,2,FALSE) &amp; VLOOKUP(Audit!#REF!,$V$13:$AE$22,2,FALSE)&amp; IF(Audit!#REF!=10,Audit!#REF!&amp;Audit!#REF!,"")</f>
        <v>#REF!</v>
      </c>
      <c r="D455" s="17" t="e">
        <f>VLOOKUP(Audit!#REF!,$V$3:$AE$12,3,FALSE) &amp; VLOOKUP(Audit!#REF!,$V$13:$AE$22,3,FALSE) &amp;IF(Audit!#REF!=10,Audit!#REF!&amp;Audit!#REF!,"")</f>
        <v>#REF!</v>
      </c>
      <c r="E455" s="17" t="e">
        <f>VLOOKUP(Audit!#REF!,$V$3:$AE$12,4,FALSE)&amp; Audit!#REF! &amp; VLOOKUP(Audit!#REF!,$V$13:$AE$22,4,FALSE)&amp; IF(Audit!#REF!=10,Audit!#REF!&amp;Audit!#REF!,"")</f>
        <v>#REF!</v>
      </c>
      <c r="F455" s="17" t="e">
        <f>VLOOKUP(Audit!#REF!,$V$3:$AE$12,5,FALSE) &amp; VLOOKUP(Audit!#REF!,$V$13:$AE$22,5,FALSE)&amp; IF(Audit!#REF!=10,Audit!#REF!&amp;Audit!#REF!,"")</f>
        <v>#REF!</v>
      </c>
      <c r="G455" s="17" t="e">
        <f>VLOOKUP(Audit!#REF!,$V$3:$AE$12,6,FALSE) &amp; VLOOKUP(Audit!#REF!,$V$13:$AE$22,6,FALSE)&amp; IF(Audit!#REF!=10,Audit!#REF!&amp;Audit!#REF!,"")</f>
        <v>#REF!</v>
      </c>
      <c r="H455" s="17" t="e">
        <f>VLOOKUP(Audit!#REF!,$V$3:$AE$12,7,FALSE) &amp; VLOOKUP(Audit!#REF!,$V$13:$AE$22,7,FALSE)&amp;IF(Audit!#REF!=10,Audit!#REF!&amp;Audit!#REF!,"")</f>
        <v>#REF!</v>
      </c>
      <c r="I455" s="17" t="e">
        <f>VLOOKUP(Audit!#REF!,$V$3:$AE$12,8,FALSE) &amp; Audit!#REF! &amp; VLOOKUP(Audit!#REF!,$V$13:$AE$22,8,FALSE)&amp;IF(Audit!#REF!=10,Audit!#REF!&amp;Audit!#REF!,"")</f>
        <v>#REF!</v>
      </c>
      <c r="J455" s="17" t="e">
        <f>VLOOKUP(Audit!#REF!,$V$3:$AE$12,9,FALSE) &amp; VLOOKUP(Audit!#REF!,$V$13:$AE$22,9,FALSE) &amp; IF(Audit!#REF!=10,Audit!#REF!&amp;Audit!#REF!,"") &amp; IF(Audit!#REF!&lt;&gt;1,U455,"")</f>
        <v>#REF!</v>
      </c>
      <c r="K455" s="17" t="e">
        <f>VLOOKUP(Audit!#REF!,$V$3:$AE$12,10,FALSE) &amp; Audit!#REF! &amp; VLOOKUP(Audit!#REF!,$V$13:$AE$22,10,FALSE) &amp; IF(Audit!#REF!=10,Audit!#REF!&amp;Audit!#REF!,"") &amp; IF(Audit!#REF!&lt;&gt;1,U455,"")</f>
        <v>#REF!</v>
      </c>
      <c r="L455" s="10" t="e">
        <f>Audit!#REF!</f>
        <v>#REF!</v>
      </c>
      <c r="M455" s="10" t="e">
        <f t="shared" si="221"/>
        <v>#REF!</v>
      </c>
      <c r="N455" s="10" t="e">
        <f t="shared" si="222"/>
        <v>#REF!</v>
      </c>
      <c r="O455" s="10" t="e">
        <f t="shared" si="223"/>
        <v>#REF!</v>
      </c>
      <c r="P455" s="10" t="e">
        <f t="shared" si="224"/>
        <v>#REF!</v>
      </c>
      <c r="Q455" s="10" t="e">
        <f t="shared" si="225"/>
        <v>#REF!</v>
      </c>
      <c r="R455" s="10" t="e">
        <f t="shared" si="226"/>
        <v>#REF!</v>
      </c>
      <c r="S455" s="10" t="e">
        <f t="shared" si="227"/>
        <v>#REF!</v>
      </c>
      <c r="T455" s="10" t="e">
        <f t="shared" si="228"/>
        <v>#REF!</v>
      </c>
      <c r="U455" s="17" t="e">
        <f>IF(Audit!#REF!="","",VLOOKUP(Audit!#REF!,$W$26:$X$35,2,FALSE)) &amp; Audit!#REF! &amp; IF(Audit!#REF!="","",IF(Audit!#REF!&lt;=1.4,VLOOKUP(Audit!#REF!,$W$38:X500,2,FALSE),VLOOKUP(Audit!#REF!,$W$51:$X$61,2,FALSE))) &amp; IF(Audit!#REF!="","",VLOOKUP(Audit!#REF!,$Y$26:$Z$35,2,FALSE) &amp; Audit!#REF! &amp; IF(Audit!#REF!="","",IF(Audit!#REF!&lt;=1.4,VLOOKUP(Audit!#REF!,$Y$38:$Z$48,2,FALSE),VLOOKUP(Audit!#REF!,$Y$51:$Z$61,2,FALSE))))</f>
        <v>#REF!</v>
      </c>
      <c r="V455" s="21"/>
      <c r="AH455" s="49" t="e">
        <f>Audit!#REF!</f>
        <v>#REF!</v>
      </c>
      <c r="AI455" s="50" t="e">
        <f>VLOOKUP(Audit!#REF!,$V$3:$AE$12,2,FALSE)&amp; IF(Audit!#REF!=10,Audit!#REF!,"")</f>
        <v>#REF!</v>
      </c>
      <c r="AJ455" s="50" t="e">
        <f>VLOOKUP(Audit!#REF!,$V$13:$AE$22,2,FALSE)&amp; IF(Audit!#REF!=10,Audit!#REF!,"")</f>
        <v>#REF!</v>
      </c>
      <c r="AK455" s="47" t="e">
        <f t="shared" si="229"/>
        <v>#REF!</v>
      </c>
      <c r="AL455" s="50" t="e">
        <f>VLOOKUP(Audit!#REF!,$V$3:$AE$12,3,FALSE)&amp; IF(Audit!#REF!=10,Audit!#REF!,"")</f>
        <v>#REF!</v>
      </c>
      <c r="AM455" s="50" t="e">
        <f>VLOOKUP(Audit!#REF!,$V$13:$AE$22,3,FALSE)&amp; IF(Audit!#REF!=10,Audit!#REF!,"")</f>
        <v>#REF!</v>
      </c>
      <c r="AN455" s="47" t="e">
        <f t="shared" si="230"/>
        <v>#REF!</v>
      </c>
      <c r="AO455" s="50" t="e">
        <f>VLOOKUP(Audit!#REF!,$V$3:$AE$12,4,FALSE) &amp;  Audit!#REF! &amp; IF(Audit!#REF!=10,Audit!#REF!,"")</f>
        <v>#REF!</v>
      </c>
      <c r="AP455" s="50" t="e">
        <f>VLOOKUP(Audit!#REF!,$V$13:$AE$22,4,FALSE)&amp; IF(Audit!#REF!=10,Audit!#REF!,"")</f>
        <v>#REF!</v>
      </c>
      <c r="AQ455" s="47" t="e">
        <f t="shared" si="231"/>
        <v>#REF!</v>
      </c>
      <c r="AR455" s="50" t="e">
        <f>VLOOKUP(Audit!#REF!,$V$3:$AE$12,5,FALSE)&amp; IF(Audit!#REF!=10,Audit!#REF!,"")</f>
        <v>#REF!</v>
      </c>
      <c r="AS455" s="50" t="e">
        <f>VLOOKUP(Audit!#REF!,$V$13:$AE$22,5,FALSE)&amp; IF(Audit!#REF!=10,Audit!#REF!,"")</f>
        <v>#REF!</v>
      </c>
      <c r="AT455" s="47" t="e">
        <f t="shared" si="232"/>
        <v>#REF!</v>
      </c>
      <c r="AU455" s="50" t="e">
        <f>VLOOKUP(Audit!#REF!,$V$3:$AE$12,6,FALSE)&amp; IF(Audit!#REF!=10,Audit!#REF!,"")</f>
        <v>#REF!</v>
      </c>
      <c r="AV455" s="50" t="e">
        <f>VLOOKUP(Audit!#REF!,$V$13:$AE$22,6,FALSE)&amp; IF(Audit!#REF!=10,Audit!#REF!,"")</f>
        <v>#REF!</v>
      </c>
      <c r="AW455" s="47" t="e">
        <f t="shared" si="233"/>
        <v>#REF!</v>
      </c>
      <c r="AX455" s="50" t="e">
        <f>VLOOKUP(Audit!#REF!,$V$3:$AE$12,7,FALSE)&amp; IF(Audit!#REF!=10,Audit!#REF!,"")</f>
        <v>#REF!</v>
      </c>
      <c r="AY455" s="50" t="e">
        <f>VLOOKUP(Audit!#REF!,$V$13:$AE$22,7,FALSE) &amp; IF(Audit!#REF!=10,Audit!#REF!,"")</f>
        <v>#REF!</v>
      </c>
      <c r="AZ455" s="47" t="e">
        <f t="shared" si="234"/>
        <v>#REF!</v>
      </c>
      <c r="BA455" s="50" t="e">
        <f>VLOOKUP(Audit!#REF!,$V$3:$AE$12,8,FALSE)&amp; Audit!#REF! &amp; IF(Audit!#REF!=10,Audit!#REF!,"")</f>
        <v>#REF!</v>
      </c>
      <c r="BB455" s="50" t="e">
        <f>VLOOKUP(Audit!#REF!,$V$13:$AE$22,8,FALSE) &amp; IF(Audit!#REF!=10,Audit!#REF!,"")</f>
        <v>#REF!</v>
      </c>
      <c r="BC455" s="47" t="e">
        <f t="shared" si="235"/>
        <v>#REF!</v>
      </c>
      <c r="BD455" s="50" t="e">
        <f>VLOOKUP(Audit!#REF!,$V$3:$AE$12,9,FALSE)&amp; IF(Audit!#REF!=10,Audit!#REF!,"")</f>
        <v>#REF!</v>
      </c>
      <c r="BE455" s="50" t="e">
        <f>VLOOKUP(Audit!#REF!,$V$13:$AE$22,9,FALSE) &amp; IF(Audit!#REF!=10,Audit!#REF!,"") &amp; IF(Audit!#REF!&lt;&gt;1,U455,"")</f>
        <v>#REF!</v>
      </c>
      <c r="BF455" s="47" t="e">
        <f t="shared" si="236"/>
        <v>#REF!</v>
      </c>
      <c r="BG455" s="50" t="e">
        <f>VLOOKUP(Audit!#REF!,$V$3:$AE$12,10,FALSE) &amp; Audit!#REF! &amp; IF(Audit!#REF!=10,Audit!#REF!,"")</f>
        <v>#REF!</v>
      </c>
      <c r="BH455" s="50" t="e">
        <f>VLOOKUP(Audit!#REF!,$V$13:$AE$22,10,FALSE) &amp; IF(Audit!#REF!=10,Audit!#REF!,"") &amp; IF(Audit!#REF!&lt;&gt;1,U455,"")</f>
        <v>#REF!</v>
      </c>
      <c r="BI455" s="47" t="e">
        <f t="shared" si="237"/>
        <v>#REF!</v>
      </c>
      <c r="BJ455" s="48" t="str">
        <f t="shared" si="238"/>
        <v/>
      </c>
      <c r="BK455" s="48" t="str">
        <f t="shared" si="239"/>
        <v/>
      </c>
      <c r="BL455" s="48" t="str">
        <f t="shared" si="240"/>
        <v/>
      </c>
      <c r="BM455" s="48" t="str">
        <f t="shared" si="241"/>
        <v/>
      </c>
      <c r="BN455" s="48" t="str">
        <f t="shared" si="242"/>
        <v/>
      </c>
      <c r="BO455" s="48" t="str">
        <f t="shared" si="243"/>
        <v/>
      </c>
      <c r="BP455" s="48" t="str">
        <f t="shared" si="244"/>
        <v/>
      </c>
      <c r="BQ455" s="48" t="str">
        <f t="shared" si="245"/>
        <v/>
      </c>
      <c r="BR455" s="48" t="str">
        <f t="shared" si="246"/>
        <v/>
      </c>
      <c r="BS455" s="48" t="str">
        <f t="shared" si="247"/>
        <v/>
      </c>
      <c r="BT455" s="48" t="str">
        <f t="shared" si="248"/>
        <v/>
      </c>
      <c r="BU455" s="48" t="str">
        <f t="shared" si="249"/>
        <v/>
      </c>
    </row>
    <row r="456" spans="1:73">
      <c r="A456" s="10" t="e">
        <f>Audit!#REF!</f>
        <v>#REF!</v>
      </c>
      <c r="B456" s="10" t="e">
        <f t="shared" si="220"/>
        <v>#REF!</v>
      </c>
      <c r="C456" s="17" t="e">
        <f>VLOOKUP(Audit!#REF!,$V$3:$AE$12,2,FALSE) &amp; VLOOKUP(Audit!#REF!,$V$13:$AE$22,2,FALSE)&amp; IF(Audit!#REF!=10,Audit!#REF!&amp;Audit!#REF!,"")</f>
        <v>#REF!</v>
      </c>
      <c r="D456" s="17" t="e">
        <f>VLOOKUP(Audit!#REF!,$V$3:$AE$12,3,FALSE) &amp; VLOOKUP(Audit!#REF!,$V$13:$AE$22,3,FALSE) &amp;IF(Audit!#REF!=10,Audit!#REF!&amp;Audit!#REF!,"")</f>
        <v>#REF!</v>
      </c>
      <c r="E456" s="17" t="e">
        <f>VLOOKUP(Audit!#REF!,$V$3:$AE$12,4,FALSE)&amp; Audit!#REF! &amp; VLOOKUP(Audit!#REF!,$V$13:$AE$22,4,FALSE)&amp; IF(Audit!#REF!=10,Audit!#REF!&amp;Audit!#REF!,"")</f>
        <v>#REF!</v>
      </c>
      <c r="F456" s="17" t="e">
        <f>VLOOKUP(Audit!#REF!,$V$3:$AE$12,5,FALSE) &amp; VLOOKUP(Audit!#REF!,$V$13:$AE$22,5,FALSE)&amp; IF(Audit!#REF!=10,Audit!#REF!&amp;Audit!#REF!,"")</f>
        <v>#REF!</v>
      </c>
      <c r="G456" s="17" t="e">
        <f>VLOOKUP(Audit!#REF!,$V$3:$AE$12,6,FALSE) &amp; VLOOKUP(Audit!#REF!,$V$13:$AE$22,6,FALSE)&amp; IF(Audit!#REF!=10,Audit!#REF!&amp;Audit!#REF!,"")</f>
        <v>#REF!</v>
      </c>
      <c r="H456" s="17" t="e">
        <f>VLOOKUP(Audit!#REF!,$V$3:$AE$12,7,FALSE) &amp; VLOOKUP(Audit!#REF!,$V$13:$AE$22,7,FALSE)&amp;IF(Audit!#REF!=10,Audit!#REF!&amp;Audit!#REF!,"")</f>
        <v>#REF!</v>
      </c>
      <c r="I456" s="17" t="e">
        <f>VLOOKUP(Audit!#REF!,$V$3:$AE$12,8,FALSE) &amp; Audit!#REF! &amp; VLOOKUP(Audit!#REF!,$V$13:$AE$22,8,FALSE)&amp;IF(Audit!#REF!=10,Audit!#REF!&amp;Audit!#REF!,"")</f>
        <v>#REF!</v>
      </c>
      <c r="J456" s="17" t="e">
        <f>VLOOKUP(Audit!#REF!,$V$3:$AE$12,9,FALSE) &amp; VLOOKUP(Audit!#REF!,$V$13:$AE$22,9,FALSE) &amp; IF(Audit!#REF!=10,Audit!#REF!&amp;Audit!#REF!,"") &amp; IF(Audit!#REF!&lt;&gt;1,U456,"")</f>
        <v>#REF!</v>
      </c>
      <c r="K456" s="17" t="e">
        <f>VLOOKUP(Audit!#REF!,$V$3:$AE$12,10,FALSE) &amp; Audit!#REF! &amp; VLOOKUP(Audit!#REF!,$V$13:$AE$22,10,FALSE) &amp; IF(Audit!#REF!=10,Audit!#REF!&amp;Audit!#REF!,"") &amp; IF(Audit!#REF!&lt;&gt;1,U456,"")</f>
        <v>#REF!</v>
      </c>
      <c r="L456" s="10" t="e">
        <f>Audit!#REF!</f>
        <v>#REF!</v>
      </c>
      <c r="M456" s="10" t="e">
        <f t="shared" si="221"/>
        <v>#REF!</v>
      </c>
      <c r="N456" s="10" t="e">
        <f t="shared" si="222"/>
        <v>#REF!</v>
      </c>
      <c r="O456" s="10" t="e">
        <f t="shared" si="223"/>
        <v>#REF!</v>
      </c>
      <c r="P456" s="10" t="e">
        <f t="shared" si="224"/>
        <v>#REF!</v>
      </c>
      <c r="Q456" s="10" t="e">
        <f t="shared" si="225"/>
        <v>#REF!</v>
      </c>
      <c r="R456" s="10" t="e">
        <f t="shared" si="226"/>
        <v>#REF!</v>
      </c>
      <c r="S456" s="10" t="e">
        <f t="shared" si="227"/>
        <v>#REF!</v>
      </c>
      <c r="T456" s="10" t="e">
        <f t="shared" si="228"/>
        <v>#REF!</v>
      </c>
      <c r="U456" s="17" t="e">
        <f>IF(Audit!#REF!="","",VLOOKUP(Audit!#REF!,$W$26:$X$35,2,FALSE)) &amp; Audit!#REF! &amp; IF(Audit!#REF!="","",IF(Audit!#REF!&lt;=1.4,VLOOKUP(Audit!#REF!,$W$38:X501,2,FALSE),VLOOKUP(Audit!#REF!,$W$51:$X$61,2,FALSE))) &amp; IF(Audit!#REF!="","",VLOOKUP(Audit!#REF!,$Y$26:$Z$35,2,FALSE) &amp; Audit!#REF! &amp; IF(Audit!#REF!="","",IF(Audit!#REF!&lt;=1.4,VLOOKUP(Audit!#REF!,$Y$38:$Z$48,2,FALSE),VLOOKUP(Audit!#REF!,$Y$51:$Z$61,2,FALSE))))</f>
        <v>#REF!</v>
      </c>
      <c r="V456" s="21"/>
      <c r="AH456" s="49" t="e">
        <f>Audit!#REF!</f>
        <v>#REF!</v>
      </c>
      <c r="AI456" s="50" t="e">
        <f>VLOOKUP(Audit!#REF!,$V$3:$AE$12,2,FALSE)&amp; IF(Audit!#REF!=10,Audit!#REF!,"")</f>
        <v>#REF!</v>
      </c>
      <c r="AJ456" s="50" t="e">
        <f>VLOOKUP(Audit!#REF!,$V$13:$AE$22,2,FALSE)&amp; IF(Audit!#REF!=10,Audit!#REF!,"")</f>
        <v>#REF!</v>
      </c>
      <c r="AK456" s="47" t="e">
        <f t="shared" si="229"/>
        <v>#REF!</v>
      </c>
      <c r="AL456" s="50" t="e">
        <f>VLOOKUP(Audit!#REF!,$V$3:$AE$12,3,FALSE)&amp; IF(Audit!#REF!=10,Audit!#REF!,"")</f>
        <v>#REF!</v>
      </c>
      <c r="AM456" s="50" t="e">
        <f>VLOOKUP(Audit!#REF!,$V$13:$AE$22,3,FALSE)&amp; IF(Audit!#REF!=10,Audit!#REF!,"")</f>
        <v>#REF!</v>
      </c>
      <c r="AN456" s="47" t="e">
        <f t="shared" si="230"/>
        <v>#REF!</v>
      </c>
      <c r="AO456" s="50" t="e">
        <f>VLOOKUP(Audit!#REF!,$V$3:$AE$12,4,FALSE) &amp;  Audit!#REF! &amp; IF(Audit!#REF!=10,Audit!#REF!,"")</f>
        <v>#REF!</v>
      </c>
      <c r="AP456" s="50" t="e">
        <f>VLOOKUP(Audit!#REF!,$V$13:$AE$22,4,FALSE)&amp; IF(Audit!#REF!=10,Audit!#REF!,"")</f>
        <v>#REF!</v>
      </c>
      <c r="AQ456" s="47" t="e">
        <f t="shared" si="231"/>
        <v>#REF!</v>
      </c>
      <c r="AR456" s="50" t="e">
        <f>VLOOKUP(Audit!#REF!,$V$3:$AE$12,5,FALSE)&amp; IF(Audit!#REF!=10,Audit!#REF!,"")</f>
        <v>#REF!</v>
      </c>
      <c r="AS456" s="50" t="e">
        <f>VLOOKUP(Audit!#REF!,$V$13:$AE$22,5,FALSE)&amp; IF(Audit!#REF!=10,Audit!#REF!,"")</f>
        <v>#REF!</v>
      </c>
      <c r="AT456" s="47" t="e">
        <f t="shared" si="232"/>
        <v>#REF!</v>
      </c>
      <c r="AU456" s="50" t="e">
        <f>VLOOKUP(Audit!#REF!,$V$3:$AE$12,6,FALSE)&amp; IF(Audit!#REF!=10,Audit!#REF!,"")</f>
        <v>#REF!</v>
      </c>
      <c r="AV456" s="50" t="e">
        <f>VLOOKUP(Audit!#REF!,$V$13:$AE$22,6,FALSE)&amp; IF(Audit!#REF!=10,Audit!#REF!,"")</f>
        <v>#REF!</v>
      </c>
      <c r="AW456" s="47" t="e">
        <f t="shared" si="233"/>
        <v>#REF!</v>
      </c>
      <c r="AX456" s="50" t="e">
        <f>VLOOKUP(Audit!#REF!,$V$3:$AE$12,7,FALSE)&amp; IF(Audit!#REF!=10,Audit!#REF!,"")</f>
        <v>#REF!</v>
      </c>
      <c r="AY456" s="50" t="e">
        <f>VLOOKUP(Audit!#REF!,$V$13:$AE$22,7,FALSE) &amp; IF(Audit!#REF!=10,Audit!#REF!,"")</f>
        <v>#REF!</v>
      </c>
      <c r="AZ456" s="47" t="e">
        <f t="shared" si="234"/>
        <v>#REF!</v>
      </c>
      <c r="BA456" s="50" t="e">
        <f>VLOOKUP(Audit!#REF!,$V$3:$AE$12,8,FALSE)&amp; Audit!#REF! &amp; IF(Audit!#REF!=10,Audit!#REF!,"")</f>
        <v>#REF!</v>
      </c>
      <c r="BB456" s="50" t="e">
        <f>VLOOKUP(Audit!#REF!,$V$13:$AE$22,8,FALSE) &amp; IF(Audit!#REF!=10,Audit!#REF!,"")</f>
        <v>#REF!</v>
      </c>
      <c r="BC456" s="47" t="e">
        <f t="shared" si="235"/>
        <v>#REF!</v>
      </c>
      <c r="BD456" s="50" t="e">
        <f>VLOOKUP(Audit!#REF!,$V$3:$AE$12,9,FALSE)&amp; IF(Audit!#REF!=10,Audit!#REF!,"")</f>
        <v>#REF!</v>
      </c>
      <c r="BE456" s="50" t="e">
        <f>VLOOKUP(Audit!#REF!,$V$13:$AE$22,9,FALSE) &amp; IF(Audit!#REF!=10,Audit!#REF!,"") &amp; IF(Audit!#REF!&lt;&gt;1,U456,"")</f>
        <v>#REF!</v>
      </c>
      <c r="BF456" s="47" t="e">
        <f t="shared" si="236"/>
        <v>#REF!</v>
      </c>
      <c r="BG456" s="50" t="e">
        <f>VLOOKUP(Audit!#REF!,$V$3:$AE$12,10,FALSE) &amp; Audit!#REF! &amp; IF(Audit!#REF!=10,Audit!#REF!,"")</f>
        <v>#REF!</v>
      </c>
      <c r="BH456" s="50" t="e">
        <f>VLOOKUP(Audit!#REF!,$V$13:$AE$22,10,FALSE) &amp; IF(Audit!#REF!=10,Audit!#REF!,"") &amp; IF(Audit!#REF!&lt;&gt;1,U456,"")</f>
        <v>#REF!</v>
      </c>
      <c r="BI456" s="47" t="e">
        <f t="shared" si="237"/>
        <v>#REF!</v>
      </c>
      <c r="BJ456" s="48" t="str">
        <f t="shared" si="238"/>
        <v/>
      </c>
      <c r="BK456" s="48" t="str">
        <f t="shared" si="239"/>
        <v/>
      </c>
      <c r="BL456" s="48" t="str">
        <f t="shared" si="240"/>
        <v/>
      </c>
      <c r="BM456" s="48" t="str">
        <f t="shared" si="241"/>
        <v/>
      </c>
      <c r="BN456" s="48" t="str">
        <f t="shared" si="242"/>
        <v/>
      </c>
      <c r="BO456" s="48" t="str">
        <f t="shared" si="243"/>
        <v/>
      </c>
      <c r="BP456" s="48" t="str">
        <f t="shared" si="244"/>
        <v/>
      </c>
      <c r="BQ456" s="48" t="str">
        <f t="shared" si="245"/>
        <v/>
      </c>
      <c r="BR456" s="48" t="str">
        <f t="shared" si="246"/>
        <v/>
      </c>
      <c r="BS456" s="48" t="str">
        <f t="shared" si="247"/>
        <v/>
      </c>
      <c r="BT456" s="48" t="str">
        <f t="shared" si="248"/>
        <v/>
      </c>
      <c r="BU456" s="48" t="str">
        <f t="shared" si="249"/>
        <v/>
      </c>
    </row>
    <row r="457" spans="1:73">
      <c r="A457" s="10" t="e">
        <f>Audit!#REF!</f>
        <v>#REF!</v>
      </c>
      <c r="B457" s="10" t="e">
        <f t="shared" si="220"/>
        <v>#REF!</v>
      </c>
      <c r="C457" s="17" t="e">
        <f>VLOOKUP(Audit!#REF!,$V$3:$AE$12,2,FALSE) &amp; VLOOKUP(Audit!#REF!,$V$13:$AE$22,2,FALSE)&amp; IF(Audit!#REF!=10,Audit!#REF!&amp;Audit!#REF!,"")</f>
        <v>#REF!</v>
      </c>
      <c r="D457" s="17" t="e">
        <f>VLOOKUP(Audit!#REF!,$V$3:$AE$12,3,FALSE) &amp; VLOOKUP(Audit!#REF!,$V$13:$AE$22,3,FALSE) &amp;IF(Audit!#REF!=10,Audit!#REF!&amp;Audit!#REF!,"")</f>
        <v>#REF!</v>
      </c>
      <c r="E457" s="17" t="e">
        <f>VLOOKUP(Audit!#REF!,$V$3:$AE$12,4,FALSE)&amp; Audit!#REF! &amp; VLOOKUP(Audit!#REF!,$V$13:$AE$22,4,FALSE)&amp; IF(Audit!#REF!=10,Audit!#REF!&amp;Audit!#REF!,"")</f>
        <v>#REF!</v>
      </c>
      <c r="F457" s="17" t="e">
        <f>VLOOKUP(Audit!#REF!,$V$3:$AE$12,5,FALSE) &amp; VLOOKUP(Audit!#REF!,$V$13:$AE$22,5,FALSE)&amp; IF(Audit!#REF!=10,Audit!#REF!&amp;Audit!#REF!,"")</f>
        <v>#REF!</v>
      </c>
      <c r="G457" s="17" t="e">
        <f>VLOOKUP(Audit!#REF!,$V$3:$AE$12,6,FALSE) &amp; VLOOKUP(Audit!#REF!,$V$13:$AE$22,6,FALSE)&amp; IF(Audit!#REF!=10,Audit!#REF!&amp;Audit!#REF!,"")</f>
        <v>#REF!</v>
      </c>
      <c r="H457" s="17" t="e">
        <f>VLOOKUP(Audit!#REF!,$V$3:$AE$12,7,FALSE) &amp; VLOOKUP(Audit!#REF!,$V$13:$AE$22,7,FALSE)&amp;IF(Audit!#REF!=10,Audit!#REF!&amp;Audit!#REF!,"")</f>
        <v>#REF!</v>
      </c>
      <c r="I457" s="17" t="e">
        <f>VLOOKUP(Audit!#REF!,$V$3:$AE$12,8,FALSE) &amp; Audit!#REF! &amp; VLOOKUP(Audit!#REF!,$V$13:$AE$22,8,FALSE)&amp;IF(Audit!#REF!=10,Audit!#REF!&amp;Audit!#REF!,"")</f>
        <v>#REF!</v>
      </c>
      <c r="J457" s="17" t="e">
        <f>VLOOKUP(Audit!#REF!,$V$3:$AE$12,9,FALSE) &amp; VLOOKUP(Audit!#REF!,$V$13:$AE$22,9,FALSE) &amp; IF(Audit!#REF!=10,Audit!#REF!&amp;Audit!#REF!,"") &amp; IF(Audit!#REF!&lt;&gt;1,U457,"")</f>
        <v>#REF!</v>
      </c>
      <c r="K457" s="17" t="e">
        <f>VLOOKUP(Audit!#REF!,$V$3:$AE$12,10,FALSE) &amp; Audit!#REF! &amp; VLOOKUP(Audit!#REF!,$V$13:$AE$22,10,FALSE) &amp; IF(Audit!#REF!=10,Audit!#REF!&amp;Audit!#REF!,"") &amp; IF(Audit!#REF!&lt;&gt;1,U457,"")</f>
        <v>#REF!</v>
      </c>
      <c r="L457" s="10" t="e">
        <f>Audit!#REF!</f>
        <v>#REF!</v>
      </c>
      <c r="M457" s="10" t="e">
        <f t="shared" si="221"/>
        <v>#REF!</v>
      </c>
      <c r="N457" s="10" t="e">
        <f t="shared" si="222"/>
        <v>#REF!</v>
      </c>
      <c r="O457" s="10" t="e">
        <f t="shared" si="223"/>
        <v>#REF!</v>
      </c>
      <c r="P457" s="10" t="e">
        <f t="shared" si="224"/>
        <v>#REF!</v>
      </c>
      <c r="Q457" s="10" t="e">
        <f t="shared" si="225"/>
        <v>#REF!</v>
      </c>
      <c r="R457" s="10" t="e">
        <f t="shared" si="226"/>
        <v>#REF!</v>
      </c>
      <c r="S457" s="10" t="e">
        <f t="shared" si="227"/>
        <v>#REF!</v>
      </c>
      <c r="T457" s="10" t="e">
        <f t="shared" si="228"/>
        <v>#REF!</v>
      </c>
      <c r="U457" s="17" t="e">
        <f>IF(Audit!#REF!="","",VLOOKUP(Audit!#REF!,$W$26:$X$35,2,FALSE)) &amp; Audit!#REF! &amp; IF(Audit!#REF!="","",IF(Audit!#REF!&lt;=1.4,VLOOKUP(Audit!#REF!,$W$38:X502,2,FALSE),VLOOKUP(Audit!#REF!,$W$51:$X$61,2,FALSE))) &amp; IF(Audit!#REF!="","",VLOOKUP(Audit!#REF!,$Y$26:$Z$35,2,FALSE) &amp; Audit!#REF! &amp; IF(Audit!#REF!="","",IF(Audit!#REF!&lt;=1.4,VLOOKUP(Audit!#REF!,$Y$38:$Z$48,2,FALSE),VLOOKUP(Audit!#REF!,$Y$51:$Z$61,2,FALSE))))</f>
        <v>#REF!</v>
      </c>
      <c r="V457" s="21"/>
      <c r="AH457" s="49" t="e">
        <f>Audit!#REF!</f>
        <v>#REF!</v>
      </c>
      <c r="AI457" s="50" t="e">
        <f>VLOOKUP(Audit!#REF!,$V$3:$AE$12,2,FALSE)&amp; IF(Audit!#REF!=10,Audit!#REF!,"")</f>
        <v>#REF!</v>
      </c>
      <c r="AJ457" s="50" t="e">
        <f>VLOOKUP(Audit!#REF!,$V$13:$AE$22,2,FALSE)&amp; IF(Audit!#REF!=10,Audit!#REF!,"")</f>
        <v>#REF!</v>
      </c>
      <c r="AK457" s="47" t="e">
        <f t="shared" si="229"/>
        <v>#REF!</v>
      </c>
      <c r="AL457" s="50" t="e">
        <f>VLOOKUP(Audit!#REF!,$V$3:$AE$12,3,FALSE)&amp; IF(Audit!#REF!=10,Audit!#REF!,"")</f>
        <v>#REF!</v>
      </c>
      <c r="AM457" s="50" t="e">
        <f>VLOOKUP(Audit!#REF!,$V$13:$AE$22,3,FALSE)&amp; IF(Audit!#REF!=10,Audit!#REF!,"")</f>
        <v>#REF!</v>
      </c>
      <c r="AN457" s="47" t="e">
        <f t="shared" si="230"/>
        <v>#REF!</v>
      </c>
      <c r="AO457" s="50" t="e">
        <f>VLOOKUP(Audit!#REF!,$V$3:$AE$12,4,FALSE) &amp;  Audit!#REF! &amp; IF(Audit!#REF!=10,Audit!#REF!,"")</f>
        <v>#REF!</v>
      </c>
      <c r="AP457" s="50" t="e">
        <f>VLOOKUP(Audit!#REF!,$V$13:$AE$22,4,FALSE)&amp; IF(Audit!#REF!=10,Audit!#REF!,"")</f>
        <v>#REF!</v>
      </c>
      <c r="AQ457" s="47" t="e">
        <f t="shared" si="231"/>
        <v>#REF!</v>
      </c>
      <c r="AR457" s="50" t="e">
        <f>VLOOKUP(Audit!#REF!,$V$3:$AE$12,5,FALSE)&amp; IF(Audit!#REF!=10,Audit!#REF!,"")</f>
        <v>#REF!</v>
      </c>
      <c r="AS457" s="50" t="e">
        <f>VLOOKUP(Audit!#REF!,$V$13:$AE$22,5,FALSE)&amp; IF(Audit!#REF!=10,Audit!#REF!,"")</f>
        <v>#REF!</v>
      </c>
      <c r="AT457" s="47" t="e">
        <f t="shared" si="232"/>
        <v>#REF!</v>
      </c>
      <c r="AU457" s="50" t="e">
        <f>VLOOKUP(Audit!#REF!,$V$3:$AE$12,6,FALSE)&amp; IF(Audit!#REF!=10,Audit!#REF!,"")</f>
        <v>#REF!</v>
      </c>
      <c r="AV457" s="50" t="e">
        <f>VLOOKUP(Audit!#REF!,$V$13:$AE$22,6,FALSE)&amp; IF(Audit!#REF!=10,Audit!#REF!,"")</f>
        <v>#REF!</v>
      </c>
      <c r="AW457" s="47" t="e">
        <f t="shared" si="233"/>
        <v>#REF!</v>
      </c>
      <c r="AX457" s="50" t="e">
        <f>VLOOKUP(Audit!#REF!,$V$3:$AE$12,7,FALSE)&amp; IF(Audit!#REF!=10,Audit!#REF!,"")</f>
        <v>#REF!</v>
      </c>
      <c r="AY457" s="50" t="e">
        <f>VLOOKUP(Audit!#REF!,$V$13:$AE$22,7,FALSE) &amp; IF(Audit!#REF!=10,Audit!#REF!,"")</f>
        <v>#REF!</v>
      </c>
      <c r="AZ457" s="47" t="e">
        <f t="shared" si="234"/>
        <v>#REF!</v>
      </c>
      <c r="BA457" s="50" t="e">
        <f>VLOOKUP(Audit!#REF!,$V$3:$AE$12,8,FALSE)&amp; Audit!#REF! &amp; IF(Audit!#REF!=10,Audit!#REF!,"")</f>
        <v>#REF!</v>
      </c>
      <c r="BB457" s="50" t="e">
        <f>VLOOKUP(Audit!#REF!,$V$13:$AE$22,8,FALSE) &amp; IF(Audit!#REF!=10,Audit!#REF!,"")</f>
        <v>#REF!</v>
      </c>
      <c r="BC457" s="47" t="e">
        <f t="shared" si="235"/>
        <v>#REF!</v>
      </c>
      <c r="BD457" s="50" t="e">
        <f>VLOOKUP(Audit!#REF!,$V$3:$AE$12,9,FALSE)&amp; IF(Audit!#REF!=10,Audit!#REF!,"")</f>
        <v>#REF!</v>
      </c>
      <c r="BE457" s="50" t="e">
        <f>VLOOKUP(Audit!#REF!,$V$13:$AE$22,9,FALSE) &amp; IF(Audit!#REF!=10,Audit!#REF!,"") &amp; IF(Audit!#REF!&lt;&gt;1,U457,"")</f>
        <v>#REF!</v>
      </c>
      <c r="BF457" s="47" t="e">
        <f t="shared" si="236"/>
        <v>#REF!</v>
      </c>
      <c r="BG457" s="50" t="e">
        <f>VLOOKUP(Audit!#REF!,$V$3:$AE$12,10,FALSE) &amp; Audit!#REF! &amp; IF(Audit!#REF!=10,Audit!#REF!,"")</f>
        <v>#REF!</v>
      </c>
      <c r="BH457" s="50" t="e">
        <f>VLOOKUP(Audit!#REF!,$V$13:$AE$22,10,FALSE) &amp; IF(Audit!#REF!=10,Audit!#REF!,"") &amp; IF(Audit!#REF!&lt;&gt;1,U457,"")</f>
        <v>#REF!</v>
      </c>
      <c r="BI457" s="47" t="e">
        <f t="shared" si="237"/>
        <v>#REF!</v>
      </c>
      <c r="BJ457" s="48" t="str">
        <f t="shared" si="238"/>
        <v/>
      </c>
      <c r="BK457" s="48" t="str">
        <f t="shared" si="239"/>
        <v/>
      </c>
      <c r="BL457" s="48" t="str">
        <f t="shared" si="240"/>
        <v/>
      </c>
      <c r="BM457" s="48" t="str">
        <f t="shared" si="241"/>
        <v/>
      </c>
      <c r="BN457" s="48" t="str">
        <f t="shared" si="242"/>
        <v/>
      </c>
      <c r="BO457" s="48" t="str">
        <f t="shared" si="243"/>
        <v/>
      </c>
      <c r="BP457" s="48" t="str">
        <f t="shared" si="244"/>
        <v/>
      </c>
      <c r="BQ457" s="48" t="str">
        <f t="shared" si="245"/>
        <v/>
      </c>
      <c r="BR457" s="48" t="str">
        <f t="shared" si="246"/>
        <v/>
      </c>
      <c r="BS457" s="48" t="str">
        <f t="shared" si="247"/>
        <v/>
      </c>
      <c r="BT457" s="48" t="str">
        <f t="shared" si="248"/>
        <v/>
      </c>
      <c r="BU457" s="48" t="str">
        <f t="shared" si="249"/>
        <v/>
      </c>
    </row>
    <row r="458" spans="1:73">
      <c r="A458" s="10" t="e">
        <f>Audit!#REF!</f>
        <v>#REF!</v>
      </c>
      <c r="B458" s="10" t="e">
        <f t="shared" si="220"/>
        <v>#REF!</v>
      </c>
      <c r="C458" s="17" t="e">
        <f>VLOOKUP(Audit!#REF!,$V$3:$AE$12,2,FALSE) &amp; VLOOKUP(Audit!#REF!,$V$13:$AE$22,2,FALSE)&amp; IF(Audit!#REF!=10,Audit!#REF!&amp;Audit!#REF!,"")</f>
        <v>#REF!</v>
      </c>
      <c r="D458" s="17" t="e">
        <f>VLOOKUP(Audit!#REF!,$V$3:$AE$12,3,FALSE) &amp; VLOOKUP(Audit!#REF!,$V$13:$AE$22,3,FALSE) &amp;IF(Audit!#REF!=10,Audit!#REF!&amp;Audit!#REF!,"")</f>
        <v>#REF!</v>
      </c>
      <c r="E458" s="17" t="e">
        <f>VLOOKUP(Audit!#REF!,$V$3:$AE$12,4,FALSE)&amp; Audit!#REF! &amp; VLOOKUP(Audit!#REF!,$V$13:$AE$22,4,FALSE)&amp; IF(Audit!#REF!=10,Audit!#REF!&amp;Audit!#REF!,"")</f>
        <v>#REF!</v>
      </c>
      <c r="F458" s="17" t="e">
        <f>VLOOKUP(Audit!#REF!,$V$3:$AE$12,5,FALSE) &amp; VLOOKUP(Audit!#REF!,$V$13:$AE$22,5,FALSE)&amp; IF(Audit!#REF!=10,Audit!#REF!&amp;Audit!#REF!,"")</f>
        <v>#REF!</v>
      </c>
      <c r="G458" s="17" t="e">
        <f>VLOOKUP(Audit!#REF!,$V$3:$AE$12,6,FALSE) &amp; VLOOKUP(Audit!#REF!,$V$13:$AE$22,6,FALSE)&amp; IF(Audit!#REF!=10,Audit!#REF!&amp;Audit!#REF!,"")</f>
        <v>#REF!</v>
      </c>
      <c r="H458" s="17" t="e">
        <f>VLOOKUP(Audit!#REF!,$V$3:$AE$12,7,FALSE) &amp; VLOOKUP(Audit!#REF!,$V$13:$AE$22,7,FALSE)&amp;IF(Audit!#REF!=10,Audit!#REF!&amp;Audit!#REF!,"")</f>
        <v>#REF!</v>
      </c>
      <c r="I458" s="17" t="e">
        <f>VLOOKUP(Audit!#REF!,$V$3:$AE$12,8,FALSE) &amp; Audit!#REF! &amp; VLOOKUP(Audit!#REF!,$V$13:$AE$22,8,FALSE)&amp;IF(Audit!#REF!=10,Audit!#REF!&amp;Audit!#REF!,"")</f>
        <v>#REF!</v>
      </c>
      <c r="J458" s="17" t="e">
        <f>VLOOKUP(Audit!#REF!,$V$3:$AE$12,9,FALSE) &amp; VLOOKUP(Audit!#REF!,$V$13:$AE$22,9,FALSE) &amp; IF(Audit!#REF!=10,Audit!#REF!&amp;Audit!#REF!,"") &amp; IF(Audit!#REF!&lt;&gt;1,U458,"")</f>
        <v>#REF!</v>
      </c>
      <c r="K458" s="17" t="e">
        <f>VLOOKUP(Audit!#REF!,$V$3:$AE$12,10,FALSE) &amp; Audit!#REF! &amp; VLOOKUP(Audit!#REF!,$V$13:$AE$22,10,FALSE) &amp; IF(Audit!#REF!=10,Audit!#REF!&amp;Audit!#REF!,"") &amp; IF(Audit!#REF!&lt;&gt;1,U458,"")</f>
        <v>#REF!</v>
      </c>
      <c r="L458" s="10" t="e">
        <f>Audit!#REF!</f>
        <v>#REF!</v>
      </c>
      <c r="M458" s="10" t="e">
        <f t="shared" si="221"/>
        <v>#REF!</v>
      </c>
      <c r="N458" s="10" t="e">
        <f t="shared" si="222"/>
        <v>#REF!</v>
      </c>
      <c r="O458" s="10" t="e">
        <f t="shared" si="223"/>
        <v>#REF!</v>
      </c>
      <c r="P458" s="10" t="e">
        <f t="shared" si="224"/>
        <v>#REF!</v>
      </c>
      <c r="Q458" s="10" t="e">
        <f t="shared" si="225"/>
        <v>#REF!</v>
      </c>
      <c r="R458" s="10" t="e">
        <f t="shared" si="226"/>
        <v>#REF!</v>
      </c>
      <c r="S458" s="10" t="e">
        <f t="shared" si="227"/>
        <v>#REF!</v>
      </c>
      <c r="T458" s="10" t="e">
        <f t="shared" si="228"/>
        <v>#REF!</v>
      </c>
      <c r="U458" s="17" t="e">
        <f>IF(Audit!#REF!="","",VLOOKUP(Audit!#REF!,$W$26:$X$35,2,FALSE)) &amp; Audit!#REF! &amp; IF(Audit!#REF!="","",IF(Audit!#REF!&lt;=1.4,VLOOKUP(Audit!#REF!,$W$38:X503,2,FALSE),VLOOKUP(Audit!#REF!,$W$51:$X$61,2,FALSE))) &amp; IF(Audit!#REF!="","",VLOOKUP(Audit!#REF!,$Y$26:$Z$35,2,FALSE) &amp; Audit!#REF! &amp; IF(Audit!#REF!="","",IF(Audit!#REF!&lt;=1.4,VLOOKUP(Audit!#REF!,$Y$38:$Z$48,2,FALSE),VLOOKUP(Audit!#REF!,$Y$51:$Z$61,2,FALSE))))</f>
        <v>#REF!</v>
      </c>
      <c r="V458" s="21"/>
      <c r="AH458" s="49" t="e">
        <f>Audit!#REF!</f>
        <v>#REF!</v>
      </c>
      <c r="AI458" s="50" t="e">
        <f>VLOOKUP(Audit!#REF!,$V$3:$AE$12,2,FALSE)&amp; IF(Audit!#REF!=10,Audit!#REF!,"")</f>
        <v>#REF!</v>
      </c>
      <c r="AJ458" s="50" t="e">
        <f>VLOOKUP(Audit!#REF!,$V$13:$AE$22,2,FALSE)&amp; IF(Audit!#REF!=10,Audit!#REF!,"")</f>
        <v>#REF!</v>
      </c>
      <c r="AK458" s="47" t="e">
        <f t="shared" si="229"/>
        <v>#REF!</v>
      </c>
      <c r="AL458" s="50" t="e">
        <f>VLOOKUP(Audit!#REF!,$V$3:$AE$12,3,FALSE)&amp; IF(Audit!#REF!=10,Audit!#REF!,"")</f>
        <v>#REF!</v>
      </c>
      <c r="AM458" s="50" t="e">
        <f>VLOOKUP(Audit!#REF!,$V$13:$AE$22,3,FALSE)&amp; IF(Audit!#REF!=10,Audit!#REF!,"")</f>
        <v>#REF!</v>
      </c>
      <c r="AN458" s="47" t="e">
        <f t="shared" si="230"/>
        <v>#REF!</v>
      </c>
      <c r="AO458" s="50" t="e">
        <f>VLOOKUP(Audit!#REF!,$V$3:$AE$12,4,FALSE) &amp;  Audit!#REF! &amp; IF(Audit!#REF!=10,Audit!#REF!,"")</f>
        <v>#REF!</v>
      </c>
      <c r="AP458" s="50" t="e">
        <f>VLOOKUP(Audit!#REF!,$V$13:$AE$22,4,FALSE)&amp; IF(Audit!#REF!=10,Audit!#REF!,"")</f>
        <v>#REF!</v>
      </c>
      <c r="AQ458" s="47" t="e">
        <f t="shared" si="231"/>
        <v>#REF!</v>
      </c>
      <c r="AR458" s="50" t="e">
        <f>VLOOKUP(Audit!#REF!,$V$3:$AE$12,5,FALSE)&amp; IF(Audit!#REF!=10,Audit!#REF!,"")</f>
        <v>#REF!</v>
      </c>
      <c r="AS458" s="50" t="e">
        <f>VLOOKUP(Audit!#REF!,$V$13:$AE$22,5,FALSE)&amp; IF(Audit!#REF!=10,Audit!#REF!,"")</f>
        <v>#REF!</v>
      </c>
      <c r="AT458" s="47" t="e">
        <f t="shared" si="232"/>
        <v>#REF!</v>
      </c>
      <c r="AU458" s="50" t="e">
        <f>VLOOKUP(Audit!#REF!,$V$3:$AE$12,6,FALSE)&amp; IF(Audit!#REF!=10,Audit!#REF!,"")</f>
        <v>#REF!</v>
      </c>
      <c r="AV458" s="50" t="e">
        <f>VLOOKUP(Audit!#REF!,$V$13:$AE$22,6,FALSE)&amp; IF(Audit!#REF!=10,Audit!#REF!,"")</f>
        <v>#REF!</v>
      </c>
      <c r="AW458" s="47" t="e">
        <f t="shared" si="233"/>
        <v>#REF!</v>
      </c>
      <c r="AX458" s="50" t="e">
        <f>VLOOKUP(Audit!#REF!,$V$3:$AE$12,7,FALSE)&amp; IF(Audit!#REF!=10,Audit!#REF!,"")</f>
        <v>#REF!</v>
      </c>
      <c r="AY458" s="50" t="e">
        <f>VLOOKUP(Audit!#REF!,$V$13:$AE$22,7,FALSE) &amp; IF(Audit!#REF!=10,Audit!#REF!,"")</f>
        <v>#REF!</v>
      </c>
      <c r="AZ458" s="47" t="e">
        <f t="shared" si="234"/>
        <v>#REF!</v>
      </c>
      <c r="BA458" s="50" t="e">
        <f>VLOOKUP(Audit!#REF!,$V$3:$AE$12,8,FALSE)&amp; Audit!#REF! &amp; IF(Audit!#REF!=10,Audit!#REF!,"")</f>
        <v>#REF!</v>
      </c>
      <c r="BB458" s="50" t="e">
        <f>VLOOKUP(Audit!#REF!,$V$13:$AE$22,8,FALSE) &amp; IF(Audit!#REF!=10,Audit!#REF!,"")</f>
        <v>#REF!</v>
      </c>
      <c r="BC458" s="47" t="e">
        <f t="shared" si="235"/>
        <v>#REF!</v>
      </c>
      <c r="BD458" s="50" t="e">
        <f>VLOOKUP(Audit!#REF!,$V$3:$AE$12,9,FALSE)&amp; IF(Audit!#REF!=10,Audit!#REF!,"")</f>
        <v>#REF!</v>
      </c>
      <c r="BE458" s="50" t="e">
        <f>VLOOKUP(Audit!#REF!,$V$13:$AE$22,9,FALSE) &amp; IF(Audit!#REF!=10,Audit!#REF!,"") &amp; IF(Audit!#REF!&lt;&gt;1,U458,"")</f>
        <v>#REF!</v>
      </c>
      <c r="BF458" s="47" t="e">
        <f t="shared" si="236"/>
        <v>#REF!</v>
      </c>
      <c r="BG458" s="50" t="e">
        <f>VLOOKUP(Audit!#REF!,$V$3:$AE$12,10,FALSE) &amp; Audit!#REF! &amp; IF(Audit!#REF!=10,Audit!#REF!,"")</f>
        <v>#REF!</v>
      </c>
      <c r="BH458" s="50" t="e">
        <f>VLOOKUP(Audit!#REF!,$V$13:$AE$22,10,FALSE) &amp; IF(Audit!#REF!=10,Audit!#REF!,"") &amp; IF(Audit!#REF!&lt;&gt;1,U458,"")</f>
        <v>#REF!</v>
      </c>
      <c r="BI458" s="47" t="e">
        <f t="shared" si="237"/>
        <v>#REF!</v>
      </c>
      <c r="BJ458" s="48" t="str">
        <f t="shared" si="238"/>
        <v/>
      </c>
      <c r="BK458" s="48" t="str">
        <f t="shared" si="239"/>
        <v/>
      </c>
      <c r="BL458" s="48" t="str">
        <f t="shared" si="240"/>
        <v/>
      </c>
      <c r="BM458" s="48" t="str">
        <f t="shared" si="241"/>
        <v/>
      </c>
      <c r="BN458" s="48" t="str">
        <f t="shared" si="242"/>
        <v/>
      </c>
      <c r="BO458" s="48" t="str">
        <f t="shared" si="243"/>
        <v/>
      </c>
      <c r="BP458" s="48" t="str">
        <f t="shared" si="244"/>
        <v/>
      </c>
      <c r="BQ458" s="48" t="str">
        <f t="shared" si="245"/>
        <v/>
      </c>
      <c r="BR458" s="48" t="str">
        <f t="shared" si="246"/>
        <v/>
      </c>
      <c r="BS458" s="48" t="str">
        <f t="shared" si="247"/>
        <v/>
      </c>
      <c r="BT458" s="48" t="str">
        <f t="shared" si="248"/>
        <v/>
      </c>
      <c r="BU458" s="48" t="str">
        <f t="shared" si="249"/>
        <v/>
      </c>
    </row>
    <row r="459" spans="1:73">
      <c r="A459" s="10" t="e">
        <f>Audit!#REF!</f>
        <v>#REF!</v>
      </c>
      <c r="B459" s="10" t="e">
        <f t="shared" si="220"/>
        <v>#REF!</v>
      </c>
      <c r="C459" s="17" t="e">
        <f>VLOOKUP(Audit!#REF!,$V$3:$AE$12,2,FALSE) &amp; VLOOKUP(Audit!#REF!,$V$13:$AE$22,2,FALSE)&amp; IF(Audit!#REF!=10,Audit!#REF!&amp;Audit!#REF!,"")</f>
        <v>#REF!</v>
      </c>
      <c r="D459" s="17" t="e">
        <f>VLOOKUP(Audit!#REF!,$V$3:$AE$12,3,FALSE) &amp; VLOOKUP(Audit!#REF!,$V$13:$AE$22,3,FALSE) &amp;IF(Audit!#REF!=10,Audit!#REF!&amp;Audit!#REF!,"")</f>
        <v>#REF!</v>
      </c>
      <c r="E459" s="17" t="e">
        <f>VLOOKUP(Audit!#REF!,$V$3:$AE$12,4,FALSE)&amp; Audit!#REF! &amp; VLOOKUP(Audit!#REF!,$V$13:$AE$22,4,FALSE)&amp; IF(Audit!#REF!=10,Audit!#REF!&amp;Audit!#REF!,"")</f>
        <v>#REF!</v>
      </c>
      <c r="F459" s="17" t="e">
        <f>VLOOKUP(Audit!#REF!,$V$3:$AE$12,5,FALSE) &amp; VLOOKUP(Audit!#REF!,$V$13:$AE$22,5,FALSE)&amp; IF(Audit!#REF!=10,Audit!#REF!&amp;Audit!#REF!,"")</f>
        <v>#REF!</v>
      </c>
      <c r="G459" s="17" t="e">
        <f>VLOOKUP(Audit!#REF!,$V$3:$AE$12,6,FALSE) &amp; VLOOKUP(Audit!#REF!,$V$13:$AE$22,6,FALSE)&amp; IF(Audit!#REF!=10,Audit!#REF!&amp;Audit!#REF!,"")</f>
        <v>#REF!</v>
      </c>
      <c r="H459" s="17" t="e">
        <f>VLOOKUP(Audit!#REF!,$V$3:$AE$12,7,FALSE) &amp; VLOOKUP(Audit!#REF!,$V$13:$AE$22,7,FALSE)&amp;IF(Audit!#REF!=10,Audit!#REF!&amp;Audit!#REF!,"")</f>
        <v>#REF!</v>
      </c>
      <c r="I459" s="17" t="e">
        <f>VLOOKUP(Audit!#REF!,$V$3:$AE$12,8,FALSE) &amp; Audit!#REF! &amp; VLOOKUP(Audit!#REF!,$V$13:$AE$22,8,FALSE)&amp;IF(Audit!#REF!=10,Audit!#REF!&amp;Audit!#REF!,"")</f>
        <v>#REF!</v>
      </c>
      <c r="J459" s="17" t="e">
        <f>VLOOKUP(Audit!#REF!,$V$3:$AE$12,9,FALSE) &amp; VLOOKUP(Audit!#REF!,$V$13:$AE$22,9,FALSE) &amp; IF(Audit!#REF!=10,Audit!#REF!&amp;Audit!#REF!,"") &amp; IF(Audit!#REF!&lt;&gt;1,U459,"")</f>
        <v>#REF!</v>
      </c>
      <c r="K459" s="17" t="e">
        <f>VLOOKUP(Audit!#REF!,$V$3:$AE$12,10,FALSE) &amp; Audit!#REF! &amp; VLOOKUP(Audit!#REF!,$V$13:$AE$22,10,FALSE) &amp; IF(Audit!#REF!=10,Audit!#REF!&amp;Audit!#REF!,"") &amp; IF(Audit!#REF!&lt;&gt;1,U459,"")</f>
        <v>#REF!</v>
      </c>
      <c r="L459" s="10" t="e">
        <f>Audit!#REF!</f>
        <v>#REF!</v>
      </c>
      <c r="M459" s="10" t="e">
        <f t="shared" si="221"/>
        <v>#REF!</v>
      </c>
      <c r="N459" s="10" t="e">
        <f t="shared" si="222"/>
        <v>#REF!</v>
      </c>
      <c r="O459" s="10" t="e">
        <f t="shared" si="223"/>
        <v>#REF!</v>
      </c>
      <c r="P459" s="10" t="e">
        <f t="shared" si="224"/>
        <v>#REF!</v>
      </c>
      <c r="Q459" s="10" t="e">
        <f t="shared" si="225"/>
        <v>#REF!</v>
      </c>
      <c r="R459" s="10" t="e">
        <f t="shared" si="226"/>
        <v>#REF!</v>
      </c>
      <c r="S459" s="10" t="e">
        <f t="shared" si="227"/>
        <v>#REF!</v>
      </c>
      <c r="T459" s="10" t="e">
        <f t="shared" si="228"/>
        <v>#REF!</v>
      </c>
      <c r="U459" s="17" t="e">
        <f>IF(Audit!#REF!="","",VLOOKUP(Audit!#REF!,$W$26:$X$35,2,FALSE)) &amp; Audit!#REF! &amp; IF(Audit!#REF!="","",IF(Audit!#REF!&lt;=1.4,VLOOKUP(Audit!#REF!,$W$38:X504,2,FALSE),VLOOKUP(Audit!#REF!,$W$51:$X$61,2,FALSE))) &amp; IF(Audit!#REF!="","",VLOOKUP(Audit!#REF!,$Y$26:$Z$35,2,FALSE) &amp; Audit!#REF! &amp; IF(Audit!#REF!="","",IF(Audit!#REF!&lt;=1.4,VLOOKUP(Audit!#REF!,$Y$38:$Z$48,2,FALSE),VLOOKUP(Audit!#REF!,$Y$51:$Z$61,2,FALSE))))</f>
        <v>#REF!</v>
      </c>
      <c r="V459" s="21"/>
      <c r="AH459" s="49" t="e">
        <f>Audit!#REF!</f>
        <v>#REF!</v>
      </c>
      <c r="AI459" s="50" t="e">
        <f>VLOOKUP(Audit!#REF!,$V$3:$AE$12,2,FALSE)&amp; IF(Audit!#REF!=10,Audit!#REF!,"")</f>
        <v>#REF!</v>
      </c>
      <c r="AJ459" s="50" t="e">
        <f>VLOOKUP(Audit!#REF!,$V$13:$AE$22,2,FALSE)&amp; IF(Audit!#REF!=10,Audit!#REF!,"")</f>
        <v>#REF!</v>
      </c>
      <c r="AK459" s="47" t="e">
        <f t="shared" si="229"/>
        <v>#REF!</v>
      </c>
      <c r="AL459" s="50" t="e">
        <f>VLOOKUP(Audit!#REF!,$V$3:$AE$12,3,FALSE)&amp; IF(Audit!#REF!=10,Audit!#REF!,"")</f>
        <v>#REF!</v>
      </c>
      <c r="AM459" s="50" t="e">
        <f>VLOOKUP(Audit!#REF!,$V$13:$AE$22,3,FALSE)&amp; IF(Audit!#REF!=10,Audit!#REF!,"")</f>
        <v>#REF!</v>
      </c>
      <c r="AN459" s="47" t="e">
        <f t="shared" si="230"/>
        <v>#REF!</v>
      </c>
      <c r="AO459" s="50" t="e">
        <f>VLOOKUP(Audit!#REF!,$V$3:$AE$12,4,FALSE) &amp;  Audit!#REF! &amp; IF(Audit!#REF!=10,Audit!#REF!,"")</f>
        <v>#REF!</v>
      </c>
      <c r="AP459" s="50" t="e">
        <f>VLOOKUP(Audit!#REF!,$V$13:$AE$22,4,FALSE)&amp; IF(Audit!#REF!=10,Audit!#REF!,"")</f>
        <v>#REF!</v>
      </c>
      <c r="AQ459" s="47" t="e">
        <f t="shared" si="231"/>
        <v>#REF!</v>
      </c>
      <c r="AR459" s="50" t="e">
        <f>VLOOKUP(Audit!#REF!,$V$3:$AE$12,5,FALSE)&amp; IF(Audit!#REF!=10,Audit!#REF!,"")</f>
        <v>#REF!</v>
      </c>
      <c r="AS459" s="50" t="e">
        <f>VLOOKUP(Audit!#REF!,$V$13:$AE$22,5,FALSE)&amp; IF(Audit!#REF!=10,Audit!#REF!,"")</f>
        <v>#REF!</v>
      </c>
      <c r="AT459" s="47" t="e">
        <f t="shared" si="232"/>
        <v>#REF!</v>
      </c>
      <c r="AU459" s="50" t="e">
        <f>VLOOKUP(Audit!#REF!,$V$3:$AE$12,6,FALSE)&amp; IF(Audit!#REF!=10,Audit!#REF!,"")</f>
        <v>#REF!</v>
      </c>
      <c r="AV459" s="50" t="e">
        <f>VLOOKUP(Audit!#REF!,$V$13:$AE$22,6,FALSE)&amp; IF(Audit!#REF!=10,Audit!#REF!,"")</f>
        <v>#REF!</v>
      </c>
      <c r="AW459" s="47" t="e">
        <f t="shared" si="233"/>
        <v>#REF!</v>
      </c>
      <c r="AX459" s="50" t="e">
        <f>VLOOKUP(Audit!#REF!,$V$3:$AE$12,7,FALSE)&amp; IF(Audit!#REF!=10,Audit!#REF!,"")</f>
        <v>#REF!</v>
      </c>
      <c r="AY459" s="50" t="e">
        <f>VLOOKUP(Audit!#REF!,$V$13:$AE$22,7,FALSE) &amp; IF(Audit!#REF!=10,Audit!#REF!,"")</f>
        <v>#REF!</v>
      </c>
      <c r="AZ459" s="47" t="e">
        <f t="shared" si="234"/>
        <v>#REF!</v>
      </c>
      <c r="BA459" s="50" t="e">
        <f>VLOOKUP(Audit!#REF!,$V$3:$AE$12,8,FALSE)&amp; Audit!#REF! &amp; IF(Audit!#REF!=10,Audit!#REF!,"")</f>
        <v>#REF!</v>
      </c>
      <c r="BB459" s="50" t="e">
        <f>VLOOKUP(Audit!#REF!,$V$13:$AE$22,8,FALSE) &amp; IF(Audit!#REF!=10,Audit!#REF!,"")</f>
        <v>#REF!</v>
      </c>
      <c r="BC459" s="47" t="e">
        <f t="shared" si="235"/>
        <v>#REF!</v>
      </c>
      <c r="BD459" s="50" t="e">
        <f>VLOOKUP(Audit!#REF!,$V$3:$AE$12,9,FALSE)&amp; IF(Audit!#REF!=10,Audit!#REF!,"")</f>
        <v>#REF!</v>
      </c>
      <c r="BE459" s="50" t="e">
        <f>VLOOKUP(Audit!#REF!,$V$13:$AE$22,9,FALSE) &amp; IF(Audit!#REF!=10,Audit!#REF!,"") &amp; IF(Audit!#REF!&lt;&gt;1,U459,"")</f>
        <v>#REF!</v>
      </c>
      <c r="BF459" s="47" t="e">
        <f t="shared" si="236"/>
        <v>#REF!</v>
      </c>
      <c r="BG459" s="50" t="e">
        <f>VLOOKUP(Audit!#REF!,$V$3:$AE$12,10,FALSE) &amp; Audit!#REF! &amp; IF(Audit!#REF!=10,Audit!#REF!,"")</f>
        <v>#REF!</v>
      </c>
      <c r="BH459" s="50" t="e">
        <f>VLOOKUP(Audit!#REF!,$V$13:$AE$22,10,FALSE) &amp; IF(Audit!#REF!=10,Audit!#REF!,"") &amp; IF(Audit!#REF!&lt;&gt;1,U459,"")</f>
        <v>#REF!</v>
      </c>
      <c r="BI459" s="47" t="e">
        <f t="shared" si="237"/>
        <v>#REF!</v>
      </c>
      <c r="BJ459" s="48" t="str">
        <f t="shared" si="238"/>
        <v/>
      </c>
      <c r="BK459" s="48" t="str">
        <f t="shared" si="239"/>
        <v/>
      </c>
      <c r="BL459" s="48" t="str">
        <f t="shared" si="240"/>
        <v/>
      </c>
      <c r="BM459" s="48" t="str">
        <f t="shared" si="241"/>
        <v/>
      </c>
      <c r="BN459" s="48" t="str">
        <f t="shared" si="242"/>
        <v/>
      </c>
      <c r="BO459" s="48" t="str">
        <f t="shared" si="243"/>
        <v/>
      </c>
      <c r="BP459" s="48" t="str">
        <f t="shared" si="244"/>
        <v/>
      </c>
      <c r="BQ459" s="48" t="str">
        <f t="shared" si="245"/>
        <v/>
      </c>
      <c r="BR459" s="48" t="str">
        <f t="shared" si="246"/>
        <v/>
      </c>
      <c r="BS459" s="48" t="str">
        <f t="shared" si="247"/>
        <v/>
      </c>
      <c r="BT459" s="48" t="str">
        <f t="shared" si="248"/>
        <v/>
      </c>
      <c r="BU459" s="48" t="str">
        <f t="shared" si="249"/>
        <v/>
      </c>
    </row>
    <row r="460" spans="1:73">
      <c r="A460" s="10" t="e">
        <f>Audit!#REF!</f>
        <v>#REF!</v>
      </c>
      <c r="B460" s="10" t="e">
        <f t="shared" si="220"/>
        <v>#REF!</v>
      </c>
      <c r="C460" s="17" t="e">
        <f>VLOOKUP(Audit!#REF!,$V$3:$AE$12,2,FALSE) &amp; VLOOKUP(Audit!#REF!,$V$13:$AE$22,2,FALSE)&amp; IF(Audit!#REF!=10,Audit!#REF!&amp;Audit!#REF!,"")</f>
        <v>#REF!</v>
      </c>
      <c r="D460" s="17" t="e">
        <f>VLOOKUP(Audit!#REF!,$V$3:$AE$12,3,FALSE) &amp; VLOOKUP(Audit!#REF!,$V$13:$AE$22,3,FALSE) &amp;IF(Audit!#REF!=10,Audit!#REF!&amp;Audit!#REF!,"")</f>
        <v>#REF!</v>
      </c>
      <c r="E460" s="17" t="e">
        <f>VLOOKUP(Audit!#REF!,$V$3:$AE$12,4,FALSE)&amp; Audit!#REF! &amp; VLOOKUP(Audit!#REF!,$V$13:$AE$22,4,FALSE)&amp; IF(Audit!#REF!=10,Audit!#REF!&amp;Audit!#REF!,"")</f>
        <v>#REF!</v>
      </c>
      <c r="F460" s="17" t="e">
        <f>VLOOKUP(Audit!#REF!,$V$3:$AE$12,5,FALSE) &amp; VLOOKUP(Audit!#REF!,$V$13:$AE$22,5,FALSE)&amp; IF(Audit!#REF!=10,Audit!#REF!&amp;Audit!#REF!,"")</f>
        <v>#REF!</v>
      </c>
      <c r="G460" s="17" t="e">
        <f>VLOOKUP(Audit!#REF!,$V$3:$AE$12,6,FALSE) &amp; VLOOKUP(Audit!#REF!,$V$13:$AE$22,6,FALSE)&amp; IF(Audit!#REF!=10,Audit!#REF!&amp;Audit!#REF!,"")</f>
        <v>#REF!</v>
      </c>
      <c r="H460" s="17" t="e">
        <f>VLOOKUP(Audit!#REF!,$V$3:$AE$12,7,FALSE) &amp; VLOOKUP(Audit!#REF!,$V$13:$AE$22,7,FALSE)&amp;IF(Audit!#REF!=10,Audit!#REF!&amp;Audit!#REF!,"")</f>
        <v>#REF!</v>
      </c>
      <c r="I460" s="17" t="e">
        <f>VLOOKUP(Audit!#REF!,$V$3:$AE$12,8,FALSE) &amp; Audit!#REF! &amp; VLOOKUP(Audit!#REF!,$V$13:$AE$22,8,FALSE)&amp;IF(Audit!#REF!=10,Audit!#REF!&amp;Audit!#REF!,"")</f>
        <v>#REF!</v>
      </c>
      <c r="J460" s="17" t="e">
        <f>VLOOKUP(Audit!#REF!,$V$3:$AE$12,9,FALSE) &amp; VLOOKUP(Audit!#REF!,$V$13:$AE$22,9,FALSE) &amp; IF(Audit!#REF!=10,Audit!#REF!&amp;Audit!#REF!,"") &amp; IF(Audit!#REF!&lt;&gt;1,U460,"")</f>
        <v>#REF!</v>
      </c>
      <c r="K460" s="17" t="e">
        <f>VLOOKUP(Audit!#REF!,$V$3:$AE$12,10,FALSE) &amp; Audit!#REF! &amp; VLOOKUP(Audit!#REF!,$V$13:$AE$22,10,FALSE) &amp; IF(Audit!#REF!=10,Audit!#REF!&amp;Audit!#REF!,"") &amp; IF(Audit!#REF!&lt;&gt;1,U460,"")</f>
        <v>#REF!</v>
      </c>
      <c r="L460" s="10" t="e">
        <f>Audit!#REF!</f>
        <v>#REF!</v>
      </c>
      <c r="M460" s="10" t="e">
        <f t="shared" si="221"/>
        <v>#REF!</v>
      </c>
      <c r="N460" s="10" t="e">
        <f t="shared" si="222"/>
        <v>#REF!</v>
      </c>
      <c r="O460" s="10" t="e">
        <f t="shared" si="223"/>
        <v>#REF!</v>
      </c>
      <c r="P460" s="10" t="e">
        <f t="shared" si="224"/>
        <v>#REF!</v>
      </c>
      <c r="Q460" s="10" t="e">
        <f t="shared" si="225"/>
        <v>#REF!</v>
      </c>
      <c r="R460" s="10" t="e">
        <f t="shared" si="226"/>
        <v>#REF!</v>
      </c>
      <c r="S460" s="10" t="e">
        <f t="shared" si="227"/>
        <v>#REF!</v>
      </c>
      <c r="T460" s="10" t="e">
        <f t="shared" si="228"/>
        <v>#REF!</v>
      </c>
      <c r="U460" s="17" t="e">
        <f>IF(Audit!#REF!="","",VLOOKUP(Audit!#REF!,$W$26:$X$35,2,FALSE)) &amp; Audit!#REF! &amp; IF(Audit!#REF!="","",IF(Audit!#REF!&lt;=1.4,VLOOKUP(Audit!#REF!,$W$38:X505,2,FALSE),VLOOKUP(Audit!#REF!,$W$51:$X$61,2,FALSE))) &amp; IF(Audit!#REF!="","",VLOOKUP(Audit!#REF!,$Y$26:$Z$35,2,FALSE) &amp; Audit!#REF! &amp; IF(Audit!#REF!="","",IF(Audit!#REF!&lt;=1.4,VLOOKUP(Audit!#REF!,$Y$38:$Z$48,2,FALSE),VLOOKUP(Audit!#REF!,$Y$51:$Z$61,2,FALSE))))</f>
        <v>#REF!</v>
      </c>
      <c r="V460" s="21"/>
      <c r="AH460" s="49" t="e">
        <f>Audit!#REF!</f>
        <v>#REF!</v>
      </c>
      <c r="AI460" s="50" t="e">
        <f>VLOOKUP(Audit!#REF!,$V$3:$AE$12,2,FALSE)&amp; IF(Audit!#REF!=10,Audit!#REF!,"")</f>
        <v>#REF!</v>
      </c>
      <c r="AJ460" s="50" t="e">
        <f>VLOOKUP(Audit!#REF!,$V$13:$AE$22,2,FALSE)&amp; IF(Audit!#REF!=10,Audit!#REF!,"")</f>
        <v>#REF!</v>
      </c>
      <c r="AK460" s="47" t="e">
        <f t="shared" si="229"/>
        <v>#REF!</v>
      </c>
      <c r="AL460" s="50" t="e">
        <f>VLOOKUP(Audit!#REF!,$V$3:$AE$12,3,FALSE)&amp; IF(Audit!#REF!=10,Audit!#REF!,"")</f>
        <v>#REF!</v>
      </c>
      <c r="AM460" s="50" t="e">
        <f>VLOOKUP(Audit!#REF!,$V$13:$AE$22,3,FALSE)&amp; IF(Audit!#REF!=10,Audit!#REF!,"")</f>
        <v>#REF!</v>
      </c>
      <c r="AN460" s="47" t="e">
        <f t="shared" si="230"/>
        <v>#REF!</v>
      </c>
      <c r="AO460" s="50" t="e">
        <f>VLOOKUP(Audit!#REF!,$V$3:$AE$12,4,FALSE) &amp;  Audit!#REF! &amp; IF(Audit!#REF!=10,Audit!#REF!,"")</f>
        <v>#REF!</v>
      </c>
      <c r="AP460" s="50" t="e">
        <f>VLOOKUP(Audit!#REF!,$V$13:$AE$22,4,FALSE)&amp; IF(Audit!#REF!=10,Audit!#REF!,"")</f>
        <v>#REF!</v>
      </c>
      <c r="AQ460" s="47" t="e">
        <f t="shared" si="231"/>
        <v>#REF!</v>
      </c>
      <c r="AR460" s="50" t="e">
        <f>VLOOKUP(Audit!#REF!,$V$3:$AE$12,5,FALSE)&amp; IF(Audit!#REF!=10,Audit!#REF!,"")</f>
        <v>#REF!</v>
      </c>
      <c r="AS460" s="50" t="e">
        <f>VLOOKUP(Audit!#REF!,$V$13:$AE$22,5,FALSE)&amp; IF(Audit!#REF!=10,Audit!#REF!,"")</f>
        <v>#REF!</v>
      </c>
      <c r="AT460" s="47" t="e">
        <f t="shared" si="232"/>
        <v>#REF!</v>
      </c>
      <c r="AU460" s="50" t="e">
        <f>VLOOKUP(Audit!#REF!,$V$3:$AE$12,6,FALSE)&amp; IF(Audit!#REF!=10,Audit!#REF!,"")</f>
        <v>#REF!</v>
      </c>
      <c r="AV460" s="50" t="e">
        <f>VLOOKUP(Audit!#REF!,$V$13:$AE$22,6,FALSE)&amp; IF(Audit!#REF!=10,Audit!#REF!,"")</f>
        <v>#REF!</v>
      </c>
      <c r="AW460" s="47" t="e">
        <f t="shared" si="233"/>
        <v>#REF!</v>
      </c>
      <c r="AX460" s="50" t="e">
        <f>VLOOKUP(Audit!#REF!,$V$3:$AE$12,7,FALSE)&amp; IF(Audit!#REF!=10,Audit!#REF!,"")</f>
        <v>#REF!</v>
      </c>
      <c r="AY460" s="50" t="e">
        <f>VLOOKUP(Audit!#REF!,$V$13:$AE$22,7,FALSE) &amp; IF(Audit!#REF!=10,Audit!#REF!,"")</f>
        <v>#REF!</v>
      </c>
      <c r="AZ460" s="47" t="e">
        <f t="shared" si="234"/>
        <v>#REF!</v>
      </c>
      <c r="BA460" s="50" t="e">
        <f>VLOOKUP(Audit!#REF!,$V$3:$AE$12,8,FALSE)&amp; Audit!#REF! &amp; IF(Audit!#REF!=10,Audit!#REF!,"")</f>
        <v>#REF!</v>
      </c>
      <c r="BB460" s="50" t="e">
        <f>VLOOKUP(Audit!#REF!,$V$13:$AE$22,8,FALSE) &amp; IF(Audit!#REF!=10,Audit!#REF!,"")</f>
        <v>#REF!</v>
      </c>
      <c r="BC460" s="47" t="e">
        <f t="shared" si="235"/>
        <v>#REF!</v>
      </c>
      <c r="BD460" s="50" t="e">
        <f>VLOOKUP(Audit!#REF!,$V$3:$AE$12,9,FALSE)&amp; IF(Audit!#REF!=10,Audit!#REF!,"")</f>
        <v>#REF!</v>
      </c>
      <c r="BE460" s="50" t="e">
        <f>VLOOKUP(Audit!#REF!,$V$13:$AE$22,9,FALSE) &amp; IF(Audit!#REF!=10,Audit!#REF!,"") &amp; IF(Audit!#REF!&lt;&gt;1,U460,"")</f>
        <v>#REF!</v>
      </c>
      <c r="BF460" s="47" t="e">
        <f t="shared" si="236"/>
        <v>#REF!</v>
      </c>
      <c r="BG460" s="50" t="e">
        <f>VLOOKUP(Audit!#REF!,$V$3:$AE$12,10,FALSE) &amp; Audit!#REF! &amp; IF(Audit!#REF!=10,Audit!#REF!,"")</f>
        <v>#REF!</v>
      </c>
      <c r="BH460" s="50" t="e">
        <f>VLOOKUP(Audit!#REF!,$V$13:$AE$22,10,FALSE) &amp; IF(Audit!#REF!=10,Audit!#REF!,"") &amp; IF(Audit!#REF!&lt;&gt;1,U460,"")</f>
        <v>#REF!</v>
      </c>
      <c r="BI460" s="47" t="e">
        <f t="shared" si="237"/>
        <v>#REF!</v>
      </c>
      <c r="BJ460" s="48" t="str">
        <f t="shared" si="238"/>
        <v/>
      </c>
      <c r="BK460" s="48" t="str">
        <f t="shared" si="239"/>
        <v/>
      </c>
      <c r="BL460" s="48" t="str">
        <f t="shared" si="240"/>
        <v/>
      </c>
      <c r="BM460" s="48" t="str">
        <f t="shared" si="241"/>
        <v/>
      </c>
      <c r="BN460" s="48" t="str">
        <f t="shared" si="242"/>
        <v/>
      </c>
      <c r="BO460" s="48" t="str">
        <f t="shared" si="243"/>
        <v/>
      </c>
      <c r="BP460" s="48" t="str">
        <f t="shared" si="244"/>
        <v/>
      </c>
      <c r="BQ460" s="48" t="str">
        <f t="shared" si="245"/>
        <v/>
      </c>
      <c r="BR460" s="48" t="str">
        <f t="shared" si="246"/>
        <v/>
      </c>
      <c r="BS460" s="48" t="str">
        <f t="shared" si="247"/>
        <v/>
      </c>
      <c r="BT460" s="48" t="str">
        <f t="shared" si="248"/>
        <v/>
      </c>
      <c r="BU460" s="48" t="str">
        <f t="shared" si="249"/>
        <v/>
      </c>
    </row>
    <row r="461" spans="1:73">
      <c r="A461" s="10" t="e">
        <f>Audit!#REF!</f>
        <v>#REF!</v>
      </c>
      <c r="B461" s="10" t="e">
        <f t="shared" si="220"/>
        <v>#REF!</v>
      </c>
      <c r="C461" s="17" t="e">
        <f>VLOOKUP(Audit!#REF!,$V$3:$AE$12,2,FALSE) &amp; VLOOKUP(Audit!#REF!,$V$13:$AE$22,2,FALSE)&amp; IF(Audit!#REF!=10,Audit!#REF!&amp;Audit!#REF!,"")</f>
        <v>#REF!</v>
      </c>
      <c r="D461" s="17" t="e">
        <f>VLOOKUP(Audit!#REF!,$V$3:$AE$12,3,FALSE) &amp; VLOOKUP(Audit!#REF!,$V$13:$AE$22,3,FALSE) &amp;IF(Audit!#REF!=10,Audit!#REF!&amp;Audit!#REF!,"")</f>
        <v>#REF!</v>
      </c>
      <c r="E461" s="17" t="e">
        <f>VLOOKUP(Audit!#REF!,$V$3:$AE$12,4,FALSE)&amp; Audit!#REF! &amp; VLOOKUP(Audit!#REF!,$V$13:$AE$22,4,FALSE)&amp; IF(Audit!#REF!=10,Audit!#REF!&amp;Audit!#REF!,"")</f>
        <v>#REF!</v>
      </c>
      <c r="F461" s="17" t="e">
        <f>VLOOKUP(Audit!#REF!,$V$3:$AE$12,5,FALSE) &amp; VLOOKUP(Audit!#REF!,$V$13:$AE$22,5,FALSE)&amp; IF(Audit!#REF!=10,Audit!#REF!&amp;Audit!#REF!,"")</f>
        <v>#REF!</v>
      </c>
      <c r="G461" s="17" t="e">
        <f>VLOOKUP(Audit!#REF!,$V$3:$AE$12,6,FALSE) &amp; VLOOKUP(Audit!#REF!,$V$13:$AE$22,6,FALSE)&amp; IF(Audit!#REF!=10,Audit!#REF!&amp;Audit!#REF!,"")</f>
        <v>#REF!</v>
      </c>
      <c r="H461" s="17" t="e">
        <f>VLOOKUP(Audit!#REF!,$V$3:$AE$12,7,FALSE) &amp; VLOOKUP(Audit!#REF!,$V$13:$AE$22,7,FALSE)&amp;IF(Audit!#REF!=10,Audit!#REF!&amp;Audit!#REF!,"")</f>
        <v>#REF!</v>
      </c>
      <c r="I461" s="17" t="e">
        <f>VLOOKUP(Audit!#REF!,$V$3:$AE$12,8,FALSE) &amp; Audit!#REF! &amp; VLOOKUP(Audit!#REF!,$V$13:$AE$22,8,FALSE)&amp;IF(Audit!#REF!=10,Audit!#REF!&amp;Audit!#REF!,"")</f>
        <v>#REF!</v>
      </c>
      <c r="J461" s="17" t="e">
        <f>VLOOKUP(Audit!#REF!,$V$3:$AE$12,9,FALSE) &amp; VLOOKUP(Audit!#REF!,$V$13:$AE$22,9,FALSE) &amp; IF(Audit!#REF!=10,Audit!#REF!&amp;Audit!#REF!,"") &amp; IF(Audit!#REF!&lt;&gt;1,U461,"")</f>
        <v>#REF!</v>
      </c>
      <c r="K461" s="17" t="e">
        <f>VLOOKUP(Audit!#REF!,$V$3:$AE$12,10,FALSE) &amp; Audit!#REF! &amp; VLOOKUP(Audit!#REF!,$V$13:$AE$22,10,FALSE) &amp; IF(Audit!#REF!=10,Audit!#REF!&amp;Audit!#REF!,"") &amp; IF(Audit!#REF!&lt;&gt;1,U461,"")</f>
        <v>#REF!</v>
      </c>
      <c r="L461" s="10" t="e">
        <f>Audit!#REF!</f>
        <v>#REF!</v>
      </c>
      <c r="M461" s="10" t="e">
        <f t="shared" si="221"/>
        <v>#REF!</v>
      </c>
      <c r="N461" s="10" t="e">
        <f t="shared" si="222"/>
        <v>#REF!</v>
      </c>
      <c r="O461" s="10" t="e">
        <f t="shared" si="223"/>
        <v>#REF!</v>
      </c>
      <c r="P461" s="10" t="e">
        <f t="shared" si="224"/>
        <v>#REF!</v>
      </c>
      <c r="Q461" s="10" t="e">
        <f t="shared" si="225"/>
        <v>#REF!</v>
      </c>
      <c r="R461" s="10" t="e">
        <f t="shared" si="226"/>
        <v>#REF!</v>
      </c>
      <c r="S461" s="10" t="e">
        <f t="shared" si="227"/>
        <v>#REF!</v>
      </c>
      <c r="T461" s="10" t="e">
        <f t="shared" si="228"/>
        <v>#REF!</v>
      </c>
      <c r="U461" s="17" t="e">
        <f>IF(Audit!#REF!="","",VLOOKUP(Audit!#REF!,$W$26:$X$35,2,FALSE)) &amp; Audit!#REF! &amp; IF(Audit!#REF!="","",IF(Audit!#REF!&lt;=1.4,VLOOKUP(Audit!#REF!,$W$38:X506,2,FALSE),VLOOKUP(Audit!#REF!,$W$51:$X$61,2,FALSE))) &amp; IF(Audit!#REF!="","",VLOOKUP(Audit!#REF!,$Y$26:$Z$35,2,FALSE) &amp; Audit!#REF! &amp; IF(Audit!#REF!="","",IF(Audit!#REF!&lt;=1.4,VLOOKUP(Audit!#REF!,$Y$38:$Z$48,2,FALSE),VLOOKUP(Audit!#REF!,$Y$51:$Z$61,2,FALSE))))</f>
        <v>#REF!</v>
      </c>
      <c r="V461" s="21"/>
      <c r="AH461" s="49" t="e">
        <f>Audit!#REF!</f>
        <v>#REF!</v>
      </c>
      <c r="AI461" s="50" t="e">
        <f>VLOOKUP(Audit!#REF!,$V$3:$AE$12,2,FALSE)&amp; IF(Audit!#REF!=10,Audit!#REF!,"")</f>
        <v>#REF!</v>
      </c>
      <c r="AJ461" s="50" t="e">
        <f>VLOOKUP(Audit!#REF!,$V$13:$AE$22,2,FALSE)&amp; IF(Audit!#REF!=10,Audit!#REF!,"")</f>
        <v>#REF!</v>
      </c>
      <c r="AK461" s="47" t="e">
        <f t="shared" si="229"/>
        <v>#REF!</v>
      </c>
      <c r="AL461" s="50" t="e">
        <f>VLOOKUP(Audit!#REF!,$V$3:$AE$12,3,FALSE)&amp; IF(Audit!#REF!=10,Audit!#REF!,"")</f>
        <v>#REF!</v>
      </c>
      <c r="AM461" s="50" t="e">
        <f>VLOOKUP(Audit!#REF!,$V$13:$AE$22,3,FALSE)&amp; IF(Audit!#REF!=10,Audit!#REF!,"")</f>
        <v>#REF!</v>
      </c>
      <c r="AN461" s="47" t="e">
        <f t="shared" si="230"/>
        <v>#REF!</v>
      </c>
      <c r="AO461" s="50" t="e">
        <f>VLOOKUP(Audit!#REF!,$V$3:$AE$12,4,FALSE) &amp;  Audit!#REF! &amp; IF(Audit!#REF!=10,Audit!#REF!,"")</f>
        <v>#REF!</v>
      </c>
      <c r="AP461" s="50" t="e">
        <f>VLOOKUP(Audit!#REF!,$V$13:$AE$22,4,FALSE)&amp; IF(Audit!#REF!=10,Audit!#REF!,"")</f>
        <v>#REF!</v>
      </c>
      <c r="AQ461" s="47" t="e">
        <f t="shared" si="231"/>
        <v>#REF!</v>
      </c>
      <c r="AR461" s="50" t="e">
        <f>VLOOKUP(Audit!#REF!,$V$3:$AE$12,5,FALSE)&amp; IF(Audit!#REF!=10,Audit!#REF!,"")</f>
        <v>#REF!</v>
      </c>
      <c r="AS461" s="50" t="e">
        <f>VLOOKUP(Audit!#REF!,$V$13:$AE$22,5,FALSE)&amp; IF(Audit!#REF!=10,Audit!#REF!,"")</f>
        <v>#REF!</v>
      </c>
      <c r="AT461" s="47" t="e">
        <f t="shared" si="232"/>
        <v>#REF!</v>
      </c>
      <c r="AU461" s="50" t="e">
        <f>VLOOKUP(Audit!#REF!,$V$3:$AE$12,6,FALSE)&amp; IF(Audit!#REF!=10,Audit!#REF!,"")</f>
        <v>#REF!</v>
      </c>
      <c r="AV461" s="50" t="e">
        <f>VLOOKUP(Audit!#REF!,$V$13:$AE$22,6,FALSE)&amp; IF(Audit!#REF!=10,Audit!#REF!,"")</f>
        <v>#REF!</v>
      </c>
      <c r="AW461" s="47" t="e">
        <f t="shared" si="233"/>
        <v>#REF!</v>
      </c>
      <c r="AX461" s="50" t="e">
        <f>VLOOKUP(Audit!#REF!,$V$3:$AE$12,7,FALSE)&amp; IF(Audit!#REF!=10,Audit!#REF!,"")</f>
        <v>#REF!</v>
      </c>
      <c r="AY461" s="50" t="e">
        <f>VLOOKUP(Audit!#REF!,$V$13:$AE$22,7,FALSE) &amp; IF(Audit!#REF!=10,Audit!#REF!,"")</f>
        <v>#REF!</v>
      </c>
      <c r="AZ461" s="47" t="e">
        <f t="shared" si="234"/>
        <v>#REF!</v>
      </c>
      <c r="BA461" s="50" t="e">
        <f>VLOOKUP(Audit!#REF!,$V$3:$AE$12,8,FALSE)&amp; Audit!#REF! &amp; IF(Audit!#REF!=10,Audit!#REF!,"")</f>
        <v>#REF!</v>
      </c>
      <c r="BB461" s="50" t="e">
        <f>VLOOKUP(Audit!#REF!,$V$13:$AE$22,8,FALSE) &amp; IF(Audit!#REF!=10,Audit!#REF!,"")</f>
        <v>#REF!</v>
      </c>
      <c r="BC461" s="47" t="e">
        <f t="shared" si="235"/>
        <v>#REF!</v>
      </c>
      <c r="BD461" s="50" t="e">
        <f>VLOOKUP(Audit!#REF!,$V$3:$AE$12,9,FALSE)&amp; IF(Audit!#REF!=10,Audit!#REF!,"")</f>
        <v>#REF!</v>
      </c>
      <c r="BE461" s="50" t="e">
        <f>VLOOKUP(Audit!#REF!,$V$13:$AE$22,9,FALSE) &amp; IF(Audit!#REF!=10,Audit!#REF!,"") &amp; IF(Audit!#REF!&lt;&gt;1,U461,"")</f>
        <v>#REF!</v>
      </c>
      <c r="BF461" s="47" t="e">
        <f t="shared" si="236"/>
        <v>#REF!</v>
      </c>
      <c r="BG461" s="50" t="e">
        <f>VLOOKUP(Audit!#REF!,$V$3:$AE$12,10,FALSE) &amp; Audit!#REF! &amp; IF(Audit!#REF!=10,Audit!#REF!,"")</f>
        <v>#REF!</v>
      </c>
      <c r="BH461" s="50" t="e">
        <f>VLOOKUP(Audit!#REF!,$V$13:$AE$22,10,FALSE) &amp; IF(Audit!#REF!=10,Audit!#REF!,"") &amp; IF(Audit!#REF!&lt;&gt;1,U461,"")</f>
        <v>#REF!</v>
      </c>
      <c r="BI461" s="47" t="e">
        <f t="shared" si="237"/>
        <v>#REF!</v>
      </c>
      <c r="BJ461" s="48" t="str">
        <f t="shared" si="238"/>
        <v/>
      </c>
      <c r="BK461" s="48" t="str">
        <f t="shared" si="239"/>
        <v/>
      </c>
      <c r="BL461" s="48" t="str">
        <f t="shared" si="240"/>
        <v/>
      </c>
      <c r="BM461" s="48" t="str">
        <f t="shared" si="241"/>
        <v/>
      </c>
      <c r="BN461" s="48" t="str">
        <f t="shared" si="242"/>
        <v/>
      </c>
      <c r="BO461" s="48" t="str">
        <f t="shared" si="243"/>
        <v/>
      </c>
      <c r="BP461" s="48" t="str">
        <f t="shared" si="244"/>
        <v/>
      </c>
      <c r="BQ461" s="48" t="str">
        <f t="shared" si="245"/>
        <v/>
      </c>
      <c r="BR461" s="48" t="str">
        <f t="shared" si="246"/>
        <v/>
      </c>
      <c r="BS461" s="48" t="str">
        <f t="shared" si="247"/>
        <v/>
      </c>
      <c r="BT461" s="48" t="str">
        <f t="shared" si="248"/>
        <v/>
      </c>
      <c r="BU461" s="48" t="str">
        <f t="shared" si="249"/>
        <v/>
      </c>
    </row>
    <row r="462" spans="1:73">
      <c r="A462" s="10" t="e">
        <f>Audit!#REF!</f>
        <v>#REF!</v>
      </c>
      <c r="B462" s="10" t="e">
        <f t="shared" si="220"/>
        <v>#REF!</v>
      </c>
      <c r="C462" s="17" t="e">
        <f>VLOOKUP(Audit!#REF!,$V$3:$AE$12,2,FALSE) &amp; VLOOKUP(Audit!#REF!,$V$13:$AE$22,2,FALSE)&amp; IF(Audit!#REF!=10,Audit!#REF!&amp;Audit!#REF!,"")</f>
        <v>#REF!</v>
      </c>
      <c r="D462" s="17" t="e">
        <f>VLOOKUP(Audit!#REF!,$V$3:$AE$12,3,FALSE) &amp; VLOOKUP(Audit!#REF!,$V$13:$AE$22,3,FALSE) &amp;IF(Audit!#REF!=10,Audit!#REF!&amp;Audit!#REF!,"")</f>
        <v>#REF!</v>
      </c>
      <c r="E462" s="17" t="e">
        <f>VLOOKUP(Audit!#REF!,$V$3:$AE$12,4,FALSE)&amp; Audit!#REF! &amp; VLOOKUP(Audit!#REF!,$V$13:$AE$22,4,FALSE)&amp; IF(Audit!#REF!=10,Audit!#REF!&amp;Audit!#REF!,"")</f>
        <v>#REF!</v>
      </c>
      <c r="F462" s="17" t="e">
        <f>VLOOKUP(Audit!#REF!,$V$3:$AE$12,5,FALSE) &amp; VLOOKUP(Audit!#REF!,$V$13:$AE$22,5,FALSE)&amp; IF(Audit!#REF!=10,Audit!#REF!&amp;Audit!#REF!,"")</f>
        <v>#REF!</v>
      </c>
      <c r="G462" s="17" t="e">
        <f>VLOOKUP(Audit!#REF!,$V$3:$AE$12,6,FALSE) &amp; VLOOKUP(Audit!#REF!,$V$13:$AE$22,6,FALSE)&amp; IF(Audit!#REF!=10,Audit!#REF!&amp;Audit!#REF!,"")</f>
        <v>#REF!</v>
      </c>
      <c r="H462" s="17" t="e">
        <f>VLOOKUP(Audit!#REF!,$V$3:$AE$12,7,FALSE) &amp; VLOOKUP(Audit!#REF!,$V$13:$AE$22,7,FALSE)&amp;IF(Audit!#REF!=10,Audit!#REF!&amp;Audit!#REF!,"")</f>
        <v>#REF!</v>
      </c>
      <c r="I462" s="17" t="e">
        <f>VLOOKUP(Audit!#REF!,$V$3:$AE$12,8,FALSE) &amp; Audit!#REF! &amp; VLOOKUP(Audit!#REF!,$V$13:$AE$22,8,FALSE)&amp;IF(Audit!#REF!=10,Audit!#REF!&amp;Audit!#REF!,"")</f>
        <v>#REF!</v>
      </c>
      <c r="J462" s="17" t="e">
        <f>VLOOKUP(Audit!#REF!,$V$3:$AE$12,9,FALSE) &amp; VLOOKUP(Audit!#REF!,$V$13:$AE$22,9,FALSE) &amp; IF(Audit!#REF!=10,Audit!#REF!&amp;Audit!#REF!,"") &amp; IF(Audit!#REF!&lt;&gt;1,U462,"")</f>
        <v>#REF!</v>
      </c>
      <c r="K462" s="17" t="e">
        <f>VLOOKUP(Audit!#REF!,$V$3:$AE$12,10,FALSE) &amp; Audit!#REF! &amp; VLOOKUP(Audit!#REF!,$V$13:$AE$22,10,FALSE) &amp; IF(Audit!#REF!=10,Audit!#REF!&amp;Audit!#REF!,"") &amp; IF(Audit!#REF!&lt;&gt;1,U462,"")</f>
        <v>#REF!</v>
      </c>
      <c r="L462" s="10" t="e">
        <f>Audit!#REF!</f>
        <v>#REF!</v>
      </c>
      <c r="M462" s="10" t="e">
        <f t="shared" si="221"/>
        <v>#REF!</v>
      </c>
      <c r="N462" s="10" t="e">
        <f t="shared" si="222"/>
        <v>#REF!</v>
      </c>
      <c r="O462" s="10" t="e">
        <f t="shared" si="223"/>
        <v>#REF!</v>
      </c>
      <c r="P462" s="10" t="e">
        <f t="shared" si="224"/>
        <v>#REF!</v>
      </c>
      <c r="Q462" s="10" t="e">
        <f t="shared" si="225"/>
        <v>#REF!</v>
      </c>
      <c r="R462" s="10" t="e">
        <f t="shared" si="226"/>
        <v>#REF!</v>
      </c>
      <c r="S462" s="10" t="e">
        <f t="shared" si="227"/>
        <v>#REF!</v>
      </c>
      <c r="T462" s="10" t="e">
        <f t="shared" si="228"/>
        <v>#REF!</v>
      </c>
      <c r="U462" s="17" t="e">
        <f>IF(Audit!#REF!="","",VLOOKUP(Audit!#REF!,$W$26:$X$35,2,FALSE)) &amp; Audit!#REF! &amp; IF(Audit!#REF!="","",IF(Audit!#REF!&lt;=1.4,VLOOKUP(Audit!#REF!,$W$38:X507,2,FALSE),VLOOKUP(Audit!#REF!,$W$51:$X$61,2,FALSE))) &amp; IF(Audit!#REF!="","",VLOOKUP(Audit!#REF!,$Y$26:$Z$35,2,FALSE) &amp; Audit!#REF! &amp; IF(Audit!#REF!="","",IF(Audit!#REF!&lt;=1.4,VLOOKUP(Audit!#REF!,$Y$38:$Z$48,2,FALSE),VLOOKUP(Audit!#REF!,$Y$51:$Z$61,2,FALSE))))</f>
        <v>#REF!</v>
      </c>
      <c r="V462" s="21"/>
      <c r="AH462" s="49" t="e">
        <f>Audit!#REF!</f>
        <v>#REF!</v>
      </c>
      <c r="AI462" s="50" t="e">
        <f>VLOOKUP(Audit!#REF!,$V$3:$AE$12,2,FALSE)&amp; IF(Audit!#REF!=10,Audit!#REF!,"")</f>
        <v>#REF!</v>
      </c>
      <c r="AJ462" s="50" t="e">
        <f>VLOOKUP(Audit!#REF!,$V$13:$AE$22,2,FALSE)&amp; IF(Audit!#REF!=10,Audit!#REF!,"")</f>
        <v>#REF!</v>
      </c>
      <c r="AK462" s="47" t="e">
        <f t="shared" si="229"/>
        <v>#REF!</v>
      </c>
      <c r="AL462" s="50" t="e">
        <f>VLOOKUP(Audit!#REF!,$V$3:$AE$12,3,FALSE)&amp; IF(Audit!#REF!=10,Audit!#REF!,"")</f>
        <v>#REF!</v>
      </c>
      <c r="AM462" s="50" t="e">
        <f>VLOOKUP(Audit!#REF!,$V$13:$AE$22,3,FALSE)&amp; IF(Audit!#REF!=10,Audit!#REF!,"")</f>
        <v>#REF!</v>
      </c>
      <c r="AN462" s="47" t="e">
        <f t="shared" si="230"/>
        <v>#REF!</v>
      </c>
      <c r="AO462" s="50" t="e">
        <f>VLOOKUP(Audit!#REF!,$V$3:$AE$12,4,FALSE) &amp;  Audit!#REF! &amp; IF(Audit!#REF!=10,Audit!#REF!,"")</f>
        <v>#REF!</v>
      </c>
      <c r="AP462" s="50" t="e">
        <f>VLOOKUP(Audit!#REF!,$V$13:$AE$22,4,FALSE)&amp; IF(Audit!#REF!=10,Audit!#REF!,"")</f>
        <v>#REF!</v>
      </c>
      <c r="AQ462" s="47" t="e">
        <f t="shared" si="231"/>
        <v>#REF!</v>
      </c>
      <c r="AR462" s="50" t="e">
        <f>VLOOKUP(Audit!#REF!,$V$3:$AE$12,5,FALSE)&amp; IF(Audit!#REF!=10,Audit!#REF!,"")</f>
        <v>#REF!</v>
      </c>
      <c r="AS462" s="50" t="e">
        <f>VLOOKUP(Audit!#REF!,$V$13:$AE$22,5,FALSE)&amp; IF(Audit!#REF!=10,Audit!#REF!,"")</f>
        <v>#REF!</v>
      </c>
      <c r="AT462" s="47" t="e">
        <f t="shared" si="232"/>
        <v>#REF!</v>
      </c>
      <c r="AU462" s="50" t="e">
        <f>VLOOKUP(Audit!#REF!,$V$3:$AE$12,6,FALSE)&amp; IF(Audit!#REF!=10,Audit!#REF!,"")</f>
        <v>#REF!</v>
      </c>
      <c r="AV462" s="50" t="e">
        <f>VLOOKUP(Audit!#REF!,$V$13:$AE$22,6,FALSE)&amp; IF(Audit!#REF!=10,Audit!#REF!,"")</f>
        <v>#REF!</v>
      </c>
      <c r="AW462" s="47" t="e">
        <f t="shared" si="233"/>
        <v>#REF!</v>
      </c>
      <c r="AX462" s="50" t="e">
        <f>VLOOKUP(Audit!#REF!,$V$3:$AE$12,7,FALSE)&amp; IF(Audit!#REF!=10,Audit!#REF!,"")</f>
        <v>#REF!</v>
      </c>
      <c r="AY462" s="50" t="e">
        <f>VLOOKUP(Audit!#REF!,$V$13:$AE$22,7,FALSE) &amp; IF(Audit!#REF!=10,Audit!#REF!,"")</f>
        <v>#REF!</v>
      </c>
      <c r="AZ462" s="47" t="e">
        <f t="shared" si="234"/>
        <v>#REF!</v>
      </c>
      <c r="BA462" s="50" t="e">
        <f>VLOOKUP(Audit!#REF!,$V$3:$AE$12,8,FALSE)&amp; Audit!#REF! &amp; IF(Audit!#REF!=10,Audit!#REF!,"")</f>
        <v>#REF!</v>
      </c>
      <c r="BB462" s="50" t="e">
        <f>VLOOKUP(Audit!#REF!,$V$13:$AE$22,8,FALSE) &amp; IF(Audit!#REF!=10,Audit!#REF!,"")</f>
        <v>#REF!</v>
      </c>
      <c r="BC462" s="47" t="e">
        <f t="shared" si="235"/>
        <v>#REF!</v>
      </c>
      <c r="BD462" s="50" t="e">
        <f>VLOOKUP(Audit!#REF!,$V$3:$AE$12,9,FALSE)&amp; IF(Audit!#REF!=10,Audit!#REF!,"")</f>
        <v>#REF!</v>
      </c>
      <c r="BE462" s="50" t="e">
        <f>VLOOKUP(Audit!#REF!,$V$13:$AE$22,9,FALSE) &amp; IF(Audit!#REF!=10,Audit!#REF!,"") &amp; IF(Audit!#REF!&lt;&gt;1,U462,"")</f>
        <v>#REF!</v>
      </c>
      <c r="BF462" s="47" t="e">
        <f t="shared" si="236"/>
        <v>#REF!</v>
      </c>
      <c r="BG462" s="50" t="e">
        <f>VLOOKUP(Audit!#REF!,$V$3:$AE$12,10,FALSE) &amp; Audit!#REF! &amp; IF(Audit!#REF!=10,Audit!#REF!,"")</f>
        <v>#REF!</v>
      </c>
      <c r="BH462" s="50" t="e">
        <f>VLOOKUP(Audit!#REF!,$V$13:$AE$22,10,FALSE) &amp; IF(Audit!#REF!=10,Audit!#REF!,"") &amp; IF(Audit!#REF!&lt;&gt;1,U462,"")</f>
        <v>#REF!</v>
      </c>
      <c r="BI462" s="47" t="e">
        <f t="shared" si="237"/>
        <v>#REF!</v>
      </c>
      <c r="BJ462" s="48" t="str">
        <f t="shared" si="238"/>
        <v/>
      </c>
      <c r="BK462" s="48" t="str">
        <f t="shared" si="239"/>
        <v/>
      </c>
      <c r="BL462" s="48" t="str">
        <f t="shared" si="240"/>
        <v/>
      </c>
      <c r="BM462" s="48" t="str">
        <f t="shared" si="241"/>
        <v/>
      </c>
      <c r="BN462" s="48" t="str">
        <f t="shared" si="242"/>
        <v/>
      </c>
      <c r="BO462" s="48" t="str">
        <f t="shared" si="243"/>
        <v/>
      </c>
      <c r="BP462" s="48" t="str">
        <f t="shared" si="244"/>
        <v/>
      </c>
      <c r="BQ462" s="48" t="str">
        <f t="shared" si="245"/>
        <v/>
      </c>
      <c r="BR462" s="48" t="str">
        <f t="shared" si="246"/>
        <v/>
      </c>
      <c r="BS462" s="48" t="str">
        <f t="shared" si="247"/>
        <v/>
      </c>
      <c r="BT462" s="48" t="str">
        <f t="shared" si="248"/>
        <v/>
      </c>
      <c r="BU462" s="48" t="str">
        <f t="shared" si="249"/>
        <v/>
      </c>
    </row>
    <row r="463" spans="1:73">
      <c r="A463" s="10" t="e">
        <f>Audit!#REF!</f>
        <v>#REF!</v>
      </c>
      <c r="B463" s="10" t="e">
        <f t="shared" si="220"/>
        <v>#REF!</v>
      </c>
      <c r="C463" s="17" t="e">
        <f>VLOOKUP(Audit!#REF!,$V$3:$AE$12,2,FALSE) &amp; VLOOKUP(Audit!#REF!,$V$13:$AE$22,2,FALSE)&amp; IF(Audit!#REF!=10,Audit!#REF!&amp;Audit!#REF!,"")</f>
        <v>#REF!</v>
      </c>
      <c r="D463" s="17" t="e">
        <f>VLOOKUP(Audit!#REF!,$V$3:$AE$12,3,FALSE) &amp; VLOOKUP(Audit!#REF!,$V$13:$AE$22,3,FALSE) &amp;IF(Audit!#REF!=10,Audit!#REF!&amp;Audit!#REF!,"")</f>
        <v>#REF!</v>
      </c>
      <c r="E463" s="17" t="e">
        <f>VLOOKUP(Audit!#REF!,$V$3:$AE$12,4,FALSE)&amp; Audit!#REF! &amp; VLOOKUP(Audit!#REF!,$V$13:$AE$22,4,FALSE)&amp; IF(Audit!#REF!=10,Audit!#REF!&amp;Audit!#REF!,"")</f>
        <v>#REF!</v>
      </c>
      <c r="F463" s="17" t="e">
        <f>VLOOKUP(Audit!#REF!,$V$3:$AE$12,5,FALSE) &amp; VLOOKUP(Audit!#REF!,$V$13:$AE$22,5,FALSE)&amp; IF(Audit!#REF!=10,Audit!#REF!&amp;Audit!#REF!,"")</f>
        <v>#REF!</v>
      </c>
      <c r="G463" s="17" t="e">
        <f>VLOOKUP(Audit!#REF!,$V$3:$AE$12,6,FALSE) &amp; VLOOKUP(Audit!#REF!,$V$13:$AE$22,6,FALSE)&amp; IF(Audit!#REF!=10,Audit!#REF!&amp;Audit!#REF!,"")</f>
        <v>#REF!</v>
      </c>
      <c r="H463" s="17" t="e">
        <f>VLOOKUP(Audit!#REF!,$V$3:$AE$12,7,FALSE) &amp; VLOOKUP(Audit!#REF!,$V$13:$AE$22,7,FALSE)&amp;IF(Audit!#REF!=10,Audit!#REF!&amp;Audit!#REF!,"")</f>
        <v>#REF!</v>
      </c>
      <c r="I463" s="17" t="e">
        <f>VLOOKUP(Audit!#REF!,$V$3:$AE$12,8,FALSE) &amp; Audit!#REF! &amp; VLOOKUP(Audit!#REF!,$V$13:$AE$22,8,FALSE)&amp;IF(Audit!#REF!=10,Audit!#REF!&amp;Audit!#REF!,"")</f>
        <v>#REF!</v>
      </c>
      <c r="J463" s="17" t="e">
        <f>VLOOKUP(Audit!#REF!,$V$3:$AE$12,9,FALSE) &amp; VLOOKUP(Audit!#REF!,$V$13:$AE$22,9,FALSE) &amp; IF(Audit!#REF!=10,Audit!#REF!&amp;Audit!#REF!,"") &amp; IF(Audit!#REF!&lt;&gt;1,U463,"")</f>
        <v>#REF!</v>
      </c>
      <c r="K463" s="17" t="e">
        <f>VLOOKUP(Audit!#REF!,$V$3:$AE$12,10,FALSE) &amp; Audit!#REF! &amp; VLOOKUP(Audit!#REF!,$V$13:$AE$22,10,FALSE) &amp; IF(Audit!#REF!=10,Audit!#REF!&amp;Audit!#REF!,"") &amp; IF(Audit!#REF!&lt;&gt;1,U463,"")</f>
        <v>#REF!</v>
      </c>
      <c r="L463" s="10" t="e">
        <f>Audit!#REF!</f>
        <v>#REF!</v>
      </c>
      <c r="M463" s="10" t="e">
        <f t="shared" si="221"/>
        <v>#REF!</v>
      </c>
      <c r="N463" s="10" t="e">
        <f t="shared" si="222"/>
        <v>#REF!</v>
      </c>
      <c r="O463" s="10" t="e">
        <f t="shared" si="223"/>
        <v>#REF!</v>
      </c>
      <c r="P463" s="10" t="e">
        <f t="shared" si="224"/>
        <v>#REF!</v>
      </c>
      <c r="Q463" s="10" t="e">
        <f t="shared" si="225"/>
        <v>#REF!</v>
      </c>
      <c r="R463" s="10" t="e">
        <f t="shared" si="226"/>
        <v>#REF!</v>
      </c>
      <c r="S463" s="10" t="e">
        <f t="shared" si="227"/>
        <v>#REF!</v>
      </c>
      <c r="T463" s="10" t="e">
        <f t="shared" si="228"/>
        <v>#REF!</v>
      </c>
      <c r="U463" s="17" t="e">
        <f>IF(Audit!#REF!="","",VLOOKUP(Audit!#REF!,$W$26:$X$35,2,FALSE)) &amp; Audit!#REF! &amp; IF(Audit!#REF!="","",IF(Audit!#REF!&lt;=1.4,VLOOKUP(Audit!#REF!,$W$38:X508,2,FALSE),VLOOKUP(Audit!#REF!,$W$51:$X$61,2,FALSE))) &amp; IF(Audit!#REF!="","",VLOOKUP(Audit!#REF!,$Y$26:$Z$35,2,FALSE) &amp; Audit!#REF! &amp; IF(Audit!#REF!="","",IF(Audit!#REF!&lt;=1.4,VLOOKUP(Audit!#REF!,$Y$38:$Z$48,2,FALSE),VLOOKUP(Audit!#REF!,$Y$51:$Z$61,2,FALSE))))</f>
        <v>#REF!</v>
      </c>
      <c r="V463" s="21"/>
      <c r="AH463" s="49" t="e">
        <f>Audit!#REF!</f>
        <v>#REF!</v>
      </c>
      <c r="AI463" s="50" t="e">
        <f>VLOOKUP(Audit!#REF!,$V$3:$AE$12,2,FALSE)&amp; IF(Audit!#REF!=10,Audit!#REF!,"")</f>
        <v>#REF!</v>
      </c>
      <c r="AJ463" s="50" t="e">
        <f>VLOOKUP(Audit!#REF!,$V$13:$AE$22,2,FALSE)&amp; IF(Audit!#REF!=10,Audit!#REF!,"")</f>
        <v>#REF!</v>
      </c>
      <c r="AK463" s="47" t="e">
        <f t="shared" si="229"/>
        <v>#REF!</v>
      </c>
      <c r="AL463" s="50" t="e">
        <f>VLOOKUP(Audit!#REF!,$V$3:$AE$12,3,FALSE)&amp; IF(Audit!#REF!=10,Audit!#REF!,"")</f>
        <v>#REF!</v>
      </c>
      <c r="AM463" s="50" t="e">
        <f>VLOOKUP(Audit!#REF!,$V$13:$AE$22,3,FALSE)&amp; IF(Audit!#REF!=10,Audit!#REF!,"")</f>
        <v>#REF!</v>
      </c>
      <c r="AN463" s="47" t="e">
        <f t="shared" si="230"/>
        <v>#REF!</v>
      </c>
      <c r="AO463" s="50" t="e">
        <f>VLOOKUP(Audit!#REF!,$V$3:$AE$12,4,FALSE) &amp;  Audit!#REF! &amp; IF(Audit!#REF!=10,Audit!#REF!,"")</f>
        <v>#REF!</v>
      </c>
      <c r="AP463" s="50" t="e">
        <f>VLOOKUP(Audit!#REF!,$V$13:$AE$22,4,FALSE)&amp; IF(Audit!#REF!=10,Audit!#REF!,"")</f>
        <v>#REF!</v>
      </c>
      <c r="AQ463" s="47" t="e">
        <f t="shared" si="231"/>
        <v>#REF!</v>
      </c>
      <c r="AR463" s="50" t="e">
        <f>VLOOKUP(Audit!#REF!,$V$3:$AE$12,5,FALSE)&amp; IF(Audit!#REF!=10,Audit!#REF!,"")</f>
        <v>#REF!</v>
      </c>
      <c r="AS463" s="50" t="e">
        <f>VLOOKUP(Audit!#REF!,$V$13:$AE$22,5,FALSE)&amp; IF(Audit!#REF!=10,Audit!#REF!,"")</f>
        <v>#REF!</v>
      </c>
      <c r="AT463" s="47" t="e">
        <f t="shared" si="232"/>
        <v>#REF!</v>
      </c>
      <c r="AU463" s="50" t="e">
        <f>VLOOKUP(Audit!#REF!,$V$3:$AE$12,6,FALSE)&amp; IF(Audit!#REF!=10,Audit!#REF!,"")</f>
        <v>#REF!</v>
      </c>
      <c r="AV463" s="50" t="e">
        <f>VLOOKUP(Audit!#REF!,$V$13:$AE$22,6,FALSE)&amp; IF(Audit!#REF!=10,Audit!#REF!,"")</f>
        <v>#REF!</v>
      </c>
      <c r="AW463" s="47" t="e">
        <f t="shared" si="233"/>
        <v>#REF!</v>
      </c>
      <c r="AX463" s="50" t="e">
        <f>VLOOKUP(Audit!#REF!,$V$3:$AE$12,7,FALSE)&amp; IF(Audit!#REF!=10,Audit!#REF!,"")</f>
        <v>#REF!</v>
      </c>
      <c r="AY463" s="50" t="e">
        <f>VLOOKUP(Audit!#REF!,$V$13:$AE$22,7,FALSE) &amp; IF(Audit!#REF!=10,Audit!#REF!,"")</f>
        <v>#REF!</v>
      </c>
      <c r="AZ463" s="47" t="e">
        <f t="shared" si="234"/>
        <v>#REF!</v>
      </c>
      <c r="BA463" s="50" t="e">
        <f>VLOOKUP(Audit!#REF!,$V$3:$AE$12,8,FALSE)&amp; Audit!#REF! &amp; IF(Audit!#REF!=10,Audit!#REF!,"")</f>
        <v>#REF!</v>
      </c>
      <c r="BB463" s="50" t="e">
        <f>VLOOKUP(Audit!#REF!,$V$13:$AE$22,8,FALSE) &amp; IF(Audit!#REF!=10,Audit!#REF!,"")</f>
        <v>#REF!</v>
      </c>
      <c r="BC463" s="47" t="e">
        <f t="shared" si="235"/>
        <v>#REF!</v>
      </c>
      <c r="BD463" s="50" t="e">
        <f>VLOOKUP(Audit!#REF!,$V$3:$AE$12,9,FALSE)&amp; IF(Audit!#REF!=10,Audit!#REF!,"")</f>
        <v>#REF!</v>
      </c>
      <c r="BE463" s="50" t="e">
        <f>VLOOKUP(Audit!#REF!,$V$13:$AE$22,9,FALSE) &amp; IF(Audit!#REF!=10,Audit!#REF!,"") &amp; IF(Audit!#REF!&lt;&gt;1,U463,"")</f>
        <v>#REF!</v>
      </c>
      <c r="BF463" s="47" t="e">
        <f t="shared" si="236"/>
        <v>#REF!</v>
      </c>
      <c r="BG463" s="50" t="e">
        <f>VLOOKUP(Audit!#REF!,$V$3:$AE$12,10,FALSE) &amp; Audit!#REF! &amp; IF(Audit!#REF!=10,Audit!#REF!,"")</f>
        <v>#REF!</v>
      </c>
      <c r="BH463" s="50" t="e">
        <f>VLOOKUP(Audit!#REF!,$V$13:$AE$22,10,FALSE) &amp; IF(Audit!#REF!=10,Audit!#REF!,"") &amp; IF(Audit!#REF!&lt;&gt;1,U463,"")</f>
        <v>#REF!</v>
      </c>
      <c r="BI463" s="47" t="e">
        <f t="shared" si="237"/>
        <v>#REF!</v>
      </c>
      <c r="BJ463" s="48" t="str">
        <f t="shared" si="238"/>
        <v/>
      </c>
      <c r="BK463" s="48" t="str">
        <f t="shared" si="239"/>
        <v/>
      </c>
      <c r="BL463" s="48" t="str">
        <f t="shared" si="240"/>
        <v/>
      </c>
      <c r="BM463" s="48" t="str">
        <f t="shared" si="241"/>
        <v/>
      </c>
      <c r="BN463" s="48" t="str">
        <f t="shared" si="242"/>
        <v/>
      </c>
      <c r="BO463" s="48" t="str">
        <f t="shared" si="243"/>
        <v/>
      </c>
      <c r="BP463" s="48" t="str">
        <f t="shared" si="244"/>
        <v/>
      </c>
      <c r="BQ463" s="48" t="str">
        <f t="shared" si="245"/>
        <v/>
      </c>
      <c r="BR463" s="48" t="str">
        <f t="shared" si="246"/>
        <v/>
      </c>
      <c r="BS463" s="48" t="str">
        <f t="shared" si="247"/>
        <v/>
      </c>
      <c r="BT463" s="48" t="str">
        <f t="shared" si="248"/>
        <v/>
      </c>
      <c r="BU463" s="48" t="str">
        <f t="shared" si="249"/>
        <v/>
      </c>
    </row>
    <row r="464" spans="1:73">
      <c r="A464" s="10" t="e">
        <f>Audit!#REF!</f>
        <v>#REF!</v>
      </c>
      <c r="B464" s="10" t="e">
        <f t="shared" si="220"/>
        <v>#REF!</v>
      </c>
      <c r="C464" s="17" t="e">
        <f>VLOOKUP(Audit!#REF!,$V$3:$AE$12,2,FALSE) &amp; VLOOKUP(Audit!#REF!,$V$13:$AE$22,2,FALSE)&amp; IF(Audit!#REF!=10,Audit!#REF!&amp;Audit!#REF!,"")</f>
        <v>#REF!</v>
      </c>
      <c r="D464" s="17" t="e">
        <f>VLOOKUP(Audit!#REF!,$V$3:$AE$12,3,FALSE) &amp; VLOOKUP(Audit!#REF!,$V$13:$AE$22,3,FALSE) &amp;IF(Audit!#REF!=10,Audit!#REF!&amp;Audit!#REF!,"")</f>
        <v>#REF!</v>
      </c>
      <c r="E464" s="17" t="e">
        <f>VLOOKUP(Audit!#REF!,$V$3:$AE$12,4,FALSE)&amp; Audit!#REF! &amp; VLOOKUP(Audit!#REF!,$V$13:$AE$22,4,FALSE)&amp; IF(Audit!#REF!=10,Audit!#REF!&amp;Audit!#REF!,"")</f>
        <v>#REF!</v>
      </c>
      <c r="F464" s="17" t="e">
        <f>VLOOKUP(Audit!#REF!,$V$3:$AE$12,5,FALSE) &amp; VLOOKUP(Audit!#REF!,$V$13:$AE$22,5,FALSE)&amp; IF(Audit!#REF!=10,Audit!#REF!&amp;Audit!#REF!,"")</f>
        <v>#REF!</v>
      </c>
      <c r="G464" s="17" t="e">
        <f>VLOOKUP(Audit!#REF!,$V$3:$AE$12,6,FALSE) &amp; VLOOKUP(Audit!#REF!,$V$13:$AE$22,6,FALSE)&amp; IF(Audit!#REF!=10,Audit!#REF!&amp;Audit!#REF!,"")</f>
        <v>#REF!</v>
      </c>
      <c r="H464" s="17" t="e">
        <f>VLOOKUP(Audit!#REF!,$V$3:$AE$12,7,FALSE) &amp; VLOOKUP(Audit!#REF!,$V$13:$AE$22,7,FALSE)&amp;IF(Audit!#REF!=10,Audit!#REF!&amp;Audit!#REF!,"")</f>
        <v>#REF!</v>
      </c>
      <c r="I464" s="17" t="e">
        <f>VLOOKUP(Audit!#REF!,$V$3:$AE$12,8,FALSE) &amp; Audit!#REF! &amp; VLOOKUP(Audit!#REF!,$V$13:$AE$22,8,FALSE)&amp;IF(Audit!#REF!=10,Audit!#REF!&amp;Audit!#REF!,"")</f>
        <v>#REF!</v>
      </c>
      <c r="J464" s="17" t="e">
        <f>VLOOKUP(Audit!#REF!,$V$3:$AE$12,9,FALSE) &amp; VLOOKUP(Audit!#REF!,$V$13:$AE$22,9,FALSE) &amp; IF(Audit!#REF!=10,Audit!#REF!&amp;Audit!#REF!,"") &amp; IF(Audit!#REF!&lt;&gt;1,U464,"")</f>
        <v>#REF!</v>
      </c>
      <c r="K464" s="17" t="e">
        <f>VLOOKUP(Audit!#REF!,$V$3:$AE$12,10,FALSE) &amp; Audit!#REF! &amp; VLOOKUP(Audit!#REF!,$V$13:$AE$22,10,FALSE) &amp; IF(Audit!#REF!=10,Audit!#REF!&amp;Audit!#REF!,"") &amp; IF(Audit!#REF!&lt;&gt;1,U464,"")</f>
        <v>#REF!</v>
      </c>
      <c r="L464" s="10" t="e">
        <f>Audit!#REF!</f>
        <v>#REF!</v>
      </c>
      <c r="M464" s="10" t="e">
        <f t="shared" si="221"/>
        <v>#REF!</v>
      </c>
      <c r="N464" s="10" t="e">
        <f t="shared" si="222"/>
        <v>#REF!</v>
      </c>
      <c r="O464" s="10" t="e">
        <f t="shared" si="223"/>
        <v>#REF!</v>
      </c>
      <c r="P464" s="10" t="e">
        <f t="shared" si="224"/>
        <v>#REF!</v>
      </c>
      <c r="Q464" s="10" t="e">
        <f t="shared" si="225"/>
        <v>#REF!</v>
      </c>
      <c r="R464" s="10" t="e">
        <f t="shared" si="226"/>
        <v>#REF!</v>
      </c>
      <c r="S464" s="10" t="e">
        <f t="shared" si="227"/>
        <v>#REF!</v>
      </c>
      <c r="T464" s="10" t="e">
        <f t="shared" si="228"/>
        <v>#REF!</v>
      </c>
      <c r="U464" s="17" t="e">
        <f>IF(Audit!#REF!="","",VLOOKUP(Audit!#REF!,$W$26:$X$35,2,FALSE)) &amp; Audit!#REF! &amp; IF(Audit!#REF!="","",IF(Audit!#REF!&lt;=1.4,VLOOKUP(Audit!#REF!,$W$38:X509,2,FALSE),VLOOKUP(Audit!#REF!,$W$51:$X$61,2,FALSE))) &amp; IF(Audit!#REF!="","",VLOOKUP(Audit!#REF!,$Y$26:$Z$35,2,FALSE) &amp; Audit!#REF! &amp; IF(Audit!#REF!="","",IF(Audit!#REF!&lt;=1.4,VLOOKUP(Audit!#REF!,$Y$38:$Z$48,2,FALSE),VLOOKUP(Audit!#REF!,$Y$51:$Z$61,2,FALSE))))</f>
        <v>#REF!</v>
      </c>
      <c r="V464" s="21"/>
      <c r="AH464" s="49" t="e">
        <f>Audit!#REF!</f>
        <v>#REF!</v>
      </c>
      <c r="AI464" s="50" t="e">
        <f>VLOOKUP(Audit!#REF!,$V$3:$AE$12,2,FALSE)&amp; IF(Audit!#REF!=10,Audit!#REF!,"")</f>
        <v>#REF!</v>
      </c>
      <c r="AJ464" s="50" t="e">
        <f>VLOOKUP(Audit!#REF!,$V$13:$AE$22,2,FALSE)&amp; IF(Audit!#REF!=10,Audit!#REF!,"")</f>
        <v>#REF!</v>
      </c>
      <c r="AK464" s="47" t="e">
        <f t="shared" si="229"/>
        <v>#REF!</v>
      </c>
      <c r="AL464" s="50" t="e">
        <f>VLOOKUP(Audit!#REF!,$V$3:$AE$12,3,FALSE)&amp; IF(Audit!#REF!=10,Audit!#REF!,"")</f>
        <v>#REF!</v>
      </c>
      <c r="AM464" s="50" t="e">
        <f>VLOOKUP(Audit!#REF!,$V$13:$AE$22,3,FALSE)&amp; IF(Audit!#REF!=10,Audit!#REF!,"")</f>
        <v>#REF!</v>
      </c>
      <c r="AN464" s="47" t="e">
        <f t="shared" si="230"/>
        <v>#REF!</v>
      </c>
      <c r="AO464" s="50" t="e">
        <f>VLOOKUP(Audit!#REF!,$V$3:$AE$12,4,FALSE) &amp;  Audit!#REF! &amp; IF(Audit!#REF!=10,Audit!#REF!,"")</f>
        <v>#REF!</v>
      </c>
      <c r="AP464" s="50" t="e">
        <f>VLOOKUP(Audit!#REF!,$V$13:$AE$22,4,FALSE)&amp; IF(Audit!#REF!=10,Audit!#REF!,"")</f>
        <v>#REF!</v>
      </c>
      <c r="AQ464" s="47" t="e">
        <f t="shared" si="231"/>
        <v>#REF!</v>
      </c>
      <c r="AR464" s="50" t="e">
        <f>VLOOKUP(Audit!#REF!,$V$3:$AE$12,5,FALSE)&amp; IF(Audit!#REF!=10,Audit!#REF!,"")</f>
        <v>#REF!</v>
      </c>
      <c r="AS464" s="50" t="e">
        <f>VLOOKUP(Audit!#REF!,$V$13:$AE$22,5,FALSE)&amp; IF(Audit!#REF!=10,Audit!#REF!,"")</f>
        <v>#REF!</v>
      </c>
      <c r="AT464" s="47" t="e">
        <f t="shared" si="232"/>
        <v>#REF!</v>
      </c>
      <c r="AU464" s="50" t="e">
        <f>VLOOKUP(Audit!#REF!,$V$3:$AE$12,6,FALSE)&amp; IF(Audit!#REF!=10,Audit!#REF!,"")</f>
        <v>#REF!</v>
      </c>
      <c r="AV464" s="50" t="e">
        <f>VLOOKUP(Audit!#REF!,$V$13:$AE$22,6,FALSE)&amp; IF(Audit!#REF!=10,Audit!#REF!,"")</f>
        <v>#REF!</v>
      </c>
      <c r="AW464" s="47" t="e">
        <f t="shared" si="233"/>
        <v>#REF!</v>
      </c>
      <c r="AX464" s="50" t="e">
        <f>VLOOKUP(Audit!#REF!,$V$3:$AE$12,7,FALSE)&amp; IF(Audit!#REF!=10,Audit!#REF!,"")</f>
        <v>#REF!</v>
      </c>
      <c r="AY464" s="50" t="e">
        <f>VLOOKUP(Audit!#REF!,$V$13:$AE$22,7,FALSE) &amp; IF(Audit!#REF!=10,Audit!#REF!,"")</f>
        <v>#REF!</v>
      </c>
      <c r="AZ464" s="47" t="e">
        <f t="shared" si="234"/>
        <v>#REF!</v>
      </c>
      <c r="BA464" s="50" t="e">
        <f>VLOOKUP(Audit!#REF!,$V$3:$AE$12,8,FALSE)&amp; Audit!#REF! &amp; IF(Audit!#REF!=10,Audit!#REF!,"")</f>
        <v>#REF!</v>
      </c>
      <c r="BB464" s="50" t="e">
        <f>VLOOKUP(Audit!#REF!,$V$13:$AE$22,8,FALSE) &amp; IF(Audit!#REF!=10,Audit!#REF!,"")</f>
        <v>#REF!</v>
      </c>
      <c r="BC464" s="47" t="e">
        <f t="shared" si="235"/>
        <v>#REF!</v>
      </c>
      <c r="BD464" s="50" t="e">
        <f>VLOOKUP(Audit!#REF!,$V$3:$AE$12,9,FALSE)&amp; IF(Audit!#REF!=10,Audit!#REF!,"")</f>
        <v>#REF!</v>
      </c>
      <c r="BE464" s="50" t="e">
        <f>VLOOKUP(Audit!#REF!,$V$13:$AE$22,9,FALSE) &amp; IF(Audit!#REF!=10,Audit!#REF!,"") &amp; IF(Audit!#REF!&lt;&gt;1,U464,"")</f>
        <v>#REF!</v>
      </c>
      <c r="BF464" s="47" t="e">
        <f t="shared" si="236"/>
        <v>#REF!</v>
      </c>
      <c r="BG464" s="50" t="e">
        <f>VLOOKUP(Audit!#REF!,$V$3:$AE$12,10,FALSE) &amp; Audit!#REF! &amp; IF(Audit!#REF!=10,Audit!#REF!,"")</f>
        <v>#REF!</v>
      </c>
      <c r="BH464" s="50" t="e">
        <f>VLOOKUP(Audit!#REF!,$V$13:$AE$22,10,FALSE) &amp; IF(Audit!#REF!=10,Audit!#REF!,"") &amp; IF(Audit!#REF!&lt;&gt;1,U464,"")</f>
        <v>#REF!</v>
      </c>
      <c r="BI464" s="47" t="e">
        <f t="shared" si="237"/>
        <v>#REF!</v>
      </c>
      <c r="BJ464" s="48" t="str">
        <f t="shared" si="238"/>
        <v/>
      </c>
      <c r="BK464" s="48" t="str">
        <f t="shared" si="239"/>
        <v/>
      </c>
      <c r="BL464" s="48" t="str">
        <f t="shared" si="240"/>
        <v/>
      </c>
      <c r="BM464" s="48" t="str">
        <f t="shared" si="241"/>
        <v/>
      </c>
      <c r="BN464" s="48" t="str">
        <f t="shared" si="242"/>
        <v/>
      </c>
      <c r="BO464" s="48" t="str">
        <f t="shared" si="243"/>
        <v/>
      </c>
      <c r="BP464" s="48" t="str">
        <f t="shared" si="244"/>
        <v/>
      </c>
      <c r="BQ464" s="48" t="str">
        <f t="shared" si="245"/>
        <v/>
      </c>
      <c r="BR464" s="48" t="str">
        <f t="shared" si="246"/>
        <v/>
      </c>
      <c r="BS464" s="48" t="str">
        <f t="shared" si="247"/>
        <v/>
      </c>
      <c r="BT464" s="48" t="str">
        <f t="shared" si="248"/>
        <v/>
      </c>
      <c r="BU464" s="48" t="str">
        <f t="shared" si="249"/>
        <v/>
      </c>
    </row>
    <row r="465" spans="1:73">
      <c r="A465" s="10" t="e">
        <f>Audit!#REF!</f>
        <v>#REF!</v>
      </c>
      <c r="B465" s="10" t="e">
        <f t="shared" si="220"/>
        <v>#REF!</v>
      </c>
      <c r="C465" s="17" t="e">
        <f>VLOOKUP(Audit!#REF!,$V$3:$AE$12,2,FALSE) &amp; VLOOKUP(Audit!#REF!,$V$13:$AE$22,2,FALSE)&amp; IF(Audit!#REF!=10,Audit!#REF!&amp;Audit!#REF!,"")</f>
        <v>#REF!</v>
      </c>
      <c r="D465" s="17" t="e">
        <f>VLOOKUP(Audit!#REF!,$V$3:$AE$12,3,FALSE) &amp; VLOOKUP(Audit!#REF!,$V$13:$AE$22,3,FALSE) &amp;IF(Audit!#REF!=10,Audit!#REF!&amp;Audit!#REF!,"")</f>
        <v>#REF!</v>
      </c>
      <c r="E465" s="17" t="e">
        <f>VLOOKUP(Audit!#REF!,$V$3:$AE$12,4,FALSE)&amp; Audit!#REF! &amp; VLOOKUP(Audit!#REF!,$V$13:$AE$22,4,FALSE)&amp; IF(Audit!#REF!=10,Audit!#REF!&amp;Audit!#REF!,"")</f>
        <v>#REF!</v>
      </c>
      <c r="F465" s="17" t="e">
        <f>VLOOKUP(Audit!#REF!,$V$3:$AE$12,5,FALSE) &amp; VLOOKUP(Audit!#REF!,$V$13:$AE$22,5,FALSE)&amp; IF(Audit!#REF!=10,Audit!#REF!&amp;Audit!#REF!,"")</f>
        <v>#REF!</v>
      </c>
      <c r="G465" s="17" t="e">
        <f>VLOOKUP(Audit!#REF!,$V$3:$AE$12,6,FALSE) &amp; VLOOKUP(Audit!#REF!,$V$13:$AE$22,6,FALSE)&amp; IF(Audit!#REF!=10,Audit!#REF!&amp;Audit!#REF!,"")</f>
        <v>#REF!</v>
      </c>
      <c r="H465" s="17" t="e">
        <f>VLOOKUP(Audit!#REF!,$V$3:$AE$12,7,FALSE) &amp; VLOOKUP(Audit!#REF!,$V$13:$AE$22,7,FALSE)&amp;IF(Audit!#REF!=10,Audit!#REF!&amp;Audit!#REF!,"")</f>
        <v>#REF!</v>
      </c>
      <c r="I465" s="17" t="e">
        <f>VLOOKUP(Audit!#REF!,$V$3:$AE$12,8,FALSE) &amp; Audit!#REF! &amp; VLOOKUP(Audit!#REF!,$V$13:$AE$22,8,FALSE)&amp;IF(Audit!#REF!=10,Audit!#REF!&amp;Audit!#REF!,"")</f>
        <v>#REF!</v>
      </c>
      <c r="J465" s="17" t="e">
        <f>VLOOKUP(Audit!#REF!,$V$3:$AE$12,9,FALSE) &amp; VLOOKUP(Audit!#REF!,$V$13:$AE$22,9,FALSE) &amp; IF(Audit!#REF!=10,Audit!#REF!&amp;Audit!#REF!,"") &amp; IF(Audit!#REF!&lt;&gt;1,U465,"")</f>
        <v>#REF!</v>
      </c>
      <c r="K465" s="17" t="e">
        <f>VLOOKUP(Audit!#REF!,$V$3:$AE$12,10,FALSE) &amp; Audit!#REF! &amp; VLOOKUP(Audit!#REF!,$V$13:$AE$22,10,FALSE) &amp; IF(Audit!#REF!=10,Audit!#REF!&amp;Audit!#REF!,"") &amp; IF(Audit!#REF!&lt;&gt;1,U465,"")</f>
        <v>#REF!</v>
      </c>
      <c r="L465" s="10" t="e">
        <f>Audit!#REF!</f>
        <v>#REF!</v>
      </c>
      <c r="M465" s="10" t="e">
        <f t="shared" si="221"/>
        <v>#REF!</v>
      </c>
      <c r="N465" s="10" t="e">
        <f t="shared" si="222"/>
        <v>#REF!</v>
      </c>
      <c r="O465" s="10" t="e">
        <f t="shared" si="223"/>
        <v>#REF!</v>
      </c>
      <c r="P465" s="10" t="e">
        <f t="shared" si="224"/>
        <v>#REF!</v>
      </c>
      <c r="Q465" s="10" t="e">
        <f t="shared" si="225"/>
        <v>#REF!</v>
      </c>
      <c r="R465" s="10" t="e">
        <f t="shared" si="226"/>
        <v>#REF!</v>
      </c>
      <c r="S465" s="10" t="e">
        <f t="shared" si="227"/>
        <v>#REF!</v>
      </c>
      <c r="T465" s="10" t="e">
        <f t="shared" si="228"/>
        <v>#REF!</v>
      </c>
      <c r="U465" s="17" t="e">
        <f>IF(Audit!#REF!="","",VLOOKUP(Audit!#REF!,$W$26:$X$35,2,FALSE)) &amp; Audit!#REF! &amp; IF(Audit!#REF!="","",IF(Audit!#REF!&lt;=1.4,VLOOKUP(Audit!#REF!,$W$38:X510,2,FALSE),VLOOKUP(Audit!#REF!,$W$51:$X$61,2,FALSE))) &amp; IF(Audit!#REF!="","",VLOOKUP(Audit!#REF!,$Y$26:$Z$35,2,FALSE) &amp; Audit!#REF! &amp; IF(Audit!#REF!="","",IF(Audit!#REF!&lt;=1.4,VLOOKUP(Audit!#REF!,$Y$38:$Z$48,2,FALSE),VLOOKUP(Audit!#REF!,$Y$51:$Z$61,2,FALSE))))</f>
        <v>#REF!</v>
      </c>
      <c r="V465" s="21"/>
      <c r="AH465" s="49" t="e">
        <f>Audit!#REF!</f>
        <v>#REF!</v>
      </c>
      <c r="AI465" s="50" t="e">
        <f>VLOOKUP(Audit!#REF!,$V$3:$AE$12,2,FALSE)&amp; IF(Audit!#REF!=10,Audit!#REF!,"")</f>
        <v>#REF!</v>
      </c>
      <c r="AJ465" s="50" t="e">
        <f>VLOOKUP(Audit!#REF!,$V$13:$AE$22,2,FALSE)&amp; IF(Audit!#REF!=10,Audit!#REF!,"")</f>
        <v>#REF!</v>
      </c>
      <c r="AK465" s="47" t="e">
        <f t="shared" si="229"/>
        <v>#REF!</v>
      </c>
      <c r="AL465" s="50" t="e">
        <f>VLOOKUP(Audit!#REF!,$V$3:$AE$12,3,FALSE)&amp; IF(Audit!#REF!=10,Audit!#REF!,"")</f>
        <v>#REF!</v>
      </c>
      <c r="AM465" s="50" t="e">
        <f>VLOOKUP(Audit!#REF!,$V$13:$AE$22,3,FALSE)&amp; IF(Audit!#REF!=10,Audit!#REF!,"")</f>
        <v>#REF!</v>
      </c>
      <c r="AN465" s="47" t="e">
        <f t="shared" si="230"/>
        <v>#REF!</v>
      </c>
      <c r="AO465" s="50" t="e">
        <f>VLOOKUP(Audit!#REF!,$V$3:$AE$12,4,FALSE) &amp;  Audit!#REF! &amp; IF(Audit!#REF!=10,Audit!#REF!,"")</f>
        <v>#REF!</v>
      </c>
      <c r="AP465" s="50" t="e">
        <f>VLOOKUP(Audit!#REF!,$V$13:$AE$22,4,FALSE)&amp; IF(Audit!#REF!=10,Audit!#REF!,"")</f>
        <v>#REF!</v>
      </c>
      <c r="AQ465" s="47" t="e">
        <f t="shared" si="231"/>
        <v>#REF!</v>
      </c>
      <c r="AR465" s="50" t="e">
        <f>VLOOKUP(Audit!#REF!,$V$3:$AE$12,5,FALSE)&amp; IF(Audit!#REF!=10,Audit!#REF!,"")</f>
        <v>#REF!</v>
      </c>
      <c r="AS465" s="50" t="e">
        <f>VLOOKUP(Audit!#REF!,$V$13:$AE$22,5,FALSE)&amp; IF(Audit!#REF!=10,Audit!#REF!,"")</f>
        <v>#REF!</v>
      </c>
      <c r="AT465" s="47" t="e">
        <f t="shared" si="232"/>
        <v>#REF!</v>
      </c>
      <c r="AU465" s="50" t="e">
        <f>VLOOKUP(Audit!#REF!,$V$3:$AE$12,6,FALSE)&amp; IF(Audit!#REF!=10,Audit!#REF!,"")</f>
        <v>#REF!</v>
      </c>
      <c r="AV465" s="50" t="e">
        <f>VLOOKUP(Audit!#REF!,$V$13:$AE$22,6,FALSE)&amp; IF(Audit!#REF!=10,Audit!#REF!,"")</f>
        <v>#REF!</v>
      </c>
      <c r="AW465" s="47" t="e">
        <f t="shared" si="233"/>
        <v>#REF!</v>
      </c>
      <c r="AX465" s="50" t="e">
        <f>VLOOKUP(Audit!#REF!,$V$3:$AE$12,7,FALSE)&amp; IF(Audit!#REF!=10,Audit!#REF!,"")</f>
        <v>#REF!</v>
      </c>
      <c r="AY465" s="50" t="e">
        <f>VLOOKUP(Audit!#REF!,$V$13:$AE$22,7,FALSE) &amp; IF(Audit!#REF!=10,Audit!#REF!,"")</f>
        <v>#REF!</v>
      </c>
      <c r="AZ465" s="47" t="e">
        <f t="shared" si="234"/>
        <v>#REF!</v>
      </c>
      <c r="BA465" s="50" t="e">
        <f>VLOOKUP(Audit!#REF!,$V$3:$AE$12,8,FALSE)&amp; Audit!#REF! &amp; IF(Audit!#REF!=10,Audit!#REF!,"")</f>
        <v>#REF!</v>
      </c>
      <c r="BB465" s="50" t="e">
        <f>VLOOKUP(Audit!#REF!,$V$13:$AE$22,8,FALSE) &amp; IF(Audit!#REF!=10,Audit!#REF!,"")</f>
        <v>#REF!</v>
      </c>
      <c r="BC465" s="47" t="e">
        <f t="shared" si="235"/>
        <v>#REF!</v>
      </c>
      <c r="BD465" s="50" t="e">
        <f>VLOOKUP(Audit!#REF!,$V$3:$AE$12,9,FALSE)&amp; IF(Audit!#REF!=10,Audit!#REF!,"")</f>
        <v>#REF!</v>
      </c>
      <c r="BE465" s="50" t="e">
        <f>VLOOKUP(Audit!#REF!,$V$13:$AE$22,9,FALSE) &amp; IF(Audit!#REF!=10,Audit!#REF!,"") &amp; IF(Audit!#REF!&lt;&gt;1,U465,"")</f>
        <v>#REF!</v>
      </c>
      <c r="BF465" s="47" t="e">
        <f t="shared" si="236"/>
        <v>#REF!</v>
      </c>
      <c r="BG465" s="50" t="e">
        <f>VLOOKUP(Audit!#REF!,$V$3:$AE$12,10,FALSE) &amp; Audit!#REF! &amp; IF(Audit!#REF!=10,Audit!#REF!,"")</f>
        <v>#REF!</v>
      </c>
      <c r="BH465" s="50" t="e">
        <f>VLOOKUP(Audit!#REF!,$V$13:$AE$22,10,FALSE) &amp; IF(Audit!#REF!=10,Audit!#REF!,"") &amp; IF(Audit!#REF!&lt;&gt;1,U465,"")</f>
        <v>#REF!</v>
      </c>
      <c r="BI465" s="47" t="e">
        <f t="shared" si="237"/>
        <v>#REF!</v>
      </c>
      <c r="BJ465" s="48" t="str">
        <f t="shared" si="238"/>
        <v/>
      </c>
      <c r="BK465" s="48" t="str">
        <f t="shared" si="239"/>
        <v/>
      </c>
      <c r="BL465" s="48" t="str">
        <f t="shared" si="240"/>
        <v/>
      </c>
      <c r="BM465" s="48" t="str">
        <f t="shared" si="241"/>
        <v/>
      </c>
      <c r="BN465" s="48" t="str">
        <f t="shared" si="242"/>
        <v/>
      </c>
      <c r="BO465" s="48" t="str">
        <f t="shared" si="243"/>
        <v/>
      </c>
      <c r="BP465" s="48" t="str">
        <f t="shared" si="244"/>
        <v/>
      </c>
      <c r="BQ465" s="48" t="str">
        <f t="shared" si="245"/>
        <v/>
      </c>
      <c r="BR465" s="48" t="str">
        <f t="shared" si="246"/>
        <v/>
      </c>
      <c r="BS465" s="48" t="str">
        <f t="shared" si="247"/>
        <v/>
      </c>
      <c r="BT465" s="48" t="str">
        <f t="shared" si="248"/>
        <v/>
      </c>
      <c r="BU465" s="48" t="str">
        <f t="shared" si="249"/>
        <v/>
      </c>
    </row>
    <row r="466" spans="1:73">
      <c r="A466" s="10" t="e">
        <f>Audit!#REF!</f>
        <v>#REF!</v>
      </c>
      <c r="B466" s="10" t="e">
        <f t="shared" si="220"/>
        <v>#REF!</v>
      </c>
      <c r="C466" s="17" t="e">
        <f>VLOOKUP(Audit!#REF!,$V$3:$AE$12,2,FALSE) &amp; VLOOKUP(Audit!#REF!,$V$13:$AE$22,2,FALSE)&amp; IF(Audit!#REF!=10,Audit!#REF!&amp;Audit!#REF!,"")</f>
        <v>#REF!</v>
      </c>
      <c r="D466" s="17" t="e">
        <f>VLOOKUP(Audit!#REF!,$V$3:$AE$12,3,FALSE) &amp; VLOOKUP(Audit!#REF!,$V$13:$AE$22,3,FALSE) &amp;IF(Audit!#REF!=10,Audit!#REF!&amp;Audit!#REF!,"")</f>
        <v>#REF!</v>
      </c>
      <c r="E466" s="17" t="e">
        <f>VLOOKUP(Audit!#REF!,$V$3:$AE$12,4,FALSE)&amp; Audit!#REF! &amp; VLOOKUP(Audit!#REF!,$V$13:$AE$22,4,FALSE)&amp; IF(Audit!#REF!=10,Audit!#REF!&amp;Audit!#REF!,"")</f>
        <v>#REF!</v>
      </c>
      <c r="F466" s="17" t="e">
        <f>VLOOKUP(Audit!#REF!,$V$3:$AE$12,5,FALSE) &amp; VLOOKUP(Audit!#REF!,$V$13:$AE$22,5,FALSE)&amp; IF(Audit!#REF!=10,Audit!#REF!&amp;Audit!#REF!,"")</f>
        <v>#REF!</v>
      </c>
      <c r="G466" s="17" t="e">
        <f>VLOOKUP(Audit!#REF!,$V$3:$AE$12,6,FALSE) &amp; VLOOKUP(Audit!#REF!,$V$13:$AE$22,6,FALSE)&amp; IF(Audit!#REF!=10,Audit!#REF!&amp;Audit!#REF!,"")</f>
        <v>#REF!</v>
      </c>
      <c r="H466" s="17" t="e">
        <f>VLOOKUP(Audit!#REF!,$V$3:$AE$12,7,FALSE) &amp; VLOOKUP(Audit!#REF!,$V$13:$AE$22,7,FALSE)&amp;IF(Audit!#REF!=10,Audit!#REF!&amp;Audit!#REF!,"")</f>
        <v>#REF!</v>
      </c>
      <c r="I466" s="17" t="e">
        <f>VLOOKUP(Audit!#REF!,$V$3:$AE$12,8,FALSE) &amp; Audit!#REF! &amp; VLOOKUP(Audit!#REF!,$V$13:$AE$22,8,FALSE)&amp;IF(Audit!#REF!=10,Audit!#REF!&amp;Audit!#REF!,"")</f>
        <v>#REF!</v>
      </c>
      <c r="J466" s="17" t="e">
        <f>VLOOKUP(Audit!#REF!,$V$3:$AE$12,9,FALSE) &amp; VLOOKUP(Audit!#REF!,$V$13:$AE$22,9,FALSE) &amp; IF(Audit!#REF!=10,Audit!#REF!&amp;Audit!#REF!,"") &amp; IF(Audit!#REF!&lt;&gt;1,U466,"")</f>
        <v>#REF!</v>
      </c>
      <c r="K466" s="17" t="e">
        <f>VLOOKUP(Audit!#REF!,$V$3:$AE$12,10,FALSE) &amp; Audit!#REF! &amp; VLOOKUP(Audit!#REF!,$V$13:$AE$22,10,FALSE) &amp; IF(Audit!#REF!=10,Audit!#REF!&amp;Audit!#REF!,"") &amp; IF(Audit!#REF!&lt;&gt;1,U466,"")</f>
        <v>#REF!</v>
      </c>
      <c r="L466" s="10" t="e">
        <f>Audit!#REF!</f>
        <v>#REF!</v>
      </c>
      <c r="M466" s="10" t="e">
        <f t="shared" si="221"/>
        <v>#REF!</v>
      </c>
      <c r="N466" s="10" t="e">
        <f t="shared" si="222"/>
        <v>#REF!</v>
      </c>
      <c r="O466" s="10" t="e">
        <f t="shared" si="223"/>
        <v>#REF!</v>
      </c>
      <c r="P466" s="10" t="e">
        <f t="shared" si="224"/>
        <v>#REF!</v>
      </c>
      <c r="Q466" s="10" t="e">
        <f t="shared" si="225"/>
        <v>#REF!</v>
      </c>
      <c r="R466" s="10" t="e">
        <f t="shared" si="226"/>
        <v>#REF!</v>
      </c>
      <c r="S466" s="10" t="e">
        <f t="shared" si="227"/>
        <v>#REF!</v>
      </c>
      <c r="T466" s="10" t="e">
        <f t="shared" si="228"/>
        <v>#REF!</v>
      </c>
      <c r="U466" s="17" t="e">
        <f>IF(Audit!#REF!="","",VLOOKUP(Audit!#REF!,$W$26:$X$35,2,FALSE)) &amp; Audit!#REF! &amp; IF(Audit!#REF!="","",IF(Audit!#REF!&lt;=1.4,VLOOKUP(Audit!#REF!,$W$38:X511,2,FALSE),VLOOKUP(Audit!#REF!,$W$51:$X$61,2,FALSE))) &amp; IF(Audit!#REF!="","",VLOOKUP(Audit!#REF!,$Y$26:$Z$35,2,FALSE) &amp; Audit!#REF! &amp; IF(Audit!#REF!="","",IF(Audit!#REF!&lt;=1.4,VLOOKUP(Audit!#REF!,$Y$38:$Z$48,2,FALSE),VLOOKUP(Audit!#REF!,$Y$51:$Z$61,2,FALSE))))</f>
        <v>#REF!</v>
      </c>
      <c r="V466" s="21"/>
      <c r="AH466" s="49" t="e">
        <f>Audit!#REF!</f>
        <v>#REF!</v>
      </c>
      <c r="AI466" s="50" t="e">
        <f>VLOOKUP(Audit!#REF!,$V$3:$AE$12,2,FALSE)&amp; IF(Audit!#REF!=10,Audit!#REF!,"")</f>
        <v>#REF!</v>
      </c>
      <c r="AJ466" s="50" t="e">
        <f>VLOOKUP(Audit!#REF!,$V$13:$AE$22,2,FALSE)&amp; IF(Audit!#REF!=10,Audit!#REF!,"")</f>
        <v>#REF!</v>
      </c>
      <c r="AK466" s="47" t="e">
        <f t="shared" si="229"/>
        <v>#REF!</v>
      </c>
      <c r="AL466" s="50" t="e">
        <f>VLOOKUP(Audit!#REF!,$V$3:$AE$12,3,FALSE)&amp; IF(Audit!#REF!=10,Audit!#REF!,"")</f>
        <v>#REF!</v>
      </c>
      <c r="AM466" s="50" t="e">
        <f>VLOOKUP(Audit!#REF!,$V$13:$AE$22,3,FALSE)&amp; IF(Audit!#REF!=10,Audit!#REF!,"")</f>
        <v>#REF!</v>
      </c>
      <c r="AN466" s="47" t="e">
        <f t="shared" si="230"/>
        <v>#REF!</v>
      </c>
      <c r="AO466" s="50" t="e">
        <f>VLOOKUP(Audit!#REF!,$V$3:$AE$12,4,FALSE) &amp;  Audit!#REF! &amp; IF(Audit!#REF!=10,Audit!#REF!,"")</f>
        <v>#REF!</v>
      </c>
      <c r="AP466" s="50" t="e">
        <f>VLOOKUP(Audit!#REF!,$V$13:$AE$22,4,FALSE)&amp; IF(Audit!#REF!=10,Audit!#REF!,"")</f>
        <v>#REF!</v>
      </c>
      <c r="AQ466" s="47" t="e">
        <f t="shared" si="231"/>
        <v>#REF!</v>
      </c>
      <c r="AR466" s="50" t="e">
        <f>VLOOKUP(Audit!#REF!,$V$3:$AE$12,5,FALSE)&amp; IF(Audit!#REF!=10,Audit!#REF!,"")</f>
        <v>#REF!</v>
      </c>
      <c r="AS466" s="50" t="e">
        <f>VLOOKUP(Audit!#REF!,$V$13:$AE$22,5,FALSE)&amp; IF(Audit!#REF!=10,Audit!#REF!,"")</f>
        <v>#REF!</v>
      </c>
      <c r="AT466" s="47" t="e">
        <f t="shared" si="232"/>
        <v>#REF!</v>
      </c>
      <c r="AU466" s="50" t="e">
        <f>VLOOKUP(Audit!#REF!,$V$3:$AE$12,6,FALSE)&amp; IF(Audit!#REF!=10,Audit!#REF!,"")</f>
        <v>#REF!</v>
      </c>
      <c r="AV466" s="50" t="e">
        <f>VLOOKUP(Audit!#REF!,$V$13:$AE$22,6,FALSE)&amp; IF(Audit!#REF!=10,Audit!#REF!,"")</f>
        <v>#REF!</v>
      </c>
      <c r="AW466" s="47" t="e">
        <f t="shared" si="233"/>
        <v>#REF!</v>
      </c>
      <c r="AX466" s="50" t="e">
        <f>VLOOKUP(Audit!#REF!,$V$3:$AE$12,7,FALSE)&amp; IF(Audit!#REF!=10,Audit!#REF!,"")</f>
        <v>#REF!</v>
      </c>
      <c r="AY466" s="50" t="e">
        <f>VLOOKUP(Audit!#REF!,$V$13:$AE$22,7,FALSE) &amp; IF(Audit!#REF!=10,Audit!#REF!,"")</f>
        <v>#REF!</v>
      </c>
      <c r="AZ466" s="47" t="e">
        <f t="shared" si="234"/>
        <v>#REF!</v>
      </c>
      <c r="BA466" s="50" t="e">
        <f>VLOOKUP(Audit!#REF!,$V$3:$AE$12,8,FALSE)&amp; Audit!#REF! &amp; IF(Audit!#REF!=10,Audit!#REF!,"")</f>
        <v>#REF!</v>
      </c>
      <c r="BB466" s="50" t="e">
        <f>VLOOKUP(Audit!#REF!,$V$13:$AE$22,8,FALSE) &amp; IF(Audit!#REF!=10,Audit!#REF!,"")</f>
        <v>#REF!</v>
      </c>
      <c r="BC466" s="47" t="e">
        <f t="shared" si="235"/>
        <v>#REF!</v>
      </c>
      <c r="BD466" s="50" t="e">
        <f>VLOOKUP(Audit!#REF!,$V$3:$AE$12,9,FALSE)&amp; IF(Audit!#REF!=10,Audit!#REF!,"")</f>
        <v>#REF!</v>
      </c>
      <c r="BE466" s="50" t="e">
        <f>VLOOKUP(Audit!#REF!,$V$13:$AE$22,9,FALSE) &amp; IF(Audit!#REF!=10,Audit!#REF!,"") &amp; IF(Audit!#REF!&lt;&gt;1,U466,"")</f>
        <v>#REF!</v>
      </c>
      <c r="BF466" s="47" t="e">
        <f t="shared" si="236"/>
        <v>#REF!</v>
      </c>
      <c r="BG466" s="50" t="e">
        <f>VLOOKUP(Audit!#REF!,$V$3:$AE$12,10,FALSE) &amp; Audit!#REF! &amp; IF(Audit!#REF!=10,Audit!#REF!,"")</f>
        <v>#REF!</v>
      </c>
      <c r="BH466" s="50" t="e">
        <f>VLOOKUP(Audit!#REF!,$V$13:$AE$22,10,FALSE) &amp; IF(Audit!#REF!=10,Audit!#REF!,"") &amp; IF(Audit!#REF!&lt;&gt;1,U466,"")</f>
        <v>#REF!</v>
      </c>
      <c r="BI466" s="47" t="e">
        <f t="shared" si="237"/>
        <v>#REF!</v>
      </c>
      <c r="BJ466" s="48" t="str">
        <f t="shared" si="238"/>
        <v/>
      </c>
      <c r="BK466" s="48" t="str">
        <f t="shared" si="239"/>
        <v/>
      </c>
      <c r="BL466" s="48" t="str">
        <f t="shared" si="240"/>
        <v/>
      </c>
      <c r="BM466" s="48" t="str">
        <f t="shared" si="241"/>
        <v/>
      </c>
      <c r="BN466" s="48" t="str">
        <f t="shared" si="242"/>
        <v/>
      </c>
      <c r="BO466" s="48" t="str">
        <f t="shared" si="243"/>
        <v/>
      </c>
      <c r="BP466" s="48" t="str">
        <f t="shared" si="244"/>
        <v/>
      </c>
      <c r="BQ466" s="48" t="str">
        <f t="shared" si="245"/>
        <v/>
      </c>
      <c r="BR466" s="48" t="str">
        <f t="shared" si="246"/>
        <v/>
      </c>
      <c r="BS466" s="48" t="str">
        <f t="shared" si="247"/>
        <v/>
      </c>
      <c r="BT466" s="48" t="str">
        <f t="shared" si="248"/>
        <v/>
      </c>
      <c r="BU466" s="48" t="str">
        <f t="shared" si="249"/>
        <v/>
      </c>
    </row>
    <row r="467" spans="1:73">
      <c r="A467" s="10" t="e">
        <f>Audit!#REF!</f>
        <v>#REF!</v>
      </c>
      <c r="B467" s="10" t="e">
        <f t="shared" si="220"/>
        <v>#REF!</v>
      </c>
      <c r="C467" s="17" t="e">
        <f>VLOOKUP(Audit!#REF!,$V$3:$AE$12,2,FALSE) &amp; VLOOKUP(Audit!#REF!,$V$13:$AE$22,2,FALSE)&amp; IF(Audit!#REF!=10,Audit!#REF!&amp;Audit!#REF!,"")</f>
        <v>#REF!</v>
      </c>
      <c r="D467" s="17" t="e">
        <f>VLOOKUP(Audit!#REF!,$V$3:$AE$12,3,FALSE) &amp; VLOOKUP(Audit!#REF!,$V$13:$AE$22,3,FALSE) &amp;IF(Audit!#REF!=10,Audit!#REF!&amp;Audit!#REF!,"")</f>
        <v>#REF!</v>
      </c>
      <c r="E467" s="17" t="e">
        <f>VLOOKUP(Audit!#REF!,$V$3:$AE$12,4,FALSE)&amp; Audit!#REF! &amp; VLOOKUP(Audit!#REF!,$V$13:$AE$22,4,FALSE)&amp; IF(Audit!#REF!=10,Audit!#REF!&amp;Audit!#REF!,"")</f>
        <v>#REF!</v>
      </c>
      <c r="F467" s="17" t="e">
        <f>VLOOKUP(Audit!#REF!,$V$3:$AE$12,5,FALSE) &amp; VLOOKUP(Audit!#REF!,$V$13:$AE$22,5,FALSE)&amp; IF(Audit!#REF!=10,Audit!#REF!&amp;Audit!#REF!,"")</f>
        <v>#REF!</v>
      </c>
      <c r="G467" s="17" t="e">
        <f>VLOOKUP(Audit!#REF!,$V$3:$AE$12,6,FALSE) &amp; VLOOKUP(Audit!#REF!,$V$13:$AE$22,6,FALSE)&amp; IF(Audit!#REF!=10,Audit!#REF!&amp;Audit!#REF!,"")</f>
        <v>#REF!</v>
      </c>
      <c r="H467" s="17" t="e">
        <f>VLOOKUP(Audit!#REF!,$V$3:$AE$12,7,FALSE) &amp; VLOOKUP(Audit!#REF!,$V$13:$AE$22,7,FALSE)&amp;IF(Audit!#REF!=10,Audit!#REF!&amp;Audit!#REF!,"")</f>
        <v>#REF!</v>
      </c>
      <c r="I467" s="17" t="e">
        <f>VLOOKUP(Audit!#REF!,$V$3:$AE$12,8,FALSE) &amp; Audit!#REF! &amp; VLOOKUP(Audit!#REF!,$V$13:$AE$22,8,FALSE)&amp;IF(Audit!#REF!=10,Audit!#REF!&amp;Audit!#REF!,"")</f>
        <v>#REF!</v>
      </c>
      <c r="J467" s="17" t="e">
        <f>VLOOKUP(Audit!#REF!,$V$3:$AE$12,9,FALSE) &amp; VLOOKUP(Audit!#REF!,$V$13:$AE$22,9,FALSE) &amp; IF(Audit!#REF!=10,Audit!#REF!&amp;Audit!#REF!,"") &amp; IF(Audit!#REF!&lt;&gt;1,U467,"")</f>
        <v>#REF!</v>
      </c>
      <c r="K467" s="17" t="e">
        <f>VLOOKUP(Audit!#REF!,$V$3:$AE$12,10,FALSE) &amp; Audit!#REF! &amp; VLOOKUP(Audit!#REF!,$V$13:$AE$22,10,FALSE) &amp; IF(Audit!#REF!=10,Audit!#REF!&amp;Audit!#REF!,"") &amp; IF(Audit!#REF!&lt;&gt;1,U467,"")</f>
        <v>#REF!</v>
      </c>
      <c r="L467" s="10" t="e">
        <f>Audit!#REF!</f>
        <v>#REF!</v>
      </c>
      <c r="M467" s="10" t="e">
        <f t="shared" si="221"/>
        <v>#REF!</v>
      </c>
      <c r="N467" s="10" t="e">
        <f t="shared" si="222"/>
        <v>#REF!</v>
      </c>
      <c r="O467" s="10" t="e">
        <f t="shared" si="223"/>
        <v>#REF!</v>
      </c>
      <c r="P467" s="10" t="e">
        <f t="shared" si="224"/>
        <v>#REF!</v>
      </c>
      <c r="Q467" s="10" t="e">
        <f t="shared" si="225"/>
        <v>#REF!</v>
      </c>
      <c r="R467" s="10" t="e">
        <f t="shared" si="226"/>
        <v>#REF!</v>
      </c>
      <c r="S467" s="10" t="e">
        <f t="shared" si="227"/>
        <v>#REF!</v>
      </c>
      <c r="T467" s="10" t="e">
        <f t="shared" si="228"/>
        <v>#REF!</v>
      </c>
      <c r="U467" s="17" t="e">
        <f>IF(Audit!#REF!="","",VLOOKUP(Audit!#REF!,$W$26:$X$35,2,FALSE)) &amp; Audit!#REF! &amp; IF(Audit!#REF!="","",IF(Audit!#REF!&lt;=1.4,VLOOKUP(Audit!#REF!,$W$38:X512,2,FALSE),VLOOKUP(Audit!#REF!,$W$51:$X$61,2,FALSE))) &amp; IF(Audit!#REF!="","",VLOOKUP(Audit!#REF!,$Y$26:$Z$35,2,FALSE) &amp; Audit!#REF! &amp; IF(Audit!#REF!="","",IF(Audit!#REF!&lt;=1.4,VLOOKUP(Audit!#REF!,$Y$38:$Z$48,2,FALSE),VLOOKUP(Audit!#REF!,$Y$51:$Z$61,2,FALSE))))</f>
        <v>#REF!</v>
      </c>
      <c r="V467" s="21"/>
      <c r="AH467" s="49" t="e">
        <f>Audit!#REF!</f>
        <v>#REF!</v>
      </c>
      <c r="AI467" s="50" t="e">
        <f>VLOOKUP(Audit!#REF!,$V$3:$AE$12,2,FALSE)&amp; IF(Audit!#REF!=10,Audit!#REF!,"")</f>
        <v>#REF!</v>
      </c>
      <c r="AJ467" s="50" t="e">
        <f>VLOOKUP(Audit!#REF!,$V$13:$AE$22,2,FALSE)&amp; IF(Audit!#REF!=10,Audit!#REF!,"")</f>
        <v>#REF!</v>
      </c>
      <c r="AK467" s="47" t="e">
        <f t="shared" si="229"/>
        <v>#REF!</v>
      </c>
      <c r="AL467" s="50" t="e">
        <f>VLOOKUP(Audit!#REF!,$V$3:$AE$12,3,FALSE)&amp; IF(Audit!#REF!=10,Audit!#REF!,"")</f>
        <v>#REF!</v>
      </c>
      <c r="AM467" s="50" t="e">
        <f>VLOOKUP(Audit!#REF!,$V$13:$AE$22,3,FALSE)&amp; IF(Audit!#REF!=10,Audit!#REF!,"")</f>
        <v>#REF!</v>
      </c>
      <c r="AN467" s="47" t="e">
        <f t="shared" si="230"/>
        <v>#REF!</v>
      </c>
      <c r="AO467" s="50" t="e">
        <f>VLOOKUP(Audit!#REF!,$V$3:$AE$12,4,FALSE) &amp;  Audit!#REF! &amp; IF(Audit!#REF!=10,Audit!#REF!,"")</f>
        <v>#REF!</v>
      </c>
      <c r="AP467" s="50" t="e">
        <f>VLOOKUP(Audit!#REF!,$V$13:$AE$22,4,FALSE)&amp; IF(Audit!#REF!=10,Audit!#REF!,"")</f>
        <v>#REF!</v>
      </c>
      <c r="AQ467" s="47" t="e">
        <f t="shared" si="231"/>
        <v>#REF!</v>
      </c>
      <c r="AR467" s="50" t="e">
        <f>VLOOKUP(Audit!#REF!,$V$3:$AE$12,5,FALSE)&amp; IF(Audit!#REF!=10,Audit!#REF!,"")</f>
        <v>#REF!</v>
      </c>
      <c r="AS467" s="50" t="e">
        <f>VLOOKUP(Audit!#REF!,$V$13:$AE$22,5,FALSE)&amp; IF(Audit!#REF!=10,Audit!#REF!,"")</f>
        <v>#REF!</v>
      </c>
      <c r="AT467" s="47" t="e">
        <f t="shared" si="232"/>
        <v>#REF!</v>
      </c>
      <c r="AU467" s="50" t="e">
        <f>VLOOKUP(Audit!#REF!,$V$3:$AE$12,6,FALSE)&amp; IF(Audit!#REF!=10,Audit!#REF!,"")</f>
        <v>#REF!</v>
      </c>
      <c r="AV467" s="50" t="e">
        <f>VLOOKUP(Audit!#REF!,$V$13:$AE$22,6,FALSE)&amp; IF(Audit!#REF!=10,Audit!#REF!,"")</f>
        <v>#REF!</v>
      </c>
      <c r="AW467" s="47" t="e">
        <f t="shared" si="233"/>
        <v>#REF!</v>
      </c>
      <c r="AX467" s="50" t="e">
        <f>VLOOKUP(Audit!#REF!,$V$3:$AE$12,7,FALSE)&amp; IF(Audit!#REF!=10,Audit!#REF!,"")</f>
        <v>#REF!</v>
      </c>
      <c r="AY467" s="50" t="e">
        <f>VLOOKUP(Audit!#REF!,$V$13:$AE$22,7,FALSE) &amp; IF(Audit!#REF!=10,Audit!#REF!,"")</f>
        <v>#REF!</v>
      </c>
      <c r="AZ467" s="47" t="e">
        <f t="shared" si="234"/>
        <v>#REF!</v>
      </c>
      <c r="BA467" s="50" t="e">
        <f>VLOOKUP(Audit!#REF!,$V$3:$AE$12,8,FALSE)&amp; Audit!#REF! &amp; IF(Audit!#REF!=10,Audit!#REF!,"")</f>
        <v>#REF!</v>
      </c>
      <c r="BB467" s="50" t="e">
        <f>VLOOKUP(Audit!#REF!,$V$13:$AE$22,8,FALSE) &amp; IF(Audit!#REF!=10,Audit!#REF!,"")</f>
        <v>#REF!</v>
      </c>
      <c r="BC467" s="47" t="e">
        <f t="shared" si="235"/>
        <v>#REF!</v>
      </c>
      <c r="BD467" s="50" t="e">
        <f>VLOOKUP(Audit!#REF!,$V$3:$AE$12,9,FALSE)&amp; IF(Audit!#REF!=10,Audit!#REF!,"")</f>
        <v>#REF!</v>
      </c>
      <c r="BE467" s="50" t="e">
        <f>VLOOKUP(Audit!#REF!,$V$13:$AE$22,9,FALSE) &amp; IF(Audit!#REF!=10,Audit!#REF!,"") &amp; IF(Audit!#REF!&lt;&gt;1,U467,"")</f>
        <v>#REF!</v>
      </c>
      <c r="BF467" s="47" t="e">
        <f t="shared" si="236"/>
        <v>#REF!</v>
      </c>
      <c r="BG467" s="50" t="e">
        <f>VLOOKUP(Audit!#REF!,$V$3:$AE$12,10,FALSE) &amp; Audit!#REF! &amp; IF(Audit!#REF!=10,Audit!#REF!,"")</f>
        <v>#REF!</v>
      </c>
      <c r="BH467" s="50" t="e">
        <f>VLOOKUP(Audit!#REF!,$V$13:$AE$22,10,FALSE) &amp; IF(Audit!#REF!=10,Audit!#REF!,"") &amp; IF(Audit!#REF!&lt;&gt;1,U467,"")</f>
        <v>#REF!</v>
      </c>
      <c r="BI467" s="47" t="e">
        <f t="shared" si="237"/>
        <v>#REF!</v>
      </c>
      <c r="BJ467" s="48" t="str">
        <f t="shared" si="238"/>
        <v/>
      </c>
      <c r="BK467" s="48" t="str">
        <f t="shared" si="239"/>
        <v/>
      </c>
      <c r="BL467" s="48" t="str">
        <f t="shared" si="240"/>
        <v/>
      </c>
      <c r="BM467" s="48" t="str">
        <f t="shared" si="241"/>
        <v/>
      </c>
      <c r="BN467" s="48" t="str">
        <f t="shared" si="242"/>
        <v/>
      </c>
      <c r="BO467" s="48" t="str">
        <f t="shared" si="243"/>
        <v/>
      </c>
      <c r="BP467" s="48" t="str">
        <f t="shared" si="244"/>
        <v/>
      </c>
      <c r="BQ467" s="48" t="str">
        <f t="shared" si="245"/>
        <v/>
      </c>
      <c r="BR467" s="48" t="str">
        <f t="shared" si="246"/>
        <v/>
      </c>
      <c r="BS467" s="48" t="str">
        <f t="shared" si="247"/>
        <v/>
      </c>
      <c r="BT467" s="48" t="str">
        <f t="shared" si="248"/>
        <v/>
      </c>
      <c r="BU467" s="48" t="str">
        <f t="shared" si="249"/>
        <v/>
      </c>
    </row>
    <row r="468" spans="1:73">
      <c r="A468" s="10" t="e">
        <f>Audit!#REF!</f>
        <v>#REF!</v>
      </c>
      <c r="B468" s="10" t="e">
        <f t="shared" si="220"/>
        <v>#REF!</v>
      </c>
      <c r="C468" s="17" t="e">
        <f>VLOOKUP(Audit!#REF!,$V$3:$AE$12,2,FALSE) &amp; VLOOKUP(Audit!#REF!,$V$13:$AE$22,2,FALSE)&amp; IF(Audit!#REF!=10,Audit!#REF!&amp;Audit!#REF!,"")</f>
        <v>#REF!</v>
      </c>
      <c r="D468" s="17" t="e">
        <f>VLOOKUP(Audit!#REF!,$V$3:$AE$12,3,FALSE) &amp; VLOOKUP(Audit!#REF!,$V$13:$AE$22,3,FALSE) &amp;IF(Audit!#REF!=10,Audit!#REF!&amp;Audit!#REF!,"")</f>
        <v>#REF!</v>
      </c>
      <c r="E468" s="17" t="e">
        <f>VLOOKUP(Audit!#REF!,$V$3:$AE$12,4,FALSE)&amp; Audit!#REF! &amp; VLOOKUP(Audit!#REF!,$V$13:$AE$22,4,FALSE)&amp; IF(Audit!#REF!=10,Audit!#REF!&amp;Audit!#REF!,"")</f>
        <v>#REF!</v>
      </c>
      <c r="F468" s="17" t="e">
        <f>VLOOKUP(Audit!#REF!,$V$3:$AE$12,5,FALSE) &amp; VLOOKUP(Audit!#REF!,$V$13:$AE$22,5,FALSE)&amp; IF(Audit!#REF!=10,Audit!#REF!&amp;Audit!#REF!,"")</f>
        <v>#REF!</v>
      </c>
      <c r="G468" s="17" t="e">
        <f>VLOOKUP(Audit!#REF!,$V$3:$AE$12,6,FALSE) &amp; VLOOKUP(Audit!#REF!,$V$13:$AE$22,6,FALSE)&amp; IF(Audit!#REF!=10,Audit!#REF!&amp;Audit!#REF!,"")</f>
        <v>#REF!</v>
      </c>
      <c r="H468" s="17" t="e">
        <f>VLOOKUP(Audit!#REF!,$V$3:$AE$12,7,FALSE) &amp; VLOOKUP(Audit!#REF!,$V$13:$AE$22,7,FALSE)&amp;IF(Audit!#REF!=10,Audit!#REF!&amp;Audit!#REF!,"")</f>
        <v>#REF!</v>
      </c>
      <c r="I468" s="17" t="e">
        <f>VLOOKUP(Audit!#REF!,$V$3:$AE$12,8,FALSE) &amp; Audit!#REF! &amp; VLOOKUP(Audit!#REF!,$V$13:$AE$22,8,FALSE)&amp;IF(Audit!#REF!=10,Audit!#REF!&amp;Audit!#REF!,"")</f>
        <v>#REF!</v>
      </c>
      <c r="J468" s="17" t="e">
        <f>VLOOKUP(Audit!#REF!,$V$3:$AE$12,9,FALSE) &amp; VLOOKUP(Audit!#REF!,$V$13:$AE$22,9,FALSE) &amp; IF(Audit!#REF!=10,Audit!#REF!&amp;Audit!#REF!,"") &amp; IF(Audit!#REF!&lt;&gt;1,U468,"")</f>
        <v>#REF!</v>
      </c>
      <c r="K468" s="17" t="e">
        <f>VLOOKUP(Audit!#REF!,$V$3:$AE$12,10,FALSE) &amp; Audit!#REF! &amp; VLOOKUP(Audit!#REF!,$V$13:$AE$22,10,FALSE) &amp; IF(Audit!#REF!=10,Audit!#REF!&amp;Audit!#REF!,"") &amp; IF(Audit!#REF!&lt;&gt;1,U468,"")</f>
        <v>#REF!</v>
      </c>
      <c r="L468" s="10" t="e">
        <f>Audit!#REF!</f>
        <v>#REF!</v>
      </c>
      <c r="M468" s="10" t="e">
        <f t="shared" si="221"/>
        <v>#REF!</v>
      </c>
      <c r="N468" s="10" t="e">
        <f t="shared" si="222"/>
        <v>#REF!</v>
      </c>
      <c r="O468" s="10" t="e">
        <f t="shared" si="223"/>
        <v>#REF!</v>
      </c>
      <c r="P468" s="10" t="e">
        <f t="shared" si="224"/>
        <v>#REF!</v>
      </c>
      <c r="Q468" s="10" t="e">
        <f t="shared" si="225"/>
        <v>#REF!</v>
      </c>
      <c r="R468" s="10" t="e">
        <f t="shared" si="226"/>
        <v>#REF!</v>
      </c>
      <c r="S468" s="10" t="e">
        <f t="shared" si="227"/>
        <v>#REF!</v>
      </c>
      <c r="T468" s="10" t="e">
        <f t="shared" si="228"/>
        <v>#REF!</v>
      </c>
      <c r="U468" s="17" t="e">
        <f>IF(Audit!#REF!="","",VLOOKUP(Audit!#REF!,$W$26:$X$35,2,FALSE)) &amp; Audit!#REF! &amp; IF(Audit!#REF!="","",IF(Audit!#REF!&lt;=1.4,VLOOKUP(Audit!#REF!,$W$38:X513,2,FALSE),VLOOKUP(Audit!#REF!,$W$51:$X$61,2,FALSE))) &amp; IF(Audit!#REF!="","",VLOOKUP(Audit!#REF!,$Y$26:$Z$35,2,FALSE) &amp; Audit!#REF! &amp; IF(Audit!#REF!="","",IF(Audit!#REF!&lt;=1.4,VLOOKUP(Audit!#REF!,$Y$38:$Z$48,2,FALSE),VLOOKUP(Audit!#REF!,$Y$51:$Z$61,2,FALSE))))</f>
        <v>#REF!</v>
      </c>
      <c r="V468" s="21"/>
      <c r="AH468" s="49" t="e">
        <f>Audit!#REF!</f>
        <v>#REF!</v>
      </c>
      <c r="AI468" s="50" t="e">
        <f>VLOOKUP(Audit!#REF!,$V$3:$AE$12,2,FALSE)&amp; IF(Audit!#REF!=10,Audit!#REF!,"")</f>
        <v>#REF!</v>
      </c>
      <c r="AJ468" s="50" t="e">
        <f>VLOOKUP(Audit!#REF!,$V$13:$AE$22,2,FALSE)&amp; IF(Audit!#REF!=10,Audit!#REF!,"")</f>
        <v>#REF!</v>
      </c>
      <c r="AK468" s="47" t="e">
        <f t="shared" si="229"/>
        <v>#REF!</v>
      </c>
      <c r="AL468" s="50" t="e">
        <f>VLOOKUP(Audit!#REF!,$V$3:$AE$12,3,FALSE)&amp; IF(Audit!#REF!=10,Audit!#REF!,"")</f>
        <v>#REF!</v>
      </c>
      <c r="AM468" s="50" t="e">
        <f>VLOOKUP(Audit!#REF!,$V$13:$AE$22,3,FALSE)&amp; IF(Audit!#REF!=10,Audit!#REF!,"")</f>
        <v>#REF!</v>
      </c>
      <c r="AN468" s="47" t="e">
        <f t="shared" si="230"/>
        <v>#REF!</v>
      </c>
      <c r="AO468" s="50" t="e">
        <f>VLOOKUP(Audit!#REF!,$V$3:$AE$12,4,FALSE) &amp;  Audit!#REF! &amp; IF(Audit!#REF!=10,Audit!#REF!,"")</f>
        <v>#REF!</v>
      </c>
      <c r="AP468" s="50" t="e">
        <f>VLOOKUP(Audit!#REF!,$V$13:$AE$22,4,FALSE)&amp; IF(Audit!#REF!=10,Audit!#REF!,"")</f>
        <v>#REF!</v>
      </c>
      <c r="AQ468" s="47" t="e">
        <f t="shared" si="231"/>
        <v>#REF!</v>
      </c>
      <c r="AR468" s="50" t="e">
        <f>VLOOKUP(Audit!#REF!,$V$3:$AE$12,5,FALSE)&amp; IF(Audit!#REF!=10,Audit!#REF!,"")</f>
        <v>#REF!</v>
      </c>
      <c r="AS468" s="50" t="e">
        <f>VLOOKUP(Audit!#REF!,$V$13:$AE$22,5,FALSE)&amp; IF(Audit!#REF!=10,Audit!#REF!,"")</f>
        <v>#REF!</v>
      </c>
      <c r="AT468" s="47" t="e">
        <f t="shared" si="232"/>
        <v>#REF!</v>
      </c>
      <c r="AU468" s="50" t="e">
        <f>VLOOKUP(Audit!#REF!,$V$3:$AE$12,6,FALSE)&amp; IF(Audit!#REF!=10,Audit!#REF!,"")</f>
        <v>#REF!</v>
      </c>
      <c r="AV468" s="50" t="e">
        <f>VLOOKUP(Audit!#REF!,$V$13:$AE$22,6,FALSE)&amp; IF(Audit!#REF!=10,Audit!#REF!,"")</f>
        <v>#REF!</v>
      </c>
      <c r="AW468" s="47" t="e">
        <f t="shared" si="233"/>
        <v>#REF!</v>
      </c>
      <c r="AX468" s="50" t="e">
        <f>VLOOKUP(Audit!#REF!,$V$3:$AE$12,7,FALSE)&amp; IF(Audit!#REF!=10,Audit!#REF!,"")</f>
        <v>#REF!</v>
      </c>
      <c r="AY468" s="50" t="e">
        <f>VLOOKUP(Audit!#REF!,$V$13:$AE$22,7,FALSE) &amp; IF(Audit!#REF!=10,Audit!#REF!,"")</f>
        <v>#REF!</v>
      </c>
      <c r="AZ468" s="47" t="e">
        <f t="shared" si="234"/>
        <v>#REF!</v>
      </c>
      <c r="BA468" s="50" t="e">
        <f>VLOOKUP(Audit!#REF!,$V$3:$AE$12,8,FALSE)&amp; Audit!#REF! &amp; IF(Audit!#REF!=10,Audit!#REF!,"")</f>
        <v>#REF!</v>
      </c>
      <c r="BB468" s="50" t="e">
        <f>VLOOKUP(Audit!#REF!,$V$13:$AE$22,8,FALSE) &amp; IF(Audit!#REF!=10,Audit!#REF!,"")</f>
        <v>#REF!</v>
      </c>
      <c r="BC468" s="47" t="e">
        <f t="shared" si="235"/>
        <v>#REF!</v>
      </c>
      <c r="BD468" s="50" t="e">
        <f>VLOOKUP(Audit!#REF!,$V$3:$AE$12,9,FALSE)&amp; IF(Audit!#REF!=10,Audit!#REF!,"")</f>
        <v>#REF!</v>
      </c>
      <c r="BE468" s="50" t="e">
        <f>VLOOKUP(Audit!#REF!,$V$13:$AE$22,9,FALSE) &amp; IF(Audit!#REF!=10,Audit!#REF!,"") &amp; IF(Audit!#REF!&lt;&gt;1,U468,"")</f>
        <v>#REF!</v>
      </c>
      <c r="BF468" s="47" t="e">
        <f t="shared" si="236"/>
        <v>#REF!</v>
      </c>
      <c r="BG468" s="50" t="e">
        <f>VLOOKUP(Audit!#REF!,$V$3:$AE$12,10,FALSE) &amp; Audit!#REF! &amp; IF(Audit!#REF!=10,Audit!#REF!,"")</f>
        <v>#REF!</v>
      </c>
      <c r="BH468" s="50" t="e">
        <f>VLOOKUP(Audit!#REF!,$V$13:$AE$22,10,FALSE) &amp; IF(Audit!#REF!=10,Audit!#REF!,"") &amp; IF(Audit!#REF!&lt;&gt;1,U468,"")</f>
        <v>#REF!</v>
      </c>
      <c r="BI468" s="47" t="e">
        <f t="shared" si="237"/>
        <v>#REF!</v>
      </c>
      <c r="BJ468" s="48" t="str">
        <f t="shared" si="238"/>
        <v/>
      </c>
      <c r="BK468" s="48" t="str">
        <f t="shared" si="239"/>
        <v/>
      </c>
      <c r="BL468" s="48" t="str">
        <f t="shared" si="240"/>
        <v/>
      </c>
      <c r="BM468" s="48" t="str">
        <f t="shared" si="241"/>
        <v/>
      </c>
      <c r="BN468" s="48" t="str">
        <f t="shared" si="242"/>
        <v/>
      </c>
      <c r="BO468" s="48" t="str">
        <f t="shared" si="243"/>
        <v/>
      </c>
      <c r="BP468" s="48" t="str">
        <f t="shared" si="244"/>
        <v/>
      </c>
      <c r="BQ468" s="48" t="str">
        <f t="shared" si="245"/>
        <v/>
      </c>
      <c r="BR468" s="48" t="str">
        <f t="shared" si="246"/>
        <v/>
      </c>
      <c r="BS468" s="48" t="str">
        <f t="shared" si="247"/>
        <v/>
      </c>
      <c r="BT468" s="48" t="str">
        <f t="shared" si="248"/>
        <v/>
      </c>
      <c r="BU468" s="48" t="str">
        <f t="shared" si="249"/>
        <v/>
      </c>
    </row>
    <row r="469" spans="1:73">
      <c r="A469" s="10" t="e">
        <f>Audit!#REF!</f>
        <v>#REF!</v>
      </c>
      <c r="B469" s="10" t="e">
        <f t="shared" si="220"/>
        <v>#REF!</v>
      </c>
      <c r="C469" s="17" t="e">
        <f>VLOOKUP(Audit!#REF!,$V$3:$AE$12,2,FALSE) &amp; VLOOKUP(Audit!#REF!,$V$13:$AE$22,2,FALSE)&amp; IF(Audit!#REF!=10,Audit!#REF!&amp;Audit!#REF!,"")</f>
        <v>#REF!</v>
      </c>
      <c r="D469" s="17" t="e">
        <f>VLOOKUP(Audit!#REF!,$V$3:$AE$12,3,FALSE) &amp; VLOOKUP(Audit!#REF!,$V$13:$AE$22,3,FALSE) &amp;IF(Audit!#REF!=10,Audit!#REF!&amp;Audit!#REF!,"")</f>
        <v>#REF!</v>
      </c>
      <c r="E469" s="17" t="e">
        <f>VLOOKUP(Audit!#REF!,$V$3:$AE$12,4,FALSE)&amp; Audit!#REF! &amp; VLOOKUP(Audit!#REF!,$V$13:$AE$22,4,FALSE)&amp; IF(Audit!#REF!=10,Audit!#REF!&amp;Audit!#REF!,"")</f>
        <v>#REF!</v>
      </c>
      <c r="F469" s="17" t="e">
        <f>VLOOKUP(Audit!#REF!,$V$3:$AE$12,5,FALSE) &amp; VLOOKUP(Audit!#REF!,$V$13:$AE$22,5,FALSE)&amp; IF(Audit!#REF!=10,Audit!#REF!&amp;Audit!#REF!,"")</f>
        <v>#REF!</v>
      </c>
      <c r="G469" s="17" t="e">
        <f>VLOOKUP(Audit!#REF!,$V$3:$AE$12,6,FALSE) &amp; VLOOKUP(Audit!#REF!,$V$13:$AE$22,6,FALSE)&amp; IF(Audit!#REF!=10,Audit!#REF!&amp;Audit!#REF!,"")</f>
        <v>#REF!</v>
      </c>
      <c r="H469" s="17" t="e">
        <f>VLOOKUP(Audit!#REF!,$V$3:$AE$12,7,FALSE) &amp; VLOOKUP(Audit!#REF!,$V$13:$AE$22,7,FALSE)&amp;IF(Audit!#REF!=10,Audit!#REF!&amp;Audit!#REF!,"")</f>
        <v>#REF!</v>
      </c>
      <c r="I469" s="17" t="e">
        <f>VLOOKUP(Audit!#REF!,$V$3:$AE$12,8,FALSE) &amp; Audit!#REF! &amp; VLOOKUP(Audit!#REF!,$V$13:$AE$22,8,FALSE)&amp;IF(Audit!#REF!=10,Audit!#REF!&amp;Audit!#REF!,"")</f>
        <v>#REF!</v>
      </c>
      <c r="J469" s="17" t="e">
        <f>VLOOKUP(Audit!#REF!,$V$3:$AE$12,9,FALSE) &amp; VLOOKUP(Audit!#REF!,$V$13:$AE$22,9,FALSE) &amp; IF(Audit!#REF!=10,Audit!#REF!&amp;Audit!#REF!,"") &amp; IF(Audit!#REF!&lt;&gt;1,U469,"")</f>
        <v>#REF!</v>
      </c>
      <c r="K469" s="17" t="e">
        <f>VLOOKUP(Audit!#REF!,$V$3:$AE$12,10,FALSE) &amp; Audit!#REF! &amp; VLOOKUP(Audit!#REF!,$V$13:$AE$22,10,FALSE) &amp; IF(Audit!#REF!=10,Audit!#REF!&amp;Audit!#REF!,"") &amp; IF(Audit!#REF!&lt;&gt;1,U469,"")</f>
        <v>#REF!</v>
      </c>
      <c r="L469" s="10" t="e">
        <f>Audit!#REF!</f>
        <v>#REF!</v>
      </c>
      <c r="M469" s="10" t="e">
        <f t="shared" si="221"/>
        <v>#REF!</v>
      </c>
      <c r="N469" s="10" t="e">
        <f t="shared" si="222"/>
        <v>#REF!</v>
      </c>
      <c r="O469" s="10" t="e">
        <f t="shared" si="223"/>
        <v>#REF!</v>
      </c>
      <c r="P469" s="10" t="e">
        <f t="shared" si="224"/>
        <v>#REF!</v>
      </c>
      <c r="Q469" s="10" t="e">
        <f t="shared" si="225"/>
        <v>#REF!</v>
      </c>
      <c r="R469" s="10" t="e">
        <f t="shared" si="226"/>
        <v>#REF!</v>
      </c>
      <c r="S469" s="10" t="e">
        <f t="shared" si="227"/>
        <v>#REF!</v>
      </c>
      <c r="T469" s="10" t="e">
        <f t="shared" si="228"/>
        <v>#REF!</v>
      </c>
      <c r="U469" s="17" t="e">
        <f>IF(Audit!#REF!="","",VLOOKUP(Audit!#REF!,$W$26:$X$35,2,FALSE)) &amp; Audit!#REF! &amp; IF(Audit!#REF!="","",IF(Audit!#REF!&lt;=1.4,VLOOKUP(Audit!#REF!,$W$38:X514,2,FALSE),VLOOKUP(Audit!#REF!,$W$51:$X$61,2,FALSE))) &amp; IF(Audit!#REF!="","",VLOOKUP(Audit!#REF!,$Y$26:$Z$35,2,FALSE) &amp; Audit!#REF! &amp; IF(Audit!#REF!="","",IF(Audit!#REF!&lt;=1.4,VLOOKUP(Audit!#REF!,$Y$38:$Z$48,2,FALSE),VLOOKUP(Audit!#REF!,$Y$51:$Z$61,2,FALSE))))</f>
        <v>#REF!</v>
      </c>
      <c r="V469" s="21"/>
      <c r="AH469" s="49" t="e">
        <f>Audit!#REF!</f>
        <v>#REF!</v>
      </c>
      <c r="AI469" s="50" t="e">
        <f>VLOOKUP(Audit!#REF!,$V$3:$AE$12,2,FALSE)&amp; IF(Audit!#REF!=10,Audit!#REF!,"")</f>
        <v>#REF!</v>
      </c>
      <c r="AJ469" s="50" t="e">
        <f>VLOOKUP(Audit!#REF!,$V$13:$AE$22,2,FALSE)&amp; IF(Audit!#REF!=10,Audit!#REF!,"")</f>
        <v>#REF!</v>
      </c>
      <c r="AK469" s="47" t="e">
        <f t="shared" si="229"/>
        <v>#REF!</v>
      </c>
      <c r="AL469" s="50" t="e">
        <f>VLOOKUP(Audit!#REF!,$V$3:$AE$12,3,FALSE)&amp; IF(Audit!#REF!=10,Audit!#REF!,"")</f>
        <v>#REF!</v>
      </c>
      <c r="AM469" s="50" t="e">
        <f>VLOOKUP(Audit!#REF!,$V$13:$AE$22,3,FALSE)&amp; IF(Audit!#REF!=10,Audit!#REF!,"")</f>
        <v>#REF!</v>
      </c>
      <c r="AN469" s="47" t="e">
        <f t="shared" si="230"/>
        <v>#REF!</v>
      </c>
      <c r="AO469" s="50" t="e">
        <f>VLOOKUP(Audit!#REF!,$V$3:$AE$12,4,FALSE) &amp;  Audit!#REF! &amp; IF(Audit!#REF!=10,Audit!#REF!,"")</f>
        <v>#REF!</v>
      </c>
      <c r="AP469" s="50" t="e">
        <f>VLOOKUP(Audit!#REF!,$V$13:$AE$22,4,FALSE)&amp; IF(Audit!#REF!=10,Audit!#REF!,"")</f>
        <v>#REF!</v>
      </c>
      <c r="AQ469" s="47" t="e">
        <f t="shared" si="231"/>
        <v>#REF!</v>
      </c>
      <c r="AR469" s="50" t="e">
        <f>VLOOKUP(Audit!#REF!,$V$3:$AE$12,5,FALSE)&amp; IF(Audit!#REF!=10,Audit!#REF!,"")</f>
        <v>#REF!</v>
      </c>
      <c r="AS469" s="50" t="e">
        <f>VLOOKUP(Audit!#REF!,$V$13:$AE$22,5,FALSE)&amp; IF(Audit!#REF!=10,Audit!#REF!,"")</f>
        <v>#REF!</v>
      </c>
      <c r="AT469" s="47" t="e">
        <f t="shared" si="232"/>
        <v>#REF!</v>
      </c>
      <c r="AU469" s="50" t="e">
        <f>VLOOKUP(Audit!#REF!,$V$3:$AE$12,6,FALSE)&amp; IF(Audit!#REF!=10,Audit!#REF!,"")</f>
        <v>#REF!</v>
      </c>
      <c r="AV469" s="50" t="e">
        <f>VLOOKUP(Audit!#REF!,$V$13:$AE$22,6,FALSE)&amp; IF(Audit!#REF!=10,Audit!#REF!,"")</f>
        <v>#REF!</v>
      </c>
      <c r="AW469" s="47" t="e">
        <f t="shared" si="233"/>
        <v>#REF!</v>
      </c>
      <c r="AX469" s="50" t="e">
        <f>VLOOKUP(Audit!#REF!,$V$3:$AE$12,7,FALSE)&amp; IF(Audit!#REF!=10,Audit!#REF!,"")</f>
        <v>#REF!</v>
      </c>
      <c r="AY469" s="50" t="e">
        <f>VLOOKUP(Audit!#REF!,$V$13:$AE$22,7,FALSE) &amp; IF(Audit!#REF!=10,Audit!#REF!,"")</f>
        <v>#REF!</v>
      </c>
      <c r="AZ469" s="47" t="e">
        <f t="shared" si="234"/>
        <v>#REF!</v>
      </c>
      <c r="BA469" s="50" t="e">
        <f>VLOOKUP(Audit!#REF!,$V$3:$AE$12,8,FALSE)&amp; Audit!#REF! &amp; IF(Audit!#REF!=10,Audit!#REF!,"")</f>
        <v>#REF!</v>
      </c>
      <c r="BB469" s="50" t="e">
        <f>VLOOKUP(Audit!#REF!,$V$13:$AE$22,8,FALSE) &amp; IF(Audit!#REF!=10,Audit!#REF!,"")</f>
        <v>#REF!</v>
      </c>
      <c r="BC469" s="47" t="e">
        <f t="shared" si="235"/>
        <v>#REF!</v>
      </c>
      <c r="BD469" s="50" t="e">
        <f>VLOOKUP(Audit!#REF!,$V$3:$AE$12,9,FALSE)&amp; IF(Audit!#REF!=10,Audit!#REF!,"")</f>
        <v>#REF!</v>
      </c>
      <c r="BE469" s="50" t="e">
        <f>VLOOKUP(Audit!#REF!,$V$13:$AE$22,9,FALSE) &amp; IF(Audit!#REF!=10,Audit!#REF!,"") &amp; IF(Audit!#REF!&lt;&gt;1,U469,"")</f>
        <v>#REF!</v>
      </c>
      <c r="BF469" s="47" t="e">
        <f t="shared" si="236"/>
        <v>#REF!</v>
      </c>
      <c r="BG469" s="50" t="e">
        <f>VLOOKUP(Audit!#REF!,$V$3:$AE$12,10,FALSE) &amp; Audit!#REF! &amp; IF(Audit!#REF!=10,Audit!#REF!,"")</f>
        <v>#REF!</v>
      </c>
      <c r="BH469" s="50" t="e">
        <f>VLOOKUP(Audit!#REF!,$V$13:$AE$22,10,FALSE) &amp; IF(Audit!#REF!=10,Audit!#REF!,"") &amp; IF(Audit!#REF!&lt;&gt;1,U469,"")</f>
        <v>#REF!</v>
      </c>
      <c r="BI469" s="47" t="e">
        <f t="shared" si="237"/>
        <v>#REF!</v>
      </c>
      <c r="BJ469" s="48" t="str">
        <f t="shared" si="238"/>
        <v/>
      </c>
      <c r="BK469" s="48" t="str">
        <f t="shared" si="239"/>
        <v/>
      </c>
      <c r="BL469" s="48" t="str">
        <f t="shared" si="240"/>
        <v/>
      </c>
      <c r="BM469" s="48" t="str">
        <f t="shared" si="241"/>
        <v/>
      </c>
      <c r="BN469" s="48" t="str">
        <f t="shared" si="242"/>
        <v/>
      </c>
      <c r="BO469" s="48" t="str">
        <f t="shared" si="243"/>
        <v/>
      </c>
      <c r="BP469" s="48" t="str">
        <f t="shared" si="244"/>
        <v/>
      </c>
      <c r="BQ469" s="48" t="str">
        <f t="shared" si="245"/>
        <v/>
      </c>
      <c r="BR469" s="48" t="str">
        <f t="shared" si="246"/>
        <v/>
      </c>
      <c r="BS469" s="48" t="str">
        <f t="shared" si="247"/>
        <v/>
      </c>
      <c r="BT469" s="48" t="str">
        <f t="shared" si="248"/>
        <v/>
      </c>
      <c r="BU469" s="48" t="str">
        <f t="shared" si="249"/>
        <v/>
      </c>
    </row>
    <row r="470" spans="1:73">
      <c r="A470" s="10" t="e">
        <f>Audit!#REF!</f>
        <v>#REF!</v>
      </c>
      <c r="B470" s="10" t="e">
        <f t="shared" si="220"/>
        <v>#REF!</v>
      </c>
      <c r="C470" s="17" t="e">
        <f>VLOOKUP(Audit!#REF!,$V$3:$AE$12,2,FALSE) &amp; VLOOKUP(Audit!#REF!,$V$13:$AE$22,2,FALSE)&amp; IF(Audit!#REF!=10,Audit!#REF!&amp;Audit!#REF!,"")</f>
        <v>#REF!</v>
      </c>
      <c r="D470" s="17" t="e">
        <f>VLOOKUP(Audit!#REF!,$V$3:$AE$12,3,FALSE) &amp; VLOOKUP(Audit!#REF!,$V$13:$AE$22,3,FALSE) &amp;IF(Audit!#REF!=10,Audit!#REF!&amp;Audit!#REF!,"")</f>
        <v>#REF!</v>
      </c>
      <c r="E470" s="17" t="e">
        <f>VLOOKUP(Audit!#REF!,$V$3:$AE$12,4,FALSE)&amp; Audit!#REF! &amp; VLOOKUP(Audit!#REF!,$V$13:$AE$22,4,FALSE)&amp; IF(Audit!#REF!=10,Audit!#REF!&amp;Audit!#REF!,"")</f>
        <v>#REF!</v>
      </c>
      <c r="F470" s="17" t="e">
        <f>VLOOKUP(Audit!#REF!,$V$3:$AE$12,5,FALSE) &amp; VLOOKUP(Audit!#REF!,$V$13:$AE$22,5,FALSE)&amp; IF(Audit!#REF!=10,Audit!#REF!&amp;Audit!#REF!,"")</f>
        <v>#REF!</v>
      </c>
      <c r="G470" s="17" t="e">
        <f>VLOOKUP(Audit!#REF!,$V$3:$AE$12,6,FALSE) &amp; VLOOKUP(Audit!#REF!,$V$13:$AE$22,6,FALSE)&amp; IF(Audit!#REF!=10,Audit!#REF!&amp;Audit!#REF!,"")</f>
        <v>#REF!</v>
      </c>
      <c r="H470" s="17" t="e">
        <f>VLOOKUP(Audit!#REF!,$V$3:$AE$12,7,FALSE) &amp; VLOOKUP(Audit!#REF!,$V$13:$AE$22,7,FALSE)&amp;IF(Audit!#REF!=10,Audit!#REF!&amp;Audit!#REF!,"")</f>
        <v>#REF!</v>
      </c>
      <c r="I470" s="17" t="e">
        <f>VLOOKUP(Audit!#REF!,$V$3:$AE$12,8,FALSE) &amp; Audit!#REF! &amp; VLOOKUP(Audit!#REF!,$V$13:$AE$22,8,FALSE)&amp;IF(Audit!#REF!=10,Audit!#REF!&amp;Audit!#REF!,"")</f>
        <v>#REF!</v>
      </c>
      <c r="J470" s="17" t="e">
        <f>VLOOKUP(Audit!#REF!,$V$3:$AE$12,9,FALSE) &amp; VLOOKUP(Audit!#REF!,$V$13:$AE$22,9,FALSE) &amp; IF(Audit!#REF!=10,Audit!#REF!&amp;Audit!#REF!,"") &amp; IF(Audit!#REF!&lt;&gt;1,U470,"")</f>
        <v>#REF!</v>
      </c>
      <c r="K470" s="17" t="e">
        <f>VLOOKUP(Audit!#REF!,$V$3:$AE$12,10,FALSE) &amp; Audit!#REF! &amp; VLOOKUP(Audit!#REF!,$V$13:$AE$22,10,FALSE) &amp; IF(Audit!#REF!=10,Audit!#REF!&amp;Audit!#REF!,"") &amp; IF(Audit!#REF!&lt;&gt;1,U470,"")</f>
        <v>#REF!</v>
      </c>
      <c r="L470" s="10" t="e">
        <f>Audit!#REF!</f>
        <v>#REF!</v>
      </c>
      <c r="M470" s="10" t="e">
        <f t="shared" si="221"/>
        <v>#REF!</v>
      </c>
      <c r="N470" s="10" t="e">
        <f t="shared" si="222"/>
        <v>#REF!</v>
      </c>
      <c r="O470" s="10" t="e">
        <f t="shared" si="223"/>
        <v>#REF!</v>
      </c>
      <c r="P470" s="10" t="e">
        <f t="shared" si="224"/>
        <v>#REF!</v>
      </c>
      <c r="Q470" s="10" t="e">
        <f t="shared" si="225"/>
        <v>#REF!</v>
      </c>
      <c r="R470" s="10" t="e">
        <f t="shared" si="226"/>
        <v>#REF!</v>
      </c>
      <c r="S470" s="10" t="e">
        <f t="shared" si="227"/>
        <v>#REF!</v>
      </c>
      <c r="T470" s="10" t="e">
        <f t="shared" si="228"/>
        <v>#REF!</v>
      </c>
      <c r="U470" s="17" t="e">
        <f>IF(Audit!#REF!="","",VLOOKUP(Audit!#REF!,$W$26:$X$35,2,FALSE)) &amp; Audit!#REF! &amp; IF(Audit!#REF!="","",IF(Audit!#REF!&lt;=1.4,VLOOKUP(Audit!#REF!,$W$38:X515,2,FALSE),VLOOKUP(Audit!#REF!,$W$51:$X$61,2,FALSE))) &amp; IF(Audit!#REF!="","",VLOOKUP(Audit!#REF!,$Y$26:$Z$35,2,FALSE) &amp; Audit!#REF! &amp; IF(Audit!#REF!="","",IF(Audit!#REF!&lt;=1.4,VLOOKUP(Audit!#REF!,$Y$38:$Z$48,2,FALSE),VLOOKUP(Audit!#REF!,$Y$51:$Z$61,2,FALSE))))</f>
        <v>#REF!</v>
      </c>
      <c r="V470" s="21"/>
      <c r="AH470" s="49" t="e">
        <f>Audit!#REF!</f>
        <v>#REF!</v>
      </c>
      <c r="AI470" s="50" t="e">
        <f>VLOOKUP(Audit!#REF!,$V$3:$AE$12,2,FALSE)&amp; IF(Audit!#REF!=10,Audit!#REF!,"")</f>
        <v>#REF!</v>
      </c>
      <c r="AJ470" s="50" t="e">
        <f>VLOOKUP(Audit!#REF!,$V$13:$AE$22,2,FALSE)&amp; IF(Audit!#REF!=10,Audit!#REF!,"")</f>
        <v>#REF!</v>
      </c>
      <c r="AK470" s="47" t="e">
        <f t="shared" si="229"/>
        <v>#REF!</v>
      </c>
      <c r="AL470" s="50" t="e">
        <f>VLOOKUP(Audit!#REF!,$V$3:$AE$12,3,FALSE)&amp; IF(Audit!#REF!=10,Audit!#REF!,"")</f>
        <v>#REF!</v>
      </c>
      <c r="AM470" s="50" t="e">
        <f>VLOOKUP(Audit!#REF!,$V$13:$AE$22,3,FALSE)&amp; IF(Audit!#REF!=10,Audit!#REF!,"")</f>
        <v>#REF!</v>
      </c>
      <c r="AN470" s="47" t="e">
        <f t="shared" si="230"/>
        <v>#REF!</v>
      </c>
      <c r="AO470" s="50" t="e">
        <f>VLOOKUP(Audit!#REF!,$V$3:$AE$12,4,FALSE) &amp;  Audit!#REF! &amp; IF(Audit!#REF!=10,Audit!#REF!,"")</f>
        <v>#REF!</v>
      </c>
      <c r="AP470" s="50" t="e">
        <f>VLOOKUP(Audit!#REF!,$V$13:$AE$22,4,FALSE)&amp; IF(Audit!#REF!=10,Audit!#REF!,"")</f>
        <v>#REF!</v>
      </c>
      <c r="AQ470" s="47" t="e">
        <f t="shared" si="231"/>
        <v>#REF!</v>
      </c>
      <c r="AR470" s="50" t="e">
        <f>VLOOKUP(Audit!#REF!,$V$3:$AE$12,5,FALSE)&amp; IF(Audit!#REF!=10,Audit!#REF!,"")</f>
        <v>#REF!</v>
      </c>
      <c r="AS470" s="50" t="e">
        <f>VLOOKUP(Audit!#REF!,$V$13:$AE$22,5,FALSE)&amp; IF(Audit!#REF!=10,Audit!#REF!,"")</f>
        <v>#REF!</v>
      </c>
      <c r="AT470" s="47" t="e">
        <f t="shared" si="232"/>
        <v>#REF!</v>
      </c>
      <c r="AU470" s="50" t="e">
        <f>VLOOKUP(Audit!#REF!,$V$3:$AE$12,6,FALSE)&amp; IF(Audit!#REF!=10,Audit!#REF!,"")</f>
        <v>#REF!</v>
      </c>
      <c r="AV470" s="50" t="e">
        <f>VLOOKUP(Audit!#REF!,$V$13:$AE$22,6,FALSE)&amp; IF(Audit!#REF!=10,Audit!#REF!,"")</f>
        <v>#REF!</v>
      </c>
      <c r="AW470" s="47" t="e">
        <f t="shared" si="233"/>
        <v>#REF!</v>
      </c>
      <c r="AX470" s="50" t="e">
        <f>VLOOKUP(Audit!#REF!,$V$3:$AE$12,7,FALSE)&amp; IF(Audit!#REF!=10,Audit!#REF!,"")</f>
        <v>#REF!</v>
      </c>
      <c r="AY470" s="50" t="e">
        <f>VLOOKUP(Audit!#REF!,$V$13:$AE$22,7,FALSE) &amp; IF(Audit!#REF!=10,Audit!#REF!,"")</f>
        <v>#REF!</v>
      </c>
      <c r="AZ470" s="47" t="e">
        <f t="shared" si="234"/>
        <v>#REF!</v>
      </c>
      <c r="BA470" s="50" t="e">
        <f>VLOOKUP(Audit!#REF!,$V$3:$AE$12,8,FALSE)&amp; Audit!#REF! &amp; IF(Audit!#REF!=10,Audit!#REF!,"")</f>
        <v>#REF!</v>
      </c>
      <c r="BB470" s="50" t="e">
        <f>VLOOKUP(Audit!#REF!,$V$13:$AE$22,8,FALSE) &amp; IF(Audit!#REF!=10,Audit!#REF!,"")</f>
        <v>#REF!</v>
      </c>
      <c r="BC470" s="47" t="e">
        <f t="shared" si="235"/>
        <v>#REF!</v>
      </c>
      <c r="BD470" s="50" t="e">
        <f>VLOOKUP(Audit!#REF!,$V$3:$AE$12,9,FALSE)&amp; IF(Audit!#REF!=10,Audit!#REF!,"")</f>
        <v>#REF!</v>
      </c>
      <c r="BE470" s="50" t="e">
        <f>VLOOKUP(Audit!#REF!,$V$13:$AE$22,9,FALSE) &amp; IF(Audit!#REF!=10,Audit!#REF!,"") &amp; IF(Audit!#REF!&lt;&gt;1,U470,"")</f>
        <v>#REF!</v>
      </c>
      <c r="BF470" s="47" t="e">
        <f t="shared" si="236"/>
        <v>#REF!</v>
      </c>
      <c r="BG470" s="50" t="e">
        <f>VLOOKUP(Audit!#REF!,$V$3:$AE$12,10,FALSE) &amp; Audit!#REF! &amp; IF(Audit!#REF!=10,Audit!#REF!,"")</f>
        <v>#REF!</v>
      </c>
      <c r="BH470" s="50" t="e">
        <f>VLOOKUP(Audit!#REF!,$V$13:$AE$22,10,FALSE) &amp; IF(Audit!#REF!=10,Audit!#REF!,"") &amp; IF(Audit!#REF!&lt;&gt;1,U470,"")</f>
        <v>#REF!</v>
      </c>
      <c r="BI470" s="47" t="e">
        <f t="shared" si="237"/>
        <v>#REF!</v>
      </c>
      <c r="BJ470" s="48" t="str">
        <f t="shared" si="238"/>
        <v/>
      </c>
      <c r="BK470" s="48" t="str">
        <f t="shared" si="239"/>
        <v/>
      </c>
      <c r="BL470" s="48" t="str">
        <f t="shared" si="240"/>
        <v/>
      </c>
      <c r="BM470" s="48" t="str">
        <f t="shared" si="241"/>
        <v/>
      </c>
      <c r="BN470" s="48" t="str">
        <f t="shared" si="242"/>
        <v/>
      </c>
      <c r="BO470" s="48" t="str">
        <f t="shared" si="243"/>
        <v/>
      </c>
      <c r="BP470" s="48" t="str">
        <f t="shared" si="244"/>
        <v/>
      </c>
      <c r="BQ470" s="48" t="str">
        <f t="shared" si="245"/>
        <v/>
      </c>
      <c r="BR470" s="48" t="str">
        <f t="shared" si="246"/>
        <v/>
      </c>
      <c r="BS470" s="48" t="str">
        <f t="shared" si="247"/>
        <v/>
      </c>
      <c r="BT470" s="48" t="str">
        <f t="shared" si="248"/>
        <v/>
      </c>
      <c r="BU470" s="48" t="str">
        <f t="shared" si="249"/>
        <v/>
      </c>
    </row>
    <row r="471" spans="1:73">
      <c r="A471" s="10" t="e">
        <f>Audit!#REF!</f>
        <v>#REF!</v>
      </c>
      <c r="B471" s="10" t="e">
        <f t="shared" si="220"/>
        <v>#REF!</v>
      </c>
      <c r="C471" s="17" t="e">
        <f>VLOOKUP(Audit!#REF!,$V$3:$AE$12,2,FALSE) &amp; VLOOKUP(Audit!#REF!,$V$13:$AE$22,2,FALSE)&amp; IF(Audit!#REF!=10,Audit!#REF!&amp;Audit!#REF!,"")</f>
        <v>#REF!</v>
      </c>
      <c r="D471" s="17" t="e">
        <f>VLOOKUP(Audit!#REF!,$V$3:$AE$12,3,FALSE) &amp; VLOOKUP(Audit!#REF!,$V$13:$AE$22,3,FALSE) &amp;IF(Audit!#REF!=10,Audit!#REF!&amp;Audit!#REF!,"")</f>
        <v>#REF!</v>
      </c>
      <c r="E471" s="17" t="e">
        <f>VLOOKUP(Audit!#REF!,$V$3:$AE$12,4,FALSE)&amp; Audit!#REF! &amp; VLOOKUP(Audit!#REF!,$V$13:$AE$22,4,FALSE)&amp; IF(Audit!#REF!=10,Audit!#REF!&amp;Audit!#REF!,"")</f>
        <v>#REF!</v>
      </c>
      <c r="F471" s="17" t="e">
        <f>VLOOKUP(Audit!#REF!,$V$3:$AE$12,5,FALSE) &amp; VLOOKUP(Audit!#REF!,$V$13:$AE$22,5,FALSE)&amp; IF(Audit!#REF!=10,Audit!#REF!&amp;Audit!#REF!,"")</f>
        <v>#REF!</v>
      </c>
      <c r="G471" s="17" t="e">
        <f>VLOOKUP(Audit!#REF!,$V$3:$AE$12,6,FALSE) &amp; VLOOKUP(Audit!#REF!,$V$13:$AE$22,6,FALSE)&amp; IF(Audit!#REF!=10,Audit!#REF!&amp;Audit!#REF!,"")</f>
        <v>#REF!</v>
      </c>
      <c r="H471" s="17" t="e">
        <f>VLOOKUP(Audit!#REF!,$V$3:$AE$12,7,FALSE) &amp; VLOOKUP(Audit!#REF!,$V$13:$AE$22,7,FALSE)&amp;IF(Audit!#REF!=10,Audit!#REF!&amp;Audit!#REF!,"")</f>
        <v>#REF!</v>
      </c>
      <c r="I471" s="17" t="e">
        <f>VLOOKUP(Audit!#REF!,$V$3:$AE$12,8,FALSE) &amp; Audit!#REF! &amp; VLOOKUP(Audit!#REF!,$V$13:$AE$22,8,FALSE)&amp;IF(Audit!#REF!=10,Audit!#REF!&amp;Audit!#REF!,"")</f>
        <v>#REF!</v>
      </c>
      <c r="J471" s="17" t="e">
        <f>VLOOKUP(Audit!#REF!,$V$3:$AE$12,9,FALSE) &amp; VLOOKUP(Audit!#REF!,$V$13:$AE$22,9,FALSE) &amp; IF(Audit!#REF!=10,Audit!#REF!&amp;Audit!#REF!,"") &amp; IF(Audit!#REF!&lt;&gt;1,U471,"")</f>
        <v>#REF!</v>
      </c>
      <c r="K471" s="17" t="e">
        <f>VLOOKUP(Audit!#REF!,$V$3:$AE$12,10,FALSE) &amp; Audit!#REF! &amp; VLOOKUP(Audit!#REF!,$V$13:$AE$22,10,FALSE) &amp; IF(Audit!#REF!=10,Audit!#REF!&amp;Audit!#REF!,"") &amp; IF(Audit!#REF!&lt;&gt;1,U471,"")</f>
        <v>#REF!</v>
      </c>
      <c r="L471" s="10" t="e">
        <f>Audit!#REF!</f>
        <v>#REF!</v>
      </c>
      <c r="M471" s="10" t="e">
        <f t="shared" si="221"/>
        <v>#REF!</v>
      </c>
      <c r="N471" s="10" t="e">
        <f t="shared" si="222"/>
        <v>#REF!</v>
      </c>
      <c r="O471" s="10" t="e">
        <f t="shared" si="223"/>
        <v>#REF!</v>
      </c>
      <c r="P471" s="10" t="e">
        <f t="shared" si="224"/>
        <v>#REF!</v>
      </c>
      <c r="Q471" s="10" t="e">
        <f t="shared" si="225"/>
        <v>#REF!</v>
      </c>
      <c r="R471" s="10" t="e">
        <f t="shared" si="226"/>
        <v>#REF!</v>
      </c>
      <c r="S471" s="10" t="e">
        <f t="shared" si="227"/>
        <v>#REF!</v>
      </c>
      <c r="T471" s="10" t="e">
        <f t="shared" si="228"/>
        <v>#REF!</v>
      </c>
      <c r="U471" s="17" t="e">
        <f>IF(Audit!#REF!="","",VLOOKUP(Audit!#REF!,$W$26:$X$35,2,FALSE)) &amp; Audit!#REF! &amp; IF(Audit!#REF!="","",IF(Audit!#REF!&lt;=1.4,VLOOKUP(Audit!#REF!,$W$38:X516,2,FALSE),VLOOKUP(Audit!#REF!,$W$51:$X$61,2,FALSE))) &amp; IF(Audit!#REF!="","",VLOOKUP(Audit!#REF!,$Y$26:$Z$35,2,FALSE) &amp; Audit!#REF! &amp; IF(Audit!#REF!="","",IF(Audit!#REF!&lt;=1.4,VLOOKUP(Audit!#REF!,$Y$38:$Z$48,2,FALSE),VLOOKUP(Audit!#REF!,$Y$51:$Z$61,2,FALSE))))</f>
        <v>#REF!</v>
      </c>
      <c r="V471" s="21"/>
      <c r="AH471" s="49" t="e">
        <f>Audit!#REF!</f>
        <v>#REF!</v>
      </c>
      <c r="AI471" s="50" t="e">
        <f>VLOOKUP(Audit!#REF!,$V$3:$AE$12,2,FALSE)&amp; IF(Audit!#REF!=10,Audit!#REF!,"")</f>
        <v>#REF!</v>
      </c>
      <c r="AJ471" s="50" t="e">
        <f>VLOOKUP(Audit!#REF!,$V$13:$AE$22,2,FALSE)&amp; IF(Audit!#REF!=10,Audit!#REF!,"")</f>
        <v>#REF!</v>
      </c>
      <c r="AK471" s="47" t="e">
        <f t="shared" si="229"/>
        <v>#REF!</v>
      </c>
      <c r="AL471" s="50" t="e">
        <f>VLOOKUP(Audit!#REF!,$V$3:$AE$12,3,FALSE)&amp; IF(Audit!#REF!=10,Audit!#REF!,"")</f>
        <v>#REF!</v>
      </c>
      <c r="AM471" s="50" t="e">
        <f>VLOOKUP(Audit!#REF!,$V$13:$AE$22,3,FALSE)&amp; IF(Audit!#REF!=10,Audit!#REF!,"")</f>
        <v>#REF!</v>
      </c>
      <c r="AN471" s="47" t="e">
        <f t="shared" si="230"/>
        <v>#REF!</v>
      </c>
      <c r="AO471" s="50" t="e">
        <f>VLOOKUP(Audit!#REF!,$V$3:$AE$12,4,FALSE) &amp;  Audit!#REF! &amp; IF(Audit!#REF!=10,Audit!#REF!,"")</f>
        <v>#REF!</v>
      </c>
      <c r="AP471" s="50" t="e">
        <f>VLOOKUP(Audit!#REF!,$V$13:$AE$22,4,FALSE)&amp; IF(Audit!#REF!=10,Audit!#REF!,"")</f>
        <v>#REF!</v>
      </c>
      <c r="AQ471" s="47" t="e">
        <f t="shared" si="231"/>
        <v>#REF!</v>
      </c>
      <c r="AR471" s="50" t="e">
        <f>VLOOKUP(Audit!#REF!,$V$3:$AE$12,5,FALSE)&amp; IF(Audit!#REF!=10,Audit!#REF!,"")</f>
        <v>#REF!</v>
      </c>
      <c r="AS471" s="50" t="e">
        <f>VLOOKUP(Audit!#REF!,$V$13:$AE$22,5,FALSE)&amp; IF(Audit!#REF!=10,Audit!#REF!,"")</f>
        <v>#REF!</v>
      </c>
      <c r="AT471" s="47" t="e">
        <f t="shared" si="232"/>
        <v>#REF!</v>
      </c>
      <c r="AU471" s="50" t="e">
        <f>VLOOKUP(Audit!#REF!,$V$3:$AE$12,6,FALSE)&amp; IF(Audit!#REF!=10,Audit!#REF!,"")</f>
        <v>#REF!</v>
      </c>
      <c r="AV471" s="50" t="e">
        <f>VLOOKUP(Audit!#REF!,$V$13:$AE$22,6,FALSE)&amp; IF(Audit!#REF!=10,Audit!#REF!,"")</f>
        <v>#REF!</v>
      </c>
      <c r="AW471" s="47" t="e">
        <f t="shared" si="233"/>
        <v>#REF!</v>
      </c>
      <c r="AX471" s="50" t="e">
        <f>VLOOKUP(Audit!#REF!,$V$3:$AE$12,7,FALSE)&amp; IF(Audit!#REF!=10,Audit!#REF!,"")</f>
        <v>#REF!</v>
      </c>
      <c r="AY471" s="50" t="e">
        <f>VLOOKUP(Audit!#REF!,$V$13:$AE$22,7,FALSE) &amp; IF(Audit!#REF!=10,Audit!#REF!,"")</f>
        <v>#REF!</v>
      </c>
      <c r="AZ471" s="47" t="e">
        <f t="shared" si="234"/>
        <v>#REF!</v>
      </c>
      <c r="BA471" s="50" t="e">
        <f>VLOOKUP(Audit!#REF!,$V$3:$AE$12,8,FALSE)&amp; Audit!#REF! &amp; IF(Audit!#REF!=10,Audit!#REF!,"")</f>
        <v>#REF!</v>
      </c>
      <c r="BB471" s="50" t="e">
        <f>VLOOKUP(Audit!#REF!,$V$13:$AE$22,8,FALSE) &amp; IF(Audit!#REF!=10,Audit!#REF!,"")</f>
        <v>#REF!</v>
      </c>
      <c r="BC471" s="47" t="e">
        <f t="shared" si="235"/>
        <v>#REF!</v>
      </c>
      <c r="BD471" s="50" t="e">
        <f>VLOOKUP(Audit!#REF!,$V$3:$AE$12,9,FALSE)&amp; IF(Audit!#REF!=10,Audit!#REF!,"")</f>
        <v>#REF!</v>
      </c>
      <c r="BE471" s="50" t="e">
        <f>VLOOKUP(Audit!#REF!,$V$13:$AE$22,9,FALSE) &amp; IF(Audit!#REF!=10,Audit!#REF!,"") &amp; IF(Audit!#REF!&lt;&gt;1,U471,"")</f>
        <v>#REF!</v>
      </c>
      <c r="BF471" s="47" t="e">
        <f t="shared" si="236"/>
        <v>#REF!</v>
      </c>
      <c r="BG471" s="50" t="e">
        <f>VLOOKUP(Audit!#REF!,$V$3:$AE$12,10,FALSE) &amp; Audit!#REF! &amp; IF(Audit!#REF!=10,Audit!#REF!,"")</f>
        <v>#REF!</v>
      </c>
      <c r="BH471" s="50" t="e">
        <f>VLOOKUP(Audit!#REF!,$V$13:$AE$22,10,FALSE) &amp; IF(Audit!#REF!=10,Audit!#REF!,"") &amp; IF(Audit!#REF!&lt;&gt;1,U471,"")</f>
        <v>#REF!</v>
      </c>
      <c r="BI471" s="47" t="e">
        <f t="shared" si="237"/>
        <v>#REF!</v>
      </c>
      <c r="BJ471" s="48" t="str">
        <f t="shared" si="238"/>
        <v/>
      </c>
      <c r="BK471" s="48" t="str">
        <f t="shared" si="239"/>
        <v/>
      </c>
      <c r="BL471" s="48" t="str">
        <f t="shared" si="240"/>
        <v/>
      </c>
      <c r="BM471" s="48" t="str">
        <f t="shared" si="241"/>
        <v/>
      </c>
      <c r="BN471" s="48" t="str">
        <f t="shared" si="242"/>
        <v/>
      </c>
      <c r="BO471" s="48" t="str">
        <f t="shared" si="243"/>
        <v/>
      </c>
      <c r="BP471" s="48" t="str">
        <f t="shared" si="244"/>
        <v/>
      </c>
      <c r="BQ471" s="48" t="str">
        <f t="shared" si="245"/>
        <v/>
      </c>
      <c r="BR471" s="48" t="str">
        <f t="shared" si="246"/>
        <v/>
      </c>
      <c r="BS471" s="48" t="str">
        <f t="shared" si="247"/>
        <v/>
      </c>
      <c r="BT471" s="48" t="str">
        <f t="shared" si="248"/>
        <v/>
      </c>
      <c r="BU471" s="48" t="str">
        <f t="shared" si="249"/>
        <v/>
      </c>
    </row>
    <row r="472" spans="1:73">
      <c r="A472" s="10" t="e">
        <f>Audit!#REF!</f>
        <v>#REF!</v>
      </c>
      <c r="B472" s="10" t="e">
        <f t="shared" si="220"/>
        <v>#REF!</v>
      </c>
      <c r="C472" s="17" t="e">
        <f>VLOOKUP(Audit!#REF!,$V$3:$AE$12,2,FALSE) &amp; VLOOKUP(Audit!#REF!,$V$13:$AE$22,2,FALSE)&amp; IF(Audit!#REF!=10,Audit!#REF!&amp;Audit!#REF!,"")</f>
        <v>#REF!</v>
      </c>
      <c r="D472" s="17" t="e">
        <f>VLOOKUP(Audit!#REF!,$V$3:$AE$12,3,FALSE) &amp; VLOOKUP(Audit!#REF!,$V$13:$AE$22,3,FALSE) &amp;IF(Audit!#REF!=10,Audit!#REF!&amp;Audit!#REF!,"")</f>
        <v>#REF!</v>
      </c>
      <c r="E472" s="17" t="e">
        <f>VLOOKUP(Audit!#REF!,$V$3:$AE$12,4,FALSE)&amp; Audit!#REF! &amp; VLOOKUP(Audit!#REF!,$V$13:$AE$22,4,FALSE)&amp; IF(Audit!#REF!=10,Audit!#REF!&amp;Audit!#REF!,"")</f>
        <v>#REF!</v>
      </c>
      <c r="F472" s="17" t="e">
        <f>VLOOKUP(Audit!#REF!,$V$3:$AE$12,5,FALSE) &amp; VLOOKUP(Audit!#REF!,$V$13:$AE$22,5,FALSE)&amp; IF(Audit!#REF!=10,Audit!#REF!&amp;Audit!#REF!,"")</f>
        <v>#REF!</v>
      </c>
      <c r="G472" s="17" t="e">
        <f>VLOOKUP(Audit!#REF!,$V$3:$AE$12,6,FALSE) &amp; VLOOKUP(Audit!#REF!,$V$13:$AE$22,6,FALSE)&amp; IF(Audit!#REF!=10,Audit!#REF!&amp;Audit!#REF!,"")</f>
        <v>#REF!</v>
      </c>
      <c r="H472" s="17" t="e">
        <f>VLOOKUP(Audit!#REF!,$V$3:$AE$12,7,FALSE) &amp; VLOOKUP(Audit!#REF!,$V$13:$AE$22,7,FALSE)&amp;IF(Audit!#REF!=10,Audit!#REF!&amp;Audit!#REF!,"")</f>
        <v>#REF!</v>
      </c>
      <c r="I472" s="17" t="e">
        <f>VLOOKUP(Audit!#REF!,$V$3:$AE$12,8,FALSE) &amp; Audit!#REF! &amp; VLOOKUP(Audit!#REF!,$V$13:$AE$22,8,FALSE)&amp;IF(Audit!#REF!=10,Audit!#REF!&amp;Audit!#REF!,"")</f>
        <v>#REF!</v>
      </c>
      <c r="J472" s="17" t="e">
        <f>VLOOKUP(Audit!#REF!,$V$3:$AE$12,9,FALSE) &amp; VLOOKUP(Audit!#REF!,$V$13:$AE$22,9,FALSE) &amp; IF(Audit!#REF!=10,Audit!#REF!&amp;Audit!#REF!,"") &amp; IF(Audit!#REF!&lt;&gt;1,U472,"")</f>
        <v>#REF!</v>
      </c>
      <c r="K472" s="17" t="e">
        <f>VLOOKUP(Audit!#REF!,$V$3:$AE$12,10,FALSE) &amp; Audit!#REF! &amp; VLOOKUP(Audit!#REF!,$V$13:$AE$22,10,FALSE) &amp; IF(Audit!#REF!=10,Audit!#REF!&amp;Audit!#REF!,"") &amp; IF(Audit!#REF!&lt;&gt;1,U472,"")</f>
        <v>#REF!</v>
      </c>
      <c r="L472" s="10" t="e">
        <f>Audit!#REF!</f>
        <v>#REF!</v>
      </c>
      <c r="M472" s="10" t="e">
        <f t="shared" si="221"/>
        <v>#REF!</v>
      </c>
      <c r="N472" s="10" t="e">
        <f t="shared" si="222"/>
        <v>#REF!</v>
      </c>
      <c r="O472" s="10" t="e">
        <f t="shared" si="223"/>
        <v>#REF!</v>
      </c>
      <c r="P472" s="10" t="e">
        <f t="shared" si="224"/>
        <v>#REF!</v>
      </c>
      <c r="Q472" s="10" t="e">
        <f t="shared" si="225"/>
        <v>#REF!</v>
      </c>
      <c r="R472" s="10" t="e">
        <f t="shared" si="226"/>
        <v>#REF!</v>
      </c>
      <c r="S472" s="10" t="e">
        <f t="shared" si="227"/>
        <v>#REF!</v>
      </c>
      <c r="T472" s="10" t="e">
        <f t="shared" si="228"/>
        <v>#REF!</v>
      </c>
      <c r="U472" s="17" t="e">
        <f>IF(Audit!#REF!="","",VLOOKUP(Audit!#REF!,$W$26:$X$35,2,FALSE)) &amp; Audit!#REF! &amp; IF(Audit!#REF!="","",IF(Audit!#REF!&lt;=1.4,VLOOKUP(Audit!#REF!,$W$38:X517,2,FALSE),VLOOKUP(Audit!#REF!,$W$51:$X$61,2,FALSE))) &amp; IF(Audit!#REF!="","",VLOOKUP(Audit!#REF!,$Y$26:$Z$35,2,FALSE) &amp; Audit!#REF! &amp; IF(Audit!#REF!="","",IF(Audit!#REF!&lt;=1.4,VLOOKUP(Audit!#REF!,$Y$38:$Z$48,2,FALSE),VLOOKUP(Audit!#REF!,$Y$51:$Z$61,2,FALSE))))</f>
        <v>#REF!</v>
      </c>
      <c r="V472" s="21"/>
      <c r="AH472" s="49" t="e">
        <f>Audit!#REF!</f>
        <v>#REF!</v>
      </c>
      <c r="AI472" s="50" t="e">
        <f>VLOOKUP(Audit!#REF!,$V$3:$AE$12,2,FALSE)&amp; IF(Audit!#REF!=10,Audit!#REF!,"")</f>
        <v>#REF!</v>
      </c>
      <c r="AJ472" s="50" t="e">
        <f>VLOOKUP(Audit!#REF!,$V$13:$AE$22,2,FALSE)&amp; IF(Audit!#REF!=10,Audit!#REF!,"")</f>
        <v>#REF!</v>
      </c>
      <c r="AK472" s="47" t="e">
        <f t="shared" si="229"/>
        <v>#REF!</v>
      </c>
      <c r="AL472" s="50" t="e">
        <f>VLOOKUP(Audit!#REF!,$V$3:$AE$12,3,FALSE)&amp; IF(Audit!#REF!=10,Audit!#REF!,"")</f>
        <v>#REF!</v>
      </c>
      <c r="AM472" s="50" t="e">
        <f>VLOOKUP(Audit!#REF!,$V$13:$AE$22,3,FALSE)&amp; IF(Audit!#REF!=10,Audit!#REF!,"")</f>
        <v>#REF!</v>
      </c>
      <c r="AN472" s="47" t="e">
        <f t="shared" si="230"/>
        <v>#REF!</v>
      </c>
      <c r="AO472" s="50" t="e">
        <f>VLOOKUP(Audit!#REF!,$V$3:$AE$12,4,FALSE) &amp;  Audit!#REF! &amp; IF(Audit!#REF!=10,Audit!#REF!,"")</f>
        <v>#REF!</v>
      </c>
      <c r="AP472" s="50" t="e">
        <f>VLOOKUP(Audit!#REF!,$V$13:$AE$22,4,FALSE)&amp; IF(Audit!#REF!=10,Audit!#REF!,"")</f>
        <v>#REF!</v>
      </c>
      <c r="AQ472" s="47" t="e">
        <f t="shared" si="231"/>
        <v>#REF!</v>
      </c>
      <c r="AR472" s="50" t="e">
        <f>VLOOKUP(Audit!#REF!,$V$3:$AE$12,5,FALSE)&amp; IF(Audit!#REF!=10,Audit!#REF!,"")</f>
        <v>#REF!</v>
      </c>
      <c r="AS472" s="50" t="e">
        <f>VLOOKUP(Audit!#REF!,$V$13:$AE$22,5,FALSE)&amp; IF(Audit!#REF!=10,Audit!#REF!,"")</f>
        <v>#REF!</v>
      </c>
      <c r="AT472" s="47" t="e">
        <f t="shared" si="232"/>
        <v>#REF!</v>
      </c>
      <c r="AU472" s="50" t="e">
        <f>VLOOKUP(Audit!#REF!,$V$3:$AE$12,6,FALSE)&amp; IF(Audit!#REF!=10,Audit!#REF!,"")</f>
        <v>#REF!</v>
      </c>
      <c r="AV472" s="50" t="e">
        <f>VLOOKUP(Audit!#REF!,$V$13:$AE$22,6,FALSE)&amp; IF(Audit!#REF!=10,Audit!#REF!,"")</f>
        <v>#REF!</v>
      </c>
      <c r="AW472" s="47" t="e">
        <f t="shared" si="233"/>
        <v>#REF!</v>
      </c>
      <c r="AX472" s="50" t="e">
        <f>VLOOKUP(Audit!#REF!,$V$3:$AE$12,7,FALSE)&amp; IF(Audit!#REF!=10,Audit!#REF!,"")</f>
        <v>#REF!</v>
      </c>
      <c r="AY472" s="50" t="e">
        <f>VLOOKUP(Audit!#REF!,$V$13:$AE$22,7,FALSE) &amp; IF(Audit!#REF!=10,Audit!#REF!,"")</f>
        <v>#REF!</v>
      </c>
      <c r="AZ472" s="47" t="e">
        <f t="shared" si="234"/>
        <v>#REF!</v>
      </c>
      <c r="BA472" s="50" t="e">
        <f>VLOOKUP(Audit!#REF!,$V$3:$AE$12,8,FALSE)&amp; Audit!#REF! &amp; IF(Audit!#REF!=10,Audit!#REF!,"")</f>
        <v>#REF!</v>
      </c>
      <c r="BB472" s="50" t="e">
        <f>VLOOKUP(Audit!#REF!,$V$13:$AE$22,8,FALSE) &amp; IF(Audit!#REF!=10,Audit!#REF!,"")</f>
        <v>#REF!</v>
      </c>
      <c r="BC472" s="47" t="e">
        <f t="shared" si="235"/>
        <v>#REF!</v>
      </c>
      <c r="BD472" s="50" t="e">
        <f>VLOOKUP(Audit!#REF!,$V$3:$AE$12,9,FALSE)&amp; IF(Audit!#REF!=10,Audit!#REF!,"")</f>
        <v>#REF!</v>
      </c>
      <c r="BE472" s="50" t="e">
        <f>VLOOKUP(Audit!#REF!,$V$13:$AE$22,9,FALSE) &amp; IF(Audit!#REF!=10,Audit!#REF!,"") &amp; IF(Audit!#REF!&lt;&gt;1,U472,"")</f>
        <v>#REF!</v>
      </c>
      <c r="BF472" s="47" t="e">
        <f t="shared" si="236"/>
        <v>#REF!</v>
      </c>
      <c r="BG472" s="50" t="e">
        <f>VLOOKUP(Audit!#REF!,$V$3:$AE$12,10,FALSE) &amp; Audit!#REF! &amp; IF(Audit!#REF!=10,Audit!#REF!,"")</f>
        <v>#REF!</v>
      </c>
      <c r="BH472" s="50" t="e">
        <f>VLOOKUP(Audit!#REF!,$V$13:$AE$22,10,FALSE) &amp; IF(Audit!#REF!=10,Audit!#REF!,"") &amp; IF(Audit!#REF!&lt;&gt;1,U472,"")</f>
        <v>#REF!</v>
      </c>
      <c r="BI472" s="47" t="e">
        <f t="shared" si="237"/>
        <v>#REF!</v>
      </c>
      <c r="BJ472" s="48" t="str">
        <f t="shared" si="238"/>
        <v/>
      </c>
      <c r="BK472" s="48" t="str">
        <f t="shared" si="239"/>
        <v/>
      </c>
      <c r="BL472" s="48" t="str">
        <f t="shared" si="240"/>
        <v/>
      </c>
      <c r="BM472" s="48" t="str">
        <f t="shared" si="241"/>
        <v/>
      </c>
      <c r="BN472" s="48" t="str">
        <f t="shared" si="242"/>
        <v/>
      </c>
      <c r="BO472" s="48" t="str">
        <f t="shared" si="243"/>
        <v/>
      </c>
      <c r="BP472" s="48" t="str">
        <f t="shared" si="244"/>
        <v/>
      </c>
      <c r="BQ472" s="48" t="str">
        <f t="shared" si="245"/>
        <v/>
      </c>
      <c r="BR472" s="48" t="str">
        <f t="shared" si="246"/>
        <v/>
      </c>
      <c r="BS472" s="48" t="str">
        <f t="shared" si="247"/>
        <v/>
      </c>
      <c r="BT472" s="48" t="str">
        <f t="shared" si="248"/>
        <v/>
      </c>
      <c r="BU472" s="48" t="str">
        <f t="shared" si="249"/>
        <v/>
      </c>
    </row>
    <row r="473" spans="1:73">
      <c r="A473" s="10" t="e">
        <f>Audit!#REF!</f>
        <v>#REF!</v>
      </c>
      <c r="B473" s="10" t="e">
        <f t="shared" si="220"/>
        <v>#REF!</v>
      </c>
      <c r="C473" s="17" t="e">
        <f>VLOOKUP(Audit!#REF!,$V$3:$AE$12,2,FALSE) &amp; VLOOKUP(Audit!#REF!,$V$13:$AE$22,2,FALSE)&amp; IF(Audit!#REF!=10,Audit!#REF!&amp;Audit!#REF!,"")</f>
        <v>#REF!</v>
      </c>
      <c r="D473" s="17" t="e">
        <f>VLOOKUP(Audit!#REF!,$V$3:$AE$12,3,FALSE) &amp; VLOOKUP(Audit!#REF!,$V$13:$AE$22,3,FALSE) &amp;IF(Audit!#REF!=10,Audit!#REF!&amp;Audit!#REF!,"")</f>
        <v>#REF!</v>
      </c>
      <c r="E473" s="17" t="e">
        <f>VLOOKUP(Audit!#REF!,$V$3:$AE$12,4,FALSE)&amp; Audit!#REF! &amp; VLOOKUP(Audit!#REF!,$V$13:$AE$22,4,FALSE)&amp; IF(Audit!#REF!=10,Audit!#REF!&amp;Audit!#REF!,"")</f>
        <v>#REF!</v>
      </c>
      <c r="F473" s="17" t="e">
        <f>VLOOKUP(Audit!#REF!,$V$3:$AE$12,5,FALSE) &amp; VLOOKUP(Audit!#REF!,$V$13:$AE$22,5,FALSE)&amp; IF(Audit!#REF!=10,Audit!#REF!&amp;Audit!#REF!,"")</f>
        <v>#REF!</v>
      </c>
      <c r="G473" s="17" t="e">
        <f>VLOOKUP(Audit!#REF!,$V$3:$AE$12,6,FALSE) &amp; VLOOKUP(Audit!#REF!,$V$13:$AE$22,6,FALSE)&amp; IF(Audit!#REF!=10,Audit!#REF!&amp;Audit!#REF!,"")</f>
        <v>#REF!</v>
      </c>
      <c r="H473" s="17" t="e">
        <f>VLOOKUP(Audit!#REF!,$V$3:$AE$12,7,FALSE) &amp; VLOOKUP(Audit!#REF!,$V$13:$AE$22,7,FALSE)&amp;IF(Audit!#REF!=10,Audit!#REF!&amp;Audit!#REF!,"")</f>
        <v>#REF!</v>
      </c>
      <c r="I473" s="17" t="e">
        <f>VLOOKUP(Audit!#REF!,$V$3:$AE$12,8,FALSE) &amp; Audit!#REF! &amp; VLOOKUP(Audit!#REF!,$V$13:$AE$22,8,FALSE)&amp;IF(Audit!#REF!=10,Audit!#REF!&amp;Audit!#REF!,"")</f>
        <v>#REF!</v>
      </c>
      <c r="J473" s="17" t="e">
        <f>VLOOKUP(Audit!#REF!,$V$3:$AE$12,9,FALSE) &amp; VLOOKUP(Audit!#REF!,$V$13:$AE$22,9,FALSE) &amp; IF(Audit!#REF!=10,Audit!#REF!&amp;Audit!#REF!,"") &amp; IF(Audit!#REF!&lt;&gt;1,U473,"")</f>
        <v>#REF!</v>
      </c>
      <c r="K473" s="17" t="e">
        <f>VLOOKUP(Audit!#REF!,$V$3:$AE$12,10,FALSE) &amp; Audit!#REF! &amp; VLOOKUP(Audit!#REF!,$V$13:$AE$22,10,FALSE) &amp; IF(Audit!#REF!=10,Audit!#REF!&amp;Audit!#REF!,"") &amp; IF(Audit!#REF!&lt;&gt;1,U473,"")</f>
        <v>#REF!</v>
      </c>
      <c r="L473" s="10" t="e">
        <f>Audit!#REF!</f>
        <v>#REF!</v>
      </c>
      <c r="M473" s="10" t="e">
        <f t="shared" si="221"/>
        <v>#REF!</v>
      </c>
      <c r="N473" s="10" t="e">
        <f t="shared" si="222"/>
        <v>#REF!</v>
      </c>
      <c r="O473" s="10" t="e">
        <f t="shared" si="223"/>
        <v>#REF!</v>
      </c>
      <c r="P473" s="10" t="e">
        <f t="shared" si="224"/>
        <v>#REF!</v>
      </c>
      <c r="Q473" s="10" t="e">
        <f t="shared" si="225"/>
        <v>#REF!</v>
      </c>
      <c r="R473" s="10" t="e">
        <f t="shared" si="226"/>
        <v>#REF!</v>
      </c>
      <c r="S473" s="10" t="e">
        <f t="shared" si="227"/>
        <v>#REF!</v>
      </c>
      <c r="T473" s="10" t="e">
        <f t="shared" si="228"/>
        <v>#REF!</v>
      </c>
      <c r="U473" s="17" t="e">
        <f>IF(Audit!#REF!="","",VLOOKUP(Audit!#REF!,$W$26:$X$35,2,FALSE)) &amp; Audit!#REF! &amp; IF(Audit!#REF!="","",IF(Audit!#REF!&lt;=1.4,VLOOKUP(Audit!#REF!,$W$38:X518,2,FALSE),VLOOKUP(Audit!#REF!,$W$51:$X$61,2,FALSE))) &amp; IF(Audit!#REF!="","",VLOOKUP(Audit!#REF!,$Y$26:$Z$35,2,FALSE) &amp; Audit!#REF! &amp; IF(Audit!#REF!="","",IF(Audit!#REF!&lt;=1.4,VLOOKUP(Audit!#REF!,$Y$38:$Z$48,2,FALSE),VLOOKUP(Audit!#REF!,$Y$51:$Z$61,2,FALSE))))</f>
        <v>#REF!</v>
      </c>
      <c r="V473" s="21"/>
      <c r="AH473" s="49" t="e">
        <f>Audit!#REF!</f>
        <v>#REF!</v>
      </c>
      <c r="AI473" s="50" t="e">
        <f>VLOOKUP(Audit!#REF!,$V$3:$AE$12,2,FALSE)&amp; IF(Audit!#REF!=10,Audit!#REF!,"")</f>
        <v>#REF!</v>
      </c>
      <c r="AJ473" s="50" t="e">
        <f>VLOOKUP(Audit!#REF!,$V$13:$AE$22,2,FALSE)&amp; IF(Audit!#REF!=10,Audit!#REF!,"")</f>
        <v>#REF!</v>
      </c>
      <c r="AK473" s="47" t="e">
        <f t="shared" si="229"/>
        <v>#REF!</v>
      </c>
      <c r="AL473" s="50" t="e">
        <f>VLOOKUP(Audit!#REF!,$V$3:$AE$12,3,FALSE)&amp; IF(Audit!#REF!=10,Audit!#REF!,"")</f>
        <v>#REF!</v>
      </c>
      <c r="AM473" s="50" t="e">
        <f>VLOOKUP(Audit!#REF!,$V$13:$AE$22,3,FALSE)&amp; IF(Audit!#REF!=10,Audit!#REF!,"")</f>
        <v>#REF!</v>
      </c>
      <c r="AN473" s="47" t="e">
        <f t="shared" si="230"/>
        <v>#REF!</v>
      </c>
      <c r="AO473" s="50" t="e">
        <f>VLOOKUP(Audit!#REF!,$V$3:$AE$12,4,FALSE) &amp;  Audit!#REF! &amp; IF(Audit!#REF!=10,Audit!#REF!,"")</f>
        <v>#REF!</v>
      </c>
      <c r="AP473" s="50" t="e">
        <f>VLOOKUP(Audit!#REF!,$V$13:$AE$22,4,FALSE)&amp; IF(Audit!#REF!=10,Audit!#REF!,"")</f>
        <v>#REF!</v>
      </c>
      <c r="AQ473" s="47" t="e">
        <f t="shared" si="231"/>
        <v>#REF!</v>
      </c>
      <c r="AR473" s="50" t="e">
        <f>VLOOKUP(Audit!#REF!,$V$3:$AE$12,5,FALSE)&amp; IF(Audit!#REF!=10,Audit!#REF!,"")</f>
        <v>#REF!</v>
      </c>
      <c r="AS473" s="50" t="e">
        <f>VLOOKUP(Audit!#REF!,$V$13:$AE$22,5,FALSE)&amp; IF(Audit!#REF!=10,Audit!#REF!,"")</f>
        <v>#REF!</v>
      </c>
      <c r="AT473" s="47" t="e">
        <f t="shared" si="232"/>
        <v>#REF!</v>
      </c>
      <c r="AU473" s="50" t="e">
        <f>VLOOKUP(Audit!#REF!,$V$3:$AE$12,6,FALSE)&amp; IF(Audit!#REF!=10,Audit!#REF!,"")</f>
        <v>#REF!</v>
      </c>
      <c r="AV473" s="50" t="e">
        <f>VLOOKUP(Audit!#REF!,$V$13:$AE$22,6,FALSE)&amp; IF(Audit!#REF!=10,Audit!#REF!,"")</f>
        <v>#REF!</v>
      </c>
      <c r="AW473" s="47" t="e">
        <f t="shared" si="233"/>
        <v>#REF!</v>
      </c>
      <c r="AX473" s="50" t="e">
        <f>VLOOKUP(Audit!#REF!,$V$3:$AE$12,7,FALSE)&amp; IF(Audit!#REF!=10,Audit!#REF!,"")</f>
        <v>#REF!</v>
      </c>
      <c r="AY473" s="50" t="e">
        <f>VLOOKUP(Audit!#REF!,$V$13:$AE$22,7,FALSE) &amp; IF(Audit!#REF!=10,Audit!#REF!,"")</f>
        <v>#REF!</v>
      </c>
      <c r="AZ473" s="47" t="e">
        <f t="shared" si="234"/>
        <v>#REF!</v>
      </c>
      <c r="BA473" s="50" t="e">
        <f>VLOOKUP(Audit!#REF!,$V$3:$AE$12,8,FALSE)&amp; Audit!#REF! &amp; IF(Audit!#REF!=10,Audit!#REF!,"")</f>
        <v>#REF!</v>
      </c>
      <c r="BB473" s="50" t="e">
        <f>VLOOKUP(Audit!#REF!,$V$13:$AE$22,8,FALSE) &amp; IF(Audit!#REF!=10,Audit!#REF!,"")</f>
        <v>#REF!</v>
      </c>
      <c r="BC473" s="47" t="e">
        <f t="shared" si="235"/>
        <v>#REF!</v>
      </c>
      <c r="BD473" s="50" t="e">
        <f>VLOOKUP(Audit!#REF!,$V$3:$AE$12,9,FALSE)&amp; IF(Audit!#REF!=10,Audit!#REF!,"")</f>
        <v>#REF!</v>
      </c>
      <c r="BE473" s="50" t="e">
        <f>VLOOKUP(Audit!#REF!,$V$13:$AE$22,9,FALSE) &amp; IF(Audit!#REF!=10,Audit!#REF!,"") &amp; IF(Audit!#REF!&lt;&gt;1,U473,"")</f>
        <v>#REF!</v>
      </c>
      <c r="BF473" s="47" t="e">
        <f t="shared" si="236"/>
        <v>#REF!</v>
      </c>
      <c r="BG473" s="50" t="e">
        <f>VLOOKUP(Audit!#REF!,$V$3:$AE$12,10,FALSE) &amp; Audit!#REF! &amp; IF(Audit!#REF!=10,Audit!#REF!,"")</f>
        <v>#REF!</v>
      </c>
      <c r="BH473" s="50" t="e">
        <f>VLOOKUP(Audit!#REF!,$V$13:$AE$22,10,FALSE) &amp; IF(Audit!#REF!=10,Audit!#REF!,"") &amp; IF(Audit!#REF!&lt;&gt;1,U473,"")</f>
        <v>#REF!</v>
      </c>
      <c r="BI473" s="47" t="e">
        <f t="shared" si="237"/>
        <v>#REF!</v>
      </c>
      <c r="BJ473" s="48" t="str">
        <f t="shared" si="238"/>
        <v/>
      </c>
      <c r="BK473" s="48" t="str">
        <f t="shared" si="239"/>
        <v/>
      </c>
      <c r="BL473" s="48" t="str">
        <f t="shared" si="240"/>
        <v/>
      </c>
      <c r="BM473" s="48" t="str">
        <f t="shared" si="241"/>
        <v/>
      </c>
      <c r="BN473" s="48" t="str">
        <f t="shared" si="242"/>
        <v/>
      </c>
      <c r="BO473" s="48" t="str">
        <f t="shared" si="243"/>
        <v/>
      </c>
      <c r="BP473" s="48" t="str">
        <f t="shared" si="244"/>
        <v/>
      </c>
      <c r="BQ473" s="48" t="str">
        <f t="shared" si="245"/>
        <v/>
      </c>
      <c r="BR473" s="48" t="str">
        <f t="shared" si="246"/>
        <v/>
      </c>
      <c r="BS473" s="48" t="str">
        <f t="shared" si="247"/>
        <v/>
      </c>
      <c r="BT473" s="48" t="str">
        <f t="shared" si="248"/>
        <v/>
      </c>
      <c r="BU473" s="48" t="str">
        <f t="shared" si="249"/>
        <v/>
      </c>
    </row>
    <row r="474" spans="1:73">
      <c r="A474" s="10" t="e">
        <f>Audit!#REF!</f>
        <v>#REF!</v>
      </c>
      <c r="B474" s="10" t="e">
        <f t="shared" si="220"/>
        <v>#REF!</v>
      </c>
      <c r="C474" s="17" t="e">
        <f>VLOOKUP(Audit!#REF!,$V$3:$AE$12,2,FALSE) &amp; VLOOKUP(Audit!#REF!,$V$13:$AE$22,2,FALSE)&amp; IF(Audit!#REF!=10,Audit!#REF!&amp;Audit!#REF!,"")</f>
        <v>#REF!</v>
      </c>
      <c r="D474" s="17" t="e">
        <f>VLOOKUP(Audit!#REF!,$V$3:$AE$12,3,FALSE) &amp; VLOOKUP(Audit!#REF!,$V$13:$AE$22,3,FALSE) &amp;IF(Audit!#REF!=10,Audit!#REF!&amp;Audit!#REF!,"")</f>
        <v>#REF!</v>
      </c>
      <c r="E474" s="17" t="e">
        <f>VLOOKUP(Audit!#REF!,$V$3:$AE$12,4,FALSE)&amp; Audit!#REF! &amp; VLOOKUP(Audit!#REF!,$V$13:$AE$22,4,FALSE)&amp; IF(Audit!#REF!=10,Audit!#REF!&amp;Audit!#REF!,"")</f>
        <v>#REF!</v>
      </c>
      <c r="F474" s="17" t="e">
        <f>VLOOKUP(Audit!#REF!,$V$3:$AE$12,5,FALSE) &amp; VLOOKUP(Audit!#REF!,$V$13:$AE$22,5,FALSE)&amp; IF(Audit!#REF!=10,Audit!#REF!&amp;Audit!#REF!,"")</f>
        <v>#REF!</v>
      </c>
      <c r="G474" s="17" t="e">
        <f>VLOOKUP(Audit!#REF!,$V$3:$AE$12,6,FALSE) &amp; VLOOKUP(Audit!#REF!,$V$13:$AE$22,6,FALSE)&amp; IF(Audit!#REF!=10,Audit!#REF!&amp;Audit!#REF!,"")</f>
        <v>#REF!</v>
      </c>
      <c r="H474" s="17" t="e">
        <f>VLOOKUP(Audit!#REF!,$V$3:$AE$12,7,FALSE) &amp; VLOOKUP(Audit!#REF!,$V$13:$AE$22,7,FALSE)&amp;IF(Audit!#REF!=10,Audit!#REF!&amp;Audit!#REF!,"")</f>
        <v>#REF!</v>
      </c>
      <c r="I474" s="17" t="e">
        <f>VLOOKUP(Audit!#REF!,$V$3:$AE$12,8,FALSE) &amp; Audit!#REF! &amp; VLOOKUP(Audit!#REF!,$V$13:$AE$22,8,FALSE)&amp;IF(Audit!#REF!=10,Audit!#REF!&amp;Audit!#REF!,"")</f>
        <v>#REF!</v>
      </c>
      <c r="J474" s="17" t="e">
        <f>VLOOKUP(Audit!#REF!,$V$3:$AE$12,9,FALSE) &amp; VLOOKUP(Audit!#REF!,$V$13:$AE$22,9,FALSE) &amp; IF(Audit!#REF!=10,Audit!#REF!&amp;Audit!#REF!,"") &amp; IF(Audit!#REF!&lt;&gt;1,U474,"")</f>
        <v>#REF!</v>
      </c>
      <c r="K474" s="17" t="e">
        <f>VLOOKUP(Audit!#REF!,$V$3:$AE$12,10,FALSE) &amp; Audit!#REF! &amp; VLOOKUP(Audit!#REF!,$V$13:$AE$22,10,FALSE) &amp; IF(Audit!#REF!=10,Audit!#REF!&amp;Audit!#REF!,"") &amp; IF(Audit!#REF!&lt;&gt;1,U474,"")</f>
        <v>#REF!</v>
      </c>
      <c r="L474" s="10" t="e">
        <f>Audit!#REF!</f>
        <v>#REF!</v>
      </c>
      <c r="M474" s="10" t="e">
        <f t="shared" si="221"/>
        <v>#REF!</v>
      </c>
      <c r="N474" s="10" t="e">
        <f t="shared" si="222"/>
        <v>#REF!</v>
      </c>
      <c r="O474" s="10" t="e">
        <f t="shared" si="223"/>
        <v>#REF!</v>
      </c>
      <c r="P474" s="10" t="e">
        <f t="shared" si="224"/>
        <v>#REF!</v>
      </c>
      <c r="Q474" s="10" t="e">
        <f t="shared" si="225"/>
        <v>#REF!</v>
      </c>
      <c r="R474" s="10" t="e">
        <f t="shared" si="226"/>
        <v>#REF!</v>
      </c>
      <c r="S474" s="10" t="e">
        <f t="shared" si="227"/>
        <v>#REF!</v>
      </c>
      <c r="T474" s="10" t="e">
        <f t="shared" si="228"/>
        <v>#REF!</v>
      </c>
      <c r="U474" s="17" t="e">
        <f>IF(Audit!#REF!="","",VLOOKUP(Audit!#REF!,$W$26:$X$35,2,FALSE)) &amp; Audit!#REF! &amp; IF(Audit!#REF!="","",IF(Audit!#REF!&lt;=1.4,VLOOKUP(Audit!#REF!,$W$38:X519,2,FALSE),VLOOKUP(Audit!#REF!,$W$51:$X$61,2,FALSE))) &amp; IF(Audit!#REF!="","",VLOOKUP(Audit!#REF!,$Y$26:$Z$35,2,FALSE) &amp; Audit!#REF! &amp; IF(Audit!#REF!="","",IF(Audit!#REF!&lt;=1.4,VLOOKUP(Audit!#REF!,$Y$38:$Z$48,2,FALSE),VLOOKUP(Audit!#REF!,$Y$51:$Z$61,2,FALSE))))</f>
        <v>#REF!</v>
      </c>
      <c r="V474" s="21"/>
      <c r="AH474" s="49" t="e">
        <f>Audit!#REF!</f>
        <v>#REF!</v>
      </c>
      <c r="AI474" s="50" t="e">
        <f>VLOOKUP(Audit!#REF!,$V$3:$AE$12,2,FALSE)&amp; IF(Audit!#REF!=10,Audit!#REF!,"")</f>
        <v>#REF!</v>
      </c>
      <c r="AJ474" s="50" t="e">
        <f>VLOOKUP(Audit!#REF!,$V$13:$AE$22,2,FALSE)&amp; IF(Audit!#REF!=10,Audit!#REF!,"")</f>
        <v>#REF!</v>
      </c>
      <c r="AK474" s="47" t="e">
        <f t="shared" si="229"/>
        <v>#REF!</v>
      </c>
      <c r="AL474" s="50" t="e">
        <f>VLOOKUP(Audit!#REF!,$V$3:$AE$12,3,FALSE)&amp; IF(Audit!#REF!=10,Audit!#REF!,"")</f>
        <v>#REF!</v>
      </c>
      <c r="AM474" s="50" t="e">
        <f>VLOOKUP(Audit!#REF!,$V$13:$AE$22,3,FALSE)&amp; IF(Audit!#REF!=10,Audit!#REF!,"")</f>
        <v>#REF!</v>
      </c>
      <c r="AN474" s="47" t="e">
        <f t="shared" si="230"/>
        <v>#REF!</v>
      </c>
      <c r="AO474" s="50" t="e">
        <f>VLOOKUP(Audit!#REF!,$V$3:$AE$12,4,FALSE) &amp;  Audit!#REF! &amp; IF(Audit!#REF!=10,Audit!#REF!,"")</f>
        <v>#REF!</v>
      </c>
      <c r="AP474" s="50" t="e">
        <f>VLOOKUP(Audit!#REF!,$V$13:$AE$22,4,FALSE)&amp; IF(Audit!#REF!=10,Audit!#REF!,"")</f>
        <v>#REF!</v>
      </c>
      <c r="AQ474" s="47" t="e">
        <f t="shared" si="231"/>
        <v>#REF!</v>
      </c>
      <c r="AR474" s="50" t="e">
        <f>VLOOKUP(Audit!#REF!,$V$3:$AE$12,5,FALSE)&amp; IF(Audit!#REF!=10,Audit!#REF!,"")</f>
        <v>#REF!</v>
      </c>
      <c r="AS474" s="50" t="e">
        <f>VLOOKUP(Audit!#REF!,$V$13:$AE$22,5,FALSE)&amp; IF(Audit!#REF!=10,Audit!#REF!,"")</f>
        <v>#REF!</v>
      </c>
      <c r="AT474" s="47" t="e">
        <f t="shared" si="232"/>
        <v>#REF!</v>
      </c>
      <c r="AU474" s="50" t="e">
        <f>VLOOKUP(Audit!#REF!,$V$3:$AE$12,6,FALSE)&amp; IF(Audit!#REF!=10,Audit!#REF!,"")</f>
        <v>#REF!</v>
      </c>
      <c r="AV474" s="50" t="e">
        <f>VLOOKUP(Audit!#REF!,$V$13:$AE$22,6,FALSE)&amp; IF(Audit!#REF!=10,Audit!#REF!,"")</f>
        <v>#REF!</v>
      </c>
      <c r="AW474" s="47" t="e">
        <f t="shared" si="233"/>
        <v>#REF!</v>
      </c>
      <c r="AX474" s="50" t="e">
        <f>VLOOKUP(Audit!#REF!,$V$3:$AE$12,7,FALSE)&amp; IF(Audit!#REF!=10,Audit!#REF!,"")</f>
        <v>#REF!</v>
      </c>
      <c r="AY474" s="50" t="e">
        <f>VLOOKUP(Audit!#REF!,$V$13:$AE$22,7,FALSE) &amp; IF(Audit!#REF!=10,Audit!#REF!,"")</f>
        <v>#REF!</v>
      </c>
      <c r="AZ474" s="47" t="e">
        <f t="shared" si="234"/>
        <v>#REF!</v>
      </c>
      <c r="BA474" s="50" t="e">
        <f>VLOOKUP(Audit!#REF!,$V$3:$AE$12,8,FALSE)&amp; Audit!#REF! &amp; IF(Audit!#REF!=10,Audit!#REF!,"")</f>
        <v>#REF!</v>
      </c>
      <c r="BB474" s="50" t="e">
        <f>VLOOKUP(Audit!#REF!,$V$13:$AE$22,8,FALSE) &amp; IF(Audit!#REF!=10,Audit!#REF!,"")</f>
        <v>#REF!</v>
      </c>
      <c r="BC474" s="47" t="e">
        <f t="shared" si="235"/>
        <v>#REF!</v>
      </c>
      <c r="BD474" s="50" t="e">
        <f>VLOOKUP(Audit!#REF!,$V$3:$AE$12,9,FALSE)&amp; IF(Audit!#REF!=10,Audit!#REF!,"")</f>
        <v>#REF!</v>
      </c>
      <c r="BE474" s="50" t="e">
        <f>VLOOKUP(Audit!#REF!,$V$13:$AE$22,9,FALSE) &amp; IF(Audit!#REF!=10,Audit!#REF!,"") &amp; IF(Audit!#REF!&lt;&gt;1,U474,"")</f>
        <v>#REF!</v>
      </c>
      <c r="BF474" s="47" t="e">
        <f t="shared" si="236"/>
        <v>#REF!</v>
      </c>
      <c r="BG474" s="50" t="e">
        <f>VLOOKUP(Audit!#REF!,$V$3:$AE$12,10,FALSE) &amp; Audit!#REF! &amp; IF(Audit!#REF!=10,Audit!#REF!,"")</f>
        <v>#REF!</v>
      </c>
      <c r="BH474" s="50" t="e">
        <f>VLOOKUP(Audit!#REF!,$V$13:$AE$22,10,FALSE) &amp; IF(Audit!#REF!=10,Audit!#REF!,"") &amp; IF(Audit!#REF!&lt;&gt;1,U474,"")</f>
        <v>#REF!</v>
      </c>
      <c r="BI474" s="47" t="e">
        <f t="shared" si="237"/>
        <v>#REF!</v>
      </c>
      <c r="BJ474" s="48" t="str">
        <f t="shared" si="238"/>
        <v/>
      </c>
      <c r="BK474" s="48" t="str">
        <f t="shared" si="239"/>
        <v/>
      </c>
      <c r="BL474" s="48" t="str">
        <f t="shared" si="240"/>
        <v/>
      </c>
      <c r="BM474" s="48" t="str">
        <f t="shared" si="241"/>
        <v/>
      </c>
      <c r="BN474" s="48" t="str">
        <f t="shared" si="242"/>
        <v/>
      </c>
      <c r="BO474" s="48" t="str">
        <f t="shared" si="243"/>
        <v/>
      </c>
      <c r="BP474" s="48" t="str">
        <f t="shared" si="244"/>
        <v/>
      </c>
      <c r="BQ474" s="48" t="str">
        <f t="shared" si="245"/>
        <v/>
      </c>
      <c r="BR474" s="48" t="str">
        <f t="shared" si="246"/>
        <v/>
      </c>
      <c r="BS474" s="48" t="str">
        <f t="shared" si="247"/>
        <v/>
      </c>
      <c r="BT474" s="48" t="str">
        <f t="shared" si="248"/>
        <v/>
      </c>
      <c r="BU474" s="48" t="str">
        <f t="shared" si="249"/>
        <v/>
      </c>
    </row>
    <row r="475" spans="1:73">
      <c r="A475" s="10" t="e">
        <f>Audit!#REF!</f>
        <v>#REF!</v>
      </c>
      <c r="B475" s="10" t="e">
        <f t="shared" si="220"/>
        <v>#REF!</v>
      </c>
      <c r="C475" s="17" t="e">
        <f>VLOOKUP(Audit!#REF!,$V$3:$AE$12,2,FALSE) &amp; VLOOKUP(Audit!#REF!,$V$13:$AE$22,2,FALSE)&amp; IF(Audit!#REF!=10,Audit!#REF!&amp;Audit!#REF!,"")</f>
        <v>#REF!</v>
      </c>
      <c r="D475" s="17" t="e">
        <f>VLOOKUP(Audit!#REF!,$V$3:$AE$12,3,FALSE) &amp; VLOOKUP(Audit!#REF!,$V$13:$AE$22,3,FALSE) &amp;IF(Audit!#REF!=10,Audit!#REF!&amp;Audit!#REF!,"")</f>
        <v>#REF!</v>
      </c>
      <c r="E475" s="17" t="e">
        <f>VLOOKUP(Audit!#REF!,$V$3:$AE$12,4,FALSE)&amp; Audit!#REF! &amp; VLOOKUP(Audit!#REF!,$V$13:$AE$22,4,FALSE)&amp; IF(Audit!#REF!=10,Audit!#REF!&amp;Audit!#REF!,"")</f>
        <v>#REF!</v>
      </c>
      <c r="F475" s="17" t="e">
        <f>VLOOKUP(Audit!#REF!,$V$3:$AE$12,5,FALSE) &amp; VLOOKUP(Audit!#REF!,$V$13:$AE$22,5,FALSE)&amp; IF(Audit!#REF!=10,Audit!#REF!&amp;Audit!#REF!,"")</f>
        <v>#REF!</v>
      </c>
      <c r="G475" s="17" t="e">
        <f>VLOOKUP(Audit!#REF!,$V$3:$AE$12,6,FALSE) &amp; VLOOKUP(Audit!#REF!,$V$13:$AE$22,6,FALSE)&amp; IF(Audit!#REF!=10,Audit!#REF!&amp;Audit!#REF!,"")</f>
        <v>#REF!</v>
      </c>
      <c r="H475" s="17" t="e">
        <f>VLOOKUP(Audit!#REF!,$V$3:$AE$12,7,FALSE) &amp; VLOOKUP(Audit!#REF!,$V$13:$AE$22,7,FALSE)&amp;IF(Audit!#REF!=10,Audit!#REF!&amp;Audit!#REF!,"")</f>
        <v>#REF!</v>
      </c>
      <c r="I475" s="17" t="e">
        <f>VLOOKUP(Audit!#REF!,$V$3:$AE$12,8,FALSE) &amp; Audit!#REF! &amp; VLOOKUP(Audit!#REF!,$V$13:$AE$22,8,FALSE)&amp;IF(Audit!#REF!=10,Audit!#REF!&amp;Audit!#REF!,"")</f>
        <v>#REF!</v>
      </c>
      <c r="J475" s="17" t="e">
        <f>VLOOKUP(Audit!#REF!,$V$3:$AE$12,9,FALSE) &amp; VLOOKUP(Audit!#REF!,$V$13:$AE$22,9,FALSE) &amp; IF(Audit!#REF!=10,Audit!#REF!&amp;Audit!#REF!,"") &amp; IF(Audit!#REF!&lt;&gt;1,U475,"")</f>
        <v>#REF!</v>
      </c>
      <c r="K475" s="17" t="e">
        <f>VLOOKUP(Audit!#REF!,$V$3:$AE$12,10,FALSE) &amp; Audit!#REF! &amp; VLOOKUP(Audit!#REF!,$V$13:$AE$22,10,FALSE) &amp; IF(Audit!#REF!=10,Audit!#REF!&amp;Audit!#REF!,"") &amp; IF(Audit!#REF!&lt;&gt;1,U475,"")</f>
        <v>#REF!</v>
      </c>
      <c r="L475" s="10" t="e">
        <f>Audit!#REF!</f>
        <v>#REF!</v>
      </c>
      <c r="M475" s="10" t="e">
        <f t="shared" si="221"/>
        <v>#REF!</v>
      </c>
      <c r="N475" s="10" t="e">
        <f t="shared" si="222"/>
        <v>#REF!</v>
      </c>
      <c r="O475" s="10" t="e">
        <f t="shared" si="223"/>
        <v>#REF!</v>
      </c>
      <c r="P475" s="10" t="e">
        <f t="shared" si="224"/>
        <v>#REF!</v>
      </c>
      <c r="Q475" s="10" t="e">
        <f t="shared" si="225"/>
        <v>#REF!</v>
      </c>
      <c r="R475" s="10" t="e">
        <f t="shared" si="226"/>
        <v>#REF!</v>
      </c>
      <c r="S475" s="10" t="e">
        <f t="shared" si="227"/>
        <v>#REF!</v>
      </c>
      <c r="T475" s="10" t="e">
        <f t="shared" si="228"/>
        <v>#REF!</v>
      </c>
      <c r="U475" s="17" t="e">
        <f>IF(Audit!#REF!="","",VLOOKUP(Audit!#REF!,$W$26:$X$35,2,FALSE)) &amp; Audit!#REF! &amp; IF(Audit!#REF!="","",IF(Audit!#REF!&lt;=1.4,VLOOKUP(Audit!#REF!,$W$38:X520,2,FALSE),VLOOKUP(Audit!#REF!,$W$51:$X$61,2,FALSE))) &amp; IF(Audit!#REF!="","",VLOOKUP(Audit!#REF!,$Y$26:$Z$35,2,FALSE) &amp; Audit!#REF! &amp; IF(Audit!#REF!="","",IF(Audit!#REF!&lt;=1.4,VLOOKUP(Audit!#REF!,$Y$38:$Z$48,2,FALSE),VLOOKUP(Audit!#REF!,$Y$51:$Z$61,2,FALSE))))</f>
        <v>#REF!</v>
      </c>
      <c r="V475" s="21"/>
      <c r="AH475" s="49" t="e">
        <f>Audit!#REF!</f>
        <v>#REF!</v>
      </c>
      <c r="AI475" s="50" t="e">
        <f>VLOOKUP(Audit!#REF!,$V$3:$AE$12,2,FALSE)&amp; IF(Audit!#REF!=10,Audit!#REF!,"")</f>
        <v>#REF!</v>
      </c>
      <c r="AJ475" s="50" t="e">
        <f>VLOOKUP(Audit!#REF!,$V$13:$AE$22,2,FALSE)&amp; IF(Audit!#REF!=10,Audit!#REF!,"")</f>
        <v>#REF!</v>
      </c>
      <c r="AK475" s="47" t="e">
        <f t="shared" si="229"/>
        <v>#REF!</v>
      </c>
      <c r="AL475" s="50" t="e">
        <f>VLOOKUP(Audit!#REF!,$V$3:$AE$12,3,FALSE)&amp; IF(Audit!#REF!=10,Audit!#REF!,"")</f>
        <v>#REF!</v>
      </c>
      <c r="AM475" s="50" t="e">
        <f>VLOOKUP(Audit!#REF!,$V$13:$AE$22,3,FALSE)&amp; IF(Audit!#REF!=10,Audit!#REF!,"")</f>
        <v>#REF!</v>
      </c>
      <c r="AN475" s="47" t="e">
        <f t="shared" si="230"/>
        <v>#REF!</v>
      </c>
      <c r="AO475" s="50" t="e">
        <f>VLOOKUP(Audit!#REF!,$V$3:$AE$12,4,FALSE) &amp;  Audit!#REF! &amp; IF(Audit!#REF!=10,Audit!#REF!,"")</f>
        <v>#REF!</v>
      </c>
      <c r="AP475" s="50" t="e">
        <f>VLOOKUP(Audit!#REF!,$V$13:$AE$22,4,FALSE)&amp; IF(Audit!#REF!=10,Audit!#REF!,"")</f>
        <v>#REF!</v>
      </c>
      <c r="AQ475" s="47" t="e">
        <f t="shared" si="231"/>
        <v>#REF!</v>
      </c>
      <c r="AR475" s="50" t="e">
        <f>VLOOKUP(Audit!#REF!,$V$3:$AE$12,5,FALSE)&amp; IF(Audit!#REF!=10,Audit!#REF!,"")</f>
        <v>#REF!</v>
      </c>
      <c r="AS475" s="50" t="e">
        <f>VLOOKUP(Audit!#REF!,$V$13:$AE$22,5,FALSE)&amp; IF(Audit!#REF!=10,Audit!#REF!,"")</f>
        <v>#REF!</v>
      </c>
      <c r="AT475" s="47" t="e">
        <f t="shared" si="232"/>
        <v>#REF!</v>
      </c>
      <c r="AU475" s="50" t="e">
        <f>VLOOKUP(Audit!#REF!,$V$3:$AE$12,6,FALSE)&amp; IF(Audit!#REF!=10,Audit!#REF!,"")</f>
        <v>#REF!</v>
      </c>
      <c r="AV475" s="50" t="e">
        <f>VLOOKUP(Audit!#REF!,$V$13:$AE$22,6,FALSE)&amp; IF(Audit!#REF!=10,Audit!#REF!,"")</f>
        <v>#REF!</v>
      </c>
      <c r="AW475" s="47" t="e">
        <f t="shared" si="233"/>
        <v>#REF!</v>
      </c>
      <c r="AX475" s="50" t="e">
        <f>VLOOKUP(Audit!#REF!,$V$3:$AE$12,7,FALSE)&amp; IF(Audit!#REF!=10,Audit!#REF!,"")</f>
        <v>#REF!</v>
      </c>
      <c r="AY475" s="50" t="e">
        <f>VLOOKUP(Audit!#REF!,$V$13:$AE$22,7,FALSE) &amp; IF(Audit!#REF!=10,Audit!#REF!,"")</f>
        <v>#REF!</v>
      </c>
      <c r="AZ475" s="47" t="e">
        <f t="shared" si="234"/>
        <v>#REF!</v>
      </c>
      <c r="BA475" s="50" t="e">
        <f>VLOOKUP(Audit!#REF!,$V$3:$AE$12,8,FALSE)&amp; Audit!#REF! &amp; IF(Audit!#REF!=10,Audit!#REF!,"")</f>
        <v>#REF!</v>
      </c>
      <c r="BB475" s="50" t="e">
        <f>VLOOKUP(Audit!#REF!,$V$13:$AE$22,8,FALSE) &amp; IF(Audit!#REF!=10,Audit!#REF!,"")</f>
        <v>#REF!</v>
      </c>
      <c r="BC475" s="47" t="e">
        <f t="shared" si="235"/>
        <v>#REF!</v>
      </c>
      <c r="BD475" s="50" t="e">
        <f>VLOOKUP(Audit!#REF!,$V$3:$AE$12,9,FALSE)&amp; IF(Audit!#REF!=10,Audit!#REF!,"")</f>
        <v>#REF!</v>
      </c>
      <c r="BE475" s="50" t="e">
        <f>VLOOKUP(Audit!#REF!,$V$13:$AE$22,9,FALSE) &amp; IF(Audit!#REF!=10,Audit!#REF!,"") &amp; IF(Audit!#REF!&lt;&gt;1,U475,"")</f>
        <v>#REF!</v>
      </c>
      <c r="BF475" s="47" t="e">
        <f t="shared" si="236"/>
        <v>#REF!</v>
      </c>
      <c r="BG475" s="50" t="e">
        <f>VLOOKUP(Audit!#REF!,$V$3:$AE$12,10,FALSE) &amp; Audit!#REF! &amp; IF(Audit!#REF!=10,Audit!#REF!,"")</f>
        <v>#REF!</v>
      </c>
      <c r="BH475" s="50" t="e">
        <f>VLOOKUP(Audit!#REF!,$V$13:$AE$22,10,FALSE) &amp; IF(Audit!#REF!=10,Audit!#REF!,"") &amp; IF(Audit!#REF!&lt;&gt;1,U475,"")</f>
        <v>#REF!</v>
      </c>
      <c r="BI475" s="47" t="e">
        <f t="shared" si="237"/>
        <v>#REF!</v>
      </c>
      <c r="BJ475" s="48" t="str">
        <f t="shared" si="238"/>
        <v/>
      </c>
      <c r="BK475" s="48" t="str">
        <f t="shared" si="239"/>
        <v/>
      </c>
      <c r="BL475" s="48" t="str">
        <f t="shared" si="240"/>
        <v/>
      </c>
      <c r="BM475" s="48" t="str">
        <f t="shared" si="241"/>
        <v/>
      </c>
      <c r="BN475" s="48" t="str">
        <f t="shared" si="242"/>
        <v/>
      </c>
      <c r="BO475" s="48" t="str">
        <f t="shared" si="243"/>
        <v/>
      </c>
      <c r="BP475" s="48" t="str">
        <f t="shared" si="244"/>
        <v/>
      </c>
      <c r="BQ475" s="48" t="str">
        <f t="shared" si="245"/>
        <v/>
      </c>
      <c r="BR475" s="48" t="str">
        <f t="shared" si="246"/>
        <v/>
      </c>
      <c r="BS475" s="48" t="str">
        <f t="shared" si="247"/>
        <v/>
      </c>
      <c r="BT475" s="48" t="str">
        <f t="shared" si="248"/>
        <v/>
      </c>
      <c r="BU475" s="48" t="str">
        <f t="shared" si="249"/>
        <v/>
      </c>
    </row>
    <row r="476" spans="1:73">
      <c r="A476" s="10" t="e">
        <f>Audit!#REF!</f>
        <v>#REF!</v>
      </c>
      <c r="B476" s="10" t="e">
        <f t="shared" si="220"/>
        <v>#REF!</v>
      </c>
      <c r="C476" s="17" t="e">
        <f>VLOOKUP(Audit!#REF!,$V$3:$AE$12,2,FALSE) &amp; VLOOKUP(Audit!#REF!,$V$13:$AE$22,2,FALSE)&amp; IF(Audit!#REF!=10,Audit!#REF!&amp;Audit!#REF!,"")</f>
        <v>#REF!</v>
      </c>
      <c r="D476" s="17" t="e">
        <f>VLOOKUP(Audit!#REF!,$V$3:$AE$12,3,FALSE) &amp; VLOOKUP(Audit!#REF!,$V$13:$AE$22,3,FALSE) &amp;IF(Audit!#REF!=10,Audit!#REF!&amp;Audit!#REF!,"")</f>
        <v>#REF!</v>
      </c>
      <c r="E476" s="17" t="e">
        <f>VLOOKUP(Audit!#REF!,$V$3:$AE$12,4,FALSE)&amp; Audit!#REF! &amp; VLOOKUP(Audit!#REF!,$V$13:$AE$22,4,FALSE)&amp; IF(Audit!#REF!=10,Audit!#REF!&amp;Audit!#REF!,"")</f>
        <v>#REF!</v>
      </c>
      <c r="F476" s="17" t="e">
        <f>VLOOKUP(Audit!#REF!,$V$3:$AE$12,5,FALSE) &amp; VLOOKUP(Audit!#REF!,$V$13:$AE$22,5,FALSE)&amp; IF(Audit!#REF!=10,Audit!#REF!&amp;Audit!#REF!,"")</f>
        <v>#REF!</v>
      </c>
      <c r="G476" s="17" t="e">
        <f>VLOOKUP(Audit!#REF!,$V$3:$AE$12,6,FALSE) &amp; VLOOKUP(Audit!#REF!,$V$13:$AE$22,6,FALSE)&amp; IF(Audit!#REF!=10,Audit!#REF!&amp;Audit!#REF!,"")</f>
        <v>#REF!</v>
      </c>
      <c r="H476" s="17" t="e">
        <f>VLOOKUP(Audit!#REF!,$V$3:$AE$12,7,FALSE) &amp; VLOOKUP(Audit!#REF!,$V$13:$AE$22,7,FALSE)&amp;IF(Audit!#REF!=10,Audit!#REF!&amp;Audit!#REF!,"")</f>
        <v>#REF!</v>
      </c>
      <c r="I476" s="17" t="e">
        <f>VLOOKUP(Audit!#REF!,$V$3:$AE$12,8,FALSE) &amp; Audit!#REF! &amp; VLOOKUP(Audit!#REF!,$V$13:$AE$22,8,FALSE)&amp;IF(Audit!#REF!=10,Audit!#REF!&amp;Audit!#REF!,"")</f>
        <v>#REF!</v>
      </c>
      <c r="J476" s="17" t="e">
        <f>VLOOKUP(Audit!#REF!,$V$3:$AE$12,9,FALSE) &amp; VLOOKUP(Audit!#REF!,$V$13:$AE$22,9,FALSE) &amp; IF(Audit!#REF!=10,Audit!#REF!&amp;Audit!#REF!,"") &amp; IF(Audit!#REF!&lt;&gt;1,U476,"")</f>
        <v>#REF!</v>
      </c>
      <c r="K476" s="17" t="e">
        <f>VLOOKUP(Audit!#REF!,$V$3:$AE$12,10,FALSE) &amp; Audit!#REF! &amp; VLOOKUP(Audit!#REF!,$V$13:$AE$22,10,FALSE) &amp; IF(Audit!#REF!=10,Audit!#REF!&amp;Audit!#REF!,"") &amp; IF(Audit!#REF!&lt;&gt;1,U476,"")</f>
        <v>#REF!</v>
      </c>
      <c r="L476" s="10" t="e">
        <f>Audit!#REF!</f>
        <v>#REF!</v>
      </c>
      <c r="M476" s="10" t="e">
        <f t="shared" si="221"/>
        <v>#REF!</v>
      </c>
      <c r="N476" s="10" t="e">
        <f t="shared" si="222"/>
        <v>#REF!</v>
      </c>
      <c r="O476" s="10" t="e">
        <f t="shared" si="223"/>
        <v>#REF!</v>
      </c>
      <c r="P476" s="10" t="e">
        <f t="shared" si="224"/>
        <v>#REF!</v>
      </c>
      <c r="Q476" s="10" t="e">
        <f t="shared" si="225"/>
        <v>#REF!</v>
      </c>
      <c r="R476" s="10" t="e">
        <f t="shared" si="226"/>
        <v>#REF!</v>
      </c>
      <c r="S476" s="10" t="e">
        <f t="shared" si="227"/>
        <v>#REF!</v>
      </c>
      <c r="T476" s="10" t="e">
        <f t="shared" si="228"/>
        <v>#REF!</v>
      </c>
      <c r="U476" s="17" t="e">
        <f>IF(Audit!#REF!="","",VLOOKUP(Audit!#REF!,$W$26:$X$35,2,FALSE)) &amp; Audit!#REF! &amp; IF(Audit!#REF!="","",IF(Audit!#REF!&lt;=1.4,VLOOKUP(Audit!#REF!,$W$38:X521,2,FALSE),VLOOKUP(Audit!#REF!,$W$51:$X$61,2,FALSE))) &amp; IF(Audit!#REF!="","",VLOOKUP(Audit!#REF!,$Y$26:$Z$35,2,FALSE) &amp; Audit!#REF! &amp; IF(Audit!#REF!="","",IF(Audit!#REF!&lt;=1.4,VLOOKUP(Audit!#REF!,$Y$38:$Z$48,2,FALSE),VLOOKUP(Audit!#REF!,$Y$51:$Z$61,2,FALSE))))</f>
        <v>#REF!</v>
      </c>
      <c r="V476" s="21"/>
      <c r="AH476" s="49" t="e">
        <f>Audit!#REF!</f>
        <v>#REF!</v>
      </c>
      <c r="AI476" s="50" t="e">
        <f>VLOOKUP(Audit!#REF!,$V$3:$AE$12,2,FALSE)&amp; IF(Audit!#REF!=10,Audit!#REF!,"")</f>
        <v>#REF!</v>
      </c>
      <c r="AJ476" s="50" t="e">
        <f>VLOOKUP(Audit!#REF!,$V$13:$AE$22,2,FALSE)&amp; IF(Audit!#REF!=10,Audit!#REF!,"")</f>
        <v>#REF!</v>
      </c>
      <c r="AK476" s="47" t="e">
        <f t="shared" si="229"/>
        <v>#REF!</v>
      </c>
      <c r="AL476" s="50" t="e">
        <f>VLOOKUP(Audit!#REF!,$V$3:$AE$12,3,FALSE)&amp; IF(Audit!#REF!=10,Audit!#REF!,"")</f>
        <v>#REF!</v>
      </c>
      <c r="AM476" s="50" t="e">
        <f>VLOOKUP(Audit!#REF!,$V$13:$AE$22,3,FALSE)&amp; IF(Audit!#REF!=10,Audit!#REF!,"")</f>
        <v>#REF!</v>
      </c>
      <c r="AN476" s="47" t="e">
        <f t="shared" si="230"/>
        <v>#REF!</v>
      </c>
      <c r="AO476" s="50" t="e">
        <f>VLOOKUP(Audit!#REF!,$V$3:$AE$12,4,FALSE) &amp;  Audit!#REF! &amp; IF(Audit!#REF!=10,Audit!#REF!,"")</f>
        <v>#REF!</v>
      </c>
      <c r="AP476" s="50" t="e">
        <f>VLOOKUP(Audit!#REF!,$V$13:$AE$22,4,FALSE)&amp; IF(Audit!#REF!=10,Audit!#REF!,"")</f>
        <v>#REF!</v>
      </c>
      <c r="AQ476" s="47" t="e">
        <f t="shared" si="231"/>
        <v>#REF!</v>
      </c>
      <c r="AR476" s="50" t="e">
        <f>VLOOKUP(Audit!#REF!,$V$3:$AE$12,5,FALSE)&amp; IF(Audit!#REF!=10,Audit!#REF!,"")</f>
        <v>#REF!</v>
      </c>
      <c r="AS476" s="50" t="e">
        <f>VLOOKUP(Audit!#REF!,$V$13:$AE$22,5,FALSE)&amp; IF(Audit!#REF!=10,Audit!#REF!,"")</f>
        <v>#REF!</v>
      </c>
      <c r="AT476" s="47" t="e">
        <f t="shared" si="232"/>
        <v>#REF!</v>
      </c>
      <c r="AU476" s="50" t="e">
        <f>VLOOKUP(Audit!#REF!,$V$3:$AE$12,6,FALSE)&amp; IF(Audit!#REF!=10,Audit!#REF!,"")</f>
        <v>#REF!</v>
      </c>
      <c r="AV476" s="50" t="e">
        <f>VLOOKUP(Audit!#REF!,$V$13:$AE$22,6,FALSE)&amp; IF(Audit!#REF!=10,Audit!#REF!,"")</f>
        <v>#REF!</v>
      </c>
      <c r="AW476" s="47" t="e">
        <f t="shared" si="233"/>
        <v>#REF!</v>
      </c>
      <c r="AX476" s="50" t="e">
        <f>VLOOKUP(Audit!#REF!,$V$3:$AE$12,7,FALSE)&amp; IF(Audit!#REF!=10,Audit!#REF!,"")</f>
        <v>#REF!</v>
      </c>
      <c r="AY476" s="50" t="e">
        <f>VLOOKUP(Audit!#REF!,$V$13:$AE$22,7,FALSE) &amp; IF(Audit!#REF!=10,Audit!#REF!,"")</f>
        <v>#REF!</v>
      </c>
      <c r="AZ476" s="47" t="e">
        <f t="shared" si="234"/>
        <v>#REF!</v>
      </c>
      <c r="BA476" s="50" t="e">
        <f>VLOOKUP(Audit!#REF!,$V$3:$AE$12,8,FALSE)&amp; Audit!#REF! &amp; IF(Audit!#REF!=10,Audit!#REF!,"")</f>
        <v>#REF!</v>
      </c>
      <c r="BB476" s="50" t="e">
        <f>VLOOKUP(Audit!#REF!,$V$13:$AE$22,8,FALSE) &amp; IF(Audit!#REF!=10,Audit!#REF!,"")</f>
        <v>#REF!</v>
      </c>
      <c r="BC476" s="47" t="e">
        <f t="shared" si="235"/>
        <v>#REF!</v>
      </c>
      <c r="BD476" s="50" t="e">
        <f>VLOOKUP(Audit!#REF!,$V$3:$AE$12,9,FALSE)&amp; IF(Audit!#REF!=10,Audit!#REF!,"")</f>
        <v>#REF!</v>
      </c>
      <c r="BE476" s="50" t="e">
        <f>VLOOKUP(Audit!#REF!,$V$13:$AE$22,9,FALSE) &amp; IF(Audit!#REF!=10,Audit!#REF!,"") &amp; IF(Audit!#REF!&lt;&gt;1,U476,"")</f>
        <v>#REF!</v>
      </c>
      <c r="BF476" s="47" t="e">
        <f t="shared" si="236"/>
        <v>#REF!</v>
      </c>
      <c r="BG476" s="50" t="e">
        <f>VLOOKUP(Audit!#REF!,$V$3:$AE$12,10,FALSE) &amp; Audit!#REF! &amp; IF(Audit!#REF!=10,Audit!#REF!,"")</f>
        <v>#REF!</v>
      </c>
      <c r="BH476" s="50" t="e">
        <f>VLOOKUP(Audit!#REF!,$V$13:$AE$22,10,FALSE) &amp; IF(Audit!#REF!=10,Audit!#REF!,"") &amp; IF(Audit!#REF!&lt;&gt;1,U476,"")</f>
        <v>#REF!</v>
      </c>
      <c r="BI476" s="47" t="e">
        <f t="shared" si="237"/>
        <v>#REF!</v>
      </c>
      <c r="BJ476" s="48" t="str">
        <f t="shared" si="238"/>
        <v/>
      </c>
      <c r="BK476" s="48" t="str">
        <f t="shared" si="239"/>
        <v/>
      </c>
      <c r="BL476" s="48" t="str">
        <f t="shared" si="240"/>
        <v/>
      </c>
      <c r="BM476" s="48" t="str">
        <f t="shared" si="241"/>
        <v/>
      </c>
      <c r="BN476" s="48" t="str">
        <f t="shared" si="242"/>
        <v/>
      </c>
      <c r="BO476" s="48" t="str">
        <f t="shared" si="243"/>
        <v/>
      </c>
      <c r="BP476" s="48" t="str">
        <f t="shared" si="244"/>
        <v/>
      </c>
      <c r="BQ476" s="48" t="str">
        <f t="shared" si="245"/>
        <v/>
      </c>
      <c r="BR476" s="48" t="str">
        <f t="shared" si="246"/>
        <v/>
      </c>
      <c r="BS476" s="48" t="str">
        <f t="shared" si="247"/>
        <v/>
      </c>
      <c r="BT476" s="48" t="str">
        <f t="shared" si="248"/>
        <v/>
      </c>
      <c r="BU476" s="48" t="str">
        <f t="shared" si="249"/>
        <v/>
      </c>
    </row>
    <row r="477" spans="1:73">
      <c r="A477" s="10" t="e">
        <f>Audit!#REF!</f>
        <v>#REF!</v>
      </c>
      <c r="B477" s="10" t="e">
        <f t="shared" si="220"/>
        <v>#REF!</v>
      </c>
      <c r="C477" s="17" t="e">
        <f>VLOOKUP(Audit!#REF!,$V$3:$AE$12,2,FALSE) &amp; VLOOKUP(Audit!#REF!,$V$13:$AE$22,2,FALSE)&amp; IF(Audit!#REF!=10,Audit!#REF!&amp;Audit!#REF!,"")</f>
        <v>#REF!</v>
      </c>
      <c r="D477" s="17" t="e">
        <f>VLOOKUP(Audit!#REF!,$V$3:$AE$12,3,FALSE) &amp; VLOOKUP(Audit!#REF!,$V$13:$AE$22,3,FALSE) &amp;IF(Audit!#REF!=10,Audit!#REF!&amp;Audit!#REF!,"")</f>
        <v>#REF!</v>
      </c>
      <c r="E477" s="17" t="e">
        <f>VLOOKUP(Audit!#REF!,$V$3:$AE$12,4,FALSE)&amp; Audit!#REF! &amp; VLOOKUP(Audit!#REF!,$V$13:$AE$22,4,FALSE)&amp; IF(Audit!#REF!=10,Audit!#REF!&amp;Audit!#REF!,"")</f>
        <v>#REF!</v>
      </c>
      <c r="F477" s="17" t="e">
        <f>VLOOKUP(Audit!#REF!,$V$3:$AE$12,5,FALSE) &amp; VLOOKUP(Audit!#REF!,$V$13:$AE$22,5,FALSE)&amp; IF(Audit!#REF!=10,Audit!#REF!&amp;Audit!#REF!,"")</f>
        <v>#REF!</v>
      </c>
      <c r="G477" s="17" t="e">
        <f>VLOOKUP(Audit!#REF!,$V$3:$AE$12,6,FALSE) &amp; VLOOKUP(Audit!#REF!,$V$13:$AE$22,6,FALSE)&amp; IF(Audit!#REF!=10,Audit!#REF!&amp;Audit!#REF!,"")</f>
        <v>#REF!</v>
      </c>
      <c r="H477" s="17" t="e">
        <f>VLOOKUP(Audit!#REF!,$V$3:$AE$12,7,FALSE) &amp; VLOOKUP(Audit!#REF!,$V$13:$AE$22,7,FALSE)&amp;IF(Audit!#REF!=10,Audit!#REF!&amp;Audit!#REF!,"")</f>
        <v>#REF!</v>
      </c>
      <c r="I477" s="17" t="e">
        <f>VLOOKUP(Audit!#REF!,$V$3:$AE$12,8,FALSE) &amp; Audit!#REF! &amp; VLOOKUP(Audit!#REF!,$V$13:$AE$22,8,FALSE)&amp;IF(Audit!#REF!=10,Audit!#REF!&amp;Audit!#REF!,"")</f>
        <v>#REF!</v>
      </c>
      <c r="J477" s="17" t="e">
        <f>VLOOKUP(Audit!#REF!,$V$3:$AE$12,9,FALSE) &amp; VLOOKUP(Audit!#REF!,$V$13:$AE$22,9,FALSE) &amp; IF(Audit!#REF!=10,Audit!#REF!&amp;Audit!#REF!,"") &amp; IF(Audit!#REF!&lt;&gt;1,U477,"")</f>
        <v>#REF!</v>
      </c>
      <c r="K477" s="17" t="e">
        <f>VLOOKUP(Audit!#REF!,$V$3:$AE$12,10,FALSE) &amp; Audit!#REF! &amp; VLOOKUP(Audit!#REF!,$V$13:$AE$22,10,FALSE) &amp; IF(Audit!#REF!=10,Audit!#REF!&amp;Audit!#REF!,"") &amp; IF(Audit!#REF!&lt;&gt;1,U477,"")</f>
        <v>#REF!</v>
      </c>
      <c r="L477" s="10" t="e">
        <f>Audit!#REF!</f>
        <v>#REF!</v>
      </c>
      <c r="M477" s="10" t="e">
        <f t="shared" si="221"/>
        <v>#REF!</v>
      </c>
      <c r="N477" s="10" t="e">
        <f t="shared" si="222"/>
        <v>#REF!</v>
      </c>
      <c r="O477" s="10" t="e">
        <f t="shared" si="223"/>
        <v>#REF!</v>
      </c>
      <c r="P477" s="10" t="e">
        <f t="shared" si="224"/>
        <v>#REF!</v>
      </c>
      <c r="Q477" s="10" t="e">
        <f t="shared" si="225"/>
        <v>#REF!</v>
      </c>
      <c r="R477" s="10" t="e">
        <f t="shared" si="226"/>
        <v>#REF!</v>
      </c>
      <c r="S477" s="10" t="e">
        <f t="shared" si="227"/>
        <v>#REF!</v>
      </c>
      <c r="T477" s="10" t="e">
        <f t="shared" si="228"/>
        <v>#REF!</v>
      </c>
      <c r="U477" s="17" t="e">
        <f>IF(Audit!#REF!="","",VLOOKUP(Audit!#REF!,$W$26:$X$35,2,FALSE)) &amp; Audit!#REF! &amp; IF(Audit!#REF!="","",IF(Audit!#REF!&lt;=1.4,VLOOKUP(Audit!#REF!,$W$38:X522,2,FALSE),VLOOKUP(Audit!#REF!,$W$51:$X$61,2,FALSE))) &amp; IF(Audit!#REF!="","",VLOOKUP(Audit!#REF!,$Y$26:$Z$35,2,FALSE) &amp; Audit!#REF! &amp; IF(Audit!#REF!="","",IF(Audit!#REF!&lt;=1.4,VLOOKUP(Audit!#REF!,$Y$38:$Z$48,2,FALSE),VLOOKUP(Audit!#REF!,$Y$51:$Z$61,2,FALSE))))</f>
        <v>#REF!</v>
      </c>
      <c r="V477" s="21"/>
      <c r="AH477" s="49" t="e">
        <f>Audit!#REF!</f>
        <v>#REF!</v>
      </c>
      <c r="AI477" s="50" t="e">
        <f>VLOOKUP(Audit!#REF!,$V$3:$AE$12,2,FALSE)&amp; IF(Audit!#REF!=10,Audit!#REF!,"")</f>
        <v>#REF!</v>
      </c>
      <c r="AJ477" s="50" t="e">
        <f>VLOOKUP(Audit!#REF!,$V$13:$AE$22,2,FALSE)&amp; IF(Audit!#REF!=10,Audit!#REF!,"")</f>
        <v>#REF!</v>
      </c>
      <c r="AK477" s="47" t="e">
        <f t="shared" si="229"/>
        <v>#REF!</v>
      </c>
      <c r="AL477" s="50" t="e">
        <f>VLOOKUP(Audit!#REF!,$V$3:$AE$12,3,FALSE)&amp; IF(Audit!#REF!=10,Audit!#REF!,"")</f>
        <v>#REF!</v>
      </c>
      <c r="AM477" s="50" t="e">
        <f>VLOOKUP(Audit!#REF!,$V$13:$AE$22,3,FALSE)&amp; IF(Audit!#REF!=10,Audit!#REF!,"")</f>
        <v>#REF!</v>
      </c>
      <c r="AN477" s="47" t="e">
        <f t="shared" si="230"/>
        <v>#REF!</v>
      </c>
      <c r="AO477" s="50" t="e">
        <f>VLOOKUP(Audit!#REF!,$V$3:$AE$12,4,FALSE) &amp;  Audit!#REF! &amp; IF(Audit!#REF!=10,Audit!#REF!,"")</f>
        <v>#REF!</v>
      </c>
      <c r="AP477" s="50" t="e">
        <f>VLOOKUP(Audit!#REF!,$V$13:$AE$22,4,FALSE)&amp; IF(Audit!#REF!=10,Audit!#REF!,"")</f>
        <v>#REF!</v>
      </c>
      <c r="AQ477" s="47" t="e">
        <f t="shared" si="231"/>
        <v>#REF!</v>
      </c>
      <c r="AR477" s="50" t="e">
        <f>VLOOKUP(Audit!#REF!,$V$3:$AE$12,5,FALSE)&amp; IF(Audit!#REF!=10,Audit!#REF!,"")</f>
        <v>#REF!</v>
      </c>
      <c r="AS477" s="50" t="e">
        <f>VLOOKUP(Audit!#REF!,$V$13:$AE$22,5,FALSE)&amp; IF(Audit!#REF!=10,Audit!#REF!,"")</f>
        <v>#REF!</v>
      </c>
      <c r="AT477" s="47" t="e">
        <f t="shared" si="232"/>
        <v>#REF!</v>
      </c>
      <c r="AU477" s="50" t="e">
        <f>VLOOKUP(Audit!#REF!,$V$3:$AE$12,6,FALSE)&amp; IF(Audit!#REF!=10,Audit!#REF!,"")</f>
        <v>#REF!</v>
      </c>
      <c r="AV477" s="50" t="e">
        <f>VLOOKUP(Audit!#REF!,$V$13:$AE$22,6,FALSE)&amp; IF(Audit!#REF!=10,Audit!#REF!,"")</f>
        <v>#REF!</v>
      </c>
      <c r="AW477" s="47" t="e">
        <f t="shared" si="233"/>
        <v>#REF!</v>
      </c>
      <c r="AX477" s="50" t="e">
        <f>VLOOKUP(Audit!#REF!,$V$3:$AE$12,7,FALSE)&amp; IF(Audit!#REF!=10,Audit!#REF!,"")</f>
        <v>#REF!</v>
      </c>
      <c r="AY477" s="50" t="e">
        <f>VLOOKUP(Audit!#REF!,$V$13:$AE$22,7,FALSE) &amp; IF(Audit!#REF!=10,Audit!#REF!,"")</f>
        <v>#REF!</v>
      </c>
      <c r="AZ477" s="47" t="e">
        <f t="shared" si="234"/>
        <v>#REF!</v>
      </c>
      <c r="BA477" s="50" t="e">
        <f>VLOOKUP(Audit!#REF!,$V$3:$AE$12,8,FALSE)&amp; Audit!#REF! &amp; IF(Audit!#REF!=10,Audit!#REF!,"")</f>
        <v>#REF!</v>
      </c>
      <c r="BB477" s="50" t="e">
        <f>VLOOKUP(Audit!#REF!,$V$13:$AE$22,8,FALSE) &amp; IF(Audit!#REF!=10,Audit!#REF!,"")</f>
        <v>#REF!</v>
      </c>
      <c r="BC477" s="47" t="e">
        <f t="shared" si="235"/>
        <v>#REF!</v>
      </c>
      <c r="BD477" s="50" t="e">
        <f>VLOOKUP(Audit!#REF!,$V$3:$AE$12,9,FALSE)&amp; IF(Audit!#REF!=10,Audit!#REF!,"")</f>
        <v>#REF!</v>
      </c>
      <c r="BE477" s="50" t="e">
        <f>VLOOKUP(Audit!#REF!,$V$13:$AE$22,9,FALSE) &amp; IF(Audit!#REF!=10,Audit!#REF!,"") &amp; IF(Audit!#REF!&lt;&gt;1,U477,"")</f>
        <v>#REF!</v>
      </c>
      <c r="BF477" s="47" t="e">
        <f t="shared" si="236"/>
        <v>#REF!</v>
      </c>
      <c r="BG477" s="50" t="e">
        <f>VLOOKUP(Audit!#REF!,$V$3:$AE$12,10,FALSE) &amp; Audit!#REF! &amp; IF(Audit!#REF!=10,Audit!#REF!,"")</f>
        <v>#REF!</v>
      </c>
      <c r="BH477" s="50" t="e">
        <f>VLOOKUP(Audit!#REF!,$V$13:$AE$22,10,FALSE) &amp; IF(Audit!#REF!=10,Audit!#REF!,"") &amp; IF(Audit!#REF!&lt;&gt;1,U477,"")</f>
        <v>#REF!</v>
      </c>
      <c r="BI477" s="47" t="e">
        <f t="shared" si="237"/>
        <v>#REF!</v>
      </c>
      <c r="BJ477" s="48" t="str">
        <f t="shared" si="238"/>
        <v/>
      </c>
      <c r="BK477" s="48" t="str">
        <f t="shared" si="239"/>
        <v/>
      </c>
      <c r="BL477" s="48" t="str">
        <f t="shared" si="240"/>
        <v/>
      </c>
      <c r="BM477" s="48" t="str">
        <f t="shared" si="241"/>
        <v/>
      </c>
      <c r="BN477" s="48" t="str">
        <f t="shared" si="242"/>
        <v/>
      </c>
      <c r="BO477" s="48" t="str">
        <f t="shared" si="243"/>
        <v/>
      </c>
      <c r="BP477" s="48" t="str">
        <f t="shared" si="244"/>
        <v/>
      </c>
      <c r="BQ477" s="48" t="str">
        <f t="shared" si="245"/>
        <v/>
      </c>
      <c r="BR477" s="48" t="str">
        <f t="shared" si="246"/>
        <v/>
      </c>
      <c r="BS477" s="48" t="str">
        <f t="shared" si="247"/>
        <v/>
      </c>
      <c r="BT477" s="48" t="str">
        <f t="shared" si="248"/>
        <v/>
      </c>
      <c r="BU477" s="48" t="str">
        <f t="shared" si="249"/>
        <v/>
      </c>
    </row>
    <row r="478" spans="1:73">
      <c r="A478" s="10" t="e">
        <f>Audit!#REF!</f>
        <v>#REF!</v>
      </c>
      <c r="B478" s="10" t="e">
        <f t="shared" si="220"/>
        <v>#REF!</v>
      </c>
      <c r="C478" s="17" t="e">
        <f>VLOOKUP(Audit!#REF!,$V$3:$AE$12,2,FALSE) &amp; VLOOKUP(Audit!#REF!,$V$13:$AE$22,2,FALSE)&amp; IF(Audit!#REF!=10,Audit!#REF!&amp;Audit!#REF!,"")</f>
        <v>#REF!</v>
      </c>
      <c r="D478" s="17" t="e">
        <f>VLOOKUP(Audit!#REF!,$V$3:$AE$12,3,FALSE) &amp; VLOOKUP(Audit!#REF!,$V$13:$AE$22,3,FALSE) &amp;IF(Audit!#REF!=10,Audit!#REF!&amp;Audit!#REF!,"")</f>
        <v>#REF!</v>
      </c>
      <c r="E478" s="17" t="e">
        <f>VLOOKUP(Audit!#REF!,$V$3:$AE$12,4,FALSE)&amp; Audit!#REF! &amp; VLOOKUP(Audit!#REF!,$V$13:$AE$22,4,FALSE)&amp; IF(Audit!#REF!=10,Audit!#REF!&amp;Audit!#REF!,"")</f>
        <v>#REF!</v>
      </c>
      <c r="F478" s="17" t="e">
        <f>VLOOKUP(Audit!#REF!,$V$3:$AE$12,5,FALSE) &amp; VLOOKUP(Audit!#REF!,$V$13:$AE$22,5,FALSE)&amp; IF(Audit!#REF!=10,Audit!#REF!&amp;Audit!#REF!,"")</f>
        <v>#REF!</v>
      </c>
      <c r="G478" s="17" t="e">
        <f>VLOOKUP(Audit!#REF!,$V$3:$AE$12,6,FALSE) &amp; VLOOKUP(Audit!#REF!,$V$13:$AE$22,6,FALSE)&amp; IF(Audit!#REF!=10,Audit!#REF!&amp;Audit!#REF!,"")</f>
        <v>#REF!</v>
      </c>
      <c r="H478" s="17" t="e">
        <f>VLOOKUP(Audit!#REF!,$V$3:$AE$12,7,FALSE) &amp; VLOOKUP(Audit!#REF!,$V$13:$AE$22,7,FALSE)&amp;IF(Audit!#REF!=10,Audit!#REF!&amp;Audit!#REF!,"")</f>
        <v>#REF!</v>
      </c>
      <c r="I478" s="17" t="e">
        <f>VLOOKUP(Audit!#REF!,$V$3:$AE$12,8,FALSE) &amp; Audit!#REF! &amp; VLOOKUP(Audit!#REF!,$V$13:$AE$22,8,FALSE)&amp;IF(Audit!#REF!=10,Audit!#REF!&amp;Audit!#REF!,"")</f>
        <v>#REF!</v>
      </c>
      <c r="J478" s="17" t="e">
        <f>VLOOKUP(Audit!#REF!,$V$3:$AE$12,9,FALSE) &amp; VLOOKUP(Audit!#REF!,$V$13:$AE$22,9,FALSE) &amp; IF(Audit!#REF!=10,Audit!#REF!&amp;Audit!#REF!,"") &amp; IF(Audit!#REF!&lt;&gt;1,U478,"")</f>
        <v>#REF!</v>
      </c>
      <c r="K478" s="17" t="e">
        <f>VLOOKUP(Audit!#REF!,$V$3:$AE$12,10,FALSE) &amp; Audit!#REF! &amp; VLOOKUP(Audit!#REF!,$V$13:$AE$22,10,FALSE) &amp; IF(Audit!#REF!=10,Audit!#REF!&amp;Audit!#REF!,"") &amp; IF(Audit!#REF!&lt;&gt;1,U478,"")</f>
        <v>#REF!</v>
      </c>
      <c r="L478" s="10" t="e">
        <f>Audit!#REF!</f>
        <v>#REF!</v>
      </c>
      <c r="M478" s="10" t="e">
        <f t="shared" si="221"/>
        <v>#REF!</v>
      </c>
      <c r="N478" s="10" t="e">
        <f t="shared" si="222"/>
        <v>#REF!</v>
      </c>
      <c r="O478" s="10" t="e">
        <f t="shared" si="223"/>
        <v>#REF!</v>
      </c>
      <c r="P478" s="10" t="e">
        <f t="shared" si="224"/>
        <v>#REF!</v>
      </c>
      <c r="Q478" s="10" t="e">
        <f t="shared" si="225"/>
        <v>#REF!</v>
      </c>
      <c r="R478" s="10" t="e">
        <f t="shared" si="226"/>
        <v>#REF!</v>
      </c>
      <c r="S478" s="10" t="e">
        <f t="shared" si="227"/>
        <v>#REF!</v>
      </c>
      <c r="T478" s="10" t="e">
        <f t="shared" si="228"/>
        <v>#REF!</v>
      </c>
      <c r="U478" s="17" t="e">
        <f>IF(Audit!#REF!="","",VLOOKUP(Audit!#REF!,$W$26:$X$35,2,FALSE)) &amp; Audit!#REF! &amp; IF(Audit!#REF!="","",IF(Audit!#REF!&lt;=1.4,VLOOKUP(Audit!#REF!,$W$38:X523,2,FALSE),VLOOKUP(Audit!#REF!,$W$51:$X$61,2,FALSE))) &amp; IF(Audit!#REF!="","",VLOOKUP(Audit!#REF!,$Y$26:$Z$35,2,FALSE) &amp; Audit!#REF! &amp; IF(Audit!#REF!="","",IF(Audit!#REF!&lt;=1.4,VLOOKUP(Audit!#REF!,$Y$38:$Z$48,2,FALSE),VLOOKUP(Audit!#REF!,$Y$51:$Z$61,2,FALSE))))</f>
        <v>#REF!</v>
      </c>
      <c r="V478" s="21"/>
      <c r="AH478" s="49" t="e">
        <f>Audit!#REF!</f>
        <v>#REF!</v>
      </c>
      <c r="AI478" s="50" t="e">
        <f>VLOOKUP(Audit!#REF!,$V$3:$AE$12,2,FALSE)&amp; IF(Audit!#REF!=10,Audit!#REF!,"")</f>
        <v>#REF!</v>
      </c>
      <c r="AJ478" s="50" t="e">
        <f>VLOOKUP(Audit!#REF!,$V$13:$AE$22,2,FALSE)&amp; IF(Audit!#REF!=10,Audit!#REF!,"")</f>
        <v>#REF!</v>
      </c>
      <c r="AK478" s="47" t="e">
        <f t="shared" si="229"/>
        <v>#REF!</v>
      </c>
      <c r="AL478" s="50" t="e">
        <f>VLOOKUP(Audit!#REF!,$V$3:$AE$12,3,FALSE)&amp; IF(Audit!#REF!=10,Audit!#REF!,"")</f>
        <v>#REF!</v>
      </c>
      <c r="AM478" s="50" t="e">
        <f>VLOOKUP(Audit!#REF!,$V$13:$AE$22,3,FALSE)&amp; IF(Audit!#REF!=10,Audit!#REF!,"")</f>
        <v>#REF!</v>
      </c>
      <c r="AN478" s="47" t="e">
        <f t="shared" si="230"/>
        <v>#REF!</v>
      </c>
      <c r="AO478" s="50" t="e">
        <f>VLOOKUP(Audit!#REF!,$V$3:$AE$12,4,FALSE) &amp;  Audit!#REF! &amp; IF(Audit!#REF!=10,Audit!#REF!,"")</f>
        <v>#REF!</v>
      </c>
      <c r="AP478" s="50" t="e">
        <f>VLOOKUP(Audit!#REF!,$V$13:$AE$22,4,FALSE)&amp; IF(Audit!#REF!=10,Audit!#REF!,"")</f>
        <v>#REF!</v>
      </c>
      <c r="AQ478" s="47" t="e">
        <f t="shared" si="231"/>
        <v>#REF!</v>
      </c>
      <c r="AR478" s="50" t="e">
        <f>VLOOKUP(Audit!#REF!,$V$3:$AE$12,5,FALSE)&amp; IF(Audit!#REF!=10,Audit!#REF!,"")</f>
        <v>#REF!</v>
      </c>
      <c r="AS478" s="50" t="e">
        <f>VLOOKUP(Audit!#REF!,$V$13:$AE$22,5,FALSE)&amp; IF(Audit!#REF!=10,Audit!#REF!,"")</f>
        <v>#REF!</v>
      </c>
      <c r="AT478" s="47" t="e">
        <f t="shared" si="232"/>
        <v>#REF!</v>
      </c>
      <c r="AU478" s="50" t="e">
        <f>VLOOKUP(Audit!#REF!,$V$3:$AE$12,6,FALSE)&amp; IF(Audit!#REF!=10,Audit!#REF!,"")</f>
        <v>#REF!</v>
      </c>
      <c r="AV478" s="50" t="e">
        <f>VLOOKUP(Audit!#REF!,$V$13:$AE$22,6,FALSE)&amp; IF(Audit!#REF!=10,Audit!#REF!,"")</f>
        <v>#REF!</v>
      </c>
      <c r="AW478" s="47" t="e">
        <f t="shared" si="233"/>
        <v>#REF!</v>
      </c>
      <c r="AX478" s="50" t="e">
        <f>VLOOKUP(Audit!#REF!,$V$3:$AE$12,7,FALSE)&amp; IF(Audit!#REF!=10,Audit!#REF!,"")</f>
        <v>#REF!</v>
      </c>
      <c r="AY478" s="50" t="e">
        <f>VLOOKUP(Audit!#REF!,$V$13:$AE$22,7,FALSE) &amp; IF(Audit!#REF!=10,Audit!#REF!,"")</f>
        <v>#REF!</v>
      </c>
      <c r="AZ478" s="47" t="e">
        <f t="shared" si="234"/>
        <v>#REF!</v>
      </c>
      <c r="BA478" s="50" t="e">
        <f>VLOOKUP(Audit!#REF!,$V$3:$AE$12,8,FALSE)&amp; Audit!#REF! &amp; IF(Audit!#REF!=10,Audit!#REF!,"")</f>
        <v>#REF!</v>
      </c>
      <c r="BB478" s="50" t="e">
        <f>VLOOKUP(Audit!#REF!,$V$13:$AE$22,8,FALSE) &amp; IF(Audit!#REF!=10,Audit!#REF!,"")</f>
        <v>#REF!</v>
      </c>
      <c r="BC478" s="47" t="e">
        <f t="shared" si="235"/>
        <v>#REF!</v>
      </c>
      <c r="BD478" s="50" t="e">
        <f>VLOOKUP(Audit!#REF!,$V$3:$AE$12,9,FALSE)&amp; IF(Audit!#REF!=10,Audit!#REF!,"")</f>
        <v>#REF!</v>
      </c>
      <c r="BE478" s="50" t="e">
        <f>VLOOKUP(Audit!#REF!,$V$13:$AE$22,9,FALSE) &amp; IF(Audit!#REF!=10,Audit!#REF!,"") &amp; IF(Audit!#REF!&lt;&gt;1,U478,"")</f>
        <v>#REF!</v>
      </c>
      <c r="BF478" s="47" t="e">
        <f t="shared" si="236"/>
        <v>#REF!</v>
      </c>
      <c r="BG478" s="50" t="e">
        <f>VLOOKUP(Audit!#REF!,$V$3:$AE$12,10,FALSE) &amp; Audit!#REF! &amp; IF(Audit!#REF!=10,Audit!#REF!,"")</f>
        <v>#REF!</v>
      </c>
      <c r="BH478" s="50" t="e">
        <f>VLOOKUP(Audit!#REF!,$V$13:$AE$22,10,FALSE) &amp; IF(Audit!#REF!=10,Audit!#REF!,"") &amp; IF(Audit!#REF!&lt;&gt;1,U478,"")</f>
        <v>#REF!</v>
      </c>
      <c r="BI478" s="47" t="e">
        <f t="shared" si="237"/>
        <v>#REF!</v>
      </c>
      <c r="BJ478" s="48" t="str">
        <f t="shared" si="238"/>
        <v/>
      </c>
      <c r="BK478" s="48" t="str">
        <f t="shared" si="239"/>
        <v/>
      </c>
      <c r="BL478" s="48" t="str">
        <f t="shared" si="240"/>
        <v/>
      </c>
      <c r="BM478" s="48" t="str">
        <f t="shared" si="241"/>
        <v/>
      </c>
      <c r="BN478" s="48" t="str">
        <f t="shared" si="242"/>
        <v/>
      </c>
      <c r="BO478" s="48" t="str">
        <f t="shared" si="243"/>
        <v/>
      </c>
      <c r="BP478" s="48" t="str">
        <f t="shared" si="244"/>
        <v/>
      </c>
      <c r="BQ478" s="48" t="str">
        <f t="shared" si="245"/>
        <v/>
      </c>
      <c r="BR478" s="48" t="str">
        <f t="shared" si="246"/>
        <v/>
      </c>
      <c r="BS478" s="48" t="str">
        <f t="shared" si="247"/>
        <v/>
      </c>
      <c r="BT478" s="48" t="str">
        <f t="shared" si="248"/>
        <v/>
      </c>
      <c r="BU478" s="48" t="str">
        <f t="shared" si="249"/>
        <v/>
      </c>
    </row>
    <row r="479" spans="1:73">
      <c r="A479" s="10" t="e">
        <f>Audit!#REF!</f>
        <v>#REF!</v>
      </c>
      <c r="B479" s="10" t="e">
        <f t="shared" si="220"/>
        <v>#REF!</v>
      </c>
      <c r="C479" s="17" t="e">
        <f>VLOOKUP(Audit!#REF!,$V$3:$AE$12,2,FALSE) &amp; VLOOKUP(Audit!#REF!,$V$13:$AE$22,2,FALSE)&amp; IF(Audit!#REF!=10,Audit!#REF!&amp;Audit!#REF!,"")</f>
        <v>#REF!</v>
      </c>
      <c r="D479" s="17" t="e">
        <f>VLOOKUP(Audit!#REF!,$V$3:$AE$12,3,FALSE) &amp; VLOOKUP(Audit!#REF!,$V$13:$AE$22,3,FALSE) &amp;IF(Audit!#REF!=10,Audit!#REF!&amp;Audit!#REF!,"")</f>
        <v>#REF!</v>
      </c>
      <c r="E479" s="17" t="e">
        <f>VLOOKUP(Audit!#REF!,$V$3:$AE$12,4,FALSE)&amp; Audit!#REF! &amp; VLOOKUP(Audit!#REF!,$V$13:$AE$22,4,FALSE)&amp; IF(Audit!#REF!=10,Audit!#REF!&amp;Audit!#REF!,"")</f>
        <v>#REF!</v>
      </c>
      <c r="F479" s="17" t="e">
        <f>VLOOKUP(Audit!#REF!,$V$3:$AE$12,5,FALSE) &amp; VLOOKUP(Audit!#REF!,$V$13:$AE$22,5,FALSE)&amp; IF(Audit!#REF!=10,Audit!#REF!&amp;Audit!#REF!,"")</f>
        <v>#REF!</v>
      </c>
      <c r="G479" s="17" t="e">
        <f>VLOOKUP(Audit!#REF!,$V$3:$AE$12,6,FALSE) &amp; VLOOKUP(Audit!#REF!,$V$13:$AE$22,6,FALSE)&amp; IF(Audit!#REF!=10,Audit!#REF!&amp;Audit!#REF!,"")</f>
        <v>#REF!</v>
      </c>
      <c r="H479" s="17" t="e">
        <f>VLOOKUP(Audit!#REF!,$V$3:$AE$12,7,FALSE) &amp; VLOOKUP(Audit!#REF!,$V$13:$AE$22,7,FALSE)&amp;IF(Audit!#REF!=10,Audit!#REF!&amp;Audit!#REF!,"")</f>
        <v>#REF!</v>
      </c>
      <c r="I479" s="17" t="e">
        <f>VLOOKUP(Audit!#REF!,$V$3:$AE$12,8,FALSE) &amp; Audit!#REF! &amp; VLOOKUP(Audit!#REF!,$V$13:$AE$22,8,FALSE)&amp;IF(Audit!#REF!=10,Audit!#REF!&amp;Audit!#REF!,"")</f>
        <v>#REF!</v>
      </c>
      <c r="J479" s="17" t="e">
        <f>VLOOKUP(Audit!#REF!,$V$3:$AE$12,9,FALSE) &amp; VLOOKUP(Audit!#REF!,$V$13:$AE$22,9,FALSE) &amp; IF(Audit!#REF!=10,Audit!#REF!&amp;Audit!#REF!,"") &amp; IF(Audit!#REF!&lt;&gt;1,U479,"")</f>
        <v>#REF!</v>
      </c>
      <c r="K479" s="17" t="e">
        <f>VLOOKUP(Audit!#REF!,$V$3:$AE$12,10,FALSE) &amp; Audit!#REF! &amp; VLOOKUP(Audit!#REF!,$V$13:$AE$22,10,FALSE) &amp; IF(Audit!#REF!=10,Audit!#REF!&amp;Audit!#REF!,"") &amp; IF(Audit!#REF!&lt;&gt;1,U479,"")</f>
        <v>#REF!</v>
      </c>
      <c r="L479" s="10" t="e">
        <f>Audit!#REF!</f>
        <v>#REF!</v>
      </c>
      <c r="M479" s="10" t="e">
        <f t="shared" si="221"/>
        <v>#REF!</v>
      </c>
      <c r="N479" s="10" t="e">
        <f t="shared" si="222"/>
        <v>#REF!</v>
      </c>
      <c r="O479" s="10" t="e">
        <f t="shared" si="223"/>
        <v>#REF!</v>
      </c>
      <c r="P479" s="10" t="e">
        <f t="shared" si="224"/>
        <v>#REF!</v>
      </c>
      <c r="Q479" s="10" t="e">
        <f t="shared" si="225"/>
        <v>#REF!</v>
      </c>
      <c r="R479" s="10" t="e">
        <f t="shared" si="226"/>
        <v>#REF!</v>
      </c>
      <c r="S479" s="10" t="e">
        <f t="shared" si="227"/>
        <v>#REF!</v>
      </c>
      <c r="T479" s="10" t="e">
        <f t="shared" si="228"/>
        <v>#REF!</v>
      </c>
      <c r="U479" s="17" t="e">
        <f>IF(Audit!#REF!="","",VLOOKUP(Audit!#REF!,$W$26:$X$35,2,FALSE)) &amp; Audit!#REF! &amp; IF(Audit!#REF!="","",IF(Audit!#REF!&lt;=1.4,VLOOKUP(Audit!#REF!,$W$38:X524,2,FALSE),VLOOKUP(Audit!#REF!,$W$51:$X$61,2,FALSE))) &amp; IF(Audit!#REF!="","",VLOOKUP(Audit!#REF!,$Y$26:$Z$35,2,FALSE) &amp; Audit!#REF! &amp; IF(Audit!#REF!="","",IF(Audit!#REF!&lt;=1.4,VLOOKUP(Audit!#REF!,$Y$38:$Z$48,2,FALSE),VLOOKUP(Audit!#REF!,$Y$51:$Z$61,2,FALSE))))</f>
        <v>#REF!</v>
      </c>
      <c r="V479" s="21"/>
      <c r="AH479" s="49" t="e">
        <f>Audit!#REF!</f>
        <v>#REF!</v>
      </c>
      <c r="AI479" s="50" t="e">
        <f>VLOOKUP(Audit!#REF!,$V$3:$AE$12,2,FALSE)&amp; IF(Audit!#REF!=10,Audit!#REF!,"")</f>
        <v>#REF!</v>
      </c>
      <c r="AJ479" s="50" t="e">
        <f>VLOOKUP(Audit!#REF!,$V$13:$AE$22,2,FALSE)&amp; IF(Audit!#REF!=10,Audit!#REF!,"")</f>
        <v>#REF!</v>
      </c>
      <c r="AK479" s="47" t="e">
        <f t="shared" si="229"/>
        <v>#REF!</v>
      </c>
      <c r="AL479" s="50" t="e">
        <f>VLOOKUP(Audit!#REF!,$V$3:$AE$12,3,FALSE)&amp; IF(Audit!#REF!=10,Audit!#REF!,"")</f>
        <v>#REF!</v>
      </c>
      <c r="AM479" s="50" t="e">
        <f>VLOOKUP(Audit!#REF!,$V$13:$AE$22,3,FALSE)&amp; IF(Audit!#REF!=10,Audit!#REF!,"")</f>
        <v>#REF!</v>
      </c>
      <c r="AN479" s="47" t="e">
        <f t="shared" si="230"/>
        <v>#REF!</v>
      </c>
      <c r="AO479" s="50" t="e">
        <f>VLOOKUP(Audit!#REF!,$V$3:$AE$12,4,FALSE) &amp;  Audit!#REF! &amp; IF(Audit!#REF!=10,Audit!#REF!,"")</f>
        <v>#REF!</v>
      </c>
      <c r="AP479" s="50" t="e">
        <f>VLOOKUP(Audit!#REF!,$V$13:$AE$22,4,FALSE)&amp; IF(Audit!#REF!=10,Audit!#REF!,"")</f>
        <v>#REF!</v>
      </c>
      <c r="AQ479" s="47" t="e">
        <f t="shared" si="231"/>
        <v>#REF!</v>
      </c>
      <c r="AR479" s="50" t="e">
        <f>VLOOKUP(Audit!#REF!,$V$3:$AE$12,5,FALSE)&amp; IF(Audit!#REF!=10,Audit!#REF!,"")</f>
        <v>#REF!</v>
      </c>
      <c r="AS479" s="50" t="e">
        <f>VLOOKUP(Audit!#REF!,$V$13:$AE$22,5,FALSE)&amp; IF(Audit!#REF!=10,Audit!#REF!,"")</f>
        <v>#REF!</v>
      </c>
      <c r="AT479" s="47" t="e">
        <f t="shared" si="232"/>
        <v>#REF!</v>
      </c>
      <c r="AU479" s="50" t="e">
        <f>VLOOKUP(Audit!#REF!,$V$3:$AE$12,6,FALSE)&amp; IF(Audit!#REF!=10,Audit!#REF!,"")</f>
        <v>#REF!</v>
      </c>
      <c r="AV479" s="50" t="e">
        <f>VLOOKUP(Audit!#REF!,$V$13:$AE$22,6,FALSE)&amp; IF(Audit!#REF!=10,Audit!#REF!,"")</f>
        <v>#REF!</v>
      </c>
      <c r="AW479" s="47" t="e">
        <f t="shared" si="233"/>
        <v>#REF!</v>
      </c>
      <c r="AX479" s="50" t="e">
        <f>VLOOKUP(Audit!#REF!,$V$3:$AE$12,7,FALSE)&amp; IF(Audit!#REF!=10,Audit!#REF!,"")</f>
        <v>#REF!</v>
      </c>
      <c r="AY479" s="50" t="e">
        <f>VLOOKUP(Audit!#REF!,$V$13:$AE$22,7,FALSE) &amp; IF(Audit!#REF!=10,Audit!#REF!,"")</f>
        <v>#REF!</v>
      </c>
      <c r="AZ479" s="47" t="e">
        <f t="shared" si="234"/>
        <v>#REF!</v>
      </c>
      <c r="BA479" s="50" t="e">
        <f>VLOOKUP(Audit!#REF!,$V$3:$AE$12,8,FALSE)&amp; Audit!#REF! &amp; IF(Audit!#REF!=10,Audit!#REF!,"")</f>
        <v>#REF!</v>
      </c>
      <c r="BB479" s="50" t="e">
        <f>VLOOKUP(Audit!#REF!,$V$13:$AE$22,8,FALSE) &amp; IF(Audit!#REF!=10,Audit!#REF!,"")</f>
        <v>#REF!</v>
      </c>
      <c r="BC479" s="47" t="e">
        <f t="shared" si="235"/>
        <v>#REF!</v>
      </c>
      <c r="BD479" s="50" t="e">
        <f>VLOOKUP(Audit!#REF!,$V$3:$AE$12,9,FALSE)&amp; IF(Audit!#REF!=10,Audit!#REF!,"")</f>
        <v>#REF!</v>
      </c>
      <c r="BE479" s="50" t="e">
        <f>VLOOKUP(Audit!#REF!,$V$13:$AE$22,9,FALSE) &amp; IF(Audit!#REF!=10,Audit!#REF!,"") &amp; IF(Audit!#REF!&lt;&gt;1,U479,"")</f>
        <v>#REF!</v>
      </c>
      <c r="BF479" s="47" t="e">
        <f t="shared" si="236"/>
        <v>#REF!</v>
      </c>
      <c r="BG479" s="50" t="e">
        <f>VLOOKUP(Audit!#REF!,$V$3:$AE$12,10,FALSE) &amp; Audit!#REF! &amp; IF(Audit!#REF!=10,Audit!#REF!,"")</f>
        <v>#REF!</v>
      </c>
      <c r="BH479" s="50" t="e">
        <f>VLOOKUP(Audit!#REF!,$V$13:$AE$22,10,FALSE) &amp; IF(Audit!#REF!=10,Audit!#REF!,"") &amp; IF(Audit!#REF!&lt;&gt;1,U479,"")</f>
        <v>#REF!</v>
      </c>
      <c r="BI479" s="47" t="e">
        <f t="shared" si="237"/>
        <v>#REF!</v>
      </c>
      <c r="BJ479" s="48" t="str">
        <f t="shared" si="238"/>
        <v/>
      </c>
      <c r="BK479" s="48" t="str">
        <f t="shared" si="239"/>
        <v/>
      </c>
      <c r="BL479" s="48" t="str">
        <f t="shared" si="240"/>
        <v/>
      </c>
      <c r="BM479" s="48" t="str">
        <f t="shared" si="241"/>
        <v/>
      </c>
      <c r="BN479" s="48" t="str">
        <f t="shared" si="242"/>
        <v/>
      </c>
      <c r="BO479" s="48" t="str">
        <f t="shared" si="243"/>
        <v/>
      </c>
      <c r="BP479" s="48" t="str">
        <f t="shared" si="244"/>
        <v/>
      </c>
      <c r="BQ479" s="48" t="str">
        <f t="shared" si="245"/>
        <v/>
      </c>
      <c r="BR479" s="48" t="str">
        <f t="shared" si="246"/>
        <v/>
      </c>
      <c r="BS479" s="48" t="str">
        <f t="shared" si="247"/>
        <v/>
      </c>
      <c r="BT479" s="48" t="str">
        <f t="shared" si="248"/>
        <v/>
      </c>
      <c r="BU479" s="48" t="str">
        <f t="shared" si="249"/>
        <v/>
      </c>
    </row>
    <row r="480" spans="1:73">
      <c r="A480" s="10" t="e">
        <f>Audit!#REF!</f>
        <v>#REF!</v>
      </c>
      <c r="B480" s="10" t="e">
        <f t="shared" si="220"/>
        <v>#REF!</v>
      </c>
      <c r="C480" s="17" t="e">
        <f>VLOOKUP(Audit!#REF!,$V$3:$AE$12,2,FALSE) &amp; VLOOKUP(Audit!#REF!,$V$13:$AE$22,2,FALSE)&amp; IF(Audit!#REF!=10,Audit!#REF!&amp;Audit!#REF!,"")</f>
        <v>#REF!</v>
      </c>
      <c r="D480" s="17" t="e">
        <f>VLOOKUP(Audit!#REF!,$V$3:$AE$12,3,FALSE) &amp; VLOOKUP(Audit!#REF!,$V$13:$AE$22,3,FALSE) &amp;IF(Audit!#REF!=10,Audit!#REF!&amp;Audit!#REF!,"")</f>
        <v>#REF!</v>
      </c>
      <c r="E480" s="17" t="e">
        <f>VLOOKUP(Audit!#REF!,$V$3:$AE$12,4,FALSE)&amp; Audit!#REF! &amp; VLOOKUP(Audit!#REF!,$V$13:$AE$22,4,FALSE)&amp; IF(Audit!#REF!=10,Audit!#REF!&amp;Audit!#REF!,"")</f>
        <v>#REF!</v>
      </c>
      <c r="F480" s="17" t="e">
        <f>VLOOKUP(Audit!#REF!,$V$3:$AE$12,5,FALSE) &amp; VLOOKUP(Audit!#REF!,$V$13:$AE$22,5,FALSE)&amp; IF(Audit!#REF!=10,Audit!#REF!&amp;Audit!#REF!,"")</f>
        <v>#REF!</v>
      </c>
      <c r="G480" s="17" t="e">
        <f>VLOOKUP(Audit!#REF!,$V$3:$AE$12,6,FALSE) &amp; VLOOKUP(Audit!#REF!,$V$13:$AE$22,6,FALSE)&amp; IF(Audit!#REF!=10,Audit!#REF!&amp;Audit!#REF!,"")</f>
        <v>#REF!</v>
      </c>
      <c r="H480" s="17" t="e">
        <f>VLOOKUP(Audit!#REF!,$V$3:$AE$12,7,FALSE) &amp; VLOOKUP(Audit!#REF!,$V$13:$AE$22,7,FALSE)&amp;IF(Audit!#REF!=10,Audit!#REF!&amp;Audit!#REF!,"")</f>
        <v>#REF!</v>
      </c>
      <c r="I480" s="17" t="e">
        <f>VLOOKUP(Audit!#REF!,$V$3:$AE$12,8,FALSE) &amp; Audit!#REF! &amp; VLOOKUP(Audit!#REF!,$V$13:$AE$22,8,FALSE)&amp;IF(Audit!#REF!=10,Audit!#REF!&amp;Audit!#REF!,"")</f>
        <v>#REF!</v>
      </c>
      <c r="J480" s="17" t="e">
        <f>VLOOKUP(Audit!#REF!,$V$3:$AE$12,9,FALSE) &amp; VLOOKUP(Audit!#REF!,$V$13:$AE$22,9,FALSE) &amp; IF(Audit!#REF!=10,Audit!#REF!&amp;Audit!#REF!,"") &amp; IF(Audit!#REF!&lt;&gt;1,U480,"")</f>
        <v>#REF!</v>
      </c>
      <c r="K480" s="17" t="e">
        <f>VLOOKUP(Audit!#REF!,$V$3:$AE$12,10,FALSE) &amp; Audit!#REF! &amp; VLOOKUP(Audit!#REF!,$V$13:$AE$22,10,FALSE) &amp; IF(Audit!#REF!=10,Audit!#REF!&amp;Audit!#REF!,"") &amp; IF(Audit!#REF!&lt;&gt;1,U480,"")</f>
        <v>#REF!</v>
      </c>
      <c r="L480" s="10" t="e">
        <f>Audit!#REF!</f>
        <v>#REF!</v>
      </c>
      <c r="M480" s="10" t="e">
        <f t="shared" si="221"/>
        <v>#REF!</v>
      </c>
      <c r="N480" s="10" t="e">
        <f t="shared" si="222"/>
        <v>#REF!</v>
      </c>
      <c r="O480" s="10" t="e">
        <f t="shared" si="223"/>
        <v>#REF!</v>
      </c>
      <c r="P480" s="10" t="e">
        <f t="shared" si="224"/>
        <v>#REF!</v>
      </c>
      <c r="Q480" s="10" t="e">
        <f t="shared" si="225"/>
        <v>#REF!</v>
      </c>
      <c r="R480" s="10" t="e">
        <f t="shared" si="226"/>
        <v>#REF!</v>
      </c>
      <c r="S480" s="10" t="e">
        <f t="shared" si="227"/>
        <v>#REF!</v>
      </c>
      <c r="T480" s="10" t="e">
        <f t="shared" si="228"/>
        <v>#REF!</v>
      </c>
      <c r="U480" s="17" t="e">
        <f>IF(Audit!#REF!="","",VLOOKUP(Audit!#REF!,$W$26:$X$35,2,FALSE)) &amp; Audit!#REF! &amp; IF(Audit!#REF!="","",IF(Audit!#REF!&lt;=1.4,VLOOKUP(Audit!#REF!,$W$38:X525,2,FALSE),VLOOKUP(Audit!#REF!,$W$51:$X$61,2,FALSE))) &amp; IF(Audit!#REF!="","",VLOOKUP(Audit!#REF!,$Y$26:$Z$35,2,FALSE) &amp; Audit!#REF! &amp; IF(Audit!#REF!="","",IF(Audit!#REF!&lt;=1.4,VLOOKUP(Audit!#REF!,$Y$38:$Z$48,2,FALSE),VLOOKUP(Audit!#REF!,$Y$51:$Z$61,2,FALSE))))</f>
        <v>#REF!</v>
      </c>
      <c r="V480" s="21"/>
      <c r="AH480" s="49" t="e">
        <f>Audit!#REF!</f>
        <v>#REF!</v>
      </c>
      <c r="AI480" s="50" t="e">
        <f>VLOOKUP(Audit!#REF!,$V$3:$AE$12,2,FALSE)&amp; IF(Audit!#REF!=10,Audit!#REF!,"")</f>
        <v>#REF!</v>
      </c>
      <c r="AJ480" s="50" t="e">
        <f>VLOOKUP(Audit!#REF!,$V$13:$AE$22,2,FALSE)&amp; IF(Audit!#REF!=10,Audit!#REF!,"")</f>
        <v>#REF!</v>
      </c>
      <c r="AK480" s="47" t="e">
        <f t="shared" si="229"/>
        <v>#REF!</v>
      </c>
      <c r="AL480" s="50" t="e">
        <f>VLOOKUP(Audit!#REF!,$V$3:$AE$12,3,FALSE)&amp; IF(Audit!#REF!=10,Audit!#REF!,"")</f>
        <v>#REF!</v>
      </c>
      <c r="AM480" s="50" t="e">
        <f>VLOOKUP(Audit!#REF!,$V$13:$AE$22,3,FALSE)&amp; IF(Audit!#REF!=10,Audit!#REF!,"")</f>
        <v>#REF!</v>
      </c>
      <c r="AN480" s="47" t="e">
        <f t="shared" si="230"/>
        <v>#REF!</v>
      </c>
      <c r="AO480" s="50" t="e">
        <f>VLOOKUP(Audit!#REF!,$V$3:$AE$12,4,FALSE) &amp;  Audit!#REF! &amp; IF(Audit!#REF!=10,Audit!#REF!,"")</f>
        <v>#REF!</v>
      </c>
      <c r="AP480" s="50" t="e">
        <f>VLOOKUP(Audit!#REF!,$V$13:$AE$22,4,FALSE)&amp; IF(Audit!#REF!=10,Audit!#REF!,"")</f>
        <v>#REF!</v>
      </c>
      <c r="AQ480" s="47" t="e">
        <f t="shared" si="231"/>
        <v>#REF!</v>
      </c>
      <c r="AR480" s="50" t="e">
        <f>VLOOKUP(Audit!#REF!,$V$3:$AE$12,5,FALSE)&amp; IF(Audit!#REF!=10,Audit!#REF!,"")</f>
        <v>#REF!</v>
      </c>
      <c r="AS480" s="50" t="e">
        <f>VLOOKUP(Audit!#REF!,$V$13:$AE$22,5,FALSE)&amp; IF(Audit!#REF!=10,Audit!#REF!,"")</f>
        <v>#REF!</v>
      </c>
      <c r="AT480" s="47" t="e">
        <f t="shared" si="232"/>
        <v>#REF!</v>
      </c>
      <c r="AU480" s="50" t="e">
        <f>VLOOKUP(Audit!#REF!,$V$3:$AE$12,6,FALSE)&amp; IF(Audit!#REF!=10,Audit!#REF!,"")</f>
        <v>#REF!</v>
      </c>
      <c r="AV480" s="50" t="e">
        <f>VLOOKUP(Audit!#REF!,$V$13:$AE$22,6,FALSE)&amp; IF(Audit!#REF!=10,Audit!#REF!,"")</f>
        <v>#REF!</v>
      </c>
      <c r="AW480" s="47" t="e">
        <f t="shared" si="233"/>
        <v>#REF!</v>
      </c>
      <c r="AX480" s="50" t="e">
        <f>VLOOKUP(Audit!#REF!,$V$3:$AE$12,7,FALSE)&amp; IF(Audit!#REF!=10,Audit!#REF!,"")</f>
        <v>#REF!</v>
      </c>
      <c r="AY480" s="50" t="e">
        <f>VLOOKUP(Audit!#REF!,$V$13:$AE$22,7,FALSE) &amp; IF(Audit!#REF!=10,Audit!#REF!,"")</f>
        <v>#REF!</v>
      </c>
      <c r="AZ480" s="47" t="e">
        <f t="shared" si="234"/>
        <v>#REF!</v>
      </c>
      <c r="BA480" s="50" t="e">
        <f>VLOOKUP(Audit!#REF!,$V$3:$AE$12,8,FALSE)&amp; Audit!#REF! &amp; IF(Audit!#REF!=10,Audit!#REF!,"")</f>
        <v>#REF!</v>
      </c>
      <c r="BB480" s="50" t="e">
        <f>VLOOKUP(Audit!#REF!,$V$13:$AE$22,8,FALSE) &amp; IF(Audit!#REF!=10,Audit!#REF!,"")</f>
        <v>#REF!</v>
      </c>
      <c r="BC480" s="47" t="e">
        <f t="shared" si="235"/>
        <v>#REF!</v>
      </c>
      <c r="BD480" s="50" t="e">
        <f>VLOOKUP(Audit!#REF!,$V$3:$AE$12,9,FALSE)&amp; IF(Audit!#REF!=10,Audit!#REF!,"")</f>
        <v>#REF!</v>
      </c>
      <c r="BE480" s="50" t="e">
        <f>VLOOKUP(Audit!#REF!,$V$13:$AE$22,9,FALSE) &amp; IF(Audit!#REF!=10,Audit!#REF!,"") &amp; IF(Audit!#REF!&lt;&gt;1,U480,"")</f>
        <v>#REF!</v>
      </c>
      <c r="BF480" s="47" t="e">
        <f t="shared" si="236"/>
        <v>#REF!</v>
      </c>
      <c r="BG480" s="50" t="e">
        <f>VLOOKUP(Audit!#REF!,$V$3:$AE$12,10,FALSE) &amp; Audit!#REF! &amp; IF(Audit!#REF!=10,Audit!#REF!,"")</f>
        <v>#REF!</v>
      </c>
      <c r="BH480" s="50" t="e">
        <f>VLOOKUP(Audit!#REF!,$V$13:$AE$22,10,FALSE) &amp; IF(Audit!#REF!=10,Audit!#REF!,"") &amp; IF(Audit!#REF!&lt;&gt;1,U480,"")</f>
        <v>#REF!</v>
      </c>
      <c r="BI480" s="47" t="e">
        <f t="shared" si="237"/>
        <v>#REF!</v>
      </c>
      <c r="BJ480" s="48" t="str">
        <f t="shared" si="238"/>
        <v/>
      </c>
      <c r="BK480" s="48" t="str">
        <f t="shared" si="239"/>
        <v/>
      </c>
      <c r="BL480" s="48" t="str">
        <f t="shared" si="240"/>
        <v/>
      </c>
      <c r="BM480" s="48" t="str">
        <f t="shared" si="241"/>
        <v/>
      </c>
      <c r="BN480" s="48" t="str">
        <f t="shared" si="242"/>
        <v/>
      </c>
      <c r="BO480" s="48" t="str">
        <f t="shared" si="243"/>
        <v/>
      </c>
      <c r="BP480" s="48" t="str">
        <f t="shared" si="244"/>
        <v/>
      </c>
      <c r="BQ480" s="48" t="str">
        <f t="shared" si="245"/>
        <v/>
      </c>
      <c r="BR480" s="48" t="str">
        <f t="shared" si="246"/>
        <v/>
      </c>
      <c r="BS480" s="48" t="str">
        <f t="shared" si="247"/>
        <v/>
      </c>
      <c r="BT480" s="48" t="str">
        <f t="shared" si="248"/>
        <v/>
      </c>
      <c r="BU480" s="48" t="str">
        <f t="shared" si="249"/>
        <v/>
      </c>
    </row>
    <row r="481" spans="1:73">
      <c r="A481" s="10" t="e">
        <f>Audit!#REF!</f>
        <v>#REF!</v>
      </c>
      <c r="B481" s="10" t="e">
        <f t="shared" si="220"/>
        <v>#REF!</v>
      </c>
      <c r="C481" s="17" t="e">
        <f>VLOOKUP(Audit!#REF!,$V$3:$AE$12,2,FALSE) &amp; VLOOKUP(Audit!#REF!,$V$13:$AE$22,2,FALSE)&amp; IF(Audit!#REF!=10,Audit!#REF!&amp;Audit!#REF!,"")</f>
        <v>#REF!</v>
      </c>
      <c r="D481" s="17" t="e">
        <f>VLOOKUP(Audit!#REF!,$V$3:$AE$12,3,FALSE) &amp; VLOOKUP(Audit!#REF!,$V$13:$AE$22,3,FALSE) &amp;IF(Audit!#REF!=10,Audit!#REF!&amp;Audit!#REF!,"")</f>
        <v>#REF!</v>
      </c>
      <c r="E481" s="17" t="e">
        <f>VLOOKUP(Audit!#REF!,$V$3:$AE$12,4,FALSE)&amp; Audit!#REF! &amp; VLOOKUP(Audit!#REF!,$V$13:$AE$22,4,FALSE)&amp; IF(Audit!#REF!=10,Audit!#REF!&amp;Audit!#REF!,"")</f>
        <v>#REF!</v>
      </c>
      <c r="F481" s="17" t="e">
        <f>VLOOKUP(Audit!#REF!,$V$3:$AE$12,5,FALSE) &amp; VLOOKUP(Audit!#REF!,$V$13:$AE$22,5,FALSE)&amp; IF(Audit!#REF!=10,Audit!#REF!&amp;Audit!#REF!,"")</f>
        <v>#REF!</v>
      </c>
      <c r="G481" s="17" t="e">
        <f>VLOOKUP(Audit!#REF!,$V$3:$AE$12,6,FALSE) &amp; VLOOKUP(Audit!#REF!,$V$13:$AE$22,6,FALSE)&amp; IF(Audit!#REF!=10,Audit!#REF!&amp;Audit!#REF!,"")</f>
        <v>#REF!</v>
      </c>
      <c r="H481" s="17" t="e">
        <f>VLOOKUP(Audit!#REF!,$V$3:$AE$12,7,FALSE) &amp; VLOOKUP(Audit!#REF!,$V$13:$AE$22,7,FALSE)&amp;IF(Audit!#REF!=10,Audit!#REF!&amp;Audit!#REF!,"")</f>
        <v>#REF!</v>
      </c>
      <c r="I481" s="17" t="e">
        <f>VLOOKUP(Audit!#REF!,$V$3:$AE$12,8,FALSE) &amp; Audit!#REF! &amp; VLOOKUP(Audit!#REF!,$V$13:$AE$22,8,FALSE)&amp;IF(Audit!#REF!=10,Audit!#REF!&amp;Audit!#REF!,"")</f>
        <v>#REF!</v>
      </c>
      <c r="J481" s="17" t="e">
        <f>VLOOKUP(Audit!#REF!,$V$3:$AE$12,9,FALSE) &amp; VLOOKUP(Audit!#REF!,$V$13:$AE$22,9,FALSE) &amp; IF(Audit!#REF!=10,Audit!#REF!&amp;Audit!#REF!,"") &amp; IF(Audit!#REF!&lt;&gt;1,U481,"")</f>
        <v>#REF!</v>
      </c>
      <c r="K481" s="17" t="e">
        <f>VLOOKUP(Audit!#REF!,$V$3:$AE$12,10,FALSE) &amp; Audit!#REF! &amp; VLOOKUP(Audit!#REF!,$V$13:$AE$22,10,FALSE) &amp; IF(Audit!#REF!=10,Audit!#REF!&amp;Audit!#REF!,"") &amp; IF(Audit!#REF!&lt;&gt;1,U481,"")</f>
        <v>#REF!</v>
      </c>
      <c r="L481" s="10" t="e">
        <f>Audit!#REF!</f>
        <v>#REF!</v>
      </c>
      <c r="M481" s="10" t="e">
        <f t="shared" si="221"/>
        <v>#REF!</v>
      </c>
      <c r="N481" s="10" t="e">
        <f t="shared" si="222"/>
        <v>#REF!</v>
      </c>
      <c r="O481" s="10" t="e">
        <f t="shared" si="223"/>
        <v>#REF!</v>
      </c>
      <c r="P481" s="10" t="e">
        <f t="shared" si="224"/>
        <v>#REF!</v>
      </c>
      <c r="Q481" s="10" t="e">
        <f t="shared" si="225"/>
        <v>#REF!</v>
      </c>
      <c r="R481" s="10" t="e">
        <f t="shared" si="226"/>
        <v>#REF!</v>
      </c>
      <c r="S481" s="10" t="e">
        <f t="shared" si="227"/>
        <v>#REF!</v>
      </c>
      <c r="T481" s="10" t="e">
        <f t="shared" si="228"/>
        <v>#REF!</v>
      </c>
      <c r="U481" s="17" t="e">
        <f>IF(Audit!#REF!="","",VLOOKUP(Audit!#REF!,$W$26:$X$35,2,FALSE)) &amp; Audit!#REF! &amp; IF(Audit!#REF!="","",IF(Audit!#REF!&lt;=1.4,VLOOKUP(Audit!#REF!,$W$38:X526,2,FALSE),VLOOKUP(Audit!#REF!,$W$51:$X$61,2,FALSE))) &amp; IF(Audit!#REF!="","",VLOOKUP(Audit!#REF!,$Y$26:$Z$35,2,FALSE) &amp; Audit!#REF! &amp; IF(Audit!#REF!="","",IF(Audit!#REF!&lt;=1.4,VLOOKUP(Audit!#REF!,$Y$38:$Z$48,2,FALSE),VLOOKUP(Audit!#REF!,$Y$51:$Z$61,2,FALSE))))</f>
        <v>#REF!</v>
      </c>
      <c r="V481" s="21"/>
      <c r="AH481" s="49" t="e">
        <f>Audit!#REF!</f>
        <v>#REF!</v>
      </c>
      <c r="AI481" s="50" t="e">
        <f>VLOOKUP(Audit!#REF!,$V$3:$AE$12,2,FALSE)&amp; IF(Audit!#REF!=10,Audit!#REF!,"")</f>
        <v>#REF!</v>
      </c>
      <c r="AJ481" s="50" t="e">
        <f>VLOOKUP(Audit!#REF!,$V$13:$AE$22,2,FALSE)&amp; IF(Audit!#REF!=10,Audit!#REF!,"")</f>
        <v>#REF!</v>
      </c>
      <c r="AK481" s="47" t="e">
        <f t="shared" si="229"/>
        <v>#REF!</v>
      </c>
      <c r="AL481" s="50" t="e">
        <f>VLOOKUP(Audit!#REF!,$V$3:$AE$12,3,FALSE)&amp; IF(Audit!#REF!=10,Audit!#REF!,"")</f>
        <v>#REF!</v>
      </c>
      <c r="AM481" s="50" t="e">
        <f>VLOOKUP(Audit!#REF!,$V$13:$AE$22,3,FALSE)&amp; IF(Audit!#REF!=10,Audit!#REF!,"")</f>
        <v>#REF!</v>
      </c>
      <c r="AN481" s="47" t="e">
        <f t="shared" si="230"/>
        <v>#REF!</v>
      </c>
      <c r="AO481" s="50" t="e">
        <f>VLOOKUP(Audit!#REF!,$V$3:$AE$12,4,FALSE) &amp;  Audit!#REF! &amp; IF(Audit!#REF!=10,Audit!#REF!,"")</f>
        <v>#REF!</v>
      </c>
      <c r="AP481" s="50" t="e">
        <f>VLOOKUP(Audit!#REF!,$V$13:$AE$22,4,FALSE)&amp; IF(Audit!#REF!=10,Audit!#REF!,"")</f>
        <v>#REF!</v>
      </c>
      <c r="AQ481" s="47" t="e">
        <f t="shared" si="231"/>
        <v>#REF!</v>
      </c>
      <c r="AR481" s="50" t="e">
        <f>VLOOKUP(Audit!#REF!,$V$3:$AE$12,5,FALSE)&amp; IF(Audit!#REF!=10,Audit!#REF!,"")</f>
        <v>#REF!</v>
      </c>
      <c r="AS481" s="50" t="e">
        <f>VLOOKUP(Audit!#REF!,$V$13:$AE$22,5,FALSE)&amp; IF(Audit!#REF!=10,Audit!#REF!,"")</f>
        <v>#REF!</v>
      </c>
      <c r="AT481" s="47" t="e">
        <f t="shared" si="232"/>
        <v>#REF!</v>
      </c>
      <c r="AU481" s="50" t="e">
        <f>VLOOKUP(Audit!#REF!,$V$3:$AE$12,6,FALSE)&amp; IF(Audit!#REF!=10,Audit!#REF!,"")</f>
        <v>#REF!</v>
      </c>
      <c r="AV481" s="50" t="e">
        <f>VLOOKUP(Audit!#REF!,$V$13:$AE$22,6,FALSE)&amp; IF(Audit!#REF!=10,Audit!#REF!,"")</f>
        <v>#REF!</v>
      </c>
      <c r="AW481" s="47" t="e">
        <f t="shared" si="233"/>
        <v>#REF!</v>
      </c>
      <c r="AX481" s="50" t="e">
        <f>VLOOKUP(Audit!#REF!,$V$3:$AE$12,7,FALSE)&amp; IF(Audit!#REF!=10,Audit!#REF!,"")</f>
        <v>#REF!</v>
      </c>
      <c r="AY481" s="50" t="e">
        <f>VLOOKUP(Audit!#REF!,$V$13:$AE$22,7,FALSE) &amp; IF(Audit!#REF!=10,Audit!#REF!,"")</f>
        <v>#REF!</v>
      </c>
      <c r="AZ481" s="47" t="e">
        <f t="shared" si="234"/>
        <v>#REF!</v>
      </c>
      <c r="BA481" s="50" t="e">
        <f>VLOOKUP(Audit!#REF!,$V$3:$AE$12,8,FALSE)&amp; Audit!#REF! &amp; IF(Audit!#REF!=10,Audit!#REF!,"")</f>
        <v>#REF!</v>
      </c>
      <c r="BB481" s="50" t="e">
        <f>VLOOKUP(Audit!#REF!,$V$13:$AE$22,8,FALSE) &amp; IF(Audit!#REF!=10,Audit!#REF!,"")</f>
        <v>#REF!</v>
      </c>
      <c r="BC481" s="47" t="e">
        <f t="shared" si="235"/>
        <v>#REF!</v>
      </c>
      <c r="BD481" s="50" t="e">
        <f>VLOOKUP(Audit!#REF!,$V$3:$AE$12,9,FALSE)&amp; IF(Audit!#REF!=10,Audit!#REF!,"")</f>
        <v>#REF!</v>
      </c>
      <c r="BE481" s="50" t="e">
        <f>VLOOKUP(Audit!#REF!,$V$13:$AE$22,9,FALSE) &amp; IF(Audit!#REF!=10,Audit!#REF!,"") &amp; IF(Audit!#REF!&lt;&gt;1,U481,"")</f>
        <v>#REF!</v>
      </c>
      <c r="BF481" s="47" t="e">
        <f t="shared" si="236"/>
        <v>#REF!</v>
      </c>
      <c r="BG481" s="50" t="e">
        <f>VLOOKUP(Audit!#REF!,$V$3:$AE$12,10,FALSE) &amp; Audit!#REF! &amp; IF(Audit!#REF!=10,Audit!#REF!,"")</f>
        <v>#REF!</v>
      </c>
      <c r="BH481" s="50" t="e">
        <f>VLOOKUP(Audit!#REF!,$V$13:$AE$22,10,FALSE) &amp; IF(Audit!#REF!=10,Audit!#REF!,"") &amp; IF(Audit!#REF!&lt;&gt;1,U481,"")</f>
        <v>#REF!</v>
      </c>
      <c r="BI481" s="47" t="e">
        <f t="shared" si="237"/>
        <v>#REF!</v>
      </c>
      <c r="BJ481" s="48" t="str">
        <f t="shared" si="238"/>
        <v/>
      </c>
      <c r="BK481" s="48" t="str">
        <f t="shared" si="239"/>
        <v/>
      </c>
      <c r="BL481" s="48" t="str">
        <f t="shared" si="240"/>
        <v/>
      </c>
      <c r="BM481" s="48" t="str">
        <f t="shared" si="241"/>
        <v/>
      </c>
      <c r="BN481" s="48" t="str">
        <f t="shared" si="242"/>
        <v/>
      </c>
      <c r="BO481" s="48" t="str">
        <f t="shared" si="243"/>
        <v/>
      </c>
      <c r="BP481" s="48" t="str">
        <f t="shared" si="244"/>
        <v/>
      </c>
      <c r="BQ481" s="48" t="str">
        <f t="shared" si="245"/>
        <v/>
      </c>
      <c r="BR481" s="48" t="str">
        <f t="shared" si="246"/>
        <v/>
      </c>
      <c r="BS481" s="48" t="str">
        <f t="shared" si="247"/>
        <v/>
      </c>
      <c r="BT481" s="48" t="str">
        <f t="shared" si="248"/>
        <v/>
      </c>
      <c r="BU481" s="48" t="str">
        <f t="shared" si="249"/>
        <v/>
      </c>
    </row>
    <row r="482" spans="1:73">
      <c r="A482" s="10" t="e">
        <f>Audit!#REF!</f>
        <v>#REF!</v>
      </c>
      <c r="B482" s="10" t="e">
        <f t="shared" si="220"/>
        <v>#REF!</v>
      </c>
      <c r="C482" s="17" t="e">
        <f>VLOOKUP(Audit!#REF!,$V$3:$AE$12,2,FALSE) &amp; VLOOKUP(Audit!#REF!,$V$13:$AE$22,2,FALSE)&amp; IF(Audit!#REF!=10,Audit!#REF!&amp;Audit!#REF!,"")</f>
        <v>#REF!</v>
      </c>
      <c r="D482" s="17" t="e">
        <f>VLOOKUP(Audit!#REF!,$V$3:$AE$12,3,FALSE) &amp; VLOOKUP(Audit!#REF!,$V$13:$AE$22,3,FALSE) &amp;IF(Audit!#REF!=10,Audit!#REF!&amp;Audit!#REF!,"")</f>
        <v>#REF!</v>
      </c>
      <c r="E482" s="17" t="e">
        <f>VLOOKUP(Audit!#REF!,$V$3:$AE$12,4,FALSE)&amp; Audit!#REF! &amp; VLOOKUP(Audit!#REF!,$V$13:$AE$22,4,FALSE)&amp; IF(Audit!#REF!=10,Audit!#REF!&amp;Audit!#REF!,"")</f>
        <v>#REF!</v>
      </c>
      <c r="F482" s="17" t="e">
        <f>VLOOKUP(Audit!#REF!,$V$3:$AE$12,5,FALSE) &amp; VLOOKUP(Audit!#REF!,$V$13:$AE$22,5,FALSE)&amp; IF(Audit!#REF!=10,Audit!#REF!&amp;Audit!#REF!,"")</f>
        <v>#REF!</v>
      </c>
      <c r="G482" s="17" t="e">
        <f>VLOOKUP(Audit!#REF!,$V$3:$AE$12,6,FALSE) &amp; VLOOKUP(Audit!#REF!,$V$13:$AE$22,6,FALSE)&amp; IF(Audit!#REF!=10,Audit!#REF!&amp;Audit!#REF!,"")</f>
        <v>#REF!</v>
      </c>
      <c r="H482" s="17" t="e">
        <f>VLOOKUP(Audit!#REF!,$V$3:$AE$12,7,FALSE) &amp; VLOOKUP(Audit!#REF!,$V$13:$AE$22,7,FALSE)&amp;IF(Audit!#REF!=10,Audit!#REF!&amp;Audit!#REF!,"")</f>
        <v>#REF!</v>
      </c>
      <c r="I482" s="17" t="e">
        <f>VLOOKUP(Audit!#REF!,$V$3:$AE$12,8,FALSE) &amp; Audit!#REF! &amp; VLOOKUP(Audit!#REF!,$V$13:$AE$22,8,FALSE)&amp;IF(Audit!#REF!=10,Audit!#REF!&amp;Audit!#REF!,"")</f>
        <v>#REF!</v>
      </c>
      <c r="J482" s="17" t="e">
        <f>VLOOKUP(Audit!#REF!,$V$3:$AE$12,9,FALSE) &amp; VLOOKUP(Audit!#REF!,$V$13:$AE$22,9,FALSE) &amp; IF(Audit!#REF!=10,Audit!#REF!&amp;Audit!#REF!,"") &amp; IF(Audit!#REF!&lt;&gt;1,U482,"")</f>
        <v>#REF!</v>
      </c>
      <c r="K482" s="17" t="e">
        <f>VLOOKUP(Audit!#REF!,$V$3:$AE$12,10,FALSE) &amp; Audit!#REF! &amp; VLOOKUP(Audit!#REF!,$V$13:$AE$22,10,FALSE) &amp; IF(Audit!#REF!=10,Audit!#REF!&amp;Audit!#REF!,"") &amp; IF(Audit!#REF!&lt;&gt;1,U482,"")</f>
        <v>#REF!</v>
      </c>
      <c r="L482" s="10" t="e">
        <f>Audit!#REF!</f>
        <v>#REF!</v>
      </c>
      <c r="M482" s="10" t="e">
        <f t="shared" si="221"/>
        <v>#REF!</v>
      </c>
      <c r="N482" s="10" t="e">
        <f t="shared" si="222"/>
        <v>#REF!</v>
      </c>
      <c r="O482" s="10" t="e">
        <f t="shared" si="223"/>
        <v>#REF!</v>
      </c>
      <c r="P482" s="10" t="e">
        <f t="shared" si="224"/>
        <v>#REF!</v>
      </c>
      <c r="Q482" s="10" t="e">
        <f t="shared" si="225"/>
        <v>#REF!</v>
      </c>
      <c r="R482" s="10" t="e">
        <f t="shared" si="226"/>
        <v>#REF!</v>
      </c>
      <c r="S482" s="10" t="e">
        <f t="shared" si="227"/>
        <v>#REF!</v>
      </c>
      <c r="T482" s="10" t="e">
        <f t="shared" si="228"/>
        <v>#REF!</v>
      </c>
      <c r="U482" s="17" t="e">
        <f>IF(Audit!#REF!="","",VLOOKUP(Audit!#REF!,$W$26:$X$35,2,FALSE)) &amp; Audit!#REF! &amp; IF(Audit!#REF!="","",IF(Audit!#REF!&lt;=1.4,VLOOKUP(Audit!#REF!,$W$38:X527,2,FALSE),VLOOKUP(Audit!#REF!,$W$51:$X$61,2,FALSE))) &amp; IF(Audit!#REF!="","",VLOOKUP(Audit!#REF!,$Y$26:$Z$35,2,FALSE) &amp; Audit!#REF! &amp; IF(Audit!#REF!="","",IF(Audit!#REF!&lt;=1.4,VLOOKUP(Audit!#REF!,$Y$38:$Z$48,2,FALSE),VLOOKUP(Audit!#REF!,$Y$51:$Z$61,2,FALSE))))</f>
        <v>#REF!</v>
      </c>
      <c r="V482" s="21"/>
      <c r="AH482" s="49" t="e">
        <f>Audit!#REF!</f>
        <v>#REF!</v>
      </c>
      <c r="AI482" s="50" t="e">
        <f>VLOOKUP(Audit!#REF!,$V$3:$AE$12,2,FALSE)&amp; IF(Audit!#REF!=10,Audit!#REF!,"")</f>
        <v>#REF!</v>
      </c>
      <c r="AJ482" s="50" t="e">
        <f>VLOOKUP(Audit!#REF!,$V$13:$AE$22,2,FALSE)&amp; IF(Audit!#REF!=10,Audit!#REF!,"")</f>
        <v>#REF!</v>
      </c>
      <c r="AK482" s="47" t="e">
        <f t="shared" si="229"/>
        <v>#REF!</v>
      </c>
      <c r="AL482" s="50" t="e">
        <f>VLOOKUP(Audit!#REF!,$V$3:$AE$12,3,FALSE)&amp; IF(Audit!#REF!=10,Audit!#REF!,"")</f>
        <v>#REF!</v>
      </c>
      <c r="AM482" s="50" t="e">
        <f>VLOOKUP(Audit!#REF!,$V$13:$AE$22,3,FALSE)&amp; IF(Audit!#REF!=10,Audit!#REF!,"")</f>
        <v>#REF!</v>
      </c>
      <c r="AN482" s="47" t="e">
        <f t="shared" si="230"/>
        <v>#REF!</v>
      </c>
      <c r="AO482" s="50" t="e">
        <f>VLOOKUP(Audit!#REF!,$V$3:$AE$12,4,FALSE) &amp;  Audit!#REF! &amp; IF(Audit!#REF!=10,Audit!#REF!,"")</f>
        <v>#REF!</v>
      </c>
      <c r="AP482" s="50" t="e">
        <f>VLOOKUP(Audit!#REF!,$V$13:$AE$22,4,FALSE)&amp; IF(Audit!#REF!=10,Audit!#REF!,"")</f>
        <v>#REF!</v>
      </c>
      <c r="AQ482" s="47" t="e">
        <f t="shared" si="231"/>
        <v>#REF!</v>
      </c>
      <c r="AR482" s="50" t="e">
        <f>VLOOKUP(Audit!#REF!,$V$3:$AE$12,5,FALSE)&amp; IF(Audit!#REF!=10,Audit!#REF!,"")</f>
        <v>#REF!</v>
      </c>
      <c r="AS482" s="50" t="e">
        <f>VLOOKUP(Audit!#REF!,$V$13:$AE$22,5,FALSE)&amp; IF(Audit!#REF!=10,Audit!#REF!,"")</f>
        <v>#REF!</v>
      </c>
      <c r="AT482" s="47" t="e">
        <f t="shared" si="232"/>
        <v>#REF!</v>
      </c>
      <c r="AU482" s="50" t="e">
        <f>VLOOKUP(Audit!#REF!,$V$3:$AE$12,6,FALSE)&amp; IF(Audit!#REF!=10,Audit!#REF!,"")</f>
        <v>#REF!</v>
      </c>
      <c r="AV482" s="50" t="e">
        <f>VLOOKUP(Audit!#REF!,$V$13:$AE$22,6,FALSE)&amp; IF(Audit!#REF!=10,Audit!#REF!,"")</f>
        <v>#REF!</v>
      </c>
      <c r="AW482" s="47" t="e">
        <f t="shared" si="233"/>
        <v>#REF!</v>
      </c>
      <c r="AX482" s="50" t="e">
        <f>VLOOKUP(Audit!#REF!,$V$3:$AE$12,7,FALSE)&amp; IF(Audit!#REF!=10,Audit!#REF!,"")</f>
        <v>#REF!</v>
      </c>
      <c r="AY482" s="50" t="e">
        <f>VLOOKUP(Audit!#REF!,$V$13:$AE$22,7,FALSE) &amp; IF(Audit!#REF!=10,Audit!#REF!,"")</f>
        <v>#REF!</v>
      </c>
      <c r="AZ482" s="47" t="e">
        <f t="shared" si="234"/>
        <v>#REF!</v>
      </c>
      <c r="BA482" s="50" t="e">
        <f>VLOOKUP(Audit!#REF!,$V$3:$AE$12,8,FALSE)&amp; Audit!#REF! &amp; IF(Audit!#REF!=10,Audit!#REF!,"")</f>
        <v>#REF!</v>
      </c>
      <c r="BB482" s="50" t="e">
        <f>VLOOKUP(Audit!#REF!,$V$13:$AE$22,8,FALSE) &amp; IF(Audit!#REF!=10,Audit!#REF!,"")</f>
        <v>#REF!</v>
      </c>
      <c r="BC482" s="47" t="e">
        <f t="shared" si="235"/>
        <v>#REF!</v>
      </c>
      <c r="BD482" s="50" t="e">
        <f>VLOOKUP(Audit!#REF!,$V$3:$AE$12,9,FALSE)&amp; IF(Audit!#REF!=10,Audit!#REF!,"")</f>
        <v>#REF!</v>
      </c>
      <c r="BE482" s="50" t="e">
        <f>VLOOKUP(Audit!#REF!,$V$13:$AE$22,9,FALSE) &amp; IF(Audit!#REF!=10,Audit!#REF!,"") &amp; IF(Audit!#REF!&lt;&gt;1,U482,"")</f>
        <v>#REF!</v>
      </c>
      <c r="BF482" s="47" t="e">
        <f t="shared" si="236"/>
        <v>#REF!</v>
      </c>
      <c r="BG482" s="50" t="e">
        <f>VLOOKUP(Audit!#REF!,$V$3:$AE$12,10,FALSE) &amp; Audit!#REF! &amp; IF(Audit!#REF!=10,Audit!#REF!,"")</f>
        <v>#REF!</v>
      </c>
      <c r="BH482" s="50" t="e">
        <f>VLOOKUP(Audit!#REF!,$V$13:$AE$22,10,FALSE) &amp; IF(Audit!#REF!=10,Audit!#REF!,"") &amp; IF(Audit!#REF!&lt;&gt;1,U482,"")</f>
        <v>#REF!</v>
      </c>
      <c r="BI482" s="47" t="e">
        <f t="shared" si="237"/>
        <v>#REF!</v>
      </c>
      <c r="BJ482" s="48" t="str">
        <f t="shared" si="238"/>
        <v/>
      </c>
      <c r="BK482" s="48" t="str">
        <f t="shared" si="239"/>
        <v/>
      </c>
      <c r="BL482" s="48" t="str">
        <f t="shared" si="240"/>
        <v/>
      </c>
      <c r="BM482" s="48" t="str">
        <f t="shared" si="241"/>
        <v/>
      </c>
      <c r="BN482" s="48" t="str">
        <f t="shared" si="242"/>
        <v/>
      </c>
      <c r="BO482" s="48" t="str">
        <f t="shared" si="243"/>
        <v/>
      </c>
      <c r="BP482" s="48" t="str">
        <f t="shared" si="244"/>
        <v/>
      </c>
      <c r="BQ482" s="48" t="str">
        <f t="shared" si="245"/>
        <v/>
      </c>
      <c r="BR482" s="48" t="str">
        <f t="shared" si="246"/>
        <v/>
      </c>
      <c r="BS482" s="48" t="str">
        <f t="shared" si="247"/>
        <v/>
      </c>
      <c r="BT482" s="48" t="str">
        <f t="shared" si="248"/>
        <v/>
      </c>
      <c r="BU482" s="48" t="str">
        <f t="shared" si="249"/>
        <v/>
      </c>
    </row>
    <row r="483" spans="1:73">
      <c r="A483" s="10" t="e">
        <f>Audit!#REF!</f>
        <v>#REF!</v>
      </c>
      <c r="B483" s="10" t="e">
        <f t="shared" si="220"/>
        <v>#REF!</v>
      </c>
      <c r="C483" s="17" t="e">
        <f>VLOOKUP(Audit!#REF!,$V$3:$AE$12,2,FALSE) &amp; VLOOKUP(Audit!#REF!,$V$13:$AE$22,2,FALSE)&amp; IF(Audit!#REF!=10,Audit!#REF!&amp;Audit!#REF!,"")</f>
        <v>#REF!</v>
      </c>
      <c r="D483" s="17" t="e">
        <f>VLOOKUP(Audit!#REF!,$V$3:$AE$12,3,FALSE) &amp; VLOOKUP(Audit!#REF!,$V$13:$AE$22,3,FALSE) &amp;IF(Audit!#REF!=10,Audit!#REF!&amp;Audit!#REF!,"")</f>
        <v>#REF!</v>
      </c>
      <c r="E483" s="17" t="e">
        <f>VLOOKUP(Audit!#REF!,$V$3:$AE$12,4,FALSE)&amp; Audit!#REF! &amp; VLOOKUP(Audit!#REF!,$V$13:$AE$22,4,FALSE)&amp; IF(Audit!#REF!=10,Audit!#REF!&amp;Audit!#REF!,"")</f>
        <v>#REF!</v>
      </c>
      <c r="F483" s="17" t="e">
        <f>VLOOKUP(Audit!#REF!,$V$3:$AE$12,5,FALSE) &amp; VLOOKUP(Audit!#REF!,$V$13:$AE$22,5,FALSE)&amp; IF(Audit!#REF!=10,Audit!#REF!&amp;Audit!#REF!,"")</f>
        <v>#REF!</v>
      </c>
      <c r="G483" s="17" t="e">
        <f>VLOOKUP(Audit!#REF!,$V$3:$AE$12,6,FALSE) &amp; VLOOKUP(Audit!#REF!,$V$13:$AE$22,6,FALSE)&amp; IF(Audit!#REF!=10,Audit!#REF!&amp;Audit!#REF!,"")</f>
        <v>#REF!</v>
      </c>
      <c r="H483" s="17" t="e">
        <f>VLOOKUP(Audit!#REF!,$V$3:$AE$12,7,FALSE) &amp; VLOOKUP(Audit!#REF!,$V$13:$AE$22,7,FALSE)&amp;IF(Audit!#REF!=10,Audit!#REF!&amp;Audit!#REF!,"")</f>
        <v>#REF!</v>
      </c>
      <c r="I483" s="17" t="e">
        <f>VLOOKUP(Audit!#REF!,$V$3:$AE$12,8,FALSE) &amp; Audit!#REF! &amp; VLOOKUP(Audit!#REF!,$V$13:$AE$22,8,FALSE)&amp;IF(Audit!#REF!=10,Audit!#REF!&amp;Audit!#REF!,"")</f>
        <v>#REF!</v>
      </c>
      <c r="J483" s="17" t="e">
        <f>VLOOKUP(Audit!#REF!,$V$3:$AE$12,9,FALSE) &amp; VLOOKUP(Audit!#REF!,$V$13:$AE$22,9,FALSE) &amp; IF(Audit!#REF!=10,Audit!#REF!&amp;Audit!#REF!,"") &amp; IF(Audit!#REF!&lt;&gt;1,U483,"")</f>
        <v>#REF!</v>
      </c>
      <c r="K483" s="17" t="e">
        <f>VLOOKUP(Audit!#REF!,$V$3:$AE$12,10,FALSE) &amp; Audit!#REF! &amp; VLOOKUP(Audit!#REF!,$V$13:$AE$22,10,FALSE) &amp; IF(Audit!#REF!=10,Audit!#REF!&amp;Audit!#REF!,"") &amp; IF(Audit!#REF!&lt;&gt;1,U483,"")</f>
        <v>#REF!</v>
      </c>
      <c r="L483" s="10" t="e">
        <f>Audit!#REF!</f>
        <v>#REF!</v>
      </c>
      <c r="M483" s="10" t="e">
        <f t="shared" si="221"/>
        <v>#REF!</v>
      </c>
      <c r="N483" s="10" t="e">
        <f t="shared" si="222"/>
        <v>#REF!</v>
      </c>
      <c r="O483" s="10" t="e">
        <f t="shared" si="223"/>
        <v>#REF!</v>
      </c>
      <c r="P483" s="10" t="e">
        <f t="shared" si="224"/>
        <v>#REF!</v>
      </c>
      <c r="Q483" s="10" t="e">
        <f t="shared" si="225"/>
        <v>#REF!</v>
      </c>
      <c r="R483" s="10" t="e">
        <f t="shared" si="226"/>
        <v>#REF!</v>
      </c>
      <c r="S483" s="10" t="e">
        <f t="shared" si="227"/>
        <v>#REF!</v>
      </c>
      <c r="T483" s="10" t="e">
        <f t="shared" si="228"/>
        <v>#REF!</v>
      </c>
      <c r="U483" s="17" t="e">
        <f>IF(Audit!#REF!="","",VLOOKUP(Audit!#REF!,$W$26:$X$35,2,FALSE)) &amp; Audit!#REF! &amp; IF(Audit!#REF!="","",IF(Audit!#REF!&lt;=1.4,VLOOKUP(Audit!#REF!,$W$38:X528,2,FALSE),VLOOKUP(Audit!#REF!,$W$51:$X$61,2,FALSE))) &amp; IF(Audit!#REF!="","",VLOOKUP(Audit!#REF!,$Y$26:$Z$35,2,FALSE) &amp; Audit!#REF! &amp; IF(Audit!#REF!="","",IF(Audit!#REF!&lt;=1.4,VLOOKUP(Audit!#REF!,$Y$38:$Z$48,2,FALSE),VLOOKUP(Audit!#REF!,$Y$51:$Z$61,2,FALSE))))</f>
        <v>#REF!</v>
      </c>
      <c r="V483" s="21"/>
      <c r="AH483" s="49" t="e">
        <f>Audit!#REF!</f>
        <v>#REF!</v>
      </c>
      <c r="AI483" s="50" t="e">
        <f>VLOOKUP(Audit!#REF!,$V$3:$AE$12,2,FALSE)&amp; IF(Audit!#REF!=10,Audit!#REF!,"")</f>
        <v>#REF!</v>
      </c>
      <c r="AJ483" s="50" t="e">
        <f>VLOOKUP(Audit!#REF!,$V$13:$AE$22,2,FALSE)&amp; IF(Audit!#REF!=10,Audit!#REF!,"")</f>
        <v>#REF!</v>
      </c>
      <c r="AK483" s="47" t="e">
        <f t="shared" si="229"/>
        <v>#REF!</v>
      </c>
      <c r="AL483" s="50" t="e">
        <f>VLOOKUP(Audit!#REF!,$V$3:$AE$12,3,FALSE)&amp; IF(Audit!#REF!=10,Audit!#REF!,"")</f>
        <v>#REF!</v>
      </c>
      <c r="AM483" s="50" t="e">
        <f>VLOOKUP(Audit!#REF!,$V$13:$AE$22,3,FALSE)&amp; IF(Audit!#REF!=10,Audit!#REF!,"")</f>
        <v>#REF!</v>
      </c>
      <c r="AN483" s="47" t="e">
        <f t="shared" si="230"/>
        <v>#REF!</v>
      </c>
      <c r="AO483" s="50" t="e">
        <f>VLOOKUP(Audit!#REF!,$V$3:$AE$12,4,FALSE) &amp;  Audit!#REF! &amp; IF(Audit!#REF!=10,Audit!#REF!,"")</f>
        <v>#REF!</v>
      </c>
      <c r="AP483" s="50" t="e">
        <f>VLOOKUP(Audit!#REF!,$V$13:$AE$22,4,FALSE)&amp; IF(Audit!#REF!=10,Audit!#REF!,"")</f>
        <v>#REF!</v>
      </c>
      <c r="AQ483" s="47" t="e">
        <f t="shared" si="231"/>
        <v>#REF!</v>
      </c>
      <c r="AR483" s="50" t="e">
        <f>VLOOKUP(Audit!#REF!,$V$3:$AE$12,5,FALSE)&amp; IF(Audit!#REF!=10,Audit!#REF!,"")</f>
        <v>#REF!</v>
      </c>
      <c r="AS483" s="50" t="e">
        <f>VLOOKUP(Audit!#REF!,$V$13:$AE$22,5,FALSE)&amp; IF(Audit!#REF!=10,Audit!#REF!,"")</f>
        <v>#REF!</v>
      </c>
      <c r="AT483" s="47" t="e">
        <f t="shared" si="232"/>
        <v>#REF!</v>
      </c>
      <c r="AU483" s="50" t="e">
        <f>VLOOKUP(Audit!#REF!,$V$3:$AE$12,6,FALSE)&amp; IF(Audit!#REF!=10,Audit!#REF!,"")</f>
        <v>#REF!</v>
      </c>
      <c r="AV483" s="50" t="e">
        <f>VLOOKUP(Audit!#REF!,$V$13:$AE$22,6,FALSE)&amp; IF(Audit!#REF!=10,Audit!#REF!,"")</f>
        <v>#REF!</v>
      </c>
      <c r="AW483" s="47" t="e">
        <f t="shared" si="233"/>
        <v>#REF!</v>
      </c>
      <c r="AX483" s="50" t="e">
        <f>VLOOKUP(Audit!#REF!,$V$3:$AE$12,7,FALSE)&amp; IF(Audit!#REF!=10,Audit!#REF!,"")</f>
        <v>#REF!</v>
      </c>
      <c r="AY483" s="50" t="e">
        <f>VLOOKUP(Audit!#REF!,$V$13:$AE$22,7,FALSE) &amp; IF(Audit!#REF!=10,Audit!#REF!,"")</f>
        <v>#REF!</v>
      </c>
      <c r="AZ483" s="47" t="e">
        <f t="shared" si="234"/>
        <v>#REF!</v>
      </c>
      <c r="BA483" s="50" t="e">
        <f>VLOOKUP(Audit!#REF!,$V$3:$AE$12,8,FALSE)&amp; Audit!#REF! &amp; IF(Audit!#REF!=10,Audit!#REF!,"")</f>
        <v>#REF!</v>
      </c>
      <c r="BB483" s="50" t="e">
        <f>VLOOKUP(Audit!#REF!,$V$13:$AE$22,8,FALSE) &amp; IF(Audit!#REF!=10,Audit!#REF!,"")</f>
        <v>#REF!</v>
      </c>
      <c r="BC483" s="47" t="e">
        <f t="shared" si="235"/>
        <v>#REF!</v>
      </c>
      <c r="BD483" s="50" t="e">
        <f>VLOOKUP(Audit!#REF!,$V$3:$AE$12,9,FALSE)&amp; IF(Audit!#REF!=10,Audit!#REF!,"")</f>
        <v>#REF!</v>
      </c>
      <c r="BE483" s="50" t="e">
        <f>VLOOKUP(Audit!#REF!,$V$13:$AE$22,9,FALSE) &amp; IF(Audit!#REF!=10,Audit!#REF!,"") &amp; IF(Audit!#REF!&lt;&gt;1,U483,"")</f>
        <v>#REF!</v>
      </c>
      <c r="BF483" s="47" t="e">
        <f t="shared" si="236"/>
        <v>#REF!</v>
      </c>
      <c r="BG483" s="50" t="e">
        <f>VLOOKUP(Audit!#REF!,$V$3:$AE$12,10,FALSE) &amp; Audit!#REF! &amp; IF(Audit!#REF!=10,Audit!#REF!,"")</f>
        <v>#REF!</v>
      </c>
      <c r="BH483" s="50" t="e">
        <f>VLOOKUP(Audit!#REF!,$V$13:$AE$22,10,FALSE) &amp; IF(Audit!#REF!=10,Audit!#REF!,"") &amp; IF(Audit!#REF!&lt;&gt;1,U483,"")</f>
        <v>#REF!</v>
      </c>
      <c r="BI483" s="47" t="e">
        <f t="shared" si="237"/>
        <v>#REF!</v>
      </c>
      <c r="BJ483" s="48" t="str">
        <f t="shared" si="238"/>
        <v/>
      </c>
      <c r="BK483" s="48" t="str">
        <f t="shared" si="239"/>
        <v/>
      </c>
      <c r="BL483" s="48" t="str">
        <f t="shared" si="240"/>
        <v/>
      </c>
      <c r="BM483" s="48" t="str">
        <f t="shared" si="241"/>
        <v/>
      </c>
      <c r="BN483" s="48" t="str">
        <f t="shared" si="242"/>
        <v/>
      </c>
      <c r="BO483" s="48" t="str">
        <f t="shared" si="243"/>
        <v/>
      </c>
      <c r="BP483" s="48" t="str">
        <f t="shared" si="244"/>
        <v/>
      </c>
      <c r="BQ483" s="48" t="str">
        <f t="shared" si="245"/>
        <v/>
      </c>
      <c r="BR483" s="48" t="str">
        <f t="shared" si="246"/>
        <v/>
      </c>
      <c r="BS483" s="48" t="str">
        <f t="shared" si="247"/>
        <v/>
      </c>
      <c r="BT483" s="48" t="str">
        <f t="shared" si="248"/>
        <v/>
      </c>
      <c r="BU483" s="48" t="str">
        <f t="shared" si="249"/>
        <v/>
      </c>
    </row>
    <row r="484" spans="1:73">
      <c r="A484" s="10" t="e">
        <f>Audit!#REF!</f>
        <v>#REF!</v>
      </c>
      <c r="B484" s="10" t="e">
        <f t="shared" si="220"/>
        <v>#REF!</v>
      </c>
      <c r="C484" s="17" t="e">
        <f>VLOOKUP(Audit!#REF!,$V$3:$AE$12,2,FALSE) &amp; VLOOKUP(Audit!#REF!,$V$13:$AE$22,2,FALSE)&amp; IF(Audit!#REF!=10,Audit!#REF!&amp;Audit!#REF!,"")</f>
        <v>#REF!</v>
      </c>
      <c r="D484" s="17" t="e">
        <f>VLOOKUP(Audit!#REF!,$V$3:$AE$12,3,FALSE) &amp; VLOOKUP(Audit!#REF!,$V$13:$AE$22,3,FALSE) &amp;IF(Audit!#REF!=10,Audit!#REF!&amp;Audit!#REF!,"")</f>
        <v>#REF!</v>
      </c>
      <c r="E484" s="17" t="e">
        <f>VLOOKUP(Audit!#REF!,$V$3:$AE$12,4,FALSE)&amp; Audit!#REF! &amp; VLOOKUP(Audit!#REF!,$V$13:$AE$22,4,FALSE)&amp; IF(Audit!#REF!=10,Audit!#REF!&amp;Audit!#REF!,"")</f>
        <v>#REF!</v>
      </c>
      <c r="F484" s="17" t="e">
        <f>VLOOKUP(Audit!#REF!,$V$3:$AE$12,5,FALSE) &amp; VLOOKUP(Audit!#REF!,$V$13:$AE$22,5,FALSE)&amp; IF(Audit!#REF!=10,Audit!#REF!&amp;Audit!#REF!,"")</f>
        <v>#REF!</v>
      </c>
      <c r="G484" s="17" t="e">
        <f>VLOOKUP(Audit!#REF!,$V$3:$AE$12,6,FALSE) &amp; VLOOKUP(Audit!#REF!,$V$13:$AE$22,6,FALSE)&amp; IF(Audit!#REF!=10,Audit!#REF!&amp;Audit!#REF!,"")</f>
        <v>#REF!</v>
      </c>
      <c r="H484" s="17" t="e">
        <f>VLOOKUP(Audit!#REF!,$V$3:$AE$12,7,FALSE) &amp; VLOOKUP(Audit!#REF!,$V$13:$AE$22,7,FALSE)&amp;IF(Audit!#REF!=10,Audit!#REF!&amp;Audit!#REF!,"")</f>
        <v>#REF!</v>
      </c>
      <c r="I484" s="17" t="e">
        <f>VLOOKUP(Audit!#REF!,$V$3:$AE$12,8,FALSE) &amp; Audit!#REF! &amp; VLOOKUP(Audit!#REF!,$V$13:$AE$22,8,FALSE)&amp;IF(Audit!#REF!=10,Audit!#REF!&amp;Audit!#REF!,"")</f>
        <v>#REF!</v>
      </c>
      <c r="J484" s="17" t="e">
        <f>VLOOKUP(Audit!#REF!,$V$3:$AE$12,9,FALSE) &amp; VLOOKUP(Audit!#REF!,$V$13:$AE$22,9,FALSE) &amp; IF(Audit!#REF!=10,Audit!#REF!&amp;Audit!#REF!,"") &amp; IF(Audit!#REF!&lt;&gt;1,U484,"")</f>
        <v>#REF!</v>
      </c>
      <c r="K484" s="17" t="e">
        <f>VLOOKUP(Audit!#REF!,$V$3:$AE$12,10,FALSE) &amp; Audit!#REF! &amp; VLOOKUP(Audit!#REF!,$V$13:$AE$22,10,FALSE) &amp; IF(Audit!#REF!=10,Audit!#REF!&amp;Audit!#REF!,"") &amp; IF(Audit!#REF!&lt;&gt;1,U484,"")</f>
        <v>#REF!</v>
      </c>
      <c r="L484" s="10" t="e">
        <f>Audit!#REF!</f>
        <v>#REF!</v>
      </c>
      <c r="M484" s="10" t="e">
        <f t="shared" si="221"/>
        <v>#REF!</v>
      </c>
      <c r="N484" s="10" t="e">
        <f t="shared" si="222"/>
        <v>#REF!</v>
      </c>
      <c r="O484" s="10" t="e">
        <f t="shared" si="223"/>
        <v>#REF!</v>
      </c>
      <c r="P484" s="10" t="e">
        <f t="shared" si="224"/>
        <v>#REF!</v>
      </c>
      <c r="Q484" s="10" t="e">
        <f t="shared" si="225"/>
        <v>#REF!</v>
      </c>
      <c r="R484" s="10" t="e">
        <f t="shared" si="226"/>
        <v>#REF!</v>
      </c>
      <c r="S484" s="10" t="e">
        <f t="shared" si="227"/>
        <v>#REF!</v>
      </c>
      <c r="T484" s="10" t="e">
        <f t="shared" si="228"/>
        <v>#REF!</v>
      </c>
      <c r="U484" s="17" t="e">
        <f>IF(Audit!#REF!="","",VLOOKUP(Audit!#REF!,$W$26:$X$35,2,FALSE)) &amp; Audit!#REF! &amp; IF(Audit!#REF!="","",IF(Audit!#REF!&lt;=1.4,VLOOKUP(Audit!#REF!,$W$38:X529,2,FALSE),VLOOKUP(Audit!#REF!,$W$51:$X$61,2,FALSE))) &amp; IF(Audit!#REF!="","",VLOOKUP(Audit!#REF!,$Y$26:$Z$35,2,FALSE) &amp; Audit!#REF! &amp; IF(Audit!#REF!="","",IF(Audit!#REF!&lt;=1.4,VLOOKUP(Audit!#REF!,$Y$38:$Z$48,2,FALSE),VLOOKUP(Audit!#REF!,$Y$51:$Z$61,2,FALSE))))</f>
        <v>#REF!</v>
      </c>
      <c r="V484" s="21"/>
      <c r="AH484" s="49" t="e">
        <f>Audit!#REF!</f>
        <v>#REF!</v>
      </c>
      <c r="AI484" s="50" t="e">
        <f>VLOOKUP(Audit!#REF!,$V$3:$AE$12,2,FALSE)&amp; IF(Audit!#REF!=10,Audit!#REF!,"")</f>
        <v>#REF!</v>
      </c>
      <c r="AJ484" s="50" t="e">
        <f>VLOOKUP(Audit!#REF!,$V$13:$AE$22,2,FALSE)&amp; IF(Audit!#REF!=10,Audit!#REF!,"")</f>
        <v>#REF!</v>
      </c>
      <c r="AK484" s="47" t="e">
        <f t="shared" si="229"/>
        <v>#REF!</v>
      </c>
      <c r="AL484" s="50" t="e">
        <f>VLOOKUP(Audit!#REF!,$V$3:$AE$12,3,FALSE)&amp; IF(Audit!#REF!=10,Audit!#REF!,"")</f>
        <v>#REF!</v>
      </c>
      <c r="AM484" s="50" t="e">
        <f>VLOOKUP(Audit!#REF!,$V$13:$AE$22,3,FALSE)&amp; IF(Audit!#REF!=10,Audit!#REF!,"")</f>
        <v>#REF!</v>
      </c>
      <c r="AN484" s="47" t="e">
        <f t="shared" si="230"/>
        <v>#REF!</v>
      </c>
      <c r="AO484" s="50" t="e">
        <f>VLOOKUP(Audit!#REF!,$V$3:$AE$12,4,FALSE) &amp;  Audit!#REF! &amp; IF(Audit!#REF!=10,Audit!#REF!,"")</f>
        <v>#REF!</v>
      </c>
      <c r="AP484" s="50" t="e">
        <f>VLOOKUP(Audit!#REF!,$V$13:$AE$22,4,FALSE)&amp; IF(Audit!#REF!=10,Audit!#REF!,"")</f>
        <v>#REF!</v>
      </c>
      <c r="AQ484" s="47" t="e">
        <f t="shared" si="231"/>
        <v>#REF!</v>
      </c>
      <c r="AR484" s="50" t="e">
        <f>VLOOKUP(Audit!#REF!,$V$3:$AE$12,5,FALSE)&amp; IF(Audit!#REF!=10,Audit!#REF!,"")</f>
        <v>#REF!</v>
      </c>
      <c r="AS484" s="50" t="e">
        <f>VLOOKUP(Audit!#REF!,$V$13:$AE$22,5,FALSE)&amp; IF(Audit!#REF!=10,Audit!#REF!,"")</f>
        <v>#REF!</v>
      </c>
      <c r="AT484" s="47" t="e">
        <f t="shared" si="232"/>
        <v>#REF!</v>
      </c>
      <c r="AU484" s="50" t="e">
        <f>VLOOKUP(Audit!#REF!,$V$3:$AE$12,6,FALSE)&amp; IF(Audit!#REF!=10,Audit!#REF!,"")</f>
        <v>#REF!</v>
      </c>
      <c r="AV484" s="50" t="e">
        <f>VLOOKUP(Audit!#REF!,$V$13:$AE$22,6,FALSE)&amp; IF(Audit!#REF!=10,Audit!#REF!,"")</f>
        <v>#REF!</v>
      </c>
      <c r="AW484" s="47" t="e">
        <f t="shared" si="233"/>
        <v>#REF!</v>
      </c>
      <c r="AX484" s="50" t="e">
        <f>VLOOKUP(Audit!#REF!,$V$3:$AE$12,7,FALSE)&amp; IF(Audit!#REF!=10,Audit!#REF!,"")</f>
        <v>#REF!</v>
      </c>
      <c r="AY484" s="50" t="e">
        <f>VLOOKUP(Audit!#REF!,$V$13:$AE$22,7,FALSE) &amp; IF(Audit!#REF!=10,Audit!#REF!,"")</f>
        <v>#REF!</v>
      </c>
      <c r="AZ484" s="47" t="e">
        <f t="shared" si="234"/>
        <v>#REF!</v>
      </c>
      <c r="BA484" s="50" t="e">
        <f>VLOOKUP(Audit!#REF!,$V$3:$AE$12,8,FALSE)&amp; Audit!#REF! &amp; IF(Audit!#REF!=10,Audit!#REF!,"")</f>
        <v>#REF!</v>
      </c>
      <c r="BB484" s="50" t="e">
        <f>VLOOKUP(Audit!#REF!,$V$13:$AE$22,8,FALSE) &amp; IF(Audit!#REF!=10,Audit!#REF!,"")</f>
        <v>#REF!</v>
      </c>
      <c r="BC484" s="47" t="e">
        <f t="shared" si="235"/>
        <v>#REF!</v>
      </c>
      <c r="BD484" s="50" t="e">
        <f>VLOOKUP(Audit!#REF!,$V$3:$AE$12,9,FALSE)&amp; IF(Audit!#REF!=10,Audit!#REF!,"")</f>
        <v>#REF!</v>
      </c>
      <c r="BE484" s="50" t="e">
        <f>VLOOKUP(Audit!#REF!,$V$13:$AE$22,9,FALSE) &amp; IF(Audit!#REF!=10,Audit!#REF!,"") &amp; IF(Audit!#REF!&lt;&gt;1,U484,"")</f>
        <v>#REF!</v>
      </c>
      <c r="BF484" s="47" t="e">
        <f t="shared" si="236"/>
        <v>#REF!</v>
      </c>
      <c r="BG484" s="50" t="e">
        <f>VLOOKUP(Audit!#REF!,$V$3:$AE$12,10,FALSE) &amp; Audit!#REF! &amp; IF(Audit!#REF!=10,Audit!#REF!,"")</f>
        <v>#REF!</v>
      </c>
      <c r="BH484" s="50" t="e">
        <f>VLOOKUP(Audit!#REF!,$V$13:$AE$22,10,FALSE) &amp; IF(Audit!#REF!=10,Audit!#REF!,"") &amp; IF(Audit!#REF!&lt;&gt;1,U484,"")</f>
        <v>#REF!</v>
      </c>
      <c r="BI484" s="47" t="e">
        <f t="shared" si="237"/>
        <v>#REF!</v>
      </c>
      <c r="BJ484" s="48" t="str">
        <f t="shared" si="238"/>
        <v/>
      </c>
      <c r="BK484" s="48" t="str">
        <f t="shared" si="239"/>
        <v/>
      </c>
      <c r="BL484" s="48" t="str">
        <f t="shared" si="240"/>
        <v/>
      </c>
      <c r="BM484" s="48" t="str">
        <f t="shared" si="241"/>
        <v/>
      </c>
      <c r="BN484" s="48" t="str">
        <f t="shared" si="242"/>
        <v/>
      </c>
      <c r="BO484" s="48" t="str">
        <f t="shared" si="243"/>
        <v/>
      </c>
      <c r="BP484" s="48" t="str">
        <f t="shared" si="244"/>
        <v/>
      </c>
      <c r="BQ484" s="48" t="str">
        <f t="shared" si="245"/>
        <v/>
      </c>
      <c r="BR484" s="48" t="str">
        <f t="shared" si="246"/>
        <v/>
      </c>
      <c r="BS484" s="48" t="str">
        <f t="shared" si="247"/>
        <v/>
      </c>
      <c r="BT484" s="48" t="str">
        <f t="shared" si="248"/>
        <v/>
      </c>
      <c r="BU484" s="48" t="str">
        <f t="shared" si="249"/>
        <v/>
      </c>
    </row>
    <row r="485" spans="1:73">
      <c r="A485" s="10" t="e">
        <f>Audit!#REF!</f>
        <v>#REF!</v>
      </c>
      <c r="B485" s="10" t="e">
        <f t="shared" si="220"/>
        <v>#REF!</v>
      </c>
      <c r="C485" s="17" t="e">
        <f>VLOOKUP(Audit!#REF!,$V$3:$AE$12,2,FALSE) &amp; VLOOKUP(Audit!#REF!,$V$13:$AE$22,2,FALSE)&amp; IF(Audit!#REF!=10,Audit!#REF!&amp;Audit!#REF!,"")</f>
        <v>#REF!</v>
      </c>
      <c r="D485" s="17" t="e">
        <f>VLOOKUP(Audit!#REF!,$V$3:$AE$12,3,FALSE) &amp; VLOOKUP(Audit!#REF!,$V$13:$AE$22,3,FALSE) &amp;IF(Audit!#REF!=10,Audit!#REF!&amp;Audit!#REF!,"")</f>
        <v>#REF!</v>
      </c>
      <c r="E485" s="17" t="e">
        <f>VLOOKUP(Audit!#REF!,$V$3:$AE$12,4,FALSE)&amp; Audit!#REF! &amp; VLOOKUP(Audit!#REF!,$V$13:$AE$22,4,FALSE)&amp; IF(Audit!#REF!=10,Audit!#REF!&amp;Audit!#REF!,"")</f>
        <v>#REF!</v>
      </c>
      <c r="F485" s="17" t="e">
        <f>VLOOKUP(Audit!#REF!,$V$3:$AE$12,5,FALSE) &amp; VLOOKUP(Audit!#REF!,$V$13:$AE$22,5,FALSE)&amp; IF(Audit!#REF!=10,Audit!#REF!&amp;Audit!#REF!,"")</f>
        <v>#REF!</v>
      </c>
      <c r="G485" s="17" t="e">
        <f>VLOOKUP(Audit!#REF!,$V$3:$AE$12,6,FALSE) &amp; VLOOKUP(Audit!#REF!,$V$13:$AE$22,6,FALSE)&amp; IF(Audit!#REF!=10,Audit!#REF!&amp;Audit!#REF!,"")</f>
        <v>#REF!</v>
      </c>
      <c r="H485" s="17" t="e">
        <f>VLOOKUP(Audit!#REF!,$V$3:$AE$12,7,FALSE) &amp; VLOOKUP(Audit!#REF!,$V$13:$AE$22,7,FALSE)&amp;IF(Audit!#REF!=10,Audit!#REF!&amp;Audit!#REF!,"")</f>
        <v>#REF!</v>
      </c>
      <c r="I485" s="17" t="e">
        <f>VLOOKUP(Audit!#REF!,$V$3:$AE$12,8,FALSE) &amp; Audit!#REF! &amp; VLOOKUP(Audit!#REF!,$V$13:$AE$22,8,FALSE)&amp;IF(Audit!#REF!=10,Audit!#REF!&amp;Audit!#REF!,"")</f>
        <v>#REF!</v>
      </c>
      <c r="J485" s="17" t="e">
        <f>VLOOKUP(Audit!#REF!,$V$3:$AE$12,9,FALSE) &amp; VLOOKUP(Audit!#REF!,$V$13:$AE$22,9,FALSE) &amp; IF(Audit!#REF!=10,Audit!#REF!&amp;Audit!#REF!,"") &amp; IF(Audit!#REF!&lt;&gt;1,U485,"")</f>
        <v>#REF!</v>
      </c>
      <c r="K485" s="17" t="e">
        <f>VLOOKUP(Audit!#REF!,$V$3:$AE$12,10,FALSE) &amp; Audit!#REF! &amp; VLOOKUP(Audit!#REF!,$V$13:$AE$22,10,FALSE) &amp; IF(Audit!#REF!=10,Audit!#REF!&amp;Audit!#REF!,"") &amp; IF(Audit!#REF!&lt;&gt;1,U485,"")</f>
        <v>#REF!</v>
      </c>
      <c r="L485" s="10" t="e">
        <f>Audit!#REF!</f>
        <v>#REF!</v>
      </c>
      <c r="M485" s="10" t="e">
        <f t="shared" si="221"/>
        <v>#REF!</v>
      </c>
      <c r="N485" s="10" t="e">
        <f t="shared" si="222"/>
        <v>#REF!</v>
      </c>
      <c r="O485" s="10" t="e">
        <f t="shared" si="223"/>
        <v>#REF!</v>
      </c>
      <c r="P485" s="10" t="e">
        <f t="shared" si="224"/>
        <v>#REF!</v>
      </c>
      <c r="Q485" s="10" t="e">
        <f t="shared" si="225"/>
        <v>#REF!</v>
      </c>
      <c r="R485" s="10" t="e">
        <f t="shared" si="226"/>
        <v>#REF!</v>
      </c>
      <c r="S485" s="10" t="e">
        <f t="shared" si="227"/>
        <v>#REF!</v>
      </c>
      <c r="T485" s="10" t="e">
        <f t="shared" si="228"/>
        <v>#REF!</v>
      </c>
      <c r="U485" s="17" t="e">
        <f>IF(Audit!#REF!="","",VLOOKUP(Audit!#REF!,$W$26:$X$35,2,FALSE)) &amp; Audit!#REF! &amp; IF(Audit!#REF!="","",IF(Audit!#REF!&lt;=1.4,VLOOKUP(Audit!#REF!,$W$38:X530,2,FALSE),VLOOKUP(Audit!#REF!,$W$51:$X$61,2,FALSE))) &amp; IF(Audit!#REF!="","",VLOOKUP(Audit!#REF!,$Y$26:$Z$35,2,FALSE) &amp; Audit!#REF! &amp; IF(Audit!#REF!="","",IF(Audit!#REF!&lt;=1.4,VLOOKUP(Audit!#REF!,$Y$38:$Z$48,2,FALSE),VLOOKUP(Audit!#REF!,$Y$51:$Z$61,2,FALSE))))</f>
        <v>#REF!</v>
      </c>
      <c r="V485" s="21"/>
      <c r="AH485" s="49" t="e">
        <f>Audit!#REF!</f>
        <v>#REF!</v>
      </c>
      <c r="AI485" s="50" t="e">
        <f>VLOOKUP(Audit!#REF!,$V$3:$AE$12,2,FALSE)&amp; IF(Audit!#REF!=10,Audit!#REF!,"")</f>
        <v>#REF!</v>
      </c>
      <c r="AJ485" s="50" t="e">
        <f>VLOOKUP(Audit!#REF!,$V$13:$AE$22,2,FALSE)&amp; IF(Audit!#REF!=10,Audit!#REF!,"")</f>
        <v>#REF!</v>
      </c>
      <c r="AK485" s="47" t="e">
        <f t="shared" si="229"/>
        <v>#REF!</v>
      </c>
      <c r="AL485" s="50" t="e">
        <f>VLOOKUP(Audit!#REF!,$V$3:$AE$12,3,FALSE)&amp; IF(Audit!#REF!=10,Audit!#REF!,"")</f>
        <v>#REF!</v>
      </c>
      <c r="AM485" s="50" t="e">
        <f>VLOOKUP(Audit!#REF!,$V$13:$AE$22,3,FALSE)&amp; IF(Audit!#REF!=10,Audit!#REF!,"")</f>
        <v>#REF!</v>
      </c>
      <c r="AN485" s="47" t="e">
        <f t="shared" si="230"/>
        <v>#REF!</v>
      </c>
      <c r="AO485" s="50" t="e">
        <f>VLOOKUP(Audit!#REF!,$V$3:$AE$12,4,FALSE) &amp;  Audit!#REF! &amp; IF(Audit!#REF!=10,Audit!#REF!,"")</f>
        <v>#REF!</v>
      </c>
      <c r="AP485" s="50" t="e">
        <f>VLOOKUP(Audit!#REF!,$V$13:$AE$22,4,FALSE)&amp; IF(Audit!#REF!=10,Audit!#REF!,"")</f>
        <v>#REF!</v>
      </c>
      <c r="AQ485" s="47" t="e">
        <f t="shared" si="231"/>
        <v>#REF!</v>
      </c>
      <c r="AR485" s="50" t="e">
        <f>VLOOKUP(Audit!#REF!,$V$3:$AE$12,5,FALSE)&amp; IF(Audit!#REF!=10,Audit!#REF!,"")</f>
        <v>#REF!</v>
      </c>
      <c r="AS485" s="50" t="e">
        <f>VLOOKUP(Audit!#REF!,$V$13:$AE$22,5,FALSE)&amp; IF(Audit!#REF!=10,Audit!#REF!,"")</f>
        <v>#REF!</v>
      </c>
      <c r="AT485" s="47" t="e">
        <f t="shared" si="232"/>
        <v>#REF!</v>
      </c>
      <c r="AU485" s="50" t="e">
        <f>VLOOKUP(Audit!#REF!,$V$3:$AE$12,6,FALSE)&amp; IF(Audit!#REF!=10,Audit!#REF!,"")</f>
        <v>#REF!</v>
      </c>
      <c r="AV485" s="50" t="e">
        <f>VLOOKUP(Audit!#REF!,$V$13:$AE$22,6,FALSE)&amp; IF(Audit!#REF!=10,Audit!#REF!,"")</f>
        <v>#REF!</v>
      </c>
      <c r="AW485" s="47" t="e">
        <f t="shared" si="233"/>
        <v>#REF!</v>
      </c>
      <c r="AX485" s="50" t="e">
        <f>VLOOKUP(Audit!#REF!,$V$3:$AE$12,7,FALSE)&amp; IF(Audit!#REF!=10,Audit!#REF!,"")</f>
        <v>#REF!</v>
      </c>
      <c r="AY485" s="50" t="e">
        <f>VLOOKUP(Audit!#REF!,$V$13:$AE$22,7,FALSE) &amp; IF(Audit!#REF!=10,Audit!#REF!,"")</f>
        <v>#REF!</v>
      </c>
      <c r="AZ485" s="47" t="e">
        <f t="shared" si="234"/>
        <v>#REF!</v>
      </c>
      <c r="BA485" s="50" t="e">
        <f>VLOOKUP(Audit!#REF!,$V$3:$AE$12,8,FALSE)&amp; Audit!#REF! &amp; IF(Audit!#REF!=10,Audit!#REF!,"")</f>
        <v>#REF!</v>
      </c>
      <c r="BB485" s="50" t="e">
        <f>VLOOKUP(Audit!#REF!,$V$13:$AE$22,8,FALSE) &amp; IF(Audit!#REF!=10,Audit!#REF!,"")</f>
        <v>#REF!</v>
      </c>
      <c r="BC485" s="47" t="e">
        <f t="shared" si="235"/>
        <v>#REF!</v>
      </c>
      <c r="BD485" s="50" t="e">
        <f>VLOOKUP(Audit!#REF!,$V$3:$AE$12,9,FALSE)&amp; IF(Audit!#REF!=10,Audit!#REF!,"")</f>
        <v>#REF!</v>
      </c>
      <c r="BE485" s="50" t="e">
        <f>VLOOKUP(Audit!#REF!,$V$13:$AE$22,9,FALSE) &amp; IF(Audit!#REF!=10,Audit!#REF!,"") &amp; IF(Audit!#REF!&lt;&gt;1,U485,"")</f>
        <v>#REF!</v>
      </c>
      <c r="BF485" s="47" t="e">
        <f t="shared" si="236"/>
        <v>#REF!</v>
      </c>
      <c r="BG485" s="50" t="e">
        <f>VLOOKUP(Audit!#REF!,$V$3:$AE$12,10,FALSE) &amp; Audit!#REF! &amp; IF(Audit!#REF!=10,Audit!#REF!,"")</f>
        <v>#REF!</v>
      </c>
      <c r="BH485" s="50" t="e">
        <f>VLOOKUP(Audit!#REF!,$V$13:$AE$22,10,FALSE) &amp; IF(Audit!#REF!=10,Audit!#REF!,"") &amp; IF(Audit!#REF!&lt;&gt;1,U485,"")</f>
        <v>#REF!</v>
      </c>
      <c r="BI485" s="47" t="e">
        <f t="shared" si="237"/>
        <v>#REF!</v>
      </c>
      <c r="BJ485" s="48" t="str">
        <f t="shared" si="238"/>
        <v/>
      </c>
      <c r="BK485" s="48" t="str">
        <f t="shared" si="239"/>
        <v/>
      </c>
      <c r="BL485" s="48" t="str">
        <f t="shared" si="240"/>
        <v/>
      </c>
      <c r="BM485" s="48" t="str">
        <f t="shared" si="241"/>
        <v/>
      </c>
      <c r="BN485" s="48" t="str">
        <f t="shared" si="242"/>
        <v/>
      </c>
      <c r="BO485" s="48" t="str">
        <f t="shared" si="243"/>
        <v/>
      </c>
      <c r="BP485" s="48" t="str">
        <f t="shared" si="244"/>
        <v/>
      </c>
      <c r="BQ485" s="48" t="str">
        <f t="shared" si="245"/>
        <v/>
      </c>
      <c r="BR485" s="48" t="str">
        <f t="shared" si="246"/>
        <v/>
      </c>
      <c r="BS485" s="48" t="str">
        <f t="shared" si="247"/>
        <v/>
      </c>
      <c r="BT485" s="48" t="str">
        <f t="shared" si="248"/>
        <v/>
      </c>
      <c r="BU485" s="48" t="str">
        <f t="shared" si="249"/>
        <v/>
      </c>
    </row>
    <row r="486" spans="1:73">
      <c r="A486" s="10" t="e">
        <f>Audit!#REF!</f>
        <v>#REF!</v>
      </c>
      <c r="B486" s="10" t="e">
        <f t="shared" si="220"/>
        <v>#REF!</v>
      </c>
      <c r="C486" s="17" t="e">
        <f>VLOOKUP(Audit!#REF!,$V$3:$AE$12,2,FALSE) &amp; VLOOKUP(Audit!#REF!,$V$13:$AE$22,2,FALSE)&amp; IF(Audit!#REF!=10,Audit!#REF!&amp;Audit!#REF!,"")</f>
        <v>#REF!</v>
      </c>
      <c r="D486" s="17" t="e">
        <f>VLOOKUP(Audit!#REF!,$V$3:$AE$12,3,FALSE) &amp; VLOOKUP(Audit!#REF!,$V$13:$AE$22,3,FALSE) &amp;IF(Audit!#REF!=10,Audit!#REF!&amp;Audit!#REF!,"")</f>
        <v>#REF!</v>
      </c>
      <c r="E486" s="17" t="e">
        <f>VLOOKUP(Audit!#REF!,$V$3:$AE$12,4,FALSE)&amp; Audit!#REF! &amp; VLOOKUP(Audit!#REF!,$V$13:$AE$22,4,FALSE)&amp; IF(Audit!#REF!=10,Audit!#REF!&amp;Audit!#REF!,"")</f>
        <v>#REF!</v>
      </c>
      <c r="F486" s="17" t="e">
        <f>VLOOKUP(Audit!#REF!,$V$3:$AE$12,5,FALSE) &amp; VLOOKUP(Audit!#REF!,$V$13:$AE$22,5,FALSE)&amp; IF(Audit!#REF!=10,Audit!#REF!&amp;Audit!#REF!,"")</f>
        <v>#REF!</v>
      </c>
      <c r="G486" s="17" t="e">
        <f>VLOOKUP(Audit!#REF!,$V$3:$AE$12,6,FALSE) &amp; VLOOKUP(Audit!#REF!,$V$13:$AE$22,6,FALSE)&amp; IF(Audit!#REF!=10,Audit!#REF!&amp;Audit!#REF!,"")</f>
        <v>#REF!</v>
      </c>
      <c r="H486" s="17" t="e">
        <f>VLOOKUP(Audit!#REF!,$V$3:$AE$12,7,FALSE) &amp; VLOOKUP(Audit!#REF!,$V$13:$AE$22,7,FALSE)&amp;IF(Audit!#REF!=10,Audit!#REF!&amp;Audit!#REF!,"")</f>
        <v>#REF!</v>
      </c>
      <c r="I486" s="17" t="e">
        <f>VLOOKUP(Audit!#REF!,$V$3:$AE$12,8,FALSE) &amp; Audit!#REF! &amp; VLOOKUP(Audit!#REF!,$V$13:$AE$22,8,FALSE)&amp;IF(Audit!#REF!=10,Audit!#REF!&amp;Audit!#REF!,"")</f>
        <v>#REF!</v>
      </c>
      <c r="J486" s="17" t="e">
        <f>VLOOKUP(Audit!#REF!,$V$3:$AE$12,9,FALSE) &amp; VLOOKUP(Audit!#REF!,$V$13:$AE$22,9,FALSE) &amp; IF(Audit!#REF!=10,Audit!#REF!&amp;Audit!#REF!,"") &amp; IF(Audit!#REF!&lt;&gt;1,U486,"")</f>
        <v>#REF!</v>
      </c>
      <c r="K486" s="17" t="e">
        <f>VLOOKUP(Audit!#REF!,$V$3:$AE$12,10,FALSE) &amp; Audit!#REF! &amp; VLOOKUP(Audit!#REF!,$V$13:$AE$22,10,FALSE) &amp; IF(Audit!#REF!=10,Audit!#REF!&amp;Audit!#REF!,"") &amp; IF(Audit!#REF!&lt;&gt;1,U486,"")</f>
        <v>#REF!</v>
      </c>
      <c r="L486" s="10" t="e">
        <f>Audit!#REF!</f>
        <v>#REF!</v>
      </c>
      <c r="M486" s="10" t="e">
        <f t="shared" si="221"/>
        <v>#REF!</v>
      </c>
      <c r="N486" s="10" t="e">
        <f t="shared" si="222"/>
        <v>#REF!</v>
      </c>
      <c r="O486" s="10" t="e">
        <f t="shared" si="223"/>
        <v>#REF!</v>
      </c>
      <c r="P486" s="10" t="e">
        <f t="shared" si="224"/>
        <v>#REF!</v>
      </c>
      <c r="Q486" s="10" t="e">
        <f t="shared" si="225"/>
        <v>#REF!</v>
      </c>
      <c r="R486" s="10" t="e">
        <f t="shared" si="226"/>
        <v>#REF!</v>
      </c>
      <c r="S486" s="10" t="e">
        <f t="shared" si="227"/>
        <v>#REF!</v>
      </c>
      <c r="T486" s="10" t="e">
        <f t="shared" si="228"/>
        <v>#REF!</v>
      </c>
      <c r="U486" s="17" t="e">
        <f>IF(Audit!#REF!="","",VLOOKUP(Audit!#REF!,$W$26:$X$35,2,FALSE)) &amp; Audit!#REF! &amp; IF(Audit!#REF!="","",IF(Audit!#REF!&lt;=1.4,VLOOKUP(Audit!#REF!,$W$38:X531,2,FALSE),VLOOKUP(Audit!#REF!,$W$51:$X$61,2,FALSE))) &amp; IF(Audit!#REF!="","",VLOOKUP(Audit!#REF!,$Y$26:$Z$35,2,FALSE) &amp; Audit!#REF! &amp; IF(Audit!#REF!="","",IF(Audit!#REF!&lt;=1.4,VLOOKUP(Audit!#REF!,$Y$38:$Z$48,2,FALSE),VLOOKUP(Audit!#REF!,$Y$51:$Z$61,2,FALSE))))</f>
        <v>#REF!</v>
      </c>
      <c r="V486" s="21"/>
      <c r="AH486" s="49" t="e">
        <f>Audit!#REF!</f>
        <v>#REF!</v>
      </c>
      <c r="AI486" s="50" t="e">
        <f>VLOOKUP(Audit!#REF!,$V$3:$AE$12,2,FALSE)&amp; IF(Audit!#REF!=10,Audit!#REF!,"")</f>
        <v>#REF!</v>
      </c>
      <c r="AJ486" s="50" t="e">
        <f>VLOOKUP(Audit!#REF!,$V$13:$AE$22,2,FALSE)&amp; IF(Audit!#REF!=10,Audit!#REF!,"")</f>
        <v>#REF!</v>
      </c>
      <c r="AK486" s="47" t="e">
        <f t="shared" si="229"/>
        <v>#REF!</v>
      </c>
      <c r="AL486" s="50" t="e">
        <f>VLOOKUP(Audit!#REF!,$V$3:$AE$12,3,FALSE)&amp; IF(Audit!#REF!=10,Audit!#REF!,"")</f>
        <v>#REF!</v>
      </c>
      <c r="AM486" s="50" t="e">
        <f>VLOOKUP(Audit!#REF!,$V$13:$AE$22,3,FALSE)&amp; IF(Audit!#REF!=10,Audit!#REF!,"")</f>
        <v>#REF!</v>
      </c>
      <c r="AN486" s="47" t="e">
        <f t="shared" si="230"/>
        <v>#REF!</v>
      </c>
      <c r="AO486" s="50" t="e">
        <f>VLOOKUP(Audit!#REF!,$V$3:$AE$12,4,FALSE) &amp;  Audit!#REF! &amp; IF(Audit!#REF!=10,Audit!#REF!,"")</f>
        <v>#REF!</v>
      </c>
      <c r="AP486" s="50" t="e">
        <f>VLOOKUP(Audit!#REF!,$V$13:$AE$22,4,FALSE)&amp; IF(Audit!#REF!=10,Audit!#REF!,"")</f>
        <v>#REF!</v>
      </c>
      <c r="AQ486" s="47" t="e">
        <f t="shared" si="231"/>
        <v>#REF!</v>
      </c>
      <c r="AR486" s="50" t="e">
        <f>VLOOKUP(Audit!#REF!,$V$3:$AE$12,5,FALSE)&amp; IF(Audit!#REF!=10,Audit!#REF!,"")</f>
        <v>#REF!</v>
      </c>
      <c r="AS486" s="50" t="e">
        <f>VLOOKUP(Audit!#REF!,$V$13:$AE$22,5,FALSE)&amp; IF(Audit!#REF!=10,Audit!#REF!,"")</f>
        <v>#REF!</v>
      </c>
      <c r="AT486" s="47" t="e">
        <f t="shared" si="232"/>
        <v>#REF!</v>
      </c>
      <c r="AU486" s="50" t="e">
        <f>VLOOKUP(Audit!#REF!,$V$3:$AE$12,6,FALSE)&amp; IF(Audit!#REF!=10,Audit!#REF!,"")</f>
        <v>#REF!</v>
      </c>
      <c r="AV486" s="50" t="e">
        <f>VLOOKUP(Audit!#REF!,$V$13:$AE$22,6,FALSE)&amp; IF(Audit!#REF!=10,Audit!#REF!,"")</f>
        <v>#REF!</v>
      </c>
      <c r="AW486" s="47" t="e">
        <f t="shared" si="233"/>
        <v>#REF!</v>
      </c>
      <c r="AX486" s="50" t="e">
        <f>VLOOKUP(Audit!#REF!,$V$3:$AE$12,7,FALSE)&amp; IF(Audit!#REF!=10,Audit!#REF!,"")</f>
        <v>#REF!</v>
      </c>
      <c r="AY486" s="50" t="e">
        <f>VLOOKUP(Audit!#REF!,$V$13:$AE$22,7,FALSE) &amp; IF(Audit!#REF!=10,Audit!#REF!,"")</f>
        <v>#REF!</v>
      </c>
      <c r="AZ486" s="47" t="e">
        <f t="shared" si="234"/>
        <v>#REF!</v>
      </c>
      <c r="BA486" s="50" t="e">
        <f>VLOOKUP(Audit!#REF!,$V$3:$AE$12,8,FALSE)&amp; Audit!#REF! &amp; IF(Audit!#REF!=10,Audit!#REF!,"")</f>
        <v>#REF!</v>
      </c>
      <c r="BB486" s="50" t="e">
        <f>VLOOKUP(Audit!#REF!,$V$13:$AE$22,8,FALSE) &amp; IF(Audit!#REF!=10,Audit!#REF!,"")</f>
        <v>#REF!</v>
      </c>
      <c r="BC486" s="47" t="e">
        <f t="shared" si="235"/>
        <v>#REF!</v>
      </c>
      <c r="BD486" s="50" t="e">
        <f>VLOOKUP(Audit!#REF!,$V$3:$AE$12,9,FALSE)&amp; IF(Audit!#REF!=10,Audit!#REF!,"")</f>
        <v>#REF!</v>
      </c>
      <c r="BE486" s="50" t="e">
        <f>VLOOKUP(Audit!#REF!,$V$13:$AE$22,9,FALSE) &amp; IF(Audit!#REF!=10,Audit!#REF!,"") &amp; IF(Audit!#REF!&lt;&gt;1,U486,"")</f>
        <v>#REF!</v>
      </c>
      <c r="BF486" s="47" t="e">
        <f t="shared" si="236"/>
        <v>#REF!</v>
      </c>
      <c r="BG486" s="50" t="e">
        <f>VLOOKUP(Audit!#REF!,$V$3:$AE$12,10,FALSE) &amp; Audit!#REF! &amp; IF(Audit!#REF!=10,Audit!#REF!,"")</f>
        <v>#REF!</v>
      </c>
      <c r="BH486" s="50" t="e">
        <f>VLOOKUP(Audit!#REF!,$V$13:$AE$22,10,FALSE) &amp; IF(Audit!#REF!=10,Audit!#REF!,"") &amp; IF(Audit!#REF!&lt;&gt;1,U486,"")</f>
        <v>#REF!</v>
      </c>
      <c r="BI486" s="47" t="e">
        <f t="shared" si="237"/>
        <v>#REF!</v>
      </c>
      <c r="BJ486" s="48" t="str">
        <f t="shared" si="238"/>
        <v/>
      </c>
      <c r="BK486" s="48" t="str">
        <f t="shared" si="239"/>
        <v/>
      </c>
      <c r="BL486" s="48" t="str">
        <f t="shared" si="240"/>
        <v/>
      </c>
      <c r="BM486" s="48" t="str">
        <f t="shared" si="241"/>
        <v/>
      </c>
      <c r="BN486" s="48" t="str">
        <f t="shared" si="242"/>
        <v/>
      </c>
      <c r="BO486" s="48" t="str">
        <f t="shared" si="243"/>
        <v/>
      </c>
      <c r="BP486" s="48" t="str">
        <f t="shared" si="244"/>
        <v/>
      </c>
      <c r="BQ486" s="48" t="str">
        <f t="shared" si="245"/>
        <v/>
      </c>
      <c r="BR486" s="48" t="str">
        <f t="shared" si="246"/>
        <v/>
      </c>
      <c r="BS486" s="48" t="str">
        <f t="shared" si="247"/>
        <v/>
      </c>
      <c r="BT486" s="48" t="str">
        <f t="shared" si="248"/>
        <v/>
      </c>
      <c r="BU486" s="48" t="str">
        <f t="shared" si="249"/>
        <v/>
      </c>
    </row>
    <row r="487" spans="1:73">
      <c r="A487" s="10" t="e">
        <f>Audit!#REF!</f>
        <v>#REF!</v>
      </c>
      <c r="B487" s="10" t="e">
        <f t="shared" si="220"/>
        <v>#REF!</v>
      </c>
      <c r="C487" s="17" t="e">
        <f>VLOOKUP(Audit!#REF!,$V$3:$AE$12,2,FALSE) &amp; VLOOKUP(Audit!#REF!,$V$13:$AE$22,2,FALSE)&amp; IF(Audit!#REF!=10,Audit!#REF!&amp;Audit!#REF!,"")</f>
        <v>#REF!</v>
      </c>
      <c r="D487" s="17" t="e">
        <f>VLOOKUP(Audit!#REF!,$V$3:$AE$12,3,FALSE) &amp; VLOOKUP(Audit!#REF!,$V$13:$AE$22,3,FALSE) &amp;IF(Audit!#REF!=10,Audit!#REF!&amp;Audit!#REF!,"")</f>
        <v>#REF!</v>
      </c>
      <c r="E487" s="17" t="e">
        <f>VLOOKUP(Audit!#REF!,$V$3:$AE$12,4,FALSE)&amp; Audit!#REF! &amp; VLOOKUP(Audit!#REF!,$V$13:$AE$22,4,FALSE)&amp; IF(Audit!#REF!=10,Audit!#REF!&amp;Audit!#REF!,"")</f>
        <v>#REF!</v>
      </c>
      <c r="F487" s="17" t="e">
        <f>VLOOKUP(Audit!#REF!,$V$3:$AE$12,5,FALSE) &amp; VLOOKUP(Audit!#REF!,$V$13:$AE$22,5,FALSE)&amp; IF(Audit!#REF!=10,Audit!#REF!&amp;Audit!#REF!,"")</f>
        <v>#REF!</v>
      </c>
      <c r="G487" s="17" t="e">
        <f>VLOOKUP(Audit!#REF!,$V$3:$AE$12,6,FALSE) &amp; VLOOKUP(Audit!#REF!,$V$13:$AE$22,6,FALSE)&amp; IF(Audit!#REF!=10,Audit!#REF!&amp;Audit!#REF!,"")</f>
        <v>#REF!</v>
      </c>
      <c r="H487" s="17" t="e">
        <f>VLOOKUP(Audit!#REF!,$V$3:$AE$12,7,FALSE) &amp; VLOOKUP(Audit!#REF!,$V$13:$AE$22,7,FALSE)&amp;IF(Audit!#REF!=10,Audit!#REF!&amp;Audit!#REF!,"")</f>
        <v>#REF!</v>
      </c>
      <c r="I487" s="17" t="e">
        <f>VLOOKUP(Audit!#REF!,$V$3:$AE$12,8,FALSE) &amp; Audit!#REF! &amp; VLOOKUP(Audit!#REF!,$V$13:$AE$22,8,FALSE)&amp;IF(Audit!#REF!=10,Audit!#REF!&amp;Audit!#REF!,"")</f>
        <v>#REF!</v>
      </c>
      <c r="J487" s="17" t="e">
        <f>VLOOKUP(Audit!#REF!,$V$3:$AE$12,9,FALSE) &amp; VLOOKUP(Audit!#REF!,$V$13:$AE$22,9,FALSE) &amp; IF(Audit!#REF!=10,Audit!#REF!&amp;Audit!#REF!,"") &amp; IF(Audit!#REF!&lt;&gt;1,U487,"")</f>
        <v>#REF!</v>
      </c>
      <c r="K487" s="17" t="e">
        <f>VLOOKUP(Audit!#REF!,$V$3:$AE$12,10,FALSE) &amp; Audit!#REF! &amp; VLOOKUP(Audit!#REF!,$V$13:$AE$22,10,FALSE) &amp; IF(Audit!#REF!=10,Audit!#REF!&amp;Audit!#REF!,"") &amp; IF(Audit!#REF!&lt;&gt;1,U487,"")</f>
        <v>#REF!</v>
      </c>
      <c r="L487" s="10" t="e">
        <f>Audit!#REF!</f>
        <v>#REF!</v>
      </c>
      <c r="M487" s="10" t="e">
        <f t="shared" si="221"/>
        <v>#REF!</v>
      </c>
      <c r="N487" s="10" t="e">
        <f t="shared" si="222"/>
        <v>#REF!</v>
      </c>
      <c r="O487" s="10" t="e">
        <f t="shared" si="223"/>
        <v>#REF!</v>
      </c>
      <c r="P487" s="10" t="e">
        <f t="shared" si="224"/>
        <v>#REF!</v>
      </c>
      <c r="Q487" s="10" t="e">
        <f t="shared" si="225"/>
        <v>#REF!</v>
      </c>
      <c r="R487" s="10" t="e">
        <f t="shared" si="226"/>
        <v>#REF!</v>
      </c>
      <c r="S487" s="10" t="e">
        <f t="shared" si="227"/>
        <v>#REF!</v>
      </c>
      <c r="T487" s="10" t="e">
        <f t="shared" si="228"/>
        <v>#REF!</v>
      </c>
      <c r="U487" s="17" t="e">
        <f>IF(Audit!#REF!="","",VLOOKUP(Audit!#REF!,$W$26:$X$35,2,FALSE)) &amp; Audit!#REF! &amp; IF(Audit!#REF!="","",IF(Audit!#REF!&lt;=1.4,VLOOKUP(Audit!#REF!,$W$38:X532,2,FALSE),VLOOKUP(Audit!#REF!,$W$51:$X$61,2,FALSE))) &amp; IF(Audit!#REF!="","",VLOOKUP(Audit!#REF!,$Y$26:$Z$35,2,FALSE) &amp; Audit!#REF! &amp; IF(Audit!#REF!="","",IF(Audit!#REF!&lt;=1.4,VLOOKUP(Audit!#REF!,$Y$38:$Z$48,2,FALSE),VLOOKUP(Audit!#REF!,$Y$51:$Z$61,2,FALSE))))</f>
        <v>#REF!</v>
      </c>
      <c r="V487" s="21"/>
      <c r="AH487" s="49" t="e">
        <f>Audit!#REF!</f>
        <v>#REF!</v>
      </c>
      <c r="AI487" s="50" t="e">
        <f>VLOOKUP(Audit!#REF!,$V$3:$AE$12,2,FALSE)&amp; IF(Audit!#REF!=10,Audit!#REF!,"")</f>
        <v>#REF!</v>
      </c>
      <c r="AJ487" s="50" t="e">
        <f>VLOOKUP(Audit!#REF!,$V$13:$AE$22,2,FALSE)&amp; IF(Audit!#REF!=10,Audit!#REF!,"")</f>
        <v>#REF!</v>
      </c>
      <c r="AK487" s="47" t="e">
        <f t="shared" si="229"/>
        <v>#REF!</v>
      </c>
      <c r="AL487" s="50" t="e">
        <f>VLOOKUP(Audit!#REF!,$V$3:$AE$12,3,FALSE)&amp; IF(Audit!#REF!=10,Audit!#REF!,"")</f>
        <v>#REF!</v>
      </c>
      <c r="AM487" s="50" t="e">
        <f>VLOOKUP(Audit!#REF!,$V$13:$AE$22,3,FALSE)&amp; IF(Audit!#REF!=10,Audit!#REF!,"")</f>
        <v>#REF!</v>
      </c>
      <c r="AN487" s="47" t="e">
        <f t="shared" si="230"/>
        <v>#REF!</v>
      </c>
      <c r="AO487" s="50" t="e">
        <f>VLOOKUP(Audit!#REF!,$V$3:$AE$12,4,FALSE) &amp;  Audit!#REF! &amp; IF(Audit!#REF!=10,Audit!#REF!,"")</f>
        <v>#REF!</v>
      </c>
      <c r="AP487" s="50" t="e">
        <f>VLOOKUP(Audit!#REF!,$V$13:$AE$22,4,FALSE)&amp; IF(Audit!#REF!=10,Audit!#REF!,"")</f>
        <v>#REF!</v>
      </c>
      <c r="AQ487" s="47" t="e">
        <f t="shared" si="231"/>
        <v>#REF!</v>
      </c>
      <c r="AR487" s="50" t="e">
        <f>VLOOKUP(Audit!#REF!,$V$3:$AE$12,5,FALSE)&amp; IF(Audit!#REF!=10,Audit!#REF!,"")</f>
        <v>#REF!</v>
      </c>
      <c r="AS487" s="50" t="e">
        <f>VLOOKUP(Audit!#REF!,$V$13:$AE$22,5,FALSE)&amp; IF(Audit!#REF!=10,Audit!#REF!,"")</f>
        <v>#REF!</v>
      </c>
      <c r="AT487" s="47" t="e">
        <f t="shared" si="232"/>
        <v>#REF!</v>
      </c>
      <c r="AU487" s="50" t="e">
        <f>VLOOKUP(Audit!#REF!,$V$3:$AE$12,6,FALSE)&amp; IF(Audit!#REF!=10,Audit!#REF!,"")</f>
        <v>#REF!</v>
      </c>
      <c r="AV487" s="50" t="e">
        <f>VLOOKUP(Audit!#REF!,$V$13:$AE$22,6,FALSE)&amp; IF(Audit!#REF!=10,Audit!#REF!,"")</f>
        <v>#REF!</v>
      </c>
      <c r="AW487" s="47" t="e">
        <f t="shared" si="233"/>
        <v>#REF!</v>
      </c>
      <c r="AX487" s="50" t="e">
        <f>VLOOKUP(Audit!#REF!,$V$3:$AE$12,7,FALSE)&amp; IF(Audit!#REF!=10,Audit!#REF!,"")</f>
        <v>#REF!</v>
      </c>
      <c r="AY487" s="50" t="e">
        <f>VLOOKUP(Audit!#REF!,$V$13:$AE$22,7,FALSE) &amp; IF(Audit!#REF!=10,Audit!#REF!,"")</f>
        <v>#REF!</v>
      </c>
      <c r="AZ487" s="47" t="e">
        <f t="shared" si="234"/>
        <v>#REF!</v>
      </c>
      <c r="BA487" s="50" t="e">
        <f>VLOOKUP(Audit!#REF!,$V$3:$AE$12,8,FALSE)&amp; Audit!#REF! &amp; IF(Audit!#REF!=10,Audit!#REF!,"")</f>
        <v>#REF!</v>
      </c>
      <c r="BB487" s="50" t="e">
        <f>VLOOKUP(Audit!#REF!,$V$13:$AE$22,8,FALSE) &amp; IF(Audit!#REF!=10,Audit!#REF!,"")</f>
        <v>#REF!</v>
      </c>
      <c r="BC487" s="47" t="e">
        <f t="shared" si="235"/>
        <v>#REF!</v>
      </c>
      <c r="BD487" s="50" t="e">
        <f>VLOOKUP(Audit!#REF!,$V$3:$AE$12,9,FALSE)&amp; IF(Audit!#REF!=10,Audit!#REF!,"")</f>
        <v>#REF!</v>
      </c>
      <c r="BE487" s="50" t="e">
        <f>VLOOKUP(Audit!#REF!,$V$13:$AE$22,9,FALSE) &amp; IF(Audit!#REF!=10,Audit!#REF!,"") &amp; IF(Audit!#REF!&lt;&gt;1,U487,"")</f>
        <v>#REF!</v>
      </c>
      <c r="BF487" s="47" t="e">
        <f t="shared" si="236"/>
        <v>#REF!</v>
      </c>
      <c r="BG487" s="50" t="e">
        <f>VLOOKUP(Audit!#REF!,$V$3:$AE$12,10,FALSE) &amp; Audit!#REF! &amp; IF(Audit!#REF!=10,Audit!#REF!,"")</f>
        <v>#REF!</v>
      </c>
      <c r="BH487" s="50" t="e">
        <f>VLOOKUP(Audit!#REF!,$V$13:$AE$22,10,FALSE) &amp; IF(Audit!#REF!=10,Audit!#REF!,"") &amp; IF(Audit!#REF!&lt;&gt;1,U487,"")</f>
        <v>#REF!</v>
      </c>
      <c r="BI487" s="47" t="e">
        <f t="shared" si="237"/>
        <v>#REF!</v>
      </c>
      <c r="BJ487" s="48" t="str">
        <f t="shared" si="238"/>
        <v/>
      </c>
      <c r="BK487" s="48" t="str">
        <f t="shared" si="239"/>
        <v/>
      </c>
      <c r="BL487" s="48" t="str">
        <f t="shared" si="240"/>
        <v/>
      </c>
      <c r="BM487" s="48" t="str">
        <f t="shared" si="241"/>
        <v/>
      </c>
      <c r="BN487" s="48" t="str">
        <f t="shared" si="242"/>
        <v/>
      </c>
      <c r="BO487" s="48" t="str">
        <f t="shared" si="243"/>
        <v/>
      </c>
      <c r="BP487" s="48" t="str">
        <f t="shared" si="244"/>
        <v/>
      </c>
      <c r="BQ487" s="48" t="str">
        <f t="shared" si="245"/>
        <v/>
      </c>
      <c r="BR487" s="48" t="str">
        <f t="shared" si="246"/>
        <v/>
      </c>
      <c r="BS487" s="48" t="str">
        <f t="shared" si="247"/>
        <v/>
      </c>
      <c r="BT487" s="48" t="str">
        <f t="shared" si="248"/>
        <v/>
      </c>
      <c r="BU487" s="48" t="str">
        <f t="shared" si="249"/>
        <v/>
      </c>
    </row>
    <row r="488" spans="1:73">
      <c r="A488" s="10" t="e">
        <f>Audit!#REF!</f>
        <v>#REF!</v>
      </c>
      <c r="B488" s="10" t="e">
        <f t="shared" si="220"/>
        <v>#REF!</v>
      </c>
      <c r="C488" s="17" t="e">
        <f>VLOOKUP(Audit!#REF!,$V$3:$AE$12,2,FALSE) &amp; VLOOKUP(Audit!#REF!,$V$13:$AE$22,2,FALSE)&amp; IF(Audit!#REF!=10,Audit!#REF!&amp;Audit!#REF!,"")</f>
        <v>#REF!</v>
      </c>
      <c r="D488" s="17" t="e">
        <f>VLOOKUP(Audit!#REF!,$V$3:$AE$12,3,FALSE) &amp; VLOOKUP(Audit!#REF!,$V$13:$AE$22,3,FALSE) &amp;IF(Audit!#REF!=10,Audit!#REF!&amp;Audit!#REF!,"")</f>
        <v>#REF!</v>
      </c>
      <c r="E488" s="17" t="e">
        <f>VLOOKUP(Audit!#REF!,$V$3:$AE$12,4,FALSE)&amp; Audit!#REF! &amp; VLOOKUP(Audit!#REF!,$V$13:$AE$22,4,FALSE)&amp; IF(Audit!#REF!=10,Audit!#REF!&amp;Audit!#REF!,"")</f>
        <v>#REF!</v>
      </c>
      <c r="F488" s="17" t="e">
        <f>VLOOKUP(Audit!#REF!,$V$3:$AE$12,5,FALSE) &amp; VLOOKUP(Audit!#REF!,$V$13:$AE$22,5,FALSE)&amp; IF(Audit!#REF!=10,Audit!#REF!&amp;Audit!#REF!,"")</f>
        <v>#REF!</v>
      </c>
      <c r="G488" s="17" t="e">
        <f>VLOOKUP(Audit!#REF!,$V$3:$AE$12,6,FALSE) &amp; VLOOKUP(Audit!#REF!,$V$13:$AE$22,6,FALSE)&amp; IF(Audit!#REF!=10,Audit!#REF!&amp;Audit!#REF!,"")</f>
        <v>#REF!</v>
      </c>
      <c r="H488" s="17" t="e">
        <f>VLOOKUP(Audit!#REF!,$V$3:$AE$12,7,FALSE) &amp; VLOOKUP(Audit!#REF!,$V$13:$AE$22,7,FALSE)&amp;IF(Audit!#REF!=10,Audit!#REF!&amp;Audit!#REF!,"")</f>
        <v>#REF!</v>
      </c>
      <c r="I488" s="17" t="e">
        <f>VLOOKUP(Audit!#REF!,$V$3:$AE$12,8,FALSE) &amp; Audit!#REF! &amp; VLOOKUP(Audit!#REF!,$V$13:$AE$22,8,FALSE)&amp;IF(Audit!#REF!=10,Audit!#REF!&amp;Audit!#REF!,"")</f>
        <v>#REF!</v>
      </c>
      <c r="J488" s="17" t="e">
        <f>VLOOKUP(Audit!#REF!,$V$3:$AE$12,9,FALSE) &amp; VLOOKUP(Audit!#REF!,$V$13:$AE$22,9,FALSE) &amp; IF(Audit!#REF!=10,Audit!#REF!&amp;Audit!#REF!,"") &amp; IF(Audit!#REF!&lt;&gt;1,U488,"")</f>
        <v>#REF!</v>
      </c>
      <c r="K488" s="17" t="e">
        <f>VLOOKUP(Audit!#REF!,$V$3:$AE$12,10,FALSE) &amp; Audit!#REF! &amp; VLOOKUP(Audit!#REF!,$V$13:$AE$22,10,FALSE) &amp; IF(Audit!#REF!=10,Audit!#REF!&amp;Audit!#REF!,"") &amp; IF(Audit!#REF!&lt;&gt;1,U488,"")</f>
        <v>#REF!</v>
      </c>
      <c r="L488" s="10" t="e">
        <f>Audit!#REF!</f>
        <v>#REF!</v>
      </c>
      <c r="M488" s="10" t="e">
        <f t="shared" si="221"/>
        <v>#REF!</v>
      </c>
      <c r="N488" s="10" t="e">
        <f t="shared" si="222"/>
        <v>#REF!</v>
      </c>
      <c r="O488" s="10" t="e">
        <f t="shared" si="223"/>
        <v>#REF!</v>
      </c>
      <c r="P488" s="10" t="e">
        <f t="shared" si="224"/>
        <v>#REF!</v>
      </c>
      <c r="Q488" s="10" t="e">
        <f t="shared" si="225"/>
        <v>#REF!</v>
      </c>
      <c r="R488" s="10" t="e">
        <f t="shared" si="226"/>
        <v>#REF!</v>
      </c>
      <c r="S488" s="10" t="e">
        <f t="shared" si="227"/>
        <v>#REF!</v>
      </c>
      <c r="T488" s="10" t="e">
        <f t="shared" si="228"/>
        <v>#REF!</v>
      </c>
      <c r="U488" s="17" t="e">
        <f>IF(Audit!#REF!="","",VLOOKUP(Audit!#REF!,$W$26:$X$35,2,FALSE)) &amp; Audit!#REF! &amp; IF(Audit!#REF!="","",IF(Audit!#REF!&lt;=1.4,VLOOKUP(Audit!#REF!,$W$38:X533,2,FALSE),VLOOKUP(Audit!#REF!,$W$51:$X$61,2,FALSE))) &amp; IF(Audit!#REF!="","",VLOOKUP(Audit!#REF!,$Y$26:$Z$35,2,FALSE) &amp; Audit!#REF! &amp; IF(Audit!#REF!="","",IF(Audit!#REF!&lt;=1.4,VLOOKUP(Audit!#REF!,$Y$38:$Z$48,2,FALSE),VLOOKUP(Audit!#REF!,$Y$51:$Z$61,2,FALSE))))</f>
        <v>#REF!</v>
      </c>
      <c r="V488" s="21"/>
      <c r="AH488" s="49" t="e">
        <f>Audit!#REF!</f>
        <v>#REF!</v>
      </c>
      <c r="AI488" s="50" t="e">
        <f>VLOOKUP(Audit!#REF!,$V$3:$AE$12,2,FALSE)&amp; IF(Audit!#REF!=10,Audit!#REF!,"")</f>
        <v>#REF!</v>
      </c>
      <c r="AJ488" s="50" t="e">
        <f>VLOOKUP(Audit!#REF!,$V$13:$AE$22,2,FALSE)&amp; IF(Audit!#REF!=10,Audit!#REF!,"")</f>
        <v>#REF!</v>
      </c>
      <c r="AK488" s="47" t="e">
        <f t="shared" si="229"/>
        <v>#REF!</v>
      </c>
      <c r="AL488" s="50" t="e">
        <f>VLOOKUP(Audit!#REF!,$V$3:$AE$12,3,FALSE)&amp; IF(Audit!#REF!=10,Audit!#REF!,"")</f>
        <v>#REF!</v>
      </c>
      <c r="AM488" s="50" t="e">
        <f>VLOOKUP(Audit!#REF!,$V$13:$AE$22,3,FALSE)&amp; IF(Audit!#REF!=10,Audit!#REF!,"")</f>
        <v>#REF!</v>
      </c>
      <c r="AN488" s="47" t="e">
        <f t="shared" si="230"/>
        <v>#REF!</v>
      </c>
      <c r="AO488" s="50" t="e">
        <f>VLOOKUP(Audit!#REF!,$V$3:$AE$12,4,FALSE) &amp;  Audit!#REF! &amp; IF(Audit!#REF!=10,Audit!#REF!,"")</f>
        <v>#REF!</v>
      </c>
      <c r="AP488" s="50" t="e">
        <f>VLOOKUP(Audit!#REF!,$V$13:$AE$22,4,FALSE)&amp; IF(Audit!#REF!=10,Audit!#REF!,"")</f>
        <v>#REF!</v>
      </c>
      <c r="AQ488" s="47" t="e">
        <f t="shared" si="231"/>
        <v>#REF!</v>
      </c>
      <c r="AR488" s="50" t="e">
        <f>VLOOKUP(Audit!#REF!,$V$3:$AE$12,5,FALSE)&amp; IF(Audit!#REF!=10,Audit!#REF!,"")</f>
        <v>#REF!</v>
      </c>
      <c r="AS488" s="50" t="e">
        <f>VLOOKUP(Audit!#REF!,$V$13:$AE$22,5,FALSE)&amp; IF(Audit!#REF!=10,Audit!#REF!,"")</f>
        <v>#REF!</v>
      </c>
      <c r="AT488" s="47" t="e">
        <f t="shared" si="232"/>
        <v>#REF!</v>
      </c>
      <c r="AU488" s="50" t="e">
        <f>VLOOKUP(Audit!#REF!,$V$3:$AE$12,6,FALSE)&amp; IF(Audit!#REF!=10,Audit!#REF!,"")</f>
        <v>#REF!</v>
      </c>
      <c r="AV488" s="50" t="e">
        <f>VLOOKUP(Audit!#REF!,$V$13:$AE$22,6,FALSE)&amp; IF(Audit!#REF!=10,Audit!#REF!,"")</f>
        <v>#REF!</v>
      </c>
      <c r="AW488" s="47" t="e">
        <f t="shared" si="233"/>
        <v>#REF!</v>
      </c>
      <c r="AX488" s="50" t="e">
        <f>VLOOKUP(Audit!#REF!,$V$3:$AE$12,7,FALSE)&amp; IF(Audit!#REF!=10,Audit!#REF!,"")</f>
        <v>#REF!</v>
      </c>
      <c r="AY488" s="50" t="e">
        <f>VLOOKUP(Audit!#REF!,$V$13:$AE$22,7,FALSE) &amp; IF(Audit!#REF!=10,Audit!#REF!,"")</f>
        <v>#REF!</v>
      </c>
      <c r="AZ488" s="47" t="e">
        <f t="shared" si="234"/>
        <v>#REF!</v>
      </c>
      <c r="BA488" s="50" t="e">
        <f>VLOOKUP(Audit!#REF!,$V$3:$AE$12,8,FALSE)&amp; Audit!#REF! &amp; IF(Audit!#REF!=10,Audit!#REF!,"")</f>
        <v>#REF!</v>
      </c>
      <c r="BB488" s="50" t="e">
        <f>VLOOKUP(Audit!#REF!,$V$13:$AE$22,8,FALSE) &amp; IF(Audit!#REF!=10,Audit!#REF!,"")</f>
        <v>#REF!</v>
      </c>
      <c r="BC488" s="47" t="e">
        <f t="shared" si="235"/>
        <v>#REF!</v>
      </c>
      <c r="BD488" s="50" t="e">
        <f>VLOOKUP(Audit!#REF!,$V$3:$AE$12,9,FALSE)&amp; IF(Audit!#REF!=10,Audit!#REF!,"")</f>
        <v>#REF!</v>
      </c>
      <c r="BE488" s="50" t="e">
        <f>VLOOKUP(Audit!#REF!,$V$13:$AE$22,9,FALSE) &amp; IF(Audit!#REF!=10,Audit!#REF!,"") &amp; IF(Audit!#REF!&lt;&gt;1,U488,"")</f>
        <v>#REF!</v>
      </c>
      <c r="BF488" s="47" t="e">
        <f t="shared" si="236"/>
        <v>#REF!</v>
      </c>
      <c r="BG488" s="50" t="e">
        <f>VLOOKUP(Audit!#REF!,$V$3:$AE$12,10,FALSE) &amp; Audit!#REF! &amp; IF(Audit!#REF!=10,Audit!#REF!,"")</f>
        <v>#REF!</v>
      </c>
      <c r="BH488" s="50" t="e">
        <f>VLOOKUP(Audit!#REF!,$V$13:$AE$22,10,FALSE) &amp; IF(Audit!#REF!=10,Audit!#REF!,"") &amp; IF(Audit!#REF!&lt;&gt;1,U488,"")</f>
        <v>#REF!</v>
      </c>
      <c r="BI488" s="47" t="e">
        <f t="shared" si="237"/>
        <v>#REF!</v>
      </c>
      <c r="BJ488" s="48" t="str">
        <f t="shared" si="238"/>
        <v/>
      </c>
      <c r="BK488" s="48" t="str">
        <f t="shared" si="239"/>
        <v/>
      </c>
      <c r="BL488" s="48" t="str">
        <f t="shared" si="240"/>
        <v/>
      </c>
      <c r="BM488" s="48" t="str">
        <f t="shared" si="241"/>
        <v/>
      </c>
      <c r="BN488" s="48" t="str">
        <f t="shared" si="242"/>
        <v/>
      </c>
      <c r="BO488" s="48" t="str">
        <f t="shared" si="243"/>
        <v/>
      </c>
      <c r="BP488" s="48" t="str">
        <f t="shared" si="244"/>
        <v/>
      </c>
      <c r="BQ488" s="48" t="str">
        <f t="shared" si="245"/>
        <v/>
      </c>
      <c r="BR488" s="48" t="str">
        <f t="shared" si="246"/>
        <v/>
      </c>
      <c r="BS488" s="48" t="str">
        <f t="shared" si="247"/>
        <v/>
      </c>
      <c r="BT488" s="48" t="str">
        <f t="shared" si="248"/>
        <v/>
      </c>
      <c r="BU488" s="48" t="str">
        <f t="shared" si="249"/>
        <v/>
      </c>
    </row>
    <row r="489" spans="1:73">
      <c r="A489" s="10" t="e">
        <f>Audit!#REF!</f>
        <v>#REF!</v>
      </c>
      <c r="B489" s="10" t="e">
        <f t="shared" si="220"/>
        <v>#REF!</v>
      </c>
      <c r="C489" s="17" t="e">
        <f>VLOOKUP(Audit!#REF!,$V$3:$AE$12,2,FALSE) &amp; VLOOKUP(Audit!#REF!,$V$13:$AE$22,2,FALSE)&amp; IF(Audit!#REF!=10,Audit!#REF!&amp;Audit!#REF!,"")</f>
        <v>#REF!</v>
      </c>
      <c r="D489" s="17" t="e">
        <f>VLOOKUP(Audit!#REF!,$V$3:$AE$12,3,FALSE) &amp; VLOOKUP(Audit!#REF!,$V$13:$AE$22,3,FALSE) &amp;IF(Audit!#REF!=10,Audit!#REF!&amp;Audit!#REF!,"")</f>
        <v>#REF!</v>
      </c>
      <c r="E489" s="17" t="e">
        <f>VLOOKUP(Audit!#REF!,$V$3:$AE$12,4,FALSE)&amp; Audit!#REF! &amp; VLOOKUP(Audit!#REF!,$V$13:$AE$22,4,FALSE)&amp; IF(Audit!#REF!=10,Audit!#REF!&amp;Audit!#REF!,"")</f>
        <v>#REF!</v>
      </c>
      <c r="F489" s="17" t="e">
        <f>VLOOKUP(Audit!#REF!,$V$3:$AE$12,5,FALSE) &amp; VLOOKUP(Audit!#REF!,$V$13:$AE$22,5,FALSE)&amp; IF(Audit!#REF!=10,Audit!#REF!&amp;Audit!#REF!,"")</f>
        <v>#REF!</v>
      </c>
      <c r="G489" s="17" t="e">
        <f>VLOOKUP(Audit!#REF!,$V$3:$AE$12,6,FALSE) &amp; VLOOKUP(Audit!#REF!,$V$13:$AE$22,6,FALSE)&amp; IF(Audit!#REF!=10,Audit!#REF!&amp;Audit!#REF!,"")</f>
        <v>#REF!</v>
      </c>
      <c r="H489" s="17" t="e">
        <f>VLOOKUP(Audit!#REF!,$V$3:$AE$12,7,FALSE) &amp; VLOOKUP(Audit!#REF!,$V$13:$AE$22,7,FALSE)&amp;IF(Audit!#REF!=10,Audit!#REF!&amp;Audit!#REF!,"")</f>
        <v>#REF!</v>
      </c>
      <c r="I489" s="17" t="e">
        <f>VLOOKUP(Audit!#REF!,$V$3:$AE$12,8,FALSE) &amp; Audit!#REF! &amp; VLOOKUP(Audit!#REF!,$V$13:$AE$22,8,FALSE)&amp;IF(Audit!#REF!=10,Audit!#REF!&amp;Audit!#REF!,"")</f>
        <v>#REF!</v>
      </c>
      <c r="J489" s="17" t="e">
        <f>VLOOKUP(Audit!#REF!,$V$3:$AE$12,9,FALSE) &amp; VLOOKUP(Audit!#REF!,$V$13:$AE$22,9,FALSE) &amp; IF(Audit!#REF!=10,Audit!#REF!&amp;Audit!#REF!,"") &amp; IF(Audit!#REF!&lt;&gt;1,U489,"")</f>
        <v>#REF!</v>
      </c>
      <c r="K489" s="17" t="e">
        <f>VLOOKUP(Audit!#REF!,$V$3:$AE$12,10,FALSE) &amp; Audit!#REF! &amp; VLOOKUP(Audit!#REF!,$V$13:$AE$22,10,FALSE) &amp; IF(Audit!#REF!=10,Audit!#REF!&amp;Audit!#REF!,"") &amp; IF(Audit!#REF!&lt;&gt;1,U489,"")</f>
        <v>#REF!</v>
      </c>
      <c r="L489" s="10" t="e">
        <f>Audit!#REF!</f>
        <v>#REF!</v>
      </c>
      <c r="M489" s="10" t="e">
        <f t="shared" si="221"/>
        <v>#REF!</v>
      </c>
      <c r="N489" s="10" t="e">
        <f t="shared" si="222"/>
        <v>#REF!</v>
      </c>
      <c r="O489" s="10" t="e">
        <f t="shared" si="223"/>
        <v>#REF!</v>
      </c>
      <c r="P489" s="10" t="e">
        <f t="shared" si="224"/>
        <v>#REF!</v>
      </c>
      <c r="Q489" s="10" t="e">
        <f t="shared" si="225"/>
        <v>#REF!</v>
      </c>
      <c r="R489" s="10" t="e">
        <f t="shared" si="226"/>
        <v>#REF!</v>
      </c>
      <c r="S489" s="10" t="e">
        <f t="shared" si="227"/>
        <v>#REF!</v>
      </c>
      <c r="T489" s="10" t="e">
        <f t="shared" si="228"/>
        <v>#REF!</v>
      </c>
      <c r="U489" s="17" t="e">
        <f>IF(Audit!#REF!="","",VLOOKUP(Audit!#REF!,$W$26:$X$35,2,FALSE)) &amp; Audit!#REF! &amp; IF(Audit!#REF!="","",IF(Audit!#REF!&lt;=1.4,VLOOKUP(Audit!#REF!,$W$38:X534,2,FALSE),VLOOKUP(Audit!#REF!,$W$51:$X$61,2,FALSE))) &amp; IF(Audit!#REF!="","",VLOOKUP(Audit!#REF!,$Y$26:$Z$35,2,FALSE) &amp; Audit!#REF! &amp; IF(Audit!#REF!="","",IF(Audit!#REF!&lt;=1.4,VLOOKUP(Audit!#REF!,$Y$38:$Z$48,2,FALSE),VLOOKUP(Audit!#REF!,$Y$51:$Z$61,2,FALSE))))</f>
        <v>#REF!</v>
      </c>
      <c r="V489" s="21"/>
      <c r="AH489" s="49" t="e">
        <f>Audit!#REF!</f>
        <v>#REF!</v>
      </c>
      <c r="AI489" s="50" t="e">
        <f>VLOOKUP(Audit!#REF!,$V$3:$AE$12,2,FALSE)&amp; IF(Audit!#REF!=10,Audit!#REF!,"")</f>
        <v>#REF!</v>
      </c>
      <c r="AJ489" s="50" t="e">
        <f>VLOOKUP(Audit!#REF!,$V$13:$AE$22,2,FALSE)&amp; IF(Audit!#REF!=10,Audit!#REF!,"")</f>
        <v>#REF!</v>
      </c>
      <c r="AK489" s="47" t="e">
        <f t="shared" si="229"/>
        <v>#REF!</v>
      </c>
      <c r="AL489" s="50" t="e">
        <f>VLOOKUP(Audit!#REF!,$V$3:$AE$12,3,FALSE)&amp; IF(Audit!#REF!=10,Audit!#REF!,"")</f>
        <v>#REF!</v>
      </c>
      <c r="AM489" s="50" t="e">
        <f>VLOOKUP(Audit!#REF!,$V$13:$AE$22,3,FALSE)&amp; IF(Audit!#REF!=10,Audit!#REF!,"")</f>
        <v>#REF!</v>
      </c>
      <c r="AN489" s="47" t="e">
        <f t="shared" si="230"/>
        <v>#REF!</v>
      </c>
      <c r="AO489" s="50" t="e">
        <f>VLOOKUP(Audit!#REF!,$V$3:$AE$12,4,FALSE) &amp;  Audit!#REF! &amp; IF(Audit!#REF!=10,Audit!#REF!,"")</f>
        <v>#REF!</v>
      </c>
      <c r="AP489" s="50" t="e">
        <f>VLOOKUP(Audit!#REF!,$V$13:$AE$22,4,FALSE)&amp; IF(Audit!#REF!=10,Audit!#REF!,"")</f>
        <v>#REF!</v>
      </c>
      <c r="AQ489" s="47" t="e">
        <f t="shared" si="231"/>
        <v>#REF!</v>
      </c>
      <c r="AR489" s="50" t="e">
        <f>VLOOKUP(Audit!#REF!,$V$3:$AE$12,5,FALSE)&amp; IF(Audit!#REF!=10,Audit!#REF!,"")</f>
        <v>#REF!</v>
      </c>
      <c r="AS489" s="50" t="e">
        <f>VLOOKUP(Audit!#REF!,$V$13:$AE$22,5,FALSE)&amp; IF(Audit!#REF!=10,Audit!#REF!,"")</f>
        <v>#REF!</v>
      </c>
      <c r="AT489" s="47" t="e">
        <f t="shared" si="232"/>
        <v>#REF!</v>
      </c>
      <c r="AU489" s="50" t="e">
        <f>VLOOKUP(Audit!#REF!,$V$3:$AE$12,6,FALSE)&amp; IF(Audit!#REF!=10,Audit!#REF!,"")</f>
        <v>#REF!</v>
      </c>
      <c r="AV489" s="50" t="e">
        <f>VLOOKUP(Audit!#REF!,$V$13:$AE$22,6,FALSE)&amp; IF(Audit!#REF!=10,Audit!#REF!,"")</f>
        <v>#REF!</v>
      </c>
      <c r="AW489" s="47" t="e">
        <f t="shared" si="233"/>
        <v>#REF!</v>
      </c>
      <c r="AX489" s="50" t="e">
        <f>VLOOKUP(Audit!#REF!,$V$3:$AE$12,7,FALSE)&amp; IF(Audit!#REF!=10,Audit!#REF!,"")</f>
        <v>#REF!</v>
      </c>
      <c r="AY489" s="50" t="e">
        <f>VLOOKUP(Audit!#REF!,$V$13:$AE$22,7,FALSE) &amp; IF(Audit!#REF!=10,Audit!#REF!,"")</f>
        <v>#REF!</v>
      </c>
      <c r="AZ489" s="47" t="e">
        <f t="shared" si="234"/>
        <v>#REF!</v>
      </c>
      <c r="BA489" s="50" t="e">
        <f>VLOOKUP(Audit!#REF!,$V$3:$AE$12,8,FALSE)&amp; Audit!#REF! &amp; IF(Audit!#REF!=10,Audit!#REF!,"")</f>
        <v>#REF!</v>
      </c>
      <c r="BB489" s="50" t="e">
        <f>VLOOKUP(Audit!#REF!,$V$13:$AE$22,8,FALSE) &amp; IF(Audit!#REF!=10,Audit!#REF!,"")</f>
        <v>#REF!</v>
      </c>
      <c r="BC489" s="47" t="e">
        <f t="shared" si="235"/>
        <v>#REF!</v>
      </c>
      <c r="BD489" s="50" t="e">
        <f>VLOOKUP(Audit!#REF!,$V$3:$AE$12,9,FALSE)&amp; IF(Audit!#REF!=10,Audit!#REF!,"")</f>
        <v>#REF!</v>
      </c>
      <c r="BE489" s="50" t="e">
        <f>VLOOKUP(Audit!#REF!,$V$13:$AE$22,9,FALSE) &amp; IF(Audit!#REF!=10,Audit!#REF!,"") &amp; IF(Audit!#REF!&lt;&gt;1,U489,"")</f>
        <v>#REF!</v>
      </c>
      <c r="BF489" s="47" t="e">
        <f t="shared" si="236"/>
        <v>#REF!</v>
      </c>
      <c r="BG489" s="50" t="e">
        <f>VLOOKUP(Audit!#REF!,$V$3:$AE$12,10,FALSE) &amp; Audit!#REF! &amp; IF(Audit!#REF!=10,Audit!#REF!,"")</f>
        <v>#REF!</v>
      </c>
      <c r="BH489" s="50" t="e">
        <f>VLOOKUP(Audit!#REF!,$V$13:$AE$22,10,FALSE) &amp; IF(Audit!#REF!=10,Audit!#REF!,"") &amp; IF(Audit!#REF!&lt;&gt;1,U489,"")</f>
        <v>#REF!</v>
      </c>
      <c r="BI489" s="47" t="e">
        <f t="shared" si="237"/>
        <v>#REF!</v>
      </c>
      <c r="BJ489" s="48" t="str">
        <f t="shared" si="238"/>
        <v/>
      </c>
      <c r="BK489" s="48" t="str">
        <f t="shared" si="239"/>
        <v/>
      </c>
      <c r="BL489" s="48" t="str">
        <f t="shared" si="240"/>
        <v/>
      </c>
      <c r="BM489" s="48" t="str">
        <f t="shared" si="241"/>
        <v/>
      </c>
      <c r="BN489" s="48" t="str">
        <f t="shared" si="242"/>
        <v/>
      </c>
      <c r="BO489" s="48" t="str">
        <f t="shared" si="243"/>
        <v/>
      </c>
      <c r="BP489" s="48" t="str">
        <f t="shared" si="244"/>
        <v/>
      </c>
      <c r="BQ489" s="48" t="str">
        <f t="shared" si="245"/>
        <v/>
      </c>
      <c r="BR489" s="48" t="str">
        <f t="shared" si="246"/>
        <v/>
      </c>
      <c r="BS489" s="48" t="str">
        <f t="shared" si="247"/>
        <v/>
      </c>
      <c r="BT489" s="48" t="str">
        <f t="shared" si="248"/>
        <v/>
      </c>
      <c r="BU489" s="48" t="str">
        <f t="shared" si="249"/>
        <v/>
      </c>
    </row>
    <row r="490" spans="1:73">
      <c r="A490" s="10" t="e">
        <f>Audit!#REF!</f>
        <v>#REF!</v>
      </c>
      <c r="B490" s="10" t="e">
        <f t="shared" si="220"/>
        <v>#REF!</v>
      </c>
      <c r="C490" s="17" t="e">
        <f>VLOOKUP(Audit!#REF!,$V$3:$AE$12,2,FALSE) &amp; VLOOKUP(Audit!#REF!,$V$13:$AE$22,2,FALSE)&amp; IF(Audit!#REF!=10,Audit!#REF!&amp;Audit!#REF!,"")</f>
        <v>#REF!</v>
      </c>
      <c r="D490" s="17" t="e">
        <f>VLOOKUP(Audit!#REF!,$V$3:$AE$12,3,FALSE) &amp; VLOOKUP(Audit!#REF!,$V$13:$AE$22,3,FALSE) &amp;IF(Audit!#REF!=10,Audit!#REF!&amp;Audit!#REF!,"")</f>
        <v>#REF!</v>
      </c>
      <c r="E490" s="17" t="e">
        <f>VLOOKUP(Audit!#REF!,$V$3:$AE$12,4,FALSE)&amp; Audit!#REF! &amp; VLOOKUP(Audit!#REF!,$V$13:$AE$22,4,FALSE)&amp; IF(Audit!#REF!=10,Audit!#REF!&amp;Audit!#REF!,"")</f>
        <v>#REF!</v>
      </c>
      <c r="F490" s="17" t="e">
        <f>VLOOKUP(Audit!#REF!,$V$3:$AE$12,5,FALSE) &amp; VLOOKUP(Audit!#REF!,$V$13:$AE$22,5,FALSE)&amp; IF(Audit!#REF!=10,Audit!#REF!&amp;Audit!#REF!,"")</f>
        <v>#REF!</v>
      </c>
      <c r="G490" s="17" t="e">
        <f>VLOOKUP(Audit!#REF!,$V$3:$AE$12,6,FALSE) &amp; VLOOKUP(Audit!#REF!,$V$13:$AE$22,6,FALSE)&amp; IF(Audit!#REF!=10,Audit!#REF!&amp;Audit!#REF!,"")</f>
        <v>#REF!</v>
      </c>
      <c r="H490" s="17" t="e">
        <f>VLOOKUP(Audit!#REF!,$V$3:$AE$12,7,FALSE) &amp; VLOOKUP(Audit!#REF!,$V$13:$AE$22,7,FALSE)&amp;IF(Audit!#REF!=10,Audit!#REF!&amp;Audit!#REF!,"")</f>
        <v>#REF!</v>
      </c>
      <c r="I490" s="17" t="e">
        <f>VLOOKUP(Audit!#REF!,$V$3:$AE$12,8,FALSE) &amp; Audit!#REF! &amp; VLOOKUP(Audit!#REF!,$V$13:$AE$22,8,FALSE)&amp;IF(Audit!#REF!=10,Audit!#REF!&amp;Audit!#REF!,"")</f>
        <v>#REF!</v>
      </c>
      <c r="J490" s="17" t="e">
        <f>VLOOKUP(Audit!#REF!,$V$3:$AE$12,9,FALSE) &amp; VLOOKUP(Audit!#REF!,$V$13:$AE$22,9,FALSE) &amp; IF(Audit!#REF!=10,Audit!#REF!&amp;Audit!#REF!,"") &amp; IF(Audit!#REF!&lt;&gt;1,U490,"")</f>
        <v>#REF!</v>
      </c>
      <c r="K490" s="17" t="e">
        <f>VLOOKUP(Audit!#REF!,$V$3:$AE$12,10,FALSE) &amp; Audit!#REF! &amp; VLOOKUP(Audit!#REF!,$V$13:$AE$22,10,FALSE) &amp; IF(Audit!#REF!=10,Audit!#REF!&amp;Audit!#REF!,"") &amp; IF(Audit!#REF!&lt;&gt;1,U490,"")</f>
        <v>#REF!</v>
      </c>
      <c r="L490" s="10" t="e">
        <f>Audit!#REF!</f>
        <v>#REF!</v>
      </c>
      <c r="M490" s="10" t="e">
        <f t="shared" si="221"/>
        <v>#REF!</v>
      </c>
      <c r="N490" s="10" t="e">
        <f t="shared" si="222"/>
        <v>#REF!</v>
      </c>
      <c r="O490" s="10" t="e">
        <f t="shared" si="223"/>
        <v>#REF!</v>
      </c>
      <c r="P490" s="10" t="e">
        <f t="shared" si="224"/>
        <v>#REF!</v>
      </c>
      <c r="Q490" s="10" t="e">
        <f t="shared" si="225"/>
        <v>#REF!</v>
      </c>
      <c r="R490" s="10" t="e">
        <f t="shared" si="226"/>
        <v>#REF!</v>
      </c>
      <c r="S490" s="10" t="e">
        <f t="shared" si="227"/>
        <v>#REF!</v>
      </c>
      <c r="T490" s="10" t="e">
        <f t="shared" si="228"/>
        <v>#REF!</v>
      </c>
      <c r="U490" s="17" t="e">
        <f>IF(Audit!#REF!="","",VLOOKUP(Audit!#REF!,$W$26:$X$35,2,FALSE)) &amp; Audit!#REF! &amp; IF(Audit!#REF!="","",IF(Audit!#REF!&lt;=1.4,VLOOKUP(Audit!#REF!,$W$38:X535,2,FALSE),VLOOKUP(Audit!#REF!,$W$51:$X$61,2,FALSE))) &amp; IF(Audit!#REF!="","",VLOOKUP(Audit!#REF!,$Y$26:$Z$35,2,FALSE) &amp; Audit!#REF! &amp; IF(Audit!#REF!="","",IF(Audit!#REF!&lt;=1.4,VLOOKUP(Audit!#REF!,$Y$38:$Z$48,2,FALSE),VLOOKUP(Audit!#REF!,$Y$51:$Z$61,2,FALSE))))</f>
        <v>#REF!</v>
      </c>
      <c r="V490" s="21"/>
      <c r="AH490" s="49" t="e">
        <f>Audit!#REF!</f>
        <v>#REF!</v>
      </c>
      <c r="AI490" s="50" t="e">
        <f>VLOOKUP(Audit!#REF!,$V$3:$AE$12,2,FALSE)&amp; IF(Audit!#REF!=10,Audit!#REF!,"")</f>
        <v>#REF!</v>
      </c>
      <c r="AJ490" s="50" t="e">
        <f>VLOOKUP(Audit!#REF!,$V$13:$AE$22,2,FALSE)&amp; IF(Audit!#REF!=10,Audit!#REF!,"")</f>
        <v>#REF!</v>
      </c>
      <c r="AK490" s="47" t="e">
        <f t="shared" si="229"/>
        <v>#REF!</v>
      </c>
      <c r="AL490" s="50" t="e">
        <f>VLOOKUP(Audit!#REF!,$V$3:$AE$12,3,FALSE)&amp; IF(Audit!#REF!=10,Audit!#REF!,"")</f>
        <v>#REF!</v>
      </c>
      <c r="AM490" s="50" t="e">
        <f>VLOOKUP(Audit!#REF!,$V$13:$AE$22,3,FALSE)&amp; IF(Audit!#REF!=10,Audit!#REF!,"")</f>
        <v>#REF!</v>
      </c>
      <c r="AN490" s="47" t="e">
        <f t="shared" si="230"/>
        <v>#REF!</v>
      </c>
      <c r="AO490" s="50" t="e">
        <f>VLOOKUP(Audit!#REF!,$V$3:$AE$12,4,FALSE) &amp;  Audit!#REF! &amp; IF(Audit!#REF!=10,Audit!#REF!,"")</f>
        <v>#REF!</v>
      </c>
      <c r="AP490" s="50" t="e">
        <f>VLOOKUP(Audit!#REF!,$V$13:$AE$22,4,FALSE)&amp; IF(Audit!#REF!=10,Audit!#REF!,"")</f>
        <v>#REF!</v>
      </c>
      <c r="AQ490" s="47" t="e">
        <f t="shared" si="231"/>
        <v>#REF!</v>
      </c>
      <c r="AR490" s="50" t="e">
        <f>VLOOKUP(Audit!#REF!,$V$3:$AE$12,5,FALSE)&amp; IF(Audit!#REF!=10,Audit!#REF!,"")</f>
        <v>#REF!</v>
      </c>
      <c r="AS490" s="50" t="e">
        <f>VLOOKUP(Audit!#REF!,$V$13:$AE$22,5,FALSE)&amp; IF(Audit!#REF!=10,Audit!#REF!,"")</f>
        <v>#REF!</v>
      </c>
      <c r="AT490" s="47" t="e">
        <f t="shared" si="232"/>
        <v>#REF!</v>
      </c>
      <c r="AU490" s="50" t="e">
        <f>VLOOKUP(Audit!#REF!,$V$3:$AE$12,6,FALSE)&amp; IF(Audit!#REF!=10,Audit!#REF!,"")</f>
        <v>#REF!</v>
      </c>
      <c r="AV490" s="50" t="e">
        <f>VLOOKUP(Audit!#REF!,$V$13:$AE$22,6,FALSE)&amp; IF(Audit!#REF!=10,Audit!#REF!,"")</f>
        <v>#REF!</v>
      </c>
      <c r="AW490" s="47" t="e">
        <f t="shared" si="233"/>
        <v>#REF!</v>
      </c>
      <c r="AX490" s="50" t="e">
        <f>VLOOKUP(Audit!#REF!,$V$3:$AE$12,7,FALSE)&amp; IF(Audit!#REF!=10,Audit!#REF!,"")</f>
        <v>#REF!</v>
      </c>
      <c r="AY490" s="50" t="e">
        <f>VLOOKUP(Audit!#REF!,$V$13:$AE$22,7,FALSE) &amp; IF(Audit!#REF!=10,Audit!#REF!,"")</f>
        <v>#REF!</v>
      </c>
      <c r="AZ490" s="47" t="e">
        <f t="shared" si="234"/>
        <v>#REF!</v>
      </c>
      <c r="BA490" s="50" t="e">
        <f>VLOOKUP(Audit!#REF!,$V$3:$AE$12,8,FALSE)&amp; Audit!#REF! &amp; IF(Audit!#REF!=10,Audit!#REF!,"")</f>
        <v>#REF!</v>
      </c>
      <c r="BB490" s="50" t="e">
        <f>VLOOKUP(Audit!#REF!,$V$13:$AE$22,8,FALSE) &amp; IF(Audit!#REF!=10,Audit!#REF!,"")</f>
        <v>#REF!</v>
      </c>
      <c r="BC490" s="47" t="e">
        <f t="shared" si="235"/>
        <v>#REF!</v>
      </c>
      <c r="BD490" s="50" t="e">
        <f>VLOOKUP(Audit!#REF!,$V$3:$AE$12,9,FALSE)&amp; IF(Audit!#REF!=10,Audit!#REF!,"")</f>
        <v>#REF!</v>
      </c>
      <c r="BE490" s="50" t="e">
        <f>VLOOKUP(Audit!#REF!,$V$13:$AE$22,9,FALSE) &amp; IF(Audit!#REF!=10,Audit!#REF!,"") &amp; IF(Audit!#REF!&lt;&gt;1,U490,"")</f>
        <v>#REF!</v>
      </c>
      <c r="BF490" s="47" t="e">
        <f t="shared" si="236"/>
        <v>#REF!</v>
      </c>
      <c r="BG490" s="50" t="e">
        <f>VLOOKUP(Audit!#REF!,$V$3:$AE$12,10,FALSE) &amp; Audit!#REF! &amp; IF(Audit!#REF!=10,Audit!#REF!,"")</f>
        <v>#REF!</v>
      </c>
      <c r="BH490" s="50" t="e">
        <f>VLOOKUP(Audit!#REF!,$V$13:$AE$22,10,FALSE) &amp; IF(Audit!#REF!=10,Audit!#REF!,"") &amp; IF(Audit!#REF!&lt;&gt;1,U490,"")</f>
        <v>#REF!</v>
      </c>
      <c r="BI490" s="47" t="e">
        <f t="shared" si="237"/>
        <v>#REF!</v>
      </c>
      <c r="BJ490" s="48" t="str">
        <f t="shared" si="238"/>
        <v/>
      </c>
      <c r="BK490" s="48" t="str">
        <f t="shared" si="239"/>
        <v/>
      </c>
      <c r="BL490" s="48" t="str">
        <f t="shared" si="240"/>
        <v/>
      </c>
      <c r="BM490" s="48" t="str">
        <f t="shared" si="241"/>
        <v/>
      </c>
      <c r="BN490" s="48" t="str">
        <f t="shared" si="242"/>
        <v/>
      </c>
      <c r="BO490" s="48" t="str">
        <f t="shared" si="243"/>
        <v/>
      </c>
      <c r="BP490" s="48" t="str">
        <f t="shared" si="244"/>
        <v/>
      </c>
      <c r="BQ490" s="48" t="str">
        <f t="shared" si="245"/>
        <v/>
      </c>
      <c r="BR490" s="48" t="str">
        <f t="shared" si="246"/>
        <v/>
      </c>
      <c r="BS490" s="48" t="str">
        <f t="shared" si="247"/>
        <v/>
      </c>
      <c r="BT490" s="48" t="str">
        <f t="shared" si="248"/>
        <v/>
      </c>
      <c r="BU490" s="48" t="str">
        <f t="shared" si="249"/>
        <v/>
      </c>
    </row>
    <row r="491" spans="1:73">
      <c r="A491" s="10" t="e">
        <f>Audit!#REF!</f>
        <v>#REF!</v>
      </c>
      <c r="B491" s="10" t="e">
        <f t="shared" si="220"/>
        <v>#REF!</v>
      </c>
      <c r="C491" s="17" t="e">
        <f>VLOOKUP(Audit!#REF!,$V$3:$AE$12,2,FALSE) &amp; VLOOKUP(Audit!#REF!,$V$13:$AE$22,2,FALSE)&amp; IF(Audit!#REF!=10,Audit!#REF!&amp;Audit!#REF!,"")</f>
        <v>#REF!</v>
      </c>
      <c r="D491" s="17" t="e">
        <f>VLOOKUP(Audit!#REF!,$V$3:$AE$12,3,FALSE) &amp; VLOOKUP(Audit!#REF!,$V$13:$AE$22,3,FALSE) &amp;IF(Audit!#REF!=10,Audit!#REF!&amp;Audit!#REF!,"")</f>
        <v>#REF!</v>
      </c>
      <c r="E491" s="17" t="e">
        <f>VLOOKUP(Audit!#REF!,$V$3:$AE$12,4,FALSE)&amp; Audit!#REF! &amp; VLOOKUP(Audit!#REF!,$V$13:$AE$22,4,FALSE)&amp; IF(Audit!#REF!=10,Audit!#REF!&amp;Audit!#REF!,"")</f>
        <v>#REF!</v>
      </c>
      <c r="F491" s="17" t="e">
        <f>VLOOKUP(Audit!#REF!,$V$3:$AE$12,5,FALSE) &amp; VLOOKUP(Audit!#REF!,$V$13:$AE$22,5,FALSE)&amp; IF(Audit!#REF!=10,Audit!#REF!&amp;Audit!#REF!,"")</f>
        <v>#REF!</v>
      </c>
      <c r="G491" s="17" t="e">
        <f>VLOOKUP(Audit!#REF!,$V$3:$AE$12,6,FALSE) &amp; VLOOKUP(Audit!#REF!,$V$13:$AE$22,6,FALSE)&amp; IF(Audit!#REF!=10,Audit!#REF!&amp;Audit!#REF!,"")</f>
        <v>#REF!</v>
      </c>
      <c r="H491" s="17" t="e">
        <f>VLOOKUP(Audit!#REF!,$V$3:$AE$12,7,FALSE) &amp; VLOOKUP(Audit!#REF!,$V$13:$AE$22,7,FALSE)&amp;IF(Audit!#REF!=10,Audit!#REF!&amp;Audit!#REF!,"")</f>
        <v>#REF!</v>
      </c>
      <c r="I491" s="17" t="e">
        <f>VLOOKUP(Audit!#REF!,$V$3:$AE$12,8,FALSE) &amp; Audit!#REF! &amp; VLOOKUP(Audit!#REF!,$V$13:$AE$22,8,FALSE)&amp;IF(Audit!#REF!=10,Audit!#REF!&amp;Audit!#REF!,"")</f>
        <v>#REF!</v>
      </c>
      <c r="J491" s="17" t="e">
        <f>VLOOKUP(Audit!#REF!,$V$3:$AE$12,9,FALSE) &amp; VLOOKUP(Audit!#REF!,$V$13:$AE$22,9,FALSE) &amp; IF(Audit!#REF!=10,Audit!#REF!&amp;Audit!#REF!,"") &amp; IF(Audit!#REF!&lt;&gt;1,U491,"")</f>
        <v>#REF!</v>
      </c>
      <c r="K491" s="17" t="e">
        <f>VLOOKUP(Audit!#REF!,$V$3:$AE$12,10,FALSE) &amp; Audit!#REF! &amp; VLOOKUP(Audit!#REF!,$V$13:$AE$22,10,FALSE) &amp; IF(Audit!#REF!=10,Audit!#REF!&amp;Audit!#REF!,"") &amp; IF(Audit!#REF!&lt;&gt;1,U491,"")</f>
        <v>#REF!</v>
      </c>
      <c r="L491" s="10" t="e">
        <f>Audit!#REF!</f>
        <v>#REF!</v>
      </c>
      <c r="M491" s="10" t="e">
        <f t="shared" si="221"/>
        <v>#REF!</v>
      </c>
      <c r="N491" s="10" t="e">
        <f t="shared" si="222"/>
        <v>#REF!</v>
      </c>
      <c r="O491" s="10" t="e">
        <f t="shared" si="223"/>
        <v>#REF!</v>
      </c>
      <c r="P491" s="10" t="e">
        <f t="shared" si="224"/>
        <v>#REF!</v>
      </c>
      <c r="Q491" s="10" t="e">
        <f t="shared" si="225"/>
        <v>#REF!</v>
      </c>
      <c r="R491" s="10" t="e">
        <f t="shared" si="226"/>
        <v>#REF!</v>
      </c>
      <c r="S491" s="10" t="e">
        <f t="shared" si="227"/>
        <v>#REF!</v>
      </c>
      <c r="T491" s="10" t="e">
        <f t="shared" si="228"/>
        <v>#REF!</v>
      </c>
      <c r="U491" s="17" t="e">
        <f>IF(Audit!#REF!="","",VLOOKUP(Audit!#REF!,$W$26:$X$35,2,FALSE)) &amp; Audit!#REF! &amp; IF(Audit!#REF!="","",IF(Audit!#REF!&lt;=1.4,VLOOKUP(Audit!#REF!,$W$38:X536,2,FALSE),VLOOKUP(Audit!#REF!,$W$51:$X$61,2,FALSE))) &amp; IF(Audit!#REF!="","",VLOOKUP(Audit!#REF!,$Y$26:$Z$35,2,FALSE) &amp; Audit!#REF! &amp; IF(Audit!#REF!="","",IF(Audit!#REF!&lt;=1.4,VLOOKUP(Audit!#REF!,$Y$38:$Z$48,2,FALSE),VLOOKUP(Audit!#REF!,$Y$51:$Z$61,2,FALSE))))</f>
        <v>#REF!</v>
      </c>
      <c r="V491" s="21"/>
      <c r="AH491" s="49" t="e">
        <f>Audit!#REF!</f>
        <v>#REF!</v>
      </c>
      <c r="AI491" s="50" t="e">
        <f>VLOOKUP(Audit!#REF!,$V$3:$AE$12,2,FALSE)&amp; IF(Audit!#REF!=10,Audit!#REF!,"")</f>
        <v>#REF!</v>
      </c>
      <c r="AJ491" s="50" t="e">
        <f>VLOOKUP(Audit!#REF!,$V$13:$AE$22,2,FALSE)&amp; IF(Audit!#REF!=10,Audit!#REF!,"")</f>
        <v>#REF!</v>
      </c>
      <c r="AK491" s="47" t="e">
        <f t="shared" si="229"/>
        <v>#REF!</v>
      </c>
      <c r="AL491" s="50" t="e">
        <f>VLOOKUP(Audit!#REF!,$V$3:$AE$12,3,FALSE)&amp; IF(Audit!#REF!=10,Audit!#REF!,"")</f>
        <v>#REF!</v>
      </c>
      <c r="AM491" s="50" t="e">
        <f>VLOOKUP(Audit!#REF!,$V$13:$AE$22,3,FALSE)&amp; IF(Audit!#REF!=10,Audit!#REF!,"")</f>
        <v>#REF!</v>
      </c>
      <c r="AN491" s="47" t="e">
        <f t="shared" si="230"/>
        <v>#REF!</v>
      </c>
      <c r="AO491" s="50" t="e">
        <f>VLOOKUP(Audit!#REF!,$V$3:$AE$12,4,FALSE) &amp;  Audit!#REF! &amp; IF(Audit!#REF!=10,Audit!#REF!,"")</f>
        <v>#REF!</v>
      </c>
      <c r="AP491" s="50" t="e">
        <f>VLOOKUP(Audit!#REF!,$V$13:$AE$22,4,FALSE)&amp; IF(Audit!#REF!=10,Audit!#REF!,"")</f>
        <v>#REF!</v>
      </c>
      <c r="AQ491" s="47" t="e">
        <f t="shared" si="231"/>
        <v>#REF!</v>
      </c>
      <c r="AR491" s="50" t="e">
        <f>VLOOKUP(Audit!#REF!,$V$3:$AE$12,5,FALSE)&amp; IF(Audit!#REF!=10,Audit!#REF!,"")</f>
        <v>#REF!</v>
      </c>
      <c r="AS491" s="50" t="e">
        <f>VLOOKUP(Audit!#REF!,$V$13:$AE$22,5,FALSE)&amp; IF(Audit!#REF!=10,Audit!#REF!,"")</f>
        <v>#REF!</v>
      </c>
      <c r="AT491" s="47" t="e">
        <f t="shared" si="232"/>
        <v>#REF!</v>
      </c>
      <c r="AU491" s="50" t="e">
        <f>VLOOKUP(Audit!#REF!,$V$3:$AE$12,6,FALSE)&amp; IF(Audit!#REF!=10,Audit!#REF!,"")</f>
        <v>#REF!</v>
      </c>
      <c r="AV491" s="50" t="e">
        <f>VLOOKUP(Audit!#REF!,$V$13:$AE$22,6,FALSE)&amp; IF(Audit!#REF!=10,Audit!#REF!,"")</f>
        <v>#REF!</v>
      </c>
      <c r="AW491" s="47" t="e">
        <f t="shared" si="233"/>
        <v>#REF!</v>
      </c>
      <c r="AX491" s="50" t="e">
        <f>VLOOKUP(Audit!#REF!,$V$3:$AE$12,7,FALSE)&amp; IF(Audit!#REF!=10,Audit!#REF!,"")</f>
        <v>#REF!</v>
      </c>
      <c r="AY491" s="50" t="e">
        <f>VLOOKUP(Audit!#REF!,$V$13:$AE$22,7,FALSE) &amp; IF(Audit!#REF!=10,Audit!#REF!,"")</f>
        <v>#REF!</v>
      </c>
      <c r="AZ491" s="47" t="e">
        <f t="shared" si="234"/>
        <v>#REF!</v>
      </c>
      <c r="BA491" s="50" t="e">
        <f>VLOOKUP(Audit!#REF!,$V$3:$AE$12,8,FALSE)&amp; Audit!#REF! &amp; IF(Audit!#REF!=10,Audit!#REF!,"")</f>
        <v>#REF!</v>
      </c>
      <c r="BB491" s="50" t="e">
        <f>VLOOKUP(Audit!#REF!,$V$13:$AE$22,8,FALSE) &amp; IF(Audit!#REF!=10,Audit!#REF!,"")</f>
        <v>#REF!</v>
      </c>
      <c r="BC491" s="47" t="e">
        <f t="shared" si="235"/>
        <v>#REF!</v>
      </c>
      <c r="BD491" s="50" t="e">
        <f>VLOOKUP(Audit!#REF!,$V$3:$AE$12,9,FALSE)&amp; IF(Audit!#REF!=10,Audit!#REF!,"")</f>
        <v>#REF!</v>
      </c>
      <c r="BE491" s="50" t="e">
        <f>VLOOKUP(Audit!#REF!,$V$13:$AE$22,9,FALSE) &amp; IF(Audit!#REF!=10,Audit!#REF!,"") &amp; IF(Audit!#REF!&lt;&gt;1,U491,"")</f>
        <v>#REF!</v>
      </c>
      <c r="BF491" s="47" t="e">
        <f t="shared" si="236"/>
        <v>#REF!</v>
      </c>
      <c r="BG491" s="50" t="e">
        <f>VLOOKUP(Audit!#REF!,$V$3:$AE$12,10,FALSE) &amp; Audit!#REF! &amp; IF(Audit!#REF!=10,Audit!#REF!,"")</f>
        <v>#REF!</v>
      </c>
      <c r="BH491" s="50" t="e">
        <f>VLOOKUP(Audit!#REF!,$V$13:$AE$22,10,FALSE) &amp; IF(Audit!#REF!=10,Audit!#REF!,"") &amp; IF(Audit!#REF!&lt;&gt;1,U491,"")</f>
        <v>#REF!</v>
      </c>
      <c r="BI491" s="47" t="e">
        <f t="shared" si="237"/>
        <v>#REF!</v>
      </c>
      <c r="BJ491" s="48" t="str">
        <f t="shared" si="238"/>
        <v/>
      </c>
      <c r="BK491" s="48" t="str">
        <f t="shared" si="239"/>
        <v/>
      </c>
      <c r="BL491" s="48" t="str">
        <f t="shared" si="240"/>
        <v/>
      </c>
      <c r="BM491" s="48" t="str">
        <f t="shared" si="241"/>
        <v/>
      </c>
      <c r="BN491" s="48" t="str">
        <f t="shared" si="242"/>
        <v/>
      </c>
      <c r="BO491" s="48" t="str">
        <f t="shared" si="243"/>
        <v/>
      </c>
      <c r="BP491" s="48" t="str">
        <f t="shared" si="244"/>
        <v/>
      </c>
      <c r="BQ491" s="48" t="str">
        <f t="shared" si="245"/>
        <v/>
      </c>
      <c r="BR491" s="48" t="str">
        <f t="shared" si="246"/>
        <v/>
      </c>
      <c r="BS491" s="48" t="str">
        <f t="shared" si="247"/>
        <v/>
      </c>
      <c r="BT491" s="48" t="str">
        <f t="shared" si="248"/>
        <v/>
      </c>
      <c r="BU491" s="48" t="str">
        <f t="shared" si="249"/>
        <v/>
      </c>
    </row>
    <row r="492" spans="1:73">
      <c r="A492" s="10" t="e">
        <f>Audit!#REF!</f>
        <v>#REF!</v>
      </c>
      <c r="B492" s="10" t="e">
        <f t="shared" si="220"/>
        <v>#REF!</v>
      </c>
      <c r="C492" s="17" t="e">
        <f>VLOOKUP(Audit!#REF!,$V$3:$AE$12,2,FALSE) &amp; VLOOKUP(Audit!#REF!,$V$13:$AE$22,2,FALSE)&amp; IF(Audit!#REF!=10,Audit!#REF!&amp;Audit!#REF!,"")</f>
        <v>#REF!</v>
      </c>
      <c r="D492" s="17" t="e">
        <f>VLOOKUP(Audit!#REF!,$V$3:$AE$12,3,FALSE) &amp; VLOOKUP(Audit!#REF!,$V$13:$AE$22,3,FALSE) &amp;IF(Audit!#REF!=10,Audit!#REF!&amp;Audit!#REF!,"")</f>
        <v>#REF!</v>
      </c>
      <c r="E492" s="17" t="e">
        <f>VLOOKUP(Audit!#REF!,$V$3:$AE$12,4,FALSE)&amp; Audit!#REF! &amp; VLOOKUP(Audit!#REF!,$V$13:$AE$22,4,FALSE)&amp; IF(Audit!#REF!=10,Audit!#REF!&amp;Audit!#REF!,"")</f>
        <v>#REF!</v>
      </c>
      <c r="F492" s="17" t="e">
        <f>VLOOKUP(Audit!#REF!,$V$3:$AE$12,5,FALSE) &amp; VLOOKUP(Audit!#REF!,$V$13:$AE$22,5,FALSE)&amp; IF(Audit!#REF!=10,Audit!#REF!&amp;Audit!#REF!,"")</f>
        <v>#REF!</v>
      </c>
      <c r="G492" s="17" t="e">
        <f>VLOOKUP(Audit!#REF!,$V$3:$AE$12,6,FALSE) &amp; VLOOKUP(Audit!#REF!,$V$13:$AE$22,6,FALSE)&amp; IF(Audit!#REF!=10,Audit!#REF!&amp;Audit!#REF!,"")</f>
        <v>#REF!</v>
      </c>
      <c r="H492" s="17" t="e">
        <f>VLOOKUP(Audit!#REF!,$V$3:$AE$12,7,FALSE) &amp; VLOOKUP(Audit!#REF!,$V$13:$AE$22,7,FALSE)&amp;IF(Audit!#REF!=10,Audit!#REF!&amp;Audit!#REF!,"")</f>
        <v>#REF!</v>
      </c>
      <c r="I492" s="17" t="e">
        <f>VLOOKUP(Audit!#REF!,$V$3:$AE$12,8,FALSE) &amp; Audit!#REF! &amp; VLOOKUP(Audit!#REF!,$V$13:$AE$22,8,FALSE)&amp;IF(Audit!#REF!=10,Audit!#REF!&amp;Audit!#REF!,"")</f>
        <v>#REF!</v>
      </c>
      <c r="J492" s="17" t="e">
        <f>VLOOKUP(Audit!#REF!,$V$3:$AE$12,9,FALSE) &amp; VLOOKUP(Audit!#REF!,$V$13:$AE$22,9,FALSE) &amp; IF(Audit!#REF!=10,Audit!#REF!&amp;Audit!#REF!,"") &amp; IF(Audit!#REF!&lt;&gt;1,U492,"")</f>
        <v>#REF!</v>
      </c>
      <c r="K492" s="17" t="e">
        <f>VLOOKUP(Audit!#REF!,$V$3:$AE$12,10,FALSE) &amp; Audit!#REF! &amp; VLOOKUP(Audit!#REF!,$V$13:$AE$22,10,FALSE) &amp; IF(Audit!#REF!=10,Audit!#REF!&amp;Audit!#REF!,"") &amp; IF(Audit!#REF!&lt;&gt;1,U492,"")</f>
        <v>#REF!</v>
      </c>
      <c r="L492" s="10" t="e">
        <f>Audit!#REF!</f>
        <v>#REF!</v>
      </c>
      <c r="M492" s="10" t="e">
        <f t="shared" si="221"/>
        <v>#REF!</v>
      </c>
      <c r="N492" s="10" t="e">
        <f t="shared" si="222"/>
        <v>#REF!</v>
      </c>
      <c r="O492" s="10" t="e">
        <f t="shared" si="223"/>
        <v>#REF!</v>
      </c>
      <c r="P492" s="10" t="e">
        <f t="shared" si="224"/>
        <v>#REF!</v>
      </c>
      <c r="Q492" s="10" t="e">
        <f t="shared" si="225"/>
        <v>#REF!</v>
      </c>
      <c r="R492" s="10" t="e">
        <f t="shared" si="226"/>
        <v>#REF!</v>
      </c>
      <c r="S492" s="10" t="e">
        <f t="shared" si="227"/>
        <v>#REF!</v>
      </c>
      <c r="T492" s="10" t="e">
        <f t="shared" si="228"/>
        <v>#REF!</v>
      </c>
      <c r="U492" s="17" t="e">
        <f>IF(Audit!#REF!="","",VLOOKUP(Audit!#REF!,$W$26:$X$35,2,FALSE)) &amp; Audit!#REF! &amp; IF(Audit!#REF!="","",IF(Audit!#REF!&lt;=1.4,VLOOKUP(Audit!#REF!,$W$38:X537,2,FALSE),VLOOKUP(Audit!#REF!,$W$51:$X$61,2,FALSE))) &amp; IF(Audit!#REF!="","",VLOOKUP(Audit!#REF!,$Y$26:$Z$35,2,FALSE) &amp; Audit!#REF! &amp; IF(Audit!#REF!="","",IF(Audit!#REF!&lt;=1.4,VLOOKUP(Audit!#REF!,$Y$38:$Z$48,2,FALSE),VLOOKUP(Audit!#REF!,$Y$51:$Z$61,2,FALSE))))</f>
        <v>#REF!</v>
      </c>
      <c r="V492" s="21"/>
      <c r="AH492" s="49" t="e">
        <f>Audit!#REF!</f>
        <v>#REF!</v>
      </c>
      <c r="AI492" s="50" t="e">
        <f>VLOOKUP(Audit!#REF!,$V$3:$AE$12,2,FALSE)&amp; IF(Audit!#REF!=10,Audit!#REF!,"")</f>
        <v>#REF!</v>
      </c>
      <c r="AJ492" s="50" t="e">
        <f>VLOOKUP(Audit!#REF!,$V$13:$AE$22,2,FALSE)&amp; IF(Audit!#REF!=10,Audit!#REF!,"")</f>
        <v>#REF!</v>
      </c>
      <c r="AK492" s="47" t="e">
        <f t="shared" si="229"/>
        <v>#REF!</v>
      </c>
      <c r="AL492" s="50" t="e">
        <f>VLOOKUP(Audit!#REF!,$V$3:$AE$12,3,FALSE)&amp; IF(Audit!#REF!=10,Audit!#REF!,"")</f>
        <v>#REF!</v>
      </c>
      <c r="AM492" s="50" t="e">
        <f>VLOOKUP(Audit!#REF!,$V$13:$AE$22,3,FALSE)&amp; IF(Audit!#REF!=10,Audit!#REF!,"")</f>
        <v>#REF!</v>
      </c>
      <c r="AN492" s="47" t="e">
        <f t="shared" si="230"/>
        <v>#REF!</v>
      </c>
      <c r="AO492" s="50" t="e">
        <f>VLOOKUP(Audit!#REF!,$V$3:$AE$12,4,FALSE) &amp;  Audit!#REF! &amp; IF(Audit!#REF!=10,Audit!#REF!,"")</f>
        <v>#REF!</v>
      </c>
      <c r="AP492" s="50" t="e">
        <f>VLOOKUP(Audit!#REF!,$V$13:$AE$22,4,FALSE)&amp; IF(Audit!#REF!=10,Audit!#REF!,"")</f>
        <v>#REF!</v>
      </c>
      <c r="AQ492" s="47" t="e">
        <f t="shared" si="231"/>
        <v>#REF!</v>
      </c>
      <c r="AR492" s="50" t="e">
        <f>VLOOKUP(Audit!#REF!,$V$3:$AE$12,5,FALSE)&amp; IF(Audit!#REF!=10,Audit!#REF!,"")</f>
        <v>#REF!</v>
      </c>
      <c r="AS492" s="50" t="e">
        <f>VLOOKUP(Audit!#REF!,$V$13:$AE$22,5,FALSE)&amp; IF(Audit!#REF!=10,Audit!#REF!,"")</f>
        <v>#REF!</v>
      </c>
      <c r="AT492" s="47" t="e">
        <f t="shared" si="232"/>
        <v>#REF!</v>
      </c>
      <c r="AU492" s="50" t="e">
        <f>VLOOKUP(Audit!#REF!,$V$3:$AE$12,6,FALSE)&amp; IF(Audit!#REF!=10,Audit!#REF!,"")</f>
        <v>#REF!</v>
      </c>
      <c r="AV492" s="50" t="e">
        <f>VLOOKUP(Audit!#REF!,$V$13:$AE$22,6,FALSE)&amp; IF(Audit!#REF!=10,Audit!#REF!,"")</f>
        <v>#REF!</v>
      </c>
      <c r="AW492" s="47" t="e">
        <f t="shared" si="233"/>
        <v>#REF!</v>
      </c>
      <c r="AX492" s="50" t="e">
        <f>VLOOKUP(Audit!#REF!,$V$3:$AE$12,7,FALSE)&amp; IF(Audit!#REF!=10,Audit!#REF!,"")</f>
        <v>#REF!</v>
      </c>
      <c r="AY492" s="50" t="e">
        <f>VLOOKUP(Audit!#REF!,$V$13:$AE$22,7,FALSE) &amp; IF(Audit!#REF!=10,Audit!#REF!,"")</f>
        <v>#REF!</v>
      </c>
      <c r="AZ492" s="47" t="e">
        <f t="shared" si="234"/>
        <v>#REF!</v>
      </c>
      <c r="BA492" s="50" t="e">
        <f>VLOOKUP(Audit!#REF!,$V$3:$AE$12,8,FALSE)&amp; Audit!#REF! &amp; IF(Audit!#REF!=10,Audit!#REF!,"")</f>
        <v>#REF!</v>
      </c>
      <c r="BB492" s="50" t="e">
        <f>VLOOKUP(Audit!#REF!,$V$13:$AE$22,8,FALSE) &amp; IF(Audit!#REF!=10,Audit!#REF!,"")</f>
        <v>#REF!</v>
      </c>
      <c r="BC492" s="47" t="e">
        <f t="shared" si="235"/>
        <v>#REF!</v>
      </c>
      <c r="BD492" s="50" t="e">
        <f>VLOOKUP(Audit!#REF!,$V$3:$AE$12,9,FALSE)&amp; IF(Audit!#REF!=10,Audit!#REF!,"")</f>
        <v>#REF!</v>
      </c>
      <c r="BE492" s="50" t="e">
        <f>VLOOKUP(Audit!#REF!,$V$13:$AE$22,9,FALSE) &amp; IF(Audit!#REF!=10,Audit!#REF!,"") &amp; IF(Audit!#REF!&lt;&gt;1,U492,"")</f>
        <v>#REF!</v>
      </c>
      <c r="BF492" s="47" t="e">
        <f t="shared" si="236"/>
        <v>#REF!</v>
      </c>
      <c r="BG492" s="50" t="e">
        <f>VLOOKUP(Audit!#REF!,$V$3:$AE$12,10,FALSE) &amp; Audit!#REF! &amp; IF(Audit!#REF!=10,Audit!#REF!,"")</f>
        <v>#REF!</v>
      </c>
      <c r="BH492" s="50" t="e">
        <f>VLOOKUP(Audit!#REF!,$V$13:$AE$22,10,FALSE) &amp; IF(Audit!#REF!=10,Audit!#REF!,"") &amp; IF(Audit!#REF!&lt;&gt;1,U492,"")</f>
        <v>#REF!</v>
      </c>
      <c r="BI492" s="47" t="e">
        <f t="shared" si="237"/>
        <v>#REF!</v>
      </c>
      <c r="BJ492" s="48" t="str">
        <f t="shared" si="238"/>
        <v/>
      </c>
      <c r="BK492" s="48" t="str">
        <f t="shared" si="239"/>
        <v/>
      </c>
      <c r="BL492" s="48" t="str">
        <f t="shared" si="240"/>
        <v/>
      </c>
      <c r="BM492" s="48" t="str">
        <f t="shared" si="241"/>
        <v/>
      </c>
      <c r="BN492" s="48" t="str">
        <f t="shared" si="242"/>
        <v/>
      </c>
      <c r="BO492" s="48" t="str">
        <f t="shared" si="243"/>
        <v/>
      </c>
      <c r="BP492" s="48" t="str">
        <f t="shared" si="244"/>
        <v/>
      </c>
      <c r="BQ492" s="48" t="str">
        <f t="shared" si="245"/>
        <v/>
      </c>
      <c r="BR492" s="48" t="str">
        <f t="shared" si="246"/>
        <v/>
      </c>
      <c r="BS492" s="48" t="str">
        <f t="shared" si="247"/>
        <v/>
      </c>
      <c r="BT492" s="48" t="str">
        <f t="shared" si="248"/>
        <v/>
      </c>
      <c r="BU492" s="48" t="str">
        <f t="shared" si="249"/>
        <v/>
      </c>
    </row>
    <row r="493" spans="1:73">
      <c r="A493" s="10" t="e">
        <f>Audit!#REF!</f>
        <v>#REF!</v>
      </c>
      <c r="B493" s="10" t="e">
        <f t="shared" si="220"/>
        <v>#REF!</v>
      </c>
      <c r="C493" s="17" t="e">
        <f>VLOOKUP(Audit!#REF!,$V$3:$AE$12,2,FALSE) &amp; VLOOKUP(Audit!#REF!,$V$13:$AE$22,2,FALSE)&amp; IF(Audit!#REF!=10,Audit!#REF!&amp;Audit!#REF!,"")</f>
        <v>#REF!</v>
      </c>
      <c r="D493" s="17" t="e">
        <f>VLOOKUP(Audit!#REF!,$V$3:$AE$12,3,FALSE) &amp; VLOOKUP(Audit!#REF!,$V$13:$AE$22,3,FALSE) &amp;IF(Audit!#REF!=10,Audit!#REF!&amp;Audit!#REF!,"")</f>
        <v>#REF!</v>
      </c>
      <c r="E493" s="17" t="e">
        <f>VLOOKUP(Audit!#REF!,$V$3:$AE$12,4,FALSE)&amp; Audit!#REF! &amp; VLOOKUP(Audit!#REF!,$V$13:$AE$22,4,FALSE)&amp; IF(Audit!#REF!=10,Audit!#REF!&amp;Audit!#REF!,"")</f>
        <v>#REF!</v>
      </c>
      <c r="F493" s="17" t="e">
        <f>VLOOKUP(Audit!#REF!,$V$3:$AE$12,5,FALSE) &amp; VLOOKUP(Audit!#REF!,$V$13:$AE$22,5,FALSE)&amp; IF(Audit!#REF!=10,Audit!#REF!&amp;Audit!#REF!,"")</f>
        <v>#REF!</v>
      </c>
      <c r="G493" s="17" t="e">
        <f>VLOOKUP(Audit!#REF!,$V$3:$AE$12,6,FALSE) &amp; VLOOKUP(Audit!#REF!,$V$13:$AE$22,6,FALSE)&amp; IF(Audit!#REF!=10,Audit!#REF!&amp;Audit!#REF!,"")</f>
        <v>#REF!</v>
      </c>
      <c r="H493" s="17" t="e">
        <f>VLOOKUP(Audit!#REF!,$V$3:$AE$12,7,FALSE) &amp; VLOOKUP(Audit!#REF!,$V$13:$AE$22,7,FALSE)&amp;IF(Audit!#REF!=10,Audit!#REF!&amp;Audit!#REF!,"")</f>
        <v>#REF!</v>
      </c>
      <c r="I493" s="17" t="e">
        <f>VLOOKUP(Audit!#REF!,$V$3:$AE$12,8,FALSE) &amp; Audit!#REF! &amp; VLOOKUP(Audit!#REF!,$V$13:$AE$22,8,FALSE)&amp;IF(Audit!#REF!=10,Audit!#REF!&amp;Audit!#REF!,"")</f>
        <v>#REF!</v>
      </c>
      <c r="J493" s="17" t="e">
        <f>VLOOKUP(Audit!#REF!,$V$3:$AE$12,9,FALSE) &amp; VLOOKUP(Audit!#REF!,$V$13:$AE$22,9,FALSE) &amp; IF(Audit!#REF!=10,Audit!#REF!&amp;Audit!#REF!,"") &amp; IF(Audit!#REF!&lt;&gt;1,U493,"")</f>
        <v>#REF!</v>
      </c>
      <c r="K493" s="17" t="e">
        <f>VLOOKUP(Audit!#REF!,$V$3:$AE$12,10,FALSE) &amp; Audit!#REF! &amp; VLOOKUP(Audit!#REF!,$V$13:$AE$22,10,FALSE) &amp; IF(Audit!#REF!=10,Audit!#REF!&amp;Audit!#REF!,"") &amp; IF(Audit!#REF!&lt;&gt;1,U493,"")</f>
        <v>#REF!</v>
      </c>
      <c r="L493" s="10" t="e">
        <f>Audit!#REF!</f>
        <v>#REF!</v>
      </c>
      <c r="M493" s="10" t="e">
        <f t="shared" si="221"/>
        <v>#REF!</v>
      </c>
      <c r="N493" s="10" t="e">
        <f t="shared" si="222"/>
        <v>#REF!</v>
      </c>
      <c r="O493" s="10" t="e">
        <f t="shared" si="223"/>
        <v>#REF!</v>
      </c>
      <c r="P493" s="10" t="e">
        <f t="shared" si="224"/>
        <v>#REF!</v>
      </c>
      <c r="Q493" s="10" t="e">
        <f t="shared" si="225"/>
        <v>#REF!</v>
      </c>
      <c r="R493" s="10" t="e">
        <f t="shared" si="226"/>
        <v>#REF!</v>
      </c>
      <c r="S493" s="10" t="e">
        <f t="shared" si="227"/>
        <v>#REF!</v>
      </c>
      <c r="T493" s="10" t="e">
        <f t="shared" si="228"/>
        <v>#REF!</v>
      </c>
      <c r="U493" s="17" t="e">
        <f>IF(Audit!#REF!="","",VLOOKUP(Audit!#REF!,$W$26:$X$35,2,FALSE)) &amp; Audit!#REF! &amp; IF(Audit!#REF!="","",IF(Audit!#REF!&lt;=1.4,VLOOKUP(Audit!#REF!,$W$38:X538,2,FALSE),VLOOKUP(Audit!#REF!,$W$51:$X$61,2,FALSE))) &amp; IF(Audit!#REF!="","",VLOOKUP(Audit!#REF!,$Y$26:$Z$35,2,FALSE) &amp; Audit!#REF! &amp; IF(Audit!#REF!="","",IF(Audit!#REF!&lt;=1.4,VLOOKUP(Audit!#REF!,$Y$38:$Z$48,2,FALSE),VLOOKUP(Audit!#REF!,$Y$51:$Z$61,2,FALSE))))</f>
        <v>#REF!</v>
      </c>
      <c r="V493" s="21"/>
      <c r="AH493" s="49" t="e">
        <f>Audit!#REF!</f>
        <v>#REF!</v>
      </c>
      <c r="AI493" s="50" t="e">
        <f>VLOOKUP(Audit!#REF!,$V$3:$AE$12,2,FALSE)&amp; IF(Audit!#REF!=10,Audit!#REF!,"")</f>
        <v>#REF!</v>
      </c>
      <c r="AJ493" s="50" t="e">
        <f>VLOOKUP(Audit!#REF!,$V$13:$AE$22,2,FALSE)&amp; IF(Audit!#REF!=10,Audit!#REF!,"")</f>
        <v>#REF!</v>
      </c>
      <c r="AK493" s="47" t="e">
        <f t="shared" si="229"/>
        <v>#REF!</v>
      </c>
      <c r="AL493" s="50" t="e">
        <f>VLOOKUP(Audit!#REF!,$V$3:$AE$12,3,FALSE)&amp; IF(Audit!#REF!=10,Audit!#REF!,"")</f>
        <v>#REF!</v>
      </c>
      <c r="AM493" s="50" t="e">
        <f>VLOOKUP(Audit!#REF!,$V$13:$AE$22,3,FALSE)&amp; IF(Audit!#REF!=10,Audit!#REF!,"")</f>
        <v>#REF!</v>
      </c>
      <c r="AN493" s="47" t="e">
        <f t="shared" si="230"/>
        <v>#REF!</v>
      </c>
      <c r="AO493" s="50" t="e">
        <f>VLOOKUP(Audit!#REF!,$V$3:$AE$12,4,FALSE) &amp;  Audit!#REF! &amp; IF(Audit!#REF!=10,Audit!#REF!,"")</f>
        <v>#REF!</v>
      </c>
      <c r="AP493" s="50" t="e">
        <f>VLOOKUP(Audit!#REF!,$V$13:$AE$22,4,FALSE)&amp; IF(Audit!#REF!=10,Audit!#REF!,"")</f>
        <v>#REF!</v>
      </c>
      <c r="AQ493" s="47" t="e">
        <f t="shared" si="231"/>
        <v>#REF!</v>
      </c>
      <c r="AR493" s="50" t="e">
        <f>VLOOKUP(Audit!#REF!,$V$3:$AE$12,5,FALSE)&amp; IF(Audit!#REF!=10,Audit!#REF!,"")</f>
        <v>#REF!</v>
      </c>
      <c r="AS493" s="50" t="e">
        <f>VLOOKUP(Audit!#REF!,$V$13:$AE$22,5,FALSE)&amp; IF(Audit!#REF!=10,Audit!#REF!,"")</f>
        <v>#REF!</v>
      </c>
      <c r="AT493" s="47" t="e">
        <f t="shared" si="232"/>
        <v>#REF!</v>
      </c>
      <c r="AU493" s="50" t="e">
        <f>VLOOKUP(Audit!#REF!,$V$3:$AE$12,6,FALSE)&amp; IF(Audit!#REF!=10,Audit!#REF!,"")</f>
        <v>#REF!</v>
      </c>
      <c r="AV493" s="50" t="e">
        <f>VLOOKUP(Audit!#REF!,$V$13:$AE$22,6,FALSE)&amp; IF(Audit!#REF!=10,Audit!#REF!,"")</f>
        <v>#REF!</v>
      </c>
      <c r="AW493" s="47" t="e">
        <f t="shared" si="233"/>
        <v>#REF!</v>
      </c>
      <c r="AX493" s="50" t="e">
        <f>VLOOKUP(Audit!#REF!,$V$3:$AE$12,7,FALSE)&amp; IF(Audit!#REF!=10,Audit!#REF!,"")</f>
        <v>#REF!</v>
      </c>
      <c r="AY493" s="50" t="e">
        <f>VLOOKUP(Audit!#REF!,$V$13:$AE$22,7,FALSE) &amp; IF(Audit!#REF!=10,Audit!#REF!,"")</f>
        <v>#REF!</v>
      </c>
      <c r="AZ493" s="47" t="e">
        <f t="shared" si="234"/>
        <v>#REF!</v>
      </c>
      <c r="BA493" s="50" t="e">
        <f>VLOOKUP(Audit!#REF!,$V$3:$AE$12,8,FALSE)&amp; Audit!#REF! &amp; IF(Audit!#REF!=10,Audit!#REF!,"")</f>
        <v>#REF!</v>
      </c>
      <c r="BB493" s="50" t="e">
        <f>VLOOKUP(Audit!#REF!,$V$13:$AE$22,8,FALSE) &amp; IF(Audit!#REF!=10,Audit!#REF!,"")</f>
        <v>#REF!</v>
      </c>
      <c r="BC493" s="47" t="e">
        <f t="shared" si="235"/>
        <v>#REF!</v>
      </c>
      <c r="BD493" s="50" t="e">
        <f>VLOOKUP(Audit!#REF!,$V$3:$AE$12,9,FALSE)&amp; IF(Audit!#REF!=10,Audit!#REF!,"")</f>
        <v>#REF!</v>
      </c>
      <c r="BE493" s="50" t="e">
        <f>VLOOKUP(Audit!#REF!,$V$13:$AE$22,9,FALSE) &amp; IF(Audit!#REF!=10,Audit!#REF!,"") &amp; IF(Audit!#REF!&lt;&gt;1,U493,"")</f>
        <v>#REF!</v>
      </c>
      <c r="BF493" s="47" t="e">
        <f t="shared" si="236"/>
        <v>#REF!</v>
      </c>
      <c r="BG493" s="50" t="e">
        <f>VLOOKUP(Audit!#REF!,$V$3:$AE$12,10,FALSE) &amp; Audit!#REF! &amp; IF(Audit!#REF!=10,Audit!#REF!,"")</f>
        <v>#REF!</v>
      </c>
      <c r="BH493" s="50" t="e">
        <f>VLOOKUP(Audit!#REF!,$V$13:$AE$22,10,FALSE) &amp; IF(Audit!#REF!=10,Audit!#REF!,"") &amp; IF(Audit!#REF!&lt;&gt;1,U493,"")</f>
        <v>#REF!</v>
      </c>
      <c r="BI493" s="47" t="e">
        <f t="shared" si="237"/>
        <v>#REF!</v>
      </c>
      <c r="BJ493" s="48" t="str">
        <f t="shared" si="238"/>
        <v/>
      </c>
      <c r="BK493" s="48" t="str">
        <f t="shared" si="239"/>
        <v/>
      </c>
      <c r="BL493" s="48" t="str">
        <f t="shared" si="240"/>
        <v/>
      </c>
      <c r="BM493" s="48" t="str">
        <f t="shared" si="241"/>
        <v/>
      </c>
      <c r="BN493" s="48" t="str">
        <f t="shared" si="242"/>
        <v/>
      </c>
      <c r="BO493" s="48" t="str">
        <f t="shared" si="243"/>
        <v/>
      </c>
      <c r="BP493" s="48" t="str">
        <f t="shared" si="244"/>
        <v/>
      </c>
      <c r="BQ493" s="48" t="str">
        <f t="shared" si="245"/>
        <v/>
      </c>
      <c r="BR493" s="48" t="str">
        <f t="shared" si="246"/>
        <v/>
      </c>
      <c r="BS493" s="48" t="str">
        <f t="shared" si="247"/>
        <v/>
      </c>
      <c r="BT493" s="48" t="str">
        <f t="shared" si="248"/>
        <v/>
      </c>
      <c r="BU493" s="48" t="str">
        <f t="shared" si="249"/>
        <v/>
      </c>
    </row>
    <row r="494" spans="1:73">
      <c r="A494" s="10" t="e">
        <f>Audit!#REF!</f>
        <v>#REF!</v>
      </c>
      <c r="B494" s="10" t="e">
        <f t="shared" si="220"/>
        <v>#REF!</v>
      </c>
      <c r="C494" s="17" t="e">
        <f>VLOOKUP(Audit!#REF!,$V$3:$AE$12,2,FALSE) &amp; VLOOKUP(Audit!#REF!,$V$13:$AE$22,2,FALSE)&amp; IF(Audit!#REF!=10,Audit!#REF!&amp;Audit!#REF!,"")</f>
        <v>#REF!</v>
      </c>
      <c r="D494" s="17" t="e">
        <f>VLOOKUP(Audit!#REF!,$V$3:$AE$12,3,FALSE) &amp; VLOOKUP(Audit!#REF!,$V$13:$AE$22,3,FALSE) &amp;IF(Audit!#REF!=10,Audit!#REF!&amp;Audit!#REF!,"")</f>
        <v>#REF!</v>
      </c>
      <c r="E494" s="17" t="e">
        <f>VLOOKUP(Audit!#REF!,$V$3:$AE$12,4,FALSE)&amp; Audit!#REF! &amp; VLOOKUP(Audit!#REF!,$V$13:$AE$22,4,FALSE)&amp; IF(Audit!#REF!=10,Audit!#REF!&amp;Audit!#REF!,"")</f>
        <v>#REF!</v>
      </c>
      <c r="F494" s="17" t="e">
        <f>VLOOKUP(Audit!#REF!,$V$3:$AE$12,5,FALSE) &amp; VLOOKUP(Audit!#REF!,$V$13:$AE$22,5,FALSE)&amp; IF(Audit!#REF!=10,Audit!#REF!&amp;Audit!#REF!,"")</f>
        <v>#REF!</v>
      </c>
      <c r="G494" s="17" t="e">
        <f>VLOOKUP(Audit!#REF!,$V$3:$AE$12,6,FALSE) &amp; VLOOKUP(Audit!#REF!,$V$13:$AE$22,6,FALSE)&amp; IF(Audit!#REF!=10,Audit!#REF!&amp;Audit!#REF!,"")</f>
        <v>#REF!</v>
      </c>
      <c r="H494" s="17" t="e">
        <f>VLOOKUP(Audit!#REF!,$V$3:$AE$12,7,FALSE) &amp; VLOOKUP(Audit!#REF!,$V$13:$AE$22,7,FALSE)&amp;IF(Audit!#REF!=10,Audit!#REF!&amp;Audit!#REF!,"")</f>
        <v>#REF!</v>
      </c>
      <c r="I494" s="17" t="e">
        <f>VLOOKUP(Audit!#REF!,$V$3:$AE$12,8,FALSE) &amp; Audit!#REF! &amp; VLOOKUP(Audit!#REF!,$V$13:$AE$22,8,FALSE)&amp;IF(Audit!#REF!=10,Audit!#REF!&amp;Audit!#REF!,"")</f>
        <v>#REF!</v>
      </c>
      <c r="J494" s="17" t="e">
        <f>VLOOKUP(Audit!#REF!,$V$3:$AE$12,9,FALSE) &amp; VLOOKUP(Audit!#REF!,$V$13:$AE$22,9,FALSE) &amp; IF(Audit!#REF!=10,Audit!#REF!&amp;Audit!#REF!,"") &amp; IF(Audit!#REF!&lt;&gt;1,U494,"")</f>
        <v>#REF!</v>
      </c>
      <c r="K494" s="17" t="e">
        <f>VLOOKUP(Audit!#REF!,$V$3:$AE$12,10,FALSE) &amp; Audit!#REF! &amp; VLOOKUP(Audit!#REF!,$V$13:$AE$22,10,FALSE) &amp; IF(Audit!#REF!=10,Audit!#REF!&amp;Audit!#REF!,"") &amp; IF(Audit!#REF!&lt;&gt;1,U494,"")</f>
        <v>#REF!</v>
      </c>
      <c r="L494" s="10" t="e">
        <f>Audit!#REF!</f>
        <v>#REF!</v>
      </c>
      <c r="M494" s="10" t="e">
        <f t="shared" si="221"/>
        <v>#REF!</v>
      </c>
      <c r="N494" s="10" t="e">
        <f t="shared" si="222"/>
        <v>#REF!</v>
      </c>
      <c r="O494" s="10" t="e">
        <f t="shared" si="223"/>
        <v>#REF!</v>
      </c>
      <c r="P494" s="10" t="e">
        <f t="shared" si="224"/>
        <v>#REF!</v>
      </c>
      <c r="Q494" s="10" t="e">
        <f t="shared" si="225"/>
        <v>#REF!</v>
      </c>
      <c r="R494" s="10" t="e">
        <f t="shared" si="226"/>
        <v>#REF!</v>
      </c>
      <c r="S494" s="10" t="e">
        <f t="shared" si="227"/>
        <v>#REF!</v>
      </c>
      <c r="T494" s="10" t="e">
        <f t="shared" si="228"/>
        <v>#REF!</v>
      </c>
      <c r="U494" s="17" t="e">
        <f>IF(Audit!#REF!="","",VLOOKUP(Audit!#REF!,$W$26:$X$35,2,FALSE)) &amp; Audit!#REF! &amp; IF(Audit!#REF!="","",IF(Audit!#REF!&lt;=1.4,VLOOKUP(Audit!#REF!,$W$38:X539,2,FALSE),VLOOKUP(Audit!#REF!,$W$51:$X$61,2,FALSE))) &amp; IF(Audit!#REF!="","",VLOOKUP(Audit!#REF!,$Y$26:$Z$35,2,FALSE) &amp; Audit!#REF! &amp; IF(Audit!#REF!="","",IF(Audit!#REF!&lt;=1.4,VLOOKUP(Audit!#REF!,$Y$38:$Z$48,2,FALSE),VLOOKUP(Audit!#REF!,$Y$51:$Z$61,2,FALSE))))</f>
        <v>#REF!</v>
      </c>
      <c r="V494" s="21"/>
      <c r="AH494" s="49" t="e">
        <f>Audit!#REF!</f>
        <v>#REF!</v>
      </c>
      <c r="AI494" s="50" t="e">
        <f>VLOOKUP(Audit!#REF!,$V$3:$AE$12,2,FALSE)&amp; IF(Audit!#REF!=10,Audit!#REF!,"")</f>
        <v>#REF!</v>
      </c>
      <c r="AJ494" s="50" t="e">
        <f>VLOOKUP(Audit!#REF!,$V$13:$AE$22,2,FALSE)&amp; IF(Audit!#REF!=10,Audit!#REF!,"")</f>
        <v>#REF!</v>
      </c>
      <c r="AK494" s="47" t="e">
        <f t="shared" si="229"/>
        <v>#REF!</v>
      </c>
      <c r="AL494" s="50" t="e">
        <f>VLOOKUP(Audit!#REF!,$V$3:$AE$12,3,FALSE)&amp; IF(Audit!#REF!=10,Audit!#REF!,"")</f>
        <v>#REF!</v>
      </c>
      <c r="AM494" s="50" t="e">
        <f>VLOOKUP(Audit!#REF!,$V$13:$AE$22,3,FALSE)&amp; IF(Audit!#REF!=10,Audit!#REF!,"")</f>
        <v>#REF!</v>
      </c>
      <c r="AN494" s="47" t="e">
        <f t="shared" si="230"/>
        <v>#REF!</v>
      </c>
      <c r="AO494" s="50" t="e">
        <f>VLOOKUP(Audit!#REF!,$V$3:$AE$12,4,FALSE) &amp;  Audit!#REF! &amp; IF(Audit!#REF!=10,Audit!#REF!,"")</f>
        <v>#REF!</v>
      </c>
      <c r="AP494" s="50" t="e">
        <f>VLOOKUP(Audit!#REF!,$V$13:$AE$22,4,FALSE)&amp; IF(Audit!#REF!=10,Audit!#REF!,"")</f>
        <v>#REF!</v>
      </c>
      <c r="AQ494" s="47" t="e">
        <f t="shared" si="231"/>
        <v>#REF!</v>
      </c>
      <c r="AR494" s="50" t="e">
        <f>VLOOKUP(Audit!#REF!,$V$3:$AE$12,5,FALSE)&amp; IF(Audit!#REF!=10,Audit!#REF!,"")</f>
        <v>#REF!</v>
      </c>
      <c r="AS494" s="50" t="e">
        <f>VLOOKUP(Audit!#REF!,$V$13:$AE$22,5,FALSE)&amp; IF(Audit!#REF!=10,Audit!#REF!,"")</f>
        <v>#REF!</v>
      </c>
      <c r="AT494" s="47" t="e">
        <f t="shared" si="232"/>
        <v>#REF!</v>
      </c>
      <c r="AU494" s="50" t="e">
        <f>VLOOKUP(Audit!#REF!,$V$3:$AE$12,6,FALSE)&amp; IF(Audit!#REF!=10,Audit!#REF!,"")</f>
        <v>#REF!</v>
      </c>
      <c r="AV494" s="50" t="e">
        <f>VLOOKUP(Audit!#REF!,$V$13:$AE$22,6,FALSE)&amp; IF(Audit!#REF!=10,Audit!#REF!,"")</f>
        <v>#REF!</v>
      </c>
      <c r="AW494" s="47" t="e">
        <f t="shared" si="233"/>
        <v>#REF!</v>
      </c>
      <c r="AX494" s="50" t="e">
        <f>VLOOKUP(Audit!#REF!,$V$3:$AE$12,7,FALSE)&amp; IF(Audit!#REF!=10,Audit!#REF!,"")</f>
        <v>#REF!</v>
      </c>
      <c r="AY494" s="50" t="e">
        <f>VLOOKUP(Audit!#REF!,$V$13:$AE$22,7,FALSE) &amp; IF(Audit!#REF!=10,Audit!#REF!,"")</f>
        <v>#REF!</v>
      </c>
      <c r="AZ494" s="47" t="e">
        <f t="shared" si="234"/>
        <v>#REF!</v>
      </c>
      <c r="BA494" s="50" t="e">
        <f>VLOOKUP(Audit!#REF!,$V$3:$AE$12,8,FALSE)&amp; Audit!#REF! &amp; IF(Audit!#REF!=10,Audit!#REF!,"")</f>
        <v>#REF!</v>
      </c>
      <c r="BB494" s="50" t="e">
        <f>VLOOKUP(Audit!#REF!,$V$13:$AE$22,8,FALSE) &amp; IF(Audit!#REF!=10,Audit!#REF!,"")</f>
        <v>#REF!</v>
      </c>
      <c r="BC494" s="47" t="e">
        <f t="shared" si="235"/>
        <v>#REF!</v>
      </c>
      <c r="BD494" s="50" t="e">
        <f>VLOOKUP(Audit!#REF!,$V$3:$AE$12,9,FALSE)&amp; IF(Audit!#REF!=10,Audit!#REF!,"")</f>
        <v>#REF!</v>
      </c>
      <c r="BE494" s="50" t="e">
        <f>VLOOKUP(Audit!#REF!,$V$13:$AE$22,9,FALSE) &amp; IF(Audit!#REF!=10,Audit!#REF!,"") &amp; IF(Audit!#REF!&lt;&gt;1,U494,"")</f>
        <v>#REF!</v>
      </c>
      <c r="BF494" s="47" t="e">
        <f t="shared" si="236"/>
        <v>#REF!</v>
      </c>
      <c r="BG494" s="50" t="e">
        <f>VLOOKUP(Audit!#REF!,$V$3:$AE$12,10,FALSE) &amp; Audit!#REF! &amp; IF(Audit!#REF!=10,Audit!#REF!,"")</f>
        <v>#REF!</v>
      </c>
      <c r="BH494" s="50" t="e">
        <f>VLOOKUP(Audit!#REF!,$V$13:$AE$22,10,FALSE) &amp; IF(Audit!#REF!=10,Audit!#REF!,"") &amp; IF(Audit!#REF!&lt;&gt;1,U494,"")</f>
        <v>#REF!</v>
      </c>
      <c r="BI494" s="47" t="e">
        <f t="shared" si="237"/>
        <v>#REF!</v>
      </c>
      <c r="BJ494" s="48" t="str">
        <f t="shared" si="238"/>
        <v/>
      </c>
      <c r="BK494" s="48" t="str">
        <f t="shared" si="239"/>
        <v/>
      </c>
      <c r="BL494" s="48" t="str">
        <f t="shared" si="240"/>
        <v/>
      </c>
      <c r="BM494" s="48" t="str">
        <f t="shared" si="241"/>
        <v/>
      </c>
      <c r="BN494" s="48" t="str">
        <f t="shared" si="242"/>
        <v/>
      </c>
      <c r="BO494" s="48" t="str">
        <f t="shared" si="243"/>
        <v/>
      </c>
      <c r="BP494" s="48" t="str">
        <f t="shared" si="244"/>
        <v/>
      </c>
      <c r="BQ494" s="48" t="str">
        <f t="shared" si="245"/>
        <v/>
      </c>
      <c r="BR494" s="48" t="str">
        <f t="shared" si="246"/>
        <v/>
      </c>
      <c r="BS494" s="48" t="str">
        <f t="shared" si="247"/>
        <v/>
      </c>
      <c r="BT494" s="48" t="str">
        <f t="shared" si="248"/>
        <v/>
      </c>
      <c r="BU494" s="48" t="str">
        <f t="shared" si="249"/>
        <v/>
      </c>
    </row>
    <row r="495" spans="1:73">
      <c r="A495" s="10" t="e">
        <f>Audit!#REF!</f>
        <v>#REF!</v>
      </c>
      <c r="B495" s="10" t="e">
        <f t="shared" si="220"/>
        <v>#REF!</v>
      </c>
      <c r="C495" s="17" t="e">
        <f>VLOOKUP(Audit!#REF!,$V$3:$AE$12,2,FALSE) &amp; VLOOKUP(Audit!#REF!,$V$13:$AE$22,2,FALSE)&amp; IF(Audit!#REF!=10,Audit!#REF!&amp;Audit!#REF!,"")</f>
        <v>#REF!</v>
      </c>
      <c r="D495" s="17" t="e">
        <f>VLOOKUP(Audit!#REF!,$V$3:$AE$12,3,FALSE) &amp; VLOOKUP(Audit!#REF!,$V$13:$AE$22,3,FALSE) &amp;IF(Audit!#REF!=10,Audit!#REF!&amp;Audit!#REF!,"")</f>
        <v>#REF!</v>
      </c>
      <c r="E495" s="17" t="e">
        <f>VLOOKUP(Audit!#REF!,$V$3:$AE$12,4,FALSE)&amp; Audit!#REF! &amp; VLOOKUP(Audit!#REF!,$V$13:$AE$22,4,FALSE)&amp; IF(Audit!#REF!=10,Audit!#REF!&amp;Audit!#REF!,"")</f>
        <v>#REF!</v>
      </c>
      <c r="F495" s="17" t="e">
        <f>VLOOKUP(Audit!#REF!,$V$3:$AE$12,5,FALSE) &amp; VLOOKUP(Audit!#REF!,$V$13:$AE$22,5,FALSE)&amp; IF(Audit!#REF!=10,Audit!#REF!&amp;Audit!#REF!,"")</f>
        <v>#REF!</v>
      </c>
      <c r="G495" s="17" t="e">
        <f>VLOOKUP(Audit!#REF!,$V$3:$AE$12,6,FALSE) &amp; VLOOKUP(Audit!#REF!,$V$13:$AE$22,6,FALSE)&amp; IF(Audit!#REF!=10,Audit!#REF!&amp;Audit!#REF!,"")</f>
        <v>#REF!</v>
      </c>
      <c r="H495" s="17" t="e">
        <f>VLOOKUP(Audit!#REF!,$V$3:$AE$12,7,FALSE) &amp; VLOOKUP(Audit!#REF!,$V$13:$AE$22,7,FALSE)&amp;IF(Audit!#REF!=10,Audit!#REF!&amp;Audit!#REF!,"")</f>
        <v>#REF!</v>
      </c>
      <c r="I495" s="17" t="e">
        <f>VLOOKUP(Audit!#REF!,$V$3:$AE$12,8,FALSE) &amp; Audit!#REF! &amp; VLOOKUP(Audit!#REF!,$V$13:$AE$22,8,FALSE)&amp;IF(Audit!#REF!=10,Audit!#REF!&amp;Audit!#REF!,"")</f>
        <v>#REF!</v>
      </c>
      <c r="J495" s="17" t="e">
        <f>VLOOKUP(Audit!#REF!,$V$3:$AE$12,9,FALSE) &amp; VLOOKUP(Audit!#REF!,$V$13:$AE$22,9,FALSE) &amp; IF(Audit!#REF!=10,Audit!#REF!&amp;Audit!#REF!,"") &amp; IF(Audit!#REF!&lt;&gt;1,U495,"")</f>
        <v>#REF!</v>
      </c>
      <c r="K495" s="17" t="e">
        <f>VLOOKUP(Audit!#REF!,$V$3:$AE$12,10,FALSE) &amp; Audit!#REF! &amp; VLOOKUP(Audit!#REF!,$V$13:$AE$22,10,FALSE) &amp; IF(Audit!#REF!=10,Audit!#REF!&amp;Audit!#REF!,"") &amp; IF(Audit!#REF!&lt;&gt;1,U495,"")</f>
        <v>#REF!</v>
      </c>
      <c r="L495" s="10" t="e">
        <f>Audit!#REF!</f>
        <v>#REF!</v>
      </c>
      <c r="M495" s="10" t="e">
        <f t="shared" si="221"/>
        <v>#REF!</v>
      </c>
      <c r="N495" s="10" t="e">
        <f t="shared" si="222"/>
        <v>#REF!</v>
      </c>
      <c r="O495" s="10" t="e">
        <f t="shared" si="223"/>
        <v>#REF!</v>
      </c>
      <c r="P495" s="10" t="e">
        <f t="shared" si="224"/>
        <v>#REF!</v>
      </c>
      <c r="Q495" s="10" t="e">
        <f t="shared" si="225"/>
        <v>#REF!</v>
      </c>
      <c r="R495" s="10" t="e">
        <f t="shared" si="226"/>
        <v>#REF!</v>
      </c>
      <c r="S495" s="10" t="e">
        <f t="shared" si="227"/>
        <v>#REF!</v>
      </c>
      <c r="T495" s="10" t="e">
        <f t="shared" si="228"/>
        <v>#REF!</v>
      </c>
      <c r="U495" s="17" t="e">
        <f>IF(Audit!#REF!="","",VLOOKUP(Audit!#REF!,$W$26:$X$35,2,FALSE)) &amp; Audit!#REF! &amp; IF(Audit!#REF!="","",IF(Audit!#REF!&lt;=1.4,VLOOKUP(Audit!#REF!,$W$38:X540,2,FALSE),VLOOKUP(Audit!#REF!,$W$51:$X$61,2,FALSE))) &amp; IF(Audit!#REF!="","",VLOOKUP(Audit!#REF!,$Y$26:$Z$35,2,FALSE) &amp; Audit!#REF! &amp; IF(Audit!#REF!="","",IF(Audit!#REF!&lt;=1.4,VLOOKUP(Audit!#REF!,$Y$38:$Z$48,2,FALSE),VLOOKUP(Audit!#REF!,$Y$51:$Z$61,2,FALSE))))</f>
        <v>#REF!</v>
      </c>
      <c r="V495" s="21"/>
      <c r="AH495" s="49" t="e">
        <f>Audit!#REF!</f>
        <v>#REF!</v>
      </c>
      <c r="AI495" s="50" t="e">
        <f>VLOOKUP(Audit!#REF!,$V$3:$AE$12,2,FALSE)&amp; IF(Audit!#REF!=10,Audit!#REF!,"")</f>
        <v>#REF!</v>
      </c>
      <c r="AJ495" s="50" t="e">
        <f>VLOOKUP(Audit!#REF!,$V$13:$AE$22,2,FALSE)&amp; IF(Audit!#REF!=10,Audit!#REF!,"")</f>
        <v>#REF!</v>
      </c>
      <c r="AK495" s="47" t="e">
        <f t="shared" si="229"/>
        <v>#REF!</v>
      </c>
      <c r="AL495" s="50" t="e">
        <f>VLOOKUP(Audit!#REF!,$V$3:$AE$12,3,FALSE)&amp; IF(Audit!#REF!=10,Audit!#REF!,"")</f>
        <v>#REF!</v>
      </c>
      <c r="AM495" s="50" t="e">
        <f>VLOOKUP(Audit!#REF!,$V$13:$AE$22,3,FALSE)&amp; IF(Audit!#REF!=10,Audit!#REF!,"")</f>
        <v>#REF!</v>
      </c>
      <c r="AN495" s="47" t="e">
        <f t="shared" si="230"/>
        <v>#REF!</v>
      </c>
      <c r="AO495" s="50" t="e">
        <f>VLOOKUP(Audit!#REF!,$V$3:$AE$12,4,FALSE) &amp;  Audit!#REF! &amp; IF(Audit!#REF!=10,Audit!#REF!,"")</f>
        <v>#REF!</v>
      </c>
      <c r="AP495" s="50" t="e">
        <f>VLOOKUP(Audit!#REF!,$V$13:$AE$22,4,FALSE)&amp; IF(Audit!#REF!=10,Audit!#REF!,"")</f>
        <v>#REF!</v>
      </c>
      <c r="AQ495" s="47" t="e">
        <f t="shared" si="231"/>
        <v>#REF!</v>
      </c>
      <c r="AR495" s="50" t="e">
        <f>VLOOKUP(Audit!#REF!,$V$3:$AE$12,5,FALSE)&amp; IF(Audit!#REF!=10,Audit!#REF!,"")</f>
        <v>#REF!</v>
      </c>
      <c r="AS495" s="50" t="e">
        <f>VLOOKUP(Audit!#REF!,$V$13:$AE$22,5,FALSE)&amp; IF(Audit!#REF!=10,Audit!#REF!,"")</f>
        <v>#REF!</v>
      </c>
      <c r="AT495" s="47" t="e">
        <f t="shared" si="232"/>
        <v>#REF!</v>
      </c>
      <c r="AU495" s="50" t="e">
        <f>VLOOKUP(Audit!#REF!,$V$3:$AE$12,6,FALSE)&amp; IF(Audit!#REF!=10,Audit!#REF!,"")</f>
        <v>#REF!</v>
      </c>
      <c r="AV495" s="50" t="e">
        <f>VLOOKUP(Audit!#REF!,$V$13:$AE$22,6,FALSE)&amp; IF(Audit!#REF!=10,Audit!#REF!,"")</f>
        <v>#REF!</v>
      </c>
      <c r="AW495" s="47" t="e">
        <f t="shared" si="233"/>
        <v>#REF!</v>
      </c>
      <c r="AX495" s="50" t="e">
        <f>VLOOKUP(Audit!#REF!,$V$3:$AE$12,7,FALSE)&amp; IF(Audit!#REF!=10,Audit!#REF!,"")</f>
        <v>#REF!</v>
      </c>
      <c r="AY495" s="50" t="e">
        <f>VLOOKUP(Audit!#REF!,$V$13:$AE$22,7,FALSE) &amp; IF(Audit!#REF!=10,Audit!#REF!,"")</f>
        <v>#REF!</v>
      </c>
      <c r="AZ495" s="47" t="e">
        <f t="shared" si="234"/>
        <v>#REF!</v>
      </c>
      <c r="BA495" s="50" t="e">
        <f>VLOOKUP(Audit!#REF!,$V$3:$AE$12,8,FALSE)&amp; Audit!#REF! &amp; IF(Audit!#REF!=10,Audit!#REF!,"")</f>
        <v>#REF!</v>
      </c>
      <c r="BB495" s="50" t="e">
        <f>VLOOKUP(Audit!#REF!,$V$13:$AE$22,8,FALSE) &amp; IF(Audit!#REF!=10,Audit!#REF!,"")</f>
        <v>#REF!</v>
      </c>
      <c r="BC495" s="47" t="e">
        <f t="shared" si="235"/>
        <v>#REF!</v>
      </c>
      <c r="BD495" s="50" t="e">
        <f>VLOOKUP(Audit!#REF!,$V$3:$AE$12,9,FALSE)&amp; IF(Audit!#REF!=10,Audit!#REF!,"")</f>
        <v>#REF!</v>
      </c>
      <c r="BE495" s="50" t="e">
        <f>VLOOKUP(Audit!#REF!,$V$13:$AE$22,9,FALSE) &amp; IF(Audit!#REF!=10,Audit!#REF!,"") &amp; IF(Audit!#REF!&lt;&gt;1,U495,"")</f>
        <v>#REF!</v>
      </c>
      <c r="BF495" s="47" t="e">
        <f t="shared" si="236"/>
        <v>#REF!</v>
      </c>
      <c r="BG495" s="50" t="e">
        <f>VLOOKUP(Audit!#REF!,$V$3:$AE$12,10,FALSE) &amp; Audit!#REF! &amp; IF(Audit!#REF!=10,Audit!#REF!,"")</f>
        <v>#REF!</v>
      </c>
      <c r="BH495" s="50" t="e">
        <f>VLOOKUP(Audit!#REF!,$V$13:$AE$22,10,FALSE) &amp; IF(Audit!#REF!=10,Audit!#REF!,"") &amp; IF(Audit!#REF!&lt;&gt;1,U495,"")</f>
        <v>#REF!</v>
      </c>
      <c r="BI495" s="47" t="e">
        <f t="shared" si="237"/>
        <v>#REF!</v>
      </c>
      <c r="BJ495" s="48" t="str">
        <f t="shared" si="238"/>
        <v/>
      </c>
      <c r="BK495" s="48" t="str">
        <f t="shared" si="239"/>
        <v/>
      </c>
      <c r="BL495" s="48" t="str">
        <f t="shared" si="240"/>
        <v/>
      </c>
      <c r="BM495" s="48" t="str">
        <f t="shared" si="241"/>
        <v/>
      </c>
      <c r="BN495" s="48" t="str">
        <f t="shared" si="242"/>
        <v/>
      </c>
      <c r="BO495" s="48" t="str">
        <f t="shared" si="243"/>
        <v/>
      </c>
      <c r="BP495" s="48" t="str">
        <f t="shared" si="244"/>
        <v/>
      </c>
      <c r="BQ495" s="48" t="str">
        <f t="shared" si="245"/>
        <v/>
      </c>
      <c r="BR495" s="48" t="str">
        <f t="shared" si="246"/>
        <v/>
      </c>
      <c r="BS495" s="48" t="str">
        <f t="shared" si="247"/>
        <v/>
      </c>
      <c r="BT495" s="48" t="str">
        <f t="shared" si="248"/>
        <v/>
      </c>
      <c r="BU495" s="48" t="str">
        <f t="shared" si="249"/>
        <v/>
      </c>
    </row>
    <row r="496" spans="1:73">
      <c r="A496" s="10" t="e">
        <f>Audit!#REF!</f>
        <v>#REF!</v>
      </c>
      <c r="B496" s="10" t="e">
        <f t="shared" si="220"/>
        <v>#REF!</v>
      </c>
      <c r="C496" s="17" t="e">
        <f>VLOOKUP(Audit!#REF!,$V$3:$AE$12,2,FALSE) &amp; VLOOKUP(Audit!#REF!,$V$13:$AE$22,2,FALSE)&amp; IF(Audit!#REF!=10,Audit!#REF!&amp;Audit!#REF!,"")</f>
        <v>#REF!</v>
      </c>
      <c r="D496" s="17" t="e">
        <f>VLOOKUP(Audit!#REF!,$V$3:$AE$12,3,FALSE) &amp; VLOOKUP(Audit!#REF!,$V$13:$AE$22,3,FALSE) &amp;IF(Audit!#REF!=10,Audit!#REF!&amp;Audit!#REF!,"")</f>
        <v>#REF!</v>
      </c>
      <c r="E496" s="17" t="e">
        <f>VLOOKUP(Audit!#REF!,$V$3:$AE$12,4,FALSE)&amp; Audit!#REF! &amp; VLOOKUP(Audit!#REF!,$V$13:$AE$22,4,FALSE)&amp; IF(Audit!#REF!=10,Audit!#REF!&amp;Audit!#REF!,"")</f>
        <v>#REF!</v>
      </c>
      <c r="F496" s="17" t="e">
        <f>VLOOKUP(Audit!#REF!,$V$3:$AE$12,5,FALSE) &amp; VLOOKUP(Audit!#REF!,$V$13:$AE$22,5,FALSE)&amp; IF(Audit!#REF!=10,Audit!#REF!&amp;Audit!#REF!,"")</f>
        <v>#REF!</v>
      </c>
      <c r="G496" s="17" t="e">
        <f>VLOOKUP(Audit!#REF!,$V$3:$AE$12,6,FALSE) &amp; VLOOKUP(Audit!#REF!,$V$13:$AE$22,6,FALSE)&amp; IF(Audit!#REF!=10,Audit!#REF!&amp;Audit!#REF!,"")</f>
        <v>#REF!</v>
      </c>
      <c r="H496" s="17" t="e">
        <f>VLOOKUP(Audit!#REF!,$V$3:$AE$12,7,FALSE) &amp; VLOOKUP(Audit!#REF!,$V$13:$AE$22,7,FALSE)&amp;IF(Audit!#REF!=10,Audit!#REF!&amp;Audit!#REF!,"")</f>
        <v>#REF!</v>
      </c>
      <c r="I496" s="17" t="e">
        <f>VLOOKUP(Audit!#REF!,$V$3:$AE$12,8,FALSE) &amp; Audit!#REF! &amp; VLOOKUP(Audit!#REF!,$V$13:$AE$22,8,FALSE)&amp;IF(Audit!#REF!=10,Audit!#REF!&amp;Audit!#REF!,"")</f>
        <v>#REF!</v>
      </c>
      <c r="J496" s="17" t="e">
        <f>VLOOKUP(Audit!#REF!,$V$3:$AE$12,9,FALSE) &amp; VLOOKUP(Audit!#REF!,$V$13:$AE$22,9,FALSE) &amp; IF(Audit!#REF!=10,Audit!#REF!&amp;Audit!#REF!,"") &amp; IF(Audit!#REF!&lt;&gt;1,U496,"")</f>
        <v>#REF!</v>
      </c>
      <c r="K496" s="17" t="e">
        <f>VLOOKUP(Audit!#REF!,$V$3:$AE$12,10,FALSE) &amp; Audit!#REF! &amp; VLOOKUP(Audit!#REF!,$V$13:$AE$22,10,FALSE) &amp; IF(Audit!#REF!=10,Audit!#REF!&amp;Audit!#REF!,"") &amp; IF(Audit!#REF!&lt;&gt;1,U496,"")</f>
        <v>#REF!</v>
      </c>
      <c r="L496" s="10" t="e">
        <f>Audit!#REF!</f>
        <v>#REF!</v>
      </c>
      <c r="M496" s="10" t="e">
        <f t="shared" si="221"/>
        <v>#REF!</v>
      </c>
      <c r="N496" s="10" t="e">
        <f t="shared" si="222"/>
        <v>#REF!</v>
      </c>
      <c r="O496" s="10" t="e">
        <f t="shared" si="223"/>
        <v>#REF!</v>
      </c>
      <c r="P496" s="10" t="e">
        <f t="shared" si="224"/>
        <v>#REF!</v>
      </c>
      <c r="Q496" s="10" t="e">
        <f t="shared" si="225"/>
        <v>#REF!</v>
      </c>
      <c r="R496" s="10" t="e">
        <f t="shared" si="226"/>
        <v>#REF!</v>
      </c>
      <c r="S496" s="10" t="e">
        <f t="shared" si="227"/>
        <v>#REF!</v>
      </c>
      <c r="T496" s="10" t="e">
        <f t="shared" si="228"/>
        <v>#REF!</v>
      </c>
      <c r="U496" s="17" t="e">
        <f>IF(Audit!#REF!="","",VLOOKUP(Audit!#REF!,$W$26:$X$35,2,FALSE)) &amp; Audit!#REF! &amp; IF(Audit!#REF!="","",IF(Audit!#REF!&lt;=1.4,VLOOKUP(Audit!#REF!,$W$38:X541,2,FALSE),VLOOKUP(Audit!#REF!,$W$51:$X$61,2,FALSE))) &amp; IF(Audit!#REF!="","",VLOOKUP(Audit!#REF!,$Y$26:$Z$35,2,FALSE) &amp; Audit!#REF! &amp; IF(Audit!#REF!="","",IF(Audit!#REF!&lt;=1.4,VLOOKUP(Audit!#REF!,$Y$38:$Z$48,2,FALSE),VLOOKUP(Audit!#REF!,$Y$51:$Z$61,2,FALSE))))</f>
        <v>#REF!</v>
      </c>
      <c r="V496" s="21"/>
      <c r="AH496" s="49" t="e">
        <f>Audit!#REF!</f>
        <v>#REF!</v>
      </c>
      <c r="AI496" s="50" t="e">
        <f>VLOOKUP(Audit!#REF!,$V$3:$AE$12,2,FALSE)&amp; IF(Audit!#REF!=10,Audit!#REF!,"")</f>
        <v>#REF!</v>
      </c>
      <c r="AJ496" s="50" t="e">
        <f>VLOOKUP(Audit!#REF!,$V$13:$AE$22,2,FALSE)&amp; IF(Audit!#REF!=10,Audit!#REF!,"")</f>
        <v>#REF!</v>
      </c>
      <c r="AK496" s="47" t="e">
        <f t="shared" si="229"/>
        <v>#REF!</v>
      </c>
      <c r="AL496" s="50" t="e">
        <f>VLOOKUP(Audit!#REF!,$V$3:$AE$12,3,FALSE)&amp; IF(Audit!#REF!=10,Audit!#REF!,"")</f>
        <v>#REF!</v>
      </c>
      <c r="AM496" s="50" t="e">
        <f>VLOOKUP(Audit!#REF!,$V$13:$AE$22,3,FALSE)&amp; IF(Audit!#REF!=10,Audit!#REF!,"")</f>
        <v>#REF!</v>
      </c>
      <c r="AN496" s="47" t="e">
        <f t="shared" si="230"/>
        <v>#REF!</v>
      </c>
      <c r="AO496" s="50" t="e">
        <f>VLOOKUP(Audit!#REF!,$V$3:$AE$12,4,FALSE) &amp;  Audit!#REF! &amp; IF(Audit!#REF!=10,Audit!#REF!,"")</f>
        <v>#REF!</v>
      </c>
      <c r="AP496" s="50" t="e">
        <f>VLOOKUP(Audit!#REF!,$V$13:$AE$22,4,FALSE)&amp; IF(Audit!#REF!=10,Audit!#REF!,"")</f>
        <v>#REF!</v>
      </c>
      <c r="AQ496" s="47" t="e">
        <f t="shared" si="231"/>
        <v>#REF!</v>
      </c>
      <c r="AR496" s="50" t="e">
        <f>VLOOKUP(Audit!#REF!,$V$3:$AE$12,5,FALSE)&amp; IF(Audit!#REF!=10,Audit!#REF!,"")</f>
        <v>#REF!</v>
      </c>
      <c r="AS496" s="50" t="e">
        <f>VLOOKUP(Audit!#REF!,$V$13:$AE$22,5,FALSE)&amp; IF(Audit!#REF!=10,Audit!#REF!,"")</f>
        <v>#REF!</v>
      </c>
      <c r="AT496" s="47" t="e">
        <f t="shared" si="232"/>
        <v>#REF!</v>
      </c>
      <c r="AU496" s="50" t="e">
        <f>VLOOKUP(Audit!#REF!,$V$3:$AE$12,6,FALSE)&amp; IF(Audit!#REF!=10,Audit!#REF!,"")</f>
        <v>#REF!</v>
      </c>
      <c r="AV496" s="50" t="e">
        <f>VLOOKUP(Audit!#REF!,$V$13:$AE$22,6,FALSE)&amp; IF(Audit!#REF!=10,Audit!#REF!,"")</f>
        <v>#REF!</v>
      </c>
      <c r="AW496" s="47" t="e">
        <f t="shared" si="233"/>
        <v>#REF!</v>
      </c>
      <c r="AX496" s="50" t="e">
        <f>VLOOKUP(Audit!#REF!,$V$3:$AE$12,7,FALSE)&amp; IF(Audit!#REF!=10,Audit!#REF!,"")</f>
        <v>#REF!</v>
      </c>
      <c r="AY496" s="50" t="e">
        <f>VLOOKUP(Audit!#REF!,$V$13:$AE$22,7,FALSE) &amp; IF(Audit!#REF!=10,Audit!#REF!,"")</f>
        <v>#REF!</v>
      </c>
      <c r="AZ496" s="47" t="e">
        <f t="shared" si="234"/>
        <v>#REF!</v>
      </c>
      <c r="BA496" s="50" t="e">
        <f>VLOOKUP(Audit!#REF!,$V$3:$AE$12,8,FALSE)&amp; Audit!#REF! &amp; IF(Audit!#REF!=10,Audit!#REF!,"")</f>
        <v>#REF!</v>
      </c>
      <c r="BB496" s="50" t="e">
        <f>VLOOKUP(Audit!#REF!,$V$13:$AE$22,8,FALSE) &amp; IF(Audit!#REF!=10,Audit!#REF!,"")</f>
        <v>#REF!</v>
      </c>
      <c r="BC496" s="47" t="e">
        <f t="shared" si="235"/>
        <v>#REF!</v>
      </c>
      <c r="BD496" s="50" t="e">
        <f>VLOOKUP(Audit!#REF!,$V$3:$AE$12,9,FALSE)&amp; IF(Audit!#REF!=10,Audit!#REF!,"")</f>
        <v>#REF!</v>
      </c>
      <c r="BE496" s="50" t="e">
        <f>VLOOKUP(Audit!#REF!,$V$13:$AE$22,9,FALSE) &amp; IF(Audit!#REF!=10,Audit!#REF!,"") &amp; IF(Audit!#REF!&lt;&gt;1,U496,"")</f>
        <v>#REF!</v>
      </c>
      <c r="BF496" s="47" t="e">
        <f t="shared" si="236"/>
        <v>#REF!</v>
      </c>
      <c r="BG496" s="50" t="e">
        <f>VLOOKUP(Audit!#REF!,$V$3:$AE$12,10,FALSE) &amp; Audit!#REF! &amp; IF(Audit!#REF!=10,Audit!#REF!,"")</f>
        <v>#REF!</v>
      </c>
      <c r="BH496" s="50" t="e">
        <f>VLOOKUP(Audit!#REF!,$V$13:$AE$22,10,FALSE) &amp; IF(Audit!#REF!=10,Audit!#REF!,"") &amp; IF(Audit!#REF!&lt;&gt;1,U496,"")</f>
        <v>#REF!</v>
      </c>
      <c r="BI496" s="47" t="e">
        <f t="shared" si="237"/>
        <v>#REF!</v>
      </c>
      <c r="BJ496" s="48" t="str">
        <f t="shared" si="238"/>
        <v/>
      </c>
      <c r="BK496" s="48" t="str">
        <f t="shared" si="239"/>
        <v/>
      </c>
      <c r="BL496" s="48" t="str">
        <f t="shared" si="240"/>
        <v/>
      </c>
      <c r="BM496" s="48" t="str">
        <f t="shared" si="241"/>
        <v/>
      </c>
      <c r="BN496" s="48" t="str">
        <f t="shared" si="242"/>
        <v/>
      </c>
      <c r="BO496" s="48" t="str">
        <f t="shared" si="243"/>
        <v/>
      </c>
      <c r="BP496" s="48" t="str">
        <f t="shared" si="244"/>
        <v/>
      </c>
      <c r="BQ496" s="48" t="str">
        <f t="shared" si="245"/>
        <v/>
      </c>
      <c r="BR496" s="48" t="str">
        <f t="shared" si="246"/>
        <v/>
      </c>
      <c r="BS496" s="48" t="str">
        <f t="shared" si="247"/>
        <v/>
      </c>
      <c r="BT496" s="48" t="str">
        <f t="shared" si="248"/>
        <v/>
      </c>
      <c r="BU496" s="48" t="str">
        <f t="shared" si="249"/>
        <v/>
      </c>
    </row>
    <row r="497" spans="1:73">
      <c r="A497" s="10" t="e">
        <f>Audit!#REF!</f>
        <v>#REF!</v>
      </c>
      <c r="B497" s="10" t="e">
        <f t="shared" si="220"/>
        <v>#REF!</v>
      </c>
      <c r="C497" s="17" t="e">
        <f>VLOOKUP(Audit!#REF!,$V$3:$AE$12,2,FALSE) &amp; VLOOKUP(Audit!#REF!,$V$13:$AE$22,2,FALSE)&amp; IF(Audit!#REF!=10,Audit!#REF!&amp;Audit!#REF!,"")</f>
        <v>#REF!</v>
      </c>
      <c r="D497" s="17" t="e">
        <f>VLOOKUP(Audit!#REF!,$V$3:$AE$12,3,FALSE) &amp; VLOOKUP(Audit!#REF!,$V$13:$AE$22,3,FALSE) &amp;IF(Audit!#REF!=10,Audit!#REF!&amp;Audit!#REF!,"")</f>
        <v>#REF!</v>
      </c>
      <c r="E497" s="17" t="e">
        <f>VLOOKUP(Audit!#REF!,$V$3:$AE$12,4,FALSE)&amp; Audit!#REF! &amp; VLOOKUP(Audit!#REF!,$V$13:$AE$22,4,FALSE)&amp; IF(Audit!#REF!=10,Audit!#REF!&amp;Audit!#REF!,"")</f>
        <v>#REF!</v>
      </c>
      <c r="F497" s="17" t="e">
        <f>VLOOKUP(Audit!#REF!,$V$3:$AE$12,5,FALSE) &amp; VLOOKUP(Audit!#REF!,$V$13:$AE$22,5,FALSE)&amp; IF(Audit!#REF!=10,Audit!#REF!&amp;Audit!#REF!,"")</f>
        <v>#REF!</v>
      </c>
      <c r="G497" s="17" t="e">
        <f>VLOOKUP(Audit!#REF!,$V$3:$AE$12,6,FALSE) &amp; VLOOKUP(Audit!#REF!,$V$13:$AE$22,6,FALSE)&amp; IF(Audit!#REF!=10,Audit!#REF!&amp;Audit!#REF!,"")</f>
        <v>#REF!</v>
      </c>
      <c r="H497" s="17" t="e">
        <f>VLOOKUP(Audit!#REF!,$V$3:$AE$12,7,FALSE) &amp; VLOOKUP(Audit!#REF!,$V$13:$AE$22,7,FALSE)&amp;IF(Audit!#REF!=10,Audit!#REF!&amp;Audit!#REF!,"")</f>
        <v>#REF!</v>
      </c>
      <c r="I497" s="17" t="e">
        <f>VLOOKUP(Audit!#REF!,$V$3:$AE$12,8,FALSE) &amp; Audit!#REF! &amp; VLOOKUP(Audit!#REF!,$V$13:$AE$22,8,FALSE)&amp;IF(Audit!#REF!=10,Audit!#REF!&amp;Audit!#REF!,"")</f>
        <v>#REF!</v>
      </c>
      <c r="J497" s="17" t="e">
        <f>VLOOKUP(Audit!#REF!,$V$3:$AE$12,9,FALSE) &amp; VLOOKUP(Audit!#REF!,$V$13:$AE$22,9,FALSE) &amp; IF(Audit!#REF!=10,Audit!#REF!&amp;Audit!#REF!,"") &amp; IF(Audit!#REF!&lt;&gt;1,U497,"")</f>
        <v>#REF!</v>
      </c>
      <c r="K497" s="17" t="e">
        <f>VLOOKUP(Audit!#REF!,$V$3:$AE$12,10,FALSE) &amp; Audit!#REF! &amp; VLOOKUP(Audit!#REF!,$V$13:$AE$22,10,FALSE) &amp; IF(Audit!#REF!=10,Audit!#REF!&amp;Audit!#REF!,"") &amp; IF(Audit!#REF!&lt;&gt;1,U497,"")</f>
        <v>#REF!</v>
      </c>
      <c r="L497" s="10" t="e">
        <f>Audit!#REF!</f>
        <v>#REF!</v>
      </c>
      <c r="M497" s="10" t="e">
        <f t="shared" si="221"/>
        <v>#REF!</v>
      </c>
      <c r="N497" s="10" t="e">
        <f t="shared" si="222"/>
        <v>#REF!</v>
      </c>
      <c r="O497" s="10" t="e">
        <f t="shared" si="223"/>
        <v>#REF!</v>
      </c>
      <c r="P497" s="10" t="e">
        <f t="shared" si="224"/>
        <v>#REF!</v>
      </c>
      <c r="Q497" s="10" t="e">
        <f t="shared" si="225"/>
        <v>#REF!</v>
      </c>
      <c r="R497" s="10" t="e">
        <f t="shared" si="226"/>
        <v>#REF!</v>
      </c>
      <c r="S497" s="10" t="e">
        <f t="shared" si="227"/>
        <v>#REF!</v>
      </c>
      <c r="T497" s="10" t="e">
        <f t="shared" si="228"/>
        <v>#REF!</v>
      </c>
      <c r="U497" s="17" t="e">
        <f>IF(Audit!#REF!="","",VLOOKUP(Audit!#REF!,$W$26:$X$35,2,FALSE)) &amp; Audit!#REF! &amp; IF(Audit!#REF!="","",IF(Audit!#REF!&lt;=1.4,VLOOKUP(Audit!#REF!,$W$38:X542,2,FALSE),VLOOKUP(Audit!#REF!,$W$51:$X$61,2,FALSE))) &amp; IF(Audit!#REF!="","",VLOOKUP(Audit!#REF!,$Y$26:$Z$35,2,FALSE) &amp; Audit!#REF! &amp; IF(Audit!#REF!="","",IF(Audit!#REF!&lt;=1.4,VLOOKUP(Audit!#REF!,$Y$38:$Z$48,2,FALSE),VLOOKUP(Audit!#REF!,$Y$51:$Z$61,2,FALSE))))</f>
        <v>#REF!</v>
      </c>
      <c r="V497" s="21"/>
      <c r="AH497" s="49" t="e">
        <f>Audit!#REF!</f>
        <v>#REF!</v>
      </c>
      <c r="AI497" s="50" t="e">
        <f>VLOOKUP(Audit!#REF!,$V$3:$AE$12,2,FALSE)&amp; IF(Audit!#REF!=10,Audit!#REF!,"")</f>
        <v>#REF!</v>
      </c>
      <c r="AJ497" s="50" t="e">
        <f>VLOOKUP(Audit!#REF!,$V$13:$AE$22,2,FALSE)&amp; IF(Audit!#REF!=10,Audit!#REF!,"")</f>
        <v>#REF!</v>
      </c>
      <c r="AK497" s="47" t="e">
        <f t="shared" si="229"/>
        <v>#REF!</v>
      </c>
      <c r="AL497" s="50" t="e">
        <f>VLOOKUP(Audit!#REF!,$V$3:$AE$12,3,FALSE)&amp; IF(Audit!#REF!=10,Audit!#REF!,"")</f>
        <v>#REF!</v>
      </c>
      <c r="AM497" s="50" t="e">
        <f>VLOOKUP(Audit!#REF!,$V$13:$AE$22,3,FALSE)&amp; IF(Audit!#REF!=10,Audit!#REF!,"")</f>
        <v>#REF!</v>
      </c>
      <c r="AN497" s="47" t="e">
        <f t="shared" si="230"/>
        <v>#REF!</v>
      </c>
      <c r="AO497" s="50" t="e">
        <f>VLOOKUP(Audit!#REF!,$V$3:$AE$12,4,FALSE) &amp;  Audit!#REF! &amp; IF(Audit!#REF!=10,Audit!#REF!,"")</f>
        <v>#REF!</v>
      </c>
      <c r="AP497" s="50" t="e">
        <f>VLOOKUP(Audit!#REF!,$V$13:$AE$22,4,FALSE)&amp; IF(Audit!#REF!=10,Audit!#REF!,"")</f>
        <v>#REF!</v>
      </c>
      <c r="AQ497" s="47" t="e">
        <f t="shared" si="231"/>
        <v>#REF!</v>
      </c>
      <c r="AR497" s="50" t="e">
        <f>VLOOKUP(Audit!#REF!,$V$3:$AE$12,5,FALSE)&amp; IF(Audit!#REF!=10,Audit!#REF!,"")</f>
        <v>#REF!</v>
      </c>
      <c r="AS497" s="50" t="e">
        <f>VLOOKUP(Audit!#REF!,$V$13:$AE$22,5,FALSE)&amp; IF(Audit!#REF!=10,Audit!#REF!,"")</f>
        <v>#REF!</v>
      </c>
      <c r="AT497" s="47" t="e">
        <f t="shared" si="232"/>
        <v>#REF!</v>
      </c>
      <c r="AU497" s="50" t="e">
        <f>VLOOKUP(Audit!#REF!,$V$3:$AE$12,6,FALSE)&amp; IF(Audit!#REF!=10,Audit!#REF!,"")</f>
        <v>#REF!</v>
      </c>
      <c r="AV497" s="50" t="e">
        <f>VLOOKUP(Audit!#REF!,$V$13:$AE$22,6,FALSE)&amp; IF(Audit!#REF!=10,Audit!#REF!,"")</f>
        <v>#REF!</v>
      </c>
      <c r="AW497" s="47" t="e">
        <f t="shared" si="233"/>
        <v>#REF!</v>
      </c>
      <c r="AX497" s="50" t="e">
        <f>VLOOKUP(Audit!#REF!,$V$3:$AE$12,7,FALSE)&amp; IF(Audit!#REF!=10,Audit!#REF!,"")</f>
        <v>#REF!</v>
      </c>
      <c r="AY497" s="50" t="e">
        <f>VLOOKUP(Audit!#REF!,$V$13:$AE$22,7,FALSE) &amp; IF(Audit!#REF!=10,Audit!#REF!,"")</f>
        <v>#REF!</v>
      </c>
      <c r="AZ497" s="47" t="e">
        <f t="shared" si="234"/>
        <v>#REF!</v>
      </c>
      <c r="BA497" s="50" t="e">
        <f>VLOOKUP(Audit!#REF!,$V$3:$AE$12,8,FALSE)&amp; Audit!#REF! &amp; IF(Audit!#REF!=10,Audit!#REF!,"")</f>
        <v>#REF!</v>
      </c>
      <c r="BB497" s="50" t="e">
        <f>VLOOKUP(Audit!#REF!,$V$13:$AE$22,8,FALSE) &amp; IF(Audit!#REF!=10,Audit!#REF!,"")</f>
        <v>#REF!</v>
      </c>
      <c r="BC497" s="47" t="e">
        <f t="shared" si="235"/>
        <v>#REF!</v>
      </c>
      <c r="BD497" s="50" t="e">
        <f>VLOOKUP(Audit!#REF!,$V$3:$AE$12,9,FALSE)&amp; IF(Audit!#REF!=10,Audit!#REF!,"")</f>
        <v>#REF!</v>
      </c>
      <c r="BE497" s="50" t="e">
        <f>VLOOKUP(Audit!#REF!,$V$13:$AE$22,9,FALSE) &amp; IF(Audit!#REF!=10,Audit!#REF!,"") &amp; IF(Audit!#REF!&lt;&gt;1,U497,"")</f>
        <v>#REF!</v>
      </c>
      <c r="BF497" s="47" t="e">
        <f t="shared" si="236"/>
        <v>#REF!</v>
      </c>
      <c r="BG497" s="50" t="e">
        <f>VLOOKUP(Audit!#REF!,$V$3:$AE$12,10,FALSE) &amp; Audit!#REF! &amp; IF(Audit!#REF!=10,Audit!#REF!,"")</f>
        <v>#REF!</v>
      </c>
      <c r="BH497" s="50" t="e">
        <f>VLOOKUP(Audit!#REF!,$V$13:$AE$22,10,FALSE) &amp; IF(Audit!#REF!=10,Audit!#REF!,"") &amp; IF(Audit!#REF!&lt;&gt;1,U497,"")</f>
        <v>#REF!</v>
      </c>
      <c r="BI497" s="47" t="e">
        <f t="shared" si="237"/>
        <v>#REF!</v>
      </c>
      <c r="BJ497" s="48" t="str">
        <f t="shared" si="238"/>
        <v/>
      </c>
      <c r="BK497" s="48" t="str">
        <f t="shared" si="239"/>
        <v/>
      </c>
      <c r="BL497" s="48" t="str">
        <f t="shared" si="240"/>
        <v/>
      </c>
      <c r="BM497" s="48" t="str">
        <f t="shared" si="241"/>
        <v/>
      </c>
      <c r="BN497" s="48" t="str">
        <f t="shared" si="242"/>
        <v/>
      </c>
      <c r="BO497" s="48" t="str">
        <f t="shared" si="243"/>
        <v/>
      </c>
      <c r="BP497" s="48" t="str">
        <f t="shared" si="244"/>
        <v/>
      </c>
      <c r="BQ497" s="48" t="str">
        <f t="shared" si="245"/>
        <v/>
      </c>
      <c r="BR497" s="48" t="str">
        <f t="shared" si="246"/>
        <v/>
      </c>
      <c r="BS497" s="48" t="str">
        <f t="shared" si="247"/>
        <v/>
      </c>
      <c r="BT497" s="48" t="str">
        <f t="shared" si="248"/>
        <v/>
      </c>
      <c r="BU497" s="48" t="str">
        <f t="shared" si="249"/>
        <v/>
      </c>
    </row>
    <row r="498" spans="1:73">
      <c r="A498" s="10" t="e">
        <f>Audit!#REF!</f>
        <v>#REF!</v>
      </c>
      <c r="B498" s="10" t="e">
        <f t="shared" si="220"/>
        <v>#REF!</v>
      </c>
      <c r="C498" s="17" t="e">
        <f>VLOOKUP(Audit!#REF!,$V$3:$AE$12,2,FALSE) &amp; VLOOKUP(Audit!#REF!,$V$13:$AE$22,2,FALSE)&amp; IF(Audit!#REF!=10,Audit!#REF!&amp;Audit!#REF!,"")</f>
        <v>#REF!</v>
      </c>
      <c r="D498" s="17" t="e">
        <f>VLOOKUP(Audit!#REF!,$V$3:$AE$12,3,FALSE) &amp; VLOOKUP(Audit!#REF!,$V$13:$AE$22,3,FALSE) &amp;IF(Audit!#REF!=10,Audit!#REF!&amp;Audit!#REF!,"")</f>
        <v>#REF!</v>
      </c>
      <c r="E498" s="17" t="e">
        <f>VLOOKUP(Audit!#REF!,$V$3:$AE$12,4,FALSE)&amp; Audit!#REF! &amp; VLOOKUP(Audit!#REF!,$V$13:$AE$22,4,FALSE)&amp; IF(Audit!#REF!=10,Audit!#REF!&amp;Audit!#REF!,"")</f>
        <v>#REF!</v>
      </c>
      <c r="F498" s="17" t="e">
        <f>VLOOKUP(Audit!#REF!,$V$3:$AE$12,5,FALSE) &amp; VLOOKUP(Audit!#REF!,$V$13:$AE$22,5,FALSE)&amp; IF(Audit!#REF!=10,Audit!#REF!&amp;Audit!#REF!,"")</f>
        <v>#REF!</v>
      </c>
      <c r="G498" s="17" t="e">
        <f>VLOOKUP(Audit!#REF!,$V$3:$AE$12,6,FALSE) &amp; VLOOKUP(Audit!#REF!,$V$13:$AE$22,6,FALSE)&amp; IF(Audit!#REF!=10,Audit!#REF!&amp;Audit!#REF!,"")</f>
        <v>#REF!</v>
      </c>
      <c r="H498" s="17" t="e">
        <f>VLOOKUP(Audit!#REF!,$V$3:$AE$12,7,FALSE) &amp; VLOOKUP(Audit!#REF!,$V$13:$AE$22,7,FALSE)&amp;IF(Audit!#REF!=10,Audit!#REF!&amp;Audit!#REF!,"")</f>
        <v>#REF!</v>
      </c>
      <c r="I498" s="17" t="e">
        <f>VLOOKUP(Audit!#REF!,$V$3:$AE$12,8,FALSE) &amp; Audit!#REF! &amp; VLOOKUP(Audit!#REF!,$V$13:$AE$22,8,FALSE)&amp;IF(Audit!#REF!=10,Audit!#REF!&amp;Audit!#REF!,"")</f>
        <v>#REF!</v>
      </c>
      <c r="J498" s="17" t="e">
        <f>VLOOKUP(Audit!#REF!,$V$3:$AE$12,9,FALSE) &amp; VLOOKUP(Audit!#REF!,$V$13:$AE$22,9,FALSE) &amp; IF(Audit!#REF!=10,Audit!#REF!&amp;Audit!#REF!,"") &amp; IF(Audit!#REF!&lt;&gt;1,U498,"")</f>
        <v>#REF!</v>
      </c>
      <c r="K498" s="17" t="e">
        <f>VLOOKUP(Audit!#REF!,$V$3:$AE$12,10,FALSE) &amp; Audit!#REF! &amp; VLOOKUP(Audit!#REF!,$V$13:$AE$22,10,FALSE) &amp; IF(Audit!#REF!=10,Audit!#REF!&amp;Audit!#REF!,"") &amp; IF(Audit!#REF!&lt;&gt;1,U498,"")</f>
        <v>#REF!</v>
      </c>
      <c r="L498" s="10" t="e">
        <f>Audit!#REF!</f>
        <v>#REF!</v>
      </c>
      <c r="M498" s="10" t="e">
        <f t="shared" si="221"/>
        <v>#REF!</v>
      </c>
      <c r="N498" s="10" t="e">
        <f t="shared" si="222"/>
        <v>#REF!</v>
      </c>
      <c r="O498" s="10" t="e">
        <f t="shared" si="223"/>
        <v>#REF!</v>
      </c>
      <c r="P498" s="10" t="e">
        <f t="shared" si="224"/>
        <v>#REF!</v>
      </c>
      <c r="Q498" s="10" t="e">
        <f t="shared" si="225"/>
        <v>#REF!</v>
      </c>
      <c r="R498" s="10" t="e">
        <f t="shared" si="226"/>
        <v>#REF!</v>
      </c>
      <c r="S498" s="10" t="e">
        <f t="shared" si="227"/>
        <v>#REF!</v>
      </c>
      <c r="T498" s="10" t="e">
        <f t="shared" si="228"/>
        <v>#REF!</v>
      </c>
      <c r="U498" s="17" t="e">
        <f>IF(Audit!#REF!="","",VLOOKUP(Audit!#REF!,$W$26:$X$35,2,FALSE)) &amp; Audit!#REF! &amp; IF(Audit!#REF!="","",IF(Audit!#REF!&lt;=1.4,VLOOKUP(Audit!#REF!,$W$38:X543,2,FALSE),VLOOKUP(Audit!#REF!,$W$51:$X$61,2,FALSE))) &amp; IF(Audit!#REF!="","",VLOOKUP(Audit!#REF!,$Y$26:$Z$35,2,FALSE) &amp; Audit!#REF! &amp; IF(Audit!#REF!="","",IF(Audit!#REF!&lt;=1.4,VLOOKUP(Audit!#REF!,$Y$38:$Z$48,2,FALSE),VLOOKUP(Audit!#REF!,$Y$51:$Z$61,2,FALSE))))</f>
        <v>#REF!</v>
      </c>
      <c r="V498" s="21"/>
      <c r="AH498" s="49" t="e">
        <f>Audit!#REF!</f>
        <v>#REF!</v>
      </c>
      <c r="AI498" s="50" t="e">
        <f>VLOOKUP(Audit!#REF!,$V$3:$AE$12,2,FALSE)&amp; IF(Audit!#REF!=10,Audit!#REF!,"")</f>
        <v>#REF!</v>
      </c>
      <c r="AJ498" s="50" t="e">
        <f>VLOOKUP(Audit!#REF!,$V$13:$AE$22,2,FALSE)&amp; IF(Audit!#REF!=10,Audit!#REF!,"")</f>
        <v>#REF!</v>
      </c>
      <c r="AK498" s="47" t="e">
        <f t="shared" si="229"/>
        <v>#REF!</v>
      </c>
      <c r="AL498" s="50" t="e">
        <f>VLOOKUP(Audit!#REF!,$V$3:$AE$12,3,FALSE)&amp; IF(Audit!#REF!=10,Audit!#REF!,"")</f>
        <v>#REF!</v>
      </c>
      <c r="AM498" s="50" t="e">
        <f>VLOOKUP(Audit!#REF!,$V$13:$AE$22,3,FALSE)&amp; IF(Audit!#REF!=10,Audit!#REF!,"")</f>
        <v>#REF!</v>
      </c>
      <c r="AN498" s="47" t="e">
        <f t="shared" si="230"/>
        <v>#REF!</v>
      </c>
      <c r="AO498" s="50" t="e">
        <f>VLOOKUP(Audit!#REF!,$V$3:$AE$12,4,FALSE) &amp;  Audit!#REF! &amp; IF(Audit!#REF!=10,Audit!#REF!,"")</f>
        <v>#REF!</v>
      </c>
      <c r="AP498" s="50" t="e">
        <f>VLOOKUP(Audit!#REF!,$V$13:$AE$22,4,FALSE)&amp; IF(Audit!#REF!=10,Audit!#REF!,"")</f>
        <v>#REF!</v>
      </c>
      <c r="AQ498" s="47" t="e">
        <f t="shared" si="231"/>
        <v>#REF!</v>
      </c>
      <c r="AR498" s="50" t="e">
        <f>VLOOKUP(Audit!#REF!,$V$3:$AE$12,5,FALSE)&amp; IF(Audit!#REF!=10,Audit!#REF!,"")</f>
        <v>#REF!</v>
      </c>
      <c r="AS498" s="50" t="e">
        <f>VLOOKUP(Audit!#REF!,$V$13:$AE$22,5,FALSE)&amp; IF(Audit!#REF!=10,Audit!#REF!,"")</f>
        <v>#REF!</v>
      </c>
      <c r="AT498" s="47" t="e">
        <f t="shared" si="232"/>
        <v>#REF!</v>
      </c>
      <c r="AU498" s="50" t="e">
        <f>VLOOKUP(Audit!#REF!,$V$3:$AE$12,6,FALSE)&amp; IF(Audit!#REF!=10,Audit!#REF!,"")</f>
        <v>#REF!</v>
      </c>
      <c r="AV498" s="50" t="e">
        <f>VLOOKUP(Audit!#REF!,$V$13:$AE$22,6,FALSE)&amp; IF(Audit!#REF!=10,Audit!#REF!,"")</f>
        <v>#REF!</v>
      </c>
      <c r="AW498" s="47" t="e">
        <f t="shared" si="233"/>
        <v>#REF!</v>
      </c>
      <c r="AX498" s="50" t="e">
        <f>VLOOKUP(Audit!#REF!,$V$3:$AE$12,7,FALSE)&amp; IF(Audit!#REF!=10,Audit!#REF!,"")</f>
        <v>#REF!</v>
      </c>
      <c r="AY498" s="50" t="e">
        <f>VLOOKUP(Audit!#REF!,$V$13:$AE$22,7,FALSE) &amp; IF(Audit!#REF!=10,Audit!#REF!,"")</f>
        <v>#REF!</v>
      </c>
      <c r="AZ498" s="47" t="e">
        <f t="shared" si="234"/>
        <v>#REF!</v>
      </c>
      <c r="BA498" s="50" t="e">
        <f>VLOOKUP(Audit!#REF!,$V$3:$AE$12,8,FALSE)&amp; Audit!#REF! &amp; IF(Audit!#REF!=10,Audit!#REF!,"")</f>
        <v>#REF!</v>
      </c>
      <c r="BB498" s="50" t="e">
        <f>VLOOKUP(Audit!#REF!,$V$13:$AE$22,8,FALSE) &amp; IF(Audit!#REF!=10,Audit!#REF!,"")</f>
        <v>#REF!</v>
      </c>
      <c r="BC498" s="47" t="e">
        <f t="shared" si="235"/>
        <v>#REF!</v>
      </c>
      <c r="BD498" s="50" t="e">
        <f>VLOOKUP(Audit!#REF!,$V$3:$AE$12,9,FALSE)&amp; IF(Audit!#REF!=10,Audit!#REF!,"")</f>
        <v>#REF!</v>
      </c>
      <c r="BE498" s="50" t="e">
        <f>VLOOKUP(Audit!#REF!,$V$13:$AE$22,9,FALSE) &amp; IF(Audit!#REF!=10,Audit!#REF!,"") &amp; IF(Audit!#REF!&lt;&gt;1,U498,"")</f>
        <v>#REF!</v>
      </c>
      <c r="BF498" s="47" t="e">
        <f t="shared" si="236"/>
        <v>#REF!</v>
      </c>
      <c r="BG498" s="50" t="e">
        <f>VLOOKUP(Audit!#REF!,$V$3:$AE$12,10,FALSE) &amp; Audit!#REF! &amp; IF(Audit!#REF!=10,Audit!#REF!,"")</f>
        <v>#REF!</v>
      </c>
      <c r="BH498" s="50" t="e">
        <f>VLOOKUP(Audit!#REF!,$V$13:$AE$22,10,FALSE) &amp; IF(Audit!#REF!=10,Audit!#REF!,"") &amp; IF(Audit!#REF!&lt;&gt;1,U498,"")</f>
        <v>#REF!</v>
      </c>
      <c r="BI498" s="47" t="e">
        <f t="shared" si="237"/>
        <v>#REF!</v>
      </c>
      <c r="BJ498" s="48" t="str">
        <f t="shared" si="238"/>
        <v/>
      </c>
      <c r="BK498" s="48" t="str">
        <f t="shared" si="239"/>
        <v/>
      </c>
      <c r="BL498" s="48" t="str">
        <f t="shared" si="240"/>
        <v/>
      </c>
      <c r="BM498" s="48" t="str">
        <f t="shared" si="241"/>
        <v/>
      </c>
      <c r="BN498" s="48" t="str">
        <f t="shared" si="242"/>
        <v/>
      </c>
      <c r="BO498" s="48" t="str">
        <f t="shared" si="243"/>
        <v/>
      </c>
      <c r="BP498" s="48" t="str">
        <f t="shared" si="244"/>
        <v/>
      </c>
      <c r="BQ498" s="48" t="str">
        <f t="shared" si="245"/>
        <v/>
      </c>
      <c r="BR498" s="48" t="str">
        <f t="shared" si="246"/>
        <v/>
      </c>
      <c r="BS498" s="48" t="str">
        <f t="shared" si="247"/>
        <v/>
      </c>
      <c r="BT498" s="48" t="str">
        <f t="shared" si="248"/>
        <v/>
      </c>
      <c r="BU498" s="48" t="str">
        <f t="shared" si="249"/>
        <v/>
      </c>
    </row>
    <row r="499" spans="1:73">
      <c r="A499" s="10" t="e">
        <f>Audit!#REF!</f>
        <v>#REF!</v>
      </c>
      <c r="B499" s="10" t="e">
        <f t="shared" si="220"/>
        <v>#REF!</v>
      </c>
      <c r="C499" s="17" t="e">
        <f>VLOOKUP(Audit!#REF!,$V$3:$AE$12,2,FALSE) &amp; VLOOKUP(Audit!#REF!,$V$13:$AE$22,2,FALSE)&amp; IF(Audit!#REF!=10,Audit!#REF!&amp;Audit!#REF!,"")</f>
        <v>#REF!</v>
      </c>
      <c r="D499" s="17" t="e">
        <f>VLOOKUP(Audit!#REF!,$V$3:$AE$12,3,FALSE) &amp; VLOOKUP(Audit!#REF!,$V$13:$AE$22,3,FALSE) &amp;IF(Audit!#REF!=10,Audit!#REF!&amp;Audit!#REF!,"")</f>
        <v>#REF!</v>
      </c>
      <c r="E499" s="17" t="e">
        <f>VLOOKUP(Audit!#REF!,$V$3:$AE$12,4,FALSE)&amp; Audit!#REF! &amp; VLOOKUP(Audit!#REF!,$V$13:$AE$22,4,FALSE)&amp; IF(Audit!#REF!=10,Audit!#REF!&amp;Audit!#REF!,"")</f>
        <v>#REF!</v>
      </c>
      <c r="F499" s="17" t="e">
        <f>VLOOKUP(Audit!#REF!,$V$3:$AE$12,5,FALSE) &amp; VLOOKUP(Audit!#REF!,$V$13:$AE$22,5,FALSE)&amp; IF(Audit!#REF!=10,Audit!#REF!&amp;Audit!#REF!,"")</f>
        <v>#REF!</v>
      </c>
      <c r="G499" s="17" t="e">
        <f>VLOOKUP(Audit!#REF!,$V$3:$AE$12,6,FALSE) &amp; VLOOKUP(Audit!#REF!,$V$13:$AE$22,6,FALSE)&amp; IF(Audit!#REF!=10,Audit!#REF!&amp;Audit!#REF!,"")</f>
        <v>#REF!</v>
      </c>
      <c r="H499" s="17" t="e">
        <f>VLOOKUP(Audit!#REF!,$V$3:$AE$12,7,FALSE) &amp; VLOOKUP(Audit!#REF!,$V$13:$AE$22,7,FALSE)&amp;IF(Audit!#REF!=10,Audit!#REF!&amp;Audit!#REF!,"")</f>
        <v>#REF!</v>
      </c>
      <c r="I499" s="17" t="e">
        <f>VLOOKUP(Audit!#REF!,$V$3:$AE$12,8,FALSE) &amp; Audit!#REF! &amp; VLOOKUP(Audit!#REF!,$V$13:$AE$22,8,FALSE)&amp;IF(Audit!#REF!=10,Audit!#REF!&amp;Audit!#REF!,"")</f>
        <v>#REF!</v>
      </c>
      <c r="J499" s="17" t="e">
        <f>VLOOKUP(Audit!#REF!,$V$3:$AE$12,9,FALSE) &amp; VLOOKUP(Audit!#REF!,$V$13:$AE$22,9,FALSE) &amp; IF(Audit!#REF!=10,Audit!#REF!&amp;Audit!#REF!,"") &amp; IF(Audit!#REF!&lt;&gt;1,U499,"")</f>
        <v>#REF!</v>
      </c>
      <c r="K499" s="17" t="e">
        <f>VLOOKUP(Audit!#REF!,$V$3:$AE$12,10,FALSE) &amp; Audit!#REF! &amp; VLOOKUP(Audit!#REF!,$V$13:$AE$22,10,FALSE) &amp; IF(Audit!#REF!=10,Audit!#REF!&amp;Audit!#REF!,"") &amp; IF(Audit!#REF!&lt;&gt;1,U499,"")</f>
        <v>#REF!</v>
      </c>
      <c r="L499" s="10" t="e">
        <f>Audit!#REF!</f>
        <v>#REF!</v>
      </c>
      <c r="M499" s="10" t="e">
        <f t="shared" si="221"/>
        <v>#REF!</v>
      </c>
      <c r="N499" s="10" t="e">
        <f t="shared" si="222"/>
        <v>#REF!</v>
      </c>
      <c r="O499" s="10" t="e">
        <f t="shared" si="223"/>
        <v>#REF!</v>
      </c>
      <c r="P499" s="10" t="e">
        <f t="shared" si="224"/>
        <v>#REF!</v>
      </c>
      <c r="Q499" s="10" t="e">
        <f t="shared" si="225"/>
        <v>#REF!</v>
      </c>
      <c r="R499" s="10" t="e">
        <f t="shared" si="226"/>
        <v>#REF!</v>
      </c>
      <c r="S499" s="10" t="e">
        <f t="shared" si="227"/>
        <v>#REF!</v>
      </c>
      <c r="T499" s="10" t="e">
        <f t="shared" si="228"/>
        <v>#REF!</v>
      </c>
      <c r="U499" s="17" t="e">
        <f>IF(Audit!#REF!="","",VLOOKUP(Audit!#REF!,$W$26:$X$35,2,FALSE)) &amp; Audit!#REF! &amp; IF(Audit!#REF!="","",IF(Audit!#REF!&lt;=1.4,VLOOKUP(Audit!#REF!,$W$38:X544,2,FALSE),VLOOKUP(Audit!#REF!,$W$51:$X$61,2,FALSE))) &amp; IF(Audit!#REF!="","",VLOOKUP(Audit!#REF!,$Y$26:$Z$35,2,FALSE) &amp; Audit!#REF! &amp; IF(Audit!#REF!="","",IF(Audit!#REF!&lt;=1.4,VLOOKUP(Audit!#REF!,$Y$38:$Z$48,2,FALSE),VLOOKUP(Audit!#REF!,$Y$51:$Z$61,2,FALSE))))</f>
        <v>#REF!</v>
      </c>
      <c r="V499" s="21"/>
      <c r="AH499" s="49" t="e">
        <f>Audit!#REF!</f>
        <v>#REF!</v>
      </c>
      <c r="AI499" s="50" t="e">
        <f>VLOOKUP(Audit!#REF!,$V$3:$AE$12,2,FALSE)&amp; IF(Audit!#REF!=10,Audit!#REF!,"")</f>
        <v>#REF!</v>
      </c>
      <c r="AJ499" s="50" t="e">
        <f>VLOOKUP(Audit!#REF!,$V$13:$AE$22,2,FALSE)&amp; IF(Audit!#REF!=10,Audit!#REF!,"")</f>
        <v>#REF!</v>
      </c>
      <c r="AK499" s="47" t="e">
        <f t="shared" si="229"/>
        <v>#REF!</v>
      </c>
      <c r="AL499" s="50" t="e">
        <f>VLOOKUP(Audit!#REF!,$V$3:$AE$12,3,FALSE)&amp; IF(Audit!#REF!=10,Audit!#REF!,"")</f>
        <v>#REF!</v>
      </c>
      <c r="AM499" s="50" t="e">
        <f>VLOOKUP(Audit!#REF!,$V$13:$AE$22,3,FALSE)&amp; IF(Audit!#REF!=10,Audit!#REF!,"")</f>
        <v>#REF!</v>
      </c>
      <c r="AN499" s="47" t="e">
        <f t="shared" si="230"/>
        <v>#REF!</v>
      </c>
      <c r="AO499" s="50" t="e">
        <f>VLOOKUP(Audit!#REF!,$V$3:$AE$12,4,FALSE) &amp;  Audit!#REF! &amp; IF(Audit!#REF!=10,Audit!#REF!,"")</f>
        <v>#REF!</v>
      </c>
      <c r="AP499" s="50" t="e">
        <f>VLOOKUP(Audit!#REF!,$V$13:$AE$22,4,FALSE)&amp; IF(Audit!#REF!=10,Audit!#REF!,"")</f>
        <v>#REF!</v>
      </c>
      <c r="AQ499" s="47" t="e">
        <f t="shared" si="231"/>
        <v>#REF!</v>
      </c>
      <c r="AR499" s="50" t="e">
        <f>VLOOKUP(Audit!#REF!,$V$3:$AE$12,5,FALSE)&amp; IF(Audit!#REF!=10,Audit!#REF!,"")</f>
        <v>#REF!</v>
      </c>
      <c r="AS499" s="50" t="e">
        <f>VLOOKUP(Audit!#REF!,$V$13:$AE$22,5,FALSE)&amp; IF(Audit!#REF!=10,Audit!#REF!,"")</f>
        <v>#REF!</v>
      </c>
      <c r="AT499" s="47" t="e">
        <f t="shared" si="232"/>
        <v>#REF!</v>
      </c>
      <c r="AU499" s="50" t="e">
        <f>VLOOKUP(Audit!#REF!,$V$3:$AE$12,6,FALSE)&amp; IF(Audit!#REF!=10,Audit!#REF!,"")</f>
        <v>#REF!</v>
      </c>
      <c r="AV499" s="50" t="e">
        <f>VLOOKUP(Audit!#REF!,$V$13:$AE$22,6,FALSE)&amp; IF(Audit!#REF!=10,Audit!#REF!,"")</f>
        <v>#REF!</v>
      </c>
      <c r="AW499" s="47" t="e">
        <f t="shared" si="233"/>
        <v>#REF!</v>
      </c>
      <c r="AX499" s="50" t="e">
        <f>VLOOKUP(Audit!#REF!,$V$3:$AE$12,7,FALSE)&amp; IF(Audit!#REF!=10,Audit!#REF!,"")</f>
        <v>#REF!</v>
      </c>
      <c r="AY499" s="50" t="e">
        <f>VLOOKUP(Audit!#REF!,$V$13:$AE$22,7,FALSE) &amp; IF(Audit!#REF!=10,Audit!#REF!,"")</f>
        <v>#REF!</v>
      </c>
      <c r="AZ499" s="47" t="e">
        <f t="shared" si="234"/>
        <v>#REF!</v>
      </c>
      <c r="BA499" s="50" t="e">
        <f>VLOOKUP(Audit!#REF!,$V$3:$AE$12,8,FALSE)&amp; Audit!#REF! &amp; IF(Audit!#REF!=10,Audit!#REF!,"")</f>
        <v>#REF!</v>
      </c>
      <c r="BB499" s="50" t="e">
        <f>VLOOKUP(Audit!#REF!,$V$13:$AE$22,8,FALSE) &amp; IF(Audit!#REF!=10,Audit!#REF!,"")</f>
        <v>#REF!</v>
      </c>
      <c r="BC499" s="47" t="e">
        <f t="shared" si="235"/>
        <v>#REF!</v>
      </c>
      <c r="BD499" s="50" t="e">
        <f>VLOOKUP(Audit!#REF!,$V$3:$AE$12,9,FALSE)&amp; IF(Audit!#REF!=10,Audit!#REF!,"")</f>
        <v>#REF!</v>
      </c>
      <c r="BE499" s="50" t="e">
        <f>VLOOKUP(Audit!#REF!,$V$13:$AE$22,9,FALSE) &amp; IF(Audit!#REF!=10,Audit!#REF!,"") &amp; IF(Audit!#REF!&lt;&gt;1,U499,"")</f>
        <v>#REF!</v>
      </c>
      <c r="BF499" s="47" t="e">
        <f t="shared" si="236"/>
        <v>#REF!</v>
      </c>
      <c r="BG499" s="50" t="e">
        <f>VLOOKUP(Audit!#REF!,$V$3:$AE$12,10,FALSE) &amp; Audit!#REF! &amp; IF(Audit!#REF!=10,Audit!#REF!,"")</f>
        <v>#REF!</v>
      </c>
      <c r="BH499" s="50" t="e">
        <f>VLOOKUP(Audit!#REF!,$V$13:$AE$22,10,FALSE) &amp; IF(Audit!#REF!=10,Audit!#REF!,"") &amp; IF(Audit!#REF!&lt;&gt;1,U499,"")</f>
        <v>#REF!</v>
      </c>
      <c r="BI499" s="47" t="e">
        <f t="shared" si="237"/>
        <v>#REF!</v>
      </c>
      <c r="BJ499" s="48" t="str">
        <f t="shared" si="238"/>
        <v/>
      </c>
      <c r="BK499" s="48" t="str">
        <f t="shared" si="239"/>
        <v/>
      </c>
      <c r="BL499" s="48" t="str">
        <f t="shared" si="240"/>
        <v/>
      </c>
      <c r="BM499" s="48" t="str">
        <f t="shared" si="241"/>
        <v/>
      </c>
      <c r="BN499" s="48" t="str">
        <f t="shared" si="242"/>
        <v/>
      </c>
      <c r="BO499" s="48" t="str">
        <f t="shared" si="243"/>
        <v/>
      </c>
      <c r="BP499" s="48" t="str">
        <f t="shared" si="244"/>
        <v/>
      </c>
      <c r="BQ499" s="48" t="str">
        <f t="shared" si="245"/>
        <v/>
      </c>
      <c r="BR499" s="48" t="str">
        <f t="shared" si="246"/>
        <v/>
      </c>
      <c r="BS499" s="48" t="str">
        <f t="shared" si="247"/>
        <v/>
      </c>
      <c r="BT499" s="48" t="str">
        <f t="shared" si="248"/>
        <v/>
      </c>
      <c r="BU499" s="48" t="str">
        <f t="shared" si="249"/>
        <v/>
      </c>
    </row>
    <row r="500" spans="1:73">
      <c r="A500" s="10" t="e">
        <f>Audit!#REF!</f>
        <v>#REF!</v>
      </c>
      <c r="B500" s="10" t="e">
        <f t="shared" si="220"/>
        <v>#REF!</v>
      </c>
      <c r="C500" s="17" t="e">
        <f>VLOOKUP(Audit!#REF!,$V$3:$AE$12,2,FALSE) &amp; VLOOKUP(Audit!#REF!,$V$13:$AE$22,2,FALSE)&amp; IF(Audit!#REF!=10,Audit!#REF!&amp;Audit!#REF!,"")</f>
        <v>#REF!</v>
      </c>
      <c r="D500" s="17" t="e">
        <f>VLOOKUP(Audit!#REF!,$V$3:$AE$12,3,FALSE) &amp; VLOOKUP(Audit!#REF!,$V$13:$AE$22,3,FALSE) &amp;IF(Audit!#REF!=10,Audit!#REF!&amp;Audit!#REF!,"")</f>
        <v>#REF!</v>
      </c>
      <c r="E500" s="17" t="e">
        <f>VLOOKUP(Audit!#REF!,$V$3:$AE$12,4,FALSE)&amp; Audit!#REF! &amp; VLOOKUP(Audit!#REF!,$V$13:$AE$22,4,FALSE)&amp; IF(Audit!#REF!=10,Audit!#REF!&amp;Audit!#REF!,"")</f>
        <v>#REF!</v>
      </c>
      <c r="F500" s="17" t="e">
        <f>VLOOKUP(Audit!#REF!,$V$3:$AE$12,5,FALSE) &amp; VLOOKUP(Audit!#REF!,$V$13:$AE$22,5,FALSE)&amp; IF(Audit!#REF!=10,Audit!#REF!&amp;Audit!#REF!,"")</f>
        <v>#REF!</v>
      </c>
      <c r="G500" s="17" t="e">
        <f>VLOOKUP(Audit!#REF!,$V$3:$AE$12,6,FALSE) &amp; VLOOKUP(Audit!#REF!,$V$13:$AE$22,6,FALSE)&amp; IF(Audit!#REF!=10,Audit!#REF!&amp;Audit!#REF!,"")</f>
        <v>#REF!</v>
      </c>
      <c r="H500" s="17" t="e">
        <f>VLOOKUP(Audit!#REF!,$V$3:$AE$12,7,FALSE) &amp; VLOOKUP(Audit!#REF!,$V$13:$AE$22,7,FALSE)&amp;IF(Audit!#REF!=10,Audit!#REF!&amp;Audit!#REF!,"")</f>
        <v>#REF!</v>
      </c>
      <c r="I500" s="17" t="e">
        <f>VLOOKUP(Audit!#REF!,$V$3:$AE$12,8,FALSE) &amp; Audit!#REF! &amp; VLOOKUP(Audit!#REF!,$V$13:$AE$22,8,FALSE)&amp;IF(Audit!#REF!=10,Audit!#REF!&amp;Audit!#REF!,"")</f>
        <v>#REF!</v>
      </c>
      <c r="J500" s="17" t="e">
        <f>VLOOKUP(Audit!#REF!,$V$3:$AE$12,9,FALSE) &amp; VLOOKUP(Audit!#REF!,$V$13:$AE$22,9,FALSE) &amp; IF(Audit!#REF!=10,Audit!#REF!&amp;Audit!#REF!,"") &amp; IF(Audit!#REF!&lt;&gt;1,U500,"")</f>
        <v>#REF!</v>
      </c>
      <c r="K500" s="17" t="e">
        <f>VLOOKUP(Audit!#REF!,$V$3:$AE$12,10,FALSE) &amp; Audit!#REF! &amp; VLOOKUP(Audit!#REF!,$V$13:$AE$22,10,FALSE) &amp; IF(Audit!#REF!=10,Audit!#REF!&amp;Audit!#REF!,"") &amp; IF(Audit!#REF!&lt;&gt;1,U500,"")</f>
        <v>#REF!</v>
      </c>
      <c r="L500" s="10" t="e">
        <f>Audit!#REF!</f>
        <v>#REF!</v>
      </c>
      <c r="M500" s="10" t="e">
        <f t="shared" si="221"/>
        <v>#REF!</v>
      </c>
      <c r="N500" s="10" t="e">
        <f t="shared" si="222"/>
        <v>#REF!</v>
      </c>
      <c r="O500" s="10" t="e">
        <f t="shared" si="223"/>
        <v>#REF!</v>
      </c>
      <c r="P500" s="10" t="e">
        <f t="shared" si="224"/>
        <v>#REF!</v>
      </c>
      <c r="Q500" s="10" t="e">
        <f t="shared" si="225"/>
        <v>#REF!</v>
      </c>
      <c r="R500" s="10" t="e">
        <f t="shared" si="226"/>
        <v>#REF!</v>
      </c>
      <c r="S500" s="10" t="e">
        <f t="shared" si="227"/>
        <v>#REF!</v>
      </c>
      <c r="T500" s="10" t="e">
        <f t="shared" si="228"/>
        <v>#REF!</v>
      </c>
      <c r="U500" s="17" t="e">
        <f>IF(Audit!#REF!="","",VLOOKUP(Audit!#REF!,$W$26:$X$35,2,FALSE)) &amp; Audit!#REF! &amp; IF(Audit!#REF!="","",IF(Audit!#REF!&lt;=1.4,VLOOKUP(Audit!#REF!,$W$38:X545,2,FALSE),VLOOKUP(Audit!#REF!,$W$51:$X$61,2,FALSE))) &amp; IF(Audit!#REF!="","",VLOOKUP(Audit!#REF!,$Y$26:$Z$35,2,FALSE) &amp; Audit!#REF! &amp; IF(Audit!#REF!="","",IF(Audit!#REF!&lt;=1.4,VLOOKUP(Audit!#REF!,$Y$38:$Z$48,2,FALSE),VLOOKUP(Audit!#REF!,$Y$51:$Z$61,2,FALSE))))</f>
        <v>#REF!</v>
      </c>
      <c r="V500" s="21"/>
      <c r="AH500" s="49" t="e">
        <f>Audit!#REF!</f>
        <v>#REF!</v>
      </c>
      <c r="AI500" s="50" t="e">
        <f>VLOOKUP(Audit!#REF!,$V$3:$AE$12,2,FALSE)&amp; IF(Audit!#REF!=10,Audit!#REF!,"")</f>
        <v>#REF!</v>
      </c>
      <c r="AJ500" s="50" t="e">
        <f>VLOOKUP(Audit!#REF!,$V$13:$AE$22,2,FALSE)&amp; IF(Audit!#REF!=10,Audit!#REF!,"")</f>
        <v>#REF!</v>
      </c>
      <c r="AK500" s="47" t="e">
        <f t="shared" si="229"/>
        <v>#REF!</v>
      </c>
      <c r="AL500" s="50" t="e">
        <f>VLOOKUP(Audit!#REF!,$V$3:$AE$12,3,FALSE)&amp; IF(Audit!#REF!=10,Audit!#REF!,"")</f>
        <v>#REF!</v>
      </c>
      <c r="AM500" s="50" t="e">
        <f>VLOOKUP(Audit!#REF!,$V$13:$AE$22,3,FALSE)&amp; IF(Audit!#REF!=10,Audit!#REF!,"")</f>
        <v>#REF!</v>
      </c>
      <c r="AN500" s="47" t="e">
        <f t="shared" si="230"/>
        <v>#REF!</v>
      </c>
      <c r="AO500" s="50" t="e">
        <f>VLOOKUP(Audit!#REF!,$V$3:$AE$12,4,FALSE) &amp;  Audit!#REF! &amp; IF(Audit!#REF!=10,Audit!#REF!,"")</f>
        <v>#REF!</v>
      </c>
      <c r="AP500" s="50" t="e">
        <f>VLOOKUP(Audit!#REF!,$V$13:$AE$22,4,FALSE)&amp; IF(Audit!#REF!=10,Audit!#REF!,"")</f>
        <v>#REF!</v>
      </c>
      <c r="AQ500" s="47" t="e">
        <f t="shared" si="231"/>
        <v>#REF!</v>
      </c>
      <c r="AR500" s="50" t="e">
        <f>VLOOKUP(Audit!#REF!,$V$3:$AE$12,5,FALSE)&amp; IF(Audit!#REF!=10,Audit!#REF!,"")</f>
        <v>#REF!</v>
      </c>
      <c r="AS500" s="50" t="e">
        <f>VLOOKUP(Audit!#REF!,$V$13:$AE$22,5,FALSE)&amp; IF(Audit!#REF!=10,Audit!#REF!,"")</f>
        <v>#REF!</v>
      </c>
      <c r="AT500" s="47" t="e">
        <f t="shared" si="232"/>
        <v>#REF!</v>
      </c>
      <c r="AU500" s="50" t="e">
        <f>VLOOKUP(Audit!#REF!,$V$3:$AE$12,6,FALSE)&amp; IF(Audit!#REF!=10,Audit!#REF!,"")</f>
        <v>#REF!</v>
      </c>
      <c r="AV500" s="50" t="e">
        <f>VLOOKUP(Audit!#REF!,$V$13:$AE$22,6,FALSE)&amp; IF(Audit!#REF!=10,Audit!#REF!,"")</f>
        <v>#REF!</v>
      </c>
      <c r="AW500" s="47" t="e">
        <f t="shared" si="233"/>
        <v>#REF!</v>
      </c>
      <c r="AX500" s="50" t="e">
        <f>VLOOKUP(Audit!#REF!,$V$3:$AE$12,7,FALSE)&amp; IF(Audit!#REF!=10,Audit!#REF!,"")</f>
        <v>#REF!</v>
      </c>
      <c r="AY500" s="50" t="e">
        <f>VLOOKUP(Audit!#REF!,$V$13:$AE$22,7,FALSE) &amp; IF(Audit!#REF!=10,Audit!#REF!,"")</f>
        <v>#REF!</v>
      </c>
      <c r="AZ500" s="47" t="e">
        <f t="shared" si="234"/>
        <v>#REF!</v>
      </c>
      <c r="BA500" s="50" t="e">
        <f>VLOOKUP(Audit!#REF!,$V$3:$AE$12,8,FALSE)&amp; Audit!#REF! &amp; IF(Audit!#REF!=10,Audit!#REF!,"")</f>
        <v>#REF!</v>
      </c>
      <c r="BB500" s="50" t="e">
        <f>VLOOKUP(Audit!#REF!,$V$13:$AE$22,8,FALSE) &amp; IF(Audit!#REF!=10,Audit!#REF!,"")</f>
        <v>#REF!</v>
      </c>
      <c r="BC500" s="47" t="e">
        <f t="shared" si="235"/>
        <v>#REF!</v>
      </c>
      <c r="BD500" s="50" t="e">
        <f>VLOOKUP(Audit!#REF!,$V$3:$AE$12,9,FALSE)&amp; IF(Audit!#REF!=10,Audit!#REF!,"")</f>
        <v>#REF!</v>
      </c>
      <c r="BE500" s="50" t="e">
        <f>VLOOKUP(Audit!#REF!,$V$13:$AE$22,9,FALSE) &amp; IF(Audit!#REF!=10,Audit!#REF!,"") &amp; IF(Audit!#REF!&lt;&gt;1,U500,"")</f>
        <v>#REF!</v>
      </c>
      <c r="BF500" s="47" t="e">
        <f t="shared" si="236"/>
        <v>#REF!</v>
      </c>
      <c r="BG500" s="50" t="e">
        <f>VLOOKUP(Audit!#REF!,$V$3:$AE$12,10,FALSE) &amp; Audit!#REF! &amp; IF(Audit!#REF!=10,Audit!#REF!,"")</f>
        <v>#REF!</v>
      </c>
      <c r="BH500" s="50" t="e">
        <f>VLOOKUP(Audit!#REF!,$V$13:$AE$22,10,FALSE) &amp; IF(Audit!#REF!=10,Audit!#REF!,"") &amp; IF(Audit!#REF!&lt;&gt;1,U500,"")</f>
        <v>#REF!</v>
      </c>
      <c r="BI500" s="47" t="e">
        <f t="shared" si="237"/>
        <v>#REF!</v>
      </c>
      <c r="BJ500" s="48" t="str">
        <f t="shared" si="238"/>
        <v/>
      </c>
      <c r="BK500" s="48" t="str">
        <f t="shared" si="239"/>
        <v/>
      </c>
      <c r="BL500" s="48" t="str">
        <f t="shared" si="240"/>
        <v/>
      </c>
      <c r="BM500" s="48" t="str">
        <f t="shared" si="241"/>
        <v/>
      </c>
      <c r="BN500" s="48" t="str">
        <f t="shared" si="242"/>
        <v/>
      </c>
      <c r="BO500" s="48" t="str">
        <f t="shared" si="243"/>
        <v/>
      </c>
      <c r="BP500" s="48" t="str">
        <f t="shared" si="244"/>
        <v/>
      </c>
      <c r="BQ500" s="48" t="str">
        <f t="shared" si="245"/>
        <v/>
      </c>
      <c r="BR500" s="48" t="str">
        <f t="shared" si="246"/>
        <v/>
      </c>
      <c r="BS500" s="48" t="str">
        <f t="shared" si="247"/>
        <v/>
      </c>
      <c r="BT500" s="48" t="str">
        <f t="shared" si="248"/>
        <v/>
      </c>
      <c r="BU500" s="48" t="str">
        <f t="shared" si="249"/>
        <v/>
      </c>
    </row>
    <row r="501" spans="1:73">
      <c r="A501" s="10" t="e">
        <f>Audit!#REF!</f>
        <v>#REF!</v>
      </c>
      <c r="B501" s="10" t="e">
        <f t="shared" si="220"/>
        <v>#REF!</v>
      </c>
      <c r="C501" s="17" t="e">
        <f>VLOOKUP(Audit!#REF!,$V$3:$AE$12,2,FALSE) &amp; VLOOKUP(Audit!#REF!,$V$13:$AE$22,2,FALSE)&amp; IF(Audit!#REF!=10,Audit!#REF!&amp;Audit!#REF!,"")</f>
        <v>#REF!</v>
      </c>
      <c r="D501" s="17" t="e">
        <f>VLOOKUP(Audit!#REF!,$V$3:$AE$12,3,FALSE) &amp; VLOOKUP(Audit!#REF!,$V$13:$AE$22,3,FALSE) &amp;IF(Audit!#REF!=10,Audit!#REF!&amp;Audit!#REF!,"")</f>
        <v>#REF!</v>
      </c>
      <c r="E501" s="17" t="e">
        <f>VLOOKUP(Audit!#REF!,$V$3:$AE$12,4,FALSE)&amp; Audit!#REF! &amp; VLOOKUP(Audit!#REF!,$V$13:$AE$22,4,FALSE)&amp; IF(Audit!#REF!=10,Audit!#REF!&amp;Audit!#REF!,"")</f>
        <v>#REF!</v>
      </c>
      <c r="F501" s="17" t="e">
        <f>VLOOKUP(Audit!#REF!,$V$3:$AE$12,5,FALSE) &amp; VLOOKUP(Audit!#REF!,$V$13:$AE$22,5,FALSE)&amp; IF(Audit!#REF!=10,Audit!#REF!&amp;Audit!#REF!,"")</f>
        <v>#REF!</v>
      </c>
      <c r="G501" s="17" t="e">
        <f>VLOOKUP(Audit!#REF!,$V$3:$AE$12,6,FALSE) &amp; VLOOKUP(Audit!#REF!,$V$13:$AE$22,6,FALSE)&amp; IF(Audit!#REF!=10,Audit!#REF!&amp;Audit!#REF!,"")</f>
        <v>#REF!</v>
      </c>
      <c r="H501" s="17" t="e">
        <f>VLOOKUP(Audit!#REF!,$V$3:$AE$12,7,FALSE) &amp; VLOOKUP(Audit!#REF!,$V$13:$AE$22,7,FALSE)&amp;IF(Audit!#REF!=10,Audit!#REF!&amp;Audit!#REF!,"")</f>
        <v>#REF!</v>
      </c>
      <c r="I501" s="17" t="e">
        <f>VLOOKUP(Audit!#REF!,$V$3:$AE$12,8,FALSE) &amp; Audit!#REF! &amp; VLOOKUP(Audit!#REF!,$V$13:$AE$22,8,FALSE)&amp;IF(Audit!#REF!=10,Audit!#REF!&amp;Audit!#REF!,"")</f>
        <v>#REF!</v>
      </c>
      <c r="J501" s="17" t="e">
        <f>VLOOKUP(Audit!#REF!,$V$3:$AE$12,9,FALSE) &amp; VLOOKUP(Audit!#REF!,$V$13:$AE$22,9,FALSE) &amp; IF(Audit!#REF!=10,Audit!#REF!&amp;Audit!#REF!,"") &amp; IF(Audit!#REF!&lt;&gt;1,U501,"")</f>
        <v>#REF!</v>
      </c>
      <c r="K501" s="17" t="e">
        <f>VLOOKUP(Audit!#REF!,$V$3:$AE$12,10,FALSE) &amp; Audit!#REF! &amp; VLOOKUP(Audit!#REF!,$V$13:$AE$22,10,FALSE) &amp; IF(Audit!#REF!=10,Audit!#REF!&amp;Audit!#REF!,"") &amp; IF(Audit!#REF!&lt;&gt;1,U501,"")</f>
        <v>#REF!</v>
      </c>
      <c r="L501" s="10" t="e">
        <f>Audit!#REF!</f>
        <v>#REF!</v>
      </c>
      <c r="M501" s="10" t="e">
        <f t="shared" si="221"/>
        <v>#REF!</v>
      </c>
      <c r="N501" s="10" t="e">
        <f t="shared" si="222"/>
        <v>#REF!</v>
      </c>
      <c r="O501" s="10" t="e">
        <f t="shared" si="223"/>
        <v>#REF!</v>
      </c>
      <c r="P501" s="10" t="e">
        <f t="shared" si="224"/>
        <v>#REF!</v>
      </c>
      <c r="Q501" s="10" t="e">
        <f t="shared" si="225"/>
        <v>#REF!</v>
      </c>
      <c r="R501" s="10" t="e">
        <f t="shared" si="226"/>
        <v>#REF!</v>
      </c>
      <c r="S501" s="10" t="e">
        <f t="shared" si="227"/>
        <v>#REF!</v>
      </c>
      <c r="T501" s="10" t="e">
        <f t="shared" si="228"/>
        <v>#REF!</v>
      </c>
      <c r="U501" s="17" t="e">
        <f>IF(Audit!#REF!="","",VLOOKUP(Audit!#REF!,$W$26:$X$35,2,FALSE)) &amp; Audit!#REF! &amp; IF(Audit!#REF!="","",IF(Audit!#REF!&lt;=1.4,VLOOKUP(Audit!#REF!,$W$38:X546,2,FALSE),VLOOKUP(Audit!#REF!,$W$51:$X$61,2,FALSE))) &amp; IF(Audit!#REF!="","",VLOOKUP(Audit!#REF!,$Y$26:$Z$35,2,FALSE) &amp; Audit!#REF! &amp; IF(Audit!#REF!="","",IF(Audit!#REF!&lt;=1.4,VLOOKUP(Audit!#REF!,$Y$38:$Z$48,2,FALSE),VLOOKUP(Audit!#REF!,$Y$51:$Z$61,2,FALSE))))</f>
        <v>#REF!</v>
      </c>
      <c r="V501" s="21"/>
      <c r="AH501" s="49" t="e">
        <f>Audit!#REF!</f>
        <v>#REF!</v>
      </c>
      <c r="AI501" s="50" t="e">
        <f>VLOOKUP(Audit!#REF!,$V$3:$AE$12,2,FALSE)&amp; IF(Audit!#REF!=10,Audit!#REF!,"")</f>
        <v>#REF!</v>
      </c>
      <c r="AJ501" s="50" t="e">
        <f>VLOOKUP(Audit!#REF!,$V$13:$AE$22,2,FALSE)&amp; IF(Audit!#REF!=10,Audit!#REF!,"")</f>
        <v>#REF!</v>
      </c>
      <c r="AK501" s="47" t="e">
        <f t="shared" si="229"/>
        <v>#REF!</v>
      </c>
      <c r="AL501" s="50" t="e">
        <f>VLOOKUP(Audit!#REF!,$V$3:$AE$12,3,FALSE)&amp; IF(Audit!#REF!=10,Audit!#REF!,"")</f>
        <v>#REF!</v>
      </c>
      <c r="AM501" s="50" t="e">
        <f>VLOOKUP(Audit!#REF!,$V$13:$AE$22,3,FALSE)&amp; IF(Audit!#REF!=10,Audit!#REF!,"")</f>
        <v>#REF!</v>
      </c>
      <c r="AN501" s="47" t="e">
        <f t="shared" si="230"/>
        <v>#REF!</v>
      </c>
      <c r="AO501" s="50" t="e">
        <f>VLOOKUP(Audit!#REF!,$V$3:$AE$12,4,FALSE) &amp;  Audit!#REF! &amp; IF(Audit!#REF!=10,Audit!#REF!,"")</f>
        <v>#REF!</v>
      </c>
      <c r="AP501" s="50" t="e">
        <f>VLOOKUP(Audit!#REF!,$V$13:$AE$22,4,FALSE)&amp; IF(Audit!#REF!=10,Audit!#REF!,"")</f>
        <v>#REF!</v>
      </c>
      <c r="AQ501" s="47" t="e">
        <f t="shared" si="231"/>
        <v>#REF!</v>
      </c>
      <c r="AR501" s="50" t="e">
        <f>VLOOKUP(Audit!#REF!,$V$3:$AE$12,5,FALSE)&amp; IF(Audit!#REF!=10,Audit!#REF!,"")</f>
        <v>#REF!</v>
      </c>
      <c r="AS501" s="50" t="e">
        <f>VLOOKUP(Audit!#REF!,$V$13:$AE$22,5,FALSE)&amp; IF(Audit!#REF!=10,Audit!#REF!,"")</f>
        <v>#REF!</v>
      </c>
      <c r="AT501" s="47" t="e">
        <f t="shared" si="232"/>
        <v>#REF!</v>
      </c>
      <c r="AU501" s="50" t="e">
        <f>VLOOKUP(Audit!#REF!,$V$3:$AE$12,6,FALSE)&amp; IF(Audit!#REF!=10,Audit!#REF!,"")</f>
        <v>#REF!</v>
      </c>
      <c r="AV501" s="50" t="e">
        <f>VLOOKUP(Audit!#REF!,$V$13:$AE$22,6,FALSE)&amp; IF(Audit!#REF!=10,Audit!#REF!,"")</f>
        <v>#REF!</v>
      </c>
      <c r="AW501" s="47" t="e">
        <f t="shared" si="233"/>
        <v>#REF!</v>
      </c>
      <c r="AX501" s="50" t="e">
        <f>VLOOKUP(Audit!#REF!,$V$3:$AE$12,7,FALSE)&amp; IF(Audit!#REF!=10,Audit!#REF!,"")</f>
        <v>#REF!</v>
      </c>
      <c r="AY501" s="50" t="e">
        <f>VLOOKUP(Audit!#REF!,$V$13:$AE$22,7,FALSE) &amp; IF(Audit!#REF!=10,Audit!#REF!,"")</f>
        <v>#REF!</v>
      </c>
      <c r="AZ501" s="47" t="e">
        <f t="shared" si="234"/>
        <v>#REF!</v>
      </c>
      <c r="BA501" s="50" t="e">
        <f>VLOOKUP(Audit!#REF!,$V$3:$AE$12,8,FALSE)&amp; Audit!#REF! &amp; IF(Audit!#REF!=10,Audit!#REF!,"")</f>
        <v>#REF!</v>
      </c>
      <c r="BB501" s="50" t="e">
        <f>VLOOKUP(Audit!#REF!,$V$13:$AE$22,8,FALSE) &amp; IF(Audit!#REF!=10,Audit!#REF!,"")</f>
        <v>#REF!</v>
      </c>
      <c r="BC501" s="47" t="e">
        <f t="shared" si="235"/>
        <v>#REF!</v>
      </c>
      <c r="BD501" s="50" t="e">
        <f>VLOOKUP(Audit!#REF!,$V$3:$AE$12,9,FALSE)&amp; IF(Audit!#REF!=10,Audit!#REF!,"")</f>
        <v>#REF!</v>
      </c>
      <c r="BE501" s="50" t="e">
        <f>VLOOKUP(Audit!#REF!,$V$13:$AE$22,9,FALSE) &amp; IF(Audit!#REF!=10,Audit!#REF!,"") &amp; IF(Audit!#REF!&lt;&gt;1,U501,"")</f>
        <v>#REF!</v>
      </c>
      <c r="BF501" s="47" t="e">
        <f t="shared" si="236"/>
        <v>#REF!</v>
      </c>
      <c r="BG501" s="50" t="e">
        <f>VLOOKUP(Audit!#REF!,$V$3:$AE$12,10,FALSE) &amp; Audit!#REF! &amp; IF(Audit!#REF!=10,Audit!#REF!,"")</f>
        <v>#REF!</v>
      </c>
      <c r="BH501" s="50" t="e">
        <f>VLOOKUP(Audit!#REF!,$V$13:$AE$22,10,FALSE) &amp; IF(Audit!#REF!=10,Audit!#REF!,"") &amp; IF(Audit!#REF!&lt;&gt;1,U501,"")</f>
        <v>#REF!</v>
      </c>
      <c r="BI501" s="47" t="e">
        <f t="shared" si="237"/>
        <v>#REF!</v>
      </c>
      <c r="BJ501" s="48" t="str">
        <f t="shared" si="238"/>
        <v/>
      </c>
      <c r="BK501" s="48" t="str">
        <f t="shared" si="239"/>
        <v/>
      </c>
      <c r="BL501" s="48" t="str">
        <f t="shared" si="240"/>
        <v/>
      </c>
      <c r="BM501" s="48" t="str">
        <f t="shared" si="241"/>
        <v/>
      </c>
      <c r="BN501" s="48" t="str">
        <f t="shared" si="242"/>
        <v/>
      </c>
      <c r="BO501" s="48" t="str">
        <f t="shared" si="243"/>
        <v/>
      </c>
      <c r="BP501" s="48" t="str">
        <f t="shared" si="244"/>
        <v/>
      </c>
      <c r="BQ501" s="48" t="str">
        <f t="shared" si="245"/>
        <v/>
      </c>
      <c r="BR501" s="48" t="str">
        <f t="shared" si="246"/>
        <v/>
      </c>
      <c r="BS501" s="48" t="str">
        <f t="shared" si="247"/>
        <v/>
      </c>
      <c r="BT501" s="48" t="str">
        <f t="shared" si="248"/>
        <v/>
      </c>
      <c r="BU501" s="48" t="str">
        <f t="shared" si="249"/>
        <v/>
      </c>
    </row>
    <row r="502" spans="1:73">
      <c r="A502" s="10" t="e">
        <f>Audit!#REF!</f>
        <v>#REF!</v>
      </c>
      <c r="B502" s="10" t="e">
        <f t="shared" si="220"/>
        <v>#REF!</v>
      </c>
      <c r="C502" s="17" t="e">
        <f>VLOOKUP(Audit!#REF!,$V$3:$AE$12,2,FALSE) &amp; VLOOKUP(Audit!#REF!,$V$13:$AE$22,2,FALSE)&amp; IF(Audit!#REF!=10,Audit!#REF!&amp;Audit!#REF!,"")</f>
        <v>#REF!</v>
      </c>
      <c r="D502" s="17" t="e">
        <f>VLOOKUP(Audit!#REF!,$V$3:$AE$12,3,FALSE) &amp; VLOOKUP(Audit!#REF!,$V$13:$AE$22,3,FALSE) &amp;IF(Audit!#REF!=10,Audit!#REF!&amp;Audit!#REF!,"")</f>
        <v>#REF!</v>
      </c>
      <c r="E502" s="17" t="e">
        <f>VLOOKUP(Audit!#REF!,$V$3:$AE$12,4,FALSE)&amp; Audit!#REF! &amp; VLOOKUP(Audit!#REF!,$V$13:$AE$22,4,FALSE)&amp; IF(Audit!#REF!=10,Audit!#REF!&amp;Audit!#REF!,"")</f>
        <v>#REF!</v>
      </c>
      <c r="F502" s="17" t="e">
        <f>VLOOKUP(Audit!#REF!,$V$3:$AE$12,5,FALSE) &amp; VLOOKUP(Audit!#REF!,$V$13:$AE$22,5,FALSE)&amp; IF(Audit!#REF!=10,Audit!#REF!&amp;Audit!#REF!,"")</f>
        <v>#REF!</v>
      </c>
      <c r="G502" s="17" t="e">
        <f>VLOOKUP(Audit!#REF!,$V$3:$AE$12,6,FALSE) &amp; VLOOKUP(Audit!#REF!,$V$13:$AE$22,6,FALSE)&amp; IF(Audit!#REF!=10,Audit!#REF!&amp;Audit!#REF!,"")</f>
        <v>#REF!</v>
      </c>
      <c r="H502" s="17" t="e">
        <f>VLOOKUP(Audit!#REF!,$V$3:$AE$12,7,FALSE) &amp; VLOOKUP(Audit!#REF!,$V$13:$AE$22,7,FALSE)&amp;IF(Audit!#REF!=10,Audit!#REF!&amp;Audit!#REF!,"")</f>
        <v>#REF!</v>
      </c>
      <c r="I502" s="17" t="e">
        <f>VLOOKUP(Audit!#REF!,$V$3:$AE$12,8,FALSE) &amp; Audit!#REF! &amp; VLOOKUP(Audit!#REF!,$V$13:$AE$22,8,FALSE)&amp;IF(Audit!#REF!=10,Audit!#REF!&amp;Audit!#REF!,"")</f>
        <v>#REF!</v>
      </c>
      <c r="J502" s="17" t="e">
        <f>VLOOKUP(Audit!#REF!,$V$3:$AE$12,9,FALSE) &amp; VLOOKUP(Audit!#REF!,$V$13:$AE$22,9,FALSE) &amp; IF(Audit!#REF!=10,Audit!#REF!&amp;Audit!#REF!,"") &amp; IF(Audit!#REF!&lt;&gt;1,U502,"")</f>
        <v>#REF!</v>
      </c>
      <c r="K502" s="17" t="e">
        <f>VLOOKUP(Audit!#REF!,$V$3:$AE$12,10,FALSE) &amp; Audit!#REF! &amp; VLOOKUP(Audit!#REF!,$V$13:$AE$22,10,FALSE) &amp; IF(Audit!#REF!=10,Audit!#REF!&amp;Audit!#REF!,"") &amp; IF(Audit!#REF!&lt;&gt;1,U502,"")</f>
        <v>#REF!</v>
      </c>
      <c r="L502" s="10" t="e">
        <f>Audit!#REF!</f>
        <v>#REF!</v>
      </c>
      <c r="M502" s="10" t="e">
        <f t="shared" si="221"/>
        <v>#REF!</v>
      </c>
      <c r="N502" s="10" t="e">
        <f t="shared" si="222"/>
        <v>#REF!</v>
      </c>
      <c r="O502" s="10" t="e">
        <f t="shared" si="223"/>
        <v>#REF!</v>
      </c>
      <c r="P502" s="10" t="e">
        <f t="shared" si="224"/>
        <v>#REF!</v>
      </c>
      <c r="Q502" s="10" t="e">
        <f t="shared" si="225"/>
        <v>#REF!</v>
      </c>
      <c r="R502" s="10" t="e">
        <f t="shared" si="226"/>
        <v>#REF!</v>
      </c>
      <c r="S502" s="10" t="e">
        <f t="shared" si="227"/>
        <v>#REF!</v>
      </c>
      <c r="T502" s="10" t="e">
        <f t="shared" si="228"/>
        <v>#REF!</v>
      </c>
      <c r="U502" s="17" t="e">
        <f>IF(Audit!#REF!="","",VLOOKUP(Audit!#REF!,$W$26:$X$35,2,FALSE)) &amp; Audit!#REF! &amp; IF(Audit!#REF!="","",IF(Audit!#REF!&lt;=1.4,VLOOKUP(Audit!#REF!,$W$38:X547,2,FALSE),VLOOKUP(Audit!#REF!,$W$51:$X$61,2,FALSE))) &amp; IF(Audit!#REF!="","",VLOOKUP(Audit!#REF!,$Y$26:$Z$35,2,FALSE) &amp; Audit!#REF! &amp; IF(Audit!#REF!="","",IF(Audit!#REF!&lt;=1.4,VLOOKUP(Audit!#REF!,$Y$38:$Z$48,2,FALSE),VLOOKUP(Audit!#REF!,$Y$51:$Z$61,2,FALSE))))</f>
        <v>#REF!</v>
      </c>
      <c r="V502" s="21"/>
      <c r="AH502" s="49" t="e">
        <f>Audit!#REF!</f>
        <v>#REF!</v>
      </c>
      <c r="AI502" s="50" t="e">
        <f>VLOOKUP(Audit!#REF!,$V$3:$AE$12,2,FALSE)&amp; IF(Audit!#REF!=10,Audit!#REF!,"")</f>
        <v>#REF!</v>
      </c>
      <c r="AJ502" s="50" t="e">
        <f>VLOOKUP(Audit!#REF!,$V$13:$AE$22,2,FALSE)&amp; IF(Audit!#REF!=10,Audit!#REF!,"")</f>
        <v>#REF!</v>
      </c>
      <c r="AK502" s="47" t="e">
        <f t="shared" si="229"/>
        <v>#REF!</v>
      </c>
      <c r="AL502" s="50" t="e">
        <f>VLOOKUP(Audit!#REF!,$V$3:$AE$12,3,FALSE)&amp; IF(Audit!#REF!=10,Audit!#REF!,"")</f>
        <v>#REF!</v>
      </c>
      <c r="AM502" s="50" t="e">
        <f>VLOOKUP(Audit!#REF!,$V$13:$AE$22,3,FALSE)&amp; IF(Audit!#REF!=10,Audit!#REF!,"")</f>
        <v>#REF!</v>
      </c>
      <c r="AN502" s="47" t="e">
        <f t="shared" si="230"/>
        <v>#REF!</v>
      </c>
      <c r="AO502" s="50" t="e">
        <f>VLOOKUP(Audit!#REF!,$V$3:$AE$12,4,FALSE) &amp;  Audit!#REF! &amp; IF(Audit!#REF!=10,Audit!#REF!,"")</f>
        <v>#REF!</v>
      </c>
      <c r="AP502" s="50" t="e">
        <f>VLOOKUP(Audit!#REF!,$V$13:$AE$22,4,FALSE)&amp; IF(Audit!#REF!=10,Audit!#REF!,"")</f>
        <v>#REF!</v>
      </c>
      <c r="AQ502" s="47" t="e">
        <f t="shared" si="231"/>
        <v>#REF!</v>
      </c>
      <c r="AR502" s="50" t="e">
        <f>VLOOKUP(Audit!#REF!,$V$3:$AE$12,5,FALSE)&amp; IF(Audit!#REF!=10,Audit!#REF!,"")</f>
        <v>#REF!</v>
      </c>
      <c r="AS502" s="50" t="e">
        <f>VLOOKUP(Audit!#REF!,$V$13:$AE$22,5,FALSE)&amp; IF(Audit!#REF!=10,Audit!#REF!,"")</f>
        <v>#REF!</v>
      </c>
      <c r="AT502" s="47" t="e">
        <f t="shared" si="232"/>
        <v>#REF!</v>
      </c>
      <c r="AU502" s="50" t="e">
        <f>VLOOKUP(Audit!#REF!,$V$3:$AE$12,6,FALSE)&amp; IF(Audit!#REF!=10,Audit!#REF!,"")</f>
        <v>#REF!</v>
      </c>
      <c r="AV502" s="50" t="e">
        <f>VLOOKUP(Audit!#REF!,$V$13:$AE$22,6,FALSE)&amp; IF(Audit!#REF!=10,Audit!#REF!,"")</f>
        <v>#REF!</v>
      </c>
      <c r="AW502" s="47" t="e">
        <f t="shared" si="233"/>
        <v>#REF!</v>
      </c>
      <c r="AX502" s="50" t="e">
        <f>VLOOKUP(Audit!#REF!,$V$3:$AE$12,7,FALSE)&amp; IF(Audit!#REF!=10,Audit!#REF!,"")</f>
        <v>#REF!</v>
      </c>
      <c r="AY502" s="50" t="e">
        <f>VLOOKUP(Audit!#REF!,$V$13:$AE$22,7,FALSE) &amp; IF(Audit!#REF!=10,Audit!#REF!,"")</f>
        <v>#REF!</v>
      </c>
      <c r="AZ502" s="47" t="e">
        <f t="shared" si="234"/>
        <v>#REF!</v>
      </c>
      <c r="BA502" s="50" t="e">
        <f>VLOOKUP(Audit!#REF!,$V$3:$AE$12,8,FALSE)&amp; Audit!#REF! &amp; IF(Audit!#REF!=10,Audit!#REF!,"")</f>
        <v>#REF!</v>
      </c>
      <c r="BB502" s="50" t="e">
        <f>VLOOKUP(Audit!#REF!,$V$13:$AE$22,8,FALSE) &amp; IF(Audit!#REF!=10,Audit!#REF!,"")</f>
        <v>#REF!</v>
      </c>
      <c r="BC502" s="47" t="e">
        <f t="shared" si="235"/>
        <v>#REF!</v>
      </c>
      <c r="BD502" s="50" t="e">
        <f>VLOOKUP(Audit!#REF!,$V$3:$AE$12,9,FALSE)&amp; IF(Audit!#REF!=10,Audit!#REF!,"")</f>
        <v>#REF!</v>
      </c>
      <c r="BE502" s="50" t="e">
        <f>VLOOKUP(Audit!#REF!,$V$13:$AE$22,9,FALSE) &amp; IF(Audit!#REF!=10,Audit!#REF!,"") &amp; IF(Audit!#REF!&lt;&gt;1,U502,"")</f>
        <v>#REF!</v>
      </c>
      <c r="BF502" s="47" t="e">
        <f t="shared" si="236"/>
        <v>#REF!</v>
      </c>
      <c r="BG502" s="50" t="e">
        <f>VLOOKUP(Audit!#REF!,$V$3:$AE$12,10,FALSE) &amp; Audit!#REF! &amp; IF(Audit!#REF!=10,Audit!#REF!,"")</f>
        <v>#REF!</v>
      </c>
      <c r="BH502" s="50" t="e">
        <f>VLOOKUP(Audit!#REF!,$V$13:$AE$22,10,FALSE) &amp; IF(Audit!#REF!=10,Audit!#REF!,"") &amp; IF(Audit!#REF!&lt;&gt;1,U502,"")</f>
        <v>#REF!</v>
      </c>
      <c r="BI502" s="47" t="e">
        <f t="shared" si="237"/>
        <v>#REF!</v>
      </c>
      <c r="BJ502" s="48" t="str">
        <f t="shared" si="238"/>
        <v/>
      </c>
      <c r="BK502" s="48" t="str">
        <f t="shared" si="239"/>
        <v/>
      </c>
      <c r="BL502" s="48" t="str">
        <f t="shared" si="240"/>
        <v/>
      </c>
      <c r="BM502" s="48" t="str">
        <f t="shared" si="241"/>
        <v/>
      </c>
      <c r="BN502" s="48" t="str">
        <f t="shared" si="242"/>
        <v/>
      </c>
      <c r="BO502" s="48" t="str">
        <f t="shared" si="243"/>
        <v/>
      </c>
      <c r="BP502" s="48" t="str">
        <f t="shared" si="244"/>
        <v/>
      </c>
      <c r="BQ502" s="48" t="str">
        <f t="shared" si="245"/>
        <v/>
      </c>
      <c r="BR502" s="48" t="str">
        <f t="shared" si="246"/>
        <v/>
      </c>
      <c r="BS502" s="48" t="str">
        <f t="shared" si="247"/>
        <v/>
      </c>
      <c r="BT502" s="48" t="str">
        <f t="shared" si="248"/>
        <v/>
      </c>
      <c r="BU502" s="48" t="str">
        <f t="shared" si="249"/>
        <v/>
      </c>
    </row>
    <row r="503" spans="1:73">
      <c r="A503" s="10" t="e">
        <f>Audit!#REF!</f>
        <v>#REF!</v>
      </c>
      <c r="B503" s="10" t="e">
        <f t="shared" si="220"/>
        <v>#REF!</v>
      </c>
      <c r="C503" s="17" t="e">
        <f>VLOOKUP(Audit!#REF!,$V$3:$AE$12,2,FALSE) &amp; VLOOKUP(Audit!#REF!,$V$13:$AE$22,2,FALSE)&amp; IF(Audit!#REF!=10,Audit!#REF!&amp;Audit!#REF!,"")</f>
        <v>#REF!</v>
      </c>
      <c r="D503" s="17" t="e">
        <f>VLOOKUP(Audit!#REF!,$V$3:$AE$12,3,FALSE) &amp; VLOOKUP(Audit!#REF!,$V$13:$AE$22,3,FALSE) &amp;IF(Audit!#REF!=10,Audit!#REF!&amp;Audit!#REF!,"")</f>
        <v>#REF!</v>
      </c>
      <c r="E503" s="17" t="e">
        <f>VLOOKUP(Audit!#REF!,$V$3:$AE$12,4,FALSE)&amp; Audit!#REF! &amp; VLOOKUP(Audit!#REF!,$V$13:$AE$22,4,FALSE)&amp; IF(Audit!#REF!=10,Audit!#REF!&amp;Audit!#REF!,"")</f>
        <v>#REF!</v>
      </c>
      <c r="F503" s="17" t="e">
        <f>VLOOKUP(Audit!#REF!,$V$3:$AE$12,5,FALSE) &amp; VLOOKUP(Audit!#REF!,$V$13:$AE$22,5,FALSE)&amp; IF(Audit!#REF!=10,Audit!#REF!&amp;Audit!#REF!,"")</f>
        <v>#REF!</v>
      </c>
      <c r="G503" s="17" t="e">
        <f>VLOOKUP(Audit!#REF!,$V$3:$AE$12,6,FALSE) &amp; VLOOKUP(Audit!#REF!,$V$13:$AE$22,6,FALSE)&amp; IF(Audit!#REF!=10,Audit!#REF!&amp;Audit!#REF!,"")</f>
        <v>#REF!</v>
      </c>
      <c r="H503" s="17" t="e">
        <f>VLOOKUP(Audit!#REF!,$V$3:$AE$12,7,FALSE) &amp; VLOOKUP(Audit!#REF!,$V$13:$AE$22,7,FALSE)&amp;IF(Audit!#REF!=10,Audit!#REF!&amp;Audit!#REF!,"")</f>
        <v>#REF!</v>
      </c>
      <c r="I503" s="17" t="e">
        <f>VLOOKUP(Audit!#REF!,$V$3:$AE$12,8,FALSE) &amp; Audit!#REF! &amp; VLOOKUP(Audit!#REF!,$V$13:$AE$22,8,FALSE)&amp;IF(Audit!#REF!=10,Audit!#REF!&amp;Audit!#REF!,"")</f>
        <v>#REF!</v>
      </c>
      <c r="J503" s="17" t="e">
        <f>VLOOKUP(Audit!#REF!,$V$3:$AE$12,9,FALSE) &amp; VLOOKUP(Audit!#REF!,$V$13:$AE$22,9,FALSE) &amp; IF(Audit!#REF!=10,Audit!#REF!&amp;Audit!#REF!,"") &amp; IF(Audit!#REF!&lt;&gt;1,U503,"")</f>
        <v>#REF!</v>
      </c>
      <c r="K503" s="17" t="e">
        <f>VLOOKUP(Audit!#REF!,$V$3:$AE$12,10,FALSE) &amp; Audit!#REF! &amp; VLOOKUP(Audit!#REF!,$V$13:$AE$22,10,FALSE) &amp; IF(Audit!#REF!=10,Audit!#REF!&amp;Audit!#REF!,"") &amp; IF(Audit!#REF!&lt;&gt;1,U503,"")</f>
        <v>#REF!</v>
      </c>
      <c r="L503" s="10" t="e">
        <f>Audit!#REF!</f>
        <v>#REF!</v>
      </c>
      <c r="M503" s="10" t="e">
        <f t="shared" si="221"/>
        <v>#REF!</v>
      </c>
      <c r="N503" s="10" t="e">
        <f t="shared" si="222"/>
        <v>#REF!</v>
      </c>
      <c r="O503" s="10" t="e">
        <f t="shared" si="223"/>
        <v>#REF!</v>
      </c>
      <c r="P503" s="10" t="e">
        <f t="shared" si="224"/>
        <v>#REF!</v>
      </c>
      <c r="Q503" s="10" t="e">
        <f t="shared" si="225"/>
        <v>#REF!</v>
      </c>
      <c r="R503" s="10" t="e">
        <f t="shared" si="226"/>
        <v>#REF!</v>
      </c>
      <c r="S503" s="10" t="e">
        <f t="shared" si="227"/>
        <v>#REF!</v>
      </c>
      <c r="T503" s="10" t="e">
        <f t="shared" si="228"/>
        <v>#REF!</v>
      </c>
      <c r="U503" s="17" t="e">
        <f>IF(Audit!#REF!="","",VLOOKUP(Audit!#REF!,$W$26:$X$35,2,FALSE)) &amp; Audit!#REF! &amp; IF(Audit!#REF!="","",IF(Audit!#REF!&lt;=1.4,VLOOKUP(Audit!#REF!,$W$38:X548,2,FALSE),VLOOKUP(Audit!#REF!,$W$51:$X$61,2,FALSE))) &amp; IF(Audit!#REF!="","",VLOOKUP(Audit!#REF!,$Y$26:$Z$35,2,FALSE) &amp; Audit!#REF! &amp; IF(Audit!#REF!="","",IF(Audit!#REF!&lt;=1.4,VLOOKUP(Audit!#REF!,$Y$38:$Z$48,2,FALSE),VLOOKUP(Audit!#REF!,$Y$51:$Z$61,2,FALSE))))</f>
        <v>#REF!</v>
      </c>
      <c r="V503" s="21"/>
      <c r="AH503" s="49" t="e">
        <f>Audit!#REF!</f>
        <v>#REF!</v>
      </c>
      <c r="AI503" s="50" t="e">
        <f>VLOOKUP(Audit!#REF!,$V$3:$AE$12,2,FALSE)&amp; IF(Audit!#REF!=10,Audit!#REF!,"")</f>
        <v>#REF!</v>
      </c>
      <c r="AJ503" s="50" t="e">
        <f>VLOOKUP(Audit!#REF!,$V$13:$AE$22,2,FALSE)&amp; IF(Audit!#REF!=10,Audit!#REF!,"")</f>
        <v>#REF!</v>
      </c>
      <c r="AK503" s="47" t="e">
        <f t="shared" si="229"/>
        <v>#REF!</v>
      </c>
      <c r="AL503" s="50" t="e">
        <f>VLOOKUP(Audit!#REF!,$V$3:$AE$12,3,FALSE)&amp; IF(Audit!#REF!=10,Audit!#REF!,"")</f>
        <v>#REF!</v>
      </c>
      <c r="AM503" s="50" t="e">
        <f>VLOOKUP(Audit!#REF!,$V$13:$AE$22,3,FALSE)&amp; IF(Audit!#REF!=10,Audit!#REF!,"")</f>
        <v>#REF!</v>
      </c>
      <c r="AN503" s="47" t="e">
        <f t="shared" si="230"/>
        <v>#REF!</v>
      </c>
      <c r="AO503" s="50" t="e">
        <f>VLOOKUP(Audit!#REF!,$V$3:$AE$12,4,FALSE) &amp;  Audit!#REF! &amp; IF(Audit!#REF!=10,Audit!#REF!,"")</f>
        <v>#REF!</v>
      </c>
      <c r="AP503" s="50" t="e">
        <f>VLOOKUP(Audit!#REF!,$V$13:$AE$22,4,FALSE)&amp; IF(Audit!#REF!=10,Audit!#REF!,"")</f>
        <v>#REF!</v>
      </c>
      <c r="AQ503" s="47" t="e">
        <f t="shared" si="231"/>
        <v>#REF!</v>
      </c>
      <c r="AR503" s="50" t="e">
        <f>VLOOKUP(Audit!#REF!,$V$3:$AE$12,5,FALSE)&amp; IF(Audit!#REF!=10,Audit!#REF!,"")</f>
        <v>#REF!</v>
      </c>
      <c r="AS503" s="50" t="e">
        <f>VLOOKUP(Audit!#REF!,$V$13:$AE$22,5,FALSE)&amp; IF(Audit!#REF!=10,Audit!#REF!,"")</f>
        <v>#REF!</v>
      </c>
      <c r="AT503" s="47" t="e">
        <f t="shared" si="232"/>
        <v>#REF!</v>
      </c>
      <c r="AU503" s="50" t="e">
        <f>VLOOKUP(Audit!#REF!,$V$3:$AE$12,6,FALSE)&amp; IF(Audit!#REF!=10,Audit!#REF!,"")</f>
        <v>#REF!</v>
      </c>
      <c r="AV503" s="50" t="e">
        <f>VLOOKUP(Audit!#REF!,$V$13:$AE$22,6,FALSE)&amp; IF(Audit!#REF!=10,Audit!#REF!,"")</f>
        <v>#REF!</v>
      </c>
      <c r="AW503" s="47" t="e">
        <f t="shared" si="233"/>
        <v>#REF!</v>
      </c>
      <c r="AX503" s="50" t="e">
        <f>VLOOKUP(Audit!#REF!,$V$3:$AE$12,7,FALSE)&amp; IF(Audit!#REF!=10,Audit!#REF!,"")</f>
        <v>#REF!</v>
      </c>
      <c r="AY503" s="50" t="e">
        <f>VLOOKUP(Audit!#REF!,$V$13:$AE$22,7,FALSE) &amp; IF(Audit!#REF!=10,Audit!#REF!,"")</f>
        <v>#REF!</v>
      </c>
      <c r="AZ503" s="47" t="e">
        <f t="shared" si="234"/>
        <v>#REF!</v>
      </c>
      <c r="BA503" s="50" t="e">
        <f>VLOOKUP(Audit!#REF!,$V$3:$AE$12,8,FALSE)&amp; Audit!#REF! &amp; IF(Audit!#REF!=10,Audit!#REF!,"")</f>
        <v>#REF!</v>
      </c>
      <c r="BB503" s="50" t="e">
        <f>VLOOKUP(Audit!#REF!,$V$13:$AE$22,8,FALSE) &amp; IF(Audit!#REF!=10,Audit!#REF!,"")</f>
        <v>#REF!</v>
      </c>
      <c r="BC503" s="47" t="e">
        <f t="shared" si="235"/>
        <v>#REF!</v>
      </c>
      <c r="BD503" s="50" t="e">
        <f>VLOOKUP(Audit!#REF!,$V$3:$AE$12,9,FALSE)&amp; IF(Audit!#REF!=10,Audit!#REF!,"")</f>
        <v>#REF!</v>
      </c>
      <c r="BE503" s="50" t="e">
        <f>VLOOKUP(Audit!#REF!,$V$13:$AE$22,9,FALSE) &amp; IF(Audit!#REF!=10,Audit!#REF!,"") &amp; IF(Audit!#REF!&lt;&gt;1,U503,"")</f>
        <v>#REF!</v>
      </c>
      <c r="BF503" s="47" t="e">
        <f t="shared" si="236"/>
        <v>#REF!</v>
      </c>
      <c r="BG503" s="50" t="e">
        <f>VLOOKUP(Audit!#REF!,$V$3:$AE$12,10,FALSE) &amp; Audit!#REF! &amp; IF(Audit!#REF!=10,Audit!#REF!,"")</f>
        <v>#REF!</v>
      </c>
      <c r="BH503" s="50" t="e">
        <f>VLOOKUP(Audit!#REF!,$V$13:$AE$22,10,FALSE) &amp; IF(Audit!#REF!=10,Audit!#REF!,"") &amp; IF(Audit!#REF!&lt;&gt;1,U503,"")</f>
        <v>#REF!</v>
      </c>
      <c r="BI503" s="47" t="e">
        <f t="shared" si="237"/>
        <v>#REF!</v>
      </c>
      <c r="BJ503" s="48" t="str">
        <f t="shared" si="238"/>
        <v/>
      </c>
      <c r="BK503" s="48" t="str">
        <f t="shared" si="239"/>
        <v/>
      </c>
      <c r="BL503" s="48" t="str">
        <f t="shared" si="240"/>
        <v/>
      </c>
      <c r="BM503" s="48" t="str">
        <f t="shared" si="241"/>
        <v/>
      </c>
      <c r="BN503" s="48" t="str">
        <f t="shared" si="242"/>
        <v/>
      </c>
      <c r="BO503" s="48" t="str">
        <f t="shared" si="243"/>
        <v/>
      </c>
      <c r="BP503" s="48" t="str">
        <f t="shared" si="244"/>
        <v/>
      </c>
      <c r="BQ503" s="48" t="str">
        <f t="shared" si="245"/>
        <v/>
      </c>
      <c r="BR503" s="48" t="str">
        <f t="shared" si="246"/>
        <v/>
      </c>
      <c r="BS503" s="48" t="str">
        <f t="shared" si="247"/>
        <v/>
      </c>
      <c r="BT503" s="48" t="str">
        <f t="shared" si="248"/>
        <v/>
      </c>
      <c r="BU503" s="48" t="str">
        <f t="shared" si="249"/>
        <v/>
      </c>
    </row>
    <row r="504" spans="1:73">
      <c r="A504" s="10" t="e">
        <f>Audit!#REF!</f>
        <v>#REF!</v>
      </c>
      <c r="B504" s="10" t="e">
        <f t="shared" si="220"/>
        <v>#REF!</v>
      </c>
      <c r="C504" s="17" t="e">
        <f>VLOOKUP(Audit!#REF!,$V$3:$AE$12,2,FALSE) &amp; VLOOKUP(Audit!#REF!,$V$13:$AE$22,2,FALSE)&amp; IF(Audit!#REF!=10,Audit!#REF!&amp;Audit!#REF!,"")</f>
        <v>#REF!</v>
      </c>
      <c r="D504" s="17" t="e">
        <f>VLOOKUP(Audit!#REF!,$V$3:$AE$12,3,FALSE) &amp; VLOOKUP(Audit!#REF!,$V$13:$AE$22,3,FALSE) &amp;IF(Audit!#REF!=10,Audit!#REF!&amp;Audit!#REF!,"")</f>
        <v>#REF!</v>
      </c>
      <c r="E504" s="17" t="e">
        <f>VLOOKUP(Audit!#REF!,$V$3:$AE$12,4,FALSE)&amp; Audit!#REF! &amp; VLOOKUP(Audit!#REF!,$V$13:$AE$22,4,FALSE)&amp; IF(Audit!#REF!=10,Audit!#REF!&amp;Audit!#REF!,"")</f>
        <v>#REF!</v>
      </c>
      <c r="F504" s="17" t="e">
        <f>VLOOKUP(Audit!#REF!,$V$3:$AE$12,5,FALSE) &amp; VLOOKUP(Audit!#REF!,$V$13:$AE$22,5,FALSE)&amp; IF(Audit!#REF!=10,Audit!#REF!&amp;Audit!#REF!,"")</f>
        <v>#REF!</v>
      </c>
      <c r="G504" s="17" t="e">
        <f>VLOOKUP(Audit!#REF!,$V$3:$AE$12,6,FALSE) &amp; VLOOKUP(Audit!#REF!,$V$13:$AE$22,6,FALSE)&amp; IF(Audit!#REF!=10,Audit!#REF!&amp;Audit!#REF!,"")</f>
        <v>#REF!</v>
      </c>
      <c r="H504" s="17" t="e">
        <f>VLOOKUP(Audit!#REF!,$V$3:$AE$12,7,FALSE) &amp; VLOOKUP(Audit!#REF!,$V$13:$AE$22,7,FALSE)&amp;IF(Audit!#REF!=10,Audit!#REF!&amp;Audit!#REF!,"")</f>
        <v>#REF!</v>
      </c>
      <c r="I504" s="17" t="e">
        <f>VLOOKUP(Audit!#REF!,$V$3:$AE$12,8,FALSE) &amp; Audit!#REF! &amp; VLOOKUP(Audit!#REF!,$V$13:$AE$22,8,FALSE)&amp;IF(Audit!#REF!=10,Audit!#REF!&amp;Audit!#REF!,"")</f>
        <v>#REF!</v>
      </c>
      <c r="J504" s="17" t="e">
        <f>VLOOKUP(Audit!#REF!,$V$3:$AE$12,9,FALSE) &amp; VLOOKUP(Audit!#REF!,$V$13:$AE$22,9,FALSE) &amp; IF(Audit!#REF!=10,Audit!#REF!&amp;Audit!#REF!,"") &amp; IF(Audit!#REF!&lt;&gt;1,U504,"")</f>
        <v>#REF!</v>
      </c>
      <c r="K504" s="17" t="e">
        <f>VLOOKUP(Audit!#REF!,$V$3:$AE$12,10,FALSE) &amp; Audit!#REF! &amp; VLOOKUP(Audit!#REF!,$V$13:$AE$22,10,FALSE) &amp; IF(Audit!#REF!=10,Audit!#REF!&amp;Audit!#REF!,"") &amp; IF(Audit!#REF!&lt;&gt;1,U504,"")</f>
        <v>#REF!</v>
      </c>
      <c r="L504" s="10" t="e">
        <f>Audit!#REF!</f>
        <v>#REF!</v>
      </c>
      <c r="M504" s="10" t="e">
        <f t="shared" si="221"/>
        <v>#REF!</v>
      </c>
      <c r="N504" s="10" t="e">
        <f t="shared" si="222"/>
        <v>#REF!</v>
      </c>
      <c r="O504" s="10" t="e">
        <f t="shared" si="223"/>
        <v>#REF!</v>
      </c>
      <c r="P504" s="10" t="e">
        <f t="shared" si="224"/>
        <v>#REF!</v>
      </c>
      <c r="Q504" s="10" t="e">
        <f t="shared" si="225"/>
        <v>#REF!</v>
      </c>
      <c r="R504" s="10" t="e">
        <f t="shared" si="226"/>
        <v>#REF!</v>
      </c>
      <c r="S504" s="10" t="e">
        <f t="shared" si="227"/>
        <v>#REF!</v>
      </c>
      <c r="T504" s="10" t="e">
        <f t="shared" si="228"/>
        <v>#REF!</v>
      </c>
      <c r="U504" s="17" t="e">
        <f>IF(Audit!#REF!="","",VLOOKUP(Audit!#REF!,$W$26:$X$35,2,FALSE)) &amp; Audit!#REF! &amp; IF(Audit!#REF!="","",IF(Audit!#REF!&lt;=1.4,VLOOKUP(Audit!#REF!,$W$38:X549,2,FALSE),VLOOKUP(Audit!#REF!,$W$51:$X$61,2,FALSE))) &amp; IF(Audit!#REF!="","",VLOOKUP(Audit!#REF!,$Y$26:$Z$35,2,FALSE) &amp; Audit!#REF! &amp; IF(Audit!#REF!="","",IF(Audit!#REF!&lt;=1.4,VLOOKUP(Audit!#REF!,$Y$38:$Z$48,2,FALSE),VLOOKUP(Audit!#REF!,$Y$51:$Z$61,2,FALSE))))</f>
        <v>#REF!</v>
      </c>
      <c r="V504" s="21"/>
      <c r="AH504" s="49" t="e">
        <f>Audit!#REF!</f>
        <v>#REF!</v>
      </c>
      <c r="AI504" s="50" t="e">
        <f>VLOOKUP(Audit!#REF!,$V$3:$AE$12,2,FALSE)&amp; IF(Audit!#REF!=10,Audit!#REF!,"")</f>
        <v>#REF!</v>
      </c>
      <c r="AJ504" s="50" t="e">
        <f>VLOOKUP(Audit!#REF!,$V$13:$AE$22,2,FALSE)&amp; IF(Audit!#REF!=10,Audit!#REF!,"")</f>
        <v>#REF!</v>
      </c>
      <c r="AK504" s="47" t="e">
        <f t="shared" si="229"/>
        <v>#REF!</v>
      </c>
      <c r="AL504" s="50" t="e">
        <f>VLOOKUP(Audit!#REF!,$V$3:$AE$12,3,FALSE)&amp; IF(Audit!#REF!=10,Audit!#REF!,"")</f>
        <v>#REF!</v>
      </c>
      <c r="AM504" s="50" t="e">
        <f>VLOOKUP(Audit!#REF!,$V$13:$AE$22,3,FALSE)&amp; IF(Audit!#REF!=10,Audit!#REF!,"")</f>
        <v>#REF!</v>
      </c>
      <c r="AN504" s="47" t="e">
        <f t="shared" si="230"/>
        <v>#REF!</v>
      </c>
      <c r="AO504" s="50" t="e">
        <f>VLOOKUP(Audit!#REF!,$V$3:$AE$12,4,FALSE) &amp;  Audit!#REF! &amp; IF(Audit!#REF!=10,Audit!#REF!,"")</f>
        <v>#REF!</v>
      </c>
      <c r="AP504" s="50" t="e">
        <f>VLOOKUP(Audit!#REF!,$V$13:$AE$22,4,FALSE)&amp; IF(Audit!#REF!=10,Audit!#REF!,"")</f>
        <v>#REF!</v>
      </c>
      <c r="AQ504" s="47" t="e">
        <f t="shared" si="231"/>
        <v>#REF!</v>
      </c>
      <c r="AR504" s="50" t="e">
        <f>VLOOKUP(Audit!#REF!,$V$3:$AE$12,5,FALSE)&amp; IF(Audit!#REF!=10,Audit!#REF!,"")</f>
        <v>#REF!</v>
      </c>
      <c r="AS504" s="50" t="e">
        <f>VLOOKUP(Audit!#REF!,$V$13:$AE$22,5,FALSE)&amp; IF(Audit!#REF!=10,Audit!#REF!,"")</f>
        <v>#REF!</v>
      </c>
      <c r="AT504" s="47" t="e">
        <f t="shared" si="232"/>
        <v>#REF!</v>
      </c>
      <c r="AU504" s="50" t="e">
        <f>VLOOKUP(Audit!#REF!,$V$3:$AE$12,6,FALSE)&amp; IF(Audit!#REF!=10,Audit!#REF!,"")</f>
        <v>#REF!</v>
      </c>
      <c r="AV504" s="50" t="e">
        <f>VLOOKUP(Audit!#REF!,$V$13:$AE$22,6,FALSE)&amp; IF(Audit!#REF!=10,Audit!#REF!,"")</f>
        <v>#REF!</v>
      </c>
      <c r="AW504" s="47" t="e">
        <f t="shared" si="233"/>
        <v>#REF!</v>
      </c>
      <c r="AX504" s="50" t="e">
        <f>VLOOKUP(Audit!#REF!,$V$3:$AE$12,7,FALSE)&amp; IF(Audit!#REF!=10,Audit!#REF!,"")</f>
        <v>#REF!</v>
      </c>
      <c r="AY504" s="50" t="e">
        <f>VLOOKUP(Audit!#REF!,$V$13:$AE$22,7,FALSE) &amp; IF(Audit!#REF!=10,Audit!#REF!,"")</f>
        <v>#REF!</v>
      </c>
      <c r="AZ504" s="47" t="e">
        <f t="shared" si="234"/>
        <v>#REF!</v>
      </c>
      <c r="BA504" s="50" t="e">
        <f>VLOOKUP(Audit!#REF!,$V$3:$AE$12,8,FALSE)&amp; Audit!#REF! &amp; IF(Audit!#REF!=10,Audit!#REF!,"")</f>
        <v>#REF!</v>
      </c>
      <c r="BB504" s="50" t="e">
        <f>VLOOKUP(Audit!#REF!,$V$13:$AE$22,8,FALSE) &amp; IF(Audit!#REF!=10,Audit!#REF!,"")</f>
        <v>#REF!</v>
      </c>
      <c r="BC504" s="47" t="e">
        <f t="shared" si="235"/>
        <v>#REF!</v>
      </c>
      <c r="BD504" s="50" t="e">
        <f>VLOOKUP(Audit!#REF!,$V$3:$AE$12,9,FALSE)&amp; IF(Audit!#REF!=10,Audit!#REF!,"")</f>
        <v>#REF!</v>
      </c>
      <c r="BE504" s="50" t="e">
        <f>VLOOKUP(Audit!#REF!,$V$13:$AE$22,9,FALSE) &amp; IF(Audit!#REF!=10,Audit!#REF!,"") &amp; IF(Audit!#REF!&lt;&gt;1,U504,"")</f>
        <v>#REF!</v>
      </c>
      <c r="BF504" s="47" t="e">
        <f t="shared" si="236"/>
        <v>#REF!</v>
      </c>
      <c r="BG504" s="50" t="e">
        <f>VLOOKUP(Audit!#REF!,$V$3:$AE$12,10,FALSE) &amp; Audit!#REF! &amp; IF(Audit!#REF!=10,Audit!#REF!,"")</f>
        <v>#REF!</v>
      </c>
      <c r="BH504" s="50" t="e">
        <f>VLOOKUP(Audit!#REF!,$V$13:$AE$22,10,FALSE) &amp; IF(Audit!#REF!=10,Audit!#REF!,"") &amp; IF(Audit!#REF!&lt;&gt;1,U504,"")</f>
        <v>#REF!</v>
      </c>
      <c r="BI504" s="47" t="e">
        <f t="shared" si="237"/>
        <v>#REF!</v>
      </c>
      <c r="BJ504" s="48" t="str">
        <f t="shared" si="238"/>
        <v/>
      </c>
      <c r="BK504" s="48" t="str">
        <f t="shared" si="239"/>
        <v/>
      </c>
      <c r="BL504" s="48" t="str">
        <f t="shared" si="240"/>
        <v/>
      </c>
      <c r="BM504" s="48" t="str">
        <f t="shared" si="241"/>
        <v/>
      </c>
      <c r="BN504" s="48" t="str">
        <f t="shared" si="242"/>
        <v/>
      </c>
      <c r="BO504" s="48" t="str">
        <f t="shared" si="243"/>
        <v/>
      </c>
      <c r="BP504" s="48" t="str">
        <f t="shared" si="244"/>
        <v/>
      </c>
      <c r="BQ504" s="48" t="str">
        <f t="shared" si="245"/>
        <v/>
      </c>
      <c r="BR504" s="48" t="str">
        <f t="shared" si="246"/>
        <v/>
      </c>
      <c r="BS504" s="48" t="str">
        <f t="shared" si="247"/>
        <v/>
      </c>
      <c r="BT504" s="48" t="str">
        <f t="shared" si="248"/>
        <v/>
      </c>
      <c r="BU504" s="48" t="str">
        <f t="shared" si="249"/>
        <v/>
      </c>
    </row>
    <row r="505" spans="1:73">
      <c r="A505" s="10" t="e">
        <f>Audit!#REF!</f>
        <v>#REF!</v>
      </c>
      <c r="B505" s="10" t="e">
        <f t="shared" si="220"/>
        <v>#REF!</v>
      </c>
      <c r="C505" s="17" t="e">
        <f>VLOOKUP(Audit!#REF!,$V$3:$AE$12,2,FALSE) &amp; VLOOKUP(Audit!#REF!,$V$13:$AE$22,2,FALSE)&amp; IF(Audit!#REF!=10,Audit!#REF!&amp;Audit!#REF!,"")</f>
        <v>#REF!</v>
      </c>
      <c r="D505" s="17" t="e">
        <f>VLOOKUP(Audit!#REF!,$V$3:$AE$12,3,FALSE) &amp; VLOOKUP(Audit!#REF!,$V$13:$AE$22,3,FALSE) &amp;IF(Audit!#REF!=10,Audit!#REF!&amp;Audit!#REF!,"")</f>
        <v>#REF!</v>
      </c>
      <c r="E505" s="17" t="e">
        <f>VLOOKUP(Audit!#REF!,$V$3:$AE$12,4,FALSE)&amp; Audit!#REF! &amp; VLOOKUP(Audit!#REF!,$V$13:$AE$22,4,FALSE)&amp; IF(Audit!#REF!=10,Audit!#REF!&amp;Audit!#REF!,"")</f>
        <v>#REF!</v>
      </c>
      <c r="F505" s="17" t="e">
        <f>VLOOKUP(Audit!#REF!,$V$3:$AE$12,5,FALSE) &amp; VLOOKUP(Audit!#REF!,$V$13:$AE$22,5,FALSE)&amp; IF(Audit!#REF!=10,Audit!#REF!&amp;Audit!#REF!,"")</f>
        <v>#REF!</v>
      </c>
      <c r="G505" s="17" t="e">
        <f>VLOOKUP(Audit!#REF!,$V$3:$AE$12,6,FALSE) &amp; VLOOKUP(Audit!#REF!,$V$13:$AE$22,6,FALSE)&amp; IF(Audit!#REF!=10,Audit!#REF!&amp;Audit!#REF!,"")</f>
        <v>#REF!</v>
      </c>
      <c r="H505" s="17" t="e">
        <f>VLOOKUP(Audit!#REF!,$V$3:$AE$12,7,FALSE) &amp; VLOOKUP(Audit!#REF!,$V$13:$AE$22,7,FALSE)&amp;IF(Audit!#REF!=10,Audit!#REF!&amp;Audit!#REF!,"")</f>
        <v>#REF!</v>
      </c>
      <c r="I505" s="17" t="e">
        <f>VLOOKUP(Audit!#REF!,$V$3:$AE$12,8,FALSE) &amp; Audit!#REF! &amp; VLOOKUP(Audit!#REF!,$V$13:$AE$22,8,FALSE)&amp;IF(Audit!#REF!=10,Audit!#REF!&amp;Audit!#REF!,"")</f>
        <v>#REF!</v>
      </c>
      <c r="J505" s="17" t="e">
        <f>VLOOKUP(Audit!#REF!,$V$3:$AE$12,9,FALSE) &amp; VLOOKUP(Audit!#REF!,$V$13:$AE$22,9,FALSE) &amp; IF(Audit!#REF!=10,Audit!#REF!&amp;Audit!#REF!,"") &amp; IF(Audit!#REF!&lt;&gt;1,U505,"")</f>
        <v>#REF!</v>
      </c>
      <c r="K505" s="17" t="e">
        <f>VLOOKUP(Audit!#REF!,$V$3:$AE$12,10,FALSE) &amp; Audit!#REF! &amp; VLOOKUP(Audit!#REF!,$V$13:$AE$22,10,FALSE) &amp; IF(Audit!#REF!=10,Audit!#REF!&amp;Audit!#REF!,"") &amp; IF(Audit!#REF!&lt;&gt;1,U505,"")</f>
        <v>#REF!</v>
      </c>
      <c r="L505" s="10" t="e">
        <f>Audit!#REF!</f>
        <v>#REF!</v>
      </c>
      <c r="M505" s="10" t="e">
        <f t="shared" si="221"/>
        <v>#REF!</v>
      </c>
      <c r="N505" s="10" t="e">
        <f t="shared" si="222"/>
        <v>#REF!</v>
      </c>
      <c r="O505" s="10" t="e">
        <f t="shared" si="223"/>
        <v>#REF!</v>
      </c>
      <c r="P505" s="10" t="e">
        <f t="shared" si="224"/>
        <v>#REF!</v>
      </c>
      <c r="Q505" s="10" t="e">
        <f t="shared" si="225"/>
        <v>#REF!</v>
      </c>
      <c r="R505" s="10" t="e">
        <f t="shared" si="226"/>
        <v>#REF!</v>
      </c>
      <c r="S505" s="10" t="e">
        <f t="shared" si="227"/>
        <v>#REF!</v>
      </c>
      <c r="T505" s="10" t="e">
        <f t="shared" si="228"/>
        <v>#REF!</v>
      </c>
      <c r="U505" s="17" t="e">
        <f>IF(Audit!#REF!="","",VLOOKUP(Audit!#REF!,$W$26:$X$35,2,FALSE)) &amp; Audit!#REF! &amp; IF(Audit!#REF!="","",IF(Audit!#REF!&lt;=1.4,VLOOKUP(Audit!#REF!,$W$38:X550,2,FALSE),VLOOKUP(Audit!#REF!,$W$51:$X$61,2,FALSE))) &amp; IF(Audit!#REF!="","",VLOOKUP(Audit!#REF!,$Y$26:$Z$35,2,FALSE) &amp; Audit!#REF! &amp; IF(Audit!#REF!="","",IF(Audit!#REF!&lt;=1.4,VLOOKUP(Audit!#REF!,$Y$38:$Z$48,2,FALSE),VLOOKUP(Audit!#REF!,$Y$51:$Z$61,2,FALSE))))</f>
        <v>#REF!</v>
      </c>
      <c r="V505" s="21"/>
      <c r="AH505" s="49" t="e">
        <f>Audit!#REF!</f>
        <v>#REF!</v>
      </c>
      <c r="AI505" s="50" t="e">
        <f>VLOOKUP(Audit!#REF!,$V$3:$AE$12,2,FALSE)&amp; IF(Audit!#REF!=10,Audit!#REF!,"")</f>
        <v>#REF!</v>
      </c>
      <c r="AJ505" s="50" t="e">
        <f>VLOOKUP(Audit!#REF!,$V$13:$AE$22,2,FALSE)&amp; IF(Audit!#REF!=10,Audit!#REF!,"")</f>
        <v>#REF!</v>
      </c>
      <c r="AK505" s="47" t="e">
        <f t="shared" si="229"/>
        <v>#REF!</v>
      </c>
      <c r="AL505" s="50" t="e">
        <f>VLOOKUP(Audit!#REF!,$V$3:$AE$12,3,FALSE)&amp; IF(Audit!#REF!=10,Audit!#REF!,"")</f>
        <v>#REF!</v>
      </c>
      <c r="AM505" s="50" t="e">
        <f>VLOOKUP(Audit!#REF!,$V$13:$AE$22,3,FALSE)&amp; IF(Audit!#REF!=10,Audit!#REF!,"")</f>
        <v>#REF!</v>
      </c>
      <c r="AN505" s="47" t="e">
        <f t="shared" si="230"/>
        <v>#REF!</v>
      </c>
      <c r="AO505" s="50" t="e">
        <f>VLOOKUP(Audit!#REF!,$V$3:$AE$12,4,FALSE) &amp;  Audit!#REF! &amp; IF(Audit!#REF!=10,Audit!#REF!,"")</f>
        <v>#REF!</v>
      </c>
      <c r="AP505" s="50" t="e">
        <f>VLOOKUP(Audit!#REF!,$V$13:$AE$22,4,FALSE)&amp; IF(Audit!#REF!=10,Audit!#REF!,"")</f>
        <v>#REF!</v>
      </c>
      <c r="AQ505" s="47" t="e">
        <f t="shared" si="231"/>
        <v>#REF!</v>
      </c>
      <c r="AR505" s="50" t="e">
        <f>VLOOKUP(Audit!#REF!,$V$3:$AE$12,5,FALSE)&amp; IF(Audit!#REF!=10,Audit!#REF!,"")</f>
        <v>#REF!</v>
      </c>
      <c r="AS505" s="50" t="e">
        <f>VLOOKUP(Audit!#REF!,$V$13:$AE$22,5,FALSE)&amp; IF(Audit!#REF!=10,Audit!#REF!,"")</f>
        <v>#REF!</v>
      </c>
      <c r="AT505" s="47" t="e">
        <f t="shared" si="232"/>
        <v>#REF!</v>
      </c>
      <c r="AU505" s="50" t="e">
        <f>VLOOKUP(Audit!#REF!,$V$3:$AE$12,6,FALSE)&amp; IF(Audit!#REF!=10,Audit!#REF!,"")</f>
        <v>#REF!</v>
      </c>
      <c r="AV505" s="50" t="e">
        <f>VLOOKUP(Audit!#REF!,$V$13:$AE$22,6,FALSE)&amp; IF(Audit!#REF!=10,Audit!#REF!,"")</f>
        <v>#REF!</v>
      </c>
      <c r="AW505" s="47" t="e">
        <f t="shared" si="233"/>
        <v>#REF!</v>
      </c>
      <c r="AX505" s="50" t="e">
        <f>VLOOKUP(Audit!#REF!,$V$3:$AE$12,7,FALSE)&amp; IF(Audit!#REF!=10,Audit!#REF!,"")</f>
        <v>#REF!</v>
      </c>
      <c r="AY505" s="50" t="e">
        <f>VLOOKUP(Audit!#REF!,$V$13:$AE$22,7,FALSE) &amp; IF(Audit!#REF!=10,Audit!#REF!,"")</f>
        <v>#REF!</v>
      </c>
      <c r="AZ505" s="47" t="e">
        <f t="shared" si="234"/>
        <v>#REF!</v>
      </c>
      <c r="BA505" s="50" t="e">
        <f>VLOOKUP(Audit!#REF!,$V$3:$AE$12,8,FALSE)&amp; Audit!#REF! &amp; IF(Audit!#REF!=10,Audit!#REF!,"")</f>
        <v>#REF!</v>
      </c>
      <c r="BB505" s="50" t="e">
        <f>VLOOKUP(Audit!#REF!,$V$13:$AE$22,8,FALSE) &amp; IF(Audit!#REF!=10,Audit!#REF!,"")</f>
        <v>#REF!</v>
      </c>
      <c r="BC505" s="47" t="e">
        <f t="shared" si="235"/>
        <v>#REF!</v>
      </c>
      <c r="BD505" s="50" t="e">
        <f>VLOOKUP(Audit!#REF!,$V$3:$AE$12,9,FALSE)&amp; IF(Audit!#REF!=10,Audit!#REF!,"")</f>
        <v>#REF!</v>
      </c>
      <c r="BE505" s="50" t="e">
        <f>VLOOKUP(Audit!#REF!,$V$13:$AE$22,9,FALSE) &amp; IF(Audit!#REF!=10,Audit!#REF!,"") &amp; IF(Audit!#REF!&lt;&gt;1,U505,"")</f>
        <v>#REF!</v>
      </c>
      <c r="BF505" s="47" t="e">
        <f t="shared" si="236"/>
        <v>#REF!</v>
      </c>
      <c r="BG505" s="50" t="e">
        <f>VLOOKUP(Audit!#REF!,$V$3:$AE$12,10,FALSE) &amp; Audit!#REF! &amp; IF(Audit!#REF!=10,Audit!#REF!,"")</f>
        <v>#REF!</v>
      </c>
      <c r="BH505" s="50" t="e">
        <f>VLOOKUP(Audit!#REF!,$V$13:$AE$22,10,FALSE) &amp; IF(Audit!#REF!=10,Audit!#REF!,"") &amp; IF(Audit!#REF!&lt;&gt;1,U505,"")</f>
        <v>#REF!</v>
      </c>
      <c r="BI505" s="47" t="e">
        <f t="shared" si="237"/>
        <v>#REF!</v>
      </c>
      <c r="BJ505" s="48" t="str">
        <f t="shared" si="238"/>
        <v/>
      </c>
      <c r="BK505" s="48" t="str">
        <f t="shared" si="239"/>
        <v/>
      </c>
      <c r="BL505" s="48" t="str">
        <f t="shared" si="240"/>
        <v/>
      </c>
      <c r="BM505" s="48" t="str">
        <f t="shared" si="241"/>
        <v/>
      </c>
      <c r="BN505" s="48" t="str">
        <f t="shared" si="242"/>
        <v/>
      </c>
      <c r="BO505" s="48" t="str">
        <f t="shared" si="243"/>
        <v/>
      </c>
      <c r="BP505" s="48" t="str">
        <f t="shared" si="244"/>
        <v/>
      </c>
      <c r="BQ505" s="48" t="str">
        <f t="shared" si="245"/>
        <v/>
      </c>
      <c r="BR505" s="48" t="str">
        <f t="shared" si="246"/>
        <v/>
      </c>
      <c r="BS505" s="48" t="str">
        <f t="shared" si="247"/>
        <v/>
      </c>
      <c r="BT505" s="48" t="str">
        <f t="shared" si="248"/>
        <v/>
      </c>
      <c r="BU505" s="48" t="str">
        <f t="shared" si="249"/>
        <v/>
      </c>
    </row>
    <row r="506" spans="1:73">
      <c r="A506" s="10" t="e">
        <f>Audit!#REF!</f>
        <v>#REF!</v>
      </c>
      <c r="B506" s="10" t="e">
        <f t="shared" si="220"/>
        <v>#REF!</v>
      </c>
      <c r="C506" s="17" t="e">
        <f>VLOOKUP(Audit!#REF!,$V$3:$AE$12,2,FALSE) &amp; VLOOKUP(Audit!#REF!,$V$13:$AE$22,2,FALSE)&amp; IF(Audit!#REF!=10,Audit!#REF!&amp;Audit!#REF!,"")</f>
        <v>#REF!</v>
      </c>
      <c r="D506" s="17" t="e">
        <f>VLOOKUP(Audit!#REF!,$V$3:$AE$12,3,FALSE) &amp; VLOOKUP(Audit!#REF!,$V$13:$AE$22,3,FALSE) &amp;IF(Audit!#REF!=10,Audit!#REF!&amp;Audit!#REF!,"")</f>
        <v>#REF!</v>
      </c>
      <c r="E506" s="17" t="e">
        <f>VLOOKUP(Audit!#REF!,$V$3:$AE$12,4,FALSE)&amp; Audit!#REF! &amp; VLOOKUP(Audit!#REF!,$V$13:$AE$22,4,FALSE)&amp; IF(Audit!#REF!=10,Audit!#REF!&amp;Audit!#REF!,"")</f>
        <v>#REF!</v>
      </c>
      <c r="F506" s="17" t="e">
        <f>VLOOKUP(Audit!#REF!,$V$3:$AE$12,5,FALSE) &amp; VLOOKUP(Audit!#REF!,$V$13:$AE$22,5,FALSE)&amp; IF(Audit!#REF!=10,Audit!#REF!&amp;Audit!#REF!,"")</f>
        <v>#REF!</v>
      </c>
      <c r="G506" s="17" t="e">
        <f>VLOOKUP(Audit!#REF!,$V$3:$AE$12,6,FALSE) &amp; VLOOKUP(Audit!#REF!,$V$13:$AE$22,6,FALSE)&amp; IF(Audit!#REF!=10,Audit!#REF!&amp;Audit!#REF!,"")</f>
        <v>#REF!</v>
      </c>
      <c r="H506" s="17" t="e">
        <f>VLOOKUP(Audit!#REF!,$V$3:$AE$12,7,FALSE) &amp; VLOOKUP(Audit!#REF!,$V$13:$AE$22,7,FALSE)&amp;IF(Audit!#REF!=10,Audit!#REF!&amp;Audit!#REF!,"")</f>
        <v>#REF!</v>
      </c>
      <c r="I506" s="17" t="e">
        <f>VLOOKUP(Audit!#REF!,$V$3:$AE$12,8,FALSE) &amp; Audit!#REF! &amp; VLOOKUP(Audit!#REF!,$V$13:$AE$22,8,FALSE)&amp;IF(Audit!#REF!=10,Audit!#REF!&amp;Audit!#REF!,"")</f>
        <v>#REF!</v>
      </c>
      <c r="J506" s="17" t="e">
        <f>VLOOKUP(Audit!#REF!,$V$3:$AE$12,9,FALSE) &amp; VLOOKUP(Audit!#REF!,$V$13:$AE$22,9,FALSE) &amp; IF(Audit!#REF!=10,Audit!#REF!&amp;Audit!#REF!,"") &amp; IF(Audit!#REF!&lt;&gt;1,U506,"")</f>
        <v>#REF!</v>
      </c>
      <c r="K506" s="17" t="e">
        <f>VLOOKUP(Audit!#REF!,$V$3:$AE$12,10,FALSE) &amp; Audit!#REF! &amp; VLOOKUP(Audit!#REF!,$V$13:$AE$22,10,FALSE) &amp; IF(Audit!#REF!=10,Audit!#REF!&amp;Audit!#REF!,"") &amp; IF(Audit!#REF!&lt;&gt;1,U506,"")</f>
        <v>#REF!</v>
      </c>
      <c r="L506" s="10" t="e">
        <f>Audit!#REF!</f>
        <v>#REF!</v>
      </c>
      <c r="M506" s="10" t="e">
        <f t="shared" si="221"/>
        <v>#REF!</v>
      </c>
      <c r="N506" s="10" t="e">
        <f t="shared" si="222"/>
        <v>#REF!</v>
      </c>
      <c r="O506" s="10" t="e">
        <f t="shared" si="223"/>
        <v>#REF!</v>
      </c>
      <c r="P506" s="10" t="e">
        <f t="shared" si="224"/>
        <v>#REF!</v>
      </c>
      <c r="Q506" s="10" t="e">
        <f t="shared" si="225"/>
        <v>#REF!</v>
      </c>
      <c r="R506" s="10" t="e">
        <f t="shared" si="226"/>
        <v>#REF!</v>
      </c>
      <c r="S506" s="10" t="e">
        <f t="shared" si="227"/>
        <v>#REF!</v>
      </c>
      <c r="T506" s="10" t="e">
        <f t="shared" si="228"/>
        <v>#REF!</v>
      </c>
      <c r="U506" s="17" t="e">
        <f>IF(Audit!#REF!="","",VLOOKUP(Audit!#REF!,$W$26:$X$35,2,FALSE)) &amp; Audit!#REF! &amp; IF(Audit!#REF!="","",IF(Audit!#REF!&lt;=1.4,VLOOKUP(Audit!#REF!,$W$38:X551,2,FALSE),VLOOKUP(Audit!#REF!,$W$51:$X$61,2,FALSE))) &amp; IF(Audit!#REF!="","",VLOOKUP(Audit!#REF!,$Y$26:$Z$35,2,FALSE) &amp; Audit!#REF! &amp; IF(Audit!#REF!="","",IF(Audit!#REF!&lt;=1.4,VLOOKUP(Audit!#REF!,$Y$38:$Z$48,2,FALSE),VLOOKUP(Audit!#REF!,$Y$51:$Z$61,2,FALSE))))</f>
        <v>#REF!</v>
      </c>
      <c r="V506" s="21"/>
      <c r="AH506" s="49" t="e">
        <f>Audit!#REF!</f>
        <v>#REF!</v>
      </c>
      <c r="AI506" s="50" t="e">
        <f>VLOOKUP(Audit!#REF!,$V$3:$AE$12,2,FALSE)&amp; IF(Audit!#REF!=10,Audit!#REF!,"")</f>
        <v>#REF!</v>
      </c>
      <c r="AJ506" s="50" t="e">
        <f>VLOOKUP(Audit!#REF!,$V$13:$AE$22,2,FALSE)&amp; IF(Audit!#REF!=10,Audit!#REF!,"")</f>
        <v>#REF!</v>
      </c>
      <c r="AK506" s="47" t="e">
        <f t="shared" si="229"/>
        <v>#REF!</v>
      </c>
      <c r="AL506" s="50" t="e">
        <f>VLOOKUP(Audit!#REF!,$V$3:$AE$12,3,FALSE)&amp; IF(Audit!#REF!=10,Audit!#REF!,"")</f>
        <v>#REF!</v>
      </c>
      <c r="AM506" s="50" t="e">
        <f>VLOOKUP(Audit!#REF!,$V$13:$AE$22,3,FALSE)&amp; IF(Audit!#REF!=10,Audit!#REF!,"")</f>
        <v>#REF!</v>
      </c>
      <c r="AN506" s="47" t="e">
        <f t="shared" si="230"/>
        <v>#REF!</v>
      </c>
      <c r="AO506" s="50" t="e">
        <f>VLOOKUP(Audit!#REF!,$V$3:$AE$12,4,FALSE) &amp;  Audit!#REF! &amp; IF(Audit!#REF!=10,Audit!#REF!,"")</f>
        <v>#REF!</v>
      </c>
      <c r="AP506" s="50" t="e">
        <f>VLOOKUP(Audit!#REF!,$V$13:$AE$22,4,FALSE)&amp; IF(Audit!#REF!=10,Audit!#REF!,"")</f>
        <v>#REF!</v>
      </c>
      <c r="AQ506" s="47" t="e">
        <f t="shared" si="231"/>
        <v>#REF!</v>
      </c>
      <c r="AR506" s="50" t="e">
        <f>VLOOKUP(Audit!#REF!,$V$3:$AE$12,5,FALSE)&amp; IF(Audit!#REF!=10,Audit!#REF!,"")</f>
        <v>#REF!</v>
      </c>
      <c r="AS506" s="50" t="e">
        <f>VLOOKUP(Audit!#REF!,$V$13:$AE$22,5,FALSE)&amp; IF(Audit!#REF!=10,Audit!#REF!,"")</f>
        <v>#REF!</v>
      </c>
      <c r="AT506" s="47" t="e">
        <f t="shared" si="232"/>
        <v>#REF!</v>
      </c>
      <c r="AU506" s="50" t="e">
        <f>VLOOKUP(Audit!#REF!,$V$3:$AE$12,6,FALSE)&amp; IF(Audit!#REF!=10,Audit!#REF!,"")</f>
        <v>#REF!</v>
      </c>
      <c r="AV506" s="50" t="e">
        <f>VLOOKUP(Audit!#REF!,$V$13:$AE$22,6,FALSE)&amp; IF(Audit!#REF!=10,Audit!#REF!,"")</f>
        <v>#REF!</v>
      </c>
      <c r="AW506" s="47" t="e">
        <f t="shared" si="233"/>
        <v>#REF!</v>
      </c>
      <c r="AX506" s="50" t="e">
        <f>VLOOKUP(Audit!#REF!,$V$3:$AE$12,7,FALSE)&amp; IF(Audit!#REF!=10,Audit!#REF!,"")</f>
        <v>#REF!</v>
      </c>
      <c r="AY506" s="50" t="e">
        <f>VLOOKUP(Audit!#REF!,$V$13:$AE$22,7,FALSE) &amp; IF(Audit!#REF!=10,Audit!#REF!,"")</f>
        <v>#REF!</v>
      </c>
      <c r="AZ506" s="47" t="e">
        <f t="shared" si="234"/>
        <v>#REF!</v>
      </c>
      <c r="BA506" s="50" t="e">
        <f>VLOOKUP(Audit!#REF!,$V$3:$AE$12,8,FALSE)&amp; Audit!#REF! &amp; IF(Audit!#REF!=10,Audit!#REF!,"")</f>
        <v>#REF!</v>
      </c>
      <c r="BB506" s="50" t="e">
        <f>VLOOKUP(Audit!#REF!,$V$13:$AE$22,8,FALSE) &amp; IF(Audit!#REF!=10,Audit!#REF!,"")</f>
        <v>#REF!</v>
      </c>
      <c r="BC506" s="47" t="e">
        <f t="shared" si="235"/>
        <v>#REF!</v>
      </c>
      <c r="BD506" s="50" t="e">
        <f>VLOOKUP(Audit!#REF!,$V$3:$AE$12,9,FALSE)&amp; IF(Audit!#REF!=10,Audit!#REF!,"")</f>
        <v>#REF!</v>
      </c>
      <c r="BE506" s="50" t="e">
        <f>VLOOKUP(Audit!#REF!,$V$13:$AE$22,9,FALSE) &amp; IF(Audit!#REF!=10,Audit!#REF!,"") &amp; IF(Audit!#REF!&lt;&gt;1,U506,"")</f>
        <v>#REF!</v>
      </c>
      <c r="BF506" s="47" t="e">
        <f t="shared" si="236"/>
        <v>#REF!</v>
      </c>
      <c r="BG506" s="50" t="e">
        <f>VLOOKUP(Audit!#REF!,$V$3:$AE$12,10,FALSE) &amp; Audit!#REF! &amp; IF(Audit!#REF!=10,Audit!#REF!,"")</f>
        <v>#REF!</v>
      </c>
      <c r="BH506" s="50" t="e">
        <f>VLOOKUP(Audit!#REF!,$V$13:$AE$22,10,FALSE) &amp; IF(Audit!#REF!=10,Audit!#REF!,"") &amp; IF(Audit!#REF!&lt;&gt;1,U506,"")</f>
        <v>#REF!</v>
      </c>
      <c r="BI506" s="47" t="e">
        <f t="shared" si="237"/>
        <v>#REF!</v>
      </c>
      <c r="BJ506" s="48" t="str">
        <f t="shared" si="238"/>
        <v/>
      </c>
      <c r="BK506" s="48" t="str">
        <f t="shared" si="239"/>
        <v/>
      </c>
      <c r="BL506" s="48" t="str">
        <f t="shared" si="240"/>
        <v/>
      </c>
      <c r="BM506" s="48" t="str">
        <f t="shared" si="241"/>
        <v/>
      </c>
      <c r="BN506" s="48" t="str">
        <f t="shared" si="242"/>
        <v/>
      </c>
      <c r="BO506" s="48" t="str">
        <f t="shared" si="243"/>
        <v/>
      </c>
      <c r="BP506" s="48" t="str">
        <f t="shared" si="244"/>
        <v/>
      </c>
      <c r="BQ506" s="48" t="str">
        <f t="shared" si="245"/>
        <v/>
      </c>
      <c r="BR506" s="48" t="str">
        <f t="shared" si="246"/>
        <v/>
      </c>
      <c r="BS506" s="48" t="str">
        <f t="shared" si="247"/>
        <v/>
      </c>
      <c r="BT506" s="48" t="str">
        <f t="shared" si="248"/>
        <v/>
      </c>
      <c r="BU506" s="48" t="str">
        <f t="shared" si="249"/>
        <v/>
      </c>
    </row>
    <row r="507" spans="1:73">
      <c r="A507" s="10" t="e">
        <f>Audit!#REF!</f>
        <v>#REF!</v>
      </c>
      <c r="B507" s="10" t="e">
        <f t="shared" si="220"/>
        <v>#REF!</v>
      </c>
      <c r="C507" s="17" t="e">
        <f>VLOOKUP(Audit!#REF!,$V$3:$AE$12,2,FALSE) &amp; VLOOKUP(Audit!#REF!,$V$13:$AE$22,2,FALSE)&amp; IF(Audit!#REF!=10,Audit!#REF!&amp;Audit!#REF!,"")</f>
        <v>#REF!</v>
      </c>
      <c r="D507" s="17" t="e">
        <f>VLOOKUP(Audit!#REF!,$V$3:$AE$12,3,FALSE) &amp; VLOOKUP(Audit!#REF!,$V$13:$AE$22,3,FALSE) &amp;IF(Audit!#REF!=10,Audit!#REF!&amp;Audit!#REF!,"")</f>
        <v>#REF!</v>
      </c>
      <c r="E507" s="17" t="e">
        <f>VLOOKUP(Audit!#REF!,$V$3:$AE$12,4,FALSE)&amp; Audit!#REF! &amp; VLOOKUP(Audit!#REF!,$V$13:$AE$22,4,FALSE)&amp; IF(Audit!#REF!=10,Audit!#REF!&amp;Audit!#REF!,"")</f>
        <v>#REF!</v>
      </c>
      <c r="F507" s="17" t="e">
        <f>VLOOKUP(Audit!#REF!,$V$3:$AE$12,5,FALSE) &amp; VLOOKUP(Audit!#REF!,$V$13:$AE$22,5,FALSE)&amp; IF(Audit!#REF!=10,Audit!#REF!&amp;Audit!#REF!,"")</f>
        <v>#REF!</v>
      </c>
      <c r="G507" s="17" t="e">
        <f>VLOOKUP(Audit!#REF!,$V$3:$AE$12,6,FALSE) &amp; VLOOKUP(Audit!#REF!,$V$13:$AE$22,6,FALSE)&amp; IF(Audit!#REF!=10,Audit!#REF!&amp;Audit!#REF!,"")</f>
        <v>#REF!</v>
      </c>
      <c r="H507" s="17" t="e">
        <f>VLOOKUP(Audit!#REF!,$V$3:$AE$12,7,FALSE) &amp; VLOOKUP(Audit!#REF!,$V$13:$AE$22,7,FALSE)&amp;IF(Audit!#REF!=10,Audit!#REF!&amp;Audit!#REF!,"")</f>
        <v>#REF!</v>
      </c>
      <c r="I507" s="17" t="e">
        <f>VLOOKUP(Audit!#REF!,$V$3:$AE$12,8,FALSE) &amp; Audit!#REF! &amp; VLOOKUP(Audit!#REF!,$V$13:$AE$22,8,FALSE)&amp;IF(Audit!#REF!=10,Audit!#REF!&amp;Audit!#REF!,"")</f>
        <v>#REF!</v>
      </c>
      <c r="J507" s="17" t="e">
        <f>VLOOKUP(Audit!#REF!,$V$3:$AE$12,9,FALSE) &amp; VLOOKUP(Audit!#REF!,$V$13:$AE$22,9,FALSE) &amp; IF(Audit!#REF!=10,Audit!#REF!&amp;Audit!#REF!,"") &amp; IF(Audit!#REF!&lt;&gt;1,U507,"")</f>
        <v>#REF!</v>
      </c>
      <c r="K507" s="17" t="e">
        <f>VLOOKUP(Audit!#REF!,$V$3:$AE$12,10,FALSE) &amp; Audit!#REF! &amp; VLOOKUP(Audit!#REF!,$V$13:$AE$22,10,FALSE) &amp; IF(Audit!#REF!=10,Audit!#REF!&amp;Audit!#REF!,"") &amp; IF(Audit!#REF!&lt;&gt;1,U507,"")</f>
        <v>#REF!</v>
      </c>
      <c r="L507" s="10" t="e">
        <f>Audit!#REF!</f>
        <v>#REF!</v>
      </c>
      <c r="M507" s="10" t="e">
        <f t="shared" si="221"/>
        <v>#REF!</v>
      </c>
      <c r="N507" s="10" t="e">
        <f t="shared" si="222"/>
        <v>#REF!</v>
      </c>
      <c r="O507" s="10" t="e">
        <f t="shared" si="223"/>
        <v>#REF!</v>
      </c>
      <c r="P507" s="10" t="e">
        <f t="shared" si="224"/>
        <v>#REF!</v>
      </c>
      <c r="Q507" s="10" t="e">
        <f t="shared" si="225"/>
        <v>#REF!</v>
      </c>
      <c r="R507" s="10" t="e">
        <f t="shared" si="226"/>
        <v>#REF!</v>
      </c>
      <c r="S507" s="10" t="e">
        <f t="shared" si="227"/>
        <v>#REF!</v>
      </c>
      <c r="T507" s="10" t="e">
        <f t="shared" si="228"/>
        <v>#REF!</v>
      </c>
      <c r="U507" s="17" t="e">
        <f>IF(Audit!#REF!="","",VLOOKUP(Audit!#REF!,$W$26:$X$35,2,FALSE)) &amp; Audit!#REF! &amp; IF(Audit!#REF!="","",IF(Audit!#REF!&lt;=1.4,VLOOKUP(Audit!#REF!,$W$38:X552,2,FALSE),VLOOKUP(Audit!#REF!,$W$51:$X$61,2,FALSE))) &amp; IF(Audit!#REF!="","",VLOOKUP(Audit!#REF!,$Y$26:$Z$35,2,FALSE) &amp; Audit!#REF! &amp; IF(Audit!#REF!="","",IF(Audit!#REF!&lt;=1.4,VLOOKUP(Audit!#REF!,$Y$38:$Z$48,2,FALSE),VLOOKUP(Audit!#REF!,$Y$51:$Z$61,2,FALSE))))</f>
        <v>#REF!</v>
      </c>
      <c r="V507" s="21"/>
      <c r="AH507" s="49" t="e">
        <f>Audit!#REF!</f>
        <v>#REF!</v>
      </c>
      <c r="AI507" s="50" t="e">
        <f>VLOOKUP(Audit!#REF!,$V$3:$AE$12,2,FALSE)&amp; IF(Audit!#REF!=10,Audit!#REF!,"")</f>
        <v>#REF!</v>
      </c>
      <c r="AJ507" s="50" t="e">
        <f>VLOOKUP(Audit!#REF!,$V$13:$AE$22,2,FALSE)&amp; IF(Audit!#REF!=10,Audit!#REF!,"")</f>
        <v>#REF!</v>
      </c>
      <c r="AK507" s="47" t="e">
        <f t="shared" si="229"/>
        <v>#REF!</v>
      </c>
      <c r="AL507" s="50" t="e">
        <f>VLOOKUP(Audit!#REF!,$V$3:$AE$12,3,FALSE)&amp; IF(Audit!#REF!=10,Audit!#REF!,"")</f>
        <v>#REF!</v>
      </c>
      <c r="AM507" s="50" t="e">
        <f>VLOOKUP(Audit!#REF!,$V$13:$AE$22,3,FALSE)&amp; IF(Audit!#REF!=10,Audit!#REF!,"")</f>
        <v>#REF!</v>
      </c>
      <c r="AN507" s="47" t="e">
        <f t="shared" si="230"/>
        <v>#REF!</v>
      </c>
      <c r="AO507" s="50" t="e">
        <f>VLOOKUP(Audit!#REF!,$V$3:$AE$12,4,FALSE) &amp;  Audit!#REF! &amp; IF(Audit!#REF!=10,Audit!#REF!,"")</f>
        <v>#REF!</v>
      </c>
      <c r="AP507" s="50" t="e">
        <f>VLOOKUP(Audit!#REF!,$V$13:$AE$22,4,FALSE)&amp; IF(Audit!#REF!=10,Audit!#REF!,"")</f>
        <v>#REF!</v>
      </c>
      <c r="AQ507" s="47" t="e">
        <f t="shared" si="231"/>
        <v>#REF!</v>
      </c>
      <c r="AR507" s="50" t="e">
        <f>VLOOKUP(Audit!#REF!,$V$3:$AE$12,5,FALSE)&amp; IF(Audit!#REF!=10,Audit!#REF!,"")</f>
        <v>#REF!</v>
      </c>
      <c r="AS507" s="50" t="e">
        <f>VLOOKUP(Audit!#REF!,$V$13:$AE$22,5,FALSE)&amp; IF(Audit!#REF!=10,Audit!#REF!,"")</f>
        <v>#REF!</v>
      </c>
      <c r="AT507" s="47" t="e">
        <f t="shared" si="232"/>
        <v>#REF!</v>
      </c>
      <c r="AU507" s="50" t="e">
        <f>VLOOKUP(Audit!#REF!,$V$3:$AE$12,6,FALSE)&amp; IF(Audit!#REF!=10,Audit!#REF!,"")</f>
        <v>#REF!</v>
      </c>
      <c r="AV507" s="50" t="e">
        <f>VLOOKUP(Audit!#REF!,$V$13:$AE$22,6,FALSE)&amp; IF(Audit!#REF!=10,Audit!#REF!,"")</f>
        <v>#REF!</v>
      </c>
      <c r="AW507" s="47" t="e">
        <f t="shared" si="233"/>
        <v>#REF!</v>
      </c>
      <c r="AX507" s="50" t="e">
        <f>VLOOKUP(Audit!#REF!,$V$3:$AE$12,7,FALSE)&amp; IF(Audit!#REF!=10,Audit!#REF!,"")</f>
        <v>#REF!</v>
      </c>
      <c r="AY507" s="50" t="e">
        <f>VLOOKUP(Audit!#REF!,$V$13:$AE$22,7,FALSE) &amp; IF(Audit!#REF!=10,Audit!#REF!,"")</f>
        <v>#REF!</v>
      </c>
      <c r="AZ507" s="47" t="e">
        <f t="shared" si="234"/>
        <v>#REF!</v>
      </c>
      <c r="BA507" s="50" t="e">
        <f>VLOOKUP(Audit!#REF!,$V$3:$AE$12,8,FALSE)&amp; Audit!#REF! &amp; IF(Audit!#REF!=10,Audit!#REF!,"")</f>
        <v>#REF!</v>
      </c>
      <c r="BB507" s="50" t="e">
        <f>VLOOKUP(Audit!#REF!,$V$13:$AE$22,8,FALSE) &amp; IF(Audit!#REF!=10,Audit!#REF!,"")</f>
        <v>#REF!</v>
      </c>
      <c r="BC507" s="47" t="e">
        <f t="shared" si="235"/>
        <v>#REF!</v>
      </c>
      <c r="BD507" s="50" t="e">
        <f>VLOOKUP(Audit!#REF!,$V$3:$AE$12,9,FALSE)&amp; IF(Audit!#REF!=10,Audit!#REF!,"")</f>
        <v>#REF!</v>
      </c>
      <c r="BE507" s="50" t="e">
        <f>VLOOKUP(Audit!#REF!,$V$13:$AE$22,9,FALSE) &amp; IF(Audit!#REF!=10,Audit!#REF!,"") &amp; IF(Audit!#REF!&lt;&gt;1,U507,"")</f>
        <v>#REF!</v>
      </c>
      <c r="BF507" s="47" t="e">
        <f t="shared" si="236"/>
        <v>#REF!</v>
      </c>
      <c r="BG507" s="50" t="e">
        <f>VLOOKUP(Audit!#REF!,$V$3:$AE$12,10,FALSE) &amp; Audit!#REF! &amp; IF(Audit!#REF!=10,Audit!#REF!,"")</f>
        <v>#REF!</v>
      </c>
      <c r="BH507" s="50" t="e">
        <f>VLOOKUP(Audit!#REF!,$V$13:$AE$22,10,FALSE) &amp; IF(Audit!#REF!=10,Audit!#REF!,"") &amp; IF(Audit!#REF!&lt;&gt;1,U507,"")</f>
        <v>#REF!</v>
      </c>
      <c r="BI507" s="47" t="e">
        <f t="shared" si="237"/>
        <v>#REF!</v>
      </c>
      <c r="BJ507" s="48" t="str">
        <f t="shared" si="238"/>
        <v/>
      </c>
      <c r="BK507" s="48" t="str">
        <f t="shared" si="239"/>
        <v/>
      </c>
      <c r="BL507" s="48" t="str">
        <f t="shared" si="240"/>
        <v/>
      </c>
      <c r="BM507" s="48" t="str">
        <f t="shared" si="241"/>
        <v/>
      </c>
      <c r="BN507" s="48" t="str">
        <f t="shared" si="242"/>
        <v/>
      </c>
      <c r="BO507" s="48" t="str">
        <f t="shared" si="243"/>
        <v/>
      </c>
      <c r="BP507" s="48" t="str">
        <f t="shared" si="244"/>
        <v/>
      </c>
      <c r="BQ507" s="48" t="str">
        <f t="shared" si="245"/>
        <v/>
      </c>
      <c r="BR507" s="48" t="str">
        <f t="shared" si="246"/>
        <v/>
      </c>
      <c r="BS507" s="48" t="str">
        <f t="shared" si="247"/>
        <v/>
      </c>
      <c r="BT507" s="48" t="str">
        <f t="shared" si="248"/>
        <v/>
      </c>
      <c r="BU507" s="48" t="str">
        <f t="shared" si="249"/>
        <v/>
      </c>
    </row>
    <row r="508" spans="1:73">
      <c r="A508" s="10" t="e">
        <f>Audit!#REF!</f>
        <v>#REF!</v>
      </c>
      <c r="B508" s="10" t="e">
        <f t="shared" si="220"/>
        <v>#REF!</v>
      </c>
      <c r="C508" s="17" t="e">
        <f>VLOOKUP(Audit!#REF!,$V$3:$AE$12,2,FALSE) &amp; VLOOKUP(Audit!#REF!,$V$13:$AE$22,2,FALSE)&amp; IF(Audit!#REF!=10,Audit!#REF!&amp;Audit!#REF!,"")</f>
        <v>#REF!</v>
      </c>
      <c r="D508" s="17" t="e">
        <f>VLOOKUP(Audit!#REF!,$V$3:$AE$12,3,FALSE) &amp; VLOOKUP(Audit!#REF!,$V$13:$AE$22,3,FALSE) &amp;IF(Audit!#REF!=10,Audit!#REF!&amp;Audit!#REF!,"")</f>
        <v>#REF!</v>
      </c>
      <c r="E508" s="17" t="e">
        <f>VLOOKUP(Audit!#REF!,$V$3:$AE$12,4,FALSE)&amp; Audit!#REF! &amp; VLOOKUP(Audit!#REF!,$V$13:$AE$22,4,FALSE)&amp; IF(Audit!#REF!=10,Audit!#REF!&amp;Audit!#REF!,"")</f>
        <v>#REF!</v>
      </c>
      <c r="F508" s="17" t="e">
        <f>VLOOKUP(Audit!#REF!,$V$3:$AE$12,5,FALSE) &amp; VLOOKUP(Audit!#REF!,$V$13:$AE$22,5,FALSE)&amp; IF(Audit!#REF!=10,Audit!#REF!&amp;Audit!#REF!,"")</f>
        <v>#REF!</v>
      </c>
      <c r="G508" s="17" t="e">
        <f>VLOOKUP(Audit!#REF!,$V$3:$AE$12,6,FALSE) &amp; VLOOKUP(Audit!#REF!,$V$13:$AE$22,6,FALSE)&amp; IF(Audit!#REF!=10,Audit!#REF!&amp;Audit!#REF!,"")</f>
        <v>#REF!</v>
      </c>
      <c r="H508" s="17" t="e">
        <f>VLOOKUP(Audit!#REF!,$V$3:$AE$12,7,FALSE) &amp; VLOOKUP(Audit!#REF!,$V$13:$AE$22,7,FALSE)&amp;IF(Audit!#REF!=10,Audit!#REF!&amp;Audit!#REF!,"")</f>
        <v>#REF!</v>
      </c>
      <c r="I508" s="17" t="e">
        <f>VLOOKUP(Audit!#REF!,$V$3:$AE$12,8,FALSE) &amp; Audit!#REF! &amp; VLOOKUP(Audit!#REF!,$V$13:$AE$22,8,FALSE)&amp;IF(Audit!#REF!=10,Audit!#REF!&amp;Audit!#REF!,"")</f>
        <v>#REF!</v>
      </c>
      <c r="J508" s="17" t="e">
        <f>VLOOKUP(Audit!#REF!,$V$3:$AE$12,9,FALSE) &amp; VLOOKUP(Audit!#REF!,$V$13:$AE$22,9,FALSE) &amp; IF(Audit!#REF!=10,Audit!#REF!&amp;Audit!#REF!,"") &amp; IF(Audit!#REF!&lt;&gt;1,U508,"")</f>
        <v>#REF!</v>
      </c>
      <c r="K508" s="17" t="e">
        <f>VLOOKUP(Audit!#REF!,$V$3:$AE$12,10,FALSE) &amp; Audit!#REF! &amp; VLOOKUP(Audit!#REF!,$V$13:$AE$22,10,FALSE) &amp; IF(Audit!#REF!=10,Audit!#REF!&amp;Audit!#REF!,"") &amp; IF(Audit!#REF!&lt;&gt;1,U508,"")</f>
        <v>#REF!</v>
      </c>
      <c r="L508" s="10" t="e">
        <f>Audit!#REF!</f>
        <v>#REF!</v>
      </c>
      <c r="M508" s="10" t="e">
        <f t="shared" si="221"/>
        <v>#REF!</v>
      </c>
      <c r="N508" s="10" t="e">
        <f t="shared" si="222"/>
        <v>#REF!</v>
      </c>
      <c r="O508" s="10" t="e">
        <f t="shared" si="223"/>
        <v>#REF!</v>
      </c>
      <c r="P508" s="10" t="e">
        <f t="shared" si="224"/>
        <v>#REF!</v>
      </c>
      <c r="Q508" s="10" t="e">
        <f t="shared" si="225"/>
        <v>#REF!</v>
      </c>
      <c r="R508" s="10" t="e">
        <f t="shared" si="226"/>
        <v>#REF!</v>
      </c>
      <c r="S508" s="10" t="e">
        <f t="shared" si="227"/>
        <v>#REF!</v>
      </c>
      <c r="T508" s="10" t="e">
        <f t="shared" si="228"/>
        <v>#REF!</v>
      </c>
      <c r="U508" s="17" t="e">
        <f>IF(Audit!#REF!="","",VLOOKUP(Audit!#REF!,$W$26:$X$35,2,FALSE)) &amp; Audit!#REF! &amp; IF(Audit!#REF!="","",IF(Audit!#REF!&lt;=1.4,VLOOKUP(Audit!#REF!,$W$38:X553,2,FALSE),VLOOKUP(Audit!#REF!,$W$51:$X$61,2,FALSE))) &amp; IF(Audit!#REF!="","",VLOOKUP(Audit!#REF!,$Y$26:$Z$35,2,FALSE) &amp; Audit!#REF! &amp; IF(Audit!#REF!="","",IF(Audit!#REF!&lt;=1.4,VLOOKUP(Audit!#REF!,$Y$38:$Z$48,2,FALSE),VLOOKUP(Audit!#REF!,$Y$51:$Z$61,2,FALSE))))</f>
        <v>#REF!</v>
      </c>
      <c r="V508" s="21"/>
      <c r="AH508" s="49" t="e">
        <f>Audit!#REF!</f>
        <v>#REF!</v>
      </c>
      <c r="AI508" s="50" t="e">
        <f>VLOOKUP(Audit!#REF!,$V$3:$AE$12,2,FALSE)&amp; IF(Audit!#REF!=10,Audit!#REF!,"")</f>
        <v>#REF!</v>
      </c>
      <c r="AJ508" s="50" t="e">
        <f>VLOOKUP(Audit!#REF!,$V$13:$AE$22,2,FALSE)&amp; IF(Audit!#REF!=10,Audit!#REF!,"")</f>
        <v>#REF!</v>
      </c>
      <c r="AK508" s="47" t="e">
        <f t="shared" si="229"/>
        <v>#REF!</v>
      </c>
      <c r="AL508" s="50" t="e">
        <f>VLOOKUP(Audit!#REF!,$V$3:$AE$12,3,FALSE)&amp; IF(Audit!#REF!=10,Audit!#REF!,"")</f>
        <v>#REF!</v>
      </c>
      <c r="AM508" s="50" t="e">
        <f>VLOOKUP(Audit!#REF!,$V$13:$AE$22,3,FALSE)&amp; IF(Audit!#REF!=10,Audit!#REF!,"")</f>
        <v>#REF!</v>
      </c>
      <c r="AN508" s="47" t="e">
        <f t="shared" si="230"/>
        <v>#REF!</v>
      </c>
      <c r="AO508" s="50" t="e">
        <f>VLOOKUP(Audit!#REF!,$V$3:$AE$12,4,FALSE) &amp;  Audit!#REF! &amp; IF(Audit!#REF!=10,Audit!#REF!,"")</f>
        <v>#REF!</v>
      </c>
      <c r="AP508" s="50" t="e">
        <f>VLOOKUP(Audit!#REF!,$V$13:$AE$22,4,FALSE)&amp; IF(Audit!#REF!=10,Audit!#REF!,"")</f>
        <v>#REF!</v>
      </c>
      <c r="AQ508" s="47" t="e">
        <f t="shared" si="231"/>
        <v>#REF!</v>
      </c>
      <c r="AR508" s="50" t="e">
        <f>VLOOKUP(Audit!#REF!,$V$3:$AE$12,5,FALSE)&amp; IF(Audit!#REF!=10,Audit!#REF!,"")</f>
        <v>#REF!</v>
      </c>
      <c r="AS508" s="50" t="e">
        <f>VLOOKUP(Audit!#REF!,$V$13:$AE$22,5,FALSE)&amp; IF(Audit!#REF!=10,Audit!#REF!,"")</f>
        <v>#REF!</v>
      </c>
      <c r="AT508" s="47" t="e">
        <f t="shared" si="232"/>
        <v>#REF!</v>
      </c>
      <c r="AU508" s="50" t="e">
        <f>VLOOKUP(Audit!#REF!,$V$3:$AE$12,6,FALSE)&amp; IF(Audit!#REF!=10,Audit!#REF!,"")</f>
        <v>#REF!</v>
      </c>
      <c r="AV508" s="50" t="e">
        <f>VLOOKUP(Audit!#REF!,$V$13:$AE$22,6,FALSE)&amp; IF(Audit!#REF!=10,Audit!#REF!,"")</f>
        <v>#REF!</v>
      </c>
      <c r="AW508" s="47" t="e">
        <f t="shared" si="233"/>
        <v>#REF!</v>
      </c>
      <c r="AX508" s="50" t="e">
        <f>VLOOKUP(Audit!#REF!,$V$3:$AE$12,7,FALSE)&amp; IF(Audit!#REF!=10,Audit!#REF!,"")</f>
        <v>#REF!</v>
      </c>
      <c r="AY508" s="50" t="e">
        <f>VLOOKUP(Audit!#REF!,$V$13:$AE$22,7,FALSE) &amp; IF(Audit!#REF!=10,Audit!#REF!,"")</f>
        <v>#REF!</v>
      </c>
      <c r="AZ508" s="47" t="e">
        <f t="shared" si="234"/>
        <v>#REF!</v>
      </c>
      <c r="BA508" s="50" t="e">
        <f>VLOOKUP(Audit!#REF!,$V$3:$AE$12,8,FALSE)&amp; Audit!#REF! &amp; IF(Audit!#REF!=10,Audit!#REF!,"")</f>
        <v>#REF!</v>
      </c>
      <c r="BB508" s="50" t="e">
        <f>VLOOKUP(Audit!#REF!,$V$13:$AE$22,8,FALSE) &amp; IF(Audit!#REF!=10,Audit!#REF!,"")</f>
        <v>#REF!</v>
      </c>
      <c r="BC508" s="47" t="e">
        <f t="shared" si="235"/>
        <v>#REF!</v>
      </c>
      <c r="BD508" s="50" t="e">
        <f>VLOOKUP(Audit!#REF!,$V$3:$AE$12,9,FALSE)&amp; IF(Audit!#REF!=10,Audit!#REF!,"")</f>
        <v>#REF!</v>
      </c>
      <c r="BE508" s="50" t="e">
        <f>VLOOKUP(Audit!#REF!,$V$13:$AE$22,9,FALSE) &amp; IF(Audit!#REF!=10,Audit!#REF!,"") &amp; IF(Audit!#REF!&lt;&gt;1,U508,"")</f>
        <v>#REF!</v>
      </c>
      <c r="BF508" s="47" t="e">
        <f t="shared" si="236"/>
        <v>#REF!</v>
      </c>
      <c r="BG508" s="50" t="e">
        <f>VLOOKUP(Audit!#REF!,$V$3:$AE$12,10,FALSE) &amp; Audit!#REF! &amp; IF(Audit!#REF!=10,Audit!#REF!,"")</f>
        <v>#REF!</v>
      </c>
      <c r="BH508" s="50" t="e">
        <f>VLOOKUP(Audit!#REF!,$V$13:$AE$22,10,FALSE) &amp; IF(Audit!#REF!=10,Audit!#REF!,"") &amp; IF(Audit!#REF!&lt;&gt;1,U508,"")</f>
        <v>#REF!</v>
      </c>
      <c r="BI508" s="47" t="e">
        <f t="shared" si="237"/>
        <v>#REF!</v>
      </c>
      <c r="BJ508" s="48" t="str">
        <f t="shared" si="238"/>
        <v/>
      </c>
      <c r="BK508" s="48" t="str">
        <f t="shared" si="239"/>
        <v/>
      </c>
      <c r="BL508" s="48" t="str">
        <f t="shared" si="240"/>
        <v/>
      </c>
      <c r="BM508" s="48" t="str">
        <f t="shared" si="241"/>
        <v/>
      </c>
      <c r="BN508" s="48" t="str">
        <f t="shared" si="242"/>
        <v/>
      </c>
      <c r="BO508" s="48" t="str">
        <f t="shared" si="243"/>
        <v/>
      </c>
      <c r="BP508" s="48" t="str">
        <f t="shared" si="244"/>
        <v/>
      </c>
      <c r="BQ508" s="48" t="str">
        <f t="shared" si="245"/>
        <v/>
      </c>
      <c r="BR508" s="48" t="str">
        <f t="shared" si="246"/>
        <v/>
      </c>
      <c r="BS508" s="48" t="str">
        <f t="shared" si="247"/>
        <v/>
      </c>
      <c r="BT508" s="48" t="str">
        <f t="shared" si="248"/>
        <v/>
      </c>
      <c r="BU508" s="48" t="str">
        <f t="shared" si="249"/>
        <v/>
      </c>
    </row>
    <row r="509" spans="1:73">
      <c r="A509" s="10" t="e">
        <f>Audit!#REF!</f>
        <v>#REF!</v>
      </c>
      <c r="B509" s="10" t="e">
        <f t="shared" si="220"/>
        <v>#REF!</v>
      </c>
      <c r="C509" s="17" t="e">
        <f>VLOOKUP(Audit!#REF!,$V$3:$AE$12,2,FALSE) &amp; VLOOKUP(Audit!#REF!,$V$13:$AE$22,2,FALSE)&amp; IF(Audit!#REF!=10,Audit!#REF!&amp;Audit!#REF!,"")</f>
        <v>#REF!</v>
      </c>
      <c r="D509" s="17" t="e">
        <f>VLOOKUP(Audit!#REF!,$V$3:$AE$12,3,FALSE) &amp; VLOOKUP(Audit!#REF!,$V$13:$AE$22,3,FALSE) &amp;IF(Audit!#REF!=10,Audit!#REF!&amp;Audit!#REF!,"")</f>
        <v>#REF!</v>
      </c>
      <c r="E509" s="17" t="e">
        <f>VLOOKUP(Audit!#REF!,$V$3:$AE$12,4,FALSE)&amp; Audit!#REF! &amp; VLOOKUP(Audit!#REF!,$V$13:$AE$22,4,FALSE)&amp; IF(Audit!#REF!=10,Audit!#REF!&amp;Audit!#REF!,"")</f>
        <v>#REF!</v>
      </c>
      <c r="F509" s="17" t="e">
        <f>VLOOKUP(Audit!#REF!,$V$3:$AE$12,5,FALSE) &amp; VLOOKUP(Audit!#REF!,$V$13:$AE$22,5,FALSE)&amp; IF(Audit!#REF!=10,Audit!#REF!&amp;Audit!#REF!,"")</f>
        <v>#REF!</v>
      </c>
      <c r="G509" s="17" t="e">
        <f>VLOOKUP(Audit!#REF!,$V$3:$AE$12,6,FALSE) &amp; VLOOKUP(Audit!#REF!,$V$13:$AE$22,6,FALSE)&amp; IF(Audit!#REF!=10,Audit!#REF!&amp;Audit!#REF!,"")</f>
        <v>#REF!</v>
      </c>
      <c r="H509" s="17" t="e">
        <f>VLOOKUP(Audit!#REF!,$V$3:$AE$12,7,FALSE) &amp; VLOOKUP(Audit!#REF!,$V$13:$AE$22,7,FALSE)&amp;IF(Audit!#REF!=10,Audit!#REF!&amp;Audit!#REF!,"")</f>
        <v>#REF!</v>
      </c>
      <c r="I509" s="17" t="e">
        <f>VLOOKUP(Audit!#REF!,$V$3:$AE$12,8,FALSE) &amp; Audit!#REF! &amp; VLOOKUP(Audit!#REF!,$V$13:$AE$22,8,FALSE)&amp;IF(Audit!#REF!=10,Audit!#REF!&amp;Audit!#REF!,"")</f>
        <v>#REF!</v>
      </c>
      <c r="J509" s="17" t="e">
        <f>VLOOKUP(Audit!#REF!,$V$3:$AE$12,9,FALSE) &amp; VLOOKUP(Audit!#REF!,$V$13:$AE$22,9,FALSE) &amp; IF(Audit!#REF!=10,Audit!#REF!&amp;Audit!#REF!,"") &amp; IF(Audit!#REF!&lt;&gt;1,U509,"")</f>
        <v>#REF!</v>
      </c>
      <c r="K509" s="17" t="e">
        <f>VLOOKUP(Audit!#REF!,$V$3:$AE$12,10,FALSE) &amp; Audit!#REF! &amp; VLOOKUP(Audit!#REF!,$V$13:$AE$22,10,FALSE) &amp; IF(Audit!#REF!=10,Audit!#REF!&amp;Audit!#REF!,"") &amp; IF(Audit!#REF!&lt;&gt;1,U509,"")</f>
        <v>#REF!</v>
      </c>
      <c r="L509" s="10" t="e">
        <f>Audit!#REF!</f>
        <v>#REF!</v>
      </c>
      <c r="M509" s="10" t="e">
        <f t="shared" si="221"/>
        <v>#REF!</v>
      </c>
      <c r="N509" s="10" t="e">
        <f t="shared" si="222"/>
        <v>#REF!</v>
      </c>
      <c r="O509" s="10" t="e">
        <f t="shared" si="223"/>
        <v>#REF!</v>
      </c>
      <c r="P509" s="10" t="e">
        <f t="shared" si="224"/>
        <v>#REF!</v>
      </c>
      <c r="Q509" s="10" t="e">
        <f t="shared" si="225"/>
        <v>#REF!</v>
      </c>
      <c r="R509" s="10" t="e">
        <f t="shared" si="226"/>
        <v>#REF!</v>
      </c>
      <c r="S509" s="10" t="e">
        <f t="shared" si="227"/>
        <v>#REF!</v>
      </c>
      <c r="T509" s="10" t="e">
        <f t="shared" si="228"/>
        <v>#REF!</v>
      </c>
      <c r="U509" s="17" t="e">
        <f>IF(Audit!#REF!="","",VLOOKUP(Audit!#REF!,$W$26:$X$35,2,FALSE)) &amp; Audit!#REF! &amp; IF(Audit!#REF!="","",IF(Audit!#REF!&lt;=1.4,VLOOKUP(Audit!#REF!,$W$38:X554,2,FALSE),VLOOKUP(Audit!#REF!,$W$51:$X$61,2,FALSE))) &amp; IF(Audit!#REF!="","",VLOOKUP(Audit!#REF!,$Y$26:$Z$35,2,FALSE) &amp; Audit!#REF! &amp; IF(Audit!#REF!="","",IF(Audit!#REF!&lt;=1.4,VLOOKUP(Audit!#REF!,$Y$38:$Z$48,2,FALSE),VLOOKUP(Audit!#REF!,$Y$51:$Z$61,2,FALSE))))</f>
        <v>#REF!</v>
      </c>
      <c r="V509" s="21"/>
      <c r="AH509" s="49" t="e">
        <f>Audit!#REF!</f>
        <v>#REF!</v>
      </c>
      <c r="AI509" s="50" t="e">
        <f>VLOOKUP(Audit!#REF!,$V$3:$AE$12,2,FALSE)&amp; IF(Audit!#REF!=10,Audit!#REF!,"")</f>
        <v>#REF!</v>
      </c>
      <c r="AJ509" s="50" t="e">
        <f>VLOOKUP(Audit!#REF!,$V$13:$AE$22,2,FALSE)&amp; IF(Audit!#REF!=10,Audit!#REF!,"")</f>
        <v>#REF!</v>
      </c>
      <c r="AK509" s="47" t="e">
        <f t="shared" si="229"/>
        <v>#REF!</v>
      </c>
      <c r="AL509" s="50" t="e">
        <f>VLOOKUP(Audit!#REF!,$V$3:$AE$12,3,FALSE)&amp; IF(Audit!#REF!=10,Audit!#REF!,"")</f>
        <v>#REF!</v>
      </c>
      <c r="AM509" s="50" t="e">
        <f>VLOOKUP(Audit!#REF!,$V$13:$AE$22,3,FALSE)&amp; IF(Audit!#REF!=10,Audit!#REF!,"")</f>
        <v>#REF!</v>
      </c>
      <c r="AN509" s="47" t="e">
        <f t="shared" si="230"/>
        <v>#REF!</v>
      </c>
      <c r="AO509" s="50" t="e">
        <f>VLOOKUP(Audit!#REF!,$V$3:$AE$12,4,FALSE) &amp;  Audit!#REF! &amp; IF(Audit!#REF!=10,Audit!#REF!,"")</f>
        <v>#REF!</v>
      </c>
      <c r="AP509" s="50" t="e">
        <f>VLOOKUP(Audit!#REF!,$V$13:$AE$22,4,FALSE)&amp; IF(Audit!#REF!=10,Audit!#REF!,"")</f>
        <v>#REF!</v>
      </c>
      <c r="AQ509" s="47" t="e">
        <f t="shared" si="231"/>
        <v>#REF!</v>
      </c>
      <c r="AR509" s="50" t="e">
        <f>VLOOKUP(Audit!#REF!,$V$3:$AE$12,5,FALSE)&amp; IF(Audit!#REF!=10,Audit!#REF!,"")</f>
        <v>#REF!</v>
      </c>
      <c r="AS509" s="50" t="e">
        <f>VLOOKUP(Audit!#REF!,$V$13:$AE$22,5,FALSE)&amp; IF(Audit!#REF!=10,Audit!#REF!,"")</f>
        <v>#REF!</v>
      </c>
      <c r="AT509" s="47" t="e">
        <f t="shared" si="232"/>
        <v>#REF!</v>
      </c>
      <c r="AU509" s="50" t="e">
        <f>VLOOKUP(Audit!#REF!,$V$3:$AE$12,6,FALSE)&amp; IF(Audit!#REF!=10,Audit!#REF!,"")</f>
        <v>#REF!</v>
      </c>
      <c r="AV509" s="50" t="e">
        <f>VLOOKUP(Audit!#REF!,$V$13:$AE$22,6,FALSE)&amp; IF(Audit!#REF!=10,Audit!#REF!,"")</f>
        <v>#REF!</v>
      </c>
      <c r="AW509" s="47" t="e">
        <f t="shared" si="233"/>
        <v>#REF!</v>
      </c>
      <c r="AX509" s="50" t="e">
        <f>VLOOKUP(Audit!#REF!,$V$3:$AE$12,7,FALSE)&amp; IF(Audit!#REF!=10,Audit!#REF!,"")</f>
        <v>#REF!</v>
      </c>
      <c r="AY509" s="50" t="e">
        <f>VLOOKUP(Audit!#REF!,$V$13:$AE$22,7,FALSE) &amp; IF(Audit!#REF!=10,Audit!#REF!,"")</f>
        <v>#REF!</v>
      </c>
      <c r="AZ509" s="47" t="e">
        <f t="shared" si="234"/>
        <v>#REF!</v>
      </c>
      <c r="BA509" s="50" t="e">
        <f>VLOOKUP(Audit!#REF!,$V$3:$AE$12,8,FALSE)&amp; Audit!#REF! &amp; IF(Audit!#REF!=10,Audit!#REF!,"")</f>
        <v>#REF!</v>
      </c>
      <c r="BB509" s="50" t="e">
        <f>VLOOKUP(Audit!#REF!,$V$13:$AE$22,8,FALSE) &amp; IF(Audit!#REF!=10,Audit!#REF!,"")</f>
        <v>#REF!</v>
      </c>
      <c r="BC509" s="47" t="e">
        <f t="shared" si="235"/>
        <v>#REF!</v>
      </c>
      <c r="BD509" s="50" t="e">
        <f>VLOOKUP(Audit!#REF!,$V$3:$AE$12,9,FALSE)&amp; IF(Audit!#REF!=10,Audit!#REF!,"")</f>
        <v>#REF!</v>
      </c>
      <c r="BE509" s="50" t="e">
        <f>VLOOKUP(Audit!#REF!,$V$13:$AE$22,9,FALSE) &amp; IF(Audit!#REF!=10,Audit!#REF!,"") &amp; IF(Audit!#REF!&lt;&gt;1,U509,"")</f>
        <v>#REF!</v>
      </c>
      <c r="BF509" s="47" t="e">
        <f t="shared" si="236"/>
        <v>#REF!</v>
      </c>
      <c r="BG509" s="50" t="e">
        <f>VLOOKUP(Audit!#REF!,$V$3:$AE$12,10,FALSE) &amp; Audit!#REF! &amp; IF(Audit!#REF!=10,Audit!#REF!,"")</f>
        <v>#REF!</v>
      </c>
      <c r="BH509" s="50" t="e">
        <f>VLOOKUP(Audit!#REF!,$V$13:$AE$22,10,FALSE) &amp; IF(Audit!#REF!=10,Audit!#REF!,"") &amp; IF(Audit!#REF!&lt;&gt;1,U509,"")</f>
        <v>#REF!</v>
      </c>
      <c r="BI509" s="47" t="e">
        <f t="shared" si="237"/>
        <v>#REF!</v>
      </c>
      <c r="BJ509" s="48" t="str">
        <f t="shared" si="238"/>
        <v/>
      </c>
      <c r="BK509" s="48" t="str">
        <f t="shared" si="239"/>
        <v/>
      </c>
      <c r="BL509" s="48" t="str">
        <f t="shared" si="240"/>
        <v/>
      </c>
      <c r="BM509" s="48" t="str">
        <f t="shared" si="241"/>
        <v/>
      </c>
      <c r="BN509" s="48" t="str">
        <f t="shared" si="242"/>
        <v/>
      </c>
      <c r="BO509" s="48" t="str">
        <f t="shared" si="243"/>
        <v/>
      </c>
      <c r="BP509" s="48" t="str">
        <f t="shared" si="244"/>
        <v/>
      </c>
      <c r="BQ509" s="48" t="str">
        <f t="shared" si="245"/>
        <v/>
      </c>
      <c r="BR509" s="48" t="str">
        <f t="shared" si="246"/>
        <v/>
      </c>
      <c r="BS509" s="48" t="str">
        <f t="shared" si="247"/>
        <v/>
      </c>
      <c r="BT509" s="48" t="str">
        <f t="shared" si="248"/>
        <v/>
      </c>
      <c r="BU509" s="48" t="str">
        <f t="shared" si="249"/>
        <v/>
      </c>
    </row>
    <row r="510" spans="1:73">
      <c r="A510" s="10" t="e">
        <f>Audit!#REF!</f>
        <v>#REF!</v>
      </c>
      <c r="B510" s="10" t="e">
        <f t="shared" si="220"/>
        <v>#REF!</v>
      </c>
      <c r="C510" s="17" t="e">
        <f>VLOOKUP(Audit!#REF!,$V$3:$AE$12,2,FALSE) &amp; VLOOKUP(Audit!#REF!,$V$13:$AE$22,2,FALSE)&amp; IF(Audit!#REF!=10,Audit!#REF!&amp;Audit!#REF!,"")</f>
        <v>#REF!</v>
      </c>
      <c r="D510" s="17" t="e">
        <f>VLOOKUP(Audit!#REF!,$V$3:$AE$12,3,FALSE) &amp; VLOOKUP(Audit!#REF!,$V$13:$AE$22,3,FALSE) &amp;IF(Audit!#REF!=10,Audit!#REF!&amp;Audit!#REF!,"")</f>
        <v>#REF!</v>
      </c>
      <c r="E510" s="17" t="e">
        <f>VLOOKUP(Audit!#REF!,$V$3:$AE$12,4,FALSE)&amp; Audit!#REF! &amp; VLOOKUP(Audit!#REF!,$V$13:$AE$22,4,FALSE)&amp; IF(Audit!#REF!=10,Audit!#REF!&amp;Audit!#REF!,"")</f>
        <v>#REF!</v>
      </c>
      <c r="F510" s="17" t="e">
        <f>VLOOKUP(Audit!#REF!,$V$3:$AE$12,5,FALSE) &amp; VLOOKUP(Audit!#REF!,$V$13:$AE$22,5,FALSE)&amp; IF(Audit!#REF!=10,Audit!#REF!&amp;Audit!#REF!,"")</f>
        <v>#REF!</v>
      </c>
      <c r="G510" s="17" t="e">
        <f>VLOOKUP(Audit!#REF!,$V$3:$AE$12,6,FALSE) &amp; VLOOKUP(Audit!#REF!,$V$13:$AE$22,6,FALSE)&amp; IF(Audit!#REF!=10,Audit!#REF!&amp;Audit!#REF!,"")</f>
        <v>#REF!</v>
      </c>
      <c r="H510" s="17" t="e">
        <f>VLOOKUP(Audit!#REF!,$V$3:$AE$12,7,FALSE) &amp; VLOOKUP(Audit!#REF!,$V$13:$AE$22,7,FALSE)&amp;IF(Audit!#REF!=10,Audit!#REF!&amp;Audit!#REF!,"")</f>
        <v>#REF!</v>
      </c>
      <c r="I510" s="17" t="e">
        <f>VLOOKUP(Audit!#REF!,$V$3:$AE$12,8,FALSE) &amp; Audit!#REF! &amp; VLOOKUP(Audit!#REF!,$V$13:$AE$22,8,FALSE)&amp;IF(Audit!#REF!=10,Audit!#REF!&amp;Audit!#REF!,"")</f>
        <v>#REF!</v>
      </c>
      <c r="J510" s="17" t="e">
        <f>VLOOKUP(Audit!#REF!,$V$3:$AE$12,9,FALSE) &amp; VLOOKUP(Audit!#REF!,$V$13:$AE$22,9,FALSE) &amp; IF(Audit!#REF!=10,Audit!#REF!&amp;Audit!#REF!,"") &amp; IF(Audit!#REF!&lt;&gt;1,U510,"")</f>
        <v>#REF!</v>
      </c>
      <c r="K510" s="17" t="e">
        <f>VLOOKUP(Audit!#REF!,$V$3:$AE$12,10,FALSE) &amp; Audit!#REF! &amp; VLOOKUP(Audit!#REF!,$V$13:$AE$22,10,FALSE) &amp; IF(Audit!#REF!=10,Audit!#REF!&amp;Audit!#REF!,"") &amp; IF(Audit!#REF!&lt;&gt;1,U510,"")</f>
        <v>#REF!</v>
      </c>
      <c r="L510" s="10" t="e">
        <f>Audit!#REF!</f>
        <v>#REF!</v>
      </c>
      <c r="M510" s="10" t="e">
        <f t="shared" si="221"/>
        <v>#REF!</v>
      </c>
      <c r="N510" s="10" t="e">
        <f t="shared" si="222"/>
        <v>#REF!</v>
      </c>
      <c r="O510" s="10" t="e">
        <f t="shared" si="223"/>
        <v>#REF!</v>
      </c>
      <c r="P510" s="10" t="e">
        <f t="shared" si="224"/>
        <v>#REF!</v>
      </c>
      <c r="Q510" s="10" t="e">
        <f t="shared" si="225"/>
        <v>#REF!</v>
      </c>
      <c r="R510" s="10" t="e">
        <f t="shared" si="226"/>
        <v>#REF!</v>
      </c>
      <c r="S510" s="10" t="e">
        <f t="shared" si="227"/>
        <v>#REF!</v>
      </c>
      <c r="T510" s="10" t="e">
        <f t="shared" si="228"/>
        <v>#REF!</v>
      </c>
      <c r="U510" s="17" t="e">
        <f>IF(Audit!#REF!="","",VLOOKUP(Audit!#REF!,$W$26:$X$35,2,FALSE)) &amp; Audit!#REF! &amp; IF(Audit!#REF!="","",IF(Audit!#REF!&lt;=1.4,VLOOKUP(Audit!#REF!,$W$38:X555,2,FALSE),VLOOKUP(Audit!#REF!,$W$51:$X$61,2,FALSE))) &amp; IF(Audit!#REF!="","",VLOOKUP(Audit!#REF!,$Y$26:$Z$35,2,FALSE) &amp; Audit!#REF! &amp; IF(Audit!#REF!="","",IF(Audit!#REF!&lt;=1.4,VLOOKUP(Audit!#REF!,$Y$38:$Z$48,2,FALSE),VLOOKUP(Audit!#REF!,$Y$51:$Z$61,2,FALSE))))</f>
        <v>#REF!</v>
      </c>
      <c r="V510" s="21"/>
      <c r="AH510" s="49" t="e">
        <f>Audit!#REF!</f>
        <v>#REF!</v>
      </c>
      <c r="AI510" s="50" t="e">
        <f>VLOOKUP(Audit!#REF!,$V$3:$AE$12,2,FALSE)&amp; IF(Audit!#REF!=10,Audit!#REF!,"")</f>
        <v>#REF!</v>
      </c>
      <c r="AJ510" s="50" t="e">
        <f>VLOOKUP(Audit!#REF!,$V$13:$AE$22,2,FALSE)&amp; IF(Audit!#REF!=10,Audit!#REF!,"")</f>
        <v>#REF!</v>
      </c>
      <c r="AK510" s="47" t="e">
        <f t="shared" si="229"/>
        <v>#REF!</v>
      </c>
      <c r="AL510" s="50" t="e">
        <f>VLOOKUP(Audit!#REF!,$V$3:$AE$12,3,FALSE)&amp; IF(Audit!#REF!=10,Audit!#REF!,"")</f>
        <v>#REF!</v>
      </c>
      <c r="AM510" s="50" t="e">
        <f>VLOOKUP(Audit!#REF!,$V$13:$AE$22,3,FALSE)&amp; IF(Audit!#REF!=10,Audit!#REF!,"")</f>
        <v>#REF!</v>
      </c>
      <c r="AN510" s="47" t="e">
        <f t="shared" si="230"/>
        <v>#REF!</v>
      </c>
      <c r="AO510" s="50" t="e">
        <f>VLOOKUP(Audit!#REF!,$V$3:$AE$12,4,FALSE) &amp;  Audit!#REF! &amp; IF(Audit!#REF!=10,Audit!#REF!,"")</f>
        <v>#REF!</v>
      </c>
      <c r="AP510" s="50" t="e">
        <f>VLOOKUP(Audit!#REF!,$V$13:$AE$22,4,FALSE)&amp; IF(Audit!#REF!=10,Audit!#REF!,"")</f>
        <v>#REF!</v>
      </c>
      <c r="AQ510" s="47" t="e">
        <f t="shared" si="231"/>
        <v>#REF!</v>
      </c>
      <c r="AR510" s="50" t="e">
        <f>VLOOKUP(Audit!#REF!,$V$3:$AE$12,5,FALSE)&amp; IF(Audit!#REF!=10,Audit!#REF!,"")</f>
        <v>#REF!</v>
      </c>
      <c r="AS510" s="50" t="e">
        <f>VLOOKUP(Audit!#REF!,$V$13:$AE$22,5,FALSE)&amp; IF(Audit!#REF!=10,Audit!#REF!,"")</f>
        <v>#REF!</v>
      </c>
      <c r="AT510" s="47" t="e">
        <f t="shared" si="232"/>
        <v>#REF!</v>
      </c>
      <c r="AU510" s="50" t="e">
        <f>VLOOKUP(Audit!#REF!,$V$3:$AE$12,6,FALSE)&amp; IF(Audit!#REF!=10,Audit!#REF!,"")</f>
        <v>#REF!</v>
      </c>
      <c r="AV510" s="50" t="e">
        <f>VLOOKUP(Audit!#REF!,$V$13:$AE$22,6,FALSE)&amp; IF(Audit!#REF!=10,Audit!#REF!,"")</f>
        <v>#REF!</v>
      </c>
      <c r="AW510" s="47" t="e">
        <f t="shared" si="233"/>
        <v>#REF!</v>
      </c>
      <c r="AX510" s="50" t="e">
        <f>VLOOKUP(Audit!#REF!,$V$3:$AE$12,7,FALSE)&amp; IF(Audit!#REF!=10,Audit!#REF!,"")</f>
        <v>#REF!</v>
      </c>
      <c r="AY510" s="50" t="e">
        <f>VLOOKUP(Audit!#REF!,$V$13:$AE$22,7,FALSE) &amp; IF(Audit!#REF!=10,Audit!#REF!,"")</f>
        <v>#REF!</v>
      </c>
      <c r="AZ510" s="47" t="e">
        <f t="shared" si="234"/>
        <v>#REF!</v>
      </c>
      <c r="BA510" s="50" t="e">
        <f>VLOOKUP(Audit!#REF!,$V$3:$AE$12,8,FALSE)&amp; Audit!#REF! &amp; IF(Audit!#REF!=10,Audit!#REF!,"")</f>
        <v>#REF!</v>
      </c>
      <c r="BB510" s="50" t="e">
        <f>VLOOKUP(Audit!#REF!,$V$13:$AE$22,8,FALSE) &amp; IF(Audit!#REF!=10,Audit!#REF!,"")</f>
        <v>#REF!</v>
      </c>
      <c r="BC510" s="47" t="e">
        <f t="shared" si="235"/>
        <v>#REF!</v>
      </c>
      <c r="BD510" s="50" t="e">
        <f>VLOOKUP(Audit!#REF!,$V$3:$AE$12,9,FALSE)&amp; IF(Audit!#REF!=10,Audit!#REF!,"")</f>
        <v>#REF!</v>
      </c>
      <c r="BE510" s="50" t="e">
        <f>VLOOKUP(Audit!#REF!,$V$13:$AE$22,9,FALSE) &amp; IF(Audit!#REF!=10,Audit!#REF!,"") &amp; IF(Audit!#REF!&lt;&gt;1,U510,"")</f>
        <v>#REF!</v>
      </c>
      <c r="BF510" s="47" t="e">
        <f t="shared" si="236"/>
        <v>#REF!</v>
      </c>
      <c r="BG510" s="50" t="e">
        <f>VLOOKUP(Audit!#REF!,$V$3:$AE$12,10,FALSE) &amp; Audit!#REF! &amp; IF(Audit!#REF!=10,Audit!#REF!,"")</f>
        <v>#REF!</v>
      </c>
      <c r="BH510" s="50" t="e">
        <f>VLOOKUP(Audit!#REF!,$V$13:$AE$22,10,FALSE) &amp; IF(Audit!#REF!=10,Audit!#REF!,"") &amp; IF(Audit!#REF!&lt;&gt;1,U510,"")</f>
        <v>#REF!</v>
      </c>
      <c r="BI510" s="47" t="e">
        <f t="shared" si="237"/>
        <v>#REF!</v>
      </c>
      <c r="BJ510" s="48" t="str">
        <f t="shared" si="238"/>
        <v/>
      </c>
      <c r="BK510" s="48" t="str">
        <f t="shared" si="239"/>
        <v/>
      </c>
      <c r="BL510" s="48" t="str">
        <f t="shared" si="240"/>
        <v/>
      </c>
      <c r="BM510" s="48" t="str">
        <f t="shared" si="241"/>
        <v/>
      </c>
      <c r="BN510" s="48" t="str">
        <f t="shared" si="242"/>
        <v/>
      </c>
      <c r="BO510" s="48" t="str">
        <f t="shared" si="243"/>
        <v/>
      </c>
      <c r="BP510" s="48" t="str">
        <f t="shared" si="244"/>
        <v/>
      </c>
      <c r="BQ510" s="48" t="str">
        <f t="shared" si="245"/>
        <v/>
      </c>
      <c r="BR510" s="48" t="str">
        <f t="shared" si="246"/>
        <v/>
      </c>
      <c r="BS510" s="48" t="str">
        <f t="shared" si="247"/>
        <v/>
      </c>
      <c r="BT510" s="48" t="str">
        <f t="shared" si="248"/>
        <v/>
      </c>
      <c r="BU510" s="48" t="str">
        <f t="shared" si="249"/>
        <v/>
      </c>
    </row>
    <row r="511" spans="1:73">
      <c r="A511" s="10" t="e">
        <f>Audit!#REF!</f>
        <v>#REF!</v>
      </c>
      <c r="B511" s="10" t="e">
        <f t="shared" si="220"/>
        <v>#REF!</v>
      </c>
      <c r="C511" s="17" t="e">
        <f>VLOOKUP(Audit!#REF!,$V$3:$AE$12,2,FALSE) &amp; VLOOKUP(Audit!#REF!,$V$13:$AE$22,2,FALSE)&amp; IF(Audit!#REF!=10,Audit!#REF!&amp;Audit!#REF!,"")</f>
        <v>#REF!</v>
      </c>
      <c r="D511" s="17" t="e">
        <f>VLOOKUP(Audit!#REF!,$V$3:$AE$12,3,FALSE) &amp; VLOOKUP(Audit!#REF!,$V$13:$AE$22,3,FALSE) &amp;IF(Audit!#REF!=10,Audit!#REF!&amp;Audit!#REF!,"")</f>
        <v>#REF!</v>
      </c>
      <c r="E511" s="17" t="e">
        <f>VLOOKUP(Audit!#REF!,$V$3:$AE$12,4,FALSE)&amp; Audit!#REF! &amp; VLOOKUP(Audit!#REF!,$V$13:$AE$22,4,FALSE)&amp; IF(Audit!#REF!=10,Audit!#REF!&amp;Audit!#REF!,"")</f>
        <v>#REF!</v>
      </c>
      <c r="F511" s="17" t="e">
        <f>VLOOKUP(Audit!#REF!,$V$3:$AE$12,5,FALSE) &amp; VLOOKUP(Audit!#REF!,$V$13:$AE$22,5,FALSE)&amp; IF(Audit!#REF!=10,Audit!#REF!&amp;Audit!#REF!,"")</f>
        <v>#REF!</v>
      </c>
      <c r="G511" s="17" t="e">
        <f>VLOOKUP(Audit!#REF!,$V$3:$AE$12,6,FALSE) &amp; VLOOKUP(Audit!#REF!,$V$13:$AE$22,6,FALSE)&amp; IF(Audit!#REF!=10,Audit!#REF!&amp;Audit!#REF!,"")</f>
        <v>#REF!</v>
      </c>
      <c r="H511" s="17" t="e">
        <f>VLOOKUP(Audit!#REF!,$V$3:$AE$12,7,FALSE) &amp; VLOOKUP(Audit!#REF!,$V$13:$AE$22,7,FALSE)&amp;IF(Audit!#REF!=10,Audit!#REF!&amp;Audit!#REF!,"")</f>
        <v>#REF!</v>
      </c>
      <c r="I511" s="17" t="e">
        <f>VLOOKUP(Audit!#REF!,$V$3:$AE$12,8,FALSE) &amp; Audit!#REF! &amp; VLOOKUP(Audit!#REF!,$V$13:$AE$22,8,FALSE)&amp;IF(Audit!#REF!=10,Audit!#REF!&amp;Audit!#REF!,"")</f>
        <v>#REF!</v>
      </c>
      <c r="J511" s="17" t="e">
        <f>VLOOKUP(Audit!#REF!,$V$3:$AE$12,9,FALSE) &amp; VLOOKUP(Audit!#REF!,$V$13:$AE$22,9,FALSE) &amp; IF(Audit!#REF!=10,Audit!#REF!&amp;Audit!#REF!,"") &amp; IF(Audit!#REF!&lt;&gt;1,U511,"")</f>
        <v>#REF!</v>
      </c>
      <c r="K511" s="17" t="e">
        <f>VLOOKUP(Audit!#REF!,$V$3:$AE$12,10,FALSE) &amp; Audit!#REF! &amp; VLOOKUP(Audit!#REF!,$V$13:$AE$22,10,FALSE) &amp; IF(Audit!#REF!=10,Audit!#REF!&amp;Audit!#REF!,"") &amp; IF(Audit!#REF!&lt;&gt;1,U511,"")</f>
        <v>#REF!</v>
      </c>
      <c r="L511" s="10" t="e">
        <f>Audit!#REF!</f>
        <v>#REF!</v>
      </c>
      <c r="M511" s="10" t="e">
        <f t="shared" si="221"/>
        <v>#REF!</v>
      </c>
      <c r="N511" s="10" t="e">
        <f t="shared" si="222"/>
        <v>#REF!</v>
      </c>
      <c r="O511" s="10" t="e">
        <f t="shared" si="223"/>
        <v>#REF!</v>
      </c>
      <c r="P511" s="10" t="e">
        <f t="shared" si="224"/>
        <v>#REF!</v>
      </c>
      <c r="Q511" s="10" t="e">
        <f t="shared" si="225"/>
        <v>#REF!</v>
      </c>
      <c r="R511" s="10" t="e">
        <f t="shared" si="226"/>
        <v>#REF!</v>
      </c>
      <c r="S511" s="10" t="e">
        <f t="shared" si="227"/>
        <v>#REF!</v>
      </c>
      <c r="T511" s="10" t="e">
        <f t="shared" si="228"/>
        <v>#REF!</v>
      </c>
      <c r="U511" s="17" t="e">
        <f>IF(Audit!#REF!="","",VLOOKUP(Audit!#REF!,$W$26:$X$35,2,FALSE)) &amp; Audit!#REF! &amp; IF(Audit!#REF!="","",IF(Audit!#REF!&lt;=1.4,VLOOKUP(Audit!#REF!,$W$38:X556,2,FALSE),VLOOKUP(Audit!#REF!,$W$51:$X$61,2,FALSE))) &amp; IF(Audit!#REF!="","",VLOOKUP(Audit!#REF!,$Y$26:$Z$35,2,FALSE) &amp; Audit!#REF! &amp; IF(Audit!#REF!="","",IF(Audit!#REF!&lt;=1.4,VLOOKUP(Audit!#REF!,$Y$38:$Z$48,2,FALSE),VLOOKUP(Audit!#REF!,$Y$51:$Z$61,2,FALSE))))</f>
        <v>#REF!</v>
      </c>
      <c r="V511" s="21"/>
      <c r="AH511" s="49" t="e">
        <f>Audit!#REF!</f>
        <v>#REF!</v>
      </c>
      <c r="AI511" s="50" t="e">
        <f>VLOOKUP(Audit!#REF!,$V$3:$AE$12,2,FALSE)&amp; IF(Audit!#REF!=10,Audit!#REF!,"")</f>
        <v>#REF!</v>
      </c>
      <c r="AJ511" s="50" t="e">
        <f>VLOOKUP(Audit!#REF!,$V$13:$AE$22,2,FALSE)&amp; IF(Audit!#REF!=10,Audit!#REF!,"")</f>
        <v>#REF!</v>
      </c>
      <c r="AK511" s="47" t="e">
        <f t="shared" si="229"/>
        <v>#REF!</v>
      </c>
      <c r="AL511" s="50" t="e">
        <f>VLOOKUP(Audit!#REF!,$V$3:$AE$12,3,FALSE)&amp; IF(Audit!#REF!=10,Audit!#REF!,"")</f>
        <v>#REF!</v>
      </c>
      <c r="AM511" s="50" t="e">
        <f>VLOOKUP(Audit!#REF!,$V$13:$AE$22,3,FALSE)&amp; IF(Audit!#REF!=10,Audit!#REF!,"")</f>
        <v>#REF!</v>
      </c>
      <c r="AN511" s="47" t="e">
        <f t="shared" si="230"/>
        <v>#REF!</v>
      </c>
      <c r="AO511" s="50" t="e">
        <f>VLOOKUP(Audit!#REF!,$V$3:$AE$12,4,FALSE) &amp;  Audit!#REF! &amp; IF(Audit!#REF!=10,Audit!#REF!,"")</f>
        <v>#REF!</v>
      </c>
      <c r="AP511" s="50" t="e">
        <f>VLOOKUP(Audit!#REF!,$V$13:$AE$22,4,FALSE)&amp; IF(Audit!#REF!=10,Audit!#REF!,"")</f>
        <v>#REF!</v>
      </c>
      <c r="AQ511" s="47" t="e">
        <f t="shared" si="231"/>
        <v>#REF!</v>
      </c>
      <c r="AR511" s="50" t="e">
        <f>VLOOKUP(Audit!#REF!,$V$3:$AE$12,5,FALSE)&amp; IF(Audit!#REF!=10,Audit!#REF!,"")</f>
        <v>#REF!</v>
      </c>
      <c r="AS511" s="50" t="e">
        <f>VLOOKUP(Audit!#REF!,$V$13:$AE$22,5,FALSE)&amp; IF(Audit!#REF!=10,Audit!#REF!,"")</f>
        <v>#REF!</v>
      </c>
      <c r="AT511" s="47" t="e">
        <f t="shared" si="232"/>
        <v>#REF!</v>
      </c>
      <c r="AU511" s="50" t="e">
        <f>VLOOKUP(Audit!#REF!,$V$3:$AE$12,6,FALSE)&amp; IF(Audit!#REF!=10,Audit!#REF!,"")</f>
        <v>#REF!</v>
      </c>
      <c r="AV511" s="50" t="e">
        <f>VLOOKUP(Audit!#REF!,$V$13:$AE$22,6,FALSE)&amp; IF(Audit!#REF!=10,Audit!#REF!,"")</f>
        <v>#REF!</v>
      </c>
      <c r="AW511" s="47" t="e">
        <f t="shared" si="233"/>
        <v>#REF!</v>
      </c>
      <c r="AX511" s="50" t="e">
        <f>VLOOKUP(Audit!#REF!,$V$3:$AE$12,7,FALSE)&amp; IF(Audit!#REF!=10,Audit!#REF!,"")</f>
        <v>#REF!</v>
      </c>
      <c r="AY511" s="50" t="e">
        <f>VLOOKUP(Audit!#REF!,$V$13:$AE$22,7,FALSE) &amp; IF(Audit!#REF!=10,Audit!#REF!,"")</f>
        <v>#REF!</v>
      </c>
      <c r="AZ511" s="47" t="e">
        <f t="shared" si="234"/>
        <v>#REF!</v>
      </c>
      <c r="BA511" s="50" t="e">
        <f>VLOOKUP(Audit!#REF!,$V$3:$AE$12,8,FALSE)&amp; Audit!#REF! &amp; IF(Audit!#REF!=10,Audit!#REF!,"")</f>
        <v>#REF!</v>
      </c>
      <c r="BB511" s="50" t="e">
        <f>VLOOKUP(Audit!#REF!,$V$13:$AE$22,8,FALSE) &amp; IF(Audit!#REF!=10,Audit!#REF!,"")</f>
        <v>#REF!</v>
      </c>
      <c r="BC511" s="47" t="e">
        <f t="shared" si="235"/>
        <v>#REF!</v>
      </c>
      <c r="BD511" s="50" t="e">
        <f>VLOOKUP(Audit!#REF!,$V$3:$AE$12,9,FALSE)&amp; IF(Audit!#REF!=10,Audit!#REF!,"")</f>
        <v>#REF!</v>
      </c>
      <c r="BE511" s="50" t="e">
        <f>VLOOKUP(Audit!#REF!,$V$13:$AE$22,9,FALSE) &amp; IF(Audit!#REF!=10,Audit!#REF!,"") &amp; IF(Audit!#REF!&lt;&gt;1,U511,"")</f>
        <v>#REF!</v>
      </c>
      <c r="BF511" s="47" t="e">
        <f t="shared" si="236"/>
        <v>#REF!</v>
      </c>
      <c r="BG511" s="50" t="e">
        <f>VLOOKUP(Audit!#REF!,$V$3:$AE$12,10,FALSE) &amp; Audit!#REF! &amp; IF(Audit!#REF!=10,Audit!#REF!,"")</f>
        <v>#REF!</v>
      </c>
      <c r="BH511" s="50" t="e">
        <f>VLOOKUP(Audit!#REF!,$V$13:$AE$22,10,FALSE) &amp; IF(Audit!#REF!=10,Audit!#REF!,"") &amp; IF(Audit!#REF!&lt;&gt;1,U511,"")</f>
        <v>#REF!</v>
      </c>
      <c r="BI511" s="47" t="e">
        <f t="shared" si="237"/>
        <v>#REF!</v>
      </c>
      <c r="BJ511" s="48" t="str">
        <f t="shared" si="238"/>
        <v/>
      </c>
      <c r="BK511" s="48" t="str">
        <f t="shared" si="239"/>
        <v/>
      </c>
      <c r="BL511" s="48" t="str">
        <f t="shared" si="240"/>
        <v/>
      </c>
      <c r="BM511" s="48" t="str">
        <f t="shared" si="241"/>
        <v/>
      </c>
      <c r="BN511" s="48" t="str">
        <f t="shared" si="242"/>
        <v/>
      </c>
      <c r="BO511" s="48" t="str">
        <f t="shared" si="243"/>
        <v/>
      </c>
      <c r="BP511" s="48" t="str">
        <f t="shared" si="244"/>
        <v/>
      </c>
      <c r="BQ511" s="48" t="str">
        <f t="shared" si="245"/>
        <v/>
      </c>
      <c r="BR511" s="48" t="str">
        <f t="shared" si="246"/>
        <v/>
      </c>
      <c r="BS511" s="48" t="str">
        <f t="shared" si="247"/>
        <v/>
      </c>
      <c r="BT511" s="48" t="str">
        <f t="shared" si="248"/>
        <v/>
      </c>
      <c r="BU511" s="48" t="str">
        <f t="shared" si="249"/>
        <v/>
      </c>
    </row>
    <row r="512" spans="1:73">
      <c r="A512" s="10" t="e">
        <f>Audit!#REF!</f>
        <v>#REF!</v>
      </c>
      <c r="B512" s="10" t="e">
        <f t="shared" si="220"/>
        <v>#REF!</v>
      </c>
      <c r="C512" s="17" t="e">
        <f>VLOOKUP(Audit!#REF!,$V$3:$AE$12,2,FALSE) &amp; VLOOKUP(Audit!#REF!,$V$13:$AE$22,2,FALSE)&amp; IF(Audit!#REF!=10,Audit!#REF!&amp;Audit!#REF!,"")</f>
        <v>#REF!</v>
      </c>
      <c r="D512" s="17" t="e">
        <f>VLOOKUP(Audit!#REF!,$V$3:$AE$12,3,FALSE) &amp; VLOOKUP(Audit!#REF!,$V$13:$AE$22,3,FALSE) &amp;IF(Audit!#REF!=10,Audit!#REF!&amp;Audit!#REF!,"")</f>
        <v>#REF!</v>
      </c>
      <c r="E512" s="17" t="e">
        <f>VLOOKUP(Audit!#REF!,$V$3:$AE$12,4,FALSE)&amp; Audit!#REF! &amp; VLOOKUP(Audit!#REF!,$V$13:$AE$22,4,FALSE)&amp; IF(Audit!#REF!=10,Audit!#REF!&amp;Audit!#REF!,"")</f>
        <v>#REF!</v>
      </c>
      <c r="F512" s="17" t="e">
        <f>VLOOKUP(Audit!#REF!,$V$3:$AE$12,5,FALSE) &amp; VLOOKUP(Audit!#REF!,$V$13:$AE$22,5,FALSE)&amp; IF(Audit!#REF!=10,Audit!#REF!&amp;Audit!#REF!,"")</f>
        <v>#REF!</v>
      </c>
      <c r="G512" s="17" t="e">
        <f>VLOOKUP(Audit!#REF!,$V$3:$AE$12,6,FALSE) &amp; VLOOKUP(Audit!#REF!,$V$13:$AE$22,6,FALSE)&amp; IF(Audit!#REF!=10,Audit!#REF!&amp;Audit!#REF!,"")</f>
        <v>#REF!</v>
      </c>
      <c r="H512" s="17" t="e">
        <f>VLOOKUP(Audit!#REF!,$V$3:$AE$12,7,FALSE) &amp; VLOOKUP(Audit!#REF!,$V$13:$AE$22,7,FALSE)&amp;IF(Audit!#REF!=10,Audit!#REF!&amp;Audit!#REF!,"")</f>
        <v>#REF!</v>
      </c>
      <c r="I512" s="17" t="e">
        <f>VLOOKUP(Audit!#REF!,$V$3:$AE$12,8,FALSE) &amp; Audit!#REF! &amp; VLOOKUP(Audit!#REF!,$V$13:$AE$22,8,FALSE)&amp;IF(Audit!#REF!=10,Audit!#REF!&amp;Audit!#REF!,"")</f>
        <v>#REF!</v>
      </c>
      <c r="J512" s="17" t="e">
        <f>VLOOKUP(Audit!#REF!,$V$3:$AE$12,9,FALSE) &amp; VLOOKUP(Audit!#REF!,$V$13:$AE$22,9,FALSE) &amp; IF(Audit!#REF!=10,Audit!#REF!&amp;Audit!#REF!,"") &amp; IF(Audit!#REF!&lt;&gt;1,U512,"")</f>
        <v>#REF!</v>
      </c>
      <c r="K512" s="17" t="e">
        <f>VLOOKUP(Audit!#REF!,$V$3:$AE$12,10,FALSE) &amp; Audit!#REF! &amp; VLOOKUP(Audit!#REF!,$V$13:$AE$22,10,FALSE) &amp; IF(Audit!#REF!=10,Audit!#REF!&amp;Audit!#REF!,"") &amp; IF(Audit!#REF!&lt;&gt;1,U512,"")</f>
        <v>#REF!</v>
      </c>
      <c r="L512" s="10" t="e">
        <f>Audit!#REF!</f>
        <v>#REF!</v>
      </c>
      <c r="M512" s="10" t="e">
        <f t="shared" si="221"/>
        <v>#REF!</v>
      </c>
      <c r="N512" s="10" t="e">
        <f t="shared" si="222"/>
        <v>#REF!</v>
      </c>
      <c r="O512" s="10" t="e">
        <f t="shared" si="223"/>
        <v>#REF!</v>
      </c>
      <c r="P512" s="10" t="e">
        <f t="shared" si="224"/>
        <v>#REF!</v>
      </c>
      <c r="Q512" s="10" t="e">
        <f t="shared" si="225"/>
        <v>#REF!</v>
      </c>
      <c r="R512" s="10" t="e">
        <f t="shared" si="226"/>
        <v>#REF!</v>
      </c>
      <c r="S512" s="10" t="e">
        <f t="shared" si="227"/>
        <v>#REF!</v>
      </c>
      <c r="T512" s="10" t="e">
        <f t="shared" si="228"/>
        <v>#REF!</v>
      </c>
      <c r="U512" s="17" t="e">
        <f>IF(Audit!#REF!="","",VLOOKUP(Audit!#REF!,$W$26:$X$35,2,FALSE)) &amp; Audit!#REF! &amp; IF(Audit!#REF!="","",IF(Audit!#REF!&lt;=1.4,VLOOKUP(Audit!#REF!,$W$38:X557,2,FALSE),VLOOKUP(Audit!#REF!,$W$51:$X$61,2,FALSE))) &amp; IF(Audit!#REF!="","",VLOOKUP(Audit!#REF!,$Y$26:$Z$35,2,FALSE) &amp; Audit!#REF! &amp; IF(Audit!#REF!="","",IF(Audit!#REF!&lt;=1.4,VLOOKUP(Audit!#REF!,$Y$38:$Z$48,2,FALSE),VLOOKUP(Audit!#REF!,$Y$51:$Z$61,2,FALSE))))</f>
        <v>#REF!</v>
      </c>
      <c r="V512" s="21"/>
      <c r="AH512" s="49" t="e">
        <f>Audit!#REF!</f>
        <v>#REF!</v>
      </c>
      <c r="AI512" s="50" t="e">
        <f>VLOOKUP(Audit!#REF!,$V$3:$AE$12,2,FALSE)&amp; IF(Audit!#REF!=10,Audit!#REF!,"")</f>
        <v>#REF!</v>
      </c>
      <c r="AJ512" s="50" t="e">
        <f>VLOOKUP(Audit!#REF!,$V$13:$AE$22,2,FALSE)&amp; IF(Audit!#REF!=10,Audit!#REF!,"")</f>
        <v>#REF!</v>
      </c>
      <c r="AK512" s="47" t="e">
        <f t="shared" si="229"/>
        <v>#REF!</v>
      </c>
      <c r="AL512" s="50" t="e">
        <f>VLOOKUP(Audit!#REF!,$V$3:$AE$12,3,FALSE)&amp; IF(Audit!#REF!=10,Audit!#REF!,"")</f>
        <v>#REF!</v>
      </c>
      <c r="AM512" s="50" t="e">
        <f>VLOOKUP(Audit!#REF!,$V$13:$AE$22,3,FALSE)&amp; IF(Audit!#REF!=10,Audit!#REF!,"")</f>
        <v>#REF!</v>
      </c>
      <c r="AN512" s="47" t="e">
        <f t="shared" si="230"/>
        <v>#REF!</v>
      </c>
      <c r="AO512" s="50" t="e">
        <f>VLOOKUP(Audit!#REF!,$V$3:$AE$12,4,FALSE) &amp;  Audit!#REF! &amp; IF(Audit!#REF!=10,Audit!#REF!,"")</f>
        <v>#REF!</v>
      </c>
      <c r="AP512" s="50" t="e">
        <f>VLOOKUP(Audit!#REF!,$V$13:$AE$22,4,FALSE)&amp; IF(Audit!#REF!=10,Audit!#REF!,"")</f>
        <v>#REF!</v>
      </c>
      <c r="AQ512" s="47" t="e">
        <f t="shared" si="231"/>
        <v>#REF!</v>
      </c>
      <c r="AR512" s="50" t="e">
        <f>VLOOKUP(Audit!#REF!,$V$3:$AE$12,5,FALSE)&amp; IF(Audit!#REF!=10,Audit!#REF!,"")</f>
        <v>#REF!</v>
      </c>
      <c r="AS512" s="50" t="e">
        <f>VLOOKUP(Audit!#REF!,$V$13:$AE$22,5,FALSE)&amp; IF(Audit!#REF!=10,Audit!#REF!,"")</f>
        <v>#REF!</v>
      </c>
      <c r="AT512" s="47" t="e">
        <f t="shared" si="232"/>
        <v>#REF!</v>
      </c>
      <c r="AU512" s="50" t="e">
        <f>VLOOKUP(Audit!#REF!,$V$3:$AE$12,6,FALSE)&amp; IF(Audit!#REF!=10,Audit!#REF!,"")</f>
        <v>#REF!</v>
      </c>
      <c r="AV512" s="50" t="e">
        <f>VLOOKUP(Audit!#REF!,$V$13:$AE$22,6,FALSE)&amp; IF(Audit!#REF!=10,Audit!#REF!,"")</f>
        <v>#REF!</v>
      </c>
      <c r="AW512" s="47" t="e">
        <f t="shared" si="233"/>
        <v>#REF!</v>
      </c>
      <c r="AX512" s="50" t="e">
        <f>VLOOKUP(Audit!#REF!,$V$3:$AE$12,7,FALSE)&amp; IF(Audit!#REF!=10,Audit!#REF!,"")</f>
        <v>#REF!</v>
      </c>
      <c r="AY512" s="50" t="e">
        <f>VLOOKUP(Audit!#REF!,$V$13:$AE$22,7,FALSE) &amp; IF(Audit!#REF!=10,Audit!#REF!,"")</f>
        <v>#REF!</v>
      </c>
      <c r="AZ512" s="47" t="e">
        <f t="shared" si="234"/>
        <v>#REF!</v>
      </c>
      <c r="BA512" s="50" t="e">
        <f>VLOOKUP(Audit!#REF!,$V$3:$AE$12,8,FALSE)&amp; Audit!#REF! &amp; IF(Audit!#REF!=10,Audit!#REF!,"")</f>
        <v>#REF!</v>
      </c>
      <c r="BB512" s="50" t="e">
        <f>VLOOKUP(Audit!#REF!,$V$13:$AE$22,8,FALSE) &amp; IF(Audit!#REF!=10,Audit!#REF!,"")</f>
        <v>#REF!</v>
      </c>
      <c r="BC512" s="47" t="e">
        <f t="shared" si="235"/>
        <v>#REF!</v>
      </c>
      <c r="BD512" s="50" t="e">
        <f>VLOOKUP(Audit!#REF!,$V$3:$AE$12,9,FALSE)&amp; IF(Audit!#REF!=10,Audit!#REF!,"")</f>
        <v>#REF!</v>
      </c>
      <c r="BE512" s="50" t="e">
        <f>VLOOKUP(Audit!#REF!,$V$13:$AE$22,9,FALSE) &amp; IF(Audit!#REF!=10,Audit!#REF!,"") &amp; IF(Audit!#REF!&lt;&gt;1,U512,"")</f>
        <v>#REF!</v>
      </c>
      <c r="BF512" s="47" t="e">
        <f t="shared" si="236"/>
        <v>#REF!</v>
      </c>
      <c r="BG512" s="50" t="e">
        <f>VLOOKUP(Audit!#REF!,$V$3:$AE$12,10,FALSE) &amp; Audit!#REF! &amp; IF(Audit!#REF!=10,Audit!#REF!,"")</f>
        <v>#REF!</v>
      </c>
      <c r="BH512" s="50" t="e">
        <f>VLOOKUP(Audit!#REF!,$V$13:$AE$22,10,FALSE) &amp; IF(Audit!#REF!=10,Audit!#REF!,"") &amp; IF(Audit!#REF!&lt;&gt;1,U512,"")</f>
        <v>#REF!</v>
      </c>
      <c r="BI512" s="47" t="e">
        <f t="shared" si="237"/>
        <v>#REF!</v>
      </c>
      <c r="BJ512" s="48" t="str">
        <f t="shared" si="238"/>
        <v/>
      </c>
      <c r="BK512" s="48" t="str">
        <f t="shared" si="239"/>
        <v/>
      </c>
      <c r="BL512" s="48" t="str">
        <f t="shared" si="240"/>
        <v/>
      </c>
      <c r="BM512" s="48" t="str">
        <f t="shared" si="241"/>
        <v/>
      </c>
      <c r="BN512" s="48" t="str">
        <f t="shared" si="242"/>
        <v/>
      </c>
      <c r="BO512" s="48" t="str">
        <f t="shared" si="243"/>
        <v/>
      </c>
      <c r="BP512" s="48" t="str">
        <f t="shared" si="244"/>
        <v/>
      </c>
      <c r="BQ512" s="48" t="str">
        <f t="shared" si="245"/>
        <v/>
      </c>
      <c r="BR512" s="48" t="str">
        <f t="shared" si="246"/>
        <v/>
      </c>
      <c r="BS512" s="48" t="str">
        <f t="shared" si="247"/>
        <v/>
      </c>
      <c r="BT512" s="48" t="str">
        <f t="shared" si="248"/>
        <v/>
      </c>
      <c r="BU512" s="48" t="str">
        <f t="shared" si="249"/>
        <v/>
      </c>
    </row>
    <row r="513" spans="1:73">
      <c r="A513" s="10" t="e">
        <f>Audit!#REF!</f>
        <v>#REF!</v>
      </c>
      <c r="B513" s="10" t="e">
        <f t="shared" si="220"/>
        <v>#REF!</v>
      </c>
      <c r="C513" s="17" t="e">
        <f>VLOOKUP(Audit!#REF!,$V$3:$AE$12,2,FALSE) &amp; VLOOKUP(Audit!#REF!,$V$13:$AE$22,2,FALSE)&amp; IF(Audit!#REF!=10,Audit!#REF!&amp;Audit!#REF!,"")</f>
        <v>#REF!</v>
      </c>
      <c r="D513" s="17" t="e">
        <f>VLOOKUP(Audit!#REF!,$V$3:$AE$12,3,FALSE) &amp; VLOOKUP(Audit!#REF!,$V$13:$AE$22,3,FALSE) &amp;IF(Audit!#REF!=10,Audit!#REF!&amp;Audit!#REF!,"")</f>
        <v>#REF!</v>
      </c>
      <c r="E513" s="17" t="e">
        <f>VLOOKUP(Audit!#REF!,$V$3:$AE$12,4,FALSE)&amp; Audit!#REF! &amp; VLOOKUP(Audit!#REF!,$V$13:$AE$22,4,FALSE)&amp; IF(Audit!#REF!=10,Audit!#REF!&amp;Audit!#REF!,"")</f>
        <v>#REF!</v>
      </c>
      <c r="F513" s="17" t="e">
        <f>VLOOKUP(Audit!#REF!,$V$3:$AE$12,5,FALSE) &amp; VLOOKUP(Audit!#REF!,$V$13:$AE$22,5,FALSE)&amp; IF(Audit!#REF!=10,Audit!#REF!&amp;Audit!#REF!,"")</f>
        <v>#REF!</v>
      </c>
      <c r="G513" s="17" t="e">
        <f>VLOOKUP(Audit!#REF!,$V$3:$AE$12,6,FALSE) &amp; VLOOKUP(Audit!#REF!,$V$13:$AE$22,6,FALSE)&amp; IF(Audit!#REF!=10,Audit!#REF!&amp;Audit!#REF!,"")</f>
        <v>#REF!</v>
      </c>
      <c r="H513" s="17" t="e">
        <f>VLOOKUP(Audit!#REF!,$V$3:$AE$12,7,FALSE) &amp; VLOOKUP(Audit!#REF!,$V$13:$AE$22,7,FALSE)&amp;IF(Audit!#REF!=10,Audit!#REF!&amp;Audit!#REF!,"")</f>
        <v>#REF!</v>
      </c>
      <c r="I513" s="17" t="e">
        <f>VLOOKUP(Audit!#REF!,$V$3:$AE$12,8,FALSE) &amp; Audit!#REF! &amp; VLOOKUP(Audit!#REF!,$V$13:$AE$22,8,FALSE)&amp;IF(Audit!#REF!=10,Audit!#REF!&amp;Audit!#REF!,"")</f>
        <v>#REF!</v>
      </c>
      <c r="J513" s="17" t="e">
        <f>VLOOKUP(Audit!#REF!,$V$3:$AE$12,9,FALSE) &amp; VLOOKUP(Audit!#REF!,$V$13:$AE$22,9,FALSE) &amp; IF(Audit!#REF!=10,Audit!#REF!&amp;Audit!#REF!,"") &amp; IF(Audit!#REF!&lt;&gt;1,U513,"")</f>
        <v>#REF!</v>
      </c>
      <c r="K513" s="17" t="e">
        <f>VLOOKUP(Audit!#REF!,$V$3:$AE$12,10,FALSE) &amp; Audit!#REF! &amp; VLOOKUP(Audit!#REF!,$V$13:$AE$22,10,FALSE) &amp; IF(Audit!#REF!=10,Audit!#REF!&amp;Audit!#REF!,"") &amp; IF(Audit!#REF!&lt;&gt;1,U513,"")</f>
        <v>#REF!</v>
      </c>
      <c r="L513" s="10" t="e">
        <f>Audit!#REF!</f>
        <v>#REF!</v>
      </c>
      <c r="M513" s="10" t="e">
        <f t="shared" si="221"/>
        <v>#REF!</v>
      </c>
      <c r="N513" s="10" t="e">
        <f t="shared" si="222"/>
        <v>#REF!</v>
      </c>
      <c r="O513" s="10" t="e">
        <f t="shared" si="223"/>
        <v>#REF!</v>
      </c>
      <c r="P513" s="10" t="e">
        <f t="shared" si="224"/>
        <v>#REF!</v>
      </c>
      <c r="Q513" s="10" t="e">
        <f t="shared" si="225"/>
        <v>#REF!</v>
      </c>
      <c r="R513" s="10" t="e">
        <f t="shared" si="226"/>
        <v>#REF!</v>
      </c>
      <c r="S513" s="10" t="e">
        <f t="shared" si="227"/>
        <v>#REF!</v>
      </c>
      <c r="T513" s="10" t="e">
        <f t="shared" si="228"/>
        <v>#REF!</v>
      </c>
      <c r="U513" s="17" t="e">
        <f>IF(Audit!#REF!="","",VLOOKUP(Audit!#REF!,$W$26:$X$35,2,FALSE)) &amp; Audit!#REF! &amp; IF(Audit!#REF!="","",IF(Audit!#REF!&lt;=1.4,VLOOKUP(Audit!#REF!,$W$38:X558,2,FALSE),VLOOKUP(Audit!#REF!,$W$51:$X$61,2,FALSE))) &amp; IF(Audit!#REF!="","",VLOOKUP(Audit!#REF!,$Y$26:$Z$35,2,FALSE) &amp; Audit!#REF! &amp; IF(Audit!#REF!="","",IF(Audit!#REF!&lt;=1.4,VLOOKUP(Audit!#REF!,$Y$38:$Z$48,2,FALSE),VLOOKUP(Audit!#REF!,$Y$51:$Z$61,2,FALSE))))</f>
        <v>#REF!</v>
      </c>
      <c r="V513" s="21"/>
      <c r="AH513" s="49" t="e">
        <f>Audit!#REF!</f>
        <v>#REF!</v>
      </c>
      <c r="AI513" s="50" t="e">
        <f>VLOOKUP(Audit!#REF!,$V$3:$AE$12,2,FALSE)&amp; IF(Audit!#REF!=10,Audit!#REF!,"")</f>
        <v>#REF!</v>
      </c>
      <c r="AJ513" s="50" t="e">
        <f>VLOOKUP(Audit!#REF!,$V$13:$AE$22,2,FALSE)&amp; IF(Audit!#REF!=10,Audit!#REF!,"")</f>
        <v>#REF!</v>
      </c>
      <c r="AK513" s="47" t="e">
        <f t="shared" si="229"/>
        <v>#REF!</v>
      </c>
      <c r="AL513" s="50" t="e">
        <f>VLOOKUP(Audit!#REF!,$V$3:$AE$12,3,FALSE)&amp; IF(Audit!#REF!=10,Audit!#REF!,"")</f>
        <v>#REF!</v>
      </c>
      <c r="AM513" s="50" t="e">
        <f>VLOOKUP(Audit!#REF!,$V$13:$AE$22,3,FALSE)&amp; IF(Audit!#REF!=10,Audit!#REF!,"")</f>
        <v>#REF!</v>
      </c>
      <c r="AN513" s="47" t="e">
        <f t="shared" si="230"/>
        <v>#REF!</v>
      </c>
      <c r="AO513" s="50" t="e">
        <f>VLOOKUP(Audit!#REF!,$V$3:$AE$12,4,FALSE) &amp;  Audit!#REF! &amp; IF(Audit!#REF!=10,Audit!#REF!,"")</f>
        <v>#REF!</v>
      </c>
      <c r="AP513" s="50" t="e">
        <f>VLOOKUP(Audit!#REF!,$V$13:$AE$22,4,FALSE)&amp; IF(Audit!#REF!=10,Audit!#REF!,"")</f>
        <v>#REF!</v>
      </c>
      <c r="AQ513" s="47" t="e">
        <f t="shared" si="231"/>
        <v>#REF!</v>
      </c>
      <c r="AR513" s="50" t="e">
        <f>VLOOKUP(Audit!#REF!,$V$3:$AE$12,5,FALSE)&amp; IF(Audit!#REF!=10,Audit!#REF!,"")</f>
        <v>#REF!</v>
      </c>
      <c r="AS513" s="50" t="e">
        <f>VLOOKUP(Audit!#REF!,$V$13:$AE$22,5,FALSE)&amp; IF(Audit!#REF!=10,Audit!#REF!,"")</f>
        <v>#REF!</v>
      </c>
      <c r="AT513" s="47" t="e">
        <f t="shared" si="232"/>
        <v>#REF!</v>
      </c>
      <c r="AU513" s="50" t="e">
        <f>VLOOKUP(Audit!#REF!,$V$3:$AE$12,6,FALSE)&amp; IF(Audit!#REF!=10,Audit!#REF!,"")</f>
        <v>#REF!</v>
      </c>
      <c r="AV513" s="50" t="e">
        <f>VLOOKUP(Audit!#REF!,$V$13:$AE$22,6,FALSE)&amp; IF(Audit!#REF!=10,Audit!#REF!,"")</f>
        <v>#REF!</v>
      </c>
      <c r="AW513" s="47" t="e">
        <f t="shared" si="233"/>
        <v>#REF!</v>
      </c>
      <c r="AX513" s="50" t="e">
        <f>VLOOKUP(Audit!#REF!,$V$3:$AE$12,7,FALSE)&amp; IF(Audit!#REF!=10,Audit!#REF!,"")</f>
        <v>#REF!</v>
      </c>
      <c r="AY513" s="50" t="e">
        <f>VLOOKUP(Audit!#REF!,$V$13:$AE$22,7,FALSE) &amp; IF(Audit!#REF!=10,Audit!#REF!,"")</f>
        <v>#REF!</v>
      </c>
      <c r="AZ513" s="47" t="e">
        <f t="shared" si="234"/>
        <v>#REF!</v>
      </c>
      <c r="BA513" s="50" t="e">
        <f>VLOOKUP(Audit!#REF!,$V$3:$AE$12,8,FALSE)&amp; Audit!#REF! &amp; IF(Audit!#REF!=10,Audit!#REF!,"")</f>
        <v>#REF!</v>
      </c>
      <c r="BB513" s="50" t="e">
        <f>VLOOKUP(Audit!#REF!,$V$13:$AE$22,8,FALSE) &amp; IF(Audit!#REF!=10,Audit!#REF!,"")</f>
        <v>#REF!</v>
      </c>
      <c r="BC513" s="47" t="e">
        <f t="shared" si="235"/>
        <v>#REF!</v>
      </c>
      <c r="BD513" s="50" t="e">
        <f>VLOOKUP(Audit!#REF!,$V$3:$AE$12,9,FALSE)&amp; IF(Audit!#REF!=10,Audit!#REF!,"")</f>
        <v>#REF!</v>
      </c>
      <c r="BE513" s="50" t="e">
        <f>VLOOKUP(Audit!#REF!,$V$13:$AE$22,9,FALSE) &amp; IF(Audit!#REF!=10,Audit!#REF!,"") &amp; IF(Audit!#REF!&lt;&gt;1,U513,"")</f>
        <v>#REF!</v>
      </c>
      <c r="BF513" s="47" t="e">
        <f t="shared" si="236"/>
        <v>#REF!</v>
      </c>
      <c r="BG513" s="50" t="e">
        <f>VLOOKUP(Audit!#REF!,$V$3:$AE$12,10,FALSE) &amp; Audit!#REF! &amp; IF(Audit!#REF!=10,Audit!#REF!,"")</f>
        <v>#REF!</v>
      </c>
      <c r="BH513" s="50" t="e">
        <f>VLOOKUP(Audit!#REF!,$V$13:$AE$22,10,FALSE) &amp; IF(Audit!#REF!=10,Audit!#REF!,"") &amp; IF(Audit!#REF!&lt;&gt;1,U513,"")</f>
        <v>#REF!</v>
      </c>
      <c r="BI513" s="47" t="e">
        <f t="shared" si="237"/>
        <v>#REF!</v>
      </c>
      <c r="BJ513" s="48" t="str">
        <f t="shared" si="238"/>
        <v/>
      </c>
      <c r="BK513" s="48" t="str">
        <f t="shared" si="239"/>
        <v/>
      </c>
      <c r="BL513" s="48" t="str">
        <f t="shared" si="240"/>
        <v/>
      </c>
      <c r="BM513" s="48" t="str">
        <f t="shared" si="241"/>
        <v/>
      </c>
      <c r="BN513" s="48" t="str">
        <f t="shared" si="242"/>
        <v/>
      </c>
      <c r="BO513" s="48" t="str">
        <f t="shared" si="243"/>
        <v/>
      </c>
      <c r="BP513" s="48" t="str">
        <f t="shared" si="244"/>
        <v/>
      </c>
      <c r="BQ513" s="48" t="str">
        <f t="shared" si="245"/>
        <v/>
      </c>
      <c r="BR513" s="48" t="str">
        <f t="shared" si="246"/>
        <v/>
      </c>
      <c r="BS513" s="48" t="str">
        <f t="shared" si="247"/>
        <v/>
      </c>
      <c r="BT513" s="48" t="str">
        <f t="shared" si="248"/>
        <v/>
      </c>
      <c r="BU513" s="48" t="str">
        <f t="shared" si="249"/>
        <v/>
      </c>
    </row>
    <row r="514" spans="1:73">
      <c r="A514" s="10" t="e">
        <f>Audit!#REF!</f>
        <v>#REF!</v>
      </c>
      <c r="B514" s="10" t="e">
        <f t="shared" si="220"/>
        <v>#REF!</v>
      </c>
      <c r="C514" s="17" t="e">
        <f>VLOOKUP(Audit!#REF!,$V$3:$AE$12,2,FALSE) &amp; VLOOKUP(Audit!#REF!,$V$13:$AE$22,2,FALSE)&amp; IF(Audit!#REF!=10,Audit!#REF!&amp;Audit!#REF!,"")</f>
        <v>#REF!</v>
      </c>
      <c r="D514" s="17" t="e">
        <f>VLOOKUP(Audit!#REF!,$V$3:$AE$12,3,FALSE) &amp; VLOOKUP(Audit!#REF!,$V$13:$AE$22,3,FALSE) &amp;IF(Audit!#REF!=10,Audit!#REF!&amp;Audit!#REF!,"")</f>
        <v>#REF!</v>
      </c>
      <c r="E514" s="17" t="e">
        <f>VLOOKUP(Audit!#REF!,$V$3:$AE$12,4,FALSE)&amp; Audit!#REF! &amp; VLOOKUP(Audit!#REF!,$V$13:$AE$22,4,FALSE)&amp; IF(Audit!#REF!=10,Audit!#REF!&amp;Audit!#REF!,"")</f>
        <v>#REF!</v>
      </c>
      <c r="F514" s="17" t="e">
        <f>VLOOKUP(Audit!#REF!,$V$3:$AE$12,5,FALSE) &amp; VLOOKUP(Audit!#REF!,$V$13:$AE$22,5,FALSE)&amp; IF(Audit!#REF!=10,Audit!#REF!&amp;Audit!#REF!,"")</f>
        <v>#REF!</v>
      </c>
      <c r="G514" s="17" t="e">
        <f>VLOOKUP(Audit!#REF!,$V$3:$AE$12,6,FALSE) &amp; VLOOKUP(Audit!#REF!,$V$13:$AE$22,6,FALSE)&amp; IF(Audit!#REF!=10,Audit!#REF!&amp;Audit!#REF!,"")</f>
        <v>#REF!</v>
      </c>
      <c r="H514" s="17" t="e">
        <f>VLOOKUP(Audit!#REF!,$V$3:$AE$12,7,FALSE) &amp; VLOOKUP(Audit!#REF!,$V$13:$AE$22,7,FALSE)&amp;IF(Audit!#REF!=10,Audit!#REF!&amp;Audit!#REF!,"")</f>
        <v>#REF!</v>
      </c>
      <c r="I514" s="17" t="e">
        <f>VLOOKUP(Audit!#REF!,$V$3:$AE$12,8,FALSE) &amp; Audit!#REF! &amp; VLOOKUP(Audit!#REF!,$V$13:$AE$22,8,FALSE)&amp;IF(Audit!#REF!=10,Audit!#REF!&amp;Audit!#REF!,"")</f>
        <v>#REF!</v>
      </c>
      <c r="J514" s="17" t="e">
        <f>VLOOKUP(Audit!#REF!,$V$3:$AE$12,9,FALSE) &amp; VLOOKUP(Audit!#REF!,$V$13:$AE$22,9,FALSE) &amp; IF(Audit!#REF!=10,Audit!#REF!&amp;Audit!#REF!,"") &amp; IF(Audit!#REF!&lt;&gt;1,U514,"")</f>
        <v>#REF!</v>
      </c>
      <c r="K514" s="17" t="e">
        <f>VLOOKUP(Audit!#REF!,$V$3:$AE$12,10,FALSE) &amp; Audit!#REF! &amp; VLOOKUP(Audit!#REF!,$V$13:$AE$22,10,FALSE) &amp; IF(Audit!#REF!=10,Audit!#REF!&amp;Audit!#REF!,"") &amp; IF(Audit!#REF!&lt;&gt;1,U514,"")</f>
        <v>#REF!</v>
      </c>
      <c r="L514" s="10" t="e">
        <f>Audit!#REF!</f>
        <v>#REF!</v>
      </c>
      <c r="M514" s="10" t="e">
        <f t="shared" si="221"/>
        <v>#REF!</v>
      </c>
      <c r="N514" s="10" t="e">
        <f t="shared" si="222"/>
        <v>#REF!</v>
      </c>
      <c r="O514" s="10" t="e">
        <f t="shared" si="223"/>
        <v>#REF!</v>
      </c>
      <c r="P514" s="10" t="e">
        <f t="shared" si="224"/>
        <v>#REF!</v>
      </c>
      <c r="Q514" s="10" t="e">
        <f t="shared" si="225"/>
        <v>#REF!</v>
      </c>
      <c r="R514" s="10" t="e">
        <f t="shared" si="226"/>
        <v>#REF!</v>
      </c>
      <c r="S514" s="10" t="e">
        <f t="shared" si="227"/>
        <v>#REF!</v>
      </c>
      <c r="T514" s="10" t="e">
        <f t="shared" si="228"/>
        <v>#REF!</v>
      </c>
      <c r="U514" s="17" t="e">
        <f>IF(Audit!#REF!="","",VLOOKUP(Audit!#REF!,$W$26:$X$35,2,FALSE)) &amp; Audit!#REF! &amp; IF(Audit!#REF!="","",IF(Audit!#REF!&lt;=1.4,VLOOKUP(Audit!#REF!,$W$38:X559,2,FALSE),VLOOKUP(Audit!#REF!,$W$51:$X$61,2,FALSE))) &amp; IF(Audit!#REF!="","",VLOOKUP(Audit!#REF!,$Y$26:$Z$35,2,FALSE) &amp; Audit!#REF! &amp; IF(Audit!#REF!="","",IF(Audit!#REF!&lt;=1.4,VLOOKUP(Audit!#REF!,$Y$38:$Z$48,2,FALSE),VLOOKUP(Audit!#REF!,$Y$51:$Z$61,2,FALSE))))</f>
        <v>#REF!</v>
      </c>
      <c r="V514" s="21"/>
      <c r="AH514" s="49" t="e">
        <f>Audit!#REF!</f>
        <v>#REF!</v>
      </c>
      <c r="AI514" s="50" t="e">
        <f>VLOOKUP(Audit!#REF!,$V$3:$AE$12,2,FALSE)&amp; IF(Audit!#REF!=10,Audit!#REF!,"")</f>
        <v>#REF!</v>
      </c>
      <c r="AJ514" s="50" t="e">
        <f>VLOOKUP(Audit!#REF!,$V$13:$AE$22,2,FALSE)&amp; IF(Audit!#REF!=10,Audit!#REF!,"")</f>
        <v>#REF!</v>
      </c>
      <c r="AK514" s="47" t="e">
        <f t="shared" si="229"/>
        <v>#REF!</v>
      </c>
      <c r="AL514" s="50" t="e">
        <f>VLOOKUP(Audit!#REF!,$V$3:$AE$12,3,FALSE)&amp; IF(Audit!#REF!=10,Audit!#REF!,"")</f>
        <v>#REF!</v>
      </c>
      <c r="AM514" s="50" t="e">
        <f>VLOOKUP(Audit!#REF!,$V$13:$AE$22,3,FALSE)&amp; IF(Audit!#REF!=10,Audit!#REF!,"")</f>
        <v>#REF!</v>
      </c>
      <c r="AN514" s="47" t="e">
        <f t="shared" si="230"/>
        <v>#REF!</v>
      </c>
      <c r="AO514" s="50" t="e">
        <f>VLOOKUP(Audit!#REF!,$V$3:$AE$12,4,FALSE) &amp;  Audit!#REF! &amp; IF(Audit!#REF!=10,Audit!#REF!,"")</f>
        <v>#REF!</v>
      </c>
      <c r="AP514" s="50" t="e">
        <f>VLOOKUP(Audit!#REF!,$V$13:$AE$22,4,FALSE)&amp; IF(Audit!#REF!=10,Audit!#REF!,"")</f>
        <v>#REF!</v>
      </c>
      <c r="AQ514" s="47" t="e">
        <f t="shared" si="231"/>
        <v>#REF!</v>
      </c>
      <c r="AR514" s="50" t="e">
        <f>VLOOKUP(Audit!#REF!,$V$3:$AE$12,5,FALSE)&amp; IF(Audit!#REF!=10,Audit!#REF!,"")</f>
        <v>#REF!</v>
      </c>
      <c r="AS514" s="50" t="e">
        <f>VLOOKUP(Audit!#REF!,$V$13:$AE$22,5,FALSE)&amp; IF(Audit!#REF!=10,Audit!#REF!,"")</f>
        <v>#REF!</v>
      </c>
      <c r="AT514" s="47" t="e">
        <f t="shared" si="232"/>
        <v>#REF!</v>
      </c>
      <c r="AU514" s="50" t="e">
        <f>VLOOKUP(Audit!#REF!,$V$3:$AE$12,6,FALSE)&amp; IF(Audit!#REF!=10,Audit!#REF!,"")</f>
        <v>#REF!</v>
      </c>
      <c r="AV514" s="50" t="e">
        <f>VLOOKUP(Audit!#REF!,$V$13:$AE$22,6,FALSE)&amp; IF(Audit!#REF!=10,Audit!#REF!,"")</f>
        <v>#REF!</v>
      </c>
      <c r="AW514" s="47" t="e">
        <f t="shared" si="233"/>
        <v>#REF!</v>
      </c>
      <c r="AX514" s="50" t="e">
        <f>VLOOKUP(Audit!#REF!,$V$3:$AE$12,7,FALSE)&amp; IF(Audit!#REF!=10,Audit!#REF!,"")</f>
        <v>#REF!</v>
      </c>
      <c r="AY514" s="50" t="e">
        <f>VLOOKUP(Audit!#REF!,$V$13:$AE$22,7,FALSE) &amp; IF(Audit!#REF!=10,Audit!#REF!,"")</f>
        <v>#REF!</v>
      </c>
      <c r="AZ514" s="47" t="e">
        <f t="shared" si="234"/>
        <v>#REF!</v>
      </c>
      <c r="BA514" s="50" t="e">
        <f>VLOOKUP(Audit!#REF!,$V$3:$AE$12,8,FALSE)&amp; Audit!#REF! &amp; IF(Audit!#REF!=10,Audit!#REF!,"")</f>
        <v>#REF!</v>
      </c>
      <c r="BB514" s="50" t="e">
        <f>VLOOKUP(Audit!#REF!,$V$13:$AE$22,8,FALSE) &amp; IF(Audit!#REF!=10,Audit!#REF!,"")</f>
        <v>#REF!</v>
      </c>
      <c r="BC514" s="47" t="e">
        <f t="shared" si="235"/>
        <v>#REF!</v>
      </c>
      <c r="BD514" s="50" t="e">
        <f>VLOOKUP(Audit!#REF!,$V$3:$AE$12,9,FALSE)&amp; IF(Audit!#REF!=10,Audit!#REF!,"")</f>
        <v>#REF!</v>
      </c>
      <c r="BE514" s="50" t="e">
        <f>VLOOKUP(Audit!#REF!,$V$13:$AE$22,9,FALSE) &amp; IF(Audit!#REF!=10,Audit!#REF!,"") &amp; IF(Audit!#REF!&lt;&gt;1,U514,"")</f>
        <v>#REF!</v>
      </c>
      <c r="BF514" s="47" t="e">
        <f t="shared" si="236"/>
        <v>#REF!</v>
      </c>
      <c r="BG514" s="50" t="e">
        <f>VLOOKUP(Audit!#REF!,$V$3:$AE$12,10,FALSE) &amp; Audit!#REF! &amp; IF(Audit!#REF!=10,Audit!#REF!,"")</f>
        <v>#REF!</v>
      </c>
      <c r="BH514" s="50" t="e">
        <f>VLOOKUP(Audit!#REF!,$V$13:$AE$22,10,FALSE) &amp; IF(Audit!#REF!=10,Audit!#REF!,"") &amp; IF(Audit!#REF!&lt;&gt;1,U514,"")</f>
        <v>#REF!</v>
      </c>
      <c r="BI514" s="47" t="e">
        <f t="shared" si="237"/>
        <v>#REF!</v>
      </c>
      <c r="BJ514" s="48" t="str">
        <f t="shared" si="238"/>
        <v/>
      </c>
      <c r="BK514" s="48" t="str">
        <f t="shared" si="239"/>
        <v/>
      </c>
      <c r="BL514" s="48" t="str">
        <f t="shared" si="240"/>
        <v/>
      </c>
      <c r="BM514" s="48" t="str">
        <f t="shared" si="241"/>
        <v/>
      </c>
      <c r="BN514" s="48" t="str">
        <f t="shared" si="242"/>
        <v/>
      </c>
      <c r="BO514" s="48" t="str">
        <f t="shared" si="243"/>
        <v/>
      </c>
      <c r="BP514" s="48" t="str">
        <f t="shared" si="244"/>
        <v/>
      </c>
      <c r="BQ514" s="48" t="str">
        <f t="shared" si="245"/>
        <v/>
      </c>
      <c r="BR514" s="48" t="str">
        <f t="shared" si="246"/>
        <v/>
      </c>
      <c r="BS514" s="48" t="str">
        <f t="shared" si="247"/>
        <v/>
      </c>
      <c r="BT514" s="48" t="str">
        <f t="shared" si="248"/>
        <v/>
      </c>
      <c r="BU514" s="48" t="str">
        <f t="shared" si="249"/>
        <v/>
      </c>
    </row>
    <row r="515" spans="1:73">
      <c r="A515" s="10" t="e">
        <f>Audit!#REF!</f>
        <v>#REF!</v>
      </c>
      <c r="B515" s="10" t="e">
        <f t="shared" si="220"/>
        <v>#REF!</v>
      </c>
      <c r="C515" s="17" t="e">
        <f>VLOOKUP(Audit!#REF!,$V$3:$AE$12,2,FALSE) &amp; VLOOKUP(Audit!#REF!,$V$13:$AE$22,2,FALSE)&amp; IF(Audit!#REF!=10,Audit!#REF!&amp;Audit!#REF!,"")</f>
        <v>#REF!</v>
      </c>
      <c r="D515" s="17" t="e">
        <f>VLOOKUP(Audit!#REF!,$V$3:$AE$12,3,FALSE) &amp; VLOOKUP(Audit!#REF!,$V$13:$AE$22,3,FALSE) &amp;IF(Audit!#REF!=10,Audit!#REF!&amp;Audit!#REF!,"")</f>
        <v>#REF!</v>
      </c>
      <c r="E515" s="17" t="e">
        <f>VLOOKUP(Audit!#REF!,$V$3:$AE$12,4,FALSE)&amp; Audit!#REF! &amp; VLOOKUP(Audit!#REF!,$V$13:$AE$22,4,FALSE)&amp; IF(Audit!#REF!=10,Audit!#REF!&amp;Audit!#REF!,"")</f>
        <v>#REF!</v>
      </c>
      <c r="F515" s="17" t="e">
        <f>VLOOKUP(Audit!#REF!,$V$3:$AE$12,5,FALSE) &amp; VLOOKUP(Audit!#REF!,$V$13:$AE$22,5,FALSE)&amp; IF(Audit!#REF!=10,Audit!#REF!&amp;Audit!#REF!,"")</f>
        <v>#REF!</v>
      </c>
      <c r="G515" s="17" t="e">
        <f>VLOOKUP(Audit!#REF!,$V$3:$AE$12,6,FALSE) &amp; VLOOKUP(Audit!#REF!,$V$13:$AE$22,6,FALSE)&amp; IF(Audit!#REF!=10,Audit!#REF!&amp;Audit!#REF!,"")</f>
        <v>#REF!</v>
      </c>
      <c r="H515" s="17" t="e">
        <f>VLOOKUP(Audit!#REF!,$V$3:$AE$12,7,FALSE) &amp; VLOOKUP(Audit!#REF!,$V$13:$AE$22,7,FALSE)&amp;IF(Audit!#REF!=10,Audit!#REF!&amp;Audit!#REF!,"")</f>
        <v>#REF!</v>
      </c>
      <c r="I515" s="17" t="e">
        <f>VLOOKUP(Audit!#REF!,$V$3:$AE$12,8,FALSE) &amp; Audit!#REF! &amp; VLOOKUP(Audit!#REF!,$V$13:$AE$22,8,FALSE)&amp;IF(Audit!#REF!=10,Audit!#REF!&amp;Audit!#REF!,"")</f>
        <v>#REF!</v>
      </c>
      <c r="J515" s="17" t="e">
        <f>VLOOKUP(Audit!#REF!,$V$3:$AE$12,9,FALSE) &amp; VLOOKUP(Audit!#REF!,$V$13:$AE$22,9,FALSE) &amp; IF(Audit!#REF!=10,Audit!#REF!&amp;Audit!#REF!,"") &amp; IF(Audit!#REF!&lt;&gt;1,U515,"")</f>
        <v>#REF!</v>
      </c>
      <c r="K515" s="17" t="e">
        <f>VLOOKUP(Audit!#REF!,$V$3:$AE$12,10,FALSE) &amp; Audit!#REF! &amp; VLOOKUP(Audit!#REF!,$V$13:$AE$22,10,FALSE) &amp; IF(Audit!#REF!=10,Audit!#REF!&amp;Audit!#REF!,"") &amp; IF(Audit!#REF!&lt;&gt;1,U515,"")</f>
        <v>#REF!</v>
      </c>
      <c r="L515" s="10" t="e">
        <f>Audit!#REF!</f>
        <v>#REF!</v>
      </c>
      <c r="M515" s="10" t="e">
        <f t="shared" si="221"/>
        <v>#REF!</v>
      </c>
      <c r="N515" s="10" t="e">
        <f t="shared" si="222"/>
        <v>#REF!</v>
      </c>
      <c r="O515" s="10" t="e">
        <f t="shared" si="223"/>
        <v>#REF!</v>
      </c>
      <c r="P515" s="10" t="e">
        <f t="shared" si="224"/>
        <v>#REF!</v>
      </c>
      <c r="Q515" s="10" t="e">
        <f t="shared" si="225"/>
        <v>#REF!</v>
      </c>
      <c r="R515" s="10" t="e">
        <f t="shared" si="226"/>
        <v>#REF!</v>
      </c>
      <c r="S515" s="10" t="e">
        <f t="shared" si="227"/>
        <v>#REF!</v>
      </c>
      <c r="T515" s="10" t="e">
        <f t="shared" si="228"/>
        <v>#REF!</v>
      </c>
      <c r="U515" s="17" t="e">
        <f>IF(Audit!#REF!="","",VLOOKUP(Audit!#REF!,$W$26:$X$35,2,FALSE)) &amp; Audit!#REF! &amp; IF(Audit!#REF!="","",IF(Audit!#REF!&lt;=1.4,VLOOKUP(Audit!#REF!,$W$38:X560,2,FALSE),VLOOKUP(Audit!#REF!,$W$51:$X$61,2,FALSE))) &amp; IF(Audit!#REF!="","",VLOOKUP(Audit!#REF!,$Y$26:$Z$35,2,FALSE) &amp; Audit!#REF! &amp; IF(Audit!#REF!="","",IF(Audit!#REF!&lt;=1.4,VLOOKUP(Audit!#REF!,$Y$38:$Z$48,2,FALSE),VLOOKUP(Audit!#REF!,$Y$51:$Z$61,2,FALSE))))</f>
        <v>#REF!</v>
      </c>
      <c r="V515" s="21"/>
      <c r="AH515" s="49" t="e">
        <f>Audit!#REF!</f>
        <v>#REF!</v>
      </c>
      <c r="AI515" s="50" t="e">
        <f>VLOOKUP(Audit!#REF!,$V$3:$AE$12,2,FALSE)&amp; IF(Audit!#REF!=10,Audit!#REF!,"")</f>
        <v>#REF!</v>
      </c>
      <c r="AJ515" s="50" t="e">
        <f>VLOOKUP(Audit!#REF!,$V$13:$AE$22,2,FALSE)&amp; IF(Audit!#REF!=10,Audit!#REF!,"")</f>
        <v>#REF!</v>
      </c>
      <c r="AK515" s="47" t="e">
        <f t="shared" si="229"/>
        <v>#REF!</v>
      </c>
      <c r="AL515" s="50" t="e">
        <f>VLOOKUP(Audit!#REF!,$V$3:$AE$12,3,FALSE)&amp; IF(Audit!#REF!=10,Audit!#REF!,"")</f>
        <v>#REF!</v>
      </c>
      <c r="AM515" s="50" t="e">
        <f>VLOOKUP(Audit!#REF!,$V$13:$AE$22,3,FALSE)&amp; IF(Audit!#REF!=10,Audit!#REF!,"")</f>
        <v>#REF!</v>
      </c>
      <c r="AN515" s="47" t="e">
        <f t="shared" si="230"/>
        <v>#REF!</v>
      </c>
      <c r="AO515" s="50" t="e">
        <f>VLOOKUP(Audit!#REF!,$V$3:$AE$12,4,FALSE) &amp;  Audit!#REF! &amp; IF(Audit!#REF!=10,Audit!#REF!,"")</f>
        <v>#REF!</v>
      </c>
      <c r="AP515" s="50" t="e">
        <f>VLOOKUP(Audit!#REF!,$V$13:$AE$22,4,FALSE)&amp; IF(Audit!#REF!=10,Audit!#REF!,"")</f>
        <v>#REF!</v>
      </c>
      <c r="AQ515" s="47" t="e">
        <f t="shared" si="231"/>
        <v>#REF!</v>
      </c>
      <c r="AR515" s="50" t="e">
        <f>VLOOKUP(Audit!#REF!,$V$3:$AE$12,5,FALSE)&amp; IF(Audit!#REF!=10,Audit!#REF!,"")</f>
        <v>#REF!</v>
      </c>
      <c r="AS515" s="50" t="e">
        <f>VLOOKUP(Audit!#REF!,$V$13:$AE$22,5,FALSE)&amp; IF(Audit!#REF!=10,Audit!#REF!,"")</f>
        <v>#REF!</v>
      </c>
      <c r="AT515" s="47" t="e">
        <f t="shared" si="232"/>
        <v>#REF!</v>
      </c>
      <c r="AU515" s="50" t="e">
        <f>VLOOKUP(Audit!#REF!,$V$3:$AE$12,6,FALSE)&amp; IF(Audit!#REF!=10,Audit!#REF!,"")</f>
        <v>#REF!</v>
      </c>
      <c r="AV515" s="50" t="e">
        <f>VLOOKUP(Audit!#REF!,$V$13:$AE$22,6,FALSE)&amp; IF(Audit!#REF!=10,Audit!#REF!,"")</f>
        <v>#REF!</v>
      </c>
      <c r="AW515" s="47" t="e">
        <f t="shared" si="233"/>
        <v>#REF!</v>
      </c>
      <c r="AX515" s="50" t="e">
        <f>VLOOKUP(Audit!#REF!,$V$3:$AE$12,7,FALSE)&amp; IF(Audit!#REF!=10,Audit!#REF!,"")</f>
        <v>#REF!</v>
      </c>
      <c r="AY515" s="50" t="e">
        <f>VLOOKUP(Audit!#REF!,$V$13:$AE$22,7,FALSE) &amp; IF(Audit!#REF!=10,Audit!#REF!,"")</f>
        <v>#REF!</v>
      </c>
      <c r="AZ515" s="47" t="e">
        <f t="shared" si="234"/>
        <v>#REF!</v>
      </c>
      <c r="BA515" s="50" t="e">
        <f>VLOOKUP(Audit!#REF!,$V$3:$AE$12,8,FALSE)&amp; Audit!#REF! &amp; IF(Audit!#REF!=10,Audit!#REF!,"")</f>
        <v>#REF!</v>
      </c>
      <c r="BB515" s="50" t="e">
        <f>VLOOKUP(Audit!#REF!,$V$13:$AE$22,8,FALSE) &amp; IF(Audit!#REF!=10,Audit!#REF!,"")</f>
        <v>#REF!</v>
      </c>
      <c r="BC515" s="47" t="e">
        <f t="shared" si="235"/>
        <v>#REF!</v>
      </c>
      <c r="BD515" s="50" t="e">
        <f>VLOOKUP(Audit!#REF!,$V$3:$AE$12,9,FALSE)&amp; IF(Audit!#REF!=10,Audit!#REF!,"")</f>
        <v>#REF!</v>
      </c>
      <c r="BE515" s="50" t="e">
        <f>VLOOKUP(Audit!#REF!,$V$13:$AE$22,9,FALSE) &amp; IF(Audit!#REF!=10,Audit!#REF!,"") &amp; IF(Audit!#REF!&lt;&gt;1,U515,"")</f>
        <v>#REF!</v>
      </c>
      <c r="BF515" s="47" t="e">
        <f t="shared" si="236"/>
        <v>#REF!</v>
      </c>
      <c r="BG515" s="50" t="e">
        <f>VLOOKUP(Audit!#REF!,$V$3:$AE$12,10,FALSE) &amp; Audit!#REF! &amp; IF(Audit!#REF!=10,Audit!#REF!,"")</f>
        <v>#REF!</v>
      </c>
      <c r="BH515" s="50" t="e">
        <f>VLOOKUP(Audit!#REF!,$V$13:$AE$22,10,FALSE) &amp; IF(Audit!#REF!=10,Audit!#REF!,"") &amp; IF(Audit!#REF!&lt;&gt;1,U515,"")</f>
        <v>#REF!</v>
      </c>
      <c r="BI515" s="47" t="e">
        <f t="shared" si="237"/>
        <v>#REF!</v>
      </c>
      <c r="BJ515" s="48" t="str">
        <f t="shared" si="238"/>
        <v/>
      </c>
      <c r="BK515" s="48" t="str">
        <f t="shared" si="239"/>
        <v/>
      </c>
      <c r="BL515" s="48" t="str">
        <f t="shared" si="240"/>
        <v/>
      </c>
      <c r="BM515" s="48" t="str">
        <f t="shared" si="241"/>
        <v/>
      </c>
      <c r="BN515" s="48" t="str">
        <f t="shared" si="242"/>
        <v/>
      </c>
      <c r="BO515" s="48" t="str">
        <f t="shared" si="243"/>
        <v/>
      </c>
      <c r="BP515" s="48" t="str">
        <f t="shared" si="244"/>
        <v/>
      </c>
      <c r="BQ515" s="48" t="str">
        <f t="shared" si="245"/>
        <v/>
      </c>
      <c r="BR515" s="48" t="str">
        <f t="shared" si="246"/>
        <v/>
      </c>
      <c r="BS515" s="48" t="str">
        <f t="shared" si="247"/>
        <v/>
      </c>
      <c r="BT515" s="48" t="str">
        <f t="shared" si="248"/>
        <v/>
      </c>
      <c r="BU515" s="48" t="str">
        <f t="shared" si="249"/>
        <v/>
      </c>
    </row>
    <row r="516" spans="1:73">
      <c r="A516" s="10" t="e">
        <f>Audit!#REF!</f>
        <v>#REF!</v>
      </c>
      <c r="B516" s="10" t="e">
        <f t="shared" ref="B516:B579" si="250">CONCATENATE(C516&amp;M516&amp;D516&amp;N516&amp;E516&amp;O516&amp;F516&amp;P516&amp;G516&amp;Q516&amp;H516&amp;R516&amp;I516&amp;S516&amp;J516&amp;T516&amp;K516)</f>
        <v>#REF!</v>
      </c>
      <c r="C516" s="17" t="e">
        <f>VLOOKUP(Audit!#REF!,$V$3:$AE$12,2,FALSE) &amp; VLOOKUP(Audit!#REF!,$V$13:$AE$22,2,FALSE)&amp; IF(Audit!#REF!=10,Audit!#REF!&amp;Audit!#REF!,"")</f>
        <v>#REF!</v>
      </c>
      <c r="D516" s="17" t="e">
        <f>VLOOKUP(Audit!#REF!,$V$3:$AE$12,3,FALSE) &amp; VLOOKUP(Audit!#REF!,$V$13:$AE$22,3,FALSE) &amp;IF(Audit!#REF!=10,Audit!#REF!&amp;Audit!#REF!,"")</f>
        <v>#REF!</v>
      </c>
      <c r="E516" s="17" t="e">
        <f>VLOOKUP(Audit!#REF!,$V$3:$AE$12,4,FALSE)&amp; Audit!#REF! &amp; VLOOKUP(Audit!#REF!,$V$13:$AE$22,4,FALSE)&amp; IF(Audit!#REF!=10,Audit!#REF!&amp;Audit!#REF!,"")</f>
        <v>#REF!</v>
      </c>
      <c r="F516" s="17" t="e">
        <f>VLOOKUP(Audit!#REF!,$V$3:$AE$12,5,FALSE) &amp; VLOOKUP(Audit!#REF!,$V$13:$AE$22,5,FALSE)&amp; IF(Audit!#REF!=10,Audit!#REF!&amp;Audit!#REF!,"")</f>
        <v>#REF!</v>
      </c>
      <c r="G516" s="17" t="e">
        <f>VLOOKUP(Audit!#REF!,$V$3:$AE$12,6,FALSE) &amp; VLOOKUP(Audit!#REF!,$V$13:$AE$22,6,FALSE)&amp; IF(Audit!#REF!=10,Audit!#REF!&amp;Audit!#REF!,"")</f>
        <v>#REF!</v>
      </c>
      <c r="H516" s="17" t="e">
        <f>VLOOKUP(Audit!#REF!,$V$3:$AE$12,7,FALSE) &amp; VLOOKUP(Audit!#REF!,$V$13:$AE$22,7,FALSE)&amp;IF(Audit!#REF!=10,Audit!#REF!&amp;Audit!#REF!,"")</f>
        <v>#REF!</v>
      </c>
      <c r="I516" s="17" t="e">
        <f>VLOOKUP(Audit!#REF!,$V$3:$AE$12,8,FALSE) &amp; Audit!#REF! &amp; VLOOKUP(Audit!#REF!,$V$13:$AE$22,8,FALSE)&amp;IF(Audit!#REF!=10,Audit!#REF!&amp;Audit!#REF!,"")</f>
        <v>#REF!</v>
      </c>
      <c r="J516" s="17" t="e">
        <f>VLOOKUP(Audit!#REF!,$V$3:$AE$12,9,FALSE) &amp; VLOOKUP(Audit!#REF!,$V$13:$AE$22,9,FALSE) &amp; IF(Audit!#REF!=10,Audit!#REF!&amp;Audit!#REF!,"") &amp; IF(Audit!#REF!&lt;&gt;1,U516,"")</f>
        <v>#REF!</v>
      </c>
      <c r="K516" s="17" t="e">
        <f>VLOOKUP(Audit!#REF!,$V$3:$AE$12,10,FALSE) &amp; Audit!#REF! &amp; VLOOKUP(Audit!#REF!,$V$13:$AE$22,10,FALSE) &amp; IF(Audit!#REF!=10,Audit!#REF!&amp;Audit!#REF!,"") &amp; IF(Audit!#REF!&lt;&gt;1,U516,"")</f>
        <v>#REF!</v>
      </c>
      <c r="L516" s="10" t="e">
        <f>Audit!#REF!</f>
        <v>#REF!</v>
      </c>
      <c r="M516" s="10" t="e">
        <f t="shared" ref="M516:M579" si="251">IF(C516="","",IF(D516&lt;&gt;"",$W$23,IF(E516&lt;&gt;"",$W$23,IF(F516&lt;&gt;"",$W$23,IF(G516&lt;&gt;"",$W$23,IF(H516&lt;&gt;"",$W$23,IF(I516&lt;&gt;"",$W$23,IF(J516&lt;&gt;"",$W$23,IF(K516&lt;&gt;"",$W$23,"")))))))))</f>
        <v>#REF!</v>
      </c>
      <c r="N516" s="10" t="e">
        <f t="shared" ref="N516:N579" si="252">IF(D516="","",IF(E516&lt;&gt;"",$W$23,IF(F516&lt;&gt;"",$W$23,IF(G516&lt;&gt;"",$W$23,IF(H516&lt;&gt;"",$W$23,IF(I516&lt;&gt;"",$W$23,IF(J516&lt;&gt;"",$W$23,IF(K516&lt;&gt;"",$W$23,""))))))))</f>
        <v>#REF!</v>
      </c>
      <c r="O516" s="10" t="e">
        <f t="shared" ref="O516:O579" si="253">IF(E516="","",IF(F516&lt;&gt;"",$W$23,IF(G516&lt;&gt;"",$W$23,IF(H516&lt;&gt;"",$W$23,IF(I516&lt;&gt;"",$W$23,IF(J516&lt;&gt;"",$W$23,IF(K516&lt;&gt;"",$W$23,"")))))))</f>
        <v>#REF!</v>
      </c>
      <c r="P516" s="10" t="e">
        <f t="shared" ref="P516:P579" si="254">IF(F516="","",IF(G516&lt;&gt;"",$W$23,IF(H516&lt;&gt;"",$W$23,IF(I516&lt;&gt;"",$W$23,IF(J516&lt;&gt;"",$W$23,IF(K516&lt;&gt;"",$W$23,""))))))</f>
        <v>#REF!</v>
      </c>
      <c r="Q516" s="10" t="e">
        <f t="shared" ref="Q516:Q579" si="255">IF(G516="","",IF(H516&lt;&gt;"",$W$23,IF(I516&lt;&gt;"",$W$23,IF(J516&lt;&gt;"",$W$23,IF(K516&lt;&gt;"",$W$23,"")))))</f>
        <v>#REF!</v>
      </c>
      <c r="R516" s="10" t="e">
        <f t="shared" ref="R516:R579" si="256">IF(H516="","",IF(I516&lt;&gt;"",$W$23,IF(J516&lt;&gt;"",$W$23,IF(K516&lt;&gt;"",$W$23,""))))</f>
        <v>#REF!</v>
      </c>
      <c r="S516" s="10" t="e">
        <f t="shared" ref="S516:S579" si="257">IF(I516="","",IF(J516&lt;&gt;"",$W$23,IF(K516&lt;&gt;"",$W$23,"")))</f>
        <v>#REF!</v>
      </c>
      <c r="T516" s="10" t="e">
        <f t="shared" ref="T516:T579" si="258">IF(J516="","",IF(K516&lt;&gt;"",$W$23,""))</f>
        <v>#REF!</v>
      </c>
      <c r="U516" s="17" t="e">
        <f>IF(Audit!#REF!="","",VLOOKUP(Audit!#REF!,$W$26:$X$35,2,FALSE)) &amp; Audit!#REF! &amp; IF(Audit!#REF!="","",IF(Audit!#REF!&lt;=1.4,VLOOKUP(Audit!#REF!,$W$38:X561,2,FALSE),VLOOKUP(Audit!#REF!,$W$51:$X$61,2,FALSE))) &amp; IF(Audit!#REF!="","",VLOOKUP(Audit!#REF!,$Y$26:$Z$35,2,FALSE) &amp; Audit!#REF! &amp; IF(Audit!#REF!="","",IF(Audit!#REF!&lt;=1.4,VLOOKUP(Audit!#REF!,$Y$38:$Z$48,2,FALSE),VLOOKUP(Audit!#REF!,$Y$51:$Z$61,2,FALSE))))</f>
        <v>#REF!</v>
      </c>
      <c r="V516" s="21"/>
      <c r="AH516" s="49" t="e">
        <f>Audit!#REF!</f>
        <v>#REF!</v>
      </c>
      <c r="AI516" s="50" t="e">
        <f>VLOOKUP(Audit!#REF!,$V$3:$AE$12,2,FALSE)&amp; IF(Audit!#REF!=10,Audit!#REF!,"")</f>
        <v>#REF!</v>
      </c>
      <c r="AJ516" s="50" t="e">
        <f>VLOOKUP(Audit!#REF!,$V$13:$AE$22,2,FALSE)&amp; IF(Audit!#REF!=10,Audit!#REF!,"")</f>
        <v>#REF!</v>
      </c>
      <c r="AK516" s="47" t="e">
        <f t="shared" ref="AK516:AK579" si="259">IF(AI516="","",COUNTIF(AI516," •*"))</f>
        <v>#REF!</v>
      </c>
      <c r="AL516" s="50" t="e">
        <f>VLOOKUP(Audit!#REF!,$V$3:$AE$12,3,FALSE)&amp; IF(Audit!#REF!=10,Audit!#REF!,"")</f>
        <v>#REF!</v>
      </c>
      <c r="AM516" s="50" t="e">
        <f>VLOOKUP(Audit!#REF!,$V$13:$AE$22,3,FALSE)&amp; IF(Audit!#REF!=10,Audit!#REF!,"")</f>
        <v>#REF!</v>
      </c>
      <c r="AN516" s="47" t="e">
        <f t="shared" ref="AN516:AN579" si="260">IF(AL516="","",COUNTIF(AL516," •*") + COUNTIF(AI516," •*"))</f>
        <v>#REF!</v>
      </c>
      <c r="AO516" s="50" t="e">
        <f>VLOOKUP(Audit!#REF!,$V$3:$AE$12,4,FALSE) &amp;  Audit!#REF! &amp; IF(Audit!#REF!=10,Audit!#REF!,"")</f>
        <v>#REF!</v>
      </c>
      <c r="AP516" s="50" t="e">
        <f>VLOOKUP(Audit!#REF!,$V$13:$AE$22,4,FALSE)&amp; IF(Audit!#REF!=10,Audit!#REF!,"")</f>
        <v>#REF!</v>
      </c>
      <c r="AQ516" s="47" t="e">
        <f t="shared" ref="AQ516:AQ579" si="261">IF(AO516="","",COUNTIF(AI516," •*")+COUNTIF(AL516," •*")+COUNTIF(AO516," •*"))</f>
        <v>#REF!</v>
      </c>
      <c r="AR516" s="50" t="e">
        <f>VLOOKUP(Audit!#REF!,$V$3:$AE$12,5,FALSE)&amp; IF(Audit!#REF!=10,Audit!#REF!,"")</f>
        <v>#REF!</v>
      </c>
      <c r="AS516" s="50" t="e">
        <f>VLOOKUP(Audit!#REF!,$V$13:$AE$22,5,FALSE)&amp; IF(Audit!#REF!=10,Audit!#REF!,"")</f>
        <v>#REF!</v>
      </c>
      <c r="AT516" s="47" t="e">
        <f t="shared" ref="AT516:AT579" si="262">IF(AR516="","",COUNTIF(AI516," •*")+COUNTIF(AL516," •*")+COUNTIF(AO516," •*")+COUNTIF(AR516," •*"))</f>
        <v>#REF!</v>
      </c>
      <c r="AU516" s="50" t="e">
        <f>VLOOKUP(Audit!#REF!,$V$3:$AE$12,6,FALSE)&amp; IF(Audit!#REF!=10,Audit!#REF!,"")</f>
        <v>#REF!</v>
      </c>
      <c r="AV516" s="50" t="e">
        <f>VLOOKUP(Audit!#REF!,$V$13:$AE$22,6,FALSE)&amp; IF(Audit!#REF!=10,Audit!#REF!,"")</f>
        <v>#REF!</v>
      </c>
      <c r="AW516" s="47" t="e">
        <f t="shared" ref="AW516:AW579" si="263">IF(AU516="","",COUNTIF(AI516," •*")+COUNTIF(AL516," •*")+COUNTIF(AO516," •*")+COUNTIF(AR516," •*")+COUNTIF(AU516," •*"))</f>
        <v>#REF!</v>
      </c>
      <c r="AX516" s="50" t="e">
        <f>VLOOKUP(Audit!#REF!,$V$3:$AE$12,7,FALSE)&amp; IF(Audit!#REF!=10,Audit!#REF!,"")</f>
        <v>#REF!</v>
      </c>
      <c r="AY516" s="50" t="e">
        <f>VLOOKUP(Audit!#REF!,$V$13:$AE$22,7,FALSE) &amp; IF(Audit!#REF!=10,Audit!#REF!,"")</f>
        <v>#REF!</v>
      </c>
      <c r="AZ516" s="47" t="e">
        <f t="shared" ref="AZ516:AZ579" si="264">IF(AX516="","",COUNTIF(AI516," •*")+COUNTIF(AL516," •*")+COUNTIF(AO516," •*")+COUNTIF(AR516," •*")+COUNTIF(AU516," •*")+COUNTIF(AX516," •*"))</f>
        <v>#REF!</v>
      </c>
      <c r="BA516" s="50" t="e">
        <f>VLOOKUP(Audit!#REF!,$V$3:$AE$12,8,FALSE)&amp; Audit!#REF! &amp; IF(Audit!#REF!=10,Audit!#REF!,"")</f>
        <v>#REF!</v>
      </c>
      <c r="BB516" s="50" t="e">
        <f>VLOOKUP(Audit!#REF!,$V$13:$AE$22,8,FALSE) &amp; IF(Audit!#REF!=10,Audit!#REF!,"")</f>
        <v>#REF!</v>
      </c>
      <c r="BC516" s="47" t="e">
        <f t="shared" ref="BC516:BC579" si="265">IF(BA516="","",COUNTIF(AI516," •*")+COUNTIF(AL516," •*")+COUNTIF(AO516," •*")+COUNTIF(AR516," •*")+COUNTIF(AU516," •*")+COUNTIF(AX516," •*")+COUNTIF(BA516," •*"))</f>
        <v>#REF!</v>
      </c>
      <c r="BD516" s="50" t="e">
        <f>VLOOKUP(Audit!#REF!,$V$3:$AE$12,9,FALSE)&amp; IF(Audit!#REF!=10,Audit!#REF!,"")</f>
        <v>#REF!</v>
      </c>
      <c r="BE516" s="50" t="e">
        <f>VLOOKUP(Audit!#REF!,$V$13:$AE$22,9,FALSE) &amp; IF(Audit!#REF!=10,Audit!#REF!,"") &amp; IF(Audit!#REF!&lt;&gt;1,U516,"")</f>
        <v>#REF!</v>
      </c>
      <c r="BF516" s="47" t="e">
        <f t="shared" ref="BF516:BF579" si="266">IF(BD516="","",COUNTIF(AI516," •*")+COUNTIF(AL516," •*")+COUNTIF(AO516," •*")+COUNTIF(AR516," •*")+COUNTIF(AU516," •*")+COUNTIF(AX516," •*")+COUNTIF(BA516," •*")+COUNTIF(BD516," •*"))</f>
        <v>#REF!</v>
      </c>
      <c r="BG516" s="50" t="e">
        <f>VLOOKUP(Audit!#REF!,$V$3:$AE$12,10,FALSE) &amp; Audit!#REF! &amp; IF(Audit!#REF!=10,Audit!#REF!,"")</f>
        <v>#REF!</v>
      </c>
      <c r="BH516" s="50" t="e">
        <f>VLOOKUP(Audit!#REF!,$V$13:$AE$22,10,FALSE) &amp; IF(Audit!#REF!=10,Audit!#REF!,"") &amp; IF(Audit!#REF!&lt;&gt;1,U516,"")</f>
        <v>#REF!</v>
      </c>
      <c r="BI516" s="47" t="e">
        <f t="shared" ref="BI516:BI579" si="267">IF(BG516="","",COUNTIF(AI516," •*")+COUNTIF(AL516," •*")+COUNTIF(AO516," •*")+COUNTIF(AR516," •*")+COUNTIF(AU516," •*")+COUNTIF(AX516," •*")+COUNTIF(BA516," •*")+COUNTIF(BD516," •*")+COUNTIF(BG516," •*"))</f>
        <v>#REF!</v>
      </c>
      <c r="BJ516" s="48" t="str">
        <f t="shared" ref="BJ516:BJ579" si="268">IFERROR(INDEX(AI516:BH516,MATCH(1,AK516:BI516,0)),"")</f>
        <v/>
      </c>
      <c r="BK516" s="48" t="str">
        <f t="shared" ref="BK516:BK579" si="269">IFERROR(INDEX(AJ516:BH516,MATCH(1,AK516:BI516,0)),"")</f>
        <v/>
      </c>
      <c r="BL516" s="48" t="str">
        <f t="shared" ref="BL516:BL579" si="270">IFERROR(INDEX(AI516:BH516,MATCH(2,AK516:BI516,0)),"")</f>
        <v/>
      </c>
      <c r="BM516" s="48" t="str">
        <f t="shared" ref="BM516:BM579" si="271">IFERROR(INDEX(AJ516:BH516,MATCH(2,AK516:BI516,0)),"")</f>
        <v/>
      </c>
      <c r="BN516" s="48" t="str">
        <f t="shared" ref="BN516:BN579" si="272">IFERROR(INDEX(AI516:BH516,MATCH(3,AK516:BI516,0)),"")</f>
        <v/>
      </c>
      <c r="BO516" s="48" t="str">
        <f t="shared" ref="BO516:BO579" si="273">IFERROR(INDEX(AJ516:BH516,MATCH(3,AK516:BI516,0)),"")</f>
        <v/>
      </c>
      <c r="BP516" s="48" t="str">
        <f t="shared" ref="BP516:BP579" si="274">IFERROR(INDEX(AI516:BH516,MATCH(4,AK516:BI516,0)),"")</f>
        <v/>
      </c>
      <c r="BQ516" s="48" t="str">
        <f t="shared" ref="BQ516:BQ579" si="275">IFERROR(INDEX(AJ516:BH516,MATCH(4,AK516:BI516,0)),"")</f>
        <v/>
      </c>
      <c r="BR516" s="48" t="str">
        <f t="shared" ref="BR516:BR579" si="276">IFERROR(INDEX(AI516:BH516,MATCH(5,AK516:BI516,0)),"")</f>
        <v/>
      </c>
      <c r="BS516" s="48" t="str">
        <f t="shared" ref="BS516:BS579" si="277">IFERROR(INDEX(AJ516:BH516,MATCH(5,AK516:BI516,0)),"")</f>
        <v/>
      </c>
      <c r="BT516" s="48" t="str">
        <f t="shared" ref="BT516:BT579" si="278">IFERROR(INDEX(AI516:BH516,MATCH(6,AK516:BI516,0)),"")</f>
        <v/>
      </c>
      <c r="BU516" s="48" t="str">
        <f t="shared" ref="BU516:BU579" si="279">IFERROR(INDEX(AJ516:BH516,MATCH(6,AK516:BI516,0)),"")</f>
        <v/>
      </c>
    </row>
    <row r="517" spans="1:73">
      <c r="A517" s="10" t="e">
        <f>Audit!#REF!</f>
        <v>#REF!</v>
      </c>
      <c r="B517" s="10" t="e">
        <f t="shared" si="250"/>
        <v>#REF!</v>
      </c>
      <c r="C517" s="17" t="e">
        <f>VLOOKUP(Audit!#REF!,$V$3:$AE$12,2,FALSE) &amp; VLOOKUP(Audit!#REF!,$V$13:$AE$22,2,FALSE)&amp; IF(Audit!#REF!=10,Audit!#REF!&amp;Audit!#REF!,"")</f>
        <v>#REF!</v>
      </c>
      <c r="D517" s="17" t="e">
        <f>VLOOKUP(Audit!#REF!,$V$3:$AE$12,3,FALSE) &amp; VLOOKUP(Audit!#REF!,$V$13:$AE$22,3,FALSE) &amp;IF(Audit!#REF!=10,Audit!#REF!&amp;Audit!#REF!,"")</f>
        <v>#REF!</v>
      </c>
      <c r="E517" s="17" t="e">
        <f>VLOOKUP(Audit!#REF!,$V$3:$AE$12,4,FALSE)&amp; Audit!#REF! &amp; VLOOKUP(Audit!#REF!,$V$13:$AE$22,4,FALSE)&amp; IF(Audit!#REF!=10,Audit!#REF!&amp;Audit!#REF!,"")</f>
        <v>#REF!</v>
      </c>
      <c r="F517" s="17" t="e">
        <f>VLOOKUP(Audit!#REF!,$V$3:$AE$12,5,FALSE) &amp; VLOOKUP(Audit!#REF!,$V$13:$AE$22,5,FALSE)&amp; IF(Audit!#REF!=10,Audit!#REF!&amp;Audit!#REF!,"")</f>
        <v>#REF!</v>
      </c>
      <c r="G517" s="17" t="e">
        <f>VLOOKUP(Audit!#REF!,$V$3:$AE$12,6,FALSE) &amp; VLOOKUP(Audit!#REF!,$V$13:$AE$22,6,FALSE)&amp; IF(Audit!#REF!=10,Audit!#REF!&amp;Audit!#REF!,"")</f>
        <v>#REF!</v>
      </c>
      <c r="H517" s="17" t="e">
        <f>VLOOKUP(Audit!#REF!,$V$3:$AE$12,7,FALSE) &amp; VLOOKUP(Audit!#REF!,$V$13:$AE$22,7,FALSE)&amp;IF(Audit!#REF!=10,Audit!#REF!&amp;Audit!#REF!,"")</f>
        <v>#REF!</v>
      </c>
      <c r="I517" s="17" t="e">
        <f>VLOOKUP(Audit!#REF!,$V$3:$AE$12,8,FALSE) &amp; Audit!#REF! &amp; VLOOKUP(Audit!#REF!,$V$13:$AE$22,8,FALSE)&amp;IF(Audit!#REF!=10,Audit!#REF!&amp;Audit!#REF!,"")</f>
        <v>#REF!</v>
      </c>
      <c r="J517" s="17" t="e">
        <f>VLOOKUP(Audit!#REF!,$V$3:$AE$12,9,FALSE) &amp; VLOOKUP(Audit!#REF!,$V$13:$AE$22,9,FALSE) &amp; IF(Audit!#REF!=10,Audit!#REF!&amp;Audit!#REF!,"") &amp; IF(Audit!#REF!&lt;&gt;1,U517,"")</f>
        <v>#REF!</v>
      </c>
      <c r="K517" s="17" t="e">
        <f>VLOOKUP(Audit!#REF!,$V$3:$AE$12,10,FALSE) &amp; Audit!#REF! &amp; VLOOKUP(Audit!#REF!,$V$13:$AE$22,10,FALSE) &amp; IF(Audit!#REF!=10,Audit!#REF!&amp;Audit!#REF!,"") &amp; IF(Audit!#REF!&lt;&gt;1,U517,"")</f>
        <v>#REF!</v>
      </c>
      <c r="L517" s="10" t="e">
        <f>Audit!#REF!</f>
        <v>#REF!</v>
      </c>
      <c r="M517" s="10" t="e">
        <f t="shared" si="251"/>
        <v>#REF!</v>
      </c>
      <c r="N517" s="10" t="e">
        <f t="shared" si="252"/>
        <v>#REF!</v>
      </c>
      <c r="O517" s="10" t="e">
        <f t="shared" si="253"/>
        <v>#REF!</v>
      </c>
      <c r="P517" s="10" t="e">
        <f t="shared" si="254"/>
        <v>#REF!</v>
      </c>
      <c r="Q517" s="10" t="e">
        <f t="shared" si="255"/>
        <v>#REF!</v>
      </c>
      <c r="R517" s="10" t="e">
        <f t="shared" si="256"/>
        <v>#REF!</v>
      </c>
      <c r="S517" s="10" t="e">
        <f t="shared" si="257"/>
        <v>#REF!</v>
      </c>
      <c r="T517" s="10" t="e">
        <f t="shared" si="258"/>
        <v>#REF!</v>
      </c>
      <c r="U517" s="17" t="e">
        <f>IF(Audit!#REF!="","",VLOOKUP(Audit!#REF!,$W$26:$X$35,2,FALSE)) &amp; Audit!#REF! &amp; IF(Audit!#REF!="","",IF(Audit!#REF!&lt;=1.4,VLOOKUP(Audit!#REF!,$W$38:X562,2,FALSE),VLOOKUP(Audit!#REF!,$W$51:$X$61,2,FALSE))) &amp; IF(Audit!#REF!="","",VLOOKUP(Audit!#REF!,$Y$26:$Z$35,2,FALSE) &amp; Audit!#REF! &amp; IF(Audit!#REF!="","",IF(Audit!#REF!&lt;=1.4,VLOOKUP(Audit!#REF!,$Y$38:$Z$48,2,FALSE),VLOOKUP(Audit!#REF!,$Y$51:$Z$61,2,FALSE))))</f>
        <v>#REF!</v>
      </c>
      <c r="V517" s="21"/>
      <c r="AH517" s="49" t="e">
        <f>Audit!#REF!</f>
        <v>#REF!</v>
      </c>
      <c r="AI517" s="50" t="e">
        <f>VLOOKUP(Audit!#REF!,$V$3:$AE$12,2,FALSE)&amp; IF(Audit!#REF!=10,Audit!#REF!,"")</f>
        <v>#REF!</v>
      </c>
      <c r="AJ517" s="50" t="e">
        <f>VLOOKUP(Audit!#REF!,$V$13:$AE$22,2,FALSE)&amp; IF(Audit!#REF!=10,Audit!#REF!,"")</f>
        <v>#REF!</v>
      </c>
      <c r="AK517" s="47" t="e">
        <f t="shared" si="259"/>
        <v>#REF!</v>
      </c>
      <c r="AL517" s="50" t="e">
        <f>VLOOKUP(Audit!#REF!,$V$3:$AE$12,3,FALSE)&amp; IF(Audit!#REF!=10,Audit!#REF!,"")</f>
        <v>#REF!</v>
      </c>
      <c r="AM517" s="50" t="e">
        <f>VLOOKUP(Audit!#REF!,$V$13:$AE$22,3,FALSE)&amp; IF(Audit!#REF!=10,Audit!#REF!,"")</f>
        <v>#REF!</v>
      </c>
      <c r="AN517" s="47" t="e">
        <f t="shared" si="260"/>
        <v>#REF!</v>
      </c>
      <c r="AO517" s="50" t="e">
        <f>VLOOKUP(Audit!#REF!,$V$3:$AE$12,4,FALSE) &amp;  Audit!#REF! &amp; IF(Audit!#REF!=10,Audit!#REF!,"")</f>
        <v>#REF!</v>
      </c>
      <c r="AP517" s="50" t="e">
        <f>VLOOKUP(Audit!#REF!,$V$13:$AE$22,4,FALSE)&amp; IF(Audit!#REF!=10,Audit!#REF!,"")</f>
        <v>#REF!</v>
      </c>
      <c r="AQ517" s="47" t="e">
        <f t="shared" si="261"/>
        <v>#REF!</v>
      </c>
      <c r="AR517" s="50" t="e">
        <f>VLOOKUP(Audit!#REF!,$V$3:$AE$12,5,FALSE)&amp; IF(Audit!#REF!=10,Audit!#REF!,"")</f>
        <v>#REF!</v>
      </c>
      <c r="AS517" s="50" t="e">
        <f>VLOOKUP(Audit!#REF!,$V$13:$AE$22,5,FALSE)&amp; IF(Audit!#REF!=10,Audit!#REF!,"")</f>
        <v>#REF!</v>
      </c>
      <c r="AT517" s="47" t="e">
        <f t="shared" si="262"/>
        <v>#REF!</v>
      </c>
      <c r="AU517" s="50" t="e">
        <f>VLOOKUP(Audit!#REF!,$V$3:$AE$12,6,FALSE)&amp; IF(Audit!#REF!=10,Audit!#REF!,"")</f>
        <v>#REF!</v>
      </c>
      <c r="AV517" s="50" t="e">
        <f>VLOOKUP(Audit!#REF!,$V$13:$AE$22,6,FALSE)&amp; IF(Audit!#REF!=10,Audit!#REF!,"")</f>
        <v>#REF!</v>
      </c>
      <c r="AW517" s="47" t="e">
        <f t="shared" si="263"/>
        <v>#REF!</v>
      </c>
      <c r="AX517" s="50" t="e">
        <f>VLOOKUP(Audit!#REF!,$V$3:$AE$12,7,FALSE)&amp; IF(Audit!#REF!=10,Audit!#REF!,"")</f>
        <v>#REF!</v>
      </c>
      <c r="AY517" s="50" t="e">
        <f>VLOOKUP(Audit!#REF!,$V$13:$AE$22,7,FALSE) &amp; IF(Audit!#REF!=10,Audit!#REF!,"")</f>
        <v>#REF!</v>
      </c>
      <c r="AZ517" s="47" t="e">
        <f t="shared" si="264"/>
        <v>#REF!</v>
      </c>
      <c r="BA517" s="50" t="e">
        <f>VLOOKUP(Audit!#REF!,$V$3:$AE$12,8,FALSE)&amp; Audit!#REF! &amp; IF(Audit!#REF!=10,Audit!#REF!,"")</f>
        <v>#REF!</v>
      </c>
      <c r="BB517" s="50" t="e">
        <f>VLOOKUP(Audit!#REF!,$V$13:$AE$22,8,FALSE) &amp; IF(Audit!#REF!=10,Audit!#REF!,"")</f>
        <v>#REF!</v>
      </c>
      <c r="BC517" s="47" t="e">
        <f t="shared" si="265"/>
        <v>#REF!</v>
      </c>
      <c r="BD517" s="50" t="e">
        <f>VLOOKUP(Audit!#REF!,$V$3:$AE$12,9,FALSE)&amp; IF(Audit!#REF!=10,Audit!#REF!,"")</f>
        <v>#REF!</v>
      </c>
      <c r="BE517" s="50" t="e">
        <f>VLOOKUP(Audit!#REF!,$V$13:$AE$22,9,FALSE) &amp; IF(Audit!#REF!=10,Audit!#REF!,"") &amp; IF(Audit!#REF!&lt;&gt;1,U517,"")</f>
        <v>#REF!</v>
      </c>
      <c r="BF517" s="47" t="e">
        <f t="shared" si="266"/>
        <v>#REF!</v>
      </c>
      <c r="BG517" s="50" t="e">
        <f>VLOOKUP(Audit!#REF!,$V$3:$AE$12,10,FALSE) &amp; Audit!#REF! &amp; IF(Audit!#REF!=10,Audit!#REF!,"")</f>
        <v>#REF!</v>
      </c>
      <c r="BH517" s="50" t="e">
        <f>VLOOKUP(Audit!#REF!,$V$13:$AE$22,10,FALSE) &amp; IF(Audit!#REF!=10,Audit!#REF!,"") &amp; IF(Audit!#REF!&lt;&gt;1,U517,"")</f>
        <v>#REF!</v>
      </c>
      <c r="BI517" s="47" t="e">
        <f t="shared" si="267"/>
        <v>#REF!</v>
      </c>
      <c r="BJ517" s="48" t="str">
        <f t="shared" si="268"/>
        <v/>
      </c>
      <c r="BK517" s="48" t="str">
        <f t="shared" si="269"/>
        <v/>
      </c>
      <c r="BL517" s="48" t="str">
        <f t="shared" si="270"/>
        <v/>
      </c>
      <c r="BM517" s="48" t="str">
        <f t="shared" si="271"/>
        <v/>
      </c>
      <c r="BN517" s="48" t="str">
        <f t="shared" si="272"/>
        <v/>
      </c>
      <c r="BO517" s="48" t="str">
        <f t="shared" si="273"/>
        <v/>
      </c>
      <c r="BP517" s="48" t="str">
        <f t="shared" si="274"/>
        <v/>
      </c>
      <c r="BQ517" s="48" t="str">
        <f t="shared" si="275"/>
        <v/>
      </c>
      <c r="BR517" s="48" t="str">
        <f t="shared" si="276"/>
        <v/>
      </c>
      <c r="BS517" s="48" t="str">
        <f t="shared" si="277"/>
        <v/>
      </c>
      <c r="BT517" s="48" t="str">
        <f t="shared" si="278"/>
        <v/>
      </c>
      <c r="BU517" s="48" t="str">
        <f t="shared" si="279"/>
        <v/>
      </c>
    </row>
    <row r="518" spans="1:73">
      <c r="A518" s="10" t="e">
        <f>Audit!#REF!</f>
        <v>#REF!</v>
      </c>
      <c r="B518" s="10" t="e">
        <f t="shared" si="250"/>
        <v>#REF!</v>
      </c>
      <c r="C518" s="17" t="e">
        <f>VLOOKUP(Audit!#REF!,$V$3:$AE$12,2,FALSE) &amp; VLOOKUP(Audit!#REF!,$V$13:$AE$22,2,FALSE)&amp; IF(Audit!#REF!=10,Audit!#REF!&amp;Audit!#REF!,"")</f>
        <v>#REF!</v>
      </c>
      <c r="D518" s="17" t="e">
        <f>VLOOKUP(Audit!#REF!,$V$3:$AE$12,3,FALSE) &amp; VLOOKUP(Audit!#REF!,$V$13:$AE$22,3,FALSE) &amp;IF(Audit!#REF!=10,Audit!#REF!&amp;Audit!#REF!,"")</f>
        <v>#REF!</v>
      </c>
      <c r="E518" s="17" t="e">
        <f>VLOOKUP(Audit!#REF!,$V$3:$AE$12,4,FALSE)&amp; Audit!#REF! &amp; VLOOKUP(Audit!#REF!,$V$13:$AE$22,4,FALSE)&amp; IF(Audit!#REF!=10,Audit!#REF!&amp;Audit!#REF!,"")</f>
        <v>#REF!</v>
      </c>
      <c r="F518" s="17" t="e">
        <f>VLOOKUP(Audit!#REF!,$V$3:$AE$12,5,FALSE) &amp; VLOOKUP(Audit!#REF!,$V$13:$AE$22,5,FALSE)&amp; IF(Audit!#REF!=10,Audit!#REF!&amp;Audit!#REF!,"")</f>
        <v>#REF!</v>
      </c>
      <c r="G518" s="17" t="e">
        <f>VLOOKUP(Audit!#REF!,$V$3:$AE$12,6,FALSE) &amp; VLOOKUP(Audit!#REF!,$V$13:$AE$22,6,FALSE)&amp; IF(Audit!#REF!=10,Audit!#REF!&amp;Audit!#REF!,"")</f>
        <v>#REF!</v>
      </c>
      <c r="H518" s="17" t="e">
        <f>VLOOKUP(Audit!#REF!,$V$3:$AE$12,7,FALSE) &amp; VLOOKUP(Audit!#REF!,$V$13:$AE$22,7,FALSE)&amp;IF(Audit!#REF!=10,Audit!#REF!&amp;Audit!#REF!,"")</f>
        <v>#REF!</v>
      </c>
      <c r="I518" s="17" t="e">
        <f>VLOOKUP(Audit!#REF!,$V$3:$AE$12,8,FALSE) &amp; Audit!#REF! &amp; VLOOKUP(Audit!#REF!,$V$13:$AE$22,8,FALSE)&amp;IF(Audit!#REF!=10,Audit!#REF!&amp;Audit!#REF!,"")</f>
        <v>#REF!</v>
      </c>
      <c r="J518" s="17" t="e">
        <f>VLOOKUP(Audit!#REF!,$V$3:$AE$12,9,FALSE) &amp; VLOOKUP(Audit!#REF!,$V$13:$AE$22,9,FALSE) &amp; IF(Audit!#REF!=10,Audit!#REF!&amp;Audit!#REF!,"") &amp; IF(Audit!#REF!&lt;&gt;1,U518,"")</f>
        <v>#REF!</v>
      </c>
      <c r="K518" s="17" t="e">
        <f>VLOOKUP(Audit!#REF!,$V$3:$AE$12,10,FALSE) &amp; Audit!#REF! &amp; VLOOKUP(Audit!#REF!,$V$13:$AE$22,10,FALSE) &amp; IF(Audit!#REF!=10,Audit!#REF!&amp;Audit!#REF!,"") &amp; IF(Audit!#REF!&lt;&gt;1,U518,"")</f>
        <v>#REF!</v>
      </c>
      <c r="L518" s="10" t="e">
        <f>Audit!#REF!</f>
        <v>#REF!</v>
      </c>
      <c r="M518" s="10" t="e">
        <f t="shared" si="251"/>
        <v>#REF!</v>
      </c>
      <c r="N518" s="10" t="e">
        <f t="shared" si="252"/>
        <v>#REF!</v>
      </c>
      <c r="O518" s="10" t="e">
        <f t="shared" si="253"/>
        <v>#REF!</v>
      </c>
      <c r="P518" s="10" t="e">
        <f t="shared" si="254"/>
        <v>#REF!</v>
      </c>
      <c r="Q518" s="10" t="e">
        <f t="shared" si="255"/>
        <v>#REF!</v>
      </c>
      <c r="R518" s="10" t="e">
        <f t="shared" si="256"/>
        <v>#REF!</v>
      </c>
      <c r="S518" s="10" t="e">
        <f t="shared" si="257"/>
        <v>#REF!</v>
      </c>
      <c r="T518" s="10" t="e">
        <f t="shared" si="258"/>
        <v>#REF!</v>
      </c>
      <c r="U518" s="17" t="e">
        <f>IF(Audit!#REF!="","",VLOOKUP(Audit!#REF!,$W$26:$X$35,2,FALSE)) &amp; Audit!#REF! &amp; IF(Audit!#REF!="","",IF(Audit!#REF!&lt;=1.4,VLOOKUP(Audit!#REF!,$W$38:X563,2,FALSE),VLOOKUP(Audit!#REF!,$W$51:$X$61,2,FALSE))) &amp; IF(Audit!#REF!="","",VLOOKUP(Audit!#REF!,$Y$26:$Z$35,2,FALSE) &amp; Audit!#REF! &amp; IF(Audit!#REF!="","",IF(Audit!#REF!&lt;=1.4,VLOOKUP(Audit!#REF!,$Y$38:$Z$48,2,FALSE),VLOOKUP(Audit!#REF!,$Y$51:$Z$61,2,FALSE))))</f>
        <v>#REF!</v>
      </c>
      <c r="V518" s="21"/>
      <c r="AH518" s="49" t="e">
        <f>Audit!#REF!</f>
        <v>#REF!</v>
      </c>
      <c r="AI518" s="50" t="e">
        <f>VLOOKUP(Audit!#REF!,$V$3:$AE$12,2,FALSE)&amp; IF(Audit!#REF!=10,Audit!#REF!,"")</f>
        <v>#REF!</v>
      </c>
      <c r="AJ518" s="50" t="e">
        <f>VLOOKUP(Audit!#REF!,$V$13:$AE$22,2,FALSE)&amp; IF(Audit!#REF!=10,Audit!#REF!,"")</f>
        <v>#REF!</v>
      </c>
      <c r="AK518" s="47" t="e">
        <f t="shared" si="259"/>
        <v>#REF!</v>
      </c>
      <c r="AL518" s="50" t="e">
        <f>VLOOKUP(Audit!#REF!,$V$3:$AE$12,3,FALSE)&amp; IF(Audit!#REF!=10,Audit!#REF!,"")</f>
        <v>#REF!</v>
      </c>
      <c r="AM518" s="50" t="e">
        <f>VLOOKUP(Audit!#REF!,$V$13:$AE$22,3,FALSE)&amp; IF(Audit!#REF!=10,Audit!#REF!,"")</f>
        <v>#REF!</v>
      </c>
      <c r="AN518" s="47" t="e">
        <f t="shared" si="260"/>
        <v>#REF!</v>
      </c>
      <c r="AO518" s="50" t="e">
        <f>VLOOKUP(Audit!#REF!,$V$3:$AE$12,4,FALSE) &amp;  Audit!#REF! &amp; IF(Audit!#REF!=10,Audit!#REF!,"")</f>
        <v>#REF!</v>
      </c>
      <c r="AP518" s="50" t="e">
        <f>VLOOKUP(Audit!#REF!,$V$13:$AE$22,4,FALSE)&amp; IF(Audit!#REF!=10,Audit!#REF!,"")</f>
        <v>#REF!</v>
      </c>
      <c r="AQ518" s="47" t="e">
        <f t="shared" si="261"/>
        <v>#REF!</v>
      </c>
      <c r="AR518" s="50" t="e">
        <f>VLOOKUP(Audit!#REF!,$V$3:$AE$12,5,FALSE)&amp; IF(Audit!#REF!=10,Audit!#REF!,"")</f>
        <v>#REF!</v>
      </c>
      <c r="AS518" s="50" t="e">
        <f>VLOOKUP(Audit!#REF!,$V$13:$AE$22,5,FALSE)&amp; IF(Audit!#REF!=10,Audit!#REF!,"")</f>
        <v>#REF!</v>
      </c>
      <c r="AT518" s="47" t="e">
        <f t="shared" si="262"/>
        <v>#REF!</v>
      </c>
      <c r="AU518" s="50" t="e">
        <f>VLOOKUP(Audit!#REF!,$V$3:$AE$12,6,FALSE)&amp; IF(Audit!#REF!=10,Audit!#REF!,"")</f>
        <v>#REF!</v>
      </c>
      <c r="AV518" s="50" t="e">
        <f>VLOOKUP(Audit!#REF!,$V$13:$AE$22,6,FALSE)&amp; IF(Audit!#REF!=10,Audit!#REF!,"")</f>
        <v>#REF!</v>
      </c>
      <c r="AW518" s="47" t="e">
        <f t="shared" si="263"/>
        <v>#REF!</v>
      </c>
      <c r="AX518" s="50" t="e">
        <f>VLOOKUP(Audit!#REF!,$V$3:$AE$12,7,FALSE)&amp; IF(Audit!#REF!=10,Audit!#REF!,"")</f>
        <v>#REF!</v>
      </c>
      <c r="AY518" s="50" t="e">
        <f>VLOOKUP(Audit!#REF!,$V$13:$AE$22,7,FALSE) &amp; IF(Audit!#REF!=10,Audit!#REF!,"")</f>
        <v>#REF!</v>
      </c>
      <c r="AZ518" s="47" t="e">
        <f t="shared" si="264"/>
        <v>#REF!</v>
      </c>
      <c r="BA518" s="50" t="e">
        <f>VLOOKUP(Audit!#REF!,$V$3:$AE$12,8,FALSE)&amp; Audit!#REF! &amp; IF(Audit!#REF!=10,Audit!#REF!,"")</f>
        <v>#REF!</v>
      </c>
      <c r="BB518" s="50" t="e">
        <f>VLOOKUP(Audit!#REF!,$V$13:$AE$22,8,FALSE) &amp; IF(Audit!#REF!=10,Audit!#REF!,"")</f>
        <v>#REF!</v>
      </c>
      <c r="BC518" s="47" t="e">
        <f t="shared" si="265"/>
        <v>#REF!</v>
      </c>
      <c r="BD518" s="50" t="e">
        <f>VLOOKUP(Audit!#REF!,$V$3:$AE$12,9,FALSE)&amp; IF(Audit!#REF!=10,Audit!#REF!,"")</f>
        <v>#REF!</v>
      </c>
      <c r="BE518" s="50" t="e">
        <f>VLOOKUP(Audit!#REF!,$V$13:$AE$22,9,FALSE) &amp; IF(Audit!#REF!=10,Audit!#REF!,"") &amp; IF(Audit!#REF!&lt;&gt;1,U518,"")</f>
        <v>#REF!</v>
      </c>
      <c r="BF518" s="47" t="e">
        <f t="shared" si="266"/>
        <v>#REF!</v>
      </c>
      <c r="BG518" s="50" t="e">
        <f>VLOOKUP(Audit!#REF!,$V$3:$AE$12,10,FALSE) &amp; Audit!#REF! &amp; IF(Audit!#REF!=10,Audit!#REF!,"")</f>
        <v>#REF!</v>
      </c>
      <c r="BH518" s="50" t="e">
        <f>VLOOKUP(Audit!#REF!,$V$13:$AE$22,10,FALSE) &amp; IF(Audit!#REF!=10,Audit!#REF!,"") &amp; IF(Audit!#REF!&lt;&gt;1,U518,"")</f>
        <v>#REF!</v>
      </c>
      <c r="BI518" s="47" t="e">
        <f t="shared" si="267"/>
        <v>#REF!</v>
      </c>
      <c r="BJ518" s="48" t="str">
        <f t="shared" si="268"/>
        <v/>
      </c>
      <c r="BK518" s="48" t="str">
        <f t="shared" si="269"/>
        <v/>
      </c>
      <c r="BL518" s="48" t="str">
        <f t="shared" si="270"/>
        <v/>
      </c>
      <c r="BM518" s="48" t="str">
        <f t="shared" si="271"/>
        <v/>
      </c>
      <c r="BN518" s="48" t="str">
        <f t="shared" si="272"/>
        <v/>
      </c>
      <c r="BO518" s="48" t="str">
        <f t="shared" si="273"/>
        <v/>
      </c>
      <c r="BP518" s="48" t="str">
        <f t="shared" si="274"/>
        <v/>
      </c>
      <c r="BQ518" s="48" t="str">
        <f t="shared" si="275"/>
        <v/>
      </c>
      <c r="BR518" s="48" t="str">
        <f t="shared" si="276"/>
        <v/>
      </c>
      <c r="BS518" s="48" t="str">
        <f t="shared" si="277"/>
        <v/>
      </c>
      <c r="BT518" s="48" t="str">
        <f t="shared" si="278"/>
        <v/>
      </c>
      <c r="BU518" s="48" t="str">
        <f t="shared" si="279"/>
        <v/>
      </c>
    </row>
    <row r="519" spans="1:73">
      <c r="A519" s="10" t="e">
        <f>Audit!#REF!</f>
        <v>#REF!</v>
      </c>
      <c r="B519" s="10" t="e">
        <f t="shared" si="250"/>
        <v>#REF!</v>
      </c>
      <c r="C519" s="17" t="e">
        <f>VLOOKUP(Audit!#REF!,$V$3:$AE$12,2,FALSE) &amp; VLOOKUP(Audit!#REF!,$V$13:$AE$22,2,FALSE)&amp; IF(Audit!#REF!=10,Audit!#REF!&amp;Audit!#REF!,"")</f>
        <v>#REF!</v>
      </c>
      <c r="D519" s="17" t="e">
        <f>VLOOKUP(Audit!#REF!,$V$3:$AE$12,3,FALSE) &amp; VLOOKUP(Audit!#REF!,$V$13:$AE$22,3,FALSE) &amp;IF(Audit!#REF!=10,Audit!#REF!&amp;Audit!#REF!,"")</f>
        <v>#REF!</v>
      </c>
      <c r="E519" s="17" t="e">
        <f>VLOOKUP(Audit!#REF!,$V$3:$AE$12,4,FALSE)&amp; Audit!#REF! &amp; VLOOKUP(Audit!#REF!,$V$13:$AE$22,4,FALSE)&amp; IF(Audit!#REF!=10,Audit!#REF!&amp;Audit!#REF!,"")</f>
        <v>#REF!</v>
      </c>
      <c r="F519" s="17" t="e">
        <f>VLOOKUP(Audit!#REF!,$V$3:$AE$12,5,FALSE) &amp; VLOOKUP(Audit!#REF!,$V$13:$AE$22,5,FALSE)&amp; IF(Audit!#REF!=10,Audit!#REF!&amp;Audit!#REF!,"")</f>
        <v>#REF!</v>
      </c>
      <c r="G519" s="17" t="e">
        <f>VLOOKUP(Audit!#REF!,$V$3:$AE$12,6,FALSE) &amp; VLOOKUP(Audit!#REF!,$V$13:$AE$22,6,FALSE)&amp; IF(Audit!#REF!=10,Audit!#REF!&amp;Audit!#REF!,"")</f>
        <v>#REF!</v>
      </c>
      <c r="H519" s="17" t="e">
        <f>VLOOKUP(Audit!#REF!,$V$3:$AE$12,7,FALSE) &amp; VLOOKUP(Audit!#REF!,$V$13:$AE$22,7,FALSE)&amp;IF(Audit!#REF!=10,Audit!#REF!&amp;Audit!#REF!,"")</f>
        <v>#REF!</v>
      </c>
      <c r="I519" s="17" t="e">
        <f>VLOOKUP(Audit!#REF!,$V$3:$AE$12,8,FALSE) &amp; Audit!#REF! &amp; VLOOKUP(Audit!#REF!,$V$13:$AE$22,8,FALSE)&amp;IF(Audit!#REF!=10,Audit!#REF!&amp;Audit!#REF!,"")</f>
        <v>#REF!</v>
      </c>
      <c r="J519" s="17" t="e">
        <f>VLOOKUP(Audit!#REF!,$V$3:$AE$12,9,FALSE) &amp; VLOOKUP(Audit!#REF!,$V$13:$AE$22,9,FALSE) &amp; IF(Audit!#REF!=10,Audit!#REF!&amp;Audit!#REF!,"") &amp; IF(Audit!#REF!&lt;&gt;1,U519,"")</f>
        <v>#REF!</v>
      </c>
      <c r="K519" s="17" t="e">
        <f>VLOOKUP(Audit!#REF!,$V$3:$AE$12,10,FALSE) &amp; Audit!#REF! &amp; VLOOKUP(Audit!#REF!,$V$13:$AE$22,10,FALSE) &amp; IF(Audit!#REF!=10,Audit!#REF!&amp;Audit!#REF!,"") &amp; IF(Audit!#REF!&lt;&gt;1,U519,"")</f>
        <v>#REF!</v>
      </c>
      <c r="L519" s="10" t="e">
        <f>Audit!#REF!</f>
        <v>#REF!</v>
      </c>
      <c r="M519" s="10" t="e">
        <f t="shared" si="251"/>
        <v>#REF!</v>
      </c>
      <c r="N519" s="10" t="e">
        <f t="shared" si="252"/>
        <v>#REF!</v>
      </c>
      <c r="O519" s="10" t="e">
        <f t="shared" si="253"/>
        <v>#REF!</v>
      </c>
      <c r="P519" s="10" t="e">
        <f t="shared" si="254"/>
        <v>#REF!</v>
      </c>
      <c r="Q519" s="10" t="e">
        <f t="shared" si="255"/>
        <v>#REF!</v>
      </c>
      <c r="R519" s="10" t="e">
        <f t="shared" si="256"/>
        <v>#REF!</v>
      </c>
      <c r="S519" s="10" t="e">
        <f t="shared" si="257"/>
        <v>#REF!</v>
      </c>
      <c r="T519" s="10" t="e">
        <f t="shared" si="258"/>
        <v>#REF!</v>
      </c>
      <c r="U519" s="17" t="e">
        <f>IF(Audit!#REF!="","",VLOOKUP(Audit!#REF!,$W$26:$X$35,2,FALSE)) &amp; Audit!#REF! &amp; IF(Audit!#REF!="","",IF(Audit!#REF!&lt;=1.4,VLOOKUP(Audit!#REF!,$W$38:X564,2,FALSE),VLOOKUP(Audit!#REF!,$W$51:$X$61,2,FALSE))) &amp; IF(Audit!#REF!="","",VLOOKUP(Audit!#REF!,$Y$26:$Z$35,2,FALSE) &amp; Audit!#REF! &amp; IF(Audit!#REF!="","",IF(Audit!#REF!&lt;=1.4,VLOOKUP(Audit!#REF!,$Y$38:$Z$48,2,FALSE),VLOOKUP(Audit!#REF!,$Y$51:$Z$61,2,FALSE))))</f>
        <v>#REF!</v>
      </c>
      <c r="V519" s="21"/>
      <c r="AH519" s="49" t="e">
        <f>Audit!#REF!</f>
        <v>#REF!</v>
      </c>
      <c r="AI519" s="50" t="e">
        <f>VLOOKUP(Audit!#REF!,$V$3:$AE$12,2,FALSE)&amp; IF(Audit!#REF!=10,Audit!#REF!,"")</f>
        <v>#REF!</v>
      </c>
      <c r="AJ519" s="50" t="e">
        <f>VLOOKUP(Audit!#REF!,$V$13:$AE$22,2,FALSE)&amp; IF(Audit!#REF!=10,Audit!#REF!,"")</f>
        <v>#REF!</v>
      </c>
      <c r="AK519" s="47" t="e">
        <f t="shared" si="259"/>
        <v>#REF!</v>
      </c>
      <c r="AL519" s="50" t="e">
        <f>VLOOKUP(Audit!#REF!,$V$3:$AE$12,3,FALSE)&amp; IF(Audit!#REF!=10,Audit!#REF!,"")</f>
        <v>#REF!</v>
      </c>
      <c r="AM519" s="50" t="e">
        <f>VLOOKUP(Audit!#REF!,$V$13:$AE$22,3,FALSE)&amp; IF(Audit!#REF!=10,Audit!#REF!,"")</f>
        <v>#REF!</v>
      </c>
      <c r="AN519" s="47" t="e">
        <f t="shared" si="260"/>
        <v>#REF!</v>
      </c>
      <c r="AO519" s="50" t="e">
        <f>VLOOKUP(Audit!#REF!,$V$3:$AE$12,4,FALSE) &amp;  Audit!#REF! &amp; IF(Audit!#REF!=10,Audit!#REF!,"")</f>
        <v>#REF!</v>
      </c>
      <c r="AP519" s="50" t="e">
        <f>VLOOKUP(Audit!#REF!,$V$13:$AE$22,4,FALSE)&amp; IF(Audit!#REF!=10,Audit!#REF!,"")</f>
        <v>#REF!</v>
      </c>
      <c r="AQ519" s="47" t="e">
        <f t="shared" si="261"/>
        <v>#REF!</v>
      </c>
      <c r="AR519" s="50" t="e">
        <f>VLOOKUP(Audit!#REF!,$V$3:$AE$12,5,FALSE)&amp; IF(Audit!#REF!=10,Audit!#REF!,"")</f>
        <v>#REF!</v>
      </c>
      <c r="AS519" s="50" t="e">
        <f>VLOOKUP(Audit!#REF!,$V$13:$AE$22,5,FALSE)&amp; IF(Audit!#REF!=10,Audit!#REF!,"")</f>
        <v>#REF!</v>
      </c>
      <c r="AT519" s="47" t="e">
        <f t="shared" si="262"/>
        <v>#REF!</v>
      </c>
      <c r="AU519" s="50" t="e">
        <f>VLOOKUP(Audit!#REF!,$V$3:$AE$12,6,FALSE)&amp; IF(Audit!#REF!=10,Audit!#REF!,"")</f>
        <v>#REF!</v>
      </c>
      <c r="AV519" s="50" t="e">
        <f>VLOOKUP(Audit!#REF!,$V$13:$AE$22,6,FALSE)&amp; IF(Audit!#REF!=10,Audit!#REF!,"")</f>
        <v>#REF!</v>
      </c>
      <c r="AW519" s="47" t="e">
        <f t="shared" si="263"/>
        <v>#REF!</v>
      </c>
      <c r="AX519" s="50" t="e">
        <f>VLOOKUP(Audit!#REF!,$V$3:$AE$12,7,FALSE)&amp; IF(Audit!#REF!=10,Audit!#REF!,"")</f>
        <v>#REF!</v>
      </c>
      <c r="AY519" s="50" t="e">
        <f>VLOOKUP(Audit!#REF!,$V$13:$AE$22,7,FALSE) &amp; IF(Audit!#REF!=10,Audit!#REF!,"")</f>
        <v>#REF!</v>
      </c>
      <c r="AZ519" s="47" t="e">
        <f t="shared" si="264"/>
        <v>#REF!</v>
      </c>
      <c r="BA519" s="50" t="e">
        <f>VLOOKUP(Audit!#REF!,$V$3:$AE$12,8,FALSE)&amp; Audit!#REF! &amp; IF(Audit!#REF!=10,Audit!#REF!,"")</f>
        <v>#REF!</v>
      </c>
      <c r="BB519" s="50" t="e">
        <f>VLOOKUP(Audit!#REF!,$V$13:$AE$22,8,FALSE) &amp; IF(Audit!#REF!=10,Audit!#REF!,"")</f>
        <v>#REF!</v>
      </c>
      <c r="BC519" s="47" t="e">
        <f t="shared" si="265"/>
        <v>#REF!</v>
      </c>
      <c r="BD519" s="50" t="e">
        <f>VLOOKUP(Audit!#REF!,$V$3:$AE$12,9,FALSE)&amp; IF(Audit!#REF!=10,Audit!#REF!,"")</f>
        <v>#REF!</v>
      </c>
      <c r="BE519" s="50" t="e">
        <f>VLOOKUP(Audit!#REF!,$V$13:$AE$22,9,FALSE) &amp; IF(Audit!#REF!=10,Audit!#REF!,"") &amp; IF(Audit!#REF!&lt;&gt;1,U519,"")</f>
        <v>#REF!</v>
      </c>
      <c r="BF519" s="47" t="e">
        <f t="shared" si="266"/>
        <v>#REF!</v>
      </c>
      <c r="BG519" s="50" t="e">
        <f>VLOOKUP(Audit!#REF!,$V$3:$AE$12,10,FALSE) &amp; Audit!#REF! &amp; IF(Audit!#REF!=10,Audit!#REF!,"")</f>
        <v>#REF!</v>
      </c>
      <c r="BH519" s="50" t="e">
        <f>VLOOKUP(Audit!#REF!,$V$13:$AE$22,10,FALSE) &amp; IF(Audit!#REF!=10,Audit!#REF!,"") &amp; IF(Audit!#REF!&lt;&gt;1,U519,"")</f>
        <v>#REF!</v>
      </c>
      <c r="BI519" s="47" t="e">
        <f t="shared" si="267"/>
        <v>#REF!</v>
      </c>
      <c r="BJ519" s="48" t="str">
        <f t="shared" si="268"/>
        <v/>
      </c>
      <c r="BK519" s="48" t="str">
        <f t="shared" si="269"/>
        <v/>
      </c>
      <c r="BL519" s="48" t="str">
        <f t="shared" si="270"/>
        <v/>
      </c>
      <c r="BM519" s="48" t="str">
        <f t="shared" si="271"/>
        <v/>
      </c>
      <c r="BN519" s="48" t="str">
        <f t="shared" si="272"/>
        <v/>
      </c>
      <c r="BO519" s="48" t="str">
        <f t="shared" si="273"/>
        <v/>
      </c>
      <c r="BP519" s="48" t="str">
        <f t="shared" si="274"/>
        <v/>
      </c>
      <c r="BQ519" s="48" t="str">
        <f t="shared" si="275"/>
        <v/>
      </c>
      <c r="BR519" s="48" t="str">
        <f t="shared" si="276"/>
        <v/>
      </c>
      <c r="BS519" s="48" t="str">
        <f t="shared" si="277"/>
        <v/>
      </c>
      <c r="BT519" s="48" t="str">
        <f t="shared" si="278"/>
        <v/>
      </c>
      <c r="BU519" s="48" t="str">
        <f t="shared" si="279"/>
        <v/>
      </c>
    </row>
    <row r="520" spans="1:73">
      <c r="A520" s="10" t="e">
        <f>Audit!#REF!</f>
        <v>#REF!</v>
      </c>
      <c r="B520" s="10" t="e">
        <f t="shared" si="250"/>
        <v>#REF!</v>
      </c>
      <c r="C520" s="17" t="e">
        <f>VLOOKUP(Audit!#REF!,$V$3:$AE$12,2,FALSE) &amp; VLOOKUP(Audit!#REF!,$V$13:$AE$22,2,FALSE)&amp; IF(Audit!#REF!=10,Audit!#REF!&amp;Audit!#REF!,"")</f>
        <v>#REF!</v>
      </c>
      <c r="D520" s="17" t="e">
        <f>VLOOKUP(Audit!#REF!,$V$3:$AE$12,3,FALSE) &amp; VLOOKUP(Audit!#REF!,$V$13:$AE$22,3,FALSE) &amp;IF(Audit!#REF!=10,Audit!#REF!&amp;Audit!#REF!,"")</f>
        <v>#REF!</v>
      </c>
      <c r="E520" s="17" t="e">
        <f>VLOOKUP(Audit!#REF!,$V$3:$AE$12,4,FALSE)&amp; Audit!#REF! &amp; VLOOKUP(Audit!#REF!,$V$13:$AE$22,4,FALSE)&amp; IF(Audit!#REF!=10,Audit!#REF!&amp;Audit!#REF!,"")</f>
        <v>#REF!</v>
      </c>
      <c r="F520" s="17" t="e">
        <f>VLOOKUP(Audit!#REF!,$V$3:$AE$12,5,FALSE) &amp; VLOOKUP(Audit!#REF!,$V$13:$AE$22,5,FALSE)&amp; IF(Audit!#REF!=10,Audit!#REF!&amp;Audit!#REF!,"")</f>
        <v>#REF!</v>
      </c>
      <c r="G520" s="17" t="e">
        <f>VLOOKUP(Audit!#REF!,$V$3:$AE$12,6,FALSE) &amp; VLOOKUP(Audit!#REF!,$V$13:$AE$22,6,FALSE)&amp; IF(Audit!#REF!=10,Audit!#REF!&amp;Audit!#REF!,"")</f>
        <v>#REF!</v>
      </c>
      <c r="H520" s="17" t="e">
        <f>VLOOKUP(Audit!#REF!,$V$3:$AE$12,7,FALSE) &amp; VLOOKUP(Audit!#REF!,$V$13:$AE$22,7,FALSE)&amp;IF(Audit!#REF!=10,Audit!#REF!&amp;Audit!#REF!,"")</f>
        <v>#REF!</v>
      </c>
      <c r="I520" s="17" t="e">
        <f>VLOOKUP(Audit!#REF!,$V$3:$AE$12,8,FALSE) &amp; Audit!#REF! &amp; VLOOKUP(Audit!#REF!,$V$13:$AE$22,8,FALSE)&amp;IF(Audit!#REF!=10,Audit!#REF!&amp;Audit!#REF!,"")</f>
        <v>#REF!</v>
      </c>
      <c r="J520" s="17" t="e">
        <f>VLOOKUP(Audit!#REF!,$V$3:$AE$12,9,FALSE) &amp; VLOOKUP(Audit!#REF!,$V$13:$AE$22,9,FALSE) &amp; IF(Audit!#REF!=10,Audit!#REF!&amp;Audit!#REF!,"") &amp; IF(Audit!#REF!&lt;&gt;1,U520,"")</f>
        <v>#REF!</v>
      </c>
      <c r="K520" s="17" t="e">
        <f>VLOOKUP(Audit!#REF!,$V$3:$AE$12,10,FALSE) &amp; Audit!#REF! &amp; VLOOKUP(Audit!#REF!,$V$13:$AE$22,10,FALSE) &amp; IF(Audit!#REF!=10,Audit!#REF!&amp;Audit!#REF!,"") &amp; IF(Audit!#REF!&lt;&gt;1,U520,"")</f>
        <v>#REF!</v>
      </c>
      <c r="L520" s="10" t="e">
        <f>Audit!#REF!</f>
        <v>#REF!</v>
      </c>
      <c r="M520" s="10" t="e">
        <f t="shared" si="251"/>
        <v>#REF!</v>
      </c>
      <c r="N520" s="10" t="e">
        <f t="shared" si="252"/>
        <v>#REF!</v>
      </c>
      <c r="O520" s="10" t="e">
        <f t="shared" si="253"/>
        <v>#REF!</v>
      </c>
      <c r="P520" s="10" t="e">
        <f t="shared" si="254"/>
        <v>#REF!</v>
      </c>
      <c r="Q520" s="10" t="e">
        <f t="shared" si="255"/>
        <v>#REF!</v>
      </c>
      <c r="R520" s="10" t="e">
        <f t="shared" si="256"/>
        <v>#REF!</v>
      </c>
      <c r="S520" s="10" t="e">
        <f t="shared" si="257"/>
        <v>#REF!</v>
      </c>
      <c r="T520" s="10" t="e">
        <f t="shared" si="258"/>
        <v>#REF!</v>
      </c>
      <c r="U520" s="17" t="e">
        <f>IF(Audit!#REF!="","",VLOOKUP(Audit!#REF!,$W$26:$X$35,2,FALSE)) &amp; Audit!#REF! &amp; IF(Audit!#REF!="","",IF(Audit!#REF!&lt;=1.4,VLOOKUP(Audit!#REF!,$W$38:X565,2,FALSE),VLOOKUP(Audit!#REF!,$W$51:$X$61,2,FALSE))) &amp; IF(Audit!#REF!="","",VLOOKUP(Audit!#REF!,$Y$26:$Z$35,2,FALSE) &amp; Audit!#REF! &amp; IF(Audit!#REF!="","",IF(Audit!#REF!&lt;=1.4,VLOOKUP(Audit!#REF!,$Y$38:$Z$48,2,FALSE),VLOOKUP(Audit!#REF!,$Y$51:$Z$61,2,FALSE))))</f>
        <v>#REF!</v>
      </c>
      <c r="V520" s="21"/>
      <c r="AH520" s="49" t="e">
        <f>Audit!#REF!</f>
        <v>#REF!</v>
      </c>
      <c r="AI520" s="50" t="e">
        <f>VLOOKUP(Audit!#REF!,$V$3:$AE$12,2,FALSE)&amp; IF(Audit!#REF!=10,Audit!#REF!,"")</f>
        <v>#REF!</v>
      </c>
      <c r="AJ520" s="50" t="e">
        <f>VLOOKUP(Audit!#REF!,$V$13:$AE$22,2,FALSE)&amp; IF(Audit!#REF!=10,Audit!#REF!,"")</f>
        <v>#REF!</v>
      </c>
      <c r="AK520" s="47" t="e">
        <f t="shared" si="259"/>
        <v>#REF!</v>
      </c>
      <c r="AL520" s="50" t="e">
        <f>VLOOKUP(Audit!#REF!,$V$3:$AE$12,3,FALSE)&amp; IF(Audit!#REF!=10,Audit!#REF!,"")</f>
        <v>#REF!</v>
      </c>
      <c r="AM520" s="50" t="e">
        <f>VLOOKUP(Audit!#REF!,$V$13:$AE$22,3,FALSE)&amp; IF(Audit!#REF!=10,Audit!#REF!,"")</f>
        <v>#REF!</v>
      </c>
      <c r="AN520" s="47" t="e">
        <f t="shared" si="260"/>
        <v>#REF!</v>
      </c>
      <c r="AO520" s="50" t="e">
        <f>VLOOKUP(Audit!#REF!,$V$3:$AE$12,4,FALSE) &amp;  Audit!#REF! &amp; IF(Audit!#REF!=10,Audit!#REF!,"")</f>
        <v>#REF!</v>
      </c>
      <c r="AP520" s="50" t="e">
        <f>VLOOKUP(Audit!#REF!,$V$13:$AE$22,4,FALSE)&amp; IF(Audit!#REF!=10,Audit!#REF!,"")</f>
        <v>#REF!</v>
      </c>
      <c r="AQ520" s="47" t="e">
        <f t="shared" si="261"/>
        <v>#REF!</v>
      </c>
      <c r="AR520" s="50" t="e">
        <f>VLOOKUP(Audit!#REF!,$V$3:$AE$12,5,FALSE)&amp; IF(Audit!#REF!=10,Audit!#REF!,"")</f>
        <v>#REF!</v>
      </c>
      <c r="AS520" s="50" t="e">
        <f>VLOOKUP(Audit!#REF!,$V$13:$AE$22,5,FALSE)&amp; IF(Audit!#REF!=10,Audit!#REF!,"")</f>
        <v>#REF!</v>
      </c>
      <c r="AT520" s="47" t="e">
        <f t="shared" si="262"/>
        <v>#REF!</v>
      </c>
      <c r="AU520" s="50" t="e">
        <f>VLOOKUP(Audit!#REF!,$V$3:$AE$12,6,FALSE)&amp; IF(Audit!#REF!=10,Audit!#REF!,"")</f>
        <v>#REF!</v>
      </c>
      <c r="AV520" s="50" t="e">
        <f>VLOOKUP(Audit!#REF!,$V$13:$AE$22,6,FALSE)&amp; IF(Audit!#REF!=10,Audit!#REF!,"")</f>
        <v>#REF!</v>
      </c>
      <c r="AW520" s="47" t="e">
        <f t="shared" si="263"/>
        <v>#REF!</v>
      </c>
      <c r="AX520" s="50" t="e">
        <f>VLOOKUP(Audit!#REF!,$V$3:$AE$12,7,FALSE)&amp; IF(Audit!#REF!=10,Audit!#REF!,"")</f>
        <v>#REF!</v>
      </c>
      <c r="AY520" s="50" t="e">
        <f>VLOOKUP(Audit!#REF!,$V$13:$AE$22,7,FALSE) &amp; IF(Audit!#REF!=10,Audit!#REF!,"")</f>
        <v>#REF!</v>
      </c>
      <c r="AZ520" s="47" t="e">
        <f t="shared" si="264"/>
        <v>#REF!</v>
      </c>
      <c r="BA520" s="50" t="e">
        <f>VLOOKUP(Audit!#REF!,$V$3:$AE$12,8,FALSE)&amp; Audit!#REF! &amp; IF(Audit!#REF!=10,Audit!#REF!,"")</f>
        <v>#REF!</v>
      </c>
      <c r="BB520" s="50" t="e">
        <f>VLOOKUP(Audit!#REF!,$V$13:$AE$22,8,FALSE) &amp; IF(Audit!#REF!=10,Audit!#REF!,"")</f>
        <v>#REF!</v>
      </c>
      <c r="BC520" s="47" t="e">
        <f t="shared" si="265"/>
        <v>#REF!</v>
      </c>
      <c r="BD520" s="50" t="e">
        <f>VLOOKUP(Audit!#REF!,$V$3:$AE$12,9,FALSE)&amp; IF(Audit!#REF!=10,Audit!#REF!,"")</f>
        <v>#REF!</v>
      </c>
      <c r="BE520" s="50" t="e">
        <f>VLOOKUP(Audit!#REF!,$V$13:$AE$22,9,FALSE) &amp; IF(Audit!#REF!=10,Audit!#REF!,"") &amp; IF(Audit!#REF!&lt;&gt;1,U520,"")</f>
        <v>#REF!</v>
      </c>
      <c r="BF520" s="47" t="e">
        <f t="shared" si="266"/>
        <v>#REF!</v>
      </c>
      <c r="BG520" s="50" t="e">
        <f>VLOOKUP(Audit!#REF!,$V$3:$AE$12,10,FALSE) &amp; Audit!#REF! &amp; IF(Audit!#REF!=10,Audit!#REF!,"")</f>
        <v>#REF!</v>
      </c>
      <c r="BH520" s="50" t="e">
        <f>VLOOKUP(Audit!#REF!,$V$13:$AE$22,10,FALSE) &amp; IF(Audit!#REF!=10,Audit!#REF!,"") &amp; IF(Audit!#REF!&lt;&gt;1,U520,"")</f>
        <v>#REF!</v>
      </c>
      <c r="BI520" s="47" t="e">
        <f t="shared" si="267"/>
        <v>#REF!</v>
      </c>
      <c r="BJ520" s="48" t="str">
        <f t="shared" si="268"/>
        <v/>
      </c>
      <c r="BK520" s="48" t="str">
        <f t="shared" si="269"/>
        <v/>
      </c>
      <c r="BL520" s="48" t="str">
        <f t="shared" si="270"/>
        <v/>
      </c>
      <c r="BM520" s="48" t="str">
        <f t="shared" si="271"/>
        <v/>
      </c>
      <c r="BN520" s="48" t="str">
        <f t="shared" si="272"/>
        <v/>
      </c>
      <c r="BO520" s="48" t="str">
        <f t="shared" si="273"/>
        <v/>
      </c>
      <c r="BP520" s="48" t="str">
        <f t="shared" si="274"/>
        <v/>
      </c>
      <c r="BQ520" s="48" t="str">
        <f t="shared" si="275"/>
        <v/>
      </c>
      <c r="BR520" s="48" t="str">
        <f t="shared" si="276"/>
        <v/>
      </c>
      <c r="BS520" s="48" t="str">
        <f t="shared" si="277"/>
        <v/>
      </c>
      <c r="BT520" s="48" t="str">
        <f t="shared" si="278"/>
        <v/>
      </c>
      <c r="BU520" s="48" t="str">
        <f t="shared" si="279"/>
        <v/>
      </c>
    </row>
    <row r="521" spans="1:73">
      <c r="A521" s="10" t="e">
        <f>Audit!#REF!</f>
        <v>#REF!</v>
      </c>
      <c r="B521" s="10" t="e">
        <f t="shared" si="250"/>
        <v>#REF!</v>
      </c>
      <c r="C521" s="17" t="e">
        <f>VLOOKUP(Audit!#REF!,$V$3:$AE$12,2,FALSE) &amp; VLOOKUP(Audit!#REF!,$V$13:$AE$22,2,FALSE)&amp; IF(Audit!#REF!=10,Audit!#REF!&amp;Audit!#REF!,"")</f>
        <v>#REF!</v>
      </c>
      <c r="D521" s="17" t="e">
        <f>VLOOKUP(Audit!#REF!,$V$3:$AE$12,3,FALSE) &amp; VLOOKUP(Audit!#REF!,$V$13:$AE$22,3,FALSE) &amp;IF(Audit!#REF!=10,Audit!#REF!&amp;Audit!#REF!,"")</f>
        <v>#REF!</v>
      </c>
      <c r="E521" s="17" t="e">
        <f>VLOOKUP(Audit!#REF!,$V$3:$AE$12,4,FALSE)&amp; Audit!#REF! &amp; VLOOKUP(Audit!#REF!,$V$13:$AE$22,4,FALSE)&amp; IF(Audit!#REF!=10,Audit!#REF!&amp;Audit!#REF!,"")</f>
        <v>#REF!</v>
      </c>
      <c r="F521" s="17" t="e">
        <f>VLOOKUP(Audit!#REF!,$V$3:$AE$12,5,FALSE) &amp; VLOOKUP(Audit!#REF!,$V$13:$AE$22,5,FALSE)&amp; IF(Audit!#REF!=10,Audit!#REF!&amp;Audit!#REF!,"")</f>
        <v>#REF!</v>
      </c>
      <c r="G521" s="17" t="e">
        <f>VLOOKUP(Audit!#REF!,$V$3:$AE$12,6,FALSE) &amp; VLOOKUP(Audit!#REF!,$V$13:$AE$22,6,FALSE)&amp; IF(Audit!#REF!=10,Audit!#REF!&amp;Audit!#REF!,"")</f>
        <v>#REF!</v>
      </c>
      <c r="H521" s="17" t="e">
        <f>VLOOKUP(Audit!#REF!,$V$3:$AE$12,7,FALSE) &amp; VLOOKUP(Audit!#REF!,$V$13:$AE$22,7,FALSE)&amp;IF(Audit!#REF!=10,Audit!#REF!&amp;Audit!#REF!,"")</f>
        <v>#REF!</v>
      </c>
      <c r="I521" s="17" t="e">
        <f>VLOOKUP(Audit!#REF!,$V$3:$AE$12,8,FALSE) &amp; Audit!#REF! &amp; VLOOKUP(Audit!#REF!,$V$13:$AE$22,8,FALSE)&amp;IF(Audit!#REF!=10,Audit!#REF!&amp;Audit!#REF!,"")</f>
        <v>#REF!</v>
      </c>
      <c r="J521" s="17" t="e">
        <f>VLOOKUP(Audit!#REF!,$V$3:$AE$12,9,FALSE) &amp; VLOOKUP(Audit!#REF!,$V$13:$AE$22,9,FALSE) &amp; IF(Audit!#REF!=10,Audit!#REF!&amp;Audit!#REF!,"") &amp; IF(Audit!#REF!&lt;&gt;1,U521,"")</f>
        <v>#REF!</v>
      </c>
      <c r="K521" s="17" t="e">
        <f>VLOOKUP(Audit!#REF!,$V$3:$AE$12,10,FALSE) &amp; Audit!#REF! &amp; VLOOKUP(Audit!#REF!,$V$13:$AE$22,10,FALSE) &amp; IF(Audit!#REF!=10,Audit!#REF!&amp;Audit!#REF!,"") &amp; IF(Audit!#REF!&lt;&gt;1,U521,"")</f>
        <v>#REF!</v>
      </c>
      <c r="L521" s="10" t="e">
        <f>Audit!#REF!</f>
        <v>#REF!</v>
      </c>
      <c r="M521" s="10" t="e">
        <f t="shared" si="251"/>
        <v>#REF!</v>
      </c>
      <c r="N521" s="10" t="e">
        <f t="shared" si="252"/>
        <v>#REF!</v>
      </c>
      <c r="O521" s="10" t="e">
        <f t="shared" si="253"/>
        <v>#REF!</v>
      </c>
      <c r="P521" s="10" t="e">
        <f t="shared" si="254"/>
        <v>#REF!</v>
      </c>
      <c r="Q521" s="10" t="e">
        <f t="shared" si="255"/>
        <v>#REF!</v>
      </c>
      <c r="R521" s="10" t="e">
        <f t="shared" si="256"/>
        <v>#REF!</v>
      </c>
      <c r="S521" s="10" t="e">
        <f t="shared" si="257"/>
        <v>#REF!</v>
      </c>
      <c r="T521" s="10" t="e">
        <f t="shared" si="258"/>
        <v>#REF!</v>
      </c>
      <c r="U521" s="17" t="e">
        <f>IF(Audit!#REF!="","",VLOOKUP(Audit!#REF!,$W$26:$X$35,2,FALSE)) &amp; Audit!#REF! &amp; IF(Audit!#REF!="","",IF(Audit!#REF!&lt;=1.4,VLOOKUP(Audit!#REF!,$W$38:X566,2,FALSE),VLOOKUP(Audit!#REF!,$W$51:$X$61,2,FALSE))) &amp; IF(Audit!#REF!="","",VLOOKUP(Audit!#REF!,$Y$26:$Z$35,2,FALSE) &amp; Audit!#REF! &amp; IF(Audit!#REF!="","",IF(Audit!#REF!&lt;=1.4,VLOOKUP(Audit!#REF!,$Y$38:$Z$48,2,FALSE),VLOOKUP(Audit!#REF!,$Y$51:$Z$61,2,FALSE))))</f>
        <v>#REF!</v>
      </c>
      <c r="V521" s="21"/>
      <c r="AH521" s="49" t="e">
        <f>Audit!#REF!</f>
        <v>#REF!</v>
      </c>
      <c r="AI521" s="50" t="e">
        <f>VLOOKUP(Audit!#REF!,$V$3:$AE$12,2,FALSE)&amp; IF(Audit!#REF!=10,Audit!#REF!,"")</f>
        <v>#REF!</v>
      </c>
      <c r="AJ521" s="50" t="e">
        <f>VLOOKUP(Audit!#REF!,$V$13:$AE$22,2,FALSE)&amp; IF(Audit!#REF!=10,Audit!#REF!,"")</f>
        <v>#REF!</v>
      </c>
      <c r="AK521" s="47" t="e">
        <f t="shared" si="259"/>
        <v>#REF!</v>
      </c>
      <c r="AL521" s="50" t="e">
        <f>VLOOKUP(Audit!#REF!,$V$3:$AE$12,3,FALSE)&amp; IF(Audit!#REF!=10,Audit!#REF!,"")</f>
        <v>#REF!</v>
      </c>
      <c r="AM521" s="50" t="e">
        <f>VLOOKUP(Audit!#REF!,$V$13:$AE$22,3,FALSE)&amp; IF(Audit!#REF!=10,Audit!#REF!,"")</f>
        <v>#REF!</v>
      </c>
      <c r="AN521" s="47" t="e">
        <f t="shared" si="260"/>
        <v>#REF!</v>
      </c>
      <c r="AO521" s="50" t="e">
        <f>VLOOKUP(Audit!#REF!,$V$3:$AE$12,4,FALSE) &amp;  Audit!#REF! &amp; IF(Audit!#REF!=10,Audit!#REF!,"")</f>
        <v>#REF!</v>
      </c>
      <c r="AP521" s="50" t="e">
        <f>VLOOKUP(Audit!#REF!,$V$13:$AE$22,4,FALSE)&amp; IF(Audit!#REF!=10,Audit!#REF!,"")</f>
        <v>#REF!</v>
      </c>
      <c r="AQ521" s="47" t="e">
        <f t="shared" si="261"/>
        <v>#REF!</v>
      </c>
      <c r="AR521" s="50" t="e">
        <f>VLOOKUP(Audit!#REF!,$V$3:$AE$12,5,FALSE)&amp; IF(Audit!#REF!=10,Audit!#REF!,"")</f>
        <v>#REF!</v>
      </c>
      <c r="AS521" s="50" t="e">
        <f>VLOOKUP(Audit!#REF!,$V$13:$AE$22,5,FALSE)&amp; IF(Audit!#REF!=10,Audit!#REF!,"")</f>
        <v>#REF!</v>
      </c>
      <c r="AT521" s="47" t="e">
        <f t="shared" si="262"/>
        <v>#REF!</v>
      </c>
      <c r="AU521" s="50" t="e">
        <f>VLOOKUP(Audit!#REF!,$V$3:$AE$12,6,FALSE)&amp; IF(Audit!#REF!=10,Audit!#REF!,"")</f>
        <v>#REF!</v>
      </c>
      <c r="AV521" s="50" t="e">
        <f>VLOOKUP(Audit!#REF!,$V$13:$AE$22,6,FALSE)&amp; IF(Audit!#REF!=10,Audit!#REF!,"")</f>
        <v>#REF!</v>
      </c>
      <c r="AW521" s="47" t="e">
        <f t="shared" si="263"/>
        <v>#REF!</v>
      </c>
      <c r="AX521" s="50" t="e">
        <f>VLOOKUP(Audit!#REF!,$V$3:$AE$12,7,FALSE)&amp; IF(Audit!#REF!=10,Audit!#REF!,"")</f>
        <v>#REF!</v>
      </c>
      <c r="AY521" s="50" t="e">
        <f>VLOOKUP(Audit!#REF!,$V$13:$AE$22,7,FALSE) &amp; IF(Audit!#REF!=10,Audit!#REF!,"")</f>
        <v>#REF!</v>
      </c>
      <c r="AZ521" s="47" t="e">
        <f t="shared" si="264"/>
        <v>#REF!</v>
      </c>
      <c r="BA521" s="50" t="e">
        <f>VLOOKUP(Audit!#REF!,$V$3:$AE$12,8,FALSE)&amp; Audit!#REF! &amp; IF(Audit!#REF!=10,Audit!#REF!,"")</f>
        <v>#REF!</v>
      </c>
      <c r="BB521" s="50" t="e">
        <f>VLOOKUP(Audit!#REF!,$V$13:$AE$22,8,FALSE) &amp; IF(Audit!#REF!=10,Audit!#REF!,"")</f>
        <v>#REF!</v>
      </c>
      <c r="BC521" s="47" t="e">
        <f t="shared" si="265"/>
        <v>#REF!</v>
      </c>
      <c r="BD521" s="50" t="e">
        <f>VLOOKUP(Audit!#REF!,$V$3:$AE$12,9,FALSE)&amp; IF(Audit!#REF!=10,Audit!#REF!,"")</f>
        <v>#REF!</v>
      </c>
      <c r="BE521" s="50" t="e">
        <f>VLOOKUP(Audit!#REF!,$V$13:$AE$22,9,FALSE) &amp; IF(Audit!#REF!=10,Audit!#REF!,"") &amp; IF(Audit!#REF!&lt;&gt;1,U521,"")</f>
        <v>#REF!</v>
      </c>
      <c r="BF521" s="47" t="e">
        <f t="shared" si="266"/>
        <v>#REF!</v>
      </c>
      <c r="BG521" s="50" t="e">
        <f>VLOOKUP(Audit!#REF!,$V$3:$AE$12,10,FALSE) &amp; Audit!#REF! &amp; IF(Audit!#REF!=10,Audit!#REF!,"")</f>
        <v>#REF!</v>
      </c>
      <c r="BH521" s="50" t="e">
        <f>VLOOKUP(Audit!#REF!,$V$13:$AE$22,10,FALSE) &amp; IF(Audit!#REF!=10,Audit!#REF!,"") &amp; IF(Audit!#REF!&lt;&gt;1,U521,"")</f>
        <v>#REF!</v>
      </c>
      <c r="BI521" s="47" t="e">
        <f t="shared" si="267"/>
        <v>#REF!</v>
      </c>
      <c r="BJ521" s="48" t="str">
        <f t="shared" si="268"/>
        <v/>
      </c>
      <c r="BK521" s="48" t="str">
        <f t="shared" si="269"/>
        <v/>
      </c>
      <c r="BL521" s="48" t="str">
        <f t="shared" si="270"/>
        <v/>
      </c>
      <c r="BM521" s="48" t="str">
        <f t="shared" si="271"/>
        <v/>
      </c>
      <c r="BN521" s="48" t="str">
        <f t="shared" si="272"/>
        <v/>
      </c>
      <c r="BO521" s="48" t="str">
        <f t="shared" si="273"/>
        <v/>
      </c>
      <c r="BP521" s="48" t="str">
        <f t="shared" si="274"/>
        <v/>
      </c>
      <c r="BQ521" s="48" t="str">
        <f t="shared" si="275"/>
        <v/>
      </c>
      <c r="BR521" s="48" t="str">
        <f t="shared" si="276"/>
        <v/>
      </c>
      <c r="BS521" s="48" t="str">
        <f t="shared" si="277"/>
        <v/>
      </c>
      <c r="BT521" s="48" t="str">
        <f t="shared" si="278"/>
        <v/>
      </c>
      <c r="BU521" s="48" t="str">
        <f t="shared" si="279"/>
        <v/>
      </c>
    </row>
    <row r="522" spans="1:73">
      <c r="A522" s="10" t="e">
        <f>Audit!#REF!</f>
        <v>#REF!</v>
      </c>
      <c r="B522" s="10" t="e">
        <f t="shared" si="250"/>
        <v>#REF!</v>
      </c>
      <c r="C522" s="17" t="e">
        <f>VLOOKUP(Audit!#REF!,$V$3:$AE$12,2,FALSE) &amp; VLOOKUP(Audit!#REF!,$V$13:$AE$22,2,FALSE)&amp; IF(Audit!#REF!=10,Audit!#REF!&amp;Audit!#REF!,"")</f>
        <v>#REF!</v>
      </c>
      <c r="D522" s="17" t="e">
        <f>VLOOKUP(Audit!#REF!,$V$3:$AE$12,3,FALSE) &amp; VLOOKUP(Audit!#REF!,$V$13:$AE$22,3,FALSE) &amp;IF(Audit!#REF!=10,Audit!#REF!&amp;Audit!#REF!,"")</f>
        <v>#REF!</v>
      </c>
      <c r="E522" s="17" t="e">
        <f>VLOOKUP(Audit!#REF!,$V$3:$AE$12,4,FALSE)&amp; Audit!#REF! &amp; VLOOKUP(Audit!#REF!,$V$13:$AE$22,4,FALSE)&amp; IF(Audit!#REF!=10,Audit!#REF!&amp;Audit!#REF!,"")</f>
        <v>#REF!</v>
      </c>
      <c r="F522" s="17" t="e">
        <f>VLOOKUP(Audit!#REF!,$V$3:$AE$12,5,FALSE) &amp; VLOOKUP(Audit!#REF!,$V$13:$AE$22,5,FALSE)&amp; IF(Audit!#REF!=10,Audit!#REF!&amp;Audit!#REF!,"")</f>
        <v>#REF!</v>
      </c>
      <c r="G522" s="17" t="e">
        <f>VLOOKUP(Audit!#REF!,$V$3:$AE$12,6,FALSE) &amp; VLOOKUP(Audit!#REF!,$V$13:$AE$22,6,FALSE)&amp; IF(Audit!#REF!=10,Audit!#REF!&amp;Audit!#REF!,"")</f>
        <v>#REF!</v>
      </c>
      <c r="H522" s="17" t="e">
        <f>VLOOKUP(Audit!#REF!,$V$3:$AE$12,7,FALSE) &amp; VLOOKUP(Audit!#REF!,$V$13:$AE$22,7,FALSE)&amp;IF(Audit!#REF!=10,Audit!#REF!&amp;Audit!#REF!,"")</f>
        <v>#REF!</v>
      </c>
      <c r="I522" s="17" t="e">
        <f>VLOOKUP(Audit!#REF!,$V$3:$AE$12,8,FALSE) &amp; Audit!#REF! &amp; VLOOKUP(Audit!#REF!,$V$13:$AE$22,8,FALSE)&amp;IF(Audit!#REF!=10,Audit!#REF!&amp;Audit!#REF!,"")</f>
        <v>#REF!</v>
      </c>
      <c r="J522" s="17" t="e">
        <f>VLOOKUP(Audit!#REF!,$V$3:$AE$12,9,FALSE) &amp; VLOOKUP(Audit!#REF!,$V$13:$AE$22,9,FALSE) &amp; IF(Audit!#REF!=10,Audit!#REF!&amp;Audit!#REF!,"") &amp; IF(Audit!#REF!&lt;&gt;1,U522,"")</f>
        <v>#REF!</v>
      </c>
      <c r="K522" s="17" t="e">
        <f>VLOOKUP(Audit!#REF!,$V$3:$AE$12,10,FALSE) &amp; Audit!#REF! &amp; VLOOKUP(Audit!#REF!,$V$13:$AE$22,10,FALSE) &amp; IF(Audit!#REF!=10,Audit!#REF!&amp;Audit!#REF!,"") &amp; IF(Audit!#REF!&lt;&gt;1,U522,"")</f>
        <v>#REF!</v>
      </c>
      <c r="L522" s="10" t="e">
        <f>Audit!#REF!</f>
        <v>#REF!</v>
      </c>
      <c r="M522" s="10" t="e">
        <f t="shared" si="251"/>
        <v>#REF!</v>
      </c>
      <c r="N522" s="10" t="e">
        <f t="shared" si="252"/>
        <v>#REF!</v>
      </c>
      <c r="O522" s="10" t="e">
        <f t="shared" si="253"/>
        <v>#REF!</v>
      </c>
      <c r="P522" s="10" t="e">
        <f t="shared" si="254"/>
        <v>#REF!</v>
      </c>
      <c r="Q522" s="10" t="e">
        <f t="shared" si="255"/>
        <v>#REF!</v>
      </c>
      <c r="R522" s="10" t="e">
        <f t="shared" si="256"/>
        <v>#REF!</v>
      </c>
      <c r="S522" s="10" t="e">
        <f t="shared" si="257"/>
        <v>#REF!</v>
      </c>
      <c r="T522" s="10" t="e">
        <f t="shared" si="258"/>
        <v>#REF!</v>
      </c>
      <c r="U522" s="17" t="e">
        <f>IF(Audit!#REF!="","",VLOOKUP(Audit!#REF!,$W$26:$X$35,2,FALSE)) &amp; Audit!#REF! &amp; IF(Audit!#REF!="","",IF(Audit!#REF!&lt;=1.4,VLOOKUP(Audit!#REF!,$W$38:X567,2,FALSE),VLOOKUP(Audit!#REF!,$W$51:$X$61,2,FALSE))) &amp; IF(Audit!#REF!="","",VLOOKUP(Audit!#REF!,$Y$26:$Z$35,2,FALSE) &amp; Audit!#REF! &amp; IF(Audit!#REF!="","",IF(Audit!#REF!&lt;=1.4,VLOOKUP(Audit!#REF!,$Y$38:$Z$48,2,FALSE),VLOOKUP(Audit!#REF!,$Y$51:$Z$61,2,FALSE))))</f>
        <v>#REF!</v>
      </c>
      <c r="V522" s="21"/>
      <c r="AH522" s="49" t="e">
        <f>Audit!#REF!</f>
        <v>#REF!</v>
      </c>
      <c r="AI522" s="50" t="e">
        <f>VLOOKUP(Audit!#REF!,$V$3:$AE$12,2,FALSE)&amp; IF(Audit!#REF!=10,Audit!#REF!,"")</f>
        <v>#REF!</v>
      </c>
      <c r="AJ522" s="50" t="e">
        <f>VLOOKUP(Audit!#REF!,$V$13:$AE$22,2,FALSE)&amp; IF(Audit!#REF!=10,Audit!#REF!,"")</f>
        <v>#REF!</v>
      </c>
      <c r="AK522" s="47" t="e">
        <f t="shared" si="259"/>
        <v>#REF!</v>
      </c>
      <c r="AL522" s="50" t="e">
        <f>VLOOKUP(Audit!#REF!,$V$3:$AE$12,3,FALSE)&amp; IF(Audit!#REF!=10,Audit!#REF!,"")</f>
        <v>#REF!</v>
      </c>
      <c r="AM522" s="50" t="e">
        <f>VLOOKUP(Audit!#REF!,$V$13:$AE$22,3,FALSE)&amp; IF(Audit!#REF!=10,Audit!#REF!,"")</f>
        <v>#REF!</v>
      </c>
      <c r="AN522" s="47" t="e">
        <f t="shared" si="260"/>
        <v>#REF!</v>
      </c>
      <c r="AO522" s="50" t="e">
        <f>VLOOKUP(Audit!#REF!,$V$3:$AE$12,4,FALSE) &amp;  Audit!#REF! &amp; IF(Audit!#REF!=10,Audit!#REF!,"")</f>
        <v>#REF!</v>
      </c>
      <c r="AP522" s="50" t="e">
        <f>VLOOKUP(Audit!#REF!,$V$13:$AE$22,4,FALSE)&amp; IF(Audit!#REF!=10,Audit!#REF!,"")</f>
        <v>#REF!</v>
      </c>
      <c r="AQ522" s="47" t="e">
        <f t="shared" si="261"/>
        <v>#REF!</v>
      </c>
      <c r="AR522" s="50" t="e">
        <f>VLOOKUP(Audit!#REF!,$V$3:$AE$12,5,FALSE)&amp; IF(Audit!#REF!=10,Audit!#REF!,"")</f>
        <v>#REF!</v>
      </c>
      <c r="AS522" s="50" t="e">
        <f>VLOOKUP(Audit!#REF!,$V$13:$AE$22,5,FALSE)&amp; IF(Audit!#REF!=10,Audit!#REF!,"")</f>
        <v>#REF!</v>
      </c>
      <c r="AT522" s="47" t="e">
        <f t="shared" si="262"/>
        <v>#REF!</v>
      </c>
      <c r="AU522" s="50" t="e">
        <f>VLOOKUP(Audit!#REF!,$V$3:$AE$12,6,FALSE)&amp; IF(Audit!#REF!=10,Audit!#REF!,"")</f>
        <v>#REF!</v>
      </c>
      <c r="AV522" s="50" t="e">
        <f>VLOOKUP(Audit!#REF!,$V$13:$AE$22,6,FALSE)&amp; IF(Audit!#REF!=10,Audit!#REF!,"")</f>
        <v>#REF!</v>
      </c>
      <c r="AW522" s="47" t="e">
        <f t="shared" si="263"/>
        <v>#REF!</v>
      </c>
      <c r="AX522" s="50" t="e">
        <f>VLOOKUP(Audit!#REF!,$V$3:$AE$12,7,FALSE)&amp; IF(Audit!#REF!=10,Audit!#REF!,"")</f>
        <v>#REF!</v>
      </c>
      <c r="AY522" s="50" t="e">
        <f>VLOOKUP(Audit!#REF!,$V$13:$AE$22,7,FALSE) &amp; IF(Audit!#REF!=10,Audit!#REF!,"")</f>
        <v>#REF!</v>
      </c>
      <c r="AZ522" s="47" t="e">
        <f t="shared" si="264"/>
        <v>#REF!</v>
      </c>
      <c r="BA522" s="50" t="e">
        <f>VLOOKUP(Audit!#REF!,$V$3:$AE$12,8,FALSE)&amp; Audit!#REF! &amp; IF(Audit!#REF!=10,Audit!#REF!,"")</f>
        <v>#REF!</v>
      </c>
      <c r="BB522" s="50" t="e">
        <f>VLOOKUP(Audit!#REF!,$V$13:$AE$22,8,FALSE) &amp; IF(Audit!#REF!=10,Audit!#REF!,"")</f>
        <v>#REF!</v>
      </c>
      <c r="BC522" s="47" t="e">
        <f t="shared" si="265"/>
        <v>#REF!</v>
      </c>
      <c r="BD522" s="50" t="e">
        <f>VLOOKUP(Audit!#REF!,$V$3:$AE$12,9,FALSE)&amp; IF(Audit!#REF!=10,Audit!#REF!,"")</f>
        <v>#REF!</v>
      </c>
      <c r="BE522" s="50" t="e">
        <f>VLOOKUP(Audit!#REF!,$V$13:$AE$22,9,FALSE) &amp; IF(Audit!#REF!=10,Audit!#REF!,"") &amp; IF(Audit!#REF!&lt;&gt;1,U522,"")</f>
        <v>#REF!</v>
      </c>
      <c r="BF522" s="47" t="e">
        <f t="shared" si="266"/>
        <v>#REF!</v>
      </c>
      <c r="BG522" s="50" t="e">
        <f>VLOOKUP(Audit!#REF!,$V$3:$AE$12,10,FALSE) &amp; Audit!#REF! &amp; IF(Audit!#REF!=10,Audit!#REF!,"")</f>
        <v>#REF!</v>
      </c>
      <c r="BH522" s="50" t="e">
        <f>VLOOKUP(Audit!#REF!,$V$13:$AE$22,10,FALSE) &amp; IF(Audit!#REF!=10,Audit!#REF!,"") &amp; IF(Audit!#REF!&lt;&gt;1,U522,"")</f>
        <v>#REF!</v>
      </c>
      <c r="BI522" s="47" t="e">
        <f t="shared" si="267"/>
        <v>#REF!</v>
      </c>
      <c r="BJ522" s="48" t="str">
        <f t="shared" si="268"/>
        <v/>
      </c>
      <c r="BK522" s="48" t="str">
        <f t="shared" si="269"/>
        <v/>
      </c>
      <c r="BL522" s="48" t="str">
        <f t="shared" si="270"/>
        <v/>
      </c>
      <c r="BM522" s="48" t="str">
        <f t="shared" si="271"/>
        <v/>
      </c>
      <c r="BN522" s="48" t="str">
        <f t="shared" si="272"/>
        <v/>
      </c>
      <c r="BO522" s="48" t="str">
        <f t="shared" si="273"/>
        <v/>
      </c>
      <c r="BP522" s="48" t="str">
        <f t="shared" si="274"/>
        <v/>
      </c>
      <c r="BQ522" s="48" t="str">
        <f t="shared" si="275"/>
        <v/>
      </c>
      <c r="BR522" s="48" t="str">
        <f t="shared" si="276"/>
        <v/>
      </c>
      <c r="BS522" s="48" t="str">
        <f t="shared" si="277"/>
        <v/>
      </c>
      <c r="BT522" s="48" t="str">
        <f t="shared" si="278"/>
        <v/>
      </c>
      <c r="BU522" s="48" t="str">
        <f t="shared" si="279"/>
        <v/>
      </c>
    </row>
    <row r="523" spans="1:73">
      <c r="A523" s="10" t="e">
        <f>Audit!#REF!</f>
        <v>#REF!</v>
      </c>
      <c r="B523" s="10" t="e">
        <f t="shared" si="250"/>
        <v>#REF!</v>
      </c>
      <c r="C523" s="17" t="e">
        <f>VLOOKUP(Audit!#REF!,$V$3:$AE$12,2,FALSE) &amp; VLOOKUP(Audit!#REF!,$V$13:$AE$22,2,FALSE)&amp; IF(Audit!#REF!=10,Audit!#REF!&amp;Audit!#REF!,"")</f>
        <v>#REF!</v>
      </c>
      <c r="D523" s="17" t="e">
        <f>VLOOKUP(Audit!#REF!,$V$3:$AE$12,3,FALSE) &amp; VLOOKUP(Audit!#REF!,$V$13:$AE$22,3,FALSE) &amp;IF(Audit!#REF!=10,Audit!#REF!&amp;Audit!#REF!,"")</f>
        <v>#REF!</v>
      </c>
      <c r="E523" s="17" t="e">
        <f>VLOOKUP(Audit!#REF!,$V$3:$AE$12,4,FALSE)&amp; Audit!#REF! &amp; VLOOKUP(Audit!#REF!,$V$13:$AE$22,4,FALSE)&amp; IF(Audit!#REF!=10,Audit!#REF!&amp;Audit!#REF!,"")</f>
        <v>#REF!</v>
      </c>
      <c r="F523" s="17" t="e">
        <f>VLOOKUP(Audit!#REF!,$V$3:$AE$12,5,FALSE) &amp; VLOOKUP(Audit!#REF!,$V$13:$AE$22,5,FALSE)&amp; IF(Audit!#REF!=10,Audit!#REF!&amp;Audit!#REF!,"")</f>
        <v>#REF!</v>
      </c>
      <c r="G523" s="17" t="e">
        <f>VLOOKUP(Audit!#REF!,$V$3:$AE$12,6,FALSE) &amp; VLOOKUP(Audit!#REF!,$V$13:$AE$22,6,FALSE)&amp; IF(Audit!#REF!=10,Audit!#REF!&amp;Audit!#REF!,"")</f>
        <v>#REF!</v>
      </c>
      <c r="H523" s="17" t="e">
        <f>VLOOKUP(Audit!#REF!,$V$3:$AE$12,7,FALSE) &amp; VLOOKUP(Audit!#REF!,$V$13:$AE$22,7,FALSE)&amp;IF(Audit!#REF!=10,Audit!#REF!&amp;Audit!#REF!,"")</f>
        <v>#REF!</v>
      </c>
      <c r="I523" s="17" t="e">
        <f>VLOOKUP(Audit!#REF!,$V$3:$AE$12,8,FALSE) &amp; Audit!#REF! &amp; VLOOKUP(Audit!#REF!,$V$13:$AE$22,8,FALSE)&amp;IF(Audit!#REF!=10,Audit!#REF!&amp;Audit!#REF!,"")</f>
        <v>#REF!</v>
      </c>
      <c r="J523" s="17" t="e">
        <f>VLOOKUP(Audit!#REF!,$V$3:$AE$12,9,FALSE) &amp; VLOOKUP(Audit!#REF!,$V$13:$AE$22,9,FALSE) &amp; IF(Audit!#REF!=10,Audit!#REF!&amp;Audit!#REF!,"") &amp; IF(Audit!#REF!&lt;&gt;1,U523,"")</f>
        <v>#REF!</v>
      </c>
      <c r="K523" s="17" t="e">
        <f>VLOOKUP(Audit!#REF!,$V$3:$AE$12,10,FALSE) &amp; Audit!#REF! &amp; VLOOKUP(Audit!#REF!,$V$13:$AE$22,10,FALSE) &amp; IF(Audit!#REF!=10,Audit!#REF!&amp;Audit!#REF!,"") &amp; IF(Audit!#REF!&lt;&gt;1,U523,"")</f>
        <v>#REF!</v>
      </c>
      <c r="L523" s="10" t="e">
        <f>Audit!#REF!</f>
        <v>#REF!</v>
      </c>
      <c r="M523" s="10" t="e">
        <f t="shared" si="251"/>
        <v>#REF!</v>
      </c>
      <c r="N523" s="10" t="e">
        <f t="shared" si="252"/>
        <v>#REF!</v>
      </c>
      <c r="O523" s="10" t="e">
        <f t="shared" si="253"/>
        <v>#REF!</v>
      </c>
      <c r="P523" s="10" t="e">
        <f t="shared" si="254"/>
        <v>#REF!</v>
      </c>
      <c r="Q523" s="10" t="e">
        <f t="shared" si="255"/>
        <v>#REF!</v>
      </c>
      <c r="R523" s="10" t="e">
        <f t="shared" si="256"/>
        <v>#REF!</v>
      </c>
      <c r="S523" s="10" t="e">
        <f t="shared" si="257"/>
        <v>#REF!</v>
      </c>
      <c r="T523" s="10" t="e">
        <f t="shared" si="258"/>
        <v>#REF!</v>
      </c>
      <c r="U523" s="17" t="e">
        <f>IF(Audit!#REF!="","",VLOOKUP(Audit!#REF!,$W$26:$X$35,2,FALSE)) &amp; Audit!#REF! &amp; IF(Audit!#REF!="","",IF(Audit!#REF!&lt;=1.4,VLOOKUP(Audit!#REF!,$W$38:X568,2,FALSE),VLOOKUP(Audit!#REF!,$W$51:$X$61,2,FALSE))) &amp; IF(Audit!#REF!="","",VLOOKUP(Audit!#REF!,$Y$26:$Z$35,2,FALSE) &amp; Audit!#REF! &amp; IF(Audit!#REF!="","",IF(Audit!#REF!&lt;=1.4,VLOOKUP(Audit!#REF!,$Y$38:$Z$48,2,FALSE),VLOOKUP(Audit!#REF!,$Y$51:$Z$61,2,FALSE))))</f>
        <v>#REF!</v>
      </c>
      <c r="V523" s="21"/>
      <c r="AH523" s="49" t="e">
        <f>Audit!#REF!</f>
        <v>#REF!</v>
      </c>
      <c r="AI523" s="50" t="e">
        <f>VLOOKUP(Audit!#REF!,$V$3:$AE$12,2,FALSE)&amp; IF(Audit!#REF!=10,Audit!#REF!,"")</f>
        <v>#REF!</v>
      </c>
      <c r="AJ523" s="50" t="e">
        <f>VLOOKUP(Audit!#REF!,$V$13:$AE$22,2,FALSE)&amp; IF(Audit!#REF!=10,Audit!#REF!,"")</f>
        <v>#REF!</v>
      </c>
      <c r="AK523" s="47" t="e">
        <f t="shared" si="259"/>
        <v>#REF!</v>
      </c>
      <c r="AL523" s="50" t="e">
        <f>VLOOKUP(Audit!#REF!,$V$3:$AE$12,3,FALSE)&amp; IF(Audit!#REF!=10,Audit!#REF!,"")</f>
        <v>#REF!</v>
      </c>
      <c r="AM523" s="50" t="e">
        <f>VLOOKUP(Audit!#REF!,$V$13:$AE$22,3,FALSE)&amp; IF(Audit!#REF!=10,Audit!#REF!,"")</f>
        <v>#REF!</v>
      </c>
      <c r="AN523" s="47" t="e">
        <f t="shared" si="260"/>
        <v>#REF!</v>
      </c>
      <c r="AO523" s="50" t="e">
        <f>VLOOKUP(Audit!#REF!,$V$3:$AE$12,4,FALSE) &amp;  Audit!#REF! &amp; IF(Audit!#REF!=10,Audit!#REF!,"")</f>
        <v>#REF!</v>
      </c>
      <c r="AP523" s="50" t="e">
        <f>VLOOKUP(Audit!#REF!,$V$13:$AE$22,4,FALSE)&amp; IF(Audit!#REF!=10,Audit!#REF!,"")</f>
        <v>#REF!</v>
      </c>
      <c r="AQ523" s="47" t="e">
        <f t="shared" si="261"/>
        <v>#REF!</v>
      </c>
      <c r="AR523" s="50" t="e">
        <f>VLOOKUP(Audit!#REF!,$V$3:$AE$12,5,FALSE)&amp; IF(Audit!#REF!=10,Audit!#REF!,"")</f>
        <v>#REF!</v>
      </c>
      <c r="AS523" s="50" t="e">
        <f>VLOOKUP(Audit!#REF!,$V$13:$AE$22,5,FALSE)&amp; IF(Audit!#REF!=10,Audit!#REF!,"")</f>
        <v>#REF!</v>
      </c>
      <c r="AT523" s="47" t="e">
        <f t="shared" si="262"/>
        <v>#REF!</v>
      </c>
      <c r="AU523" s="50" t="e">
        <f>VLOOKUP(Audit!#REF!,$V$3:$AE$12,6,FALSE)&amp; IF(Audit!#REF!=10,Audit!#REF!,"")</f>
        <v>#REF!</v>
      </c>
      <c r="AV523" s="50" t="e">
        <f>VLOOKUP(Audit!#REF!,$V$13:$AE$22,6,FALSE)&amp; IF(Audit!#REF!=10,Audit!#REF!,"")</f>
        <v>#REF!</v>
      </c>
      <c r="AW523" s="47" t="e">
        <f t="shared" si="263"/>
        <v>#REF!</v>
      </c>
      <c r="AX523" s="50" t="e">
        <f>VLOOKUP(Audit!#REF!,$V$3:$AE$12,7,FALSE)&amp; IF(Audit!#REF!=10,Audit!#REF!,"")</f>
        <v>#REF!</v>
      </c>
      <c r="AY523" s="50" t="e">
        <f>VLOOKUP(Audit!#REF!,$V$13:$AE$22,7,FALSE) &amp; IF(Audit!#REF!=10,Audit!#REF!,"")</f>
        <v>#REF!</v>
      </c>
      <c r="AZ523" s="47" t="e">
        <f t="shared" si="264"/>
        <v>#REF!</v>
      </c>
      <c r="BA523" s="50" t="e">
        <f>VLOOKUP(Audit!#REF!,$V$3:$AE$12,8,FALSE)&amp; Audit!#REF! &amp; IF(Audit!#REF!=10,Audit!#REF!,"")</f>
        <v>#REF!</v>
      </c>
      <c r="BB523" s="50" t="e">
        <f>VLOOKUP(Audit!#REF!,$V$13:$AE$22,8,FALSE) &amp; IF(Audit!#REF!=10,Audit!#REF!,"")</f>
        <v>#REF!</v>
      </c>
      <c r="BC523" s="47" t="e">
        <f t="shared" si="265"/>
        <v>#REF!</v>
      </c>
      <c r="BD523" s="50" t="e">
        <f>VLOOKUP(Audit!#REF!,$V$3:$AE$12,9,FALSE)&amp; IF(Audit!#REF!=10,Audit!#REF!,"")</f>
        <v>#REF!</v>
      </c>
      <c r="BE523" s="50" t="e">
        <f>VLOOKUP(Audit!#REF!,$V$13:$AE$22,9,FALSE) &amp; IF(Audit!#REF!=10,Audit!#REF!,"") &amp; IF(Audit!#REF!&lt;&gt;1,U523,"")</f>
        <v>#REF!</v>
      </c>
      <c r="BF523" s="47" t="e">
        <f t="shared" si="266"/>
        <v>#REF!</v>
      </c>
      <c r="BG523" s="50" t="e">
        <f>VLOOKUP(Audit!#REF!,$V$3:$AE$12,10,FALSE) &amp; Audit!#REF! &amp; IF(Audit!#REF!=10,Audit!#REF!,"")</f>
        <v>#REF!</v>
      </c>
      <c r="BH523" s="50" t="e">
        <f>VLOOKUP(Audit!#REF!,$V$13:$AE$22,10,FALSE) &amp; IF(Audit!#REF!=10,Audit!#REF!,"") &amp; IF(Audit!#REF!&lt;&gt;1,U523,"")</f>
        <v>#REF!</v>
      </c>
      <c r="BI523" s="47" t="e">
        <f t="shared" si="267"/>
        <v>#REF!</v>
      </c>
      <c r="BJ523" s="48" t="str">
        <f t="shared" si="268"/>
        <v/>
      </c>
      <c r="BK523" s="48" t="str">
        <f t="shared" si="269"/>
        <v/>
      </c>
      <c r="BL523" s="48" t="str">
        <f t="shared" si="270"/>
        <v/>
      </c>
      <c r="BM523" s="48" t="str">
        <f t="shared" si="271"/>
        <v/>
      </c>
      <c r="BN523" s="48" t="str">
        <f t="shared" si="272"/>
        <v/>
      </c>
      <c r="BO523" s="48" t="str">
        <f t="shared" si="273"/>
        <v/>
      </c>
      <c r="BP523" s="48" t="str">
        <f t="shared" si="274"/>
        <v/>
      </c>
      <c r="BQ523" s="48" t="str">
        <f t="shared" si="275"/>
        <v/>
      </c>
      <c r="BR523" s="48" t="str">
        <f t="shared" si="276"/>
        <v/>
      </c>
      <c r="BS523" s="48" t="str">
        <f t="shared" si="277"/>
        <v/>
      </c>
      <c r="BT523" s="48" t="str">
        <f t="shared" si="278"/>
        <v/>
      </c>
      <c r="BU523" s="48" t="str">
        <f t="shared" si="279"/>
        <v/>
      </c>
    </row>
    <row r="524" spans="1:73">
      <c r="A524" s="10" t="e">
        <f>Audit!#REF!</f>
        <v>#REF!</v>
      </c>
      <c r="B524" s="10" t="e">
        <f t="shared" si="250"/>
        <v>#REF!</v>
      </c>
      <c r="C524" s="17" t="e">
        <f>VLOOKUP(Audit!#REF!,$V$3:$AE$12,2,FALSE) &amp; VLOOKUP(Audit!#REF!,$V$13:$AE$22,2,FALSE)&amp; IF(Audit!#REF!=10,Audit!#REF!&amp;Audit!#REF!,"")</f>
        <v>#REF!</v>
      </c>
      <c r="D524" s="17" t="e">
        <f>VLOOKUP(Audit!#REF!,$V$3:$AE$12,3,FALSE) &amp; VLOOKUP(Audit!#REF!,$V$13:$AE$22,3,FALSE) &amp;IF(Audit!#REF!=10,Audit!#REF!&amp;Audit!#REF!,"")</f>
        <v>#REF!</v>
      </c>
      <c r="E524" s="17" t="e">
        <f>VLOOKUP(Audit!#REF!,$V$3:$AE$12,4,FALSE)&amp; Audit!#REF! &amp; VLOOKUP(Audit!#REF!,$V$13:$AE$22,4,FALSE)&amp; IF(Audit!#REF!=10,Audit!#REF!&amp;Audit!#REF!,"")</f>
        <v>#REF!</v>
      </c>
      <c r="F524" s="17" t="e">
        <f>VLOOKUP(Audit!#REF!,$V$3:$AE$12,5,FALSE) &amp; VLOOKUP(Audit!#REF!,$V$13:$AE$22,5,FALSE)&amp; IF(Audit!#REF!=10,Audit!#REF!&amp;Audit!#REF!,"")</f>
        <v>#REF!</v>
      </c>
      <c r="G524" s="17" t="e">
        <f>VLOOKUP(Audit!#REF!,$V$3:$AE$12,6,FALSE) &amp; VLOOKUP(Audit!#REF!,$V$13:$AE$22,6,FALSE)&amp; IF(Audit!#REF!=10,Audit!#REF!&amp;Audit!#REF!,"")</f>
        <v>#REF!</v>
      </c>
      <c r="H524" s="17" t="e">
        <f>VLOOKUP(Audit!#REF!,$V$3:$AE$12,7,FALSE) &amp; VLOOKUP(Audit!#REF!,$V$13:$AE$22,7,FALSE)&amp;IF(Audit!#REF!=10,Audit!#REF!&amp;Audit!#REF!,"")</f>
        <v>#REF!</v>
      </c>
      <c r="I524" s="17" t="e">
        <f>VLOOKUP(Audit!#REF!,$V$3:$AE$12,8,FALSE) &amp; Audit!#REF! &amp; VLOOKUP(Audit!#REF!,$V$13:$AE$22,8,FALSE)&amp;IF(Audit!#REF!=10,Audit!#REF!&amp;Audit!#REF!,"")</f>
        <v>#REF!</v>
      </c>
      <c r="J524" s="17" t="e">
        <f>VLOOKUP(Audit!#REF!,$V$3:$AE$12,9,FALSE) &amp; VLOOKUP(Audit!#REF!,$V$13:$AE$22,9,FALSE) &amp; IF(Audit!#REF!=10,Audit!#REF!&amp;Audit!#REF!,"") &amp; IF(Audit!#REF!&lt;&gt;1,U524,"")</f>
        <v>#REF!</v>
      </c>
      <c r="K524" s="17" t="e">
        <f>VLOOKUP(Audit!#REF!,$V$3:$AE$12,10,FALSE) &amp; Audit!#REF! &amp; VLOOKUP(Audit!#REF!,$V$13:$AE$22,10,FALSE) &amp; IF(Audit!#REF!=10,Audit!#REF!&amp;Audit!#REF!,"") &amp; IF(Audit!#REF!&lt;&gt;1,U524,"")</f>
        <v>#REF!</v>
      </c>
      <c r="L524" s="10" t="e">
        <f>Audit!#REF!</f>
        <v>#REF!</v>
      </c>
      <c r="M524" s="10" t="e">
        <f t="shared" si="251"/>
        <v>#REF!</v>
      </c>
      <c r="N524" s="10" t="e">
        <f t="shared" si="252"/>
        <v>#REF!</v>
      </c>
      <c r="O524" s="10" t="e">
        <f t="shared" si="253"/>
        <v>#REF!</v>
      </c>
      <c r="P524" s="10" t="e">
        <f t="shared" si="254"/>
        <v>#REF!</v>
      </c>
      <c r="Q524" s="10" t="e">
        <f t="shared" si="255"/>
        <v>#REF!</v>
      </c>
      <c r="R524" s="10" t="e">
        <f t="shared" si="256"/>
        <v>#REF!</v>
      </c>
      <c r="S524" s="10" t="e">
        <f t="shared" si="257"/>
        <v>#REF!</v>
      </c>
      <c r="T524" s="10" t="e">
        <f t="shared" si="258"/>
        <v>#REF!</v>
      </c>
      <c r="U524" s="17" t="e">
        <f>IF(Audit!#REF!="","",VLOOKUP(Audit!#REF!,$W$26:$X$35,2,FALSE)) &amp; Audit!#REF! &amp; IF(Audit!#REF!="","",IF(Audit!#REF!&lt;=1.4,VLOOKUP(Audit!#REF!,$W$38:X569,2,FALSE),VLOOKUP(Audit!#REF!,$W$51:$X$61,2,FALSE))) &amp; IF(Audit!#REF!="","",VLOOKUP(Audit!#REF!,$Y$26:$Z$35,2,FALSE) &amp; Audit!#REF! &amp; IF(Audit!#REF!="","",IF(Audit!#REF!&lt;=1.4,VLOOKUP(Audit!#REF!,$Y$38:$Z$48,2,FALSE),VLOOKUP(Audit!#REF!,$Y$51:$Z$61,2,FALSE))))</f>
        <v>#REF!</v>
      </c>
      <c r="V524" s="21"/>
      <c r="AH524" s="49" t="e">
        <f>Audit!#REF!</f>
        <v>#REF!</v>
      </c>
      <c r="AI524" s="50" t="e">
        <f>VLOOKUP(Audit!#REF!,$V$3:$AE$12,2,FALSE)&amp; IF(Audit!#REF!=10,Audit!#REF!,"")</f>
        <v>#REF!</v>
      </c>
      <c r="AJ524" s="50" t="e">
        <f>VLOOKUP(Audit!#REF!,$V$13:$AE$22,2,FALSE)&amp; IF(Audit!#REF!=10,Audit!#REF!,"")</f>
        <v>#REF!</v>
      </c>
      <c r="AK524" s="47" t="e">
        <f t="shared" si="259"/>
        <v>#REF!</v>
      </c>
      <c r="AL524" s="50" t="e">
        <f>VLOOKUP(Audit!#REF!,$V$3:$AE$12,3,FALSE)&amp; IF(Audit!#REF!=10,Audit!#REF!,"")</f>
        <v>#REF!</v>
      </c>
      <c r="AM524" s="50" t="e">
        <f>VLOOKUP(Audit!#REF!,$V$13:$AE$22,3,FALSE)&amp; IF(Audit!#REF!=10,Audit!#REF!,"")</f>
        <v>#REF!</v>
      </c>
      <c r="AN524" s="47" t="e">
        <f t="shared" si="260"/>
        <v>#REF!</v>
      </c>
      <c r="AO524" s="50" t="e">
        <f>VLOOKUP(Audit!#REF!,$V$3:$AE$12,4,FALSE) &amp;  Audit!#REF! &amp; IF(Audit!#REF!=10,Audit!#REF!,"")</f>
        <v>#REF!</v>
      </c>
      <c r="AP524" s="50" t="e">
        <f>VLOOKUP(Audit!#REF!,$V$13:$AE$22,4,FALSE)&amp; IF(Audit!#REF!=10,Audit!#REF!,"")</f>
        <v>#REF!</v>
      </c>
      <c r="AQ524" s="47" t="e">
        <f t="shared" si="261"/>
        <v>#REF!</v>
      </c>
      <c r="AR524" s="50" t="e">
        <f>VLOOKUP(Audit!#REF!,$V$3:$AE$12,5,FALSE)&amp; IF(Audit!#REF!=10,Audit!#REF!,"")</f>
        <v>#REF!</v>
      </c>
      <c r="AS524" s="50" t="e">
        <f>VLOOKUP(Audit!#REF!,$V$13:$AE$22,5,FALSE)&amp; IF(Audit!#REF!=10,Audit!#REF!,"")</f>
        <v>#REF!</v>
      </c>
      <c r="AT524" s="47" t="e">
        <f t="shared" si="262"/>
        <v>#REF!</v>
      </c>
      <c r="AU524" s="50" t="e">
        <f>VLOOKUP(Audit!#REF!,$V$3:$AE$12,6,FALSE)&amp; IF(Audit!#REF!=10,Audit!#REF!,"")</f>
        <v>#REF!</v>
      </c>
      <c r="AV524" s="50" t="e">
        <f>VLOOKUP(Audit!#REF!,$V$13:$AE$22,6,FALSE)&amp; IF(Audit!#REF!=10,Audit!#REF!,"")</f>
        <v>#REF!</v>
      </c>
      <c r="AW524" s="47" t="e">
        <f t="shared" si="263"/>
        <v>#REF!</v>
      </c>
      <c r="AX524" s="50" t="e">
        <f>VLOOKUP(Audit!#REF!,$V$3:$AE$12,7,FALSE)&amp; IF(Audit!#REF!=10,Audit!#REF!,"")</f>
        <v>#REF!</v>
      </c>
      <c r="AY524" s="50" t="e">
        <f>VLOOKUP(Audit!#REF!,$V$13:$AE$22,7,FALSE) &amp; IF(Audit!#REF!=10,Audit!#REF!,"")</f>
        <v>#REF!</v>
      </c>
      <c r="AZ524" s="47" t="e">
        <f t="shared" si="264"/>
        <v>#REF!</v>
      </c>
      <c r="BA524" s="50" t="e">
        <f>VLOOKUP(Audit!#REF!,$V$3:$AE$12,8,FALSE)&amp; Audit!#REF! &amp; IF(Audit!#REF!=10,Audit!#REF!,"")</f>
        <v>#REF!</v>
      </c>
      <c r="BB524" s="50" t="e">
        <f>VLOOKUP(Audit!#REF!,$V$13:$AE$22,8,FALSE) &amp; IF(Audit!#REF!=10,Audit!#REF!,"")</f>
        <v>#REF!</v>
      </c>
      <c r="BC524" s="47" t="e">
        <f t="shared" si="265"/>
        <v>#REF!</v>
      </c>
      <c r="BD524" s="50" t="e">
        <f>VLOOKUP(Audit!#REF!,$V$3:$AE$12,9,FALSE)&amp; IF(Audit!#REF!=10,Audit!#REF!,"")</f>
        <v>#REF!</v>
      </c>
      <c r="BE524" s="50" t="e">
        <f>VLOOKUP(Audit!#REF!,$V$13:$AE$22,9,FALSE) &amp; IF(Audit!#REF!=10,Audit!#REF!,"") &amp; IF(Audit!#REF!&lt;&gt;1,U524,"")</f>
        <v>#REF!</v>
      </c>
      <c r="BF524" s="47" t="e">
        <f t="shared" si="266"/>
        <v>#REF!</v>
      </c>
      <c r="BG524" s="50" t="e">
        <f>VLOOKUP(Audit!#REF!,$V$3:$AE$12,10,FALSE) &amp; Audit!#REF! &amp; IF(Audit!#REF!=10,Audit!#REF!,"")</f>
        <v>#REF!</v>
      </c>
      <c r="BH524" s="50" t="e">
        <f>VLOOKUP(Audit!#REF!,$V$13:$AE$22,10,FALSE) &amp; IF(Audit!#REF!=10,Audit!#REF!,"") &amp; IF(Audit!#REF!&lt;&gt;1,U524,"")</f>
        <v>#REF!</v>
      </c>
      <c r="BI524" s="47" t="e">
        <f t="shared" si="267"/>
        <v>#REF!</v>
      </c>
      <c r="BJ524" s="48" t="str">
        <f t="shared" si="268"/>
        <v/>
      </c>
      <c r="BK524" s="48" t="str">
        <f t="shared" si="269"/>
        <v/>
      </c>
      <c r="BL524" s="48" t="str">
        <f t="shared" si="270"/>
        <v/>
      </c>
      <c r="BM524" s="48" t="str">
        <f t="shared" si="271"/>
        <v/>
      </c>
      <c r="BN524" s="48" t="str">
        <f t="shared" si="272"/>
        <v/>
      </c>
      <c r="BO524" s="48" t="str">
        <f t="shared" si="273"/>
        <v/>
      </c>
      <c r="BP524" s="48" t="str">
        <f t="shared" si="274"/>
        <v/>
      </c>
      <c r="BQ524" s="48" t="str">
        <f t="shared" si="275"/>
        <v/>
      </c>
      <c r="BR524" s="48" t="str">
        <f t="shared" si="276"/>
        <v/>
      </c>
      <c r="BS524" s="48" t="str">
        <f t="shared" si="277"/>
        <v/>
      </c>
      <c r="BT524" s="48" t="str">
        <f t="shared" si="278"/>
        <v/>
      </c>
      <c r="BU524" s="48" t="str">
        <f t="shared" si="279"/>
        <v/>
      </c>
    </row>
    <row r="525" spans="1:73">
      <c r="A525" s="10" t="e">
        <f>Audit!#REF!</f>
        <v>#REF!</v>
      </c>
      <c r="B525" s="10" t="e">
        <f t="shared" si="250"/>
        <v>#REF!</v>
      </c>
      <c r="C525" s="17" t="e">
        <f>VLOOKUP(Audit!#REF!,$V$3:$AE$12,2,FALSE) &amp; VLOOKUP(Audit!#REF!,$V$13:$AE$22,2,FALSE)&amp; IF(Audit!#REF!=10,Audit!#REF!&amp;Audit!#REF!,"")</f>
        <v>#REF!</v>
      </c>
      <c r="D525" s="17" t="e">
        <f>VLOOKUP(Audit!#REF!,$V$3:$AE$12,3,FALSE) &amp; VLOOKUP(Audit!#REF!,$V$13:$AE$22,3,FALSE) &amp;IF(Audit!#REF!=10,Audit!#REF!&amp;Audit!#REF!,"")</f>
        <v>#REF!</v>
      </c>
      <c r="E525" s="17" t="e">
        <f>VLOOKUP(Audit!#REF!,$V$3:$AE$12,4,FALSE)&amp; Audit!#REF! &amp; VLOOKUP(Audit!#REF!,$V$13:$AE$22,4,FALSE)&amp; IF(Audit!#REF!=10,Audit!#REF!&amp;Audit!#REF!,"")</f>
        <v>#REF!</v>
      </c>
      <c r="F525" s="17" t="e">
        <f>VLOOKUP(Audit!#REF!,$V$3:$AE$12,5,FALSE) &amp; VLOOKUP(Audit!#REF!,$V$13:$AE$22,5,FALSE)&amp; IF(Audit!#REF!=10,Audit!#REF!&amp;Audit!#REF!,"")</f>
        <v>#REF!</v>
      </c>
      <c r="G525" s="17" t="e">
        <f>VLOOKUP(Audit!#REF!,$V$3:$AE$12,6,FALSE) &amp; VLOOKUP(Audit!#REF!,$V$13:$AE$22,6,FALSE)&amp; IF(Audit!#REF!=10,Audit!#REF!&amp;Audit!#REF!,"")</f>
        <v>#REF!</v>
      </c>
      <c r="H525" s="17" t="e">
        <f>VLOOKUP(Audit!#REF!,$V$3:$AE$12,7,FALSE) &amp; VLOOKUP(Audit!#REF!,$V$13:$AE$22,7,FALSE)&amp;IF(Audit!#REF!=10,Audit!#REF!&amp;Audit!#REF!,"")</f>
        <v>#REF!</v>
      </c>
      <c r="I525" s="17" t="e">
        <f>VLOOKUP(Audit!#REF!,$V$3:$AE$12,8,FALSE) &amp; Audit!#REF! &amp; VLOOKUP(Audit!#REF!,$V$13:$AE$22,8,FALSE)&amp;IF(Audit!#REF!=10,Audit!#REF!&amp;Audit!#REF!,"")</f>
        <v>#REF!</v>
      </c>
      <c r="J525" s="17" t="e">
        <f>VLOOKUP(Audit!#REF!,$V$3:$AE$12,9,FALSE) &amp; VLOOKUP(Audit!#REF!,$V$13:$AE$22,9,FALSE) &amp; IF(Audit!#REF!=10,Audit!#REF!&amp;Audit!#REF!,"") &amp; IF(Audit!#REF!&lt;&gt;1,U525,"")</f>
        <v>#REF!</v>
      </c>
      <c r="K525" s="17" t="e">
        <f>VLOOKUP(Audit!#REF!,$V$3:$AE$12,10,FALSE) &amp; Audit!#REF! &amp; VLOOKUP(Audit!#REF!,$V$13:$AE$22,10,FALSE) &amp; IF(Audit!#REF!=10,Audit!#REF!&amp;Audit!#REF!,"") &amp; IF(Audit!#REF!&lt;&gt;1,U525,"")</f>
        <v>#REF!</v>
      </c>
      <c r="L525" s="10" t="e">
        <f>Audit!#REF!</f>
        <v>#REF!</v>
      </c>
      <c r="M525" s="10" t="e">
        <f t="shared" si="251"/>
        <v>#REF!</v>
      </c>
      <c r="N525" s="10" t="e">
        <f t="shared" si="252"/>
        <v>#REF!</v>
      </c>
      <c r="O525" s="10" t="e">
        <f t="shared" si="253"/>
        <v>#REF!</v>
      </c>
      <c r="P525" s="10" t="e">
        <f t="shared" si="254"/>
        <v>#REF!</v>
      </c>
      <c r="Q525" s="10" t="e">
        <f t="shared" si="255"/>
        <v>#REF!</v>
      </c>
      <c r="R525" s="10" t="e">
        <f t="shared" si="256"/>
        <v>#REF!</v>
      </c>
      <c r="S525" s="10" t="e">
        <f t="shared" si="257"/>
        <v>#REF!</v>
      </c>
      <c r="T525" s="10" t="e">
        <f t="shared" si="258"/>
        <v>#REF!</v>
      </c>
      <c r="U525" s="17" t="e">
        <f>IF(Audit!#REF!="","",VLOOKUP(Audit!#REF!,$W$26:$X$35,2,FALSE)) &amp; Audit!#REF! &amp; IF(Audit!#REF!="","",IF(Audit!#REF!&lt;=1.4,VLOOKUP(Audit!#REF!,$W$38:X570,2,FALSE),VLOOKUP(Audit!#REF!,$W$51:$X$61,2,FALSE))) &amp; IF(Audit!#REF!="","",VLOOKUP(Audit!#REF!,$Y$26:$Z$35,2,FALSE) &amp; Audit!#REF! &amp; IF(Audit!#REF!="","",IF(Audit!#REF!&lt;=1.4,VLOOKUP(Audit!#REF!,$Y$38:$Z$48,2,FALSE),VLOOKUP(Audit!#REF!,$Y$51:$Z$61,2,FALSE))))</f>
        <v>#REF!</v>
      </c>
      <c r="V525" s="21"/>
      <c r="AH525" s="49" t="e">
        <f>Audit!#REF!</f>
        <v>#REF!</v>
      </c>
      <c r="AI525" s="50" t="e">
        <f>VLOOKUP(Audit!#REF!,$V$3:$AE$12,2,FALSE)&amp; IF(Audit!#REF!=10,Audit!#REF!,"")</f>
        <v>#REF!</v>
      </c>
      <c r="AJ525" s="50" t="e">
        <f>VLOOKUP(Audit!#REF!,$V$13:$AE$22,2,FALSE)&amp; IF(Audit!#REF!=10,Audit!#REF!,"")</f>
        <v>#REF!</v>
      </c>
      <c r="AK525" s="47" t="e">
        <f t="shared" si="259"/>
        <v>#REF!</v>
      </c>
      <c r="AL525" s="50" t="e">
        <f>VLOOKUP(Audit!#REF!,$V$3:$AE$12,3,FALSE)&amp; IF(Audit!#REF!=10,Audit!#REF!,"")</f>
        <v>#REF!</v>
      </c>
      <c r="AM525" s="50" t="e">
        <f>VLOOKUP(Audit!#REF!,$V$13:$AE$22,3,FALSE)&amp; IF(Audit!#REF!=10,Audit!#REF!,"")</f>
        <v>#REF!</v>
      </c>
      <c r="AN525" s="47" t="e">
        <f t="shared" si="260"/>
        <v>#REF!</v>
      </c>
      <c r="AO525" s="50" t="e">
        <f>VLOOKUP(Audit!#REF!,$V$3:$AE$12,4,FALSE) &amp;  Audit!#REF! &amp; IF(Audit!#REF!=10,Audit!#REF!,"")</f>
        <v>#REF!</v>
      </c>
      <c r="AP525" s="50" t="e">
        <f>VLOOKUP(Audit!#REF!,$V$13:$AE$22,4,FALSE)&amp; IF(Audit!#REF!=10,Audit!#REF!,"")</f>
        <v>#REF!</v>
      </c>
      <c r="AQ525" s="47" t="e">
        <f t="shared" si="261"/>
        <v>#REF!</v>
      </c>
      <c r="AR525" s="50" t="e">
        <f>VLOOKUP(Audit!#REF!,$V$3:$AE$12,5,FALSE)&amp; IF(Audit!#REF!=10,Audit!#REF!,"")</f>
        <v>#REF!</v>
      </c>
      <c r="AS525" s="50" t="e">
        <f>VLOOKUP(Audit!#REF!,$V$13:$AE$22,5,FALSE)&amp; IF(Audit!#REF!=10,Audit!#REF!,"")</f>
        <v>#REF!</v>
      </c>
      <c r="AT525" s="47" t="e">
        <f t="shared" si="262"/>
        <v>#REF!</v>
      </c>
      <c r="AU525" s="50" t="e">
        <f>VLOOKUP(Audit!#REF!,$V$3:$AE$12,6,FALSE)&amp; IF(Audit!#REF!=10,Audit!#REF!,"")</f>
        <v>#REF!</v>
      </c>
      <c r="AV525" s="50" t="e">
        <f>VLOOKUP(Audit!#REF!,$V$13:$AE$22,6,FALSE)&amp; IF(Audit!#REF!=10,Audit!#REF!,"")</f>
        <v>#REF!</v>
      </c>
      <c r="AW525" s="47" t="e">
        <f t="shared" si="263"/>
        <v>#REF!</v>
      </c>
      <c r="AX525" s="50" t="e">
        <f>VLOOKUP(Audit!#REF!,$V$3:$AE$12,7,FALSE)&amp; IF(Audit!#REF!=10,Audit!#REF!,"")</f>
        <v>#REF!</v>
      </c>
      <c r="AY525" s="50" t="e">
        <f>VLOOKUP(Audit!#REF!,$V$13:$AE$22,7,FALSE) &amp; IF(Audit!#REF!=10,Audit!#REF!,"")</f>
        <v>#REF!</v>
      </c>
      <c r="AZ525" s="47" t="e">
        <f t="shared" si="264"/>
        <v>#REF!</v>
      </c>
      <c r="BA525" s="50" t="e">
        <f>VLOOKUP(Audit!#REF!,$V$3:$AE$12,8,FALSE)&amp; Audit!#REF! &amp; IF(Audit!#REF!=10,Audit!#REF!,"")</f>
        <v>#REF!</v>
      </c>
      <c r="BB525" s="50" t="e">
        <f>VLOOKUP(Audit!#REF!,$V$13:$AE$22,8,FALSE) &amp; IF(Audit!#REF!=10,Audit!#REF!,"")</f>
        <v>#REF!</v>
      </c>
      <c r="BC525" s="47" t="e">
        <f t="shared" si="265"/>
        <v>#REF!</v>
      </c>
      <c r="BD525" s="50" t="e">
        <f>VLOOKUP(Audit!#REF!,$V$3:$AE$12,9,FALSE)&amp; IF(Audit!#REF!=10,Audit!#REF!,"")</f>
        <v>#REF!</v>
      </c>
      <c r="BE525" s="50" t="e">
        <f>VLOOKUP(Audit!#REF!,$V$13:$AE$22,9,FALSE) &amp; IF(Audit!#REF!=10,Audit!#REF!,"") &amp; IF(Audit!#REF!&lt;&gt;1,U525,"")</f>
        <v>#REF!</v>
      </c>
      <c r="BF525" s="47" t="e">
        <f t="shared" si="266"/>
        <v>#REF!</v>
      </c>
      <c r="BG525" s="50" t="e">
        <f>VLOOKUP(Audit!#REF!,$V$3:$AE$12,10,FALSE) &amp; Audit!#REF! &amp; IF(Audit!#REF!=10,Audit!#REF!,"")</f>
        <v>#REF!</v>
      </c>
      <c r="BH525" s="50" t="e">
        <f>VLOOKUP(Audit!#REF!,$V$13:$AE$22,10,FALSE) &amp; IF(Audit!#REF!=10,Audit!#REF!,"") &amp; IF(Audit!#REF!&lt;&gt;1,U525,"")</f>
        <v>#REF!</v>
      </c>
      <c r="BI525" s="47" t="e">
        <f t="shared" si="267"/>
        <v>#REF!</v>
      </c>
      <c r="BJ525" s="48" t="str">
        <f t="shared" si="268"/>
        <v/>
      </c>
      <c r="BK525" s="48" t="str">
        <f t="shared" si="269"/>
        <v/>
      </c>
      <c r="BL525" s="48" t="str">
        <f t="shared" si="270"/>
        <v/>
      </c>
      <c r="BM525" s="48" t="str">
        <f t="shared" si="271"/>
        <v/>
      </c>
      <c r="BN525" s="48" t="str">
        <f t="shared" si="272"/>
        <v/>
      </c>
      <c r="BO525" s="48" t="str">
        <f t="shared" si="273"/>
        <v/>
      </c>
      <c r="BP525" s="48" t="str">
        <f t="shared" si="274"/>
        <v/>
      </c>
      <c r="BQ525" s="48" t="str">
        <f t="shared" si="275"/>
        <v/>
      </c>
      <c r="BR525" s="48" t="str">
        <f t="shared" si="276"/>
        <v/>
      </c>
      <c r="BS525" s="48" t="str">
        <f t="shared" si="277"/>
        <v/>
      </c>
      <c r="BT525" s="48" t="str">
        <f t="shared" si="278"/>
        <v/>
      </c>
      <c r="BU525" s="48" t="str">
        <f t="shared" si="279"/>
        <v/>
      </c>
    </row>
    <row r="526" spans="1:73">
      <c r="A526" s="10" t="e">
        <f>Audit!#REF!</f>
        <v>#REF!</v>
      </c>
      <c r="B526" s="10" t="e">
        <f t="shared" si="250"/>
        <v>#REF!</v>
      </c>
      <c r="C526" s="17" t="e">
        <f>VLOOKUP(Audit!#REF!,$V$3:$AE$12,2,FALSE) &amp; VLOOKUP(Audit!#REF!,$V$13:$AE$22,2,FALSE)&amp; IF(Audit!#REF!=10,Audit!#REF!&amp;Audit!#REF!,"")</f>
        <v>#REF!</v>
      </c>
      <c r="D526" s="17" t="e">
        <f>VLOOKUP(Audit!#REF!,$V$3:$AE$12,3,FALSE) &amp; VLOOKUP(Audit!#REF!,$V$13:$AE$22,3,FALSE) &amp;IF(Audit!#REF!=10,Audit!#REF!&amp;Audit!#REF!,"")</f>
        <v>#REF!</v>
      </c>
      <c r="E526" s="17" t="e">
        <f>VLOOKUP(Audit!#REF!,$V$3:$AE$12,4,FALSE)&amp; Audit!#REF! &amp; VLOOKUP(Audit!#REF!,$V$13:$AE$22,4,FALSE)&amp; IF(Audit!#REF!=10,Audit!#REF!&amp;Audit!#REF!,"")</f>
        <v>#REF!</v>
      </c>
      <c r="F526" s="17" t="e">
        <f>VLOOKUP(Audit!#REF!,$V$3:$AE$12,5,FALSE) &amp; VLOOKUP(Audit!#REF!,$V$13:$AE$22,5,FALSE)&amp; IF(Audit!#REF!=10,Audit!#REF!&amp;Audit!#REF!,"")</f>
        <v>#REF!</v>
      </c>
      <c r="G526" s="17" t="e">
        <f>VLOOKUP(Audit!#REF!,$V$3:$AE$12,6,FALSE) &amp; VLOOKUP(Audit!#REF!,$V$13:$AE$22,6,FALSE)&amp; IF(Audit!#REF!=10,Audit!#REF!&amp;Audit!#REF!,"")</f>
        <v>#REF!</v>
      </c>
      <c r="H526" s="17" t="e">
        <f>VLOOKUP(Audit!#REF!,$V$3:$AE$12,7,FALSE) &amp; VLOOKUP(Audit!#REF!,$V$13:$AE$22,7,FALSE)&amp;IF(Audit!#REF!=10,Audit!#REF!&amp;Audit!#REF!,"")</f>
        <v>#REF!</v>
      </c>
      <c r="I526" s="17" t="e">
        <f>VLOOKUP(Audit!#REF!,$V$3:$AE$12,8,FALSE) &amp; Audit!#REF! &amp; VLOOKUP(Audit!#REF!,$V$13:$AE$22,8,FALSE)&amp;IF(Audit!#REF!=10,Audit!#REF!&amp;Audit!#REF!,"")</f>
        <v>#REF!</v>
      </c>
      <c r="J526" s="17" t="e">
        <f>VLOOKUP(Audit!#REF!,$V$3:$AE$12,9,FALSE) &amp; VLOOKUP(Audit!#REF!,$V$13:$AE$22,9,FALSE) &amp; IF(Audit!#REF!=10,Audit!#REF!&amp;Audit!#REF!,"") &amp; IF(Audit!#REF!&lt;&gt;1,U526,"")</f>
        <v>#REF!</v>
      </c>
      <c r="K526" s="17" t="e">
        <f>VLOOKUP(Audit!#REF!,$V$3:$AE$12,10,FALSE) &amp; Audit!#REF! &amp; VLOOKUP(Audit!#REF!,$V$13:$AE$22,10,FALSE) &amp; IF(Audit!#REF!=10,Audit!#REF!&amp;Audit!#REF!,"") &amp; IF(Audit!#REF!&lt;&gt;1,U526,"")</f>
        <v>#REF!</v>
      </c>
      <c r="L526" s="10" t="e">
        <f>Audit!#REF!</f>
        <v>#REF!</v>
      </c>
      <c r="M526" s="10" t="e">
        <f t="shared" si="251"/>
        <v>#REF!</v>
      </c>
      <c r="N526" s="10" t="e">
        <f t="shared" si="252"/>
        <v>#REF!</v>
      </c>
      <c r="O526" s="10" t="e">
        <f t="shared" si="253"/>
        <v>#REF!</v>
      </c>
      <c r="P526" s="10" t="e">
        <f t="shared" si="254"/>
        <v>#REF!</v>
      </c>
      <c r="Q526" s="10" t="e">
        <f t="shared" si="255"/>
        <v>#REF!</v>
      </c>
      <c r="R526" s="10" t="e">
        <f t="shared" si="256"/>
        <v>#REF!</v>
      </c>
      <c r="S526" s="10" t="e">
        <f t="shared" si="257"/>
        <v>#REF!</v>
      </c>
      <c r="T526" s="10" t="e">
        <f t="shared" si="258"/>
        <v>#REF!</v>
      </c>
      <c r="U526" s="17" t="e">
        <f>IF(Audit!#REF!="","",VLOOKUP(Audit!#REF!,$W$26:$X$35,2,FALSE)) &amp; Audit!#REF! &amp; IF(Audit!#REF!="","",IF(Audit!#REF!&lt;=1.4,VLOOKUP(Audit!#REF!,$W$38:X571,2,FALSE),VLOOKUP(Audit!#REF!,$W$51:$X$61,2,FALSE))) &amp; IF(Audit!#REF!="","",VLOOKUP(Audit!#REF!,$Y$26:$Z$35,2,FALSE) &amp; Audit!#REF! &amp; IF(Audit!#REF!="","",IF(Audit!#REF!&lt;=1.4,VLOOKUP(Audit!#REF!,$Y$38:$Z$48,2,FALSE),VLOOKUP(Audit!#REF!,$Y$51:$Z$61,2,FALSE))))</f>
        <v>#REF!</v>
      </c>
      <c r="V526" s="21"/>
      <c r="AH526" s="49" t="e">
        <f>Audit!#REF!</f>
        <v>#REF!</v>
      </c>
      <c r="AI526" s="50" t="e">
        <f>VLOOKUP(Audit!#REF!,$V$3:$AE$12,2,FALSE)&amp; IF(Audit!#REF!=10,Audit!#REF!,"")</f>
        <v>#REF!</v>
      </c>
      <c r="AJ526" s="50" t="e">
        <f>VLOOKUP(Audit!#REF!,$V$13:$AE$22,2,FALSE)&amp; IF(Audit!#REF!=10,Audit!#REF!,"")</f>
        <v>#REF!</v>
      </c>
      <c r="AK526" s="47" t="e">
        <f t="shared" si="259"/>
        <v>#REF!</v>
      </c>
      <c r="AL526" s="50" t="e">
        <f>VLOOKUP(Audit!#REF!,$V$3:$AE$12,3,FALSE)&amp; IF(Audit!#REF!=10,Audit!#REF!,"")</f>
        <v>#REF!</v>
      </c>
      <c r="AM526" s="50" t="e">
        <f>VLOOKUP(Audit!#REF!,$V$13:$AE$22,3,FALSE)&amp; IF(Audit!#REF!=10,Audit!#REF!,"")</f>
        <v>#REF!</v>
      </c>
      <c r="AN526" s="47" t="e">
        <f t="shared" si="260"/>
        <v>#REF!</v>
      </c>
      <c r="AO526" s="50" t="e">
        <f>VLOOKUP(Audit!#REF!,$V$3:$AE$12,4,FALSE) &amp;  Audit!#REF! &amp; IF(Audit!#REF!=10,Audit!#REF!,"")</f>
        <v>#REF!</v>
      </c>
      <c r="AP526" s="50" t="e">
        <f>VLOOKUP(Audit!#REF!,$V$13:$AE$22,4,FALSE)&amp; IF(Audit!#REF!=10,Audit!#REF!,"")</f>
        <v>#REF!</v>
      </c>
      <c r="AQ526" s="47" t="e">
        <f t="shared" si="261"/>
        <v>#REF!</v>
      </c>
      <c r="AR526" s="50" t="e">
        <f>VLOOKUP(Audit!#REF!,$V$3:$AE$12,5,FALSE)&amp; IF(Audit!#REF!=10,Audit!#REF!,"")</f>
        <v>#REF!</v>
      </c>
      <c r="AS526" s="50" t="e">
        <f>VLOOKUP(Audit!#REF!,$V$13:$AE$22,5,FALSE)&amp; IF(Audit!#REF!=10,Audit!#REF!,"")</f>
        <v>#REF!</v>
      </c>
      <c r="AT526" s="47" t="e">
        <f t="shared" si="262"/>
        <v>#REF!</v>
      </c>
      <c r="AU526" s="50" t="e">
        <f>VLOOKUP(Audit!#REF!,$V$3:$AE$12,6,FALSE)&amp; IF(Audit!#REF!=10,Audit!#REF!,"")</f>
        <v>#REF!</v>
      </c>
      <c r="AV526" s="50" t="e">
        <f>VLOOKUP(Audit!#REF!,$V$13:$AE$22,6,FALSE)&amp; IF(Audit!#REF!=10,Audit!#REF!,"")</f>
        <v>#REF!</v>
      </c>
      <c r="AW526" s="47" t="e">
        <f t="shared" si="263"/>
        <v>#REF!</v>
      </c>
      <c r="AX526" s="50" t="e">
        <f>VLOOKUP(Audit!#REF!,$V$3:$AE$12,7,FALSE)&amp; IF(Audit!#REF!=10,Audit!#REF!,"")</f>
        <v>#REF!</v>
      </c>
      <c r="AY526" s="50" t="e">
        <f>VLOOKUP(Audit!#REF!,$V$13:$AE$22,7,FALSE) &amp; IF(Audit!#REF!=10,Audit!#REF!,"")</f>
        <v>#REF!</v>
      </c>
      <c r="AZ526" s="47" t="e">
        <f t="shared" si="264"/>
        <v>#REF!</v>
      </c>
      <c r="BA526" s="50" t="e">
        <f>VLOOKUP(Audit!#REF!,$V$3:$AE$12,8,FALSE)&amp; Audit!#REF! &amp; IF(Audit!#REF!=10,Audit!#REF!,"")</f>
        <v>#REF!</v>
      </c>
      <c r="BB526" s="50" t="e">
        <f>VLOOKUP(Audit!#REF!,$V$13:$AE$22,8,FALSE) &amp; IF(Audit!#REF!=10,Audit!#REF!,"")</f>
        <v>#REF!</v>
      </c>
      <c r="BC526" s="47" t="e">
        <f t="shared" si="265"/>
        <v>#REF!</v>
      </c>
      <c r="BD526" s="50" t="e">
        <f>VLOOKUP(Audit!#REF!,$V$3:$AE$12,9,FALSE)&amp; IF(Audit!#REF!=10,Audit!#REF!,"")</f>
        <v>#REF!</v>
      </c>
      <c r="BE526" s="50" t="e">
        <f>VLOOKUP(Audit!#REF!,$V$13:$AE$22,9,FALSE) &amp; IF(Audit!#REF!=10,Audit!#REF!,"") &amp; IF(Audit!#REF!&lt;&gt;1,U526,"")</f>
        <v>#REF!</v>
      </c>
      <c r="BF526" s="47" t="e">
        <f t="shared" si="266"/>
        <v>#REF!</v>
      </c>
      <c r="BG526" s="50" t="e">
        <f>VLOOKUP(Audit!#REF!,$V$3:$AE$12,10,FALSE) &amp; Audit!#REF! &amp; IF(Audit!#REF!=10,Audit!#REF!,"")</f>
        <v>#REF!</v>
      </c>
      <c r="BH526" s="50" t="e">
        <f>VLOOKUP(Audit!#REF!,$V$13:$AE$22,10,FALSE) &amp; IF(Audit!#REF!=10,Audit!#REF!,"") &amp; IF(Audit!#REF!&lt;&gt;1,U526,"")</f>
        <v>#REF!</v>
      </c>
      <c r="BI526" s="47" t="e">
        <f t="shared" si="267"/>
        <v>#REF!</v>
      </c>
      <c r="BJ526" s="48" t="str">
        <f t="shared" si="268"/>
        <v/>
      </c>
      <c r="BK526" s="48" t="str">
        <f t="shared" si="269"/>
        <v/>
      </c>
      <c r="BL526" s="48" t="str">
        <f t="shared" si="270"/>
        <v/>
      </c>
      <c r="BM526" s="48" t="str">
        <f t="shared" si="271"/>
        <v/>
      </c>
      <c r="BN526" s="48" t="str">
        <f t="shared" si="272"/>
        <v/>
      </c>
      <c r="BO526" s="48" t="str">
        <f t="shared" si="273"/>
        <v/>
      </c>
      <c r="BP526" s="48" t="str">
        <f t="shared" si="274"/>
        <v/>
      </c>
      <c r="BQ526" s="48" t="str">
        <f t="shared" si="275"/>
        <v/>
      </c>
      <c r="BR526" s="48" t="str">
        <f t="shared" si="276"/>
        <v/>
      </c>
      <c r="BS526" s="48" t="str">
        <f t="shared" si="277"/>
        <v/>
      </c>
      <c r="BT526" s="48" t="str">
        <f t="shared" si="278"/>
        <v/>
      </c>
      <c r="BU526" s="48" t="str">
        <f t="shared" si="279"/>
        <v/>
      </c>
    </row>
    <row r="527" spans="1:73">
      <c r="A527" s="10" t="e">
        <f>Audit!#REF!</f>
        <v>#REF!</v>
      </c>
      <c r="B527" s="10" t="e">
        <f t="shared" si="250"/>
        <v>#REF!</v>
      </c>
      <c r="C527" s="17" t="e">
        <f>VLOOKUP(Audit!#REF!,$V$3:$AE$12,2,FALSE) &amp; VLOOKUP(Audit!#REF!,$V$13:$AE$22,2,FALSE)&amp; IF(Audit!#REF!=10,Audit!#REF!&amp;Audit!#REF!,"")</f>
        <v>#REF!</v>
      </c>
      <c r="D527" s="17" t="e">
        <f>VLOOKUP(Audit!#REF!,$V$3:$AE$12,3,FALSE) &amp; VLOOKUP(Audit!#REF!,$V$13:$AE$22,3,FALSE) &amp;IF(Audit!#REF!=10,Audit!#REF!&amp;Audit!#REF!,"")</f>
        <v>#REF!</v>
      </c>
      <c r="E527" s="17" t="e">
        <f>VLOOKUP(Audit!#REF!,$V$3:$AE$12,4,FALSE)&amp; Audit!#REF! &amp; VLOOKUP(Audit!#REF!,$V$13:$AE$22,4,FALSE)&amp; IF(Audit!#REF!=10,Audit!#REF!&amp;Audit!#REF!,"")</f>
        <v>#REF!</v>
      </c>
      <c r="F527" s="17" t="e">
        <f>VLOOKUP(Audit!#REF!,$V$3:$AE$12,5,FALSE) &amp; VLOOKUP(Audit!#REF!,$V$13:$AE$22,5,FALSE)&amp; IF(Audit!#REF!=10,Audit!#REF!&amp;Audit!#REF!,"")</f>
        <v>#REF!</v>
      </c>
      <c r="G527" s="17" t="e">
        <f>VLOOKUP(Audit!#REF!,$V$3:$AE$12,6,FALSE) &amp; VLOOKUP(Audit!#REF!,$V$13:$AE$22,6,FALSE)&amp; IF(Audit!#REF!=10,Audit!#REF!&amp;Audit!#REF!,"")</f>
        <v>#REF!</v>
      </c>
      <c r="H527" s="17" t="e">
        <f>VLOOKUP(Audit!#REF!,$V$3:$AE$12,7,FALSE) &amp; VLOOKUP(Audit!#REF!,$V$13:$AE$22,7,FALSE)&amp;IF(Audit!#REF!=10,Audit!#REF!&amp;Audit!#REF!,"")</f>
        <v>#REF!</v>
      </c>
      <c r="I527" s="17" t="e">
        <f>VLOOKUP(Audit!#REF!,$V$3:$AE$12,8,FALSE) &amp; Audit!#REF! &amp; VLOOKUP(Audit!#REF!,$V$13:$AE$22,8,FALSE)&amp;IF(Audit!#REF!=10,Audit!#REF!&amp;Audit!#REF!,"")</f>
        <v>#REF!</v>
      </c>
      <c r="J527" s="17" t="e">
        <f>VLOOKUP(Audit!#REF!,$V$3:$AE$12,9,FALSE) &amp; VLOOKUP(Audit!#REF!,$V$13:$AE$22,9,FALSE) &amp; IF(Audit!#REF!=10,Audit!#REF!&amp;Audit!#REF!,"") &amp; IF(Audit!#REF!&lt;&gt;1,U527,"")</f>
        <v>#REF!</v>
      </c>
      <c r="K527" s="17" t="e">
        <f>VLOOKUP(Audit!#REF!,$V$3:$AE$12,10,FALSE) &amp; Audit!#REF! &amp; VLOOKUP(Audit!#REF!,$V$13:$AE$22,10,FALSE) &amp; IF(Audit!#REF!=10,Audit!#REF!&amp;Audit!#REF!,"") &amp; IF(Audit!#REF!&lt;&gt;1,U527,"")</f>
        <v>#REF!</v>
      </c>
      <c r="L527" s="10" t="e">
        <f>Audit!#REF!</f>
        <v>#REF!</v>
      </c>
      <c r="M527" s="10" t="e">
        <f t="shared" si="251"/>
        <v>#REF!</v>
      </c>
      <c r="N527" s="10" t="e">
        <f t="shared" si="252"/>
        <v>#REF!</v>
      </c>
      <c r="O527" s="10" t="e">
        <f t="shared" si="253"/>
        <v>#REF!</v>
      </c>
      <c r="P527" s="10" t="e">
        <f t="shared" si="254"/>
        <v>#REF!</v>
      </c>
      <c r="Q527" s="10" t="e">
        <f t="shared" si="255"/>
        <v>#REF!</v>
      </c>
      <c r="R527" s="10" t="e">
        <f t="shared" si="256"/>
        <v>#REF!</v>
      </c>
      <c r="S527" s="10" t="e">
        <f t="shared" si="257"/>
        <v>#REF!</v>
      </c>
      <c r="T527" s="10" t="e">
        <f t="shared" si="258"/>
        <v>#REF!</v>
      </c>
      <c r="U527" s="17" t="e">
        <f>IF(Audit!#REF!="","",VLOOKUP(Audit!#REF!,$W$26:$X$35,2,FALSE)) &amp; Audit!#REF! &amp; IF(Audit!#REF!="","",IF(Audit!#REF!&lt;=1.4,VLOOKUP(Audit!#REF!,$W$38:X572,2,FALSE),VLOOKUP(Audit!#REF!,$W$51:$X$61,2,FALSE))) &amp; IF(Audit!#REF!="","",VLOOKUP(Audit!#REF!,$Y$26:$Z$35,2,FALSE) &amp; Audit!#REF! &amp; IF(Audit!#REF!="","",IF(Audit!#REF!&lt;=1.4,VLOOKUP(Audit!#REF!,$Y$38:$Z$48,2,FALSE),VLOOKUP(Audit!#REF!,$Y$51:$Z$61,2,FALSE))))</f>
        <v>#REF!</v>
      </c>
      <c r="V527" s="21"/>
      <c r="AH527" s="49" t="e">
        <f>Audit!#REF!</f>
        <v>#REF!</v>
      </c>
      <c r="AI527" s="50" t="e">
        <f>VLOOKUP(Audit!#REF!,$V$3:$AE$12,2,FALSE)&amp; IF(Audit!#REF!=10,Audit!#REF!,"")</f>
        <v>#REF!</v>
      </c>
      <c r="AJ527" s="50" t="e">
        <f>VLOOKUP(Audit!#REF!,$V$13:$AE$22,2,FALSE)&amp; IF(Audit!#REF!=10,Audit!#REF!,"")</f>
        <v>#REF!</v>
      </c>
      <c r="AK527" s="47" t="e">
        <f t="shared" si="259"/>
        <v>#REF!</v>
      </c>
      <c r="AL527" s="50" t="e">
        <f>VLOOKUP(Audit!#REF!,$V$3:$AE$12,3,FALSE)&amp; IF(Audit!#REF!=10,Audit!#REF!,"")</f>
        <v>#REF!</v>
      </c>
      <c r="AM527" s="50" t="e">
        <f>VLOOKUP(Audit!#REF!,$V$13:$AE$22,3,FALSE)&amp; IF(Audit!#REF!=10,Audit!#REF!,"")</f>
        <v>#REF!</v>
      </c>
      <c r="AN527" s="47" t="e">
        <f t="shared" si="260"/>
        <v>#REF!</v>
      </c>
      <c r="AO527" s="50" t="e">
        <f>VLOOKUP(Audit!#REF!,$V$3:$AE$12,4,FALSE) &amp;  Audit!#REF! &amp; IF(Audit!#REF!=10,Audit!#REF!,"")</f>
        <v>#REF!</v>
      </c>
      <c r="AP527" s="50" t="e">
        <f>VLOOKUP(Audit!#REF!,$V$13:$AE$22,4,FALSE)&amp; IF(Audit!#REF!=10,Audit!#REF!,"")</f>
        <v>#REF!</v>
      </c>
      <c r="AQ527" s="47" t="e">
        <f t="shared" si="261"/>
        <v>#REF!</v>
      </c>
      <c r="AR527" s="50" t="e">
        <f>VLOOKUP(Audit!#REF!,$V$3:$AE$12,5,FALSE)&amp; IF(Audit!#REF!=10,Audit!#REF!,"")</f>
        <v>#REF!</v>
      </c>
      <c r="AS527" s="50" t="e">
        <f>VLOOKUP(Audit!#REF!,$V$13:$AE$22,5,FALSE)&amp; IF(Audit!#REF!=10,Audit!#REF!,"")</f>
        <v>#REF!</v>
      </c>
      <c r="AT527" s="47" t="e">
        <f t="shared" si="262"/>
        <v>#REF!</v>
      </c>
      <c r="AU527" s="50" t="e">
        <f>VLOOKUP(Audit!#REF!,$V$3:$AE$12,6,FALSE)&amp; IF(Audit!#REF!=10,Audit!#REF!,"")</f>
        <v>#REF!</v>
      </c>
      <c r="AV527" s="50" t="e">
        <f>VLOOKUP(Audit!#REF!,$V$13:$AE$22,6,FALSE)&amp; IF(Audit!#REF!=10,Audit!#REF!,"")</f>
        <v>#REF!</v>
      </c>
      <c r="AW527" s="47" t="e">
        <f t="shared" si="263"/>
        <v>#REF!</v>
      </c>
      <c r="AX527" s="50" t="e">
        <f>VLOOKUP(Audit!#REF!,$V$3:$AE$12,7,FALSE)&amp; IF(Audit!#REF!=10,Audit!#REF!,"")</f>
        <v>#REF!</v>
      </c>
      <c r="AY527" s="50" t="e">
        <f>VLOOKUP(Audit!#REF!,$V$13:$AE$22,7,FALSE) &amp; IF(Audit!#REF!=10,Audit!#REF!,"")</f>
        <v>#REF!</v>
      </c>
      <c r="AZ527" s="47" t="e">
        <f t="shared" si="264"/>
        <v>#REF!</v>
      </c>
      <c r="BA527" s="50" t="e">
        <f>VLOOKUP(Audit!#REF!,$V$3:$AE$12,8,FALSE)&amp; Audit!#REF! &amp; IF(Audit!#REF!=10,Audit!#REF!,"")</f>
        <v>#REF!</v>
      </c>
      <c r="BB527" s="50" t="e">
        <f>VLOOKUP(Audit!#REF!,$V$13:$AE$22,8,FALSE) &amp; IF(Audit!#REF!=10,Audit!#REF!,"")</f>
        <v>#REF!</v>
      </c>
      <c r="BC527" s="47" t="e">
        <f t="shared" si="265"/>
        <v>#REF!</v>
      </c>
      <c r="BD527" s="50" t="e">
        <f>VLOOKUP(Audit!#REF!,$V$3:$AE$12,9,FALSE)&amp; IF(Audit!#REF!=10,Audit!#REF!,"")</f>
        <v>#REF!</v>
      </c>
      <c r="BE527" s="50" t="e">
        <f>VLOOKUP(Audit!#REF!,$V$13:$AE$22,9,FALSE) &amp; IF(Audit!#REF!=10,Audit!#REF!,"") &amp; IF(Audit!#REF!&lt;&gt;1,U527,"")</f>
        <v>#REF!</v>
      </c>
      <c r="BF527" s="47" t="e">
        <f t="shared" si="266"/>
        <v>#REF!</v>
      </c>
      <c r="BG527" s="50" t="e">
        <f>VLOOKUP(Audit!#REF!,$V$3:$AE$12,10,FALSE) &amp; Audit!#REF! &amp; IF(Audit!#REF!=10,Audit!#REF!,"")</f>
        <v>#REF!</v>
      </c>
      <c r="BH527" s="50" t="e">
        <f>VLOOKUP(Audit!#REF!,$V$13:$AE$22,10,FALSE) &amp; IF(Audit!#REF!=10,Audit!#REF!,"") &amp; IF(Audit!#REF!&lt;&gt;1,U527,"")</f>
        <v>#REF!</v>
      </c>
      <c r="BI527" s="47" t="e">
        <f t="shared" si="267"/>
        <v>#REF!</v>
      </c>
      <c r="BJ527" s="48" t="str">
        <f t="shared" si="268"/>
        <v/>
      </c>
      <c r="BK527" s="48" t="str">
        <f t="shared" si="269"/>
        <v/>
      </c>
      <c r="BL527" s="48" t="str">
        <f t="shared" si="270"/>
        <v/>
      </c>
      <c r="BM527" s="48" t="str">
        <f t="shared" si="271"/>
        <v/>
      </c>
      <c r="BN527" s="48" t="str">
        <f t="shared" si="272"/>
        <v/>
      </c>
      <c r="BO527" s="48" t="str">
        <f t="shared" si="273"/>
        <v/>
      </c>
      <c r="BP527" s="48" t="str">
        <f t="shared" si="274"/>
        <v/>
      </c>
      <c r="BQ527" s="48" t="str">
        <f t="shared" si="275"/>
        <v/>
      </c>
      <c r="BR527" s="48" t="str">
        <f t="shared" si="276"/>
        <v/>
      </c>
      <c r="BS527" s="48" t="str">
        <f t="shared" si="277"/>
        <v/>
      </c>
      <c r="BT527" s="48" t="str">
        <f t="shared" si="278"/>
        <v/>
      </c>
      <c r="BU527" s="48" t="str">
        <f t="shared" si="279"/>
        <v/>
      </c>
    </row>
    <row r="528" spans="1:73">
      <c r="A528" s="10" t="e">
        <f>Audit!#REF!</f>
        <v>#REF!</v>
      </c>
      <c r="B528" s="10" t="e">
        <f t="shared" si="250"/>
        <v>#REF!</v>
      </c>
      <c r="C528" s="17" t="e">
        <f>VLOOKUP(Audit!#REF!,$V$3:$AE$12,2,FALSE) &amp; VLOOKUP(Audit!#REF!,$V$13:$AE$22,2,FALSE)&amp; IF(Audit!#REF!=10,Audit!#REF!&amp;Audit!#REF!,"")</f>
        <v>#REF!</v>
      </c>
      <c r="D528" s="17" t="e">
        <f>VLOOKUP(Audit!#REF!,$V$3:$AE$12,3,FALSE) &amp; VLOOKUP(Audit!#REF!,$V$13:$AE$22,3,FALSE) &amp;IF(Audit!#REF!=10,Audit!#REF!&amp;Audit!#REF!,"")</f>
        <v>#REF!</v>
      </c>
      <c r="E528" s="17" t="e">
        <f>VLOOKUP(Audit!#REF!,$V$3:$AE$12,4,FALSE)&amp; Audit!#REF! &amp; VLOOKUP(Audit!#REF!,$V$13:$AE$22,4,FALSE)&amp; IF(Audit!#REF!=10,Audit!#REF!&amp;Audit!#REF!,"")</f>
        <v>#REF!</v>
      </c>
      <c r="F528" s="17" t="e">
        <f>VLOOKUP(Audit!#REF!,$V$3:$AE$12,5,FALSE) &amp; VLOOKUP(Audit!#REF!,$V$13:$AE$22,5,FALSE)&amp; IF(Audit!#REF!=10,Audit!#REF!&amp;Audit!#REF!,"")</f>
        <v>#REF!</v>
      </c>
      <c r="G528" s="17" t="e">
        <f>VLOOKUP(Audit!#REF!,$V$3:$AE$12,6,FALSE) &amp; VLOOKUP(Audit!#REF!,$V$13:$AE$22,6,FALSE)&amp; IF(Audit!#REF!=10,Audit!#REF!&amp;Audit!#REF!,"")</f>
        <v>#REF!</v>
      </c>
      <c r="H528" s="17" t="e">
        <f>VLOOKUP(Audit!#REF!,$V$3:$AE$12,7,FALSE) &amp; VLOOKUP(Audit!#REF!,$V$13:$AE$22,7,FALSE)&amp;IF(Audit!#REF!=10,Audit!#REF!&amp;Audit!#REF!,"")</f>
        <v>#REF!</v>
      </c>
      <c r="I528" s="17" t="e">
        <f>VLOOKUP(Audit!#REF!,$V$3:$AE$12,8,FALSE) &amp; Audit!#REF! &amp; VLOOKUP(Audit!#REF!,$V$13:$AE$22,8,FALSE)&amp;IF(Audit!#REF!=10,Audit!#REF!&amp;Audit!#REF!,"")</f>
        <v>#REF!</v>
      </c>
      <c r="J528" s="17" t="e">
        <f>VLOOKUP(Audit!#REF!,$V$3:$AE$12,9,FALSE) &amp; VLOOKUP(Audit!#REF!,$V$13:$AE$22,9,FALSE) &amp; IF(Audit!#REF!=10,Audit!#REF!&amp;Audit!#REF!,"") &amp; IF(Audit!#REF!&lt;&gt;1,U528,"")</f>
        <v>#REF!</v>
      </c>
      <c r="K528" s="17" t="e">
        <f>VLOOKUP(Audit!#REF!,$V$3:$AE$12,10,FALSE) &amp; Audit!#REF! &amp; VLOOKUP(Audit!#REF!,$V$13:$AE$22,10,FALSE) &amp; IF(Audit!#REF!=10,Audit!#REF!&amp;Audit!#REF!,"") &amp; IF(Audit!#REF!&lt;&gt;1,U528,"")</f>
        <v>#REF!</v>
      </c>
      <c r="L528" s="10" t="e">
        <f>Audit!#REF!</f>
        <v>#REF!</v>
      </c>
      <c r="M528" s="10" t="e">
        <f t="shared" si="251"/>
        <v>#REF!</v>
      </c>
      <c r="N528" s="10" t="e">
        <f t="shared" si="252"/>
        <v>#REF!</v>
      </c>
      <c r="O528" s="10" t="e">
        <f t="shared" si="253"/>
        <v>#REF!</v>
      </c>
      <c r="P528" s="10" t="e">
        <f t="shared" si="254"/>
        <v>#REF!</v>
      </c>
      <c r="Q528" s="10" t="e">
        <f t="shared" si="255"/>
        <v>#REF!</v>
      </c>
      <c r="R528" s="10" t="e">
        <f t="shared" si="256"/>
        <v>#REF!</v>
      </c>
      <c r="S528" s="10" t="e">
        <f t="shared" si="257"/>
        <v>#REF!</v>
      </c>
      <c r="T528" s="10" t="e">
        <f t="shared" si="258"/>
        <v>#REF!</v>
      </c>
      <c r="U528" s="17" t="e">
        <f>IF(Audit!#REF!="","",VLOOKUP(Audit!#REF!,$W$26:$X$35,2,FALSE)) &amp; Audit!#REF! &amp; IF(Audit!#REF!="","",IF(Audit!#REF!&lt;=1.4,VLOOKUP(Audit!#REF!,$W$38:X573,2,FALSE),VLOOKUP(Audit!#REF!,$W$51:$X$61,2,FALSE))) &amp; IF(Audit!#REF!="","",VLOOKUP(Audit!#REF!,$Y$26:$Z$35,2,FALSE) &amp; Audit!#REF! &amp; IF(Audit!#REF!="","",IF(Audit!#REF!&lt;=1.4,VLOOKUP(Audit!#REF!,$Y$38:$Z$48,2,FALSE),VLOOKUP(Audit!#REF!,$Y$51:$Z$61,2,FALSE))))</f>
        <v>#REF!</v>
      </c>
      <c r="V528" s="21"/>
      <c r="AH528" s="49" t="e">
        <f>Audit!#REF!</f>
        <v>#REF!</v>
      </c>
      <c r="AI528" s="50" t="e">
        <f>VLOOKUP(Audit!#REF!,$V$3:$AE$12,2,FALSE)&amp; IF(Audit!#REF!=10,Audit!#REF!,"")</f>
        <v>#REF!</v>
      </c>
      <c r="AJ528" s="50" t="e">
        <f>VLOOKUP(Audit!#REF!,$V$13:$AE$22,2,FALSE)&amp; IF(Audit!#REF!=10,Audit!#REF!,"")</f>
        <v>#REF!</v>
      </c>
      <c r="AK528" s="47" t="e">
        <f t="shared" si="259"/>
        <v>#REF!</v>
      </c>
      <c r="AL528" s="50" t="e">
        <f>VLOOKUP(Audit!#REF!,$V$3:$AE$12,3,FALSE)&amp; IF(Audit!#REF!=10,Audit!#REF!,"")</f>
        <v>#REF!</v>
      </c>
      <c r="AM528" s="50" t="e">
        <f>VLOOKUP(Audit!#REF!,$V$13:$AE$22,3,FALSE)&amp; IF(Audit!#REF!=10,Audit!#REF!,"")</f>
        <v>#REF!</v>
      </c>
      <c r="AN528" s="47" t="e">
        <f t="shared" si="260"/>
        <v>#REF!</v>
      </c>
      <c r="AO528" s="50" t="e">
        <f>VLOOKUP(Audit!#REF!,$V$3:$AE$12,4,FALSE) &amp;  Audit!#REF! &amp; IF(Audit!#REF!=10,Audit!#REF!,"")</f>
        <v>#REF!</v>
      </c>
      <c r="AP528" s="50" t="e">
        <f>VLOOKUP(Audit!#REF!,$V$13:$AE$22,4,FALSE)&amp; IF(Audit!#REF!=10,Audit!#REF!,"")</f>
        <v>#REF!</v>
      </c>
      <c r="AQ528" s="47" t="e">
        <f t="shared" si="261"/>
        <v>#REF!</v>
      </c>
      <c r="AR528" s="50" t="e">
        <f>VLOOKUP(Audit!#REF!,$V$3:$AE$12,5,FALSE)&amp; IF(Audit!#REF!=10,Audit!#REF!,"")</f>
        <v>#REF!</v>
      </c>
      <c r="AS528" s="50" t="e">
        <f>VLOOKUP(Audit!#REF!,$V$13:$AE$22,5,FALSE)&amp; IF(Audit!#REF!=10,Audit!#REF!,"")</f>
        <v>#REF!</v>
      </c>
      <c r="AT528" s="47" t="e">
        <f t="shared" si="262"/>
        <v>#REF!</v>
      </c>
      <c r="AU528" s="50" t="e">
        <f>VLOOKUP(Audit!#REF!,$V$3:$AE$12,6,FALSE)&amp; IF(Audit!#REF!=10,Audit!#REF!,"")</f>
        <v>#REF!</v>
      </c>
      <c r="AV528" s="50" t="e">
        <f>VLOOKUP(Audit!#REF!,$V$13:$AE$22,6,FALSE)&amp; IF(Audit!#REF!=10,Audit!#REF!,"")</f>
        <v>#REF!</v>
      </c>
      <c r="AW528" s="47" t="e">
        <f t="shared" si="263"/>
        <v>#REF!</v>
      </c>
      <c r="AX528" s="50" t="e">
        <f>VLOOKUP(Audit!#REF!,$V$3:$AE$12,7,FALSE)&amp; IF(Audit!#REF!=10,Audit!#REF!,"")</f>
        <v>#REF!</v>
      </c>
      <c r="AY528" s="50" t="e">
        <f>VLOOKUP(Audit!#REF!,$V$13:$AE$22,7,FALSE) &amp; IF(Audit!#REF!=10,Audit!#REF!,"")</f>
        <v>#REF!</v>
      </c>
      <c r="AZ528" s="47" t="e">
        <f t="shared" si="264"/>
        <v>#REF!</v>
      </c>
      <c r="BA528" s="50" t="e">
        <f>VLOOKUP(Audit!#REF!,$V$3:$AE$12,8,FALSE)&amp; Audit!#REF! &amp; IF(Audit!#REF!=10,Audit!#REF!,"")</f>
        <v>#REF!</v>
      </c>
      <c r="BB528" s="50" t="e">
        <f>VLOOKUP(Audit!#REF!,$V$13:$AE$22,8,FALSE) &amp; IF(Audit!#REF!=10,Audit!#REF!,"")</f>
        <v>#REF!</v>
      </c>
      <c r="BC528" s="47" t="e">
        <f t="shared" si="265"/>
        <v>#REF!</v>
      </c>
      <c r="BD528" s="50" t="e">
        <f>VLOOKUP(Audit!#REF!,$V$3:$AE$12,9,FALSE)&amp; IF(Audit!#REF!=10,Audit!#REF!,"")</f>
        <v>#REF!</v>
      </c>
      <c r="BE528" s="50" t="e">
        <f>VLOOKUP(Audit!#REF!,$V$13:$AE$22,9,FALSE) &amp; IF(Audit!#REF!=10,Audit!#REF!,"") &amp; IF(Audit!#REF!&lt;&gt;1,U528,"")</f>
        <v>#REF!</v>
      </c>
      <c r="BF528" s="47" t="e">
        <f t="shared" si="266"/>
        <v>#REF!</v>
      </c>
      <c r="BG528" s="50" t="e">
        <f>VLOOKUP(Audit!#REF!,$V$3:$AE$12,10,FALSE) &amp; Audit!#REF! &amp; IF(Audit!#REF!=10,Audit!#REF!,"")</f>
        <v>#REF!</v>
      </c>
      <c r="BH528" s="50" t="e">
        <f>VLOOKUP(Audit!#REF!,$V$13:$AE$22,10,FALSE) &amp; IF(Audit!#REF!=10,Audit!#REF!,"") &amp; IF(Audit!#REF!&lt;&gt;1,U528,"")</f>
        <v>#REF!</v>
      </c>
      <c r="BI528" s="47" t="e">
        <f t="shared" si="267"/>
        <v>#REF!</v>
      </c>
      <c r="BJ528" s="48" t="str">
        <f t="shared" si="268"/>
        <v/>
      </c>
      <c r="BK528" s="48" t="str">
        <f t="shared" si="269"/>
        <v/>
      </c>
      <c r="BL528" s="48" t="str">
        <f t="shared" si="270"/>
        <v/>
      </c>
      <c r="BM528" s="48" t="str">
        <f t="shared" si="271"/>
        <v/>
      </c>
      <c r="BN528" s="48" t="str">
        <f t="shared" si="272"/>
        <v/>
      </c>
      <c r="BO528" s="48" t="str">
        <f t="shared" si="273"/>
        <v/>
      </c>
      <c r="BP528" s="48" t="str">
        <f t="shared" si="274"/>
        <v/>
      </c>
      <c r="BQ528" s="48" t="str">
        <f t="shared" si="275"/>
        <v/>
      </c>
      <c r="BR528" s="48" t="str">
        <f t="shared" si="276"/>
        <v/>
      </c>
      <c r="BS528" s="48" t="str">
        <f t="shared" si="277"/>
        <v/>
      </c>
      <c r="BT528" s="48" t="str">
        <f t="shared" si="278"/>
        <v/>
      </c>
      <c r="BU528" s="48" t="str">
        <f t="shared" si="279"/>
        <v/>
      </c>
    </row>
    <row r="529" spans="1:73">
      <c r="A529" s="10" t="e">
        <f>Audit!#REF!</f>
        <v>#REF!</v>
      </c>
      <c r="B529" s="10" t="e">
        <f t="shared" si="250"/>
        <v>#REF!</v>
      </c>
      <c r="C529" s="17" t="e">
        <f>VLOOKUP(Audit!#REF!,$V$3:$AE$12,2,FALSE) &amp; VLOOKUP(Audit!#REF!,$V$13:$AE$22,2,FALSE)&amp; IF(Audit!#REF!=10,Audit!#REF!&amp;Audit!#REF!,"")</f>
        <v>#REF!</v>
      </c>
      <c r="D529" s="17" t="e">
        <f>VLOOKUP(Audit!#REF!,$V$3:$AE$12,3,FALSE) &amp; VLOOKUP(Audit!#REF!,$V$13:$AE$22,3,FALSE) &amp;IF(Audit!#REF!=10,Audit!#REF!&amp;Audit!#REF!,"")</f>
        <v>#REF!</v>
      </c>
      <c r="E529" s="17" t="e">
        <f>VLOOKUP(Audit!#REF!,$V$3:$AE$12,4,FALSE)&amp; Audit!#REF! &amp; VLOOKUP(Audit!#REF!,$V$13:$AE$22,4,FALSE)&amp; IF(Audit!#REF!=10,Audit!#REF!&amp;Audit!#REF!,"")</f>
        <v>#REF!</v>
      </c>
      <c r="F529" s="17" t="e">
        <f>VLOOKUP(Audit!#REF!,$V$3:$AE$12,5,FALSE) &amp; VLOOKUP(Audit!#REF!,$V$13:$AE$22,5,FALSE)&amp; IF(Audit!#REF!=10,Audit!#REF!&amp;Audit!#REF!,"")</f>
        <v>#REF!</v>
      </c>
      <c r="G529" s="17" t="e">
        <f>VLOOKUP(Audit!#REF!,$V$3:$AE$12,6,FALSE) &amp; VLOOKUP(Audit!#REF!,$V$13:$AE$22,6,FALSE)&amp; IF(Audit!#REF!=10,Audit!#REF!&amp;Audit!#REF!,"")</f>
        <v>#REF!</v>
      </c>
      <c r="H529" s="17" t="e">
        <f>VLOOKUP(Audit!#REF!,$V$3:$AE$12,7,FALSE) &amp; VLOOKUP(Audit!#REF!,$V$13:$AE$22,7,FALSE)&amp;IF(Audit!#REF!=10,Audit!#REF!&amp;Audit!#REF!,"")</f>
        <v>#REF!</v>
      </c>
      <c r="I529" s="17" t="e">
        <f>VLOOKUP(Audit!#REF!,$V$3:$AE$12,8,FALSE) &amp; Audit!#REF! &amp; VLOOKUP(Audit!#REF!,$V$13:$AE$22,8,FALSE)&amp;IF(Audit!#REF!=10,Audit!#REF!&amp;Audit!#REF!,"")</f>
        <v>#REF!</v>
      </c>
      <c r="J529" s="17" t="e">
        <f>VLOOKUP(Audit!#REF!,$V$3:$AE$12,9,FALSE) &amp; VLOOKUP(Audit!#REF!,$V$13:$AE$22,9,FALSE) &amp; IF(Audit!#REF!=10,Audit!#REF!&amp;Audit!#REF!,"") &amp; IF(Audit!#REF!&lt;&gt;1,U529,"")</f>
        <v>#REF!</v>
      </c>
      <c r="K529" s="17" t="e">
        <f>VLOOKUP(Audit!#REF!,$V$3:$AE$12,10,FALSE) &amp; Audit!#REF! &amp; VLOOKUP(Audit!#REF!,$V$13:$AE$22,10,FALSE) &amp; IF(Audit!#REF!=10,Audit!#REF!&amp;Audit!#REF!,"") &amp; IF(Audit!#REF!&lt;&gt;1,U529,"")</f>
        <v>#REF!</v>
      </c>
      <c r="L529" s="10" t="e">
        <f>Audit!#REF!</f>
        <v>#REF!</v>
      </c>
      <c r="M529" s="10" t="e">
        <f t="shared" si="251"/>
        <v>#REF!</v>
      </c>
      <c r="N529" s="10" t="e">
        <f t="shared" si="252"/>
        <v>#REF!</v>
      </c>
      <c r="O529" s="10" t="e">
        <f t="shared" si="253"/>
        <v>#REF!</v>
      </c>
      <c r="P529" s="10" t="e">
        <f t="shared" si="254"/>
        <v>#REF!</v>
      </c>
      <c r="Q529" s="10" t="e">
        <f t="shared" si="255"/>
        <v>#REF!</v>
      </c>
      <c r="R529" s="10" t="e">
        <f t="shared" si="256"/>
        <v>#REF!</v>
      </c>
      <c r="S529" s="10" t="e">
        <f t="shared" si="257"/>
        <v>#REF!</v>
      </c>
      <c r="T529" s="10" t="e">
        <f t="shared" si="258"/>
        <v>#REF!</v>
      </c>
      <c r="U529" s="17" t="e">
        <f>IF(Audit!#REF!="","",VLOOKUP(Audit!#REF!,$W$26:$X$35,2,FALSE)) &amp; Audit!#REF! &amp; IF(Audit!#REF!="","",IF(Audit!#REF!&lt;=1.4,VLOOKUP(Audit!#REF!,$W$38:X574,2,FALSE),VLOOKUP(Audit!#REF!,$W$51:$X$61,2,FALSE))) &amp; IF(Audit!#REF!="","",VLOOKUP(Audit!#REF!,$Y$26:$Z$35,2,FALSE) &amp; Audit!#REF! &amp; IF(Audit!#REF!="","",IF(Audit!#REF!&lt;=1.4,VLOOKUP(Audit!#REF!,$Y$38:$Z$48,2,FALSE),VLOOKUP(Audit!#REF!,$Y$51:$Z$61,2,FALSE))))</f>
        <v>#REF!</v>
      </c>
      <c r="V529" s="21"/>
      <c r="AH529" s="49" t="e">
        <f>Audit!#REF!</f>
        <v>#REF!</v>
      </c>
      <c r="AI529" s="50" t="e">
        <f>VLOOKUP(Audit!#REF!,$V$3:$AE$12,2,FALSE)&amp; IF(Audit!#REF!=10,Audit!#REF!,"")</f>
        <v>#REF!</v>
      </c>
      <c r="AJ529" s="50" t="e">
        <f>VLOOKUP(Audit!#REF!,$V$13:$AE$22,2,FALSE)&amp; IF(Audit!#REF!=10,Audit!#REF!,"")</f>
        <v>#REF!</v>
      </c>
      <c r="AK529" s="47" t="e">
        <f t="shared" si="259"/>
        <v>#REF!</v>
      </c>
      <c r="AL529" s="50" t="e">
        <f>VLOOKUP(Audit!#REF!,$V$3:$AE$12,3,FALSE)&amp; IF(Audit!#REF!=10,Audit!#REF!,"")</f>
        <v>#REF!</v>
      </c>
      <c r="AM529" s="50" t="e">
        <f>VLOOKUP(Audit!#REF!,$V$13:$AE$22,3,FALSE)&amp; IF(Audit!#REF!=10,Audit!#REF!,"")</f>
        <v>#REF!</v>
      </c>
      <c r="AN529" s="47" t="e">
        <f t="shared" si="260"/>
        <v>#REF!</v>
      </c>
      <c r="AO529" s="50" t="e">
        <f>VLOOKUP(Audit!#REF!,$V$3:$AE$12,4,FALSE) &amp;  Audit!#REF! &amp; IF(Audit!#REF!=10,Audit!#REF!,"")</f>
        <v>#REF!</v>
      </c>
      <c r="AP529" s="50" t="e">
        <f>VLOOKUP(Audit!#REF!,$V$13:$AE$22,4,FALSE)&amp; IF(Audit!#REF!=10,Audit!#REF!,"")</f>
        <v>#REF!</v>
      </c>
      <c r="AQ529" s="47" t="e">
        <f t="shared" si="261"/>
        <v>#REF!</v>
      </c>
      <c r="AR529" s="50" t="e">
        <f>VLOOKUP(Audit!#REF!,$V$3:$AE$12,5,FALSE)&amp; IF(Audit!#REF!=10,Audit!#REF!,"")</f>
        <v>#REF!</v>
      </c>
      <c r="AS529" s="50" t="e">
        <f>VLOOKUP(Audit!#REF!,$V$13:$AE$22,5,FALSE)&amp; IF(Audit!#REF!=10,Audit!#REF!,"")</f>
        <v>#REF!</v>
      </c>
      <c r="AT529" s="47" t="e">
        <f t="shared" si="262"/>
        <v>#REF!</v>
      </c>
      <c r="AU529" s="50" t="e">
        <f>VLOOKUP(Audit!#REF!,$V$3:$AE$12,6,FALSE)&amp; IF(Audit!#REF!=10,Audit!#REF!,"")</f>
        <v>#REF!</v>
      </c>
      <c r="AV529" s="50" t="e">
        <f>VLOOKUP(Audit!#REF!,$V$13:$AE$22,6,FALSE)&amp; IF(Audit!#REF!=10,Audit!#REF!,"")</f>
        <v>#REF!</v>
      </c>
      <c r="AW529" s="47" t="e">
        <f t="shared" si="263"/>
        <v>#REF!</v>
      </c>
      <c r="AX529" s="50" t="e">
        <f>VLOOKUP(Audit!#REF!,$V$3:$AE$12,7,FALSE)&amp; IF(Audit!#REF!=10,Audit!#REF!,"")</f>
        <v>#REF!</v>
      </c>
      <c r="AY529" s="50" t="e">
        <f>VLOOKUP(Audit!#REF!,$V$13:$AE$22,7,FALSE) &amp; IF(Audit!#REF!=10,Audit!#REF!,"")</f>
        <v>#REF!</v>
      </c>
      <c r="AZ529" s="47" t="e">
        <f t="shared" si="264"/>
        <v>#REF!</v>
      </c>
      <c r="BA529" s="50" t="e">
        <f>VLOOKUP(Audit!#REF!,$V$3:$AE$12,8,FALSE)&amp; Audit!#REF! &amp; IF(Audit!#REF!=10,Audit!#REF!,"")</f>
        <v>#REF!</v>
      </c>
      <c r="BB529" s="50" t="e">
        <f>VLOOKUP(Audit!#REF!,$V$13:$AE$22,8,FALSE) &amp; IF(Audit!#REF!=10,Audit!#REF!,"")</f>
        <v>#REF!</v>
      </c>
      <c r="BC529" s="47" t="e">
        <f t="shared" si="265"/>
        <v>#REF!</v>
      </c>
      <c r="BD529" s="50" t="e">
        <f>VLOOKUP(Audit!#REF!,$V$3:$AE$12,9,FALSE)&amp; IF(Audit!#REF!=10,Audit!#REF!,"")</f>
        <v>#REF!</v>
      </c>
      <c r="BE529" s="50" t="e">
        <f>VLOOKUP(Audit!#REF!,$V$13:$AE$22,9,FALSE) &amp; IF(Audit!#REF!=10,Audit!#REF!,"") &amp; IF(Audit!#REF!&lt;&gt;1,U529,"")</f>
        <v>#REF!</v>
      </c>
      <c r="BF529" s="47" t="e">
        <f t="shared" si="266"/>
        <v>#REF!</v>
      </c>
      <c r="BG529" s="50" t="e">
        <f>VLOOKUP(Audit!#REF!,$V$3:$AE$12,10,FALSE) &amp; Audit!#REF! &amp; IF(Audit!#REF!=10,Audit!#REF!,"")</f>
        <v>#REF!</v>
      </c>
      <c r="BH529" s="50" t="e">
        <f>VLOOKUP(Audit!#REF!,$V$13:$AE$22,10,FALSE) &amp; IF(Audit!#REF!=10,Audit!#REF!,"") &amp; IF(Audit!#REF!&lt;&gt;1,U529,"")</f>
        <v>#REF!</v>
      </c>
      <c r="BI529" s="47" t="e">
        <f t="shared" si="267"/>
        <v>#REF!</v>
      </c>
      <c r="BJ529" s="48" t="str">
        <f t="shared" si="268"/>
        <v/>
      </c>
      <c r="BK529" s="48" t="str">
        <f t="shared" si="269"/>
        <v/>
      </c>
      <c r="BL529" s="48" t="str">
        <f t="shared" si="270"/>
        <v/>
      </c>
      <c r="BM529" s="48" t="str">
        <f t="shared" si="271"/>
        <v/>
      </c>
      <c r="BN529" s="48" t="str">
        <f t="shared" si="272"/>
        <v/>
      </c>
      <c r="BO529" s="48" t="str">
        <f t="shared" si="273"/>
        <v/>
      </c>
      <c r="BP529" s="48" t="str">
        <f t="shared" si="274"/>
        <v/>
      </c>
      <c r="BQ529" s="48" t="str">
        <f t="shared" si="275"/>
        <v/>
      </c>
      <c r="BR529" s="48" t="str">
        <f t="shared" si="276"/>
        <v/>
      </c>
      <c r="BS529" s="48" t="str">
        <f t="shared" si="277"/>
        <v/>
      </c>
      <c r="BT529" s="48" t="str">
        <f t="shared" si="278"/>
        <v/>
      </c>
      <c r="BU529" s="48" t="str">
        <f t="shared" si="279"/>
        <v/>
      </c>
    </row>
    <row r="530" spans="1:73">
      <c r="A530" s="10" t="e">
        <f>Audit!#REF!</f>
        <v>#REF!</v>
      </c>
      <c r="B530" s="10" t="e">
        <f t="shared" si="250"/>
        <v>#REF!</v>
      </c>
      <c r="C530" s="17" t="e">
        <f>VLOOKUP(Audit!#REF!,$V$3:$AE$12,2,FALSE) &amp; VLOOKUP(Audit!#REF!,$V$13:$AE$22,2,FALSE)&amp; IF(Audit!#REF!=10,Audit!#REF!&amp;Audit!#REF!,"")</f>
        <v>#REF!</v>
      </c>
      <c r="D530" s="17" t="e">
        <f>VLOOKUP(Audit!#REF!,$V$3:$AE$12,3,FALSE) &amp; VLOOKUP(Audit!#REF!,$V$13:$AE$22,3,FALSE) &amp;IF(Audit!#REF!=10,Audit!#REF!&amp;Audit!#REF!,"")</f>
        <v>#REF!</v>
      </c>
      <c r="E530" s="17" t="e">
        <f>VLOOKUP(Audit!#REF!,$V$3:$AE$12,4,FALSE)&amp; Audit!#REF! &amp; VLOOKUP(Audit!#REF!,$V$13:$AE$22,4,FALSE)&amp; IF(Audit!#REF!=10,Audit!#REF!&amp;Audit!#REF!,"")</f>
        <v>#REF!</v>
      </c>
      <c r="F530" s="17" t="e">
        <f>VLOOKUP(Audit!#REF!,$V$3:$AE$12,5,FALSE) &amp; VLOOKUP(Audit!#REF!,$V$13:$AE$22,5,FALSE)&amp; IF(Audit!#REF!=10,Audit!#REF!&amp;Audit!#REF!,"")</f>
        <v>#REF!</v>
      </c>
      <c r="G530" s="17" t="e">
        <f>VLOOKUP(Audit!#REF!,$V$3:$AE$12,6,FALSE) &amp; VLOOKUP(Audit!#REF!,$V$13:$AE$22,6,FALSE)&amp; IF(Audit!#REF!=10,Audit!#REF!&amp;Audit!#REF!,"")</f>
        <v>#REF!</v>
      </c>
      <c r="H530" s="17" t="e">
        <f>VLOOKUP(Audit!#REF!,$V$3:$AE$12,7,FALSE) &amp; VLOOKUP(Audit!#REF!,$V$13:$AE$22,7,FALSE)&amp;IF(Audit!#REF!=10,Audit!#REF!&amp;Audit!#REF!,"")</f>
        <v>#REF!</v>
      </c>
      <c r="I530" s="17" t="e">
        <f>VLOOKUP(Audit!#REF!,$V$3:$AE$12,8,FALSE) &amp; Audit!#REF! &amp; VLOOKUP(Audit!#REF!,$V$13:$AE$22,8,FALSE)&amp;IF(Audit!#REF!=10,Audit!#REF!&amp;Audit!#REF!,"")</f>
        <v>#REF!</v>
      </c>
      <c r="J530" s="17" t="e">
        <f>VLOOKUP(Audit!#REF!,$V$3:$AE$12,9,FALSE) &amp; VLOOKUP(Audit!#REF!,$V$13:$AE$22,9,FALSE) &amp; IF(Audit!#REF!=10,Audit!#REF!&amp;Audit!#REF!,"") &amp; IF(Audit!#REF!&lt;&gt;1,U530,"")</f>
        <v>#REF!</v>
      </c>
      <c r="K530" s="17" t="e">
        <f>VLOOKUP(Audit!#REF!,$V$3:$AE$12,10,FALSE) &amp; Audit!#REF! &amp; VLOOKUP(Audit!#REF!,$V$13:$AE$22,10,FALSE) &amp; IF(Audit!#REF!=10,Audit!#REF!&amp;Audit!#REF!,"") &amp; IF(Audit!#REF!&lt;&gt;1,U530,"")</f>
        <v>#REF!</v>
      </c>
      <c r="L530" s="10" t="e">
        <f>Audit!#REF!</f>
        <v>#REF!</v>
      </c>
      <c r="M530" s="10" t="e">
        <f t="shared" si="251"/>
        <v>#REF!</v>
      </c>
      <c r="N530" s="10" t="e">
        <f t="shared" si="252"/>
        <v>#REF!</v>
      </c>
      <c r="O530" s="10" t="e">
        <f t="shared" si="253"/>
        <v>#REF!</v>
      </c>
      <c r="P530" s="10" t="e">
        <f t="shared" si="254"/>
        <v>#REF!</v>
      </c>
      <c r="Q530" s="10" t="e">
        <f t="shared" si="255"/>
        <v>#REF!</v>
      </c>
      <c r="R530" s="10" t="e">
        <f t="shared" si="256"/>
        <v>#REF!</v>
      </c>
      <c r="S530" s="10" t="e">
        <f t="shared" si="257"/>
        <v>#REF!</v>
      </c>
      <c r="T530" s="10" t="e">
        <f t="shared" si="258"/>
        <v>#REF!</v>
      </c>
      <c r="U530" s="17" t="e">
        <f>IF(Audit!#REF!="","",VLOOKUP(Audit!#REF!,$W$26:$X$35,2,FALSE)) &amp; Audit!#REF! &amp; IF(Audit!#REF!="","",IF(Audit!#REF!&lt;=1.4,VLOOKUP(Audit!#REF!,$W$38:X575,2,FALSE),VLOOKUP(Audit!#REF!,$W$51:$X$61,2,FALSE))) &amp; IF(Audit!#REF!="","",VLOOKUP(Audit!#REF!,$Y$26:$Z$35,2,FALSE) &amp; Audit!#REF! &amp; IF(Audit!#REF!="","",IF(Audit!#REF!&lt;=1.4,VLOOKUP(Audit!#REF!,$Y$38:$Z$48,2,FALSE),VLOOKUP(Audit!#REF!,$Y$51:$Z$61,2,FALSE))))</f>
        <v>#REF!</v>
      </c>
      <c r="V530" s="21"/>
      <c r="AH530" s="49" t="e">
        <f>Audit!#REF!</f>
        <v>#REF!</v>
      </c>
      <c r="AI530" s="50" t="e">
        <f>VLOOKUP(Audit!#REF!,$V$3:$AE$12,2,FALSE)&amp; IF(Audit!#REF!=10,Audit!#REF!,"")</f>
        <v>#REF!</v>
      </c>
      <c r="AJ530" s="50" t="e">
        <f>VLOOKUP(Audit!#REF!,$V$13:$AE$22,2,FALSE)&amp; IF(Audit!#REF!=10,Audit!#REF!,"")</f>
        <v>#REF!</v>
      </c>
      <c r="AK530" s="47" t="e">
        <f t="shared" si="259"/>
        <v>#REF!</v>
      </c>
      <c r="AL530" s="50" t="e">
        <f>VLOOKUP(Audit!#REF!,$V$3:$AE$12,3,FALSE)&amp; IF(Audit!#REF!=10,Audit!#REF!,"")</f>
        <v>#REF!</v>
      </c>
      <c r="AM530" s="50" t="e">
        <f>VLOOKUP(Audit!#REF!,$V$13:$AE$22,3,FALSE)&amp; IF(Audit!#REF!=10,Audit!#REF!,"")</f>
        <v>#REF!</v>
      </c>
      <c r="AN530" s="47" t="e">
        <f t="shared" si="260"/>
        <v>#REF!</v>
      </c>
      <c r="AO530" s="50" t="e">
        <f>VLOOKUP(Audit!#REF!,$V$3:$AE$12,4,FALSE) &amp;  Audit!#REF! &amp; IF(Audit!#REF!=10,Audit!#REF!,"")</f>
        <v>#REF!</v>
      </c>
      <c r="AP530" s="50" t="e">
        <f>VLOOKUP(Audit!#REF!,$V$13:$AE$22,4,FALSE)&amp; IF(Audit!#REF!=10,Audit!#REF!,"")</f>
        <v>#REF!</v>
      </c>
      <c r="AQ530" s="47" t="e">
        <f t="shared" si="261"/>
        <v>#REF!</v>
      </c>
      <c r="AR530" s="50" t="e">
        <f>VLOOKUP(Audit!#REF!,$V$3:$AE$12,5,FALSE)&amp; IF(Audit!#REF!=10,Audit!#REF!,"")</f>
        <v>#REF!</v>
      </c>
      <c r="AS530" s="50" t="e">
        <f>VLOOKUP(Audit!#REF!,$V$13:$AE$22,5,FALSE)&amp; IF(Audit!#REF!=10,Audit!#REF!,"")</f>
        <v>#REF!</v>
      </c>
      <c r="AT530" s="47" t="e">
        <f t="shared" si="262"/>
        <v>#REF!</v>
      </c>
      <c r="AU530" s="50" t="e">
        <f>VLOOKUP(Audit!#REF!,$V$3:$AE$12,6,FALSE)&amp; IF(Audit!#REF!=10,Audit!#REF!,"")</f>
        <v>#REF!</v>
      </c>
      <c r="AV530" s="50" t="e">
        <f>VLOOKUP(Audit!#REF!,$V$13:$AE$22,6,FALSE)&amp; IF(Audit!#REF!=10,Audit!#REF!,"")</f>
        <v>#REF!</v>
      </c>
      <c r="AW530" s="47" t="e">
        <f t="shared" si="263"/>
        <v>#REF!</v>
      </c>
      <c r="AX530" s="50" t="e">
        <f>VLOOKUP(Audit!#REF!,$V$3:$AE$12,7,FALSE)&amp; IF(Audit!#REF!=10,Audit!#REF!,"")</f>
        <v>#REF!</v>
      </c>
      <c r="AY530" s="50" t="e">
        <f>VLOOKUP(Audit!#REF!,$V$13:$AE$22,7,FALSE) &amp; IF(Audit!#REF!=10,Audit!#REF!,"")</f>
        <v>#REF!</v>
      </c>
      <c r="AZ530" s="47" t="e">
        <f t="shared" si="264"/>
        <v>#REF!</v>
      </c>
      <c r="BA530" s="50" t="e">
        <f>VLOOKUP(Audit!#REF!,$V$3:$AE$12,8,FALSE)&amp; Audit!#REF! &amp; IF(Audit!#REF!=10,Audit!#REF!,"")</f>
        <v>#REF!</v>
      </c>
      <c r="BB530" s="50" t="e">
        <f>VLOOKUP(Audit!#REF!,$V$13:$AE$22,8,FALSE) &amp; IF(Audit!#REF!=10,Audit!#REF!,"")</f>
        <v>#REF!</v>
      </c>
      <c r="BC530" s="47" t="e">
        <f t="shared" si="265"/>
        <v>#REF!</v>
      </c>
      <c r="BD530" s="50" t="e">
        <f>VLOOKUP(Audit!#REF!,$V$3:$AE$12,9,FALSE)&amp; IF(Audit!#REF!=10,Audit!#REF!,"")</f>
        <v>#REF!</v>
      </c>
      <c r="BE530" s="50" t="e">
        <f>VLOOKUP(Audit!#REF!,$V$13:$AE$22,9,FALSE) &amp; IF(Audit!#REF!=10,Audit!#REF!,"") &amp; IF(Audit!#REF!&lt;&gt;1,U530,"")</f>
        <v>#REF!</v>
      </c>
      <c r="BF530" s="47" t="e">
        <f t="shared" si="266"/>
        <v>#REF!</v>
      </c>
      <c r="BG530" s="50" t="e">
        <f>VLOOKUP(Audit!#REF!,$V$3:$AE$12,10,FALSE) &amp; Audit!#REF! &amp; IF(Audit!#REF!=10,Audit!#REF!,"")</f>
        <v>#REF!</v>
      </c>
      <c r="BH530" s="50" t="e">
        <f>VLOOKUP(Audit!#REF!,$V$13:$AE$22,10,FALSE) &amp; IF(Audit!#REF!=10,Audit!#REF!,"") &amp; IF(Audit!#REF!&lt;&gt;1,U530,"")</f>
        <v>#REF!</v>
      </c>
      <c r="BI530" s="47" t="e">
        <f t="shared" si="267"/>
        <v>#REF!</v>
      </c>
      <c r="BJ530" s="48" t="str">
        <f t="shared" si="268"/>
        <v/>
      </c>
      <c r="BK530" s="48" t="str">
        <f t="shared" si="269"/>
        <v/>
      </c>
      <c r="BL530" s="48" t="str">
        <f t="shared" si="270"/>
        <v/>
      </c>
      <c r="BM530" s="48" t="str">
        <f t="shared" si="271"/>
        <v/>
      </c>
      <c r="BN530" s="48" t="str">
        <f t="shared" si="272"/>
        <v/>
      </c>
      <c r="BO530" s="48" t="str">
        <f t="shared" si="273"/>
        <v/>
      </c>
      <c r="BP530" s="48" t="str">
        <f t="shared" si="274"/>
        <v/>
      </c>
      <c r="BQ530" s="48" t="str">
        <f t="shared" si="275"/>
        <v/>
      </c>
      <c r="BR530" s="48" t="str">
        <f t="shared" si="276"/>
        <v/>
      </c>
      <c r="BS530" s="48" t="str">
        <f t="shared" si="277"/>
        <v/>
      </c>
      <c r="BT530" s="48" t="str">
        <f t="shared" si="278"/>
        <v/>
      </c>
      <c r="BU530" s="48" t="str">
        <f t="shared" si="279"/>
        <v/>
      </c>
    </row>
    <row r="531" spans="1:73">
      <c r="A531" s="10" t="e">
        <f>Audit!#REF!</f>
        <v>#REF!</v>
      </c>
      <c r="B531" s="10" t="e">
        <f t="shared" si="250"/>
        <v>#REF!</v>
      </c>
      <c r="C531" s="17" t="e">
        <f>VLOOKUP(Audit!#REF!,$V$3:$AE$12,2,FALSE) &amp; VLOOKUP(Audit!#REF!,$V$13:$AE$22,2,FALSE)&amp; IF(Audit!#REF!=10,Audit!#REF!&amp;Audit!#REF!,"")</f>
        <v>#REF!</v>
      </c>
      <c r="D531" s="17" t="e">
        <f>VLOOKUP(Audit!#REF!,$V$3:$AE$12,3,FALSE) &amp; VLOOKUP(Audit!#REF!,$V$13:$AE$22,3,FALSE) &amp;IF(Audit!#REF!=10,Audit!#REF!&amp;Audit!#REF!,"")</f>
        <v>#REF!</v>
      </c>
      <c r="E531" s="17" t="e">
        <f>VLOOKUP(Audit!#REF!,$V$3:$AE$12,4,FALSE)&amp; Audit!#REF! &amp; VLOOKUP(Audit!#REF!,$V$13:$AE$22,4,FALSE)&amp; IF(Audit!#REF!=10,Audit!#REF!&amp;Audit!#REF!,"")</f>
        <v>#REF!</v>
      </c>
      <c r="F531" s="17" t="e">
        <f>VLOOKUP(Audit!#REF!,$V$3:$AE$12,5,FALSE) &amp; VLOOKUP(Audit!#REF!,$V$13:$AE$22,5,FALSE)&amp; IF(Audit!#REF!=10,Audit!#REF!&amp;Audit!#REF!,"")</f>
        <v>#REF!</v>
      </c>
      <c r="G531" s="17" t="e">
        <f>VLOOKUP(Audit!#REF!,$V$3:$AE$12,6,FALSE) &amp; VLOOKUP(Audit!#REF!,$V$13:$AE$22,6,FALSE)&amp; IF(Audit!#REF!=10,Audit!#REF!&amp;Audit!#REF!,"")</f>
        <v>#REF!</v>
      </c>
      <c r="H531" s="17" t="e">
        <f>VLOOKUP(Audit!#REF!,$V$3:$AE$12,7,FALSE) &amp; VLOOKUP(Audit!#REF!,$V$13:$AE$22,7,FALSE)&amp;IF(Audit!#REF!=10,Audit!#REF!&amp;Audit!#REF!,"")</f>
        <v>#REF!</v>
      </c>
      <c r="I531" s="17" t="e">
        <f>VLOOKUP(Audit!#REF!,$V$3:$AE$12,8,FALSE) &amp; Audit!#REF! &amp; VLOOKUP(Audit!#REF!,$V$13:$AE$22,8,FALSE)&amp;IF(Audit!#REF!=10,Audit!#REF!&amp;Audit!#REF!,"")</f>
        <v>#REF!</v>
      </c>
      <c r="J531" s="17" t="e">
        <f>VLOOKUP(Audit!#REF!,$V$3:$AE$12,9,FALSE) &amp; VLOOKUP(Audit!#REF!,$V$13:$AE$22,9,FALSE) &amp; IF(Audit!#REF!=10,Audit!#REF!&amp;Audit!#REF!,"") &amp; IF(Audit!#REF!&lt;&gt;1,U531,"")</f>
        <v>#REF!</v>
      </c>
      <c r="K531" s="17" t="e">
        <f>VLOOKUP(Audit!#REF!,$V$3:$AE$12,10,FALSE) &amp; Audit!#REF! &amp; VLOOKUP(Audit!#REF!,$V$13:$AE$22,10,FALSE) &amp; IF(Audit!#REF!=10,Audit!#REF!&amp;Audit!#REF!,"") &amp; IF(Audit!#REF!&lt;&gt;1,U531,"")</f>
        <v>#REF!</v>
      </c>
      <c r="L531" s="10" t="e">
        <f>Audit!#REF!</f>
        <v>#REF!</v>
      </c>
      <c r="M531" s="10" t="e">
        <f t="shared" si="251"/>
        <v>#REF!</v>
      </c>
      <c r="N531" s="10" t="e">
        <f t="shared" si="252"/>
        <v>#REF!</v>
      </c>
      <c r="O531" s="10" t="e">
        <f t="shared" si="253"/>
        <v>#REF!</v>
      </c>
      <c r="P531" s="10" t="e">
        <f t="shared" si="254"/>
        <v>#REF!</v>
      </c>
      <c r="Q531" s="10" t="e">
        <f t="shared" si="255"/>
        <v>#REF!</v>
      </c>
      <c r="R531" s="10" t="e">
        <f t="shared" si="256"/>
        <v>#REF!</v>
      </c>
      <c r="S531" s="10" t="e">
        <f t="shared" si="257"/>
        <v>#REF!</v>
      </c>
      <c r="T531" s="10" t="e">
        <f t="shared" si="258"/>
        <v>#REF!</v>
      </c>
      <c r="U531" s="17" t="e">
        <f>IF(Audit!#REF!="","",VLOOKUP(Audit!#REF!,$W$26:$X$35,2,FALSE)) &amp; Audit!#REF! &amp; IF(Audit!#REF!="","",IF(Audit!#REF!&lt;=1.4,VLOOKUP(Audit!#REF!,$W$38:X576,2,FALSE),VLOOKUP(Audit!#REF!,$W$51:$X$61,2,FALSE))) &amp; IF(Audit!#REF!="","",VLOOKUP(Audit!#REF!,$Y$26:$Z$35,2,FALSE) &amp; Audit!#REF! &amp; IF(Audit!#REF!="","",IF(Audit!#REF!&lt;=1.4,VLOOKUP(Audit!#REF!,$Y$38:$Z$48,2,FALSE),VLOOKUP(Audit!#REF!,$Y$51:$Z$61,2,FALSE))))</f>
        <v>#REF!</v>
      </c>
      <c r="V531" s="21"/>
      <c r="AH531" s="49" t="e">
        <f>Audit!#REF!</f>
        <v>#REF!</v>
      </c>
      <c r="AI531" s="50" t="e">
        <f>VLOOKUP(Audit!#REF!,$V$3:$AE$12,2,FALSE)&amp; IF(Audit!#REF!=10,Audit!#REF!,"")</f>
        <v>#REF!</v>
      </c>
      <c r="AJ531" s="50" t="e">
        <f>VLOOKUP(Audit!#REF!,$V$13:$AE$22,2,FALSE)&amp; IF(Audit!#REF!=10,Audit!#REF!,"")</f>
        <v>#REF!</v>
      </c>
      <c r="AK531" s="47" t="e">
        <f t="shared" si="259"/>
        <v>#REF!</v>
      </c>
      <c r="AL531" s="50" t="e">
        <f>VLOOKUP(Audit!#REF!,$V$3:$AE$12,3,FALSE)&amp; IF(Audit!#REF!=10,Audit!#REF!,"")</f>
        <v>#REF!</v>
      </c>
      <c r="AM531" s="50" t="e">
        <f>VLOOKUP(Audit!#REF!,$V$13:$AE$22,3,FALSE)&amp; IF(Audit!#REF!=10,Audit!#REF!,"")</f>
        <v>#REF!</v>
      </c>
      <c r="AN531" s="47" t="e">
        <f t="shared" si="260"/>
        <v>#REF!</v>
      </c>
      <c r="AO531" s="50" t="e">
        <f>VLOOKUP(Audit!#REF!,$V$3:$AE$12,4,FALSE) &amp;  Audit!#REF! &amp; IF(Audit!#REF!=10,Audit!#REF!,"")</f>
        <v>#REF!</v>
      </c>
      <c r="AP531" s="50" t="e">
        <f>VLOOKUP(Audit!#REF!,$V$13:$AE$22,4,FALSE)&amp; IF(Audit!#REF!=10,Audit!#REF!,"")</f>
        <v>#REF!</v>
      </c>
      <c r="AQ531" s="47" t="e">
        <f t="shared" si="261"/>
        <v>#REF!</v>
      </c>
      <c r="AR531" s="50" t="e">
        <f>VLOOKUP(Audit!#REF!,$V$3:$AE$12,5,FALSE)&amp; IF(Audit!#REF!=10,Audit!#REF!,"")</f>
        <v>#REF!</v>
      </c>
      <c r="AS531" s="50" t="e">
        <f>VLOOKUP(Audit!#REF!,$V$13:$AE$22,5,FALSE)&amp; IF(Audit!#REF!=10,Audit!#REF!,"")</f>
        <v>#REF!</v>
      </c>
      <c r="AT531" s="47" t="e">
        <f t="shared" si="262"/>
        <v>#REF!</v>
      </c>
      <c r="AU531" s="50" t="e">
        <f>VLOOKUP(Audit!#REF!,$V$3:$AE$12,6,FALSE)&amp; IF(Audit!#REF!=10,Audit!#REF!,"")</f>
        <v>#REF!</v>
      </c>
      <c r="AV531" s="50" t="e">
        <f>VLOOKUP(Audit!#REF!,$V$13:$AE$22,6,FALSE)&amp; IF(Audit!#REF!=10,Audit!#REF!,"")</f>
        <v>#REF!</v>
      </c>
      <c r="AW531" s="47" t="e">
        <f t="shared" si="263"/>
        <v>#REF!</v>
      </c>
      <c r="AX531" s="50" t="e">
        <f>VLOOKUP(Audit!#REF!,$V$3:$AE$12,7,FALSE)&amp; IF(Audit!#REF!=10,Audit!#REF!,"")</f>
        <v>#REF!</v>
      </c>
      <c r="AY531" s="50" t="e">
        <f>VLOOKUP(Audit!#REF!,$V$13:$AE$22,7,FALSE) &amp; IF(Audit!#REF!=10,Audit!#REF!,"")</f>
        <v>#REF!</v>
      </c>
      <c r="AZ531" s="47" t="e">
        <f t="shared" si="264"/>
        <v>#REF!</v>
      </c>
      <c r="BA531" s="50" t="e">
        <f>VLOOKUP(Audit!#REF!,$V$3:$AE$12,8,FALSE)&amp; Audit!#REF! &amp; IF(Audit!#REF!=10,Audit!#REF!,"")</f>
        <v>#REF!</v>
      </c>
      <c r="BB531" s="50" t="e">
        <f>VLOOKUP(Audit!#REF!,$V$13:$AE$22,8,FALSE) &amp; IF(Audit!#REF!=10,Audit!#REF!,"")</f>
        <v>#REF!</v>
      </c>
      <c r="BC531" s="47" t="e">
        <f t="shared" si="265"/>
        <v>#REF!</v>
      </c>
      <c r="BD531" s="50" t="e">
        <f>VLOOKUP(Audit!#REF!,$V$3:$AE$12,9,FALSE)&amp; IF(Audit!#REF!=10,Audit!#REF!,"")</f>
        <v>#REF!</v>
      </c>
      <c r="BE531" s="50" t="e">
        <f>VLOOKUP(Audit!#REF!,$V$13:$AE$22,9,FALSE) &amp; IF(Audit!#REF!=10,Audit!#REF!,"") &amp; IF(Audit!#REF!&lt;&gt;1,U531,"")</f>
        <v>#REF!</v>
      </c>
      <c r="BF531" s="47" t="e">
        <f t="shared" si="266"/>
        <v>#REF!</v>
      </c>
      <c r="BG531" s="50" t="e">
        <f>VLOOKUP(Audit!#REF!,$V$3:$AE$12,10,FALSE) &amp; Audit!#REF! &amp; IF(Audit!#REF!=10,Audit!#REF!,"")</f>
        <v>#REF!</v>
      </c>
      <c r="BH531" s="50" t="e">
        <f>VLOOKUP(Audit!#REF!,$V$13:$AE$22,10,FALSE) &amp; IF(Audit!#REF!=10,Audit!#REF!,"") &amp; IF(Audit!#REF!&lt;&gt;1,U531,"")</f>
        <v>#REF!</v>
      </c>
      <c r="BI531" s="47" t="e">
        <f t="shared" si="267"/>
        <v>#REF!</v>
      </c>
      <c r="BJ531" s="48" t="str">
        <f t="shared" si="268"/>
        <v/>
      </c>
      <c r="BK531" s="48" t="str">
        <f t="shared" si="269"/>
        <v/>
      </c>
      <c r="BL531" s="48" t="str">
        <f t="shared" si="270"/>
        <v/>
      </c>
      <c r="BM531" s="48" t="str">
        <f t="shared" si="271"/>
        <v/>
      </c>
      <c r="BN531" s="48" t="str">
        <f t="shared" si="272"/>
        <v/>
      </c>
      <c r="BO531" s="48" t="str">
        <f t="shared" si="273"/>
        <v/>
      </c>
      <c r="BP531" s="48" t="str">
        <f t="shared" si="274"/>
        <v/>
      </c>
      <c r="BQ531" s="48" t="str">
        <f t="shared" si="275"/>
        <v/>
      </c>
      <c r="BR531" s="48" t="str">
        <f t="shared" si="276"/>
        <v/>
      </c>
      <c r="BS531" s="48" t="str">
        <f t="shared" si="277"/>
        <v/>
      </c>
      <c r="BT531" s="48" t="str">
        <f t="shared" si="278"/>
        <v/>
      </c>
      <c r="BU531" s="48" t="str">
        <f t="shared" si="279"/>
        <v/>
      </c>
    </row>
    <row r="532" spans="1:73">
      <c r="A532" s="10" t="e">
        <f>Audit!#REF!</f>
        <v>#REF!</v>
      </c>
      <c r="B532" s="10" t="e">
        <f t="shared" si="250"/>
        <v>#REF!</v>
      </c>
      <c r="C532" s="17" t="e">
        <f>VLOOKUP(Audit!#REF!,$V$3:$AE$12,2,FALSE) &amp; VLOOKUP(Audit!#REF!,$V$13:$AE$22,2,FALSE)&amp; IF(Audit!#REF!=10,Audit!#REF!&amp;Audit!#REF!,"")</f>
        <v>#REF!</v>
      </c>
      <c r="D532" s="17" t="e">
        <f>VLOOKUP(Audit!#REF!,$V$3:$AE$12,3,FALSE) &amp; VLOOKUP(Audit!#REF!,$V$13:$AE$22,3,FALSE) &amp;IF(Audit!#REF!=10,Audit!#REF!&amp;Audit!#REF!,"")</f>
        <v>#REF!</v>
      </c>
      <c r="E532" s="17" t="e">
        <f>VLOOKUP(Audit!#REF!,$V$3:$AE$12,4,FALSE)&amp; Audit!#REF! &amp; VLOOKUP(Audit!#REF!,$V$13:$AE$22,4,FALSE)&amp; IF(Audit!#REF!=10,Audit!#REF!&amp;Audit!#REF!,"")</f>
        <v>#REF!</v>
      </c>
      <c r="F532" s="17" t="e">
        <f>VLOOKUP(Audit!#REF!,$V$3:$AE$12,5,FALSE) &amp; VLOOKUP(Audit!#REF!,$V$13:$AE$22,5,FALSE)&amp; IF(Audit!#REF!=10,Audit!#REF!&amp;Audit!#REF!,"")</f>
        <v>#REF!</v>
      </c>
      <c r="G532" s="17" t="e">
        <f>VLOOKUP(Audit!#REF!,$V$3:$AE$12,6,FALSE) &amp; VLOOKUP(Audit!#REF!,$V$13:$AE$22,6,FALSE)&amp; IF(Audit!#REF!=10,Audit!#REF!&amp;Audit!#REF!,"")</f>
        <v>#REF!</v>
      </c>
      <c r="H532" s="17" t="e">
        <f>VLOOKUP(Audit!#REF!,$V$3:$AE$12,7,FALSE) &amp; VLOOKUP(Audit!#REF!,$V$13:$AE$22,7,FALSE)&amp;IF(Audit!#REF!=10,Audit!#REF!&amp;Audit!#REF!,"")</f>
        <v>#REF!</v>
      </c>
      <c r="I532" s="17" t="e">
        <f>VLOOKUP(Audit!#REF!,$V$3:$AE$12,8,FALSE) &amp; Audit!#REF! &amp; VLOOKUP(Audit!#REF!,$V$13:$AE$22,8,FALSE)&amp;IF(Audit!#REF!=10,Audit!#REF!&amp;Audit!#REF!,"")</f>
        <v>#REF!</v>
      </c>
      <c r="J532" s="17" t="e">
        <f>VLOOKUP(Audit!#REF!,$V$3:$AE$12,9,FALSE) &amp; VLOOKUP(Audit!#REF!,$V$13:$AE$22,9,FALSE) &amp; IF(Audit!#REF!=10,Audit!#REF!&amp;Audit!#REF!,"") &amp; IF(Audit!#REF!&lt;&gt;1,U532,"")</f>
        <v>#REF!</v>
      </c>
      <c r="K532" s="17" t="e">
        <f>VLOOKUP(Audit!#REF!,$V$3:$AE$12,10,FALSE) &amp; Audit!#REF! &amp; VLOOKUP(Audit!#REF!,$V$13:$AE$22,10,FALSE) &amp; IF(Audit!#REF!=10,Audit!#REF!&amp;Audit!#REF!,"") &amp; IF(Audit!#REF!&lt;&gt;1,U532,"")</f>
        <v>#REF!</v>
      </c>
      <c r="L532" s="10" t="e">
        <f>Audit!#REF!</f>
        <v>#REF!</v>
      </c>
      <c r="M532" s="10" t="e">
        <f t="shared" si="251"/>
        <v>#REF!</v>
      </c>
      <c r="N532" s="10" t="e">
        <f t="shared" si="252"/>
        <v>#REF!</v>
      </c>
      <c r="O532" s="10" t="e">
        <f t="shared" si="253"/>
        <v>#REF!</v>
      </c>
      <c r="P532" s="10" t="e">
        <f t="shared" si="254"/>
        <v>#REF!</v>
      </c>
      <c r="Q532" s="10" t="e">
        <f t="shared" si="255"/>
        <v>#REF!</v>
      </c>
      <c r="R532" s="10" t="e">
        <f t="shared" si="256"/>
        <v>#REF!</v>
      </c>
      <c r="S532" s="10" t="e">
        <f t="shared" si="257"/>
        <v>#REF!</v>
      </c>
      <c r="T532" s="10" t="e">
        <f t="shared" si="258"/>
        <v>#REF!</v>
      </c>
      <c r="U532" s="17" t="e">
        <f>IF(Audit!#REF!="","",VLOOKUP(Audit!#REF!,$W$26:$X$35,2,FALSE)) &amp; Audit!#REF! &amp; IF(Audit!#REF!="","",IF(Audit!#REF!&lt;=1.4,VLOOKUP(Audit!#REF!,$W$38:X577,2,FALSE),VLOOKUP(Audit!#REF!,$W$51:$X$61,2,FALSE))) &amp; IF(Audit!#REF!="","",VLOOKUP(Audit!#REF!,$Y$26:$Z$35,2,FALSE) &amp; Audit!#REF! &amp; IF(Audit!#REF!="","",IF(Audit!#REF!&lt;=1.4,VLOOKUP(Audit!#REF!,$Y$38:$Z$48,2,FALSE),VLOOKUP(Audit!#REF!,$Y$51:$Z$61,2,FALSE))))</f>
        <v>#REF!</v>
      </c>
      <c r="V532" s="21"/>
      <c r="AH532" s="49" t="e">
        <f>Audit!#REF!</f>
        <v>#REF!</v>
      </c>
      <c r="AI532" s="50" t="e">
        <f>VLOOKUP(Audit!#REF!,$V$3:$AE$12,2,FALSE)&amp; IF(Audit!#REF!=10,Audit!#REF!,"")</f>
        <v>#REF!</v>
      </c>
      <c r="AJ532" s="50" t="e">
        <f>VLOOKUP(Audit!#REF!,$V$13:$AE$22,2,FALSE)&amp; IF(Audit!#REF!=10,Audit!#REF!,"")</f>
        <v>#REF!</v>
      </c>
      <c r="AK532" s="47" t="e">
        <f t="shared" si="259"/>
        <v>#REF!</v>
      </c>
      <c r="AL532" s="50" t="e">
        <f>VLOOKUP(Audit!#REF!,$V$3:$AE$12,3,FALSE)&amp; IF(Audit!#REF!=10,Audit!#REF!,"")</f>
        <v>#REF!</v>
      </c>
      <c r="AM532" s="50" t="e">
        <f>VLOOKUP(Audit!#REF!,$V$13:$AE$22,3,FALSE)&amp; IF(Audit!#REF!=10,Audit!#REF!,"")</f>
        <v>#REF!</v>
      </c>
      <c r="AN532" s="47" t="e">
        <f t="shared" si="260"/>
        <v>#REF!</v>
      </c>
      <c r="AO532" s="50" t="e">
        <f>VLOOKUP(Audit!#REF!,$V$3:$AE$12,4,FALSE) &amp;  Audit!#REF! &amp; IF(Audit!#REF!=10,Audit!#REF!,"")</f>
        <v>#REF!</v>
      </c>
      <c r="AP532" s="50" t="e">
        <f>VLOOKUP(Audit!#REF!,$V$13:$AE$22,4,FALSE)&amp; IF(Audit!#REF!=10,Audit!#REF!,"")</f>
        <v>#REF!</v>
      </c>
      <c r="AQ532" s="47" t="e">
        <f t="shared" si="261"/>
        <v>#REF!</v>
      </c>
      <c r="AR532" s="50" t="e">
        <f>VLOOKUP(Audit!#REF!,$V$3:$AE$12,5,FALSE)&amp; IF(Audit!#REF!=10,Audit!#REF!,"")</f>
        <v>#REF!</v>
      </c>
      <c r="AS532" s="50" t="e">
        <f>VLOOKUP(Audit!#REF!,$V$13:$AE$22,5,FALSE)&amp; IF(Audit!#REF!=10,Audit!#REF!,"")</f>
        <v>#REF!</v>
      </c>
      <c r="AT532" s="47" t="e">
        <f t="shared" si="262"/>
        <v>#REF!</v>
      </c>
      <c r="AU532" s="50" t="e">
        <f>VLOOKUP(Audit!#REF!,$V$3:$AE$12,6,FALSE)&amp; IF(Audit!#REF!=10,Audit!#REF!,"")</f>
        <v>#REF!</v>
      </c>
      <c r="AV532" s="50" t="e">
        <f>VLOOKUP(Audit!#REF!,$V$13:$AE$22,6,FALSE)&amp; IF(Audit!#REF!=10,Audit!#REF!,"")</f>
        <v>#REF!</v>
      </c>
      <c r="AW532" s="47" t="e">
        <f t="shared" si="263"/>
        <v>#REF!</v>
      </c>
      <c r="AX532" s="50" t="e">
        <f>VLOOKUP(Audit!#REF!,$V$3:$AE$12,7,FALSE)&amp; IF(Audit!#REF!=10,Audit!#REF!,"")</f>
        <v>#REF!</v>
      </c>
      <c r="AY532" s="50" t="e">
        <f>VLOOKUP(Audit!#REF!,$V$13:$AE$22,7,FALSE) &amp; IF(Audit!#REF!=10,Audit!#REF!,"")</f>
        <v>#REF!</v>
      </c>
      <c r="AZ532" s="47" t="e">
        <f t="shared" si="264"/>
        <v>#REF!</v>
      </c>
      <c r="BA532" s="50" t="e">
        <f>VLOOKUP(Audit!#REF!,$V$3:$AE$12,8,FALSE)&amp; Audit!#REF! &amp; IF(Audit!#REF!=10,Audit!#REF!,"")</f>
        <v>#REF!</v>
      </c>
      <c r="BB532" s="50" t="e">
        <f>VLOOKUP(Audit!#REF!,$V$13:$AE$22,8,FALSE) &amp; IF(Audit!#REF!=10,Audit!#REF!,"")</f>
        <v>#REF!</v>
      </c>
      <c r="BC532" s="47" t="e">
        <f t="shared" si="265"/>
        <v>#REF!</v>
      </c>
      <c r="BD532" s="50" t="e">
        <f>VLOOKUP(Audit!#REF!,$V$3:$AE$12,9,FALSE)&amp; IF(Audit!#REF!=10,Audit!#REF!,"")</f>
        <v>#REF!</v>
      </c>
      <c r="BE532" s="50" t="e">
        <f>VLOOKUP(Audit!#REF!,$V$13:$AE$22,9,FALSE) &amp; IF(Audit!#REF!=10,Audit!#REF!,"") &amp; IF(Audit!#REF!&lt;&gt;1,U532,"")</f>
        <v>#REF!</v>
      </c>
      <c r="BF532" s="47" t="e">
        <f t="shared" si="266"/>
        <v>#REF!</v>
      </c>
      <c r="BG532" s="50" t="e">
        <f>VLOOKUP(Audit!#REF!,$V$3:$AE$12,10,FALSE) &amp; Audit!#REF! &amp; IF(Audit!#REF!=10,Audit!#REF!,"")</f>
        <v>#REF!</v>
      </c>
      <c r="BH532" s="50" t="e">
        <f>VLOOKUP(Audit!#REF!,$V$13:$AE$22,10,FALSE) &amp; IF(Audit!#REF!=10,Audit!#REF!,"") &amp; IF(Audit!#REF!&lt;&gt;1,U532,"")</f>
        <v>#REF!</v>
      </c>
      <c r="BI532" s="47" t="e">
        <f t="shared" si="267"/>
        <v>#REF!</v>
      </c>
      <c r="BJ532" s="48" t="str">
        <f t="shared" si="268"/>
        <v/>
      </c>
      <c r="BK532" s="48" t="str">
        <f t="shared" si="269"/>
        <v/>
      </c>
      <c r="BL532" s="48" t="str">
        <f t="shared" si="270"/>
        <v/>
      </c>
      <c r="BM532" s="48" t="str">
        <f t="shared" si="271"/>
        <v/>
      </c>
      <c r="BN532" s="48" t="str">
        <f t="shared" si="272"/>
        <v/>
      </c>
      <c r="BO532" s="48" t="str">
        <f t="shared" si="273"/>
        <v/>
      </c>
      <c r="BP532" s="48" t="str">
        <f t="shared" si="274"/>
        <v/>
      </c>
      <c r="BQ532" s="48" t="str">
        <f t="shared" si="275"/>
        <v/>
      </c>
      <c r="BR532" s="48" t="str">
        <f t="shared" si="276"/>
        <v/>
      </c>
      <c r="BS532" s="48" t="str">
        <f t="shared" si="277"/>
        <v/>
      </c>
      <c r="BT532" s="48" t="str">
        <f t="shared" si="278"/>
        <v/>
      </c>
      <c r="BU532" s="48" t="str">
        <f t="shared" si="279"/>
        <v/>
      </c>
    </row>
    <row r="533" spans="1:73">
      <c r="A533" s="10" t="e">
        <f>Audit!#REF!</f>
        <v>#REF!</v>
      </c>
      <c r="B533" s="10" t="e">
        <f t="shared" si="250"/>
        <v>#REF!</v>
      </c>
      <c r="C533" s="17" t="e">
        <f>VLOOKUP(Audit!#REF!,$V$3:$AE$12,2,FALSE) &amp; VLOOKUP(Audit!#REF!,$V$13:$AE$22,2,FALSE)&amp; IF(Audit!#REF!=10,Audit!#REF!&amp;Audit!#REF!,"")</f>
        <v>#REF!</v>
      </c>
      <c r="D533" s="17" t="e">
        <f>VLOOKUP(Audit!#REF!,$V$3:$AE$12,3,FALSE) &amp; VLOOKUP(Audit!#REF!,$V$13:$AE$22,3,FALSE) &amp;IF(Audit!#REF!=10,Audit!#REF!&amp;Audit!#REF!,"")</f>
        <v>#REF!</v>
      </c>
      <c r="E533" s="17" t="e">
        <f>VLOOKUP(Audit!#REF!,$V$3:$AE$12,4,FALSE)&amp; Audit!#REF! &amp; VLOOKUP(Audit!#REF!,$V$13:$AE$22,4,FALSE)&amp; IF(Audit!#REF!=10,Audit!#REF!&amp;Audit!#REF!,"")</f>
        <v>#REF!</v>
      </c>
      <c r="F533" s="17" t="e">
        <f>VLOOKUP(Audit!#REF!,$V$3:$AE$12,5,FALSE) &amp; VLOOKUP(Audit!#REF!,$V$13:$AE$22,5,FALSE)&amp; IF(Audit!#REF!=10,Audit!#REF!&amp;Audit!#REF!,"")</f>
        <v>#REF!</v>
      </c>
      <c r="G533" s="17" t="e">
        <f>VLOOKUP(Audit!#REF!,$V$3:$AE$12,6,FALSE) &amp; VLOOKUP(Audit!#REF!,$V$13:$AE$22,6,FALSE)&amp; IF(Audit!#REF!=10,Audit!#REF!&amp;Audit!#REF!,"")</f>
        <v>#REF!</v>
      </c>
      <c r="H533" s="17" t="e">
        <f>VLOOKUP(Audit!#REF!,$V$3:$AE$12,7,FALSE) &amp; VLOOKUP(Audit!#REF!,$V$13:$AE$22,7,FALSE)&amp;IF(Audit!#REF!=10,Audit!#REF!&amp;Audit!#REF!,"")</f>
        <v>#REF!</v>
      </c>
      <c r="I533" s="17" t="e">
        <f>VLOOKUP(Audit!#REF!,$V$3:$AE$12,8,FALSE) &amp; Audit!#REF! &amp; VLOOKUP(Audit!#REF!,$V$13:$AE$22,8,FALSE)&amp;IF(Audit!#REF!=10,Audit!#REF!&amp;Audit!#REF!,"")</f>
        <v>#REF!</v>
      </c>
      <c r="J533" s="17" t="e">
        <f>VLOOKUP(Audit!#REF!,$V$3:$AE$12,9,FALSE) &amp; VLOOKUP(Audit!#REF!,$V$13:$AE$22,9,FALSE) &amp; IF(Audit!#REF!=10,Audit!#REF!&amp;Audit!#REF!,"") &amp; IF(Audit!#REF!&lt;&gt;1,U533,"")</f>
        <v>#REF!</v>
      </c>
      <c r="K533" s="17" t="e">
        <f>VLOOKUP(Audit!#REF!,$V$3:$AE$12,10,FALSE) &amp; Audit!#REF! &amp; VLOOKUP(Audit!#REF!,$V$13:$AE$22,10,FALSE) &amp; IF(Audit!#REF!=10,Audit!#REF!&amp;Audit!#REF!,"") &amp; IF(Audit!#REF!&lt;&gt;1,U533,"")</f>
        <v>#REF!</v>
      </c>
      <c r="L533" s="10" t="e">
        <f>Audit!#REF!</f>
        <v>#REF!</v>
      </c>
      <c r="M533" s="10" t="e">
        <f t="shared" si="251"/>
        <v>#REF!</v>
      </c>
      <c r="N533" s="10" t="e">
        <f t="shared" si="252"/>
        <v>#REF!</v>
      </c>
      <c r="O533" s="10" t="e">
        <f t="shared" si="253"/>
        <v>#REF!</v>
      </c>
      <c r="P533" s="10" t="e">
        <f t="shared" si="254"/>
        <v>#REF!</v>
      </c>
      <c r="Q533" s="10" t="e">
        <f t="shared" si="255"/>
        <v>#REF!</v>
      </c>
      <c r="R533" s="10" t="e">
        <f t="shared" si="256"/>
        <v>#REF!</v>
      </c>
      <c r="S533" s="10" t="e">
        <f t="shared" si="257"/>
        <v>#REF!</v>
      </c>
      <c r="T533" s="10" t="e">
        <f t="shared" si="258"/>
        <v>#REF!</v>
      </c>
      <c r="U533" s="17" t="e">
        <f>IF(Audit!#REF!="","",VLOOKUP(Audit!#REF!,$W$26:$X$35,2,FALSE)) &amp; Audit!#REF! &amp; IF(Audit!#REF!="","",IF(Audit!#REF!&lt;=1.4,VLOOKUP(Audit!#REF!,$W$38:X578,2,FALSE),VLOOKUP(Audit!#REF!,$W$51:$X$61,2,FALSE))) &amp; IF(Audit!#REF!="","",VLOOKUP(Audit!#REF!,$Y$26:$Z$35,2,FALSE) &amp; Audit!#REF! &amp; IF(Audit!#REF!="","",IF(Audit!#REF!&lt;=1.4,VLOOKUP(Audit!#REF!,$Y$38:$Z$48,2,FALSE),VLOOKUP(Audit!#REF!,$Y$51:$Z$61,2,FALSE))))</f>
        <v>#REF!</v>
      </c>
      <c r="V533" s="21"/>
      <c r="AH533" s="49" t="e">
        <f>Audit!#REF!</f>
        <v>#REF!</v>
      </c>
      <c r="AI533" s="50" t="e">
        <f>VLOOKUP(Audit!#REF!,$V$3:$AE$12,2,FALSE)&amp; IF(Audit!#REF!=10,Audit!#REF!,"")</f>
        <v>#REF!</v>
      </c>
      <c r="AJ533" s="50" t="e">
        <f>VLOOKUP(Audit!#REF!,$V$13:$AE$22,2,FALSE)&amp; IF(Audit!#REF!=10,Audit!#REF!,"")</f>
        <v>#REF!</v>
      </c>
      <c r="AK533" s="47" t="e">
        <f t="shared" si="259"/>
        <v>#REF!</v>
      </c>
      <c r="AL533" s="50" t="e">
        <f>VLOOKUP(Audit!#REF!,$V$3:$AE$12,3,FALSE)&amp; IF(Audit!#REF!=10,Audit!#REF!,"")</f>
        <v>#REF!</v>
      </c>
      <c r="AM533" s="50" t="e">
        <f>VLOOKUP(Audit!#REF!,$V$13:$AE$22,3,FALSE)&amp; IF(Audit!#REF!=10,Audit!#REF!,"")</f>
        <v>#REF!</v>
      </c>
      <c r="AN533" s="47" t="e">
        <f t="shared" si="260"/>
        <v>#REF!</v>
      </c>
      <c r="AO533" s="50" t="e">
        <f>VLOOKUP(Audit!#REF!,$V$3:$AE$12,4,FALSE) &amp;  Audit!#REF! &amp; IF(Audit!#REF!=10,Audit!#REF!,"")</f>
        <v>#REF!</v>
      </c>
      <c r="AP533" s="50" t="e">
        <f>VLOOKUP(Audit!#REF!,$V$13:$AE$22,4,FALSE)&amp; IF(Audit!#REF!=10,Audit!#REF!,"")</f>
        <v>#REF!</v>
      </c>
      <c r="AQ533" s="47" t="e">
        <f t="shared" si="261"/>
        <v>#REF!</v>
      </c>
      <c r="AR533" s="50" t="e">
        <f>VLOOKUP(Audit!#REF!,$V$3:$AE$12,5,FALSE)&amp; IF(Audit!#REF!=10,Audit!#REF!,"")</f>
        <v>#REF!</v>
      </c>
      <c r="AS533" s="50" t="e">
        <f>VLOOKUP(Audit!#REF!,$V$13:$AE$22,5,FALSE)&amp; IF(Audit!#REF!=10,Audit!#REF!,"")</f>
        <v>#REF!</v>
      </c>
      <c r="AT533" s="47" t="e">
        <f t="shared" si="262"/>
        <v>#REF!</v>
      </c>
      <c r="AU533" s="50" t="e">
        <f>VLOOKUP(Audit!#REF!,$V$3:$AE$12,6,FALSE)&amp; IF(Audit!#REF!=10,Audit!#REF!,"")</f>
        <v>#REF!</v>
      </c>
      <c r="AV533" s="50" t="e">
        <f>VLOOKUP(Audit!#REF!,$V$13:$AE$22,6,FALSE)&amp; IF(Audit!#REF!=10,Audit!#REF!,"")</f>
        <v>#REF!</v>
      </c>
      <c r="AW533" s="47" t="e">
        <f t="shared" si="263"/>
        <v>#REF!</v>
      </c>
      <c r="AX533" s="50" t="e">
        <f>VLOOKUP(Audit!#REF!,$V$3:$AE$12,7,FALSE)&amp; IF(Audit!#REF!=10,Audit!#REF!,"")</f>
        <v>#REF!</v>
      </c>
      <c r="AY533" s="50" t="e">
        <f>VLOOKUP(Audit!#REF!,$V$13:$AE$22,7,FALSE) &amp; IF(Audit!#REF!=10,Audit!#REF!,"")</f>
        <v>#REF!</v>
      </c>
      <c r="AZ533" s="47" t="e">
        <f t="shared" si="264"/>
        <v>#REF!</v>
      </c>
      <c r="BA533" s="50" t="e">
        <f>VLOOKUP(Audit!#REF!,$V$3:$AE$12,8,FALSE)&amp; Audit!#REF! &amp; IF(Audit!#REF!=10,Audit!#REF!,"")</f>
        <v>#REF!</v>
      </c>
      <c r="BB533" s="50" t="e">
        <f>VLOOKUP(Audit!#REF!,$V$13:$AE$22,8,FALSE) &amp; IF(Audit!#REF!=10,Audit!#REF!,"")</f>
        <v>#REF!</v>
      </c>
      <c r="BC533" s="47" t="e">
        <f t="shared" si="265"/>
        <v>#REF!</v>
      </c>
      <c r="BD533" s="50" t="e">
        <f>VLOOKUP(Audit!#REF!,$V$3:$AE$12,9,FALSE)&amp; IF(Audit!#REF!=10,Audit!#REF!,"")</f>
        <v>#REF!</v>
      </c>
      <c r="BE533" s="50" t="e">
        <f>VLOOKUP(Audit!#REF!,$V$13:$AE$22,9,FALSE) &amp; IF(Audit!#REF!=10,Audit!#REF!,"") &amp; IF(Audit!#REF!&lt;&gt;1,U533,"")</f>
        <v>#REF!</v>
      </c>
      <c r="BF533" s="47" t="e">
        <f t="shared" si="266"/>
        <v>#REF!</v>
      </c>
      <c r="BG533" s="50" t="e">
        <f>VLOOKUP(Audit!#REF!,$V$3:$AE$12,10,FALSE) &amp; Audit!#REF! &amp; IF(Audit!#REF!=10,Audit!#REF!,"")</f>
        <v>#REF!</v>
      </c>
      <c r="BH533" s="50" t="e">
        <f>VLOOKUP(Audit!#REF!,$V$13:$AE$22,10,FALSE) &amp; IF(Audit!#REF!=10,Audit!#REF!,"") &amp; IF(Audit!#REF!&lt;&gt;1,U533,"")</f>
        <v>#REF!</v>
      </c>
      <c r="BI533" s="47" t="e">
        <f t="shared" si="267"/>
        <v>#REF!</v>
      </c>
      <c r="BJ533" s="48" t="str">
        <f t="shared" si="268"/>
        <v/>
      </c>
      <c r="BK533" s="48" t="str">
        <f t="shared" si="269"/>
        <v/>
      </c>
      <c r="BL533" s="48" t="str">
        <f t="shared" si="270"/>
        <v/>
      </c>
      <c r="BM533" s="48" t="str">
        <f t="shared" si="271"/>
        <v/>
      </c>
      <c r="BN533" s="48" t="str">
        <f t="shared" si="272"/>
        <v/>
      </c>
      <c r="BO533" s="48" t="str">
        <f t="shared" si="273"/>
        <v/>
      </c>
      <c r="BP533" s="48" t="str">
        <f t="shared" si="274"/>
        <v/>
      </c>
      <c r="BQ533" s="48" t="str">
        <f t="shared" si="275"/>
        <v/>
      </c>
      <c r="BR533" s="48" t="str">
        <f t="shared" si="276"/>
        <v/>
      </c>
      <c r="BS533" s="48" t="str">
        <f t="shared" si="277"/>
        <v/>
      </c>
      <c r="BT533" s="48" t="str">
        <f t="shared" si="278"/>
        <v/>
      </c>
      <c r="BU533" s="48" t="str">
        <f t="shared" si="279"/>
        <v/>
      </c>
    </row>
    <row r="534" spans="1:73">
      <c r="A534" s="10" t="e">
        <f>Audit!#REF!</f>
        <v>#REF!</v>
      </c>
      <c r="B534" s="10" t="e">
        <f t="shared" si="250"/>
        <v>#REF!</v>
      </c>
      <c r="C534" s="17" t="e">
        <f>VLOOKUP(Audit!#REF!,$V$3:$AE$12,2,FALSE) &amp; VLOOKUP(Audit!#REF!,$V$13:$AE$22,2,FALSE)&amp; IF(Audit!#REF!=10,Audit!#REF!&amp;Audit!#REF!,"")</f>
        <v>#REF!</v>
      </c>
      <c r="D534" s="17" t="e">
        <f>VLOOKUP(Audit!#REF!,$V$3:$AE$12,3,FALSE) &amp; VLOOKUP(Audit!#REF!,$V$13:$AE$22,3,FALSE) &amp;IF(Audit!#REF!=10,Audit!#REF!&amp;Audit!#REF!,"")</f>
        <v>#REF!</v>
      </c>
      <c r="E534" s="17" t="e">
        <f>VLOOKUP(Audit!#REF!,$V$3:$AE$12,4,FALSE)&amp; Audit!#REF! &amp; VLOOKUP(Audit!#REF!,$V$13:$AE$22,4,FALSE)&amp; IF(Audit!#REF!=10,Audit!#REF!&amp;Audit!#REF!,"")</f>
        <v>#REF!</v>
      </c>
      <c r="F534" s="17" t="e">
        <f>VLOOKUP(Audit!#REF!,$V$3:$AE$12,5,FALSE) &amp; VLOOKUP(Audit!#REF!,$V$13:$AE$22,5,FALSE)&amp; IF(Audit!#REF!=10,Audit!#REF!&amp;Audit!#REF!,"")</f>
        <v>#REF!</v>
      </c>
      <c r="G534" s="17" t="e">
        <f>VLOOKUP(Audit!#REF!,$V$3:$AE$12,6,FALSE) &amp; VLOOKUP(Audit!#REF!,$V$13:$AE$22,6,FALSE)&amp; IF(Audit!#REF!=10,Audit!#REF!&amp;Audit!#REF!,"")</f>
        <v>#REF!</v>
      </c>
      <c r="H534" s="17" t="e">
        <f>VLOOKUP(Audit!#REF!,$V$3:$AE$12,7,FALSE) &amp; VLOOKUP(Audit!#REF!,$V$13:$AE$22,7,FALSE)&amp;IF(Audit!#REF!=10,Audit!#REF!&amp;Audit!#REF!,"")</f>
        <v>#REF!</v>
      </c>
      <c r="I534" s="17" t="e">
        <f>VLOOKUP(Audit!#REF!,$V$3:$AE$12,8,FALSE) &amp; Audit!#REF! &amp; VLOOKUP(Audit!#REF!,$V$13:$AE$22,8,FALSE)&amp;IF(Audit!#REF!=10,Audit!#REF!&amp;Audit!#REF!,"")</f>
        <v>#REF!</v>
      </c>
      <c r="J534" s="17" t="e">
        <f>VLOOKUP(Audit!#REF!,$V$3:$AE$12,9,FALSE) &amp; VLOOKUP(Audit!#REF!,$V$13:$AE$22,9,FALSE) &amp; IF(Audit!#REF!=10,Audit!#REF!&amp;Audit!#REF!,"") &amp; IF(Audit!#REF!&lt;&gt;1,U534,"")</f>
        <v>#REF!</v>
      </c>
      <c r="K534" s="17" t="e">
        <f>VLOOKUP(Audit!#REF!,$V$3:$AE$12,10,FALSE) &amp; Audit!#REF! &amp; VLOOKUP(Audit!#REF!,$V$13:$AE$22,10,FALSE) &amp; IF(Audit!#REF!=10,Audit!#REF!&amp;Audit!#REF!,"") &amp; IF(Audit!#REF!&lt;&gt;1,U534,"")</f>
        <v>#REF!</v>
      </c>
      <c r="L534" s="10" t="e">
        <f>Audit!#REF!</f>
        <v>#REF!</v>
      </c>
      <c r="M534" s="10" t="e">
        <f t="shared" si="251"/>
        <v>#REF!</v>
      </c>
      <c r="N534" s="10" t="e">
        <f t="shared" si="252"/>
        <v>#REF!</v>
      </c>
      <c r="O534" s="10" t="e">
        <f t="shared" si="253"/>
        <v>#REF!</v>
      </c>
      <c r="P534" s="10" t="e">
        <f t="shared" si="254"/>
        <v>#REF!</v>
      </c>
      <c r="Q534" s="10" t="e">
        <f t="shared" si="255"/>
        <v>#REF!</v>
      </c>
      <c r="R534" s="10" t="e">
        <f t="shared" si="256"/>
        <v>#REF!</v>
      </c>
      <c r="S534" s="10" t="e">
        <f t="shared" si="257"/>
        <v>#REF!</v>
      </c>
      <c r="T534" s="10" t="e">
        <f t="shared" si="258"/>
        <v>#REF!</v>
      </c>
      <c r="U534" s="17" t="e">
        <f>IF(Audit!#REF!="","",VLOOKUP(Audit!#REF!,$W$26:$X$35,2,FALSE)) &amp; Audit!#REF! &amp; IF(Audit!#REF!="","",IF(Audit!#REF!&lt;=1.4,VLOOKUP(Audit!#REF!,$W$38:X579,2,FALSE),VLOOKUP(Audit!#REF!,$W$51:$X$61,2,FALSE))) &amp; IF(Audit!#REF!="","",VLOOKUP(Audit!#REF!,$Y$26:$Z$35,2,FALSE) &amp; Audit!#REF! &amp; IF(Audit!#REF!="","",IF(Audit!#REF!&lt;=1.4,VLOOKUP(Audit!#REF!,$Y$38:$Z$48,2,FALSE),VLOOKUP(Audit!#REF!,$Y$51:$Z$61,2,FALSE))))</f>
        <v>#REF!</v>
      </c>
      <c r="V534" s="21"/>
      <c r="AH534" s="49" t="e">
        <f>Audit!#REF!</f>
        <v>#REF!</v>
      </c>
      <c r="AI534" s="50" t="e">
        <f>VLOOKUP(Audit!#REF!,$V$3:$AE$12,2,FALSE)&amp; IF(Audit!#REF!=10,Audit!#REF!,"")</f>
        <v>#REF!</v>
      </c>
      <c r="AJ534" s="50" t="e">
        <f>VLOOKUP(Audit!#REF!,$V$13:$AE$22,2,FALSE)&amp; IF(Audit!#REF!=10,Audit!#REF!,"")</f>
        <v>#REF!</v>
      </c>
      <c r="AK534" s="47" t="e">
        <f t="shared" si="259"/>
        <v>#REF!</v>
      </c>
      <c r="AL534" s="50" t="e">
        <f>VLOOKUP(Audit!#REF!,$V$3:$AE$12,3,FALSE)&amp; IF(Audit!#REF!=10,Audit!#REF!,"")</f>
        <v>#REF!</v>
      </c>
      <c r="AM534" s="50" t="e">
        <f>VLOOKUP(Audit!#REF!,$V$13:$AE$22,3,FALSE)&amp; IF(Audit!#REF!=10,Audit!#REF!,"")</f>
        <v>#REF!</v>
      </c>
      <c r="AN534" s="47" t="e">
        <f t="shared" si="260"/>
        <v>#REF!</v>
      </c>
      <c r="AO534" s="50" t="e">
        <f>VLOOKUP(Audit!#REF!,$V$3:$AE$12,4,FALSE) &amp;  Audit!#REF! &amp; IF(Audit!#REF!=10,Audit!#REF!,"")</f>
        <v>#REF!</v>
      </c>
      <c r="AP534" s="50" t="e">
        <f>VLOOKUP(Audit!#REF!,$V$13:$AE$22,4,FALSE)&amp; IF(Audit!#REF!=10,Audit!#REF!,"")</f>
        <v>#REF!</v>
      </c>
      <c r="AQ534" s="47" t="e">
        <f t="shared" si="261"/>
        <v>#REF!</v>
      </c>
      <c r="AR534" s="50" t="e">
        <f>VLOOKUP(Audit!#REF!,$V$3:$AE$12,5,FALSE)&amp; IF(Audit!#REF!=10,Audit!#REF!,"")</f>
        <v>#REF!</v>
      </c>
      <c r="AS534" s="50" t="e">
        <f>VLOOKUP(Audit!#REF!,$V$13:$AE$22,5,FALSE)&amp; IF(Audit!#REF!=10,Audit!#REF!,"")</f>
        <v>#REF!</v>
      </c>
      <c r="AT534" s="47" t="e">
        <f t="shared" si="262"/>
        <v>#REF!</v>
      </c>
      <c r="AU534" s="50" t="e">
        <f>VLOOKUP(Audit!#REF!,$V$3:$AE$12,6,FALSE)&amp; IF(Audit!#REF!=10,Audit!#REF!,"")</f>
        <v>#REF!</v>
      </c>
      <c r="AV534" s="50" t="e">
        <f>VLOOKUP(Audit!#REF!,$V$13:$AE$22,6,FALSE)&amp; IF(Audit!#REF!=10,Audit!#REF!,"")</f>
        <v>#REF!</v>
      </c>
      <c r="AW534" s="47" t="e">
        <f t="shared" si="263"/>
        <v>#REF!</v>
      </c>
      <c r="AX534" s="50" t="e">
        <f>VLOOKUP(Audit!#REF!,$V$3:$AE$12,7,FALSE)&amp; IF(Audit!#REF!=10,Audit!#REF!,"")</f>
        <v>#REF!</v>
      </c>
      <c r="AY534" s="50" t="e">
        <f>VLOOKUP(Audit!#REF!,$V$13:$AE$22,7,FALSE) &amp; IF(Audit!#REF!=10,Audit!#REF!,"")</f>
        <v>#REF!</v>
      </c>
      <c r="AZ534" s="47" t="e">
        <f t="shared" si="264"/>
        <v>#REF!</v>
      </c>
      <c r="BA534" s="50" t="e">
        <f>VLOOKUP(Audit!#REF!,$V$3:$AE$12,8,FALSE)&amp; Audit!#REF! &amp; IF(Audit!#REF!=10,Audit!#REF!,"")</f>
        <v>#REF!</v>
      </c>
      <c r="BB534" s="50" t="e">
        <f>VLOOKUP(Audit!#REF!,$V$13:$AE$22,8,FALSE) &amp; IF(Audit!#REF!=10,Audit!#REF!,"")</f>
        <v>#REF!</v>
      </c>
      <c r="BC534" s="47" t="e">
        <f t="shared" si="265"/>
        <v>#REF!</v>
      </c>
      <c r="BD534" s="50" t="e">
        <f>VLOOKUP(Audit!#REF!,$V$3:$AE$12,9,FALSE)&amp; IF(Audit!#REF!=10,Audit!#REF!,"")</f>
        <v>#REF!</v>
      </c>
      <c r="BE534" s="50" t="e">
        <f>VLOOKUP(Audit!#REF!,$V$13:$AE$22,9,FALSE) &amp; IF(Audit!#REF!=10,Audit!#REF!,"") &amp; IF(Audit!#REF!&lt;&gt;1,U534,"")</f>
        <v>#REF!</v>
      </c>
      <c r="BF534" s="47" t="e">
        <f t="shared" si="266"/>
        <v>#REF!</v>
      </c>
      <c r="BG534" s="50" t="e">
        <f>VLOOKUP(Audit!#REF!,$V$3:$AE$12,10,FALSE) &amp; Audit!#REF! &amp; IF(Audit!#REF!=10,Audit!#REF!,"")</f>
        <v>#REF!</v>
      </c>
      <c r="BH534" s="50" t="e">
        <f>VLOOKUP(Audit!#REF!,$V$13:$AE$22,10,FALSE) &amp; IF(Audit!#REF!=10,Audit!#REF!,"") &amp; IF(Audit!#REF!&lt;&gt;1,U534,"")</f>
        <v>#REF!</v>
      </c>
      <c r="BI534" s="47" t="e">
        <f t="shared" si="267"/>
        <v>#REF!</v>
      </c>
      <c r="BJ534" s="48" t="str">
        <f t="shared" si="268"/>
        <v/>
      </c>
      <c r="BK534" s="48" t="str">
        <f t="shared" si="269"/>
        <v/>
      </c>
      <c r="BL534" s="48" t="str">
        <f t="shared" si="270"/>
        <v/>
      </c>
      <c r="BM534" s="48" t="str">
        <f t="shared" si="271"/>
        <v/>
      </c>
      <c r="BN534" s="48" t="str">
        <f t="shared" si="272"/>
        <v/>
      </c>
      <c r="BO534" s="48" t="str">
        <f t="shared" si="273"/>
        <v/>
      </c>
      <c r="BP534" s="48" t="str">
        <f t="shared" si="274"/>
        <v/>
      </c>
      <c r="BQ534" s="48" t="str">
        <f t="shared" si="275"/>
        <v/>
      </c>
      <c r="BR534" s="48" t="str">
        <f t="shared" si="276"/>
        <v/>
      </c>
      <c r="BS534" s="48" t="str">
        <f t="shared" si="277"/>
        <v/>
      </c>
      <c r="BT534" s="48" t="str">
        <f t="shared" si="278"/>
        <v/>
      </c>
      <c r="BU534" s="48" t="str">
        <f t="shared" si="279"/>
        <v/>
      </c>
    </row>
    <row r="535" spans="1:73">
      <c r="A535" s="10" t="e">
        <f>Audit!#REF!</f>
        <v>#REF!</v>
      </c>
      <c r="B535" s="10" t="e">
        <f t="shared" si="250"/>
        <v>#REF!</v>
      </c>
      <c r="C535" s="17" t="e">
        <f>VLOOKUP(Audit!#REF!,$V$3:$AE$12,2,FALSE) &amp; VLOOKUP(Audit!#REF!,$V$13:$AE$22,2,FALSE)&amp; IF(Audit!#REF!=10,Audit!#REF!&amp;Audit!#REF!,"")</f>
        <v>#REF!</v>
      </c>
      <c r="D535" s="17" t="e">
        <f>VLOOKUP(Audit!#REF!,$V$3:$AE$12,3,FALSE) &amp; VLOOKUP(Audit!#REF!,$V$13:$AE$22,3,FALSE) &amp;IF(Audit!#REF!=10,Audit!#REF!&amp;Audit!#REF!,"")</f>
        <v>#REF!</v>
      </c>
      <c r="E535" s="17" t="e">
        <f>VLOOKUP(Audit!#REF!,$V$3:$AE$12,4,FALSE)&amp; Audit!#REF! &amp; VLOOKUP(Audit!#REF!,$V$13:$AE$22,4,FALSE)&amp; IF(Audit!#REF!=10,Audit!#REF!&amp;Audit!#REF!,"")</f>
        <v>#REF!</v>
      </c>
      <c r="F535" s="17" t="e">
        <f>VLOOKUP(Audit!#REF!,$V$3:$AE$12,5,FALSE) &amp; VLOOKUP(Audit!#REF!,$V$13:$AE$22,5,FALSE)&amp; IF(Audit!#REF!=10,Audit!#REF!&amp;Audit!#REF!,"")</f>
        <v>#REF!</v>
      </c>
      <c r="G535" s="17" t="e">
        <f>VLOOKUP(Audit!#REF!,$V$3:$AE$12,6,FALSE) &amp; VLOOKUP(Audit!#REF!,$V$13:$AE$22,6,FALSE)&amp; IF(Audit!#REF!=10,Audit!#REF!&amp;Audit!#REF!,"")</f>
        <v>#REF!</v>
      </c>
      <c r="H535" s="17" t="e">
        <f>VLOOKUP(Audit!#REF!,$V$3:$AE$12,7,FALSE) &amp; VLOOKUP(Audit!#REF!,$V$13:$AE$22,7,FALSE)&amp;IF(Audit!#REF!=10,Audit!#REF!&amp;Audit!#REF!,"")</f>
        <v>#REF!</v>
      </c>
      <c r="I535" s="17" t="e">
        <f>VLOOKUP(Audit!#REF!,$V$3:$AE$12,8,FALSE) &amp; Audit!#REF! &amp; VLOOKUP(Audit!#REF!,$V$13:$AE$22,8,FALSE)&amp;IF(Audit!#REF!=10,Audit!#REF!&amp;Audit!#REF!,"")</f>
        <v>#REF!</v>
      </c>
      <c r="J535" s="17" t="e">
        <f>VLOOKUP(Audit!#REF!,$V$3:$AE$12,9,FALSE) &amp; VLOOKUP(Audit!#REF!,$V$13:$AE$22,9,FALSE) &amp; IF(Audit!#REF!=10,Audit!#REF!&amp;Audit!#REF!,"") &amp; IF(Audit!#REF!&lt;&gt;1,U535,"")</f>
        <v>#REF!</v>
      </c>
      <c r="K535" s="17" t="e">
        <f>VLOOKUP(Audit!#REF!,$V$3:$AE$12,10,FALSE) &amp; Audit!#REF! &amp; VLOOKUP(Audit!#REF!,$V$13:$AE$22,10,FALSE) &amp; IF(Audit!#REF!=10,Audit!#REF!&amp;Audit!#REF!,"") &amp; IF(Audit!#REF!&lt;&gt;1,U535,"")</f>
        <v>#REF!</v>
      </c>
      <c r="L535" s="10" t="e">
        <f>Audit!#REF!</f>
        <v>#REF!</v>
      </c>
      <c r="M535" s="10" t="e">
        <f t="shared" si="251"/>
        <v>#REF!</v>
      </c>
      <c r="N535" s="10" t="e">
        <f t="shared" si="252"/>
        <v>#REF!</v>
      </c>
      <c r="O535" s="10" t="e">
        <f t="shared" si="253"/>
        <v>#REF!</v>
      </c>
      <c r="P535" s="10" t="e">
        <f t="shared" si="254"/>
        <v>#REF!</v>
      </c>
      <c r="Q535" s="10" t="e">
        <f t="shared" si="255"/>
        <v>#REF!</v>
      </c>
      <c r="R535" s="10" t="e">
        <f t="shared" si="256"/>
        <v>#REF!</v>
      </c>
      <c r="S535" s="10" t="e">
        <f t="shared" si="257"/>
        <v>#REF!</v>
      </c>
      <c r="T535" s="10" t="e">
        <f t="shared" si="258"/>
        <v>#REF!</v>
      </c>
      <c r="U535" s="17" t="e">
        <f>IF(Audit!#REF!="","",VLOOKUP(Audit!#REF!,$W$26:$X$35,2,FALSE)) &amp; Audit!#REF! &amp; IF(Audit!#REF!="","",IF(Audit!#REF!&lt;=1.4,VLOOKUP(Audit!#REF!,$W$38:X580,2,FALSE),VLOOKUP(Audit!#REF!,$W$51:$X$61,2,FALSE))) &amp; IF(Audit!#REF!="","",VLOOKUP(Audit!#REF!,$Y$26:$Z$35,2,FALSE) &amp; Audit!#REF! &amp; IF(Audit!#REF!="","",IF(Audit!#REF!&lt;=1.4,VLOOKUP(Audit!#REF!,$Y$38:$Z$48,2,FALSE),VLOOKUP(Audit!#REF!,$Y$51:$Z$61,2,FALSE))))</f>
        <v>#REF!</v>
      </c>
      <c r="V535" s="21"/>
      <c r="AH535" s="49" t="e">
        <f>Audit!#REF!</f>
        <v>#REF!</v>
      </c>
      <c r="AI535" s="50" t="e">
        <f>VLOOKUP(Audit!#REF!,$V$3:$AE$12,2,FALSE)&amp; IF(Audit!#REF!=10,Audit!#REF!,"")</f>
        <v>#REF!</v>
      </c>
      <c r="AJ535" s="50" t="e">
        <f>VLOOKUP(Audit!#REF!,$V$13:$AE$22,2,FALSE)&amp; IF(Audit!#REF!=10,Audit!#REF!,"")</f>
        <v>#REF!</v>
      </c>
      <c r="AK535" s="47" t="e">
        <f t="shared" si="259"/>
        <v>#REF!</v>
      </c>
      <c r="AL535" s="50" t="e">
        <f>VLOOKUP(Audit!#REF!,$V$3:$AE$12,3,FALSE)&amp; IF(Audit!#REF!=10,Audit!#REF!,"")</f>
        <v>#REF!</v>
      </c>
      <c r="AM535" s="50" t="e">
        <f>VLOOKUP(Audit!#REF!,$V$13:$AE$22,3,FALSE)&amp; IF(Audit!#REF!=10,Audit!#REF!,"")</f>
        <v>#REF!</v>
      </c>
      <c r="AN535" s="47" t="e">
        <f t="shared" si="260"/>
        <v>#REF!</v>
      </c>
      <c r="AO535" s="50" t="e">
        <f>VLOOKUP(Audit!#REF!,$V$3:$AE$12,4,FALSE) &amp;  Audit!#REF! &amp; IF(Audit!#REF!=10,Audit!#REF!,"")</f>
        <v>#REF!</v>
      </c>
      <c r="AP535" s="50" t="e">
        <f>VLOOKUP(Audit!#REF!,$V$13:$AE$22,4,FALSE)&amp; IF(Audit!#REF!=10,Audit!#REF!,"")</f>
        <v>#REF!</v>
      </c>
      <c r="AQ535" s="47" t="e">
        <f t="shared" si="261"/>
        <v>#REF!</v>
      </c>
      <c r="AR535" s="50" t="e">
        <f>VLOOKUP(Audit!#REF!,$V$3:$AE$12,5,FALSE)&amp; IF(Audit!#REF!=10,Audit!#REF!,"")</f>
        <v>#REF!</v>
      </c>
      <c r="AS535" s="50" t="e">
        <f>VLOOKUP(Audit!#REF!,$V$13:$AE$22,5,FALSE)&amp; IF(Audit!#REF!=10,Audit!#REF!,"")</f>
        <v>#REF!</v>
      </c>
      <c r="AT535" s="47" t="e">
        <f t="shared" si="262"/>
        <v>#REF!</v>
      </c>
      <c r="AU535" s="50" t="e">
        <f>VLOOKUP(Audit!#REF!,$V$3:$AE$12,6,FALSE)&amp; IF(Audit!#REF!=10,Audit!#REF!,"")</f>
        <v>#REF!</v>
      </c>
      <c r="AV535" s="50" t="e">
        <f>VLOOKUP(Audit!#REF!,$V$13:$AE$22,6,FALSE)&amp; IF(Audit!#REF!=10,Audit!#REF!,"")</f>
        <v>#REF!</v>
      </c>
      <c r="AW535" s="47" t="e">
        <f t="shared" si="263"/>
        <v>#REF!</v>
      </c>
      <c r="AX535" s="50" t="e">
        <f>VLOOKUP(Audit!#REF!,$V$3:$AE$12,7,FALSE)&amp; IF(Audit!#REF!=10,Audit!#REF!,"")</f>
        <v>#REF!</v>
      </c>
      <c r="AY535" s="50" t="e">
        <f>VLOOKUP(Audit!#REF!,$V$13:$AE$22,7,FALSE) &amp; IF(Audit!#REF!=10,Audit!#REF!,"")</f>
        <v>#REF!</v>
      </c>
      <c r="AZ535" s="47" t="e">
        <f t="shared" si="264"/>
        <v>#REF!</v>
      </c>
      <c r="BA535" s="50" t="e">
        <f>VLOOKUP(Audit!#REF!,$V$3:$AE$12,8,FALSE)&amp; Audit!#REF! &amp; IF(Audit!#REF!=10,Audit!#REF!,"")</f>
        <v>#REF!</v>
      </c>
      <c r="BB535" s="50" t="e">
        <f>VLOOKUP(Audit!#REF!,$V$13:$AE$22,8,FALSE) &amp; IF(Audit!#REF!=10,Audit!#REF!,"")</f>
        <v>#REF!</v>
      </c>
      <c r="BC535" s="47" t="e">
        <f t="shared" si="265"/>
        <v>#REF!</v>
      </c>
      <c r="BD535" s="50" t="e">
        <f>VLOOKUP(Audit!#REF!,$V$3:$AE$12,9,FALSE)&amp; IF(Audit!#REF!=10,Audit!#REF!,"")</f>
        <v>#REF!</v>
      </c>
      <c r="BE535" s="50" t="e">
        <f>VLOOKUP(Audit!#REF!,$V$13:$AE$22,9,FALSE) &amp; IF(Audit!#REF!=10,Audit!#REF!,"") &amp; IF(Audit!#REF!&lt;&gt;1,U535,"")</f>
        <v>#REF!</v>
      </c>
      <c r="BF535" s="47" t="e">
        <f t="shared" si="266"/>
        <v>#REF!</v>
      </c>
      <c r="BG535" s="50" t="e">
        <f>VLOOKUP(Audit!#REF!,$V$3:$AE$12,10,FALSE) &amp; Audit!#REF! &amp; IF(Audit!#REF!=10,Audit!#REF!,"")</f>
        <v>#REF!</v>
      </c>
      <c r="BH535" s="50" t="e">
        <f>VLOOKUP(Audit!#REF!,$V$13:$AE$22,10,FALSE) &amp; IF(Audit!#REF!=10,Audit!#REF!,"") &amp; IF(Audit!#REF!&lt;&gt;1,U535,"")</f>
        <v>#REF!</v>
      </c>
      <c r="BI535" s="47" t="e">
        <f t="shared" si="267"/>
        <v>#REF!</v>
      </c>
      <c r="BJ535" s="48" t="str">
        <f t="shared" si="268"/>
        <v/>
      </c>
      <c r="BK535" s="48" t="str">
        <f t="shared" si="269"/>
        <v/>
      </c>
      <c r="BL535" s="48" t="str">
        <f t="shared" si="270"/>
        <v/>
      </c>
      <c r="BM535" s="48" t="str">
        <f t="shared" si="271"/>
        <v/>
      </c>
      <c r="BN535" s="48" t="str">
        <f t="shared" si="272"/>
        <v/>
      </c>
      <c r="BO535" s="48" t="str">
        <f t="shared" si="273"/>
        <v/>
      </c>
      <c r="BP535" s="48" t="str">
        <f t="shared" si="274"/>
        <v/>
      </c>
      <c r="BQ535" s="48" t="str">
        <f t="shared" si="275"/>
        <v/>
      </c>
      <c r="BR535" s="48" t="str">
        <f t="shared" si="276"/>
        <v/>
      </c>
      <c r="BS535" s="48" t="str">
        <f t="shared" si="277"/>
        <v/>
      </c>
      <c r="BT535" s="48" t="str">
        <f t="shared" si="278"/>
        <v/>
      </c>
      <c r="BU535" s="48" t="str">
        <f t="shared" si="279"/>
        <v/>
      </c>
    </row>
    <row r="536" spans="1:73">
      <c r="A536" s="10" t="e">
        <f>Audit!#REF!</f>
        <v>#REF!</v>
      </c>
      <c r="B536" s="10" t="e">
        <f t="shared" si="250"/>
        <v>#REF!</v>
      </c>
      <c r="C536" s="17" t="e">
        <f>VLOOKUP(Audit!#REF!,$V$3:$AE$12,2,FALSE) &amp; VLOOKUP(Audit!#REF!,$V$13:$AE$22,2,FALSE)&amp; IF(Audit!#REF!=10,Audit!#REF!&amp;Audit!#REF!,"")</f>
        <v>#REF!</v>
      </c>
      <c r="D536" s="17" t="e">
        <f>VLOOKUP(Audit!#REF!,$V$3:$AE$12,3,FALSE) &amp; VLOOKUP(Audit!#REF!,$V$13:$AE$22,3,FALSE) &amp;IF(Audit!#REF!=10,Audit!#REF!&amp;Audit!#REF!,"")</f>
        <v>#REF!</v>
      </c>
      <c r="E536" s="17" t="e">
        <f>VLOOKUP(Audit!#REF!,$V$3:$AE$12,4,FALSE)&amp; Audit!#REF! &amp; VLOOKUP(Audit!#REF!,$V$13:$AE$22,4,FALSE)&amp; IF(Audit!#REF!=10,Audit!#REF!&amp;Audit!#REF!,"")</f>
        <v>#REF!</v>
      </c>
      <c r="F536" s="17" t="e">
        <f>VLOOKUP(Audit!#REF!,$V$3:$AE$12,5,FALSE) &amp; VLOOKUP(Audit!#REF!,$V$13:$AE$22,5,FALSE)&amp; IF(Audit!#REF!=10,Audit!#REF!&amp;Audit!#REF!,"")</f>
        <v>#REF!</v>
      </c>
      <c r="G536" s="17" t="e">
        <f>VLOOKUP(Audit!#REF!,$V$3:$AE$12,6,FALSE) &amp; VLOOKUP(Audit!#REF!,$V$13:$AE$22,6,FALSE)&amp; IF(Audit!#REF!=10,Audit!#REF!&amp;Audit!#REF!,"")</f>
        <v>#REF!</v>
      </c>
      <c r="H536" s="17" t="e">
        <f>VLOOKUP(Audit!#REF!,$V$3:$AE$12,7,FALSE) &amp; VLOOKUP(Audit!#REF!,$V$13:$AE$22,7,FALSE)&amp;IF(Audit!#REF!=10,Audit!#REF!&amp;Audit!#REF!,"")</f>
        <v>#REF!</v>
      </c>
      <c r="I536" s="17" t="e">
        <f>VLOOKUP(Audit!#REF!,$V$3:$AE$12,8,FALSE) &amp; Audit!#REF! &amp; VLOOKUP(Audit!#REF!,$V$13:$AE$22,8,FALSE)&amp;IF(Audit!#REF!=10,Audit!#REF!&amp;Audit!#REF!,"")</f>
        <v>#REF!</v>
      </c>
      <c r="J536" s="17" t="e">
        <f>VLOOKUP(Audit!#REF!,$V$3:$AE$12,9,FALSE) &amp; VLOOKUP(Audit!#REF!,$V$13:$AE$22,9,FALSE) &amp; IF(Audit!#REF!=10,Audit!#REF!&amp;Audit!#REF!,"") &amp; IF(Audit!#REF!&lt;&gt;1,U536,"")</f>
        <v>#REF!</v>
      </c>
      <c r="K536" s="17" t="e">
        <f>VLOOKUP(Audit!#REF!,$V$3:$AE$12,10,FALSE) &amp; Audit!#REF! &amp; VLOOKUP(Audit!#REF!,$V$13:$AE$22,10,FALSE) &amp; IF(Audit!#REF!=10,Audit!#REF!&amp;Audit!#REF!,"") &amp; IF(Audit!#REF!&lt;&gt;1,U536,"")</f>
        <v>#REF!</v>
      </c>
      <c r="L536" s="10" t="e">
        <f>Audit!#REF!</f>
        <v>#REF!</v>
      </c>
      <c r="M536" s="10" t="e">
        <f t="shared" si="251"/>
        <v>#REF!</v>
      </c>
      <c r="N536" s="10" t="e">
        <f t="shared" si="252"/>
        <v>#REF!</v>
      </c>
      <c r="O536" s="10" t="e">
        <f t="shared" si="253"/>
        <v>#REF!</v>
      </c>
      <c r="P536" s="10" t="e">
        <f t="shared" si="254"/>
        <v>#REF!</v>
      </c>
      <c r="Q536" s="10" t="e">
        <f t="shared" si="255"/>
        <v>#REF!</v>
      </c>
      <c r="R536" s="10" t="e">
        <f t="shared" si="256"/>
        <v>#REF!</v>
      </c>
      <c r="S536" s="10" t="e">
        <f t="shared" si="257"/>
        <v>#REF!</v>
      </c>
      <c r="T536" s="10" t="e">
        <f t="shared" si="258"/>
        <v>#REF!</v>
      </c>
      <c r="U536" s="17" t="e">
        <f>IF(Audit!#REF!="","",VLOOKUP(Audit!#REF!,$W$26:$X$35,2,FALSE)) &amp; Audit!#REF! &amp; IF(Audit!#REF!="","",IF(Audit!#REF!&lt;=1.4,VLOOKUP(Audit!#REF!,$W$38:X581,2,FALSE),VLOOKUP(Audit!#REF!,$W$51:$X$61,2,FALSE))) &amp; IF(Audit!#REF!="","",VLOOKUP(Audit!#REF!,$Y$26:$Z$35,2,FALSE) &amp; Audit!#REF! &amp; IF(Audit!#REF!="","",IF(Audit!#REF!&lt;=1.4,VLOOKUP(Audit!#REF!,$Y$38:$Z$48,2,FALSE),VLOOKUP(Audit!#REF!,$Y$51:$Z$61,2,FALSE))))</f>
        <v>#REF!</v>
      </c>
      <c r="V536" s="21"/>
      <c r="AH536" s="49" t="e">
        <f>Audit!#REF!</f>
        <v>#REF!</v>
      </c>
      <c r="AI536" s="50" t="e">
        <f>VLOOKUP(Audit!#REF!,$V$3:$AE$12,2,FALSE)&amp; IF(Audit!#REF!=10,Audit!#REF!,"")</f>
        <v>#REF!</v>
      </c>
      <c r="AJ536" s="50" t="e">
        <f>VLOOKUP(Audit!#REF!,$V$13:$AE$22,2,FALSE)&amp; IF(Audit!#REF!=10,Audit!#REF!,"")</f>
        <v>#REF!</v>
      </c>
      <c r="AK536" s="47" t="e">
        <f t="shared" si="259"/>
        <v>#REF!</v>
      </c>
      <c r="AL536" s="50" t="e">
        <f>VLOOKUP(Audit!#REF!,$V$3:$AE$12,3,FALSE)&amp; IF(Audit!#REF!=10,Audit!#REF!,"")</f>
        <v>#REF!</v>
      </c>
      <c r="AM536" s="50" t="e">
        <f>VLOOKUP(Audit!#REF!,$V$13:$AE$22,3,FALSE)&amp; IF(Audit!#REF!=10,Audit!#REF!,"")</f>
        <v>#REF!</v>
      </c>
      <c r="AN536" s="47" t="e">
        <f t="shared" si="260"/>
        <v>#REF!</v>
      </c>
      <c r="AO536" s="50" t="e">
        <f>VLOOKUP(Audit!#REF!,$V$3:$AE$12,4,FALSE) &amp;  Audit!#REF! &amp; IF(Audit!#REF!=10,Audit!#REF!,"")</f>
        <v>#REF!</v>
      </c>
      <c r="AP536" s="50" t="e">
        <f>VLOOKUP(Audit!#REF!,$V$13:$AE$22,4,FALSE)&amp; IF(Audit!#REF!=10,Audit!#REF!,"")</f>
        <v>#REF!</v>
      </c>
      <c r="AQ536" s="47" t="e">
        <f t="shared" si="261"/>
        <v>#REF!</v>
      </c>
      <c r="AR536" s="50" t="e">
        <f>VLOOKUP(Audit!#REF!,$V$3:$AE$12,5,FALSE)&amp; IF(Audit!#REF!=10,Audit!#REF!,"")</f>
        <v>#REF!</v>
      </c>
      <c r="AS536" s="50" t="e">
        <f>VLOOKUP(Audit!#REF!,$V$13:$AE$22,5,FALSE)&amp; IF(Audit!#REF!=10,Audit!#REF!,"")</f>
        <v>#REF!</v>
      </c>
      <c r="AT536" s="47" t="e">
        <f t="shared" si="262"/>
        <v>#REF!</v>
      </c>
      <c r="AU536" s="50" t="e">
        <f>VLOOKUP(Audit!#REF!,$V$3:$AE$12,6,FALSE)&amp; IF(Audit!#REF!=10,Audit!#REF!,"")</f>
        <v>#REF!</v>
      </c>
      <c r="AV536" s="50" t="e">
        <f>VLOOKUP(Audit!#REF!,$V$13:$AE$22,6,FALSE)&amp; IF(Audit!#REF!=10,Audit!#REF!,"")</f>
        <v>#REF!</v>
      </c>
      <c r="AW536" s="47" t="e">
        <f t="shared" si="263"/>
        <v>#REF!</v>
      </c>
      <c r="AX536" s="50" t="e">
        <f>VLOOKUP(Audit!#REF!,$V$3:$AE$12,7,FALSE)&amp; IF(Audit!#REF!=10,Audit!#REF!,"")</f>
        <v>#REF!</v>
      </c>
      <c r="AY536" s="50" t="e">
        <f>VLOOKUP(Audit!#REF!,$V$13:$AE$22,7,FALSE) &amp; IF(Audit!#REF!=10,Audit!#REF!,"")</f>
        <v>#REF!</v>
      </c>
      <c r="AZ536" s="47" t="e">
        <f t="shared" si="264"/>
        <v>#REF!</v>
      </c>
      <c r="BA536" s="50" t="e">
        <f>VLOOKUP(Audit!#REF!,$V$3:$AE$12,8,FALSE)&amp; Audit!#REF! &amp; IF(Audit!#REF!=10,Audit!#REF!,"")</f>
        <v>#REF!</v>
      </c>
      <c r="BB536" s="50" t="e">
        <f>VLOOKUP(Audit!#REF!,$V$13:$AE$22,8,FALSE) &amp; IF(Audit!#REF!=10,Audit!#REF!,"")</f>
        <v>#REF!</v>
      </c>
      <c r="BC536" s="47" t="e">
        <f t="shared" si="265"/>
        <v>#REF!</v>
      </c>
      <c r="BD536" s="50" t="e">
        <f>VLOOKUP(Audit!#REF!,$V$3:$AE$12,9,FALSE)&amp; IF(Audit!#REF!=10,Audit!#REF!,"")</f>
        <v>#REF!</v>
      </c>
      <c r="BE536" s="50" t="e">
        <f>VLOOKUP(Audit!#REF!,$V$13:$AE$22,9,FALSE) &amp; IF(Audit!#REF!=10,Audit!#REF!,"") &amp; IF(Audit!#REF!&lt;&gt;1,U536,"")</f>
        <v>#REF!</v>
      </c>
      <c r="BF536" s="47" t="e">
        <f t="shared" si="266"/>
        <v>#REF!</v>
      </c>
      <c r="BG536" s="50" t="e">
        <f>VLOOKUP(Audit!#REF!,$V$3:$AE$12,10,FALSE) &amp; Audit!#REF! &amp; IF(Audit!#REF!=10,Audit!#REF!,"")</f>
        <v>#REF!</v>
      </c>
      <c r="BH536" s="50" t="e">
        <f>VLOOKUP(Audit!#REF!,$V$13:$AE$22,10,FALSE) &amp; IF(Audit!#REF!=10,Audit!#REF!,"") &amp; IF(Audit!#REF!&lt;&gt;1,U536,"")</f>
        <v>#REF!</v>
      </c>
      <c r="BI536" s="47" t="e">
        <f t="shared" si="267"/>
        <v>#REF!</v>
      </c>
      <c r="BJ536" s="48" t="str">
        <f t="shared" si="268"/>
        <v/>
      </c>
      <c r="BK536" s="48" t="str">
        <f t="shared" si="269"/>
        <v/>
      </c>
      <c r="BL536" s="48" t="str">
        <f t="shared" si="270"/>
        <v/>
      </c>
      <c r="BM536" s="48" t="str">
        <f t="shared" si="271"/>
        <v/>
      </c>
      <c r="BN536" s="48" t="str">
        <f t="shared" si="272"/>
        <v/>
      </c>
      <c r="BO536" s="48" t="str">
        <f t="shared" si="273"/>
        <v/>
      </c>
      <c r="BP536" s="48" t="str">
        <f t="shared" si="274"/>
        <v/>
      </c>
      <c r="BQ536" s="48" t="str">
        <f t="shared" si="275"/>
        <v/>
      </c>
      <c r="BR536" s="48" t="str">
        <f t="shared" si="276"/>
        <v/>
      </c>
      <c r="BS536" s="48" t="str">
        <f t="shared" si="277"/>
        <v/>
      </c>
      <c r="BT536" s="48" t="str">
        <f t="shared" si="278"/>
        <v/>
      </c>
      <c r="BU536" s="48" t="str">
        <f t="shared" si="279"/>
        <v/>
      </c>
    </row>
    <row r="537" spans="1:73">
      <c r="A537" s="10" t="e">
        <f>Audit!#REF!</f>
        <v>#REF!</v>
      </c>
      <c r="B537" s="10" t="e">
        <f t="shared" si="250"/>
        <v>#REF!</v>
      </c>
      <c r="C537" s="17" t="e">
        <f>VLOOKUP(Audit!#REF!,$V$3:$AE$12,2,FALSE) &amp; VLOOKUP(Audit!#REF!,$V$13:$AE$22,2,FALSE)&amp; IF(Audit!#REF!=10,Audit!#REF!&amp;Audit!#REF!,"")</f>
        <v>#REF!</v>
      </c>
      <c r="D537" s="17" t="e">
        <f>VLOOKUP(Audit!#REF!,$V$3:$AE$12,3,FALSE) &amp; VLOOKUP(Audit!#REF!,$V$13:$AE$22,3,FALSE) &amp;IF(Audit!#REF!=10,Audit!#REF!&amp;Audit!#REF!,"")</f>
        <v>#REF!</v>
      </c>
      <c r="E537" s="17" t="e">
        <f>VLOOKUP(Audit!#REF!,$V$3:$AE$12,4,FALSE)&amp; Audit!#REF! &amp; VLOOKUP(Audit!#REF!,$V$13:$AE$22,4,FALSE)&amp; IF(Audit!#REF!=10,Audit!#REF!&amp;Audit!#REF!,"")</f>
        <v>#REF!</v>
      </c>
      <c r="F537" s="17" t="e">
        <f>VLOOKUP(Audit!#REF!,$V$3:$AE$12,5,FALSE) &amp; VLOOKUP(Audit!#REF!,$V$13:$AE$22,5,FALSE)&amp; IF(Audit!#REF!=10,Audit!#REF!&amp;Audit!#REF!,"")</f>
        <v>#REF!</v>
      </c>
      <c r="G537" s="17" t="e">
        <f>VLOOKUP(Audit!#REF!,$V$3:$AE$12,6,FALSE) &amp; VLOOKUP(Audit!#REF!,$V$13:$AE$22,6,FALSE)&amp; IF(Audit!#REF!=10,Audit!#REF!&amp;Audit!#REF!,"")</f>
        <v>#REF!</v>
      </c>
      <c r="H537" s="17" t="e">
        <f>VLOOKUP(Audit!#REF!,$V$3:$AE$12,7,FALSE) &amp; VLOOKUP(Audit!#REF!,$V$13:$AE$22,7,FALSE)&amp;IF(Audit!#REF!=10,Audit!#REF!&amp;Audit!#REF!,"")</f>
        <v>#REF!</v>
      </c>
      <c r="I537" s="17" t="e">
        <f>VLOOKUP(Audit!#REF!,$V$3:$AE$12,8,FALSE) &amp; Audit!#REF! &amp; VLOOKUP(Audit!#REF!,$V$13:$AE$22,8,FALSE)&amp;IF(Audit!#REF!=10,Audit!#REF!&amp;Audit!#REF!,"")</f>
        <v>#REF!</v>
      </c>
      <c r="J537" s="17" t="e">
        <f>VLOOKUP(Audit!#REF!,$V$3:$AE$12,9,FALSE) &amp; VLOOKUP(Audit!#REF!,$V$13:$AE$22,9,FALSE) &amp; IF(Audit!#REF!=10,Audit!#REF!&amp;Audit!#REF!,"") &amp; IF(Audit!#REF!&lt;&gt;1,U537,"")</f>
        <v>#REF!</v>
      </c>
      <c r="K537" s="17" t="e">
        <f>VLOOKUP(Audit!#REF!,$V$3:$AE$12,10,FALSE) &amp; Audit!#REF! &amp; VLOOKUP(Audit!#REF!,$V$13:$AE$22,10,FALSE) &amp; IF(Audit!#REF!=10,Audit!#REF!&amp;Audit!#REF!,"") &amp; IF(Audit!#REF!&lt;&gt;1,U537,"")</f>
        <v>#REF!</v>
      </c>
      <c r="L537" s="10" t="e">
        <f>Audit!#REF!</f>
        <v>#REF!</v>
      </c>
      <c r="M537" s="10" t="e">
        <f t="shared" si="251"/>
        <v>#REF!</v>
      </c>
      <c r="N537" s="10" t="e">
        <f t="shared" si="252"/>
        <v>#REF!</v>
      </c>
      <c r="O537" s="10" t="e">
        <f t="shared" si="253"/>
        <v>#REF!</v>
      </c>
      <c r="P537" s="10" t="e">
        <f t="shared" si="254"/>
        <v>#REF!</v>
      </c>
      <c r="Q537" s="10" t="e">
        <f t="shared" si="255"/>
        <v>#REF!</v>
      </c>
      <c r="R537" s="10" t="e">
        <f t="shared" si="256"/>
        <v>#REF!</v>
      </c>
      <c r="S537" s="10" t="e">
        <f t="shared" si="257"/>
        <v>#REF!</v>
      </c>
      <c r="T537" s="10" t="e">
        <f t="shared" si="258"/>
        <v>#REF!</v>
      </c>
      <c r="U537" s="17" t="e">
        <f>IF(Audit!#REF!="","",VLOOKUP(Audit!#REF!,$W$26:$X$35,2,FALSE)) &amp; Audit!#REF! &amp; IF(Audit!#REF!="","",IF(Audit!#REF!&lt;=1.4,VLOOKUP(Audit!#REF!,$W$38:X582,2,FALSE),VLOOKUP(Audit!#REF!,$W$51:$X$61,2,FALSE))) &amp; IF(Audit!#REF!="","",VLOOKUP(Audit!#REF!,$Y$26:$Z$35,2,FALSE) &amp; Audit!#REF! &amp; IF(Audit!#REF!="","",IF(Audit!#REF!&lt;=1.4,VLOOKUP(Audit!#REF!,$Y$38:$Z$48,2,FALSE),VLOOKUP(Audit!#REF!,$Y$51:$Z$61,2,FALSE))))</f>
        <v>#REF!</v>
      </c>
      <c r="V537" s="21"/>
      <c r="AH537" s="49" t="e">
        <f>Audit!#REF!</f>
        <v>#REF!</v>
      </c>
      <c r="AI537" s="50" t="e">
        <f>VLOOKUP(Audit!#REF!,$V$3:$AE$12,2,FALSE)&amp; IF(Audit!#REF!=10,Audit!#REF!,"")</f>
        <v>#REF!</v>
      </c>
      <c r="AJ537" s="50" t="e">
        <f>VLOOKUP(Audit!#REF!,$V$13:$AE$22,2,FALSE)&amp; IF(Audit!#REF!=10,Audit!#REF!,"")</f>
        <v>#REF!</v>
      </c>
      <c r="AK537" s="47" t="e">
        <f t="shared" si="259"/>
        <v>#REF!</v>
      </c>
      <c r="AL537" s="50" t="e">
        <f>VLOOKUP(Audit!#REF!,$V$3:$AE$12,3,FALSE)&amp; IF(Audit!#REF!=10,Audit!#REF!,"")</f>
        <v>#REF!</v>
      </c>
      <c r="AM537" s="50" t="e">
        <f>VLOOKUP(Audit!#REF!,$V$13:$AE$22,3,FALSE)&amp; IF(Audit!#REF!=10,Audit!#REF!,"")</f>
        <v>#REF!</v>
      </c>
      <c r="AN537" s="47" t="e">
        <f t="shared" si="260"/>
        <v>#REF!</v>
      </c>
      <c r="AO537" s="50" t="e">
        <f>VLOOKUP(Audit!#REF!,$V$3:$AE$12,4,FALSE) &amp;  Audit!#REF! &amp; IF(Audit!#REF!=10,Audit!#REF!,"")</f>
        <v>#REF!</v>
      </c>
      <c r="AP537" s="50" t="e">
        <f>VLOOKUP(Audit!#REF!,$V$13:$AE$22,4,FALSE)&amp; IF(Audit!#REF!=10,Audit!#REF!,"")</f>
        <v>#REF!</v>
      </c>
      <c r="AQ537" s="47" t="e">
        <f t="shared" si="261"/>
        <v>#REF!</v>
      </c>
      <c r="AR537" s="50" t="e">
        <f>VLOOKUP(Audit!#REF!,$V$3:$AE$12,5,FALSE)&amp; IF(Audit!#REF!=10,Audit!#REF!,"")</f>
        <v>#REF!</v>
      </c>
      <c r="AS537" s="50" t="e">
        <f>VLOOKUP(Audit!#REF!,$V$13:$AE$22,5,FALSE)&amp; IF(Audit!#REF!=10,Audit!#REF!,"")</f>
        <v>#REF!</v>
      </c>
      <c r="AT537" s="47" t="e">
        <f t="shared" si="262"/>
        <v>#REF!</v>
      </c>
      <c r="AU537" s="50" t="e">
        <f>VLOOKUP(Audit!#REF!,$V$3:$AE$12,6,FALSE)&amp; IF(Audit!#REF!=10,Audit!#REF!,"")</f>
        <v>#REF!</v>
      </c>
      <c r="AV537" s="50" t="e">
        <f>VLOOKUP(Audit!#REF!,$V$13:$AE$22,6,FALSE)&amp; IF(Audit!#REF!=10,Audit!#REF!,"")</f>
        <v>#REF!</v>
      </c>
      <c r="AW537" s="47" t="e">
        <f t="shared" si="263"/>
        <v>#REF!</v>
      </c>
      <c r="AX537" s="50" t="e">
        <f>VLOOKUP(Audit!#REF!,$V$3:$AE$12,7,FALSE)&amp; IF(Audit!#REF!=10,Audit!#REF!,"")</f>
        <v>#REF!</v>
      </c>
      <c r="AY537" s="50" t="e">
        <f>VLOOKUP(Audit!#REF!,$V$13:$AE$22,7,FALSE) &amp; IF(Audit!#REF!=10,Audit!#REF!,"")</f>
        <v>#REF!</v>
      </c>
      <c r="AZ537" s="47" t="e">
        <f t="shared" si="264"/>
        <v>#REF!</v>
      </c>
      <c r="BA537" s="50" t="e">
        <f>VLOOKUP(Audit!#REF!,$V$3:$AE$12,8,FALSE)&amp; Audit!#REF! &amp; IF(Audit!#REF!=10,Audit!#REF!,"")</f>
        <v>#REF!</v>
      </c>
      <c r="BB537" s="50" t="e">
        <f>VLOOKUP(Audit!#REF!,$V$13:$AE$22,8,FALSE) &amp; IF(Audit!#REF!=10,Audit!#REF!,"")</f>
        <v>#REF!</v>
      </c>
      <c r="BC537" s="47" t="e">
        <f t="shared" si="265"/>
        <v>#REF!</v>
      </c>
      <c r="BD537" s="50" t="e">
        <f>VLOOKUP(Audit!#REF!,$V$3:$AE$12,9,FALSE)&amp; IF(Audit!#REF!=10,Audit!#REF!,"")</f>
        <v>#REF!</v>
      </c>
      <c r="BE537" s="50" t="e">
        <f>VLOOKUP(Audit!#REF!,$V$13:$AE$22,9,FALSE) &amp; IF(Audit!#REF!=10,Audit!#REF!,"") &amp; IF(Audit!#REF!&lt;&gt;1,U537,"")</f>
        <v>#REF!</v>
      </c>
      <c r="BF537" s="47" t="e">
        <f t="shared" si="266"/>
        <v>#REF!</v>
      </c>
      <c r="BG537" s="50" t="e">
        <f>VLOOKUP(Audit!#REF!,$V$3:$AE$12,10,FALSE) &amp; Audit!#REF! &amp; IF(Audit!#REF!=10,Audit!#REF!,"")</f>
        <v>#REF!</v>
      </c>
      <c r="BH537" s="50" t="e">
        <f>VLOOKUP(Audit!#REF!,$V$13:$AE$22,10,FALSE) &amp; IF(Audit!#REF!=10,Audit!#REF!,"") &amp; IF(Audit!#REF!&lt;&gt;1,U537,"")</f>
        <v>#REF!</v>
      </c>
      <c r="BI537" s="47" t="e">
        <f t="shared" si="267"/>
        <v>#REF!</v>
      </c>
      <c r="BJ537" s="48" t="str">
        <f t="shared" si="268"/>
        <v/>
      </c>
      <c r="BK537" s="48" t="str">
        <f t="shared" si="269"/>
        <v/>
      </c>
      <c r="BL537" s="48" t="str">
        <f t="shared" si="270"/>
        <v/>
      </c>
      <c r="BM537" s="48" t="str">
        <f t="shared" si="271"/>
        <v/>
      </c>
      <c r="BN537" s="48" t="str">
        <f t="shared" si="272"/>
        <v/>
      </c>
      <c r="BO537" s="48" t="str">
        <f t="shared" si="273"/>
        <v/>
      </c>
      <c r="BP537" s="48" t="str">
        <f t="shared" si="274"/>
        <v/>
      </c>
      <c r="BQ537" s="48" t="str">
        <f t="shared" si="275"/>
        <v/>
      </c>
      <c r="BR537" s="48" t="str">
        <f t="shared" si="276"/>
        <v/>
      </c>
      <c r="BS537" s="48" t="str">
        <f t="shared" si="277"/>
        <v/>
      </c>
      <c r="BT537" s="48" t="str">
        <f t="shared" si="278"/>
        <v/>
      </c>
      <c r="BU537" s="48" t="str">
        <f t="shared" si="279"/>
        <v/>
      </c>
    </row>
    <row r="538" spans="1:73">
      <c r="A538" s="10" t="e">
        <f>Audit!#REF!</f>
        <v>#REF!</v>
      </c>
      <c r="B538" s="10" t="e">
        <f t="shared" si="250"/>
        <v>#REF!</v>
      </c>
      <c r="C538" s="17" t="e">
        <f>VLOOKUP(Audit!#REF!,$V$3:$AE$12,2,FALSE) &amp; VLOOKUP(Audit!#REF!,$V$13:$AE$22,2,FALSE)&amp; IF(Audit!#REF!=10,Audit!#REF!&amp;Audit!#REF!,"")</f>
        <v>#REF!</v>
      </c>
      <c r="D538" s="17" t="e">
        <f>VLOOKUP(Audit!#REF!,$V$3:$AE$12,3,FALSE) &amp; VLOOKUP(Audit!#REF!,$V$13:$AE$22,3,FALSE) &amp;IF(Audit!#REF!=10,Audit!#REF!&amp;Audit!#REF!,"")</f>
        <v>#REF!</v>
      </c>
      <c r="E538" s="17" t="e">
        <f>VLOOKUP(Audit!#REF!,$V$3:$AE$12,4,FALSE)&amp; Audit!#REF! &amp; VLOOKUP(Audit!#REF!,$V$13:$AE$22,4,FALSE)&amp; IF(Audit!#REF!=10,Audit!#REF!&amp;Audit!#REF!,"")</f>
        <v>#REF!</v>
      </c>
      <c r="F538" s="17" t="e">
        <f>VLOOKUP(Audit!#REF!,$V$3:$AE$12,5,FALSE) &amp; VLOOKUP(Audit!#REF!,$V$13:$AE$22,5,FALSE)&amp; IF(Audit!#REF!=10,Audit!#REF!&amp;Audit!#REF!,"")</f>
        <v>#REF!</v>
      </c>
      <c r="G538" s="17" t="e">
        <f>VLOOKUP(Audit!#REF!,$V$3:$AE$12,6,FALSE) &amp; VLOOKUP(Audit!#REF!,$V$13:$AE$22,6,FALSE)&amp; IF(Audit!#REF!=10,Audit!#REF!&amp;Audit!#REF!,"")</f>
        <v>#REF!</v>
      </c>
      <c r="H538" s="17" t="e">
        <f>VLOOKUP(Audit!#REF!,$V$3:$AE$12,7,FALSE) &amp; VLOOKUP(Audit!#REF!,$V$13:$AE$22,7,FALSE)&amp;IF(Audit!#REF!=10,Audit!#REF!&amp;Audit!#REF!,"")</f>
        <v>#REF!</v>
      </c>
      <c r="I538" s="17" t="e">
        <f>VLOOKUP(Audit!#REF!,$V$3:$AE$12,8,FALSE) &amp; Audit!#REF! &amp; VLOOKUP(Audit!#REF!,$V$13:$AE$22,8,FALSE)&amp;IF(Audit!#REF!=10,Audit!#REF!&amp;Audit!#REF!,"")</f>
        <v>#REF!</v>
      </c>
      <c r="J538" s="17" t="e">
        <f>VLOOKUP(Audit!#REF!,$V$3:$AE$12,9,FALSE) &amp; VLOOKUP(Audit!#REF!,$V$13:$AE$22,9,FALSE) &amp; IF(Audit!#REF!=10,Audit!#REF!&amp;Audit!#REF!,"") &amp; IF(Audit!#REF!&lt;&gt;1,U538,"")</f>
        <v>#REF!</v>
      </c>
      <c r="K538" s="17" t="e">
        <f>VLOOKUP(Audit!#REF!,$V$3:$AE$12,10,FALSE) &amp; Audit!#REF! &amp; VLOOKUP(Audit!#REF!,$V$13:$AE$22,10,FALSE) &amp; IF(Audit!#REF!=10,Audit!#REF!&amp;Audit!#REF!,"") &amp; IF(Audit!#REF!&lt;&gt;1,U538,"")</f>
        <v>#REF!</v>
      </c>
      <c r="L538" s="10" t="e">
        <f>Audit!#REF!</f>
        <v>#REF!</v>
      </c>
      <c r="M538" s="10" t="e">
        <f t="shared" si="251"/>
        <v>#REF!</v>
      </c>
      <c r="N538" s="10" t="e">
        <f t="shared" si="252"/>
        <v>#REF!</v>
      </c>
      <c r="O538" s="10" t="e">
        <f t="shared" si="253"/>
        <v>#REF!</v>
      </c>
      <c r="P538" s="10" t="e">
        <f t="shared" si="254"/>
        <v>#REF!</v>
      </c>
      <c r="Q538" s="10" t="e">
        <f t="shared" si="255"/>
        <v>#REF!</v>
      </c>
      <c r="R538" s="10" t="e">
        <f t="shared" si="256"/>
        <v>#REF!</v>
      </c>
      <c r="S538" s="10" t="e">
        <f t="shared" si="257"/>
        <v>#REF!</v>
      </c>
      <c r="T538" s="10" t="e">
        <f t="shared" si="258"/>
        <v>#REF!</v>
      </c>
      <c r="U538" s="17" t="e">
        <f>IF(Audit!#REF!="","",VLOOKUP(Audit!#REF!,$W$26:$X$35,2,FALSE)) &amp; Audit!#REF! &amp; IF(Audit!#REF!="","",IF(Audit!#REF!&lt;=1.4,VLOOKUP(Audit!#REF!,$W$38:X583,2,FALSE),VLOOKUP(Audit!#REF!,$W$51:$X$61,2,FALSE))) &amp; IF(Audit!#REF!="","",VLOOKUP(Audit!#REF!,$Y$26:$Z$35,2,FALSE) &amp; Audit!#REF! &amp; IF(Audit!#REF!="","",IF(Audit!#REF!&lt;=1.4,VLOOKUP(Audit!#REF!,$Y$38:$Z$48,2,FALSE),VLOOKUP(Audit!#REF!,$Y$51:$Z$61,2,FALSE))))</f>
        <v>#REF!</v>
      </c>
      <c r="V538" s="21"/>
      <c r="AH538" s="49" t="e">
        <f>Audit!#REF!</f>
        <v>#REF!</v>
      </c>
      <c r="AI538" s="50" t="e">
        <f>VLOOKUP(Audit!#REF!,$V$3:$AE$12,2,FALSE)&amp; IF(Audit!#REF!=10,Audit!#REF!,"")</f>
        <v>#REF!</v>
      </c>
      <c r="AJ538" s="50" t="e">
        <f>VLOOKUP(Audit!#REF!,$V$13:$AE$22,2,FALSE)&amp; IF(Audit!#REF!=10,Audit!#REF!,"")</f>
        <v>#REF!</v>
      </c>
      <c r="AK538" s="47" t="e">
        <f t="shared" si="259"/>
        <v>#REF!</v>
      </c>
      <c r="AL538" s="50" t="e">
        <f>VLOOKUP(Audit!#REF!,$V$3:$AE$12,3,FALSE)&amp; IF(Audit!#REF!=10,Audit!#REF!,"")</f>
        <v>#REF!</v>
      </c>
      <c r="AM538" s="50" t="e">
        <f>VLOOKUP(Audit!#REF!,$V$13:$AE$22,3,FALSE)&amp; IF(Audit!#REF!=10,Audit!#REF!,"")</f>
        <v>#REF!</v>
      </c>
      <c r="AN538" s="47" t="e">
        <f t="shared" si="260"/>
        <v>#REF!</v>
      </c>
      <c r="AO538" s="50" t="e">
        <f>VLOOKUP(Audit!#REF!,$V$3:$AE$12,4,FALSE) &amp;  Audit!#REF! &amp; IF(Audit!#REF!=10,Audit!#REF!,"")</f>
        <v>#REF!</v>
      </c>
      <c r="AP538" s="50" t="e">
        <f>VLOOKUP(Audit!#REF!,$V$13:$AE$22,4,FALSE)&amp; IF(Audit!#REF!=10,Audit!#REF!,"")</f>
        <v>#REF!</v>
      </c>
      <c r="AQ538" s="47" t="e">
        <f t="shared" si="261"/>
        <v>#REF!</v>
      </c>
      <c r="AR538" s="50" t="e">
        <f>VLOOKUP(Audit!#REF!,$V$3:$AE$12,5,FALSE)&amp; IF(Audit!#REF!=10,Audit!#REF!,"")</f>
        <v>#REF!</v>
      </c>
      <c r="AS538" s="50" t="e">
        <f>VLOOKUP(Audit!#REF!,$V$13:$AE$22,5,FALSE)&amp; IF(Audit!#REF!=10,Audit!#REF!,"")</f>
        <v>#REF!</v>
      </c>
      <c r="AT538" s="47" t="e">
        <f t="shared" si="262"/>
        <v>#REF!</v>
      </c>
      <c r="AU538" s="50" t="e">
        <f>VLOOKUP(Audit!#REF!,$V$3:$AE$12,6,FALSE)&amp; IF(Audit!#REF!=10,Audit!#REF!,"")</f>
        <v>#REF!</v>
      </c>
      <c r="AV538" s="50" t="e">
        <f>VLOOKUP(Audit!#REF!,$V$13:$AE$22,6,FALSE)&amp; IF(Audit!#REF!=10,Audit!#REF!,"")</f>
        <v>#REF!</v>
      </c>
      <c r="AW538" s="47" t="e">
        <f t="shared" si="263"/>
        <v>#REF!</v>
      </c>
      <c r="AX538" s="50" t="e">
        <f>VLOOKUP(Audit!#REF!,$V$3:$AE$12,7,FALSE)&amp; IF(Audit!#REF!=10,Audit!#REF!,"")</f>
        <v>#REF!</v>
      </c>
      <c r="AY538" s="50" t="e">
        <f>VLOOKUP(Audit!#REF!,$V$13:$AE$22,7,FALSE) &amp; IF(Audit!#REF!=10,Audit!#REF!,"")</f>
        <v>#REF!</v>
      </c>
      <c r="AZ538" s="47" t="e">
        <f t="shared" si="264"/>
        <v>#REF!</v>
      </c>
      <c r="BA538" s="50" t="e">
        <f>VLOOKUP(Audit!#REF!,$V$3:$AE$12,8,FALSE)&amp; Audit!#REF! &amp; IF(Audit!#REF!=10,Audit!#REF!,"")</f>
        <v>#REF!</v>
      </c>
      <c r="BB538" s="50" t="e">
        <f>VLOOKUP(Audit!#REF!,$V$13:$AE$22,8,FALSE) &amp; IF(Audit!#REF!=10,Audit!#REF!,"")</f>
        <v>#REF!</v>
      </c>
      <c r="BC538" s="47" t="e">
        <f t="shared" si="265"/>
        <v>#REF!</v>
      </c>
      <c r="BD538" s="50" t="e">
        <f>VLOOKUP(Audit!#REF!,$V$3:$AE$12,9,FALSE)&amp; IF(Audit!#REF!=10,Audit!#REF!,"")</f>
        <v>#REF!</v>
      </c>
      <c r="BE538" s="50" t="e">
        <f>VLOOKUP(Audit!#REF!,$V$13:$AE$22,9,FALSE) &amp; IF(Audit!#REF!=10,Audit!#REF!,"") &amp; IF(Audit!#REF!&lt;&gt;1,U538,"")</f>
        <v>#REF!</v>
      </c>
      <c r="BF538" s="47" t="e">
        <f t="shared" si="266"/>
        <v>#REF!</v>
      </c>
      <c r="BG538" s="50" t="e">
        <f>VLOOKUP(Audit!#REF!,$V$3:$AE$12,10,FALSE) &amp; Audit!#REF! &amp; IF(Audit!#REF!=10,Audit!#REF!,"")</f>
        <v>#REF!</v>
      </c>
      <c r="BH538" s="50" t="e">
        <f>VLOOKUP(Audit!#REF!,$V$13:$AE$22,10,FALSE) &amp; IF(Audit!#REF!=10,Audit!#REF!,"") &amp; IF(Audit!#REF!&lt;&gt;1,U538,"")</f>
        <v>#REF!</v>
      </c>
      <c r="BI538" s="47" t="e">
        <f t="shared" si="267"/>
        <v>#REF!</v>
      </c>
      <c r="BJ538" s="48" t="str">
        <f t="shared" si="268"/>
        <v/>
      </c>
      <c r="BK538" s="48" t="str">
        <f t="shared" si="269"/>
        <v/>
      </c>
      <c r="BL538" s="48" t="str">
        <f t="shared" si="270"/>
        <v/>
      </c>
      <c r="BM538" s="48" t="str">
        <f t="shared" si="271"/>
        <v/>
      </c>
      <c r="BN538" s="48" t="str">
        <f t="shared" si="272"/>
        <v/>
      </c>
      <c r="BO538" s="48" t="str">
        <f t="shared" si="273"/>
        <v/>
      </c>
      <c r="BP538" s="48" t="str">
        <f t="shared" si="274"/>
        <v/>
      </c>
      <c r="BQ538" s="48" t="str">
        <f t="shared" si="275"/>
        <v/>
      </c>
      <c r="BR538" s="48" t="str">
        <f t="shared" si="276"/>
        <v/>
      </c>
      <c r="BS538" s="48" t="str">
        <f t="shared" si="277"/>
        <v/>
      </c>
      <c r="BT538" s="48" t="str">
        <f t="shared" si="278"/>
        <v/>
      </c>
      <c r="BU538" s="48" t="str">
        <f t="shared" si="279"/>
        <v/>
      </c>
    </row>
    <row r="539" spans="1:73">
      <c r="A539" s="10" t="e">
        <f>Audit!#REF!</f>
        <v>#REF!</v>
      </c>
      <c r="B539" s="10" t="e">
        <f t="shared" si="250"/>
        <v>#REF!</v>
      </c>
      <c r="C539" s="17" t="e">
        <f>VLOOKUP(Audit!#REF!,$V$3:$AE$12,2,FALSE) &amp; VLOOKUP(Audit!#REF!,$V$13:$AE$22,2,FALSE)&amp; IF(Audit!#REF!=10,Audit!#REF!&amp;Audit!#REF!,"")</f>
        <v>#REF!</v>
      </c>
      <c r="D539" s="17" t="e">
        <f>VLOOKUP(Audit!#REF!,$V$3:$AE$12,3,FALSE) &amp; VLOOKUP(Audit!#REF!,$V$13:$AE$22,3,FALSE) &amp;IF(Audit!#REF!=10,Audit!#REF!&amp;Audit!#REF!,"")</f>
        <v>#REF!</v>
      </c>
      <c r="E539" s="17" t="e">
        <f>VLOOKUP(Audit!#REF!,$V$3:$AE$12,4,FALSE)&amp; Audit!#REF! &amp; VLOOKUP(Audit!#REF!,$V$13:$AE$22,4,FALSE)&amp; IF(Audit!#REF!=10,Audit!#REF!&amp;Audit!#REF!,"")</f>
        <v>#REF!</v>
      </c>
      <c r="F539" s="17" t="e">
        <f>VLOOKUP(Audit!#REF!,$V$3:$AE$12,5,FALSE) &amp; VLOOKUP(Audit!#REF!,$V$13:$AE$22,5,FALSE)&amp; IF(Audit!#REF!=10,Audit!#REF!&amp;Audit!#REF!,"")</f>
        <v>#REF!</v>
      </c>
      <c r="G539" s="17" t="e">
        <f>VLOOKUP(Audit!#REF!,$V$3:$AE$12,6,FALSE) &amp; VLOOKUP(Audit!#REF!,$V$13:$AE$22,6,FALSE)&amp; IF(Audit!#REF!=10,Audit!#REF!&amp;Audit!#REF!,"")</f>
        <v>#REF!</v>
      </c>
      <c r="H539" s="17" t="e">
        <f>VLOOKUP(Audit!#REF!,$V$3:$AE$12,7,FALSE) &amp; VLOOKUP(Audit!#REF!,$V$13:$AE$22,7,FALSE)&amp;IF(Audit!#REF!=10,Audit!#REF!&amp;Audit!#REF!,"")</f>
        <v>#REF!</v>
      </c>
      <c r="I539" s="17" t="e">
        <f>VLOOKUP(Audit!#REF!,$V$3:$AE$12,8,FALSE) &amp; Audit!#REF! &amp; VLOOKUP(Audit!#REF!,$V$13:$AE$22,8,FALSE)&amp;IF(Audit!#REF!=10,Audit!#REF!&amp;Audit!#REF!,"")</f>
        <v>#REF!</v>
      </c>
      <c r="J539" s="17" t="e">
        <f>VLOOKUP(Audit!#REF!,$V$3:$AE$12,9,FALSE) &amp; VLOOKUP(Audit!#REF!,$V$13:$AE$22,9,FALSE) &amp; IF(Audit!#REF!=10,Audit!#REF!&amp;Audit!#REF!,"") &amp; IF(Audit!#REF!&lt;&gt;1,U539,"")</f>
        <v>#REF!</v>
      </c>
      <c r="K539" s="17" t="e">
        <f>VLOOKUP(Audit!#REF!,$V$3:$AE$12,10,FALSE) &amp; Audit!#REF! &amp; VLOOKUP(Audit!#REF!,$V$13:$AE$22,10,FALSE) &amp; IF(Audit!#REF!=10,Audit!#REF!&amp;Audit!#REF!,"") &amp; IF(Audit!#REF!&lt;&gt;1,U539,"")</f>
        <v>#REF!</v>
      </c>
      <c r="L539" s="10" t="e">
        <f>Audit!#REF!</f>
        <v>#REF!</v>
      </c>
      <c r="M539" s="10" t="e">
        <f t="shared" si="251"/>
        <v>#REF!</v>
      </c>
      <c r="N539" s="10" t="e">
        <f t="shared" si="252"/>
        <v>#REF!</v>
      </c>
      <c r="O539" s="10" t="e">
        <f t="shared" si="253"/>
        <v>#REF!</v>
      </c>
      <c r="P539" s="10" t="e">
        <f t="shared" si="254"/>
        <v>#REF!</v>
      </c>
      <c r="Q539" s="10" t="e">
        <f t="shared" si="255"/>
        <v>#REF!</v>
      </c>
      <c r="R539" s="10" t="e">
        <f t="shared" si="256"/>
        <v>#REF!</v>
      </c>
      <c r="S539" s="10" t="e">
        <f t="shared" si="257"/>
        <v>#REF!</v>
      </c>
      <c r="T539" s="10" t="e">
        <f t="shared" si="258"/>
        <v>#REF!</v>
      </c>
      <c r="U539" s="17" t="e">
        <f>IF(Audit!#REF!="","",VLOOKUP(Audit!#REF!,$W$26:$X$35,2,FALSE)) &amp; Audit!#REF! &amp; IF(Audit!#REF!="","",IF(Audit!#REF!&lt;=1.4,VLOOKUP(Audit!#REF!,$W$38:X584,2,FALSE),VLOOKUP(Audit!#REF!,$W$51:$X$61,2,FALSE))) &amp; IF(Audit!#REF!="","",VLOOKUP(Audit!#REF!,$Y$26:$Z$35,2,FALSE) &amp; Audit!#REF! &amp; IF(Audit!#REF!="","",IF(Audit!#REF!&lt;=1.4,VLOOKUP(Audit!#REF!,$Y$38:$Z$48,2,FALSE),VLOOKUP(Audit!#REF!,$Y$51:$Z$61,2,FALSE))))</f>
        <v>#REF!</v>
      </c>
      <c r="V539" s="21"/>
      <c r="AH539" s="49" t="e">
        <f>Audit!#REF!</f>
        <v>#REF!</v>
      </c>
      <c r="AI539" s="50" t="e">
        <f>VLOOKUP(Audit!#REF!,$V$3:$AE$12,2,FALSE)&amp; IF(Audit!#REF!=10,Audit!#REF!,"")</f>
        <v>#REF!</v>
      </c>
      <c r="AJ539" s="50" t="e">
        <f>VLOOKUP(Audit!#REF!,$V$13:$AE$22,2,FALSE)&amp; IF(Audit!#REF!=10,Audit!#REF!,"")</f>
        <v>#REF!</v>
      </c>
      <c r="AK539" s="47" t="e">
        <f t="shared" si="259"/>
        <v>#REF!</v>
      </c>
      <c r="AL539" s="50" t="e">
        <f>VLOOKUP(Audit!#REF!,$V$3:$AE$12,3,FALSE)&amp; IF(Audit!#REF!=10,Audit!#REF!,"")</f>
        <v>#REF!</v>
      </c>
      <c r="AM539" s="50" t="e">
        <f>VLOOKUP(Audit!#REF!,$V$13:$AE$22,3,FALSE)&amp; IF(Audit!#REF!=10,Audit!#REF!,"")</f>
        <v>#REF!</v>
      </c>
      <c r="AN539" s="47" t="e">
        <f t="shared" si="260"/>
        <v>#REF!</v>
      </c>
      <c r="AO539" s="50" t="e">
        <f>VLOOKUP(Audit!#REF!,$V$3:$AE$12,4,FALSE) &amp;  Audit!#REF! &amp; IF(Audit!#REF!=10,Audit!#REF!,"")</f>
        <v>#REF!</v>
      </c>
      <c r="AP539" s="50" t="e">
        <f>VLOOKUP(Audit!#REF!,$V$13:$AE$22,4,FALSE)&amp; IF(Audit!#REF!=10,Audit!#REF!,"")</f>
        <v>#REF!</v>
      </c>
      <c r="AQ539" s="47" t="e">
        <f t="shared" si="261"/>
        <v>#REF!</v>
      </c>
      <c r="AR539" s="50" t="e">
        <f>VLOOKUP(Audit!#REF!,$V$3:$AE$12,5,FALSE)&amp; IF(Audit!#REF!=10,Audit!#REF!,"")</f>
        <v>#REF!</v>
      </c>
      <c r="AS539" s="50" t="e">
        <f>VLOOKUP(Audit!#REF!,$V$13:$AE$22,5,FALSE)&amp; IF(Audit!#REF!=10,Audit!#REF!,"")</f>
        <v>#REF!</v>
      </c>
      <c r="AT539" s="47" t="e">
        <f t="shared" si="262"/>
        <v>#REF!</v>
      </c>
      <c r="AU539" s="50" t="e">
        <f>VLOOKUP(Audit!#REF!,$V$3:$AE$12,6,FALSE)&amp; IF(Audit!#REF!=10,Audit!#REF!,"")</f>
        <v>#REF!</v>
      </c>
      <c r="AV539" s="50" t="e">
        <f>VLOOKUP(Audit!#REF!,$V$13:$AE$22,6,FALSE)&amp; IF(Audit!#REF!=10,Audit!#REF!,"")</f>
        <v>#REF!</v>
      </c>
      <c r="AW539" s="47" t="e">
        <f t="shared" si="263"/>
        <v>#REF!</v>
      </c>
      <c r="AX539" s="50" t="e">
        <f>VLOOKUP(Audit!#REF!,$V$3:$AE$12,7,FALSE)&amp; IF(Audit!#REF!=10,Audit!#REF!,"")</f>
        <v>#REF!</v>
      </c>
      <c r="AY539" s="50" t="e">
        <f>VLOOKUP(Audit!#REF!,$V$13:$AE$22,7,FALSE) &amp; IF(Audit!#REF!=10,Audit!#REF!,"")</f>
        <v>#REF!</v>
      </c>
      <c r="AZ539" s="47" t="e">
        <f t="shared" si="264"/>
        <v>#REF!</v>
      </c>
      <c r="BA539" s="50" t="e">
        <f>VLOOKUP(Audit!#REF!,$V$3:$AE$12,8,FALSE)&amp; Audit!#REF! &amp; IF(Audit!#REF!=10,Audit!#REF!,"")</f>
        <v>#REF!</v>
      </c>
      <c r="BB539" s="50" t="e">
        <f>VLOOKUP(Audit!#REF!,$V$13:$AE$22,8,FALSE) &amp; IF(Audit!#REF!=10,Audit!#REF!,"")</f>
        <v>#REF!</v>
      </c>
      <c r="BC539" s="47" t="e">
        <f t="shared" si="265"/>
        <v>#REF!</v>
      </c>
      <c r="BD539" s="50" t="e">
        <f>VLOOKUP(Audit!#REF!,$V$3:$AE$12,9,FALSE)&amp; IF(Audit!#REF!=10,Audit!#REF!,"")</f>
        <v>#REF!</v>
      </c>
      <c r="BE539" s="50" t="e">
        <f>VLOOKUP(Audit!#REF!,$V$13:$AE$22,9,FALSE) &amp; IF(Audit!#REF!=10,Audit!#REF!,"") &amp; IF(Audit!#REF!&lt;&gt;1,U539,"")</f>
        <v>#REF!</v>
      </c>
      <c r="BF539" s="47" t="e">
        <f t="shared" si="266"/>
        <v>#REF!</v>
      </c>
      <c r="BG539" s="50" t="e">
        <f>VLOOKUP(Audit!#REF!,$V$3:$AE$12,10,FALSE) &amp; Audit!#REF! &amp; IF(Audit!#REF!=10,Audit!#REF!,"")</f>
        <v>#REF!</v>
      </c>
      <c r="BH539" s="50" t="e">
        <f>VLOOKUP(Audit!#REF!,$V$13:$AE$22,10,FALSE) &amp; IF(Audit!#REF!=10,Audit!#REF!,"") &amp; IF(Audit!#REF!&lt;&gt;1,U539,"")</f>
        <v>#REF!</v>
      </c>
      <c r="BI539" s="47" t="e">
        <f t="shared" si="267"/>
        <v>#REF!</v>
      </c>
      <c r="BJ539" s="48" t="str">
        <f t="shared" si="268"/>
        <v/>
      </c>
      <c r="BK539" s="48" t="str">
        <f t="shared" si="269"/>
        <v/>
      </c>
      <c r="BL539" s="48" t="str">
        <f t="shared" si="270"/>
        <v/>
      </c>
      <c r="BM539" s="48" t="str">
        <f t="shared" si="271"/>
        <v/>
      </c>
      <c r="BN539" s="48" t="str">
        <f t="shared" si="272"/>
        <v/>
      </c>
      <c r="BO539" s="48" t="str">
        <f t="shared" si="273"/>
        <v/>
      </c>
      <c r="BP539" s="48" t="str">
        <f t="shared" si="274"/>
        <v/>
      </c>
      <c r="BQ539" s="48" t="str">
        <f t="shared" si="275"/>
        <v/>
      </c>
      <c r="BR539" s="48" t="str">
        <f t="shared" si="276"/>
        <v/>
      </c>
      <c r="BS539" s="48" t="str">
        <f t="shared" si="277"/>
        <v/>
      </c>
      <c r="BT539" s="48" t="str">
        <f t="shared" si="278"/>
        <v/>
      </c>
      <c r="BU539" s="48" t="str">
        <f t="shared" si="279"/>
        <v/>
      </c>
    </row>
    <row r="540" spans="1:73">
      <c r="A540" s="10" t="e">
        <f>Audit!#REF!</f>
        <v>#REF!</v>
      </c>
      <c r="B540" s="10" t="e">
        <f t="shared" si="250"/>
        <v>#REF!</v>
      </c>
      <c r="C540" s="17" t="e">
        <f>VLOOKUP(Audit!#REF!,$V$3:$AE$12,2,FALSE) &amp; VLOOKUP(Audit!#REF!,$V$13:$AE$22,2,FALSE)&amp; IF(Audit!#REF!=10,Audit!#REF!&amp;Audit!#REF!,"")</f>
        <v>#REF!</v>
      </c>
      <c r="D540" s="17" t="e">
        <f>VLOOKUP(Audit!#REF!,$V$3:$AE$12,3,FALSE) &amp; VLOOKUP(Audit!#REF!,$V$13:$AE$22,3,FALSE) &amp;IF(Audit!#REF!=10,Audit!#REF!&amp;Audit!#REF!,"")</f>
        <v>#REF!</v>
      </c>
      <c r="E540" s="17" t="e">
        <f>VLOOKUP(Audit!#REF!,$V$3:$AE$12,4,FALSE)&amp; Audit!#REF! &amp; VLOOKUP(Audit!#REF!,$V$13:$AE$22,4,FALSE)&amp; IF(Audit!#REF!=10,Audit!#REF!&amp;Audit!#REF!,"")</f>
        <v>#REF!</v>
      </c>
      <c r="F540" s="17" t="e">
        <f>VLOOKUP(Audit!#REF!,$V$3:$AE$12,5,FALSE) &amp; VLOOKUP(Audit!#REF!,$V$13:$AE$22,5,FALSE)&amp; IF(Audit!#REF!=10,Audit!#REF!&amp;Audit!#REF!,"")</f>
        <v>#REF!</v>
      </c>
      <c r="G540" s="17" t="e">
        <f>VLOOKUP(Audit!#REF!,$V$3:$AE$12,6,FALSE) &amp; VLOOKUP(Audit!#REF!,$V$13:$AE$22,6,FALSE)&amp; IF(Audit!#REF!=10,Audit!#REF!&amp;Audit!#REF!,"")</f>
        <v>#REF!</v>
      </c>
      <c r="H540" s="17" t="e">
        <f>VLOOKUP(Audit!#REF!,$V$3:$AE$12,7,FALSE) &amp; VLOOKUP(Audit!#REF!,$V$13:$AE$22,7,FALSE)&amp;IF(Audit!#REF!=10,Audit!#REF!&amp;Audit!#REF!,"")</f>
        <v>#REF!</v>
      </c>
      <c r="I540" s="17" t="e">
        <f>VLOOKUP(Audit!#REF!,$V$3:$AE$12,8,FALSE) &amp; Audit!#REF! &amp; VLOOKUP(Audit!#REF!,$V$13:$AE$22,8,FALSE)&amp;IF(Audit!#REF!=10,Audit!#REF!&amp;Audit!#REF!,"")</f>
        <v>#REF!</v>
      </c>
      <c r="J540" s="17" t="e">
        <f>VLOOKUP(Audit!#REF!,$V$3:$AE$12,9,FALSE) &amp; VLOOKUP(Audit!#REF!,$V$13:$AE$22,9,FALSE) &amp; IF(Audit!#REF!=10,Audit!#REF!&amp;Audit!#REF!,"") &amp; IF(Audit!#REF!&lt;&gt;1,U540,"")</f>
        <v>#REF!</v>
      </c>
      <c r="K540" s="17" t="e">
        <f>VLOOKUP(Audit!#REF!,$V$3:$AE$12,10,FALSE) &amp; Audit!#REF! &amp; VLOOKUP(Audit!#REF!,$V$13:$AE$22,10,FALSE) &amp; IF(Audit!#REF!=10,Audit!#REF!&amp;Audit!#REF!,"") &amp; IF(Audit!#REF!&lt;&gt;1,U540,"")</f>
        <v>#REF!</v>
      </c>
      <c r="L540" s="10" t="e">
        <f>Audit!#REF!</f>
        <v>#REF!</v>
      </c>
      <c r="M540" s="10" t="e">
        <f t="shared" si="251"/>
        <v>#REF!</v>
      </c>
      <c r="N540" s="10" t="e">
        <f t="shared" si="252"/>
        <v>#REF!</v>
      </c>
      <c r="O540" s="10" t="e">
        <f t="shared" si="253"/>
        <v>#REF!</v>
      </c>
      <c r="P540" s="10" t="e">
        <f t="shared" si="254"/>
        <v>#REF!</v>
      </c>
      <c r="Q540" s="10" t="e">
        <f t="shared" si="255"/>
        <v>#REF!</v>
      </c>
      <c r="R540" s="10" t="e">
        <f t="shared" si="256"/>
        <v>#REF!</v>
      </c>
      <c r="S540" s="10" t="e">
        <f t="shared" si="257"/>
        <v>#REF!</v>
      </c>
      <c r="T540" s="10" t="e">
        <f t="shared" si="258"/>
        <v>#REF!</v>
      </c>
      <c r="U540" s="17" t="e">
        <f>IF(Audit!#REF!="","",VLOOKUP(Audit!#REF!,$W$26:$X$35,2,FALSE)) &amp; Audit!#REF! &amp; IF(Audit!#REF!="","",IF(Audit!#REF!&lt;=1.4,VLOOKUP(Audit!#REF!,$W$38:X585,2,FALSE),VLOOKUP(Audit!#REF!,$W$51:$X$61,2,FALSE))) &amp; IF(Audit!#REF!="","",VLOOKUP(Audit!#REF!,$Y$26:$Z$35,2,FALSE) &amp; Audit!#REF! &amp; IF(Audit!#REF!="","",IF(Audit!#REF!&lt;=1.4,VLOOKUP(Audit!#REF!,$Y$38:$Z$48,2,FALSE),VLOOKUP(Audit!#REF!,$Y$51:$Z$61,2,FALSE))))</f>
        <v>#REF!</v>
      </c>
      <c r="V540" s="21"/>
      <c r="AH540" s="49" t="e">
        <f>Audit!#REF!</f>
        <v>#REF!</v>
      </c>
      <c r="AI540" s="50" t="e">
        <f>VLOOKUP(Audit!#REF!,$V$3:$AE$12,2,FALSE)&amp; IF(Audit!#REF!=10,Audit!#REF!,"")</f>
        <v>#REF!</v>
      </c>
      <c r="AJ540" s="50" t="e">
        <f>VLOOKUP(Audit!#REF!,$V$13:$AE$22,2,FALSE)&amp; IF(Audit!#REF!=10,Audit!#REF!,"")</f>
        <v>#REF!</v>
      </c>
      <c r="AK540" s="47" t="e">
        <f t="shared" si="259"/>
        <v>#REF!</v>
      </c>
      <c r="AL540" s="50" t="e">
        <f>VLOOKUP(Audit!#REF!,$V$3:$AE$12,3,FALSE)&amp; IF(Audit!#REF!=10,Audit!#REF!,"")</f>
        <v>#REF!</v>
      </c>
      <c r="AM540" s="50" t="e">
        <f>VLOOKUP(Audit!#REF!,$V$13:$AE$22,3,FALSE)&amp; IF(Audit!#REF!=10,Audit!#REF!,"")</f>
        <v>#REF!</v>
      </c>
      <c r="AN540" s="47" t="e">
        <f t="shared" si="260"/>
        <v>#REF!</v>
      </c>
      <c r="AO540" s="50" t="e">
        <f>VLOOKUP(Audit!#REF!,$V$3:$AE$12,4,FALSE) &amp;  Audit!#REF! &amp; IF(Audit!#REF!=10,Audit!#REF!,"")</f>
        <v>#REF!</v>
      </c>
      <c r="AP540" s="50" t="e">
        <f>VLOOKUP(Audit!#REF!,$V$13:$AE$22,4,FALSE)&amp; IF(Audit!#REF!=10,Audit!#REF!,"")</f>
        <v>#REF!</v>
      </c>
      <c r="AQ540" s="47" t="e">
        <f t="shared" si="261"/>
        <v>#REF!</v>
      </c>
      <c r="AR540" s="50" t="e">
        <f>VLOOKUP(Audit!#REF!,$V$3:$AE$12,5,FALSE)&amp; IF(Audit!#REF!=10,Audit!#REF!,"")</f>
        <v>#REF!</v>
      </c>
      <c r="AS540" s="50" t="e">
        <f>VLOOKUP(Audit!#REF!,$V$13:$AE$22,5,FALSE)&amp; IF(Audit!#REF!=10,Audit!#REF!,"")</f>
        <v>#REF!</v>
      </c>
      <c r="AT540" s="47" t="e">
        <f t="shared" si="262"/>
        <v>#REF!</v>
      </c>
      <c r="AU540" s="50" t="e">
        <f>VLOOKUP(Audit!#REF!,$V$3:$AE$12,6,FALSE)&amp; IF(Audit!#REF!=10,Audit!#REF!,"")</f>
        <v>#REF!</v>
      </c>
      <c r="AV540" s="50" t="e">
        <f>VLOOKUP(Audit!#REF!,$V$13:$AE$22,6,FALSE)&amp; IF(Audit!#REF!=10,Audit!#REF!,"")</f>
        <v>#REF!</v>
      </c>
      <c r="AW540" s="47" t="e">
        <f t="shared" si="263"/>
        <v>#REF!</v>
      </c>
      <c r="AX540" s="50" t="e">
        <f>VLOOKUP(Audit!#REF!,$V$3:$AE$12,7,FALSE)&amp; IF(Audit!#REF!=10,Audit!#REF!,"")</f>
        <v>#REF!</v>
      </c>
      <c r="AY540" s="50" t="e">
        <f>VLOOKUP(Audit!#REF!,$V$13:$AE$22,7,FALSE) &amp; IF(Audit!#REF!=10,Audit!#REF!,"")</f>
        <v>#REF!</v>
      </c>
      <c r="AZ540" s="47" t="e">
        <f t="shared" si="264"/>
        <v>#REF!</v>
      </c>
      <c r="BA540" s="50" t="e">
        <f>VLOOKUP(Audit!#REF!,$V$3:$AE$12,8,FALSE)&amp; Audit!#REF! &amp; IF(Audit!#REF!=10,Audit!#REF!,"")</f>
        <v>#REF!</v>
      </c>
      <c r="BB540" s="50" t="e">
        <f>VLOOKUP(Audit!#REF!,$V$13:$AE$22,8,FALSE) &amp; IF(Audit!#REF!=10,Audit!#REF!,"")</f>
        <v>#REF!</v>
      </c>
      <c r="BC540" s="47" t="e">
        <f t="shared" si="265"/>
        <v>#REF!</v>
      </c>
      <c r="BD540" s="50" t="e">
        <f>VLOOKUP(Audit!#REF!,$V$3:$AE$12,9,FALSE)&amp; IF(Audit!#REF!=10,Audit!#REF!,"")</f>
        <v>#REF!</v>
      </c>
      <c r="BE540" s="50" t="e">
        <f>VLOOKUP(Audit!#REF!,$V$13:$AE$22,9,FALSE) &amp; IF(Audit!#REF!=10,Audit!#REF!,"") &amp; IF(Audit!#REF!&lt;&gt;1,U540,"")</f>
        <v>#REF!</v>
      </c>
      <c r="BF540" s="47" t="e">
        <f t="shared" si="266"/>
        <v>#REF!</v>
      </c>
      <c r="BG540" s="50" t="e">
        <f>VLOOKUP(Audit!#REF!,$V$3:$AE$12,10,FALSE) &amp; Audit!#REF! &amp; IF(Audit!#REF!=10,Audit!#REF!,"")</f>
        <v>#REF!</v>
      </c>
      <c r="BH540" s="50" t="e">
        <f>VLOOKUP(Audit!#REF!,$V$13:$AE$22,10,FALSE) &amp; IF(Audit!#REF!=10,Audit!#REF!,"") &amp; IF(Audit!#REF!&lt;&gt;1,U540,"")</f>
        <v>#REF!</v>
      </c>
      <c r="BI540" s="47" t="e">
        <f t="shared" si="267"/>
        <v>#REF!</v>
      </c>
      <c r="BJ540" s="48" t="str">
        <f t="shared" si="268"/>
        <v/>
      </c>
      <c r="BK540" s="48" t="str">
        <f t="shared" si="269"/>
        <v/>
      </c>
      <c r="BL540" s="48" t="str">
        <f t="shared" si="270"/>
        <v/>
      </c>
      <c r="BM540" s="48" t="str">
        <f t="shared" si="271"/>
        <v/>
      </c>
      <c r="BN540" s="48" t="str">
        <f t="shared" si="272"/>
        <v/>
      </c>
      <c r="BO540" s="48" t="str">
        <f t="shared" si="273"/>
        <v/>
      </c>
      <c r="BP540" s="48" t="str">
        <f t="shared" si="274"/>
        <v/>
      </c>
      <c r="BQ540" s="48" t="str">
        <f t="shared" si="275"/>
        <v/>
      </c>
      <c r="BR540" s="48" t="str">
        <f t="shared" si="276"/>
        <v/>
      </c>
      <c r="BS540" s="48" t="str">
        <f t="shared" si="277"/>
        <v/>
      </c>
      <c r="BT540" s="48" t="str">
        <f t="shared" si="278"/>
        <v/>
      </c>
      <c r="BU540" s="48" t="str">
        <f t="shared" si="279"/>
        <v/>
      </c>
    </row>
    <row r="541" spans="1:73">
      <c r="A541" s="10" t="e">
        <f>Audit!#REF!</f>
        <v>#REF!</v>
      </c>
      <c r="B541" s="10" t="e">
        <f t="shared" si="250"/>
        <v>#REF!</v>
      </c>
      <c r="C541" s="17" t="e">
        <f>VLOOKUP(Audit!#REF!,$V$3:$AE$12,2,FALSE) &amp; VLOOKUP(Audit!#REF!,$V$13:$AE$22,2,FALSE)&amp; IF(Audit!#REF!=10,Audit!#REF!&amp;Audit!#REF!,"")</f>
        <v>#REF!</v>
      </c>
      <c r="D541" s="17" t="e">
        <f>VLOOKUP(Audit!#REF!,$V$3:$AE$12,3,FALSE) &amp; VLOOKUP(Audit!#REF!,$V$13:$AE$22,3,FALSE) &amp;IF(Audit!#REF!=10,Audit!#REF!&amp;Audit!#REF!,"")</f>
        <v>#REF!</v>
      </c>
      <c r="E541" s="17" t="e">
        <f>VLOOKUP(Audit!#REF!,$V$3:$AE$12,4,FALSE)&amp; Audit!#REF! &amp; VLOOKUP(Audit!#REF!,$V$13:$AE$22,4,FALSE)&amp; IF(Audit!#REF!=10,Audit!#REF!&amp;Audit!#REF!,"")</f>
        <v>#REF!</v>
      </c>
      <c r="F541" s="17" t="e">
        <f>VLOOKUP(Audit!#REF!,$V$3:$AE$12,5,FALSE) &amp; VLOOKUP(Audit!#REF!,$V$13:$AE$22,5,FALSE)&amp; IF(Audit!#REF!=10,Audit!#REF!&amp;Audit!#REF!,"")</f>
        <v>#REF!</v>
      </c>
      <c r="G541" s="17" t="e">
        <f>VLOOKUP(Audit!#REF!,$V$3:$AE$12,6,FALSE) &amp; VLOOKUP(Audit!#REF!,$V$13:$AE$22,6,FALSE)&amp; IF(Audit!#REF!=10,Audit!#REF!&amp;Audit!#REF!,"")</f>
        <v>#REF!</v>
      </c>
      <c r="H541" s="17" t="e">
        <f>VLOOKUP(Audit!#REF!,$V$3:$AE$12,7,FALSE) &amp; VLOOKUP(Audit!#REF!,$V$13:$AE$22,7,FALSE)&amp;IF(Audit!#REF!=10,Audit!#REF!&amp;Audit!#REF!,"")</f>
        <v>#REF!</v>
      </c>
      <c r="I541" s="17" t="e">
        <f>VLOOKUP(Audit!#REF!,$V$3:$AE$12,8,FALSE) &amp; Audit!#REF! &amp; VLOOKUP(Audit!#REF!,$V$13:$AE$22,8,FALSE)&amp;IF(Audit!#REF!=10,Audit!#REF!&amp;Audit!#REF!,"")</f>
        <v>#REF!</v>
      </c>
      <c r="J541" s="17" t="e">
        <f>VLOOKUP(Audit!#REF!,$V$3:$AE$12,9,FALSE) &amp; VLOOKUP(Audit!#REF!,$V$13:$AE$22,9,FALSE) &amp; IF(Audit!#REF!=10,Audit!#REF!&amp;Audit!#REF!,"") &amp; IF(Audit!#REF!&lt;&gt;1,U541,"")</f>
        <v>#REF!</v>
      </c>
      <c r="K541" s="17" t="e">
        <f>VLOOKUP(Audit!#REF!,$V$3:$AE$12,10,FALSE) &amp; Audit!#REF! &amp; VLOOKUP(Audit!#REF!,$V$13:$AE$22,10,FALSE) &amp; IF(Audit!#REF!=10,Audit!#REF!&amp;Audit!#REF!,"") &amp; IF(Audit!#REF!&lt;&gt;1,U541,"")</f>
        <v>#REF!</v>
      </c>
      <c r="L541" s="10" t="e">
        <f>Audit!#REF!</f>
        <v>#REF!</v>
      </c>
      <c r="M541" s="10" t="e">
        <f t="shared" si="251"/>
        <v>#REF!</v>
      </c>
      <c r="N541" s="10" t="e">
        <f t="shared" si="252"/>
        <v>#REF!</v>
      </c>
      <c r="O541" s="10" t="e">
        <f t="shared" si="253"/>
        <v>#REF!</v>
      </c>
      <c r="P541" s="10" t="e">
        <f t="shared" si="254"/>
        <v>#REF!</v>
      </c>
      <c r="Q541" s="10" t="e">
        <f t="shared" si="255"/>
        <v>#REF!</v>
      </c>
      <c r="R541" s="10" t="e">
        <f t="shared" si="256"/>
        <v>#REF!</v>
      </c>
      <c r="S541" s="10" t="e">
        <f t="shared" si="257"/>
        <v>#REF!</v>
      </c>
      <c r="T541" s="10" t="e">
        <f t="shared" si="258"/>
        <v>#REF!</v>
      </c>
      <c r="U541" s="17" t="e">
        <f>IF(Audit!#REF!="","",VLOOKUP(Audit!#REF!,$W$26:$X$35,2,FALSE)) &amp; Audit!#REF! &amp; IF(Audit!#REF!="","",IF(Audit!#REF!&lt;=1.4,VLOOKUP(Audit!#REF!,$W$38:X586,2,FALSE),VLOOKUP(Audit!#REF!,$W$51:$X$61,2,FALSE))) &amp; IF(Audit!#REF!="","",VLOOKUP(Audit!#REF!,$Y$26:$Z$35,2,FALSE) &amp; Audit!#REF! &amp; IF(Audit!#REF!="","",IF(Audit!#REF!&lt;=1.4,VLOOKUP(Audit!#REF!,$Y$38:$Z$48,2,FALSE),VLOOKUP(Audit!#REF!,$Y$51:$Z$61,2,FALSE))))</f>
        <v>#REF!</v>
      </c>
      <c r="V541" s="21"/>
      <c r="AH541" s="49" t="e">
        <f>Audit!#REF!</f>
        <v>#REF!</v>
      </c>
      <c r="AI541" s="50" t="e">
        <f>VLOOKUP(Audit!#REF!,$V$3:$AE$12,2,FALSE)&amp; IF(Audit!#REF!=10,Audit!#REF!,"")</f>
        <v>#REF!</v>
      </c>
      <c r="AJ541" s="50" t="e">
        <f>VLOOKUP(Audit!#REF!,$V$13:$AE$22,2,FALSE)&amp; IF(Audit!#REF!=10,Audit!#REF!,"")</f>
        <v>#REF!</v>
      </c>
      <c r="AK541" s="47" t="e">
        <f t="shared" si="259"/>
        <v>#REF!</v>
      </c>
      <c r="AL541" s="50" t="e">
        <f>VLOOKUP(Audit!#REF!,$V$3:$AE$12,3,FALSE)&amp; IF(Audit!#REF!=10,Audit!#REF!,"")</f>
        <v>#REF!</v>
      </c>
      <c r="AM541" s="50" t="e">
        <f>VLOOKUP(Audit!#REF!,$V$13:$AE$22,3,FALSE)&amp; IF(Audit!#REF!=10,Audit!#REF!,"")</f>
        <v>#REF!</v>
      </c>
      <c r="AN541" s="47" t="e">
        <f t="shared" si="260"/>
        <v>#REF!</v>
      </c>
      <c r="AO541" s="50" t="e">
        <f>VLOOKUP(Audit!#REF!,$V$3:$AE$12,4,FALSE) &amp;  Audit!#REF! &amp; IF(Audit!#REF!=10,Audit!#REF!,"")</f>
        <v>#REF!</v>
      </c>
      <c r="AP541" s="50" t="e">
        <f>VLOOKUP(Audit!#REF!,$V$13:$AE$22,4,FALSE)&amp; IF(Audit!#REF!=10,Audit!#REF!,"")</f>
        <v>#REF!</v>
      </c>
      <c r="AQ541" s="47" t="e">
        <f t="shared" si="261"/>
        <v>#REF!</v>
      </c>
      <c r="AR541" s="50" t="e">
        <f>VLOOKUP(Audit!#REF!,$V$3:$AE$12,5,FALSE)&amp; IF(Audit!#REF!=10,Audit!#REF!,"")</f>
        <v>#REF!</v>
      </c>
      <c r="AS541" s="50" t="e">
        <f>VLOOKUP(Audit!#REF!,$V$13:$AE$22,5,FALSE)&amp; IF(Audit!#REF!=10,Audit!#REF!,"")</f>
        <v>#REF!</v>
      </c>
      <c r="AT541" s="47" t="e">
        <f t="shared" si="262"/>
        <v>#REF!</v>
      </c>
      <c r="AU541" s="50" t="e">
        <f>VLOOKUP(Audit!#REF!,$V$3:$AE$12,6,FALSE)&amp; IF(Audit!#REF!=10,Audit!#REF!,"")</f>
        <v>#REF!</v>
      </c>
      <c r="AV541" s="50" t="e">
        <f>VLOOKUP(Audit!#REF!,$V$13:$AE$22,6,FALSE)&amp; IF(Audit!#REF!=10,Audit!#REF!,"")</f>
        <v>#REF!</v>
      </c>
      <c r="AW541" s="47" t="e">
        <f t="shared" si="263"/>
        <v>#REF!</v>
      </c>
      <c r="AX541" s="50" t="e">
        <f>VLOOKUP(Audit!#REF!,$V$3:$AE$12,7,FALSE)&amp; IF(Audit!#REF!=10,Audit!#REF!,"")</f>
        <v>#REF!</v>
      </c>
      <c r="AY541" s="50" t="e">
        <f>VLOOKUP(Audit!#REF!,$V$13:$AE$22,7,FALSE) &amp; IF(Audit!#REF!=10,Audit!#REF!,"")</f>
        <v>#REF!</v>
      </c>
      <c r="AZ541" s="47" t="e">
        <f t="shared" si="264"/>
        <v>#REF!</v>
      </c>
      <c r="BA541" s="50" t="e">
        <f>VLOOKUP(Audit!#REF!,$V$3:$AE$12,8,FALSE)&amp; Audit!#REF! &amp; IF(Audit!#REF!=10,Audit!#REF!,"")</f>
        <v>#REF!</v>
      </c>
      <c r="BB541" s="50" t="e">
        <f>VLOOKUP(Audit!#REF!,$V$13:$AE$22,8,FALSE) &amp; IF(Audit!#REF!=10,Audit!#REF!,"")</f>
        <v>#REF!</v>
      </c>
      <c r="BC541" s="47" t="e">
        <f t="shared" si="265"/>
        <v>#REF!</v>
      </c>
      <c r="BD541" s="50" t="e">
        <f>VLOOKUP(Audit!#REF!,$V$3:$AE$12,9,FALSE)&amp; IF(Audit!#REF!=10,Audit!#REF!,"")</f>
        <v>#REF!</v>
      </c>
      <c r="BE541" s="50" t="e">
        <f>VLOOKUP(Audit!#REF!,$V$13:$AE$22,9,FALSE) &amp; IF(Audit!#REF!=10,Audit!#REF!,"") &amp; IF(Audit!#REF!&lt;&gt;1,U541,"")</f>
        <v>#REF!</v>
      </c>
      <c r="BF541" s="47" t="e">
        <f t="shared" si="266"/>
        <v>#REF!</v>
      </c>
      <c r="BG541" s="50" t="e">
        <f>VLOOKUP(Audit!#REF!,$V$3:$AE$12,10,FALSE) &amp; Audit!#REF! &amp; IF(Audit!#REF!=10,Audit!#REF!,"")</f>
        <v>#REF!</v>
      </c>
      <c r="BH541" s="50" t="e">
        <f>VLOOKUP(Audit!#REF!,$V$13:$AE$22,10,FALSE) &amp; IF(Audit!#REF!=10,Audit!#REF!,"") &amp; IF(Audit!#REF!&lt;&gt;1,U541,"")</f>
        <v>#REF!</v>
      </c>
      <c r="BI541" s="47" t="e">
        <f t="shared" si="267"/>
        <v>#REF!</v>
      </c>
      <c r="BJ541" s="48" t="str">
        <f t="shared" si="268"/>
        <v/>
      </c>
      <c r="BK541" s="48" t="str">
        <f t="shared" si="269"/>
        <v/>
      </c>
      <c r="BL541" s="48" t="str">
        <f t="shared" si="270"/>
        <v/>
      </c>
      <c r="BM541" s="48" t="str">
        <f t="shared" si="271"/>
        <v/>
      </c>
      <c r="BN541" s="48" t="str">
        <f t="shared" si="272"/>
        <v/>
      </c>
      <c r="BO541" s="48" t="str">
        <f t="shared" si="273"/>
        <v/>
      </c>
      <c r="BP541" s="48" t="str">
        <f t="shared" si="274"/>
        <v/>
      </c>
      <c r="BQ541" s="48" t="str">
        <f t="shared" si="275"/>
        <v/>
      </c>
      <c r="BR541" s="48" t="str">
        <f t="shared" si="276"/>
        <v/>
      </c>
      <c r="BS541" s="48" t="str">
        <f t="shared" si="277"/>
        <v/>
      </c>
      <c r="BT541" s="48" t="str">
        <f t="shared" si="278"/>
        <v/>
      </c>
      <c r="BU541" s="48" t="str">
        <f t="shared" si="279"/>
        <v/>
      </c>
    </row>
    <row r="542" spans="1:73">
      <c r="A542" s="10" t="e">
        <f>Audit!#REF!</f>
        <v>#REF!</v>
      </c>
      <c r="B542" s="10" t="e">
        <f t="shared" si="250"/>
        <v>#REF!</v>
      </c>
      <c r="C542" s="17" t="e">
        <f>VLOOKUP(Audit!#REF!,$V$3:$AE$12,2,FALSE) &amp; VLOOKUP(Audit!#REF!,$V$13:$AE$22,2,FALSE)&amp; IF(Audit!#REF!=10,Audit!#REF!&amp;Audit!#REF!,"")</f>
        <v>#REF!</v>
      </c>
      <c r="D542" s="17" t="e">
        <f>VLOOKUP(Audit!#REF!,$V$3:$AE$12,3,FALSE) &amp; VLOOKUP(Audit!#REF!,$V$13:$AE$22,3,FALSE) &amp;IF(Audit!#REF!=10,Audit!#REF!&amp;Audit!#REF!,"")</f>
        <v>#REF!</v>
      </c>
      <c r="E542" s="17" t="e">
        <f>VLOOKUP(Audit!#REF!,$V$3:$AE$12,4,FALSE)&amp; Audit!#REF! &amp; VLOOKUP(Audit!#REF!,$V$13:$AE$22,4,FALSE)&amp; IF(Audit!#REF!=10,Audit!#REF!&amp;Audit!#REF!,"")</f>
        <v>#REF!</v>
      </c>
      <c r="F542" s="17" t="e">
        <f>VLOOKUP(Audit!#REF!,$V$3:$AE$12,5,FALSE) &amp; VLOOKUP(Audit!#REF!,$V$13:$AE$22,5,FALSE)&amp; IF(Audit!#REF!=10,Audit!#REF!&amp;Audit!#REF!,"")</f>
        <v>#REF!</v>
      </c>
      <c r="G542" s="17" t="e">
        <f>VLOOKUP(Audit!#REF!,$V$3:$AE$12,6,FALSE) &amp; VLOOKUP(Audit!#REF!,$V$13:$AE$22,6,FALSE)&amp; IF(Audit!#REF!=10,Audit!#REF!&amp;Audit!#REF!,"")</f>
        <v>#REF!</v>
      </c>
      <c r="H542" s="17" t="e">
        <f>VLOOKUP(Audit!#REF!,$V$3:$AE$12,7,FALSE) &amp; VLOOKUP(Audit!#REF!,$V$13:$AE$22,7,FALSE)&amp;IF(Audit!#REF!=10,Audit!#REF!&amp;Audit!#REF!,"")</f>
        <v>#REF!</v>
      </c>
      <c r="I542" s="17" t="e">
        <f>VLOOKUP(Audit!#REF!,$V$3:$AE$12,8,FALSE) &amp; Audit!#REF! &amp; VLOOKUP(Audit!#REF!,$V$13:$AE$22,8,FALSE)&amp;IF(Audit!#REF!=10,Audit!#REF!&amp;Audit!#REF!,"")</f>
        <v>#REF!</v>
      </c>
      <c r="J542" s="17" t="e">
        <f>VLOOKUP(Audit!#REF!,$V$3:$AE$12,9,FALSE) &amp; VLOOKUP(Audit!#REF!,$V$13:$AE$22,9,FALSE) &amp; IF(Audit!#REF!=10,Audit!#REF!&amp;Audit!#REF!,"") &amp; IF(Audit!#REF!&lt;&gt;1,U542,"")</f>
        <v>#REF!</v>
      </c>
      <c r="K542" s="17" t="e">
        <f>VLOOKUP(Audit!#REF!,$V$3:$AE$12,10,FALSE) &amp; Audit!#REF! &amp; VLOOKUP(Audit!#REF!,$V$13:$AE$22,10,FALSE) &amp; IF(Audit!#REF!=10,Audit!#REF!&amp;Audit!#REF!,"") &amp; IF(Audit!#REF!&lt;&gt;1,U542,"")</f>
        <v>#REF!</v>
      </c>
      <c r="L542" s="10" t="e">
        <f>Audit!#REF!</f>
        <v>#REF!</v>
      </c>
      <c r="M542" s="10" t="e">
        <f t="shared" si="251"/>
        <v>#REF!</v>
      </c>
      <c r="N542" s="10" t="e">
        <f t="shared" si="252"/>
        <v>#REF!</v>
      </c>
      <c r="O542" s="10" t="e">
        <f t="shared" si="253"/>
        <v>#REF!</v>
      </c>
      <c r="P542" s="10" t="e">
        <f t="shared" si="254"/>
        <v>#REF!</v>
      </c>
      <c r="Q542" s="10" t="e">
        <f t="shared" si="255"/>
        <v>#REF!</v>
      </c>
      <c r="R542" s="10" t="e">
        <f t="shared" si="256"/>
        <v>#REF!</v>
      </c>
      <c r="S542" s="10" t="e">
        <f t="shared" si="257"/>
        <v>#REF!</v>
      </c>
      <c r="T542" s="10" t="e">
        <f t="shared" si="258"/>
        <v>#REF!</v>
      </c>
      <c r="U542" s="17" t="e">
        <f>IF(Audit!#REF!="","",VLOOKUP(Audit!#REF!,$W$26:$X$35,2,FALSE)) &amp; Audit!#REF! &amp; IF(Audit!#REF!="","",IF(Audit!#REF!&lt;=1.4,VLOOKUP(Audit!#REF!,$W$38:X587,2,FALSE),VLOOKUP(Audit!#REF!,$W$51:$X$61,2,FALSE))) &amp; IF(Audit!#REF!="","",VLOOKUP(Audit!#REF!,$Y$26:$Z$35,2,FALSE) &amp; Audit!#REF! &amp; IF(Audit!#REF!="","",IF(Audit!#REF!&lt;=1.4,VLOOKUP(Audit!#REF!,$Y$38:$Z$48,2,FALSE),VLOOKUP(Audit!#REF!,$Y$51:$Z$61,2,FALSE))))</f>
        <v>#REF!</v>
      </c>
      <c r="V542" s="21"/>
      <c r="AH542" s="49" t="e">
        <f>Audit!#REF!</f>
        <v>#REF!</v>
      </c>
      <c r="AI542" s="50" t="e">
        <f>VLOOKUP(Audit!#REF!,$V$3:$AE$12,2,FALSE)&amp; IF(Audit!#REF!=10,Audit!#REF!,"")</f>
        <v>#REF!</v>
      </c>
      <c r="AJ542" s="50" t="e">
        <f>VLOOKUP(Audit!#REF!,$V$13:$AE$22,2,FALSE)&amp; IF(Audit!#REF!=10,Audit!#REF!,"")</f>
        <v>#REF!</v>
      </c>
      <c r="AK542" s="47" t="e">
        <f t="shared" si="259"/>
        <v>#REF!</v>
      </c>
      <c r="AL542" s="50" t="e">
        <f>VLOOKUP(Audit!#REF!,$V$3:$AE$12,3,FALSE)&amp; IF(Audit!#REF!=10,Audit!#REF!,"")</f>
        <v>#REF!</v>
      </c>
      <c r="AM542" s="50" t="e">
        <f>VLOOKUP(Audit!#REF!,$V$13:$AE$22,3,FALSE)&amp; IF(Audit!#REF!=10,Audit!#REF!,"")</f>
        <v>#REF!</v>
      </c>
      <c r="AN542" s="47" t="e">
        <f t="shared" si="260"/>
        <v>#REF!</v>
      </c>
      <c r="AO542" s="50" t="e">
        <f>VLOOKUP(Audit!#REF!,$V$3:$AE$12,4,FALSE) &amp;  Audit!#REF! &amp; IF(Audit!#REF!=10,Audit!#REF!,"")</f>
        <v>#REF!</v>
      </c>
      <c r="AP542" s="50" t="e">
        <f>VLOOKUP(Audit!#REF!,$V$13:$AE$22,4,FALSE)&amp; IF(Audit!#REF!=10,Audit!#REF!,"")</f>
        <v>#REF!</v>
      </c>
      <c r="AQ542" s="47" t="e">
        <f t="shared" si="261"/>
        <v>#REF!</v>
      </c>
      <c r="AR542" s="50" t="e">
        <f>VLOOKUP(Audit!#REF!,$V$3:$AE$12,5,FALSE)&amp; IF(Audit!#REF!=10,Audit!#REF!,"")</f>
        <v>#REF!</v>
      </c>
      <c r="AS542" s="50" t="e">
        <f>VLOOKUP(Audit!#REF!,$V$13:$AE$22,5,FALSE)&amp; IF(Audit!#REF!=10,Audit!#REF!,"")</f>
        <v>#REF!</v>
      </c>
      <c r="AT542" s="47" t="e">
        <f t="shared" si="262"/>
        <v>#REF!</v>
      </c>
      <c r="AU542" s="50" t="e">
        <f>VLOOKUP(Audit!#REF!,$V$3:$AE$12,6,FALSE)&amp; IF(Audit!#REF!=10,Audit!#REF!,"")</f>
        <v>#REF!</v>
      </c>
      <c r="AV542" s="50" t="e">
        <f>VLOOKUP(Audit!#REF!,$V$13:$AE$22,6,FALSE)&amp; IF(Audit!#REF!=10,Audit!#REF!,"")</f>
        <v>#REF!</v>
      </c>
      <c r="AW542" s="47" t="e">
        <f t="shared" si="263"/>
        <v>#REF!</v>
      </c>
      <c r="AX542" s="50" t="e">
        <f>VLOOKUP(Audit!#REF!,$V$3:$AE$12,7,FALSE)&amp; IF(Audit!#REF!=10,Audit!#REF!,"")</f>
        <v>#REF!</v>
      </c>
      <c r="AY542" s="50" t="e">
        <f>VLOOKUP(Audit!#REF!,$V$13:$AE$22,7,FALSE) &amp; IF(Audit!#REF!=10,Audit!#REF!,"")</f>
        <v>#REF!</v>
      </c>
      <c r="AZ542" s="47" t="e">
        <f t="shared" si="264"/>
        <v>#REF!</v>
      </c>
      <c r="BA542" s="50" t="e">
        <f>VLOOKUP(Audit!#REF!,$V$3:$AE$12,8,FALSE)&amp; Audit!#REF! &amp; IF(Audit!#REF!=10,Audit!#REF!,"")</f>
        <v>#REF!</v>
      </c>
      <c r="BB542" s="50" t="e">
        <f>VLOOKUP(Audit!#REF!,$V$13:$AE$22,8,FALSE) &amp; IF(Audit!#REF!=10,Audit!#REF!,"")</f>
        <v>#REF!</v>
      </c>
      <c r="BC542" s="47" t="e">
        <f t="shared" si="265"/>
        <v>#REF!</v>
      </c>
      <c r="BD542" s="50" t="e">
        <f>VLOOKUP(Audit!#REF!,$V$3:$AE$12,9,FALSE)&amp; IF(Audit!#REF!=10,Audit!#REF!,"")</f>
        <v>#REF!</v>
      </c>
      <c r="BE542" s="50" t="e">
        <f>VLOOKUP(Audit!#REF!,$V$13:$AE$22,9,FALSE) &amp; IF(Audit!#REF!=10,Audit!#REF!,"") &amp; IF(Audit!#REF!&lt;&gt;1,U542,"")</f>
        <v>#REF!</v>
      </c>
      <c r="BF542" s="47" t="e">
        <f t="shared" si="266"/>
        <v>#REF!</v>
      </c>
      <c r="BG542" s="50" t="e">
        <f>VLOOKUP(Audit!#REF!,$V$3:$AE$12,10,FALSE) &amp; Audit!#REF! &amp; IF(Audit!#REF!=10,Audit!#REF!,"")</f>
        <v>#REF!</v>
      </c>
      <c r="BH542" s="50" t="e">
        <f>VLOOKUP(Audit!#REF!,$V$13:$AE$22,10,FALSE) &amp; IF(Audit!#REF!=10,Audit!#REF!,"") &amp; IF(Audit!#REF!&lt;&gt;1,U542,"")</f>
        <v>#REF!</v>
      </c>
      <c r="BI542" s="47" t="e">
        <f t="shared" si="267"/>
        <v>#REF!</v>
      </c>
      <c r="BJ542" s="48" t="str">
        <f t="shared" si="268"/>
        <v/>
      </c>
      <c r="BK542" s="48" t="str">
        <f t="shared" si="269"/>
        <v/>
      </c>
      <c r="BL542" s="48" t="str">
        <f t="shared" si="270"/>
        <v/>
      </c>
      <c r="BM542" s="48" t="str">
        <f t="shared" si="271"/>
        <v/>
      </c>
      <c r="BN542" s="48" t="str">
        <f t="shared" si="272"/>
        <v/>
      </c>
      <c r="BO542" s="48" t="str">
        <f t="shared" si="273"/>
        <v/>
      </c>
      <c r="BP542" s="48" t="str">
        <f t="shared" si="274"/>
        <v/>
      </c>
      <c r="BQ542" s="48" t="str">
        <f t="shared" si="275"/>
        <v/>
      </c>
      <c r="BR542" s="48" t="str">
        <f t="shared" si="276"/>
        <v/>
      </c>
      <c r="BS542" s="48" t="str">
        <f t="shared" si="277"/>
        <v/>
      </c>
      <c r="BT542" s="48" t="str">
        <f t="shared" si="278"/>
        <v/>
      </c>
      <c r="BU542" s="48" t="str">
        <f t="shared" si="279"/>
        <v/>
      </c>
    </row>
    <row r="543" spans="1:73">
      <c r="A543" s="10" t="e">
        <f>Audit!#REF!</f>
        <v>#REF!</v>
      </c>
      <c r="B543" s="10" t="e">
        <f t="shared" si="250"/>
        <v>#REF!</v>
      </c>
      <c r="C543" s="17" t="e">
        <f>VLOOKUP(Audit!#REF!,$V$3:$AE$12,2,FALSE) &amp; VLOOKUP(Audit!#REF!,$V$13:$AE$22,2,FALSE)&amp; IF(Audit!#REF!=10,Audit!#REF!&amp;Audit!#REF!,"")</f>
        <v>#REF!</v>
      </c>
      <c r="D543" s="17" t="e">
        <f>VLOOKUP(Audit!#REF!,$V$3:$AE$12,3,FALSE) &amp; VLOOKUP(Audit!#REF!,$V$13:$AE$22,3,FALSE) &amp;IF(Audit!#REF!=10,Audit!#REF!&amp;Audit!#REF!,"")</f>
        <v>#REF!</v>
      </c>
      <c r="E543" s="17" t="e">
        <f>VLOOKUP(Audit!#REF!,$V$3:$AE$12,4,FALSE)&amp; Audit!#REF! &amp; VLOOKUP(Audit!#REF!,$V$13:$AE$22,4,FALSE)&amp; IF(Audit!#REF!=10,Audit!#REF!&amp;Audit!#REF!,"")</f>
        <v>#REF!</v>
      </c>
      <c r="F543" s="17" t="e">
        <f>VLOOKUP(Audit!#REF!,$V$3:$AE$12,5,FALSE) &amp; VLOOKUP(Audit!#REF!,$V$13:$AE$22,5,FALSE)&amp; IF(Audit!#REF!=10,Audit!#REF!&amp;Audit!#REF!,"")</f>
        <v>#REF!</v>
      </c>
      <c r="G543" s="17" t="e">
        <f>VLOOKUP(Audit!#REF!,$V$3:$AE$12,6,FALSE) &amp; VLOOKUP(Audit!#REF!,$V$13:$AE$22,6,FALSE)&amp; IF(Audit!#REF!=10,Audit!#REF!&amp;Audit!#REF!,"")</f>
        <v>#REF!</v>
      </c>
      <c r="H543" s="17" t="e">
        <f>VLOOKUP(Audit!#REF!,$V$3:$AE$12,7,FALSE) &amp; VLOOKUP(Audit!#REF!,$V$13:$AE$22,7,FALSE)&amp;IF(Audit!#REF!=10,Audit!#REF!&amp;Audit!#REF!,"")</f>
        <v>#REF!</v>
      </c>
      <c r="I543" s="17" t="e">
        <f>VLOOKUP(Audit!#REF!,$V$3:$AE$12,8,FALSE) &amp; Audit!#REF! &amp; VLOOKUP(Audit!#REF!,$V$13:$AE$22,8,FALSE)&amp;IF(Audit!#REF!=10,Audit!#REF!&amp;Audit!#REF!,"")</f>
        <v>#REF!</v>
      </c>
      <c r="J543" s="17" t="e">
        <f>VLOOKUP(Audit!#REF!,$V$3:$AE$12,9,FALSE) &amp; VLOOKUP(Audit!#REF!,$V$13:$AE$22,9,FALSE) &amp; IF(Audit!#REF!=10,Audit!#REF!&amp;Audit!#REF!,"") &amp; IF(Audit!#REF!&lt;&gt;1,U543,"")</f>
        <v>#REF!</v>
      </c>
      <c r="K543" s="17" t="e">
        <f>VLOOKUP(Audit!#REF!,$V$3:$AE$12,10,FALSE) &amp; Audit!#REF! &amp; VLOOKUP(Audit!#REF!,$V$13:$AE$22,10,FALSE) &amp; IF(Audit!#REF!=10,Audit!#REF!&amp;Audit!#REF!,"") &amp; IF(Audit!#REF!&lt;&gt;1,U543,"")</f>
        <v>#REF!</v>
      </c>
      <c r="L543" s="10" t="e">
        <f>Audit!#REF!</f>
        <v>#REF!</v>
      </c>
      <c r="M543" s="10" t="e">
        <f t="shared" si="251"/>
        <v>#REF!</v>
      </c>
      <c r="N543" s="10" t="e">
        <f t="shared" si="252"/>
        <v>#REF!</v>
      </c>
      <c r="O543" s="10" t="e">
        <f t="shared" si="253"/>
        <v>#REF!</v>
      </c>
      <c r="P543" s="10" t="e">
        <f t="shared" si="254"/>
        <v>#REF!</v>
      </c>
      <c r="Q543" s="10" t="e">
        <f t="shared" si="255"/>
        <v>#REF!</v>
      </c>
      <c r="R543" s="10" t="e">
        <f t="shared" si="256"/>
        <v>#REF!</v>
      </c>
      <c r="S543" s="10" t="e">
        <f t="shared" si="257"/>
        <v>#REF!</v>
      </c>
      <c r="T543" s="10" t="e">
        <f t="shared" si="258"/>
        <v>#REF!</v>
      </c>
      <c r="U543" s="17" t="e">
        <f>IF(Audit!#REF!="","",VLOOKUP(Audit!#REF!,$W$26:$X$35,2,FALSE)) &amp; Audit!#REF! &amp; IF(Audit!#REF!="","",IF(Audit!#REF!&lt;=1.4,VLOOKUP(Audit!#REF!,$W$38:X588,2,FALSE),VLOOKUP(Audit!#REF!,$W$51:$X$61,2,FALSE))) &amp; IF(Audit!#REF!="","",VLOOKUP(Audit!#REF!,$Y$26:$Z$35,2,FALSE) &amp; Audit!#REF! &amp; IF(Audit!#REF!="","",IF(Audit!#REF!&lt;=1.4,VLOOKUP(Audit!#REF!,$Y$38:$Z$48,2,FALSE),VLOOKUP(Audit!#REF!,$Y$51:$Z$61,2,FALSE))))</f>
        <v>#REF!</v>
      </c>
      <c r="V543" s="21"/>
      <c r="AH543" s="49" t="e">
        <f>Audit!#REF!</f>
        <v>#REF!</v>
      </c>
      <c r="AI543" s="50" t="e">
        <f>VLOOKUP(Audit!#REF!,$V$3:$AE$12,2,FALSE)&amp; IF(Audit!#REF!=10,Audit!#REF!,"")</f>
        <v>#REF!</v>
      </c>
      <c r="AJ543" s="50" t="e">
        <f>VLOOKUP(Audit!#REF!,$V$13:$AE$22,2,FALSE)&amp; IF(Audit!#REF!=10,Audit!#REF!,"")</f>
        <v>#REF!</v>
      </c>
      <c r="AK543" s="47" t="e">
        <f t="shared" si="259"/>
        <v>#REF!</v>
      </c>
      <c r="AL543" s="50" t="e">
        <f>VLOOKUP(Audit!#REF!,$V$3:$AE$12,3,FALSE)&amp; IF(Audit!#REF!=10,Audit!#REF!,"")</f>
        <v>#REF!</v>
      </c>
      <c r="AM543" s="50" t="e">
        <f>VLOOKUP(Audit!#REF!,$V$13:$AE$22,3,FALSE)&amp; IF(Audit!#REF!=10,Audit!#REF!,"")</f>
        <v>#REF!</v>
      </c>
      <c r="AN543" s="47" t="e">
        <f t="shared" si="260"/>
        <v>#REF!</v>
      </c>
      <c r="AO543" s="50" t="e">
        <f>VLOOKUP(Audit!#REF!,$V$3:$AE$12,4,FALSE) &amp;  Audit!#REF! &amp; IF(Audit!#REF!=10,Audit!#REF!,"")</f>
        <v>#REF!</v>
      </c>
      <c r="AP543" s="50" t="e">
        <f>VLOOKUP(Audit!#REF!,$V$13:$AE$22,4,FALSE)&amp; IF(Audit!#REF!=10,Audit!#REF!,"")</f>
        <v>#REF!</v>
      </c>
      <c r="AQ543" s="47" t="e">
        <f t="shared" si="261"/>
        <v>#REF!</v>
      </c>
      <c r="AR543" s="50" t="e">
        <f>VLOOKUP(Audit!#REF!,$V$3:$AE$12,5,FALSE)&amp; IF(Audit!#REF!=10,Audit!#REF!,"")</f>
        <v>#REF!</v>
      </c>
      <c r="AS543" s="50" t="e">
        <f>VLOOKUP(Audit!#REF!,$V$13:$AE$22,5,FALSE)&amp; IF(Audit!#REF!=10,Audit!#REF!,"")</f>
        <v>#REF!</v>
      </c>
      <c r="AT543" s="47" t="e">
        <f t="shared" si="262"/>
        <v>#REF!</v>
      </c>
      <c r="AU543" s="50" t="e">
        <f>VLOOKUP(Audit!#REF!,$V$3:$AE$12,6,FALSE)&amp; IF(Audit!#REF!=10,Audit!#REF!,"")</f>
        <v>#REF!</v>
      </c>
      <c r="AV543" s="50" t="e">
        <f>VLOOKUP(Audit!#REF!,$V$13:$AE$22,6,FALSE)&amp; IF(Audit!#REF!=10,Audit!#REF!,"")</f>
        <v>#REF!</v>
      </c>
      <c r="AW543" s="47" t="e">
        <f t="shared" si="263"/>
        <v>#REF!</v>
      </c>
      <c r="AX543" s="50" t="e">
        <f>VLOOKUP(Audit!#REF!,$V$3:$AE$12,7,FALSE)&amp; IF(Audit!#REF!=10,Audit!#REF!,"")</f>
        <v>#REF!</v>
      </c>
      <c r="AY543" s="50" t="e">
        <f>VLOOKUP(Audit!#REF!,$V$13:$AE$22,7,FALSE) &amp; IF(Audit!#REF!=10,Audit!#REF!,"")</f>
        <v>#REF!</v>
      </c>
      <c r="AZ543" s="47" t="e">
        <f t="shared" si="264"/>
        <v>#REF!</v>
      </c>
      <c r="BA543" s="50" t="e">
        <f>VLOOKUP(Audit!#REF!,$V$3:$AE$12,8,FALSE)&amp; Audit!#REF! &amp; IF(Audit!#REF!=10,Audit!#REF!,"")</f>
        <v>#REF!</v>
      </c>
      <c r="BB543" s="50" t="e">
        <f>VLOOKUP(Audit!#REF!,$V$13:$AE$22,8,FALSE) &amp; IF(Audit!#REF!=10,Audit!#REF!,"")</f>
        <v>#REF!</v>
      </c>
      <c r="BC543" s="47" t="e">
        <f t="shared" si="265"/>
        <v>#REF!</v>
      </c>
      <c r="BD543" s="50" t="e">
        <f>VLOOKUP(Audit!#REF!,$V$3:$AE$12,9,FALSE)&amp; IF(Audit!#REF!=10,Audit!#REF!,"")</f>
        <v>#REF!</v>
      </c>
      <c r="BE543" s="50" t="e">
        <f>VLOOKUP(Audit!#REF!,$V$13:$AE$22,9,FALSE) &amp; IF(Audit!#REF!=10,Audit!#REF!,"") &amp; IF(Audit!#REF!&lt;&gt;1,U543,"")</f>
        <v>#REF!</v>
      </c>
      <c r="BF543" s="47" t="e">
        <f t="shared" si="266"/>
        <v>#REF!</v>
      </c>
      <c r="BG543" s="50" t="e">
        <f>VLOOKUP(Audit!#REF!,$V$3:$AE$12,10,FALSE) &amp; Audit!#REF! &amp; IF(Audit!#REF!=10,Audit!#REF!,"")</f>
        <v>#REF!</v>
      </c>
      <c r="BH543" s="50" t="e">
        <f>VLOOKUP(Audit!#REF!,$V$13:$AE$22,10,FALSE) &amp; IF(Audit!#REF!=10,Audit!#REF!,"") &amp; IF(Audit!#REF!&lt;&gt;1,U543,"")</f>
        <v>#REF!</v>
      </c>
      <c r="BI543" s="47" t="e">
        <f t="shared" si="267"/>
        <v>#REF!</v>
      </c>
      <c r="BJ543" s="48" t="str">
        <f t="shared" si="268"/>
        <v/>
      </c>
      <c r="BK543" s="48" t="str">
        <f t="shared" si="269"/>
        <v/>
      </c>
      <c r="BL543" s="48" t="str">
        <f t="shared" si="270"/>
        <v/>
      </c>
      <c r="BM543" s="48" t="str">
        <f t="shared" si="271"/>
        <v/>
      </c>
      <c r="BN543" s="48" t="str">
        <f t="shared" si="272"/>
        <v/>
      </c>
      <c r="BO543" s="48" t="str">
        <f t="shared" si="273"/>
        <v/>
      </c>
      <c r="BP543" s="48" t="str">
        <f t="shared" si="274"/>
        <v/>
      </c>
      <c r="BQ543" s="48" t="str">
        <f t="shared" si="275"/>
        <v/>
      </c>
      <c r="BR543" s="48" t="str">
        <f t="shared" si="276"/>
        <v/>
      </c>
      <c r="BS543" s="48" t="str">
        <f t="shared" si="277"/>
        <v/>
      </c>
      <c r="BT543" s="48" t="str">
        <f t="shared" si="278"/>
        <v/>
      </c>
      <c r="BU543" s="48" t="str">
        <f t="shared" si="279"/>
        <v/>
      </c>
    </row>
    <row r="544" spans="1:73">
      <c r="A544" s="10" t="e">
        <f>Audit!#REF!</f>
        <v>#REF!</v>
      </c>
      <c r="B544" s="10" t="e">
        <f t="shared" si="250"/>
        <v>#REF!</v>
      </c>
      <c r="C544" s="17" t="e">
        <f>VLOOKUP(Audit!#REF!,$V$3:$AE$12,2,FALSE) &amp; VLOOKUP(Audit!#REF!,$V$13:$AE$22,2,FALSE)&amp; IF(Audit!#REF!=10,Audit!#REF!&amp;Audit!#REF!,"")</f>
        <v>#REF!</v>
      </c>
      <c r="D544" s="17" t="e">
        <f>VLOOKUP(Audit!#REF!,$V$3:$AE$12,3,FALSE) &amp; VLOOKUP(Audit!#REF!,$V$13:$AE$22,3,FALSE) &amp;IF(Audit!#REF!=10,Audit!#REF!&amp;Audit!#REF!,"")</f>
        <v>#REF!</v>
      </c>
      <c r="E544" s="17" t="e">
        <f>VLOOKUP(Audit!#REF!,$V$3:$AE$12,4,FALSE)&amp; Audit!#REF! &amp; VLOOKUP(Audit!#REF!,$V$13:$AE$22,4,FALSE)&amp; IF(Audit!#REF!=10,Audit!#REF!&amp;Audit!#REF!,"")</f>
        <v>#REF!</v>
      </c>
      <c r="F544" s="17" t="e">
        <f>VLOOKUP(Audit!#REF!,$V$3:$AE$12,5,FALSE) &amp; VLOOKUP(Audit!#REF!,$V$13:$AE$22,5,FALSE)&amp; IF(Audit!#REF!=10,Audit!#REF!&amp;Audit!#REF!,"")</f>
        <v>#REF!</v>
      </c>
      <c r="G544" s="17" t="e">
        <f>VLOOKUP(Audit!#REF!,$V$3:$AE$12,6,FALSE) &amp; VLOOKUP(Audit!#REF!,$V$13:$AE$22,6,FALSE)&amp; IF(Audit!#REF!=10,Audit!#REF!&amp;Audit!#REF!,"")</f>
        <v>#REF!</v>
      </c>
      <c r="H544" s="17" t="e">
        <f>VLOOKUP(Audit!#REF!,$V$3:$AE$12,7,FALSE) &amp; VLOOKUP(Audit!#REF!,$V$13:$AE$22,7,FALSE)&amp;IF(Audit!#REF!=10,Audit!#REF!&amp;Audit!#REF!,"")</f>
        <v>#REF!</v>
      </c>
      <c r="I544" s="17" t="e">
        <f>VLOOKUP(Audit!#REF!,$V$3:$AE$12,8,FALSE) &amp; Audit!#REF! &amp; VLOOKUP(Audit!#REF!,$V$13:$AE$22,8,FALSE)&amp;IF(Audit!#REF!=10,Audit!#REF!&amp;Audit!#REF!,"")</f>
        <v>#REF!</v>
      </c>
      <c r="J544" s="17" t="e">
        <f>VLOOKUP(Audit!#REF!,$V$3:$AE$12,9,FALSE) &amp; VLOOKUP(Audit!#REF!,$V$13:$AE$22,9,FALSE) &amp; IF(Audit!#REF!=10,Audit!#REF!&amp;Audit!#REF!,"") &amp; IF(Audit!#REF!&lt;&gt;1,U544,"")</f>
        <v>#REF!</v>
      </c>
      <c r="K544" s="17" t="e">
        <f>VLOOKUP(Audit!#REF!,$V$3:$AE$12,10,FALSE) &amp; Audit!#REF! &amp; VLOOKUP(Audit!#REF!,$V$13:$AE$22,10,FALSE) &amp; IF(Audit!#REF!=10,Audit!#REF!&amp;Audit!#REF!,"") &amp; IF(Audit!#REF!&lt;&gt;1,U544,"")</f>
        <v>#REF!</v>
      </c>
      <c r="L544" s="10" t="e">
        <f>Audit!#REF!</f>
        <v>#REF!</v>
      </c>
      <c r="M544" s="10" t="e">
        <f t="shared" si="251"/>
        <v>#REF!</v>
      </c>
      <c r="N544" s="10" t="e">
        <f t="shared" si="252"/>
        <v>#REF!</v>
      </c>
      <c r="O544" s="10" t="e">
        <f t="shared" si="253"/>
        <v>#REF!</v>
      </c>
      <c r="P544" s="10" t="e">
        <f t="shared" si="254"/>
        <v>#REF!</v>
      </c>
      <c r="Q544" s="10" t="e">
        <f t="shared" si="255"/>
        <v>#REF!</v>
      </c>
      <c r="R544" s="10" t="e">
        <f t="shared" si="256"/>
        <v>#REF!</v>
      </c>
      <c r="S544" s="10" t="e">
        <f t="shared" si="257"/>
        <v>#REF!</v>
      </c>
      <c r="T544" s="10" t="e">
        <f t="shared" si="258"/>
        <v>#REF!</v>
      </c>
      <c r="U544" s="17" t="e">
        <f>IF(Audit!#REF!="","",VLOOKUP(Audit!#REF!,$W$26:$X$35,2,FALSE)) &amp; Audit!#REF! &amp; IF(Audit!#REF!="","",IF(Audit!#REF!&lt;=1.4,VLOOKUP(Audit!#REF!,$W$38:X589,2,FALSE),VLOOKUP(Audit!#REF!,$W$51:$X$61,2,FALSE))) &amp; IF(Audit!#REF!="","",VLOOKUP(Audit!#REF!,$Y$26:$Z$35,2,FALSE) &amp; Audit!#REF! &amp; IF(Audit!#REF!="","",IF(Audit!#REF!&lt;=1.4,VLOOKUP(Audit!#REF!,$Y$38:$Z$48,2,FALSE),VLOOKUP(Audit!#REF!,$Y$51:$Z$61,2,FALSE))))</f>
        <v>#REF!</v>
      </c>
      <c r="V544" s="21"/>
      <c r="AH544" s="49" t="e">
        <f>Audit!#REF!</f>
        <v>#REF!</v>
      </c>
      <c r="AI544" s="50" t="e">
        <f>VLOOKUP(Audit!#REF!,$V$3:$AE$12,2,FALSE)&amp; IF(Audit!#REF!=10,Audit!#REF!,"")</f>
        <v>#REF!</v>
      </c>
      <c r="AJ544" s="50" t="e">
        <f>VLOOKUP(Audit!#REF!,$V$13:$AE$22,2,FALSE)&amp; IF(Audit!#REF!=10,Audit!#REF!,"")</f>
        <v>#REF!</v>
      </c>
      <c r="AK544" s="47" t="e">
        <f t="shared" si="259"/>
        <v>#REF!</v>
      </c>
      <c r="AL544" s="50" t="e">
        <f>VLOOKUP(Audit!#REF!,$V$3:$AE$12,3,FALSE)&amp; IF(Audit!#REF!=10,Audit!#REF!,"")</f>
        <v>#REF!</v>
      </c>
      <c r="AM544" s="50" t="e">
        <f>VLOOKUP(Audit!#REF!,$V$13:$AE$22,3,FALSE)&amp; IF(Audit!#REF!=10,Audit!#REF!,"")</f>
        <v>#REF!</v>
      </c>
      <c r="AN544" s="47" t="e">
        <f t="shared" si="260"/>
        <v>#REF!</v>
      </c>
      <c r="AO544" s="50" t="e">
        <f>VLOOKUP(Audit!#REF!,$V$3:$AE$12,4,FALSE) &amp;  Audit!#REF! &amp; IF(Audit!#REF!=10,Audit!#REF!,"")</f>
        <v>#REF!</v>
      </c>
      <c r="AP544" s="50" t="e">
        <f>VLOOKUP(Audit!#REF!,$V$13:$AE$22,4,FALSE)&amp; IF(Audit!#REF!=10,Audit!#REF!,"")</f>
        <v>#REF!</v>
      </c>
      <c r="AQ544" s="47" t="e">
        <f t="shared" si="261"/>
        <v>#REF!</v>
      </c>
      <c r="AR544" s="50" t="e">
        <f>VLOOKUP(Audit!#REF!,$V$3:$AE$12,5,FALSE)&amp; IF(Audit!#REF!=10,Audit!#REF!,"")</f>
        <v>#REF!</v>
      </c>
      <c r="AS544" s="50" t="e">
        <f>VLOOKUP(Audit!#REF!,$V$13:$AE$22,5,FALSE)&amp; IF(Audit!#REF!=10,Audit!#REF!,"")</f>
        <v>#REF!</v>
      </c>
      <c r="AT544" s="47" t="e">
        <f t="shared" si="262"/>
        <v>#REF!</v>
      </c>
      <c r="AU544" s="50" t="e">
        <f>VLOOKUP(Audit!#REF!,$V$3:$AE$12,6,FALSE)&amp; IF(Audit!#REF!=10,Audit!#REF!,"")</f>
        <v>#REF!</v>
      </c>
      <c r="AV544" s="50" t="e">
        <f>VLOOKUP(Audit!#REF!,$V$13:$AE$22,6,FALSE)&amp; IF(Audit!#REF!=10,Audit!#REF!,"")</f>
        <v>#REF!</v>
      </c>
      <c r="AW544" s="47" t="e">
        <f t="shared" si="263"/>
        <v>#REF!</v>
      </c>
      <c r="AX544" s="50" t="e">
        <f>VLOOKUP(Audit!#REF!,$V$3:$AE$12,7,FALSE)&amp; IF(Audit!#REF!=10,Audit!#REF!,"")</f>
        <v>#REF!</v>
      </c>
      <c r="AY544" s="50" t="e">
        <f>VLOOKUP(Audit!#REF!,$V$13:$AE$22,7,FALSE) &amp; IF(Audit!#REF!=10,Audit!#REF!,"")</f>
        <v>#REF!</v>
      </c>
      <c r="AZ544" s="47" t="e">
        <f t="shared" si="264"/>
        <v>#REF!</v>
      </c>
      <c r="BA544" s="50" t="e">
        <f>VLOOKUP(Audit!#REF!,$V$3:$AE$12,8,FALSE)&amp; Audit!#REF! &amp; IF(Audit!#REF!=10,Audit!#REF!,"")</f>
        <v>#REF!</v>
      </c>
      <c r="BB544" s="50" t="e">
        <f>VLOOKUP(Audit!#REF!,$V$13:$AE$22,8,FALSE) &amp; IF(Audit!#REF!=10,Audit!#REF!,"")</f>
        <v>#REF!</v>
      </c>
      <c r="BC544" s="47" t="e">
        <f t="shared" si="265"/>
        <v>#REF!</v>
      </c>
      <c r="BD544" s="50" t="e">
        <f>VLOOKUP(Audit!#REF!,$V$3:$AE$12,9,FALSE)&amp; IF(Audit!#REF!=10,Audit!#REF!,"")</f>
        <v>#REF!</v>
      </c>
      <c r="BE544" s="50" t="e">
        <f>VLOOKUP(Audit!#REF!,$V$13:$AE$22,9,FALSE) &amp; IF(Audit!#REF!=10,Audit!#REF!,"") &amp; IF(Audit!#REF!&lt;&gt;1,U544,"")</f>
        <v>#REF!</v>
      </c>
      <c r="BF544" s="47" t="e">
        <f t="shared" si="266"/>
        <v>#REF!</v>
      </c>
      <c r="BG544" s="50" t="e">
        <f>VLOOKUP(Audit!#REF!,$V$3:$AE$12,10,FALSE) &amp; Audit!#REF! &amp; IF(Audit!#REF!=10,Audit!#REF!,"")</f>
        <v>#REF!</v>
      </c>
      <c r="BH544" s="50" t="e">
        <f>VLOOKUP(Audit!#REF!,$V$13:$AE$22,10,FALSE) &amp; IF(Audit!#REF!=10,Audit!#REF!,"") &amp; IF(Audit!#REF!&lt;&gt;1,U544,"")</f>
        <v>#REF!</v>
      </c>
      <c r="BI544" s="47" t="e">
        <f t="shared" si="267"/>
        <v>#REF!</v>
      </c>
      <c r="BJ544" s="48" t="str">
        <f t="shared" si="268"/>
        <v/>
      </c>
      <c r="BK544" s="48" t="str">
        <f t="shared" si="269"/>
        <v/>
      </c>
      <c r="BL544" s="48" t="str">
        <f t="shared" si="270"/>
        <v/>
      </c>
      <c r="BM544" s="48" t="str">
        <f t="shared" si="271"/>
        <v/>
      </c>
      <c r="BN544" s="48" t="str">
        <f t="shared" si="272"/>
        <v/>
      </c>
      <c r="BO544" s="48" t="str">
        <f t="shared" si="273"/>
        <v/>
      </c>
      <c r="BP544" s="48" t="str">
        <f t="shared" si="274"/>
        <v/>
      </c>
      <c r="BQ544" s="48" t="str">
        <f t="shared" si="275"/>
        <v/>
      </c>
      <c r="BR544" s="48" t="str">
        <f t="shared" si="276"/>
        <v/>
      </c>
      <c r="BS544" s="48" t="str">
        <f t="shared" si="277"/>
        <v/>
      </c>
      <c r="BT544" s="48" t="str">
        <f t="shared" si="278"/>
        <v/>
      </c>
      <c r="BU544" s="48" t="str">
        <f t="shared" si="279"/>
        <v/>
      </c>
    </row>
    <row r="545" spans="1:73">
      <c r="A545" s="10" t="e">
        <f>Audit!#REF!</f>
        <v>#REF!</v>
      </c>
      <c r="B545" s="10" t="e">
        <f t="shared" si="250"/>
        <v>#REF!</v>
      </c>
      <c r="C545" s="17" t="e">
        <f>VLOOKUP(Audit!#REF!,$V$3:$AE$12,2,FALSE) &amp; VLOOKUP(Audit!#REF!,$V$13:$AE$22,2,FALSE)&amp; IF(Audit!#REF!=10,Audit!#REF!&amp;Audit!#REF!,"")</f>
        <v>#REF!</v>
      </c>
      <c r="D545" s="17" t="e">
        <f>VLOOKUP(Audit!#REF!,$V$3:$AE$12,3,FALSE) &amp; VLOOKUP(Audit!#REF!,$V$13:$AE$22,3,FALSE) &amp;IF(Audit!#REF!=10,Audit!#REF!&amp;Audit!#REF!,"")</f>
        <v>#REF!</v>
      </c>
      <c r="E545" s="17" t="e">
        <f>VLOOKUP(Audit!#REF!,$V$3:$AE$12,4,FALSE)&amp; Audit!#REF! &amp; VLOOKUP(Audit!#REF!,$V$13:$AE$22,4,FALSE)&amp; IF(Audit!#REF!=10,Audit!#REF!&amp;Audit!#REF!,"")</f>
        <v>#REF!</v>
      </c>
      <c r="F545" s="17" t="e">
        <f>VLOOKUP(Audit!#REF!,$V$3:$AE$12,5,FALSE) &amp; VLOOKUP(Audit!#REF!,$V$13:$AE$22,5,FALSE)&amp; IF(Audit!#REF!=10,Audit!#REF!&amp;Audit!#REF!,"")</f>
        <v>#REF!</v>
      </c>
      <c r="G545" s="17" t="e">
        <f>VLOOKUP(Audit!#REF!,$V$3:$AE$12,6,FALSE) &amp; VLOOKUP(Audit!#REF!,$V$13:$AE$22,6,FALSE)&amp; IF(Audit!#REF!=10,Audit!#REF!&amp;Audit!#REF!,"")</f>
        <v>#REF!</v>
      </c>
      <c r="H545" s="17" t="e">
        <f>VLOOKUP(Audit!#REF!,$V$3:$AE$12,7,FALSE) &amp; VLOOKUP(Audit!#REF!,$V$13:$AE$22,7,FALSE)&amp;IF(Audit!#REF!=10,Audit!#REF!&amp;Audit!#REF!,"")</f>
        <v>#REF!</v>
      </c>
      <c r="I545" s="17" t="e">
        <f>VLOOKUP(Audit!#REF!,$V$3:$AE$12,8,FALSE) &amp; Audit!#REF! &amp; VLOOKUP(Audit!#REF!,$V$13:$AE$22,8,FALSE)&amp;IF(Audit!#REF!=10,Audit!#REF!&amp;Audit!#REF!,"")</f>
        <v>#REF!</v>
      </c>
      <c r="J545" s="17" t="e">
        <f>VLOOKUP(Audit!#REF!,$V$3:$AE$12,9,FALSE) &amp; VLOOKUP(Audit!#REF!,$V$13:$AE$22,9,FALSE) &amp; IF(Audit!#REF!=10,Audit!#REF!&amp;Audit!#REF!,"") &amp; IF(Audit!#REF!&lt;&gt;1,U545,"")</f>
        <v>#REF!</v>
      </c>
      <c r="K545" s="17" t="e">
        <f>VLOOKUP(Audit!#REF!,$V$3:$AE$12,10,FALSE) &amp; Audit!#REF! &amp; VLOOKUP(Audit!#REF!,$V$13:$AE$22,10,FALSE) &amp; IF(Audit!#REF!=10,Audit!#REF!&amp;Audit!#REF!,"") &amp; IF(Audit!#REF!&lt;&gt;1,U545,"")</f>
        <v>#REF!</v>
      </c>
      <c r="L545" s="10" t="e">
        <f>Audit!#REF!</f>
        <v>#REF!</v>
      </c>
      <c r="M545" s="10" t="e">
        <f t="shared" si="251"/>
        <v>#REF!</v>
      </c>
      <c r="N545" s="10" t="e">
        <f t="shared" si="252"/>
        <v>#REF!</v>
      </c>
      <c r="O545" s="10" t="e">
        <f t="shared" si="253"/>
        <v>#REF!</v>
      </c>
      <c r="P545" s="10" t="e">
        <f t="shared" si="254"/>
        <v>#REF!</v>
      </c>
      <c r="Q545" s="10" t="e">
        <f t="shared" si="255"/>
        <v>#REF!</v>
      </c>
      <c r="R545" s="10" t="e">
        <f t="shared" si="256"/>
        <v>#REF!</v>
      </c>
      <c r="S545" s="10" t="e">
        <f t="shared" si="257"/>
        <v>#REF!</v>
      </c>
      <c r="T545" s="10" t="e">
        <f t="shared" si="258"/>
        <v>#REF!</v>
      </c>
      <c r="U545" s="17" t="e">
        <f>IF(Audit!#REF!="","",VLOOKUP(Audit!#REF!,$W$26:$X$35,2,FALSE)) &amp; Audit!#REF! &amp; IF(Audit!#REF!="","",IF(Audit!#REF!&lt;=1.4,VLOOKUP(Audit!#REF!,$W$38:X590,2,FALSE),VLOOKUP(Audit!#REF!,$W$51:$X$61,2,FALSE))) &amp; IF(Audit!#REF!="","",VLOOKUP(Audit!#REF!,$Y$26:$Z$35,2,FALSE) &amp; Audit!#REF! &amp; IF(Audit!#REF!="","",IF(Audit!#REF!&lt;=1.4,VLOOKUP(Audit!#REF!,$Y$38:$Z$48,2,FALSE),VLOOKUP(Audit!#REF!,$Y$51:$Z$61,2,FALSE))))</f>
        <v>#REF!</v>
      </c>
      <c r="V545" s="21"/>
      <c r="AH545" s="49" t="e">
        <f>Audit!#REF!</f>
        <v>#REF!</v>
      </c>
      <c r="AI545" s="50" t="e">
        <f>VLOOKUP(Audit!#REF!,$V$3:$AE$12,2,FALSE)&amp; IF(Audit!#REF!=10,Audit!#REF!,"")</f>
        <v>#REF!</v>
      </c>
      <c r="AJ545" s="50" t="e">
        <f>VLOOKUP(Audit!#REF!,$V$13:$AE$22,2,FALSE)&amp; IF(Audit!#REF!=10,Audit!#REF!,"")</f>
        <v>#REF!</v>
      </c>
      <c r="AK545" s="47" t="e">
        <f t="shared" si="259"/>
        <v>#REF!</v>
      </c>
      <c r="AL545" s="50" t="e">
        <f>VLOOKUP(Audit!#REF!,$V$3:$AE$12,3,FALSE)&amp; IF(Audit!#REF!=10,Audit!#REF!,"")</f>
        <v>#REF!</v>
      </c>
      <c r="AM545" s="50" t="e">
        <f>VLOOKUP(Audit!#REF!,$V$13:$AE$22,3,FALSE)&amp; IF(Audit!#REF!=10,Audit!#REF!,"")</f>
        <v>#REF!</v>
      </c>
      <c r="AN545" s="47" t="e">
        <f t="shared" si="260"/>
        <v>#REF!</v>
      </c>
      <c r="AO545" s="50" t="e">
        <f>VLOOKUP(Audit!#REF!,$V$3:$AE$12,4,FALSE) &amp;  Audit!#REF! &amp; IF(Audit!#REF!=10,Audit!#REF!,"")</f>
        <v>#REF!</v>
      </c>
      <c r="AP545" s="50" t="e">
        <f>VLOOKUP(Audit!#REF!,$V$13:$AE$22,4,FALSE)&amp; IF(Audit!#REF!=10,Audit!#REF!,"")</f>
        <v>#REF!</v>
      </c>
      <c r="AQ545" s="47" t="e">
        <f t="shared" si="261"/>
        <v>#REF!</v>
      </c>
      <c r="AR545" s="50" t="e">
        <f>VLOOKUP(Audit!#REF!,$V$3:$AE$12,5,FALSE)&amp; IF(Audit!#REF!=10,Audit!#REF!,"")</f>
        <v>#REF!</v>
      </c>
      <c r="AS545" s="50" t="e">
        <f>VLOOKUP(Audit!#REF!,$V$13:$AE$22,5,FALSE)&amp; IF(Audit!#REF!=10,Audit!#REF!,"")</f>
        <v>#REF!</v>
      </c>
      <c r="AT545" s="47" t="e">
        <f t="shared" si="262"/>
        <v>#REF!</v>
      </c>
      <c r="AU545" s="50" t="e">
        <f>VLOOKUP(Audit!#REF!,$V$3:$AE$12,6,FALSE)&amp; IF(Audit!#REF!=10,Audit!#REF!,"")</f>
        <v>#REF!</v>
      </c>
      <c r="AV545" s="50" t="e">
        <f>VLOOKUP(Audit!#REF!,$V$13:$AE$22,6,FALSE)&amp; IF(Audit!#REF!=10,Audit!#REF!,"")</f>
        <v>#REF!</v>
      </c>
      <c r="AW545" s="47" t="e">
        <f t="shared" si="263"/>
        <v>#REF!</v>
      </c>
      <c r="AX545" s="50" t="e">
        <f>VLOOKUP(Audit!#REF!,$V$3:$AE$12,7,FALSE)&amp; IF(Audit!#REF!=10,Audit!#REF!,"")</f>
        <v>#REF!</v>
      </c>
      <c r="AY545" s="50" t="e">
        <f>VLOOKUP(Audit!#REF!,$V$13:$AE$22,7,FALSE) &amp; IF(Audit!#REF!=10,Audit!#REF!,"")</f>
        <v>#REF!</v>
      </c>
      <c r="AZ545" s="47" t="e">
        <f t="shared" si="264"/>
        <v>#REF!</v>
      </c>
      <c r="BA545" s="50" t="e">
        <f>VLOOKUP(Audit!#REF!,$V$3:$AE$12,8,FALSE)&amp; Audit!#REF! &amp; IF(Audit!#REF!=10,Audit!#REF!,"")</f>
        <v>#REF!</v>
      </c>
      <c r="BB545" s="50" t="e">
        <f>VLOOKUP(Audit!#REF!,$V$13:$AE$22,8,FALSE) &amp; IF(Audit!#REF!=10,Audit!#REF!,"")</f>
        <v>#REF!</v>
      </c>
      <c r="BC545" s="47" t="e">
        <f t="shared" si="265"/>
        <v>#REF!</v>
      </c>
      <c r="BD545" s="50" t="e">
        <f>VLOOKUP(Audit!#REF!,$V$3:$AE$12,9,FALSE)&amp; IF(Audit!#REF!=10,Audit!#REF!,"")</f>
        <v>#REF!</v>
      </c>
      <c r="BE545" s="50" t="e">
        <f>VLOOKUP(Audit!#REF!,$V$13:$AE$22,9,FALSE) &amp; IF(Audit!#REF!=10,Audit!#REF!,"") &amp; IF(Audit!#REF!&lt;&gt;1,U545,"")</f>
        <v>#REF!</v>
      </c>
      <c r="BF545" s="47" t="e">
        <f t="shared" si="266"/>
        <v>#REF!</v>
      </c>
      <c r="BG545" s="50" t="e">
        <f>VLOOKUP(Audit!#REF!,$V$3:$AE$12,10,FALSE) &amp; Audit!#REF! &amp; IF(Audit!#REF!=10,Audit!#REF!,"")</f>
        <v>#REF!</v>
      </c>
      <c r="BH545" s="50" t="e">
        <f>VLOOKUP(Audit!#REF!,$V$13:$AE$22,10,FALSE) &amp; IF(Audit!#REF!=10,Audit!#REF!,"") &amp; IF(Audit!#REF!&lt;&gt;1,U545,"")</f>
        <v>#REF!</v>
      </c>
      <c r="BI545" s="47" t="e">
        <f t="shared" si="267"/>
        <v>#REF!</v>
      </c>
      <c r="BJ545" s="48" t="str">
        <f t="shared" si="268"/>
        <v/>
      </c>
      <c r="BK545" s="48" t="str">
        <f t="shared" si="269"/>
        <v/>
      </c>
      <c r="BL545" s="48" t="str">
        <f t="shared" si="270"/>
        <v/>
      </c>
      <c r="BM545" s="48" t="str">
        <f t="shared" si="271"/>
        <v/>
      </c>
      <c r="BN545" s="48" t="str">
        <f t="shared" si="272"/>
        <v/>
      </c>
      <c r="BO545" s="48" t="str">
        <f t="shared" si="273"/>
        <v/>
      </c>
      <c r="BP545" s="48" t="str">
        <f t="shared" si="274"/>
        <v/>
      </c>
      <c r="BQ545" s="48" t="str">
        <f t="shared" si="275"/>
        <v/>
      </c>
      <c r="BR545" s="48" t="str">
        <f t="shared" si="276"/>
        <v/>
      </c>
      <c r="BS545" s="48" t="str">
        <f t="shared" si="277"/>
        <v/>
      </c>
      <c r="BT545" s="48" t="str">
        <f t="shared" si="278"/>
        <v/>
      </c>
      <c r="BU545" s="48" t="str">
        <f t="shared" si="279"/>
        <v/>
      </c>
    </row>
    <row r="546" spans="1:73">
      <c r="A546" s="10" t="e">
        <f>Audit!#REF!</f>
        <v>#REF!</v>
      </c>
      <c r="B546" s="10" t="e">
        <f t="shared" si="250"/>
        <v>#REF!</v>
      </c>
      <c r="C546" s="17" t="e">
        <f>VLOOKUP(Audit!#REF!,$V$3:$AE$12,2,FALSE) &amp; VLOOKUP(Audit!#REF!,$V$13:$AE$22,2,FALSE)&amp; IF(Audit!#REF!=10,Audit!#REF!&amp;Audit!#REF!,"")</f>
        <v>#REF!</v>
      </c>
      <c r="D546" s="17" t="e">
        <f>VLOOKUP(Audit!#REF!,$V$3:$AE$12,3,FALSE) &amp; VLOOKUP(Audit!#REF!,$V$13:$AE$22,3,FALSE) &amp;IF(Audit!#REF!=10,Audit!#REF!&amp;Audit!#REF!,"")</f>
        <v>#REF!</v>
      </c>
      <c r="E546" s="17" t="e">
        <f>VLOOKUP(Audit!#REF!,$V$3:$AE$12,4,FALSE)&amp; Audit!#REF! &amp; VLOOKUP(Audit!#REF!,$V$13:$AE$22,4,FALSE)&amp; IF(Audit!#REF!=10,Audit!#REF!&amp;Audit!#REF!,"")</f>
        <v>#REF!</v>
      </c>
      <c r="F546" s="17" t="e">
        <f>VLOOKUP(Audit!#REF!,$V$3:$AE$12,5,FALSE) &amp; VLOOKUP(Audit!#REF!,$V$13:$AE$22,5,FALSE)&amp; IF(Audit!#REF!=10,Audit!#REF!&amp;Audit!#REF!,"")</f>
        <v>#REF!</v>
      </c>
      <c r="G546" s="17" t="e">
        <f>VLOOKUP(Audit!#REF!,$V$3:$AE$12,6,FALSE) &amp; VLOOKUP(Audit!#REF!,$V$13:$AE$22,6,FALSE)&amp; IF(Audit!#REF!=10,Audit!#REF!&amp;Audit!#REF!,"")</f>
        <v>#REF!</v>
      </c>
      <c r="H546" s="17" t="e">
        <f>VLOOKUP(Audit!#REF!,$V$3:$AE$12,7,FALSE) &amp; VLOOKUP(Audit!#REF!,$V$13:$AE$22,7,FALSE)&amp;IF(Audit!#REF!=10,Audit!#REF!&amp;Audit!#REF!,"")</f>
        <v>#REF!</v>
      </c>
      <c r="I546" s="17" t="e">
        <f>VLOOKUP(Audit!#REF!,$V$3:$AE$12,8,FALSE) &amp; Audit!#REF! &amp; VLOOKUP(Audit!#REF!,$V$13:$AE$22,8,FALSE)&amp;IF(Audit!#REF!=10,Audit!#REF!&amp;Audit!#REF!,"")</f>
        <v>#REF!</v>
      </c>
      <c r="J546" s="17" t="e">
        <f>VLOOKUP(Audit!#REF!,$V$3:$AE$12,9,FALSE) &amp; VLOOKUP(Audit!#REF!,$V$13:$AE$22,9,FALSE) &amp; IF(Audit!#REF!=10,Audit!#REF!&amp;Audit!#REF!,"") &amp; IF(Audit!#REF!&lt;&gt;1,U546,"")</f>
        <v>#REF!</v>
      </c>
      <c r="K546" s="17" t="e">
        <f>VLOOKUP(Audit!#REF!,$V$3:$AE$12,10,FALSE) &amp; Audit!#REF! &amp; VLOOKUP(Audit!#REF!,$V$13:$AE$22,10,FALSE) &amp; IF(Audit!#REF!=10,Audit!#REF!&amp;Audit!#REF!,"") &amp; IF(Audit!#REF!&lt;&gt;1,U546,"")</f>
        <v>#REF!</v>
      </c>
      <c r="L546" s="10" t="e">
        <f>Audit!#REF!</f>
        <v>#REF!</v>
      </c>
      <c r="M546" s="10" t="e">
        <f t="shared" si="251"/>
        <v>#REF!</v>
      </c>
      <c r="N546" s="10" t="e">
        <f t="shared" si="252"/>
        <v>#REF!</v>
      </c>
      <c r="O546" s="10" t="e">
        <f t="shared" si="253"/>
        <v>#REF!</v>
      </c>
      <c r="P546" s="10" t="e">
        <f t="shared" si="254"/>
        <v>#REF!</v>
      </c>
      <c r="Q546" s="10" t="e">
        <f t="shared" si="255"/>
        <v>#REF!</v>
      </c>
      <c r="R546" s="10" t="e">
        <f t="shared" si="256"/>
        <v>#REF!</v>
      </c>
      <c r="S546" s="10" t="e">
        <f t="shared" si="257"/>
        <v>#REF!</v>
      </c>
      <c r="T546" s="10" t="e">
        <f t="shared" si="258"/>
        <v>#REF!</v>
      </c>
      <c r="U546" s="17" t="e">
        <f>IF(Audit!#REF!="","",VLOOKUP(Audit!#REF!,$W$26:$X$35,2,FALSE)) &amp; Audit!#REF! &amp; IF(Audit!#REF!="","",IF(Audit!#REF!&lt;=1.4,VLOOKUP(Audit!#REF!,$W$38:X591,2,FALSE),VLOOKUP(Audit!#REF!,$W$51:$X$61,2,FALSE))) &amp; IF(Audit!#REF!="","",VLOOKUP(Audit!#REF!,$Y$26:$Z$35,2,FALSE) &amp; Audit!#REF! &amp; IF(Audit!#REF!="","",IF(Audit!#REF!&lt;=1.4,VLOOKUP(Audit!#REF!,$Y$38:$Z$48,2,FALSE),VLOOKUP(Audit!#REF!,$Y$51:$Z$61,2,FALSE))))</f>
        <v>#REF!</v>
      </c>
      <c r="V546" s="21"/>
      <c r="AH546" s="49" t="e">
        <f>Audit!#REF!</f>
        <v>#REF!</v>
      </c>
      <c r="AI546" s="50" t="e">
        <f>VLOOKUP(Audit!#REF!,$V$3:$AE$12,2,FALSE)&amp; IF(Audit!#REF!=10,Audit!#REF!,"")</f>
        <v>#REF!</v>
      </c>
      <c r="AJ546" s="50" t="e">
        <f>VLOOKUP(Audit!#REF!,$V$13:$AE$22,2,FALSE)&amp; IF(Audit!#REF!=10,Audit!#REF!,"")</f>
        <v>#REF!</v>
      </c>
      <c r="AK546" s="47" t="e">
        <f t="shared" si="259"/>
        <v>#REF!</v>
      </c>
      <c r="AL546" s="50" t="e">
        <f>VLOOKUP(Audit!#REF!,$V$3:$AE$12,3,FALSE)&amp; IF(Audit!#REF!=10,Audit!#REF!,"")</f>
        <v>#REF!</v>
      </c>
      <c r="AM546" s="50" t="e">
        <f>VLOOKUP(Audit!#REF!,$V$13:$AE$22,3,FALSE)&amp; IF(Audit!#REF!=10,Audit!#REF!,"")</f>
        <v>#REF!</v>
      </c>
      <c r="AN546" s="47" t="e">
        <f t="shared" si="260"/>
        <v>#REF!</v>
      </c>
      <c r="AO546" s="50" t="e">
        <f>VLOOKUP(Audit!#REF!,$V$3:$AE$12,4,FALSE) &amp;  Audit!#REF! &amp; IF(Audit!#REF!=10,Audit!#REF!,"")</f>
        <v>#REF!</v>
      </c>
      <c r="AP546" s="50" t="e">
        <f>VLOOKUP(Audit!#REF!,$V$13:$AE$22,4,FALSE)&amp; IF(Audit!#REF!=10,Audit!#REF!,"")</f>
        <v>#REF!</v>
      </c>
      <c r="AQ546" s="47" t="e">
        <f t="shared" si="261"/>
        <v>#REF!</v>
      </c>
      <c r="AR546" s="50" t="e">
        <f>VLOOKUP(Audit!#REF!,$V$3:$AE$12,5,FALSE)&amp; IF(Audit!#REF!=10,Audit!#REF!,"")</f>
        <v>#REF!</v>
      </c>
      <c r="AS546" s="50" t="e">
        <f>VLOOKUP(Audit!#REF!,$V$13:$AE$22,5,FALSE)&amp; IF(Audit!#REF!=10,Audit!#REF!,"")</f>
        <v>#REF!</v>
      </c>
      <c r="AT546" s="47" t="e">
        <f t="shared" si="262"/>
        <v>#REF!</v>
      </c>
      <c r="AU546" s="50" t="e">
        <f>VLOOKUP(Audit!#REF!,$V$3:$AE$12,6,FALSE)&amp; IF(Audit!#REF!=10,Audit!#REF!,"")</f>
        <v>#REF!</v>
      </c>
      <c r="AV546" s="50" t="e">
        <f>VLOOKUP(Audit!#REF!,$V$13:$AE$22,6,FALSE)&amp; IF(Audit!#REF!=10,Audit!#REF!,"")</f>
        <v>#REF!</v>
      </c>
      <c r="AW546" s="47" t="e">
        <f t="shared" si="263"/>
        <v>#REF!</v>
      </c>
      <c r="AX546" s="50" t="e">
        <f>VLOOKUP(Audit!#REF!,$V$3:$AE$12,7,FALSE)&amp; IF(Audit!#REF!=10,Audit!#REF!,"")</f>
        <v>#REF!</v>
      </c>
      <c r="AY546" s="50" t="e">
        <f>VLOOKUP(Audit!#REF!,$V$13:$AE$22,7,FALSE) &amp; IF(Audit!#REF!=10,Audit!#REF!,"")</f>
        <v>#REF!</v>
      </c>
      <c r="AZ546" s="47" t="e">
        <f t="shared" si="264"/>
        <v>#REF!</v>
      </c>
      <c r="BA546" s="50" t="e">
        <f>VLOOKUP(Audit!#REF!,$V$3:$AE$12,8,FALSE)&amp; Audit!#REF! &amp; IF(Audit!#REF!=10,Audit!#REF!,"")</f>
        <v>#REF!</v>
      </c>
      <c r="BB546" s="50" t="e">
        <f>VLOOKUP(Audit!#REF!,$V$13:$AE$22,8,FALSE) &amp; IF(Audit!#REF!=10,Audit!#REF!,"")</f>
        <v>#REF!</v>
      </c>
      <c r="BC546" s="47" t="e">
        <f t="shared" si="265"/>
        <v>#REF!</v>
      </c>
      <c r="BD546" s="50" t="e">
        <f>VLOOKUP(Audit!#REF!,$V$3:$AE$12,9,FALSE)&amp; IF(Audit!#REF!=10,Audit!#REF!,"")</f>
        <v>#REF!</v>
      </c>
      <c r="BE546" s="50" t="e">
        <f>VLOOKUP(Audit!#REF!,$V$13:$AE$22,9,FALSE) &amp; IF(Audit!#REF!=10,Audit!#REF!,"") &amp; IF(Audit!#REF!&lt;&gt;1,U546,"")</f>
        <v>#REF!</v>
      </c>
      <c r="BF546" s="47" t="e">
        <f t="shared" si="266"/>
        <v>#REF!</v>
      </c>
      <c r="BG546" s="50" t="e">
        <f>VLOOKUP(Audit!#REF!,$V$3:$AE$12,10,FALSE) &amp; Audit!#REF! &amp; IF(Audit!#REF!=10,Audit!#REF!,"")</f>
        <v>#REF!</v>
      </c>
      <c r="BH546" s="50" t="e">
        <f>VLOOKUP(Audit!#REF!,$V$13:$AE$22,10,FALSE) &amp; IF(Audit!#REF!=10,Audit!#REF!,"") &amp; IF(Audit!#REF!&lt;&gt;1,U546,"")</f>
        <v>#REF!</v>
      </c>
      <c r="BI546" s="47" t="e">
        <f t="shared" si="267"/>
        <v>#REF!</v>
      </c>
      <c r="BJ546" s="48" t="str">
        <f t="shared" si="268"/>
        <v/>
      </c>
      <c r="BK546" s="48" t="str">
        <f t="shared" si="269"/>
        <v/>
      </c>
      <c r="BL546" s="48" t="str">
        <f t="shared" si="270"/>
        <v/>
      </c>
      <c r="BM546" s="48" t="str">
        <f t="shared" si="271"/>
        <v/>
      </c>
      <c r="BN546" s="48" t="str">
        <f t="shared" si="272"/>
        <v/>
      </c>
      <c r="BO546" s="48" t="str">
        <f t="shared" si="273"/>
        <v/>
      </c>
      <c r="BP546" s="48" t="str">
        <f t="shared" si="274"/>
        <v/>
      </c>
      <c r="BQ546" s="48" t="str">
        <f t="shared" si="275"/>
        <v/>
      </c>
      <c r="BR546" s="48" t="str">
        <f t="shared" si="276"/>
        <v/>
      </c>
      <c r="BS546" s="48" t="str">
        <f t="shared" si="277"/>
        <v/>
      </c>
      <c r="BT546" s="48" t="str">
        <f t="shared" si="278"/>
        <v/>
      </c>
      <c r="BU546" s="48" t="str">
        <f t="shared" si="279"/>
        <v/>
      </c>
    </row>
    <row r="547" spans="1:73">
      <c r="A547" s="10" t="e">
        <f>Audit!#REF!</f>
        <v>#REF!</v>
      </c>
      <c r="B547" s="10" t="e">
        <f t="shared" si="250"/>
        <v>#REF!</v>
      </c>
      <c r="C547" s="17" t="e">
        <f>VLOOKUP(Audit!#REF!,$V$3:$AE$12,2,FALSE) &amp; VLOOKUP(Audit!#REF!,$V$13:$AE$22,2,FALSE)&amp; IF(Audit!#REF!=10,Audit!#REF!&amp;Audit!#REF!,"")</f>
        <v>#REF!</v>
      </c>
      <c r="D547" s="17" t="e">
        <f>VLOOKUP(Audit!#REF!,$V$3:$AE$12,3,FALSE) &amp; VLOOKUP(Audit!#REF!,$V$13:$AE$22,3,FALSE) &amp;IF(Audit!#REF!=10,Audit!#REF!&amp;Audit!#REF!,"")</f>
        <v>#REF!</v>
      </c>
      <c r="E547" s="17" t="e">
        <f>VLOOKUP(Audit!#REF!,$V$3:$AE$12,4,FALSE)&amp; Audit!#REF! &amp; VLOOKUP(Audit!#REF!,$V$13:$AE$22,4,FALSE)&amp; IF(Audit!#REF!=10,Audit!#REF!&amp;Audit!#REF!,"")</f>
        <v>#REF!</v>
      </c>
      <c r="F547" s="17" t="e">
        <f>VLOOKUP(Audit!#REF!,$V$3:$AE$12,5,FALSE) &amp; VLOOKUP(Audit!#REF!,$V$13:$AE$22,5,FALSE)&amp; IF(Audit!#REF!=10,Audit!#REF!&amp;Audit!#REF!,"")</f>
        <v>#REF!</v>
      </c>
      <c r="G547" s="17" t="e">
        <f>VLOOKUP(Audit!#REF!,$V$3:$AE$12,6,FALSE) &amp; VLOOKUP(Audit!#REF!,$V$13:$AE$22,6,FALSE)&amp; IF(Audit!#REF!=10,Audit!#REF!&amp;Audit!#REF!,"")</f>
        <v>#REF!</v>
      </c>
      <c r="H547" s="17" t="e">
        <f>VLOOKUP(Audit!#REF!,$V$3:$AE$12,7,FALSE) &amp; VLOOKUP(Audit!#REF!,$V$13:$AE$22,7,FALSE)&amp;IF(Audit!#REF!=10,Audit!#REF!&amp;Audit!#REF!,"")</f>
        <v>#REF!</v>
      </c>
      <c r="I547" s="17" t="e">
        <f>VLOOKUP(Audit!#REF!,$V$3:$AE$12,8,FALSE) &amp; Audit!#REF! &amp; VLOOKUP(Audit!#REF!,$V$13:$AE$22,8,FALSE)&amp;IF(Audit!#REF!=10,Audit!#REF!&amp;Audit!#REF!,"")</f>
        <v>#REF!</v>
      </c>
      <c r="J547" s="17" t="e">
        <f>VLOOKUP(Audit!#REF!,$V$3:$AE$12,9,FALSE) &amp; VLOOKUP(Audit!#REF!,$V$13:$AE$22,9,FALSE) &amp; IF(Audit!#REF!=10,Audit!#REF!&amp;Audit!#REF!,"") &amp; IF(Audit!#REF!&lt;&gt;1,U547,"")</f>
        <v>#REF!</v>
      </c>
      <c r="K547" s="17" t="e">
        <f>VLOOKUP(Audit!#REF!,$V$3:$AE$12,10,FALSE) &amp; Audit!#REF! &amp; VLOOKUP(Audit!#REF!,$V$13:$AE$22,10,FALSE) &amp; IF(Audit!#REF!=10,Audit!#REF!&amp;Audit!#REF!,"") &amp; IF(Audit!#REF!&lt;&gt;1,U547,"")</f>
        <v>#REF!</v>
      </c>
      <c r="L547" s="10" t="e">
        <f>Audit!#REF!</f>
        <v>#REF!</v>
      </c>
      <c r="M547" s="10" t="e">
        <f t="shared" si="251"/>
        <v>#REF!</v>
      </c>
      <c r="N547" s="10" t="e">
        <f t="shared" si="252"/>
        <v>#REF!</v>
      </c>
      <c r="O547" s="10" t="e">
        <f t="shared" si="253"/>
        <v>#REF!</v>
      </c>
      <c r="P547" s="10" t="e">
        <f t="shared" si="254"/>
        <v>#REF!</v>
      </c>
      <c r="Q547" s="10" t="e">
        <f t="shared" si="255"/>
        <v>#REF!</v>
      </c>
      <c r="R547" s="10" t="e">
        <f t="shared" si="256"/>
        <v>#REF!</v>
      </c>
      <c r="S547" s="10" t="e">
        <f t="shared" si="257"/>
        <v>#REF!</v>
      </c>
      <c r="T547" s="10" t="e">
        <f t="shared" si="258"/>
        <v>#REF!</v>
      </c>
      <c r="U547" s="17" t="e">
        <f>IF(Audit!#REF!="","",VLOOKUP(Audit!#REF!,$W$26:$X$35,2,FALSE)) &amp; Audit!#REF! &amp; IF(Audit!#REF!="","",IF(Audit!#REF!&lt;=1.4,VLOOKUP(Audit!#REF!,$W$38:X592,2,FALSE),VLOOKUP(Audit!#REF!,$W$51:$X$61,2,FALSE))) &amp; IF(Audit!#REF!="","",VLOOKUP(Audit!#REF!,$Y$26:$Z$35,2,FALSE) &amp; Audit!#REF! &amp; IF(Audit!#REF!="","",IF(Audit!#REF!&lt;=1.4,VLOOKUP(Audit!#REF!,$Y$38:$Z$48,2,FALSE),VLOOKUP(Audit!#REF!,$Y$51:$Z$61,2,FALSE))))</f>
        <v>#REF!</v>
      </c>
      <c r="V547" s="21"/>
      <c r="AH547" s="49" t="e">
        <f>Audit!#REF!</f>
        <v>#REF!</v>
      </c>
      <c r="AI547" s="50" t="e">
        <f>VLOOKUP(Audit!#REF!,$V$3:$AE$12,2,FALSE)&amp; IF(Audit!#REF!=10,Audit!#REF!,"")</f>
        <v>#REF!</v>
      </c>
      <c r="AJ547" s="50" t="e">
        <f>VLOOKUP(Audit!#REF!,$V$13:$AE$22,2,FALSE)&amp; IF(Audit!#REF!=10,Audit!#REF!,"")</f>
        <v>#REF!</v>
      </c>
      <c r="AK547" s="47" t="e">
        <f t="shared" si="259"/>
        <v>#REF!</v>
      </c>
      <c r="AL547" s="50" t="e">
        <f>VLOOKUP(Audit!#REF!,$V$3:$AE$12,3,FALSE)&amp; IF(Audit!#REF!=10,Audit!#REF!,"")</f>
        <v>#REF!</v>
      </c>
      <c r="AM547" s="50" t="e">
        <f>VLOOKUP(Audit!#REF!,$V$13:$AE$22,3,FALSE)&amp; IF(Audit!#REF!=10,Audit!#REF!,"")</f>
        <v>#REF!</v>
      </c>
      <c r="AN547" s="47" t="e">
        <f t="shared" si="260"/>
        <v>#REF!</v>
      </c>
      <c r="AO547" s="50" t="e">
        <f>VLOOKUP(Audit!#REF!,$V$3:$AE$12,4,FALSE) &amp;  Audit!#REF! &amp; IF(Audit!#REF!=10,Audit!#REF!,"")</f>
        <v>#REF!</v>
      </c>
      <c r="AP547" s="50" t="e">
        <f>VLOOKUP(Audit!#REF!,$V$13:$AE$22,4,FALSE)&amp; IF(Audit!#REF!=10,Audit!#REF!,"")</f>
        <v>#REF!</v>
      </c>
      <c r="AQ547" s="47" t="e">
        <f t="shared" si="261"/>
        <v>#REF!</v>
      </c>
      <c r="AR547" s="50" t="e">
        <f>VLOOKUP(Audit!#REF!,$V$3:$AE$12,5,FALSE)&amp; IF(Audit!#REF!=10,Audit!#REF!,"")</f>
        <v>#REF!</v>
      </c>
      <c r="AS547" s="50" t="e">
        <f>VLOOKUP(Audit!#REF!,$V$13:$AE$22,5,FALSE)&amp; IF(Audit!#REF!=10,Audit!#REF!,"")</f>
        <v>#REF!</v>
      </c>
      <c r="AT547" s="47" t="e">
        <f t="shared" si="262"/>
        <v>#REF!</v>
      </c>
      <c r="AU547" s="50" t="e">
        <f>VLOOKUP(Audit!#REF!,$V$3:$AE$12,6,FALSE)&amp; IF(Audit!#REF!=10,Audit!#REF!,"")</f>
        <v>#REF!</v>
      </c>
      <c r="AV547" s="50" t="e">
        <f>VLOOKUP(Audit!#REF!,$V$13:$AE$22,6,FALSE)&amp; IF(Audit!#REF!=10,Audit!#REF!,"")</f>
        <v>#REF!</v>
      </c>
      <c r="AW547" s="47" t="e">
        <f t="shared" si="263"/>
        <v>#REF!</v>
      </c>
      <c r="AX547" s="50" t="e">
        <f>VLOOKUP(Audit!#REF!,$V$3:$AE$12,7,FALSE)&amp; IF(Audit!#REF!=10,Audit!#REF!,"")</f>
        <v>#REF!</v>
      </c>
      <c r="AY547" s="50" t="e">
        <f>VLOOKUP(Audit!#REF!,$V$13:$AE$22,7,FALSE) &amp; IF(Audit!#REF!=10,Audit!#REF!,"")</f>
        <v>#REF!</v>
      </c>
      <c r="AZ547" s="47" t="e">
        <f t="shared" si="264"/>
        <v>#REF!</v>
      </c>
      <c r="BA547" s="50" t="e">
        <f>VLOOKUP(Audit!#REF!,$V$3:$AE$12,8,FALSE)&amp; Audit!#REF! &amp; IF(Audit!#REF!=10,Audit!#REF!,"")</f>
        <v>#REF!</v>
      </c>
      <c r="BB547" s="50" t="e">
        <f>VLOOKUP(Audit!#REF!,$V$13:$AE$22,8,FALSE) &amp; IF(Audit!#REF!=10,Audit!#REF!,"")</f>
        <v>#REF!</v>
      </c>
      <c r="BC547" s="47" t="e">
        <f t="shared" si="265"/>
        <v>#REF!</v>
      </c>
      <c r="BD547" s="50" t="e">
        <f>VLOOKUP(Audit!#REF!,$V$3:$AE$12,9,FALSE)&amp; IF(Audit!#REF!=10,Audit!#REF!,"")</f>
        <v>#REF!</v>
      </c>
      <c r="BE547" s="50" t="e">
        <f>VLOOKUP(Audit!#REF!,$V$13:$AE$22,9,FALSE) &amp; IF(Audit!#REF!=10,Audit!#REF!,"") &amp; IF(Audit!#REF!&lt;&gt;1,U547,"")</f>
        <v>#REF!</v>
      </c>
      <c r="BF547" s="47" t="e">
        <f t="shared" si="266"/>
        <v>#REF!</v>
      </c>
      <c r="BG547" s="50" t="e">
        <f>VLOOKUP(Audit!#REF!,$V$3:$AE$12,10,FALSE) &amp; Audit!#REF! &amp; IF(Audit!#REF!=10,Audit!#REF!,"")</f>
        <v>#REF!</v>
      </c>
      <c r="BH547" s="50" t="e">
        <f>VLOOKUP(Audit!#REF!,$V$13:$AE$22,10,FALSE) &amp; IF(Audit!#REF!=10,Audit!#REF!,"") &amp; IF(Audit!#REF!&lt;&gt;1,U547,"")</f>
        <v>#REF!</v>
      </c>
      <c r="BI547" s="47" t="e">
        <f t="shared" si="267"/>
        <v>#REF!</v>
      </c>
      <c r="BJ547" s="48" t="str">
        <f t="shared" si="268"/>
        <v/>
      </c>
      <c r="BK547" s="48" t="str">
        <f t="shared" si="269"/>
        <v/>
      </c>
      <c r="BL547" s="48" t="str">
        <f t="shared" si="270"/>
        <v/>
      </c>
      <c r="BM547" s="48" t="str">
        <f t="shared" si="271"/>
        <v/>
      </c>
      <c r="BN547" s="48" t="str">
        <f t="shared" si="272"/>
        <v/>
      </c>
      <c r="BO547" s="48" t="str">
        <f t="shared" si="273"/>
        <v/>
      </c>
      <c r="BP547" s="48" t="str">
        <f t="shared" si="274"/>
        <v/>
      </c>
      <c r="BQ547" s="48" t="str">
        <f t="shared" si="275"/>
        <v/>
      </c>
      <c r="BR547" s="48" t="str">
        <f t="shared" si="276"/>
        <v/>
      </c>
      <c r="BS547" s="48" t="str">
        <f t="shared" si="277"/>
        <v/>
      </c>
      <c r="BT547" s="48" t="str">
        <f t="shared" si="278"/>
        <v/>
      </c>
      <c r="BU547" s="48" t="str">
        <f t="shared" si="279"/>
        <v/>
      </c>
    </row>
    <row r="548" spans="1:73">
      <c r="A548" s="10" t="e">
        <f>Audit!#REF!</f>
        <v>#REF!</v>
      </c>
      <c r="B548" s="10" t="e">
        <f t="shared" si="250"/>
        <v>#REF!</v>
      </c>
      <c r="C548" s="17" t="e">
        <f>VLOOKUP(Audit!#REF!,$V$3:$AE$12,2,FALSE) &amp; VLOOKUP(Audit!#REF!,$V$13:$AE$22,2,FALSE)&amp; IF(Audit!#REF!=10,Audit!#REF!&amp;Audit!#REF!,"")</f>
        <v>#REF!</v>
      </c>
      <c r="D548" s="17" t="e">
        <f>VLOOKUP(Audit!#REF!,$V$3:$AE$12,3,FALSE) &amp; VLOOKUP(Audit!#REF!,$V$13:$AE$22,3,FALSE) &amp;IF(Audit!#REF!=10,Audit!#REF!&amp;Audit!#REF!,"")</f>
        <v>#REF!</v>
      </c>
      <c r="E548" s="17" t="e">
        <f>VLOOKUP(Audit!#REF!,$V$3:$AE$12,4,FALSE)&amp; Audit!#REF! &amp; VLOOKUP(Audit!#REF!,$V$13:$AE$22,4,FALSE)&amp; IF(Audit!#REF!=10,Audit!#REF!&amp;Audit!#REF!,"")</f>
        <v>#REF!</v>
      </c>
      <c r="F548" s="17" t="e">
        <f>VLOOKUP(Audit!#REF!,$V$3:$AE$12,5,FALSE) &amp; VLOOKUP(Audit!#REF!,$V$13:$AE$22,5,FALSE)&amp; IF(Audit!#REF!=10,Audit!#REF!&amp;Audit!#REF!,"")</f>
        <v>#REF!</v>
      </c>
      <c r="G548" s="17" t="e">
        <f>VLOOKUP(Audit!#REF!,$V$3:$AE$12,6,FALSE) &amp; VLOOKUP(Audit!#REF!,$V$13:$AE$22,6,FALSE)&amp; IF(Audit!#REF!=10,Audit!#REF!&amp;Audit!#REF!,"")</f>
        <v>#REF!</v>
      </c>
      <c r="H548" s="17" t="e">
        <f>VLOOKUP(Audit!#REF!,$V$3:$AE$12,7,FALSE) &amp; VLOOKUP(Audit!#REF!,$V$13:$AE$22,7,FALSE)&amp;IF(Audit!#REF!=10,Audit!#REF!&amp;Audit!#REF!,"")</f>
        <v>#REF!</v>
      </c>
      <c r="I548" s="17" t="e">
        <f>VLOOKUP(Audit!#REF!,$V$3:$AE$12,8,FALSE) &amp; Audit!#REF! &amp; VLOOKUP(Audit!#REF!,$V$13:$AE$22,8,FALSE)&amp;IF(Audit!#REF!=10,Audit!#REF!&amp;Audit!#REF!,"")</f>
        <v>#REF!</v>
      </c>
      <c r="J548" s="17" t="e">
        <f>VLOOKUP(Audit!#REF!,$V$3:$AE$12,9,FALSE) &amp; VLOOKUP(Audit!#REF!,$V$13:$AE$22,9,FALSE) &amp; IF(Audit!#REF!=10,Audit!#REF!&amp;Audit!#REF!,"") &amp; IF(Audit!#REF!&lt;&gt;1,U548,"")</f>
        <v>#REF!</v>
      </c>
      <c r="K548" s="17" t="e">
        <f>VLOOKUP(Audit!#REF!,$V$3:$AE$12,10,FALSE) &amp; Audit!#REF! &amp; VLOOKUP(Audit!#REF!,$V$13:$AE$22,10,FALSE) &amp; IF(Audit!#REF!=10,Audit!#REF!&amp;Audit!#REF!,"") &amp; IF(Audit!#REF!&lt;&gt;1,U548,"")</f>
        <v>#REF!</v>
      </c>
      <c r="L548" s="10" t="e">
        <f>Audit!#REF!</f>
        <v>#REF!</v>
      </c>
      <c r="M548" s="10" t="e">
        <f t="shared" si="251"/>
        <v>#REF!</v>
      </c>
      <c r="N548" s="10" t="e">
        <f t="shared" si="252"/>
        <v>#REF!</v>
      </c>
      <c r="O548" s="10" t="e">
        <f t="shared" si="253"/>
        <v>#REF!</v>
      </c>
      <c r="P548" s="10" t="e">
        <f t="shared" si="254"/>
        <v>#REF!</v>
      </c>
      <c r="Q548" s="10" t="e">
        <f t="shared" si="255"/>
        <v>#REF!</v>
      </c>
      <c r="R548" s="10" t="e">
        <f t="shared" si="256"/>
        <v>#REF!</v>
      </c>
      <c r="S548" s="10" t="e">
        <f t="shared" si="257"/>
        <v>#REF!</v>
      </c>
      <c r="T548" s="10" t="e">
        <f t="shared" si="258"/>
        <v>#REF!</v>
      </c>
      <c r="U548" s="17" t="e">
        <f>IF(Audit!#REF!="","",VLOOKUP(Audit!#REF!,$W$26:$X$35,2,FALSE)) &amp; Audit!#REF! &amp; IF(Audit!#REF!="","",IF(Audit!#REF!&lt;=1.4,VLOOKUP(Audit!#REF!,$W$38:X593,2,FALSE),VLOOKUP(Audit!#REF!,$W$51:$X$61,2,FALSE))) &amp; IF(Audit!#REF!="","",VLOOKUP(Audit!#REF!,$Y$26:$Z$35,2,FALSE) &amp; Audit!#REF! &amp; IF(Audit!#REF!="","",IF(Audit!#REF!&lt;=1.4,VLOOKUP(Audit!#REF!,$Y$38:$Z$48,2,FALSE),VLOOKUP(Audit!#REF!,$Y$51:$Z$61,2,FALSE))))</f>
        <v>#REF!</v>
      </c>
      <c r="V548" s="21"/>
      <c r="AH548" s="49" t="e">
        <f>Audit!#REF!</f>
        <v>#REF!</v>
      </c>
      <c r="AI548" s="50" t="e">
        <f>VLOOKUP(Audit!#REF!,$V$3:$AE$12,2,FALSE)&amp; IF(Audit!#REF!=10,Audit!#REF!,"")</f>
        <v>#REF!</v>
      </c>
      <c r="AJ548" s="50" t="e">
        <f>VLOOKUP(Audit!#REF!,$V$13:$AE$22,2,FALSE)&amp; IF(Audit!#REF!=10,Audit!#REF!,"")</f>
        <v>#REF!</v>
      </c>
      <c r="AK548" s="47" t="e">
        <f t="shared" si="259"/>
        <v>#REF!</v>
      </c>
      <c r="AL548" s="50" t="e">
        <f>VLOOKUP(Audit!#REF!,$V$3:$AE$12,3,FALSE)&amp; IF(Audit!#REF!=10,Audit!#REF!,"")</f>
        <v>#REF!</v>
      </c>
      <c r="AM548" s="50" t="e">
        <f>VLOOKUP(Audit!#REF!,$V$13:$AE$22,3,FALSE)&amp; IF(Audit!#REF!=10,Audit!#REF!,"")</f>
        <v>#REF!</v>
      </c>
      <c r="AN548" s="47" t="e">
        <f t="shared" si="260"/>
        <v>#REF!</v>
      </c>
      <c r="AO548" s="50" t="e">
        <f>VLOOKUP(Audit!#REF!,$V$3:$AE$12,4,FALSE) &amp;  Audit!#REF! &amp; IF(Audit!#REF!=10,Audit!#REF!,"")</f>
        <v>#REF!</v>
      </c>
      <c r="AP548" s="50" t="e">
        <f>VLOOKUP(Audit!#REF!,$V$13:$AE$22,4,FALSE)&amp; IF(Audit!#REF!=10,Audit!#REF!,"")</f>
        <v>#REF!</v>
      </c>
      <c r="AQ548" s="47" t="e">
        <f t="shared" si="261"/>
        <v>#REF!</v>
      </c>
      <c r="AR548" s="50" t="e">
        <f>VLOOKUP(Audit!#REF!,$V$3:$AE$12,5,FALSE)&amp; IF(Audit!#REF!=10,Audit!#REF!,"")</f>
        <v>#REF!</v>
      </c>
      <c r="AS548" s="50" t="e">
        <f>VLOOKUP(Audit!#REF!,$V$13:$AE$22,5,FALSE)&amp; IF(Audit!#REF!=10,Audit!#REF!,"")</f>
        <v>#REF!</v>
      </c>
      <c r="AT548" s="47" t="e">
        <f t="shared" si="262"/>
        <v>#REF!</v>
      </c>
      <c r="AU548" s="50" t="e">
        <f>VLOOKUP(Audit!#REF!,$V$3:$AE$12,6,FALSE)&amp; IF(Audit!#REF!=10,Audit!#REF!,"")</f>
        <v>#REF!</v>
      </c>
      <c r="AV548" s="50" t="e">
        <f>VLOOKUP(Audit!#REF!,$V$13:$AE$22,6,FALSE)&amp; IF(Audit!#REF!=10,Audit!#REF!,"")</f>
        <v>#REF!</v>
      </c>
      <c r="AW548" s="47" t="e">
        <f t="shared" si="263"/>
        <v>#REF!</v>
      </c>
      <c r="AX548" s="50" t="e">
        <f>VLOOKUP(Audit!#REF!,$V$3:$AE$12,7,FALSE)&amp; IF(Audit!#REF!=10,Audit!#REF!,"")</f>
        <v>#REF!</v>
      </c>
      <c r="AY548" s="50" t="e">
        <f>VLOOKUP(Audit!#REF!,$V$13:$AE$22,7,FALSE) &amp; IF(Audit!#REF!=10,Audit!#REF!,"")</f>
        <v>#REF!</v>
      </c>
      <c r="AZ548" s="47" t="e">
        <f t="shared" si="264"/>
        <v>#REF!</v>
      </c>
      <c r="BA548" s="50" t="e">
        <f>VLOOKUP(Audit!#REF!,$V$3:$AE$12,8,FALSE)&amp; Audit!#REF! &amp; IF(Audit!#REF!=10,Audit!#REF!,"")</f>
        <v>#REF!</v>
      </c>
      <c r="BB548" s="50" t="e">
        <f>VLOOKUP(Audit!#REF!,$V$13:$AE$22,8,FALSE) &amp; IF(Audit!#REF!=10,Audit!#REF!,"")</f>
        <v>#REF!</v>
      </c>
      <c r="BC548" s="47" t="e">
        <f t="shared" si="265"/>
        <v>#REF!</v>
      </c>
      <c r="BD548" s="50" t="e">
        <f>VLOOKUP(Audit!#REF!,$V$3:$AE$12,9,FALSE)&amp; IF(Audit!#REF!=10,Audit!#REF!,"")</f>
        <v>#REF!</v>
      </c>
      <c r="BE548" s="50" t="e">
        <f>VLOOKUP(Audit!#REF!,$V$13:$AE$22,9,FALSE) &amp; IF(Audit!#REF!=10,Audit!#REF!,"") &amp; IF(Audit!#REF!&lt;&gt;1,U548,"")</f>
        <v>#REF!</v>
      </c>
      <c r="BF548" s="47" t="e">
        <f t="shared" si="266"/>
        <v>#REF!</v>
      </c>
      <c r="BG548" s="50" t="e">
        <f>VLOOKUP(Audit!#REF!,$V$3:$AE$12,10,FALSE) &amp; Audit!#REF! &amp; IF(Audit!#REF!=10,Audit!#REF!,"")</f>
        <v>#REF!</v>
      </c>
      <c r="BH548" s="50" t="e">
        <f>VLOOKUP(Audit!#REF!,$V$13:$AE$22,10,FALSE) &amp; IF(Audit!#REF!=10,Audit!#REF!,"") &amp; IF(Audit!#REF!&lt;&gt;1,U548,"")</f>
        <v>#REF!</v>
      </c>
      <c r="BI548" s="47" t="e">
        <f t="shared" si="267"/>
        <v>#REF!</v>
      </c>
      <c r="BJ548" s="48" t="str">
        <f t="shared" si="268"/>
        <v/>
      </c>
      <c r="BK548" s="48" t="str">
        <f t="shared" si="269"/>
        <v/>
      </c>
      <c r="BL548" s="48" t="str">
        <f t="shared" si="270"/>
        <v/>
      </c>
      <c r="BM548" s="48" t="str">
        <f t="shared" si="271"/>
        <v/>
      </c>
      <c r="BN548" s="48" t="str">
        <f t="shared" si="272"/>
        <v/>
      </c>
      <c r="BO548" s="48" t="str">
        <f t="shared" si="273"/>
        <v/>
      </c>
      <c r="BP548" s="48" t="str">
        <f t="shared" si="274"/>
        <v/>
      </c>
      <c r="BQ548" s="48" t="str">
        <f t="shared" si="275"/>
        <v/>
      </c>
      <c r="BR548" s="48" t="str">
        <f t="shared" si="276"/>
        <v/>
      </c>
      <c r="BS548" s="48" t="str">
        <f t="shared" si="277"/>
        <v/>
      </c>
      <c r="BT548" s="48" t="str">
        <f t="shared" si="278"/>
        <v/>
      </c>
      <c r="BU548" s="48" t="str">
        <f t="shared" si="279"/>
        <v/>
      </c>
    </row>
    <row r="549" spans="1:73">
      <c r="A549" s="10" t="e">
        <f>Audit!#REF!</f>
        <v>#REF!</v>
      </c>
      <c r="B549" s="10" t="e">
        <f t="shared" si="250"/>
        <v>#REF!</v>
      </c>
      <c r="C549" s="17" t="e">
        <f>VLOOKUP(Audit!#REF!,$V$3:$AE$12,2,FALSE) &amp; VLOOKUP(Audit!#REF!,$V$13:$AE$22,2,FALSE)&amp; IF(Audit!#REF!=10,Audit!#REF!&amp;Audit!#REF!,"")</f>
        <v>#REF!</v>
      </c>
      <c r="D549" s="17" t="e">
        <f>VLOOKUP(Audit!#REF!,$V$3:$AE$12,3,FALSE) &amp; VLOOKUP(Audit!#REF!,$V$13:$AE$22,3,FALSE) &amp;IF(Audit!#REF!=10,Audit!#REF!&amp;Audit!#REF!,"")</f>
        <v>#REF!</v>
      </c>
      <c r="E549" s="17" t="e">
        <f>VLOOKUP(Audit!#REF!,$V$3:$AE$12,4,FALSE)&amp; Audit!#REF! &amp; VLOOKUP(Audit!#REF!,$V$13:$AE$22,4,FALSE)&amp; IF(Audit!#REF!=10,Audit!#REF!&amp;Audit!#REF!,"")</f>
        <v>#REF!</v>
      </c>
      <c r="F549" s="17" t="e">
        <f>VLOOKUP(Audit!#REF!,$V$3:$AE$12,5,FALSE) &amp; VLOOKUP(Audit!#REF!,$V$13:$AE$22,5,FALSE)&amp; IF(Audit!#REF!=10,Audit!#REF!&amp;Audit!#REF!,"")</f>
        <v>#REF!</v>
      </c>
      <c r="G549" s="17" t="e">
        <f>VLOOKUP(Audit!#REF!,$V$3:$AE$12,6,FALSE) &amp; VLOOKUP(Audit!#REF!,$V$13:$AE$22,6,FALSE)&amp; IF(Audit!#REF!=10,Audit!#REF!&amp;Audit!#REF!,"")</f>
        <v>#REF!</v>
      </c>
      <c r="H549" s="17" t="e">
        <f>VLOOKUP(Audit!#REF!,$V$3:$AE$12,7,FALSE) &amp; VLOOKUP(Audit!#REF!,$V$13:$AE$22,7,FALSE)&amp;IF(Audit!#REF!=10,Audit!#REF!&amp;Audit!#REF!,"")</f>
        <v>#REF!</v>
      </c>
      <c r="I549" s="17" t="e">
        <f>VLOOKUP(Audit!#REF!,$V$3:$AE$12,8,FALSE) &amp; Audit!#REF! &amp; VLOOKUP(Audit!#REF!,$V$13:$AE$22,8,FALSE)&amp;IF(Audit!#REF!=10,Audit!#REF!&amp;Audit!#REF!,"")</f>
        <v>#REF!</v>
      </c>
      <c r="J549" s="17" t="e">
        <f>VLOOKUP(Audit!#REF!,$V$3:$AE$12,9,FALSE) &amp; VLOOKUP(Audit!#REF!,$V$13:$AE$22,9,FALSE) &amp; IF(Audit!#REF!=10,Audit!#REF!&amp;Audit!#REF!,"") &amp; IF(Audit!#REF!&lt;&gt;1,U549,"")</f>
        <v>#REF!</v>
      </c>
      <c r="K549" s="17" t="e">
        <f>VLOOKUP(Audit!#REF!,$V$3:$AE$12,10,FALSE) &amp; Audit!#REF! &amp; VLOOKUP(Audit!#REF!,$V$13:$AE$22,10,FALSE) &amp; IF(Audit!#REF!=10,Audit!#REF!&amp;Audit!#REF!,"") &amp; IF(Audit!#REF!&lt;&gt;1,U549,"")</f>
        <v>#REF!</v>
      </c>
      <c r="L549" s="10" t="e">
        <f>Audit!#REF!</f>
        <v>#REF!</v>
      </c>
      <c r="M549" s="10" t="e">
        <f t="shared" si="251"/>
        <v>#REF!</v>
      </c>
      <c r="N549" s="10" t="e">
        <f t="shared" si="252"/>
        <v>#REF!</v>
      </c>
      <c r="O549" s="10" t="e">
        <f t="shared" si="253"/>
        <v>#REF!</v>
      </c>
      <c r="P549" s="10" t="e">
        <f t="shared" si="254"/>
        <v>#REF!</v>
      </c>
      <c r="Q549" s="10" t="e">
        <f t="shared" si="255"/>
        <v>#REF!</v>
      </c>
      <c r="R549" s="10" t="e">
        <f t="shared" si="256"/>
        <v>#REF!</v>
      </c>
      <c r="S549" s="10" t="e">
        <f t="shared" si="257"/>
        <v>#REF!</v>
      </c>
      <c r="T549" s="10" t="e">
        <f t="shared" si="258"/>
        <v>#REF!</v>
      </c>
      <c r="U549" s="17" t="e">
        <f>IF(Audit!#REF!="","",VLOOKUP(Audit!#REF!,$W$26:$X$35,2,FALSE)) &amp; Audit!#REF! &amp; IF(Audit!#REF!="","",IF(Audit!#REF!&lt;=1.4,VLOOKUP(Audit!#REF!,$W$38:X594,2,FALSE),VLOOKUP(Audit!#REF!,$W$51:$X$61,2,FALSE))) &amp; IF(Audit!#REF!="","",VLOOKUP(Audit!#REF!,$Y$26:$Z$35,2,FALSE) &amp; Audit!#REF! &amp; IF(Audit!#REF!="","",IF(Audit!#REF!&lt;=1.4,VLOOKUP(Audit!#REF!,$Y$38:$Z$48,2,FALSE),VLOOKUP(Audit!#REF!,$Y$51:$Z$61,2,FALSE))))</f>
        <v>#REF!</v>
      </c>
      <c r="V549" s="21"/>
      <c r="AH549" s="49" t="e">
        <f>Audit!#REF!</f>
        <v>#REF!</v>
      </c>
      <c r="AI549" s="50" t="e">
        <f>VLOOKUP(Audit!#REF!,$V$3:$AE$12,2,FALSE)&amp; IF(Audit!#REF!=10,Audit!#REF!,"")</f>
        <v>#REF!</v>
      </c>
      <c r="AJ549" s="50" t="e">
        <f>VLOOKUP(Audit!#REF!,$V$13:$AE$22,2,FALSE)&amp; IF(Audit!#REF!=10,Audit!#REF!,"")</f>
        <v>#REF!</v>
      </c>
      <c r="AK549" s="47" t="e">
        <f t="shared" si="259"/>
        <v>#REF!</v>
      </c>
      <c r="AL549" s="50" t="e">
        <f>VLOOKUP(Audit!#REF!,$V$3:$AE$12,3,FALSE)&amp; IF(Audit!#REF!=10,Audit!#REF!,"")</f>
        <v>#REF!</v>
      </c>
      <c r="AM549" s="50" t="e">
        <f>VLOOKUP(Audit!#REF!,$V$13:$AE$22,3,FALSE)&amp; IF(Audit!#REF!=10,Audit!#REF!,"")</f>
        <v>#REF!</v>
      </c>
      <c r="AN549" s="47" t="e">
        <f t="shared" si="260"/>
        <v>#REF!</v>
      </c>
      <c r="AO549" s="50" t="e">
        <f>VLOOKUP(Audit!#REF!,$V$3:$AE$12,4,FALSE) &amp;  Audit!#REF! &amp; IF(Audit!#REF!=10,Audit!#REF!,"")</f>
        <v>#REF!</v>
      </c>
      <c r="AP549" s="50" t="e">
        <f>VLOOKUP(Audit!#REF!,$V$13:$AE$22,4,FALSE)&amp; IF(Audit!#REF!=10,Audit!#REF!,"")</f>
        <v>#REF!</v>
      </c>
      <c r="AQ549" s="47" t="e">
        <f t="shared" si="261"/>
        <v>#REF!</v>
      </c>
      <c r="AR549" s="50" t="e">
        <f>VLOOKUP(Audit!#REF!,$V$3:$AE$12,5,FALSE)&amp; IF(Audit!#REF!=10,Audit!#REF!,"")</f>
        <v>#REF!</v>
      </c>
      <c r="AS549" s="50" t="e">
        <f>VLOOKUP(Audit!#REF!,$V$13:$AE$22,5,FALSE)&amp; IF(Audit!#REF!=10,Audit!#REF!,"")</f>
        <v>#REF!</v>
      </c>
      <c r="AT549" s="47" t="e">
        <f t="shared" si="262"/>
        <v>#REF!</v>
      </c>
      <c r="AU549" s="50" t="e">
        <f>VLOOKUP(Audit!#REF!,$V$3:$AE$12,6,FALSE)&amp; IF(Audit!#REF!=10,Audit!#REF!,"")</f>
        <v>#REF!</v>
      </c>
      <c r="AV549" s="50" t="e">
        <f>VLOOKUP(Audit!#REF!,$V$13:$AE$22,6,FALSE)&amp; IF(Audit!#REF!=10,Audit!#REF!,"")</f>
        <v>#REF!</v>
      </c>
      <c r="AW549" s="47" t="e">
        <f t="shared" si="263"/>
        <v>#REF!</v>
      </c>
      <c r="AX549" s="50" t="e">
        <f>VLOOKUP(Audit!#REF!,$V$3:$AE$12,7,FALSE)&amp; IF(Audit!#REF!=10,Audit!#REF!,"")</f>
        <v>#REF!</v>
      </c>
      <c r="AY549" s="50" t="e">
        <f>VLOOKUP(Audit!#REF!,$V$13:$AE$22,7,FALSE) &amp; IF(Audit!#REF!=10,Audit!#REF!,"")</f>
        <v>#REF!</v>
      </c>
      <c r="AZ549" s="47" t="e">
        <f t="shared" si="264"/>
        <v>#REF!</v>
      </c>
      <c r="BA549" s="50" t="e">
        <f>VLOOKUP(Audit!#REF!,$V$3:$AE$12,8,FALSE)&amp; Audit!#REF! &amp; IF(Audit!#REF!=10,Audit!#REF!,"")</f>
        <v>#REF!</v>
      </c>
      <c r="BB549" s="50" t="e">
        <f>VLOOKUP(Audit!#REF!,$V$13:$AE$22,8,FALSE) &amp; IF(Audit!#REF!=10,Audit!#REF!,"")</f>
        <v>#REF!</v>
      </c>
      <c r="BC549" s="47" t="e">
        <f t="shared" si="265"/>
        <v>#REF!</v>
      </c>
      <c r="BD549" s="50" t="e">
        <f>VLOOKUP(Audit!#REF!,$V$3:$AE$12,9,FALSE)&amp; IF(Audit!#REF!=10,Audit!#REF!,"")</f>
        <v>#REF!</v>
      </c>
      <c r="BE549" s="50" t="e">
        <f>VLOOKUP(Audit!#REF!,$V$13:$AE$22,9,FALSE) &amp; IF(Audit!#REF!=10,Audit!#REF!,"") &amp; IF(Audit!#REF!&lt;&gt;1,U549,"")</f>
        <v>#REF!</v>
      </c>
      <c r="BF549" s="47" t="e">
        <f t="shared" si="266"/>
        <v>#REF!</v>
      </c>
      <c r="BG549" s="50" t="e">
        <f>VLOOKUP(Audit!#REF!,$V$3:$AE$12,10,FALSE) &amp; Audit!#REF! &amp; IF(Audit!#REF!=10,Audit!#REF!,"")</f>
        <v>#REF!</v>
      </c>
      <c r="BH549" s="50" t="e">
        <f>VLOOKUP(Audit!#REF!,$V$13:$AE$22,10,FALSE) &amp; IF(Audit!#REF!=10,Audit!#REF!,"") &amp; IF(Audit!#REF!&lt;&gt;1,U549,"")</f>
        <v>#REF!</v>
      </c>
      <c r="BI549" s="47" t="e">
        <f t="shared" si="267"/>
        <v>#REF!</v>
      </c>
      <c r="BJ549" s="48" t="str">
        <f t="shared" si="268"/>
        <v/>
      </c>
      <c r="BK549" s="48" t="str">
        <f t="shared" si="269"/>
        <v/>
      </c>
      <c r="BL549" s="48" t="str">
        <f t="shared" si="270"/>
        <v/>
      </c>
      <c r="BM549" s="48" t="str">
        <f t="shared" si="271"/>
        <v/>
      </c>
      <c r="BN549" s="48" t="str">
        <f t="shared" si="272"/>
        <v/>
      </c>
      <c r="BO549" s="48" t="str">
        <f t="shared" si="273"/>
        <v/>
      </c>
      <c r="BP549" s="48" t="str">
        <f t="shared" si="274"/>
        <v/>
      </c>
      <c r="BQ549" s="48" t="str">
        <f t="shared" si="275"/>
        <v/>
      </c>
      <c r="BR549" s="48" t="str">
        <f t="shared" si="276"/>
        <v/>
      </c>
      <c r="BS549" s="48" t="str">
        <f t="shared" si="277"/>
        <v/>
      </c>
      <c r="BT549" s="48" t="str">
        <f t="shared" si="278"/>
        <v/>
      </c>
      <c r="BU549" s="48" t="str">
        <f t="shared" si="279"/>
        <v/>
      </c>
    </row>
    <row r="550" spans="1:73">
      <c r="A550" s="10" t="e">
        <f>Audit!#REF!</f>
        <v>#REF!</v>
      </c>
      <c r="B550" s="10" t="e">
        <f t="shared" si="250"/>
        <v>#REF!</v>
      </c>
      <c r="C550" s="17" t="e">
        <f>VLOOKUP(Audit!#REF!,$V$3:$AE$12,2,FALSE) &amp; VLOOKUP(Audit!#REF!,$V$13:$AE$22,2,FALSE)&amp; IF(Audit!#REF!=10,Audit!#REF!&amp;Audit!#REF!,"")</f>
        <v>#REF!</v>
      </c>
      <c r="D550" s="17" t="e">
        <f>VLOOKUP(Audit!#REF!,$V$3:$AE$12,3,FALSE) &amp; VLOOKUP(Audit!#REF!,$V$13:$AE$22,3,FALSE) &amp;IF(Audit!#REF!=10,Audit!#REF!&amp;Audit!#REF!,"")</f>
        <v>#REF!</v>
      </c>
      <c r="E550" s="17" t="e">
        <f>VLOOKUP(Audit!#REF!,$V$3:$AE$12,4,FALSE)&amp; Audit!#REF! &amp; VLOOKUP(Audit!#REF!,$V$13:$AE$22,4,FALSE)&amp; IF(Audit!#REF!=10,Audit!#REF!&amp;Audit!#REF!,"")</f>
        <v>#REF!</v>
      </c>
      <c r="F550" s="17" t="e">
        <f>VLOOKUP(Audit!#REF!,$V$3:$AE$12,5,FALSE) &amp; VLOOKUP(Audit!#REF!,$V$13:$AE$22,5,FALSE)&amp; IF(Audit!#REF!=10,Audit!#REF!&amp;Audit!#REF!,"")</f>
        <v>#REF!</v>
      </c>
      <c r="G550" s="17" t="e">
        <f>VLOOKUP(Audit!#REF!,$V$3:$AE$12,6,FALSE) &amp; VLOOKUP(Audit!#REF!,$V$13:$AE$22,6,FALSE)&amp; IF(Audit!#REF!=10,Audit!#REF!&amp;Audit!#REF!,"")</f>
        <v>#REF!</v>
      </c>
      <c r="H550" s="17" t="e">
        <f>VLOOKUP(Audit!#REF!,$V$3:$AE$12,7,FALSE) &amp; VLOOKUP(Audit!#REF!,$V$13:$AE$22,7,FALSE)&amp;IF(Audit!#REF!=10,Audit!#REF!&amp;Audit!#REF!,"")</f>
        <v>#REF!</v>
      </c>
      <c r="I550" s="17" t="e">
        <f>VLOOKUP(Audit!#REF!,$V$3:$AE$12,8,FALSE) &amp; Audit!#REF! &amp; VLOOKUP(Audit!#REF!,$V$13:$AE$22,8,FALSE)&amp;IF(Audit!#REF!=10,Audit!#REF!&amp;Audit!#REF!,"")</f>
        <v>#REF!</v>
      </c>
      <c r="J550" s="17" t="e">
        <f>VLOOKUP(Audit!#REF!,$V$3:$AE$12,9,FALSE) &amp; VLOOKUP(Audit!#REF!,$V$13:$AE$22,9,FALSE) &amp; IF(Audit!#REF!=10,Audit!#REF!&amp;Audit!#REF!,"") &amp; IF(Audit!#REF!&lt;&gt;1,U550,"")</f>
        <v>#REF!</v>
      </c>
      <c r="K550" s="17" t="e">
        <f>VLOOKUP(Audit!#REF!,$V$3:$AE$12,10,FALSE) &amp; Audit!#REF! &amp; VLOOKUP(Audit!#REF!,$V$13:$AE$22,10,FALSE) &amp; IF(Audit!#REF!=10,Audit!#REF!&amp;Audit!#REF!,"") &amp; IF(Audit!#REF!&lt;&gt;1,U550,"")</f>
        <v>#REF!</v>
      </c>
      <c r="L550" s="10" t="e">
        <f>Audit!#REF!</f>
        <v>#REF!</v>
      </c>
      <c r="M550" s="10" t="e">
        <f t="shared" si="251"/>
        <v>#REF!</v>
      </c>
      <c r="N550" s="10" t="e">
        <f t="shared" si="252"/>
        <v>#REF!</v>
      </c>
      <c r="O550" s="10" t="e">
        <f t="shared" si="253"/>
        <v>#REF!</v>
      </c>
      <c r="P550" s="10" t="e">
        <f t="shared" si="254"/>
        <v>#REF!</v>
      </c>
      <c r="Q550" s="10" t="e">
        <f t="shared" si="255"/>
        <v>#REF!</v>
      </c>
      <c r="R550" s="10" t="e">
        <f t="shared" si="256"/>
        <v>#REF!</v>
      </c>
      <c r="S550" s="10" t="e">
        <f t="shared" si="257"/>
        <v>#REF!</v>
      </c>
      <c r="T550" s="10" t="e">
        <f t="shared" si="258"/>
        <v>#REF!</v>
      </c>
      <c r="U550" s="17" t="e">
        <f>IF(Audit!#REF!="","",VLOOKUP(Audit!#REF!,$W$26:$X$35,2,FALSE)) &amp; Audit!#REF! &amp; IF(Audit!#REF!="","",IF(Audit!#REF!&lt;=1.4,VLOOKUP(Audit!#REF!,$W$38:X595,2,FALSE),VLOOKUP(Audit!#REF!,$W$51:$X$61,2,FALSE))) &amp; IF(Audit!#REF!="","",VLOOKUP(Audit!#REF!,$Y$26:$Z$35,2,FALSE) &amp; Audit!#REF! &amp; IF(Audit!#REF!="","",IF(Audit!#REF!&lt;=1.4,VLOOKUP(Audit!#REF!,$Y$38:$Z$48,2,FALSE),VLOOKUP(Audit!#REF!,$Y$51:$Z$61,2,FALSE))))</f>
        <v>#REF!</v>
      </c>
      <c r="V550" s="21"/>
      <c r="AH550" s="49" t="e">
        <f>Audit!#REF!</f>
        <v>#REF!</v>
      </c>
      <c r="AI550" s="50" t="e">
        <f>VLOOKUP(Audit!#REF!,$V$3:$AE$12,2,FALSE)&amp; IF(Audit!#REF!=10,Audit!#REF!,"")</f>
        <v>#REF!</v>
      </c>
      <c r="AJ550" s="50" t="e">
        <f>VLOOKUP(Audit!#REF!,$V$13:$AE$22,2,FALSE)&amp; IF(Audit!#REF!=10,Audit!#REF!,"")</f>
        <v>#REF!</v>
      </c>
      <c r="AK550" s="47" t="e">
        <f t="shared" si="259"/>
        <v>#REF!</v>
      </c>
      <c r="AL550" s="50" t="e">
        <f>VLOOKUP(Audit!#REF!,$V$3:$AE$12,3,FALSE)&amp; IF(Audit!#REF!=10,Audit!#REF!,"")</f>
        <v>#REF!</v>
      </c>
      <c r="AM550" s="50" t="e">
        <f>VLOOKUP(Audit!#REF!,$V$13:$AE$22,3,FALSE)&amp; IF(Audit!#REF!=10,Audit!#REF!,"")</f>
        <v>#REF!</v>
      </c>
      <c r="AN550" s="47" t="e">
        <f t="shared" si="260"/>
        <v>#REF!</v>
      </c>
      <c r="AO550" s="50" t="e">
        <f>VLOOKUP(Audit!#REF!,$V$3:$AE$12,4,FALSE) &amp;  Audit!#REF! &amp; IF(Audit!#REF!=10,Audit!#REF!,"")</f>
        <v>#REF!</v>
      </c>
      <c r="AP550" s="50" t="e">
        <f>VLOOKUP(Audit!#REF!,$V$13:$AE$22,4,FALSE)&amp; IF(Audit!#REF!=10,Audit!#REF!,"")</f>
        <v>#REF!</v>
      </c>
      <c r="AQ550" s="47" t="e">
        <f t="shared" si="261"/>
        <v>#REF!</v>
      </c>
      <c r="AR550" s="50" t="e">
        <f>VLOOKUP(Audit!#REF!,$V$3:$AE$12,5,FALSE)&amp; IF(Audit!#REF!=10,Audit!#REF!,"")</f>
        <v>#REF!</v>
      </c>
      <c r="AS550" s="50" t="e">
        <f>VLOOKUP(Audit!#REF!,$V$13:$AE$22,5,FALSE)&amp; IF(Audit!#REF!=10,Audit!#REF!,"")</f>
        <v>#REF!</v>
      </c>
      <c r="AT550" s="47" t="e">
        <f t="shared" si="262"/>
        <v>#REF!</v>
      </c>
      <c r="AU550" s="50" t="e">
        <f>VLOOKUP(Audit!#REF!,$V$3:$AE$12,6,FALSE)&amp; IF(Audit!#REF!=10,Audit!#REF!,"")</f>
        <v>#REF!</v>
      </c>
      <c r="AV550" s="50" t="e">
        <f>VLOOKUP(Audit!#REF!,$V$13:$AE$22,6,FALSE)&amp; IF(Audit!#REF!=10,Audit!#REF!,"")</f>
        <v>#REF!</v>
      </c>
      <c r="AW550" s="47" t="e">
        <f t="shared" si="263"/>
        <v>#REF!</v>
      </c>
      <c r="AX550" s="50" t="e">
        <f>VLOOKUP(Audit!#REF!,$V$3:$AE$12,7,FALSE)&amp; IF(Audit!#REF!=10,Audit!#REF!,"")</f>
        <v>#REF!</v>
      </c>
      <c r="AY550" s="50" t="e">
        <f>VLOOKUP(Audit!#REF!,$V$13:$AE$22,7,FALSE) &amp; IF(Audit!#REF!=10,Audit!#REF!,"")</f>
        <v>#REF!</v>
      </c>
      <c r="AZ550" s="47" t="e">
        <f t="shared" si="264"/>
        <v>#REF!</v>
      </c>
      <c r="BA550" s="50" t="e">
        <f>VLOOKUP(Audit!#REF!,$V$3:$AE$12,8,FALSE)&amp; Audit!#REF! &amp; IF(Audit!#REF!=10,Audit!#REF!,"")</f>
        <v>#REF!</v>
      </c>
      <c r="BB550" s="50" t="e">
        <f>VLOOKUP(Audit!#REF!,$V$13:$AE$22,8,FALSE) &amp; IF(Audit!#REF!=10,Audit!#REF!,"")</f>
        <v>#REF!</v>
      </c>
      <c r="BC550" s="47" t="e">
        <f t="shared" si="265"/>
        <v>#REF!</v>
      </c>
      <c r="BD550" s="50" t="e">
        <f>VLOOKUP(Audit!#REF!,$V$3:$AE$12,9,FALSE)&amp; IF(Audit!#REF!=10,Audit!#REF!,"")</f>
        <v>#REF!</v>
      </c>
      <c r="BE550" s="50" t="e">
        <f>VLOOKUP(Audit!#REF!,$V$13:$AE$22,9,FALSE) &amp; IF(Audit!#REF!=10,Audit!#REF!,"") &amp; IF(Audit!#REF!&lt;&gt;1,U550,"")</f>
        <v>#REF!</v>
      </c>
      <c r="BF550" s="47" t="e">
        <f t="shared" si="266"/>
        <v>#REF!</v>
      </c>
      <c r="BG550" s="50" t="e">
        <f>VLOOKUP(Audit!#REF!,$V$3:$AE$12,10,FALSE) &amp; Audit!#REF! &amp; IF(Audit!#REF!=10,Audit!#REF!,"")</f>
        <v>#REF!</v>
      </c>
      <c r="BH550" s="50" t="e">
        <f>VLOOKUP(Audit!#REF!,$V$13:$AE$22,10,FALSE) &amp; IF(Audit!#REF!=10,Audit!#REF!,"") &amp; IF(Audit!#REF!&lt;&gt;1,U550,"")</f>
        <v>#REF!</v>
      </c>
      <c r="BI550" s="47" t="e">
        <f t="shared" si="267"/>
        <v>#REF!</v>
      </c>
      <c r="BJ550" s="48" t="str">
        <f t="shared" si="268"/>
        <v/>
      </c>
      <c r="BK550" s="48" t="str">
        <f t="shared" si="269"/>
        <v/>
      </c>
      <c r="BL550" s="48" t="str">
        <f t="shared" si="270"/>
        <v/>
      </c>
      <c r="BM550" s="48" t="str">
        <f t="shared" si="271"/>
        <v/>
      </c>
      <c r="BN550" s="48" t="str">
        <f t="shared" si="272"/>
        <v/>
      </c>
      <c r="BO550" s="48" t="str">
        <f t="shared" si="273"/>
        <v/>
      </c>
      <c r="BP550" s="48" t="str">
        <f t="shared" si="274"/>
        <v/>
      </c>
      <c r="BQ550" s="48" t="str">
        <f t="shared" si="275"/>
        <v/>
      </c>
      <c r="BR550" s="48" t="str">
        <f t="shared" si="276"/>
        <v/>
      </c>
      <c r="BS550" s="48" t="str">
        <f t="shared" si="277"/>
        <v/>
      </c>
      <c r="BT550" s="48" t="str">
        <f t="shared" si="278"/>
        <v/>
      </c>
      <c r="BU550" s="48" t="str">
        <f t="shared" si="279"/>
        <v/>
      </c>
    </row>
    <row r="551" spans="1:73">
      <c r="A551" s="10" t="e">
        <f>Audit!#REF!</f>
        <v>#REF!</v>
      </c>
      <c r="B551" s="10" t="e">
        <f t="shared" si="250"/>
        <v>#REF!</v>
      </c>
      <c r="C551" s="17" t="e">
        <f>VLOOKUP(Audit!#REF!,$V$3:$AE$12,2,FALSE) &amp; VLOOKUP(Audit!#REF!,$V$13:$AE$22,2,FALSE)&amp; IF(Audit!#REF!=10,Audit!#REF!&amp;Audit!#REF!,"")</f>
        <v>#REF!</v>
      </c>
      <c r="D551" s="17" t="e">
        <f>VLOOKUP(Audit!#REF!,$V$3:$AE$12,3,FALSE) &amp; VLOOKUP(Audit!#REF!,$V$13:$AE$22,3,FALSE) &amp;IF(Audit!#REF!=10,Audit!#REF!&amp;Audit!#REF!,"")</f>
        <v>#REF!</v>
      </c>
      <c r="E551" s="17" t="e">
        <f>VLOOKUP(Audit!#REF!,$V$3:$AE$12,4,FALSE)&amp; Audit!#REF! &amp; VLOOKUP(Audit!#REF!,$V$13:$AE$22,4,FALSE)&amp; IF(Audit!#REF!=10,Audit!#REF!&amp;Audit!#REF!,"")</f>
        <v>#REF!</v>
      </c>
      <c r="F551" s="17" t="e">
        <f>VLOOKUP(Audit!#REF!,$V$3:$AE$12,5,FALSE) &amp; VLOOKUP(Audit!#REF!,$V$13:$AE$22,5,FALSE)&amp; IF(Audit!#REF!=10,Audit!#REF!&amp;Audit!#REF!,"")</f>
        <v>#REF!</v>
      </c>
      <c r="G551" s="17" t="e">
        <f>VLOOKUP(Audit!#REF!,$V$3:$AE$12,6,FALSE) &amp; VLOOKUP(Audit!#REF!,$V$13:$AE$22,6,FALSE)&amp; IF(Audit!#REF!=10,Audit!#REF!&amp;Audit!#REF!,"")</f>
        <v>#REF!</v>
      </c>
      <c r="H551" s="17" t="e">
        <f>VLOOKUP(Audit!#REF!,$V$3:$AE$12,7,FALSE) &amp; VLOOKUP(Audit!#REF!,$V$13:$AE$22,7,FALSE)&amp;IF(Audit!#REF!=10,Audit!#REF!&amp;Audit!#REF!,"")</f>
        <v>#REF!</v>
      </c>
      <c r="I551" s="17" t="e">
        <f>VLOOKUP(Audit!#REF!,$V$3:$AE$12,8,FALSE) &amp; Audit!#REF! &amp; VLOOKUP(Audit!#REF!,$V$13:$AE$22,8,FALSE)&amp;IF(Audit!#REF!=10,Audit!#REF!&amp;Audit!#REF!,"")</f>
        <v>#REF!</v>
      </c>
      <c r="J551" s="17" t="e">
        <f>VLOOKUP(Audit!#REF!,$V$3:$AE$12,9,FALSE) &amp; VLOOKUP(Audit!#REF!,$V$13:$AE$22,9,FALSE) &amp; IF(Audit!#REF!=10,Audit!#REF!&amp;Audit!#REF!,"") &amp; IF(Audit!#REF!&lt;&gt;1,U551,"")</f>
        <v>#REF!</v>
      </c>
      <c r="K551" s="17" t="e">
        <f>VLOOKUP(Audit!#REF!,$V$3:$AE$12,10,FALSE) &amp; Audit!#REF! &amp; VLOOKUP(Audit!#REF!,$V$13:$AE$22,10,FALSE) &amp; IF(Audit!#REF!=10,Audit!#REF!&amp;Audit!#REF!,"") &amp; IF(Audit!#REF!&lt;&gt;1,U551,"")</f>
        <v>#REF!</v>
      </c>
      <c r="L551" s="10" t="e">
        <f>Audit!#REF!</f>
        <v>#REF!</v>
      </c>
      <c r="M551" s="10" t="e">
        <f t="shared" si="251"/>
        <v>#REF!</v>
      </c>
      <c r="N551" s="10" t="e">
        <f t="shared" si="252"/>
        <v>#REF!</v>
      </c>
      <c r="O551" s="10" t="e">
        <f t="shared" si="253"/>
        <v>#REF!</v>
      </c>
      <c r="P551" s="10" t="e">
        <f t="shared" si="254"/>
        <v>#REF!</v>
      </c>
      <c r="Q551" s="10" t="e">
        <f t="shared" si="255"/>
        <v>#REF!</v>
      </c>
      <c r="R551" s="10" t="e">
        <f t="shared" si="256"/>
        <v>#REF!</v>
      </c>
      <c r="S551" s="10" t="e">
        <f t="shared" si="257"/>
        <v>#REF!</v>
      </c>
      <c r="T551" s="10" t="e">
        <f t="shared" si="258"/>
        <v>#REF!</v>
      </c>
      <c r="U551" s="17" t="e">
        <f>IF(Audit!#REF!="","",VLOOKUP(Audit!#REF!,$W$26:$X$35,2,FALSE)) &amp; Audit!#REF! &amp; IF(Audit!#REF!="","",IF(Audit!#REF!&lt;=1.4,VLOOKUP(Audit!#REF!,$W$38:X596,2,FALSE),VLOOKUP(Audit!#REF!,$W$51:$X$61,2,FALSE))) &amp; IF(Audit!#REF!="","",VLOOKUP(Audit!#REF!,$Y$26:$Z$35,2,FALSE) &amp; Audit!#REF! &amp; IF(Audit!#REF!="","",IF(Audit!#REF!&lt;=1.4,VLOOKUP(Audit!#REF!,$Y$38:$Z$48,2,FALSE),VLOOKUP(Audit!#REF!,$Y$51:$Z$61,2,FALSE))))</f>
        <v>#REF!</v>
      </c>
      <c r="V551" s="21"/>
      <c r="AH551" s="49" t="e">
        <f>Audit!#REF!</f>
        <v>#REF!</v>
      </c>
      <c r="AI551" s="50" t="e">
        <f>VLOOKUP(Audit!#REF!,$V$3:$AE$12,2,FALSE)&amp; IF(Audit!#REF!=10,Audit!#REF!,"")</f>
        <v>#REF!</v>
      </c>
      <c r="AJ551" s="50" t="e">
        <f>VLOOKUP(Audit!#REF!,$V$13:$AE$22,2,FALSE)&amp; IF(Audit!#REF!=10,Audit!#REF!,"")</f>
        <v>#REF!</v>
      </c>
      <c r="AK551" s="47" t="e">
        <f t="shared" si="259"/>
        <v>#REF!</v>
      </c>
      <c r="AL551" s="50" t="e">
        <f>VLOOKUP(Audit!#REF!,$V$3:$AE$12,3,FALSE)&amp; IF(Audit!#REF!=10,Audit!#REF!,"")</f>
        <v>#REF!</v>
      </c>
      <c r="AM551" s="50" t="e">
        <f>VLOOKUP(Audit!#REF!,$V$13:$AE$22,3,FALSE)&amp; IF(Audit!#REF!=10,Audit!#REF!,"")</f>
        <v>#REF!</v>
      </c>
      <c r="AN551" s="47" t="e">
        <f t="shared" si="260"/>
        <v>#REF!</v>
      </c>
      <c r="AO551" s="50" t="e">
        <f>VLOOKUP(Audit!#REF!,$V$3:$AE$12,4,FALSE) &amp;  Audit!#REF! &amp; IF(Audit!#REF!=10,Audit!#REF!,"")</f>
        <v>#REF!</v>
      </c>
      <c r="AP551" s="50" t="e">
        <f>VLOOKUP(Audit!#REF!,$V$13:$AE$22,4,FALSE)&amp; IF(Audit!#REF!=10,Audit!#REF!,"")</f>
        <v>#REF!</v>
      </c>
      <c r="AQ551" s="47" t="e">
        <f t="shared" si="261"/>
        <v>#REF!</v>
      </c>
      <c r="AR551" s="50" t="e">
        <f>VLOOKUP(Audit!#REF!,$V$3:$AE$12,5,FALSE)&amp; IF(Audit!#REF!=10,Audit!#REF!,"")</f>
        <v>#REF!</v>
      </c>
      <c r="AS551" s="50" t="e">
        <f>VLOOKUP(Audit!#REF!,$V$13:$AE$22,5,FALSE)&amp; IF(Audit!#REF!=10,Audit!#REF!,"")</f>
        <v>#REF!</v>
      </c>
      <c r="AT551" s="47" t="e">
        <f t="shared" si="262"/>
        <v>#REF!</v>
      </c>
      <c r="AU551" s="50" t="e">
        <f>VLOOKUP(Audit!#REF!,$V$3:$AE$12,6,FALSE)&amp; IF(Audit!#REF!=10,Audit!#REF!,"")</f>
        <v>#REF!</v>
      </c>
      <c r="AV551" s="50" t="e">
        <f>VLOOKUP(Audit!#REF!,$V$13:$AE$22,6,FALSE)&amp; IF(Audit!#REF!=10,Audit!#REF!,"")</f>
        <v>#REF!</v>
      </c>
      <c r="AW551" s="47" t="e">
        <f t="shared" si="263"/>
        <v>#REF!</v>
      </c>
      <c r="AX551" s="50" t="e">
        <f>VLOOKUP(Audit!#REF!,$V$3:$AE$12,7,FALSE)&amp; IF(Audit!#REF!=10,Audit!#REF!,"")</f>
        <v>#REF!</v>
      </c>
      <c r="AY551" s="50" t="e">
        <f>VLOOKUP(Audit!#REF!,$V$13:$AE$22,7,FALSE) &amp; IF(Audit!#REF!=10,Audit!#REF!,"")</f>
        <v>#REF!</v>
      </c>
      <c r="AZ551" s="47" t="e">
        <f t="shared" si="264"/>
        <v>#REF!</v>
      </c>
      <c r="BA551" s="50" t="e">
        <f>VLOOKUP(Audit!#REF!,$V$3:$AE$12,8,FALSE)&amp; Audit!#REF! &amp; IF(Audit!#REF!=10,Audit!#REF!,"")</f>
        <v>#REF!</v>
      </c>
      <c r="BB551" s="50" t="e">
        <f>VLOOKUP(Audit!#REF!,$V$13:$AE$22,8,FALSE) &amp; IF(Audit!#REF!=10,Audit!#REF!,"")</f>
        <v>#REF!</v>
      </c>
      <c r="BC551" s="47" t="e">
        <f t="shared" si="265"/>
        <v>#REF!</v>
      </c>
      <c r="BD551" s="50" t="e">
        <f>VLOOKUP(Audit!#REF!,$V$3:$AE$12,9,FALSE)&amp; IF(Audit!#REF!=10,Audit!#REF!,"")</f>
        <v>#REF!</v>
      </c>
      <c r="BE551" s="50" t="e">
        <f>VLOOKUP(Audit!#REF!,$V$13:$AE$22,9,FALSE) &amp; IF(Audit!#REF!=10,Audit!#REF!,"") &amp; IF(Audit!#REF!&lt;&gt;1,U551,"")</f>
        <v>#REF!</v>
      </c>
      <c r="BF551" s="47" t="e">
        <f t="shared" si="266"/>
        <v>#REF!</v>
      </c>
      <c r="BG551" s="50" t="e">
        <f>VLOOKUP(Audit!#REF!,$V$3:$AE$12,10,FALSE) &amp; Audit!#REF! &amp; IF(Audit!#REF!=10,Audit!#REF!,"")</f>
        <v>#REF!</v>
      </c>
      <c r="BH551" s="50" t="e">
        <f>VLOOKUP(Audit!#REF!,$V$13:$AE$22,10,FALSE) &amp; IF(Audit!#REF!=10,Audit!#REF!,"") &amp; IF(Audit!#REF!&lt;&gt;1,U551,"")</f>
        <v>#REF!</v>
      </c>
      <c r="BI551" s="47" t="e">
        <f t="shared" si="267"/>
        <v>#REF!</v>
      </c>
      <c r="BJ551" s="48" t="str">
        <f t="shared" si="268"/>
        <v/>
      </c>
      <c r="BK551" s="48" t="str">
        <f t="shared" si="269"/>
        <v/>
      </c>
      <c r="BL551" s="48" t="str">
        <f t="shared" si="270"/>
        <v/>
      </c>
      <c r="BM551" s="48" t="str">
        <f t="shared" si="271"/>
        <v/>
      </c>
      <c r="BN551" s="48" t="str">
        <f t="shared" si="272"/>
        <v/>
      </c>
      <c r="BO551" s="48" t="str">
        <f t="shared" si="273"/>
        <v/>
      </c>
      <c r="BP551" s="48" t="str">
        <f t="shared" si="274"/>
        <v/>
      </c>
      <c r="BQ551" s="48" t="str">
        <f t="shared" si="275"/>
        <v/>
      </c>
      <c r="BR551" s="48" t="str">
        <f t="shared" si="276"/>
        <v/>
      </c>
      <c r="BS551" s="48" t="str">
        <f t="shared" si="277"/>
        <v/>
      </c>
      <c r="BT551" s="48" t="str">
        <f t="shared" si="278"/>
        <v/>
      </c>
      <c r="BU551" s="48" t="str">
        <f t="shared" si="279"/>
        <v/>
      </c>
    </row>
    <row r="552" spans="1:73">
      <c r="A552" s="10" t="e">
        <f>Audit!#REF!</f>
        <v>#REF!</v>
      </c>
      <c r="B552" s="10" t="e">
        <f t="shared" si="250"/>
        <v>#REF!</v>
      </c>
      <c r="C552" s="17" t="e">
        <f>VLOOKUP(Audit!#REF!,$V$3:$AE$12,2,FALSE) &amp; VLOOKUP(Audit!#REF!,$V$13:$AE$22,2,FALSE)&amp; IF(Audit!#REF!=10,Audit!#REF!&amp;Audit!#REF!,"")</f>
        <v>#REF!</v>
      </c>
      <c r="D552" s="17" t="e">
        <f>VLOOKUP(Audit!#REF!,$V$3:$AE$12,3,FALSE) &amp; VLOOKUP(Audit!#REF!,$V$13:$AE$22,3,FALSE) &amp;IF(Audit!#REF!=10,Audit!#REF!&amp;Audit!#REF!,"")</f>
        <v>#REF!</v>
      </c>
      <c r="E552" s="17" t="e">
        <f>VLOOKUP(Audit!#REF!,$V$3:$AE$12,4,FALSE)&amp; Audit!#REF! &amp; VLOOKUP(Audit!#REF!,$V$13:$AE$22,4,FALSE)&amp; IF(Audit!#REF!=10,Audit!#REF!&amp;Audit!#REF!,"")</f>
        <v>#REF!</v>
      </c>
      <c r="F552" s="17" t="e">
        <f>VLOOKUP(Audit!#REF!,$V$3:$AE$12,5,FALSE) &amp; VLOOKUP(Audit!#REF!,$V$13:$AE$22,5,FALSE)&amp; IF(Audit!#REF!=10,Audit!#REF!&amp;Audit!#REF!,"")</f>
        <v>#REF!</v>
      </c>
      <c r="G552" s="17" t="e">
        <f>VLOOKUP(Audit!#REF!,$V$3:$AE$12,6,FALSE) &amp; VLOOKUP(Audit!#REF!,$V$13:$AE$22,6,FALSE)&amp; IF(Audit!#REF!=10,Audit!#REF!&amp;Audit!#REF!,"")</f>
        <v>#REF!</v>
      </c>
      <c r="H552" s="17" t="e">
        <f>VLOOKUP(Audit!#REF!,$V$3:$AE$12,7,FALSE) &amp; VLOOKUP(Audit!#REF!,$V$13:$AE$22,7,FALSE)&amp;IF(Audit!#REF!=10,Audit!#REF!&amp;Audit!#REF!,"")</f>
        <v>#REF!</v>
      </c>
      <c r="I552" s="17" t="e">
        <f>VLOOKUP(Audit!#REF!,$V$3:$AE$12,8,FALSE) &amp; Audit!#REF! &amp; VLOOKUP(Audit!#REF!,$V$13:$AE$22,8,FALSE)&amp;IF(Audit!#REF!=10,Audit!#REF!&amp;Audit!#REF!,"")</f>
        <v>#REF!</v>
      </c>
      <c r="J552" s="17" t="e">
        <f>VLOOKUP(Audit!#REF!,$V$3:$AE$12,9,FALSE) &amp; VLOOKUP(Audit!#REF!,$V$13:$AE$22,9,FALSE) &amp; IF(Audit!#REF!=10,Audit!#REF!&amp;Audit!#REF!,"") &amp; IF(Audit!#REF!&lt;&gt;1,U552,"")</f>
        <v>#REF!</v>
      </c>
      <c r="K552" s="17" t="e">
        <f>VLOOKUP(Audit!#REF!,$V$3:$AE$12,10,FALSE) &amp; Audit!#REF! &amp; VLOOKUP(Audit!#REF!,$V$13:$AE$22,10,FALSE) &amp; IF(Audit!#REF!=10,Audit!#REF!&amp;Audit!#REF!,"") &amp; IF(Audit!#REF!&lt;&gt;1,U552,"")</f>
        <v>#REF!</v>
      </c>
      <c r="L552" s="10" t="e">
        <f>Audit!#REF!</f>
        <v>#REF!</v>
      </c>
      <c r="M552" s="10" t="e">
        <f t="shared" si="251"/>
        <v>#REF!</v>
      </c>
      <c r="N552" s="10" t="e">
        <f t="shared" si="252"/>
        <v>#REF!</v>
      </c>
      <c r="O552" s="10" t="e">
        <f t="shared" si="253"/>
        <v>#REF!</v>
      </c>
      <c r="P552" s="10" t="e">
        <f t="shared" si="254"/>
        <v>#REF!</v>
      </c>
      <c r="Q552" s="10" t="e">
        <f t="shared" si="255"/>
        <v>#REF!</v>
      </c>
      <c r="R552" s="10" t="e">
        <f t="shared" si="256"/>
        <v>#REF!</v>
      </c>
      <c r="S552" s="10" t="e">
        <f t="shared" si="257"/>
        <v>#REF!</v>
      </c>
      <c r="T552" s="10" t="e">
        <f t="shared" si="258"/>
        <v>#REF!</v>
      </c>
      <c r="U552" s="17" t="e">
        <f>IF(Audit!#REF!="","",VLOOKUP(Audit!#REF!,$W$26:$X$35,2,FALSE)) &amp; Audit!#REF! &amp; IF(Audit!#REF!="","",IF(Audit!#REF!&lt;=1.4,VLOOKUP(Audit!#REF!,$W$38:X597,2,FALSE),VLOOKUP(Audit!#REF!,$W$51:$X$61,2,FALSE))) &amp; IF(Audit!#REF!="","",VLOOKUP(Audit!#REF!,$Y$26:$Z$35,2,FALSE) &amp; Audit!#REF! &amp; IF(Audit!#REF!="","",IF(Audit!#REF!&lt;=1.4,VLOOKUP(Audit!#REF!,$Y$38:$Z$48,2,FALSE),VLOOKUP(Audit!#REF!,$Y$51:$Z$61,2,FALSE))))</f>
        <v>#REF!</v>
      </c>
      <c r="V552" s="21"/>
      <c r="AH552" s="49" t="e">
        <f>Audit!#REF!</f>
        <v>#REF!</v>
      </c>
      <c r="AI552" s="50" t="e">
        <f>VLOOKUP(Audit!#REF!,$V$3:$AE$12,2,FALSE)&amp; IF(Audit!#REF!=10,Audit!#REF!,"")</f>
        <v>#REF!</v>
      </c>
      <c r="AJ552" s="50" t="e">
        <f>VLOOKUP(Audit!#REF!,$V$13:$AE$22,2,FALSE)&amp; IF(Audit!#REF!=10,Audit!#REF!,"")</f>
        <v>#REF!</v>
      </c>
      <c r="AK552" s="47" t="e">
        <f t="shared" si="259"/>
        <v>#REF!</v>
      </c>
      <c r="AL552" s="50" t="e">
        <f>VLOOKUP(Audit!#REF!,$V$3:$AE$12,3,FALSE)&amp; IF(Audit!#REF!=10,Audit!#REF!,"")</f>
        <v>#REF!</v>
      </c>
      <c r="AM552" s="50" t="e">
        <f>VLOOKUP(Audit!#REF!,$V$13:$AE$22,3,FALSE)&amp; IF(Audit!#REF!=10,Audit!#REF!,"")</f>
        <v>#REF!</v>
      </c>
      <c r="AN552" s="47" t="e">
        <f t="shared" si="260"/>
        <v>#REF!</v>
      </c>
      <c r="AO552" s="50" t="e">
        <f>VLOOKUP(Audit!#REF!,$V$3:$AE$12,4,FALSE) &amp;  Audit!#REF! &amp; IF(Audit!#REF!=10,Audit!#REF!,"")</f>
        <v>#REF!</v>
      </c>
      <c r="AP552" s="50" t="e">
        <f>VLOOKUP(Audit!#REF!,$V$13:$AE$22,4,FALSE)&amp; IF(Audit!#REF!=10,Audit!#REF!,"")</f>
        <v>#REF!</v>
      </c>
      <c r="AQ552" s="47" t="e">
        <f t="shared" si="261"/>
        <v>#REF!</v>
      </c>
      <c r="AR552" s="50" t="e">
        <f>VLOOKUP(Audit!#REF!,$V$3:$AE$12,5,FALSE)&amp; IF(Audit!#REF!=10,Audit!#REF!,"")</f>
        <v>#REF!</v>
      </c>
      <c r="AS552" s="50" t="e">
        <f>VLOOKUP(Audit!#REF!,$V$13:$AE$22,5,FALSE)&amp; IF(Audit!#REF!=10,Audit!#REF!,"")</f>
        <v>#REF!</v>
      </c>
      <c r="AT552" s="47" t="e">
        <f t="shared" si="262"/>
        <v>#REF!</v>
      </c>
      <c r="AU552" s="50" t="e">
        <f>VLOOKUP(Audit!#REF!,$V$3:$AE$12,6,FALSE)&amp; IF(Audit!#REF!=10,Audit!#REF!,"")</f>
        <v>#REF!</v>
      </c>
      <c r="AV552" s="50" t="e">
        <f>VLOOKUP(Audit!#REF!,$V$13:$AE$22,6,FALSE)&amp; IF(Audit!#REF!=10,Audit!#REF!,"")</f>
        <v>#REF!</v>
      </c>
      <c r="AW552" s="47" t="e">
        <f t="shared" si="263"/>
        <v>#REF!</v>
      </c>
      <c r="AX552" s="50" t="e">
        <f>VLOOKUP(Audit!#REF!,$V$3:$AE$12,7,FALSE)&amp; IF(Audit!#REF!=10,Audit!#REF!,"")</f>
        <v>#REF!</v>
      </c>
      <c r="AY552" s="50" t="e">
        <f>VLOOKUP(Audit!#REF!,$V$13:$AE$22,7,FALSE) &amp; IF(Audit!#REF!=10,Audit!#REF!,"")</f>
        <v>#REF!</v>
      </c>
      <c r="AZ552" s="47" t="e">
        <f t="shared" si="264"/>
        <v>#REF!</v>
      </c>
      <c r="BA552" s="50" t="e">
        <f>VLOOKUP(Audit!#REF!,$V$3:$AE$12,8,FALSE)&amp; Audit!#REF! &amp; IF(Audit!#REF!=10,Audit!#REF!,"")</f>
        <v>#REF!</v>
      </c>
      <c r="BB552" s="50" t="e">
        <f>VLOOKUP(Audit!#REF!,$V$13:$AE$22,8,FALSE) &amp; IF(Audit!#REF!=10,Audit!#REF!,"")</f>
        <v>#REF!</v>
      </c>
      <c r="BC552" s="47" t="e">
        <f t="shared" si="265"/>
        <v>#REF!</v>
      </c>
      <c r="BD552" s="50" t="e">
        <f>VLOOKUP(Audit!#REF!,$V$3:$AE$12,9,FALSE)&amp; IF(Audit!#REF!=10,Audit!#REF!,"")</f>
        <v>#REF!</v>
      </c>
      <c r="BE552" s="50" t="e">
        <f>VLOOKUP(Audit!#REF!,$V$13:$AE$22,9,FALSE) &amp; IF(Audit!#REF!=10,Audit!#REF!,"") &amp; IF(Audit!#REF!&lt;&gt;1,U552,"")</f>
        <v>#REF!</v>
      </c>
      <c r="BF552" s="47" t="e">
        <f t="shared" si="266"/>
        <v>#REF!</v>
      </c>
      <c r="BG552" s="50" t="e">
        <f>VLOOKUP(Audit!#REF!,$V$3:$AE$12,10,FALSE) &amp; Audit!#REF! &amp; IF(Audit!#REF!=10,Audit!#REF!,"")</f>
        <v>#REF!</v>
      </c>
      <c r="BH552" s="50" t="e">
        <f>VLOOKUP(Audit!#REF!,$V$13:$AE$22,10,FALSE) &amp; IF(Audit!#REF!=10,Audit!#REF!,"") &amp; IF(Audit!#REF!&lt;&gt;1,U552,"")</f>
        <v>#REF!</v>
      </c>
      <c r="BI552" s="47" t="e">
        <f t="shared" si="267"/>
        <v>#REF!</v>
      </c>
      <c r="BJ552" s="48" t="str">
        <f t="shared" si="268"/>
        <v/>
      </c>
      <c r="BK552" s="48" t="str">
        <f t="shared" si="269"/>
        <v/>
      </c>
      <c r="BL552" s="48" t="str">
        <f t="shared" si="270"/>
        <v/>
      </c>
      <c r="BM552" s="48" t="str">
        <f t="shared" si="271"/>
        <v/>
      </c>
      <c r="BN552" s="48" t="str">
        <f t="shared" si="272"/>
        <v/>
      </c>
      <c r="BO552" s="48" t="str">
        <f t="shared" si="273"/>
        <v/>
      </c>
      <c r="BP552" s="48" t="str">
        <f t="shared" si="274"/>
        <v/>
      </c>
      <c r="BQ552" s="48" t="str">
        <f t="shared" si="275"/>
        <v/>
      </c>
      <c r="BR552" s="48" t="str">
        <f t="shared" si="276"/>
        <v/>
      </c>
      <c r="BS552" s="48" t="str">
        <f t="shared" si="277"/>
        <v/>
      </c>
      <c r="BT552" s="48" t="str">
        <f t="shared" si="278"/>
        <v/>
      </c>
      <c r="BU552" s="48" t="str">
        <f t="shared" si="279"/>
        <v/>
      </c>
    </row>
    <row r="553" spans="1:73">
      <c r="A553" s="10" t="e">
        <f>Audit!#REF!</f>
        <v>#REF!</v>
      </c>
      <c r="B553" s="10" t="e">
        <f t="shared" si="250"/>
        <v>#REF!</v>
      </c>
      <c r="C553" s="17" t="e">
        <f>VLOOKUP(Audit!#REF!,$V$3:$AE$12,2,FALSE) &amp; VLOOKUP(Audit!#REF!,$V$13:$AE$22,2,FALSE)&amp; IF(Audit!#REF!=10,Audit!#REF!&amp;Audit!#REF!,"")</f>
        <v>#REF!</v>
      </c>
      <c r="D553" s="17" t="e">
        <f>VLOOKUP(Audit!#REF!,$V$3:$AE$12,3,FALSE) &amp; VLOOKUP(Audit!#REF!,$V$13:$AE$22,3,FALSE) &amp;IF(Audit!#REF!=10,Audit!#REF!&amp;Audit!#REF!,"")</f>
        <v>#REF!</v>
      </c>
      <c r="E553" s="17" t="e">
        <f>VLOOKUP(Audit!#REF!,$V$3:$AE$12,4,FALSE)&amp; Audit!#REF! &amp; VLOOKUP(Audit!#REF!,$V$13:$AE$22,4,FALSE)&amp; IF(Audit!#REF!=10,Audit!#REF!&amp;Audit!#REF!,"")</f>
        <v>#REF!</v>
      </c>
      <c r="F553" s="17" t="e">
        <f>VLOOKUP(Audit!#REF!,$V$3:$AE$12,5,FALSE) &amp; VLOOKUP(Audit!#REF!,$V$13:$AE$22,5,FALSE)&amp; IF(Audit!#REF!=10,Audit!#REF!&amp;Audit!#REF!,"")</f>
        <v>#REF!</v>
      </c>
      <c r="G553" s="17" t="e">
        <f>VLOOKUP(Audit!#REF!,$V$3:$AE$12,6,FALSE) &amp; VLOOKUP(Audit!#REF!,$V$13:$AE$22,6,FALSE)&amp; IF(Audit!#REF!=10,Audit!#REF!&amp;Audit!#REF!,"")</f>
        <v>#REF!</v>
      </c>
      <c r="H553" s="17" t="e">
        <f>VLOOKUP(Audit!#REF!,$V$3:$AE$12,7,FALSE) &amp; VLOOKUP(Audit!#REF!,$V$13:$AE$22,7,FALSE)&amp;IF(Audit!#REF!=10,Audit!#REF!&amp;Audit!#REF!,"")</f>
        <v>#REF!</v>
      </c>
      <c r="I553" s="17" t="e">
        <f>VLOOKUP(Audit!#REF!,$V$3:$AE$12,8,FALSE) &amp; Audit!#REF! &amp; VLOOKUP(Audit!#REF!,$V$13:$AE$22,8,FALSE)&amp;IF(Audit!#REF!=10,Audit!#REF!&amp;Audit!#REF!,"")</f>
        <v>#REF!</v>
      </c>
      <c r="J553" s="17" t="e">
        <f>VLOOKUP(Audit!#REF!,$V$3:$AE$12,9,FALSE) &amp; VLOOKUP(Audit!#REF!,$V$13:$AE$22,9,FALSE) &amp; IF(Audit!#REF!=10,Audit!#REF!&amp;Audit!#REF!,"") &amp; IF(Audit!#REF!&lt;&gt;1,U553,"")</f>
        <v>#REF!</v>
      </c>
      <c r="K553" s="17" t="e">
        <f>VLOOKUP(Audit!#REF!,$V$3:$AE$12,10,FALSE) &amp; Audit!#REF! &amp; VLOOKUP(Audit!#REF!,$V$13:$AE$22,10,FALSE) &amp; IF(Audit!#REF!=10,Audit!#REF!&amp;Audit!#REF!,"") &amp; IF(Audit!#REF!&lt;&gt;1,U553,"")</f>
        <v>#REF!</v>
      </c>
      <c r="L553" s="10" t="e">
        <f>Audit!#REF!</f>
        <v>#REF!</v>
      </c>
      <c r="M553" s="10" t="e">
        <f t="shared" si="251"/>
        <v>#REF!</v>
      </c>
      <c r="N553" s="10" t="e">
        <f t="shared" si="252"/>
        <v>#REF!</v>
      </c>
      <c r="O553" s="10" t="e">
        <f t="shared" si="253"/>
        <v>#REF!</v>
      </c>
      <c r="P553" s="10" t="e">
        <f t="shared" si="254"/>
        <v>#REF!</v>
      </c>
      <c r="Q553" s="10" t="e">
        <f t="shared" si="255"/>
        <v>#REF!</v>
      </c>
      <c r="R553" s="10" t="e">
        <f t="shared" si="256"/>
        <v>#REF!</v>
      </c>
      <c r="S553" s="10" t="e">
        <f t="shared" si="257"/>
        <v>#REF!</v>
      </c>
      <c r="T553" s="10" t="e">
        <f t="shared" si="258"/>
        <v>#REF!</v>
      </c>
      <c r="U553" s="17" t="e">
        <f>IF(Audit!#REF!="","",VLOOKUP(Audit!#REF!,$W$26:$X$35,2,FALSE)) &amp; Audit!#REF! &amp; IF(Audit!#REF!="","",IF(Audit!#REF!&lt;=1.4,VLOOKUP(Audit!#REF!,$W$38:X598,2,FALSE),VLOOKUP(Audit!#REF!,$W$51:$X$61,2,FALSE))) &amp; IF(Audit!#REF!="","",VLOOKUP(Audit!#REF!,$Y$26:$Z$35,2,FALSE) &amp; Audit!#REF! &amp; IF(Audit!#REF!="","",IF(Audit!#REF!&lt;=1.4,VLOOKUP(Audit!#REF!,$Y$38:$Z$48,2,FALSE),VLOOKUP(Audit!#REF!,$Y$51:$Z$61,2,FALSE))))</f>
        <v>#REF!</v>
      </c>
      <c r="V553" s="21"/>
      <c r="AH553" s="49" t="e">
        <f>Audit!#REF!</f>
        <v>#REF!</v>
      </c>
      <c r="AI553" s="50" t="e">
        <f>VLOOKUP(Audit!#REF!,$V$3:$AE$12,2,FALSE)&amp; IF(Audit!#REF!=10,Audit!#REF!,"")</f>
        <v>#REF!</v>
      </c>
      <c r="AJ553" s="50" t="e">
        <f>VLOOKUP(Audit!#REF!,$V$13:$AE$22,2,FALSE)&amp; IF(Audit!#REF!=10,Audit!#REF!,"")</f>
        <v>#REF!</v>
      </c>
      <c r="AK553" s="47" t="e">
        <f t="shared" si="259"/>
        <v>#REF!</v>
      </c>
      <c r="AL553" s="50" t="e">
        <f>VLOOKUP(Audit!#REF!,$V$3:$AE$12,3,FALSE)&amp; IF(Audit!#REF!=10,Audit!#REF!,"")</f>
        <v>#REF!</v>
      </c>
      <c r="AM553" s="50" t="e">
        <f>VLOOKUP(Audit!#REF!,$V$13:$AE$22,3,FALSE)&amp; IF(Audit!#REF!=10,Audit!#REF!,"")</f>
        <v>#REF!</v>
      </c>
      <c r="AN553" s="47" t="e">
        <f t="shared" si="260"/>
        <v>#REF!</v>
      </c>
      <c r="AO553" s="50" t="e">
        <f>VLOOKUP(Audit!#REF!,$V$3:$AE$12,4,FALSE) &amp;  Audit!#REF! &amp; IF(Audit!#REF!=10,Audit!#REF!,"")</f>
        <v>#REF!</v>
      </c>
      <c r="AP553" s="50" t="e">
        <f>VLOOKUP(Audit!#REF!,$V$13:$AE$22,4,FALSE)&amp; IF(Audit!#REF!=10,Audit!#REF!,"")</f>
        <v>#REF!</v>
      </c>
      <c r="AQ553" s="47" t="e">
        <f t="shared" si="261"/>
        <v>#REF!</v>
      </c>
      <c r="AR553" s="50" t="e">
        <f>VLOOKUP(Audit!#REF!,$V$3:$AE$12,5,FALSE)&amp; IF(Audit!#REF!=10,Audit!#REF!,"")</f>
        <v>#REF!</v>
      </c>
      <c r="AS553" s="50" t="e">
        <f>VLOOKUP(Audit!#REF!,$V$13:$AE$22,5,FALSE)&amp; IF(Audit!#REF!=10,Audit!#REF!,"")</f>
        <v>#REF!</v>
      </c>
      <c r="AT553" s="47" t="e">
        <f t="shared" si="262"/>
        <v>#REF!</v>
      </c>
      <c r="AU553" s="50" t="e">
        <f>VLOOKUP(Audit!#REF!,$V$3:$AE$12,6,FALSE)&amp; IF(Audit!#REF!=10,Audit!#REF!,"")</f>
        <v>#REF!</v>
      </c>
      <c r="AV553" s="50" t="e">
        <f>VLOOKUP(Audit!#REF!,$V$13:$AE$22,6,FALSE)&amp; IF(Audit!#REF!=10,Audit!#REF!,"")</f>
        <v>#REF!</v>
      </c>
      <c r="AW553" s="47" t="e">
        <f t="shared" si="263"/>
        <v>#REF!</v>
      </c>
      <c r="AX553" s="50" t="e">
        <f>VLOOKUP(Audit!#REF!,$V$3:$AE$12,7,FALSE)&amp; IF(Audit!#REF!=10,Audit!#REF!,"")</f>
        <v>#REF!</v>
      </c>
      <c r="AY553" s="50" t="e">
        <f>VLOOKUP(Audit!#REF!,$V$13:$AE$22,7,FALSE) &amp; IF(Audit!#REF!=10,Audit!#REF!,"")</f>
        <v>#REF!</v>
      </c>
      <c r="AZ553" s="47" t="e">
        <f t="shared" si="264"/>
        <v>#REF!</v>
      </c>
      <c r="BA553" s="50" t="e">
        <f>VLOOKUP(Audit!#REF!,$V$3:$AE$12,8,FALSE)&amp; Audit!#REF! &amp; IF(Audit!#REF!=10,Audit!#REF!,"")</f>
        <v>#REF!</v>
      </c>
      <c r="BB553" s="50" t="e">
        <f>VLOOKUP(Audit!#REF!,$V$13:$AE$22,8,FALSE) &amp; IF(Audit!#REF!=10,Audit!#REF!,"")</f>
        <v>#REF!</v>
      </c>
      <c r="BC553" s="47" t="e">
        <f t="shared" si="265"/>
        <v>#REF!</v>
      </c>
      <c r="BD553" s="50" t="e">
        <f>VLOOKUP(Audit!#REF!,$V$3:$AE$12,9,FALSE)&amp; IF(Audit!#REF!=10,Audit!#REF!,"")</f>
        <v>#REF!</v>
      </c>
      <c r="BE553" s="50" t="e">
        <f>VLOOKUP(Audit!#REF!,$V$13:$AE$22,9,FALSE) &amp; IF(Audit!#REF!=10,Audit!#REF!,"") &amp; IF(Audit!#REF!&lt;&gt;1,U553,"")</f>
        <v>#REF!</v>
      </c>
      <c r="BF553" s="47" t="e">
        <f t="shared" si="266"/>
        <v>#REF!</v>
      </c>
      <c r="BG553" s="50" t="e">
        <f>VLOOKUP(Audit!#REF!,$V$3:$AE$12,10,FALSE) &amp; Audit!#REF! &amp; IF(Audit!#REF!=10,Audit!#REF!,"")</f>
        <v>#REF!</v>
      </c>
      <c r="BH553" s="50" t="e">
        <f>VLOOKUP(Audit!#REF!,$V$13:$AE$22,10,FALSE) &amp; IF(Audit!#REF!=10,Audit!#REF!,"") &amp; IF(Audit!#REF!&lt;&gt;1,U553,"")</f>
        <v>#REF!</v>
      </c>
      <c r="BI553" s="47" t="e">
        <f t="shared" si="267"/>
        <v>#REF!</v>
      </c>
      <c r="BJ553" s="48" t="str">
        <f t="shared" si="268"/>
        <v/>
      </c>
      <c r="BK553" s="48" t="str">
        <f t="shared" si="269"/>
        <v/>
      </c>
      <c r="BL553" s="48" t="str">
        <f t="shared" si="270"/>
        <v/>
      </c>
      <c r="BM553" s="48" t="str">
        <f t="shared" si="271"/>
        <v/>
      </c>
      <c r="BN553" s="48" t="str">
        <f t="shared" si="272"/>
        <v/>
      </c>
      <c r="BO553" s="48" t="str">
        <f t="shared" si="273"/>
        <v/>
      </c>
      <c r="BP553" s="48" t="str">
        <f t="shared" si="274"/>
        <v/>
      </c>
      <c r="BQ553" s="48" t="str">
        <f t="shared" si="275"/>
        <v/>
      </c>
      <c r="BR553" s="48" t="str">
        <f t="shared" si="276"/>
        <v/>
      </c>
      <c r="BS553" s="48" t="str">
        <f t="shared" si="277"/>
        <v/>
      </c>
      <c r="BT553" s="48" t="str">
        <f t="shared" si="278"/>
        <v/>
      </c>
      <c r="BU553" s="48" t="str">
        <f t="shared" si="279"/>
        <v/>
      </c>
    </row>
    <row r="554" spans="1:73">
      <c r="A554" s="10" t="e">
        <f>Audit!#REF!</f>
        <v>#REF!</v>
      </c>
      <c r="B554" s="10" t="e">
        <f t="shared" si="250"/>
        <v>#REF!</v>
      </c>
      <c r="C554" s="17" t="e">
        <f>VLOOKUP(Audit!#REF!,$V$3:$AE$12,2,FALSE) &amp; VLOOKUP(Audit!#REF!,$V$13:$AE$22,2,FALSE)&amp; IF(Audit!#REF!=10,Audit!#REF!&amp;Audit!#REF!,"")</f>
        <v>#REF!</v>
      </c>
      <c r="D554" s="17" t="e">
        <f>VLOOKUP(Audit!#REF!,$V$3:$AE$12,3,FALSE) &amp; VLOOKUP(Audit!#REF!,$V$13:$AE$22,3,FALSE) &amp;IF(Audit!#REF!=10,Audit!#REF!&amp;Audit!#REF!,"")</f>
        <v>#REF!</v>
      </c>
      <c r="E554" s="17" t="e">
        <f>VLOOKUP(Audit!#REF!,$V$3:$AE$12,4,FALSE)&amp; Audit!#REF! &amp; VLOOKUP(Audit!#REF!,$V$13:$AE$22,4,FALSE)&amp; IF(Audit!#REF!=10,Audit!#REF!&amp;Audit!#REF!,"")</f>
        <v>#REF!</v>
      </c>
      <c r="F554" s="17" t="e">
        <f>VLOOKUP(Audit!#REF!,$V$3:$AE$12,5,FALSE) &amp; VLOOKUP(Audit!#REF!,$V$13:$AE$22,5,FALSE)&amp; IF(Audit!#REF!=10,Audit!#REF!&amp;Audit!#REF!,"")</f>
        <v>#REF!</v>
      </c>
      <c r="G554" s="17" t="e">
        <f>VLOOKUP(Audit!#REF!,$V$3:$AE$12,6,FALSE) &amp; VLOOKUP(Audit!#REF!,$V$13:$AE$22,6,FALSE)&amp; IF(Audit!#REF!=10,Audit!#REF!&amp;Audit!#REF!,"")</f>
        <v>#REF!</v>
      </c>
      <c r="H554" s="17" t="e">
        <f>VLOOKUP(Audit!#REF!,$V$3:$AE$12,7,FALSE) &amp; VLOOKUP(Audit!#REF!,$V$13:$AE$22,7,FALSE)&amp;IF(Audit!#REF!=10,Audit!#REF!&amp;Audit!#REF!,"")</f>
        <v>#REF!</v>
      </c>
      <c r="I554" s="17" t="e">
        <f>VLOOKUP(Audit!#REF!,$V$3:$AE$12,8,FALSE) &amp; Audit!#REF! &amp; VLOOKUP(Audit!#REF!,$V$13:$AE$22,8,FALSE)&amp;IF(Audit!#REF!=10,Audit!#REF!&amp;Audit!#REF!,"")</f>
        <v>#REF!</v>
      </c>
      <c r="J554" s="17" t="e">
        <f>VLOOKUP(Audit!#REF!,$V$3:$AE$12,9,FALSE) &amp; VLOOKUP(Audit!#REF!,$V$13:$AE$22,9,FALSE) &amp; IF(Audit!#REF!=10,Audit!#REF!&amp;Audit!#REF!,"") &amp; IF(Audit!#REF!&lt;&gt;1,U554,"")</f>
        <v>#REF!</v>
      </c>
      <c r="K554" s="17" t="e">
        <f>VLOOKUP(Audit!#REF!,$V$3:$AE$12,10,FALSE) &amp; Audit!#REF! &amp; VLOOKUP(Audit!#REF!,$V$13:$AE$22,10,FALSE) &amp; IF(Audit!#REF!=10,Audit!#REF!&amp;Audit!#REF!,"") &amp; IF(Audit!#REF!&lt;&gt;1,U554,"")</f>
        <v>#REF!</v>
      </c>
      <c r="L554" s="10" t="e">
        <f>Audit!#REF!</f>
        <v>#REF!</v>
      </c>
      <c r="M554" s="10" t="e">
        <f t="shared" si="251"/>
        <v>#REF!</v>
      </c>
      <c r="N554" s="10" t="e">
        <f t="shared" si="252"/>
        <v>#REF!</v>
      </c>
      <c r="O554" s="10" t="e">
        <f t="shared" si="253"/>
        <v>#REF!</v>
      </c>
      <c r="P554" s="10" t="e">
        <f t="shared" si="254"/>
        <v>#REF!</v>
      </c>
      <c r="Q554" s="10" t="e">
        <f t="shared" si="255"/>
        <v>#REF!</v>
      </c>
      <c r="R554" s="10" t="e">
        <f t="shared" si="256"/>
        <v>#REF!</v>
      </c>
      <c r="S554" s="10" t="e">
        <f t="shared" si="257"/>
        <v>#REF!</v>
      </c>
      <c r="T554" s="10" t="e">
        <f t="shared" si="258"/>
        <v>#REF!</v>
      </c>
      <c r="U554" s="17" t="e">
        <f>IF(Audit!#REF!="","",VLOOKUP(Audit!#REF!,$W$26:$X$35,2,FALSE)) &amp; Audit!#REF! &amp; IF(Audit!#REF!="","",IF(Audit!#REF!&lt;=1.4,VLOOKUP(Audit!#REF!,$W$38:X599,2,FALSE),VLOOKUP(Audit!#REF!,$W$51:$X$61,2,FALSE))) &amp; IF(Audit!#REF!="","",VLOOKUP(Audit!#REF!,$Y$26:$Z$35,2,FALSE) &amp; Audit!#REF! &amp; IF(Audit!#REF!="","",IF(Audit!#REF!&lt;=1.4,VLOOKUP(Audit!#REF!,$Y$38:$Z$48,2,FALSE),VLOOKUP(Audit!#REF!,$Y$51:$Z$61,2,FALSE))))</f>
        <v>#REF!</v>
      </c>
      <c r="V554" s="21"/>
      <c r="AH554" s="49" t="e">
        <f>Audit!#REF!</f>
        <v>#REF!</v>
      </c>
      <c r="AI554" s="50" t="e">
        <f>VLOOKUP(Audit!#REF!,$V$3:$AE$12,2,FALSE)&amp; IF(Audit!#REF!=10,Audit!#REF!,"")</f>
        <v>#REF!</v>
      </c>
      <c r="AJ554" s="50" t="e">
        <f>VLOOKUP(Audit!#REF!,$V$13:$AE$22,2,FALSE)&amp; IF(Audit!#REF!=10,Audit!#REF!,"")</f>
        <v>#REF!</v>
      </c>
      <c r="AK554" s="47" t="e">
        <f t="shared" si="259"/>
        <v>#REF!</v>
      </c>
      <c r="AL554" s="50" t="e">
        <f>VLOOKUP(Audit!#REF!,$V$3:$AE$12,3,FALSE)&amp; IF(Audit!#REF!=10,Audit!#REF!,"")</f>
        <v>#REF!</v>
      </c>
      <c r="AM554" s="50" t="e">
        <f>VLOOKUP(Audit!#REF!,$V$13:$AE$22,3,FALSE)&amp; IF(Audit!#REF!=10,Audit!#REF!,"")</f>
        <v>#REF!</v>
      </c>
      <c r="AN554" s="47" t="e">
        <f t="shared" si="260"/>
        <v>#REF!</v>
      </c>
      <c r="AO554" s="50" t="e">
        <f>VLOOKUP(Audit!#REF!,$V$3:$AE$12,4,FALSE) &amp;  Audit!#REF! &amp; IF(Audit!#REF!=10,Audit!#REF!,"")</f>
        <v>#REF!</v>
      </c>
      <c r="AP554" s="50" t="e">
        <f>VLOOKUP(Audit!#REF!,$V$13:$AE$22,4,FALSE)&amp; IF(Audit!#REF!=10,Audit!#REF!,"")</f>
        <v>#REF!</v>
      </c>
      <c r="AQ554" s="47" t="e">
        <f t="shared" si="261"/>
        <v>#REF!</v>
      </c>
      <c r="AR554" s="50" t="e">
        <f>VLOOKUP(Audit!#REF!,$V$3:$AE$12,5,FALSE)&amp; IF(Audit!#REF!=10,Audit!#REF!,"")</f>
        <v>#REF!</v>
      </c>
      <c r="AS554" s="50" t="e">
        <f>VLOOKUP(Audit!#REF!,$V$13:$AE$22,5,FALSE)&amp; IF(Audit!#REF!=10,Audit!#REF!,"")</f>
        <v>#REF!</v>
      </c>
      <c r="AT554" s="47" t="e">
        <f t="shared" si="262"/>
        <v>#REF!</v>
      </c>
      <c r="AU554" s="50" t="e">
        <f>VLOOKUP(Audit!#REF!,$V$3:$AE$12,6,FALSE)&amp; IF(Audit!#REF!=10,Audit!#REF!,"")</f>
        <v>#REF!</v>
      </c>
      <c r="AV554" s="50" t="e">
        <f>VLOOKUP(Audit!#REF!,$V$13:$AE$22,6,FALSE)&amp; IF(Audit!#REF!=10,Audit!#REF!,"")</f>
        <v>#REF!</v>
      </c>
      <c r="AW554" s="47" t="e">
        <f t="shared" si="263"/>
        <v>#REF!</v>
      </c>
      <c r="AX554" s="50" t="e">
        <f>VLOOKUP(Audit!#REF!,$V$3:$AE$12,7,FALSE)&amp; IF(Audit!#REF!=10,Audit!#REF!,"")</f>
        <v>#REF!</v>
      </c>
      <c r="AY554" s="50" t="e">
        <f>VLOOKUP(Audit!#REF!,$V$13:$AE$22,7,FALSE) &amp; IF(Audit!#REF!=10,Audit!#REF!,"")</f>
        <v>#REF!</v>
      </c>
      <c r="AZ554" s="47" t="e">
        <f t="shared" si="264"/>
        <v>#REF!</v>
      </c>
      <c r="BA554" s="50" t="e">
        <f>VLOOKUP(Audit!#REF!,$V$3:$AE$12,8,FALSE)&amp; Audit!#REF! &amp; IF(Audit!#REF!=10,Audit!#REF!,"")</f>
        <v>#REF!</v>
      </c>
      <c r="BB554" s="50" t="e">
        <f>VLOOKUP(Audit!#REF!,$V$13:$AE$22,8,FALSE) &amp; IF(Audit!#REF!=10,Audit!#REF!,"")</f>
        <v>#REF!</v>
      </c>
      <c r="BC554" s="47" t="e">
        <f t="shared" si="265"/>
        <v>#REF!</v>
      </c>
      <c r="BD554" s="50" t="e">
        <f>VLOOKUP(Audit!#REF!,$V$3:$AE$12,9,FALSE)&amp; IF(Audit!#REF!=10,Audit!#REF!,"")</f>
        <v>#REF!</v>
      </c>
      <c r="BE554" s="50" t="e">
        <f>VLOOKUP(Audit!#REF!,$V$13:$AE$22,9,FALSE) &amp; IF(Audit!#REF!=10,Audit!#REF!,"") &amp; IF(Audit!#REF!&lt;&gt;1,U554,"")</f>
        <v>#REF!</v>
      </c>
      <c r="BF554" s="47" t="e">
        <f t="shared" si="266"/>
        <v>#REF!</v>
      </c>
      <c r="BG554" s="50" t="e">
        <f>VLOOKUP(Audit!#REF!,$V$3:$AE$12,10,FALSE) &amp; Audit!#REF! &amp; IF(Audit!#REF!=10,Audit!#REF!,"")</f>
        <v>#REF!</v>
      </c>
      <c r="BH554" s="50" t="e">
        <f>VLOOKUP(Audit!#REF!,$V$13:$AE$22,10,FALSE) &amp; IF(Audit!#REF!=10,Audit!#REF!,"") &amp; IF(Audit!#REF!&lt;&gt;1,U554,"")</f>
        <v>#REF!</v>
      </c>
      <c r="BI554" s="47" t="e">
        <f t="shared" si="267"/>
        <v>#REF!</v>
      </c>
      <c r="BJ554" s="48" t="str">
        <f t="shared" si="268"/>
        <v/>
      </c>
      <c r="BK554" s="48" t="str">
        <f t="shared" si="269"/>
        <v/>
      </c>
      <c r="BL554" s="48" t="str">
        <f t="shared" si="270"/>
        <v/>
      </c>
      <c r="BM554" s="48" t="str">
        <f t="shared" si="271"/>
        <v/>
      </c>
      <c r="BN554" s="48" t="str">
        <f t="shared" si="272"/>
        <v/>
      </c>
      <c r="BO554" s="48" t="str">
        <f t="shared" si="273"/>
        <v/>
      </c>
      <c r="BP554" s="48" t="str">
        <f t="shared" si="274"/>
        <v/>
      </c>
      <c r="BQ554" s="48" t="str">
        <f t="shared" si="275"/>
        <v/>
      </c>
      <c r="BR554" s="48" t="str">
        <f t="shared" si="276"/>
        <v/>
      </c>
      <c r="BS554" s="48" t="str">
        <f t="shared" si="277"/>
        <v/>
      </c>
      <c r="BT554" s="48" t="str">
        <f t="shared" si="278"/>
        <v/>
      </c>
      <c r="BU554" s="48" t="str">
        <f t="shared" si="279"/>
        <v/>
      </c>
    </row>
    <row r="555" spans="1:73">
      <c r="A555" s="10" t="e">
        <f>Audit!#REF!</f>
        <v>#REF!</v>
      </c>
      <c r="B555" s="10" t="e">
        <f t="shared" si="250"/>
        <v>#REF!</v>
      </c>
      <c r="C555" s="17" t="e">
        <f>VLOOKUP(Audit!#REF!,$V$3:$AE$12,2,FALSE) &amp; VLOOKUP(Audit!#REF!,$V$13:$AE$22,2,FALSE)&amp; IF(Audit!#REF!=10,Audit!#REF!&amp;Audit!#REF!,"")</f>
        <v>#REF!</v>
      </c>
      <c r="D555" s="17" t="e">
        <f>VLOOKUP(Audit!#REF!,$V$3:$AE$12,3,FALSE) &amp; VLOOKUP(Audit!#REF!,$V$13:$AE$22,3,FALSE) &amp;IF(Audit!#REF!=10,Audit!#REF!&amp;Audit!#REF!,"")</f>
        <v>#REF!</v>
      </c>
      <c r="E555" s="17" t="e">
        <f>VLOOKUP(Audit!#REF!,$V$3:$AE$12,4,FALSE)&amp; Audit!#REF! &amp; VLOOKUP(Audit!#REF!,$V$13:$AE$22,4,FALSE)&amp; IF(Audit!#REF!=10,Audit!#REF!&amp;Audit!#REF!,"")</f>
        <v>#REF!</v>
      </c>
      <c r="F555" s="17" t="e">
        <f>VLOOKUP(Audit!#REF!,$V$3:$AE$12,5,FALSE) &amp; VLOOKUP(Audit!#REF!,$V$13:$AE$22,5,FALSE)&amp; IF(Audit!#REF!=10,Audit!#REF!&amp;Audit!#REF!,"")</f>
        <v>#REF!</v>
      </c>
      <c r="G555" s="17" t="e">
        <f>VLOOKUP(Audit!#REF!,$V$3:$AE$12,6,FALSE) &amp; VLOOKUP(Audit!#REF!,$V$13:$AE$22,6,FALSE)&amp; IF(Audit!#REF!=10,Audit!#REF!&amp;Audit!#REF!,"")</f>
        <v>#REF!</v>
      </c>
      <c r="H555" s="17" t="e">
        <f>VLOOKUP(Audit!#REF!,$V$3:$AE$12,7,FALSE) &amp; VLOOKUP(Audit!#REF!,$V$13:$AE$22,7,FALSE)&amp;IF(Audit!#REF!=10,Audit!#REF!&amp;Audit!#REF!,"")</f>
        <v>#REF!</v>
      </c>
      <c r="I555" s="17" t="e">
        <f>VLOOKUP(Audit!#REF!,$V$3:$AE$12,8,FALSE) &amp; Audit!#REF! &amp; VLOOKUP(Audit!#REF!,$V$13:$AE$22,8,FALSE)&amp;IF(Audit!#REF!=10,Audit!#REF!&amp;Audit!#REF!,"")</f>
        <v>#REF!</v>
      </c>
      <c r="J555" s="17" t="e">
        <f>VLOOKUP(Audit!#REF!,$V$3:$AE$12,9,FALSE) &amp; VLOOKUP(Audit!#REF!,$V$13:$AE$22,9,FALSE) &amp; IF(Audit!#REF!=10,Audit!#REF!&amp;Audit!#REF!,"") &amp; IF(Audit!#REF!&lt;&gt;1,U555,"")</f>
        <v>#REF!</v>
      </c>
      <c r="K555" s="17" t="e">
        <f>VLOOKUP(Audit!#REF!,$V$3:$AE$12,10,FALSE) &amp; Audit!#REF! &amp; VLOOKUP(Audit!#REF!,$V$13:$AE$22,10,FALSE) &amp; IF(Audit!#REF!=10,Audit!#REF!&amp;Audit!#REF!,"") &amp; IF(Audit!#REF!&lt;&gt;1,U555,"")</f>
        <v>#REF!</v>
      </c>
      <c r="L555" s="10" t="e">
        <f>Audit!#REF!</f>
        <v>#REF!</v>
      </c>
      <c r="M555" s="10" t="e">
        <f t="shared" si="251"/>
        <v>#REF!</v>
      </c>
      <c r="N555" s="10" t="e">
        <f t="shared" si="252"/>
        <v>#REF!</v>
      </c>
      <c r="O555" s="10" t="e">
        <f t="shared" si="253"/>
        <v>#REF!</v>
      </c>
      <c r="P555" s="10" t="e">
        <f t="shared" si="254"/>
        <v>#REF!</v>
      </c>
      <c r="Q555" s="10" t="e">
        <f t="shared" si="255"/>
        <v>#REF!</v>
      </c>
      <c r="R555" s="10" t="e">
        <f t="shared" si="256"/>
        <v>#REF!</v>
      </c>
      <c r="S555" s="10" t="e">
        <f t="shared" si="257"/>
        <v>#REF!</v>
      </c>
      <c r="T555" s="10" t="e">
        <f t="shared" si="258"/>
        <v>#REF!</v>
      </c>
      <c r="U555" s="17" t="e">
        <f>IF(Audit!#REF!="","",VLOOKUP(Audit!#REF!,$W$26:$X$35,2,FALSE)) &amp; Audit!#REF! &amp; IF(Audit!#REF!="","",IF(Audit!#REF!&lt;=1.4,VLOOKUP(Audit!#REF!,$W$38:X600,2,FALSE),VLOOKUP(Audit!#REF!,$W$51:$X$61,2,FALSE))) &amp; IF(Audit!#REF!="","",VLOOKUP(Audit!#REF!,$Y$26:$Z$35,2,FALSE) &amp; Audit!#REF! &amp; IF(Audit!#REF!="","",IF(Audit!#REF!&lt;=1.4,VLOOKUP(Audit!#REF!,$Y$38:$Z$48,2,FALSE),VLOOKUP(Audit!#REF!,$Y$51:$Z$61,2,FALSE))))</f>
        <v>#REF!</v>
      </c>
      <c r="V555" s="21"/>
      <c r="AH555" s="49" t="e">
        <f>Audit!#REF!</f>
        <v>#REF!</v>
      </c>
      <c r="AI555" s="50" t="e">
        <f>VLOOKUP(Audit!#REF!,$V$3:$AE$12,2,FALSE)&amp; IF(Audit!#REF!=10,Audit!#REF!,"")</f>
        <v>#REF!</v>
      </c>
      <c r="AJ555" s="50" t="e">
        <f>VLOOKUP(Audit!#REF!,$V$13:$AE$22,2,FALSE)&amp; IF(Audit!#REF!=10,Audit!#REF!,"")</f>
        <v>#REF!</v>
      </c>
      <c r="AK555" s="47" t="e">
        <f t="shared" si="259"/>
        <v>#REF!</v>
      </c>
      <c r="AL555" s="50" t="e">
        <f>VLOOKUP(Audit!#REF!,$V$3:$AE$12,3,FALSE)&amp; IF(Audit!#REF!=10,Audit!#REF!,"")</f>
        <v>#REF!</v>
      </c>
      <c r="AM555" s="50" t="e">
        <f>VLOOKUP(Audit!#REF!,$V$13:$AE$22,3,FALSE)&amp; IF(Audit!#REF!=10,Audit!#REF!,"")</f>
        <v>#REF!</v>
      </c>
      <c r="AN555" s="47" t="e">
        <f t="shared" si="260"/>
        <v>#REF!</v>
      </c>
      <c r="AO555" s="50" t="e">
        <f>VLOOKUP(Audit!#REF!,$V$3:$AE$12,4,FALSE) &amp;  Audit!#REF! &amp; IF(Audit!#REF!=10,Audit!#REF!,"")</f>
        <v>#REF!</v>
      </c>
      <c r="AP555" s="50" t="e">
        <f>VLOOKUP(Audit!#REF!,$V$13:$AE$22,4,FALSE)&amp; IF(Audit!#REF!=10,Audit!#REF!,"")</f>
        <v>#REF!</v>
      </c>
      <c r="AQ555" s="47" t="e">
        <f t="shared" si="261"/>
        <v>#REF!</v>
      </c>
      <c r="AR555" s="50" t="e">
        <f>VLOOKUP(Audit!#REF!,$V$3:$AE$12,5,FALSE)&amp; IF(Audit!#REF!=10,Audit!#REF!,"")</f>
        <v>#REF!</v>
      </c>
      <c r="AS555" s="50" t="e">
        <f>VLOOKUP(Audit!#REF!,$V$13:$AE$22,5,FALSE)&amp; IF(Audit!#REF!=10,Audit!#REF!,"")</f>
        <v>#REF!</v>
      </c>
      <c r="AT555" s="47" t="e">
        <f t="shared" si="262"/>
        <v>#REF!</v>
      </c>
      <c r="AU555" s="50" t="e">
        <f>VLOOKUP(Audit!#REF!,$V$3:$AE$12,6,FALSE)&amp; IF(Audit!#REF!=10,Audit!#REF!,"")</f>
        <v>#REF!</v>
      </c>
      <c r="AV555" s="50" t="e">
        <f>VLOOKUP(Audit!#REF!,$V$13:$AE$22,6,FALSE)&amp; IF(Audit!#REF!=10,Audit!#REF!,"")</f>
        <v>#REF!</v>
      </c>
      <c r="AW555" s="47" t="e">
        <f t="shared" si="263"/>
        <v>#REF!</v>
      </c>
      <c r="AX555" s="50" t="e">
        <f>VLOOKUP(Audit!#REF!,$V$3:$AE$12,7,FALSE)&amp; IF(Audit!#REF!=10,Audit!#REF!,"")</f>
        <v>#REF!</v>
      </c>
      <c r="AY555" s="50" t="e">
        <f>VLOOKUP(Audit!#REF!,$V$13:$AE$22,7,FALSE) &amp; IF(Audit!#REF!=10,Audit!#REF!,"")</f>
        <v>#REF!</v>
      </c>
      <c r="AZ555" s="47" t="e">
        <f t="shared" si="264"/>
        <v>#REF!</v>
      </c>
      <c r="BA555" s="50" t="e">
        <f>VLOOKUP(Audit!#REF!,$V$3:$AE$12,8,FALSE)&amp; Audit!#REF! &amp; IF(Audit!#REF!=10,Audit!#REF!,"")</f>
        <v>#REF!</v>
      </c>
      <c r="BB555" s="50" t="e">
        <f>VLOOKUP(Audit!#REF!,$V$13:$AE$22,8,FALSE) &amp; IF(Audit!#REF!=10,Audit!#REF!,"")</f>
        <v>#REF!</v>
      </c>
      <c r="BC555" s="47" t="e">
        <f t="shared" si="265"/>
        <v>#REF!</v>
      </c>
      <c r="BD555" s="50" t="e">
        <f>VLOOKUP(Audit!#REF!,$V$3:$AE$12,9,FALSE)&amp; IF(Audit!#REF!=10,Audit!#REF!,"")</f>
        <v>#REF!</v>
      </c>
      <c r="BE555" s="50" t="e">
        <f>VLOOKUP(Audit!#REF!,$V$13:$AE$22,9,FALSE) &amp; IF(Audit!#REF!=10,Audit!#REF!,"") &amp; IF(Audit!#REF!&lt;&gt;1,U555,"")</f>
        <v>#REF!</v>
      </c>
      <c r="BF555" s="47" t="e">
        <f t="shared" si="266"/>
        <v>#REF!</v>
      </c>
      <c r="BG555" s="50" t="e">
        <f>VLOOKUP(Audit!#REF!,$V$3:$AE$12,10,FALSE) &amp; Audit!#REF! &amp; IF(Audit!#REF!=10,Audit!#REF!,"")</f>
        <v>#REF!</v>
      </c>
      <c r="BH555" s="50" t="e">
        <f>VLOOKUP(Audit!#REF!,$V$13:$AE$22,10,FALSE) &amp; IF(Audit!#REF!=10,Audit!#REF!,"") &amp; IF(Audit!#REF!&lt;&gt;1,U555,"")</f>
        <v>#REF!</v>
      </c>
      <c r="BI555" s="47" t="e">
        <f t="shared" si="267"/>
        <v>#REF!</v>
      </c>
      <c r="BJ555" s="48" t="str">
        <f t="shared" si="268"/>
        <v/>
      </c>
      <c r="BK555" s="48" t="str">
        <f t="shared" si="269"/>
        <v/>
      </c>
      <c r="BL555" s="48" t="str">
        <f t="shared" si="270"/>
        <v/>
      </c>
      <c r="BM555" s="48" t="str">
        <f t="shared" si="271"/>
        <v/>
      </c>
      <c r="BN555" s="48" t="str">
        <f t="shared" si="272"/>
        <v/>
      </c>
      <c r="BO555" s="48" t="str">
        <f t="shared" si="273"/>
        <v/>
      </c>
      <c r="BP555" s="48" t="str">
        <f t="shared" si="274"/>
        <v/>
      </c>
      <c r="BQ555" s="48" t="str">
        <f t="shared" si="275"/>
        <v/>
      </c>
      <c r="BR555" s="48" t="str">
        <f t="shared" si="276"/>
        <v/>
      </c>
      <c r="BS555" s="48" t="str">
        <f t="shared" si="277"/>
        <v/>
      </c>
      <c r="BT555" s="48" t="str">
        <f t="shared" si="278"/>
        <v/>
      </c>
      <c r="BU555" s="48" t="str">
        <f t="shared" si="279"/>
        <v/>
      </c>
    </row>
    <row r="556" spans="1:73">
      <c r="A556" s="10" t="e">
        <f>Audit!#REF!</f>
        <v>#REF!</v>
      </c>
      <c r="B556" s="10" t="e">
        <f t="shared" si="250"/>
        <v>#REF!</v>
      </c>
      <c r="C556" s="17" t="e">
        <f>VLOOKUP(Audit!#REF!,$V$3:$AE$12,2,FALSE) &amp; VLOOKUP(Audit!#REF!,$V$13:$AE$22,2,FALSE)&amp; IF(Audit!#REF!=10,Audit!#REF!&amp;Audit!#REF!,"")</f>
        <v>#REF!</v>
      </c>
      <c r="D556" s="17" t="e">
        <f>VLOOKUP(Audit!#REF!,$V$3:$AE$12,3,FALSE) &amp; VLOOKUP(Audit!#REF!,$V$13:$AE$22,3,FALSE) &amp;IF(Audit!#REF!=10,Audit!#REF!&amp;Audit!#REF!,"")</f>
        <v>#REF!</v>
      </c>
      <c r="E556" s="17" t="e">
        <f>VLOOKUP(Audit!#REF!,$V$3:$AE$12,4,FALSE)&amp; Audit!#REF! &amp; VLOOKUP(Audit!#REF!,$V$13:$AE$22,4,FALSE)&amp; IF(Audit!#REF!=10,Audit!#REF!&amp;Audit!#REF!,"")</f>
        <v>#REF!</v>
      </c>
      <c r="F556" s="17" t="e">
        <f>VLOOKUP(Audit!#REF!,$V$3:$AE$12,5,FALSE) &amp; VLOOKUP(Audit!#REF!,$V$13:$AE$22,5,FALSE)&amp; IF(Audit!#REF!=10,Audit!#REF!&amp;Audit!#REF!,"")</f>
        <v>#REF!</v>
      </c>
      <c r="G556" s="17" t="e">
        <f>VLOOKUP(Audit!#REF!,$V$3:$AE$12,6,FALSE) &amp; VLOOKUP(Audit!#REF!,$V$13:$AE$22,6,FALSE)&amp; IF(Audit!#REF!=10,Audit!#REF!&amp;Audit!#REF!,"")</f>
        <v>#REF!</v>
      </c>
      <c r="H556" s="17" t="e">
        <f>VLOOKUP(Audit!#REF!,$V$3:$AE$12,7,FALSE) &amp; VLOOKUP(Audit!#REF!,$V$13:$AE$22,7,FALSE)&amp;IF(Audit!#REF!=10,Audit!#REF!&amp;Audit!#REF!,"")</f>
        <v>#REF!</v>
      </c>
      <c r="I556" s="17" t="e">
        <f>VLOOKUP(Audit!#REF!,$V$3:$AE$12,8,FALSE) &amp; Audit!#REF! &amp; VLOOKUP(Audit!#REF!,$V$13:$AE$22,8,FALSE)&amp;IF(Audit!#REF!=10,Audit!#REF!&amp;Audit!#REF!,"")</f>
        <v>#REF!</v>
      </c>
      <c r="J556" s="17" t="e">
        <f>VLOOKUP(Audit!#REF!,$V$3:$AE$12,9,FALSE) &amp; VLOOKUP(Audit!#REF!,$V$13:$AE$22,9,FALSE) &amp; IF(Audit!#REF!=10,Audit!#REF!&amp;Audit!#REF!,"") &amp; IF(Audit!#REF!&lt;&gt;1,U556,"")</f>
        <v>#REF!</v>
      </c>
      <c r="K556" s="17" t="e">
        <f>VLOOKUP(Audit!#REF!,$V$3:$AE$12,10,FALSE) &amp; Audit!#REF! &amp; VLOOKUP(Audit!#REF!,$V$13:$AE$22,10,FALSE) &amp; IF(Audit!#REF!=10,Audit!#REF!&amp;Audit!#REF!,"") &amp; IF(Audit!#REF!&lt;&gt;1,U556,"")</f>
        <v>#REF!</v>
      </c>
      <c r="L556" s="10" t="e">
        <f>Audit!#REF!</f>
        <v>#REF!</v>
      </c>
      <c r="M556" s="10" t="e">
        <f t="shared" si="251"/>
        <v>#REF!</v>
      </c>
      <c r="N556" s="10" t="e">
        <f t="shared" si="252"/>
        <v>#REF!</v>
      </c>
      <c r="O556" s="10" t="e">
        <f t="shared" si="253"/>
        <v>#REF!</v>
      </c>
      <c r="P556" s="10" t="e">
        <f t="shared" si="254"/>
        <v>#REF!</v>
      </c>
      <c r="Q556" s="10" t="e">
        <f t="shared" si="255"/>
        <v>#REF!</v>
      </c>
      <c r="R556" s="10" t="e">
        <f t="shared" si="256"/>
        <v>#REF!</v>
      </c>
      <c r="S556" s="10" t="e">
        <f t="shared" si="257"/>
        <v>#REF!</v>
      </c>
      <c r="T556" s="10" t="e">
        <f t="shared" si="258"/>
        <v>#REF!</v>
      </c>
      <c r="U556" s="17" t="e">
        <f>IF(Audit!#REF!="","",VLOOKUP(Audit!#REF!,$W$26:$X$35,2,FALSE)) &amp; Audit!#REF! &amp; IF(Audit!#REF!="","",IF(Audit!#REF!&lt;=1.4,VLOOKUP(Audit!#REF!,$W$38:X601,2,FALSE),VLOOKUP(Audit!#REF!,$W$51:$X$61,2,FALSE))) &amp; IF(Audit!#REF!="","",VLOOKUP(Audit!#REF!,$Y$26:$Z$35,2,FALSE) &amp; Audit!#REF! &amp; IF(Audit!#REF!="","",IF(Audit!#REF!&lt;=1.4,VLOOKUP(Audit!#REF!,$Y$38:$Z$48,2,FALSE),VLOOKUP(Audit!#REF!,$Y$51:$Z$61,2,FALSE))))</f>
        <v>#REF!</v>
      </c>
      <c r="V556" s="21"/>
      <c r="AH556" s="49" t="e">
        <f>Audit!#REF!</f>
        <v>#REF!</v>
      </c>
      <c r="AI556" s="50" t="e">
        <f>VLOOKUP(Audit!#REF!,$V$3:$AE$12,2,FALSE)&amp; IF(Audit!#REF!=10,Audit!#REF!,"")</f>
        <v>#REF!</v>
      </c>
      <c r="AJ556" s="50" t="e">
        <f>VLOOKUP(Audit!#REF!,$V$13:$AE$22,2,FALSE)&amp; IF(Audit!#REF!=10,Audit!#REF!,"")</f>
        <v>#REF!</v>
      </c>
      <c r="AK556" s="47" t="e">
        <f t="shared" si="259"/>
        <v>#REF!</v>
      </c>
      <c r="AL556" s="50" t="e">
        <f>VLOOKUP(Audit!#REF!,$V$3:$AE$12,3,FALSE)&amp; IF(Audit!#REF!=10,Audit!#REF!,"")</f>
        <v>#REF!</v>
      </c>
      <c r="AM556" s="50" t="e">
        <f>VLOOKUP(Audit!#REF!,$V$13:$AE$22,3,FALSE)&amp; IF(Audit!#REF!=10,Audit!#REF!,"")</f>
        <v>#REF!</v>
      </c>
      <c r="AN556" s="47" t="e">
        <f t="shared" si="260"/>
        <v>#REF!</v>
      </c>
      <c r="AO556" s="50" t="e">
        <f>VLOOKUP(Audit!#REF!,$V$3:$AE$12,4,FALSE) &amp;  Audit!#REF! &amp; IF(Audit!#REF!=10,Audit!#REF!,"")</f>
        <v>#REF!</v>
      </c>
      <c r="AP556" s="50" t="e">
        <f>VLOOKUP(Audit!#REF!,$V$13:$AE$22,4,FALSE)&amp; IF(Audit!#REF!=10,Audit!#REF!,"")</f>
        <v>#REF!</v>
      </c>
      <c r="AQ556" s="47" t="e">
        <f t="shared" si="261"/>
        <v>#REF!</v>
      </c>
      <c r="AR556" s="50" t="e">
        <f>VLOOKUP(Audit!#REF!,$V$3:$AE$12,5,FALSE)&amp; IF(Audit!#REF!=10,Audit!#REF!,"")</f>
        <v>#REF!</v>
      </c>
      <c r="AS556" s="50" t="e">
        <f>VLOOKUP(Audit!#REF!,$V$13:$AE$22,5,FALSE)&amp; IF(Audit!#REF!=10,Audit!#REF!,"")</f>
        <v>#REF!</v>
      </c>
      <c r="AT556" s="47" t="e">
        <f t="shared" si="262"/>
        <v>#REF!</v>
      </c>
      <c r="AU556" s="50" t="e">
        <f>VLOOKUP(Audit!#REF!,$V$3:$AE$12,6,FALSE)&amp; IF(Audit!#REF!=10,Audit!#REF!,"")</f>
        <v>#REF!</v>
      </c>
      <c r="AV556" s="50" t="e">
        <f>VLOOKUP(Audit!#REF!,$V$13:$AE$22,6,FALSE)&amp; IF(Audit!#REF!=10,Audit!#REF!,"")</f>
        <v>#REF!</v>
      </c>
      <c r="AW556" s="47" t="e">
        <f t="shared" si="263"/>
        <v>#REF!</v>
      </c>
      <c r="AX556" s="50" t="e">
        <f>VLOOKUP(Audit!#REF!,$V$3:$AE$12,7,FALSE)&amp; IF(Audit!#REF!=10,Audit!#REF!,"")</f>
        <v>#REF!</v>
      </c>
      <c r="AY556" s="50" t="e">
        <f>VLOOKUP(Audit!#REF!,$V$13:$AE$22,7,FALSE) &amp; IF(Audit!#REF!=10,Audit!#REF!,"")</f>
        <v>#REF!</v>
      </c>
      <c r="AZ556" s="47" t="e">
        <f t="shared" si="264"/>
        <v>#REF!</v>
      </c>
      <c r="BA556" s="50" t="e">
        <f>VLOOKUP(Audit!#REF!,$V$3:$AE$12,8,FALSE)&amp; Audit!#REF! &amp; IF(Audit!#REF!=10,Audit!#REF!,"")</f>
        <v>#REF!</v>
      </c>
      <c r="BB556" s="50" t="e">
        <f>VLOOKUP(Audit!#REF!,$V$13:$AE$22,8,FALSE) &amp; IF(Audit!#REF!=10,Audit!#REF!,"")</f>
        <v>#REF!</v>
      </c>
      <c r="BC556" s="47" t="e">
        <f t="shared" si="265"/>
        <v>#REF!</v>
      </c>
      <c r="BD556" s="50" t="e">
        <f>VLOOKUP(Audit!#REF!,$V$3:$AE$12,9,FALSE)&amp; IF(Audit!#REF!=10,Audit!#REF!,"")</f>
        <v>#REF!</v>
      </c>
      <c r="BE556" s="50" t="e">
        <f>VLOOKUP(Audit!#REF!,$V$13:$AE$22,9,FALSE) &amp; IF(Audit!#REF!=10,Audit!#REF!,"") &amp; IF(Audit!#REF!&lt;&gt;1,U556,"")</f>
        <v>#REF!</v>
      </c>
      <c r="BF556" s="47" t="e">
        <f t="shared" si="266"/>
        <v>#REF!</v>
      </c>
      <c r="BG556" s="50" t="e">
        <f>VLOOKUP(Audit!#REF!,$V$3:$AE$12,10,FALSE) &amp; Audit!#REF! &amp; IF(Audit!#REF!=10,Audit!#REF!,"")</f>
        <v>#REF!</v>
      </c>
      <c r="BH556" s="50" t="e">
        <f>VLOOKUP(Audit!#REF!,$V$13:$AE$22,10,FALSE) &amp; IF(Audit!#REF!=10,Audit!#REF!,"") &amp; IF(Audit!#REF!&lt;&gt;1,U556,"")</f>
        <v>#REF!</v>
      </c>
      <c r="BI556" s="47" t="e">
        <f t="shared" si="267"/>
        <v>#REF!</v>
      </c>
      <c r="BJ556" s="48" t="str">
        <f t="shared" si="268"/>
        <v/>
      </c>
      <c r="BK556" s="48" t="str">
        <f t="shared" si="269"/>
        <v/>
      </c>
      <c r="BL556" s="48" t="str">
        <f t="shared" si="270"/>
        <v/>
      </c>
      <c r="BM556" s="48" t="str">
        <f t="shared" si="271"/>
        <v/>
      </c>
      <c r="BN556" s="48" t="str">
        <f t="shared" si="272"/>
        <v/>
      </c>
      <c r="BO556" s="48" t="str">
        <f t="shared" si="273"/>
        <v/>
      </c>
      <c r="BP556" s="48" t="str">
        <f t="shared" si="274"/>
        <v/>
      </c>
      <c r="BQ556" s="48" t="str">
        <f t="shared" si="275"/>
        <v/>
      </c>
      <c r="BR556" s="48" t="str">
        <f t="shared" si="276"/>
        <v/>
      </c>
      <c r="BS556" s="48" t="str">
        <f t="shared" si="277"/>
        <v/>
      </c>
      <c r="BT556" s="48" t="str">
        <f t="shared" si="278"/>
        <v/>
      </c>
      <c r="BU556" s="48" t="str">
        <f t="shared" si="279"/>
        <v/>
      </c>
    </row>
    <row r="557" spans="1:73">
      <c r="A557" s="10" t="e">
        <f>Audit!#REF!</f>
        <v>#REF!</v>
      </c>
      <c r="B557" s="10" t="e">
        <f t="shared" si="250"/>
        <v>#REF!</v>
      </c>
      <c r="C557" s="17" t="e">
        <f>VLOOKUP(Audit!#REF!,$V$3:$AE$12,2,FALSE) &amp; VLOOKUP(Audit!#REF!,$V$13:$AE$22,2,FALSE)&amp; IF(Audit!#REF!=10,Audit!#REF!&amp;Audit!#REF!,"")</f>
        <v>#REF!</v>
      </c>
      <c r="D557" s="17" t="e">
        <f>VLOOKUP(Audit!#REF!,$V$3:$AE$12,3,FALSE) &amp; VLOOKUP(Audit!#REF!,$V$13:$AE$22,3,FALSE) &amp;IF(Audit!#REF!=10,Audit!#REF!&amp;Audit!#REF!,"")</f>
        <v>#REF!</v>
      </c>
      <c r="E557" s="17" t="e">
        <f>VLOOKUP(Audit!#REF!,$V$3:$AE$12,4,FALSE)&amp; Audit!#REF! &amp; VLOOKUP(Audit!#REF!,$V$13:$AE$22,4,FALSE)&amp; IF(Audit!#REF!=10,Audit!#REF!&amp;Audit!#REF!,"")</f>
        <v>#REF!</v>
      </c>
      <c r="F557" s="17" t="e">
        <f>VLOOKUP(Audit!#REF!,$V$3:$AE$12,5,FALSE) &amp; VLOOKUP(Audit!#REF!,$V$13:$AE$22,5,FALSE)&amp; IF(Audit!#REF!=10,Audit!#REF!&amp;Audit!#REF!,"")</f>
        <v>#REF!</v>
      </c>
      <c r="G557" s="17" t="e">
        <f>VLOOKUP(Audit!#REF!,$V$3:$AE$12,6,FALSE) &amp; VLOOKUP(Audit!#REF!,$V$13:$AE$22,6,FALSE)&amp; IF(Audit!#REF!=10,Audit!#REF!&amp;Audit!#REF!,"")</f>
        <v>#REF!</v>
      </c>
      <c r="H557" s="17" t="e">
        <f>VLOOKUP(Audit!#REF!,$V$3:$AE$12,7,FALSE) &amp; VLOOKUP(Audit!#REF!,$V$13:$AE$22,7,FALSE)&amp;IF(Audit!#REF!=10,Audit!#REF!&amp;Audit!#REF!,"")</f>
        <v>#REF!</v>
      </c>
      <c r="I557" s="17" t="e">
        <f>VLOOKUP(Audit!#REF!,$V$3:$AE$12,8,FALSE) &amp; Audit!#REF! &amp; VLOOKUP(Audit!#REF!,$V$13:$AE$22,8,FALSE)&amp;IF(Audit!#REF!=10,Audit!#REF!&amp;Audit!#REF!,"")</f>
        <v>#REF!</v>
      </c>
      <c r="J557" s="17" t="e">
        <f>VLOOKUP(Audit!#REF!,$V$3:$AE$12,9,FALSE) &amp; VLOOKUP(Audit!#REF!,$V$13:$AE$22,9,FALSE) &amp; IF(Audit!#REF!=10,Audit!#REF!&amp;Audit!#REF!,"") &amp; IF(Audit!#REF!&lt;&gt;1,U557,"")</f>
        <v>#REF!</v>
      </c>
      <c r="K557" s="17" t="e">
        <f>VLOOKUP(Audit!#REF!,$V$3:$AE$12,10,FALSE) &amp; Audit!#REF! &amp; VLOOKUP(Audit!#REF!,$V$13:$AE$22,10,FALSE) &amp; IF(Audit!#REF!=10,Audit!#REF!&amp;Audit!#REF!,"") &amp; IF(Audit!#REF!&lt;&gt;1,U557,"")</f>
        <v>#REF!</v>
      </c>
      <c r="L557" s="10" t="e">
        <f>Audit!#REF!</f>
        <v>#REF!</v>
      </c>
      <c r="M557" s="10" t="e">
        <f t="shared" si="251"/>
        <v>#REF!</v>
      </c>
      <c r="N557" s="10" t="e">
        <f t="shared" si="252"/>
        <v>#REF!</v>
      </c>
      <c r="O557" s="10" t="e">
        <f t="shared" si="253"/>
        <v>#REF!</v>
      </c>
      <c r="P557" s="10" t="e">
        <f t="shared" si="254"/>
        <v>#REF!</v>
      </c>
      <c r="Q557" s="10" t="e">
        <f t="shared" si="255"/>
        <v>#REF!</v>
      </c>
      <c r="R557" s="10" t="e">
        <f t="shared" si="256"/>
        <v>#REF!</v>
      </c>
      <c r="S557" s="10" t="e">
        <f t="shared" si="257"/>
        <v>#REF!</v>
      </c>
      <c r="T557" s="10" t="e">
        <f t="shared" si="258"/>
        <v>#REF!</v>
      </c>
      <c r="U557" s="17" t="e">
        <f>IF(Audit!#REF!="","",VLOOKUP(Audit!#REF!,$W$26:$X$35,2,FALSE)) &amp; Audit!#REF! &amp; IF(Audit!#REF!="","",IF(Audit!#REF!&lt;=1.4,VLOOKUP(Audit!#REF!,$W$38:X602,2,FALSE),VLOOKUP(Audit!#REF!,$W$51:$X$61,2,FALSE))) &amp; IF(Audit!#REF!="","",VLOOKUP(Audit!#REF!,$Y$26:$Z$35,2,FALSE) &amp; Audit!#REF! &amp; IF(Audit!#REF!="","",IF(Audit!#REF!&lt;=1.4,VLOOKUP(Audit!#REF!,$Y$38:$Z$48,2,FALSE),VLOOKUP(Audit!#REF!,$Y$51:$Z$61,2,FALSE))))</f>
        <v>#REF!</v>
      </c>
      <c r="V557" s="21"/>
      <c r="AH557" s="49" t="e">
        <f>Audit!#REF!</f>
        <v>#REF!</v>
      </c>
      <c r="AI557" s="50" t="e">
        <f>VLOOKUP(Audit!#REF!,$V$3:$AE$12,2,FALSE)&amp; IF(Audit!#REF!=10,Audit!#REF!,"")</f>
        <v>#REF!</v>
      </c>
      <c r="AJ557" s="50" t="e">
        <f>VLOOKUP(Audit!#REF!,$V$13:$AE$22,2,FALSE)&amp; IF(Audit!#REF!=10,Audit!#REF!,"")</f>
        <v>#REF!</v>
      </c>
      <c r="AK557" s="47" t="e">
        <f t="shared" si="259"/>
        <v>#REF!</v>
      </c>
      <c r="AL557" s="50" t="e">
        <f>VLOOKUP(Audit!#REF!,$V$3:$AE$12,3,FALSE)&amp; IF(Audit!#REF!=10,Audit!#REF!,"")</f>
        <v>#REF!</v>
      </c>
      <c r="AM557" s="50" t="e">
        <f>VLOOKUP(Audit!#REF!,$V$13:$AE$22,3,FALSE)&amp; IF(Audit!#REF!=10,Audit!#REF!,"")</f>
        <v>#REF!</v>
      </c>
      <c r="AN557" s="47" t="e">
        <f t="shared" si="260"/>
        <v>#REF!</v>
      </c>
      <c r="AO557" s="50" t="e">
        <f>VLOOKUP(Audit!#REF!,$V$3:$AE$12,4,FALSE) &amp;  Audit!#REF! &amp; IF(Audit!#REF!=10,Audit!#REF!,"")</f>
        <v>#REF!</v>
      </c>
      <c r="AP557" s="50" t="e">
        <f>VLOOKUP(Audit!#REF!,$V$13:$AE$22,4,FALSE)&amp; IF(Audit!#REF!=10,Audit!#REF!,"")</f>
        <v>#REF!</v>
      </c>
      <c r="AQ557" s="47" t="e">
        <f t="shared" si="261"/>
        <v>#REF!</v>
      </c>
      <c r="AR557" s="50" t="e">
        <f>VLOOKUP(Audit!#REF!,$V$3:$AE$12,5,FALSE)&amp; IF(Audit!#REF!=10,Audit!#REF!,"")</f>
        <v>#REF!</v>
      </c>
      <c r="AS557" s="50" t="e">
        <f>VLOOKUP(Audit!#REF!,$V$13:$AE$22,5,FALSE)&amp; IF(Audit!#REF!=10,Audit!#REF!,"")</f>
        <v>#REF!</v>
      </c>
      <c r="AT557" s="47" t="e">
        <f t="shared" si="262"/>
        <v>#REF!</v>
      </c>
      <c r="AU557" s="50" t="e">
        <f>VLOOKUP(Audit!#REF!,$V$3:$AE$12,6,FALSE)&amp; IF(Audit!#REF!=10,Audit!#REF!,"")</f>
        <v>#REF!</v>
      </c>
      <c r="AV557" s="50" t="e">
        <f>VLOOKUP(Audit!#REF!,$V$13:$AE$22,6,FALSE)&amp; IF(Audit!#REF!=10,Audit!#REF!,"")</f>
        <v>#REF!</v>
      </c>
      <c r="AW557" s="47" t="e">
        <f t="shared" si="263"/>
        <v>#REF!</v>
      </c>
      <c r="AX557" s="50" t="e">
        <f>VLOOKUP(Audit!#REF!,$V$3:$AE$12,7,FALSE)&amp; IF(Audit!#REF!=10,Audit!#REF!,"")</f>
        <v>#REF!</v>
      </c>
      <c r="AY557" s="50" t="e">
        <f>VLOOKUP(Audit!#REF!,$V$13:$AE$22,7,FALSE) &amp; IF(Audit!#REF!=10,Audit!#REF!,"")</f>
        <v>#REF!</v>
      </c>
      <c r="AZ557" s="47" t="e">
        <f t="shared" si="264"/>
        <v>#REF!</v>
      </c>
      <c r="BA557" s="50" t="e">
        <f>VLOOKUP(Audit!#REF!,$V$3:$AE$12,8,FALSE)&amp; Audit!#REF! &amp; IF(Audit!#REF!=10,Audit!#REF!,"")</f>
        <v>#REF!</v>
      </c>
      <c r="BB557" s="50" t="e">
        <f>VLOOKUP(Audit!#REF!,$V$13:$AE$22,8,FALSE) &amp; IF(Audit!#REF!=10,Audit!#REF!,"")</f>
        <v>#REF!</v>
      </c>
      <c r="BC557" s="47" t="e">
        <f t="shared" si="265"/>
        <v>#REF!</v>
      </c>
      <c r="BD557" s="50" t="e">
        <f>VLOOKUP(Audit!#REF!,$V$3:$AE$12,9,FALSE)&amp; IF(Audit!#REF!=10,Audit!#REF!,"")</f>
        <v>#REF!</v>
      </c>
      <c r="BE557" s="50" t="e">
        <f>VLOOKUP(Audit!#REF!,$V$13:$AE$22,9,FALSE) &amp; IF(Audit!#REF!=10,Audit!#REF!,"") &amp; IF(Audit!#REF!&lt;&gt;1,U557,"")</f>
        <v>#REF!</v>
      </c>
      <c r="BF557" s="47" t="e">
        <f t="shared" si="266"/>
        <v>#REF!</v>
      </c>
      <c r="BG557" s="50" t="e">
        <f>VLOOKUP(Audit!#REF!,$V$3:$AE$12,10,FALSE) &amp; Audit!#REF! &amp; IF(Audit!#REF!=10,Audit!#REF!,"")</f>
        <v>#REF!</v>
      </c>
      <c r="BH557" s="50" t="e">
        <f>VLOOKUP(Audit!#REF!,$V$13:$AE$22,10,FALSE) &amp; IF(Audit!#REF!=10,Audit!#REF!,"") &amp; IF(Audit!#REF!&lt;&gt;1,U557,"")</f>
        <v>#REF!</v>
      </c>
      <c r="BI557" s="47" t="e">
        <f t="shared" si="267"/>
        <v>#REF!</v>
      </c>
      <c r="BJ557" s="48" t="str">
        <f t="shared" si="268"/>
        <v/>
      </c>
      <c r="BK557" s="48" t="str">
        <f t="shared" si="269"/>
        <v/>
      </c>
      <c r="BL557" s="48" t="str">
        <f t="shared" si="270"/>
        <v/>
      </c>
      <c r="BM557" s="48" t="str">
        <f t="shared" si="271"/>
        <v/>
      </c>
      <c r="BN557" s="48" t="str">
        <f t="shared" si="272"/>
        <v/>
      </c>
      <c r="BO557" s="48" t="str">
        <f t="shared" si="273"/>
        <v/>
      </c>
      <c r="BP557" s="48" t="str">
        <f t="shared" si="274"/>
        <v/>
      </c>
      <c r="BQ557" s="48" t="str">
        <f t="shared" si="275"/>
        <v/>
      </c>
      <c r="BR557" s="48" t="str">
        <f t="shared" si="276"/>
        <v/>
      </c>
      <c r="BS557" s="48" t="str">
        <f t="shared" si="277"/>
        <v/>
      </c>
      <c r="BT557" s="48" t="str">
        <f t="shared" si="278"/>
        <v/>
      </c>
      <c r="BU557" s="48" t="str">
        <f t="shared" si="279"/>
        <v/>
      </c>
    </row>
    <row r="558" spans="1:73">
      <c r="A558" s="10" t="e">
        <f>Audit!#REF!</f>
        <v>#REF!</v>
      </c>
      <c r="B558" s="10" t="e">
        <f t="shared" si="250"/>
        <v>#REF!</v>
      </c>
      <c r="C558" s="17" t="e">
        <f>VLOOKUP(Audit!#REF!,$V$3:$AE$12,2,FALSE) &amp; VLOOKUP(Audit!#REF!,$V$13:$AE$22,2,FALSE)&amp; IF(Audit!#REF!=10,Audit!#REF!&amp;Audit!#REF!,"")</f>
        <v>#REF!</v>
      </c>
      <c r="D558" s="17" t="e">
        <f>VLOOKUP(Audit!#REF!,$V$3:$AE$12,3,FALSE) &amp; VLOOKUP(Audit!#REF!,$V$13:$AE$22,3,FALSE) &amp;IF(Audit!#REF!=10,Audit!#REF!&amp;Audit!#REF!,"")</f>
        <v>#REF!</v>
      </c>
      <c r="E558" s="17" t="e">
        <f>VLOOKUP(Audit!#REF!,$V$3:$AE$12,4,FALSE)&amp; Audit!#REF! &amp; VLOOKUP(Audit!#REF!,$V$13:$AE$22,4,FALSE)&amp; IF(Audit!#REF!=10,Audit!#REF!&amp;Audit!#REF!,"")</f>
        <v>#REF!</v>
      </c>
      <c r="F558" s="17" t="e">
        <f>VLOOKUP(Audit!#REF!,$V$3:$AE$12,5,FALSE) &amp; VLOOKUP(Audit!#REF!,$V$13:$AE$22,5,FALSE)&amp; IF(Audit!#REF!=10,Audit!#REF!&amp;Audit!#REF!,"")</f>
        <v>#REF!</v>
      </c>
      <c r="G558" s="17" t="e">
        <f>VLOOKUP(Audit!#REF!,$V$3:$AE$12,6,FALSE) &amp; VLOOKUP(Audit!#REF!,$V$13:$AE$22,6,FALSE)&amp; IF(Audit!#REF!=10,Audit!#REF!&amp;Audit!#REF!,"")</f>
        <v>#REF!</v>
      </c>
      <c r="H558" s="17" t="e">
        <f>VLOOKUP(Audit!#REF!,$V$3:$AE$12,7,FALSE) &amp; VLOOKUP(Audit!#REF!,$V$13:$AE$22,7,FALSE)&amp;IF(Audit!#REF!=10,Audit!#REF!&amp;Audit!#REF!,"")</f>
        <v>#REF!</v>
      </c>
      <c r="I558" s="17" t="e">
        <f>VLOOKUP(Audit!#REF!,$V$3:$AE$12,8,FALSE) &amp; Audit!#REF! &amp; VLOOKUP(Audit!#REF!,$V$13:$AE$22,8,FALSE)&amp;IF(Audit!#REF!=10,Audit!#REF!&amp;Audit!#REF!,"")</f>
        <v>#REF!</v>
      </c>
      <c r="J558" s="17" t="e">
        <f>VLOOKUP(Audit!#REF!,$V$3:$AE$12,9,FALSE) &amp; VLOOKUP(Audit!#REF!,$V$13:$AE$22,9,FALSE) &amp; IF(Audit!#REF!=10,Audit!#REF!&amp;Audit!#REF!,"") &amp; IF(Audit!#REF!&lt;&gt;1,U558,"")</f>
        <v>#REF!</v>
      </c>
      <c r="K558" s="17" t="e">
        <f>VLOOKUP(Audit!#REF!,$V$3:$AE$12,10,FALSE) &amp; Audit!#REF! &amp; VLOOKUP(Audit!#REF!,$V$13:$AE$22,10,FALSE) &amp; IF(Audit!#REF!=10,Audit!#REF!&amp;Audit!#REF!,"") &amp; IF(Audit!#REF!&lt;&gt;1,U558,"")</f>
        <v>#REF!</v>
      </c>
      <c r="L558" s="10" t="e">
        <f>Audit!#REF!</f>
        <v>#REF!</v>
      </c>
      <c r="M558" s="10" t="e">
        <f t="shared" si="251"/>
        <v>#REF!</v>
      </c>
      <c r="N558" s="10" t="e">
        <f t="shared" si="252"/>
        <v>#REF!</v>
      </c>
      <c r="O558" s="10" t="e">
        <f t="shared" si="253"/>
        <v>#REF!</v>
      </c>
      <c r="P558" s="10" t="e">
        <f t="shared" si="254"/>
        <v>#REF!</v>
      </c>
      <c r="Q558" s="10" t="e">
        <f t="shared" si="255"/>
        <v>#REF!</v>
      </c>
      <c r="R558" s="10" t="e">
        <f t="shared" si="256"/>
        <v>#REF!</v>
      </c>
      <c r="S558" s="10" t="e">
        <f t="shared" si="257"/>
        <v>#REF!</v>
      </c>
      <c r="T558" s="10" t="e">
        <f t="shared" si="258"/>
        <v>#REF!</v>
      </c>
      <c r="U558" s="17" t="e">
        <f>IF(Audit!#REF!="","",VLOOKUP(Audit!#REF!,$W$26:$X$35,2,FALSE)) &amp; Audit!#REF! &amp; IF(Audit!#REF!="","",IF(Audit!#REF!&lt;=1.4,VLOOKUP(Audit!#REF!,$W$38:X603,2,FALSE),VLOOKUP(Audit!#REF!,$W$51:$X$61,2,FALSE))) &amp; IF(Audit!#REF!="","",VLOOKUP(Audit!#REF!,$Y$26:$Z$35,2,FALSE) &amp; Audit!#REF! &amp; IF(Audit!#REF!="","",IF(Audit!#REF!&lt;=1.4,VLOOKUP(Audit!#REF!,$Y$38:$Z$48,2,FALSE),VLOOKUP(Audit!#REF!,$Y$51:$Z$61,2,FALSE))))</f>
        <v>#REF!</v>
      </c>
      <c r="V558" s="21"/>
      <c r="AH558" s="49" t="e">
        <f>Audit!#REF!</f>
        <v>#REF!</v>
      </c>
      <c r="AI558" s="50" t="e">
        <f>VLOOKUP(Audit!#REF!,$V$3:$AE$12,2,FALSE)&amp; IF(Audit!#REF!=10,Audit!#REF!,"")</f>
        <v>#REF!</v>
      </c>
      <c r="AJ558" s="50" t="e">
        <f>VLOOKUP(Audit!#REF!,$V$13:$AE$22,2,FALSE)&amp; IF(Audit!#REF!=10,Audit!#REF!,"")</f>
        <v>#REF!</v>
      </c>
      <c r="AK558" s="47" t="e">
        <f t="shared" si="259"/>
        <v>#REF!</v>
      </c>
      <c r="AL558" s="50" t="e">
        <f>VLOOKUP(Audit!#REF!,$V$3:$AE$12,3,FALSE)&amp; IF(Audit!#REF!=10,Audit!#REF!,"")</f>
        <v>#REF!</v>
      </c>
      <c r="AM558" s="50" t="e">
        <f>VLOOKUP(Audit!#REF!,$V$13:$AE$22,3,FALSE)&amp; IF(Audit!#REF!=10,Audit!#REF!,"")</f>
        <v>#REF!</v>
      </c>
      <c r="AN558" s="47" t="e">
        <f t="shared" si="260"/>
        <v>#REF!</v>
      </c>
      <c r="AO558" s="50" t="e">
        <f>VLOOKUP(Audit!#REF!,$V$3:$AE$12,4,FALSE) &amp;  Audit!#REF! &amp; IF(Audit!#REF!=10,Audit!#REF!,"")</f>
        <v>#REF!</v>
      </c>
      <c r="AP558" s="50" t="e">
        <f>VLOOKUP(Audit!#REF!,$V$13:$AE$22,4,FALSE)&amp; IF(Audit!#REF!=10,Audit!#REF!,"")</f>
        <v>#REF!</v>
      </c>
      <c r="AQ558" s="47" t="e">
        <f t="shared" si="261"/>
        <v>#REF!</v>
      </c>
      <c r="AR558" s="50" t="e">
        <f>VLOOKUP(Audit!#REF!,$V$3:$AE$12,5,FALSE)&amp; IF(Audit!#REF!=10,Audit!#REF!,"")</f>
        <v>#REF!</v>
      </c>
      <c r="AS558" s="50" t="e">
        <f>VLOOKUP(Audit!#REF!,$V$13:$AE$22,5,FALSE)&amp; IF(Audit!#REF!=10,Audit!#REF!,"")</f>
        <v>#REF!</v>
      </c>
      <c r="AT558" s="47" t="e">
        <f t="shared" si="262"/>
        <v>#REF!</v>
      </c>
      <c r="AU558" s="50" t="e">
        <f>VLOOKUP(Audit!#REF!,$V$3:$AE$12,6,FALSE)&amp; IF(Audit!#REF!=10,Audit!#REF!,"")</f>
        <v>#REF!</v>
      </c>
      <c r="AV558" s="50" t="e">
        <f>VLOOKUP(Audit!#REF!,$V$13:$AE$22,6,FALSE)&amp; IF(Audit!#REF!=10,Audit!#REF!,"")</f>
        <v>#REF!</v>
      </c>
      <c r="AW558" s="47" t="e">
        <f t="shared" si="263"/>
        <v>#REF!</v>
      </c>
      <c r="AX558" s="50" t="e">
        <f>VLOOKUP(Audit!#REF!,$V$3:$AE$12,7,FALSE)&amp; IF(Audit!#REF!=10,Audit!#REF!,"")</f>
        <v>#REF!</v>
      </c>
      <c r="AY558" s="50" t="e">
        <f>VLOOKUP(Audit!#REF!,$V$13:$AE$22,7,FALSE) &amp; IF(Audit!#REF!=10,Audit!#REF!,"")</f>
        <v>#REF!</v>
      </c>
      <c r="AZ558" s="47" t="e">
        <f t="shared" si="264"/>
        <v>#REF!</v>
      </c>
      <c r="BA558" s="50" t="e">
        <f>VLOOKUP(Audit!#REF!,$V$3:$AE$12,8,FALSE)&amp; Audit!#REF! &amp; IF(Audit!#REF!=10,Audit!#REF!,"")</f>
        <v>#REF!</v>
      </c>
      <c r="BB558" s="50" t="e">
        <f>VLOOKUP(Audit!#REF!,$V$13:$AE$22,8,FALSE) &amp; IF(Audit!#REF!=10,Audit!#REF!,"")</f>
        <v>#REF!</v>
      </c>
      <c r="BC558" s="47" t="e">
        <f t="shared" si="265"/>
        <v>#REF!</v>
      </c>
      <c r="BD558" s="50" t="e">
        <f>VLOOKUP(Audit!#REF!,$V$3:$AE$12,9,FALSE)&amp; IF(Audit!#REF!=10,Audit!#REF!,"")</f>
        <v>#REF!</v>
      </c>
      <c r="BE558" s="50" t="e">
        <f>VLOOKUP(Audit!#REF!,$V$13:$AE$22,9,FALSE) &amp; IF(Audit!#REF!=10,Audit!#REF!,"") &amp; IF(Audit!#REF!&lt;&gt;1,U558,"")</f>
        <v>#REF!</v>
      </c>
      <c r="BF558" s="47" t="e">
        <f t="shared" si="266"/>
        <v>#REF!</v>
      </c>
      <c r="BG558" s="50" t="e">
        <f>VLOOKUP(Audit!#REF!,$V$3:$AE$12,10,FALSE) &amp; Audit!#REF! &amp; IF(Audit!#REF!=10,Audit!#REF!,"")</f>
        <v>#REF!</v>
      </c>
      <c r="BH558" s="50" t="e">
        <f>VLOOKUP(Audit!#REF!,$V$13:$AE$22,10,FALSE) &amp; IF(Audit!#REF!=10,Audit!#REF!,"") &amp; IF(Audit!#REF!&lt;&gt;1,U558,"")</f>
        <v>#REF!</v>
      </c>
      <c r="BI558" s="47" t="e">
        <f t="shared" si="267"/>
        <v>#REF!</v>
      </c>
      <c r="BJ558" s="48" t="str">
        <f t="shared" si="268"/>
        <v/>
      </c>
      <c r="BK558" s="48" t="str">
        <f t="shared" si="269"/>
        <v/>
      </c>
      <c r="BL558" s="48" t="str">
        <f t="shared" si="270"/>
        <v/>
      </c>
      <c r="BM558" s="48" t="str">
        <f t="shared" si="271"/>
        <v/>
      </c>
      <c r="BN558" s="48" t="str">
        <f t="shared" si="272"/>
        <v/>
      </c>
      <c r="BO558" s="48" t="str">
        <f t="shared" si="273"/>
        <v/>
      </c>
      <c r="BP558" s="48" t="str">
        <f t="shared" si="274"/>
        <v/>
      </c>
      <c r="BQ558" s="48" t="str">
        <f t="shared" si="275"/>
        <v/>
      </c>
      <c r="BR558" s="48" t="str">
        <f t="shared" si="276"/>
        <v/>
      </c>
      <c r="BS558" s="48" t="str">
        <f t="shared" si="277"/>
        <v/>
      </c>
      <c r="BT558" s="48" t="str">
        <f t="shared" si="278"/>
        <v/>
      </c>
      <c r="BU558" s="48" t="str">
        <f t="shared" si="279"/>
        <v/>
      </c>
    </row>
    <row r="559" spans="1:73">
      <c r="A559" s="10" t="e">
        <f>Audit!#REF!</f>
        <v>#REF!</v>
      </c>
      <c r="B559" s="10" t="e">
        <f t="shared" si="250"/>
        <v>#REF!</v>
      </c>
      <c r="C559" s="17" t="e">
        <f>VLOOKUP(Audit!#REF!,$V$3:$AE$12,2,FALSE) &amp; VLOOKUP(Audit!#REF!,$V$13:$AE$22,2,FALSE)&amp; IF(Audit!#REF!=10,Audit!#REF!&amp;Audit!#REF!,"")</f>
        <v>#REF!</v>
      </c>
      <c r="D559" s="17" t="e">
        <f>VLOOKUP(Audit!#REF!,$V$3:$AE$12,3,FALSE) &amp; VLOOKUP(Audit!#REF!,$V$13:$AE$22,3,FALSE) &amp;IF(Audit!#REF!=10,Audit!#REF!&amp;Audit!#REF!,"")</f>
        <v>#REF!</v>
      </c>
      <c r="E559" s="17" t="e">
        <f>VLOOKUP(Audit!#REF!,$V$3:$AE$12,4,FALSE)&amp; Audit!#REF! &amp; VLOOKUP(Audit!#REF!,$V$13:$AE$22,4,FALSE)&amp; IF(Audit!#REF!=10,Audit!#REF!&amp;Audit!#REF!,"")</f>
        <v>#REF!</v>
      </c>
      <c r="F559" s="17" t="e">
        <f>VLOOKUP(Audit!#REF!,$V$3:$AE$12,5,FALSE) &amp; VLOOKUP(Audit!#REF!,$V$13:$AE$22,5,FALSE)&amp; IF(Audit!#REF!=10,Audit!#REF!&amp;Audit!#REF!,"")</f>
        <v>#REF!</v>
      </c>
      <c r="G559" s="17" t="e">
        <f>VLOOKUP(Audit!#REF!,$V$3:$AE$12,6,FALSE) &amp; VLOOKUP(Audit!#REF!,$V$13:$AE$22,6,FALSE)&amp; IF(Audit!#REF!=10,Audit!#REF!&amp;Audit!#REF!,"")</f>
        <v>#REF!</v>
      </c>
      <c r="H559" s="17" t="e">
        <f>VLOOKUP(Audit!#REF!,$V$3:$AE$12,7,FALSE) &amp; VLOOKUP(Audit!#REF!,$V$13:$AE$22,7,FALSE)&amp;IF(Audit!#REF!=10,Audit!#REF!&amp;Audit!#REF!,"")</f>
        <v>#REF!</v>
      </c>
      <c r="I559" s="17" t="e">
        <f>VLOOKUP(Audit!#REF!,$V$3:$AE$12,8,FALSE) &amp; Audit!#REF! &amp; VLOOKUP(Audit!#REF!,$V$13:$AE$22,8,FALSE)&amp;IF(Audit!#REF!=10,Audit!#REF!&amp;Audit!#REF!,"")</f>
        <v>#REF!</v>
      </c>
      <c r="J559" s="17" t="e">
        <f>VLOOKUP(Audit!#REF!,$V$3:$AE$12,9,FALSE) &amp; VLOOKUP(Audit!#REF!,$V$13:$AE$22,9,FALSE) &amp; IF(Audit!#REF!=10,Audit!#REF!&amp;Audit!#REF!,"") &amp; IF(Audit!#REF!&lt;&gt;1,U559,"")</f>
        <v>#REF!</v>
      </c>
      <c r="K559" s="17" t="e">
        <f>VLOOKUP(Audit!#REF!,$V$3:$AE$12,10,FALSE) &amp; Audit!#REF! &amp; VLOOKUP(Audit!#REF!,$V$13:$AE$22,10,FALSE) &amp; IF(Audit!#REF!=10,Audit!#REF!&amp;Audit!#REF!,"") &amp; IF(Audit!#REF!&lt;&gt;1,U559,"")</f>
        <v>#REF!</v>
      </c>
      <c r="L559" s="10" t="e">
        <f>Audit!#REF!</f>
        <v>#REF!</v>
      </c>
      <c r="M559" s="10" t="e">
        <f t="shared" si="251"/>
        <v>#REF!</v>
      </c>
      <c r="N559" s="10" t="e">
        <f t="shared" si="252"/>
        <v>#REF!</v>
      </c>
      <c r="O559" s="10" t="e">
        <f t="shared" si="253"/>
        <v>#REF!</v>
      </c>
      <c r="P559" s="10" t="e">
        <f t="shared" si="254"/>
        <v>#REF!</v>
      </c>
      <c r="Q559" s="10" t="e">
        <f t="shared" si="255"/>
        <v>#REF!</v>
      </c>
      <c r="R559" s="10" t="e">
        <f t="shared" si="256"/>
        <v>#REF!</v>
      </c>
      <c r="S559" s="10" t="e">
        <f t="shared" si="257"/>
        <v>#REF!</v>
      </c>
      <c r="T559" s="10" t="e">
        <f t="shared" si="258"/>
        <v>#REF!</v>
      </c>
      <c r="U559" s="17" t="e">
        <f>IF(Audit!#REF!="","",VLOOKUP(Audit!#REF!,$W$26:$X$35,2,FALSE)) &amp; Audit!#REF! &amp; IF(Audit!#REF!="","",IF(Audit!#REF!&lt;=1.4,VLOOKUP(Audit!#REF!,$W$38:X604,2,FALSE),VLOOKUP(Audit!#REF!,$W$51:$X$61,2,FALSE))) &amp; IF(Audit!#REF!="","",VLOOKUP(Audit!#REF!,$Y$26:$Z$35,2,FALSE) &amp; Audit!#REF! &amp; IF(Audit!#REF!="","",IF(Audit!#REF!&lt;=1.4,VLOOKUP(Audit!#REF!,$Y$38:$Z$48,2,FALSE),VLOOKUP(Audit!#REF!,$Y$51:$Z$61,2,FALSE))))</f>
        <v>#REF!</v>
      </c>
      <c r="V559" s="21"/>
      <c r="AH559" s="49" t="e">
        <f>Audit!#REF!</f>
        <v>#REF!</v>
      </c>
      <c r="AI559" s="50" t="e">
        <f>VLOOKUP(Audit!#REF!,$V$3:$AE$12,2,FALSE)&amp; IF(Audit!#REF!=10,Audit!#REF!,"")</f>
        <v>#REF!</v>
      </c>
      <c r="AJ559" s="50" t="e">
        <f>VLOOKUP(Audit!#REF!,$V$13:$AE$22,2,FALSE)&amp; IF(Audit!#REF!=10,Audit!#REF!,"")</f>
        <v>#REF!</v>
      </c>
      <c r="AK559" s="47" t="e">
        <f t="shared" si="259"/>
        <v>#REF!</v>
      </c>
      <c r="AL559" s="50" t="e">
        <f>VLOOKUP(Audit!#REF!,$V$3:$AE$12,3,FALSE)&amp; IF(Audit!#REF!=10,Audit!#REF!,"")</f>
        <v>#REF!</v>
      </c>
      <c r="AM559" s="50" t="e">
        <f>VLOOKUP(Audit!#REF!,$V$13:$AE$22,3,FALSE)&amp; IF(Audit!#REF!=10,Audit!#REF!,"")</f>
        <v>#REF!</v>
      </c>
      <c r="AN559" s="47" t="e">
        <f t="shared" si="260"/>
        <v>#REF!</v>
      </c>
      <c r="AO559" s="50" t="e">
        <f>VLOOKUP(Audit!#REF!,$V$3:$AE$12,4,FALSE) &amp;  Audit!#REF! &amp; IF(Audit!#REF!=10,Audit!#REF!,"")</f>
        <v>#REF!</v>
      </c>
      <c r="AP559" s="50" t="e">
        <f>VLOOKUP(Audit!#REF!,$V$13:$AE$22,4,FALSE)&amp; IF(Audit!#REF!=10,Audit!#REF!,"")</f>
        <v>#REF!</v>
      </c>
      <c r="AQ559" s="47" t="e">
        <f t="shared" si="261"/>
        <v>#REF!</v>
      </c>
      <c r="AR559" s="50" t="e">
        <f>VLOOKUP(Audit!#REF!,$V$3:$AE$12,5,FALSE)&amp; IF(Audit!#REF!=10,Audit!#REF!,"")</f>
        <v>#REF!</v>
      </c>
      <c r="AS559" s="50" t="e">
        <f>VLOOKUP(Audit!#REF!,$V$13:$AE$22,5,FALSE)&amp; IF(Audit!#REF!=10,Audit!#REF!,"")</f>
        <v>#REF!</v>
      </c>
      <c r="AT559" s="47" t="e">
        <f t="shared" si="262"/>
        <v>#REF!</v>
      </c>
      <c r="AU559" s="50" t="e">
        <f>VLOOKUP(Audit!#REF!,$V$3:$AE$12,6,FALSE)&amp; IF(Audit!#REF!=10,Audit!#REF!,"")</f>
        <v>#REF!</v>
      </c>
      <c r="AV559" s="50" t="e">
        <f>VLOOKUP(Audit!#REF!,$V$13:$AE$22,6,FALSE)&amp; IF(Audit!#REF!=10,Audit!#REF!,"")</f>
        <v>#REF!</v>
      </c>
      <c r="AW559" s="47" t="e">
        <f t="shared" si="263"/>
        <v>#REF!</v>
      </c>
      <c r="AX559" s="50" t="e">
        <f>VLOOKUP(Audit!#REF!,$V$3:$AE$12,7,FALSE)&amp; IF(Audit!#REF!=10,Audit!#REF!,"")</f>
        <v>#REF!</v>
      </c>
      <c r="AY559" s="50" t="e">
        <f>VLOOKUP(Audit!#REF!,$V$13:$AE$22,7,FALSE) &amp; IF(Audit!#REF!=10,Audit!#REF!,"")</f>
        <v>#REF!</v>
      </c>
      <c r="AZ559" s="47" t="e">
        <f t="shared" si="264"/>
        <v>#REF!</v>
      </c>
      <c r="BA559" s="50" t="e">
        <f>VLOOKUP(Audit!#REF!,$V$3:$AE$12,8,FALSE)&amp; Audit!#REF! &amp; IF(Audit!#REF!=10,Audit!#REF!,"")</f>
        <v>#REF!</v>
      </c>
      <c r="BB559" s="50" t="e">
        <f>VLOOKUP(Audit!#REF!,$V$13:$AE$22,8,FALSE) &amp; IF(Audit!#REF!=10,Audit!#REF!,"")</f>
        <v>#REF!</v>
      </c>
      <c r="BC559" s="47" t="e">
        <f t="shared" si="265"/>
        <v>#REF!</v>
      </c>
      <c r="BD559" s="50" t="e">
        <f>VLOOKUP(Audit!#REF!,$V$3:$AE$12,9,FALSE)&amp; IF(Audit!#REF!=10,Audit!#REF!,"")</f>
        <v>#REF!</v>
      </c>
      <c r="BE559" s="50" t="e">
        <f>VLOOKUP(Audit!#REF!,$V$13:$AE$22,9,FALSE) &amp; IF(Audit!#REF!=10,Audit!#REF!,"") &amp; IF(Audit!#REF!&lt;&gt;1,U559,"")</f>
        <v>#REF!</v>
      </c>
      <c r="BF559" s="47" t="e">
        <f t="shared" si="266"/>
        <v>#REF!</v>
      </c>
      <c r="BG559" s="50" t="e">
        <f>VLOOKUP(Audit!#REF!,$V$3:$AE$12,10,FALSE) &amp; Audit!#REF! &amp; IF(Audit!#REF!=10,Audit!#REF!,"")</f>
        <v>#REF!</v>
      </c>
      <c r="BH559" s="50" t="e">
        <f>VLOOKUP(Audit!#REF!,$V$13:$AE$22,10,FALSE) &amp; IF(Audit!#REF!=10,Audit!#REF!,"") &amp; IF(Audit!#REF!&lt;&gt;1,U559,"")</f>
        <v>#REF!</v>
      </c>
      <c r="BI559" s="47" t="e">
        <f t="shared" si="267"/>
        <v>#REF!</v>
      </c>
      <c r="BJ559" s="48" t="str">
        <f t="shared" si="268"/>
        <v/>
      </c>
      <c r="BK559" s="48" t="str">
        <f t="shared" si="269"/>
        <v/>
      </c>
      <c r="BL559" s="48" t="str">
        <f t="shared" si="270"/>
        <v/>
      </c>
      <c r="BM559" s="48" t="str">
        <f t="shared" si="271"/>
        <v/>
      </c>
      <c r="BN559" s="48" t="str">
        <f t="shared" si="272"/>
        <v/>
      </c>
      <c r="BO559" s="48" t="str">
        <f t="shared" si="273"/>
        <v/>
      </c>
      <c r="BP559" s="48" t="str">
        <f t="shared" si="274"/>
        <v/>
      </c>
      <c r="BQ559" s="48" t="str">
        <f t="shared" si="275"/>
        <v/>
      </c>
      <c r="BR559" s="48" t="str">
        <f t="shared" si="276"/>
        <v/>
      </c>
      <c r="BS559" s="48" t="str">
        <f t="shared" si="277"/>
        <v/>
      </c>
      <c r="BT559" s="48" t="str">
        <f t="shared" si="278"/>
        <v/>
      </c>
      <c r="BU559" s="48" t="str">
        <f t="shared" si="279"/>
        <v/>
      </c>
    </row>
    <row r="560" spans="1:73">
      <c r="A560" s="10" t="e">
        <f>Audit!#REF!</f>
        <v>#REF!</v>
      </c>
      <c r="B560" s="10" t="e">
        <f t="shared" si="250"/>
        <v>#REF!</v>
      </c>
      <c r="C560" s="17" t="e">
        <f>VLOOKUP(Audit!#REF!,$V$3:$AE$12,2,FALSE) &amp; VLOOKUP(Audit!#REF!,$V$13:$AE$22,2,FALSE)&amp; IF(Audit!#REF!=10,Audit!#REF!&amp;Audit!#REF!,"")</f>
        <v>#REF!</v>
      </c>
      <c r="D560" s="17" t="e">
        <f>VLOOKUP(Audit!#REF!,$V$3:$AE$12,3,FALSE) &amp; VLOOKUP(Audit!#REF!,$V$13:$AE$22,3,FALSE) &amp;IF(Audit!#REF!=10,Audit!#REF!&amp;Audit!#REF!,"")</f>
        <v>#REF!</v>
      </c>
      <c r="E560" s="17" t="e">
        <f>VLOOKUP(Audit!#REF!,$V$3:$AE$12,4,FALSE)&amp; Audit!#REF! &amp; VLOOKUP(Audit!#REF!,$V$13:$AE$22,4,FALSE)&amp; IF(Audit!#REF!=10,Audit!#REF!&amp;Audit!#REF!,"")</f>
        <v>#REF!</v>
      </c>
      <c r="F560" s="17" t="e">
        <f>VLOOKUP(Audit!#REF!,$V$3:$AE$12,5,FALSE) &amp; VLOOKUP(Audit!#REF!,$V$13:$AE$22,5,FALSE)&amp; IF(Audit!#REF!=10,Audit!#REF!&amp;Audit!#REF!,"")</f>
        <v>#REF!</v>
      </c>
      <c r="G560" s="17" t="e">
        <f>VLOOKUP(Audit!#REF!,$V$3:$AE$12,6,FALSE) &amp; VLOOKUP(Audit!#REF!,$V$13:$AE$22,6,FALSE)&amp; IF(Audit!#REF!=10,Audit!#REF!&amp;Audit!#REF!,"")</f>
        <v>#REF!</v>
      </c>
      <c r="H560" s="17" t="e">
        <f>VLOOKUP(Audit!#REF!,$V$3:$AE$12,7,FALSE) &amp; VLOOKUP(Audit!#REF!,$V$13:$AE$22,7,FALSE)&amp;IF(Audit!#REF!=10,Audit!#REF!&amp;Audit!#REF!,"")</f>
        <v>#REF!</v>
      </c>
      <c r="I560" s="17" t="e">
        <f>VLOOKUP(Audit!#REF!,$V$3:$AE$12,8,FALSE) &amp; Audit!#REF! &amp; VLOOKUP(Audit!#REF!,$V$13:$AE$22,8,FALSE)&amp;IF(Audit!#REF!=10,Audit!#REF!&amp;Audit!#REF!,"")</f>
        <v>#REF!</v>
      </c>
      <c r="J560" s="17" t="e">
        <f>VLOOKUP(Audit!#REF!,$V$3:$AE$12,9,FALSE) &amp; VLOOKUP(Audit!#REF!,$V$13:$AE$22,9,FALSE) &amp; IF(Audit!#REF!=10,Audit!#REF!&amp;Audit!#REF!,"") &amp; IF(Audit!#REF!&lt;&gt;1,U560,"")</f>
        <v>#REF!</v>
      </c>
      <c r="K560" s="17" t="e">
        <f>VLOOKUP(Audit!#REF!,$V$3:$AE$12,10,FALSE) &amp; Audit!#REF! &amp; VLOOKUP(Audit!#REF!,$V$13:$AE$22,10,FALSE) &amp; IF(Audit!#REF!=10,Audit!#REF!&amp;Audit!#REF!,"") &amp; IF(Audit!#REF!&lt;&gt;1,U560,"")</f>
        <v>#REF!</v>
      </c>
      <c r="L560" s="10" t="e">
        <f>Audit!#REF!</f>
        <v>#REF!</v>
      </c>
      <c r="M560" s="10" t="e">
        <f t="shared" si="251"/>
        <v>#REF!</v>
      </c>
      <c r="N560" s="10" t="e">
        <f t="shared" si="252"/>
        <v>#REF!</v>
      </c>
      <c r="O560" s="10" t="e">
        <f t="shared" si="253"/>
        <v>#REF!</v>
      </c>
      <c r="P560" s="10" t="e">
        <f t="shared" si="254"/>
        <v>#REF!</v>
      </c>
      <c r="Q560" s="10" t="e">
        <f t="shared" si="255"/>
        <v>#REF!</v>
      </c>
      <c r="R560" s="10" t="e">
        <f t="shared" si="256"/>
        <v>#REF!</v>
      </c>
      <c r="S560" s="10" t="e">
        <f t="shared" si="257"/>
        <v>#REF!</v>
      </c>
      <c r="T560" s="10" t="e">
        <f t="shared" si="258"/>
        <v>#REF!</v>
      </c>
      <c r="U560" s="17" t="e">
        <f>IF(Audit!#REF!="","",VLOOKUP(Audit!#REF!,$W$26:$X$35,2,FALSE)) &amp; Audit!#REF! &amp; IF(Audit!#REF!="","",IF(Audit!#REF!&lt;=1.4,VLOOKUP(Audit!#REF!,$W$38:X605,2,FALSE),VLOOKUP(Audit!#REF!,$W$51:$X$61,2,FALSE))) &amp; IF(Audit!#REF!="","",VLOOKUP(Audit!#REF!,$Y$26:$Z$35,2,FALSE) &amp; Audit!#REF! &amp; IF(Audit!#REF!="","",IF(Audit!#REF!&lt;=1.4,VLOOKUP(Audit!#REF!,$Y$38:$Z$48,2,FALSE),VLOOKUP(Audit!#REF!,$Y$51:$Z$61,2,FALSE))))</f>
        <v>#REF!</v>
      </c>
      <c r="V560" s="21"/>
      <c r="AH560" s="49" t="e">
        <f>Audit!#REF!</f>
        <v>#REF!</v>
      </c>
      <c r="AI560" s="50" t="e">
        <f>VLOOKUP(Audit!#REF!,$V$3:$AE$12,2,FALSE)&amp; IF(Audit!#REF!=10,Audit!#REF!,"")</f>
        <v>#REF!</v>
      </c>
      <c r="AJ560" s="50" t="e">
        <f>VLOOKUP(Audit!#REF!,$V$13:$AE$22,2,FALSE)&amp; IF(Audit!#REF!=10,Audit!#REF!,"")</f>
        <v>#REF!</v>
      </c>
      <c r="AK560" s="47" t="e">
        <f t="shared" si="259"/>
        <v>#REF!</v>
      </c>
      <c r="AL560" s="50" t="e">
        <f>VLOOKUP(Audit!#REF!,$V$3:$AE$12,3,FALSE)&amp; IF(Audit!#REF!=10,Audit!#REF!,"")</f>
        <v>#REF!</v>
      </c>
      <c r="AM560" s="50" t="e">
        <f>VLOOKUP(Audit!#REF!,$V$13:$AE$22,3,FALSE)&amp; IF(Audit!#REF!=10,Audit!#REF!,"")</f>
        <v>#REF!</v>
      </c>
      <c r="AN560" s="47" t="e">
        <f t="shared" si="260"/>
        <v>#REF!</v>
      </c>
      <c r="AO560" s="50" t="e">
        <f>VLOOKUP(Audit!#REF!,$V$3:$AE$12,4,FALSE) &amp;  Audit!#REF! &amp; IF(Audit!#REF!=10,Audit!#REF!,"")</f>
        <v>#REF!</v>
      </c>
      <c r="AP560" s="50" t="e">
        <f>VLOOKUP(Audit!#REF!,$V$13:$AE$22,4,FALSE)&amp; IF(Audit!#REF!=10,Audit!#REF!,"")</f>
        <v>#REF!</v>
      </c>
      <c r="AQ560" s="47" t="e">
        <f t="shared" si="261"/>
        <v>#REF!</v>
      </c>
      <c r="AR560" s="50" t="e">
        <f>VLOOKUP(Audit!#REF!,$V$3:$AE$12,5,FALSE)&amp; IF(Audit!#REF!=10,Audit!#REF!,"")</f>
        <v>#REF!</v>
      </c>
      <c r="AS560" s="50" t="e">
        <f>VLOOKUP(Audit!#REF!,$V$13:$AE$22,5,FALSE)&amp; IF(Audit!#REF!=10,Audit!#REF!,"")</f>
        <v>#REF!</v>
      </c>
      <c r="AT560" s="47" t="e">
        <f t="shared" si="262"/>
        <v>#REF!</v>
      </c>
      <c r="AU560" s="50" t="e">
        <f>VLOOKUP(Audit!#REF!,$V$3:$AE$12,6,FALSE)&amp; IF(Audit!#REF!=10,Audit!#REF!,"")</f>
        <v>#REF!</v>
      </c>
      <c r="AV560" s="50" t="e">
        <f>VLOOKUP(Audit!#REF!,$V$13:$AE$22,6,FALSE)&amp; IF(Audit!#REF!=10,Audit!#REF!,"")</f>
        <v>#REF!</v>
      </c>
      <c r="AW560" s="47" t="e">
        <f t="shared" si="263"/>
        <v>#REF!</v>
      </c>
      <c r="AX560" s="50" t="e">
        <f>VLOOKUP(Audit!#REF!,$V$3:$AE$12,7,FALSE)&amp; IF(Audit!#REF!=10,Audit!#REF!,"")</f>
        <v>#REF!</v>
      </c>
      <c r="AY560" s="50" t="e">
        <f>VLOOKUP(Audit!#REF!,$V$13:$AE$22,7,FALSE) &amp; IF(Audit!#REF!=10,Audit!#REF!,"")</f>
        <v>#REF!</v>
      </c>
      <c r="AZ560" s="47" t="e">
        <f t="shared" si="264"/>
        <v>#REF!</v>
      </c>
      <c r="BA560" s="50" t="e">
        <f>VLOOKUP(Audit!#REF!,$V$3:$AE$12,8,FALSE)&amp; Audit!#REF! &amp; IF(Audit!#REF!=10,Audit!#REF!,"")</f>
        <v>#REF!</v>
      </c>
      <c r="BB560" s="50" t="e">
        <f>VLOOKUP(Audit!#REF!,$V$13:$AE$22,8,FALSE) &amp; IF(Audit!#REF!=10,Audit!#REF!,"")</f>
        <v>#REF!</v>
      </c>
      <c r="BC560" s="47" t="e">
        <f t="shared" si="265"/>
        <v>#REF!</v>
      </c>
      <c r="BD560" s="50" t="e">
        <f>VLOOKUP(Audit!#REF!,$V$3:$AE$12,9,FALSE)&amp; IF(Audit!#REF!=10,Audit!#REF!,"")</f>
        <v>#REF!</v>
      </c>
      <c r="BE560" s="50" t="e">
        <f>VLOOKUP(Audit!#REF!,$V$13:$AE$22,9,FALSE) &amp; IF(Audit!#REF!=10,Audit!#REF!,"") &amp; IF(Audit!#REF!&lt;&gt;1,U560,"")</f>
        <v>#REF!</v>
      </c>
      <c r="BF560" s="47" t="e">
        <f t="shared" si="266"/>
        <v>#REF!</v>
      </c>
      <c r="BG560" s="50" t="e">
        <f>VLOOKUP(Audit!#REF!,$V$3:$AE$12,10,FALSE) &amp; Audit!#REF! &amp; IF(Audit!#REF!=10,Audit!#REF!,"")</f>
        <v>#REF!</v>
      </c>
      <c r="BH560" s="50" t="e">
        <f>VLOOKUP(Audit!#REF!,$V$13:$AE$22,10,FALSE) &amp; IF(Audit!#REF!=10,Audit!#REF!,"") &amp; IF(Audit!#REF!&lt;&gt;1,U560,"")</f>
        <v>#REF!</v>
      </c>
      <c r="BI560" s="47" t="e">
        <f t="shared" si="267"/>
        <v>#REF!</v>
      </c>
      <c r="BJ560" s="48" t="str">
        <f t="shared" si="268"/>
        <v/>
      </c>
      <c r="BK560" s="48" t="str">
        <f t="shared" si="269"/>
        <v/>
      </c>
      <c r="BL560" s="48" t="str">
        <f t="shared" si="270"/>
        <v/>
      </c>
      <c r="BM560" s="48" t="str">
        <f t="shared" si="271"/>
        <v/>
      </c>
      <c r="BN560" s="48" t="str">
        <f t="shared" si="272"/>
        <v/>
      </c>
      <c r="BO560" s="48" t="str">
        <f t="shared" si="273"/>
        <v/>
      </c>
      <c r="BP560" s="48" t="str">
        <f t="shared" si="274"/>
        <v/>
      </c>
      <c r="BQ560" s="48" t="str">
        <f t="shared" si="275"/>
        <v/>
      </c>
      <c r="BR560" s="48" t="str">
        <f t="shared" si="276"/>
        <v/>
      </c>
      <c r="BS560" s="48" t="str">
        <f t="shared" si="277"/>
        <v/>
      </c>
      <c r="BT560" s="48" t="str">
        <f t="shared" si="278"/>
        <v/>
      </c>
      <c r="BU560" s="48" t="str">
        <f t="shared" si="279"/>
        <v/>
      </c>
    </row>
    <row r="561" spans="1:73">
      <c r="A561" s="10" t="e">
        <f>Audit!#REF!</f>
        <v>#REF!</v>
      </c>
      <c r="B561" s="10" t="e">
        <f t="shared" si="250"/>
        <v>#REF!</v>
      </c>
      <c r="C561" s="17" t="e">
        <f>VLOOKUP(Audit!#REF!,$V$3:$AE$12,2,FALSE) &amp; VLOOKUP(Audit!#REF!,$V$13:$AE$22,2,FALSE)&amp; IF(Audit!#REF!=10,Audit!#REF!&amp;Audit!#REF!,"")</f>
        <v>#REF!</v>
      </c>
      <c r="D561" s="17" t="e">
        <f>VLOOKUP(Audit!#REF!,$V$3:$AE$12,3,FALSE) &amp; VLOOKUP(Audit!#REF!,$V$13:$AE$22,3,FALSE) &amp;IF(Audit!#REF!=10,Audit!#REF!&amp;Audit!#REF!,"")</f>
        <v>#REF!</v>
      </c>
      <c r="E561" s="17" t="e">
        <f>VLOOKUP(Audit!#REF!,$V$3:$AE$12,4,FALSE)&amp; Audit!#REF! &amp; VLOOKUP(Audit!#REF!,$V$13:$AE$22,4,FALSE)&amp; IF(Audit!#REF!=10,Audit!#REF!&amp;Audit!#REF!,"")</f>
        <v>#REF!</v>
      </c>
      <c r="F561" s="17" t="e">
        <f>VLOOKUP(Audit!#REF!,$V$3:$AE$12,5,FALSE) &amp; VLOOKUP(Audit!#REF!,$V$13:$AE$22,5,FALSE)&amp; IF(Audit!#REF!=10,Audit!#REF!&amp;Audit!#REF!,"")</f>
        <v>#REF!</v>
      </c>
      <c r="G561" s="17" t="e">
        <f>VLOOKUP(Audit!#REF!,$V$3:$AE$12,6,FALSE) &amp; VLOOKUP(Audit!#REF!,$V$13:$AE$22,6,FALSE)&amp; IF(Audit!#REF!=10,Audit!#REF!&amp;Audit!#REF!,"")</f>
        <v>#REF!</v>
      </c>
      <c r="H561" s="17" t="e">
        <f>VLOOKUP(Audit!#REF!,$V$3:$AE$12,7,FALSE) &amp; VLOOKUP(Audit!#REF!,$V$13:$AE$22,7,FALSE)&amp;IF(Audit!#REF!=10,Audit!#REF!&amp;Audit!#REF!,"")</f>
        <v>#REF!</v>
      </c>
      <c r="I561" s="17" t="e">
        <f>VLOOKUP(Audit!#REF!,$V$3:$AE$12,8,FALSE) &amp; Audit!#REF! &amp; VLOOKUP(Audit!#REF!,$V$13:$AE$22,8,FALSE)&amp;IF(Audit!#REF!=10,Audit!#REF!&amp;Audit!#REF!,"")</f>
        <v>#REF!</v>
      </c>
      <c r="J561" s="17" t="e">
        <f>VLOOKUP(Audit!#REF!,$V$3:$AE$12,9,FALSE) &amp; VLOOKUP(Audit!#REF!,$V$13:$AE$22,9,FALSE) &amp; IF(Audit!#REF!=10,Audit!#REF!&amp;Audit!#REF!,"") &amp; IF(Audit!#REF!&lt;&gt;1,U561,"")</f>
        <v>#REF!</v>
      </c>
      <c r="K561" s="17" t="e">
        <f>VLOOKUP(Audit!#REF!,$V$3:$AE$12,10,FALSE) &amp; Audit!#REF! &amp; VLOOKUP(Audit!#REF!,$V$13:$AE$22,10,FALSE) &amp; IF(Audit!#REF!=10,Audit!#REF!&amp;Audit!#REF!,"") &amp; IF(Audit!#REF!&lt;&gt;1,U561,"")</f>
        <v>#REF!</v>
      </c>
      <c r="L561" s="10" t="e">
        <f>Audit!#REF!</f>
        <v>#REF!</v>
      </c>
      <c r="M561" s="10" t="e">
        <f t="shared" si="251"/>
        <v>#REF!</v>
      </c>
      <c r="N561" s="10" t="e">
        <f t="shared" si="252"/>
        <v>#REF!</v>
      </c>
      <c r="O561" s="10" t="e">
        <f t="shared" si="253"/>
        <v>#REF!</v>
      </c>
      <c r="P561" s="10" t="e">
        <f t="shared" si="254"/>
        <v>#REF!</v>
      </c>
      <c r="Q561" s="10" t="e">
        <f t="shared" si="255"/>
        <v>#REF!</v>
      </c>
      <c r="R561" s="10" t="e">
        <f t="shared" si="256"/>
        <v>#REF!</v>
      </c>
      <c r="S561" s="10" t="e">
        <f t="shared" si="257"/>
        <v>#REF!</v>
      </c>
      <c r="T561" s="10" t="e">
        <f t="shared" si="258"/>
        <v>#REF!</v>
      </c>
      <c r="U561" s="17" t="e">
        <f>IF(Audit!#REF!="","",VLOOKUP(Audit!#REF!,$W$26:$X$35,2,FALSE)) &amp; Audit!#REF! &amp; IF(Audit!#REF!="","",IF(Audit!#REF!&lt;=1.4,VLOOKUP(Audit!#REF!,$W$38:X606,2,FALSE),VLOOKUP(Audit!#REF!,$W$51:$X$61,2,FALSE))) &amp; IF(Audit!#REF!="","",VLOOKUP(Audit!#REF!,$Y$26:$Z$35,2,FALSE) &amp; Audit!#REF! &amp; IF(Audit!#REF!="","",IF(Audit!#REF!&lt;=1.4,VLOOKUP(Audit!#REF!,$Y$38:$Z$48,2,FALSE),VLOOKUP(Audit!#REF!,$Y$51:$Z$61,2,FALSE))))</f>
        <v>#REF!</v>
      </c>
      <c r="V561" s="21"/>
      <c r="AH561" s="49" t="e">
        <f>Audit!#REF!</f>
        <v>#REF!</v>
      </c>
      <c r="AI561" s="50" t="e">
        <f>VLOOKUP(Audit!#REF!,$V$3:$AE$12,2,FALSE)&amp; IF(Audit!#REF!=10,Audit!#REF!,"")</f>
        <v>#REF!</v>
      </c>
      <c r="AJ561" s="50" t="e">
        <f>VLOOKUP(Audit!#REF!,$V$13:$AE$22,2,FALSE)&amp; IF(Audit!#REF!=10,Audit!#REF!,"")</f>
        <v>#REF!</v>
      </c>
      <c r="AK561" s="47" t="e">
        <f t="shared" si="259"/>
        <v>#REF!</v>
      </c>
      <c r="AL561" s="50" t="e">
        <f>VLOOKUP(Audit!#REF!,$V$3:$AE$12,3,FALSE)&amp; IF(Audit!#REF!=10,Audit!#REF!,"")</f>
        <v>#REF!</v>
      </c>
      <c r="AM561" s="50" t="e">
        <f>VLOOKUP(Audit!#REF!,$V$13:$AE$22,3,FALSE)&amp; IF(Audit!#REF!=10,Audit!#REF!,"")</f>
        <v>#REF!</v>
      </c>
      <c r="AN561" s="47" t="e">
        <f t="shared" si="260"/>
        <v>#REF!</v>
      </c>
      <c r="AO561" s="50" t="e">
        <f>VLOOKUP(Audit!#REF!,$V$3:$AE$12,4,FALSE) &amp;  Audit!#REF! &amp; IF(Audit!#REF!=10,Audit!#REF!,"")</f>
        <v>#REF!</v>
      </c>
      <c r="AP561" s="50" t="e">
        <f>VLOOKUP(Audit!#REF!,$V$13:$AE$22,4,FALSE)&amp; IF(Audit!#REF!=10,Audit!#REF!,"")</f>
        <v>#REF!</v>
      </c>
      <c r="AQ561" s="47" t="e">
        <f t="shared" si="261"/>
        <v>#REF!</v>
      </c>
      <c r="AR561" s="50" t="e">
        <f>VLOOKUP(Audit!#REF!,$V$3:$AE$12,5,FALSE)&amp; IF(Audit!#REF!=10,Audit!#REF!,"")</f>
        <v>#REF!</v>
      </c>
      <c r="AS561" s="50" t="e">
        <f>VLOOKUP(Audit!#REF!,$V$13:$AE$22,5,FALSE)&amp; IF(Audit!#REF!=10,Audit!#REF!,"")</f>
        <v>#REF!</v>
      </c>
      <c r="AT561" s="47" t="e">
        <f t="shared" si="262"/>
        <v>#REF!</v>
      </c>
      <c r="AU561" s="50" t="e">
        <f>VLOOKUP(Audit!#REF!,$V$3:$AE$12,6,FALSE)&amp; IF(Audit!#REF!=10,Audit!#REF!,"")</f>
        <v>#REF!</v>
      </c>
      <c r="AV561" s="50" t="e">
        <f>VLOOKUP(Audit!#REF!,$V$13:$AE$22,6,FALSE)&amp; IF(Audit!#REF!=10,Audit!#REF!,"")</f>
        <v>#REF!</v>
      </c>
      <c r="AW561" s="47" t="e">
        <f t="shared" si="263"/>
        <v>#REF!</v>
      </c>
      <c r="AX561" s="50" t="e">
        <f>VLOOKUP(Audit!#REF!,$V$3:$AE$12,7,FALSE)&amp; IF(Audit!#REF!=10,Audit!#REF!,"")</f>
        <v>#REF!</v>
      </c>
      <c r="AY561" s="50" t="e">
        <f>VLOOKUP(Audit!#REF!,$V$13:$AE$22,7,FALSE) &amp; IF(Audit!#REF!=10,Audit!#REF!,"")</f>
        <v>#REF!</v>
      </c>
      <c r="AZ561" s="47" t="e">
        <f t="shared" si="264"/>
        <v>#REF!</v>
      </c>
      <c r="BA561" s="50" t="e">
        <f>VLOOKUP(Audit!#REF!,$V$3:$AE$12,8,FALSE)&amp; Audit!#REF! &amp; IF(Audit!#REF!=10,Audit!#REF!,"")</f>
        <v>#REF!</v>
      </c>
      <c r="BB561" s="50" t="e">
        <f>VLOOKUP(Audit!#REF!,$V$13:$AE$22,8,FALSE) &amp; IF(Audit!#REF!=10,Audit!#REF!,"")</f>
        <v>#REF!</v>
      </c>
      <c r="BC561" s="47" t="e">
        <f t="shared" si="265"/>
        <v>#REF!</v>
      </c>
      <c r="BD561" s="50" t="e">
        <f>VLOOKUP(Audit!#REF!,$V$3:$AE$12,9,FALSE)&amp; IF(Audit!#REF!=10,Audit!#REF!,"")</f>
        <v>#REF!</v>
      </c>
      <c r="BE561" s="50" t="e">
        <f>VLOOKUP(Audit!#REF!,$V$13:$AE$22,9,FALSE) &amp; IF(Audit!#REF!=10,Audit!#REF!,"") &amp; IF(Audit!#REF!&lt;&gt;1,U561,"")</f>
        <v>#REF!</v>
      </c>
      <c r="BF561" s="47" t="e">
        <f t="shared" si="266"/>
        <v>#REF!</v>
      </c>
      <c r="BG561" s="50" t="e">
        <f>VLOOKUP(Audit!#REF!,$V$3:$AE$12,10,FALSE) &amp; Audit!#REF! &amp; IF(Audit!#REF!=10,Audit!#REF!,"")</f>
        <v>#REF!</v>
      </c>
      <c r="BH561" s="50" t="e">
        <f>VLOOKUP(Audit!#REF!,$V$13:$AE$22,10,FALSE) &amp; IF(Audit!#REF!=10,Audit!#REF!,"") &amp; IF(Audit!#REF!&lt;&gt;1,U561,"")</f>
        <v>#REF!</v>
      </c>
      <c r="BI561" s="47" t="e">
        <f t="shared" si="267"/>
        <v>#REF!</v>
      </c>
      <c r="BJ561" s="48" t="str">
        <f t="shared" si="268"/>
        <v/>
      </c>
      <c r="BK561" s="48" t="str">
        <f t="shared" si="269"/>
        <v/>
      </c>
      <c r="BL561" s="48" t="str">
        <f t="shared" si="270"/>
        <v/>
      </c>
      <c r="BM561" s="48" t="str">
        <f t="shared" si="271"/>
        <v/>
      </c>
      <c r="BN561" s="48" t="str">
        <f t="shared" si="272"/>
        <v/>
      </c>
      <c r="BO561" s="48" t="str">
        <f t="shared" si="273"/>
        <v/>
      </c>
      <c r="BP561" s="48" t="str">
        <f t="shared" si="274"/>
        <v/>
      </c>
      <c r="BQ561" s="48" t="str">
        <f t="shared" si="275"/>
        <v/>
      </c>
      <c r="BR561" s="48" t="str">
        <f t="shared" si="276"/>
        <v/>
      </c>
      <c r="BS561" s="48" t="str">
        <f t="shared" si="277"/>
        <v/>
      </c>
      <c r="BT561" s="48" t="str">
        <f t="shared" si="278"/>
        <v/>
      </c>
      <c r="BU561" s="48" t="str">
        <f t="shared" si="279"/>
        <v/>
      </c>
    </row>
    <row r="562" spans="1:73">
      <c r="A562" s="10" t="e">
        <f>Audit!#REF!</f>
        <v>#REF!</v>
      </c>
      <c r="B562" s="10" t="e">
        <f t="shared" si="250"/>
        <v>#REF!</v>
      </c>
      <c r="C562" s="17" t="e">
        <f>VLOOKUP(Audit!#REF!,$V$3:$AE$12,2,FALSE) &amp; VLOOKUP(Audit!#REF!,$V$13:$AE$22,2,FALSE)&amp; IF(Audit!#REF!=10,Audit!#REF!&amp;Audit!#REF!,"")</f>
        <v>#REF!</v>
      </c>
      <c r="D562" s="17" t="e">
        <f>VLOOKUP(Audit!#REF!,$V$3:$AE$12,3,FALSE) &amp; VLOOKUP(Audit!#REF!,$V$13:$AE$22,3,FALSE) &amp;IF(Audit!#REF!=10,Audit!#REF!&amp;Audit!#REF!,"")</f>
        <v>#REF!</v>
      </c>
      <c r="E562" s="17" t="e">
        <f>VLOOKUP(Audit!#REF!,$V$3:$AE$12,4,FALSE)&amp; Audit!#REF! &amp; VLOOKUP(Audit!#REF!,$V$13:$AE$22,4,FALSE)&amp; IF(Audit!#REF!=10,Audit!#REF!&amp;Audit!#REF!,"")</f>
        <v>#REF!</v>
      </c>
      <c r="F562" s="17" t="e">
        <f>VLOOKUP(Audit!#REF!,$V$3:$AE$12,5,FALSE) &amp; VLOOKUP(Audit!#REF!,$V$13:$AE$22,5,FALSE)&amp; IF(Audit!#REF!=10,Audit!#REF!&amp;Audit!#REF!,"")</f>
        <v>#REF!</v>
      </c>
      <c r="G562" s="17" t="e">
        <f>VLOOKUP(Audit!#REF!,$V$3:$AE$12,6,FALSE) &amp; VLOOKUP(Audit!#REF!,$V$13:$AE$22,6,FALSE)&amp; IF(Audit!#REF!=10,Audit!#REF!&amp;Audit!#REF!,"")</f>
        <v>#REF!</v>
      </c>
      <c r="H562" s="17" t="e">
        <f>VLOOKUP(Audit!#REF!,$V$3:$AE$12,7,FALSE) &amp; VLOOKUP(Audit!#REF!,$V$13:$AE$22,7,FALSE)&amp;IF(Audit!#REF!=10,Audit!#REF!&amp;Audit!#REF!,"")</f>
        <v>#REF!</v>
      </c>
      <c r="I562" s="17" t="e">
        <f>VLOOKUP(Audit!#REF!,$V$3:$AE$12,8,FALSE) &amp; Audit!#REF! &amp; VLOOKUP(Audit!#REF!,$V$13:$AE$22,8,FALSE)&amp;IF(Audit!#REF!=10,Audit!#REF!&amp;Audit!#REF!,"")</f>
        <v>#REF!</v>
      </c>
      <c r="J562" s="17" t="e">
        <f>VLOOKUP(Audit!#REF!,$V$3:$AE$12,9,FALSE) &amp; VLOOKUP(Audit!#REF!,$V$13:$AE$22,9,FALSE) &amp; IF(Audit!#REF!=10,Audit!#REF!&amp;Audit!#REF!,"") &amp; IF(Audit!#REF!&lt;&gt;1,U562,"")</f>
        <v>#REF!</v>
      </c>
      <c r="K562" s="17" t="e">
        <f>VLOOKUP(Audit!#REF!,$V$3:$AE$12,10,FALSE) &amp; Audit!#REF! &amp; VLOOKUP(Audit!#REF!,$V$13:$AE$22,10,FALSE) &amp; IF(Audit!#REF!=10,Audit!#REF!&amp;Audit!#REF!,"") &amp; IF(Audit!#REF!&lt;&gt;1,U562,"")</f>
        <v>#REF!</v>
      </c>
      <c r="L562" s="10" t="e">
        <f>Audit!#REF!</f>
        <v>#REF!</v>
      </c>
      <c r="M562" s="10" t="e">
        <f t="shared" si="251"/>
        <v>#REF!</v>
      </c>
      <c r="N562" s="10" t="e">
        <f t="shared" si="252"/>
        <v>#REF!</v>
      </c>
      <c r="O562" s="10" t="e">
        <f t="shared" si="253"/>
        <v>#REF!</v>
      </c>
      <c r="P562" s="10" t="e">
        <f t="shared" si="254"/>
        <v>#REF!</v>
      </c>
      <c r="Q562" s="10" t="e">
        <f t="shared" si="255"/>
        <v>#REF!</v>
      </c>
      <c r="R562" s="10" t="e">
        <f t="shared" si="256"/>
        <v>#REF!</v>
      </c>
      <c r="S562" s="10" t="e">
        <f t="shared" si="257"/>
        <v>#REF!</v>
      </c>
      <c r="T562" s="10" t="e">
        <f t="shared" si="258"/>
        <v>#REF!</v>
      </c>
      <c r="U562" s="17" t="e">
        <f>IF(Audit!#REF!="","",VLOOKUP(Audit!#REF!,$W$26:$X$35,2,FALSE)) &amp; Audit!#REF! &amp; IF(Audit!#REF!="","",IF(Audit!#REF!&lt;=1.4,VLOOKUP(Audit!#REF!,$W$38:X607,2,FALSE),VLOOKUP(Audit!#REF!,$W$51:$X$61,2,FALSE))) &amp; IF(Audit!#REF!="","",VLOOKUP(Audit!#REF!,$Y$26:$Z$35,2,FALSE) &amp; Audit!#REF! &amp; IF(Audit!#REF!="","",IF(Audit!#REF!&lt;=1.4,VLOOKUP(Audit!#REF!,$Y$38:$Z$48,2,FALSE),VLOOKUP(Audit!#REF!,$Y$51:$Z$61,2,FALSE))))</f>
        <v>#REF!</v>
      </c>
      <c r="V562" s="21"/>
      <c r="AH562" s="49" t="e">
        <f>Audit!#REF!</f>
        <v>#REF!</v>
      </c>
      <c r="AI562" s="50" t="e">
        <f>VLOOKUP(Audit!#REF!,$V$3:$AE$12,2,FALSE)&amp; IF(Audit!#REF!=10,Audit!#REF!,"")</f>
        <v>#REF!</v>
      </c>
      <c r="AJ562" s="50" t="e">
        <f>VLOOKUP(Audit!#REF!,$V$13:$AE$22,2,FALSE)&amp; IF(Audit!#REF!=10,Audit!#REF!,"")</f>
        <v>#REF!</v>
      </c>
      <c r="AK562" s="47" t="e">
        <f t="shared" si="259"/>
        <v>#REF!</v>
      </c>
      <c r="AL562" s="50" t="e">
        <f>VLOOKUP(Audit!#REF!,$V$3:$AE$12,3,FALSE)&amp; IF(Audit!#REF!=10,Audit!#REF!,"")</f>
        <v>#REF!</v>
      </c>
      <c r="AM562" s="50" t="e">
        <f>VLOOKUP(Audit!#REF!,$V$13:$AE$22,3,FALSE)&amp; IF(Audit!#REF!=10,Audit!#REF!,"")</f>
        <v>#REF!</v>
      </c>
      <c r="AN562" s="47" t="e">
        <f t="shared" si="260"/>
        <v>#REF!</v>
      </c>
      <c r="AO562" s="50" t="e">
        <f>VLOOKUP(Audit!#REF!,$V$3:$AE$12,4,FALSE) &amp;  Audit!#REF! &amp; IF(Audit!#REF!=10,Audit!#REF!,"")</f>
        <v>#REF!</v>
      </c>
      <c r="AP562" s="50" t="e">
        <f>VLOOKUP(Audit!#REF!,$V$13:$AE$22,4,FALSE)&amp; IF(Audit!#REF!=10,Audit!#REF!,"")</f>
        <v>#REF!</v>
      </c>
      <c r="AQ562" s="47" t="e">
        <f t="shared" si="261"/>
        <v>#REF!</v>
      </c>
      <c r="AR562" s="50" t="e">
        <f>VLOOKUP(Audit!#REF!,$V$3:$AE$12,5,FALSE)&amp; IF(Audit!#REF!=10,Audit!#REF!,"")</f>
        <v>#REF!</v>
      </c>
      <c r="AS562" s="50" t="e">
        <f>VLOOKUP(Audit!#REF!,$V$13:$AE$22,5,FALSE)&amp; IF(Audit!#REF!=10,Audit!#REF!,"")</f>
        <v>#REF!</v>
      </c>
      <c r="AT562" s="47" t="e">
        <f t="shared" si="262"/>
        <v>#REF!</v>
      </c>
      <c r="AU562" s="50" t="e">
        <f>VLOOKUP(Audit!#REF!,$V$3:$AE$12,6,FALSE)&amp; IF(Audit!#REF!=10,Audit!#REF!,"")</f>
        <v>#REF!</v>
      </c>
      <c r="AV562" s="50" t="e">
        <f>VLOOKUP(Audit!#REF!,$V$13:$AE$22,6,FALSE)&amp; IF(Audit!#REF!=10,Audit!#REF!,"")</f>
        <v>#REF!</v>
      </c>
      <c r="AW562" s="47" t="e">
        <f t="shared" si="263"/>
        <v>#REF!</v>
      </c>
      <c r="AX562" s="50" t="e">
        <f>VLOOKUP(Audit!#REF!,$V$3:$AE$12,7,FALSE)&amp; IF(Audit!#REF!=10,Audit!#REF!,"")</f>
        <v>#REF!</v>
      </c>
      <c r="AY562" s="50" t="e">
        <f>VLOOKUP(Audit!#REF!,$V$13:$AE$22,7,FALSE) &amp; IF(Audit!#REF!=10,Audit!#REF!,"")</f>
        <v>#REF!</v>
      </c>
      <c r="AZ562" s="47" t="e">
        <f t="shared" si="264"/>
        <v>#REF!</v>
      </c>
      <c r="BA562" s="50" t="e">
        <f>VLOOKUP(Audit!#REF!,$V$3:$AE$12,8,FALSE)&amp; Audit!#REF! &amp; IF(Audit!#REF!=10,Audit!#REF!,"")</f>
        <v>#REF!</v>
      </c>
      <c r="BB562" s="50" t="e">
        <f>VLOOKUP(Audit!#REF!,$V$13:$AE$22,8,FALSE) &amp; IF(Audit!#REF!=10,Audit!#REF!,"")</f>
        <v>#REF!</v>
      </c>
      <c r="BC562" s="47" t="e">
        <f t="shared" si="265"/>
        <v>#REF!</v>
      </c>
      <c r="BD562" s="50" t="e">
        <f>VLOOKUP(Audit!#REF!,$V$3:$AE$12,9,FALSE)&amp; IF(Audit!#REF!=10,Audit!#REF!,"")</f>
        <v>#REF!</v>
      </c>
      <c r="BE562" s="50" t="e">
        <f>VLOOKUP(Audit!#REF!,$V$13:$AE$22,9,FALSE) &amp; IF(Audit!#REF!=10,Audit!#REF!,"") &amp; IF(Audit!#REF!&lt;&gt;1,U562,"")</f>
        <v>#REF!</v>
      </c>
      <c r="BF562" s="47" t="e">
        <f t="shared" si="266"/>
        <v>#REF!</v>
      </c>
      <c r="BG562" s="50" t="e">
        <f>VLOOKUP(Audit!#REF!,$V$3:$AE$12,10,FALSE) &amp; Audit!#REF! &amp; IF(Audit!#REF!=10,Audit!#REF!,"")</f>
        <v>#REF!</v>
      </c>
      <c r="BH562" s="50" t="e">
        <f>VLOOKUP(Audit!#REF!,$V$13:$AE$22,10,FALSE) &amp; IF(Audit!#REF!=10,Audit!#REF!,"") &amp; IF(Audit!#REF!&lt;&gt;1,U562,"")</f>
        <v>#REF!</v>
      </c>
      <c r="BI562" s="47" t="e">
        <f t="shared" si="267"/>
        <v>#REF!</v>
      </c>
      <c r="BJ562" s="48" t="str">
        <f t="shared" si="268"/>
        <v/>
      </c>
      <c r="BK562" s="48" t="str">
        <f t="shared" si="269"/>
        <v/>
      </c>
      <c r="BL562" s="48" t="str">
        <f t="shared" si="270"/>
        <v/>
      </c>
      <c r="BM562" s="48" t="str">
        <f t="shared" si="271"/>
        <v/>
      </c>
      <c r="BN562" s="48" t="str">
        <f t="shared" si="272"/>
        <v/>
      </c>
      <c r="BO562" s="48" t="str">
        <f t="shared" si="273"/>
        <v/>
      </c>
      <c r="BP562" s="48" t="str">
        <f t="shared" si="274"/>
        <v/>
      </c>
      <c r="BQ562" s="48" t="str">
        <f t="shared" si="275"/>
        <v/>
      </c>
      <c r="BR562" s="48" t="str">
        <f t="shared" si="276"/>
        <v/>
      </c>
      <c r="BS562" s="48" t="str">
        <f t="shared" si="277"/>
        <v/>
      </c>
      <c r="BT562" s="48" t="str">
        <f t="shared" si="278"/>
        <v/>
      </c>
      <c r="BU562" s="48" t="str">
        <f t="shared" si="279"/>
        <v/>
      </c>
    </row>
    <row r="563" spans="1:73">
      <c r="A563" s="10" t="e">
        <f>Audit!#REF!</f>
        <v>#REF!</v>
      </c>
      <c r="B563" s="10" t="e">
        <f t="shared" si="250"/>
        <v>#REF!</v>
      </c>
      <c r="C563" s="17" t="e">
        <f>VLOOKUP(Audit!#REF!,$V$3:$AE$12,2,FALSE) &amp; VLOOKUP(Audit!#REF!,$V$13:$AE$22,2,FALSE)&amp; IF(Audit!#REF!=10,Audit!#REF!&amp;Audit!#REF!,"")</f>
        <v>#REF!</v>
      </c>
      <c r="D563" s="17" t="e">
        <f>VLOOKUP(Audit!#REF!,$V$3:$AE$12,3,FALSE) &amp; VLOOKUP(Audit!#REF!,$V$13:$AE$22,3,FALSE) &amp;IF(Audit!#REF!=10,Audit!#REF!&amp;Audit!#REF!,"")</f>
        <v>#REF!</v>
      </c>
      <c r="E563" s="17" t="e">
        <f>VLOOKUP(Audit!#REF!,$V$3:$AE$12,4,FALSE)&amp; Audit!#REF! &amp; VLOOKUP(Audit!#REF!,$V$13:$AE$22,4,FALSE)&amp; IF(Audit!#REF!=10,Audit!#REF!&amp;Audit!#REF!,"")</f>
        <v>#REF!</v>
      </c>
      <c r="F563" s="17" t="e">
        <f>VLOOKUP(Audit!#REF!,$V$3:$AE$12,5,FALSE) &amp; VLOOKUP(Audit!#REF!,$V$13:$AE$22,5,FALSE)&amp; IF(Audit!#REF!=10,Audit!#REF!&amp;Audit!#REF!,"")</f>
        <v>#REF!</v>
      </c>
      <c r="G563" s="17" t="e">
        <f>VLOOKUP(Audit!#REF!,$V$3:$AE$12,6,FALSE) &amp; VLOOKUP(Audit!#REF!,$V$13:$AE$22,6,FALSE)&amp; IF(Audit!#REF!=10,Audit!#REF!&amp;Audit!#REF!,"")</f>
        <v>#REF!</v>
      </c>
      <c r="H563" s="17" t="e">
        <f>VLOOKUP(Audit!#REF!,$V$3:$AE$12,7,FALSE) &amp; VLOOKUP(Audit!#REF!,$V$13:$AE$22,7,FALSE)&amp;IF(Audit!#REF!=10,Audit!#REF!&amp;Audit!#REF!,"")</f>
        <v>#REF!</v>
      </c>
      <c r="I563" s="17" t="e">
        <f>VLOOKUP(Audit!#REF!,$V$3:$AE$12,8,FALSE) &amp; Audit!#REF! &amp; VLOOKUP(Audit!#REF!,$V$13:$AE$22,8,FALSE)&amp;IF(Audit!#REF!=10,Audit!#REF!&amp;Audit!#REF!,"")</f>
        <v>#REF!</v>
      </c>
      <c r="J563" s="17" t="e">
        <f>VLOOKUP(Audit!#REF!,$V$3:$AE$12,9,FALSE) &amp; VLOOKUP(Audit!#REF!,$V$13:$AE$22,9,FALSE) &amp; IF(Audit!#REF!=10,Audit!#REF!&amp;Audit!#REF!,"") &amp; IF(Audit!#REF!&lt;&gt;1,U563,"")</f>
        <v>#REF!</v>
      </c>
      <c r="K563" s="17" t="e">
        <f>VLOOKUP(Audit!#REF!,$V$3:$AE$12,10,FALSE) &amp; Audit!#REF! &amp; VLOOKUP(Audit!#REF!,$V$13:$AE$22,10,FALSE) &amp; IF(Audit!#REF!=10,Audit!#REF!&amp;Audit!#REF!,"") &amp; IF(Audit!#REF!&lt;&gt;1,U563,"")</f>
        <v>#REF!</v>
      </c>
      <c r="L563" s="10" t="e">
        <f>Audit!#REF!</f>
        <v>#REF!</v>
      </c>
      <c r="M563" s="10" t="e">
        <f t="shared" si="251"/>
        <v>#REF!</v>
      </c>
      <c r="N563" s="10" t="e">
        <f t="shared" si="252"/>
        <v>#REF!</v>
      </c>
      <c r="O563" s="10" t="e">
        <f t="shared" si="253"/>
        <v>#REF!</v>
      </c>
      <c r="P563" s="10" t="e">
        <f t="shared" si="254"/>
        <v>#REF!</v>
      </c>
      <c r="Q563" s="10" t="e">
        <f t="shared" si="255"/>
        <v>#REF!</v>
      </c>
      <c r="R563" s="10" t="e">
        <f t="shared" si="256"/>
        <v>#REF!</v>
      </c>
      <c r="S563" s="10" t="e">
        <f t="shared" si="257"/>
        <v>#REF!</v>
      </c>
      <c r="T563" s="10" t="e">
        <f t="shared" si="258"/>
        <v>#REF!</v>
      </c>
      <c r="U563" s="17" t="e">
        <f>IF(Audit!#REF!="","",VLOOKUP(Audit!#REF!,$W$26:$X$35,2,FALSE)) &amp; Audit!#REF! &amp; IF(Audit!#REF!="","",IF(Audit!#REF!&lt;=1.4,VLOOKUP(Audit!#REF!,$W$38:X608,2,FALSE),VLOOKUP(Audit!#REF!,$W$51:$X$61,2,FALSE))) &amp; IF(Audit!#REF!="","",VLOOKUP(Audit!#REF!,$Y$26:$Z$35,2,FALSE) &amp; Audit!#REF! &amp; IF(Audit!#REF!="","",IF(Audit!#REF!&lt;=1.4,VLOOKUP(Audit!#REF!,$Y$38:$Z$48,2,FALSE),VLOOKUP(Audit!#REF!,$Y$51:$Z$61,2,FALSE))))</f>
        <v>#REF!</v>
      </c>
      <c r="V563" s="21"/>
      <c r="AH563" s="49" t="e">
        <f>Audit!#REF!</f>
        <v>#REF!</v>
      </c>
      <c r="AI563" s="50" t="e">
        <f>VLOOKUP(Audit!#REF!,$V$3:$AE$12,2,FALSE)&amp; IF(Audit!#REF!=10,Audit!#REF!,"")</f>
        <v>#REF!</v>
      </c>
      <c r="AJ563" s="50" t="e">
        <f>VLOOKUP(Audit!#REF!,$V$13:$AE$22,2,FALSE)&amp; IF(Audit!#REF!=10,Audit!#REF!,"")</f>
        <v>#REF!</v>
      </c>
      <c r="AK563" s="47" t="e">
        <f t="shared" si="259"/>
        <v>#REF!</v>
      </c>
      <c r="AL563" s="50" t="e">
        <f>VLOOKUP(Audit!#REF!,$V$3:$AE$12,3,FALSE)&amp; IF(Audit!#REF!=10,Audit!#REF!,"")</f>
        <v>#REF!</v>
      </c>
      <c r="AM563" s="50" t="e">
        <f>VLOOKUP(Audit!#REF!,$V$13:$AE$22,3,FALSE)&amp; IF(Audit!#REF!=10,Audit!#REF!,"")</f>
        <v>#REF!</v>
      </c>
      <c r="AN563" s="47" t="e">
        <f t="shared" si="260"/>
        <v>#REF!</v>
      </c>
      <c r="AO563" s="50" t="e">
        <f>VLOOKUP(Audit!#REF!,$V$3:$AE$12,4,FALSE) &amp;  Audit!#REF! &amp; IF(Audit!#REF!=10,Audit!#REF!,"")</f>
        <v>#REF!</v>
      </c>
      <c r="AP563" s="50" t="e">
        <f>VLOOKUP(Audit!#REF!,$V$13:$AE$22,4,FALSE)&amp; IF(Audit!#REF!=10,Audit!#REF!,"")</f>
        <v>#REF!</v>
      </c>
      <c r="AQ563" s="47" t="e">
        <f t="shared" si="261"/>
        <v>#REF!</v>
      </c>
      <c r="AR563" s="50" t="e">
        <f>VLOOKUP(Audit!#REF!,$V$3:$AE$12,5,FALSE)&amp; IF(Audit!#REF!=10,Audit!#REF!,"")</f>
        <v>#REF!</v>
      </c>
      <c r="AS563" s="50" t="e">
        <f>VLOOKUP(Audit!#REF!,$V$13:$AE$22,5,FALSE)&amp; IF(Audit!#REF!=10,Audit!#REF!,"")</f>
        <v>#REF!</v>
      </c>
      <c r="AT563" s="47" t="e">
        <f t="shared" si="262"/>
        <v>#REF!</v>
      </c>
      <c r="AU563" s="50" t="e">
        <f>VLOOKUP(Audit!#REF!,$V$3:$AE$12,6,FALSE)&amp; IF(Audit!#REF!=10,Audit!#REF!,"")</f>
        <v>#REF!</v>
      </c>
      <c r="AV563" s="50" t="e">
        <f>VLOOKUP(Audit!#REF!,$V$13:$AE$22,6,FALSE)&amp; IF(Audit!#REF!=10,Audit!#REF!,"")</f>
        <v>#REF!</v>
      </c>
      <c r="AW563" s="47" t="e">
        <f t="shared" si="263"/>
        <v>#REF!</v>
      </c>
      <c r="AX563" s="50" t="e">
        <f>VLOOKUP(Audit!#REF!,$V$3:$AE$12,7,FALSE)&amp; IF(Audit!#REF!=10,Audit!#REF!,"")</f>
        <v>#REF!</v>
      </c>
      <c r="AY563" s="50" t="e">
        <f>VLOOKUP(Audit!#REF!,$V$13:$AE$22,7,FALSE) &amp; IF(Audit!#REF!=10,Audit!#REF!,"")</f>
        <v>#REF!</v>
      </c>
      <c r="AZ563" s="47" t="e">
        <f t="shared" si="264"/>
        <v>#REF!</v>
      </c>
      <c r="BA563" s="50" t="e">
        <f>VLOOKUP(Audit!#REF!,$V$3:$AE$12,8,FALSE)&amp; Audit!#REF! &amp; IF(Audit!#REF!=10,Audit!#REF!,"")</f>
        <v>#REF!</v>
      </c>
      <c r="BB563" s="50" t="e">
        <f>VLOOKUP(Audit!#REF!,$V$13:$AE$22,8,FALSE) &amp; IF(Audit!#REF!=10,Audit!#REF!,"")</f>
        <v>#REF!</v>
      </c>
      <c r="BC563" s="47" t="e">
        <f t="shared" si="265"/>
        <v>#REF!</v>
      </c>
      <c r="BD563" s="50" t="e">
        <f>VLOOKUP(Audit!#REF!,$V$3:$AE$12,9,FALSE)&amp; IF(Audit!#REF!=10,Audit!#REF!,"")</f>
        <v>#REF!</v>
      </c>
      <c r="BE563" s="50" t="e">
        <f>VLOOKUP(Audit!#REF!,$V$13:$AE$22,9,FALSE) &amp; IF(Audit!#REF!=10,Audit!#REF!,"") &amp; IF(Audit!#REF!&lt;&gt;1,U563,"")</f>
        <v>#REF!</v>
      </c>
      <c r="BF563" s="47" t="e">
        <f t="shared" si="266"/>
        <v>#REF!</v>
      </c>
      <c r="BG563" s="50" t="e">
        <f>VLOOKUP(Audit!#REF!,$V$3:$AE$12,10,FALSE) &amp; Audit!#REF! &amp; IF(Audit!#REF!=10,Audit!#REF!,"")</f>
        <v>#REF!</v>
      </c>
      <c r="BH563" s="50" t="e">
        <f>VLOOKUP(Audit!#REF!,$V$13:$AE$22,10,FALSE) &amp; IF(Audit!#REF!=10,Audit!#REF!,"") &amp; IF(Audit!#REF!&lt;&gt;1,U563,"")</f>
        <v>#REF!</v>
      </c>
      <c r="BI563" s="47" t="e">
        <f t="shared" si="267"/>
        <v>#REF!</v>
      </c>
      <c r="BJ563" s="48" t="str">
        <f t="shared" si="268"/>
        <v/>
      </c>
      <c r="BK563" s="48" t="str">
        <f t="shared" si="269"/>
        <v/>
      </c>
      <c r="BL563" s="48" t="str">
        <f t="shared" si="270"/>
        <v/>
      </c>
      <c r="BM563" s="48" t="str">
        <f t="shared" si="271"/>
        <v/>
      </c>
      <c r="BN563" s="48" t="str">
        <f t="shared" si="272"/>
        <v/>
      </c>
      <c r="BO563" s="48" t="str">
        <f t="shared" si="273"/>
        <v/>
      </c>
      <c r="BP563" s="48" t="str">
        <f t="shared" si="274"/>
        <v/>
      </c>
      <c r="BQ563" s="48" t="str">
        <f t="shared" si="275"/>
        <v/>
      </c>
      <c r="BR563" s="48" t="str">
        <f t="shared" si="276"/>
        <v/>
      </c>
      <c r="BS563" s="48" t="str">
        <f t="shared" si="277"/>
        <v/>
      </c>
      <c r="BT563" s="48" t="str">
        <f t="shared" si="278"/>
        <v/>
      </c>
      <c r="BU563" s="48" t="str">
        <f t="shared" si="279"/>
        <v/>
      </c>
    </row>
    <row r="564" spans="1:73">
      <c r="A564" s="10" t="e">
        <f>Audit!#REF!</f>
        <v>#REF!</v>
      </c>
      <c r="B564" s="10" t="e">
        <f t="shared" si="250"/>
        <v>#REF!</v>
      </c>
      <c r="C564" s="17" t="e">
        <f>VLOOKUP(Audit!#REF!,$V$3:$AE$12,2,FALSE) &amp; VLOOKUP(Audit!#REF!,$V$13:$AE$22,2,FALSE)&amp; IF(Audit!#REF!=10,Audit!#REF!&amp;Audit!#REF!,"")</f>
        <v>#REF!</v>
      </c>
      <c r="D564" s="17" t="e">
        <f>VLOOKUP(Audit!#REF!,$V$3:$AE$12,3,FALSE) &amp; VLOOKUP(Audit!#REF!,$V$13:$AE$22,3,FALSE) &amp;IF(Audit!#REF!=10,Audit!#REF!&amp;Audit!#REF!,"")</f>
        <v>#REF!</v>
      </c>
      <c r="E564" s="17" t="e">
        <f>VLOOKUP(Audit!#REF!,$V$3:$AE$12,4,FALSE)&amp; Audit!#REF! &amp; VLOOKUP(Audit!#REF!,$V$13:$AE$22,4,FALSE)&amp; IF(Audit!#REF!=10,Audit!#REF!&amp;Audit!#REF!,"")</f>
        <v>#REF!</v>
      </c>
      <c r="F564" s="17" t="e">
        <f>VLOOKUP(Audit!#REF!,$V$3:$AE$12,5,FALSE) &amp; VLOOKUP(Audit!#REF!,$V$13:$AE$22,5,FALSE)&amp; IF(Audit!#REF!=10,Audit!#REF!&amp;Audit!#REF!,"")</f>
        <v>#REF!</v>
      </c>
      <c r="G564" s="17" t="e">
        <f>VLOOKUP(Audit!#REF!,$V$3:$AE$12,6,FALSE) &amp; VLOOKUP(Audit!#REF!,$V$13:$AE$22,6,FALSE)&amp; IF(Audit!#REF!=10,Audit!#REF!&amp;Audit!#REF!,"")</f>
        <v>#REF!</v>
      </c>
      <c r="H564" s="17" t="e">
        <f>VLOOKUP(Audit!#REF!,$V$3:$AE$12,7,FALSE) &amp; VLOOKUP(Audit!#REF!,$V$13:$AE$22,7,FALSE)&amp;IF(Audit!#REF!=10,Audit!#REF!&amp;Audit!#REF!,"")</f>
        <v>#REF!</v>
      </c>
      <c r="I564" s="17" t="e">
        <f>VLOOKUP(Audit!#REF!,$V$3:$AE$12,8,FALSE) &amp; Audit!#REF! &amp; VLOOKUP(Audit!#REF!,$V$13:$AE$22,8,FALSE)&amp;IF(Audit!#REF!=10,Audit!#REF!&amp;Audit!#REF!,"")</f>
        <v>#REF!</v>
      </c>
      <c r="J564" s="17" t="e">
        <f>VLOOKUP(Audit!#REF!,$V$3:$AE$12,9,FALSE) &amp; VLOOKUP(Audit!#REF!,$V$13:$AE$22,9,FALSE) &amp; IF(Audit!#REF!=10,Audit!#REF!&amp;Audit!#REF!,"") &amp; IF(Audit!#REF!&lt;&gt;1,U564,"")</f>
        <v>#REF!</v>
      </c>
      <c r="K564" s="17" t="e">
        <f>VLOOKUP(Audit!#REF!,$V$3:$AE$12,10,FALSE) &amp; Audit!#REF! &amp; VLOOKUP(Audit!#REF!,$V$13:$AE$22,10,FALSE) &amp; IF(Audit!#REF!=10,Audit!#REF!&amp;Audit!#REF!,"") &amp; IF(Audit!#REF!&lt;&gt;1,U564,"")</f>
        <v>#REF!</v>
      </c>
      <c r="L564" s="10" t="e">
        <f>Audit!#REF!</f>
        <v>#REF!</v>
      </c>
      <c r="M564" s="10" t="e">
        <f t="shared" si="251"/>
        <v>#REF!</v>
      </c>
      <c r="N564" s="10" t="e">
        <f t="shared" si="252"/>
        <v>#REF!</v>
      </c>
      <c r="O564" s="10" t="e">
        <f t="shared" si="253"/>
        <v>#REF!</v>
      </c>
      <c r="P564" s="10" t="e">
        <f t="shared" si="254"/>
        <v>#REF!</v>
      </c>
      <c r="Q564" s="10" t="e">
        <f t="shared" si="255"/>
        <v>#REF!</v>
      </c>
      <c r="R564" s="10" t="e">
        <f t="shared" si="256"/>
        <v>#REF!</v>
      </c>
      <c r="S564" s="10" t="e">
        <f t="shared" si="257"/>
        <v>#REF!</v>
      </c>
      <c r="T564" s="10" t="e">
        <f t="shared" si="258"/>
        <v>#REF!</v>
      </c>
      <c r="U564" s="17" t="e">
        <f>IF(Audit!#REF!="","",VLOOKUP(Audit!#REF!,$W$26:$X$35,2,FALSE)) &amp; Audit!#REF! &amp; IF(Audit!#REF!="","",IF(Audit!#REF!&lt;=1.4,VLOOKUP(Audit!#REF!,$W$38:X609,2,FALSE),VLOOKUP(Audit!#REF!,$W$51:$X$61,2,FALSE))) &amp; IF(Audit!#REF!="","",VLOOKUP(Audit!#REF!,$Y$26:$Z$35,2,FALSE) &amp; Audit!#REF! &amp; IF(Audit!#REF!="","",IF(Audit!#REF!&lt;=1.4,VLOOKUP(Audit!#REF!,$Y$38:$Z$48,2,FALSE),VLOOKUP(Audit!#REF!,$Y$51:$Z$61,2,FALSE))))</f>
        <v>#REF!</v>
      </c>
      <c r="V564" s="21"/>
      <c r="AH564" s="49" t="e">
        <f>Audit!#REF!</f>
        <v>#REF!</v>
      </c>
      <c r="AI564" s="50" t="e">
        <f>VLOOKUP(Audit!#REF!,$V$3:$AE$12,2,FALSE)&amp; IF(Audit!#REF!=10,Audit!#REF!,"")</f>
        <v>#REF!</v>
      </c>
      <c r="AJ564" s="50" t="e">
        <f>VLOOKUP(Audit!#REF!,$V$13:$AE$22,2,FALSE)&amp; IF(Audit!#REF!=10,Audit!#REF!,"")</f>
        <v>#REF!</v>
      </c>
      <c r="AK564" s="47" t="e">
        <f t="shared" si="259"/>
        <v>#REF!</v>
      </c>
      <c r="AL564" s="50" t="e">
        <f>VLOOKUP(Audit!#REF!,$V$3:$AE$12,3,FALSE)&amp; IF(Audit!#REF!=10,Audit!#REF!,"")</f>
        <v>#REF!</v>
      </c>
      <c r="AM564" s="50" t="e">
        <f>VLOOKUP(Audit!#REF!,$V$13:$AE$22,3,FALSE)&amp; IF(Audit!#REF!=10,Audit!#REF!,"")</f>
        <v>#REF!</v>
      </c>
      <c r="AN564" s="47" t="e">
        <f t="shared" si="260"/>
        <v>#REF!</v>
      </c>
      <c r="AO564" s="50" t="e">
        <f>VLOOKUP(Audit!#REF!,$V$3:$AE$12,4,FALSE) &amp;  Audit!#REF! &amp; IF(Audit!#REF!=10,Audit!#REF!,"")</f>
        <v>#REF!</v>
      </c>
      <c r="AP564" s="50" t="e">
        <f>VLOOKUP(Audit!#REF!,$V$13:$AE$22,4,FALSE)&amp; IF(Audit!#REF!=10,Audit!#REF!,"")</f>
        <v>#REF!</v>
      </c>
      <c r="AQ564" s="47" t="e">
        <f t="shared" si="261"/>
        <v>#REF!</v>
      </c>
      <c r="AR564" s="50" t="e">
        <f>VLOOKUP(Audit!#REF!,$V$3:$AE$12,5,FALSE)&amp; IF(Audit!#REF!=10,Audit!#REF!,"")</f>
        <v>#REF!</v>
      </c>
      <c r="AS564" s="50" t="e">
        <f>VLOOKUP(Audit!#REF!,$V$13:$AE$22,5,FALSE)&amp; IF(Audit!#REF!=10,Audit!#REF!,"")</f>
        <v>#REF!</v>
      </c>
      <c r="AT564" s="47" t="e">
        <f t="shared" si="262"/>
        <v>#REF!</v>
      </c>
      <c r="AU564" s="50" t="e">
        <f>VLOOKUP(Audit!#REF!,$V$3:$AE$12,6,FALSE)&amp; IF(Audit!#REF!=10,Audit!#REF!,"")</f>
        <v>#REF!</v>
      </c>
      <c r="AV564" s="50" t="e">
        <f>VLOOKUP(Audit!#REF!,$V$13:$AE$22,6,FALSE)&amp; IF(Audit!#REF!=10,Audit!#REF!,"")</f>
        <v>#REF!</v>
      </c>
      <c r="AW564" s="47" t="e">
        <f t="shared" si="263"/>
        <v>#REF!</v>
      </c>
      <c r="AX564" s="50" t="e">
        <f>VLOOKUP(Audit!#REF!,$V$3:$AE$12,7,FALSE)&amp; IF(Audit!#REF!=10,Audit!#REF!,"")</f>
        <v>#REF!</v>
      </c>
      <c r="AY564" s="50" t="e">
        <f>VLOOKUP(Audit!#REF!,$V$13:$AE$22,7,FALSE) &amp; IF(Audit!#REF!=10,Audit!#REF!,"")</f>
        <v>#REF!</v>
      </c>
      <c r="AZ564" s="47" t="e">
        <f t="shared" si="264"/>
        <v>#REF!</v>
      </c>
      <c r="BA564" s="50" t="e">
        <f>VLOOKUP(Audit!#REF!,$V$3:$AE$12,8,FALSE)&amp; Audit!#REF! &amp; IF(Audit!#REF!=10,Audit!#REF!,"")</f>
        <v>#REF!</v>
      </c>
      <c r="BB564" s="50" t="e">
        <f>VLOOKUP(Audit!#REF!,$V$13:$AE$22,8,FALSE) &amp; IF(Audit!#REF!=10,Audit!#REF!,"")</f>
        <v>#REF!</v>
      </c>
      <c r="BC564" s="47" t="e">
        <f t="shared" si="265"/>
        <v>#REF!</v>
      </c>
      <c r="BD564" s="50" t="e">
        <f>VLOOKUP(Audit!#REF!,$V$3:$AE$12,9,FALSE)&amp; IF(Audit!#REF!=10,Audit!#REF!,"")</f>
        <v>#REF!</v>
      </c>
      <c r="BE564" s="50" t="e">
        <f>VLOOKUP(Audit!#REF!,$V$13:$AE$22,9,FALSE) &amp; IF(Audit!#REF!=10,Audit!#REF!,"") &amp; IF(Audit!#REF!&lt;&gt;1,U564,"")</f>
        <v>#REF!</v>
      </c>
      <c r="BF564" s="47" t="e">
        <f t="shared" si="266"/>
        <v>#REF!</v>
      </c>
      <c r="BG564" s="50" t="e">
        <f>VLOOKUP(Audit!#REF!,$V$3:$AE$12,10,FALSE) &amp; Audit!#REF! &amp; IF(Audit!#REF!=10,Audit!#REF!,"")</f>
        <v>#REF!</v>
      </c>
      <c r="BH564" s="50" t="e">
        <f>VLOOKUP(Audit!#REF!,$V$13:$AE$22,10,FALSE) &amp; IF(Audit!#REF!=10,Audit!#REF!,"") &amp; IF(Audit!#REF!&lt;&gt;1,U564,"")</f>
        <v>#REF!</v>
      </c>
      <c r="BI564" s="47" t="e">
        <f t="shared" si="267"/>
        <v>#REF!</v>
      </c>
      <c r="BJ564" s="48" t="str">
        <f t="shared" si="268"/>
        <v/>
      </c>
      <c r="BK564" s="48" t="str">
        <f t="shared" si="269"/>
        <v/>
      </c>
      <c r="BL564" s="48" t="str">
        <f t="shared" si="270"/>
        <v/>
      </c>
      <c r="BM564" s="48" t="str">
        <f t="shared" si="271"/>
        <v/>
      </c>
      <c r="BN564" s="48" t="str">
        <f t="shared" si="272"/>
        <v/>
      </c>
      <c r="BO564" s="48" t="str">
        <f t="shared" si="273"/>
        <v/>
      </c>
      <c r="BP564" s="48" t="str">
        <f t="shared" si="274"/>
        <v/>
      </c>
      <c r="BQ564" s="48" t="str">
        <f t="shared" si="275"/>
        <v/>
      </c>
      <c r="BR564" s="48" t="str">
        <f t="shared" si="276"/>
        <v/>
      </c>
      <c r="BS564" s="48" t="str">
        <f t="shared" si="277"/>
        <v/>
      </c>
      <c r="BT564" s="48" t="str">
        <f t="shared" si="278"/>
        <v/>
      </c>
      <c r="BU564" s="48" t="str">
        <f t="shared" si="279"/>
        <v/>
      </c>
    </row>
    <row r="565" spans="1:73">
      <c r="A565" s="10" t="e">
        <f>Audit!#REF!</f>
        <v>#REF!</v>
      </c>
      <c r="B565" s="10" t="e">
        <f t="shared" si="250"/>
        <v>#REF!</v>
      </c>
      <c r="C565" s="17" t="e">
        <f>VLOOKUP(Audit!#REF!,$V$3:$AE$12,2,FALSE) &amp; VLOOKUP(Audit!#REF!,$V$13:$AE$22,2,FALSE)&amp; IF(Audit!#REF!=10,Audit!#REF!&amp;Audit!#REF!,"")</f>
        <v>#REF!</v>
      </c>
      <c r="D565" s="17" t="e">
        <f>VLOOKUP(Audit!#REF!,$V$3:$AE$12,3,FALSE) &amp; VLOOKUP(Audit!#REF!,$V$13:$AE$22,3,FALSE) &amp;IF(Audit!#REF!=10,Audit!#REF!&amp;Audit!#REF!,"")</f>
        <v>#REF!</v>
      </c>
      <c r="E565" s="17" t="e">
        <f>VLOOKUP(Audit!#REF!,$V$3:$AE$12,4,FALSE)&amp; Audit!#REF! &amp; VLOOKUP(Audit!#REF!,$V$13:$AE$22,4,FALSE)&amp; IF(Audit!#REF!=10,Audit!#REF!&amp;Audit!#REF!,"")</f>
        <v>#REF!</v>
      </c>
      <c r="F565" s="17" t="e">
        <f>VLOOKUP(Audit!#REF!,$V$3:$AE$12,5,FALSE) &amp; VLOOKUP(Audit!#REF!,$V$13:$AE$22,5,FALSE)&amp; IF(Audit!#REF!=10,Audit!#REF!&amp;Audit!#REF!,"")</f>
        <v>#REF!</v>
      </c>
      <c r="G565" s="17" t="e">
        <f>VLOOKUP(Audit!#REF!,$V$3:$AE$12,6,FALSE) &amp; VLOOKUP(Audit!#REF!,$V$13:$AE$22,6,FALSE)&amp; IF(Audit!#REF!=10,Audit!#REF!&amp;Audit!#REF!,"")</f>
        <v>#REF!</v>
      </c>
      <c r="H565" s="17" t="e">
        <f>VLOOKUP(Audit!#REF!,$V$3:$AE$12,7,FALSE) &amp; VLOOKUP(Audit!#REF!,$V$13:$AE$22,7,FALSE)&amp;IF(Audit!#REF!=10,Audit!#REF!&amp;Audit!#REF!,"")</f>
        <v>#REF!</v>
      </c>
      <c r="I565" s="17" t="e">
        <f>VLOOKUP(Audit!#REF!,$V$3:$AE$12,8,FALSE) &amp; Audit!#REF! &amp; VLOOKUP(Audit!#REF!,$V$13:$AE$22,8,FALSE)&amp;IF(Audit!#REF!=10,Audit!#REF!&amp;Audit!#REF!,"")</f>
        <v>#REF!</v>
      </c>
      <c r="J565" s="17" t="e">
        <f>VLOOKUP(Audit!#REF!,$V$3:$AE$12,9,FALSE) &amp; VLOOKUP(Audit!#REF!,$V$13:$AE$22,9,FALSE) &amp; IF(Audit!#REF!=10,Audit!#REF!&amp;Audit!#REF!,"") &amp; IF(Audit!#REF!&lt;&gt;1,U565,"")</f>
        <v>#REF!</v>
      </c>
      <c r="K565" s="17" t="e">
        <f>VLOOKUP(Audit!#REF!,$V$3:$AE$12,10,FALSE) &amp; Audit!#REF! &amp; VLOOKUP(Audit!#REF!,$V$13:$AE$22,10,FALSE) &amp; IF(Audit!#REF!=10,Audit!#REF!&amp;Audit!#REF!,"") &amp; IF(Audit!#REF!&lt;&gt;1,U565,"")</f>
        <v>#REF!</v>
      </c>
      <c r="L565" s="10" t="e">
        <f>Audit!#REF!</f>
        <v>#REF!</v>
      </c>
      <c r="M565" s="10" t="e">
        <f t="shared" si="251"/>
        <v>#REF!</v>
      </c>
      <c r="N565" s="10" t="e">
        <f t="shared" si="252"/>
        <v>#REF!</v>
      </c>
      <c r="O565" s="10" t="e">
        <f t="shared" si="253"/>
        <v>#REF!</v>
      </c>
      <c r="P565" s="10" t="e">
        <f t="shared" si="254"/>
        <v>#REF!</v>
      </c>
      <c r="Q565" s="10" t="e">
        <f t="shared" si="255"/>
        <v>#REF!</v>
      </c>
      <c r="R565" s="10" t="e">
        <f t="shared" si="256"/>
        <v>#REF!</v>
      </c>
      <c r="S565" s="10" t="e">
        <f t="shared" si="257"/>
        <v>#REF!</v>
      </c>
      <c r="T565" s="10" t="e">
        <f t="shared" si="258"/>
        <v>#REF!</v>
      </c>
      <c r="U565" s="17" t="e">
        <f>IF(Audit!#REF!="","",VLOOKUP(Audit!#REF!,$W$26:$X$35,2,FALSE)) &amp; Audit!#REF! &amp; IF(Audit!#REF!="","",IF(Audit!#REF!&lt;=1.4,VLOOKUP(Audit!#REF!,$W$38:X610,2,FALSE),VLOOKUP(Audit!#REF!,$W$51:$X$61,2,FALSE))) &amp; IF(Audit!#REF!="","",VLOOKUP(Audit!#REF!,$Y$26:$Z$35,2,FALSE) &amp; Audit!#REF! &amp; IF(Audit!#REF!="","",IF(Audit!#REF!&lt;=1.4,VLOOKUP(Audit!#REF!,$Y$38:$Z$48,2,FALSE),VLOOKUP(Audit!#REF!,$Y$51:$Z$61,2,FALSE))))</f>
        <v>#REF!</v>
      </c>
      <c r="V565" s="21"/>
      <c r="AH565" s="49" t="e">
        <f>Audit!#REF!</f>
        <v>#REF!</v>
      </c>
      <c r="AI565" s="50" t="e">
        <f>VLOOKUP(Audit!#REF!,$V$3:$AE$12,2,FALSE)&amp; IF(Audit!#REF!=10,Audit!#REF!,"")</f>
        <v>#REF!</v>
      </c>
      <c r="AJ565" s="50" t="e">
        <f>VLOOKUP(Audit!#REF!,$V$13:$AE$22,2,FALSE)&amp; IF(Audit!#REF!=10,Audit!#REF!,"")</f>
        <v>#REF!</v>
      </c>
      <c r="AK565" s="47" t="e">
        <f t="shared" si="259"/>
        <v>#REF!</v>
      </c>
      <c r="AL565" s="50" t="e">
        <f>VLOOKUP(Audit!#REF!,$V$3:$AE$12,3,FALSE)&amp; IF(Audit!#REF!=10,Audit!#REF!,"")</f>
        <v>#REF!</v>
      </c>
      <c r="AM565" s="50" t="e">
        <f>VLOOKUP(Audit!#REF!,$V$13:$AE$22,3,FALSE)&amp; IF(Audit!#REF!=10,Audit!#REF!,"")</f>
        <v>#REF!</v>
      </c>
      <c r="AN565" s="47" t="e">
        <f t="shared" si="260"/>
        <v>#REF!</v>
      </c>
      <c r="AO565" s="50" t="e">
        <f>VLOOKUP(Audit!#REF!,$V$3:$AE$12,4,FALSE) &amp;  Audit!#REF! &amp; IF(Audit!#REF!=10,Audit!#REF!,"")</f>
        <v>#REF!</v>
      </c>
      <c r="AP565" s="50" t="e">
        <f>VLOOKUP(Audit!#REF!,$V$13:$AE$22,4,FALSE)&amp; IF(Audit!#REF!=10,Audit!#REF!,"")</f>
        <v>#REF!</v>
      </c>
      <c r="AQ565" s="47" t="e">
        <f t="shared" si="261"/>
        <v>#REF!</v>
      </c>
      <c r="AR565" s="50" t="e">
        <f>VLOOKUP(Audit!#REF!,$V$3:$AE$12,5,FALSE)&amp; IF(Audit!#REF!=10,Audit!#REF!,"")</f>
        <v>#REF!</v>
      </c>
      <c r="AS565" s="50" t="e">
        <f>VLOOKUP(Audit!#REF!,$V$13:$AE$22,5,FALSE)&amp; IF(Audit!#REF!=10,Audit!#REF!,"")</f>
        <v>#REF!</v>
      </c>
      <c r="AT565" s="47" t="e">
        <f t="shared" si="262"/>
        <v>#REF!</v>
      </c>
      <c r="AU565" s="50" t="e">
        <f>VLOOKUP(Audit!#REF!,$V$3:$AE$12,6,FALSE)&amp; IF(Audit!#REF!=10,Audit!#REF!,"")</f>
        <v>#REF!</v>
      </c>
      <c r="AV565" s="50" t="e">
        <f>VLOOKUP(Audit!#REF!,$V$13:$AE$22,6,FALSE)&amp; IF(Audit!#REF!=10,Audit!#REF!,"")</f>
        <v>#REF!</v>
      </c>
      <c r="AW565" s="47" t="e">
        <f t="shared" si="263"/>
        <v>#REF!</v>
      </c>
      <c r="AX565" s="50" t="e">
        <f>VLOOKUP(Audit!#REF!,$V$3:$AE$12,7,FALSE)&amp; IF(Audit!#REF!=10,Audit!#REF!,"")</f>
        <v>#REF!</v>
      </c>
      <c r="AY565" s="50" t="e">
        <f>VLOOKUP(Audit!#REF!,$V$13:$AE$22,7,FALSE) &amp; IF(Audit!#REF!=10,Audit!#REF!,"")</f>
        <v>#REF!</v>
      </c>
      <c r="AZ565" s="47" t="e">
        <f t="shared" si="264"/>
        <v>#REF!</v>
      </c>
      <c r="BA565" s="50" t="e">
        <f>VLOOKUP(Audit!#REF!,$V$3:$AE$12,8,FALSE)&amp; Audit!#REF! &amp; IF(Audit!#REF!=10,Audit!#REF!,"")</f>
        <v>#REF!</v>
      </c>
      <c r="BB565" s="50" t="e">
        <f>VLOOKUP(Audit!#REF!,$V$13:$AE$22,8,FALSE) &amp; IF(Audit!#REF!=10,Audit!#REF!,"")</f>
        <v>#REF!</v>
      </c>
      <c r="BC565" s="47" t="e">
        <f t="shared" si="265"/>
        <v>#REF!</v>
      </c>
      <c r="BD565" s="50" t="e">
        <f>VLOOKUP(Audit!#REF!,$V$3:$AE$12,9,FALSE)&amp; IF(Audit!#REF!=10,Audit!#REF!,"")</f>
        <v>#REF!</v>
      </c>
      <c r="BE565" s="50" t="e">
        <f>VLOOKUP(Audit!#REF!,$V$13:$AE$22,9,FALSE) &amp; IF(Audit!#REF!=10,Audit!#REF!,"") &amp; IF(Audit!#REF!&lt;&gt;1,U565,"")</f>
        <v>#REF!</v>
      </c>
      <c r="BF565" s="47" t="e">
        <f t="shared" si="266"/>
        <v>#REF!</v>
      </c>
      <c r="BG565" s="50" t="e">
        <f>VLOOKUP(Audit!#REF!,$V$3:$AE$12,10,FALSE) &amp; Audit!#REF! &amp; IF(Audit!#REF!=10,Audit!#REF!,"")</f>
        <v>#REF!</v>
      </c>
      <c r="BH565" s="50" t="e">
        <f>VLOOKUP(Audit!#REF!,$V$13:$AE$22,10,FALSE) &amp; IF(Audit!#REF!=10,Audit!#REF!,"") &amp; IF(Audit!#REF!&lt;&gt;1,U565,"")</f>
        <v>#REF!</v>
      </c>
      <c r="BI565" s="47" t="e">
        <f t="shared" si="267"/>
        <v>#REF!</v>
      </c>
      <c r="BJ565" s="48" t="str">
        <f t="shared" si="268"/>
        <v/>
      </c>
      <c r="BK565" s="48" t="str">
        <f t="shared" si="269"/>
        <v/>
      </c>
      <c r="BL565" s="48" t="str">
        <f t="shared" si="270"/>
        <v/>
      </c>
      <c r="BM565" s="48" t="str">
        <f t="shared" si="271"/>
        <v/>
      </c>
      <c r="BN565" s="48" t="str">
        <f t="shared" si="272"/>
        <v/>
      </c>
      <c r="BO565" s="48" t="str">
        <f t="shared" si="273"/>
        <v/>
      </c>
      <c r="BP565" s="48" t="str">
        <f t="shared" si="274"/>
        <v/>
      </c>
      <c r="BQ565" s="48" t="str">
        <f t="shared" si="275"/>
        <v/>
      </c>
      <c r="BR565" s="48" t="str">
        <f t="shared" si="276"/>
        <v/>
      </c>
      <c r="BS565" s="48" t="str">
        <f t="shared" si="277"/>
        <v/>
      </c>
      <c r="BT565" s="48" t="str">
        <f t="shared" si="278"/>
        <v/>
      </c>
      <c r="BU565" s="48" t="str">
        <f t="shared" si="279"/>
        <v/>
      </c>
    </row>
    <row r="566" spans="1:73">
      <c r="A566" s="10" t="e">
        <f>Audit!#REF!</f>
        <v>#REF!</v>
      </c>
      <c r="B566" s="10" t="e">
        <f t="shared" si="250"/>
        <v>#REF!</v>
      </c>
      <c r="C566" s="17" t="e">
        <f>VLOOKUP(Audit!#REF!,$V$3:$AE$12,2,FALSE) &amp; VLOOKUP(Audit!#REF!,$V$13:$AE$22,2,FALSE)&amp; IF(Audit!#REF!=10,Audit!#REF!&amp;Audit!#REF!,"")</f>
        <v>#REF!</v>
      </c>
      <c r="D566" s="17" t="e">
        <f>VLOOKUP(Audit!#REF!,$V$3:$AE$12,3,FALSE) &amp; VLOOKUP(Audit!#REF!,$V$13:$AE$22,3,FALSE) &amp;IF(Audit!#REF!=10,Audit!#REF!&amp;Audit!#REF!,"")</f>
        <v>#REF!</v>
      </c>
      <c r="E566" s="17" t="e">
        <f>VLOOKUP(Audit!#REF!,$V$3:$AE$12,4,FALSE)&amp; Audit!#REF! &amp; VLOOKUP(Audit!#REF!,$V$13:$AE$22,4,FALSE)&amp; IF(Audit!#REF!=10,Audit!#REF!&amp;Audit!#REF!,"")</f>
        <v>#REF!</v>
      </c>
      <c r="F566" s="17" t="e">
        <f>VLOOKUP(Audit!#REF!,$V$3:$AE$12,5,FALSE) &amp; VLOOKUP(Audit!#REF!,$V$13:$AE$22,5,FALSE)&amp; IF(Audit!#REF!=10,Audit!#REF!&amp;Audit!#REF!,"")</f>
        <v>#REF!</v>
      </c>
      <c r="G566" s="17" t="e">
        <f>VLOOKUP(Audit!#REF!,$V$3:$AE$12,6,FALSE) &amp; VLOOKUP(Audit!#REF!,$V$13:$AE$22,6,FALSE)&amp; IF(Audit!#REF!=10,Audit!#REF!&amp;Audit!#REF!,"")</f>
        <v>#REF!</v>
      </c>
      <c r="H566" s="17" t="e">
        <f>VLOOKUP(Audit!#REF!,$V$3:$AE$12,7,FALSE) &amp; VLOOKUP(Audit!#REF!,$V$13:$AE$22,7,FALSE)&amp;IF(Audit!#REF!=10,Audit!#REF!&amp;Audit!#REF!,"")</f>
        <v>#REF!</v>
      </c>
      <c r="I566" s="17" t="e">
        <f>VLOOKUP(Audit!#REF!,$V$3:$AE$12,8,FALSE) &amp; Audit!#REF! &amp; VLOOKUP(Audit!#REF!,$V$13:$AE$22,8,FALSE)&amp;IF(Audit!#REF!=10,Audit!#REF!&amp;Audit!#REF!,"")</f>
        <v>#REF!</v>
      </c>
      <c r="J566" s="17" t="e">
        <f>VLOOKUP(Audit!#REF!,$V$3:$AE$12,9,FALSE) &amp; VLOOKUP(Audit!#REF!,$V$13:$AE$22,9,FALSE) &amp; IF(Audit!#REF!=10,Audit!#REF!&amp;Audit!#REF!,"") &amp; IF(Audit!#REF!&lt;&gt;1,U566,"")</f>
        <v>#REF!</v>
      </c>
      <c r="K566" s="17" t="e">
        <f>VLOOKUP(Audit!#REF!,$V$3:$AE$12,10,FALSE) &amp; Audit!#REF! &amp; VLOOKUP(Audit!#REF!,$V$13:$AE$22,10,FALSE) &amp; IF(Audit!#REF!=10,Audit!#REF!&amp;Audit!#REF!,"") &amp; IF(Audit!#REF!&lt;&gt;1,U566,"")</f>
        <v>#REF!</v>
      </c>
      <c r="L566" s="10" t="e">
        <f>Audit!#REF!</f>
        <v>#REF!</v>
      </c>
      <c r="M566" s="10" t="e">
        <f t="shared" si="251"/>
        <v>#REF!</v>
      </c>
      <c r="N566" s="10" t="e">
        <f t="shared" si="252"/>
        <v>#REF!</v>
      </c>
      <c r="O566" s="10" t="e">
        <f t="shared" si="253"/>
        <v>#REF!</v>
      </c>
      <c r="P566" s="10" t="e">
        <f t="shared" si="254"/>
        <v>#REF!</v>
      </c>
      <c r="Q566" s="10" t="e">
        <f t="shared" si="255"/>
        <v>#REF!</v>
      </c>
      <c r="R566" s="10" t="e">
        <f t="shared" si="256"/>
        <v>#REF!</v>
      </c>
      <c r="S566" s="10" t="e">
        <f t="shared" si="257"/>
        <v>#REF!</v>
      </c>
      <c r="T566" s="10" t="e">
        <f t="shared" si="258"/>
        <v>#REF!</v>
      </c>
      <c r="U566" s="17" t="e">
        <f>IF(Audit!#REF!="","",VLOOKUP(Audit!#REF!,$W$26:$X$35,2,FALSE)) &amp; Audit!#REF! &amp; IF(Audit!#REF!="","",IF(Audit!#REF!&lt;=1.4,VLOOKUP(Audit!#REF!,$W$38:X611,2,FALSE),VLOOKUP(Audit!#REF!,$W$51:$X$61,2,FALSE))) &amp; IF(Audit!#REF!="","",VLOOKUP(Audit!#REF!,$Y$26:$Z$35,2,FALSE) &amp; Audit!#REF! &amp; IF(Audit!#REF!="","",IF(Audit!#REF!&lt;=1.4,VLOOKUP(Audit!#REF!,$Y$38:$Z$48,2,FALSE),VLOOKUP(Audit!#REF!,$Y$51:$Z$61,2,FALSE))))</f>
        <v>#REF!</v>
      </c>
      <c r="V566" s="21"/>
      <c r="AH566" s="49" t="e">
        <f>Audit!#REF!</f>
        <v>#REF!</v>
      </c>
      <c r="AI566" s="50" t="e">
        <f>VLOOKUP(Audit!#REF!,$V$3:$AE$12,2,FALSE)&amp; IF(Audit!#REF!=10,Audit!#REF!,"")</f>
        <v>#REF!</v>
      </c>
      <c r="AJ566" s="50" t="e">
        <f>VLOOKUP(Audit!#REF!,$V$13:$AE$22,2,FALSE)&amp; IF(Audit!#REF!=10,Audit!#REF!,"")</f>
        <v>#REF!</v>
      </c>
      <c r="AK566" s="47" t="e">
        <f t="shared" si="259"/>
        <v>#REF!</v>
      </c>
      <c r="AL566" s="50" t="e">
        <f>VLOOKUP(Audit!#REF!,$V$3:$AE$12,3,FALSE)&amp; IF(Audit!#REF!=10,Audit!#REF!,"")</f>
        <v>#REF!</v>
      </c>
      <c r="AM566" s="50" t="e">
        <f>VLOOKUP(Audit!#REF!,$V$13:$AE$22,3,FALSE)&amp; IF(Audit!#REF!=10,Audit!#REF!,"")</f>
        <v>#REF!</v>
      </c>
      <c r="AN566" s="47" t="e">
        <f t="shared" si="260"/>
        <v>#REF!</v>
      </c>
      <c r="AO566" s="50" t="e">
        <f>VLOOKUP(Audit!#REF!,$V$3:$AE$12,4,FALSE) &amp;  Audit!#REF! &amp; IF(Audit!#REF!=10,Audit!#REF!,"")</f>
        <v>#REF!</v>
      </c>
      <c r="AP566" s="50" t="e">
        <f>VLOOKUP(Audit!#REF!,$V$13:$AE$22,4,FALSE)&amp; IF(Audit!#REF!=10,Audit!#REF!,"")</f>
        <v>#REF!</v>
      </c>
      <c r="AQ566" s="47" t="e">
        <f t="shared" si="261"/>
        <v>#REF!</v>
      </c>
      <c r="AR566" s="50" t="e">
        <f>VLOOKUP(Audit!#REF!,$V$3:$AE$12,5,FALSE)&amp; IF(Audit!#REF!=10,Audit!#REF!,"")</f>
        <v>#REF!</v>
      </c>
      <c r="AS566" s="50" t="e">
        <f>VLOOKUP(Audit!#REF!,$V$13:$AE$22,5,FALSE)&amp; IF(Audit!#REF!=10,Audit!#REF!,"")</f>
        <v>#REF!</v>
      </c>
      <c r="AT566" s="47" t="e">
        <f t="shared" si="262"/>
        <v>#REF!</v>
      </c>
      <c r="AU566" s="50" t="e">
        <f>VLOOKUP(Audit!#REF!,$V$3:$AE$12,6,FALSE)&amp; IF(Audit!#REF!=10,Audit!#REF!,"")</f>
        <v>#REF!</v>
      </c>
      <c r="AV566" s="50" t="e">
        <f>VLOOKUP(Audit!#REF!,$V$13:$AE$22,6,FALSE)&amp; IF(Audit!#REF!=10,Audit!#REF!,"")</f>
        <v>#REF!</v>
      </c>
      <c r="AW566" s="47" t="e">
        <f t="shared" si="263"/>
        <v>#REF!</v>
      </c>
      <c r="AX566" s="50" t="e">
        <f>VLOOKUP(Audit!#REF!,$V$3:$AE$12,7,FALSE)&amp; IF(Audit!#REF!=10,Audit!#REF!,"")</f>
        <v>#REF!</v>
      </c>
      <c r="AY566" s="50" t="e">
        <f>VLOOKUP(Audit!#REF!,$V$13:$AE$22,7,FALSE) &amp; IF(Audit!#REF!=10,Audit!#REF!,"")</f>
        <v>#REF!</v>
      </c>
      <c r="AZ566" s="47" t="e">
        <f t="shared" si="264"/>
        <v>#REF!</v>
      </c>
      <c r="BA566" s="50" t="e">
        <f>VLOOKUP(Audit!#REF!,$V$3:$AE$12,8,FALSE)&amp; Audit!#REF! &amp; IF(Audit!#REF!=10,Audit!#REF!,"")</f>
        <v>#REF!</v>
      </c>
      <c r="BB566" s="50" t="e">
        <f>VLOOKUP(Audit!#REF!,$V$13:$AE$22,8,FALSE) &amp; IF(Audit!#REF!=10,Audit!#REF!,"")</f>
        <v>#REF!</v>
      </c>
      <c r="BC566" s="47" t="e">
        <f t="shared" si="265"/>
        <v>#REF!</v>
      </c>
      <c r="BD566" s="50" t="e">
        <f>VLOOKUP(Audit!#REF!,$V$3:$AE$12,9,FALSE)&amp; IF(Audit!#REF!=10,Audit!#REF!,"")</f>
        <v>#REF!</v>
      </c>
      <c r="BE566" s="50" t="e">
        <f>VLOOKUP(Audit!#REF!,$V$13:$AE$22,9,FALSE) &amp; IF(Audit!#REF!=10,Audit!#REF!,"") &amp; IF(Audit!#REF!&lt;&gt;1,U566,"")</f>
        <v>#REF!</v>
      </c>
      <c r="BF566" s="47" t="e">
        <f t="shared" si="266"/>
        <v>#REF!</v>
      </c>
      <c r="BG566" s="50" t="e">
        <f>VLOOKUP(Audit!#REF!,$V$3:$AE$12,10,FALSE) &amp; Audit!#REF! &amp; IF(Audit!#REF!=10,Audit!#REF!,"")</f>
        <v>#REF!</v>
      </c>
      <c r="BH566" s="50" t="e">
        <f>VLOOKUP(Audit!#REF!,$V$13:$AE$22,10,FALSE) &amp; IF(Audit!#REF!=10,Audit!#REF!,"") &amp; IF(Audit!#REF!&lt;&gt;1,U566,"")</f>
        <v>#REF!</v>
      </c>
      <c r="BI566" s="47" t="e">
        <f t="shared" si="267"/>
        <v>#REF!</v>
      </c>
      <c r="BJ566" s="48" t="str">
        <f t="shared" si="268"/>
        <v/>
      </c>
      <c r="BK566" s="48" t="str">
        <f t="shared" si="269"/>
        <v/>
      </c>
      <c r="BL566" s="48" t="str">
        <f t="shared" si="270"/>
        <v/>
      </c>
      <c r="BM566" s="48" t="str">
        <f t="shared" si="271"/>
        <v/>
      </c>
      <c r="BN566" s="48" t="str">
        <f t="shared" si="272"/>
        <v/>
      </c>
      <c r="BO566" s="48" t="str">
        <f t="shared" si="273"/>
        <v/>
      </c>
      <c r="BP566" s="48" t="str">
        <f t="shared" si="274"/>
        <v/>
      </c>
      <c r="BQ566" s="48" t="str">
        <f t="shared" si="275"/>
        <v/>
      </c>
      <c r="BR566" s="48" t="str">
        <f t="shared" si="276"/>
        <v/>
      </c>
      <c r="BS566" s="48" t="str">
        <f t="shared" si="277"/>
        <v/>
      </c>
      <c r="BT566" s="48" t="str">
        <f t="shared" si="278"/>
        <v/>
      </c>
      <c r="BU566" s="48" t="str">
        <f t="shared" si="279"/>
        <v/>
      </c>
    </row>
    <row r="567" spans="1:73">
      <c r="A567" s="10" t="e">
        <f>Audit!#REF!</f>
        <v>#REF!</v>
      </c>
      <c r="B567" s="10" t="e">
        <f t="shared" si="250"/>
        <v>#REF!</v>
      </c>
      <c r="C567" s="17" t="e">
        <f>VLOOKUP(Audit!#REF!,$V$3:$AE$12,2,FALSE) &amp; VLOOKUP(Audit!#REF!,$V$13:$AE$22,2,FALSE)&amp; IF(Audit!#REF!=10,Audit!#REF!&amp;Audit!#REF!,"")</f>
        <v>#REF!</v>
      </c>
      <c r="D567" s="17" t="e">
        <f>VLOOKUP(Audit!#REF!,$V$3:$AE$12,3,FALSE) &amp; VLOOKUP(Audit!#REF!,$V$13:$AE$22,3,FALSE) &amp;IF(Audit!#REF!=10,Audit!#REF!&amp;Audit!#REF!,"")</f>
        <v>#REF!</v>
      </c>
      <c r="E567" s="17" t="e">
        <f>VLOOKUP(Audit!#REF!,$V$3:$AE$12,4,FALSE)&amp; Audit!#REF! &amp; VLOOKUP(Audit!#REF!,$V$13:$AE$22,4,FALSE)&amp; IF(Audit!#REF!=10,Audit!#REF!&amp;Audit!#REF!,"")</f>
        <v>#REF!</v>
      </c>
      <c r="F567" s="17" t="e">
        <f>VLOOKUP(Audit!#REF!,$V$3:$AE$12,5,FALSE) &amp; VLOOKUP(Audit!#REF!,$V$13:$AE$22,5,FALSE)&amp; IF(Audit!#REF!=10,Audit!#REF!&amp;Audit!#REF!,"")</f>
        <v>#REF!</v>
      </c>
      <c r="G567" s="17" t="e">
        <f>VLOOKUP(Audit!#REF!,$V$3:$AE$12,6,FALSE) &amp; VLOOKUP(Audit!#REF!,$V$13:$AE$22,6,FALSE)&amp; IF(Audit!#REF!=10,Audit!#REF!&amp;Audit!#REF!,"")</f>
        <v>#REF!</v>
      </c>
      <c r="H567" s="17" t="e">
        <f>VLOOKUP(Audit!#REF!,$V$3:$AE$12,7,FALSE) &amp; VLOOKUP(Audit!#REF!,$V$13:$AE$22,7,FALSE)&amp;IF(Audit!#REF!=10,Audit!#REF!&amp;Audit!#REF!,"")</f>
        <v>#REF!</v>
      </c>
      <c r="I567" s="17" t="e">
        <f>VLOOKUP(Audit!#REF!,$V$3:$AE$12,8,FALSE) &amp; Audit!#REF! &amp; VLOOKUP(Audit!#REF!,$V$13:$AE$22,8,FALSE)&amp;IF(Audit!#REF!=10,Audit!#REF!&amp;Audit!#REF!,"")</f>
        <v>#REF!</v>
      </c>
      <c r="J567" s="17" t="e">
        <f>VLOOKUP(Audit!#REF!,$V$3:$AE$12,9,FALSE) &amp; VLOOKUP(Audit!#REF!,$V$13:$AE$22,9,FALSE) &amp; IF(Audit!#REF!=10,Audit!#REF!&amp;Audit!#REF!,"") &amp; IF(Audit!#REF!&lt;&gt;1,U567,"")</f>
        <v>#REF!</v>
      </c>
      <c r="K567" s="17" t="e">
        <f>VLOOKUP(Audit!#REF!,$V$3:$AE$12,10,FALSE) &amp; Audit!#REF! &amp; VLOOKUP(Audit!#REF!,$V$13:$AE$22,10,FALSE) &amp; IF(Audit!#REF!=10,Audit!#REF!&amp;Audit!#REF!,"") &amp; IF(Audit!#REF!&lt;&gt;1,U567,"")</f>
        <v>#REF!</v>
      </c>
      <c r="L567" s="10" t="e">
        <f>Audit!#REF!</f>
        <v>#REF!</v>
      </c>
      <c r="M567" s="10" t="e">
        <f t="shared" si="251"/>
        <v>#REF!</v>
      </c>
      <c r="N567" s="10" t="e">
        <f t="shared" si="252"/>
        <v>#REF!</v>
      </c>
      <c r="O567" s="10" t="e">
        <f t="shared" si="253"/>
        <v>#REF!</v>
      </c>
      <c r="P567" s="10" t="e">
        <f t="shared" si="254"/>
        <v>#REF!</v>
      </c>
      <c r="Q567" s="10" t="e">
        <f t="shared" si="255"/>
        <v>#REF!</v>
      </c>
      <c r="R567" s="10" t="e">
        <f t="shared" si="256"/>
        <v>#REF!</v>
      </c>
      <c r="S567" s="10" t="e">
        <f t="shared" si="257"/>
        <v>#REF!</v>
      </c>
      <c r="T567" s="10" t="e">
        <f t="shared" si="258"/>
        <v>#REF!</v>
      </c>
      <c r="U567" s="17" t="e">
        <f>IF(Audit!#REF!="","",VLOOKUP(Audit!#REF!,$W$26:$X$35,2,FALSE)) &amp; Audit!#REF! &amp; IF(Audit!#REF!="","",IF(Audit!#REF!&lt;=1.4,VLOOKUP(Audit!#REF!,$W$38:X612,2,FALSE),VLOOKUP(Audit!#REF!,$W$51:$X$61,2,FALSE))) &amp; IF(Audit!#REF!="","",VLOOKUP(Audit!#REF!,$Y$26:$Z$35,2,FALSE) &amp; Audit!#REF! &amp; IF(Audit!#REF!="","",IF(Audit!#REF!&lt;=1.4,VLOOKUP(Audit!#REF!,$Y$38:$Z$48,2,FALSE),VLOOKUP(Audit!#REF!,$Y$51:$Z$61,2,FALSE))))</f>
        <v>#REF!</v>
      </c>
      <c r="V567" s="21"/>
      <c r="AH567" s="49" t="e">
        <f>Audit!#REF!</f>
        <v>#REF!</v>
      </c>
      <c r="AI567" s="50" t="e">
        <f>VLOOKUP(Audit!#REF!,$V$3:$AE$12,2,FALSE)&amp; IF(Audit!#REF!=10,Audit!#REF!,"")</f>
        <v>#REF!</v>
      </c>
      <c r="AJ567" s="50" t="e">
        <f>VLOOKUP(Audit!#REF!,$V$13:$AE$22,2,FALSE)&amp; IF(Audit!#REF!=10,Audit!#REF!,"")</f>
        <v>#REF!</v>
      </c>
      <c r="AK567" s="47" t="e">
        <f t="shared" si="259"/>
        <v>#REF!</v>
      </c>
      <c r="AL567" s="50" t="e">
        <f>VLOOKUP(Audit!#REF!,$V$3:$AE$12,3,FALSE)&amp; IF(Audit!#REF!=10,Audit!#REF!,"")</f>
        <v>#REF!</v>
      </c>
      <c r="AM567" s="50" t="e">
        <f>VLOOKUP(Audit!#REF!,$V$13:$AE$22,3,FALSE)&amp; IF(Audit!#REF!=10,Audit!#REF!,"")</f>
        <v>#REF!</v>
      </c>
      <c r="AN567" s="47" t="e">
        <f t="shared" si="260"/>
        <v>#REF!</v>
      </c>
      <c r="AO567" s="50" t="e">
        <f>VLOOKUP(Audit!#REF!,$V$3:$AE$12,4,FALSE) &amp;  Audit!#REF! &amp; IF(Audit!#REF!=10,Audit!#REF!,"")</f>
        <v>#REF!</v>
      </c>
      <c r="AP567" s="50" t="e">
        <f>VLOOKUP(Audit!#REF!,$V$13:$AE$22,4,FALSE)&amp; IF(Audit!#REF!=10,Audit!#REF!,"")</f>
        <v>#REF!</v>
      </c>
      <c r="AQ567" s="47" t="e">
        <f t="shared" si="261"/>
        <v>#REF!</v>
      </c>
      <c r="AR567" s="50" t="e">
        <f>VLOOKUP(Audit!#REF!,$V$3:$AE$12,5,FALSE)&amp; IF(Audit!#REF!=10,Audit!#REF!,"")</f>
        <v>#REF!</v>
      </c>
      <c r="AS567" s="50" t="e">
        <f>VLOOKUP(Audit!#REF!,$V$13:$AE$22,5,FALSE)&amp; IF(Audit!#REF!=10,Audit!#REF!,"")</f>
        <v>#REF!</v>
      </c>
      <c r="AT567" s="47" t="e">
        <f t="shared" si="262"/>
        <v>#REF!</v>
      </c>
      <c r="AU567" s="50" t="e">
        <f>VLOOKUP(Audit!#REF!,$V$3:$AE$12,6,FALSE)&amp; IF(Audit!#REF!=10,Audit!#REF!,"")</f>
        <v>#REF!</v>
      </c>
      <c r="AV567" s="50" t="e">
        <f>VLOOKUP(Audit!#REF!,$V$13:$AE$22,6,FALSE)&amp; IF(Audit!#REF!=10,Audit!#REF!,"")</f>
        <v>#REF!</v>
      </c>
      <c r="AW567" s="47" t="e">
        <f t="shared" si="263"/>
        <v>#REF!</v>
      </c>
      <c r="AX567" s="50" t="e">
        <f>VLOOKUP(Audit!#REF!,$V$3:$AE$12,7,FALSE)&amp; IF(Audit!#REF!=10,Audit!#REF!,"")</f>
        <v>#REF!</v>
      </c>
      <c r="AY567" s="50" t="e">
        <f>VLOOKUP(Audit!#REF!,$V$13:$AE$22,7,FALSE) &amp; IF(Audit!#REF!=10,Audit!#REF!,"")</f>
        <v>#REF!</v>
      </c>
      <c r="AZ567" s="47" t="e">
        <f t="shared" si="264"/>
        <v>#REF!</v>
      </c>
      <c r="BA567" s="50" t="e">
        <f>VLOOKUP(Audit!#REF!,$V$3:$AE$12,8,FALSE)&amp; Audit!#REF! &amp; IF(Audit!#REF!=10,Audit!#REF!,"")</f>
        <v>#REF!</v>
      </c>
      <c r="BB567" s="50" t="e">
        <f>VLOOKUP(Audit!#REF!,$V$13:$AE$22,8,FALSE) &amp; IF(Audit!#REF!=10,Audit!#REF!,"")</f>
        <v>#REF!</v>
      </c>
      <c r="BC567" s="47" t="e">
        <f t="shared" si="265"/>
        <v>#REF!</v>
      </c>
      <c r="BD567" s="50" t="e">
        <f>VLOOKUP(Audit!#REF!,$V$3:$AE$12,9,FALSE)&amp; IF(Audit!#REF!=10,Audit!#REF!,"")</f>
        <v>#REF!</v>
      </c>
      <c r="BE567" s="50" t="e">
        <f>VLOOKUP(Audit!#REF!,$V$13:$AE$22,9,FALSE) &amp; IF(Audit!#REF!=10,Audit!#REF!,"") &amp; IF(Audit!#REF!&lt;&gt;1,U567,"")</f>
        <v>#REF!</v>
      </c>
      <c r="BF567" s="47" t="e">
        <f t="shared" si="266"/>
        <v>#REF!</v>
      </c>
      <c r="BG567" s="50" t="e">
        <f>VLOOKUP(Audit!#REF!,$V$3:$AE$12,10,FALSE) &amp; Audit!#REF! &amp; IF(Audit!#REF!=10,Audit!#REF!,"")</f>
        <v>#REF!</v>
      </c>
      <c r="BH567" s="50" t="e">
        <f>VLOOKUP(Audit!#REF!,$V$13:$AE$22,10,FALSE) &amp; IF(Audit!#REF!=10,Audit!#REF!,"") &amp; IF(Audit!#REF!&lt;&gt;1,U567,"")</f>
        <v>#REF!</v>
      </c>
      <c r="BI567" s="47" t="e">
        <f t="shared" si="267"/>
        <v>#REF!</v>
      </c>
      <c r="BJ567" s="48" t="str">
        <f t="shared" si="268"/>
        <v/>
      </c>
      <c r="BK567" s="48" t="str">
        <f t="shared" si="269"/>
        <v/>
      </c>
      <c r="BL567" s="48" t="str">
        <f t="shared" si="270"/>
        <v/>
      </c>
      <c r="BM567" s="48" t="str">
        <f t="shared" si="271"/>
        <v/>
      </c>
      <c r="BN567" s="48" t="str">
        <f t="shared" si="272"/>
        <v/>
      </c>
      <c r="BO567" s="48" t="str">
        <f t="shared" si="273"/>
        <v/>
      </c>
      <c r="BP567" s="48" t="str">
        <f t="shared" si="274"/>
        <v/>
      </c>
      <c r="BQ567" s="48" t="str">
        <f t="shared" si="275"/>
        <v/>
      </c>
      <c r="BR567" s="48" t="str">
        <f t="shared" si="276"/>
        <v/>
      </c>
      <c r="BS567" s="48" t="str">
        <f t="shared" si="277"/>
        <v/>
      </c>
      <c r="BT567" s="48" t="str">
        <f t="shared" si="278"/>
        <v/>
      </c>
      <c r="BU567" s="48" t="str">
        <f t="shared" si="279"/>
        <v/>
      </c>
    </row>
    <row r="568" spans="1:73">
      <c r="A568" s="10" t="e">
        <f>Audit!#REF!</f>
        <v>#REF!</v>
      </c>
      <c r="B568" s="10" t="e">
        <f t="shared" si="250"/>
        <v>#REF!</v>
      </c>
      <c r="C568" s="17" t="e">
        <f>VLOOKUP(Audit!#REF!,$V$3:$AE$12,2,FALSE) &amp; VLOOKUP(Audit!#REF!,$V$13:$AE$22,2,FALSE)&amp; IF(Audit!#REF!=10,Audit!#REF!&amp;Audit!#REF!,"")</f>
        <v>#REF!</v>
      </c>
      <c r="D568" s="17" t="e">
        <f>VLOOKUP(Audit!#REF!,$V$3:$AE$12,3,FALSE) &amp; VLOOKUP(Audit!#REF!,$V$13:$AE$22,3,FALSE) &amp;IF(Audit!#REF!=10,Audit!#REF!&amp;Audit!#REF!,"")</f>
        <v>#REF!</v>
      </c>
      <c r="E568" s="17" t="e">
        <f>VLOOKUP(Audit!#REF!,$V$3:$AE$12,4,FALSE)&amp; Audit!#REF! &amp; VLOOKUP(Audit!#REF!,$V$13:$AE$22,4,FALSE)&amp; IF(Audit!#REF!=10,Audit!#REF!&amp;Audit!#REF!,"")</f>
        <v>#REF!</v>
      </c>
      <c r="F568" s="17" t="e">
        <f>VLOOKUP(Audit!#REF!,$V$3:$AE$12,5,FALSE) &amp; VLOOKUP(Audit!#REF!,$V$13:$AE$22,5,FALSE)&amp; IF(Audit!#REF!=10,Audit!#REF!&amp;Audit!#REF!,"")</f>
        <v>#REF!</v>
      </c>
      <c r="G568" s="17" t="e">
        <f>VLOOKUP(Audit!#REF!,$V$3:$AE$12,6,FALSE) &amp; VLOOKUP(Audit!#REF!,$V$13:$AE$22,6,FALSE)&amp; IF(Audit!#REF!=10,Audit!#REF!&amp;Audit!#REF!,"")</f>
        <v>#REF!</v>
      </c>
      <c r="H568" s="17" t="e">
        <f>VLOOKUP(Audit!#REF!,$V$3:$AE$12,7,FALSE) &amp; VLOOKUP(Audit!#REF!,$V$13:$AE$22,7,FALSE)&amp;IF(Audit!#REF!=10,Audit!#REF!&amp;Audit!#REF!,"")</f>
        <v>#REF!</v>
      </c>
      <c r="I568" s="17" t="e">
        <f>VLOOKUP(Audit!#REF!,$V$3:$AE$12,8,FALSE) &amp; Audit!#REF! &amp; VLOOKUP(Audit!#REF!,$V$13:$AE$22,8,FALSE)&amp;IF(Audit!#REF!=10,Audit!#REF!&amp;Audit!#REF!,"")</f>
        <v>#REF!</v>
      </c>
      <c r="J568" s="17" t="e">
        <f>VLOOKUP(Audit!#REF!,$V$3:$AE$12,9,FALSE) &amp; VLOOKUP(Audit!#REF!,$V$13:$AE$22,9,FALSE) &amp; IF(Audit!#REF!=10,Audit!#REF!&amp;Audit!#REF!,"") &amp; IF(Audit!#REF!&lt;&gt;1,U568,"")</f>
        <v>#REF!</v>
      </c>
      <c r="K568" s="17" t="e">
        <f>VLOOKUP(Audit!#REF!,$V$3:$AE$12,10,FALSE) &amp; Audit!#REF! &amp; VLOOKUP(Audit!#REF!,$V$13:$AE$22,10,FALSE) &amp; IF(Audit!#REF!=10,Audit!#REF!&amp;Audit!#REF!,"") &amp; IF(Audit!#REF!&lt;&gt;1,U568,"")</f>
        <v>#REF!</v>
      </c>
      <c r="L568" s="10" t="e">
        <f>Audit!#REF!</f>
        <v>#REF!</v>
      </c>
      <c r="M568" s="10" t="e">
        <f t="shared" si="251"/>
        <v>#REF!</v>
      </c>
      <c r="N568" s="10" t="e">
        <f t="shared" si="252"/>
        <v>#REF!</v>
      </c>
      <c r="O568" s="10" t="e">
        <f t="shared" si="253"/>
        <v>#REF!</v>
      </c>
      <c r="P568" s="10" t="e">
        <f t="shared" si="254"/>
        <v>#REF!</v>
      </c>
      <c r="Q568" s="10" t="e">
        <f t="shared" si="255"/>
        <v>#REF!</v>
      </c>
      <c r="R568" s="10" t="e">
        <f t="shared" si="256"/>
        <v>#REF!</v>
      </c>
      <c r="S568" s="10" t="e">
        <f t="shared" si="257"/>
        <v>#REF!</v>
      </c>
      <c r="T568" s="10" t="e">
        <f t="shared" si="258"/>
        <v>#REF!</v>
      </c>
      <c r="U568" s="17" t="e">
        <f>IF(Audit!#REF!="","",VLOOKUP(Audit!#REF!,$W$26:$X$35,2,FALSE)) &amp; Audit!#REF! &amp; IF(Audit!#REF!="","",IF(Audit!#REF!&lt;=1.4,VLOOKUP(Audit!#REF!,$W$38:X613,2,FALSE),VLOOKUP(Audit!#REF!,$W$51:$X$61,2,FALSE))) &amp; IF(Audit!#REF!="","",VLOOKUP(Audit!#REF!,$Y$26:$Z$35,2,FALSE) &amp; Audit!#REF! &amp; IF(Audit!#REF!="","",IF(Audit!#REF!&lt;=1.4,VLOOKUP(Audit!#REF!,$Y$38:$Z$48,2,FALSE),VLOOKUP(Audit!#REF!,$Y$51:$Z$61,2,FALSE))))</f>
        <v>#REF!</v>
      </c>
      <c r="V568" s="21"/>
      <c r="AH568" s="49" t="e">
        <f>Audit!#REF!</f>
        <v>#REF!</v>
      </c>
      <c r="AI568" s="50" t="e">
        <f>VLOOKUP(Audit!#REF!,$V$3:$AE$12,2,FALSE)&amp; IF(Audit!#REF!=10,Audit!#REF!,"")</f>
        <v>#REF!</v>
      </c>
      <c r="AJ568" s="50" t="e">
        <f>VLOOKUP(Audit!#REF!,$V$13:$AE$22,2,FALSE)&amp; IF(Audit!#REF!=10,Audit!#REF!,"")</f>
        <v>#REF!</v>
      </c>
      <c r="AK568" s="47" t="e">
        <f t="shared" si="259"/>
        <v>#REF!</v>
      </c>
      <c r="AL568" s="50" t="e">
        <f>VLOOKUP(Audit!#REF!,$V$3:$AE$12,3,FALSE)&amp; IF(Audit!#REF!=10,Audit!#REF!,"")</f>
        <v>#REF!</v>
      </c>
      <c r="AM568" s="50" t="e">
        <f>VLOOKUP(Audit!#REF!,$V$13:$AE$22,3,FALSE)&amp; IF(Audit!#REF!=10,Audit!#REF!,"")</f>
        <v>#REF!</v>
      </c>
      <c r="AN568" s="47" t="e">
        <f t="shared" si="260"/>
        <v>#REF!</v>
      </c>
      <c r="AO568" s="50" t="e">
        <f>VLOOKUP(Audit!#REF!,$V$3:$AE$12,4,FALSE) &amp;  Audit!#REF! &amp; IF(Audit!#REF!=10,Audit!#REF!,"")</f>
        <v>#REF!</v>
      </c>
      <c r="AP568" s="50" t="e">
        <f>VLOOKUP(Audit!#REF!,$V$13:$AE$22,4,FALSE)&amp; IF(Audit!#REF!=10,Audit!#REF!,"")</f>
        <v>#REF!</v>
      </c>
      <c r="AQ568" s="47" t="e">
        <f t="shared" si="261"/>
        <v>#REF!</v>
      </c>
      <c r="AR568" s="50" t="e">
        <f>VLOOKUP(Audit!#REF!,$V$3:$AE$12,5,FALSE)&amp; IF(Audit!#REF!=10,Audit!#REF!,"")</f>
        <v>#REF!</v>
      </c>
      <c r="AS568" s="50" t="e">
        <f>VLOOKUP(Audit!#REF!,$V$13:$AE$22,5,FALSE)&amp; IF(Audit!#REF!=10,Audit!#REF!,"")</f>
        <v>#REF!</v>
      </c>
      <c r="AT568" s="47" t="e">
        <f t="shared" si="262"/>
        <v>#REF!</v>
      </c>
      <c r="AU568" s="50" t="e">
        <f>VLOOKUP(Audit!#REF!,$V$3:$AE$12,6,FALSE)&amp; IF(Audit!#REF!=10,Audit!#REF!,"")</f>
        <v>#REF!</v>
      </c>
      <c r="AV568" s="50" t="e">
        <f>VLOOKUP(Audit!#REF!,$V$13:$AE$22,6,FALSE)&amp; IF(Audit!#REF!=10,Audit!#REF!,"")</f>
        <v>#REF!</v>
      </c>
      <c r="AW568" s="47" t="e">
        <f t="shared" si="263"/>
        <v>#REF!</v>
      </c>
      <c r="AX568" s="50" t="e">
        <f>VLOOKUP(Audit!#REF!,$V$3:$AE$12,7,FALSE)&amp; IF(Audit!#REF!=10,Audit!#REF!,"")</f>
        <v>#REF!</v>
      </c>
      <c r="AY568" s="50" t="e">
        <f>VLOOKUP(Audit!#REF!,$V$13:$AE$22,7,FALSE) &amp; IF(Audit!#REF!=10,Audit!#REF!,"")</f>
        <v>#REF!</v>
      </c>
      <c r="AZ568" s="47" t="e">
        <f t="shared" si="264"/>
        <v>#REF!</v>
      </c>
      <c r="BA568" s="50" t="e">
        <f>VLOOKUP(Audit!#REF!,$V$3:$AE$12,8,FALSE)&amp; Audit!#REF! &amp; IF(Audit!#REF!=10,Audit!#REF!,"")</f>
        <v>#REF!</v>
      </c>
      <c r="BB568" s="50" t="e">
        <f>VLOOKUP(Audit!#REF!,$V$13:$AE$22,8,FALSE) &amp; IF(Audit!#REF!=10,Audit!#REF!,"")</f>
        <v>#REF!</v>
      </c>
      <c r="BC568" s="47" t="e">
        <f t="shared" si="265"/>
        <v>#REF!</v>
      </c>
      <c r="BD568" s="50" t="e">
        <f>VLOOKUP(Audit!#REF!,$V$3:$AE$12,9,FALSE)&amp; IF(Audit!#REF!=10,Audit!#REF!,"")</f>
        <v>#REF!</v>
      </c>
      <c r="BE568" s="50" t="e">
        <f>VLOOKUP(Audit!#REF!,$V$13:$AE$22,9,FALSE) &amp; IF(Audit!#REF!=10,Audit!#REF!,"") &amp; IF(Audit!#REF!&lt;&gt;1,U568,"")</f>
        <v>#REF!</v>
      </c>
      <c r="BF568" s="47" t="e">
        <f t="shared" si="266"/>
        <v>#REF!</v>
      </c>
      <c r="BG568" s="50" t="e">
        <f>VLOOKUP(Audit!#REF!,$V$3:$AE$12,10,FALSE) &amp; Audit!#REF! &amp; IF(Audit!#REF!=10,Audit!#REF!,"")</f>
        <v>#REF!</v>
      </c>
      <c r="BH568" s="50" t="e">
        <f>VLOOKUP(Audit!#REF!,$V$13:$AE$22,10,FALSE) &amp; IF(Audit!#REF!=10,Audit!#REF!,"") &amp; IF(Audit!#REF!&lt;&gt;1,U568,"")</f>
        <v>#REF!</v>
      </c>
      <c r="BI568" s="47" t="e">
        <f t="shared" si="267"/>
        <v>#REF!</v>
      </c>
      <c r="BJ568" s="48" t="str">
        <f t="shared" si="268"/>
        <v/>
      </c>
      <c r="BK568" s="48" t="str">
        <f t="shared" si="269"/>
        <v/>
      </c>
      <c r="BL568" s="48" t="str">
        <f t="shared" si="270"/>
        <v/>
      </c>
      <c r="BM568" s="48" t="str">
        <f t="shared" si="271"/>
        <v/>
      </c>
      <c r="BN568" s="48" t="str">
        <f t="shared" si="272"/>
        <v/>
      </c>
      <c r="BO568" s="48" t="str">
        <f t="shared" si="273"/>
        <v/>
      </c>
      <c r="BP568" s="48" t="str">
        <f t="shared" si="274"/>
        <v/>
      </c>
      <c r="BQ568" s="48" t="str">
        <f t="shared" si="275"/>
        <v/>
      </c>
      <c r="BR568" s="48" t="str">
        <f t="shared" si="276"/>
        <v/>
      </c>
      <c r="BS568" s="48" t="str">
        <f t="shared" si="277"/>
        <v/>
      </c>
      <c r="BT568" s="48" t="str">
        <f t="shared" si="278"/>
        <v/>
      </c>
      <c r="BU568" s="48" t="str">
        <f t="shared" si="279"/>
        <v/>
      </c>
    </row>
    <row r="569" spans="1:73">
      <c r="A569" s="10" t="e">
        <f>Audit!#REF!</f>
        <v>#REF!</v>
      </c>
      <c r="B569" s="10" t="e">
        <f t="shared" si="250"/>
        <v>#REF!</v>
      </c>
      <c r="C569" s="17" t="e">
        <f>VLOOKUP(Audit!#REF!,$V$3:$AE$12,2,FALSE) &amp; VLOOKUP(Audit!#REF!,$V$13:$AE$22,2,FALSE)&amp; IF(Audit!#REF!=10,Audit!#REF!&amp;Audit!#REF!,"")</f>
        <v>#REF!</v>
      </c>
      <c r="D569" s="17" t="e">
        <f>VLOOKUP(Audit!#REF!,$V$3:$AE$12,3,FALSE) &amp; VLOOKUP(Audit!#REF!,$V$13:$AE$22,3,FALSE) &amp;IF(Audit!#REF!=10,Audit!#REF!&amp;Audit!#REF!,"")</f>
        <v>#REF!</v>
      </c>
      <c r="E569" s="17" t="e">
        <f>VLOOKUP(Audit!#REF!,$V$3:$AE$12,4,FALSE)&amp; Audit!#REF! &amp; VLOOKUP(Audit!#REF!,$V$13:$AE$22,4,FALSE)&amp; IF(Audit!#REF!=10,Audit!#REF!&amp;Audit!#REF!,"")</f>
        <v>#REF!</v>
      </c>
      <c r="F569" s="17" t="e">
        <f>VLOOKUP(Audit!#REF!,$V$3:$AE$12,5,FALSE) &amp; VLOOKUP(Audit!#REF!,$V$13:$AE$22,5,FALSE)&amp; IF(Audit!#REF!=10,Audit!#REF!&amp;Audit!#REF!,"")</f>
        <v>#REF!</v>
      </c>
      <c r="G569" s="17" t="e">
        <f>VLOOKUP(Audit!#REF!,$V$3:$AE$12,6,FALSE) &amp; VLOOKUP(Audit!#REF!,$V$13:$AE$22,6,FALSE)&amp; IF(Audit!#REF!=10,Audit!#REF!&amp;Audit!#REF!,"")</f>
        <v>#REF!</v>
      </c>
      <c r="H569" s="17" t="e">
        <f>VLOOKUP(Audit!#REF!,$V$3:$AE$12,7,FALSE) &amp; VLOOKUP(Audit!#REF!,$V$13:$AE$22,7,FALSE)&amp;IF(Audit!#REF!=10,Audit!#REF!&amp;Audit!#REF!,"")</f>
        <v>#REF!</v>
      </c>
      <c r="I569" s="17" t="e">
        <f>VLOOKUP(Audit!#REF!,$V$3:$AE$12,8,FALSE) &amp; Audit!#REF! &amp; VLOOKUP(Audit!#REF!,$V$13:$AE$22,8,FALSE)&amp;IF(Audit!#REF!=10,Audit!#REF!&amp;Audit!#REF!,"")</f>
        <v>#REF!</v>
      </c>
      <c r="J569" s="17" t="e">
        <f>VLOOKUP(Audit!#REF!,$V$3:$AE$12,9,FALSE) &amp; VLOOKUP(Audit!#REF!,$V$13:$AE$22,9,FALSE) &amp; IF(Audit!#REF!=10,Audit!#REF!&amp;Audit!#REF!,"") &amp; IF(Audit!#REF!&lt;&gt;1,U569,"")</f>
        <v>#REF!</v>
      </c>
      <c r="K569" s="17" t="e">
        <f>VLOOKUP(Audit!#REF!,$V$3:$AE$12,10,FALSE) &amp; Audit!#REF! &amp; VLOOKUP(Audit!#REF!,$V$13:$AE$22,10,FALSE) &amp; IF(Audit!#REF!=10,Audit!#REF!&amp;Audit!#REF!,"") &amp; IF(Audit!#REF!&lt;&gt;1,U569,"")</f>
        <v>#REF!</v>
      </c>
      <c r="L569" s="10" t="e">
        <f>Audit!#REF!</f>
        <v>#REF!</v>
      </c>
      <c r="M569" s="10" t="e">
        <f t="shared" si="251"/>
        <v>#REF!</v>
      </c>
      <c r="N569" s="10" t="e">
        <f t="shared" si="252"/>
        <v>#REF!</v>
      </c>
      <c r="O569" s="10" t="e">
        <f t="shared" si="253"/>
        <v>#REF!</v>
      </c>
      <c r="P569" s="10" t="e">
        <f t="shared" si="254"/>
        <v>#REF!</v>
      </c>
      <c r="Q569" s="10" t="e">
        <f t="shared" si="255"/>
        <v>#REF!</v>
      </c>
      <c r="R569" s="10" t="e">
        <f t="shared" si="256"/>
        <v>#REF!</v>
      </c>
      <c r="S569" s="10" t="e">
        <f t="shared" si="257"/>
        <v>#REF!</v>
      </c>
      <c r="T569" s="10" t="e">
        <f t="shared" si="258"/>
        <v>#REF!</v>
      </c>
      <c r="U569" s="17" t="e">
        <f>IF(Audit!#REF!="","",VLOOKUP(Audit!#REF!,$W$26:$X$35,2,FALSE)) &amp; Audit!#REF! &amp; IF(Audit!#REF!="","",IF(Audit!#REF!&lt;=1.4,VLOOKUP(Audit!#REF!,$W$38:X614,2,FALSE),VLOOKUP(Audit!#REF!,$W$51:$X$61,2,FALSE))) &amp; IF(Audit!#REF!="","",VLOOKUP(Audit!#REF!,$Y$26:$Z$35,2,FALSE) &amp; Audit!#REF! &amp; IF(Audit!#REF!="","",IF(Audit!#REF!&lt;=1.4,VLOOKUP(Audit!#REF!,$Y$38:$Z$48,2,FALSE),VLOOKUP(Audit!#REF!,$Y$51:$Z$61,2,FALSE))))</f>
        <v>#REF!</v>
      </c>
      <c r="V569" s="21"/>
      <c r="AH569" s="49" t="e">
        <f>Audit!#REF!</f>
        <v>#REF!</v>
      </c>
      <c r="AI569" s="50" t="e">
        <f>VLOOKUP(Audit!#REF!,$V$3:$AE$12,2,FALSE)&amp; IF(Audit!#REF!=10,Audit!#REF!,"")</f>
        <v>#REF!</v>
      </c>
      <c r="AJ569" s="50" t="e">
        <f>VLOOKUP(Audit!#REF!,$V$13:$AE$22,2,FALSE)&amp; IF(Audit!#REF!=10,Audit!#REF!,"")</f>
        <v>#REF!</v>
      </c>
      <c r="AK569" s="47" t="e">
        <f t="shared" si="259"/>
        <v>#REF!</v>
      </c>
      <c r="AL569" s="50" t="e">
        <f>VLOOKUP(Audit!#REF!,$V$3:$AE$12,3,FALSE)&amp; IF(Audit!#REF!=10,Audit!#REF!,"")</f>
        <v>#REF!</v>
      </c>
      <c r="AM569" s="50" t="e">
        <f>VLOOKUP(Audit!#REF!,$V$13:$AE$22,3,FALSE)&amp; IF(Audit!#REF!=10,Audit!#REF!,"")</f>
        <v>#REF!</v>
      </c>
      <c r="AN569" s="47" t="e">
        <f t="shared" si="260"/>
        <v>#REF!</v>
      </c>
      <c r="AO569" s="50" t="e">
        <f>VLOOKUP(Audit!#REF!,$V$3:$AE$12,4,FALSE) &amp;  Audit!#REF! &amp; IF(Audit!#REF!=10,Audit!#REF!,"")</f>
        <v>#REF!</v>
      </c>
      <c r="AP569" s="50" t="e">
        <f>VLOOKUP(Audit!#REF!,$V$13:$AE$22,4,FALSE)&amp; IF(Audit!#REF!=10,Audit!#REF!,"")</f>
        <v>#REF!</v>
      </c>
      <c r="AQ569" s="47" t="e">
        <f t="shared" si="261"/>
        <v>#REF!</v>
      </c>
      <c r="AR569" s="50" t="e">
        <f>VLOOKUP(Audit!#REF!,$V$3:$AE$12,5,FALSE)&amp; IF(Audit!#REF!=10,Audit!#REF!,"")</f>
        <v>#REF!</v>
      </c>
      <c r="AS569" s="50" t="e">
        <f>VLOOKUP(Audit!#REF!,$V$13:$AE$22,5,FALSE)&amp; IF(Audit!#REF!=10,Audit!#REF!,"")</f>
        <v>#REF!</v>
      </c>
      <c r="AT569" s="47" t="e">
        <f t="shared" si="262"/>
        <v>#REF!</v>
      </c>
      <c r="AU569" s="50" t="e">
        <f>VLOOKUP(Audit!#REF!,$V$3:$AE$12,6,FALSE)&amp; IF(Audit!#REF!=10,Audit!#REF!,"")</f>
        <v>#REF!</v>
      </c>
      <c r="AV569" s="50" t="e">
        <f>VLOOKUP(Audit!#REF!,$V$13:$AE$22,6,FALSE)&amp; IF(Audit!#REF!=10,Audit!#REF!,"")</f>
        <v>#REF!</v>
      </c>
      <c r="AW569" s="47" t="e">
        <f t="shared" si="263"/>
        <v>#REF!</v>
      </c>
      <c r="AX569" s="50" t="e">
        <f>VLOOKUP(Audit!#REF!,$V$3:$AE$12,7,FALSE)&amp; IF(Audit!#REF!=10,Audit!#REF!,"")</f>
        <v>#REF!</v>
      </c>
      <c r="AY569" s="50" t="e">
        <f>VLOOKUP(Audit!#REF!,$V$13:$AE$22,7,FALSE) &amp; IF(Audit!#REF!=10,Audit!#REF!,"")</f>
        <v>#REF!</v>
      </c>
      <c r="AZ569" s="47" t="e">
        <f t="shared" si="264"/>
        <v>#REF!</v>
      </c>
      <c r="BA569" s="50" t="e">
        <f>VLOOKUP(Audit!#REF!,$V$3:$AE$12,8,FALSE)&amp; Audit!#REF! &amp; IF(Audit!#REF!=10,Audit!#REF!,"")</f>
        <v>#REF!</v>
      </c>
      <c r="BB569" s="50" t="e">
        <f>VLOOKUP(Audit!#REF!,$V$13:$AE$22,8,FALSE) &amp; IF(Audit!#REF!=10,Audit!#REF!,"")</f>
        <v>#REF!</v>
      </c>
      <c r="BC569" s="47" t="e">
        <f t="shared" si="265"/>
        <v>#REF!</v>
      </c>
      <c r="BD569" s="50" t="e">
        <f>VLOOKUP(Audit!#REF!,$V$3:$AE$12,9,FALSE)&amp; IF(Audit!#REF!=10,Audit!#REF!,"")</f>
        <v>#REF!</v>
      </c>
      <c r="BE569" s="50" t="e">
        <f>VLOOKUP(Audit!#REF!,$V$13:$AE$22,9,FALSE) &amp; IF(Audit!#REF!=10,Audit!#REF!,"") &amp; IF(Audit!#REF!&lt;&gt;1,U569,"")</f>
        <v>#REF!</v>
      </c>
      <c r="BF569" s="47" t="e">
        <f t="shared" si="266"/>
        <v>#REF!</v>
      </c>
      <c r="BG569" s="50" t="e">
        <f>VLOOKUP(Audit!#REF!,$V$3:$AE$12,10,FALSE) &amp; Audit!#REF! &amp; IF(Audit!#REF!=10,Audit!#REF!,"")</f>
        <v>#REF!</v>
      </c>
      <c r="BH569" s="50" t="e">
        <f>VLOOKUP(Audit!#REF!,$V$13:$AE$22,10,FALSE) &amp; IF(Audit!#REF!=10,Audit!#REF!,"") &amp; IF(Audit!#REF!&lt;&gt;1,U569,"")</f>
        <v>#REF!</v>
      </c>
      <c r="BI569" s="47" t="e">
        <f t="shared" si="267"/>
        <v>#REF!</v>
      </c>
      <c r="BJ569" s="48" t="str">
        <f t="shared" si="268"/>
        <v/>
      </c>
      <c r="BK569" s="48" t="str">
        <f t="shared" si="269"/>
        <v/>
      </c>
      <c r="BL569" s="48" t="str">
        <f t="shared" si="270"/>
        <v/>
      </c>
      <c r="BM569" s="48" t="str">
        <f t="shared" si="271"/>
        <v/>
      </c>
      <c r="BN569" s="48" t="str">
        <f t="shared" si="272"/>
        <v/>
      </c>
      <c r="BO569" s="48" t="str">
        <f t="shared" si="273"/>
        <v/>
      </c>
      <c r="BP569" s="48" t="str">
        <f t="shared" si="274"/>
        <v/>
      </c>
      <c r="BQ569" s="48" t="str">
        <f t="shared" si="275"/>
        <v/>
      </c>
      <c r="BR569" s="48" t="str">
        <f t="shared" si="276"/>
        <v/>
      </c>
      <c r="BS569" s="48" t="str">
        <f t="shared" si="277"/>
        <v/>
      </c>
      <c r="BT569" s="48" t="str">
        <f t="shared" si="278"/>
        <v/>
      </c>
      <c r="BU569" s="48" t="str">
        <f t="shared" si="279"/>
        <v/>
      </c>
    </row>
    <row r="570" spans="1:73">
      <c r="A570" s="10" t="e">
        <f>Audit!#REF!</f>
        <v>#REF!</v>
      </c>
      <c r="B570" s="10" t="e">
        <f t="shared" si="250"/>
        <v>#REF!</v>
      </c>
      <c r="C570" s="17" t="e">
        <f>VLOOKUP(Audit!#REF!,$V$3:$AE$12,2,FALSE) &amp; VLOOKUP(Audit!#REF!,$V$13:$AE$22,2,FALSE)&amp; IF(Audit!#REF!=10,Audit!#REF!&amp;Audit!#REF!,"")</f>
        <v>#REF!</v>
      </c>
      <c r="D570" s="17" t="e">
        <f>VLOOKUP(Audit!#REF!,$V$3:$AE$12,3,FALSE) &amp; VLOOKUP(Audit!#REF!,$V$13:$AE$22,3,FALSE) &amp;IF(Audit!#REF!=10,Audit!#REF!&amp;Audit!#REF!,"")</f>
        <v>#REF!</v>
      </c>
      <c r="E570" s="17" t="e">
        <f>VLOOKUP(Audit!#REF!,$V$3:$AE$12,4,FALSE)&amp; Audit!#REF! &amp; VLOOKUP(Audit!#REF!,$V$13:$AE$22,4,FALSE)&amp; IF(Audit!#REF!=10,Audit!#REF!&amp;Audit!#REF!,"")</f>
        <v>#REF!</v>
      </c>
      <c r="F570" s="17" t="e">
        <f>VLOOKUP(Audit!#REF!,$V$3:$AE$12,5,FALSE) &amp; VLOOKUP(Audit!#REF!,$V$13:$AE$22,5,FALSE)&amp; IF(Audit!#REF!=10,Audit!#REF!&amp;Audit!#REF!,"")</f>
        <v>#REF!</v>
      </c>
      <c r="G570" s="17" t="e">
        <f>VLOOKUP(Audit!#REF!,$V$3:$AE$12,6,FALSE) &amp; VLOOKUP(Audit!#REF!,$V$13:$AE$22,6,FALSE)&amp; IF(Audit!#REF!=10,Audit!#REF!&amp;Audit!#REF!,"")</f>
        <v>#REF!</v>
      </c>
      <c r="H570" s="17" t="e">
        <f>VLOOKUP(Audit!#REF!,$V$3:$AE$12,7,FALSE) &amp; VLOOKUP(Audit!#REF!,$V$13:$AE$22,7,FALSE)&amp;IF(Audit!#REF!=10,Audit!#REF!&amp;Audit!#REF!,"")</f>
        <v>#REF!</v>
      </c>
      <c r="I570" s="17" t="e">
        <f>VLOOKUP(Audit!#REF!,$V$3:$AE$12,8,FALSE) &amp; Audit!#REF! &amp; VLOOKUP(Audit!#REF!,$V$13:$AE$22,8,FALSE)&amp;IF(Audit!#REF!=10,Audit!#REF!&amp;Audit!#REF!,"")</f>
        <v>#REF!</v>
      </c>
      <c r="J570" s="17" t="e">
        <f>VLOOKUP(Audit!#REF!,$V$3:$AE$12,9,FALSE) &amp; VLOOKUP(Audit!#REF!,$V$13:$AE$22,9,FALSE) &amp; IF(Audit!#REF!=10,Audit!#REF!&amp;Audit!#REF!,"") &amp; IF(Audit!#REF!&lt;&gt;1,U570,"")</f>
        <v>#REF!</v>
      </c>
      <c r="K570" s="17" t="e">
        <f>VLOOKUP(Audit!#REF!,$V$3:$AE$12,10,FALSE) &amp; Audit!#REF! &amp; VLOOKUP(Audit!#REF!,$V$13:$AE$22,10,FALSE) &amp; IF(Audit!#REF!=10,Audit!#REF!&amp;Audit!#REF!,"") &amp; IF(Audit!#REF!&lt;&gt;1,U570,"")</f>
        <v>#REF!</v>
      </c>
      <c r="L570" s="10" t="e">
        <f>Audit!#REF!</f>
        <v>#REF!</v>
      </c>
      <c r="M570" s="10" t="e">
        <f t="shared" si="251"/>
        <v>#REF!</v>
      </c>
      <c r="N570" s="10" t="e">
        <f t="shared" si="252"/>
        <v>#REF!</v>
      </c>
      <c r="O570" s="10" t="e">
        <f t="shared" si="253"/>
        <v>#REF!</v>
      </c>
      <c r="P570" s="10" t="e">
        <f t="shared" si="254"/>
        <v>#REF!</v>
      </c>
      <c r="Q570" s="10" t="e">
        <f t="shared" si="255"/>
        <v>#REF!</v>
      </c>
      <c r="R570" s="10" t="e">
        <f t="shared" si="256"/>
        <v>#REF!</v>
      </c>
      <c r="S570" s="10" t="e">
        <f t="shared" si="257"/>
        <v>#REF!</v>
      </c>
      <c r="T570" s="10" t="e">
        <f t="shared" si="258"/>
        <v>#REF!</v>
      </c>
      <c r="U570" s="17" t="e">
        <f>IF(Audit!#REF!="","",VLOOKUP(Audit!#REF!,$W$26:$X$35,2,FALSE)) &amp; Audit!#REF! &amp; IF(Audit!#REF!="","",IF(Audit!#REF!&lt;=1.4,VLOOKUP(Audit!#REF!,$W$38:X615,2,FALSE),VLOOKUP(Audit!#REF!,$W$51:$X$61,2,FALSE))) &amp; IF(Audit!#REF!="","",VLOOKUP(Audit!#REF!,$Y$26:$Z$35,2,FALSE) &amp; Audit!#REF! &amp; IF(Audit!#REF!="","",IF(Audit!#REF!&lt;=1.4,VLOOKUP(Audit!#REF!,$Y$38:$Z$48,2,FALSE),VLOOKUP(Audit!#REF!,$Y$51:$Z$61,2,FALSE))))</f>
        <v>#REF!</v>
      </c>
      <c r="V570" s="21"/>
      <c r="AH570" s="49" t="e">
        <f>Audit!#REF!</f>
        <v>#REF!</v>
      </c>
      <c r="AI570" s="50" t="e">
        <f>VLOOKUP(Audit!#REF!,$V$3:$AE$12,2,FALSE)&amp; IF(Audit!#REF!=10,Audit!#REF!,"")</f>
        <v>#REF!</v>
      </c>
      <c r="AJ570" s="50" t="e">
        <f>VLOOKUP(Audit!#REF!,$V$13:$AE$22,2,FALSE)&amp; IF(Audit!#REF!=10,Audit!#REF!,"")</f>
        <v>#REF!</v>
      </c>
      <c r="AK570" s="47" t="e">
        <f t="shared" si="259"/>
        <v>#REF!</v>
      </c>
      <c r="AL570" s="50" t="e">
        <f>VLOOKUP(Audit!#REF!,$V$3:$AE$12,3,FALSE)&amp; IF(Audit!#REF!=10,Audit!#REF!,"")</f>
        <v>#REF!</v>
      </c>
      <c r="AM570" s="50" t="e">
        <f>VLOOKUP(Audit!#REF!,$V$13:$AE$22,3,FALSE)&amp; IF(Audit!#REF!=10,Audit!#REF!,"")</f>
        <v>#REF!</v>
      </c>
      <c r="AN570" s="47" t="e">
        <f t="shared" si="260"/>
        <v>#REF!</v>
      </c>
      <c r="AO570" s="50" t="e">
        <f>VLOOKUP(Audit!#REF!,$V$3:$AE$12,4,FALSE) &amp;  Audit!#REF! &amp; IF(Audit!#REF!=10,Audit!#REF!,"")</f>
        <v>#REF!</v>
      </c>
      <c r="AP570" s="50" t="e">
        <f>VLOOKUP(Audit!#REF!,$V$13:$AE$22,4,FALSE)&amp; IF(Audit!#REF!=10,Audit!#REF!,"")</f>
        <v>#REF!</v>
      </c>
      <c r="AQ570" s="47" t="e">
        <f t="shared" si="261"/>
        <v>#REF!</v>
      </c>
      <c r="AR570" s="50" t="e">
        <f>VLOOKUP(Audit!#REF!,$V$3:$AE$12,5,FALSE)&amp; IF(Audit!#REF!=10,Audit!#REF!,"")</f>
        <v>#REF!</v>
      </c>
      <c r="AS570" s="50" t="e">
        <f>VLOOKUP(Audit!#REF!,$V$13:$AE$22,5,FALSE)&amp; IF(Audit!#REF!=10,Audit!#REF!,"")</f>
        <v>#REF!</v>
      </c>
      <c r="AT570" s="47" t="e">
        <f t="shared" si="262"/>
        <v>#REF!</v>
      </c>
      <c r="AU570" s="50" t="e">
        <f>VLOOKUP(Audit!#REF!,$V$3:$AE$12,6,FALSE)&amp; IF(Audit!#REF!=10,Audit!#REF!,"")</f>
        <v>#REF!</v>
      </c>
      <c r="AV570" s="50" t="e">
        <f>VLOOKUP(Audit!#REF!,$V$13:$AE$22,6,FALSE)&amp; IF(Audit!#REF!=10,Audit!#REF!,"")</f>
        <v>#REF!</v>
      </c>
      <c r="AW570" s="47" t="e">
        <f t="shared" si="263"/>
        <v>#REF!</v>
      </c>
      <c r="AX570" s="50" t="e">
        <f>VLOOKUP(Audit!#REF!,$V$3:$AE$12,7,FALSE)&amp; IF(Audit!#REF!=10,Audit!#REF!,"")</f>
        <v>#REF!</v>
      </c>
      <c r="AY570" s="50" t="e">
        <f>VLOOKUP(Audit!#REF!,$V$13:$AE$22,7,FALSE) &amp; IF(Audit!#REF!=10,Audit!#REF!,"")</f>
        <v>#REF!</v>
      </c>
      <c r="AZ570" s="47" t="e">
        <f t="shared" si="264"/>
        <v>#REF!</v>
      </c>
      <c r="BA570" s="50" t="e">
        <f>VLOOKUP(Audit!#REF!,$V$3:$AE$12,8,FALSE)&amp; Audit!#REF! &amp; IF(Audit!#REF!=10,Audit!#REF!,"")</f>
        <v>#REF!</v>
      </c>
      <c r="BB570" s="50" t="e">
        <f>VLOOKUP(Audit!#REF!,$V$13:$AE$22,8,FALSE) &amp; IF(Audit!#REF!=10,Audit!#REF!,"")</f>
        <v>#REF!</v>
      </c>
      <c r="BC570" s="47" t="e">
        <f t="shared" si="265"/>
        <v>#REF!</v>
      </c>
      <c r="BD570" s="50" t="e">
        <f>VLOOKUP(Audit!#REF!,$V$3:$AE$12,9,FALSE)&amp; IF(Audit!#REF!=10,Audit!#REF!,"")</f>
        <v>#REF!</v>
      </c>
      <c r="BE570" s="50" t="e">
        <f>VLOOKUP(Audit!#REF!,$V$13:$AE$22,9,FALSE) &amp; IF(Audit!#REF!=10,Audit!#REF!,"") &amp; IF(Audit!#REF!&lt;&gt;1,U570,"")</f>
        <v>#REF!</v>
      </c>
      <c r="BF570" s="47" t="e">
        <f t="shared" si="266"/>
        <v>#REF!</v>
      </c>
      <c r="BG570" s="50" t="e">
        <f>VLOOKUP(Audit!#REF!,$V$3:$AE$12,10,FALSE) &amp; Audit!#REF! &amp; IF(Audit!#REF!=10,Audit!#REF!,"")</f>
        <v>#REF!</v>
      </c>
      <c r="BH570" s="50" t="e">
        <f>VLOOKUP(Audit!#REF!,$V$13:$AE$22,10,FALSE) &amp; IF(Audit!#REF!=10,Audit!#REF!,"") &amp; IF(Audit!#REF!&lt;&gt;1,U570,"")</f>
        <v>#REF!</v>
      </c>
      <c r="BI570" s="47" t="e">
        <f t="shared" si="267"/>
        <v>#REF!</v>
      </c>
      <c r="BJ570" s="48" t="str">
        <f t="shared" si="268"/>
        <v/>
      </c>
      <c r="BK570" s="48" t="str">
        <f t="shared" si="269"/>
        <v/>
      </c>
      <c r="BL570" s="48" t="str">
        <f t="shared" si="270"/>
        <v/>
      </c>
      <c r="BM570" s="48" t="str">
        <f t="shared" si="271"/>
        <v/>
      </c>
      <c r="BN570" s="48" t="str">
        <f t="shared" si="272"/>
        <v/>
      </c>
      <c r="BO570" s="48" t="str">
        <f t="shared" si="273"/>
        <v/>
      </c>
      <c r="BP570" s="48" t="str">
        <f t="shared" si="274"/>
        <v/>
      </c>
      <c r="BQ570" s="48" t="str">
        <f t="shared" si="275"/>
        <v/>
      </c>
      <c r="BR570" s="48" t="str">
        <f t="shared" si="276"/>
        <v/>
      </c>
      <c r="BS570" s="48" t="str">
        <f t="shared" si="277"/>
        <v/>
      </c>
      <c r="BT570" s="48" t="str">
        <f t="shared" si="278"/>
        <v/>
      </c>
      <c r="BU570" s="48" t="str">
        <f t="shared" si="279"/>
        <v/>
      </c>
    </row>
    <row r="571" spans="1:73">
      <c r="A571" s="10" t="e">
        <f>Audit!#REF!</f>
        <v>#REF!</v>
      </c>
      <c r="B571" s="10" t="e">
        <f t="shared" si="250"/>
        <v>#REF!</v>
      </c>
      <c r="C571" s="17" t="e">
        <f>VLOOKUP(Audit!#REF!,$V$3:$AE$12,2,FALSE) &amp; VLOOKUP(Audit!#REF!,$V$13:$AE$22,2,FALSE)&amp; IF(Audit!#REF!=10,Audit!#REF!&amp;Audit!#REF!,"")</f>
        <v>#REF!</v>
      </c>
      <c r="D571" s="17" t="e">
        <f>VLOOKUP(Audit!#REF!,$V$3:$AE$12,3,FALSE) &amp; VLOOKUP(Audit!#REF!,$V$13:$AE$22,3,FALSE) &amp;IF(Audit!#REF!=10,Audit!#REF!&amp;Audit!#REF!,"")</f>
        <v>#REF!</v>
      </c>
      <c r="E571" s="17" t="e">
        <f>VLOOKUP(Audit!#REF!,$V$3:$AE$12,4,FALSE)&amp; Audit!#REF! &amp; VLOOKUP(Audit!#REF!,$V$13:$AE$22,4,FALSE)&amp; IF(Audit!#REF!=10,Audit!#REF!&amp;Audit!#REF!,"")</f>
        <v>#REF!</v>
      </c>
      <c r="F571" s="17" t="e">
        <f>VLOOKUP(Audit!#REF!,$V$3:$AE$12,5,FALSE) &amp; VLOOKUP(Audit!#REF!,$V$13:$AE$22,5,FALSE)&amp; IF(Audit!#REF!=10,Audit!#REF!&amp;Audit!#REF!,"")</f>
        <v>#REF!</v>
      </c>
      <c r="G571" s="17" t="e">
        <f>VLOOKUP(Audit!#REF!,$V$3:$AE$12,6,FALSE) &amp; VLOOKUP(Audit!#REF!,$V$13:$AE$22,6,FALSE)&amp; IF(Audit!#REF!=10,Audit!#REF!&amp;Audit!#REF!,"")</f>
        <v>#REF!</v>
      </c>
      <c r="H571" s="17" t="e">
        <f>VLOOKUP(Audit!#REF!,$V$3:$AE$12,7,FALSE) &amp; VLOOKUP(Audit!#REF!,$V$13:$AE$22,7,FALSE)&amp;IF(Audit!#REF!=10,Audit!#REF!&amp;Audit!#REF!,"")</f>
        <v>#REF!</v>
      </c>
      <c r="I571" s="17" t="e">
        <f>VLOOKUP(Audit!#REF!,$V$3:$AE$12,8,FALSE) &amp; Audit!#REF! &amp; VLOOKUP(Audit!#REF!,$V$13:$AE$22,8,FALSE)&amp;IF(Audit!#REF!=10,Audit!#REF!&amp;Audit!#REF!,"")</f>
        <v>#REF!</v>
      </c>
      <c r="J571" s="17" t="e">
        <f>VLOOKUP(Audit!#REF!,$V$3:$AE$12,9,FALSE) &amp; VLOOKUP(Audit!#REF!,$V$13:$AE$22,9,FALSE) &amp; IF(Audit!#REF!=10,Audit!#REF!&amp;Audit!#REF!,"") &amp; IF(Audit!#REF!&lt;&gt;1,U571,"")</f>
        <v>#REF!</v>
      </c>
      <c r="K571" s="17" t="e">
        <f>VLOOKUP(Audit!#REF!,$V$3:$AE$12,10,FALSE) &amp; Audit!#REF! &amp; VLOOKUP(Audit!#REF!,$V$13:$AE$22,10,FALSE) &amp; IF(Audit!#REF!=10,Audit!#REF!&amp;Audit!#REF!,"") &amp; IF(Audit!#REF!&lt;&gt;1,U571,"")</f>
        <v>#REF!</v>
      </c>
      <c r="L571" s="10" t="e">
        <f>Audit!#REF!</f>
        <v>#REF!</v>
      </c>
      <c r="M571" s="10" t="e">
        <f t="shared" si="251"/>
        <v>#REF!</v>
      </c>
      <c r="N571" s="10" t="e">
        <f t="shared" si="252"/>
        <v>#REF!</v>
      </c>
      <c r="O571" s="10" t="e">
        <f t="shared" si="253"/>
        <v>#REF!</v>
      </c>
      <c r="P571" s="10" t="e">
        <f t="shared" si="254"/>
        <v>#REF!</v>
      </c>
      <c r="Q571" s="10" t="e">
        <f t="shared" si="255"/>
        <v>#REF!</v>
      </c>
      <c r="R571" s="10" t="e">
        <f t="shared" si="256"/>
        <v>#REF!</v>
      </c>
      <c r="S571" s="10" t="e">
        <f t="shared" si="257"/>
        <v>#REF!</v>
      </c>
      <c r="T571" s="10" t="e">
        <f t="shared" si="258"/>
        <v>#REF!</v>
      </c>
      <c r="U571" s="17" t="e">
        <f>IF(Audit!#REF!="","",VLOOKUP(Audit!#REF!,$W$26:$X$35,2,FALSE)) &amp; Audit!#REF! &amp; IF(Audit!#REF!="","",IF(Audit!#REF!&lt;=1.4,VLOOKUP(Audit!#REF!,$W$38:X616,2,FALSE),VLOOKUP(Audit!#REF!,$W$51:$X$61,2,FALSE))) &amp; IF(Audit!#REF!="","",VLOOKUP(Audit!#REF!,$Y$26:$Z$35,2,FALSE) &amp; Audit!#REF! &amp; IF(Audit!#REF!="","",IF(Audit!#REF!&lt;=1.4,VLOOKUP(Audit!#REF!,$Y$38:$Z$48,2,FALSE),VLOOKUP(Audit!#REF!,$Y$51:$Z$61,2,FALSE))))</f>
        <v>#REF!</v>
      </c>
      <c r="V571" s="21"/>
      <c r="AH571" s="49" t="e">
        <f>Audit!#REF!</f>
        <v>#REF!</v>
      </c>
      <c r="AI571" s="50" t="e">
        <f>VLOOKUP(Audit!#REF!,$V$3:$AE$12,2,FALSE)&amp; IF(Audit!#REF!=10,Audit!#REF!,"")</f>
        <v>#REF!</v>
      </c>
      <c r="AJ571" s="50" t="e">
        <f>VLOOKUP(Audit!#REF!,$V$13:$AE$22,2,FALSE)&amp; IF(Audit!#REF!=10,Audit!#REF!,"")</f>
        <v>#REF!</v>
      </c>
      <c r="AK571" s="47" t="e">
        <f t="shared" si="259"/>
        <v>#REF!</v>
      </c>
      <c r="AL571" s="50" t="e">
        <f>VLOOKUP(Audit!#REF!,$V$3:$AE$12,3,FALSE)&amp; IF(Audit!#REF!=10,Audit!#REF!,"")</f>
        <v>#REF!</v>
      </c>
      <c r="AM571" s="50" t="e">
        <f>VLOOKUP(Audit!#REF!,$V$13:$AE$22,3,FALSE)&amp; IF(Audit!#REF!=10,Audit!#REF!,"")</f>
        <v>#REF!</v>
      </c>
      <c r="AN571" s="47" t="e">
        <f t="shared" si="260"/>
        <v>#REF!</v>
      </c>
      <c r="AO571" s="50" t="e">
        <f>VLOOKUP(Audit!#REF!,$V$3:$AE$12,4,FALSE) &amp;  Audit!#REF! &amp; IF(Audit!#REF!=10,Audit!#REF!,"")</f>
        <v>#REF!</v>
      </c>
      <c r="AP571" s="50" t="e">
        <f>VLOOKUP(Audit!#REF!,$V$13:$AE$22,4,FALSE)&amp; IF(Audit!#REF!=10,Audit!#REF!,"")</f>
        <v>#REF!</v>
      </c>
      <c r="AQ571" s="47" t="e">
        <f t="shared" si="261"/>
        <v>#REF!</v>
      </c>
      <c r="AR571" s="50" t="e">
        <f>VLOOKUP(Audit!#REF!,$V$3:$AE$12,5,FALSE)&amp; IF(Audit!#REF!=10,Audit!#REF!,"")</f>
        <v>#REF!</v>
      </c>
      <c r="AS571" s="50" t="e">
        <f>VLOOKUP(Audit!#REF!,$V$13:$AE$22,5,FALSE)&amp; IF(Audit!#REF!=10,Audit!#REF!,"")</f>
        <v>#REF!</v>
      </c>
      <c r="AT571" s="47" t="e">
        <f t="shared" si="262"/>
        <v>#REF!</v>
      </c>
      <c r="AU571" s="50" t="e">
        <f>VLOOKUP(Audit!#REF!,$V$3:$AE$12,6,FALSE)&amp; IF(Audit!#REF!=10,Audit!#REF!,"")</f>
        <v>#REF!</v>
      </c>
      <c r="AV571" s="50" t="e">
        <f>VLOOKUP(Audit!#REF!,$V$13:$AE$22,6,FALSE)&amp; IF(Audit!#REF!=10,Audit!#REF!,"")</f>
        <v>#REF!</v>
      </c>
      <c r="AW571" s="47" t="e">
        <f t="shared" si="263"/>
        <v>#REF!</v>
      </c>
      <c r="AX571" s="50" t="e">
        <f>VLOOKUP(Audit!#REF!,$V$3:$AE$12,7,FALSE)&amp; IF(Audit!#REF!=10,Audit!#REF!,"")</f>
        <v>#REF!</v>
      </c>
      <c r="AY571" s="50" t="e">
        <f>VLOOKUP(Audit!#REF!,$V$13:$AE$22,7,FALSE) &amp; IF(Audit!#REF!=10,Audit!#REF!,"")</f>
        <v>#REF!</v>
      </c>
      <c r="AZ571" s="47" t="e">
        <f t="shared" si="264"/>
        <v>#REF!</v>
      </c>
      <c r="BA571" s="50" t="e">
        <f>VLOOKUP(Audit!#REF!,$V$3:$AE$12,8,FALSE)&amp; Audit!#REF! &amp; IF(Audit!#REF!=10,Audit!#REF!,"")</f>
        <v>#REF!</v>
      </c>
      <c r="BB571" s="50" t="e">
        <f>VLOOKUP(Audit!#REF!,$V$13:$AE$22,8,FALSE) &amp; IF(Audit!#REF!=10,Audit!#REF!,"")</f>
        <v>#REF!</v>
      </c>
      <c r="BC571" s="47" t="e">
        <f t="shared" si="265"/>
        <v>#REF!</v>
      </c>
      <c r="BD571" s="50" t="e">
        <f>VLOOKUP(Audit!#REF!,$V$3:$AE$12,9,FALSE)&amp; IF(Audit!#REF!=10,Audit!#REF!,"")</f>
        <v>#REF!</v>
      </c>
      <c r="BE571" s="50" t="e">
        <f>VLOOKUP(Audit!#REF!,$V$13:$AE$22,9,FALSE) &amp; IF(Audit!#REF!=10,Audit!#REF!,"") &amp; IF(Audit!#REF!&lt;&gt;1,U571,"")</f>
        <v>#REF!</v>
      </c>
      <c r="BF571" s="47" t="e">
        <f t="shared" si="266"/>
        <v>#REF!</v>
      </c>
      <c r="BG571" s="50" t="e">
        <f>VLOOKUP(Audit!#REF!,$V$3:$AE$12,10,FALSE) &amp; Audit!#REF! &amp; IF(Audit!#REF!=10,Audit!#REF!,"")</f>
        <v>#REF!</v>
      </c>
      <c r="BH571" s="50" t="e">
        <f>VLOOKUP(Audit!#REF!,$V$13:$AE$22,10,FALSE) &amp; IF(Audit!#REF!=10,Audit!#REF!,"") &amp; IF(Audit!#REF!&lt;&gt;1,U571,"")</f>
        <v>#REF!</v>
      </c>
      <c r="BI571" s="47" t="e">
        <f t="shared" si="267"/>
        <v>#REF!</v>
      </c>
      <c r="BJ571" s="48" t="str">
        <f t="shared" si="268"/>
        <v/>
      </c>
      <c r="BK571" s="48" t="str">
        <f t="shared" si="269"/>
        <v/>
      </c>
      <c r="BL571" s="48" t="str">
        <f t="shared" si="270"/>
        <v/>
      </c>
      <c r="BM571" s="48" t="str">
        <f t="shared" si="271"/>
        <v/>
      </c>
      <c r="BN571" s="48" t="str">
        <f t="shared" si="272"/>
        <v/>
      </c>
      <c r="BO571" s="48" t="str">
        <f t="shared" si="273"/>
        <v/>
      </c>
      <c r="BP571" s="48" t="str">
        <f t="shared" si="274"/>
        <v/>
      </c>
      <c r="BQ571" s="48" t="str">
        <f t="shared" si="275"/>
        <v/>
      </c>
      <c r="BR571" s="48" t="str">
        <f t="shared" si="276"/>
        <v/>
      </c>
      <c r="BS571" s="48" t="str">
        <f t="shared" si="277"/>
        <v/>
      </c>
      <c r="BT571" s="48" t="str">
        <f t="shared" si="278"/>
        <v/>
      </c>
      <c r="BU571" s="48" t="str">
        <f t="shared" si="279"/>
        <v/>
      </c>
    </row>
    <row r="572" spans="1:73">
      <c r="A572" s="10" t="e">
        <f>Audit!#REF!</f>
        <v>#REF!</v>
      </c>
      <c r="B572" s="10" t="e">
        <f t="shared" si="250"/>
        <v>#REF!</v>
      </c>
      <c r="C572" s="17" t="e">
        <f>VLOOKUP(Audit!#REF!,$V$3:$AE$12,2,FALSE) &amp; VLOOKUP(Audit!#REF!,$V$13:$AE$22,2,FALSE)&amp; IF(Audit!#REF!=10,Audit!#REF!&amp;Audit!#REF!,"")</f>
        <v>#REF!</v>
      </c>
      <c r="D572" s="17" t="e">
        <f>VLOOKUP(Audit!#REF!,$V$3:$AE$12,3,FALSE) &amp; VLOOKUP(Audit!#REF!,$V$13:$AE$22,3,FALSE) &amp;IF(Audit!#REF!=10,Audit!#REF!&amp;Audit!#REF!,"")</f>
        <v>#REF!</v>
      </c>
      <c r="E572" s="17" t="e">
        <f>VLOOKUP(Audit!#REF!,$V$3:$AE$12,4,FALSE)&amp; Audit!#REF! &amp; VLOOKUP(Audit!#REF!,$V$13:$AE$22,4,FALSE)&amp; IF(Audit!#REF!=10,Audit!#REF!&amp;Audit!#REF!,"")</f>
        <v>#REF!</v>
      </c>
      <c r="F572" s="17" t="e">
        <f>VLOOKUP(Audit!#REF!,$V$3:$AE$12,5,FALSE) &amp; VLOOKUP(Audit!#REF!,$V$13:$AE$22,5,FALSE)&amp; IF(Audit!#REF!=10,Audit!#REF!&amp;Audit!#REF!,"")</f>
        <v>#REF!</v>
      </c>
      <c r="G572" s="17" t="e">
        <f>VLOOKUP(Audit!#REF!,$V$3:$AE$12,6,FALSE) &amp; VLOOKUP(Audit!#REF!,$V$13:$AE$22,6,FALSE)&amp; IF(Audit!#REF!=10,Audit!#REF!&amp;Audit!#REF!,"")</f>
        <v>#REF!</v>
      </c>
      <c r="H572" s="17" t="e">
        <f>VLOOKUP(Audit!#REF!,$V$3:$AE$12,7,FALSE) &amp; VLOOKUP(Audit!#REF!,$V$13:$AE$22,7,FALSE)&amp;IF(Audit!#REF!=10,Audit!#REF!&amp;Audit!#REF!,"")</f>
        <v>#REF!</v>
      </c>
      <c r="I572" s="17" t="e">
        <f>VLOOKUP(Audit!#REF!,$V$3:$AE$12,8,FALSE) &amp; Audit!#REF! &amp; VLOOKUP(Audit!#REF!,$V$13:$AE$22,8,FALSE)&amp;IF(Audit!#REF!=10,Audit!#REF!&amp;Audit!#REF!,"")</f>
        <v>#REF!</v>
      </c>
      <c r="J572" s="17" t="e">
        <f>VLOOKUP(Audit!#REF!,$V$3:$AE$12,9,FALSE) &amp; VLOOKUP(Audit!#REF!,$V$13:$AE$22,9,FALSE) &amp; IF(Audit!#REF!=10,Audit!#REF!&amp;Audit!#REF!,"") &amp; IF(Audit!#REF!&lt;&gt;1,U572,"")</f>
        <v>#REF!</v>
      </c>
      <c r="K572" s="17" t="e">
        <f>VLOOKUP(Audit!#REF!,$V$3:$AE$12,10,FALSE) &amp; Audit!#REF! &amp; VLOOKUP(Audit!#REF!,$V$13:$AE$22,10,FALSE) &amp; IF(Audit!#REF!=10,Audit!#REF!&amp;Audit!#REF!,"") &amp; IF(Audit!#REF!&lt;&gt;1,U572,"")</f>
        <v>#REF!</v>
      </c>
      <c r="L572" s="10" t="e">
        <f>Audit!#REF!</f>
        <v>#REF!</v>
      </c>
      <c r="M572" s="10" t="e">
        <f t="shared" si="251"/>
        <v>#REF!</v>
      </c>
      <c r="N572" s="10" t="e">
        <f t="shared" si="252"/>
        <v>#REF!</v>
      </c>
      <c r="O572" s="10" t="e">
        <f t="shared" si="253"/>
        <v>#REF!</v>
      </c>
      <c r="P572" s="10" t="e">
        <f t="shared" si="254"/>
        <v>#REF!</v>
      </c>
      <c r="Q572" s="10" t="e">
        <f t="shared" si="255"/>
        <v>#REF!</v>
      </c>
      <c r="R572" s="10" t="e">
        <f t="shared" si="256"/>
        <v>#REF!</v>
      </c>
      <c r="S572" s="10" t="e">
        <f t="shared" si="257"/>
        <v>#REF!</v>
      </c>
      <c r="T572" s="10" t="e">
        <f t="shared" si="258"/>
        <v>#REF!</v>
      </c>
      <c r="U572" s="17" t="e">
        <f>IF(Audit!#REF!="","",VLOOKUP(Audit!#REF!,$W$26:$X$35,2,FALSE)) &amp; Audit!#REF! &amp; IF(Audit!#REF!="","",IF(Audit!#REF!&lt;=1.4,VLOOKUP(Audit!#REF!,$W$38:X617,2,FALSE),VLOOKUP(Audit!#REF!,$W$51:$X$61,2,FALSE))) &amp; IF(Audit!#REF!="","",VLOOKUP(Audit!#REF!,$Y$26:$Z$35,2,FALSE) &amp; Audit!#REF! &amp; IF(Audit!#REF!="","",IF(Audit!#REF!&lt;=1.4,VLOOKUP(Audit!#REF!,$Y$38:$Z$48,2,FALSE),VLOOKUP(Audit!#REF!,$Y$51:$Z$61,2,FALSE))))</f>
        <v>#REF!</v>
      </c>
      <c r="V572" s="21"/>
      <c r="AH572" s="49" t="e">
        <f>Audit!#REF!</f>
        <v>#REF!</v>
      </c>
      <c r="AI572" s="50" t="e">
        <f>VLOOKUP(Audit!#REF!,$V$3:$AE$12,2,FALSE)&amp; IF(Audit!#REF!=10,Audit!#REF!,"")</f>
        <v>#REF!</v>
      </c>
      <c r="AJ572" s="50" t="e">
        <f>VLOOKUP(Audit!#REF!,$V$13:$AE$22,2,FALSE)&amp; IF(Audit!#REF!=10,Audit!#REF!,"")</f>
        <v>#REF!</v>
      </c>
      <c r="AK572" s="47" t="e">
        <f t="shared" si="259"/>
        <v>#REF!</v>
      </c>
      <c r="AL572" s="50" t="e">
        <f>VLOOKUP(Audit!#REF!,$V$3:$AE$12,3,FALSE)&amp; IF(Audit!#REF!=10,Audit!#REF!,"")</f>
        <v>#REF!</v>
      </c>
      <c r="AM572" s="50" t="e">
        <f>VLOOKUP(Audit!#REF!,$V$13:$AE$22,3,FALSE)&amp; IF(Audit!#REF!=10,Audit!#REF!,"")</f>
        <v>#REF!</v>
      </c>
      <c r="AN572" s="47" t="e">
        <f t="shared" si="260"/>
        <v>#REF!</v>
      </c>
      <c r="AO572" s="50" t="e">
        <f>VLOOKUP(Audit!#REF!,$V$3:$AE$12,4,FALSE) &amp;  Audit!#REF! &amp; IF(Audit!#REF!=10,Audit!#REF!,"")</f>
        <v>#REF!</v>
      </c>
      <c r="AP572" s="50" t="e">
        <f>VLOOKUP(Audit!#REF!,$V$13:$AE$22,4,FALSE)&amp; IF(Audit!#REF!=10,Audit!#REF!,"")</f>
        <v>#REF!</v>
      </c>
      <c r="AQ572" s="47" t="e">
        <f t="shared" si="261"/>
        <v>#REF!</v>
      </c>
      <c r="AR572" s="50" t="e">
        <f>VLOOKUP(Audit!#REF!,$V$3:$AE$12,5,FALSE)&amp; IF(Audit!#REF!=10,Audit!#REF!,"")</f>
        <v>#REF!</v>
      </c>
      <c r="AS572" s="50" t="e">
        <f>VLOOKUP(Audit!#REF!,$V$13:$AE$22,5,FALSE)&amp; IF(Audit!#REF!=10,Audit!#REF!,"")</f>
        <v>#REF!</v>
      </c>
      <c r="AT572" s="47" t="e">
        <f t="shared" si="262"/>
        <v>#REF!</v>
      </c>
      <c r="AU572" s="50" t="e">
        <f>VLOOKUP(Audit!#REF!,$V$3:$AE$12,6,FALSE)&amp; IF(Audit!#REF!=10,Audit!#REF!,"")</f>
        <v>#REF!</v>
      </c>
      <c r="AV572" s="50" t="e">
        <f>VLOOKUP(Audit!#REF!,$V$13:$AE$22,6,FALSE)&amp; IF(Audit!#REF!=10,Audit!#REF!,"")</f>
        <v>#REF!</v>
      </c>
      <c r="AW572" s="47" t="e">
        <f t="shared" si="263"/>
        <v>#REF!</v>
      </c>
      <c r="AX572" s="50" t="e">
        <f>VLOOKUP(Audit!#REF!,$V$3:$AE$12,7,FALSE)&amp; IF(Audit!#REF!=10,Audit!#REF!,"")</f>
        <v>#REF!</v>
      </c>
      <c r="AY572" s="50" t="e">
        <f>VLOOKUP(Audit!#REF!,$V$13:$AE$22,7,FALSE) &amp; IF(Audit!#REF!=10,Audit!#REF!,"")</f>
        <v>#REF!</v>
      </c>
      <c r="AZ572" s="47" t="e">
        <f t="shared" si="264"/>
        <v>#REF!</v>
      </c>
      <c r="BA572" s="50" t="e">
        <f>VLOOKUP(Audit!#REF!,$V$3:$AE$12,8,FALSE)&amp; Audit!#REF! &amp; IF(Audit!#REF!=10,Audit!#REF!,"")</f>
        <v>#REF!</v>
      </c>
      <c r="BB572" s="50" t="e">
        <f>VLOOKUP(Audit!#REF!,$V$13:$AE$22,8,FALSE) &amp; IF(Audit!#REF!=10,Audit!#REF!,"")</f>
        <v>#REF!</v>
      </c>
      <c r="BC572" s="47" t="e">
        <f t="shared" si="265"/>
        <v>#REF!</v>
      </c>
      <c r="BD572" s="50" t="e">
        <f>VLOOKUP(Audit!#REF!,$V$3:$AE$12,9,FALSE)&amp; IF(Audit!#REF!=10,Audit!#REF!,"")</f>
        <v>#REF!</v>
      </c>
      <c r="BE572" s="50" t="e">
        <f>VLOOKUP(Audit!#REF!,$V$13:$AE$22,9,FALSE) &amp; IF(Audit!#REF!=10,Audit!#REF!,"") &amp; IF(Audit!#REF!&lt;&gt;1,U572,"")</f>
        <v>#REF!</v>
      </c>
      <c r="BF572" s="47" t="e">
        <f t="shared" si="266"/>
        <v>#REF!</v>
      </c>
      <c r="BG572" s="50" t="e">
        <f>VLOOKUP(Audit!#REF!,$V$3:$AE$12,10,FALSE) &amp; Audit!#REF! &amp; IF(Audit!#REF!=10,Audit!#REF!,"")</f>
        <v>#REF!</v>
      </c>
      <c r="BH572" s="50" t="e">
        <f>VLOOKUP(Audit!#REF!,$V$13:$AE$22,10,FALSE) &amp; IF(Audit!#REF!=10,Audit!#REF!,"") &amp; IF(Audit!#REF!&lt;&gt;1,U572,"")</f>
        <v>#REF!</v>
      </c>
      <c r="BI572" s="47" t="e">
        <f t="shared" si="267"/>
        <v>#REF!</v>
      </c>
      <c r="BJ572" s="48" t="str">
        <f t="shared" si="268"/>
        <v/>
      </c>
      <c r="BK572" s="48" t="str">
        <f t="shared" si="269"/>
        <v/>
      </c>
      <c r="BL572" s="48" t="str">
        <f t="shared" si="270"/>
        <v/>
      </c>
      <c r="BM572" s="48" t="str">
        <f t="shared" si="271"/>
        <v/>
      </c>
      <c r="BN572" s="48" t="str">
        <f t="shared" si="272"/>
        <v/>
      </c>
      <c r="BO572" s="48" t="str">
        <f t="shared" si="273"/>
        <v/>
      </c>
      <c r="BP572" s="48" t="str">
        <f t="shared" si="274"/>
        <v/>
      </c>
      <c r="BQ572" s="48" t="str">
        <f t="shared" si="275"/>
        <v/>
      </c>
      <c r="BR572" s="48" t="str">
        <f t="shared" si="276"/>
        <v/>
      </c>
      <c r="BS572" s="48" t="str">
        <f t="shared" si="277"/>
        <v/>
      </c>
      <c r="BT572" s="48" t="str">
        <f t="shared" si="278"/>
        <v/>
      </c>
      <c r="BU572" s="48" t="str">
        <f t="shared" si="279"/>
        <v/>
      </c>
    </row>
    <row r="573" spans="1:73">
      <c r="A573" s="10" t="e">
        <f>Audit!#REF!</f>
        <v>#REF!</v>
      </c>
      <c r="B573" s="10" t="e">
        <f t="shared" si="250"/>
        <v>#REF!</v>
      </c>
      <c r="C573" s="17" t="e">
        <f>VLOOKUP(Audit!#REF!,$V$3:$AE$12,2,FALSE) &amp; VLOOKUP(Audit!#REF!,$V$13:$AE$22,2,FALSE)&amp; IF(Audit!#REF!=10,Audit!#REF!&amp;Audit!#REF!,"")</f>
        <v>#REF!</v>
      </c>
      <c r="D573" s="17" t="e">
        <f>VLOOKUP(Audit!#REF!,$V$3:$AE$12,3,FALSE) &amp; VLOOKUP(Audit!#REF!,$V$13:$AE$22,3,FALSE) &amp;IF(Audit!#REF!=10,Audit!#REF!&amp;Audit!#REF!,"")</f>
        <v>#REF!</v>
      </c>
      <c r="E573" s="17" t="e">
        <f>VLOOKUP(Audit!#REF!,$V$3:$AE$12,4,FALSE)&amp; Audit!#REF! &amp; VLOOKUP(Audit!#REF!,$V$13:$AE$22,4,FALSE)&amp; IF(Audit!#REF!=10,Audit!#REF!&amp;Audit!#REF!,"")</f>
        <v>#REF!</v>
      </c>
      <c r="F573" s="17" t="e">
        <f>VLOOKUP(Audit!#REF!,$V$3:$AE$12,5,FALSE) &amp; VLOOKUP(Audit!#REF!,$V$13:$AE$22,5,FALSE)&amp; IF(Audit!#REF!=10,Audit!#REF!&amp;Audit!#REF!,"")</f>
        <v>#REF!</v>
      </c>
      <c r="G573" s="17" t="e">
        <f>VLOOKUP(Audit!#REF!,$V$3:$AE$12,6,FALSE) &amp; VLOOKUP(Audit!#REF!,$V$13:$AE$22,6,FALSE)&amp; IF(Audit!#REF!=10,Audit!#REF!&amp;Audit!#REF!,"")</f>
        <v>#REF!</v>
      </c>
      <c r="H573" s="17" t="e">
        <f>VLOOKUP(Audit!#REF!,$V$3:$AE$12,7,FALSE) &amp; VLOOKUP(Audit!#REF!,$V$13:$AE$22,7,FALSE)&amp;IF(Audit!#REF!=10,Audit!#REF!&amp;Audit!#REF!,"")</f>
        <v>#REF!</v>
      </c>
      <c r="I573" s="17" t="e">
        <f>VLOOKUP(Audit!#REF!,$V$3:$AE$12,8,FALSE) &amp; Audit!#REF! &amp; VLOOKUP(Audit!#REF!,$V$13:$AE$22,8,FALSE)&amp;IF(Audit!#REF!=10,Audit!#REF!&amp;Audit!#REF!,"")</f>
        <v>#REF!</v>
      </c>
      <c r="J573" s="17" t="e">
        <f>VLOOKUP(Audit!#REF!,$V$3:$AE$12,9,FALSE) &amp; VLOOKUP(Audit!#REF!,$V$13:$AE$22,9,FALSE) &amp; IF(Audit!#REF!=10,Audit!#REF!&amp;Audit!#REF!,"") &amp; IF(Audit!#REF!&lt;&gt;1,U573,"")</f>
        <v>#REF!</v>
      </c>
      <c r="K573" s="17" t="e">
        <f>VLOOKUP(Audit!#REF!,$V$3:$AE$12,10,FALSE) &amp; Audit!#REF! &amp; VLOOKUP(Audit!#REF!,$V$13:$AE$22,10,FALSE) &amp; IF(Audit!#REF!=10,Audit!#REF!&amp;Audit!#REF!,"") &amp; IF(Audit!#REF!&lt;&gt;1,U573,"")</f>
        <v>#REF!</v>
      </c>
      <c r="L573" s="10" t="e">
        <f>Audit!#REF!</f>
        <v>#REF!</v>
      </c>
      <c r="M573" s="10" t="e">
        <f t="shared" si="251"/>
        <v>#REF!</v>
      </c>
      <c r="N573" s="10" t="e">
        <f t="shared" si="252"/>
        <v>#REF!</v>
      </c>
      <c r="O573" s="10" t="e">
        <f t="shared" si="253"/>
        <v>#REF!</v>
      </c>
      <c r="P573" s="10" t="e">
        <f t="shared" si="254"/>
        <v>#REF!</v>
      </c>
      <c r="Q573" s="10" t="e">
        <f t="shared" si="255"/>
        <v>#REF!</v>
      </c>
      <c r="R573" s="10" t="e">
        <f t="shared" si="256"/>
        <v>#REF!</v>
      </c>
      <c r="S573" s="10" t="e">
        <f t="shared" si="257"/>
        <v>#REF!</v>
      </c>
      <c r="T573" s="10" t="e">
        <f t="shared" si="258"/>
        <v>#REF!</v>
      </c>
      <c r="U573" s="17" t="e">
        <f>IF(Audit!#REF!="","",VLOOKUP(Audit!#REF!,$W$26:$X$35,2,FALSE)) &amp; Audit!#REF! &amp; IF(Audit!#REF!="","",IF(Audit!#REF!&lt;=1.4,VLOOKUP(Audit!#REF!,$W$38:X618,2,FALSE),VLOOKUP(Audit!#REF!,$W$51:$X$61,2,FALSE))) &amp; IF(Audit!#REF!="","",VLOOKUP(Audit!#REF!,$Y$26:$Z$35,2,FALSE) &amp; Audit!#REF! &amp; IF(Audit!#REF!="","",IF(Audit!#REF!&lt;=1.4,VLOOKUP(Audit!#REF!,$Y$38:$Z$48,2,FALSE),VLOOKUP(Audit!#REF!,$Y$51:$Z$61,2,FALSE))))</f>
        <v>#REF!</v>
      </c>
      <c r="V573" s="21"/>
      <c r="AH573" s="49" t="e">
        <f>Audit!#REF!</f>
        <v>#REF!</v>
      </c>
      <c r="AI573" s="50" t="e">
        <f>VLOOKUP(Audit!#REF!,$V$3:$AE$12,2,FALSE)&amp; IF(Audit!#REF!=10,Audit!#REF!,"")</f>
        <v>#REF!</v>
      </c>
      <c r="AJ573" s="50" t="e">
        <f>VLOOKUP(Audit!#REF!,$V$13:$AE$22,2,FALSE)&amp; IF(Audit!#REF!=10,Audit!#REF!,"")</f>
        <v>#REF!</v>
      </c>
      <c r="AK573" s="47" t="e">
        <f t="shared" si="259"/>
        <v>#REF!</v>
      </c>
      <c r="AL573" s="50" t="e">
        <f>VLOOKUP(Audit!#REF!,$V$3:$AE$12,3,FALSE)&amp; IF(Audit!#REF!=10,Audit!#REF!,"")</f>
        <v>#REF!</v>
      </c>
      <c r="AM573" s="50" t="e">
        <f>VLOOKUP(Audit!#REF!,$V$13:$AE$22,3,FALSE)&amp; IF(Audit!#REF!=10,Audit!#REF!,"")</f>
        <v>#REF!</v>
      </c>
      <c r="AN573" s="47" t="e">
        <f t="shared" si="260"/>
        <v>#REF!</v>
      </c>
      <c r="AO573" s="50" t="e">
        <f>VLOOKUP(Audit!#REF!,$V$3:$AE$12,4,FALSE) &amp;  Audit!#REF! &amp; IF(Audit!#REF!=10,Audit!#REF!,"")</f>
        <v>#REF!</v>
      </c>
      <c r="AP573" s="50" t="e">
        <f>VLOOKUP(Audit!#REF!,$V$13:$AE$22,4,FALSE)&amp; IF(Audit!#REF!=10,Audit!#REF!,"")</f>
        <v>#REF!</v>
      </c>
      <c r="AQ573" s="47" t="e">
        <f t="shared" si="261"/>
        <v>#REF!</v>
      </c>
      <c r="AR573" s="50" t="e">
        <f>VLOOKUP(Audit!#REF!,$V$3:$AE$12,5,FALSE)&amp; IF(Audit!#REF!=10,Audit!#REF!,"")</f>
        <v>#REF!</v>
      </c>
      <c r="AS573" s="50" t="e">
        <f>VLOOKUP(Audit!#REF!,$V$13:$AE$22,5,FALSE)&amp; IF(Audit!#REF!=10,Audit!#REF!,"")</f>
        <v>#REF!</v>
      </c>
      <c r="AT573" s="47" t="e">
        <f t="shared" si="262"/>
        <v>#REF!</v>
      </c>
      <c r="AU573" s="50" t="e">
        <f>VLOOKUP(Audit!#REF!,$V$3:$AE$12,6,FALSE)&amp; IF(Audit!#REF!=10,Audit!#REF!,"")</f>
        <v>#REF!</v>
      </c>
      <c r="AV573" s="50" t="e">
        <f>VLOOKUP(Audit!#REF!,$V$13:$AE$22,6,FALSE)&amp; IF(Audit!#REF!=10,Audit!#REF!,"")</f>
        <v>#REF!</v>
      </c>
      <c r="AW573" s="47" t="e">
        <f t="shared" si="263"/>
        <v>#REF!</v>
      </c>
      <c r="AX573" s="50" t="e">
        <f>VLOOKUP(Audit!#REF!,$V$3:$AE$12,7,FALSE)&amp; IF(Audit!#REF!=10,Audit!#REF!,"")</f>
        <v>#REF!</v>
      </c>
      <c r="AY573" s="50" t="e">
        <f>VLOOKUP(Audit!#REF!,$V$13:$AE$22,7,FALSE) &amp; IF(Audit!#REF!=10,Audit!#REF!,"")</f>
        <v>#REF!</v>
      </c>
      <c r="AZ573" s="47" t="e">
        <f t="shared" si="264"/>
        <v>#REF!</v>
      </c>
      <c r="BA573" s="50" t="e">
        <f>VLOOKUP(Audit!#REF!,$V$3:$AE$12,8,FALSE)&amp; Audit!#REF! &amp; IF(Audit!#REF!=10,Audit!#REF!,"")</f>
        <v>#REF!</v>
      </c>
      <c r="BB573" s="50" t="e">
        <f>VLOOKUP(Audit!#REF!,$V$13:$AE$22,8,FALSE) &amp; IF(Audit!#REF!=10,Audit!#REF!,"")</f>
        <v>#REF!</v>
      </c>
      <c r="BC573" s="47" t="e">
        <f t="shared" si="265"/>
        <v>#REF!</v>
      </c>
      <c r="BD573" s="50" t="e">
        <f>VLOOKUP(Audit!#REF!,$V$3:$AE$12,9,FALSE)&amp; IF(Audit!#REF!=10,Audit!#REF!,"")</f>
        <v>#REF!</v>
      </c>
      <c r="BE573" s="50" t="e">
        <f>VLOOKUP(Audit!#REF!,$V$13:$AE$22,9,FALSE) &amp; IF(Audit!#REF!=10,Audit!#REF!,"") &amp; IF(Audit!#REF!&lt;&gt;1,U573,"")</f>
        <v>#REF!</v>
      </c>
      <c r="BF573" s="47" t="e">
        <f t="shared" si="266"/>
        <v>#REF!</v>
      </c>
      <c r="BG573" s="50" t="e">
        <f>VLOOKUP(Audit!#REF!,$V$3:$AE$12,10,FALSE) &amp; Audit!#REF! &amp; IF(Audit!#REF!=10,Audit!#REF!,"")</f>
        <v>#REF!</v>
      </c>
      <c r="BH573" s="50" t="e">
        <f>VLOOKUP(Audit!#REF!,$V$13:$AE$22,10,FALSE) &amp; IF(Audit!#REF!=10,Audit!#REF!,"") &amp; IF(Audit!#REF!&lt;&gt;1,U573,"")</f>
        <v>#REF!</v>
      </c>
      <c r="BI573" s="47" t="e">
        <f t="shared" si="267"/>
        <v>#REF!</v>
      </c>
      <c r="BJ573" s="48" t="str">
        <f t="shared" si="268"/>
        <v/>
      </c>
      <c r="BK573" s="48" t="str">
        <f t="shared" si="269"/>
        <v/>
      </c>
      <c r="BL573" s="48" t="str">
        <f t="shared" si="270"/>
        <v/>
      </c>
      <c r="BM573" s="48" t="str">
        <f t="shared" si="271"/>
        <v/>
      </c>
      <c r="BN573" s="48" t="str">
        <f t="shared" si="272"/>
        <v/>
      </c>
      <c r="BO573" s="48" t="str">
        <f t="shared" si="273"/>
        <v/>
      </c>
      <c r="BP573" s="48" t="str">
        <f t="shared" si="274"/>
        <v/>
      </c>
      <c r="BQ573" s="48" t="str">
        <f t="shared" si="275"/>
        <v/>
      </c>
      <c r="BR573" s="48" t="str">
        <f t="shared" si="276"/>
        <v/>
      </c>
      <c r="BS573" s="48" t="str">
        <f t="shared" si="277"/>
        <v/>
      </c>
      <c r="BT573" s="48" t="str">
        <f t="shared" si="278"/>
        <v/>
      </c>
      <c r="BU573" s="48" t="str">
        <f t="shared" si="279"/>
        <v/>
      </c>
    </row>
    <row r="574" spans="1:73">
      <c r="A574" s="10" t="e">
        <f>Audit!#REF!</f>
        <v>#REF!</v>
      </c>
      <c r="B574" s="10" t="e">
        <f t="shared" si="250"/>
        <v>#REF!</v>
      </c>
      <c r="C574" s="17" t="e">
        <f>VLOOKUP(Audit!#REF!,$V$3:$AE$12,2,FALSE) &amp; VLOOKUP(Audit!#REF!,$V$13:$AE$22,2,FALSE)&amp; IF(Audit!#REF!=10,Audit!#REF!&amp;Audit!#REF!,"")</f>
        <v>#REF!</v>
      </c>
      <c r="D574" s="17" t="e">
        <f>VLOOKUP(Audit!#REF!,$V$3:$AE$12,3,FALSE) &amp; VLOOKUP(Audit!#REF!,$V$13:$AE$22,3,FALSE) &amp;IF(Audit!#REF!=10,Audit!#REF!&amp;Audit!#REF!,"")</f>
        <v>#REF!</v>
      </c>
      <c r="E574" s="17" t="e">
        <f>VLOOKUP(Audit!#REF!,$V$3:$AE$12,4,FALSE)&amp; Audit!#REF! &amp; VLOOKUP(Audit!#REF!,$V$13:$AE$22,4,FALSE)&amp; IF(Audit!#REF!=10,Audit!#REF!&amp;Audit!#REF!,"")</f>
        <v>#REF!</v>
      </c>
      <c r="F574" s="17" t="e">
        <f>VLOOKUP(Audit!#REF!,$V$3:$AE$12,5,FALSE) &amp; VLOOKUP(Audit!#REF!,$V$13:$AE$22,5,FALSE)&amp; IF(Audit!#REF!=10,Audit!#REF!&amp;Audit!#REF!,"")</f>
        <v>#REF!</v>
      </c>
      <c r="G574" s="17" t="e">
        <f>VLOOKUP(Audit!#REF!,$V$3:$AE$12,6,FALSE) &amp; VLOOKUP(Audit!#REF!,$V$13:$AE$22,6,FALSE)&amp; IF(Audit!#REF!=10,Audit!#REF!&amp;Audit!#REF!,"")</f>
        <v>#REF!</v>
      </c>
      <c r="H574" s="17" t="e">
        <f>VLOOKUP(Audit!#REF!,$V$3:$AE$12,7,FALSE) &amp; VLOOKUP(Audit!#REF!,$V$13:$AE$22,7,FALSE)&amp;IF(Audit!#REF!=10,Audit!#REF!&amp;Audit!#REF!,"")</f>
        <v>#REF!</v>
      </c>
      <c r="I574" s="17" t="e">
        <f>VLOOKUP(Audit!#REF!,$V$3:$AE$12,8,FALSE) &amp; Audit!#REF! &amp; VLOOKUP(Audit!#REF!,$V$13:$AE$22,8,FALSE)&amp;IF(Audit!#REF!=10,Audit!#REF!&amp;Audit!#REF!,"")</f>
        <v>#REF!</v>
      </c>
      <c r="J574" s="17" t="e">
        <f>VLOOKUP(Audit!#REF!,$V$3:$AE$12,9,FALSE) &amp; VLOOKUP(Audit!#REF!,$V$13:$AE$22,9,FALSE) &amp; IF(Audit!#REF!=10,Audit!#REF!&amp;Audit!#REF!,"") &amp; IF(Audit!#REF!&lt;&gt;1,U574,"")</f>
        <v>#REF!</v>
      </c>
      <c r="K574" s="17" t="e">
        <f>VLOOKUP(Audit!#REF!,$V$3:$AE$12,10,FALSE) &amp; Audit!#REF! &amp; VLOOKUP(Audit!#REF!,$V$13:$AE$22,10,FALSE) &amp; IF(Audit!#REF!=10,Audit!#REF!&amp;Audit!#REF!,"") &amp; IF(Audit!#REF!&lt;&gt;1,U574,"")</f>
        <v>#REF!</v>
      </c>
      <c r="L574" s="10" t="e">
        <f>Audit!#REF!</f>
        <v>#REF!</v>
      </c>
      <c r="M574" s="10" t="e">
        <f t="shared" si="251"/>
        <v>#REF!</v>
      </c>
      <c r="N574" s="10" t="e">
        <f t="shared" si="252"/>
        <v>#REF!</v>
      </c>
      <c r="O574" s="10" t="e">
        <f t="shared" si="253"/>
        <v>#REF!</v>
      </c>
      <c r="P574" s="10" t="e">
        <f t="shared" si="254"/>
        <v>#REF!</v>
      </c>
      <c r="Q574" s="10" t="e">
        <f t="shared" si="255"/>
        <v>#REF!</v>
      </c>
      <c r="R574" s="10" t="e">
        <f t="shared" si="256"/>
        <v>#REF!</v>
      </c>
      <c r="S574" s="10" t="e">
        <f t="shared" si="257"/>
        <v>#REF!</v>
      </c>
      <c r="T574" s="10" t="e">
        <f t="shared" si="258"/>
        <v>#REF!</v>
      </c>
      <c r="U574" s="17" t="e">
        <f>IF(Audit!#REF!="","",VLOOKUP(Audit!#REF!,$W$26:$X$35,2,FALSE)) &amp; Audit!#REF! &amp; IF(Audit!#REF!="","",IF(Audit!#REF!&lt;=1.4,VLOOKUP(Audit!#REF!,$W$38:X619,2,FALSE),VLOOKUP(Audit!#REF!,$W$51:$X$61,2,FALSE))) &amp; IF(Audit!#REF!="","",VLOOKUP(Audit!#REF!,$Y$26:$Z$35,2,FALSE) &amp; Audit!#REF! &amp; IF(Audit!#REF!="","",IF(Audit!#REF!&lt;=1.4,VLOOKUP(Audit!#REF!,$Y$38:$Z$48,2,FALSE),VLOOKUP(Audit!#REF!,$Y$51:$Z$61,2,FALSE))))</f>
        <v>#REF!</v>
      </c>
      <c r="V574" s="21"/>
      <c r="AH574" s="49" t="e">
        <f>Audit!#REF!</f>
        <v>#REF!</v>
      </c>
      <c r="AI574" s="50" t="e">
        <f>VLOOKUP(Audit!#REF!,$V$3:$AE$12,2,FALSE)&amp; IF(Audit!#REF!=10,Audit!#REF!,"")</f>
        <v>#REF!</v>
      </c>
      <c r="AJ574" s="50" t="e">
        <f>VLOOKUP(Audit!#REF!,$V$13:$AE$22,2,FALSE)&amp; IF(Audit!#REF!=10,Audit!#REF!,"")</f>
        <v>#REF!</v>
      </c>
      <c r="AK574" s="47" t="e">
        <f t="shared" si="259"/>
        <v>#REF!</v>
      </c>
      <c r="AL574" s="50" t="e">
        <f>VLOOKUP(Audit!#REF!,$V$3:$AE$12,3,FALSE)&amp; IF(Audit!#REF!=10,Audit!#REF!,"")</f>
        <v>#REF!</v>
      </c>
      <c r="AM574" s="50" t="e">
        <f>VLOOKUP(Audit!#REF!,$V$13:$AE$22,3,FALSE)&amp; IF(Audit!#REF!=10,Audit!#REF!,"")</f>
        <v>#REF!</v>
      </c>
      <c r="AN574" s="47" t="e">
        <f t="shared" si="260"/>
        <v>#REF!</v>
      </c>
      <c r="AO574" s="50" t="e">
        <f>VLOOKUP(Audit!#REF!,$V$3:$AE$12,4,FALSE) &amp;  Audit!#REF! &amp; IF(Audit!#REF!=10,Audit!#REF!,"")</f>
        <v>#REF!</v>
      </c>
      <c r="AP574" s="50" t="e">
        <f>VLOOKUP(Audit!#REF!,$V$13:$AE$22,4,FALSE)&amp; IF(Audit!#REF!=10,Audit!#REF!,"")</f>
        <v>#REF!</v>
      </c>
      <c r="AQ574" s="47" t="e">
        <f t="shared" si="261"/>
        <v>#REF!</v>
      </c>
      <c r="AR574" s="50" t="e">
        <f>VLOOKUP(Audit!#REF!,$V$3:$AE$12,5,FALSE)&amp; IF(Audit!#REF!=10,Audit!#REF!,"")</f>
        <v>#REF!</v>
      </c>
      <c r="AS574" s="50" t="e">
        <f>VLOOKUP(Audit!#REF!,$V$13:$AE$22,5,FALSE)&amp; IF(Audit!#REF!=10,Audit!#REF!,"")</f>
        <v>#REF!</v>
      </c>
      <c r="AT574" s="47" t="e">
        <f t="shared" si="262"/>
        <v>#REF!</v>
      </c>
      <c r="AU574" s="50" t="e">
        <f>VLOOKUP(Audit!#REF!,$V$3:$AE$12,6,FALSE)&amp; IF(Audit!#REF!=10,Audit!#REF!,"")</f>
        <v>#REF!</v>
      </c>
      <c r="AV574" s="50" t="e">
        <f>VLOOKUP(Audit!#REF!,$V$13:$AE$22,6,FALSE)&amp; IF(Audit!#REF!=10,Audit!#REF!,"")</f>
        <v>#REF!</v>
      </c>
      <c r="AW574" s="47" t="e">
        <f t="shared" si="263"/>
        <v>#REF!</v>
      </c>
      <c r="AX574" s="50" t="e">
        <f>VLOOKUP(Audit!#REF!,$V$3:$AE$12,7,FALSE)&amp; IF(Audit!#REF!=10,Audit!#REF!,"")</f>
        <v>#REF!</v>
      </c>
      <c r="AY574" s="50" t="e">
        <f>VLOOKUP(Audit!#REF!,$V$13:$AE$22,7,FALSE) &amp; IF(Audit!#REF!=10,Audit!#REF!,"")</f>
        <v>#REF!</v>
      </c>
      <c r="AZ574" s="47" t="e">
        <f t="shared" si="264"/>
        <v>#REF!</v>
      </c>
      <c r="BA574" s="50" t="e">
        <f>VLOOKUP(Audit!#REF!,$V$3:$AE$12,8,FALSE)&amp; Audit!#REF! &amp; IF(Audit!#REF!=10,Audit!#REF!,"")</f>
        <v>#REF!</v>
      </c>
      <c r="BB574" s="50" t="e">
        <f>VLOOKUP(Audit!#REF!,$V$13:$AE$22,8,FALSE) &amp; IF(Audit!#REF!=10,Audit!#REF!,"")</f>
        <v>#REF!</v>
      </c>
      <c r="BC574" s="47" t="e">
        <f t="shared" si="265"/>
        <v>#REF!</v>
      </c>
      <c r="BD574" s="50" t="e">
        <f>VLOOKUP(Audit!#REF!,$V$3:$AE$12,9,FALSE)&amp; IF(Audit!#REF!=10,Audit!#REF!,"")</f>
        <v>#REF!</v>
      </c>
      <c r="BE574" s="50" t="e">
        <f>VLOOKUP(Audit!#REF!,$V$13:$AE$22,9,FALSE) &amp; IF(Audit!#REF!=10,Audit!#REF!,"") &amp; IF(Audit!#REF!&lt;&gt;1,U574,"")</f>
        <v>#REF!</v>
      </c>
      <c r="BF574" s="47" t="e">
        <f t="shared" si="266"/>
        <v>#REF!</v>
      </c>
      <c r="BG574" s="50" t="e">
        <f>VLOOKUP(Audit!#REF!,$V$3:$AE$12,10,FALSE) &amp; Audit!#REF! &amp; IF(Audit!#REF!=10,Audit!#REF!,"")</f>
        <v>#REF!</v>
      </c>
      <c r="BH574" s="50" t="e">
        <f>VLOOKUP(Audit!#REF!,$V$13:$AE$22,10,FALSE) &amp; IF(Audit!#REF!=10,Audit!#REF!,"") &amp; IF(Audit!#REF!&lt;&gt;1,U574,"")</f>
        <v>#REF!</v>
      </c>
      <c r="BI574" s="47" t="e">
        <f t="shared" si="267"/>
        <v>#REF!</v>
      </c>
      <c r="BJ574" s="48" t="str">
        <f t="shared" si="268"/>
        <v/>
      </c>
      <c r="BK574" s="48" t="str">
        <f t="shared" si="269"/>
        <v/>
      </c>
      <c r="BL574" s="48" t="str">
        <f t="shared" si="270"/>
        <v/>
      </c>
      <c r="BM574" s="48" t="str">
        <f t="shared" si="271"/>
        <v/>
      </c>
      <c r="BN574" s="48" t="str">
        <f t="shared" si="272"/>
        <v/>
      </c>
      <c r="BO574" s="48" t="str">
        <f t="shared" si="273"/>
        <v/>
      </c>
      <c r="BP574" s="48" t="str">
        <f t="shared" si="274"/>
        <v/>
      </c>
      <c r="BQ574" s="48" t="str">
        <f t="shared" si="275"/>
        <v/>
      </c>
      <c r="BR574" s="48" t="str">
        <f t="shared" si="276"/>
        <v/>
      </c>
      <c r="BS574" s="48" t="str">
        <f t="shared" si="277"/>
        <v/>
      </c>
      <c r="BT574" s="48" t="str">
        <f t="shared" si="278"/>
        <v/>
      </c>
      <c r="BU574" s="48" t="str">
        <f t="shared" si="279"/>
        <v/>
      </c>
    </row>
    <row r="575" spans="1:73">
      <c r="A575" s="10" t="e">
        <f>Audit!#REF!</f>
        <v>#REF!</v>
      </c>
      <c r="B575" s="10" t="e">
        <f t="shared" si="250"/>
        <v>#REF!</v>
      </c>
      <c r="C575" s="17" t="e">
        <f>VLOOKUP(Audit!#REF!,$V$3:$AE$12,2,FALSE) &amp; VLOOKUP(Audit!#REF!,$V$13:$AE$22,2,FALSE)&amp; IF(Audit!#REF!=10,Audit!#REF!&amp;Audit!#REF!,"")</f>
        <v>#REF!</v>
      </c>
      <c r="D575" s="17" t="e">
        <f>VLOOKUP(Audit!#REF!,$V$3:$AE$12,3,FALSE) &amp; VLOOKUP(Audit!#REF!,$V$13:$AE$22,3,FALSE) &amp;IF(Audit!#REF!=10,Audit!#REF!&amp;Audit!#REF!,"")</f>
        <v>#REF!</v>
      </c>
      <c r="E575" s="17" t="e">
        <f>VLOOKUP(Audit!#REF!,$V$3:$AE$12,4,FALSE)&amp; Audit!#REF! &amp; VLOOKUP(Audit!#REF!,$V$13:$AE$22,4,FALSE)&amp; IF(Audit!#REF!=10,Audit!#REF!&amp;Audit!#REF!,"")</f>
        <v>#REF!</v>
      </c>
      <c r="F575" s="17" t="e">
        <f>VLOOKUP(Audit!#REF!,$V$3:$AE$12,5,FALSE) &amp; VLOOKUP(Audit!#REF!,$V$13:$AE$22,5,FALSE)&amp; IF(Audit!#REF!=10,Audit!#REF!&amp;Audit!#REF!,"")</f>
        <v>#REF!</v>
      </c>
      <c r="G575" s="17" t="e">
        <f>VLOOKUP(Audit!#REF!,$V$3:$AE$12,6,FALSE) &amp; VLOOKUP(Audit!#REF!,$V$13:$AE$22,6,FALSE)&amp; IF(Audit!#REF!=10,Audit!#REF!&amp;Audit!#REF!,"")</f>
        <v>#REF!</v>
      </c>
      <c r="H575" s="17" t="e">
        <f>VLOOKUP(Audit!#REF!,$V$3:$AE$12,7,FALSE) &amp; VLOOKUP(Audit!#REF!,$V$13:$AE$22,7,FALSE)&amp;IF(Audit!#REF!=10,Audit!#REF!&amp;Audit!#REF!,"")</f>
        <v>#REF!</v>
      </c>
      <c r="I575" s="17" t="e">
        <f>VLOOKUP(Audit!#REF!,$V$3:$AE$12,8,FALSE) &amp; Audit!#REF! &amp; VLOOKUP(Audit!#REF!,$V$13:$AE$22,8,FALSE)&amp;IF(Audit!#REF!=10,Audit!#REF!&amp;Audit!#REF!,"")</f>
        <v>#REF!</v>
      </c>
      <c r="J575" s="17" t="e">
        <f>VLOOKUP(Audit!#REF!,$V$3:$AE$12,9,FALSE) &amp; VLOOKUP(Audit!#REF!,$V$13:$AE$22,9,FALSE) &amp; IF(Audit!#REF!=10,Audit!#REF!&amp;Audit!#REF!,"") &amp; IF(Audit!#REF!&lt;&gt;1,U575,"")</f>
        <v>#REF!</v>
      </c>
      <c r="K575" s="17" t="e">
        <f>VLOOKUP(Audit!#REF!,$V$3:$AE$12,10,FALSE) &amp; Audit!#REF! &amp; VLOOKUP(Audit!#REF!,$V$13:$AE$22,10,FALSE) &amp; IF(Audit!#REF!=10,Audit!#REF!&amp;Audit!#REF!,"") &amp; IF(Audit!#REF!&lt;&gt;1,U575,"")</f>
        <v>#REF!</v>
      </c>
      <c r="L575" s="10" t="e">
        <f>Audit!#REF!</f>
        <v>#REF!</v>
      </c>
      <c r="M575" s="10" t="e">
        <f t="shared" si="251"/>
        <v>#REF!</v>
      </c>
      <c r="N575" s="10" t="e">
        <f t="shared" si="252"/>
        <v>#REF!</v>
      </c>
      <c r="O575" s="10" t="e">
        <f t="shared" si="253"/>
        <v>#REF!</v>
      </c>
      <c r="P575" s="10" t="e">
        <f t="shared" si="254"/>
        <v>#REF!</v>
      </c>
      <c r="Q575" s="10" t="e">
        <f t="shared" si="255"/>
        <v>#REF!</v>
      </c>
      <c r="R575" s="10" t="e">
        <f t="shared" si="256"/>
        <v>#REF!</v>
      </c>
      <c r="S575" s="10" t="e">
        <f t="shared" si="257"/>
        <v>#REF!</v>
      </c>
      <c r="T575" s="10" t="e">
        <f t="shared" si="258"/>
        <v>#REF!</v>
      </c>
      <c r="U575" s="17" t="e">
        <f>IF(Audit!#REF!="","",VLOOKUP(Audit!#REF!,$W$26:$X$35,2,FALSE)) &amp; Audit!#REF! &amp; IF(Audit!#REF!="","",IF(Audit!#REF!&lt;=1.4,VLOOKUP(Audit!#REF!,$W$38:X620,2,FALSE),VLOOKUP(Audit!#REF!,$W$51:$X$61,2,FALSE))) &amp; IF(Audit!#REF!="","",VLOOKUP(Audit!#REF!,$Y$26:$Z$35,2,FALSE) &amp; Audit!#REF! &amp; IF(Audit!#REF!="","",IF(Audit!#REF!&lt;=1.4,VLOOKUP(Audit!#REF!,$Y$38:$Z$48,2,FALSE),VLOOKUP(Audit!#REF!,$Y$51:$Z$61,2,FALSE))))</f>
        <v>#REF!</v>
      </c>
      <c r="V575" s="21"/>
      <c r="AH575" s="49" t="e">
        <f>Audit!#REF!</f>
        <v>#REF!</v>
      </c>
      <c r="AI575" s="50" t="e">
        <f>VLOOKUP(Audit!#REF!,$V$3:$AE$12,2,FALSE)&amp; IF(Audit!#REF!=10,Audit!#REF!,"")</f>
        <v>#REF!</v>
      </c>
      <c r="AJ575" s="50" t="e">
        <f>VLOOKUP(Audit!#REF!,$V$13:$AE$22,2,FALSE)&amp; IF(Audit!#REF!=10,Audit!#REF!,"")</f>
        <v>#REF!</v>
      </c>
      <c r="AK575" s="47" t="e">
        <f t="shared" si="259"/>
        <v>#REF!</v>
      </c>
      <c r="AL575" s="50" t="e">
        <f>VLOOKUP(Audit!#REF!,$V$3:$AE$12,3,FALSE)&amp; IF(Audit!#REF!=10,Audit!#REF!,"")</f>
        <v>#REF!</v>
      </c>
      <c r="AM575" s="50" t="e">
        <f>VLOOKUP(Audit!#REF!,$V$13:$AE$22,3,FALSE)&amp; IF(Audit!#REF!=10,Audit!#REF!,"")</f>
        <v>#REF!</v>
      </c>
      <c r="AN575" s="47" t="e">
        <f t="shared" si="260"/>
        <v>#REF!</v>
      </c>
      <c r="AO575" s="50" t="e">
        <f>VLOOKUP(Audit!#REF!,$V$3:$AE$12,4,FALSE) &amp;  Audit!#REF! &amp; IF(Audit!#REF!=10,Audit!#REF!,"")</f>
        <v>#REF!</v>
      </c>
      <c r="AP575" s="50" t="e">
        <f>VLOOKUP(Audit!#REF!,$V$13:$AE$22,4,FALSE)&amp; IF(Audit!#REF!=10,Audit!#REF!,"")</f>
        <v>#REF!</v>
      </c>
      <c r="AQ575" s="47" t="e">
        <f t="shared" si="261"/>
        <v>#REF!</v>
      </c>
      <c r="AR575" s="50" t="e">
        <f>VLOOKUP(Audit!#REF!,$V$3:$AE$12,5,FALSE)&amp; IF(Audit!#REF!=10,Audit!#REF!,"")</f>
        <v>#REF!</v>
      </c>
      <c r="AS575" s="50" t="e">
        <f>VLOOKUP(Audit!#REF!,$V$13:$AE$22,5,FALSE)&amp; IF(Audit!#REF!=10,Audit!#REF!,"")</f>
        <v>#REF!</v>
      </c>
      <c r="AT575" s="47" t="e">
        <f t="shared" si="262"/>
        <v>#REF!</v>
      </c>
      <c r="AU575" s="50" t="e">
        <f>VLOOKUP(Audit!#REF!,$V$3:$AE$12,6,FALSE)&amp; IF(Audit!#REF!=10,Audit!#REF!,"")</f>
        <v>#REF!</v>
      </c>
      <c r="AV575" s="50" t="e">
        <f>VLOOKUP(Audit!#REF!,$V$13:$AE$22,6,FALSE)&amp; IF(Audit!#REF!=10,Audit!#REF!,"")</f>
        <v>#REF!</v>
      </c>
      <c r="AW575" s="47" t="e">
        <f t="shared" si="263"/>
        <v>#REF!</v>
      </c>
      <c r="AX575" s="50" t="e">
        <f>VLOOKUP(Audit!#REF!,$V$3:$AE$12,7,FALSE)&amp; IF(Audit!#REF!=10,Audit!#REF!,"")</f>
        <v>#REF!</v>
      </c>
      <c r="AY575" s="50" t="e">
        <f>VLOOKUP(Audit!#REF!,$V$13:$AE$22,7,FALSE) &amp; IF(Audit!#REF!=10,Audit!#REF!,"")</f>
        <v>#REF!</v>
      </c>
      <c r="AZ575" s="47" t="e">
        <f t="shared" si="264"/>
        <v>#REF!</v>
      </c>
      <c r="BA575" s="50" t="e">
        <f>VLOOKUP(Audit!#REF!,$V$3:$AE$12,8,FALSE)&amp; Audit!#REF! &amp; IF(Audit!#REF!=10,Audit!#REF!,"")</f>
        <v>#REF!</v>
      </c>
      <c r="BB575" s="50" t="e">
        <f>VLOOKUP(Audit!#REF!,$V$13:$AE$22,8,FALSE) &amp; IF(Audit!#REF!=10,Audit!#REF!,"")</f>
        <v>#REF!</v>
      </c>
      <c r="BC575" s="47" t="e">
        <f t="shared" si="265"/>
        <v>#REF!</v>
      </c>
      <c r="BD575" s="50" t="e">
        <f>VLOOKUP(Audit!#REF!,$V$3:$AE$12,9,FALSE)&amp; IF(Audit!#REF!=10,Audit!#REF!,"")</f>
        <v>#REF!</v>
      </c>
      <c r="BE575" s="50" t="e">
        <f>VLOOKUP(Audit!#REF!,$V$13:$AE$22,9,FALSE) &amp; IF(Audit!#REF!=10,Audit!#REF!,"") &amp; IF(Audit!#REF!&lt;&gt;1,U575,"")</f>
        <v>#REF!</v>
      </c>
      <c r="BF575" s="47" t="e">
        <f t="shared" si="266"/>
        <v>#REF!</v>
      </c>
      <c r="BG575" s="50" t="e">
        <f>VLOOKUP(Audit!#REF!,$V$3:$AE$12,10,FALSE) &amp; Audit!#REF! &amp; IF(Audit!#REF!=10,Audit!#REF!,"")</f>
        <v>#REF!</v>
      </c>
      <c r="BH575" s="50" t="e">
        <f>VLOOKUP(Audit!#REF!,$V$13:$AE$22,10,FALSE) &amp; IF(Audit!#REF!=10,Audit!#REF!,"") &amp; IF(Audit!#REF!&lt;&gt;1,U575,"")</f>
        <v>#REF!</v>
      </c>
      <c r="BI575" s="47" t="e">
        <f t="shared" si="267"/>
        <v>#REF!</v>
      </c>
      <c r="BJ575" s="48" t="str">
        <f t="shared" si="268"/>
        <v/>
      </c>
      <c r="BK575" s="48" t="str">
        <f t="shared" si="269"/>
        <v/>
      </c>
      <c r="BL575" s="48" t="str">
        <f t="shared" si="270"/>
        <v/>
      </c>
      <c r="BM575" s="48" t="str">
        <f t="shared" si="271"/>
        <v/>
      </c>
      <c r="BN575" s="48" t="str">
        <f t="shared" si="272"/>
        <v/>
      </c>
      <c r="BO575" s="48" t="str">
        <f t="shared" si="273"/>
        <v/>
      </c>
      <c r="BP575" s="48" t="str">
        <f t="shared" si="274"/>
        <v/>
      </c>
      <c r="BQ575" s="48" t="str">
        <f t="shared" si="275"/>
        <v/>
      </c>
      <c r="BR575" s="48" t="str">
        <f t="shared" si="276"/>
        <v/>
      </c>
      <c r="BS575" s="48" t="str">
        <f t="shared" si="277"/>
        <v/>
      </c>
      <c r="BT575" s="48" t="str">
        <f t="shared" si="278"/>
        <v/>
      </c>
      <c r="BU575" s="48" t="str">
        <f t="shared" si="279"/>
        <v/>
      </c>
    </row>
    <row r="576" spans="1:73">
      <c r="A576" s="10" t="e">
        <f>Audit!#REF!</f>
        <v>#REF!</v>
      </c>
      <c r="B576" s="10" t="e">
        <f t="shared" si="250"/>
        <v>#REF!</v>
      </c>
      <c r="C576" s="17" t="e">
        <f>VLOOKUP(Audit!#REF!,$V$3:$AE$12,2,FALSE) &amp; VLOOKUP(Audit!#REF!,$V$13:$AE$22,2,FALSE)&amp; IF(Audit!#REF!=10,Audit!#REF!&amp;Audit!#REF!,"")</f>
        <v>#REF!</v>
      </c>
      <c r="D576" s="17" t="e">
        <f>VLOOKUP(Audit!#REF!,$V$3:$AE$12,3,FALSE) &amp; VLOOKUP(Audit!#REF!,$V$13:$AE$22,3,FALSE) &amp;IF(Audit!#REF!=10,Audit!#REF!&amp;Audit!#REF!,"")</f>
        <v>#REF!</v>
      </c>
      <c r="E576" s="17" t="e">
        <f>VLOOKUP(Audit!#REF!,$V$3:$AE$12,4,FALSE)&amp; Audit!#REF! &amp; VLOOKUP(Audit!#REF!,$V$13:$AE$22,4,FALSE)&amp; IF(Audit!#REF!=10,Audit!#REF!&amp;Audit!#REF!,"")</f>
        <v>#REF!</v>
      </c>
      <c r="F576" s="17" t="e">
        <f>VLOOKUP(Audit!#REF!,$V$3:$AE$12,5,FALSE) &amp; VLOOKUP(Audit!#REF!,$V$13:$AE$22,5,FALSE)&amp; IF(Audit!#REF!=10,Audit!#REF!&amp;Audit!#REF!,"")</f>
        <v>#REF!</v>
      </c>
      <c r="G576" s="17" t="e">
        <f>VLOOKUP(Audit!#REF!,$V$3:$AE$12,6,FALSE) &amp; VLOOKUP(Audit!#REF!,$V$13:$AE$22,6,FALSE)&amp; IF(Audit!#REF!=10,Audit!#REF!&amp;Audit!#REF!,"")</f>
        <v>#REF!</v>
      </c>
      <c r="H576" s="17" t="e">
        <f>VLOOKUP(Audit!#REF!,$V$3:$AE$12,7,FALSE) &amp; VLOOKUP(Audit!#REF!,$V$13:$AE$22,7,FALSE)&amp;IF(Audit!#REF!=10,Audit!#REF!&amp;Audit!#REF!,"")</f>
        <v>#REF!</v>
      </c>
      <c r="I576" s="17" t="e">
        <f>VLOOKUP(Audit!#REF!,$V$3:$AE$12,8,FALSE) &amp; Audit!#REF! &amp; VLOOKUP(Audit!#REF!,$V$13:$AE$22,8,FALSE)&amp;IF(Audit!#REF!=10,Audit!#REF!&amp;Audit!#REF!,"")</f>
        <v>#REF!</v>
      </c>
      <c r="J576" s="17" t="e">
        <f>VLOOKUP(Audit!#REF!,$V$3:$AE$12,9,FALSE) &amp; VLOOKUP(Audit!#REF!,$V$13:$AE$22,9,FALSE) &amp; IF(Audit!#REF!=10,Audit!#REF!&amp;Audit!#REF!,"") &amp; IF(Audit!#REF!&lt;&gt;1,U576,"")</f>
        <v>#REF!</v>
      </c>
      <c r="K576" s="17" t="e">
        <f>VLOOKUP(Audit!#REF!,$V$3:$AE$12,10,FALSE) &amp; Audit!#REF! &amp; VLOOKUP(Audit!#REF!,$V$13:$AE$22,10,FALSE) &amp; IF(Audit!#REF!=10,Audit!#REF!&amp;Audit!#REF!,"") &amp; IF(Audit!#REF!&lt;&gt;1,U576,"")</f>
        <v>#REF!</v>
      </c>
      <c r="L576" s="10" t="e">
        <f>Audit!#REF!</f>
        <v>#REF!</v>
      </c>
      <c r="M576" s="10" t="e">
        <f t="shared" si="251"/>
        <v>#REF!</v>
      </c>
      <c r="N576" s="10" t="e">
        <f t="shared" si="252"/>
        <v>#REF!</v>
      </c>
      <c r="O576" s="10" t="e">
        <f t="shared" si="253"/>
        <v>#REF!</v>
      </c>
      <c r="P576" s="10" t="e">
        <f t="shared" si="254"/>
        <v>#REF!</v>
      </c>
      <c r="Q576" s="10" t="e">
        <f t="shared" si="255"/>
        <v>#REF!</v>
      </c>
      <c r="R576" s="10" t="e">
        <f t="shared" si="256"/>
        <v>#REF!</v>
      </c>
      <c r="S576" s="10" t="e">
        <f t="shared" si="257"/>
        <v>#REF!</v>
      </c>
      <c r="T576" s="10" t="e">
        <f t="shared" si="258"/>
        <v>#REF!</v>
      </c>
      <c r="U576" s="17" t="e">
        <f>IF(Audit!#REF!="","",VLOOKUP(Audit!#REF!,$W$26:$X$35,2,FALSE)) &amp; Audit!#REF! &amp; IF(Audit!#REF!="","",IF(Audit!#REF!&lt;=1.4,VLOOKUP(Audit!#REF!,$W$38:X621,2,FALSE),VLOOKUP(Audit!#REF!,$W$51:$X$61,2,FALSE))) &amp; IF(Audit!#REF!="","",VLOOKUP(Audit!#REF!,$Y$26:$Z$35,2,FALSE) &amp; Audit!#REF! &amp; IF(Audit!#REF!="","",IF(Audit!#REF!&lt;=1.4,VLOOKUP(Audit!#REF!,$Y$38:$Z$48,2,FALSE),VLOOKUP(Audit!#REF!,$Y$51:$Z$61,2,FALSE))))</f>
        <v>#REF!</v>
      </c>
      <c r="V576" s="21"/>
      <c r="AH576" s="49" t="e">
        <f>Audit!#REF!</f>
        <v>#REF!</v>
      </c>
      <c r="AI576" s="50" t="e">
        <f>VLOOKUP(Audit!#REF!,$V$3:$AE$12,2,FALSE)&amp; IF(Audit!#REF!=10,Audit!#REF!,"")</f>
        <v>#REF!</v>
      </c>
      <c r="AJ576" s="50" t="e">
        <f>VLOOKUP(Audit!#REF!,$V$13:$AE$22,2,FALSE)&amp; IF(Audit!#REF!=10,Audit!#REF!,"")</f>
        <v>#REF!</v>
      </c>
      <c r="AK576" s="47" t="e">
        <f t="shared" si="259"/>
        <v>#REF!</v>
      </c>
      <c r="AL576" s="50" t="e">
        <f>VLOOKUP(Audit!#REF!,$V$3:$AE$12,3,FALSE)&amp; IF(Audit!#REF!=10,Audit!#REF!,"")</f>
        <v>#REF!</v>
      </c>
      <c r="AM576" s="50" t="e">
        <f>VLOOKUP(Audit!#REF!,$V$13:$AE$22,3,FALSE)&amp; IF(Audit!#REF!=10,Audit!#REF!,"")</f>
        <v>#REF!</v>
      </c>
      <c r="AN576" s="47" t="e">
        <f t="shared" si="260"/>
        <v>#REF!</v>
      </c>
      <c r="AO576" s="50" t="e">
        <f>VLOOKUP(Audit!#REF!,$V$3:$AE$12,4,FALSE) &amp;  Audit!#REF! &amp; IF(Audit!#REF!=10,Audit!#REF!,"")</f>
        <v>#REF!</v>
      </c>
      <c r="AP576" s="50" t="e">
        <f>VLOOKUP(Audit!#REF!,$V$13:$AE$22,4,FALSE)&amp; IF(Audit!#REF!=10,Audit!#REF!,"")</f>
        <v>#REF!</v>
      </c>
      <c r="AQ576" s="47" t="e">
        <f t="shared" si="261"/>
        <v>#REF!</v>
      </c>
      <c r="AR576" s="50" t="e">
        <f>VLOOKUP(Audit!#REF!,$V$3:$AE$12,5,FALSE)&amp; IF(Audit!#REF!=10,Audit!#REF!,"")</f>
        <v>#REF!</v>
      </c>
      <c r="AS576" s="50" t="e">
        <f>VLOOKUP(Audit!#REF!,$V$13:$AE$22,5,FALSE)&amp; IF(Audit!#REF!=10,Audit!#REF!,"")</f>
        <v>#REF!</v>
      </c>
      <c r="AT576" s="47" t="e">
        <f t="shared" si="262"/>
        <v>#REF!</v>
      </c>
      <c r="AU576" s="50" t="e">
        <f>VLOOKUP(Audit!#REF!,$V$3:$AE$12,6,FALSE)&amp; IF(Audit!#REF!=10,Audit!#REF!,"")</f>
        <v>#REF!</v>
      </c>
      <c r="AV576" s="50" t="e">
        <f>VLOOKUP(Audit!#REF!,$V$13:$AE$22,6,FALSE)&amp; IF(Audit!#REF!=10,Audit!#REF!,"")</f>
        <v>#REF!</v>
      </c>
      <c r="AW576" s="47" t="e">
        <f t="shared" si="263"/>
        <v>#REF!</v>
      </c>
      <c r="AX576" s="50" t="e">
        <f>VLOOKUP(Audit!#REF!,$V$3:$AE$12,7,FALSE)&amp; IF(Audit!#REF!=10,Audit!#REF!,"")</f>
        <v>#REF!</v>
      </c>
      <c r="AY576" s="50" t="e">
        <f>VLOOKUP(Audit!#REF!,$V$13:$AE$22,7,FALSE) &amp; IF(Audit!#REF!=10,Audit!#REF!,"")</f>
        <v>#REF!</v>
      </c>
      <c r="AZ576" s="47" t="e">
        <f t="shared" si="264"/>
        <v>#REF!</v>
      </c>
      <c r="BA576" s="50" t="e">
        <f>VLOOKUP(Audit!#REF!,$V$3:$AE$12,8,FALSE)&amp; Audit!#REF! &amp; IF(Audit!#REF!=10,Audit!#REF!,"")</f>
        <v>#REF!</v>
      </c>
      <c r="BB576" s="50" t="e">
        <f>VLOOKUP(Audit!#REF!,$V$13:$AE$22,8,FALSE) &amp; IF(Audit!#REF!=10,Audit!#REF!,"")</f>
        <v>#REF!</v>
      </c>
      <c r="BC576" s="47" t="e">
        <f t="shared" si="265"/>
        <v>#REF!</v>
      </c>
      <c r="BD576" s="50" t="e">
        <f>VLOOKUP(Audit!#REF!,$V$3:$AE$12,9,FALSE)&amp; IF(Audit!#REF!=10,Audit!#REF!,"")</f>
        <v>#REF!</v>
      </c>
      <c r="BE576" s="50" t="e">
        <f>VLOOKUP(Audit!#REF!,$V$13:$AE$22,9,FALSE) &amp; IF(Audit!#REF!=10,Audit!#REF!,"") &amp; IF(Audit!#REF!&lt;&gt;1,U576,"")</f>
        <v>#REF!</v>
      </c>
      <c r="BF576" s="47" t="e">
        <f t="shared" si="266"/>
        <v>#REF!</v>
      </c>
      <c r="BG576" s="50" t="e">
        <f>VLOOKUP(Audit!#REF!,$V$3:$AE$12,10,FALSE) &amp; Audit!#REF! &amp; IF(Audit!#REF!=10,Audit!#REF!,"")</f>
        <v>#REF!</v>
      </c>
      <c r="BH576" s="50" t="e">
        <f>VLOOKUP(Audit!#REF!,$V$13:$AE$22,10,FALSE) &amp; IF(Audit!#REF!=10,Audit!#REF!,"") &amp; IF(Audit!#REF!&lt;&gt;1,U576,"")</f>
        <v>#REF!</v>
      </c>
      <c r="BI576" s="47" t="e">
        <f t="shared" si="267"/>
        <v>#REF!</v>
      </c>
      <c r="BJ576" s="48" t="str">
        <f t="shared" si="268"/>
        <v/>
      </c>
      <c r="BK576" s="48" t="str">
        <f t="shared" si="269"/>
        <v/>
      </c>
      <c r="BL576" s="48" t="str">
        <f t="shared" si="270"/>
        <v/>
      </c>
      <c r="BM576" s="48" t="str">
        <f t="shared" si="271"/>
        <v/>
      </c>
      <c r="BN576" s="48" t="str">
        <f t="shared" si="272"/>
        <v/>
      </c>
      <c r="BO576" s="48" t="str">
        <f t="shared" si="273"/>
        <v/>
      </c>
      <c r="BP576" s="48" t="str">
        <f t="shared" si="274"/>
        <v/>
      </c>
      <c r="BQ576" s="48" t="str">
        <f t="shared" si="275"/>
        <v/>
      </c>
      <c r="BR576" s="48" t="str">
        <f t="shared" si="276"/>
        <v/>
      </c>
      <c r="BS576" s="48" t="str">
        <f t="shared" si="277"/>
        <v/>
      </c>
      <c r="BT576" s="48" t="str">
        <f t="shared" si="278"/>
        <v/>
      </c>
      <c r="BU576" s="48" t="str">
        <f t="shared" si="279"/>
        <v/>
      </c>
    </row>
    <row r="577" spans="1:73">
      <c r="A577" s="10" t="e">
        <f>Audit!#REF!</f>
        <v>#REF!</v>
      </c>
      <c r="B577" s="10" t="e">
        <f t="shared" si="250"/>
        <v>#REF!</v>
      </c>
      <c r="C577" s="17" t="e">
        <f>VLOOKUP(Audit!#REF!,$V$3:$AE$12,2,FALSE) &amp; VLOOKUP(Audit!#REF!,$V$13:$AE$22,2,FALSE)&amp; IF(Audit!#REF!=10,Audit!#REF!&amp;Audit!#REF!,"")</f>
        <v>#REF!</v>
      </c>
      <c r="D577" s="17" t="e">
        <f>VLOOKUP(Audit!#REF!,$V$3:$AE$12,3,FALSE) &amp; VLOOKUP(Audit!#REF!,$V$13:$AE$22,3,FALSE) &amp;IF(Audit!#REF!=10,Audit!#REF!&amp;Audit!#REF!,"")</f>
        <v>#REF!</v>
      </c>
      <c r="E577" s="17" t="e">
        <f>VLOOKUP(Audit!#REF!,$V$3:$AE$12,4,FALSE)&amp; Audit!#REF! &amp; VLOOKUP(Audit!#REF!,$V$13:$AE$22,4,FALSE)&amp; IF(Audit!#REF!=10,Audit!#REF!&amp;Audit!#REF!,"")</f>
        <v>#REF!</v>
      </c>
      <c r="F577" s="17" t="e">
        <f>VLOOKUP(Audit!#REF!,$V$3:$AE$12,5,FALSE) &amp; VLOOKUP(Audit!#REF!,$V$13:$AE$22,5,FALSE)&amp; IF(Audit!#REF!=10,Audit!#REF!&amp;Audit!#REF!,"")</f>
        <v>#REF!</v>
      </c>
      <c r="G577" s="17" t="e">
        <f>VLOOKUP(Audit!#REF!,$V$3:$AE$12,6,FALSE) &amp; VLOOKUP(Audit!#REF!,$V$13:$AE$22,6,FALSE)&amp; IF(Audit!#REF!=10,Audit!#REF!&amp;Audit!#REF!,"")</f>
        <v>#REF!</v>
      </c>
      <c r="H577" s="17" t="e">
        <f>VLOOKUP(Audit!#REF!,$V$3:$AE$12,7,FALSE) &amp; VLOOKUP(Audit!#REF!,$V$13:$AE$22,7,FALSE)&amp;IF(Audit!#REF!=10,Audit!#REF!&amp;Audit!#REF!,"")</f>
        <v>#REF!</v>
      </c>
      <c r="I577" s="17" t="e">
        <f>VLOOKUP(Audit!#REF!,$V$3:$AE$12,8,FALSE) &amp; Audit!#REF! &amp; VLOOKUP(Audit!#REF!,$V$13:$AE$22,8,FALSE)&amp;IF(Audit!#REF!=10,Audit!#REF!&amp;Audit!#REF!,"")</f>
        <v>#REF!</v>
      </c>
      <c r="J577" s="17" t="e">
        <f>VLOOKUP(Audit!#REF!,$V$3:$AE$12,9,FALSE) &amp; VLOOKUP(Audit!#REF!,$V$13:$AE$22,9,FALSE) &amp; IF(Audit!#REF!=10,Audit!#REF!&amp;Audit!#REF!,"") &amp; IF(Audit!#REF!&lt;&gt;1,U577,"")</f>
        <v>#REF!</v>
      </c>
      <c r="K577" s="17" t="e">
        <f>VLOOKUP(Audit!#REF!,$V$3:$AE$12,10,FALSE) &amp; Audit!#REF! &amp; VLOOKUP(Audit!#REF!,$V$13:$AE$22,10,FALSE) &amp; IF(Audit!#REF!=10,Audit!#REF!&amp;Audit!#REF!,"") &amp; IF(Audit!#REF!&lt;&gt;1,U577,"")</f>
        <v>#REF!</v>
      </c>
      <c r="L577" s="10" t="e">
        <f>Audit!#REF!</f>
        <v>#REF!</v>
      </c>
      <c r="M577" s="10" t="e">
        <f t="shared" si="251"/>
        <v>#REF!</v>
      </c>
      <c r="N577" s="10" t="e">
        <f t="shared" si="252"/>
        <v>#REF!</v>
      </c>
      <c r="O577" s="10" t="e">
        <f t="shared" si="253"/>
        <v>#REF!</v>
      </c>
      <c r="P577" s="10" t="e">
        <f t="shared" si="254"/>
        <v>#REF!</v>
      </c>
      <c r="Q577" s="10" t="e">
        <f t="shared" si="255"/>
        <v>#REF!</v>
      </c>
      <c r="R577" s="10" t="e">
        <f t="shared" si="256"/>
        <v>#REF!</v>
      </c>
      <c r="S577" s="10" t="e">
        <f t="shared" si="257"/>
        <v>#REF!</v>
      </c>
      <c r="T577" s="10" t="e">
        <f t="shared" si="258"/>
        <v>#REF!</v>
      </c>
      <c r="U577" s="17" t="e">
        <f>IF(Audit!#REF!="","",VLOOKUP(Audit!#REF!,$W$26:$X$35,2,FALSE)) &amp; Audit!#REF! &amp; IF(Audit!#REF!="","",IF(Audit!#REF!&lt;=1.4,VLOOKUP(Audit!#REF!,$W$38:X622,2,FALSE),VLOOKUP(Audit!#REF!,$W$51:$X$61,2,FALSE))) &amp; IF(Audit!#REF!="","",VLOOKUP(Audit!#REF!,$Y$26:$Z$35,2,FALSE) &amp; Audit!#REF! &amp; IF(Audit!#REF!="","",IF(Audit!#REF!&lt;=1.4,VLOOKUP(Audit!#REF!,$Y$38:$Z$48,2,FALSE),VLOOKUP(Audit!#REF!,$Y$51:$Z$61,2,FALSE))))</f>
        <v>#REF!</v>
      </c>
      <c r="V577" s="21"/>
      <c r="AH577" s="49" t="e">
        <f>Audit!#REF!</f>
        <v>#REF!</v>
      </c>
      <c r="AI577" s="50" t="e">
        <f>VLOOKUP(Audit!#REF!,$V$3:$AE$12,2,FALSE)&amp; IF(Audit!#REF!=10,Audit!#REF!,"")</f>
        <v>#REF!</v>
      </c>
      <c r="AJ577" s="50" t="e">
        <f>VLOOKUP(Audit!#REF!,$V$13:$AE$22,2,FALSE)&amp; IF(Audit!#REF!=10,Audit!#REF!,"")</f>
        <v>#REF!</v>
      </c>
      <c r="AK577" s="47" t="e">
        <f t="shared" si="259"/>
        <v>#REF!</v>
      </c>
      <c r="AL577" s="50" t="e">
        <f>VLOOKUP(Audit!#REF!,$V$3:$AE$12,3,FALSE)&amp; IF(Audit!#REF!=10,Audit!#REF!,"")</f>
        <v>#REF!</v>
      </c>
      <c r="AM577" s="50" t="e">
        <f>VLOOKUP(Audit!#REF!,$V$13:$AE$22,3,FALSE)&amp; IF(Audit!#REF!=10,Audit!#REF!,"")</f>
        <v>#REF!</v>
      </c>
      <c r="AN577" s="47" t="e">
        <f t="shared" si="260"/>
        <v>#REF!</v>
      </c>
      <c r="AO577" s="50" t="e">
        <f>VLOOKUP(Audit!#REF!,$V$3:$AE$12,4,FALSE) &amp;  Audit!#REF! &amp; IF(Audit!#REF!=10,Audit!#REF!,"")</f>
        <v>#REF!</v>
      </c>
      <c r="AP577" s="50" t="e">
        <f>VLOOKUP(Audit!#REF!,$V$13:$AE$22,4,FALSE)&amp; IF(Audit!#REF!=10,Audit!#REF!,"")</f>
        <v>#REF!</v>
      </c>
      <c r="AQ577" s="47" t="e">
        <f t="shared" si="261"/>
        <v>#REF!</v>
      </c>
      <c r="AR577" s="50" t="e">
        <f>VLOOKUP(Audit!#REF!,$V$3:$AE$12,5,FALSE)&amp; IF(Audit!#REF!=10,Audit!#REF!,"")</f>
        <v>#REF!</v>
      </c>
      <c r="AS577" s="50" t="e">
        <f>VLOOKUP(Audit!#REF!,$V$13:$AE$22,5,FALSE)&amp; IF(Audit!#REF!=10,Audit!#REF!,"")</f>
        <v>#REF!</v>
      </c>
      <c r="AT577" s="47" t="e">
        <f t="shared" si="262"/>
        <v>#REF!</v>
      </c>
      <c r="AU577" s="50" t="e">
        <f>VLOOKUP(Audit!#REF!,$V$3:$AE$12,6,FALSE)&amp; IF(Audit!#REF!=10,Audit!#REF!,"")</f>
        <v>#REF!</v>
      </c>
      <c r="AV577" s="50" t="e">
        <f>VLOOKUP(Audit!#REF!,$V$13:$AE$22,6,FALSE)&amp; IF(Audit!#REF!=10,Audit!#REF!,"")</f>
        <v>#REF!</v>
      </c>
      <c r="AW577" s="47" t="e">
        <f t="shared" si="263"/>
        <v>#REF!</v>
      </c>
      <c r="AX577" s="50" t="e">
        <f>VLOOKUP(Audit!#REF!,$V$3:$AE$12,7,FALSE)&amp; IF(Audit!#REF!=10,Audit!#REF!,"")</f>
        <v>#REF!</v>
      </c>
      <c r="AY577" s="50" t="e">
        <f>VLOOKUP(Audit!#REF!,$V$13:$AE$22,7,FALSE) &amp; IF(Audit!#REF!=10,Audit!#REF!,"")</f>
        <v>#REF!</v>
      </c>
      <c r="AZ577" s="47" t="e">
        <f t="shared" si="264"/>
        <v>#REF!</v>
      </c>
      <c r="BA577" s="50" t="e">
        <f>VLOOKUP(Audit!#REF!,$V$3:$AE$12,8,FALSE)&amp; Audit!#REF! &amp; IF(Audit!#REF!=10,Audit!#REF!,"")</f>
        <v>#REF!</v>
      </c>
      <c r="BB577" s="50" t="e">
        <f>VLOOKUP(Audit!#REF!,$V$13:$AE$22,8,FALSE) &amp; IF(Audit!#REF!=10,Audit!#REF!,"")</f>
        <v>#REF!</v>
      </c>
      <c r="BC577" s="47" t="e">
        <f t="shared" si="265"/>
        <v>#REF!</v>
      </c>
      <c r="BD577" s="50" t="e">
        <f>VLOOKUP(Audit!#REF!,$V$3:$AE$12,9,FALSE)&amp; IF(Audit!#REF!=10,Audit!#REF!,"")</f>
        <v>#REF!</v>
      </c>
      <c r="BE577" s="50" t="e">
        <f>VLOOKUP(Audit!#REF!,$V$13:$AE$22,9,FALSE) &amp; IF(Audit!#REF!=10,Audit!#REF!,"") &amp; IF(Audit!#REF!&lt;&gt;1,U577,"")</f>
        <v>#REF!</v>
      </c>
      <c r="BF577" s="47" t="e">
        <f t="shared" si="266"/>
        <v>#REF!</v>
      </c>
      <c r="BG577" s="50" t="e">
        <f>VLOOKUP(Audit!#REF!,$V$3:$AE$12,10,FALSE) &amp; Audit!#REF! &amp; IF(Audit!#REF!=10,Audit!#REF!,"")</f>
        <v>#REF!</v>
      </c>
      <c r="BH577" s="50" t="e">
        <f>VLOOKUP(Audit!#REF!,$V$13:$AE$22,10,FALSE) &amp; IF(Audit!#REF!=10,Audit!#REF!,"") &amp; IF(Audit!#REF!&lt;&gt;1,U577,"")</f>
        <v>#REF!</v>
      </c>
      <c r="BI577" s="47" t="e">
        <f t="shared" si="267"/>
        <v>#REF!</v>
      </c>
      <c r="BJ577" s="48" t="str">
        <f t="shared" si="268"/>
        <v/>
      </c>
      <c r="BK577" s="48" t="str">
        <f t="shared" si="269"/>
        <v/>
      </c>
      <c r="BL577" s="48" t="str">
        <f t="shared" si="270"/>
        <v/>
      </c>
      <c r="BM577" s="48" t="str">
        <f t="shared" si="271"/>
        <v/>
      </c>
      <c r="BN577" s="48" t="str">
        <f t="shared" si="272"/>
        <v/>
      </c>
      <c r="BO577" s="48" t="str">
        <f t="shared" si="273"/>
        <v/>
      </c>
      <c r="BP577" s="48" t="str">
        <f t="shared" si="274"/>
        <v/>
      </c>
      <c r="BQ577" s="48" t="str">
        <f t="shared" si="275"/>
        <v/>
      </c>
      <c r="BR577" s="48" t="str">
        <f t="shared" si="276"/>
        <v/>
      </c>
      <c r="BS577" s="48" t="str">
        <f t="shared" si="277"/>
        <v/>
      </c>
      <c r="BT577" s="48" t="str">
        <f t="shared" si="278"/>
        <v/>
      </c>
      <c r="BU577" s="48" t="str">
        <f t="shared" si="279"/>
        <v/>
      </c>
    </row>
    <row r="578" spans="1:73">
      <c r="A578" s="10" t="e">
        <f>Audit!#REF!</f>
        <v>#REF!</v>
      </c>
      <c r="B578" s="10" t="e">
        <f t="shared" si="250"/>
        <v>#REF!</v>
      </c>
      <c r="C578" s="17" t="e">
        <f>VLOOKUP(Audit!#REF!,$V$3:$AE$12,2,FALSE) &amp; VLOOKUP(Audit!#REF!,$V$13:$AE$22,2,FALSE)&amp; IF(Audit!#REF!=10,Audit!#REF!&amp;Audit!#REF!,"")</f>
        <v>#REF!</v>
      </c>
      <c r="D578" s="17" t="e">
        <f>VLOOKUP(Audit!#REF!,$V$3:$AE$12,3,FALSE) &amp; VLOOKUP(Audit!#REF!,$V$13:$AE$22,3,FALSE) &amp;IF(Audit!#REF!=10,Audit!#REF!&amp;Audit!#REF!,"")</f>
        <v>#REF!</v>
      </c>
      <c r="E578" s="17" t="e">
        <f>VLOOKUP(Audit!#REF!,$V$3:$AE$12,4,FALSE)&amp; Audit!#REF! &amp; VLOOKUP(Audit!#REF!,$V$13:$AE$22,4,FALSE)&amp; IF(Audit!#REF!=10,Audit!#REF!&amp;Audit!#REF!,"")</f>
        <v>#REF!</v>
      </c>
      <c r="F578" s="17" t="e">
        <f>VLOOKUP(Audit!#REF!,$V$3:$AE$12,5,FALSE) &amp; VLOOKUP(Audit!#REF!,$V$13:$AE$22,5,FALSE)&amp; IF(Audit!#REF!=10,Audit!#REF!&amp;Audit!#REF!,"")</f>
        <v>#REF!</v>
      </c>
      <c r="G578" s="17" t="e">
        <f>VLOOKUP(Audit!#REF!,$V$3:$AE$12,6,FALSE) &amp; VLOOKUP(Audit!#REF!,$V$13:$AE$22,6,FALSE)&amp; IF(Audit!#REF!=10,Audit!#REF!&amp;Audit!#REF!,"")</f>
        <v>#REF!</v>
      </c>
      <c r="H578" s="17" t="e">
        <f>VLOOKUP(Audit!#REF!,$V$3:$AE$12,7,FALSE) &amp; VLOOKUP(Audit!#REF!,$V$13:$AE$22,7,FALSE)&amp;IF(Audit!#REF!=10,Audit!#REF!&amp;Audit!#REF!,"")</f>
        <v>#REF!</v>
      </c>
      <c r="I578" s="17" t="e">
        <f>VLOOKUP(Audit!#REF!,$V$3:$AE$12,8,FALSE) &amp; Audit!#REF! &amp; VLOOKUP(Audit!#REF!,$V$13:$AE$22,8,FALSE)&amp;IF(Audit!#REF!=10,Audit!#REF!&amp;Audit!#REF!,"")</f>
        <v>#REF!</v>
      </c>
      <c r="J578" s="17" t="e">
        <f>VLOOKUP(Audit!#REF!,$V$3:$AE$12,9,FALSE) &amp; VLOOKUP(Audit!#REF!,$V$13:$AE$22,9,FALSE) &amp; IF(Audit!#REF!=10,Audit!#REF!&amp;Audit!#REF!,"") &amp; IF(Audit!#REF!&lt;&gt;1,U578,"")</f>
        <v>#REF!</v>
      </c>
      <c r="K578" s="17" t="e">
        <f>VLOOKUP(Audit!#REF!,$V$3:$AE$12,10,FALSE) &amp; Audit!#REF! &amp; VLOOKUP(Audit!#REF!,$V$13:$AE$22,10,FALSE) &amp; IF(Audit!#REF!=10,Audit!#REF!&amp;Audit!#REF!,"") &amp; IF(Audit!#REF!&lt;&gt;1,U578,"")</f>
        <v>#REF!</v>
      </c>
      <c r="L578" s="10" t="e">
        <f>Audit!#REF!</f>
        <v>#REF!</v>
      </c>
      <c r="M578" s="10" t="e">
        <f t="shared" si="251"/>
        <v>#REF!</v>
      </c>
      <c r="N578" s="10" t="e">
        <f t="shared" si="252"/>
        <v>#REF!</v>
      </c>
      <c r="O578" s="10" t="e">
        <f t="shared" si="253"/>
        <v>#REF!</v>
      </c>
      <c r="P578" s="10" t="e">
        <f t="shared" si="254"/>
        <v>#REF!</v>
      </c>
      <c r="Q578" s="10" t="e">
        <f t="shared" si="255"/>
        <v>#REF!</v>
      </c>
      <c r="R578" s="10" t="e">
        <f t="shared" si="256"/>
        <v>#REF!</v>
      </c>
      <c r="S578" s="10" t="e">
        <f t="shared" si="257"/>
        <v>#REF!</v>
      </c>
      <c r="T578" s="10" t="e">
        <f t="shared" si="258"/>
        <v>#REF!</v>
      </c>
      <c r="U578" s="17" t="e">
        <f>IF(Audit!#REF!="","",VLOOKUP(Audit!#REF!,$W$26:$X$35,2,FALSE)) &amp; Audit!#REF! &amp; IF(Audit!#REF!="","",IF(Audit!#REF!&lt;=1.4,VLOOKUP(Audit!#REF!,$W$38:X623,2,FALSE),VLOOKUP(Audit!#REF!,$W$51:$X$61,2,FALSE))) &amp; IF(Audit!#REF!="","",VLOOKUP(Audit!#REF!,$Y$26:$Z$35,2,FALSE) &amp; Audit!#REF! &amp; IF(Audit!#REF!="","",IF(Audit!#REF!&lt;=1.4,VLOOKUP(Audit!#REF!,$Y$38:$Z$48,2,FALSE),VLOOKUP(Audit!#REF!,$Y$51:$Z$61,2,FALSE))))</f>
        <v>#REF!</v>
      </c>
      <c r="V578" s="21"/>
      <c r="AH578" s="49" t="e">
        <f>Audit!#REF!</f>
        <v>#REF!</v>
      </c>
      <c r="AI578" s="50" t="e">
        <f>VLOOKUP(Audit!#REF!,$V$3:$AE$12,2,FALSE)&amp; IF(Audit!#REF!=10,Audit!#REF!,"")</f>
        <v>#REF!</v>
      </c>
      <c r="AJ578" s="50" t="e">
        <f>VLOOKUP(Audit!#REF!,$V$13:$AE$22,2,FALSE)&amp; IF(Audit!#REF!=10,Audit!#REF!,"")</f>
        <v>#REF!</v>
      </c>
      <c r="AK578" s="47" t="e">
        <f t="shared" si="259"/>
        <v>#REF!</v>
      </c>
      <c r="AL578" s="50" t="e">
        <f>VLOOKUP(Audit!#REF!,$V$3:$AE$12,3,FALSE)&amp; IF(Audit!#REF!=10,Audit!#REF!,"")</f>
        <v>#REF!</v>
      </c>
      <c r="AM578" s="50" t="e">
        <f>VLOOKUP(Audit!#REF!,$V$13:$AE$22,3,FALSE)&amp; IF(Audit!#REF!=10,Audit!#REF!,"")</f>
        <v>#REF!</v>
      </c>
      <c r="AN578" s="47" t="e">
        <f t="shared" si="260"/>
        <v>#REF!</v>
      </c>
      <c r="AO578" s="50" t="e">
        <f>VLOOKUP(Audit!#REF!,$V$3:$AE$12,4,FALSE) &amp;  Audit!#REF! &amp; IF(Audit!#REF!=10,Audit!#REF!,"")</f>
        <v>#REF!</v>
      </c>
      <c r="AP578" s="50" t="e">
        <f>VLOOKUP(Audit!#REF!,$V$13:$AE$22,4,FALSE)&amp; IF(Audit!#REF!=10,Audit!#REF!,"")</f>
        <v>#REF!</v>
      </c>
      <c r="AQ578" s="47" t="e">
        <f t="shared" si="261"/>
        <v>#REF!</v>
      </c>
      <c r="AR578" s="50" t="e">
        <f>VLOOKUP(Audit!#REF!,$V$3:$AE$12,5,FALSE)&amp; IF(Audit!#REF!=10,Audit!#REF!,"")</f>
        <v>#REF!</v>
      </c>
      <c r="AS578" s="50" t="e">
        <f>VLOOKUP(Audit!#REF!,$V$13:$AE$22,5,FALSE)&amp; IF(Audit!#REF!=10,Audit!#REF!,"")</f>
        <v>#REF!</v>
      </c>
      <c r="AT578" s="47" t="e">
        <f t="shared" si="262"/>
        <v>#REF!</v>
      </c>
      <c r="AU578" s="50" t="e">
        <f>VLOOKUP(Audit!#REF!,$V$3:$AE$12,6,FALSE)&amp; IF(Audit!#REF!=10,Audit!#REF!,"")</f>
        <v>#REF!</v>
      </c>
      <c r="AV578" s="50" t="e">
        <f>VLOOKUP(Audit!#REF!,$V$13:$AE$22,6,FALSE)&amp; IF(Audit!#REF!=10,Audit!#REF!,"")</f>
        <v>#REF!</v>
      </c>
      <c r="AW578" s="47" t="e">
        <f t="shared" si="263"/>
        <v>#REF!</v>
      </c>
      <c r="AX578" s="50" t="e">
        <f>VLOOKUP(Audit!#REF!,$V$3:$AE$12,7,FALSE)&amp; IF(Audit!#REF!=10,Audit!#REF!,"")</f>
        <v>#REF!</v>
      </c>
      <c r="AY578" s="50" t="e">
        <f>VLOOKUP(Audit!#REF!,$V$13:$AE$22,7,FALSE) &amp; IF(Audit!#REF!=10,Audit!#REF!,"")</f>
        <v>#REF!</v>
      </c>
      <c r="AZ578" s="47" t="e">
        <f t="shared" si="264"/>
        <v>#REF!</v>
      </c>
      <c r="BA578" s="50" t="e">
        <f>VLOOKUP(Audit!#REF!,$V$3:$AE$12,8,FALSE)&amp; Audit!#REF! &amp; IF(Audit!#REF!=10,Audit!#REF!,"")</f>
        <v>#REF!</v>
      </c>
      <c r="BB578" s="50" t="e">
        <f>VLOOKUP(Audit!#REF!,$V$13:$AE$22,8,FALSE) &amp; IF(Audit!#REF!=10,Audit!#REF!,"")</f>
        <v>#REF!</v>
      </c>
      <c r="BC578" s="47" t="e">
        <f t="shared" si="265"/>
        <v>#REF!</v>
      </c>
      <c r="BD578" s="50" t="e">
        <f>VLOOKUP(Audit!#REF!,$V$3:$AE$12,9,FALSE)&amp; IF(Audit!#REF!=10,Audit!#REF!,"")</f>
        <v>#REF!</v>
      </c>
      <c r="BE578" s="50" t="e">
        <f>VLOOKUP(Audit!#REF!,$V$13:$AE$22,9,FALSE) &amp; IF(Audit!#REF!=10,Audit!#REF!,"") &amp; IF(Audit!#REF!&lt;&gt;1,U578,"")</f>
        <v>#REF!</v>
      </c>
      <c r="BF578" s="47" t="e">
        <f t="shared" si="266"/>
        <v>#REF!</v>
      </c>
      <c r="BG578" s="50" t="e">
        <f>VLOOKUP(Audit!#REF!,$V$3:$AE$12,10,FALSE) &amp; Audit!#REF! &amp; IF(Audit!#REF!=10,Audit!#REF!,"")</f>
        <v>#REF!</v>
      </c>
      <c r="BH578" s="50" t="e">
        <f>VLOOKUP(Audit!#REF!,$V$13:$AE$22,10,FALSE) &amp; IF(Audit!#REF!=10,Audit!#REF!,"") &amp; IF(Audit!#REF!&lt;&gt;1,U578,"")</f>
        <v>#REF!</v>
      </c>
      <c r="BI578" s="47" t="e">
        <f t="shared" si="267"/>
        <v>#REF!</v>
      </c>
      <c r="BJ578" s="48" t="str">
        <f t="shared" si="268"/>
        <v/>
      </c>
      <c r="BK578" s="48" t="str">
        <f t="shared" si="269"/>
        <v/>
      </c>
      <c r="BL578" s="48" t="str">
        <f t="shared" si="270"/>
        <v/>
      </c>
      <c r="BM578" s="48" t="str">
        <f t="shared" si="271"/>
        <v/>
      </c>
      <c r="BN578" s="48" t="str">
        <f t="shared" si="272"/>
        <v/>
      </c>
      <c r="BO578" s="48" t="str">
        <f t="shared" si="273"/>
        <v/>
      </c>
      <c r="BP578" s="48" t="str">
        <f t="shared" si="274"/>
        <v/>
      </c>
      <c r="BQ578" s="48" t="str">
        <f t="shared" si="275"/>
        <v/>
      </c>
      <c r="BR578" s="48" t="str">
        <f t="shared" si="276"/>
        <v/>
      </c>
      <c r="BS578" s="48" t="str">
        <f t="shared" si="277"/>
        <v/>
      </c>
      <c r="BT578" s="48" t="str">
        <f t="shared" si="278"/>
        <v/>
      </c>
      <c r="BU578" s="48" t="str">
        <f t="shared" si="279"/>
        <v/>
      </c>
    </row>
    <row r="579" spans="1:73">
      <c r="A579" s="10" t="e">
        <f>Audit!#REF!</f>
        <v>#REF!</v>
      </c>
      <c r="B579" s="10" t="e">
        <f t="shared" si="250"/>
        <v>#REF!</v>
      </c>
      <c r="C579" s="17" t="e">
        <f>VLOOKUP(Audit!#REF!,$V$3:$AE$12,2,FALSE) &amp; VLOOKUP(Audit!#REF!,$V$13:$AE$22,2,FALSE)&amp; IF(Audit!#REF!=10,Audit!#REF!&amp;Audit!#REF!,"")</f>
        <v>#REF!</v>
      </c>
      <c r="D579" s="17" t="e">
        <f>VLOOKUP(Audit!#REF!,$V$3:$AE$12,3,FALSE) &amp; VLOOKUP(Audit!#REF!,$V$13:$AE$22,3,FALSE) &amp;IF(Audit!#REF!=10,Audit!#REF!&amp;Audit!#REF!,"")</f>
        <v>#REF!</v>
      </c>
      <c r="E579" s="17" t="e">
        <f>VLOOKUP(Audit!#REF!,$V$3:$AE$12,4,FALSE)&amp; Audit!#REF! &amp; VLOOKUP(Audit!#REF!,$V$13:$AE$22,4,FALSE)&amp; IF(Audit!#REF!=10,Audit!#REF!&amp;Audit!#REF!,"")</f>
        <v>#REF!</v>
      </c>
      <c r="F579" s="17" t="e">
        <f>VLOOKUP(Audit!#REF!,$V$3:$AE$12,5,FALSE) &amp; VLOOKUP(Audit!#REF!,$V$13:$AE$22,5,FALSE)&amp; IF(Audit!#REF!=10,Audit!#REF!&amp;Audit!#REF!,"")</f>
        <v>#REF!</v>
      </c>
      <c r="G579" s="17" t="e">
        <f>VLOOKUP(Audit!#REF!,$V$3:$AE$12,6,FALSE) &amp; VLOOKUP(Audit!#REF!,$V$13:$AE$22,6,FALSE)&amp; IF(Audit!#REF!=10,Audit!#REF!&amp;Audit!#REF!,"")</f>
        <v>#REF!</v>
      </c>
      <c r="H579" s="17" t="e">
        <f>VLOOKUP(Audit!#REF!,$V$3:$AE$12,7,FALSE) &amp; VLOOKUP(Audit!#REF!,$V$13:$AE$22,7,FALSE)&amp;IF(Audit!#REF!=10,Audit!#REF!&amp;Audit!#REF!,"")</f>
        <v>#REF!</v>
      </c>
      <c r="I579" s="17" t="e">
        <f>VLOOKUP(Audit!#REF!,$V$3:$AE$12,8,FALSE) &amp; Audit!#REF! &amp; VLOOKUP(Audit!#REF!,$V$13:$AE$22,8,FALSE)&amp;IF(Audit!#REF!=10,Audit!#REF!&amp;Audit!#REF!,"")</f>
        <v>#REF!</v>
      </c>
      <c r="J579" s="17" t="e">
        <f>VLOOKUP(Audit!#REF!,$V$3:$AE$12,9,FALSE) &amp; VLOOKUP(Audit!#REF!,$V$13:$AE$22,9,FALSE) &amp; IF(Audit!#REF!=10,Audit!#REF!&amp;Audit!#REF!,"") &amp; IF(Audit!#REF!&lt;&gt;1,U579,"")</f>
        <v>#REF!</v>
      </c>
      <c r="K579" s="17" t="e">
        <f>VLOOKUP(Audit!#REF!,$V$3:$AE$12,10,FALSE) &amp; Audit!#REF! &amp; VLOOKUP(Audit!#REF!,$V$13:$AE$22,10,FALSE) &amp; IF(Audit!#REF!=10,Audit!#REF!&amp;Audit!#REF!,"") &amp; IF(Audit!#REF!&lt;&gt;1,U579,"")</f>
        <v>#REF!</v>
      </c>
      <c r="L579" s="10" t="e">
        <f>Audit!#REF!</f>
        <v>#REF!</v>
      </c>
      <c r="M579" s="10" t="e">
        <f t="shared" si="251"/>
        <v>#REF!</v>
      </c>
      <c r="N579" s="10" t="e">
        <f t="shared" si="252"/>
        <v>#REF!</v>
      </c>
      <c r="O579" s="10" t="e">
        <f t="shared" si="253"/>
        <v>#REF!</v>
      </c>
      <c r="P579" s="10" t="e">
        <f t="shared" si="254"/>
        <v>#REF!</v>
      </c>
      <c r="Q579" s="10" t="e">
        <f t="shared" si="255"/>
        <v>#REF!</v>
      </c>
      <c r="R579" s="10" t="e">
        <f t="shared" si="256"/>
        <v>#REF!</v>
      </c>
      <c r="S579" s="10" t="e">
        <f t="shared" si="257"/>
        <v>#REF!</v>
      </c>
      <c r="T579" s="10" t="e">
        <f t="shared" si="258"/>
        <v>#REF!</v>
      </c>
      <c r="U579" s="17" t="e">
        <f>IF(Audit!#REF!="","",VLOOKUP(Audit!#REF!,$W$26:$X$35,2,FALSE)) &amp; Audit!#REF! &amp; IF(Audit!#REF!="","",IF(Audit!#REF!&lt;=1.4,VLOOKUP(Audit!#REF!,$W$38:X624,2,FALSE),VLOOKUP(Audit!#REF!,$W$51:$X$61,2,FALSE))) &amp; IF(Audit!#REF!="","",VLOOKUP(Audit!#REF!,$Y$26:$Z$35,2,FALSE) &amp; Audit!#REF! &amp; IF(Audit!#REF!="","",IF(Audit!#REF!&lt;=1.4,VLOOKUP(Audit!#REF!,$Y$38:$Z$48,2,FALSE),VLOOKUP(Audit!#REF!,$Y$51:$Z$61,2,FALSE))))</f>
        <v>#REF!</v>
      </c>
      <c r="V579" s="21"/>
      <c r="AH579" s="49" t="e">
        <f>Audit!#REF!</f>
        <v>#REF!</v>
      </c>
      <c r="AI579" s="50" t="e">
        <f>VLOOKUP(Audit!#REF!,$V$3:$AE$12,2,FALSE)&amp; IF(Audit!#REF!=10,Audit!#REF!,"")</f>
        <v>#REF!</v>
      </c>
      <c r="AJ579" s="50" t="e">
        <f>VLOOKUP(Audit!#REF!,$V$13:$AE$22,2,FALSE)&amp; IF(Audit!#REF!=10,Audit!#REF!,"")</f>
        <v>#REF!</v>
      </c>
      <c r="AK579" s="47" t="e">
        <f t="shared" si="259"/>
        <v>#REF!</v>
      </c>
      <c r="AL579" s="50" t="e">
        <f>VLOOKUP(Audit!#REF!,$V$3:$AE$12,3,FALSE)&amp; IF(Audit!#REF!=10,Audit!#REF!,"")</f>
        <v>#REF!</v>
      </c>
      <c r="AM579" s="50" t="e">
        <f>VLOOKUP(Audit!#REF!,$V$13:$AE$22,3,FALSE)&amp; IF(Audit!#REF!=10,Audit!#REF!,"")</f>
        <v>#REF!</v>
      </c>
      <c r="AN579" s="47" t="e">
        <f t="shared" si="260"/>
        <v>#REF!</v>
      </c>
      <c r="AO579" s="50" t="e">
        <f>VLOOKUP(Audit!#REF!,$V$3:$AE$12,4,FALSE) &amp;  Audit!#REF! &amp; IF(Audit!#REF!=10,Audit!#REF!,"")</f>
        <v>#REF!</v>
      </c>
      <c r="AP579" s="50" t="e">
        <f>VLOOKUP(Audit!#REF!,$V$13:$AE$22,4,FALSE)&amp; IF(Audit!#REF!=10,Audit!#REF!,"")</f>
        <v>#REF!</v>
      </c>
      <c r="AQ579" s="47" t="e">
        <f t="shared" si="261"/>
        <v>#REF!</v>
      </c>
      <c r="AR579" s="50" t="e">
        <f>VLOOKUP(Audit!#REF!,$V$3:$AE$12,5,FALSE)&amp; IF(Audit!#REF!=10,Audit!#REF!,"")</f>
        <v>#REF!</v>
      </c>
      <c r="AS579" s="50" t="e">
        <f>VLOOKUP(Audit!#REF!,$V$13:$AE$22,5,FALSE)&amp; IF(Audit!#REF!=10,Audit!#REF!,"")</f>
        <v>#REF!</v>
      </c>
      <c r="AT579" s="47" t="e">
        <f t="shared" si="262"/>
        <v>#REF!</v>
      </c>
      <c r="AU579" s="50" t="e">
        <f>VLOOKUP(Audit!#REF!,$V$3:$AE$12,6,FALSE)&amp; IF(Audit!#REF!=10,Audit!#REF!,"")</f>
        <v>#REF!</v>
      </c>
      <c r="AV579" s="50" t="e">
        <f>VLOOKUP(Audit!#REF!,$V$13:$AE$22,6,FALSE)&amp; IF(Audit!#REF!=10,Audit!#REF!,"")</f>
        <v>#REF!</v>
      </c>
      <c r="AW579" s="47" t="e">
        <f t="shared" si="263"/>
        <v>#REF!</v>
      </c>
      <c r="AX579" s="50" t="e">
        <f>VLOOKUP(Audit!#REF!,$V$3:$AE$12,7,FALSE)&amp; IF(Audit!#REF!=10,Audit!#REF!,"")</f>
        <v>#REF!</v>
      </c>
      <c r="AY579" s="50" t="e">
        <f>VLOOKUP(Audit!#REF!,$V$13:$AE$22,7,FALSE) &amp; IF(Audit!#REF!=10,Audit!#REF!,"")</f>
        <v>#REF!</v>
      </c>
      <c r="AZ579" s="47" t="e">
        <f t="shared" si="264"/>
        <v>#REF!</v>
      </c>
      <c r="BA579" s="50" t="e">
        <f>VLOOKUP(Audit!#REF!,$V$3:$AE$12,8,FALSE)&amp; Audit!#REF! &amp; IF(Audit!#REF!=10,Audit!#REF!,"")</f>
        <v>#REF!</v>
      </c>
      <c r="BB579" s="50" t="e">
        <f>VLOOKUP(Audit!#REF!,$V$13:$AE$22,8,FALSE) &amp; IF(Audit!#REF!=10,Audit!#REF!,"")</f>
        <v>#REF!</v>
      </c>
      <c r="BC579" s="47" t="e">
        <f t="shared" si="265"/>
        <v>#REF!</v>
      </c>
      <c r="BD579" s="50" t="e">
        <f>VLOOKUP(Audit!#REF!,$V$3:$AE$12,9,FALSE)&amp; IF(Audit!#REF!=10,Audit!#REF!,"")</f>
        <v>#REF!</v>
      </c>
      <c r="BE579" s="50" t="e">
        <f>VLOOKUP(Audit!#REF!,$V$13:$AE$22,9,FALSE) &amp; IF(Audit!#REF!=10,Audit!#REF!,"") &amp; IF(Audit!#REF!&lt;&gt;1,U579,"")</f>
        <v>#REF!</v>
      </c>
      <c r="BF579" s="47" t="e">
        <f t="shared" si="266"/>
        <v>#REF!</v>
      </c>
      <c r="BG579" s="50" t="e">
        <f>VLOOKUP(Audit!#REF!,$V$3:$AE$12,10,FALSE) &amp; Audit!#REF! &amp; IF(Audit!#REF!=10,Audit!#REF!,"")</f>
        <v>#REF!</v>
      </c>
      <c r="BH579" s="50" t="e">
        <f>VLOOKUP(Audit!#REF!,$V$13:$AE$22,10,FALSE) &amp; IF(Audit!#REF!=10,Audit!#REF!,"") &amp; IF(Audit!#REF!&lt;&gt;1,U579,"")</f>
        <v>#REF!</v>
      </c>
      <c r="BI579" s="47" t="e">
        <f t="shared" si="267"/>
        <v>#REF!</v>
      </c>
      <c r="BJ579" s="48" t="str">
        <f t="shared" si="268"/>
        <v/>
      </c>
      <c r="BK579" s="48" t="str">
        <f t="shared" si="269"/>
        <v/>
      </c>
      <c r="BL579" s="48" t="str">
        <f t="shared" si="270"/>
        <v/>
      </c>
      <c r="BM579" s="48" t="str">
        <f t="shared" si="271"/>
        <v/>
      </c>
      <c r="BN579" s="48" t="str">
        <f t="shared" si="272"/>
        <v/>
      </c>
      <c r="BO579" s="48" t="str">
        <f t="shared" si="273"/>
        <v/>
      </c>
      <c r="BP579" s="48" t="str">
        <f t="shared" si="274"/>
        <v/>
      </c>
      <c r="BQ579" s="48" t="str">
        <f t="shared" si="275"/>
        <v/>
      </c>
      <c r="BR579" s="48" t="str">
        <f t="shared" si="276"/>
        <v/>
      </c>
      <c r="BS579" s="48" t="str">
        <f t="shared" si="277"/>
        <v/>
      </c>
      <c r="BT579" s="48" t="str">
        <f t="shared" si="278"/>
        <v/>
      </c>
      <c r="BU579" s="48" t="str">
        <f t="shared" si="279"/>
        <v/>
      </c>
    </row>
    <row r="580" spans="1:73">
      <c r="A580" s="10" t="e">
        <f>Audit!#REF!</f>
        <v>#REF!</v>
      </c>
      <c r="B580" s="10" t="e">
        <f t="shared" ref="B580:B643" si="280">CONCATENATE(C580&amp;M580&amp;D580&amp;N580&amp;E580&amp;O580&amp;F580&amp;P580&amp;G580&amp;Q580&amp;H580&amp;R580&amp;I580&amp;S580&amp;J580&amp;T580&amp;K580)</f>
        <v>#REF!</v>
      </c>
      <c r="C580" s="17" t="e">
        <f>VLOOKUP(Audit!#REF!,$V$3:$AE$12,2,FALSE) &amp; VLOOKUP(Audit!#REF!,$V$13:$AE$22,2,FALSE)&amp; IF(Audit!#REF!=10,Audit!#REF!&amp;Audit!#REF!,"")</f>
        <v>#REF!</v>
      </c>
      <c r="D580" s="17" t="e">
        <f>VLOOKUP(Audit!#REF!,$V$3:$AE$12,3,FALSE) &amp; VLOOKUP(Audit!#REF!,$V$13:$AE$22,3,FALSE) &amp;IF(Audit!#REF!=10,Audit!#REF!&amp;Audit!#REF!,"")</f>
        <v>#REF!</v>
      </c>
      <c r="E580" s="17" t="e">
        <f>VLOOKUP(Audit!#REF!,$V$3:$AE$12,4,FALSE)&amp; Audit!#REF! &amp; VLOOKUP(Audit!#REF!,$V$13:$AE$22,4,FALSE)&amp; IF(Audit!#REF!=10,Audit!#REF!&amp;Audit!#REF!,"")</f>
        <v>#REF!</v>
      </c>
      <c r="F580" s="17" t="e">
        <f>VLOOKUP(Audit!#REF!,$V$3:$AE$12,5,FALSE) &amp; VLOOKUP(Audit!#REF!,$V$13:$AE$22,5,FALSE)&amp; IF(Audit!#REF!=10,Audit!#REF!&amp;Audit!#REF!,"")</f>
        <v>#REF!</v>
      </c>
      <c r="G580" s="17" t="e">
        <f>VLOOKUP(Audit!#REF!,$V$3:$AE$12,6,FALSE) &amp; VLOOKUP(Audit!#REF!,$V$13:$AE$22,6,FALSE)&amp; IF(Audit!#REF!=10,Audit!#REF!&amp;Audit!#REF!,"")</f>
        <v>#REF!</v>
      </c>
      <c r="H580" s="17" t="e">
        <f>VLOOKUP(Audit!#REF!,$V$3:$AE$12,7,FALSE) &amp; VLOOKUP(Audit!#REF!,$V$13:$AE$22,7,FALSE)&amp;IF(Audit!#REF!=10,Audit!#REF!&amp;Audit!#REF!,"")</f>
        <v>#REF!</v>
      </c>
      <c r="I580" s="17" t="e">
        <f>VLOOKUP(Audit!#REF!,$V$3:$AE$12,8,FALSE) &amp; Audit!#REF! &amp; VLOOKUP(Audit!#REF!,$V$13:$AE$22,8,FALSE)&amp;IF(Audit!#REF!=10,Audit!#REF!&amp;Audit!#REF!,"")</f>
        <v>#REF!</v>
      </c>
      <c r="J580" s="17" t="e">
        <f>VLOOKUP(Audit!#REF!,$V$3:$AE$12,9,FALSE) &amp; VLOOKUP(Audit!#REF!,$V$13:$AE$22,9,FALSE) &amp; IF(Audit!#REF!=10,Audit!#REF!&amp;Audit!#REF!,"") &amp; IF(Audit!#REF!&lt;&gt;1,U580,"")</f>
        <v>#REF!</v>
      </c>
      <c r="K580" s="17" t="e">
        <f>VLOOKUP(Audit!#REF!,$V$3:$AE$12,10,FALSE) &amp; Audit!#REF! &amp; VLOOKUP(Audit!#REF!,$V$13:$AE$22,10,FALSE) &amp; IF(Audit!#REF!=10,Audit!#REF!&amp;Audit!#REF!,"") &amp; IF(Audit!#REF!&lt;&gt;1,U580,"")</f>
        <v>#REF!</v>
      </c>
      <c r="L580" s="10" t="e">
        <f>Audit!#REF!</f>
        <v>#REF!</v>
      </c>
      <c r="M580" s="10" t="e">
        <f t="shared" ref="M580:M643" si="281">IF(C580="","",IF(D580&lt;&gt;"",$W$23,IF(E580&lt;&gt;"",$W$23,IF(F580&lt;&gt;"",$W$23,IF(G580&lt;&gt;"",$W$23,IF(H580&lt;&gt;"",$W$23,IF(I580&lt;&gt;"",$W$23,IF(J580&lt;&gt;"",$W$23,IF(K580&lt;&gt;"",$W$23,"")))))))))</f>
        <v>#REF!</v>
      </c>
      <c r="N580" s="10" t="e">
        <f t="shared" ref="N580:N643" si="282">IF(D580="","",IF(E580&lt;&gt;"",$W$23,IF(F580&lt;&gt;"",$W$23,IF(G580&lt;&gt;"",$W$23,IF(H580&lt;&gt;"",$W$23,IF(I580&lt;&gt;"",$W$23,IF(J580&lt;&gt;"",$W$23,IF(K580&lt;&gt;"",$W$23,""))))))))</f>
        <v>#REF!</v>
      </c>
      <c r="O580" s="10" t="e">
        <f t="shared" ref="O580:O643" si="283">IF(E580="","",IF(F580&lt;&gt;"",$W$23,IF(G580&lt;&gt;"",$W$23,IF(H580&lt;&gt;"",$W$23,IF(I580&lt;&gt;"",$W$23,IF(J580&lt;&gt;"",$W$23,IF(K580&lt;&gt;"",$W$23,"")))))))</f>
        <v>#REF!</v>
      </c>
      <c r="P580" s="10" t="e">
        <f t="shared" ref="P580:P643" si="284">IF(F580="","",IF(G580&lt;&gt;"",$W$23,IF(H580&lt;&gt;"",$W$23,IF(I580&lt;&gt;"",$W$23,IF(J580&lt;&gt;"",$W$23,IF(K580&lt;&gt;"",$W$23,""))))))</f>
        <v>#REF!</v>
      </c>
      <c r="Q580" s="10" t="e">
        <f t="shared" ref="Q580:Q643" si="285">IF(G580="","",IF(H580&lt;&gt;"",$W$23,IF(I580&lt;&gt;"",$W$23,IF(J580&lt;&gt;"",$W$23,IF(K580&lt;&gt;"",$W$23,"")))))</f>
        <v>#REF!</v>
      </c>
      <c r="R580" s="10" t="e">
        <f t="shared" ref="R580:R643" si="286">IF(H580="","",IF(I580&lt;&gt;"",$W$23,IF(J580&lt;&gt;"",$W$23,IF(K580&lt;&gt;"",$W$23,""))))</f>
        <v>#REF!</v>
      </c>
      <c r="S580" s="10" t="e">
        <f t="shared" ref="S580:S643" si="287">IF(I580="","",IF(J580&lt;&gt;"",$W$23,IF(K580&lt;&gt;"",$W$23,"")))</f>
        <v>#REF!</v>
      </c>
      <c r="T580" s="10" t="e">
        <f t="shared" ref="T580:T643" si="288">IF(J580="","",IF(K580&lt;&gt;"",$W$23,""))</f>
        <v>#REF!</v>
      </c>
      <c r="U580" s="17" t="e">
        <f>IF(Audit!#REF!="","",VLOOKUP(Audit!#REF!,$W$26:$X$35,2,FALSE)) &amp; Audit!#REF! &amp; IF(Audit!#REF!="","",IF(Audit!#REF!&lt;=1.4,VLOOKUP(Audit!#REF!,$W$38:X625,2,FALSE),VLOOKUP(Audit!#REF!,$W$51:$X$61,2,FALSE))) &amp; IF(Audit!#REF!="","",VLOOKUP(Audit!#REF!,$Y$26:$Z$35,2,FALSE) &amp; Audit!#REF! &amp; IF(Audit!#REF!="","",IF(Audit!#REF!&lt;=1.4,VLOOKUP(Audit!#REF!,$Y$38:$Z$48,2,FALSE),VLOOKUP(Audit!#REF!,$Y$51:$Z$61,2,FALSE))))</f>
        <v>#REF!</v>
      </c>
      <c r="V580" s="21"/>
      <c r="AH580" s="49" t="e">
        <f>Audit!#REF!</f>
        <v>#REF!</v>
      </c>
      <c r="AI580" s="50" t="e">
        <f>VLOOKUP(Audit!#REF!,$V$3:$AE$12,2,FALSE)&amp; IF(Audit!#REF!=10,Audit!#REF!,"")</f>
        <v>#REF!</v>
      </c>
      <c r="AJ580" s="50" t="e">
        <f>VLOOKUP(Audit!#REF!,$V$13:$AE$22,2,FALSE)&amp; IF(Audit!#REF!=10,Audit!#REF!,"")</f>
        <v>#REF!</v>
      </c>
      <c r="AK580" s="47" t="e">
        <f t="shared" ref="AK580:AK643" si="289">IF(AI580="","",COUNTIF(AI580," •*"))</f>
        <v>#REF!</v>
      </c>
      <c r="AL580" s="50" t="e">
        <f>VLOOKUP(Audit!#REF!,$V$3:$AE$12,3,FALSE)&amp; IF(Audit!#REF!=10,Audit!#REF!,"")</f>
        <v>#REF!</v>
      </c>
      <c r="AM580" s="50" t="e">
        <f>VLOOKUP(Audit!#REF!,$V$13:$AE$22,3,FALSE)&amp; IF(Audit!#REF!=10,Audit!#REF!,"")</f>
        <v>#REF!</v>
      </c>
      <c r="AN580" s="47" t="e">
        <f t="shared" ref="AN580:AN643" si="290">IF(AL580="","",COUNTIF(AL580," •*") + COUNTIF(AI580," •*"))</f>
        <v>#REF!</v>
      </c>
      <c r="AO580" s="50" t="e">
        <f>VLOOKUP(Audit!#REF!,$V$3:$AE$12,4,FALSE) &amp;  Audit!#REF! &amp; IF(Audit!#REF!=10,Audit!#REF!,"")</f>
        <v>#REF!</v>
      </c>
      <c r="AP580" s="50" t="e">
        <f>VLOOKUP(Audit!#REF!,$V$13:$AE$22,4,FALSE)&amp; IF(Audit!#REF!=10,Audit!#REF!,"")</f>
        <v>#REF!</v>
      </c>
      <c r="AQ580" s="47" t="e">
        <f t="shared" ref="AQ580:AQ643" si="291">IF(AO580="","",COUNTIF(AI580," •*")+COUNTIF(AL580," •*")+COUNTIF(AO580," •*"))</f>
        <v>#REF!</v>
      </c>
      <c r="AR580" s="50" t="e">
        <f>VLOOKUP(Audit!#REF!,$V$3:$AE$12,5,FALSE)&amp; IF(Audit!#REF!=10,Audit!#REF!,"")</f>
        <v>#REF!</v>
      </c>
      <c r="AS580" s="50" t="e">
        <f>VLOOKUP(Audit!#REF!,$V$13:$AE$22,5,FALSE)&amp; IF(Audit!#REF!=10,Audit!#REF!,"")</f>
        <v>#REF!</v>
      </c>
      <c r="AT580" s="47" t="e">
        <f t="shared" ref="AT580:AT643" si="292">IF(AR580="","",COUNTIF(AI580," •*")+COUNTIF(AL580," •*")+COUNTIF(AO580," •*")+COUNTIF(AR580," •*"))</f>
        <v>#REF!</v>
      </c>
      <c r="AU580" s="50" t="e">
        <f>VLOOKUP(Audit!#REF!,$V$3:$AE$12,6,FALSE)&amp; IF(Audit!#REF!=10,Audit!#REF!,"")</f>
        <v>#REF!</v>
      </c>
      <c r="AV580" s="50" t="e">
        <f>VLOOKUP(Audit!#REF!,$V$13:$AE$22,6,FALSE)&amp; IF(Audit!#REF!=10,Audit!#REF!,"")</f>
        <v>#REF!</v>
      </c>
      <c r="AW580" s="47" t="e">
        <f t="shared" ref="AW580:AW643" si="293">IF(AU580="","",COUNTIF(AI580," •*")+COUNTIF(AL580," •*")+COUNTIF(AO580," •*")+COUNTIF(AR580," •*")+COUNTIF(AU580," •*"))</f>
        <v>#REF!</v>
      </c>
      <c r="AX580" s="50" t="e">
        <f>VLOOKUP(Audit!#REF!,$V$3:$AE$12,7,FALSE)&amp; IF(Audit!#REF!=10,Audit!#REF!,"")</f>
        <v>#REF!</v>
      </c>
      <c r="AY580" s="50" t="e">
        <f>VLOOKUP(Audit!#REF!,$V$13:$AE$22,7,FALSE) &amp; IF(Audit!#REF!=10,Audit!#REF!,"")</f>
        <v>#REF!</v>
      </c>
      <c r="AZ580" s="47" t="e">
        <f t="shared" ref="AZ580:AZ643" si="294">IF(AX580="","",COUNTIF(AI580," •*")+COUNTIF(AL580," •*")+COUNTIF(AO580," •*")+COUNTIF(AR580," •*")+COUNTIF(AU580," •*")+COUNTIF(AX580," •*"))</f>
        <v>#REF!</v>
      </c>
      <c r="BA580" s="50" t="e">
        <f>VLOOKUP(Audit!#REF!,$V$3:$AE$12,8,FALSE)&amp; Audit!#REF! &amp; IF(Audit!#REF!=10,Audit!#REF!,"")</f>
        <v>#REF!</v>
      </c>
      <c r="BB580" s="50" t="e">
        <f>VLOOKUP(Audit!#REF!,$V$13:$AE$22,8,FALSE) &amp; IF(Audit!#REF!=10,Audit!#REF!,"")</f>
        <v>#REF!</v>
      </c>
      <c r="BC580" s="47" t="e">
        <f t="shared" ref="BC580:BC643" si="295">IF(BA580="","",COUNTIF(AI580," •*")+COUNTIF(AL580," •*")+COUNTIF(AO580," •*")+COUNTIF(AR580," •*")+COUNTIF(AU580," •*")+COUNTIF(AX580," •*")+COUNTIF(BA580," •*"))</f>
        <v>#REF!</v>
      </c>
      <c r="BD580" s="50" t="e">
        <f>VLOOKUP(Audit!#REF!,$V$3:$AE$12,9,FALSE)&amp; IF(Audit!#REF!=10,Audit!#REF!,"")</f>
        <v>#REF!</v>
      </c>
      <c r="BE580" s="50" t="e">
        <f>VLOOKUP(Audit!#REF!,$V$13:$AE$22,9,FALSE) &amp; IF(Audit!#REF!=10,Audit!#REF!,"") &amp; IF(Audit!#REF!&lt;&gt;1,U580,"")</f>
        <v>#REF!</v>
      </c>
      <c r="BF580" s="47" t="e">
        <f t="shared" ref="BF580:BF643" si="296">IF(BD580="","",COUNTIF(AI580," •*")+COUNTIF(AL580," •*")+COUNTIF(AO580," •*")+COUNTIF(AR580," •*")+COUNTIF(AU580," •*")+COUNTIF(AX580," •*")+COUNTIF(BA580," •*")+COUNTIF(BD580," •*"))</f>
        <v>#REF!</v>
      </c>
      <c r="BG580" s="50" t="e">
        <f>VLOOKUP(Audit!#REF!,$V$3:$AE$12,10,FALSE) &amp; Audit!#REF! &amp; IF(Audit!#REF!=10,Audit!#REF!,"")</f>
        <v>#REF!</v>
      </c>
      <c r="BH580" s="50" t="e">
        <f>VLOOKUP(Audit!#REF!,$V$13:$AE$22,10,FALSE) &amp; IF(Audit!#REF!=10,Audit!#REF!,"") &amp; IF(Audit!#REF!&lt;&gt;1,U580,"")</f>
        <v>#REF!</v>
      </c>
      <c r="BI580" s="47" t="e">
        <f t="shared" ref="BI580:BI643" si="297">IF(BG580="","",COUNTIF(AI580," •*")+COUNTIF(AL580," •*")+COUNTIF(AO580," •*")+COUNTIF(AR580," •*")+COUNTIF(AU580," •*")+COUNTIF(AX580," •*")+COUNTIF(BA580," •*")+COUNTIF(BD580," •*")+COUNTIF(BG580," •*"))</f>
        <v>#REF!</v>
      </c>
      <c r="BJ580" s="48" t="str">
        <f t="shared" ref="BJ580:BJ643" si="298">IFERROR(INDEX(AI580:BH580,MATCH(1,AK580:BI580,0)),"")</f>
        <v/>
      </c>
      <c r="BK580" s="48" t="str">
        <f t="shared" ref="BK580:BK643" si="299">IFERROR(INDEX(AJ580:BH580,MATCH(1,AK580:BI580,0)),"")</f>
        <v/>
      </c>
      <c r="BL580" s="48" t="str">
        <f t="shared" ref="BL580:BL643" si="300">IFERROR(INDEX(AI580:BH580,MATCH(2,AK580:BI580,0)),"")</f>
        <v/>
      </c>
      <c r="BM580" s="48" t="str">
        <f t="shared" ref="BM580:BM643" si="301">IFERROR(INDEX(AJ580:BH580,MATCH(2,AK580:BI580,0)),"")</f>
        <v/>
      </c>
      <c r="BN580" s="48" t="str">
        <f t="shared" ref="BN580:BN643" si="302">IFERROR(INDEX(AI580:BH580,MATCH(3,AK580:BI580,0)),"")</f>
        <v/>
      </c>
      <c r="BO580" s="48" t="str">
        <f t="shared" ref="BO580:BO643" si="303">IFERROR(INDEX(AJ580:BH580,MATCH(3,AK580:BI580,0)),"")</f>
        <v/>
      </c>
      <c r="BP580" s="48" t="str">
        <f t="shared" ref="BP580:BP643" si="304">IFERROR(INDEX(AI580:BH580,MATCH(4,AK580:BI580,0)),"")</f>
        <v/>
      </c>
      <c r="BQ580" s="48" t="str">
        <f t="shared" ref="BQ580:BQ643" si="305">IFERROR(INDEX(AJ580:BH580,MATCH(4,AK580:BI580,0)),"")</f>
        <v/>
      </c>
      <c r="BR580" s="48" t="str">
        <f t="shared" ref="BR580:BR643" si="306">IFERROR(INDEX(AI580:BH580,MATCH(5,AK580:BI580,0)),"")</f>
        <v/>
      </c>
      <c r="BS580" s="48" t="str">
        <f t="shared" ref="BS580:BS643" si="307">IFERROR(INDEX(AJ580:BH580,MATCH(5,AK580:BI580,0)),"")</f>
        <v/>
      </c>
      <c r="BT580" s="48" t="str">
        <f t="shared" ref="BT580:BT643" si="308">IFERROR(INDEX(AI580:BH580,MATCH(6,AK580:BI580,0)),"")</f>
        <v/>
      </c>
      <c r="BU580" s="48" t="str">
        <f t="shared" ref="BU580:BU643" si="309">IFERROR(INDEX(AJ580:BH580,MATCH(6,AK580:BI580,0)),"")</f>
        <v/>
      </c>
    </row>
    <row r="581" spans="1:73">
      <c r="A581" s="10" t="e">
        <f>Audit!#REF!</f>
        <v>#REF!</v>
      </c>
      <c r="B581" s="10" t="e">
        <f t="shared" si="280"/>
        <v>#REF!</v>
      </c>
      <c r="C581" s="17" t="e">
        <f>VLOOKUP(Audit!#REF!,$V$3:$AE$12,2,FALSE) &amp; VLOOKUP(Audit!#REF!,$V$13:$AE$22,2,FALSE)&amp; IF(Audit!#REF!=10,Audit!#REF!&amp;Audit!#REF!,"")</f>
        <v>#REF!</v>
      </c>
      <c r="D581" s="17" t="e">
        <f>VLOOKUP(Audit!#REF!,$V$3:$AE$12,3,FALSE) &amp; VLOOKUP(Audit!#REF!,$V$13:$AE$22,3,FALSE) &amp;IF(Audit!#REF!=10,Audit!#REF!&amp;Audit!#REF!,"")</f>
        <v>#REF!</v>
      </c>
      <c r="E581" s="17" t="e">
        <f>VLOOKUP(Audit!#REF!,$V$3:$AE$12,4,FALSE)&amp; Audit!#REF! &amp; VLOOKUP(Audit!#REF!,$V$13:$AE$22,4,FALSE)&amp; IF(Audit!#REF!=10,Audit!#REF!&amp;Audit!#REF!,"")</f>
        <v>#REF!</v>
      </c>
      <c r="F581" s="17" t="e">
        <f>VLOOKUP(Audit!#REF!,$V$3:$AE$12,5,FALSE) &amp; VLOOKUP(Audit!#REF!,$V$13:$AE$22,5,FALSE)&amp; IF(Audit!#REF!=10,Audit!#REF!&amp;Audit!#REF!,"")</f>
        <v>#REF!</v>
      </c>
      <c r="G581" s="17" t="e">
        <f>VLOOKUP(Audit!#REF!,$V$3:$AE$12,6,FALSE) &amp; VLOOKUP(Audit!#REF!,$V$13:$AE$22,6,FALSE)&amp; IF(Audit!#REF!=10,Audit!#REF!&amp;Audit!#REF!,"")</f>
        <v>#REF!</v>
      </c>
      <c r="H581" s="17" t="e">
        <f>VLOOKUP(Audit!#REF!,$V$3:$AE$12,7,FALSE) &amp; VLOOKUP(Audit!#REF!,$V$13:$AE$22,7,FALSE)&amp;IF(Audit!#REF!=10,Audit!#REF!&amp;Audit!#REF!,"")</f>
        <v>#REF!</v>
      </c>
      <c r="I581" s="17" t="e">
        <f>VLOOKUP(Audit!#REF!,$V$3:$AE$12,8,FALSE) &amp; Audit!#REF! &amp; VLOOKUP(Audit!#REF!,$V$13:$AE$22,8,FALSE)&amp;IF(Audit!#REF!=10,Audit!#REF!&amp;Audit!#REF!,"")</f>
        <v>#REF!</v>
      </c>
      <c r="J581" s="17" t="e">
        <f>VLOOKUP(Audit!#REF!,$V$3:$AE$12,9,FALSE) &amp; VLOOKUP(Audit!#REF!,$V$13:$AE$22,9,FALSE) &amp; IF(Audit!#REF!=10,Audit!#REF!&amp;Audit!#REF!,"") &amp; IF(Audit!#REF!&lt;&gt;1,U581,"")</f>
        <v>#REF!</v>
      </c>
      <c r="K581" s="17" t="e">
        <f>VLOOKUP(Audit!#REF!,$V$3:$AE$12,10,FALSE) &amp; Audit!#REF! &amp; VLOOKUP(Audit!#REF!,$V$13:$AE$22,10,FALSE) &amp; IF(Audit!#REF!=10,Audit!#REF!&amp;Audit!#REF!,"") &amp; IF(Audit!#REF!&lt;&gt;1,U581,"")</f>
        <v>#REF!</v>
      </c>
      <c r="L581" s="10" t="e">
        <f>Audit!#REF!</f>
        <v>#REF!</v>
      </c>
      <c r="M581" s="10" t="e">
        <f t="shared" si="281"/>
        <v>#REF!</v>
      </c>
      <c r="N581" s="10" t="e">
        <f t="shared" si="282"/>
        <v>#REF!</v>
      </c>
      <c r="O581" s="10" t="e">
        <f t="shared" si="283"/>
        <v>#REF!</v>
      </c>
      <c r="P581" s="10" t="e">
        <f t="shared" si="284"/>
        <v>#REF!</v>
      </c>
      <c r="Q581" s="10" t="e">
        <f t="shared" si="285"/>
        <v>#REF!</v>
      </c>
      <c r="R581" s="10" t="e">
        <f t="shared" si="286"/>
        <v>#REF!</v>
      </c>
      <c r="S581" s="10" t="e">
        <f t="shared" si="287"/>
        <v>#REF!</v>
      </c>
      <c r="T581" s="10" t="e">
        <f t="shared" si="288"/>
        <v>#REF!</v>
      </c>
      <c r="U581" s="17" t="e">
        <f>IF(Audit!#REF!="","",VLOOKUP(Audit!#REF!,$W$26:$X$35,2,FALSE)) &amp; Audit!#REF! &amp; IF(Audit!#REF!="","",IF(Audit!#REF!&lt;=1.4,VLOOKUP(Audit!#REF!,$W$38:X626,2,FALSE),VLOOKUP(Audit!#REF!,$W$51:$X$61,2,FALSE))) &amp; IF(Audit!#REF!="","",VLOOKUP(Audit!#REF!,$Y$26:$Z$35,2,FALSE) &amp; Audit!#REF! &amp; IF(Audit!#REF!="","",IF(Audit!#REF!&lt;=1.4,VLOOKUP(Audit!#REF!,$Y$38:$Z$48,2,FALSE),VLOOKUP(Audit!#REF!,$Y$51:$Z$61,2,FALSE))))</f>
        <v>#REF!</v>
      </c>
      <c r="V581" s="21"/>
      <c r="AH581" s="49" t="e">
        <f>Audit!#REF!</f>
        <v>#REF!</v>
      </c>
      <c r="AI581" s="50" t="e">
        <f>VLOOKUP(Audit!#REF!,$V$3:$AE$12,2,FALSE)&amp; IF(Audit!#REF!=10,Audit!#REF!,"")</f>
        <v>#REF!</v>
      </c>
      <c r="AJ581" s="50" t="e">
        <f>VLOOKUP(Audit!#REF!,$V$13:$AE$22,2,FALSE)&amp; IF(Audit!#REF!=10,Audit!#REF!,"")</f>
        <v>#REF!</v>
      </c>
      <c r="AK581" s="47" t="e">
        <f t="shared" si="289"/>
        <v>#REF!</v>
      </c>
      <c r="AL581" s="50" t="e">
        <f>VLOOKUP(Audit!#REF!,$V$3:$AE$12,3,FALSE)&amp; IF(Audit!#REF!=10,Audit!#REF!,"")</f>
        <v>#REF!</v>
      </c>
      <c r="AM581" s="50" t="e">
        <f>VLOOKUP(Audit!#REF!,$V$13:$AE$22,3,FALSE)&amp; IF(Audit!#REF!=10,Audit!#REF!,"")</f>
        <v>#REF!</v>
      </c>
      <c r="AN581" s="47" t="e">
        <f t="shared" si="290"/>
        <v>#REF!</v>
      </c>
      <c r="AO581" s="50" t="e">
        <f>VLOOKUP(Audit!#REF!,$V$3:$AE$12,4,FALSE) &amp;  Audit!#REF! &amp; IF(Audit!#REF!=10,Audit!#REF!,"")</f>
        <v>#REF!</v>
      </c>
      <c r="AP581" s="50" t="e">
        <f>VLOOKUP(Audit!#REF!,$V$13:$AE$22,4,FALSE)&amp; IF(Audit!#REF!=10,Audit!#REF!,"")</f>
        <v>#REF!</v>
      </c>
      <c r="AQ581" s="47" t="e">
        <f t="shared" si="291"/>
        <v>#REF!</v>
      </c>
      <c r="AR581" s="50" t="e">
        <f>VLOOKUP(Audit!#REF!,$V$3:$AE$12,5,FALSE)&amp; IF(Audit!#REF!=10,Audit!#REF!,"")</f>
        <v>#REF!</v>
      </c>
      <c r="AS581" s="50" t="e">
        <f>VLOOKUP(Audit!#REF!,$V$13:$AE$22,5,FALSE)&amp; IF(Audit!#REF!=10,Audit!#REF!,"")</f>
        <v>#REF!</v>
      </c>
      <c r="AT581" s="47" t="e">
        <f t="shared" si="292"/>
        <v>#REF!</v>
      </c>
      <c r="AU581" s="50" t="e">
        <f>VLOOKUP(Audit!#REF!,$V$3:$AE$12,6,FALSE)&amp; IF(Audit!#REF!=10,Audit!#REF!,"")</f>
        <v>#REF!</v>
      </c>
      <c r="AV581" s="50" t="e">
        <f>VLOOKUP(Audit!#REF!,$V$13:$AE$22,6,FALSE)&amp; IF(Audit!#REF!=10,Audit!#REF!,"")</f>
        <v>#REF!</v>
      </c>
      <c r="AW581" s="47" t="e">
        <f t="shared" si="293"/>
        <v>#REF!</v>
      </c>
      <c r="AX581" s="50" t="e">
        <f>VLOOKUP(Audit!#REF!,$V$3:$AE$12,7,FALSE)&amp; IF(Audit!#REF!=10,Audit!#REF!,"")</f>
        <v>#REF!</v>
      </c>
      <c r="AY581" s="50" t="e">
        <f>VLOOKUP(Audit!#REF!,$V$13:$AE$22,7,FALSE) &amp; IF(Audit!#REF!=10,Audit!#REF!,"")</f>
        <v>#REF!</v>
      </c>
      <c r="AZ581" s="47" t="e">
        <f t="shared" si="294"/>
        <v>#REF!</v>
      </c>
      <c r="BA581" s="50" t="e">
        <f>VLOOKUP(Audit!#REF!,$V$3:$AE$12,8,FALSE)&amp; Audit!#REF! &amp; IF(Audit!#REF!=10,Audit!#REF!,"")</f>
        <v>#REF!</v>
      </c>
      <c r="BB581" s="50" t="e">
        <f>VLOOKUP(Audit!#REF!,$V$13:$AE$22,8,FALSE) &amp; IF(Audit!#REF!=10,Audit!#REF!,"")</f>
        <v>#REF!</v>
      </c>
      <c r="BC581" s="47" t="e">
        <f t="shared" si="295"/>
        <v>#REF!</v>
      </c>
      <c r="BD581" s="50" t="e">
        <f>VLOOKUP(Audit!#REF!,$V$3:$AE$12,9,FALSE)&amp; IF(Audit!#REF!=10,Audit!#REF!,"")</f>
        <v>#REF!</v>
      </c>
      <c r="BE581" s="50" t="e">
        <f>VLOOKUP(Audit!#REF!,$V$13:$AE$22,9,FALSE) &amp; IF(Audit!#REF!=10,Audit!#REF!,"") &amp; IF(Audit!#REF!&lt;&gt;1,U581,"")</f>
        <v>#REF!</v>
      </c>
      <c r="BF581" s="47" t="e">
        <f t="shared" si="296"/>
        <v>#REF!</v>
      </c>
      <c r="BG581" s="50" t="e">
        <f>VLOOKUP(Audit!#REF!,$V$3:$AE$12,10,FALSE) &amp; Audit!#REF! &amp; IF(Audit!#REF!=10,Audit!#REF!,"")</f>
        <v>#REF!</v>
      </c>
      <c r="BH581" s="50" t="e">
        <f>VLOOKUP(Audit!#REF!,$V$13:$AE$22,10,FALSE) &amp; IF(Audit!#REF!=10,Audit!#REF!,"") &amp; IF(Audit!#REF!&lt;&gt;1,U581,"")</f>
        <v>#REF!</v>
      </c>
      <c r="BI581" s="47" t="e">
        <f t="shared" si="297"/>
        <v>#REF!</v>
      </c>
      <c r="BJ581" s="48" t="str">
        <f t="shared" si="298"/>
        <v/>
      </c>
      <c r="BK581" s="48" t="str">
        <f t="shared" si="299"/>
        <v/>
      </c>
      <c r="BL581" s="48" t="str">
        <f t="shared" si="300"/>
        <v/>
      </c>
      <c r="BM581" s="48" t="str">
        <f t="shared" si="301"/>
        <v/>
      </c>
      <c r="BN581" s="48" t="str">
        <f t="shared" si="302"/>
        <v/>
      </c>
      <c r="BO581" s="48" t="str">
        <f t="shared" si="303"/>
        <v/>
      </c>
      <c r="BP581" s="48" t="str">
        <f t="shared" si="304"/>
        <v/>
      </c>
      <c r="BQ581" s="48" t="str">
        <f t="shared" si="305"/>
        <v/>
      </c>
      <c r="BR581" s="48" t="str">
        <f t="shared" si="306"/>
        <v/>
      </c>
      <c r="BS581" s="48" t="str">
        <f t="shared" si="307"/>
        <v/>
      </c>
      <c r="BT581" s="48" t="str">
        <f t="shared" si="308"/>
        <v/>
      </c>
      <c r="BU581" s="48" t="str">
        <f t="shared" si="309"/>
        <v/>
      </c>
    </row>
    <row r="582" spans="1:73">
      <c r="A582" s="10" t="e">
        <f>Audit!#REF!</f>
        <v>#REF!</v>
      </c>
      <c r="B582" s="10" t="e">
        <f t="shared" si="280"/>
        <v>#REF!</v>
      </c>
      <c r="C582" s="17" t="e">
        <f>VLOOKUP(Audit!#REF!,$V$3:$AE$12,2,FALSE) &amp; VLOOKUP(Audit!#REF!,$V$13:$AE$22,2,FALSE)&amp; IF(Audit!#REF!=10,Audit!#REF!&amp;Audit!#REF!,"")</f>
        <v>#REF!</v>
      </c>
      <c r="D582" s="17" t="e">
        <f>VLOOKUP(Audit!#REF!,$V$3:$AE$12,3,FALSE) &amp; VLOOKUP(Audit!#REF!,$V$13:$AE$22,3,FALSE) &amp;IF(Audit!#REF!=10,Audit!#REF!&amp;Audit!#REF!,"")</f>
        <v>#REF!</v>
      </c>
      <c r="E582" s="17" t="e">
        <f>VLOOKUP(Audit!#REF!,$V$3:$AE$12,4,FALSE)&amp; Audit!#REF! &amp; VLOOKUP(Audit!#REF!,$V$13:$AE$22,4,FALSE)&amp; IF(Audit!#REF!=10,Audit!#REF!&amp;Audit!#REF!,"")</f>
        <v>#REF!</v>
      </c>
      <c r="F582" s="17" t="e">
        <f>VLOOKUP(Audit!#REF!,$V$3:$AE$12,5,FALSE) &amp; VLOOKUP(Audit!#REF!,$V$13:$AE$22,5,FALSE)&amp; IF(Audit!#REF!=10,Audit!#REF!&amp;Audit!#REF!,"")</f>
        <v>#REF!</v>
      </c>
      <c r="G582" s="17" t="e">
        <f>VLOOKUP(Audit!#REF!,$V$3:$AE$12,6,FALSE) &amp; VLOOKUP(Audit!#REF!,$V$13:$AE$22,6,FALSE)&amp; IF(Audit!#REF!=10,Audit!#REF!&amp;Audit!#REF!,"")</f>
        <v>#REF!</v>
      </c>
      <c r="H582" s="17" t="e">
        <f>VLOOKUP(Audit!#REF!,$V$3:$AE$12,7,FALSE) &amp; VLOOKUP(Audit!#REF!,$V$13:$AE$22,7,FALSE)&amp;IF(Audit!#REF!=10,Audit!#REF!&amp;Audit!#REF!,"")</f>
        <v>#REF!</v>
      </c>
      <c r="I582" s="17" t="e">
        <f>VLOOKUP(Audit!#REF!,$V$3:$AE$12,8,FALSE) &amp; Audit!#REF! &amp; VLOOKUP(Audit!#REF!,$V$13:$AE$22,8,FALSE)&amp;IF(Audit!#REF!=10,Audit!#REF!&amp;Audit!#REF!,"")</f>
        <v>#REF!</v>
      </c>
      <c r="J582" s="17" t="e">
        <f>VLOOKUP(Audit!#REF!,$V$3:$AE$12,9,FALSE) &amp; VLOOKUP(Audit!#REF!,$V$13:$AE$22,9,FALSE) &amp; IF(Audit!#REF!=10,Audit!#REF!&amp;Audit!#REF!,"") &amp; IF(Audit!#REF!&lt;&gt;1,U582,"")</f>
        <v>#REF!</v>
      </c>
      <c r="K582" s="17" t="e">
        <f>VLOOKUP(Audit!#REF!,$V$3:$AE$12,10,FALSE) &amp; Audit!#REF! &amp; VLOOKUP(Audit!#REF!,$V$13:$AE$22,10,FALSE) &amp; IF(Audit!#REF!=10,Audit!#REF!&amp;Audit!#REF!,"") &amp; IF(Audit!#REF!&lt;&gt;1,U582,"")</f>
        <v>#REF!</v>
      </c>
      <c r="L582" s="10" t="e">
        <f>Audit!#REF!</f>
        <v>#REF!</v>
      </c>
      <c r="M582" s="10" t="e">
        <f t="shared" si="281"/>
        <v>#REF!</v>
      </c>
      <c r="N582" s="10" t="e">
        <f t="shared" si="282"/>
        <v>#REF!</v>
      </c>
      <c r="O582" s="10" t="e">
        <f t="shared" si="283"/>
        <v>#REF!</v>
      </c>
      <c r="P582" s="10" t="e">
        <f t="shared" si="284"/>
        <v>#REF!</v>
      </c>
      <c r="Q582" s="10" t="e">
        <f t="shared" si="285"/>
        <v>#REF!</v>
      </c>
      <c r="R582" s="10" t="e">
        <f t="shared" si="286"/>
        <v>#REF!</v>
      </c>
      <c r="S582" s="10" t="e">
        <f t="shared" si="287"/>
        <v>#REF!</v>
      </c>
      <c r="T582" s="10" t="e">
        <f t="shared" si="288"/>
        <v>#REF!</v>
      </c>
      <c r="U582" s="17" t="e">
        <f>IF(Audit!#REF!="","",VLOOKUP(Audit!#REF!,$W$26:$X$35,2,FALSE)) &amp; Audit!#REF! &amp; IF(Audit!#REF!="","",IF(Audit!#REF!&lt;=1.4,VLOOKUP(Audit!#REF!,$W$38:X627,2,FALSE),VLOOKUP(Audit!#REF!,$W$51:$X$61,2,FALSE))) &amp; IF(Audit!#REF!="","",VLOOKUP(Audit!#REF!,$Y$26:$Z$35,2,FALSE) &amp; Audit!#REF! &amp; IF(Audit!#REF!="","",IF(Audit!#REF!&lt;=1.4,VLOOKUP(Audit!#REF!,$Y$38:$Z$48,2,FALSE),VLOOKUP(Audit!#REF!,$Y$51:$Z$61,2,FALSE))))</f>
        <v>#REF!</v>
      </c>
      <c r="V582" s="21"/>
      <c r="AH582" s="49" t="e">
        <f>Audit!#REF!</f>
        <v>#REF!</v>
      </c>
      <c r="AI582" s="50" t="e">
        <f>VLOOKUP(Audit!#REF!,$V$3:$AE$12,2,FALSE)&amp; IF(Audit!#REF!=10,Audit!#REF!,"")</f>
        <v>#REF!</v>
      </c>
      <c r="AJ582" s="50" t="e">
        <f>VLOOKUP(Audit!#REF!,$V$13:$AE$22,2,FALSE)&amp; IF(Audit!#REF!=10,Audit!#REF!,"")</f>
        <v>#REF!</v>
      </c>
      <c r="AK582" s="47" t="e">
        <f t="shared" si="289"/>
        <v>#REF!</v>
      </c>
      <c r="AL582" s="50" t="e">
        <f>VLOOKUP(Audit!#REF!,$V$3:$AE$12,3,FALSE)&amp; IF(Audit!#REF!=10,Audit!#REF!,"")</f>
        <v>#REF!</v>
      </c>
      <c r="AM582" s="50" t="e">
        <f>VLOOKUP(Audit!#REF!,$V$13:$AE$22,3,FALSE)&amp; IF(Audit!#REF!=10,Audit!#REF!,"")</f>
        <v>#REF!</v>
      </c>
      <c r="AN582" s="47" t="e">
        <f t="shared" si="290"/>
        <v>#REF!</v>
      </c>
      <c r="AO582" s="50" t="e">
        <f>VLOOKUP(Audit!#REF!,$V$3:$AE$12,4,FALSE) &amp;  Audit!#REF! &amp; IF(Audit!#REF!=10,Audit!#REF!,"")</f>
        <v>#REF!</v>
      </c>
      <c r="AP582" s="50" t="e">
        <f>VLOOKUP(Audit!#REF!,$V$13:$AE$22,4,FALSE)&amp; IF(Audit!#REF!=10,Audit!#REF!,"")</f>
        <v>#REF!</v>
      </c>
      <c r="AQ582" s="47" t="e">
        <f t="shared" si="291"/>
        <v>#REF!</v>
      </c>
      <c r="AR582" s="50" t="e">
        <f>VLOOKUP(Audit!#REF!,$V$3:$AE$12,5,FALSE)&amp; IF(Audit!#REF!=10,Audit!#REF!,"")</f>
        <v>#REF!</v>
      </c>
      <c r="AS582" s="50" t="e">
        <f>VLOOKUP(Audit!#REF!,$V$13:$AE$22,5,FALSE)&amp; IF(Audit!#REF!=10,Audit!#REF!,"")</f>
        <v>#REF!</v>
      </c>
      <c r="AT582" s="47" t="e">
        <f t="shared" si="292"/>
        <v>#REF!</v>
      </c>
      <c r="AU582" s="50" t="e">
        <f>VLOOKUP(Audit!#REF!,$V$3:$AE$12,6,FALSE)&amp; IF(Audit!#REF!=10,Audit!#REF!,"")</f>
        <v>#REF!</v>
      </c>
      <c r="AV582" s="50" t="e">
        <f>VLOOKUP(Audit!#REF!,$V$13:$AE$22,6,FALSE)&amp; IF(Audit!#REF!=10,Audit!#REF!,"")</f>
        <v>#REF!</v>
      </c>
      <c r="AW582" s="47" t="e">
        <f t="shared" si="293"/>
        <v>#REF!</v>
      </c>
      <c r="AX582" s="50" t="e">
        <f>VLOOKUP(Audit!#REF!,$V$3:$AE$12,7,FALSE)&amp; IF(Audit!#REF!=10,Audit!#REF!,"")</f>
        <v>#REF!</v>
      </c>
      <c r="AY582" s="50" t="e">
        <f>VLOOKUP(Audit!#REF!,$V$13:$AE$22,7,FALSE) &amp; IF(Audit!#REF!=10,Audit!#REF!,"")</f>
        <v>#REF!</v>
      </c>
      <c r="AZ582" s="47" t="e">
        <f t="shared" si="294"/>
        <v>#REF!</v>
      </c>
      <c r="BA582" s="50" t="e">
        <f>VLOOKUP(Audit!#REF!,$V$3:$AE$12,8,FALSE)&amp; Audit!#REF! &amp; IF(Audit!#REF!=10,Audit!#REF!,"")</f>
        <v>#REF!</v>
      </c>
      <c r="BB582" s="50" t="e">
        <f>VLOOKUP(Audit!#REF!,$V$13:$AE$22,8,FALSE) &amp; IF(Audit!#REF!=10,Audit!#REF!,"")</f>
        <v>#REF!</v>
      </c>
      <c r="BC582" s="47" t="e">
        <f t="shared" si="295"/>
        <v>#REF!</v>
      </c>
      <c r="BD582" s="50" t="e">
        <f>VLOOKUP(Audit!#REF!,$V$3:$AE$12,9,FALSE)&amp; IF(Audit!#REF!=10,Audit!#REF!,"")</f>
        <v>#REF!</v>
      </c>
      <c r="BE582" s="50" t="e">
        <f>VLOOKUP(Audit!#REF!,$V$13:$AE$22,9,FALSE) &amp; IF(Audit!#REF!=10,Audit!#REF!,"") &amp; IF(Audit!#REF!&lt;&gt;1,U582,"")</f>
        <v>#REF!</v>
      </c>
      <c r="BF582" s="47" t="e">
        <f t="shared" si="296"/>
        <v>#REF!</v>
      </c>
      <c r="BG582" s="50" t="e">
        <f>VLOOKUP(Audit!#REF!,$V$3:$AE$12,10,FALSE) &amp; Audit!#REF! &amp; IF(Audit!#REF!=10,Audit!#REF!,"")</f>
        <v>#REF!</v>
      </c>
      <c r="BH582" s="50" t="e">
        <f>VLOOKUP(Audit!#REF!,$V$13:$AE$22,10,FALSE) &amp; IF(Audit!#REF!=10,Audit!#REF!,"") &amp; IF(Audit!#REF!&lt;&gt;1,U582,"")</f>
        <v>#REF!</v>
      </c>
      <c r="BI582" s="47" t="e">
        <f t="shared" si="297"/>
        <v>#REF!</v>
      </c>
      <c r="BJ582" s="48" t="str">
        <f t="shared" si="298"/>
        <v/>
      </c>
      <c r="BK582" s="48" t="str">
        <f t="shared" si="299"/>
        <v/>
      </c>
      <c r="BL582" s="48" t="str">
        <f t="shared" si="300"/>
        <v/>
      </c>
      <c r="BM582" s="48" t="str">
        <f t="shared" si="301"/>
        <v/>
      </c>
      <c r="BN582" s="48" t="str">
        <f t="shared" si="302"/>
        <v/>
      </c>
      <c r="BO582" s="48" t="str">
        <f t="shared" si="303"/>
        <v/>
      </c>
      <c r="BP582" s="48" t="str">
        <f t="shared" si="304"/>
        <v/>
      </c>
      <c r="BQ582" s="48" t="str">
        <f t="shared" si="305"/>
        <v/>
      </c>
      <c r="BR582" s="48" t="str">
        <f t="shared" si="306"/>
        <v/>
      </c>
      <c r="BS582" s="48" t="str">
        <f t="shared" si="307"/>
        <v/>
      </c>
      <c r="BT582" s="48" t="str">
        <f t="shared" si="308"/>
        <v/>
      </c>
      <c r="BU582" s="48" t="str">
        <f t="shared" si="309"/>
        <v/>
      </c>
    </row>
    <row r="583" spans="1:73">
      <c r="A583" s="10" t="e">
        <f>Audit!#REF!</f>
        <v>#REF!</v>
      </c>
      <c r="B583" s="10" t="e">
        <f t="shared" si="280"/>
        <v>#REF!</v>
      </c>
      <c r="C583" s="17" t="e">
        <f>VLOOKUP(Audit!#REF!,$V$3:$AE$12,2,FALSE) &amp; VLOOKUP(Audit!#REF!,$V$13:$AE$22,2,FALSE)&amp; IF(Audit!#REF!=10,Audit!#REF!&amp;Audit!#REF!,"")</f>
        <v>#REF!</v>
      </c>
      <c r="D583" s="17" t="e">
        <f>VLOOKUP(Audit!#REF!,$V$3:$AE$12,3,FALSE) &amp; VLOOKUP(Audit!#REF!,$V$13:$AE$22,3,FALSE) &amp;IF(Audit!#REF!=10,Audit!#REF!&amp;Audit!#REF!,"")</f>
        <v>#REF!</v>
      </c>
      <c r="E583" s="17" t="e">
        <f>VLOOKUP(Audit!#REF!,$V$3:$AE$12,4,FALSE)&amp; Audit!#REF! &amp; VLOOKUP(Audit!#REF!,$V$13:$AE$22,4,FALSE)&amp; IF(Audit!#REF!=10,Audit!#REF!&amp;Audit!#REF!,"")</f>
        <v>#REF!</v>
      </c>
      <c r="F583" s="17" t="e">
        <f>VLOOKUP(Audit!#REF!,$V$3:$AE$12,5,FALSE) &amp; VLOOKUP(Audit!#REF!,$V$13:$AE$22,5,FALSE)&amp; IF(Audit!#REF!=10,Audit!#REF!&amp;Audit!#REF!,"")</f>
        <v>#REF!</v>
      </c>
      <c r="G583" s="17" t="e">
        <f>VLOOKUP(Audit!#REF!,$V$3:$AE$12,6,FALSE) &amp; VLOOKUP(Audit!#REF!,$V$13:$AE$22,6,FALSE)&amp; IF(Audit!#REF!=10,Audit!#REF!&amp;Audit!#REF!,"")</f>
        <v>#REF!</v>
      </c>
      <c r="H583" s="17" t="e">
        <f>VLOOKUP(Audit!#REF!,$V$3:$AE$12,7,FALSE) &amp; VLOOKUP(Audit!#REF!,$V$13:$AE$22,7,FALSE)&amp;IF(Audit!#REF!=10,Audit!#REF!&amp;Audit!#REF!,"")</f>
        <v>#REF!</v>
      </c>
      <c r="I583" s="17" t="e">
        <f>VLOOKUP(Audit!#REF!,$V$3:$AE$12,8,FALSE) &amp; Audit!#REF! &amp; VLOOKUP(Audit!#REF!,$V$13:$AE$22,8,FALSE)&amp;IF(Audit!#REF!=10,Audit!#REF!&amp;Audit!#REF!,"")</f>
        <v>#REF!</v>
      </c>
      <c r="J583" s="17" t="e">
        <f>VLOOKUP(Audit!#REF!,$V$3:$AE$12,9,FALSE) &amp; VLOOKUP(Audit!#REF!,$V$13:$AE$22,9,FALSE) &amp; IF(Audit!#REF!=10,Audit!#REF!&amp;Audit!#REF!,"") &amp; IF(Audit!#REF!&lt;&gt;1,U583,"")</f>
        <v>#REF!</v>
      </c>
      <c r="K583" s="17" t="e">
        <f>VLOOKUP(Audit!#REF!,$V$3:$AE$12,10,FALSE) &amp; Audit!#REF! &amp; VLOOKUP(Audit!#REF!,$V$13:$AE$22,10,FALSE) &amp; IF(Audit!#REF!=10,Audit!#REF!&amp;Audit!#REF!,"") &amp; IF(Audit!#REF!&lt;&gt;1,U583,"")</f>
        <v>#REF!</v>
      </c>
      <c r="L583" s="10" t="e">
        <f>Audit!#REF!</f>
        <v>#REF!</v>
      </c>
      <c r="M583" s="10" t="e">
        <f t="shared" si="281"/>
        <v>#REF!</v>
      </c>
      <c r="N583" s="10" t="e">
        <f t="shared" si="282"/>
        <v>#REF!</v>
      </c>
      <c r="O583" s="10" t="e">
        <f t="shared" si="283"/>
        <v>#REF!</v>
      </c>
      <c r="P583" s="10" t="e">
        <f t="shared" si="284"/>
        <v>#REF!</v>
      </c>
      <c r="Q583" s="10" t="e">
        <f t="shared" si="285"/>
        <v>#REF!</v>
      </c>
      <c r="R583" s="10" t="e">
        <f t="shared" si="286"/>
        <v>#REF!</v>
      </c>
      <c r="S583" s="10" t="e">
        <f t="shared" si="287"/>
        <v>#REF!</v>
      </c>
      <c r="T583" s="10" t="e">
        <f t="shared" si="288"/>
        <v>#REF!</v>
      </c>
      <c r="U583" s="17" t="e">
        <f>IF(Audit!#REF!="","",VLOOKUP(Audit!#REF!,$W$26:$X$35,2,FALSE)) &amp; Audit!#REF! &amp; IF(Audit!#REF!="","",IF(Audit!#REF!&lt;=1.4,VLOOKUP(Audit!#REF!,$W$38:X628,2,FALSE),VLOOKUP(Audit!#REF!,$W$51:$X$61,2,FALSE))) &amp; IF(Audit!#REF!="","",VLOOKUP(Audit!#REF!,$Y$26:$Z$35,2,FALSE) &amp; Audit!#REF! &amp; IF(Audit!#REF!="","",IF(Audit!#REF!&lt;=1.4,VLOOKUP(Audit!#REF!,$Y$38:$Z$48,2,FALSE),VLOOKUP(Audit!#REF!,$Y$51:$Z$61,2,FALSE))))</f>
        <v>#REF!</v>
      </c>
      <c r="V583" s="21"/>
      <c r="AH583" s="49" t="e">
        <f>Audit!#REF!</f>
        <v>#REF!</v>
      </c>
      <c r="AI583" s="50" t="e">
        <f>VLOOKUP(Audit!#REF!,$V$3:$AE$12,2,FALSE)&amp; IF(Audit!#REF!=10,Audit!#REF!,"")</f>
        <v>#REF!</v>
      </c>
      <c r="AJ583" s="50" t="e">
        <f>VLOOKUP(Audit!#REF!,$V$13:$AE$22,2,FALSE)&amp; IF(Audit!#REF!=10,Audit!#REF!,"")</f>
        <v>#REF!</v>
      </c>
      <c r="AK583" s="47" t="e">
        <f t="shared" si="289"/>
        <v>#REF!</v>
      </c>
      <c r="AL583" s="50" t="e">
        <f>VLOOKUP(Audit!#REF!,$V$3:$AE$12,3,FALSE)&amp; IF(Audit!#REF!=10,Audit!#REF!,"")</f>
        <v>#REF!</v>
      </c>
      <c r="AM583" s="50" t="e">
        <f>VLOOKUP(Audit!#REF!,$V$13:$AE$22,3,FALSE)&amp; IF(Audit!#REF!=10,Audit!#REF!,"")</f>
        <v>#REF!</v>
      </c>
      <c r="AN583" s="47" t="e">
        <f t="shared" si="290"/>
        <v>#REF!</v>
      </c>
      <c r="AO583" s="50" t="e">
        <f>VLOOKUP(Audit!#REF!,$V$3:$AE$12,4,FALSE) &amp;  Audit!#REF! &amp; IF(Audit!#REF!=10,Audit!#REF!,"")</f>
        <v>#REF!</v>
      </c>
      <c r="AP583" s="50" t="e">
        <f>VLOOKUP(Audit!#REF!,$V$13:$AE$22,4,FALSE)&amp; IF(Audit!#REF!=10,Audit!#REF!,"")</f>
        <v>#REF!</v>
      </c>
      <c r="AQ583" s="47" t="e">
        <f t="shared" si="291"/>
        <v>#REF!</v>
      </c>
      <c r="AR583" s="50" t="e">
        <f>VLOOKUP(Audit!#REF!,$V$3:$AE$12,5,FALSE)&amp; IF(Audit!#REF!=10,Audit!#REF!,"")</f>
        <v>#REF!</v>
      </c>
      <c r="AS583" s="50" t="e">
        <f>VLOOKUP(Audit!#REF!,$V$13:$AE$22,5,FALSE)&amp; IF(Audit!#REF!=10,Audit!#REF!,"")</f>
        <v>#REF!</v>
      </c>
      <c r="AT583" s="47" t="e">
        <f t="shared" si="292"/>
        <v>#REF!</v>
      </c>
      <c r="AU583" s="50" t="e">
        <f>VLOOKUP(Audit!#REF!,$V$3:$AE$12,6,FALSE)&amp; IF(Audit!#REF!=10,Audit!#REF!,"")</f>
        <v>#REF!</v>
      </c>
      <c r="AV583" s="50" t="e">
        <f>VLOOKUP(Audit!#REF!,$V$13:$AE$22,6,FALSE)&amp; IF(Audit!#REF!=10,Audit!#REF!,"")</f>
        <v>#REF!</v>
      </c>
      <c r="AW583" s="47" t="e">
        <f t="shared" si="293"/>
        <v>#REF!</v>
      </c>
      <c r="AX583" s="50" t="e">
        <f>VLOOKUP(Audit!#REF!,$V$3:$AE$12,7,FALSE)&amp; IF(Audit!#REF!=10,Audit!#REF!,"")</f>
        <v>#REF!</v>
      </c>
      <c r="AY583" s="50" t="e">
        <f>VLOOKUP(Audit!#REF!,$V$13:$AE$22,7,FALSE) &amp; IF(Audit!#REF!=10,Audit!#REF!,"")</f>
        <v>#REF!</v>
      </c>
      <c r="AZ583" s="47" t="e">
        <f t="shared" si="294"/>
        <v>#REF!</v>
      </c>
      <c r="BA583" s="50" t="e">
        <f>VLOOKUP(Audit!#REF!,$V$3:$AE$12,8,FALSE)&amp; Audit!#REF! &amp; IF(Audit!#REF!=10,Audit!#REF!,"")</f>
        <v>#REF!</v>
      </c>
      <c r="BB583" s="50" t="e">
        <f>VLOOKUP(Audit!#REF!,$V$13:$AE$22,8,FALSE) &amp; IF(Audit!#REF!=10,Audit!#REF!,"")</f>
        <v>#REF!</v>
      </c>
      <c r="BC583" s="47" t="e">
        <f t="shared" si="295"/>
        <v>#REF!</v>
      </c>
      <c r="BD583" s="50" t="e">
        <f>VLOOKUP(Audit!#REF!,$V$3:$AE$12,9,FALSE)&amp; IF(Audit!#REF!=10,Audit!#REF!,"")</f>
        <v>#REF!</v>
      </c>
      <c r="BE583" s="50" t="e">
        <f>VLOOKUP(Audit!#REF!,$V$13:$AE$22,9,FALSE) &amp; IF(Audit!#REF!=10,Audit!#REF!,"") &amp; IF(Audit!#REF!&lt;&gt;1,U583,"")</f>
        <v>#REF!</v>
      </c>
      <c r="BF583" s="47" t="e">
        <f t="shared" si="296"/>
        <v>#REF!</v>
      </c>
      <c r="BG583" s="50" t="e">
        <f>VLOOKUP(Audit!#REF!,$V$3:$AE$12,10,FALSE) &amp; Audit!#REF! &amp; IF(Audit!#REF!=10,Audit!#REF!,"")</f>
        <v>#REF!</v>
      </c>
      <c r="BH583" s="50" t="e">
        <f>VLOOKUP(Audit!#REF!,$V$13:$AE$22,10,FALSE) &amp; IF(Audit!#REF!=10,Audit!#REF!,"") &amp; IF(Audit!#REF!&lt;&gt;1,U583,"")</f>
        <v>#REF!</v>
      </c>
      <c r="BI583" s="47" t="e">
        <f t="shared" si="297"/>
        <v>#REF!</v>
      </c>
      <c r="BJ583" s="48" t="str">
        <f t="shared" si="298"/>
        <v/>
      </c>
      <c r="BK583" s="48" t="str">
        <f t="shared" si="299"/>
        <v/>
      </c>
      <c r="BL583" s="48" t="str">
        <f t="shared" si="300"/>
        <v/>
      </c>
      <c r="BM583" s="48" t="str">
        <f t="shared" si="301"/>
        <v/>
      </c>
      <c r="BN583" s="48" t="str">
        <f t="shared" si="302"/>
        <v/>
      </c>
      <c r="BO583" s="48" t="str">
        <f t="shared" si="303"/>
        <v/>
      </c>
      <c r="BP583" s="48" t="str">
        <f t="shared" si="304"/>
        <v/>
      </c>
      <c r="BQ583" s="48" t="str">
        <f t="shared" si="305"/>
        <v/>
      </c>
      <c r="BR583" s="48" t="str">
        <f t="shared" si="306"/>
        <v/>
      </c>
      <c r="BS583" s="48" t="str">
        <f t="shared" si="307"/>
        <v/>
      </c>
      <c r="BT583" s="48" t="str">
        <f t="shared" si="308"/>
        <v/>
      </c>
      <c r="BU583" s="48" t="str">
        <f t="shared" si="309"/>
        <v/>
      </c>
    </row>
    <row r="584" spans="1:73">
      <c r="A584" s="10" t="e">
        <f>Audit!#REF!</f>
        <v>#REF!</v>
      </c>
      <c r="B584" s="10" t="e">
        <f t="shared" si="280"/>
        <v>#REF!</v>
      </c>
      <c r="C584" s="17" t="e">
        <f>VLOOKUP(Audit!#REF!,$V$3:$AE$12,2,FALSE) &amp; VLOOKUP(Audit!#REF!,$V$13:$AE$22,2,FALSE)&amp; IF(Audit!#REF!=10,Audit!#REF!&amp;Audit!#REF!,"")</f>
        <v>#REF!</v>
      </c>
      <c r="D584" s="17" t="e">
        <f>VLOOKUP(Audit!#REF!,$V$3:$AE$12,3,FALSE) &amp; VLOOKUP(Audit!#REF!,$V$13:$AE$22,3,FALSE) &amp;IF(Audit!#REF!=10,Audit!#REF!&amp;Audit!#REF!,"")</f>
        <v>#REF!</v>
      </c>
      <c r="E584" s="17" t="e">
        <f>VLOOKUP(Audit!#REF!,$V$3:$AE$12,4,FALSE)&amp; Audit!#REF! &amp; VLOOKUP(Audit!#REF!,$V$13:$AE$22,4,FALSE)&amp; IF(Audit!#REF!=10,Audit!#REF!&amp;Audit!#REF!,"")</f>
        <v>#REF!</v>
      </c>
      <c r="F584" s="17" t="e">
        <f>VLOOKUP(Audit!#REF!,$V$3:$AE$12,5,FALSE) &amp; VLOOKUP(Audit!#REF!,$V$13:$AE$22,5,FALSE)&amp; IF(Audit!#REF!=10,Audit!#REF!&amp;Audit!#REF!,"")</f>
        <v>#REF!</v>
      </c>
      <c r="G584" s="17" t="e">
        <f>VLOOKUP(Audit!#REF!,$V$3:$AE$12,6,FALSE) &amp; VLOOKUP(Audit!#REF!,$V$13:$AE$22,6,FALSE)&amp; IF(Audit!#REF!=10,Audit!#REF!&amp;Audit!#REF!,"")</f>
        <v>#REF!</v>
      </c>
      <c r="H584" s="17" t="e">
        <f>VLOOKUP(Audit!#REF!,$V$3:$AE$12,7,FALSE) &amp; VLOOKUP(Audit!#REF!,$V$13:$AE$22,7,FALSE)&amp;IF(Audit!#REF!=10,Audit!#REF!&amp;Audit!#REF!,"")</f>
        <v>#REF!</v>
      </c>
      <c r="I584" s="17" t="e">
        <f>VLOOKUP(Audit!#REF!,$V$3:$AE$12,8,FALSE) &amp; Audit!#REF! &amp; VLOOKUP(Audit!#REF!,$V$13:$AE$22,8,FALSE)&amp;IF(Audit!#REF!=10,Audit!#REF!&amp;Audit!#REF!,"")</f>
        <v>#REF!</v>
      </c>
      <c r="J584" s="17" t="e">
        <f>VLOOKUP(Audit!#REF!,$V$3:$AE$12,9,FALSE) &amp; VLOOKUP(Audit!#REF!,$V$13:$AE$22,9,FALSE) &amp; IF(Audit!#REF!=10,Audit!#REF!&amp;Audit!#REF!,"") &amp; IF(Audit!#REF!&lt;&gt;1,U584,"")</f>
        <v>#REF!</v>
      </c>
      <c r="K584" s="17" t="e">
        <f>VLOOKUP(Audit!#REF!,$V$3:$AE$12,10,FALSE) &amp; Audit!#REF! &amp; VLOOKUP(Audit!#REF!,$V$13:$AE$22,10,FALSE) &amp; IF(Audit!#REF!=10,Audit!#REF!&amp;Audit!#REF!,"") &amp; IF(Audit!#REF!&lt;&gt;1,U584,"")</f>
        <v>#REF!</v>
      </c>
      <c r="L584" s="10" t="e">
        <f>Audit!#REF!</f>
        <v>#REF!</v>
      </c>
      <c r="M584" s="10" t="e">
        <f t="shared" si="281"/>
        <v>#REF!</v>
      </c>
      <c r="N584" s="10" t="e">
        <f t="shared" si="282"/>
        <v>#REF!</v>
      </c>
      <c r="O584" s="10" t="e">
        <f t="shared" si="283"/>
        <v>#REF!</v>
      </c>
      <c r="P584" s="10" t="e">
        <f t="shared" si="284"/>
        <v>#REF!</v>
      </c>
      <c r="Q584" s="10" t="e">
        <f t="shared" si="285"/>
        <v>#REF!</v>
      </c>
      <c r="R584" s="10" t="e">
        <f t="shared" si="286"/>
        <v>#REF!</v>
      </c>
      <c r="S584" s="10" t="e">
        <f t="shared" si="287"/>
        <v>#REF!</v>
      </c>
      <c r="T584" s="10" t="e">
        <f t="shared" si="288"/>
        <v>#REF!</v>
      </c>
      <c r="U584" s="17" t="e">
        <f>IF(Audit!#REF!="","",VLOOKUP(Audit!#REF!,$W$26:$X$35,2,FALSE)) &amp; Audit!#REF! &amp; IF(Audit!#REF!="","",IF(Audit!#REF!&lt;=1.4,VLOOKUP(Audit!#REF!,$W$38:X629,2,FALSE),VLOOKUP(Audit!#REF!,$W$51:$X$61,2,FALSE))) &amp; IF(Audit!#REF!="","",VLOOKUP(Audit!#REF!,$Y$26:$Z$35,2,FALSE) &amp; Audit!#REF! &amp; IF(Audit!#REF!="","",IF(Audit!#REF!&lt;=1.4,VLOOKUP(Audit!#REF!,$Y$38:$Z$48,2,FALSE),VLOOKUP(Audit!#REF!,$Y$51:$Z$61,2,FALSE))))</f>
        <v>#REF!</v>
      </c>
      <c r="V584" s="21"/>
      <c r="AH584" s="49" t="e">
        <f>Audit!#REF!</f>
        <v>#REF!</v>
      </c>
      <c r="AI584" s="50" t="e">
        <f>VLOOKUP(Audit!#REF!,$V$3:$AE$12,2,FALSE)&amp; IF(Audit!#REF!=10,Audit!#REF!,"")</f>
        <v>#REF!</v>
      </c>
      <c r="AJ584" s="50" t="e">
        <f>VLOOKUP(Audit!#REF!,$V$13:$AE$22,2,FALSE)&amp; IF(Audit!#REF!=10,Audit!#REF!,"")</f>
        <v>#REF!</v>
      </c>
      <c r="AK584" s="47" t="e">
        <f t="shared" si="289"/>
        <v>#REF!</v>
      </c>
      <c r="AL584" s="50" t="e">
        <f>VLOOKUP(Audit!#REF!,$V$3:$AE$12,3,FALSE)&amp; IF(Audit!#REF!=10,Audit!#REF!,"")</f>
        <v>#REF!</v>
      </c>
      <c r="AM584" s="50" t="e">
        <f>VLOOKUP(Audit!#REF!,$V$13:$AE$22,3,FALSE)&amp; IF(Audit!#REF!=10,Audit!#REF!,"")</f>
        <v>#REF!</v>
      </c>
      <c r="AN584" s="47" t="e">
        <f t="shared" si="290"/>
        <v>#REF!</v>
      </c>
      <c r="AO584" s="50" t="e">
        <f>VLOOKUP(Audit!#REF!,$V$3:$AE$12,4,FALSE) &amp;  Audit!#REF! &amp; IF(Audit!#REF!=10,Audit!#REF!,"")</f>
        <v>#REF!</v>
      </c>
      <c r="AP584" s="50" t="e">
        <f>VLOOKUP(Audit!#REF!,$V$13:$AE$22,4,FALSE)&amp; IF(Audit!#REF!=10,Audit!#REF!,"")</f>
        <v>#REF!</v>
      </c>
      <c r="AQ584" s="47" t="e">
        <f t="shared" si="291"/>
        <v>#REF!</v>
      </c>
      <c r="AR584" s="50" t="e">
        <f>VLOOKUP(Audit!#REF!,$V$3:$AE$12,5,FALSE)&amp; IF(Audit!#REF!=10,Audit!#REF!,"")</f>
        <v>#REF!</v>
      </c>
      <c r="AS584" s="50" t="e">
        <f>VLOOKUP(Audit!#REF!,$V$13:$AE$22,5,FALSE)&amp; IF(Audit!#REF!=10,Audit!#REF!,"")</f>
        <v>#REF!</v>
      </c>
      <c r="AT584" s="47" t="e">
        <f t="shared" si="292"/>
        <v>#REF!</v>
      </c>
      <c r="AU584" s="50" t="e">
        <f>VLOOKUP(Audit!#REF!,$V$3:$AE$12,6,FALSE)&amp; IF(Audit!#REF!=10,Audit!#REF!,"")</f>
        <v>#REF!</v>
      </c>
      <c r="AV584" s="50" t="e">
        <f>VLOOKUP(Audit!#REF!,$V$13:$AE$22,6,FALSE)&amp; IF(Audit!#REF!=10,Audit!#REF!,"")</f>
        <v>#REF!</v>
      </c>
      <c r="AW584" s="47" t="e">
        <f t="shared" si="293"/>
        <v>#REF!</v>
      </c>
      <c r="AX584" s="50" t="e">
        <f>VLOOKUP(Audit!#REF!,$V$3:$AE$12,7,FALSE)&amp; IF(Audit!#REF!=10,Audit!#REF!,"")</f>
        <v>#REF!</v>
      </c>
      <c r="AY584" s="50" t="e">
        <f>VLOOKUP(Audit!#REF!,$V$13:$AE$22,7,FALSE) &amp; IF(Audit!#REF!=10,Audit!#REF!,"")</f>
        <v>#REF!</v>
      </c>
      <c r="AZ584" s="47" t="e">
        <f t="shared" si="294"/>
        <v>#REF!</v>
      </c>
      <c r="BA584" s="50" t="e">
        <f>VLOOKUP(Audit!#REF!,$V$3:$AE$12,8,FALSE)&amp; Audit!#REF! &amp; IF(Audit!#REF!=10,Audit!#REF!,"")</f>
        <v>#REF!</v>
      </c>
      <c r="BB584" s="50" t="e">
        <f>VLOOKUP(Audit!#REF!,$V$13:$AE$22,8,FALSE) &amp; IF(Audit!#REF!=10,Audit!#REF!,"")</f>
        <v>#REF!</v>
      </c>
      <c r="BC584" s="47" t="e">
        <f t="shared" si="295"/>
        <v>#REF!</v>
      </c>
      <c r="BD584" s="50" t="e">
        <f>VLOOKUP(Audit!#REF!,$V$3:$AE$12,9,FALSE)&amp; IF(Audit!#REF!=10,Audit!#REF!,"")</f>
        <v>#REF!</v>
      </c>
      <c r="BE584" s="50" t="e">
        <f>VLOOKUP(Audit!#REF!,$V$13:$AE$22,9,FALSE) &amp; IF(Audit!#REF!=10,Audit!#REF!,"") &amp; IF(Audit!#REF!&lt;&gt;1,U584,"")</f>
        <v>#REF!</v>
      </c>
      <c r="BF584" s="47" t="e">
        <f t="shared" si="296"/>
        <v>#REF!</v>
      </c>
      <c r="BG584" s="50" t="e">
        <f>VLOOKUP(Audit!#REF!,$V$3:$AE$12,10,FALSE) &amp; Audit!#REF! &amp; IF(Audit!#REF!=10,Audit!#REF!,"")</f>
        <v>#REF!</v>
      </c>
      <c r="BH584" s="50" t="e">
        <f>VLOOKUP(Audit!#REF!,$V$13:$AE$22,10,FALSE) &amp; IF(Audit!#REF!=10,Audit!#REF!,"") &amp; IF(Audit!#REF!&lt;&gt;1,U584,"")</f>
        <v>#REF!</v>
      </c>
      <c r="BI584" s="47" t="e">
        <f t="shared" si="297"/>
        <v>#REF!</v>
      </c>
      <c r="BJ584" s="48" t="str">
        <f t="shared" si="298"/>
        <v/>
      </c>
      <c r="BK584" s="48" t="str">
        <f t="shared" si="299"/>
        <v/>
      </c>
      <c r="BL584" s="48" t="str">
        <f t="shared" si="300"/>
        <v/>
      </c>
      <c r="BM584" s="48" t="str">
        <f t="shared" si="301"/>
        <v/>
      </c>
      <c r="BN584" s="48" t="str">
        <f t="shared" si="302"/>
        <v/>
      </c>
      <c r="BO584" s="48" t="str">
        <f t="shared" si="303"/>
        <v/>
      </c>
      <c r="BP584" s="48" t="str">
        <f t="shared" si="304"/>
        <v/>
      </c>
      <c r="BQ584" s="48" t="str">
        <f t="shared" si="305"/>
        <v/>
      </c>
      <c r="BR584" s="48" t="str">
        <f t="shared" si="306"/>
        <v/>
      </c>
      <c r="BS584" s="48" t="str">
        <f t="shared" si="307"/>
        <v/>
      </c>
      <c r="BT584" s="48" t="str">
        <f t="shared" si="308"/>
        <v/>
      </c>
      <c r="BU584" s="48" t="str">
        <f t="shared" si="309"/>
        <v/>
      </c>
    </row>
    <row r="585" spans="1:73">
      <c r="A585" s="10" t="e">
        <f>Audit!#REF!</f>
        <v>#REF!</v>
      </c>
      <c r="B585" s="10" t="e">
        <f t="shared" si="280"/>
        <v>#REF!</v>
      </c>
      <c r="C585" s="17" t="e">
        <f>VLOOKUP(Audit!#REF!,$V$3:$AE$12,2,FALSE) &amp; VLOOKUP(Audit!#REF!,$V$13:$AE$22,2,FALSE)&amp; IF(Audit!#REF!=10,Audit!#REF!&amp;Audit!#REF!,"")</f>
        <v>#REF!</v>
      </c>
      <c r="D585" s="17" t="e">
        <f>VLOOKUP(Audit!#REF!,$V$3:$AE$12,3,FALSE) &amp; VLOOKUP(Audit!#REF!,$V$13:$AE$22,3,FALSE) &amp;IF(Audit!#REF!=10,Audit!#REF!&amp;Audit!#REF!,"")</f>
        <v>#REF!</v>
      </c>
      <c r="E585" s="17" t="e">
        <f>VLOOKUP(Audit!#REF!,$V$3:$AE$12,4,FALSE)&amp; Audit!#REF! &amp; VLOOKUP(Audit!#REF!,$V$13:$AE$22,4,FALSE)&amp; IF(Audit!#REF!=10,Audit!#REF!&amp;Audit!#REF!,"")</f>
        <v>#REF!</v>
      </c>
      <c r="F585" s="17" t="e">
        <f>VLOOKUP(Audit!#REF!,$V$3:$AE$12,5,FALSE) &amp; VLOOKUP(Audit!#REF!,$V$13:$AE$22,5,FALSE)&amp; IF(Audit!#REF!=10,Audit!#REF!&amp;Audit!#REF!,"")</f>
        <v>#REF!</v>
      </c>
      <c r="G585" s="17" t="e">
        <f>VLOOKUP(Audit!#REF!,$V$3:$AE$12,6,FALSE) &amp; VLOOKUP(Audit!#REF!,$V$13:$AE$22,6,FALSE)&amp; IF(Audit!#REF!=10,Audit!#REF!&amp;Audit!#REF!,"")</f>
        <v>#REF!</v>
      </c>
      <c r="H585" s="17" t="e">
        <f>VLOOKUP(Audit!#REF!,$V$3:$AE$12,7,FALSE) &amp; VLOOKUP(Audit!#REF!,$V$13:$AE$22,7,FALSE)&amp;IF(Audit!#REF!=10,Audit!#REF!&amp;Audit!#REF!,"")</f>
        <v>#REF!</v>
      </c>
      <c r="I585" s="17" t="e">
        <f>VLOOKUP(Audit!#REF!,$V$3:$AE$12,8,FALSE) &amp; Audit!#REF! &amp; VLOOKUP(Audit!#REF!,$V$13:$AE$22,8,FALSE)&amp;IF(Audit!#REF!=10,Audit!#REF!&amp;Audit!#REF!,"")</f>
        <v>#REF!</v>
      </c>
      <c r="J585" s="17" t="e">
        <f>VLOOKUP(Audit!#REF!,$V$3:$AE$12,9,FALSE) &amp; VLOOKUP(Audit!#REF!,$V$13:$AE$22,9,FALSE) &amp; IF(Audit!#REF!=10,Audit!#REF!&amp;Audit!#REF!,"") &amp; IF(Audit!#REF!&lt;&gt;1,U585,"")</f>
        <v>#REF!</v>
      </c>
      <c r="K585" s="17" t="e">
        <f>VLOOKUP(Audit!#REF!,$V$3:$AE$12,10,FALSE) &amp; Audit!#REF! &amp; VLOOKUP(Audit!#REF!,$V$13:$AE$22,10,FALSE) &amp; IF(Audit!#REF!=10,Audit!#REF!&amp;Audit!#REF!,"") &amp; IF(Audit!#REF!&lt;&gt;1,U585,"")</f>
        <v>#REF!</v>
      </c>
      <c r="L585" s="10" t="e">
        <f>Audit!#REF!</f>
        <v>#REF!</v>
      </c>
      <c r="M585" s="10" t="e">
        <f t="shared" si="281"/>
        <v>#REF!</v>
      </c>
      <c r="N585" s="10" t="e">
        <f t="shared" si="282"/>
        <v>#REF!</v>
      </c>
      <c r="O585" s="10" t="e">
        <f t="shared" si="283"/>
        <v>#REF!</v>
      </c>
      <c r="P585" s="10" t="e">
        <f t="shared" si="284"/>
        <v>#REF!</v>
      </c>
      <c r="Q585" s="10" t="e">
        <f t="shared" si="285"/>
        <v>#REF!</v>
      </c>
      <c r="R585" s="10" t="e">
        <f t="shared" si="286"/>
        <v>#REF!</v>
      </c>
      <c r="S585" s="10" t="e">
        <f t="shared" si="287"/>
        <v>#REF!</v>
      </c>
      <c r="T585" s="10" t="e">
        <f t="shared" si="288"/>
        <v>#REF!</v>
      </c>
      <c r="U585" s="17" t="e">
        <f>IF(Audit!#REF!="","",VLOOKUP(Audit!#REF!,$W$26:$X$35,2,FALSE)) &amp; Audit!#REF! &amp; IF(Audit!#REF!="","",IF(Audit!#REF!&lt;=1.4,VLOOKUP(Audit!#REF!,$W$38:X630,2,FALSE),VLOOKUP(Audit!#REF!,$W$51:$X$61,2,FALSE))) &amp; IF(Audit!#REF!="","",VLOOKUP(Audit!#REF!,$Y$26:$Z$35,2,FALSE) &amp; Audit!#REF! &amp; IF(Audit!#REF!="","",IF(Audit!#REF!&lt;=1.4,VLOOKUP(Audit!#REF!,$Y$38:$Z$48,2,FALSE),VLOOKUP(Audit!#REF!,$Y$51:$Z$61,2,FALSE))))</f>
        <v>#REF!</v>
      </c>
      <c r="V585" s="21"/>
      <c r="AH585" s="49" t="e">
        <f>Audit!#REF!</f>
        <v>#REF!</v>
      </c>
      <c r="AI585" s="50" t="e">
        <f>VLOOKUP(Audit!#REF!,$V$3:$AE$12,2,FALSE)&amp; IF(Audit!#REF!=10,Audit!#REF!,"")</f>
        <v>#REF!</v>
      </c>
      <c r="AJ585" s="50" t="e">
        <f>VLOOKUP(Audit!#REF!,$V$13:$AE$22,2,FALSE)&amp; IF(Audit!#REF!=10,Audit!#REF!,"")</f>
        <v>#REF!</v>
      </c>
      <c r="AK585" s="47" t="e">
        <f t="shared" si="289"/>
        <v>#REF!</v>
      </c>
      <c r="AL585" s="50" t="e">
        <f>VLOOKUP(Audit!#REF!,$V$3:$AE$12,3,FALSE)&amp; IF(Audit!#REF!=10,Audit!#REF!,"")</f>
        <v>#REF!</v>
      </c>
      <c r="AM585" s="50" t="e">
        <f>VLOOKUP(Audit!#REF!,$V$13:$AE$22,3,FALSE)&amp; IF(Audit!#REF!=10,Audit!#REF!,"")</f>
        <v>#REF!</v>
      </c>
      <c r="AN585" s="47" t="e">
        <f t="shared" si="290"/>
        <v>#REF!</v>
      </c>
      <c r="AO585" s="50" t="e">
        <f>VLOOKUP(Audit!#REF!,$V$3:$AE$12,4,FALSE) &amp;  Audit!#REF! &amp; IF(Audit!#REF!=10,Audit!#REF!,"")</f>
        <v>#REF!</v>
      </c>
      <c r="AP585" s="50" t="e">
        <f>VLOOKUP(Audit!#REF!,$V$13:$AE$22,4,FALSE)&amp; IF(Audit!#REF!=10,Audit!#REF!,"")</f>
        <v>#REF!</v>
      </c>
      <c r="AQ585" s="47" t="e">
        <f t="shared" si="291"/>
        <v>#REF!</v>
      </c>
      <c r="AR585" s="50" t="e">
        <f>VLOOKUP(Audit!#REF!,$V$3:$AE$12,5,FALSE)&amp; IF(Audit!#REF!=10,Audit!#REF!,"")</f>
        <v>#REF!</v>
      </c>
      <c r="AS585" s="50" t="e">
        <f>VLOOKUP(Audit!#REF!,$V$13:$AE$22,5,FALSE)&amp; IF(Audit!#REF!=10,Audit!#REF!,"")</f>
        <v>#REF!</v>
      </c>
      <c r="AT585" s="47" t="e">
        <f t="shared" si="292"/>
        <v>#REF!</v>
      </c>
      <c r="AU585" s="50" t="e">
        <f>VLOOKUP(Audit!#REF!,$V$3:$AE$12,6,FALSE)&amp; IF(Audit!#REF!=10,Audit!#REF!,"")</f>
        <v>#REF!</v>
      </c>
      <c r="AV585" s="50" t="e">
        <f>VLOOKUP(Audit!#REF!,$V$13:$AE$22,6,FALSE)&amp; IF(Audit!#REF!=10,Audit!#REF!,"")</f>
        <v>#REF!</v>
      </c>
      <c r="AW585" s="47" t="e">
        <f t="shared" si="293"/>
        <v>#REF!</v>
      </c>
      <c r="AX585" s="50" t="e">
        <f>VLOOKUP(Audit!#REF!,$V$3:$AE$12,7,FALSE)&amp; IF(Audit!#REF!=10,Audit!#REF!,"")</f>
        <v>#REF!</v>
      </c>
      <c r="AY585" s="50" t="e">
        <f>VLOOKUP(Audit!#REF!,$V$13:$AE$22,7,FALSE) &amp; IF(Audit!#REF!=10,Audit!#REF!,"")</f>
        <v>#REF!</v>
      </c>
      <c r="AZ585" s="47" t="e">
        <f t="shared" si="294"/>
        <v>#REF!</v>
      </c>
      <c r="BA585" s="50" t="e">
        <f>VLOOKUP(Audit!#REF!,$V$3:$AE$12,8,FALSE)&amp; Audit!#REF! &amp; IF(Audit!#REF!=10,Audit!#REF!,"")</f>
        <v>#REF!</v>
      </c>
      <c r="BB585" s="50" t="e">
        <f>VLOOKUP(Audit!#REF!,$V$13:$AE$22,8,FALSE) &amp; IF(Audit!#REF!=10,Audit!#REF!,"")</f>
        <v>#REF!</v>
      </c>
      <c r="BC585" s="47" t="e">
        <f t="shared" si="295"/>
        <v>#REF!</v>
      </c>
      <c r="BD585" s="50" t="e">
        <f>VLOOKUP(Audit!#REF!,$V$3:$AE$12,9,FALSE)&amp; IF(Audit!#REF!=10,Audit!#REF!,"")</f>
        <v>#REF!</v>
      </c>
      <c r="BE585" s="50" t="e">
        <f>VLOOKUP(Audit!#REF!,$V$13:$AE$22,9,FALSE) &amp; IF(Audit!#REF!=10,Audit!#REF!,"") &amp; IF(Audit!#REF!&lt;&gt;1,U585,"")</f>
        <v>#REF!</v>
      </c>
      <c r="BF585" s="47" t="e">
        <f t="shared" si="296"/>
        <v>#REF!</v>
      </c>
      <c r="BG585" s="50" t="e">
        <f>VLOOKUP(Audit!#REF!,$V$3:$AE$12,10,FALSE) &amp; Audit!#REF! &amp; IF(Audit!#REF!=10,Audit!#REF!,"")</f>
        <v>#REF!</v>
      </c>
      <c r="BH585" s="50" t="e">
        <f>VLOOKUP(Audit!#REF!,$V$13:$AE$22,10,FALSE) &amp; IF(Audit!#REF!=10,Audit!#REF!,"") &amp; IF(Audit!#REF!&lt;&gt;1,U585,"")</f>
        <v>#REF!</v>
      </c>
      <c r="BI585" s="47" t="e">
        <f t="shared" si="297"/>
        <v>#REF!</v>
      </c>
      <c r="BJ585" s="48" t="str">
        <f t="shared" si="298"/>
        <v/>
      </c>
      <c r="BK585" s="48" t="str">
        <f t="shared" si="299"/>
        <v/>
      </c>
      <c r="BL585" s="48" t="str">
        <f t="shared" si="300"/>
        <v/>
      </c>
      <c r="BM585" s="48" t="str">
        <f t="shared" si="301"/>
        <v/>
      </c>
      <c r="BN585" s="48" t="str">
        <f t="shared" si="302"/>
        <v/>
      </c>
      <c r="BO585" s="48" t="str">
        <f t="shared" si="303"/>
        <v/>
      </c>
      <c r="BP585" s="48" t="str">
        <f t="shared" si="304"/>
        <v/>
      </c>
      <c r="BQ585" s="48" t="str">
        <f t="shared" si="305"/>
        <v/>
      </c>
      <c r="BR585" s="48" t="str">
        <f t="shared" si="306"/>
        <v/>
      </c>
      <c r="BS585" s="48" t="str">
        <f t="shared" si="307"/>
        <v/>
      </c>
      <c r="BT585" s="48" t="str">
        <f t="shared" si="308"/>
        <v/>
      </c>
      <c r="BU585" s="48" t="str">
        <f t="shared" si="309"/>
        <v/>
      </c>
    </row>
    <row r="586" spans="1:73">
      <c r="A586" s="10" t="e">
        <f>Audit!#REF!</f>
        <v>#REF!</v>
      </c>
      <c r="B586" s="10" t="e">
        <f t="shared" si="280"/>
        <v>#REF!</v>
      </c>
      <c r="C586" s="17" t="e">
        <f>VLOOKUP(Audit!#REF!,$V$3:$AE$12,2,FALSE) &amp; VLOOKUP(Audit!#REF!,$V$13:$AE$22,2,FALSE)&amp; IF(Audit!#REF!=10,Audit!#REF!&amp;Audit!#REF!,"")</f>
        <v>#REF!</v>
      </c>
      <c r="D586" s="17" t="e">
        <f>VLOOKUP(Audit!#REF!,$V$3:$AE$12,3,FALSE) &amp; VLOOKUP(Audit!#REF!,$V$13:$AE$22,3,FALSE) &amp;IF(Audit!#REF!=10,Audit!#REF!&amp;Audit!#REF!,"")</f>
        <v>#REF!</v>
      </c>
      <c r="E586" s="17" t="e">
        <f>VLOOKUP(Audit!#REF!,$V$3:$AE$12,4,FALSE)&amp; Audit!#REF! &amp; VLOOKUP(Audit!#REF!,$V$13:$AE$22,4,FALSE)&amp; IF(Audit!#REF!=10,Audit!#REF!&amp;Audit!#REF!,"")</f>
        <v>#REF!</v>
      </c>
      <c r="F586" s="17" t="e">
        <f>VLOOKUP(Audit!#REF!,$V$3:$AE$12,5,FALSE) &amp; VLOOKUP(Audit!#REF!,$V$13:$AE$22,5,FALSE)&amp; IF(Audit!#REF!=10,Audit!#REF!&amp;Audit!#REF!,"")</f>
        <v>#REF!</v>
      </c>
      <c r="G586" s="17" t="e">
        <f>VLOOKUP(Audit!#REF!,$V$3:$AE$12,6,FALSE) &amp; VLOOKUP(Audit!#REF!,$V$13:$AE$22,6,FALSE)&amp; IF(Audit!#REF!=10,Audit!#REF!&amp;Audit!#REF!,"")</f>
        <v>#REF!</v>
      </c>
      <c r="H586" s="17" t="e">
        <f>VLOOKUP(Audit!#REF!,$V$3:$AE$12,7,FALSE) &amp; VLOOKUP(Audit!#REF!,$V$13:$AE$22,7,FALSE)&amp;IF(Audit!#REF!=10,Audit!#REF!&amp;Audit!#REF!,"")</f>
        <v>#REF!</v>
      </c>
      <c r="I586" s="17" t="e">
        <f>VLOOKUP(Audit!#REF!,$V$3:$AE$12,8,FALSE) &amp; Audit!#REF! &amp; VLOOKUP(Audit!#REF!,$V$13:$AE$22,8,FALSE)&amp;IF(Audit!#REF!=10,Audit!#REF!&amp;Audit!#REF!,"")</f>
        <v>#REF!</v>
      </c>
      <c r="J586" s="17" t="e">
        <f>VLOOKUP(Audit!#REF!,$V$3:$AE$12,9,FALSE) &amp; VLOOKUP(Audit!#REF!,$V$13:$AE$22,9,FALSE) &amp; IF(Audit!#REF!=10,Audit!#REF!&amp;Audit!#REF!,"") &amp; IF(Audit!#REF!&lt;&gt;1,U586,"")</f>
        <v>#REF!</v>
      </c>
      <c r="K586" s="17" t="e">
        <f>VLOOKUP(Audit!#REF!,$V$3:$AE$12,10,FALSE) &amp; Audit!#REF! &amp; VLOOKUP(Audit!#REF!,$V$13:$AE$22,10,FALSE) &amp; IF(Audit!#REF!=10,Audit!#REF!&amp;Audit!#REF!,"") &amp; IF(Audit!#REF!&lt;&gt;1,U586,"")</f>
        <v>#REF!</v>
      </c>
      <c r="L586" s="10" t="e">
        <f>Audit!#REF!</f>
        <v>#REF!</v>
      </c>
      <c r="M586" s="10" t="e">
        <f t="shared" si="281"/>
        <v>#REF!</v>
      </c>
      <c r="N586" s="10" t="e">
        <f t="shared" si="282"/>
        <v>#REF!</v>
      </c>
      <c r="O586" s="10" t="e">
        <f t="shared" si="283"/>
        <v>#REF!</v>
      </c>
      <c r="P586" s="10" t="e">
        <f t="shared" si="284"/>
        <v>#REF!</v>
      </c>
      <c r="Q586" s="10" t="e">
        <f t="shared" si="285"/>
        <v>#REF!</v>
      </c>
      <c r="R586" s="10" t="e">
        <f t="shared" si="286"/>
        <v>#REF!</v>
      </c>
      <c r="S586" s="10" t="e">
        <f t="shared" si="287"/>
        <v>#REF!</v>
      </c>
      <c r="T586" s="10" t="e">
        <f t="shared" si="288"/>
        <v>#REF!</v>
      </c>
      <c r="U586" s="17" t="e">
        <f>IF(Audit!#REF!="","",VLOOKUP(Audit!#REF!,$W$26:$X$35,2,FALSE)) &amp; Audit!#REF! &amp; IF(Audit!#REF!="","",IF(Audit!#REF!&lt;=1.4,VLOOKUP(Audit!#REF!,$W$38:X631,2,FALSE),VLOOKUP(Audit!#REF!,$W$51:$X$61,2,FALSE))) &amp; IF(Audit!#REF!="","",VLOOKUP(Audit!#REF!,$Y$26:$Z$35,2,FALSE) &amp; Audit!#REF! &amp; IF(Audit!#REF!="","",IF(Audit!#REF!&lt;=1.4,VLOOKUP(Audit!#REF!,$Y$38:$Z$48,2,FALSE),VLOOKUP(Audit!#REF!,$Y$51:$Z$61,2,FALSE))))</f>
        <v>#REF!</v>
      </c>
      <c r="V586" s="21"/>
      <c r="AH586" s="49" t="e">
        <f>Audit!#REF!</f>
        <v>#REF!</v>
      </c>
      <c r="AI586" s="50" t="e">
        <f>VLOOKUP(Audit!#REF!,$V$3:$AE$12,2,FALSE)&amp; IF(Audit!#REF!=10,Audit!#REF!,"")</f>
        <v>#REF!</v>
      </c>
      <c r="AJ586" s="50" t="e">
        <f>VLOOKUP(Audit!#REF!,$V$13:$AE$22,2,FALSE)&amp; IF(Audit!#REF!=10,Audit!#REF!,"")</f>
        <v>#REF!</v>
      </c>
      <c r="AK586" s="47" t="e">
        <f t="shared" si="289"/>
        <v>#REF!</v>
      </c>
      <c r="AL586" s="50" t="e">
        <f>VLOOKUP(Audit!#REF!,$V$3:$AE$12,3,FALSE)&amp; IF(Audit!#REF!=10,Audit!#REF!,"")</f>
        <v>#REF!</v>
      </c>
      <c r="AM586" s="50" t="e">
        <f>VLOOKUP(Audit!#REF!,$V$13:$AE$22,3,FALSE)&amp; IF(Audit!#REF!=10,Audit!#REF!,"")</f>
        <v>#REF!</v>
      </c>
      <c r="AN586" s="47" t="e">
        <f t="shared" si="290"/>
        <v>#REF!</v>
      </c>
      <c r="AO586" s="50" t="e">
        <f>VLOOKUP(Audit!#REF!,$V$3:$AE$12,4,FALSE) &amp;  Audit!#REF! &amp; IF(Audit!#REF!=10,Audit!#REF!,"")</f>
        <v>#REF!</v>
      </c>
      <c r="AP586" s="50" t="e">
        <f>VLOOKUP(Audit!#REF!,$V$13:$AE$22,4,FALSE)&amp; IF(Audit!#REF!=10,Audit!#REF!,"")</f>
        <v>#REF!</v>
      </c>
      <c r="AQ586" s="47" t="e">
        <f t="shared" si="291"/>
        <v>#REF!</v>
      </c>
      <c r="AR586" s="50" t="e">
        <f>VLOOKUP(Audit!#REF!,$V$3:$AE$12,5,FALSE)&amp; IF(Audit!#REF!=10,Audit!#REF!,"")</f>
        <v>#REF!</v>
      </c>
      <c r="AS586" s="50" t="e">
        <f>VLOOKUP(Audit!#REF!,$V$13:$AE$22,5,FALSE)&amp; IF(Audit!#REF!=10,Audit!#REF!,"")</f>
        <v>#REF!</v>
      </c>
      <c r="AT586" s="47" t="e">
        <f t="shared" si="292"/>
        <v>#REF!</v>
      </c>
      <c r="AU586" s="50" t="e">
        <f>VLOOKUP(Audit!#REF!,$V$3:$AE$12,6,FALSE)&amp; IF(Audit!#REF!=10,Audit!#REF!,"")</f>
        <v>#REF!</v>
      </c>
      <c r="AV586" s="50" t="e">
        <f>VLOOKUP(Audit!#REF!,$V$13:$AE$22,6,FALSE)&amp; IF(Audit!#REF!=10,Audit!#REF!,"")</f>
        <v>#REF!</v>
      </c>
      <c r="AW586" s="47" t="e">
        <f t="shared" si="293"/>
        <v>#REF!</v>
      </c>
      <c r="AX586" s="50" t="e">
        <f>VLOOKUP(Audit!#REF!,$V$3:$AE$12,7,FALSE)&amp; IF(Audit!#REF!=10,Audit!#REF!,"")</f>
        <v>#REF!</v>
      </c>
      <c r="AY586" s="50" t="e">
        <f>VLOOKUP(Audit!#REF!,$V$13:$AE$22,7,FALSE) &amp; IF(Audit!#REF!=10,Audit!#REF!,"")</f>
        <v>#REF!</v>
      </c>
      <c r="AZ586" s="47" t="e">
        <f t="shared" si="294"/>
        <v>#REF!</v>
      </c>
      <c r="BA586" s="50" t="e">
        <f>VLOOKUP(Audit!#REF!,$V$3:$AE$12,8,FALSE)&amp; Audit!#REF! &amp; IF(Audit!#REF!=10,Audit!#REF!,"")</f>
        <v>#REF!</v>
      </c>
      <c r="BB586" s="50" t="e">
        <f>VLOOKUP(Audit!#REF!,$V$13:$AE$22,8,FALSE) &amp; IF(Audit!#REF!=10,Audit!#REF!,"")</f>
        <v>#REF!</v>
      </c>
      <c r="BC586" s="47" t="e">
        <f t="shared" si="295"/>
        <v>#REF!</v>
      </c>
      <c r="BD586" s="50" t="e">
        <f>VLOOKUP(Audit!#REF!,$V$3:$AE$12,9,FALSE)&amp; IF(Audit!#REF!=10,Audit!#REF!,"")</f>
        <v>#REF!</v>
      </c>
      <c r="BE586" s="50" t="e">
        <f>VLOOKUP(Audit!#REF!,$V$13:$AE$22,9,FALSE) &amp; IF(Audit!#REF!=10,Audit!#REF!,"") &amp; IF(Audit!#REF!&lt;&gt;1,U586,"")</f>
        <v>#REF!</v>
      </c>
      <c r="BF586" s="47" t="e">
        <f t="shared" si="296"/>
        <v>#REF!</v>
      </c>
      <c r="BG586" s="50" t="e">
        <f>VLOOKUP(Audit!#REF!,$V$3:$AE$12,10,FALSE) &amp; Audit!#REF! &amp; IF(Audit!#REF!=10,Audit!#REF!,"")</f>
        <v>#REF!</v>
      </c>
      <c r="BH586" s="50" t="e">
        <f>VLOOKUP(Audit!#REF!,$V$13:$AE$22,10,FALSE) &amp; IF(Audit!#REF!=10,Audit!#REF!,"") &amp; IF(Audit!#REF!&lt;&gt;1,U586,"")</f>
        <v>#REF!</v>
      </c>
      <c r="BI586" s="47" t="e">
        <f t="shared" si="297"/>
        <v>#REF!</v>
      </c>
      <c r="BJ586" s="48" t="str">
        <f t="shared" si="298"/>
        <v/>
      </c>
      <c r="BK586" s="48" t="str">
        <f t="shared" si="299"/>
        <v/>
      </c>
      <c r="BL586" s="48" t="str">
        <f t="shared" si="300"/>
        <v/>
      </c>
      <c r="BM586" s="48" t="str">
        <f t="shared" si="301"/>
        <v/>
      </c>
      <c r="BN586" s="48" t="str">
        <f t="shared" si="302"/>
        <v/>
      </c>
      <c r="BO586" s="48" t="str">
        <f t="shared" si="303"/>
        <v/>
      </c>
      <c r="BP586" s="48" t="str">
        <f t="shared" si="304"/>
        <v/>
      </c>
      <c r="BQ586" s="48" t="str">
        <f t="shared" si="305"/>
        <v/>
      </c>
      <c r="BR586" s="48" t="str">
        <f t="shared" si="306"/>
        <v/>
      </c>
      <c r="BS586" s="48" t="str">
        <f t="shared" si="307"/>
        <v/>
      </c>
      <c r="BT586" s="48" t="str">
        <f t="shared" si="308"/>
        <v/>
      </c>
      <c r="BU586" s="48" t="str">
        <f t="shared" si="309"/>
        <v/>
      </c>
    </row>
    <row r="587" spans="1:73">
      <c r="A587" s="10" t="e">
        <f>Audit!#REF!</f>
        <v>#REF!</v>
      </c>
      <c r="B587" s="10" t="e">
        <f t="shared" si="280"/>
        <v>#REF!</v>
      </c>
      <c r="C587" s="17" t="e">
        <f>VLOOKUP(Audit!#REF!,$V$3:$AE$12,2,FALSE) &amp; VLOOKUP(Audit!#REF!,$V$13:$AE$22,2,FALSE)&amp; IF(Audit!#REF!=10,Audit!#REF!&amp;Audit!#REF!,"")</f>
        <v>#REF!</v>
      </c>
      <c r="D587" s="17" t="e">
        <f>VLOOKUP(Audit!#REF!,$V$3:$AE$12,3,FALSE) &amp; VLOOKUP(Audit!#REF!,$V$13:$AE$22,3,FALSE) &amp;IF(Audit!#REF!=10,Audit!#REF!&amp;Audit!#REF!,"")</f>
        <v>#REF!</v>
      </c>
      <c r="E587" s="17" t="e">
        <f>VLOOKUP(Audit!#REF!,$V$3:$AE$12,4,FALSE)&amp; Audit!#REF! &amp; VLOOKUP(Audit!#REF!,$V$13:$AE$22,4,FALSE)&amp; IF(Audit!#REF!=10,Audit!#REF!&amp;Audit!#REF!,"")</f>
        <v>#REF!</v>
      </c>
      <c r="F587" s="17" t="e">
        <f>VLOOKUP(Audit!#REF!,$V$3:$AE$12,5,FALSE) &amp; VLOOKUP(Audit!#REF!,$V$13:$AE$22,5,FALSE)&amp; IF(Audit!#REF!=10,Audit!#REF!&amp;Audit!#REF!,"")</f>
        <v>#REF!</v>
      </c>
      <c r="G587" s="17" t="e">
        <f>VLOOKUP(Audit!#REF!,$V$3:$AE$12,6,FALSE) &amp; VLOOKUP(Audit!#REF!,$V$13:$AE$22,6,FALSE)&amp; IF(Audit!#REF!=10,Audit!#REF!&amp;Audit!#REF!,"")</f>
        <v>#REF!</v>
      </c>
      <c r="H587" s="17" t="e">
        <f>VLOOKUP(Audit!#REF!,$V$3:$AE$12,7,FALSE) &amp; VLOOKUP(Audit!#REF!,$V$13:$AE$22,7,FALSE)&amp;IF(Audit!#REF!=10,Audit!#REF!&amp;Audit!#REF!,"")</f>
        <v>#REF!</v>
      </c>
      <c r="I587" s="17" t="e">
        <f>VLOOKUP(Audit!#REF!,$V$3:$AE$12,8,FALSE) &amp; Audit!#REF! &amp; VLOOKUP(Audit!#REF!,$V$13:$AE$22,8,FALSE)&amp;IF(Audit!#REF!=10,Audit!#REF!&amp;Audit!#REF!,"")</f>
        <v>#REF!</v>
      </c>
      <c r="J587" s="17" t="e">
        <f>VLOOKUP(Audit!#REF!,$V$3:$AE$12,9,FALSE) &amp; VLOOKUP(Audit!#REF!,$V$13:$AE$22,9,FALSE) &amp; IF(Audit!#REF!=10,Audit!#REF!&amp;Audit!#REF!,"") &amp; IF(Audit!#REF!&lt;&gt;1,U587,"")</f>
        <v>#REF!</v>
      </c>
      <c r="K587" s="17" t="e">
        <f>VLOOKUP(Audit!#REF!,$V$3:$AE$12,10,FALSE) &amp; Audit!#REF! &amp; VLOOKUP(Audit!#REF!,$V$13:$AE$22,10,FALSE) &amp; IF(Audit!#REF!=10,Audit!#REF!&amp;Audit!#REF!,"") &amp; IF(Audit!#REF!&lt;&gt;1,U587,"")</f>
        <v>#REF!</v>
      </c>
      <c r="L587" s="10" t="e">
        <f>Audit!#REF!</f>
        <v>#REF!</v>
      </c>
      <c r="M587" s="10" t="e">
        <f t="shared" si="281"/>
        <v>#REF!</v>
      </c>
      <c r="N587" s="10" t="e">
        <f t="shared" si="282"/>
        <v>#REF!</v>
      </c>
      <c r="O587" s="10" t="e">
        <f t="shared" si="283"/>
        <v>#REF!</v>
      </c>
      <c r="P587" s="10" t="e">
        <f t="shared" si="284"/>
        <v>#REF!</v>
      </c>
      <c r="Q587" s="10" t="e">
        <f t="shared" si="285"/>
        <v>#REF!</v>
      </c>
      <c r="R587" s="10" t="e">
        <f t="shared" si="286"/>
        <v>#REF!</v>
      </c>
      <c r="S587" s="10" t="e">
        <f t="shared" si="287"/>
        <v>#REF!</v>
      </c>
      <c r="T587" s="10" t="e">
        <f t="shared" si="288"/>
        <v>#REF!</v>
      </c>
      <c r="U587" s="17" t="e">
        <f>IF(Audit!#REF!="","",VLOOKUP(Audit!#REF!,$W$26:$X$35,2,FALSE)) &amp; Audit!#REF! &amp; IF(Audit!#REF!="","",IF(Audit!#REF!&lt;=1.4,VLOOKUP(Audit!#REF!,$W$38:X632,2,FALSE),VLOOKUP(Audit!#REF!,$W$51:$X$61,2,FALSE))) &amp; IF(Audit!#REF!="","",VLOOKUP(Audit!#REF!,$Y$26:$Z$35,2,FALSE) &amp; Audit!#REF! &amp; IF(Audit!#REF!="","",IF(Audit!#REF!&lt;=1.4,VLOOKUP(Audit!#REF!,$Y$38:$Z$48,2,FALSE),VLOOKUP(Audit!#REF!,$Y$51:$Z$61,2,FALSE))))</f>
        <v>#REF!</v>
      </c>
      <c r="V587" s="21"/>
      <c r="AH587" s="49" t="e">
        <f>Audit!#REF!</f>
        <v>#REF!</v>
      </c>
      <c r="AI587" s="50" t="e">
        <f>VLOOKUP(Audit!#REF!,$V$3:$AE$12,2,FALSE)&amp; IF(Audit!#REF!=10,Audit!#REF!,"")</f>
        <v>#REF!</v>
      </c>
      <c r="AJ587" s="50" t="e">
        <f>VLOOKUP(Audit!#REF!,$V$13:$AE$22,2,FALSE)&amp; IF(Audit!#REF!=10,Audit!#REF!,"")</f>
        <v>#REF!</v>
      </c>
      <c r="AK587" s="47" t="e">
        <f t="shared" si="289"/>
        <v>#REF!</v>
      </c>
      <c r="AL587" s="50" t="e">
        <f>VLOOKUP(Audit!#REF!,$V$3:$AE$12,3,FALSE)&amp; IF(Audit!#REF!=10,Audit!#REF!,"")</f>
        <v>#REF!</v>
      </c>
      <c r="AM587" s="50" t="e">
        <f>VLOOKUP(Audit!#REF!,$V$13:$AE$22,3,FALSE)&amp; IF(Audit!#REF!=10,Audit!#REF!,"")</f>
        <v>#REF!</v>
      </c>
      <c r="AN587" s="47" t="e">
        <f t="shared" si="290"/>
        <v>#REF!</v>
      </c>
      <c r="AO587" s="50" t="e">
        <f>VLOOKUP(Audit!#REF!,$V$3:$AE$12,4,FALSE) &amp;  Audit!#REF! &amp; IF(Audit!#REF!=10,Audit!#REF!,"")</f>
        <v>#REF!</v>
      </c>
      <c r="AP587" s="50" t="e">
        <f>VLOOKUP(Audit!#REF!,$V$13:$AE$22,4,FALSE)&amp; IF(Audit!#REF!=10,Audit!#REF!,"")</f>
        <v>#REF!</v>
      </c>
      <c r="AQ587" s="47" t="e">
        <f t="shared" si="291"/>
        <v>#REF!</v>
      </c>
      <c r="AR587" s="50" t="e">
        <f>VLOOKUP(Audit!#REF!,$V$3:$AE$12,5,FALSE)&amp; IF(Audit!#REF!=10,Audit!#REF!,"")</f>
        <v>#REF!</v>
      </c>
      <c r="AS587" s="50" t="e">
        <f>VLOOKUP(Audit!#REF!,$V$13:$AE$22,5,FALSE)&amp; IF(Audit!#REF!=10,Audit!#REF!,"")</f>
        <v>#REF!</v>
      </c>
      <c r="AT587" s="47" t="e">
        <f t="shared" si="292"/>
        <v>#REF!</v>
      </c>
      <c r="AU587" s="50" t="e">
        <f>VLOOKUP(Audit!#REF!,$V$3:$AE$12,6,FALSE)&amp; IF(Audit!#REF!=10,Audit!#REF!,"")</f>
        <v>#REF!</v>
      </c>
      <c r="AV587" s="50" t="e">
        <f>VLOOKUP(Audit!#REF!,$V$13:$AE$22,6,FALSE)&amp; IF(Audit!#REF!=10,Audit!#REF!,"")</f>
        <v>#REF!</v>
      </c>
      <c r="AW587" s="47" t="e">
        <f t="shared" si="293"/>
        <v>#REF!</v>
      </c>
      <c r="AX587" s="50" t="e">
        <f>VLOOKUP(Audit!#REF!,$V$3:$AE$12,7,FALSE)&amp; IF(Audit!#REF!=10,Audit!#REF!,"")</f>
        <v>#REF!</v>
      </c>
      <c r="AY587" s="50" t="e">
        <f>VLOOKUP(Audit!#REF!,$V$13:$AE$22,7,FALSE) &amp; IF(Audit!#REF!=10,Audit!#REF!,"")</f>
        <v>#REF!</v>
      </c>
      <c r="AZ587" s="47" t="e">
        <f t="shared" si="294"/>
        <v>#REF!</v>
      </c>
      <c r="BA587" s="50" t="e">
        <f>VLOOKUP(Audit!#REF!,$V$3:$AE$12,8,FALSE)&amp; Audit!#REF! &amp; IF(Audit!#REF!=10,Audit!#REF!,"")</f>
        <v>#REF!</v>
      </c>
      <c r="BB587" s="50" t="e">
        <f>VLOOKUP(Audit!#REF!,$V$13:$AE$22,8,FALSE) &amp; IF(Audit!#REF!=10,Audit!#REF!,"")</f>
        <v>#REF!</v>
      </c>
      <c r="BC587" s="47" t="e">
        <f t="shared" si="295"/>
        <v>#REF!</v>
      </c>
      <c r="BD587" s="50" t="e">
        <f>VLOOKUP(Audit!#REF!,$V$3:$AE$12,9,FALSE)&amp; IF(Audit!#REF!=10,Audit!#REF!,"")</f>
        <v>#REF!</v>
      </c>
      <c r="BE587" s="50" t="e">
        <f>VLOOKUP(Audit!#REF!,$V$13:$AE$22,9,FALSE) &amp; IF(Audit!#REF!=10,Audit!#REF!,"") &amp; IF(Audit!#REF!&lt;&gt;1,U587,"")</f>
        <v>#REF!</v>
      </c>
      <c r="BF587" s="47" t="e">
        <f t="shared" si="296"/>
        <v>#REF!</v>
      </c>
      <c r="BG587" s="50" t="e">
        <f>VLOOKUP(Audit!#REF!,$V$3:$AE$12,10,FALSE) &amp; Audit!#REF! &amp; IF(Audit!#REF!=10,Audit!#REF!,"")</f>
        <v>#REF!</v>
      </c>
      <c r="BH587" s="50" t="e">
        <f>VLOOKUP(Audit!#REF!,$V$13:$AE$22,10,FALSE) &amp; IF(Audit!#REF!=10,Audit!#REF!,"") &amp; IF(Audit!#REF!&lt;&gt;1,U587,"")</f>
        <v>#REF!</v>
      </c>
      <c r="BI587" s="47" t="e">
        <f t="shared" si="297"/>
        <v>#REF!</v>
      </c>
      <c r="BJ587" s="48" t="str">
        <f t="shared" si="298"/>
        <v/>
      </c>
      <c r="BK587" s="48" t="str">
        <f t="shared" si="299"/>
        <v/>
      </c>
      <c r="BL587" s="48" t="str">
        <f t="shared" si="300"/>
        <v/>
      </c>
      <c r="BM587" s="48" t="str">
        <f t="shared" si="301"/>
        <v/>
      </c>
      <c r="BN587" s="48" t="str">
        <f t="shared" si="302"/>
        <v/>
      </c>
      <c r="BO587" s="48" t="str">
        <f t="shared" si="303"/>
        <v/>
      </c>
      <c r="BP587" s="48" t="str">
        <f t="shared" si="304"/>
        <v/>
      </c>
      <c r="BQ587" s="48" t="str">
        <f t="shared" si="305"/>
        <v/>
      </c>
      <c r="BR587" s="48" t="str">
        <f t="shared" si="306"/>
        <v/>
      </c>
      <c r="BS587" s="48" t="str">
        <f t="shared" si="307"/>
        <v/>
      </c>
      <c r="BT587" s="48" t="str">
        <f t="shared" si="308"/>
        <v/>
      </c>
      <c r="BU587" s="48" t="str">
        <f t="shared" si="309"/>
        <v/>
      </c>
    </row>
    <row r="588" spans="1:73">
      <c r="A588" s="10" t="e">
        <f>Audit!#REF!</f>
        <v>#REF!</v>
      </c>
      <c r="B588" s="10" t="e">
        <f t="shared" si="280"/>
        <v>#REF!</v>
      </c>
      <c r="C588" s="17" t="e">
        <f>VLOOKUP(Audit!#REF!,$V$3:$AE$12,2,FALSE) &amp; VLOOKUP(Audit!#REF!,$V$13:$AE$22,2,FALSE)&amp; IF(Audit!#REF!=10,Audit!#REF!&amp;Audit!#REF!,"")</f>
        <v>#REF!</v>
      </c>
      <c r="D588" s="17" t="e">
        <f>VLOOKUP(Audit!#REF!,$V$3:$AE$12,3,FALSE) &amp; VLOOKUP(Audit!#REF!,$V$13:$AE$22,3,FALSE) &amp;IF(Audit!#REF!=10,Audit!#REF!&amp;Audit!#REF!,"")</f>
        <v>#REF!</v>
      </c>
      <c r="E588" s="17" t="e">
        <f>VLOOKUP(Audit!#REF!,$V$3:$AE$12,4,FALSE)&amp; Audit!#REF! &amp; VLOOKUP(Audit!#REF!,$V$13:$AE$22,4,FALSE)&amp; IF(Audit!#REF!=10,Audit!#REF!&amp;Audit!#REF!,"")</f>
        <v>#REF!</v>
      </c>
      <c r="F588" s="17" t="e">
        <f>VLOOKUP(Audit!#REF!,$V$3:$AE$12,5,FALSE) &amp; VLOOKUP(Audit!#REF!,$V$13:$AE$22,5,FALSE)&amp; IF(Audit!#REF!=10,Audit!#REF!&amp;Audit!#REF!,"")</f>
        <v>#REF!</v>
      </c>
      <c r="G588" s="17" t="e">
        <f>VLOOKUP(Audit!#REF!,$V$3:$AE$12,6,FALSE) &amp; VLOOKUP(Audit!#REF!,$V$13:$AE$22,6,FALSE)&amp; IF(Audit!#REF!=10,Audit!#REF!&amp;Audit!#REF!,"")</f>
        <v>#REF!</v>
      </c>
      <c r="H588" s="17" t="e">
        <f>VLOOKUP(Audit!#REF!,$V$3:$AE$12,7,FALSE) &amp; VLOOKUP(Audit!#REF!,$V$13:$AE$22,7,FALSE)&amp;IF(Audit!#REF!=10,Audit!#REF!&amp;Audit!#REF!,"")</f>
        <v>#REF!</v>
      </c>
      <c r="I588" s="17" t="e">
        <f>VLOOKUP(Audit!#REF!,$V$3:$AE$12,8,FALSE) &amp; Audit!#REF! &amp; VLOOKUP(Audit!#REF!,$V$13:$AE$22,8,FALSE)&amp;IF(Audit!#REF!=10,Audit!#REF!&amp;Audit!#REF!,"")</f>
        <v>#REF!</v>
      </c>
      <c r="J588" s="17" t="e">
        <f>VLOOKUP(Audit!#REF!,$V$3:$AE$12,9,FALSE) &amp; VLOOKUP(Audit!#REF!,$V$13:$AE$22,9,FALSE) &amp; IF(Audit!#REF!=10,Audit!#REF!&amp;Audit!#REF!,"") &amp; IF(Audit!#REF!&lt;&gt;1,U588,"")</f>
        <v>#REF!</v>
      </c>
      <c r="K588" s="17" t="e">
        <f>VLOOKUP(Audit!#REF!,$V$3:$AE$12,10,FALSE) &amp; Audit!#REF! &amp; VLOOKUP(Audit!#REF!,$V$13:$AE$22,10,FALSE) &amp; IF(Audit!#REF!=10,Audit!#REF!&amp;Audit!#REF!,"") &amp; IF(Audit!#REF!&lt;&gt;1,U588,"")</f>
        <v>#REF!</v>
      </c>
      <c r="L588" s="10" t="e">
        <f>Audit!#REF!</f>
        <v>#REF!</v>
      </c>
      <c r="M588" s="10" t="e">
        <f t="shared" si="281"/>
        <v>#REF!</v>
      </c>
      <c r="N588" s="10" t="e">
        <f t="shared" si="282"/>
        <v>#REF!</v>
      </c>
      <c r="O588" s="10" t="e">
        <f t="shared" si="283"/>
        <v>#REF!</v>
      </c>
      <c r="P588" s="10" t="e">
        <f t="shared" si="284"/>
        <v>#REF!</v>
      </c>
      <c r="Q588" s="10" t="e">
        <f t="shared" si="285"/>
        <v>#REF!</v>
      </c>
      <c r="R588" s="10" t="e">
        <f t="shared" si="286"/>
        <v>#REF!</v>
      </c>
      <c r="S588" s="10" t="e">
        <f t="shared" si="287"/>
        <v>#REF!</v>
      </c>
      <c r="T588" s="10" t="e">
        <f t="shared" si="288"/>
        <v>#REF!</v>
      </c>
      <c r="U588" s="17" t="e">
        <f>IF(Audit!#REF!="","",VLOOKUP(Audit!#REF!,$W$26:$X$35,2,FALSE)) &amp; Audit!#REF! &amp; IF(Audit!#REF!="","",IF(Audit!#REF!&lt;=1.4,VLOOKUP(Audit!#REF!,$W$38:X633,2,FALSE),VLOOKUP(Audit!#REF!,$W$51:$X$61,2,FALSE))) &amp; IF(Audit!#REF!="","",VLOOKUP(Audit!#REF!,$Y$26:$Z$35,2,FALSE) &amp; Audit!#REF! &amp; IF(Audit!#REF!="","",IF(Audit!#REF!&lt;=1.4,VLOOKUP(Audit!#REF!,$Y$38:$Z$48,2,FALSE),VLOOKUP(Audit!#REF!,$Y$51:$Z$61,2,FALSE))))</f>
        <v>#REF!</v>
      </c>
      <c r="V588" s="21"/>
      <c r="AH588" s="49" t="e">
        <f>Audit!#REF!</f>
        <v>#REF!</v>
      </c>
      <c r="AI588" s="50" t="e">
        <f>VLOOKUP(Audit!#REF!,$V$3:$AE$12,2,FALSE)&amp; IF(Audit!#REF!=10,Audit!#REF!,"")</f>
        <v>#REF!</v>
      </c>
      <c r="AJ588" s="50" t="e">
        <f>VLOOKUP(Audit!#REF!,$V$13:$AE$22,2,FALSE)&amp; IF(Audit!#REF!=10,Audit!#REF!,"")</f>
        <v>#REF!</v>
      </c>
      <c r="AK588" s="47" t="e">
        <f t="shared" si="289"/>
        <v>#REF!</v>
      </c>
      <c r="AL588" s="50" t="e">
        <f>VLOOKUP(Audit!#REF!,$V$3:$AE$12,3,FALSE)&amp; IF(Audit!#REF!=10,Audit!#REF!,"")</f>
        <v>#REF!</v>
      </c>
      <c r="AM588" s="50" t="e">
        <f>VLOOKUP(Audit!#REF!,$V$13:$AE$22,3,FALSE)&amp; IF(Audit!#REF!=10,Audit!#REF!,"")</f>
        <v>#REF!</v>
      </c>
      <c r="AN588" s="47" t="e">
        <f t="shared" si="290"/>
        <v>#REF!</v>
      </c>
      <c r="AO588" s="50" t="e">
        <f>VLOOKUP(Audit!#REF!,$V$3:$AE$12,4,FALSE) &amp;  Audit!#REF! &amp; IF(Audit!#REF!=10,Audit!#REF!,"")</f>
        <v>#REF!</v>
      </c>
      <c r="AP588" s="50" t="e">
        <f>VLOOKUP(Audit!#REF!,$V$13:$AE$22,4,FALSE)&amp; IF(Audit!#REF!=10,Audit!#REF!,"")</f>
        <v>#REF!</v>
      </c>
      <c r="AQ588" s="47" t="e">
        <f t="shared" si="291"/>
        <v>#REF!</v>
      </c>
      <c r="AR588" s="50" t="e">
        <f>VLOOKUP(Audit!#REF!,$V$3:$AE$12,5,FALSE)&amp; IF(Audit!#REF!=10,Audit!#REF!,"")</f>
        <v>#REF!</v>
      </c>
      <c r="AS588" s="50" t="e">
        <f>VLOOKUP(Audit!#REF!,$V$13:$AE$22,5,FALSE)&amp; IF(Audit!#REF!=10,Audit!#REF!,"")</f>
        <v>#REF!</v>
      </c>
      <c r="AT588" s="47" t="e">
        <f t="shared" si="292"/>
        <v>#REF!</v>
      </c>
      <c r="AU588" s="50" t="e">
        <f>VLOOKUP(Audit!#REF!,$V$3:$AE$12,6,FALSE)&amp; IF(Audit!#REF!=10,Audit!#REF!,"")</f>
        <v>#REF!</v>
      </c>
      <c r="AV588" s="50" t="e">
        <f>VLOOKUP(Audit!#REF!,$V$13:$AE$22,6,FALSE)&amp; IF(Audit!#REF!=10,Audit!#REF!,"")</f>
        <v>#REF!</v>
      </c>
      <c r="AW588" s="47" t="e">
        <f t="shared" si="293"/>
        <v>#REF!</v>
      </c>
      <c r="AX588" s="50" t="e">
        <f>VLOOKUP(Audit!#REF!,$V$3:$AE$12,7,FALSE)&amp; IF(Audit!#REF!=10,Audit!#REF!,"")</f>
        <v>#REF!</v>
      </c>
      <c r="AY588" s="50" t="e">
        <f>VLOOKUP(Audit!#REF!,$V$13:$AE$22,7,FALSE) &amp; IF(Audit!#REF!=10,Audit!#REF!,"")</f>
        <v>#REF!</v>
      </c>
      <c r="AZ588" s="47" t="e">
        <f t="shared" si="294"/>
        <v>#REF!</v>
      </c>
      <c r="BA588" s="50" t="e">
        <f>VLOOKUP(Audit!#REF!,$V$3:$AE$12,8,FALSE)&amp; Audit!#REF! &amp; IF(Audit!#REF!=10,Audit!#REF!,"")</f>
        <v>#REF!</v>
      </c>
      <c r="BB588" s="50" t="e">
        <f>VLOOKUP(Audit!#REF!,$V$13:$AE$22,8,FALSE) &amp; IF(Audit!#REF!=10,Audit!#REF!,"")</f>
        <v>#REF!</v>
      </c>
      <c r="BC588" s="47" t="e">
        <f t="shared" si="295"/>
        <v>#REF!</v>
      </c>
      <c r="BD588" s="50" t="e">
        <f>VLOOKUP(Audit!#REF!,$V$3:$AE$12,9,FALSE)&amp; IF(Audit!#REF!=10,Audit!#REF!,"")</f>
        <v>#REF!</v>
      </c>
      <c r="BE588" s="50" t="e">
        <f>VLOOKUP(Audit!#REF!,$V$13:$AE$22,9,FALSE) &amp; IF(Audit!#REF!=10,Audit!#REF!,"") &amp; IF(Audit!#REF!&lt;&gt;1,U588,"")</f>
        <v>#REF!</v>
      </c>
      <c r="BF588" s="47" t="e">
        <f t="shared" si="296"/>
        <v>#REF!</v>
      </c>
      <c r="BG588" s="50" t="e">
        <f>VLOOKUP(Audit!#REF!,$V$3:$AE$12,10,FALSE) &amp; Audit!#REF! &amp; IF(Audit!#REF!=10,Audit!#REF!,"")</f>
        <v>#REF!</v>
      </c>
      <c r="BH588" s="50" t="e">
        <f>VLOOKUP(Audit!#REF!,$V$13:$AE$22,10,FALSE) &amp; IF(Audit!#REF!=10,Audit!#REF!,"") &amp; IF(Audit!#REF!&lt;&gt;1,U588,"")</f>
        <v>#REF!</v>
      </c>
      <c r="BI588" s="47" t="e">
        <f t="shared" si="297"/>
        <v>#REF!</v>
      </c>
      <c r="BJ588" s="48" t="str">
        <f t="shared" si="298"/>
        <v/>
      </c>
      <c r="BK588" s="48" t="str">
        <f t="shared" si="299"/>
        <v/>
      </c>
      <c r="BL588" s="48" t="str">
        <f t="shared" si="300"/>
        <v/>
      </c>
      <c r="BM588" s="48" t="str">
        <f t="shared" si="301"/>
        <v/>
      </c>
      <c r="BN588" s="48" t="str">
        <f t="shared" si="302"/>
        <v/>
      </c>
      <c r="BO588" s="48" t="str">
        <f t="shared" si="303"/>
        <v/>
      </c>
      <c r="BP588" s="48" t="str">
        <f t="shared" si="304"/>
        <v/>
      </c>
      <c r="BQ588" s="48" t="str">
        <f t="shared" si="305"/>
        <v/>
      </c>
      <c r="BR588" s="48" t="str">
        <f t="shared" si="306"/>
        <v/>
      </c>
      <c r="BS588" s="48" t="str">
        <f t="shared" si="307"/>
        <v/>
      </c>
      <c r="BT588" s="48" t="str">
        <f t="shared" si="308"/>
        <v/>
      </c>
      <c r="BU588" s="48" t="str">
        <f t="shared" si="309"/>
        <v/>
      </c>
    </row>
    <row r="589" spans="1:73">
      <c r="A589" s="10" t="e">
        <f>Audit!#REF!</f>
        <v>#REF!</v>
      </c>
      <c r="B589" s="10" t="e">
        <f t="shared" si="280"/>
        <v>#REF!</v>
      </c>
      <c r="C589" s="17" t="e">
        <f>VLOOKUP(Audit!#REF!,$V$3:$AE$12,2,FALSE) &amp; VLOOKUP(Audit!#REF!,$V$13:$AE$22,2,FALSE)&amp; IF(Audit!#REF!=10,Audit!#REF!&amp;Audit!#REF!,"")</f>
        <v>#REF!</v>
      </c>
      <c r="D589" s="17" t="e">
        <f>VLOOKUP(Audit!#REF!,$V$3:$AE$12,3,FALSE) &amp; VLOOKUP(Audit!#REF!,$V$13:$AE$22,3,FALSE) &amp;IF(Audit!#REF!=10,Audit!#REF!&amp;Audit!#REF!,"")</f>
        <v>#REF!</v>
      </c>
      <c r="E589" s="17" t="e">
        <f>VLOOKUP(Audit!#REF!,$V$3:$AE$12,4,FALSE)&amp; Audit!#REF! &amp; VLOOKUP(Audit!#REF!,$V$13:$AE$22,4,FALSE)&amp; IF(Audit!#REF!=10,Audit!#REF!&amp;Audit!#REF!,"")</f>
        <v>#REF!</v>
      </c>
      <c r="F589" s="17" t="e">
        <f>VLOOKUP(Audit!#REF!,$V$3:$AE$12,5,FALSE) &amp; VLOOKUP(Audit!#REF!,$V$13:$AE$22,5,FALSE)&amp; IF(Audit!#REF!=10,Audit!#REF!&amp;Audit!#REF!,"")</f>
        <v>#REF!</v>
      </c>
      <c r="G589" s="17" t="e">
        <f>VLOOKUP(Audit!#REF!,$V$3:$AE$12,6,FALSE) &amp; VLOOKUP(Audit!#REF!,$V$13:$AE$22,6,FALSE)&amp; IF(Audit!#REF!=10,Audit!#REF!&amp;Audit!#REF!,"")</f>
        <v>#REF!</v>
      </c>
      <c r="H589" s="17" t="e">
        <f>VLOOKUP(Audit!#REF!,$V$3:$AE$12,7,FALSE) &amp; VLOOKUP(Audit!#REF!,$V$13:$AE$22,7,FALSE)&amp;IF(Audit!#REF!=10,Audit!#REF!&amp;Audit!#REF!,"")</f>
        <v>#REF!</v>
      </c>
      <c r="I589" s="17" t="e">
        <f>VLOOKUP(Audit!#REF!,$V$3:$AE$12,8,FALSE) &amp; Audit!#REF! &amp; VLOOKUP(Audit!#REF!,$V$13:$AE$22,8,FALSE)&amp;IF(Audit!#REF!=10,Audit!#REF!&amp;Audit!#REF!,"")</f>
        <v>#REF!</v>
      </c>
      <c r="J589" s="17" t="e">
        <f>VLOOKUP(Audit!#REF!,$V$3:$AE$12,9,FALSE) &amp; VLOOKUP(Audit!#REF!,$V$13:$AE$22,9,FALSE) &amp; IF(Audit!#REF!=10,Audit!#REF!&amp;Audit!#REF!,"") &amp; IF(Audit!#REF!&lt;&gt;1,U589,"")</f>
        <v>#REF!</v>
      </c>
      <c r="K589" s="17" t="e">
        <f>VLOOKUP(Audit!#REF!,$V$3:$AE$12,10,FALSE) &amp; Audit!#REF! &amp; VLOOKUP(Audit!#REF!,$V$13:$AE$22,10,FALSE) &amp; IF(Audit!#REF!=10,Audit!#REF!&amp;Audit!#REF!,"") &amp; IF(Audit!#REF!&lt;&gt;1,U589,"")</f>
        <v>#REF!</v>
      </c>
      <c r="L589" s="10" t="e">
        <f>Audit!#REF!</f>
        <v>#REF!</v>
      </c>
      <c r="M589" s="10" t="e">
        <f t="shared" si="281"/>
        <v>#REF!</v>
      </c>
      <c r="N589" s="10" t="e">
        <f t="shared" si="282"/>
        <v>#REF!</v>
      </c>
      <c r="O589" s="10" t="e">
        <f t="shared" si="283"/>
        <v>#REF!</v>
      </c>
      <c r="P589" s="10" t="e">
        <f t="shared" si="284"/>
        <v>#REF!</v>
      </c>
      <c r="Q589" s="10" t="e">
        <f t="shared" si="285"/>
        <v>#REF!</v>
      </c>
      <c r="R589" s="10" t="e">
        <f t="shared" si="286"/>
        <v>#REF!</v>
      </c>
      <c r="S589" s="10" t="e">
        <f t="shared" si="287"/>
        <v>#REF!</v>
      </c>
      <c r="T589" s="10" t="e">
        <f t="shared" si="288"/>
        <v>#REF!</v>
      </c>
      <c r="U589" s="17" t="e">
        <f>IF(Audit!#REF!="","",VLOOKUP(Audit!#REF!,$W$26:$X$35,2,FALSE)) &amp; Audit!#REF! &amp; IF(Audit!#REF!="","",IF(Audit!#REF!&lt;=1.4,VLOOKUP(Audit!#REF!,$W$38:X634,2,FALSE),VLOOKUP(Audit!#REF!,$W$51:$X$61,2,FALSE))) &amp; IF(Audit!#REF!="","",VLOOKUP(Audit!#REF!,$Y$26:$Z$35,2,FALSE) &amp; Audit!#REF! &amp; IF(Audit!#REF!="","",IF(Audit!#REF!&lt;=1.4,VLOOKUP(Audit!#REF!,$Y$38:$Z$48,2,FALSE),VLOOKUP(Audit!#REF!,$Y$51:$Z$61,2,FALSE))))</f>
        <v>#REF!</v>
      </c>
      <c r="V589" s="21"/>
      <c r="AH589" s="49" t="e">
        <f>Audit!#REF!</f>
        <v>#REF!</v>
      </c>
      <c r="AI589" s="50" t="e">
        <f>VLOOKUP(Audit!#REF!,$V$3:$AE$12,2,FALSE)&amp; IF(Audit!#REF!=10,Audit!#REF!,"")</f>
        <v>#REF!</v>
      </c>
      <c r="AJ589" s="50" t="e">
        <f>VLOOKUP(Audit!#REF!,$V$13:$AE$22,2,FALSE)&amp; IF(Audit!#REF!=10,Audit!#REF!,"")</f>
        <v>#REF!</v>
      </c>
      <c r="AK589" s="47" t="e">
        <f t="shared" si="289"/>
        <v>#REF!</v>
      </c>
      <c r="AL589" s="50" t="e">
        <f>VLOOKUP(Audit!#REF!,$V$3:$AE$12,3,FALSE)&amp; IF(Audit!#REF!=10,Audit!#REF!,"")</f>
        <v>#REF!</v>
      </c>
      <c r="AM589" s="50" t="e">
        <f>VLOOKUP(Audit!#REF!,$V$13:$AE$22,3,FALSE)&amp; IF(Audit!#REF!=10,Audit!#REF!,"")</f>
        <v>#REF!</v>
      </c>
      <c r="AN589" s="47" t="e">
        <f t="shared" si="290"/>
        <v>#REF!</v>
      </c>
      <c r="AO589" s="50" t="e">
        <f>VLOOKUP(Audit!#REF!,$V$3:$AE$12,4,FALSE) &amp;  Audit!#REF! &amp; IF(Audit!#REF!=10,Audit!#REF!,"")</f>
        <v>#REF!</v>
      </c>
      <c r="AP589" s="50" t="e">
        <f>VLOOKUP(Audit!#REF!,$V$13:$AE$22,4,FALSE)&amp; IF(Audit!#REF!=10,Audit!#REF!,"")</f>
        <v>#REF!</v>
      </c>
      <c r="AQ589" s="47" t="e">
        <f t="shared" si="291"/>
        <v>#REF!</v>
      </c>
      <c r="AR589" s="50" t="e">
        <f>VLOOKUP(Audit!#REF!,$V$3:$AE$12,5,FALSE)&amp; IF(Audit!#REF!=10,Audit!#REF!,"")</f>
        <v>#REF!</v>
      </c>
      <c r="AS589" s="50" t="e">
        <f>VLOOKUP(Audit!#REF!,$V$13:$AE$22,5,FALSE)&amp; IF(Audit!#REF!=10,Audit!#REF!,"")</f>
        <v>#REF!</v>
      </c>
      <c r="AT589" s="47" t="e">
        <f t="shared" si="292"/>
        <v>#REF!</v>
      </c>
      <c r="AU589" s="50" t="e">
        <f>VLOOKUP(Audit!#REF!,$V$3:$AE$12,6,FALSE)&amp; IF(Audit!#REF!=10,Audit!#REF!,"")</f>
        <v>#REF!</v>
      </c>
      <c r="AV589" s="50" t="e">
        <f>VLOOKUP(Audit!#REF!,$V$13:$AE$22,6,FALSE)&amp; IF(Audit!#REF!=10,Audit!#REF!,"")</f>
        <v>#REF!</v>
      </c>
      <c r="AW589" s="47" t="e">
        <f t="shared" si="293"/>
        <v>#REF!</v>
      </c>
      <c r="AX589" s="50" t="e">
        <f>VLOOKUP(Audit!#REF!,$V$3:$AE$12,7,FALSE)&amp; IF(Audit!#REF!=10,Audit!#REF!,"")</f>
        <v>#REF!</v>
      </c>
      <c r="AY589" s="50" t="e">
        <f>VLOOKUP(Audit!#REF!,$V$13:$AE$22,7,FALSE) &amp; IF(Audit!#REF!=10,Audit!#REF!,"")</f>
        <v>#REF!</v>
      </c>
      <c r="AZ589" s="47" t="e">
        <f t="shared" si="294"/>
        <v>#REF!</v>
      </c>
      <c r="BA589" s="50" t="e">
        <f>VLOOKUP(Audit!#REF!,$V$3:$AE$12,8,FALSE)&amp; Audit!#REF! &amp; IF(Audit!#REF!=10,Audit!#REF!,"")</f>
        <v>#REF!</v>
      </c>
      <c r="BB589" s="50" t="e">
        <f>VLOOKUP(Audit!#REF!,$V$13:$AE$22,8,FALSE) &amp; IF(Audit!#REF!=10,Audit!#REF!,"")</f>
        <v>#REF!</v>
      </c>
      <c r="BC589" s="47" t="e">
        <f t="shared" si="295"/>
        <v>#REF!</v>
      </c>
      <c r="BD589" s="50" t="e">
        <f>VLOOKUP(Audit!#REF!,$V$3:$AE$12,9,FALSE)&amp; IF(Audit!#REF!=10,Audit!#REF!,"")</f>
        <v>#REF!</v>
      </c>
      <c r="BE589" s="50" t="e">
        <f>VLOOKUP(Audit!#REF!,$V$13:$AE$22,9,FALSE) &amp; IF(Audit!#REF!=10,Audit!#REF!,"") &amp; IF(Audit!#REF!&lt;&gt;1,U589,"")</f>
        <v>#REF!</v>
      </c>
      <c r="BF589" s="47" t="e">
        <f t="shared" si="296"/>
        <v>#REF!</v>
      </c>
      <c r="BG589" s="50" t="e">
        <f>VLOOKUP(Audit!#REF!,$V$3:$AE$12,10,FALSE) &amp; Audit!#REF! &amp; IF(Audit!#REF!=10,Audit!#REF!,"")</f>
        <v>#REF!</v>
      </c>
      <c r="BH589" s="50" t="e">
        <f>VLOOKUP(Audit!#REF!,$V$13:$AE$22,10,FALSE) &amp; IF(Audit!#REF!=10,Audit!#REF!,"") &amp; IF(Audit!#REF!&lt;&gt;1,U589,"")</f>
        <v>#REF!</v>
      </c>
      <c r="BI589" s="47" t="e">
        <f t="shared" si="297"/>
        <v>#REF!</v>
      </c>
      <c r="BJ589" s="48" t="str">
        <f t="shared" si="298"/>
        <v/>
      </c>
      <c r="BK589" s="48" t="str">
        <f t="shared" si="299"/>
        <v/>
      </c>
      <c r="BL589" s="48" t="str">
        <f t="shared" si="300"/>
        <v/>
      </c>
      <c r="BM589" s="48" t="str">
        <f t="shared" si="301"/>
        <v/>
      </c>
      <c r="BN589" s="48" t="str">
        <f t="shared" si="302"/>
        <v/>
      </c>
      <c r="BO589" s="48" t="str">
        <f t="shared" si="303"/>
        <v/>
      </c>
      <c r="BP589" s="48" t="str">
        <f t="shared" si="304"/>
        <v/>
      </c>
      <c r="BQ589" s="48" t="str">
        <f t="shared" si="305"/>
        <v/>
      </c>
      <c r="BR589" s="48" t="str">
        <f t="shared" si="306"/>
        <v/>
      </c>
      <c r="BS589" s="48" t="str">
        <f t="shared" si="307"/>
        <v/>
      </c>
      <c r="BT589" s="48" t="str">
        <f t="shared" si="308"/>
        <v/>
      </c>
      <c r="BU589" s="48" t="str">
        <f t="shared" si="309"/>
        <v/>
      </c>
    </row>
    <row r="590" spans="1:73">
      <c r="A590" s="10" t="e">
        <f>Audit!#REF!</f>
        <v>#REF!</v>
      </c>
      <c r="B590" s="10" t="e">
        <f t="shared" si="280"/>
        <v>#REF!</v>
      </c>
      <c r="C590" s="17" t="e">
        <f>VLOOKUP(Audit!#REF!,$V$3:$AE$12,2,FALSE) &amp; VLOOKUP(Audit!#REF!,$V$13:$AE$22,2,FALSE)&amp; IF(Audit!#REF!=10,Audit!#REF!&amp;Audit!#REF!,"")</f>
        <v>#REF!</v>
      </c>
      <c r="D590" s="17" t="e">
        <f>VLOOKUP(Audit!#REF!,$V$3:$AE$12,3,FALSE) &amp; VLOOKUP(Audit!#REF!,$V$13:$AE$22,3,FALSE) &amp;IF(Audit!#REF!=10,Audit!#REF!&amp;Audit!#REF!,"")</f>
        <v>#REF!</v>
      </c>
      <c r="E590" s="17" t="e">
        <f>VLOOKUP(Audit!#REF!,$V$3:$AE$12,4,FALSE)&amp; Audit!#REF! &amp; VLOOKUP(Audit!#REF!,$V$13:$AE$22,4,FALSE)&amp; IF(Audit!#REF!=10,Audit!#REF!&amp;Audit!#REF!,"")</f>
        <v>#REF!</v>
      </c>
      <c r="F590" s="17" t="e">
        <f>VLOOKUP(Audit!#REF!,$V$3:$AE$12,5,FALSE) &amp; VLOOKUP(Audit!#REF!,$V$13:$AE$22,5,FALSE)&amp; IF(Audit!#REF!=10,Audit!#REF!&amp;Audit!#REF!,"")</f>
        <v>#REF!</v>
      </c>
      <c r="G590" s="17" t="e">
        <f>VLOOKUP(Audit!#REF!,$V$3:$AE$12,6,FALSE) &amp; VLOOKUP(Audit!#REF!,$V$13:$AE$22,6,FALSE)&amp; IF(Audit!#REF!=10,Audit!#REF!&amp;Audit!#REF!,"")</f>
        <v>#REF!</v>
      </c>
      <c r="H590" s="17" t="e">
        <f>VLOOKUP(Audit!#REF!,$V$3:$AE$12,7,FALSE) &amp; VLOOKUP(Audit!#REF!,$V$13:$AE$22,7,FALSE)&amp;IF(Audit!#REF!=10,Audit!#REF!&amp;Audit!#REF!,"")</f>
        <v>#REF!</v>
      </c>
      <c r="I590" s="17" t="e">
        <f>VLOOKUP(Audit!#REF!,$V$3:$AE$12,8,FALSE) &amp; Audit!#REF! &amp; VLOOKUP(Audit!#REF!,$V$13:$AE$22,8,FALSE)&amp;IF(Audit!#REF!=10,Audit!#REF!&amp;Audit!#REF!,"")</f>
        <v>#REF!</v>
      </c>
      <c r="J590" s="17" t="e">
        <f>VLOOKUP(Audit!#REF!,$V$3:$AE$12,9,FALSE) &amp; VLOOKUP(Audit!#REF!,$V$13:$AE$22,9,FALSE) &amp; IF(Audit!#REF!=10,Audit!#REF!&amp;Audit!#REF!,"") &amp; IF(Audit!#REF!&lt;&gt;1,U590,"")</f>
        <v>#REF!</v>
      </c>
      <c r="K590" s="17" t="e">
        <f>VLOOKUP(Audit!#REF!,$V$3:$AE$12,10,FALSE) &amp; Audit!#REF! &amp; VLOOKUP(Audit!#REF!,$V$13:$AE$22,10,FALSE) &amp; IF(Audit!#REF!=10,Audit!#REF!&amp;Audit!#REF!,"") &amp; IF(Audit!#REF!&lt;&gt;1,U590,"")</f>
        <v>#REF!</v>
      </c>
      <c r="L590" s="10" t="e">
        <f>Audit!#REF!</f>
        <v>#REF!</v>
      </c>
      <c r="M590" s="10" t="e">
        <f t="shared" si="281"/>
        <v>#REF!</v>
      </c>
      <c r="N590" s="10" t="e">
        <f t="shared" si="282"/>
        <v>#REF!</v>
      </c>
      <c r="O590" s="10" t="e">
        <f t="shared" si="283"/>
        <v>#REF!</v>
      </c>
      <c r="P590" s="10" t="e">
        <f t="shared" si="284"/>
        <v>#REF!</v>
      </c>
      <c r="Q590" s="10" t="e">
        <f t="shared" si="285"/>
        <v>#REF!</v>
      </c>
      <c r="R590" s="10" t="e">
        <f t="shared" si="286"/>
        <v>#REF!</v>
      </c>
      <c r="S590" s="10" t="e">
        <f t="shared" si="287"/>
        <v>#REF!</v>
      </c>
      <c r="T590" s="10" t="e">
        <f t="shared" si="288"/>
        <v>#REF!</v>
      </c>
      <c r="U590" s="17" t="e">
        <f>IF(Audit!#REF!="","",VLOOKUP(Audit!#REF!,$W$26:$X$35,2,FALSE)) &amp; Audit!#REF! &amp; IF(Audit!#REF!="","",IF(Audit!#REF!&lt;=1.4,VLOOKUP(Audit!#REF!,$W$38:X635,2,FALSE),VLOOKUP(Audit!#REF!,$W$51:$X$61,2,FALSE))) &amp; IF(Audit!#REF!="","",VLOOKUP(Audit!#REF!,$Y$26:$Z$35,2,FALSE) &amp; Audit!#REF! &amp; IF(Audit!#REF!="","",IF(Audit!#REF!&lt;=1.4,VLOOKUP(Audit!#REF!,$Y$38:$Z$48,2,FALSE),VLOOKUP(Audit!#REF!,$Y$51:$Z$61,2,FALSE))))</f>
        <v>#REF!</v>
      </c>
      <c r="V590" s="21"/>
      <c r="AH590" s="49" t="e">
        <f>Audit!#REF!</f>
        <v>#REF!</v>
      </c>
      <c r="AI590" s="50" t="e">
        <f>VLOOKUP(Audit!#REF!,$V$3:$AE$12,2,FALSE)&amp; IF(Audit!#REF!=10,Audit!#REF!,"")</f>
        <v>#REF!</v>
      </c>
      <c r="AJ590" s="50" t="e">
        <f>VLOOKUP(Audit!#REF!,$V$13:$AE$22,2,FALSE)&amp; IF(Audit!#REF!=10,Audit!#REF!,"")</f>
        <v>#REF!</v>
      </c>
      <c r="AK590" s="47" t="e">
        <f t="shared" si="289"/>
        <v>#REF!</v>
      </c>
      <c r="AL590" s="50" t="e">
        <f>VLOOKUP(Audit!#REF!,$V$3:$AE$12,3,FALSE)&amp; IF(Audit!#REF!=10,Audit!#REF!,"")</f>
        <v>#REF!</v>
      </c>
      <c r="AM590" s="50" t="e">
        <f>VLOOKUP(Audit!#REF!,$V$13:$AE$22,3,FALSE)&amp; IF(Audit!#REF!=10,Audit!#REF!,"")</f>
        <v>#REF!</v>
      </c>
      <c r="AN590" s="47" t="e">
        <f t="shared" si="290"/>
        <v>#REF!</v>
      </c>
      <c r="AO590" s="50" t="e">
        <f>VLOOKUP(Audit!#REF!,$V$3:$AE$12,4,FALSE) &amp;  Audit!#REF! &amp; IF(Audit!#REF!=10,Audit!#REF!,"")</f>
        <v>#REF!</v>
      </c>
      <c r="AP590" s="50" t="e">
        <f>VLOOKUP(Audit!#REF!,$V$13:$AE$22,4,FALSE)&amp; IF(Audit!#REF!=10,Audit!#REF!,"")</f>
        <v>#REF!</v>
      </c>
      <c r="AQ590" s="47" t="e">
        <f t="shared" si="291"/>
        <v>#REF!</v>
      </c>
      <c r="AR590" s="50" t="e">
        <f>VLOOKUP(Audit!#REF!,$V$3:$AE$12,5,FALSE)&amp; IF(Audit!#REF!=10,Audit!#REF!,"")</f>
        <v>#REF!</v>
      </c>
      <c r="AS590" s="50" t="e">
        <f>VLOOKUP(Audit!#REF!,$V$13:$AE$22,5,FALSE)&amp; IF(Audit!#REF!=10,Audit!#REF!,"")</f>
        <v>#REF!</v>
      </c>
      <c r="AT590" s="47" t="e">
        <f t="shared" si="292"/>
        <v>#REF!</v>
      </c>
      <c r="AU590" s="50" t="e">
        <f>VLOOKUP(Audit!#REF!,$V$3:$AE$12,6,FALSE)&amp; IF(Audit!#REF!=10,Audit!#REF!,"")</f>
        <v>#REF!</v>
      </c>
      <c r="AV590" s="50" t="e">
        <f>VLOOKUP(Audit!#REF!,$V$13:$AE$22,6,FALSE)&amp; IF(Audit!#REF!=10,Audit!#REF!,"")</f>
        <v>#REF!</v>
      </c>
      <c r="AW590" s="47" t="e">
        <f t="shared" si="293"/>
        <v>#REF!</v>
      </c>
      <c r="AX590" s="50" t="e">
        <f>VLOOKUP(Audit!#REF!,$V$3:$AE$12,7,FALSE)&amp; IF(Audit!#REF!=10,Audit!#REF!,"")</f>
        <v>#REF!</v>
      </c>
      <c r="AY590" s="50" t="e">
        <f>VLOOKUP(Audit!#REF!,$V$13:$AE$22,7,FALSE) &amp; IF(Audit!#REF!=10,Audit!#REF!,"")</f>
        <v>#REF!</v>
      </c>
      <c r="AZ590" s="47" t="e">
        <f t="shared" si="294"/>
        <v>#REF!</v>
      </c>
      <c r="BA590" s="50" t="e">
        <f>VLOOKUP(Audit!#REF!,$V$3:$AE$12,8,FALSE)&amp; Audit!#REF! &amp; IF(Audit!#REF!=10,Audit!#REF!,"")</f>
        <v>#REF!</v>
      </c>
      <c r="BB590" s="50" t="e">
        <f>VLOOKUP(Audit!#REF!,$V$13:$AE$22,8,FALSE) &amp; IF(Audit!#REF!=10,Audit!#REF!,"")</f>
        <v>#REF!</v>
      </c>
      <c r="BC590" s="47" t="e">
        <f t="shared" si="295"/>
        <v>#REF!</v>
      </c>
      <c r="BD590" s="50" t="e">
        <f>VLOOKUP(Audit!#REF!,$V$3:$AE$12,9,FALSE)&amp; IF(Audit!#REF!=10,Audit!#REF!,"")</f>
        <v>#REF!</v>
      </c>
      <c r="BE590" s="50" t="e">
        <f>VLOOKUP(Audit!#REF!,$V$13:$AE$22,9,FALSE) &amp; IF(Audit!#REF!=10,Audit!#REF!,"") &amp; IF(Audit!#REF!&lt;&gt;1,U590,"")</f>
        <v>#REF!</v>
      </c>
      <c r="BF590" s="47" t="e">
        <f t="shared" si="296"/>
        <v>#REF!</v>
      </c>
      <c r="BG590" s="50" t="e">
        <f>VLOOKUP(Audit!#REF!,$V$3:$AE$12,10,FALSE) &amp; Audit!#REF! &amp; IF(Audit!#REF!=10,Audit!#REF!,"")</f>
        <v>#REF!</v>
      </c>
      <c r="BH590" s="50" t="e">
        <f>VLOOKUP(Audit!#REF!,$V$13:$AE$22,10,FALSE) &amp; IF(Audit!#REF!=10,Audit!#REF!,"") &amp; IF(Audit!#REF!&lt;&gt;1,U590,"")</f>
        <v>#REF!</v>
      </c>
      <c r="BI590" s="47" t="e">
        <f t="shared" si="297"/>
        <v>#REF!</v>
      </c>
      <c r="BJ590" s="48" t="str">
        <f t="shared" si="298"/>
        <v/>
      </c>
      <c r="BK590" s="48" t="str">
        <f t="shared" si="299"/>
        <v/>
      </c>
      <c r="BL590" s="48" t="str">
        <f t="shared" si="300"/>
        <v/>
      </c>
      <c r="BM590" s="48" t="str">
        <f t="shared" si="301"/>
        <v/>
      </c>
      <c r="BN590" s="48" t="str">
        <f t="shared" si="302"/>
        <v/>
      </c>
      <c r="BO590" s="48" t="str">
        <f t="shared" si="303"/>
        <v/>
      </c>
      <c r="BP590" s="48" t="str">
        <f t="shared" si="304"/>
        <v/>
      </c>
      <c r="BQ590" s="48" t="str">
        <f t="shared" si="305"/>
        <v/>
      </c>
      <c r="BR590" s="48" t="str">
        <f t="shared" si="306"/>
        <v/>
      </c>
      <c r="BS590" s="48" t="str">
        <f t="shared" si="307"/>
        <v/>
      </c>
      <c r="BT590" s="48" t="str">
        <f t="shared" si="308"/>
        <v/>
      </c>
      <c r="BU590" s="48" t="str">
        <f t="shared" si="309"/>
        <v/>
      </c>
    </row>
    <row r="591" spans="1:73">
      <c r="A591" s="10" t="e">
        <f>Audit!#REF!</f>
        <v>#REF!</v>
      </c>
      <c r="B591" s="10" t="e">
        <f t="shared" si="280"/>
        <v>#REF!</v>
      </c>
      <c r="C591" s="17" t="e">
        <f>VLOOKUP(Audit!#REF!,$V$3:$AE$12,2,FALSE) &amp; VLOOKUP(Audit!#REF!,$V$13:$AE$22,2,FALSE)&amp; IF(Audit!#REF!=10,Audit!#REF!&amp;Audit!#REF!,"")</f>
        <v>#REF!</v>
      </c>
      <c r="D591" s="17" t="e">
        <f>VLOOKUP(Audit!#REF!,$V$3:$AE$12,3,FALSE) &amp; VLOOKUP(Audit!#REF!,$V$13:$AE$22,3,FALSE) &amp;IF(Audit!#REF!=10,Audit!#REF!&amp;Audit!#REF!,"")</f>
        <v>#REF!</v>
      </c>
      <c r="E591" s="17" t="e">
        <f>VLOOKUP(Audit!#REF!,$V$3:$AE$12,4,FALSE)&amp; Audit!#REF! &amp; VLOOKUP(Audit!#REF!,$V$13:$AE$22,4,FALSE)&amp; IF(Audit!#REF!=10,Audit!#REF!&amp;Audit!#REF!,"")</f>
        <v>#REF!</v>
      </c>
      <c r="F591" s="17" t="e">
        <f>VLOOKUP(Audit!#REF!,$V$3:$AE$12,5,FALSE) &amp; VLOOKUP(Audit!#REF!,$V$13:$AE$22,5,FALSE)&amp; IF(Audit!#REF!=10,Audit!#REF!&amp;Audit!#REF!,"")</f>
        <v>#REF!</v>
      </c>
      <c r="G591" s="17" t="e">
        <f>VLOOKUP(Audit!#REF!,$V$3:$AE$12,6,FALSE) &amp; VLOOKUP(Audit!#REF!,$V$13:$AE$22,6,FALSE)&amp; IF(Audit!#REF!=10,Audit!#REF!&amp;Audit!#REF!,"")</f>
        <v>#REF!</v>
      </c>
      <c r="H591" s="17" t="e">
        <f>VLOOKUP(Audit!#REF!,$V$3:$AE$12,7,FALSE) &amp; VLOOKUP(Audit!#REF!,$V$13:$AE$22,7,FALSE)&amp;IF(Audit!#REF!=10,Audit!#REF!&amp;Audit!#REF!,"")</f>
        <v>#REF!</v>
      </c>
      <c r="I591" s="17" t="e">
        <f>VLOOKUP(Audit!#REF!,$V$3:$AE$12,8,FALSE) &amp; Audit!#REF! &amp; VLOOKUP(Audit!#REF!,$V$13:$AE$22,8,FALSE)&amp;IF(Audit!#REF!=10,Audit!#REF!&amp;Audit!#REF!,"")</f>
        <v>#REF!</v>
      </c>
      <c r="J591" s="17" t="e">
        <f>VLOOKUP(Audit!#REF!,$V$3:$AE$12,9,FALSE) &amp; VLOOKUP(Audit!#REF!,$V$13:$AE$22,9,FALSE) &amp; IF(Audit!#REF!=10,Audit!#REF!&amp;Audit!#REF!,"") &amp; IF(Audit!#REF!&lt;&gt;1,U591,"")</f>
        <v>#REF!</v>
      </c>
      <c r="K591" s="17" t="e">
        <f>VLOOKUP(Audit!#REF!,$V$3:$AE$12,10,FALSE) &amp; Audit!#REF! &amp; VLOOKUP(Audit!#REF!,$V$13:$AE$22,10,FALSE) &amp; IF(Audit!#REF!=10,Audit!#REF!&amp;Audit!#REF!,"") &amp; IF(Audit!#REF!&lt;&gt;1,U591,"")</f>
        <v>#REF!</v>
      </c>
      <c r="L591" s="10" t="e">
        <f>Audit!#REF!</f>
        <v>#REF!</v>
      </c>
      <c r="M591" s="10" t="e">
        <f t="shared" si="281"/>
        <v>#REF!</v>
      </c>
      <c r="N591" s="10" t="e">
        <f t="shared" si="282"/>
        <v>#REF!</v>
      </c>
      <c r="O591" s="10" t="e">
        <f t="shared" si="283"/>
        <v>#REF!</v>
      </c>
      <c r="P591" s="10" t="e">
        <f t="shared" si="284"/>
        <v>#REF!</v>
      </c>
      <c r="Q591" s="10" t="e">
        <f t="shared" si="285"/>
        <v>#REF!</v>
      </c>
      <c r="R591" s="10" t="e">
        <f t="shared" si="286"/>
        <v>#REF!</v>
      </c>
      <c r="S591" s="10" t="e">
        <f t="shared" si="287"/>
        <v>#REF!</v>
      </c>
      <c r="T591" s="10" t="e">
        <f t="shared" si="288"/>
        <v>#REF!</v>
      </c>
      <c r="U591" s="17" t="e">
        <f>IF(Audit!#REF!="","",VLOOKUP(Audit!#REF!,$W$26:$X$35,2,FALSE)) &amp; Audit!#REF! &amp; IF(Audit!#REF!="","",IF(Audit!#REF!&lt;=1.4,VLOOKUP(Audit!#REF!,$W$38:X636,2,FALSE),VLOOKUP(Audit!#REF!,$W$51:$X$61,2,FALSE))) &amp; IF(Audit!#REF!="","",VLOOKUP(Audit!#REF!,$Y$26:$Z$35,2,FALSE) &amp; Audit!#REF! &amp; IF(Audit!#REF!="","",IF(Audit!#REF!&lt;=1.4,VLOOKUP(Audit!#REF!,$Y$38:$Z$48,2,FALSE),VLOOKUP(Audit!#REF!,$Y$51:$Z$61,2,FALSE))))</f>
        <v>#REF!</v>
      </c>
      <c r="V591" s="21"/>
      <c r="AH591" s="49" t="e">
        <f>Audit!#REF!</f>
        <v>#REF!</v>
      </c>
      <c r="AI591" s="50" t="e">
        <f>VLOOKUP(Audit!#REF!,$V$3:$AE$12,2,FALSE)&amp; IF(Audit!#REF!=10,Audit!#REF!,"")</f>
        <v>#REF!</v>
      </c>
      <c r="AJ591" s="50" t="e">
        <f>VLOOKUP(Audit!#REF!,$V$13:$AE$22,2,FALSE)&amp; IF(Audit!#REF!=10,Audit!#REF!,"")</f>
        <v>#REF!</v>
      </c>
      <c r="AK591" s="47" t="e">
        <f t="shared" si="289"/>
        <v>#REF!</v>
      </c>
      <c r="AL591" s="50" t="e">
        <f>VLOOKUP(Audit!#REF!,$V$3:$AE$12,3,FALSE)&amp; IF(Audit!#REF!=10,Audit!#REF!,"")</f>
        <v>#REF!</v>
      </c>
      <c r="AM591" s="50" t="e">
        <f>VLOOKUP(Audit!#REF!,$V$13:$AE$22,3,FALSE)&amp; IF(Audit!#REF!=10,Audit!#REF!,"")</f>
        <v>#REF!</v>
      </c>
      <c r="AN591" s="47" t="e">
        <f t="shared" si="290"/>
        <v>#REF!</v>
      </c>
      <c r="AO591" s="50" t="e">
        <f>VLOOKUP(Audit!#REF!,$V$3:$AE$12,4,FALSE) &amp;  Audit!#REF! &amp; IF(Audit!#REF!=10,Audit!#REF!,"")</f>
        <v>#REF!</v>
      </c>
      <c r="AP591" s="50" t="e">
        <f>VLOOKUP(Audit!#REF!,$V$13:$AE$22,4,FALSE)&amp; IF(Audit!#REF!=10,Audit!#REF!,"")</f>
        <v>#REF!</v>
      </c>
      <c r="AQ591" s="47" t="e">
        <f t="shared" si="291"/>
        <v>#REF!</v>
      </c>
      <c r="AR591" s="50" t="e">
        <f>VLOOKUP(Audit!#REF!,$V$3:$AE$12,5,FALSE)&amp; IF(Audit!#REF!=10,Audit!#REF!,"")</f>
        <v>#REF!</v>
      </c>
      <c r="AS591" s="50" t="e">
        <f>VLOOKUP(Audit!#REF!,$V$13:$AE$22,5,FALSE)&amp; IF(Audit!#REF!=10,Audit!#REF!,"")</f>
        <v>#REF!</v>
      </c>
      <c r="AT591" s="47" t="e">
        <f t="shared" si="292"/>
        <v>#REF!</v>
      </c>
      <c r="AU591" s="50" t="e">
        <f>VLOOKUP(Audit!#REF!,$V$3:$AE$12,6,FALSE)&amp; IF(Audit!#REF!=10,Audit!#REF!,"")</f>
        <v>#REF!</v>
      </c>
      <c r="AV591" s="50" t="e">
        <f>VLOOKUP(Audit!#REF!,$V$13:$AE$22,6,FALSE)&amp; IF(Audit!#REF!=10,Audit!#REF!,"")</f>
        <v>#REF!</v>
      </c>
      <c r="AW591" s="47" t="e">
        <f t="shared" si="293"/>
        <v>#REF!</v>
      </c>
      <c r="AX591" s="50" t="e">
        <f>VLOOKUP(Audit!#REF!,$V$3:$AE$12,7,FALSE)&amp; IF(Audit!#REF!=10,Audit!#REF!,"")</f>
        <v>#REF!</v>
      </c>
      <c r="AY591" s="50" t="e">
        <f>VLOOKUP(Audit!#REF!,$V$13:$AE$22,7,FALSE) &amp; IF(Audit!#REF!=10,Audit!#REF!,"")</f>
        <v>#REF!</v>
      </c>
      <c r="AZ591" s="47" t="e">
        <f t="shared" si="294"/>
        <v>#REF!</v>
      </c>
      <c r="BA591" s="50" t="e">
        <f>VLOOKUP(Audit!#REF!,$V$3:$AE$12,8,FALSE)&amp; Audit!#REF! &amp; IF(Audit!#REF!=10,Audit!#REF!,"")</f>
        <v>#REF!</v>
      </c>
      <c r="BB591" s="50" t="e">
        <f>VLOOKUP(Audit!#REF!,$V$13:$AE$22,8,FALSE) &amp; IF(Audit!#REF!=10,Audit!#REF!,"")</f>
        <v>#REF!</v>
      </c>
      <c r="BC591" s="47" t="e">
        <f t="shared" si="295"/>
        <v>#REF!</v>
      </c>
      <c r="BD591" s="50" t="e">
        <f>VLOOKUP(Audit!#REF!,$V$3:$AE$12,9,FALSE)&amp; IF(Audit!#REF!=10,Audit!#REF!,"")</f>
        <v>#REF!</v>
      </c>
      <c r="BE591" s="50" t="e">
        <f>VLOOKUP(Audit!#REF!,$V$13:$AE$22,9,FALSE) &amp; IF(Audit!#REF!=10,Audit!#REF!,"") &amp; IF(Audit!#REF!&lt;&gt;1,U591,"")</f>
        <v>#REF!</v>
      </c>
      <c r="BF591" s="47" t="e">
        <f t="shared" si="296"/>
        <v>#REF!</v>
      </c>
      <c r="BG591" s="50" t="e">
        <f>VLOOKUP(Audit!#REF!,$V$3:$AE$12,10,FALSE) &amp; Audit!#REF! &amp; IF(Audit!#REF!=10,Audit!#REF!,"")</f>
        <v>#REF!</v>
      </c>
      <c r="BH591" s="50" t="e">
        <f>VLOOKUP(Audit!#REF!,$V$13:$AE$22,10,FALSE) &amp; IF(Audit!#REF!=10,Audit!#REF!,"") &amp; IF(Audit!#REF!&lt;&gt;1,U591,"")</f>
        <v>#REF!</v>
      </c>
      <c r="BI591" s="47" t="e">
        <f t="shared" si="297"/>
        <v>#REF!</v>
      </c>
      <c r="BJ591" s="48" t="str">
        <f t="shared" si="298"/>
        <v/>
      </c>
      <c r="BK591" s="48" t="str">
        <f t="shared" si="299"/>
        <v/>
      </c>
      <c r="BL591" s="48" t="str">
        <f t="shared" si="300"/>
        <v/>
      </c>
      <c r="BM591" s="48" t="str">
        <f t="shared" si="301"/>
        <v/>
      </c>
      <c r="BN591" s="48" t="str">
        <f t="shared" si="302"/>
        <v/>
      </c>
      <c r="BO591" s="48" t="str">
        <f t="shared" si="303"/>
        <v/>
      </c>
      <c r="BP591" s="48" t="str">
        <f t="shared" si="304"/>
        <v/>
      </c>
      <c r="BQ591" s="48" t="str">
        <f t="shared" si="305"/>
        <v/>
      </c>
      <c r="BR591" s="48" t="str">
        <f t="shared" si="306"/>
        <v/>
      </c>
      <c r="BS591" s="48" t="str">
        <f t="shared" si="307"/>
        <v/>
      </c>
      <c r="BT591" s="48" t="str">
        <f t="shared" si="308"/>
        <v/>
      </c>
      <c r="BU591" s="48" t="str">
        <f t="shared" si="309"/>
        <v/>
      </c>
    </row>
    <row r="592" spans="1:73">
      <c r="A592" s="10" t="e">
        <f>Audit!#REF!</f>
        <v>#REF!</v>
      </c>
      <c r="B592" s="10" t="e">
        <f t="shared" si="280"/>
        <v>#REF!</v>
      </c>
      <c r="C592" s="17" t="e">
        <f>VLOOKUP(Audit!#REF!,$V$3:$AE$12,2,FALSE) &amp; VLOOKUP(Audit!#REF!,$V$13:$AE$22,2,FALSE)&amp; IF(Audit!#REF!=10,Audit!#REF!&amp;Audit!#REF!,"")</f>
        <v>#REF!</v>
      </c>
      <c r="D592" s="17" t="e">
        <f>VLOOKUP(Audit!#REF!,$V$3:$AE$12,3,FALSE) &amp; VLOOKUP(Audit!#REF!,$V$13:$AE$22,3,FALSE) &amp;IF(Audit!#REF!=10,Audit!#REF!&amp;Audit!#REF!,"")</f>
        <v>#REF!</v>
      </c>
      <c r="E592" s="17" t="e">
        <f>VLOOKUP(Audit!#REF!,$V$3:$AE$12,4,FALSE)&amp; Audit!#REF! &amp; VLOOKUP(Audit!#REF!,$V$13:$AE$22,4,FALSE)&amp; IF(Audit!#REF!=10,Audit!#REF!&amp;Audit!#REF!,"")</f>
        <v>#REF!</v>
      </c>
      <c r="F592" s="17" t="e">
        <f>VLOOKUP(Audit!#REF!,$V$3:$AE$12,5,FALSE) &amp; VLOOKUP(Audit!#REF!,$V$13:$AE$22,5,FALSE)&amp; IF(Audit!#REF!=10,Audit!#REF!&amp;Audit!#REF!,"")</f>
        <v>#REF!</v>
      </c>
      <c r="G592" s="17" t="e">
        <f>VLOOKUP(Audit!#REF!,$V$3:$AE$12,6,FALSE) &amp; VLOOKUP(Audit!#REF!,$V$13:$AE$22,6,FALSE)&amp; IF(Audit!#REF!=10,Audit!#REF!&amp;Audit!#REF!,"")</f>
        <v>#REF!</v>
      </c>
      <c r="H592" s="17" t="e">
        <f>VLOOKUP(Audit!#REF!,$V$3:$AE$12,7,FALSE) &amp; VLOOKUP(Audit!#REF!,$V$13:$AE$22,7,FALSE)&amp;IF(Audit!#REF!=10,Audit!#REF!&amp;Audit!#REF!,"")</f>
        <v>#REF!</v>
      </c>
      <c r="I592" s="17" t="e">
        <f>VLOOKUP(Audit!#REF!,$V$3:$AE$12,8,FALSE) &amp; Audit!#REF! &amp; VLOOKUP(Audit!#REF!,$V$13:$AE$22,8,FALSE)&amp;IF(Audit!#REF!=10,Audit!#REF!&amp;Audit!#REF!,"")</f>
        <v>#REF!</v>
      </c>
      <c r="J592" s="17" t="e">
        <f>VLOOKUP(Audit!#REF!,$V$3:$AE$12,9,FALSE) &amp; VLOOKUP(Audit!#REF!,$V$13:$AE$22,9,FALSE) &amp; IF(Audit!#REF!=10,Audit!#REF!&amp;Audit!#REF!,"") &amp; IF(Audit!#REF!&lt;&gt;1,U592,"")</f>
        <v>#REF!</v>
      </c>
      <c r="K592" s="17" t="e">
        <f>VLOOKUP(Audit!#REF!,$V$3:$AE$12,10,FALSE) &amp; Audit!#REF! &amp; VLOOKUP(Audit!#REF!,$V$13:$AE$22,10,FALSE) &amp; IF(Audit!#REF!=10,Audit!#REF!&amp;Audit!#REF!,"") &amp; IF(Audit!#REF!&lt;&gt;1,U592,"")</f>
        <v>#REF!</v>
      </c>
      <c r="L592" s="10" t="e">
        <f>Audit!#REF!</f>
        <v>#REF!</v>
      </c>
      <c r="M592" s="10" t="e">
        <f t="shared" si="281"/>
        <v>#REF!</v>
      </c>
      <c r="N592" s="10" t="e">
        <f t="shared" si="282"/>
        <v>#REF!</v>
      </c>
      <c r="O592" s="10" t="e">
        <f t="shared" si="283"/>
        <v>#REF!</v>
      </c>
      <c r="P592" s="10" t="e">
        <f t="shared" si="284"/>
        <v>#REF!</v>
      </c>
      <c r="Q592" s="10" t="e">
        <f t="shared" si="285"/>
        <v>#REF!</v>
      </c>
      <c r="R592" s="10" t="e">
        <f t="shared" si="286"/>
        <v>#REF!</v>
      </c>
      <c r="S592" s="10" t="e">
        <f t="shared" si="287"/>
        <v>#REF!</v>
      </c>
      <c r="T592" s="10" t="e">
        <f t="shared" si="288"/>
        <v>#REF!</v>
      </c>
      <c r="U592" s="17" t="e">
        <f>IF(Audit!#REF!="","",VLOOKUP(Audit!#REF!,$W$26:$X$35,2,FALSE)) &amp; Audit!#REF! &amp; IF(Audit!#REF!="","",IF(Audit!#REF!&lt;=1.4,VLOOKUP(Audit!#REF!,$W$38:X637,2,FALSE),VLOOKUP(Audit!#REF!,$W$51:$X$61,2,FALSE))) &amp; IF(Audit!#REF!="","",VLOOKUP(Audit!#REF!,$Y$26:$Z$35,2,FALSE) &amp; Audit!#REF! &amp; IF(Audit!#REF!="","",IF(Audit!#REF!&lt;=1.4,VLOOKUP(Audit!#REF!,$Y$38:$Z$48,2,FALSE),VLOOKUP(Audit!#REF!,$Y$51:$Z$61,2,FALSE))))</f>
        <v>#REF!</v>
      </c>
      <c r="V592" s="21"/>
      <c r="AH592" s="49" t="e">
        <f>Audit!#REF!</f>
        <v>#REF!</v>
      </c>
      <c r="AI592" s="50" t="e">
        <f>VLOOKUP(Audit!#REF!,$V$3:$AE$12,2,FALSE)&amp; IF(Audit!#REF!=10,Audit!#REF!,"")</f>
        <v>#REF!</v>
      </c>
      <c r="AJ592" s="50" t="e">
        <f>VLOOKUP(Audit!#REF!,$V$13:$AE$22,2,FALSE)&amp; IF(Audit!#REF!=10,Audit!#REF!,"")</f>
        <v>#REF!</v>
      </c>
      <c r="AK592" s="47" t="e">
        <f t="shared" si="289"/>
        <v>#REF!</v>
      </c>
      <c r="AL592" s="50" t="e">
        <f>VLOOKUP(Audit!#REF!,$V$3:$AE$12,3,FALSE)&amp; IF(Audit!#REF!=10,Audit!#REF!,"")</f>
        <v>#REF!</v>
      </c>
      <c r="AM592" s="50" t="e">
        <f>VLOOKUP(Audit!#REF!,$V$13:$AE$22,3,FALSE)&amp; IF(Audit!#REF!=10,Audit!#REF!,"")</f>
        <v>#REF!</v>
      </c>
      <c r="AN592" s="47" t="e">
        <f t="shared" si="290"/>
        <v>#REF!</v>
      </c>
      <c r="AO592" s="50" t="e">
        <f>VLOOKUP(Audit!#REF!,$V$3:$AE$12,4,FALSE) &amp;  Audit!#REF! &amp; IF(Audit!#REF!=10,Audit!#REF!,"")</f>
        <v>#REF!</v>
      </c>
      <c r="AP592" s="50" t="e">
        <f>VLOOKUP(Audit!#REF!,$V$13:$AE$22,4,FALSE)&amp; IF(Audit!#REF!=10,Audit!#REF!,"")</f>
        <v>#REF!</v>
      </c>
      <c r="AQ592" s="47" t="e">
        <f t="shared" si="291"/>
        <v>#REF!</v>
      </c>
      <c r="AR592" s="50" t="e">
        <f>VLOOKUP(Audit!#REF!,$V$3:$AE$12,5,FALSE)&amp; IF(Audit!#REF!=10,Audit!#REF!,"")</f>
        <v>#REF!</v>
      </c>
      <c r="AS592" s="50" t="e">
        <f>VLOOKUP(Audit!#REF!,$V$13:$AE$22,5,FALSE)&amp; IF(Audit!#REF!=10,Audit!#REF!,"")</f>
        <v>#REF!</v>
      </c>
      <c r="AT592" s="47" t="e">
        <f t="shared" si="292"/>
        <v>#REF!</v>
      </c>
      <c r="AU592" s="50" t="e">
        <f>VLOOKUP(Audit!#REF!,$V$3:$AE$12,6,FALSE)&amp; IF(Audit!#REF!=10,Audit!#REF!,"")</f>
        <v>#REF!</v>
      </c>
      <c r="AV592" s="50" t="e">
        <f>VLOOKUP(Audit!#REF!,$V$13:$AE$22,6,FALSE)&amp; IF(Audit!#REF!=10,Audit!#REF!,"")</f>
        <v>#REF!</v>
      </c>
      <c r="AW592" s="47" t="e">
        <f t="shared" si="293"/>
        <v>#REF!</v>
      </c>
      <c r="AX592" s="50" t="e">
        <f>VLOOKUP(Audit!#REF!,$V$3:$AE$12,7,FALSE)&amp; IF(Audit!#REF!=10,Audit!#REF!,"")</f>
        <v>#REF!</v>
      </c>
      <c r="AY592" s="50" t="e">
        <f>VLOOKUP(Audit!#REF!,$V$13:$AE$22,7,FALSE) &amp; IF(Audit!#REF!=10,Audit!#REF!,"")</f>
        <v>#REF!</v>
      </c>
      <c r="AZ592" s="47" t="e">
        <f t="shared" si="294"/>
        <v>#REF!</v>
      </c>
      <c r="BA592" s="50" t="e">
        <f>VLOOKUP(Audit!#REF!,$V$3:$AE$12,8,FALSE)&amp; Audit!#REF! &amp; IF(Audit!#REF!=10,Audit!#REF!,"")</f>
        <v>#REF!</v>
      </c>
      <c r="BB592" s="50" t="e">
        <f>VLOOKUP(Audit!#REF!,$V$13:$AE$22,8,FALSE) &amp; IF(Audit!#REF!=10,Audit!#REF!,"")</f>
        <v>#REF!</v>
      </c>
      <c r="BC592" s="47" t="e">
        <f t="shared" si="295"/>
        <v>#REF!</v>
      </c>
      <c r="BD592" s="50" t="e">
        <f>VLOOKUP(Audit!#REF!,$V$3:$AE$12,9,FALSE)&amp; IF(Audit!#REF!=10,Audit!#REF!,"")</f>
        <v>#REF!</v>
      </c>
      <c r="BE592" s="50" t="e">
        <f>VLOOKUP(Audit!#REF!,$V$13:$AE$22,9,FALSE) &amp; IF(Audit!#REF!=10,Audit!#REF!,"") &amp; IF(Audit!#REF!&lt;&gt;1,U592,"")</f>
        <v>#REF!</v>
      </c>
      <c r="BF592" s="47" t="e">
        <f t="shared" si="296"/>
        <v>#REF!</v>
      </c>
      <c r="BG592" s="50" t="e">
        <f>VLOOKUP(Audit!#REF!,$V$3:$AE$12,10,FALSE) &amp; Audit!#REF! &amp; IF(Audit!#REF!=10,Audit!#REF!,"")</f>
        <v>#REF!</v>
      </c>
      <c r="BH592" s="50" t="e">
        <f>VLOOKUP(Audit!#REF!,$V$13:$AE$22,10,FALSE) &amp; IF(Audit!#REF!=10,Audit!#REF!,"") &amp; IF(Audit!#REF!&lt;&gt;1,U592,"")</f>
        <v>#REF!</v>
      </c>
      <c r="BI592" s="47" t="e">
        <f t="shared" si="297"/>
        <v>#REF!</v>
      </c>
      <c r="BJ592" s="48" t="str">
        <f t="shared" si="298"/>
        <v/>
      </c>
      <c r="BK592" s="48" t="str">
        <f t="shared" si="299"/>
        <v/>
      </c>
      <c r="BL592" s="48" t="str">
        <f t="shared" si="300"/>
        <v/>
      </c>
      <c r="BM592" s="48" t="str">
        <f t="shared" si="301"/>
        <v/>
      </c>
      <c r="BN592" s="48" t="str">
        <f t="shared" si="302"/>
        <v/>
      </c>
      <c r="BO592" s="48" t="str">
        <f t="shared" si="303"/>
        <v/>
      </c>
      <c r="BP592" s="48" t="str">
        <f t="shared" si="304"/>
        <v/>
      </c>
      <c r="BQ592" s="48" t="str">
        <f t="shared" si="305"/>
        <v/>
      </c>
      <c r="BR592" s="48" t="str">
        <f t="shared" si="306"/>
        <v/>
      </c>
      <c r="BS592" s="48" t="str">
        <f t="shared" si="307"/>
        <v/>
      </c>
      <c r="BT592" s="48" t="str">
        <f t="shared" si="308"/>
        <v/>
      </c>
      <c r="BU592" s="48" t="str">
        <f t="shared" si="309"/>
        <v/>
      </c>
    </row>
    <row r="593" spans="1:73">
      <c r="A593" s="10" t="e">
        <f>Audit!#REF!</f>
        <v>#REF!</v>
      </c>
      <c r="B593" s="10" t="e">
        <f t="shared" si="280"/>
        <v>#REF!</v>
      </c>
      <c r="C593" s="17" t="e">
        <f>VLOOKUP(Audit!#REF!,$V$3:$AE$12,2,FALSE) &amp; VLOOKUP(Audit!#REF!,$V$13:$AE$22,2,FALSE)&amp; IF(Audit!#REF!=10,Audit!#REF!&amp;Audit!#REF!,"")</f>
        <v>#REF!</v>
      </c>
      <c r="D593" s="17" t="e">
        <f>VLOOKUP(Audit!#REF!,$V$3:$AE$12,3,FALSE) &amp; VLOOKUP(Audit!#REF!,$V$13:$AE$22,3,FALSE) &amp;IF(Audit!#REF!=10,Audit!#REF!&amp;Audit!#REF!,"")</f>
        <v>#REF!</v>
      </c>
      <c r="E593" s="17" t="e">
        <f>VLOOKUP(Audit!#REF!,$V$3:$AE$12,4,FALSE)&amp; Audit!#REF! &amp; VLOOKUP(Audit!#REF!,$V$13:$AE$22,4,FALSE)&amp; IF(Audit!#REF!=10,Audit!#REF!&amp;Audit!#REF!,"")</f>
        <v>#REF!</v>
      </c>
      <c r="F593" s="17" t="e">
        <f>VLOOKUP(Audit!#REF!,$V$3:$AE$12,5,FALSE) &amp; VLOOKUP(Audit!#REF!,$V$13:$AE$22,5,FALSE)&amp; IF(Audit!#REF!=10,Audit!#REF!&amp;Audit!#REF!,"")</f>
        <v>#REF!</v>
      </c>
      <c r="G593" s="17" t="e">
        <f>VLOOKUP(Audit!#REF!,$V$3:$AE$12,6,FALSE) &amp; VLOOKUP(Audit!#REF!,$V$13:$AE$22,6,FALSE)&amp; IF(Audit!#REF!=10,Audit!#REF!&amp;Audit!#REF!,"")</f>
        <v>#REF!</v>
      </c>
      <c r="H593" s="17" t="e">
        <f>VLOOKUP(Audit!#REF!,$V$3:$AE$12,7,FALSE) &amp; VLOOKUP(Audit!#REF!,$V$13:$AE$22,7,FALSE)&amp;IF(Audit!#REF!=10,Audit!#REF!&amp;Audit!#REF!,"")</f>
        <v>#REF!</v>
      </c>
      <c r="I593" s="17" t="e">
        <f>VLOOKUP(Audit!#REF!,$V$3:$AE$12,8,FALSE) &amp; Audit!#REF! &amp; VLOOKUP(Audit!#REF!,$V$13:$AE$22,8,FALSE)&amp;IF(Audit!#REF!=10,Audit!#REF!&amp;Audit!#REF!,"")</f>
        <v>#REF!</v>
      </c>
      <c r="J593" s="17" t="e">
        <f>VLOOKUP(Audit!#REF!,$V$3:$AE$12,9,FALSE) &amp; VLOOKUP(Audit!#REF!,$V$13:$AE$22,9,FALSE) &amp; IF(Audit!#REF!=10,Audit!#REF!&amp;Audit!#REF!,"") &amp; IF(Audit!#REF!&lt;&gt;1,U593,"")</f>
        <v>#REF!</v>
      </c>
      <c r="K593" s="17" t="e">
        <f>VLOOKUP(Audit!#REF!,$V$3:$AE$12,10,FALSE) &amp; Audit!#REF! &amp; VLOOKUP(Audit!#REF!,$V$13:$AE$22,10,FALSE) &amp; IF(Audit!#REF!=10,Audit!#REF!&amp;Audit!#REF!,"") &amp; IF(Audit!#REF!&lt;&gt;1,U593,"")</f>
        <v>#REF!</v>
      </c>
      <c r="L593" s="10" t="e">
        <f>Audit!#REF!</f>
        <v>#REF!</v>
      </c>
      <c r="M593" s="10" t="e">
        <f t="shared" si="281"/>
        <v>#REF!</v>
      </c>
      <c r="N593" s="10" t="e">
        <f t="shared" si="282"/>
        <v>#REF!</v>
      </c>
      <c r="O593" s="10" t="e">
        <f t="shared" si="283"/>
        <v>#REF!</v>
      </c>
      <c r="P593" s="10" t="e">
        <f t="shared" si="284"/>
        <v>#REF!</v>
      </c>
      <c r="Q593" s="10" t="e">
        <f t="shared" si="285"/>
        <v>#REF!</v>
      </c>
      <c r="R593" s="10" t="e">
        <f t="shared" si="286"/>
        <v>#REF!</v>
      </c>
      <c r="S593" s="10" t="e">
        <f t="shared" si="287"/>
        <v>#REF!</v>
      </c>
      <c r="T593" s="10" t="e">
        <f t="shared" si="288"/>
        <v>#REF!</v>
      </c>
      <c r="U593" s="17" t="e">
        <f>IF(Audit!#REF!="","",VLOOKUP(Audit!#REF!,$W$26:$X$35,2,FALSE)) &amp; Audit!#REF! &amp; IF(Audit!#REF!="","",IF(Audit!#REF!&lt;=1.4,VLOOKUP(Audit!#REF!,$W$38:X638,2,FALSE),VLOOKUP(Audit!#REF!,$W$51:$X$61,2,FALSE))) &amp; IF(Audit!#REF!="","",VLOOKUP(Audit!#REF!,$Y$26:$Z$35,2,FALSE) &amp; Audit!#REF! &amp; IF(Audit!#REF!="","",IF(Audit!#REF!&lt;=1.4,VLOOKUP(Audit!#REF!,$Y$38:$Z$48,2,FALSE),VLOOKUP(Audit!#REF!,$Y$51:$Z$61,2,FALSE))))</f>
        <v>#REF!</v>
      </c>
      <c r="V593" s="21"/>
      <c r="AH593" s="49" t="e">
        <f>Audit!#REF!</f>
        <v>#REF!</v>
      </c>
      <c r="AI593" s="50" t="e">
        <f>VLOOKUP(Audit!#REF!,$V$3:$AE$12,2,FALSE)&amp; IF(Audit!#REF!=10,Audit!#REF!,"")</f>
        <v>#REF!</v>
      </c>
      <c r="AJ593" s="50" t="e">
        <f>VLOOKUP(Audit!#REF!,$V$13:$AE$22,2,FALSE)&amp; IF(Audit!#REF!=10,Audit!#REF!,"")</f>
        <v>#REF!</v>
      </c>
      <c r="AK593" s="47" t="e">
        <f t="shared" si="289"/>
        <v>#REF!</v>
      </c>
      <c r="AL593" s="50" t="e">
        <f>VLOOKUP(Audit!#REF!,$V$3:$AE$12,3,FALSE)&amp; IF(Audit!#REF!=10,Audit!#REF!,"")</f>
        <v>#REF!</v>
      </c>
      <c r="AM593" s="50" t="e">
        <f>VLOOKUP(Audit!#REF!,$V$13:$AE$22,3,FALSE)&amp; IF(Audit!#REF!=10,Audit!#REF!,"")</f>
        <v>#REF!</v>
      </c>
      <c r="AN593" s="47" t="e">
        <f t="shared" si="290"/>
        <v>#REF!</v>
      </c>
      <c r="AO593" s="50" t="e">
        <f>VLOOKUP(Audit!#REF!,$V$3:$AE$12,4,FALSE) &amp;  Audit!#REF! &amp; IF(Audit!#REF!=10,Audit!#REF!,"")</f>
        <v>#REF!</v>
      </c>
      <c r="AP593" s="50" t="e">
        <f>VLOOKUP(Audit!#REF!,$V$13:$AE$22,4,FALSE)&amp; IF(Audit!#REF!=10,Audit!#REF!,"")</f>
        <v>#REF!</v>
      </c>
      <c r="AQ593" s="47" t="e">
        <f t="shared" si="291"/>
        <v>#REF!</v>
      </c>
      <c r="AR593" s="50" t="e">
        <f>VLOOKUP(Audit!#REF!,$V$3:$AE$12,5,FALSE)&amp; IF(Audit!#REF!=10,Audit!#REF!,"")</f>
        <v>#REF!</v>
      </c>
      <c r="AS593" s="50" t="e">
        <f>VLOOKUP(Audit!#REF!,$V$13:$AE$22,5,FALSE)&amp; IF(Audit!#REF!=10,Audit!#REF!,"")</f>
        <v>#REF!</v>
      </c>
      <c r="AT593" s="47" t="e">
        <f t="shared" si="292"/>
        <v>#REF!</v>
      </c>
      <c r="AU593" s="50" t="e">
        <f>VLOOKUP(Audit!#REF!,$V$3:$AE$12,6,FALSE)&amp; IF(Audit!#REF!=10,Audit!#REF!,"")</f>
        <v>#REF!</v>
      </c>
      <c r="AV593" s="50" t="e">
        <f>VLOOKUP(Audit!#REF!,$V$13:$AE$22,6,FALSE)&amp; IF(Audit!#REF!=10,Audit!#REF!,"")</f>
        <v>#REF!</v>
      </c>
      <c r="AW593" s="47" t="e">
        <f t="shared" si="293"/>
        <v>#REF!</v>
      </c>
      <c r="AX593" s="50" t="e">
        <f>VLOOKUP(Audit!#REF!,$V$3:$AE$12,7,FALSE)&amp; IF(Audit!#REF!=10,Audit!#REF!,"")</f>
        <v>#REF!</v>
      </c>
      <c r="AY593" s="50" t="e">
        <f>VLOOKUP(Audit!#REF!,$V$13:$AE$22,7,FALSE) &amp; IF(Audit!#REF!=10,Audit!#REF!,"")</f>
        <v>#REF!</v>
      </c>
      <c r="AZ593" s="47" t="e">
        <f t="shared" si="294"/>
        <v>#REF!</v>
      </c>
      <c r="BA593" s="50" t="e">
        <f>VLOOKUP(Audit!#REF!,$V$3:$AE$12,8,FALSE)&amp; Audit!#REF! &amp; IF(Audit!#REF!=10,Audit!#REF!,"")</f>
        <v>#REF!</v>
      </c>
      <c r="BB593" s="50" t="e">
        <f>VLOOKUP(Audit!#REF!,$V$13:$AE$22,8,FALSE) &amp; IF(Audit!#REF!=10,Audit!#REF!,"")</f>
        <v>#REF!</v>
      </c>
      <c r="BC593" s="47" t="e">
        <f t="shared" si="295"/>
        <v>#REF!</v>
      </c>
      <c r="BD593" s="50" t="e">
        <f>VLOOKUP(Audit!#REF!,$V$3:$AE$12,9,FALSE)&amp; IF(Audit!#REF!=10,Audit!#REF!,"")</f>
        <v>#REF!</v>
      </c>
      <c r="BE593" s="50" t="e">
        <f>VLOOKUP(Audit!#REF!,$V$13:$AE$22,9,FALSE) &amp; IF(Audit!#REF!=10,Audit!#REF!,"") &amp; IF(Audit!#REF!&lt;&gt;1,U593,"")</f>
        <v>#REF!</v>
      </c>
      <c r="BF593" s="47" t="e">
        <f t="shared" si="296"/>
        <v>#REF!</v>
      </c>
      <c r="BG593" s="50" t="e">
        <f>VLOOKUP(Audit!#REF!,$V$3:$AE$12,10,FALSE) &amp; Audit!#REF! &amp; IF(Audit!#REF!=10,Audit!#REF!,"")</f>
        <v>#REF!</v>
      </c>
      <c r="BH593" s="50" t="e">
        <f>VLOOKUP(Audit!#REF!,$V$13:$AE$22,10,FALSE) &amp; IF(Audit!#REF!=10,Audit!#REF!,"") &amp; IF(Audit!#REF!&lt;&gt;1,U593,"")</f>
        <v>#REF!</v>
      </c>
      <c r="BI593" s="47" t="e">
        <f t="shared" si="297"/>
        <v>#REF!</v>
      </c>
      <c r="BJ593" s="48" t="str">
        <f t="shared" si="298"/>
        <v/>
      </c>
      <c r="BK593" s="48" t="str">
        <f t="shared" si="299"/>
        <v/>
      </c>
      <c r="BL593" s="48" t="str">
        <f t="shared" si="300"/>
        <v/>
      </c>
      <c r="BM593" s="48" t="str">
        <f t="shared" si="301"/>
        <v/>
      </c>
      <c r="BN593" s="48" t="str">
        <f t="shared" si="302"/>
        <v/>
      </c>
      <c r="BO593" s="48" t="str">
        <f t="shared" si="303"/>
        <v/>
      </c>
      <c r="BP593" s="48" t="str">
        <f t="shared" si="304"/>
        <v/>
      </c>
      <c r="BQ593" s="48" t="str">
        <f t="shared" si="305"/>
        <v/>
      </c>
      <c r="BR593" s="48" t="str">
        <f t="shared" si="306"/>
        <v/>
      </c>
      <c r="BS593" s="48" t="str">
        <f t="shared" si="307"/>
        <v/>
      </c>
      <c r="BT593" s="48" t="str">
        <f t="shared" si="308"/>
        <v/>
      </c>
      <c r="BU593" s="48" t="str">
        <f t="shared" si="309"/>
        <v/>
      </c>
    </row>
    <row r="594" spans="1:73">
      <c r="A594" s="10" t="e">
        <f>Audit!#REF!</f>
        <v>#REF!</v>
      </c>
      <c r="B594" s="10" t="e">
        <f t="shared" si="280"/>
        <v>#REF!</v>
      </c>
      <c r="C594" s="17" t="e">
        <f>VLOOKUP(Audit!#REF!,$V$3:$AE$12,2,FALSE) &amp; VLOOKUP(Audit!#REF!,$V$13:$AE$22,2,FALSE)&amp; IF(Audit!#REF!=10,Audit!#REF!&amp;Audit!#REF!,"")</f>
        <v>#REF!</v>
      </c>
      <c r="D594" s="17" t="e">
        <f>VLOOKUP(Audit!#REF!,$V$3:$AE$12,3,FALSE) &amp; VLOOKUP(Audit!#REF!,$V$13:$AE$22,3,FALSE) &amp;IF(Audit!#REF!=10,Audit!#REF!&amp;Audit!#REF!,"")</f>
        <v>#REF!</v>
      </c>
      <c r="E594" s="17" t="e">
        <f>VLOOKUP(Audit!#REF!,$V$3:$AE$12,4,FALSE)&amp; Audit!#REF! &amp; VLOOKUP(Audit!#REF!,$V$13:$AE$22,4,FALSE)&amp; IF(Audit!#REF!=10,Audit!#REF!&amp;Audit!#REF!,"")</f>
        <v>#REF!</v>
      </c>
      <c r="F594" s="17" t="e">
        <f>VLOOKUP(Audit!#REF!,$V$3:$AE$12,5,FALSE) &amp; VLOOKUP(Audit!#REF!,$V$13:$AE$22,5,FALSE)&amp; IF(Audit!#REF!=10,Audit!#REF!&amp;Audit!#REF!,"")</f>
        <v>#REF!</v>
      </c>
      <c r="G594" s="17" t="e">
        <f>VLOOKUP(Audit!#REF!,$V$3:$AE$12,6,FALSE) &amp; VLOOKUP(Audit!#REF!,$V$13:$AE$22,6,FALSE)&amp; IF(Audit!#REF!=10,Audit!#REF!&amp;Audit!#REF!,"")</f>
        <v>#REF!</v>
      </c>
      <c r="H594" s="17" t="e">
        <f>VLOOKUP(Audit!#REF!,$V$3:$AE$12,7,FALSE) &amp; VLOOKUP(Audit!#REF!,$V$13:$AE$22,7,FALSE)&amp;IF(Audit!#REF!=10,Audit!#REF!&amp;Audit!#REF!,"")</f>
        <v>#REF!</v>
      </c>
      <c r="I594" s="17" t="e">
        <f>VLOOKUP(Audit!#REF!,$V$3:$AE$12,8,FALSE) &amp; Audit!#REF! &amp; VLOOKUP(Audit!#REF!,$V$13:$AE$22,8,FALSE)&amp;IF(Audit!#REF!=10,Audit!#REF!&amp;Audit!#REF!,"")</f>
        <v>#REF!</v>
      </c>
      <c r="J594" s="17" t="e">
        <f>VLOOKUP(Audit!#REF!,$V$3:$AE$12,9,FALSE) &amp; VLOOKUP(Audit!#REF!,$V$13:$AE$22,9,FALSE) &amp; IF(Audit!#REF!=10,Audit!#REF!&amp;Audit!#REF!,"") &amp; IF(Audit!#REF!&lt;&gt;1,U594,"")</f>
        <v>#REF!</v>
      </c>
      <c r="K594" s="17" t="e">
        <f>VLOOKUP(Audit!#REF!,$V$3:$AE$12,10,FALSE) &amp; Audit!#REF! &amp; VLOOKUP(Audit!#REF!,$V$13:$AE$22,10,FALSE) &amp; IF(Audit!#REF!=10,Audit!#REF!&amp;Audit!#REF!,"") &amp; IF(Audit!#REF!&lt;&gt;1,U594,"")</f>
        <v>#REF!</v>
      </c>
      <c r="L594" s="10" t="e">
        <f>Audit!#REF!</f>
        <v>#REF!</v>
      </c>
      <c r="M594" s="10" t="e">
        <f t="shared" si="281"/>
        <v>#REF!</v>
      </c>
      <c r="N594" s="10" t="e">
        <f t="shared" si="282"/>
        <v>#REF!</v>
      </c>
      <c r="O594" s="10" t="e">
        <f t="shared" si="283"/>
        <v>#REF!</v>
      </c>
      <c r="P594" s="10" t="e">
        <f t="shared" si="284"/>
        <v>#REF!</v>
      </c>
      <c r="Q594" s="10" t="e">
        <f t="shared" si="285"/>
        <v>#REF!</v>
      </c>
      <c r="R594" s="10" t="e">
        <f t="shared" si="286"/>
        <v>#REF!</v>
      </c>
      <c r="S594" s="10" t="e">
        <f t="shared" si="287"/>
        <v>#REF!</v>
      </c>
      <c r="T594" s="10" t="e">
        <f t="shared" si="288"/>
        <v>#REF!</v>
      </c>
      <c r="U594" s="17" t="e">
        <f>IF(Audit!#REF!="","",VLOOKUP(Audit!#REF!,$W$26:$X$35,2,FALSE)) &amp; Audit!#REF! &amp; IF(Audit!#REF!="","",IF(Audit!#REF!&lt;=1.4,VLOOKUP(Audit!#REF!,$W$38:X639,2,FALSE),VLOOKUP(Audit!#REF!,$W$51:$X$61,2,FALSE))) &amp; IF(Audit!#REF!="","",VLOOKUP(Audit!#REF!,$Y$26:$Z$35,2,FALSE) &amp; Audit!#REF! &amp; IF(Audit!#REF!="","",IF(Audit!#REF!&lt;=1.4,VLOOKUP(Audit!#REF!,$Y$38:$Z$48,2,FALSE),VLOOKUP(Audit!#REF!,$Y$51:$Z$61,2,FALSE))))</f>
        <v>#REF!</v>
      </c>
      <c r="V594" s="21"/>
      <c r="AH594" s="49" t="e">
        <f>Audit!#REF!</f>
        <v>#REF!</v>
      </c>
      <c r="AI594" s="50" t="e">
        <f>VLOOKUP(Audit!#REF!,$V$3:$AE$12,2,FALSE)&amp; IF(Audit!#REF!=10,Audit!#REF!,"")</f>
        <v>#REF!</v>
      </c>
      <c r="AJ594" s="50" t="e">
        <f>VLOOKUP(Audit!#REF!,$V$13:$AE$22,2,FALSE)&amp; IF(Audit!#REF!=10,Audit!#REF!,"")</f>
        <v>#REF!</v>
      </c>
      <c r="AK594" s="47" t="e">
        <f t="shared" si="289"/>
        <v>#REF!</v>
      </c>
      <c r="AL594" s="50" t="e">
        <f>VLOOKUP(Audit!#REF!,$V$3:$AE$12,3,FALSE)&amp; IF(Audit!#REF!=10,Audit!#REF!,"")</f>
        <v>#REF!</v>
      </c>
      <c r="AM594" s="50" t="e">
        <f>VLOOKUP(Audit!#REF!,$V$13:$AE$22,3,FALSE)&amp; IF(Audit!#REF!=10,Audit!#REF!,"")</f>
        <v>#REF!</v>
      </c>
      <c r="AN594" s="47" t="e">
        <f t="shared" si="290"/>
        <v>#REF!</v>
      </c>
      <c r="AO594" s="50" t="e">
        <f>VLOOKUP(Audit!#REF!,$V$3:$AE$12,4,FALSE) &amp;  Audit!#REF! &amp; IF(Audit!#REF!=10,Audit!#REF!,"")</f>
        <v>#REF!</v>
      </c>
      <c r="AP594" s="50" t="e">
        <f>VLOOKUP(Audit!#REF!,$V$13:$AE$22,4,FALSE)&amp; IF(Audit!#REF!=10,Audit!#REF!,"")</f>
        <v>#REF!</v>
      </c>
      <c r="AQ594" s="47" t="e">
        <f t="shared" si="291"/>
        <v>#REF!</v>
      </c>
      <c r="AR594" s="50" t="e">
        <f>VLOOKUP(Audit!#REF!,$V$3:$AE$12,5,FALSE)&amp; IF(Audit!#REF!=10,Audit!#REF!,"")</f>
        <v>#REF!</v>
      </c>
      <c r="AS594" s="50" t="e">
        <f>VLOOKUP(Audit!#REF!,$V$13:$AE$22,5,FALSE)&amp; IF(Audit!#REF!=10,Audit!#REF!,"")</f>
        <v>#REF!</v>
      </c>
      <c r="AT594" s="47" t="e">
        <f t="shared" si="292"/>
        <v>#REF!</v>
      </c>
      <c r="AU594" s="50" t="e">
        <f>VLOOKUP(Audit!#REF!,$V$3:$AE$12,6,FALSE)&amp; IF(Audit!#REF!=10,Audit!#REF!,"")</f>
        <v>#REF!</v>
      </c>
      <c r="AV594" s="50" t="e">
        <f>VLOOKUP(Audit!#REF!,$V$13:$AE$22,6,FALSE)&amp; IF(Audit!#REF!=10,Audit!#REF!,"")</f>
        <v>#REF!</v>
      </c>
      <c r="AW594" s="47" t="e">
        <f t="shared" si="293"/>
        <v>#REF!</v>
      </c>
      <c r="AX594" s="50" t="e">
        <f>VLOOKUP(Audit!#REF!,$V$3:$AE$12,7,FALSE)&amp; IF(Audit!#REF!=10,Audit!#REF!,"")</f>
        <v>#REF!</v>
      </c>
      <c r="AY594" s="50" t="e">
        <f>VLOOKUP(Audit!#REF!,$V$13:$AE$22,7,FALSE) &amp; IF(Audit!#REF!=10,Audit!#REF!,"")</f>
        <v>#REF!</v>
      </c>
      <c r="AZ594" s="47" t="e">
        <f t="shared" si="294"/>
        <v>#REF!</v>
      </c>
      <c r="BA594" s="50" t="e">
        <f>VLOOKUP(Audit!#REF!,$V$3:$AE$12,8,FALSE)&amp; Audit!#REF! &amp; IF(Audit!#REF!=10,Audit!#REF!,"")</f>
        <v>#REF!</v>
      </c>
      <c r="BB594" s="50" t="e">
        <f>VLOOKUP(Audit!#REF!,$V$13:$AE$22,8,FALSE) &amp; IF(Audit!#REF!=10,Audit!#REF!,"")</f>
        <v>#REF!</v>
      </c>
      <c r="BC594" s="47" t="e">
        <f t="shared" si="295"/>
        <v>#REF!</v>
      </c>
      <c r="BD594" s="50" t="e">
        <f>VLOOKUP(Audit!#REF!,$V$3:$AE$12,9,FALSE)&amp; IF(Audit!#REF!=10,Audit!#REF!,"")</f>
        <v>#REF!</v>
      </c>
      <c r="BE594" s="50" t="e">
        <f>VLOOKUP(Audit!#REF!,$V$13:$AE$22,9,FALSE) &amp; IF(Audit!#REF!=10,Audit!#REF!,"") &amp; IF(Audit!#REF!&lt;&gt;1,U594,"")</f>
        <v>#REF!</v>
      </c>
      <c r="BF594" s="47" t="e">
        <f t="shared" si="296"/>
        <v>#REF!</v>
      </c>
      <c r="BG594" s="50" t="e">
        <f>VLOOKUP(Audit!#REF!,$V$3:$AE$12,10,FALSE) &amp; Audit!#REF! &amp; IF(Audit!#REF!=10,Audit!#REF!,"")</f>
        <v>#REF!</v>
      </c>
      <c r="BH594" s="50" t="e">
        <f>VLOOKUP(Audit!#REF!,$V$13:$AE$22,10,FALSE) &amp; IF(Audit!#REF!=10,Audit!#REF!,"") &amp; IF(Audit!#REF!&lt;&gt;1,U594,"")</f>
        <v>#REF!</v>
      </c>
      <c r="BI594" s="47" t="e">
        <f t="shared" si="297"/>
        <v>#REF!</v>
      </c>
      <c r="BJ594" s="48" t="str">
        <f t="shared" si="298"/>
        <v/>
      </c>
      <c r="BK594" s="48" t="str">
        <f t="shared" si="299"/>
        <v/>
      </c>
      <c r="BL594" s="48" t="str">
        <f t="shared" si="300"/>
        <v/>
      </c>
      <c r="BM594" s="48" t="str">
        <f t="shared" si="301"/>
        <v/>
      </c>
      <c r="BN594" s="48" t="str">
        <f t="shared" si="302"/>
        <v/>
      </c>
      <c r="BO594" s="48" t="str">
        <f t="shared" si="303"/>
        <v/>
      </c>
      <c r="BP594" s="48" t="str">
        <f t="shared" si="304"/>
        <v/>
      </c>
      <c r="BQ594" s="48" t="str">
        <f t="shared" si="305"/>
        <v/>
      </c>
      <c r="BR594" s="48" t="str">
        <f t="shared" si="306"/>
        <v/>
      </c>
      <c r="BS594" s="48" t="str">
        <f t="shared" si="307"/>
        <v/>
      </c>
      <c r="BT594" s="48" t="str">
        <f t="shared" si="308"/>
        <v/>
      </c>
      <c r="BU594" s="48" t="str">
        <f t="shared" si="309"/>
        <v/>
      </c>
    </row>
    <row r="595" spans="1:73">
      <c r="A595" s="10" t="e">
        <f>Audit!#REF!</f>
        <v>#REF!</v>
      </c>
      <c r="B595" s="10" t="e">
        <f t="shared" si="280"/>
        <v>#REF!</v>
      </c>
      <c r="C595" s="17" t="e">
        <f>VLOOKUP(Audit!#REF!,$V$3:$AE$12,2,FALSE) &amp; VLOOKUP(Audit!#REF!,$V$13:$AE$22,2,FALSE)&amp; IF(Audit!#REF!=10,Audit!#REF!&amp;Audit!#REF!,"")</f>
        <v>#REF!</v>
      </c>
      <c r="D595" s="17" t="e">
        <f>VLOOKUP(Audit!#REF!,$V$3:$AE$12,3,FALSE) &amp; VLOOKUP(Audit!#REF!,$V$13:$AE$22,3,FALSE) &amp;IF(Audit!#REF!=10,Audit!#REF!&amp;Audit!#REF!,"")</f>
        <v>#REF!</v>
      </c>
      <c r="E595" s="17" t="e">
        <f>VLOOKUP(Audit!#REF!,$V$3:$AE$12,4,FALSE)&amp; Audit!#REF! &amp; VLOOKUP(Audit!#REF!,$V$13:$AE$22,4,FALSE)&amp; IF(Audit!#REF!=10,Audit!#REF!&amp;Audit!#REF!,"")</f>
        <v>#REF!</v>
      </c>
      <c r="F595" s="17" t="e">
        <f>VLOOKUP(Audit!#REF!,$V$3:$AE$12,5,FALSE) &amp; VLOOKUP(Audit!#REF!,$V$13:$AE$22,5,FALSE)&amp; IF(Audit!#REF!=10,Audit!#REF!&amp;Audit!#REF!,"")</f>
        <v>#REF!</v>
      </c>
      <c r="G595" s="17" t="e">
        <f>VLOOKUP(Audit!#REF!,$V$3:$AE$12,6,FALSE) &amp; VLOOKUP(Audit!#REF!,$V$13:$AE$22,6,FALSE)&amp; IF(Audit!#REF!=10,Audit!#REF!&amp;Audit!#REF!,"")</f>
        <v>#REF!</v>
      </c>
      <c r="H595" s="17" t="e">
        <f>VLOOKUP(Audit!#REF!,$V$3:$AE$12,7,FALSE) &amp; VLOOKUP(Audit!#REF!,$V$13:$AE$22,7,FALSE)&amp;IF(Audit!#REF!=10,Audit!#REF!&amp;Audit!#REF!,"")</f>
        <v>#REF!</v>
      </c>
      <c r="I595" s="17" t="e">
        <f>VLOOKUP(Audit!#REF!,$V$3:$AE$12,8,FALSE) &amp; Audit!#REF! &amp; VLOOKUP(Audit!#REF!,$V$13:$AE$22,8,FALSE)&amp;IF(Audit!#REF!=10,Audit!#REF!&amp;Audit!#REF!,"")</f>
        <v>#REF!</v>
      </c>
      <c r="J595" s="17" t="e">
        <f>VLOOKUP(Audit!#REF!,$V$3:$AE$12,9,FALSE) &amp; VLOOKUP(Audit!#REF!,$V$13:$AE$22,9,FALSE) &amp; IF(Audit!#REF!=10,Audit!#REF!&amp;Audit!#REF!,"") &amp; IF(Audit!#REF!&lt;&gt;1,U595,"")</f>
        <v>#REF!</v>
      </c>
      <c r="K595" s="17" t="e">
        <f>VLOOKUP(Audit!#REF!,$V$3:$AE$12,10,FALSE) &amp; Audit!#REF! &amp; VLOOKUP(Audit!#REF!,$V$13:$AE$22,10,FALSE) &amp; IF(Audit!#REF!=10,Audit!#REF!&amp;Audit!#REF!,"") &amp; IF(Audit!#REF!&lt;&gt;1,U595,"")</f>
        <v>#REF!</v>
      </c>
      <c r="L595" s="10" t="e">
        <f>Audit!#REF!</f>
        <v>#REF!</v>
      </c>
      <c r="M595" s="10" t="e">
        <f t="shared" si="281"/>
        <v>#REF!</v>
      </c>
      <c r="N595" s="10" t="e">
        <f t="shared" si="282"/>
        <v>#REF!</v>
      </c>
      <c r="O595" s="10" t="e">
        <f t="shared" si="283"/>
        <v>#REF!</v>
      </c>
      <c r="P595" s="10" t="e">
        <f t="shared" si="284"/>
        <v>#REF!</v>
      </c>
      <c r="Q595" s="10" t="e">
        <f t="shared" si="285"/>
        <v>#REF!</v>
      </c>
      <c r="R595" s="10" t="e">
        <f t="shared" si="286"/>
        <v>#REF!</v>
      </c>
      <c r="S595" s="10" t="e">
        <f t="shared" si="287"/>
        <v>#REF!</v>
      </c>
      <c r="T595" s="10" t="e">
        <f t="shared" si="288"/>
        <v>#REF!</v>
      </c>
      <c r="U595" s="17" t="e">
        <f>IF(Audit!#REF!="","",VLOOKUP(Audit!#REF!,$W$26:$X$35,2,FALSE)) &amp; Audit!#REF! &amp; IF(Audit!#REF!="","",IF(Audit!#REF!&lt;=1.4,VLOOKUP(Audit!#REF!,$W$38:X640,2,FALSE),VLOOKUP(Audit!#REF!,$W$51:$X$61,2,FALSE))) &amp; IF(Audit!#REF!="","",VLOOKUP(Audit!#REF!,$Y$26:$Z$35,2,FALSE) &amp; Audit!#REF! &amp; IF(Audit!#REF!="","",IF(Audit!#REF!&lt;=1.4,VLOOKUP(Audit!#REF!,$Y$38:$Z$48,2,FALSE),VLOOKUP(Audit!#REF!,$Y$51:$Z$61,2,FALSE))))</f>
        <v>#REF!</v>
      </c>
      <c r="V595" s="21"/>
      <c r="AH595" s="49" t="e">
        <f>Audit!#REF!</f>
        <v>#REF!</v>
      </c>
      <c r="AI595" s="50" t="e">
        <f>VLOOKUP(Audit!#REF!,$V$3:$AE$12,2,FALSE)&amp; IF(Audit!#REF!=10,Audit!#REF!,"")</f>
        <v>#REF!</v>
      </c>
      <c r="AJ595" s="50" t="e">
        <f>VLOOKUP(Audit!#REF!,$V$13:$AE$22,2,FALSE)&amp; IF(Audit!#REF!=10,Audit!#REF!,"")</f>
        <v>#REF!</v>
      </c>
      <c r="AK595" s="47" t="e">
        <f t="shared" si="289"/>
        <v>#REF!</v>
      </c>
      <c r="AL595" s="50" t="e">
        <f>VLOOKUP(Audit!#REF!,$V$3:$AE$12,3,FALSE)&amp; IF(Audit!#REF!=10,Audit!#REF!,"")</f>
        <v>#REF!</v>
      </c>
      <c r="AM595" s="50" t="e">
        <f>VLOOKUP(Audit!#REF!,$V$13:$AE$22,3,FALSE)&amp; IF(Audit!#REF!=10,Audit!#REF!,"")</f>
        <v>#REF!</v>
      </c>
      <c r="AN595" s="47" t="e">
        <f t="shared" si="290"/>
        <v>#REF!</v>
      </c>
      <c r="AO595" s="50" t="e">
        <f>VLOOKUP(Audit!#REF!,$V$3:$AE$12,4,FALSE) &amp;  Audit!#REF! &amp; IF(Audit!#REF!=10,Audit!#REF!,"")</f>
        <v>#REF!</v>
      </c>
      <c r="AP595" s="50" t="e">
        <f>VLOOKUP(Audit!#REF!,$V$13:$AE$22,4,FALSE)&amp; IF(Audit!#REF!=10,Audit!#REF!,"")</f>
        <v>#REF!</v>
      </c>
      <c r="AQ595" s="47" t="e">
        <f t="shared" si="291"/>
        <v>#REF!</v>
      </c>
      <c r="AR595" s="50" t="e">
        <f>VLOOKUP(Audit!#REF!,$V$3:$AE$12,5,FALSE)&amp; IF(Audit!#REF!=10,Audit!#REF!,"")</f>
        <v>#REF!</v>
      </c>
      <c r="AS595" s="50" t="e">
        <f>VLOOKUP(Audit!#REF!,$V$13:$AE$22,5,FALSE)&amp; IF(Audit!#REF!=10,Audit!#REF!,"")</f>
        <v>#REF!</v>
      </c>
      <c r="AT595" s="47" t="e">
        <f t="shared" si="292"/>
        <v>#REF!</v>
      </c>
      <c r="AU595" s="50" t="e">
        <f>VLOOKUP(Audit!#REF!,$V$3:$AE$12,6,FALSE)&amp; IF(Audit!#REF!=10,Audit!#REF!,"")</f>
        <v>#REF!</v>
      </c>
      <c r="AV595" s="50" t="e">
        <f>VLOOKUP(Audit!#REF!,$V$13:$AE$22,6,FALSE)&amp; IF(Audit!#REF!=10,Audit!#REF!,"")</f>
        <v>#REF!</v>
      </c>
      <c r="AW595" s="47" t="e">
        <f t="shared" si="293"/>
        <v>#REF!</v>
      </c>
      <c r="AX595" s="50" t="e">
        <f>VLOOKUP(Audit!#REF!,$V$3:$AE$12,7,FALSE)&amp; IF(Audit!#REF!=10,Audit!#REF!,"")</f>
        <v>#REF!</v>
      </c>
      <c r="AY595" s="50" t="e">
        <f>VLOOKUP(Audit!#REF!,$V$13:$AE$22,7,FALSE) &amp; IF(Audit!#REF!=10,Audit!#REF!,"")</f>
        <v>#REF!</v>
      </c>
      <c r="AZ595" s="47" t="e">
        <f t="shared" si="294"/>
        <v>#REF!</v>
      </c>
      <c r="BA595" s="50" t="e">
        <f>VLOOKUP(Audit!#REF!,$V$3:$AE$12,8,FALSE)&amp; Audit!#REF! &amp; IF(Audit!#REF!=10,Audit!#REF!,"")</f>
        <v>#REF!</v>
      </c>
      <c r="BB595" s="50" t="e">
        <f>VLOOKUP(Audit!#REF!,$V$13:$AE$22,8,FALSE) &amp; IF(Audit!#REF!=10,Audit!#REF!,"")</f>
        <v>#REF!</v>
      </c>
      <c r="BC595" s="47" t="e">
        <f t="shared" si="295"/>
        <v>#REF!</v>
      </c>
      <c r="BD595" s="50" t="e">
        <f>VLOOKUP(Audit!#REF!,$V$3:$AE$12,9,FALSE)&amp; IF(Audit!#REF!=10,Audit!#REF!,"")</f>
        <v>#REF!</v>
      </c>
      <c r="BE595" s="50" t="e">
        <f>VLOOKUP(Audit!#REF!,$V$13:$AE$22,9,FALSE) &amp; IF(Audit!#REF!=10,Audit!#REF!,"") &amp; IF(Audit!#REF!&lt;&gt;1,U595,"")</f>
        <v>#REF!</v>
      </c>
      <c r="BF595" s="47" t="e">
        <f t="shared" si="296"/>
        <v>#REF!</v>
      </c>
      <c r="BG595" s="50" t="e">
        <f>VLOOKUP(Audit!#REF!,$V$3:$AE$12,10,FALSE) &amp; Audit!#REF! &amp; IF(Audit!#REF!=10,Audit!#REF!,"")</f>
        <v>#REF!</v>
      </c>
      <c r="BH595" s="50" t="e">
        <f>VLOOKUP(Audit!#REF!,$V$13:$AE$22,10,FALSE) &amp; IF(Audit!#REF!=10,Audit!#REF!,"") &amp; IF(Audit!#REF!&lt;&gt;1,U595,"")</f>
        <v>#REF!</v>
      </c>
      <c r="BI595" s="47" t="e">
        <f t="shared" si="297"/>
        <v>#REF!</v>
      </c>
      <c r="BJ595" s="48" t="str">
        <f t="shared" si="298"/>
        <v/>
      </c>
      <c r="BK595" s="48" t="str">
        <f t="shared" si="299"/>
        <v/>
      </c>
      <c r="BL595" s="48" t="str">
        <f t="shared" si="300"/>
        <v/>
      </c>
      <c r="BM595" s="48" t="str">
        <f t="shared" si="301"/>
        <v/>
      </c>
      <c r="BN595" s="48" t="str">
        <f t="shared" si="302"/>
        <v/>
      </c>
      <c r="BO595" s="48" t="str">
        <f t="shared" si="303"/>
        <v/>
      </c>
      <c r="BP595" s="48" t="str">
        <f t="shared" si="304"/>
        <v/>
      </c>
      <c r="BQ595" s="48" t="str">
        <f t="shared" si="305"/>
        <v/>
      </c>
      <c r="BR595" s="48" t="str">
        <f t="shared" si="306"/>
        <v/>
      </c>
      <c r="BS595" s="48" t="str">
        <f t="shared" si="307"/>
        <v/>
      </c>
      <c r="BT595" s="48" t="str">
        <f t="shared" si="308"/>
        <v/>
      </c>
      <c r="BU595" s="48" t="str">
        <f t="shared" si="309"/>
        <v/>
      </c>
    </row>
    <row r="596" spans="1:73">
      <c r="A596" s="10" t="e">
        <f>Audit!#REF!</f>
        <v>#REF!</v>
      </c>
      <c r="B596" s="10" t="e">
        <f t="shared" si="280"/>
        <v>#REF!</v>
      </c>
      <c r="C596" s="17" t="e">
        <f>VLOOKUP(Audit!#REF!,$V$3:$AE$12,2,FALSE) &amp; VLOOKUP(Audit!#REF!,$V$13:$AE$22,2,FALSE)&amp; IF(Audit!#REF!=10,Audit!#REF!&amp;Audit!#REF!,"")</f>
        <v>#REF!</v>
      </c>
      <c r="D596" s="17" t="e">
        <f>VLOOKUP(Audit!#REF!,$V$3:$AE$12,3,FALSE) &amp; VLOOKUP(Audit!#REF!,$V$13:$AE$22,3,FALSE) &amp;IF(Audit!#REF!=10,Audit!#REF!&amp;Audit!#REF!,"")</f>
        <v>#REF!</v>
      </c>
      <c r="E596" s="17" t="e">
        <f>VLOOKUP(Audit!#REF!,$V$3:$AE$12,4,FALSE)&amp; Audit!#REF! &amp; VLOOKUP(Audit!#REF!,$V$13:$AE$22,4,FALSE)&amp; IF(Audit!#REF!=10,Audit!#REF!&amp;Audit!#REF!,"")</f>
        <v>#REF!</v>
      </c>
      <c r="F596" s="17" t="e">
        <f>VLOOKUP(Audit!#REF!,$V$3:$AE$12,5,FALSE) &amp; VLOOKUP(Audit!#REF!,$V$13:$AE$22,5,FALSE)&amp; IF(Audit!#REF!=10,Audit!#REF!&amp;Audit!#REF!,"")</f>
        <v>#REF!</v>
      </c>
      <c r="G596" s="17" t="e">
        <f>VLOOKUP(Audit!#REF!,$V$3:$AE$12,6,FALSE) &amp; VLOOKUP(Audit!#REF!,$V$13:$AE$22,6,FALSE)&amp; IF(Audit!#REF!=10,Audit!#REF!&amp;Audit!#REF!,"")</f>
        <v>#REF!</v>
      </c>
      <c r="H596" s="17" t="e">
        <f>VLOOKUP(Audit!#REF!,$V$3:$AE$12,7,FALSE) &amp; VLOOKUP(Audit!#REF!,$V$13:$AE$22,7,FALSE)&amp;IF(Audit!#REF!=10,Audit!#REF!&amp;Audit!#REF!,"")</f>
        <v>#REF!</v>
      </c>
      <c r="I596" s="17" t="e">
        <f>VLOOKUP(Audit!#REF!,$V$3:$AE$12,8,FALSE) &amp; Audit!#REF! &amp; VLOOKUP(Audit!#REF!,$V$13:$AE$22,8,FALSE)&amp;IF(Audit!#REF!=10,Audit!#REF!&amp;Audit!#REF!,"")</f>
        <v>#REF!</v>
      </c>
      <c r="J596" s="17" t="e">
        <f>VLOOKUP(Audit!#REF!,$V$3:$AE$12,9,FALSE) &amp; VLOOKUP(Audit!#REF!,$V$13:$AE$22,9,FALSE) &amp; IF(Audit!#REF!=10,Audit!#REF!&amp;Audit!#REF!,"") &amp; IF(Audit!#REF!&lt;&gt;1,U596,"")</f>
        <v>#REF!</v>
      </c>
      <c r="K596" s="17" t="e">
        <f>VLOOKUP(Audit!#REF!,$V$3:$AE$12,10,FALSE) &amp; Audit!#REF! &amp; VLOOKUP(Audit!#REF!,$V$13:$AE$22,10,FALSE) &amp; IF(Audit!#REF!=10,Audit!#REF!&amp;Audit!#REF!,"") &amp; IF(Audit!#REF!&lt;&gt;1,U596,"")</f>
        <v>#REF!</v>
      </c>
      <c r="L596" s="10" t="e">
        <f>Audit!#REF!</f>
        <v>#REF!</v>
      </c>
      <c r="M596" s="10" t="e">
        <f t="shared" si="281"/>
        <v>#REF!</v>
      </c>
      <c r="N596" s="10" t="e">
        <f t="shared" si="282"/>
        <v>#REF!</v>
      </c>
      <c r="O596" s="10" t="e">
        <f t="shared" si="283"/>
        <v>#REF!</v>
      </c>
      <c r="P596" s="10" t="e">
        <f t="shared" si="284"/>
        <v>#REF!</v>
      </c>
      <c r="Q596" s="10" t="e">
        <f t="shared" si="285"/>
        <v>#REF!</v>
      </c>
      <c r="R596" s="10" t="e">
        <f t="shared" si="286"/>
        <v>#REF!</v>
      </c>
      <c r="S596" s="10" t="e">
        <f t="shared" si="287"/>
        <v>#REF!</v>
      </c>
      <c r="T596" s="10" t="e">
        <f t="shared" si="288"/>
        <v>#REF!</v>
      </c>
      <c r="U596" s="17" t="e">
        <f>IF(Audit!#REF!="","",VLOOKUP(Audit!#REF!,$W$26:$X$35,2,FALSE)) &amp; Audit!#REF! &amp; IF(Audit!#REF!="","",IF(Audit!#REF!&lt;=1.4,VLOOKUP(Audit!#REF!,$W$38:X641,2,FALSE),VLOOKUP(Audit!#REF!,$W$51:$X$61,2,FALSE))) &amp; IF(Audit!#REF!="","",VLOOKUP(Audit!#REF!,$Y$26:$Z$35,2,FALSE) &amp; Audit!#REF! &amp; IF(Audit!#REF!="","",IF(Audit!#REF!&lt;=1.4,VLOOKUP(Audit!#REF!,$Y$38:$Z$48,2,FALSE),VLOOKUP(Audit!#REF!,$Y$51:$Z$61,2,FALSE))))</f>
        <v>#REF!</v>
      </c>
      <c r="V596" s="21"/>
      <c r="AH596" s="49" t="e">
        <f>Audit!#REF!</f>
        <v>#REF!</v>
      </c>
      <c r="AI596" s="50" t="e">
        <f>VLOOKUP(Audit!#REF!,$V$3:$AE$12,2,FALSE)&amp; IF(Audit!#REF!=10,Audit!#REF!,"")</f>
        <v>#REF!</v>
      </c>
      <c r="AJ596" s="50" t="e">
        <f>VLOOKUP(Audit!#REF!,$V$13:$AE$22,2,FALSE)&amp; IF(Audit!#REF!=10,Audit!#REF!,"")</f>
        <v>#REF!</v>
      </c>
      <c r="AK596" s="47" t="e">
        <f t="shared" si="289"/>
        <v>#REF!</v>
      </c>
      <c r="AL596" s="50" t="e">
        <f>VLOOKUP(Audit!#REF!,$V$3:$AE$12,3,FALSE)&amp; IF(Audit!#REF!=10,Audit!#REF!,"")</f>
        <v>#REF!</v>
      </c>
      <c r="AM596" s="50" t="e">
        <f>VLOOKUP(Audit!#REF!,$V$13:$AE$22,3,FALSE)&amp; IF(Audit!#REF!=10,Audit!#REF!,"")</f>
        <v>#REF!</v>
      </c>
      <c r="AN596" s="47" t="e">
        <f t="shared" si="290"/>
        <v>#REF!</v>
      </c>
      <c r="AO596" s="50" t="e">
        <f>VLOOKUP(Audit!#REF!,$V$3:$AE$12,4,FALSE) &amp;  Audit!#REF! &amp; IF(Audit!#REF!=10,Audit!#REF!,"")</f>
        <v>#REF!</v>
      </c>
      <c r="AP596" s="50" t="e">
        <f>VLOOKUP(Audit!#REF!,$V$13:$AE$22,4,FALSE)&amp; IF(Audit!#REF!=10,Audit!#REF!,"")</f>
        <v>#REF!</v>
      </c>
      <c r="AQ596" s="47" t="e">
        <f t="shared" si="291"/>
        <v>#REF!</v>
      </c>
      <c r="AR596" s="50" t="e">
        <f>VLOOKUP(Audit!#REF!,$V$3:$AE$12,5,FALSE)&amp; IF(Audit!#REF!=10,Audit!#REF!,"")</f>
        <v>#REF!</v>
      </c>
      <c r="AS596" s="50" t="e">
        <f>VLOOKUP(Audit!#REF!,$V$13:$AE$22,5,FALSE)&amp; IF(Audit!#REF!=10,Audit!#REF!,"")</f>
        <v>#REF!</v>
      </c>
      <c r="AT596" s="47" t="e">
        <f t="shared" si="292"/>
        <v>#REF!</v>
      </c>
      <c r="AU596" s="50" t="e">
        <f>VLOOKUP(Audit!#REF!,$V$3:$AE$12,6,FALSE)&amp; IF(Audit!#REF!=10,Audit!#REF!,"")</f>
        <v>#REF!</v>
      </c>
      <c r="AV596" s="50" t="e">
        <f>VLOOKUP(Audit!#REF!,$V$13:$AE$22,6,FALSE)&amp; IF(Audit!#REF!=10,Audit!#REF!,"")</f>
        <v>#REF!</v>
      </c>
      <c r="AW596" s="47" t="e">
        <f t="shared" si="293"/>
        <v>#REF!</v>
      </c>
      <c r="AX596" s="50" t="e">
        <f>VLOOKUP(Audit!#REF!,$V$3:$AE$12,7,FALSE)&amp; IF(Audit!#REF!=10,Audit!#REF!,"")</f>
        <v>#REF!</v>
      </c>
      <c r="AY596" s="50" t="e">
        <f>VLOOKUP(Audit!#REF!,$V$13:$AE$22,7,FALSE) &amp; IF(Audit!#REF!=10,Audit!#REF!,"")</f>
        <v>#REF!</v>
      </c>
      <c r="AZ596" s="47" t="e">
        <f t="shared" si="294"/>
        <v>#REF!</v>
      </c>
      <c r="BA596" s="50" t="e">
        <f>VLOOKUP(Audit!#REF!,$V$3:$AE$12,8,FALSE)&amp; Audit!#REF! &amp; IF(Audit!#REF!=10,Audit!#REF!,"")</f>
        <v>#REF!</v>
      </c>
      <c r="BB596" s="50" t="e">
        <f>VLOOKUP(Audit!#REF!,$V$13:$AE$22,8,FALSE) &amp; IF(Audit!#REF!=10,Audit!#REF!,"")</f>
        <v>#REF!</v>
      </c>
      <c r="BC596" s="47" t="e">
        <f t="shared" si="295"/>
        <v>#REF!</v>
      </c>
      <c r="BD596" s="50" t="e">
        <f>VLOOKUP(Audit!#REF!,$V$3:$AE$12,9,FALSE)&amp; IF(Audit!#REF!=10,Audit!#REF!,"")</f>
        <v>#REF!</v>
      </c>
      <c r="BE596" s="50" t="e">
        <f>VLOOKUP(Audit!#REF!,$V$13:$AE$22,9,FALSE) &amp; IF(Audit!#REF!=10,Audit!#REF!,"") &amp; IF(Audit!#REF!&lt;&gt;1,U596,"")</f>
        <v>#REF!</v>
      </c>
      <c r="BF596" s="47" t="e">
        <f t="shared" si="296"/>
        <v>#REF!</v>
      </c>
      <c r="BG596" s="50" t="e">
        <f>VLOOKUP(Audit!#REF!,$V$3:$AE$12,10,FALSE) &amp; Audit!#REF! &amp; IF(Audit!#REF!=10,Audit!#REF!,"")</f>
        <v>#REF!</v>
      </c>
      <c r="BH596" s="50" t="e">
        <f>VLOOKUP(Audit!#REF!,$V$13:$AE$22,10,FALSE) &amp; IF(Audit!#REF!=10,Audit!#REF!,"") &amp; IF(Audit!#REF!&lt;&gt;1,U596,"")</f>
        <v>#REF!</v>
      </c>
      <c r="BI596" s="47" t="e">
        <f t="shared" si="297"/>
        <v>#REF!</v>
      </c>
      <c r="BJ596" s="48" t="str">
        <f t="shared" si="298"/>
        <v/>
      </c>
      <c r="BK596" s="48" t="str">
        <f t="shared" si="299"/>
        <v/>
      </c>
      <c r="BL596" s="48" t="str">
        <f t="shared" si="300"/>
        <v/>
      </c>
      <c r="BM596" s="48" t="str">
        <f t="shared" si="301"/>
        <v/>
      </c>
      <c r="BN596" s="48" t="str">
        <f t="shared" si="302"/>
        <v/>
      </c>
      <c r="BO596" s="48" t="str">
        <f t="shared" si="303"/>
        <v/>
      </c>
      <c r="BP596" s="48" t="str">
        <f t="shared" si="304"/>
        <v/>
      </c>
      <c r="BQ596" s="48" t="str">
        <f t="shared" si="305"/>
        <v/>
      </c>
      <c r="BR596" s="48" t="str">
        <f t="shared" si="306"/>
        <v/>
      </c>
      <c r="BS596" s="48" t="str">
        <f t="shared" si="307"/>
        <v/>
      </c>
      <c r="BT596" s="48" t="str">
        <f t="shared" si="308"/>
        <v/>
      </c>
      <c r="BU596" s="48" t="str">
        <f t="shared" si="309"/>
        <v/>
      </c>
    </row>
    <row r="597" spans="1:73">
      <c r="A597" s="10" t="e">
        <f>Audit!#REF!</f>
        <v>#REF!</v>
      </c>
      <c r="B597" s="10" t="e">
        <f t="shared" si="280"/>
        <v>#REF!</v>
      </c>
      <c r="C597" s="17" t="e">
        <f>VLOOKUP(Audit!#REF!,$V$3:$AE$12,2,FALSE) &amp; VLOOKUP(Audit!#REF!,$V$13:$AE$22,2,FALSE)&amp; IF(Audit!#REF!=10,Audit!#REF!&amp;Audit!#REF!,"")</f>
        <v>#REF!</v>
      </c>
      <c r="D597" s="17" t="e">
        <f>VLOOKUP(Audit!#REF!,$V$3:$AE$12,3,FALSE) &amp; VLOOKUP(Audit!#REF!,$V$13:$AE$22,3,FALSE) &amp;IF(Audit!#REF!=10,Audit!#REF!&amp;Audit!#REF!,"")</f>
        <v>#REF!</v>
      </c>
      <c r="E597" s="17" t="e">
        <f>VLOOKUP(Audit!#REF!,$V$3:$AE$12,4,FALSE)&amp; Audit!#REF! &amp; VLOOKUP(Audit!#REF!,$V$13:$AE$22,4,FALSE)&amp; IF(Audit!#REF!=10,Audit!#REF!&amp;Audit!#REF!,"")</f>
        <v>#REF!</v>
      </c>
      <c r="F597" s="17" t="e">
        <f>VLOOKUP(Audit!#REF!,$V$3:$AE$12,5,FALSE) &amp; VLOOKUP(Audit!#REF!,$V$13:$AE$22,5,FALSE)&amp; IF(Audit!#REF!=10,Audit!#REF!&amp;Audit!#REF!,"")</f>
        <v>#REF!</v>
      </c>
      <c r="G597" s="17" t="e">
        <f>VLOOKUP(Audit!#REF!,$V$3:$AE$12,6,FALSE) &amp; VLOOKUP(Audit!#REF!,$V$13:$AE$22,6,FALSE)&amp; IF(Audit!#REF!=10,Audit!#REF!&amp;Audit!#REF!,"")</f>
        <v>#REF!</v>
      </c>
      <c r="H597" s="17" t="e">
        <f>VLOOKUP(Audit!#REF!,$V$3:$AE$12,7,FALSE) &amp; VLOOKUP(Audit!#REF!,$V$13:$AE$22,7,FALSE)&amp;IF(Audit!#REF!=10,Audit!#REF!&amp;Audit!#REF!,"")</f>
        <v>#REF!</v>
      </c>
      <c r="I597" s="17" t="e">
        <f>VLOOKUP(Audit!#REF!,$V$3:$AE$12,8,FALSE) &amp; Audit!#REF! &amp; VLOOKUP(Audit!#REF!,$V$13:$AE$22,8,FALSE)&amp;IF(Audit!#REF!=10,Audit!#REF!&amp;Audit!#REF!,"")</f>
        <v>#REF!</v>
      </c>
      <c r="J597" s="17" t="e">
        <f>VLOOKUP(Audit!#REF!,$V$3:$AE$12,9,FALSE) &amp; VLOOKUP(Audit!#REF!,$V$13:$AE$22,9,FALSE) &amp; IF(Audit!#REF!=10,Audit!#REF!&amp;Audit!#REF!,"") &amp; IF(Audit!#REF!&lt;&gt;1,U597,"")</f>
        <v>#REF!</v>
      </c>
      <c r="K597" s="17" t="e">
        <f>VLOOKUP(Audit!#REF!,$V$3:$AE$12,10,FALSE) &amp; Audit!#REF! &amp; VLOOKUP(Audit!#REF!,$V$13:$AE$22,10,FALSE) &amp; IF(Audit!#REF!=10,Audit!#REF!&amp;Audit!#REF!,"") &amp; IF(Audit!#REF!&lt;&gt;1,U597,"")</f>
        <v>#REF!</v>
      </c>
      <c r="L597" s="10" t="e">
        <f>Audit!#REF!</f>
        <v>#REF!</v>
      </c>
      <c r="M597" s="10" t="e">
        <f t="shared" si="281"/>
        <v>#REF!</v>
      </c>
      <c r="N597" s="10" t="e">
        <f t="shared" si="282"/>
        <v>#REF!</v>
      </c>
      <c r="O597" s="10" t="e">
        <f t="shared" si="283"/>
        <v>#REF!</v>
      </c>
      <c r="P597" s="10" t="e">
        <f t="shared" si="284"/>
        <v>#REF!</v>
      </c>
      <c r="Q597" s="10" t="e">
        <f t="shared" si="285"/>
        <v>#REF!</v>
      </c>
      <c r="R597" s="10" t="e">
        <f t="shared" si="286"/>
        <v>#REF!</v>
      </c>
      <c r="S597" s="10" t="e">
        <f t="shared" si="287"/>
        <v>#REF!</v>
      </c>
      <c r="T597" s="10" t="e">
        <f t="shared" si="288"/>
        <v>#REF!</v>
      </c>
      <c r="U597" s="17" t="e">
        <f>IF(Audit!#REF!="","",VLOOKUP(Audit!#REF!,$W$26:$X$35,2,FALSE)) &amp; Audit!#REF! &amp; IF(Audit!#REF!="","",IF(Audit!#REF!&lt;=1.4,VLOOKUP(Audit!#REF!,$W$38:X642,2,FALSE),VLOOKUP(Audit!#REF!,$W$51:$X$61,2,FALSE))) &amp; IF(Audit!#REF!="","",VLOOKUP(Audit!#REF!,$Y$26:$Z$35,2,FALSE) &amp; Audit!#REF! &amp; IF(Audit!#REF!="","",IF(Audit!#REF!&lt;=1.4,VLOOKUP(Audit!#REF!,$Y$38:$Z$48,2,FALSE),VLOOKUP(Audit!#REF!,$Y$51:$Z$61,2,FALSE))))</f>
        <v>#REF!</v>
      </c>
      <c r="V597" s="21"/>
      <c r="AH597" s="49" t="e">
        <f>Audit!#REF!</f>
        <v>#REF!</v>
      </c>
      <c r="AI597" s="50" t="e">
        <f>VLOOKUP(Audit!#REF!,$V$3:$AE$12,2,FALSE)&amp; IF(Audit!#REF!=10,Audit!#REF!,"")</f>
        <v>#REF!</v>
      </c>
      <c r="AJ597" s="50" t="e">
        <f>VLOOKUP(Audit!#REF!,$V$13:$AE$22,2,FALSE)&amp; IF(Audit!#REF!=10,Audit!#REF!,"")</f>
        <v>#REF!</v>
      </c>
      <c r="AK597" s="47" t="e">
        <f t="shared" si="289"/>
        <v>#REF!</v>
      </c>
      <c r="AL597" s="50" t="e">
        <f>VLOOKUP(Audit!#REF!,$V$3:$AE$12,3,FALSE)&amp; IF(Audit!#REF!=10,Audit!#REF!,"")</f>
        <v>#REF!</v>
      </c>
      <c r="AM597" s="50" t="e">
        <f>VLOOKUP(Audit!#REF!,$V$13:$AE$22,3,FALSE)&amp; IF(Audit!#REF!=10,Audit!#REF!,"")</f>
        <v>#REF!</v>
      </c>
      <c r="AN597" s="47" t="e">
        <f t="shared" si="290"/>
        <v>#REF!</v>
      </c>
      <c r="AO597" s="50" t="e">
        <f>VLOOKUP(Audit!#REF!,$V$3:$AE$12,4,FALSE) &amp;  Audit!#REF! &amp; IF(Audit!#REF!=10,Audit!#REF!,"")</f>
        <v>#REF!</v>
      </c>
      <c r="AP597" s="50" t="e">
        <f>VLOOKUP(Audit!#REF!,$V$13:$AE$22,4,FALSE)&amp; IF(Audit!#REF!=10,Audit!#REF!,"")</f>
        <v>#REF!</v>
      </c>
      <c r="AQ597" s="47" t="e">
        <f t="shared" si="291"/>
        <v>#REF!</v>
      </c>
      <c r="AR597" s="50" t="e">
        <f>VLOOKUP(Audit!#REF!,$V$3:$AE$12,5,FALSE)&amp; IF(Audit!#REF!=10,Audit!#REF!,"")</f>
        <v>#REF!</v>
      </c>
      <c r="AS597" s="50" t="e">
        <f>VLOOKUP(Audit!#REF!,$V$13:$AE$22,5,FALSE)&amp; IF(Audit!#REF!=10,Audit!#REF!,"")</f>
        <v>#REF!</v>
      </c>
      <c r="AT597" s="47" t="e">
        <f t="shared" si="292"/>
        <v>#REF!</v>
      </c>
      <c r="AU597" s="50" t="e">
        <f>VLOOKUP(Audit!#REF!,$V$3:$AE$12,6,FALSE)&amp; IF(Audit!#REF!=10,Audit!#REF!,"")</f>
        <v>#REF!</v>
      </c>
      <c r="AV597" s="50" t="e">
        <f>VLOOKUP(Audit!#REF!,$V$13:$AE$22,6,FALSE)&amp; IF(Audit!#REF!=10,Audit!#REF!,"")</f>
        <v>#REF!</v>
      </c>
      <c r="AW597" s="47" t="e">
        <f t="shared" si="293"/>
        <v>#REF!</v>
      </c>
      <c r="AX597" s="50" t="e">
        <f>VLOOKUP(Audit!#REF!,$V$3:$AE$12,7,FALSE)&amp; IF(Audit!#REF!=10,Audit!#REF!,"")</f>
        <v>#REF!</v>
      </c>
      <c r="AY597" s="50" t="e">
        <f>VLOOKUP(Audit!#REF!,$V$13:$AE$22,7,FALSE) &amp; IF(Audit!#REF!=10,Audit!#REF!,"")</f>
        <v>#REF!</v>
      </c>
      <c r="AZ597" s="47" t="e">
        <f t="shared" si="294"/>
        <v>#REF!</v>
      </c>
      <c r="BA597" s="50" t="e">
        <f>VLOOKUP(Audit!#REF!,$V$3:$AE$12,8,FALSE)&amp; Audit!#REF! &amp; IF(Audit!#REF!=10,Audit!#REF!,"")</f>
        <v>#REF!</v>
      </c>
      <c r="BB597" s="50" t="e">
        <f>VLOOKUP(Audit!#REF!,$V$13:$AE$22,8,FALSE) &amp; IF(Audit!#REF!=10,Audit!#REF!,"")</f>
        <v>#REF!</v>
      </c>
      <c r="BC597" s="47" t="e">
        <f t="shared" si="295"/>
        <v>#REF!</v>
      </c>
      <c r="BD597" s="50" t="e">
        <f>VLOOKUP(Audit!#REF!,$V$3:$AE$12,9,FALSE)&amp; IF(Audit!#REF!=10,Audit!#REF!,"")</f>
        <v>#REF!</v>
      </c>
      <c r="BE597" s="50" t="e">
        <f>VLOOKUP(Audit!#REF!,$V$13:$AE$22,9,FALSE) &amp; IF(Audit!#REF!=10,Audit!#REF!,"") &amp; IF(Audit!#REF!&lt;&gt;1,U597,"")</f>
        <v>#REF!</v>
      </c>
      <c r="BF597" s="47" t="e">
        <f t="shared" si="296"/>
        <v>#REF!</v>
      </c>
      <c r="BG597" s="50" t="e">
        <f>VLOOKUP(Audit!#REF!,$V$3:$AE$12,10,FALSE) &amp; Audit!#REF! &amp; IF(Audit!#REF!=10,Audit!#REF!,"")</f>
        <v>#REF!</v>
      </c>
      <c r="BH597" s="50" t="e">
        <f>VLOOKUP(Audit!#REF!,$V$13:$AE$22,10,FALSE) &amp; IF(Audit!#REF!=10,Audit!#REF!,"") &amp; IF(Audit!#REF!&lt;&gt;1,U597,"")</f>
        <v>#REF!</v>
      </c>
      <c r="BI597" s="47" t="e">
        <f t="shared" si="297"/>
        <v>#REF!</v>
      </c>
      <c r="BJ597" s="48" t="str">
        <f t="shared" si="298"/>
        <v/>
      </c>
      <c r="BK597" s="48" t="str">
        <f t="shared" si="299"/>
        <v/>
      </c>
      <c r="BL597" s="48" t="str">
        <f t="shared" si="300"/>
        <v/>
      </c>
      <c r="BM597" s="48" t="str">
        <f t="shared" si="301"/>
        <v/>
      </c>
      <c r="BN597" s="48" t="str">
        <f t="shared" si="302"/>
        <v/>
      </c>
      <c r="BO597" s="48" t="str">
        <f t="shared" si="303"/>
        <v/>
      </c>
      <c r="BP597" s="48" t="str">
        <f t="shared" si="304"/>
        <v/>
      </c>
      <c r="BQ597" s="48" t="str">
        <f t="shared" si="305"/>
        <v/>
      </c>
      <c r="BR597" s="48" t="str">
        <f t="shared" si="306"/>
        <v/>
      </c>
      <c r="BS597" s="48" t="str">
        <f t="shared" si="307"/>
        <v/>
      </c>
      <c r="BT597" s="48" t="str">
        <f t="shared" si="308"/>
        <v/>
      </c>
      <c r="BU597" s="48" t="str">
        <f t="shared" si="309"/>
        <v/>
      </c>
    </row>
    <row r="598" spans="1:73">
      <c r="A598" s="10" t="e">
        <f>Audit!#REF!</f>
        <v>#REF!</v>
      </c>
      <c r="B598" s="10" t="e">
        <f t="shared" si="280"/>
        <v>#REF!</v>
      </c>
      <c r="C598" s="17" t="e">
        <f>VLOOKUP(Audit!#REF!,$V$3:$AE$12,2,FALSE) &amp; VLOOKUP(Audit!#REF!,$V$13:$AE$22,2,FALSE)&amp; IF(Audit!#REF!=10,Audit!#REF!&amp;Audit!#REF!,"")</f>
        <v>#REF!</v>
      </c>
      <c r="D598" s="17" t="e">
        <f>VLOOKUP(Audit!#REF!,$V$3:$AE$12,3,FALSE) &amp; VLOOKUP(Audit!#REF!,$V$13:$AE$22,3,FALSE) &amp;IF(Audit!#REF!=10,Audit!#REF!&amp;Audit!#REF!,"")</f>
        <v>#REF!</v>
      </c>
      <c r="E598" s="17" t="e">
        <f>VLOOKUP(Audit!#REF!,$V$3:$AE$12,4,FALSE)&amp; Audit!#REF! &amp; VLOOKUP(Audit!#REF!,$V$13:$AE$22,4,FALSE)&amp; IF(Audit!#REF!=10,Audit!#REF!&amp;Audit!#REF!,"")</f>
        <v>#REF!</v>
      </c>
      <c r="F598" s="17" t="e">
        <f>VLOOKUP(Audit!#REF!,$V$3:$AE$12,5,FALSE) &amp; VLOOKUP(Audit!#REF!,$V$13:$AE$22,5,FALSE)&amp; IF(Audit!#REF!=10,Audit!#REF!&amp;Audit!#REF!,"")</f>
        <v>#REF!</v>
      </c>
      <c r="G598" s="17" t="e">
        <f>VLOOKUP(Audit!#REF!,$V$3:$AE$12,6,FALSE) &amp; VLOOKUP(Audit!#REF!,$V$13:$AE$22,6,FALSE)&amp; IF(Audit!#REF!=10,Audit!#REF!&amp;Audit!#REF!,"")</f>
        <v>#REF!</v>
      </c>
      <c r="H598" s="17" t="e">
        <f>VLOOKUP(Audit!#REF!,$V$3:$AE$12,7,FALSE) &amp; VLOOKUP(Audit!#REF!,$V$13:$AE$22,7,FALSE)&amp;IF(Audit!#REF!=10,Audit!#REF!&amp;Audit!#REF!,"")</f>
        <v>#REF!</v>
      </c>
      <c r="I598" s="17" t="e">
        <f>VLOOKUP(Audit!#REF!,$V$3:$AE$12,8,FALSE) &amp; Audit!#REF! &amp; VLOOKUP(Audit!#REF!,$V$13:$AE$22,8,FALSE)&amp;IF(Audit!#REF!=10,Audit!#REF!&amp;Audit!#REF!,"")</f>
        <v>#REF!</v>
      </c>
      <c r="J598" s="17" t="e">
        <f>VLOOKUP(Audit!#REF!,$V$3:$AE$12,9,FALSE) &amp; VLOOKUP(Audit!#REF!,$V$13:$AE$22,9,FALSE) &amp; IF(Audit!#REF!=10,Audit!#REF!&amp;Audit!#REF!,"") &amp; IF(Audit!#REF!&lt;&gt;1,U598,"")</f>
        <v>#REF!</v>
      </c>
      <c r="K598" s="17" t="e">
        <f>VLOOKUP(Audit!#REF!,$V$3:$AE$12,10,FALSE) &amp; Audit!#REF! &amp; VLOOKUP(Audit!#REF!,$V$13:$AE$22,10,FALSE) &amp; IF(Audit!#REF!=10,Audit!#REF!&amp;Audit!#REF!,"") &amp; IF(Audit!#REF!&lt;&gt;1,U598,"")</f>
        <v>#REF!</v>
      </c>
      <c r="L598" s="10" t="e">
        <f>Audit!#REF!</f>
        <v>#REF!</v>
      </c>
      <c r="M598" s="10" t="e">
        <f t="shared" si="281"/>
        <v>#REF!</v>
      </c>
      <c r="N598" s="10" t="e">
        <f t="shared" si="282"/>
        <v>#REF!</v>
      </c>
      <c r="O598" s="10" t="e">
        <f t="shared" si="283"/>
        <v>#REF!</v>
      </c>
      <c r="P598" s="10" t="e">
        <f t="shared" si="284"/>
        <v>#REF!</v>
      </c>
      <c r="Q598" s="10" t="e">
        <f t="shared" si="285"/>
        <v>#REF!</v>
      </c>
      <c r="R598" s="10" t="e">
        <f t="shared" si="286"/>
        <v>#REF!</v>
      </c>
      <c r="S598" s="10" t="e">
        <f t="shared" si="287"/>
        <v>#REF!</v>
      </c>
      <c r="T598" s="10" t="e">
        <f t="shared" si="288"/>
        <v>#REF!</v>
      </c>
      <c r="U598" s="17" t="e">
        <f>IF(Audit!#REF!="","",VLOOKUP(Audit!#REF!,$W$26:$X$35,2,FALSE)) &amp; Audit!#REF! &amp; IF(Audit!#REF!="","",IF(Audit!#REF!&lt;=1.4,VLOOKUP(Audit!#REF!,$W$38:X643,2,FALSE),VLOOKUP(Audit!#REF!,$W$51:$X$61,2,FALSE))) &amp; IF(Audit!#REF!="","",VLOOKUP(Audit!#REF!,$Y$26:$Z$35,2,FALSE) &amp; Audit!#REF! &amp; IF(Audit!#REF!="","",IF(Audit!#REF!&lt;=1.4,VLOOKUP(Audit!#REF!,$Y$38:$Z$48,2,FALSE),VLOOKUP(Audit!#REF!,$Y$51:$Z$61,2,FALSE))))</f>
        <v>#REF!</v>
      </c>
      <c r="V598" s="21"/>
      <c r="AH598" s="49" t="e">
        <f>Audit!#REF!</f>
        <v>#REF!</v>
      </c>
      <c r="AI598" s="50" t="e">
        <f>VLOOKUP(Audit!#REF!,$V$3:$AE$12,2,FALSE)&amp; IF(Audit!#REF!=10,Audit!#REF!,"")</f>
        <v>#REF!</v>
      </c>
      <c r="AJ598" s="50" t="e">
        <f>VLOOKUP(Audit!#REF!,$V$13:$AE$22,2,FALSE)&amp; IF(Audit!#REF!=10,Audit!#REF!,"")</f>
        <v>#REF!</v>
      </c>
      <c r="AK598" s="47" t="e">
        <f t="shared" si="289"/>
        <v>#REF!</v>
      </c>
      <c r="AL598" s="50" t="e">
        <f>VLOOKUP(Audit!#REF!,$V$3:$AE$12,3,FALSE)&amp; IF(Audit!#REF!=10,Audit!#REF!,"")</f>
        <v>#REF!</v>
      </c>
      <c r="AM598" s="50" t="e">
        <f>VLOOKUP(Audit!#REF!,$V$13:$AE$22,3,FALSE)&amp; IF(Audit!#REF!=10,Audit!#REF!,"")</f>
        <v>#REF!</v>
      </c>
      <c r="AN598" s="47" t="e">
        <f t="shared" si="290"/>
        <v>#REF!</v>
      </c>
      <c r="AO598" s="50" t="e">
        <f>VLOOKUP(Audit!#REF!,$V$3:$AE$12,4,FALSE) &amp;  Audit!#REF! &amp; IF(Audit!#REF!=10,Audit!#REF!,"")</f>
        <v>#REF!</v>
      </c>
      <c r="AP598" s="50" t="e">
        <f>VLOOKUP(Audit!#REF!,$V$13:$AE$22,4,FALSE)&amp; IF(Audit!#REF!=10,Audit!#REF!,"")</f>
        <v>#REF!</v>
      </c>
      <c r="AQ598" s="47" t="e">
        <f t="shared" si="291"/>
        <v>#REF!</v>
      </c>
      <c r="AR598" s="50" t="e">
        <f>VLOOKUP(Audit!#REF!,$V$3:$AE$12,5,FALSE)&amp; IF(Audit!#REF!=10,Audit!#REF!,"")</f>
        <v>#REF!</v>
      </c>
      <c r="AS598" s="50" t="e">
        <f>VLOOKUP(Audit!#REF!,$V$13:$AE$22,5,FALSE)&amp; IF(Audit!#REF!=10,Audit!#REF!,"")</f>
        <v>#REF!</v>
      </c>
      <c r="AT598" s="47" t="e">
        <f t="shared" si="292"/>
        <v>#REF!</v>
      </c>
      <c r="AU598" s="50" t="e">
        <f>VLOOKUP(Audit!#REF!,$V$3:$AE$12,6,FALSE)&amp; IF(Audit!#REF!=10,Audit!#REF!,"")</f>
        <v>#REF!</v>
      </c>
      <c r="AV598" s="50" t="e">
        <f>VLOOKUP(Audit!#REF!,$V$13:$AE$22,6,FALSE)&amp; IF(Audit!#REF!=10,Audit!#REF!,"")</f>
        <v>#REF!</v>
      </c>
      <c r="AW598" s="47" t="e">
        <f t="shared" si="293"/>
        <v>#REF!</v>
      </c>
      <c r="AX598" s="50" t="e">
        <f>VLOOKUP(Audit!#REF!,$V$3:$AE$12,7,FALSE)&amp; IF(Audit!#REF!=10,Audit!#REF!,"")</f>
        <v>#REF!</v>
      </c>
      <c r="AY598" s="50" t="e">
        <f>VLOOKUP(Audit!#REF!,$V$13:$AE$22,7,FALSE) &amp; IF(Audit!#REF!=10,Audit!#REF!,"")</f>
        <v>#REF!</v>
      </c>
      <c r="AZ598" s="47" t="e">
        <f t="shared" si="294"/>
        <v>#REF!</v>
      </c>
      <c r="BA598" s="50" t="e">
        <f>VLOOKUP(Audit!#REF!,$V$3:$AE$12,8,FALSE)&amp; Audit!#REF! &amp; IF(Audit!#REF!=10,Audit!#REF!,"")</f>
        <v>#REF!</v>
      </c>
      <c r="BB598" s="50" t="e">
        <f>VLOOKUP(Audit!#REF!,$V$13:$AE$22,8,FALSE) &amp; IF(Audit!#REF!=10,Audit!#REF!,"")</f>
        <v>#REF!</v>
      </c>
      <c r="BC598" s="47" t="e">
        <f t="shared" si="295"/>
        <v>#REF!</v>
      </c>
      <c r="BD598" s="50" t="e">
        <f>VLOOKUP(Audit!#REF!,$V$3:$AE$12,9,FALSE)&amp; IF(Audit!#REF!=10,Audit!#REF!,"")</f>
        <v>#REF!</v>
      </c>
      <c r="BE598" s="50" t="e">
        <f>VLOOKUP(Audit!#REF!,$V$13:$AE$22,9,FALSE) &amp; IF(Audit!#REF!=10,Audit!#REF!,"") &amp; IF(Audit!#REF!&lt;&gt;1,U598,"")</f>
        <v>#REF!</v>
      </c>
      <c r="BF598" s="47" t="e">
        <f t="shared" si="296"/>
        <v>#REF!</v>
      </c>
      <c r="BG598" s="50" t="e">
        <f>VLOOKUP(Audit!#REF!,$V$3:$AE$12,10,FALSE) &amp; Audit!#REF! &amp; IF(Audit!#REF!=10,Audit!#REF!,"")</f>
        <v>#REF!</v>
      </c>
      <c r="BH598" s="50" t="e">
        <f>VLOOKUP(Audit!#REF!,$V$13:$AE$22,10,FALSE) &amp; IF(Audit!#REF!=10,Audit!#REF!,"") &amp; IF(Audit!#REF!&lt;&gt;1,U598,"")</f>
        <v>#REF!</v>
      </c>
      <c r="BI598" s="47" t="e">
        <f t="shared" si="297"/>
        <v>#REF!</v>
      </c>
      <c r="BJ598" s="48" t="str">
        <f t="shared" si="298"/>
        <v/>
      </c>
      <c r="BK598" s="48" t="str">
        <f t="shared" si="299"/>
        <v/>
      </c>
      <c r="BL598" s="48" t="str">
        <f t="shared" si="300"/>
        <v/>
      </c>
      <c r="BM598" s="48" t="str">
        <f t="shared" si="301"/>
        <v/>
      </c>
      <c r="BN598" s="48" t="str">
        <f t="shared" si="302"/>
        <v/>
      </c>
      <c r="BO598" s="48" t="str">
        <f t="shared" si="303"/>
        <v/>
      </c>
      <c r="BP598" s="48" t="str">
        <f t="shared" si="304"/>
        <v/>
      </c>
      <c r="BQ598" s="48" t="str">
        <f t="shared" si="305"/>
        <v/>
      </c>
      <c r="BR598" s="48" t="str">
        <f t="shared" si="306"/>
        <v/>
      </c>
      <c r="BS598" s="48" t="str">
        <f t="shared" si="307"/>
        <v/>
      </c>
      <c r="BT598" s="48" t="str">
        <f t="shared" si="308"/>
        <v/>
      </c>
      <c r="BU598" s="48" t="str">
        <f t="shared" si="309"/>
        <v/>
      </c>
    </row>
    <row r="599" spans="1:73">
      <c r="A599" s="10" t="e">
        <f>Audit!#REF!</f>
        <v>#REF!</v>
      </c>
      <c r="B599" s="10" t="e">
        <f t="shared" si="280"/>
        <v>#REF!</v>
      </c>
      <c r="C599" s="17" t="e">
        <f>VLOOKUP(Audit!#REF!,$V$3:$AE$12,2,FALSE) &amp; VLOOKUP(Audit!#REF!,$V$13:$AE$22,2,FALSE)&amp; IF(Audit!#REF!=10,Audit!#REF!&amp;Audit!#REF!,"")</f>
        <v>#REF!</v>
      </c>
      <c r="D599" s="17" t="e">
        <f>VLOOKUP(Audit!#REF!,$V$3:$AE$12,3,FALSE) &amp; VLOOKUP(Audit!#REF!,$V$13:$AE$22,3,FALSE) &amp;IF(Audit!#REF!=10,Audit!#REF!&amp;Audit!#REF!,"")</f>
        <v>#REF!</v>
      </c>
      <c r="E599" s="17" t="e">
        <f>VLOOKUP(Audit!#REF!,$V$3:$AE$12,4,FALSE)&amp; Audit!#REF! &amp; VLOOKUP(Audit!#REF!,$V$13:$AE$22,4,FALSE)&amp; IF(Audit!#REF!=10,Audit!#REF!&amp;Audit!#REF!,"")</f>
        <v>#REF!</v>
      </c>
      <c r="F599" s="17" t="e">
        <f>VLOOKUP(Audit!#REF!,$V$3:$AE$12,5,FALSE) &amp; VLOOKUP(Audit!#REF!,$V$13:$AE$22,5,FALSE)&amp; IF(Audit!#REF!=10,Audit!#REF!&amp;Audit!#REF!,"")</f>
        <v>#REF!</v>
      </c>
      <c r="G599" s="17" t="e">
        <f>VLOOKUP(Audit!#REF!,$V$3:$AE$12,6,FALSE) &amp; VLOOKUP(Audit!#REF!,$V$13:$AE$22,6,FALSE)&amp; IF(Audit!#REF!=10,Audit!#REF!&amp;Audit!#REF!,"")</f>
        <v>#REF!</v>
      </c>
      <c r="H599" s="17" t="e">
        <f>VLOOKUP(Audit!#REF!,$V$3:$AE$12,7,FALSE) &amp; VLOOKUP(Audit!#REF!,$V$13:$AE$22,7,FALSE)&amp;IF(Audit!#REF!=10,Audit!#REF!&amp;Audit!#REF!,"")</f>
        <v>#REF!</v>
      </c>
      <c r="I599" s="17" t="e">
        <f>VLOOKUP(Audit!#REF!,$V$3:$AE$12,8,FALSE) &amp; Audit!#REF! &amp; VLOOKUP(Audit!#REF!,$V$13:$AE$22,8,FALSE)&amp;IF(Audit!#REF!=10,Audit!#REF!&amp;Audit!#REF!,"")</f>
        <v>#REF!</v>
      </c>
      <c r="J599" s="17" t="e">
        <f>VLOOKUP(Audit!#REF!,$V$3:$AE$12,9,FALSE) &amp; VLOOKUP(Audit!#REF!,$V$13:$AE$22,9,FALSE) &amp; IF(Audit!#REF!=10,Audit!#REF!&amp;Audit!#REF!,"") &amp; IF(Audit!#REF!&lt;&gt;1,U599,"")</f>
        <v>#REF!</v>
      </c>
      <c r="K599" s="17" t="e">
        <f>VLOOKUP(Audit!#REF!,$V$3:$AE$12,10,FALSE) &amp; Audit!#REF! &amp; VLOOKUP(Audit!#REF!,$V$13:$AE$22,10,FALSE) &amp; IF(Audit!#REF!=10,Audit!#REF!&amp;Audit!#REF!,"") &amp; IF(Audit!#REF!&lt;&gt;1,U599,"")</f>
        <v>#REF!</v>
      </c>
      <c r="L599" s="10" t="e">
        <f>Audit!#REF!</f>
        <v>#REF!</v>
      </c>
      <c r="M599" s="10" t="e">
        <f t="shared" si="281"/>
        <v>#REF!</v>
      </c>
      <c r="N599" s="10" t="e">
        <f t="shared" si="282"/>
        <v>#REF!</v>
      </c>
      <c r="O599" s="10" t="e">
        <f t="shared" si="283"/>
        <v>#REF!</v>
      </c>
      <c r="P599" s="10" t="e">
        <f t="shared" si="284"/>
        <v>#REF!</v>
      </c>
      <c r="Q599" s="10" t="e">
        <f t="shared" si="285"/>
        <v>#REF!</v>
      </c>
      <c r="R599" s="10" t="e">
        <f t="shared" si="286"/>
        <v>#REF!</v>
      </c>
      <c r="S599" s="10" t="e">
        <f t="shared" si="287"/>
        <v>#REF!</v>
      </c>
      <c r="T599" s="10" t="e">
        <f t="shared" si="288"/>
        <v>#REF!</v>
      </c>
      <c r="U599" s="17" t="e">
        <f>IF(Audit!#REF!="","",VLOOKUP(Audit!#REF!,$W$26:$X$35,2,FALSE)) &amp; Audit!#REF! &amp; IF(Audit!#REF!="","",IF(Audit!#REF!&lt;=1.4,VLOOKUP(Audit!#REF!,$W$38:X644,2,FALSE),VLOOKUP(Audit!#REF!,$W$51:$X$61,2,FALSE))) &amp; IF(Audit!#REF!="","",VLOOKUP(Audit!#REF!,$Y$26:$Z$35,2,FALSE) &amp; Audit!#REF! &amp; IF(Audit!#REF!="","",IF(Audit!#REF!&lt;=1.4,VLOOKUP(Audit!#REF!,$Y$38:$Z$48,2,FALSE),VLOOKUP(Audit!#REF!,$Y$51:$Z$61,2,FALSE))))</f>
        <v>#REF!</v>
      </c>
      <c r="V599" s="21"/>
      <c r="AH599" s="49" t="e">
        <f>Audit!#REF!</f>
        <v>#REF!</v>
      </c>
      <c r="AI599" s="50" t="e">
        <f>VLOOKUP(Audit!#REF!,$V$3:$AE$12,2,FALSE)&amp; IF(Audit!#REF!=10,Audit!#REF!,"")</f>
        <v>#REF!</v>
      </c>
      <c r="AJ599" s="50" t="e">
        <f>VLOOKUP(Audit!#REF!,$V$13:$AE$22,2,FALSE)&amp; IF(Audit!#REF!=10,Audit!#REF!,"")</f>
        <v>#REF!</v>
      </c>
      <c r="AK599" s="47" t="e">
        <f t="shared" si="289"/>
        <v>#REF!</v>
      </c>
      <c r="AL599" s="50" t="e">
        <f>VLOOKUP(Audit!#REF!,$V$3:$AE$12,3,FALSE)&amp; IF(Audit!#REF!=10,Audit!#REF!,"")</f>
        <v>#REF!</v>
      </c>
      <c r="AM599" s="50" t="e">
        <f>VLOOKUP(Audit!#REF!,$V$13:$AE$22,3,FALSE)&amp; IF(Audit!#REF!=10,Audit!#REF!,"")</f>
        <v>#REF!</v>
      </c>
      <c r="AN599" s="47" t="e">
        <f t="shared" si="290"/>
        <v>#REF!</v>
      </c>
      <c r="AO599" s="50" t="e">
        <f>VLOOKUP(Audit!#REF!,$V$3:$AE$12,4,FALSE) &amp;  Audit!#REF! &amp; IF(Audit!#REF!=10,Audit!#REF!,"")</f>
        <v>#REF!</v>
      </c>
      <c r="AP599" s="50" t="e">
        <f>VLOOKUP(Audit!#REF!,$V$13:$AE$22,4,FALSE)&amp; IF(Audit!#REF!=10,Audit!#REF!,"")</f>
        <v>#REF!</v>
      </c>
      <c r="AQ599" s="47" t="e">
        <f t="shared" si="291"/>
        <v>#REF!</v>
      </c>
      <c r="AR599" s="50" t="e">
        <f>VLOOKUP(Audit!#REF!,$V$3:$AE$12,5,FALSE)&amp; IF(Audit!#REF!=10,Audit!#REF!,"")</f>
        <v>#REF!</v>
      </c>
      <c r="AS599" s="50" t="e">
        <f>VLOOKUP(Audit!#REF!,$V$13:$AE$22,5,FALSE)&amp; IF(Audit!#REF!=10,Audit!#REF!,"")</f>
        <v>#REF!</v>
      </c>
      <c r="AT599" s="47" t="e">
        <f t="shared" si="292"/>
        <v>#REF!</v>
      </c>
      <c r="AU599" s="50" t="e">
        <f>VLOOKUP(Audit!#REF!,$V$3:$AE$12,6,FALSE)&amp; IF(Audit!#REF!=10,Audit!#REF!,"")</f>
        <v>#REF!</v>
      </c>
      <c r="AV599" s="50" t="e">
        <f>VLOOKUP(Audit!#REF!,$V$13:$AE$22,6,FALSE)&amp; IF(Audit!#REF!=10,Audit!#REF!,"")</f>
        <v>#REF!</v>
      </c>
      <c r="AW599" s="47" t="e">
        <f t="shared" si="293"/>
        <v>#REF!</v>
      </c>
      <c r="AX599" s="50" t="e">
        <f>VLOOKUP(Audit!#REF!,$V$3:$AE$12,7,FALSE)&amp; IF(Audit!#REF!=10,Audit!#REF!,"")</f>
        <v>#REF!</v>
      </c>
      <c r="AY599" s="50" t="e">
        <f>VLOOKUP(Audit!#REF!,$V$13:$AE$22,7,FALSE) &amp; IF(Audit!#REF!=10,Audit!#REF!,"")</f>
        <v>#REF!</v>
      </c>
      <c r="AZ599" s="47" t="e">
        <f t="shared" si="294"/>
        <v>#REF!</v>
      </c>
      <c r="BA599" s="50" t="e">
        <f>VLOOKUP(Audit!#REF!,$V$3:$AE$12,8,FALSE)&amp; Audit!#REF! &amp; IF(Audit!#REF!=10,Audit!#REF!,"")</f>
        <v>#REF!</v>
      </c>
      <c r="BB599" s="50" t="e">
        <f>VLOOKUP(Audit!#REF!,$V$13:$AE$22,8,FALSE) &amp; IF(Audit!#REF!=10,Audit!#REF!,"")</f>
        <v>#REF!</v>
      </c>
      <c r="BC599" s="47" t="e">
        <f t="shared" si="295"/>
        <v>#REF!</v>
      </c>
      <c r="BD599" s="50" t="e">
        <f>VLOOKUP(Audit!#REF!,$V$3:$AE$12,9,FALSE)&amp; IF(Audit!#REF!=10,Audit!#REF!,"")</f>
        <v>#REF!</v>
      </c>
      <c r="BE599" s="50" t="e">
        <f>VLOOKUP(Audit!#REF!,$V$13:$AE$22,9,FALSE) &amp; IF(Audit!#REF!=10,Audit!#REF!,"") &amp; IF(Audit!#REF!&lt;&gt;1,U599,"")</f>
        <v>#REF!</v>
      </c>
      <c r="BF599" s="47" t="e">
        <f t="shared" si="296"/>
        <v>#REF!</v>
      </c>
      <c r="BG599" s="50" t="e">
        <f>VLOOKUP(Audit!#REF!,$V$3:$AE$12,10,FALSE) &amp; Audit!#REF! &amp; IF(Audit!#REF!=10,Audit!#REF!,"")</f>
        <v>#REF!</v>
      </c>
      <c r="BH599" s="50" t="e">
        <f>VLOOKUP(Audit!#REF!,$V$13:$AE$22,10,FALSE) &amp; IF(Audit!#REF!=10,Audit!#REF!,"") &amp; IF(Audit!#REF!&lt;&gt;1,U599,"")</f>
        <v>#REF!</v>
      </c>
      <c r="BI599" s="47" t="e">
        <f t="shared" si="297"/>
        <v>#REF!</v>
      </c>
      <c r="BJ599" s="48" t="str">
        <f t="shared" si="298"/>
        <v/>
      </c>
      <c r="BK599" s="48" t="str">
        <f t="shared" si="299"/>
        <v/>
      </c>
      <c r="BL599" s="48" t="str">
        <f t="shared" si="300"/>
        <v/>
      </c>
      <c r="BM599" s="48" t="str">
        <f t="shared" si="301"/>
        <v/>
      </c>
      <c r="BN599" s="48" t="str">
        <f t="shared" si="302"/>
        <v/>
      </c>
      <c r="BO599" s="48" t="str">
        <f t="shared" si="303"/>
        <v/>
      </c>
      <c r="BP599" s="48" t="str">
        <f t="shared" si="304"/>
        <v/>
      </c>
      <c r="BQ599" s="48" t="str">
        <f t="shared" si="305"/>
        <v/>
      </c>
      <c r="BR599" s="48" t="str">
        <f t="shared" si="306"/>
        <v/>
      </c>
      <c r="BS599" s="48" t="str">
        <f t="shared" si="307"/>
        <v/>
      </c>
      <c r="BT599" s="48" t="str">
        <f t="shared" si="308"/>
        <v/>
      </c>
      <c r="BU599" s="48" t="str">
        <f t="shared" si="309"/>
        <v/>
      </c>
    </row>
    <row r="600" spans="1:73">
      <c r="A600" s="10" t="e">
        <f>Audit!#REF!</f>
        <v>#REF!</v>
      </c>
      <c r="B600" s="10" t="e">
        <f t="shared" si="280"/>
        <v>#REF!</v>
      </c>
      <c r="C600" s="17" t="e">
        <f>VLOOKUP(Audit!#REF!,$V$3:$AE$12,2,FALSE) &amp; VLOOKUP(Audit!#REF!,$V$13:$AE$22,2,FALSE)&amp; IF(Audit!#REF!=10,Audit!#REF!&amp;Audit!#REF!,"")</f>
        <v>#REF!</v>
      </c>
      <c r="D600" s="17" t="e">
        <f>VLOOKUP(Audit!#REF!,$V$3:$AE$12,3,FALSE) &amp; VLOOKUP(Audit!#REF!,$V$13:$AE$22,3,FALSE) &amp;IF(Audit!#REF!=10,Audit!#REF!&amp;Audit!#REF!,"")</f>
        <v>#REF!</v>
      </c>
      <c r="E600" s="17" t="e">
        <f>VLOOKUP(Audit!#REF!,$V$3:$AE$12,4,FALSE)&amp; Audit!#REF! &amp; VLOOKUP(Audit!#REF!,$V$13:$AE$22,4,FALSE)&amp; IF(Audit!#REF!=10,Audit!#REF!&amp;Audit!#REF!,"")</f>
        <v>#REF!</v>
      </c>
      <c r="F600" s="17" t="e">
        <f>VLOOKUP(Audit!#REF!,$V$3:$AE$12,5,FALSE) &amp; VLOOKUP(Audit!#REF!,$V$13:$AE$22,5,FALSE)&amp; IF(Audit!#REF!=10,Audit!#REF!&amp;Audit!#REF!,"")</f>
        <v>#REF!</v>
      </c>
      <c r="G600" s="17" t="e">
        <f>VLOOKUP(Audit!#REF!,$V$3:$AE$12,6,FALSE) &amp; VLOOKUP(Audit!#REF!,$V$13:$AE$22,6,FALSE)&amp; IF(Audit!#REF!=10,Audit!#REF!&amp;Audit!#REF!,"")</f>
        <v>#REF!</v>
      </c>
      <c r="H600" s="17" t="e">
        <f>VLOOKUP(Audit!#REF!,$V$3:$AE$12,7,FALSE) &amp; VLOOKUP(Audit!#REF!,$V$13:$AE$22,7,FALSE)&amp;IF(Audit!#REF!=10,Audit!#REF!&amp;Audit!#REF!,"")</f>
        <v>#REF!</v>
      </c>
      <c r="I600" s="17" t="e">
        <f>VLOOKUP(Audit!#REF!,$V$3:$AE$12,8,FALSE) &amp; Audit!#REF! &amp; VLOOKUP(Audit!#REF!,$V$13:$AE$22,8,FALSE)&amp;IF(Audit!#REF!=10,Audit!#REF!&amp;Audit!#REF!,"")</f>
        <v>#REF!</v>
      </c>
      <c r="J600" s="17" t="e">
        <f>VLOOKUP(Audit!#REF!,$V$3:$AE$12,9,FALSE) &amp; VLOOKUP(Audit!#REF!,$V$13:$AE$22,9,FALSE) &amp; IF(Audit!#REF!=10,Audit!#REF!&amp;Audit!#REF!,"") &amp; IF(Audit!#REF!&lt;&gt;1,U600,"")</f>
        <v>#REF!</v>
      </c>
      <c r="K600" s="17" t="e">
        <f>VLOOKUP(Audit!#REF!,$V$3:$AE$12,10,FALSE) &amp; Audit!#REF! &amp; VLOOKUP(Audit!#REF!,$V$13:$AE$22,10,FALSE) &amp; IF(Audit!#REF!=10,Audit!#REF!&amp;Audit!#REF!,"") &amp; IF(Audit!#REF!&lt;&gt;1,U600,"")</f>
        <v>#REF!</v>
      </c>
      <c r="L600" s="10" t="e">
        <f>Audit!#REF!</f>
        <v>#REF!</v>
      </c>
      <c r="M600" s="10" t="e">
        <f t="shared" si="281"/>
        <v>#REF!</v>
      </c>
      <c r="N600" s="10" t="e">
        <f t="shared" si="282"/>
        <v>#REF!</v>
      </c>
      <c r="O600" s="10" t="e">
        <f t="shared" si="283"/>
        <v>#REF!</v>
      </c>
      <c r="P600" s="10" t="e">
        <f t="shared" si="284"/>
        <v>#REF!</v>
      </c>
      <c r="Q600" s="10" t="e">
        <f t="shared" si="285"/>
        <v>#REF!</v>
      </c>
      <c r="R600" s="10" t="e">
        <f t="shared" si="286"/>
        <v>#REF!</v>
      </c>
      <c r="S600" s="10" t="e">
        <f t="shared" si="287"/>
        <v>#REF!</v>
      </c>
      <c r="T600" s="10" t="e">
        <f t="shared" si="288"/>
        <v>#REF!</v>
      </c>
      <c r="U600" s="17" t="e">
        <f>IF(Audit!#REF!="","",VLOOKUP(Audit!#REF!,$W$26:$X$35,2,FALSE)) &amp; Audit!#REF! &amp; IF(Audit!#REF!="","",IF(Audit!#REF!&lt;=1.4,VLOOKUP(Audit!#REF!,$W$38:X645,2,FALSE),VLOOKUP(Audit!#REF!,$W$51:$X$61,2,FALSE))) &amp; IF(Audit!#REF!="","",VLOOKUP(Audit!#REF!,$Y$26:$Z$35,2,FALSE) &amp; Audit!#REF! &amp; IF(Audit!#REF!="","",IF(Audit!#REF!&lt;=1.4,VLOOKUP(Audit!#REF!,$Y$38:$Z$48,2,FALSE),VLOOKUP(Audit!#REF!,$Y$51:$Z$61,2,FALSE))))</f>
        <v>#REF!</v>
      </c>
      <c r="V600" s="21"/>
      <c r="AH600" s="49" t="e">
        <f>Audit!#REF!</f>
        <v>#REF!</v>
      </c>
      <c r="AI600" s="50" t="e">
        <f>VLOOKUP(Audit!#REF!,$V$3:$AE$12,2,FALSE)&amp; IF(Audit!#REF!=10,Audit!#REF!,"")</f>
        <v>#REF!</v>
      </c>
      <c r="AJ600" s="50" t="e">
        <f>VLOOKUP(Audit!#REF!,$V$13:$AE$22,2,FALSE)&amp; IF(Audit!#REF!=10,Audit!#REF!,"")</f>
        <v>#REF!</v>
      </c>
      <c r="AK600" s="47" t="e">
        <f t="shared" si="289"/>
        <v>#REF!</v>
      </c>
      <c r="AL600" s="50" t="e">
        <f>VLOOKUP(Audit!#REF!,$V$3:$AE$12,3,FALSE)&amp; IF(Audit!#REF!=10,Audit!#REF!,"")</f>
        <v>#REF!</v>
      </c>
      <c r="AM600" s="50" t="e">
        <f>VLOOKUP(Audit!#REF!,$V$13:$AE$22,3,FALSE)&amp; IF(Audit!#REF!=10,Audit!#REF!,"")</f>
        <v>#REF!</v>
      </c>
      <c r="AN600" s="47" t="e">
        <f t="shared" si="290"/>
        <v>#REF!</v>
      </c>
      <c r="AO600" s="50" t="e">
        <f>VLOOKUP(Audit!#REF!,$V$3:$AE$12,4,FALSE) &amp;  Audit!#REF! &amp; IF(Audit!#REF!=10,Audit!#REF!,"")</f>
        <v>#REF!</v>
      </c>
      <c r="AP600" s="50" t="e">
        <f>VLOOKUP(Audit!#REF!,$V$13:$AE$22,4,FALSE)&amp; IF(Audit!#REF!=10,Audit!#REF!,"")</f>
        <v>#REF!</v>
      </c>
      <c r="AQ600" s="47" t="e">
        <f t="shared" si="291"/>
        <v>#REF!</v>
      </c>
      <c r="AR600" s="50" t="e">
        <f>VLOOKUP(Audit!#REF!,$V$3:$AE$12,5,FALSE)&amp; IF(Audit!#REF!=10,Audit!#REF!,"")</f>
        <v>#REF!</v>
      </c>
      <c r="AS600" s="50" t="e">
        <f>VLOOKUP(Audit!#REF!,$V$13:$AE$22,5,FALSE)&amp; IF(Audit!#REF!=10,Audit!#REF!,"")</f>
        <v>#REF!</v>
      </c>
      <c r="AT600" s="47" t="e">
        <f t="shared" si="292"/>
        <v>#REF!</v>
      </c>
      <c r="AU600" s="50" t="e">
        <f>VLOOKUP(Audit!#REF!,$V$3:$AE$12,6,FALSE)&amp; IF(Audit!#REF!=10,Audit!#REF!,"")</f>
        <v>#REF!</v>
      </c>
      <c r="AV600" s="50" t="e">
        <f>VLOOKUP(Audit!#REF!,$V$13:$AE$22,6,FALSE)&amp; IF(Audit!#REF!=10,Audit!#REF!,"")</f>
        <v>#REF!</v>
      </c>
      <c r="AW600" s="47" t="e">
        <f t="shared" si="293"/>
        <v>#REF!</v>
      </c>
      <c r="AX600" s="50" t="e">
        <f>VLOOKUP(Audit!#REF!,$V$3:$AE$12,7,FALSE)&amp; IF(Audit!#REF!=10,Audit!#REF!,"")</f>
        <v>#REF!</v>
      </c>
      <c r="AY600" s="50" t="e">
        <f>VLOOKUP(Audit!#REF!,$V$13:$AE$22,7,FALSE) &amp; IF(Audit!#REF!=10,Audit!#REF!,"")</f>
        <v>#REF!</v>
      </c>
      <c r="AZ600" s="47" t="e">
        <f t="shared" si="294"/>
        <v>#REF!</v>
      </c>
      <c r="BA600" s="50" t="e">
        <f>VLOOKUP(Audit!#REF!,$V$3:$AE$12,8,FALSE)&amp; Audit!#REF! &amp; IF(Audit!#REF!=10,Audit!#REF!,"")</f>
        <v>#REF!</v>
      </c>
      <c r="BB600" s="50" t="e">
        <f>VLOOKUP(Audit!#REF!,$V$13:$AE$22,8,FALSE) &amp; IF(Audit!#REF!=10,Audit!#REF!,"")</f>
        <v>#REF!</v>
      </c>
      <c r="BC600" s="47" t="e">
        <f t="shared" si="295"/>
        <v>#REF!</v>
      </c>
      <c r="BD600" s="50" t="e">
        <f>VLOOKUP(Audit!#REF!,$V$3:$AE$12,9,FALSE)&amp; IF(Audit!#REF!=10,Audit!#REF!,"")</f>
        <v>#REF!</v>
      </c>
      <c r="BE600" s="50" t="e">
        <f>VLOOKUP(Audit!#REF!,$V$13:$AE$22,9,FALSE) &amp; IF(Audit!#REF!=10,Audit!#REF!,"") &amp; IF(Audit!#REF!&lt;&gt;1,U600,"")</f>
        <v>#REF!</v>
      </c>
      <c r="BF600" s="47" t="e">
        <f t="shared" si="296"/>
        <v>#REF!</v>
      </c>
      <c r="BG600" s="50" t="e">
        <f>VLOOKUP(Audit!#REF!,$V$3:$AE$12,10,FALSE) &amp; Audit!#REF! &amp; IF(Audit!#REF!=10,Audit!#REF!,"")</f>
        <v>#REF!</v>
      </c>
      <c r="BH600" s="50" t="e">
        <f>VLOOKUP(Audit!#REF!,$V$13:$AE$22,10,FALSE) &amp; IF(Audit!#REF!=10,Audit!#REF!,"") &amp; IF(Audit!#REF!&lt;&gt;1,U600,"")</f>
        <v>#REF!</v>
      </c>
      <c r="BI600" s="47" t="e">
        <f t="shared" si="297"/>
        <v>#REF!</v>
      </c>
      <c r="BJ600" s="48" t="str">
        <f t="shared" si="298"/>
        <v/>
      </c>
      <c r="BK600" s="48" t="str">
        <f t="shared" si="299"/>
        <v/>
      </c>
      <c r="BL600" s="48" t="str">
        <f t="shared" si="300"/>
        <v/>
      </c>
      <c r="BM600" s="48" t="str">
        <f t="shared" si="301"/>
        <v/>
      </c>
      <c r="BN600" s="48" t="str">
        <f t="shared" si="302"/>
        <v/>
      </c>
      <c r="BO600" s="48" t="str">
        <f t="shared" si="303"/>
        <v/>
      </c>
      <c r="BP600" s="48" t="str">
        <f t="shared" si="304"/>
        <v/>
      </c>
      <c r="BQ600" s="48" t="str">
        <f t="shared" si="305"/>
        <v/>
      </c>
      <c r="BR600" s="48" t="str">
        <f t="shared" si="306"/>
        <v/>
      </c>
      <c r="BS600" s="48" t="str">
        <f t="shared" si="307"/>
        <v/>
      </c>
      <c r="BT600" s="48" t="str">
        <f t="shared" si="308"/>
        <v/>
      </c>
      <c r="BU600" s="48" t="str">
        <f t="shared" si="309"/>
        <v/>
      </c>
    </row>
    <row r="601" spans="1:73">
      <c r="A601" s="10" t="e">
        <f>Audit!#REF!</f>
        <v>#REF!</v>
      </c>
      <c r="B601" s="10" t="e">
        <f t="shared" si="280"/>
        <v>#REF!</v>
      </c>
      <c r="C601" s="17" t="e">
        <f>VLOOKUP(Audit!#REF!,$V$3:$AE$12,2,FALSE) &amp; VLOOKUP(Audit!#REF!,$V$13:$AE$22,2,FALSE)&amp; IF(Audit!#REF!=10,Audit!#REF!&amp;Audit!#REF!,"")</f>
        <v>#REF!</v>
      </c>
      <c r="D601" s="17" t="e">
        <f>VLOOKUP(Audit!#REF!,$V$3:$AE$12,3,FALSE) &amp; VLOOKUP(Audit!#REF!,$V$13:$AE$22,3,FALSE) &amp;IF(Audit!#REF!=10,Audit!#REF!&amp;Audit!#REF!,"")</f>
        <v>#REF!</v>
      </c>
      <c r="E601" s="17" t="e">
        <f>VLOOKUP(Audit!#REF!,$V$3:$AE$12,4,FALSE)&amp; Audit!#REF! &amp; VLOOKUP(Audit!#REF!,$V$13:$AE$22,4,FALSE)&amp; IF(Audit!#REF!=10,Audit!#REF!&amp;Audit!#REF!,"")</f>
        <v>#REF!</v>
      </c>
      <c r="F601" s="17" t="e">
        <f>VLOOKUP(Audit!#REF!,$V$3:$AE$12,5,FALSE) &amp; VLOOKUP(Audit!#REF!,$V$13:$AE$22,5,FALSE)&amp; IF(Audit!#REF!=10,Audit!#REF!&amp;Audit!#REF!,"")</f>
        <v>#REF!</v>
      </c>
      <c r="G601" s="17" t="e">
        <f>VLOOKUP(Audit!#REF!,$V$3:$AE$12,6,FALSE) &amp; VLOOKUP(Audit!#REF!,$V$13:$AE$22,6,FALSE)&amp; IF(Audit!#REF!=10,Audit!#REF!&amp;Audit!#REF!,"")</f>
        <v>#REF!</v>
      </c>
      <c r="H601" s="17" t="e">
        <f>VLOOKUP(Audit!#REF!,$V$3:$AE$12,7,FALSE) &amp; VLOOKUP(Audit!#REF!,$V$13:$AE$22,7,FALSE)&amp;IF(Audit!#REF!=10,Audit!#REF!&amp;Audit!#REF!,"")</f>
        <v>#REF!</v>
      </c>
      <c r="I601" s="17" t="e">
        <f>VLOOKUP(Audit!#REF!,$V$3:$AE$12,8,FALSE) &amp; Audit!#REF! &amp; VLOOKUP(Audit!#REF!,$V$13:$AE$22,8,FALSE)&amp;IF(Audit!#REF!=10,Audit!#REF!&amp;Audit!#REF!,"")</f>
        <v>#REF!</v>
      </c>
      <c r="J601" s="17" t="e">
        <f>VLOOKUP(Audit!#REF!,$V$3:$AE$12,9,FALSE) &amp; VLOOKUP(Audit!#REF!,$V$13:$AE$22,9,FALSE) &amp; IF(Audit!#REF!=10,Audit!#REF!&amp;Audit!#REF!,"") &amp; IF(Audit!#REF!&lt;&gt;1,U601,"")</f>
        <v>#REF!</v>
      </c>
      <c r="K601" s="17" t="e">
        <f>VLOOKUP(Audit!#REF!,$V$3:$AE$12,10,FALSE) &amp; Audit!#REF! &amp; VLOOKUP(Audit!#REF!,$V$13:$AE$22,10,FALSE) &amp; IF(Audit!#REF!=10,Audit!#REF!&amp;Audit!#REF!,"") &amp; IF(Audit!#REF!&lt;&gt;1,U601,"")</f>
        <v>#REF!</v>
      </c>
      <c r="L601" s="10" t="e">
        <f>Audit!#REF!</f>
        <v>#REF!</v>
      </c>
      <c r="M601" s="10" t="e">
        <f t="shared" si="281"/>
        <v>#REF!</v>
      </c>
      <c r="N601" s="10" t="e">
        <f t="shared" si="282"/>
        <v>#REF!</v>
      </c>
      <c r="O601" s="10" t="e">
        <f t="shared" si="283"/>
        <v>#REF!</v>
      </c>
      <c r="P601" s="10" t="e">
        <f t="shared" si="284"/>
        <v>#REF!</v>
      </c>
      <c r="Q601" s="10" t="e">
        <f t="shared" si="285"/>
        <v>#REF!</v>
      </c>
      <c r="R601" s="10" t="e">
        <f t="shared" si="286"/>
        <v>#REF!</v>
      </c>
      <c r="S601" s="10" t="e">
        <f t="shared" si="287"/>
        <v>#REF!</v>
      </c>
      <c r="T601" s="10" t="e">
        <f t="shared" si="288"/>
        <v>#REF!</v>
      </c>
      <c r="U601" s="17" t="e">
        <f>IF(Audit!#REF!="","",VLOOKUP(Audit!#REF!,$W$26:$X$35,2,FALSE)) &amp; Audit!#REF! &amp; IF(Audit!#REF!="","",IF(Audit!#REF!&lt;=1.4,VLOOKUP(Audit!#REF!,$W$38:X646,2,FALSE),VLOOKUP(Audit!#REF!,$W$51:$X$61,2,FALSE))) &amp; IF(Audit!#REF!="","",VLOOKUP(Audit!#REF!,$Y$26:$Z$35,2,FALSE) &amp; Audit!#REF! &amp; IF(Audit!#REF!="","",IF(Audit!#REF!&lt;=1.4,VLOOKUP(Audit!#REF!,$Y$38:$Z$48,2,FALSE),VLOOKUP(Audit!#REF!,$Y$51:$Z$61,2,FALSE))))</f>
        <v>#REF!</v>
      </c>
      <c r="V601" s="21"/>
      <c r="AH601" s="49" t="e">
        <f>Audit!#REF!</f>
        <v>#REF!</v>
      </c>
      <c r="AI601" s="50" t="e">
        <f>VLOOKUP(Audit!#REF!,$V$3:$AE$12,2,FALSE)&amp; IF(Audit!#REF!=10,Audit!#REF!,"")</f>
        <v>#REF!</v>
      </c>
      <c r="AJ601" s="50" t="e">
        <f>VLOOKUP(Audit!#REF!,$V$13:$AE$22,2,FALSE)&amp; IF(Audit!#REF!=10,Audit!#REF!,"")</f>
        <v>#REF!</v>
      </c>
      <c r="AK601" s="47" t="e">
        <f t="shared" si="289"/>
        <v>#REF!</v>
      </c>
      <c r="AL601" s="50" t="e">
        <f>VLOOKUP(Audit!#REF!,$V$3:$AE$12,3,FALSE)&amp; IF(Audit!#REF!=10,Audit!#REF!,"")</f>
        <v>#REF!</v>
      </c>
      <c r="AM601" s="50" t="e">
        <f>VLOOKUP(Audit!#REF!,$V$13:$AE$22,3,FALSE)&amp; IF(Audit!#REF!=10,Audit!#REF!,"")</f>
        <v>#REF!</v>
      </c>
      <c r="AN601" s="47" t="e">
        <f t="shared" si="290"/>
        <v>#REF!</v>
      </c>
      <c r="AO601" s="50" t="e">
        <f>VLOOKUP(Audit!#REF!,$V$3:$AE$12,4,FALSE) &amp;  Audit!#REF! &amp; IF(Audit!#REF!=10,Audit!#REF!,"")</f>
        <v>#REF!</v>
      </c>
      <c r="AP601" s="50" t="e">
        <f>VLOOKUP(Audit!#REF!,$V$13:$AE$22,4,FALSE)&amp; IF(Audit!#REF!=10,Audit!#REF!,"")</f>
        <v>#REF!</v>
      </c>
      <c r="AQ601" s="47" t="e">
        <f t="shared" si="291"/>
        <v>#REF!</v>
      </c>
      <c r="AR601" s="50" t="e">
        <f>VLOOKUP(Audit!#REF!,$V$3:$AE$12,5,FALSE)&amp; IF(Audit!#REF!=10,Audit!#REF!,"")</f>
        <v>#REF!</v>
      </c>
      <c r="AS601" s="50" t="e">
        <f>VLOOKUP(Audit!#REF!,$V$13:$AE$22,5,FALSE)&amp; IF(Audit!#REF!=10,Audit!#REF!,"")</f>
        <v>#REF!</v>
      </c>
      <c r="AT601" s="47" t="e">
        <f t="shared" si="292"/>
        <v>#REF!</v>
      </c>
      <c r="AU601" s="50" t="e">
        <f>VLOOKUP(Audit!#REF!,$V$3:$AE$12,6,FALSE)&amp; IF(Audit!#REF!=10,Audit!#REF!,"")</f>
        <v>#REF!</v>
      </c>
      <c r="AV601" s="50" t="e">
        <f>VLOOKUP(Audit!#REF!,$V$13:$AE$22,6,FALSE)&amp; IF(Audit!#REF!=10,Audit!#REF!,"")</f>
        <v>#REF!</v>
      </c>
      <c r="AW601" s="47" t="e">
        <f t="shared" si="293"/>
        <v>#REF!</v>
      </c>
      <c r="AX601" s="50" t="e">
        <f>VLOOKUP(Audit!#REF!,$V$3:$AE$12,7,FALSE)&amp; IF(Audit!#REF!=10,Audit!#REF!,"")</f>
        <v>#REF!</v>
      </c>
      <c r="AY601" s="50" t="e">
        <f>VLOOKUP(Audit!#REF!,$V$13:$AE$22,7,FALSE) &amp; IF(Audit!#REF!=10,Audit!#REF!,"")</f>
        <v>#REF!</v>
      </c>
      <c r="AZ601" s="47" t="e">
        <f t="shared" si="294"/>
        <v>#REF!</v>
      </c>
      <c r="BA601" s="50" t="e">
        <f>VLOOKUP(Audit!#REF!,$V$3:$AE$12,8,FALSE)&amp; Audit!#REF! &amp; IF(Audit!#REF!=10,Audit!#REF!,"")</f>
        <v>#REF!</v>
      </c>
      <c r="BB601" s="50" t="e">
        <f>VLOOKUP(Audit!#REF!,$V$13:$AE$22,8,FALSE) &amp; IF(Audit!#REF!=10,Audit!#REF!,"")</f>
        <v>#REF!</v>
      </c>
      <c r="BC601" s="47" t="e">
        <f t="shared" si="295"/>
        <v>#REF!</v>
      </c>
      <c r="BD601" s="50" t="e">
        <f>VLOOKUP(Audit!#REF!,$V$3:$AE$12,9,FALSE)&amp; IF(Audit!#REF!=10,Audit!#REF!,"")</f>
        <v>#REF!</v>
      </c>
      <c r="BE601" s="50" t="e">
        <f>VLOOKUP(Audit!#REF!,$V$13:$AE$22,9,FALSE) &amp; IF(Audit!#REF!=10,Audit!#REF!,"") &amp; IF(Audit!#REF!&lt;&gt;1,U601,"")</f>
        <v>#REF!</v>
      </c>
      <c r="BF601" s="47" t="e">
        <f t="shared" si="296"/>
        <v>#REF!</v>
      </c>
      <c r="BG601" s="50" t="e">
        <f>VLOOKUP(Audit!#REF!,$V$3:$AE$12,10,FALSE) &amp; Audit!#REF! &amp; IF(Audit!#REF!=10,Audit!#REF!,"")</f>
        <v>#REF!</v>
      </c>
      <c r="BH601" s="50" t="e">
        <f>VLOOKUP(Audit!#REF!,$V$13:$AE$22,10,FALSE) &amp; IF(Audit!#REF!=10,Audit!#REF!,"") &amp; IF(Audit!#REF!&lt;&gt;1,U601,"")</f>
        <v>#REF!</v>
      </c>
      <c r="BI601" s="47" t="e">
        <f t="shared" si="297"/>
        <v>#REF!</v>
      </c>
      <c r="BJ601" s="48" t="str">
        <f t="shared" si="298"/>
        <v/>
      </c>
      <c r="BK601" s="48" t="str">
        <f t="shared" si="299"/>
        <v/>
      </c>
      <c r="BL601" s="48" t="str">
        <f t="shared" si="300"/>
        <v/>
      </c>
      <c r="BM601" s="48" t="str">
        <f t="shared" si="301"/>
        <v/>
      </c>
      <c r="BN601" s="48" t="str">
        <f t="shared" si="302"/>
        <v/>
      </c>
      <c r="BO601" s="48" t="str">
        <f t="shared" si="303"/>
        <v/>
      </c>
      <c r="BP601" s="48" t="str">
        <f t="shared" si="304"/>
        <v/>
      </c>
      <c r="BQ601" s="48" t="str">
        <f t="shared" si="305"/>
        <v/>
      </c>
      <c r="BR601" s="48" t="str">
        <f t="shared" si="306"/>
        <v/>
      </c>
      <c r="BS601" s="48" t="str">
        <f t="shared" si="307"/>
        <v/>
      </c>
      <c r="BT601" s="48" t="str">
        <f t="shared" si="308"/>
        <v/>
      </c>
      <c r="BU601" s="48" t="str">
        <f t="shared" si="309"/>
        <v/>
      </c>
    </row>
    <row r="602" spans="1:73">
      <c r="A602" s="10" t="e">
        <f>Audit!#REF!</f>
        <v>#REF!</v>
      </c>
      <c r="B602" s="10" t="e">
        <f t="shared" si="280"/>
        <v>#REF!</v>
      </c>
      <c r="C602" s="17" t="e">
        <f>VLOOKUP(Audit!#REF!,$V$3:$AE$12,2,FALSE) &amp; VLOOKUP(Audit!#REF!,$V$13:$AE$22,2,FALSE)&amp; IF(Audit!#REF!=10,Audit!#REF!&amp;Audit!#REF!,"")</f>
        <v>#REF!</v>
      </c>
      <c r="D602" s="17" t="e">
        <f>VLOOKUP(Audit!#REF!,$V$3:$AE$12,3,FALSE) &amp; VLOOKUP(Audit!#REF!,$V$13:$AE$22,3,FALSE) &amp;IF(Audit!#REF!=10,Audit!#REF!&amp;Audit!#REF!,"")</f>
        <v>#REF!</v>
      </c>
      <c r="E602" s="17" t="e">
        <f>VLOOKUP(Audit!#REF!,$V$3:$AE$12,4,FALSE)&amp; Audit!#REF! &amp; VLOOKUP(Audit!#REF!,$V$13:$AE$22,4,FALSE)&amp; IF(Audit!#REF!=10,Audit!#REF!&amp;Audit!#REF!,"")</f>
        <v>#REF!</v>
      </c>
      <c r="F602" s="17" t="e">
        <f>VLOOKUP(Audit!#REF!,$V$3:$AE$12,5,FALSE) &amp; VLOOKUP(Audit!#REF!,$V$13:$AE$22,5,FALSE)&amp; IF(Audit!#REF!=10,Audit!#REF!&amp;Audit!#REF!,"")</f>
        <v>#REF!</v>
      </c>
      <c r="G602" s="17" t="e">
        <f>VLOOKUP(Audit!#REF!,$V$3:$AE$12,6,FALSE) &amp; VLOOKUP(Audit!#REF!,$V$13:$AE$22,6,FALSE)&amp; IF(Audit!#REF!=10,Audit!#REF!&amp;Audit!#REF!,"")</f>
        <v>#REF!</v>
      </c>
      <c r="H602" s="17" t="e">
        <f>VLOOKUP(Audit!#REF!,$V$3:$AE$12,7,FALSE) &amp; VLOOKUP(Audit!#REF!,$V$13:$AE$22,7,FALSE)&amp;IF(Audit!#REF!=10,Audit!#REF!&amp;Audit!#REF!,"")</f>
        <v>#REF!</v>
      </c>
      <c r="I602" s="17" t="e">
        <f>VLOOKUP(Audit!#REF!,$V$3:$AE$12,8,FALSE) &amp; Audit!#REF! &amp; VLOOKUP(Audit!#REF!,$V$13:$AE$22,8,FALSE)&amp;IF(Audit!#REF!=10,Audit!#REF!&amp;Audit!#REF!,"")</f>
        <v>#REF!</v>
      </c>
      <c r="J602" s="17" t="e">
        <f>VLOOKUP(Audit!#REF!,$V$3:$AE$12,9,FALSE) &amp; VLOOKUP(Audit!#REF!,$V$13:$AE$22,9,FALSE) &amp; IF(Audit!#REF!=10,Audit!#REF!&amp;Audit!#REF!,"") &amp; IF(Audit!#REF!&lt;&gt;1,U602,"")</f>
        <v>#REF!</v>
      </c>
      <c r="K602" s="17" t="e">
        <f>VLOOKUP(Audit!#REF!,$V$3:$AE$12,10,FALSE) &amp; Audit!#REF! &amp; VLOOKUP(Audit!#REF!,$V$13:$AE$22,10,FALSE) &amp; IF(Audit!#REF!=10,Audit!#REF!&amp;Audit!#REF!,"") &amp; IF(Audit!#REF!&lt;&gt;1,U602,"")</f>
        <v>#REF!</v>
      </c>
      <c r="L602" s="10" t="e">
        <f>Audit!#REF!</f>
        <v>#REF!</v>
      </c>
      <c r="M602" s="10" t="e">
        <f t="shared" si="281"/>
        <v>#REF!</v>
      </c>
      <c r="N602" s="10" t="e">
        <f t="shared" si="282"/>
        <v>#REF!</v>
      </c>
      <c r="O602" s="10" t="e">
        <f t="shared" si="283"/>
        <v>#REF!</v>
      </c>
      <c r="P602" s="10" t="e">
        <f t="shared" si="284"/>
        <v>#REF!</v>
      </c>
      <c r="Q602" s="10" t="e">
        <f t="shared" si="285"/>
        <v>#REF!</v>
      </c>
      <c r="R602" s="10" t="e">
        <f t="shared" si="286"/>
        <v>#REF!</v>
      </c>
      <c r="S602" s="10" t="e">
        <f t="shared" si="287"/>
        <v>#REF!</v>
      </c>
      <c r="T602" s="10" t="e">
        <f t="shared" si="288"/>
        <v>#REF!</v>
      </c>
      <c r="U602" s="17" t="e">
        <f>IF(Audit!#REF!="","",VLOOKUP(Audit!#REF!,$W$26:$X$35,2,FALSE)) &amp; Audit!#REF! &amp; IF(Audit!#REF!="","",IF(Audit!#REF!&lt;=1.4,VLOOKUP(Audit!#REF!,$W$38:X647,2,FALSE),VLOOKUP(Audit!#REF!,$W$51:$X$61,2,FALSE))) &amp; IF(Audit!#REF!="","",VLOOKUP(Audit!#REF!,$Y$26:$Z$35,2,FALSE) &amp; Audit!#REF! &amp; IF(Audit!#REF!="","",IF(Audit!#REF!&lt;=1.4,VLOOKUP(Audit!#REF!,$Y$38:$Z$48,2,FALSE),VLOOKUP(Audit!#REF!,$Y$51:$Z$61,2,FALSE))))</f>
        <v>#REF!</v>
      </c>
      <c r="V602" s="21"/>
      <c r="AH602" s="49" t="e">
        <f>Audit!#REF!</f>
        <v>#REF!</v>
      </c>
      <c r="AI602" s="50" t="e">
        <f>VLOOKUP(Audit!#REF!,$V$3:$AE$12,2,FALSE)&amp; IF(Audit!#REF!=10,Audit!#REF!,"")</f>
        <v>#REF!</v>
      </c>
      <c r="AJ602" s="50" t="e">
        <f>VLOOKUP(Audit!#REF!,$V$13:$AE$22,2,FALSE)&amp; IF(Audit!#REF!=10,Audit!#REF!,"")</f>
        <v>#REF!</v>
      </c>
      <c r="AK602" s="47" t="e">
        <f t="shared" si="289"/>
        <v>#REF!</v>
      </c>
      <c r="AL602" s="50" t="e">
        <f>VLOOKUP(Audit!#REF!,$V$3:$AE$12,3,FALSE)&amp; IF(Audit!#REF!=10,Audit!#REF!,"")</f>
        <v>#REF!</v>
      </c>
      <c r="AM602" s="50" t="e">
        <f>VLOOKUP(Audit!#REF!,$V$13:$AE$22,3,FALSE)&amp; IF(Audit!#REF!=10,Audit!#REF!,"")</f>
        <v>#REF!</v>
      </c>
      <c r="AN602" s="47" t="e">
        <f t="shared" si="290"/>
        <v>#REF!</v>
      </c>
      <c r="AO602" s="50" t="e">
        <f>VLOOKUP(Audit!#REF!,$V$3:$AE$12,4,FALSE) &amp;  Audit!#REF! &amp; IF(Audit!#REF!=10,Audit!#REF!,"")</f>
        <v>#REF!</v>
      </c>
      <c r="AP602" s="50" t="e">
        <f>VLOOKUP(Audit!#REF!,$V$13:$AE$22,4,FALSE)&amp; IF(Audit!#REF!=10,Audit!#REF!,"")</f>
        <v>#REF!</v>
      </c>
      <c r="AQ602" s="47" t="e">
        <f t="shared" si="291"/>
        <v>#REF!</v>
      </c>
      <c r="AR602" s="50" t="e">
        <f>VLOOKUP(Audit!#REF!,$V$3:$AE$12,5,FALSE)&amp; IF(Audit!#REF!=10,Audit!#REF!,"")</f>
        <v>#REF!</v>
      </c>
      <c r="AS602" s="50" t="e">
        <f>VLOOKUP(Audit!#REF!,$V$13:$AE$22,5,FALSE)&amp; IF(Audit!#REF!=10,Audit!#REF!,"")</f>
        <v>#REF!</v>
      </c>
      <c r="AT602" s="47" t="e">
        <f t="shared" si="292"/>
        <v>#REF!</v>
      </c>
      <c r="AU602" s="50" t="e">
        <f>VLOOKUP(Audit!#REF!,$V$3:$AE$12,6,FALSE)&amp; IF(Audit!#REF!=10,Audit!#REF!,"")</f>
        <v>#REF!</v>
      </c>
      <c r="AV602" s="50" t="e">
        <f>VLOOKUP(Audit!#REF!,$V$13:$AE$22,6,FALSE)&amp; IF(Audit!#REF!=10,Audit!#REF!,"")</f>
        <v>#REF!</v>
      </c>
      <c r="AW602" s="47" t="e">
        <f t="shared" si="293"/>
        <v>#REF!</v>
      </c>
      <c r="AX602" s="50" t="e">
        <f>VLOOKUP(Audit!#REF!,$V$3:$AE$12,7,FALSE)&amp; IF(Audit!#REF!=10,Audit!#REF!,"")</f>
        <v>#REF!</v>
      </c>
      <c r="AY602" s="50" t="e">
        <f>VLOOKUP(Audit!#REF!,$V$13:$AE$22,7,FALSE) &amp; IF(Audit!#REF!=10,Audit!#REF!,"")</f>
        <v>#REF!</v>
      </c>
      <c r="AZ602" s="47" t="e">
        <f t="shared" si="294"/>
        <v>#REF!</v>
      </c>
      <c r="BA602" s="50" t="e">
        <f>VLOOKUP(Audit!#REF!,$V$3:$AE$12,8,FALSE)&amp; Audit!#REF! &amp; IF(Audit!#REF!=10,Audit!#REF!,"")</f>
        <v>#REF!</v>
      </c>
      <c r="BB602" s="50" t="e">
        <f>VLOOKUP(Audit!#REF!,$V$13:$AE$22,8,FALSE) &amp; IF(Audit!#REF!=10,Audit!#REF!,"")</f>
        <v>#REF!</v>
      </c>
      <c r="BC602" s="47" t="e">
        <f t="shared" si="295"/>
        <v>#REF!</v>
      </c>
      <c r="BD602" s="50" t="e">
        <f>VLOOKUP(Audit!#REF!,$V$3:$AE$12,9,FALSE)&amp; IF(Audit!#REF!=10,Audit!#REF!,"")</f>
        <v>#REF!</v>
      </c>
      <c r="BE602" s="50" t="e">
        <f>VLOOKUP(Audit!#REF!,$V$13:$AE$22,9,FALSE) &amp; IF(Audit!#REF!=10,Audit!#REF!,"") &amp; IF(Audit!#REF!&lt;&gt;1,U602,"")</f>
        <v>#REF!</v>
      </c>
      <c r="BF602" s="47" t="e">
        <f t="shared" si="296"/>
        <v>#REF!</v>
      </c>
      <c r="BG602" s="50" t="e">
        <f>VLOOKUP(Audit!#REF!,$V$3:$AE$12,10,FALSE) &amp; Audit!#REF! &amp; IF(Audit!#REF!=10,Audit!#REF!,"")</f>
        <v>#REF!</v>
      </c>
      <c r="BH602" s="50" t="e">
        <f>VLOOKUP(Audit!#REF!,$V$13:$AE$22,10,FALSE) &amp; IF(Audit!#REF!=10,Audit!#REF!,"") &amp; IF(Audit!#REF!&lt;&gt;1,U602,"")</f>
        <v>#REF!</v>
      </c>
      <c r="BI602" s="47" t="e">
        <f t="shared" si="297"/>
        <v>#REF!</v>
      </c>
      <c r="BJ602" s="48" t="str">
        <f t="shared" si="298"/>
        <v/>
      </c>
      <c r="BK602" s="48" t="str">
        <f t="shared" si="299"/>
        <v/>
      </c>
      <c r="BL602" s="48" t="str">
        <f t="shared" si="300"/>
        <v/>
      </c>
      <c r="BM602" s="48" t="str">
        <f t="shared" si="301"/>
        <v/>
      </c>
      <c r="BN602" s="48" t="str">
        <f t="shared" si="302"/>
        <v/>
      </c>
      <c r="BO602" s="48" t="str">
        <f t="shared" si="303"/>
        <v/>
      </c>
      <c r="BP602" s="48" t="str">
        <f t="shared" si="304"/>
        <v/>
      </c>
      <c r="BQ602" s="48" t="str">
        <f t="shared" si="305"/>
        <v/>
      </c>
      <c r="BR602" s="48" t="str">
        <f t="shared" si="306"/>
        <v/>
      </c>
      <c r="BS602" s="48" t="str">
        <f t="shared" si="307"/>
        <v/>
      </c>
      <c r="BT602" s="48" t="str">
        <f t="shared" si="308"/>
        <v/>
      </c>
      <c r="BU602" s="48" t="str">
        <f t="shared" si="309"/>
        <v/>
      </c>
    </row>
    <row r="603" spans="1:73">
      <c r="A603" s="10" t="e">
        <f>Audit!#REF!</f>
        <v>#REF!</v>
      </c>
      <c r="B603" s="10" t="e">
        <f t="shared" si="280"/>
        <v>#REF!</v>
      </c>
      <c r="C603" s="17" t="e">
        <f>VLOOKUP(Audit!#REF!,$V$3:$AE$12,2,FALSE) &amp; VLOOKUP(Audit!#REF!,$V$13:$AE$22,2,FALSE)&amp; IF(Audit!#REF!=10,Audit!#REF!&amp;Audit!#REF!,"")</f>
        <v>#REF!</v>
      </c>
      <c r="D603" s="17" t="e">
        <f>VLOOKUP(Audit!#REF!,$V$3:$AE$12,3,FALSE) &amp; VLOOKUP(Audit!#REF!,$V$13:$AE$22,3,FALSE) &amp;IF(Audit!#REF!=10,Audit!#REF!&amp;Audit!#REF!,"")</f>
        <v>#REF!</v>
      </c>
      <c r="E603" s="17" t="e">
        <f>VLOOKUP(Audit!#REF!,$V$3:$AE$12,4,FALSE)&amp; Audit!#REF! &amp; VLOOKUP(Audit!#REF!,$V$13:$AE$22,4,FALSE)&amp; IF(Audit!#REF!=10,Audit!#REF!&amp;Audit!#REF!,"")</f>
        <v>#REF!</v>
      </c>
      <c r="F603" s="17" t="e">
        <f>VLOOKUP(Audit!#REF!,$V$3:$AE$12,5,FALSE) &amp; VLOOKUP(Audit!#REF!,$V$13:$AE$22,5,FALSE)&amp; IF(Audit!#REF!=10,Audit!#REF!&amp;Audit!#REF!,"")</f>
        <v>#REF!</v>
      </c>
      <c r="G603" s="17" t="e">
        <f>VLOOKUP(Audit!#REF!,$V$3:$AE$12,6,FALSE) &amp; VLOOKUP(Audit!#REF!,$V$13:$AE$22,6,FALSE)&amp; IF(Audit!#REF!=10,Audit!#REF!&amp;Audit!#REF!,"")</f>
        <v>#REF!</v>
      </c>
      <c r="H603" s="17" t="e">
        <f>VLOOKUP(Audit!#REF!,$V$3:$AE$12,7,FALSE) &amp; VLOOKUP(Audit!#REF!,$V$13:$AE$22,7,FALSE)&amp;IF(Audit!#REF!=10,Audit!#REF!&amp;Audit!#REF!,"")</f>
        <v>#REF!</v>
      </c>
      <c r="I603" s="17" t="e">
        <f>VLOOKUP(Audit!#REF!,$V$3:$AE$12,8,FALSE) &amp; Audit!#REF! &amp; VLOOKUP(Audit!#REF!,$V$13:$AE$22,8,FALSE)&amp;IF(Audit!#REF!=10,Audit!#REF!&amp;Audit!#REF!,"")</f>
        <v>#REF!</v>
      </c>
      <c r="J603" s="17" t="e">
        <f>VLOOKUP(Audit!#REF!,$V$3:$AE$12,9,FALSE) &amp; VLOOKUP(Audit!#REF!,$V$13:$AE$22,9,FALSE) &amp; IF(Audit!#REF!=10,Audit!#REF!&amp;Audit!#REF!,"") &amp; IF(Audit!#REF!&lt;&gt;1,U603,"")</f>
        <v>#REF!</v>
      </c>
      <c r="K603" s="17" t="e">
        <f>VLOOKUP(Audit!#REF!,$V$3:$AE$12,10,FALSE) &amp; Audit!#REF! &amp; VLOOKUP(Audit!#REF!,$V$13:$AE$22,10,FALSE) &amp; IF(Audit!#REF!=10,Audit!#REF!&amp;Audit!#REF!,"") &amp; IF(Audit!#REF!&lt;&gt;1,U603,"")</f>
        <v>#REF!</v>
      </c>
      <c r="L603" s="10" t="e">
        <f>Audit!#REF!</f>
        <v>#REF!</v>
      </c>
      <c r="M603" s="10" t="e">
        <f t="shared" si="281"/>
        <v>#REF!</v>
      </c>
      <c r="N603" s="10" t="e">
        <f t="shared" si="282"/>
        <v>#REF!</v>
      </c>
      <c r="O603" s="10" t="e">
        <f t="shared" si="283"/>
        <v>#REF!</v>
      </c>
      <c r="P603" s="10" t="e">
        <f t="shared" si="284"/>
        <v>#REF!</v>
      </c>
      <c r="Q603" s="10" t="e">
        <f t="shared" si="285"/>
        <v>#REF!</v>
      </c>
      <c r="R603" s="10" t="e">
        <f t="shared" si="286"/>
        <v>#REF!</v>
      </c>
      <c r="S603" s="10" t="e">
        <f t="shared" si="287"/>
        <v>#REF!</v>
      </c>
      <c r="T603" s="10" t="e">
        <f t="shared" si="288"/>
        <v>#REF!</v>
      </c>
      <c r="U603" s="17" t="e">
        <f>IF(Audit!#REF!="","",VLOOKUP(Audit!#REF!,$W$26:$X$35,2,FALSE)) &amp; Audit!#REF! &amp; IF(Audit!#REF!="","",IF(Audit!#REF!&lt;=1.4,VLOOKUP(Audit!#REF!,$W$38:X648,2,FALSE),VLOOKUP(Audit!#REF!,$W$51:$X$61,2,FALSE))) &amp; IF(Audit!#REF!="","",VLOOKUP(Audit!#REF!,$Y$26:$Z$35,2,FALSE) &amp; Audit!#REF! &amp; IF(Audit!#REF!="","",IF(Audit!#REF!&lt;=1.4,VLOOKUP(Audit!#REF!,$Y$38:$Z$48,2,FALSE),VLOOKUP(Audit!#REF!,$Y$51:$Z$61,2,FALSE))))</f>
        <v>#REF!</v>
      </c>
      <c r="V603" s="21"/>
      <c r="AH603" s="49" t="e">
        <f>Audit!#REF!</f>
        <v>#REF!</v>
      </c>
      <c r="AI603" s="50" t="e">
        <f>VLOOKUP(Audit!#REF!,$V$3:$AE$12,2,FALSE)&amp; IF(Audit!#REF!=10,Audit!#REF!,"")</f>
        <v>#REF!</v>
      </c>
      <c r="AJ603" s="50" t="e">
        <f>VLOOKUP(Audit!#REF!,$V$13:$AE$22,2,FALSE)&amp; IF(Audit!#REF!=10,Audit!#REF!,"")</f>
        <v>#REF!</v>
      </c>
      <c r="AK603" s="47" t="e">
        <f t="shared" si="289"/>
        <v>#REF!</v>
      </c>
      <c r="AL603" s="50" t="e">
        <f>VLOOKUP(Audit!#REF!,$V$3:$AE$12,3,FALSE)&amp; IF(Audit!#REF!=10,Audit!#REF!,"")</f>
        <v>#REF!</v>
      </c>
      <c r="AM603" s="50" t="e">
        <f>VLOOKUP(Audit!#REF!,$V$13:$AE$22,3,FALSE)&amp; IF(Audit!#REF!=10,Audit!#REF!,"")</f>
        <v>#REF!</v>
      </c>
      <c r="AN603" s="47" t="e">
        <f t="shared" si="290"/>
        <v>#REF!</v>
      </c>
      <c r="AO603" s="50" t="e">
        <f>VLOOKUP(Audit!#REF!,$V$3:$AE$12,4,FALSE) &amp;  Audit!#REF! &amp; IF(Audit!#REF!=10,Audit!#REF!,"")</f>
        <v>#REF!</v>
      </c>
      <c r="AP603" s="50" t="e">
        <f>VLOOKUP(Audit!#REF!,$V$13:$AE$22,4,FALSE)&amp; IF(Audit!#REF!=10,Audit!#REF!,"")</f>
        <v>#REF!</v>
      </c>
      <c r="AQ603" s="47" t="e">
        <f t="shared" si="291"/>
        <v>#REF!</v>
      </c>
      <c r="AR603" s="50" t="e">
        <f>VLOOKUP(Audit!#REF!,$V$3:$AE$12,5,FALSE)&amp; IF(Audit!#REF!=10,Audit!#REF!,"")</f>
        <v>#REF!</v>
      </c>
      <c r="AS603" s="50" t="e">
        <f>VLOOKUP(Audit!#REF!,$V$13:$AE$22,5,FALSE)&amp; IF(Audit!#REF!=10,Audit!#REF!,"")</f>
        <v>#REF!</v>
      </c>
      <c r="AT603" s="47" t="e">
        <f t="shared" si="292"/>
        <v>#REF!</v>
      </c>
      <c r="AU603" s="50" t="e">
        <f>VLOOKUP(Audit!#REF!,$V$3:$AE$12,6,FALSE)&amp; IF(Audit!#REF!=10,Audit!#REF!,"")</f>
        <v>#REF!</v>
      </c>
      <c r="AV603" s="50" t="e">
        <f>VLOOKUP(Audit!#REF!,$V$13:$AE$22,6,FALSE)&amp; IF(Audit!#REF!=10,Audit!#REF!,"")</f>
        <v>#REF!</v>
      </c>
      <c r="AW603" s="47" t="e">
        <f t="shared" si="293"/>
        <v>#REF!</v>
      </c>
      <c r="AX603" s="50" t="e">
        <f>VLOOKUP(Audit!#REF!,$V$3:$AE$12,7,FALSE)&amp; IF(Audit!#REF!=10,Audit!#REF!,"")</f>
        <v>#REF!</v>
      </c>
      <c r="AY603" s="50" t="e">
        <f>VLOOKUP(Audit!#REF!,$V$13:$AE$22,7,FALSE) &amp; IF(Audit!#REF!=10,Audit!#REF!,"")</f>
        <v>#REF!</v>
      </c>
      <c r="AZ603" s="47" t="e">
        <f t="shared" si="294"/>
        <v>#REF!</v>
      </c>
      <c r="BA603" s="50" t="e">
        <f>VLOOKUP(Audit!#REF!,$V$3:$AE$12,8,FALSE)&amp; Audit!#REF! &amp; IF(Audit!#REF!=10,Audit!#REF!,"")</f>
        <v>#REF!</v>
      </c>
      <c r="BB603" s="50" t="e">
        <f>VLOOKUP(Audit!#REF!,$V$13:$AE$22,8,FALSE) &amp; IF(Audit!#REF!=10,Audit!#REF!,"")</f>
        <v>#REF!</v>
      </c>
      <c r="BC603" s="47" t="e">
        <f t="shared" si="295"/>
        <v>#REF!</v>
      </c>
      <c r="BD603" s="50" t="e">
        <f>VLOOKUP(Audit!#REF!,$V$3:$AE$12,9,FALSE)&amp; IF(Audit!#REF!=10,Audit!#REF!,"")</f>
        <v>#REF!</v>
      </c>
      <c r="BE603" s="50" t="e">
        <f>VLOOKUP(Audit!#REF!,$V$13:$AE$22,9,FALSE) &amp; IF(Audit!#REF!=10,Audit!#REF!,"") &amp; IF(Audit!#REF!&lt;&gt;1,U603,"")</f>
        <v>#REF!</v>
      </c>
      <c r="BF603" s="47" t="e">
        <f t="shared" si="296"/>
        <v>#REF!</v>
      </c>
      <c r="BG603" s="50" t="e">
        <f>VLOOKUP(Audit!#REF!,$V$3:$AE$12,10,FALSE) &amp; Audit!#REF! &amp; IF(Audit!#REF!=10,Audit!#REF!,"")</f>
        <v>#REF!</v>
      </c>
      <c r="BH603" s="50" t="e">
        <f>VLOOKUP(Audit!#REF!,$V$13:$AE$22,10,FALSE) &amp; IF(Audit!#REF!=10,Audit!#REF!,"") &amp; IF(Audit!#REF!&lt;&gt;1,U603,"")</f>
        <v>#REF!</v>
      </c>
      <c r="BI603" s="47" t="e">
        <f t="shared" si="297"/>
        <v>#REF!</v>
      </c>
      <c r="BJ603" s="48" t="str">
        <f t="shared" si="298"/>
        <v/>
      </c>
      <c r="BK603" s="48" t="str">
        <f t="shared" si="299"/>
        <v/>
      </c>
      <c r="BL603" s="48" t="str">
        <f t="shared" si="300"/>
        <v/>
      </c>
      <c r="BM603" s="48" t="str">
        <f t="shared" si="301"/>
        <v/>
      </c>
      <c r="BN603" s="48" t="str">
        <f t="shared" si="302"/>
        <v/>
      </c>
      <c r="BO603" s="48" t="str">
        <f t="shared" si="303"/>
        <v/>
      </c>
      <c r="BP603" s="48" t="str">
        <f t="shared" si="304"/>
        <v/>
      </c>
      <c r="BQ603" s="48" t="str">
        <f t="shared" si="305"/>
        <v/>
      </c>
      <c r="BR603" s="48" t="str">
        <f t="shared" si="306"/>
        <v/>
      </c>
      <c r="BS603" s="48" t="str">
        <f t="shared" si="307"/>
        <v/>
      </c>
      <c r="BT603" s="48" t="str">
        <f t="shared" si="308"/>
        <v/>
      </c>
      <c r="BU603" s="48" t="str">
        <f t="shared" si="309"/>
        <v/>
      </c>
    </row>
    <row r="604" spans="1:73">
      <c r="A604" s="10" t="e">
        <f>Audit!#REF!</f>
        <v>#REF!</v>
      </c>
      <c r="B604" s="10" t="e">
        <f t="shared" si="280"/>
        <v>#REF!</v>
      </c>
      <c r="C604" s="17" t="e">
        <f>VLOOKUP(Audit!#REF!,$V$3:$AE$12,2,FALSE) &amp; VLOOKUP(Audit!#REF!,$V$13:$AE$22,2,FALSE)&amp; IF(Audit!#REF!=10,Audit!#REF!&amp;Audit!#REF!,"")</f>
        <v>#REF!</v>
      </c>
      <c r="D604" s="17" t="e">
        <f>VLOOKUP(Audit!#REF!,$V$3:$AE$12,3,FALSE) &amp; VLOOKUP(Audit!#REF!,$V$13:$AE$22,3,FALSE) &amp;IF(Audit!#REF!=10,Audit!#REF!&amp;Audit!#REF!,"")</f>
        <v>#REF!</v>
      </c>
      <c r="E604" s="17" t="e">
        <f>VLOOKUP(Audit!#REF!,$V$3:$AE$12,4,FALSE)&amp; Audit!#REF! &amp; VLOOKUP(Audit!#REF!,$V$13:$AE$22,4,FALSE)&amp; IF(Audit!#REF!=10,Audit!#REF!&amp;Audit!#REF!,"")</f>
        <v>#REF!</v>
      </c>
      <c r="F604" s="17" t="e">
        <f>VLOOKUP(Audit!#REF!,$V$3:$AE$12,5,FALSE) &amp; VLOOKUP(Audit!#REF!,$V$13:$AE$22,5,FALSE)&amp; IF(Audit!#REF!=10,Audit!#REF!&amp;Audit!#REF!,"")</f>
        <v>#REF!</v>
      </c>
      <c r="G604" s="17" t="e">
        <f>VLOOKUP(Audit!#REF!,$V$3:$AE$12,6,FALSE) &amp; VLOOKUP(Audit!#REF!,$V$13:$AE$22,6,FALSE)&amp; IF(Audit!#REF!=10,Audit!#REF!&amp;Audit!#REF!,"")</f>
        <v>#REF!</v>
      </c>
      <c r="H604" s="17" t="e">
        <f>VLOOKUP(Audit!#REF!,$V$3:$AE$12,7,FALSE) &amp; VLOOKUP(Audit!#REF!,$V$13:$AE$22,7,FALSE)&amp;IF(Audit!#REF!=10,Audit!#REF!&amp;Audit!#REF!,"")</f>
        <v>#REF!</v>
      </c>
      <c r="I604" s="17" t="e">
        <f>VLOOKUP(Audit!#REF!,$V$3:$AE$12,8,FALSE) &amp; Audit!#REF! &amp; VLOOKUP(Audit!#REF!,$V$13:$AE$22,8,FALSE)&amp;IF(Audit!#REF!=10,Audit!#REF!&amp;Audit!#REF!,"")</f>
        <v>#REF!</v>
      </c>
      <c r="J604" s="17" t="e">
        <f>VLOOKUP(Audit!#REF!,$V$3:$AE$12,9,FALSE) &amp; VLOOKUP(Audit!#REF!,$V$13:$AE$22,9,FALSE) &amp; IF(Audit!#REF!=10,Audit!#REF!&amp;Audit!#REF!,"") &amp; IF(Audit!#REF!&lt;&gt;1,U604,"")</f>
        <v>#REF!</v>
      </c>
      <c r="K604" s="17" t="e">
        <f>VLOOKUP(Audit!#REF!,$V$3:$AE$12,10,FALSE) &amp; Audit!#REF! &amp; VLOOKUP(Audit!#REF!,$V$13:$AE$22,10,FALSE) &amp; IF(Audit!#REF!=10,Audit!#REF!&amp;Audit!#REF!,"") &amp; IF(Audit!#REF!&lt;&gt;1,U604,"")</f>
        <v>#REF!</v>
      </c>
      <c r="L604" s="10" t="e">
        <f>Audit!#REF!</f>
        <v>#REF!</v>
      </c>
      <c r="M604" s="10" t="e">
        <f t="shared" si="281"/>
        <v>#REF!</v>
      </c>
      <c r="N604" s="10" t="e">
        <f t="shared" si="282"/>
        <v>#REF!</v>
      </c>
      <c r="O604" s="10" t="e">
        <f t="shared" si="283"/>
        <v>#REF!</v>
      </c>
      <c r="P604" s="10" t="e">
        <f t="shared" si="284"/>
        <v>#REF!</v>
      </c>
      <c r="Q604" s="10" t="e">
        <f t="shared" si="285"/>
        <v>#REF!</v>
      </c>
      <c r="R604" s="10" t="e">
        <f t="shared" si="286"/>
        <v>#REF!</v>
      </c>
      <c r="S604" s="10" t="e">
        <f t="shared" si="287"/>
        <v>#REF!</v>
      </c>
      <c r="T604" s="10" t="e">
        <f t="shared" si="288"/>
        <v>#REF!</v>
      </c>
      <c r="U604" s="17" t="e">
        <f>IF(Audit!#REF!="","",VLOOKUP(Audit!#REF!,$W$26:$X$35,2,FALSE)) &amp; Audit!#REF! &amp; IF(Audit!#REF!="","",IF(Audit!#REF!&lt;=1.4,VLOOKUP(Audit!#REF!,$W$38:X649,2,FALSE),VLOOKUP(Audit!#REF!,$W$51:$X$61,2,FALSE))) &amp; IF(Audit!#REF!="","",VLOOKUP(Audit!#REF!,$Y$26:$Z$35,2,FALSE) &amp; Audit!#REF! &amp; IF(Audit!#REF!="","",IF(Audit!#REF!&lt;=1.4,VLOOKUP(Audit!#REF!,$Y$38:$Z$48,2,FALSE),VLOOKUP(Audit!#REF!,$Y$51:$Z$61,2,FALSE))))</f>
        <v>#REF!</v>
      </c>
      <c r="V604" s="21"/>
      <c r="AH604" s="49" t="e">
        <f>Audit!#REF!</f>
        <v>#REF!</v>
      </c>
      <c r="AI604" s="50" t="e">
        <f>VLOOKUP(Audit!#REF!,$V$3:$AE$12,2,FALSE)&amp; IF(Audit!#REF!=10,Audit!#REF!,"")</f>
        <v>#REF!</v>
      </c>
      <c r="AJ604" s="50" t="e">
        <f>VLOOKUP(Audit!#REF!,$V$13:$AE$22,2,FALSE)&amp; IF(Audit!#REF!=10,Audit!#REF!,"")</f>
        <v>#REF!</v>
      </c>
      <c r="AK604" s="47" t="e">
        <f t="shared" si="289"/>
        <v>#REF!</v>
      </c>
      <c r="AL604" s="50" t="e">
        <f>VLOOKUP(Audit!#REF!,$V$3:$AE$12,3,FALSE)&amp; IF(Audit!#REF!=10,Audit!#REF!,"")</f>
        <v>#REF!</v>
      </c>
      <c r="AM604" s="50" t="e">
        <f>VLOOKUP(Audit!#REF!,$V$13:$AE$22,3,FALSE)&amp; IF(Audit!#REF!=10,Audit!#REF!,"")</f>
        <v>#REF!</v>
      </c>
      <c r="AN604" s="47" t="e">
        <f t="shared" si="290"/>
        <v>#REF!</v>
      </c>
      <c r="AO604" s="50" t="e">
        <f>VLOOKUP(Audit!#REF!,$V$3:$AE$12,4,FALSE) &amp;  Audit!#REF! &amp; IF(Audit!#REF!=10,Audit!#REF!,"")</f>
        <v>#REF!</v>
      </c>
      <c r="AP604" s="50" t="e">
        <f>VLOOKUP(Audit!#REF!,$V$13:$AE$22,4,FALSE)&amp; IF(Audit!#REF!=10,Audit!#REF!,"")</f>
        <v>#REF!</v>
      </c>
      <c r="AQ604" s="47" t="e">
        <f t="shared" si="291"/>
        <v>#REF!</v>
      </c>
      <c r="AR604" s="50" t="e">
        <f>VLOOKUP(Audit!#REF!,$V$3:$AE$12,5,FALSE)&amp; IF(Audit!#REF!=10,Audit!#REF!,"")</f>
        <v>#REF!</v>
      </c>
      <c r="AS604" s="50" t="e">
        <f>VLOOKUP(Audit!#REF!,$V$13:$AE$22,5,FALSE)&amp; IF(Audit!#REF!=10,Audit!#REF!,"")</f>
        <v>#REF!</v>
      </c>
      <c r="AT604" s="47" t="e">
        <f t="shared" si="292"/>
        <v>#REF!</v>
      </c>
      <c r="AU604" s="50" t="e">
        <f>VLOOKUP(Audit!#REF!,$V$3:$AE$12,6,FALSE)&amp; IF(Audit!#REF!=10,Audit!#REF!,"")</f>
        <v>#REF!</v>
      </c>
      <c r="AV604" s="50" t="e">
        <f>VLOOKUP(Audit!#REF!,$V$13:$AE$22,6,FALSE)&amp; IF(Audit!#REF!=10,Audit!#REF!,"")</f>
        <v>#REF!</v>
      </c>
      <c r="AW604" s="47" t="e">
        <f t="shared" si="293"/>
        <v>#REF!</v>
      </c>
      <c r="AX604" s="50" t="e">
        <f>VLOOKUP(Audit!#REF!,$V$3:$AE$12,7,FALSE)&amp; IF(Audit!#REF!=10,Audit!#REF!,"")</f>
        <v>#REF!</v>
      </c>
      <c r="AY604" s="50" t="e">
        <f>VLOOKUP(Audit!#REF!,$V$13:$AE$22,7,FALSE) &amp; IF(Audit!#REF!=10,Audit!#REF!,"")</f>
        <v>#REF!</v>
      </c>
      <c r="AZ604" s="47" t="e">
        <f t="shared" si="294"/>
        <v>#REF!</v>
      </c>
      <c r="BA604" s="50" t="e">
        <f>VLOOKUP(Audit!#REF!,$V$3:$AE$12,8,FALSE)&amp; Audit!#REF! &amp; IF(Audit!#REF!=10,Audit!#REF!,"")</f>
        <v>#REF!</v>
      </c>
      <c r="BB604" s="50" t="e">
        <f>VLOOKUP(Audit!#REF!,$V$13:$AE$22,8,FALSE) &amp; IF(Audit!#REF!=10,Audit!#REF!,"")</f>
        <v>#REF!</v>
      </c>
      <c r="BC604" s="47" t="e">
        <f t="shared" si="295"/>
        <v>#REF!</v>
      </c>
      <c r="BD604" s="50" t="e">
        <f>VLOOKUP(Audit!#REF!,$V$3:$AE$12,9,FALSE)&amp; IF(Audit!#REF!=10,Audit!#REF!,"")</f>
        <v>#REF!</v>
      </c>
      <c r="BE604" s="50" t="e">
        <f>VLOOKUP(Audit!#REF!,$V$13:$AE$22,9,FALSE) &amp; IF(Audit!#REF!=10,Audit!#REF!,"") &amp; IF(Audit!#REF!&lt;&gt;1,U604,"")</f>
        <v>#REF!</v>
      </c>
      <c r="BF604" s="47" t="e">
        <f t="shared" si="296"/>
        <v>#REF!</v>
      </c>
      <c r="BG604" s="50" t="e">
        <f>VLOOKUP(Audit!#REF!,$V$3:$AE$12,10,FALSE) &amp; Audit!#REF! &amp; IF(Audit!#REF!=10,Audit!#REF!,"")</f>
        <v>#REF!</v>
      </c>
      <c r="BH604" s="50" t="e">
        <f>VLOOKUP(Audit!#REF!,$V$13:$AE$22,10,FALSE) &amp; IF(Audit!#REF!=10,Audit!#REF!,"") &amp; IF(Audit!#REF!&lt;&gt;1,U604,"")</f>
        <v>#REF!</v>
      </c>
      <c r="BI604" s="47" t="e">
        <f t="shared" si="297"/>
        <v>#REF!</v>
      </c>
      <c r="BJ604" s="48" t="str">
        <f t="shared" si="298"/>
        <v/>
      </c>
      <c r="BK604" s="48" t="str">
        <f t="shared" si="299"/>
        <v/>
      </c>
      <c r="BL604" s="48" t="str">
        <f t="shared" si="300"/>
        <v/>
      </c>
      <c r="BM604" s="48" t="str">
        <f t="shared" si="301"/>
        <v/>
      </c>
      <c r="BN604" s="48" t="str">
        <f t="shared" si="302"/>
        <v/>
      </c>
      <c r="BO604" s="48" t="str">
        <f t="shared" si="303"/>
        <v/>
      </c>
      <c r="BP604" s="48" t="str">
        <f t="shared" si="304"/>
        <v/>
      </c>
      <c r="BQ604" s="48" t="str">
        <f t="shared" si="305"/>
        <v/>
      </c>
      <c r="BR604" s="48" t="str">
        <f t="shared" si="306"/>
        <v/>
      </c>
      <c r="BS604" s="48" t="str">
        <f t="shared" si="307"/>
        <v/>
      </c>
      <c r="BT604" s="48" t="str">
        <f t="shared" si="308"/>
        <v/>
      </c>
      <c r="BU604" s="48" t="str">
        <f t="shared" si="309"/>
        <v/>
      </c>
    </row>
    <row r="605" spans="1:73">
      <c r="A605" s="10" t="e">
        <f>Audit!#REF!</f>
        <v>#REF!</v>
      </c>
      <c r="B605" s="10" t="e">
        <f t="shared" si="280"/>
        <v>#REF!</v>
      </c>
      <c r="C605" s="17" t="e">
        <f>VLOOKUP(Audit!#REF!,$V$3:$AE$12,2,FALSE) &amp; VLOOKUP(Audit!#REF!,$V$13:$AE$22,2,FALSE)&amp; IF(Audit!#REF!=10,Audit!#REF!&amp;Audit!#REF!,"")</f>
        <v>#REF!</v>
      </c>
      <c r="D605" s="17" t="e">
        <f>VLOOKUP(Audit!#REF!,$V$3:$AE$12,3,FALSE) &amp; VLOOKUP(Audit!#REF!,$V$13:$AE$22,3,FALSE) &amp;IF(Audit!#REF!=10,Audit!#REF!&amp;Audit!#REF!,"")</f>
        <v>#REF!</v>
      </c>
      <c r="E605" s="17" t="e">
        <f>VLOOKUP(Audit!#REF!,$V$3:$AE$12,4,FALSE)&amp; Audit!#REF! &amp; VLOOKUP(Audit!#REF!,$V$13:$AE$22,4,FALSE)&amp; IF(Audit!#REF!=10,Audit!#REF!&amp;Audit!#REF!,"")</f>
        <v>#REF!</v>
      </c>
      <c r="F605" s="17" t="e">
        <f>VLOOKUP(Audit!#REF!,$V$3:$AE$12,5,FALSE) &amp; VLOOKUP(Audit!#REF!,$V$13:$AE$22,5,FALSE)&amp; IF(Audit!#REF!=10,Audit!#REF!&amp;Audit!#REF!,"")</f>
        <v>#REF!</v>
      </c>
      <c r="G605" s="17" t="e">
        <f>VLOOKUP(Audit!#REF!,$V$3:$AE$12,6,FALSE) &amp; VLOOKUP(Audit!#REF!,$V$13:$AE$22,6,FALSE)&amp; IF(Audit!#REF!=10,Audit!#REF!&amp;Audit!#REF!,"")</f>
        <v>#REF!</v>
      </c>
      <c r="H605" s="17" t="e">
        <f>VLOOKUP(Audit!#REF!,$V$3:$AE$12,7,FALSE) &amp; VLOOKUP(Audit!#REF!,$V$13:$AE$22,7,FALSE)&amp;IF(Audit!#REF!=10,Audit!#REF!&amp;Audit!#REF!,"")</f>
        <v>#REF!</v>
      </c>
      <c r="I605" s="17" t="e">
        <f>VLOOKUP(Audit!#REF!,$V$3:$AE$12,8,FALSE) &amp; Audit!#REF! &amp; VLOOKUP(Audit!#REF!,$V$13:$AE$22,8,FALSE)&amp;IF(Audit!#REF!=10,Audit!#REF!&amp;Audit!#REF!,"")</f>
        <v>#REF!</v>
      </c>
      <c r="J605" s="17" t="e">
        <f>VLOOKUP(Audit!#REF!,$V$3:$AE$12,9,FALSE) &amp; VLOOKUP(Audit!#REF!,$V$13:$AE$22,9,FALSE) &amp; IF(Audit!#REF!=10,Audit!#REF!&amp;Audit!#REF!,"") &amp; IF(Audit!#REF!&lt;&gt;1,U605,"")</f>
        <v>#REF!</v>
      </c>
      <c r="K605" s="17" t="e">
        <f>VLOOKUP(Audit!#REF!,$V$3:$AE$12,10,FALSE) &amp; Audit!#REF! &amp; VLOOKUP(Audit!#REF!,$V$13:$AE$22,10,FALSE) &amp; IF(Audit!#REF!=10,Audit!#REF!&amp;Audit!#REF!,"") &amp; IF(Audit!#REF!&lt;&gt;1,U605,"")</f>
        <v>#REF!</v>
      </c>
      <c r="L605" s="10" t="e">
        <f>Audit!#REF!</f>
        <v>#REF!</v>
      </c>
      <c r="M605" s="10" t="e">
        <f t="shared" si="281"/>
        <v>#REF!</v>
      </c>
      <c r="N605" s="10" t="e">
        <f t="shared" si="282"/>
        <v>#REF!</v>
      </c>
      <c r="O605" s="10" t="e">
        <f t="shared" si="283"/>
        <v>#REF!</v>
      </c>
      <c r="P605" s="10" t="e">
        <f t="shared" si="284"/>
        <v>#REF!</v>
      </c>
      <c r="Q605" s="10" t="e">
        <f t="shared" si="285"/>
        <v>#REF!</v>
      </c>
      <c r="R605" s="10" t="e">
        <f t="shared" si="286"/>
        <v>#REF!</v>
      </c>
      <c r="S605" s="10" t="e">
        <f t="shared" si="287"/>
        <v>#REF!</v>
      </c>
      <c r="T605" s="10" t="e">
        <f t="shared" si="288"/>
        <v>#REF!</v>
      </c>
      <c r="U605" s="17" t="e">
        <f>IF(Audit!#REF!="","",VLOOKUP(Audit!#REF!,$W$26:$X$35,2,FALSE)) &amp; Audit!#REF! &amp; IF(Audit!#REF!="","",IF(Audit!#REF!&lt;=1.4,VLOOKUP(Audit!#REF!,$W$38:X650,2,FALSE),VLOOKUP(Audit!#REF!,$W$51:$X$61,2,FALSE))) &amp; IF(Audit!#REF!="","",VLOOKUP(Audit!#REF!,$Y$26:$Z$35,2,FALSE) &amp; Audit!#REF! &amp; IF(Audit!#REF!="","",IF(Audit!#REF!&lt;=1.4,VLOOKUP(Audit!#REF!,$Y$38:$Z$48,2,FALSE),VLOOKUP(Audit!#REF!,$Y$51:$Z$61,2,FALSE))))</f>
        <v>#REF!</v>
      </c>
      <c r="V605" s="21"/>
      <c r="AH605" s="49" t="e">
        <f>Audit!#REF!</f>
        <v>#REF!</v>
      </c>
      <c r="AI605" s="50" t="e">
        <f>VLOOKUP(Audit!#REF!,$V$3:$AE$12,2,FALSE)&amp; IF(Audit!#REF!=10,Audit!#REF!,"")</f>
        <v>#REF!</v>
      </c>
      <c r="AJ605" s="50" t="e">
        <f>VLOOKUP(Audit!#REF!,$V$13:$AE$22,2,FALSE)&amp; IF(Audit!#REF!=10,Audit!#REF!,"")</f>
        <v>#REF!</v>
      </c>
      <c r="AK605" s="47" t="e">
        <f t="shared" si="289"/>
        <v>#REF!</v>
      </c>
      <c r="AL605" s="50" t="e">
        <f>VLOOKUP(Audit!#REF!,$V$3:$AE$12,3,FALSE)&amp; IF(Audit!#REF!=10,Audit!#REF!,"")</f>
        <v>#REF!</v>
      </c>
      <c r="AM605" s="50" t="e">
        <f>VLOOKUP(Audit!#REF!,$V$13:$AE$22,3,FALSE)&amp; IF(Audit!#REF!=10,Audit!#REF!,"")</f>
        <v>#REF!</v>
      </c>
      <c r="AN605" s="47" t="e">
        <f t="shared" si="290"/>
        <v>#REF!</v>
      </c>
      <c r="AO605" s="50" t="e">
        <f>VLOOKUP(Audit!#REF!,$V$3:$AE$12,4,FALSE) &amp;  Audit!#REF! &amp; IF(Audit!#REF!=10,Audit!#REF!,"")</f>
        <v>#REF!</v>
      </c>
      <c r="AP605" s="50" t="e">
        <f>VLOOKUP(Audit!#REF!,$V$13:$AE$22,4,FALSE)&amp; IF(Audit!#REF!=10,Audit!#REF!,"")</f>
        <v>#REF!</v>
      </c>
      <c r="AQ605" s="47" t="e">
        <f t="shared" si="291"/>
        <v>#REF!</v>
      </c>
      <c r="AR605" s="50" t="e">
        <f>VLOOKUP(Audit!#REF!,$V$3:$AE$12,5,FALSE)&amp; IF(Audit!#REF!=10,Audit!#REF!,"")</f>
        <v>#REF!</v>
      </c>
      <c r="AS605" s="50" t="e">
        <f>VLOOKUP(Audit!#REF!,$V$13:$AE$22,5,FALSE)&amp; IF(Audit!#REF!=10,Audit!#REF!,"")</f>
        <v>#REF!</v>
      </c>
      <c r="AT605" s="47" t="e">
        <f t="shared" si="292"/>
        <v>#REF!</v>
      </c>
      <c r="AU605" s="50" t="e">
        <f>VLOOKUP(Audit!#REF!,$V$3:$AE$12,6,FALSE)&amp; IF(Audit!#REF!=10,Audit!#REF!,"")</f>
        <v>#REF!</v>
      </c>
      <c r="AV605" s="50" t="e">
        <f>VLOOKUP(Audit!#REF!,$V$13:$AE$22,6,FALSE)&amp; IF(Audit!#REF!=10,Audit!#REF!,"")</f>
        <v>#REF!</v>
      </c>
      <c r="AW605" s="47" t="e">
        <f t="shared" si="293"/>
        <v>#REF!</v>
      </c>
      <c r="AX605" s="50" t="e">
        <f>VLOOKUP(Audit!#REF!,$V$3:$AE$12,7,FALSE)&amp; IF(Audit!#REF!=10,Audit!#REF!,"")</f>
        <v>#REF!</v>
      </c>
      <c r="AY605" s="50" t="e">
        <f>VLOOKUP(Audit!#REF!,$V$13:$AE$22,7,FALSE) &amp; IF(Audit!#REF!=10,Audit!#REF!,"")</f>
        <v>#REF!</v>
      </c>
      <c r="AZ605" s="47" t="e">
        <f t="shared" si="294"/>
        <v>#REF!</v>
      </c>
      <c r="BA605" s="50" t="e">
        <f>VLOOKUP(Audit!#REF!,$V$3:$AE$12,8,FALSE)&amp; Audit!#REF! &amp; IF(Audit!#REF!=10,Audit!#REF!,"")</f>
        <v>#REF!</v>
      </c>
      <c r="BB605" s="50" t="e">
        <f>VLOOKUP(Audit!#REF!,$V$13:$AE$22,8,FALSE) &amp; IF(Audit!#REF!=10,Audit!#REF!,"")</f>
        <v>#REF!</v>
      </c>
      <c r="BC605" s="47" t="e">
        <f t="shared" si="295"/>
        <v>#REF!</v>
      </c>
      <c r="BD605" s="50" t="e">
        <f>VLOOKUP(Audit!#REF!,$V$3:$AE$12,9,FALSE)&amp; IF(Audit!#REF!=10,Audit!#REF!,"")</f>
        <v>#REF!</v>
      </c>
      <c r="BE605" s="50" t="e">
        <f>VLOOKUP(Audit!#REF!,$V$13:$AE$22,9,FALSE) &amp; IF(Audit!#REF!=10,Audit!#REF!,"") &amp; IF(Audit!#REF!&lt;&gt;1,U605,"")</f>
        <v>#REF!</v>
      </c>
      <c r="BF605" s="47" t="e">
        <f t="shared" si="296"/>
        <v>#REF!</v>
      </c>
      <c r="BG605" s="50" t="e">
        <f>VLOOKUP(Audit!#REF!,$V$3:$AE$12,10,FALSE) &amp; Audit!#REF! &amp; IF(Audit!#REF!=10,Audit!#REF!,"")</f>
        <v>#REF!</v>
      </c>
      <c r="BH605" s="50" t="e">
        <f>VLOOKUP(Audit!#REF!,$V$13:$AE$22,10,FALSE) &amp; IF(Audit!#REF!=10,Audit!#REF!,"") &amp; IF(Audit!#REF!&lt;&gt;1,U605,"")</f>
        <v>#REF!</v>
      </c>
      <c r="BI605" s="47" t="e">
        <f t="shared" si="297"/>
        <v>#REF!</v>
      </c>
      <c r="BJ605" s="48" t="str">
        <f t="shared" si="298"/>
        <v/>
      </c>
      <c r="BK605" s="48" t="str">
        <f t="shared" si="299"/>
        <v/>
      </c>
      <c r="BL605" s="48" t="str">
        <f t="shared" si="300"/>
        <v/>
      </c>
      <c r="BM605" s="48" t="str">
        <f t="shared" si="301"/>
        <v/>
      </c>
      <c r="BN605" s="48" t="str">
        <f t="shared" si="302"/>
        <v/>
      </c>
      <c r="BO605" s="48" t="str">
        <f t="shared" si="303"/>
        <v/>
      </c>
      <c r="BP605" s="48" t="str">
        <f t="shared" si="304"/>
        <v/>
      </c>
      <c r="BQ605" s="48" t="str">
        <f t="shared" si="305"/>
        <v/>
      </c>
      <c r="BR605" s="48" t="str">
        <f t="shared" si="306"/>
        <v/>
      </c>
      <c r="BS605" s="48" t="str">
        <f t="shared" si="307"/>
        <v/>
      </c>
      <c r="BT605" s="48" t="str">
        <f t="shared" si="308"/>
        <v/>
      </c>
      <c r="BU605" s="48" t="str">
        <f t="shared" si="309"/>
        <v/>
      </c>
    </row>
    <row r="606" spans="1:73">
      <c r="A606" s="10" t="e">
        <f>Audit!#REF!</f>
        <v>#REF!</v>
      </c>
      <c r="B606" s="10" t="e">
        <f t="shared" si="280"/>
        <v>#REF!</v>
      </c>
      <c r="C606" s="17" t="e">
        <f>VLOOKUP(Audit!#REF!,$V$3:$AE$12,2,FALSE) &amp; VLOOKUP(Audit!#REF!,$V$13:$AE$22,2,FALSE)&amp; IF(Audit!#REF!=10,Audit!#REF!&amp;Audit!#REF!,"")</f>
        <v>#REF!</v>
      </c>
      <c r="D606" s="17" t="e">
        <f>VLOOKUP(Audit!#REF!,$V$3:$AE$12,3,FALSE) &amp; VLOOKUP(Audit!#REF!,$V$13:$AE$22,3,FALSE) &amp;IF(Audit!#REF!=10,Audit!#REF!&amp;Audit!#REF!,"")</f>
        <v>#REF!</v>
      </c>
      <c r="E606" s="17" t="e">
        <f>VLOOKUP(Audit!#REF!,$V$3:$AE$12,4,FALSE)&amp; Audit!#REF! &amp; VLOOKUP(Audit!#REF!,$V$13:$AE$22,4,FALSE)&amp; IF(Audit!#REF!=10,Audit!#REF!&amp;Audit!#REF!,"")</f>
        <v>#REF!</v>
      </c>
      <c r="F606" s="17" t="e">
        <f>VLOOKUP(Audit!#REF!,$V$3:$AE$12,5,FALSE) &amp; VLOOKUP(Audit!#REF!,$V$13:$AE$22,5,FALSE)&amp; IF(Audit!#REF!=10,Audit!#REF!&amp;Audit!#REF!,"")</f>
        <v>#REF!</v>
      </c>
      <c r="G606" s="17" t="e">
        <f>VLOOKUP(Audit!#REF!,$V$3:$AE$12,6,FALSE) &amp; VLOOKUP(Audit!#REF!,$V$13:$AE$22,6,FALSE)&amp; IF(Audit!#REF!=10,Audit!#REF!&amp;Audit!#REF!,"")</f>
        <v>#REF!</v>
      </c>
      <c r="H606" s="17" t="e">
        <f>VLOOKUP(Audit!#REF!,$V$3:$AE$12,7,FALSE) &amp; VLOOKUP(Audit!#REF!,$V$13:$AE$22,7,FALSE)&amp;IF(Audit!#REF!=10,Audit!#REF!&amp;Audit!#REF!,"")</f>
        <v>#REF!</v>
      </c>
      <c r="I606" s="17" t="e">
        <f>VLOOKUP(Audit!#REF!,$V$3:$AE$12,8,FALSE) &amp; Audit!#REF! &amp; VLOOKUP(Audit!#REF!,$V$13:$AE$22,8,FALSE)&amp;IF(Audit!#REF!=10,Audit!#REF!&amp;Audit!#REF!,"")</f>
        <v>#REF!</v>
      </c>
      <c r="J606" s="17" t="e">
        <f>VLOOKUP(Audit!#REF!,$V$3:$AE$12,9,FALSE) &amp; VLOOKUP(Audit!#REF!,$V$13:$AE$22,9,FALSE) &amp; IF(Audit!#REF!=10,Audit!#REF!&amp;Audit!#REF!,"") &amp; IF(Audit!#REF!&lt;&gt;1,U606,"")</f>
        <v>#REF!</v>
      </c>
      <c r="K606" s="17" t="e">
        <f>VLOOKUP(Audit!#REF!,$V$3:$AE$12,10,FALSE) &amp; Audit!#REF! &amp; VLOOKUP(Audit!#REF!,$V$13:$AE$22,10,FALSE) &amp; IF(Audit!#REF!=10,Audit!#REF!&amp;Audit!#REF!,"") &amp; IF(Audit!#REF!&lt;&gt;1,U606,"")</f>
        <v>#REF!</v>
      </c>
      <c r="L606" s="10" t="e">
        <f>Audit!#REF!</f>
        <v>#REF!</v>
      </c>
      <c r="M606" s="10" t="e">
        <f t="shared" si="281"/>
        <v>#REF!</v>
      </c>
      <c r="N606" s="10" t="e">
        <f t="shared" si="282"/>
        <v>#REF!</v>
      </c>
      <c r="O606" s="10" t="e">
        <f t="shared" si="283"/>
        <v>#REF!</v>
      </c>
      <c r="P606" s="10" t="e">
        <f t="shared" si="284"/>
        <v>#REF!</v>
      </c>
      <c r="Q606" s="10" t="e">
        <f t="shared" si="285"/>
        <v>#REF!</v>
      </c>
      <c r="R606" s="10" t="e">
        <f t="shared" si="286"/>
        <v>#REF!</v>
      </c>
      <c r="S606" s="10" t="e">
        <f t="shared" si="287"/>
        <v>#REF!</v>
      </c>
      <c r="T606" s="10" t="e">
        <f t="shared" si="288"/>
        <v>#REF!</v>
      </c>
      <c r="U606" s="17" t="e">
        <f>IF(Audit!#REF!="","",VLOOKUP(Audit!#REF!,$W$26:$X$35,2,FALSE)) &amp; Audit!#REF! &amp; IF(Audit!#REF!="","",IF(Audit!#REF!&lt;=1.4,VLOOKUP(Audit!#REF!,$W$38:X651,2,FALSE),VLOOKUP(Audit!#REF!,$W$51:$X$61,2,FALSE))) &amp; IF(Audit!#REF!="","",VLOOKUP(Audit!#REF!,$Y$26:$Z$35,2,FALSE) &amp; Audit!#REF! &amp; IF(Audit!#REF!="","",IF(Audit!#REF!&lt;=1.4,VLOOKUP(Audit!#REF!,$Y$38:$Z$48,2,FALSE),VLOOKUP(Audit!#REF!,$Y$51:$Z$61,2,FALSE))))</f>
        <v>#REF!</v>
      </c>
      <c r="V606" s="21"/>
      <c r="AH606" s="49" t="e">
        <f>Audit!#REF!</f>
        <v>#REF!</v>
      </c>
      <c r="AI606" s="50" t="e">
        <f>VLOOKUP(Audit!#REF!,$V$3:$AE$12,2,FALSE)&amp; IF(Audit!#REF!=10,Audit!#REF!,"")</f>
        <v>#REF!</v>
      </c>
      <c r="AJ606" s="50" t="e">
        <f>VLOOKUP(Audit!#REF!,$V$13:$AE$22,2,FALSE)&amp; IF(Audit!#REF!=10,Audit!#REF!,"")</f>
        <v>#REF!</v>
      </c>
      <c r="AK606" s="47" t="e">
        <f t="shared" si="289"/>
        <v>#REF!</v>
      </c>
      <c r="AL606" s="50" t="e">
        <f>VLOOKUP(Audit!#REF!,$V$3:$AE$12,3,FALSE)&amp; IF(Audit!#REF!=10,Audit!#REF!,"")</f>
        <v>#REF!</v>
      </c>
      <c r="AM606" s="50" t="e">
        <f>VLOOKUP(Audit!#REF!,$V$13:$AE$22,3,FALSE)&amp; IF(Audit!#REF!=10,Audit!#REF!,"")</f>
        <v>#REF!</v>
      </c>
      <c r="AN606" s="47" t="e">
        <f t="shared" si="290"/>
        <v>#REF!</v>
      </c>
      <c r="AO606" s="50" t="e">
        <f>VLOOKUP(Audit!#REF!,$V$3:$AE$12,4,FALSE) &amp;  Audit!#REF! &amp; IF(Audit!#REF!=10,Audit!#REF!,"")</f>
        <v>#REF!</v>
      </c>
      <c r="AP606" s="50" t="e">
        <f>VLOOKUP(Audit!#REF!,$V$13:$AE$22,4,FALSE)&amp; IF(Audit!#REF!=10,Audit!#REF!,"")</f>
        <v>#REF!</v>
      </c>
      <c r="AQ606" s="47" t="e">
        <f t="shared" si="291"/>
        <v>#REF!</v>
      </c>
      <c r="AR606" s="50" t="e">
        <f>VLOOKUP(Audit!#REF!,$V$3:$AE$12,5,FALSE)&amp; IF(Audit!#REF!=10,Audit!#REF!,"")</f>
        <v>#REF!</v>
      </c>
      <c r="AS606" s="50" t="e">
        <f>VLOOKUP(Audit!#REF!,$V$13:$AE$22,5,FALSE)&amp; IF(Audit!#REF!=10,Audit!#REF!,"")</f>
        <v>#REF!</v>
      </c>
      <c r="AT606" s="47" t="e">
        <f t="shared" si="292"/>
        <v>#REF!</v>
      </c>
      <c r="AU606" s="50" t="e">
        <f>VLOOKUP(Audit!#REF!,$V$3:$AE$12,6,FALSE)&amp; IF(Audit!#REF!=10,Audit!#REF!,"")</f>
        <v>#REF!</v>
      </c>
      <c r="AV606" s="50" t="e">
        <f>VLOOKUP(Audit!#REF!,$V$13:$AE$22,6,FALSE)&amp; IF(Audit!#REF!=10,Audit!#REF!,"")</f>
        <v>#REF!</v>
      </c>
      <c r="AW606" s="47" t="e">
        <f t="shared" si="293"/>
        <v>#REF!</v>
      </c>
      <c r="AX606" s="50" t="e">
        <f>VLOOKUP(Audit!#REF!,$V$3:$AE$12,7,FALSE)&amp; IF(Audit!#REF!=10,Audit!#REF!,"")</f>
        <v>#REF!</v>
      </c>
      <c r="AY606" s="50" t="e">
        <f>VLOOKUP(Audit!#REF!,$V$13:$AE$22,7,FALSE) &amp; IF(Audit!#REF!=10,Audit!#REF!,"")</f>
        <v>#REF!</v>
      </c>
      <c r="AZ606" s="47" t="e">
        <f t="shared" si="294"/>
        <v>#REF!</v>
      </c>
      <c r="BA606" s="50" t="e">
        <f>VLOOKUP(Audit!#REF!,$V$3:$AE$12,8,FALSE)&amp; Audit!#REF! &amp; IF(Audit!#REF!=10,Audit!#REF!,"")</f>
        <v>#REF!</v>
      </c>
      <c r="BB606" s="50" t="e">
        <f>VLOOKUP(Audit!#REF!,$V$13:$AE$22,8,FALSE) &amp; IF(Audit!#REF!=10,Audit!#REF!,"")</f>
        <v>#REF!</v>
      </c>
      <c r="BC606" s="47" t="e">
        <f t="shared" si="295"/>
        <v>#REF!</v>
      </c>
      <c r="BD606" s="50" t="e">
        <f>VLOOKUP(Audit!#REF!,$V$3:$AE$12,9,FALSE)&amp; IF(Audit!#REF!=10,Audit!#REF!,"")</f>
        <v>#REF!</v>
      </c>
      <c r="BE606" s="50" t="e">
        <f>VLOOKUP(Audit!#REF!,$V$13:$AE$22,9,FALSE) &amp; IF(Audit!#REF!=10,Audit!#REF!,"") &amp; IF(Audit!#REF!&lt;&gt;1,U606,"")</f>
        <v>#REF!</v>
      </c>
      <c r="BF606" s="47" t="e">
        <f t="shared" si="296"/>
        <v>#REF!</v>
      </c>
      <c r="BG606" s="50" t="e">
        <f>VLOOKUP(Audit!#REF!,$V$3:$AE$12,10,FALSE) &amp; Audit!#REF! &amp; IF(Audit!#REF!=10,Audit!#REF!,"")</f>
        <v>#REF!</v>
      </c>
      <c r="BH606" s="50" t="e">
        <f>VLOOKUP(Audit!#REF!,$V$13:$AE$22,10,FALSE) &amp; IF(Audit!#REF!=10,Audit!#REF!,"") &amp; IF(Audit!#REF!&lt;&gt;1,U606,"")</f>
        <v>#REF!</v>
      </c>
      <c r="BI606" s="47" t="e">
        <f t="shared" si="297"/>
        <v>#REF!</v>
      </c>
      <c r="BJ606" s="48" t="str">
        <f t="shared" si="298"/>
        <v/>
      </c>
      <c r="BK606" s="48" t="str">
        <f t="shared" si="299"/>
        <v/>
      </c>
      <c r="BL606" s="48" t="str">
        <f t="shared" si="300"/>
        <v/>
      </c>
      <c r="BM606" s="48" t="str">
        <f t="shared" si="301"/>
        <v/>
      </c>
      <c r="BN606" s="48" t="str">
        <f t="shared" si="302"/>
        <v/>
      </c>
      <c r="BO606" s="48" t="str">
        <f t="shared" si="303"/>
        <v/>
      </c>
      <c r="BP606" s="48" t="str">
        <f t="shared" si="304"/>
        <v/>
      </c>
      <c r="BQ606" s="48" t="str">
        <f t="shared" si="305"/>
        <v/>
      </c>
      <c r="BR606" s="48" t="str">
        <f t="shared" si="306"/>
        <v/>
      </c>
      <c r="BS606" s="48" t="str">
        <f t="shared" si="307"/>
        <v/>
      </c>
      <c r="BT606" s="48" t="str">
        <f t="shared" si="308"/>
        <v/>
      </c>
      <c r="BU606" s="48" t="str">
        <f t="shared" si="309"/>
        <v/>
      </c>
    </row>
    <row r="607" spans="1:73">
      <c r="A607" s="10" t="e">
        <f>Audit!#REF!</f>
        <v>#REF!</v>
      </c>
      <c r="B607" s="10" t="e">
        <f t="shared" si="280"/>
        <v>#REF!</v>
      </c>
      <c r="C607" s="17" t="e">
        <f>VLOOKUP(Audit!#REF!,$V$3:$AE$12,2,FALSE) &amp; VLOOKUP(Audit!#REF!,$V$13:$AE$22,2,FALSE)&amp; IF(Audit!#REF!=10,Audit!#REF!&amp;Audit!#REF!,"")</f>
        <v>#REF!</v>
      </c>
      <c r="D607" s="17" t="e">
        <f>VLOOKUP(Audit!#REF!,$V$3:$AE$12,3,FALSE) &amp; VLOOKUP(Audit!#REF!,$V$13:$AE$22,3,FALSE) &amp;IF(Audit!#REF!=10,Audit!#REF!&amp;Audit!#REF!,"")</f>
        <v>#REF!</v>
      </c>
      <c r="E607" s="17" t="e">
        <f>VLOOKUP(Audit!#REF!,$V$3:$AE$12,4,FALSE)&amp; Audit!#REF! &amp; VLOOKUP(Audit!#REF!,$V$13:$AE$22,4,FALSE)&amp; IF(Audit!#REF!=10,Audit!#REF!&amp;Audit!#REF!,"")</f>
        <v>#REF!</v>
      </c>
      <c r="F607" s="17" t="e">
        <f>VLOOKUP(Audit!#REF!,$V$3:$AE$12,5,FALSE) &amp; VLOOKUP(Audit!#REF!,$V$13:$AE$22,5,FALSE)&amp; IF(Audit!#REF!=10,Audit!#REF!&amp;Audit!#REF!,"")</f>
        <v>#REF!</v>
      </c>
      <c r="G607" s="17" t="e">
        <f>VLOOKUP(Audit!#REF!,$V$3:$AE$12,6,FALSE) &amp; VLOOKUP(Audit!#REF!,$V$13:$AE$22,6,FALSE)&amp; IF(Audit!#REF!=10,Audit!#REF!&amp;Audit!#REF!,"")</f>
        <v>#REF!</v>
      </c>
      <c r="H607" s="17" t="e">
        <f>VLOOKUP(Audit!#REF!,$V$3:$AE$12,7,FALSE) &amp; VLOOKUP(Audit!#REF!,$V$13:$AE$22,7,FALSE)&amp;IF(Audit!#REF!=10,Audit!#REF!&amp;Audit!#REF!,"")</f>
        <v>#REF!</v>
      </c>
      <c r="I607" s="17" t="e">
        <f>VLOOKUP(Audit!#REF!,$V$3:$AE$12,8,FALSE) &amp; Audit!#REF! &amp; VLOOKUP(Audit!#REF!,$V$13:$AE$22,8,FALSE)&amp;IF(Audit!#REF!=10,Audit!#REF!&amp;Audit!#REF!,"")</f>
        <v>#REF!</v>
      </c>
      <c r="J607" s="17" t="e">
        <f>VLOOKUP(Audit!#REF!,$V$3:$AE$12,9,FALSE) &amp; VLOOKUP(Audit!#REF!,$V$13:$AE$22,9,FALSE) &amp; IF(Audit!#REF!=10,Audit!#REF!&amp;Audit!#REF!,"") &amp; IF(Audit!#REF!&lt;&gt;1,U607,"")</f>
        <v>#REF!</v>
      </c>
      <c r="K607" s="17" t="e">
        <f>VLOOKUP(Audit!#REF!,$V$3:$AE$12,10,FALSE) &amp; Audit!#REF! &amp; VLOOKUP(Audit!#REF!,$V$13:$AE$22,10,FALSE) &amp; IF(Audit!#REF!=10,Audit!#REF!&amp;Audit!#REF!,"") &amp; IF(Audit!#REF!&lt;&gt;1,U607,"")</f>
        <v>#REF!</v>
      </c>
      <c r="L607" s="10" t="e">
        <f>Audit!#REF!</f>
        <v>#REF!</v>
      </c>
      <c r="M607" s="10" t="e">
        <f t="shared" si="281"/>
        <v>#REF!</v>
      </c>
      <c r="N607" s="10" t="e">
        <f t="shared" si="282"/>
        <v>#REF!</v>
      </c>
      <c r="O607" s="10" t="e">
        <f t="shared" si="283"/>
        <v>#REF!</v>
      </c>
      <c r="P607" s="10" t="e">
        <f t="shared" si="284"/>
        <v>#REF!</v>
      </c>
      <c r="Q607" s="10" t="e">
        <f t="shared" si="285"/>
        <v>#REF!</v>
      </c>
      <c r="R607" s="10" t="e">
        <f t="shared" si="286"/>
        <v>#REF!</v>
      </c>
      <c r="S607" s="10" t="e">
        <f t="shared" si="287"/>
        <v>#REF!</v>
      </c>
      <c r="T607" s="10" t="e">
        <f t="shared" si="288"/>
        <v>#REF!</v>
      </c>
      <c r="U607" s="17" t="e">
        <f>IF(Audit!#REF!="","",VLOOKUP(Audit!#REF!,$W$26:$X$35,2,FALSE)) &amp; Audit!#REF! &amp; IF(Audit!#REF!="","",IF(Audit!#REF!&lt;=1.4,VLOOKUP(Audit!#REF!,$W$38:X652,2,FALSE),VLOOKUP(Audit!#REF!,$W$51:$X$61,2,FALSE))) &amp; IF(Audit!#REF!="","",VLOOKUP(Audit!#REF!,$Y$26:$Z$35,2,FALSE) &amp; Audit!#REF! &amp; IF(Audit!#REF!="","",IF(Audit!#REF!&lt;=1.4,VLOOKUP(Audit!#REF!,$Y$38:$Z$48,2,FALSE),VLOOKUP(Audit!#REF!,$Y$51:$Z$61,2,FALSE))))</f>
        <v>#REF!</v>
      </c>
      <c r="V607" s="21"/>
      <c r="AH607" s="49" t="e">
        <f>Audit!#REF!</f>
        <v>#REF!</v>
      </c>
      <c r="AI607" s="50" t="e">
        <f>VLOOKUP(Audit!#REF!,$V$3:$AE$12,2,FALSE)&amp; IF(Audit!#REF!=10,Audit!#REF!,"")</f>
        <v>#REF!</v>
      </c>
      <c r="AJ607" s="50" t="e">
        <f>VLOOKUP(Audit!#REF!,$V$13:$AE$22,2,FALSE)&amp; IF(Audit!#REF!=10,Audit!#REF!,"")</f>
        <v>#REF!</v>
      </c>
      <c r="AK607" s="47" t="e">
        <f t="shared" si="289"/>
        <v>#REF!</v>
      </c>
      <c r="AL607" s="50" t="e">
        <f>VLOOKUP(Audit!#REF!,$V$3:$AE$12,3,FALSE)&amp; IF(Audit!#REF!=10,Audit!#REF!,"")</f>
        <v>#REF!</v>
      </c>
      <c r="AM607" s="50" t="e">
        <f>VLOOKUP(Audit!#REF!,$V$13:$AE$22,3,FALSE)&amp; IF(Audit!#REF!=10,Audit!#REF!,"")</f>
        <v>#REF!</v>
      </c>
      <c r="AN607" s="47" t="e">
        <f t="shared" si="290"/>
        <v>#REF!</v>
      </c>
      <c r="AO607" s="50" t="e">
        <f>VLOOKUP(Audit!#REF!,$V$3:$AE$12,4,FALSE) &amp;  Audit!#REF! &amp; IF(Audit!#REF!=10,Audit!#REF!,"")</f>
        <v>#REF!</v>
      </c>
      <c r="AP607" s="50" t="e">
        <f>VLOOKUP(Audit!#REF!,$V$13:$AE$22,4,FALSE)&amp; IF(Audit!#REF!=10,Audit!#REF!,"")</f>
        <v>#REF!</v>
      </c>
      <c r="AQ607" s="47" t="e">
        <f t="shared" si="291"/>
        <v>#REF!</v>
      </c>
      <c r="AR607" s="50" t="e">
        <f>VLOOKUP(Audit!#REF!,$V$3:$AE$12,5,FALSE)&amp; IF(Audit!#REF!=10,Audit!#REF!,"")</f>
        <v>#REF!</v>
      </c>
      <c r="AS607" s="50" t="e">
        <f>VLOOKUP(Audit!#REF!,$V$13:$AE$22,5,FALSE)&amp; IF(Audit!#REF!=10,Audit!#REF!,"")</f>
        <v>#REF!</v>
      </c>
      <c r="AT607" s="47" t="e">
        <f t="shared" si="292"/>
        <v>#REF!</v>
      </c>
      <c r="AU607" s="50" t="e">
        <f>VLOOKUP(Audit!#REF!,$V$3:$AE$12,6,FALSE)&amp; IF(Audit!#REF!=10,Audit!#REF!,"")</f>
        <v>#REF!</v>
      </c>
      <c r="AV607" s="50" t="e">
        <f>VLOOKUP(Audit!#REF!,$V$13:$AE$22,6,FALSE)&amp; IF(Audit!#REF!=10,Audit!#REF!,"")</f>
        <v>#REF!</v>
      </c>
      <c r="AW607" s="47" t="e">
        <f t="shared" si="293"/>
        <v>#REF!</v>
      </c>
      <c r="AX607" s="50" t="e">
        <f>VLOOKUP(Audit!#REF!,$V$3:$AE$12,7,FALSE)&amp; IF(Audit!#REF!=10,Audit!#REF!,"")</f>
        <v>#REF!</v>
      </c>
      <c r="AY607" s="50" t="e">
        <f>VLOOKUP(Audit!#REF!,$V$13:$AE$22,7,FALSE) &amp; IF(Audit!#REF!=10,Audit!#REF!,"")</f>
        <v>#REF!</v>
      </c>
      <c r="AZ607" s="47" t="e">
        <f t="shared" si="294"/>
        <v>#REF!</v>
      </c>
      <c r="BA607" s="50" t="e">
        <f>VLOOKUP(Audit!#REF!,$V$3:$AE$12,8,FALSE)&amp; Audit!#REF! &amp; IF(Audit!#REF!=10,Audit!#REF!,"")</f>
        <v>#REF!</v>
      </c>
      <c r="BB607" s="50" t="e">
        <f>VLOOKUP(Audit!#REF!,$V$13:$AE$22,8,FALSE) &amp; IF(Audit!#REF!=10,Audit!#REF!,"")</f>
        <v>#REF!</v>
      </c>
      <c r="BC607" s="47" t="e">
        <f t="shared" si="295"/>
        <v>#REF!</v>
      </c>
      <c r="BD607" s="50" t="e">
        <f>VLOOKUP(Audit!#REF!,$V$3:$AE$12,9,FALSE)&amp; IF(Audit!#REF!=10,Audit!#REF!,"")</f>
        <v>#REF!</v>
      </c>
      <c r="BE607" s="50" t="e">
        <f>VLOOKUP(Audit!#REF!,$V$13:$AE$22,9,FALSE) &amp; IF(Audit!#REF!=10,Audit!#REF!,"") &amp; IF(Audit!#REF!&lt;&gt;1,U607,"")</f>
        <v>#REF!</v>
      </c>
      <c r="BF607" s="47" t="e">
        <f t="shared" si="296"/>
        <v>#REF!</v>
      </c>
      <c r="BG607" s="50" t="e">
        <f>VLOOKUP(Audit!#REF!,$V$3:$AE$12,10,FALSE) &amp; Audit!#REF! &amp; IF(Audit!#REF!=10,Audit!#REF!,"")</f>
        <v>#REF!</v>
      </c>
      <c r="BH607" s="50" t="e">
        <f>VLOOKUP(Audit!#REF!,$V$13:$AE$22,10,FALSE) &amp; IF(Audit!#REF!=10,Audit!#REF!,"") &amp; IF(Audit!#REF!&lt;&gt;1,U607,"")</f>
        <v>#REF!</v>
      </c>
      <c r="BI607" s="47" t="e">
        <f t="shared" si="297"/>
        <v>#REF!</v>
      </c>
      <c r="BJ607" s="48" t="str">
        <f t="shared" si="298"/>
        <v/>
      </c>
      <c r="BK607" s="48" t="str">
        <f t="shared" si="299"/>
        <v/>
      </c>
      <c r="BL607" s="48" t="str">
        <f t="shared" si="300"/>
        <v/>
      </c>
      <c r="BM607" s="48" t="str">
        <f t="shared" si="301"/>
        <v/>
      </c>
      <c r="BN607" s="48" t="str">
        <f t="shared" si="302"/>
        <v/>
      </c>
      <c r="BO607" s="48" t="str">
        <f t="shared" si="303"/>
        <v/>
      </c>
      <c r="BP607" s="48" t="str">
        <f t="shared" si="304"/>
        <v/>
      </c>
      <c r="BQ607" s="48" t="str">
        <f t="shared" si="305"/>
        <v/>
      </c>
      <c r="BR607" s="48" t="str">
        <f t="shared" si="306"/>
        <v/>
      </c>
      <c r="BS607" s="48" t="str">
        <f t="shared" si="307"/>
        <v/>
      </c>
      <c r="BT607" s="48" t="str">
        <f t="shared" si="308"/>
        <v/>
      </c>
      <c r="BU607" s="48" t="str">
        <f t="shared" si="309"/>
        <v/>
      </c>
    </row>
    <row r="608" spans="1:73">
      <c r="A608" s="10" t="e">
        <f>Audit!#REF!</f>
        <v>#REF!</v>
      </c>
      <c r="B608" s="10" t="e">
        <f t="shared" si="280"/>
        <v>#REF!</v>
      </c>
      <c r="C608" s="17" t="e">
        <f>VLOOKUP(Audit!#REF!,$V$3:$AE$12,2,FALSE) &amp; VLOOKUP(Audit!#REF!,$V$13:$AE$22,2,FALSE)&amp; IF(Audit!#REF!=10,Audit!#REF!&amp;Audit!#REF!,"")</f>
        <v>#REF!</v>
      </c>
      <c r="D608" s="17" t="e">
        <f>VLOOKUP(Audit!#REF!,$V$3:$AE$12,3,FALSE) &amp; VLOOKUP(Audit!#REF!,$V$13:$AE$22,3,FALSE) &amp;IF(Audit!#REF!=10,Audit!#REF!&amp;Audit!#REF!,"")</f>
        <v>#REF!</v>
      </c>
      <c r="E608" s="17" t="e">
        <f>VLOOKUP(Audit!#REF!,$V$3:$AE$12,4,FALSE)&amp; Audit!#REF! &amp; VLOOKUP(Audit!#REF!,$V$13:$AE$22,4,FALSE)&amp; IF(Audit!#REF!=10,Audit!#REF!&amp;Audit!#REF!,"")</f>
        <v>#REF!</v>
      </c>
      <c r="F608" s="17" t="e">
        <f>VLOOKUP(Audit!#REF!,$V$3:$AE$12,5,FALSE) &amp; VLOOKUP(Audit!#REF!,$V$13:$AE$22,5,FALSE)&amp; IF(Audit!#REF!=10,Audit!#REF!&amp;Audit!#REF!,"")</f>
        <v>#REF!</v>
      </c>
      <c r="G608" s="17" t="e">
        <f>VLOOKUP(Audit!#REF!,$V$3:$AE$12,6,FALSE) &amp; VLOOKUP(Audit!#REF!,$V$13:$AE$22,6,FALSE)&amp; IF(Audit!#REF!=10,Audit!#REF!&amp;Audit!#REF!,"")</f>
        <v>#REF!</v>
      </c>
      <c r="H608" s="17" t="e">
        <f>VLOOKUP(Audit!#REF!,$V$3:$AE$12,7,FALSE) &amp; VLOOKUP(Audit!#REF!,$V$13:$AE$22,7,FALSE)&amp;IF(Audit!#REF!=10,Audit!#REF!&amp;Audit!#REF!,"")</f>
        <v>#REF!</v>
      </c>
      <c r="I608" s="17" t="e">
        <f>VLOOKUP(Audit!#REF!,$V$3:$AE$12,8,FALSE) &amp; Audit!#REF! &amp; VLOOKUP(Audit!#REF!,$V$13:$AE$22,8,FALSE)&amp;IF(Audit!#REF!=10,Audit!#REF!&amp;Audit!#REF!,"")</f>
        <v>#REF!</v>
      </c>
      <c r="J608" s="17" t="e">
        <f>VLOOKUP(Audit!#REF!,$V$3:$AE$12,9,FALSE) &amp; VLOOKUP(Audit!#REF!,$V$13:$AE$22,9,FALSE) &amp; IF(Audit!#REF!=10,Audit!#REF!&amp;Audit!#REF!,"") &amp; IF(Audit!#REF!&lt;&gt;1,U608,"")</f>
        <v>#REF!</v>
      </c>
      <c r="K608" s="17" t="e">
        <f>VLOOKUP(Audit!#REF!,$V$3:$AE$12,10,FALSE) &amp; Audit!#REF! &amp; VLOOKUP(Audit!#REF!,$V$13:$AE$22,10,FALSE) &amp; IF(Audit!#REF!=10,Audit!#REF!&amp;Audit!#REF!,"") &amp; IF(Audit!#REF!&lt;&gt;1,U608,"")</f>
        <v>#REF!</v>
      </c>
      <c r="L608" s="10" t="e">
        <f>Audit!#REF!</f>
        <v>#REF!</v>
      </c>
      <c r="M608" s="10" t="e">
        <f t="shared" si="281"/>
        <v>#REF!</v>
      </c>
      <c r="N608" s="10" t="e">
        <f t="shared" si="282"/>
        <v>#REF!</v>
      </c>
      <c r="O608" s="10" t="e">
        <f t="shared" si="283"/>
        <v>#REF!</v>
      </c>
      <c r="P608" s="10" t="e">
        <f t="shared" si="284"/>
        <v>#REF!</v>
      </c>
      <c r="Q608" s="10" t="e">
        <f t="shared" si="285"/>
        <v>#REF!</v>
      </c>
      <c r="R608" s="10" t="e">
        <f t="shared" si="286"/>
        <v>#REF!</v>
      </c>
      <c r="S608" s="10" t="e">
        <f t="shared" si="287"/>
        <v>#REF!</v>
      </c>
      <c r="T608" s="10" t="e">
        <f t="shared" si="288"/>
        <v>#REF!</v>
      </c>
      <c r="U608" s="17" t="e">
        <f>IF(Audit!#REF!="","",VLOOKUP(Audit!#REF!,$W$26:$X$35,2,FALSE)) &amp; Audit!#REF! &amp; IF(Audit!#REF!="","",IF(Audit!#REF!&lt;=1.4,VLOOKUP(Audit!#REF!,$W$38:X653,2,FALSE),VLOOKUP(Audit!#REF!,$W$51:$X$61,2,FALSE))) &amp; IF(Audit!#REF!="","",VLOOKUP(Audit!#REF!,$Y$26:$Z$35,2,FALSE) &amp; Audit!#REF! &amp; IF(Audit!#REF!="","",IF(Audit!#REF!&lt;=1.4,VLOOKUP(Audit!#REF!,$Y$38:$Z$48,2,FALSE),VLOOKUP(Audit!#REF!,$Y$51:$Z$61,2,FALSE))))</f>
        <v>#REF!</v>
      </c>
      <c r="V608" s="21"/>
      <c r="AH608" s="49" t="e">
        <f>Audit!#REF!</f>
        <v>#REF!</v>
      </c>
      <c r="AI608" s="50" t="e">
        <f>VLOOKUP(Audit!#REF!,$V$3:$AE$12,2,FALSE)&amp; IF(Audit!#REF!=10,Audit!#REF!,"")</f>
        <v>#REF!</v>
      </c>
      <c r="AJ608" s="50" t="e">
        <f>VLOOKUP(Audit!#REF!,$V$13:$AE$22,2,FALSE)&amp; IF(Audit!#REF!=10,Audit!#REF!,"")</f>
        <v>#REF!</v>
      </c>
      <c r="AK608" s="47" t="e">
        <f t="shared" si="289"/>
        <v>#REF!</v>
      </c>
      <c r="AL608" s="50" t="e">
        <f>VLOOKUP(Audit!#REF!,$V$3:$AE$12,3,FALSE)&amp; IF(Audit!#REF!=10,Audit!#REF!,"")</f>
        <v>#REF!</v>
      </c>
      <c r="AM608" s="50" t="e">
        <f>VLOOKUP(Audit!#REF!,$V$13:$AE$22,3,FALSE)&amp; IF(Audit!#REF!=10,Audit!#REF!,"")</f>
        <v>#REF!</v>
      </c>
      <c r="AN608" s="47" t="e">
        <f t="shared" si="290"/>
        <v>#REF!</v>
      </c>
      <c r="AO608" s="50" t="e">
        <f>VLOOKUP(Audit!#REF!,$V$3:$AE$12,4,FALSE) &amp;  Audit!#REF! &amp; IF(Audit!#REF!=10,Audit!#REF!,"")</f>
        <v>#REF!</v>
      </c>
      <c r="AP608" s="50" t="e">
        <f>VLOOKUP(Audit!#REF!,$V$13:$AE$22,4,FALSE)&amp; IF(Audit!#REF!=10,Audit!#REF!,"")</f>
        <v>#REF!</v>
      </c>
      <c r="AQ608" s="47" t="e">
        <f t="shared" si="291"/>
        <v>#REF!</v>
      </c>
      <c r="AR608" s="50" t="e">
        <f>VLOOKUP(Audit!#REF!,$V$3:$AE$12,5,FALSE)&amp; IF(Audit!#REF!=10,Audit!#REF!,"")</f>
        <v>#REF!</v>
      </c>
      <c r="AS608" s="50" t="e">
        <f>VLOOKUP(Audit!#REF!,$V$13:$AE$22,5,FALSE)&amp; IF(Audit!#REF!=10,Audit!#REF!,"")</f>
        <v>#REF!</v>
      </c>
      <c r="AT608" s="47" t="e">
        <f t="shared" si="292"/>
        <v>#REF!</v>
      </c>
      <c r="AU608" s="50" t="e">
        <f>VLOOKUP(Audit!#REF!,$V$3:$AE$12,6,FALSE)&amp; IF(Audit!#REF!=10,Audit!#REF!,"")</f>
        <v>#REF!</v>
      </c>
      <c r="AV608" s="50" t="e">
        <f>VLOOKUP(Audit!#REF!,$V$13:$AE$22,6,FALSE)&amp; IF(Audit!#REF!=10,Audit!#REF!,"")</f>
        <v>#REF!</v>
      </c>
      <c r="AW608" s="47" t="e">
        <f t="shared" si="293"/>
        <v>#REF!</v>
      </c>
      <c r="AX608" s="50" t="e">
        <f>VLOOKUP(Audit!#REF!,$V$3:$AE$12,7,FALSE)&amp; IF(Audit!#REF!=10,Audit!#REF!,"")</f>
        <v>#REF!</v>
      </c>
      <c r="AY608" s="50" t="e">
        <f>VLOOKUP(Audit!#REF!,$V$13:$AE$22,7,FALSE) &amp; IF(Audit!#REF!=10,Audit!#REF!,"")</f>
        <v>#REF!</v>
      </c>
      <c r="AZ608" s="47" t="e">
        <f t="shared" si="294"/>
        <v>#REF!</v>
      </c>
      <c r="BA608" s="50" t="e">
        <f>VLOOKUP(Audit!#REF!,$V$3:$AE$12,8,FALSE)&amp; Audit!#REF! &amp; IF(Audit!#REF!=10,Audit!#REF!,"")</f>
        <v>#REF!</v>
      </c>
      <c r="BB608" s="50" t="e">
        <f>VLOOKUP(Audit!#REF!,$V$13:$AE$22,8,FALSE) &amp; IF(Audit!#REF!=10,Audit!#REF!,"")</f>
        <v>#REF!</v>
      </c>
      <c r="BC608" s="47" t="e">
        <f t="shared" si="295"/>
        <v>#REF!</v>
      </c>
      <c r="BD608" s="50" t="e">
        <f>VLOOKUP(Audit!#REF!,$V$3:$AE$12,9,FALSE)&amp; IF(Audit!#REF!=10,Audit!#REF!,"")</f>
        <v>#REF!</v>
      </c>
      <c r="BE608" s="50" t="e">
        <f>VLOOKUP(Audit!#REF!,$V$13:$AE$22,9,FALSE) &amp; IF(Audit!#REF!=10,Audit!#REF!,"") &amp; IF(Audit!#REF!&lt;&gt;1,U608,"")</f>
        <v>#REF!</v>
      </c>
      <c r="BF608" s="47" t="e">
        <f t="shared" si="296"/>
        <v>#REF!</v>
      </c>
      <c r="BG608" s="50" t="e">
        <f>VLOOKUP(Audit!#REF!,$V$3:$AE$12,10,FALSE) &amp; Audit!#REF! &amp; IF(Audit!#REF!=10,Audit!#REF!,"")</f>
        <v>#REF!</v>
      </c>
      <c r="BH608" s="50" t="e">
        <f>VLOOKUP(Audit!#REF!,$V$13:$AE$22,10,FALSE) &amp; IF(Audit!#REF!=10,Audit!#REF!,"") &amp; IF(Audit!#REF!&lt;&gt;1,U608,"")</f>
        <v>#REF!</v>
      </c>
      <c r="BI608" s="47" t="e">
        <f t="shared" si="297"/>
        <v>#REF!</v>
      </c>
      <c r="BJ608" s="48" t="str">
        <f t="shared" si="298"/>
        <v/>
      </c>
      <c r="BK608" s="48" t="str">
        <f t="shared" si="299"/>
        <v/>
      </c>
      <c r="BL608" s="48" t="str">
        <f t="shared" si="300"/>
        <v/>
      </c>
      <c r="BM608" s="48" t="str">
        <f t="shared" si="301"/>
        <v/>
      </c>
      <c r="BN608" s="48" t="str">
        <f t="shared" si="302"/>
        <v/>
      </c>
      <c r="BO608" s="48" t="str">
        <f t="shared" si="303"/>
        <v/>
      </c>
      <c r="BP608" s="48" t="str">
        <f t="shared" si="304"/>
        <v/>
      </c>
      <c r="BQ608" s="48" t="str">
        <f t="shared" si="305"/>
        <v/>
      </c>
      <c r="BR608" s="48" t="str">
        <f t="shared" si="306"/>
        <v/>
      </c>
      <c r="BS608" s="48" t="str">
        <f t="shared" si="307"/>
        <v/>
      </c>
      <c r="BT608" s="48" t="str">
        <f t="shared" si="308"/>
        <v/>
      </c>
      <c r="BU608" s="48" t="str">
        <f t="shared" si="309"/>
        <v/>
      </c>
    </row>
    <row r="609" spans="1:73">
      <c r="A609" s="10" t="e">
        <f>Audit!#REF!</f>
        <v>#REF!</v>
      </c>
      <c r="B609" s="10" t="e">
        <f t="shared" si="280"/>
        <v>#REF!</v>
      </c>
      <c r="C609" s="17" t="e">
        <f>VLOOKUP(Audit!#REF!,$V$3:$AE$12,2,FALSE) &amp; VLOOKUP(Audit!#REF!,$V$13:$AE$22,2,FALSE)&amp; IF(Audit!#REF!=10,Audit!#REF!&amp;Audit!#REF!,"")</f>
        <v>#REF!</v>
      </c>
      <c r="D609" s="17" t="e">
        <f>VLOOKUP(Audit!#REF!,$V$3:$AE$12,3,FALSE) &amp; VLOOKUP(Audit!#REF!,$V$13:$AE$22,3,FALSE) &amp;IF(Audit!#REF!=10,Audit!#REF!&amp;Audit!#REF!,"")</f>
        <v>#REF!</v>
      </c>
      <c r="E609" s="17" t="e">
        <f>VLOOKUP(Audit!#REF!,$V$3:$AE$12,4,FALSE)&amp; Audit!#REF! &amp; VLOOKUP(Audit!#REF!,$V$13:$AE$22,4,FALSE)&amp; IF(Audit!#REF!=10,Audit!#REF!&amp;Audit!#REF!,"")</f>
        <v>#REF!</v>
      </c>
      <c r="F609" s="17" t="e">
        <f>VLOOKUP(Audit!#REF!,$V$3:$AE$12,5,FALSE) &amp; VLOOKUP(Audit!#REF!,$V$13:$AE$22,5,FALSE)&amp; IF(Audit!#REF!=10,Audit!#REF!&amp;Audit!#REF!,"")</f>
        <v>#REF!</v>
      </c>
      <c r="G609" s="17" t="e">
        <f>VLOOKUP(Audit!#REF!,$V$3:$AE$12,6,FALSE) &amp; VLOOKUP(Audit!#REF!,$V$13:$AE$22,6,FALSE)&amp; IF(Audit!#REF!=10,Audit!#REF!&amp;Audit!#REF!,"")</f>
        <v>#REF!</v>
      </c>
      <c r="H609" s="17" t="e">
        <f>VLOOKUP(Audit!#REF!,$V$3:$AE$12,7,FALSE) &amp; VLOOKUP(Audit!#REF!,$V$13:$AE$22,7,FALSE)&amp;IF(Audit!#REF!=10,Audit!#REF!&amp;Audit!#REF!,"")</f>
        <v>#REF!</v>
      </c>
      <c r="I609" s="17" t="e">
        <f>VLOOKUP(Audit!#REF!,$V$3:$AE$12,8,FALSE) &amp; Audit!#REF! &amp; VLOOKUP(Audit!#REF!,$V$13:$AE$22,8,FALSE)&amp;IF(Audit!#REF!=10,Audit!#REF!&amp;Audit!#REF!,"")</f>
        <v>#REF!</v>
      </c>
      <c r="J609" s="17" t="e">
        <f>VLOOKUP(Audit!#REF!,$V$3:$AE$12,9,FALSE) &amp; VLOOKUP(Audit!#REF!,$V$13:$AE$22,9,FALSE) &amp; IF(Audit!#REF!=10,Audit!#REF!&amp;Audit!#REF!,"") &amp; IF(Audit!#REF!&lt;&gt;1,U609,"")</f>
        <v>#REF!</v>
      </c>
      <c r="K609" s="17" t="e">
        <f>VLOOKUP(Audit!#REF!,$V$3:$AE$12,10,FALSE) &amp; Audit!#REF! &amp; VLOOKUP(Audit!#REF!,$V$13:$AE$22,10,FALSE) &amp; IF(Audit!#REF!=10,Audit!#REF!&amp;Audit!#REF!,"") &amp; IF(Audit!#REF!&lt;&gt;1,U609,"")</f>
        <v>#REF!</v>
      </c>
      <c r="L609" s="10" t="e">
        <f>Audit!#REF!</f>
        <v>#REF!</v>
      </c>
      <c r="M609" s="10" t="e">
        <f t="shared" si="281"/>
        <v>#REF!</v>
      </c>
      <c r="N609" s="10" t="e">
        <f t="shared" si="282"/>
        <v>#REF!</v>
      </c>
      <c r="O609" s="10" t="e">
        <f t="shared" si="283"/>
        <v>#REF!</v>
      </c>
      <c r="P609" s="10" t="e">
        <f t="shared" si="284"/>
        <v>#REF!</v>
      </c>
      <c r="Q609" s="10" t="e">
        <f t="shared" si="285"/>
        <v>#REF!</v>
      </c>
      <c r="R609" s="10" t="e">
        <f t="shared" si="286"/>
        <v>#REF!</v>
      </c>
      <c r="S609" s="10" t="e">
        <f t="shared" si="287"/>
        <v>#REF!</v>
      </c>
      <c r="T609" s="10" t="e">
        <f t="shared" si="288"/>
        <v>#REF!</v>
      </c>
      <c r="U609" s="17" t="e">
        <f>IF(Audit!#REF!="","",VLOOKUP(Audit!#REF!,$W$26:$X$35,2,FALSE)) &amp; Audit!#REF! &amp; IF(Audit!#REF!="","",IF(Audit!#REF!&lt;=1.4,VLOOKUP(Audit!#REF!,$W$38:X654,2,FALSE),VLOOKUP(Audit!#REF!,$W$51:$X$61,2,FALSE))) &amp; IF(Audit!#REF!="","",VLOOKUP(Audit!#REF!,$Y$26:$Z$35,2,FALSE) &amp; Audit!#REF! &amp; IF(Audit!#REF!="","",IF(Audit!#REF!&lt;=1.4,VLOOKUP(Audit!#REF!,$Y$38:$Z$48,2,FALSE),VLOOKUP(Audit!#REF!,$Y$51:$Z$61,2,FALSE))))</f>
        <v>#REF!</v>
      </c>
      <c r="V609" s="21"/>
      <c r="AH609" s="49" t="e">
        <f>Audit!#REF!</f>
        <v>#REF!</v>
      </c>
      <c r="AI609" s="50" t="e">
        <f>VLOOKUP(Audit!#REF!,$V$3:$AE$12,2,FALSE)&amp; IF(Audit!#REF!=10,Audit!#REF!,"")</f>
        <v>#REF!</v>
      </c>
      <c r="AJ609" s="50" t="e">
        <f>VLOOKUP(Audit!#REF!,$V$13:$AE$22,2,FALSE)&amp; IF(Audit!#REF!=10,Audit!#REF!,"")</f>
        <v>#REF!</v>
      </c>
      <c r="AK609" s="47" t="e">
        <f t="shared" si="289"/>
        <v>#REF!</v>
      </c>
      <c r="AL609" s="50" t="e">
        <f>VLOOKUP(Audit!#REF!,$V$3:$AE$12,3,FALSE)&amp; IF(Audit!#REF!=10,Audit!#REF!,"")</f>
        <v>#REF!</v>
      </c>
      <c r="AM609" s="50" t="e">
        <f>VLOOKUP(Audit!#REF!,$V$13:$AE$22,3,FALSE)&amp; IF(Audit!#REF!=10,Audit!#REF!,"")</f>
        <v>#REF!</v>
      </c>
      <c r="AN609" s="47" t="e">
        <f t="shared" si="290"/>
        <v>#REF!</v>
      </c>
      <c r="AO609" s="50" t="e">
        <f>VLOOKUP(Audit!#REF!,$V$3:$AE$12,4,FALSE) &amp;  Audit!#REF! &amp; IF(Audit!#REF!=10,Audit!#REF!,"")</f>
        <v>#REF!</v>
      </c>
      <c r="AP609" s="50" t="e">
        <f>VLOOKUP(Audit!#REF!,$V$13:$AE$22,4,FALSE)&amp; IF(Audit!#REF!=10,Audit!#REF!,"")</f>
        <v>#REF!</v>
      </c>
      <c r="AQ609" s="47" t="e">
        <f t="shared" si="291"/>
        <v>#REF!</v>
      </c>
      <c r="AR609" s="50" t="e">
        <f>VLOOKUP(Audit!#REF!,$V$3:$AE$12,5,FALSE)&amp; IF(Audit!#REF!=10,Audit!#REF!,"")</f>
        <v>#REF!</v>
      </c>
      <c r="AS609" s="50" t="e">
        <f>VLOOKUP(Audit!#REF!,$V$13:$AE$22,5,FALSE)&amp; IF(Audit!#REF!=10,Audit!#REF!,"")</f>
        <v>#REF!</v>
      </c>
      <c r="AT609" s="47" t="e">
        <f t="shared" si="292"/>
        <v>#REF!</v>
      </c>
      <c r="AU609" s="50" t="e">
        <f>VLOOKUP(Audit!#REF!,$V$3:$AE$12,6,FALSE)&amp; IF(Audit!#REF!=10,Audit!#REF!,"")</f>
        <v>#REF!</v>
      </c>
      <c r="AV609" s="50" t="e">
        <f>VLOOKUP(Audit!#REF!,$V$13:$AE$22,6,FALSE)&amp; IF(Audit!#REF!=10,Audit!#REF!,"")</f>
        <v>#REF!</v>
      </c>
      <c r="AW609" s="47" t="e">
        <f t="shared" si="293"/>
        <v>#REF!</v>
      </c>
      <c r="AX609" s="50" t="e">
        <f>VLOOKUP(Audit!#REF!,$V$3:$AE$12,7,FALSE)&amp; IF(Audit!#REF!=10,Audit!#REF!,"")</f>
        <v>#REF!</v>
      </c>
      <c r="AY609" s="50" t="e">
        <f>VLOOKUP(Audit!#REF!,$V$13:$AE$22,7,FALSE) &amp; IF(Audit!#REF!=10,Audit!#REF!,"")</f>
        <v>#REF!</v>
      </c>
      <c r="AZ609" s="47" t="e">
        <f t="shared" si="294"/>
        <v>#REF!</v>
      </c>
      <c r="BA609" s="50" t="e">
        <f>VLOOKUP(Audit!#REF!,$V$3:$AE$12,8,FALSE)&amp; Audit!#REF! &amp; IF(Audit!#REF!=10,Audit!#REF!,"")</f>
        <v>#REF!</v>
      </c>
      <c r="BB609" s="50" t="e">
        <f>VLOOKUP(Audit!#REF!,$V$13:$AE$22,8,FALSE) &amp; IF(Audit!#REF!=10,Audit!#REF!,"")</f>
        <v>#REF!</v>
      </c>
      <c r="BC609" s="47" t="e">
        <f t="shared" si="295"/>
        <v>#REF!</v>
      </c>
      <c r="BD609" s="50" t="e">
        <f>VLOOKUP(Audit!#REF!,$V$3:$AE$12,9,FALSE)&amp; IF(Audit!#REF!=10,Audit!#REF!,"")</f>
        <v>#REF!</v>
      </c>
      <c r="BE609" s="50" t="e">
        <f>VLOOKUP(Audit!#REF!,$V$13:$AE$22,9,FALSE) &amp; IF(Audit!#REF!=10,Audit!#REF!,"") &amp; IF(Audit!#REF!&lt;&gt;1,U609,"")</f>
        <v>#REF!</v>
      </c>
      <c r="BF609" s="47" t="e">
        <f t="shared" si="296"/>
        <v>#REF!</v>
      </c>
      <c r="BG609" s="50" t="e">
        <f>VLOOKUP(Audit!#REF!,$V$3:$AE$12,10,FALSE) &amp; Audit!#REF! &amp; IF(Audit!#REF!=10,Audit!#REF!,"")</f>
        <v>#REF!</v>
      </c>
      <c r="BH609" s="50" t="e">
        <f>VLOOKUP(Audit!#REF!,$V$13:$AE$22,10,FALSE) &amp; IF(Audit!#REF!=10,Audit!#REF!,"") &amp; IF(Audit!#REF!&lt;&gt;1,U609,"")</f>
        <v>#REF!</v>
      </c>
      <c r="BI609" s="47" t="e">
        <f t="shared" si="297"/>
        <v>#REF!</v>
      </c>
      <c r="BJ609" s="48" t="str">
        <f t="shared" si="298"/>
        <v/>
      </c>
      <c r="BK609" s="48" t="str">
        <f t="shared" si="299"/>
        <v/>
      </c>
      <c r="BL609" s="48" t="str">
        <f t="shared" si="300"/>
        <v/>
      </c>
      <c r="BM609" s="48" t="str">
        <f t="shared" si="301"/>
        <v/>
      </c>
      <c r="BN609" s="48" t="str">
        <f t="shared" si="302"/>
        <v/>
      </c>
      <c r="BO609" s="48" t="str">
        <f t="shared" si="303"/>
        <v/>
      </c>
      <c r="BP609" s="48" t="str">
        <f t="shared" si="304"/>
        <v/>
      </c>
      <c r="BQ609" s="48" t="str">
        <f t="shared" si="305"/>
        <v/>
      </c>
      <c r="BR609" s="48" t="str">
        <f t="shared" si="306"/>
        <v/>
      </c>
      <c r="BS609" s="48" t="str">
        <f t="shared" si="307"/>
        <v/>
      </c>
      <c r="BT609" s="48" t="str">
        <f t="shared" si="308"/>
        <v/>
      </c>
      <c r="BU609" s="48" t="str">
        <f t="shared" si="309"/>
        <v/>
      </c>
    </row>
    <row r="610" spans="1:73">
      <c r="A610" s="10" t="e">
        <f>Audit!#REF!</f>
        <v>#REF!</v>
      </c>
      <c r="B610" s="10" t="e">
        <f t="shared" si="280"/>
        <v>#REF!</v>
      </c>
      <c r="C610" s="17" t="e">
        <f>VLOOKUP(Audit!#REF!,$V$3:$AE$12,2,FALSE) &amp; VLOOKUP(Audit!#REF!,$V$13:$AE$22,2,FALSE)&amp; IF(Audit!#REF!=10,Audit!#REF!&amp;Audit!#REF!,"")</f>
        <v>#REF!</v>
      </c>
      <c r="D610" s="17" t="e">
        <f>VLOOKUP(Audit!#REF!,$V$3:$AE$12,3,FALSE) &amp; VLOOKUP(Audit!#REF!,$V$13:$AE$22,3,FALSE) &amp;IF(Audit!#REF!=10,Audit!#REF!&amp;Audit!#REF!,"")</f>
        <v>#REF!</v>
      </c>
      <c r="E610" s="17" t="e">
        <f>VLOOKUP(Audit!#REF!,$V$3:$AE$12,4,FALSE)&amp; Audit!#REF! &amp; VLOOKUP(Audit!#REF!,$V$13:$AE$22,4,FALSE)&amp; IF(Audit!#REF!=10,Audit!#REF!&amp;Audit!#REF!,"")</f>
        <v>#REF!</v>
      </c>
      <c r="F610" s="17" t="e">
        <f>VLOOKUP(Audit!#REF!,$V$3:$AE$12,5,FALSE) &amp; VLOOKUP(Audit!#REF!,$V$13:$AE$22,5,FALSE)&amp; IF(Audit!#REF!=10,Audit!#REF!&amp;Audit!#REF!,"")</f>
        <v>#REF!</v>
      </c>
      <c r="G610" s="17" t="e">
        <f>VLOOKUP(Audit!#REF!,$V$3:$AE$12,6,FALSE) &amp; VLOOKUP(Audit!#REF!,$V$13:$AE$22,6,FALSE)&amp; IF(Audit!#REF!=10,Audit!#REF!&amp;Audit!#REF!,"")</f>
        <v>#REF!</v>
      </c>
      <c r="H610" s="17" t="e">
        <f>VLOOKUP(Audit!#REF!,$V$3:$AE$12,7,FALSE) &amp; VLOOKUP(Audit!#REF!,$V$13:$AE$22,7,FALSE)&amp;IF(Audit!#REF!=10,Audit!#REF!&amp;Audit!#REF!,"")</f>
        <v>#REF!</v>
      </c>
      <c r="I610" s="17" t="e">
        <f>VLOOKUP(Audit!#REF!,$V$3:$AE$12,8,FALSE) &amp; Audit!#REF! &amp; VLOOKUP(Audit!#REF!,$V$13:$AE$22,8,FALSE)&amp;IF(Audit!#REF!=10,Audit!#REF!&amp;Audit!#REF!,"")</f>
        <v>#REF!</v>
      </c>
      <c r="J610" s="17" t="e">
        <f>VLOOKUP(Audit!#REF!,$V$3:$AE$12,9,FALSE) &amp; VLOOKUP(Audit!#REF!,$V$13:$AE$22,9,FALSE) &amp; IF(Audit!#REF!=10,Audit!#REF!&amp;Audit!#REF!,"") &amp; IF(Audit!#REF!&lt;&gt;1,U610,"")</f>
        <v>#REF!</v>
      </c>
      <c r="K610" s="17" t="e">
        <f>VLOOKUP(Audit!#REF!,$V$3:$AE$12,10,FALSE) &amp; Audit!#REF! &amp; VLOOKUP(Audit!#REF!,$V$13:$AE$22,10,FALSE) &amp; IF(Audit!#REF!=10,Audit!#REF!&amp;Audit!#REF!,"") &amp; IF(Audit!#REF!&lt;&gt;1,U610,"")</f>
        <v>#REF!</v>
      </c>
      <c r="L610" s="10" t="e">
        <f>Audit!#REF!</f>
        <v>#REF!</v>
      </c>
      <c r="M610" s="10" t="e">
        <f t="shared" si="281"/>
        <v>#REF!</v>
      </c>
      <c r="N610" s="10" t="e">
        <f t="shared" si="282"/>
        <v>#REF!</v>
      </c>
      <c r="O610" s="10" t="e">
        <f t="shared" si="283"/>
        <v>#REF!</v>
      </c>
      <c r="P610" s="10" t="e">
        <f t="shared" si="284"/>
        <v>#REF!</v>
      </c>
      <c r="Q610" s="10" t="e">
        <f t="shared" si="285"/>
        <v>#REF!</v>
      </c>
      <c r="R610" s="10" t="e">
        <f t="shared" si="286"/>
        <v>#REF!</v>
      </c>
      <c r="S610" s="10" t="e">
        <f t="shared" si="287"/>
        <v>#REF!</v>
      </c>
      <c r="T610" s="10" t="e">
        <f t="shared" si="288"/>
        <v>#REF!</v>
      </c>
      <c r="U610" s="17" t="e">
        <f>IF(Audit!#REF!="","",VLOOKUP(Audit!#REF!,$W$26:$X$35,2,FALSE)) &amp; Audit!#REF! &amp; IF(Audit!#REF!="","",IF(Audit!#REF!&lt;=1.4,VLOOKUP(Audit!#REF!,$W$38:X655,2,FALSE),VLOOKUP(Audit!#REF!,$W$51:$X$61,2,FALSE))) &amp; IF(Audit!#REF!="","",VLOOKUP(Audit!#REF!,$Y$26:$Z$35,2,FALSE) &amp; Audit!#REF! &amp; IF(Audit!#REF!="","",IF(Audit!#REF!&lt;=1.4,VLOOKUP(Audit!#REF!,$Y$38:$Z$48,2,FALSE),VLOOKUP(Audit!#REF!,$Y$51:$Z$61,2,FALSE))))</f>
        <v>#REF!</v>
      </c>
      <c r="V610" s="21"/>
      <c r="AH610" s="49" t="e">
        <f>Audit!#REF!</f>
        <v>#REF!</v>
      </c>
      <c r="AI610" s="50" t="e">
        <f>VLOOKUP(Audit!#REF!,$V$3:$AE$12,2,FALSE)&amp; IF(Audit!#REF!=10,Audit!#REF!,"")</f>
        <v>#REF!</v>
      </c>
      <c r="AJ610" s="50" t="e">
        <f>VLOOKUP(Audit!#REF!,$V$13:$AE$22,2,FALSE)&amp; IF(Audit!#REF!=10,Audit!#REF!,"")</f>
        <v>#REF!</v>
      </c>
      <c r="AK610" s="47" t="e">
        <f t="shared" si="289"/>
        <v>#REF!</v>
      </c>
      <c r="AL610" s="50" t="e">
        <f>VLOOKUP(Audit!#REF!,$V$3:$AE$12,3,FALSE)&amp; IF(Audit!#REF!=10,Audit!#REF!,"")</f>
        <v>#REF!</v>
      </c>
      <c r="AM610" s="50" t="e">
        <f>VLOOKUP(Audit!#REF!,$V$13:$AE$22,3,FALSE)&amp; IF(Audit!#REF!=10,Audit!#REF!,"")</f>
        <v>#REF!</v>
      </c>
      <c r="AN610" s="47" t="e">
        <f t="shared" si="290"/>
        <v>#REF!</v>
      </c>
      <c r="AO610" s="50" t="e">
        <f>VLOOKUP(Audit!#REF!,$V$3:$AE$12,4,FALSE) &amp;  Audit!#REF! &amp; IF(Audit!#REF!=10,Audit!#REF!,"")</f>
        <v>#REF!</v>
      </c>
      <c r="AP610" s="50" t="e">
        <f>VLOOKUP(Audit!#REF!,$V$13:$AE$22,4,FALSE)&amp; IF(Audit!#REF!=10,Audit!#REF!,"")</f>
        <v>#REF!</v>
      </c>
      <c r="AQ610" s="47" t="e">
        <f t="shared" si="291"/>
        <v>#REF!</v>
      </c>
      <c r="AR610" s="50" t="e">
        <f>VLOOKUP(Audit!#REF!,$V$3:$AE$12,5,FALSE)&amp; IF(Audit!#REF!=10,Audit!#REF!,"")</f>
        <v>#REF!</v>
      </c>
      <c r="AS610" s="50" t="e">
        <f>VLOOKUP(Audit!#REF!,$V$13:$AE$22,5,FALSE)&amp; IF(Audit!#REF!=10,Audit!#REF!,"")</f>
        <v>#REF!</v>
      </c>
      <c r="AT610" s="47" t="e">
        <f t="shared" si="292"/>
        <v>#REF!</v>
      </c>
      <c r="AU610" s="50" t="e">
        <f>VLOOKUP(Audit!#REF!,$V$3:$AE$12,6,FALSE)&amp; IF(Audit!#REF!=10,Audit!#REF!,"")</f>
        <v>#REF!</v>
      </c>
      <c r="AV610" s="50" t="e">
        <f>VLOOKUP(Audit!#REF!,$V$13:$AE$22,6,FALSE)&amp; IF(Audit!#REF!=10,Audit!#REF!,"")</f>
        <v>#REF!</v>
      </c>
      <c r="AW610" s="47" t="e">
        <f t="shared" si="293"/>
        <v>#REF!</v>
      </c>
      <c r="AX610" s="50" t="e">
        <f>VLOOKUP(Audit!#REF!,$V$3:$AE$12,7,FALSE)&amp; IF(Audit!#REF!=10,Audit!#REF!,"")</f>
        <v>#REF!</v>
      </c>
      <c r="AY610" s="50" t="e">
        <f>VLOOKUP(Audit!#REF!,$V$13:$AE$22,7,FALSE) &amp; IF(Audit!#REF!=10,Audit!#REF!,"")</f>
        <v>#REF!</v>
      </c>
      <c r="AZ610" s="47" t="e">
        <f t="shared" si="294"/>
        <v>#REF!</v>
      </c>
      <c r="BA610" s="50" t="e">
        <f>VLOOKUP(Audit!#REF!,$V$3:$AE$12,8,FALSE)&amp; Audit!#REF! &amp; IF(Audit!#REF!=10,Audit!#REF!,"")</f>
        <v>#REF!</v>
      </c>
      <c r="BB610" s="50" t="e">
        <f>VLOOKUP(Audit!#REF!,$V$13:$AE$22,8,FALSE) &amp; IF(Audit!#REF!=10,Audit!#REF!,"")</f>
        <v>#REF!</v>
      </c>
      <c r="BC610" s="47" t="e">
        <f t="shared" si="295"/>
        <v>#REF!</v>
      </c>
      <c r="BD610" s="50" t="e">
        <f>VLOOKUP(Audit!#REF!,$V$3:$AE$12,9,FALSE)&amp; IF(Audit!#REF!=10,Audit!#REF!,"")</f>
        <v>#REF!</v>
      </c>
      <c r="BE610" s="50" t="e">
        <f>VLOOKUP(Audit!#REF!,$V$13:$AE$22,9,FALSE) &amp; IF(Audit!#REF!=10,Audit!#REF!,"") &amp; IF(Audit!#REF!&lt;&gt;1,U610,"")</f>
        <v>#REF!</v>
      </c>
      <c r="BF610" s="47" t="e">
        <f t="shared" si="296"/>
        <v>#REF!</v>
      </c>
      <c r="BG610" s="50" t="e">
        <f>VLOOKUP(Audit!#REF!,$V$3:$AE$12,10,FALSE) &amp; Audit!#REF! &amp; IF(Audit!#REF!=10,Audit!#REF!,"")</f>
        <v>#REF!</v>
      </c>
      <c r="BH610" s="50" t="e">
        <f>VLOOKUP(Audit!#REF!,$V$13:$AE$22,10,FALSE) &amp; IF(Audit!#REF!=10,Audit!#REF!,"") &amp; IF(Audit!#REF!&lt;&gt;1,U610,"")</f>
        <v>#REF!</v>
      </c>
      <c r="BI610" s="47" t="e">
        <f t="shared" si="297"/>
        <v>#REF!</v>
      </c>
      <c r="BJ610" s="48" t="str">
        <f t="shared" si="298"/>
        <v/>
      </c>
      <c r="BK610" s="48" t="str">
        <f t="shared" si="299"/>
        <v/>
      </c>
      <c r="BL610" s="48" t="str">
        <f t="shared" si="300"/>
        <v/>
      </c>
      <c r="BM610" s="48" t="str">
        <f t="shared" si="301"/>
        <v/>
      </c>
      <c r="BN610" s="48" t="str">
        <f t="shared" si="302"/>
        <v/>
      </c>
      <c r="BO610" s="48" t="str">
        <f t="shared" si="303"/>
        <v/>
      </c>
      <c r="BP610" s="48" t="str">
        <f t="shared" si="304"/>
        <v/>
      </c>
      <c r="BQ610" s="48" t="str">
        <f t="shared" si="305"/>
        <v/>
      </c>
      <c r="BR610" s="48" t="str">
        <f t="shared" si="306"/>
        <v/>
      </c>
      <c r="BS610" s="48" t="str">
        <f t="shared" si="307"/>
        <v/>
      </c>
      <c r="BT610" s="48" t="str">
        <f t="shared" si="308"/>
        <v/>
      </c>
      <c r="BU610" s="48" t="str">
        <f t="shared" si="309"/>
        <v/>
      </c>
    </row>
    <row r="611" spans="1:73">
      <c r="A611" s="10" t="e">
        <f>Audit!#REF!</f>
        <v>#REF!</v>
      </c>
      <c r="B611" s="10" t="e">
        <f t="shared" si="280"/>
        <v>#REF!</v>
      </c>
      <c r="C611" s="17" t="e">
        <f>VLOOKUP(Audit!#REF!,$V$3:$AE$12,2,FALSE) &amp; VLOOKUP(Audit!#REF!,$V$13:$AE$22,2,FALSE)&amp; IF(Audit!#REF!=10,Audit!#REF!&amp;Audit!#REF!,"")</f>
        <v>#REF!</v>
      </c>
      <c r="D611" s="17" t="e">
        <f>VLOOKUP(Audit!#REF!,$V$3:$AE$12,3,FALSE) &amp; VLOOKUP(Audit!#REF!,$V$13:$AE$22,3,FALSE) &amp;IF(Audit!#REF!=10,Audit!#REF!&amp;Audit!#REF!,"")</f>
        <v>#REF!</v>
      </c>
      <c r="E611" s="17" t="e">
        <f>VLOOKUP(Audit!#REF!,$V$3:$AE$12,4,FALSE)&amp; Audit!#REF! &amp; VLOOKUP(Audit!#REF!,$V$13:$AE$22,4,FALSE)&amp; IF(Audit!#REF!=10,Audit!#REF!&amp;Audit!#REF!,"")</f>
        <v>#REF!</v>
      </c>
      <c r="F611" s="17" t="e">
        <f>VLOOKUP(Audit!#REF!,$V$3:$AE$12,5,FALSE) &amp; VLOOKUP(Audit!#REF!,$V$13:$AE$22,5,FALSE)&amp; IF(Audit!#REF!=10,Audit!#REF!&amp;Audit!#REF!,"")</f>
        <v>#REF!</v>
      </c>
      <c r="G611" s="17" t="e">
        <f>VLOOKUP(Audit!#REF!,$V$3:$AE$12,6,FALSE) &amp; VLOOKUP(Audit!#REF!,$V$13:$AE$22,6,FALSE)&amp; IF(Audit!#REF!=10,Audit!#REF!&amp;Audit!#REF!,"")</f>
        <v>#REF!</v>
      </c>
      <c r="H611" s="17" t="e">
        <f>VLOOKUP(Audit!#REF!,$V$3:$AE$12,7,FALSE) &amp; VLOOKUP(Audit!#REF!,$V$13:$AE$22,7,FALSE)&amp;IF(Audit!#REF!=10,Audit!#REF!&amp;Audit!#REF!,"")</f>
        <v>#REF!</v>
      </c>
      <c r="I611" s="17" t="e">
        <f>VLOOKUP(Audit!#REF!,$V$3:$AE$12,8,FALSE) &amp; Audit!#REF! &amp; VLOOKUP(Audit!#REF!,$V$13:$AE$22,8,FALSE)&amp;IF(Audit!#REF!=10,Audit!#REF!&amp;Audit!#REF!,"")</f>
        <v>#REF!</v>
      </c>
      <c r="J611" s="17" t="e">
        <f>VLOOKUP(Audit!#REF!,$V$3:$AE$12,9,FALSE) &amp; VLOOKUP(Audit!#REF!,$V$13:$AE$22,9,FALSE) &amp; IF(Audit!#REF!=10,Audit!#REF!&amp;Audit!#REF!,"") &amp; IF(Audit!#REF!&lt;&gt;1,U611,"")</f>
        <v>#REF!</v>
      </c>
      <c r="K611" s="17" t="e">
        <f>VLOOKUP(Audit!#REF!,$V$3:$AE$12,10,FALSE) &amp; Audit!#REF! &amp; VLOOKUP(Audit!#REF!,$V$13:$AE$22,10,FALSE) &amp; IF(Audit!#REF!=10,Audit!#REF!&amp;Audit!#REF!,"") &amp; IF(Audit!#REF!&lt;&gt;1,U611,"")</f>
        <v>#REF!</v>
      </c>
      <c r="L611" s="10" t="e">
        <f>Audit!#REF!</f>
        <v>#REF!</v>
      </c>
      <c r="M611" s="10" t="e">
        <f t="shared" si="281"/>
        <v>#REF!</v>
      </c>
      <c r="N611" s="10" t="e">
        <f t="shared" si="282"/>
        <v>#REF!</v>
      </c>
      <c r="O611" s="10" t="e">
        <f t="shared" si="283"/>
        <v>#REF!</v>
      </c>
      <c r="P611" s="10" t="e">
        <f t="shared" si="284"/>
        <v>#REF!</v>
      </c>
      <c r="Q611" s="10" t="e">
        <f t="shared" si="285"/>
        <v>#REF!</v>
      </c>
      <c r="R611" s="10" t="e">
        <f t="shared" si="286"/>
        <v>#REF!</v>
      </c>
      <c r="S611" s="10" t="e">
        <f t="shared" si="287"/>
        <v>#REF!</v>
      </c>
      <c r="T611" s="10" t="e">
        <f t="shared" si="288"/>
        <v>#REF!</v>
      </c>
      <c r="U611" s="17" t="e">
        <f>IF(Audit!#REF!="","",VLOOKUP(Audit!#REF!,$W$26:$X$35,2,FALSE)) &amp; Audit!#REF! &amp; IF(Audit!#REF!="","",IF(Audit!#REF!&lt;=1.4,VLOOKUP(Audit!#REF!,$W$38:X656,2,FALSE),VLOOKUP(Audit!#REF!,$W$51:$X$61,2,FALSE))) &amp; IF(Audit!#REF!="","",VLOOKUP(Audit!#REF!,$Y$26:$Z$35,2,FALSE) &amp; Audit!#REF! &amp; IF(Audit!#REF!="","",IF(Audit!#REF!&lt;=1.4,VLOOKUP(Audit!#REF!,$Y$38:$Z$48,2,FALSE),VLOOKUP(Audit!#REF!,$Y$51:$Z$61,2,FALSE))))</f>
        <v>#REF!</v>
      </c>
      <c r="V611" s="21"/>
      <c r="AH611" s="49" t="e">
        <f>Audit!#REF!</f>
        <v>#REF!</v>
      </c>
      <c r="AI611" s="50" t="e">
        <f>VLOOKUP(Audit!#REF!,$V$3:$AE$12,2,FALSE)&amp; IF(Audit!#REF!=10,Audit!#REF!,"")</f>
        <v>#REF!</v>
      </c>
      <c r="AJ611" s="50" t="e">
        <f>VLOOKUP(Audit!#REF!,$V$13:$AE$22,2,FALSE)&amp; IF(Audit!#REF!=10,Audit!#REF!,"")</f>
        <v>#REF!</v>
      </c>
      <c r="AK611" s="47" t="e">
        <f t="shared" si="289"/>
        <v>#REF!</v>
      </c>
      <c r="AL611" s="50" t="e">
        <f>VLOOKUP(Audit!#REF!,$V$3:$AE$12,3,FALSE)&amp; IF(Audit!#REF!=10,Audit!#REF!,"")</f>
        <v>#REF!</v>
      </c>
      <c r="AM611" s="50" t="e">
        <f>VLOOKUP(Audit!#REF!,$V$13:$AE$22,3,FALSE)&amp; IF(Audit!#REF!=10,Audit!#REF!,"")</f>
        <v>#REF!</v>
      </c>
      <c r="AN611" s="47" t="e">
        <f t="shared" si="290"/>
        <v>#REF!</v>
      </c>
      <c r="AO611" s="50" t="e">
        <f>VLOOKUP(Audit!#REF!,$V$3:$AE$12,4,FALSE) &amp;  Audit!#REF! &amp; IF(Audit!#REF!=10,Audit!#REF!,"")</f>
        <v>#REF!</v>
      </c>
      <c r="AP611" s="50" t="e">
        <f>VLOOKUP(Audit!#REF!,$V$13:$AE$22,4,FALSE)&amp; IF(Audit!#REF!=10,Audit!#REF!,"")</f>
        <v>#REF!</v>
      </c>
      <c r="AQ611" s="47" t="e">
        <f t="shared" si="291"/>
        <v>#REF!</v>
      </c>
      <c r="AR611" s="50" t="e">
        <f>VLOOKUP(Audit!#REF!,$V$3:$AE$12,5,FALSE)&amp; IF(Audit!#REF!=10,Audit!#REF!,"")</f>
        <v>#REF!</v>
      </c>
      <c r="AS611" s="50" t="e">
        <f>VLOOKUP(Audit!#REF!,$V$13:$AE$22,5,FALSE)&amp; IF(Audit!#REF!=10,Audit!#REF!,"")</f>
        <v>#REF!</v>
      </c>
      <c r="AT611" s="47" t="e">
        <f t="shared" si="292"/>
        <v>#REF!</v>
      </c>
      <c r="AU611" s="50" t="e">
        <f>VLOOKUP(Audit!#REF!,$V$3:$AE$12,6,FALSE)&amp; IF(Audit!#REF!=10,Audit!#REF!,"")</f>
        <v>#REF!</v>
      </c>
      <c r="AV611" s="50" t="e">
        <f>VLOOKUP(Audit!#REF!,$V$13:$AE$22,6,FALSE)&amp; IF(Audit!#REF!=10,Audit!#REF!,"")</f>
        <v>#REF!</v>
      </c>
      <c r="AW611" s="47" t="e">
        <f t="shared" si="293"/>
        <v>#REF!</v>
      </c>
      <c r="AX611" s="50" t="e">
        <f>VLOOKUP(Audit!#REF!,$V$3:$AE$12,7,FALSE)&amp; IF(Audit!#REF!=10,Audit!#REF!,"")</f>
        <v>#REF!</v>
      </c>
      <c r="AY611" s="50" t="e">
        <f>VLOOKUP(Audit!#REF!,$V$13:$AE$22,7,FALSE) &amp; IF(Audit!#REF!=10,Audit!#REF!,"")</f>
        <v>#REF!</v>
      </c>
      <c r="AZ611" s="47" t="e">
        <f t="shared" si="294"/>
        <v>#REF!</v>
      </c>
      <c r="BA611" s="50" t="e">
        <f>VLOOKUP(Audit!#REF!,$V$3:$AE$12,8,FALSE)&amp; Audit!#REF! &amp; IF(Audit!#REF!=10,Audit!#REF!,"")</f>
        <v>#REF!</v>
      </c>
      <c r="BB611" s="50" t="e">
        <f>VLOOKUP(Audit!#REF!,$V$13:$AE$22,8,FALSE) &amp; IF(Audit!#REF!=10,Audit!#REF!,"")</f>
        <v>#REF!</v>
      </c>
      <c r="BC611" s="47" t="e">
        <f t="shared" si="295"/>
        <v>#REF!</v>
      </c>
      <c r="BD611" s="50" t="e">
        <f>VLOOKUP(Audit!#REF!,$V$3:$AE$12,9,FALSE)&amp; IF(Audit!#REF!=10,Audit!#REF!,"")</f>
        <v>#REF!</v>
      </c>
      <c r="BE611" s="50" t="e">
        <f>VLOOKUP(Audit!#REF!,$V$13:$AE$22,9,FALSE) &amp; IF(Audit!#REF!=10,Audit!#REF!,"") &amp; IF(Audit!#REF!&lt;&gt;1,U611,"")</f>
        <v>#REF!</v>
      </c>
      <c r="BF611" s="47" t="e">
        <f t="shared" si="296"/>
        <v>#REF!</v>
      </c>
      <c r="BG611" s="50" t="e">
        <f>VLOOKUP(Audit!#REF!,$V$3:$AE$12,10,FALSE) &amp; Audit!#REF! &amp; IF(Audit!#REF!=10,Audit!#REF!,"")</f>
        <v>#REF!</v>
      </c>
      <c r="BH611" s="50" t="e">
        <f>VLOOKUP(Audit!#REF!,$V$13:$AE$22,10,FALSE) &amp; IF(Audit!#REF!=10,Audit!#REF!,"") &amp; IF(Audit!#REF!&lt;&gt;1,U611,"")</f>
        <v>#REF!</v>
      </c>
      <c r="BI611" s="47" t="e">
        <f t="shared" si="297"/>
        <v>#REF!</v>
      </c>
      <c r="BJ611" s="48" t="str">
        <f t="shared" si="298"/>
        <v/>
      </c>
      <c r="BK611" s="48" t="str">
        <f t="shared" si="299"/>
        <v/>
      </c>
      <c r="BL611" s="48" t="str">
        <f t="shared" si="300"/>
        <v/>
      </c>
      <c r="BM611" s="48" t="str">
        <f t="shared" si="301"/>
        <v/>
      </c>
      <c r="BN611" s="48" t="str">
        <f t="shared" si="302"/>
        <v/>
      </c>
      <c r="BO611" s="48" t="str">
        <f t="shared" si="303"/>
        <v/>
      </c>
      <c r="BP611" s="48" t="str">
        <f t="shared" si="304"/>
        <v/>
      </c>
      <c r="BQ611" s="48" t="str">
        <f t="shared" si="305"/>
        <v/>
      </c>
      <c r="BR611" s="48" t="str">
        <f t="shared" si="306"/>
        <v/>
      </c>
      <c r="BS611" s="48" t="str">
        <f t="shared" si="307"/>
        <v/>
      </c>
      <c r="BT611" s="48" t="str">
        <f t="shared" si="308"/>
        <v/>
      </c>
      <c r="BU611" s="48" t="str">
        <f t="shared" si="309"/>
        <v/>
      </c>
    </row>
    <row r="612" spans="1:73">
      <c r="A612" s="10" t="e">
        <f>Audit!#REF!</f>
        <v>#REF!</v>
      </c>
      <c r="B612" s="10" t="e">
        <f t="shared" si="280"/>
        <v>#REF!</v>
      </c>
      <c r="C612" s="17" t="e">
        <f>VLOOKUP(Audit!#REF!,$V$3:$AE$12,2,FALSE) &amp; VLOOKUP(Audit!#REF!,$V$13:$AE$22,2,FALSE)&amp; IF(Audit!#REF!=10,Audit!#REF!&amp;Audit!#REF!,"")</f>
        <v>#REF!</v>
      </c>
      <c r="D612" s="17" t="e">
        <f>VLOOKUP(Audit!#REF!,$V$3:$AE$12,3,FALSE) &amp; VLOOKUP(Audit!#REF!,$V$13:$AE$22,3,FALSE) &amp;IF(Audit!#REF!=10,Audit!#REF!&amp;Audit!#REF!,"")</f>
        <v>#REF!</v>
      </c>
      <c r="E612" s="17" t="e">
        <f>VLOOKUP(Audit!#REF!,$V$3:$AE$12,4,FALSE)&amp; Audit!#REF! &amp; VLOOKUP(Audit!#REF!,$V$13:$AE$22,4,FALSE)&amp; IF(Audit!#REF!=10,Audit!#REF!&amp;Audit!#REF!,"")</f>
        <v>#REF!</v>
      </c>
      <c r="F612" s="17" t="e">
        <f>VLOOKUP(Audit!#REF!,$V$3:$AE$12,5,FALSE) &amp; VLOOKUP(Audit!#REF!,$V$13:$AE$22,5,FALSE)&amp; IF(Audit!#REF!=10,Audit!#REF!&amp;Audit!#REF!,"")</f>
        <v>#REF!</v>
      </c>
      <c r="G612" s="17" t="e">
        <f>VLOOKUP(Audit!#REF!,$V$3:$AE$12,6,FALSE) &amp; VLOOKUP(Audit!#REF!,$V$13:$AE$22,6,FALSE)&amp; IF(Audit!#REF!=10,Audit!#REF!&amp;Audit!#REF!,"")</f>
        <v>#REF!</v>
      </c>
      <c r="H612" s="17" t="e">
        <f>VLOOKUP(Audit!#REF!,$V$3:$AE$12,7,FALSE) &amp; VLOOKUP(Audit!#REF!,$V$13:$AE$22,7,FALSE)&amp;IF(Audit!#REF!=10,Audit!#REF!&amp;Audit!#REF!,"")</f>
        <v>#REF!</v>
      </c>
      <c r="I612" s="17" t="e">
        <f>VLOOKUP(Audit!#REF!,$V$3:$AE$12,8,FALSE) &amp; Audit!#REF! &amp; VLOOKUP(Audit!#REF!,$V$13:$AE$22,8,FALSE)&amp;IF(Audit!#REF!=10,Audit!#REF!&amp;Audit!#REF!,"")</f>
        <v>#REF!</v>
      </c>
      <c r="J612" s="17" t="e">
        <f>VLOOKUP(Audit!#REF!,$V$3:$AE$12,9,FALSE) &amp; VLOOKUP(Audit!#REF!,$V$13:$AE$22,9,FALSE) &amp; IF(Audit!#REF!=10,Audit!#REF!&amp;Audit!#REF!,"") &amp; IF(Audit!#REF!&lt;&gt;1,U612,"")</f>
        <v>#REF!</v>
      </c>
      <c r="K612" s="17" t="e">
        <f>VLOOKUP(Audit!#REF!,$V$3:$AE$12,10,FALSE) &amp; Audit!#REF! &amp; VLOOKUP(Audit!#REF!,$V$13:$AE$22,10,FALSE) &amp; IF(Audit!#REF!=10,Audit!#REF!&amp;Audit!#REF!,"") &amp; IF(Audit!#REF!&lt;&gt;1,U612,"")</f>
        <v>#REF!</v>
      </c>
      <c r="L612" s="10" t="e">
        <f>Audit!#REF!</f>
        <v>#REF!</v>
      </c>
      <c r="M612" s="10" t="e">
        <f t="shared" si="281"/>
        <v>#REF!</v>
      </c>
      <c r="N612" s="10" t="e">
        <f t="shared" si="282"/>
        <v>#REF!</v>
      </c>
      <c r="O612" s="10" t="e">
        <f t="shared" si="283"/>
        <v>#REF!</v>
      </c>
      <c r="P612" s="10" t="e">
        <f t="shared" si="284"/>
        <v>#REF!</v>
      </c>
      <c r="Q612" s="10" t="e">
        <f t="shared" si="285"/>
        <v>#REF!</v>
      </c>
      <c r="R612" s="10" t="e">
        <f t="shared" si="286"/>
        <v>#REF!</v>
      </c>
      <c r="S612" s="10" t="e">
        <f t="shared" si="287"/>
        <v>#REF!</v>
      </c>
      <c r="T612" s="10" t="e">
        <f t="shared" si="288"/>
        <v>#REF!</v>
      </c>
      <c r="U612" s="17" t="e">
        <f>IF(Audit!#REF!="","",VLOOKUP(Audit!#REF!,$W$26:$X$35,2,FALSE)) &amp; Audit!#REF! &amp; IF(Audit!#REF!="","",IF(Audit!#REF!&lt;=1.4,VLOOKUP(Audit!#REF!,$W$38:X657,2,FALSE),VLOOKUP(Audit!#REF!,$W$51:$X$61,2,FALSE))) &amp; IF(Audit!#REF!="","",VLOOKUP(Audit!#REF!,$Y$26:$Z$35,2,FALSE) &amp; Audit!#REF! &amp; IF(Audit!#REF!="","",IF(Audit!#REF!&lt;=1.4,VLOOKUP(Audit!#REF!,$Y$38:$Z$48,2,FALSE),VLOOKUP(Audit!#REF!,$Y$51:$Z$61,2,FALSE))))</f>
        <v>#REF!</v>
      </c>
      <c r="V612" s="21"/>
      <c r="AH612" s="49" t="e">
        <f>Audit!#REF!</f>
        <v>#REF!</v>
      </c>
      <c r="AI612" s="50" t="e">
        <f>VLOOKUP(Audit!#REF!,$V$3:$AE$12,2,FALSE)&amp; IF(Audit!#REF!=10,Audit!#REF!,"")</f>
        <v>#REF!</v>
      </c>
      <c r="AJ612" s="50" t="e">
        <f>VLOOKUP(Audit!#REF!,$V$13:$AE$22,2,FALSE)&amp; IF(Audit!#REF!=10,Audit!#REF!,"")</f>
        <v>#REF!</v>
      </c>
      <c r="AK612" s="47" t="e">
        <f t="shared" si="289"/>
        <v>#REF!</v>
      </c>
      <c r="AL612" s="50" t="e">
        <f>VLOOKUP(Audit!#REF!,$V$3:$AE$12,3,FALSE)&amp; IF(Audit!#REF!=10,Audit!#REF!,"")</f>
        <v>#REF!</v>
      </c>
      <c r="AM612" s="50" t="e">
        <f>VLOOKUP(Audit!#REF!,$V$13:$AE$22,3,FALSE)&amp; IF(Audit!#REF!=10,Audit!#REF!,"")</f>
        <v>#REF!</v>
      </c>
      <c r="AN612" s="47" t="e">
        <f t="shared" si="290"/>
        <v>#REF!</v>
      </c>
      <c r="AO612" s="50" t="e">
        <f>VLOOKUP(Audit!#REF!,$V$3:$AE$12,4,FALSE) &amp;  Audit!#REF! &amp; IF(Audit!#REF!=10,Audit!#REF!,"")</f>
        <v>#REF!</v>
      </c>
      <c r="AP612" s="50" t="e">
        <f>VLOOKUP(Audit!#REF!,$V$13:$AE$22,4,FALSE)&amp; IF(Audit!#REF!=10,Audit!#REF!,"")</f>
        <v>#REF!</v>
      </c>
      <c r="AQ612" s="47" t="e">
        <f t="shared" si="291"/>
        <v>#REF!</v>
      </c>
      <c r="AR612" s="50" t="e">
        <f>VLOOKUP(Audit!#REF!,$V$3:$AE$12,5,FALSE)&amp; IF(Audit!#REF!=10,Audit!#REF!,"")</f>
        <v>#REF!</v>
      </c>
      <c r="AS612" s="50" t="e">
        <f>VLOOKUP(Audit!#REF!,$V$13:$AE$22,5,FALSE)&amp; IF(Audit!#REF!=10,Audit!#REF!,"")</f>
        <v>#REF!</v>
      </c>
      <c r="AT612" s="47" t="e">
        <f t="shared" si="292"/>
        <v>#REF!</v>
      </c>
      <c r="AU612" s="50" t="e">
        <f>VLOOKUP(Audit!#REF!,$V$3:$AE$12,6,FALSE)&amp; IF(Audit!#REF!=10,Audit!#REF!,"")</f>
        <v>#REF!</v>
      </c>
      <c r="AV612" s="50" t="e">
        <f>VLOOKUP(Audit!#REF!,$V$13:$AE$22,6,FALSE)&amp; IF(Audit!#REF!=10,Audit!#REF!,"")</f>
        <v>#REF!</v>
      </c>
      <c r="AW612" s="47" t="e">
        <f t="shared" si="293"/>
        <v>#REF!</v>
      </c>
      <c r="AX612" s="50" t="e">
        <f>VLOOKUP(Audit!#REF!,$V$3:$AE$12,7,FALSE)&amp; IF(Audit!#REF!=10,Audit!#REF!,"")</f>
        <v>#REF!</v>
      </c>
      <c r="AY612" s="50" t="e">
        <f>VLOOKUP(Audit!#REF!,$V$13:$AE$22,7,FALSE) &amp; IF(Audit!#REF!=10,Audit!#REF!,"")</f>
        <v>#REF!</v>
      </c>
      <c r="AZ612" s="47" t="e">
        <f t="shared" si="294"/>
        <v>#REF!</v>
      </c>
      <c r="BA612" s="50" t="e">
        <f>VLOOKUP(Audit!#REF!,$V$3:$AE$12,8,FALSE)&amp; Audit!#REF! &amp; IF(Audit!#REF!=10,Audit!#REF!,"")</f>
        <v>#REF!</v>
      </c>
      <c r="BB612" s="50" t="e">
        <f>VLOOKUP(Audit!#REF!,$V$13:$AE$22,8,FALSE) &amp; IF(Audit!#REF!=10,Audit!#REF!,"")</f>
        <v>#REF!</v>
      </c>
      <c r="BC612" s="47" t="e">
        <f t="shared" si="295"/>
        <v>#REF!</v>
      </c>
      <c r="BD612" s="50" t="e">
        <f>VLOOKUP(Audit!#REF!,$V$3:$AE$12,9,FALSE)&amp; IF(Audit!#REF!=10,Audit!#REF!,"")</f>
        <v>#REF!</v>
      </c>
      <c r="BE612" s="50" t="e">
        <f>VLOOKUP(Audit!#REF!,$V$13:$AE$22,9,FALSE) &amp; IF(Audit!#REF!=10,Audit!#REF!,"") &amp; IF(Audit!#REF!&lt;&gt;1,U612,"")</f>
        <v>#REF!</v>
      </c>
      <c r="BF612" s="47" t="e">
        <f t="shared" si="296"/>
        <v>#REF!</v>
      </c>
      <c r="BG612" s="50" t="e">
        <f>VLOOKUP(Audit!#REF!,$V$3:$AE$12,10,FALSE) &amp; Audit!#REF! &amp; IF(Audit!#REF!=10,Audit!#REF!,"")</f>
        <v>#REF!</v>
      </c>
      <c r="BH612" s="50" t="e">
        <f>VLOOKUP(Audit!#REF!,$V$13:$AE$22,10,FALSE) &amp; IF(Audit!#REF!=10,Audit!#REF!,"") &amp; IF(Audit!#REF!&lt;&gt;1,U612,"")</f>
        <v>#REF!</v>
      </c>
      <c r="BI612" s="47" t="e">
        <f t="shared" si="297"/>
        <v>#REF!</v>
      </c>
      <c r="BJ612" s="48" t="str">
        <f t="shared" si="298"/>
        <v/>
      </c>
      <c r="BK612" s="48" t="str">
        <f t="shared" si="299"/>
        <v/>
      </c>
      <c r="BL612" s="48" t="str">
        <f t="shared" si="300"/>
        <v/>
      </c>
      <c r="BM612" s="48" t="str">
        <f t="shared" si="301"/>
        <v/>
      </c>
      <c r="BN612" s="48" t="str">
        <f t="shared" si="302"/>
        <v/>
      </c>
      <c r="BO612" s="48" t="str">
        <f t="shared" si="303"/>
        <v/>
      </c>
      <c r="BP612" s="48" t="str">
        <f t="shared" si="304"/>
        <v/>
      </c>
      <c r="BQ612" s="48" t="str">
        <f t="shared" si="305"/>
        <v/>
      </c>
      <c r="BR612" s="48" t="str">
        <f t="shared" si="306"/>
        <v/>
      </c>
      <c r="BS612" s="48" t="str">
        <f t="shared" si="307"/>
        <v/>
      </c>
      <c r="BT612" s="48" t="str">
        <f t="shared" si="308"/>
        <v/>
      </c>
      <c r="BU612" s="48" t="str">
        <f t="shared" si="309"/>
        <v/>
      </c>
    </row>
    <row r="613" spans="1:73">
      <c r="A613" s="10" t="e">
        <f>Audit!#REF!</f>
        <v>#REF!</v>
      </c>
      <c r="B613" s="10" t="e">
        <f t="shared" si="280"/>
        <v>#REF!</v>
      </c>
      <c r="C613" s="17" t="e">
        <f>VLOOKUP(Audit!#REF!,$V$3:$AE$12,2,FALSE) &amp; VLOOKUP(Audit!#REF!,$V$13:$AE$22,2,FALSE)&amp; IF(Audit!#REF!=10,Audit!#REF!&amp;Audit!#REF!,"")</f>
        <v>#REF!</v>
      </c>
      <c r="D613" s="17" t="e">
        <f>VLOOKUP(Audit!#REF!,$V$3:$AE$12,3,FALSE) &amp; VLOOKUP(Audit!#REF!,$V$13:$AE$22,3,FALSE) &amp;IF(Audit!#REF!=10,Audit!#REF!&amp;Audit!#REF!,"")</f>
        <v>#REF!</v>
      </c>
      <c r="E613" s="17" t="e">
        <f>VLOOKUP(Audit!#REF!,$V$3:$AE$12,4,FALSE)&amp; Audit!#REF! &amp; VLOOKUP(Audit!#REF!,$V$13:$AE$22,4,FALSE)&amp; IF(Audit!#REF!=10,Audit!#REF!&amp;Audit!#REF!,"")</f>
        <v>#REF!</v>
      </c>
      <c r="F613" s="17" t="e">
        <f>VLOOKUP(Audit!#REF!,$V$3:$AE$12,5,FALSE) &amp; VLOOKUP(Audit!#REF!,$V$13:$AE$22,5,FALSE)&amp; IF(Audit!#REF!=10,Audit!#REF!&amp;Audit!#REF!,"")</f>
        <v>#REF!</v>
      </c>
      <c r="G613" s="17" t="e">
        <f>VLOOKUP(Audit!#REF!,$V$3:$AE$12,6,FALSE) &amp; VLOOKUP(Audit!#REF!,$V$13:$AE$22,6,FALSE)&amp; IF(Audit!#REF!=10,Audit!#REF!&amp;Audit!#REF!,"")</f>
        <v>#REF!</v>
      </c>
      <c r="H613" s="17" t="e">
        <f>VLOOKUP(Audit!#REF!,$V$3:$AE$12,7,FALSE) &amp; VLOOKUP(Audit!#REF!,$V$13:$AE$22,7,FALSE)&amp;IF(Audit!#REF!=10,Audit!#REF!&amp;Audit!#REF!,"")</f>
        <v>#REF!</v>
      </c>
      <c r="I613" s="17" t="e">
        <f>VLOOKUP(Audit!#REF!,$V$3:$AE$12,8,FALSE) &amp; Audit!#REF! &amp; VLOOKUP(Audit!#REF!,$V$13:$AE$22,8,FALSE)&amp;IF(Audit!#REF!=10,Audit!#REF!&amp;Audit!#REF!,"")</f>
        <v>#REF!</v>
      </c>
      <c r="J613" s="17" t="e">
        <f>VLOOKUP(Audit!#REF!,$V$3:$AE$12,9,FALSE) &amp; VLOOKUP(Audit!#REF!,$V$13:$AE$22,9,FALSE) &amp; IF(Audit!#REF!=10,Audit!#REF!&amp;Audit!#REF!,"") &amp; IF(Audit!#REF!&lt;&gt;1,U613,"")</f>
        <v>#REF!</v>
      </c>
      <c r="K613" s="17" t="e">
        <f>VLOOKUP(Audit!#REF!,$V$3:$AE$12,10,FALSE) &amp; Audit!#REF! &amp; VLOOKUP(Audit!#REF!,$V$13:$AE$22,10,FALSE) &amp; IF(Audit!#REF!=10,Audit!#REF!&amp;Audit!#REF!,"") &amp; IF(Audit!#REF!&lt;&gt;1,U613,"")</f>
        <v>#REF!</v>
      </c>
      <c r="L613" s="10" t="e">
        <f>Audit!#REF!</f>
        <v>#REF!</v>
      </c>
      <c r="M613" s="10" t="e">
        <f t="shared" si="281"/>
        <v>#REF!</v>
      </c>
      <c r="N613" s="10" t="e">
        <f t="shared" si="282"/>
        <v>#REF!</v>
      </c>
      <c r="O613" s="10" t="e">
        <f t="shared" si="283"/>
        <v>#REF!</v>
      </c>
      <c r="P613" s="10" t="e">
        <f t="shared" si="284"/>
        <v>#REF!</v>
      </c>
      <c r="Q613" s="10" t="e">
        <f t="shared" si="285"/>
        <v>#REF!</v>
      </c>
      <c r="R613" s="10" t="e">
        <f t="shared" si="286"/>
        <v>#REF!</v>
      </c>
      <c r="S613" s="10" t="e">
        <f t="shared" si="287"/>
        <v>#REF!</v>
      </c>
      <c r="T613" s="10" t="e">
        <f t="shared" si="288"/>
        <v>#REF!</v>
      </c>
      <c r="U613" s="17" t="e">
        <f>IF(Audit!#REF!="","",VLOOKUP(Audit!#REF!,$W$26:$X$35,2,FALSE)) &amp; Audit!#REF! &amp; IF(Audit!#REF!="","",IF(Audit!#REF!&lt;=1.4,VLOOKUP(Audit!#REF!,$W$38:X658,2,FALSE),VLOOKUP(Audit!#REF!,$W$51:$X$61,2,FALSE))) &amp; IF(Audit!#REF!="","",VLOOKUP(Audit!#REF!,$Y$26:$Z$35,2,FALSE) &amp; Audit!#REF! &amp; IF(Audit!#REF!="","",IF(Audit!#REF!&lt;=1.4,VLOOKUP(Audit!#REF!,$Y$38:$Z$48,2,FALSE),VLOOKUP(Audit!#REF!,$Y$51:$Z$61,2,FALSE))))</f>
        <v>#REF!</v>
      </c>
      <c r="V613" s="21"/>
      <c r="AH613" s="49" t="e">
        <f>Audit!#REF!</f>
        <v>#REF!</v>
      </c>
      <c r="AI613" s="50" t="e">
        <f>VLOOKUP(Audit!#REF!,$V$3:$AE$12,2,FALSE)&amp; IF(Audit!#REF!=10,Audit!#REF!,"")</f>
        <v>#REF!</v>
      </c>
      <c r="AJ613" s="50" t="e">
        <f>VLOOKUP(Audit!#REF!,$V$13:$AE$22,2,FALSE)&amp; IF(Audit!#REF!=10,Audit!#REF!,"")</f>
        <v>#REF!</v>
      </c>
      <c r="AK613" s="47" t="e">
        <f t="shared" si="289"/>
        <v>#REF!</v>
      </c>
      <c r="AL613" s="50" t="e">
        <f>VLOOKUP(Audit!#REF!,$V$3:$AE$12,3,FALSE)&amp; IF(Audit!#REF!=10,Audit!#REF!,"")</f>
        <v>#REF!</v>
      </c>
      <c r="AM613" s="50" t="e">
        <f>VLOOKUP(Audit!#REF!,$V$13:$AE$22,3,FALSE)&amp; IF(Audit!#REF!=10,Audit!#REF!,"")</f>
        <v>#REF!</v>
      </c>
      <c r="AN613" s="47" t="e">
        <f t="shared" si="290"/>
        <v>#REF!</v>
      </c>
      <c r="AO613" s="50" t="e">
        <f>VLOOKUP(Audit!#REF!,$V$3:$AE$12,4,FALSE) &amp;  Audit!#REF! &amp; IF(Audit!#REF!=10,Audit!#REF!,"")</f>
        <v>#REF!</v>
      </c>
      <c r="AP613" s="50" t="e">
        <f>VLOOKUP(Audit!#REF!,$V$13:$AE$22,4,FALSE)&amp; IF(Audit!#REF!=10,Audit!#REF!,"")</f>
        <v>#REF!</v>
      </c>
      <c r="AQ613" s="47" t="e">
        <f t="shared" si="291"/>
        <v>#REF!</v>
      </c>
      <c r="AR613" s="50" t="e">
        <f>VLOOKUP(Audit!#REF!,$V$3:$AE$12,5,FALSE)&amp; IF(Audit!#REF!=10,Audit!#REF!,"")</f>
        <v>#REF!</v>
      </c>
      <c r="AS613" s="50" t="e">
        <f>VLOOKUP(Audit!#REF!,$V$13:$AE$22,5,FALSE)&amp; IF(Audit!#REF!=10,Audit!#REF!,"")</f>
        <v>#REF!</v>
      </c>
      <c r="AT613" s="47" t="e">
        <f t="shared" si="292"/>
        <v>#REF!</v>
      </c>
      <c r="AU613" s="50" t="e">
        <f>VLOOKUP(Audit!#REF!,$V$3:$AE$12,6,FALSE)&amp; IF(Audit!#REF!=10,Audit!#REF!,"")</f>
        <v>#REF!</v>
      </c>
      <c r="AV613" s="50" t="e">
        <f>VLOOKUP(Audit!#REF!,$V$13:$AE$22,6,FALSE)&amp; IF(Audit!#REF!=10,Audit!#REF!,"")</f>
        <v>#REF!</v>
      </c>
      <c r="AW613" s="47" t="e">
        <f t="shared" si="293"/>
        <v>#REF!</v>
      </c>
      <c r="AX613" s="50" t="e">
        <f>VLOOKUP(Audit!#REF!,$V$3:$AE$12,7,FALSE)&amp; IF(Audit!#REF!=10,Audit!#REF!,"")</f>
        <v>#REF!</v>
      </c>
      <c r="AY613" s="50" t="e">
        <f>VLOOKUP(Audit!#REF!,$V$13:$AE$22,7,FALSE) &amp; IF(Audit!#REF!=10,Audit!#REF!,"")</f>
        <v>#REF!</v>
      </c>
      <c r="AZ613" s="47" t="e">
        <f t="shared" si="294"/>
        <v>#REF!</v>
      </c>
      <c r="BA613" s="50" t="e">
        <f>VLOOKUP(Audit!#REF!,$V$3:$AE$12,8,FALSE)&amp; Audit!#REF! &amp; IF(Audit!#REF!=10,Audit!#REF!,"")</f>
        <v>#REF!</v>
      </c>
      <c r="BB613" s="50" t="e">
        <f>VLOOKUP(Audit!#REF!,$V$13:$AE$22,8,FALSE) &amp; IF(Audit!#REF!=10,Audit!#REF!,"")</f>
        <v>#REF!</v>
      </c>
      <c r="BC613" s="47" t="e">
        <f t="shared" si="295"/>
        <v>#REF!</v>
      </c>
      <c r="BD613" s="50" t="e">
        <f>VLOOKUP(Audit!#REF!,$V$3:$AE$12,9,FALSE)&amp; IF(Audit!#REF!=10,Audit!#REF!,"")</f>
        <v>#REF!</v>
      </c>
      <c r="BE613" s="50" t="e">
        <f>VLOOKUP(Audit!#REF!,$V$13:$AE$22,9,FALSE) &amp; IF(Audit!#REF!=10,Audit!#REF!,"") &amp; IF(Audit!#REF!&lt;&gt;1,U613,"")</f>
        <v>#REF!</v>
      </c>
      <c r="BF613" s="47" t="e">
        <f t="shared" si="296"/>
        <v>#REF!</v>
      </c>
      <c r="BG613" s="50" t="e">
        <f>VLOOKUP(Audit!#REF!,$V$3:$AE$12,10,FALSE) &amp; Audit!#REF! &amp; IF(Audit!#REF!=10,Audit!#REF!,"")</f>
        <v>#REF!</v>
      </c>
      <c r="BH613" s="50" t="e">
        <f>VLOOKUP(Audit!#REF!,$V$13:$AE$22,10,FALSE) &amp; IF(Audit!#REF!=10,Audit!#REF!,"") &amp; IF(Audit!#REF!&lt;&gt;1,U613,"")</f>
        <v>#REF!</v>
      </c>
      <c r="BI613" s="47" t="e">
        <f t="shared" si="297"/>
        <v>#REF!</v>
      </c>
      <c r="BJ613" s="48" t="str">
        <f t="shared" si="298"/>
        <v/>
      </c>
      <c r="BK613" s="48" t="str">
        <f t="shared" si="299"/>
        <v/>
      </c>
      <c r="BL613" s="48" t="str">
        <f t="shared" si="300"/>
        <v/>
      </c>
      <c r="BM613" s="48" t="str">
        <f t="shared" si="301"/>
        <v/>
      </c>
      <c r="BN613" s="48" t="str">
        <f t="shared" si="302"/>
        <v/>
      </c>
      <c r="BO613" s="48" t="str">
        <f t="shared" si="303"/>
        <v/>
      </c>
      <c r="BP613" s="48" t="str">
        <f t="shared" si="304"/>
        <v/>
      </c>
      <c r="BQ613" s="48" t="str">
        <f t="shared" si="305"/>
        <v/>
      </c>
      <c r="BR613" s="48" t="str">
        <f t="shared" si="306"/>
        <v/>
      </c>
      <c r="BS613" s="48" t="str">
        <f t="shared" si="307"/>
        <v/>
      </c>
      <c r="BT613" s="48" t="str">
        <f t="shared" si="308"/>
        <v/>
      </c>
      <c r="BU613" s="48" t="str">
        <f t="shared" si="309"/>
        <v/>
      </c>
    </row>
    <row r="614" spans="1:73">
      <c r="A614" s="10" t="e">
        <f>Audit!#REF!</f>
        <v>#REF!</v>
      </c>
      <c r="B614" s="10" t="e">
        <f t="shared" si="280"/>
        <v>#REF!</v>
      </c>
      <c r="C614" s="17" t="e">
        <f>VLOOKUP(Audit!#REF!,$V$3:$AE$12,2,FALSE) &amp; VLOOKUP(Audit!#REF!,$V$13:$AE$22,2,FALSE)&amp; IF(Audit!#REF!=10,Audit!#REF!&amp;Audit!#REF!,"")</f>
        <v>#REF!</v>
      </c>
      <c r="D614" s="17" t="e">
        <f>VLOOKUP(Audit!#REF!,$V$3:$AE$12,3,FALSE) &amp; VLOOKUP(Audit!#REF!,$V$13:$AE$22,3,FALSE) &amp;IF(Audit!#REF!=10,Audit!#REF!&amp;Audit!#REF!,"")</f>
        <v>#REF!</v>
      </c>
      <c r="E614" s="17" t="e">
        <f>VLOOKUP(Audit!#REF!,$V$3:$AE$12,4,FALSE)&amp; Audit!#REF! &amp; VLOOKUP(Audit!#REF!,$V$13:$AE$22,4,FALSE)&amp; IF(Audit!#REF!=10,Audit!#REF!&amp;Audit!#REF!,"")</f>
        <v>#REF!</v>
      </c>
      <c r="F614" s="17" t="e">
        <f>VLOOKUP(Audit!#REF!,$V$3:$AE$12,5,FALSE) &amp; VLOOKUP(Audit!#REF!,$V$13:$AE$22,5,FALSE)&amp; IF(Audit!#REF!=10,Audit!#REF!&amp;Audit!#REF!,"")</f>
        <v>#REF!</v>
      </c>
      <c r="G614" s="17" t="e">
        <f>VLOOKUP(Audit!#REF!,$V$3:$AE$12,6,FALSE) &amp; VLOOKUP(Audit!#REF!,$V$13:$AE$22,6,FALSE)&amp; IF(Audit!#REF!=10,Audit!#REF!&amp;Audit!#REF!,"")</f>
        <v>#REF!</v>
      </c>
      <c r="H614" s="17" t="e">
        <f>VLOOKUP(Audit!#REF!,$V$3:$AE$12,7,FALSE) &amp; VLOOKUP(Audit!#REF!,$V$13:$AE$22,7,FALSE)&amp;IF(Audit!#REF!=10,Audit!#REF!&amp;Audit!#REF!,"")</f>
        <v>#REF!</v>
      </c>
      <c r="I614" s="17" t="e">
        <f>VLOOKUP(Audit!#REF!,$V$3:$AE$12,8,FALSE) &amp; Audit!#REF! &amp; VLOOKUP(Audit!#REF!,$V$13:$AE$22,8,FALSE)&amp;IF(Audit!#REF!=10,Audit!#REF!&amp;Audit!#REF!,"")</f>
        <v>#REF!</v>
      </c>
      <c r="J614" s="17" t="e">
        <f>VLOOKUP(Audit!#REF!,$V$3:$AE$12,9,FALSE) &amp; VLOOKUP(Audit!#REF!,$V$13:$AE$22,9,FALSE) &amp; IF(Audit!#REF!=10,Audit!#REF!&amp;Audit!#REF!,"") &amp; IF(Audit!#REF!&lt;&gt;1,U614,"")</f>
        <v>#REF!</v>
      </c>
      <c r="K614" s="17" t="e">
        <f>VLOOKUP(Audit!#REF!,$V$3:$AE$12,10,FALSE) &amp; Audit!#REF! &amp; VLOOKUP(Audit!#REF!,$V$13:$AE$22,10,FALSE) &amp; IF(Audit!#REF!=10,Audit!#REF!&amp;Audit!#REF!,"") &amp; IF(Audit!#REF!&lt;&gt;1,U614,"")</f>
        <v>#REF!</v>
      </c>
      <c r="L614" s="10" t="e">
        <f>Audit!#REF!</f>
        <v>#REF!</v>
      </c>
      <c r="M614" s="10" t="e">
        <f t="shared" si="281"/>
        <v>#REF!</v>
      </c>
      <c r="N614" s="10" t="e">
        <f t="shared" si="282"/>
        <v>#REF!</v>
      </c>
      <c r="O614" s="10" t="e">
        <f t="shared" si="283"/>
        <v>#REF!</v>
      </c>
      <c r="P614" s="10" t="e">
        <f t="shared" si="284"/>
        <v>#REF!</v>
      </c>
      <c r="Q614" s="10" t="e">
        <f t="shared" si="285"/>
        <v>#REF!</v>
      </c>
      <c r="R614" s="10" t="e">
        <f t="shared" si="286"/>
        <v>#REF!</v>
      </c>
      <c r="S614" s="10" t="e">
        <f t="shared" si="287"/>
        <v>#REF!</v>
      </c>
      <c r="T614" s="10" t="e">
        <f t="shared" si="288"/>
        <v>#REF!</v>
      </c>
      <c r="U614" s="17" t="e">
        <f>IF(Audit!#REF!="","",VLOOKUP(Audit!#REF!,$W$26:$X$35,2,FALSE)) &amp; Audit!#REF! &amp; IF(Audit!#REF!="","",IF(Audit!#REF!&lt;=1.4,VLOOKUP(Audit!#REF!,$W$38:X659,2,FALSE),VLOOKUP(Audit!#REF!,$W$51:$X$61,2,FALSE))) &amp; IF(Audit!#REF!="","",VLOOKUP(Audit!#REF!,$Y$26:$Z$35,2,FALSE) &amp; Audit!#REF! &amp; IF(Audit!#REF!="","",IF(Audit!#REF!&lt;=1.4,VLOOKUP(Audit!#REF!,$Y$38:$Z$48,2,FALSE),VLOOKUP(Audit!#REF!,$Y$51:$Z$61,2,FALSE))))</f>
        <v>#REF!</v>
      </c>
      <c r="V614" s="21"/>
      <c r="AH614" s="49" t="e">
        <f>Audit!#REF!</f>
        <v>#REF!</v>
      </c>
      <c r="AI614" s="50" t="e">
        <f>VLOOKUP(Audit!#REF!,$V$3:$AE$12,2,FALSE)&amp; IF(Audit!#REF!=10,Audit!#REF!,"")</f>
        <v>#REF!</v>
      </c>
      <c r="AJ614" s="50" t="e">
        <f>VLOOKUP(Audit!#REF!,$V$13:$AE$22,2,FALSE)&amp; IF(Audit!#REF!=10,Audit!#REF!,"")</f>
        <v>#REF!</v>
      </c>
      <c r="AK614" s="47" t="e">
        <f t="shared" si="289"/>
        <v>#REF!</v>
      </c>
      <c r="AL614" s="50" t="e">
        <f>VLOOKUP(Audit!#REF!,$V$3:$AE$12,3,FALSE)&amp; IF(Audit!#REF!=10,Audit!#REF!,"")</f>
        <v>#REF!</v>
      </c>
      <c r="AM614" s="50" t="e">
        <f>VLOOKUP(Audit!#REF!,$V$13:$AE$22,3,FALSE)&amp; IF(Audit!#REF!=10,Audit!#REF!,"")</f>
        <v>#REF!</v>
      </c>
      <c r="AN614" s="47" t="e">
        <f t="shared" si="290"/>
        <v>#REF!</v>
      </c>
      <c r="AO614" s="50" t="e">
        <f>VLOOKUP(Audit!#REF!,$V$3:$AE$12,4,FALSE) &amp;  Audit!#REF! &amp; IF(Audit!#REF!=10,Audit!#REF!,"")</f>
        <v>#REF!</v>
      </c>
      <c r="AP614" s="50" t="e">
        <f>VLOOKUP(Audit!#REF!,$V$13:$AE$22,4,FALSE)&amp; IF(Audit!#REF!=10,Audit!#REF!,"")</f>
        <v>#REF!</v>
      </c>
      <c r="AQ614" s="47" t="e">
        <f t="shared" si="291"/>
        <v>#REF!</v>
      </c>
      <c r="AR614" s="50" t="e">
        <f>VLOOKUP(Audit!#REF!,$V$3:$AE$12,5,FALSE)&amp; IF(Audit!#REF!=10,Audit!#REF!,"")</f>
        <v>#REF!</v>
      </c>
      <c r="AS614" s="50" t="e">
        <f>VLOOKUP(Audit!#REF!,$V$13:$AE$22,5,FALSE)&amp; IF(Audit!#REF!=10,Audit!#REF!,"")</f>
        <v>#REF!</v>
      </c>
      <c r="AT614" s="47" t="e">
        <f t="shared" si="292"/>
        <v>#REF!</v>
      </c>
      <c r="AU614" s="50" t="e">
        <f>VLOOKUP(Audit!#REF!,$V$3:$AE$12,6,FALSE)&amp; IF(Audit!#REF!=10,Audit!#REF!,"")</f>
        <v>#REF!</v>
      </c>
      <c r="AV614" s="50" t="e">
        <f>VLOOKUP(Audit!#REF!,$V$13:$AE$22,6,FALSE)&amp; IF(Audit!#REF!=10,Audit!#REF!,"")</f>
        <v>#REF!</v>
      </c>
      <c r="AW614" s="47" t="e">
        <f t="shared" si="293"/>
        <v>#REF!</v>
      </c>
      <c r="AX614" s="50" t="e">
        <f>VLOOKUP(Audit!#REF!,$V$3:$AE$12,7,FALSE)&amp; IF(Audit!#REF!=10,Audit!#REF!,"")</f>
        <v>#REF!</v>
      </c>
      <c r="AY614" s="50" t="e">
        <f>VLOOKUP(Audit!#REF!,$V$13:$AE$22,7,FALSE) &amp; IF(Audit!#REF!=10,Audit!#REF!,"")</f>
        <v>#REF!</v>
      </c>
      <c r="AZ614" s="47" t="e">
        <f t="shared" si="294"/>
        <v>#REF!</v>
      </c>
      <c r="BA614" s="50" t="e">
        <f>VLOOKUP(Audit!#REF!,$V$3:$AE$12,8,FALSE)&amp; Audit!#REF! &amp; IF(Audit!#REF!=10,Audit!#REF!,"")</f>
        <v>#REF!</v>
      </c>
      <c r="BB614" s="50" t="e">
        <f>VLOOKUP(Audit!#REF!,$V$13:$AE$22,8,FALSE) &amp; IF(Audit!#REF!=10,Audit!#REF!,"")</f>
        <v>#REF!</v>
      </c>
      <c r="BC614" s="47" t="e">
        <f t="shared" si="295"/>
        <v>#REF!</v>
      </c>
      <c r="BD614" s="50" t="e">
        <f>VLOOKUP(Audit!#REF!,$V$3:$AE$12,9,FALSE)&amp; IF(Audit!#REF!=10,Audit!#REF!,"")</f>
        <v>#REF!</v>
      </c>
      <c r="BE614" s="50" t="e">
        <f>VLOOKUP(Audit!#REF!,$V$13:$AE$22,9,FALSE) &amp; IF(Audit!#REF!=10,Audit!#REF!,"") &amp; IF(Audit!#REF!&lt;&gt;1,U614,"")</f>
        <v>#REF!</v>
      </c>
      <c r="BF614" s="47" t="e">
        <f t="shared" si="296"/>
        <v>#REF!</v>
      </c>
      <c r="BG614" s="50" t="e">
        <f>VLOOKUP(Audit!#REF!,$V$3:$AE$12,10,FALSE) &amp; Audit!#REF! &amp; IF(Audit!#REF!=10,Audit!#REF!,"")</f>
        <v>#REF!</v>
      </c>
      <c r="BH614" s="50" t="e">
        <f>VLOOKUP(Audit!#REF!,$V$13:$AE$22,10,FALSE) &amp; IF(Audit!#REF!=10,Audit!#REF!,"") &amp; IF(Audit!#REF!&lt;&gt;1,U614,"")</f>
        <v>#REF!</v>
      </c>
      <c r="BI614" s="47" t="e">
        <f t="shared" si="297"/>
        <v>#REF!</v>
      </c>
      <c r="BJ614" s="48" t="str">
        <f t="shared" si="298"/>
        <v/>
      </c>
      <c r="BK614" s="48" t="str">
        <f t="shared" si="299"/>
        <v/>
      </c>
      <c r="BL614" s="48" t="str">
        <f t="shared" si="300"/>
        <v/>
      </c>
      <c r="BM614" s="48" t="str">
        <f t="shared" si="301"/>
        <v/>
      </c>
      <c r="BN614" s="48" t="str">
        <f t="shared" si="302"/>
        <v/>
      </c>
      <c r="BO614" s="48" t="str">
        <f t="shared" si="303"/>
        <v/>
      </c>
      <c r="BP614" s="48" t="str">
        <f t="shared" si="304"/>
        <v/>
      </c>
      <c r="BQ614" s="48" t="str">
        <f t="shared" si="305"/>
        <v/>
      </c>
      <c r="BR614" s="48" t="str">
        <f t="shared" si="306"/>
        <v/>
      </c>
      <c r="BS614" s="48" t="str">
        <f t="shared" si="307"/>
        <v/>
      </c>
      <c r="BT614" s="48" t="str">
        <f t="shared" si="308"/>
        <v/>
      </c>
      <c r="BU614" s="48" t="str">
        <f t="shared" si="309"/>
        <v/>
      </c>
    </row>
    <row r="615" spans="1:73">
      <c r="A615" s="10" t="e">
        <f>Audit!#REF!</f>
        <v>#REF!</v>
      </c>
      <c r="B615" s="10" t="e">
        <f t="shared" si="280"/>
        <v>#REF!</v>
      </c>
      <c r="C615" s="17" t="e">
        <f>VLOOKUP(Audit!#REF!,$V$3:$AE$12,2,FALSE) &amp; VLOOKUP(Audit!#REF!,$V$13:$AE$22,2,FALSE)&amp; IF(Audit!#REF!=10,Audit!#REF!&amp;Audit!#REF!,"")</f>
        <v>#REF!</v>
      </c>
      <c r="D615" s="17" t="e">
        <f>VLOOKUP(Audit!#REF!,$V$3:$AE$12,3,FALSE) &amp; VLOOKUP(Audit!#REF!,$V$13:$AE$22,3,FALSE) &amp;IF(Audit!#REF!=10,Audit!#REF!&amp;Audit!#REF!,"")</f>
        <v>#REF!</v>
      </c>
      <c r="E615" s="17" t="e">
        <f>VLOOKUP(Audit!#REF!,$V$3:$AE$12,4,FALSE)&amp; Audit!#REF! &amp; VLOOKUP(Audit!#REF!,$V$13:$AE$22,4,FALSE)&amp; IF(Audit!#REF!=10,Audit!#REF!&amp;Audit!#REF!,"")</f>
        <v>#REF!</v>
      </c>
      <c r="F615" s="17" t="e">
        <f>VLOOKUP(Audit!#REF!,$V$3:$AE$12,5,FALSE) &amp; VLOOKUP(Audit!#REF!,$V$13:$AE$22,5,FALSE)&amp; IF(Audit!#REF!=10,Audit!#REF!&amp;Audit!#REF!,"")</f>
        <v>#REF!</v>
      </c>
      <c r="G615" s="17" t="e">
        <f>VLOOKUP(Audit!#REF!,$V$3:$AE$12,6,FALSE) &amp; VLOOKUP(Audit!#REF!,$V$13:$AE$22,6,FALSE)&amp; IF(Audit!#REF!=10,Audit!#REF!&amp;Audit!#REF!,"")</f>
        <v>#REF!</v>
      </c>
      <c r="H615" s="17" t="e">
        <f>VLOOKUP(Audit!#REF!,$V$3:$AE$12,7,FALSE) &amp; VLOOKUP(Audit!#REF!,$V$13:$AE$22,7,FALSE)&amp;IF(Audit!#REF!=10,Audit!#REF!&amp;Audit!#REF!,"")</f>
        <v>#REF!</v>
      </c>
      <c r="I615" s="17" t="e">
        <f>VLOOKUP(Audit!#REF!,$V$3:$AE$12,8,FALSE) &amp; Audit!#REF! &amp; VLOOKUP(Audit!#REF!,$V$13:$AE$22,8,FALSE)&amp;IF(Audit!#REF!=10,Audit!#REF!&amp;Audit!#REF!,"")</f>
        <v>#REF!</v>
      </c>
      <c r="J615" s="17" t="e">
        <f>VLOOKUP(Audit!#REF!,$V$3:$AE$12,9,FALSE) &amp; VLOOKUP(Audit!#REF!,$V$13:$AE$22,9,FALSE) &amp; IF(Audit!#REF!=10,Audit!#REF!&amp;Audit!#REF!,"") &amp; IF(Audit!#REF!&lt;&gt;1,U615,"")</f>
        <v>#REF!</v>
      </c>
      <c r="K615" s="17" t="e">
        <f>VLOOKUP(Audit!#REF!,$V$3:$AE$12,10,FALSE) &amp; Audit!#REF! &amp; VLOOKUP(Audit!#REF!,$V$13:$AE$22,10,FALSE) &amp; IF(Audit!#REF!=10,Audit!#REF!&amp;Audit!#REF!,"") &amp; IF(Audit!#REF!&lt;&gt;1,U615,"")</f>
        <v>#REF!</v>
      </c>
      <c r="L615" s="10" t="e">
        <f>Audit!#REF!</f>
        <v>#REF!</v>
      </c>
      <c r="M615" s="10" t="e">
        <f t="shared" si="281"/>
        <v>#REF!</v>
      </c>
      <c r="N615" s="10" t="e">
        <f t="shared" si="282"/>
        <v>#REF!</v>
      </c>
      <c r="O615" s="10" t="e">
        <f t="shared" si="283"/>
        <v>#REF!</v>
      </c>
      <c r="P615" s="10" t="e">
        <f t="shared" si="284"/>
        <v>#REF!</v>
      </c>
      <c r="Q615" s="10" t="e">
        <f t="shared" si="285"/>
        <v>#REF!</v>
      </c>
      <c r="R615" s="10" t="e">
        <f t="shared" si="286"/>
        <v>#REF!</v>
      </c>
      <c r="S615" s="10" t="e">
        <f t="shared" si="287"/>
        <v>#REF!</v>
      </c>
      <c r="T615" s="10" t="e">
        <f t="shared" si="288"/>
        <v>#REF!</v>
      </c>
      <c r="U615" s="17" t="e">
        <f>IF(Audit!#REF!="","",VLOOKUP(Audit!#REF!,$W$26:$X$35,2,FALSE)) &amp; Audit!#REF! &amp; IF(Audit!#REF!="","",IF(Audit!#REF!&lt;=1.4,VLOOKUP(Audit!#REF!,$W$38:X660,2,FALSE),VLOOKUP(Audit!#REF!,$W$51:$X$61,2,FALSE))) &amp; IF(Audit!#REF!="","",VLOOKUP(Audit!#REF!,$Y$26:$Z$35,2,FALSE) &amp; Audit!#REF! &amp; IF(Audit!#REF!="","",IF(Audit!#REF!&lt;=1.4,VLOOKUP(Audit!#REF!,$Y$38:$Z$48,2,FALSE),VLOOKUP(Audit!#REF!,$Y$51:$Z$61,2,FALSE))))</f>
        <v>#REF!</v>
      </c>
      <c r="V615" s="21"/>
      <c r="AH615" s="49" t="e">
        <f>Audit!#REF!</f>
        <v>#REF!</v>
      </c>
      <c r="AI615" s="50" t="e">
        <f>VLOOKUP(Audit!#REF!,$V$3:$AE$12,2,FALSE)&amp; IF(Audit!#REF!=10,Audit!#REF!,"")</f>
        <v>#REF!</v>
      </c>
      <c r="AJ615" s="50" t="e">
        <f>VLOOKUP(Audit!#REF!,$V$13:$AE$22,2,FALSE)&amp; IF(Audit!#REF!=10,Audit!#REF!,"")</f>
        <v>#REF!</v>
      </c>
      <c r="AK615" s="47" t="e">
        <f t="shared" si="289"/>
        <v>#REF!</v>
      </c>
      <c r="AL615" s="50" t="e">
        <f>VLOOKUP(Audit!#REF!,$V$3:$AE$12,3,FALSE)&amp; IF(Audit!#REF!=10,Audit!#REF!,"")</f>
        <v>#REF!</v>
      </c>
      <c r="AM615" s="50" t="e">
        <f>VLOOKUP(Audit!#REF!,$V$13:$AE$22,3,FALSE)&amp; IF(Audit!#REF!=10,Audit!#REF!,"")</f>
        <v>#REF!</v>
      </c>
      <c r="AN615" s="47" t="e">
        <f t="shared" si="290"/>
        <v>#REF!</v>
      </c>
      <c r="AO615" s="50" t="e">
        <f>VLOOKUP(Audit!#REF!,$V$3:$AE$12,4,FALSE) &amp;  Audit!#REF! &amp; IF(Audit!#REF!=10,Audit!#REF!,"")</f>
        <v>#REF!</v>
      </c>
      <c r="AP615" s="50" t="e">
        <f>VLOOKUP(Audit!#REF!,$V$13:$AE$22,4,FALSE)&amp; IF(Audit!#REF!=10,Audit!#REF!,"")</f>
        <v>#REF!</v>
      </c>
      <c r="AQ615" s="47" t="e">
        <f t="shared" si="291"/>
        <v>#REF!</v>
      </c>
      <c r="AR615" s="50" t="e">
        <f>VLOOKUP(Audit!#REF!,$V$3:$AE$12,5,FALSE)&amp; IF(Audit!#REF!=10,Audit!#REF!,"")</f>
        <v>#REF!</v>
      </c>
      <c r="AS615" s="50" t="e">
        <f>VLOOKUP(Audit!#REF!,$V$13:$AE$22,5,FALSE)&amp; IF(Audit!#REF!=10,Audit!#REF!,"")</f>
        <v>#REF!</v>
      </c>
      <c r="AT615" s="47" t="e">
        <f t="shared" si="292"/>
        <v>#REF!</v>
      </c>
      <c r="AU615" s="50" t="e">
        <f>VLOOKUP(Audit!#REF!,$V$3:$AE$12,6,FALSE)&amp; IF(Audit!#REF!=10,Audit!#REF!,"")</f>
        <v>#REF!</v>
      </c>
      <c r="AV615" s="50" t="e">
        <f>VLOOKUP(Audit!#REF!,$V$13:$AE$22,6,FALSE)&amp; IF(Audit!#REF!=10,Audit!#REF!,"")</f>
        <v>#REF!</v>
      </c>
      <c r="AW615" s="47" t="e">
        <f t="shared" si="293"/>
        <v>#REF!</v>
      </c>
      <c r="AX615" s="50" t="e">
        <f>VLOOKUP(Audit!#REF!,$V$3:$AE$12,7,FALSE)&amp; IF(Audit!#REF!=10,Audit!#REF!,"")</f>
        <v>#REF!</v>
      </c>
      <c r="AY615" s="50" t="e">
        <f>VLOOKUP(Audit!#REF!,$V$13:$AE$22,7,FALSE) &amp; IF(Audit!#REF!=10,Audit!#REF!,"")</f>
        <v>#REF!</v>
      </c>
      <c r="AZ615" s="47" t="e">
        <f t="shared" si="294"/>
        <v>#REF!</v>
      </c>
      <c r="BA615" s="50" t="e">
        <f>VLOOKUP(Audit!#REF!,$V$3:$AE$12,8,FALSE)&amp; Audit!#REF! &amp; IF(Audit!#REF!=10,Audit!#REF!,"")</f>
        <v>#REF!</v>
      </c>
      <c r="BB615" s="50" t="e">
        <f>VLOOKUP(Audit!#REF!,$V$13:$AE$22,8,FALSE) &amp; IF(Audit!#REF!=10,Audit!#REF!,"")</f>
        <v>#REF!</v>
      </c>
      <c r="BC615" s="47" t="e">
        <f t="shared" si="295"/>
        <v>#REF!</v>
      </c>
      <c r="BD615" s="50" t="e">
        <f>VLOOKUP(Audit!#REF!,$V$3:$AE$12,9,FALSE)&amp; IF(Audit!#REF!=10,Audit!#REF!,"")</f>
        <v>#REF!</v>
      </c>
      <c r="BE615" s="50" t="e">
        <f>VLOOKUP(Audit!#REF!,$V$13:$AE$22,9,FALSE) &amp; IF(Audit!#REF!=10,Audit!#REF!,"") &amp; IF(Audit!#REF!&lt;&gt;1,U615,"")</f>
        <v>#REF!</v>
      </c>
      <c r="BF615" s="47" t="e">
        <f t="shared" si="296"/>
        <v>#REF!</v>
      </c>
      <c r="BG615" s="50" t="e">
        <f>VLOOKUP(Audit!#REF!,$V$3:$AE$12,10,FALSE) &amp; Audit!#REF! &amp; IF(Audit!#REF!=10,Audit!#REF!,"")</f>
        <v>#REF!</v>
      </c>
      <c r="BH615" s="50" t="e">
        <f>VLOOKUP(Audit!#REF!,$V$13:$AE$22,10,FALSE) &amp; IF(Audit!#REF!=10,Audit!#REF!,"") &amp; IF(Audit!#REF!&lt;&gt;1,U615,"")</f>
        <v>#REF!</v>
      </c>
      <c r="BI615" s="47" t="e">
        <f t="shared" si="297"/>
        <v>#REF!</v>
      </c>
      <c r="BJ615" s="48" t="str">
        <f t="shared" si="298"/>
        <v/>
      </c>
      <c r="BK615" s="48" t="str">
        <f t="shared" si="299"/>
        <v/>
      </c>
      <c r="BL615" s="48" t="str">
        <f t="shared" si="300"/>
        <v/>
      </c>
      <c r="BM615" s="48" t="str">
        <f t="shared" si="301"/>
        <v/>
      </c>
      <c r="BN615" s="48" t="str">
        <f t="shared" si="302"/>
        <v/>
      </c>
      <c r="BO615" s="48" t="str">
        <f t="shared" si="303"/>
        <v/>
      </c>
      <c r="BP615" s="48" t="str">
        <f t="shared" si="304"/>
        <v/>
      </c>
      <c r="BQ615" s="48" t="str">
        <f t="shared" si="305"/>
        <v/>
      </c>
      <c r="BR615" s="48" t="str">
        <f t="shared" si="306"/>
        <v/>
      </c>
      <c r="BS615" s="48" t="str">
        <f t="shared" si="307"/>
        <v/>
      </c>
      <c r="BT615" s="48" t="str">
        <f t="shared" si="308"/>
        <v/>
      </c>
      <c r="BU615" s="48" t="str">
        <f t="shared" si="309"/>
        <v/>
      </c>
    </row>
    <row r="616" spans="1:73">
      <c r="A616" s="10" t="e">
        <f>Audit!#REF!</f>
        <v>#REF!</v>
      </c>
      <c r="B616" s="10" t="e">
        <f t="shared" si="280"/>
        <v>#REF!</v>
      </c>
      <c r="C616" s="17" t="e">
        <f>VLOOKUP(Audit!#REF!,$V$3:$AE$12,2,FALSE) &amp; VLOOKUP(Audit!#REF!,$V$13:$AE$22,2,FALSE)&amp; IF(Audit!#REF!=10,Audit!#REF!&amp;Audit!#REF!,"")</f>
        <v>#REF!</v>
      </c>
      <c r="D616" s="17" t="e">
        <f>VLOOKUP(Audit!#REF!,$V$3:$AE$12,3,FALSE) &amp; VLOOKUP(Audit!#REF!,$V$13:$AE$22,3,FALSE) &amp;IF(Audit!#REF!=10,Audit!#REF!&amp;Audit!#REF!,"")</f>
        <v>#REF!</v>
      </c>
      <c r="E616" s="17" t="e">
        <f>VLOOKUP(Audit!#REF!,$V$3:$AE$12,4,FALSE)&amp; Audit!#REF! &amp; VLOOKUP(Audit!#REF!,$V$13:$AE$22,4,FALSE)&amp; IF(Audit!#REF!=10,Audit!#REF!&amp;Audit!#REF!,"")</f>
        <v>#REF!</v>
      </c>
      <c r="F616" s="17" t="e">
        <f>VLOOKUP(Audit!#REF!,$V$3:$AE$12,5,FALSE) &amp; VLOOKUP(Audit!#REF!,$V$13:$AE$22,5,FALSE)&amp; IF(Audit!#REF!=10,Audit!#REF!&amp;Audit!#REF!,"")</f>
        <v>#REF!</v>
      </c>
      <c r="G616" s="17" t="e">
        <f>VLOOKUP(Audit!#REF!,$V$3:$AE$12,6,FALSE) &amp; VLOOKUP(Audit!#REF!,$V$13:$AE$22,6,FALSE)&amp; IF(Audit!#REF!=10,Audit!#REF!&amp;Audit!#REF!,"")</f>
        <v>#REF!</v>
      </c>
      <c r="H616" s="17" t="e">
        <f>VLOOKUP(Audit!#REF!,$V$3:$AE$12,7,FALSE) &amp; VLOOKUP(Audit!#REF!,$V$13:$AE$22,7,FALSE)&amp;IF(Audit!#REF!=10,Audit!#REF!&amp;Audit!#REF!,"")</f>
        <v>#REF!</v>
      </c>
      <c r="I616" s="17" t="e">
        <f>VLOOKUP(Audit!#REF!,$V$3:$AE$12,8,FALSE) &amp; Audit!#REF! &amp; VLOOKUP(Audit!#REF!,$V$13:$AE$22,8,FALSE)&amp;IF(Audit!#REF!=10,Audit!#REF!&amp;Audit!#REF!,"")</f>
        <v>#REF!</v>
      </c>
      <c r="J616" s="17" t="e">
        <f>VLOOKUP(Audit!#REF!,$V$3:$AE$12,9,FALSE) &amp; VLOOKUP(Audit!#REF!,$V$13:$AE$22,9,FALSE) &amp; IF(Audit!#REF!=10,Audit!#REF!&amp;Audit!#REF!,"") &amp; IF(Audit!#REF!&lt;&gt;1,U616,"")</f>
        <v>#REF!</v>
      </c>
      <c r="K616" s="17" t="e">
        <f>VLOOKUP(Audit!#REF!,$V$3:$AE$12,10,FALSE) &amp; Audit!#REF! &amp; VLOOKUP(Audit!#REF!,$V$13:$AE$22,10,FALSE) &amp; IF(Audit!#REF!=10,Audit!#REF!&amp;Audit!#REF!,"") &amp; IF(Audit!#REF!&lt;&gt;1,U616,"")</f>
        <v>#REF!</v>
      </c>
      <c r="L616" s="10" t="e">
        <f>Audit!#REF!</f>
        <v>#REF!</v>
      </c>
      <c r="M616" s="10" t="e">
        <f t="shared" si="281"/>
        <v>#REF!</v>
      </c>
      <c r="N616" s="10" t="e">
        <f t="shared" si="282"/>
        <v>#REF!</v>
      </c>
      <c r="O616" s="10" t="e">
        <f t="shared" si="283"/>
        <v>#REF!</v>
      </c>
      <c r="P616" s="10" t="e">
        <f t="shared" si="284"/>
        <v>#REF!</v>
      </c>
      <c r="Q616" s="10" t="e">
        <f t="shared" si="285"/>
        <v>#REF!</v>
      </c>
      <c r="R616" s="10" t="e">
        <f t="shared" si="286"/>
        <v>#REF!</v>
      </c>
      <c r="S616" s="10" t="e">
        <f t="shared" si="287"/>
        <v>#REF!</v>
      </c>
      <c r="T616" s="10" t="e">
        <f t="shared" si="288"/>
        <v>#REF!</v>
      </c>
      <c r="U616" s="17" t="e">
        <f>IF(Audit!#REF!="","",VLOOKUP(Audit!#REF!,$W$26:$X$35,2,FALSE)) &amp; Audit!#REF! &amp; IF(Audit!#REF!="","",IF(Audit!#REF!&lt;=1.4,VLOOKUP(Audit!#REF!,$W$38:X661,2,FALSE),VLOOKUP(Audit!#REF!,$W$51:$X$61,2,FALSE))) &amp; IF(Audit!#REF!="","",VLOOKUP(Audit!#REF!,$Y$26:$Z$35,2,FALSE) &amp; Audit!#REF! &amp; IF(Audit!#REF!="","",IF(Audit!#REF!&lt;=1.4,VLOOKUP(Audit!#REF!,$Y$38:$Z$48,2,FALSE),VLOOKUP(Audit!#REF!,$Y$51:$Z$61,2,FALSE))))</f>
        <v>#REF!</v>
      </c>
      <c r="V616" s="21"/>
      <c r="AH616" s="49" t="e">
        <f>Audit!#REF!</f>
        <v>#REF!</v>
      </c>
      <c r="AI616" s="50" t="e">
        <f>VLOOKUP(Audit!#REF!,$V$3:$AE$12,2,FALSE)&amp; IF(Audit!#REF!=10,Audit!#REF!,"")</f>
        <v>#REF!</v>
      </c>
      <c r="AJ616" s="50" t="e">
        <f>VLOOKUP(Audit!#REF!,$V$13:$AE$22,2,FALSE)&amp; IF(Audit!#REF!=10,Audit!#REF!,"")</f>
        <v>#REF!</v>
      </c>
      <c r="AK616" s="47" t="e">
        <f t="shared" si="289"/>
        <v>#REF!</v>
      </c>
      <c r="AL616" s="50" t="e">
        <f>VLOOKUP(Audit!#REF!,$V$3:$AE$12,3,FALSE)&amp; IF(Audit!#REF!=10,Audit!#REF!,"")</f>
        <v>#REF!</v>
      </c>
      <c r="AM616" s="50" t="e">
        <f>VLOOKUP(Audit!#REF!,$V$13:$AE$22,3,FALSE)&amp; IF(Audit!#REF!=10,Audit!#REF!,"")</f>
        <v>#REF!</v>
      </c>
      <c r="AN616" s="47" t="e">
        <f t="shared" si="290"/>
        <v>#REF!</v>
      </c>
      <c r="AO616" s="50" t="e">
        <f>VLOOKUP(Audit!#REF!,$V$3:$AE$12,4,FALSE) &amp;  Audit!#REF! &amp; IF(Audit!#REF!=10,Audit!#REF!,"")</f>
        <v>#REF!</v>
      </c>
      <c r="AP616" s="50" t="e">
        <f>VLOOKUP(Audit!#REF!,$V$13:$AE$22,4,FALSE)&amp; IF(Audit!#REF!=10,Audit!#REF!,"")</f>
        <v>#REF!</v>
      </c>
      <c r="AQ616" s="47" t="e">
        <f t="shared" si="291"/>
        <v>#REF!</v>
      </c>
      <c r="AR616" s="50" t="e">
        <f>VLOOKUP(Audit!#REF!,$V$3:$AE$12,5,FALSE)&amp; IF(Audit!#REF!=10,Audit!#REF!,"")</f>
        <v>#REF!</v>
      </c>
      <c r="AS616" s="50" t="e">
        <f>VLOOKUP(Audit!#REF!,$V$13:$AE$22,5,FALSE)&amp; IF(Audit!#REF!=10,Audit!#REF!,"")</f>
        <v>#REF!</v>
      </c>
      <c r="AT616" s="47" t="e">
        <f t="shared" si="292"/>
        <v>#REF!</v>
      </c>
      <c r="AU616" s="50" t="e">
        <f>VLOOKUP(Audit!#REF!,$V$3:$AE$12,6,FALSE)&amp; IF(Audit!#REF!=10,Audit!#REF!,"")</f>
        <v>#REF!</v>
      </c>
      <c r="AV616" s="50" t="e">
        <f>VLOOKUP(Audit!#REF!,$V$13:$AE$22,6,FALSE)&amp; IF(Audit!#REF!=10,Audit!#REF!,"")</f>
        <v>#REF!</v>
      </c>
      <c r="AW616" s="47" t="e">
        <f t="shared" si="293"/>
        <v>#REF!</v>
      </c>
      <c r="AX616" s="50" t="e">
        <f>VLOOKUP(Audit!#REF!,$V$3:$AE$12,7,FALSE)&amp; IF(Audit!#REF!=10,Audit!#REF!,"")</f>
        <v>#REF!</v>
      </c>
      <c r="AY616" s="50" t="e">
        <f>VLOOKUP(Audit!#REF!,$V$13:$AE$22,7,FALSE) &amp; IF(Audit!#REF!=10,Audit!#REF!,"")</f>
        <v>#REF!</v>
      </c>
      <c r="AZ616" s="47" t="e">
        <f t="shared" si="294"/>
        <v>#REF!</v>
      </c>
      <c r="BA616" s="50" t="e">
        <f>VLOOKUP(Audit!#REF!,$V$3:$AE$12,8,FALSE)&amp; Audit!#REF! &amp; IF(Audit!#REF!=10,Audit!#REF!,"")</f>
        <v>#REF!</v>
      </c>
      <c r="BB616" s="50" t="e">
        <f>VLOOKUP(Audit!#REF!,$V$13:$AE$22,8,FALSE) &amp; IF(Audit!#REF!=10,Audit!#REF!,"")</f>
        <v>#REF!</v>
      </c>
      <c r="BC616" s="47" t="e">
        <f t="shared" si="295"/>
        <v>#REF!</v>
      </c>
      <c r="BD616" s="50" t="e">
        <f>VLOOKUP(Audit!#REF!,$V$3:$AE$12,9,FALSE)&amp; IF(Audit!#REF!=10,Audit!#REF!,"")</f>
        <v>#REF!</v>
      </c>
      <c r="BE616" s="50" t="e">
        <f>VLOOKUP(Audit!#REF!,$V$13:$AE$22,9,FALSE) &amp; IF(Audit!#REF!=10,Audit!#REF!,"") &amp; IF(Audit!#REF!&lt;&gt;1,U616,"")</f>
        <v>#REF!</v>
      </c>
      <c r="BF616" s="47" t="e">
        <f t="shared" si="296"/>
        <v>#REF!</v>
      </c>
      <c r="BG616" s="50" t="e">
        <f>VLOOKUP(Audit!#REF!,$V$3:$AE$12,10,FALSE) &amp; Audit!#REF! &amp; IF(Audit!#REF!=10,Audit!#REF!,"")</f>
        <v>#REF!</v>
      </c>
      <c r="BH616" s="50" t="e">
        <f>VLOOKUP(Audit!#REF!,$V$13:$AE$22,10,FALSE) &amp; IF(Audit!#REF!=10,Audit!#REF!,"") &amp; IF(Audit!#REF!&lt;&gt;1,U616,"")</f>
        <v>#REF!</v>
      </c>
      <c r="BI616" s="47" t="e">
        <f t="shared" si="297"/>
        <v>#REF!</v>
      </c>
      <c r="BJ616" s="48" t="str">
        <f t="shared" si="298"/>
        <v/>
      </c>
      <c r="BK616" s="48" t="str">
        <f t="shared" si="299"/>
        <v/>
      </c>
      <c r="BL616" s="48" t="str">
        <f t="shared" si="300"/>
        <v/>
      </c>
      <c r="BM616" s="48" t="str">
        <f t="shared" si="301"/>
        <v/>
      </c>
      <c r="BN616" s="48" t="str">
        <f t="shared" si="302"/>
        <v/>
      </c>
      <c r="BO616" s="48" t="str">
        <f t="shared" si="303"/>
        <v/>
      </c>
      <c r="BP616" s="48" t="str">
        <f t="shared" si="304"/>
        <v/>
      </c>
      <c r="BQ616" s="48" t="str">
        <f t="shared" si="305"/>
        <v/>
      </c>
      <c r="BR616" s="48" t="str">
        <f t="shared" si="306"/>
        <v/>
      </c>
      <c r="BS616" s="48" t="str">
        <f t="shared" si="307"/>
        <v/>
      </c>
      <c r="BT616" s="48" t="str">
        <f t="shared" si="308"/>
        <v/>
      </c>
      <c r="BU616" s="48" t="str">
        <f t="shared" si="309"/>
        <v/>
      </c>
    </row>
    <row r="617" spans="1:73">
      <c r="A617" s="10" t="e">
        <f>Audit!#REF!</f>
        <v>#REF!</v>
      </c>
      <c r="B617" s="10" t="e">
        <f t="shared" si="280"/>
        <v>#REF!</v>
      </c>
      <c r="C617" s="17" t="e">
        <f>VLOOKUP(Audit!#REF!,$V$3:$AE$12,2,FALSE) &amp; VLOOKUP(Audit!#REF!,$V$13:$AE$22,2,FALSE)&amp; IF(Audit!#REF!=10,Audit!#REF!&amp;Audit!#REF!,"")</f>
        <v>#REF!</v>
      </c>
      <c r="D617" s="17" t="e">
        <f>VLOOKUP(Audit!#REF!,$V$3:$AE$12,3,FALSE) &amp; VLOOKUP(Audit!#REF!,$V$13:$AE$22,3,FALSE) &amp;IF(Audit!#REF!=10,Audit!#REF!&amp;Audit!#REF!,"")</f>
        <v>#REF!</v>
      </c>
      <c r="E617" s="17" t="e">
        <f>VLOOKUP(Audit!#REF!,$V$3:$AE$12,4,FALSE)&amp; Audit!#REF! &amp; VLOOKUP(Audit!#REF!,$V$13:$AE$22,4,FALSE)&amp; IF(Audit!#REF!=10,Audit!#REF!&amp;Audit!#REF!,"")</f>
        <v>#REF!</v>
      </c>
      <c r="F617" s="17" t="e">
        <f>VLOOKUP(Audit!#REF!,$V$3:$AE$12,5,FALSE) &amp; VLOOKUP(Audit!#REF!,$V$13:$AE$22,5,FALSE)&amp; IF(Audit!#REF!=10,Audit!#REF!&amp;Audit!#REF!,"")</f>
        <v>#REF!</v>
      </c>
      <c r="G617" s="17" t="e">
        <f>VLOOKUP(Audit!#REF!,$V$3:$AE$12,6,FALSE) &amp; VLOOKUP(Audit!#REF!,$V$13:$AE$22,6,FALSE)&amp; IF(Audit!#REF!=10,Audit!#REF!&amp;Audit!#REF!,"")</f>
        <v>#REF!</v>
      </c>
      <c r="H617" s="17" t="e">
        <f>VLOOKUP(Audit!#REF!,$V$3:$AE$12,7,FALSE) &amp; VLOOKUP(Audit!#REF!,$V$13:$AE$22,7,FALSE)&amp;IF(Audit!#REF!=10,Audit!#REF!&amp;Audit!#REF!,"")</f>
        <v>#REF!</v>
      </c>
      <c r="I617" s="17" t="e">
        <f>VLOOKUP(Audit!#REF!,$V$3:$AE$12,8,FALSE) &amp; Audit!#REF! &amp; VLOOKUP(Audit!#REF!,$V$13:$AE$22,8,FALSE)&amp;IF(Audit!#REF!=10,Audit!#REF!&amp;Audit!#REF!,"")</f>
        <v>#REF!</v>
      </c>
      <c r="J617" s="17" t="e">
        <f>VLOOKUP(Audit!#REF!,$V$3:$AE$12,9,FALSE) &amp; VLOOKUP(Audit!#REF!,$V$13:$AE$22,9,FALSE) &amp; IF(Audit!#REF!=10,Audit!#REF!&amp;Audit!#REF!,"") &amp; IF(Audit!#REF!&lt;&gt;1,U617,"")</f>
        <v>#REF!</v>
      </c>
      <c r="K617" s="17" t="e">
        <f>VLOOKUP(Audit!#REF!,$V$3:$AE$12,10,FALSE) &amp; Audit!#REF! &amp; VLOOKUP(Audit!#REF!,$V$13:$AE$22,10,FALSE) &amp; IF(Audit!#REF!=10,Audit!#REF!&amp;Audit!#REF!,"") &amp; IF(Audit!#REF!&lt;&gt;1,U617,"")</f>
        <v>#REF!</v>
      </c>
      <c r="L617" s="10" t="e">
        <f>Audit!#REF!</f>
        <v>#REF!</v>
      </c>
      <c r="M617" s="10" t="e">
        <f t="shared" si="281"/>
        <v>#REF!</v>
      </c>
      <c r="N617" s="10" t="e">
        <f t="shared" si="282"/>
        <v>#REF!</v>
      </c>
      <c r="O617" s="10" t="e">
        <f t="shared" si="283"/>
        <v>#REF!</v>
      </c>
      <c r="P617" s="10" t="e">
        <f t="shared" si="284"/>
        <v>#REF!</v>
      </c>
      <c r="Q617" s="10" t="e">
        <f t="shared" si="285"/>
        <v>#REF!</v>
      </c>
      <c r="R617" s="10" t="e">
        <f t="shared" si="286"/>
        <v>#REF!</v>
      </c>
      <c r="S617" s="10" t="e">
        <f t="shared" si="287"/>
        <v>#REF!</v>
      </c>
      <c r="T617" s="10" t="e">
        <f t="shared" si="288"/>
        <v>#REF!</v>
      </c>
      <c r="U617" s="17" t="e">
        <f>IF(Audit!#REF!="","",VLOOKUP(Audit!#REF!,$W$26:$X$35,2,FALSE)) &amp; Audit!#REF! &amp; IF(Audit!#REF!="","",IF(Audit!#REF!&lt;=1.4,VLOOKUP(Audit!#REF!,$W$38:X662,2,FALSE),VLOOKUP(Audit!#REF!,$W$51:$X$61,2,FALSE))) &amp; IF(Audit!#REF!="","",VLOOKUP(Audit!#REF!,$Y$26:$Z$35,2,FALSE) &amp; Audit!#REF! &amp; IF(Audit!#REF!="","",IF(Audit!#REF!&lt;=1.4,VLOOKUP(Audit!#REF!,$Y$38:$Z$48,2,FALSE),VLOOKUP(Audit!#REF!,$Y$51:$Z$61,2,FALSE))))</f>
        <v>#REF!</v>
      </c>
      <c r="V617" s="21"/>
      <c r="AH617" s="49" t="e">
        <f>Audit!#REF!</f>
        <v>#REF!</v>
      </c>
      <c r="AI617" s="50" t="e">
        <f>VLOOKUP(Audit!#REF!,$V$3:$AE$12,2,FALSE)&amp; IF(Audit!#REF!=10,Audit!#REF!,"")</f>
        <v>#REF!</v>
      </c>
      <c r="AJ617" s="50" t="e">
        <f>VLOOKUP(Audit!#REF!,$V$13:$AE$22,2,FALSE)&amp; IF(Audit!#REF!=10,Audit!#REF!,"")</f>
        <v>#REF!</v>
      </c>
      <c r="AK617" s="47" t="e">
        <f t="shared" si="289"/>
        <v>#REF!</v>
      </c>
      <c r="AL617" s="50" t="e">
        <f>VLOOKUP(Audit!#REF!,$V$3:$AE$12,3,FALSE)&amp; IF(Audit!#REF!=10,Audit!#REF!,"")</f>
        <v>#REF!</v>
      </c>
      <c r="AM617" s="50" t="e">
        <f>VLOOKUP(Audit!#REF!,$V$13:$AE$22,3,FALSE)&amp; IF(Audit!#REF!=10,Audit!#REF!,"")</f>
        <v>#REF!</v>
      </c>
      <c r="AN617" s="47" t="e">
        <f t="shared" si="290"/>
        <v>#REF!</v>
      </c>
      <c r="AO617" s="50" t="e">
        <f>VLOOKUP(Audit!#REF!,$V$3:$AE$12,4,FALSE) &amp;  Audit!#REF! &amp; IF(Audit!#REF!=10,Audit!#REF!,"")</f>
        <v>#REF!</v>
      </c>
      <c r="AP617" s="50" t="e">
        <f>VLOOKUP(Audit!#REF!,$V$13:$AE$22,4,FALSE)&amp; IF(Audit!#REF!=10,Audit!#REF!,"")</f>
        <v>#REF!</v>
      </c>
      <c r="AQ617" s="47" t="e">
        <f t="shared" si="291"/>
        <v>#REF!</v>
      </c>
      <c r="AR617" s="50" t="e">
        <f>VLOOKUP(Audit!#REF!,$V$3:$AE$12,5,FALSE)&amp; IF(Audit!#REF!=10,Audit!#REF!,"")</f>
        <v>#REF!</v>
      </c>
      <c r="AS617" s="50" t="e">
        <f>VLOOKUP(Audit!#REF!,$V$13:$AE$22,5,FALSE)&amp; IF(Audit!#REF!=10,Audit!#REF!,"")</f>
        <v>#REF!</v>
      </c>
      <c r="AT617" s="47" t="e">
        <f t="shared" si="292"/>
        <v>#REF!</v>
      </c>
      <c r="AU617" s="50" t="e">
        <f>VLOOKUP(Audit!#REF!,$V$3:$AE$12,6,FALSE)&amp; IF(Audit!#REF!=10,Audit!#REF!,"")</f>
        <v>#REF!</v>
      </c>
      <c r="AV617" s="50" t="e">
        <f>VLOOKUP(Audit!#REF!,$V$13:$AE$22,6,FALSE)&amp; IF(Audit!#REF!=10,Audit!#REF!,"")</f>
        <v>#REF!</v>
      </c>
      <c r="AW617" s="47" t="e">
        <f t="shared" si="293"/>
        <v>#REF!</v>
      </c>
      <c r="AX617" s="50" t="e">
        <f>VLOOKUP(Audit!#REF!,$V$3:$AE$12,7,FALSE)&amp; IF(Audit!#REF!=10,Audit!#REF!,"")</f>
        <v>#REF!</v>
      </c>
      <c r="AY617" s="50" t="e">
        <f>VLOOKUP(Audit!#REF!,$V$13:$AE$22,7,FALSE) &amp; IF(Audit!#REF!=10,Audit!#REF!,"")</f>
        <v>#REF!</v>
      </c>
      <c r="AZ617" s="47" t="e">
        <f t="shared" si="294"/>
        <v>#REF!</v>
      </c>
      <c r="BA617" s="50" t="e">
        <f>VLOOKUP(Audit!#REF!,$V$3:$AE$12,8,FALSE)&amp; Audit!#REF! &amp; IF(Audit!#REF!=10,Audit!#REF!,"")</f>
        <v>#REF!</v>
      </c>
      <c r="BB617" s="50" t="e">
        <f>VLOOKUP(Audit!#REF!,$V$13:$AE$22,8,FALSE) &amp; IF(Audit!#REF!=10,Audit!#REF!,"")</f>
        <v>#REF!</v>
      </c>
      <c r="BC617" s="47" t="e">
        <f t="shared" si="295"/>
        <v>#REF!</v>
      </c>
      <c r="BD617" s="50" t="e">
        <f>VLOOKUP(Audit!#REF!,$V$3:$AE$12,9,FALSE)&amp; IF(Audit!#REF!=10,Audit!#REF!,"")</f>
        <v>#REF!</v>
      </c>
      <c r="BE617" s="50" t="e">
        <f>VLOOKUP(Audit!#REF!,$V$13:$AE$22,9,FALSE) &amp; IF(Audit!#REF!=10,Audit!#REF!,"") &amp; IF(Audit!#REF!&lt;&gt;1,U617,"")</f>
        <v>#REF!</v>
      </c>
      <c r="BF617" s="47" t="e">
        <f t="shared" si="296"/>
        <v>#REF!</v>
      </c>
      <c r="BG617" s="50" t="e">
        <f>VLOOKUP(Audit!#REF!,$V$3:$AE$12,10,FALSE) &amp; Audit!#REF! &amp; IF(Audit!#REF!=10,Audit!#REF!,"")</f>
        <v>#REF!</v>
      </c>
      <c r="BH617" s="50" t="e">
        <f>VLOOKUP(Audit!#REF!,$V$13:$AE$22,10,FALSE) &amp; IF(Audit!#REF!=10,Audit!#REF!,"") &amp; IF(Audit!#REF!&lt;&gt;1,U617,"")</f>
        <v>#REF!</v>
      </c>
      <c r="BI617" s="47" t="e">
        <f t="shared" si="297"/>
        <v>#REF!</v>
      </c>
      <c r="BJ617" s="48" t="str">
        <f t="shared" si="298"/>
        <v/>
      </c>
      <c r="BK617" s="48" t="str">
        <f t="shared" si="299"/>
        <v/>
      </c>
      <c r="BL617" s="48" t="str">
        <f t="shared" si="300"/>
        <v/>
      </c>
      <c r="BM617" s="48" t="str">
        <f t="shared" si="301"/>
        <v/>
      </c>
      <c r="BN617" s="48" t="str">
        <f t="shared" si="302"/>
        <v/>
      </c>
      <c r="BO617" s="48" t="str">
        <f t="shared" si="303"/>
        <v/>
      </c>
      <c r="BP617" s="48" t="str">
        <f t="shared" si="304"/>
        <v/>
      </c>
      <c r="BQ617" s="48" t="str">
        <f t="shared" si="305"/>
        <v/>
      </c>
      <c r="BR617" s="48" t="str">
        <f t="shared" si="306"/>
        <v/>
      </c>
      <c r="BS617" s="48" t="str">
        <f t="shared" si="307"/>
        <v/>
      </c>
      <c r="BT617" s="48" t="str">
        <f t="shared" si="308"/>
        <v/>
      </c>
      <c r="BU617" s="48" t="str">
        <f t="shared" si="309"/>
        <v/>
      </c>
    </row>
    <row r="618" spans="1:73">
      <c r="A618" s="10" t="e">
        <f>Audit!#REF!</f>
        <v>#REF!</v>
      </c>
      <c r="B618" s="10" t="e">
        <f t="shared" si="280"/>
        <v>#REF!</v>
      </c>
      <c r="C618" s="17" t="e">
        <f>VLOOKUP(Audit!#REF!,$V$3:$AE$12,2,FALSE) &amp; VLOOKUP(Audit!#REF!,$V$13:$AE$22,2,FALSE)&amp; IF(Audit!#REF!=10,Audit!#REF!&amp;Audit!#REF!,"")</f>
        <v>#REF!</v>
      </c>
      <c r="D618" s="17" t="e">
        <f>VLOOKUP(Audit!#REF!,$V$3:$AE$12,3,FALSE) &amp; VLOOKUP(Audit!#REF!,$V$13:$AE$22,3,FALSE) &amp;IF(Audit!#REF!=10,Audit!#REF!&amp;Audit!#REF!,"")</f>
        <v>#REF!</v>
      </c>
      <c r="E618" s="17" t="e">
        <f>VLOOKUP(Audit!#REF!,$V$3:$AE$12,4,FALSE)&amp; Audit!#REF! &amp; VLOOKUP(Audit!#REF!,$V$13:$AE$22,4,FALSE)&amp; IF(Audit!#REF!=10,Audit!#REF!&amp;Audit!#REF!,"")</f>
        <v>#REF!</v>
      </c>
      <c r="F618" s="17" t="e">
        <f>VLOOKUP(Audit!#REF!,$V$3:$AE$12,5,FALSE) &amp; VLOOKUP(Audit!#REF!,$V$13:$AE$22,5,FALSE)&amp; IF(Audit!#REF!=10,Audit!#REF!&amp;Audit!#REF!,"")</f>
        <v>#REF!</v>
      </c>
      <c r="G618" s="17" t="e">
        <f>VLOOKUP(Audit!#REF!,$V$3:$AE$12,6,FALSE) &amp; VLOOKUP(Audit!#REF!,$V$13:$AE$22,6,FALSE)&amp; IF(Audit!#REF!=10,Audit!#REF!&amp;Audit!#REF!,"")</f>
        <v>#REF!</v>
      </c>
      <c r="H618" s="17" t="e">
        <f>VLOOKUP(Audit!#REF!,$V$3:$AE$12,7,FALSE) &amp; VLOOKUP(Audit!#REF!,$V$13:$AE$22,7,FALSE)&amp;IF(Audit!#REF!=10,Audit!#REF!&amp;Audit!#REF!,"")</f>
        <v>#REF!</v>
      </c>
      <c r="I618" s="17" t="e">
        <f>VLOOKUP(Audit!#REF!,$V$3:$AE$12,8,FALSE) &amp; Audit!#REF! &amp; VLOOKUP(Audit!#REF!,$V$13:$AE$22,8,FALSE)&amp;IF(Audit!#REF!=10,Audit!#REF!&amp;Audit!#REF!,"")</f>
        <v>#REF!</v>
      </c>
      <c r="J618" s="17" t="e">
        <f>VLOOKUP(Audit!#REF!,$V$3:$AE$12,9,FALSE) &amp; VLOOKUP(Audit!#REF!,$V$13:$AE$22,9,FALSE) &amp; IF(Audit!#REF!=10,Audit!#REF!&amp;Audit!#REF!,"") &amp; IF(Audit!#REF!&lt;&gt;1,U618,"")</f>
        <v>#REF!</v>
      </c>
      <c r="K618" s="17" t="e">
        <f>VLOOKUP(Audit!#REF!,$V$3:$AE$12,10,FALSE) &amp; Audit!#REF! &amp; VLOOKUP(Audit!#REF!,$V$13:$AE$22,10,FALSE) &amp; IF(Audit!#REF!=10,Audit!#REF!&amp;Audit!#REF!,"") &amp; IF(Audit!#REF!&lt;&gt;1,U618,"")</f>
        <v>#REF!</v>
      </c>
      <c r="L618" s="10" t="e">
        <f>Audit!#REF!</f>
        <v>#REF!</v>
      </c>
      <c r="M618" s="10" t="e">
        <f t="shared" si="281"/>
        <v>#REF!</v>
      </c>
      <c r="N618" s="10" t="e">
        <f t="shared" si="282"/>
        <v>#REF!</v>
      </c>
      <c r="O618" s="10" t="e">
        <f t="shared" si="283"/>
        <v>#REF!</v>
      </c>
      <c r="P618" s="10" t="e">
        <f t="shared" si="284"/>
        <v>#REF!</v>
      </c>
      <c r="Q618" s="10" t="e">
        <f t="shared" si="285"/>
        <v>#REF!</v>
      </c>
      <c r="R618" s="10" t="e">
        <f t="shared" si="286"/>
        <v>#REF!</v>
      </c>
      <c r="S618" s="10" t="e">
        <f t="shared" si="287"/>
        <v>#REF!</v>
      </c>
      <c r="T618" s="10" t="e">
        <f t="shared" si="288"/>
        <v>#REF!</v>
      </c>
      <c r="U618" s="17" t="e">
        <f>IF(Audit!#REF!="","",VLOOKUP(Audit!#REF!,$W$26:$X$35,2,FALSE)) &amp; Audit!#REF! &amp; IF(Audit!#REF!="","",IF(Audit!#REF!&lt;=1.4,VLOOKUP(Audit!#REF!,$W$38:X663,2,FALSE),VLOOKUP(Audit!#REF!,$W$51:$X$61,2,FALSE))) &amp; IF(Audit!#REF!="","",VLOOKUP(Audit!#REF!,$Y$26:$Z$35,2,FALSE) &amp; Audit!#REF! &amp; IF(Audit!#REF!="","",IF(Audit!#REF!&lt;=1.4,VLOOKUP(Audit!#REF!,$Y$38:$Z$48,2,FALSE),VLOOKUP(Audit!#REF!,$Y$51:$Z$61,2,FALSE))))</f>
        <v>#REF!</v>
      </c>
      <c r="V618" s="21"/>
      <c r="AH618" s="49" t="e">
        <f>Audit!#REF!</f>
        <v>#REF!</v>
      </c>
      <c r="AI618" s="50" t="e">
        <f>VLOOKUP(Audit!#REF!,$V$3:$AE$12,2,FALSE)&amp; IF(Audit!#REF!=10,Audit!#REF!,"")</f>
        <v>#REF!</v>
      </c>
      <c r="AJ618" s="50" t="e">
        <f>VLOOKUP(Audit!#REF!,$V$13:$AE$22,2,FALSE)&amp; IF(Audit!#REF!=10,Audit!#REF!,"")</f>
        <v>#REF!</v>
      </c>
      <c r="AK618" s="47" t="e">
        <f t="shared" si="289"/>
        <v>#REF!</v>
      </c>
      <c r="AL618" s="50" t="e">
        <f>VLOOKUP(Audit!#REF!,$V$3:$AE$12,3,FALSE)&amp; IF(Audit!#REF!=10,Audit!#REF!,"")</f>
        <v>#REF!</v>
      </c>
      <c r="AM618" s="50" t="e">
        <f>VLOOKUP(Audit!#REF!,$V$13:$AE$22,3,FALSE)&amp; IF(Audit!#REF!=10,Audit!#REF!,"")</f>
        <v>#REF!</v>
      </c>
      <c r="AN618" s="47" t="e">
        <f t="shared" si="290"/>
        <v>#REF!</v>
      </c>
      <c r="AO618" s="50" t="e">
        <f>VLOOKUP(Audit!#REF!,$V$3:$AE$12,4,FALSE) &amp;  Audit!#REF! &amp; IF(Audit!#REF!=10,Audit!#REF!,"")</f>
        <v>#REF!</v>
      </c>
      <c r="AP618" s="50" t="e">
        <f>VLOOKUP(Audit!#REF!,$V$13:$AE$22,4,FALSE)&amp; IF(Audit!#REF!=10,Audit!#REF!,"")</f>
        <v>#REF!</v>
      </c>
      <c r="AQ618" s="47" t="e">
        <f t="shared" si="291"/>
        <v>#REF!</v>
      </c>
      <c r="AR618" s="50" t="e">
        <f>VLOOKUP(Audit!#REF!,$V$3:$AE$12,5,FALSE)&amp; IF(Audit!#REF!=10,Audit!#REF!,"")</f>
        <v>#REF!</v>
      </c>
      <c r="AS618" s="50" t="e">
        <f>VLOOKUP(Audit!#REF!,$V$13:$AE$22,5,FALSE)&amp; IF(Audit!#REF!=10,Audit!#REF!,"")</f>
        <v>#REF!</v>
      </c>
      <c r="AT618" s="47" t="e">
        <f t="shared" si="292"/>
        <v>#REF!</v>
      </c>
      <c r="AU618" s="50" t="e">
        <f>VLOOKUP(Audit!#REF!,$V$3:$AE$12,6,FALSE)&amp; IF(Audit!#REF!=10,Audit!#REF!,"")</f>
        <v>#REF!</v>
      </c>
      <c r="AV618" s="50" t="e">
        <f>VLOOKUP(Audit!#REF!,$V$13:$AE$22,6,FALSE)&amp; IF(Audit!#REF!=10,Audit!#REF!,"")</f>
        <v>#REF!</v>
      </c>
      <c r="AW618" s="47" t="e">
        <f t="shared" si="293"/>
        <v>#REF!</v>
      </c>
      <c r="AX618" s="50" t="e">
        <f>VLOOKUP(Audit!#REF!,$V$3:$AE$12,7,FALSE)&amp; IF(Audit!#REF!=10,Audit!#REF!,"")</f>
        <v>#REF!</v>
      </c>
      <c r="AY618" s="50" t="e">
        <f>VLOOKUP(Audit!#REF!,$V$13:$AE$22,7,FALSE) &amp; IF(Audit!#REF!=10,Audit!#REF!,"")</f>
        <v>#REF!</v>
      </c>
      <c r="AZ618" s="47" t="e">
        <f t="shared" si="294"/>
        <v>#REF!</v>
      </c>
      <c r="BA618" s="50" t="e">
        <f>VLOOKUP(Audit!#REF!,$V$3:$AE$12,8,FALSE)&amp; Audit!#REF! &amp; IF(Audit!#REF!=10,Audit!#REF!,"")</f>
        <v>#REF!</v>
      </c>
      <c r="BB618" s="50" t="e">
        <f>VLOOKUP(Audit!#REF!,$V$13:$AE$22,8,FALSE) &amp; IF(Audit!#REF!=10,Audit!#REF!,"")</f>
        <v>#REF!</v>
      </c>
      <c r="BC618" s="47" t="e">
        <f t="shared" si="295"/>
        <v>#REF!</v>
      </c>
      <c r="BD618" s="50" t="e">
        <f>VLOOKUP(Audit!#REF!,$V$3:$AE$12,9,FALSE)&amp; IF(Audit!#REF!=10,Audit!#REF!,"")</f>
        <v>#REF!</v>
      </c>
      <c r="BE618" s="50" t="e">
        <f>VLOOKUP(Audit!#REF!,$V$13:$AE$22,9,FALSE) &amp; IF(Audit!#REF!=10,Audit!#REF!,"") &amp; IF(Audit!#REF!&lt;&gt;1,U618,"")</f>
        <v>#REF!</v>
      </c>
      <c r="BF618" s="47" t="e">
        <f t="shared" si="296"/>
        <v>#REF!</v>
      </c>
      <c r="BG618" s="50" t="e">
        <f>VLOOKUP(Audit!#REF!,$V$3:$AE$12,10,FALSE) &amp; Audit!#REF! &amp; IF(Audit!#REF!=10,Audit!#REF!,"")</f>
        <v>#REF!</v>
      </c>
      <c r="BH618" s="50" t="e">
        <f>VLOOKUP(Audit!#REF!,$V$13:$AE$22,10,FALSE) &amp; IF(Audit!#REF!=10,Audit!#REF!,"") &amp; IF(Audit!#REF!&lt;&gt;1,U618,"")</f>
        <v>#REF!</v>
      </c>
      <c r="BI618" s="47" t="e">
        <f t="shared" si="297"/>
        <v>#REF!</v>
      </c>
      <c r="BJ618" s="48" t="str">
        <f t="shared" si="298"/>
        <v/>
      </c>
      <c r="BK618" s="48" t="str">
        <f t="shared" si="299"/>
        <v/>
      </c>
      <c r="BL618" s="48" t="str">
        <f t="shared" si="300"/>
        <v/>
      </c>
      <c r="BM618" s="48" t="str">
        <f t="shared" si="301"/>
        <v/>
      </c>
      <c r="BN618" s="48" t="str">
        <f t="shared" si="302"/>
        <v/>
      </c>
      <c r="BO618" s="48" t="str">
        <f t="shared" si="303"/>
        <v/>
      </c>
      <c r="BP618" s="48" t="str">
        <f t="shared" si="304"/>
        <v/>
      </c>
      <c r="BQ618" s="48" t="str">
        <f t="shared" si="305"/>
        <v/>
      </c>
      <c r="BR618" s="48" t="str">
        <f t="shared" si="306"/>
        <v/>
      </c>
      <c r="BS618" s="48" t="str">
        <f t="shared" si="307"/>
        <v/>
      </c>
      <c r="BT618" s="48" t="str">
        <f t="shared" si="308"/>
        <v/>
      </c>
      <c r="BU618" s="48" t="str">
        <f t="shared" si="309"/>
        <v/>
      </c>
    </row>
    <row r="619" spans="1:73">
      <c r="A619" s="10" t="e">
        <f>Audit!#REF!</f>
        <v>#REF!</v>
      </c>
      <c r="B619" s="10" t="e">
        <f t="shared" si="280"/>
        <v>#REF!</v>
      </c>
      <c r="C619" s="17" t="e">
        <f>VLOOKUP(Audit!#REF!,$V$3:$AE$12,2,FALSE) &amp; VLOOKUP(Audit!#REF!,$V$13:$AE$22,2,FALSE)&amp; IF(Audit!#REF!=10,Audit!#REF!&amp;Audit!#REF!,"")</f>
        <v>#REF!</v>
      </c>
      <c r="D619" s="17" t="e">
        <f>VLOOKUP(Audit!#REF!,$V$3:$AE$12,3,FALSE) &amp; VLOOKUP(Audit!#REF!,$V$13:$AE$22,3,FALSE) &amp;IF(Audit!#REF!=10,Audit!#REF!&amp;Audit!#REF!,"")</f>
        <v>#REF!</v>
      </c>
      <c r="E619" s="17" t="e">
        <f>VLOOKUP(Audit!#REF!,$V$3:$AE$12,4,FALSE)&amp; Audit!#REF! &amp; VLOOKUP(Audit!#REF!,$V$13:$AE$22,4,FALSE)&amp; IF(Audit!#REF!=10,Audit!#REF!&amp;Audit!#REF!,"")</f>
        <v>#REF!</v>
      </c>
      <c r="F619" s="17" t="e">
        <f>VLOOKUP(Audit!#REF!,$V$3:$AE$12,5,FALSE) &amp; VLOOKUP(Audit!#REF!,$V$13:$AE$22,5,FALSE)&amp; IF(Audit!#REF!=10,Audit!#REF!&amp;Audit!#REF!,"")</f>
        <v>#REF!</v>
      </c>
      <c r="G619" s="17" t="e">
        <f>VLOOKUP(Audit!#REF!,$V$3:$AE$12,6,FALSE) &amp; VLOOKUP(Audit!#REF!,$V$13:$AE$22,6,FALSE)&amp; IF(Audit!#REF!=10,Audit!#REF!&amp;Audit!#REF!,"")</f>
        <v>#REF!</v>
      </c>
      <c r="H619" s="17" t="e">
        <f>VLOOKUP(Audit!#REF!,$V$3:$AE$12,7,FALSE) &amp; VLOOKUP(Audit!#REF!,$V$13:$AE$22,7,FALSE)&amp;IF(Audit!#REF!=10,Audit!#REF!&amp;Audit!#REF!,"")</f>
        <v>#REF!</v>
      </c>
      <c r="I619" s="17" t="e">
        <f>VLOOKUP(Audit!#REF!,$V$3:$AE$12,8,FALSE) &amp; Audit!#REF! &amp; VLOOKUP(Audit!#REF!,$V$13:$AE$22,8,FALSE)&amp;IF(Audit!#REF!=10,Audit!#REF!&amp;Audit!#REF!,"")</f>
        <v>#REF!</v>
      </c>
      <c r="J619" s="17" t="e">
        <f>VLOOKUP(Audit!#REF!,$V$3:$AE$12,9,FALSE) &amp; VLOOKUP(Audit!#REF!,$V$13:$AE$22,9,FALSE) &amp; IF(Audit!#REF!=10,Audit!#REF!&amp;Audit!#REF!,"") &amp; IF(Audit!#REF!&lt;&gt;1,U619,"")</f>
        <v>#REF!</v>
      </c>
      <c r="K619" s="17" t="e">
        <f>VLOOKUP(Audit!#REF!,$V$3:$AE$12,10,FALSE) &amp; Audit!#REF! &amp; VLOOKUP(Audit!#REF!,$V$13:$AE$22,10,FALSE) &amp; IF(Audit!#REF!=10,Audit!#REF!&amp;Audit!#REF!,"") &amp; IF(Audit!#REF!&lt;&gt;1,U619,"")</f>
        <v>#REF!</v>
      </c>
      <c r="L619" s="10" t="e">
        <f>Audit!#REF!</f>
        <v>#REF!</v>
      </c>
      <c r="M619" s="10" t="e">
        <f t="shared" si="281"/>
        <v>#REF!</v>
      </c>
      <c r="N619" s="10" t="e">
        <f t="shared" si="282"/>
        <v>#REF!</v>
      </c>
      <c r="O619" s="10" t="e">
        <f t="shared" si="283"/>
        <v>#REF!</v>
      </c>
      <c r="P619" s="10" t="e">
        <f t="shared" si="284"/>
        <v>#REF!</v>
      </c>
      <c r="Q619" s="10" t="e">
        <f t="shared" si="285"/>
        <v>#REF!</v>
      </c>
      <c r="R619" s="10" t="e">
        <f t="shared" si="286"/>
        <v>#REF!</v>
      </c>
      <c r="S619" s="10" t="e">
        <f t="shared" si="287"/>
        <v>#REF!</v>
      </c>
      <c r="T619" s="10" t="e">
        <f t="shared" si="288"/>
        <v>#REF!</v>
      </c>
      <c r="U619" s="17" t="e">
        <f>IF(Audit!#REF!="","",VLOOKUP(Audit!#REF!,$W$26:$X$35,2,FALSE)) &amp; Audit!#REF! &amp; IF(Audit!#REF!="","",IF(Audit!#REF!&lt;=1.4,VLOOKUP(Audit!#REF!,$W$38:X664,2,FALSE),VLOOKUP(Audit!#REF!,$W$51:$X$61,2,FALSE))) &amp; IF(Audit!#REF!="","",VLOOKUP(Audit!#REF!,$Y$26:$Z$35,2,FALSE) &amp; Audit!#REF! &amp; IF(Audit!#REF!="","",IF(Audit!#REF!&lt;=1.4,VLOOKUP(Audit!#REF!,$Y$38:$Z$48,2,FALSE),VLOOKUP(Audit!#REF!,$Y$51:$Z$61,2,FALSE))))</f>
        <v>#REF!</v>
      </c>
      <c r="V619" s="21"/>
      <c r="AH619" s="49" t="e">
        <f>Audit!#REF!</f>
        <v>#REF!</v>
      </c>
      <c r="AI619" s="50" t="e">
        <f>VLOOKUP(Audit!#REF!,$V$3:$AE$12,2,FALSE)&amp; IF(Audit!#REF!=10,Audit!#REF!,"")</f>
        <v>#REF!</v>
      </c>
      <c r="AJ619" s="50" t="e">
        <f>VLOOKUP(Audit!#REF!,$V$13:$AE$22,2,FALSE)&amp; IF(Audit!#REF!=10,Audit!#REF!,"")</f>
        <v>#REF!</v>
      </c>
      <c r="AK619" s="47" t="e">
        <f t="shared" si="289"/>
        <v>#REF!</v>
      </c>
      <c r="AL619" s="50" t="e">
        <f>VLOOKUP(Audit!#REF!,$V$3:$AE$12,3,FALSE)&amp; IF(Audit!#REF!=10,Audit!#REF!,"")</f>
        <v>#REF!</v>
      </c>
      <c r="AM619" s="50" t="e">
        <f>VLOOKUP(Audit!#REF!,$V$13:$AE$22,3,FALSE)&amp; IF(Audit!#REF!=10,Audit!#REF!,"")</f>
        <v>#REF!</v>
      </c>
      <c r="AN619" s="47" t="e">
        <f t="shared" si="290"/>
        <v>#REF!</v>
      </c>
      <c r="AO619" s="50" t="e">
        <f>VLOOKUP(Audit!#REF!,$V$3:$AE$12,4,FALSE) &amp;  Audit!#REF! &amp; IF(Audit!#REF!=10,Audit!#REF!,"")</f>
        <v>#REF!</v>
      </c>
      <c r="AP619" s="50" t="e">
        <f>VLOOKUP(Audit!#REF!,$V$13:$AE$22,4,FALSE)&amp; IF(Audit!#REF!=10,Audit!#REF!,"")</f>
        <v>#REF!</v>
      </c>
      <c r="AQ619" s="47" t="e">
        <f t="shared" si="291"/>
        <v>#REF!</v>
      </c>
      <c r="AR619" s="50" t="e">
        <f>VLOOKUP(Audit!#REF!,$V$3:$AE$12,5,FALSE)&amp; IF(Audit!#REF!=10,Audit!#REF!,"")</f>
        <v>#REF!</v>
      </c>
      <c r="AS619" s="50" t="e">
        <f>VLOOKUP(Audit!#REF!,$V$13:$AE$22,5,FALSE)&amp; IF(Audit!#REF!=10,Audit!#REF!,"")</f>
        <v>#REF!</v>
      </c>
      <c r="AT619" s="47" t="e">
        <f t="shared" si="292"/>
        <v>#REF!</v>
      </c>
      <c r="AU619" s="50" t="e">
        <f>VLOOKUP(Audit!#REF!,$V$3:$AE$12,6,FALSE)&amp; IF(Audit!#REF!=10,Audit!#REF!,"")</f>
        <v>#REF!</v>
      </c>
      <c r="AV619" s="50" t="e">
        <f>VLOOKUP(Audit!#REF!,$V$13:$AE$22,6,FALSE)&amp; IF(Audit!#REF!=10,Audit!#REF!,"")</f>
        <v>#REF!</v>
      </c>
      <c r="AW619" s="47" t="e">
        <f t="shared" si="293"/>
        <v>#REF!</v>
      </c>
      <c r="AX619" s="50" t="e">
        <f>VLOOKUP(Audit!#REF!,$V$3:$AE$12,7,FALSE)&amp; IF(Audit!#REF!=10,Audit!#REF!,"")</f>
        <v>#REF!</v>
      </c>
      <c r="AY619" s="50" t="e">
        <f>VLOOKUP(Audit!#REF!,$V$13:$AE$22,7,FALSE) &amp; IF(Audit!#REF!=10,Audit!#REF!,"")</f>
        <v>#REF!</v>
      </c>
      <c r="AZ619" s="47" t="e">
        <f t="shared" si="294"/>
        <v>#REF!</v>
      </c>
      <c r="BA619" s="50" t="e">
        <f>VLOOKUP(Audit!#REF!,$V$3:$AE$12,8,FALSE)&amp; Audit!#REF! &amp; IF(Audit!#REF!=10,Audit!#REF!,"")</f>
        <v>#REF!</v>
      </c>
      <c r="BB619" s="50" t="e">
        <f>VLOOKUP(Audit!#REF!,$V$13:$AE$22,8,FALSE) &amp; IF(Audit!#REF!=10,Audit!#REF!,"")</f>
        <v>#REF!</v>
      </c>
      <c r="BC619" s="47" t="e">
        <f t="shared" si="295"/>
        <v>#REF!</v>
      </c>
      <c r="BD619" s="50" t="e">
        <f>VLOOKUP(Audit!#REF!,$V$3:$AE$12,9,FALSE)&amp; IF(Audit!#REF!=10,Audit!#REF!,"")</f>
        <v>#REF!</v>
      </c>
      <c r="BE619" s="50" t="e">
        <f>VLOOKUP(Audit!#REF!,$V$13:$AE$22,9,FALSE) &amp; IF(Audit!#REF!=10,Audit!#REF!,"") &amp; IF(Audit!#REF!&lt;&gt;1,U619,"")</f>
        <v>#REF!</v>
      </c>
      <c r="BF619" s="47" t="e">
        <f t="shared" si="296"/>
        <v>#REF!</v>
      </c>
      <c r="BG619" s="50" t="e">
        <f>VLOOKUP(Audit!#REF!,$V$3:$AE$12,10,FALSE) &amp; Audit!#REF! &amp; IF(Audit!#REF!=10,Audit!#REF!,"")</f>
        <v>#REF!</v>
      </c>
      <c r="BH619" s="50" t="e">
        <f>VLOOKUP(Audit!#REF!,$V$13:$AE$22,10,FALSE) &amp; IF(Audit!#REF!=10,Audit!#REF!,"") &amp; IF(Audit!#REF!&lt;&gt;1,U619,"")</f>
        <v>#REF!</v>
      </c>
      <c r="BI619" s="47" t="e">
        <f t="shared" si="297"/>
        <v>#REF!</v>
      </c>
      <c r="BJ619" s="48" t="str">
        <f t="shared" si="298"/>
        <v/>
      </c>
      <c r="BK619" s="48" t="str">
        <f t="shared" si="299"/>
        <v/>
      </c>
      <c r="BL619" s="48" t="str">
        <f t="shared" si="300"/>
        <v/>
      </c>
      <c r="BM619" s="48" t="str">
        <f t="shared" si="301"/>
        <v/>
      </c>
      <c r="BN619" s="48" t="str">
        <f t="shared" si="302"/>
        <v/>
      </c>
      <c r="BO619" s="48" t="str">
        <f t="shared" si="303"/>
        <v/>
      </c>
      <c r="BP619" s="48" t="str">
        <f t="shared" si="304"/>
        <v/>
      </c>
      <c r="BQ619" s="48" t="str">
        <f t="shared" si="305"/>
        <v/>
      </c>
      <c r="BR619" s="48" t="str">
        <f t="shared" si="306"/>
        <v/>
      </c>
      <c r="BS619" s="48" t="str">
        <f t="shared" si="307"/>
        <v/>
      </c>
      <c r="BT619" s="48" t="str">
        <f t="shared" si="308"/>
        <v/>
      </c>
      <c r="BU619" s="48" t="str">
        <f t="shared" si="309"/>
        <v/>
      </c>
    </row>
    <row r="620" spans="1:73">
      <c r="A620" s="10" t="e">
        <f>Audit!#REF!</f>
        <v>#REF!</v>
      </c>
      <c r="B620" s="10" t="e">
        <f t="shared" si="280"/>
        <v>#REF!</v>
      </c>
      <c r="C620" s="17" t="e">
        <f>VLOOKUP(Audit!#REF!,$V$3:$AE$12,2,FALSE) &amp; VLOOKUP(Audit!#REF!,$V$13:$AE$22,2,FALSE)&amp; IF(Audit!#REF!=10,Audit!#REF!&amp;Audit!#REF!,"")</f>
        <v>#REF!</v>
      </c>
      <c r="D620" s="17" t="e">
        <f>VLOOKUP(Audit!#REF!,$V$3:$AE$12,3,FALSE) &amp; VLOOKUP(Audit!#REF!,$V$13:$AE$22,3,FALSE) &amp;IF(Audit!#REF!=10,Audit!#REF!&amp;Audit!#REF!,"")</f>
        <v>#REF!</v>
      </c>
      <c r="E620" s="17" t="e">
        <f>VLOOKUP(Audit!#REF!,$V$3:$AE$12,4,FALSE)&amp; Audit!#REF! &amp; VLOOKUP(Audit!#REF!,$V$13:$AE$22,4,FALSE)&amp; IF(Audit!#REF!=10,Audit!#REF!&amp;Audit!#REF!,"")</f>
        <v>#REF!</v>
      </c>
      <c r="F620" s="17" t="e">
        <f>VLOOKUP(Audit!#REF!,$V$3:$AE$12,5,FALSE) &amp; VLOOKUP(Audit!#REF!,$V$13:$AE$22,5,FALSE)&amp; IF(Audit!#REF!=10,Audit!#REF!&amp;Audit!#REF!,"")</f>
        <v>#REF!</v>
      </c>
      <c r="G620" s="17" t="e">
        <f>VLOOKUP(Audit!#REF!,$V$3:$AE$12,6,FALSE) &amp; VLOOKUP(Audit!#REF!,$V$13:$AE$22,6,FALSE)&amp; IF(Audit!#REF!=10,Audit!#REF!&amp;Audit!#REF!,"")</f>
        <v>#REF!</v>
      </c>
      <c r="H620" s="17" t="e">
        <f>VLOOKUP(Audit!#REF!,$V$3:$AE$12,7,FALSE) &amp; VLOOKUP(Audit!#REF!,$V$13:$AE$22,7,FALSE)&amp;IF(Audit!#REF!=10,Audit!#REF!&amp;Audit!#REF!,"")</f>
        <v>#REF!</v>
      </c>
      <c r="I620" s="17" t="e">
        <f>VLOOKUP(Audit!#REF!,$V$3:$AE$12,8,FALSE) &amp; Audit!#REF! &amp; VLOOKUP(Audit!#REF!,$V$13:$AE$22,8,FALSE)&amp;IF(Audit!#REF!=10,Audit!#REF!&amp;Audit!#REF!,"")</f>
        <v>#REF!</v>
      </c>
      <c r="J620" s="17" t="e">
        <f>VLOOKUP(Audit!#REF!,$V$3:$AE$12,9,FALSE) &amp; VLOOKUP(Audit!#REF!,$V$13:$AE$22,9,FALSE) &amp; IF(Audit!#REF!=10,Audit!#REF!&amp;Audit!#REF!,"") &amp; IF(Audit!#REF!&lt;&gt;1,U620,"")</f>
        <v>#REF!</v>
      </c>
      <c r="K620" s="17" t="e">
        <f>VLOOKUP(Audit!#REF!,$V$3:$AE$12,10,FALSE) &amp; Audit!#REF! &amp; VLOOKUP(Audit!#REF!,$V$13:$AE$22,10,FALSE) &amp; IF(Audit!#REF!=10,Audit!#REF!&amp;Audit!#REF!,"") &amp; IF(Audit!#REF!&lt;&gt;1,U620,"")</f>
        <v>#REF!</v>
      </c>
      <c r="L620" s="10" t="e">
        <f>Audit!#REF!</f>
        <v>#REF!</v>
      </c>
      <c r="M620" s="10" t="e">
        <f t="shared" si="281"/>
        <v>#REF!</v>
      </c>
      <c r="N620" s="10" t="e">
        <f t="shared" si="282"/>
        <v>#REF!</v>
      </c>
      <c r="O620" s="10" t="e">
        <f t="shared" si="283"/>
        <v>#REF!</v>
      </c>
      <c r="P620" s="10" t="e">
        <f t="shared" si="284"/>
        <v>#REF!</v>
      </c>
      <c r="Q620" s="10" t="e">
        <f t="shared" si="285"/>
        <v>#REF!</v>
      </c>
      <c r="R620" s="10" t="e">
        <f t="shared" si="286"/>
        <v>#REF!</v>
      </c>
      <c r="S620" s="10" t="e">
        <f t="shared" si="287"/>
        <v>#REF!</v>
      </c>
      <c r="T620" s="10" t="e">
        <f t="shared" si="288"/>
        <v>#REF!</v>
      </c>
      <c r="U620" s="17" t="e">
        <f>IF(Audit!#REF!="","",VLOOKUP(Audit!#REF!,$W$26:$X$35,2,FALSE)) &amp; Audit!#REF! &amp; IF(Audit!#REF!="","",IF(Audit!#REF!&lt;=1.4,VLOOKUP(Audit!#REF!,$W$38:X665,2,FALSE),VLOOKUP(Audit!#REF!,$W$51:$X$61,2,FALSE))) &amp; IF(Audit!#REF!="","",VLOOKUP(Audit!#REF!,$Y$26:$Z$35,2,FALSE) &amp; Audit!#REF! &amp; IF(Audit!#REF!="","",IF(Audit!#REF!&lt;=1.4,VLOOKUP(Audit!#REF!,$Y$38:$Z$48,2,FALSE),VLOOKUP(Audit!#REF!,$Y$51:$Z$61,2,FALSE))))</f>
        <v>#REF!</v>
      </c>
      <c r="V620" s="21"/>
      <c r="AH620" s="49" t="e">
        <f>Audit!#REF!</f>
        <v>#REF!</v>
      </c>
      <c r="AI620" s="50" t="e">
        <f>VLOOKUP(Audit!#REF!,$V$3:$AE$12,2,FALSE)&amp; IF(Audit!#REF!=10,Audit!#REF!,"")</f>
        <v>#REF!</v>
      </c>
      <c r="AJ620" s="50" t="e">
        <f>VLOOKUP(Audit!#REF!,$V$13:$AE$22,2,FALSE)&amp; IF(Audit!#REF!=10,Audit!#REF!,"")</f>
        <v>#REF!</v>
      </c>
      <c r="AK620" s="47" t="e">
        <f t="shared" si="289"/>
        <v>#REF!</v>
      </c>
      <c r="AL620" s="50" t="e">
        <f>VLOOKUP(Audit!#REF!,$V$3:$AE$12,3,FALSE)&amp; IF(Audit!#REF!=10,Audit!#REF!,"")</f>
        <v>#REF!</v>
      </c>
      <c r="AM620" s="50" t="e">
        <f>VLOOKUP(Audit!#REF!,$V$13:$AE$22,3,FALSE)&amp; IF(Audit!#REF!=10,Audit!#REF!,"")</f>
        <v>#REF!</v>
      </c>
      <c r="AN620" s="47" t="e">
        <f t="shared" si="290"/>
        <v>#REF!</v>
      </c>
      <c r="AO620" s="50" t="e">
        <f>VLOOKUP(Audit!#REF!,$V$3:$AE$12,4,FALSE) &amp;  Audit!#REF! &amp; IF(Audit!#REF!=10,Audit!#REF!,"")</f>
        <v>#REF!</v>
      </c>
      <c r="AP620" s="50" t="e">
        <f>VLOOKUP(Audit!#REF!,$V$13:$AE$22,4,FALSE)&amp; IF(Audit!#REF!=10,Audit!#REF!,"")</f>
        <v>#REF!</v>
      </c>
      <c r="AQ620" s="47" t="e">
        <f t="shared" si="291"/>
        <v>#REF!</v>
      </c>
      <c r="AR620" s="50" t="e">
        <f>VLOOKUP(Audit!#REF!,$V$3:$AE$12,5,FALSE)&amp; IF(Audit!#REF!=10,Audit!#REF!,"")</f>
        <v>#REF!</v>
      </c>
      <c r="AS620" s="50" t="e">
        <f>VLOOKUP(Audit!#REF!,$V$13:$AE$22,5,FALSE)&amp; IF(Audit!#REF!=10,Audit!#REF!,"")</f>
        <v>#REF!</v>
      </c>
      <c r="AT620" s="47" t="e">
        <f t="shared" si="292"/>
        <v>#REF!</v>
      </c>
      <c r="AU620" s="50" t="e">
        <f>VLOOKUP(Audit!#REF!,$V$3:$AE$12,6,FALSE)&amp; IF(Audit!#REF!=10,Audit!#REF!,"")</f>
        <v>#REF!</v>
      </c>
      <c r="AV620" s="50" t="e">
        <f>VLOOKUP(Audit!#REF!,$V$13:$AE$22,6,FALSE)&amp; IF(Audit!#REF!=10,Audit!#REF!,"")</f>
        <v>#REF!</v>
      </c>
      <c r="AW620" s="47" t="e">
        <f t="shared" si="293"/>
        <v>#REF!</v>
      </c>
      <c r="AX620" s="50" t="e">
        <f>VLOOKUP(Audit!#REF!,$V$3:$AE$12,7,FALSE)&amp; IF(Audit!#REF!=10,Audit!#REF!,"")</f>
        <v>#REF!</v>
      </c>
      <c r="AY620" s="50" t="e">
        <f>VLOOKUP(Audit!#REF!,$V$13:$AE$22,7,FALSE) &amp; IF(Audit!#REF!=10,Audit!#REF!,"")</f>
        <v>#REF!</v>
      </c>
      <c r="AZ620" s="47" t="e">
        <f t="shared" si="294"/>
        <v>#REF!</v>
      </c>
      <c r="BA620" s="50" t="e">
        <f>VLOOKUP(Audit!#REF!,$V$3:$AE$12,8,FALSE)&amp; Audit!#REF! &amp; IF(Audit!#REF!=10,Audit!#REF!,"")</f>
        <v>#REF!</v>
      </c>
      <c r="BB620" s="50" t="e">
        <f>VLOOKUP(Audit!#REF!,$V$13:$AE$22,8,FALSE) &amp; IF(Audit!#REF!=10,Audit!#REF!,"")</f>
        <v>#REF!</v>
      </c>
      <c r="BC620" s="47" t="e">
        <f t="shared" si="295"/>
        <v>#REF!</v>
      </c>
      <c r="BD620" s="50" t="e">
        <f>VLOOKUP(Audit!#REF!,$V$3:$AE$12,9,FALSE)&amp; IF(Audit!#REF!=10,Audit!#REF!,"")</f>
        <v>#REF!</v>
      </c>
      <c r="BE620" s="50" t="e">
        <f>VLOOKUP(Audit!#REF!,$V$13:$AE$22,9,FALSE) &amp; IF(Audit!#REF!=10,Audit!#REF!,"") &amp; IF(Audit!#REF!&lt;&gt;1,U620,"")</f>
        <v>#REF!</v>
      </c>
      <c r="BF620" s="47" t="e">
        <f t="shared" si="296"/>
        <v>#REF!</v>
      </c>
      <c r="BG620" s="50" t="e">
        <f>VLOOKUP(Audit!#REF!,$V$3:$AE$12,10,FALSE) &amp; Audit!#REF! &amp; IF(Audit!#REF!=10,Audit!#REF!,"")</f>
        <v>#REF!</v>
      </c>
      <c r="BH620" s="50" t="e">
        <f>VLOOKUP(Audit!#REF!,$V$13:$AE$22,10,FALSE) &amp; IF(Audit!#REF!=10,Audit!#REF!,"") &amp; IF(Audit!#REF!&lt;&gt;1,U620,"")</f>
        <v>#REF!</v>
      </c>
      <c r="BI620" s="47" t="e">
        <f t="shared" si="297"/>
        <v>#REF!</v>
      </c>
      <c r="BJ620" s="48" t="str">
        <f t="shared" si="298"/>
        <v/>
      </c>
      <c r="BK620" s="48" t="str">
        <f t="shared" si="299"/>
        <v/>
      </c>
      <c r="BL620" s="48" t="str">
        <f t="shared" si="300"/>
        <v/>
      </c>
      <c r="BM620" s="48" t="str">
        <f t="shared" si="301"/>
        <v/>
      </c>
      <c r="BN620" s="48" t="str">
        <f t="shared" si="302"/>
        <v/>
      </c>
      <c r="BO620" s="48" t="str">
        <f t="shared" si="303"/>
        <v/>
      </c>
      <c r="BP620" s="48" t="str">
        <f t="shared" si="304"/>
        <v/>
      </c>
      <c r="BQ620" s="48" t="str">
        <f t="shared" si="305"/>
        <v/>
      </c>
      <c r="BR620" s="48" t="str">
        <f t="shared" si="306"/>
        <v/>
      </c>
      <c r="BS620" s="48" t="str">
        <f t="shared" si="307"/>
        <v/>
      </c>
      <c r="BT620" s="48" t="str">
        <f t="shared" si="308"/>
        <v/>
      </c>
      <c r="BU620" s="48" t="str">
        <f t="shared" si="309"/>
        <v/>
      </c>
    </row>
    <row r="621" spans="1:73">
      <c r="A621" s="10" t="e">
        <f>Audit!#REF!</f>
        <v>#REF!</v>
      </c>
      <c r="B621" s="10" t="e">
        <f t="shared" si="280"/>
        <v>#REF!</v>
      </c>
      <c r="C621" s="17" t="e">
        <f>VLOOKUP(Audit!#REF!,$V$3:$AE$12,2,FALSE) &amp; VLOOKUP(Audit!#REF!,$V$13:$AE$22,2,FALSE)&amp; IF(Audit!#REF!=10,Audit!#REF!&amp;Audit!#REF!,"")</f>
        <v>#REF!</v>
      </c>
      <c r="D621" s="17" t="e">
        <f>VLOOKUP(Audit!#REF!,$V$3:$AE$12,3,FALSE) &amp; VLOOKUP(Audit!#REF!,$V$13:$AE$22,3,FALSE) &amp;IF(Audit!#REF!=10,Audit!#REF!&amp;Audit!#REF!,"")</f>
        <v>#REF!</v>
      </c>
      <c r="E621" s="17" t="e">
        <f>VLOOKUP(Audit!#REF!,$V$3:$AE$12,4,FALSE)&amp; Audit!#REF! &amp; VLOOKUP(Audit!#REF!,$V$13:$AE$22,4,FALSE)&amp; IF(Audit!#REF!=10,Audit!#REF!&amp;Audit!#REF!,"")</f>
        <v>#REF!</v>
      </c>
      <c r="F621" s="17" t="e">
        <f>VLOOKUP(Audit!#REF!,$V$3:$AE$12,5,FALSE) &amp; VLOOKUP(Audit!#REF!,$V$13:$AE$22,5,FALSE)&amp; IF(Audit!#REF!=10,Audit!#REF!&amp;Audit!#REF!,"")</f>
        <v>#REF!</v>
      </c>
      <c r="G621" s="17" t="e">
        <f>VLOOKUP(Audit!#REF!,$V$3:$AE$12,6,FALSE) &amp; VLOOKUP(Audit!#REF!,$V$13:$AE$22,6,FALSE)&amp; IF(Audit!#REF!=10,Audit!#REF!&amp;Audit!#REF!,"")</f>
        <v>#REF!</v>
      </c>
      <c r="H621" s="17" t="e">
        <f>VLOOKUP(Audit!#REF!,$V$3:$AE$12,7,FALSE) &amp; VLOOKUP(Audit!#REF!,$V$13:$AE$22,7,FALSE)&amp;IF(Audit!#REF!=10,Audit!#REF!&amp;Audit!#REF!,"")</f>
        <v>#REF!</v>
      </c>
      <c r="I621" s="17" t="e">
        <f>VLOOKUP(Audit!#REF!,$V$3:$AE$12,8,FALSE) &amp; Audit!#REF! &amp; VLOOKUP(Audit!#REF!,$V$13:$AE$22,8,FALSE)&amp;IF(Audit!#REF!=10,Audit!#REF!&amp;Audit!#REF!,"")</f>
        <v>#REF!</v>
      </c>
      <c r="J621" s="17" t="e">
        <f>VLOOKUP(Audit!#REF!,$V$3:$AE$12,9,FALSE) &amp; VLOOKUP(Audit!#REF!,$V$13:$AE$22,9,FALSE) &amp; IF(Audit!#REF!=10,Audit!#REF!&amp;Audit!#REF!,"") &amp; IF(Audit!#REF!&lt;&gt;1,U621,"")</f>
        <v>#REF!</v>
      </c>
      <c r="K621" s="17" t="e">
        <f>VLOOKUP(Audit!#REF!,$V$3:$AE$12,10,FALSE) &amp; Audit!#REF! &amp; VLOOKUP(Audit!#REF!,$V$13:$AE$22,10,FALSE) &amp; IF(Audit!#REF!=10,Audit!#REF!&amp;Audit!#REF!,"") &amp; IF(Audit!#REF!&lt;&gt;1,U621,"")</f>
        <v>#REF!</v>
      </c>
      <c r="L621" s="10" t="e">
        <f>Audit!#REF!</f>
        <v>#REF!</v>
      </c>
      <c r="M621" s="10" t="e">
        <f t="shared" si="281"/>
        <v>#REF!</v>
      </c>
      <c r="N621" s="10" t="e">
        <f t="shared" si="282"/>
        <v>#REF!</v>
      </c>
      <c r="O621" s="10" t="e">
        <f t="shared" si="283"/>
        <v>#REF!</v>
      </c>
      <c r="P621" s="10" t="e">
        <f t="shared" si="284"/>
        <v>#REF!</v>
      </c>
      <c r="Q621" s="10" t="e">
        <f t="shared" si="285"/>
        <v>#REF!</v>
      </c>
      <c r="R621" s="10" t="e">
        <f t="shared" si="286"/>
        <v>#REF!</v>
      </c>
      <c r="S621" s="10" t="e">
        <f t="shared" si="287"/>
        <v>#REF!</v>
      </c>
      <c r="T621" s="10" t="e">
        <f t="shared" si="288"/>
        <v>#REF!</v>
      </c>
      <c r="U621" s="17" t="e">
        <f>IF(Audit!#REF!="","",VLOOKUP(Audit!#REF!,$W$26:$X$35,2,FALSE)) &amp; Audit!#REF! &amp; IF(Audit!#REF!="","",IF(Audit!#REF!&lt;=1.4,VLOOKUP(Audit!#REF!,$W$38:X666,2,FALSE),VLOOKUP(Audit!#REF!,$W$51:$X$61,2,FALSE))) &amp; IF(Audit!#REF!="","",VLOOKUP(Audit!#REF!,$Y$26:$Z$35,2,FALSE) &amp; Audit!#REF! &amp; IF(Audit!#REF!="","",IF(Audit!#REF!&lt;=1.4,VLOOKUP(Audit!#REF!,$Y$38:$Z$48,2,FALSE),VLOOKUP(Audit!#REF!,$Y$51:$Z$61,2,FALSE))))</f>
        <v>#REF!</v>
      </c>
      <c r="V621" s="21"/>
      <c r="AH621" s="49" t="e">
        <f>Audit!#REF!</f>
        <v>#REF!</v>
      </c>
      <c r="AI621" s="50" t="e">
        <f>VLOOKUP(Audit!#REF!,$V$3:$AE$12,2,FALSE)&amp; IF(Audit!#REF!=10,Audit!#REF!,"")</f>
        <v>#REF!</v>
      </c>
      <c r="AJ621" s="50" t="e">
        <f>VLOOKUP(Audit!#REF!,$V$13:$AE$22,2,FALSE)&amp; IF(Audit!#REF!=10,Audit!#REF!,"")</f>
        <v>#REF!</v>
      </c>
      <c r="AK621" s="47" t="e">
        <f t="shared" si="289"/>
        <v>#REF!</v>
      </c>
      <c r="AL621" s="50" t="e">
        <f>VLOOKUP(Audit!#REF!,$V$3:$AE$12,3,FALSE)&amp; IF(Audit!#REF!=10,Audit!#REF!,"")</f>
        <v>#REF!</v>
      </c>
      <c r="AM621" s="50" t="e">
        <f>VLOOKUP(Audit!#REF!,$V$13:$AE$22,3,FALSE)&amp; IF(Audit!#REF!=10,Audit!#REF!,"")</f>
        <v>#REF!</v>
      </c>
      <c r="AN621" s="47" t="e">
        <f t="shared" si="290"/>
        <v>#REF!</v>
      </c>
      <c r="AO621" s="50" t="e">
        <f>VLOOKUP(Audit!#REF!,$V$3:$AE$12,4,FALSE) &amp;  Audit!#REF! &amp; IF(Audit!#REF!=10,Audit!#REF!,"")</f>
        <v>#REF!</v>
      </c>
      <c r="AP621" s="50" t="e">
        <f>VLOOKUP(Audit!#REF!,$V$13:$AE$22,4,FALSE)&amp; IF(Audit!#REF!=10,Audit!#REF!,"")</f>
        <v>#REF!</v>
      </c>
      <c r="AQ621" s="47" t="e">
        <f t="shared" si="291"/>
        <v>#REF!</v>
      </c>
      <c r="AR621" s="50" t="e">
        <f>VLOOKUP(Audit!#REF!,$V$3:$AE$12,5,FALSE)&amp; IF(Audit!#REF!=10,Audit!#REF!,"")</f>
        <v>#REF!</v>
      </c>
      <c r="AS621" s="50" t="e">
        <f>VLOOKUP(Audit!#REF!,$V$13:$AE$22,5,FALSE)&amp; IF(Audit!#REF!=10,Audit!#REF!,"")</f>
        <v>#REF!</v>
      </c>
      <c r="AT621" s="47" t="e">
        <f t="shared" si="292"/>
        <v>#REF!</v>
      </c>
      <c r="AU621" s="50" t="e">
        <f>VLOOKUP(Audit!#REF!,$V$3:$AE$12,6,FALSE)&amp; IF(Audit!#REF!=10,Audit!#REF!,"")</f>
        <v>#REF!</v>
      </c>
      <c r="AV621" s="50" t="e">
        <f>VLOOKUP(Audit!#REF!,$V$13:$AE$22,6,FALSE)&amp; IF(Audit!#REF!=10,Audit!#REF!,"")</f>
        <v>#REF!</v>
      </c>
      <c r="AW621" s="47" t="e">
        <f t="shared" si="293"/>
        <v>#REF!</v>
      </c>
      <c r="AX621" s="50" t="e">
        <f>VLOOKUP(Audit!#REF!,$V$3:$AE$12,7,FALSE)&amp; IF(Audit!#REF!=10,Audit!#REF!,"")</f>
        <v>#REF!</v>
      </c>
      <c r="AY621" s="50" t="e">
        <f>VLOOKUP(Audit!#REF!,$V$13:$AE$22,7,FALSE) &amp; IF(Audit!#REF!=10,Audit!#REF!,"")</f>
        <v>#REF!</v>
      </c>
      <c r="AZ621" s="47" t="e">
        <f t="shared" si="294"/>
        <v>#REF!</v>
      </c>
      <c r="BA621" s="50" t="e">
        <f>VLOOKUP(Audit!#REF!,$V$3:$AE$12,8,FALSE)&amp; Audit!#REF! &amp; IF(Audit!#REF!=10,Audit!#REF!,"")</f>
        <v>#REF!</v>
      </c>
      <c r="BB621" s="50" t="e">
        <f>VLOOKUP(Audit!#REF!,$V$13:$AE$22,8,FALSE) &amp; IF(Audit!#REF!=10,Audit!#REF!,"")</f>
        <v>#REF!</v>
      </c>
      <c r="BC621" s="47" t="e">
        <f t="shared" si="295"/>
        <v>#REF!</v>
      </c>
      <c r="BD621" s="50" t="e">
        <f>VLOOKUP(Audit!#REF!,$V$3:$AE$12,9,FALSE)&amp; IF(Audit!#REF!=10,Audit!#REF!,"")</f>
        <v>#REF!</v>
      </c>
      <c r="BE621" s="50" t="e">
        <f>VLOOKUP(Audit!#REF!,$V$13:$AE$22,9,FALSE) &amp; IF(Audit!#REF!=10,Audit!#REF!,"") &amp; IF(Audit!#REF!&lt;&gt;1,U621,"")</f>
        <v>#REF!</v>
      </c>
      <c r="BF621" s="47" t="e">
        <f t="shared" si="296"/>
        <v>#REF!</v>
      </c>
      <c r="BG621" s="50" t="e">
        <f>VLOOKUP(Audit!#REF!,$V$3:$AE$12,10,FALSE) &amp; Audit!#REF! &amp; IF(Audit!#REF!=10,Audit!#REF!,"")</f>
        <v>#REF!</v>
      </c>
      <c r="BH621" s="50" t="e">
        <f>VLOOKUP(Audit!#REF!,$V$13:$AE$22,10,FALSE) &amp; IF(Audit!#REF!=10,Audit!#REF!,"") &amp; IF(Audit!#REF!&lt;&gt;1,U621,"")</f>
        <v>#REF!</v>
      </c>
      <c r="BI621" s="47" t="e">
        <f t="shared" si="297"/>
        <v>#REF!</v>
      </c>
      <c r="BJ621" s="48" t="str">
        <f t="shared" si="298"/>
        <v/>
      </c>
      <c r="BK621" s="48" t="str">
        <f t="shared" si="299"/>
        <v/>
      </c>
      <c r="BL621" s="48" t="str">
        <f t="shared" si="300"/>
        <v/>
      </c>
      <c r="BM621" s="48" t="str">
        <f t="shared" si="301"/>
        <v/>
      </c>
      <c r="BN621" s="48" t="str">
        <f t="shared" si="302"/>
        <v/>
      </c>
      <c r="BO621" s="48" t="str">
        <f t="shared" si="303"/>
        <v/>
      </c>
      <c r="BP621" s="48" t="str">
        <f t="shared" si="304"/>
        <v/>
      </c>
      <c r="BQ621" s="48" t="str">
        <f t="shared" si="305"/>
        <v/>
      </c>
      <c r="BR621" s="48" t="str">
        <f t="shared" si="306"/>
        <v/>
      </c>
      <c r="BS621" s="48" t="str">
        <f t="shared" si="307"/>
        <v/>
      </c>
      <c r="BT621" s="48" t="str">
        <f t="shared" si="308"/>
        <v/>
      </c>
      <c r="BU621" s="48" t="str">
        <f t="shared" si="309"/>
        <v/>
      </c>
    </row>
    <row r="622" spans="1:73">
      <c r="A622" s="10" t="e">
        <f>Audit!#REF!</f>
        <v>#REF!</v>
      </c>
      <c r="B622" s="10" t="e">
        <f t="shared" si="280"/>
        <v>#REF!</v>
      </c>
      <c r="C622" s="17" t="e">
        <f>VLOOKUP(Audit!#REF!,$V$3:$AE$12,2,FALSE) &amp; VLOOKUP(Audit!#REF!,$V$13:$AE$22,2,FALSE)&amp; IF(Audit!#REF!=10,Audit!#REF!&amp;Audit!#REF!,"")</f>
        <v>#REF!</v>
      </c>
      <c r="D622" s="17" t="e">
        <f>VLOOKUP(Audit!#REF!,$V$3:$AE$12,3,FALSE) &amp; VLOOKUP(Audit!#REF!,$V$13:$AE$22,3,FALSE) &amp;IF(Audit!#REF!=10,Audit!#REF!&amp;Audit!#REF!,"")</f>
        <v>#REF!</v>
      </c>
      <c r="E622" s="17" t="e">
        <f>VLOOKUP(Audit!#REF!,$V$3:$AE$12,4,FALSE)&amp; Audit!#REF! &amp; VLOOKUP(Audit!#REF!,$V$13:$AE$22,4,FALSE)&amp; IF(Audit!#REF!=10,Audit!#REF!&amp;Audit!#REF!,"")</f>
        <v>#REF!</v>
      </c>
      <c r="F622" s="17" t="e">
        <f>VLOOKUP(Audit!#REF!,$V$3:$AE$12,5,FALSE) &amp; VLOOKUP(Audit!#REF!,$V$13:$AE$22,5,FALSE)&amp; IF(Audit!#REF!=10,Audit!#REF!&amp;Audit!#REF!,"")</f>
        <v>#REF!</v>
      </c>
      <c r="G622" s="17" t="e">
        <f>VLOOKUP(Audit!#REF!,$V$3:$AE$12,6,FALSE) &amp; VLOOKUP(Audit!#REF!,$V$13:$AE$22,6,FALSE)&amp; IF(Audit!#REF!=10,Audit!#REF!&amp;Audit!#REF!,"")</f>
        <v>#REF!</v>
      </c>
      <c r="H622" s="17" t="e">
        <f>VLOOKUP(Audit!#REF!,$V$3:$AE$12,7,FALSE) &amp; VLOOKUP(Audit!#REF!,$V$13:$AE$22,7,FALSE)&amp;IF(Audit!#REF!=10,Audit!#REF!&amp;Audit!#REF!,"")</f>
        <v>#REF!</v>
      </c>
      <c r="I622" s="17" t="e">
        <f>VLOOKUP(Audit!#REF!,$V$3:$AE$12,8,FALSE) &amp; Audit!#REF! &amp; VLOOKUP(Audit!#REF!,$V$13:$AE$22,8,FALSE)&amp;IF(Audit!#REF!=10,Audit!#REF!&amp;Audit!#REF!,"")</f>
        <v>#REF!</v>
      </c>
      <c r="J622" s="17" t="e">
        <f>VLOOKUP(Audit!#REF!,$V$3:$AE$12,9,FALSE) &amp; VLOOKUP(Audit!#REF!,$V$13:$AE$22,9,FALSE) &amp; IF(Audit!#REF!=10,Audit!#REF!&amp;Audit!#REF!,"") &amp; IF(Audit!#REF!&lt;&gt;1,U622,"")</f>
        <v>#REF!</v>
      </c>
      <c r="K622" s="17" t="e">
        <f>VLOOKUP(Audit!#REF!,$V$3:$AE$12,10,FALSE) &amp; Audit!#REF! &amp; VLOOKUP(Audit!#REF!,$V$13:$AE$22,10,FALSE) &amp; IF(Audit!#REF!=10,Audit!#REF!&amp;Audit!#REF!,"") &amp; IF(Audit!#REF!&lt;&gt;1,U622,"")</f>
        <v>#REF!</v>
      </c>
      <c r="L622" s="10" t="e">
        <f>Audit!#REF!</f>
        <v>#REF!</v>
      </c>
      <c r="M622" s="10" t="e">
        <f t="shared" si="281"/>
        <v>#REF!</v>
      </c>
      <c r="N622" s="10" t="e">
        <f t="shared" si="282"/>
        <v>#REF!</v>
      </c>
      <c r="O622" s="10" t="e">
        <f t="shared" si="283"/>
        <v>#REF!</v>
      </c>
      <c r="P622" s="10" t="e">
        <f t="shared" si="284"/>
        <v>#REF!</v>
      </c>
      <c r="Q622" s="10" t="e">
        <f t="shared" si="285"/>
        <v>#REF!</v>
      </c>
      <c r="R622" s="10" t="e">
        <f t="shared" si="286"/>
        <v>#REF!</v>
      </c>
      <c r="S622" s="10" t="e">
        <f t="shared" si="287"/>
        <v>#REF!</v>
      </c>
      <c r="T622" s="10" t="e">
        <f t="shared" si="288"/>
        <v>#REF!</v>
      </c>
      <c r="U622" s="17" t="e">
        <f>IF(Audit!#REF!="","",VLOOKUP(Audit!#REF!,$W$26:$X$35,2,FALSE)) &amp; Audit!#REF! &amp; IF(Audit!#REF!="","",IF(Audit!#REF!&lt;=1.4,VLOOKUP(Audit!#REF!,$W$38:X667,2,FALSE),VLOOKUP(Audit!#REF!,$W$51:$X$61,2,FALSE))) &amp; IF(Audit!#REF!="","",VLOOKUP(Audit!#REF!,$Y$26:$Z$35,2,FALSE) &amp; Audit!#REF! &amp; IF(Audit!#REF!="","",IF(Audit!#REF!&lt;=1.4,VLOOKUP(Audit!#REF!,$Y$38:$Z$48,2,FALSE),VLOOKUP(Audit!#REF!,$Y$51:$Z$61,2,FALSE))))</f>
        <v>#REF!</v>
      </c>
      <c r="V622" s="21"/>
      <c r="AH622" s="49" t="e">
        <f>Audit!#REF!</f>
        <v>#REF!</v>
      </c>
      <c r="AI622" s="50" t="e">
        <f>VLOOKUP(Audit!#REF!,$V$3:$AE$12,2,FALSE)&amp; IF(Audit!#REF!=10,Audit!#REF!,"")</f>
        <v>#REF!</v>
      </c>
      <c r="AJ622" s="50" t="e">
        <f>VLOOKUP(Audit!#REF!,$V$13:$AE$22,2,FALSE)&amp; IF(Audit!#REF!=10,Audit!#REF!,"")</f>
        <v>#REF!</v>
      </c>
      <c r="AK622" s="47" t="e">
        <f t="shared" si="289"/>
        <v>#REF!</v>
      </c>
      <c r="AL622" s="50" t="e">
        <f>VLOOKUP(Audit!#REF!,$V$3:$AE$12,3,FALSE)&amp; IF(Audit!#REF!=10,Audit!#REF!,"")</f>
        <v>#REF!</v>
      </c>
      <c r="AM622" s="50" t="e">
        <f>VLOOKUP(Audit!#REF!,$V$13:$AE$22,3,FALSE)&amp; IF(Audit!#REF!=10,Audit!#REF!,"")</f>
        <v>#REF!</v>
      </c>
      <c r="AN622" s="47" t="e">
        <f t="shared" si="290"/>
        <v>#REF!</v>
      </c>
      <c r="AO622" s="50" t="e">
        <f>VLOOKUP(Audit!#REF!,$V$3:$AE$12,4,FALSE) &amp;  Audit!#REF! &amp; IF(Audit!#REF!=10,Audit!#REF!,"")</f>
        <v>#REF!</v>
      </c>
      <c r="AP622" s="50" t="e">
        <f>VLOOKUP(Audit!#REF!,$V$13:$AE$22,4,FALSE)&amp; IF(Audit!#REF!=10,Audit!#REF!,"")</f>
        <v>#REF!</v>
      </c>
      <c r="AQ622" s="47" t="e">
        <f t="shared" si="291"/>
        <v>#REF!</v>
      </c>
      <c r="AR622" s="50" t="e">
        <f>VLOOKUP(Audit!#REF!,$V$3:$AE$12,5,FALSE)&amp; IF(Audit!#REF!=10,Audit!#REF!,"")</f>
        <v>#REF!</v>
      </c>
      <c r="AS622" s="50" t="e">
        <f>VLOOKUP(Audit!#REF!,$V$13:$AE$22,5,FALSE)&amp; IF(Audit!#REF!=10,Audit!#REF!,"")</f>
        <v>#REF!</v>
      </c>
      <c r="AT622" s="47" t="e">
        <f t="shared" si="292"/>
        <v>#REF!</v>
      </c>
      <c r="AU622" s="50" t="e">
        <f>VLOOKUP(Audit!#REF!,$V$3:$AE$12,6,FALSE)&amp; IF(Audit!#REF!=10,Audit!#REF!,"")</f>
        <v>#REF!</v>
      </c>
      <c r="AV622" s="50" t="e">
        <f>VLOOKUP(Audit!#REF!,$V$13:$AE$22,6,FALSE)&amp; IF(Audit!#REF!=10,Audit!#REF!,"")</f>
        <v>#REF!</v>
      </c>
      <c r="AW622" s="47" t="e">
        <f t="shared" si="293"/>
        <v>#REF!</v>
      </c>
      <c r="AX622" s="50" t="e">
        <f>VLOOKUP(Audit!#REF!,$V$3:$AE$12,7,FALSE)&amp; IF(Audit!#REF!=10,Audit!#REF!,"")</f>
        <v>#REF!</v>
      </c>
      <c r="AY622" s="50" t="e">
        <f>VLOOKUP(Audit!#REF!,$V$13:$AE$22,7,FALSE) &amp; IF(Audit!#REF!=10,Audit!#REF!,"")</f>
        <v>#REF!</v>
      </c>
      <c r="AZ622" s="47" t="e">
        <f t="shared" si="294"/>
        <v>#REF!</v>
      </c>
      <c r="BA622" s="50" t="e">
        <f>VLOOKUP(Audit!#REF!,$V$3:$AE$12,8,FALSE)&amp; Audit!#REF! &amp; IF(Audit!#REF!=10,Audit!#REF!,"")</f>
        <v>#REF!</v>
      </c>
      <c r="BB622" s="50" t="e">
        <f>VLOOKUP(Audit!#REF!,$V$13:$AE$22,8,FALSE) &amp; IF(Audit!#REF!=10,Audit!#REF!,"")</f>
        <v>#REF!</v>
      </c>
      <c r="BC622" s="47" t="e">
        <f t="shared" si="295"/>
        <v>#REF!</v>
      </c>
      <c r="BD622" s="50" t="e">
        <f>VLOOKUP(Audit!#REF!,$V$3:$AE$12,9,FALSE)&amp; IF(Audit!#REF!=10,Audit!#REF!,"")</f>
        <v>#REF!</v>
      </c>
      <c r="BE622" s="50" t="e">
        <f>VLOOKUP(Audit!#REF!,$V$13:$AE$22,9,FALSE) &amp; IF(Audit!#REF!=10,Audit!#REF!,"") &amp; IF(Audit!#REF!&lt;&gt;1,U622,"")</f>
        <v>#REF!</v>
      </c>
      <c r="BF622" s="47" t="e">
        <f t="shared" si="296"/>
        <v>#REF!</v>
      </c>
      <c r="BG622" s="50" t="e">
        <f>VLOOKUP(Audit!#REF!,$V$3:$AE$12,10,FALSE) &amp; Audit!#REF! &amp; IF(Audit!#REF!=10,Audit!#REF!,"")</f>
        <v>#REF!</v>
      </c>
      <c r="BH622" s="50" t="e">
        <f>VLOOKUP(Audit!#REF!,$V$13:$AE$22,10,FALSE) &amp; IF(Audit!#REF!=10,Audit!#REF!,"") &amp; IF(Audit!#REF!&lt;&gt;1,U622,"")</f>
        <v>#REF!</v>
      </c>
      <c r="BI622" s="47" t="e">
        <f t="shared" si="297"/>
        <v>#REF!</v>
      </c>
      <c r="BJ622" s="48" t="str">
        <f t="shared" si="298"/>
        <v/>
      </c>
      <c r="BK622" s="48" t="str">
        <f t="shared" si="299"/>
        <v/>
      </c>
      <c r="BL622" s="48" t="str">
        <f t="shared" si="300"/>
        <v/>
      </c>
      <c r="BM622" s="48" t="str">
        <f t="shared" si="301"/>
        <v/>
      </c>
      <c r="BN622" s="48" t="str">
        <f t="shared" si="302"/>
        <v/>
      </c>
      <c r="BO622" s="48" t="str">
        <f t="shared" si="303"/>
        <v/>
      </c>
      <c r="BP622" s="48" t="str">
        <f t="shared" si="304"/>
        <v/>
      </c>
      <c r="BQ622" s="48" t="str">
        <f t="shared" si="305"/>
        <v/>
      </c>
      <c r="BR622" s="48" t="str">
        <f t="shared" si="306"/>
        <v/>
      </c>
      <c r="BS622" s="48" t="str">
        <f t="shared" si="307"/>
        <v/>
      </c>
      <c r="BT622" s="48" t="str">
        <f t="shared" si="308"/>
        <v/>
      </c>
      <c r="BU622" s="48" t="str">
        <f t="shared" si="309"/>
        <v/>
      </c>
    </row>
    <row r="623" spans="1:73">
      <c r="A623" s="10" t="e">
        <f>Audit!#REF!</f>
        <v>#REF!</v>
      </c>
      <c r="B623" s="10" t="e">
        <f t="shared" si="280"/>
        <v>#REF!</v>
      </c>
      <c r="C623" s="17" t="e">
        <f>VLOOKUP(Audit!#REF!,$V$3:$AE$12,2,FALSE) &amp; VLOOKUP(Audit!#REF!,$V$13:$AE$22,2,FALSE)&amp; IF(Audit!#REF!=10,Audit!#REF!&amp;Audit!#REF!,"")</f>
        <v>#REF!</v>
      </c>
      <c r="D623" s="17" t="e">
        <f>VLOOKUP(Audit!#REF!,$V$3:$AE$12,3,FALSE) &amp; VLOOKUP(Audit!#REF!,$V$13:$AE$22,3,FALSE) &amp;IF(Audit!#REF!=10,Audit!#REF!&amp;Audit!#REF!,"")</f>
        <v>#REF!</v>
      </c>
      <c r="E623" s="17" t="e">
        <f>VLOOKUP(Audit!#REF!,$V$3:$AE$12,4,FALSE)&amp; Audit!#REF! &amp; VLOOKUP(Audit!#REF!,$V$13:$AE$22,4,FALSE)&amp; IF(Audit!#REF!=10,Audit!#REF!&amp;Audit!#REF!,"")</f>
        <v>#REF!</v>
      </c>
      <c r="F623" s="17" t="e">
        <f>VLOOKUP(Audit!#REF!,$V$3:$AE$12,5,FALSE) &amp; VLOOKUP(Audit!#REF!,$V$13:$AE$22,5,FALSE)&amp; IF(Audit!#REF!=10,Audit!#REF!&amp;Audit!#REF!,"")</f>
        <v>#REF!</v>
      </c>
      <c r="G623" s="17" t="e">
        <f>VLOOKUP(Audit!#REF!,$V$3:$AE$12,6,FALSE) &amp; VLOOKUP(Audit!#REF!,$V$13:$AE$22,6,FALSE)&amp; IF(Audit!#REF!=10,Audit!#REF!&amp;Audit!#REF!,"")</f>
        <v>#REF!</v>
      </c>
      <c r="H623" s="17" t="e">
        <f>VLOOKUP(Audit!#REF!,$V$3:$AE$12,7,FALSE) &amp; VLOOKUP(Audit!#REF!,$V$13:$AE$22,7,FALSE)&amp;IF(Audit!#REF!=10,Audit!#REF!&amp;Audit!#REF!,"")</f>
        <v>#REF!</v>
      </c>
      <c r="I623" s="17" t="e">
        <f>VLOOKUP(Audit!#REF!,$V$3:$AE$12,8,FALSE) &amp; Audit!#REF! &amp; VLOOKUP(Audit!#REF!,$V$13:$AE$22,8,FALSE)&amp;IF(Audit!#REF!=10,Audit!#REF!&amp;Audit!#REF!,"")</f>
        <v>#REF!</v>
      </c>
      <c r="J623" s="17" t="e">
        <f>VLOOKUP(Audit!#REF!,$V$3:$AE$12,9,FALSE) &amp; VLOOKUP(Audit!#REF!,$V$13:$AE$22,9,FALSE) &amp; IF(Audit!#REF!=10,Audit!#REF!&amp;Audit!#REF!,"") &amp; IF(Audit!#REF!&lt;&gt;1,U623,"")</f>
        <v>#REF!</v>
      </c>
      <c r="K623" s="17" t="e">
        <f>VLOOKUP(Audit!#REF!,$V$3:$AE$12,10,FALSE) &amp; Audit!#REF! &amp; VLOOKUP(Audit!#REF!,$V$13:$AE$22,10,FALSE) &amp; IF(Audit!#REF!=10,Audit!#REF!&amp;Audit!#REF!,"") &amp; IF(Audit!#REF!&lt;&gt;1,U623,"")</f>
        <v>#REF!</v>
      </c>
      <c r="L623" s="10" t="e">
        <f>Audit!#REF!</f>
        <v>#REF!</v>
      </c>
      <c r="M623" s="10" t="e">
        <f t="shared" si="281"/>
        <v>#REF!</v>
      </c>
      <c r="N623" s="10" t="e">
        <f t="shared" si="282"/>
        <v>#REF!</v>
      </c>
      <c r="O623" s="10" t="e">
        <f t="shared" si="283"/>
        <v>#REF!</v>
      </c>
      <c r="P623" s="10" t="e">
        <f t="shared" si="284"/>
        <v>#REF!</v>
      </c>
      <c r="Q623" s="10" t="e">
        <f t="shared" si="285"/>
        <v>#REF!</v>
      </c>
      <c r="R623" s="10" t="e">
        <f t="shared" si="286"/>
        <v>#REF!</v>
      </c>
      <c r="S623" s="10" t="e">
        <f t="shared" si="287"/>
        <v>#REF!</v>
      </c>
      <c r="T623" s="10" t="e">
        <f t="shared" si="288"/>
        <v>#REF!</v>
      </c>
      <c r="U623" s="17" t="e">
        <f>IF(Audit!#REF!="","",VLOOKUP(Audit!#REF!,$W$26:$X$35,2,FALSE)) &amp; Audit!#REF! &amp; IF(Audit!#REF!="","",IF(Audit!#REF!&lt;=1.4,VLOOKUP(Audit!#REF!,$W$38:X668,2,FALSE),VLOOKUP(Audit!#REF!,$W$51:$X$61,2,FALSE))) &amp; IF(Audit!#REF!="","",VLOOKUP(Audit!#REF!,$Y$26:$Z$35,2,FALSE) &amp; Audit!#REF! &amp; IF(Audit!#REF!="","",IF(Audit!#REF!&lt;=1.4,VLOOKUP(Audit!#REF!,$Y$38:$Z$48,2,FALSE),VLOOKUP(Audit!#REF!,$Y$51:$Z$61,2,FALSE))))</f>
        <v>#REF!</v>
      </c>
      <c r="V623" s="21"/>
      <c r="AH623" s="49" t="e">
        <f>Audit!#REF!</f>
        <v>#REF!</v>
      </c>
      <c r="AI623" s="50" t="e">
        <f>VLOOKUP(Audit!#REF!,$V$3:$AE$12,2,FALSE)&amp; IF(Audit!#REF!=10,Audit!#REF!,"")</f>
        <v>#REF!</v>
      </c>
      <c r="AJ623" s="50" t="e">
        <f>VLOOKUP(Audit!#REF!,$V$13:$AE$22,2,FALSE)&amp; IF(Audit!#REF!=10,Audit!#REF!,"")</f>
        <v>#REF!</v>
      </c>
      <c r="AK623" s="47" t="e">
        <f t="shared" si="289"/>
        <v>#REF!</v>
      </c>
      <c r="AL623" s="50" t="e">
        <f>VLOOKUP(Audit!#REF!,$V$3:$AE$12,3,FALSE)&amp; IF(Audit!#REF!=10,Audit!#REF!,"")</f>
        <v>#REF!</v>
      </c>
      <c r="AM623" s="50" t="e">
        <f>VLOOKUP(Audit!#REF!,$V$13:$AE$22,3,FALSE)&amp; IF(Audit!#REF!=10,Audit!#REF!,"")</f>
        <v>#REF!</v>
      </c>
      <c r="AN623" s="47" t="e">
        <f t="shared" si="290"/>
        <v>#REF!</v>
      </c>
      <c r="AO623" s="50" t="e">
        <f>VLOOKUP(Audit!#REF!,$V$3:$AE$12,4,FALSE) &amp;  Audit!#REF! &amp; IF(Audit!#REF!=10,Audit!#REF!,"")</f>
        <v>#REF!</v>
      </c>
      <c r="AP623" s="50" t="e">
        <f>VLOOKUP(Audit!#REF!,$V$13:$AE$22,4,FALSE)&amp; IF(Audit!#REF!=10,Audit!#REF!,"")</f>
        <v>#REF!</v>
      </c>
      <c r="AQ623" s="47" t="e">
        <f t="shared" si="291"/>
        <v>#REF!</v>
      </c>
      <c r="AR623" s="50" t="e">
        <f>VLOOKUP(Audit!#REF!,$V$3:$AE$12,5,FALSE)&amp; IF(Audit!#REF!=10,Audit!#REF!,"")</f>
        <v>#REF!</v>
      </c>
      <c r="AS623" s="50" t="e">
        <f>VLOOKUP(Audit!#REF!,$V$13:$AE$22,5,FALSE)&amp; IF(Audit!#REF!=10,Audit!#REF!,"")</f>
        <v>#REF!</v>
      </c>
      <c r="AT623" s="47" t="e">
        <f t="shared" si="292"/>
        <v>#REF!</v>
      </c>
      <c r="AU623" s="50" t="e">
        <f>VLOOKUP(Audit!#REF!,$V$3:$AE$12,6,FALSE)&amp; IF(Audit!#REF!=10,Audit!#REF!,"")</f>
        <v>#REF!</v>
      </c>
      <c r="AV623" s="50" t="e">
        <f>VLOOKUP(Audit!#REF!,$V$13:$AE$22,6,FALSE)&amp; IF(Audit!#REF!=10,Audit!#REF!,"")</f>
        <v>#REF!</v>
      </c>
      <c r="AW623" s="47" t="e">
        <f t="shared" si="293"/>
        <v>#REF!</v>
      </c>
      <c r="AX623" s="50" t="e">
        <f>VLOOKUP(Audit!#REF!,$V$3:$AE$12,7,FALSE)&amp; IF(Audit!#REF!=10,Audit!#REF!,"")</f>
        <v>#REF!</v>
      </c>
      <c r="AY623" s="50" t="e">
        <f>VLOOKUP(Audit!#REF!,$V$13:$AE$22,7,FALSE) &amp; IF(Audit!#REF!=10,Audit!#REF!,"")</f>
        <v>#REF!</v>
      </c>
      <c r="AZ623" s="47" t="e">
        <f t="shared" si="294"/>
        <v>#REF!</v>
      </c>
      <c r="BA623" s="50" t="e">
        <f>VLOOKUP(Audit!#REF!,$V$3:$AE$12,8,FALSE)&amp; Audit!#REF! &amp; IF(Audit!#REF!=10,Audit!#REF!,"")</f>
        <v>#REF!</v>
      </c>
      <c r="BB623" s="50" t="e">
        <f>VLOOKUP(Audit!#REF!,$V$13:$AE$22,8,FALSE) &amp; IF(Audit!#REF!=10,Audit!#REF!,"")</f>
        <v>#REF!</v>
      </c>
      <c r="BC623" s="47" t="e">
        <f t="shared" si="295"/>
        <v>#REF!</v>
      </c>
      <c r="BD623" s="50" t="e">
        <f>VLOOKUP(Audit!#REF!,$V$3:$AE$12,9,FALSE)&amp; IF(Audit!#REF!=10,Audit!#REF!,"")</f>
        <v>#REF!</v>
      </c>
      <c r="BE623" s="50" t="e">
        <f>VLOOKUP(Audit!#REF!,$V$13:$AE$22,9,FALSE) &amp; IF(Audit!#REF!=10,Audit!#REF!,"") &amp; IF(Audit!#REF!&lt;&gt;1,U623,"")</f>
        <v>#REF!</v>
      </c>
      <c r="BF623" s="47" t="e">
        <f t="shared" si="296"/>
        <v>#REF!</v>
      </c>
      <c r="BG623" s="50" t="e">
        <f>VLOOKUP(Audit!#REF!,$V$3:$AE$12,10,FALSE) &amp; Audit!#REF! &amp; IF(Audit!#REF!=10,Audit!#REF!,"")</f>
        <v>#REF!</v>
      </c>
      <c r="BH623" s="50" t="e">
        <f>VLOOKUP(Audit!#REF!,$V$13:$AE$22,10,FALSE) &amp; IF(Audit!#REF!=10,Audit!#REF!,"") &amp; IF(Audit!#REF!&lt;&gt;1,U623,"")</f>
        <v>#REF!</v>
      </c>
      <c r="BI623" s="47" t="e">
        <f t="shared" si="297"/>
        <v>#REF!</v>
      </c>
      <c r="BJ623" s="48" t="str">
        <f t="shared" si="298"/>
        <v/>
      </c>
      <c r="BK623" s="48" t="str">
        <f t="shared" si="299"/>
        <v/>
      </c>
      <c r="BL623" s="48" t="str">
        <f t="shared" si="300"/>
        <v/>
      </c>
      <c r="BM623" s="48" t="str">
        <f t="shared" si="301"/>
        <v/>
      </c>
      <c r="BN623" s="48" t="str">
        <f t="shared" si="302"/>
        <v/>
      </c>
      <c r="BO623" s="48" t="str">
        <f t="shared" si="303"/>
        <v/>
      </c>
      <c r="BP623" s="48" t="str">
        <f t="shared" si="304"/>
        <v/>
      </c>
      <c r="BQ623" s="48" t="str">
        <f t="shared" si="305"/>
        <v/>
      </c>
      <c r="BR623" s="48" t="str">
        <f t="shared" si="306"/>
        <v/>
      </c>
      <c r="BS623" s="48" t="str">
        <f t="shared" si="307"/>
        <v/>
      </c>
      <c r="BT623" s="48" t="str">
        <f t="shared" si="308"/>
        <v/>
      </c>
      <c r="BU623" s="48" t="str">
        <f t="shared" si="309"/>
        <v/>
      </c>
    </row>
    <row r="624" spans="1:73">
      <c r="A624" s="10" t="e">
        <f>Audit!#REF!</f>
        <v>#REF!</v>
      </c>
      <c r="B624" s="10" t="e">
        <f t="shared" si="280"/>
        <v>#REF!</v>
      </c>
      <c r="C624" s="17" t="e">
        <f>VLOOKUP(Audit!#REF!,$V$3:$AE$12,2,FALSE) &amp; VLOOKUP(Audit!#REF!,$V$13:$AE$22,2,FALSE)&amp; IF(Audit!#REF!=10,Audit!#REF!&amp;Audit!#REF!,"")</f>
        <v>#REF!</v>
      </c>
      <c r="D624" s="17" t="e">
        <f>VLOOKUP(Audit!#REF!,$V$3:$AE$12,3,FALSE) &amp; VLOOKUP(Audit!#REF!,$V$13:$AE$22,3,FALSE) &amp;IF(Audit!#REF!=10,Audit!#REF!&amp;Audit!#REF!,"")</f>
        <v>#REF!</v>
      </c>
      <c r="E624" s="17" t="e">
        <f>VLOOKUP(Audit!#REF!,$V$3:$AE$12,4,FALSE)&amp; Audit!#REF! &amp; VLOOKUP(Audit!#REF!,$V$13:$AE$22,4,FALSE)&amp; IF(Audit!#REF!=10,Audit!#REF!&amp;Audit!#REF!,"")</f>
        <v>#REF!</v>
      </c>
      <c r="F624" s="17" t="e">
        <f>VLOOKUP(Audit!#REF!,$V$3:$AE$12,5,FALSE) &amp; VLOOKUP(Audit!#REF!,$V$13:$AE$22,5,FALSE)&amp; IF(Audit!#REF!=10,Audit!#REF!&amp;Audit!#REF!,"")</f>
        <v>#REF!</v>
      </c>
      <c r="G624" s="17" t="e">
        <f>VLOOKUP(Audit!#REF!,$V$3:$AE$12,6,FALSE) &amp; VLOOKUP(Audit!#REF!,$V$13:$AE$22,6,FALSE)&amp; IF(Audit!#REF!=10,Audit!#REF!&amp;Audit!#REF!,"")</f>
        <v>#REF!</v>
      </c>
      <c r="H624" s="17" t="e">
        <f>VLOOKUP(Audit!#REF!,$V$3:$AE$12,7,FALSE) &amp; VLOOKUP(Audit!#REF!,$V$13:$AE$22,7,FALSE)&amp;IF(Audit!#REF!=10,Audit!#REF!&amp;Audit!#REF!,"")</f>
        <v>#REF!</v>
      </c>
      <c r="I624" s="17" t="e">
        <f>VLOOKUP(Audit!#REF!,$V$3:$AE$12,8,FALSE) &amp; Audit!#REF! &amp; VLOOKUP(Audit!#REF!,$V$13:$AE$22,8,FALSE)&amp;IF(Audit!#REF!=10,Audit!#REF!&amp;Audit!#REF!,"")</f>
        <v>#REF!</v>
      </c>
      <c r="J624" s="17" t="e">
        <f>VLOOKUP(Audit!#REF!,$V$3:$AE$12,9,FALSE) &amp; VLOOKUP(Audit!#REF!,$V$13:$AE$22,9,FALSE) &amp; IF(Audit!#REF!=10,Audit!#REF!&amp;Audit!#REF!,"") &amp; IF(Audit!#REF!&lt;&gt;1,U624,"")</f>
        <v>#REF!</v>
      </c>
      <c r="K624" s="17" t="e">
        <f>VLOOKUP(Audit!#REF!,$V$3:$AE$12,10,FALSE) &amp; Audit!#REF! &amp; VLOOKUP(Audit!#REF!,$V$13:$AE$22,10,FALSE) &amp; IF(Audit!#REF!=10,Audit!#REF!&amp;Audit!#REF!,"") &amp; IF(Audit!#REF!&lt;&gt;1,U624,"")</f>
        <v>#REF!</v>
      </c>
      <c r="L624" s="10" t="e">
        <f>Audit!#REF!</f>
        <v>#REF!</v>
      </c>
      <c r="M624" s="10" t="e">
        <f t="shared" si="281"/>
        <v>#REF!</v>
      </c>
      <c r="N624" s="10" t="e">
        <f t="shared" si="282"/>
        <v>#REF!</v>
      </c>
      <c r="O624" s="10" t="e">
        <f t="shared" si="283"/>
        <v>#REF!</v>
      </c>
      <c r="P624" s="10" t="e">
        <f t="shared" si="284"/>
        <v>#REF!</v>
      </c>
      <c r="Q624" s="10" t="e">
        <f t="shared" si="285"/>
        <v>#REF!</v>
      </c>
      <c r="R624" s="10" t="e">
        <f t="shared" si="286"/>
        <v>#REF!</v>
      </c>
      <c r="S624" s="10" t="e">
        <f t="shared" si="287"/>
        <v>#REF!</v>
      </c>
      <c r="T624" s="10" t="e">
        <f t="shared" si="288"/>
        <v>#REF!</v>
      </c>
      <c r="U624" s="17" t="e">
        <f>IF(Audit!#REF!="","",VLOOKUP(Audit!#REF!,$W$26:$X$35,2,FALSE)) &amp; Audit!#REF! &amp; IF(Audit!#REF!="","",IF(Audit!#REF!&lt;=1.4,VLOOKUP(Audit!#REF!,$W$38:X669,2,FALSE),VLOOKUP(Audit!#REF!,$W$51:$X$61,2,FALSE))) &amp; IF(Audit!#REF!="","",VLOOKUP(Audit!#REF!,$Y$26:$Z$35,2,FALSE) &amp; Audit!#REF! &amp; IF(Audit!#REF!="","",IF(Audit!#REF!&lt;=1.4,VLOOKUP(Audit!#REF!,$Y$38:$Z$48,2,FALSE),VLOOKUP(Audit!#REF!,$Y$51:$Z$61,2,FALSE))))</f>
        <v>#REF!</v>
      </c>
      <c r="V624" s="21"/>
      <c r="AH624" s="49" t="e">
        <f>Audit!#REF!</f>
        <v>#REF!</v>
      </c>
      <c r="AI624" s="50" t="e">
        <f>VLOOKUP(Audit!#REF!,$V$3:$AE$12,2,FALSE)&amp; IF(Audit!#REF!=10,Audit!#REF!,"")</f>
        <v>#REF!</v>
      </c>
      <c r="AJ624" s="50" t="e">
        <f>VLOOKUP(Audit!#REF!,$V$13:$AE$22,2,FALSE)&amp; IF(Audit!#REF!=10,Audit!#REF!,"")</f>
        <v>#REF!</v>
      </c>
      <c r="AK624" s="47" t="e">
        <f t="shared" si="289"/>
        <v>#REF!</v>
      </c>
      <c r="AL624" s="50" t="e">
        <f>VLOOKUP(Audit!#REF!,$V$3:$AE$12,3,FALSE)&amp; IF(Audit!#REF!=10,Audit!#REF!,"")</f>
        <v>#REF!</v>
      </c>
      <c r="AM624" s="50" t="e">
        <f>VLOOKUP(Audit!#REF!,$V$13:$AE$22,3,FALSE)&amp; IF(Audit!#REF!=10,Audit!#REF!,"")</f>
        <v>#REF!</v>
      </c>
      <c r="AN624" s="47" t="e">
        <f t="shared" si="290"/>
        <v>#REF!</v>
      </c>
      <c r="AO624" s="50" t="e">
        <f>VLOOKUP(Audit!#REF!,$V$3:$AE$12,4,FALSE) &amp;  Audit!#REF! &amp; IF(Audit!#REF!=10,Audit!#REF!,"")</f>
        <v>#REF!</v>
      </c>
      <c r="AP624" s="50" t="e">
        <f>VLOOKUP(Audit!#REF!,$V$13:$AE$22,4,FALSE)&amp; IF(Audit!#REF!=10,Audit!#REF!,"")</f>
        <v>#REF!</v>
      </c>
      <c r="AQ624" s="47" t="e">
        <f t="shared" si="291"/>
        <v>#REF!</v>
      </c>
      <c r="AR624" s="50" t="e">
        <f>VLOOKUP(Audit!#REF!,$V$3:$AE$12,5,FALSE)&amp; IF(Audit!#REF!=10,Audit!#REF!,"")</f>
        <v>#REF!</v>
      </c>
      <c r="AS624" s="50" t="e">
        <f>VLOOKUP(Audit!#REF!,$V$13:$AE$22,5,FALSE)&amp; IF(Audit!#REF!=10,Audit!#REF!,"")</f>
        <v>#REF!</v>
      </c>
      <c r="AT624" s="47" t="e">
        <f t="shared" si="292"/>
        <v>#REF!</v>
      </c>
      <c r="AU624" s="50" t="e">
        <f>VLOOKUP(Audit!#REF!,$V$3:$AE$12,6,FALSE)&amp; IF(Audit!#REF!=10,Audit!#REF!,"")</f>
        <v>#REF!</v>
      </c>
      <c r="AV624" s="50" t="e">
        <f>VLOOKUP(Audit!#REF!,$V$13:$AE$22,6,FALSE)&amp; IF(Audit!#REF!=10,Audit!#REF!,"")</f>
        <v>#REF!</v>
      </c>
      <c r="AW624" s="47" t="e">
        <f t="shared" si="293"/>
        <v>#REF!</v>
      </c>
      <c r="AX624" s="50" t="e">
        <f>VLOOKUP(Audit!#REF!,$V$3:$AE$12,7,FALSE)&amp; IF(Audit!#REF!=10,Audit!#REF!,"")</f>
        <v>#REF!</v>
      </c>
      <c r="AY624" s="50" t="e">
        <f>VLOOKUP(Audit!#REF!,$V$13:$AE$22,7,FALSE) &amp; IF(Audit!#REF!=10,Audit!#REF!,"")</f>
        <v>#REF!</v>
      </c>
      <c r="AZ624" s="47" t="e">
        <f t="shared" si="294"/>
        <v>#REF!</v>
      </c>
      <c r="BA624" s="50" t="e">
        <f>VLOOKUP(Audit!#REF!,$V$3:$AE$12,8,FALSE)&amp; Audit!#REF! &amp; IF(Audit!#REF!=10,Audit!#REF!,"")</f>
        <v>#REF!</v>
      </c>
      <c r="BB624" s="50" t="e">
        <f>VLOOKUP(Audit!#REF!,$V$13:$AE$22,8,FALSE) &amp; IF(Audit!#REF!=10,Audit!#REF!,"")</f>
        <v>#REF!</v>
      </c>
      <c r="BC624" s="47" t="e">
        <f t="shared" si="295"/>
        <v>#REF!</v>
      </c>
      <c r="BD624" s="50" t="e">
        <f>VLOOKUP(Audit!#REF!,$V$3:$AE$12,9,FALSE)&amp; IF(Audit!#REF!=10,Audit!#REF!,"")</f>
        <v>#REF!</v>
      </c>
      <c r="BE624" s="50" t="e">
        <f>VLOOKUP(Audit!#REF!,$V$13:$AE$22,9,FALSE) &amp; IF(Audit!#REF!=10,Audit!#REF!,"") &amp; IF(Audit!#REF!&lt;&gt;1,U624,"")</f>
        <v>#REF!</v>
      </c>
      <c r="BF624" s="47" t="e">
        <f t="shared" si="296"/>
        <v>#REF!</v>
      </c>
      <c r="BG624" s="50" t="e">
        <f>VLOOKUP(Audit!#REF!,$V$3:$AE$12,10,FALSE) &amp; Audit!#REF! &amp; IF(Audit!#REF!=10,Audit!#REF!,"")</f>
        <v>#REF!</v>
      </c>
      <c r="BH624" s="50" t="e">
        <f>VLOOKUP(Audit!#REF!,$V$13:$AE$22,10,FALSE) &amp; IF(Audit!#REF!=10,Audit!#REF!,"") &amp; IF(Audit!#REF!&lt;&gt;1,U624,"")</f>
        <v>#REF!</v>
      </c>
      <c r="BI624" s="47" t="e">
        <f t="shared" si="297"/>
        <v>#REF!</v>
      </c>
      <c r="BJ624" s="48" t="str">
        <f t="shared" si="298"/>
        <v/>
      </c>
      <c r="BK624" s="48" t="str">
        <f t="shared" si="299"/>
        <v/>
      </c>
      <c r="BL624" s="48" t="str">
        <f t="shared" si="300"/>
        <v/>
      </c>
      <c r="BM624" s="48" t="str">
        <f t="shared" si="301"/>
        <v/>
      </c>
      <c r="BN624" s="48" t="str">
        <f t="shared" si="302"/>
        <v/>
      </c>
      <c r="BO624" s="48" t="str">
        <f t="shared" si="303"/>
        <v/>
      </c>
      <c r="BP624" s="48" t="str">
        <f t="shared" si="304"/>
        <v/>
      </c>
      <c r="BQ624" s="48" t="str">
        <f t="shared" si="305"/>
        <v/>
      </c>
      <c r="BR624" s="48" t="str">
        <f t="shared" si="306"/>
        <v/>
      </c>
      <c r="BS624" s="48" t="str">
        <f t="shared" si="307"/>
        <v/>
      </c>
      <c r="BT624" s="48" t="str">
        <f t="shared" si="308"/>
        <v/>
      </c>
      <c r="BU624" s="48" t="str">
        <f t="shared" si="309"/>
        <v/>
      </c>
    </row>
    <row r="625" spans="1:73">
      <c r="A625" s="10" t="e">
        <f>Audit!#REF!</f>
        <v>#REF!</v>
      </c>
      <c r="B625" s="10" t="e">
        <f t="shared" si="280"/>
        <v>#REF!</v>
      </c>
      <c r="C625" s="17" t="e">
        <f>VLOOKUP(Audit!#REF!,$V$3:$AE$12,2,FALSE) &amp; VLOOKUP(Audit!#REF!,$V$13:$AE$22,2,FALSE)&amp; IF(Audit!#REF!=10,Audit!#REF!&amp;Audit!#REF!,"")</f>
        <v>#REF!</v>
      </c>
      <c r="D625" s="17" t="e">
        <f>VLOOKUP(Audit!#REF!,$V$3:$AE$12,3,FALSE) &amp; VLOOKUP(Audit!#REF!,$V$13:$AE$22,3,FALSE) &amp;IF(Audit!#REF!=10,Audit!#REF!&amp;Audit!#REF!,"")</f>
        <v>#REF!</v>
      </c>
      <c r="E625" s="17" t="e">
        <f>VLOOKUP(Audit!#REF!,$V$3:$AE$12,4,FALSE)&amp; Audit!#REF! &amp; VLOOKUP(Audit!#REF!,$V$13:$AE$22,4,FALSE)&amp; IF(Audit!#REF!=10,Audit!#REF!&amp;Audit!#REF!,"")</f>
        <v>#REF!</v>
      </c>
      <c r="F625" s="17" t="e">
        <f>VLOOKUP(Audit!#REF!,$V$3:$AE$12,5,FALSE) &amp; VLOOKUP(Audit!#REF!,$V$13:$AE$22,5,FALSE)&amp; IF(Audit!#REF!=10,Audit!#REF!&amp;Audit!#REF!,"")</f>
        <v>#REF!</v>
      </c>
      <c r="G625" s="17" t="e">
        <f>VLOOKUP(Audit!#REF!,$V$3:$AE$12,6,FALSE) &amp; VLOOKUP(Audit!#REF!,$V$13:$AE$22,6,FALSE)&amp; IF(Audit!#REF!=10,Audit!#REF!&amp;Audit!#REF!,"")</f>
        <v>#REF!</v>
      </c>
      <c r="H625" s="17" t="e">
        <f>VLOOKUP(Audit!#REF!,$V$3:$AE$12,7,FALSE) &amp; VLOOKUP(Audit!#REF!,$V$13:$AE$22,7,FALSE)&amp;IF(Audit!#REF!=10,Audit!#REF!&amp;Audit!#REF!,"")</f>
        <v>#REF!</v>
      </c>
      <c r="I625" s="17" t="e">
        <f>VLOOKUP(Audit!#REF!,$V$3:$AE$12,8,FALSE) &amp; Audit!#REF! &amp; VLOOKUP(Audit!#REF!,$V$13:$AE$22,8,FALSE)&amp;IF(Audit!#REF!=10,Audit!#REF!&amp;Audit!#REF!,"")</f>
        <v>#REF!</v>
      </c>
      <c r="J625" s="17" t="e">
        <f>VLOOKUP(Audit!#REF!,$V$3:$AE$12,9,FALSE) &amp; VLOOKUP(Audit!#REF!,$V$13:$AE$22,9,FALSE) &amp; IF(Audit!#REF!=10,Audit!#REF!&amp;Audit!#REF!,"") &amp; IF(Audit!#REF!&lt;&gt;1,U625,"")</f>
        <v>#REF!</v>
      </c>
      <c r="K625" s="17" t="e">
        <f>VLOOKUP(Audit!#REF!,$V$3:$AE$12,10,FALSE) &amp; Audit!#REF! &amp; VLOOKUP(Audit!#REF!,$V$13:$AE$22,10,FALSE) &amp; IF(Audit!#REF!=10,Audit!#REF!&amp;Audit!#REF!,"") &amp; IF(Audit!#REF!&lt;&gt;1,U625,"")</f>
        <v>#REF!</v>
      </c>
      <c r="L625" s="10" t="e">
        <f>Audit!#REF!</f>
        <v>#REF!</v>
      </c>
      <c r="M625" s="10" t="e">
        <f t="shared" si="281"/>
        <v>#REF!</v>
      </c>
      <c r="N625" s="10" t="e">
        <f t="shared" si="282"/>
        <v>#REF!</v>
      </c>
      <c r="O625" s="10" t="e">
        <f t="shared" si="283"/>
        <v>#REF!</v>
      </c>
      <c r="P625" s="10" t="e">
        <f t="shared" si="284"/>
        <v>#REF!</v>
      </c>
      <c r="Q625" s="10" t="e">
        <f t="shared" si="285"/>
        <v>#REF!</v>
      </c>
      <c r="R625" s="10" t="e">
        <f t="shared" si="286"/>
        <v>#REF!</v>
      </c>
      <c r="S625" s="10" t="e">
        <f t="shared" si="287"/>
        <v>#REF!</v>
      </c>
      <c r="T625" s="10" t="e">
        <f t="shared" si="288"/>
        <v>#REF!</v>
      </c>
      <c r="U625" s="17" t="e">
        <f>IF(Audit!#REF!="","",VLOOKUP(Audit!#REF!,$W$26:$X$35,2,FALSE)) &amp; Audit!#REF! &amp; IF(Audit!#REF!="","",IF(Audit!#REF!&lt;=1.4,VLOOKUP(Audit!#REF!,$W$38:X670,2,FALSE),VLOOKUP(Audit!#REF!,$W$51:$X$61,2,FALSE))) &amp; IF(Audit!#REF!="","",VLOOKUP(Audit!#REF!,$Y$26:$Z$35,2,FALSE) &amp; Audit!#REF! &amp; IF(Audit!#REF!="","",IF(Audit!#REF!&lt;=1.4,VLOOKUP(Audit!#REF!,$Y$38:$Z$48,2,FALSE),VLOOKUP(Audit!#REF!,$Y$51:$Z$61,2,FALSE))))</f>
        <v>#REF!</v>
      </c>
      <c r="V625" s="21"/>
      <c r="AH625" s="49" t="e">
        <f>Audit!#REF!</f>
        <v>#REF!</v>
      </c>
      <c r="AI625" s="50" t="e">
        <f>VLOOKUP(Audit!#REF!,$V$3:$AE$12,2,FALSE)&amp; IF(Audit!#REF!=10,Audit!#REF!,"")</f>
        <v>#REF!</v>
      </c>
      <c r="AJ625" s="50" t="e">
        <f>VLOOKUP(Audit!#REF!,$V$13:$AE$22,2,FALSE)&amp; IF(Audit!#REF!=10,Audit!#REF!,"")</f>
        <v>#REF!</v>
      </c>
      <c r="AK625" s="47" t="e">
        <f t="shared" si="289"/>
        <v>#REF!</v>
      </c>
      <c r="AL625" s="50" t="e">
        <f>VLOOKUP(Audit!#REF!,$V$3:$AE$12,3,FALSE)&amp; IF(Audit!#REF!=10,Audit!#REF!,"")</f>
        <v>#REF!</v>
      </c>
      <c r="AM625" s="50" t="e">
        <f>VLOOKUP(Audit!#REF!,$V$13:$AE$22,3,FALSE)&amp; IF(Audit!#REF!=10,Audit!#REF!,"")</f>
        <v>#REF!</v>
      </c>
      <c r="AN625" s="47" t="e">
        <f t="shared" si="290"/>
        <v>#REF!</v>
      </c>
      <c r="AO625" s="50" t="e">
        <f>VLOOKUP(Audit!#REF!,$V$3:$AE$12,4,FALSE) &amp;  Audit!#REF! &amp; IF(Audit!#REF!=10,Audit!#REF!,"")</f>
        <v>#REF!</v>
      </c>
      <c r="AP625" s="50" t="e">
        <f>VLOOKUP(Audit!#REF!,$V$13:$AE$22,4,FALSE)&amp; IF(Audit!#REF!=10,Audit!#REF!,"")</f>
        <v>#REF!</v>
      </c>
      <c r="AQ625" s="47" t="e">
        <f t="shared" si="291"/>
        <v>#REF!</v>
      </c>
      <c r="AR625" s="50" t="e">
        <f>VLOOKUP(Audit!#REF!,$V$3:$AE$12,5,FALSE)&amp; IF(Audit!#REF!=10,Audit!#REF!,"")</f>
        <v>#REF!</v>
      </c>
      <c r="AS625" s="50" t="e">
        <f>VLOOKUP(Audit!#REF!,$V$13:$AE$22,5,FALSE)&amp; IF(Audit!#REF!=10,Audit!#REF!,"")</f>
        <v>#REF!</v>
      </c>
      <c r="AT625" s="47" t="e">
        <f t="shared" si="292"/>
        <v>#REF!</v>
      </c>
      <c r="AU625" s="50" t="e">
        <f>VLOOKUP(Audit!#REF!,$V$3:$AE$12,6,FALSE)&amp; IF(Audit!#REF!=10,Audit!#REF!,"")</f>
        <v>#REF!</v>
      </c>
      <c r="AV625" s="50" t="e">
        <f>VLOOKUP(Audit!#REF!,$V$13:$AE$22,6,FALSE)&amp; IF(Audit!#REF!=10,Audit!#REF!,"")</f>
        <v>#REF!</v>
      </c>
      <c r="AW625" s="47" t="e">
        <f t="shared" si="293"/>
        <v>#REF!</v>
      </c>
      <c r="AX625" s="50" t="e">
        <f>VLOOKUP(Audit!#REF!,$V$3:$AE$12,7,FALSE)&amp; IF(Audit!#REF!=10,Audit!#REF!,"")</f>
        <v>#REF!</v>
      </c>
      <c r="AY625" s="50" t="e">
        <f>VLOOKUP(Audit!#REF!,$V$13:$AE$22,7,FALSE) &amp; IF(Audit!#REF!=10,Audit!#REF!,"")</f>
        <v>#REF!</v>
      </c>
      <c r="AZ625" s="47" t="e">
        <f t="shared" si="294"/>
        <v>#REF!</v>
      </c>
      <c r="BA625" s="50" t="e">
        <f>VLOOKUP(Audit!#REF!,$V$3:$AE$12,8,FALSE)&amp; Audit!#REF! &amp; IF(Audit!#REF!=10,Audit!#REF!,"")</f>
        <v>#REF!</v>
      </c>
      <c r="BB625" s="50" t="e">
        <f>VLOOKUP(Audit!#REF!,$V$13:$AE$22,8,FALSE) &amp; IF(Audit!#REF!=10,Audit!#REF!,"")</f>
        <v>#REF!</v>
      </c>
      <c r="BC625" s="47" t="e">
        <f t="shared" si="295"/>
        <v>#REF!</v>
      </c>
      <c r="BD625" s="50" t="e">
        <f>VLOOKUP(Audit!#REF!,$V$3:$AE$12,9,FALSE)&amp; IF(Audit!#REF!=10,Audit!#REF!,"")</f>
        <v>#REF!</v>
      </c>
      <c r="BE625" s="50" t="e">
        <f>VLOOKUP(Audit!#REF!,$V$13:$AE$22,9,FALSE) &amp; IF(Audit!#REF!=10,Audit!#REF!,"") &amp; IF(Audit!#REF!&lt;&gt;1,U625,"")</f>
        <v>#REF!</v>
      </c>
      <c r="BF625" s="47" t="e">
        <f t="shared" si="296"/>
        <v>#REF!</v>
      </c>
      <c r="BG625" s="50" t="e">
        <f>VLOOKUP(Audit!#REF!,$V$3:$AE$12,10,FALSE) &amp; Audit!#REF! &amp; IF(Audit!#REF!=10,Audit!#REF!,"")</f>
        <v>#REF!</v>
      </c>
      <c r="BH625" s="50" t="e">
        <f>VLOOKUP(Audit!#REF!,$V$13:$AE$22,10,FALSE) &amp; IF(Audit!#REF!=10,Audit!#REF!,"") &amp; IF(Audit!#REF!&lt;&gt;1,U625,"")</f>
        <v>#REF!</v>
      </c>
      <c r="BI625" s="47" t="e">
        <f t="shared" si="297"/>
        <v>#REF!</v>
      </c>
      <c r="BJ625" s="48" t="str">
        <f t="shared" si="298"/>
        <v/>
      </c>
      <c r="BK625" s="48" t="str">
        <f t="shared" si="299"/>
        <v/>
      </c>
      <c r="BL625" s="48" t="str">
        <f t="shared" si="300"/>
        <v/>
      </c>
      <c r="BM625" s="48" t="str">
        <f t="shared" si="301"/>
        <v/>
      </c>
      <c r="BN625" s="48" t="str">
        <f t="shared" si="302"/>
        <v/>
      </c>
      <c r="BO625" s="48" t="str">
        <f t="shared" si="303"/>
        <v/>
      </c>
      <c r="BP625" s="48" t="str">
        <f t="shared" si="304"/>
        <v/>
      </c>
      <c r="BQ625" s="48" t="str">
        <f t="shared" si="305"/>
        <v/>
      </c>
      <c r="BR625" s="48" t="str">
        <f t="shared" si="306"/>
        <v/>
      </c>
      <c r="BS625" s="48" t="str">
        <f t="shared" si="307"/>
        <v/>
      </c>
      <c r="BT625" s="48" t="str">
        <f t="shared" si="308"/>
        <v/>
      </c>
      <c r="BU625" s="48" t="str">
        <f t="shared" si="309"/>
        <v/>
      </c>
    </row>
    <row r="626" spans="1:73">
      <c r="A626" s="10" t="e">
        <f>Audit!#REF!</f>
        <v>#REF!</v>
      </c>
      <c r="B626" s="10" t="e">
        <f t="shared" si="280"/>
        <v>#REF!</v>
      </c>
      <c r="C626" s="17" t="e">
        <f>VLOOKUP(Audit!#REF!,$V$3:$AE$12,2,FALSE) &amp; VLOOKUP(Audit!#REF!,$V$13:$AE$22,2,FALSE)&amp; IF(Audit!#REF!=10,Audit!#REF!&amp;Audit!#REF!,"")</f>
        <v>#REF!</v>
      </c>
      <c r="D626" s="17" t="e">
        <f>VLOOKUP(Audit!#REF!,$V$3:$AE$12,3,FALSE) &amp; VLOOKUP(Audit!#REF!,$V$13:$AE$22,3,FALSE) &amp;IF(Audit!#REF!=10,Audit!#REF!&amp;Audit!#REF!,"")</f>
        <v>#REF!</v>
      </c>
      <c r="E626" s="17" t="e">
        <f>VLOOKUP(Audit!#REF!,$V$3:$AE$12,4,FALSE)&amp; Audit!#REF! &amp; VLOOKUP(Audit!#REF!,$V$13:$AE$22,4,FALSE)&amp; IF(Audit!#REF!=10,Audit!#REF!&amp;Audit!#REF!,"")</f>
        <v>#REF!</v>
      </c>
      <c r="F626" s="17" t="e">
        <f>VLOOKUP(Audit!#REF!,$V$3:$AE$12,5,FALSE) &amp; VLOOKUP(Audit!#REF!,$V$13:$AE$22,5,FALSE)&amp; IF(Audit!#REF!=10,Audit!#REF!&amp;Audit!#REF!,"")</f>
        <v>#REF!</v>
      </c>
      <c r="G626" s="17" t="e">
        <f>VLOOKUP(Audit!#REF!,$V$3:$AE$12,6,FALSE) &amp; VLOOKUP(Audit!#REF!,$V$13:$AE$22,6,FALSE)&amp; IF(Audit!#REF!=10,Audit!#REF!&amp;Audit!#REF!,"")</f>
        <v>#REF!</v>
      </c>
      <c r="H626" s="17" t="e">
        <f>VLOOKUP(Audit!#REF!,$V$3:$AE$12,7,FALSE) &amp; VLOOKUP(Audit!#REF!,$V$13:$AE$22,7,FALSE)&amp;IF(Audit!#REF!=10,Audit!#REF!&amp;Audit!#REF!,"")</f>
        <v>#REF!</v>
      </c>
      <c r="I626" s="17" t="e">
        <f>VLOOKUP(Audit!#REF!,$V$3:$AE$12,8,FALSE) &amp; Audit!#REF! &amp; VLOOKUP(Audit!#REF!,$V$13:$AE$22,8,FALSE)&amp;IF(Audit!#REF!=10,Audit!#REF!&amp;Audit!#REF!,"")</f>
        <v>#REF!</v>
      </c>
      <c r="J626" s="17" t="e">
        <f>VLOOKUP(Audit!#REF!,$V$3:$AE$12,9,FALSE) &amp; VLOOKUP(Audit!#REF!,$V$13:$AE$22,9,FALSE) &amp; IF(Audit!#REF!=10,Audit!#REF!&amp;Audit!#REF!,"") &amp; IF(Audit!#REF!&lt;&gt;1,U626,"")</f>
        <v>#REF!</v>
      </c>
      <c r="K626" s="17" t="e">
        <f>VLOOKUP(Audit!#REF!,$V$3:$AE$12,10,FALSE) &amp; Audit!#REF! &amp; VLOOKUP(Audit!#REF!,$V$13:$AE$22,10,FALSE) &amp; IF(Audit!#REF!=10,Audit!#REF!&amp;Audit!#REF!,"") &amp; IF(Audit!#REF!&lt;&gt;1,U626,"")</f>
        <v>#REF!</v>
      </c>
      <c r="L626" s="10" t="e">
        <f>Audit!#REF!</f>
        <v>#REF!</v>
      </c>
      <c r="M626" s="10" t="e">
        <f t="shared" si="281"/>
        <v>#REF!</v>
      </c>
      <c r="N626" s="10" t="e">
        <f t="shared" si="282"/>
        <v>#REF!</v>
      </c>
      <c r="O626" s="10" t="e">
        <f t="shared" si="283"/>
        <v>#REF!</v>
      </c>
      <c r="P626" s="10" t="e">
        <f t="shared" si="284"/>
        <v>#REF!</v>
      </c>
      <c r="Q626" s="10" t="e">
        <f t="shared" si="285"/>
        <v>#REF!</v>
      </c>
      <c r="R626" s="10" t="e">
        <f t="shared" si="286"/>
        <v>#REF!</v>
      </c>
      <c r="S626" s="10" t="e">
        <f t="shared" si="287"/>
        <v>#REF!</v>
      </c>
      <c r="T626" s="10" t="e">
        <f t="shared" si="288"/>
        <v>#REF!</v>
      </c>
      <c r="U626" s="17" t="e">
        <f>IF(Audit!#REF!="","",VLOOKUP(Audit!#REF!,$W$26:$X$35,2,FALSE)) &amp; Audit!#REF! &amp; IF(Audit!#REF!="","",IF(Audit!#REF!&lt;=1.4,VLOOKUP(Audit!#REF!,$W$38:X671,2,FALSE),VLOOKUP(Audit!#REF!,$W$51:$X$61,2,FALSE))) &amp; IF(Audit!#REF!="","",VLOOKUP(Audit!#REF!,$Y$26:$Z$35,2,FALSE) &amp; Audit!#REF! &amp; IF(Audit!#REF!="","",IF(Audit!#REF!&lt;=1.4,VLOOKUP(Audit!#REF!,$Y$38:$Z$48,2,FALSE),VLOOKUP(Audit!#REF!,$Y$51:$Z$61,2,FALSE))))</f>
        <v>#REF!</v>
      </c>
      <c r="V626" s="21"/>
      <c r="AH626" s="49" t="e">
        <f>Audit!#REF!</f>
        <v>#REF!</v>
      </c>
      <c r="AI626" s="50" t="e">
        <f>VLOOKUP(Audit!#REF!,$V$3:$AE$12,2,FALSE)&amp; IF(Audit!#REF!=10,Audit!#REF!,"")</f>
        <v>#REF!</v>
      </c>
      <c r="AJ626" s="50" t="e">
        <f>VLOOKUP(Audit!#REF!,$V$13:$AE$22,2,FALSE)&amp; IF(Audit!#REF!=10,Audit!#REF!,"")</f>
        <v>#REF!</v>
      </c>
      <c r="AK626" s="47" t="e">
        <f t="shared" si="289"/>
        <v>#REF!</v>
      </c>
      <c r="AL626" s="50" t="e">
        <f>VLOOKUP(Audit!#REF!,$V$3:$AE$12,3,FALSE)&amp; IF(Audit!#REF!=10,Audit!#REF!,"")</f>
        <v>#REF!</v>
      </c>
      <c r="AM626" s="50" t="e">
        <f>VLOOKUP(Audit!#REF!,$V$13:$AE$22,3,FALSE)&amp; IF(Audit!#REF!=10,Audit!#REF!,"")</f>
        <v>#REF!</v>
      </c>
      <c r="AN626" s="47" t="e">
        <f t="shared" si="290"/>
        <v>#REF!</v>
      </c>
      <c r="AO626" s="50" t="e">
        <f>VLOOKUP(Audit!#REF!,$V$3:$AE$12,4,FALSE) &amp;  Audit!#REF! &amp; IF(Audit!#REF!=10,Audit!#REF!,"")</f>
        <v>#REF!</v>
      </c>
      <c r="AP626" s="50" t="e">
        <f>VLOOKUP(Audit!#REF!,$V$13:$AE$22,4,FALSE)&amp; IF(Audit!#REF!=10,Audit!#REF!,"")</f>
        <v>#REF!</v>
      </c>
      <c r="AQ626" s="47" t="e">
        <f t="shared" si="291"/>
        <v>#REF!</v>
      </c>
      <c r="AR626" s="50" t="e">
        <f>VLOOKUP(Audit!#REF!,$V$3:$AE$12,5,FALSE)&amp; IF(Audit!#REF!=10,Audit!#REF!,"")</f>
        <v>#REF!</v>
      </c>
      <c r="AS626" s="50" t="e">
        <f>VLOOKUP(Audit!#REF!,$V$13:$AE$22,5,FALSE)&amp; IF(Audit!#REF!=10,Audit!#REF!,"")</f>
        <v>#REF!</v>
      </c>
      <c r="AT626" s="47" t="e">
        <f t="shared" si="292"/>
        <v>#REF!</v>
      </c>
      <c r="AU626" s="50" t="e">
        <f>VLOOKUP(Audit!#REF!,$V$3:$AE$12,6,FALSE)&amp; IF(Audit!#REF!=10,Audit!#REF!,"")</f>
        <v>#REF!</v>
      </c>
      <c r="AV626" s="50" t="e">
        <f>VLOOKUP(Audit!#REF!,$V$13:$AE$22,6,FALSE)&amp; IF(Audit!#REF!=10,Audit!#REF!,"")</f>
        <v>#REF!</v>
      </c>
      <c r="AW626" s="47" t="e">
        <f t="shared" si="293"/>
        <v>#REF!</v>
      </c>
      <c r="AX626" s="50" t="e">
        <f>VLOOKUP(Audit!#REF!,$V$3:$AE$12,7,FALSE)&amp; IF(Audit!#REF!=10,Audit!#REF!,"")</f>
        <v>#REF!</v>
      </c>
      <c r="AY626" s="50" t="e">
        <f>VLOOKUP(Audit!#REF!,$V$13:$AE$22,7,FALSE) &amp; IF(Audit!#REF!=10,Audit!#REF!,"")</f>
        <v>#REF!</v>
      </c>
      <c r="AZ626" s="47" t="e">
        <f t="shared" si="294"/>
        <v>#REF!</v>
      </c>
      <c r="BA626" s="50" t="e">
        <f>VLOOKUP(Audit!#REF!,$V$3:$AE$12,8,FALSE)&amp; Audit!#REF! &amp; IF(Audit!#REF!=10,Audit!#REF!,"")</f>
        <v>#REF!</v>
      </c>
      <c r="BB626" s="50" t="e">
        <f>VLOOKUP(Audit!#REF!,$V$13:$AE$22,8,FALSE) &amp; IF(Audit!#REF!=10,Audit!#REF!,"")</f>
        <v>#REF!</v>
      </c>
      <c r="BC626" s="47" t="e">
        <f t="shared" si="295"/>
        <v>#REF!</v>
      </c>
      <c r="BD626" s="50" t="e">
        <f>VLOOKUP(Audit!#REF!,$V$3:$AE$12,9,FALSE)&amp; IF(Audit!#REF!=10,Audit!#REF!,"")</f>
        <v>#REF!</v>
      </c>
      <c r="BE626" s="50" t="e">
        <f>VLOOKUP(Audit!#REF!,$V$13:$AE$22,9,FALSE) &amp; IF(Audit!#REF!=10,Audit!#REF!,"") &amp; IF(Audit!#REF!&lt;&gt;1,U626,"")</f>
        <v>#REF!</v>
      </c>
      <c r="BF626" s="47" t="e">
        <f t="shared" si="296"/>
        <v>#REF!</v>
      </c>
      <c r="BG626" s="50" t="e">
        <f>VLOOKUP(Audit!#REF!,$V$3:$AE$12,10,FALSE) &amp; Audit!#REF! &amp; IF(Audit!#REF!=10,Audit!#REF!,"")</f>
        <v>#REF!</v>
      </c>
      <c r="BH626" s="50" t="e">
        <f>VLOOKUP(Audit!#REF!,$V$13:$AE$22,10,FALSE) &amp; IF(Audit!#REF!=10,Audit!#REF!,"") &amp; IF(Audit!#REF!&lt;&gt;1,U626,"")</f>
        <v>#REF!</v>
      </c>
      <c r="BI626" s="47" t="e">
        <f t="shared" si="297"/>
        <v>#REF!</v>
      </c>
      <c r="BJ626" s="48" t="str">
        <f t="shared" si="298"/>
        <v/>
      </c>
      <c r="BK626" s="48" t="str">
        <f t="shared" si="299"/>
        <v/>
      </c>
      <c r="BL626" s="48" t="str">
        <f t="shared" si="300"/>
        <v/>
      </c>
      <c r="BM626" s="48" t="str">
        <f t="shared" si="301"/>
        <v/>
      </c>
      <c r="BN626" s="48" t="str">
        <f t="shared" si="302"/>
        <v/>
      </c>
      <c r="BO626" s="48" t="str">
        <f t="shared" si="303"/>
        <v/>
      </c>
      <c r="BP626" s="48" t="str">
        <f t="shared" si="304"/>
        <v/>
      </c>
      <c r="BQ626" s="48" t="str">
        <f t="shared" si="305"/>
        <v/>
      </c>
      <c r="BR626" s="48" t="str">
        <f t="shared" si="306"/>
        <v/>
      </c>
      <c r="BS626" s="48" t="str">
        <f t="shared" si="307"/>
        <v/>
      </c>
      <c r="BT626" s="48" t="str">
        <f t="shared" si="308"/>
        <v/>
      </c>
      <c r="BU626" s="48" t="str">
        <f t="shared" si="309"/>
        <v/>
      </c>
    </row>
    <row r="627" spans="1:73">
      <c r="A627" s="10" t="e">
        <f>Audit!#REF!</f>
        <v>#REF!</v>
      </c>
      <c r="B627" s="10" t="e">
        <f t="shared" si="280"/>
        <v>#REF!</v>
      </c>
      <c r="C627" s="17" t="e">
        <f>VLOOKUP(Audit!#REF!,$V$3:$AE$12,2,FALSE) &amp; VLOOKUP(Audit!#REF!,$V$13:$AE$22,2,FALSE)&amp; IF(Audit!#REF!=10,Audit!#REF!&amp;Audit!#REF!,"")</f>
        <v>#REF!</v>
      </c>
      <c r="D627" s="17" t="e">
        <f>VLOOKUP(Audit!#REF!,$V$3:$AE$12,3,FALSE) &amp; VLOOKUP(Audit!#REF!,$V$13:$AE$22,3,FALSE) &amp;IF(Audit!#REF!=10,Audit!#REF!&amp;Audit!#REF!,"")</f>
        <v>#REF!</v>
      </c>
      <c r="E627" s="17" t="e">
        <f>VLOOKUP(Audit!#REF!,$V$3:$AE$12,4,FALSE)&amp; Audit!#REF! &amp; VLOOKUP(Audit!#REF!,$V$13:$AE$22,4,FALSE)&amp; IF(Audit!#REF!=10,Audit!#REF!&amp;Audit!#REF!,"")</f>
        <v>#REF!</v>
      </c>
      <c r="F627" s="17" t="e">
        <f>VLOOKUP(Audit!#REF!,$V$3:$AE$12,5,FALSE) &amp; VLOOKUP(Audit!#REF!,$V$13:$AE$22,5,FALSE)&amp; IF(Audit!#REF!=10,Audit!#REF!&amp;Audit!#REF!,"")</f>
        <v>#REF!</v>
      </c>
      <c r="G627" s="17" t="e">
        <f>VLOOKUP(Audit!#REF!,$V$3:$AE$12,6,FALSE) &amp; VLOOKUP(Audit!#REF!,$V$13:$AE$22,6,FALSE)&amp; IF(Audit!#REF!=10,Audit!#REF!&amp;Audit!#REF!,"")</f>
        <v>#REF!</v>
      </c>
      <c r="H627" s="17" t="e">
        <f>VLOOKUP(Audit!#REF!,$V$3:$AE$12,7,FALSE) &amp; VLOOKUP(Audit!#REF!,$V$13:$AE$22,7,FALSE)&amp;IF(Audit!#REF!=10,Audit!#REF!&amp;Audit!#REF!,"")</f>
        <v>#REF!</v>
      </c>
      <c r="I627" s="17" t="e">
        <f>VLOOKUP(Audit!#REF!,$V$3:$AE$12,8,FALSE) &amp; Audit!#REF! &amp; VLOOKUP(Audit!#REF!,$V$13:$AE$22,8,FALSE)&amp;IF(Audit!#REF!=10,Audit!#REF!&amp;Audit!#REF!,"")</f>
        <v>#REF!</v>
      </c>
      <c r="J627" s="17" t="e">
        <f>VLOOKUP(Audit!#REF!,$V$3:$AE$12,9,FALSE) &amp; VLOOKUP(Audit!#REF!,$V$13:$AE$22,9,FALSE) &amp; IF(Audit!#REF!=10,Audit!#REF!&amp;Audit!#REF!,"") &amp; IF(Audit!#REF!&lt;&gt;1,U627,"")</f>
        <v>#REF!</v>
      </c>
      <c r="K627" s="17" t="e">
        <f>VLOOKUP(Audit!#REF!,$V$3:$AE$12,10,FALSE) &amp; Audit!#REF! &amp; VLOOKUP(Audit!#REF!,$V$13:$AE$22,10,FALSE) &amp; IF(Audit!#REF!=10,Audit!#REF!&amp;Audit!#REF!,"") &amp; IF(Audit!#REF!&lt;&gt;1,U627,"")</f>
        <v>#REF!</v>
      </c>
      <c r="L627" s="10" t="e">
        <f>Audit!#REF!</f>
        <v>#REF!</v>
      </c>
      <c r="M627" s="10" t="e">
        <f t="shared" si="281"/>
        <v>#REF!</v>
      </c>
      <c r="N627" s="10" t="e">
        <f t="shared" si="282"/>
        <v>#REF!</v>
      </c>
      <c r="O627" s="10" t="e">
        <f t="shared" si="283"/>
        <v>#REF!</v>
      </c>
      <c r="P627" s="10" t="e">
        <f t="shared" si="284"/>
        <v>#REF!</v>
      </c>
      <c r="Q627" s="10" t="e">
        <f t="shared" si="285"/>
        <v>#REF!</v>
      </c>
      <c r="R627" s="10" t="e">
        <f t="shared" si="286"/>
        <v>#REF!</v>
      </c>
      <c r="S627" s="10" t="e">
        <f t="shared" si="287"/>
        <v>#REF!</v>
      </c>
      <c r="T627" s="10" t="e">
        <f t="shared" si="288"/>
        <v>#REF!</v>
      </c>
      <c r="U627" s="17" t="e">
        <f>IF(Audit!#REF!="","",VLOOKUP(Audit!#REF!,$W$26:$X$35,2,FALSE)) &amp; Audit!#REF! &amp; IF(Audit!#REF!="","",IF(Audit!#REF!&lt;=1.4,VLOOKUP(Audit!#REF!,$W$38:X672,2,FALSE),VLOOKUP(Audit!#REF!,$W$51:$X$61,2,FALSE))) &amp; IF(Audit!#REF!="","",VLOOKUP(Audit!#REF!,$Y$26:$Z$35,2,FALSE) &amp; Audit!#REF! &amp; IF(Audit!#REF!="","",IF(Audit!#REF!&lt;=1.4,VLOOKUP(Audit!#REF!,$Y$38:$Z$48,2,FALSE),VLOOKUP(Audit!#REF!,$Y$51:$Z$61,2,FALSE))))</f>
        <v>#REF!</v>
      </c>
      <c r="V627" s="21"/>
      <c r="AH627" s="49" t="e">
        <f>Audit!#REF!</f>
        <v>#REF!</v>
      </c>
      <c r="AI627" s="50" t="e">
        <f>VLOOKUP(Audit!#REF!,$V$3:$AE$12,2,FALSE)&amp; IF(Audit!#REF!=10,Audit!#REF!,"")</f>
        <v>#REF!</v>
      </c>
      <c r="AJ627" s="50" t="e">
        <f>VLOOKUP(Audit!#REF!,$V$13:$AE$22,2,FALSE)&amp; IF(Audit!#REF!=10,Audit!#REF!,"")</f>
        <v>#REF!</v>
      </c>
      <c r="AK627" s="47" t="e">
        <f t="shared" si="289"/>
        <v>#REF!</v>
      </c>
      <c r="AL627" s="50" t="e">
        <f>VLOOKUP(Audit!#REF!,$V$3:$AE$12,3,FALSE)&amp; IF(Audit!#REF!=10,Audit!#REF!,"")</f>
        <v>#REF!</v>
      </c>
      <c r="AM627" s="50" t="e">
        <f>VLOOKUP(Audit!#REF!,$V$13:$AE$22,3,FALSE)&amp; IF(Audit!#REF!=10,Audit!#REF!,"")</f>
        <v>#REF!</v>
      </c>
      <c r="AN627" s="47" t="e">
        <f t="shared" si="290"/>
        <v>#REF!</v>
      </c>
      <c r="AO627" s="50" t="e">
        <f>VLOOKUP(Audit!#REF!,$V$3:$AE$12,4,FALSE) &amp;  Audit!#REF! &amp; IF(Audit!#REF!=10,Audit!#REF!,"")</f>
        <v>#REF!</v>
      </c>
      <c r="AP627" s="50" t="e">
        <f>VLOOKUP(Audit!#REF!,$V$13:$AE$22,4,FALSE)&amp; IF(Audit!#REF!=10,Audit!#REF!,"")</f>
        <v>#REF!</v>
      </c>
      <c r="AQ627" s="47" t="e">
        <f t="shared" si="291"/>
        <v>#REF!</v>
      </c>
      <c r="AR627" s="50" t="e">
        <f>VLOOKUP(Audit!#REF!,$V$3:$AE$12,5,FALSE)&amp; IF(Audit!#REF!=10,Audit!#REF!,"")</f>
        <v>#REF!</v>
      </c>
      <c r="AS627" s="50" t="e">
        <f>VLOOKUP(Audit!#REF!,$V$13:$AE$22,5,FALSE)&amp; IF(Audit!#REF!=10,Audit!#REF!,"")</f>
        <v>#REF!</v>
      </c>
      <c r="AT627" s="47" t="e">
        <f t="shared" si="292"/>
        <v>#REF!</v>
      </c>
      <c r="AU627" s="50" t="e">
        <f>VLOOKUP(Audit!#REF!,$V$3:$AE$12,6,FALSE)&amp; IF(Audit!#REF!=10,Audit!#REF!,"")</f>
        <v>#REF!</v>
      </c>
      <c r="AV627" s="50" t="e">
        <f>VLOOKUP(Audit!#REF!,$V$13:$AE$22,6,FALSE)&amp; IF(Audit!#REF!=10,Audit!#REF!,"")</f>
        <v>#REF!</v>
      </c>
      <c r="AW627" s="47" t="e">
        <f t="shared" si="293"/>
        <v>#REF!</v>
      </c>
      <c r="AX627" s="50" t="e">
        <f>VLOOKUP(Audit!#REF!,$V$3:$AE$12,7,FALSE)&amp; IF(Audit!#REF!=10,Audit!#REF!,"")</f>
        <v>#REF!</v>
      </c>
      <c r="AY627" s="50" t="e">
        <f>VLOOKUP(Audit!#REF!,$V$13:$AE$22,7,FALSE) &amp; IF(Audit!#REF!=10,Audit!#REF!,"")</f>
        <v>#REF!</v>
      </c>
      <c r="AZ627" s="47" t="e">
        <f t="shared" si="294"/>
        <v>#REF!</v>
      </c>
      <c r="BA627" s="50" t="e">
        <f>VLOOKUP(Audit!#REF!,$V$3:$AE$12,8,FALSE)&amp; Audit!#REF! &amp; IF(Audit!#REF!=10,Audit!#REF!,"")</f>
        <v>#REF!</v>
      </c>
      <c r="BB627" s="50" t="e">
        <f>VLOOKUP(Audit!#REF!,$V$13:$AE$22,8,FALSE) &amp; IF(Audit!#REF!=10,Audit!#REF!,"")</f>
        <v>#REF!</v>
      </c>
      <c r="BC627" s="47" t="e">
        <f t="shared" si="295"/>
        <v>#REF!</v>
      </c>
      <c r="BD627" s="50" t="e">
        <f>VLOOKUP(Audit!#REF!,$V$3:$AE$12,9,FALSE)&amp; IF(Audit!#REF!=10,Audit!#REF!,"")</f>
        <v>#REF!</v>
      </c>
      <c r="BE627" s="50" t="e">
        <f>VLOOKUP(Audit!#REF!,$V$13:$AE$22,9,FALSE) &amp; IF(Audit!#REF!=10,Audit!#REF!,"") &amp; IF(Audit!#REF!&lt;&gt;1,U627,"")</f>
        <v>#REF!</v>
      </c>
      <c r="BF627" s="47" t="e">
        <f t="shared" si="296"/>
        <v>#REF!</v>
      </c>
      <c r="BG627" s="50" t="e">
        <f>VLOOKUP(Audit!#REF!,$V$3:$AE$12,10,FALSE) &amp; Audit!#REF! &amp; IF(Audit!#REF!=10,Audit!#REF!,"")</f>
        <v>#REF!</v>
      </c>
      <c r="BH627" s="50" t="e">
        <f>VLOOKUP(Audit!#REF!,$V$13:$AE$22,10,FALSE) &amp; IF(Audit!#REF!=10,Audit!#REF!,"") &amp; IF(Audit!#REF!&lt;&gt;1,U627,"")</f>
        <v>#REF!</v>
      </c>
      <c r="BI627" s="47" t="e">
        <f t="shared" si="297"/>
        <v>#REF!</v>
      </c>
      <c r="BJ627" s="48" t="str">
        <f t="shared" si="298"/>
        <v/>
      </c>
      <c r="BK627" s="48" t="str">
        <f t="shared" si="299"/>
        <v/>
      </c>
      <c r="BL627" s="48" t="str">
        <f t="shared" si="300"/>
        <v/>
      </c>
      <c r="BM627" s="48" t="str">
        <f t="shared" si="301"/>
        <v/>
      </c>
      <c r="BN627" s="48" t="str">
        <f t="shared" si="302"/>
        <v/>
      </c>
      <c r="BO627" s="48" t="str">
        <f t="shared" si="303"/>
        <v/>
      </c>
      <c r="BP627" s="48" t="str">
        <f t="shared" si="304"/>
        <v/>
      </c>
      <c r="BQ627" s="48" t="str">
        <f t="shared" si="305"/>
        <v/>
      </c>
      <c r="BR627" s="48" t="str">
        <f t="shared" si="306"/>
        <v/>
      </c>
      <c r="BS627" s="48" t="str">
        <f t="shared" si="307"/>
        <v/>
      </c>
      <c r="BT627" s="48" t="str">
        <f t="shared" si="308"/>
        <v/>
      </c>
      <c r="BU627" s="48" t="str">
        <f t="shared" si="309"/>
        <v/>
      </c>
    </row>
    <row r="628" spans="1:73">
      <c r="A628" s="10" t="e">
        <f>Audit!#REF!</f>
        <v>#REF!</v>
      </c>
      <c r="B628" s="10" t="e">
        <f t="shared" si="280"/>
        <v>#REF!</v>
      </c>
      <c r="C628" s="17" t="e">
        <f>VLOOKUP(Audit!#REF!,$V$3:$AE$12,2,FALSE) &amp; VLOOKUP(Audit!#REF!,$V$13:$AE$22,2,FALSE)&amp; IF(Audit!#REF!=10,Audit!#REF!&amp;Audit!#REF!,"")</f>
        <v>#REF!</v>
      </c>
      <c r="D628" s="17" t="e">
        <f>VLOOKUP(Audit!#REF!,$V$3:$AE$12,3,FALSE) &amp; VLOOKUP(Audit!#REF!,$V$13:$AE$22,3,FALSE) &amp;IF(Audit!#REF!=10,Audit!#REF!&amp;Audit!#REF!,"")</f>
        <v>#REF!</v>
      </c>
      <c r="E628" s="17" t="e">
        <f>VLOOKUP(Audit!#REF!,$V$3:$AE$12,4,FALSE)&amp; Audit!#REF! &amp; VLOOKUP(Audit!#REF!,$V$13:$AE$22,4,FALSE)&amp; IF(Audit!#REF!=10,Audit!#REF!&amp;Audit!#REF!,"")</f>
        <v>#REF!</v>
      </c>
      <c r="F628" s="17" t="e">
        <f>VLOOKUP(Audit!#REF!,$V$3:$AE$12,5,FALSE) &amp; VLOOKUP(Audit!#REF!,$V$13:$AE$22,5,FALSE)&amp; IF(Audit!#REF!=10,Audit!#REF!&amp;Audit!#REF!,"")</f>
        <v>#REF!</v>
      </c>
      <c r="G628" s="17" t="e">
        <f>VLOOKUP(Audit!#REF!,$V$3:$AE$12,6,FALSE) &amp; VLOOKUP(Audit!#REF!,$V$13:$AE$22,6,FALSE)&amp; IF(Audit!#REF!=10,Audit!#REF!&amp;Audit!#REF!,"")</f>
        <v>#REF!</v>
      </c>
      <c r="H628" s="17" t="e">
        <f>VLOOKUP(Audit!#REF!,$V$3:$AE$12,7,FALSE) &amp; VLOOKUP(Audit!#REF!,$V$13:$AE$22,7,FALSE)&amp;IF(Audit!#REF!=10,Audit!#REF!&amp;Audit!#REF!,"")</f>
        <v>#REF!</v>
      </c>
      <c r="I628" s="17" t="e">
        <f>VLOOKUP(Audit!#REF!,$V$3:$AE$12,8,FALSE) &amp; Audit!#REF! &amp; VLOOKUP(Audit!#REF!,$V$13:$AE$22,8,FALSE)&amp;IF(Audit!#REF!=10,Audit!#REF!&amp;Audit!#REF!,"")</f>
        <v>#REF!</v>
      </c>
      <c r="J628" s="17" t="e">
        <f>VLOOKUP(Audit!#REF!,$V$3:$AE$12,9,FALSE) &amp; VLOOKUP(Audit!#REF!,$V$13:$AE$22,9,FALSE) &amp; IF(Audit!#REF!=10,Audit!#REF!&amp;Audit!#REF!,"") &amp; IF(Audit!#REF!&lt;&gt;1,U628,"")</f>
        <v>#REF!</v>
      </c>
      <c r="K628" s="17" t="e">
        <f>VLOOKUP(Audit!#REF!,$V$3:$AE$12,10,FALSE) &amp; Audit!#REF! &amp; VLOOKUP(Audit!#REF!,$V$13:$AE$22,10,FALSE) &amp; IF(Audit!#REF!=10,Audit!#REF!&amp;Audit!#REF!,"") &amp; IF(Audit!#REF!&lt;&gt;1,U628,"")</f>
        <v>#REF!</v>
      </c>
      <c r="L628" s="10" t="e">
        <f>Audit!#REF!</f>
        <v>#REF!</v>
      </c>
      <c r="M628" s="10" t="e">
        <f t="shared" si="281"/>
        <v>#REF!</v>
      </c>
      <c r="N628" s="10" t="e">
        <f t="shared" si="282"/>
        <v>#REF!</v>
      </c>
      <c r="O628" s="10" t="e">
        <f t="shared" si="283"/>
        <v>#REF!</v>
      </c>
      <c r="P628" s="10" t="e">
        <f t="shared" si="284"/>
        <v>#REF!</v>
      </c>
      <c r="Q628" s="10" t="e">
        <f t="shared" si="285"/>
        <v>#REF!</v>
      </c>
      <c r="R628" s="10" t="e">
        <f t="shared" si="286"/>
        <v>#REF!</v>
      </c>
      <c r="S628" s="10" t="e">
        <f t="shared" si="287"/>
        <v>#REF!</v>
      </c>
      <c r="T628" s="10" t="e">
        <f t="shared" si="288"/>
        <v>#REF!</v>
      </c>
      <c r="U628" s="17" t="e">
        <f>IF(Audit!#REF!="","",VLOOKUP(Audit!#REF!,$W$26:$X$35,2,FALSE)) &amp; Audit!#REF! &amp; IF(Audit!#REF!="","",IF(Audit!#REF!&lt;=1.4,VLOOKUP(Audit!#REF!,$W$38:X673,2,FALSE),VLOOKUP(Audit!#REF!,$W$51:$X$61,2,FALSE))) &amp; IF(Audit!#REF!="","",VLOOKUP(Audit!#REF!,$Y$26:$Z$35,2,FALSE) &amp; Audit!#REF! &amp; IF(Audit!#REF!="","",IF(Audit!#REF!&lt;=1.4,VLOOKUP(Audit!#REF!,$Y$38:$Z$48,2,FALSE),VLOOKUP(Audit!#REF!,$Y$51:$Z$61,2,FALSE))))</f>
        <v>#REF!</v>
      </c>
      <c r="V628" s="21"/>
      <c r="AH628" s="49" t="e">
        <f>Audit!#REF!</f>
        <v>#REF!</v>
      </c>
      <c r="AI628" s="50" t="e">
        <f>VLOOKUP(Audit!#REF!,$V$3:$AE$12,2,FALSE)&amp; IF(Audit!#REF!=10,Audit!#REF!,"")</f>
        <v>#REF!</v>
      </c>
      <c r="AJ628" s="50" t="e">
        <f>VLOOKUP(Audit!#REF!,$V$13:$AE$22,2,FALSE)&amp; IF(Audit!#REF!=10,Audit!#REF!,"")</f>
        <v>#REF!</v>
      </c>
      <c r="AK628" s="47" t="e">
        <f t="shared" si="289"/>
        <v>#REF!</v>
      </c>
      <c r="AL628" s="50" t="e">
        <f>VLOOKUP(Audit!#REF!,$V$3:$AE$12,3,FALSE)&amp; IF(Audit!#REF!=10,Audit!#REF!,"")</f>
        <v>#REF!</v>
      </c>
      <c r="AM628" s="50" t="e">
        <f>VLOOKUP(Audit!#REF!,$V$13:$AE$22,3,FALSE)&amp; IF(Audit!#REF!=10,Audit!#REF!,"")</f>
        <v>#REF!</v>
      </c>
      <c r="AN628" s="47" t="e">
        <f t="shared" si="290"/>
        <v>#REF!</v>
      </c>
      <c r="AO628" s="50" t="e">
        <f>VLOOKUP(Audit!#REF!,$V$3:$AE$12,4,FALSE) &amp;  Audit!#REF! &amp; IF(Audit!#REF!=10,Audit!#REF!,"")</f>
        <v>#REF!</v>
      </c>
      <c r="AP628" s="50" t="e">
        <f>VLOOKUP(Audit!#REF!,$V$13:$AE$22,4,FALSE)&amp; IF(Audit!#REF!=10,Audit!#REF!,"")</f>
        <v>#REF!</v>
      </c>
      <c r="AQ628" s="47" t="e">
        <f t="shared" si="291"/>
        <v>#REF!</v>
      </c>
      <c r="AR628" s="50" t="e">
        <f>VLOOKUP(Audit!#REF!,$V$3:$AE$12,5,FALSE)&amp; IF(Audit!#REF!=10,Audit!#REF!,"")</f>
        <v>#REF!</v>
      </c>
      <c r="AS628" s="50" t="e">
        <f>VLOOKUP(Audit!#REF!,$V$13:$AE$22,5,FALSE)&amp; IF(Audit!#REF!=10,Audit!#REF!,"")</f>
        <v>#REF!</v>
      </c>
      <c r="AT628" s="47" t="e">
        <f t="shared" si="292"/>
        <v>#REF!</v>
      </c>
      <c r="AU628" s="50" t="e">
        <f>VLOOKUP(Audit!#REF!,$V$3:$AE$12,6,FALSE)&amp; IF(Audit!#REF!=10,Audit!#REF!,"")</f>
        <v>#REF!</v>
      </c>
      <c r="AV628" s="50" t="e">
        <f>VLOOKUP(Audit!#REF!,$V$13:$AE$22,6,FALSE)&amp; IF(Audit!#REF!=10,Audit!#REF!,"")</f>
        <v>#REF!</v>
      </c>
      <c r="AW628" s="47" t="e">
        <f t="shared" si="293"/>
        <v>#REF!</v>
      </c>
      <c r="AX628" s="50" t="e">
        <f>VLOOKUP(Audit!#REF!,$V$3:$AE$12,7,FALSE)&amp; IF(Audit!#REF!=10,Audit!#REF!,"")</f>
        <v>#REF!</v>
      </c>
      <c r="AY628" s="50" t="e">
        <f>VLOOKUP(Audit!#REF!,$V$13:$AE$22,7,FALSE) &amp; IF(Audit!#REF!=10,Audit!#REF!,"")</f>
        <v>#REF!</v>
      </c>
      <c r="AZ628" s="47" t="e">
        <f t="shared" si="294"/>
        <v>#REF!</v>
      </c>
      <c r="BA628" s="50" t="e">
        <f>VLOOKUP(Audit!#REF!,$V$3:$AE$12,8,FALSE)&amp; Audit!#REF! &amp; IF(Audit!#REF!=10,Audit!#REF!,"")</f>
        <v>#REF!</v>
      </c>
      <c r="BB628" s="50" t="e">
        <f>VLOOKUP(Audit!#REF!,$V$13:$AE$22,8,FALSE) &amp; IF(Audit!#REF!=10,Audit!#REF!,"")</f>
        <v>#REF!</v>
      </c>
      <c r="BC628" s="47" t="e">
        <f t="shared" si="295"/>
        <v>#REF!</v>
      </c>
      <c r="BD628" s="50" t="e">
        <f>VLOOKUP(Audit!#REF!,$V$3:$AE$12,9,FALSE)&amp; IF(Audit!#REF!=10,Audit!#REF!,"")</f>
        <v>#REF!</v>
      </c>
      <c r="BE628" s="50" t="e">
        <f>VLOOKUP(Audit!#REF!,$V$13:$AE$22,9,FALSE) &amp; IF(Audit!#REF!=10,Audit!#REF!,"") &amp; IF(Audit!#REF!&lt;&gt;1,U628,"")</f>
        <v>#REF!</v>
      </c>
      <c r="BF628" s="47" t="e">
        <f t="shared" si="296"/>
        <v>#REF!</v>
      </c>
      <c r="BG628" s="50" t="e">
        <f>VLOOKUP(Audit!#REF!,$V$3:$AE$12,10,FALSE) &amp; Audit!#REF! &amp; IF(Audit!#REF!=10,Audit!#REF!,"")</f>
        <v>#REF!</v>
      </c>
      <c r="BH628" s="50" t="e">
        <f>VLOOKUP(Audit!#REF!,$V$13:$AE$22,10,FALSE) &amp; IF(Audit!#REF!=10,Audit!#REF!,"") &amp; IF(Audit!#REF!&lt;&gt;1,U628,"")</f>
        <v>#REF!</v>
      </c>
      <c r="BI628" s="47" t="e">
        <f t="shared" si="297"/>
        <v>#REF!</v>
      </c>
      <c r="BJ628" s="48" t="str">
        <f t="shared" si="298"/>
        <v/>
      </c>
      <c r="BK628" s="48" t="str">
        <f t="shared" si="299"/>
        <v/>
      </c>
      <c r="BL628" s="48" t="str">
        <f t="shared" si="300"/>
        <v/>
      </c>
      <c r="BM628" s="48" t="str">
        <f t="shared" si="301"/>
        <v/>
      </c>
      <c r="BN628" s="48" t="str">
        <f t="shared" si="302"/>
        <v/>
      </c>
      <c r="BO628" s="48" t="str">
        <f t="shared" si="303"/>
        <v/>
      </c>
      <c r="BP628" s="48" t="str">
        <f t="shared" si="304"/>
        <v/>
      </c>
      <c r="BQ628" s="48" t="str">
        <f t="shared" si="305"/>
        <v/>
      </c>
      <c r="BR628" s="48" t="str">
        <f t="shared" si="306"/>
        <v/>
      </c>
      <c r="BS628" s="48" t="str">
        <f t="shared" si="307"/>
        <v/>
      </c>
      <c r="BT628" s="48" t="str">
        <f t="shared" si="308"/>
        <v/>
      </c>
      <c r="BU628" s="48" t="str">
        <f t="shared" si="309"/>
        <v/>
      </c>
    </row>
    <row r="629" spans="1:73">
      <c r="A629" s="10" t="e">
        <f>Audit!#REF!</f>
        <v>#REF!</v>
      </c>
      <c r="B629" s="10" t="e">
        <f t="shared" si="280"/>
        <v>#REF!</v>
      </c>
      <c r="C629" s="17" t="e">
        <f>VLOOKUP(Audit!#REF!,$V$3:$AE$12,2,FALSE) &amp; VLOOKUP(Audit!#REF!,$V$13:$AE$22,2,FALSE)&amp; IF(Audit!#REF!=10,Audit!#REF!&amp;Audit!#REF!,"")</f>
        <v>#REF!</v>
      </c>
      <c r="D629" s="17" t="e">
        <f>VLOOKUP(Audit!#REF!,$V$3:$AE$12,3,FALSE) &amp; VLOOKUP(Audit!#REF!,$V$13:$AE$22,3,FALSE) &amp;IF(Audit!#REF!=10,Audit!#REF!&amp;Audit!#REF!,"")</f>
        <v>#REF!</v>
      </c>
      <c r="E629" s="17" t="e">
        <f>VLOOKUP(Audit!#REF!,$V$3:$AE$12,4,FALSE)&amp; Audit!#REF! &amp; VLOOKUP(Audit!#REF!,$V$13:$AE$22,4,FALSE)&amp; IF(Audit!#REF!=10,Audit!#REF!&amp;Audit!#REF!,"")</f>
        <v>#REF!</v>
      </c>
      <c r="F629" s="17" t="e">
        <f>VLOOKUP(Audit!#REF!,$V$3:$AE$12,5,FALSE) &amp; VLOOKUP(Audit!#REF!,$V$13:$AE$22,5,FALSE)&amp; IF(Audit!#REF!=10,Audit!#REF!&amp;Audit!#REF!,"")</f>
        <v>#REF!</v>
      </c>
      <c r="G629" s="17" t="e">
        <f>VLOOKUP(Audit!#REF!,$V$3:$AE$12,6,FALSE) &amp; VLOOKUP(Audit!#REF!,$V$13:$AE$22,6,FALSE)&amp; IF(Audit!#REF!=10,Audit!#REF!&amp;Audit!#REF!,"")</f>
        <v>#REF!</v>
      </c>
      <c r="H629" s="17" t="e">
        <f>VLOOKUP(Audit!#REF!,$V$3:$AE$12,7,FALSE) &amp; VLOOKUP(Audit!#REF!,$V$13:$AE$22,7,FALSE)&amp;IF(Audit!#REF!=10,Audit!#REF!&amp;Audit!#REF!,"")</f>
        <v>#REF!</v>
      </c>
      <c r="I629" s="17" t="e">
        <f>VLOOKUP(Audit!#REF!,$V$3:$AE$12,8,FALSE) &amp; Audit!#REF! &amp; VLOOKUP(Audit!#REF!,$V$13:$AE$22,8,FALSE)&amp;IF(Audit!#REF!=10,Audit!#REF!&amp;Audit!#REF!,"")</f>
        <v>#REF!</v>
      </c>
      <c r="J629" s="17" t="e">
        <f>VLOOKUP(Audit!#REF!,$V$3:$AE$12,9,FALSE) &amp; VLOOKUP(Audit!#REF!,$V$13:$AE$22,9,FALSE) &amp; IF(Audit!#REF!=10,Audit!#REF!&amp;Audit!#REF!,"") &amp; IF(Audit!#REF!&lt;&gt;1,U629,"")</f>
        <v>#REF!</v>
      </c>
      <c r="K629" s="17" t="e">
        <f>VLOOKUP(Audit!#REF!,$V$3:$AE$12,10,FALSE) &amp; Audit!#REF! &amp; VLOOKUP(Audit!#REF!,$V$13:$AE$22,10,FALSE) &amp; IF(Audit!#REF!=10,Audit!#REF!&amp;Audit!#REF!,"") &amp; IF(Audit!#REF!&lt;&gt;1,U629,"")</f>
        <v>#REF!</v>
      </c>
      <c r="L629" s="10" t="e">
        <f>Audit!#REF!</f>
        <v>#REF!</v>
      </c>
      <c r="M629" s="10" t="e">
        <f t="shared" si="281"/>
        <v>#REF!</v>
      </c>
      <c r="N629" s="10" t="e">
        <f t="shared" si="282"/>
        <v>#REF!</v>
      </c>
      <c r="O629" s="10" t="e">
        <f t="shared" si="283"/>
        <v>#REF!</v>
      </c>
      <c r="P629" s="10" t="e">
        <f t="shared" si="284"/>
        <v>#REF!</v>
      </c>
      <c r="Q629" s="10" t="e">
        <f t="shared" si="285"/>
        <v>#REF!</v>
      </c>
      <c r="R629" s="10" t="e">
        <f t="shared" si="286"/>
        <v>#REF!</v>
      </c>
      <c r="S629" s="10" t="e">
        <f t="shared" si="287"/>
        <v>#REF!</v>
      </c>
      <c r="T629" s="10" t="e">
        <f t="shared" si="288"/>
        <v>#REF!</v>
      </c>
      <c r="U629" s="17" t="e">
        <f>IF(Audit!#REF!="","",VLOOKUP(Audit!#REF!,$W$26:$X$35,2,FALSE)) &amp; Audit!#REF! &amp; IF(Audit!#REF!="","",IF(Audit!#REF!&lt;=1.4,VLOOKUP(Audit!#REF!,$W$38:X674,2,FALSE),VLOOKUP(Audit!#REF!,$W$51:$X$61,2,FALSE))) &amp; IF(Audit!#REF!="","",VLOOKUP(Audit!#REF!,$Y$26:$Z$35,2,FALSE) &amp; Audit!#REF! &amp; IF(Audit!#REF!="","",IF(Audit!#REF!&lt;=1.4,VLOOKUP(Audit!#REF!,$Y$38:$Z$48,2,FALSE),VLOOKUP(Audit!#REF!,$Y$51:$Z$61,2,FALSE))))</f>
        <v>#REF!</v>
      </c>
      <c r="V629" s="21"/>
      <c r="AH629" s="49" t="e">
        <f>Audit!#REF!</f>
        <v>#REF!</v>
      </c>
      <c r="AI629" s="50" t="e">
        <f>VLOOKUP(Audit!#REF!,$V$3:$AE$12,2,FALSE)&amp; IF(Audit!#REF!=10,Audit!#REF!,"")</f>
        <v>#REF!</v>
      </c>
      <c r="AJ629" s="50" t="e">
        <f>VLOOKUP(Audit!#REF!,$V$13:$AE$22,2,FALSE)&amp; IF(Audit!#REF!=10,Audit!#REF!,"")</f>
        <v>#REF!</v>
      </c>
      <c r="AK629" s="47" t="e">
        <f t="shared" si="289"/>
        <v>#REF!</v>
      </c>
      <c r="AL629" s="50" t="e">
        <f>VLOOKUP(Audit!#REF!,$V$3:$AE$12,3,FALSE)&amp; IF(Audit!#REF!=10,Audit!#REF!,"")</f>
        <v>#REF!</v>
      </c>
      <c r="AM629" s="50" t="e">
        <f>VLOOKUP(Audit!#REF!,$V$13:$AE$22,3,FALSE)&amp; IF(Audit!#REF!=10,Audit!#REF!,"")</f>
        <v>#REF!</v>
      </c>
      <c r="AN629" s="47" t="e">
        <f t="shared" si="290"/>
        <v>#REF!</v>
      </c>
      <c r="AO629" s="50" t="e">
        <f>VLOOKUP(Audit!#REF!,$V$3:$AE$12,4,FALSE) &amp;  Audit!#REF! &amp; IF(Audit!#REF!=10,Audit!#REF!,"")</f>
        <v>#REF!</v>
      </c>
      <c r="AP629" s="50" t="e">
        <f>VLOOKUP(Audit!#REF!,$V$13:$AE$22,4,FALSE)&amp; IF(Audit!#REF!=10,Audit!#REF!,"")</f>
        <v>#REF!</v>
      </c>
      <c r="AQ629" s="47" t="e">
        <f t="shared" si="291"/>
        <v>#REF!</v>
      </c>
      <c r="AR629" s="50" t="e">
        <f>VLOOKUP(Audit!#REF!,$V$3:$AE$12,5,FALSE)&amp; IF(Audit!#REF!=10,Audit!#REF!,"")</f>
        <v>#REF!</v>
      </c>
      <c r="AS629" s="50" t="e">
        <f>VLOOKUP(Audit!#REF!,$V$13:$AE$22,5,FALSE)&amp; IF(Audit!#REF!=10,Audit!#REF!,"")</f>
        <v>#REF!</v>
      </c>
      <c r="AT629" s="47" t="e">
        <f t="shared" si="292"/>
        <v>#REF!</v>
      </c>
      <c r="AU629" s="50" t="e">
        <f>VLOOKUP(Audit!#REF!,$V$3:$AE$12,6,FALSE)&amp; IF(Audit!#REF!=10,Audit!#REF!,"")</f>
        <v>#REF!</v>
      </c>
      <c r="AV629" s="50" t="e">
        <f>VLOOKUP(Audit!#REF!,$V$13:$AE$22,6,FALSE)&amp; IF(Audit!#REF!=10,Audit!#REF!,"")</f>
        <v>#REF!</v>
      </c>
      <c r="AW629" s="47" t="e">
        <f t="shared" si="293"/>
        <v>#REF!</v>
      </c>
      <c r="AX629" s="50" t="e">
        <f>VLOOKUP(Audit!#REF!,$V$3:$AE$12,7,FALSE)&amp; IF(Audit!#REF!=10,Audit!#REF!,"")</f>
        <v>#REF!</v>
      </c>
      <c r="AY629" s="50" t="e">
        <f>VLOOKUP(Audit!#REF!,$V$13:$AE$22,7,FALSE) &amp; IF(Audit!#REF!=10,Audit!#REF!,"")</f>
        <v>#REF!</v>
      </c>
      <c r="AZ629" s="47" t="e">
        <f t="shared" si="294"/>
        <v>#REF!</v>
      </c>
      <c r="BA629" s="50" t="e">
        <f>VLOOKUP(Audit!#REF!,$V$3:$AE$12,8,FALSE)&amp; Audit!#REF! &amp; IF(Audit!#REF!=10,Audit!#REF!,"")</f>
        <v>#REF!</v>
      </c>
      <c r="BB629" s="50" t="e">
        <f>VLOOKUP(Audit!#REF!,$V$13:$AE$22,8,FALSE) &amp; IF(Audit!#REF!=10,Audit!#REF!,"")</f>
        <v>#REF!</v>
      </c>
      <c r="BC629" s="47" t="e">
        <f t="shared" si="295"/>
        <v>#REF!</v>
      </c>
      <c r="BD629" s="50" t="e">
        <f>VLOOKUP(Audit!#REF!,$V$3:$AE$12,9,FALSE)&amp; IF(Audit!#REF!=10,Audit!#REF!,"")</f>
        <v>#REF!</v>
      </c>
      <c r="BE629" s="50" t="e">
        <f>VLOOKUP(Audit!#REF!,$V$13:$AE$22,9,FALSE) &amp; IF(Audit!#REF!=10,Audit!#REF!,"") &amp; IF(Audit!#REF!&lt;&gt;1,U629,"")</f>
        <v>#REF!</v>
      </c>
      <c r="BF629" s="47" t="e">
        <f t="shared" si="296"/>
        <v>#REF!</v>
      </c>
      <c r="BG629" s="50" t="e">
        <f>VLOOKUP(Audit!#REF!,$V$3:$AE$12,10,FALSE) &amp; Audit!#REF! &amp; IF(Audit!#REF!=10,Audit!#REF!,"")</f>
        <v>#REF!</v>
      </c>
      <c r="BH629" s="50" t="e">
        <f>VLOOKUP(Audit!#REF!,$V$13:$AE$22,10,FALSE) &amp; IF(Audit!#REF!=10,Audit!#REF!,"") &amp; IF(Audit!#REF!&lt;&gt;1,U629,"")</f>
        <v>#REF!</v>
      </c>
      <c r="BI629" s="47" t="e">
        <f t="shared" si="297"/>
        <v>#REF!</v>
      </c>
      <c r="BJ629" s="48" t="str">
        <f t="shared" si="298"/>
        <v/>
      </c>
      <c r="BK629" s="48" t="str">
        <f t="shared" si="299"/>
        <v/>
      </c>
      <c r="BL629" s="48" t="str">
        <f t="shared" si="300"/>
        <v/>
      </c>
      <c r="BM629" s="48" t="str">
        <f t="shared" si="301"/>
        <v/>
      </c>
      <c r="BN629" s="48" t="str">
        <f t="shared" si="302"/>
        <v/>
      </c>
      <c r="BO629" s="48" t="str">
        <f t="shared" si="303"/>
        <v/>
      </c>
      <c r="BP629" s="48" t="str">
        <f t="shared" si="304"/>
        <v/>
      </c>
      <c r="BQ629" s="48" t="str">
        <f t="shared" si="305"/>
        <v/>
      </c>
      <c r="BR629" s="48" t="str">
        <f t="shared" si="306"/>
        <v/>
      </c>
      <c r="BS629" s="48" t="str">
        <f t="shared" si="307"/>
        <v/>
      </c>
      <c r="BT629" s="48" t="str">
        <f t="shared" si="308"/>
        <v/>
      </c>
      <c r="BU629" s="48" t="str">
        <f t="shared" si="309"/>
        <v/>
      </c>
    </row>
    <row r="630" spans="1:73">
      <c r="A630" s="10" t="e">
        <f>Audit!#REF!</f>
        <v>#REF!</v>
      </c>
      <c r="B630" s="10" t="e">
        <f t="shared" si="280"/>
        <v>#REF!</v>
      </c>
      <c r="C630" s="17" t="e">
        <f>VLOOKUP(Audit!#REF!,$V$3:$AE$12,2,FALSE) &amp; VLOOKUP(Audit!#REF!,$V$13:$AE$22,2,FALSE)&amp; IF(Audit!#REF!=10,Audit!#REF!&amp;Audit!#REF!,"")</f>
        <v>#REF!</v>
      </c>
      <c r="D630" s="17" t="e">
        <f>VLOOKUP(Audit!#REF!,$V$3:$AE$12,3,FALSE) &amp; VLOOKUP(Audit!#REF!,$V$13:$AE$22,3,FALSE) &amp;IF(Audit!#REF!=10,Audit!#REF!&amp;Audit!#REF!,"")</f>
        <v>#REF!</v>
      </c>
      <c r="E630" s="17" t="e">
        <f>VLOOKUP(Audit!#REF!,$V$3:$AE$12,4,FALSE)&amp; Audit!#REF! &amp; VLOOKUP(Audit!#REF!,$V$13:$AE$22,4,FALSE)&amp; IF(Audit!#REF!=10,Audit!#REF!&amp;Audit!#REF!,"")</f>
        <v>#REF!</v>
      </c>
      <c r="F630" s="17" t="e">
        <f>VLOOKUP(Audit!#REF!,$V$3:$AE$12,5,FALSE) &amp; VLOOKUP(Audit!#REF!,$V$13:$AE$22,5,FALSE)&amp; IF(Audit!#REF!=10,Audit!#REF!&amp;Audit!#REF!,"")</f>
        <v>#REF!</v>
      </c>
      <c r="G630" s="17" t="e">
        <f>VLOOKUP(Audit!#REF!,$V$3:$AE$12,6,FALSE) &amp; VLOOKUP(Audit!#REF!,$V$13:$AE$22,6,FALSE)&amp; IF(Audit!#REF!=10,Audit!#REF!&amp;Audit!#REF!,"")</f>
        <v>#REF!</v>
      </c>
      <c r="H630" s="17" t="e">
        <f>VLOOKUP(Audit!#REF!,$V$3:$AE$12,7,FALSE) &amp; VLOOKUP(Audit!#REF!,$V$13:$AE$22,7,FALSE)&amp;IF(Audit!#REF!=10,Audit!#REF!&amp;Audit!#REF!,"")</f>
        <v>#REF!</v>
      </c>
      <c r="I630" s="17" t="e">
        <f>VLOOKUP(Audit!#REF!,$V$3:$AE$12,8,FALSE) &amp; Audit!#REF! &amp; VLOOKUP(Audit!#REF!,$V$13:$AE$22,8,FALSE)&amp;IF(Audit!#REF!=10,Audit!#REF!&amp;Audit!#REF!,"")</f>
        <v>#REF!</v>
      </c>
      <c r="J630" s="17" t="e">
        <f>VLOOKUP(Audit!#REF!,$V$3:$AE$12,9,FALSE) &amp; VLOOKUP(Audit!#REF!,$V$13:$AE$22,9,FALSE) &amp; IF(Audit!#REF!=10,Audit!#REF!&amp;Audit!#REF!,"") &amp; IF(Audit!#REF!&lt;&gt;1,U630,"")</f>
        <v>#REF!</v>
      </c>
      <c r="K630" s="17" t="e">
        <f>VLOOKUP(Audit!#REF!,$V$3:$AE$12,10,FALSE) &amp; Audit!#REF! &amp; VLOOKUP(Audit!#REF!,$V$13:$AE$22,10,FALSE) &amp; IF(Audit!#REF!=10,Audit!#REF!&amp;Audit!#REF!,"") &amp; IF(Audit!#REF!&lt;&gt;1,U630,"")</f>
        <v>#REF!</v>
      </c>
      <c r="L630" s="10" t="e">
        <f>Audit!#REF!</f>
        <v>#REF!</v>
      </c>
      <c r="M630" s="10" t="e">
        <f t="shared" si="281"/>
        <v>#REF!</v>
      </c>
      <c r="N630" s="10" t="e">
        <f t="shared" si="282"/>
        <v>#REF!</v>
      </c>
      <c r="O630" s="10" t="e">
        <f t="shared" si="283"/>
        <v>#REF!</v>
      </c>
      <c r="P630" s="10" t="e">
        <f t="shared" si="284"/>
        <v>#REF!</v>
      </c>
      <c r="Q630" s="10" t="e">
        <f t="shared" si="285"/>
        <v>#REF!</v>
      </c>
      <c r="R630" s="10" t="e">
        <f t="shared" si="286"/>
        <v>#REF!</v>
      </c>
      <c r="S630" s="10" t="e">
        <f t="shared" si="287"/>
        <v>#REF!</v>
      </c>
      <c r="T630" s="10" t="e">
        <f t="shared" si="288"/>
        <v>#REF!</v>
      </c>
      <c r="U630" s="17" t="e">
        <f>IF(Audit!#REF!="","",VLOOKUP(Audit!#REF!,$W$26:$X$35,2,FALSE)) &amp; Audit!#REF! &amp; IF(Audit!#REF!="","",IF(Audit!#REF!&lt;=1.4,VLOOKUP(Audit!#REF!,$W$38:X675,2,FALSE),VLOOKUP(Audit!#REF!,$W$51:$X$61,2,FALSE))) &amp; IF(Audit!#REF!="","",VLOOKUP(Audit!#REF!,$Y$26:$Z$35,2,FALSE) &amp; Audit!#REF! &amp; IF(Audit!#REF!="","",IF(Audit!#REF!&lt;=1.4,VLOOKUP(Audit!#REF!,$Y$38:$Z$48,2,FALSE),VLOOKUP(Audit!#REF!,$Y$51:$Z$61,2,FALSE))))</f>
        <v>#REF!</v>
      </c>
      <c r="V630" s="21"/>
      <c r="AH630" s="49" t="e">
        <f>Audit!#REF!</f>
        <v>#REF!</v>
      </c>
      <c r="AI630" s="50" t="e">
        <f>VLOOKUP(Audit!#REF!,$V$3:$AE$12,2,FALSE)&amp; IF(Audit!#REF!=10,Audit!#REF!,"")</f>
        <v>#REF!</v>
      </c>
      <c r="AJ630" s="50" t="e">
        <f>VLOOKUP(Audit!#REF!,$V$13:$AE$22,2,FALSE)&amp; IF(Audit!#REF!=10,Audit!#REF!,"")</f>
        <v>#REF!</v>
      </c>
      <c r="AK630" s="47" t="e">
        <f t="shared" si="289"/>
        <v>#REF!</v>
      </c>
      <c r="AL630" s="50" t="e">
        <f>VLOOKUP(Audit!#REF!,$V$3:$AE$12,3,FALSE)&amp; IF(Audit!#REF!=10,Audit!#REF!,"")</f>
        <v>#REF!</v>
      </c>
      <c r="AM630" s="50" t="e">
        <f>VLOOKUP(Audit!#REF!,$V$13:$AE$22,3,FALSE)&amp; IF(Audit!#REF!=10,Audit!#REF!,"")</f>
        <v>#REF!</v>
      </c>
      <c r="AN630" s="47" t="e">
        <f t="shared" si="290"/>
        <v>#REF!</v>
      </c>
      <c r="AO630" s="50" t="e">
        <f>VLOOKUP(Audit!#REF!,$V$3:$AE$12,4,FALSE) &amp;  Audit!#REF! &amp; IF(Audit!#REF!=10,Audit!#REF!,"")</f>
        <v>#REF!</v>
      </c>
      <c r="AP630" s="50" t="e">
        <f>VLOOKUP(Audit!#REF!,$V$13:$AE$22,4,FALSE)&amp; IF(Audit!#REF!=10,Audit!#REF!,"")</f>
        <v>#REF!</v>
      </c>
      <c r="AQ630" s="47" t="e">
        <f t="shared" si="291"/>
        <v>#REF!</v>
      </c>
      <c r="AR630" s="50" t="e">
        <f>VLOOKUP(Audit!#REF!,$V$3:$AE$12,5,FALSE)&amp; IF(Audit!#REF!=10,Audit!#REF!,"")</f>
        <v>#REF!</v>
      </c>
      <c r="AS630" s="50" t="e">
        <f>VLOOKUP(Audit!#REF!,$V$13:$AE$22,5,FALSE)&amp; IF(Audit!#REF!=10,Audit!#REF!,"")</f>
        <v>#REF!</v>
      </c>
      <c r="AT630" s="47" t="e">
        <f t="shared" si="292"/>
        <v>#REF!</v>
      </c>
      <c r="AU630" s="50" t="e">
        <f>VLOOKUP(Audit!#REF!,$V$3:$AE$12,6,FALSE)&amp; IF(Audit!#REF!=10,Audit!#REF!,"")</f>
        <v>#REF!</v>
      </c>
      <c r="AV630" s="50" t="e">
        <f>VLOOKUP(Audit!#REF!,$V$13:$AE$22,6,FALSE)&amp; IF(Audit!#REF!=10,Audit!#REF!,"")</f>
        <v>#REF!</v>
      </c>
      <c r="AW630" s="47" t="e">
        <f t="shared" si="293"/>
        <v>#REF!</v>
      </c>
      <c r="AX630" s="50" t="e">
        <f>VLOOKUP(Audit!#REF!,$V$3:$AE$12,7,FALSE)&amp; IF(Audit!#REF!=10,Audit!#REF!,"")</f>
        <v>#REF!</v>
      </c>
      <c r="AY630" s="50" t="e">
        <f>VLOOKUP(Audit!#REF!,$V$13:$AE$22,7,FALSE) &amp; IF(Audit!#REF!=10,Audit!#REF!,"")</f>
        <v>#REF!</v>
      </c>
      <c r="AZ630" s="47" t="e">
        <f t="shared" si="294"/>
        <v>#REF!</v>
      </c>
      <c r="BA630" s="50" t="e">
        <f>VLOOKUP(Audit!#REF!,$V$3:$AE$12,8,FALSE)&amp; Audit!#REF! &amp; IF(Audit!#REF!=10,Audit!#REF!,"")</f>
        <v>#REF!</v>
      </c>
      <c r="BB630" s="50" t="e">
        <f>VLOOKUP(Audit!#REF!,$V$13:$AE$22,8,FALSE) &amp; IF(Audit!#REF!=10,Audit!#REF!,"")</f>
        <v>#REF!</v>
      </c>
      <c r="BC630" s="47" t="e">
        <f t="shared" si="295"/>
        <v>#REF!</v>
      </c>
      <c r="BD630" s="50" t="e">
        <f>VLOOKUP(Audit!#REF!,$V$3:$AE$12,9,FALSE)&amp; IF(Audit!#REF!=10,Audit!#REF!,"")</f>
        <v>#REF!</v>
      </c>
      <c r="BE630" s="50" t="e">
        <f>VLOOKUP(Audit!#REF!,$V$13:$AE$22,9,FALSE) &amp; IF(Audit!#REF!=10,Audit!#REF!,"") &amp; IF(Audit!#REF!&lt;&gt;1,U630,"")</f>
        <v>#REF!</v>
      </c>
      <c r="BF630" s="47" t="e">
        <f t="shared" si="296"/>
        <v>#REF!</v>
      </c>
      <c r="BG630" s="50" t="e">
        <f>VLOOKUP(Audit!#REF!,$V$3:$AE$12,10,FALSE) &amp; Audit!#REF! &amp; IF(Audit!#REF!=10,Audit!#REF!,"")</f>
        <v>#REF!</v>
      </c>
      <c r="BH630" s="50" t="e">
        <f>VLOOKUP(Audit!#REF!,$V$13:$AE$22,10,FALSE) &amp; IF(Audit!#REF!=10,Audit!#REF!,"") &amp; IF(Audit!#REF!&lt;&gt;1,U630,"")</f>
        <v>#REF!</v>
      </c>
      <c r="BI630" s="47" t="e">
        <f t="shared" si="297"/>
        <v>#REF!</v>
      </c>
      <c r="BJ630" s="48" t="str">
        <f t="shared" si="298"/>
        <v/>
      </c>
      <c r="BK630" s="48" t="str">
        <f t="shared" si="299"/>
        <v/>
      </c>
      <c r="BL630" s="48" t="str">
        <f t="shared" si="300"/>
        <v/>
      </c>
      <c r="BM630" s="48" t="str">
        <f t="shared" si="301"/>
        <v/>
      </c>
      <c r="BN630" s="48" t="str">
        <f t="shared" si="302"/>
        <v/>
      </c>
      <c r="BO630" s="48" t="str">
        <f t="shared" si="303"/>
        <v/>
      </c>
      <c r="BP630" s="48" t="str">
        <f t="shared" si="304"/>
        <v/>
      </c>
      <c r="BQ630" s="48" t="str">
        <f t="shared" si="305"/>
        <v/>
      </c>
      <c r="BR630" s="48" t="str">
        <f t="shared" si="306"/>
        <v/>
      </c>
      <c r="BS630" s="48" t="str">
        <f t="shared" si="307"/>
        <v/>
      </c>
      <c r="BT630" s="48" t="str">
        <f t="shared" si="308"/>
        <v/>
      </c>
      <c r="BU630" s="48" t="str">
        <f t="shared" si="309"/>
        <v/>
      </c>
    </row>
    <row r="631" spans="1:73">
      <c r="A631" s="10" t="e">
        <f>Audit!#REF!</f>
        <v>#REF!</v>
      </c>
      <c r="B631" s="10" t="e">
        <f t="shared" si="280"/>
        <v>#REF!</v>
      </c>
      <c r="C631" s="17" t="e">
        <f>VLOOKUP(Audit!#REF!,$V$3:$AE$12,2,FALSE) &amp; VLOOKUP(Audit!#REF!,$V$13:$AE$22,2,FALSE)&amp; IF(Audit!#REF!=10,Audit!#REF!&amp;Audit!#REF!,"")</f>
        <v>#REF!</v>
      </c>
      <c r="D631" s="17" t="e">
        <f>VLOOKUP(Audit!#REF!,$V$3:$AE$12,3,FALSE) &amp; VLOOKUP(Audit!#REF!,$V$13:$AE$22,3,FALSE) &amp;IF(Audit!#REF!=10,Audit!#REF!&amp;Audit!#REF!,"")</f>
        <v>#REF!</v>
      </c>
      <c r="E631" s="17" t="e">
        <f>VLOOKUP(Audit!#REF!,$V$3:$AE$12,4,FALSE)&amp; Audit!#REF! &amp; VLOOKUP(Audit!#REF!,$V$13:$AE$22,4,FALSE)&amp; IF(Audit!#REF!=10,Audit!#REF!&amp;Audit!#REF!,"")</f>
        <v>#REF!</v>
      </c>
      <c r="F631" s="17" t="e">
        <f>VLOOKUP(Audit!#REF!,$V$3:$AE$12,5,FALSE) &amp; VLOOKUP(Audit!#REF!,$V$13:$AE$22,5,FALSE)&amp; IF(Audit!#REF!=10,Audit!#REF!&amp;Audit!#REF!,"")</f>
        <v>#REF!</v>
      </c>
      <c r="G631" s="17" t="e">
        <f>VLOOKUP(Audit!#REF!,$V$3:$AE$12,6,FALSE) &amp; VLOOKUP(Audit!#REF!,$V$13:$AE$22,6,FALSE)&amp; IF(Audit!#REF!=10,Audit!#REF!&amp;Audit!#REF!,"")</f>
        <v>#REF!</v>
      </c>
      <c r="H631" s="17" t="e">
        <f>VLOOKUP(Audit!#REF!,$V$3:$AE$12,7,FALSE) &amp; VLOOKUP(Audit!#REF!,$V$13:$AE$22,7,FALSE)&amp;IF(Audit!#REF!=10,Audit!#REF!&amp;Audit!#REF!,"")</f>
        <v>#REF!</v>
      </c>
      <c r="I631" s="17" t="e">
        <f>VLOOKUP(Audit!#REF!,$V$3:$AE$12,8,FALSE) &amp; Audit!#REF! &amp; VLOOKUP(Audit!#REF!,$V$13:$AE$22,8,FALSE)&amp;IF(Audit!#REF!=10,Audit!#REF!&amp;Audit!#REF!,"")</f>
        <v>#REF!</v>
      </c>
      <c r="J631" s="17" t="e">
        <f>VLOOKUP(Audit!#REF!,$V$3:$AE$12,9,FALSE) &amp; VLOOKUP(Audit!#REF!,$V$13:$AE$22,9,FALSE) &amp; IF(Audit!#REF!=10,Audit!#REF!&amp;Audit!#REF!,"") &amp; IF(Audit!#REF!&lt;&gt;1,U631,"")</f>
        <v>#REF!</v>
      </c>
      <c r="K631" s="17" t="e">
        <f>VLOOKUP(Audit!#REF!,$V$3:$AE$12,10,FALSE) &amp; Audit!#REF! &amp; VLOOKUP(Audit!#REF!,$V$13:$AE$22,10,FALSE) &amp; IF(Audit!#REF!=10,Audit!#REF!&amp;Audit!#REF!,"") &amp; IF(Audit!#REF!&lt;&gt;1,U631,"")</f>
        <v>#REF!</v>
      </c>
      <c r="L631" s="10" t="e">
        <f>Audit!#REF!</f>
        <v>#REF!</v>
      </c>
      <c r="M631" s="10" t="e">
        <f t="shared" si="281"/>
        <v>#REF!</v>
      </c>
      <c r="N631" s="10" t="e">
        <f t="shared" si="282"/>
        <v>#REF!</v>
      </c>
      <c r="O631" s="10" t="e">
        <f t="shared" si="283"/>
        <v>#REF!</v>
      </c>
      <c r="P631" s="10" t="e">
        <f t="shared" si="284"/>
        <v>#REF!</v>
      </c>
      <c r="Q631" s="10" t="e">
        <f t="shared" si="285"/>
        <v>#REF!</v>
      </c>
      <c r="R631" s="10" t="e">
        <f t="shared" si="286"/>
        <v>#REF!</v>
      </c>
      <c r="S631" s="10" t="e">
        <f t="shared" si="287"/>
        <v>#REF!</v>
      </c>
      <c r="T631" s="10" t="e">
        <f t="shared" si="288"/>
        <v>#REF!</v>
      </c>
      <c r="U631" s="17" t="e">
        <f>IF(Audit!#REF!="","",VLOOKUP(Audit!#REF!,$W$26:$X$35,2,FALSE)) &amp; Audit!#REF! &amp; IF(Audit!#REF!="","",IF(Audit!#REF!&lt;=1.4,VLOOKUP(Audit!#REF!,$W$38:X676,2,FALSE),VLOOKUP(Audit!#REF!,$W$51:$X$61,2,FALSE))) &amp; IF(Audit!#REF!="","",VLOOKUP(Audit!#REF!,$Y$26:$Z$35,2,FALSE) &amp; Audit!#REF! &amp; IF(Audit!#REF!="","",IF(Audit!#REF!&lt;=1.4,VLOOKUP(Audit!#REF!,$Y$38:$Z$48,2,FALSE),VLOOKUP(Audit!#REF!,$Y$51:$Z$61,2,FALSE))))</f>
        <v>#REF!</v>
      </c>
      <c r="V631" s="21"/>
      <c r="AH631" s="49" t="e">
        <f>Audit!#REF!</f>
        <v>#REF!</v>
      </c>
      <c r="AI631" s="50" t="e">
        <f>VLOOKUP(Audit!#REF!,$V$3:$AE$12,2,FALSE)&amp; IF(Audit!#REF!=10,Audit!#REF!,"")</f>
        <v>#REF!</v>
      </c>
      <c r="AJ631" s="50" t="e">
        <f>VLOOKUP(Audit!#REF!,$V$13:$AE$22,2,FALSE)&amp; IF(Audit!#REF!=10,Audit!#REF!,"")</f>
        <v>#REF!</v>
      </c>
      <c r="AK631" s="47" t="e">
        <f t="shared" si="289"/>
        <v>#REF!</v>
      </c>
      <c r="AL631" s="50" t="e">
        <f>VLOOKUP(Audit!#REF!,$V$3:$AE$12,3,FALSE)&amp; IF(Audit!#REF!=10,Audit!#REF!,"")</f>
        <v>#REF!</v>
      </c>
      <c r="AM631" s="50" t="e">
        <f>VLOOKUP(Audit!#REF!,$V$13:$AE$22,3,FALSE)&amp; IF(Audit!#REF!=10,Audit!#REF!,"")</f>
        <v>#REF!</v>
      </c>
      <c r="AN631" s="47" t="e">
        <f t="shared" si="290"/>
        <v>#REF!</v>
      </c>
      <c r="AO631" s="50" t="e">
        <f>VLOOKUP(Audit!#REF!,$V$3:$AE$12,4,FALSE) &amp;  Audit!#REF! &amp; IF(Audit!#REF!=10,Audit!#REF!,"")</f>
        <v>#REF!</v>
      </c>
      <c r="AP631" s="50" t="e">
        <f>VLOOKUP(Audit!#REF!,$V$13:$AE$22,4,FALSE)&amp; IF(Audit!#REF!=10,Audit!#REF!,"")</f>
        <v>#REF!</v>
      </c>
      <c r="AQ631" s="47" t="e">
        <f t="shared" si="291"/>
        <v>#REF!</v>
      </c>
      <c r="AR631" s="50" t="e">
        <f>VLOOKUP(Audit!#REF!,$V$3:$AE$12,5,FALSE)&amp; IF(Audit!#REF!=10,Audit!#REF!,"")</f>
        <v>#REF!</v>
      </c>
      <c r="AS631" s="50" t="e">
        <f>VLOOKUP(Audit!#REF!,$V$13:$AE$22,5,FALSE)&amp; IF(Audit!#REF!=10,Audit!#REF!,"")</f>
        <v>#REF!</v>
      </c>
      <c r="AT631" s="47" t="e">
        <f t="shared" si="292"/>
        <v>#REF!</v>
      </c>
      <c r="AU631" s="50" t="e">
        <f>VLOOKUP(Audit!#REF!,$V$3:$AE$12,6,FALSE)&amp; IF(Audit!#REF!=10,Audit!#REF!,"")</f>
        <v>#REF!</v>
      </c>
      <c r="AV631" s="50" t="e">
        <f>VLOOKUP(Audit!#REF!,$V$13:$AE$22,6,FALSE)&amp; IF(Audit!#REF!=10,Audit!#REF!,"")</f>
        <v>#REF!</v>
      </c>
      <c r="AW631" s="47" t="e">
        <f t="shared" si="293"/>
        <v>#REF!</v>
      </c>
      <c r="AX631" s="50" t="e">
        <f>VLOOKUP(Audit!#REF!,$V$3:$AE$12,7,FALSE)&amp; IF(Audit!#REF!=10,Audit!#REF!,"")</f>
        <v>#REF!</v>
      </c>
      <c r="AY631" s="50" t="e">
        <f>VLOOKUP(Audit!#REF!,$V$13:$AE$22,7,FALSE) &amp; IF(Audit!#REF!=10,Audit!#REF!,"")</f>
        <v>#REF!</v>
      </c>
      <c r="AZ631" s="47" t="e">
        <f t="shared" si="294"/>
        <v>#REF!</v>
      </c>
      <c r="BA631" s="50" t="e">
        <f>VLOOKUP(Audit!#REF!,$V$3:$AE$12,8,FALSE)&amp; Audit!#REF! &amp; IF(Audit!#REF!=10,Audit!#REF!,"")</f>
        <v>#REF!</v>
      </c>
      <c r="BB631" s="50" t="e">
        <f>VLOOKUP(Audit!#REF!,$V$13:$AE$22,8,FALSE) &amp; IF(Audit!#REF!=10,Audit!#REF!,"")</f>
        <v>#REF!</v>
      </c>
      <c r="BC631" s="47" t="e">
        <f t="shared" si="295"/>
        <v>#REF!</v>
      </c>
      <c r="BD631" s="50" t="e">
        <f>VLOOKUP(Audit!#REF!,$V$3:$AE$12,9,FALSE)&amp; IF(Audit!#REF!=10,Audit!#REF!,"")</f>
        <v>#REF!</v>
      </c>
      <c r="BE631" s="50" t="e">
        <f>VLOOKUP(Audit!#REF!,$V$13:$AE$22,9,FALSE) &amp; IF(Audit!#REF!=10,Audit!#REF!,"") &amp; IF(Audit!#REF!&lt;&gt;1,U631,"")</f>
        <v>#REF!</v>
      </c>
      <c r="BF631" s="47" t="e">
        <f t="shared" si="296"/>
        <v>#REF!</v>
      </c>
      <c r="BG631" s="50" t="e">
        <f>VLOOKUP(Audit!#REF!,$V$3:$AE$12,10,FALSE) &amp; Audit!#REF! &amp; IF(Audit!#REF!=10,Audit!#REF!,"")</f>
        <v>#REF!</v>
      </c>
      <c r="BH631" s="50" t="e">
        <f>VLOOKUP(Audit!#REF!,$V$13:$AE$22,10,FALSE) &amp; IF(Audit!#REF!=10,Audit!#REF!,"") &amp; IF(Audit!#REF!&lt;&gt;1,U631,"")</f>
        <v>#REF!</v>
      </c>
      <c r="BI631" s="47" t="e">
        <f t="shared" si="297"/>
        <v>#REF!</v>
      </c>
      <c r="BJ631" s="48" t="str">
        <f t="shared" si="298"/>
        <v/>
      </c>
      <c r="BK631" s="48" t="str">
        <f t="shared" si="299"/>
        <v/>
      </c>
      <c r="BL631" s="48" t="str">
        <f t="shared" si="300"/>
        <v/>
      </c>
      <c r="BM631" s="48" t="str">
        <f t="shared" si="301"/>
        <v/>
      </c>
      <c r="BN631" s="48" t="str">
        <f t="shared" si="302"/>
        <v/>
      </c>
      <c r="BO631" s="48" t="str">
        <f t="shared" si="303"/>
        <v/>
      </c>
      <c r="BP631" s="48" t="str">
        <f t="shared" si="304"/>
        <v/>
      </c>
      <c r="BQ631" s="48" t="str">
        <f t="shared" si="305"/>
        <v/>
      </c>
      <c r="BR631" s="48" t="str">
        <f t="shared" si="306"/>
        <v/>
      </c>
      <c r="BS631" s="48" t="str">
        <f t="shared" si="307"/>
        <v/>
      </c>
      <c r="BT631" s="48" t="str">
        <f t="shared" si="308"/>
        <v/>
      </c>
      <c r="BU631" s="48" t="str">
        <f t="shared" si="309"/>
        <v/>
      </c>
    </row>
    <row r="632" spans="1:73">
      <c r="A632" s="10" t="e">
        <f>Audit!#REF!</f>
        <v>#REF!</v>
      </c>
      <c r="B632" s="10" t="e">
        <f t="shared" si="280"/>
        <v>#REF!</v>
      </c>
      <c r="C632" s="17" t="e">
        <f>VLOOKUP(Audit!#REF!,$V$3:$AE$12,2,FALSE) &amp; VLOOKUP(Audit!#REF!,$V$13:$AE$22,2,FALSE)&amp; IF(Audit!#REF!=10,Audit!#REF!&amp;Audit!#REF!,"")</f>
        <v>#REF!</v>
      </c>
      <c r="D632" s="17" t="e">
        <f>VLOOKUP(Audit!#REF!,$V$3:$AE$12,3,FALSE) &amp; VLOOKUP(Audit!#REF!,$V$13:$AE$22,3,FALSE) &amp;IF(Audit!#REF!=10,Audit!#REF!&amp;Audit!#REF!,"")</f>
        <v>#REF!</v>
      </c>
      <c r="E632" s="17" t="e">
        <f>VLOOKUP(Audit!#REF!,$V$3:$AE$12,4,FALSE)&amp; Audit!#REF! &amp; VLOOKUP(Audit!#REF!,$V$13:$AE$22,4,FALSE)&amp; IF(Audit!#REF!=10,Audit!#REF!&amp;Audit!#REF!,"")</f>
        <v>#REF!</v>
      </c>
      <c r="F632" s="17" t="e">
        <f>VLOOKUP(Audit!#REF!,$V$3:$AE$12,5,FALSE) &amp; VLOOKUP(Audit!#REF!,$V$13:$AE$22,5,FALSE)&amp; IF(Audit!#REF!=10,Audit!#REF!&amp;Audit!#REF!,"")</f>
        <v>#REF!</v>
      </c>
      <c r="G632" s="17" t="e">
        <f>VLOOKUP(Audit!#REF!,$V$3:$AE$12,6,FALSE) &amp; VLOOKUP(Audit!#REF!,$V$13:$AE$22,6,FALSE)&amp; IF(Audit!#REF!=10,Audit!#REF!&amp;Audit!#REF!,"")</f>
        <v>#REF!</v>
      </c>
      <c r="H632" s="17" t="e">
        <f>VLOOKUP(Audit!#REF!,$V$3:$AE$12,7,FALSE) &amp; VLOOKUP(Audit!#REF!,$V$13:$AE$22,7,FALSE)&amp;IF(Audit!#REF!=10,Audit!#REF!&amp;Audit!#REF!,"")</f>
        <v>#REF!</v>
      </c>
      <c r="I632" s="17" t="e">
        <f>VLOOKUP(Audit!#REF!,$V$3:$AE$12,8,FALSE) &amp; Audit!#REF! &amp; VLOOKUP(Audit!#REF!,$V$13:$AE$22,8,FALSE)&amp;IF(Audit!#REF!=10,Audit!#REF!&amp;Audit!#REF!,"")</f>
        <v>#REF!</v>
      </c>
      <c r="J632" s="17" t="e">
        <f>VLOOKUP(Audit!#REF!,$V$3:$AE$12,9,FALSE) &amp; VLOOKUP(Audit!#REF!,$V$13:$AE$22,9,FALSE) &amp; IF(Audit!#REF!=10,Audit!#REF!&amp;Audit!#REF!,"") &amp; IF(Audit!#REF!&lt;&gt;1,U632,"")</f>
        <v>#REF!</v>
      </c>
      <c r="K632" s="17" t="e">
        <f>VLOOKUP(Audit!#REF!,$V$3:$AE$12,10,FALSE) &amp; Audit!#REF! &amp; VLOOKUP(Audit!#REF!,$V$13:$AE$22,10,FALSE) &amp; IF(Audit!#REF!=10,Audit!#REF!&amp;Audit!#REF!,"") &amp; IF(Audit!#REF!&lt;&gt;1,U632,"")</f>
        <v>#REF!</v>
      </c>
      <c r="L632" s="10" t="e">
        <f>Audit!#REF!</f>
        <v>#REF!</v>
      </c>
      <c r="M632" s="10" t="e">
        <f t="shared" si="281"/>
        <v>#REF!</v>
      </c>
      <c r="N632" s="10" t="e">
        <f t="shared" si="282"/>
        <v>#REF!</v>
      </c>
      <c r="O632" s="10" t="e">
        <f t="shared" si="283"/>
        <v>#REF!</v>
      </c>
      <c r="P632" s="10" t="e">
        <f t="shared" si="284"/>
        <v>#REF!</v>
      </c>
      <c r="Q632" s="10" t="e">
        <f t="shared" si="285"/>
        <v>#REF!</v>
      </c>
      <c r="R632" s="10" t="e">
        <f t="shared" si="286"/>
        <v>#REF!</v>
      </c>
      <c r="S632" s="10" t="e">
        <f t="shared" si="287"/>
        <v>#REF!</v>
      </c>
      <c r="T632" s="10" t="e">
        <f t="shared" si="288"/>
        <v>#REF!</v>
      </c>
      <c r="U632" s="17" t="e">
        <f>IF(Audit!#REF!="","",VLOOKUP(Audit!#REF!,$W$26:$X$35,2,FALSE)) &amp; Audit!#REF! &amp; IF(Audit!#REF!="","",IF(Audit!#REF!&lt;=1.4,VLOOKUP(Audit!#REF!,$W$38:X677,2,FALSE),VLOOKUP(Audit!#REF!,$W$51:$X$61,2,FALSE))) &amp; IF(Audit!#REF!="","",VLOOKUP(Audit!#REF!,$Y$26:$Z$35,2,FALSE) &amp; Audit!#REF! &amp; IF(Audit!#REF!="","",IF(Audit!#REF!&lt;=1.4,VLOOKUP(Audit!#REF!,$Y$38:$Z$48,2,FALSE),VLOOKUP(Audit!#REF!,$Y$51:$Z$61,2,FALSE))))</f>
        <v>#REF!</v>
      </c>
      <c r="V632" s="21"/>
      <c r="AH632" s="49" t="e">
        <f>Audit!#REF!</f>
        <v>#REF!</v>
      </c>
      <c r="AI632" s="50" t="e">
        <f>VLOOKUP(Audit!#REF!,$V$3:$AE$12,2,FALSE)&amp; IF(Audit!#REF!=10,Audit!#REF!,"")</f>
        <v>#REF!</v>
      </c>
      <c r="AJ632" s="50" t="e">
        <f>VLOOKUP(Audit!#REF!,$V$13:$AE$22,2,FALSE)&amp; IF(Audit!#REF!=10,Audit!#REF!,"")</f>
        <v>#REF!</v>
      </c>
      <c r="AK632" s="47" t="e">
        <f t="shared" si="289"/>
        <v>#REF!</v>
      </c>
      <c r="AL632" s="50" t="e">
        <f>VLOOKUP(Audit!#REF!,$V$3:$AE$12,3,FALSE)&amp; IF(Audit!#REF!=10,Audit!#REF!,"")</f>
        <v>#REF!</v>
      </c>
      <c r="AM632" s="50" t="e">
        <f>VLOOKUP(Audit!#REF!,$V$13:$AE$22,3,FALSE)&amp; IF(Audit!#REF!=10,Audit!#REF!,"")</f>
        <v>#REF!</v>
      </c>
      <c r="AN632" s="47" t="e">
        <f t="shared" si="290"/>
        <v>#REF!</v>
      </c>
      <c r="AO632" s="50" t="e">
        <f>VLOOKUP(Audit!#REF!,$V$3:$AE$12,4,FALSE) &amp;  Audit!#REF! &amp; IF(Audit!#REF!=10,Audit!#REF!,"")</f>
        <v>#REF!</v>
      </c>
      <c r="AP632" s="50" t="e">
        <f>VLOOKUP(Audit!#REF!,$V$13:$AE$22,4,FALSE)&amp; IF(Audit!#REF!=10,Audit!#REF!,"")</f>
        <v>#REF!</v>
      </c>
      <c r="AQ632" s="47" t="e">
        <f t="shared" si="291"/>
        <v>#REF!</v>
      </c>
      <c r="AR632" s="50" t="e">
        <f>VLOOKUP(Audit!#REF!,$V$3:$AE$12,5,FALSE)&amp; IF(Audit!#REF!=10,Audit!#REF!,"")</f>
        <v>#REF!</v>
      </c>
      <c r="AS632" s="50" t="e">
        <f>VLOOKUP(Audit!#REF!,$V$13:$AE$22,5,FALSE)&amp; IF(Audit!#REF!=10,Audit!#REF!,"")</f>
        <v>#REF!</v>
      </c>
      <c r="AT632" s="47" t="e">
        <f t="shared" si="292"/>
        <v>#REF!</v>
      </c>
      <c r="AU632" s="50" t="e">
        <f>VLOOKUP(Audit!#REF!,$V$3:$AE$12,6,FALSE)&amp; IF(Audit!#REF!=10,Audit!#REF!,"")</f>
        <v>#REF!</v>
      </c>
      <c r="AV632" s="50" t="e">
        <f>VLOOKUP(Audit!#REF!,$V$13:$AE$22,6,FALSE)&amp; IF(Audit!#REF!=10,Audit!#REF!,"")</f>
        <v>#REF!</v>
      </c>
      <c r="AW632" s="47" t="e">
        <f t="shared" si="293"/>
        <v>#REF!</v>
      </c>
      <c r="AX632" s="50" t="e">
        <f>VLOOKUP(Audit!#REF!,$V$3:$AE$12,7,FALSE)&amp; IF(Audit!#REF!=10,Audit!#REF!,"")</f>
        <v>#REF!</v>
      </c>
      <c r="AY632" s="50" t="e">
        <f>VLOOKUP(Audit!#REF!,$V$13:$AE$22,7,FALSE) &amp; IF(Audit!#REF!=10,Audit!#REF!,"")</f>
        <v>#REF!</v>
      </c>
      <c r="AZ632" s="47" t="e">
        <f t="shared" si="294"/>
        <v>#REF!</v>
      </c>
      <c r="BA632" s="50" t="e">
        <f>VLOOKUP(Audit!#REF!,$V$3:$AE$12,8,FALSE)&amp; Audit!#REF! &amp; IF(Audit!#REF!=10,Audit!#REF!,"")</f>
        <v>#REF!</v>
      </c>
      <c r="BB632" s="50" t="e">
        <f>VLOOKUP(Audit!#REF!,$V$13:$AE$22,8,FALSE) &amp; IF(Audit!#REF!=10,Audit!#REF!,"")</f>
        <v>#REF!</v>
      </c>
      <c r="BC632" s="47" t="e">
        <f t="shared" si="295"/>
        <v>#REF!</v>
      </c>
      <c r="BD632" s="50" t="e">
        <f>VLOOKUP(Audit!#REF!,$V$3:$AE$12,9,FALSE)&amp; IF(Audit!#REF!=10,Audit!#REF!,"")</f>
        <v>#REF!</v>
      </c>
      <c r="BE632" s="50" t="e">
        <f>VLOOKUP(Audit!#REF!,$V$13:$AE$22,9,FALSE) &amp; IF(Audit!#REF!=10,Audit!#REF!,"") &amp; IF(Audit!#REF!&lt;&gt;1,U632,"")</f>
        <v>#REF!</v>
      </c>
      <c r="BF632" s="47" t="e">
        <f t="shared" si="296"/>
        <v>#REF!</v>
      </c>
      <c r="BG632" s="50" t="e">
        <f>VLOOKUP(Audit!#REF!,$V$3:$AE$12,10,FALSE) &amp; Audit!#REF! &amp; IF(Audit!#REF!=10,Audit!#REF!,"")</f>
        <v>#REF!</v>
      </c>
      <c r="BH632" s="50" t="e">
        <f>VLOOKUP(Audit!#REF!,$V$13:$AE$22,10,FALSE) &amp; IF(Audit!#REF!=10,Audit!#REF!,"") &amp; IF(Audit!#REF!&lt;&gt;1,U632,"")</f>
        <v>#REF!</v>
      </c>
      <c r="BI632" s="47" t="e">
        <f t="shared" si="297"/>
        <v>#REF!</v>
      </c>
      <c r="BJ632" s="48" t="str">
        <f t="shared" si="298"/>
        <v/>
      </c>
      <c r="BK632" s="48" t="str">
        <f t="shared" si="299"/>
        <v/>
      </c>
      <c r="BL632" s="48" t="str">
        <f t="shared" si="300"/>
        <v/>
      </c>
      <c r="BM632" s="48" t="str">
        <f t="shared" si="301"/>
        <v/>
      </c>
      <c r="BN632" s="48" t="str">
        <f t="shared" si="302"/>
        <v/>
      </c>
      <c r="BO632" s="48" t="str">
        <f t="shared" si="303"/>
        <v/>
      </c>
      <c r="BP632" s="48" t="str">
        <f t="shared" si="304"/>
        <v/>
      </c>
      <c r="BQ632" s="48" t="str">
        <f t="shared" si="305"/>
        <v/>
      </c>
      <c r="BR632" s="48" t="str">
        <f t="shared" si="306"/>
        <v/>
      </c>
      <c r="BS632" s="48" t="str">
        <f t="shared" si="307"/>
        <v/>
      </c>
      <c r="BT632" s="48" t="str">
        <f t="shared" si="308"/>
        <v/>
      </c>
      <c r="BU632" s="48" t="str">
        <f t="shared" si="309"/>
        <v/>
      </c>
    </row>
    <row r="633" spans="1:73">
      <c r="A633" s="10" t="e">
        <f>Audit!#REF!</f>
        <v>#REF!</v>
      </c>
      <c r="B633" s="10" t="e">
        <f t="shared" si="280"/>
        <v>#REF!</v>
      </c>
      <c r="C633" s="17" t="e">
        <f>VLOOKUP(Audit!#REF!,$V$3:$AE$12,2,FALSE) &amp; VLOOKUP(Audit!#REF!,$V$13:$AE$22,2,FALSE)&amp; IF(Audit!#REF!=10,Audit!#REF!&amp;Audit!#REF!,"")</f>
        <v>#REF!</v>
      </c>
      <c r="D633" s="17" t="e">
        <f>VLOOKUP(Audit!#REF!,$V$3:$AE$12,3,FALSE) &amp; VLOOKUP(Audit!#REF!,$V$13:$AE$22,3,FALSE) &amp;IF(Audit!#REF!=10,Audit!#REF!&amp;Audit!#REF!,"")</f>
        <v>#REF!</v>
      </c>
      <c r="E633" s="17" t="e">
        <f>VLOOKUP(Audit!#REF!,$V$3:$AE$12,4,FALSE)&amp; Audit!#REF! &amp; VLOOKUP(Audit!#REF!,$V$13:$AE$22,4,FALSE)&amp; IF(Audit!#REF!=10,Audit!#REF!&amp;Audit!#REF!,"")</f>
        <v>#REF!</v>
      </c>
      <c r="F633" s="17" t="e">
        <f>VLOOKUP(Audit!#REF!,$V$3:$AE$12,5,FALSE) &amp; VLOOKUP(Audit!#REF!,$V$13:$AE$22,5,FALSE)&amp; IF(Audit!#REF!=10,Audit!#REF!&amp;Audit!#REF!,"")</f>
        <v>#REF!</v>
      </c>
      <c r="G633" s="17" t="e">
        <f>VLOOKUP(Audit!#REF!,$V$3:$AE$12,6,FALSE) &amp; VLOOKUP(Audit!#REF!,$V$13:$AE$22,6,FALSE)&amp; IF(Audit!#REF!=10,Audit!#REF!&amp;Audit!#REF!,"")</f>
        <v>#REF!</v>
      </c>
      <c r="H633" s="17" t="e">
        <f>VLOOKUP(Audit!#REF!,$V$3:$AE$12,7,FALSE) &amp; VLOOKUP(Audit!#REF!,$V$13:$AE$22,7,FALSE)&amp;IF(Audit!#REF!=10,Audit!#REF!&amp;Audit!#REF!,"")</f>
        <v>#REF!</v>
      </c>
      <c r="I633" s="17" t="e">
        <f>VLOOKUP(Audit!#REF!,$V$3:$AE$12,8,FALSE) &amp; Audit!#REF! &amp; VLOOKUP(Audit!#REF!,$V$13:$AE$22,8,FALSE)&amp;IF(Audit!#REF!=10,Audit!#REF!&amp;Audit!#REF!,"")</f>
        <v>#REF!</v>
      </c>
      <c r="J633" s="17" t="e">
        <f>VLOOKUP(Audit!#REF!,$V$3:$AE$12,9,FALSE) &amp; VLOOKUP(Audit!#REF!,$V$13:$AE$22,9,FALSE) &amp; IF(Audit!#REF!=10,Audit!#REF!&amp;Audit!#REF!,"") &amp; IF(Audit!#REF!&lt;&gt;1,U633,"")</f>
        <v>#REF!</v>
      </c>
      <c r="K633" s="17" t="e">
        <f>VLOOKUP(Audit!#REF!,$V$3:$AE$12,10,FALSE) &amp; Audit!#REF! &amp; VLOOKUP(Audit!#REF!,$V$13:$AE$22,10,FALSE) &amp; IF(Audit!#REF!=10,Audit!#REF!&amp;Audit!#REF!,"") &amp; IF(Audit!#REF!&lt;&gt;1,U633,"")</f>
        <v>#REF!</v>
      </c>
      <c r="L633" s="10" t="e">
        <f>Audit!#REF!</f>
        <v>#REF!</v>
      </c>
      <c r="M633" s="10" t="e">
        <f t="shared" si="281"/>
        <v>#REF!</v>
      </c>
      <c r="N633" s="10" t="e">
        <f t="shared" si="282"/>
        <v>#REF!</v>
      </c>
      <c r="O633" s="10" t="e">
        <f t="shared" si="283"/>
        <v>#REF!</v>
      </c>
      <c r="P633" s="10" t="e">
        <f t="shared" si="284"/>
        <v>#REF!</v>
      </c>
      <c r="Q633" s="10" t="e">
        <f t="shared" si="285"/>
        <v>#REF!</v>
      </c>
      <c r="R633" s="10" t="e">
        <f t="shared" si="286"/>
        <v>#REF!</v>
      </c>
      <c r="S633" s="10" t="e">
        <f t="shared" si="287"/>
        <v>#REF!</v>
      </c>
      <c r="T633" s="10" t="e">
        <f t="shared" si="288"/>
        <v>#REF!</v>
      </c>
      <c r="U633" s="17" t="e">
        <f>IF(Audit!#REF!="","",VLOOKUP(Audit!#REF!,$W$26:$X$35,2,FALSE)) &amp; Audit!#REF! &amp; IF(Audit!#REF!="","",IF(Audit!#REF!&lt;=1.4,VLOOKUP(Audit!#REF!,$W$38:X678,2,FALSE),VLOOKUP(Audit!#REF!,$W$51:$X$61,2,FALSE))) &amp; IF(Audit!#REF!="","",VLOOKUP(Audit!#REF!,$Y$26:$Z$35,2,FALSE) &amp; Audit!#REF! &amp; IF(Audit!#REF!="","",IF(Audit!#REF!&lt;=1.4,VLOOKUP(Audit!#REF!,$Y$38:$Z$48,2,FALSE),VLOOKUP(Audit!#REF!,$Y$51:$Z$61,2,FALSE))))</f>
        <v>#REF!</v>
      </c>
      <c r="V633" s="21"/>
      <c r="AH633" s="49" t="e">
        <f>Audit!#REF!</f>
        <v>#REF!</v>
      </c>
      <c r="AI633" s="50" t="e">
        <f>VLOOKUP(Audit!#REF!,$V$3:$AE$12,2,FALSE)&amp; IF(Audit!#REF!=10,Audit!#REF!,"")</f>
        <v>#REF!</v>
      </c>
      <c r="AJ633" s="50" t="e">
        <f>VLOOKUP(Audit!#REF!,$V$13:$AE$22,2,FALSE)&amp; IF(Audit!#REF!=10,Audit!#REF!,"")</f>
        <v>#REF!</v>
      </c>
      <c r="AK633" s="47" t="e">
        <f t="shared" si="289"/>
        <v>#REF!</v>
      </c>
      <c r="AL633" s="50" t="e">
        <f>VLOOKUP(Audit!#REF!,$V$3:$AE$12,3,FALSE)&amp; IF(Audit!#REF!=10,Audit!#REF!,"")</f>
        <v>#REF!</v>
      </c>
      <c r="AM633" s="50" t="e">
        <f>VLOOKUP(Audit!#REF!,$V$13:$AE$22,3,FALSE)&amp; IF(Audit!#REF!=10,Audit!#REF!,"")</f>
        <v>#REF!</v>
      </c>
      <c r="AN633" s="47" t="e">
        <f t="shared" si="290"/>
        <v>#REF!</v>
      </c>
      <c r="AO633" s="50" t="e">
        <f>VLOOKUP(Audit!#REF!,$V$3:$AE$12,4,FALSE) &amp;  Audit!#REF! &amp; IF(Audit!#REF!=10,Audit!#REF!,"")</f>
        <v>#REF!</v>
      </c>
      <c r="AP633" s="50" t="e">
        <f>VLOOKUP(Audit!#REF!,$V$13:$AE$22,4,FALSE)&amp; IF(Audit!#REF!=10,Audit!#REF!,"")</f>
        <v>#REF!</v>
      </c>
      <c r="AQ633" s="47" t="e">
        <f t="shared" si="291"/>
        <v>#REF!</v>
      </c>
      <c r="AR633" s="50" t="e">
        <f>VLOOKUP(Audit!#REF!,$V$3:$AE$12,5,FALSE)&amp; IF(Audit!#REF!=10,Audit!#REF!,"")</f>
        <v>#REF!</v>
      </c>
      <c r="AS633" s="50" t="e">
        <f>VLOOKUP(Audit!#REF!,$V$13:$AE$22,5,FALSE)&amp; IF(Audit!#REF!=10,Audit!#REF!,"")</f>
        <v>#REF!</v>
      </c>
      <c r="AT633" s="47" t="e">
        <f t="shared" si="292"/>
        <v>#REF!</v>
      </c>
      <c r="AU633" s="50" t="e">
        <f>VLOOKUP(Audit!#REF!,$V$3:$AE$12,6,FALSE)&amp; IF(Audit!#REF!=10,Audit!#REF!,"")</f>
        <v>#REF!</v>
      </c>
      <c r="AV633" s="50" t="e">
        <f>VLOOKUP(Audit!#REF!,$V$13:$AE$22,6,FALSE)&amp; IF(Audit!#REF!=10,Audit!#REF!,"")</f>
        <v>#REF!</v>
      </c>
      <c r="AW633" s="47" t="e">
        <f t="shared" si="293"/>
        <v>#REF!</v>
      </c>
      <c r="AX633" s="50" t="e">
        <f>VLOOKUP(Audit!#REF!,$V$3:$AE$12,7,FALSE)&amp; IF(Audit!#REF!=10,Audit!#REF!,"")</f>
        <v>#REF!</v>
      </c>
      <c r="AY633" s="50" t="e">
        <f>VLOOKUP(Audit!#REF!,$V$13:$AE$22,7,FALSE) &amp; IF(Audit!#REF!=10,Audit!#REF!,"")</f>
        <v>#REF!</v>
      </c>
      <c r="AZ633" s="47" t="e">
        <f t="shared" si="294"/>
        <v>#REF!</v>
      </c>
      <c r="BA633" s="50" t="e">
        <f>VLOOKUP(Audit!#REF!,$V$3:$AE$12,8,FALSE)&amp; Audit!#REF! &amp; IF(Audit!#REF!=10,Audit!#REF!,"")</f>
        <v>#REF!</v>
      </c>
      <c r="BB633" s="50" t="e">
        <f>VLOOKUP(Audit!#REF!,$V$13:$AE$22,8,FALSE) &amp; IF(Audit!#REF!=10,Audit!#REF!,"")</f>
        <v>#REF!</v>
      </c>
      <c r="BC633" s="47" t="e">
        <f t="shared" si="295"/>
        <v>#REF!</v>
      </c>
      <c r="BD633" s="50" t="e">
        <f>VLOOKUP(Audit!#REF!,$V$3:$AE$12,9,FALSE)&amp; IF(Audit!#REF!=10,Audit!#REF!,"")</f>
        <v>#REF!</v>
      </c>
      <c r="BE633" s="50" t="e">
        <f>VLOOKUP(Audit!#REF!,$V$13:$AE$22,9,FALSE) &amp; IF(Audit!#REF!=10,Audit!#REF!,"") &amp; IF(Audit!#REF!&lt;&gt;1,U633,"")</f>
        <v>#REF!</v>
      </c>
      <c r="BF633" s="47" t="e">
        <f t="shared" si="296"/>
        <v>#REF!</v>
      </c>
      <c r="BG633" s="50" t="e">
        <f>VLOOKUP(Audit!#REF!,$V$3:$AE$12,10,FALSE) &amp; Audit!#REF! &amp; IF(Audit!#REF!=10,Audit!#REF!,"")</f>
        <v>#REF!</v>
      </c>
      <c r="BH633" s="50" t="e">
        <f>VLOOKUP(Audit!#REF!,$V$13:$AE$22,10,FALSE) &amp; IF(Audit!#REF!=10,Audit!#REF!,"") &amp; IF(Audit!#REF!&lt;&gt;1,U633,"")</f>
        <v>#REF!</v>
      </c>
      <c r="BI633" s="47" t="e">
        <f t="shared" si="297"/>
        <v>#REF!</v>
      </c>
      <c r="BJ633" s="48" t="str">
        <f t="shared" si="298"/>
        <v/>
      </c>
      <c r="BK633" s="48" t="str">
        <f t="shared" si="299"/>
        <v/>
      </c>
      <c r="BL633" s="48" t="str">
        <f t="shared" si="300"/>
        <v/>
      </c>
      <c r="BM633" s="48" t="str">
        <f t="shared" si="301"/>
        <v/>
      </c>
      <c r="BN633" s="48" t="str">
        <f t="shared" si="302"/>
        <v/>
      </c>
      <c r="BO633" s="48" t="str">
        <f t="shared" si="303"/>
        <v/>
      </c>
      <c r="BP633" s="48" t="str">
        <f t="shared" si="304"/>
        <v/>
      </c>
      <c r="BQ633" s="48" t="str">
        <f t="shared" si="305"/>
        <v/>
      </c>
      <c r="BR633" s="48" t="str">
        <f t="shared" si="306"/>
        <v/>
      </c>
      <c r="BS633" s="48" t="str">
        <f t="shared" si="307"/>
        <v/>
      </c>
      <c r="BT633" s="48" t="str">
        <f t="shared" si="308"/>
        <v/>
      </c>
      <c r="BU633" s="48" t="str">
        <f t="shared" si="309"/>
        <v/>
      </c>
    </row>
    <row r="634" spans="1:73">
      <c r="A634" s="10" t="e">
        <f>Audit!#REF!</f>
        <v>#REF!</v>
      </c>
      <c r="B634" s="10" t="e">
        <f t="shared" si="280"/>
        <v>#REF!</v>
      </c>
      <c r="C634" s="17" t="e">
        <f>VLOOKUP(Audit!#REF!,$V$3:$AE$12,2,FALSE) &amp; VLOOKUP(Audit!#REF!,$V$13:$AE$22,2,FALSE)&amp; IF(Audit!#REF!=10,Audit!#REF!&amp;Audit!#REF!,"")</f>
        <v>#REF!</v>
      </c>
      <c r="D634" s="17" t="e">
        <f>VLOOKUP(Audit!#REF!,$V$3:$AE$12,3,FALSE) &amp; VLOOKUP(Audit!#REF!,$V$13:$AE$22,3,FALSE) &amp;IF(Audit!#REF!=10,Audit!#REF!&amp;Audit!#REF!,"")</f>
        <v>#REF!</v>
      </c>
      <c r="E634" s="17" t="e">
        <f>VLOOKUP(Audit!#REF!,$V$3:$AE$12,4,FALSE)&amp; Audit!#REF! &amp; VLOOKUP(Audit!#REF!,$V$13:$AE$22,4,FALSE)&amp; IF(Audit!#REF!=10,Audit!#REF!&amp;Audit!#REF!,"")</f>
        <v>#REF!</v>
      </c>
      <c r="F634" s="17" t="e">
        <f>VLOOKUP(Audit!#REF!,$V$3:$AE$12,5,FALSE) &amp; VLOOKUP(Audit!#REF!,$V$13:$AE$22,5,FALSE)&amp; IF(Audit!#REF!=10,Audit!#REF!&amp;Audit!#REF!,"")</f>
        <v>#REF!</v>
      </c>
      <c r="G634" s="17" t="e">
        <f>VLOOKUP(Audit!#REF!,$V$3:$AE$12,6,FALSE) &amp; VLOOKUP(Audit!#REF!,$V$13:$AE$22,6,FALSE)&amp; IF(Audit!#REF!=10,Audit!#REF!&amp;Audit!#REF!,"")</f>
        <v>#REF!</v>
      </c>
      <c r="H634" s="17" t="e">
        <f>VLOOKUP(Audit!#REF!,$V$3:$AE$12,7,FALSE) &amp; VLOOKUP(Audit!#REF!,$V$13:$AE$22,7,FALSE)&amp;IF(Audit!#REF!=10,Audit!#REF!&amp;Audit!#REF!,"")</f>
        <v>#REF!</v>
      </c>
      <c r="I634" s="17" t="e">
        <f>VLOOKUP(Audit!#REF!,$V$3:$AE$12,8,FALSE) &amp; Audit!#REF! &amp; VLOOKUP(Audit!#REF!,$V$13:$AE$22,8,FALSE)&amp;IF(Audit!#REF!=10,Audit!#REF!&amp;Audit!#REF!,"")</f>
        <v>#REF!</v>
      </c>
      <c r="J634" s="17" t="e">
        <f>VLOOKUP(Audit!#REF!,$V$3:$AE$12,9,FALSE) &amp; VLOOKUP(Audit!#REF!,$V$13:$AE$22,9,FALSE) &amp; IF(Audit!#REF!=10,Audit!#REF!&amp;Audit!#REF!,"") &amp; IF(Audit!#REF!&lt;&gt;1,U634,"")</f>
        <v>#REF!</v>
      </c>
      <c r="K634" s="17" t="e">
        <f>VLOOKUP(Audit!#REF!,$V$3:$AE$12,10,FALSE) &amp; Audit!#REF! &amp; VLOOKUP(Audit!#REF!,$V$13:$AE$22,10,FALSE) &amp; IF(Audit!#REF!=10,Audit!#REF!&amp;Audit!#REF!,"") &amp; IF(Audit!#REF!&lt;&gt;1,U634,"")</f>
        <v>#REF!</v>
      </c>
      <c r="L634" s="10" t="e">
        <f>Audit!#REF!</f>
        <v>#REF!</v>
      </c>
      <c r="M634" s="10" t="e">
        <f t="shared" si="281"/>
        <v>#REF!</v>
      </c>
      <c r="N634" s="10" t="e">
        <f t="shared" si="282"/>
        <v>#REF!</v>
      </c>
      <c r="O634" s="10" t="e">
        <f t="shared" si="283"/>
        <v>#REF!</v>
      </c>
      <c r="P634" s="10" t="e">
        <f t="shared" si="284"/>
        <v>#REF!</v>
      </c>
      <c r="Q634" s="10" t="e">
        <f t="shared" si="285"/>
        <v>#REF!</v>
      </c>
      <c r="R634" s="10" t="e">
        <f t="shared" si="286"/>
        <v>#REF!</v>
      </c>
      <c r="S634" s="10" t="e">
        <f t="shared" si="287"/>
        <v>#REF!</v>
      </c>
      <c r="T634" s="10" t="e">
        <f t="shared" si="288"/>
        <v>#REF!</v>
      </c>
      <c r="U634" s="17" t="e">
        <f>IF(Audit!#REF!="","",VLOOKUP(Audit!#REF!,$W$26:$X$35,2,FALSE)) &amp; Audit!#REF! &amp; IF(Audit!#REF!="","",IF(Audit!#REF!&lt;=1.4,VLOOKUP(Audit!#REF!,$W$38:X679,2,FALSE),VLOOKUP(Audit!#REF!,$W$51:$X$61,2,FALSE))) &amp; IF(Audit!#REF!="","",VLOOKUP(Audit!#REF!,$Y$26:$Z$35,2,FALSE) &amp; Audit!#REF! &amp; IF(Audit!#REF!="","",IF(Audit!#REF!&lt;=1.4,VLOOKUP(Audit!#REF!,$Y$38:$Z$48,2,FALSE),VLOOKUP(Audit!#REF!,$Y$51:$Z$61,2,FALSE))))</f>
        <v>#REF!</v>
      </c>
      <c r="V634" s="21"/>
      <c r="AH634" s="49" t="e">
        <f>Audit!#REF!</f>
        <v>#REF!</v>
      </c>
      <c r="AI634" s="50" t="e">
        <f>VLOOKUP(Audit!#REF!,$V$3:$AE$12,2,FALSE)&amp; IF(Audit!#REF!=10,Audit!#REF!,"")</f>
        <v>#REF!</v>
      </c>
      <c r="AJ634" s="50" t="e">
        <f>VLOOKUP(Audit!#REF!,$V$13:$AE$22,2,FALSE)&amp; IF(Audit!#REF!=10,Audit!#REF!,"")</f>
        <v>#REF!</v>
      </c>
      <c r="AK634" s="47" t="e">
        <f t="shared" si="289"/>
        <v>#REF!</v>
      </c>
      <c r="AL634" s="50" t="e">
        <f>VLOOKUP(Audit!#REF!,$V$3:$AE$12,3,FALSE)&amp; IF(Audit!#REF!=10,Audit!#REF!,"")</f>
        <v>#REF!</v>
      </c>
      <c r="AM634" s="50" t="e">
        <f>VLOOKUP(Audit!#REF!,$V$13:$AE$22,3,FALSE)&amp; IF(Audit!#REF!=10,Audit!#REF!,"")</f>
        <v>#REF!</v>
      </c>
      <c r="AN634" s="47" t="e">
        <f t="shared" si="290"/>
        <v>#REF!</v>
      </c>
      <c r="AO634" s="50" t="e">
        <f>VLOOKUP(Audit!#REF!,$V$3:$AE$12,4,FALSE) &amp;  Audit!#REF! &amp; IF(Audit!#REF!=10,Audit!#REF!,"")</f>
        <v>#REF!</v>
      </c>
      <c r="AP634" s="50" t="e">
        <f>VLOOKUP(Audit!#REF!,$V$13:$AE$22,4,FALSE)&amp; IF(Audit!#REF!=10,Audit!#REF!,"")</f>
        <v>#REF!</v>
      </c>
      <c r="AQ634" s="47" t="e">
        <f t="shared" si="291"/>
        <v>#REF!</v>
      </c>
      <c r="AR634" s="50" t="e">
        <f>VLOOKUP(Audit!#REF!,$V$3:$AE$12,5,FALSE)&amp; IF(Audit!#REF!=10,Audit!#REF!,"")</f>
        <v>#REF!</v>
      </c>
      <c r="AS634" s="50" t="e">
        <f>VLOOKUP(Audit!#REF!,$V$13:$AE$22,5,FALSE)&amp; IF(Audit!#REF!=10,Audit!#REF!,"")</f>
        <v>#REF!</v>
      </c>
      <c r="AT634" s="47" t="e">
        <f t="shared" si="292"/>
        <v>#REF!</v>
      </c>
      <c r="AU634" s="50" t="e">
        <f>VLOOKUP(Audit!#REF!,$V$3:$AE$12,6,FALSE)&amp; IF(Audit!#REF!=10,Audit!#REF!,"")</f>
        <v>#REF!</v>
      </c>
      <c r="AV634" s="50" t="e">
        <f>VLOOKUP(Audit!#REF!,$V$13:$AE$22,6,FALSE)&amp; IF(Audit!#REF!=10,Audit!#REF!,"")</f>
        <v>#REF!</v>
      </c>
      <c r="AW634" s="47" t="e">
        <f t="shared" si="293"/>
        <v>#REF!</v>
      </c>
      <c r="AX634" s="50" t="e">
        <f>VLOOKUP(Audit!#REF!,$V$3:$AE$12,7,FALSE)&amp; IF(Audit!#REF!=10,Audit!#REF!,"")</f>
        <v>#REF!</v>
      </c>
      <c r="AY634" s="50" t="e">
        <f>VLOOKUP(Audit!#REF!,$V$13:$AE$22,7,FALSE) &amp; IF(Audit!#REF!=10,Audit!#REF!,"")</f>
        <v>#REF!</v>
      </c>
      <c r="AZ634" s="47" t="e">
        <f t="shared" si="294"/>
        <v>#REF!</v>
      </c>
      <c r="BA634" s="50" t="e">
        <f>VLOOKUP(Audit!#REF!,$V$3:$AE$12,8,FALSE)&amp; Audit!#REF! &amp; IF(Audit!#REF!=10,Audit!#REF!,"")</f>
        <v>#REF!</v>
      </c>
      <c r="BB634" s="50" t="e">
        <f>VLOOKUP(Audit!#REF!,$V$13:$AE$22,8,FALSE) &amp; IF(Audit!#REF!=10,Audit!#REF!,"")</f>
        <v>#REF!</v>
      </c>
      <c r="BC634" s="47" t="e">
        <f t="shared" si="295"/>
        <v>#REF!</v>
      </c>
      <c r="BD634" s="50" t="e">
        <f>VLOOKUP(Audit!#REF!,$V$3:$AE$12,9,FALSE)&amp; IF(Audit!#REF!=10,Audit!#REF!,"")</f>
        <v>#REF!</v>
      </c>
      <c r="BE634" s="50" t="e">
        <f>VLOOKUP(Audit!#REF!,$V$13:$AE$22,9,FALSE) &amp; IF(Audit!#REF!=10,Audit!#REF!,"") &amp; IF(Audit!#REF!&lt;&gt;1,U634,"")</f>
        <v>#REF!</v>
      </c>
      <c r="BF634" s="47" t="e">
        <f t="shared" si="296"/>
        <v>#REF!</v>
      </c>
      <c r="BG634" s="50" t="e">
        <f>VLOOKUP(Audit!#REF!,$V$3:$AE$12,10,FALSE) &amp; Audit!#REF! &amp; IF(Audit!#REF!=10,Audit!#REF!,"")</f>
        <v>#REF!</v>
      </c>
      <c r="BH634" s="50" t="e">
        <f>VLOOKUP(Audit!#REF!,$V$13:$AE$22,10,FALSE) &amp; IF(Audit!#REF!=10,Audit!#REF!,"") &amp; IF(Audit!#REF!&lt;&gt;1,U634,"")</f>
        <v>#REF!</v>
      </c>
      <c r="BI634" s="47" t="e">
        <f t="shared" si="297"/>
        <v>#REF!</v>
      </c>
      <c r="BJ634" s="48" t="str">
        <f t="shared" si="298"/>
        <v/>
      </c>
      <c r="BK634" s="48" t="str">
        <f t="shared" si="299"/>
        <v/>
      </c>
      <c r="BL634" s="48" t="str">
        <f t="shared" si="300"/>
        <v/>
      </c>
      <c r="BM634" s="48" t="str">
        <f t="shared" si="301"/>
        <v/>
      </c>
      <c r="BN634" s="48" t="str">
        <f t="shared" si="302"/>
        <v/>
      </c>
      <c r="BO634" s="48" t="str">
        <f t="shared" si="303"/>
        <v/>
      </c>
      <c r="BP634" s="48" t="str">
        <f t="shared" si="304"/>
        <v/>
      </c>
      <c r="BQ634" s="48" t="str">
        <f t="shared" si="305"/>
        <v/>
      </c>
      <c r="BR634" s="48" t="str">
        <f t="shared" si="306"/>
        <v/>
      </c>
      <c r="BS634" s="48" t="str">
        <f t="shared" si="307"/>
        <v/>
      </c>
      <c r="BT634" s="48" t="str">
        <f t="shared" si="308"/>
        <v/>
      </c>
      <c r="BU634" s="48" t="str">
        <f t="shared" si="309"/>
        <v/>
      </c>
    </row>
    <row r="635" spans="1:73">
      <c r="A635" s="10" t="e">
        <f>Audit!#REF!</f>
        <v>#REF!</v>
      </c>
      <c r="B635" s="10" t="e">
        <f t="shared" si="280"/>
        <v>#REF!</v>
      </c>
      <c r="C635" s="17" t="e">
        <f>VLOOKUP(Audit!#REF!,$V$3:$AE$12,2,FALSE) &amp; VLOOKUP(Audit!#REF!,$V$13:$AE$22,2,FALSE)&amp; IF(Audit!#REF!=10,Audit!#REF!&amp;Audit!#REF!,"")</f>
        <v>#REF!</v>
      </c>
      <c r="D635" s="17" t="e">
        <f>VLOOKUP(Audit!#REF!,$V$3:$AE$12,3,FALSE) &amp; VLOOKUP(Audit!#REF!,$V$13:$AE$22,3,FALSE) &amp;IF(Audit!#REF!=10,Audit!#REF!&amp;Audit!#REF!,"")</f>
        <v>#REF!</v>
      </c>
      <c r="E635" s="17" t="e">
        <f>VLOOKUP(Audit!#REF!,$V$3:$AE$12,4,FALSE)&amp; Audit!#REF! &amp; VLOOKUP(Audit!#REF!,$V$13:$AE$22,4,FALSE)&amp; IF(Audit!#REF!=10,Audit!#REF!&amp;Audit!#REF!,"")</f>
        <v>#REF!</v>
      </c>
      <c r="F635" s="17" t="e">
        <f>VLOOKUP(Audit!#REF!,$V$3:$AE$12,5,FALSE) &amp; VLOOKUP(Audit!#REF!,$V$13:$AE$22,5,FALSE)&amp; IF(Audit!#REF!=10,Audit!#REF!&amp;Audit!#REF!,"")</f>
        <v>#REF!</v>
      </c>
      <c r="G635" s="17" t="e">
        <f>VLOOKUP(Audit!#REF!,$V$3:$AE$12,6,FALSE) &amp; VLOOKUP(Audit!#REF!,$V$13:$AE$22,6,FALSE)&amp; IF(Audit!#REF!=10,Audit!#REF!&amp;Audit!#REF!,"")</f>
        <v>#REF!</v>
      </c>
      <c r="H635" s="17" t="e">
        <f>VLOOKUP(Audit!#REF!,$V$3:$AE$12,7,FALSE) &amp; VLOOKUP(Audit!#REF!,$V$13:$AE$22,7,FALSE)&amp;IF(Audit!#REF!=10,Audit!#REF!&amp;Audit!#REF!,"")</f>
        <v>#REF!</v>
      </c>
      <c r="I635" s="17" t="e">
        <f>VLOOKUP(Audit!#REF!,$V$3:$AE$12,8,FALSE) &amp; Audit!#REF! &amp; VLOOKUP(Audit!#REF!,$V$13:$AE$22,8,FALSE)&amp;IF(Audit!#REF!=10,Audit!#REF!&amp;Audit!#REF!,"")</f>
        <v>#REF!</v>
      </c>
      <c r="J635" s="17" t="e">
        <f>VLOOKUP(Audit!#REF!,$V$3:$AE$12,9,FALSE) &amp; VLOOKUP(Audit!#REF!,$V$13:$AE$22,9,FALSE) &amp; IF(Audit!#REF!=10,Audit!#REF!&amp;Audit!#REF!,"") &amp; IF(Audit!#REF!&lt;&gt;1,U635,"")</f>
        <v>#REF!</v>
      </c>
      <c r="K635" s="17" t="e">
        <f>VLOOKUP(Audit!#REF!,$V$3:$AE$12,10,FALSE) &amp; Audit!#REF! &amp; VLOOKUP(Audit!#REF!,$V$13:$AE$22,10,FALSE) &amp; IF(Audit!#REF!=10,Audit!#REF!&amp;Audit!#REF!,"") &amp; IF(Audit!#REF!&lt;&gt;1,U635,"")</f>
        <v>#REF!</v>
      </c>
      <c r="L635" s="10" t="e">
        <f>Audit!#REF!</f>
        <v>#REF!</v>
      </c>
      <c r="M635" s="10" t="e">
        <f t="shared" si="281"/>
        <v>#REF!</v>
      </c>
      <c r="N635" s="10" t="e">
        <f t="shared" si="282"/>
        <v>#REF!</v>
      </c>
      <c r="O635" s="10" t="e">
        <f t="shared" si="283"/>
        <v>#REF!</v>
      </c>
      <c r="P635" s="10" t="e">
        <f t="shared" si="284"/>
        <v>#REF!</v>
      </c>
      <c r="Q635" s="10" t="e">
        <f t="shared" si="285"/>
        <v>#REF!</v>
      </c>
      <c r="R635" s="10" t="e">
        <f t="shared" si="286"/>
        <v>#REF!</v>
      </c>
      <c r="S635" s="10" t="e">
        <f t="shared" si="287"/>
        <v>#REF!</v>
      </c>
      <c r="T635" s="10" t="e">
        <f t="shared" si="288"/>
        <v>#REF!</v>
      </c>
      <c r="U635" s="17" t="e">
        <f>IF(Audit!#REF!="","",VLOOKUP(Audit!#REF!,$W$26:$X$35,2,FALSE)) &amp; Audit!#REF! &amp; IF(Audit!#REF!="","",IF(Audit!#REF!&lt;=1.4,VLOOKUP(Audit!#REF!,$W$38:X680,2,FALSE),VLOOKUP(Audit!#REF!,$W$51:$X$61,2,FALSE))) &amp; IF(Audit!#REF!="","",VLOOKUP(Audit!#REF!,$Y$26:$Z$35,2,FALSE) &amp; Audit!#REF! &amp; IF(Audit!#REF!="","",IF(Audit!#REF!&lt;=1.4,VLOOKUP(Audit!#REF!,$Y$38:$Z$48,2,FALSE),VLOOKUP(Audit!#REF!,$Y$51:$Z$61,2,FALSE))))</f>
        <v>#REF!</v>
      </c>
      <c r="V635" s="21"/>
      <c r="AH635" s="49" t="e">
        <f>Audit!#REF!</f>
        <v>#REF!</v>
      </c>
      <c r="AI635" s="50" t="e">
        <f>VLOOKUP(Audit!#REF!,$V$3:$AE$12,2,FALSE)&amp; IF(Audit!#REF!=10,Audit!#REF!,"")</f>
        <v>#REF!</v>
      </c>
      <c r="AJ635" s="50" t="e">
        <f>VLOOKUP(Audit!#REF!,$V$13:$AE$22,2,FALSE)&amp; IF(Audit!#REF!=10,Audit!#REF!,"")</f>
        <v>#REF!</v>
      </c>
      <c r="AK635" s="47" t="e">
        <f t="shared" si="289"/>
        <v>#REF!</v>
      </c>
      <c r="AL635" s="50" t="e">
        <f>VLOOKUP(Audit!#REF!,$V$3:$AE$12,3,FALSE)&amp; IF(Audit!#REF!=10,Audit!#REF!,"")</f>
        <v>#REF!</v>
      </c>
      <c r="AM635" s="50" t="e">
        <f>VLOOKUP(Audit!#REF!,$V$13:$AE$22,3,FALSE)&amp; IF(Audit!#REF!=10,Audit!#REF!,"")</f>
        <v>#REF!</v>
      </c>
      <c r="AN635" s="47" t="e">
        <f t="shared" si="290"/>
        <v>#REF!</v>
      </c>
      <c r="AO635" s="50" t="e">
        <f>VLOOKUP(Audit!#REF!,$V$3:$AE$12,4,FALSE) &amp;  Audit!#REF! &amp; IF(Audit!#REF!=10,Audit!#REF!,"")</f>
        <v>#REF!</v>
      </c>
      <c r="AP635" s="50" t="e">
        <f>VLOOKUP(Audit!#REF!,$V$13:$AE$22,4,FALSE)&amp; IF(Audit!#REF!=10,Audit!#REF!,"")</f>
        <v>#REF!</v>
      </c>
      <c r="AQ635" s="47" t="e">
        <f t="shared" si="291"/>
        <v>#REF!</v>
      </c>
      <c r="AR635" s="50" t="e">
        <f>VLOOKUP(Audit!#REF!,$V$3:$AE$12,5,FALSE)&amp; IF(Audit!#REF!=10,Audit!#REF!,"")</f>
        <v>#REF!</v>
      </c>
      <c r="AS635" s="50" t="e">
        <f>VLOOKUP(Audit!#REF!,$V$13:$AE$22,5,FALSE)&amp; IF(Audit!#REF!=10,Audit!#REF!,"")</f>
        <v>#REF!</v>
      </c>
      <c r="AT635" s="47" t="e">
        <f t="shared" si="292"/>
        <v>#REF!</v>
      </c>
      <c r="AU635" s="50" t="e">
        <f>VLOOKUP(Audit!#REF!,$V$3:$AE$12,6,FALSE)&amp; IF(Audit!#REF!=10,Audit!#REF!,"")</f>
        <v>#REF!</v>
      </c>
      <c r="AV635" s="50" t="e">
        <f>VLOOKUP(Audit!#REF!,$V$13:$AE$22,6,FALSE)&amp; IF(Audit!#REF!=10,Audit!#REF!,"")</f>
        <v>#REF!</v>
      </c>
      <c r="AW635" s="47" t="e">
        <f t="shared" si="293"/>
        <v>#REF!</v>
      </c>
      <c r="AX635" s="50" t="e">
        <f>VLOOKUP(Audit!#REF!,$V$3:$AE$12,7,FALSE)&amp; IF(Audit!#REF!=10,Audit!#REF!,"")</f>
        <v>#REF!</v>
      </c>
      <c r="AY635" s="50" t="e">
        <f>VLOOKUP(Audit!#REF!,$V$13:$AE$22,7,FALSE) &amp; IF(Audit!#REF!=10,Audit!#REF!,"")</f>
        <v>#REF!</v>
      </c>
      <c r="AZ635" s="47" t="e">
        <f t="shared" si="294"/>
        <v>#REF!</v>
      </c>
      <c r="BA635" s="50" t="e">
        <f>VLOOKUP(Audit!#REF!,$V$3:$AE$12,8,FALSE)&amp; Audit!#REF! &amp; IF(Audit!#REF!=10,Audit!#REF!,"")</f>
        <v>#REF!</v>
      </c>
      <c r="BB635" s="50" t="e">
        <f>VLOOKUP(Audit!#REF!,$V$13:$AE$22,8,FALSE) &amp; IF(Audit!#REF!=10,Audit!#REF!,"")</f>
        <v>#REF!</v>
      </c>
      <c r="BC635" s="47" t="e">
        <f t="shared" si="295"/>
        <v>#REF!</v>
      </c>
      <c r="BD635" s="50" t="e">
        <f>VLOOKUP(Audit!#REF!,$V$3:$AE$12,9,FALSE)&amp; IF(Audit!#REF!=10,Audit!#REF!,"")</f>
        <v>#REF!</v>
      </c>
      <c r="BE635" s="50" t="e">
        <f>VLOOKUP(Audit!#REF!,$V$13:$AE$22,9,FALSE) &amp; IF(Audit!#REF!=10,Audit!#REF!,"") &amp; IF(Audit!#REF!&lt;&gt;1,U635,"")</f>
        <v>#REF!</v>
      </c>
      <c r="BF635" s="47" t="e">
        <f t="shared" si="296"/>
        <v>#REF!</v>
      </c>
      <c r="BG635" s="50" t="e">
        <f>VLOOKUP(Audit!#REF!,$V$3:$AE$12,10,FALSE) &amp; Audit!#REF! &amp; IF(Audit!#REF!=10,Audit!#REF!,"")</f>
        <v>#REF!</v>
      </c>
      <c r="BH635" s="50" t="e">
        <f>VLOOKUP(Audit!#REF!,$V$13:$AE$22,10,FALSE) &amp; IF(Audit!#REF!=10,Audit!#REF!,"") &amp; IF(Audit!#REF!&lt;&gt;1,U635,"")</f>
        <v>#REF!</v>
      </c>
      <c r="BI635" s="47" t="e">
        <f t="shared" si="297"/>
        <v>#REF!</v>
      </c>
      <c r="BJ635" s="48" t="str">
        <f t="shared" si="298"/>
        <v/>
      </c>
      <c r="BK635" s="48" t="str">
        <f t="shared" si="299"/>
        <v/>
      </c>
      <c r="BL635" s="48" t="str">
        <f t="shared" si="300"/>
        <v/>
      </c>
      <c r="BM635" s="48" t="str">
        <f t="shared" si="301"/>
        <v/>
      </c>
      <c r="BN635" s="48" t="str">
        <f t="shared" si="302"/>
        <v/>
      </c>
      <c r="BO635" s="48" t="str">
        <f t="shared" si="303"/>
        <v/>
      </c>
      <c r="BP635" s="48" t="str">
        <f t="shared" si="304"/>
        <v/>
      </c>
      <c r="BQ635" s="48" t="str">
        <f t="shared" si="305"/>
        <v/>
      </c>
      <c r="BR635" s="48" t="str">
        <f t="shared" si="306"/>
        <v/>
      </c>
      <c r="BS635" s="48" t="str">
        <f t="shared" si="307"/>
        <v/>
      </c>
      <c r="BT635" s="48" t="str">
        <f t="shared" si="308"/>
        <v/>
      </c>
      <c r="BU635" s="48" t="str">
        <f t="shared" si="309"/>
        <v/>
      </c>
    </row>
    <row r="636" spans="1:73">
      <c r="A636" s="10" t="e">
        <f>Audit!#REF!</f>
        <v>#REF!</v>
      </c>
      <c r="B636" s="10" t="e">
        <f t="shared" si="280"/>
        <v>#REF!</v>
      </c>
      <c r="C636" s="17" t="e">
        <f>VLOOKUP(Audit!#REF!,$V$3:$AE$12,2,FALSE) &amp; VLOOKUP(Audit!#REF!,$V$13:$AE$22,2,FALSE)&amp; IF(Audit!#REF!=10,Audit!#REF!&amp;Audit!#REF!,"")</f>
        <v>#REF!</v>
      </c>
      <c r="D636" s="17" t="e">
        <f>VLOOKUP(Audit!#REF!,$V$3:$AE$12,3,FALSE) &amp; VLOOKUP(Audit!#REF!,$V$13:$AE$22,3,FALSE) &amp;IF(Audit!#REF!=10,Audit!#REF!&amp;Audit!#REF!,"")</f>
        <v>#REF!</v>
      </c>
      <c r="E636" s="17" t="e">
        <f>VLOOKUP(Audit!#REF!,$V$3:$AE$12,4,FALSE)&amp; Audit!#REF! &amp; VLOOKUP(Audit!#REF!,$V$13:$AE$22,4,FALSE)&amp; IF(Audit!#REF!=10,Audit!#REF!&amp;Audit!#REF!,"")</f>
        <v>#REF!</v>
      </c>
      <c r="F636" s="17" t="e">
        <f>VLOOKUP(Audit!#REF!,$V$3:$AE$12,5,FALSE) &amp; VLOOKUP(Audit!#REF!,$V$13:$AE$22,5,FALSE)&amp; IF(Audit!#REF!=10,Audit!#REF!&amp;Audit!#REF!,"")</f>
        <v>#REF!</v>
      </c>
      <c r="G636" s="17" t="e">
        <f>VLOOKUP(Audit!#REF!,$V$3:$AE$12,6,FALSE) &amp; VLOOKUP(Audit!#REF!,$V$13:$AE$22,6,FALSE)&amp; IF(Audit!#REF!=10,Audit!#REF!&amp;Audit!#REF!,"")</f>
        <v>#REF!</v>
      </c>
      <c r="H636" s="17" t="e">
        <f>VLOOKUP(Audit!#REF!,$V$3:$AE$12,7,FALSE) &amp; VLOOKUP(Audit!#REF!,$V$13:$AE$22,7,FALSE)&amp;IF(Audit!#REF!=10,Audit!#REF!&amp;Audit!#REF!,"")</f>
        <v>#REF!</v>
      </c>
      <c r="I636" s="17" t="e">
        <f>VLOOKUP(Audit!#REF!,$V$3:$AE$12,8,FALSE) &amp; Audit!#REF! &amp; VLOOKUP(Audit!#REF!,$V$13:$AE$22,8,FALSE)&amp;IF(Audit!#REF!=10,Audit!#REF!&amp;Audit!#REF!,"")</f>
        <v>#REF!</v>
      </c>
      <c r="J636" s="17" t="e">
        <f>VLOOKUP(Audit!#REF!,$V$3:$AE$12,9,FALSE) &amp; VLOOKUP(Audit!#REF!,$V$13:$AE$22,9,FALSE) &amp; IF(Audit!#REF!=10,Audit!#REF!&amp;Audit!#REF!,"") &amp; IF(Audit!#REF!&lt;&gt;1,U636,"")</f>
        <v>#REF!</v>
      </c>
      <c r="K636" s="17" t="e">
        <f>VLOOKUP(Audit!#REF!,$V$3:$AE$12,10,FALSE) &amp; Audit!#REF! &amp; VLOOKUP(Audit!#REF!,$V$13:$AE$22,10,FALSE) &amp; IF(Audit!#REF!=10,Audit!#REF!&amp;Audit!#REF!,"") &amp; IF(Audit!#REF!&lt;&gt;1,U636,"")</f>
        <v>#REF!</v>
      </c>
      <c r="L636" s="10" t="e">
        <f>Audit!#REF!</f>
        <v>#REF!</v>
      </c>
      <c r="M636" s="10" t="e">
        <f t="shared" si="281"/>
        <v>#REF!</v>
      </c>
      <c r="N636" s="10" t="e">
        <f t="shared" si="282"/>
        <v>#REF!</v>
      </c>
      <c r="O636" s="10" t="e">
        <f t="shared" si="283"/>
        <v>#REF!</v>
      </c>
      <c r="P636" s="10" t="e">
        <f t="shared" si="284"/>
        <v>#REF!</v>
      </c>
      <c r="Q636" s="10" t="e">
        <f t="shared" si="285"/>
        <v>#REF!</v>
      </c>
      <c r="R636" s="10" t="e">
        <f t="shared" si="286"/>
        <v>#REF!</v>
      </c>
      <c r="S636" s="10" t="e">
        <f t="shared" si="287"/>
        <v>#REF!</v>
      </c>
      <c r="T636" s="10" t="e">
        <f t="shared" si="288"/>
        <v>#REF!</v>
      </c>
      <c r="U636" s="17" t="e">
        <f>IF(Audit!#REF!="","",VLOOKUP(Audit!#REF!,$W$26:$X$35,2,FALSE)) &amp; Audit!#REF! &amp; IF(Audit!#REF!="","",IF(Audit!#REF!&lt;=1.4,VLOOKUP(Audit!#REF!,$W$38:X681,2,FALSE),VLOOKUP(Audit!#REF!,$W$51:$X$61,2,FALSE))) &amp; IF(Audit!#REF!="","",VLOOKUP(Audit!#REF!,$Y$26:$Z$35,2,FALSE) &amp; Audit!#REF! &amp; IF(Audit!#REF!="","",IF(Audit!#REF!&lt;=1.4,VLOOKUP(Audit!#REF!,$Y$38:$Z$48,2,FALSE),VLOOKUP(Audit!#REF!,$Y$51:$Z$61,2,FALSE))))</f>
        <v>#REF!</v>
      </c>
      <c r="V636" s="21"/>
      <c r="AH636" s="49" t="e">
        <f>Audit!#REF!</f>
        <v>#REF!</v>
      </c>
      <c r="AI636" s="50" t="e">
        <f>VLOOKUP(Audit!#REF!,$V$3:$AE$12,2,FALSE)&amp; IF(Audit!#REF!=10,Audit!#REF!,"")</f>
        <v>#REF!</v>
      </c>
      <c r="AJ636" s="50" t="e">
        <f>VLOOKUP(Audit!#REF!,$V$13:$AE$22,2,FALSE)&amp; IF(Audit!#REF!=10,Audit!#REF!,"")</f>
        <v>#REF!</v>
      </c>
      <c r="AK636" s="47" t="e">
        <f t="shared" si="289"/>
        <v>#REF!</v>
      </c>
      <c r="AL636" s="50" t="e">
        <f>VLOOKUP(Audit!#REF!,$V$3:$AE$12,3,FALSE)&amp; IF(Audit!#REF!=10,Audit!#REF!,"")</f>
        <v>#REF!</v>
      </c>
      <c r="AM636" s="50" t="e">
        <f>VLOOKUP(Audit!#REF!,$V$13:$AE$22,3,FALSE)&amp; IF(Audit!#REF!=10,Audit!#REF!,"")</f>
        <v>#REF!</v>
      </c>
      <c r="AN636" s="47" t="e">
        <f t="shared" si="290"/>
        <v>#REF!</v>
      </c>
      <c r="AO636" s="50" t="e">
        <f>VLOOKUP(Audit!#REF!,$V$3:$AE$12,4,FALSE) &amp;  Audit!#REF! &amp; IF(Audit!#REF!=10,Audit!#REF!,"")</f>
        <v>#REF!</v>
      </c>
      <c r="AP636" s="50" t="e">
        <f>VLOOKUP(Audit!#REF!,$V$13:$AE$22,4,FALSE)&amp; IF(Audit!#REF!=10,Audit!#REF!,"")</f>
        <v>#REF!</v>
      </c>
      <c r="AQ636" s="47" t="e">
        <f t="shared" si="291"/>
        <v>#REF!</v>
      </c>
      <c r="AR636" s="50" t="e">
        <f>VLOOKUP(Audit!#REF!,$V$3:$AE$12,5,FALSE)&amp; IF(Audit!#REF!=10,Audit!#REF!,"")</f>
        <v>#REF!</v>
      </c>
      <c r="AS636" s="50" t="e">
        <f>VLOOKUP(Audit!#REF!,$V$13:$AE$22,5,FALSE)&amp; IF(Audit!#REF!=10,Audit!#REF!,"")</f>
        <v>#REF!</v>
      </c>
      <c r="AT636" s="47" t="e">
        <f t="shared" si="292"/>
        <v>#REF!</v>
      </c>
      <c r="AU636" s="50" t="e">
        <f>VLOOKUP(Audit!#REF!,$V$3:$AE$12,6,FALSE)&amp; IF(Audit!#REF!=10,Audit!#REF!,"")</f>
        <v>#REF!</v>
      </c>
      <c r="AV636" s="50" t="e">
        <f>VLOOKUP(Audit!#REF!,$V$13:$AE$22,6,FALSE)&amp; IF(Audit!#REF!=10,Audit!#REF!,"")</f>
        <v>#REF!</v>
      </c>
      <c r="AW636" s="47" t="e">
        <f t="shared" si="293"/>
        <v>#REF!</v>
      </c>
      <c r="AX636" s="50" t="e">
        <f>VLOOKUP(Audit!#REF!,$V$3:$AE$12,7,FALSE)&amp; IF(Audit!#REF!=10,Audit!#REF!,"")</f>
        <v>#REF!</v>
      </c>
      <c r="AY636" s="50" t="e">
        <f>VLOOKUP(Audit!#REF!,$V$13:$AE$22,7,FALSE) &amp; IF(Audit!#REF!=10,Audit!#REF!,"")</f>
        <v>#REF!</v>
      </c>
      <c r="AZ636" s="47" t="e">
        <f t="shared" si="294"/>
        <v>#REF!</v>
      </c>
      <c r="BA636" s="50" t="e">
        <f>VLOOKUP(Audit!#REF!,$V$3:$AE$12,8,FALSE)&amp; Audit!#REF! &amp; IF(Audit!#REF!=10,Audit!#REF!,"")</f>
        <v>#REF!</v>
      </c>
      <c r="BB636" s="50" t="e">
        <f>VLOOKUP(Audit!#REF!,$V$13:$AE$22,8,FALSE) &amp; IF(Audit!#REF!=10,Audit!#REF!,"")</f>
        <v>#REF!</v>
      </c>
      <c r="BC636" s="47" t="e">
        <f t="shared" si="295"/>
        <v>#REF!</v>
      </c>
      <c r="BD636" s="50" t="e">
        <f>VLOOKUP(Audit!#REF!,$V$3:$AE$12,9,FALSE)&amp; IF(Audit!#REF!=10,Audit!#REF!,"")</f>
        <v>#REF!</v>
      </c>
      <c r="BE636" s="50" t="e">
        <f>VLOOKUP(Audit!#REF!,$V$13:$AE$22,9,FALSE) &amp; IF(Audit!#REF!=10,Audit!#REF!,"") &amp; IF(Audit!#REF!&lt;&gt;1,U636,"")</f>
        <v>#REF!</v>
      </c>
      <c r="BF636" s="47" t="e">
        <f t="shared" si="296"/>
        <v>#REF!</v>
      </c>
      <c r="BG636" s="50" t="e">
        <f>VLOOKUP(Audit!#REF!,$V$3:$AE$12,10,FALSE) &amp; Audit!#REF! &amp; IF(Audit!#REF!=10,Audit!#REF!,"")</f>
        <v>#REF!</v>
      </c>
      <c r="BH636" s="50" t="e">
        <f>VLOOKUP(Audit!#REF!,$V$13:$AE$22,10,FALSE) &amp; IF(Audit!#REF!=10,Audit!#REF!,"") &amp; IF(Audit!#REF!&lt;&gt;1,U636,"")</f>
        <v>#REF!</v>
      </c>
      <c r="BI636" s="47" t="e">
        <f t="shared" si="297"/>
        <v>#REF!</v>
      </c>
      <c r="BJ636" s="48" t="str">
        <f t="shared" si="298"/>
        <v/>
      </c>
      <c r="BK636" s="48" t="str">
        <f t="shared" si="299"/>
        <v/>
      </c>
      <c r="BL636" s="48" t="str">
        <f t="shared" si="300"/>
        <v/>
      </c>
      <c r="BM636" s="48" t="str">
        <f t="shared" si="301"/>
        <v/>
      </c>
      <c r="BN636" s="48" t="str">
        <f t="shared" si="302"/>
        <v/>
      </c>
      <c r="BO636" s="48" t="str">
        <f t="shared" si="303"/>
        <v/>
      </c>
      <c r="BP636" s="48" t="str">
        <f t="shared" si="304"/>
        <v/>
      </c>
      <c r="BQ636" s="48" t="str">
        <f t="shared" si="305"/>
        <v/>
      </c>
      <c r="BR636" s="48" t="str">
        <f t="shared" si="306"/>
        <v/>
      </c>
      <c r="BS636" s="48" t="str">
        <f t="shared" si="307"/>
        <v/>
      </c>
      <c r="BT636" s="48" t="str">
        <f t="shared" si="308"/>
        <v/>
      </c>
      <c r="BU636" s="48" t="str">
        <f t="shared" si="309"/>
        <v/>
      </c>
    </row>
    <row r="637" spans="1:73">
      <c r="A637" s="10" t="e">
        <f>Audit!#REF!</f>
        <v>#REF!</v>
      </c>
      <c r="B637" s="10" t="e">
        <f t="shared" si="280"/>
        <v>#REF!</v>
      </c>
      <c r="C637" s="17" t="e">
        <f>VLOOKUP(Audit!#REF!,$V$3:$AE$12,2,FALSE) &amp; VLOOKUP(Audit!#REF!,$V$13:$AE$22,2,FALSE)&amp; IF(Audit!#REF!=10,Audit!#REF!&amp;Audit!#REF!,"")</f>
        <v>#REF!</v>
      </c>
      <c r="D637" s="17" t="e">
        <f>VLOOKUP(Audit!#REF!,$V$3:$AE$12,3,FALSE) &amp; VLOOKUP(Audit!#REF!,$V$13:$AE$22,3,FALSE) &amp;IF(Audit!#REF!=10,Audit!#REF!&amp;Audit!#REF!,"")</f>
        <v>#REF!</v>
      </c>
      <c r="E637" s="17" t="e">
        <f>VLOOKUP(Audit!#REF!,$V$3:$AE$12,4,FALSE)&amp; Audit!#REF! &amp; VLOOKUP(Audit!#REF!,$V$13:$AE$22,4,FALSE)&amp; IF(Audit!#REF!=10,Audit!#REF!&amp;Audit!#REF!,"")</f>
        <v>#REF!</v>
      </c>
      <c r="F637" s="17" t="e">
        <f>VLOOKUP(Audit!#REF!,$V$3:$AE$12,5,FALSE) &amp; VLOOKUP(Audit!#REF!,$V$13:$AE$22,5,FALSE)&amp; IF(Audit!#REF!=10,Audit!#REF!&amp;Audit!#REF!,"")</f>
        <v>#REF!</v>
      </c>
      <c r="G637" s="17" t="e">
        <f>VLOOKUP(Audit!#REF!,$V$3:$AE$12,6,FALSE) &amp; VLOOKUP(Audit!#REF!,$V$13:$AE$22,6,FALSE)&amp; IF(Audit!#REF!=10,Audit!#REF!&amp;Audit!#REF!,"")</f>
        <v>#REF!</v>
      </c>
      <c r="H637" s="17" t="e">
        <f>VLOOKUP(Audit!#REF!,$V$3:$AE$12,7,FALSE) &amp; VLOOKUP(Audit!#REF!,$V$13:$AE$22,7,FALSE)&amp;IF(Audit!#REF!=10,Audit!#REF!&amp;Audit!#REF!,"")</f>
        <v>#REF!</v>
      </c>
      <c r="I637" s="17" t="e">
        <f>VLOOKUP(Audit!#REF!,$V$3:$AE$12,8,FALSE) &amp; Audit!#REF! &amp; VLOOKUP(Audit!#REF!,$V$13:$AE$22,8,FALSE)&amp;IF(Audit!#REF!=10,Audit!#REF!&amp;Audit!#REF!,"")</f>
        <v>#REF!</v>
      </c>
      <c r="J637" s="17" t="e">
        <f>VLOOKUP(Audit!#REF!,$V$3:$AE$12,9,FALSE) &amp; VLOOKUP(Audit!#REF!,$V$13:$AE$22,9,FALSE) &amp; IF(Audit!#REF!=10,Audit!#REF!&amp;Audit!#REF!,"") &amp; IF(Audit!#REF!&lt;&gt;1,U637,"")</f>
        <v>#REF!</v>
      </c>
      <c r="K637" s="17" t="e">
        <f>VLOOKUP(Audit!#REF!,$V$3:$AE$12,10,FALSE) &amp; Audit!#REF! &amp; VLOOKUP(Audit!#REF!,$V$13:$AE$22,10,FALSE) &amp; IF(Audit!#REF!=10,Audit!#REF!&amp;Audit!#REF!,"") &amp; IF(Audit!#REF!&lt;&gt;1,U637,"")</f>
        <v>#REF!</v>
      </c>
      <c r="L637" s="10" t="e">
        <f>Audit!#REF!</f>
        <v>#REF!</v>
      </c>
      <c r="M637" s="10" t="e">
        <f t="shared" si="281"/>
        <v>#REF!</v>
      </c>
      <c r="N637" s="10" t="e">
        <f t="shared" si="282"/>
        <v>#REF!</v>
      </c>
      <c r="O637" s="10" t="e">
        <f t="shared" si="283"/>
        <v>#REF!</v>
      </c>
      <c r="P637" s="10" t="e">
        <f t="shared" si="284"/>
        <v>#REF!</v>
      </c>
      <c r="Q637" s="10" t="e">
        <f t="shared" si="285"/>
        <v>#REF!</v>
      </c>
      <c r="R637" s="10" t="e">
        <f t="shared" si="286"/>
        <v>#REF!</v>
      </c>
      <c r="S637" s="10" t="e">
        <f t="shared" si="287"/>
        <v>#REF!</v>
      </c>
      <c r="T637" s="10" t="e">
        <f t="shared" si="288"/>
        <v>#REF!</v>
      </c>
      <c r="U637" s="17" t="e">
        <f>IF(Audit!#REF!="","",VLOOKUP(Audit!#REF!,$W$26:$X$35,2,FALSE)) &amp; Audit!#REF! &amp; IF(Audit!#REF!="","",IF(Audit!#REF!&lt;=1.4,VLOOKUP(Audit!#REF!,$W$38:X682,2,FALSE),VLOOKUP(Audit!#REF!,$W$51:$X$61,2,FALSE))) &amp; IF(Audit!#REF!="","",VLOOKUP(Audit!#REF!,$Y$26:$Z$35,2,FALSE) &amp; Audit!#REF! &amp; IF(Audit!#REF!="","",IF(Audit!#REF!&lt;=1.4,VLOOKUP(Audit!#REF!,$Y$38:$Z$48,2,FALSE),VLOOKUP(Audit!#REF!,$Y$51:$Z$61,2,FALSE))))</f>
        <v>#REF!</v>
      </c>
      <c r="V637" s="21"/>
      <c r="AH637" s="49" t="e">
        <f>Audit!#REF!</f>
        <v>#REF!</v>
      </c>
      <c r="AI637" s="50" t="e">
        <f>VLOOKUP(Audit!#REF!,$V$3:$AE$12,2,FALSE)&amp; IF(Audit!#REF!=10,Audit!#REF!,"")</f>
        <v>#REF!</v>
      </c>
      <c r="AJ637" s="50" t="e">
        <f>VLOOKUP(Audit!#REF!,$V$13:$AE$22,2,FALSE)&amp; IF(Audit!#REF!=10,Audit!#REF!,"")</f>
        <v>#REF!</v>
      </c>
      <c r="AK637" s="47" t="e">
        <f t="shared" si="289"/>
        <v>#REF!</v>
      </c>
      <c r="AL637" s="50" t="e">
        <f>VLOOKUP(Audit!#REF!,$V$3:$AE$12,3,FALSE)&amp; IF(Audit!#REF!=10,Audit!#REF!,"")</f>
        <v>#REF!</v>
      </c>
      <c r="AM637" s="50" t="e">
        <f>VLOOKUP(Audit!#REF!,$V$13:$AE$22,3,FALSE)&amp; IF(Audit!#REF!=10,Audit!#REF!,"")</f>
        <v>#REF!</v>
      </c>
      <c r="AN637" s="47" t="e">
        <f t="shared" si="290"/>
        <v>#REF!</v>
      </c>
      <c r="AO637" s="50" t="e">
        <f>VLOOKUP(Audit!#REF!,$V$3:$AE$12,4,FALSE) &amp;  Audit!#REF! &amp; IF(Audit!#REF!=10,Audit!#REF!,"")</f>
        <v>#REF!</v>
      </c>
      <c r="AP637" s="50" t="e">
        <f>VLOOKUP(Audit!#REF!,$V$13:$AE$22,4,FALSE)&amp; IF(Audit!#REF!=10,Audit!#REF!,"")</f>
        <v>#REF!</v>
      </c>
      <c r="AQ637" s="47" t="e">
        <f t="shared" si="291"/>
        <v>#REF!</v>
      </c>
      <c r="AR637" s="50" t="e">
        <f>VLOOKUP(Audit!#REF!,$V$3:$AE$12,5,FALSE)&amp; IF(Audit!#REF!=10,Audit!#REF!,"")</f>
        <v>#REF!</v>
      </c>
      <c r="AS637" s="50" t="e">
        <f>VLOOKUP(Audit!#REF!,$V$13:$AE$22,5,FALSE)&amp; IF(Audit!#REF!=10,Audit!#REF!,"")</f>
        <v>#REF!</v>
      </c>
      <c r="AT637" s="47" t="e">
        <f t="shared" si="292"/>
        <v>#REF!</v>
      </c>
      <c r="AU637" s="50" t="e">
        <f>VLOOKUP(Audit!#REF!,$V$3:$AE$12,6,FALSE)&amp; IF(Audit!#REF!=10,Audit!#REF!,"")</f>
        <v>#REF!</v>
      </c>
      <c r="AV637" s="50" t="e">
        <f>VLOOKUP(Audit!#REF!,$V$13:$AE$22,6,FALSE)&amp; IF(Audit!#REF!=10,Audit!#REF!,"")</f>
        <v>#REF!</v>
      </c>
      <c r="AW637" s="47" t="e">
        <f t="shared" si="293"/>
        <v>#REF!</v>
      </c>
      <c r="AX637" s="50" t="e">
        <f>VLOOKUP(Audit!#REF!,$V$3:$AE$12,7,FALSE)&amp; IF(Audit!#REF!=10,Audit!#REF!,"")</f>
        <v>#REF!</v>
      </c>
      <c r="AY637" s="50" t="e">
        <f>VLOOKUP(Audit!#REF!,$V$13:$AE$22,7,FALSE) &amp; IF(Audit!#REF!=10,Audit!#REF!,"")</f>
        <v>#REF!</v>
      </c>
      <c r="AZ637" s="47" t="e">
        <f t="shared" si="294"/>
        <v>#REF!</v>
      </c>
      <c r="BA637" s="50" t="e">
        <f>VLOOKUP(Audit!#REF!,$V$3:$AE$12,8,FALSE)&amp; Audit!#REF! &amp; IF(Audit!#REF!=10,Audit!#REF!,"")</f>
        <v>#REF!</v>
      </c>
      <c r="BB637" s="50" t="e">
        <f>VLOOKUP(Audit!#REF!,$V$13:$AE$22,8,FALSE) &amp; IF(Audit!#REF!=10,Audit!#REF!,"")</f>
        <v>#REF!</v>
      </c>
      <c r="BC637" s="47" t="e">
        <f t="shared" si="295"/>
        <v>#REF!</v>
      </c>
      <c r="BD637" s="50" t="e">
        <f>VLOOKUP(Audit!#REF!,$V$3:$AE$12,9,FALSE)&amp; IF(Audit!#REF!=10,Audit!#REF!,"")</f>
        <v>#REF!</v>
      </c>
      <c r="BE637" s="50" t="e">
        <f>VLOOKUP(Audit!#REF!,$V$13:$AE$22,9,FALSE) &amp; IF(Audit!#REF!=10,Audit!#REF!,"") &amp; IF(Audit!#REF!&lt;&gt;1,U637,"")</f>
        <v>#REF!</v>
      </c>
      <c r="BF637" s="47" t="e">
        <f t="shared" si="296"/>
        <v>#REF!</v>
      </c>
      <c r="BG637" s="50" t="e">
        <f>VLOOKUP(Audit!#REF!,$V$3:$AE$12,10,FALSE) &amp; Audit!#REF! &amp; IF(Audit!#REF!=10,Audit!#REF!,"")</f>
        <v>#REF!</v>
      </c>
      <c r="BH637" s="50" t="e">
        <f>VLOOKUP(Audit!#REF!,$V$13:$AE$22,10,FALSE) &amp; IF(Audit!#REF!=10,Audit!#REF!,"") &amp; IF(Audit!#REF!&lt;&gt;1,U637,"")</f>
        <v>#REF!</v>
      </c>
      <c r="BI637" s="47" t="e">
        <f t="shared" si="297"/>
        <v>#REF!</v>
      </c>
      <c r="BJ637" s="48" t="str">
        <f t="shared" si="298"/>
        <v/>
      </c>
      <c r="BK637" s="48" t="str">
        <f t="shared" si="299"/>
        <v/>
      </c>
      <c r="BL637" s="48" t="str">
        <f t="shared" si="300"/>
        <v/>
      </c>
      <c r="BM637" s="48" t="str">
        <f t="shared" si="301"/>
        <v/>
      </c>
      <c r="BN637" s="48" t="str">
        <f t="shared" si="302"/>
        <v/>
      </c>
      <c r="BO637" s="48" t="str">
        <f t="shared" si="303"/>
        <v/>
      </c>
      <c r="BP637" s="48" t="str">
        <f t="shared" si="304"/>
        <v/>
      </c>
      <c r="BQ637" s="48" t="str">
        <f t="shared" si="305"/>
        <v/>
      </c>
      <c r="BR637" s="48" t="str">
        <f t="shared" si="306"/>
        <v/>
      </c>
      <c r="BS637" s="48" t="str">
        <f t="shared" si="307"/>
        <v/>
      </c>
      <c r="BT637" s="48" t="str">
        <f t="shared" si="308"/>
        <v/>
      </c>
      <c r="BU637" s="48" t="str">
        <f t="shared" si="309"/>
        <v/>
      </c>
    </row>
    <row r="638" spans="1:73">
      <c r="A638" s="10" t="e">
        <f>Audit!#REF!</f>
        <v>#REF!</v>
      </c>
      <c r="B638" s="10" t="e">
        <f t="shared" si="280"/>
        <v>#REF!</v>
      </c>
      <c r="C638" s="17" t="e">
        <f>VLOOKUP(Audit!#REF!,$V$3:$AE$12,2,FALSE) &amp; VLOOKUP(Audit!#REF!,$V$13:$AE$22,2,FALSE)&amp; IF(Audit!#REF!=10,Audit!#REF!&amp;Audit!#REF!,"")</f>
        <v>#REF!</v>
      </c>
      <c r="D638" s="17" t="e">
        <f>VLOOKUP(Audit!#REF!,$V$3:$AE$12,3,FALSE) &amp; VLOOKUP(Audit!#REF!,$V$13:$AE$22,3,FALSE) &amp;IF(Audit!#REF!=10,Audit!#REF!&amp;Audit!#REF!,"")</f>
        <v>#REF!</v>
      </c>
      <c r="E638" s="17" t="e">
        <f>VLOOKUP(Audit!#REF!,$V$3:$AE$12,4,FALSE)&amp; Audit!#REF! &amp; VLOOKUP(Audit!#REF!,$V$13:$AE$22,4,FALSE)&amp; IF(Audit!#REF!=10,Audit!#REF!&amp;Audit!#REF!,"")</f>
        <v>#REF!</v>
      </c>
      <c r="F638" s="17" t="e">
        <f>VLOOKUP(Audit!#REF!,$V$3:$AE$12,5,FALSE) &amp; VLOOKUP(Audit!#REF!,$V$13:$AE$22,5,FALSE)&amp; IF(Audit!#REF!=10,Audit!#REF!&amp;Audit!#REF!,"")</f>
        <v>#REF!</v>
      </c>
      <c r="G638" s="17" t="e">
        <f>VLOOKUP(Audit!#REF!,$V$3:$AE$12,6,FALSE) &amp; VLOOKUP(Audit!#REF!,$V$13:$AE$22,6,FALSE)&amp; IF(Audit!#REF!=10,Audit!#REF!&amp;Audit!#REF!,"")</f>
        <v>#REF!</v>
      </c>
      <c r="H638" s="17" t="e">
        <f>VLOOKUP(Audit!#REF!,$V$3:$AE$12,7,FALSE) &amp; VLOOKUP(Audit!#REF!,$V$13:$AE$22,7,FALSE)&amp;IF(Audit!#REF!=10,Audit!#REF!&amp;Audit!#REF!,"")</f>
        <v>#REF!</v>
      </c>
      <c r="I638" s="17" t="e">
        <f>VLOOKUP(Audit!#REF!,$V$3:$AE$12,8,FALSE) &amp; Audit!#REF! &amp; VLOOKUP(Audit!#REF!,$V$13:$AE$22,8,FALSE)&amp;IF(Audit!#REF!=10,Audit!#REF!&amp;Audit!#REF!,"")</f>
        <v>#REF!</v>
      </c>
      <c r="J638" s="17" t="e">
        <f>VLOOKUP(Audit!#REF!,$V$3:$AE$12,9,FALSE) &amp; VLOOKUP(Audit!#REF!,$V$13:$AE$22,9,FALSE) &amp; IF(Audit!#REF!=10,Audit!#REF!&amp;Audit!#REF!,"") &amp; IF(Audit!#REF!&lt;&gt;1,U638,"")</f>
        <v>#REF!</v>
      </c>
      <c r="K638" s="17" t="e">
        <f>VLOOKUP(Audit!#REF!,$V$3:$AE$12,10,FALSE) &amp; Audit!#REF! &amp; VLOOKUP(Audit!#REF!,$V$13:$AE$22,10,FALSE) &amp; IF(Audit!#REF!=10,Audit!#REF!&amp;Audit!#REF!,"") &amp; IF(Audit!#REF!&lt;&gt;1,U638,"")</f>
        <v>#REF!</v>
      </c>
      <c r="L638" s="10" t="e">
        <f>Audit!#REF!</f>
        <v>#REF!</v>
      </c>
      <c r="M638" s="10" t="e">
        <f t="shared" si="281"/>
        <v>#REF!</v>
      </c>
      <c r="N638" s="10" t="e">
        <f t="shared" si="282"/>
        <v>#REF!</v>
      </c>
      <c r="O638" s="10" t="e">
        <f t="shared" si="283"/>
        <v>#REF!</v>
      </c>
      <c r="P638" s="10" t="e">
        <f t="shared" si="284"/>
        <v>#REF!</v>
      </c>
      <c r="Q638" s="10" t="e">
        <f t="shared" si="285"/>
        <v>#REF!</v>
      </c>
      <c r="R638" s="10" t="e">
        <f t="shared" si="286"/>
        <v>#REF!</v>
      </c>
      <c r="S638" s="10" t="e">
        <f t="shared" si="287"/>
        <v>#REF!</v>
      </c>
      <c r="T638" s="10" t="e">
        <f t="shared" si="288"/>
        <v>#REF!</v>
      </c>
      <c r="U638" s="17" t="e">
        <f>IF(Audit!#REF!="","",VLOOKUP(Audit!#REF!,$W$26:$X$35,2,FALSE)) &amp; Audit!#REF! &amp; IF(Audit!#REF!="","",IF(Audit!#REF!&lt;=1.4,VLOOKUP(Audit!#REF!,$W$38:X683,2,FALSE),VLOOKUP(Audit!#REF!,$W$51:$X$61,2,FALSE))) &amp; IF(Audit!#REF!="","",VLOOKUP(Audit!#REF!,$Y$26:$Z$35,2,FALSE) &amp; Audit!#REF! &amp; IF(Audit!#REF!="","",IF(Audit!#REF!&lt;=1.4,VLOOKUP(Audit!#REF!,$Y$38:$Z$48,2,FALSE),VLOOKUP(Audit!#REF!,$Y$51:$Z$61,2,FALSE))))</f>
        <v>#REF!</v>
      </c>
      <c r="V638" s="21"/>
      <c r="AH638" s="49" t="e">
        <f>Audit!#REF!</f>
        <v>#REF!</v>
      </c>
      <c r="AI638" s="50" t="e">
        <f>VLOOKUP(Audit!#REF!,$V$3:$AE$12,2,FALSE)&amp; IF(Audit!#REF!=10,Audit!#REF!,"")</f>
        <v>#REF!</v>
      </c>
      <c r="AJ638" s="50" t="e">
        <f>VLOOKUP(Audit!#REF!,$V$13:$AE$22,2,FALSE)&amp; IF(Audit!#REF!=10,Audit!#REF!,"")</f>
        <v>#REF!</v>
      </c>
      <c r="AK638" s="47" t="e">
        <f t="shared" si="289"/>
        <v>#REF!</v>
      </c>
      <c r="AL638" s="50" t="e">
        <f>VLOOKUP(Audit!#REF!,$V$3:$AE$12,3,FALSE)&amp; IF(Audit!#REF!=10,Audit!#REF!,"")</f>
        <v>#REF!</v>
      </c>
      <c r="AM638" s="50" t="e">
        <f>VLOOKUP(Audit!#REF!,$V$13:$AE$22,3,FALSE)&amp; IF(Audit!#REF!=10,Audit!#REF!,"")</f>
        <v>#REF!</v>
      </c>
      <c r="AN638" s="47" t="e">
        <f t="shared" si="290"/>
        <v>#REF!</v>
      </c>
      <c r="AO638" s="50" t="e">
        <f>VLOOKUP(Audit!#REF!,$V$3:$AE$12,4,FALSE) &amp;  Audit!#REF! &amp; IF(Audit!#REF!=10,Audit!#REF!,"")</f>
        <v>#REF!</v>
      </c>
      <c r="AP638" s="50" t="e">
        <f>VLOOKUP(Audit!#REF!,$V$13:$AE$22,4,FALSE)&amp; IF(Audit!#REF!=10,Audit!#REF!,"")</f>
        <v>#REF!</v>
      </c>
      <c r="AQ638" s="47" t="e">
        <f t="shared" si="291"/>
        <v>#REF!</v>
      </c>
      <c r="AR638" s="50" t="e">
        <f>VLOOKUP(Audit!#REF!,$V$3:$AE$12,5,FALSE)&amp; IF(Audit!#REF!=10,Audit!#REF!,"")</f>
        <v>#REF!</v>
      </c>
      <c r="AS638" s="50" t="e">
        <f>VLOOKUP(Audit!#REF!,$V$13:$AE$22,5,FALSE)&amp; IF(Audit!#REF!=10,Audit!#REF!,"")</f>
        <v>#REF!</v>
      </c>
      <c r="AT638" s="47" t="e">
        <f t="shared" si="292"/>
        <v>#REF!</v>
      </c>
      <c r="AU638" s="50" t="e">
        <f>VLOOKUP(Audit!#REF!,$V$3:$AE$12,6,FALSE)&amp; IF(Audit!#REF!=10,Audit!#REF!,"")</f>
        <v>#REF!</v>
      </c>
      <c r="AV638" s="50" t="e">
        <f>VLOOKUP(Audit!#REF!,$V$13:$AE$22,6,FALSE)&amp; IF(Audit!#REF!=10,Audit!#REF!,"")</f>
        <v>#REF!</v>
      </c>
      <c r="AW638" s="47" t="e">
        <f t="shared" si="293"/>
        <v>#REF!</v>
      </c>
      <c r="AX638" s="50" t="e">
        <f>VLOOKUP(Audit!#REF!,$V$3:$AE$12,7,FALSE)&amp; IF(Audit!#REF!=10,Audit!#REF!,"")</f>
        <v>#REF!</v>
      </c>
      <c r="AY638" s="50" t="e">
        <f>VLOOKUP(Audit!#REF!,$V$13:$AE$22,7,FALSE) &amp; IF(Audit!#REF!=10,Audit!#REF!,"")</f>
        <v>#REF!</v>
      </c>
      <c r="AZ638" s="47" t="e">
        <f t="shared" si="294"/>
        <v>#REF!</v>
      </c>
      <c r="BA638" s="50" t="e">
        <f>VLOOKUP(Audit!#REF!,$V$3:$AE$12,8,FALSE)&amp; Audit!#REF! &amp; IF(Audit!#REF!=10,Audit!#REF!,"")</f>
        <v>#REF!</v>
      </c>
      <c r="BB638" s="50" t="e">
        <f>VLOOKUP(Audit!#REF!,$V$13:$AE$22,8,FALSE) &amp; IF(Audit!#REF!=10,Audit!#REF!,"")</f>
        <v>#REF!</v>
      </c>
      <c r="BC638" s="47" t="e">
        <f t="shared" si="295"/>
        <v>#REF!</v>
      </c>
      <c r="BD638" s="50" t="e">
        <f>VLOOKUP(Audit!#REF!,$V$3:$AE$12,9,FALSE)&amp; IF(Audit!#REF!=10,Audit!#REF!,"")</f>
        <v>#REF!</v>
      </c>
      <c r="BE638" s="50" t="e">
        <f>VLOOKUP(Audit!#REF!,$V$13:$AE$22,9,FALSE) &amp; IF(Audit!#REF!=10,Audit!#REF!,"") &amp; IF(Audit!#REF!&lt;&gt;1,U638,"")</f>
        <v>#REF!</v>
      </c>
      <c r="BF638" s="47" t="e">
        <f t="shared" si="296"/>
        <v>#REF!</v>
      </c>
      <c r="BG638" s="50" t="e">
        <f>VLOOKUP(Audit!#REF!,$V$3:$AE$12,10,FALSE) &amp; Audit!#REF! &amp; IF(Audit!#REF!=10,Audit!#REF!,"")</f>
        <v>#REF!</v>
      </c>
      <c r="BH638" s="50" t="e">
        <f>VLOOKUP(Audit!#REF!,$V$13:$AE$22,10,FALSE) &amp; IF(Audit!#REF!=10,Audit!#REF!,"") &amp; IF(Audit!#REF!&lt;&gt;1,U638,"")</f>
        <v>#REF!</v>
      </c>
      <c r="BI638" s="47" t="e">
        <f t="shared" si="297"/>
        <v>#REF!</v>
      </c>
      <c r="BJ638" s="48" t="str">
        <f t="shared" si="298"/>
        <v/>
      </c>
      <c r="BK638" s="48" t="str">
        <f t="shared" si="299"/>
        <v/>
      </c>
      <c r="BL638" s="48" t="str">
        <f t="shared" si="300"/>
        <v/>
      </c>
      <c r="BM638" s="48" t="str">
        <f t="shared" si="301"/>
        <v/>
      </c>
      <c r="BN638" s="48" t="str">
        <f t="shared" si="302"/>
        <v/>
      </c>
      <c r="BO638" s="48" t="str">
        <f t="shared" si="303"/>
        <v/>
      </c>
      <c r="BP638" s="48" t="str">
        <f t="shared" si="304"/>
        <v/>
      </c>
      <c r="BQ638" s="48" t="str">
        <f t="shared" si="305"/>
        <v/>
      </c>
      <c r="BR638" s="48" t="str">
        <f t="shared" si="306"/>
        <v/>
      </c>
      <c r="BS638" s="48" t="str">
        <f t="shared" si="307"/>
        <v/>
      </c>
      <c r="BT638" s="48" t="str">
        <f t="shared" si="308"/>
        <v/>
      </c>
      <c r="BU638" s="48" t="str">
        <f t="shared" si="309"/>
        <v/>
      </c>
    </row>
    <row r="639" spans="1:73">
      <c r="A639" s="10" t="e">
        <f>Audit!#REF!</f>
        <v>#REF!</v>
      </c>
      <c r="B639" s="10" t="e">
        <f t="shared" si="280"/>
        <v>#REF!</v>
      </c>
      <c r="C639" s="17" t="e">
        <f>VLOOKUP(Audit!#REF!,$V$3:$AE$12,2,FALSE) &amp; VLOOKUP(Audit!#REF!,$V$13:$AE$22,2,FALSE)&amp; IF(Audit!#REF!=10,Audit!#REF!&amp;Audit!#REF!,"")</f>
        <v>#REF!</v>
      </c>
      <c r="D639" s="17" t="e">
        <f>VLOOKUP(Audit!#REF!,$V$3:$AE$12,3,FALSE) &amp; VLOOKUP(Audit!#REF!,$V$13:$AE$22,3,FALSE) &amp;IF(Audit!#REF!=10,Audit!#REF!&amp;Audit!#REF!,"")</f>
        <v>#REF!</v>
      </c>
      <c r="E639" s="17" t="e">
        <f>VLOOKUP(Audit!#REF!,$V$3:$AE$12,4,FALSE)&amp; Audit!#REF! &amp; VLOOKUP(Audit!#REF!,$V$13:$AE$22,4,FALSE)&amp; IF(Audit!#REF!=10,Audit!#REF!&amp;Audit!#REF!,"")</f>
        <v>#REF!</v>
      </c>
      <c r="F639" s="17" t="e">
        <f>VLOOKUP(Audit!#REF!,$V$3:$AE$12,5,FALSE) &amp; VLOOKUP(Audit!#REF!,$V$13:$AE$22,5,FALSE)&amp; IF(Audit!#REF!=10,Audit!#REF!&amp;Audit!#REF!,"")</f>
        <v>#REF!</v>
      </c>
      <c r="G639" s="17" t="e">
        <f>VLOOKUP(Audit!#REF!,$V$3:$AE$12,6,FALSE) &amp; VLOOKUP(Audit!#REF!,$V$13:$AE$22,6,FALSE)&amp; IF(Audit!#REF!=10,Audit!#REF!&amp;Audit!#REF!,"")</f>
        <v>#REF!</v>
      </c>
      <c r="H639" s="17" t="e">
        <f>VLOOKUP(Audit!#REF!,$V$3:$AE$12,7,FALSE) &amp; VLOOKUP(Audit!#REF!,$V$13:$AE$22,7,FALSE)&amp;IF(Audit!#REF!=10,Audit!#REF!&amp;Audit!#REF!,"")</f>
        <v>#REF!</v>
      </c>
      <c r="I639" s="17" t="e">
        <f>VLOOKUP(Audit!#REF!,$V$3:$AE$12,8,FALSE) &amp; Audit!#REF! &amp; VLOOKUP(Audit!#REF!,$V$13:$AE$22,8,FALSE)&amp;IF(Audit!#REF!=10,Audit!#REF!&amp;Audit!#REF!,"")</f>
        <v>#REF!</v>
      </c>
      <c r="J639" s="17" t="e">
        <f>VLOOKUP(Audit!#REF!,$V$3:$AE$12,9,FALSE) &amp; VLOOKUP(Audit!#REF!,$V$13:$AE$22,9,FALSE) &amp; IF(Audit!#REF!=10,Audit!#REF!&amp;Audit!#REF!,"") &amp; IF(Audit!#REF!&lt;&gt;1,U639,"")</f>
        <v>#REF!</v>
      </c>
      <c r="K639" s="17" t="e">
        <f>VLOOKUP(Audit!#REF!,$V$3:$AE$12,10,FALSE) &amp; Audit!#REF! &amp; VLOOKUP(Audit!#REF!,$V$13:$AE$22,10,FALSE) &amp; IF(Audit!#REF!=10,Audit!#REF!&amp;Audit!#REF!,"") &amp; IF(Audit!#REF!&lt;&gt;1,U639,"")</f>
        <v>#REF!</v>
      </c>
      <c r="L639" s="10" t="e">
        <f>Audit!#REF!</f>
        <v>#REF!</v>
      </c>
      <c r="M639" s="10" t="e">
        <f t="shared" si="281"/>
        <v>#REF!</v>
      </c>
      <c r="N639" s="10" t="e">
        <f t="shared" si="282"/>
        <v>#REF!</v>
      </c>
      <c r="O639" s="10" t="e">
        <f t="shared" si="283"/>
        <v>#REF!</v>
      </c>
      <c r="P639" s="10" t="e">
        <f t="shared" si="284"/>
        <v>#REF!</v>
      </c>
      <c r="Q639" s="10" t="e">
        <f t="shared" si="285"/>
        <v>#REF!</v>
      </c>
      <c r="R639" s="10" t="e">
        <f t="shared" si="286"/>
        <v>#REF!</v>
      </c>
      <c r="S639" s="10" t="e">
        <f t="shared" si="287"/>
        <v>#REF!</v>
      </c>
      <c r="T639" s="10" t="e">
        <f t="shared" si="288"/>
        <v>#REF!</v>
      </c>
      <c r="U639" s="17" t="e">
        <f>IF(Audit!#REF!="","",VLOOKUP(Audit!#REF!,$W$26:$X$35,2,FALSE)) &amp; Audit!#REF! &amp; IF(Audit!#REF!="","",IF(Audit!#REF!&lt;=1.4,VLOOKUP(Audit!#REF!,$W$38:X684,2,FALSE),VLOOKUP(Audit!#REF!,$W$51:$X$61,2,FALSE))) &amp; IF(Audit!#REF!="","",VLOOKUP(Audit!#REF!,$Y$26:$Z$35,2,FALSE) &amp; Audit!#REF! &amp; IF(Audit!#REF!="","",IF(Audit!#REF!&lt;=1.4,VLOOKUP(Audit!#REF!,$Y$38:$Z$48,2,FALSE),VLOOKUP(Audit!#REF!,$Y$51:$Z$61,2,FALSE))))</f>
        <v>#REF!</v>
      </c>
      <c r="V639" s="21"/>
      <c r="AH639" s="49" t="e">
        <f>Audit!#REF!</f>
        <v>#REF!</v>
      </c>
      <c r="AI639" s="50" t="e">
        <f>VLOOKUP(Audit!#REF!,$V$3:$AE$12,2,FALSE)&amp; IF(Audit!#REF!=10,Audit!#REF!,"")</f>
        <v>#REF!</v>
      </c>
      <c r="AJ639" s="50" t="e">
        <f>VLOOKUP(Audit!#REF!,$V$13:$AE$22,2,FALSE)&amp; IF(Audit!#REF!=10,Audit!#REF!,"")</f>
        <v>#REF!</v>
      </c>
      <c r="AK639" s="47" t="e">
        <f t="shared" si="289"/>
        <v>#REF!</v>
      </c>
      <c r="AL639" s="50" t="e">
        <f>VLOOKUP(Audit!#REF!,$V$3:$AE$12,3,FALSE)&amp; IF(Audit!#REF!=10,Audit!#REF!,"")</f>
        <v>#REF!</v>
      </c>
      <c r="AM639" s="50" t="e">
        <f>VLOOKUP(Audit!#REF!,$V$13:$AE$22,3,FALSE)&amp; IF(Audit!#REF!=10,Audit!#REF!,"")</f>
        <v>#REF!</v>
      </c>
      <c r="AN639" s="47" t="e">
        <f t="shared" si="290"/>
        <v>#REF!</v>
      </c>
      <c r="AO639" s="50" t="e">
        <f>VLOOKUP(Audit!#REF!,$V$3:$AE$12,4,FALSE) &amp;  Audit!#REF! &amp; IF(Audit!#REF!=10,Audit!#REF!,"")</f>
        <v>#REF!</v>
      </c>
      <c r="AP639" s="50" t="e">
        <f>VLOOKUP(Audit!#REF!,$V$13:$AE$22,4,FALSE)&amp; IF(Audit!#REF!=10,Audit!#REF!,"")</f>
        <v>#REF!</v>
      </c>
      <c r="AQ639" s="47" t="e">
        <f t="shared" si="291"/>
        <v>#REF!</v>
      </c>
      <c r="AR639" s="50" t="e">
        <f>VLOOKUP(Audit!#REF!,$V$3:$AE$12,5,FALSE)&amp; IF(Audit!#REF!=10,Audit!#REF!,"")</f>
        <v>#REF!</v>
      </c>
      <c r="AS639" s="50" t="e">
        <f>VLOOKUP(Audit!#REF!,$V$13:$AE$22,5,FALSE)&amp; IF(Audit!#REF!=10,Audit!#REF!,"")</f>
        <v>#REF!</v>
      </c>
      <c r="AT639" s="47" t="e">
        <f t="shared" si="292"/>
        <v>#REF!</v>
      </c>
      <c r="AU639" s="50" t="e">
        <f>VLOOKUP(Audit!#REF!,$V$3:$AE$12,6,FALSE)&amp; IF(Audit!#REF!=10,Audit!#REF!,"")</f>
        <v>#REF!</v>
      </c>
      <c r="AV639" s="50" t="e">
        <f>VLOOKUP(Audit!#REF!,$V$13:$AE$22,6,FALSE)&amp; IF(Audit!#REF!=10,Audit!#REF!,"")</f>
        <v>#REF!</v>
      </c>
      <c r="AW639" s="47" t="e">
        <f t="shared" si="293"/>
        <v>#REF!</v>
      </c>
      <c r="AX639" s="50" t="e">
        <f>VLOOKUP(Audit!#REF!,$V$3:$AE$12,7,FALSE)&amp; IF(Audit!#REF!=10,Audit!#REF!,"")</f>
        <v>#REF!</v>
      </c>
      <c r="AY639" s="50" t="e">
        <f>VLOOKUP(Audit!#REF!,$V$13:$AE$22,7,FALSE) &amp; IF(Audit!#REF!=10,Audit!#REF!,"")</f>
        <v>#REF!</v>
      </c>
      <c r="AZ639" s="47" t="e">
        <f t="shared" si="294"/>
        <v>#REF!</v>
      </c>
      <c r="BA639" s="50" t="e">
        <f>VLOOKUP(Audit!#REF!,$V$3:$AE$12,8,FALSE)&amp; Audit!#REF! &amp; IF(Audit!#REF!=10,Audit!#REF!,"")</f>
        <v>#REF!</v>
      </c>
      <c r="BB639" s="50" t="e">
        <f>VLOOKUP(Audit!#REF!,$V$13:$AE$22,8,FALSE) &amp; IF(Audit!#REF!=10,Audit!#REF!,"")</f>
        <v>#REF!</v>
      </c>
      <c r="BC639" s="47" t="e">
        <f t="shared" si="295"/>
        <v>#REF!</v>
      </c>
      <c r="BD639" s="50" t="e">
        <f>VLOOKUP(Audit!#REF!,$V$3:$AE$12,9,FALSE)&amp; IF(Audit!#REF!=10,Audit!#REF!,"")</f>
        <v>#REF!</v>
      </c>
      <c r="BE639" s="50" t="e">
        <f>VLOOKUP(Audit!#REF!,$V$13:$AE$22,9,FALSE) &amp; IF(Audit!#REF!=10,Audit!#REF!,"") &amp; IF(Audit!#REF!&lt;&gt;1,U639,"")</f>
        <v>#REF!</v>
      </c>
      <c r="BF639" s="47" t="e">
        <f t="shared" si="296"/>
        <v>#REF!</v>
      </c>
      <c r="BG639" s="50" t="e">
        <f>VLOOKUP(Audit!#REF!,$V$3:$AE$12,10,FALSE) &amp; Audit!#REF! &amp; IF(Audit!#REF!=10,Audit!#REF!,"")</f>
        <v>#REF!</v>
      </c>
      <c r="BH639" s="50" t="e">
        <f>VLOOKUP(Audit!#REF!,$V$13:$AE$22,10,FALSE) &amp; IF(Audit!#REF!=10,Audit!#REF!,"") &amp; IF(Audit!#REF!&lt;&gt;1,U639,"")</f>
        <v>#REF!</v>
      </c>
      <c r="BI639" s="47" t="e">
        <f t="shared" si="297"/>
        <v>#REF!</v>
      </c>
      <c r="BJ639" s="48" t="str">
        <f t="shared" si="298"/>
        <v/>
      </c>
      <c r="BK639" s="48" t="str">
        <f t="shared" si="299"/>
        <v/>
      </c>
      <c r="BL639" s="48" t="str">
        <f t="shared" si="300"/>
        <v/>
      </c>
      <c r="BM639" s="48" t="str">
        <f t="shared" si="301"/>
        <v/>
      </c>
      <c r="BN639" s="48" t="str">
        <f t="shared" si="302"/>
        <v/>
      </c>
      <c r="BO639" s="48" t="str">
        <f t="shared" si="303"/>
        <v/>
      </c>
      <c r="BP639" s="48" t="str">
        <f t="shared" si="304"/>
        <v/>
      </c>
      <c r="BQ639" s="48" t="str">
        <f t="shared" si="305"/>
        <v/>
      </c>
      <c r="BR639" s="48" t="str">
        <f t="shared" si="306"/>
        <v/>
      </c>
      <c r="BS639" s="48" t="str">
        <f t="shared" si="307"/>
        <v/>
      </c>
      <c r="BT639" s="48" t="str">
        <f t="shared" si="308"/>
        <v/>
      </c>
      <c r="BU639" s="48" t="str">
        <f t="shared" si="309"/>
        <v/>
      </c>
    </row>
    <row r="640" spans="1:73">
      <c r="A640" s="10" t="e">
        <f>Audit!#REF!</f>
        <v>#REF!</v>
      </c>
      <c r="B640" s="10" t="e">
        <f t="shared" si="280"/>
        <v>#REF!</v>
      </c>
      <c r="C640" s="17" t="e">
        <f>VLOOKUP(Audit!#REF!,$V$3:$AE$12,2,FALSE) &amp; VLOOKUP(Audit!#REF!,$V$13:$AE$22,2,FALSE)&amp; IF(Audit!#REF!=10,Audit!#REF!&amp;Audit!#REF!,"")</f>
        <v>#REF!</v>
      </c>
      <c r="D640" s="17" t="e">
        <f>VLOOKUP(Audit!#REF!,$V$3:$AE$12,3,FALSE) &amp; VLOOKUP(Audit!#REF!,$V$13:$AE$22,3,FALSE) &amp;IF(Audit!#REF!=10,Audit!#REF!&amp;Audit!#REF!,"")</f>
        <v>#REF!</v>
      </c>
      <c r="E640" s="17" t="e">
        <f>VLOOKUP(Audit!#REF!,$V$3:$AE$12,4,FALSE)&amp; Audit!#REF! &amp; VLOOKUP(Audit!#REF!,$V$13:$AE$22,4,FALSE)&amp; IF(Audit!#REF!=10,Audit!#REF!&amp;Audit!#REF!,"")</f>
        <v>#REF!</v>
      </c>
      <c r="F640" s="17" t="e">
        <f>VLOOKUP(Audit!#REF!,$V$3:$AE$12,5,FALSE) &amp; VLOOKUP(Audit!#REF!,$V$13:$AE$22,5,FALSE)&amp; IF(Audit!#REF!=10,Audit!#REF!&amp;Audit!#REF!,"")</f>
        <v>#REF!</v>
      </c>
      <c r="G640" s="17" t="e">
        <f>VLOOKUP(Audit!#REF!,$V$3:$AE$12,6,FALSE) &amp; VLOOKUP(Audit!#REF!,$V$13:$AE$22,6,FALSE)&amp; IF(Audit!#REF!=10,Audit!#REF!&amp;Audit!#REF!,"")</f>
        <v>#REF!</v>
      </c>
      <c r="H640" s="17" t="e">
        <f>VLOOKUP(Audit!#REF!,$V$3:$AE$12,7,FALSE) &amp; VLOOKUP(Audit!#REF!,$V$13:$AE$22,7,FALSE)&amp;IF(Audit!#REF!=10,Audit!#REF!&amp;Audit!#REF!,"")</f>
        <v>#REF!</v>
      </c>
      <c r="I640" s="17" t="e">
        <f>VLOOKUP(Audit!#REF!,$V$3:$AE$12,8,FALSE) &amp; Audit!#REF! &amp; VLOOKUP(Audit!#REF!,$V$13:$AE$22,8,FALSE)&amp;IF(Audit!#REF!=10,Audit!#REF!&amp;Audit!#REF!,"")</f>
        <v>#REF!</v>
      </c>
      <c r="J640" s="17" t="e">
        <f>VLOOKUP(Audit!#REF!,$V$3:$AE$12,9,FALSE) &amp; VLOOKUP(Audit!#REF!,$V$13:$AE$22,9,FALSE) &amp; IF(Audit!#REF!=10,Audit!#REF!&amp;Audit!#REF!,"") &amp; IF(Audit!#REF!&lt;&gt;1,U640,"")</f>
        <v>#REF!</v>
      </c>
      <c r="K640" s="17" t="e">
        <f>VLOOKUP(Audit!#REF!,$V$3:$AE$12,10,FALSE) &amp; Audit!#REF! &amp; VLOOKUP(Audit!#REF!,$V$13:$AE$22,10,FALSE) &amp; IF(Audit!#REF!=10,Audit!#REF!&amp;Audit!#REF!,"") &amp; IF(Audit!#REF!&lt;&gt;1,U640,"")</f>
        <v>#REF!</v>
      </c>
      <c r="L640" s="10" t="e">
        <f>Audit!#REF!</f>
        <v>#REF!</v>
      </c>
      <c r="M640" s="10" t="e">
        <f t="shared" si="281"/>
        <v>#REF!</v>
      </c>
      <c r="N640" s="10" t="e">
        <f t="shared" si="282"/>
        <v>#REF!</v>
      </c>
      <c r="O640" s="10" t="e">
        <f t="shared" si="283"/>
        <v>#REF!</v>
      </c>
      <c r="P640" s="10" t="e">
        <f t="shared" si="284"/>
        <v>#REF!</v>
      </c>
      <c r="Q640" s="10" t="e">
        <f t="shared" si="285"/>
        <v>#REF!</v>
      </c>
      <c r="R640" s="10" t="e">
        <f t="shared" si="286"/>
        <v>#REF!</v>
      </c>
      <c r="S640" s="10" t="e">
        <f t="shared" si="287"/>
        <v>#REF!</v>
      </c>
      <c r="T640" s="10" t="e">
        <f t="shared" si="288"/>
        <v>#REF!</v>
      </c>
      <c r="U640" s="17" t="e">
        <f>IF(Audit!#REF!="","",VLOOKUP(Audit!#REF!,$W$26:$X$35,2,FALSE)) &amp; Audit!#REF! &amp; IF(Audit!#REF!="","",IF(Audit!#REF!&lt;=1.4,VLOOKUP(Audit!#REF!,$W$38:X685,2,FALSE),VLOOKUP(Audit!#REF!,$W$51:$X$61,2,FALSE))) &amp; IF(Audit!#REF!="","",VLOOKUP(Audit!#REF!,$Y$26:$Z$35,2,FALSE) &amp; Audit!#REF! &amp; IF(Audit!#REF!="","",IF(Audit!#REF!&lt;=1.4,VLOOKUP(Audit!#REF!,$Y$38:$Z$48,2,FALSE),VLOOKUP(Audit!#REF!,$Y$51:$Z$61,2,FALSE))))</f>
        <v>#REF!</v>
      </c>
      <c r="V640" s="21"/>
      <c r="AH640" s="49" t="e">
        <f>Audit!#REF!</f>
        <v>#REF!</v>
      </c>
      <c r="AI640" s="50" t="e">
        <f>VLOOKUP(Audit!#REF!,$V$3:$AE$12,2,FALSE)&amp; IF(Audit!#REF!=10,Audit!#REF!,"")</f>
        <v>#REF!</v>
      </c>
      <c r="AJ640" s="50" t="e">
        <f>VLOOKUP(Audit!#REF!,$V$13:$AE$22,2,FALSE)&amp; IF(Audit!#REF!=10,Audit!#REF!,"")</f>
        <v>#REF!</v>
      </c>
      <c r="AK640" s="47" t="e">
        <f t="shared" si="289"/>
        <v>#REF!</v>
      </c>
      <c r="AL640" s="50" t="e">
        <f>VLOOKUP(Audit!#REF!,$V$3:$AE$12,3,FALSE)&amp; IF(Audit!#REF!=10,Audit!#REF!,"")</f>
        <v>#REF!</v>
      </c>
      <c r="AM640" s="50" t="e">
        <f>VLOOKUP(Audit!#REF!,$V$13:$AE$22,3,FALSE)&amp; IF(Audit!#REF!=10,Audit!#REF!,"")</f>
        <v>#REF!</v>
      </c>
      <c r="AN640" s="47" t="e">
        <f t="shared" si="290"/>
        <v>#REF!</v>
      </c>
      <c r="AO640" s="50" t="e">
        <f>VLOOKUP(Audit!#REF!,$V$3:$AE$12,4,FALSE) &amp;  Audit!#REF! &amp; IF(Audit!#REF!=10,Audit!#REF!,"")</f>
        <v>#REF!</v>
      </c>
      <c r="AP640" s="50" t="e">
        <f>VLOOKUP(Audit!#REF!,$V$13:$AE$22,4,FALSE)&amp; IF(Audit!#REF!=10,Audit!#REF!,"")</f>
        <v>#REF!</v>
      </c>
      <c r="AQ640" s="47" t="e">
        <f t="shared" si="291"/>
        <v>#REF!</v>
      </c>
      <c r="AR640" s="50" t="e">
        <f>VLOOKUP(Audit!#REF!,$V$3:$AE$12,5,FALSE)&amp; IF(Audit!#REF!=10,Audit!#REF!,"")</f>
        <v>#REF!</v>
      </c>
      <c r="AS640" s="50" t="e">
        <f>VLOOKUP(Audit!#REF!,$V$13:$AE$22,5,FALSE)&amp; IF(Audit!#REF!=10,Audit!#REF!,"")</f>
        <v>#REF!</v>
      </c>
      <c r="AT640" s="47" t="e">
        <f t="shared" si="292"/>
        <v>#REF!</v>
      </c>
      <c r="AU640" s="50" t="e">
        <f>VLOOKUP(Audit!#REF!,$V$3:$AE$12,6,FALSE)&amp; IF(Audit!#REF!=10,Audit!#REF!,"")</f>
        <v>#REF!</v>
      </c>
      <c r="AV640" s="50" t="e">
        <f>VLOOKUP(Audit!#REF!,$V$13:$AE$22,6,FALSE)&amp; IF(Audit!#REF!=10,Audit!#REF!,"")</f>
        <v>#REF!</v>
      </c>
      <c r="AW640" s="47" t="e">
        <f t="shared" si="293"/>
        <v>#REF!</v>
      </c>
      <c r="AX640" s="50" t="e">
        <f>VLOOKUP(Audit!#REF!,$V$3:$AE$12,7,FALSE)&amp; IF(Audit!#REF!=10,Audit!#REF!,"")</f>
        <v>#REF!</v>
      </c>
      <c r="AY640" s="50" t="e">
        <f>VLOOKUP(Audit!#REF!,$V$13:$AE$22,7,FALSE) &amp; IF(Audit!#REF!=10,Audit!#REF!,"")</f>
        <v>#REF!</v>
      </c>
      <c r="AZ640" s="47" t="e">
        <f t="shared" si="294"/>
        <v>#REF!</v>
      </c>
      <c r="BA640" s="50" t="e">
        <f>VLOOKUP(Audit!#REF!,$V$3:$AE$12,8,FALSE)&amp; Audit!#REF! &amp; IF(Audit!#REF!=10,Audit!#REF!,"")</f>
        <v>#REF!</v>
      </c>
      <c r="BB640" s="50" t="e">
        <f>VLOOKUP(Audit!#REF!,$V$13:$AE$22,8,FALSE) &amp; IF(Audit!#REF!=10,Audit!#REF!,"")</f>
        <v>#REF!</v>
      </c>
      <c r="BC640" s="47" t="e">
        <f t="shared" si="295"/>
        <v>#REF!</v>
      </c>
      <c r="BD640" s="50" t="e">
        <f>VLOOKUP(Audit!#REF!,$V$3:$AE$12,9,FALSE)&amp; IF(Audit!#REF!=10,Audit!#REF!,"")</f>
        <v>#REF!</v>
      </c>
      <c r="BE640" s="50" t="e">
        <f>VLOOKUP(Audit!#REF!,$V$13:$AE$22,9,FALSE) &amp; IF(Audit!#REF!=10,Audit!#REF!,"") &amp; IF(Audit!#REF!&lt;&gt;1,U640,"")</f>
        <v>#REF!</v>
      </c>
      <c r="BF640" s="47" t="e">
        <f t="shared" si="296"/>
        <v>#REF!</v>
      </c>
      <c r="BG640" s="50" t="e">
        <f>VLOOKUP(Audit!#REF!,$V$3:$AE$12,10,FALSE) &amp; Audit!#REF! &amp; IF(Audit!#REF!=10,Audit!#REF!,"")</f>
        <v>#REF!</v>
      </c>
      <c r="BH640" s="50" t="e">
        <f>VLOOKUP(Audit!#REF!,$V$13:$AE$22,10,FALSE) &amp; IF(Audit!#REF!=10,Audit!#REF!,"") &amp; IF(Audit!#REF!&lt;&gt;1,U640,"")</f>
        <v>#REF!</v>
      </c>
      <c r="BI640" s="47" t="e">
        <f t="shared" si="297"/>
        <v>#REF!</v>
      </c>
      <c r="BJ640" s="48" t="str">
        <f t="shared" si="298"/>
        <v/>
      </c>
      <c r="BK640" s="48" t="str">
        <f t="shared" si="299"/>
        <v/>
      </c>
      <c r="BL640" s="48" t="str">
        <f t="shared" si="300"/>
        <v/>
      </c>
      <c r="BM640" s="48" t="str">
        <f t="shared" si="301"/>
        <v/>
      </c>
      <c r="BN640" s="48" t="str">
        <f t="shared" si="302"/>
        <v/>
      </c>
      <c r="BO640" s="48" t="str">
        <f t="shared" si="303"/>
        <v/>
      </c>
      <c r="BP640" s="48" t="str">
        <f t="shared" si="304"/>
        <v/>
      </c>
      <c r="BQ640" s="48" t="str">
        <f t="shared" si="305"/>
        <v/>
      </c>
      <c r="BR640" s="48" t="str">
        <f t="shared" si="306"/>
        <v/>
      </c>
      <c r="BS640" s="48" t="str">
        <f t="shared" si="307"/>
        <v/>
      </c>
      <c r="BT640" s="48" t="str">
        <f t="shared" si="308"/>
        <v/>
      </c>
      <c r="BU640" s="48" t="str">
        <f t="shared" si="309"/>
        <v/>
      </c>
    </row>
    <row r="641" spans="1:73">
      <c r="A641" s="10" t="e">
        <f>Audit!#REF!</f>
        <v>#REF!</v>
      </c>
      <c r="B641" s="10" t="e">
        <f t="shared" si="280"/>
        <v>#REF!</v>
      </c>
      <c r="C641" s="17" t="e">
        <f>VLOOKUP(Audit!#REF!,$V$3:$AE$12,2,FALSE) &amp; VLOOKUP(Audit!#REF!,$V$13:$AE$22,2,FALSE)&amp; IF(Audit!#REF!=10,Audit!#REF!&amp;Audit!#REF!,"")</f>
        <v>#REF!</v>
      </c>
      <c r="D641" s="17" t="e">
        <f>VLOOKUP(Audit!#REF!,$V$3:$AE$12,3,FALSE) &amp; VLOOKUP(Audit!#REF!,$V$13:$AE$22,3,FALSE) &amp;IF(Audit!#REF!=10,Audit!#REF!&amp;Audit!#REF!,"")</f>
        <v>#REF!</v>
      </c>
      <c r="E641" s="17" t="e">
        <f>VLOOKUP(Audit!#REF!,$V$3:$AE$12,4,FALSE)&amp; Audit!#REF! &amp; VLOOKUP(Audit!#REF!,$V$13:$AE$22,4,FALSE)&amp; IF(Audit!#REF!=10,Audit!#REF!&amp;Audit!#REF!,"")</f>
        <v>#REF!</v>
      </c>
      <c r="F641" s="17" t="e">
        <f>VLOOKUP(Audit!#REF!,$V$3:$AE$12,5,FALSE) &amp; VLOOKUP(Audit!#REF!,$V$13:$AE$22,5,FALSE)&amp; IF(Audit!#REF!=10,Audit!#REF!&amp;Audit!#REF!,"")</f>
        <v>#REF!</v>
      </c>
      <c r="G641" s="17" t="e">
        <f>VLOOKUP(Audit!#REF!,$V$3:$AE$12,6,FALSE) &amp; VLOOKUP(Audit!#REF!,$V$13:$AE$22,6,FALSE)&amp; IF(Audit!#REF!=10,Audit!#REF!&amp;Audit!#REF!,"")</f>
        <v>#REF!</v>
      </c>
      <c r="H641" s="17" t="e">
        <f>VLOOKUP(Audit!#REF!,$V$3:$AE$12,7,FALSE) &amp; VLOOKUP(Audit!#REF!,$V$13:$AE$22,7,FALSE)&amp;IF(Audit!#REF!=10,Audit!#REF!&amp;Audit!#REF!,"")</f>
        <v>#REF!</v>
      </c>
      <c r="I641" s="17" t="e">
        <f>VLOOKUP(Audit!#REF!,$V$3:$AE$12,8,FALSE) &amp; Audit!#REF! &amp; VLOOKUP(Audit!#REF!,$V$13:$AE$22,8,FALSE)&amp;IF(Audit!#REF!=10,Audit!#REF!&amp;Audit!#REF!,"")</f>
        <v>#REF!</v>
      </c>
      <c r="J641" s="17" t="e">
        <f>VLOOKUP(Audit!#REF!,$V$3:$AE$12,9,FALSE) &amp; VLOOKUP(Audit!#REF!,$V$13:$AE$22,9,FALSE) &amp; IF(Audit!#REF!=10,Audit!#REF!&amp;Audit!#REF!,"") &amp; IF(Audit!#REF!&lt;&gt;1,U641,"")</f>
        <v>#REF!</v>
      </c>
      <c r="K641" s="17" t="e">
        <f>VLOOKUP(Audit!#REF!,$V$3:$AE$12,10,FALSE) &amp; Audit!#REF! &amp; VLOOKUP(Audit!#REF!,$V$13:$AE$22,10,FALSE) &amp; IF(Audit!#REF!=10,Audit!#REF!&amp;Audit!#REF!,"") &amp; IF(Audit!#REF!&lt;&gt;1,U641,"")</f>
        <v>#REF!</v>
      </c>
      <c r="L641" s="10" t="e">
        <f>Audit!#REF!</f>
        <v>#REF!</v>
      </c>
      <c r="M641" s="10" t="e">
        <f t="shared" si="281"/>
        <v>#REF!</v>
      </c>
      <c r="N641" s="10" t="e">
        <f t="shared" si="282"/>
        <v>#REF!</v>
      </c>
      <c r="O641" s="10" t="e">
        <f t="shared" si="283"/>
        <v>#REF!</v>
      </c>
      <c r="P641" s="10" t="e">
        <f t="shared" si="284"/>
        <v>#REF!</v>
      </c>
      <c r="Q641" s="10" t="e">
        <f t="shared" si="285"/>
        <v>#REF!</v>
      </c>
      <c r="R641" s="10" t="e">
        <f t="shared" si="286"/>
        <v>#REF!</v>
      </c>
      <c r="S641" s="10" t="e">
        <f t="shared" si="287"/>
        <v>#REF!</v>
      </c>
      <c r="T641" s="10" t="e">
        <f t="shared" si="288"/>
        <v>#REF!</v>
      </c>
      <c r="U641" s="17" t="e">
        <f>IF(Audit!#REF!="","",VLOOKUP(Audit!#REF!,$W$26:$X$35,2,FALSE)) &amp; Audit!#REF! &amp; IF(Audit!#REF!="","",IF(Audit!#REF!&lt;=1.4,VLOOKUP(Audit!#REF!,$W$38:X686,2,FALSE),VLOOKUP(Audit!#REF!,$W$51:$X$61,2,FALSE))) &amp; IF(Audit!#REF!="","",VLOOKUP(Audit!#REF!,$Y$26:$Z$35,2,FALSE) &amp; Audit!#REF! &amp; IF(Audit!#REF!="","",IF(Audit!#REF!&lt;=1.4,VLOOKUP(Audit!#REF!,$Y$38:$Z$48,2,FALSE),VLOOKUP(Audit!#REF!,$Y$51:$Z$61,2,FALSE))))</f>
        <v>#REF!</v>
      </c>
      <c r="V641" s="21"/>
      <c r="AH641" s="49" t="e">
        <f>Audit!#REF!</f>
        <v>#REF!</v>
      </c>
      <c r="AI641" s="50" t="e">
        <f>VLOOKUP(Audit!#REF!,$V$3:$AE$12,2,FALSE)&amp; IF(Audit!#REF!=10,Audit!#REF!,"")</f>
        <v>#REF!</v>
      </c>
      <c r="AJ641" s="50" t="e">
        <f>VLOOKUP(Audit!#REF!,$V$13:$AE$22,2,FALSE)&amp; IF(Audit!#REF!=10,Audit!#REF!,"")</f>
        <v>#REF!</v>
      </c>
      <c r="AK641" s="47" t="e">
        <f t="shared" si="289"/>
        <v>#REF!</v>
      </c>
      <c r="AL641" s="50" t="e">
        <f>VLOOKUP(Audit!#REF!,$V$3:$AE$12,3,FALSE)&amp; IF(Audit!#REF!=10,Audit!#REF!,"")</f>
        <v>#REF!</v>
      </c>
      <c r="AM641" s="50" t="e">
        <f>VLOOKUP(Audit!#REF!,$V$13:$AE$22,3,FALSE)&amp; IF(Audit!#REF!=10,Audit!#REF!,"")</f>
        <v>#REF!</v>
      </c>
      <c r="AN641" s="47" t="e">
        <f t="shared" si="290"/>
        <v>#REF!</v>
      </c>
      <c r="AO641" s="50" t="e">
        <f>VLOOKUP(Audit!#REF!,$V$3:$AE$12,4,FALSE) &amp;  Audit!#REF! &amp; IF(Audit!#REF!=10,Audit!#REF!,"")</f>
        <v>#REF!</v>
      </c>
      <c r="AP641" s="50" t="e">
        <f>VLOOKUP(Audit!#REF!,$V$13:$AE$22,4,FALSE)&amp; IF(Audit!#REF!=10,Audit!#REF!,"")</f>
        <v>#REF!</v>
      </c>
      <c r="AQ641" s="47" t="e">
        <f t="shared" si="291"/>
        <v>#REF!</v>
      </c>
      <c r="AR641" s="50" t="e">
        <f>VLOOKUP(Audit!#REF!,$V$3:$AE$12,5,FALSE)&amp; IF(Audit!#REF!=10,Audit!#REF!,"")</f>
        <v>#REF!</v>
      </c>
      <c r="AS641" s="50" t="e">
        <f>VLOOKUP(Audit!#REF!,$V$13:$AE$22,5,FALSE)&amp; IF(Audit!#REF!=10,Audit!#REF!,"")</f>
        <v>#REF!</v>
      </c>
      <c r="AT641" s="47" t="e">
        <f t="shared" si="292"/>
        <v>#REF!</v>
      </c>
      <c r="AU641" s="50" t="e">
        <f>VLOOKUP(Audit!#REF!,$V$3:$AE$12,6,FALSE)&amp; IF(Audit!#REF!=10,Audit!#REF!,"")</f>
        <v>#REF!</v>
      </c>
      <c r="AV641" s="50" t="e">
        <f>VLOOKUP(Audit!#REF!,$V$13:$AE$22,6,FALSE)&amp; IF(Audit!#REF!=10,Audit!#REF!,"")</f>
        <v>#REF!</v>
      </c>
      <c r="AW641" s="47" t="e">
        <f t="shared" si="293"/>
        <v>#REF!</v>
      </c>
      <c r="AX641" s="50" t="e">
        <f>VLOOKUP(Audit!#REF!,$V$3:$AE$12,7,FALSE)&amp; IF(Audit!#REF!=10,Audit!#REF!,"")</f>
        <v>#REF!</v>
      </c>
      <c r="AY641" s="50" t="e">
        <f>VLOOKUP(Audit!#REF!,$V$13:$AE$22,7,FALSE) &amp; IF(Audit!#REF!=10,Audit!#REF!,"")</f>
        <v>#REF!</v>
      </c>
      <c r="AZ641" s="47" t="e">
        <f t="shared" si="294"/>
        <v>#REF!</v>
      </c>
      <c r="BA641" s="50" t="e">
        <f>VLOOKUP(Audit!#REF!,$V$3:$AE$12,8,FALSE)&amp; Audit!#REF! &amp; IF(Audit!#REF!=10,Audit!#REF!,"")</f>
        <v>#REF!</v>
      </c>
      <c r="BB641" s="50" t="e">
        <f>VLOOKUP(Audit!#REF!,$V$13:$AE$22,8,FALSE) &amp; IF(Audit!#REF!=10,Audit!#REF!,"")</f>
        <v>#REF!</v>
      </c>
      <c r="BC641" s="47" t="e">
        <f t="shared" si="295"/>
        <v>#REF!</v>
      </c>
      <c r="BD641" s="50" t="e">
        <f>VLOOKUP(Audit!#REF!,$V$3:$AE$12,9,FALSE)&amp; IF(Audit!#REF!=10,Audit!#REF!,"")</f>
        <v>#REF!</v>
      </c>
      <c r="BE641" s="50" t="e">
        <f>VLOOKUP(Audit!#REF!,$V$13:$AE$22,9,FALSE) &amp; IF(Audit!#REF!=10,Audit!#REF!,"") &amp; IF(Audit!#REF!&lt;&gt;1,U641,"")</f>
        <v>#REF!</v>
      </c>
      <c r="BF641" s="47" t="e">
        <f t="shared" si="296"/>
        <v>#REF!</v>
      </c>
      <c r="BG641" s="50" t="e">
        <f>VLOOKUP(Audit!#REF!,$V$3:$AE$12,10,FALSE) &amp; Audit!#REF! &amp; IF(Audit!#REF!=10,Audit!#REF!,"")</f>
        <v>#REF!</v>
      </c>
      <c r="BH641" s="50" t="e">
        <f>VLOOKUP(Audit!#REF!,$V$13:$AE$22,10,FALSE) &amp; IF(Audit!#REF!=10,Audit!#REF!,"") &amp; IF(Audit!#REF!&lt;&gt;1,U641,"")</f>
        <v>#REF!</v>
      </c>
      <c r="BI641" s="47" t="e">
        <f t="shared" si="297"/>
        <v>#REF!</v>
      </c>
      <c r="BJ641" s="48" t="str">
        <f t="shared" si="298"/>
        <v/>
      </c>
      <c r="BK641" s="48" t="str">
        <f t="shared" si="299"/>
        <v/>
      </c>
      <c r="BL641" s="48" t="str">
        <f t="shared" si="300"/>
        <v/>
      </c>
      <c r="BM641" s="48" t="str">
        <f t="shared" si="301"/>
        <v/>
      </c>
      <c r="BN641" s="48" t="str">
        <f t="shared" si="302"/>
        <v/>
      </c>
      <c r="BO641" s="48" t="str">
        <f t="shared" si="303"/>
        <v/>
      </c>
      <c r="BP641" s="48" t="str">
        <f t="shared" si="304"/>
        <v/>
      </c>
      <c r="BQ641" s="48" t="str">
        <f t="shared" si="305"/>
        <v/>
      </c>
      <c r="BR641" s="48" t="str">
        <f t="shared" si="306"/>
        <v/>
      </c>
      <c r="BS641" s="48" t="str">
        <f t="shared" si="307"/>
        <v/>
      </c>
      <c r="BT641" s="48" t="str">
        <f t="shared" si="308"/>
        <v/>
      </c>
      <c r="BU641" s="48" t="str">
        <f t="shared" si="309"/>
        <v/>
      </c>
    </row>
    <row r="642" spans="1:73">
      <c r="A642" s="10" t="e">
        <f>Audit!#REF!</f>
        <v>#REF!</v>
      </c>
      <c r="B642" s="10" t="e">
        <f t="shared" si="280"/>
        <v>#REF!</v>
      </c>
      <c r="C642" s="17" t="e">
        <f>VLOOKUP(Audit!#REF!,$V$3:$AE$12,2,FALSE) &amp; VLOOKUP(Audit!#REF!,$V$13:$AE$22,2,FALSE)&amp; IF(Audit!#REF!=10,Audit!#REF!&amp;Audit!#REF!,"")</f>
        <v>#REF!</v>
      </c>
      <c r="D642" s="17" t="e">
        <f>VLOOKUP(Audit!#REF!,$V$3:$AE$12,3,FALSE) &amp; VLOOKUP(Audit!#REF!,$V$13:$AE$22,3,FALSE) &amp;IF(Audit!#REF!=10,Audit!#REF!&amp;Audit!#REF!,"")</f>
        <v>#REF!</v>
      </c>
      <c r="E642" s="17" t="e">
        <f>VLOOKUP(Audit!#REF!,$V$3:$AE$12,4,FALSE)&amp; Audit!#REF! &amp; VLOOKUP(Audit!#REF!,$V$13:$AE$22,4,FALSE)&amp; IF(Audit!#REF!=10,Audit!#REF!&amp;Audit!#REF!,"")</f>
        <v>#REF!</v>
      </c>
      <c r="F642" s="17" t="e">
        <f>VLOOKUP(Audit!#REF!,$V$3:$AE$12,5,FALSE) &amp; VLOOKUP(Audit!#REF!,$V$13:$AE$22,5,FALSE)&amp; IF(Audit!#REF!=10,Audit!#REF!&amp;Audit!#REF!,"")</f>
        <v>#REF!</v>
      </c>
      <c r="G642" s="17" t="e">
        <f>VLOOKUP(Audit!#REF!,$V$3:$AE$12,6,FALSE) &amp; VLOOKUP(Audit!#REF!,$V$13:$AE$22,6,FALSE)&amp; IF(Audit!#REF!=10,Audit!#REF!&amp;Audit!#REF!,"")</f>
        <v>#REF!</v>
      </c>
      <c r="H642" s="17" t="e">
        <f>VLOOKUP(Audit!#REF!,$V$3:$AE$12,7,FALSE) &amp; VLOOKUP(Audit!#REF!,$V$13:$AE$22,7,FALSE)&amp;IF(Audit!#REF!=10,Audit!#REF!&amp;Audit!#REF!,"")</f>
        <v>#REF!</v>
      </c>
      <c r="I642" s="17" t="e">
        <f>VLOOKUP(Audit!#REF!,$V$3:$AE$12,8,FALSE) &amp; Audit!#REF! &amp; VLOOKUP(Audit!#REF!,$V$13:$AE$22,8,FALSE)&amp;IF(Audit!#REF!=10,Audit!#REF!&amp;Audit!#REF!,"")</f>
        <v>#REF!</v>
      </c>
      <c r="J642" s="17" t="e">
        <f>VLOOKUP(Audit!#REF!,$V$3:$AE$12,9,FALSE) &amp; VLOOKUP(Audit!#REF!,$V$13:$AE$22,9,FALSE) &amp; IF(Audit!#REF!=10,Audit!#REF!&amp;Audit!#REF!,"") &amp; IF(Audit!#REF!&lt;&gt;1,U642,"")</f>
        <v>#REF!</v>
      </c>
      <c r="K642" s="17" t="e">
        <f>VLOOKUP(Audit!#REF!,$V$3:$AE$12,10,FALSE) &amp; Audit!#REF! &amp; VLOOKUP(Audit!#REF!,$V$13:$AE$22,10,FALSE) &amp; IF(Audit!#REF!=10,Audit!#REF!&amp;Audit!#REF!,"") &amp; IF(Audit!#REF!&lt;&gt;1,U642,"")</f>
        <v>#REF!</v>
      </c>
      <c r="L642" s="10" t="e">
        <f>Audit!#REF!</f>
        <v>#REF!</v>
      </c>
      <c r="M642" s="10" t="e">
        <f t="shared" si="281"/>
        <v>#REF!</v>
      </c>
      <c r="N642" s="10" t="e">
        <f t="shared" si="282"/>
        <v>#REF!</v>
      </c>
      <c r="O642" s="10" t="e">
        <f t="shared" si="283"/>
        <v>#REF!</v>
      </c>
      <c r="P642" s="10" t="e">
        <f t="shared" si="284"/>
        <v>#REF!</v>
      </c>
      <c r="Q642" s="10" t="e">
        <f t="shared" si="285"/>
        <v>#REF!</v>
      </c>
      <c r="R642" s="10" t="e">
        <f t="shared" si="286"/>
        <v>#REF!</v>
      </c>
      <c r="S642" s="10" t="e">
        <f t="shared" si="287"/>
        <v>#REF!</v>
      </c>
      <c r="T642" s="10" t="e">
        <f t="shared" si="288"/>
        <v>#REF!</v>
      </c>
      <c r="U642" s="17" t="e">
        <f>IF(Audit!#REF!="","",VLOOKUP(Audit!#REF!,$W$26:$X$35,2,FALSE)) &amp; Audit!#REF! &amp; IF(Audit!#REF!="","",IF(Audit!#REF!&lt;=1.4,VLOOKUP(Audit!#REF!,$W$38:X687,2,FALSE),VLOOKUP(Audit!#REF!,$W$51:$X$61,2,FALSE))) &amp; IF(Audit!#REF!="","",VLOOKUP(Audit!#REF!,$Y$26:$Z$35,2,FALSE) &amp; Audit!#REF! &amp; IF(Audit!#REF!="","",IF(Audit!#REF!&lt;=1.4,VLOOKUP(Audit!#REF!,$Y$38:$Z$48,2,FALSE),VLOOKUP(Audit!#REF!,$Y$51:$Z$61,2,FALSE))))</f>
        <v>#REF!</v>
      </c>
      <c r="V642" s="21"/>
      <c r="AH642" s="49" t="e">
        <f>Audit!#REF!</f>
        <v>#REF!</v>
      </c>
      <c r="AI642" s="50" t="e">
        <f>VLOOKUP(Audit!#REF!,$V$3:$AE$12,2,FALSE)&amp; IF(Audit!#REF!=10,Audit!#REF!,"")</f>
        <v>#REF!</v>
      </c>
      <c r="AJ642" s="50" t="e">
        <f>VLOOKUP(Audit!#REF!,$V$13:$AE$22,2,FALSE)&amp; IF(Audit!#REF!=10,Audit!#REF!,"")</f>
        <v>#REF!</v>
      </c>
      <c r="AK642" s="47" t="e">
        <f t="shared" si="289"/>
        <v>#REF!</v>
      </c>
      <c r="AL642" s="50" t="e">
        <f>VLOOKUP(Audit!#REF!,$V$3:$AE$12,3,FALSE)&amp; IF(Audit!#REF!=10,Audit!#REF!,"")</f>
        <v>#REF!</v>
      </c>
      <c r="AM642" s="50" t="e">
        <f>VLOOKUP(Audit!#REF!,$V$13:$AE$22,3,FALSE)&amp; IF(Audit!#REF!=10,Audit!#REF!,"")</f>
        <v>#REF!</v>
      </c>
      <c r="AN642" s="47" t="e">
        <f t="shared" si="290"/>
        <v>#REF!</v>
      </c>
      <c r="AO642" s="50" t="e">
        <f>VLOOKUP(Audit!#REF!,$V$3:$AE$12,4,FALSE) &amp;  Audit!#REF! &amp; IF(Audit!#REF!=10,Audit!#REF!,"")</f>
        <v>#REF!</v>
      </c>
      <c r="AP642" s="50" t="e">
        <f>VLOOKUP(Audit!#REF!,$V$13:$AE$22,4,FALSE)&amp; IF(Audit!#REF!=10,Audit!#REF!,"")</f>
        <v>#REF!</v>
      </c>
      <c r="AQ642" s="47" t="e">
        <f t="shared" si="291"/>
        <v>#REF!</v>
      </c>
      <c r="AR642" s="50" t="e">
        <f>VLOOKUP(Audit!#REF!,$V$3:$AE$12,5,FALSE)&amp; IF(Audit!#REF!=10,Audit!#REF!,"")</f>
        <v>#REF!</v>
      </c>
      <c r="AS642" s="50" t="e">
        <f>VLOOKUP(Audit!#REF!,$V$13:$AE$22,5,FALSE)&amp; IF(Audit!#REF!=10,Audit!#REF!,"")</f>
        <v>#REF!</v>
      </c>
      <c r="AT642" s="47" t="e">
        <f t="shared" si="292"/>
        <v>#REF!</v>
      </c>
      <c r="AU642" s="50" t="e">
        <f>VLOOKUP(Audit!#REF!,$V$3:$AE$12,6,FALSE)&amp; IF(Audit!#REF!=10,Audit!#REF!,"")</f>
        <v>#REF!</v>
      </c>
      <c r="AV642" s="50" t="e">
        <f>VLOOKUP(Audit!#REF!,$V$13:$AE$22,6,FALSE)&amp; IF(Audit!#REF!=10,Audit!#REF!,"")</f>
        <v>#REF!</v>
      </c>
      <c r="AW642" s="47" t="e">
        <f t="shared" si="293"/>
        <v>#REF!</v>
      </c>
      <c r="AX642" s="50" t="e">
        <f>VLOOKUP(Audit!#REF!,$V$3:$AE$12,7,FALSE)&amp; IF(Audit!#REF!=10,Audit!#REF!,"")</f>
        <v>#REF!</v>
      </c>
      <c r="AY642" s="50" t="e">
        <f>VLOOKUP(Audit!#REF!,$V$13:$AE$22,7,FALSE) &amp; IF(Audit!#REF!=10,Audit!#REF!,"")</f>
        <v>#REF!</v>
      </c>
      <c r="AZ642" s="47" t="e">
        <f t="shared" si="294"/>
        <v>#REF!</v>
      </c>
      <c r="BA642" s="50" t="e">
        <f>VLOOKUP(Audit!#REF!,$V$3:$AE$12,8,FALSE)&amp; Audit!#REF! &amp; IF(Audit!#REF!=10,Audit!#REF!,"")</f>
        <v>#REF!</v>
      </c>
      <c r="BB642" s="50" t="e">
        <f>VLOOKUP(Audit!#REF!,$V$13:$AE$22,8,FALSE) &amp; IF(Audit!#REF!=10,Audit!#REF!,"")</f>
        <v>#REF!</v>
      </c>
      <c r="BC642" s="47" t="e">
        <f t="shared" si="295"/>
        <v>#REF!</v>
      </c>
      <c r="BD642" s="50" t="e">
        <f>VLOOKUP(Audit!#REF!,$V$3:$AE$12,9,FALSE)&amp; IF(Audit!#REF!=10,Audit!#REF!,"")</f>
        <v>#REF!</v>
      </c>
      <c r="BE642" s="50" t="e">
        <f>VLOOKUP(Audit!#REF!,$V$13:$AE$22,9,FALSE) &amp; IF(Audit!#REF!=10,Audit!#REF!,"") &amp; IF(Audit!#REF!&lt;&gt;1,U642,"")</f>
        <v>#REF!</v>
      </c>
      <c r="BF642" s="47" t="e">
        <f t="shared" si="296"/>
        <v>#REF!</v>
      </c>
      <c r="BG642" s="50" t="e">
        <f>VLOOKUP(Audit!#REF!,$V$3:$AE$12,10,FALSE) &amp; Audit!#REF! &amp; IF(Audit!#REF!=10,Audit!#REF!,"")</f>
        <v>#REF!</v>
      </c>
      <c r="BH642" s="50" t="e">
        <f>VLOOKUP(Audit!#REF!,$V$13:$AE$22,10,FALSE) &amp; IF(Audit!#REF!=10,Audit!#REF!,"") &amp; IF(Audit!#REF!&lt;&gt;1,U642,"")</f>
        <v>#REF!</v>
      </c>
      <c r="BI642" s="47" t="e">
        <f t="shared" si="297"/>
        <v>#REF!</v>
      </c>
      <c r="BJ642" s="48" t="str">
        <f t="shared" si="298"/>
        <v/>
      </c>
      <c r="BK642" s="48" t="str">
        <f t="shared" si="299"/>
        <v/>
      </c>
      <c r="BL642" s="48" t="str">
        <f t="shared" si="300"/>
        <v/>
      </c>
      <c r="BM642" s="48" t="str">
        <f t="shared" si="301"/>
        <v/>
      </c>
      <c r="BN642" s="48" t="str">
        <f t="shared" si="302"/>
        <v/>
      </c>
      <c r="BO642" s="48" t="str">
        <f t="shared" si="303"/>
        <v/>
      </c>
      <c r="BP642" s="48" t="str">
        <f t="shared" si="304"/>
        <v/>
      </c>
      <c r="BQ642" s="48" t="str">
        <f t="shared" si="305"/>
        <v/>
      </c>
      <c r="BR642" s="48" t="str">
        <f t="shared" si="306"/>
        <v/>
      </c>
      <c r="BS642" s="48" t="str">
        <f t="shared" si="307"/>
        <v/>
      </c>
      <c r="BT642" s="48" t="str">
        <f t="shared" si="308"/>
        <v/>
      </c>
      <c r="BU642" s="48" t="str">
        <f t="shared" si="309"/>
        <v/>
      </c>
    </row>
    <row r="643" spans="1:73">
      <c r="A643" s="10" t="e">
        <f>Audit!#REF!</f>
        <v>#REF!</v>
      </c>
      <c r="B643" s="10" t="e">
        <f t="shared" si="280"/>
        <v>#REF!</v>
      </c>
      <c r="C643" s="17" t="e">
        <f>VLOOKUP(Audit!#REF!,$V$3:$AE$12,2,FALSE) &amp; VLOOKUP(Audit!#REF!,$V$13:$AE$22,2,FALSE)&amp; IF(Audit!#REF!=10,Audit!#REF!&amp;Audit!#REF!,"")</f>
        <v>#REF!</v>
      </c>
      <c r="D643" s="17" t="e">
        <f>VLOOKUP(Audit!#REF!,$V$3:$AE$12,3,FALSE) &amp; VLOOKUP(Audit!#REF!,$V$13:$AE$22,3,FALSE) &amp;IF(Audit!#REF!=10,Audit!#REF!&amp;Audit!#REF!,"")</f>
        <v>#REF!</v>
      </c>
      <c r="E643" s="17" t="e">
        <f>VLOOKUP(Audit!#REF!,$V$3:$AE$12,4,FALSE)&amp; Audit!#REF! &amp; VLOOKUP(Audit!#REF!,$V$13:$AE$22,4,FALSE)&amp; IF(Audit!#REF!=10,Audit!#REF!&amp;Audit!#REF!,"")</f>
        <v>#REF!</v>
      </c>
      <c r="F643" s="17" t="e">
        <f>VLOOKUP(Audit!#REF!,$V$3:$AE$12,5,FALSE) &amp; VLOOKUP(Audit!#REF!,$V$13:$AE$22,5,FALSE)&amp; IF(Audit!#REF!=10,Audit!#REF!&amp;Audit!#REF!,"")</f>
        <v>#REF!</v>
      </c>
      <c r="G643" s="17" t="e">
        <f>VLOOKUP(Audit!#REF!,$V$3:$AE$12,6,FALSE) &amp; VLOOKUP(Audit!#REF!,$V$13:$AE$22,6,FALSE)&amp; IF(Audit!#REF!=10,Audit!#REF!&amp;Audit!#REF!,"")</f>
        <v>#REF!</v>
      </c>
      <c r="H643" s="17" t="e">
        <f>VLOOKUP(Audit!#REF!,$V$3:$AE$12,7,FALSE) &amp; VLOOKUP(Audit!#REF!,$V$13:$AE$22,7,FALSE)&amp;IF(Audit!#REF!=10,Audit!#REF!&amp;Audit!#REF!,"")</f>
        <v>#REF!</v>
      </c>
      <c r="I643" s="17" t="e">
        <f>VLOOKUP(Audit!#REF!,$V$3:$AE$12,8,FALSE) &amp; Audit!#REF! &amp; VLOOKUP(Audit!#REF!,$V$13:$AE$22,8,FALSE)&amp;IF(Audit!#REF!=10,Audit!#REF!&amp;Audit!#REF!,"")</f>
        <v>#REF!</v>
      </c>
      <c r="J643" s="17" t="e">
        <f>VLOOKUP(Audit!#REF!,$V$3:$AE$12,9,FALSE) &amp; VLOOKUP(Audit!#REF!,$V$13:$AE$22,9,FALSE) &amp; IF(Audit!#REF!=10,Audit!#REF!&amp;Audit!#REF!,"") &amp; IF(Audit!#REF!&lt;&gt;1,U643,"")</f>
        <v>#REF!</v>
      </c>
      <c r="K643" s="17" t="e">
        <f>VLOOKUP(Audit!#REF!,$V$3:$AE$12,10,FALSE) &amp; Audit!#REF! &amp; VLOOKUP(Audit!#REF!,$V$13:$AE$22,10,FALSE) &amp; IF(Audit!#REF!=10,Audit!#REF!&amp;Audit!#REF!,"") &amp; IF(Audit!#REF!&lt;&gt;1,U643,"")</f>
        <v>#REF!</v>
      </c>
      <c r="L643" s="10" t="e">
        <f>Audit!#REF!</f>
        <v>#REF!</v>
      </c>
      <c r="M643" s="10" t="e">
        <f t="shared" si="281"/>
        <v>#REF!</v>
      </c>
      <c r="N643" s="10" t="e">
        <f t="shared" si="282"/>
        <v>#REF!</v>
      </c>
      <c r="O643" s="10" t="e">
        <f t="shared" si="283"/>
        <v>#REF!</v>
      </c>
      <c r="P643" s="10" t="e">
        <f t="shared" si="284"/>
        <v>#REF!</v>
      </c>
      <c r="Q643" s="10" t="e">
        <f t="shared" si="285"/>
        <v>#REF!</v>
      </c>
      <c r="R643" s="10" t="e">
        <f t="shared" si="286"/>
        <v>#REF!</v>
      </c>
      <c r="S643" s="10" t="e">
        <f t="shared" si="287"/>
        <v>#REF!</v>
      </c>
      <c r="T643" s="10" t="e">
        <f t="shared" si="288"/>
        <v>#REF!</v>
      </c>
      <c r="U643" s="17" t="e">
        <f>IF(Audit!#REF!="","",VLOOKUP(Audit!#REF!,$W$26:$X$35,2,FALSE)) &amp; Audit!#REF! &amp; IF(Audit!#REF!="","",IF(Audit!#REF!&lt;=1.4,VLOOKUP(Audit!#REF!,$W$38:X688,2,FALSE),VLOOKUP(Audit!#REF!,$W$51:$X$61,2,FALSE))) &amp; IF(Audit!#REF!="","",VLOOKUP(Audit!#REF!,$Y$26:$Z$35,2,FALSE) &amp; Audit!#REF! &amp; IF(Audit!#REF!="","",IF(Audit!#REF!&lt;=1.4,VLOOKUP(Audit!#REF!,$Y$38:$Z$48,2,FALSE),VLOOKUP(Audit!#REF!,$Y$51:$Z$61,2,FALSE))))</f>
        <v>#REF!</v>
      </c>
      <c r="V643" s="21"/>
      <c r="AH643" s="49" t="e">
        <f>Audit!#REF!</f>
        <v>#REF!</v>
      </c>
      <c r="AI643" s="50" t="e">
        <f>VLOOKUP(Audit!#REF!,$V$3:$AE$12,2,FALSE)&amp; IF(Audit!#REF!=10,Audit!#REF!,"")</f>
        <v>#REF!</v>
      </c>
      <c r="AJ643" s="50" t="e">
        <f>VLOOKUP(Audit!#REF!,$V$13:$AE$22,2,FALSE)&amp; IF(Audit!#REF!=10,Audit!#REF!,"")</f>
        <v>#REF!</v>
      </c>
      <c r="AK643" s="47" t="e">
        <f t="shared" si="289"/>
        <v>#REF!</v>
      </c>
      <c r="AL643" s="50" t="e">
        <f>VLOOKUP(Audit!#REF!,$V$3:$AE$12,3,FALSE)&amp; IF(Audit!#REF!=10,Audit!#REF!,"")</f>
        <v>#REF!</v>
      </c>
      <c r="AM643" s="50" t="e">
        <f>VLOOKUP(Audit!#REF!,$V$13:$AE$22,3,FALSE)&amp; IF(Audit!#REF!=10,Audit!#REF!,"")</f>
        <v>#REF!</v>
      </c>
      <c r="AN643" s="47" t="e">
        <f t="shared" si="290"/>
        <v>#REF!</v>
      </c>
      <c r="AO643" s="50" t="e">
        <f>VLOOKUP(Audit!#REF!,$V$3:$AE$12,4,FALSE) &amp;  Audit!#REF! &amp; IF(Audit!#REF!=10,Audit!#REF!,"")</f>
        <v>#REF!</v>
      </c>
      <c r="AP643" s="50" t="e">
        <f>VLOOKUP(Audit!#REF!,$V$13:$AE$22,4,FALSE)&amp; IF(Audit!#REF!=10,Audit!#REF!,"")</f>
        <v>#REF!</v>
      </c>
      <c r="AQ643" s="47" t="e">
        <f t="shared" si="291"/>
        <v>#REF!</v>
      </c>
      <c r="AR643" s="50" t="e">
        <f>VLOOKUP(Audit!#REF!,$V$3:$AE$12,5,FALSE)&amp; IF(Audit!#REF!=10,Audit!#REF!,"")</f>
        <v>#REF!</v>
      </c>
      <c r="AS643" s="50" t="e">
        <f>VLOOKUP(Audit!#REF!,$V$13:$AE$22,5,FALSE)&amp; IF(Audit!#REF!=10,Audit!#REF!,"")</f>
        <v>#REF!</v>
      </c>
      <c r="AT643" s="47" t="e">
        <f t="shared" si="292"/>
        <v>#REF!</v>
      </c>
      <c r="AU643" s="50" t="e">
        <f>VLOOKUP(Audit!#REF!,$V$3:$AE$12,6,FALSE)&amp; IF(Audit!#REF!=10,Audit!#REF!,"")</f>
        <v>#REF!</v>
      </c>
      <c r="AV643" s="50" t="e">
        <f>VLOOKUP(Audit!#REF!,$V$13:$AE$22,6,FALSE)&amp; IF(Audit!#REF!=10,Audit!#REF!,"")</f>
        <v>#REF!</v>
      </c>
      <c r="AW643" s="47" t="e">
        <f t="shared" si="293"/>
        <v>#REF!</v>
      </c>
      <c r="AX643" s="50" t="e">
        <f>VLOOKUP(Audit!#REF!,$V$3:$AE$12,7,FALSE)&amp; IF(Audit!#REF!=10,Audit!#REF!,"")</f>
        <v>#REF!</v>
      </c>
      <c r="AY643" s="50" t="e">
        <f>VLOOKUP(Audit!#REF!,$V$13:$AE$22,7,FALSE) &amp; IF(Audit!#REF!=10,Audit!#REF!,"")</f>
        <v>#REF!</v>
      </c>
      <c r="AZ643" s="47" t="e">
        <f t="shared" si="294"/>
        <v>#REF!</v>
      </c>
      <c r="BA643" s="50" t="e">
        <f>VLOOKUP(Audit!#REF!,$V$3:$AE$12,8,FALSE)&amp; Audit!#REF! &amp; IF(Audit!#REF!=10,Audit!#REF!,"")</f>
        <v>#REF!</v>
      </c>
      <c r="BB643" s="50" t="e">
        <f>VLOOKUP(Audit!#REF!,$V$13:$AE$22,8,FALSE) &amp; IF(Audit!#REF!=10,Audit!#REF!,"")</f>
        <v>#REF!</v>
      </c>
      <c r="BC643" s="47" t="e">
        <f t="shared" si="295"/>
        <v>#REF!</v>
      </c>
      <c r="BD643" s="50" t="e">
        <f>VLOOKUP(Audit!#REF!,$V$3:$AE$12,9,FALSE)&amp; IF(Audit!#REF!=10,Audit!#REF!,"")</f>
        <v>#REF!</v>
      </c>
      <c r="BE643" s="50" t="e">
        <f>VLOOKUP(Audit!#REF!,$V$13:$AE$22,9,FALSE) &amp; IF(Audit!#REF!=10,Audit!#REF!,"") &amp; IF(Audit!#REF!&lt;&gt;1,U643,"")</f>
        <v>#REF!</v>
      </c>
      <c r="BF643" s="47" t="e">
        <f t="shared" si="296"/>
        <v>#REF!</v>
      </c>
      <c r="BG643" s="50" t="e">
        <f>VLOOKUP(Audit!#REF!,$V$3:$AE$12,10,FALSE) &amp; Audit!#REF! &amp; IF(Audit!#REF!=10,Audit!#REF!,"")</f>
        <v>#REF!</v>
      </c>
      <c r="BH643" s="50" t="e">
        <f>VLOOKUP(Audit!#REF!,$V$13:$AE$22,10,FALSE) &amp; IF(Audit!#REF!=10,Audit!#REF!,"") &amp; IF(Audit!#REF!&lt;&gt;1,U643,"")</f>
        <v>#REF!</v>
      </c>
      <c r="BI643" s="47" t="e">
        <f t="shared" si="297"/>
        <v>#REF!</v>
      </c>
      <c r="BJ643" s="48" t="str">
        <f t="shared" si="298"/>
        <v/>
      </c>
      <c r="BK643" s="48" t="str">
        <f t="shared" si="299"/>
        <v/>
      </c>
      <c r="BL643" s="48" t="str">
        <f t="shared" si="300"/>
        <v/>
      </c>
      <c r="BM643" s="48" t="str">
        <f t="shared" si="301"/>
        <v/>
      </c>
      <c r="BN643" s="48" t="str">
        <f t="shared" si="302"/>
        <v/>
      </c>
      <c r="BO643" s="48" t="str">
        <f t="shared" si="303"/>
        <v/>
      </c>
      <c r="BP643" s="48" t="str">
        <f t="shared" si="304"/>
        <v/>
      </c>
      <c r="BQ643" s="48" t="str">
        <f t="shared" si="305"/>
        <v/>
      </c>
      <c r="BR643" s="48" t="str">
        <f t="shared" si="306"/>
        <v/>
      </c>
      <c r="BS643" s="48" t="str">
        <f t="shared" si="307"/>
        <v/>
      </c>
      <c r="BT643" s="48" t="str">
        <f t="shared" si="308"/>
        <v/>
      </c>
      <c r="BU643" s="48" t="str">
        <f t="shared" si="309"/>
        <v/>
      </c>
    </row>
    <row r="644" spans="1:73">
      <c r="A644" s="10" t="e">
        <f>Audit!#REF!</f>
        <v>#REF!</v>
      </c>
      <c r="B644" s="10" t="e">
        <f t="shared" ref="B644:B707" si="310">CONCATENATE(C644&amp;M644&amp;D644&amp;N644&amp;E644&amp;O644&amp;F644&amp;P644&amp;G644&amp;Q644&amp;H644&amp;R644&amp;I644&amp;S644&amp;J644&amp;T644&amp;K644)</f>
        <v>#REF!</v>
      </c>
      <c r="C644" s="17" t="e">
        <f>VLOOKUP(Audit!#REF!,$V$3:$AE$12,2,FALSE) &amp; VLOOKUP(Audit!#REF!,$V$13:$AE$22,2,FALSE)&amp; IF(Audit!#REF!=10,Audit!#REF!&amp;Audit!#REF!,"")</f>
        <v>#REF!</v>
      </c>
      <c r="D644" s="17" t="e">
        <f>VLOOKUP(Audit!#REF!,$V$3:$AE$12,3,FALSE) &amp; VLOOKUP(Audit!#REF!,$V$13:$AE$22,3,FALSE) &amp;IF(Audit!#REF!=10,Audit!#REF!&amp;Audit!#REF!,"")</f>
        <v>#REF!</v>
      </c>
      <c r="E644" s="17" t="e">
        <f>VLOOKUP(Audit!#REF!,$V$3:$AE$12,4,FALSE)&amp; Audit!#REF! &amp; VLOOKUP(Audit!#REF!,$V$13:$AE$22,4,FALSE)&amp; IF(Audit!#REF!=10,Audit!#REF!&amp;Audit!#REF!,"")</f>
        <v>#REF!</v>
      </c>
      <c r="F644" s="17" t="e">
        <f>VLOOKUP(Audit!#REF!,$V$3:$AE$12,5,FALSE) &amp; VLOOKUP(Audit!#REF!,$V$13:$AE$22,5,FALSE)&amp; IF(Audit!#REF!=10,Audit!#REF!&amp;Audit!#REF!,"")</f>
        <v>#REF!</v>
      </c>
      <c r="G644" s="17" t="e">
        <f>VLOOKUP(Audit!#REF!,$V$3:$AE$12,6,FALSE) &amp; VLOOKUP(Audit!#REF!,$V$13:$AE$22,6,FALSE)&amp; IF(Audit!#REF!=10,Audit!#REF!&amp;Audit!#REF!,"")</f>
        <v>#REF!</v>
      </c>
      <c r="H644" s="17" t="e">
        <f>VLOOKUP(Audit!#REF!,$V$3:$AE$12,7,FALSE) &amp; VLOOKUP(Audit!#REF!,$V$13:$AE$22,7,FALSE)&amp;IF(Audit!#REF!=10,Audit!#REF!&amp;Audit!#REF!,"")</f>
        <v>#REF!</v>
      </c>
      <c r="I644" s="17" t="e">
        <f>VLOOKUP(Audit!#REF!,$V$3:$AE$12,8,FALSE) &amp; Audit!#REF! &amp; VLOOKUP(Audit!#REF!,$V$13:$AE$22,8,FALSE)&amp;IF(Audit!#REF!=10,Audit!#REF!&amp;Audit!#REF!,"")</f>
        <v>#REF!</v>
      </c>
      <c r="J644" s="17" t="e">
        <f>VLOOKUP(Audit!#REF!,$V$3:$AE$12,9,FALSE) &amp; VLOOKUP(Audit!#REF!,$V$13:$AE$22,9,FALSE) &amp; IF(Audit!#REF!=10,Audit!#REF!&amp;Audit!#REF!,"") &amp; IF(Audit!#REF!&lt;&gt;1,U644,"")</f>
        <v>#REF!</v>
      </c>
      <c r="K644" s="17" t="e">
        <f>VLOOKUP(Audit!#REF!,$V$3:$AE$12,10,FALSE) &amp; Audit!#REF! &amp; VLOOKUP(Audit!#REF!,$V$13:$AE$22,10,FALSE) &amp; IF(Audit!#REF!=10,Audit!#REF!&amp;Audit!#REF!,"") &amp; IF(Audit!#REF!&lt;&gt;1,U644,"")</f>
        <v>#REF!</v>
      </c>
      <c r="L644" s="10" t="e">
        <f>Audit!#REF!</f>
        <v>#REF!</v>
      </c>
      <c r="M644" s="10" t="e">
        <f t="shared" ref="M644:M707" si="311">IF(C644="","",IF(D644&lt;&gt;"",$W$23,IF(E644&lt;&gt;"",$W$23,IF(F644&lt;&gt;"",$W$23,IF(G644&lt;&gt;"",$W$23,IF(H644&lt;&gt;"",$W$23,IF(I644&lt;&gt;"",$W$23,IF(J644&lt;&gt;"",$W$23,IF(K644&lt;&gt;"",$W$23,"")))))))))</f>
        <v>#REF!</v>
      </c>
      <c r="N644" s="10" t="e">
        <f t="shared" ref="N644:N707" si="312">IF(D644="","",IF(E644&lt;&gt;"",$W$23,IF(F644&lt;&gt;"",$W$23,IF(G644&lt;&gt;"",$W$23,IF(H644&lt;&gt;"",$W$23,IF(I644&lt;&gt;"",$W$23,IF(J644&lt;&gt;"",$W$23,IF(K644&lt;&gt;"",$W$23,""))))))))</f>
        <v>#REF!</v>
      </c>
      <c r="O644" s="10" t="e">
        <f t="shared" ref="O644:O707" si="313">IF(E644="","",IF(F644&lt;&gt;"",$W$23,IF(G644&lt;&gt;"",$W$23,IF(H644&lt;&gt;"",$W$23,IF(I644&lt;&gt;"",$W$23,IF(J644&lt;&gt;"",$W$23,IF(K644&lt;&gt;"",$W$23,"")))))))</f>
        <v>#REF!</v>
      </c>
      <c r="P644" s="10" t="e">
        <f t="shared" ref="P644:P707" si="314">IF(F644="","",IF(G644&lt;&gt;"",$W$23,IF(H644&lt;&gt;"",$W$23,IF(I644&lt;&gt;"",$W$23,IF(J644&lt;&gt;"",$W$23,IF(K644&lt;&gt;"",$W$23,""))))))</f>
        <v>#REF!</v>
      </c>
      <c r="Q644" s="10" t="e">
        <f t="shared" ref="Q644:Q707" si="315">IF(G644="","",IF(H644&lt;&gt;"",$W$23,IF(I644&lt;&gt;"",$W$23,IF(J644&lt;&gt;"",$W$23,IF(K644&lt;&gt;"",$W$23,"")))))</f>
        <v>#REF!</v>
      </c>
      <c r="R644" s="10" t="e">
        <f t="shared" ref="R644:R707" si="316">IF(H644="","",IF(I644&lt;&gt;"",$W$23,IF(J644&lt;&gt;"",$W$23,IF(K644&lt;&gt;"",$W$23,""))))</f>
        <v>#REF!</v>
      </c>
      <c r="S644" s="10" t="e">
        <f t="shared" ref="S644:S707" si="317">IF(I644="","",IF(J644&lt;&gt;"",$W$23,IF(K644&lt;&gt;"",$W$23,"")))</f>
        <v>#REF!</v>
      </c>
      <c r="T644" s="10" t="e">
        <f t="shared" ref="T644:T707" si="318">IF(J644="","",IF(K644&lt;&gt;"",$W$23,""))</f>
        <v>#REF!</v>
      </c>
      <c r="U644" s="17" t="e">
        <f>IF(Audit!#REF!="","",VLOOKUP(Audit!#REF!,$W$26:$X$35,2,FALSE)) &amp; Audit!#REF! &amp; IF(Audit!#REF!="","",IF(Audit!#REF!&lt;=1.4,VLOOKUP(Audit!#REF!,$W$38:X689,2,FALSE),VLOOKUP(Audit!#REF!,$W$51:$X$61,2,FALSE))) &amp; IF(Audit!#REF!="","",VLOOKUP(Audit!#REF!,$Y$26:$Z$35,2,FALSE) &amp; Audit!#REF! &amp; IF(Audit!#REF!="","",IF(Audit!#REF!&lt;=1.4,VLOOKUP(Audit!#REF!,$Y$38:$Z$48,2,FALSE),VLOOKUP(Audit!#REF!,$Y$51:$Z$61,2,FALSE))))</f>
        <v>#REF!</v>
      </c>
      <c r="V644" s="21"/>
      <c r="AH644" s="49" t="e">
        <f>Audit!#REF!</f>
        <v>#REF!</v>
      </c>
      <c r="AI644" s="50" t="e">
        <f>VLOOKUP(Audit!#REF!,$V$3:$AE$12,2,FALSE)&amp; IF(Audit!#REF!=10,Audit!#REF!,"")</f>
        <v>#REF!</v>
      </c>
      <c r="AJ644" s="50" t="e">
        <f>VLOOKUP(Audit!#REF!,$V$13:$AE$22,2,FALSE)&amp; IF(Audit!#REF!=10,Audit!#REF!,"")</f>
        <v>#REF!</v>
      </c>
      <c r="AK644" s="47" t="e">
        <f t="shared" ref="AK644:AK707" si="319">IF(AI644="","",COUNTIF(AI644," •*"))</f>
        <v>#REF!</v>
      </c>
      <c r="AL644" s="50" t="e">
        <f>VLOOKUP(Audit!#REF!,$V$3:$AE$12,3,FALSE)&amp; IF(Audit!#REF!=10,Audit!#REF!,"")</f>
        <v>#REF!</v>
      </c>
      <c r="AM644" s="50" t="e">
        <f>VLOOKUP(Audit!#REF!,$V$13:$AE$22,3,FALSE)&amp; IF(Audit!#REF!=10,Audit!#REF!,"")</f>
        <v>#REF!</v>
      </c>
      <c r="AN644" s="47" t="e">
        <f t="shared" ref="AN644:AN707" si="320">IF(AL644="","",COUNTIF(AL644," •*") + COUNTIF(AI644," •*"))</f>
        <v>#REF!</v>
      </c>
      <c r="AO644" s="50" t="e">
        <f>VLOOKUP(Audit!#REF!,$V$3:$AE$12,4,FALSE) &amp;  Audit!#REF! &amp; IF(Audit!#REF!=10,Audit!#REF!,"")</f>
        <v>#REF!</v>
      </c>
      <c r="AP644" s="50" t="e">
        <f>VLOOKUP(Audit!#REF!,$V$13:$AE$22,4,FALSE)&amp; IF(Audit!#REF!=10,Audit!#REF!,"")</f>
        <v>#REF!</v>
      </c>
      <c r="AQ644" s="47" t="e">
        <f t="shared" ref="AQ644:AQ707" si="321">IF(AO644="","",COUNTIF(AI644," •*")+COUNTIF(AL644," •*")+COUNTIF(AO644," •*"))</f>
        <v>#REF!</v>
      </c>
      <c r="AR644" s="50" t="e">
        <f>VLOOKUP(Audit!#REF!,$V$3:$AE$12,5,FALSE)&amp; IF(Audit!#REF!=10,Audit!#REF!,"")</f>
        <v>#REF!</v>
      </c>
      <c r="AS644" s="50" t="e">
        <f>VLOOKUP(Audit!#REF!,$V$13:$AE$22,5,FALSE)&amp; IF(Audit!#REF!=10,Audit!#REF!,"")</f>
        <v>#REF!</v>
      </c>
      <c r="AT644" s="47" t="e">
        <f t="shared" ref="AT644:AT707" si="322">IF(AR644="","",COUNTIF(AI644," •*")+COUNTIF(AL644," •*")+COUNTIF(AO644," •*")+COUNTIF(AR644," •*"))</f>
        <v>#REF!</v>
      </c>
      <c r="AU644" s="50" t="e">
        <f>VLOOKUP(Audit!#REF!,$V$3:$AE$12,6,FALSE)&amp; IF(Audit!#REF!=10,Audit!#REF!,"")</f>
        <v>#REF!</v>
      </c>
      <c r="AV644" s="50" t="e">
        <f>VLOOKUP(Audit!#REF!,$V$13:$AE$22,6,FALSE)&amp; IF(Audit!#REF!=10,Audit!#REF!,"")</f>
        <v>#REF!</v>
      </c>
      <c r="AW644" s="47" t="e">
        <f t="shared" ref="AW644:AW707" si="323">IF(AU644="","",COUNTIF(AI644," •*")+COUNTIF(AL644," •*")+COUNTIF(AO644," •*")+COUNTIF(AR644," •*")+COUNTIF(AU644," •*"))</f>
        <v>#REF!</v>
      </c>
      <c r="AX644" s="50" t="e">
        <f>VLOOKUP(Audit!#REF!,$V$3:$AE$12,7,FALSE)&amp; IF(Audit!#REF!=10,Audit!#REF!,"")</f>
        <v>#REF!</v>
      </c>
      <c r="AY644" s="50" t="e">
        <f>VLOOKUP(Audit!#REF!,$V$13:$AE$22,7,FALSE) &amp; IF(Audit!#REF!=10,Audit!#REF!,"")</f>
        <v>#REF!</v>
      </c>
      <c r="AZ644" s="47" t="e">
        <f t="shared" ref="AZ644:AZ707" si="324">IF(AX644="","",COUNTIF(AI644," •*")+COUNTIF(AL644," •*")+COUNTIF(AO644," •*")+COUNTIF(AR644," •*")+COUNTIF(AU644," •*")+COUNTIF(AX644," •*"))</f>
        <v>#REF!</v>
      </c>
      <c r="BA644" s="50" t="e">
        <f>VLOOKUP(Audit!#REF!,$V$3:$AE$12,8,FALSE)&amp; Audit!#REF! &amp; IF(Audit!#REF!=10,Audit!#REF!,"")</f>
        <v>#REF!</v>
      </c>
      <c r="BB644" s="50" t="e">
        <f>VLOOKUP(Audit!#REF!,$V$13:$AE$22,8,FALSE) &amp; IF(Audit!#REF!=10,Audit!#REF!,"")</f>
        <v>#REF!</v>
      </c>
      <c r="BC644" s="47" t="e">
        <f t="shared" ref="BC644:BC707" si="325">IF(BA644="","",COUNTIF(AI644," •*")+COUNTIF(AL644," •*")+COUNTIF(AO644," •*")+COUNTIF(AR644," •*")+COUNTIF(AU644," •*")+COUNTIF(AX644," •*")+COUNTIF(BA644," •*"))</f>
        <v>#REF!</v>
      </c>
      <c r="BD644" s="50" t="e">
        <f>VLOOKUP(Audit!#REF!,$V$3:$AE$12,9,FALSE)&amp; IF(Audit!#REF!=10,Audit!#REF!,"")</f>
        <v>#REF!</v>
      </c>
      <c r="BE644" s="50" t="e">
        <f>VLOOKUP(Audit!#REF!,$V$13:$AE$22,9,FALSE) &amp; IF(Audit!#REF!=10,Audit!#REF!,"") &amp; IF(Audit!#REF!&lt;&gt;1,U644,"")</f>
        <v>#REF!</v>
      </c>
      <c r="BF644" s="47" t="e">
        <f t="shared" ref="BF644:BF707" si="326">IF(BD644="","",COUNTIF(AI644," •*")+COUNTIF(AL644," •*")+COUNTIF(AO644," •*")+COUNTIF(AR644," •*")+COUNTIF(AU644," •*")+COUNTIF(AX644," •*")+COUNTIF(BA644," •*")+COUNTIF(BD644," •*"))</f>
        <v>#REF!</v>
      </c>
      <c r="BG644" s="50" t="e">
        <f>VLOOKUP(Audit!#REF!,$V$3:$AE$12,10,FALSE) &amp; Audit!#REF! &amp; IF(Audit!#REF!=10,Audit!#REF!,"")</f>
        <v>#REF!</v>
      </c>
      <c r="BH644" s="50" t="e">
        <f>VLOOKUP(Audit!#REF!,$V$13:$AE$22,10,FALSE) &amp; IF(Audit!#REF!=10,Audit!#REF!,"") &amp; IF(Audit!#REF!&lt;&gt;1,U644,"")</f>
        <v>#REF!</v>
      </c>
      <c r="BI644" s="47" t="e">
        <f t="shared" ref="BI644:BI707" si="327">IF(BG644="","",COUNTIF(AI644," •*")+COUNTIF(AL644," •*")+COUNTIF(AO644," •*")+COUNTIF(AR644," •*")+COUNTIF(AU644," •*")+COUNTIF(AX644," •*")+COUNTIF(BA644," •*")+COUNTIF(BD644," •*")+COUNTIF(BG644," •*"))</f>
        <v>#REF!</v>
      </c>
      <c r="BJ644" s="48" t="str">
        <f t="shared" ref="BJ644:BJ707" si="328">IFERROR(INDEX(AI644:BH644,MATCH(1,AK644:BI644,0)),"")</f>
        <v/>
      </c>
      <c r="BK644" s="48" t="str">
        <f t="shared" ref="BK644:BK707" si="329">IFERROR(INDEX(AJ644:BH644,MATCH(1,AK644:BI644,0)),"")</f>
        <v/>
      </c>
      <c r="BL644" s="48" t="str">
        <f t="shared" ref="BL644:BL707" si="330">IFERROR(INDEX(AI644:BH644,MATCH(2,AK644:BI644,0)),"")</f>
        <v/>
      </c>
      <c r="BM644" s="48" t="str">
        <f t="shared" ref="BM644:BM707" si="331">IFERROR(INDEX(AJ644:BH644,MATCH(2,AK644:BI644,0)),"")</f>
        <v/>
      </c>
      <c r="BN644" s="48" t="str">
        <f t="shared" ref="BN644:BN707" si="332">IFERROR(INDEX(AI644:BH644,MATCH(3,AK644:BI644,0)),"")</f>
        <v/>
      </c>
      <c r="BO644" s="48" t="str">
        <f t="shared" ref="BO644:BO707" si="333">IFERROR(INDEX(AJ644:BH644,MATCH(3,AK644:BI644,0)),"")</f>
        <v/>
      </c>
      <c r="BP644" s="48" t="str">
        <f t="shared" ref="BP644:BP707" si="334">IFERROR(INDEX(AI644:BH644,MATCH(4,AK644:BI644,0)),"")</f>
        <v/>
      </c>
      <c r="BQ644" s="48" t="str">
        <f t="shared" ref="BQ644:BQ707" si="335">IFERROR(INDEX(AJ644:BH644,MATCH(4,AK644:BI644,0)),"")</f>
        <v/>
      </c>
      <c r="BR644" s="48" t="str">
        <f t="shared" ref="BR644:BR707" si="336">IFERROR(INDEX(AI644:BH644,MATCH(5,AK644:BI644,0)),"")</f>
        <v/>
      </c>
      <c r="BS644" s="48" t="str">
        <f t="shared" ref="BS644:BS707" si="337">IFERROR(INDEX(AJ644:BH644,MATCH(5,AK644:BI644,0)),"")</f>
        <v/>
      </c>
      <c r="BT644" s="48" t="str">
        <f t="shared" ref="BT644:BT707" si="338">IFERROR(INDEX(AI644:BH644,MATCH(6,AK644:BI644,0)),"")</f>
        <v/>
      </c>
      <c r="BU644" s="48" t="str">
        <f t="shared" ref="BU644:BU707" si="339">IFERROR(INDEX(AJ644:BH644,MATCH(6,AK644:BI644,0)),"")</f>
        <v/>
      </c>
    </row>
    <row r="645" spans="1:73">
      <c r="A645" s="10" t="e">
        <f>Audit!#REF!</f>
        <v>#REF!</v>
      </c>
      <c r="B645" s="10" t="e">
        <f t="shared" si="310"/>
        <v>#REF!</v>
      </c>
      <c r="C645" s="17" t="e">
        <f>VLOOKUP(Audit!#REF!,$V$3:$AE$12,2,FALSE) &amp; VLOOKUP(Audit!#REF!,$V$13:$AE$22,2,FALSE)&amp; IF(Audit!#REF!=10,Audit!#REF!&amp;Audit!#REF!,"")</f>
        <v>#REF!</v>
      </c>
      <c r="D645" s="17" t="e">
        <f>VLOOKUP(Audit!#REF!,$V$3:$AE$12,3,FALSE) &amp; VLOOKUP(Audit!#REF!,$V$13:$AE$22,3,FALSE) &amp;IF(Audit!#REF!=10,Audit!#REF!&amp;Audit!#REF!,"")</f>
        <v>#REF!</v>
      </c>
      <c r="E645" s="17" t="e">
        <f>VLOOKUP(Audit!#REF!,$V$3:$AE$12,4,FALSE)&amp; Audit!#REF! &amp; VLOOKUP(Audit!#REF!,$V$13:$AE$22,4,FALSE)&amp; IF(Audit!#REF!=10,Audit!#REF!&amp;Audit!#REF!,"")</f>
        <v>#REF!</v>
      </c>
      <c r="F645" s="17" t="e">
        <f>VLOOKUP(Audit!#REF!,$V$3:$AE$12,5,FALSE) &amp; VLOOKUP(Audit!#REF!,$V$13:$AE$22,5,FALSE)&amp; IF(Audit!#REF!=10,Audit!#REF!&amp;Audit!#REF!,"")</f>
        <v>#REF!</v>
      </c>
      <c r="G645" s="17" t="e">
        <f>VLOOKUP(Audit!#REF!,$V$3:$AE$12,6,FALSE) &amp; VLOOKUP(Audit!#REF!,$V$13:$AE$22,6,FALSE)&amp; IF(Audit!#REF!=10,Audit!#REF!&amp;Audit!#REF!,"")</f>
        <v>#REF!</v>
      </c>
      <c r="H645" s="17" t="e">
        <f>VLOOKUP(Audit!#REF!,$V$3:$AE$12,7,FALSE) &amp; VLOOKUP(Audit!#REF!,$V$13:$AE$22,7,FALSE)&amp;IF(Audit!#REF!=10,Audit!#REF!&amp;Audit!#REF!,"")</f>
        <v>#REF!</v>
      </c>
      <c r="I645" s="17" t="e">
        <f>VLOOKUP(Audit!#REF!,$V$3:$AE$12,8,FALSE) &amp; Audit!#REF! &amp; VLOOKUP(Audit!#REF!,$V$13:$AE$22,8,FALSE)&amp;IF(Audit!#REF!=10,Audit!#REF!&amp;Audit!#REF!,"")</f>
        <v>#REF!</v>
      </c>
      <c r="J645" s="17" t="e">
        <f>VLOOKUP(Audit!#REF!,$V$3:$AE$12,9,FALSE) &amp; VLOOKUP(Audit!#REF!,$V$13:$AE$22,9,FALSE) &amp; IF(Audit!#REF!=10,Audit!#REF!&amp;Audit!#REF!,"") &amp; IF(Audit!#REF!&lt;&gt;1,U645,"")</f>
        <v>#REF!</v>
      </c>
      <c r="K645" s="17" t="e">
        <f>VLOOKUP(Audit!#REF!,$V$3:$AE$12,10,FALSE) &amp; Audit!#REF! &amp; VLOOKUP(Audit!#REF!,$V$13:$AE$22,10,FALSE) &amp; IF(Audit!#REF!=10,Audit!#REF!&amp;Audit!#REF!,"") &amp; IF(Audit!#REF!&lt;&gt;1,U645,"")</f>
        <v>#REF!</v>
      </c>
      <c r="L645" s="10" t="e">
        <f>Audit!#REF!</f>
        <v>#REF!</v>
      </c>
      <c r="M645" s="10" t="e">
        <f t="shared" si="311"/>
        <v>#REF!</v>
      </c>
      <c r="N645" s="10" t="e">
        <f t="shared" si="312"/>
        <v>#REF!</v>
      </c>
      <c r="O645" s="10" t="e">
        <f t="shared" si="313"/>
        <v>#REF!</v>
      </c>
      <c r="P645" s="10" t="e">
        <f t="shared" si="314"/>
        <v>#REF!</v>
      </c>
      <c r="Q645" s="10" t="e">
        <f t="shared" si="315"/>
        <v>#REF!</v>
      </c>
      <c r="R645" s="10" t="e">
        <f t="shared" si="316"/>
        <v>#REF!</v>
      </c>
      <c r="S645" s="10" t="e">
        <f t="shared" si="317"/>
        <v>#REF!</v>
      </c>
      <c r="T645" s="10" t="e">
        <f t="shared" si="318"/>
        <v>#REF!</v>
      </c>
      <c r="U645" s="17" t="e">
        <f>IF(Audit!#REF!="","",VLOOKUP(Audit!#REF!,$W$26:$X$35,2,FALSE)) &amp; Audit!#REF! &amp; IF(Audit!#REF!="","",IF(Audit!#REF!&lt;=1.4,VLOOKUP(Audit!#REF!,$W$38:X690,2,FALSE),VLOOKUP(Audit!#REF!,$W$51:$X$61,2,FALSE))) &amp; IF(Audit!#REF!="","",VLOOKUP(Audit!#REF!,$Y$26:$Z$35,2,FALSE) &amp; Audit!#REF! &amp; IF(Audit!#REF!="","",IF(Audit!#REF!&lt;=1.4,VLOOKUP(Audit!#REF!,$Y$38:$Z$48,2,FALSE),VLOOKUP(Audit!#REF!,$Y$51:$Z$61,2,FALSE))))</f>
        <v>#REF!</v>
      </c>
      <c r="V645" s="21"/>
      <c r="AH645" s="49" t="e">
        <f>Audit!#REF!</f>
        <v>#REF!</v>
      </c>
      <c r="AI645" s="50" t="e">
        <f>VLOOKUP(Audit!#REF!,$V$3:$AE$12,2,FALSE)&amp; IF(Audit!#REF!=10,Audit!#REF!,"")</f>
        <v>#REF!</v>
      </c>
      <c r="AJ645" s="50" t="e">
        <f>VLOOKUP(Audit!#REF!,$V$13:$AE$22,2,FALSE)&amp; IF(Audit!#REF!=10,Audit!#REF!,"")</f>
        <v>#REF!</v>
      </c>
      <c r="AK645" s="47" t="e">
        <f t="shared" si="319"/>
        <v>#REF!</v>
      </c>
      <c r="AL645" s="50" t="e">
        <f>VLOOKUP(Audit!#REF!,$V$3:$AE$12,3,FALSE)&amp; IF(Audit!#REF!=10,Audit!#REF!,"")</f>
        <v>#REF!</v>
      </c>
      <c r="AM645" s="50" t="e">
        <f>VLOOKUP(Audit!#REF!,$V$13:$AE$22,3,FALSE)&amp; IF(Audit!#REF!=10,Audit!#REF!,"")</f>
        <v>#REF!</v>
      </c>
      <c r="AN645" s="47" t="e">
        <f t="shared" si="320"/>
        <v>#REF!</v>
      </c>
      <c r="AO645" s="50" t="e">
        <f>VLOOKUP(Audit!#REF!,$V$3:$AE$12,4,FALSE) &amp;  Audit!#REF! &amp; IF(Audit!#REF!=10,Audit!#REF!,"")</f>
        <v>#REF!</v>
      </c>
      <c r="AP645" s="50" t="e">
        <f>VLOOKUP(Audit!#REF!,$V$13:$AE$22,4,FALSE)&amp; IF(Audit!#REF!=10,Audit!#REF!,"")</f>
        <v>#REF!</v>
      </c>
      <c r="AQ645" s="47" t="e">
        <f t="shared" si="321"/>
        <v>#REF!</v>
      </c>
      <c r="AR645" s="50" t="e">
        <f>VLOOKUP(Audit!#REF!,$V$3:$AE$12,5,FALSE)&amp; IF(Audit!#REF!=10,Audit!#REF!,"")</f>
        <v>#REF!</v>
      </c>
      <c r="AS645" s="50" t="e">
        <f>VLOOKUP(Audit!#REF!,$V$13:$AE$22,5,FALSE)&amp; IF(Audit!#REF!=10,Audit!#REF!,"")</f>
        <v>#REF!</v>
      </c>
      <c r="AT645" s="47" t="e">
        <f t="shared" si="322"/>
        <v>#REF!</v>
      </c>
      <c r="AU645" s="50" t="e">
        <f>VLOOKUP(Audit!#REF!,$V$3:$AE$12,6,FALSE)&amp; IF(Audit!#REF!=10,Audit!#REF!,"")</f>
        <v>#REF!</v>
      </c>
      <c r="AV645" s="50" t="e">
        <f>VLOOKUP(Audit!#REF!,$V$13:$AE$22,6,FALSE)&amp; IF(Audit!#REF!=10,Audit!#REF!,"")</f>
        <v>#REF!</v>
      </c>
      <c r="AW645" s="47" t="e">
        <f t="shared" si="323"/>
        <v>#REF!</v>
      </c>
      <c r="AX645" s="50" t="e">
        <f>VLOOKUP(Audit!#REF!,$V$3:$AE$12,7,FALSE)&amp; IF(Audit!#REF!=10,Audit!#REF!,"")</f>
        <v>#REF!</v>
      </c>
      <c r="AY645" s="50" t="e">
        <f>VLOOKUP(Audit!#REF!,$V$13:$AE$22,7,FALSE) &amp; IF(Audit!#REF!=10,Audit!#REF!,"")</f>
        <v>#REF!</v>
      </c>
      <c r="AZ645" s="47" t="e">
        <f t="shared" si="324"/>
        <v>#REF!</v>
      </c>
      <c r="BA645" s="50" t="e">
        <f>VLOOKUP(Audit!#REF!,$V$3:$AE$12,8,FALSE)&amp; Audit!#REF! &amp; IF(Audit!#REF!=10,Audit!#REF!,"")</f>
        <v>#REF!</v>
      </c>
      <c r="BB645" s="50" t="e">
        <f>VLOOKUP(Audit!#REF!,$V$13:$AE$22,8,FALSE) &amp; IF(Audit!#REF!=10,Audit!#REF!,"")</f>
        <v>#REF!</v>
      </c>
      <c r="BC645" s="47" t="e">
        <f t="shared" si="325"/>
        <v>#REF!</v>
      </c>
      <c r="BD645" s="50" t="e">
        <f>VLOOKUP(Audit!#REF!,$V$3:$AE$12,9,FALSE)&amp; IF(Audit!#REF!=10,Audit!#REF!,"")</f>
        <v>#REF!</v>
      </c>
      <c r="BE645" s="50" t="e">
        <f>VLOOKUP(Audit!#REF!,$V$13:$AE$22,9,FALSE) &amp; IF(Audit!#REF!=10,Audit!#REF!,"") &amp; IF(Audit!#REF!&lt;&gt;1,U645,"")</f>
        <v>#REF!</v>
      </c>
      <c r="BF645" s="47" t="e">
        <f t="shared" si="326"/>
        <v>#REF!</v>
      </c>
      <c r="BG645" s="50" t="e">
        <f>VLOOKUP(Audit!#REF!,$V$3:$AE$12,10,FALSE) &amp; Audit!#REF! &amp; IF(Audit!#REF!=10,Audit!#REF!,"")</f>
        <v>#REF!</v>
      </c>
      <c r="BH645" s="50" t="e">
        <f>VLOOKUP(Audit!#REF!,$V$13:$AE$22,10,FALSE) &amp; IF(Audit!#REF!=10,Audit!#REF!,"") &amp; IF(Audit!#REF!&lt;&gt;1,U645,"")</f>
        <v>#REF!</v>
      </c>
      <c r="BI645" s="47" t="e">
        <f t="shared" si="327"/>
        <v>#REF!</v>
      </c>
      <c r="BJ645" s="48" t="str">
        <f t="shared" si="328"/>
        <v/>
      </c>
      <c r="BK645" s="48" t="str">
        <f t="shared" si="329"/>
        <v/>
      </c>
      <c r="BL645" s="48" t="str">
        <f t="shared" si="330"/>
        <v/>
      </c>
      <c r="BM645" s="48" t="str">
        <f t="shared" si="331"/>
        <v/>
      </c>
      <c r="BN645" s="48" t="str">
        <f t="shared" si="332"/>
        <v/>
      </c>
      <c r="BO645" s="48" t="str">
        <f t="shared" si="333"/>
        <v/>
      </c>
      <c r="BP645" s="48" t="str">
        <f t="shared" si="334"/>
        <v/>
      </c>
      <c r="BQ645" s="48" t="str">
        <f t="shared" si="335"/>
        <v/>
      </c>
      <c r="BR645" s="48" t="str">
        <f t="shared" si="336"/>
        <v/>
      </c>
      <c r="BS645" s="48" t="str">
        <f t="shared" si="337"/>
        <v/>
      </c>
      <c r="BT645" s="48" t="str">
        <f t="shared" si="338"/>
        <v/>
      </c>
      <c r="BU645" s="48" t="str">
        <f t="shared" si="339"/>
        <v/>
      </c>
    </row>
    <row r="646" spans="1:73">
      <c r="A646" s="10" t="e">
        <f>Audit!#REF!</f>
        <v>#REF!</v>
      </c>
      <c r="B646" s="10" t="e">
        <f t="shared" si="310"/>
        <v>#REF!</v>
      </c>
      <c r="C646" s="17" t="e">
        <f>VLOOKUP(Audit!#REF!,$V$3:$AE$12,2,FALSE) &amp; VLOOKUP(Audit!#REF!,$V$13:$AE$22,2,FALSE)&amp; IF(Audit!#REF!=10,Audit!#REF!&amp;Audit!#REF!,"")</f>
        <v>#REF!</v>
      </c>
      <c r="D646" s="17" t="e">
        <f>VLOOKUP(Audit!#REF!,$V$3:$AE$12,3,FALSE) &amp; VLOOKUP(Audit!#REF!,$V$13:$AE$22,3,FALSE) &amp;IF(Audit!#REF!=10,Audit!#REF!&amp;Audit!#REF!,"")</f>
        <v>#REF!</v>
      </c>
      <c r="E646" s="17" t="e">
        <f>VLOOKUP(Audit!#REF!,$V$3:$AE$12,4,FALSE)&amp; Audit!#REF! &amp; VLOOKUP(Audit!#REF!,$V$13:$AE$22,4,FALSE)&amp; IF(Audit!#REF!=10,Audit!#REF!&amp;Audit!#REF!,"")</f>
        <v>#REF!</v>
      </c>
      <c r="F646" s="17" t="e">
        <f>VLOOKUP(Audit!#REF!,$V$3:$AE$12,5,FALSE) &amp; VLOOKUP(Audit!#REF!,$V$13:$AE$22,5,FALSE)&amp; IF(Audit!#REF!=10,Audit!#REF!&amp;Audit!#REF!,"")</f>
        <v>#REF!</v>
      </c>
      <c r="G646" s="17" t="e">
        <f>VLOOKUP(Audit!#REF!,$V$3:$AE$12,6,FALSE) &amp; VLOOKUP(Audit!#REF!,$V$13:$AE$22,6,FALSE)&amp; IF(Audit!#REF!=10,Audit!#REF!&amp;Audit!#REF!,"")</f>
        <v>#REF!</v>
      </c>
      <c r="H646" s="17" t="e">
        <f>VLOOKUP(Audit!#REF!,$V$3:$AE$12,7,FALSE) &amp; VLOOKUP(Audit!#REF!,$V$13:$AE$22,7,FALSE)&amp;IF(Audit!#REF!=10,Audit!#REF!&amp;Audit!#REF!,"")</f>
        <v>#REF!</v>
      </c>
      <c r="I646" s="17" t="e">
        <f>VLOOKUP(Audit!#REF!,$V$3:$AE$12,8,FALSE) &amp; Audit!#REF! &amp; VLOOKUP(Audit!#REF!,$V$13:$AE$22,8,FALSE)&amp;IF(Audit!#REF!=10,Audit!#REF!&amp;Audit!#REF!,"")</f>
        <v>#REF!</v>
      </c>
      <c r="J646" s="17" t="e">
        <f>VLOOKUP(Audit!#REF!,$V$3:$AE$12,9,FALSE) &amp; VLOOKUP(Audit!#REF!,$V$13:$AE$22,9,FALSE) &amp; IF(Audit!#REF!=10,Audit!#REF!&amp;Audit!#REF!,"") &amp; IF(Audit!#REF!&lt;&gt;1,U646,"")</f>
        <v>#REF!</v>
      </c>
      <c r="K646" s="17" t="e">
        <f>VLOOKUP(Audit!#REF!,$V$3:$AE$12,10,FALSE) &amp; Audit!#REF! &amp; VLOOKUP(Audit!#REF!,$V$13:$AE$22,10,FALSE) &amp; IF(Audit!#REF!=10,Audit!#REF!&amp;Audit!#REF!,"") &amp; IF(Audit!#REF!&lt;&gt;1,U646,"")</f>
        <v>#REF!</v>
      </c>
      <c r="L646" s="10" t="e">
        <f>Audit!#REF!</f>
        <v>#REF!</v>
      </c>
      <c r="M646" s="10" t="e">
        <f t="shared" si="311"/>
        <v>#REF!</v>
      </c>
      <c r="N646" s="10" t="e">
        <f t="shared" si="312"/>
        <v>#REF!</v>
      </c>
      <c r="O646" s="10" t="e">
        <f t="shared" si="313"/>
        <v>#REF!</v>
      </c>
      <c r="P646" s="10" t="e">
        <f t="shared" si="314"/>
        <v>#REF!</v>
      </c>
      <c r="Q646" s="10" t="e">
        <f t="shared" si="315"/>
        <v>#REF!</v>
      </c>
      <c r="R646" s="10" t="e">
        <f t="shared" si="316"/>
        <v>#REF!</v>
      </c>
      <c r="S646" s="10" t="e">
        <f t="shared" si="317"/>
        <v>#REF!</v>
      </c>
      <c r="T646" s="10" t="e">
        <f t="shared" si="318"/>
        <v>#REF!</v>
      </c>
      <c r="U646" s="17" t="e">
        <f>IF(Audit!#REF!="","",VLOOKUP(Audit!#REF!,$W$26:$X$35,2,FALSE)) &amp; Audit!#REF! &amp; IF(Audit!#REF!="","",IF(Audit!#REF!&lt;=1.4,VLOOKUP(Audit!#REF!,$W$38:X691,2,FALSE),VLOOKUP(Audit!#REF!,$W$51:$X$61,2,FALSE))) &amp; IF(Audit!#REF!="","",VLOOKUP(Audit!#REF!,$Y$26:$Z$35,2,FALSE) &amp; Audit!#REF! &amp; IF(Audit!#REF!="","",IF(Audit!#REF!&lt;=1.4,VLOOKUP(Audit!#REF!,$Y$38:$Z$48,2,FALSE),VLOOKUP(Audit!#REF!,$Y$51:$Z$61,2,FALSE))))</f>
        <v>#REF!</v>
      </c>
      <c r="V646" s="21"/>
      <c r="AH646" s="49" t="e">
        <f>Audit!#REF!</f>
        <v>#REF!</v>
      </c>
      <c r="AI646" s="50" t="e">
        <f>VLOOKUP(Audit!#REF!,$V$3:$AE$12,2,FALSE)&amp; IF(Audit!#REF!=10,Audit!#REF!,"")</f>
        <v>#REF!</v>
      </c>
      <c r="AJ646" s="50" t="e">
        <f>VLOOKUP(Audit!#REF!,$V$13:$AE$22,2,FALSE)&amp; IF(Audit!#REF!=10,Audit!#REF!,"")</f>
        <v>#REF!</v>
      </c>
      <c r="AK646" s="47" t="e">
        <f t="shared" si="319"/>
        <v>#REF!</v>
      </c>
      <c r="AL646" s="50" t="e">
        <f>VLOOKUP(Audit!#REF!,$V$3:$AE$12,3,FALSE)&amp; IF(Audit!#REF!=10,Audit!#REF!,"")</f>
        <v>#REF!</v>
      </c>
      <c r="AM646" s="50" t="e">
        <f>VLOOKUP(Audit!#REF!,$V$13:$AE$22,3,FALSE)&amp; IF(Audit!#REF!=10,Audit!#REF!,"")</f>
        <v>#REF!</v>
      </c>
      <c r="AN646" s="47" t="e">
        <f t="shared" si="320"/>
        <v>#REF!</v>
      </c>
      <c r="AO646" s="50" t="e">
        <f>VLOOKUP(Audit!#REF!,$V$3:$AE$12,4,FALSE) &amp;  Audit!#REF! &amp; IF(Audit!#REF!=10,Audit!#REF!,"")</f>
        <v>#REF!</v>
      </c>
      <c r="AP646" s="50" t="e">
        <f>VLOOKUP(Audit!#REF!,$V$13:$AE$22,4,FALSE)&amp; IF(Audit!#REF!=10,Audit!#REF!,"")</f>
        <v>#REF!</v>
      </c>
      <c r="AQ646" s="47" t="e">
        <f t="shared" si="321"/>
        <v>#REF!</v>
      </c>
      <c r="AR646" s="50" t="e">
        <f>VLOOKUP(Audit!#REF!,$V$3:$AE$12,5,FALSE)&amp; IF(Audit!#REF!=10,Audit!#REF!,"")</f>
        <v>#REF!</v>
      </c>
      <c r="AS646" s="50" t="e">
        <f>VLOOKUP(Audit!#REF!,$V$13:$AE$22,5,FALSE)&amp; IF(Audit!#REF!=10,Audit!#REF!,"")</f>
        <v>#REF!</v>
      </c>
      <c r="AT646" s="47" t="e">
        <f t="shared" si="322"/>
        <v>#REF!</v>
      </c>
      <c r="AU646" s="50" t="e">
        <f>VLOOKUP(Audit!#REF!,$V$3:$AE$12,6,FALSE)&amp; IF(Audit!#REF!=10,Audit!#REF!,"")</f>
        <v>#REF!</v>
      </c>
      <c r="AV646" s="50" t="e">
        <f>VLOOKUP(Audit!#REF!,$V$13:$AE$22,6,FALSE)&amp; IF(Audit!#REF!=10,Audit!#REF!,"")</f>
        <v>#REF!</v>
      </c>
      <c r="AW646" s="47" t="e">
        <f t="shared" si="323"/>
        <v>#REF!</v>
      </c>
      <c r="AX646" s="50" t="e">
        <f>VLOOKUP(Audit!#REF!,$V$3:$AE$12,7,FALSE)&amp; IF(Audit!#REF!=10,Audit!#REF!,"")</f>
        <v>#REF!</v>
      </c>
      <c r="AY646" s="50" t="e">
        <f>VLOOKUP(Audit!#REF!,$V$13:$AE$22,7,FALSE) &amp; IF(Audit!#REF!=10,Audit!#REF!,"")</f>
        <v>#REF!</v>
      </c>
      <c r="AZ646" s="47" t="e">
        <f t="shared" si="324"/>
        <v>#REF!</v>
      </c>
      <c r="BA646" s="50" t="e">
        <f>VLOOKUP(Audit!#REF!,$V$3:$AE$12,8,FALSE)&amp; Audit!#REF! &amp; IF(Audit!#REF!=10,Audit!#REF!,"")</f>
        <v>#REF!</v>
      </c>
      <c r="BB646" s="50" t="e">
        <f>VLOOKUP(Audit!#REF!,$V$13:$AE$22,8,FALSE) &amp; IF(Audit!#REF!=10,Audit!#REF!,"")</f>
        <v>#REF!</v>
      </c>
      <c r="BC646" s="47" t="e">
        <f t="shared" si="325"/>
        <v>#REF!</v>
      </c>
      <c r="BD646" s="50" t="e">
        <f>VLOOKUP(Audit!#REF!,$V$3:$AE$12,9,FALSE)&amp; IF(Audit!#REF!=10,Audit!#REF!,"")</f>
        <v>#REF!</v>
      </c>
      <c r="BE646" s="50" t="e">
        <f>VLOOKUP(Audit!#REF!,$V$13:$AE$22,9,FALSE) &amp; IF(Audit!#REF!=10,Audit!#REF!,"") &amp; IF(Audit!#REF!&lt;&gt;1,U646,"")</f>
        <v>#REF!</v>
      </c>
      <c r="BF646" s="47" t="e">
        <f t="shared" si="326"/>
        <v>#REF!</v>
      </c>
      <c r="BG646" s="50" t="e">
        <f>VLOOKUP(Audit!#REF!,$V$3:$AE$12,10,FALSE) &amp; Audit!#REF! &amp; IF(Audit!#REF!=10,Audit!#REF!,"")</f>
        <v>#REF!</v>
      </c>
      <c r="BH646" s="50" t="e">
        <f>VLOOKUP(Audit!#REF!,$V$13:$AE$22,10,FALSE) &amp; IF(Audit!#REF!=10,Audit!#REF!,"") &amp; IF(Audit!#REF!&lt;&gt;1,U646,"")</f>
        <v>#REF!</v>
      </c>
      <c r="BI646" s="47" t="e">
        <f t="shared" si="327"/>
        <v>#REF!</v>
      </c>
      <c r="BJ646" s="48" t="str">
        <f t="shared" si="328"/>
        <v/>
      </c>
      <c r="BK646" s="48" t="str">
        <f t="shared" si="329"/>
        <v/>
      </c>
      <c r="BL646" s="48" t="str">
        <f t="shared" si="330"/>
        <v/>
      </c>
      <c r="BM646" s="48" t="str">
        <f t="shared" si="331"/>
        <v/>
      </c>
      <c r="BN646" s="48" t="str">
        <f t="shared" si="332"/>
        <v/>
      </c>
      <c r="BO646" s="48" t="str">
        <f t="shared" si="333"/>
        <v/>
      </c>
      <c r="BP646" s="48" t="str">
        <f t="shared" si="334"/>
        <v/>
      </c>
      <c r="BQ646" s="48" t="str">
        <f t="shared" si="335"/>
        <v/>
      </c>
      <c r="BR646" s="48" t="str">
        <f t="shared" si="336"/>
        <v/>
      </c>
      <c r="BS646" s="48" t="str">
        <f t="shared" si="337"/>
        <v/>
      </c>
      <c r="BT646" s="48" t="str">
        <f t="shared" si="338"/>
        <v/>
      </c>
      <c r="BU646" s="48" t="str">
        <f t="shared" si="339"/>
        <v/>
      </c>
    </row>
    <row r="647" spans="1:73">
      <c r="A647" s="10" t="e">
        <f>Audit!#REF!</f>
        <v>#REF!</v>
      </c>
      <c r="B647" s="10" t="e">
        <f t="shared" si="310"/>
        <v>#REF!</v>
      </c>
      <c r="C647" s="17" t="e">
        <f>VLOOKUP(Audit!#REF!,$V$3:$AE$12,2,FALSE) &amp; VLOOKUP(Audit!#REF!,$V$13:$AE$22,2,FALSE)&amp; IF(Audit!#REF!=10,Audit!#REF!&amp;Audit!#REF!,"")</f>
        <v>#REF!</v>
      </c>
      <c r="D647" s="17" t="e">
        <f>VLOOKUP(Audit!#REF!,$V$3:$AE$12,3,FALSE) &amp; VLOOKUP(Audit!#REF!,$V$13:$AE$22,3,FALSE) &amp;IF(Audit!#REF!=10,Audit!#REF!&amp;Audit!#REF!,"")</f>
        <v>#REF!</v>
      </c>
      <c r="E647" s="17" t="e">
        <f>VLOOKUP(Audit!#REF!,$V$3:$AE$12,4,FALSE)&amp; Audit!#REF! &amp; VLOOKUP(Audit!#REF!,$V$13:$AE$22,4,FALSE)&amp; IF(Audit!#REF!=10,Audit!#REF!&amp;Audit!#REF!,"")</f>
        <v>#REF!</v>
      </c>
      <c r="F647" s="17" t="e">
        <f>VLOOKUP(Audit!#REF!,$V$3:$AE$12,5,FALSE) &amp; VLOOKUP(Audit!#REF!,$V$13:$AE$22,5,FALSE)&amp; IF(Audit!#REF!=10,Audit!#REF!&amp;Audit!#REF!,"")</f>
        <v>#REF!</v>
      </c>
      <c r="G647" s="17" t="e">
        <f>VLOOKUP(Audit!#REF!,$V$3:$AE$12,6,FALSE) &amp; VLOOKUP(Audit!#REF!,$V$13:$AE$22,6,FALSE)&amp; IF(Audit!#REF!=10,Audit!#REF!&amp;Audit!#REF!,"")</f>
        <v>#REF!</v>
      </c>
      <c r="H647" s="17" t="e">
        <f>VLOOKUP(Audit!#REF!,$V$3:$AE$12,7,FALSE) &amp; VLOOKUP(Audit!#REF!,$V$13:$AE$22,7,FALSE)&amp;IF(Audit!#REF!=10,Audit!#REF!&amp;Audit!#REF!,"")</f>
        <v>#REF!</v>
      </c>
      <c r="I647" s="17" t="e">
        <f>VLOOKUP(Audit!#REF!,$V$3:$AE$12,8,FALSE) &amp; Audit!#REF! &amp; VLOOKUP(Audit!#REF!,$V$13:$AE$22,8,FALSE)&amp;IF(Audit!#REF!=10,Audit!#REF!&amp;Audit!#REF!,"")</f>
        <v>#REF!</v>
      </c>
      <c r="J647" s="17" t="e">
        <f>VLOOKUP(Audit!#REF!,$V$3:$AE$12,9,FALSE) &amp; VLOOKUP(Audit!#REF!,$V$13:$AE$22,9,FALSE) &amp; IF(Audit!#REF!=10,Audit!#REF!&amp;Audit!#REF!,"") &amp; IF(Audit!#REF!&lt;&gt;1,U647,"")</f>
        <v>#REF!</v>
      </c>
      <c r="K647" s="17" t="e">
        <f>VLOOKUP(Audit!#REF!,$V$3:$AE$12,10,FALSE) &amp; Audit!#REF! &amp; VLOOKUP(Audit!#REF!,$V$13:$AE$22,10,FALSE) &amp; IF(Audit!#REF!=10,Audit!#REF!&amp;Audit!#REF!,"") &amp; IF(Audit!#REF!&lt;&gt;1,U647,"")</f>
        <v>#REF!</v>
      </c>
      <c r="L647" s="10" t="e">
        <f>Audit!#REF!</f>
        <v>#REF!</v>
      </c>
      <c r="M647" s="10" t="e">
        <f t="shared" si="311"/>
        <v>#REF!</v>
      </c>
      <c r="N647" s="10" t="e">
        <f t="shared" si="312"/>
        <v>#REF!</v>
      </c>
      <c r="O647" s="10" t="e">
        <f t="shared" si="313"/>
        <v>#REF!</v>
      </c>
      <c r="P647" s="10" t="e">
        <f t="shared" si="314"/>
        <v>#REF!</v>
      </c>
      <c r="Q647" s="10" t="e">
        <f t="shared" si="315"/>
        <v>#REF!</v>
      </c>
      <c r="R647" s="10" t="e">
        <f t="shared" si="316"/>
        <v>#REF!</v>
      </c>
      <c r="S647" s="10" t="e">
        <f t="shared" si="317"/>
        <v>#REF!</v>
      </c>
      <c r="T647" s="10" t="e">
        <f t="shared" si="318"/>
        <v>#REF!</v>
      </c>
      <c r="U647" s="17" t="e">
        <f>IF(Audit!#REF!="","",VLOOKUP(Audit!#REF!,$W$26:$X$35,2,FALSE)) &amp; Audit!#REF! &amp; IF(Audit!#REF!="","",IF(Audit!#REF!&lt;=1.4,VLOOKUP(Audit!#REF!,$W$38:X692,2,FALSE),VLOOKUP(Audit!#REF!,$W$51:$X$61,2,FALSE))) &amp; IF(Audit!#REF!="","",VLOOKUP(Audit!#REF!,$Y$26:$Z$35,2,FALSE) &amp; Audit!#REF! &amp; IF(Audit!#REF!="","",IF(Audit!#REF!&lt;=1.4,VLOOKUP(Audit!#REF!,$Y$38:$Z$48,2,FALSE),VLOOKUP(Audit!#REF!,$Y$51:$Z$61,2,FALSE))))</f>
        <v>#REF!</v>
      </c>
      <c r="V647" s="21"/>
      <c r="AH647" s="49" t="e">
        <f>Audit!#REF!</f>
        <v>#REF!</v>
      </c>
      <c r="AI647" s="50" t="e">
        <f>VLOOKUP(Audit!#REF!,$V$3:$AE$12,2,FALSE)&amp; IF(Audit!#REF!=10,Audit!#REF!,"")</f>
        <v>#REF!</v>
      </c>
      <c r="AJ647" s="50" t="e">
        <f>VLOOKUP(Audit!#REF!,$V$13:$AE$22,2,FALSE)&amp; IF(Audit!#REF!=10,Audit!#REF!,"")</f>
        <v>#REF!</v>
      </c>
      <c r="AK647" s="47" t="e">
        <f t="shared" si="319"/>
        <v>#REF!</v>
      </c>
      <c r="AL647" s="50" t="e">
        <f>VLOOKUP(Audit!#REF!,$V$3:$AE$12,3,FALSE)&amp; IF(Audit!#REF!=10,Audit!#REF!,"")</f>
        <v>#REF!</v>
      </c>
      <c r="AM647" s="50" t="e">
        <f>VLOOKUP(Audit!#REF!,$V$13:$AE$22,3,FALSE)&amp; IF(Audit!#REF!=10,Audit!#REF!,"")</f>
        <v>#REF!</v>
      </c>
      <c r="AN647" s="47" t="e">
        <f t="shared" si="320"/>
        <v>#REF!</v>
      </c>
      <c r="AO647" s="50" t="e">
        <f>VLOOKUP(Audit!#REF!,$V$3:$AE$12,4,FALSE) &amp;  Audit!#REF! &amp; IF(Audit!#REF!=10,Audit!#REF!,"")</f>
        <v>#REF!</v>
      </c>
      <c r="AP647" s="50" t="e">
        <f>VLOOKUP(Audit!#REF!,$V$13:$AE$22,4,FALSE)&amp; IF(Audit!#REF!=10,Audit!#REF!,"")</f>
        <v>#REF!</v>
      </c>
      <c r="AQ647" s="47" t="e">
        <f t="shared" si="321"/>
        <v>#REF!</v>
      </c>
      <c r="AR647" s="50" t="e">
        <f>VLOOKUP(Audit!#REF!,$V$3:$AE$12,5,FALSE)&amp; IF(Audit!#REF!=10,Audit!#REF!,"")</f>
        <v>#REF!</v>
      </c>
      <c r="AS647" s="50" t="e">
        <f>VLOOKUP(Audit!#REF!,$V$13:$AE$22,5,FALSE)&amp; IF(Audit!#REF!=10,Audit!#REF!,"")</f>
        <v>#REF!</v>
      </c>
      <c r="AT647" s="47" t="e">
        <f t="shared" si="322"/>
        <v>#REF!</v>
      </c>
      <c r="AU647" s="50" t="e">
        <f>VLOOKUP(Audit!#REF!,$V$3:$AE$12,6,FALSE)&amp; IF(Audit!#REF!=10,Audit!#REF!,"")</f>
        <v>#REF!</v>
      </c>
      <c r="AV647" s="50" t="e">
        <f>VLOOKUP(Audit!#REF!,$V$13:$AE$22,6,FALSE)&amp; IF(Audit!#REF!=10,Audit!#REF!,"")</f>
        <v>#REF!</v>
      </c>
      <c r="AW647" s="47" t="e">
        <f t="shared" si="323"/>
        <v>#REF!</v>
      </c>
      <c r="AX647" s="50" t="e">
        <f>VLOOKUP(Audit!#REF!,$V$3:$AE$12,7,FALSE)&amp; IF(Audit!#REF!=10,Audit!#REF!,"")</f>
        <v>#REF!</v>
      </c>
      <c r="AY647" s="50" t="e">
        <f>VLOOKUP(Audit!#REF!,$V$13:$AE$22,7,FALSE) &amp; IF(Audit!#REF!=10,Audit!#REF!,"")</f>
        <v>#REF!</v>
      </c>
      <c r="AZ647" s="47" t="e">
        <f t="shared" si="324"/>
        <v>#REF!</v>
      </c>
      <c r="BA647" s="50" t="e">
        <f>VLOOKUP(Audit!#REF!,$V$3:$AE$12,8,FALSE)&amp; Audit!#REF! &amp; IF(Audit!#REF!=10,Audit!#REF!,"")</f>
        <v>#REF!</v>
      </c>
      <c r="BB647" s="50" t="e">
        <f>VLOOKUP(Audit!#REF!,$V$13:$AE$22,8,FALSE) &amp; IF(Audit!#REF!=10,Audit!#REF!,"")</f>
        <v>#REF!</v>
      </c>
      <c r="BC647" s="47" t="e">
        <f t="shared" si="325"/>
        <v>#REF!</v>
      </c>
      <c r="BD647" s="50" t="e">
        <f>VLOOKUP(Audit!#REF!,$V$3:$AE$12,9,FALSE)&amp; IF(Audit!#REF!=10,Audit!#REF!,"")</f>
        <v>#REF!</v>
      </c>
      <c r="BE647" s="50" t="e">
        <f>VLOOKUP(Audit!#REF!,$V$13:$AE$22,9,FALSE) &amp; IF(Audit!#REF!=10,Audit!#REF!,"") &amp; IF(Audit!#REF!&lt;&gt;1,U647,"")</f>
        <v>#REF!</v>
      </c>
      <c r="BF647" s="47" t="e">
        <f t="shared" si="326"/>
        <v>#REF!</v>
      </c>
      <c r="BG647" s="50" t="e">
        <f>VLOOKUP(Audit!#REF!,$V$3:$AE$12,10,FALSE) &amp; Audit!#REF! &amp; IF(Audit!#REF!=10,Audit!#REF!,"")</f>
        <v>#REF!</v>
      </c>
      <c r="BH647" s="50" t="e">
        <f>VLOOKUP(Audit!#REF!,$V$13:$AE$22,10,FALSE) &amp; IF(Audit!#REF!=10,Audit!#REF!,"") &amp; IF(Audit!#REF!&lt;&gt;1,U647,"")</f>
        <v>#REF!</v>
      </c>
      <c r="BI647" s="47" t="e">
        <f t="shared" si="327"/>
        <v>#REF!</v>
      </c>
      <c r="BJ647" s="48" t="str">
        <f t="shared" si="328"/>
        <v/>
      </c>
      <c r="BK647" s="48" t="str">
        <f t="shared" si="329"/>
        <v/>
      </c>
      <c r="BL647" s="48" t="str">
        <f t="shared" si="330"/>
        <v/>
      </c>
      <c r="BM647" s="48" t="str">
        <f t="shared" si="331"/>
        <v/>
      </c>
      <c r="BN647" s="48" t="str">
        <f t="shared" si="332"/>
        <v/>
      </c>
      <c r="BO647" s="48" t="str">
        <f t="shared" si="333"/>
        <v/>
      </c>
      <c r="BP647" s="48" t="str">
        <f t="shared" si="334"/>
        <v/>
      </c>
      <c r="BQ647" s="48" t="str">
        <f t="shared" si="335"/>
        <v/>
      </c>
      <c r="BR647" s="48" t="str">
        <f t="shared" si="336"/>
        <v/>
      </c>
      <c r="BS647" s="48" t="str">
        <f t="shared" si="337"/>
        <v/>
      </c>
      <c r="BT647" s="48" t="str">
        <f t="shared" si="338"/>
        <v/>
      </c>
      <c r="BU647" s="48" t="str">
        <f t="shared" si="339"/>
        <v/>
      </c>
    </row>
    <row r="648" spans="1:73">
      <c r="A648" s="10" t="e">
        <f>Audit!#REF!</f>
        <v>#REF!</v>
      </c>
      <c r="B648" s="10" t="e">
        <f t="shared" si="310"/>
        <v>#REF!</v>
      </c>
      <c r="C648" s="17" t="e">
        <f>VLOOKUP(Audit!#REF!,$V$3:$AE$12,2,FALSE) &amp; VLOOKUP(Audit!#REF!,$V$13:$AE$22,2,FALSE)&amp; IF(Audit!#REF!=10,Audit!#REF!&amp;Audit!#REF!,"")</f>
        <v>#REF!</v>
      </c>
      <c r="D648" s="17" t="e">
        <f>VLOOKUP(Audit!#REF!,$V$3:$AE$12,3,FALSE) &amp; VLOOKUP(Audit!#REF!,$V$13:$AE$22,3,FALSE) &amp;IF(Audit!#REF!=10,Audit!#REF!&amp;Audit!#REF!,"")</f>
        <v>#REF!</v>
      </c>
      <c r="E648" s="17" t="e">
        <f>VLOOKUP(Audit!#REF!,$V$3:$AE$12,4,FALSE)&amp; Audit!#REF! &amp; VLOOKUP(Audit!#REF!,$V$13:$AE$22,4,FALSE)&amp; IF(Audit!#REF!=10,Audit!#REF!&amp;Audit!#REF!,"")</f>
        <v>#REF!</v>
      </c>
      <c r="F648" s="17" t="e">
        <f>VLOOKUP(Audit!#REF!,$V$3:$AE$12,5,FALSE) &amp; VLOOKUP(Audit!#REF!,$V$13:$AE$22,5,FALSE)&amp; IF(Audit!#REF!=10,Audit!#REF!&amp;Audit!#REF!,"")</f>
        <v>#REF!</v>
      </c>
      <c r="G648" s="17" t="e">
        <f>VLOOKUP(Audit!#REF!,$V$3:$AE$12,6,FALSE) &amp; VLOOKUP(Audit!#REF!,$V$13:$AE$22,6,FALSE)&amp; IF(Audit!#REF!=10,Audit!#REF!&amp;Audit!#REF!,"")</f>
        <v>#REF!</v>
      </c>
      <c r="H648" s="17" t="e">
        <f>VLOOKUP(Audit!#REF!,$V$3:$AE$12,7,FALSE) &amp; VLOOKUP(Audit!#REF!,$V$13:$AE$22,7,FALSE)&amp;IF(Audit!#REF!=10,Audit!#REF!&amp;Audit!#REF!,"")</f>
        <v>#REF!</v>
      </c>
      <c r="I648" s="17" t="e">
        <f>VLOOKUP(Audit!#REF!,$V$3:$AE$12,8,FALSE) &amp; Audit!#REF! &amp; VLOOKUP(Audit!#REF!,$V$13:$AE$22,8,FALSE)&amp;IF(Audit!#REF!=10,Audit!#REF!&amp;Audit!#REF!,"")</f>
        <v>#REF!</v>
      </c>
      <c r="J648" s="17" t="e">
        <f>VLOOKUP(Audit!#REF!,$V$3:$AE$12,9,FALSE) &amp; VLOOKUP(Audit!#REF!,$V$13:$AE$22,9,FALSE) &amp; IF(Audit!#REF!=10,Audit!#REF!&amp;Audit!#REF!,"") &amp; IF(Audit!#REF!&lt;&gt;1,U648,"")</f>
        <v>#REF!</v>
      </c>
      <c r="K648" s="17" t="e">
        <f>VLOOKUP(Audit!#REF!,$V$3:$AE$12,10,FALSE) &amp; Audit!#REF! &amp; VLOOKUP(Audit!#REF!,$V$13:$AE$22,10,FALSE) &amp; IF(Audit!#REF!=10,Audit!#REF!&amp;Audit!#REF!,"") &amp; IF(Audit!#REF!&lt;&gt;1,U648,"")</f>
        <v>#REF!</v>
      </c>
      <c r="L648" s="10" t="e">
        <f>Audit!#REF!</f>
        <v>#REF!</v>
      </c>
      <c r="M648" s="10" t="e">
        <f t="shared" si="311"/>
        <v>#REF!</v>
      </c>
      <c r="N648" s="10" t="e">
        <f t="shared" si="312"/>
        <v>#REF!</v>
      </c>
      <c r="O648" s="10" t="e">
        <f t="shared" si="313"/>
        <v>#REF!</v>
      </c>
      <c r="P648" s="10" t="e">
        <f t="shared" si="314"/>
        <v>#REF!</v>
      </c>
      <c r="Q648" s="10" t="e">
        <f t="shared" si="315"/>
        <v>#REF!</v>
      </c>
      <c r="R648" s="10" t="e">
        <f t="shared" si="316"/>
        <v>#REF!</v>
      </c>
      <c r="S648" s="10" t="e">
        <f t="shared" si="317"/>
        <v>#REF!</v>
      </c>
      <c r="T648" s="10" t="e">
        <f t="shared" si="318"/>
        <v>#REF!</v>
      </c>
      <c r="U648" s="17" t="e">
        <f>IF(Audit!#REF!="","",VLOOKUP(Audit!#REF!,$W$26:$X$35,2,FALSE)) &amp; Audit!#REF! &amp; IF(Audit!#REF!="","",IF(Audit!#REF!&lt;=1.4,VLOOKUP(Audit!#REF!,$W$38:X693,2,FALSE),VLOOKUP(Audit!#REF!,$W$51:$X$61,2,FALSE))) &amp; IF(Audit!#REF!="","",VLOOKUP(Audit!#REF!,$Y$26:$Z$35,2,FALSE) &amp; Audit!#REF! &amp; IF(Audit!#REF!="","",IF(Audit!#REF!&lt;=1.4,VLOOKUP(Audit!#REF!,$Y$38:$Z$48,2,FALSE),VLOOKUP(Audit!#REF!,$Y$51:$Z$61,2,FALSE))))</f>
        <v>#REF!</v>
      </c>
      <c r="V648" s="21"/>
      <c r="AH648" s="49" t="e">
        <f>Audit!#REF!</f>
        <v>#REF!</v>
      </c>
      <c r="AI648" s="50" t="e">
        <f>VLOOKUP(Audit!#REF!,$V$3:$AE$12,2,FALSE)&amp; IF(Audit!#REF!=10,Audit!#REF!,"")</f>
        <v>#REF!</v>
      </c>
      <c r="AJ648" s="50" t="e">
        <f>VLOOKUP(Audit!#REF!,$V$13:$AE$22,2,FALSE)&amp; IF(Audit!#REF!=10,Audit!#REF!,"")</f>
        <v>#REF!</v>
      </c>
      <c r="AK648" s="47" t="e">
        <f t="shared" si="319"/>
        <v>#REF!</v>
      </c>
      <c r="AL648" s="50" t="e">
        <f>VLOOKUP(Audit!#REF!,$V$3:$AE$12,3,FALSE)&amp; IF(Audit!#REF!=10,Audit!#REF!,"")</f>
        <v>#REF!</v>
      </c>
      <c r="AM648" s="50" t="e">
        <f>VLOOKUP(Audit!#REF!,$V$13:$AE$22,3,FALSE)&amp; IF(Audit!#REF!=10,Audit!#REF!,"")</f>
        <v>#REF!</v>
      </c>
      <c r="AN648" s="47" t="e">
        <f t="shared" si="320"/>
        <v>#REF!</v>
      </c>
      <c r="AO648" s="50" t="e">
        <f>VLOOKUP(Audit!#REF!,$V$3:$AE$12,4,FALSE) &amp;  Audit!#REF! &amp; IF(Audit!#REF!=10,Audit!#REF!,"")</f>
        <v>#REF!</v>
      </c>
      <c r="AP648" s="50" t="e">
        <f>VLOOKUP(Audit!#REF!,$V$13:$AE$22,4,FALSE)&amp; IF(Audit!#REF!=10,Audit!#REF!,"")</f>
        <v>#REF!</v>
      </c>
      <c r="AQ648" s="47" t="e">
        <f t="shared" si="321"/>
        <v>#REF!</v>
      </c>
      <c r="AR648" s="50" t="e">
        <f>VLOOKUP(Audit!#REF!,$V$3:$AE$12,5,FALSE)&amp; IF(Audit!#REF!=10,Audit!#REF!,"")</f>
        <v>#REF!</v>
      </c>
      <c r="AS648" s="50" t="e">
        <f>VLOOKUP(Audit!#REF!,$V$13:$AE$22,5,FALSE)&amp; IF(Audit!#REF!=10,Audit!#REF!,"")</f>
        <v>#REF!</v>
      </c>
      <c r="AT648" s="47" t="e">
        <f t="shared" si="322"/>
        <v>#REF!</v>
      </c>
      <c r="AU648" s="50" t="e">
        <f>VLOOKUP(Audit!#REF!,$V$3:$AE$12,6,FALSE)&amp; IF(Audit!#REF!=10,Audit!#REF!,"")</f>
        <v>#REF!</v>
      </c>
      <c r="AV648" s="50" t="e">
        <f>VLOOKUP(Audit!#REF!,$V$13:$AE$22,6,FALSE)&amp; IF(Audit!#REF!=10,Audit!#REF!,"")</f>
        <v>#REF!</v>
      </c>
      <c r="AW648" s="47" t="e">
        <f t="shared" si="323"/>
        <v>#REF!</v>
      </c>
      <c r="AX648" s="50" t="e">
        <f>VLOOKUP(Audit!#REF!,$V$3:$AE$12,7,FALSE)&amp; IF(Audit!#REF!=10,Audit!#REF!,"")</f>
        <v>#REF!</v>
      </c>
      <c r="AY648" s="50" t="e">
        <f>VLOOKUP(Audit!#REF!,$V$13:$AE$22,7,FALSE) &amp; IF(Audit!#REF!=10,Audit!#REF!,"")</f>
        <v>#REF!</v>
      </c>
      <c r="AZ648" s="47" t="e">
        <f t="shared" si="324"/>
        <v>#REF!</v>
      </c>
      <c r="BA648" s="50" t="e">
        <f>VLOOKUP(Audit!#REF!,$V$3:$AE$12,8,FALSE)&amp; Audit!#REF! &amp; IF(Audit!#REF!=10,Audit!#REF!,"")</f>
        <v>#REF!</v>
      </c>
      <c r="BB648" s="50" t="e">
        <f>VLOOKUP(Audit!#REF!,$V$13:$AE$22,8,FALSE) &amp; IF(Audit!#REF!=10,Audit!#REF!,"")</f>
        <v>#REF!</v>
      </c>
      <c r="BC648" s="47" t="e">
        <f t="shared" si="325"/>
        <v>#REF!</v>
      </c>
      <c r="BD648" s="50" t="e">
        <f>VLOOKUP(Audit!#REF!,$V$3:$AE$12,9,FALSE)&amp; IF(Audit!#REF!=10,Audit!#REF!,"")</f>
        <v>#REF!</v>
      </c>
      <c r="BE648" s="50" t="e">
        <f>VLOOKUP(Audit!#REF!,$V$13:$AE$22,9,FALSE) &amp; IF(Audit!#REF!=10,Audit!#REF!,"") &amp; IF(Audit!#REF!&lt;&gt;1,U648,"")</f>
        <v>#REF!</v>
      </c>
      <c r="BF648" s="47" t="e">
        <f t="shared" si="326"/>
        <v>#REF!</v>
      </c>
      <c r="BG648" s="50" t="e">
        <f>VLOOKUP(Audit!#REF!,$V$3:$AE$12,10,FALSE) &amp; Audit!#REF! &amp; IF(Audit!#REF!=10,Audit!#REF!,"")</f>
        <v>#REF!</v>
      </c>
      <c r="BH648" s="50" t="e">
        <f>VLOOKUP(Audit!#REF!,$V$13:$AE$22,10,FALSE) &amp; IF(Audit!#REF!=10,Audit!#REF!,"") &amp; IF(Audit!#REF!&lt;&gt;1,U648,"")</f>
        <v>#REF!</v>
      </c>
      <c r="BI648" s="47" t="e">
        <f t="shared" si="327"/>
        <v>#REF!</v>
      </c>
      <c r="BJ648" s="48" t="str">
        <f t="shared" si="328"/>
        <v/>
      </c>
      <c r="BK648" s="48" t="str">
        <f t="shared" si="329"/>
        <v/>
      </c>
      <c r="BL648" s="48" t="str">
        <f t="shared" si="330"/>
        <v/>
      </c>
      <c r="BM648" s="48" t="str">
        <f t="shared" si="331"/>
        <v/>
      </c>
      <c r="BN648" s="48" t="str">
        <f t="shared" si="332"/>
        <v/>
      </c>
      <c r="BO648" s="48" t="str">
        <f t="shared" si="333"/>
        <v/>
      </c>
      <c r="BP648" s="48" t="str">
        <f t="shared" si="334"/>
        <v/>
      </c>
      <c r="BQ648" s="48" t="str">
        <f t="shared" si="335"/>
        <v/>
      </c>
      <c r="BR648" s="48" t="str">
        <f t="shared" si="336"/>
        <v/>
      </c>
      <c r="BS648" s="48" t="str">
        <f t="shared" si="337"/>
        <v/>
      </c>
      <c r="BT648" s="48" t="str">
        <f t="shared" si="338"/>
        <v/>
      </c>
      <c r="BU648" s="48" t="str">
        <f t="shared" si="339"/>
        <v/>
      </c>
    </row>
    <row r="649" spans="1:73">
      <c r="A649" s="10" t="e">
        <f>Audit!#REF!</f>
        <v>#REF!</v>
      </c>
      <c r="B649" s="10" t="e">
        <f t="shared" si="310"/>
        <v>#REF!</v>
      </c>
      <c r="C649" s="17" t="e">
        <f>VLOOKUP(Audit!#REF!,$V$3:$AE$12,2,FALSE) &amp; VLOOKUP(Audit!#REF!,$V$13:$AE$22,2,FALSE)&amp; IF(Audit!#REF!=10,Audit!#REF!&amp;Audit!#REF!,"")</f>
        <v>#REF!</v>
      </c>
      <c r="D649" s="17" t="e">
        <f>VLOOKUP(Audit!#REF!,$V$3:$AE$12,3,FALSE) &amp; VLOOKUP(Audit!#REF!,$V$13:$AE$22,3,FALSE) &amp;IF(Audit!#REF!=10,Audit!#REF!&amp;Audit!#REF!,"")</f>
        <v>#REF!</v>
      </c>
      <c r="E649" s="17" t="e">
        <f>VLOOKUP(Audit!#REF!,$V$3:$AE$12,4,FALSE)&amp; Audit!#REF! &amp; VLOOKUP(Audit!#REF!,$V$13:$AE$22,4,FALSE)&amp; IF(Audit!#REF!=10,Audit!#REF!&amp;Audit!#REF!,"")</f>
        <v>#REF!</v>
      </c>
      <c r="F649" s="17" t="e">
        <f>VLOOKUP(Audit!#REF!,$V$3:$AE$12,5,FALSE) &amp; VLOOKUP(Audit!#REF!,$V$13:$AE$22,5,FALSE)&amp; IF(Audit!#REF!=10,Audit!#REF!&amp;Audit!#REF!,"")</f>
        <v>#REF!</v>
      </c>
      <c r="G649" s="17" t="e">
        <f>VLOOKUP(Audit!#REF!,$V$3:$AE$12,6,FALSE) &amp; VLOOKUP(Audit!#REF!,$V$13:$AE$22,6,FALSE)&amp; IF(Audit!#REF!=10,Audit!#REF!&amp;Audit!#REF!,"")</f>
        <v>#REF!</v>
      </c>
      <c r="H649" s="17" t="e">
        <f>VLOOKUP(Audit!#REF!,$V$3:$AE$12,7,FALSE) &amp; VLOOKUP(Audit!#REF!,$V$13:$AE$22,7,FALSE)&amp;IF(Audit!#REF!=10,Audit!#REF!&amp;Audit!#REF!,"")</f>
        <v>#REF!</v>
      </c>
      <c r="I649" s="17" t="e">
        <f>VLOOKUP(Audit!#REF!,$V$3:$AE$12,8,FALSE) &amp; Audit!#REF! &amp; VLOOKUP(Audit!#REF!,$V$13:$AE$22,8,FALSE)&amp;IF(Audit!#REF!=10,Audit!#REF!&amp;Audit!#REF!,"")</f>
        <v>#REF!</v>
      </c>
      <c r="J649" s="17" t="e">
        <f>VLOOKUP(Audit!#REF!,$V$3:$AE$12,9,FALSE) &amp; VLOOKUP(Audit!#REF!,$V$13:$AE$22,9,FALSE) &amp; IF(Audit!#REF!=10,Audit!#REF!&amp;Audit!#REF!,"") &amp; IF(Audit!#REF!&lt;&gt;1,U649,"")</f>
        <v>#REF!</v>
      </c>
      <c r="K649" s="17" t="e">
        <f>VLOOKUP(Audit!#REF!,$V$3:$AE$12,10,FALSE) &amp; Audit!#REF! &amp; VLOOKUP(Audit!#REF!,$V$13:$AE$22,10,FALSE) &amp; IF(Audit!#REF!=10,Audit!#REF!&amp;Audit!#REF!,"") &amp; IF(Audit!#REF!&lt;&gt;1,U649,"")</f>
        <v>#REF!</v>
      </c>
      <c r="L649" s="10" t="e">
        <f>Audit!#REF!</f>
        <v>#REF!</v>
      </c>
      <c r="M649" s="10" t="e">
        <f t="shared" si="311"/>
        <v>#REF!</v>
      </c>
      <c r="N649" s="10" t="e">
        <f t="shared" si="312"/>
        <v>#REF!</v>
      </c>
      <c r="O649" s="10" t="e">
        <f t="shared" si="313"/>
        <v>#REF!</v>
      </c>
      <c r="P649" s="10" t="e">
        <f t="shared" si="314"/>
        <v>#REF!</v>
      </c>
      <c r="Q649" s="10" t="e">
        <f t="shared" si="315"/>
        <v>#REF!</v>
      </c>
      <c r="R649" s="10" t="e">
        <f t="shared" si="316"/>
        <v>#REF!</v>
      </c>
      <c r="S649" s="10" t="e">
        <f t="shared" si="317"/>
        <v>#REF!</v>
      </c>
      <c r="T649" s="10" t="e">
        <f t="shared" si="318"/>
        <v>#REF!</v>
      </c>
      <c r="U649" s="17" t="e">
        <f>IF(Audit!#REF!="","",VLOOKUP(Audit!#REF!,$W$26:$X$35,2,FALSE)) &amp; Audit!#REF! &amp; IF(Audit!#REF!="","",IF(Audit!#REF!&lt;=1.4,VLOOKUP(Audit!#REF!,$W$38:X694,2,FALSE),VLOOKUP(Audit!#REF!,$W$51:$X$61,2,FALSE))) &amp; IF(Audit!#REF!="","",VLOOKUP(Audit!#REF!,$Y$26:$Z$35,2,FALSE) &amp; Audit!#REF! &amp; IF(Audit!#REF!="","",IF(Audit!#REF!&lt;=1.4,VLOOKUP(Audit!#REF!,$Y$38:$Z$48,2,FALSE),VLOOKUP(Audit!#REF!,$Y$51:$Z$61,2,FALSE))))</f>
        <v>#REF!</v>
      </c>
      <c r="V649" s="21"/>
      <c r="AH649" s="49" t="e">
        <f>Audit!#REF!</f>
        <v>#REF!</v>
      </c>
      <c r="AI649" s="50" t="e">
        <f>VLOOKUP(Audit!#REF!,$V$3:$AE$12,2,FALSE)&amp; IF(Audit!#REF!=10,Audit!#REF!,"")</f>
        <v>#REF!</v>
      </c>
      <c r="AJ649" s="50" t="e">
        <f>VLOOKUP(Audit!#REF!,$V$13:$AE$22,2,FALSE)&amp; IF(Audit!#REF!=10,Audit!#REF!,"")</f>
        <v>#REF!</v>
      </c>
      <c r="AK649" s="47" t="e">
        <f t="shared" si="319"/>
        <v>#REF!</v>
      </c>
      <c r="AL649" s="50" t="e">
        <f>VLOOKUP(Audit!#REF!,$V$3:$AE$12,3,FALSE)&amp; IF(Audit!#REF!=10,Audit!#REF!,"")</f>
        <v>#REF!</v>
      </c>
      <c r="AM649" s="50" t="e">
        <f>VLOOKUP(Audit!#REF!,$V$13:$AE$22,3,FALSE)&amp; IF(Audit!#REF!=10,Audit!#REF!,"")</f>
        <v>#REF!</v>
      </c>
      <c r="AN649" s="47" t="e">
        <f t="shared" si="320"/>
        <v>#REF!</v>
      </c>
      <c r="AO649" s="50" t="e">
        <f>VLOOKUP(Audit!#REF!,$V$3:$AE$12,4,FALSE) &amp;  Audit!#REF! &amp; IF(Audit!#REF!=10,Audit!#REF!,"")</f>
        <v>#REF!</v>
      </c>
      <c r="AP649" s="50" t="e">
        <f>VLOOKUP(Audit!#REF!,$V$13:$AE$22,4,FALSE)&amp; IF(Audit!#REF!=10,Audit!#REF!,"")</f>
        <v>#REF!</v>
      </c>
      <c r="AQ649" s="47" t="e">
        <f t="shared" si="321"/>
        <v>#REF!</v>
      </c>
      <c r="AR649" s="50" t="e">
        <f>VLOOKUP(Audit!#REF!,$V$3:$AE$12,5,FALSE)&amp; IF(Audit!#REF!=10,Audit!#REF!,"")</f>
        <v>#REF!</v>
      </c>
      <c r="AS649" s="50" t="e">
        <f>VLOOKUP(Audit!#REF!,$V$13:$AE$22,5,FALSE)&amp; IF(Audit!#REF!=10,Audit!#REF!,"")</f>
        <v>#REF!</v>
      </c>
      <c r="AT649" s="47" t="e">
        <f t="shared" si="322"/>
        <v>#REF!</v>
      </c>
      <c r="AU649" s="50" t="e">
        <f>VLOOKUP(Audit!#REF!,$V$3:$AE$12,6,FALSE)&amp; IF(Audit!#REF!=10,Audit!#REF!,"")</f>
        <v>#REF!</v>
      </c>
      <c r="AV649" s="50" t="e">
        <f>VLOOKUP(Audit!#REF!,$V$13:$AE$22,6,FALSE)&amp; IF(Audit!#REF!=10,Audit!#REF!,"")</f>
        <v>#REF!</v>
      </c>
      <c r="AW649" s="47" t="e">
        <f t="shared" si="323"/>
        <v>#REF!</v>
      </c>
      <c r="AX649" s="50" t="e">
        <f>VLOOKUP(Audit!#REF!,$V$3:$AE$12,7,FALSE)&amp; IF(Audit!#REF!=10,Audit!#REF!,"")</f>
        <v>#REF!</v>
      </c>
      <c r="AY649" s="50" t="e">
        <f>VLOOKUP(Audit!#REF!,$V$13:$AE$22,7,FALSE) &amp; IF(Audit!#REF!=10,Audit!#REF!,"")</f>
        <v>#REF!</v>
      </c>
      <c r="AZ649" s="47" t="e">
        <f t="shared" si="324"/>
        <v>#REF!</v>
      </c>
      <c r="BA649" s="50" t="e">
        <f>VLOOKUP(Audit!#REF!,$V$3:$AE$12,8,FALSE)&amp; Audit!#REF! &amp; IF(Audit!#REF!=10,Audit!#REF!,"")</f>
        <v>#REF!</v>
      </c>
      <c r="BB649" s="50" t="e">
        <f>VLOOKUP(Audit!#REF!,$V$13:$AE$22,8,FALSE) &amp; IF(Audit!#REF!=10,Audit!#REF!,"")</f>
        <v>#REF!</v>
      </c>
      <c r="BC649" s="47" t="e">
        <f t="shared" si="325"/>
        <v>#REF!</v>
      </c>
      <c r="BD649" s="50" t="e">
        <f>VLOOKUP(Audit!#REF!,$V$3:$AE$12,9,FALSE)&amp; IF(Audit!#REF!=10,Audit!#REF!,"")</f>
        <v>#REF!</v>
      </c>
      <c r="BE649" s="50" t="e">
        <f>VLOOKUP(Audit!#REF!,$V$13:$AE$22,9,FALSE) &amp; IF(Audit!#REF!=10,Audit!#REF!,"") &amp; IF(Audit!#REF!&lt;&gt;1,U649,"")</f>
        <v>#REF!</v>
      </c>
      <c r="BF649" s="47" t="e">
        <f t="shared" si="326"/>
        <v>#REF!</v>
      </c>
      <c r="BG649" s="50" t="e">
        <f>VLOOKUP(Audit!#REF!,$V$3:$AE$12,10,FALSE) &amp; Audit!#REF! &amp; IF(Audit!#REF!=10,Audit!#REF!,"")</f>
        <v>#REF!</v>
      </c>
      <c r="BH649" s="50" t="e">
        <f>VLOOKUP(Audit!#REF!,$V$13:$AE$22,10,FALSE) &amp; IF(Audit!#REF!=10,Audit!#REF!,"") &amp; IF(Audit!#REF!&lt;&gt;1,U649,"")</f>
        <v>#REF!</v>
      </c>
      <c r="BI649" s="47" t="e">
        <f t="shared" si="327"/>
        <v>#REF!</v>
      </c>
      <c r="BJ649" s="48" t="str">
        <f t="shared" si="328"/>
        <v/>
      </c>
      <c r="BK649" s="48" t="str">
        <f t="shared" si="329"/>
        <v/>
      </c>
      <c r="BL649" s="48" t="str">
        <f t="shared" si="330"/>
        <v/>
      </c>
      <c r="BM649" s="48" t="str">
        <f t="shared" si="331"/>
        <v/>
      </c>
      <c r="BN649" s="48" t="str">
        <f t="shared" si="332"/>
        <v/>
      </c>
      <c r="BO649" s="48" t="str">
        <f t="shared" si="333"/>
        <v/>
      </c>
      <c r="BP649" s="48" t="str">
        <f t="shared" si="334"/>
        <v/>
      </c>
      <c r="BQ649" s="48" t="str">
        <f t="shared" si="335"/>
        <v/>
      </c>
      <c r="BR649" s="48" t="str">
        <f t="shared" si="336"/>
        <v/>
      </c>
      <c r="BS649" s="48" t="str">
        <f t="shared" si="337"/>
        <v/>
      </c>
      <c r="BT649" s="48" t="str">
        <f t="shared" si="338"/>
        <v/>
      </c>
      <c r="BU649" s="48" t="str">
        <f t="shared" si="339"/>
        <v/>
      </c>
    </row>
    <row r="650" spans="1:73">
      <c r="A650" s="10" t="e">
        <f>Audit!#REF!</f>
        <v>#REF!</v>
      </c>
      <c r="B650" s="10" t="e">
        <f t="shared" si="310"/>
        <v>#REF!</v>
      </c>
      <c r="C650" s="17" t="e">
        <f>VLOOKUP(Audit!#REF!,$V$3:$AE$12,2,FALSE) &amp; VLOOKUP(Audit!#REF!,$V$13:$AE$22,2,FALSE)&amp; IF(Audit!#REF!=10,Audit!#REF!&amp;Audit!#REF!,"")</f>
        <v>#REF!</v>
      </c>
      <c r="D650" s="17" t="e">
        <f>VLOOKUP(Audit!#REF!,$V$3:$AE$12,3,FALSE) &amp; VLOOKUP(Audit!#REF!,$V$13:$AE$22,3,FALSE) &amp;IF(Audit!#REF!=10,Audit!#REF!&amp;Audit!#REF!,"")</f>
        <v>#REF!</v>
      </c>
      <c r="E650" s="17" t="e">
        <f>VLOOKUP(Audit!#REF!,$V$3:$AE$12,4,FALSE)&amp; Audit!#REF! &amp; VLOOKUP(Audit!#REF!,$V$13:$AE$22,4,FALSE)&amp; IF(Audit!#REF!=10,Audit!#REF!&amp;Audit!#REF!,"")</f>
        <v>#REF!</v>
      </c>
      <c r="F650" s="17" t="e">
        <f>VLOOKUP(Audit!#REF!,$V$3:$AE$12,5,FALSE) &amp; VLOOKUP(Audit!#REF!,$V$13:$AE$22,5,FALSE)&amp; IF(Audit!#REF!=10,Audit!#REF!&amp;Audit!#REF!,"")</f>
        <v>#REF!</v>
      </c>
      <c r="G650" s="17" t="e">
        <f>VLOOKUP(Audit!#REF!,$V$3:$AE$12,6,FALSE) &amp; VLOOKUP(Audit!#REF!,$V$13:$AE$22,6,FALSE)&amp; IF(Audit!#REF!=10,Audit!#REF!&amp;Audit!#REF!,"")</f>
        <v>#REF!</v>
      </c>
      <c r="H650" s="17" t="e">
        <f>VLOOKUP(Audit!#REF!,$V$3:$AE$12,7,FALSE) &amp; VLOOKUP(Audit!#REF!,$V$13:$AE$22,7,FALSE)&amp;IF(Audit!#REF!=10,Audit!#REF!&amp;Audit!#REF!,"")</f>
        <v>#REF!</v>
      </c>
      <c r="I650" s="17" t="e">
        <f>VLOOKUP(Audit!#REF!,$V$3:$AE$12,8,FALSE) &amp; Audit!#REF! &amp; VLOOKUP(Audit!#REF!,$V$13:$AE$22,8,FALSE)&amp;IF(Audit!#REF!=10,Audit!#REF!&amp;Audit!#REF!,"")</f>
        <v>#REF!</v>
      </c>
      <c r="J650" s="17" t="e">
        <f>VLOOKUP(Audit!#REF!,$V$3:$AE$12,9,FALSE) &amp; VLOOKUP(Audit!#REF!,$V$13:$AE$22,9,FALSE) &amp; IF(Audit!#REF!=10,Audit!#REF!&amp;Audit!#REF!,"") &amp; IF(Audit!#REF!&lt;&gt;1,U650,"")</f>
        <v>#REF!</v>
      </c>
      <c r="K650" s="17" t="e">
        <f>VLOOKUP(Audit!#REF!,$V$3:$AE$12,10,FALSE) &amp; Audit!#REF! &amp; VLOOKUP(Audit!#REF!,$V$13:$AE$22,10,FALSE) &amp; IF(Audit!#REF!=10,Audit!#REF!&amp;Audit!#REF!,"") &amp; IF(Audit!#REF!&lt;&gt;1,U650,"")</f>
        <v>#REF!</v>
      </c>
      <c r="L650" s="10" t="e">
        <f>Audit!#REF!</f>
        <v>#REF!</v>
      </c>
      <c r="M650" s="10" t="e">
        <f t="shared" si="311"/>
        <v>#REF!</v>
      </c>
      <c r="N650" s="10" t="e">
        <f t="shared" si="312"/>
        <v>#REF!</v>
      </c>
      <c r="O650" s="10" t="e">
        <f t="shared" si="313"/>
        <v>#REF!</v>
      </c>
      <c r="P650" s="10" t="e">
        <f t="shared" si="314"/>
        <v>#REF!</v>
      </c>
      <c r="Q650" s="10" t="e">
        <f t="shared" si="315"/>
        <v>#REF!</v>
      </c>
      <c r="R650" s="10" t="e">
        <f t="shared" si="316"/>
        <v>#REF!</v>
      </c>
      <c r="S650" s="10" t="e">
        <f t="shared" si="317"/>
        <v>#REF!</v>
      </c>
      <c r="T650" s="10" t="e">
        <f t="shared" si="318"/>
        <v>#REF!</v>
      </c>
      <c r="U650" s="17" t="e">
        <f>IF(Audit!#REF!="","",VLOOKUP(Audit!#REF!,$W$26:$X$35,2,FALSE)) &amp; Audit!#REF! &amp; IF(Audit!#REF!="","",IF(Audit!#REF!&lt;=1.4,VLOOKUP(Audit!#REF!,$W$38:X695,2,FALSE),VLOOKUP(Audit!#REF!,$W$51:$X$61,2,FALSE))) &amp; IF(Audit!#REF!="","",VLOOKUP(Audit!#REF!,$Y$26:$Z$35,2,FALSE) &amp; Audit!#REF! &amp; IF(Audit!#REF!="","",IF(Audit!#REF!&lt;=1.4,VLOOKUP(Audit!#REF!,$Y$38:$Z$48,2,FALSE),VLOOKUP(Audit!#REF!,$Y$51:$Z$61,2,FALSE))))</f>
        <v>#REF!</v>
      </c>
      <c r="V650" s="21"/>
      <c r="AH650" s="49" t="e">
        <f>Audit!#REF!</f>
        <v>#REF!</v>
      </c>
      <c r="AI650" s="50" t="e">
        <f>VLOOKUP(Audit!#REF!,$V$3:$AE$12,2,FALSE)&amp; IF(Audit!#REF!=10,Audit!#REF!,"")</f>
        <v>#REF!</v>
      </c>
      <c r="AJ650" s="50" t="e">
        <f>VLOOKUP(Audit!#REF!,$V$13:$AE$22,2,FALSE)&amp; IF(Audit!#REF!=10,Audit!#REF!,"")</f>
        <v>#REF!</v>
      </c>
      <c r="AK650" s="47" t="e">
        <f t="shared" si="319"/>
        <v>#REF!</v>
      </c>
      <c r="AL650" s="50" t="e">
        <f>VLOOKUP(Audit!#REF!,$V$3:$AE$12,3,FALSE)&amp; IF(Audit!#REF!=10,Audit!#REF!,"")</f>
        <v>#REF!</v>
      </c>
      <c r="AM650" s="50" t="e">
        <f>VLOOKUP(Audit!#REF!,$V$13:$AE$22,3,FALSE)&amp; IF(Audit!#REF!=10,Audit!#REF!,"")</f>
        <v>#REF!</v>
      </c>
      <c r="AN650" s="47" t="e">
        <f t="shared" si="320"/>
        <v>#REF!</v>
      </c>
      <c r="AO650" s="50" t="e">
        <f>VLOOKUP(Audit!#REF!,$V$3:$AE$12,4,FALSE) &amp;  Audit!#REF! &amp; IF(Audit!#REF!=10,Audit!#REF!,"")</f>
        <v>#REF!</v>
      </c>
      <c r="AP650" s="50" t="e">
        <f>VLOOKUP(Audit!#REF!,$V$13:$AE$22,4,FALSE)&amp; IF(Audit!#REF!=10,Audit!#REF!,"")</f>
        <v>#REF!</v>
      </c>
      <c r="AQ650" s="47" t="e">
        <f t="shared" si="321"/>
        <v>#REF!</v>
      </c>
      <c r="AR650" s="50" t="e">
        <f>VLOOKUP(Audit!#REF!,$V$3:$AE$12,5,FALSE)&amp; IF(Audit!#REF!=10,Audit!#REF!,"")</f>
        <v>#REF!</v>
      </c>
      <c r="AS650" s="50" t="e">
        <f>VLOOKUP(Audit!#REF!,$V$13:$AE$22,5,FALSE)&amp; IF(Audit!#REF!=10,Audit!#REF!,"")</f>
        <v>#REF!</v>
      </c>
      <c r="AT650" s="47" t="e">
        <f t="shared" si="322"/>
        <v>#REF!</v>
      </c>
      <c r="AU650" s="50" t="e">
        <f>VLOOKUP(Audit!#REF!,$V$3:$AE$12,6,FALSE)&amp; IF(Audit!#REF!=10,Audit!#REF!,"")</f>
        <v>#REF!</v>
      </c>
      <c r="AV650" s="50" t="e">
        <f>VLOOKUP(Audit!#REF!,$V$13:$AE$22,6,FALSE)&amp; IF(Audit!#REF!=10,Audit!#REF!,"")</f>
        <v>#REF!</v>
      </c>
      <c r="AW650" s="47" t="e">
        <f t="shared" si="323"/>
        <v>#REF!</v>
      </c>
      <c r="AX650" s="50" t="e">
        <f>VLOOKUP(Audit!#REF!,$V$3:$AE$12,7,FALSE)&amp; IF(Audit!#REF!=10,Audit!#REF!,"")</f>
        <v>#REF!</v>
      </c>
      <c r="AY650" s="50" t="e">
        <f>VLOOKUP(Audit!#REF!,$V$13:$AE$22,7,FALSE) &amp; IF(Audit!#REF!=10,Audit!#REF!,"")</f>
        <v>#REF!</v>
      </c>
      <c r="AZ650" s="47" t="e">
        <f t="shared" si="324"/>
        <v>#REF!</v>
      </c>
      <c r="BA650" s="50" t="e">
        <f>VLOOKUP(Audit!#REF!,$V$3:$AE$12,8,FALSE)&amp; Audit!#REF! &amp; IF(Audit!#REF!=10,Audit!#REF!,"")</f>
        <v>#REF!</v>
      </c>
      <c r="BB650" s="50" t="e">
        <f>VLOOKUP(Audit!#REF!,$V$13:$AE$22,8,FALSE) &amp; IF(Audit!#REF!=10,Audit!#REF!,"")</f>
        <v>#REF!</v>
      </c>
      <c r="BC650" s="47" t="e">
        <f t="shared" si="325"/>
        <v>#REF!</v>
      </c>
      <c r="BD650" s="50" t="e">
        <f>VLOOKUP(Audit!#REF!,$V$3:$AE$12,9,FALSE)&amp; IF(Audit!#REF!=10,Audit!#REF!,"")</f>
        <v>#REF!</v>
      </c>
      <c r="BE650" s="50" t="e">
        <f>VLOOKUP(Audit!#REF!,$V$13:$AE$22,9,FALSE) &amp; IF(Audit!#REF!=10,Audit!#REF!,"") &amp; IF(Audit!#REF!&lt;&gt;1,U650,"")</f>
        <v>#REF!</v>
      </c>
      <c r="BF650" s="47" t="e">
        <f t="shared" si="326"/>
        <v>#REF!</v>
      </c>
      <c r="BG650" s="50" t="e">
        <f>VLOOKUP(Audit!#REF!,$V$3:$AE$12,10,FALSE) &amp; Audit!#REF! &amp; IF(Audit!#REF!=10,Audit!#REF!,"")</f>
        <v>#REF!</v>
      </c>
      <c r="BH650" s="50" t="e">
        <f>VLOOKUP(Audit!#REF!,$V$13:$AE$22,10,FALSE) &amp; IF(Audit!#REF!=10,Audit!#REF!,"") &amp; IF(Audit!#REF!&lt;&gt;1,U650,"")</f>
        <v>#REF!</v>
      </c>
      <c r="BI650" s="47" t="e">
        <f t="shared" si="327"/>
        <v>#REF!</v>
      </c>
      <c r="BJ650" s="48" t="str">
        <f t="shared" si="328"/>
        <v/>
      </c>
      <c r="BK650" s="48" t="str">
        <f t="shared" si="329"/>
        <v/>
      </c>
      <c r="BL650" s="48" t="str">
        <f t="shared" si="330"/>
        <v/>
      </c>
      <c r="BM650" s="48" t="str">
        <f t="shared" si="331"/>
        <v/>
      </c>
      <c r="BN650" s="48" t="str">
        <f t="shared" si="332"/>
        <v/>
      </c>
      <c r="BO650" s="48" t="str">
        <f t="shared" si="333"/>
        <v/>
      </c>
      <c r="BP650" s="48" t="str">
        <f t="shared" si="334"/>
        <v/>
      </c>
      <c r="BQ650" s="48" t="str">
        <f t="shared" si="335"/>
        <v/>
      </c>
      <c r="BR650" s="48" t="str">
        <f t="shared" si="336"/>
        <v/>
      </c>
      <c r="BS650" s="48" t="str">
        <f t="shared" si="337"/>
        <v/>
      </c>
      <c r="BT650" s="48" t="str">
        <f t="shared" si="338"/>
        <v/>
      </c>
      <c r="BU650" s="48" t="str">
        <f t="shared" si="339"/>
        <v/>
      </c>
    </row>
    <row r="651" spans="1:73">
      <c r="A651" s="10" t="e">
        <f>Audit!#REF!</f>
        <v>#REF!</v>
      </c>
      <c r="B651" s="10" t="e">
        <f t="shared" si="310"/>
        <v>#REF!</v>
      </c>
      <c r="C651" s="17" t="e">
        <f>VLOOKUP(Audit!#REF!,$V$3:$AE$12,2,FALSE) &amp; VLOOKUP(Audit!#REF!,$V$13:$AE$22,2,FALSE)&amp; IF(Audit!#REF!=10,Audit!#REF!&amp;Audit!#REF!,"")</f>
        <v>#REF!</v>
      </c>
      <c r="D651" s="17" t="e">
        <f>VLOOKUP(Audit!#REF!,$V$3:$AE$12,3,FALSE) &amp; VLOOKUP(Audit!#REF!,$V$13:$AE$22,3,FALSE) &amp;IF(Audit!#REF!=10,Audit!#REF!&amp;Audit!#REF!,"")</f>
        <v>#REF!</v>
      </c>
      <c r="E651" s="17" t="e">
        <f>VLOOKUP(Audit!#REF!,$V$3:$AE$12,4,FALSE)&amp; Audit!#REF! &amp; VLOOKUP(Audit!#REF!,$V$13:$AE$22,4,FALSE)&amp; IF(Audit!#REF!=10,Audit!#REF!&amp;Audit!#REF!,"")</f>
        <v>#REF!</v>
      </c>
      <c r="F651" s="17" t="e">
        <f>VLOOKUP(Audit!#REF!,$V$3:$AE$12,5,FALSE) &amp; VLOOKUP(Audit!#REF!,$V$13:$AE$22,5,FALSE)&amp; IF(Audit!#REF!=10,Audit!#REF!&amp;Audit!#REF!,"")</f>
        <v>#REF!</v>
      </c>
      <c r="G651" s="17" t="e">
        <f>VLOOKUP(Audit!#REF!,$V$3:$AE$12,6,FALSE) &amp; VLOOKUP(Audit!#REF!,$V$13:$AE$22,6,FALSE)&amp; IF(Audit!#REF!=10,Audit!#REF!&amp;Audit!#REF!,"")</f>
        <v>#REF!</v>
      </c>
      <c r="H651" s="17" t="e">
        <f>VLOOKUP(Audit!#REF!,$V$3:$AE$12,7,FALSE) &amp; VLOOKUP(Audit!#REF!,$V$13:$AE$22,7,FALSE)&amp;IF(Audit!#REF!=10,Audit!#REF!&amp;Audit!#REF!,"")</f>
        <v>#REF!</v>
      </c>
      <c r="I651" s="17" t="e">
        <f>VLOOKUP(Audit!#REF!,$V$3:$AE$12,8,FALSE) &amp; Audit!#REF! &amp; VLOOKUP(Audit!#REF!,$V$13:$AE$22,8,FALSE)&amp;IF(Audit!#REF!=10,Audit!#REF!&amp;Audit!#REF!,"")</f>
        <v>#REF!</v>
      </c>
      <c r="J651" s="17" t="e">
        <f>VLOOKUP(Audit!#REF!,$V$3:$AE$12,9,FALSE) &amp; VLOOKUP(Audit!#REF!,$V$13:$AE$22,9,FALSE) &amp; IF(Audit!#REF!=10,Audit!#REF!&amp;Audit!#REF!,"") &amp; IF(Audit!#REF!&lt;&gt;1,U651,"")</f>
        <v>#REF!</v>
      </c>
      <c r="K651" s="17" t="e">
        <f>VLOOKUP(Audit!#REF!,$V$3:$AE$12,10,FALSE) &amp; Audit!#REF! &amp; VLOOKUP(Audit!#REF!,$V$13:$AE$22,10,FALSE) &amp; IF(Audit!#REF!=10,Audit!#REF!&amp;Audit!#REF!,"") &amp; IF(Audit!#REF!&lt;&gt;1,U651,"")</f>
        <v>#REF!</v>
      </c>
      <c r="L651" s="10" t="e">
        <f>Audit!#REF!</f>
        <v>#REF!</v>
      </c>
      <c r="M651" s="10" t="e">
        <f t="shared" si="311"/>
        <v>#REF!</v>
      </c>
      <c r="N651" s="10" t="e">
        <f t="shared" si="312"/>
        <v>#REF!</v>
      </c>
      <c r="O651" s="10" t="e">
        <f t="shared" si="313"/>
        <v>#REF!</v>
      </c>
      <c r="P651" s="10" t="e">
        <f t="shared" si="314"/>
        <v>#REF!</v>
      </c>
      <c r="Q651" s="10" t="e">
        <f t="shared" si="315"/>
        <v>#REF!</v>
      </c>
      <c r="R651" s="10" t="e">
        <f t="shared" si="316"/>
        <v>#REF!</v>
      </c>
      <c r="S651" s="10" t="e">
        <f t="shared" si="317"/>
        <v>#REF!</v>
      </c>
      <c r="T651" s="10" t="e">
        <f t="shared" si="318"/>
        <v>#REF!</v>
      </c>
      <c r="U651" s="17" t="e">
        <f>IF(Audit!#REF!="","",VLOOKUP(Audit!#REF!,$W$26:$X$35,2,FALSE)) &amp; Audit!#REF! &amp; IF(Audit!#REF!="","",IF(Audit!#REF!&lt;=1.4,VLOOKUP(Audit!#REF!,$W$38:X696,2,FALSE),VLOOKUP(Audit!#REF!,$W$51:$X$61,2,FALSE))) &amp; IF(Audit!#REF!="","",VLOOKUP(Audit!#REF!,$Y$26:$Z$35,2,FALSE) &amp; Audit!#REF! &amp; IF(Audit!#REF!="","",IF(Audit!#REF!&lt;=1.4,VLOOKUP(Audit!#REF!,$Y$38:$Z$48,2,FALSE),VLOOKUP(Audit!#REF!,$Y$51:$Z$61,2,FALSE))))</f>
        <v>#REF!</v>
      </c>
      <c r="V651" s="21"/>
      <c r="AH651" s="49" t="e">
        <f>Audit!#REF!</f>
        <v>#REF!</v>
      </c>
      <c r="AI651" s="50" t="e">
        <f>VLOOKUP(Audit!#REF!,$V$3:$AE$12,2,FALSE)&amp; IF(Audit!#REF!=10,Audit!#REF!,"")</f>
        <v>#REF!</v>
      </c>
      <c r="AJ651" s="50" t="e">
        <f>VLOOKUP(Audit!#REF!,$V$13:$AE$22,2,FALSE)&amp; IF(Audit!#REF!=10,Audit!#REF!,"")</f>
        <v>#REF!</v>
      </c>
      <c r="AK651" s="47" t="e">
        <f t="shared" si="319"/>
        <v>#REF!</v>
      </c>
      <c r="AL651" s="50" t="e">
        <f>VLOOKUP(Audit!#REF!,$V$3:$AE$12,3,FALSE)&amp; IF(Audit!#REF!=10,Audit!#REF!,"")</f>
        <v>#REF!</v>
      </c>
      <c r="AM651" s="50" t="e">
        <f>VLOOKUP(Audit!#REF!,$V$13:$AE$22,3,FALSE)&amp; IF(Audit!#REF!=10,Audit!#REF!,"")</f>
        <v>#REF!</v>
      </c>
      <c r="AN651" s="47" t="e">
        <f t="shared" si="320"/>
        <v>#REF!</v>
      </c>
      <c r="AO651" s="50" t="e">
        <f>VLOOKUP(Audit!#REF!,$V$3:$AE$12,4,FALSE) &amp;  Audit!#REF! &amp; IF(Audit!#REF!=10,Audit!#REF!,"")</f>
        <v>#REF!</v>
      </c>
      <c r="AP651" s="50" t="e">
        <f>VLOOKUP(Audit!#REF!,$V$13:$AE$22,4,FALSE)&amp; IF(Audit!#REF!=10,Audit!#REF!,"")</f>
        <v>#REF!</v>
      </c>
      <c r="AQ651" s="47" t="e">
        <f t="shared" si="321"/>
        <v>#REF!</v>
      </c>
      <c r="AR651" s="50" t="e">
        <f>VLOOKUP(Audit!#REF!,$V$3:$AE$12,5,FALSE)&amp; IF(Audit!#REF!=10,Audit!#REF!,"")</f>
        <v>#REF!</v>
      </c>
      <c r="AS651" s="50" t="e">
        <f>VLOOKUP(Audit!#REF!,$V$13:$AE$22,5,FALSE)&amp; IF(Audit!#REF!=10,Audit!#REF!,"")</f>
        <v>#REF!</v>
      </c>
      <c r="AT651" s="47" t="e">
        <f t="shared" si="322"/>
        <v>#REF!</v>
      </c>
      <c r="AU651" s="50" t="e">
        <f>VLOOKUP(Audit!#REF!,$V$3:$AE$12,6,FALSE)&amp; IF(Audit!#REF!=10,Audit!#REF!,"")</f>
        <v>#REF!</v>
      </c>
      <c r="AV651" s="50" t="e">
        <f>VLOOKUP(Audit!#REF!,$V$13:$AE$22,6,FALSE)&amp; IF(Audit!#REF!=10,Audit!#REF!,"")</f>
        <v>#REF!</v>
      </c>
      <c r="AW651" s="47" t="e">
        <f t="shared" si="323"/>
        <v>#REF!</v>
      </c>
      <c r="AX651" s="50" t="e">
        <f>VLOOKUP(Audit!#REF!,$V$3:$AE$12,7,FALSE)&amp; IF(Audit!#REF!=10,Audit!#REF!,"")</f>
        <v>#REF!</v>
      </c>
      <c r="AY651" s="50" t="e">
        <f>VLOOKUP(Audit!#REF!,$V$13:$AE$22,7,FALSE) &amp; IF(Audit!#REF!=10,Audit!#REF!,"")</f>
        <v>#REF!</v>
      </c>
      <c r="AZ651" s="47" t="e">
        <f t="shared" si="324"/>
        <v>#REF!</v>
      </c>
      <c r="BA651" s="50" t="e">
        <f>VLOOKUP(Audit!#REF!,$V$3:$AE$12,8,FALSE)&amp; Audit!#REF! &amp; IF(Audit!#REF!=10,Audit!#REF!,"")</f>
        <v>#REF!</v>
      </c>
      <c r="BB651" s="50" t="e">
        <f>VLOOKUP(Audit!#REF!,$V$13:$AE$22,8,FALSE) &amp; IF(Audit!#REF!=10,Audit!#REF!,"")</f>
        <v>#REF!</v>
      </c>
      <c r="BC651" s="47" t="e">
        <f t="shared" si="325"/>
        <v>#REF!</v>
      </c>
      <c r="BD651" s="50" t="e">
        <f>VLOOKUP(Audit!#REF!,$V$3:$AE$12,9,FALSE)&amp; IF(Audit!#REF!=10,Audit!#REF!,"")</f>
        <v>#REF!</v>
      </c>
      <c r="BE651" s="50" t="e">
        <f>VLOOKUP(Audit!#REF!,$V$13:$AE$22,9,FALSE) &amp; IF(Audit!#REF!=10,Audit!#REF!,"") &amp; IF(Audit!#REF!&lt;&gt;1,U651,"")</f>
        <v>#REF!</v>
      </c>
      <c r="BF651" s="47" t="e">
        <f t="shared" si="326"/>
        <v>#REF!</v>
      </c>
      <c r="BG651" s="50" t="e">
        <f>VLOOKUP(Audit!#REF!,$V$3:$AE$12,10,FALSE) &amp; Audit!#REF! &amp; IF(Audit!#REF!=10,Audit!#REF!,"")</f>
        <v>#REF!</v>
      </c>
      <c r="BH651" s="50" t="e">
        <f>VLOOKUP(Audit!#REF!,$V$13:$AE$22,10,FALSE) &amp; IF(Audit!#REF!=10,Audit!#REF!,"") &amp; IF(Audit!#REF!&lt;&gt;1,U651,"")</f>
        <v>#REF!</v>
      </c>
      <c r="BI651" s="47" t="e">
        <f t="shared" si="327"/>
        <v>#REF!</v>
      </c>
      <c r="BJ651" s="48" t="str">
        <f t="shared" si="328"/>
        <v/>
      </c>
      <c r="BK651" s="48" t="str">
        <f t="shared" si="329"/>
        <v/>
      </c>
      <c r="BL651" s="48" t="str">
        <f t="shared" si="330"/>
        <v/>
      </c>
      <c r="BM651" s="48" t="str">
        <f t="shared" si="331"/>
        <v/>
      </c>
      <c r="BN651" s="48" t="str">
        <f t="shared" si="332"/>
        <v/>
      </c>
      <c r="BO651" s="48" t="str">
        <f t="shared" si="333"/>
        <v/>
      </c>
      <c r="BP651" s="48" t="str">
        <f t="shared" si="334"/>
        <v/>
      </c>
      <c r="BQ651" s="48" t="str">
        <f t="shared" si="335"/>
        <v/>
      </c>
      <c r="BR651" s="48" t="str">
        <f t="shared" si="336"/>
        <v/>
      </c>
      <c r="BS651" s="48" t="str">
        <f t="shared" si="337"/>
        <v/>
      </c>
      <c r="BT651" s="48" t="str">
        <f t="shared" si="338"/>
        <v/>
      </c>
      <c r="BU651" s="48" t="str">
        <f t="shared" si="339"/>
        <v/>
      </c>
    </row>
    <row r="652" spans="1:73">
      <c r="A652" s="10" t="e">
        <f>Audit!#REF!</f>
        <v>#REF!</v>
      </c>
      <c r="B652" s="10" t="e">
        <f t="shared" si="310"/>
        <v>#REF!</v>
      </c>
      <c r="C652" s="17" t="e">
        <f>VLOOKUP(Audit!#REF!,$V$3:$AE$12,2,FALSE) &amp; VLOOKUP(Audit!#REF!,$V$13:$AE$22,2,FALSE)&amp; IF(Audit!#REF!=10,Audit!#REF!&amp;Audit!#REF!,"")</f>
        <v>#REF!</v>
      </c>
      <c r="D652" s="17" t="e">
        <f>VLOOKUP(Audit!#REF!,$V$3:$AE$12,3,FALSE) &amp; VLOOKUP(Audit!#REF!,$V$13:$AE$22,3,FALSE) &amp;IF(Audit!#REF!=10,Audit!#REF!&amp;Audit!#REF!,"")</f>
        <v>#REF!</v>
      </c>
      <c r="E652" s="17" t="e">
        <f>VLOOKUP(Audit!#REF!,$V$3:$AE$12,4,FALSE)&amp; Audit!#REF! &amp; VLOOKUP(Audit!#REF!,$V$13:$AE$22,4,FALSE)&amp; IF(Audit!#REF!=10,Audit!#REF!&amp;Audit!#REF!,"")</f>
        <v>#REF!</v>
      </c>
      <c r="F652" s="17" t="e">
        <f>VLOOKUP(Audit!#REF!,$V$3:$AE$12,5,FALSE) &amp; VLOOKUP(Audit!#REF!,$V$13:$AE$22,5,FALSE)&amp; IF(Audit!#REF!=10,Audit!#REF!&amp;Audit!#REF!,"")</f>
        <v>#REF!</v>
      </c>
      <c r="G652" s="17" t="e">
        <f>VLOOKUP(Audit!#REF!,$V$3:$AE$12,6,FALSE) &amp; VLOOKUP(Audit!#REF!,$V$13:$AE$22,6,FALSE)&amp; IF(Audit!#REF!=10,Audit!#REF!&amp;Audit!#REF!,"")</f>
        <v>#REF!</v>
      </c>
      <c r="H652" s="17" t="e">
        <f>VLOOKUP(Audit!#REF!,$V$3:$AE$12,7,FALSE) &amp; VLOOKUP(Audit!#REF!,$V$13:$AE$22,7,FALSE)&amp;IF(Audit!#REF!=10,Audit!#REF!&amp;Audit!#REF!,"")</f>
        <v>#REF!</v>
      </c>
      <c r="I652" s="17" t="e">
        <f>VLOOKUP(Audit!#REF!,$V$3:$AE$12,8,FALSE) &amp; Audit!#REF! &amp; VLOOKUP(Audit!#REF!,$V$13:$AE$22,8,FALSE)&amp;IF(Audit!#REF!=10,Audit!#REF!&amp;Audit!#REF!,"")</f>
        <v>#REF!</v>
      </c>
      <c r="J652" s="17" t="e">
        <f>VLOOKUP(Audit!#REF!,$V$3:$AE$12,9,FALSE) &amp; VLOOKUP(Audit!#REF!,$V$13:$AE$22,9,FALSE) &amp; IF(Audit!#REF!=10,Audit!#REF!&amp;Audit!#REF!,"") &amp; IF(Audit!#REF!&lt;&gt;1,U652,"")</f>
        <v>#REF!</v>
      </c>
      <c r="K652" s="17" t="e">
        <f>VLOOKUP(Audit!#REF!,$V$3:$AE$12,10,FALSE) &amp; Audit!#REF! &amp; VLOOKUP(Audit!#REF!,$V$13:$AE$22,10,FALSE) &amp; IF(Audit!#REF!=10,Audit!#REF!&amp;Audit!#REF!,"") &amp; IF(Audit!#REF!&lt;&gt;1,U652,"")</f>
        <v>#REF!</v>
      </c>
      <c r="L652" s="10" t="e">
        <f>Audit!#REF!</f>
        <v>#REF!</v>
      </c>
      <c r="M652" s="10" t="e">
        <f t="shared" si="311"/>
        <v>#REF!</v>
      </c>
      <c r="N652" s="10" t="e">
        <f t="shared" si="312"/>
        <v>#REF!</v>
      </c>
      <c r="O652" s="10" t="e">
        <f t="shared" si="313"/>
        <v>#REF!</v>
      </c>
      <c r="P652" s="10" t="e">
        <f t="shared" si="314"/>
        <v>#REF!</v>
      </c>
      <c r="Q652" s="10" t="e">
        <f t="shared" si="315"/>
        <v>#REF!</v>
      </c>
      <c r="R652" s="10" t="e">
        <f t="shared" si="316"/>
        <v>#REF!</v>
      </c>
      <c r="S652" s="10" t="e">
        <f t="shared" si="317"/>
        <v>#REF!</v>
      </c>
      <c r="T652" s="10" t="e">
        <f t="shared" si="318"/>
        <v>#REF!</v>
      </c>
      <c r="U652" s="17" t="e">
        <f>IF(Audit!#REF!="","",VLOOKUP(Audit!#REF!,$W$26:$X$35,2,FALSE)) &amp; Audit!#REF! &amp; IF(Audit!#REF!="","",IF(Audit!#REF!&lt;=1.4,VLOOKUP(Audit!#REF!,$W$38:X697,2,FALSE),VLOOKUP(Audit!#REF!,$W$51:$X$61,2,FALSE))) &amp; IF(Audit!#REF!="","",VLOOKUP(Audit!#REF!,$Y$26:$Z$35,2,FALSE) &amp; Audit!#REF! &amp; IF(Audit!#REF!="","",IF(Audit!#REF!&lt;=1.4,VLOOKUP(Audit!#REF!,$Y$38:$Z$48,2,FALSE),VLOOKUP(Audit!#REF!,$Y$51:$Z$61,2,FALSE))))</f>
        <v>#REF!</v>
      </c>
      <c r="V652" s="21"/>
      <c r="AH652" s="49" t="e">
        <f>Audit!#REF!</f>
        <v>#REF!</v>
      </c>
      <c r="AI652" s="50" t="e">
        <f>VLOOKUP(Audit!#REF!,$V$3:$AE$12,2,FALSE)&amp; IF(Audit!#REF!=10,Audit!#REF!,"")</f>
        <v>#REF!</v>
      </c>
      <c r="AJ652" s="50" t="e">
        <f>VLOOKUP(Audit!#REF!,$V$13:$AE$22,2,FALSE)&amp; IF(Audit!#REF!=10,Audit!#REF!,"")</f>
        <v>#REF!</v>
      </c>
      <c r="AK652" s="47" t="e">
        <f t="shared" si="319"/>
        <v>#REF!</v>
      </c>
      <c r="AL652" s="50" t="e">
        <f>VLOOKUP(Audit!#REF!,$V$3:$AE$12,3,FALSE)&amp; IF(Audit!#REF!=10,Audit!#REF!,"")</f>
        <v>#REF!</v>
      </c>
      <c r="AM652" s="50" t="e">
        <f>VLOOKUP(Audit!#REF!,$V$13:$AE$22,3,FALSE)&amp; IF(Audit!#REF!=10,Audit!#REF!,"")</f>
        <v>#REF!</v>
      </c>
      <c r="AN652" s="47" t="e">
        <f t="shared" si="320"/>
        <v>#REF!</v>
      </c>
      <c r="AO652" s="50" t="e">
        <f>VLOOKUP(Audit!#REF!,$V$3:$AE$12,4,FALSE) &amp;  Audit!#REF! &amp; IF(Audit!#REF!=10,Audit!#REF!,"")</f>
        <v>#REF!</v>
      </c>
      <c r="AP652" s="50" t="e">
        <f>VLOOKUP(Audit!#REF!,$V$13:$AE$22,4,FALSE)&amp; IF(Audit!#REF!=10,Audit!#REF!,"")</f>
        <v>#REF!</v>
      </c>
      <c r="AQ652" s="47" t="e">
        <f t="shared" si="321"/>
        <v>#REF!</v>
      </c>
      <c r="AR652" s="50" t="e">
        <f>VLOOKUP(Audit!#REF!,$V$3:$AE$12,5,FALSE)&amp; IF(Audit!#REF!=10,Audit!#REF!,"")</f>
        <v>#REF!</v>
      </c>
      <c r="AS652" s="50" t="e">
        <f>VLOOKUP(Audit!#REF!,$V$13:$AE$22,5,FALSE)&amp; IF(Audit!#REF!=10,Audit!#REF!,"")</f>
        <v>#REF!</v>
      </c>
      <c r="AT652" s="47" t="e">
        <f t="shared" si="322"/>
        <v>#REF!</v>
      </c>
      <c r="AU652" s="50" t="e">
        <f>VLOOKUP(Audit!#REF!,$V$3:$AE$12,6,FALSE)&amp; IF(Audit!#REF!=10,Audit!#REF!,"")</f>
        <v>#REF!</v>
      </c>
      <c r="AV652" s="50" t="e">
        <f>VLOOKUP(Audit!#REF!,$V$13:$AE$22,6,FALSE)&amp; IF(Audit!#REF!=10,Audit!#REF!,"")</f>
        <v>#REF!</v>
      </c>
      <c r="AW652" s="47" t="e">
        <f t="shared" si="323"/>
        <v>#REF!</v>
      </c>
      <c r="AX652" s="50" t="e">
        <f>VLOOKUP(Audit!#REF!,$V$3:$AE$12,7,FALSE)&amp; IF(Audit!#REF!=10,Audit!#REF!,"")</f>
        <v>#REF!</v>
      </c>
      <c r="AY652" s="50" t="e">
        <f>VLOOKUP(Audit!#REF!,$V$13:$AE$22,7,FALSE) &amp; IF(Audit!#REF!=10,Audit!#REF!,"")</f>
        <v>#REF!</v>
      </c>
      <c r="AZ652" s="47" t="e">
        <f t="shared" si="324"/>
        <v>#REF!</v>
      </c>
      <c r="BA652" s="50" t="e">
        <f>VLOOKUP(Audit!#REF!,$V$3:$AE$12,8,FALSE)&amp; Audit!#REF! &amp; IF(Audit!#REF!=10,Audit!#REF!,"")</f>
        <v>#REF!</v>
      </c>
      <c r="BB652" s="50" t="e">
        <f>VLOOKUP(Audit!#REF!,$V$13:$AE$22,8,FALSE) &amp; IF(Audit!#REF!=10,Audit!#REF!,"")</f>
        <v>#REF!</v>
      </c>
      <c r="BC652" s="47" t="e">
        <f t="shared" si="325"/>
        <v>#REF!</v>
      </c>
      <c r="BD652" s="50" t="e">
        <f>VLOOKUP(Audit!#REF!,$V$3:$AE$12,9,FALSE)&amp; IF(Audit!#REF!=10,Audit!#REF!,"")</f>
        <v>#REF!</v>
      </c>
      <c r="BE652" s="50" t="e">
        <f>VLOOKUP(Audit!#REF!,$V$13:$AE$22,9,FALSE) &amp; IF(Audit!#REF!=10,Audit!#REF!,"") &amp; IF(Audit!#REF!&lt;&gt;1,U652,"")</f>
        <v>#REF!</v>
      </c>
      <c r="BF652" s="47" t="e">
        <f t="shared" si="326"/>
        <v>#REF!</v>
      </c>
      <c r="BG652" s="50" t="e">
        <f>VLOOKUP(Audit!#REF!,$V$3:$AE$12,10,FALSE) &amp; Audit!#REF! &amp; IF(Audit!#REF!=10,Audit!#REF!,"")</f>
        <v>#REF!</v>
      </c>
      <c r="BH652" s="50" t="e">
        <f>VLOOKUP(Audit!#REF!,$V$13:$AE$22,10,FALSE) &amp; IF(Audit!#REF!=10,Audit!#REF!,"") &amp; IF(Audit!#REF!&lt;&gt;1,U652,"")</f>
        <v>#REF!</v>
      </c>
      <c r="BI652" s="47" t="e">
        <f t="shared" si="327"/>
        <v>#REF!</v>
      </c>
      <c r="BJ652" s="48" t="str">
        <f t="shared" si="328"/>
        <v/>
      </c>
      <c r="BK652" s="48" t="str">
        <f t="shared" si="329"/>
        <v/>
      </c>
      <c r="BL652" s="48" t="str">
        <f t="shared" si="330"/>
        <v/>
      </c>
      <c r="BM652" s="48" t="str">
        <f t="shared" si="331"/>
        <v/>
      </c>
      <c r="BN652" s="48" t="str">
        <f t="shared" si="332"/>
        <v/>
      </c>
      <c r="BO652" s="48" t="str">
        <f t="shared" si="333"/>
        <v/>
      </c>
      <c r="BP652" s="48" t="str">
        <f t="shared" si="334"/>
        <v/>
      </c>
      <c r="BQ652" s="48" t="str">
        <f t="shared" si="335"/>
        <v/>
      </c>
      <c r="BR652" s="48" t="str">
        <f t="shared" si="336"/>
        <v/>
      </c>
      <c r="BS652" s="48" t="str">
        <f t="shared" si="337"/>
        <v/>
      </c>
      <c r="BT652" s="48" t="str">
        <f t="shared" si="338"/>
        <v/>
      </c>
      <c r="BU652" s="48" t="str">
        <f t="shared" si="339"/>
        <v/>
      </c>
    </row>
    <row r="653" spans="1:73">
      <c r="A653" s="10" t="e">
        <f>Audit!#REF!</f>
        <v>#REF!</v>
      </c>
      <c r="B653" s="10" t="e">
        <f t="shared" si="310"/>
        <v>#REF!</v>
      </c>
      <c r="C653" s="17" t="e">
        <f>VLOOKUP(Audit!#REF!,$V$3:$AE$12,2,FALSE) &amp; VLOOKUP(Audit!#REF!,$V$13:$AE$22,2,FALSE)&amp; IF(Audit!#REF!=10,Audit!#REF!&amp;Audit!#REF!,"")</f>
        <v>#REF!</v>
      </c>
      <c r="D653" s="17" t="e">
        <f>VLOOKUP(Audit!#REF!,$V$3:$AE$12,3,FALSE) &amp; VLOOKUP(Audit!#REF!,$V$13:$AE$22,3,FALSE) &amp;IF(Audit!#REF!=10,Audit!#REF!&amp;Audit!#REF!,"")</f>
        <v>#REF!</v>
      </c>
      <c r="E653" s="17" t="e">
        <f>VLOOKUP(Audit!#REF!,$V$3:$AE$12,4,FALSE)&amp; Audit!#REF! &amp; VLOOKUP(Audit!#REF!,$V$13:$AE$22,4,FALSE)&amp; IF(Audit!#REF!=10,Audit!#REF!&amp;Audit!#REF!,"")</f>
        <v>#REF!</v>
      </c>
      <c r="F653" s="17" t="e">
        <f>VLOOKUP(Audit!#REF!,$V$3:$AE$12,5,FALSE) &amp; VLOOKUP(Audit!#REF!,$V$13:$AE$22,5,FALSE)&amp; IF(Audit!#REF!=10,Audit!#REF!&amp;Audit!#REF!,"")</f>
        <v>#REF!</v>
      </c>
      <c r="G653" s="17" t="e">
        <f>VLOOKUP(Audit!#REF!,$V$3:$AE$12,6,FALSE) &amp; VLOOKUP(Audit!#REF!,$V$13:$AE$22,6,FALSE)&amp; IF(Audit!#REF!=10,Audit!#REF!&amp;Audit!#REF!,"")</f>
        <v>#REF!</v>
      </c>
      <c r="H653" s="17" t="e">
        <f>VLOOKUP(Audit!#REF!,$V$3:$AE$12,7,FALSE) &amp; VLOOKUP(Audit!#REF!,$V$13:$AE$22,7,FALSE)&amp;IF(Audit!#REF!=10,Audit!#REF!&amp;Audit!#REF!,"")</f>
        <v>#REF!</v>
      </c>
      <c r="I653" s="17" t="e">
        <f>VLOOKUP(Audit!#REF!,$V$3:$AE$12,8,FALSE) &amp; Audit!#REF! &amp; VLOOKUP(Audit!#REF!,$V$13:$AE$22,8,FALSE)&amp;IF(Audit!#REF!=10,Audit!#REF!&amp;Audit!#REF!,"")</f>
        <v>#REF!</v>
      </c>
      <c r="J653" s="17" t="e">
        <f>VLOOKUP(Audit!#REF!,$V$3:$AE$12,9,FALSE) &amp; VLOOKUP(Audit!#REF!,$V$13:$AE$22,9,FALSE) &amp; IF(Audit!#REF!=10,Audit!#REF!&amp;Audit!#REF!,"") &amp; IF(Audit!#REF!&lt;&gt;1,U653,"")</f>
        <v>#REF!</v>
      </c>
      <c r="K653" s="17" t="e">
        <f>VLOOKUP(Audit!#REF!,$V$3:$AE$12,10,FALSE) &amp; Audit!#REF! &amp; VLOOKUP(Audit!#REF!,$V$13:$AE$22,10,FALSE) &amp; IF(Audit!#REF!=10,Audit!#REF!&amp;Audit!#REF!,"") &amp; IF(Audit!#REF!&lt;&gt;1,U653,"")</f>
        <v>#REF!</v>
      </c>
      <c r="L653" s="10" t="e">
        <f>Audit!#REF!</f>
        <v>#REF!</v>
      </c>
      <c r="M653" s="10" t="e">
        <f t="shared" si="311"/>
        <v>#REF!</v>
      </c>
      <c r="N653" s="10" t="e">
        <f t="shared" si="312"/>
        <v>#REF!</v>
      </c>
      <c r="O653" s="10" t="e">
        <f t="shared" si="313"/>
        <v>#REF!</v>
      </c>
      <c r="P653" s="10" t="e">
        <f t="shared" si="314"/>
        <v>#REF!</v>
      </c>
      <c r="Q653" s="10" t="e">
        <f t="shared" si="315"/>
        <v>#REF!</v>
      </c>
      <c r="R653" s="10" t="e">
        <f t="shared" si="316"/>
        <v>#REF!</v>
      </c>
      <c r="S653" s="10" t="e">
        <f t="shared" si="317"/>
        <v>#REF!</v>
      </c>
      <c r="T653" s="10" t="e">
        <f t="shared" si="318"/>
        <v>#REF!</v>
      </c>
      <c r="U653" s="17" t="e">
        <f>IF(Audit!#REF!="","",VLOOKUP(Audit!#REF!,$W$26:$X$35,2,FALSE)) &amp; Audit!#REF! &amp; IF(Audit!#REF!="","",IF(Audit!#REF!&lt;=1.4,VLOOKUP(Audit!#REF!,$W$38:X698,2,FALSE),VLOOKUP(Audit!#REF!,$W$51:$X$61,2,FALSE))) &amp; IF(Audit!#REF!="","",VLOOKUP(Audit!#REF!,$Y$26:$Z$35,2,FALSE) &amp; Audit!#REF! &amp; IF(Audit!#REF!="","",IF(Audit!#REF!&lt;=1.4,VLOOKUP(Audit!#REF!,$Y$38:$Z$48,2,FALSE),VLOOKUP(Audit!#REF!,$Y$51:$Z$61,2,FALSE))))</f>
        <v>#REF!</v>
      </c>
      <c r="V653" s="21"/>
      <c r="AH653" s="49" t="e">
        <f>Audit!#REF!</f>
        <v>#REF!</v>
      </c>
      <c r="AI653" s="50" t="e">
        <f>VLOOKUP(Audit!#REF!,$V$3:$AE$12,2,FALSE)&amp; IF(Audit!#REF!=10,Audit!#REF!,"")</f>
        <v>#REF!</v>
      </c>
      <c r="AJ653" s="50" t="e">
        <f>VLOOKUP(Audit!#REF!,$V$13:$AE$22,2,FALSE)&amp; IF(Audit!#REF!=10,Audit!#REF!,"")</f>
        <v>#REF!</v>
      </c>
      <c r="AK653" s="47" t="e">
        <f t="shared" si="319"/>
        <v>#REF!</v>
      </c>
      <c r="AL653" s="50" t="e">
        <f>VLOOKUP(Audit!#REF!,$V$3:$AE$12,3,FALSE)&amp; IF(Audit!#REF!=10,Audit!#REF!,"")</f>
        <v>#REF!</v>
      </c>
      <c r="AM653" s="50" t="e">
        <f>VLOOKUP(Audit!#REF!,$V$13:$AE$22,3,FALSE)&amp; IF(Audit!#REF!=10,Audit!#REF!,"")</f>
        <v>#REF!</v>
      </c>
      <c r="AN653" s="47" t="e">
        <f t="shared" si="320"/>
        <v>#REF!</v>
      </c>
      <c r="AO653" s="50" t="e">
        <f>VLOOKUP(Audit!#REF!,$V$3:$AE$12,4,FALSE) &amp;  Audit!#REF! &amp; IF(Audit!#REF!=10,Audit!#REF!,"")</f>
        <v>#REF!</v>
      </c>
      <c r="AP653" s="50" t="e">
        <f>VLOOKUP(Audit!#REF!,$V$13:$AE$22,4,FALSE)&amp; IF(Audit!#REF!=10,Audit!#REF!,"")</f>
        <v>#REF!</v>
      </c>
      <c r="AQ653" s="47" t="e">
        <f t="shared" si="321"/>
        <v>#REF!</v>
      </c>
      <c r="AR653" s="50" t="e">
        <f>VLOOKUP(Audit!#REF!,$V$3:$AE$12,5,FALSE)&amp; IF(Audit!#REF!=10,Audit!#REF!,"")</f>
        <v>#REF!</v>
      </c>
      <c r="AS653" s="50" t="e">
        <f>VLOOKUP(Audit!#REF!,$V$13:$AE$22,5,FALSE)&amp; IF(Audit!#REF!=10,Audit!#REF!,"")</f>
        <v>#REF!</v>
      </c>
      <c r="AT653" s="47" t="e">
        <f t="shared" si="322"/>
        <v>#REF!</v>
      </c>
      <c r="AU653" s="50" t="e">
        <f>VLOOKUP(Audit!#REF!,$V$3:$AE$12,6,FALSE)&amp; IF(Audit!#REF!=10,Audit!#REF!,"")</f>
        <v>#REF!</v>
      </c>
      <c r="AV653" s="50" t="e">
        <f>VLOOKUP(Audit!#REF!,$V$13:$AE$22,6,FALSE)&amp; IF(Audit!#REF!=10,Audit!#REF!,"")</f>
        <v>#REF!</v>
      </c>
      <c r="AW653" s="47" t="e">
        <f t="shared" si="323"/>
        <v>#REF!</v>
      </c>
      <c r="AX653" s="50" t="e">
        <f>VLOOKUP(Audit!#REF!,$V$3:$AE$12,7,FALSE)&amp; IF(Audit!#REF!=10,Audit!#REF!,"")</f>
        <v>#REF!</v>
      </c>
      <c r="AY653" s="50" t="e">
        <f>VLOOKUP(Audit!#REF!,$V$13:$AE$22,7,FALSE) &amp; IF(Audit!#REF!=10,Audit!#REF!,"")</f>
        <v>#REF!</v>
      </c>
      <c r="AZ653" s="47" t="e">
        <f t="shared" si="324"/>
        <v>#REF!</v>
      </c>
      <c r="BA653" s="50" t="e">
        <f>VLOOKUP(Audit!#REF!,$V$3:$AE$12,8,FALSE)&amp; Audit!#REF! &amp; IF(Audit!#REF!=10,Audit!#REF!,"")</f>
        <v>#REF!</v>
      </c>
      <c r="BB653" s="50" t="e">
        <f>VLOOKUP(Audit!#REF!,$V$13:$AE$22,8,FALSE) &amp; IF(Audit!#REF!=10,Audit!#REF!,"")</f>
        <v>#REF!</v>
      </c>
      <c r="BC653" s="47" t="e">
        <f t="shared" si="325"/>
        <v>#REF!</v>
      </c>
      <c r="BD653" s="50" t="e">
        <f>VLOOKUP(Audit!#REF!,$V$3:$AE$12,9,FALSE)&amp; IF(Audit!#REF!=10,Audit!#REF!,"")</f>
        <v>#REF!</v>
      </c>
      <c r="BE653" s="50" t="e">
        <f>VLOOKUP(Audit!#REF!,$V$13:$AE$22,9,FALSE) &amp; IF(Audit!#REF!=10,Audit!#REF!,"") &amp; IF(Audit!#REF!&lt;&gt;1,U653,"")</f>
        <v>#REF!</v>
      </c>
      <c r="BF653" s="47" t="e">
        <f t="shared" si="326"/>
        <v>#REF!</v>
      </c>
      <c r="BG653" s="50" t="e">
        <f>VLOOKUP(Audit!#REF!,$V$3:$AE$12,10,FALSE) &amp; Audit!#REF! &amp; IF(Audit!#REF!=10,Audit!#REF!,"")</f>
        <v>#REF!</v>
      </c>
      <c r="BH653" s="50" t="e">
        <f>VLOOKUP(Audit!#REF!,$V$13:$AE$22,10,FALSE) &amp; IF(Audit!#REF!=10,Audit!#REF!,"") &amp; IF(Audit!#REF!&lt;&gt;1,U653,"")</f>
        <v>#REF!</v>
      </c>
      <c r="BI653" s="47" t="e">
        <f t="shared" si="327"/>
        <v>#REF!</v>
      </c>
      <c r="BJ653" s="48" t="str">
        <f t="shared" si="328"/>
        <v/>
      </c>
      <c r="BK653" s="48" t="str">
        <f t="shared" si="329"/>
        <v/>
      </c>
      <c r="BL653" s="48" t="str">
        <f t="shared" si="330"/>
        <v/>
      </c>
      <c r="BM653" s="48" t="str">
        <f t="shared" si="331"/>
        <v/>
      </c>
      <c r="BN653" s="48" t="str">
        <f t="shared" si="332"/>
        <v/>
      </c>
      <c r="BO653" s="48" t="str">
        <f t="shared" si="333"/>
        <v/>
      </c>
      <c r="BP653" s="48" t="str">
        <f t="shared" si="334"/>
        <v/>
      </c>
      <c r="BQ653" s="48" t="str">
        <f t="shared" si="335"/>
        <v/>
      </c>
      <c r="BR653" s="48" t="str">
        <f t="shared" si="336"/>
        <v/>
      </c>
      <c r="BS653" s="48" t="str">
        <f t="shared" si="337"/>
        <v/>
      </c>
      <c r="BT653" s="48" t="str">
        <f t="shared" si="338"/>
        <v/>
      </c>
      <c r="BU653" s="48" t="str">
        <f t="shared" si="339"/>
        <v/>
      </c>
    </row>
    <row r="654" spans="1:73">
      <c r="A654" s="10" t="e">
        <f>Audit!#REF!</f>
        <v>#REF!</v>
      </c>
      <c r="B654" s="10" t="e">
        <f t="shared" si="310"/>
        <v>#REF!</v>
      </c>
      <c r="C654" s="17" t="e">
        <f>VLOOKUP(Audit!#REF!,$V$3:$AE$12,2,FALSE) &amp; VLOOKUP(Audit!#REF!,$V$13:$AE$22,2,FALSE)&amp; IF(Audit!#REF!=10,Audit!#REF!&amp;Audit!#REF!,"")</f>
        <v>#REF!</v>
      </c>
      <c r="D654" s="17" t="e">
        <f>VLOOKUP(Audit!#REF!,$V$3:$AE$12,3,FALSE) &amp; VLOOKUP(Audit!#REF!,$V$13:$AE$22,3,FALSE) &amp;IF(Audit!#REF!=10,Audit!#REF!&amp;Audit!#REF!,"")</f>
        <v>#REF!</v>
      </c>
      <c r="E654" s="17" t="e">
        <f>VLOOKUP(Audit!#REF!,$V$3:$AE$12,4,FALSE)&amp; Audit!#REF! &amp; VLOOKUP(Audit!#REF!,$V$13:$AE$22,4,FALSE)&amp; IF(Audit!#REF!=10,Audit!#REF!&amp;Audit!#REF!,"")</f>
        <v>#REF!</v>
      </c>
      <c r="F654" s="17" t="e">
        <f>VLOOKUP(Audit!#REF!,$V$3:$AE$12,5,FALSE) &amp; VLOOKUP(Audit!#REF!,$V$13:$AE$22,5,FALSE)&amp; IF(Audit!#REF!=10,Audit!#REF!&amp;Audit!#REF!,"")</f>
        <v>#REF!</v>
      </c>
      <c r="G654" s="17" t="e">
        <f>VLOOKUP(Audit!#REF!,$V$3:$AE$12,6,FALSE) &amp; VLOOKUP(Audit!#REF!,$V$13:$AE$22,6,FALSE)&amp; IF(Audit!#REF!=10,Audit!#REF!&amp;Audit!#REF!,"")</f>
        <v>#REF!</v>
      </c>
      <c r="H654" s="17" t="e">
        <f>VLOOKUP(Audit!#REF!,$V$3:$AE$12,7,FALSE) &amp; VLOOKUP(Audit!#REF!,$V$13:$AE$22,7,FALSE)&amp;IF(Audit!#REF!=10,Audit!#REF!&amp;Audit!#REF!,"")</f>
        <v>#REF!</v>
      </c>
      <c r="I654" s="17" t="e">
        <f>VLOOKUP(Audit!#REF!,$V$3:$AE$12,8,FALSE) &amp; Audit!#REF! &amp; VLOOKUP(Audit!#REF!,$V$13:$AE$22,8,FALSE)&amp;IF(Audit!#REF!=10,Audit!#REF!&amp;Audit!#REF!,"")</f>
        <v>#REF!</v>
      </c>
      <c r="J654" s="17" t="e">
        <f>VLOOKUP(Audit!#REF!,$V$3:$AE$12,9,FALSE) &amp; VLOOKUP(Audit!#REF!,$V$13:$AE$22,9,FALSE) &amp; IF(Audit!#REF!=10,Audit!#REF!&amp;Audit!#REF!,"") &amp; IF(Audit!#REF!&lt;&gt;1,U654,"")</f>
        <v>#REF!</v>
      </c>
      <c r="K654" s="17" t="e">
        <f>VLOOKUP(Audit!#REF!,$V$3:$AE$12,10,FALSE) &amp; Audit!#REF! &amp; VLOOKUP(Audit!#REF!,$V$13:$AE$22,10,FALSE) &amp; IF(Audit!#REF!=10,Audit!#REF!&amp;Audit!#REF!,"") &amp; IF(Audit!#REF!&lt;&gt;1,U654,"")</f>
        <v>#REF!</v>
      </c>
      <c r="L654" s="10" t="e">
        <f>Audit!#REF!</f>
        <v>#REF!</v>
      </c>
      <c r="M654" s="10" t="e">
        <f t="shared" si="311"/>
        <v>#REF!</v>
      </c>
      <c r="N654" s="10" t="e">
        <f t="shared" si="312"/>
        <v>#REF!</v>
      </c>
      <c r="O654" s="10" t="e">
        <f t="shared" si="313"/>
        <v>#REF!</v>
      </c>
      <c r="P654" s="10" t="e">
        <f t="shared" si="314"/>
        <v>#REF!</v>
      </c>
      <c r="Q654" s="10" t="e">
        <f t="shared" si="315"/>
        <v>#REF!</v>
      </c>
      <c r="R654" s="10" t="e">
        <f t="shared" si="316"/>
        <v>#REF!</v>
      </c>
      <c r="S654" s="10" t="e">
        <f t="shared" si="317"/>
        <v>#REF!</v>
      </c>
      <c r="T654" s="10" t="e">
        <f t="shared" si="318"/>
        <v>#REF!</v>
      </c>
      <c r="U654" s="17" t="e">
        <f>IF(Audit!#REF!="","",VLOOKUP(Audit!#REF!,$W$26:$X$35,2,FALSE)) &amp; Audit!#REF! &amp; IF(Audit!#REF!="","",IF(Audit!#REF!&lt;=1.4,VLOOKUP(Audit!#REF!,$W$38:X699,2,FALSE),VLOOKUP(Audit!#REF!,$W$51:$X$61,2,FALSE))) &amp; IF(Audit!#REF!="","",VLOOKUP(Audit!#REF!,$Y$26:$Z$35,2,FALSE) &amp; Audit!#REF! &amp; IF(Audit!#REF!="","",IF(Audit!#REF!&lt;=1.4,VLOOKUP(Audit!#REF!,$Y$38:$Z$48,2,FALSE),VLOOKUP(Audit!#REF!,$Y$51:$Z$61,2,FALSE))))</f>
        <v>#REF!</v>
      </c>
      <c r="V654" s="21"/>
      <c r="AH654" s="49" t="e">
        <f>Audit!#REF!</f>
        <v>#REF!</v>
      </c>
      <c r="AI654" s="50" t="e">
        <f>VLOOKUP(Audit!#REF!,$V$3:$AE$12,2,FALSE)&amp; IF(Audit!#REF!=10,Audit!#REF!,"")</f>
        <v>#REF!</v>
      </c>
      <c r="AJ654" s="50" t="e">
        <f>VLOOKUP(Audit!#REF!,$V$13:$AE$22,2,FALSE)&amp; IF(Audit!#REF!=10,Audit!#REF!,"")</f>
        <v>#REF!</v>
      </c>
      <c r="AK654" s="47" t="e">
        <f t="shared" si="319"/>
        <v>#REF!</v>
      </c>
      <c r="AL654" s="50" t="e">
        <f>VLOOKUP(Audit!#REF!,$V$3:$AE$12,3,FALSE)&amp; IF(Audit!#REF!=10,Audit!#REF!,"")</f>
        <v>#REF!</v>
      </c>
      <c r="AM654" s="50" t="e">
        <f>VLOOKUP(Audit!#REF!,$V$13:$AE$22,3,FALSE)&amp; IF(Audit!#REF!=10,Audit!#REF!,"")</f>
        <v>#REF!</v>
      </c>
      <c r="AN654" s="47" t="e">
        <f t="shared" si="320"/>
        <v>#REF!</v>
      </c>
      <c r="AO654" s="50" t="e">
        <f>VLOOKUP(Audit!#REF!,$V$3:$AE$12,4,FALSE) &amp;  Audit!#REF! &amp; IF(Audit!#REF!=10,Audit!#REF!,"")</f>
        <v>#REF!</v>
      </c>
      <c r="AP654" s="50" t="e">
        <f>VLOOKUP(Audit!#REF!,$V$13:$AE$22,4,FALSE)&amp; IF(Audit!#REF!=10,Audit!#REF!,"")</f>
        <v>#REF!</v>
      </c>
      <c r="AQ654" s="47" t="e">
        <f t="shared" si="321"/>
        <v>#REF!</v>
      </c>
      <c r="AR654" s="50" t="e">
        <f>VLOOKUP(Audit!#REF!,$V$3:$AE$12,5,FALSE)&amp; IF(Audit!#REF!=10,Audit!#REF!,"")</f>
        <v>#REF!</v>
      </c>
      <c r="AS654" s="50" t="e">
        <f>VLOOKUP(Audit!#REF!,$V$13:$AE$22,5,FALSE)&amp; IF(Audit!#REF!=10,Audit!#REF!,"")</f>
        <v>#REF!</v>
      </c>
      <c r="AT654" s="47" t="e">
        <f t="shared" si="322"/>
        <v>#REF!</v>
      </c>
      <c r="AU654" s="50" t="e">
        <f>VLOOKUP(Audit!#REF!,$V$3:$AE$12,6,FALSE)&amp; IF(Audit!#REF!=10,Audit!#REF!,"")</f>
        <v>#REF!</v>
      </c>
      <c r="AV654" s="50" t="e">
        <f>VLOOKUP(Audit!#REF!,$V$13:$AE$22,6,FALSE)&amp; IF(Audit!#REF!=10,Audit!#REF!,"")</f>
        <v>#REF!</v>
      </c>
      <c r="AW654" s="47" t="e">
        <f t="shared" si="323"/>
        <v>#REF!</v>
      </c>
      <c r="AX654" s="50" t="e">
        <f>VLOOKUP(Audit!#REF!,$V$3:$AE$12,7,FALSE)&amp; IF(Audit!#REF!=10,Audit!#REF!,"")</f>
        <v>#REF!</v>
      </c>
      <c r="AY654" s="50" t="e">
        <f>VLOOKUP(Audit!#REF!,$V$13:$AE$22,7,FALSE) &amp; IF(Audit!#REF!=10,Audit!#REF!,"")</f>
        <v>#REF!</v>
      </c>
      <c r="AZ654" s="47" t="e">
        <f t="shared" si="324"/>
        <v>#REF!</v>
      </c>
      <c r="BA654" s="50" t="e">
        <f>VLOOKUP(Audit!#REF!,$V$3:$AE$12,8,FALSE)&amp; Audit!#REF! &amp; IF(Audit!#REF!=10,Audit!#REF!,"")</f>
        <v>#REF!</v>
      </c>
      <c r="BB654" s="50" t="e">
        <f>VLOOKUP(Audit!#REF!,$V$13:$AE$22,8,FALSE) &amp; IF(Audit!#REF!=10,Audit!#REF!,"")</f>
        <v>#REF!</v>
      </c>
      <c r="BC654" s="47" t="e">
        <f t="shared" si="325"/>
        <v>#REF!</v>
      </c>
      <c r="BD654" s="50" t="e">
        <f>VLOOKUP(Audit!#REF!,$V$3:$AE$12,9,FALSE)&amp; IF(Audit!#REF!=10,Audit!#REF!,"")</f>
        <v>#REF!</v>
      </c>
      <c r="BE654" s="50" t="e">
        <f>VLOOKUP(Audit!#REF!,$V$13:$AE$22,9,FALSE) &amp; IF(Audit!#REF!=10,Audit!#REF!,"") &amp; IF(Audit!#REF!&lt;&gt;1,U654,"")</f>
        <v>#REF!</v>
      </c>
      <c r="BF654" s="47" t="e">
        <f t="shared" si="326"/>
        <v>#REF!</v>
      </c>
      <c r="BG654" s="50" t="e">
        <f>VLOOKUP(Audit!#REF!,$V$3:$AE$12,10,FALSE) &amp; Audit!#REF! &amp; IF(Audit!#REF!=10,Audit!#REF!,"")</f>
        <v>#REF!</v>
      </c>
      <c r="BH654" s="50" t="e">
        <f>VLOOKUP(Audit!#REF!,$V$13:$AE$22,10,FALSE) &amp; IF(Audit!#REF!=10,Audit!#REF!,"") &amp; IF(Audit!#REF!&lt;&gt;1,U654,"")</f>
        <v>#REF!</v>
      </c>
      <c r="BI654" s="47" t="e">
        <f t="shared" si="327"/>
        <v>#REF!</v>
      </c>
      <c r="BJ654" s="48" t="str">
        <f t="shared" si="328"/>
        <v/>
      </c>
      <c r="BK654" s="48" t="str">
        <f t="shared" si="329"/>
        <v/>
      </c>
      <c r="BL654" s="48" t="str">
        <f t="shared" si="330"/>
        <v/>
      </c>
      <c r="BM654" s="48" t="str">
        <f t="shared" si="331"/>
        <v/>
      </c>
      <c r="BN654" s="48" t="str">
        <f t="shared" si="332"/>
        <v/>
      </c>
      <c r="BO654" s="48" t="str">
        <f t="shared" si="333"/>
        <v/>
      </c>
      <c r="BP654" s="48" t="str">
        <f t="shared" si="334"/>
        <v/>
      </c>
      <c r="BQ654" s="48" t="str">
        <f t="shared" si="335"/>
        <v/>
      </c>
      <c r="BR654" s="48" t="str">
        <f t="shared" si="336"/>
        <v/>
      </c>
      <c r="BS654" s="48" t="str">
        <f t="shared" si="337"/>
        <v/>
      </c>
      <c r="BT654" s="48" t="str">
        <f t="shared" si="338"/>
        <v/>
      </c>
      <c r="BU654" s="48" t="str">
        <f t="shared" si="339"/>
        <v/>
      </c>
    </row>
    <row r="655" spans="1:73">
      <c r="A655" s="10" t="e">
        <f>Audit!#REF!</f>
        <v>#REF!</v>
      </c>
      <c r="B655" s="10" t="e">
        <f t="shared" si="310"/>
        <v>#REF!</v>
      </c>
      <c r="C655" s="17" t="e">
        <f>VLOOKUP(Audit!#REF!,$V$3:$AE$12,2,FALSE) &amp; VLOOKUP(Audit!#REF!,$V$13:$AE$22,2,FALSE)&amp; IF(Audit!#REF!=10,Audit!#REF!&amp;Audit!#REF!,"")</f>
        <v>#REF!</v>
      </c>
      <c r="D655" s="17" t="e">
        <f>VLOOKUP(Audit!#REF!,$V$3:$AE$12,3,FALSE) &amp; VLOOKUP(Audit!#REF!,$V$13:$AE$22,3,FALSE) &amp;IF(Audit!#REF!=10,Audit!#REF!&amp;Audit!#REF!,"")</f>
        <v>#REF!</v>
      </c>
      <c r="E655" s="17" t="e">
        <f>VLOOKUP(Audit!#REF!,$V$3:$AE$12,4,FALSE)&amp; Audit!#REF! &amp; VLOOKUP(Audit!#REF!,$V$13:$AE$22,4,FALSE)&amp; IF(Audit!#REF!=10,Audit!#REF!&amp;Audit!#REF!,"")</f>
        <v>#REF!</v>
      </c>
      <c r="F655" s="17" t="e">
        <f>VLOOKUP(Audit!#REF!,$V$3:$AE$12,5,FALSE) &amp; VLOOKUP(Audit!#REF!,$V$13:$AE$22,5,FALSE)&amp; IF(Audit!#REF!=10,Audit!#REF!&amp;Audit!#REF!,"")</f>
        <v>#REF!</v>
      </c>
      <c r="G655" s="17" t="e">
        <f>VLOOKUP(Audit!#REF!,$V$3:$AE$12,6,FALSE) &amp; VLOOKUP(Audit!#REF!,$V$13:$AE$22,6,FALSE)&amp; IF(Audit!#REF!=10,Audit!#REF!&amp;Audit!#REF!,"")</f>
        <v>#REF!</v>
      </c>
      <c r="H655" s="17" t="e">
        <f>VLOOKUP(Audit!#REF!,$V$3:$AE$12,7,FALSE) &amp; VLOOKUP(Audit!#REF!,$V$13:$AE$22,7,FALSE)&amp;IF(Audit!#REF!=10,Audit!#REF!&amp;Audit!#REF!,"")</f>
        <v>#REF!</v>
      </c>
      <c r="I655" s="17" t="e">
        <f>VLOOKUP(Audit!#REF!,$V$3:$AE$12,8,FALSE) &amp; Audit!#REF! &amp; VLOOKUP(Audit!#REF!,$V$13:$AE$22,8,FALSE)&amp;IF(Audit!#REF!=10,Audit!#REF!&amp;Audit!#REF!,"")</f>
        <v>#REF!</v>
      </c>
      <c r="J655" s="17" t="e">
        <f>VLOOKUP(Audit!#REF!,$V$3:$AE$12,9,FALSE) &amp; VLOOKUP(Audit!#REF!,$V$13:$AE$22,9,FALSE) &amp; IF(Audit!#REF!=10,Audit!#REF!&amp;Audit!#REF!,"") &amp; IF(Audit!#REF!&lt;&gt;1,U655,"")</f>
        <v>#REF!</v>
      </c>
      <c r="K655" s="17" t="e">
        <f>VLOOKUP(Audit!#REF!,$V$3:$AE$12,10,FALSE) &amp; Audit!#REF! &amp; VLOOKUP(Audit!#REF!,$V$13:$AE$22,10,FALSE) &amp; IF(Audit!#REF!=10,Audit!#REF!&amp;Audit!#REF!,"") &amp; IF(Audit!#REF!&lt;&gt;1,U655,"")</f>
        <v>#REF!</v>
      </c>
      <c r="L655" s="10" t="e">
        <f>Audit!#REF!</f>
        <v>#REF!</v>
      </c>
      <c r="M655" s="10" t="e">
        <f t="shared" si="311"/>
        <v>#REF!</v>
      </c>
      <c r="N655" s="10" t="e">
        <f t="shared" si="312"/>
        <v>#REF!</v>
      </c>
      <c r="O655" s="10" t="e">
        <f t="shared" si="313"/>
        <v>#REF!</v>
      </c>
      <c r="P655" s="10" t="e">
        <f t="shared" si="314"/>
        <v>#REF!</v>
      </c>
      <c r="Q655" s="10" t="e">
        <f t="shared" si="315"/>
        <v>#REF!</v>
      </c>
      <c r="R655" s="10" t="e">
        <f t="shared" si="316"/>
        <v>#REF!</v>
      </c>
      <c r="S655" s="10" t="e">
        <f t="shared" si="317"/>
        <v>#REF!</v>
      </c>
      <c r="T655" s="10" t="e">
        <f t="shared" si="318"/>
        <v>#REF!</v>
      </c>
      <c r="U655" s="17" t="e">
        <f>IF(Audit!#REF!="","",VLOOKUP(Audit!#REF!,$W$26:$X$35,2,FALSE)) &amp; Audit!#REF! &amp; IF(Audit!#REF!="","",IF(Audit!#REF!&lt;=1.4,VLOOKUP(Audit!#REF!,$W$38:X700,2,FALSE),VLOOKUP(Audit!#REF!,$W$51:$X$61,2,FALSE))) &amp; IF(Audit!#REF!="","",VLOOKUP(Audit!#REF!,$Y$26:$Z$35,2,FALSE) &amp; Audit!#REF! &amp; IF(Audit!#REF!="","",IF(Audit!#REF!&lt;=1.4,VLOOKUP(Audit!#REF!,$Y$38:$Z$48,2,FALSE),VLOOKUP(Audit!#REF!,$Y$51:$Z$61,2,FALSE))))</f>
        <v>#REF!</v>
      </c>
      <c r="V655" s="21"/>
      <c r="AH655" s="49" t="e">
        <f>Audit!#REF!</f>
        <v>#REF!</v>
      </c>
      <c r="AI655" s="50" t="e">
        <f>VLOOKUP(Audit!#REF!,$V$3:$AE$12,2,FALSE)&amp; IF(Audit!#REF!=10,Audit!#REF!,"")</f>
        <v>#REF!</v>
      </c>
      <c r="AJ655" s="50" t="e">
        <f>VLOOKUP(Audit!#REF!,$V$13:$AE$22,2,FALSE)&amp; IF(Audit!#REF!=10,Audit!#REF!,"")</f>
        <v>#REF!</v>
      </c>
      <c r="AK655" s="47" t="e">
        <f t="shared" si="319"/>
        <v>#REF!</v>
      </c>
      <c r="AL655" s="50" t="e">
        <f>VLOOKUP(Audit!#REF!,$V$3:$AE$12,3,FALSE)&amp; IF(Audit!#REF!=10,Audit!#REF!,"")</f>
        <v>#REF!</v>
      </c>
      <c r="AM655" s="50" t="e">
        <f>VLOOKUP(Audit!#REF!,$V$13:$AE$22,3,FALSE)&amp; IF(Audit!#REF!=10,Audit!#REF!,"")</f>
        <v>#REF!</v>
      </c>
      <c r="AN655" s="47" t="e">
        <f t="shared" si="320"/>
        <v>#REF!</v>
      </c>
      <c r="AO655" s="50" t="e">
        <f>VLOOKUP(Audit!#REF!,$V$3:$AE$12,4,FALSE) &amp;  Audit!#REF! &amp; IF(Audit!#REF!=10,Audit!#REF!,"")</f>
        <v>#REF!</v>
      </c>
      <c r="AP655" s="50" t="e">
        <f>VLOOKUP(Audit!#REF!,$V$13:$AE$22,4,FALSE)&amp; IF(Audit!#REF!=10,Audit!#REF!,"")</f>
        <v>#REF!</v>
      </c>
      <c r="AQ655" s="47" t="e">
        <f t="shared" si="321"/>
        <v>#REF!</v>
      </c>
      <c r="AR655" s="50" t="e">
        <f>VLOOKUP(Audit!#REF!,$V$3:$AE$12,5,FALSE)&amp; IF(Audit!#REF!=10,Audit!#REF!,"")</f>
        <v>#REF!</v>
      </c>
      <c r="AS655" s="50" t="e">
        <f>VLOOKUP(Audit!#REF!,$V$13:$AE$22,5,FALSE)&amp; IF(Audit!#REF!=10,Audit!#REF!,"")</f>
        <v>#REF!</v>
      </c>
      <c r="AT655" s="47" t="e">
        <f t="shared" si="322"/>
        <v>#REF!</v>
      </c>
      <c r="AU655" s="50" t="e">
        <f>VLOOKUP(Audit!#REF!,$V$3:$AE$12,6,FALSE)&amp; IF(Audit!#REF!=10,Audit!#REF!,"")</f>
        <v>#REF!</v>
      </c>
      <c r="AV655" s="50" t="e">
        <f>VLOOKUP(Audit!#REF!,$V$13:$AE$22,6,FALSE)&amp; IF(Audit!#REF!=10,Audit!#REF!,"")</f>
        <v>#REF!</v>
      </c>
      <c r="AW655" s="47" t="e">
        <f t="shared" si="323"/>
        <v>#REF!</v>
      </c>
      <c r="AX655" s="50" t="e">
        <f>VLOOKUP(Audit!#REF!,$V$3:$AE$12,7,FALSE)&amp; IF(Audit!#REF!=10,Audit!#REF!,"")</f>
        <v>#REF!</v>
      </c>
      <c r="AY655" s="50" t="e">
        <f>VLOOKUP(Audit!#REF!,$V$13:$AE$22,7,FALSE) &amp; IF(Audit!#REF!=10,Audit!#REF!,"")</f>
        <v>#REF!</v>
      </c>
      <c r="AZ655" s="47" t="e">
        <f t="shared" si="324"/>
        <v>#REF!</v>
      </c>
      <c r="BA655" s="50" t="e">
        <f>VLOOKUP(Audit!#REF!,$V$3:$AE$12,8,FALSE)&amp; Audit!#REF! &amp; IF(Audit!#REF!=10,Audit!#REF!,"")</f>
        <v>#REF!</v>
      </c>
      <c r="BB655" s="50" t="e">
        <f>VLOOKUP(Audit!#REF!,$V$13:$AE$22,8,FALSE) &amp; IF(Audit!#REF!=10,Audit!#REF!,"")</f>
        <v>#REF!</v>
      </c>
      <c r="BC655" s="47" t="e">
        <f t="shared" si="325"/>
        <v>#REF!</v>
      </c>
      <c r="BD655" s="50" t="e">
        <f>VLOOKUP(Audit!#REF!,$V$3:$AE$12,9,FALSE)&amp; IF(Audit!#REF!=10,Audit!#REF!,"")</f>
        <v>#REF!</v>
      </c>
      <c r="BE655" s="50" t="e">
        <f>VLOOKUP(Audit!#REF!,$V$13:$AE$22,9,FALSE) &amp; IF(Audit!#REF!=10,Audit!#REF!,"") &amp; IF(Audit!#REF!&lt;&gt;1,U655,"")</f>
        <v>#REF!</v>
      </c>
      <c r="BF655" s="47" t="e">
        <f t="shared" si="326"/>
        <v>#REF!</v>
      </c>
      <c r="BG655" s="50" t="e">
        <f>VLOOKUP(Audit!#REF!,$V$3:$AE$12,10,FALSE) &amp; Audit!#REF! &amp; IF(Audit!#REF!=10,Audit!#REF!,"")</f>
        <v>#REF!</v>
      </c>
      <c r="BH655" s="50" t="e">
        <f>VLOOKUP(Audit!#REF!,$V$13:$AE$22,10,FALSE) &amp; IF(Audit!#REF!=10,Audit!#REF!,"") &amp; IF(Audit!#REF!&lt;&gt;1,U655,"")</f>
        <v>#REF!</v>
      </c>
      <c r="BI655" s="47" t="e">
        <f t="shared" si="327"/>
        <v>#REF!</v>
      </c>
      <c r="BJ655" s="48" t="str">
        <f t="shared" si="328"/>
        <v/>
      </c>
      <c r="BK655" s="48" t="str">
        <f t="shared" si="329"/>
        <v/>
      </c>
      <c r="BL655" s="48" t="str">
        <f t="shared" si="330"/>
        <v/>
      </c>
      <c r="BM655" s="48" t="str">
        <f t="shared" si="331"/>
        <v/>
      </c>
      <c r="BN655" s="48" t="str">
        <f t="shared" si="332"/>
        <v/>
      </c>
      <c r="BO655" s="48" t="str">
        <f t="shared" si="333"/>
        <v/>
      </c>
      <c r="BP655" s="48" t="str">
        <f t="shared" si="334"/>
        <v/>
      </c>
      <c r="BQ655" s="48" t="str">
        <f t="shared" si="335"/>
        <v/>
      </c>
      <c r="BR655" s="48" t="str">
        <f t="shared" si="336"/>
        <v/>
      </c>
      <c r="BS655" s="48" t="str">
        <f t="shared" si="337"/>
        <v/>
      </c>
      <c r="BT655" s="48" t="str">
        <f t="shared" si="338"/>
        <v/>
      </c>
      <c r="BU655" s="48" t="str">
        <f t="shared" si="339"/>
        <v/>
      </c>
    </row>
    <row r="656" spans="1:73">
      <c r="A656" s="10" t="e">
        <f>Audit!#REF!</f>
        <v>#REF!</v>
      </c>
      <c r="B656" s="10" t="e">
        <f t="shared" si="310"/>
        <v>#REF!</v>
      </c>
      <c r="C656" s="17" t="e">
        <f>VLOOKUP(Audit!#REF!,$V$3:$AE$12,2,FALSE) &amp; VLOOKUP(Audit!#REF!,$V$13:$AE$22,2,FALSE)&amp; IF(Audit!#REF!=10,Audit!#REF!&amp;Audit!#REF!,"")</f>
        <v>#REF!</v>
      </c>
      <c r="D656" s="17" t="e">
        <f>VLOOKUP(Audit!#REF!,$V$3:$AE$12,3,FALSE) &amp; VLOOKUP(Audit!#REF!,$V$13:$AE$22,3,FALSE) &amp;IF(Audit!#REF!=10,Audit!#REF!&amp;Audit!#REF!,"")</f>
        <v>#REF!</v>
      </c>
      <c r="E656" s="17" t="e">
        <f>VLOOKUP(Audit!#REF!,$V$3:$AE$12,4,FALSE)&amp; Audit!#REF! &amp; VLOOKUP(Audit!#REF!,$V$13:$AE$22,4,FALSE)&amp; IF(Audit!#REF!=10,Audit!#REF!&amp;Audit!#REF!,"")</f>
        <v>#REF!</v>
      </c>
      <c r="F656" s="17" t="e">
        <f>VLOOKUP(Audit!#REF!,$V$3:$AE$12,5,FALSE) &amp; VLOOKUP(Audit!#REF!,$V$13:$AE$22,5,FALSE)&amp; IF(Audit!#REF!=10,Audit!#REF!&amp;Audit!#REF!,"")</f>
        <v>#REF!</v>
      </c>
      <c r="G656" s="17" t="e">
        <f>VLOOKUP(Audit!#REF!,$V$3:$AE$12,6,FALSE) &amp; VLOOKUP(Audit!#REF!,$V$13:$AE$22,6,FALSE)&amp; IF(Audit!#REF!=10,Audit!#REF!&amp;Audit!#REF!,"")</f>
        <v>#REF!</v>
      </c>
      <c r="H656" s="17" t="e">
        <f>VLOOKUP(Audit!#REF!,$V$3:$AE$12,7,FALSE) &amp; VLOOKUP(Audit!#REF!,$V$13:$AE$22,7,FALSE)&amp;IF(Audit!#REF!=10,Audit!#REF!&amp;Audit!#REF!,"")</f>
        <v>#REF!</v>
      </c>
      <c r="I656" s="17" t="e">
        <f>VLOOKUP(Audit!#REF!,$V$3:$AE$12,8,FALSE) &amp; Audit!#REF! &amp; VLOOKUP(Audit!#REF!,$V$13:$AE$22,8,FALSE)&amp;IF(Audit!#REF!=10,Audit!#REF!&amp;Audit!#REF!,"")</f>
        <v>#REF!</v>
      </c>
      <c r="J656" s="17" t="e">
        <f>VLOOKUP(Audit!#REF!,$V$3:$AE$12,9,FALSE) &amp; VLOOKUP(Audit!#REF!,$V$13:$AE$22,9,FALSE) &amp; IF(Audit!#REF!=10,Audit!#REF!&amp;Audit!#REF!,"") &amp; IF(Audit!#REF!&lt;&gt;1,U656,"")</f>
        <v>#REF!</v>
      </c>
      <c r="K656" s="17" t="e">
        <f>VLOOKUP(Audit!#REF!,$V$3:$AE$12,10,FALSE) &amp; Audit!#REF! &amp; VLOOKUP(Audit!#REF!,$V$13:$AE$22,10,FALSE) &amp; IF(Audit!#REF!=10,Audit!#REF!&amp;Audit!#REF!,"") &amp; IF(Audit!#REF!&lt;&gt;1,U656,"")</f>
        <v>#REF!</v>
      </c>
      <c r="L656" s="10" t="e">
        <f>Audit!#REF!</f>
        <v>#REF!</v>
      </c>
      <c r="M656" s="10" t="e">
        <f t="shared" si="311"/>
        <v>#REF!</v>
      </c>
      <c r="N656" s="10" t="e">
        <f t="shared" si="312"/>
        <v>#REF!</v>
      </c>
      <c r="O656" s="10" t="e">
        <f t="shared" si="313"/>
        <v>#REF!</v>
      </c>
      <c r="P656" s="10" t="e">
        <f t="shared" si="314"/>
        <v>#REF!</v>
      </c>
      <c r="Q656" s="10" t="e">
        <f t="shared" si="315"/>
        <v>#REF!</v>
      </c>
      <c r="R656" s="10" t="e">
        <f t="shared" si="316"/>
        <v>#REF!</v>
      </c>
      <c r="S656" s="10" t="e">
        <f t="shared" si="317"/>
        <v>#REF!</v>
      </c>
      <c r="T656" s="10" t="e">
        <f t="shared" si="318"/>
        <v>#REF!</v>
      </c>
      <c r="U656" s="17" t="e">
        <f>IF(Audit!#REF!="","",VLOOKUP(Audit!#REF!,$W$26:$X$35,2,FALSE)) &amp; Audit!#REF! &amp; IF(Audit!#REF!="","",IF(Audit!#REF!&lt;=1.4,VLOOKUP(Audit!#REF!,$W$38:X701,2,FALSE),VLOOKUP(Audit!#REF!,$W$51:$X$61,2,FALSE))) &amp; IF(Audit!#REF!="","",VLOOKUP(Audit!#REF!,$Y$26:$Z$35,2,FALSE) &amp; Audit!#REF! &amp; IF(Audit!#REF!="","",IF(Audit!#REF!&lt;=1.4,VLOOKUP(Audit!#REF!,$Y$38:$Z$48,2,FALSE),VLOOKUP(Audit!#REF!,$Y$51:$Z$61,2,FALSE))))</f>
        <v>#REF!</v>
      </c>
      <c r="V656" s="21"/>
      <c r="AH656" s="49" t="e">
        <f>Audit!#REF!</f>
        <v>#REF!</v>
      </c>
      <c r="AI656" s="50" t="e">
        <f>VLOOKUP(Audit!#REF!,$V$3:$AE$12,2,FALSE)&amp; IF(Audit!#REF!=10,Audit!#REF!,"")</f>
        <v>#REF!</v>
      </c>
      <c r="AJ656" s="50" t="e">
        <f>VLOOKUP(Audit!#REF!,$V$13:$AE$22,2,FALSE)&amp; IF(Audit!#REF!=10,Audit!#REF!,"")</f>
        <v>#REF!</v>
      </c>
      <c r="AK656" s="47" t="e">
        <f t="shared" si="319"/>
        <v>#REF!</v>
      </c>
      <c r="AL656" s="50" t="e">
        <f>VLOOKUP(Audit!#REF!,$V$3:$AE$12,3,FALSE)&amp; IF(Audit!#REF!=10,Audit!#REF!,"")</f>
        <v>#REF!</v>
      </c>
      <c r="AM656" s="50" t="e">
        <f>VLOOKUP(Audit!#REF!,$V$13:$AE$22,3,FALSE)&amp; IF(Audit!#REF!=10,Audit!#REF!,"")</f>
        <v>#REF!</v>
      </c>
      <c r="AN656" s="47" t="e">
        <f t="shared" si="320"/>
        <v>#REF!</v>
      </c>
      <c r="AO656" s="50" t="e">
        <f>VLOOKUP(Audit!#REF!,$V$3:$AE$12,4,FALSE) &amp;  Audit!#REF! &amp; IF(Audit!#REF!=10,Audit!#REF!,"")</f>
        <v>#REF!</v>
      </c>
      <c r="AP656" s="50" t="e">
        <f>VLOOKUP(Audit!#REF!,$V$13:$AE$22,4,FALSE)&amp; IF(Audit!#REF!=10,Audit!#REF!,"")</f>
        <v>#REF!</v>
      </c>
      <c r="AQ656" s="47" t="e">
        <f t="shared" si="321"/>
        <v>#REF!</v>
      </c>
      <c r="AR656" s="50" t="e">
        <f>VLOOKUP(Audit!#REF!,$V$3:$AE$12,5,FALSE)&amp; IF(Audit!#REF!=10,Audit!#REF!,"")</f>
        <v>#REF!</v>
      </c>
      <c r="AS656" s="50" t="e">
        <f>VLOOKUP(Audit!#REF!,$V$13:$AE$22,5,FALSE)&amp; IF(Audit!#REF!=10,Audit!#REF!,"")</f>
        <v>#REF!</v>
      </c>
      <c r="AT656" s="47" t="e">
        <f t="shared" si="322"/>
        <v>#REF!</v>
      </c>
      <c r="AU656" s="50" t="e">
        <f>VLOOKUP(Audit!#REF!,$V$3:$AE$12,6,FALSE)&amp; IF(Audit!#REF!=10,Audit!#REF!,"")</f>
        <v>#REF!</v>
      </c>
      <c r="AV656" s="50" t="e">
        <f>VLOOKUP(Audit!#REF!,$V$13:$AE$22,6,FALSE)&amp; IF(Audit!#REF!=10,Audit!#REF!,"")</f>
        <v>#REF!</v>
      </c>
      <c r="AW656" s="47" t="e">
        <f t="shared" si="323"/>
        <v>#REF!</v>
      </c>
      <c r="AX656" s="50" t="e">
        <f>VLOOKUP(Audit!#REF!,$V$3:$AE$12,7,FALSE)&amp; IF(Audit!#REF!=10,Audit!#REF!,"")</f>
        <v>#REF!</v>
      </c>
      <c r="AY656" s="50" t="e">
        <f>VLOOKUP(Audit!#REF!,$V$13:$AE$22,7,FALSE) &amp; IF(Audit!#REF!=10,Audit!#REF!,"")</f>
        <v>#REF!</v>
      </c>
      <c r="AZ656" s="47" t="e">
        <f t="shared" si="324"/>
        <v>#REF!</v>
      </c>
      <c r="BA656" s="50" t="e">
        <f>VLOOKUP(Audit!#REF!,$V$3:$AE$12,8,FALSE)&amp; Audit!#REF! &amp; IF(Audit!#REF!=10,Audit!#REF!,"")</f>
        <v>#REF!</v>
      </c>
      <c r="BB656" s="50" t="e">
        <f>VLOOKUP(Audit!#REF!,$V$13:$AE$22,8,FALSE) &amp; IF(Audit!#REF!=10,Audit!#REF!,"")</f>
        <v>#REF!</v>
      </c>
      <c r="BC656" s="47" t="e">
        <f t="shared" si="325"/>
        <v>#REF!</v>
      </c>
      <c r="BD656" s="50" t="e">
        <f>VLOOKUP(Audit!#REF!,$V$3:$AE$12,9,FALSE)&amp; IF(Audit!#REF!=10,Audit!#REF!,"")</f>
        <v>#REF!</v>
      </c>
      <c r="BE656" s="50" t="e">
        <f>VLOOKUP(Audit!#REF!,$V$13:$AE$22,9,FALSE) &amp; IF(Audit!#REF!=10,Audit!#REF!,"") &amp; IF(Audit!#REF!&lt;&gt;1,U656,"")</f>
        <v>#REF!</v>
      </c>
      <c r="BF656" s="47" t="e">
        <f t="shared" si="326"/>
        <v>#REF!</v>
      </c>
      <c r="BG656" s="50" t="e">
        <f>VLOOKUP(Audit!#REF!,$V$3:$AE$12,10,FALSE) &amp; Audit!#REF! &amp; IF(Audit!#REF!=10,Audit!#REF!,"")</f>
        <v>#REF!</v>
      </c>
      <c r="BH656" s="50" t="e">
        <f>VLOOKUP(Audit!#REF!,$V$13:$AE$22,10,FALSE) &amp; IF(Audit!#REF!=10,Audit!#REF!,"") &amp; IF(Audit!#REF!&lt;&gt;1,U656,"")</f>
        <v>#REF!</v>
      </c>
      <c r="BI656" s="47" t="e">
        <f t="shared" si="327"/>
        <v>#REF!</v>
      </c>
      <c r="BJ656" s="48" t="str">
        <f t="shared" si="328"/>
        <v/>
      </c>
      <c r="BK656" s="48" t="str">
        <f t="shared" si="329"/>
        <v/>
      </c>
      <c r="BL656" s="48" t="str">
        <f t="shared" si="330"/>
        <v/>
      </c>
      <c r="BM656" s="48" t="str">
        <f t="shared" si="331"/>
        <v/>
      </c>
      <c r="BN656" s="48" t="str">
        <f t="shared" si="332"/>
        <v/>
      </c>
      <c r="BO656" s="48" t="str">
        <f t="shared" si="333"/>
        <v/>
      </c>
      <c r="BP656" s="48" t="str">
        <f t="shared" si="334"/>
        <v/>
      </c>
      <c r="BQ656" s="48" t="str">
        <f t="shared" si="335"/>
        <v/>
      </c>
      <c r="BR656" s="48" t="str">
        <f t="shared" si="336"/>
        <v/>
      </c>
      <c r="BS656" s="48" t="str">
        <f t="shared" si="337"/>
        <v/>
      </c>
      <c r="BT656" s="48" t="str">
        <f t="shared" si="338"/>
        <v/>
      </c>
      <c r="BU656" s="48" t="str">
        <f t="shared" si="339"/>
        <v/>
      </c>
    </row>
    <row r="657" spans="1:73">
      <c r="A657" s="10" t="e">
        <f>Audit!#REF!</f>
        <v>#REF!</v>
      </c>
      <c r="B657" s="10" t="e">
        <f t="shared" si="310"/>
        <v>#REF!</v>
      </c>
      <c r="C657" s="17" t="e">
        <f>VLOOKUP(Audit!#REF!,$V$3:$AE$12,2,FALSE) &amp; VLOOKUP(Audit!#REF!,$V$13:$AE$22,2,FALSE)&amp; IF(Audit!#REF!=10,Audit!#REF!&amp;Audit!#REF!,"")</f>
        <v>#REF!</v>
      </c>
      <c r="D657" s="17" t="e">
        <f>VLOOKUP(Audit!#REF!,$V$3:$AE$12,3,FALSE) &amp; VLOOKUP(Audit!#REF!,$V$13:$AE$22,3,FALSE) &amp;IF(Audit!#REF!=10,Audit!#REF!&amp;Audit!#REF!,"")</f>
        <v>#REF!</v>
      </c>
      <c r="E657" s="17" t="e">
        <f>VLOOKUP(Audit!#REF!,$V$3:$AE$12,4,FALSE)&amp; Audit!#REF! &amp; VLOOKUP(Audit!#REF!,$V$13:$AE$22,4,FALSE)&amp; IF(Audit!#REF!=10,Audit!#REF!&amp;Audit!#REF!,"")</f>
        <v>#REF!</v>
      </c>
      <c r="F657" s="17" t="e">
        <f>VLOOKUP(Audit!#REF!,$V$3:$AE$12,5,FALSE) &amp; VLOOKUP(Audit!#REF!,$V$13:$AE$22,5,FALSE)&amp; IF(Audit!#REF!=10,Audit!#REF!&amp;Audit!#REF!,"")</f>
        <v>#REF!</v>
      </c>
      <c r="G657" s="17" t="e">
        <f>VLOOKUP(Audit!#REF!,$V$3:$AE$12,6,FALSE) &amp; VLOOKUP(Audit!#REF!,$V$13:$AE$22,6,FALSE)&amp; IF(Audit!#REF!=10,Audit!#REF!&amp;Audit!#REF!,"")</f>
        <v>#REF!</v>
      </c>
      <c r="H657" s="17" t="e">
        <f>VLOOKUP(Audit!#REF!,$V$3:$AE$12,7,FALSE) &amp; VLOOKUP(Audit!#REF!,$V$13:$AE$22,7,FALSE)&amp;IF(Audit!#REF!=10,Audit!#REF!&amp;Audit!#REF!,"")</f>
        <v>#REF!</v>
      </c>
      <c r="I657" s="17" t="e">
        <f>VLOOKUP(Audit!#REF!,$V$3:$AE$12,8,FALSE) &amp; Audit!#REF! &amp; VLOOKUP(Audit!#REF!,$V$13:$AE$22,8,FALSE)&amp;IF(Audit!#REF!=10,Audit!#REF!&amp;Audit!#REF!,"")</f>
        <v>#REF!</v>
      </c>
      <c r="J657" s="17" t="e">
        <f>VLOOKUP(Audit!#REF!,$V$3:$AE$12,9,FALSE) &amp; VLOOKUP(Audit!#REF!,$V$13:$AE$22,9,FALSE) &amp; IF(Audit!#REF!=10,Audit!#REF!&amp;Audit!#REF!,"") &amp; IF(Audit!#REF!&lt;&gt;1,U657,"")</f>
        <v>#REF!</v>
      </c>
      <c r="K657" s="17" t="e">
        <f>VLOOKUP(Audit!#REF!,$V$3:$AE$12,10,FALSE) &amp; Audit!#REF! &amp; VLOOKUP(Audit!#REF!,$V$13:$AE$22,10,FALSE) &amp; IF(Audit!#REF!=10,Audit!#REF!&amp;Audit!#REF!,"") &amp; IF(Audit!#REF!&lt;&gt;1,U657,"")</f>
        <v>#REF!</v>
      </c>
      <c r="L657" s="10" t="e">
        <f>Audit!#REF!</f>
        <v>#REF!</v>
      </c>
      <c r="M657" s="10" t="e">
        <f t="shared" si="311"/>
        <v>#REF!</v>
      </c>
      <c r="N657" s="10" t="e">
        <f t="shared" si="312"/>
        <v>#REF!</v>
      </c>
      <c r="O657" s="10" t="e">
        <f t="shared" si="313"/>
        <v>#REF!</v>
      </c>
      <c r="P657" s="10" t="e">
        <f t="shared" si="314"/>
        <v>#REF!</v>
      </c>
      <c r="Q657" s="10" t="e">
        <f t="shared" si="315"/>
        <v>#REF!</v>
      </c>
      <c r="R657" s="10" t="e">
        <f t="shared" si="316"/>
        <v>#REF!</v>
      </c>
      <c r="S657" s="10" t="e">
        <f t="shared" si="317"/>
        <v>#REF!</v>
      </c>
      <c r="T657" s="10" t="e">
        <f t="shared" si="318"/>
        <v>#REF!</v>
      </c>
      <c r="U657" s="17" t="e">
        <f>IF(Audit!#REF!="","",VLOOKUP(Audit!#REF!,$W$26:$X$35,2,FALSE)) &amp; Audit!#REF! &amp; IF(Audit!#REF!="","",IF(Audit!#REF!&lt;=1.4,VLOOKUP(Audit!#REF!,$W$38:X702,2,FALSE),VLOOKUP(Audit!#REF!,$W$51:$X$61,2,FALSE))) &amp; IF(Audit!#REF!="","",VLOOKUP(Audit!#REF!,$Y$26:$Z$35,2,FALSE) &amp; Audit!#REF! &amp; IF(Audit!#REF!="","",IF(Audit!#REF!&lt;=1.4,VLOOKUP(Audit!#REF!,$Y$38:$Z$48,2,FALSE),VLOOKUP(Audit!#REF!,$Y$51:$Z$61,2,FALSE))))</f>
        <v>#REF!</v>
      </c>
      <c r="V657" s="21"/>
      <c r="AH657" s="49" t="e">
        <f>Audit!#REF!</f>
        <v>#REF!</v>
      </c>
      <c r="AI657" s="50" t="e">
        <f>VLOOKUP(Audit!#REF!,$V$3:$AE$12,2,FALSE)&amp; IF(Audit!#REF!=10,Audit!#REF!,"")</f>
        <v>#REF!</v>
      </c>
      <c r="AJ657" s="50" t="e">
        <f>VLOOKUP(Audit!#REF!,$V$13:$AE$22,2,FALSE)&amp; IF(Audit!#REF!=10,Audit!#REF!,"")</f>
        <v>#REF!</v>
      </c>
      <c r="AK657" s="47" t="e">
        <f t="shared" si="319"/>
        <v>#REF!</v>
      </c>
      <c r="AL657" s="50" t="e">
        <f>VLOOKUP(Audit!#REF!,$V$3:$AE$12,3,FALSE)&amp; IF(Audit!#REF!=10,Audit!#REF!,"")</f>
        <v>#REF!</v>
      </c>
      <c r="AM657" s="50" t="e">
        <f>VLOOKUP(Audit!#REF!,$V$13:$AE$22,3,FALSE)&amp; IF(Audit!#REF!=10,Audit!#REF!,"")</f>
        <v>#REF!</v>
      </c>
      <c r="AN657" s="47" t="e">
        <f t="shared" si="320"/>
        <v>#REF!</v>
      </c>
      <c r="AO657" s="50" t="e">
        <f>VLOOKUP(Audit!#REF!,$V$3:$AE$12,4,FALSE) &amp;  Audit!#REF! &amp; IF(Audit!#REF!=10,Audit!#REF!,"")</f>
        <v>#REF!</v>
      </c>
      <c r="AP657" s="50" t="e">
        <f>VLOOKUP(Audit!#REF!,$V$13:$AE$22,4,FALSE)&amp; IF(Audit!#REF!=10,Audit!#REF!,"")</f>
        <v>#REF!</v>
      </c>
      <c r="AQ657" s="47" t="e">
        <f t="shared" si="321"/>
        <v>#REF!</v>
      </c>
      <c r="AR657" s="50" t="e">
        <f>VLOOKUP(Audit!#REF!,$V$3:$AE$12,5,FALSE)&amp; IF(Audit!#REF!=10,Audit!#REF!,"")</f>
        <v>#REF!</v>
      </c>
      <c r="AS657" s="50" t="e">
        <f>VLOOKUP(Audit!#REF!,$V$13:$AE$22,5,FALSE)&amp; IF(Audit!#REF!=10,Audit!#REF!,"")</f>
        <v>#REF!</v>
      </c>
      <c r="AT657" s="47" t="e">
        <f t="shared" si="322"/>
        <v>#REF!</v>
      </c>
      <c r="AU657" s="50" t="e">
        <f>VLOOKUP(Audit!#REF!,$V$3:$AE$12,6,FALSE)&amp; IF(Audit!#REF!=10,Audit!#REF!,"")</f>
        <v>#REF!</v>
      </c>
      <c r="AV657" s="50" t="e">
        <f>VLOOKUP(Audit!#REF!,$V$13:$AE$22,6,FALSE)&amp; IF(Audit!#REF!=10,Audit!#REF!,"")</f>
        <v>#REF!</v>
      </c>
      <c r="AW657" s="47" t="e">
        <f t="shared" si="323"/>
        <v>#REF!</v>
      </c>
      <c r="AX657" s="50" t="e">
        <f>VLOOKUP(Audit!#REF!,$V$3:$AE$12,7,FALSE)&amp; IF(Audit!#REF!=10,Audit!#REF!,"")</f>
        <v>#REF!</v>
      </c>
      <c r="AY657" s="50" t="e">
        <f>VLOOKUP(Audit!#REF!,$V$13:$AE$22,7,FALSE) &amp; IF(Audit!#REF!=10,Audit!#REF!,"")</f>
        <v>#REF!</v>
      </c>
      <c r="AZ657" s="47" t="e">
        <f t="shared" si="324"/>
        <v>#REF!</v>
      </c>
      <c r="BA657" s="50" t="e">
        <f>VLOOKUP(Audit!#REF!,$V$3:$AE$12,8,FALSE)&amp; Audit!#REF! &amp; IF(Audit!#REF!=10,Audit!#REF!,"")</f>
        <v>#REF!</v>
      </c>
      <c r="BB657" s="50" t="e">
        <f>VLOOKUP(Audit!#REF!,$V$13:$AE$22,8,FALSE) &amp; IF(Audit!#REF!=10,Audit!#REF!,"")</f>
        <v>#REF!</v>
      </c>
      <c r="BC657" s="47" t="e">
        <f t="shared" si="325"/>
        <v>#REF!</v>
      </c>
      <c r="BD657" s="50" t="e">
        <f>VLOOKUP(Audit!#REF!,$V$3:$AE$12,9,FALSE)&amp; IF(Audit!#REF!=10,Audit!#REF!,"")</f>
        <v>#REF!</v>
      </c>
      <c r="BE657" s="50" t="e">
        <f>VLOOKUP(Audit!#REF!,$V$13:$AE$22,9,FALSE) &amp; IF(Audit!#REF!=10,Audit!#REF!,"") &amp; IF(Audit!#REF!&lt;&gt;1,U657,"")</f>
        <v>#REF!</v>
      </c>
      <c r="BF657" s="47" t="e">
        <f t="shared" si="326"/>
        <v>#REF!</v>
      </c>
      <c r="BG657" s="50" t="e">
        <f>VLOOKUP(Audit!#REF!,$V$3:$AE$12,10,FALSE) &amp; Audit!#REF! &amp; IF(Audit!#REF!=10,Audit!#REF!,"")</f>
        <v>#REF!</v>
      </c>
      <c r="BH657" s="50" t="e">
        <f>VLOOKUP(Audit!#REF!,$V$13:$AE$22,10,FALSE) &amp; IF(Audit!#REF!=10,Audit!#REF!,"") &amp; IF(Audit!#REF!&lt;&gt;1,U657,"")</f>
        <v>#REF!</v>
      </c>
      <c r="BI657" s="47" t="e">
        <f t="shared" si="327"/>
        <v>#REF!</v>
      </c>
      <c r="BJ657" s="48" t="str">
        <f t="shared" si="328"/>
        <v/>
      </c>
      <c r="BK657" s="48" t="str">
        <f t="shared" si="329"/>
        <v/>
      </c>
      <c r="BL657" s="48" t="str">
        <f t="shared" si="330"/>
        <v/>
      </c>
      <c r="BM657" s="48" t="str">
        <f t="shared" si="331"/>
        <v/>
      </c>
      <c r="BN657" s="48" t="str">
        <f t="shared" si="332"/>
        <v/>
      </c>
      <c r="BO657" s="48" t="str">
        <f t="shared" si="333"/>
        <v/>
      </c>
      <c r="BP657" s="48" t="str">
        <f t="shared" si="334"/>
        <v/>
      </c>
      <c r="BQ657" s="48" t="str">
        <f t="shared" si="335"/>
        <v/>
      </c>
      <c r="BR657" s="48" t="str">
        <f t="shared" si="336"/>
        <v/>
      </c>
      <c r="BS657" s="48" t="str">
        <f t="shared" si="337"/>
        <v/>
      </c>
      <c r="BT657" s="48" t="str">
        <f t="shared" si="338"/>
        <v/>
      </c>
      <c r="BU657" s="48" t="str">
        <f t="shared" si="339"/>
        <v/>
      </c>
    </row>
    <row r="658" spans="1:73">
      <c r="A658" s="10" t="e">
        <f>Audit!#REF!</f>
        <v>#REF!</v>
      </c>
      <c r="B658" s="10" t="e">
        <f t="shared" si="310"/>
        <v>#REF!</v>
      </c>
      <c r="C658" s="17" t="e">
        <f>VLOOKUP(Audit!#REF!,$V$3:$AE$12,2,FALSE) &amp; VLOOKUP(Audit!#REF!,$V$13:$AE$22,2,FALSE)&amp; IF(Audit!#REF!=10,Audit!#REF!&amp;Audit!#REF!,"")</f>
        <v>#REF!</v>
      </c>
      <c r="D658" s="17" t="e">
        <f>VLOOKUP(Audit!#REF!,$V$3:$AE$12,3,FALSE) &amp; VLOOKUP(Audit!#REF!,$V$13:$AE$22,3,FALSE) &amp;IF(Audit!#REF!=10,Audit!#REF!&amp;Audit!#REF!,"")</f>
        <v>#REF!</v>
      </c>
      <c r="E658" s="17" t="e">
        <f>VLOOKUP(Audit!#REF!,$V$3:$AE$12,4,FALSE)&amp; Audit!#REF! &amp; VLOOKUP(Audit!#REF!,$V$13:$AE$22,4,FALSE)&amp; IF(Audit!#REF!=10,Audit!#REF!&amp;Audit!#REF!,"")</f>
        <v>#REF!</v>
      </c>
      <c r="F658" s="17" t="e">
        <f>VLOOKUP(Audit!#REF!,$V$3:$AE$12,5,FALSE) &amp; VLOOKUP(Audit!#REF!,$V$13:$AE$22,5,FALSE)&amp; IF(Audit!#REF!=10,Audit!#REF!&amp;Audit!#REF!,"")</f>
        <v>#REF!</v>
      </c>
      <c r="G658" s="17" t="e">
        <f>VLOOKUP(Audit!#REF!,$V$3:$AE$12,6,FALSE) &amp; VLOOKUP(Audit!#REF!,$V$13:$AE$22,6,FALSE)&amp; IF(Audit!#REF!=10,Audit!#REF!&amp;Audit!#REF!,"")</f>
        <v>#REF!</v>
      </c>
      <c r="H658" s="17" t="e">
        <f>VLOOKUP(Audit!#REF!,$V$3:$AE$12,7,FALSE) &amp; VLOOKUP(Audit!#REF!,$V$13:$AE$22,7,FALSE)&amp;IF(Audit!#REF!=10,Audit!#REF!&amp;Audit!#REF!,"")</f>
        <v>#REF!</v>
      </c>
      <c r="I658" s="17" t="e">
        <f>VLOOKUP(Audit!#REF!,$V$3:$AE$12,8,FALSE) &amp; Audit!#REF! &amp; VLOOKUP(Audit!#REF!,$V$13:$AE$22,8,FALSE)&amp;IF(Audit!#REF!=10,Audit!#REF!&amp;Audit!#REF!,"")</f>
        <v>#REF!</v>
      </c>
      <c r="J658" s="17" t="e">
        <f>VLOOKUP(Audit!#REF!,$V$3:$AE$12,9,FALSE) &amp; VLOOKUP(Audit!#REF!,$V$13:$AE$22,9,FALSE) &amp; IF(Audit!#REF!=10,Audit!#REF!&amp;Audit!#REF!,"") &amp; IF(Audit!#REF!&lt;&gt;1,U658,"")</f>
        <v>#REF!</v>
      </c>
      <c r="K658" s="17" t="e">
        <f>VLOOKUP(Audit!#REF!,$V$3:$AE$12,10,FALSE) &amp; Audit!#REF! &amp; VLOOKUP(Audit!#REF!,$V$13:$AE$22,10,FALSE) &amp; IF(Audit!#REF!=10,Audit!#REF!&amp;Audit!#REF!,"") &amp; IF(Audit!#REF!&lt;&gt;1,U658,"")</f>
        <v>#REF!</v>
      </c>
      <c r="L658" s="10" t="e">
        <f>Audit!#REF!</f>
        <v>#REF!</v>
      </c>
      <c r="M658" s="10" t="e">
        <f t="shared" si="311"/>
        <v>#REF!</v>
      </c>
      <c r="N658" s="10" t="e">
        <f t="shared" si="312"/>
        <v>#REF!</v>
      </c>
      <c r="O658" s="10" t="e">
        <f t="shared" si="313"/>
        <v>#REF!</v>
      </c>
      <c r="P658" s="10" t="e">
        <f t="shared" si="314"/>
        <v>#REF!</v>
      </c>
      <c r="Q658" s="10" t="e">
        <f t="shared" si="315"/>
        <v>#REF!</v>
      </c>
      <c r="R658" s="10" t="e">
        <f t="shared" si="316"/>
        <v>#REF!</v>
      </c>
      <c r="S658" s="10" t="e">
        <f t="shared" si="317"/>
        <v>#REF!</v>
      </c>
      <c r="T658" s="10" t="e">
        <f t="shared" si="318"/>
        <v>#REF!</v>
      </c>
      <c r="U658" s="17" t="e">
        <f>IF(Audit!#REF!="","",VLOOKUP(Audit!#REF!,$W$26:$X$35,2,FALSE)) &amp; Audit!#REF! &amp; IF(Audit!#REF!="","",IF(Audit!#REF!&lt;=1.4,VLOOKUP(Audit!#REF!,$W$38:X703,2,FALSE),VLOOKUP(Audit!#REF!,$W$51:$X$61,2,FALSE))) &amp; IF(Audit!#REF!="","",VLOOKUP(Audit!#REF!,$Y$26:$Z$35,2,FALSE) &amp; Audit!#REF! &amp; IF(Audit!#REF!="","",IF(Audit!#REF!&lt;=1.4,VLOOKUP(Audit!#REF!,$Y$38:$Z$48,2,FALSE),VLOOKUP(Audit!#REF!,$Y$51:$Z$61,2,FALSE))))</f>
        <v>#REF!</v>
      </c>
      <c r="V658" s="21"/>
      <c r="AH658" s="49" t="e">
        <f>Audit!#REF!</f>
        <v>#REF!</v>
      </c>
      <c r="AI658" s="50" t="e">
        <f>VLOOKUP(Audit!#REF!,$V$3:$AE$12,2,FALSE)&amp; IF(Audit!#REF!=10,Audit!#REF!,"")</f>
        <v>#REF!</v>
      </c>
      <c r="AJ658" s="50" t="e">
        <f>VLOOKUP(Audit!#REF!,$V$13:$AE$22,2,FALSE)&amp; IF(Audit!#REF!=10,Audit!#REF!,"")</f>
        <v>#REF!</v>
      </c>
      <c r="AK658" s="47" t="e">
        <f t="shared" si="319"/>
        <v>#REF!</v>
      </c>
      <c r="AL658" s="50" t="e">
        <f>VLOOKUP(Audit!#REF!,$V$3:$AE$12,3,FALSE)&amp; IF(Audit!#REF!=10,Audit!#REF!,"")</f>
        <v>#REF!</v>
      </c>
      <c r="AM658" s="50" t="e">
        <f>VLOOKUP(Audit!#REF!,$V$13:$AE$22,3,FALSE)&amp; IF(Audit!#REF!=10,Audit!#REF!,"")</f>
        <v>#REF!</v>
      </c>
      <c r="AN658" s="47" t="e">
        <f t="shared" si="320"/>
        <v>#REF!</v>
      </c>
      <c r="AO658" s="50" t="e">
        <f>VLOOKUP(Audit!#REF!,$V$3:$AE$12,4,FALSE) &amp;  Audit!#REF! &amp; IF(Audit!#REF!=10,Audit!#REF!,"")</f>
        <v>#REF!</v>
      </c>
      <c r="AP658" s="50" t="e">
        <f>VLOOKUP(Audit!#REF!,$V$13:$AE$22,4,FALSE)&amp; IF(Audit!#REF!=10,Audit!#REF!,"")</f>
        <v>#REF!</v>
      </c>
      <c r="AQ658" s="47" t="e">
        <f t="shared" si="321"/>
        <v>#REF!</v>
      </c>
      <c r="AR658" s="50" t="e">
        <f>VLOOKUP(Audit!#REF!,$V$3:$AE$12,5,FALSE)&amp; IF(Audit!#REF!=10,Audit!#REF!,"")</f>
        <v>#REF!</v>
      </c>
      <c r="AS658" s="50" t="e">
        <f>VLOOKUP(Audit!#REF!,$V$13:$AE$22,5,FALSE)&amp; IF(Audit!#REF!=10,Audit!#REF!,"")</f>
        <v>#REF!</v>
      </c>
      <c r="AT658" s="47" t="e">
        <f t="shared" si="322"/>
        <v>#REF!</v>
      </c>
      <c r="AU658" s="50" t="e">
        <f>VLOOKUP(Audit!#REF!,$V$3:$AE$12,6,FALSE)&amp; IF(Audit!#REF!=10,Audit!#REF!,"")</f>
        <v>#REF!</v>
      </c>
      <c r="AV658" s="50" t="e">
        <f>VLOOKUP(Audit!#REF!,$V$13:$AE$22,6,FALSE)&amp; IF(Audit!#REF!=10,Audit!#REF!,"")</f>
        <v>#REF!</v>
      </c>
      <c r="AW658" s="47" t="e">
        <f t="shared" si="323"/>
        <v>#REF!</v>
      </c>
      <c r="AX658" s="50" t="e">
        <f>VLOOKUP(Audit!#REF!,$V$3:$AE$12,7,FALSE)&amp; IF(Audit!#REF!=10,Audit!#REF!,"")</f>
        <v>#REF!</v>
      </c>
      <c r="AY658" s="50" t="e">
        <f>VLOOKUP(Audit!#REF!,$V$13:$AE$22,7,FALSE) &amp; IF(Audit!#REF!=10,Audit!#REF!,"")</f>
        <v>#REF!</v>
      </c>
      <c r="AZ658" s="47" t="e">
        <f t="shared" si="324"/>
        <v>#REF!</v>
      </c>
      <c r="BA658" s="50" t="e">
        <f>VLOOKUP(Audit!#REF!,$V$3:$AE$12,8,FALSE)&amp; Audit!#REF! &amp; IF(Audit!#REF!=10,Audit!#REF!,"")</f>
        <v>#REF!</v>
      </c>
      <c r="BB658" s="50" t="e">
        <f>VLOOKUP(Audit!#REF!,$V$13:$AE$22,8,FALSE) &amp; IF(Audit!#REF!=10,Audit!#REF!,"")</f>
        <v>#REF!</v>
      </c>
      <c r="BC658" s="47" t="e">
        <f t="shared" si="325"/>
        <v>#REF!</v>
      </c>
      <c r="BD658" s="50" t="e">
        <f>VLOOKUP(Audit!#REF!,$V$3:$AE$12,9,FALSE)&amp; IF(Audit!#REF!=10,Audit!#REF!,"")</f>
        <v>#REF!</v>
      </c>
      <c r="BE658" s="50" t="e">
        <f>VLOOKUP(Audit!#REF!,$V$13:$AE$22,9,FALSE) &amp; IF(Audit!#REF!=10,Audit!#REF!,"") &amp; IF(Audit!#REF!&lt;&gt;1,U658,"")</f>
        <v>#REF!</v>
      </c>
      <c r="BF658" s="47" t="e">
        <f t="shared" si="326"/>
        <v>#REF!</v>
      </c>
      <c r="BG658" s="50" t="e">
        <f>VLOOKUP(Audit!#REF!,$V$3:$AE$12,10,FALSE) &amp; Audit!#REF! &amp; IF(Audit!#REF!=10,Audit!#REF!,"")</f>
        <v>#REF!</v>
      </c>
      <c r="BH658" s="50" t="e">
        <f>VLOOKUP(Audit!#REF!,$V$13:$AE$22,10,FALSE) &amp; IF(Audit!#REF!=10,Audit!#REF!,"") &amp; IF(Audit!#REF!&lt;&gt;1,U658,"")</f>
        <v>#REF!</v>
      </c>
      <c r="BI658" s="47" t="e">
        <f t="shared" si="327"/>
        <v>#REF!</v>
      </c>
      <c r="BJ658" s="48" t="str">
        <f t="shared" si="328"/>
        <v/>
      </c>
      <c r="BK658" s="48" t="str">
        <f t="shared" si="329"/>
        <v/>
      </c>
      <c r="BL658" s="48" t="str">
        <f t="shared" si="330"/>
        <v/>
      </c>
      <c r="BM658" s="48" t="str">
        <f t="shared" si="331"/>
        <v/>
      </c>
      <c r="BN658" s="48" t="str">
        <f t="shared" si="332"/>
        <v/>
      </c>
      <c r="BO658" s="48" t="str">
        <f t="shared" si="333"/>
        <v/>
      </c>
      <c r="BP658" s="48" t="str">
        <f t="shared" si="334"/>
        <v/>
      </c>
      <c r="BQ658" s="48" t="str">
        <f t="shared" si="335"/>
        <v/>
      </c>
      <c r="BR658" s="48" t="str">
        <f t="shared" si="336"/>
        <v/>
      </c>
      <c r="BS658" s="48" t="str">
        <f t="shared" si="337"/>
        <v/>
      </c>
      <c r="BT658" s="48" t="str">
        <f t="shared" si="338"/>
        <v/>
      </c>
      <c r="BU658" s="48" t="str">
        <f t="shared" si="339"/>
        <v/>
      </c>
    </row>
    <row r="659" spans="1:73">
      <c r="A659" s="10" t="e">
        <f>Audit!#REF!</f>
        <v>#REF!</v>
      </c>
      <c r="B659" s="10" t="e">
        <f t="shared" si="310"/>
        <v>#REF!</v>
      </c>
      <c r="C659" s="17" t="e">
        <f>VLOOKUP(Audit!#REF!,$V$3:$AE$12,2,FALSE) &amp; VLOOKUP(Audit!#REF!,$V$13:$AE$22,2,FALSE)&amp; IF(Audit!#REF!=10,Audit!#REF!&amp;Audit!#REF!,"")</f>
        <v>#REF!</v>
      </c>
      <c r="D659" s="17" t="e">
        <f>VLOOKUP(Audit!#REF!,$V$3:$AE$12,3,FALSE) &amp; VLOOKUP(Audit!#REF!,$V$13:$AE$22,3,FALSE) &amp;IF(Audit!#REF!=10,Audit!#REF!&amp;Audit!#REF!,"")</f>
        <v>#REF!</v>
      </c>
      <c r="E659" s="17" t="e">
        <f>VLOOKUP(Audit!#REF!,$V$3:$AE$12,4,FALSE)&amp; Audit!#REF! &amp; VLOOKUP(Audit!#REF!,$V$13:$AE$22,4,FALSE)&amp; IF(Audit!#REF!=10,Audit!#REF!&amp;Audit!#REF!,"")</f>
        <v>#REF!</v>
      </c>
      <c r="F659" s="17" t="e">
        <f>VLOOKUP(Audit!#REF!,$V$3:$AE$12,5,FALSE) &amp; VLOOKUP(Audit!#REF!,$V$13:$AE$22,5,FALSE)&amp; IF(Audit!#REF!=10,Audit!#REF!&amp;Audit!#REF!,"")</f>
        <v>#REF!</v>
      </c>
      <c r="G659" s="17" t="e">
        <f>VLOOKUP(Audit!#REF!,$V$3:$AE$12,6,FALSE) &amp; VLOOKUP(Audit!#REF!,$V$13:$AE$22,6,FALSE)&amp; IF(Audit!#REF!=10,Audit!#REF!&amp;Audit!#REF!,"")</f>
        <v>#REF!</v>
      </c>
      <c r="H659" s="17" t="e">
        <f>VLOOKUP(Audit!#REF!,$V$3:$AE$12,7,FALSE) &amp; VLOOKUP(Audit!#REF!,$V$13:$AE$22,7,FALSE)&amp;IF(Audit!#REF!=10,Audit!#REF!&amp;Audit!#REF!,"")</f>
        <v>#REF!</v>
      </c>
      <c r="I659" s="17" t="e">
        <f>VLOOKUP(Audit!#REF!,$V$3:$AE$12,8,FALSE) &amp; Audit!#REF! &amp; VLOOKUP(Audit!#REF!,$V$13:$AE$22,8,FALSE)&amp;IF(Audit!#REF!=10,Audit!#REF!&amp;Audit!#REF!,"")</f>
        <v>#REF!</v>
      </c>
      <c r="J659" s="17" t="e">
        <f>VLOOKUP(Audit!#REF!,$V$3:$AE$12,9,FALSE) &amp; VLOOKUP(Audit!#REF!,$V$13:$AE$22,9,FALSE) &amp; IF(Audit!#REF!=10,Audit!#REF!&amp;Audit!#REF!,"") &amp; IF(Audit!#REF!&lt;&gt;1,U659,"")</f>
        <v>#REF!</v>
      </c>
      <c r="K659" s="17" t="e">
        <f>VLOOKUP(Audit!#REF!,$V$3:$AE$12,10,FALSE) &amp; Audit!#REF! &amp; VLOOKUP(Audit!#REF!,$V$13:$AE$22,10,FALSE) &amp; IF(Audit!#REF!=10,Audit!#REF!&amp;Audit!#REF!,"") &amp; IF(Audit!#REF!&lt;&gt;1,U659,"")</f>
        <v>#REF!</v>
      </c>
      <c r="L659" s="10" t="e">
        <f>Audit!#REF!</f>
        <v>#REF!</v>
      </c>
      <c r="M659" s="10" t="e">
        <f t="shared" si="311"/>
        <v>#REF!</v>
      </c>
      <c r="N659" s="10" t="e">
        <f t="shared" si="312"/>
        <v>#REF!</v>
      </c>
      <c r="O659" s="10" t="e">
        <f t="shared" si="313"/>
        <v>#REF!</v>
      </c>
      <c r="P659" s="10" t="e">
        <f t="shared" si="314"/>
        <v>#REF!</v>
      </c>
      <c r="Q659" s="10" t="e">
        <f t="shared" si="315"/>
        <v>#REF!</v>
      </c>
      <c r="R659" s="10" t="e">
        <f t="shared" si="316"/>
        <v>#REF!</v>
      </c>
      <c r="S659" s="10" t="e">
        <f t="shared" si="317"/>
        <v>#REF!</v>
      </c>
      <c r="T659" s="10" t="e">
        <f t="shared" si="318"/>
        <v>#REF!</v>
      </c>
      <c r="U659" s="17" t="e">
        <f>IF(Audit!#REF!="","",VLOOKUP(Audit!#REF!,$W$26:$X$35,2,FALSE)) &amp; Audit!#REF! &amp; IF(Audit!#REF!="","",IF(Audit!#REF!&lt;=1.4,VLOOKUP(Audit!#REF!,$W$38:X704,2,FALSE),VLOOKUP(Audit!#REF!,$W$51:$X$61,2,FALSE))) &amp; IF(Audit!#REF!="","",VLOOKUP(Audit!#REF!,$Y$26:$Z$35,2,FALSE) &amp; Audit!#REF! &amp; IF(Audit!#REF!="","",IF(Audit!#REF!&lt;=1.4,VLOOKUP(Audit!#REF!,$Y$38:$Z$48,2,FALSE),VLOOKUP(Audit!#REF!,$Y$51:$Z$61,2,FALSE))))</f>
        <v>#REF!</v>
      </c>
      <c r="V659" s="21"/>
      <c r="AH659" s="49" t="e">
        <f>Audit!#REF!</f>
        <v>#REF!</v>
      </c>
      <c r="AI659" s="50" t="e">
        <f>VLOOKUP(Audit!#REF!,$V$3:$AE$12,2,FALSE)&amp; IF(Audit!#REF!=10,Audit!#REF!,"")</f>
        <v>#REF!</v>
      </c>
      <c r="AJ659" s="50" t="e">
        <f>VLOOKUP(Audit!#REF!,$V$13:$AE$22,2,FALSE)&amp; IF(Audit!#REF!=10,Audit!#REF!,"")</f>
        <v>#REF!</v>
      </c>
      <c r="AK659" s="47" t="e">
        <f t="shared" si="319"/>
        <v>#REF!</v>
      </c>
      <c r="AL659" s="50" t="e">
        <f>VLOOKUP(Audit!#REF!,$V$3:$AE$12,3,FALSE)&amp; IF(Audit!#REF!=10,Audit!#REF!,"")</f>
        <v>#REF!</v>
      </c>
      <c r="AM659" s="50" t="e">
        <f>VLOOKUP(Audit!#REF!,$V$13:$AE$22,3,FALSE)&amp; IF(Audit!#REF!=10,Audit!#REF!,"")</f>
        <v>#REF!</v>
      </c>
      <c r="AN659" s="47" t="e">
        <f t="shared" si="320"/>
        <v>#REF!</v>
      </c>
      <c r="AO659" s="50" t="e">
        <f>VLOOKUP(Audit!#REF!,$V$3:$AE$12,4,FALSE) &amp;  Audit!#REF! &amp; IF(Audit!#REF!=10,Audit!#REF!,"")</f>
        <v>#REF!</v>
      </c>
      <c r="AP659" s="50" t="e">
        <f>VLOOKUP(Audit!#REF!,$V$13:$AE$22,4,FALSE)&amp; IF(Audit!#REF!=10,Audit!#REF!,"")</f>
        <v>#REF!</v>
      </c>
      <c r="AQ659" s="47" t="e">
        <f t="shared" si="321"/>
        <v>#REF!</v>
      </c>
      <c r="AR659" s="50" t="e">
        <f>VLOOKUP(Audit!#REF!,$V$3:$AE$12,5,FALSE)&amp; IF(Audit!#REF!=10,Audit!#REF!,"")</f>
        <v>#REF!</v>
      </c>
      <c r="AS659" s="50" t="e">
        <f>VLOOKUP(Audit!#REF!,$V$13:$AE$22,5,FALSE)&amp; IF(Audit!#REF!=10,Audit!#REF!,"")</f>
        <v>#REF!</v>
      </c>
      <c r="AT659" s="47" t="e">
        <f t="shared" si="322"/>
        <v>#REF!</v>
      </c>
      <c r="AU659" s="50" t="e">
        <f>VLOOKUP(Audit!#REF!,$V$3:$AE$12,6,FALSE)&amp; IF(Audit!#REF!=10,Audit!#REF!,"")</f>
        <v>#REF!</v>
      </c>
      <c r="AV659" s="50" t="e">
        <f>VLOOKUP(Audit!#REF!,$V$13:$AE$22,6,FALSE)&amp; IF(Audit!#REF!=10,Audit!#REF!,"")</f>
        <v>#REF!</v>
      </c>
      <c r="AW659" s="47" t="e">
        <f t="shared" si="323"/>
        <v>#REF!</v>
      </c>
      <c r="AX659" s="50" t="e">
        <f>VLOOKUP(Audit!#REF!,$V$3:$AE$12,7,FALSE)&amp; IF(Audit!#REF!=10,Audit!#REF!,"")</f>
        <v>#REF!</v>
      </c>
      <c r="AY659" s="50" t="e">
        <f>VLOOKUP(Audit!#REF!,$V$13:$AE$22,7,FALSE) &amp; IF(Audit!#REF!=10,Audit!#REF!,"")</f>
        <v>#REF!</v>
      </c>
      <c r="AZ659" s="47" t="e">
        <f t="shared" si="324"/>
        <v>#REF!</v>
      </c>
      <c r="BA659" s="50" t="e">
        <f>VLOOKUP(Audit!#REF!,$V$3:$AE$12,8,FALSE)&amp; Audit!#REF! &amp; IF(Audit!#REF!=10,Audit!#REF!,"")</f>
        <v>#REF!</v>
      </c>
      <c r="BB659" s="50" t="e">
        <f>VLOOKUP(Audit!#REF!,$V$13:$AE$22,8,FALSE) &amp; IF(Audit!#REF!=10,Audit!#REF!,"")</f>
        <v>#REF!</v>
      </c>
      <c r="BC659" s="47" t="e">
        <f t="shared" si="325"/>
        <v>#REF!</v>
      </c>
      <c r="BD659" s="50" t="e">
        <f>VLOOKUP(Audit!#REF!,$V$3:$AE$12,9,FALSE)&amp; IF(Audit!#REF!=10,Audit!#REF!,"")</f>
        <v>#REF!</v>
      </c>
      <c r="BE659" s="50" t="e">
        <f>VLOOKUP(Audit!#REF!,$V$13:$AE$22,9,FALSE) &amp; IF(Audit!#REF!=10,Audit!#REF!,"") &amp; IF(Audit!#REF!&lt;&gt;1,U659,"")</f>
        <v>#REF!</v>
      </c>
      <c r="BF659" s="47" t="e">
        <f t="shared" si="326"/>
        <v>#REF!</v>
      </c>
      <c r="BG659" s="50" t="e">
        <f>VLOOKUP(Audit!#REF!,$V$3:$AE$12,10,FALSE) &amp; Audit!#REF! &amp; IF(Audit!#REF!=10,Audit!#REF!,"")</f>
        <v>#REF!</v>
      </c>
      <c r="BH659" s="50" t="e">
        <f>VLOOKUP(Audit!#REF!,$V$13:$AE$22,10,FALSE) &amp; IF(Audit!#REF!=10,Audit!#REF!,"") &amp; IF(Audit!#REF!&lt;&gt;1,U659,"")</f>
        <v>#REF!</v>
      </c>
      <c r="BI659" s="47" t="e">
        <f t="shared" si="327"/>
        <v>#REF!</v>
      </c>
      <c r="BJ659" s="48" t="str">
        <f t="shared" si="328"/>
        <v/>
      </c>
      <c r="BK659" s="48" t="str">
        <f t="shared" si="329"/>
        <v/>
      </c>
      <c r="BL659" s="48" t="str">
        <f t="shared" si="330"/>
        <v/>
      </c>
      <c r="BM659" s="48" t="str">
        <f t="shared" si="331"/>
        <v/>
      </c>
      <c r="BN659" s="48" t="str">
        <f t="shared" si="332"/>
        <v/>
      </c>
      <c r="BO659" s="48" t="str">
        <f t="shared" si="333"/>
        <v/>
      </c>
      <c r="BP659" s="48" t="str">
        <f t="shared" si="334"/>
        <v/>
      </c>
      <c r="BQ659" s="48" t="str">
        <f t="shared" si="335"/>
        <v/>
      </c>
      <c r="BR659" s="48" t="str">
        <f t="shared" si="336"/>
        <v/>
      </c>
      <c r="BS659" s="48" t="str">
        <f t="shared" si="337"/>
        <v/>
      </c>
      <c r="BT659" s="48" t="str">
        <f t="shared" si="338"/>
        <v/>
      </c>
      <c r="BU659" s="48" t="str">
        <f t="shared" si="339"/>
        <v/>
      </c>
    </row>
    <row r="660" spans="1:73">
      <c r="A660" s="10" t="e">
        <f>Audit!#REF!</f>
        <v>#REF!</v>
      </c>
      <c r="B660" s="10" t="e">
        <f t="shared" si="310"/>
        <v>#REF!</v>
      </c>
      <c r="C660" s="17" t="e">
        <f>VLOOKUP(Audit!#REF!,$V$3:$AE$12,2,FALSE) &amp; VLOOKUP(Audit!#REF!,$V$13:$AE$22,2,FALSE)&amp; IF(Audit!#REF!=10,Audit!#REF!&amp;Audit!#REF!,"")</f>
        <v>#REF!</v>
      </c>
      <c r="D660" s="17" t="e">
        <f>VLOOKUP(Audit!#REF!,$V$3:$AE$12,3,FALSE) &amp; VLOOKUP(Audit!#REF!,$V$13:$AE$22,3,FALSE) &amp;IF(Audit!#REF!=10,Audit!#REF!&amp;Audit!#REF!,"")</f>
        <v>#REF!</v>
      </c>
      <c r="E660" s="17" t="e">
        <f>VLOOKUP(Audit!#REF!,$V$3:$AE$12,4,FALSE)&amp; Audit!#REF! &amp; VLOOKUP(Audit!#REF!,$V$13:$AE$22,4,FALSE)&amp; IF(Audit!#REF!=10,Audit!#REF!&amp;Audit!#REF!,"")</f>
        <v>#REF!</v>
      </c>
      <c r="F660" s="17" t="e">
        <f>VLOOKUP(Audit!#REF!,$V$3:$AE$12,5,FALSE) &amp; VLOOKUP(Audit!#REF!,$V$13:$AE$22,5,FALSE)&amp; IF(Audit!#REF!=10,Audit!#REF!&amp;Audit!#REF!,"")</f>
        <v>#REF!</v>
      </c>
      <c r="G660" s="17" t="e">
        <f>VLOOKUP(Audit!#REF!,$V$3:$AE$12,6,FALSE) &amp; VLOOKUP(Audit!#REF!,$V$13:$AE$22,6,FALSE)&amp; IF(Audit!#REF!=10,Audit!#REF!&amp;Audit!#REF!,"")</f>
        <v>#REF!</v>
      </c>
      <c r="H660" s="17" t="e">
        <f>VLOOKUP(Audit!#REF!,$V$3:$AE$12,7,FALSE) &amp; VLOOKUP(Audit!#REF!,$V$13:$AE$22,7,FALSE)&amp;IF(Audit!#REF!=10,Audit!#REF!&amp;Audit!#REF!,"")</f>
        <v>#REF!</v>
      </c>
      <c r="I660" s="17" t="e">
        <f>VLOOKUP(Audit!#REF!,$V$3:$AE$12,8,FALSE) &amp; Audit!#REF! &amp; VLOOKUP(Audit!#REF!,$V$13:$AE$22,8,FALSE)&amp;IF(Audit!#REF!=10,Audit!#REF!&amp;Audit!#REF!,"")</f>
        <v>#REF!</v>
      </c>
      <c r="J660" s="17" t="e">
        <f>VLOOKUP(Audit!#REF!,$V$3:$AE$12,9,FALSE) &amp; VLOOKUP(Audit!#REF!,$V$13:$AE$22,9,FALSE) &amp; IF(Audit!#REF!=10,Audit!#REF!&amp;Audit!#REF!,"") &amp; IF(Audit!#REF!&lt;&gt;1,U660,"")</f>
        <v>#REF!</v>
      </c>
      <c r="K660" s="17" t="e">
        <f>VLOOKUP(Audit!#REF!,$V$3:$AE$12,10,FALSE) &amp; Audit!#REF! &amp; VLOOKUP(Audit!#REF!,$V$13:$AE$22,10,FALSE) &amp; IF(Audit!#REF!=10,Audit!#REF!&amp;Audit!#REF!,"") &amp; IF(Audit!#REF!&lt;&gt;1,U660,"")</f>
        <v>#REF!</v>
      </c>
      <c r="L660" s="10" t="e">
        <f>Audit!#REF!</f>
        <v>#REF!</v>
      </c>
      <c r="M660" s="10" t="e">
        <f t="shared" si="311"/>
        <v>#REF!</v>
      </c>
      <c r="N660" s="10" t="e">
        <f t="shared" si="312"/>
        <v>#REF!</v>
      </c>
      <c r="O660" s="10" t="e">
        <f t="shared" si="313"/>
        <v>#REF!</v>
      </c>
      <c r="P660" s="10" t="e">
        <f t="shared" si="314"/>
        <v>#REF!</v>
      </c>
      <c r="Q660" s="10" t="e">
        <f t="shared" si="315"/>
        <v>#REF!</v>
      </c>
      <c r="R660" s="10" t="e">
        <f t="shared" si="316"/>
        <v>#REF!</v>
      </c>
      <c r="S660" s="10" t="e">
        <f t="shared" si="317"/>
        <v>#REF!</v>
      </c>
      <c r="T660" s="10" t="e">
        <f t="shared" si="318"/>
        <v>#REF!</v>
      </c>
      <c r="U660" s="17" t="e">
        <f>IF(Audit!#REF!="","",VLOOKUP(Audit!#REF!,$W$26:$X$35,2,FALSE)) &amp; Audit!#REF! &amp; IF(Audit!#REF!="","",IF(Audit!#REF!&lt;=1.4,VLOOKUP(Audit!#REF!,$W$38:X705,2,FALSE),VLOOKUP(Audit!#REF!,$W$51:$X$61,2,FALSE))) &amp; IF(Audit!#REF!="","",VLOOKUP(Audit!#REF!,$Y$26:$Z$35,2,FALSE) &amp; Audit!#REF! &amp; IF(Audit!#REF!="","",IF(Audit!#REF!&lt;=1.4,VLOOKUP(Audit!#REF!,$Y$38:$Z$48,2,FALSE),VLOOKUP(Audit!#REF!,$Y$51:$Z$61,2,FALSE))))</f>
        <v>#REF!</v>
      </c>
      <c r="V660" s="21"/>
      <c r="AH660" s="49" t="e">
        <f>Audit!#REF!</f>
        <v>#REF!</v>
      </c>
      <c r="AI660" s="50" t="e">
        <f>VLOOKUP(Audit!#REF!,$V$3:$AE$12,2,FALSE)&amp; IF(Audit!#REF!=10,Audit!#REF!,"")</f>
        <v>#REF!</v>
      </c>
      <c r="AJ660" s="50" t="e">
        <f>VLOOKUP(Audit!#REF!,$V$13:$AE$22,2,FALSE)&amp; IF(Audit!#REF!=10,Audit!#REF!,"")</f>
        <v>#REF!</v>
      </c>
      <c r="AK660" s="47" t="e">
        <f t="shared" si="319"/>
        <v>#REF!</v>
      </c>
      <c r="AL660" s="50" t="e">
        <f>VLOOKUP(Audit!#REF!,$V$3:$AE$12,3,FALSE)&amp; IF(Audit!#REF!=10,Audit!#REF!,"")</f>
        <v>#REF!</v>
      </c>
      <c r="AM660" s="50" t="e">
        <f>VLOOKUP(Audit!#REF!,$V$13:$AE$22,3,FALSE)&amp; IF(Audit!#REF!=10,Audit!#REF!,"")</f>
        <v>#REF!</v>
      </c>
      <c r="AN660" s="47" t="e">
        <f t="shared" si="320"/>
        <v>#REF!</v>
      </c>
      <c r="AO660" s="50" t="e">
        <f>VLOOKUP(Audit!#REF!,$V$3:$AE$12,4,FALSE) &amp;  Audit!#REF! &amp; IF(Audit!#REF!=10,Audit!#REF!,"")</f>
        <v>#REF!</v>
      </c>
      <c r="AP660" s="50" t="e">
        <f>VLOOKUP(Audit!#REF!,$V$13:$AE$22,4,FALSE)&amp; IF(Audit!#REF!=10,Audit!#REF!,"")</f>
        <v>#REF!</v>
      </c>
      <c r="AQ660" s="47" t="e">
        <f t="shared" si="321"/>
        <v>#REF!</v>
      </c>
      <c r="AR660" s="50" t="e">
        <f>VLOOKUP(Audit!#REF!,$V$3:$AE$12,5,FALSE)&amp; IF(Audit!#REF!=10,Audit!#REF!,"")</f>
        <v>#REF!</v>
      </c>
      <c r="AS660" s="50" t="e">
        <f>VLOOKUP(Audit!#REF!,$V$13:$AE$22,5,FALSE)&amp; IF(Audit!#REF!=10,Audit!#REF!,"")</f>
        <v>#REF!</v>
      </c>
      <c r="AT660" s="47" t="e">
        <f t="shared" si="322"/>
        <v>#REF!</v>
      </c>
      <c r="AU660" s="50" t="e">
        <f>VLOOKUP(Audit!#REF!,$V$3:$AE$12,6,FALSE)&amp; IF(Audit!#REF!=10,Audit!#REF!,"")</f>
        <v>#REF!</v>
      </c>
      <c r="AV660" s="50" t="e">
        <f>VLOOKUP(Audit!#REF!,$V$13:$AE$22,6,FALSE)&amp; IF(Audit!#REF!=10,Audit!#REF!,"")</f>
        <v>#REF!</v>
      </c>
      <c r="AW660" s="47" t="e">
        <f t="shared" si="323"/>
        <v>#REF!</v>
      </c>
      <c r="AX660" s="50" t="e">
        <f>VLOOKUP(Audit!#REF!,$V$3:$AE$12,7,FALSE)&amp; IF(Audit!#REF!=10,Audit!#REF!,"")</f>
        <v>#REF!</v>
      </c>
      <c r="AY660" s="50" t="e">
        <f>VLOOKUP(Audit!#REF!,$V$13:$AE$22,7,FALSE) &amp; IF(Audit!#REF!=10,Audit!#REF!,"")</f>
        <v>#REF!</v>
      </c>
      <c r="AZ660" s="47" t="e">
        <f t="shared" si="324"/>
        <v>#REF!</v>
      </c>
      <c r="BA660" s="50" t="e">
        <f>VLOOKUP(Audit!#REF!,$V$3:$AE$12,8,FALSE)&amp; Audit!#REF! &amp; IF(Audit!#REF!=10,Audit!#REF!,"")</f>
        <v>#REF!</v>
      </c>
      <c r="BB660" s="50" t="e">
        <f>VLOOKUP(Audit!#REF!,$V$13:$AE$22,8,FALSE) &amp; IF(Audit!#REF!=10,Audit!#REF!,"")</f>
        <v>#REF!</v>
      </c>
      <c r="BC660" s="47" t="e">
        <f t="shared" si="325"/>
        <v>#REF!</v>
      </c>
      <c r="BD660" s="50" t="e">
        <f>VLOOKUP(Audit!#REF!,$V$3:$AE$12,9,FALSE)&amp; IF(Audit!#REF!=10,Audit!#REF!,"")</f>
        <v>#REF!</v>
      </c>
      <c r="BE660" s="50" t="e">
        <f>VLOOKUP(Audit!#REF!,$V$13:$AE$22,9,FALSE) &amp; IF(Audit!#REF!=10,Audit!#REF!,"") &amp; IF(Audit!#REF!&lt;&gt;1,U660,"")</f>
        <v>#REF!</v>
      </c>
      <c r="BF660" s="47" t="e">
        <f t="shared" si="326"/>
        <v>#REF!</v>
      </c>
      <c r="BG660" s="50" t="e">
        <f>VLOOKUP(Audit!#REF!,$V$3:$AE$12,10,FALSE) &amp; Audit!#REF! &amp; IF(Audit!#REF!=10,Audit!#REF!,"")</f>
        <v>#REF!</v>
      </c>
      <c r="BH660" s="50" t="e">
        <f>VLOOKUP(Audit!#REF!,$V$13:$AE$22,10,FALSE) &amp; IF(Audit!#REF!=10,Audit!#REF!,"") &amp; IF(Audit!#REF!&lt;&gt;1,U660,"")</f>
        <v>#REF!</v>
      </c>
      <c r="BI660" s="47" t="e">
        <f t="shared" si="327"/>
        <v>#REF!</v>
      </c>
      <c r="BJ660" s="48" t="str">
        <f t="shared" si="328"/>
        <v/>
      </c>
      <c r="BK660" s="48" t="str">
        <f t="shared" si="329"/>
        <v/>
      </c>
      <c r="BL660" s="48" t="str">
        <f t="shared" si="330"/>
        <v/>
      </c>
      <c r="BM660" s="48" t="str">
        <f t="shared" si="331"/>
        <v/>
      </c>
      <c r="BN660" s="48" t="str">
        <f t="shared" si="332"/>
        <v/>
      </c>
      <c r="BO660" s="48" t="str">
        <f t="shared" si="333"/>
        <v/>
      </c>
      <c r="BP660" s="48" t="str">
        <f t="shared" si="334"/>
        <v/>
      </c>
      <c r="BQ660" s="48" t="str">
        <f t="shared" si="335"/>
        <v/>
      </c>
      <c r="BR660" s="48" t="str">
        <f t="shared" si="336"/>
        <v/>
      </c>
      <c r="BS660" s="48" t="str">
        <f t="shared" si="337"/>
        <v/>
      </c>
      <c r="BT660" s="48" t="str">
        <f t="shared" si="338"/>
        <v/>
      </c>
      <c r="BU660" s="48" t="str">
        <f t="shared" si="339"/>
        <v/>
      </c>
    </row>
    <row r="661" spans="1:73">
      <c r="A661" s="10" t="e">
        <f>Audit!#REF!</f>
        <v>#REF!</v>
      </c>
      <c r="B661" s="10" t="e">
        <f t="shared" si="310"/>
        <v>#REF!</v>
      </c>
      <c r="C661" s="17" t="e">
        <f>VLOOKUP(Audit!#REF!,$V$3:$AE$12,2,FALSE) &amp; VLOOKUP(Audit!#REF!,$V$13:$AE$22,2,FALSE)&amp; IF(Audit!#REF!=10,Audit!#REF!&amp;Audit!#REF!,"")</f>
        <v>#REF!</v>
      </c>
      <c r="D661" s="17" t="e">
        <f>VLOOKUP(Audit!#REF!,$V$3:$AE$12,3,FALSE) &amp; VLOOKUP(Audit!#REF!,$V$13:$AE$22,3,FALSE) &amp;IF(Audit!#REF!=10,Audit!#REF!&amp;Audit!#REF!,"")</f>
        <v>#REF!</v>
      </c>
      <c r="E661" s="17" t="e">
        <f>VLOOKUP(Audit!#REF!,$V$3:$AE$12,4,FALSE)&amp; Audit!#REF! &amp; VLOOKUP(Audit!#REF!,$V$13:$AE$22,4,FALSE)&amp; IF(Audit!#REF!=10,Audit!#REF!&amp;Audit!#REF!,"")</f>
        <v>#REF!</v>
      </c>
      <c r="F661" s="17" t="e">
        <f>VLOOKUP(Audit!#REF!,$V$3:$AE$12,5,FALSE) &amp; VLOOKUP(Audit!#REF!,$V$13:$AE$22,5,FALSE)&amp; IF(Audit!#REF!=10,Audit!#REF!&amp;Audit!#REF!,"")</f>
        <v>#REF!</v>
      </c>
      <c r="G661" s="17" t="e">
        <f>VLOOKUP(Audit!#REF!,$V$3:$AE$12,6,FALSE) &amp; VLOOKUP(Audit!#REF!,$V$13:$AE$22,6,FALSE)&amp; IF(Audit!#REF!=10,Audit!#REF!&amp;Audit!#REF!,"")</f>
        <v>#REF!</v>
      </c>
      <c r="H661" s="17" t="e">
        <f>VLOOKUP(Audit!#REF!,$V$3:$AE$12,7,FALSE) &amp; VLOOKUP(Audit!#REF!,$V$13:$AE$22,7,FALSE)&amp;IF(Audit!#REF!=10,Audit!#REF!&amp;Audit!#REF!,"")</f>
        <v>#REF!</v>
      </c>
      <c r="I661" s="17" t="e">
        <f>VLOOKUP(Audit!#REF!,$V$3:$AE$12,8,FALSE) &amp; Audit!#REF! &amp; VLOOKUP(Audit!#REF!,$V$13:$AE$22,8,FALSE)&amp;IF(Audit!#REF!=10,Audit!#REF!&amp;Audit!#REF!,"")</f>
        <v>#REF!</v>
      </c>
      <c r="J661" s="17" t="e">
        <f>VLOOKUP(Audit!#REF!,$V$3:$AE$12,9,FALSE) &amp; VLOOKUP(Audit!#REF!,$V$13:$AE$22,9,FALSE) &amp; IF(Audit!#REF!=10,Audit!#REF!&amp;Audit!#REF!,"") &amp; IF(Audit!#REF!&lt;&gt;1,U661,"")</f>
        <v>#REF!</v>
      </c>
      <c r="K661" s="17" t="e">
        <f>VLOOKUP(Audit!#REF!,$V$3:$AE$12,10,FALSE) &amp; Audit!#REF! &amp; VLOOKUP(Audit!#REF!,$V$13:$AE$22,10,FALSE) &amp; IF(Audit!#REF!=10,Audit!#REF!&amp;Audit!#REF!,"") &amp; IF(Audit!#REF!&lt;&gt;1,U661,"")</f>
        <v>#REF!</v>
      </c>
      <c r="L661" s="10" t="e">
        <f>Audit!#REF!</f>
        <v>#REF!</v>
      </c>
      <c r="M661" s="10" t="e">
        <f t="shared" si="311"/>
        <v>#REF!</v>
      </c>
      <c r="N661" s="10" t="e">
        <f t="shared" si="312"/>
        <v>#REF!</v>
      </c>
      <c r="O661" s="10" t="e">
        <f t="shared" si="313"/>
        <v>#REF!</v>
      </c>
      <c r="P661" s="10" t="e">
        <f t="shared" si="314"/>
        <v>#REF!</v>
      </c>
      <c r="Q661" s="10" t="e">
        <f t="shared" si="315"/>
        <v>#REF!</v>
      </c>
      <c r="R661" s="10" t="e">
        <f t="shared" si="316"/>
        <v>#REF!</v>
      </c>
      <c r="S661" s="10" t="e">
        <f t="shared" si="317"/>
        <v>#REF!</v>
      </c>
      <c r="T661" s="10" t="e">
        <f t="shared" si="318"/>
        <v>#REF!</v>
      </c>
      <c r="U661" s="17" t="e">
        <f>IF(Audit!#REF!="","",VLOOKUP(Audit!#REF!,$W$26:$X$35,2,FALSE)) &amp; Audit!#REF! &amp; IF(Audit!#REF!="","",IF(Audit!#REF!&lt;=1.4,VLOOKUP(Audit!#REF!,$W$38:X706,2,FALSE),VLOOKUP(Audit!#REF!,$W$51:$X$61,2,FALSE))) &amp; IF(Audit!#REF!="","",VLOOKUP(Audit!#REF!,$Y$26:$Z$35,2,FALSE) &amp; Audit!#REF! &amp; IF(Audit!#REF!="","",IF(Audit!#REF!&lt;=1.4,VLOOKUP(Audit!#REF!,$Y$38:$Z$48,2,FALSE),VLOOKUP(Audit!#REF!,$Y$51:$Z$61,2,FALSE))))</f>
        <v>#REF!</v>
      </c>
      <c r="V661" s="21"/>
      <c r="AH661" s="49" t="e">
        <f>Audit!#REF!</f>
        <v>#REF!</v>
      </c>
      <c r="AI661" s="50" t="e">
        <f>VLOOKUP(Audit!#REF!,$V$3:$AE$12,2,FALSE)&amp; IF(Audit!#REF!=10,Audit!#REF!,"")</f>
        <v>#REF!</v>
      </c>
      <c r="AJ661" s="50" t="e">
        <f>VLOOKUP(Audit!#REF!,$V$13:$AE$22,2,FALSE)&amp; IF(Audit!#REF!=10,Audit!#REF!,"")</f>
        <v>#REF!</v>
      </c>
      <c r="AK661" s="47" t="e">
        <f t="shared" si="319"/>
        <v>#REF!</v>
      </c>
      <c r="AL661" s="50" t="e">
        <f>VLOOKUP(Audit!#REF!,$V$3:$AE$12,3,FALSE)&amp; IF(Audit!#REF!=10,Audit!#REF!,"")</f>
        <v>#REF!</v>
      </c>
      <c r="AM661" s="50" t="e">
        <f>VLOOKUP(Audit!#REF!,$V$13:$AE$22,3,FALSE)&amp; IF(Audit!#REF!=10,Audit!#REF!,"")</f>
        <v>#REF!</v>
      </c>
      <c r="AN661" s="47" t="e">
        <f t="shared" si="320"/>
        <v>#REF!</v>
      </c>
      <c r="AO661" s="50" t="e">
        <f>VLOOKUP(Audit!#REF!,$V$3:$AE$12,4,FALSE) &amp;  Audit!#REF! &amp; IF(Audit!#REF!=10,Audit!#REF!,"")</f>
        <v>#REF!</v>
      </c>
      <c r="AP661" s="50" t="e">
        <f>VLOOKUP(Audit!#REF!,$V$13:$AE$22,4,FALSE)&amp; IF(Audit!#REF!=10,Audit!#REF!,"")</f>
        <v>#REF!</v>
      </c>
      <c r="AQ661" s="47" t="e">
        <f t="shared" si="321"/>
        <v>#REF!</v>
      </c>
      <c r="AR661" s="50" t="e">
        <f>VLOOKUP(Audit!#REF!,$V$3:$AE$12,5,FALSE)&amp; IF(Audit!#REF!=10,Audit!#REF!,"")</f>
        <v>#REF!</v>
      </c>
      <c r="AS661" s="50" t="e">
        <f>VLOOKUP(Audit!#REF!,$V$13:$AE$22,5,FALSE)&amp; IF(Audit!#REF!=10,Audit!#REF!,"")</f>
        <v>#REF!</v>
      </c>
      <c r="AT661" s="47" t="e">
        <f t="shared" si="322"/>
        <v>#REF!</v>
      </c>
      <c r="AU661" s="50" t="e">
        <f>VLOOKUP(Audit!#REF!,$V$3:$AE$12,6,FALSE)&amp; IF(Audit!#REF!=10,Audit!#REF!,"")</f>
        <v>#REF!</v>
      </c>
      <c r="AV661" s="50" t="e">
        <f>VLOOKUP(Audit!#REF!,$V$13:$AE$22,6,FALSE)&amp; IF(Audit!#REF!=10,Audit!#REF!,"")</f>
        <v>#REF!</v>
      </c>
      <c r="AW661" s="47" t="e">
        <f t="shared" si="323"/>
        <v>#REF!</v>
      </c>
      <c r="AX661" s="50" t="e">
        <f>VLOOKUP(Audit!#REF!,$V$3:$AE$12,7,FALSE)&amp; IF(Audit!#REF!=10,Audit!#REF!,"")</f>
        <v>#REF!</v>
      </c>
      <c r="AY661" s="50" t="e">
        <f>VLOOKUP(Audit!#REF!,$V$13:$AE$22,7,FALSE) &amp; IF(Audit!#REF!=10,Audit!#REF!,"")</f>
        <v>#REF!</v>
      </c>
      <c r="AZ661" s="47" t="e">
        <f t="shared" si="324"/>
        <v>#REF!</v>
      </c>
      <c r="BA661" s="50" t="e">
        <f>VLOOKUP(Audit!#REF!,$V$3:$AE$12,8,FALSE)&amp; Audit!#REF! &amp; IF(Audit!#REF!=10,Audit!#REF!,"")</f>
        <v>#REF!</v>
      </c>
      <c r="BB661" s="50" t="e">
        <f>VLOOKUP(Audit!#REF!,$V$13:$AE$22,8,FALSE) &amp; IF(Audit!#REF!=10,Audit!#REF!,"")</f>
        <v>#REF!</v>
      </c>
      <c r="BC661" s="47" t="e">
        <f t="shared" si="325"/>
        <v>#REF!</v>
      </c>
      <c r="BD661" s="50" t="e">
        <f>VLOOKUP(Audit!#REF!,$V$3:$AE$12,9,FALSE)&amp; IF(Audit!#REF!=10,Audit!#REF!,"")</f>
        <v>#REF!</v>
      </c>
      <c r="BE661" s="50" t="e">
        <f>VLOOKUP(Audit!#REF!,$V$13:$AE$22,9,FALSE) &amp; IF(Audit!#REF!=10,Audit!#REF!,"") &amp; IF(Audit!#REF!&lt;&gt;1,U661,"")</f>
        <v>#REF!</v>
      </c>
      <c r="BF661" s="47" t="e">
        <f t="shared" si="326"/>
        <v>#REF!</v>
      </c>
      <c r="BG661" s="50" t="e">
        <f>VLOOKUP(Audit!#REF!,$V$3:$AE$12,10,FALSE) &amp; Audit!#REF! &amp; IF(Audit!#REF!=10,Audit!#REF!,"")</f>
        <v>#REF!</v>
      </c>
      <c r="BH661" s="50" t="e">
        <f>VLOOKUP(Audit!#REF!,$V$13:$AE$22,10,FALSE) &amp; IF(Audit!#REF!=10,Audit!#REF!,"") &amp; IF(Audit!#REF!&lt;&gt;1,U661,"")</f>
        <v>#REF!</v>
      </c>
      <c r="BI661" s="47" t="e">
        <f t="shared" si="327"/>
        <v>#REF!</v>
      </c>
      <c r="BJ661" s="48" t="str">
        <f t="shared" si="328"/>
        <v/>
      </c>
      <c r="BK661" s="48" t="str">
        <f t="shared" si="329"/>
        <v/>
      </c>
      <c r="BL661" s="48" t="str">
        <f t="shared" si="330"/>
        <v/>
      </c>
      <c r="BM661" s="48" t="str">
        <f t="shared" si="331"/>
        <v/>
      </c>
      <c r="BN661" s="48" t="str">
        <f t="shared" si="332"/>
        <v/>
      </c>
      <c r="BO661" s="48" t="str">
        <f t="shared" si="333"/>
        <v/>
      </c>
      <c r="BP661" s="48" t="str">
        <f t="shared" si="334"/>
        <v/>
      </c>
      <c r="BQ661" s="48" t="str">
        <f t="shared" si="335"/>
        <v/>
      </c>
      <c r="BR661" s="48" t="str">
        <f t="shared" si="336"/>
        <v/>
      </c>
      <c r="BS661" s="48" t="str">
        <f t="shared" si="337"/>
        <v/>
      </c>
      <c r="BT661" s="48" t="str">
        <f t="shared" si="338"/>
        <v/>
      </c>
      <c r="BU661" s="48" t="str">
        <f t="shared" si="339"/>
        <v/>
      </c>
    </row>
    <row r="662" spans="1:73">
      <c r="A662" s="10" t="e">
        <f>Audit!#REF!</f>
        <v>#REF!</v>
      </c>
      <c r="B662" s="10" t="e">
        <f t="shared" si="310"/>
        <v>#REF!</v>
      </c>
      <c r="C662" s="17" t="e">
        <f>VLOOKUP(Audit!#REF!,$V$3:$AE$12,2,FALSE) &amp; VLOOKUP(Audit!#REF!,$V$13:$AE$22,2,FALSE)&amp; IF(Audit!#REF!=10,Audit!#REF!&amp;Audit!#REF!,"")</f>
        <v>#REF!</v>
      </c>
      <c r="D662" s="17" t="e">
        <f>VLOOKUP(Audit!#REF!,$V$3:$AE$12,3,FALSE) &amp; VLOOKUP(Audit!#REF!,$V$13:$AE$22,3,FALSE) &amp;IF(Audit!#REF!=10,Audit!#REF!&amp;Audit!#REF!,"")</f>
        <v>#REF!</v>
      </c>
      <c r="E662" s="17" t="e">
        <f>VLOOKUP(Audit!#REF!,$V$3:$AE$12,4,FALSE)&amp; Audit!#REF! &amp; VLOOKUP(Audit!#REF!,$V$13:$AE$22,4,FALSE)&amp; IF(Audit!#REF!=10,Audit!#REF!&amp;Audit!#REF!,"")</f>
        <v>#REF!</v>
      </c>
      <c r="F662" s="17" t="e">
        <f>VLOOKUP(Audit!#REF!,$V$3:$AE$12,5,FALSE) &amp; VLOOKUP(Audit!#REF!,$V$13:$AE$22,5,FALSE)&amp; IF(Audit!#REF!=10,Audit!#REF!&amp;Audit!#REF!,"")</f>
        <v>#REF!</v>
      </c>
      <c r="G662" s="17" t="e">
        <f>VLOOKUP(Audit!#REF!,$V$3:$AE$12,6,FALSE) &amp; VLOOKUP(Audit!#REF!,$V$13:$AE$22,6,FALSE)&amp; IF(Audit!#REF!=10,Audit!#REF!&amp;Audit!#REF!,"")</f>
        <v>#REF!</v>
      </c>
      <c r="H662" s="17" t="e">
        <f>VLOOKUP(Audit!#REF!,$V$3:$AE$12,7,FALSE) &amp; VLOOKUP(Audit!#REF!,$V$13:$AE$22,7,FALSE)&amp;IF(Audit!#REF!=10,Audit!#REF!&amp;Audit!#REF!,"")</f>
        <v>#REF!</v>
      </c>
      <c r="I662" s="17" t="e">
        <f>VLOOKUP(Audit!#REF!,$V$3:$AE$12,8,FALSE) &amp; Audit!#REF! &amp; VLOOKUP(Audit!#REF!,$V$13:$AE$22,8,FALSE)&amp;IF(Audit!#REF!=10,Audit!#REF!&amp;Audit!#REF!,"")</f>
        <v>#REF!</v>
      </c>
      <c r="J662" s="17" t="e">
        <f>VLOOKUP(Audit!#REF!,$V$3:$AE$12,9,FALSE) &amp; VLOOKUP(Audit!#REF!,$V$13:$AE$22,9,FALSE) &amp; IF(Audit!#REF!=10,Audit!#REF!&amp;Audit!#REF!,"") &amp; IF(Audit!#REF!&lt;&gt;1,U662,"")</f>
        <v>#REF!</v>
      </c>
      <c r="K662" s="17" t="e">
        <f>VLOOKUP(Audit!#REF!,$V$3:$AE$12,10,FALSE) &amp; Audit!#REF! &amp; VLOOKUP(Audit!#REF!,$V$13:$AE$22,10,FALSE) &amp; IF(Audit!#REF!=10,Audit!#REF!&amp;Audit!#REF!,"") &amp; IF(Audit!#REF!&lt;&gt;1,U662,"")</f>
        <v>#REF!</v>
      </c>
      <c r="L662" s="10" t="e">
        <f>Audit!#REF!</f>
        <v>#REF!</v>
      </c>
      <c r="M662" s="10" t="e">
        <f t="shared" si="311"/>
        <v>#REF!</v>
      </c>
      <c r="N662" s="10" t="e">
        <f t="shared" si="312"/>
        <v>#REF!</v>
      </c>
      <c r="O662" s="10" t="e">
        <f t="shared" si="313"/>
        <v>#REF!</v>
      </c>
      <c r="P662" s="10" t="e">
        <f t="shared" si="314"/>
        <v>#REF!</v>
      </c>
      <c r="Q662" s="10" t="e">
        <f t="shared" si="315"/>
        <v>#REF!</v>
      </c>
      <c r="R662" s="10" t="e">
        <f t="shared" si="316"/>
        <v>#REF!</v>
      </c>
      <c r="S662" s="10" t="e">
        <f t="shared" si="317"/>
        <v>#REF!</v>
      </c>
      <c r="T662" s="10" t="e">
        <f t="shared" si="318"/>
        <v>#REF!</v>
      </c>
      <c r="U662" s="17" t="e">
        <f>IF(Audit!#REF!="","",VLOOKUP(Audit!#REF!,$W$26:$X$35,2,FALSE)) &amp; Audit!#REF! &amp; IF(Audit!#REF!="","",IF(Audit!#REF!&lt;=1.4,VLOOKUP(Audit!#REF!,$W$38:X707,2,FALSE),VLOOKUP(Audit!#REF!,$W$51:$X$61,2,FALSE))) &amp; IF(Audit!#REF!="","",VLOOKUP(Audit!#REF!,$Y$26:$Z$35,2,FALSE) &amp; Audit!#REF! &amp; IF(Audit!#REF!="","",IF(Audit!#REF!&lt;=1.4,VLOOKUP(Audit!#REF!,$Y$38:$Z$48,2,FALSE),VLOOKUP(Audit!#REF!,$Y$51:$Z$61,2,FALSE))))</f>
        <v>#REF!</v>
      </c>
      <c r="V662" s="21"/>
      <c r="AH662" s="49" t="e">
        <f>Audit!#REF!</f>
        <v>#REF!</v>
      </c>
      <c r="AI662" s="50" t="e">
        <f>VLOOKUP(Audit!#REF!,$V$3:$AE$12,2,FALSE)&amp; IF(Audit!#REF!=10,Audit!#REF!,"")</f>
        <v>#REF!</v>
      </c>
      <c r="AJ662" s="50" t="e">
        <f>VLOOKUP(Audit!#REF!,$V$13:$AE$22,2,FALSE)&amp; IF(Audit!#REF!=10,Audit!#REF!,"")</f>
        <v>#REF!</v>
      </c>
      <c r="AK662" s="47" t="e">
        <f t="shared" si="319"/>
        <v>#REF!</v>
      </c>
      <c r="AL662" s="50" t="e">
        <f>VLOOKUP(Audit!#REF!,$V$3:$AE$12,3,FALSE)&amp; IF(Audit!#REF!=10,Audit!#REF!,"")</f>
        <v>#REF!</v>
      </c>
      <c r="AM662" s="50" t="e">
        <f>VLOOKUP(Audit!#REF!,$V$13:$AE$22,3,FALSE)&amp; IF(Audit!#REF!=10,Audit!#REF!,"")</f>
        <v>#REF!</v>
      </c>
      <c r="AN662" s="47" t="e">
        <f t="shared" si="320"/>
        <v>#REF!</v>
      </c>
      <c r="AO662" s="50" t="e">
        <f>VLOOKUP(Audit!#REF!,$V$3:$AE$12,4,FALSE) &amp;  Audit!#REF! &amp; IF(Audit!#REF!=10,Audit!#REF!,"")</f>
        <v>#REF!</v>
      </c>
      <c r="AP662" s="50" t="e">
        <f>VLOOKUP(Audit!#REF!,$V$13:$AE$22,4,FALSE)&amp; IF(Audit!#REF!=10,Audit!#REF!,"")</f>
        <v>#REF!</v>
      </c>
      <c r="AQ662" s="47" t="e">
        <f t="shared" si="321"/>
        <v>#REF!</v>
      </c>
      <c r="AR662" s="50" t="e">
        <f>VLOOKUP(Audit!#REF!,$V$3:$AE$12,5,FALSE)&amp; IF(Audit!#REF!=10,Audit!#REF!,"")</f>
        <v>#REF!</v>
      </c>
      <c r="AS662" s="50" t="e">
        <f>VLOOKUP(Audit!#REF!,$V$13:$AE$22,5,FALSE)&amp; IF(Audit!#REF!=10,Audit!#REF!,"")</f>
        <v>#REF!</v>
      </c>
      <c r="AT662" s="47" t="e">
        <f t="shared" si="322"/>
        <v>#REF!</v>
      </c>
      <c r="AU662" s="50" t="e">
        <f>VLOOKUP(Audit!#REF!,$V$3:$AE$12,6,FALSE)&amp; IF(Audit!#REF!=10,Audit!#REF!,"")</f>
        <v>#REF!</v>
      </c>
      <c r="AV662" s="50" t="e">
        <f>VLOOKUP(Audit!#REF!,$V$13:$AE$22,6,FALSE)&amp; IF(Audit!#REF!=10,Audit!#REF!,"")</f>
        <v>#REF!</v>
      </c>
      <c r="AW662" s="47" t="e">
        <f t="shared" si="323"/>
        <v>#REF!</v>
      </c>
      <c r="AX662" s="50" t="e">
        <f>VLOOKUP(Audit!#REF!,$V$3:$AE$12,7,FALSE)&amp; IF(Audit!#REF!=10,Audit!#REF!,"")</f>
        <v>#REF!</v>
      </c>
      <c r="AY662" s="50" t="e">
        <f>VLOOKUP(Audit!#REF!,$V$13:$AE$22,7,FALSE) &amp; IF(Audit!#REF!=10,Audit!#REF!,"")</f>
        <v>#REF!</v>
      </c>
      <c r="AZ662" s="47" t="e">
        <f t="shared" si="324"/>
        <v>#REF!</v>
      </c>
      <c r="BA662" s="50" t="e">
        <f>VLOOKUP(Audit!#REF!,$V$3:$AE$12,8,FALSE)&amp; Audit!#REF! &amp; IF(Audit!#REF!=10,Audit!#REF!,"")</f>
        <v>#REF!</v>
      </c>
      <c r="BB662" s="50" t="e">
        <f>VLOOKUP(Audit!#REF!,$V$13:$AE$22,8,FALSE) &amp; IF(Audit!#REF!=10,Audit!#REF!,"")</f>
        <v>#REF!</v>
      </c>
      <c r="BC662" s="47" t="e">
        <f t="shared" si="325"/>
        <v>#REF!</v>
      </c>
      <c r="BD662" s="50" t="e">
        <f>VLOOKUP(Audit!#REF!,$V$3:$AE$12,9,FALSE)&amp; IF(Audit!#REF!=10,Audit!#REF!,"")</f>
        <v>#REF!</v>
      </c>
      <c r="BE662" s="50" t="e">
        <f>VLOOKUP(Audit!#REF!,$V$13:$AE$22,9,FALSE) &amp; IF(Audit!#REF!=10,Audit!#REF!,"") &amp; IF(Audit!#REF!&lt;&gt;1,U662,"")</f>
        <v>#REF!</v>
      </c>
      <c r="BF662" s="47" t="e">
        <f t="shared" si="326"/>
        <v>#REF!</v>
      </c>
      <c r="BG662" s="50" t="e">
        <f>VLOOKUP(Audit!#REF!,$V$3:$AE$12,10,FALSE) &amp; Audit!#REF! &amp; IF(Audit!#REF!=10,Audit!#REF!,"")</f>
        <v>#REF!</v>
      </c>
      <c r="BH662" s="50" t="e">
        <f>VLOOKUP(Audit!#REF!,$V$13:$AE$22,10,FALSE) &amp; IF(Audit!#REF!=10,Audit!#REF!,"") &amp; IF(Audit!#REF!&lt;&gt;1,U662,"")</f>
        <v>#REF!</v>
      </c>
      <c r="BI662" s="47" t="e">
        <f t="shared" si="327"/>
        <v>#REF!</v>
      </c>
      <c r="BJ662" s="48" t="str">
        <f t="shared" si="328"/>
        <v/>
      </c>
      <c r="BK662" s="48" t="str">
        <f t="shared" si="329"/>
        <v/>
      </c>
      <c r="BL662" s="48" t="str">
        <f t="shared" si="330"/>
        <v/>
      </c>
      <c r="BM662" s="48" t="str">
        <f t="shared" si="331"/>
        <v/>
      </c>
      <c r="BN662" s="48" t="str">
        <f t="shared" si="332"/>
        <v/>
      </c>
      <c r="BO662" s="48" t="str">
        <f t="shared" si="333"/>
        <v/>
      </c>
      <c r="BP662" s="48" t="str">
        <f t="shared" si="334"/>
        <v/>
      </c>
      <c r="BQ662" s="48" t="str">
        <f t="shared" si="335"/>
        <v/>
      </c>
      <c r="BR662" s="48" t="str">
        <f t="shared" si="336"/>
        <v/>
      </c>
      <c r="BS662" s="48" t="str">
        <f t="shared" si="337"/>
        <v/>
      </c>
      <c r="BT662" s="48" t="str">
        <f t="shared" si="338"/>
        <v/>
      </c>
      <c r="BU662" s="48" t="str">
        <f t="shared" si="339"/>
        <v/>
      </c>
    </row>
    <row r="663" spans="1:73">
      <c r="A663" s="10" t="e">
        <f>Audit!#REF!</f>
        <v>#REF!</v>
      </c>
      <c r="B663" s="10" t="e">
        <f t="shared" si="310"/>
        <v>#REF!</v>
      </c>
      <c r="C663" s="17" t="e">
        <f>VLOOKUP(Audit!#REF!,$V$3:$AE$12,2,FALSE) &amp; VLOOKUP(Audit!#REF!,$V$13:$AE$22,2,FALSE)&amp; IF(Audit!#REF!=10,Audit!#REF!&amp;Audit!#REF!,"")</f>
        <v>#REF!</v>
      </c>
      <c r="D663" s="17" t="e">
        <f>VLOOKUP(Audit!#REF!,$V$3:$AE$12,3,FALSE) &amp; VLOOKUP(Audit!#REF!,$V$13:$AE$22,3,FALSE) &amp;IF(Audit!#REF!=10,Audit!#REF!&amp;Audit!#REF!,"")</f>
        <v>#REF!</v>
      </c>
      <c r="E663" s="17" t="e">
        <f>VLOOKUP(Audit!#REF!,$V$3:$AE$12,4,FALSE)&amp; Audit!#REF! &amp; VLOOKUP(Audit!#REF!,$V$13:$AE$22,4,FALSE)&amp; IF(Audit!#REF!=10,Audit!#REF!&amp;Audit!#REF!,"")</f>
        <v>#REF!</v>
      </c>
      <c r="F663" s="17" t="e">
        <f>VLOOKUP(Audit!#REF!,$V$3:$AE$12,5,FALSE) &amp; VLOOKUP(Audit!#REF!,$V$13:$AE$22,5,FALSE)&amp; IF(Audit!#REF!=10,Audit!#REF!&amp;Audit!#REF!,"")</f>
        <v>#REF!</v>
      </c>
      <c r="G663" s="17" t="e">
        <f>VLOOKUP(Audit!#REF!,$V$3:$AE$12,6,FALSE) &amp; VLOOKUP(Audit!#REF!,$V$13:$AE$22,6,FALSE)&amp; IF(Audit!#REF!=10,Audit!#REF!&amp;Audit!#REF!,"")</f>
        <v>#REF!</v>
      </c>
      <c r="H663" s="17" t="e">
        <f>VLOOKUP(Audit!#REF!,$V$3:$AE$12,7,FALSE) &amp; VLOOKUP(Audit!#REF!,$V$13:$AE$22,7,FALSE)&amp;IF(Audit!#REF!=10,Audit!#REF!&amp;Audit!#REF!,"")</f>
        <v>#REF!</v>
      </c>
      <c r="I663" s="17" t="e">
        <f>VLOOKUP(Audit!#REF!,$V$3:$AE$12,8,FALSE) &amp; Audit!#REF! &amp; VLOOKUP(Audit!#REF!,$V$13:$AE$22,8,FALSE)&amp;IF(Audit!#REF!=10,Audit!#REF!&amp;Audit!#REF!,"")</f>
        <v>#REF!</v>
      </c>
      <c r="J663" s="17" t="e">
        <f>VLOOKUP(Audit!#REF!,$V$3:$AE$12,9,FALSE) &amp; VLOOKUP(Audit!#REF!,$V$13:$AE$22,9,FALSE) &amp; IF(Audit!#REF!=10,Audit!#REF!&amp;Audit!#REF!,"") &amp; IF(Audit!#REF!&lt;&gt;1,U663,"")</f>
        <v>#REF!</v>
      </c>
      <c r="K663" s="17" t="e">
        <f>VLOOKUP(Audit!#REF!,$V$3:$AE$12,10,FALSE) &amp; Audit!#REF! &amp; VLOOKUP(Audit!#REF!,$V$13:$AE$22,10,FALSE) &amp; IF(Audit!#REF!=10,Audit!#REF!&amp;Audit!#REF!,"") &amp; IF(Audit!#REF!&lt;&gt;1,U663,"")</f>
        <v>#REF!</v>
      </c>
      <c r="L663" s="10" t="e">
        <f>Audit!#REF!</f>
        <v>#REF!</v>
      </c>
      <c r="M663" s="10" t="e">
        <f t="shared" si="311"/>
        <v>#REF!</v>
      </c>
      <c r="N663" s="10" t="e">
        <f t="shared" si="312"/>
        <v>#REF!</v>
      </c>
      <c r="O663" s="10" t="e">
        <f t="shared" si="313"/>
        <v>#REF!</v>
      </c>
      <c r="P663" s="10" t="e">
        <f t="shared" si="314"/>
        <v>#REF!</v>
      </c>
      <c r="Q663" s="10" t="e">
        <f t="shared" si="315"/>
        <v>#REF!</v>
      </c>
      <c r="R663" s="10" t="e">
        <f t="shared" si="316"/>
        <v>#REF!</v>
      </c>
      <c r="S663" s="10" t="e">
        <f t="shared" si="317"/>
        <v>#REF!</v>
      </c>
      <c r="T663" s="10" t="e">
        <f t="shared" si="318"/>
        <v>#REF!</v>
      </c>
      <c r="U663" s="17" t="e">
        <f>IF(Audit!#REF!="","",VLOOKUP(Audit!#REF!,$W$26:$X$35,2,FALSE)) &amp; Audit!#REF! &amp; IF(Audit!#REF!="","",IF(Audit!#REF!&lt;=1.4,VLOOKUP(Audit!#REF!,$W$38:X708,2,FALSE),VLOOKUP(Audit!#REF!,$W$51:$X$61,2,FALSE))) &amp; IF(Audit!#REF!="","",VLOOKUP(Audit!#REF!,$Y$26:$Z$35,2,FALSE) &amp; Audit!#REF! &amp; IF(Audit!#REF!="","",IF(Audit!#REF!&lt;=1.4,VLOOKUP(Audit!#REF!,$Y$38:$Z$48,2,FALSE),VLOOKUP(Audit!#REF!,$Y$51:$Z$61,2,FALSE))))</f>
        <v>#REF!</v>
      </c>
      <c r="V663" s="21"/>
      <c r="AH663" s="49" t="e">
        <f>Audit!#REF!</f>
        <v>#REF!</v>
      </c>
      <c r="AI663" s="50" t="e">
        <f>VLOOKUP(Audit!#REF!,$V$3:$AE$12,2,FALSE)&amp; IF(Audit!#REF!=10,Audit!#REF!,"")</f>
        <v>#REF!</v>
      </c>
      <c r="AJ663" s="50" t="e">
        <f>VLOOKUP(Audit!#REF!,$V$13:$AE$22,2,FALSE)&amp; IF(Audit!#REF!=10,Audit!#REF!,"")</f>
        <v>#REF!</v>
      </c>
      <c r="AK663" s="47" t="e">
        <f t="shared" si="319"/>
        <v>#REF!</v>
      </c>
      <c r="AL663" s="50" t="e">
        <f>VLOOKUP(Audit!#REF!,$V$3:$AE$12,3,FALSE)&amp; IF(Audit!#REF!=10,Audit!#REF!,"")</f>
        <v>#REF!</v>
      </c>
      <c r="AM663" s="50" t="e">
        <f>VLOOKUP(Audit!#REF!,$V$13:$AE$22,3,FALSE)&amp; IF(Audit!#REF!=10,Audit!#REF!,"")</f>
        <v>#REF!</v>
      </c>
      <c r="AN663" s="47" t="e">
        <f t="shared" si="320"/>
        <v>#REF!</v>
      </c>
      <c r="AO663" s="50" t="e">
        <f>VLOOKUP(Audit!#REF!,$V$3:$AE$12,4,FALSE) &amp;  Audit!#REF! &amp; IF(Audit!#REF!=10,Audit!#REF!,"")</f>
        <v>#REF!</v>
      </c>
      <c r="AP663" s="50" t="e">
        <f>VLOOKUP(Audit!#REF!,$V$13:$AE$22,4,FALSE)&amp; IF(Audit!#REF!=10,Audit!#REF!,"")</f>
        <v>#REF!</v>
      </c>
      <c r="AQ663" s="47" t="e">
        <f t="shared" si="321"/>
        <v>#REF!</v>
      </c>
      <c r="AR663" s="50" t="e">
        <f>VLOOKUP(Audit!#REF!,$V$3:$AE$12,5,FALSE)&amp; IF(Audit!#REF!=10,Audit!#REF!,"")</f>
        <v>#REF!</v>
      </c>
      <c r="AS663" s="50" t="e">
        <f>VLOOKUP(Audit!#REF!,$V$13:$AE$22,5,FALSE)&amp; IF(Audit!#REF!=10,Audit!#REF!,"")</f>
        <v>#REF!</v>
      </c>
      <c r="AT663" s="47" t="e">
        <f t="shared" si="322"/>
        <v>#REF!</v>
      </c>
      <c r="AU663" s="50" t="e">
        <f>VLOOKUP(Audit!#REF!,$V$3:$AE$12,6,FALSE)&amp; IF(Audit!#REF!=10,Audit!#REF!,"")</f>
        <v>#REF!</v>
      </c>
      <c r="AV663" s="50" t="e">
        <f>VLOOKUP(Audit!#REF!,$V$13:$AE$22,6,FALSE)&amp; IF(Audit!#REF!=10,Audit!#REF!,"")</f>
        <v>#REF!</v>
      </c>
      <c r="AW663" s="47" t="e">
        <f t="shared" si="323"/>
        <v>#REF!</v>
      </c>
      <c r="AX663" s="50" t="e">
        <f>VLOOKUP(Audit!#REF!,$V$3:$AE$12,7,FALSE)&amp; IF(Audit!#REF!=10,Audit!#REF!,"")</f>
        <v>#REF!</v>
      </c>
      <c r="AY663" s="50" t="e">
        <f>VLOOKUP(Audit!#REF!,$V$13:$AE$22,7,FALSE) &amp; IF(Audit!#REF!=10,Audit!#REF!,"")</f>
        <v>#REF!</v>
      </c>
      <c r="AZ663" s="47" t="e">
        <f t="shared" si="324"/>
        <v>#REF!</v>
      </c>
      <c r="BA663" s="50" t="e">
        <f>VLOOKUP(Audit!#REF!,$V$3:$AE$12,8,FALSE)&amp; Audit!#REF! &amp; IF(Audit!#REF!=10,Audit!#REF!,"")</f>
        <v>#REF!</v>
      </c>
      <c r="BB663" s="50" t="e">
        <f>VLOOKUP(Audit!#REF!,$V$13:$AE$22,8,FALSE) &amp; IF(Audit!#REF!=10,Audit!#REF!,"")</f>
        <v>#REF!</v>
      </c>
      <c r="BC663" s="47" t="e">
        <f t="shared" si="325"/>
        <v>#REF!</v>
      </c>
      <c r="BD663" s="50" t="e">
        <f>VLOOKUP(Audit!#REF!,$V$3:$AE$12,9,FALSE)&amp; IF(Audit!#REF!=10,Audit!#REF!,"")</f>
        <v>#REF!</v>
      </c>
      <c r="BE663" s="50" t="e">
        <f>VLOOKUP(Audit!#REF!,$V$13:$AE$22,9,FALSE) &amp; IF(Audit!#REF!=10,Audit!#REF!,"") &amp; IF(Audit!#REF!&lt;&gt;1,U663,"")</f>
        <v>#REF!</v>
      </c>
      <c r="BF663" s="47" t="e">
        <f t="shared" si="326"/>
        <v>#REF!</v>
      </c>
      <c r="BG663" s="50" t="e">
        <f>VLOOKUP(Audit!#REF!,$V$3:$AE$12,10,FALSE) &amp; Audit!#REF! &amp; IF(Audit!#REF!=10,Audit!#REF!,"")</f>
        <v>#REF!</v>
      </c>
      <c r="BH663" s="50" t="e">
        <f>VLOOKUP(Audit!#REF!,$V$13:$AE$22,10,FALSE) &amp; IF(Audit!#REF!=10,Audit!#REF!,"") &amp; IF(Audit!#REF!&lt;&gt;1,U663,"")</f>
        <v>#REF!</v>
      </c>
      <c r="BI663" s="47" t="e">
        <f t="shared" si="327"/>
        <v>#REF!</v>
      </c>
      <c r="BJ663" s="48" t="str">
        <f t="shared" si="328"/>
        <v/>
      </c>
      <c r="BK663" s="48" t="str">
        <f t="shared" si="329"/>
        <v/>
      </c>
      <c r="BL663" s="48" t="str">
        <f t="shared" si="330"/>
        <v/>
      </c>
      <c r="BM663" s="48" t="str">
        <f t="shared" si="331"/>
        <v/>
      </c>
      <c r="BN663" s="48" t="str">
        <f t="shared" si="332"/>
        <v/>
      </c>
      <c r="BO663" s="48" t="str">
        <f t="shared" si="333"/>
        <v/>
      </c>
      <c r="BP663" s="48" t="str">
        <f t="shared" si="334"/>
        <v/>
      </c>
      <c r="BQ663" s="48" t="str">
        <f t="shared" si="335"/>
        <v/>
      </c>
      <c r="BR663" s="48" t="str">
        <f t="shared" si="336"/>
        <v/>
      </c>
      <c r="BS663" s="48" t="str">
        <f t="shared" si="337"/>
        <v/>
      </c>
      <c r="BT663" s="48" t="str">
        <f t="shared" si="338"/>
        <v/>
      </c>
      <c r="BU663" s="48" t="str">
        <f t="shared" si="339"/>
        <v/>
      </c>
    </row>
    <row r="664" spans="1:73">
      <c r="A664" s="10" t="e">
        <f>Audit!#REF!</f>
        <v>#REF!</v>
      </c>
      <c r="B664" s="10" t="e">
        <f t="shared" si="310"/>
        <v>#REF!</v>
      </c>
      <c r="C664" s="17" t="e">
        <f>VLOOKUP(Audit!#REF!,$V$3:$AE$12,2,FALSE) &amp; VLOOKUP(Audit!#REF!,$V$13:$AE$22,2,FALSE)&amp; IF(Audit!#REF!=10,Audit!#REF!&amp;Audit!#REF!,"")</f>
        <v>#REF!</v>
      </c>
      <c r="D664" s="17" t="e">
        <f>VLOOKUP(Audit!#REF!,$V$3:$AE$12,3,FALSE) &amp; VLOOKUP(Audit!#REF!,$V$13:$AE$22,3,FALSE) &amp;IF(Audit!#REF!=10,Audit!#REF!&amp;Audit!#REF!,"")</f>
        <v>#REF!</v>
      </c>
      <c r="E664" s="17" t="e">
        <f>VLOOKUP(Audit!#REF!,$V$3:$AE$12,4,FALSE)&amp; Audit!#REF! &amp; VLOOKUP(Audit!#REF!,$V$13:$AE$22,4,FALSE)&amp; IF(Audit!#REF!=10,Audit!#REF!&amp;Audit!#REF!,"")</f>
        <v>#REF!</v>
      </c>
      <c r="F664" s="17" t="e">
        <f>VLOOKUP(Audit!#REF!,$V$3:$AE$12,5,FALSE) &amp; VLOOKUP(Audit!#REF!,$V$13:$AE$22,5,FALSE)&amp; IF(Audit!#REF!=10,Audit!#REF!&amp;Audit!#REF!,"")</f>
        <v>#REF!</v>
      </c>
      <c r="G664" s="17" t="e">
        <f>VLOOKUP(Audit!#REF!,$V$3:$AE$12,6,FALSE) &amp; VLOOKUP(Audit!#REF!,$V$13:$AE$22,6,FALSE)&amp; IF(Audit!#REF!=10,Audit!#REF!&amp;Audit!#REF!,"")</f>
        <v>#REF!</v>
      </c>
      <c r="H664" s="17" t="e">
        <f>VLOOKUP(Audit!#REF!,$V$3:$AE$12,7,FALSE) &amp; VLOOKUP(Audit!#REF!,$V$13:$AE$22,7,FALSE)&amp;IF(Audit!#REF!=10,Audit!#REF!&amp;Audit!#REF!,"")</f>
        <v>#REF!</v>
      </c>
      <c r="I664" s="17" t="e">
        <f>VLOOKUP(Audit!#REF!,$V$3:$AE$12,8,FALSE) &amp; Audit!#REF! &amp; VLOOKUP(Audit!#REF!,$V$13:$AE$22,8,FALSE)&amp;IF(Audit!#REF!=10,Audit!#REF!&amp;Audit!#REF!,"")</f>
        <v>#REF!</v>
      </c>
      <c r="J664" s="17" t="e">
        <f>VLOOKUP(Audit!#REF!,$V$3:$AE$12,9,FALSE) &amp; VLOOKUP(Audit!#REF!,$V$13:$AE$22,9,FALSE) &amp; IF(Audit!#REF!=10,Audit!#REF!&amp;Audit!#REF!,"") &amp; IF(Audit!#REF!&lt;&gt;1,U664,"")</f>
        <v>#REF!</v>
      </c>
      <c r="K664" s="17" t="e">
        <f>VLOOKUP(Audit!#REF!,$V$3:$AE$12,10,FALSE) &amp; Audit!#REF! &amp; VLOOKUP(Audit!#REF!,$V$13:$AE$22,10,FALSE) &amp; IF(Audit!#REF!=10,Audit!#REF!&amp;Audit!#REF!,"") &amp; IF(Audit!#REF!&lt;&gt;1,U664,"")</f>
        <v>#REF!</v>
      </c>
      <c r="L664" s="10" t="e">
        <f>Audit!#REF!</f>
        <v>#REF!</v>
      </c>
      <c r="M664" s="10" t="e">
        <f t="shared" si="311"/>
        <v>#REF!</v>
      </c>
      <c r="N664" s="10" t="e">
        <f t="shared" si="312"/>
        <v>#REF!</v>
      </c>
      <c r="O664" s="10" t="e">
        <f t="shared" si="313"/>
        <v>#REF!</v>
      </c>
      <c r="P664" s="10" t="e">
        <f t="shared" si="314"/>
        <v>#REF!</v>
      </c>
      <c r="Q664" s="10" t="e">
        <f t="shared" si="315"/>
        <v>#REF!</v>
      </c>
      <c r="R664" s="10" t="e">
        <f t="shared" si="316"/>
        <v>#REF!</v>
      </c>
      <c r="S664" s="10" t="e">
        <f t="shared" si="317"/>
        <v>#REF!</v>
      </c>
      <c r="T664" s="10" t="e">
        <f t="shared" si="318"/>
        <v>#REF!</v>
      </c>
      <c r="U664" s="17" t="e">
        <f>IF(Audit!#REF!="","",VLOOKUP(Audit!#REF!,$W$26:$X$35,2,FALSE)) &amp; Audit!#REF! &amp; IF(Audit!#REF!="","",IF(Audit!#REF!&lt;=1.4,VLOOKUP(Audit!#REF!,$W$38:X709,2,FALSE),VLOOKUP(Audit!#REF!,$W$51:$X$61,2,FALSE))) &amp; IF(Audit!#REF!="","",VLOOKUP(Audit!#REF!,$Y$26:$Z$35,2,FALSE) &amp; Audit!#REF! &amp; IF(Audit!#REF!="","",IF(Audit!#REF!&lt;=1.4,VLOOKUP(Audit!#REF!,$Y$38:$Z$48,2,FALSE),VLOOKUP(Audit!#REF!,$Y$51:$Z$61,2,FALSE))))</f>
        <v>#REF!</v>
      </c>
      <c r="V664" s="21"/>
      <c r="AH664" s="49" t="e">
        <f>Audit!#REF!</f>
        <v>#REF!</v>
      </c>
      <c r="AI664" s="50" t="e">
        <f>VLOOKUP(Audit!#REF!,$V$3:$AE$12,2,FALSE)&amp; IF(Audit!#REF!=10,Audit!#REF!,"")</f>
        <v>#REF!</v>
      </c>
      <c r="AJ664" s="50" t="e">
        <f>VLOOKUP(Audit!#REF!,$V$13:$AE$22,2,FALSE)&amp; IF(Audit!#REF!=10,Audit!#REF!,"")</f>
        <v>#REF!</v>
      </c>
      <c r="AK664" s="47" t="e">
        <f t="shared" si="319"/>
        <v>#REF!</v>
      </c>
      <c r="AL664" s="50" t="e">
        <f>VLOOKUP(Audit!#REF!,$V$3:$AE$12,3,FALSE)&amp; IF(Audit!#REF!=10,Audit!#REF!,"")</f>
        <v>#REF!</v>
      </c>
      <c r="AM664" s="50" t="e">
        <f>VLOOKUP(Audit!#REF!,$V$13:$AE$22,3,FALSE)&amp; IF(Audit!#REF!=10,Audit!#REF!,"")</f>
        <v>#REF!</v>
      </c>
      <c r="AN664" s="47" t="e">
        <f t="shared" si="320"/>
        <v>#REF!</v>
      </c>
      <c r="AO664" s="50" t="e">
        <f>VLOOKUP(Audit!#REF!,$V$3:$AE$12,4,FALSE) &amp;  Audit!#REF! &amp; IF(Audit!#REF!=10,Audit!#REF!,"")</f>
        <v>#REF!</v>
      </c>
      <c r="AP664" s="50" t="e">
        <f>VLOOKUP(Audit!#REF!,$V$13:$AE$22,4,FALSE)&amp; IF(Audit!#REF!=10,Audit!#REF!,"")</f>
        <v>#REF!</v>
      </c>
      <c r="AQ664" s="47" t="e">
        <f t="shared" si="321"/>
        <v>#REF!</v>
      </c>
      <c r="AR664" s="50" t="e">
        <f>VLOOKUP(Audit!#REF!,$V$3:$AE$12,5,FALSE)&amp; IF(Audit!#REF!=10,Audit!#REF!,"")</f>
        <v>#REF!</v>
      </c>
      <c r="AS664" s="50" t="e">
        <f>VLOOKUP(Audit!#REF!,$V$13:$AE$22,5,FALSE)&amp; IF(Audit!#REF!=10,Audit!#REF!,"")</f>
        <v>#REF!</v>
      </c>
      <c r="AT664" s="47" t="e">
        <f t="shared" si="322"/>
        <v>#REF!</v>
      </c>
      <c r="AU664" s="50" t="e">
        <f>VLOOKUP(Audit!#REF!,$V$3:$AE$12,6,FALSE)&amp; IF(Audit!#REF!=10,Audit!#REF!,"")</f>
        <v>#REF!</v>
      </c>
      <c r="AV664" s="50" t="e">
        <f>VLOOKUP(Audit!#REF!,$V$13:$AE$22,6,FALSE)&amp; IF(Audit!#REF!=10,Audit!#REF!,"")</f>
        <v>#REF!</v>
      </c>
      <c r="AW664" s="47" t="e">
        <f t="shared" si="323"/>
        <v>#REF!</v>
      </c>
      <c r="AX664" s="50" t="e">
        <f>VLOOKUP(Audit!#REF!,$V$3:$AE$12,7,FALSE)&amp; IF(Audit!#REF!=10,Audit!#REF!,"")</f>
        <v>#REF!</v>
      </c>
      <c r="AY664" s="50" t="e">
        <f>VLOOKUP(Audit!#REF!,$V$13:$AE$22,7,FALSE) &amp; IF(Audit!#REF!=10,Audit!#REF!,"")</f>
        <v>#REF!</v>
      </c>
      <c r="AZ664" s="47" t="e">
        <f t="shared" si="324"/>
        <v>#REF!</v>
      </c>
      <c r="BA664" s="50" t="e">
        <f>VLOOKUP(Audit!#REF!,$V$3:$AE$12,8,FALSE)&amp; Audit!#REF! &amp; IF(Audit!#REF!=10,Audit!#REF!,"")</f>
        <v>#REF!</v>
      </c>
      <c r="BB664" s="50" t="e">
        <f>VLOOKUP(Audit!#REF!,$V$13:$AE$22,8,FALSE) &amp; IF(Audit!#REF!=10,Audit!#REF!,"")</f>
        <v>#REF!</v>
      </c>
      <c r="BC664" s="47" t="e">
        <f t="shared" si="325"/>
        <v>#REF!</v>
      </c>
      <c r="BD664" s="50" t="e">
        <f>VLOOKUP(Audit!#REF!,$V$3:$AE$12,9,FALSE)&amp; IF(Audit!#REF!=10,Audit!#REF!,"")</f>
        <v>#REF!</v>
      </c>
      <c r="BE664" s="50" t="e">
        <f>VLOOKUP(Audit!#REF!,$V$13:$AE$22,9,FALSE) &amp; IF(Audit!#REF!=10,Audit!#REF!,"") &amp; IF(Audit!#REF!&lt;&gt;1,U664,"")</f>
        <v>#REF!</v>
      </c>
      <c r="BF664" s="47" t="e">
        <f t="shared" si="326"/>
        <v>#REF!</v>
      </c>
      <c r="BG664" s="50" t="e">
        <f>VLOOKUP(Audit!#REF!,$V$3:$AE$12,10,FALSE) &amp; Audit!#REF! &amp; IF(Audit!#REF!=10,Audit!#REF!,"")</f>
        <v>#REF!</v>
      </c>
      <c r="BH664" s="50" t="e">
        <f>VLOOKUP(Audit!#REF!,$V$13:$AE$22,10,FALSE) &amp; IF(Audit!#REF!=10,Audit!#REF!,"") &amp; IF(Audit!#REF!&lt;&gt;1,U664,"")</f>
        <v>#REF!</v>
      </c>
      <c r="BI664" s="47" t="e">
        <f t="shared" si="327"/>
        <v>#REF!</v>
      </c>
      <c r="BJ664" s="48" t="str">
        <f t="shared" si="328"/>
        <v/>
      </c>
      <c r="BK664" s="48" t="str">
        <f t="shared" si="329"/>
        <v/>
      </c>
      <c r="BL664" s="48" t="str">
        <f t="shared" si="330"/>
        <v/>
      </c>
      <c r="BM664" s="48" t="str">
        <f t="shared" si="331"/>
        <v/>
      </c>
      <c r="BN664" s="48" t="str">
        <f t="shared" si="332"/>
        <v/>
      </c>
      <c r="BO664" s="48" t="str">
        <f t="shared" si="333"/>
        <v/>
      </c>
      <c r="BP664" s="48" t="str">
        <f t="shared" si="334"/>
        <v/>
      </c>
      <c r="BQ664" s="48" t="str">
        <f t="shared" si="335"/>
        <v/>
      </c>
      <c r="BR664" s="48" t="str">
        <f t="shared" si="336"/>
        <v/>
      </c>
      <c r="BS664" s="48" t="str">
        <f t="shared" si="337"/>
        <v/>
      </c>
      <c r="BT664" s="48" t="str">
        <f t="shared" si="338"/>
        <v/>
      </c>
      <c r="BU664" s="48" t="str">
        <f t="shared" si="339"/>
        <v/>
      </c>
    </row>
    <row r="665" spans="1:73">
      <c r="A665" s="10" t="e">
        <f>Audit!#REF!</f>
        <v>#REF!</v>
      </c>
      <c r="B665" s="10" t="e">
        <f t="shared" si="310"/>
        <v>#REF!</v>
      </c>
      <c r="C665" s="17" t="e">
        <f>VLOOKUP(Audit!#REF!,$V$3:$AE$12,2,FALSE) &amp; VLOOKUP(Audit!#REF!,$V$13:$AE$22,2,FALSE)&amp; IF(Audit!#REF!=10,Audit!#REF!&amp;Audit!#REF!,"")</f>
        <v>#REF!</v>
      </c>
      <c r="D665" s="17" t="e">
        <f>VLOOKUP(Audit!#REF!,$V$3:$AE$12,3,FALSE) &amp; VLOOKUP(Audit!#REF!,$V$13:$AE$22,3,FALSE) &amp;IF(Audit!#REF!=10,Audit!#REF!&amp;Audit!#REF!,"")</f>
        <v>#REF!</v>
      </c>
      <c r="E665" s="17" t="e">
        <f>VLOOKUP(Audit!#REF!,$V$3:$AE$12,4,FALSE)&amp; Audit!#REF! &amp; VLOOKUP(Audit!#REF!,$V$13:$AE$22,4,FALSE)&amp; IF(Audit!#REF!=10,Audit!#REF!&amp;Audit!#REF!,"")</f>
        <v>#REF!</v>
      </c>
      <c r="F665" s="17" t="e">
        <f>VLOOKUP(Audit!#REF!,$V$3:$AE$12,5,FALSE) &amp; VLOOKUP(Audit!#REF!,$V$13:$AE$22,5,FALSE)&amp; IF(Audit!#REF!=10,Audit!#REF!&amp;Audit!#REF!,"")</f>
        <v>#REF!</v>
      </c>
      <c r="G665" s="17" t="e">
        <f>VLOOKUP(Audit!#REF!,$V$3:$AE$12,6,FALSE) &amp; VLOOKUP(Audit!#REF!,$V$13:$AE$22,6,FALSE)&amp; IF(Audit!#REF!=10,Audit!#REF!&amp;Audit!#REF!,"")</f>
        <v>#REF!</v>
      </c>
      <c r="H665" s="17" t="e">
        <f>VLOOKUP(Audit!#REF!,$V$3:$AE$12,7,FALSE) &amp; VLOOKUP(Audit!#REF!,$V$13:$AE$22,7,FALSE)&amp;IF(Audit!#REF!=10,Audit!#REF!&amp;Audit!#REF!,"")</f>
        <v>#REF!</v>
      </c>
      <c r="I665" s="17" t="e">
        <f>VLOOKUP(Audit!#REF!,$V$3:$AE$12,8,FALSE) &amp; Audit!#REF! &amp; VLOOKUP(Audit!#REF!,$V$13:$AE$22,8,FALSE)&amp;IF(Audit!#REF!=10,Audit!#REF!&amp;Audit!#REF!,"")</f>
        <v>#REF!</v>
      </c>
      <c r="J665" s="17" t="e">
        <f>VLOOKUP(Audit!#REF!,$V$3:$AE$12,9,FALSE) &amp; VLOOKUP(Audit!#REF!,$V$13:$AE$22,9,FALSE) &amp; IF(Audit!#REF!=10,Audit!#REF!&amp;Audit!#REF!,"") &amp; IF(Audit!#REF!&lt;&gt;1,U665,"")</f>
        <v>#REF!</v>
      </c>
      <c r="K665" s="17" t="e">
        <f>VLOOKUP(Audit!#REF!,$V$3:$AE$12,10,FALSE) &amp; Audit!#REF! &amp; VLOOKUP(Audit!#REF!,$V$13:$AE$22,10,FALSE) &amp; IF(Audit!#REF!=10,Audit!#REF!&amp;Audit!#REF!,"") &amp; IF(Audit!#REF!&lt;&gt;1,U665,"")</f>
        <v>#REF!</v>
      </c>
      <c r="L665" s="10" t="e">
        <f>Audit!#REF!</f>
        <v>#REF!</v>
      </c>
      <c r="M665" s="10" t="e">
        <f t="shared" si="311"/>
        <v>#REF!</v>
      </c>
      <c r="N665" s="10" t="e">
        <f t="shared" si="312"/>
        <v>#REF!</v>
      </c>
      <c r="O665" s="10" t="e">
        <f t="shared" si="313"/>
        <v>#REF!</v>
      </c>
      <c r="P665" s="10" t="e">
        <f t="shared" si="314"/>
        <v>#REF!</v>
      </c>
      <c r="Q665" s="10" t="e">
        <f t="shared" si="315"/>
        <v>#REF!</v>
      </c>
      <c r="R665" s="10" t="e">
        <f t="shared" si="316"/>
        <v>#REF!</v>
      </c>
      <c r="S665" s="10" t="e">
        <f t="shared" si="317"/>
        <v>#REF!</v>
      </c>
      <c r="T665" s="10" t="e">
        <f t="shared" si="318"/>
        <v>#REF!</v>
      </c>
      <c r="U665" s="17" t="e">
        <f>IF(Audit!#REF!="","",VLOOKUP(Audit!#REF!,$W$26:$X$35,2,FALSE)) &amp; Audit!#REF! &amp; IF(Audit!#REF!="","",IF(Audit!#REF!&lt;=1.4,VLOOKUP(Audit!#REF!,$W$38:X710,2,FALSE),VLOOKUP(Audit!#REF!,$W$51:$X$61,2,FALSE))) &amp; IF(Audit!#REF!="","",VLOOKUP(Audit!#REF!,$Y$26:$Z$35,2,FALSE) &amp; Audit!#REF! &amp; IF(Audit!#REF!="","",IF(Audit!#REF!&lt;=1.4,VLOOKUP(Audit!#REF!,$Y$38:$Z$48,2,FALSE),VLOOKUP(Audit!#REF!,$Y$51:$Z$61,2,FALSE))))</f>
        <v>#REF!</v>
      </c>
      <c r="V665" s="21"/>
      <c r="AH665" s="49" t="e">
        <f>Audit!#REF!</f>
        <v>#REF!</v>
      </c>
      <c r="AI665" s="50" t="e">
        <f>VLOOKUP(Audit!#REF!,$V$3:$AE$12,2,FALSE)&amp; IF(Audit!#REF!=10,Audit!#REF!,"")</f>
        <v>#REF!</v>
      </c>
      <c r="AJ665" s="50" t="e">
        <f>VLOOKUP(Audit!#REF!,$V$13:$AE$22,2,FALSE)&amp; IF(Audit!#REF!=10,Audit!#REF!,"")</f>
        <v>#REF!</v>
      </c>
      <c r="AK665" s="47" t="e">
        <f t="shared" si="319"/>
        <v>#REF!</v>
      </c>
      <c r="AL665" s="50" t="e">
        <f>VLOOKUP(Audit!#REF!,$V$3:$AE$12,3,FALSE)&amp; IF(Audit!#REF!=10,Audit!#REF!,"")</f>
        <v>#REF!</v>
      </c>
      <c r="AM665" s="50" t="e">
        <f>VLOOKUP(Audit!#REF!,$V$13:$AE$22,3,FALSE)&amp; IF(Audit!#REF!=10,Audit!#REF!,"")</f>
        <v>#REF!</v>
      </c>
      <c r="AN665" s="47" t="e">
        <f t="shared" si="320"/>
        <v>#REF!</v>
      </c>
      <c r="AO665" s="50" t="e">
        <f>VLOOKUP(Audit!#REF!,$V$3:$AE$12,4,FALSE) &amp;  Audit!#REF! &amp; IF(Audit!#REF!=10,Audit!#REF!,"")</f>
        <v>#REF!</v>
      </c>
      <c r="AP665" s="50" t="e">
        <f>VLOOKUP(Audit!#REF!,$V$13:$AE$22,4,FALSE)&amp; IF(Audit!#REF!=10,Audit!#REF!,"")</f>
        <v>#REF!</v>
      </c>
      <c r="AQ665" s="47" t="e">
        <f t="shared" si="321"/>
        <v>#REF!</v>
      </c>
      <c r="AR665" s="50" t="e">
        <f>VLOOKUP(Audit!#REF!,$V$3:$AE$12,5,FALSE)&amp; IF(Audit!#REF!=10,Audit!#REF!,"")</f>
        <v>#REF!</v>
      </c>
      <c r="AS665" s="50" t="e">
        <f>VLOOKUP(Audit!#REF!,$V$13:$AE$22,5,FALSE)&amp; IF(Audit!#REF!=10,Audit!#REF!,"")</f>
        <v>#REF!</v>
      </c>
      <c r="AT665" s="47" t="e">
        <f t="shared" si="322"/>
        <v>#REF!</v>
      </c>
      <c r="AU665" s="50" t="e">
        <f>VLOOKUP(Audit!#REF!,$V$3:$AE$12,6,FALSE)&amp; IF(Audit!#REF!=10,Audit!#REF!,"")</f>
        <v>#REF!</v>
      </c>
      <c r="AV665" s="50" t="e">
        <f>VLOOKUP(Audit!#REF!,$V$13:$AE$22,6,FALSE)&amp; IF(Audit!#REF!=10,Audit!#REF!,"")</f>
        <v>#REF!</v>
      </c>
      <c r="AW665" s="47" t="e">
        <f t="shared" si="323"/>
        <v>#REF!</v>
      </c>
      <c r="AX665" s="50" t="e">
        <f>VLOOKUP(Audit!#REF!,$V$3:$AE$12,7,FALSE)&amp; IF(Audit!#REF!=10,Audit!#REF!,"")</f>
        <v>#REF!</v>
      </c>
      <c r="AY665" s="50" t="e">
        <f>VLOOKUP(Audit!#REF!,$V$13:$AE$22,7,FALSE) &amp; IF(Audit!#REF!=10,Audit!#REF!,"")</f>
        <v>#REF!</v>
      </c>
      <c r="AZ665" s="47" t="e">
        <f t="shared" si="324"/>
        <v>#REF!</v>
      </c>
      <c r="BA665" s="50" t="e">
        <f>VLOOKUP(Audit!#REF!,$V$3:$AE$12,8,FALSE)&amp; Audit!#REF! &amp; IF(Audit!#REF!=10,Audit!#REF!,"")</f>
        <v>#REF!</v>
      </c>
      <c r="BB665" s="50" t="e">
        <f>VLOOKUP(Audit!#REF!,$V$13:$AE$22,8,FALSE) &amp; IF(Audit!#REF!=10,Audit!#REF!,"")</f>
        <v>#REF!</v>
      </c>
      <c r="BC665" s="47" t="e">
        <f t="shared" si="325"/>
        <v>#REF!</v>
      </c>
      <c r="BD665" s="50" t="e">
        <f>VLOOKUP(Audit!#REF!,$V$3:$AE$12,9,FALSE)&amp; IF(Audit!#REF!=10,Audit!#REF!,"")</f>
        <v>#REF!</v>
      </c>
      <c r="BE665" s="50" t="e">
        <f>VLOOKUP(Audit!#REF!,$V$13:$AE$22,9,FALSE) &amp; IF(Audit!#REF!=10,Audit!#REF!,"") &amp; IF(Audit!#REF!&lt;&gt;1,U665,"")</f>
        <v>#REF!</v>
      </c>
      <c r="BF665" s="47" t="e">
        <f t="shared" si="326"/>
        <v>#REF!</v>
      </c>
      <c r="BG665" s="50" t="e">
        <f>VLOOKUP(Audit!#REF!,$V$3:$AE$12,10,FALSE) &amp; Audit!#REF! &amp; IF(Audit!#REF!=10,Audit!#REF!,"")</f>
        <v>#REF!</v>
      </c>
      <c r="BH665" s="50" t="e">
        <f>VLOOKUP(Audit!#REF!,$V$13:$AE$22,10,FALSE) &amp; IF(Audit!#REF!=10,Audit!#REF!,"") &amp; IF(Audit!#REF!&lt;&gt;1,U665,"")</f>
        <v>#REF!</v>
      </c>
      <c r="BI665" s="47" t="e">
        <f t="shared" si="327"/>
        <v>#REF!</v>
      </c>
      <c r="BJ665" s="48" t="str">
        <f t="shared" si="328"/>
        <v/>
      </c>
      <c r="BK665" s="48" t="str">
        <f t="shared" si="329"/>
        <v/>
      </c>
      <c r="BL665" s="48" t="str">
        <f t="shared" si="330"/>
        <v/>
      </c>
      <c r="BM665" s="48" t="str">
        <f t="shared" si="331"/>
        <v/>
      </c>
      <c r="BN665" s="48" t="str">
        <f t="shared" si="332"/>
        <v/>
      </c>
      <c r="BO665" s="48" t="str">
        <f t="shared" si="333"/>
        <v/>
      </c>
      <c r="BP665" s="48" t="str">
        <f t="shared" si="334"/>
        <v/>
      </c>
      <c r="BQ665" s="48" t="str">
        <f t="shared" si="335"/>
        <v/>
      </c>
      <c r="BR665" s="48" t="str">
        <f t="shared" si="336"/>
        <v/>
      </c>
      <c r="BS665" s="48" t="str">
        <f t="shared" si="337"/>
        <v/>
      </c>
      <c r="BT665" s="48" t="str">
        <f t="shared" si="338"/>
        <v/>
      </c>
      <c r="BU665" s="48" t="str">
        <f t="shared" si="339"/>
        <v/>
      </c>
    </row>
    <row r="666" spans="1:73">
      <c r="A666" s="10" t="e">
        <f>Audit!#REF!</f>
        <v>#REF!</v>
      </c>
      <c r="B666" s="10" t="e">
        <f t="shared" si="310"/>
        <v>#REF!</v>
      </c>
      <c r="C666" s="17" t="e">
        <f>VLOOKUP(Audit!#REF!,$V$3:$AE$12,2,FALSE) &amp; VLOOKUP(Audit!#REF!,$V$13:$AE$22,2,FALSE)&amp; IF(Audit!#REF!=10,Audit!#REF!&amp;Audit!#REF!,"")</f>
        <v>#REF!</v>
      </c>
      <c r="D666" s="17" t="e">
        <f>VLOOKUP(Audit!#REF!,$V$3:$AE$12,3,FALSE) &amp; VLOOKUP(Audit!#REF!,$V$13:$AE$22,3,FALSE) &amp;IF(Audit!#REF!=10,Audit!#REF!&amp;Audit!#REF!,"")</f>
        <v>#REF!</v>
      </c>
      <c r="E666" s="17" t="e">
        <f>VLOOKUP(Audit!#REF!,$V$3:$AE$12,4,FALSE)&amp; Audit!#REF! &amp; VLOOKUP(Audit!#REF!,$V$13:$AE$22,4,FALSE)&amp; IF(Audit!#REF!=10,Audit!#REF!&amp;Audit!#REF!,"")</f>
        <v>#REF!</v>
      </c>
      <c r="F666" s="17" t="e">
        <f>VLOOKUP(Audit!#REF!,$V$3:$AE$12,5,FALSE) &amp; VLOOKUP(Audit!#REF!,$V$13:$AE$22,5,FALSE)&amp; IF(Audit!#REF!=10,Audit!#REF!&amp;Audit!#REF!,"")</f>
        <v>#REF!</v>
      </c>
      <c r="G666" s="17" t="e">
        <f>VLOOKUP(Audit!#REF!,$V$3:$AE$12,6,FALSE) &amp; VLOOKUP(Audit!#REF!,$V$13:$AE$22,6,FALSE)&amp; IF(Audit!#REF!=10,Audit!#REF!&amp;Audit!#REF!,"")</f>
        <v>#REF!</v>
      </c>
      <c r="H666" s="17" t="e">
        <f>VLOOKUP(Audit!#REF!,$V$3:$AE$12,7,FALSE) &amp; VLOOKUP(Audit!#REF!,$V$13:$AE$22,7,FALSE)&amp;IF(Audit!#REF!=10,Audit!#REF!&amp;Audit!#REF!,"")</f>
        <v>#REF!</v>
      </c>
      <c r="I666" s="17" t="e">
        <f>VLOOKUP(Audit!#REF!,$V$3:$AE$12,8,FALSE) &amp; Audit!#REF! &amp; VLOOKUP(Audit!#REF!,$V$13:$AE$22,8,FALSE)&amp;IF(Audit!#REF!=10,Audit!#REF!&amp;Audit!#REF!,"")</f>
        <v>#REF!</v>
      </c>
      <c r="J666" s="17" t="e">
        <f>VLOOKUP(Audit!#REF!,$V$3:$AE$12,9,FALSE) &amp; VLOOKUP(Audit!#REF!,$V$13:$AE$22,9,FALSE) &amp; IF(Audit!#REF!=10,Audit!#REF!&amp;Audit!#REF!,"") &amp; IF(Audit!#REF!&lt;&gt;1,U666,"")</f>
        <v>#REF!</v>
      </c>
      <c r="K666" s="17" t="e">
        <f>VLOOKUP(Audit!#REF!,$V$3:$AE$12,10,FALSE) &amp; Audit!#REF! &amp; VLOOKUP(Audit!#REF!,$V$13:$AE$22,10,FALSE) &amp; IF(Audit!#REF!=10,Audit!#REF!&amp;Audit!#REF!,"") &amp; IF(Audit!#REF!&lt;&gt;1,U666,"")</f>
        <v>#REF!</v>
      </c>
      <c r="L666" s="10" t="e">
        <f>Audit!#REF!</f>
        <v>#REF!</v>
      </c>
      <c r="M666" s="10" t="e">
        <f t="shared" si="311"/>
        <v>#REF!</v>
      </c>
      <c r="N666" s="10" t="e">
        <f t="shared" si="312"/>
        <v>#REF!</v>
      </c>
      <c r="O666" s="10" t="e">
        <f t="shared" si="313"/>
        <v>#REF!</v>
      </c>
      <c r="P666" s="10" t="e">
        <f t="shared" si="314"/>
        <v>#REF!</v>
      </c>
      <c r="Q666" s="10" t="e">
        <f t="shared" si="315"/>
        <v>#REF!</v>
      </c>
      <c r="R666" s="10" t="e">
        <f t="shared" si="316"/>
        <v>#REF!</v>
      </c>
      <c r="S666" s="10" t="e">
        <f t="shared" si="317"/>
        <v>#REF!</v>
      </c>
      <c r="T666" s="10" t="e">
        <f t="shared" si="318"/>
        <v>#REF!</v>
      </c>
      <c r="U666" s="17" t="e">
        <f>IF(Audit!#REF!="","",VLOOKUP(Audit!#REF!,$W$26:$X$35,2,FALSE)) &amp; Audit!#REF! &amp; IF(Audit!#REF!="","",IF(Audit!#REF!&lt;=1.4,VLOOKUP(Audit!#REF!,$W$38:X711,2,FALSE),VLOOKUP(Audit!#REF!,$W$51:$X$61,2,FALSE))) &amp; IF(Audit!#REF!="","",VLOOKUP(Audit!#REF!,$Y$26:$Z$35,2,FALSE) &amp; Audit!#REF! &amp; IF(Audit!#REF!="","",IF(Audit!#REF!&lt;=1.4,VLOOKUP(Audit!#REF!,$Y$38:$Z$48,2,FALSE),VLOOKUP(Audit!#REF!,$Y$51:$Z$61,2,FALSE))))</f>
        <v>#REF!</v>
      </c>
      <c r="V666" s="21"/>
      <c r="AH666" s="49" t="e">
        <f>Audit!#REF!</f>
        <v>#REF!</v>
      </c>
      <c r="AI666" s="50" t="e">
        <f>VLOOKUP(Audit!#REF!,$V$3:$AE$12,2,FALSE)&amp; IF(Audit!#REF!=10,Audit!#REF!,"")</f>
        <v>#REF!</v>
      </c>
      <c r="AJ666" s="50" t="e">
        <f>VLOOKUP(Audit!#REF!,$V$13:$AE$22,2,FALSE)&amp; IF(Audit!#REF!=10,Audit!#REF!,"")</f>
        <v>#REF!</v>
      </c>
      <c r="AK666" s="47" t="e">
        <f t="shared" si="319"/>
        <v>#REF!</v>
      </c>
      <c r="AL666" s="50" t="e">
        <f>VLOOKUP(Audit!#REF!,$V$3:$AE$12,3,FALSE)&amp; IF(Audit!#REF!=10,Audit!#REF!,"")</f>
        <v>#REF!</v>
      </c>
      <c r="AM666" s="50" t="e">
        <f>VLOOKUP(Audit!#REF!,$V$13:$AE$22,3,FALSE)&amp; IF(Audit!#REF!=10,Audit!#REF!,"")</f>
        <v>#REF!</v>
      </c>
      <c r="AN666" s="47" t="e">
        <f t="shared" si="320"/>
        <v>#REF!</v>
      </c>
      <c r="AO666" s="50" t="e">
        <f>VLOOKUP(Audit!#REF!,$V$3:$AE$12,4,FALSE) &amp;  Audit!#REF! &amp; IF(Audit!#REF!=10,Audit!#REF!,"")</f>
        <v>#REF!</v>
      </c>
      <c r="AP666" s="50" t="e">
        <f>VLOOKUP(Audit!#REF!,$V$13:$AE$22,4,FALSE)&amp; IF(Audit!#REF!=10,Audit!#REF!,"")</f>
        <v>#REF!</v>
      </c>
      <c r="AQ666" s="47" t="e">
        <f t="shared" si="321"/>
        <v>#REF!</v>
      </c>
      <c r="AR666" s="50" t="e">
        <f>VLOOKUP(Audit!#REF!,$V$3:$AE$12,5,FALSE)&amp; IF(Audit!#REF!=10,Audit!#REF!,"")</f>
        <v>#REF!</v>
      </c>
      <c r="AS666" s="50" t="e">
        <f>VLOOKUP(Audit!#REF!,$V$13:$AE$22,5,FALSE)&amp; IF(Audit!#REF!=10,Audit!#REF!,"")</f>
        <v>#REF!</v>
      </c>
      <c r="AT666" s="47" t="e">
        <f t="shared" si="322"/>
        <v>#REF!</v>
      </c>
      <c r="AU666" s="50" t="e">
        <f>VLOOKUP(Audit!#REF!,$V$3:$AE$12,6,FALSE)&amp; IF(Audit!#REF!=10,Audit!#REF!,"")</f>
        <v>#REF!</v>
      </c>
      <c r="AV666" s="50" t="e">
        <f>VLOOKUP(Audit!#REF!,$V$13:$AE$22,6,FALSE)&amp; IF(Audit!#REF!=10,Audit!#REF!,"")</f>
        <v>#REF!</v>
      </c>
      <c r="AW666" s="47" t="e">
        <f t="shared" si="323"/>
        <v>#REF!</v>
      </c>
      <c r="AX666" s="50" t="e">
        <f>VLOOKUP(Audit!#REF!,$V$3:$AE$12,7,FALSE)&amp; IF(Audit!#REF!=10,Audit!#REF!,"")</f>
        <v>#REF!</v>
      </c>
      <c r="AY666" s="50" t="e">
        <f>VLOOKUP(Audit!#REF!,$V$13:$AE$22,7,FALSE) &amp; IF(Audit!#REF!=10,Audit!#REF!,"")</f>
        <v>#REF!</v>
      </c>
      <c r="AZ666" s="47" t="e">
        <f t="shared" si="324"/>
        <v>#REF!</v>
      </c>
      <c r="BA666" s="50" t="e">
        <f>VLOOKUP(Audit!#REF!,$V$3:$AE$12,8,FALSE)&amp; Audit!#REF! &amp; IF(Audit!#REF!=10,Audit!#REF!,"")</f>
        <v>#REF!</v>
      </c>
      <c r="BB666" s="50" t="e">
        <f>VLOOKUP(Audit!#REF!,$V$13:$AE$22,8,FALSE) &amp; IF(Audit!#REF!=10,Audit!#REF!,"")</f>
        <v>#REF!</v>
      </c>
      <c r="BC666" s="47" t="e">
        <f t="shared" si="325"/>
        <v>#REF!</v>
      </c>
      <c r="BD666" s="50" t="e">
        <f>VLOOKUP(Audit!#REF!,$V$3:$AE$12,9,FALSE)&amp; IF(Audit!#REF!=10,Audit!#REF!,"")</f>
        <v>#REF!</v>
      </c>
      <c r="BE666" s="50" t="e">
        <f>VLOOKUP(Audit!#REF!,$V$13:$AE$22,9,FALSE) &amp; IF(Audit!#REF!=10,Audit!#REF!,"") &amp; IF(Audit!#REF!&lt;&gt;1,U666,"")</f>
        <v>#REF!</v>
      </c>
      <c r="BF666" s="47" t="e">
        <f t="shared" si="326"/>
        <v>#REF!</v>
      </c>
      <c r="BG666" s="50" t="e">
        <f>VLOOKUP(Audit!#REF!,$V$3:$AE$12,10,FALSE) &amp; Audit!#REF! &amp; IF(Audit!#REF!=10,Audit!#REF!,"")</f>
        <v>#REF!</v>
      </c>
      <c r="BH666" s="50" t="e">
        <f>VLOOKUP(Audit!#REF!,$V$13:$AE$22,10,FALSE) &amp; IF(Audit!#REF!=10,Audit!#REF!,"") &amp; IF(Audit!#REF!&lt;&gt;1,U666,"")</f>
        <v>#REF!</v>
      </c>
      <c r="BI666" s="47" t="e">
        <f t="shared" si="327"/>
        <v>#REF!</v>
      </c>
      <c r="BJ666" s="48" t="str">
        <f t="shared" si="328"/>
        <v/>
      </c>
      <c r="BK666" s="48" t="str">
        <f t="shared" si="329"/>
        <v/>
      </c>
      <c r="BL666" s="48" t="str">
        <f t="shared" si="330"/>
        <v/>
      </c>
      <c r="BM666" s="48" t="str">
        <f t="shared" si="331"/>
        <v/>
      </c>
      <c r="BN666" s="48" t="str">
        <f t="shared" si="332"/>
        <v/>
      </c>
      <c r="BO666" s="48" t="str">
        <f t="shared" si="333"/>
        <v/>
      </c>
      <c r="BP666" s="48" t="str">
        <f t="shared" si="334"/>
        <v/>
      </c>
      <c r="BQ666" s="48" t="str">
        <f t="shared" si="335"/>
        <v/>
      </c>
      <c r="BR666" s="48" t="str">
        <f t="shared" si="336"/>
        <v/>
      </c>
      <c r="BS666" s="48" t="str">
        <f t="shared" si="337"/>
        <v/>
      </c>
      <c r="BT666" s="48" t="str">
        <f t="shared" si="338"/>
        <v/>
      </c>
      <c r="BU666" s="48" t="str">
        <f t="shared" si="339"/>
        <v/>
      </c>
    </row>
    <row r="667" spans="1:73">
      <c r="A667" s="10" t="e">
        <f>Audit!#REF!</f>
        <v>#REF!</v>
      </c>
      <c r="B667" s="10" t="e">
        <f t="shared" si="310"/>
        <v>#REF!</v>
      </c>
      <c r="C667" s="17" t="e">
        <f>VLOOKUP(Audit!#REF!,$V$3:$AE$12,2,FALSE) &amp; VLOOKUP(Audit!#REF!,$V$13:$AE$22,2,FALSE)&amp; IF(Audit!#REF!=10,Audit!#REF!&amp;Audit!#REF!,"")</f>
        <v>#REF!</v>
      </c>
      <c r="D667" s="17" t="e">
        <f>VLOOKUP(Audit!#REF!,$V$3:$AE$12,3,FALSE) &amp; VLOOKUP(Audit!#REF!,$V$13:$AE$22,3,FALSE) &amp;IF(Audit!#REF!=10,Audit!#REF!&amp;Audit!#REF!,"")</f>
        <v>#REF!</v>
      </c>
      <c r="E667" s="17" t="e">
        <f>VLOOKUP(Audit!#REF!,$V$3:$AE$12,4,FALSE)&amp; Audit!#REF! &amp; VLOOKUP(Audit!#REF!,$V$13:$AE$22,4,FALSE)&amp; IF(Audit!#REF!=10,Audit!#REF!&amp;Audit!#REF!,"")</f>
        <v>#REF!</v>
      </c>
      <c r="F667" s="17" t="e">
        <f>VLOOKUP(Audit!#REF!,$V$3:$AE$12,5,FALSE) &amp; VLOOKUP(Audit!#REF!,$V$13:$AE$22,5,FALSE)&amp; IF(Audit!#REF!=10,Audit!#REF!&amp;Audit!#REF!,"")</f>
        <v>#REF!</v>
      </c>
      <c r="G667" s="17" t="e">
        <f>VLOOKUP(Audit!#REF!,$V$3:$AE$12,6,FALSE) &amp; VLOOKUP(Audit!#REF!,$V$13:$AE$22,6,FALSE)&amp; IF(Audit!#REF!=10,Audit!#REF!&amp;Audit!#REF!,"")</f>
        <v>#REF!</v>
      </c>
      <c r="H667" s="17" t="e">
        <f>VLOOKUP(Audit!#REF!,$V$3:$AE$12,7,FALSE) &amp; VLOOKUP(Audit!#REF!,$V$13:$AE$22,7,FALSE)&amp;IF(Audit!#REF!=10,Audit!#REF!&amp;Audit!#REF!,"")</f>
        <v>#REF!</v>
      </c>
      <c r="I667" s="17" t="e">
        <f>VLOOKUP(Audit!#REF!,$V$3:$AE$12,8,FALSE) &amp; Audit!#REF! &amp; VLOOKUP(Audit!#REF!,$V$13:$AE$22,8,FALSE)&amp;IF(Audit!#REF!=10,Audit!#REF!&amp;Audit!#REF!,"")</f>
        <v>#REF!</v>
      </c>
      <c r="J667" s="17" t="e">
        <f>VLOOKUP(Audit!#REF!,$V$3:$AE$12,9,FALSE) &amp; VLOOKUP(Audit!#REF!,$V$13:$AE$22,9,FALSE) &amp; IF(Audit!#REF!=10,Audit!#REF!&amp;Audit!#REF!,"") &amp; IF(Audit!#REF!&lt;&gt;1,U667,"")</f>
        <v>#REF!</v>
      </c>
      <c r="K667" s="17" t="e">
        <f>VLOOKUP(Audit!#REF!,$V$3:$AE$12,10,FALSE) &amp; Audit!#REF! &amp; VLOOKUP(Audit!#REF!,$V$13:$AE$22,10,FALSE) &amp; IF(Audit!#REF!=10,Audit!#REF!&amp;Audit!#REF!,"") &amp; IF(Audit!#REF!&lt;&gt;1,U667,"")</f>
        <v>#REF!</v>
      </c>
      <c r="L667" s="10" t="e">
        <f>Audit!#REF!</f>
        <v>#REF!</v>
      </c>
      <c r="M667" s="10" t="e">
        <f t="shared" si="311"/>
        <v>#REF!</v>
      </c>
      <c r="N667" s="10" t="e">
        <f t="shared" si="312"/>
        <v>#REF!</v>
      </c>
      <c r="O667" s="10" t="e">
        <f t="shared" si="313"/>
        <v>#REF!</v>
      </c>
      <c r="P667" s="10" t="e">
        <f t="shared" si="314"/>
        <v>#REF!</v>
      </c>
      <c r="Q667" s="10" t="e">
        <f t="shared" si="315"/>
        <v>#REF!</v>
      </c>
      <c r="R667" s="10" t="e">
        <f t="shared" si="316"/>
        <v>#REF!</v>
      </c>
      <c r="S667" s="10" t="e">
        <f t="shared" si="317"/>
        <v>#REF!</v>
      </c>
      <c r="T667" s="10" t="e">
        <f t="shared" si="318"/>
        <v>#REF!</v>
      </c>
      <c r="U667" s="17" t="e">
        <f>IF(Audit!#REF!="","",VLOOKUP(Audit!#REF!,$W$26:$X$35,2,FALSE)) &amp; Audit!#REF! &amp; IF(Audit!#REF!="","",IF(Audit!#REF!&lt;=1.4,VLOOKUP(Audit!#REF!,$W$38:X712,2,FALSE),VLOOKUP(Audit!#REF!,$W$51:$X$61,2,FALSE))) &amp; IF(Audit!#REF!="","",VLOOKUP(Audit!#REF!,$Y$26:$Z$35,2,FALSE) &amp; Audit!#REF! &amp; IF(Audit!#REF!="","",IF(Audit!#REF!&lt;=1.4,VLOOKUP(Audit!#REF!,$Y$38:$Z$48,2,FALSE),VLOOKUP(Audit!#REF!,$Y$51:$Z$61,2,FALSE))))</f>
        <v>#REF!</v>
      </c>
      <c r="V667" s="21"/>
      <c r="AH667" s="49" t="e">
        <f>Audit!#REF!</f>
        <v>#REF!</v>
      </c>
      <c r="AI667" s="50" t="e">
        <f>VLOOKUP(Audit!#REF!,$V$3:$AE$12,2,FALSE)&amp; IF(Audit!#REF!=10,Audit!#REF!,"")</f>
        <v>#REF!</v>
      </c>
      <c r="AJ667" s="50" t="e">
        <f>VLOOKUP(Audit!#REF!,$V$13:$AE$22,2,FALSE)&amp; IF(Audit!#REF!=10,Audit!#REF!,"")</f>
        <v>#REF!</v>
      </c>
      <c r="AK667" s="47" t="e">
        <f t="shared" si="319"/>
        <v>#REF!</v>
      </c>
      <c r="AL667" s="50" t="e">
        <f>VLOOKUP(Audit!#REF!,$V$3:$AE$12,3,FALSE)&amp; IF(Audit!#REF!=10,Audit!#REF!,"")</f>
        <v>#REF!</v>
      </c>
      <c r="AM667" s="50" t="e">
        <f>VLOOKUP(Audit!#REF!,$V$13:$AE$22,3,FALSE)&amp; IF(Audit!#REF!=10,Audit!#REF!,"")</f>
        <v>#REF!</v>
      </c>
      <c r="AN667" s="47" t="e">
        <f t="shared" si="320"/>
        <v>#REF!</v>
      </c>
      <c r="AO667" s="50" t="e">
        <f>VLOOKUP(Audit!#REF!,$V$3:$AE$12,4,FALSE) &amp;  Audit!#REF! &amp; IF(Audit!#REF!=10,Audit!#REF!,"")</f>
        <v>#REF!</v>
      </c>
      <c r="AP667" s="50" t="e">
        <f>VLOOKUP(Audit!#REF!,$V$13:$AE$22,4,FALSE)&amp; IF(Audit!#REF!=10,Audit!#REF!,"")</f>
        <v>#REF!</v>
      </c>
      <c r="AQ667" s="47" t="e">
        <f t="shared" si="321"/>
        <v>#REF!</v>
      </c>
      <c r="AR667" s="50" t="e">
        <f>VLOOKUP(Audit!#REF!,$V$3:$AE$12,5,FALSE)&amp; IF(Audit!#REF!=10,Audit!#REF!,"")</f>
        <v>#REF!</v>
      </c>
      <c r="AS667" s="50" t="e">
        <f>VLOOKUP(Audit!#REF!,$V$13:$AE$22,5,FALSE)&amp; IF(Audit!#REF!=10,Audit!#REF!,"")</f>
        <v>#REF!</v>
      </c>
      <c r="AT667" s="47" t="e">
        <f t="shared" si="322"/>
        <v>#REF!</v>
      </c>
      <c r="AU667" s="50" t="e">
        <f>VLOOKUP(Audit!#REF!,$V$3:$AE$12,6,FALSE)&amp; IF(Audit!#REF!=10,Audit!#REF!,"")</f>
        <v>#REF!</v>
      </c>
      <c r="AV667" s="50" t="e">
        <f>VLOOKUP(Audit!#REF!,$V$13:$AE$22,6,FALSE)&amp; IF(Audit!#REF!=10,Audit!#REF!,"")</f>
        <v>#REF!</v>
      </c>
      <c r="AW667" s="47" t="e">
        <f t="shared" si="323"/>
        <v>#REF!</v>
      </c>
      <c r="AX667" s="50" t="e">
        <f>VLOOKUP(Audit!#REF!,$V$3:$AE$12,7,FALSE)&amp; IF(Audit!#REF!=10,Audit!#REF!,"")</f>
        <v>#REF!</v>
      </c>
      <c r="AY667" s="50" t="e">
        <f>VLOOKUP(Audit!#REF!,$V$13:$AE$22,7,FALSE) &amp; IF(Audit!#REF!=10,Audit!#REF!,"")</f>
        <v>#REF!</v>
      </c>
      <c r="AZ667" s="47" t="e">
        <f t="shared" si="324"/>
        <v>#REF!</v>
      </c>
      <c r="BA667" s="50" t="e">
        <f>VLOOKUP(Audit!#REF!,$V$3:$AE$12,8,FALSE)&amp; Audit!#REF! &amp; IF(Audit!#REF!=10,Audit!#REF!,"")</f>
        <v>#REF!</v>
      </c>
      <c r="BB667" s="50" t="e">
        <f>VLOOKUP(Audit!#REF!,$V$13:$AE$22,8,FALSE) &amp; IF(Audit!#REF!=10,Audit!#REF!,"")</f>
        <v>#REF!</v>
      </c>
      <c r="BC667" s="47" t="e">
        <f t="shared" si="325"/>
        <v>#REF!</v>
      </c>
      <c r="BD667" s="50" t="e">
        <f>VLOOKUP(Audit!#REF!,$V$3:$AE$12,9,FALSE)&amp; IF(Audit!#REF!=10,Audit!#REF!,"")</f>
        <v>#REF!</v>
      </c>
      <c r="BE667" s="50" t="e">
        <f>VLOOKUP(Audit!#REF!,$V$13:$AE$22,9,FALSE) &amp; IF(Audit!#REF!=10,Audit!#REF!,"") &amp; IF(Audit!#REF!&lt;&gt;1,U667,"")</f>
        <v>#REF!</v>
      </c>
      <c r="BF667" s="47" t="e">
        <f t="shared" si="326"/>
        <v>#REF!</v>
      </c>
      <c r="BG667" s="50" t="e">
        <f>VLOOKUP(Audit!#REF!,$V$3:$AE$12,10,FALSE) &amp; Audit!#REF! &amp; IF(Audit!#REF!=10,Audit!#REF!,"")</f>
        <v>#REF!</v>
      </c>
      <c r="BH667" s="50" t="e">
        <f>VLOOKUP(Audit!#REF!,$V$13:$AE$22,10,FALSE) &amp; IF(Audit!#REF!=10,Audit!#REF!,"") &amp; IF(Audit!#REF!&lt;&gt;1,U667,"")</f>
        <v>#REF!</v>
      </c>
      <c r="BI667" s="47" t="e">
        <f t="shared" si="327"/>
        <v>#REF!</v>
      </c>
      <c r="BJ667" s="48" t="str">
        <f t="shared" si="328"/>
        <v/>
      </c>
      <c r="BK667" s="48" t="str">
        <f t="shared" si="329"/>
        <v/>
      </c>
      <c r="BL667" s="48" t="str">
        <f t="shared" si="330"/>
        <v/>
      </c>
      <c r="BM667" s="48" t="str">
        <f t="shared" si="331"/>
        <v/>
      </c>
      <c r="BN667" s="48" t="str">
        <f t="shared" si="332"/>
        <v/>
      </c>
      <c r="BO667" s="48" t="str">
        <f t="shared" si="333"/>
        <v/>
      </c>
      <c r="BP667" s="48" t="str">
        <f t="shared" si="334"/>
        <v/>
      </c>
      <c r="BQ667" s="48" t="str">
        <f t="shared" si="335"/>
        <v/>
      </c>
      <c r="BR667" s="48" t="str">
        <f t="shared" si="336"/>
        <v/>
      </c>
      <c r="BS667" s="48" t="str">
        <f t="shared" si="337"/>
        <v/>
      </c>
      <c r="BT667" s="48" t="str">
        <f t="shared" si="338"/>
        <v/>
      </c>
      <c r="BU667" s="48" t="str">
        <f t="shared" si="339"/>
        <v/>
      </c>
    </row>
    <row r="668" spans="1:73">
      <c r="A668" s="10" t="e">
        <f>Audit!#REF!</f>
        <v>#REF!</v>
      </c>
      <c r="B668" s="10" t="e">
        <f t="shared" si="310"/>
        <v>#REF!</v>
      </c>
      <c r="C668" s="17" t="e">
        <f>VLOOKUP(Audit!#REF!,$V$3:$AE$12,2,FALSE) &amp; VLOOKUP(Audit!#REF!,$V$13:$AE$22,2,FALSE)&amp; IF(Audit!#REF!=10,Audit!#REF!&amp;Audit!#REF!,"")</f>
        <v>#REF!</v>
      </c>
      <c r="D668" s="17" t="e">
        <f>VLOOKUP(Audit!#REF!,$V$3:$AE$12,3,FALSE) &amp; VLOOKUP(Audit!#REF!,$V$13:$AE$22,3,FALSE) &amp;IF(Audit!#REF!=10,Audit!#REF!&amp;Audit!#REF!,"")</f>
        <v>#REF!</v>
      </c>
      <c r="E668" s="17" t="e">
        <f>VLOOKUP(Audit!#REF!,$V$3:$AE$12,4,FALSE)&amp; Audit!#REF! &amp; VLOOKUP(Audit!#REF!,$V$13:$AE$22,4,FALSE)&amp; IF(Audit!#REF!=10,Audit!#REF!&amp;Audit!#REF!,"")</f>
        <v>#REF!</v>
      </c>
      <c r="F668" s="17" t="e">
        <f>VLOOKUP(Audit!#REF!,$V$3:$AE$12,5,FALSE) &amp; VLOOKUP(Audit!#REF!,$V$13:$AE$22,5,FALSE)&amp; IF(Audit!#REF!=10,Audit!#REF!&amp;Audit!#REF!,"")</f>
        <v>#REF!</v>
      </c>
      <c r="G668" s="17" t="e">
        <f>VLOOKUP(Audit!#REF!,$V$3:$AE$12,6,FALSE) &amp; VLOOKUP(Audit!#REF!,$V$13:$AE$22,6,FALSE)&amp; IF(Audit!#REF!=10,Audit!#REF!&amp;Audit!#REF!,"")</f>
        <v>#REF!</v>
      </c>
      <c r="H668" s="17" t="e">
        <f>VLOOKUP(Audit!#REF!,$V$3:$AE$12,7,FALSE) &amp; VLOOKUP(Audit!#REF!,$V$13:$AE$22,7,FALSE)&amp;IF(Audit!#REF!=10,Audit!#REF!&amp;Audit!#REF!,"")</f>
        <v>#REF!</v>
      </c>
      <c r="I668" s="17" t="e">
        <f>VLOOKUP(Audit!#REF!,$V$3:$AE$12,8,FALSE) &amp; Audit!#REF! &amp; VLOOKUP(Audit!#REF!,$V$13:$AE$22,8,FALSE)&amp;IF(Audit!#REF!=10,Audit!#REF!&amp;Audit!#REF!,"")</f>
        <v>#REF!</v>
      </c>
      <c r="J668" s="17" t="e">
        <f>VLOOKUP(Audit!#REF!,$V$3:$AE$12,9,FALSE) &amp; VLOOKUP(Audit!#REF!,$V$13:$AE$22,9,FALSE) &amp; IF(Audit!#REF!=10,Audit!#REF!&amp;Audit!#REF!,"") &amp; IF(Audit!#REF!&lt;&gt;1,U668,"")</f>
        <v>#REF!</v>
      </c>
      <c r="K668" s="17" t="e">
        <f>VLOOKUP(Audit!#REF!,$V$3:$AE$12,10,FALSE) &amp; Audit!#REF! &amp; VLOOKUP(Audit!#REF!,$V$13:$AE$22,10,FALSE) &amp; IF(Audit!#REF!=10,Audit!#REF!&amp;Audit!#REF!,"") &amp; IF(Audit!#REF!&lt;&gt;1,U668,"")</f>
        <v>#REF!</v>
      </c>
      <c r="L668" s="10" t="e">
        <f>Audit!#REF!</f>
        <v>#REF!</v>
      </c>
      <c r="M668" s="10" t="e">
        <f t="shared" si="311"/>
        <v>#REF!</v>
      </c>
      <c r="N668" s="10" t="e">
        <f t="shared" si="312"/>
        <v>#REF!</v>
      </c>
      <c r="O668" s="10" t="e">
        <f t="shared" si="313"/>
        <v>#REF!</v>
      </c>
      <c r="P668" s="10" t="e">
        <f t="shared" si="314"/>
        <v>#REF!</v>
      </c>
      <c r="Q668" s="10" t="e">
        <f t="shared" si="315"/>
        <v>#REF!</v>
      </c>
      <c r="R668" s="10" t="e">
        <f t="shared" si="316"/>
        <v>#REF!</v>
      </c>
      <c r="S668" s="10" t="e">
        <f t="shared" si="317"/>
        <v>#REF!</v>
      </c>
      <c r="T668" s="10" t="e">
        <f t="shared" si="318"/>
        <v>#REF!</v>
      </c>
      <c r="U668" s="17" t="e">
        <f>IF(Audit!#REF!="","",VLOOKUP(Audit!#REF!,$W$26:$X$35,2,FALSE)) &amp; Audit!#REF! &amp; IF(Audit!#REF!="","",IF(Audit!#REF!&lt;=1.4,VLOOKUP(Audit!#REF!,$W$38:X713,2,FALSE),VLOOKUP(Audit!#REF!,$W$51:$X$61,2,FALSE))) &amp; IF(Audit!#REF!="","",VLOOKUP(Audit!#REF!,$Y$26:$Z$35,2,FALSE) &amp; Audit!#REF! &amp; IF(Audit!#REF!="","",IF(Audit!#REF!&lt;=1.4,VLOOKUP(Audit!#REF!,$Y$38:$Z$48,2,FALSE),VLOOKUP(Audit!#REF!,$Y$51:$Z$61,2,FALSE))))</f>
        <v>#REF!</v>
      </c>
      <c r="V668" s="21"/>
      <c r="AH668" s="49" t="e">
        <f>Audit!#REF!</f>
        <v>#REF!</v>
      </c>
      <c r="AI668" s="50" t="e">
        <f>VLOOKUP(Audit!#REF!,$V$3:$AE$12,2,FALSE)&amp; IF(Audit!#REF!=10,Audit!#REF!,"")</f>
        <v>#REF!</v>
      </c>
      <c r="AJ668" s="50" t="e">
        <f>VLOOKUP(Audit!#REF!,$V$13:$AE$22,2,FALSE)&amp; IF(Audit!#REF!=10,Audit!#REF!,"")</f>
        <v>#REF!</v>
      </c>
      <c r="AK668" s="47" t="e">
        <f t="shared" si="319"/>
        <v>#REF!</v>
      </c>
      <c r="AL668" s="50" t="e">
        <f>VLOOKUP(Audit!#REF!,$V$3:$AE$12,3,FALSE)&amp; IF(Audit!#REF!=10,Audit!#REF!,"")</f>
        <v>#REF!</v>
      </c>
      <c r="AM668" s="50" t="e">
        <f>VLOOKUP(Audit!#REF!,$V$13:$AE$22,3,FALSE)&amp; IF(Audit!#REF!=10,Audit!#REF!,"")</f>
        <v>#REF!</v>
      </c>
      <c r="AN668" s="47" t="e">
        <f t="shared" si="320"/>
        <v>#REF!</v>
      </c>
      <c r="AO668" s="50" t="e">
        <f>VLOOKUP(Audit!#REF!,$V$3:$AE$12,4,FALSE) &amp;  Audit!#REF! &amp; IF(Audit!#REF!=10,Audit!#REF!,"")</f>
        <v>#REF!</v>
      </c>
      <c r="AP668" s="50" t="e">
        <f>VLOOKUP(Audit!#REF!,$V$13:$AE$22,4,FALSE)&amp; IF(Audit!#REF!=10,Audit!#REF!,"")</f>
        <v>#REF!</v>
      </c>
      <c r="AQ668" s="47" t="e">
        <f t="shared" si="321"/>
        <v>#REF!</v>
      </c>
      <c r="AR668" s="50" t="e">
        <f>VLOOKUP(Audit!#REF!,$V$3:$AE$12,5,FALSE)&amp; IF(Audit!#REF!=10,Audit!#REF!,"")</f>
        <v>#REF!</v>
      </c>
      <c r="AS668" s="50" t="e">
        <f>VLOOKUP(Audit!#REF!,$V$13:$AE$22,5,FALSE)&amp; IF(Audit!#REF!=10,Audit!#REF!,"")</f>
        <v>#REF!</v>
      </c>
      <c r="AT668" s="47" t="e">
        <f t="shared" si="322"/>
        <v>#REF!</v>
      </c>
      <c r="AU668" s="50" t="e">
        <f>VLOOKUP(Audit!#REF!,$V$3:$AE$12,6,FALSE)&amp; IF(Audit!#REF!=10,Audit!#REF!,"")</f>
        <v>#REF!</v>
      </c>
      <c r="AV668" s="50" t="e">
        <f>VLOOKUP(Audit!#REF!,$V$13:$AE$22,6,FALSE)&amp; IF(Audit!#REF!=10,Audit!#REF!,"")</f>
        <v>#REF!</v>
      </c>
      <c r="AW668" s="47" t="e">
        <f t="shared" si="323"/>
        <v>#REF!</v>
      </c>
      <c r="AX668" s="50" t="e">
        <f>VLOOKUP(Audit!#REF!,$V$3:$AE$12,7,FALSE)&amp; IF(Audit!#REF!=10,Audit!#REF!,"")</f>
        <v>#REF!</v>
      </c>
      <c r="AY668" s="50" t="e">
        <f>VLOOKUP(Audit!#REF!,$V$13:$AE$22,7,FALSE) &amp; IF(Audit!#REF!=10,Audit!#REF!,"")</f>
        <v>#REF!</v>
      </c>
      <c r="AZ668" s="47" t="e">
        <f t="shared" si="324"/>
        <v>#REF!</v>
      </c>
      <c r="BA668" s="50" t="e">
        <f>VLOOKUP(Audit!#REF!,$V$3:$AE$12,8,FALSE)&amp; Audit!#REF! &amp; IF(Audit!#REF!=10,Audit!#REF!,"")</f>
        <v>#REF!</v>
      </c>
      <c r="BB668" s="50" t="e">
        <f>VLOOKUP(Audit!#REF!,$V$13:$AE$22,8,FALSE) &amp; IF(Audit!#REF!=10,Audit!#REF!,"")</f>
        <v>#REF!</v>
      </c>
      <c r="BC668" s="47" t="e">
        <f t="shared" si="325"/>
        <v>#REF!</v>
      </c>
      <c r="BD668" s="50" t="e">
        <f>VLOOKUP(Audit!#REF!,$V$3:$AE$12,9,FALSE)&amp; IF(Audit!#REF!=10,Audit!#REF!,"")</f>
        <v>#REF!</v>
      </c>
      <c r="BE668" s="50" t="e">
        <f>VLOOKUP(Audit!#REF!,$V$13:$AE$22,9,FALSE) &amp; IF(Audit!#REF!=10,Audit!#REF!,"") &amp; IF(Audit!#REF!&lt;&gt;1,U668,"")</f>
        <v>#REF!</v>
      </c>
      <c r="BF668" s="47" t="e">
        <f t="shared" si="326"/>
        <v>#REF!</v>
      </c>
      <c r="BG668" s="50" t="e">
        <f>VLOOKUP(Audit!#REF!,$V$3:$AE$12,10,FALSE) &amp; Audit!#REF! &amp; IF(Audit!#REF!=10,Audit!#REF!,"")</f>
        <v>#REF!</v>
      </c>
      <c r="BH668" s="50" t="e">
        <f>VLOOKUP(Audit!#REF!,$V$13:$AE$22,10,FALSE) &amp; IF(Audit!#REF!=10,Audit!#REF!,"") &amp; IF(Audit!#REF!&lt;&gt;1,U668,"")</f>
        <v>#REF!</v>
      </c>
      <c r="BI668" s="47" t="e">
        <f t="shared" si="327"/>
        <v>#REF!</v>
      </c>
      <c r="BJ668" s="48" t="str">
        <f t="shared" si="328"/>
        <v/>
      </c>
      <c r="BK668" s="48" t="str">
        <f t="shared" si="329"/>
        <v/>
      </c>
      <c r="BL668" s="48" t="str">
        <f t="shared" si="330"/>
        <v/>
      </c>
      <c r="BM668" s="48" t="str">
        <f t="shared" si="331"/>
        <v/>
      </c>
      <c r="BN668" s="48" t="str">
        <f t="shared" si="332"/>
        <v/>
      </c>
      <c r="BO668" s="48" t="str">
        <f t="shared" si="333"/>
        <v/>
      </c>
      <c r="BP668" s="48" t="str">
        <f t="shared" si="334"/>
        <v/>
      </c>
      <c r="BQ668" s="48" t="str">
        <f t="shared" si="335"/>
        <v/>
      </c>
      <c r="BR668" s="48" t="str">
        <f t="shared" si="336"/>
        <v/>
      </c>
      <c r="BS668" s="48" t="str">
        <f t="shared" si="337"/>
        <v/>
      </c>
      <c r="BT668" s="48" t="str">
        <f t="shared" si="338"/>
        <v/>
      </c>
      <c r="BU668" s="48" t="str">
        <f t="shared" si="339"/>
        <v/>
      </c>
    </row>
    <row r="669" spans="1:73">
      <c r="A669" s="10" t="e">
        <f>Audit!#REF!</f>
        <v>#REF!</v>
      </c>
      <c r="B669" s="10" t="e">
        <f t="shared" si="310"/>
        <v>#REF!</v>
      </c>
      <c r="C669" s="17" t="e">
        <f>VLOOKUP(Audit!#REF!,$V$3:$AE$12,2,FALSE) &amp; VLOOKUP(Audit!#REF!,$V$13:$AE$22,2,FALSE)&amp; IF(Audit!#REF!=10,Audit!#REF!&amp;Audit!#REF!,"")</f>
        <v>#REF!</v>
      </c>
      <c r="D669" s="17" t="e">
        <f>VLOOKUP(Audit!#REF!,$V$3:$AE$12,3,FALSE) &amp; VLOOKUP(Audit!#REF!,$V$13:$AE$22,3,FALSE) &amp;IF(Audit!#REF!=10,Audit!#REF!&amp;Audit!#REF!,"")</f>
        <v>#REF!</v>
      </c>
      <c r="E669" s="17" t="e">
        <f>VLOOKUP(Audit!#REF!,$V$3:$AE$12,4,FALSE)&amp; Audit!#REF! &amp; VLOOKUP(Audit!#REF!,$V$13:$AE$22,4,FALSE)&amp; IF(Audit!#REF!=10,Audit!#REF!&amp;Audit!#REF!,"")</f>
        <v>#REF!</v>
      </c>
      <c r="F669" s="17" t="e">
        <f>VLOOKUP(Audit!#REF!,$V$3:$AE$12,5,FALSE) &amp; VLOOKUP(Audit!#REF!,$V$13:$AE$22,5,FALSE)&amp; IF(Audit!#REF!=10,Audit!#REF!&amp;Audit!#REF!,"")</f>
        <v>#REF!</v>
      </c>
      <c r="G669" s="17" t="e">
        <f>VLOOKUP(Audit!#REF!,$V$3:$AE$12,6,FALSE) &amp; VLOOKUP(Audit!#REF!,$V$13:$AE$22,6,FALSE)&amp; IF(Audit!#REF!=10,Audit!#REF!&amp;Audit!#REF!,"")</f>
        <v>#REF!</v>
      </c>
      <c r="H669" s="17" t="e">
        <f>VLOOKUP(Audit!#REF!,$V$3:$AE$12,7,FALSE) &amp; VLOOKUP(Audit!#REF!,$V$13:$AE$22,7,FALSE)&amp;IF(Audit!#REF!=10,Audit!#REF!&amp;Audit!#REF!,"")</f>
        <v>#REF!</v>
      </c>
      <c r="I669" s="17" t="e">
        <f>VLOOKUP(Audit!#REF!,$V$3:$AE$12,8,FALSE) &amp; Audit!#REF! &amp; VLOOKUP(Audit!#REF!,$V$13:$AE$22,8,FALSE)&amp;IF(Audit!#REF!=10,Audit!#REF!&amp;Audit!#REF!,"")</f>
        <v>#REF!</v>
      </c>
      <c r="J669" s="17" t="e">
        <f>VLOOKUP(Audit!#REF!,$V$3:$AE$12,9,FALSE) &amp; VLOOKUP(Audit!#REF!,$V$13:$AE$22,9,FALSE) &amp; IF(Audit!#REF!=10,Audit!#REF!&amp;Audit!#REF!,"") &amp; IF(Audit!#REF!&lt;&gt;1,U669,"")</f>
        <v>#REF!</v>
      </c>
      <c r="K669" s="17" t="e">
        <f>VLOOKUP(Audit!#REF!,$V$3:$AE$12,10,FALSE) &amp; Audit!#REF! &amp; VLOOKUP(Audit!#REF!,$V$13:$AE$22,10,FALSE) &amp; IF(Audit!#REF!=10,Audit!#REF!&amp;Audit!#REF!,"") &amp; IF(Audit!#REF!&lt;&gt;1,U669,"")</f>
        <v>#REF!</v>
      </c>
      <c r="L669" s="10" t="e">
        <f>Audit!#REF!</f>
        <v>#REF!</v>
      </c>
      <c r="M669" s="10" t="e">
        <f t="shared" si="311"/>
        <v>#REF!</v>
      </c>
      <c r="N669" s="10" t="e">
        <f t="shared" si="312"/>
        <v>#REF!</v>
      </c>
      <c r="O669" s="10" t="e">
        <f t="shared" si="313"/>
        <v>#REF!</v>
      </c>
      <c r="P669" s="10" t="e">
        <f t="shared" si="314"/>
        <v>#REF!</v>
      </c>
      <c r="Q669" s="10" t="e">
        <f t="shared" si="315"/>
        <v>#REF!</v>
      </c>
      <c r="R669" s="10" t="e">
        <f t="shared" si="316"/>
        <v>#REF!</v>
      </c>
      <c r="S669" s="10" t="e">
        <f t="shared" si="317"/>
        <v>#REF!</v>
      </c>
      <c r="T669" s="10" t="e">
        <f t="shared" si="318"/>
        <v>#REF!</v>
      </c>
      <c r="U669" s="17" t="e">
        <f>IF(Audit!#REF!="","",VLOOKUP(Audit!#REF!,$W$26:$X$35,2,FALSE)) &amp; Audit!#REF! &amp; IF(Audit!#REF!="","",IF(Audit!#REF!&lt;=1.4,VLOOKUP(Audit!#REF!,$W$38:X714,2,FALSE),VLOOKUP(Audit!#REF!,$W$51:$X$61,2,FALSE))) &amp; IF(Audit!#REF!="","",VLOOKUP(Audit!#REF!,$Y$26:$Z$35,2,FALSE) &amp; Audit!#REF! &amp; IF(Audit!#REF!="","",IF(Audit!#REF!&lt;=1.4,VLOOKUP(Audit!#REF!,$Y$38:$Z$48,2,FALSE),VLOOKUP(Audit!#REF!,$Y$51:$Z$61,2,FALSE))))</f>
        <v>#REF!</v>
      </c>
      <c r="V669" s="21"/>
      <c r="AH669" s="49" t="e">
        <f>Audit!#REF!</f>
        <v>#REF!</v>
      </c>
      <c r="AI669" s="50" t="e">
        <f>VLOOKUP(Audit!#REF!,$V$3:$AE$12,2,FALSE)&amp; IF(Audit!#REF!=10,Audit!#REF!,"")</f>
        <v>#REF!</v>
      </c>
      <c r="AJ669" s="50" t="e">
        <f>VLOOKUP(Audit!#REF!,$V$13:$AE$22,2,FALSE)&amp; IF(Audit!#REF!=10,Audit!#REF!,"")</f>
        <v>#REF!</v>
      </c>
      <c r="AK669" s="47" t="e">
        <f t="shared" si="319"/>
        <v>#REF!</v>
      </c>
      <c r="AL669" s="50" t="e">
        <f>VLOOKUP(Audit!#REF!,$V$3:$AE$12,3,FALSE)&amp; IF(Audit!#REF!=10,Audit!#REF!,"")</f>
        <v>#REF!</v>
      </c>
      <c r="AM669" s="50" t="e">
        <f>VLOOKUP(Audit!#REF!,$V$13:$AE$22,3,FALSE)&amp; IF(Audit!#REF!=10,Audit!#REF!,"")</f>
        <v>#REF!</v>
      </c>
      <c r="AN669" s="47" t="e">
        <f t="shared" si="320"/>
        <v>#REF!</v>
      </c>
      <c r="AO669" s="50" t="e">
        <f>VLOOKUP(Audit!#REF!,$V$3:$AE$12,4,FALSE) &amp;  Audit!#REF! &amp; IF(Audit!#REF!=10,Audit!#REF!,"")</f>
        <v>#REF!</v>
      </c>
      <c r="AP669" s="50" t="e">
        <f>VLOOKUP(Audit!#REF!,$V$13:$AE$22,4,FALSE)&amp; IF(Audit!#REF!=10,Audit!#REF!,"")</f>
        <v>#REF!</v>
      </c>
      <c r="AQ669" s="47" t="e">
        <f t="shared" si="321"/>
        <v>#REF!</v>
      </c>
      <c r="AR669" s="50" t="e">
        <f>VLOOKUP(Audit!#REF!,$V$3:$AE$12,5,FALSE)&amp; IF(Audit!#REF!=10,Audit!#REF!,"")</f>
        <v>#REF!</v>
      </c>
      <c r="AS669" s="50" t="e">
        <f>VLOOKUP(Audit!#REF!,$V$13:$AE$22,5,FALSE)&amp; IF(Audit!#REF!=10,Audit!#REF!,"")</f>
        <v>#REF!</v>
      </c>
      <c r="AT669" s="47" t="e">
        <f t="shared" si="322"/>
        <v>#REF!</v>
      </c>
      <c r="AU669" s="50" t="e">
        <f>VLOOKUP(Audit!#REF!,$V$3:$AE$12,6,FALSE)&amp; IF(Audit!#REF!=10,Audit!#REF!,"")</f>
        <v>#REF!</v>
      </c>
      <c r="AV669" s="50" t="e">
        <f>VLOOKUP(Audit!#REF!,$V$13:$AE$22,6,FALSE)&amp; IF(Audit!#REF!=10,Audit!#REF!,"")</f>
        <v>#REF!</v>
      </c>
      <c r="AW669" s="47" t="e">
        <f t="shared" si="323"/>
        <v>#REF!</v>
      </c>
      <c r="AX669" s="50" t="e">
        <f>VLOOKUP(Audit!#REF!,$V$3:$AE$12,7,FALSE)&amp; IF(Audit!#REF!=10,Audit!#REF!,"")</f>
        <v>#REF!</v>
      </c>
      <c r="AY669" s="50" t="e">
        <f>VLOOKUP(Audit!#REF!,$V$13:$AE$22,7,FALSE) &amp; IF(Audit!#REF!=10,Audit!#REF!,"")</f>
        <v>#REF!</v>
      </c>
      <c r="AZ669" s="47" t="e">
        <f t="shared" si="324"/>
        <v>#REF!</v>
      </c>
      <c r="BA669" s="50" t="e">
        <f>VLOOKUP(Audit!#REF!,$V$3:$AE$12,8,FALSE)&amp; Audit!#REF! &amp; IF(Audit!#REF!=10,Audit!#REF!,"")</f>
        <v>#REF!</v>
      </c>
      <c r="BB669" s="50" t="e">
        <f>VLOOKUP(Audit!#REF!,$V$13:$AE$22,8,FALSE) &amp; IF(Audit!#REF!=10,Audit!#REF!,"")</f>
        <v>#REF!</v>
      </c>
      <c r="BC669" s="47" t="e">
        <f t="shared" si="325"/>
        <v>#REF!</v>
      </c>
      <c r="BD669" s="50" t="e">
        <f>VLOOKUP(Audit!#REF!,$V$3:$AE$12,9,FALSE)&amp; IF(Audit!#REF!=10,Audit!#REF!,"")</f>
        <v>#REF!</v>
      </c>
      <c r="BE669" s="50" t="e">
        <f>VLOOKUP(Audit!#REF!,$V$13:$AE$22,9,FALSE) &amp; IF(Audit!#REF!=10,Audit!#REF!,"") &amp; IF(Audit!#REF!&lt;&gt;1,U669,"")</f>
        <v>#REF!</v>
      </c>
      <c r="BF669" s="47" t="e">
        <f t="shared" si="326"/>
        <v>#REF!</v>
      </c>
      <c r="BG669" s="50" t="e">
        <f>VLOOKUP(Audit!#REF!,$V$3:$AE$12,10,FALSE) &amp; Audit!#REF! &amp; IF(Audit!#REF!=10,Audit!#REF!,"")</f>
        <v>#REF!</v>
      </c>
      <c r="BH669" s="50" t="e">
        <f>VLOOKUP(Audit!#REF!,$V$13:$AE$22,10,FALSE) &amp; IF(Audit!#REF!=10,Audit!#REF!,"") &amp; IF(Audit!#REF!&lt;&gt;1,U669,"")</f>
        <v>#REF!</v>
      </c>
      <c r="BI669" s="47" t="e">
        <f t="shared" si="327"/>
        <v>#REF!</v>
      </c>
      <c r="BJ669" s="48" t="str">
        <f t="shared" si="328"/>
        <v/>
      </c>
      <c r="BK669" s="48" t="str">
        <f t="shared" si="329"/>
        <v/>
      </c>
      <c r="BL669" s="48" t="str">
        <f t="shared" si="330"/>
        <v/>
      </c>
      <c r="BM669" s="48" t="str">
        <f t="shared" si="331"/>
        <v/>
      </c>
      <c r="BN669" s="48" t="str">
        <f t="shared" si="332"/>
        <v/>
      </c>
      <c r="BO669" s="48" t="str">
        <f t="shared" si="333"/>
        <v/>
      </c>
      <c r="BP669" s="48" t="str">
        <f t="shared" si="334"/>
        <v/>
      </c>
      <c r="BQ669" s="48" t="str">
        <f t="shared" si="335"/>
        <v/>
      </c>
      <c r="BR669" s="48" t="str">
        <f t="shared" si="336"/>
        <v/>
      </c>
      <c r="BS669" s="48" t="str">
        <f t="shared" si="337"/>
        <v/>
      </c>
      <c r="BT669" s="48" t="str">
        <f t="shared" si="338"/>
        <v/>
      </c>
      <c r="BU669" s="48" t="str">
        <f t="shared" si="339"/>
        <v/>
      </c>
    </row>
    <row r="670" spans="1:73">
      <c r="A670" s="10" t="e">
        <f>Audit!#REF!</f>
        <v>#REF!</v>
      </c>
      <c r="B670" s="10" t="e">
        <f t="shared" si="310"/>
        <v>#REF!</v>
      </c>
      <c r="C670" s="17" t="e">
        <f>VLOOKUP(Audit!#REF!,$V$3:$AE$12,2,FALSE) &amp; VLOOKUP(Audit!#REF!,$V$13:$AE$22,2,FALSE)&amp; IF(Audit!#REF!=10,Audit!#REF!&amp;Audit!#REF!,"")</f>
        <v>#REF!</v>
      </c>
      <c r="D670" s="17" t="e">
        <f>VLOOKUP(Audit!#REF!,$V$3:$AE$12,3,FALSE) &amp; VLOOKUP(Audit!#REF!,$V$13:$AE$22,3,FALSE) &amp;IF(Audit!#REF!=10,Audit!#REF!&amp;Audit!#REF!,"")</f>
        <v>#REF!</v>
      </c>
      <c r="E670" s="17" t="e">
        <f>VLOOKUP(Audit!#REF!,$V$3:$AE$12,4,FALSE)&amp; Audit!#REF! &amp; VLOOKUP(Audit!#REF!,$V$13:$AE$22,4,FALSE)&amp; IF(Audit!#REF!=10,Audit!#REF!&amp;Audit!#REF!,"")</f>
        <v>#REF!</v>
      </c>
      <c r="F670" s="17" t="e">
        <f>VLOOKUP(Audit!#REF!,$V$3:$AE$12,5,FALSE) &amp; VLOOKUP(Audit!#REF!,$V$13:$AE$22,5,FALSE)&amp; IF(Audit!#REF!=10,Audit!#REF!&amp;Audit!#REF!,"")</f>
        <v>#REF!</v>
      </c>
      <c r="G670" s="17" t="e">
        <f>VLOOKUP(Audit!#REF!,$V$3:$AE$12,6,FALSE) &amp; VLOOKUP(Audit!#REF!,$V$13:$AE$22,6,FALSE)&amp; IF(Audit!#REF!=10,Audit!#REF!&amp;Audit!#REF!,"")</f>
        <v>#REF!</v>
      </c>
      <c r="H670" s="17" t="e">
        <f>VLOOKUP(Audit!#REF!,$V$3:$AE$12,7,FALSE) &amp; VLOOKUP(Audit!#REF!,$V$13:$AE$22,7,FALSE)&amp;IF(Audit!#REF!=10,Audit!#REF!&amp;Audit!#REF!,"")</f>
        <v>#REF!</v>
      </c>
      <c r="I670" s="17" t="e">
        <f>VLOOKUP(Audit!#REF!,$V$3:$AE$12,8,FALSE) &amp; Audit!#REF! &amp; VLOOKUP(Audit!#REF!,$V$13:$AE$22,8,FALSE)&amp;IF(Audit!#REF!=10,Audit!#REF!&amp;Audit!#REF!,"")</f>
        <v>#REF!</v>
      </c>
      <c r="J670" s="17" t="e">
        <f>VLOOKUP(Audit!#REF!,$V$3:$AE$12,9,FALSE) &amp; VLOOKUP(Audit!#REF!,$V$13:$AE$22,9,FALSE) &amp; IF(Audit!#REF!=10,Audit!#REF!&amp;Audit!#REF!,"") &amp; IF(Audit!#REF!&lt;&gt;1,U670,"")</f>
        <v>#REF!</v>
      </c>
      <c r="K670" s="17" t="e">
        <f>VLOOKUP(Audit!#REF!,$V$3:$AE$12,10,FALSE) &amp; Audit!#REF! &amp; VLOOKUP(Audit!#REF!,$V$13:$AE$22,10,FALSE) &amp; IF(Audit!#REF!=10,Audit!#REF!&amp;Audit!#REF!,"") &amp; IF(Audit!#REF!&lt;&gt;1,U670,"")</f>
        <v>#REF!</v>
      </c>
      <c r="L670" s="10" t="e">
        <f>Audit!#REF!</f>
        <v>#REF!</v>
      </c>
      <c r="M670" s="10" t="e">
        <f t="shared" si="311"/>
        <v>#REF!</v>
      </c>
      <c r="N670" s="10" t="e">
        <f t="shared" si="312"/>
        <v>#REF!</v>
      </c>
      <c r="O670" s="10" t="e">
        <f t="shared" si="313"/>
        <v>#REF!</v>
      </c>
      <c r="P670" s="10" t="e">
        <f t="shared" si="314"/>
        <v>#REF!</v>
      </c>
      <c r="Q670" s="10" t="e">
        <f t="shared" si="315"/>
        <v>#REF!</v>
      </c>
      <c r="R670" s="10" t="e">
        <f t="shared" si="316"/>
        <v>#REF!</v>
      </c>
      <c r="S670" s="10" t="e">
        <f t="shared" si="317"/>
        <v>#REF!</v>
      </c>
      <c r="T670" s="10" t="e">
        <f t="shared" si="318"/>
        <v>#REF!</v>
      </c>
      <c r="U670" s="17" t="e">
        <f>IF(Audit!#REF!="","",VLOOKUP(Audit!#REF!,$W$26:$X$35,2,FALSE)) &amp; Audit!#REF! &amp; IF(Audit!#REF!="","",IF(Audit!#REF!&lt;=1.4,VLOOKUP(Audit!#REF!,$W$38:X715,2,FALSE),VLOOKUP(Audit!#REF!,$W$51:$X$61,2,FALSE))) &amp; IF(Audit!#REF!="","",VLOOKUP(Audit!#REF!,$Y$26:$Z$35,2,FALSE) &amp; Audit!#REF! &amp; IF(Audit!#REF!="","",IF(Audit!#REF!&lt;=1.4,VLOOKUP(Audit!#REF!,$Y$38:$Z$48,2,FALSE),VLOOKUP(Audit!#REF!,$Y$51:$Z$61,2,FALSE))))</f>
        <v>#REF!</v>
      </c>
      <c r="V670" s="21"/>
      <c r="AH670" s="49" t="e">
        <f>Audit!#REF!</f>
        <v>#REF!</v>
      </c>
      <c r="AI670" s="50" t="e">
        <f>VLOOKUP(Audit!#REF!,$V$3:$AE$12,2,FALSE)&amp; IF(Audit!#REF!=10,Audit!#REF!,"")</f>
        <v>#REF!</v>
      </c>
      <c r="AJ670" s="50" t="e">
        <f>VLOOKUP(Audit!#REF!,$V$13:$AE$22,2,FALSE)&amp; IF(Audit!#REF!=10,Audit!#REF!,"")</f>
        <v>#REF!</v>
      </c>
      <c r="AK670" s="47" t="e">
        <f t="shared" si="319"/>
        <v>#REF!</v>
      </c>
      <c r="AL670" s="50" t="e">
        <f>VLOOKUP(Audit!#REF!,$V$3:$AE$12,3,FALSE)&amp; IF(Audit!#REF!=10,Audit!#REF!,"")</f>
        <v>#REF!</v>
      </c>
      <c r="AM670" s="50" t="e">
        <f>VLOOKUP(Audit!#REF!,$V$13:$AE$22,3,FALSE)&amp; IF(Audit!#REF!=10,Audit!#REF!,"")</f>
        <v>#REF!</v>
      </c>
      <c r="AN670" s="47" t="e">
        <f t="shared" si="320"/>
        <v>#REF!</v>
      </c>
      <c r="AO670" s="50" t="e">
        <f>VLOOKUP(Audit!#REF!,$V$3:$AE$12,4,FALSE) &amp;  Audit!#REF! &amp; IF(Audit!#REF!=10,Audit!#REF!,"")</f>
        <v>#REF!</v>
      </c>
      <c r="AP670" s="50" t="e">
        <f>VLOOKUP(Audit!#REF!,$V$13:$AE$22,4,FALSE)&amp; IF(Audit!#REF!=10,Audit!#REF!,"")</f>
        <v>#REF!</v>
      </c>
      <c r="AQ670" s="47" t="e">
        <f t="shared" si="321"/>
        <v>#REF!</v>
      </c>
      <c r="AR670" s="50" t="e">
        <f>VLOOKUP(Audit!#REF!,$V$3:$AE$12,5,FALSE)&amp; IF(Audit!#REF!=10,Audit!#REF!,"")</f>
        <v>#REF!</v>
      </c>
      <c r="AS670" s="50" t="e">
        <f>VLOOKUP(Audit!#REF!,$V$13:$AE$22,5,FALSE)&amp; IF(Audit!#REF!=10,Audit!#REF!,"")</f>
        <v>#REF!</v>
      </c>
      <c r="AT670" s="47" t="e">
        <f t="shared" si="322"/>
        <v>#REF!</v>
      </c>
      <c r="AU670" s="50" t="e">
        <f>VLOOKUP(Audit!#REF!,$V$3:$AE$12,6,FALSE)&amp; IF(Audit!#REF!=10,Audit!#REF!,"")</f>
        <v>#REF!</v>
      </c>
      <c r="AV670" s="50" t="e">
        <f>VLOOKUP(Audit!#REF!,$V$13:$AE$22,6,FALSE)&amp; IF(Audit!#REF!=10,Audit!#REF!,"")</f>
        <v>#REF!</v>
      </c>
      <c r="AW670" s="47" t="e">
        <f t="shared" si="323"/>
        <v>#REF!</v>
      </c>
      <c r="AX670" s="50" t="e">
        <f>VLOOKUP(Audit!#REF!,$V$3:$AE$12,7,FALSE)&amp; IF(Audit!#REF!=10,Audit!#REF!,"")</f>
        <v>#REF!</v>
      </c>
      <c r="AY670" s="50" t="e">
        <f>VLOOKUP(Audit!#REF!,$V$13:$AE$22,7,FALSE) &amp; IF(Audit!#REF!=10,Audit!#REF!,"")</f>
        <v>#REF!</v>
      </c>
      <c r="AZ670" s="47" t="e">
        <f t="shared" si="324"/>
        <v>#REF!</v>
      </c>
      <c r="BA670" s="50" t="e">
        <f>VLOOKUP(Audit!#REF!,$V$3:$AE$12,8,FALSE)&amp; Audit!#REF! &amp; IF(Audit!#REF!=10,Audit!#REF!,"")</f>
        <v>#REF!</v>
      </c>
      <c r="BB670" s="50" t="e">
        <f>VLOOKUP(Audit!#REF!,$V$13:$AE$22,8,FALSE) &amp; IF(Audit!#REF!=10,Audit!#REF!,"")</f>
        <v>#REF!</v>
      </c>
      <c r="BC670" s="47" t="e">
        <f t="shared" si="325"/>
        <v>#REF!</v>
      </c>
      <c r="BD670" s="50" t="e">
        <f>VLOOKUP(Audit!#REF!,$V$3:$AE$12,9,FALSE)&amp; IF(Audit!#REF!=10,Audit!#REF!,"")</f>
        <v>#REF!</v>
      </c>
      <c r="BE670" s="50" t="e">
        <f>VLOOKUP(Audit!#REF!,$V$13:$AE$22,9,FALSE) &amp; IF(Audit!#REF!=10,Audit!#REF!,"") &amp; IF(Audit!#REF!&lt;&gt;1,U670,"")</f>
        <v>#REF!</v>
      </c>
      <c r="BF670" s="47" t="e">
        <f t="shared" si="326"/>
        <v>#REF!</v>
      </c>
      <c r="BG670" s="50" t="e">
        <f>VLOOKUP(Audit!#REF!,$V$3:$AE$12,10,FALSE) &amp; Audit!#REF! &amp; IF(Audit!#REF!=10,Audit!#REF!,"")</f>
        <v>#REF!</v>
      </c>
      <c r="BH670" s="50" t="e">
        <f>VLOOKUP(Audit!#REF!,$V$13:$AE$22,10,FALSE) &amp; IF(Audit!#REF!=10,Audit!#REF!,"") &amp; IF(Audit!#REF!&lt;&gt;1,U670,"")</f>
        <v>#REF!</v>
      </c>
      <c r="BI670" s="47" t="e">
        <f t="shared" si="327"/>
        <v>#REF!</v>
      </c>
      <c r="BJ670" s="48" t="str">
        <f t="shared" si="328"/>
        <v/>
      </c>
      <c r="BK670" s="48" t="str">
        <f t="shared" si="329"/>
        <v/>
      </c>
      <c r="BL670" s="48" t="str">
        <f t="shared" si="330"/>
        <v/>
      </c>
      <c r="BM670" s="48" t="str">
        <f t="shared" si="331"/>
        <v/>
      </c>
      <c r="BN670" s="48" t="str">
        <f t="shared" si="332"/>
        <v/>
      </c>
      <c r="BO670" s="48" t="str">
        <f t="shared" si="333"/>
        <v/>
      </c>
      <c r="BP670" s="48" t="str">
        <f t="shared" si="334"/>
        <v/>
      </c>
      <c r="BQ670" s="48" t="str">
        <f t="shared" si="335"/>
        <v/>
      </c>
      <c r="BR670" s="48" t="str">
        <f t="shared" si="336"/>
        <v/>
      </c>
      <c r="BS670" s="48" t="str">
        <f t="shared" si="337"/>
        <v/>
      </c>
      <c r="BT670" s="48" t="str">
        <f t="shared" si="338"/>
        <v/>
      </c>
      <c r="BU670" s="48" t="str">
        <f t="shared" si="339"/>
        <v/>
      </c>
    </row>
    <row r="671" spans="1:73">
      <c r="A671" s="10" t="e">
        <f>Audit!#REF!</f>
        <v>#REF!</v>
      </c>
      <c r="B671" s="10" t="e">
        <f t="shared" si="310"/>
        <v>#REF!</v>
      </c>
      <c r="C671" s="17" t="e">
        <f>VLOOKUP(Audit!#REF!,$V$3:$AE$12,2,FALSE) &amp; VLOOKUP(Audit!#REF!,$V$13:$AE$22,2,FALSE)&amp; IF(Audit!#REF!=10,Audit!#REF!&amp;Audit!#REF!,"")</f>
        <v>#REF!</v>
      </c>
      <c r="D671" s="17" t="e">
        <f>VLOOKUP(Audit!#REF!,$V$3:$AE$12,3,FALSE) &amp; VLOOKUP(Audit!#REF!,$V$13:$AE$22,3,FALSE) &amp;IF(Audit!#REF!=10,Audit!#REF!&amp;Audit!#REF!,"")</f>
        <v>#REF!</v>
      </c>
      <c r="E671" s="17" t="e">
        <f>VLOOKUP(Audit!#REF!,$V$3:$AE$12,4,FALSE)&amp; Audit!#REF! &amp; VLOOKUP(Audit!#REF!,$V$13:$AE$22,4,FALSE)&amp; IF(Audit!#REF!=10,Audit!#REF!&amp;Audit!#REF!,"")</f>
        <v>#REF!</v>
      </c>
      <c r="F671" s="17" t="e">
        <f>VLOOKUP(Audit!#REF!,$V$3:$AE$12,5,FALSE) &amp; VLOOKUP(Audit!#REF!,$V$13:$AE$22,5,FALSE)&amp; IF(Audit!#REF!=10,Audit!#REF!&amp;Audit!#REF!,"")</f>
        <v>#REF!</v>
      </c>
      <c r="G671" s="17" t="e">
        <f>VLOOKUP(Audit!#REF!,$V$3:$AE$12,6,FALSE) &amp; VLOOKUP(Audit!#REF!,$V$13:$AE$22,6,FALSE)&amp; IF(Audit!#REF!=10,Audit!#REF!&amp;Audit!#REF!,"")</f>
        <v>#REF!</v>
      </c>
      <c r="H671" s="17" t="e">
        <f>VLOOKUP(Audit!#REF!,$V$3:$AE$12,7,FALSE) &amp; VLOOKUP(Audit!#REF!,$V$13:$AE$22,7,FALSE)&amp;IF(Audit!#REF!=10,Audit!#REF!&amp;Audit!#REF!,"")</f>
        <v>#REF!</v>
      </c>
      <c r="I671" s="17" t="e">
        <f>VLOOKUP(Audit!#REF!,$V$3:$AE$12,8,FALSE) &amp; Audit!#REF! &amp; VLOOKUP(Audit!#REF!,$V$13:$AE$22,8,FALSE)&amp;IF(Audit!#REF!=10,Audit!#REF!&amp;Audit!#REF!,"")</f>
        <v>#REF!</v>
      </c>
      <c r="J671" s="17" t="e">
        <f>VLOOKUP(Audit!#REF!,$V$3:$AE$12,9,FALSE) &amp; VLOOKUP(Audit!#REF!,$V$13:$AE$22,9,FALSE) &amp; IF(Audit!#REF!=10,Audit!#REF!&amp;Audit!#REF!,"") &amp; IF(Audit!#REF!&lt;&gt;1,U671,"")</f>
        <v>#REF!</v>
      </c>
      <c r="K671" s="17" t="e">
        <f>VLOOKUP(Audit!#REF!,$V$3:$AE$12,10,FALSE) &amp; Audit!#REF! &amp; VLOOKUP(Audit!#REF!,$V$13:$AE$22,10,FALSE) &amp; IF(Audit!#REF!=10,Audit!#REF!&amp;Audit!#REF!,"") &amp; IF(Audit!#REF!&lt;&gt;1,U671,"")</f>
        <v>#REF!</v>
      </c>
      <c r="L671" s="10" t="e">
        <f>Audit!#REF!</f>
        <v>#REF!</v>
      </c>
      <c r="M671" s="10" t="e">
        <f t="shared" si="311"/>
        <v>#REF!</v>
      </c>
      <c r="N671" s="10" t="e">
        <f t="shared" si="312"/>
        <v>#REF!</v>
      </c>
      <c r="O671" s="10" t="e">
        <f t="shared" si="313"/>
        <v>#REF!</v>
      </c>
      <c r="P671" s="10" t="e">
        <f t="shared" si="314"/>
        <v>#REF!</v>
      </c>
      <c r="Q671" s="10" t="e">
        <f t="shared" si="315"/>
        <v>#REF!</v>
      </c>
      <c r="R671" s="10" t="e">
        <f t="shared" si="316"/>
        <v>#REF!</v>
      </c>
      <c r="S671" s="10" t="e">
        <f t="shared" si="317"/>
        <v>#REF!</v>
      </c>
      <c r="T671" s="10" t="e">
        <f t="shared" si="318"/>
        <v>#REF!</v>
      </c>
      <c r="U671" s="17" t="e">
        <f>IF(Audit!#REF!="","",VLOOKUP(Audit!#REF!,$W$26:$X$35,2,FALSE)) &amp; Audit!#REF! &amp; IF(Audit!#REF!="","",IF(Audit!#REF!&lt;=1.4,VLOOKUP(Audit!#REF!,$W$38:X716,2,FALSE),VLOOKUP(Audit!#REF!,$W$51:$X$61,2,FALSE))) &amp; IF(Audit!#REF!="","",VLOOKUP(Audit!#REF!,$Y$26:$Z$35,2,FALSE) &amp; Audit!#REF! &amp; IF(Audit!#REF!="","",IF(Audit!#REF!&lt;=1.4,VLOOKUP(Audit!#REF!,$Y$38:$Z$48,2,FALSE),VLOOKUP(Audit!#REF!,$Y$51:$Z$61,2,FALSE))))</f>
        <v>#REF!</v>
      </c>
      <c r="V671" s="21"/>
      <c r="AH671" s="49" t="e">
        <f>Audit!#REF!</f>
        <v>#REF!</v>
      </c>
      <c r="AI671" s="50" t="e">
        <f>VLOOKUP(Audit!#REF!,$V$3:$AE$12,2,FALSE)&amp; IF(Audit!#REF!=10,Audit!#REF!,"")</f>
        <v>#REF!</v>
      </c>
      <c r="AJ671" s="50" t="e">
        <f>VLOOKUP(Audit!#REF!,$V$13:$AE$22,2,FALSE)&amp; IF(Audit!#REF!=10,Audit!#REF!,"")</f>
        <v>#REF!</v>
      </c>
      <c r="AK671" s="47" t="e">
        <f t="shared" si="319"/>
        <v>#REF!</v>
      </c>
      <c r="AL671" s="50" t="e">
        <f>VLOOKUP(Audit!#REF!,$V$3:$AE$12,3,FALSE)&amp; IF(Audit!#REF!=10,Audit!#REF!,"")</f>
        <v>#REF!</v>
      </c>
      <c r="AM671" s="50" t="e">
        <f>VLOOKUP(Audit!#REF!,$V$13:$AE$22,3,FALSE)&amp; IF(Audit!#REF!=10,Audit!#REF!,"")</f>
        <v>#REF!</v>
      </c>
      <c r="AN671" s="47" t="e">
        <f t="shared" si="320"/>
        <v>#REF!</v>
      </c>
      <c r="AO671" s="50" t="e">
        <f>VLOOKUP(Audit!#REF!,$V$3:$AE$12,4,FALSE) &amp;  Audit!#REF! &amp; IF(Audit!#REF!=10,Audit!#REF!,"")</f>
        <v>#REF!</v>
      </c>
      <c r="AP671" s="50" t="e">
        <f>VLOOKUP(Audit!#REF!,$V$13:$AE$22,4,FALSE)&amp; IF(Audit!#REF!=10,Audit!#REF!,"")</f>
        <v>#REF!</v>
      </c>
      <c r="AQ671" s="47" t="e">
        <f t="shared" si="321"/>
        <v>#REF!</v>
      </c>
      <c r="AR671" s="50" t="e">
        <f>VLOOKUP(Audit!#REF!,$V$3:$AE$12,5,FALSE)&amp; IF(Audit!#REF!=10,Audit!#REF!,"")</f>
        <v>#REF!</v>
      </c>
      <c r="AS671" s="50" t="e">
        <f>VLOOKUP(Audit!#REF!,$V$13:$AE$22,5,FALSE)&amp; IF(Audit!#REF!=10,Audit!#REF!,"")</f>
        <v>#REF!</v>
      </c>
      <c r="AT671" s="47" t="e">
        <f t="shared" si="322"/>
        <v>#REF!</v>
      </c>
      <c r="AU671" s="50" t="e">
        <f>VLOOKUP(Audit!#REF!,$V$3:$AE$12,6,FALSE)&amp; IF(Audit!#REF!=10,Audit!#REF!,"")</f>
        <v>#REF!</v>
      </c>
      <c r="AV671" s="50" t="e">
        <f>VLOOKUP(Audit!#REF!,$V$13:$AE$22,6,FALSE)&amp; IF(Audit!#REF!=10,Audit!#REF!,"")</f>
        <v>#REF!</v>
      </c>
      <c r="AW671" s="47" t="e">
        <f t="shared" si="323"/>
        <v>#REF!</v>
      </c>
      <c r="AX671" s="50" t="e">
        <f>VLOOKUP(Audit!#REF!,$V$3:$AE$12,7,FALSE)&amp; IF(Audit!#REF!=10,Audit!#REF!,"")</f>
        <v>#REF!</v>
      </c>
      <c r="AY671" s="50" t="e">
        <f>VLOOKUP(Audit!#REF!,$V$13:$AE$22,7,FALSE) &amp; IF(Audit!#REF!=10,Audit!#REF!,"")</f>
        <v>#REF!</v>
      </c>
      <c r="AZ671" s="47" t="e">
        <f t="shared" si="324"/>
        <v>#REF!</v>
      </c>
      <c r="BA671" s="50" t="e">
        <f>VLOOKUP(Audit!#REF!,$V$3:$AE$12,8,FALSE)&amp; Audit!#REF! &amp; IF(Audit!#REF!=10,Audit!#REF!,"")</f>
        <v>#REF!</v>
      </c>
      <c r="BB671" s="50" t="e">
        <f>VLOOKUP(Audit!#REF!,$V$13:$AE$22,8,FALSE) &amp; IF(Audit!#REF!=10,Audit!#REF!,"")</f>
        <v>#REF!</v>
      </c>
      <c r="BC671" s="47" t="e">
        <f t="shared" si="325"/>
        <v>#REF!</v>
      </c>
      <c r="BD671" s="50" t="e">
        <f>VLOOKUP(Audit!#REF!,$V$3:$AE$12,9,FALSE)&amp; IF(Audit!#REF!=10,Audit!#REF!,"")</f>
        <v>#REF!</v>
      </c>
      <c r="BE671" s="50" t="e">
        <f>VLOOKUP(Audit!#REF!,$V$13:$AE$22,9,FALSE) &amp; IF(Audit!#REF!=10,Audit!#REF!,"") &amp; IF(Audit!#REF!&lt;&gt;1,U671,"")</f>
        <v>#REF!</v>
      </c>
      <c r="BF671" s="47" t="e">
        <f t="shared" si="326"/>
        <v>#REF!</v>
      </c>
      <c r="BG671" s="50" t="e">
        <f>VLOOKUP(Audit!#REF!,$V$3:$AE$12,10,FALSE) &amp; Audit!#REF! &amp; IF(Audit!#REF!=10,Audit!#REF!,"")</f>
        <v>#REF!</v>
      </c>
      <c r="BH671" s="50" t="e">
        <f>VLOOKUP(Audit!#REF!,$V$13:$AE$22,10,FALSE) &amp; IF(Audit!#REF!=10,Audit!#REF!,"") &amp; IF(Audit!#REF!&lt;&gt;1,U671,"")</f>
        <v>#REF!</v>
      </c>
      <c r="BI671" s="47" t="e">
        <f t="shared" si="327"/>
        <v>#REF!</v>
      </c>
      <c r="BJ671" s="48" t="str">
        <f t="shared" si="328"/>
        <v/>
      </c>
      <c r="BK671" s="48" t="str">
        <f t="shared" si="329"/>
        <v/>
      </c>
      <c r="BL671" s="48" t="str">
        <f t="shared" si="330"/>
        <v/>
      </c>
      <c r="BM671" s="48" t="str">
        <f t="shared" si="331"/>
        <v/>
      </c>
      <c r="BN671" s="48" t="str">
        <f t="shared" si="332"/>
        <v/>
      </c>
      <c r="BO671" s="48" t="str">
        <f t="shared" si="333"/>
        <v/>
      </c>
      <c r="BP671" s="48" t="str">
        <f t="shared" si="334"/>
        <v/>
      </c>
      <c r="BQ671" s="48" t="str">
        <f t="shared" si="335"/>
        <v/>
      </c>
      <c r="BR671" s="48" t="str">
        <f t="shared" si="336"/>
        <v/>
      </c>
      <c r="BS671" s="48" t="str">
        <f t="shared" si="337"/>
        <v/>
      </c>
      <c r="BT671" s="48" t="str">
        <f t="shared" si="338"/>
        <v/>
      </c>
      <c r="BU671" s="48" t="str">
        <f t="shared" si="339"/>
        <v/>
      </c>
    </row>
    <row r="672" spans="1:73">
      <c r="A672" s="10" t="e">
        <f>Audit!#REF!</f>
        <v>#REF!</v>
      </c>
      <c r="B672" s="10" t="e">
        <f t="shared" si="310"/>
        <v>#REF!</v>
      </c>
      <c r="C672" s="17" t="e">
        <f>VLOOKUP(Audit!#REF!,$V$3:$AE$12,2,FALSE) &amp; VLOOKUP(Audit!#REF!,$V$13:$AE$22,2,FALSE)&amp; IF(Audit!#REF!=10,Audit!#REF!&amp;Audit!#REF!,"")</f>
        <v>#REF!</v>
      </c>
      <c r="D672" s="17" t="e">
        <f>VLOOKUP(Audit!#REF!,$V$3:$AE$12,3,FALSE) &amp; VLOOKUP(Audit!#REF!,$V$13:$AE$22,3,FALSE) &amp;IF(Audit!#REF!=10,Audit!#REF!&amp;Audit!#REF!,"")</f>
        <v>#REF!</v>
      </c>
      <c r="E672" s="17" t="e">
        <f>VLOOKUP(Audit!#REF!,$V$3:$AE$12,4,FALSE)&amp; Audit!#REF! &amp; VLOOKUP(Audit!#REF!,$V$13:$AE$22,4,FALSE)&amp; IF(Audit!#REF!=10,Audit!#REF!&amp;Audit!#REF!,"")</f>
        <v>#REF!</v>
      </c>
      <c r="F672" s="17" t="e">
        <f>VLOOKUP(Audit!#REF!,$V$3:$AE$12,5,FALSE) &amp; VLOOKUP(Audit!#REF!,$V$13:$AE$22,5,FALSE)&amp; IF(Audit!#REF!=10,Audit!#REF!&amp;Audit!#REF!,"")</f>
        <v>#REF!</v>
      </c>
      <c r="G672" s="17" t="e">
        <f>VLOOKUP(Audit!#REF!,$V$3:$AE$12,6,FALSE) &amp; VLOOKUP(Audit!#REF!,$V$13:$AE$22,6,FALSE)&amp; IF(Audit!#REF!=10,Audit!#REF!&amp;Audit!#REF!,"")</f>
        <v>#REF!</v>
      </c>
      <c r="H672" s="17" t="e">
        <f>VLOOKUP(Audit!#REF!,$V$3:$AE$12,7,FALSE) &amp; VLOOKUP(Audit!#REF!,$V$13:$AE$22,7,FALSE)&amp;IF(Audit!#REF!=10,Audit!#REF!&amp;Audit!#REF!,"")</f>
        <v>#REF!</v>
      </c>
      <c r="I672" s="17" t="e">
        <f>VLOOKUP(Audit!#REF!,$V$3:$AE$12,8,FALSE) &amp; Audit!#REF! &amp; VLOOKUP(Audit!#REF!,$V$13:$AE$22,8,FALSE)&amp;IF(Audit!#REF!=10,Audit!#REF!&amp;Audit!#REF!,"")</f>
        <v>#REF!</v>
      </c>
      <c r="J672" s="17" t="e">
        <f>VLOOKUP(Audit!#REF!,$V$3:$AE$12,9,FALSE) &amp; VLOOKUP(Audit!#REF!,$V$13:$AE$22,9,FALSE) &amp; IF(Audit!#REF!=10,Audit!#REF!&amp;Audit!#REF!,"") &amp; IF(Audit!#REF!&lt;&gt;1,U672,"")</f>
        <v>#REF!</v>
      </c>
      <c r="K672" s="17" t="e">
        <f>VLOOKUP(Audit!#REF!,$V$3:$AE$12,10,FALSE) &amp; Audit!#REF! &amp; VLOOKUP(Audit!#REF!,$V$13:$AE$22,10,FALSE) &amp; IF(Audit!#REF!=10,Audit!#REF!&amp;Audit!#REF!,"") &amp; IF(Audit!#REF!&lt;&gt;1,U672,"")</f>
        <v>#REF!</v>
      </c>
      <c r="L672" s="10" t="e">
        <f>Audit!#REF!</f>
        <v>#REF!</v>
      </c>
      <c r="M672" s="10" t="e">
        <f t="shared" si="311"/>
        <v>#REF!</v>
      </c>
      <c r="N672" s="10" t="e">
        <f t="shared" si="312"/>
        <v>#REF!</v>
      </c>
      <c r="O672" s="10" t="e">
        <f t="shared" si="313"/>
        <v>#REF!</v>
      </c>
      <c r="P672" s="10" t="e">
        <f t="shared" si="314"/>
        <v>#REF!</v>
      </c>
      <c r="Q672" s="10" t="e">
        <f t="shared" si="315"/>
        <v>#REF!</v>
      </c>
      <c r="R672" s="10" t="e">
        <f t="shared" si="316"/>
        <v>#REF!</v>
      </c>
      <c r="S672" s="10" t="e">
        <f t="shared" si="317"/>
        <v>#REF!</v>
      </c>
      <c r="T672" s="10" t="e">
        <f t="shared" si="318"/>
        <v>#REF!</v>
      </c>
      <c r="U672" s="17" t="e">
        <f>IF(Audit!#REF!="","",VLOOKUP(Audit!#REF!,$W$26:$X$35,2,FALSE)) &amp; Audit!#REF! &amp; IF(Audit!#REF!="","",IF(Audit!#REF!&lt;=1.4,VLOOKUP(Audit!#REF!,$W$38:X717,2,FALSE),VLOOKUP(Audit!#REF!,$W$51:$X$61,2,FALSE))) &amp; IF(Audit!#REF!="","",VLOOKUP(Audit!#REF!,$Y$26:$Z$35,2,FALSE) &amp; Audit!#REF! &amp; IF(Audit!#REF!="","",IF(Audit!#REF!&lt;=1.4,VLOOKUP(Audit!#REF!,$Y$38:$Z$48,2,FALSE),VLOOKUP(Audit!#REF!,$Y$51:$Z$61,2,FALSE))))</f>
        <v>#REF!</v>
      </c>
      <c r="V672" s="21"/>
      <c r="AH672" s="49" t="e">
        <f>Audit!#REF!</f>
        <v>#REF!</v>
      </c>
      <c r="AI672" s="50" t="e">
        <f>VLOOKUP(Audit!#REF!,$V$3:$AE$12,2,FALSE)&amp; IF(Audit!#REF!=10,Audit!#REF!,"")</f>
        <v>#REF!</v>
      </c>
      <c r="AJ672" s="50" t="e">
        <f>VLOOKUP(Audit!#REF!,$V$13:$AE$22,2,FALSE)&amp; IF(Audit!#REF!=10,Audit!#REF!,"")</f>
        <v>#REF!</v>
      </c>
      <c r="AK672" s="47" t="e">
        <f t="shared" si="319"/>
        <v>#REF!</v>
      </c>
      <c r="AL672" s="50" t="e">
        <f>VLOOKUP(Audit!#REF!,$V$3:$AE$12,3,FALSE)&amp; IF(Audit!#REF!=10,Audit!#REF!,"")</f>
        <v>#REF!</v>
      </c>
      <c r="AM672" s="50" t="e">
        <f>VLOOKUP(Audit!#REF!,$V$13:$AE$22,3,FALSE)&amp; IF(Audit!#REF!=10,Audit!#REF!,"")</f>
        <v>#REF!</v>
      </c>
      <c r="AN672" s="47" t="e">
        <f t="shared" si="320"/>
        <v>#REF!</v>
      </c>
      <c r="AO672" s="50" t="e">
        <f>VLOOKUP(Audit!#REF!,$V$3:$AE$12,4,FALSE) &amp;  Audit!#REF! &amp; IF(Audit!#REF!=10,Audit!#REF!,"")</f>
        <v>#REF!</v>
      </c>
      <c r="AP672" s="50" t="e">
        <f>VLOOKUP(Audit!#REF!,$V$13:$AE$22,4,FALSE)&amp; IF(Audit!#REF!=10,Audit!#REF!,"")</f>
        <v>#REF!</v>
      </c>
      <c r="AQ672" s="47" t="e">
        <f t="shared" si="321"/>
        <v>#REF!</v>
      </c>
      <c r="AR672" s="50" t="e">
        <f>VLOOKUP(Audit!#REF!,$V$3:$AE$12,5,FALSE)&amp; IF(Audit!#REF!=10,Audit!#REF!,"")</f>
        <v>#REF!</v>
      </c>
      <c r="AS672" s="50" t="e">
        <f>VLOOKUP(Audit!#REF!,$V$13:$AE$22,5,FALSE)&amp; IF(Audit!#REF!=10,Audit!#REF!,"")</f>
        <v>#REF!</v>
      </c>
      <c r="AT672" s="47" t="e">
        <f t="shared" si="322"/>
        <v>#REF!</v>
      </c>
      <c r="AU672" s="50" t="e">
        <f>VLOOKUP(Audit!#REF!,$V$3:$AE$12,6,FALSE)&amp; IF(Audit!#REF!=10,Audit!#REF!,"")</f>
        <v>#REF!</v>
      </c>
      <c r="AV672" s="50" t="e">
        <f>VLOOKUP(Audit!#REF!,$V$13:$AE$22,6,FALSE)&amp; IF(Audit!#REF!=10,Audit!#REF!,"")</f>
        <v>#REF!</v>
      </c>
      <c r="AW672" s="47" t="e">
        <f t="shared" si="323"/>
        <v>#REF!</v>
      </c>
      <c r="AX672" s="50" t="e">
        <f>VLOOKUP(Audit!#REF!,$V$3:$AE$12,7,FALSE)&amp; IF(Audit!#REF!=10,Audit!#REF!,"")</f>
        <v>#REF!</v>
      </c>
      <c r="AY672" s="50" t="e">
        <f>VLOOKUP(Audit!#REF!,$V$13:$AE$22,7,FALSE) &amp; IF(Audit!#REF!=10,Audit!#REF!,"")</f>
        <v>#REF!</v>
      </c>
      <c r="AZ672" s="47" t="e">
        <f t="shared" si="324"/>
        <v>#REF!</v>
      </c>
      <c r="BA672" s="50" t="e">
        <f>VLOOKUP(Audit!#REF!,$V$3:$AE$12,8,FALSE)&amp; Audit!#REF! &amp; IF(Audit!#REF!=10,Audit!#REF!,"")</f>
        <v>#REF!</v>
      </c>
      <c r="BB672" s="50" t="e">
        <f>VLOOKUP(Audit!#REF!,$V$13:$AE$22,8,FALSE) &amp; IF(Audit!#REF!=10,Audit!#REF!,"")</f>
        <v>#REF!</v>
      </c>
      <c r="BC672" s="47" t="e">
        <f t="shared" si="325"/>
        <v>#REF!</v>
      </c>
      <c r="BD672" s="50" t="e">
        <f>VLOOKUP(Audit!#REF!,$V$3:$AE$12,9,FALSE)&amp; IF(Audit!#REF!=10,Audit!#REF!,"")</f>
        <v>#REF!</v>
      </c>
      <c r="BE672" s="50" t="e">
        <f>VLOOKUP(Audit!#REF!,$V$13:$AE$22,9,FALSE) &amp; IF(Audit!#REF!=10,Audit!#REF!,"") &amp; IF(Audit!#REF!&lt;&gt;1,U672,"")</f>
        <v>#REF!</v>
      </c>
      <c r="BF672" s="47" t="e">
        <f t="shared" si="326"/>
        <v>#REF!</v>
      </c>
      <c r="BG672" s="50" t="e">
        <f>VLOOKUP(Audit!#REF!,$V$3:$AE$12,10,FALSE) &amp; Audit!#REF! &amp; IF(Audit!#REF!=10,Audit!#REF!,"")</f>
        <v>#REF!</v>
      </c>
      <c r="BH672" s="50" t="e">
        <f>VLOOKUP(Audit!#REF!,$V$13:$AE$22,10,FALSE) &amp; IF(Audit!#REF!=10,Audit!#REF!,"") &amp; IF(Audit!#REF!&lt;&gt;1,U672,"")</f>
        <v>#REF!</v>
      </c>
      <c r="BI672" s="47" t="e">
        <f t="shared" si="327"/>
        <v>#REF!</v>
      </c>
      <c r="BJ672" s="48" t="str">
        <f t="shared" si="328"/>
        <v/>
      </c>
      <c r="BK672" s="48" t="str">
        <f t="shared" si="329"/>
        <v/>
      </c>
      <c r="BL672" s="48" t="str">
        <f t="shared" si="330"/>
        <v/>
      </c>
      <c r="BM672" s="48" t="str">
        <f t="shared" si="331"/>
        <v/>
      </c>
      <c r="BN672" s="48" t="str">
        <f t="shared" si="332"/>
        <v/>
      </c>
      <c r="BO672" s="48" t="str">
        <f t="shared" si="333"/>
        <v/>
      </c>
      <c r="BP672" s="48" t="str">
        <f t="shared" si="334"/>
        <v/>
      </c>
      <c r="BQ672" s="48" t="str">
        <f t="shared" si="335"/>
        <v/>
      </c>
      <c r="BR672" s="48" t="str">
        <f t="shared" si="336"/>
        <v/>
      </c>
      <c r="BS672" s="48" t="str">
        <f t="shared" si="337"/>
        <v/>
      </c>
      <c r="BT672" s="48" t="str">
        <f t="shared" si="338"/>
        <v/>
      </c>
      <c r="BU672" s="48" t="str">
        <f t="shared" si="339"/>
        <v/>
      </c>
    </row>
    <row r="673" spans="1:73">
      <c r="A673" s="10" t="e">
        <f>Audit!#REF!</f>
        <v>#REF!</v>
      </c>
      <c r="B673" s="10" t="e">
        <f t="shared" si="310"/>
        <v>#REF!</v>
      </c>
      <c r="C673" s="17" t="e">
        <f>VLOOKUP(Audit!#REF!,$V$3:$AE$12,2,FALSE) &amp; VLOOKUP(Audit!#REF!,$V$13:$AE$22,2,FALSE)&amp; IF(Audit!#REF!=10,Audit!#REF!&amp;Audit!#REF!,"")</f>
        <v>#REF!</v>
      </c>
      <c r="D673" s="17" t="e">
        <f>VLOOKUP(Audit!#REF!,$V$3:$AE$12,3,FALSE) &amp; VLOOKUP(Audit!#REF!,$V$13:$AE$22,3,FALSE) &amp;IF(Audit!#REF!=10,Audit!#REF!&amp;Audit!#REF!,"")</f>
        <v>#REF!</v>
      </c>
      <c r="E673" s="17" t="e">
        <f>VLOOKUP(Audit!#REF!,$V$3:$AE$12,4,FALSE)&amp; Audit!#REF! &amp; VLOOKUP(Audit!#REF!,$V$13:$AE$22,4,FALSE)&amp; IF(Audit!#REF!=10,Audit!#REF!&amp;Audit!#REF!,"")</f>
        <v>#REF!</v>
      </c>
      <c r="F673" s="17" t="e">
        <f>VLOOKUP(Audit!#REF!,$V$3:$AE$12,5,FALSE) &amp; VLOOKUP(Audit!#REF!,$V$13:$AE$22,5,FALSE)&amp; IF(Audit!#REF!=10,Audit!#REF!&amp;Audit!#REF!,"")</f>
        <v>#REF!</v>
      </c>
      <c r="G673" s="17" t="e">
        <f>VLOOKUP(Audit!#REF!,$V$3:$AE$12,6,FALSE) &amp; VLOOKUP(Audit!#REF!,$V$13:$AE$22,6,FALSE)&amp; IF(Audit!#REF!=10,Audit!#REF!&amp;Audit!#REF!,"")</f>
        <v>#REF!</v>
      </c>
      <c r="H673" s="17" t="e">
        <f>VLOOKUP(Audit!#REF!,$V$3:$AE$12,7,FALSE) &amp; VLOOKUP(Audit!#REF!,$V$13:$AE$22,7,FALSE)&amp;IF(Audit!#REF!=10,Audit!#REF!&amp;Audit!#REF!,"")</f>
        <v>#REF!</v>
      </c>
      <c r="I673" s="17" t="e">
        <f>VLOOKUP(Audit!#REF!,$V$3:$AE$12,8,FALSE) &amp; Audit!#REF! &amp; VLOOKUP(Audit!#REF!,$V$13:$AE$22,8,FALSE)&amp;IF(Audit!#REF!=10,Audit!#REF!&amp;Audit!#REF!,"")</f>
        <v>#REF!</v>
      </c>
      <c r="J673" s="17" t="e">
        <f>VLOOKUP(Audit!#REF!,$V$3:$AE$12,9,FALSE) &amp; VLOOKUP(Audit!#REF!,$V$13:$AE$22,9,FALSE) &amp; IF(Audit!#REF!=10,Audit!#REF!&amp;Audit!#REF!,"") &amp; IF(Audit!#REF!&lt;&gt;1,U673,"")</f>
        <v>#REF!</v>
      </c>
      <c r="K673" s="17" t="e">
        <f>VLOOKUP(Audit!#REF!,$V$3:$AE$12,10,FALSE) &amp; Audit!#REF! &amp; VLOOKUP(Audit!#REF!,$V$13:$AE$22,10,FALSE) &amp; IF(Audit!#REF!=10,Audit!#REF!&amp;Audit!#REF!,"") &amp; IF(Audit!#REF!&lt;&gt;1,U673,"")</f>
        <v>#REF!</v>
      </c>
      <c r="L673" s="10" t="e">
        <f>Audit!#REF!</f>
        <v>#REF!</v>
      </c>
      <c r="M673" s="10" t="e">
        <f t="shared" si="311"/>
        <v>#REF!</v>
      </c>
      <c r="N673" s="10" t="e">
        <f t="shared" si="312"/>
        <v>#REF!</v>
      </c>
      <c r="O673" s="10" t="e">
        <f t="shared" si="313"/>
        <v>#REF!</v>
      </c>
      <c r="P673" s="10" t="e">
        <f t="shared" si="314"/>
        <v>#REF!</v>
      </c>
      <c r="Q673" s="10" t="e">
        <f t="shared" si="315"/>
        <v>#REF!</v>
      </c>
      <c r="R673" s="10" t="e">
        <f t="shared" si="316"/>
        <v>#REF!</v>
      </c>
      <c r="S673" s="10" t="e">
        <f t="shared" si="317"/>
        <v>#REF!</v>
      </c>
      <c r="T673" s="10" t="e">
        <f t="shared" si="318"/>
        <v>#REF!</v>
      </c>
      <c r="U673" s="17" t="e">
        <f>IF(Audit!#REF!="","",VLOOKUP(Audit!#REF!,$W$26:$X$35,2,FALSE)) &amp; Audit!#REF! &amp; IF(Audit!#REF!="","",IF(Audit!#REF!&lt;=1.4,VLOOKUP(Audit!#REF!,$W$38:X718,2,FALSE),VLOOKUP(Audit!#REF!,$W$51:$X$61,2,FALSE))) &amp; IF(Audit!#REF!="","",VLOOKUP(Audit!#REF!,$Y$26:$Z$35,2,FALSE) &amp; Audit!#REF! &amp; IF(Audit!#REF!="","",IF(Audit!#REF!&lt;=1.4,VLOOKUP(Audit!#REF!,$Y$38:$Z$48,2,FALSE),VLOOKUP(Audit!#REF!,$Y$51:$Z$61,2,FALSE))))</f>
        <v>#REF!</v>
      </c>
      <c r="V673" s="21"/>
      <c r="AH673" s="49" t="e">
        <f>Audit!#REF!</f>
        <v>#REF!</v>
      </c>
      <c r="AI673" s="50" t="e">
        <f>VLOOKUP(Audit!#REF!,$V$3:$AE$12,2,FALSE)&amp; IF(Audit!#REF!=10,Audit!#REF!,"")</f>
        <v>#REF!</v>
      </c>
      <c r="AJ673" s="50" t="e">
        <f>VLOOKUP(Audit!#REF!,$V$13:$AE$22,2,FALSE)&amp; IF(Audit!#REF!=10,Audit!#REF!,"")</f>
        <v>#REF!</v>
      </c>
      <c r="AK673" s="47" t="e">
        <f t="shared" si="319"/>
        <v>#REF!</v>
      </c>
      <c r="AL673" s="50" t="e">
        <f>VLOOKUP(Audit!#REF!,$V$3:$AE$12,3,FALSE)&amp; IF(Audit!#REF!=10,Audit!#REF!,"")</f>
        <v>#REF!</v>
      </c>
      <c r="AM673" s="50" t="e">
        <f>VLOOKUP(Audit!#REF!,$V$13:$AE$22,3,FALSE)&amp; IF(Audit!#REF!=10,Audit!#REF!,"")</f>
        <v>#REF!</v>
      </c>
      <c r="AN673" s="47" t="e">
        <f t="shared" si="320"/>
        <v>#REF!</v>
      </c>
      <c r="AO673" s="50" t="e">
        <f>VLOOKUP(Audit!#REF!,$V$3:$AE$12,4,FALSE) &amp;  Audit!#REF! &amp; IF(Audit!#REF!=10,Audit!#REF!,"")</f>
        <v>#REF!</v>
      </c>
      <c r="AP673" s="50" t="e">
        <f>VLOOKUP(Audit!#REF!,$V$13:$AE$22,4,FALSE)&amp; IF(Audit!#REF!=10,Audit!#REF!,"")</f>
        <v>#REF!</v>
      </c>
      <c r="AQ673" s="47" t="e">
        <f t="shared" si="321"/>
        <v>#REF!</v>
      </c>
      <c r="AR673" s="50" t="e">
        <f>VLOOKUP(Audit!#REF!,$V$3:$AE$12,5,FALSE)&amp; IF(Audit!#REF!=10,Audit!#REF!,"")</f>
        <v>#REF!</v>
      </c>
      <c r="AS673" s="50" t="e">
        <f>VLOOKUP(Audit!#REF!,$V$13:$AE$22,5,FALSE)&amp; IF(Audit!#REF!=10,Audit!#REF!,"")</f>
        <v>#REF!</v>
      </c>
      <c r="AT673" s="47" t="e">
        <f t="shared" si="322"/>
        <v>#REF!</v>
      </c>
      <c r="AU673" s="50" t="e">
        <f>VLOOKUP(Audit!#REF!,$V$3:$AE$12,6,FALSE)&amp; IF(Audit!#REF!=10,Audit!#REF!,"")</f>
        <v>#REF!</v>
      </c>
      <c r="AV673" s="50" t="e">
        <f>VLOOKUP(Audit!#REF!,$V$13:$AE$22,6,FALSE)&amp; IF(Audit!#REF!=10,Audit!#REF!,"")</f>
        <v>#REF!</v>
      </c>
      <c r="AW673" s="47" t="e">
        <f t="shared" si="323"/>
        <v>#REF!</v>
      </c>
      <c r="AX673" s="50" t="e">
        <f>VLOOKUP(Audit!#REF!,$V$3:$AE$12,7,FALSE)&amp; IF(Audit!#REF!=10,Audit!#REF!,"")</f>
        <v>#REF!</v>
      </c>
      <c r="AY673" s="50" t="e">
        <f>VLOOKUP(Audit!#REF!,$V$13:$AE$22,7,FALSE) &amp; IF(Audit!#REF!=10,Audit!#REF!,"")</f>
        <v>#REF!</v>
      </c>
      <c r="AZ673" s="47" t="e">
        <f t="shared" si="324"/>
        <v>#REF!</v>
      </c>
      <c r="BA673" s="50" t="e">
        <f>VLOOKUP(Audit!#REF!,$V$3:$AE$12,8,FALSE)&amp; Audit!#REF! &amp; IF(Audit!#REF!=10,Audit!#REF!,"")</f>
        <v>#REF!</v>
      </c>
      <c r="BB673" s="50" t="e">
        <f>VLOOKUP(Audit!#REF!,$V$13:$AE$22,8,FALSE) &amp; IF(Audit!#REF!=10,Audit!#REF!,"")</f>
        <v>#REF!</v>
      </c>
      <c r="BC673" s="47" t="e">
        <f t="shared" si="325"/>
        <v>#REF!</v>
      </c>
      <c r="BD673" s="50" t="e">
        <f>VLOOKUP(Audit!#REF!,$V$3:$AE$12,9,FALSE)&amp; IF(Audit!#REF!=10,Audit!#REF!,"")</f>
        <v>#REF!</v>
      </c>
      <c r="BE673" s="50" t="e">
        <f>VLOOKUP(Audit!#REF!,$V$13:$AE$22,9,FALSE) &amp; IF(Audit!#REF!=10,Audit!#REF!,"") &amp; IF(Audit!#REF!&lt;&gt;1,U673,"")</f>
        <v>#REF!</v>
      </c>
      <c r="BF673" s="47" t="e">
        <f t="shared" si="326"/>
        <v>#REF!</v>
      </c>
      <c r="BG673" s="50" t="e">
        <f>VLOOKUP(Audit!#REF!,$V$3:$AE$12,10,FALSE) &amp; Audit!#REF! &amp; IF(Audit!#REF!=10,Audit!#REF!,"")</f>
        <v>#REF!</v>
      </c>
      <c r="BH673" s="50" t="e">
        <f>VLOOKUP(Audit!#REF!,$V$13:$AE$22,10,FALSE) &amp; IF(Audit!#REF!=10,Audit!#REF!,"") &amp; IF(Audit!#REF!&lt;&gt;1,U673,"")</f>
        <v>#REF!</v>
      </c>
      <c r="BI673" s="47" t="e">
        <f t="shared" si="327"/>
        <v>#REF!</v>
      </c>
      <c r="BJ673" s="48" t="str">
        <f t="shared" si="328"/>
        <v/>
      </c>
      <c r="BK673" s="48" t="str">
        <f t="shared" si="329"/>
        <v/>
      </c>
      <c r="BL673" s="48" t="str">
        <f t="shared" si="330"/>
        <v/>
      </c>
      <c r="BM673" s="48" t="str">
        <f t="shared" si="331"/>
        <v/>
      </c>
      <c r="BN673" s="48" t="str">
        <f t="shared" si="332"/>
        <v/>
      </c>
      <c r="BO673" s="48" t="str">
        <f t="shared" si="333"/>
        <v/>
      </c>
      <c r="BP673" s="48" t="str">
        <f t="shared" si="334"/>
        <v/>
      </c>
      <c r="BQ673" s="48" t="str">
        <f t="shared" si="335"/>
        <v/>
      </c>
      <c r="BR673" s="48" t="str">
        <f t="shared" si="336"/>
        <v/>
      </c>
      <c r="BS673" s="48" t="str">
        <f t="shared" si="337"/>
        <v/>
      </c>
      <c r="BT673" s="48" t="str">
        <f t="shared" si="338"/>
        <v/>
      </c>
      <c r="BU673" s="48" t="str">
        <f t="shared" si="339"/>
        <v/>
      </c>
    </row>
    <row r="674" spans="1:73">
      <c r="A674" s="10" t="e">
        <f>Audit!#REF!</f>
        <v>#REF!</v>
      </c>
      <c r="B674" s="10" t="e">
        <f t="shared" si="310"/>
        <v>#REF!</v>
      </c>
      <c r="C674" s="17" t="e">
        <f>VLOOKUP(Audit!#REF!,$V$3:$AE$12,2,FALSE) &amp; VLOOKUP(Audit!#REF!,$V$13:$AE$22,2,FALSE)&amp; IF(Audit!#REF!=10,Audit!#REF!&amp;Audit!#REF!,"")</f>
        <v>#REF!</v>
      </c>
      <c r="D674" s="17" t="e">
        <f>VLOOKUP(Audit!#REF!,$V$3:$AE$12,3,FALSE) &amp; VLOOKUP(Audit!#REF!,$V$13:$AE$22,3,FALSE) &amp;IF(Audit!#REF!=10,Audit!#REF!&amp;Audit!#REF!,"")</f>
        <v>#REF!</v>
      </c>
      <c r="E674" s="17" t="e">
        <f>VLOOKUP(Audit!#REF!,$V$3:$AE$12,4,FALSE)&amp; Audit!#REF! &amp; VLOOKUP(Audit!#REF!,$V$13:$AE$22,4,FALSE)&amp; IF(Audit!#REF!=10,Audit!#REF!&amp;Audit!#REF!,"")</f>
        <v>#REF!</v>
      </c>
      <c r="F674" s="17" t="e">
        <f>VLOOKUP(Audit!#REF!,$V$3:$AE$12,5,FALSE) &amp; VLOOKUP(Audit!#REF!,$V$13:$AE$22,5,FALSE)&amp; IF(Audit!#REF!=10,Audit!#REF!&amp;Audit!#REF!,"")</f>
        <v>#REF!</v>
      </c>
      <c r="G674" s="17" t="e">
        <f>VLOOKUP(Audit!#REF!,$V$3:$AE$12,6,FALSE) &amp; VLOOKUP(Audit!#REF!,$V$13:$AE$22,6,FALSE)&amp; IF(Audit!#REF!=10,Audit!#REF!&amp;Audit!#REF!,"")</f>
        <v>#REF!</v>
      </c>
      <c r="H674" s="17" t="e">
        <f>VLOOKUP(Audit!#REF!,$V$3:$AE$12,7,FALSE) &amp; VLOOKUP(Audit!#REF!,$V$13:$AE$22,7,FALSE)&amp;IF(Audit!#REF!=10,Audit!#REF!&amp;Audit!#REF!,"")</f>
        <v>#REF!</v>
      </c>
      <c r="I674" s="17" t="e">
        <f>VLOOKUP(Audit!#REF!,$V$3:$AE$12,8,FALSE) &amp; Audit!#REF! &amp; VLOOKUP(Audit!#REF!,$V$13:$AE$22,8,FALSE)&amp;IF(Audit!#REF!=10,Audit!#REF!&amp;Audit!#REF!,"")</f>
        <v>#REF!</v>
      </c>
      <c r="J674" s="17" t="e">
        <f>VLOOKUP(Audit!#REF!,$V$3:$AE$12,9,FALSE) &amp; VLOOKUP(Audit!#REF!,$V$13:$AE$22,9,FALSE) &amp; IF(Audit!#REF!=10,Audit!#REF!&amp;Audit!#REF!,"") &amp; IF(Audit!#REF!&lt;&gt;1,U674,"")</f>
        <v>#REF!</v>
      </c>
      <c r="K674" s="17" t="e">
        <f>VLOOKUP(Audit!#REF!,$V$3:$AE$12,10,FALSE) &amp; Audit!#REF! &amp; VLOOKUP(Audit!#REF!,$V$13:$AE$22,10,FALSE) &amp; IF(Audit!#REF!=10,Audit!#REF!&amp;Audit!#REF!,"") &amp; IF(Audit!#REF!&lt;&gt;1,U674,"")</f>
        <v>#REF!</v>
      </c>
      <c r="L674" s="10" t="e">
        <f>Audit!#REF!</f>
        <v>#REF!</v>
      </c>
      <c r="M674" s="10" t="e">
        <f t="shared" si="311"/>
        <v>#REF!</v>
      </c>
      <c r="N674" s="10" t="e">
        <f t="shared" si="312"/>
        <v>#REF!</v>
      </c>
      <c r="O674" s="10" t="e">
        <f t="shared" si="313"/>
        <v>#REF!</v>
      </c>
      <c r="P674" s="10" t="e">
        <f t="shared" si="314"/>
        <v>#REF!</v>
      </c>
      <c r="Q674" s="10" t="e">
        <f t="shared" si="315"/>
        <v>#REF!</v>
      </c>
      <c r="R674" s="10" t="e">
        <f t="shared" si="316"/>
        <v>#REF!</v>
      </c>
      <c r="S674" s="10" t="e">
        <f t="shared" si="317"/>
        <v>#REF!</v>
      </c>
      <c r="T674" s="10" t="e">
        <f t="shared" si="318"/>
        <v>#REF!</v>
      </c>
      <c r="U674" s="17" t="e">
        <f>IF(Audit!#REF!="","",VLOOKUP(Audit!#REF!,$W$26:$X$35,2,FALSE)) &amp; Audit!#REF! &amp; IF(Audit!#REF!="","",IF(Audit!#REF!&lt;=1.4,VLOOKUP(Audit!#REF!,$W$38:X719,2,FALSE),VLOOKUP(Audit!#REF!,$W$51:$X$61,2,FALSE))) &amp; IF(Audit!#REF!="","",VLOOKUP(Audit!#REF!,$Y$26:$Z$35,2,FALSE) &amp; Audit!#REF! &amp; IF(Audit!#REF!="","",IF(Audit!#REF!&lt;=1.4,VLOOKUP(Audit!#REF!,$Y$38:$Z$48,2,FALSE),VLOOKUP(Audit!#REF!,$Y$51:$Z$61,2,FALSE))))</f>
        <v>#REF!</v>
      </c>
      <c r="V674" s="21"/>
      <c r="AH674" s="49" t="e">
        <f>Audit!#REF!</f>
        <v>#REF!</v>
      </c>
      <c r="AI674" s="50" t="e">
        <f>VLOOKUP(Audit!#REF!,$V$3:$AE$12,2,FALSE)&amp; IF(Audit!#REF!=10,Audit!#REF!,"")</f>
        <v>#REF!</v>
      </c>
      <c r="AJ674" s="50" t="e">
        <f>VLOOKUP(Audit!#REF!,$V$13:$AE$22,2,FALSE)&amp; IF(Audit!#REF!=10,Audit!#REF!,"")</f>
        <v>#REF!</v>
      </c>
      <c r="AK674" s="47" t="e">
        <f t="shared" si="319"/>
        <v>#REF!</v>
      </c>
      <c r="AL674" s="50" t="e">
        <f>VLOOKUP(Audit!#REF!,$V$3:$AE$12,3,FALSE)&amp; IF(Audit!#REF!=10,Audit!#REF!,"")</f>
        <v>#REF!</v>
      </c>
      <c r="AM674" s="50" t="e">
        <f>VLOOKUP(Audit!#REF!,$V$13:$AE$22,3,FALSE)&amp; IF(Audit!#REF!=10,Audit!#REF!,"")</f>
        <v>#REF!</v>
      </c>
      <c r="AN674" s="47" t="e">
        <f t="shared" si="320"/>
        <v>#REF!</v>
      </c>
      <c r="AO674" s="50" t="e">
        <f>VLOOKUP(Audit!#REF!,$V$3:$AE$12,4,FALSE) &amp;  Audit!#REF! &amp; IF(Audit!#REF!=10,Audit!#REF!,"")</f>
        <v>#REF!</v>
      </c>
      <c r="AP674" s="50" t="e">
        <f>VLOOKUP(Audit!#REF!,$V$13:$AE$22,4,FALSE)&amp; IF(Audit!#REF!=10,Audit!#REF!,"")</f>
        <v>#REF!</v>
      </c>
      <c r="AQ674" s="47" t="e">
        <f t="shared" si="321"/>
        <v>#REF!</v>
      </c>
      <c r="AR674" s="50" t="e">
        <f>VLOOKUP(Audit!#REF!,$V$3:$AE$12,5,FALSE)&amp; IF(Audit!#REF!=10,Audit!#REF!,"")</f>
        <v>#REF!</v>
      </c>
      <c r="AS674" s="50" t="e">
        <f>VLOOKUP(Audit!#REF!,$V$13:$AE$22,5,FALSE)&amp; IF(Audit!#REF!=10,Audit!#REF!,"")</f>
        <v>#REF!</v>
      </c>
      <c r="AT674" s="47" t="e">
        <f t="shared" si="322"/>
        <v>#REF!</v>
      </c>
      <c r="AU674" s="50" t="e">
        <f>VLOOKUP(Audit!#REF!,$V$3:$AE$12,6,FALSE)&amp; IF(Audit!#REF!=10,Audit!#REF!,"")</f>
        <v>#REF!</v>
      </c>
      <c r="AV674" s="50" t="e">
        <f>VLOOKUP(Audit!#REF!,$V$13:$AE$22,6,FALSE)&amp; IF(Audit!#REF!=10,Audit!#REF!,"")</f>
        <v>#REF!</v>
      </c>
      <c r="AW674" s="47" t="e">
        <f t="shared" si="323"/>
        <v>#REF!</v>
      </c>
      <c r="AX674" s="50" t="e">
        <f>VLOOKUP(Audit!#REF!,$V$3:$AE$12,7,FALSE)&amp; IF(Audit!#REF!=10,Audit!#REF!,"")</f>
        <v>#REF!</v>
      </c>
      <c r="AY674" s="50" t="e">
        <f>VLOOKUP(Audit!#REF!,$V$13:$AE$22,7,FALSE) &amp; IF(Audit!#REF!=10,Audit!#REF!,"")</f>
        <v>#REF!</v>
      </c>
      <c r="AZ674" s="47" t="e">
        <f t="shared" si="324"/>
        <v>#REF!</v>
      </c>
      <c r="BA674" s="50" t="e">
        <f>VLOOKUP(Audit!#REF!,$V$3:$AE$12,8,FALSE)&amp; Audit!#REF! &amp; IF(Audit!#REF!=10,Audit!#REF!,"")</f>
        <v>#REF!</v>
      </c>
      <c r="BB674" s="50" t="e">
        <f>VLOOKUP(Audit!#REF!,$V$13:$AE$22,8,FALSE) &amp; IF(Audit!#REF!=10,Audit!#REF!,"")</f>
        <v>#REF!</v>
      </c>
      <c r="BC674" s="47" t="e">
        <f t="shared" si="325"/>
        <v>#REF!</v>
      </c>
      <c r="BD674" s="50" t="e">
        <f>VLOOKUP(Audit!#REF!,$V$3:$AE$12,9,FALSE)&amp; IF(Audit!#REF!=10,Audit!#REF!,"")</f>
        <v>#REF!</v>
      </c>
      <c r="BE674" s="50" t="e">
        <f>VLOOKUP(Audit!#REF!,$V$13:$AE$22,9,FALSE) &amp; IF(Audit!#REF!=10,Audit!#REF!,"") &amp; IF(Audit!#REF!&lt;&gt;1,U674,"")</f>
        <v>#REF!</v>
      </c>
      <c r="BF674" s="47" t="e">
        <f t="shared" si="326"/>
        <v>#REF!</v>
      </c>
      <c r="BG674" s="50" t="e">
        <f>VLOOKUP(Audit!#REF!,$V$3:$AE$12,10,FALSE) &amp; Audit!#REF! &amp; IF(Audit!#REF!=10,Audit!#REF!,"")</f>
        <v>#REF!</v>
      </c>
      <c r="BH674" s="50" t="e">
        <f>VLOOKUP(Audit!#REF!,$V$13:$AE$22,10,FALSE) &amp; IF(Audit!#REF!=10,Audit!#REF!,"") &amp; IF(Audit!#REF!&lt;&gt;1,U674,"")</f>
        <v>#REF!</v>
      </c>
      <c r="BI674" s="47" t="e">
        <f t="shared" si="327"/>
        <v>#REF!</v>
      </c>
      <c r="BJ674" s="48" t="str">
        <f t="shared" si="328"/>
        <v/>
      </c>
      <c r="BK674" s="48" t="str">
        <f t="shared" si="329"/>
        <v/>
      </c>
      <c r="BL674" s="48" t="str">
        <f t="shared" si="330"/>
        <v/>
      </c>
      <c r="BM674" s="48" t="str">
        <f t="shared" si="331"/>
        <v/>
      </c>
      <c r="BN674" s="48" t="str">
        <f t="shared" si="332"/>
        <v/>
      </c>
      <c r="BO674" s="48" t="str">
        <f t="shared" si="333"/>
        <v/>
      </c>
      <c r="BP674" s="48" t="str">
        <f t="shared" si="334"/>
        <v/>
      </c>
      <c r="BQ674" s="48" t="str">
        <f t="shared" si="335"/>
        <v/>
      </c>
      <c r="BR674" s="48" t="str">
        <f t="shared" si="336"/>
        <v/>
      </c>
      <c r="BS674" s="48" t="str">
        <f t="shared" si="337"/>
        <v/>
      </c>
      <c r="BT674" s="48" t="str">
        <f t="shared" si="338"/>
        <v/>
      </c>
      <c r="BU674" s="48" t="str">
        <f t="shared" si="339"/>
        <v/>
      </c>
    </row>
    <row r="675" spans="1:73">
      <c r="A675" s="10" t="e">
        <f>Audit!#REF!</f>
        <v>#REF!</v>
      </c>
      <c r="B675" s="10" t="e">
        <f t="shared" si="310"/>
        <v>#REF!</v>
      </c>
      <c r="C675" s="17" t="e">
        <f>VLOOKUP(Audit!#REF!,$V$3:$AE$12,2,FALSE) &amp; VLOOKUP(Audit!#REF!,$V$13:$AE$22,2,FALSE)&amp; IF(Audit!#REF!=10,Audit!#REF!&amp;Audit!#REF!,"")</f>
        <v>#REF!</v>
      </c>
      <c r="D675" s="17" t="e">
        <f>VLOOKUP(Audit!#REF!,$V$3:$AE$12,3,FALSE) &amp; VLOOKUP(Audit!#REF!,$V$13:$AE$22,3,FALSE) &amp;IF(Audit!#REF!=10,Audit!#REF!&amp;Audit!#REF!,"")</f>
        <v>#REF!</v>
      </c>
      <c r="E675" s="17" t="e">
        <f>VLOOKUP(Audit!#REF!,$V$3:$AE$12,4,FALSE)&amp; Audit!#REF! &amp; VLOOKUP(Audit!#REF!,$V$13:$AE$22,4,FALSE)&amp; IF(Audit!#REF!=10,Audit!#REF!&amp;Audit!#REF!,"")</f>
        <v>#REF!</v>
      </c>
      <c r="F675" s="17" t="e">
        <f>VLOOKUP(Audit!#REF!,$V$3:$AE$12,5,FALSE) &amp; VLOOKUP(Audit!#REF!,$V$13:$AE$22,5,FALSE)&amp; IF(Audit!#REF!=10,Audit!#REF!&amp;Audit!#REF!,"")</f>
        <v>#REF!</v>
      </c>
      <c r="G675" s="17" t="e">
        <f>VLOOKUP(Audit!#REF!,$V$3:$AE$12,6,FALSE) &amp; VLOOKUP(Audit!#REF!,$V$13:$AE$22,6,FALSE)&amp; IF(Audit!#REF!=10,Audit!#REF!&amp;Audit!#REF!,"")</f>
        <v>#REF!</v>
      </c>
      <c r="H675" s="17" t="e">
        <f>VLOOKUP(Audit!#REF!,$V$3:$AE$12,7,FALSE) &amp; VLOOKUP(Audit!#REF!,$V$13:$AE$22,7,FALSE)&amp;IF(Audit!#REF!=10,Audit!#REF!&amp;Audit!#REF!,"")</f>
        <v>#REF!</v>
      </c>
      <c r="I675" s="17" t="e">
        <f>VLOOKUP(Audit!#REF!,$V$3:$AE$12,8,FALSE) &amp; Audit!#REF! &amp; VLOOKUP(Audit!#REF!,$V$13:$AE$22,8,FALSE)&amp;IF(Audit!#REF!=10,Audit!#REF!&amp;Audit!#REF!,"")</f>
        <v>#REF!</v>
      </c>
      <c r="J675" s="17" t="e">
        <f>VLOOKUP(Audit!#REF!,$V$3:$AE$12,9,FALSE) &amp; VLOOKUP(Audit!#REF!,$V$13:$AE$22,9,FALSE) &amp; IF(Audit!#REF!=10,Audit!#REF!&amp;Audit!#REF!,"") &amp; IF(Audit!#REF!&lt;&gt;1,U675,"")</f>
        <v>#REF!</v>
      </c>
      <c r="K675" s="17" t="e">
        <f>VLOOKUP(Audit!#REF!,$V$3:$AE$12,10,FALSE) &amp; Audit!#REF! &amp; VLOOKUP(Audit!#REF!,$V$13:$AE$22,10,FALSE) &amp; IF(Audit!#REF!=10,Audit!#REF!&amp;Audit!#REF!,"") &amp; IF(Audit!#REF!&lt;&gt;1,U675,"")</f>
        <v>#REF!</v>
      </c>
      <c r="L675" s="10" t="e">
        <f>Audit!#REF!</f>
        <v>#REF!</v>
      </c>
      <c r="M675" s="10" t="e">
        <f t="shared" si="311"/>
        <v>#REF!</v>
      </c>
      <c r="N675" s="10" t="e">
        <f t="shared" si="312"/>
        <v>#REF!</v>
      </c>
      <c r="O675" s="10" t="e">
        <f t="shared" si="313"/>
        <v>#REF!</v>
      </c>
      <c r="P675" s="10" t="e">
        <f t="shared" si="314"/>
        <v>#REF!</v>
      </c>
      <c r="Q675" s="10" t="e">
        <f t="shared" si="315"/>
        <v>#REF!</v>
      </c>
      <c r="R675" s="10" t="e">
        <f t="shared" si="316"/>
        <v>#REF!</v>
      </c>
      <c r="S675" s="10" t="e">
        <f t="shared" si="317"/>
        <v>#REF!</v>
      </c>
      <c r="T675" s="10" t="e">
        <f t="shared" si="318"/>
        <v>#REF!</v>
      </c>
      <c r="U675" s="17" t="e">
        <f>IF(Audit!#REF!="","",VLOOKUP(Audit!#REF!,$W$26:$X$35,2,FALSE)) &amp; Audit!#REF! &amp; IF(Audit!#REF!="","",IF(Audit!#REF!&lt;=1.4,VLOOKUP(Audit!#REF!,$W$38:X720,2,FALSE),VLOOKUP(Audit!#REF!,$W$51:$X$61,2,FALSE))) &amp; IF(Audit!#REF!="","",VLOOKUP(Audit!#REF!,$Y$26:$Z$35,2,FALSE) &amp; Audit!#REF! &amp; IF(Audit!#REF!="","",IF(Audit!#REF!&lt;=1.4,VLOOKUP(Audit!#REF!,$Y$38:$Z$48,2,FALSE),VLOOKUP(Audit!#REF!,$Y$51:$Z$61,2,FALSE))))</f>
        <v>#REF!</v>
      </c>
      <c r="V675" s="21"/>
      <c r="AH675" s="49" t="e">
        <f>Audit!#REF!</f>
        <v>#REF!</v>
      </c>
      <c r="AI675" s="50" t="e">
        <f>VLOOKUP(Audit!#REF!,$V$3:$AE$12,2,FALSE)&amp; IF(Audit!#REF!=10,Audit!#REF!,"")</f>
        <v>#REF!</v>
      </c>
      <c r="AJ675" s="50" t="e">
        <f>VLOOKUP(Audit!#REF!,$V$13:$AE$22,2,FALSE)&amp; IF(Audit!#REF!=10,Audit!#REF!,"")</f>
        <v>#REF!</v>
      </c>
      <c r="AK675" s="47" t="e">
        <f t="shared" si="319"/>
        <v>#REF!</v>
      </c>
      <c r="AL675" s="50" t="e">
        <f>VLOOKUP(Audit!#REF!,$V$3:$AE$12,3,FALSE)&amp; IF(Audit!#REF!=10,Audit!#REF!,"")</f>
        <v>#REF!</v>
      </c>
      <c r="AM675" s="50" t="e">
        <f>VLOOKUP(Audit!#REF!,$V$13:$AE$22,3,FALSE)&amp; IF(Audit!#REF!=10,Audit!#REF!,"")</f>
        <v>#REF!</v>
      </c>
      <c r="AN675" s="47" t="e">
        <f t="shared" si="320"/>
        <v>#REF!</v>
      </c>
      <c r="AO675" s="50" t="e">
        <f>VLOOKUP(Audit!#REF!,$V$3:$AE$12,4,FALSE) &amp;  Audit!#REF! &amp; IF(Audit!#REF!=10,Audit!#REF!,"")</f>
        <v>#REF!</v>
      </c>
      <c r="AP675" s="50" t="e">
        <f>VLOOKUP(Audit!#REF!,$V$13:$AE$22,4,FALSE)&amp; IF(Audit!#REF!=10,Audit!#REF!,"")</f>
        <v>#REF!</v>
      </c>
      <c r="AQ675" s="47" t="e">
        <f t="shared" si="321"/>
        <v>#REF!</v>
      </c>
      <c r="AR675" s="50" t="e">
        <f>VLOOKUP(Audit!#REF!,$V$3:$AE$12,5,FALSE)&amp; IF(Audit!#REF!=10,Audit!#REF!,"")</f>
        <v>#REF!</v>
      </c>
      <c r="AS675" s="50" t="e">
        <f>VLOOKUP(Audit!#REF!,$V$13:$AE$22,5,FALSE)&amp; IF(Audit!#REF!=10,Audit!#REF!,"")</f>
        <v>#REF!</v>
      </c>
      <c r="AT675" s="47" t="e">
        <f t="shared" si="322"/>
        <v>#REF!</v>
      </c>
      <c r="AU675" s="50" t="e">
        <f>VLOOKUP(Audit!#REF!,$V$3:$AE$12,6,FALSE)&amp; IF(Audit!#REF!=10,Audit!#REF!,"")</f>
        <v>#REF!</v>
      </c>
      <c r="AV675" s="50" t="e">
        <f>VLOOKUP(Audit!#REF!,$V$13:$AE$22,6,FALSE)&amp; IF(Audit!#REF!=10,Audit!#REF!,"")</f>
        <v>#REF!</v>
      </c>
      <c r="AW675" s="47" t="e">
        <f t="shared" si="323"/>
        <v>#REF!</v>
      </c>
      <c r="AX675" s="50" t="e">
        <f>VLOOKUP(Audit!#REF!,$V$3:$AE$12,7,FALSE)&amp; IF(Audit!#REF!=10,Audit!#REF!,"")</f>
        <v>#REF!</v>
      </c>
      <c r="AY675" s="50" t="e">
        <f>VLOOKUP(Audit!#REF!,$V$13:$AE$22,7,FALSE) &amp; IF(Audit!#REF!=10,Audit!#REF!,"")</f>
        <v>#REF!</v>
      </c>
      <c r="AZ675" s="47" t="e">
        <f t="shared" si="324"/>
        <v>#REF!</v>
      </c>
      <c r="BA675" s="50" t="e">
        <f>VLOOKUP(Audit!#REF!,$V$3:$AE$12,8,FALSE)&amp; Audit!#REF! &amp; IF(Audit!#REF!=10,Audit!#REF!,"")</f>
        <v>#REF!</v>
      </c>
      <c r="BB675" s="50" t="e">
        <f>VLOOKUP(Audit!#REF!,$V$13:$AE$22,8,FALSE) &amp; IF(Audit!#REF!=10,Audit!#REF!,"")</f>
        <v>#REF!</v>
      </c>
      <c r="BC675" s="47" t="e">
        <f t="shared" si="325"/>
        <v>#REF!</v>
      </c>
      <c r="BD675" s="50" t="e">
        <f>VLOOKUP(Audit!#REF!,$V$3:$AE$12,9,FALSE)&amp; IF(Audit!#REF!=10,Audit!#REF!,"")</f>
        <v>#REF!</v>
      </c>
      <c r="BE675" s="50" t="e">
        <f>VLOOKUP(Audit!#REF!,$V$13:$AE$22,9,FALSE) &amp; IF(Audit!#REF!=10,Audit!#REF!,"") &amp; IF(Audit!#REF!&lt;&gt;1,U675,"")</f>
        <v>#REF!</v>
      </c>
      <c r="BF675" s="47" t="e">
        <f t="shared" si="326"/>
        <v>#REF!</v>
      </c>
      <c r="BG675" s="50" t="e">
        <f>VLOOKUP(Audit!#REF!,$V$3:$AE$12,10,FALSE) &amp; Audit!#REF! &amp; IF(Audit!#REF!=10,Audit!#REF!,"")</f>
        <v>#REF!</v>
      </c>
      <c r="BH675" s="50" t="e">
        <f>VLOOKUP(Audit!#REF!,$V$13:$AE$22,10,FALSE) &amp; IF(Audit!#REF!=10,Audit!#REF!,"") &amp; IF(Audit!#REF!&lt;&gt;1,U675,"")</f>
        <v>#REF!</v>
      </c>
      <c r="BI675" s="47" t="e">
        <f t="shared" si="327"/>
        <v>#REF!</v>
      </c>
      <c r="BJ675" s="48" t="str">
        <f t="shared" si="328"/>
        <v/>
      </c>
      <c r="BK675" s="48" t="str">
        <f t="shared" si="329"/>
        <v/>
      </c>
      <c r="BL675" s="48" t="str">
        <f t="shared" si="330"/>
        <v/>
      </c>
      <c r="BM675" s="48" t="str">
        <f t="shared" si="331"/>
        <v/>
      </c>
      <c r="BN675" s="48" t="str">
        <f t="shared" si="332"/>
        <v/>
      </c>
      <c r="BO675" s="48" t="str">
        <f t="shared" si="333"/>
        <v/>
      </c>
      <c r="BP675" s="48" t="str">
        <f t="shared" si="334"/>
        <v/>
      </c>
      <c r="BQ675" s="48" t="str">
        <f t="shared" si="335"/>
        <v/>
      </c>
      <c r="BR675" s="48" t="str">
        <f t="shared" si="336"/>
        <v/>
      </c>
      <c r="BS675" s="48" t="str">
        <f t="shared" si="337"/>
        <v/>
      </c>
      <c r="BT675" s="48" t="str">
        <f t="shared" si="338"/>
        <v/>
      </c>
      <c r="BU675" s="48" t="str">
        <f t="shared" si="339"/>
        <v/>
      </c>
    </row>
    <row r="676" spans="1:73">
      <c r="A676" s="10" t="e">
        <f>Audit!#REF!</f>
        <v>#REF!</v>
      </c>
      <c r="B676" s="10" t="e">
        <f t="shared" si="310"/>
        <v>#REF!</v>
      </c>
      <c r="C676" s="17" t="e">
        <f>VLOOKUP(Audit!#REF!,$V$3:$AE$12,2,FALSE) &amp; VLOOKUP(Audit!#REF!,$V$13:$AE$22,2,FALSE)&amp; IF(Audit!#REF!=10,Audit!#REF!&amp;Audit!#REF!,"")</f>
        <v>#REF!</v>
      </c>
      <c r="D676" s="17" t="e">
        <f>VLOOKUP(Audit!#REF!,$V$3:$AE$12,3,FALSE) &amp; VLOOKUP(Audit!#REF!,$V$13:$AE$22,3,FALSE) &amp;IF(Audit!#REF!=10,Audit!#REF!&amp;Audit!#REF!,"")</f>
        <v>#REF!</v>
      </c>
      <c r="E676" s="17" t="e">
        <f>VLOOKUP(Audit!#REF!,$V$3:$AE$12,4,FALSE)&amp; Audit!#REF! &amp; VLOOKUP(Audit!#REF!,$V$13:$AE$22,4,FALSE)&amp; IF(Audit!#REF!=10,Audit!#REF!&amp;Audit!#REF!,"")</f>
        <v>#REF!</v>
      </c>
      <c r="F676" s="17" t="e">
        <f>VLOOKUP(Audit!#REF!,$V$3:$AE$12,5,FALSE) &amp; VLOOKUP(Audit!#REF!,$V$13:$AE$22,5,FALSE)&amp; IF(Audit!#REF!=10,Audit!#REF!&amp;Audit!#REF!,"")</f>
        <v>#REF!</v>
      </c>
      <c r="G676" s="17" t="e">
        <f>VLOOKUP(Audit!#REF!,$V$3:$AE$12,6,FALSE) &amp; VLOOKUP(Audit!#REF!,$V$13:$AE$22,6,FALSE)&amp; IF(Audit!#REF!=10,Audit!#REF!&amp;Audit!#REF!,"")</f>
        <v>#REF!</v>
      </c>
      <c r="H676" s="17" t="e">
        <f>VLOOKUP(Audit!#REF!,$V$3:$AE$12,7,FALSE) &amp; VLOOKUP(Audit!#REF!,$V$13:$AE$22,7,FALSE)&amp;IF(Audit!#REF!=10,Audit!#REF!&amp;Audit!#REF!,"")</f>
        <v>#REF!</v>
      </c>
      <c r="I676" s="17" t="e">
        <f>VLOOKUP(Audit!#REF!,$V$3:$AE$12,8,FALSE) &amp; Audit!#REF! &amp; VLOOKUP(Audit!#REF!,$V$13:$AE$22,8,FALSE)&amp;IF(Audit!#REF!=10,Audit!#REF!&amp;Audit!#REF!,"")</f>
        <v>#REF!</v>
      </c>
      <c r="J676" s="17" t="e">
        <f>VLOOKUP(Audit!#REF!,$V$3:$AE$12,9,FALSE) &amp; VLOOKUP(Audit!#REF!,$V$13:$AE$22,9,FALSE) &amp; IF(Audit!#REF!=10,Audit!#REF!&amp;Audit!#REF!,"") &amp; IF(Audit!#REF!&lt;&gt;1,U676,"")</f>
        <v>#REF!</v>
      </c>
      <c r="K676" s="17" t="e">
        <f>VLOOKUP(Audit!#REF!,$V$3:$AE$12,10,FALSE) &amp; Audit!#REF! &amp; VLOOKUP(Audit!#REF!,$V$13:$AE$22,10,FALSE) &amp; IF(Audit!#REF!=10,Audit!#REF!&amp;Audit!#REF!,"") &amp; IF(Audit!#REF!&lt;&gt;1,U676,"")</f>
        <v>#REF!</v>
      </c>
      <c r="L676" s="10" t="e">
        <f>Audit!#REF!</f>
        <v>#REF!</v>
      </c>
      <c r="M676" s="10" t="e">
        <f t="shared" si="311"/>
        <v>#REF!</v>
      </c>
      <c r="N676" s="10" t="e">
        <f t="shared" si="312"/>
        <v>#REF!</v>
      </c>
      <c r="O676" s="10" t="e">
        <f t="shared" si="313"/>
        <v>#REF!</v>
      </c>
      <c r="P676" s="10" t="e">
        <f t="shared" si="314"/>
        <v>#REF!</v>
      </c>
      <c r="Q676" s="10" t="e">
        <f t="shared" si="315"/>
        <v>#REF!</v>
      </c>
      <c r="R676" s="10" t="e">
        <f t="shared" si="316"/>
        <v>#REF!</v>
      </c>
      <c r="S676" s="10" t="e">
        <f t="shared" si="317"/>
        <v>#REF!</v>
      </c>
      <c r="T676" s="10" t="e">
        <f t="shared" si="318"/>
        <v>#REF!</v>
      </c>
      <c r="U676" s="17" t="e">
        <f>IF(Audit!#REF!="","",VLOOKUP(Audit!#REF!,$W$26:$X$35,2,FALSE)) &amp; Audit!#REF! &amp; IF(Audit!#REF!="","",IF(Audit!#REF!&lt;=1.4,VLOOKUP(Audit!#REF!,$W$38:X721,2,FALSE),VLOOKUP(Audit!#REF!,$W$51:$X$61,2,FALSE))) &amp; IF(Audit!#REF!="","",VLOOKUP(Audit!#REF!,$Y$26:$Z$35,2,FALSE) &amp; Audit!#REF! &amp; IF(Audit!#REF!="","",IF(Audit!#REF!&lt;=1.4,VLOOKUP(Audit!#REF!,$Y$38:$Z$48,2,FALSE),VLOOKUP(Audit!#REF!,$Y$51:$Z$61,2,FALSE))))</f>
        <v>#REF!</v>
      </c>
      <c r="V676" s="21"/>
      <c r="AH676" s="49" t="e">
        <f>Audit!#REF!</f>
        <v>#REF!</v>
      </c>
      <c r="AI676" s="50" t="e">
        <f>VLOOKUP(Audit!#REF!,$V$3:$AE$12,2,FALSE)&amp; IF(Audit!#REF!=10,Audit!#REF!,"")</f>
        <v>#REF!</v>
      </c>
      <c r="AJ676" s="50" t="e">
        <f>VLOOKUP(Audit!#REF!,$V$13:$AE$22,2,FALSE)&amp; IF(Audit!#REF!=10,Audit!#REF!,"")</f>
        <v>#REF!</v>
      </c>
      <c r="AK676" s="47" t="e">
        <f t="shared" si="319"/>
        <v>#REF!</v>
      </c>
      <c r="AL676" s="50" t="e">
        <f>VLOOKUP(Audit!#REF!,$V$3:$AE$12,3,FALSE)&amp; IF(Audit!#REF!=10,Audit!#REF!,"")</f>
        <v>#REF!</v>
      </c>
      <c r="AM676" s="50" t="e">
        <f>VLOOKUP(Audit!#REF!,$V$13:$AE$22,3,FALSE)&amp; IF(Audit!#REF!=10,Audit!#REF!,"")</f>
        <v>#REF!</v>
      </c>
      <c r="AN676" s="47" t="e">
        <f t="shared" si="320"/>
        <v>#REF!</v>
      </c>
      <c r="AO676" s="50" t="e">
        <f>VLOOKUP(Audit!#REF!,$V$3:$AE$12,4,FALSE) &amp;  Audit!#REF! &amp; IF(Audit!#REF!=10,Audit!#REF!,"")</f>
        <v>#REF!</v>
      </c>
      <c r="AP676" s="50" t="e">
        <f>VLOOKUP(Audit!#REF!,$V$13:$AE$22,4,FALSE)&amp; IF(Audit!#REF!=10,Audit!#REF!,"")</f>
        <v>#REF!</v>
      </c>
      <c r="AQ676" s="47" t="e">
        <f t="shared" si="321"/>
        <v>#REF!</v>
      </c>
      <c r="AR676" s="50" t="e">
        <f>VLOOKUP(Audit!#REF!,$V$3:$AE$12,5,FALSE)&amp; IF(Audit!#REF!=10,Audit!#REF!,"")</f>
        <v>#REF!</v>
      </c>
      <c r="AS676" s="50" t="e">
        <f>VLOOKUP(Audit!#REF!,$V$13:$AE$22,5,FALSE)&amp; IF(Audit!#REF!=10,Audit!#REF!,"")</f>
        <v>#REF!</v>
      </c>
      <c r="AT676" s="47" t="e">
        <f t="shared" si="322"/>
        <v>#REF!</v>
      </c>
      <c r="AU676" s="50" t="e">
        <f>VLOOKUP(Audit!#REF!,$V$3:$AE$12,6,FALSE)&amp; IF(Audit!#REF!=10,Audit!#REF!,"")</f>
        <v>#REF!</v>
      </c>
      <c r="AV676" s="50" t="e">
        <f>VLOOKUP(Audit!#REF!,$V$13:$AE$22,6,FALSE)&amp; IF(Audit!#REF!=10,Audit!#REF!,"")</f>
        <v>#REF!</v>
      </c>
      <c r="AW676" s="47" t="e">
        <f t="shared" si="323"/>
        <v>#REF!</v>
      </c>
      <c r="AX676" s="50" t="e">
        <f>VLOOKUP(Audit!#REF!,$V$3:$AE$12,7,FALSE)&amp; IF(Audit!#REF!=10,Audit!#REF!,"")</f>
        <v>#REF!</v>
      </c>
      <c r="AY676" s="50" t="e">
        <f>VLOOKUP(Audit!#REF!,$V$13:$AE$22,7,FALSE) &amp; IF(Audit!#REF!=10,Audit!#REF!,"")</f>
        <v>#REF!</v>
      </c>
      <c r="AZ676" s="47" t="e">
        <f t="shared" si="324"/>
        <v>#REF!</v>
      </c>
      <c r="BA676" s="50" t="e">
        <f>VLOOKUP(Audit!#REF!,$V$3:$AE$12,8,FALSE)&amp; Audit!#REF! &amp; IF(Audit!#REF!=10,Audit!#REF!,"")</f>
        <v>#REF!</v>
      </c>
      <c r="BB676" s="50" t="e">
        <f>VLOOKUP(Audit!#REF!,$V$13:$AE$22,8,FALSE) &amp; IF(Audit!#REF!=10,Audit!#REF!,"")</f>
        <v>#REF!</v>
      </c>
      <c r="BC676" s="47" t="e">
        <f t="shared" si="325"/>
        <v>#REF!</v>
      </c>
      <c r="BD676" s="50" t="e">
        <f>VLOOKUP(Audit!#REF!,$V$3:$AE$12,9,FALSE)&amp; IF(Audit!#REF!=10,Audit!#REF!,"")</f>
        <v>#REF!</v>
      </c>
      <c r="BE676" s="50" t="e">
        <f>VLOOKUP(Audit!#REF!,$V$13:$AE$22,9,FALSE) &amp; IF(Audit!#REF!=10,Audit!#REF!,"") &amp; IF(Audit!#REF!&lt;&gt;1,U676,"")</f>
        <v>#REF!</v>
      </c>
      <c r="BF676" s="47" t="e">
        <f t="shared" si="326"/>
        <v>#REF!</v>
      </c>
      <c r="BG676" s="50" t="e">
        <f>VLOOKUP(Audit!#REF!,$V$3:$AE$12,10,FALSE) &amp; Audit!#REF! &amp; IF(Audit!#REF!=10,Audit!#REF!,"")</f>
        <v>#REF!</v>
      </c>
      <c r="BH676" s="50" t="e">
        <f>VLOOKUP(Audit!#REF!,$V$13:$AE$22,10,FALSE) &amp; IF(Audit!#REF!=10,Audit!#REF!,"") &amp; IF(Audit!#REF!&lt;&gt;1,U676,"")</f>
        <v>#REF!</v>
      </c>
      <c r="BI676" s="47" t="e">
        <f t="shared" si="327"/>
        <v>#REF!</v>
      </c>
      <c r="BJ676" s="48" t="str">
        <f t="shared" si="328"/>
        <v/>
      </c>
      <c r="BK676" s="48" t="str">
        <f t="shared" si="329"/>
        <v/>
      </c>
      <c r="BL676" s="48" t="str">
        <f t="shared" si="330"/>
        <v/>
      </c>
      <c r="BM676" s="48" t="str">
        <f t="shared" si="331"/>
        <v/>
      </c>
      <c r="BN676" s="48" t="str">
        <f t="shared" si="332"/>
        <v/>
      </c>
      <c r="BO676" s="48" t="str">
        <f t="shared" si="333"/>
        <v/>
      </c>
      <c r="BP676" s="48" t="str">
        <f t="shared" si="334"/>
        <v/>
      </c>
      <c r="BQ676" s="48" t="str">
        <f t="shared" si="335"/>
        <v/>
      </c>
      <c r="BR676" s="48" t="str">
        <f t="shared" si="336"/>
        <v/>
      </c>
      <c r="BS676" s="48" t="str">
        <f t="shared" si="337"/>
        <v/>
      </c>
      <c r="BT676" s="48" t="str">
        <f t="shared" si="338"/>
        <v/>
      </c>
      <c r="BU676" s="48" t="str">
        <f t="shared" si="339"/>
        <v/>
      </c>
    </row>
    <row r="677" spans="1:73">
      <c r="A677" s="10" t="e">
        <f>Audit!#REF!</f>
        <v>#REF!</v>
      </c>
      <c r="B677" s="10" t="e">
        <f t="shared" si="310"/>
        <v>#REF!</v>
      </c>
      <c r="C677" s="17" t="e">
        <f>VLOOKUP(Audit!#REF!,$V$3:$AE$12,2,FALSE) &amp; VLOOKUP(Audit!#REF!,$V$13:$AE$22,2,FALSE)&amp; IF(Audit!#REF!=10,Audit!#REF!&amp;Audit!#REF!,"")</f>
        <v>#REF!</v>
      </c>
      <c r="D677" s="17" t="e">
        <f>VLOOKUP(Audit!#REF!,$V$3:$AE$12,3,FALSE) &amp; VLOOKUP(Audit!#REF!,$V$13:$AE$22,3,FALSE) &amp;IF(Audit!#REF!=10,Audit!#REF!&amp;Audit!#REF!,"")</f>
        <v>#REF!</v>
      </c>
      <c r="E677" s="17" t="e">
        <f>VLOOKUP(Audit!#REF!,$V$3:$AE$12,4,FALSE)&amp; Audit!#REF! &amp; VLOOKUP(Audit!#REF!,$V$13:$AE$22,4,FALSE)&amp; IF(Audit!#REF!=10,Audit!#REF!&amp;Audit!#REF!,"")</f>
        <v>#REF!</v>
      </c>
      <c r="F677" s="17" t="e">
        <f>VLOOKUP(Audit!#REF!,$V$3:$AE$12,5,FALSE) &amp; VLOOKUP(Audit!#REF!,$V$13:$AE$22,5,FALSE)&amp; IF(Audit!#REF!=10,Audit!#REF!&amp;Audit!#REF!,"")</f>
        <v>#REF!</v>
      </c>
      <c r="G677" s="17" t="e">
        <f>VLOOKUP(Audit!#REF!,$V$3:$AE$12,6,FALSE) &amp; VLOOKUP(Audit!#REF!,$V$13:$AE$22,6,FALSE)&amp; IF(Audit!#REF!=10,Audit!#REF!&amp;Audit!#REF!,"")</f>
        <v>#REF!</v>
      </c>
      <c r="H677" s="17" t="e">
        <f>VLOOKUP(Audit!#REF!,$V$3:$AE$12,7,FALSE) &amp; VLOOKUP(Audit!#REF!,$V$13:$AE$22,7,FALSE)&amp;IF(Audit!#REF!=10,Audit!#REF!&amp;Audit!#REF!,"")</f>
        <v>#REF!</v>
      </c>
      <c r="I677" s="17" t="e">
        <f>VLOOKUP(Audit!#REF!,$V$3:$AE$12,8,FALSE) &amp; Audit!#REF! &amp; VLOOKUP(Audit!#REF!,$V$13:$AE$22,8,FALSE)&amp;IF(Audit!#REF!=10,Audit!#REF!&amp;Audit!#REF!,"")</f>
        <v>#REF!</v>
      </c>
      <c r="J677" s="17" t="e">
        <f>VLOOKUP(Audit!#REF!,$V$3:$AE$12,9,FALSE) &amp; VLOOKUP(Audit!#REF!,$V$13:$AE$22,9,FALSE) &amp; IF(Audit!#REF!=10,Audit!#REF!&amp;Audit!#REF!,"") &amp; IF(Audit!#REF!&lt;&gt;1,U677,"")</f>
        <v>#REF!</v>
      </c>
      <c r="K677" s="17" t="e">
        <f>VLOOKUP(Audit!#REF!,$V$3:$AE$12,10,FALSE) &amp; Audit!#REF! &amp; VLOOKUP(Audit!#REF!,$V$13:$AE$22,10,FALSE) &amp; IF(Audit!#REF!=10,Audit!#REF!&amp;Audit!#REF!,"") &amp; IF(Audit!#REF!&lt;&gt;1,U677,"")</f>
        <v>#REF!</v>
      </c>
      <c r="L677" s="10" t="e">
        <f>Audit!#REF!</f>
        <v>#REF!</v>
      </c>
      <c r="M677" s="10" t="e">
        <f t="shared" si="311"/>
        <v>#REF!</v>
      </c>
      <c r="N677" s="10" t="e">
        <f t="shared" si="312"/>
        <v>#REF!</v>
      </c>
      <c r="O677" s="10" t="e">
        <f t="shared" si="313"/>
        <v>#REF!</v>
      </c>
      <c r="P677" s="10" t="e">
        <f t="shared" si="314"/>
        <v>#REF!</v>
      </c>
      <c r="Q677" s="10" t="e">
        <f t="shared" si="315"/>
        <v>#REF!</v>
      </c>
      <c r="R677" s="10" t="e">
        <f t="shared" si="316"/>
        <v>#REF!</v>
      </c>
      <c r="S677" s="10" t="e">
        <f t="shared" si="317"/>
        <v>#REF!</v>
      </c>
      <c r="T677" s="10" t="e">
        <f t="shared" si="318"/>
        <v>#REF!</v>
      </c>
      <c r="U677" s="17" t="e">
        <f>IF(Audit!#REF!="","",VLOOKUP(Audit!#REF!,$W$26:$X$35,2,FALSE)) &amp; Audit!#REF! &amp; IF(Audit!#REF!="","",IF(Audit!#REF!&lt;=1.4,VLOOKUP(Audit!#REF!,$W$38:X722,2,FALSE),VLOOKUP(Audit!#REF!,$W$51:$X$61,2,FALSE))) &amp; IF(Audit!#REF!="","",VLOOKUP(Audit!#REF!,$Y$26:$Z$35,2,FALSE) &amp; Audit!#REF! &amp; IF(Audit!#REF!="","",IF(Audit!#REF!&lt;=1.4,VLOOKUP(Audit!#REF!,$Y$38:$Z$48,2,FALSE),VLOOKUP(Audit!#REF!,$Y$51:$Z$61,2,FALSE))))</f>
        <v>#REF!</v>
      </c>
      <c r="V677" s="21"/>
      <c r="AH677" s="49" t="e">
        <f>Audit!#REF!</f>
        <v>#REF!</v>
      </c>
      <c r="AI677" s="50" t="e">
        <f>VLOOKUP(Audit!#REF!,$V$3:$AE$12,2,FALSE)&amp; IF(Audit!#REF!=10,Audit!#REF!,"")</f>
        <v>#REF!</v>
      </c>
      <c r="AJ677" s="50" t="e">
        <f>VLOOKUP(Audit!#REF!,$V$13:$AE$22,2,FALSE)&amp; IF(Audit!#REF!=10,Audit!#REF!,"")</f>
        <v>#REF!</v>
      </c>
      <c r="AK677" s="47" t="e">
        <f t="shared" si="319"/>
        <v>#REF!</v>
      </c>
      <c r="AL677" s="50" t="e">
        <f>VLOOKUP(Audit!#REF!,$V$3:$AE$12,3,FALSE)&amp; IF(Audit!#REF!=10,Audit!#REF!,"")</f>
        <v>#REF!</v>
      </c>
      <c r="AM677" s="50" t="e">
        <f>VLOOKUP(Audit!#REF!,$V$13:$AE$22,3,FALSE)&amp; IF(Audit!#REF!=10,Audit!#REF!,"")</f>
        <v>#REF!</v>
      </c>
      <c r="AN677" s="47" t="e">
        <f t="shared" si="320"/>
        <v>#REF!</v>
      </c>
      <c r="AO677" s="50" t="e">
        <f>VLOOKUP(Audit!#REF!,$V$3:$AE$12,4,FALSE) &amp;  Audit!#REF! &amp; IF(Audit!#REF!=10,Audit!#REF!,"")</f>
        <v>#REF!</v>
      </c>
      <c r="AP677" s="50" t="e">
        <f>VLOOKUP(Audit!#REF!,$V$13:$AE$22,4,FALSE)&amp; IF(Audit!#REF!=10,Audit!#REF!,"")</f>
        <v>#REF!</v>
      </c>
      <c r="AQ677" s="47" t="e">
        <f t="shared" si="321"/>
        <v>#REF!</v>
      </c>
      <c r="AR677" s="50" t="e">
        <f>VLOOKUP(Audit!#REF!,$V$3:$AE$12,5,FALSE)&amp; IF(Audit!#REF!=10,Audit!#REF!,"")</f>
        <v>#REF!</v>
      </c>
      <c r="AS677" s="50" t="e">
        <f>VLOOKUP(Audit!#REF!,$V$13:$AE$22,5,FALSE)&amp; IF(Audit!#REF!=10,Audit!#REF!,"")</f>
        <v>#REF!</v>
      </c>
      <c r="AT677" s="47" t="e">
        <f t="shared" si="322"/>
        <v>#REF!</v>
      </c>
      <c r="AU677" s="50" t="e">
        <f>VLOOKUP(Audit!#REF!,$V$3:$AE$12,6,FALSE)&amp; IF(Audit!#REF!=10,Audit!#REF!,"")</f>
        <v>#REF!</v>
      </c>
      <c r="AV677" s="50" t="e">
        <f>VLOOKUP(Audit!#REF!,$V$13:$AE$22,6,FALSE)&amp; IF(Audit!#REF!=10,Audit!#REF!,"")</f>
        <v>#REF!</v>
      </c>
      <c r="AW677" s="47" t="e">
        <f t="shared" si="323"/>
        <v>#REF!</v>
      </c>
      <c r="AX677" s="50" t="e">
        <f>VLOOKUP(Audit!#REF!,$V$3:$AE$12,7,FALSE)&amp; IF(Audit!#REF!=10,Audit!#REF!,"")</f>
        <v>#REF!</v>
      </c>
      <c r="AY677" s="50" t="e">
        <f>VLOOKUP(Audit!#REF!,$V$13:$AE$22,7,FALSE) &amp; IF(Audit!#REF!=10,Audit!#REF!,"")</f>
        <v>#REF!</v>
      </c>
      <c r="AZ677" s="47" t="e">
        <f t="shared" si="324"/>
        <v>#REF!</v>
      </c>
      <c r="BA677" s="50" t="e">
        <f>VLOOKUP(Audit!#REF!,$V$3:$AE$12,8,FALSE)&amp; Audit!#REF! &amp; IF(Audit!#REF!=10,Audit!#REF!,"")</f>
        <v>#REF!</v>
      </c>
      <c r="BB677" s="50" t="e">
        <f>VLOOKUP(Audit!#REF!,$V$13:$AE$22,8,FALSE) &amp; IF(Audit!#REF!=10,Audit!#REF!,"")</f>
        <v>#REF!</v>
      </c>
      <c r="BC677" s="47" t="e">
        <f t="shared" si="325"/>
        <v>#REF!</v>
      </c>
      <c r="BD677" s="50" t="e">
        <f>VLOOKUP(Audit!#REF!,$V$3:$AE$12,9,FALSE)&amp; IF(Audit!#REF!=10,Audit!#REF!,"")</f>
        <v>#REF!</v>
      </c>
      <c r="BE677" s="50" t="e">
        <f>VLOOKUP(Audit!#REF!,$V$13:$AE$22,9,FALSE) &amp; IF(Audit!#REF!=10,Audit!#REF!,"") &amp; IF(Audit!#REF!&lt;&gt;1,U677,"")</f>
        <v>#REF!</v>
      </c>
      <c r="BF677" s="47" t="e">
        <f t="shared" si="326"/>
        <v>#REF!</v>
      </c>
      <c r="BG677" s="50" t="e">
        <f>VLOOKUP(Audit!#REF!,$V$3:$AE$12,10,FALSE) &amp; Audit!#REF! &amp; IF(Audit!#REF!=10,Audit!#REF!,"")</f>
        <v>#REF!</v>
      </c>
      <c r="BH677" s="50" t="e">
        <f>VLOOKUP(Audit!#REF!,$V$13:$AE$22,10,FALSE) &amp; IF(Audit!#REF!=10,Audit!#REF!,"") &amp; IF(Audit!#REF!&lt;&gt;1,U677,"")</f>
        <v>#REF!</v>
      </c>
      <c r="BI677" s="47" t="e">
        <f t="shared" si="327"/>
        <v>#REF!</v>
      </c>
      <c r="BJ677" s="48" t="str">
        <f t="shared" si="328"/>
        <v/>
      </c>
      <c r="BK677" s="48" t="str">
        <f t="shared" si="329"/>
        <v/>
      </c>
      <c r="BL677" s="48" t="str">
        <f t="shared" si="330"/>
        <v/>
      </c>
      <c r="BM677" s="48" t="str">
        <f t="shared" si="331"/>
        <v/>
      </c>
      <c r="BN677" s="48" t="str">
        <f t="shared" si="332"/>
        <v/>
      </c>
      <c r="BO677" s="48" t="str">
        <f t="shared" si="333"/>
        <v/>
      </c>
      <c r="BP677" s="48" t="str">
        <f t="shared" si="334"/>
        <v/>
      </c>
      <c r="BQ677" s="48" t="str">
        <f t="shared" si="335"/>
        <v/>
      </c>
      <c r="BR677" s="48" t="str">
        <f t="shared" si="336"/>
        <v/>
      </c>
      <c r="BS677" s="48" t="str">
        <f t="shared" si="337"/>
        <v/>
      </c>
      <c r="BT677" s="48" t="str">
        <f t="shared" si="338"/>
        <v/>
      </c>
      <c r="BU677" s="48" t="str">
        <f t="shared" si="339"/>
        <v/>
      </c>
    </row>
    <row r="678" spans="1:73">
      <c r="A678" s="10" t="e">
        <f>Audit!#REF!</f>
        <v>#REF!</v>
      </c>
      <c r="B678" s="10" t="e">
        <f t="shared" si="310"/>
        <v>#REF!</v>
      </c>
      <c r="C678" s="17" t="e">
        <f>VLOOKUP(Audit!#REF!,$V$3:$AE$12,2,FALSE) &amp; VLOOKUP(Audit!#REF!,$V$13:$AE$22,2,FALSE)&amp; IF(Audit!#REF!=10,Audit!#REF!&amp;Audit!#REF!,"")</f>
        <v>#REF!</v>
      </c>
      <c r="D678" s="17" t="e">
        <f>VLOOKUP(Audit!#REF!,$V$3:$AE$12,3,FALSE) &amp; VLOOKUP(Audit!#REF!,$V$13:$AE$22,3,FALSE) &amp;IF(Audit!#REF!=10,Audit!#REF!&amp;Audit!#REF!,"")</f>
        <v>#REF!</v>
      </c>
      <c r="E678" s="17" t="e">
        <f>VLOOKUP(Audit!#REF!,$V$3:$AE$12,4,FALSE)&amp; Audit!#REF! &amp; VLOOKUP(Audit!#REF!,$V$13:$AE$22,4,FALSE)&amp; IF(Audit!#REF!=10,Audit!#REF!&amp;Audit!#REF!,"")</f>
        <v>#REF!</v>
      </c>
      <c r="F678" s="17" t="e">
        <f>VLOOKUP(Audit!#REF!,$V$3:$AE$12,5,FALSE) &amp; VLOOKUP(Audit!#REF!,$V$13:$AE$22,5,FALSE)&amp; IF(Audit!#REF!=10,Audit!#REF!&amp;Audit!#REF!,"")</f>
        <v>#REF!</v>
      </c>
      <c r="G678" s="17" t="e">
        <f>VLOOKUP(Audit!#REF!,$V$3:$AE$12,6,FALSE) &amp; VLOOKUP(Audit!#REF!,$V$13:$AE$22,6,FALSE)&amp; IF(Audit!#REF!=10,Audit!#REF!&amp;Audit!#REF!,"")</f>
        <v>#REF!</v>
      </c>
      <c r="H678" s="17" t="e">
        <f>VLOOKUP(Audit!#REF!,$V$3:$AE$12,7,FALSE) &amp; VLOOKUP(Audit!#REF!,$V$13:$AE$22,7,FALSE)&amp;IF(Audit!#REF!=10,Audit!#REF!&amp;Audit!#REF!,"")</f>
        <v>#REF!</v>
      </c>
      <c r="I678" s="17" t="e">
        <f>VLOOKUP(Audit!#REF!,$V$3:$AE$12,8,FALSE) &amp; Audit!#REF! &amp; VLOOKUP(Audit!#REF!,$V$13:$AE$22,8,FALSE)&amp;IF(Audit!#REF!=10,Audit!#REF!&amp;Audit!#REF!,"")</f>
        <v>#REF!</v>
      </c>
      <c r="J678" s="17" t="e">
        <f>VLOOKUP(Audit!#REF!,$V$3:$AE$12,9,FALSE) &amp; VLOOKUP(Audit!#REF!,$V$13:$AE$22,9,FALSE) &amp; IF(Audit!#REF!=10,Audit!#REF!&amp;Audit!#REF!,"") &amp; IF(Audit!#REF!&lt;&gt;1,U678,"")</f>
        <v>#REF!</v>
      </c>
      <c r="K678" s="17" t="e">
        <f>VLOOKUP(Audit!#REF!,$V$3:$AE$12,10,FALSE) &amp; Audit!#REF! &amp; VLOOKUP(Audit!#REF!,$V$13:$AE$22,10,FALSE) &amp; IF(Audit!#REF!=10,Audit!#REF!&amp;Audit!#REF!,"") &amp; IF(Audit!#REF!&lt;&gt;1,U678,"")</f>
        <v>#REF!</v>
      </c>
      <c r="L678" s="10" t="e">
        <f>Audit!#REF!</f>
        <v>#REF!</v>
      </c>
      <c r="M678" s="10" t="e">
        <f t="shared" si="311"/>
        <v>#REF!</v>
      </c>
      <c r="N678" s="10" t="e">
        <f t="shared" si="312"/>
        <v>#REF!</v>
      </c>
      <c r="O678" s="10" t="e">
        <f t="shared" si="313"/>
        <v>#REF!</v>
      </c>
      <c r="P678" s="10" t="e">
        <f t="shared" si="314"/>
        <v>#REF!</v>
      </c>
      <c r="Q678" s="10" t="e">
        <f t="shared" si="315"/>
        <v>#REF!</v>
      </c>
      <c r="R678" s="10" t="e">
        <f t="shared" si="316"/>
        <v>#REF!</v>
      </c>
      <c r="S678" s="10" t="e">
        <f t="shared" si="317"/>
        <v>#REF!</v>
      </c>
      <c r="T678" s="10" t="e">
        <f t="shared" si="318"/>
        <v>#REF!</v>
      </c>
      <c r="U678" s="17" t="e">
        <f>IF(Audit!#REF!="","",VLOOKUP(Audit!#REF!,$W$26:$X$35,2,FALSE)) &amp; Audit!#REF! &amp; IF(Audit!#REF!="","",IF(Audit!#REF!&lt;=1.4,VLOOKUP(Audit!#REF!,$W$38:X723,2,FALSE),VLOOKUP(Audit!#REF!,$W$51:$X$61,2,FALSE))) &amp; IF(Audit!#REF!="","",VLOOKUP(Audit!#REF!,$Y$26:$Z$35,2,FALSE) &amp; Audit!#REF! &amp; IF(Audit!#REF!="","",IF(Audit!#REF!&lt;=1.4,VLOOKUP(Audit!#REF!,$Y$38:$Z$48,2,FALSE),VLOOKUP(Audit!#REF!,$Y$51:$Z$61,2,FALSE))))</f>
        <v>#REF!</v>
      </c>
      <c r="V678" s="21"/>
      <c r="AH678" s="49" t="e">
        <f>Audit!#REF!</f>
        <v>#REF!</v>
      </c>
      <c r="AI678" s="50" t="e">
        <f>VLOOKUP(Audit!#REF!,$V$3:$AE$12,2,FALSE)&amp; IF(Audit!#REF!=10,Audit!#REF!,"")</f>
        <v>#REF!</v>
      </c>
      <c r="AJ678" s="50" t="e">
        <f>VLOOKUP(Audit!#REF!,$V$13:$AE$22,2,FALSE)&amp; IF(Audit!#REF!=10,Audit!#REF!,"")</f>
        <v>#REF!</v>
      </c>
      <c r="AK678" s="47" t="e">
        <f t="shared" si="319"/>
        <v>#REF!</v>
      </c>
      <c r="AL678" s="50" t="e">
        <f>VLOOKUP(Audit!#REF!,$V$3:$AE$12,3,FALSE)&amp; IF(Audit!#REF!=10,Audit!#REF!,"")</f>
        <v>#REF!</v>
      </c>
      <c r="AM678" s="50" t="e">
        <f>VLOOKUP(Audit!#REF!,$V$13:$AE$22,3,FALSE)&amp; IF(Audit!#REF!=10,Audit!#REF!,"")</f>
        <v>#REF!</v>
      </c>
      <c r="AN678" s="47" t="e">
        <f t="shared" si="320"/>
        <v>#REF!</v>
      </c>
      <c r="AO678" s="50" t="e">
        <f>VLOOKUP(Audit!#REF!,$V$3:$AE$12,4,FALSE) &amp;  Audit!#REF! &amp; IF(Audit!#REF!=10,Audit!#REF!,"")</f>
        <v>#REF!</v>
      </c>
      <c r="AP678" s="50" t="e">
        <f>VLOOKUP(Audit!#REF!,$V$13:$AE$22,4,FALSE)&amp; IF(Audit!#REF!=10,Audit!#REF!,"")</f>
        <v>#REF!</v>
      </c>
      <c r="AQ678" s="47" t="e">
        <f t="shared" si="321"/>
        <v>#REF!</v>
      </c>
      <c r="AR678" s="50" t="e">
        <f>VLOOKUP(Audit!#REF!,$V$3:$AE$12,5,FALSE)&amp; IF(Audit!#REF!=10,Audit!#REF!,"")</f>
        <v>#REF!</v>
      </c>
      <c r="AS678" s="50" t="e">
        <f>VLOOKUP(Audit!#REF!,$V$13:$AE$22,5,FALSE)&amp; IF(Audit!#REF!=10,Audit!#REF!,"")</f>
        <v>#REF!</v>
      </c>
      <c r="AT678" s="47" t="e">
        <f t="shared" si="322"/>
        <v>#REF!</v>
      </c>
      <c r="AU678" s="50" t="e">
        <f>VLOOKUP(Audit!#REF!,$V$3:$AE$12,6,FALSE)&amp; IF(Audit!#REF!=10,Audit!#REF!,"")</f>
        <v>#REF!</v>
      </c>
      <c r="AV678" s="50" t="e">
        <f>VLOOKUP(Audit!#REF!,$V$13:$AE$22,6,FALSE)&amp; IF(Audit!#REF!=10,Audit!#REF!,"")</f>
        <v>#REF!</v>
      </c>
      <c r="AW678" s="47" t="e">
        <f t="shared" si="323"/>
        <v>#REF!</v>
      </c>
      <c r="AX678" s="50" t="e">
        <f>VLOOKUP(Audit!#REF!,$V$3:$AE$12,7,FALSE)&amp; IF(Audit!#REF!=10,Audit!#REF!,"")</f>
        <v>#REF!</v>
      </c>
      <c r="AY678" s="50" t="e">
        <f>VLOOKUP(Audit!#REF!,$V$13:$AE$22,7,FALSE) &amp; IF(Audit!#REF!=10,Audit!#REF!,"")</f>
        <v>#REF!</v>
      </c>
      <c r="AZ678" s="47" t="e">
        <f t="shared" si="324"/>
        <v>#REF!</v>
      </c>
      <c r="BA678" s="50" t="e">
        <f>VLOOKUP(Audit!#REF!,$V$3:$AE$12,8,FALSE)&amp; Audit!#REF! &amp; IF(Audit!#REF!=10,Audit!#REF!,"")</f>
        <v>#REF!</v>
      </c>
      <c r="BB678" s="50" t="e">
        <f>VLOOKUP(Audit!#REF!,$V$13:$AE$22,8,FALSE) &amp; IF(Audit!#REF!=10,Audit!#REF!,"")</f>
        <v>#REF!</v>
      </c>
      <c r="BC678" s="47" t="e">
        <f t="shared" si="325"/>
        <v>#REF!</v>
      </c>
      <c r="BD678" s="50" t="e">
        <f>VLOOKUP(Audit!#REF!,$V$3:$AE$12,9,FALSE)&amp; IF(Audit!#REF!=10,Audit!#REF!,"")</f>
        <v>#REF!</v>
      </c>
      <c r="BE678" s="50" t="e">
        <f>VLOOKUP(Audit!#REF!,$V$13:$AE$22,9,FALSE) &amp; IF(Audit!#REF!=10,Audit!#REF!,"") &amp; IF(Audit!#REF!&lt;&gt;1,U678,"")</f>
        <v>#REF!</v>
      </c>
      <c r="BF678" s="47" t="e">
        <f t="shared" si="326"/>
        <v>#REF!</v>
      </c>
      <c r="BG678" s="50" t="e">
        <f>VLOOKUP(Audit!#REF!,$V$3:$AE$12,10,FALSE) &amp; Audit!#REF! &amp; IF(Audit!#REF!=10,Audit!#REF!,"")</f>
        <v>#REF!</v>
      </c>
      <c r="BH678" s="50" t="e">
        <f>VLOOKUP(Audit!#REF!,$V$13:$AE$22,10,FALSE) &amp; IF(Audit!#REF!=10,Audit!#REF!,"") &amp; IF(Audit!#REF!&lt;&gt;1,U678,"")</f>
        <v>#REF!</v>
      </c>
      <c r="BI678" s="47" t="e">
        <f t="shared" si="327"/>
        <v>#REF!</v>
      </c>
      <c r="BJ678" s="48" t="str">
        <f t="shared" si="328"/>
        <v/>
      </c>
      <c r="BK678" s="48" t="str">
        <f t="shared" si="329"/>
        <v/>
      </c>
      <c r="BL678" s="48" t="str">
        <f t="shared" si="330"/>
        <v/>
      </c>
      <c r="BM678" s="48" t="str">
        <f t="shared" si="331"/>
        <v/>
      </c>
      <c r="BN678" s="48" t="str">
        <f t="shared" si="332"/>
        <v/>
      </c>
      <c r="BO678" s="48" t="str">
        <f t="shared" si="333"/>
        <v/>
      </c>
      <c r="BP678" s="48" t="str">
        <f t="shared" si="334"/>
        <v/>
      </c>
      <c r="BQ678" s="48" t="str">
        <f t="shared" si="335"/>
        <v/>
      </c>
      <c r="BR678" s="48" t="str">
        <f t="shared" si="336"/>
        <v/>
      </c>
      <c r="BS678" s="48" t="str">
        <f t="shared" si="337"/>
        <v/>
      </c>
      <c r="BT678" s="48" t="str">
        <f t="shared" si="338"/>
        <v/>
      </c>
      <c r="BU678" s="48" t="str">
        <f t="shared" si="339"/>
        <v/>
      </c>
    </row>
    <row r="679" spans="1:73">
      <c r="A679" s="10" t="e">
        <f>Audit!#REF!</f>
        <v>#REF!</v>
      </c>
      <c r="B679" s="10" t="e">
        <f t="shared" si="310"/>
        <v>#REF!</v>
      </c>
      <c r="C679" s="17" t="e">
        <f>VLOOKUP(Audit!#REF!,$V$3:$AE$12,2,FALSE) &amp; VLOOKUP(Audit!#REF!,$V$13:$AE$22,2,FALSE)&amp; IF(Audit!#REF!=10,Audit!#REF!&amp;Audit!#REF!,"")</f>
        <v>#REF!</v>
      </c>
      <c r="D679" s="17" t="e">
        <f>VLOOKUP(Audit!#REF!,$V$3:$AE$12,3,FALSE) &amp; VLOOKUP(Audit!#REF!,$V$13:$AE$22,3,FALSE) &amp;IF(Audit!#REF!=10,Audit!#REF!&amp;Audit!#REF!,"")</f>
        <v>#REF!</v>
      </c>
      <c r="E679" s="17" t="e">
        <f>VLOOKUP(Audit!#REF!,$V$3:$AE$12,4,FALSE)&amp; Audit!#REF! &amp; VLOOKUP(Audit!#REF!,$V$13:$AE$22,4,FALSE)&amp; IF(Audit!#REF!=10,Audit!#REF!&amp;Audit!#REF!,"")</f>
        <v>#REF!</v>
      </c>
      <c r="F679" s="17" t="e">
        <f>VLOOKUP(Audit!#REF!,$V$3:$AE$12,5,FALSE) &amp; VLOOKUP(Audit!#REF!,$V$13:$AE$22,5,FALSE)&amp; IF(Audit!#REF!=10,Audit!#REF!&amp;Audit!#REF!,"")</f>
        <v>#REF!</v>
      </c>
      <c r="G679" s="17" t="e">
        <f>VLOOKUP(Audit!#REF!,$V$3:$AE$12,6,FALSE) &amp; VLOOKUP(Audit!#REF!,$V$13:$AE$22,6,FALSE)&amp; IF(Audit!#REF!=10,Audit!#REF!&amp;Audit!#REF!,"")</f>
        <v>#REF!</v>
      </c>
      <c r="H679" s="17" t="e">
        <f>VLOOKUP(Audit!#REF!,$V$3:$AE$12,7,FALSE) &amp; VLOOKUP(Audit!#REF!,$V$13:$AE$22,7,FALSE)&amp;IF(Audit!#REF!=10,Audit!#REF!&amp;Audit!#REF!,"")</f>
        <v>#REF!</v>
      </c>
      <c r="I679" s="17" t="e">
        <f>VLOOKUP(Audit!#REF!,$V$3:$AE$12,8,FALSE) &amp; Audit!#REF! &amp; VLOOKUP(Audit!#REF!,$V$13:$AE$22,8,FALSE)&amp;IF(Audit!#REF!=10,Audit!#REF!&amp;Audit!#REF!,"")</f>
        <v>#REF!</v>
      </c>
      <c r="J679" s="17" t="e">
        <f>VLOOKUP(Audit!#REF!,$V$3:$AE$12,9,FALSE) &amp; VLOOKUP(Audit!#REF!,$V$13:$AE$22,9,FALSE) &amp; IF(Audit!#REF!=10,Audit!#REF!&amp;Audit!#REF!,"") &amp; IF(Audit!#REF!&lt;&gt;1,U679,"")</f>
        <v>#REF!</v>
      </c>
      <c r="K679" s="17" t="e">
        <f>VLOOKUP(Audit!#REF!,$V$3:$AE$12,10,FALSE) &amp; Audit!#REF! &amp; VLOOKUP(Audit!#REF!,$V$13:$AE$22,10,FALSE) &amp; IF(Audit!#REF!=10,Audit!#REF!&amp;Audit!#REF!,"") &amp; IF(Audit!#REF!&lt;&gt;1,U679,"")</f>
        <v>#REF!</v>
      </c>
      <c r="L679" s="10" t="e">
        <f>Audit!#REF!</f>
        <v>#REF!</v>
      </c>
      <c r="M679" s="10" t="e">
        <f t="shared" si="311"/>
        <v>#REF!</v>
      </c>
      <c r="N679" s="10" t="e">
        <f t="shared" si="312"/>
        <v>#REF!</v>
      </c>
      <c r="O679" s="10" t="e">
        <f t="shared" si="313"/>
        <v>#REF!</v>
      </c>
      <c r="P679" s="10" t="e">
        <f t="shared" si="314"/>
        <v>#REF!</v>
      </c>
      <c r="Q679" s="10" t="e">
        <f t="shared" si="315"/>
        <v>#REF!</v>
      </c>
      <c r="R679" s="10" t="e">
        <f t="shared" si="316"/>
        <v>#REF!</v>
      </c>
      <c r="S679" s="10" t="e">
        <f t="shared" si="317"/>
        <v>#REF!</v>
      </c>
      <c r="T679" s="10" t="e">
        <f t="shared" si="318"/>
        <v>#REF!</v>
      </c>
      <c r="U679" s="17" t="e">
        <f>IF(Audit!#REF!="","",VLOOKUP(Audit!#REF!,$W$26:$X$35,2,FALSE)) &amp; Audit!#REF! &amp; IF(Audit!#REF!="","",IF(Audit!#REF!&lt;=1.4,VLOOKUP(Audit!#REF!,$W$38:X724,2,FALSE),VLOOKUP(Audit!#REF!,$W$51:$X$61,2,FALSE))) &amp; IF(Audit!#REF!="","",VLOOKUP(Audit!#REF!,$Y$26:$Z$35,2,FALSE) &amp; Audit!#REF! &amp; IF(Audit!#REF!="","",IF(Audit!#REF!&lt;=1.4,VLOOKUP(Audit!#REF!,$Y$38:$Z$48,2,FALSE),VLOOKUP(Audit!#REF!,$Y$51:$Z$61,2,FALSE))))</f>
        <v>#REF!</v>
      </c>
      <c r="V679" s="21"/>
      <c r="AH679" s="49" t="e">
        <f>Audit!#REF!</f>
        <v>#REF!</v>
      </c>
      <c r="AI679" s="50" t="e">
        <f>VLOOKUP(Audit!#REF!,$V$3:$AE$12,2,FALSE)&amp; IF(Audit!#REF!=10,Audit!#REF!,"")</f>
        <v>#REF!</v>
      </c>
      <c r="AJ679" s="50" t="e">
        <f>VLOOKUP(Audit!#REF!,$V$13:$AE$22,2,FALSE)&amp; IF(Audit!#REF!=10,Audit!#REF!,"")</f>
        <v>#REF!</v>
      </c>
      <c r="AK679" s="47" t="e">
        <f t="shared" si="319"/>
        <v>#REF!</v>
      </c>
      <c r="AL679" s="50" t="e">
        <f>VLOOKUP(Audit!#REF!,$V$3:$AE$12,3,FALSE)&amp; IF(Audit!#REF!=10,Audit!#REF!,"")</f>
        <v>#REF!</v>
      </c>
      <c r="AM679" s="50" t="e">
        <f>VLOOKUP(Audit!#REF!,$V$13:$AE$22,3,FALSE)&amp; IF(Audit!#REF!=10,Audit!#REF!,"")</f>
        <v>#REF!</v>
      </c>
      <c r="AN679" s="47" t="e">
        <f t="shared" si="320"/>
        <v>#REF!</v>
      </c>
      <c r="AO679" s="50" t="e">
        <f>VLOOKUP(Audit!#REF!,$V$3:$AE$12,4,FALSE) &amp;  Audit!#REF! &amp; IF(Audit!#REF!=10,Audit!#REF!,"")</f>
        <v>#REF!</v>
      </c>
      <c r="AP679" s="50" t="e">
        <f>VLOOKUP(Audit!#REF!,$V$13:$AE$22,4,FALSE)&amp; IF(Audit!#REF!=10,Audit!#REF!,"")</f>
        <v>#REF!</v>
      </c>
      <c r="AQ679" s="47" t="e">
        <f t="shared" si="321"/>
        <v>#REF!</v>
      </c>
      <c r="AR679" s="50" t="e">
        <f>VLOOKUP(Audit!#REF!,$V$3:$AE$12,5,FALSE)&amp; IF(Audit!#REF!=10,Audit!#REF!,"")</f>
        <v>#REF!</v>
      </c>
      <c r="AS679" s="50" t="e">
        <f>VLOOKUP(Audit!#REF!,$V$13:$AE$22,5,FALSE)&amp; IF(Audit!#REF!=10,Audit!#REF!,"")</f>
        <v>#REF!</v>
      </c>
      <c r="AT679" s="47" t="e">
        <f t="shared" si="322"/>
        <v>#REF!</v>
      </c>
      <c r="AU679" s="50" t="e">
        <f>VLOOKUP(Audit!#REF!,$V$3:$AE$12,6,FALSE)&amp; IF(Audit!#REF!=10,Audit!#REF!,"")</f>
        <v>#REF!</v>
      </c>
      <c r="AV679" s="50" t="e">
        <f>VLOOKUP(Audit!#REF!,$V$13:$AE$22,6,FALSE)&amp; IF(Audit!#REF!=10,Audit!#REF!,"")</f>
        <v>#REF!</v>
      </c>
      <c r="AW679" s="47" t="e">
        <f t="shared" si="323"/>
        <v>#REF!</v>
      </c>
      <c r="AX679" s="50" t="e">
        <f>VLOOKUP(Audit!#REF!,$V$3:$AE$12,7,FALSE)&amp; IF(Audit!#REF!=10,Audit!#REF!,"")</f>
        <v>#REF!</v>
      </c>
      <c r="AY679" s="50" t="e">
        <f>VLOOKUP(Audit!#REF!,$V$13:$AE$22,7,FALSE) &amp; IF(Audit!#REF!=10,Audit!#REF!,"")</f>
        <v>#REF!</v>
      </c>
      <c r="AZ679" s="47" t="e">
        <f t="shared" si="324"/>
        <v>#REF!</v>
      </c>
      <c r="BA679" s="50" t="e">
        <f>VLOOKUP(Audit!#REF!,$V$3:$AE$12,8,FALSE)&amp; Audit!#REF! &amp; IF(Audit!#REF!=10,Audit!#REF!,"")</f>
        <v>#REF!</v>
      </c>
      <c r="BB679" s="50" t="e">
        <f>VLOOKUP(Audit!#REF!,$V$13:$AE$22,8,FALSE) &amp; IF(Audit!#REF!=10,Audit!#REF!,"")</f>
        <v>#REF!</v>
      </c>
      <c r="BC679" s="47" t="e">
        <f t="shared" si="325"/>
        <v>#REF!</v>
      </c>
      <c r="BD679" s="50" t="e">
        <f>VLOOKUP(Audit!#REF!,$V$3:$AE$12,9,FALSE)&amp; IF(Audit!#REF!=10,Audit!#REF!,"")</f>
        <v>#REF!</v>
      </c>
      <c r="BE679" s="50" t="e">
        <f>VLOOKUP(Audit!#REF!,$V$13:$AE$22,9,FALSE) &amp; IF(Audit!#REF!=10,Audit!#REF!,"") &amp; IF(Audit!#REF!&lt;&gt;1,U679,"")</f>
        <v>#REF!</v>
      </c>
      <c r="BF679" s="47" t="e">
        <f t="shared" si="326"/>
        <v>#REF!</v>
      </c>
      <c r="BG679" s="50" t="e">
        <f>VLOOKUP(Audit!#REF!,$V$3:$AE$12,10,FALSE) &amp; Audit!#REF! &amp; IF(Audit!#REF!=10,Audit!#REF!,"")</f>
        <v>#REF!</v>
      </c>
      <c r="BH679" s="50" t="e">
        <f>VLOOKUP(Audit!#REF!,$V$13:$AE$22,10,FALSE) &amp; IF(Audit!#REF!=10,Audit!#REF!,"") &amp; IF(Audit!#REF!&lt;&gt;1,U679,"")</f>
        <v>#REF!</v>
      </c>
      <c r="BI679" s="47" t="e">
        <f t="shared" si="327"/>
        <v>#REF!</v>
      </c>
      <c r="BJ679" s="48" t="str">
        <f t="shared" si="328"/>
        <v/>
      </c>
      <c r="BK679" s="48" t="str">
        <f t="shared" si="329"/>
        <v/>
      </c>
      <c r="BL679" s="48" t="str">
        <f t="shared" si="330"/>
        <v/>
      </c>
      <c r="BM679" s="48" t="str">
        <f t="shared" si="331"/>
        <v/>
      </c>
      <c r="BN679" s="48" t="str">
        <f t="shared" si="332"/>
        <v/>
      </c>
      <c r="BO679" s="48" t="str">
        <f t="shared" si="333"/>
        <v/>
      </c>
      <c r="BP679" s="48" t="str">
        <f t="shared" si="334"/>
        <v/>
      </c>
      <c r="BQ679" s="48" t="str">
        <f t="shared" si="335"/>
        <v/>
      </c>
      <c r="BR679" s="48" t="str">
        <f t="shared" si="336"/>
        <v/>
      </c>
      <c r="BS679" s="48" t="str">
        <f t="shared" si="337"/>
        <v/>
      </c>
      <c r="BT679" s="48" t="str">
        <f t="shared" si="338"/>
        <v/>
      </c>
      <c r="BU679" s="48" t="str">
        <f t="shared" si="339"/>
        <v/>
      </c>
    </row>
    <row r="680" spans="1:73">
      <c r="A680" s="10" t="e">
        <f>Audit!#REF!</f>
        <v>#REF!</v>
      </c>
      <c r="B680" s="10" t="e">
        <f t="shared" si="310"/>
        <v>#REF!</v>
      </c>
      <c r="C680" s="17" t="e">
        <f>VLOOKUP(Audit!#REF!,$V$3:$AE$12,2,FALSE) &amp; VLOOKUP(Audit!#REF!,$V$13:$AE$22,2,FALSE)&amp; IF(Audit!#REF!=10,Audit!#REF!&amp;Audit!#REF!,"")</f>
        <v>#REF!</v>
      </c>
      <c r="D680" s="17" t="e">
        <f>VLOOKUP(Audit!#REF!,$V$3:$AE$12,3,FALSE) &amp; VLOOKUP(Audit!#REF!,$V$13:$AE$22,3,FALSE) &amp;IF(Audit!#REF!=10,Audit!#REF!&amp;Audit!#REF!,"")</f>
        <v>#REF!</v>
      </c>
      <c r="E680" s="17" t="e">
        <f>VLOOKUP(Audit!#REF!,$V$3:$AE$12,4,FALSE)&amp; Audit!#REF! &amp; VLOOKUP(Audit!#REF!,$V$13:$AE$22,4,FALSE)&amp; IF(Audit!#REF!=10,Audit!#REF!&amp;Audit!#REF!,"")</f>
        <v>#REF!</v>
      </c>
      <c r="F680" s="17" t="e">
        <f>VLOOKUP(Audit!#REF!,$V$3:$AE$12,5,FALSE) &amp; VLOOKUP(Audit!#REF!,$V$13:$AE$22,5,FALSE)&amp; IF(Audit!#REF!=10,Audit!#REF!&amp;Audit!#REF!,"")</f>
        <v>#REF!</v>
      </c>
      <c r="G680" s="17" t="e">
        <f>VLOOKUP(Audit!#REF!,$V$3:$AE$12,6,FALSE) &amp; VLOOKUP(Audit!#REF!,$V$13:$AE$22,6,FALSE)&amp; IF(Audit!#REF!=10,Audit!#REF!&amp;Audit!#REF!,"")</f>
        <v>#REF!</v>
      </c>
      <c r="H680" s="17" t="e">
        <f>VLOOKUP(Audit!#REF!,$V$3:$AE$12,7,FALSE) &amp; VLOOKUP(Audit!#REF!,$V$13:$AE$22,7,FALSE)&amp;IF(Audit!#REF!=10,Audit!#REF!&amp;Audit!#REF!,"")</f>
        <v>#REF!</v>
      </c>
      <c r="I680" s="17" t="e">
        <f>VLOOKUP(Audit!#REF!,$V$3:$AE$12,8,FALSE) &amp; Audit!#REF! &amp; VLOOKUP(Audit!#REF!,$V$13:$AE$22,8,FALSE)&amp;IF(Audit!#REF!=10,Audit!#REF!&amp;Audit!#REF!,"")</f>
        <v>#REF!</v>
      </c>
      <c r="J680" s="17" t="e">
        <f>VLOOKUP(Audit!#REF!,$V$3:$AE$12,9,FALSE) &amp; VLOOKUP(Audit!#REF!,$V$13:$AE$22,9,FALSE) &amp; IF(Audit!#REF!=10,Audit!#REF!&amp;Audit!#REF!,"") &amp; IF(Audit!#REF!&lt;&gt;1,U680,"")</f>
        <v>#REF!</v>
      </c>
      <c r="K680" s="17" t="e">
        <f>VLOOKUP(Audit!#REF!,$V$3:$AE$12,10,FALSE) &amp; Audit!#REF! &amp; VLOOKUP(Audit!#REF!,$V$13:$AE$22,10,FALSE) &amp; IF(Audit!#REF!=10,Audit!#REF!&amp;Audit!#REF!,"") &amp; IF(Audit!#REF!&lt;&gt;1,U680,"")</f>
        <v>#REF!</v>
      </c>
      <c r="L680" s="10" t="e">
        <f>Audit!#REF!</f>
        <v>#REF!</v>
      </c>
      <c r="M680" s="10" t="e">
        <f t="shared" si="311"/>
        <v>#REF!</v>
      </c>
      <c r="N680" s="10" t="e">
        <f t="shared" si="312"/>
        <v>#REF!</v>
      </c>
      <c r="O680" s="10" t="e">
        <f t="shared" si="313"/>
        <v>#REF!</v>
      </c>
      <c r="P680" s="10" t="e">
        <f t="shared" si="314"/>
        <v>#REF!</v>
      </c>
      <c r="Q680" s="10" t="e">
        <f t="shared" si="315"/>
        <v>#REF!</v>
      </c>
      <c r="R680" s="10" t="e">
        <f t="shared" si="316"/>
        <v>#REF!</v>
      </c>
      <c r="S680" s="10" t="e">
        <f t="shared" si="317"/>
        <v>#REF!</v>
      </c>
      <c r="T680" s="10" t="e">
        <f t="shared" si="318"/>
        <v>#REF!</v>
      </c>
      <c r="U680" s="17" t="e">
        <f>IF(Audit!#REF!="","",VLOOKUP(Audit!#REF!,$W$26:$X$35,2,FALSE)) &amp; Audit!#REF! &amp; IF(Audit!#REF!="","",IF(Audit!#REF!&lt;=1.4,VLOOKUP(Audit!#REF!,$W$38:X725,2,FALSE),VLOOKUP(Audit!#REF!,$W$51:$X$61,2,FALSE))) &amp; IF(Audit!#REF!="","",VLOOKUP(Audit!#REF!,$Y$26:$Z$35,2,FALSE) &amp; Audit!#REF! &amp; IF(Audit!#REF!="","",IF(Audit!#REF!&lt;=1.4,VLOOKUP(Audit!#REF!,$Y$38:$Z$48,2,FALSE),VLOOKUP(Audit!#REF!,$Y$51:$Z$61,2,FALSE))))</f>
        <v>#REF!</v>
      </c>
      <c r="V680" s="21"/>
      <c r="AH680" s="49" t="e">
        <f>Audit!#REF!</f>
        <v>#REF!</v>
      </c>
      <c r="AI680" s="50" t="e">
        <f>VLOOKUP(Audit!#REF!,$V$3:$AE$12,2,FALSE)&amp; IF(Audit!#REF!=10,Audit!#REF!,"")</f>
        <v>#REF!</v>
      </c>
      <c r="AJ680" s="50" t="e">
        <f>VLOOKUP(Audit!#REF!,$V$13:$AE$22,2,FALSE)&amp; IF(Audit!#REF!=10,Audit!#REF!,"")</f>
        <v>#REF!</v>
      </c>
      <c r="AK680" s="47" t="e">
        <f t="shared" si="319"/>
        <v>#REF!</v>
      </c>
      <c r="AL680" s="50" t="e">
        <f>VLOOKUP(Audit!#REF!,$V$3:$AE$12,3,FALSE)&amp; IF(Audit!#REF!=10,Audit!#REF!,"")</f>
        <v>#REF!</v>
      </c>
      <c r="AM680" s="50" t="e">
        <f>VLOOKUP(Audit!#REF!,$V$13:$AE$22,3,FALSE)&amp; IF(Audit!#REF!=10,Audit!#REF!,"")</f>
        <v>#REF!</v>
      </c>
      <c r="AN680" s="47" t="e">
        <f t="shared" si="320"/>
        <v>#REF!</v>
      </c>
      <c r="AO680" s="50" t="e">
        <f>VLOOKUP(Audit!#REF!,$V$3:$AE$12,4,FALSE) &amp;  Audit!#REF! &amp; IF(Audit!#REF!=10,Audit!#REF!,"")</f>
        <v>#REF!</v>
      </c>
      <c r="AP680" s="50" t="e">
        <f>VLOOKUP(Audit!#REF!,$V$13:$AE$22,4,FALSE)&amp; IF(Audit!#REF!=10,Audit!#REF!,"")</f>
        <v>#REF!</v>
      </c>
      <c r="AQ680" s="47" t="e">
        <f t="shared" si="321"/>
        <v>#REF!</v>
      </c>
      <c r="AR680" s="50" t="e">
        <f>VLOOKUP(Audit!#REF!,$V$3:$AE$12,5,FALSE)&amp; IF(Audit!#REF!=10,Audit!#REF!,"")</f>
        <v>#REF!</v>
      </c>
      <c r="AS680" s="50" t="e">
        <f>VLOOKUP(Audit!#REF!,$V$13:$AE$22,5,FALSE)&amp; IF(Audit!#REF!=10,Audit!#REF!,"")</f>
        <v>#REF!</v>
      </c>
      <c r="AT680" s="47" t="e">
        <f t="shared" si="322"/>
        <v>#REF!</v>
      </c>
      <c r="AU680" s="50" t="e">
        <f>VLOOKUP(Audit!#REF!,$V$3:$AE$12,6,FALSE)&amp; IF(Audit!#REF!=10,Audit!#REF!,"")</f>
        <v>#REF!</v>
      </c>
      <c r="AV680" s="50" t="e">
        <f>VLOOKUP(Audit!#REF!,$V$13:$AE$22,6,FALSE)&amp; IF(Audit!#REF!=10,Audit!#REF!,"")</f>
        <v>#REF!</v>
      </c>
      <c r="AW680" s="47" t="e">
        <f t="shared" si="323"/>
        <v>#REF!</v>
      </c>
      <c r="AX680" s="50" t="e">
        <f>VLOOKUP(Audit!#REF!,$V$3:$AE$12,7,FALSE)&amp; IF(Audit!#REF!=10,Audit!#REF!,"")</f>
        <v>#REF!</v>
      </c>
      <c r="AY680" s="50" t="e">
        <f>VLOOKUP(Audit!#REF!,$V$13:$AE$22,7,FALSE) &amp; IF(Audit!#REF!=10,Audit!#REF!,"")</f>
        <v>#REF!</v>
      </c>
      <c r="AZ680" s="47" t="e">
        <f t="shared" si="324"/>
        <v>#REF!</v>
      </c>
      <c r="BA680" s="50" t="e">
        <f>VLOOKUP(Audit!#REF!,$V$3:$AE$12,8,FALSE)&amp; Audit!#REF! &amp; IF(Audit!#REF!=10,Audit!#REF!,"")</f>
        <v>#REF!</v>
      </c>
      <c r="BB680" s="50" t="e">
        <f>VLOOKUP(Audit!#REF!,$V$13:$AE$22,8,FALSE) &amp; IF(Audit!#REF!=10,Audit!#REF!,"")</f>
        <v>#REF!</v>
      </c>
      <c r="BC680" s="47" t="e">
        <f t="shared" si="325"/>
        <v>#REF!</v>
      </c>
      <c r="BD680" s="50" t="e">
        <f>VLOOKUP(Audit!#REF!,$V$3:$AE$12,9,FALSE)&amp; IF(Audit!#REF!=10,Audit!#REF!,"")</f>
        <v>#REF!</v>
      </c>
      <c r="BE680" s="50" t="e">
        <f>VLOOKUP(Audit!#REF!,$V$13:$AE$22,9,FALSE) &amp; IF(Audit!#REF!=10,Audit!#REF!,"") &amp; IF(Audit!#REF!&lt;&gt;1,U680,"")</f>
        <v>#REF!</v>
      </c>
      <c r="BF680" s="47" t="e">
        <f t="shared" si="326"/>
        <v>#REF!</v>
      </c>
      <c r="BG680" s="50" t="e">
        <f>VLOOKUP(Audit!#REF!,$V$3:$AE$12,10,FALSE) &amp; Audit!#REF! &amp; IF(Audit!#REF!=10,Audit!#REF!,"")</f>
        <v>#REF!</v>
      </c>
      <c r="BH680" s="50" t="e">
        <f>VLOOKUP(Audit!#REF!,$V$13:$AE$22,10,FALSE) &amp; IF(Audit!#REF!=10,Audit!#REF!,"") &amp; IF(Audit!#REF!&lt;&gt;1,U680,"")</f>
        <v>#REF!</v>
      </c>
      <c r="BI680" s="47" t="e">
        <f t="shared" si="327"/>
        <v>#REF!</v>
      </c>
      <c r="BJ680" s="48" t="str">
        <f t="shared" si="328"/>
        <v/>
      </c>
      <c r="BK680" s="48" t="str">
        <f t="shared" si="329"/>
        <v/>
      </c>
      <c r="BL680" s="48" t="str">
        <f t="shared" si="330"/>
        <v/>
      </c>
      <c r="BM680" s="48" t="str">
        <f t="shared" si="331"/>
        <v/>
      </c>
      <c r="BN680" s="48" t="str">
        <f t="shared" si="332"/>
        <v/>
      </c>
      <c r="BO680" s="48" t="str">
        <f t="shared" si="333"/>
        <v/>
      </c>
      <c r="BP680" s="48" t="str">
        <f t="shared" si="334"/>
        <v/>
      </c>
      <c r="BQ680" s="48" t="str">
        <f t="shared" si="335"/>
        <v/>
      </c>
      <c r="BR680" s="48" t="str">
        <f t="shared" si="336"/>
        <v/>
      </c>
      <c r="BS680" s="48" t="str">
        <f t="shared" si="337"/>
        <v/>
      </c>
      <c r="BT680" s="48" t="str">
        <f t="shared" si="338"/>
        <v/>
      </c>
      <c r="BU680" s="48" t="str">
        <f t="shared" si="339"/>
        <v/>
      </c>
    </row>
    <row r="681" spans="1:73">
      <c r="A681" s="10" t="e">
        <f>Audit!#REF!</f>
        <v>#REF!</v>
      </c>
      <c r="B681" s="10" t="e">
        <f t="shared" si="310"/>
        <v>#REF!</v>
      </c>
      <c r="C681" s="17" t="e">
        <f>VLOOKUP(Audit!#REF!,$V$3:$AE$12,2,FALSE) &amp; VLOOKUP(Audit!#REF!,$V$13:$AE$22,2,FALSE)&amp; IF(Audit!#REF!=10,Audit!#REF!&amp;Audit!#REF!,"")</f>
        <v>#REF!</v>
      </c>
      <c r="D681" s="17" t="e">
        <f>VLOOKUP(Audit!#REF!,$V$3:$AE$12,3,FALSE) &amp; VLOOKUP(Audit!#REF!,$V$13:$AE$22,3,FALSE) &amp;IF(Audit!#REF!=10,Audit!#REF!&amp;Audit!#REF!,"")</f>
        <v>#REF!</v>
      </c>
      <c r="E681" s="17" t="e">
        <f>VLOOKUP(Audit!#REF!,$V$3:$AE$12,4,FALSE)&amp; Audit!#REF! &amp; VLOOKUP(Audit!#REF!,$V$13:$AE$22,4,FALSE)&amp; IF(Audit!#REF!=10,Audit!#REF!&amp;Audit!#REF!,"")</f>
        <v>#REF!</v>
      </c>
      <c r="F681" s="17" t="e">
        <f>VLOOKUP(Audit!#REF!,$V$3:$AE$12,5,FALSE) &amp; VLOOKUP(Audit!#REF!,$V$13:$AE$22,5,FALSE)&amp; IF(Audit!#REF!=10,Audit!#REF!&amp;Audit!#REF!,"")</f>
        <v>#REF!</v>
      </c>
      <c r="G681" s="17" t="e">
        <f>VLOOKUP(Audit!#REF!,$V$3:$AE$12,6,FALSE) &amp; VLOOKUP(Audit!#REF!,$V$13:$AE$22,6,FALSE)&amp; IF(Audit!#REF!=10,Audit!#REF!&amp;Audit!#REF!,"")</f>
        <v>#REF!</v>
      </c>
      <c r="H681" s="17" t="e">
        <f>VLOOKUP(Audit!#REF!,$V$3:$AE$12,7,FALSE) &amp; VLOOKUP(Audit!#REF!,$V$13:$AE$22,7,FALSE)&amp;IF(Audit!#REF!=10,Audit!#REF!&amp;Audit!#REF!,"")</f>
        <v>#REF!</v>
      </c>
      <c r="I681" s="17" t="e">
        <f>VLOOKUP(Audit!#REF!,$V$3:$AE$12,8,FALSE) &amp; Audit!#REF! &amp; VLOOKUP(Audit!#REF!,$V$13:$AE$22,8,FALSE)&amp;IF(Audit!#REF!=10,Audit!#REF!&amp;Audit!#REF!,"")</f>
        <v>#REF!</v>
      </c>
      <c r="J681" s="17" t="e">
        <f>VLOOKUP(Audit!#REF!,$V$3:$AE$12,9,FALSE) &amp; VLOOKUP(Audit!#REF!,$V$13:$AE$22,9,FALSE) &amp; IF(Audit!#REF!=10,Audit!#REF!&amp;Audit!#REF!,"") &amp; IF(Audit!#REF!&lt;&gt;1,U681,"")</f>
        <v>#REF!</v>
      </c>
      <c r="K681" s="17" t="e">
        <f>VLOOKUP(Audit!#REF!,$V$3:$AE$12,10,FALSE) &amp; Audit!#REF! &amp; VLOOKUP(Audit!#REF!,$V$13:$AE$22,10,FALSE) &amp; IF(Audit!#REF!=10,Audit!#REF!&amp;Audit!#REF!,"") &amp; IF(Audit!#REF!&lt;&gt;1,U681,"")</f>
        <v>#REF!</v>
      </c>
      <c r="L681" s="10" t="e">
        <f>Audit!#REF!</f>
        <v>#REF!</v>
      </c>
      <c r="M681" s="10" t="e">
        <f t="shared" si="311"/>
        <v>#REF!</v>
      </c>
      <c r="N681" s="10" t="e">
        <f t="shared" si="312"/>
        <v>#REF!</v>
      </c>
      <c r="O681" s="10" t="e">
        <f t="shared" si="313"/>
        <v>#REF!</v>
      </c>
      <c r="P681" s="10" t="e">
        <f t="shared" si="314"/>
        <v>#REF!</v>
      </c>
      <c r="Q681" s="10" t="e">
        <f t="shared" si="315"/>
        <v>#REF!</v>
      </c>
      <c r="R681" s="10" t="e">
        <f t="shared" si="316"/>
        <v>#REF!</v>
      </c>
      <c r="S681" s="10" t="e">
        <f t="shared" si="317"/>
        <v>#REF!</v>
      </c>
      <c r="T681" s="10" t="e">
        <f t="shared" si="318"/>
        <v>#REF!</v>
      </c>
      <c r="U681" s="17" t="e">
        <f>IF(Audit!#REF!="","",VLOOKUP(Audit!#REF!,$W$26:$X$35,2,FALSE)) &amp; Audit!#REF! &amp; IF(Audit!#REF!="","",IF(Audit!#REF!&lt;=1.4,VLOOKUP(Audit!#REF!,$W$38:X726,2,FALSE),VLOOKUP(Audit!#REF!,$W$51:$X$61,2,FALSE))) &amp; IF(Audit!#REF!="","",VLOOKUP(Audit!#REF!,$Y$26:$Z$35,2,FALSE) &amp; Audit!#REF! &amp; IF(Audit!#REF!="","",IF(Audit!#REF!&lt;=1.4,VLOOKUP(Audit!#REF!,$Y$38:$Z$48,2,FALSE),VLOOKUP(Audit!#REF!,$Y$51:$Z$61,2,FALSE))))</f>
        <v>#REF!</v>
      </c>
      <c r="V681" s="21"/>
      <c r="AH681" s="49" t="e">
        <f>Audit!#REF!</f>
        <v>#REF!</v>
      </c>
      <c r="AI681" s="50" t="e">
        <f>VLOOKUP(Audit!#REF!,$V$3:$AE$12,2,FALSE)&amp; IF(Audit!#REF!=10,Audit!#REF!,"")</f>
        <v>#REF!</v>
      </c>
      <c r="AJ681" s="50" t="e">
        <f>VLOOKUP(Audit!#REF!,$V$13:$AE$22,2,FALSE)&amp; IF(Audit!#REF!=10,Audit!#REF!,"")</f>
        <v>#REF!</v>
      </c>
      <c r="AK681" s="47" t="e">
        <f t="shared" si="319"/>
        <v>#REF!</v>
      </c>
      <c r="AL681" s="50" t="e">
        <f>VLOOKUP(Audit!#REF!,$V$3:$AE$12,3,FALSE)&amp; IF(Audit!#REF!=10,Audit!#REF!,"")</f>
        <v>#REF!</v>
      </c>
      <c r="AM681" s="50" t="e">
        <f>VLOOKUP(Audit!#REF!,$V$13:$AE$22,3,FALSE)&amp; IF(Audit!#REF!=10,Audit!#REF!,"")</f>
        <v>#REF!</v>
      </c>
      <c r="AN681" s="47" t="e">
        <f t="shared" si="320"/>
        <v>#REF!</v>
      </c>
      <c r="AO681" s="50" t="e">
        <f>VLOOKUP(Audit!#REF!,$V$3:$AE$12,4,FALSE) &amp;  Audit!#REF! &amp; IF(Audit!#REF!=10,Audit!#REF!,"")</f>
        <v>#REF!</v>
      </c>
      <c r="AP681" s="50" t="e">
        <f>VLOOKUP(Audit!#REF!,$V$13:$AE$22,4,FALSE)&amp; IF(Audit!#REF!=10,Audit!#REF!,"")</f>
        <v>#REF!</v>
      </c>
      <c r="AQ681" s="47" t="e">
        <f t="shared" si="321"/>
        <v>#REF!</v>
      </c>
      <c r="AR681" s="50" t="e">
        <f>VLOOKUP(Audit!#REF!,$V$3:$AE$12,5,FALSE)&amp; IF(Audit!#REF!=10,Audit!#REF!,"")</f>
        <v>#REF!</v>
      </c>
      <c r="AS681" s="50" t="e">
        <f>VLOOKUP(Audit!#REF!,$V$13:$AE$22,5,FALSE)&amp; IF(Audit!#REF!=10,Audit!#REF!,"")</f>
        <v>#REF!</v>
      </c>
      <c r="AT681" s="47" t="e">
        <f t="shared" si="322"/>
        <v>#REF!</v>
      </c>
      <c r="AU681" s="50" t="e">
        <f>VLOOKUP(Audit!#REF!,$V$3:$AE$12,6,FALSE)&amp; IF(Audit!#REF!=10,Audit!#REF!,"")</f>
        <v>#REF!</v>
      </c>
      <c r="AV681" s="50" t="e">
        <f>VLOOKUP(Audit!#REF!,$V$13:$AE$22,6,FALSE)&amp; IF(Audit!#REF!=10,Audit!#REF!,"")</f>
        <v>#REF!</v>
      </c>
      <c r="AW681" s="47" t="e">
        <f t="shared" si="323"/>
        <v>#REF!</v>
      </c>
      <c r="AX681" s="50" t="e">
        <f>VLOOKUP(Audit!#REF!,$V$3:$AE$12,7,FALSE)&amp; IF(Audit!#REF!=10,Audit!#REF!,"")</f>
        <v>#REF!</v>
      </c>
      <c r="AY681" s="50" t="e">
        <f>VLOOKUP(Audit!#REF!,$V$13:$AE$22,7,FALSE) &amp; IF(Audit!#REF!=10,Audit!#REF!,"")</f>
        <v>#REF!</v>
      </c>
      <c r="AZ681" s="47" t="e">
        <f t="shared" si="324"/>
        <v>#REF!</v>
      </c>
      <c r="BA681" s="50" t="e">
        <f>VLOOKUP(Audit!#REF!,$V$3:$AE$12,8,FALSE)&amp; Audit!#REF! &amp; IF(Audit!#REF!=10,Audit!#REF!,"")</f>
        <v>#REF!</v>
      </c>
      <c r="BB681" s="50" t="e">
        <f>VLOOKUP(Audit!#REF!,$V$13:$AE$22,8,FALSE) &amp; IF(Audit!#REF!=10,Audit!#REF!,"")</f>
        <v>#REF!</v>
      </c>
      <c r="BC681" s="47" t="e">
        <f t="shared" si="325"/>
        <v>#REF!</v>
      </c>
      <c r="BD681" s="50" t="e">
        <f>VLOOKUP(Audit!#REF!,$V$3:$AE$12,9,FALSE)&amp; IF(Audit!#REF!=10,Audit!#REF!,"")</f>
        <v>#REF!</v>
      </c>
      <c r="BE681" s="50" t="e">
        <f>VLOOKUP(Audit!#REF!,$V$13:$AE$22,9,FALSE) &amp; IF(Audit!#REF!=10,Audit!#REF!,"") &amp; IF(Audit!#REF!&lt;&gt;1,U681,"")</f>
        <v>#REF!</v>
      </c>
      <c r="BF681" s="47" t="e">
        <f t="shared" si="326"/>
        <v>#REF!</v>
      </c>
      <c r="BG681" s="50" t="e">
        <f>VLOOKUP(Audit!#REF!,$V$3:$AE$12,10,FALSE) &amp; Audit!#REF! &amp; IF(Audit!#REF!=10,Audit!#REF!,"")</f>
        <v>#REF!</v>
      </c>
      <c r="BH681" s="50" t="e">
        <f>VLOOKUP(Audit!#REF!,$V$13:$AE$22,10,FALSE) &amp; IF(Audit!#REF!=10,Audit!#REF!,"") &amp; IF(Audit!#REF!&lt;&gt;1,U681,"")</f>
        <v>#REF!</v>
      </c>
      <c r="BI681" s="47" t="e">
        <f t="shared" si="327"/>
        <v>#REF!</v>
      </c>
      <c r="BJ681" s="48" t="str">
        <f t="shared" si="328"/>
        <v/>
      </c>
      <c r="BK681" s="48" t="str">
        <f t="shared" si="329"/>
        <v/>
      </c>
      <c r="BL681" s="48" t="str">
        <f t="shared" si="330"/>
        <v/>
      </c>
      <c r="BM681" s="48" t="str">
        <f t="shared" si="331"/>
        <v/>
      </c>
      <c r="BN681" s="48" t="str">
        <f t="shared" si="332"/>
        <v/>
      </c>
      <c r="BO681" s="48" t="str">
        <f t="shared" si="333"/>
        <v/>
      </c>
      <c r="BP681" s="48" t="str">
        <f t="shared" si="334"/>
        <v/>
      </c>
      <c r="BQ681" s="48" t="str">
        <f t="shared" si="335"/>
        <v/>
      </c>
      <c r="BR681" s="48" t="str">
        <f t="shared" si="336"/>
        <v/>
      </c>
      <c r="BS681" s="48" t="str">
        <f t="shared" si="337"/>
        <v/>
      </c>
      <c r="BT681" s="48" t="str">
        <f t="shared" si="338"/>
        <v/>
      </c>
      <c r="BU681" s="48" t="str">
        <f t="shared" si="339"/>
        <v/>
      </c>
    </row>
    <row r="682" spans="1:73">
      <c r="A682" s="10" t="e">
        <f>Audit!#REF!</f>
        <v>#REF!</v>
      </c>
      <c r="B682" s="10" t="e">
        <f t="shared" si="310"/>
        <v>#REF!</v>
      </c>
      <c r="C682" s="17" t="e">
        <f>VLOOKUP(Audit!#REF!,$V$3:$AE$12,2,FALSE) &amp; VLOOKUP(Audit!#REF!,$V$13:$AE$22,2,FALSE)&amp; IF(Audit!#REF!=10,Audit!#REF!&amp;Audit!#REF!,"")</f>
        <v>#REF!</v>
      </c>
      <c r="D682" s="17" t="e">
        <f>VLOOKUP(Audit!#REF!,$V$3:$AE$12,3,FALSE) &amp; VLOOKUP(Audit!#REF!,$V$13:$AE$22,3,FALSE) &amp;IF(Audit!#REF!=10,Audit!#REF!&amp;Audit!#REF!,"")</f>
        <v>#REF!</v>
      </c>
      <c r="E682" s="17" t="e">
        <f>VLOOKUP(Audit!#REF!,$V$3:$AE$12,4,FALSE)&amp; Audit!#REF! &amp; VLOOKUP(Audit!#REF!,$V$13:$AE$22,4,FALSE)&amp; IF(Audit!#REF!=10,Audit!#REF!&amp;Audit!#REF!,"")</f>
        <v>#REF!</v>
      </c>
      <c r="F682" s="17" t="e">
        <f>VLOOKUP(Audit!#REF!,$V$3:$AE$12,5,FALSE) &amp; VLOOKUP(Audit!#REF!,$V$13:$AE$22,5,FALSE)&amp; IF(Audit!#REF!=10,Audit!#REF!&amp;Audit!#REF!,"")</f>
        <v>#REF!</v>
      </c>
      <c r="G682" s="17" t="e">
        <f>VLOOKUP(Audit!#REF!,$V$3:$AE$12,6,FALSE) &amp; VLOOKUP(Audit!#REF!,$V$13:$AE$22,6,FALSE)&amp; IF(Audit!#REF!=10,Audit!#REF!&amp;Audit!#REF!,"")</f>
        <v>#REF!</v>
      </c>
      <c r="H682" s="17" t="e">
        <f>VLOOKUP(Audit!#REF!,$V$3:$AE$12,7,FALSE) &amp; VLOOKUP(Audit!#REF!,$V$13:$AE$22,7,FALSE)&amp;IF(Audit!#REF!=10,Audit!#REF!&amp;Audit!#REF!,"")</f>
        <v>#REF!</v>
      </c>
      <c r="I682" s="17" t="e">
        <f>VLOOKUP(Audit!#REF!,$V$3:$AE$12,8,FALSE) &amp; Audit!#REF! &amp; VLOOKUP(Audit!#REF!,$V$13:$AE$22,8,FALSE)&amp;IF(Audit!#REF!=10,Audit!#REF!&amp;Audit!#REF!,"")</f>
        <v>#REF!</v>
      </c>
      <c r="J682" s="17" t="e">
        <f>VLOOKUP(Audit!#REF!,$V$3:$AE$12,9,FALSE) &amp; VLOOKUP(Audit!#REF!,$V$13:$AE$22,9,FALSE) &amp; IF(Audit!#REF!=10,Audit!#REF!&amp;Audit!#REF!,"") &amp; IF(Audit!#REF!&lt;&gt;1,U682,"")</f>
        <v>#REF!</v>
      </c>
      <c r="K682" s="17" t="e">
        <f>VLOOKUP(Audit!#REF!,$V$3:$AE$12,10,FALSE) &amp; Audit!#REF! &amp; VLOOKUP(Audit!#REF!,$V$13:$AE$22,10,FALSE) &amp; IF(Audit!#REF!=10,Audit!#REF!&amp;Audit!#REF!,"") &amp; IF(Audit!#REF!&lt;&gt;1,U682,"")</f>
        <v>#REF!</v>
      </c>
      <c r="L682" s="10" t="e">
        <f>Audit!#REF!</f>
        <v>#REF!</v>
      </c>
      <c r="M682" s="10" t="e">
        <f t="shared" si="311"/>
        <v>#REF!</v>
      </c>
      <c r="N682" s="10" t="e">
        <f t="shared" si="312"/>
        <v>#REF!</v>
      </c>
      <c r="O682" s="10" t="e">
        <f t="shared" si="313"/>
        <v>#REF!</v>
      </c>
      <c r="P682" s="10" t="e">
        <f t="shared" si="314"/>
        <v>#REF!</v>
      </c>
      <c r="Q682" s="10" t="e">
        <f t="shared" si="315"/>
        <v>#REF!</v>
      </c>
      <c r="R682" s="10" t="e">
        <f t="shared" si="316"/>
        <v>#REF!</v>
      </c>
      <c r="S682" s="10" t="e">
        <f t="shared" si="317"/>
        <v>#REF!</v>
      </c>
      <c r="T682" s="10" t="e">
        <f t="shared" si="318"/>
        <v>#REF!</v>
      </c>
      <c r="U682" s="17" t="e">
        <f>IF(Audit!#REF!="","",VLOOKUP(Audit!#REF!,$W$26:$X$35,2,FALSE)) &amp; Audit!#REF! &amp; IF(Audit!#REF!="","",IF(Audit!#REF!&lt;=1.4,VLOOKUP(Audit!#REF!,$W$38:X727,2,FALSE),VLOOKUP(Audit!#REF!,$W$51:$X$61,2,FALSE))) &amp; IF(Audit!#REF!="","",VLOOKUP(Audit!#REF!,$Y$26:$Z$35,2,FALSE) &amp; Audit!#REF! &amp; IF(Audit!#REF!="","",IF(Audit!#REF!&lt;=1.4,VLOOKUP(Audit!#REF!,$Y$38:$Z$48,2,FALSE),VLOOKUP(Audit!#REF!,$Y$51:$Z$61,2,FALSE))))</f>
        <v>#REF!</v>
      </c>
      <c r="V682" s="21"/>
      <c r="AH682" s="49" t="e">
        <f>Audit!#REF!</f>
        <v>#REF!</v>
      </c>
      <c r="AI682" s="50" t="e">
        <f>VLOOKUP(Audit!#REF!,$V$3:$AE$12,2,FALSE)&amp; IF(Audit!#REF!=10,Audit!#REF!,"")</f>
        <v>#REF!</v>
      </c>
      <c r="AJ682" s="50" t="e">
        <f>VLOOKUP(Audit!#REF!,$V$13:$AE$22,2,FALSE)&amp; IF(Audit!#REF!=10,Audit!#REF!,"")</f>
        <v>#REF!</v>
      </c>
      <c r="AK682" s="47" t="e">
        <f t="shared" si="319"/>
        <v>#REF!</v>
      </c>
      <c r="AL682" s="50" t="e">
        <f>VLOOKUP(Audit!#REF!,$V$3:$AE$12,3,FALSE)&amp; IF(Audit!#REF!=10,Audit!#REF!,"")</f>
        <v>#REF!</v>
      </c>
      <c r="AM682" s="50" t="e">
        <f>VLOOKUP(Audit!#REF!,$V$13:$AE$22,3,FALSE)&amp; IF(Audit!#REF!=10,Audit!#REF!,"")</f>
        <v>#REF!</v>
      </c>
      <c r="AN682" s="47" t="e">
        <f t="shared" si="320"/>
        <v>#REF!</v>
      </c>
      <c r="AO682" s="50" t="e">
        <f>VLOOKUP(Audit!#REF!,$V$3:$AE$12,4,FALSE) &amp;  Audit!#REF! &amp; IF(Audit!#REF!=10,Audit!#REF!,"")</f>
        <v>#REF!</v>
      </c>
      <c r="AP682" s="50" t="e">
        <f>VLOOKUP(Audit!#REF!,$V$13:$AE$22,4,FALSE)&amp; IF(Audit!#REF!=10,Audit!#REF!,"")</f>
        <v>#REF!</v>
      </c>
      <c r="AQ682" s="47" t="e">
        <f t="shared" si="321"/>
        <v>#REF!</v>
      </c>
      <c r="AR682" s="50" t="e">
        <f>VLOOKUP(Audit!#REF!,$V$3:$AE$12,5,FALSE)&amp; IF(Audit!#REF!=10,Audit!#REF!,"")</f>
        <v>#REF!</v>
      </c>
      <c r="AS682" s="50" t="e">
        <f>VLOOKUP(Audit!#REF!,$V$13:$AE$22,5,FALSE)&amp; IF(Audit!#REF!=10,Audit!#REF!,"")</f>
        <v>#REF!</v>
      </c>
      <c r="AT682" s="47" t="e">
        <f t="shared" si="322"/>
        <v>#REF!</v>
      </c>
      <c r="AU682" s="50" t="e">
        <f>VLOOKUP(Audit!#REF!,$V$3:$AE$12,6,FALSE)&amp; IF(Audit!#REF!=10,Audit!#REF!,"")</f>
        <v>#REF!</v>
      </c>
      <c r="AV682" s="50" t="e">
        <f>VLOOKUP(Audit!#REF!,$V$13:$AE$22,6,FALSE)&amp; IF(Audit!#REF!=10,Audit!#REF!,"")</f>
        <v>#REF!</v>
      </c>
      <c r="AW682" s="47" t="e">
        <f t="shared" si="323"/>
        <v>#REF!</v>
      </c>
      <c r="AX682" s="50" t="e">
        <f>VLOOKUP(Audit!#REF!,$V$3:$AE$12,7,FALSE)&amp; IF(Audit!#REF!=10,Audit!#REF!,"")</f>
        <v>#REF!</v>
      </c>
      <c r="AY682" s="50" t="e">
        <f>VLOOKUP(Audit!#REF!,$V$13:$AE$22,7,FALSE) &amp; IF(Audit!#REF!=10,Audit!#REF!,"")</f>
        <v>#REF!</v>
      </c>
      <c r="AZ682" s="47" t="e">
        <f t="shared" si="324"/>
        <v>#REF!</v>
      </c>
      <c r="BA682" s="50" t="e">
        <f>VLOOKUP(Audit!#REF!,$V$3:$AE$12,8,FALSE)&amp; Audit!#REF! &amp; IF(Audit!#REF!=10,Audit!#REF!,"")</f>
        <v>#REF!</v>
      </c>
      <c r="BB682" s="50" t="e">
        <f>VLOOKUP(Audit!#REF!,$V$13:$AE$22,8,FALSE) &amp; IF(Audit!#REF!=10,Audit!#REF!,"")</f>
        <v>#REF!</v>
      </c>
      <c r="BC682" s="47" t="e">
        <f t="shared" si="325"/>
        <v>#REF!</v>
      </c>
      <c r="BD682" s="50" t="e">
        <f>VLOOKUP(Audit!#REF!,$V$3:$AE$12,9,FALSE)&amp; IF(Audit!#REF!=10,Audit!#REF!,"")</f>
        <v>#REF!</v>
      </c>
      <c r="BE682" s="50" t="e">
        <f>VLOOKUP(Audit!#REF!,$V$13:$AE$22,9,FALSE) &amp; IF(Audit!#REF!=10,Audit!#REF!,"") &amp; IF(Audit!#REF!&lt;&gt;1,U682,"")</f>
        <v>#REF!</v>
      </c>
      <c r="BF682" s="47" t="e">
        <f t="shared" si="326"/>
        <v>#REF!</v>
      </c>
      <c r="BG682" s="50" t="e">
        <f>VLOOKUP(Audit!#REF!,$V$3:$AE$12,10,FALSE) &amp; Audit!#REF! &amp; IF(Audit!#REF!=10,Audit!#REF!,"")</f>
        <v>#REF!</v>
      </c>
      <c r="BH682" s="50" t="e">
        <f>VLOOKUP(Audit!#REF!,$V$13:$AE$22,10,FALSE) &amp; IF(Audit!#REF!=10,Audit!#REF!,"") &amp; IF(Audit!#REF!&lt;&gt;1,U682,"")</f>
        <v>#REF!</v>
      </c>
      <c r="BI682" s="47" t="e">
        <f t="shared" si="327"/>
        <v>#REF!</v>
      </c>
      <c r="BJ682" s="48" t="str">
        <f t="shared" si="328"/>
        <v/>
      </c>
      <c r="BK682" s="48" t="str">
        <f t="shared" si="329"/>
        <v/>
      </c>
      <c r="BL682" s="48" t="str">
        <f t="shared" si="330"/>
        <v/>
      </c>
      <c r="BM682" s="48" t="str">
        <f t="shared" si="331"/>
        <v/>
      </c>
      <c r="BN682" s="48" t="str">
        <f t="shared" si="332"/>
        <v/>
      </c>
      <c r="BO682" s="48" t="str">
        <f t="shared" si="333"/>
        <v/>
      </c>
      <c r="BP682" s="48" t="str">
        <f t="shared" si="334"/>
        <v/>
      </c>
      <c r="BQ682" s="48" t="str">
        <f t="shared" si="335"/>
        <v/>
      </c>
      <c r="BR682" s="48" t="str">
        <f t="shared" si="336"/>
        <v/>
      </c>
      <c r="BS682" s="48" t="str">
        <f t="shared" si="337"/>
        <v/>
      </c>
      <c r="BT682" s="48" t="str">
        <f t="shared" si="338"/>
        <v/>
      </c>
      <c r="BU682" s="48" t="str">
        <f t="shared" si="339"/>
        <v/>
      </c>
    </row>
    <row r="683" spans="1:73">
      <c r="A683" s="10" t="e">
        <f>Audit!#REF!</f>
        <v>#REF!</v>
      </c>
      <c r="B683" s="10" t="e">
        <f t="shared" si="310"/>
        <v>#REF!</v>
      </c>
      <c r="C683" s="17" t="e">
        <f>VLOOKUP(Audit!#REF!,$V$3:$AE$12,2,FALSE) &amp; VLOOKUP(Audit!#REF!,$V$13:$AE$22,2,FALSE)&amp; IF(Audit!#REF!=10,Audit!#REF!&amp;Audit!#REF!,"")</f>
        <v>#REF!</v>
      </c>
      <c r="D683" s="17" t="e">
        <f>VLOOKUP(Audit!#REF!,$V$3:$AE$12,3,FALSE) &amp; VLOOKUP(Audit!#REF!,$V$13:$AE$22,3,FALSE) &amp;IF(Audit!#REF!=10,Audit!#REF!&amp;Audit!#REF!,"")</f>
        <v>#REF!</v>
      </c>
      <c r="E683" s="17" t="e">
        <f>VLOOKUP(Audit!#REF!,$V$3:$AE$12,4,FALSE)&amp; Audit!#REF! &amp; VLOOKUP(Audit!#REF!,$V$13:$AE$22,4,FALSE)&amp; IF(Audit!#REF!=10,Audit!#REF!&amp;Audit!#REF!,"")</f>
        <v>#REF!</v>
      </c>
      <c r="F683" s="17" t="e">
        <f>VLOOKUP(Audit!#REF!,$V$3:$AE$12,5,FALSE) &amp; VLOOKUP(Audit!#REF!,$V$13:$AE$22,5,FALSE)&amp; IF(Audit!#REF!=10,Audit!#REF!&amp;Audit!#REF!,"")</f>
        <v>#REF!</v>
      </c>
      <c r="G683" s="17" t="e">
        <f>VLOOKUP(Audit!#REF!,$V$3:$AE$12,6,FALSE) &amp; VLOOKUP(Audit!#REF!,$V$13:$AE$22,6,FALSE)&amp; IF(Audit!#REF!=10,Audit!#REF!&amp;Audit!#REF!,"")</f>
        <v>#REF!</v>
      </c>
      <c r="H683" s="17" t="e">
        <f>VLOOKUP(Audit!#REF!,$V$3:$AE$12,7,FALSE) &amp; VLOOKUP(Audit!#REF!,$V$13:$AE$22,7,FALSE)&amp;IF(Audit!#REF!=10,Audit!#REF!&amp;Audit!#REF!,"")</f>
        <v>#REF!</v>
      </c>
      <c r="I683" s="17" t="e">
        <f>VLOOKUP(Audit!#REF!,$V$3:$AE$12,8,FALSE) &amp; Audit!#REF! &amp; VLOOKUP(Audit!#REF!,$V$13:$AE$22,8,FALSE)&amp;IF(Audit!#REF!=10,Audit!#REF!&amp;Audit!#REF!,"")</f>
        <v>#REF!</v>
      </c>
      <c r="J683" s="17" t="e">
        <f>VLOOKUP(Audit!#REF!,$V$3:$AE$12,9,FALSE) &amp; VLOOKUP(Audit!#REF!,$V$13:$AE$22,9,FALSE) &amp; IF(Audit!#REF!=10,Audit!#REF!&amp;Audit!#REF!,"") &amp; IF(Audit!#REF!&lt;&gt;1,U683,"")</f>
        <v>#REF!</v>
      </c>
      <c r="K683" s="17" t="e">
        <f>VLOOKUP(Audit!#REF!,$V$3:$AE$12,10,FALSE) &amp; Audit!#REF! &amp; VLOOKUP(Audit!#REF!,$V$13:$AE$22,10,FALSE) &amp; IF(Audit!#REF!=10,Audit!#REF!&amp;Audit!#REF!,"") &amp; IF(Audit!#REF!&lt;&gt;1,U683,"")</f>
        <v>#REF!</v>
      </c>
      <c r="L683" s="10" t="e">
        <f>Audit!#REF!</f>
        <v>#REF!</v>
      </c>
      <c r="M683" s="10" t="e">
        <f t="shared" si="311"/>
        <v>#REF!</v>
      </c>
      <c r="N683" s="10" t="e">
        <f t="shared" si="312"/>
        <v>#REF!</v>
      </c>
      <c r="O683" s="10" t="e">
        <f t="shared" si="313"/>
        <v>#REF!</v>
      </c>
      <c r="P683" s="10" t="e">
        <f t="shared" si="314"/>
        <v>#REF!</v>
      </c>
      <c r="Q683" s="10" t="e">
        <f t="shared" si="315"/>
        <v>#REF!</v>
      </c>
      <c r="R683" s="10" t="e">
        <f t="shared" si="316"/>
        <v>#REF!</v>
      </c>
      <c r="S683" s="10" t="e">
        <f t="shared" si="317"/>
        <v>#REF!</v>
      </c>
      <c r="T683" s="10" t="e">
        <f t="shared" si="318"/>
        <v>#REF!</v>
      </c>
      <c r="U683" s="17" t="e">
        <f>IF(Audit!#REF!="","",VLOOKUP(Audit!#REF!,$W$26:$X$35,2,FALSE)) &amp; Audit!#REF! &amp; IF(Audit!#REF!="","",IF(Audit!#REF!&lt;=1.4,VLOOKUP(Audit!#REF!,$W$38:X728,2,FALSE),VLOOKUP(Audit!#REF!,$W$51:$X$61,2,FALSE))) &amp; IF(Audit!#REF!="","",VLOOKUP(Audit!#REF!,$Y$26:$Z$35,2,FALSE) &amp; Audit!#REF! &amp; IF(Audit!#REF!="","",IF(Audit!#REF!&lt;=1.4,VLOOKUP(Audit!#REF!,$Y$38:$Z$48,2,FALSE),VLOOKUP(Audit!#REF!,$Y$51:$Z$61,2,FALSE))))</f>
        <v>#REF!</v>
      </c>
      <c r="V683" s="21"/>
      <c r="AH683" s="49" t="e">
        <f>Audit!#REF!</f>
        <v>#REF!</v>
      </c>
      <c r="AI683" s="50" t="e">
        <f>VLOOKUP(Audit!#REF!,$V$3:$AE$12,2,FALSE)&amp; IF(Audit!#REF!=10,Audit!#REF!,"")</f>
        <v>#REF!</v>
      </c>
      <c r="AJ683" s="50" t="e">
        <f>VLOOKUP(Audit!#REF!,$V$13:$AE$22,2,FALSE)&amp; IF(Audit!#REF!=10,Audit!#REF!,"")</f>
        <v>#REF!</v>
      </c>
      <c r="AK683" s="47" t="e">
        <f t="shared" si="319"/>
        <v>#REF!</v>
      </c>
      <c r="AL683" s="50" t="e">
        <f>VLOOKUP(Audit!#REF!,$V$3:$AE$12,3,FALSE)&amp; IF(Audit!#REF!=10,Audit!#REF!,"")</f>
        <v>#REF!</v>
      </c>
      <c r="AM683" s="50" t="e">
        <f>VLOOKUP(Audit!#REF!,$V$13:$AE$22,3,FALSE)&amp; IF(Audit!#REF!=10,Audit!#REF!,"")</f>
        <v>#REF!</v>
      </c>
      <c r="AN683" s="47" t="e">
        <f t="shared" si="320"/>
        <v>#REF!</v>
      </c>
      <c r="AO683" s="50" t="e">
        <f>VLOOKUP(Audit!#REF!,$V$3:$AE$12,4,FALSE) &amp;  Audit!#REF! &amp; IF(Audit!#REF!=10,Audit!#REF!,"")</f>
        <v>#REF!</v>
      </c>
      <c r="AP683" s="50" t="e">
        <f>VLOOKUP(Audit!#REF!,$V$13:$AE$22,4,FALSE)&amp; IF(Audit!#REF!=10,Audit!#REF!,"")</f>
        <v>#REF!</v>
      </c>
      <c r="AQ683" s="47" t="e">
        <f t="shared" si="321"/>
        <v>#REF!</v>
      </c>
      <c r="AR683" s="50" t="e">
        <f>VLOOKUP(Audit!#REF!,$V$3:$AE$12,5,FALSE)&amp; IF(Audit!#REF!=10,Audit!#REF!,"")</f>
        <v>#REF!</v>
      </c>
      <c r="AS683" s="50" t="e">
        <f>VLOOKUP(Audit!#REF!,$V$13:$AE$22,5,FALSE)&amp; IF(Audit!#REF!=10,Audit!#REF!,"")</f>
        <v>#REF!</v>
      </c>
      <c r="AT683" s="47" t="e">
        <f t="shared" si="322"/>
        <v>#REF!</v>
      </c>
      <c r="AU683" s="50" t="e">
        <f>VLOOKUP(Audit!#REF!,$V$3:$AE$12,6,FALSE)&amp; IF(Audit!#REF!=10,Audit!#REF!,"")</f>
        <v>#REF!</v>
      </c>
      <c r="AV683" s="50" t="e">
        <f>VLOOKUP(Audit!#REF!,$V$13:$AE$22,6,FALSE)&amp; IF(Audit!#REF!=10,Audit!#REF!,"")</f>
        <v>#REF!</v>
      </c>
      <c r="AW683" s="47" t="e">
        <f t="shared" si="323"/>
        <v>#REF!</v>
      </c>
      <c r="AX683" s="50" t="e">
        <f>VLOOKUP(Audit!#REF!,$V$3:$AE$12,7,FALSE)&amp; IF(Audit!#REF!=10,Audit!#REF!,"")</f>
        <v>#REF!</v>
      </c>
      <c r="AY683" s="50" t="e">
        <f>VLOOKUP(Audit!#REF!,$V$13:$AE$22,7,FALSE) &amp; IF(Audit!#REF!=10,Audit!#REF!,"")</f>
        <v>#REF!</v>
      </c>
      <c r="AZ683" s="47" t="e">
        <f t="shared" si="324"/>
        <v>#REF!</v>
      </c>
      <c r="BA683" s="50" t="e">
        <f>VLOOKUP(Audit!#REF!,$V$3:$AE$12,8,FALSE)&amp; Audit!#REF! &amp; IF(Audit!#REF!=10,Audit!#REF!,"")</f>
        <v>#REF!</v>
      </c>
      <c r="BB683" s="50" t="e">
        <f>VLOOKUP(Audit!#REF!,$V$13:$AE$22,8,FALSE) &amp; IF(Audit!#REF!=10,Audit!#REF!,"")</f>
        <v>#REF!</v>
      </c>
      <c r="BC683" s="47" t="e">
        <f t="shared" si="325"/>
        <v>#REF!</v>
      </c>
      <c r="BD683" s="50" t="e">
        <f>VLOOKUP(Audit!#REF!,$V$3:$AE$12,9,FALSE)&amp; IF(Audit!#REF!=10,Audit!#REF!,"")</f>
        <v>#REF!</v>
      </c>
      <c r="BE683" s="50" t="e">
        <f>VLOOKUP(Audit!#REF!,$V$13:$AE$22,9,FALSE) &amp; IF(Audit!#REF!=10,Audit!#REF!,"") &amp; IF(Audit!#REF!&lt;&gt;1,U683,"")</f>
        <v>#REF!</v>
      </c>
      <c r="BF683" s="47" t="e">
        <f t="shared" si="326"/>
        <v>#REF!</v>
      </c>
      <c r="BG683" s="50" t="e">
        <f>VLOOKUP(Audit!#REF!,$V$3:$AE$12,10,FALSE) &amp; Audit!#REF! &amp; IF(Audit!#REF!=10,Audit!#REF!,"")</f>
        <v>#REF!</v>
      </c>
      <c r="BH683" s="50" t="e">
        <f>VLOOKUP(Audit!#REF!,$V$13:$AE$22,10,FALSE) &amp; IF(Audit!#REF!=10,Audit!#REF!,"") &amp; IF(Audit!#REF!&lt;&gt;1,U683,"")</f>
        <v>#REF!</v>
      </c>
      <c r="BI683" s="47" t="e">
        <f t="shared" si="327"/>
        <v>#REF!</v>
      </c>
      <c r="BJ683" s="48" t="str">
        <f t="shared" si="328"/>
        <v/>
      </c>
      <c r="BK683" s="48" t="str">
        <f t="shared" si="329"/>
        <v/>
      </c>
      <c r="BL683" s="48" t="str">
        <f t="shared" si="330"/>
        <v/>
      </c>
      <c r="BM683" s="48" t="str">
        <f t="shared" si="331"/>
        <v/>
      </c>
      <c r="BN683" s="48" t="str">
        <f t="shared" si="332"/>
        <v/>
      </c>
      <c r="BO683" s="48" t="str">
        <f t="shared" si="333"/>
        <v/>
      </c>
      <c r="BP683" s="48" t="str">
        <f t="shared" si="334"/>
        <v/>
      </c>
      <c r="BQ683" s="48" t="str">
        <f t="shared" si="335"/>
        <v/>
      </c>
      <c r="BR683" s="48" t="str">
        <f t="shared" si="336"/>
        <v/>
      </c>
      <c r="BS683" s="48" t="str">
        <f t="shared" si="337"/>
        <v/>
      </c>
      <c r="BT683" s="48" t="str">
        <f t="shared" si="338"/>
        <v/>
      </c>
      <c r="BU683" s="48" t="str">
        <f t="shared" si="339"/>
        <v/>
      </c>
    </row>
    <row r="684" spans="1:73">
      <c r="A684" s="10" t="e">
        <f>Audit!#REF!</f>
        <v>#REF!</v>
      </c>
      <c r="B684" s="10" t="e">
        <f t="shared" si="310"/>
        <v>#REF!</v>
      </c>
      <c r="C684" s="17" t="e">
        <f>VLOOKUP(Audit!#REF!,$V$3:$AE$12,2,FALSE) &amp; VLOOKUP(Audit!#REF!,$V$13:$AE$22,2,FALSE)&amp; IF(Audit!#REF!=10,Audit!#REF!&amp;Audit!#REF!,"")</f>
        <v>#REF!</v>
      </c>
      <c r="D684" s="17" t="e">
        <f>VLOOKUP(Audit!#REF!,$V$3:$AE$12,3,FALSE) &amp; VLOOKUP(Audit!#REF!,$V$13:$AE$22,3,FALSE) &amp;IF(Audit!#REF!=10,Audit!#REF!&amp;Audit!#REF!,"")</f>
        <v>#REF!</v>
      </c>
      <c r="E684" s="17" t="e">
        <f>VLOOKUP(Audit!#REF!,$V$3:$AE$12,4,FALSE)&amp; Audit!#REF! &amp; VLOOKUP(Audit!#REF!,$V$13:$AE$22,4,FALSE)&amp; IF(Audit!#REF!=10,Audit!#REF!&amp;Audit!#REF!,"")</f>
        <v>#REF!</v>
      </c>
      <c r="F684" s="17" t="e">
        <f>VLOOKUP(Audit!#REF!,$V$3:$AE$12,5,FALSE) &amp; VLOOKUP(Audit!#REF!,$V$13:$AE$22,5,FALSE)&amp; IF(Audit!#REF!=10,Audit!#REF!&amp;Audit!#REF!,"")</f>
        <v>#REF!</v>
      </c>
      <c r="G684" s="17" t="e">
        <f>VLOOKUP(Audit!#REF!,$V$3:$AE$12,6,FALSE) &amp; VLOOKUP(Audit!#REF!,$V$13:$AE$22,6,FALSE)&amp; IF(Audit!#REF!=10,Audit!#REF!&amp;Audit!#REF!,"")</f>
        <v>#REF!</v>
      </c>
      <c r="H684" s="17" t="e">
        <f>VLOOKUP(Audit!#REF!,$V$3:$AE$12,7,FALSE) &amp; VLOOKUP(Audit!#REF!,$V$13:$AE$22,7,FALSE)&amp;IF(Audit!#REF!=10,Audit!#REF!&amp;Audit!#REF!,"")</f>
        <v>#REF!</v>
      </c>
      <c r="I684" s="17" t="e">
        <f>VLOOKUP(Audit!#REF!,$V$3:$AE$12,8,FALSE) &amp; Audit!#REF! &amp; VLOOKUP(Audit!#REF!,$V$13:$AE$22,8,FALSE)&amp;IF(Audit!#REF!=10,Audit!#REF!&amp;Audit!#REF!,"")</f>
        <v>#REF!</v>
      </c>
      <c r="J684" s="17" t="e">
        <f>VLOOKUP(Audit!#REF!,$V$3:$AE$12,9,FALSE) &amp; VLOOKUP(Audit!#REF!,$V$13:$AE$22,9,FALSE) &amp; IF(Audit!#REF!=10,Audit!#REF!&amp;Audit!#REF!,"") &amp; IF(Audit!#REF!&lt;&gt;1,U684,"")</f>
        <v>#REF!</v>
      </c>
      <c r="K684" s="17" t="e">
        <f>VLOOKUP(Audit!#REF!,$V$3:$AE$12,10,FALSE) &amp; Audit!#REF! &amp; VLOOKUP(Audit!#REF!,$V$13:$AE$22,10,FALSE) &amp; IF(Audit!#REF!=10,Audit!#REF!&amp;Audit!#REF!,"") &amp; IF(Audit!#REF!&lt;&gt;1,U684,"")</f>
        <v>#REF!</v>
      </c>
      <c r="L684" s="10" t="e">
        <f>Audit!#REF!</f>
        <v>#REF!</v>
      </c>
      <c r="M684" s="10" t="e">
        <f t="shared" si="311"/>
        <v>#REF!</v>
      </c>
      <c r="N684" s="10" t="e">
        <f t="shared" si="312"/>
        <v>#REF!</v>
      </c>
      <c r="O684" s="10" t="e">
        <f t="shared" si="313"/>
        <v>#REF!</v>
      </c>
      <c r="P684" s="10" t="e">
        <f t="shared" si="314"/>
        <v>#REF!</v>
      </c>
      <c r="Q684" s="10" t="e">
        <f t="shared" si="315"/>
        <v>#REF!</v>
      </c>
      <c r="R684" s="10" t="e">
        <f t="shared" si="316"/>
        <v>#REF!</v>
      </c>
      <c r="S684" s="10" t="e">
        <f t="shared" si="317"/>
        <v>#REF!</v>
      </c>
      <c r="T684" s="10" t="e">
        <f t="shared" si="318"/>
        <v>#REF!</v>
      </c>
      <c r="U684" s="17" t="e">
        <f>IF(Audit!#REF!="","",VLOOKUP(Audit!#REF!,$W$26:$X$35,2,FALSE)) &amp; Audit!#REF! &amp; IF(Audit!#REF!="","",IF(Audit!#REF!&lt;=1.4,VLOOKUP(Audit!#REF!,$W$38:X729,2,FALSE),VLOOKUP(Audit!#REF!,$W$51:$X$61,2,FALSE))) &amp; IF(Audit!#REF!="","",VLOOKUP(Audit!#REF!,$Y$26:$Z$35,2,FALSE) &amp; Audit!#REF! &amp; IF(Audit!#REF!="","",IF(Audit!#REF!&lt;=1.4,VLOOKUP(Audit!#REF!,$Y$38:$Z$48,2,FALSE),VLOOKUP(Audit!#REF!,$Y$51:$Z$61,2,FALSE))))</f>
        <v>#REF!</v>
      </c>
      <c r="V684" s="21"/>
      <c r="AH684" s="49" t="e">
        <f>Audit!#REF!</f>
        <v>#REF!</v>
      </c>
      <c r="AI684" s="50" t="e">
        <f>VLOOKUP(Audit!#REF!,$V$3:$AE$12,2,FALSE)&amp; IF(Audit!#REF!=10,Audit!#REF!,"")</f>
        <v>#REF!</v>
      </c>
      <c r="AJ684" s="50" t="e">
        <f>VLOOKUP(Audit!#REF!,$V$13:$AE$22,2,FALSE)&amp; IF(Audit!#REF!=10,Audit!#REF!,"")</f>
        <v>#REF!</v>
      </c>
      <c r="AK684" s="47" t="e">
        <f t="shared" si="319"/>
        <v>#REF!</v>
      </c>
      <c r="AL684" s="50" t="e">
        <f>VLOOKUP(Audit!#REF!,$V$3:$AE$12,3,FALSE)&amp; IF(Audit!#REF!=10,Audit!#REF!,"")</f>
        <v>#REF!</v>
      </c>
      <c r="AM684" s="50" t="e">
        <f>VLOOKUP(Audit!#REF!,$V$13:$AE$22,3,FALSE)&amp; IF(Audit!#REF!=10,Audit!#REF!,"")</f>
        <v>#REF!</v>
      </c>
      <c r="AN684" s="47" t="e">
        <f t="shared" si="320"/>
        <v>#REF!</v>
      </c>
      <c r="AO684" s="50" t="e">
        <f>VLOOKUP(Audit!#REF!,$V$3:$AE$12,4,FALSE) &amp;  Audit!#REF! &amp; IF(Audit!#REF!=10,Audit!#REF!,"")</f>
        <v>#REF!</v>
      </c>
      <c r="AP684" s="50" t="e">
        <f>VLOOKUP(Audit!#REF!,$V$13:$AE$22,4,FALSE)&amp; IF(Audit!#REF!=10,Audit!#REF!,"")</f>
        <v>#REF!</v>
      </c>
      <c r="AQ684" s="47" t="e">
        <f t="shared" si="321"/>
        <v>#REF!</v>
      </c>
      <c r="AR684" s="50" t="e">
        <f>VLOOKUP(Audit!#REF!,$V$3:$AE$12,5,FALSE)&amp; IF(Audit!#REF!=10,Audit!#REF!,"")</f>
        <v>#REF!</v>
      </c>
      <c r="AS684" s="50" t="e">
        <f>VLOOKUP(Audit!#REF!,$V$13:$AE$22,5,FALSE)&amp; IF(Audit!#REF!=10,Audit!#REF!,"")</f>
        <v>#REF!</v>
      </c>
      <c r="AT684" s="47" t="e">
        <f t="shared" si="322"/>
        <v>#REF!</v>
      </c>
      <c r="AU684" s="50" t="e">
        <f>VLOOKUP(Audit!#REF!,$V$3:$AE$12,6,FALSE)&amp; IF(Audit!#REF!=10,Audit!#REF!,"")</f>
        <v>#REF!</v>
      </c>
      <c r="AV684" s="50" t="e">
        <f>VLOOKUP(Audit!#REF!,$V$13:$AE$22,6,FALSE)&amp; IF(Audit!#REF!=10,Audit!#REF!,"")</f>
        <v>#REF!</v>
      </c>
      <c r="AW684" s="47" t="e">
        <f t="shared" si="323"/>
        <v>#REF!</v>
      </c>
      <c r="AX684" s="50" t="e">
        <f>VLOOKUP(Audit!#REF!,$V$3:$AE$12,7,FALSE)&amp; IF(Audit!#REF!=10,Audit!#REF!,"")</f>
        <v>#REF!</v>
      </c>
      <c r="AY684" s="50" t="e">
        <f>VLOOKUP(Audit!#REF!,$V$13:$AE$22,7,FALSE) &amp; IF(Audit!#REF!=10,Audit!#REF!,"")</f>
        <v>#REF!</v>
      </c>
      <c r="AZ684" s="47" t="e">
        <f t="shared" si="324"/>
        <v>#REF!</v>
      </c>
      <c r="BA684" s="50" t="e">
        <f>VLOOKUP(Audit!#REF!,$V$3:$AE$12,8,FALSE)&amp; Audit!#REF! &amp; IF(Audit!#REF!=10,Audit!#REF!,"")</f>
        <v>#REF!</v>
      </c>
      <c r="BB684" s="50" t="e">
        <f>VLOOKUP(Audit!#REF!,$V$13:$AE$22,8,FALSE) &amp; IF(Audit!#REF!=10,Audit!#REF!,"")</f>
        <v>#REF!</v>
      </c>
      <c r="BC684" s="47" t="e">
        <f t="shared" si="325"/>
        <v>#REF!</v>
      </c>
      <c r="BD684" s="50" t="e">
        <f>VLOOKUP(Audit!#REF!,$V$3:$AE$12,9,FALSE)&amp; IF(Audit!#REF!=10,Audit!#REF!,"")</f>
        <v>#REF!</v>
      </c>
      <c r="BE684" s="50" t="e">
        <f>VLOOKUP(Audit!#REF!,$V$13:$AE$22,9,FALSE) &amp; IF(Audit!#REF!=10,Audit!#REF!,"") &amp; IF(Audit!#REF!&lt;&gt;1,U684,"")</f>
        <v>#REF!</v>
      </c>
      <c r="BF684" s="47" t="e">
        <f t="shared" si="326"/>
        <v>#REF!</v>
      </c>
      <c r="BG684" s="50" t="e">
        <f>VLOOKUP(Audit!#REF!,$V$3:$AE$12,10,FALSE) &amp; Audit!#REF! &amp; IF(Audit!#REF!=10,Audit!#REF!,"")</f>
        <v>#REF!</v>
      </c>
      <c r="BH684" s="50" t="e">
        <f>VLOOKUP(Audit!#REF!,$V$13:$AE$22,10,FALSE) &amp; IF(Audit!#REF!=10,Audit!#REF!,"") &amp; IF(Audit!#REF!&lt;&gt;1,U684,"")</f>
        <v>#REF!</v>
      </c>
      <c r="BI684" s="47" t="e">
        <f t="shared" si="327"/>
        <v>#REF!</v>
      </c>
      <c r="BJ684" s="48" t="str">
        <f t="shared" si="328"/>
        <v/>
      </c>
      <c r="BK684" s="48" t="str">
        <f t="shared" si="329"/>
        <v/>
      </c>
      <c r="BL684" s="48" t="str">
        <f t="shared" si="330"/>
        <v/>
      </c>
      <c r="BM684" s="48" t="str">
        <f t="shared" si="331"/>
        <v/>
      </c>
      <c r="BN684" s="48" t="str">
        <f t="shared" si="332"/>
        <v/>
      </c>
      <c r="BO684" s="48" t="str">
        <f t="shared" si="333"/>
        <v/>
      </c>
      <c r="BP684" s="48" t="str">
        <f t="shared" si="334"/>
        <v/>
      </c>
      <c r="BQ684" s="48" t="str">
        <f t="shared" si="335"/>
        <v/>
      </c>
      <c r="BR684" s="48" t="str">
        <f t="shared" si="336"/>
        <v/>
      </c>
      <c r="BS684" s="48" t="str">
        <f t="shared" si="337"/>
        <v/>
      </c>
      <c r="BT684" s="48" t="str">
        <f t="shared" si="338"/>
        <v/>
      </c>
      <c r="BU684" s="48" t="str">
        <f t="shared" si="339"/>
        <v/>
      </c>
    </row>
    <row r="685" spans="1:73">
      <c r="A685" s="10" t="e">
        <f>Audit!#REF!</f>
        <v>#REF!</v>
      </c>
      <c r="B685" s="10" t="e">
        <f t="shared" si="310"/>
        <v>#REF!</v>
      </c>
      <c r="C685" s="17" t="e">
        <f>VLOOKUP(Audit!#REF!,$V$3:$AE$12,2,FALSE) &amp; VLOOKUP(Audit!#REF!,$V$13:$AE$22,2,FALSE)&amp; IF(Audit!#REF!=10,Audit!#REF!&amp;Audit!#REF!,"")</f>
        <v>#REF!</v>
      </c>
      <c r="D685" s="17" t="e">
        <f>VLOOKUP(Audit!#REF!,$V$3:$AE$12,3,FALSE) &amp; VLOOKUP(Audit!#REF!,$V$13:$AE$22,3,FALSE) &amp;IF(Audit!#REF!=10,Audit!#REF!&amp;Audit!#REF!,"")</f>
        <v>#REF!</v>
      </c>
      <c r="E685" s="17" t="e">
        <f>VLOOKUP(Audit!#REF!,$V$3:$AE$12,4,FALSE)&amp; Audit!#REF! &amp; VLOOKUP(Audit!#REF!,$V$13:$AE$22,4,FALSE)&amp; IF(Audit!#REF!=10,Audit!#REF!&amp;Audit!#REF!,"")</f>
        <v>#REF!</v>
      </c>
      <c r="F685" s="17" t="e">
        <f>VLOOKUP(Audit!#REF!,$V$3:$AE$12,5,FALSE) &amp; VLOOKUP(Audit!#REF!,$V$13:$AE$22,5,FALSE)&amp; IF(Audit!#REF!=10,Audit!#REF!&amp;Audit!#REF!,"")</f>
        <v>#REF!</v>
      </c>
      <c r="G685" s="17" t="e">
        <f>VLOOKUP(Audit!#REF!,$V$3:$AE$12,6,FALSE) &amp; VLOOKUP(Audit!#REF!,$V$13:$AE$22,6,FALSE)&amp; IF(Audit!#REF!=10,Audit!#REF!&amp;Audit!#REF!,"")</f>
        <v>#REF!</v>
      </c>
      <c r="H685" s="17" t="e">
        <f>VLOOKUP(Audit!#REF!,$V$3:$AE$12,7,FALSE) &amp; VLOOKUP(Audit!#REF!,$V$13:$AE$22,7,FALSE)&amp;IF(Audit!#REF!=10,Audit!#REF!&amp;Audit!#REF!,"")</f>
        <v>#REF!</v>
      </c>
      <c r="I685" s="17" t="e">
        <f>VLOOKUP(Audit!#REF!,$V$3:$AE$12,8,FALSE) &amp; Audit!#REF! &amp; VLOOKUP(Audit!#REF!,$V$13:$AE$22,8,FALSE)&amp;IF(Audit!#REF!=10,Audit!#REF!&amp;Audit!#REF!,"")</f>
        <v>#REF!</v>
      </c>
      <c r="J685" s="17" t="e">
        <f>VLOOKUP(Audit!#REF!,$V$3:$AE$12,9,FALSE) &amp; VLOOKUP(Audit!#REF!,$V$13:$AE$22,9,FALSE) &amp; IF(Audit!#REF!=10,Audit!#REF!&amp;Audit!#REF!,"") &amp; IF(Audit!#REF!&lt;&gt;1,U685,"")</f>
        <v>#REF!</v>
      </c>
      <c r="K685" s="17" t="e">
        <f>VLOOKUP(Audit!#REF!,$V$3:$AE$12,10,FALSE) &amp; Audit!#REF! &amp; VLOOKUP(Audit!#REF!,$V$13:$AE$22,10,FALSE) &amp; IF(Audit!#REF!=10,Audit!#REF!&amp;Audit!#REF!,"") &amp; IF(Audit!#REF!&lt;&gt;1,U685,"")</f>
        <v>#REF!</v>
      </c>
      <c r="L685" s="10" t="e">
        <f>Audit!#REF!</f>
        <v>#REF!</v>
      </c>
      <c r="M685" s="10" t="e">
        <f t="shared" si="311"/>
        <v>#REF!</v>
      </c>
      <c r="N685" s="10" t="e">
        <f t="shared" si="312"/>
        <v>#REF!</v>
      </c>
      <c r="O685" s="10" t="e">
        <f t="shared" si="313"/>
        <v>#REF!</v>
      </c>
      <c r="P685" s="10" t="e">
        <f t="shared" si="314"/>
        <v>#REF!</v>
      </c>
      <c r="Q685" s="10" t="e">
        <f t="shared" si="315"/>
        <v>#REF!</v>
      </c>
      <c r="R685" s="10" t="e">
        <f t="shared" si="316"/>
        <v>#REF!</v>
      </c>
      <c r="S685" s="10" t="e">
        <f t="shared" si="317"/>
        <v>#REF!</v>
      </c>
      <c r="T685" s="10" t="e">
        <f t="shared" si="318"/>
        <v>#REF!</v>
      </c>
      <c r="U685" s="17" t="e">
        <f>IF(Audit!#REF!="","",VLOOKUP(Audit!#REF!,$W$26:$X$35,2,FALSE)) &amp; Audit!#REF! &amp; IF(Audit!#REF!="","",IF(Audit!#REF!&lt;=1.4,VLOOKUP(Audit!#REF!,$W$38:X730,2,FALSE),VLOOKUP(Audit!#REF!,$W$51:$X$61,2,FALSE))) &amp; IF(Audit!#REF!="","",VLOOKUP(Audit!#REF!,$Y$26:$Z$35,2,FALSE) &amp; Audit!#REF! &amp; IF(Audit!#REF!="","",IF(Audit!#REF!&lt;=1.4,VLOOKUP(Audit!#REF!,$Y$38:$Z$48,2,FALSE),VLOOKUP(Audit!#REF!,$Y$51:$Z$61,2,FALSE))))</f>
        <v>#REF!</v>
      </c>
      <c r="V685" s="21"/>
      <c r="AH685" s="49" t="e">
        <f>Audit!#REF!</f>
        <v>#REF!</v>
      </c>
      <c r="AI685" s="50" t="e">
        <f>VLOOKUP(Audit!#REF!,$V$3:$AE$12,2,FALSE)&amp; IF(Audit!#REF!=10,Audit!#REF!,"")</f>
        <v>#REF!</v>
      </c>
      <c r="AJ685" s="50" t="e">
        <f>VLOOKUP(Audit!#REF!,$V$13:$AE$22,2,FALSE)&amp; IF(Audit!#REF!=10,Audit!#REF!,"")</f>
        <v>#REF!</v>
      </c>
      <c r="AK685" s="47" t="e">
        <f t="shared" si="319"/>
        <v>#REF!</v>
      </c>
      <c r="AL685" s="50" t="e">
        <f>VLOOKUP(Audit!#REF!,$V$3:$AE$12,3,FALSE)&amp; IF(Audit!#REF!=10,Audit!#REF!,"")</f>
        <v>#REF!</v>
      </c>
      <c r="AM685" s="50" t="e">
        <f>VLOOKUP(Audit!#REF!,$V$13:$AE$22,3,FALSE)&amp; IF(Audit!#REF!=10,Audit!#REF!,"")</f>
        <v>#REF!</v>
      </c>
      <c r="AN685" s="47" t="e">
        <f t="shared" si="320"/>
        <v>#REF!</v>
      </c>
      <c r="AO685" s="50" t="e">
        <f>VLOOKUP(Audit!#REF!,$V$3:$AE$12,4,FALSE) &amp;  Audit!#REF! &amp; IF(Audit!#REF!=10,Audit!#REF!,"")</f>
        <v>#REF!</v>
      </c>
      <c r="AP685" s="50" t="e">
        <f>VLOOKUP(Audit!#REF!,$V$13:$AE$22,4,FALSE)&amp; IF(Audit!#REF!=10,Audit!#REF!,"")</f>
        <v>#REF!</v>
      </c>
      <c r="AQ685" s="47" t="e">
        <f t="shared" si="321"/>
        <v>#REF!</v>
      </c>
      <c r="AR685" s="50" t="e">
        <f>VLOOKUP(Audit!#REF!,$V$3:$AE$12,5,FALSE)&amp; IF(Audit!#REF!=10,Audit!#REF!,"")</f>
        <v>#REF!</v>
      </c>
      <c r="AS685" s="50" t="e">
        <f>VLOOKUP(Audit!#REF!,$V$13:$AE$22,5,FALSE)&amp; IF(Audit!#REF!=10,Audit!#REF!,"")</f>
        <v>#REF!</v>
      </c>
      <c r="AT685" s="47" t="e">
        <f t="shared" si="322"/>
        <v>#REF!</v>
      </c>
      <c r="AU685" s="50" t="e">
        <f>VLOOKUP(Audit!#REF!,$V$3:$AE$12,6,FALSE)&amp; IF(Audit!#REF!=10,Audit!#REF!,"")</f>
        <v>#REF!</v>
      </c>
      <c r="AV685" s="50" t="e">
        <f>VLOOKUP(Audit!#REF!,$V$13:$AE$22,6,FALSE)&amp; IF(Audit!#REF!=10,Audit!#REF!,"")</f>
        <v>#REF!</v>
      </c>
      <c r="AW685" s="47" t="e">
        <f t="shared" si="323"/>
        <v>#REF!</v>
      </c>
      <c r="AX685" s="50" t="e">
        <f>VLOOKUP(Audit!#REF!,$V$3:$AE$12,7,FALSE)&amp; IF(Audit!#REF!=10,Audit!#REF!,"")</f>
        <v>#REF!</v>
      </c>
      <c r="AY685" s="50" t="e">
        <f>VLOOKUP(Audit!#REF!,$V$13:$AE$22,7,FALSE) &amp; IF(Audit!#REF!=10,Audit!#REF!,"")</f>
        <v>#REF!</v>
      </c>
      <c r="AZ685" s="47" t="e">
        <f t="shared" si="324"/>
        <v>#REF!</v>
      </c>
      <c r="BA685" s="50" t="e">
        <f>VLOOKUP(Audit!#REF!,$V$3:$AE$12,8,FALSE)&amp; Audit!#REF! &amp; IF(Audit!#REF!=10,Audit!#REF!,"")</f>
        <v>#REF!</v>
      </c>
      <c r="BB685" s="50" t="e">
        <f>VLOOKUP(Audit!#REF!,$V$13:$AE$22,8,FALSE) &amp; IF(Audit!#REF!=10,Audit!#REF!,"")</f>
        <v>#REF!</v>
      </c>
      <c r="BC685" s="47" t="e">
        <f t="shared" si="325"/>
        <v>#REF!</v>
      </c>
      <c r="BD685" s="50" t="e">
        <f>VLOOKUP(Audit!#REF!,$V$3:$AE$12,9,FALSE)&amp; IF(Audit!#REF!=10,Audit!#REF!,"")</f>
        <v>#REF!</v>
      </c>
      <c r="BE685" s="50" t="e">
        <f>VLOOKUP(Audit!#REF!,$V$13:$AE$22,9,FALSE) &amp; IF(Audit!#REF!=10,Audit!#REF!,"") &amp; IF(Audit!#REF!&lt;&gt;1,U685,"")</f>
        <v>#REF!</v>
      </c>
      <c r="BF685" s="47" t="e">
        <f t="shared" si="326"/>
        <v>#REF!</v>
      </c>
      <c r="BG685" s="50" t="e">
        <f>VLOOKUP(Audit!#REF!,$V$3:$AE$12,10,FALSE) &amp; Audit!#REF! &amp; IF(Audit!#REF!=10,Audit!#REF!,"")</f>
        <v>#REF!</v>
      </c>
      <c r="BH685" s="50" t="e">
        <f>VLOOKUP(Audit!#REF!,$V$13:$AE$22,10,FALSE) &amp; IF(Audit!#REF!=10,Audit!#REF!,"") &amp; IF(Audit!#REF!&lt;&gt;1,U685,"")</f>
        <v>#REF!</v>
      </c>
      <c r="BI685" s="47" t="e">
        <f t="shared" si="327"/>
        <v>#REF!</v>
      </c>
      <c r="BJ685" s="48" t="str">
        <f t="shared" si="328"/>
        <v/>
      </c>
      <c r="BK685" s="48" t="str">
        <f t="shared" si="329"/>
        <v/>
      </c>
      <c r="BL685" s="48" t="str">
        <f t="shared" si="330"/>
        <v/>
      </c>
      <c r="BM685" s="48" t="str">
        <f t="shared" si="331"/>
        <v/>
      </c>
      <c r="BN685" s="48" t="str">
        <f t="shared" si="332"/>
        <v/>
      </c>
      <c r="BO685" s="48" t="str">
        <f t="shared" si="333"/>
        <v/>
      </c>
      <c r="BP685" s="48" t="str">
        <f t="shared" si="334"/>
        <v/>
      </c>
      <c r="BQ685" s="48" t="str">
        <f t="shared" si="335"/>
        <v/>
      </c>
      <c r="BR685" s="48" t="str">
        <f t="shared" si="336"/>
        <v/>
      </c>
      <c r="BS685" s="48" t="str">
        <f t="shared" si="337"/>
        <v/>
      </c>
      <c r="BT685" s="48" t="str">
        <f t="shared" si="338"/>
        <v/>
      </c>
      <c r="BU685" s="48" t="str">
        <f t="shared" si="339"/>
        <v/>
      </c>
    </row>
    <row r="686" spans="1:73">
      <c r="A686" s="10" t="e">
        <f>Audit!#REF!</f>
        <v>#REF!</v>
      </c>
      <c r="B686" s="10" t="e">
        <f t="shared" si="310"/>
        <v>#REF!</v>
      </c>
      <c r="C686" s="17" t="e">
        <f>VLOOKUP(Audit!#REF!,$V$3:$AE$12,2,FALSE) &amp; VLOOKUP(Audit!#REF!,$V$13:$AE$22,2,FALSE)&amp; IF(Audit!#REF!=10,Audit!#REF!&amp;Audit!#REF!,"")</f>
        <v>#REF!</v>
      </c>
      <c r="D686" s="17" t="e">
        <f>VLOOKUP(Audit!#REF!,$V$3:$AE$12,3,FALSE) &amp; VLOOKUP(Audit!#REF!,$V$13:$AE$22,3,FALSE) &amp;IF(Audit!#REF!=10,Audit!#REF!&amp;Audit!#REF!,"")</f>
        <v>#REF!</v>
      </c>
      <c r="E686" s="17" t="e">
        <f>VLOOKUP(Audit!#REF!,$V$3:$AE$12,4,FALSE)&amp; Audit!#REF! &amp; VLOOKUP(Audit!#REF!,$V$13:$AE$22,4,FALSE)&amp; IF(Audit!#REF!=10,Audit!#REF!&amp;Audit!#REF!,"")</f>
        <v>#REF!</v>
      </c>
      <c r="F686" s="17" t="e">
        <f>VLOOKUP(Audit!#REF!,$V$3:$AE$12,5,FALSE) &amp; VLOOKUP(Audit!#REF!,$V$13:$AE$22,5,FALSE)&amp; IF(Audit!#REF!=10,Audit!#REF!&amp;Audit!#REF!,"")</f>
        <v>#REF!</v>
      </c>
      <c r="G686" s="17" t="e">
        <f>VLOOKUP(Audit!#REF!,$V$3:$AE$12,6,FALSE) &amp; VLOOKUP(Audit!#REF!,$V$13:$AE$22,6,FALSE)&amp; IF(Audit!#REF!=10,Audit!#REF!&amp;Audit!#REF!,"")</f>
        <v>#REF!</v>
      </c>
      <c r="H686" s="17" t="e">
        <f>VLOOKUP(Audit!#REF!,$V$3:$AE$12,7,FALSE) &amp; VLOOKUP(Audit!#REF!,$V$13:$AE$22,7,FALSE)&amp;IF(Audit!#REF!=10,Audit!#REF!&amp;Audit!#REF!,"")</f>
        <v>#REF!</v>
      </c>
      <c r="I686" s="17" t="e">
        <f>VLOOKUP(Audit!#REF!,$V$3:$AE$12,8,FALSE) &amp; Audit!#REF! &amp; VLOOKUP(Audit!#REF!,$V$13:$AE$22,8,FALSE)&amp;IF(Audit!#REF!=10,Audit!#REF!&amp;Audit!#REF!,"")</f>
        <v>#REF!</v>
      </c>
      <c r="J686" s="17" t="e">
        <f>VLOOKUP(Audit!#REF!,$V$3:$AE$12,9,FALSE) &amp; VLOOKUP(Audit!#REF!,$V$13:$AE$22,9,FALSE) &amp; IF(Audit!#REF!=10,Audit!#REF!&amp;Audit!#REF!,"") &amp; IF(Audit!#REF!&lt;&gt;1,U686,"")</f>
        <v>#REF!</v>
      </c>
      <c r="K686" s="17" t="e">
        <f>VLOOKUP(Audit!#REF!,$V$3:$AE$12,10,FALSE) &amp; Audit!#REF! &amp; VLOOKUP(Audit!#REF!,$V$13:$AE$22,10,FALSE) &amp; IF(Audit!#REF!=10,Audit!#REF!&amp;Audit!#REF!,"") &amp; IF(Audit!#REF!&lt;&gt;1,U686,"")</f>
        <v>#REF!</v>
      </c>
      <c r="L686" s="10" t="e">
        <f>Audit!#REF!</f>
        <v>#REF!</v>
      </c>
      <c r="M686" s="10" t="e">
        <f t="shared" si="311"/>
        <v>#REF!</v>
      </c>
      <c r="N686" s="10" t="e">
        <f t="shared" si="312"/>
        <v>#REF!</v>
      </c>
      <c r="O686" s="10" t="e">
        <f t="shared" si="313"/>
        <v>#REF!</v>
      </c>
      <c r="P686" s="10" t="e">
        <f t="shared" si="314"/>
        <v>#REF!</v>
      </c>
      <c r="Q686" s="10" t="e">
        <f t="shared" si="315"/>
        <v>#REF!</v>
      </c>
      <c r="R686" s="10" t="e">
        <f t="shared" si="316"/>
        <v>#REF!</v>
      </c>
      <c r="S686" s="10" t="e">
        <f t="shared" si="317"/>
        <v>#REF!</v>
      </c>
      <c r="T686" s="10" t="e">
        <f t="shared" si="318"/>
        <v>#REF!</v>
      </c>
      <c r="U686" s="17" t="e">
        <f>IF(Audit!#REF!="","",VLOOKUP(Audit!#REF!,$W$26:$X$35,2,FALSE)) &amp; Audit!#REF! &amp; IF(Audit!#REF!="","",IF(Audit!#REF!&lt;=1.4,VLOOKUP(Audit!#REF!,$W$38:X731,2,FALSE),VLOOKUP(Audit!#REF!,$W$51:$X$61,2,FALSE))) &amp; IF(Audit!#REF!="","",VLOOKUP(Audit!#REF!,$Y$26:$Z$35,2,FALSE) &amp; Audit!#REF! &amp; IF(Audit!#REF!="","",IF(Audit!#REF!&lt;=1.4,VLOOKUP(Audit!#REF!,$Y$38:$Z$48,2,FALSE),VLOOKUP(Audit!#REF!,$Y$51:$Z$61,2,FALSE))))</f>
        <v>#REF!</v>
      </c>
      <c r="V686" s="21"/>
      <c r="AH686" s="49" t="e">
        <f>Audit!#REF!</f>
        <v>#REF!</v>
      </c>
      <c r="AI686" s="50" t="e">
        <f>VLOOKUP(Audit!#REF!,$V$3:$AE$12,2,FALSE)&amp; IF(Audit!#REF!=10,Audit!#REF!,"")</f>
        <v>#REF!</v>
      </c>
      <c r="AJ686" s="50" t="e">
        <f>VLOOKUP(Audit!#REF!,$V$13:$AE$22,2,FALSE)&amp; IF(Audit!#REF!=10,Audit!#REF!,"")</f>
        <v>#REF!</v>
      </c>
      <c r="AK686" s="47" t="e">
        <f t="shared" si="319"/>
        <v>#REF!</v>
      </c>
      <c r="AL686" s="50" t="e">
        <f>VLOOKUP(Audit!#REF!,$V$3:$AE$12,3,FALSE)&amp; IF(Audit!#REF!=10,Audit!#REF!,"")</f>
        <v>#REF!</v>
      </c>
      <c r="AM686" s="50" t="e">
        <f>VLOOKUP(Audit!#REF!,$V$13:$AE$22,3,FALSE)&amp; IF(Audit!#REF!=10,Audit!#REF!,"")</f>
        <v>#REF!</v>
      </c>
      <c r="AN686" s="47" t="e">
        <f t="shared" si="320"/>
        <v>#REF!</v>
      </c>
      <c r="AO686" s="50" t="e">
        <f>VLOOKUP(Audit!#REF!,$V$3:$AE$12,4,FALSE) &amp;  Audit!#REF! &amp; IF(Audit!#REF!=10,Audit!#REF!,"")</f>
        <v>#REF!</v>
      </c>
      <c r="AP686" s="50" t="e">
        <f>VLOOKUP(Audit!#REF!,$V$13:$AE$22,4,FALSE)&amp; IF(Audit!#REF!=10,Audit!#REF!,"")</f>
        <v>#REF!</v>
      </c>
      <c r="AQ686" s="47" t="e">
        <f t="shared" si="321"/>
        <v>#REF!</v>
      </c>
      <c r="AR686" s="50" t="e">
        <f>VLOOKUP(Audit!#REF!,$V$3:$AE$12,5,FALSE)&amp; IF(Audit!#REF!=10,Audit!#REF!,"")</f>
        <v>#REF!</v>
      </c>
      <c r="AS686" s="50" t="e">
        <f>VLOOKUP(Audit!#REF!,$V$13:$AE$22,5,FALSE)&amp; IF(Audit!#REF!=10,Audit!#REF!,"")</f>
        <v>#REF!</v>
      </c>
      <c r="AT686" s="47" t="e">
        <f t="shared" si="322"/>
        <v>#REF!</v>
      </c>
      <c r="AU686" s="50" t="e">
        <f>VLOOKUP(Audit!#REF!,$V$3:$AE$12,6,FALSE)&amp; IF(Audit!#REF!=10,Audit!#REF!,"")</f>
        <v>#REF!</v>
      </c>
      <c r="AV686" s="50" t="e">
        <f>VLOOKUP(Audit!#REF!,$V$13:$AE$22,6,FALSE)&amp; IF(Audit!#REF!=10,Audit!#REF!,"")</f>
        <v>#REF!</v>
      </c>
      <c r="AW686" s="47" t="e">
        <f t="shared" si="323"/>
        <v>#REF!</v>
      </c>
      <c r="AX686" s="50" t="e">
        <f>VLOOKUP(Audit!#REF!,$V$3:$AE$12,7,FALSE)&amp; IF(Audit!#REF!=10,Audit!#REF!,"")</f>
        <v>#REF!</v>
      </c>
      <c r="AY686" s="50" t="e">
        <f>VLOOKUP(Audit!#REF!,$V$13:$AE$22,7,FALSE) &amp; IF(Audit!#REF!=10,Audit!#REF!,"")</f>
        <v>#REF!</v>
      </c>
      <c r="AZ686" s="47" t="e">
        <f t="shared" si="324"/>
        <v>#REF!</v>
      </c>
      <c r="BA686" s="50" t="e">
        <f>VLOOKUP(Audit!#REF!,$V$3:$AE$12,8,FALSE)&amp; Audit!#REF! &amp; IF(Audit!#REF!=10,Audit!#REF!,"")</f>
        <v>#REF!</v>
      </c>
      <c r="BB686" s="50" t="e">
        <f>VLOOKUP(Audit!#REF!,$V$13:$AE$22,8,FALSE) &amp; IF(Audit!#REF!=10,Audit!#REF!,"")</f>
        <v>#REF!</v>
      </c>
      <c r="BC686" s="47" t="e">
        <f t="shared" si="325"/>
        <v>#REF!</v>
      </c>
      <c r="BD686" s="50" t="e">
        <f>VLOOKUP(Audit!#REF!,$V$3:$AE$12,9,FALSE)&amp; IF(Audit!#REF!=10,Audit!#REF!,"")</f>
        <v>#REF!</v>
      </c>
      <c r="BE686" s="50" t="e">
        <f>VLOOKUP(Audit!#REF!,$V$13:$AE$22,9,FALSE) &amp; IF(Audit!#REF!=10,Audit!#REF!,"") &amp; IF(Audit!#REF!&lt;&gt;1,U686,"")</f>
        <v>#REF!</v>
      </c>
      <c r="BF686" s="47" t="e">
        <f t="shared" si="326"/>
        <v>#REF!</v>
      </c>
      <c r="BG686" s="50" t="e">
        <f>VLOOKUP(Audit!#REF!,$V$3:$AE$12,10,FALSE) &amp; Audit!#REF! &amp; IF(Audit!#REF!=10,Audit!#REF!,"")</f>
        <v>#REF!</v>
      </c>
      <c r="BH686" s="50" t="e">
        <f>VLOOKUP(Audit!#REF!,$V$13:$AE$22,10,FALSE) &amp; IF(Audit!#REF!=10,Audit!#REF!,"") &amp; IF(Audit!#REF!&lt;&gt;1,U686,"")</f>
        <v>#REF!</v>
      </c>
      <c r="BI686" s="47" t="e">
        <f t="shared" si="327"/>
        <v>#REF!</v>
      </c>
      <c r="BJ686" s="48" t="str">
        <f t="shared" si="328"/>
        <v/>
      </c>
      <c r="BK686" s="48" t="str">
        <f t="shared" si="329"/>
        <v/>
      </c>
      <c r="BL686" s="48" t="str">
        <f t="shared" si="330"/>
        <v/>
      </c>
      <c r="BM686" s="48" t="str">
        <f t="shared" si="331"/>
        <v/>
      </c>
      <c r="BN686" s="48" t="str">
        <f t="shared" si="332"/>
        <v/>
      </c>
      <c r="BO686" s="48" t="str">
        <f t="shared" si="333"/>
        <v/>
      </c>
      <c r="BP686" s="48" t="str">
        <f t="shared" si="334"/>
        <v/>
      </c>
      <c r="BQ686" s="48" t="str">
        <f t="shared" si="335"/>
        <v/>
      </c>
      <c r="BR686" s="48" t="str">
        <f t="shared" si="336"/>
        <v/>
      </c>
      <c r="BS686" s="48" t="str">
        <f t="shared" si="337"/>
        <v/>
      </c>
      <c r="BT686" s="48" t="str">
        <f t="shared" si="338"/>
        <v/>
      </c>
      <c r="BU686" s="48" t="str">
        <f t="shared" si="339"/>
        <v/>
      </c>
    </row>
    <row r="687" spans="1:73">
      <c r="A687" s="10" t="e">
        <f>Audit!#REF!</f>
        <v>#REF!</v>
      </c>
      <c r="B687" s="10" t="e">
        <f t="shared" si="310"/>
        <v>#REF!</v>
      </c>
      <c r="C687" s="17" t="e">
        <f>VLOOKUP(Audit!#REF!,$V$3:$AE$12,2,FALSE) &amp; VLOOKUP(Audit!#REF!,$V$13:$AE$22,2,FALSE)&amp; IF(Audit!#REF!=10,Audit!#REF!&amp;Audit!#REF!,"")</f>
        <v>#REF!</v>
      </c>
      <c r="D687" s="17" t="e">
        <f>VLOOKUP(Audit!#REF!,$V$3:$AE$12,3,FALSE) &amp; VLOOKUP(Audit!#REF!,$V$13:$AE$22,3,FALSE) &amp;IF(Audit!#REF!=10,Audit!#REF!&amp;Audit!#REF!,"")</f>
        <v>#REF!</v>
      </c>
      <c r="E687" s="17" t="e">
        <f>VLOOKUP(Audit!#REF!,$V$3:$AE$12,4,FALSE)&amp; Audit!#REF! &amp; VLOOKUP(Audit!#REF!,$V$13:$AE$22,4,FALSE)&amp; IF(Audit!#REF!=10,Audit!#REF!&amp;Audit!#REF!,"")</f>
        <v>#REF!</v>
      </c>
      <c r="F687" s="17" t="e">
        <f>VLOOKUP(Audit!#REF!,$V$3:$AE$12,5,FALSE) &amp; VLOOKUP(Audit!#REF!,$V$13:$AE$22,5,FALSE)&amp; IF(Audit!#REF!=10,Audit!#REF!&amp;Audit!#REF!,"")</f>
        <v>#REF!</v>
      </c>
      <c r="G687" s="17" t="e">
        <f>VLOOKUP(Audit!#REF!,$V$3:$AE$12,6,FALSE) &amp; VLOOKUP(Audit!#REF!,$V$13:$AE$22,6,FALSE)&amp; IF(Audit!#REF!=10,Audit!#REF!&amp;Audit!#REF!,"")</f>
        <v>#REF!</v>
      </c>
      <c r="H687" s="17" t="e">
        <f>VLOOKUP(Audit!#REF!,$V$3:$AE$12,7,FALSE) &amp; VLOOKUP(Audit!#REF!,$V$13:$AE$22,7,FALSE)&amp;IF(Audit!#REF!=10,Audit!#REF!&amp;Audit!#REF!,"")</f>
        <v>#REF!</v>
      </c>
      <c r="I687" s="17" t="e">
        <f>VLOOKUP(Audit!#REF!,$V$3:$AE$12,8,FALSE) &amp; Audit!#REF! &amp; VLOOKUP(Audit!#REF!,$V$13:$AE$22,8,FALSE)&amp;IF(Audit!#REF!=10,Audit!#REF!&amp;Audit!#REF!,"")</f>
        <v>#REF!</v>
      </c>
      <c r="J687" s="17" t="e">
        <f>VLOOKUP(Audit!#REF!,$V$3:$AE$12,9,FALSE) &amp; VLOOKUP(Audit!#REF!,$V$13:$AE$22,9,FALSE) &amp; IF(Audit!#REF!=10,Audit!#REF!&amp;Audit!#REF!,"") &amp; IF(Audit!#REF!&lt;&gt;1,U687,"")</f>
        <v>#REF!</v>
      </c>
      <c r="K687" s="17" t="e">
        <f>VLOOKUP(Audit!#REF!,$V$3:$AE$12,10,FALSE) &amp; Audit!#REF! &amp; VLOOKUP(Audit!#REF!,$V$13:$AE$22,10,FALSE) &amp; IF(Audit!#REF!=10,Audit!#REF!&amp;Audit!#REF!,"") &amp; IF(Audit!#REF!&lt;&gt;1,U687,"")</f>
        <v>#REF!</v>
      </c>
      <c r="L687" s="10" t="e">
        <f>Audit!#REF!</f>
        <v>#REF!</v>
      </c>
      <c r="M687" s="10" t="e">
        <f t="shared" si="311"/>
        <v>#REF!</v>
      </c>
      <c r="N687" s="10" t="e">
        <f t="shared" si="312"/>
        <v>#REF!</v>
      </c>
      <c r="O687" s="10" t="e">
        <f t="shared" si="313"/>
        <v>#REF!</v>
      </c>
      <c r="P687" s="10" t="e">
        <f t="shared" si="314"/>
        <v>#REF!</v>
      </c>
      <c r="Q687" s="10" t="e">
        <f t="shared" si="315"/>
        <v>#REF!</v>
      </c>
      <c r="R687" s="10" t="e">
        <f t="shared" si="316"/>
        <v>#REF!</v>
      </c>
      <c r="S687" s="10" t="e">
        <f t="shared" si="317"/>
        <v>#REF!</v>
      </c>
      <c r="T687" s="10" t="e">
        <f t="shared" si="318"/>
        <v>#REF!</v>
      </c>
      <c r="U687" s="17" t="e">
        <f>IF(Audit!#REF!="","",VLOOKUP(Audit!#REF!,$W$26:$X$35,2,FALSE)) &amp; Audit!#REF! &amp; IF(Audit!#REF!="","",IF(Audit!#REF!&lt;=1.4,VLOOKUP(Audit!#REF!,$W$38:X732,2,FALSE),VLOOKUP(Audit!#REF!,$W$51:$X$61,2,FALSE))) &amp; IF(Audit!#REF!="","",VLOOKUP(Audit!#REF!,$Y$26:$Z$35,2,FALSE) &amp; Audit!#REF! &amp; IF(Audit!#REF!="","",IF(Audit!#REF!&lt;=1.4,VLOOKUP(Audit!#REF!,$Y$38:$Z$48,2,FALSE),VLOOKUP(Audit!#REF!,$Y$51:$Z$61,2,FALSE))))</f>
        <v>#REF!</v>
      </c>
      <c r="V687" s="21"/>
      <c r="AH687" s="49" t="e">
        <f>Audit!#REF!</f>
        <v>#REF!</v>
      </c>
      <c r="AI687" s="50" t="e">
        <f>VLOOKUP(Audit!#REF!,$V$3:$AE$12,2,FALSE)&amp; IF(Audit!#REF!=10,Audit!#REF!,"")</f>
        <v>#REF!</v>
      </c>
      <c r="AJ687" s="50" t="e">
        <f>VLOOKUP(Audit!#REF!,$V$13:$AE$22,2,FALSE)&amp; IF(Audit!#REF!=10,Audit!#REF!,"")</f>
        <v>#REF!</v>
      </c>
      <c r="AK687" s="47" t="e">
        <f t="shared" si="319"/>
        <v>#REF!</v>
      </c>
      <c r="AL687" s="50" t="e">
        <f>VLOOKUP(Audit!#REF!,$V$3:$AE$12,3,FALSE)&amp; IF(Audit!#REF!=10,Audit!#REF!,"")</f>
        <v>#REF!</v>
      </c>
      <c r="AM687" s="50" t="e">
        <f>VLOOKUP(Audit!#REF!,$V$13:$AE$22,3,FALSE)&amp; IF(Audit!#REF!=10,Audit!#REF!,"")</f>
        <v>#REF!</v>
      </c>
      <c r="AN687" s="47" t="e">
        <f t="shared" si="320"/>
        <v>#REF!</v>
      </c>
      <c r="AO687" s="50" t="e">
        <f>VLOOKUP(Audit!#REF!,$V$3:$AE$12,4,FALSE) &amp;  Audit!#REF! &amp; IF(Audit!#REF!=10,Audit!#REF!,"")</f>
        <v>#REF!</v>
      </c>
      <c r="AP687" s="50" t="e">
        <f>VLOOKUP(Audit!#REF!,$V$13:$AE$22,4,FALSE)&amp; IF(Audit!#REF!=10,Audit!#REF!,"")</f>
        <v>#REF!</v>
      </c>
      <c r="AQ687" s="47" t="e">
        <f t="shared" si="321"/>
        <v>#REF!</v>
      </c>
      <c r="AR687" s="50" t="e">
        <f>VLOOKUP(Audit!#REF!,$V$3:$AE$12,5,FALSE)&amp; IF(Audit!#REF!=10,Audit!#REF!,"")</f>
        <v>#REF!</v>
      </c>
      <c r="AS687" s="50" t="e">
        <f>VLOOKUP(Audit!#REF!,$V$13:$AE$22,5,FALSE)&amp; IF(Audit!#REF!=10,Audit!#REF!,"")</f>
        <v>#REF!</v>
      </c>
      <c r="AT687" s="47" t="e">
        <f t="shared" si="322"/>
        <v>#REF!</v>
      </c>
      <c r="AU687" s="50" t="e">
        <f>VLOOKUP(Audit!#REF!,$V$3:$AE$12,6,FALSE)&amp; IF(Audit!#REF!=10,Audit!#REF!,"")</f>
        <v>#REF!</v>
      </c>
      <c r="AV687" s="50" t="e">
        <f>VLOOKUP(Audit!#REF!,$V$13:$AE$22,6,FALSE)&amp; IF(Audit!#REF!=10,Audit!#REF!,"")</f>
        <v>#REF!</v>
      </c>
      <c r="AW687" s="47" t="e">
        <f t="shared" si="323"/>
        <v>#REF!</v>
      </c>
      <c r="AX687" s="50" t="e">
        <f>VLOOKUP(Audit!#REF!,$V$3:$AE$12,7,FALSE)&amp; IF(Audit!#REF!=10,Audit!#REF!,"")</f>
        <v>#REF!</v>
      </c>
      <c r="AY687" s="50" t="e">
        <f>VLOOKUP(Audit!#REF!,$V$13:$AE$22,7,FALSE) &amp; IF(Audit!#REF!=10,Audit!#REF!,"")</f>
        <v>#REF!</v>
      </c>
      <c r="AZ687" s="47" t="e">
        <f t="shared" si="324"/>
        <v>#REF!</v>
      </c>
      <c r="BA687" s="50" t="e">
        <f>VLOOKUP(Audit!#REF!,$V$3:$AE$12,8,FALSE)&amp; Audit!#REF! &amp; IF(Audit!#REF!=10,Audit!#REF!,"")</f>
        <v>#REF!</v>
      </c>
      <c r="BB687" s="50" t="e">
        <f>VLOOKUP(Audit!#REF!,$V$13:$AE$22,8,FALSE) &amp; IF(Audit!#REF!=10,Audit!#REF!,"")</f>
        <v>#REF!</v>
      </c>
      <c r="BC687" s="47" t="e">
        <f t="shared" si="325"/>
        <v>#REF!</v>
      </c>
      <c r="BD687" s="50" t="e">
        <f>VLOOKUP(Audit!#REF!,$V$3:$AE$12,9,FALSE)&amp; IF(Audit!#REF!=10,Audit!#REF!,"")</f>
        <v>#REF!</v>
      </c>
      <c r="BE687" s="50" t="e">
        <f>VLOOKUP(Audit!#REF!,$V$13:$AE$22,9,FALSE) &amp; IF(Audit!#REF!=10,Audit!#REF!,"") &amp; IF(Audit!#REF!&lt;&gt;1,U687,"")</f>
        <v>#REF!</v>
      </c>
      <c r="BF687" s="47" t="e">
        <f t="shared" si="326"/>
        <v>#REF!</v>
      </c>
      <c r="BG687" s="50" t="e">
        <f>VLOOKUP(Audit!#REF!,$V$3:$AE$12,10,FALSE) &amp; Audit!#REF! &amp; IF(Audit!#REF!=10,Audit!#REF!,"")</f>
        <v>#REF!</v>
      </c>
      <c r="BH687" s="50" t="e">
        <f>VLOOKUP(Audit!#REF!,$V$13:$AE$22,10,FALSE) &amp; IF(Audit!#REF!=10,Audit!#REF!,"") &amp; IF(Audit!#REF!&lt;&gt;1,U687,"")</f>
        <v>#REF!</v>
      </c>
      <c r="BI687" s="47" t="e">
        <f t="shared" si="327"/>
        <v>#REF!</v>
      </c>
      <c r="BJ687" s="48" t="str">
        <f t="shared" si="328"/>
        <v/>
      </c>
      <c r="BK687" s="48" t="str">
        <f t="shared" si="329"/>
        <v/>
      </c>
      <c r="BL687" s="48" t="str">
        <f t="shared" si="330"/>
        <v/>
      </c>
      <c r="BM687" s="48" t="str">
        <f t="shared" si="331"/>
        <v/>
      </c>
      <c r="BN687" s="48" t="str">
        <f t="shared" si="332"/>
        <v/>
      </c>
      <c r="BO687" s="48" t="str">
        <f t="shared" si="333"/>
        <v/>
      </c>
      <c r="BP687" s="48" t="str">
        <f t="shared" si="334"/>
        <v/>
      </c>
      <c r="BQ687" s="48" t="str">
        <f t="shared" si="335"/>
        <v/>
      </c>
      <c r="BR687" s="48" t="str">
        <f t="shared" si="336"/>
        <v/>
      </c>
      <c r="BS687" s="48" t="str">
        <f t="shared" si="337"/>
        <v/>
      </c>
      <c r="BT687" s="48" t="str">
        <f t="shared" si="338"/>
        <v/>
      </c>
      <c r="BU687" s="48" t="str">
        <f t="shared" si="339"/>
        <v/>
      </c>
    </row>
    <row r="688" spans="1:73">
      <c r="A688" s="10" t="e">
        <f>Audit!#REF!</f>
        <v>#REF!</v>
      </c>
      <c r="B688" s="10" t="e">
        <f t="shared" si="310"/>
        <v>#REF!</v>
      </c>
      <c r="C688" s="17" t="e">
        <f>VLOOKUP(Audit!#REF!,$V$3:$AE$12,2,FALSE) &amp; VLOOKUP(Audit!#REF!,$V$13:$AE$22,2,FALSE)&amp; IF(Audit!#REF!=10,Audit!#REF!&amp;Audit!#REF!,"")</f>
        <v>#REF!</v>
      </c>
      <c r="D688" s="17" t="e">
        <f>VLOOKUP(Audit!#REF!,$V$3:$AE$12,3,FALSE) &amp; VLOOKUP(Audit!#REF!,$V$13:$AE$22,3,FALSE) &amp;IF(Audit!#REF!=10,Audit!#REF!&amp;Audit!#REF!,"")</f>
        <v>#REF!</v>
      </c>
      <c r="E688" s="17" t="e">
        <f>VLOOKUP(Audit!#REF!,$V$3:$AE$12,4,FALSE)&amp; Audit!#REF! &amp; VLOOKUP(Audit!#REF!,$V$13:$AE$22,4,FALSE)&amp; IF(Audit!#REF!=10,Audit!#REF!&amp;Audit!#REF!,"")</f>
        <v>#REF!</v>
      </c>
      <c r="F688" s="17" t="e">
        <f>VLOOKUP(Audit!#REF!,$V$3:$AE$12,5,FALSE) &amp; VLOOKUP(Audit!#REF!,$V$13:$AE$22,5,FALSE)&amp; IF(Audit!#REF!=10,Audit!#REF!&amp;Audit!#REF!,"")</f>
        <v>#REF!</v>
      </c>
      <c r="G688" s="17" t="e">
        <f>VLOOKUP(Audit!#REF!,$V$3:$AE$12,6,FALSE) &amp; VLOOKUP(Audit!#REF!,$V$13:$AE$22,6,FALSE)&amp; IF(Audit!#REF!=10,Audit!#REF!&amp;Audit!#REF!,"")</f>
        <v>#REF!</v>
      </c>
      <c r="H688" s="17" t="e">
        <f>VLOOKUP(Audit!#REF!,$V$3:$AE$12,7,FALSE) &amp; VLOOKUP(Audit!#REF!,$V$13:$AE$22,7,FALSE)&amp;IF(Audit!#REF!=10,Audit!#REF!&amp;Audit!#REF!,"")</f>
        <v>#REF!</v>
      </c>
      <c r="I688" s="17" t="e">
        <f>VLOOKUP(Audit!#REF!,$V$3:$AE$12,8,FALSE) &amp; Audit!#REF! &amp; VLOOKUP(Audit!#REF!,$V$13:$AE$22,8,FALSE)&amp;IF(Audit!#REF!=10,Audit!#REF!&amp;Audit!#REF!,"")</f>
        <v>#REF!</v>
      </c>
      <c r="J688" s="17" t="e">
        <f>VLOOKUP(Audit!#REF!,$V$3:$AE$12,9,FALSE) &amp; VLOOKUP(Audit!#REF!,$V$13:$AE$22,9,FALSE) &amp; IF(Audit!#REF!=10,Audit!#REF!&amp;Audit!#REF!,"") &amp; IF(Audit!#REF!&lt;&gt;1,U688,"")</f>
        <v>#REF!</v>
      </c>
      <c r="K688" s="17" t="e">
        <f>VLOOKUP(Audit!#REF!,$V$3:$AE$12,10,FALSE) &amp; Audit!#REF! &amp; VLOOKUP(Audit!#REF!,$V$13:$AE$22,10,FALSE) &amp; IF(Audit!#REF!=10,Audit!#REF!&amp;Audit!#REF!,"") &amp; IF(Audit!#REF!&lt;&gt;1,U688,"")</f>
        <v>#REF!</v>
      </c>
      <c r="L688" s="10" t="e">
        <f>Audit!#REF!</f>
        <v>#REF!</v>
      </c>
      <c r="M688" s="10" t="e">
        <f t="shared" si="311"/>
        <v>#REF!</v>
      </c>
      <c r="N688" s="10" t="e">
        <f t="shared" si="312"/>
        <v>#REF!</v>
      </c>
      <c r="O688" s="10" t="e">
        <f t="shared" si="313"/>
        <v>#REF!</v>
      </c>
      <c r="P688" s="10" t="e">
        <f t="shared" si="314"/>
        <v>#REF!</v>
      </c>
      <c r="Q688" s="10" t="e">
        <f t="shared" si="315"/>
        <v>#REF!</v>
      </c>
      <c r="R688" s="10" t="e">
        <f t="shared" si="316"/>
        <v>#REF!</v>
      </c>
      <c r="S688" s="10" t="e">
        <f t="shared" si="317"/>
        <v>#REF!</v>
      </c>
      <c r="T688" s="10" t="e">
        <f t="shared" si="318"/>
        <v>#REF!</v>
      </c>
      <c r="U688" s="17" t="e">
        <f>IF(Audit!#REF!="","",VLOOKUP(Audit!#REF!,$W$26:$X$35,2,FALSE)) &amp; Audit!#REF! &amp; IF(Audit!#REF!="","",IF(Audit!#REF!&lt;=1.4,VLOOKUP(Audit!#REF!,$W$38:X733,2,FALSE),VLOOKUP(Audit!#REF!,$W$51:$X$61,2,FALSE))) &amp; IF(Audit!#REF!="","",VLOOKUP(Audit!#REF!,$Y$26:$Z$35,2,FALSE) &amp; Audit!#REF! &amp; IF(Audit!#REF!="","",IF(Audit!#REF!&lt;=1.4,VLOOKUP(Audit!#REF!,$Y$38:$Z$48,2,FALSE),VLOOKUP(Audit!#REF!,$Y$51:$Z$61,2,FALSE))))</f>
        <v>#REF!</v>
      </c>
      <c r="V688" s="21"/>
      <c r="AH688" s="49" t="e">
        <f>Audit!#REF!</f>
        <v>#REF!</v>
      </c>
      <c r="AI688" s="50" t="e">
        <f>VLOOKUP(Audit!#REF!,$V$3:$AE$12,2,FALSE)&amp; IF(Audit!#REF!=10,Audit!#REF!,"")</f>
        <v>#REF!</v>
      </c>
      <c r="AJ688" s="50" t="e">
        <f>VLOOKUP(Audit!#REF!,$V$13:$AE$22,2,FALSE)&amp; IF(Audit!#REF!=10,Audit!#REF!,"")</f>
        <v>#REF!</v>
      </c>
      <c r="AK688" s="47" t="e">
        <f t="shared" si="319"/>
        <v>#REF!</v>
      </c>
      <c r="AL688" s="50" t="e">
        <f>VLOOKUP(Audit!#REF!,$V$3:$AE$12,3,FALSE)&amp; IF(Audit!#REF!=10,Audit!#REF!,"")</f>
        <v>#REF!</v>
      </c>
      <c r="AM688" s="50" t="e">
        <f>VLOOKUP(Audit!#REF!,$V$13:$AE$22,3,FALSE)&amp; IF(Audit!#REF!=10,Audit!#REF!,"")</f>
        <v>#REF!</v>
      </c>
      <c r="AN688" s="47" t="e">
        <f t="shared" si="320"/>
        <v>#REF!</v>
      </c>
      <c r="AO688" s="50" t="e">
        <f>VLOOKUP(Audit!#REF!,$V$3:$AE$12,4,FALSE) &amp;  Audit!#REF! &amp; IF(Audit!#REF!=10,Audit!#REF!,"")</f>
        <v>#REF!</v>
      </c>
      <c r="AP688" s="50" t="e">
        <f>VLOOKUP(Audit!#REF!,$V$13:$AE$22,4,FALSE)&amp; IF(Audit!#REF!=10,Audit!#REF!,"")</f>
        <v>#REF!</v>
      </c>
      <c r="AQ688" s="47" t="e">
        <f t="shared" si="321"/>
        <v>#REF!</v>
      </c>
      <c r="AR688" s="50" t="e">
        <f>VLOOKUP(Audit!#REF!,$V$3:$AE$12,5,FALSE)&amp; IF(Audit!#REF!=10,Audit!#REF!,"")</f>
        <v>#REF!</v>
      </c>
      <c r="AS688" s="50" t="e">
        <f>VLOOKUP(Audit!#REF!,$V$13:$AE$22,5,FALSE)&amp; IF(Audit!#REF!=10,Audit!#REF!,"")</f>
        <v>#REF!</v>
      </c>
      <c r="AT688" s="47" t="e">
        <f t="shared" si="322"/>
        <v>#REF!</v>
      </c>
      <c r="AU688" s="50" t="e">
        <f>VLOOKUP(Audit!#REF!,$V$3:$AE$12,6,FALSE)&amp; IF(Audit!#REF!=10,Audit!#REF!,"")</f>
        <v>#REF!</v>
      </c>
      <c r="AV688" s="50" t="e">
        <f>VLOOKUP(Audit!#REF!,$V$13:$AE$22,6,FALSE)&amp; IF(Audit!#REF!=10,Audit!#REF!,"")</f>
        <v>#REF!</v>
      </c>
      <c r="AW688" s="47" t="e">
        <f t="shared" si="323"/>
        <v>#REF!</v>
      </c>
      <c r="AX688" s="50" t="e">
        <f>VLOOKUP(Audit!#REF!,$V$3:$AE$12,7,FALSE)&amp; IF(Audit!#REF!=10,Audit!#REF!,"")</f>
        <v>#REF!</v>
      </c>
      <c r="AY688" s="50" t="e">
        <f>VLOOKUP(Audit!#REF!,$V$13:$AE$22,7,FALSE) &amp; IF(Audit!#REF!=10,Audit!#REF!,"")</f>
        <v>#REF!</v>
      </c>
      <c r="AZ688" s="47" t="e">
        <f t="shared" si="324"/>
        <v>#REF!</v>
      </c>
      <c r="BA688" s="50" t="e">
        <f>VLOOKUP(Audit!#REF!,$V$3:$AE$12,8,FALSE)&amp; Audit!#REF! &amp; IF(Audit!#REF!=10,Audit!#REF!,"")</f>
        <v>#REF!</v>
      </c>
      <c r="BB688" s="50" t="e">
        <f>VLOOKUP(Audit!#REF!,$V$13:$AE$22,8,FALSE) &amp; IF(Audit!#REF!=10,Audit!#REF!,"")</f>
        <v>#REF!</v>
      </c>
      <c r="BC688" s="47" t="e">
        <f t="shared" si="325"/>
        <v>#REF!</v>
      </c>
      <c r="BD688" s="50" t="e">
        <f>VLOOKUP(Audit!#REF!,$V$3:$AE$12,9,FALSE)&amp; IF(Audit!#REF!=10,Audit!#REF!,"")</f>
        <v>#REF!</v>
      </c>
      <c r="BE688" s="50" t="e">
        <f>VLOOKUP(Audit!#REF!,$V$13:$AE$22,9,FALSE) &amp; IF(Audit!#REF!=10,Audit!#REF!,"") &amp; IF(Audit!#REF!&lt;&gt;1,U688,"")</f>
        <v>#REF!</v>
      </c>
      <c r="BF688" s="47" t="e">
        <f t="shared" si="326"/>
        <v>#REF!</v>
      </c>
      <c r="BG688" s="50" t="e">
        <f>VLOOKUP(Audit!#REF!,$V$3:$AE$12,10,FALSE) &amp; Audit!#REF! &amp; IF(Audit!#REF!=10,Audit!#REF!,"")</f>
        <v>#REF!</v>
      </c>
      <c r="BH688" s="50" t="e">
        <f>VLOOKUP(Audit!#REF!,$V$13:$AE$22,10,FALSE) &amp; IF(Audit!#REF!=10,Audit!#REF!,"") &amp; IF(Audit!#REF!&lt;&gt;1,U688,"")</f>
        <v>#REF!</v>
      </c>
      <c r="BI688" s="47" t="e">
        <f t="shared" si="327"/>
        <v>#REF!</v>
      </c>
      <c r="BJ688" s="48" t="str">
        <f t="shared" si="328"/>
        <v/>
      </c>
      <c r="BK688" s="48" t="str">
        <f t="shared" si="329"/>
        <v/>
      </c>
      <c r="BL688" s="48" t="str">
        <f t="shared" si="330"/>
        <v/>
      </c>
      <c r="BM688" s="48" t="str">
        <f t="shared" si="331"/>
        <v/>
      </c>
      <c r="BN688" s="48" t="str">
        <f t="shared" si="332"/>
        <v/>
      </c>
      <c r="BO688" s="48" t="str">
        <f t="shared" si="333"/>
        <v/>
      </c>
      <c r="BP688" s="48" t="str">
        <f t="shared" si="334"/>
        <v/>
      </c>
      <c r="BQ688" s="48" t="str">
        <f t="shared" si="335"/>
        <v/>
      </c>
      <c r="BR688" s="48" t="str">
        <f t="shared" si="336"/>
        <v/>
      </c>
      <c r="BS688" s="48" t="str">
        <f t="shared" si="337"/>
        <v/>
      </c>
      <c r="BT688" s="48" t="str">
        <f t="shared" si="338"/>
        <v/>
      </c>
      <c r="BU688" s="48" t="str">
        <f t="shared" si="339"/>
        <v/>
      </c>
    </row>
    <row r="689" spans="1:73">
      <c r="A689" s="10" t="e">
        <f>Audit!#REF!</f>
        <v>#REF!</v>
      </c>
      <c r="B689" s="10" t="e">
        <f t="shared" si="310"/>
        <v>#REF!</v>
      </c>
      <c r="C689" s="17" t="e">
        <f>VLOOKUP(Audit!#REF!,$V$3:$AE$12,2,FALSE) &amp; VLOOKUP(Audit!#REF!,$V$13:$AE$22,2,FALSE)&amp; IF(Audit!#REF!=10,Audit!#REF!&amp;Audit!#REF!,"")</f>
        <v>#REF!</v>
      </c>
      <c r="D689" s="17" t="e">
        <f>VLOOKUP(Audit!#REF!,$V$3:$AE$12,3,FALSE) &amp; VLOOKUP(Audit!#REF!,$V$13:$AE$22,3,FALSE) &amp;IF(Audit!#REF!=10,Audit!#REF!&amp;Audit!#REF!,"")</f>
        <v>#REF!</v>
      </c>
      <c r="E689" s="17" t="e">
        <f>VLOOKUP(Audit!#REF!,$V$3:$AE$12,4,FALSE)&amp; Audit!#REF! &amp; VLOOKUP(Audit!#REF!,$V$13:$AE$22,4,FALSE)&amp; IF(Audit!#REF!=10,Audit!#REF!&amp;Audit!#REF!,"")</f>
        <v>#REF!</v>
      </c>
      <c r="F689" s="17" t="e">
        <f>VLOOKUP(Audit!#REF!,$V$3:$AE$12,5,FALSE) &amp; VLOOKUP(Audit!#REF!,$V$13:$AE$22,5,FALSE)&amp; IF(Audit!#REF!=10,Audit!#REF!&amp;Audit!#REF!,"")</f>
        <v>#REF!</v>
      </c>
      <c r="G689" s="17" t="e">
        <f>VLOOKUP(Audit!#REF!,$V$3:$AE$12,6,FALSE) &amp; VLOOKUP(Audit!#REF!,$V$13:$AE$22,6,FALSE)&amp; IF(Audit!#REF!=10,Audit!#REF!&amp;Audit!#REF!,"")</f>
        <v>#REF!</v>
      </c>
      <c r="H689" s="17" t="e">
        <f>VLOOKUP(Audit!#REF!,$V$3:$AE$12,7,FALSE) &amp; VLOOKUP(Audit!#REF!,$V$13:$AE$22,7,FALSE)&amp;IF(Audit!#REF!=10,Audit!#REF!&amp;Audit!#REF!,"")</f>
        <v>#REF!</v>
      </c>
      <c r="I689" s="17" t="e">
        <f>VLOOKUP(Audit!#REF!,$V$3:$AE$12,8,FALSE) &amp; Audit!#REF! &amp; VLOOKUP(Audit!#REF!,$V$13:$AE$22,8,FALSE)&amp;IF(Audit!#REF!=10,Audit!#REF!&amp;Audit!#REF!,"")</f>
        <v>#REF!</v>
      </c>
      <c r="J689" s="17" t="e">
        <f>VLOOKUP(Audit!#REF!,$V$3:$AE$12,9,FALSE) &amp; VLOOKUP(Audit!#REF!,$V$13:$AE$22,9,FALSE) &amp; IF(Audit!#REF!=10,Audit!#REF!&amp;Audit!#REF!,"") &amp; IF(Audit!#REF!&lt;&gt;1,U689,"")</f>
        <v>#REF!</v>
      </c>
      <c r="K689" s="17" t="e">
        <f>VLOOKUP(Audit!#REF!,$V$3:$AE$12,10,FALSE) &amp; Audit!#REF! &amp; VLOOKUP(Audit!#REF!,$V$13:$AE$22,10,FALSE) &amp; IF(Audit!#REF!=10,Audit!#REF!&amp;Audit!#REF!,"") &amp; IF(Audit!#REF!&lt;&gt;1,U689,"")</f>
        <v>#REF!</v>
      </c>
      <c r="L689" s="10" t="e">
        <f>Audit!#REF!</f>
        <v>#REF!</v>
      </c>
      <c r="M689" s="10" t="e">
        <f t="shared" si="311"/>
        <v>#REF!</v>
      </c>
      <c r="N689" s="10" t="e">
        <f t="shared" si="312"/>
        <v>#REF!</v>
      </c>
      <c r="O689" s="10" t="e">
        <f t="shared" si="313"/>
        <v>#REF!</v>
      </c>
      <c r="P689" s="10" t="e">
        <f t="shared" si="314"/>
        <v>#REF!</v>
      </c>
      <c r="Q689" s="10" t="e">
        <f t="shared" si="315"/>
        <v>#REF!</v>
      </c>
      <c r="R689" s="10" t="e">
        <f t="shared" si="316"/>
        <v>#REF!</v>
      </c>
      <c r="S689" s="10" t="e">
        <f t="shared" si="317"/>
        <v>#REF!</v>
      </c>
      <c r="T689" s="10" t="e">
        <f t="shared" si="318"/>
        <v>#REF!</v>
      </c>
      <c r="U689" s="17" t="e">
        <f>IF(Audit!#REF!="","",VLOOKUP(Audit!#REF!,$W$26:$X$35,2,FALSE)) &amp; Audit!#REF! &amp; IF(Audit!#REF!="","",IF(Audit!#REF!&lt;=1.4,VLOOKUP(Audit!#REF!,$W$38:X734,2,FALSE),VLOOKUP(Audit!#REF!,$W$51:$X$61,2,FALSE))) &amp; IF(Audit!#REF!="","",VLOOKUP(Audit!#REF!,$Y$26:$Z$35,2,FALSE) &amp; Audit!#REF! &amp; IF(Audit!#REF!="","",IF(Audit!#REF!&lt;=1.4,VLOOKUP(Audit!#REF!,$Y$38:$Z$48,2,FALSE),VLOOKUP(Audit!#REF!,$Y$51:$Z$61,2,FALSE))))</f>
        <v>#REF!</v>
      </c>
      <c r="V689" s="21"/>
      <c r="AH689" s="49" t="e">
        <f>Audit!#REF!</f>
        <v>#REF!</v>
      </c>
      <c r="AI689" s="50" t="e">
        <f>VLOOKUP(Audit!#REF!,$V$3:$AE$12,2,FALSE)&amp; IF(Audit!#REF!=10,Audit!#REF!,"")</f>
        <v>#REF!</v>
      </c>
      <c r="AJ689" s="50" t="e">
        <f>VLOOKUP(Audit!#REF!,$V$13:$AE$22,2,FALSE)&amp; IF(Audit!#REF!=10,Audit!#REF!,"")</f>
        <v>#REF!</v>
      </c>
      <c r="AK689" s="47" t="e">
        <f t="shared" si="319"/>
        <v>#REF!</v>
      </c>
      <c r="AL689" s="50" t="e">
        <f>VLOOKUP(Audit!#REF!,$V$3:$AE$12,3,FALSE)&amp; IF(Audit!#REF!=10,Audit!#REF!,"")</f>
        <v>#REF!</v>
      </c>
      <c r="AM689" s="50" t="e">
        <f>VLOOKUP(Audit!#REF!,$V$13:$AE$22,3,FALSE)&amp; IF(Audit!#REF!=10,Audit!#REF!,"")</f>
        <v>#REF!</v>
      </c>
      <c r="AN689" s="47" t="e">
        <f t="shared" si="320"/>
        <v>#REF!</v>
      </c>
      <c r="AO689" s="50" t="e">
        <f>VLOOKUP(Audit!#REF!,$V$3:$AE$12,4,FALSE) &amp;  Audit!#REF! &amp; IF(Audit!#REF!=10,Audit!#REF!,"")</f>
        <v>#REF!</v>
      </c>
      <c r="AP689" s="50" t="e">
        <f>VLOOKUP(Audit!#REF!,$V$13:$AE$22,4,FALSE)&amp; IF(Audit!#REF!=10,Audit!#REF!,"")</f>
        <v>#REF!</v>
      </c>
      <c r="AQ689" s="47" t="e">
        <f t="shared" si="321"/>
        <v>#REF!</v>
      </c>
      <c r="AR689" s="50" t="e">
        <f>VLOOKUP(Audit!#REF!,$V$3:$AE$12,5,FALSE)&amp; IF(Audit!#REF!=10,Audit!#REF!,"")</f>
        <v>#REF!</v>
      </c>
      <c r="AS689" s="50" t="e">
        <f>VLOOKUP(Audit!#REF!,$V$13:$AE$22,5,FALSE)&amp; IF(Audit!#REF!=10,Audit!#REF!,"")</f>
        <v>#REF!</v>
      </c>
      <c r="AT689" s="47" t="e">
        <f t="shared" si="322"/>
        <v>#REF!</v>
      </c>
      <c r="AU689" s="50" t="e">
        <f>VLOOKUP(Audit!#REF!,$V$3:$AE$12,6,FALSE)&amp; IF(Audit!#REF!=10,Audit!#REF!,"")</f>
        <v>#REF!</v>
      </c>
      <c r="AV689" s="50" t="e">
        <f>VLOOKUP(Audit!#REF!,$V$13:$AE$22,6,FALSE)&amp; IF(Audit!#REF!=10,Audit!#REF!,"")</f>
        <v>#REF!</v>
      </c>
      <c r="AW689" s="47" t="e">
        <f t="shared" si="323"/>
        <v>#REF!</v>
      </c>
      <c r="AX689" s="50" t="e">
        <f>VLOOKUP(Audit!#REF!,$V$3:$AE$12,7,FALSE)&amp; IF(Audit!#REF!=10,Audit!#REF!,"")</f>
        <v>#REF!</v>
      </c>
      <c r="AY689" s="50" t="e">
        <f>VLOOKUP(Audit!#REF!,$V$13:$AE$22,7,FALSE) &amp; IF(Audit!#REF!=10,Audit!#REF!,"")</f>
        <v>#REF!</v>
      </c>
      <c r="AZ689" s="47" t="e">
        <f t="shared" si="324"/>
        <v>#REF!</v>
      </c>
      <c r="BA689" s="50" t="e">
        <f>VLOOKUP(Audit!#REF!,$V$3:$AE$12,8,FALSE)&amp; Audit!#REF! &amp; IF(Audit!#REF!=10,Audit!#REF!,"")</f>
        <v>#REF!</v>
      </c>
      <c r="BB689" s="50" t="e">
        <f>VLOOKUP(Audit!#REF!,$V$13:$AE$22,8,FALSE) &amp; IF(Audit!#REF!=10,Audit!#REF!,"")</f>
        <v>#REF!</v>
      </c>
      <c r="BC689" s="47" t="e">
        <f t="shared" si="325"/>
        <v>#REF!</v>
      </c>
      <c r="BD689" s="50" t="e">
        <f>VLOOKUP(Audit!#REF!,$V$3:$AE$12,9,FALSE)&amp; IF(Audit!#REF!=10,Audit!#REF!,"")</f>
        <v>#REF!</v>
      </c>
      <c r="BE689" s="50" t="e">
        <f>VLOOKUP(Audit!#REF!,$V$13:$AE$22,9,FALSE) &amp; IF(Audit!#REF!=10,Audit!#REF!,"") &amp; IF(Audit!#REF!&lt;&gt;1,U689,"")</f>
        <v>#REF!</v>
      </c>
      <c r="BF689" s="47" t="e">
        <f t="shared" si="326"/>
        <v>#REF!</v>
      </c>
      <c r="BG689" s="50" t="e">
        <f>VLOOKUP(Audit!#REF!,$V$3:$AE$12,10,FALSE) &amp; Audit!#REF! &amp; IF(Audit!#REF!=10,Audit!#REF!,"")</f>
        <v>#REF!</v>
      </c>
      <c r="BH689" s="50" t="e">
        <f>VLOOKUP(Audit!#REF!,$V$13:$AE$22,10,FALSE) &amp; IF(Audit!#REF!=10,Audit!#REF!,"") &amp; IF(Audit!#REF!&lt;&gt;1,U689,"")</f>
        <v>#REF!</v>
      </c>
      <c r="BI689" s="47" t="e">
        <f t="shared" si="327"/>
        <v>#REF!</v>
      </c>
      <c r="BJ689" s="48" t="str">
        <f t="shared" si="328"/>
        <v/>
      </c>
      <c r="BK689" s="48" t="str">
        <f t="shared" si="329"/>
        <v/>
      </c>
      <c r="BL689" s="48" t="str">
        <f t="shared" si="330"/>
        <v/>
      </c>
      <c r="BM689" s="48" t="str">
        <f t="shared" si="331"/>
        <v/>
      </c>
      <c r="BN689" s="48" t="str">
        <f t="shared" si="332"/>
        <v/>
      </c>
      <c r="BO689" s="48" t="str">
        <f t="shared" si="333"/>
        <v/>
      </c>
      <c r="BP689" s="48" t="str">
        <f t="shared" si="334"/>
        <v/>
      </c>
      <c r="BQ689" s="48" t="str">
        <f t="shared" si="335"/>
        <v/>
      </c>
      <c r="BR689" s="48" t="str">
        <f t="shared" si="336"/>
        <v/>
      </c>
      <c r="BS689" s="48" t="str">
        <f t="shared" si="337"/>
        <v/>
      </c>
      <c r="BT689" s="48" t="str">
        <f t="shared" si="338"/>
        <v/>
      </c>
      <c r="BU689" s="48" t="str">
        <f t="shared" si="339"/>
        <v/>
      </c>
    </row>
    <row r="690" spans="1:73">
      <c r="A690" s="10" t="e">
        <f>Audit!#REF!</f>
        <v>#REF!</v>
      </c>
      <c r="B690" s="10" t="e">
        <f t="shared" si="310"/>
        <v>#REF!</v>
      </c>
      <c r="C690" s="17" t="e">
        <f>VLOOKUP(Audit!#REF!,$V$3:$AE$12,2,FALSE) &amp; VLOOKUP(Audit!#REF!,$V$13:$AE$22,2,FALSE)&amp; IF(Audit!#REF!=10,Audit!#REF!&amp;Audit!#REF!,"")</f>
        <v>#REF!</v>
      </c>
      <c r="D690" s="17" t="e">
        <f>VLOOKUP(Audit!#REF!,$V$3:$AE$12,3,FALSE) &amp; VLOOKUP(Audit!#REF!,$V$13:$AE$22,3,FALSE) &amp;IF(Audit!#REF!=10,Audit!#REF!&amp;Audit!#REF!,"")</f>
        <v>#REF!</v>
      </c>
      <c r="E690" s="17" t="e">
        <f>VLOOKUP(Audit!#REF!,$V$3:$AE$12,4,FALSE)&amp; Audit!#REF! &amp; VLOOKUP(Audit!#REF!,$V$13:$AE$22,4,FALSE)&amp; IF(Audit!#REF!=10,Audit!#REF!&amp;Audit!#REF!,"")</f>
        <v>#REF!</v>
      </c>
      <c r="F690" s="17" t="e">
        <f>VLOOKUP(Audit!#REF!,$V$3:$AE$12,5,FALSE) &amp; VLOOKUP(Audit!#REF!,$V$13:$AE$22,5,FALSE)&amp; IF(Audit!#REF!=10,Audit!#REF!&amp;Audit!#REF!,"")</f>
        <v>#REF!</v>
      </c>
      <c r="G690" s="17" t="e">
        <f>VLOOKUP(Audit!#REF!,$V$3:$AE$12,6,FALSE) &amp; VLOOKUP(Audit!#REF!,$V$13:$AE$22,6,FALSE)&amp; IF(Audit!#REF!=10,Audit!#REF!&amp;Audit!#REF!,"")</f>
        <v>#REF!</v>
      </c>
      <c r="H690" s="17" t="e">
        <f>VLOOKUP(Audit!#REF!,$V$3:$AE$12,7,FALSE) &amp; VLOOKUP(Audit!#REF!,$V$13:$AE$22,7,FALSE)&amp;IF(Audit!#REF!=10,Audit!#REF!&amp;Audit!#REF!,"")</f>
        <v>#REF!</v>
      </c>
      <c r="I690" s="17" t="e">
        <f>VLOOKUP(Audit!#REF!,$V$3:$AE$12,8,FALSE) &amp; Audit!#REF! &amp; VLOOKUP(Audit!#REF!,$V$13:$AE$22,8,FALSE)&amp;IF(Audit!#REF!=10,Audit!#REF!&amp;Audit!#REF!,"")</f>
        <v>#REF!</v>
      </c>
      <c r="J690" s="17" t="e">
        <f>VLOOKUP(Audit!#REF!,$V$3:$AE$12,9,FALSE) &amp; VLOOKUP(Audit!#REF!,$V$13:$AE$22,9,FALSE) &amp; IF(Audit!#REF!=10,Audit!#REF!&amp;Audit!#REF!,"") &amp; IF(Audit!#REF!&lt;&gt;1,U690,"")</f>
        <v>#REF!</v>
      </c>
      <c r="K690" s="17" t="e">
        <f>VLOOKUP(Audit!#REF!,$V$3:$AE$12,10,FALSE) &amp; Audit!#REF! &amp; VLOOKUP(Audit!#REF!,$V$13:$AE$22,10,FALSE) &amp; IF(Audit!#REF!=10,Audit!#REF!&amp;Audit!#REF!,"") &amp; IF(Audit!#REF!&lt;&gt;1,U690,"")</f>
        <v>#REF!</v>
      </c>
      <c r="L690" s="10" t="e">
        <f>Audit!#REF!</f>
        <v>#REF!</v>
      </c>
      <c r="M690" s="10" t="e">
        <f t="shared" si="311"/>
        <v>#REF!</v>
      </c>
      <c r="N690" s="10" t="e">
        <f t="shared" si="312"/>
        <v>#REF!</v>
      </c>
      <c r="O690" s="10" t="e">
        <f t="shared" si="313"/>
        <v>#REF!</v>
      </c>
      <c r="P690" s="10" t="e">
        <f t="shared" si="314"/>
        <v>#REF!</v>
      </c>
      <c r="Q690" s="10" t="e">
        <f t="shared" si="315"/>
        <v>#REF!</v>
      </c>
      <c r="R690" s="10" t="e">
        <f t="shared" si="316"/>
        <v>#REF!</v>
      </c>
      <c r="S690" s="10" t="e">
        <f t="shared" si="317"/>
        <v>#REF!</v>
      </c>
      <c r="T690" s="10" t="e">
        <f t="shared" si="318"/>
        <v>#REF!</v>
      </c>
      <c r="U690" s="17" t="e">
        <f>IF(Audit!#REF!="","",VLOOKUP(Audit!#REF!,$W$26:$X$35,2,FALSE)) &amp; Audit!#REF! &amp; IF(Audit!#REF!="","",IF(Audit!#REF!&lt;=1.4,VLOOKUP(Audit!#REF!,$W$38:X735,2,FALSE),VLOOKUP(Audit!#REF!,$W$51:$X$61,2,FALSE))) &amp; IF(Audit!#REF!="","",VLOOKUP(Audit!#REF!,$Y$26:$Z$35,2,FALSE) &amp; Audit!#REF! &amp; IF(Audit!#REF!="","",IF(Audit!#REF!&lt;=1.4,VLOOKUP(Audit!#REF!,$Y$38:$Z$48,2,FALSE),VLOOKUP(Audit!#REF!,$Y$51:$Z$61,2,FALSE))))</f>
        <v>#REF!</v>
      </c>
      <c r="V690" s="21"/>
      <c r="AH690" s="49" t="e">
        <f>Audit!#REF!</f>
        <v>#REF!</v>
      </c>
      <c r="AI690" s="50" t="e">
        <f>VLOOKUP(Audit!#REF!,$V$3:$AE$12,2,FALSE)&amp; IF(Audit!#REF!=10,Audit!#REF!,"")</f>
        <v>#REF!</v>
      </c>
      <c r="AJ690" s="50" t="e">
        <f>VLOOKUP(Audit!#REF!,$V$13:$AE$22,2,FALSE)&amp; IF(Audit!#REF!=10,Audit!#REF!,"")</f>
        <v>#REF!</v>
      </c>
      <c r="AK690" s="47" t="e">
        <f t="shared" si="319"/>
        <v>#REF!</v>
      </c>
      <c r="AL690" s="50" t="e">
        <f>VLOOKUP(Audit!#REF!,$V$3:$AE$12,3,FALSE)&amp; IF(Audit!#REF!=10,Audit!#REF!,"")</f>
        <v>#REF!</v>
      </c>
      <c r="AM690" s="50" t="e">
        <f>VLOOKUP(Audit!#REF!,$V$13:$AE$22,3,FALSE)&amp; IF(Audit!#REF!=10,Audit!#REF!,"")</f>
        <v>#REF!</v>
      </c>
      <c r="AN690" s="47" t="e">
        <f t="shared" si="320"/>
        <v>#REF!</v>
      </c>
      <c r="AO690" s="50" t="e">
        <f>VLOOKUP(Audit!#REF!,$V$3:$AE$12,4,FALSE) &amp;  Audit!#REF! &amp; IF(Audit!#REF!=10,Audit!#REF!,"")</f>
        <v>#REF!</v>
      </c>
      <c r="AP690" s="50" t="e">
        <f>VLOOKUP(Audit!#REF!,$V$13:$AE$22,4,FALSE)&amp; IF(Audit!#REF!=10,Audit!#REF!,"")</f>
        <v>#REF!</v>
      </c>
      <c r="AQ690" s="47" t="e">
        <f t="shared" si="321"/>
        <v>#REF!</v>
      </c>
      <c r="AR690" s="50" t="e">
        <f>VLOOKUP(Audit!#REF!,$V$3:$AE$12,5,FALSE)&amp; IF(Audit!#REF!=10,Audit!#REF!,"")</f>
        <v>#REF!</v>
      </c>
      <c r="AS690" s="50" t="e">
        <f>VLOOKUP(Audit!#REF!,$V$13:$AE$22,5,FALSE)&amp; IF(Audit!#REF!=10,Audit!#REF!,"")</f>
        <v>#REF!</v>
      </c>
      <c r="AT690" s="47" t="e">
        <f t="shared" si="322"/>
        <v>#REF!</v>
      </c>
      <c r="AU690" s="50" t="e">
        <f>VLOOKUP(Audit!#REF!,$V$3:$AE$12,6,FALSE)&amp; IF(Audit!#REF!=10,Audit!#REF!,"")</f>
        <v>#REF!</v>
      </c>
      <c r="AV690" s="50" t="e">
        <f>VLOOKUP(Audit!#REF!,$V$13:$AE$22,6,FALSE)&amp; IF(Audit!#REF!=10,Audit!#REF!,"")</f>
        <v>#REF!</v>
      </c>
      <c r="AW690" s="47" t="e">
        <f t="shared" si="323"/>
        <v>#REF!</v>
      </c>
      <c r="AX690" s="50" t="e">
        <f>VLOOKUP(Audit!#REF!,$V$3:$AE$12,7,FALSE)&amp; IF(Audit!#REF!=10,Audit!#REF!,"")</f>
        <v>#REF!</v>
      </c>
      <c r="AY690" s="50" t="e">
        <f>VLOOKUP(Audit!#REF!,$V$13:$AE$22,7,FALSE) &amp; IF(Audit!#REF!=10,Audit!#REF!,"")</f>
        <v>#REF!</v>
      </c>
      <c r="AZ690" s="47" t="e">
        <f t="shared" si="324"/>
        <v>#REF!</v>
      </c>
      <c r="BA690" s="50" t="e">
        <f>VLOOKUP(Audit!#REF!,$V$3:$AE$12,8,FALSE)&amp; Audit!#REF! &amp; IF(Audit!#REF!=10,Audit!#REF!,"")</f>
        <v>#REF!</v>
      </c>
      <c r="BB690" s="50" t="e">
        <f>VLOOKUP(Audit!#REF!,$V$13:$AE$22,8,FALSE) &amp; IF(Audit!#REF!=10,Audit!#REF!,"")</f>
        <v>#REF!</v>
      </c>
      <c r="BC690" s="47" t="e">
        <f t="shared" si="325"/>
        <v>#REF!</v>
      </c>
      <c r="BD690" s="50" t="e">
        <f>VLOOKUP(Audit!#REF!,$V$3:$AE$12,9,FALSE)&amp; IF(Audit!#REF!=10,Audit!#REF!,"")</f>
        <v>#REF!</v>
      </c>
      <c r="BE690" s="50" t="e">
        <f>VLOOKUP(Audit!#REF!,$V$13:$AE$22,9,FALSE) &amp; IF(Audit!#REF!=10,Audit!#REF!,"") &amp; IF(Audit!#REF!&lt;&gt;1,U690,"")</f>
        <v>#REF!</v>
      </c>
      <c r="BF690" s="47" t="e">
        <f t="shared" si="326"/>
        <v>#REF!</v>
      </c>
      <c r="BG690" s="50" t="e">
        <f>VLOOKUP(Audit!#REF!,$V$3:$AE$12,10,FALSE) &amp; Audit!#REF! &amp; IF(Audit!#REF!=10,Audit!#REF!,"")</f>
        <v>#REF!</v>
      </c>
      <c r="BH690" s="50" t="e">
        <f>VLOOKUP(Audit!#REF!,$V$13:$AE$22,10,FALSE) &amp; IF(Audit!#REF!=10,Audit!#REF!,"") &amp; IF(Audit!#REF!&lt;&gt;1,U690,"")</f>
        <v>#REF!</v>
      </c>
      <c r="BI690" s="47" t="e">
        <f t="shared" si="327"/>
        <v>#REF!</v>
      </c>
      <c r="BJ690" s="48" t="str">
        <f t="shared" si="328"/>
        <v/>
      </c>
      <c r="BK690" s="48" t="str">
        <f t="shared" si="329"/>
        <v/>
      </c>
      <c r="BL690" s="48" t="str">
        <f t="shared" si="330"/>
        <v/>
      </c>
      <c r="BM690" s="48" t="str">
        <f t="shared" si="331"/>
        <v/>
      </c>
      <c r="BN690" s="48" t="str">
        <f t="shared" si="332"/>
        <v/>
      </c>
      <c r="BO690" s="48" t="str">
        <f t="shared" si="333"/>
        <v/>
      </c>
      <c r="BP690" s="48" t="str">
        <f t="shared" si="334"/>
        <v/>
      </c>
      <c r="BQ690" s="48" t="str">
        <f t="shared" si="335"/>
        <v/>
      </c>
      <c r="BR690" s="48" t="str">
        <f t="shared" si="336"/>
        <v/>
      </c>
      <c r="BS690" s="48" t="str">
        <f t="shared" si="337"/>
        <v/>
      </c>
      <c r="BT690" s="48" t="str">
        <f t="shared" si="338"/>
        <v/>
      </c>
      <c r="BU690" s="48" t="str">
        <f t="shared" si="339"/>
        <v/>
      </c>
    </row>
    <row r="691" spans="1:73">
      <c r="A691" s="10" t="e">
        <f>Audit!#REF!</f>
        <v>#REF!</v>
      </c>
      <c r="B691" s="10" t="e">
        <f t="shared" si="310"/>
        <v>#REF!</v>
      </c>
      <c r="C691" s="17" t="e">
        <f>VLOOKUP(Audit!#REF!,$V$3:$AE$12,2,FALSE) &amp; VLOOKUP(Audit!#REF!,$V$13:$AE$22,2,FALSE)&amp; IF(Audit!#REF!=10,Audit!#REF!&amp;Audit!#REF!,"")</f>
        <v>#REF!</v>
      </c>
      <c r="D691" s="17" t="e">
        <f>VLOOKUP(Audit!#REF!,$V$3:$AE$12,3,FALSE) &amp; VLOOKUP(Audit!#REF!,$V$13:$AE$22,3,FALSE) &amp;IF(Audit!#REF!=10,Audit!#REF!&amp;Audit!#REF!,"")</f>
        <v>#REF!</v>
      </c>
      <c r="E691" s="17" t="e">
        <f>VLOOKUP(Audit!#REF!,$V$3:$AE$12,4,FALSE)&amp; Audit!#REF! &amp; VLOOKUP(Audit!#REF!,$V$13:$AE$22,4,FALSE)&amp; IF(Audit!#REF!=10,Audit!#REF!&amp;Audit!#REF!,"")</f>
        <v>#REF!</v>
      </c>
      <c r="F691" s="17" t="e">
        <f>VLOOKUP(Audit!#REF!,$V$3:$AE$12,5,FALSE) &amp; VLOOKUP(Audit!#REF!,$V$13:$AE$22,5,FALSE)&amp; IF(Audit!#REF!=10,Audit!#REF!&amp;Audit!#REF!,"")</f>
        <v>#REF!</v>
      </c>
      <c r="G691" s="17" t="e">
        <f>VLOOKUP(Audit!#REF!,$V$3:$AE$12,6,FALSE) &amp; VLOOKUP(Audit!#REF!,$V$13:$AE$22,6,FALSE)&amp; IF(Audit!#REF!=10,Audit!#REF!&amp;Audit!#REF!,"")</f>
        <v>#REF!</v>
      </c>
      <c r="H691" s="17" t="e">
        <f>VLOOKUP(Audit!#REF!,$V$3:$AE$12,7,FALSE) &amp; VLOOKUP(Audit!#REF!,$V$13:$AE$22,7,FALSE)&amp;IF(Audit!#REF!=10,Audit!#REF!&amp;Audit!#REF!,"")</f>
        <v>#REF!</v>
      </c>
      <c r="I691" s="17" t="e">
        <f>VLOOKUP(Audit!#REF!,$V$3:$AE$12,8,FALSE) &amp; Audit!#REF! &amp; VLOOKUP(Audit!#REF!,$V$13:$AE$22,8,FALSE)&amp;IF(Audit!#REF!=10,Audit!#REF!&amp;Audit!#REF!,"")</f>
        <v>#REF!</v>
      </c>
      <c r="J691" s="17" t="e">
        <f>VLOOKUP(Audit!#REF!,$V$3:$AE$12,9,FALSE) &amp; VLOOKUP(Audit!#REF!,$V$13:$AE$22,9,FALSE) &amp; IF(Audit!#REF!=10,Audit!#REF!&amp;Audit!#REF!,"") &amp; IF(Audit!#REF!&lt;&gt;1,U691,"")</f>
        <v>#REF!</v>
      </c>
      <c r="K691" s="17" t="e">
        <f>VLOOKUP(Audit!#REF!,$V$3:$AE$12,10,FALSE) &amp; Audit!#REF! &amp; VLOOKUP(Audit!#REF!,$V$13:$AE$22,10,FALSE) &amp; IF(Audit!#REF!=10,Audit!#REF!&amp;Audit!#REF!,"") &amp; IF(Audit!#REF!&lt;&gt;1,U691,"")</f>
        <v>#REF!</v>
      </c>
      <c r="L691" s="10" t="e">
        <f>Audit!#REF!</f>
        <v>#REF!</v>
      </c>
      <c r="M691" s="10" t="e">
        <f t="shared" si="311"/>
        <v>#REF!</v>
      </c>
      <c r="N691" s="10" t="e">
        <f t="shared" si="312"/>
        <v>#REF!</v>
      </c>
      <c r="O691" s="10" t="e">
        <f t="shared" si="313"/>
        <v>#REF!</v>
      </c>
      <c r="P691" s="10" t="e">
        <f t="shared" si="314"/>
        <v>#REF!</v>
      </c>
      <c r="Q691" s="10" t="e">
        <f t="shared" si="315"/>
        <v>#REF!</v>
      </c>
      <c r="R691" s="10" t="e">
        <f t="shared" si="316"/>
        <v>#REF!</v>
      </c>
      <c r="S691" s="10" t="e">
        <f t="shared" si="317"/>
        <v>#REF!</v>
      </c>
      <c r="T691" s="10" t="e">
        <f t="shared" si="318"/>
        <v>#REF!</v>
      </c>
      <c r="U691" s="17" t="e">
        <f>IF(Audit!#REF!="","",VLOOKUP(Audit!#REF!,$W$26:$X$35,2,FALSE)) &amp; Audit!#REF! &amp; IF(Audit!#REF!="","",IF(Audit!#REF!&lt;=1.4,VLOOKUP(Audit!#REF!,$W$38:X736,2,FALSE),VLOOKUP(Audit!#REF!,$W$51:$X$61,2,FALSE))) &amp; IF(Audit!#REF!="","",VLOOKUP(Audit!#REF!,$Y$26:$Z$35,2,FALSE) &amp; Audit!#REF! &amp; IF(Audit!#REF!="","",IF(Audit!#REF!&lt;=1.4,VLOOKUP(Audit!#REF!,$Y$38:$Z$48,2,FALSE),VLOOKUP(Audit!#REF!,$Y$51:$Z$61,2,FALSE))))</f>
        <v>#REF!</v>
      </c>
      <c r="V691" s="21"/>
      <c r="AH691" s="49" t="e">
        <f>Audit!#REF!</f>
        <v>#REF!</v>
      </c>
      <c r="AI691" s="50" t="e">
        <f>VLOOKUP(Audit!#REF!,$V$3:$AE$12,2,FALSE)&amp; IF(Audit!#REF!=10,Audit!#REF!,"")</f>
        <v>#REF!</v>
      </c>
      <c r="AJ691" s="50" t="e">
        <f>VLOOKUP(Audit!#REF!,$V$13:$AE$22,2,FALSE)&amp; IF(Audit!#REF!=10,Audit!#REF!,"")</f>
        <v>#REF!</v>
      </c>
      <c r="AK691" s="47" t="e">
        <f t="shared" si="319"/>
        <v>#REF!</v>
      </c>
      <c r="AL691" s="50" t="e">
        <f>VLOOKUP(Audit!#REF!,$V$3:$AE$12,3,FALSE)&amp; IF(Audit!#REF!=10,Audit!#REF!,"")</f>
        <v>#REF!</v>
      </c>
      <c r="AM691" s="50" t="e">
        <f>VLOOKUP(Audit!#REF!,$V$13:$AE$22,3,FALSE)&amp; IF(Audit!#REF!=10,Audit!#REF!,"")</f>
        <v>#REF!</v>
      </c>
      <c r="AN691" s="47" t="e">
        <f t="shared" si="320"/>
        <v>#REF!</v>
      </c>
      <c r="AO691" s="50" t="e">
        <f>VLOOKUP(Audit!#REF!,$V$3:$AE$12,4,FALSE) &amp;  Audit!#REF! &amp; IF(Audit!#REF!=10,Audit!#REF!,"")</f>
        <v>#REF!</v>
      </c>
      <c r="AP691" s="50" t="e">
        <f>VLOOKUP(Audit!#REF!,$V$13:$AE$22,4,FALSE)&amp; IF(Audit!#REF!=10,Audit!#REF!,"")</f>
        <v>#REF!</v>
      </c>
      <c r="AQ691" s="47" t="e">
        <f t="shared" si="321"/>
        <v>#REF!</v>
      </c>
      <c r="AR691" s="50" t="e">
        <f>VLOOKUP(Audit!#REF!,$V$3:$AE$12,5,FALSE)&amp; IF(Audit!#REF!=10,Audit!#REF!,"")</f>
        <v>#REF!</v>
      </c>
      <c r="AS691" s="50" t="e">
        <f>VLOOKUP(Audit!#REF!,$V$13:$AE$22,5,FALSE)&amp; IF(Audit!#REF!=10,Audit!#REF!,"")</f>
        <v>#REF!</v>
      </c>
      <c r="AT691" s="47" t="e">
        <f t="shared" si="322"/>
        <v>#REF!</v>
      </c>
      <c r="AU691" s="50" t="e">
        <f>VLOOKUP(Audit!#REF!,$V$3:$AE$12,6,FALSE)&amp; IF(Audit!#REF!=10,Audit!#REF!,"")</f>
        <v>#REF!</v>
      </c>
      <c r="AV691" s="50" t="e">
        <f>VLOOKUP(Audit!#REF!,$V$13:$AE$22,6,FALSE)&amp; IF(Audit!#REF!=10,Audit!#REF!,"")</f>
        <v>#REF!</v>
      </c>
      <c r="AW691" s="47" t="e">
        <f t="shared" si="323"/>
        <v>#REF!</v>
      </c>
      <c r="AX691" s="50" t="e">
        <f>VLOOKUP(Audit!#REF!,$V$3:$AE$12,7,FALSE)&amp; IF(Audit!#REF!=10,Audit!#REF!,"")</f>
        <v>#REF!</v>
      </c>
      <c r="AY691" s="50" t="e">
        <f>VLOOKUP(Audit!#REF!,$V$13:$AE$22,7,FALSE) &amp; IF(Audit!#REF!=10,Audit!#REF!,"")</f>
        <v>#REF!</v>
      </c>
      <c r="AZ691" s="47" t="e">
        <f t="shared" si="324"/>
        <v>#REF!</v>
      </c>
      <c r="BA691" s="50" t="e">
        <f>VLOOKUP(Audit!#REF!,$V$3:$AE$12,8,FALSE)&amp; Audit!#REF! &amp; IF(Audit!#REF!=10,Audit!#REF!,"")</f>
        <v>#REF!</v>
      </c>
      <c r="BB691" s="50" t="e">
        <f>VLOOKUP(Audit!#REF!,$V$13:$AE$22,8,FALSE) &amp; IF(Audit!#REF!=10,Audit!#REF!,"")</f>
        <v>#REF!</v>
      </c>
      <c r="BC691" s="47" t="e">
        <f t="shared" si="325"/>
        <v>#REF!</v>
      </c>
      <c r="BD691" s="50" t="e">
        <f>VLOOKUP(Audit!#REF!,$V$3:$AE$12,9,FALSE)&amp; IF(Audit!#REF!=10,Audit!#REF!,"")</f>
        <v>#REF!</v>
      </c>
      <c r="BE691" s="50" t="e">
        <f>VLOOKUP(Audit!#REF!,$V$13:$AE$22,9,FALSE) &amp; IF(Audit!#REF!=10,Audit!#REF!,"") &amp; IF(Audit!#REF!&lt;&gt;1,U691,"")</f>
        <v>#REF!</v>
      </c>
      <c r="BF691" s="47" t="e">
        <f t="shared" si="326"/>
        <v>#REF!</v>
      </c>
      <c r="BG691" s="50" t="e">
        <f>VLOOKUP(Audit!#REF!,$V$3:$AE$12,10,FALSE) &amp; Audit!#REF! &amp; IF(Audit!#REF!=10,Audit!#REF!,"")</f>
        <v>#REF!</v>
      </c>
      <c r="BH691" s="50" t="e">
        <f>VLOOKUP(Audit!#REF!,$V$13:$AE$22,10,FALSE) &amp; IF(Audit!#REF!=10,Audit!#REF!,"") &amp; IF(Audit!#REF!&lt;&gt;1,U691,"")</f>
        <v>#REF!</v>
      </c>
      <c r="BI691" s="47" t="e">
        <f t="shared" si="327"/>
        <v>#REF!</v>
      </c>
      <c r="BJ691" s="48" t="str">
        <f t="shared" si="328"/>
        <v/>
      </c>
      <c r="BK691" s="48" t="str">
        <f t="shared" si="329"/>
        <v/>
      </c>
      <c r="BL691" s="48" t="str">
        <f t="shared" si="330"/>
        <v/>
      </c>
      <c r="BM691" s="48" t="str">
        <f t="shared" si="331"/>
        <v/>
      </c>
      <c r="BN691" s="48" t="str">
        <f t="shared" si="332"/>
        <v/>
      </c>
      <c r="BO691" s="48" t="str">
        <f t="shared" si="333"/>
        <v/>
      </c>
      <c r="BP691" s="48" t="str">
        <f t="shared" si="334"/>
        <v/>
      </c>
      <c r="BQ691" s="48" t="str">
        <f t="shared" si="335"/>
        <v/>
      </c>
      <c r="BR691" s="48" t="str">
        <f t="shared" si="336"/>
        <v/>
      </c>
      <c r="BS691" s="48" t="str">
        <f t="shared" si="337"/>
        <v/>
      </c>
      <c r="BT691" s="48" t="str">
        <f t="shared" si="338"/>
        <v/>
      </c>
      <c r="BU691" s="48" t="str">
        <f t="shared" si="339"/>
        <v/>
      </c>
    </row>
    <row r="692" spans="1:73">
      <c r="A692" s="10" t="e">
        <f>Audit!#REF!</f>
        <v>#REF!</v>
      </c>
      <c r="B692" s="10" t="e">
        <f t="shared" si="310"/>
        <v>#REF!</v>
      </c>
      <c r="C692" s="17" t="e">
        <f>VLOOKUP(Audit!#REF!,$V$3:$AE$12,2,FALSE) &amp; VLOOKUP(Audit!#REF!,$V$13:$AE$22,2,FALSE)&amp; IF(Audit!#REF!=10,Audit!#REF!&amp;Audit!#REF!,"")</f>
        <v>#REF!</v>
      </c>
      <c r="D692" s="17" t="e">
        <f>VLOOKUP(Audit!#REF!,$V$3:$AE$12,3,FALSE) &amp; VLOOKUP(Audit!#REF!,$V$13:$AE$22,3,FALSE) &amp;IF(Audit!#REF!=10,Audit!#REF!&amp;Audit!#REF!,"")</f>
        <v>#REF!</v>
      </c>
      <c r="E692" s="17" t="e">
        <f>VLOOKUP(Audit!#REF!,$V$3:$AE$12,4,FALSE)&amp; Audit!#REF! &amp; VLOOKUP(Audit!#REF!,$V$13:$AE$22,4,FALSE)&amp; IF(Audit!#REF!=10,Audit!#REF!&amp;Audit!#REF!,"")</f>
        <v>#REF!</v>
      </c>
      <c r="F692" s="17" t="e">
        <f>VLOOKUP(Audit!#REF!,$V$3:$AE$12,5,FALSE) &amp; VLOOKUP(Audit!#REF!,$V$13:$AE$22,5,FALSE)&amp; IF(Audit!#REF!=10,Audit!#REF!&amp;Audit!#REF!,"")</f>
        <v>#REF!</v>
      </c>
      <c r="G692" s="17" t="e">
        <f>VLOOKUP(Audit!#REF!,$V$3:$AE$12,6,FALSE) &amp; VLOOKUP(Audit!#REF!,$V$13:$AE$22,6,FALSE)&amp; IF(Audit!#REF!=10,Audit!#REF!&amp;Audit!#REF!,"")</f>
        <v>#REF!</v>
      </c>
      <c r="H692" s="17" t="e">
        <f>VLOOKUP(Audit!#REF!,$V$3:$AE$12,7,FALSE) &amp; VLOOKUP(Audit!#REF!,$V$13:$AE$22,7,FALSE)&amp;IF(Audit!#REF!=10,Audit!#REF!&amp;Audit!#REF!,"")</f>
        <v>#REF!</v>
      </c>
      <c r="I692" s="17" t="e">
        <f>VLOOKUP(Audit!#REF!,$V$3:$AE$12,8,FALSE) &amp; Audit!#REF! &amp; VLOOKUP(Audit!#REF!,$V$13:$AE$22,8,FALSE)&amp;IF(Audit!#REF!=10,Audit!#REF!&amp;Audit!#REF!,"")</f>
        <v>#REF!</v>
      </c>
      <c r="J692" s="17" t="e">
        <f>VLOOKUP(Audit!#REF!,$V$3:$AE$12,9,FALSE) &amp; VLOOKUP(Audit!#REF!,$V$13:$AE$22,9,FALSE) &amp; IF(Audit!#REF!=10,Audit!#REF!&amp;Audit!#REF!,"") &amp; IF(Audit!#REF!&lt;&gt;1,U692,"")</f>
        <v>#REF!</v>
      </c>
      <c r="K692" s="17" t="e">
        <f>VLOOKUP(Audit!#REF!,$V$3:$AE$12,10,FALSE) &amp; Audit!#REF! &amp; VLOOKUP(Audit!#REF!,$V$13:$AE$22,10,FALSE) &amp; IF(Audit!#REF!=10,Audit!#REF!&amp;Audit!#REF!,"") &amp; IF(Audit!#REF!&lt;&gt;1,U692,"")</f>
        <v>#REF!</v>
      </c>
      <c r="L692" s="10" t="e">
        <f>Audit!#REF!</f>
        <v>#REF!</v>
      </c>
      <c r="M692" s="10" t="e">
        <f t="shared" si="311"/>
        <v>#REF!</v>
      </c>
      <c r="N692" s="10" t="e">
        <f t="shared" si="312"/>
        <v>#REF!</v>
      </c>
      <c r="O692" s="10" t="e">
        <f t="shared" si="313"/>
        <v>#REF!</v>
      </c>
      <c r="P692" s="10" t="e">
        <f t="shared" si="314"/>
        <v>#REF!</v>
      </c>
      <c r="Q692" s="10" t="e">
        <f t="shared" si="315"/>
        <v>#REF!</v>
      </c>
      <c r="R692" s="10" t="e">
        <f t="shared" si="316"/>
        <v>#REF!</v>
      </c>
      <c r="S692" s="10" t="e">
        <f t="shared" si="317"/>
        <v>#REF!</v>
      </c>
      <c r="T692" s="10" t="e">
        <f t="shared" si="318"/>
        <v>#REF!</v>
      </c>
      <c r="U692" s="17" t="e">
        <f>IF(Audit!#REF!="","",VLOOKUP(Audit!#REF!,$W$26:$X$35,2,FALSE)) &amp; Audit!#REF! &amp; IF(Audit!#REF!="","",IF(Audit!#REF!&lt;=1.4,VLOOKUP(Audit!#REF!,$W$38:X737,2,FALSE),VLOOKUP(Audit!#REF!,$W$51:$X$61,2,FALSE))) &amp; IF(Audit!#REF!="","",VLOOKUP(Audit!#REF!,$Y$26:$Z$35,2,FALSE) &amp; Audit!#REF! &amp; IF(Audit!#REF!="","",IF(Audit!#REF!&lt;=1.4,VLOOKUP(Audit!#REF!,$Y$38:$Z$48,2,FALSE),VLOOKUP(Audit!#REF!,$Y$51:$Z$61,2,FALSE))))</f>
        <v>#REF!</v>
      </c>
      <c r="V692" s="21"/>
      <c r="AH692" s="49" t="e">
        <f>Audit!#REF!</f>
        <v>#REF!</v>
      </c>
      <c r="AI692" s="50" t="e">
        <f>VLOOKUP(Audit!#REF!,$V$3:$AE$12,2,FALSE)&amp; IF(Audit!#REF!=10,Audit!#REF!,"")</f>
        <v>#REF!</v>
      </c>
      <c r="AJ692" s="50" t="e">
        <f>VLOOKUP(Audit!#REF!,$V$13:$AE$22,2,FALSE)&amp; IF(Audit!#REF!=10,Audit!#REF!,"")</f>
        <v>#REF!</v>
      </c>
      <c r="AK692" s="47" t="e">
        <f t="shared" si="319"/>
        <v>#REF!</v>
      </c>
      <c r="AL692" s="50" t="e">
        <f>VLOOKUP(Audit!#REF!,$V$3:$AE$12,3,FALSE)&amp; IF(Audit!#REF!=10,Audit!#REF!,"")</f>
        <v>#REF!</v>
      </c>
      <c r="AM692" s="50" t="e">
        <f>VLOOKUP(Audit!#REF!,$V$13:$AE$22,3,FALSE)&amp; IF(Audit!#REF!=10,Audit!#REF!,"")</f>
        <v>#REF!</v>
      </c>
      <c r="AN692" s="47" t="e">
        <f t="shared" si="320"/>
        <v>#REF!</v>
      </c>
      <c r="AO692" s="50" t="e">
        <f>VLOOKUP(Audit!#REF!,$V$3:$AE$12,4,FALSE) &amp;  Audit!#REF! &amp; IF(Audit!#REF!=10,Audit!#REF!,"")</f>
        <v>#REF!</v>
      </c>
      <c r="AP692" s="50" t="e">
        <f>VLOOKUP(Audit!#REF!,$V$13:$AE$22,4,FALSE)&amp; IF(Audit!#REF!=10,Audit!#REF!,"")</f>
        <v>#REF!</v>
      </c>
      <c r="AQ692" s="47" t="e">
        <f t="shared" si="321"/>
        <v>#REF!</v>
      </c>
      <c r="AR692" s="50" t="e">
        <f>VLOOKUP(Audit!#REF!,$V$3:$AE$12,5,FALSE)&amp; IF(Audit!#REF!=10,Audit!#REF!,"")</f>
        <v>#REF!</v>
      </c>
      <c r="AS692" s="50" t="e">
        <f>VLOOKUP(Audit!#REF!,$V$13:$AE$22,5,FALSE)&amp; IF(Audit!#REF!=10,Audit!#REF!,"")</f>
        <v>#REF!</v>
      </c>
      <c r="AT692" s="47" t="e">
        <f t="shared" si="322"/>
        <v>#REF!</v>
      </c>
      <c r="AU692" s="50" t="e">
        <f>VLOOKUP(Audit!#REF!,$V$3:$AE$12,6,FALSE)&amp; IF(Audit!#REF!=10,Audit!#REF!,"")</f>
        <v>#REF!</v>
      </c>
      <c r="AV692" s="50" t="e">
        <f>VLOOKUP(Audit!#REF!,$V$13:$AE$22,6,FALSE)&amp; IF(Audit!#REF!=10,Audit!#REF!,"")</f>
        <v>#REF!</v>
      </c>
      <c r="AW692" s="47" t="e">
        <f t="shared" si="323"/>
        <v>#REF!</v>
      </c>
      <c r="AX692" s="50" t="e">
        <f>VLOOKUP(Audit!#REF!,$V$3:$AE$12,7,FALSE)&amp; IF(Audit!#REF!=10,Audit!#REF!,"")</f>
        <v>#REF!</v>
      </c>
      <c r="AY692" s="50" t="e">
        <f>VLOOKUP(Audit!#REF!,$V$13:$AE$22,7,FALSE) &amp; IF(Audit!#REF!=10,Audit!#REF!,"")</f>
        <v>#REF!</v>
      </c>
      <c r="AZ692" s="47" t="e">
        <f t="shared" si="324"/>
        <v>#REF!</v>
      </c>
      <c r="BA692" s="50" t="e">
        <f>VLOOKUP(Audit!#REF!,$V$3:$AE$12,8,FALSE)&amp; Audit!#REF! &amp; IF(Audit!#REF!=10,Audit!#REF!,"")</f>
        <v>#REF!</v>
      </c>
      <c r="BB692" s="50" t="e">
        <f>VLOOKUP(Audit!#REF!,$V$13:$AE$22,8,FALSE) &amp; IF(Audit!#REF!=10,Audit!#REF!,"")</f>
        <v>#REF!</v>
      </c>
      <c r="BC692" s="47" t="e">
        <f t="shared" si="325"/>
        <v>#REF!</v>
      </c>
      <c r="BD692" s="50" t="e">
        <f>VLOOKUP(Audit!#REF!,$V$3:$AE$12,9,FALSE)&amp; IF(Audit!#REF!=10,Audit!#REF!,"")</f>
        <v>#REF!</v>
      </c>
      <c r="BE692" s="50" t="e">
        <f>VLOOKUP(Audit!#REF!,$V$13:$AE$22,9,FALSE) &amp; IF(Audit!#REF!=10,Audit!#REF!,"") &amp; IF(Audit!#REF!&lt;&gt;1,U692,"")</f>
        <v>#REF!</v>
      </c>
      <c r="BF692" s="47" t="e">
        <f t="shared" si="326"/>
        <v>#REF!</v>
      </c>
      <c r="BG692" s="50" t="e">
        <f>VLOOKUP(Audit!#REF!,$V$3:$AE$12,10,FALSE) &amp; Audit!#REF! &amp; IF(Audit!#REF!=10,Audit!#REF!,"")</f>
        <v>#REF!</v>
      </c>
      <c r="BH692" s="50" t="e">
        <f>VLOOKUP(Audit!#REF!,$V$13:$AE$22,10,FALSE) &amp; IF(Audit!#REF!=10,Audit!#REF!,"") &amp; IF(Audit!#REF!&lt;&gt;1,U692,"")</f>
        <v>#REF!</v>
      </c>
      <c r="BI692" s="47" t="e">
        <f t="shared" si="327"/>
        <v>#REF!</v>
      </c>
      <c r="BJ692" s="48" t="str">
        <f t="shared" si="328"/>
        <v/>
      </c>
      <c r="BK692" s="48" t="str">
        <f t="shared" si="329"/>
        <v/>
      </c>
      <c r="BL692" s="48" t="str">
        <f t="shared" si="330"/>
        <v/>
      </c>
      <c r="BM692" s="48" t="str">
        <f t="shared" si="331"/>
        <v/>
      </c>
      <c r="BN692" s="48" t="str">
        <f t="shared" si="332"/>
        <v/>
      </c>
      <c r="BO692" s="48" t="str">
        <f t="shared" si="333"/>
        <v/>
      </c>
      <c r="BP692" s="48" t="str">
        <f t="shared" si="334"/>
        <v/>
      </c>
      <c r="BQ692" s="48" t="str">
        <f t="shared" si="335"/>
        <v/>
      </c>
      <c r="BR692" s="48" t="str">
        <f t="shared" si="336"/>
        <v/>
      </c>
      <c r="BS692" s="48" t="str">
        <f t="shared" si="337"/>
        <v/>
      </c>
      <c r="BT692" s="48" t="str">
        <f t="shared" si="338"/>
        <v/>
      </c>
      <c r="BU692" s="48" t="str">
        <f t="shared" si="339"/>
        <v/>
      </c>
    </row>
    <row r="693" spans="1:73">
      <c r="A693" s="10" t="e">
        <f>Audit!#REF!</f>
        <v>#REF!</v>
      </c>
      <c r="B693" s="10" t="e">
        <f t="shared" si="310"/>
        <v>#REF!</v>
      </c>
      <c r="C693" s="17" t="e">
        <f>VLOOKUP(Audit!#REF!,$V$3:$AE$12,2,FALSE) &amp; VLOOKUP(Audit!#REF!,$V$13:$AE$22,2,FALSE)&amp; IF(Audit!#REF!=10,Audit!#REF!&amp;Audit!#REF!,"")</f>
        <v>#REF!</v>
      </c>
      <c r="D693" s="17" t="e">
        <f>VLOOKUP(Audit!#REF!,$V$3:$AE$12,3,FALSE) &amp; VLOOKUP(Audit!#REF!,$V$13:$AE$22,3,FALSE) &amp;IF(Audit!#REF!=10,Audit!#REF!&amp;Audit!#REF!,"")</f>
        <v>#REF!</v>
      </c>
      <c r="E693" s="17" t="e">
        <f>VLOOKUP(Audit!#REF!,$V$3:$AE$12,4,FALSE)&amp; Audit!#REF! &amp; VLOOKUP(Audit!#REF!,$V$13:$AE$22,4,FALSE)&amp; IF(Audit!#REF!=10,Audit!#REF!&amp;Audit!#REF!,"")</f>
        <v>#REF!</v>
      </c>
      <c r="F693" s="17" t="e">
        <f>VLOOKUP(Audit!#REF!,$V$3:$AE$12,5,FALSE) &amp; VLOOKUP(Audit!#REF!,$V$13:$AE$22,5,FALSE)&amp; IF(Audit!#REF!=10,Audit!#REF!&amp;Audit!#REF!,"")</f>
        <v>#REF!</v>
      </c>
      <c r="G693" s="17" t="e">
        <f>VLOOKUP(Audit!#REF!,$V$3:$AE$12,6,FALSE) &amp; VLOOKUP(Audit!#REF!,$V$13:$AE$22,6,FALSE)&amp; IF(Audit!#REF!=10,Audit!#REF!&amp;Audit!#REF!,"")</f>
        <v>#REF!</v>
      </c>
      <c r="H693" s="17" t="e">
        <f>VLOOKUP(Audit!#REF!,$V$3:$AE$12,7,FALSE) &amp; VLOOKUP(Audit!#REF!,$V$13:$AE$22,7,FALSE)&amp;IF(Audit!#REF!=10,Audit!#REF!&amp;Audit!#REF!,"")</f>
        <v>#REF!</v>
      </c>
      <c r="I693" s="17" t="e">
        <f>VLOOKUP(Audit!#REF!,$V$3:$AE$12,8,FALSE) &amp; Audit!#REF! &amp; VLOOKUP(Audit!#REF!,$V$13:$AE$22,8,FALSE)&amp;IF(Audit!#REF!=10,Audit!#REF!&amp;Audit!#REF!,"")</f>
        <v>#REF!</v>
      </c>
      <c r="J693" s="17" t="e">
        <f>VLOOKUP(Audit!#REF!,$V$3:$AE$12,9,FALSE) &amp; VLOOKUP(Audit!#REF!,$V$13:$AE$22,9,FALSE) &amp; IF(Audit!#REF!=10,Audit!#REF!&amp;Audit!#REF!,"") &amp; IF(Audit!#REF!&lt;&gt;1,U693,"")</f>
        <v>#REF!</v>
      </c>
      <c r="K693" s="17" t="e">
        <f>VLOOKUP(Audit!#REF!,$V$3:$AE$12,10,FALSE) &amp; Audit!#REF! &amp; VLOOKUP(Audit!#REF!,$V$13:$AE$22,10,FALSE) &amp; IF(Audit!#REF!=10,Audit!#REF!&amp;Audit!#REF!,"") &amp; IF(Audit!#REF!&lt;&gt;1,U693,"")</f>
        <v>#REF!</v>
      </c>
      <c r="L693" s="10" t="e">
        <f>Audit!#REF!</f>
        <v>#REF!</v>
      </c>
      <c r="M693" s="10" t="e">
        <f t="shared" si="311"/>
        <v>#REF!</v>
      </c>
      <c r="N693" s="10" t="e">
        <f t="shared" si="312"/>
        <v>#REF!</v>
      </c>
      <c r="O693" s="10" t="e">
        <f t="shared" si="313"/>
        <v>#REF!</v>
      </c>
      <c r="P693" s="10" t="e">
        <f t="shared" si="314"/>
        <v>#REF!</v>
      </c>
      <c r="Q693" s="10" t="e">
        <f t="shared" si="315"/>
        <v>#REF!</v>
      </c>
      <c r="R693" s="10" t="e">
        <f t="shared" si="316"/>
        <v>#REF!</v>
      </c>
      <c r="S693" s="10" t="e">
        <f t="shared" si="317"/>
        <v>#REF!</v>
      </c>
      <c r="T693" s="10" t="e">
        <f t="shared" si="318"/>
        <v>#REF!</v>
      </c>
      <c r="U693" s="17" t="e">
        <f>IF(Audit!#REF!="","",VLOOKUP(Audit!#REF!,$W$26:$X$35,2,FALSE)) &amp; Audit!#REF! &amp; IF(Audit!#REF!="","",IF(Audit!#REF!&lt;=1.4,VLOOKUP(Audit!#REF!,$W$38:X738,2,FALSE),VLOOKUP(Audit!#REF!,$W$51:$X$61,2,FALSE))) &amp; IF(Audit!#REF!="","",VLOOKUP(Audit!#REF!,$Y$26:$Z$35,2,FALSE) &amp; Audit!#REF! &amp; IF(Audit!#REF!="","",IF(Audit!#REF!&lt;=1.4,VLOOKUP(Audit!#REF!,$Y$38:$Z$48,2,FALSE),VLOOKUP(Audit!#REF!,$Y$51:$Z$61,2,FALSE))))</f>
        <v>#REF!</v>
      </c>
      <c r="V693" s="21"/>
      <c r="AH693" s="49" t="e">
        <f>Audit!#REF!</f>
        <v>#REF!</v>
      </c>
      <c r="AI693" s="50" t="e">
        <f>VLOOKUP(Audit!#REF!,$V$3:$AE$12,2,FALSE)&amp; IF(Audit!#REF!=10,Audit!#REF!,"")</f>
        <v>#REF!</v>
      </c>
      <c r="AJ693" s="50" t="e">
        <f>VLOOKUP(Audit!#REF!,$V$13:$AE$22,2,FALSE)&amp; IF(Audit!#REF!=10,Audit!#REF!,"")</f>
        <v>#REF!</v>
      </c>
      <c r="AK693" s="47" t="e">
        <f t="shared" si="319"/>
        <v>#REF!</v>
      </c>
      <c r="AL693" s="50" t="e">
        <f>VLOOKUP(Audit!#REF!,$V$3:$AE$12,3,FALSE)&amp; IF(Audit!#REF!=10,Audit!#REF!,"")</f>
        <v>#REF!</v>
      </c>
      <c r="AM693" s="50" t="e">
        <f>VLOOKUP(Audit!#REF!,$V$13:$AE$22,3,FALSE)&amp; IF(Audit!#REF!=10,Audit!#REF!,"")</f>
        <v>#REF!</v>
      </c>
      <c r="AN693" s="47" t="e">
        <f t="shared" si="320"/>
        <v>#REF!</v>
      </c>
      <c r="AO693" s="50" t="e">
        <f>VLOOKUP(Audit!#REF!,$V$3:$AE$12,4,FALSE) &amp;  Audit!#REF! &amp; IF(Audit!#REF!=10,Audit!#REF!,"")</f>
        <v>#REF!</v>
      </c>
      <c r="AP693" s="50" t="e">
        <f>VLOOKUP(Audit!#REF!,$V$13:$AE$22,4,FALSE)&amp; IF(Audit!#REF!=10,Audit!#REF!,"")</f>
        <v>#REF!</v>
      </c>
      <c r="AQ693" s="47" t="e">
        <f t="shared" si="321"/>
        <v>#REF!</v>
      </c>
      <c r="AR693" s="50" t="e">
        <f>VLOOKUP(Audit!#REF!,$V$3:$AE$12,5,FALSE)&amp; IF(Audit!#REF!=10,Audit!#REF!,"")</f>
        <v>#REF!</v>
      </c>
      <c r="AS693" s="50" t="e">
        <f>VLOOKUP(Audit!#REF!,$V$13:$AE$22,5,FALSE)&amp; IF(Audit!#REF!=10,Audit!#REF!,"")</f>
        <v>#REF!</v>
      </c>
      <c r="AT693" s="47" t="e">
        <f t="shared" si="322"/>
        <v>#REF!</v>
      </c>
      <c r="AU693" s="50" t="e">
        <f>VLOOKUP(Audit!#REF!,$V$3:$AE$12,6,FALSE)&amp; IF(Audit!#REF!=10,Audit!#REF!,"")</f>
        <v>#REF!</v>
      </c>
      <c r="AV693" s="50" t="e">
        <f>VLOOKUP(Audit!#REF!,$V$13:$AE$22,6,FALSE)&amp; IF(Audit!#REF!=10,Audit!#REF!,"")</f>
        <v>#REF!</v>
      </c>
      <c r="AW693" s="47" t="e">
        <f t="shared" si="323"/>
        <v>#REF!</v>
      </c>
      <c r="AX693" s="50" t="e">
        <f>VLOOKUP(Audit!#REF!,$V$3:$AE$12,7,FALSE)&amp; IF(Audit!#REF!=10,Audit!#REF!,"")</f>
        <v>#REF!</v>
      </c>
      <c r="AY693" s="50" t="e">
        <f>VLOOKUP(Audit!#REF!,$V$13:$AE$22,7,FALSE) &amp; IF(Audit!#REF!=10,Audit!#REF!,"")</f>
        <v>#REF!</v>
      </c>
      <c r="AZ693" s="47" t="e">
        <f t="shared" si="324"/>
        <v>#REF!</v>
      </c>
      <c r="BA693" s="50" t="e">
        <f>VLOOKUP(Audit!#REF!,$V$3:$AE$12,8,FALSE)&amp; Audit!#REF! &amp; IF(Audit!#REF!=10,Audit!#REF!,"")</f>
        <v>#REF!</v>
      </c>
      <c r="BB693" s="50" t="e">
        <f>VLOOKUP(Audit!#REF!,$V$13:$AE$22,8,FALSE) &amp; IF(Audit!#REF!=10,Audit!#REF!,"")</f>
        <v>#REF!</v>
      </c>
      <c r="BC693" s="47" t="e">
        <f t="shared" si="325"/>
        <v>#REF!</v>
      </c>
      <c r="BD693" s="50" t="e">
        <f>VLOOKUP(Audit!#REF!,$V$3:$AE$12,9,FALSE)&amp; IF(Audit!#REF!=10,Audit!#REF!,"")</f>
        <v>#REF!</v>
      </c>
      <c r="BE693" s="50" t="e">
        <f>VLOOKUP(Audit!#REF!,$V$13:$AE$22,9,FALSE) &amp; IF(Audit!#REF!=10,Audit!#REF!,"") &amp; IF(Audit!#REF!&lt;&gt;1,U693,"")</f>
        <v>#REF!</v>
      </c>
      <c r="BF693" s="47" t="e">
        <f t="shared" si="326"/>
        <v>#REF!</v>
      </c>
      <c r="BG693" s="50" t="e">
        <f>VLOOKUP(Audit!#REF!,$V$3:$AE$12,10,FALSE) &amp; Audit!#REF! &amp; IF(Audit!#REF!=10,Audit!#REF!,"")</f>
        <v>#REF!</v>
      </c>
      <c r="BH693" s="50" t="e">
        <f>VLOOKUP(Audit!#REF!,$V$13:$AE$22,10,FALSE) &amp; IF(Audit!#REF!=10,Audit!#REF!,"") &amp; IF(Audit!#REF!&lt;&gt;1,U693,"")</f>
        <v>#REF!</v>
      </c>
      <c r="BI693" s="47" t="e">
        <f t="shared" si="327"/>
        <v>#REF!</v>
      </c>
      <c r="BJ693" s="48" t="str">
        <f t="shared" si="328"/>
        <v/>
      </c>
      <c r="BK693" s="48" t="str">
        <f t="shared" si="329"/>
        <v/>
      </c>
      <c r="BL693" s="48" t="str">
        <f t="shared" si="330"/>
        <v/>
      </c>
      <c r="BM693" s="48" t="str">
        <f t="shared" si="331"/>
        <v/>
      </c>
      <c r="BN693" s="48" t="str">
        <f t="shared" si="332"/>
        <v/>
      </c>
      <c r="BO693" s="48" t="str">
        <f t="shared" si="333"/>
        <v/>
      </c>
      <c r="BP693" s="48" t="str">
        <f t="shared" si="334"/>
        <v/>
      </c>
      <c r="BQ693" s="48" t="str">
        <f t="shared" si="335"/>
        <v/>
      </c>
      <c r="BR693" s="48" t="str">
        <f t="shared" si="336"/>
        <v/>
      </c>
      <c r="BS693" s="48" t="str">
        <f t="shared" si="337"/>
        <v/>
      </c>
      <c r="BT693" s="48" t="str">
        <f t="shared" si="338"/>
        <v/>
      </c>
      <c r="BU693" s="48" t="str">
        <f t="shared" si="339"/>
        <v/>
      </c>
    </row>
    <row r="694" spans="1:73">
      <c r="A694" s="10" t="e">
        <f>Audit!#REF!</f>
        <v>#REF!</v>
      </c>
      <c r="B694" s="10" t="e">
        <f t="shared" si="310"/>
        <v>#REF!</v>
      </c>
      <c r="C694" s="17" t="e">
        <f>VLOOKUP(Audit!#REF!,$V$3:$AE$12,2,FALSE) &amp; VLOOKUP(Audit!#REF!,$V$13:$AE$22,2,FALSE)&amp; IF(Audit!#REF!=10,Audit!#REF!&amp;Audit!#REF!,"")</f>
        <v>#REF!</v>
      </c>
      <c r="D694" s="17" t="e">
        <f>VLOOKUP(Audit!#REF!,$V$3:$AE$12,3,FALSE) &amp; VLOOKUP(Audit!#REF!,$V$13:$AE$22,3,FALSE) &amp;IF(Audit!#REF!=10,Audit!#REF!&amp;Audit!#REF!,"")</f>
        <v>#REF!</v>
      </c>
      <c r="E694" s="17" t="e">
        <f>VLOOKUP(Audit!#REF!,$V$3:$AE$12,4,FALSE)&amp; Audit!#REF! &amp; VLOOKUP(Audit!#REF!,$V$13:$AE$22,4,FALSE)&amp; IF(Audit!#REF!=10,Audit!#REF!&amp;Audit!#REF!,"")</f>
        <v>#REF!</v>
      </c>
      <c r="F694" s="17" t="e">
        <f>VLOOKUP(Audit!#REF!,$V$3:$AE$12,5,FALSE) &amp; VLOOKUP(Audit!#REF!,$V$13:$AE$22,5,FALSE)&amp; IF(Audit!#REF!=10,Audit!#REF!&amp;Audit!#REF!,"")</f>
        <v>#REF!</v>
      </c>
      <c r="G694" s="17" t="e">
        <f>VLOOKUP(Audit!#REF!,$V$3:$AE$12,6,FALSE) &amp; VLOOKUP(Audit!#REF!,$V$13:$AE$22,6,FALSE)&amp; IF(Audit!#REF!=10,Audit!#REF!&amp;Audit!#REF!,"")</f>
        <v>#REF!</v>
      </c>
      <c r="H694" s="17" t="e">
        <f>VLOOKUP(Audit!#REF!,$V$3:$AE$12,7,FALSE) &amp; VLOOKUP(Audit!#REF!,$V$13:$AE$22,7,FALSE)&amp;IF(Audit!#REF!=10,Audit!#REF!&amp;Audit!#REF!,"")</f>
        <v>#REF!</v>
      </c>
      <c r="I694" s="17" t="e">
        <f>VLOOKUP(Audit!#REF!,$V$3:$AE$12,8,FALSE) &amp; Audit!#REF! &amp; VLOOKUP(Audit!#REF!,$V$13:$AE$22,8,FALSE)&amp;IF(Audit!#REF!=10,Audit!#REF!&amp;Audit!#REF!,"")</f>
        <v>#REF!</v>
      </c>
      <c r="J694" s="17" t="e">
        <f>VLOOKUP(Audit!#REF!,$V$3:$AE$12,9,FALSE) &amp; VLOOKUP(Audit!#REF!,$V$13:$AE$22,9,FALSE) &amp; IF(Audit!#REF!=10,Audit!#REF!&amp;Audit!#REF!,"") &amp; IF(Audit!#REF!&lt;&gt;1,U694,"")</f>
        <v>#REF!</v>
      </c>
      <c r="K694" s="17" t="e">
        <f>VLOOKUP(Audit!#REF!,$V$3:$AE$12,10,FALSE) &amp; Audit!#REF! &amp; VLOOKUP(Audit!#REF!,$V$13:$AE$22,10,FALSE) &amp; IF(Audit!#REF!=10,Audit!#REF!&amp;Audit!#REF!,"") &amp; IF(Audit!#REF!&lt;&gt;1,U694,"")</f>
        <v>#REF!</v>
      </c>
      <c r="L694" s="10" t="e">
        <f>Audit!#REF!</f>
        <v>#REF!</v>
      </c>
      <c r="M694" s="10" t="e">
        <f t="shared" si="311"/>
        <v>#REF!</v>
      </c>
      <c r="N694" s="10" t="e">
        <f t="shared" si="312"/>
        <v>#REF!</v>
      </c>
      <c r="O694" s="10" t="e">
        <f t="shared" si="313"/>
        <v>#REF!</v>
      </c>
      <c r="P694" s="10" t="e">
        <f t="shared" si="314"/>
        <v>#REF!</v>
      </c>
      <c r="Q694" s="10" t="e">
        <f t="shared" si="315"/>
        <v>#REF!</v>
      </c>
      <c r="R694" s="10" t="e">
        <f t="shared" si="316"/>
        <v>#REF!</v>
      </c>
      <c r="S694" s="10" t="e">
        <f t="shared" si="317"/>
        <v>#REF!</v>
      </c>
      <c r="T694" s="10" t="e">
        <f t="shared" si="318"/>
        <v>#REF!</v>
      </c>
      <c r="U694" s="17" t="e">
        <f>IF(Audit!#REF!="","",VLOOKUP(Audit!#REF!,$W$26:$X$35,2,FALSE)) &amp; Audit!#REF! &amp; IF(Audit!#REF!="","",IF(Audit!#REF!&lt;=1.4,VLOOKUP(Audit!#REF!,$W$38:X739,2,FALSE),VLOOKUP(Audit!#REF!,$W$51:$X$61,2,FALSE))) &amp; IF(Audit!#REF!="","",VLOOKUP(Audit!#REF!,$Y$26:$Z$35,2,FALSE) &amp; Audit!#REF! &amp; IF(Audit!#REF!="","",IF(Audit!#REF!&lt;=1.4,VLOOKUP(Audit!#REF!,$Y$38:$Z$48,2,FALSE),VLOOKUP(Audit!#REF!,$Y$51:$Z$61,2,FALSE))))</f>
        <v>#REF!</v>
      </c>
      <c r="V694" s="21"/>
      <c r="AH694" s="49" t="e">
        <f>Audit!#REF!</f>
        <v>#REF!</v>
      </c>
      <c r="AI694" s="50" t="e">
        <f>VLOOKUP(Audit!#REF!,$V$3:$AE$12,2,FALSE)&amp; IF(Audit!#REF!=10,Audit!#REF!,"")</f>
        <v>#REF!</v>
      </c>
      <c r="AJ694" s="50" t="e">
        <f>VLOOKUP(Audit!#REF!,$V$13:$AE$22,2,FALSE)&amp; IF(Audit!#REF!=10,Audit!#REF!,"")</f>
        <v>#REF!</v>
      </c>
      <c r="AK694" s="47" t="e">
        <f t="shared" si="319"/>
        <v>#REF!</v>
      </c>
      <c r="AL694" s="50" t="e">
        <f>VLOOKUP(Audit!#REF!,$V$3:$AE$12,3,FALSE)&amp; IF(Audit!#REF!=10,Audit!#REF!,"")</f>
        <v>#REF!</v>
      </c>
      <c r="AM694" s="50" t="e">
        <f>VLOOKUP(Audit!#REF!,$V$13:$AE$22,3,FALSE)&amp; IF(Audit!#REF!=10,Audit!#REF!,"")</f>
        <v>#REF!</v>
      </c>
      <c r="AN694" s="47" t="e">
        <f t="shared" si="320"/>
        <v>#REF!</v>
      </c>
      <c r="AO694" s="50" t="e">
        <f>VLOOKUP(Audit!#REF!,$V$3:$AE$12,4,FALSE) &amp;  Audit!#REF! &amp; IF(Audit!#REF!=10,Audit!#REF!,"")</f>
        <v>#REF!</v>
      </c>
      <c r="AP694" s="50" t="e">
        <f>VLOOKUP(Audit!#REF!,$V$13:$AE$22,4,FALSE)&amp; IF(Audit!#REF!=10,Audit!#REF!,"")</f>
        <v>#REF!</v>
      </c>
      <c r="AQ694" s="47" t="e">
        <f t="shared" si="321"/>
        <v>#REF!</v>
      </c>
      <c r="AR694" s="50" t="e">
        <f>VLOOKUP(Audit!#REF!,$V$3:$AE$12,5,FALSE)&amp; IF(Audit!#REF!=10,Audit!#REF!,"")</f>
        <v>#REF!</v>
      </c>
      <c r="AS694" s="50" t="e">
        <f>VLOOKUP(Audit!#REF!,$V$13:$AE$22,5,FALSE)&amp; IF(Audit!#REF!=10,Audit!#REF!,"")</f>
        <v>#REF!</v>
      </c>
      <c r="AT694" s="47" t="e">
        <f t="shared" si="322"/>
        <v>#REF!</v>
      </c>
      <c r="AU694" s="50" t="e">
        <f>VLOOKUP(Audit!#REF!,$V$3:$AE$12,6,FALSE)&amp; IF(Audit!#REF!=10,Audit!#REF!,"")</f>
        <v>#REF!</v>
      </c>
      <c r="AV694" s="50" t="e">
        <f>VLOOKUP(Audit!#REF!,$V$13:$AE$22,6,FALSE)&amp; IF(Audit!#REF!=10,Audit!#REF!,"")</f>
        <v>#REF!</v>
      </c>
      <c r="AW694" s="47" t="e">
        <f t="shared" si="323"/>
        <v>#REF!</v>
      </c>
      <c r="AX694" s="50" t="e">
        <f>VLOOKUP(Audit!#REF!,$V$3:$AE$12,7,FALSE)&amp; IF(Audit!#REF!=10,Audit!#REF!,"")</f>
        <v>#REF!</v>
      </c>
      <c r="AY694" s="50" t="e">
        <f>VLOOKUP(Audit!#REF!,$V$13:$AE$22,7,FALSE) &amp; IF(Audit!#REF!=10,Audit!#REF!,"")</f>
        <v>#REF!</v>
      </c>
      <c r="AZ694" s="47" t="e">
        <f t="shared" si="324"/>
        <v>#REF!</v>
      </c>
      <c r="BA694" s="50" t="e">
        <f>VLOOKUP(Audit!#REF!,$V$3:$AE$12,8,FALSE)&amp; Audit!#REF! &amp; IF(Audit!#REF!=10,Audit!#REF!,"")</f>
        <v>#REF!</v>
      </c>
      <c r="BB694" s="50" t="e">
        <f>VLOOKUP(Audit!#REF!,$V$13:$AE$22,8,FALSE) &amp; IF(Audit!#REF!=10,Audit!#REF!,"")</f>
        <v>#REF!</v>
      </c>
      <c r="BC694" s="47" t="e">
        <f t="shared" si="325"/>
        <v>#REF!</v>
      </c>
      <c r="BD694" s="50" t="e">
        <f>VLOOKUP(Audit!#REF!,$V$3:$AE$12,9,FALSE)&amp; IF(Audit!#REF!=10,Audit!#REF!,"")</f>
        <v>#REF!</v>
      </c>
      <c r="BE694" s="50" t="e">
        <f>VLOOKUP(Audit!#REF!,$V$13:$AE$22,9,FALSE) &amp; IF(Audit!#REF!=10,Audit!#REF!,"") &amp; IF(Audit!#REF!&lt;&gt;1,U694,"")</f>
        <v>#REF!</v>
      </c>
      <c r="BF694" s="47" t="e">
        <f t="shared" si="326"/>
        <v>#REF!</v>
      </c>
      <c r="BG694" s="50" t="e">
        <f>VLOOKUP(Audit!#REF!,$V$3:$AE$12,10,FALSE) &amp; Audit!#REF! &amp; IF(Audit!#REF!=10,Audit!#REF!,"")</f>
        <v>#REF!</v>
      </c>
      <c r="BH694" s="50" t="e">
        <f>VLOOKUP(Audit!#REF!,$V$13:$AE$22,10,FALSE) &amp; IF(Audit!#REF!=10,Audit!#REF!,"") &amp; IF(Audit!#REF!&lt;&gt;1,U694,"")</f>
        <v>#REF!</v>
      </c>
      <c r="BI694" s="47" t="e">
        <f t="shared" si="327"/>
        <v>#REF!</v>
      </c>
      <c r="BJ694" s="48" t="str">
        <f t="shared" si="328"/>
        <v/>
      </c>
      <c r="BK694" s="48" t="str">
        <f t="shared" si="329"/>
        <v/>
      </c>
      <c r="BL694" s="48" t="str">
        <f t="shared" si="330"/>
        <v/>
      </c>
      <c r="BM694" s="48" t="str">
        <f t="shared" si="331"/>
        <v/>
      </c>
      <c r="BN694" s="48" t="str">
        <f t="shared" si="332"/>
        <v/>
      </c>
      <c r="BO694" s="48" t="str">
        <f t="shared" si="333"/>
        <v/>
      </c>
      <c r="BP694" s="48" t="str">
        <f t="shared" si="334"/>
        <v/>
      </c>
      <c r="BQ694" s="48" t="str">
        <f t="shared" si="335"/>
        <v/>
      </c>
      <c r="BR694" s="48" t="str">
        <f t="shared" si="336"/>
        <v/>
      </c>
      <c r="BS694" s="48" t="str">
        <f t="shared" si="337"/>
        <v/>
      </c>
      <c r="BT694" s="48" t="str">
        <f t="shared" si="338"/>
        <v/>
      </c>
      <c r="BU694" s="48" t="str">
        <f t="shared" si="339"/>
        <v/>
      </c>
    </row>
    <row r="695" spans="1:73">
      <c r="A695" s="10" t="e">
        <f>Audit!#REF!</f>
        <v>#REF!</v>
      </c>
      <c r="B695" s="10" t="e">
        <f t="shared" si="310"/>
        <v>#REF!</v>
      </c>
      <c r="C695" s="17" t="e">
        <f>VLOOKUP(Audit!#REF!,$V$3:$AE$12,2,FALSE) &amp; VLOOKUP(Audit!#REF!,$V$13:$AE$22,2,FALSE)&amp; IF(Audit!#REF!=10,Audit!#REF!&amp;Audit!#REF!,"")</f>
        <v>#REF!</v>
      </c>
      <c r="D695" s="17" t="e">
        <f>VLOOKUP(Audit!#REF!,$V$3:$AE$12,3,FALSE) &amp; VLOOKUP(Audit!#REF!,$V$13:$AE$22,3,FALSE) &amp;IF(Audit!#REF!=10,Audit!#REF!&amp;Audit!#REF!,"")</f>
        <v>#REF!</v>
      </c>
      <c r="E695" s="17" t="e">
        <f>VLOOKUP(Audit!#REF!,$V$3:$AE$12,4,FALSE)&amp; Audit!#REF! &amp; VLOOKUP(Audit!#REF!,$V$13:$AE$22,4,FALSE)&amp; IF(Audit!#REF!=10,Audit!#REF!&amp;Audit!#REF!,"")</f>
        <v>#REF!</v>
      </c>
      <c r="F695" s="17" t="e">
        <f>VLOOKUP(Audit!#REF!,$V$3:$AE$12,5,FALSE) &amp; VLOOKUP(Audit!#REF!,$V$13:$AE$22,5,FALSE)&amp; IF(Audit!#REF!=10,Audit!#REF!&amp;Audit!#REF!,"")</f>
        <v>#REF!</v>
      </c>
      <c r="G695" s="17" t="e">
        <f>VLOOKUP(Audit!#REF!,$V$3:$AE$12,6,FALSE) &amp; VLOOKUP(Audit!#REF!,$V$13:$AE$22,6,FALSE)&amp; IF(Audit!#REF!=10,Audit!#REF!&amp;Audit!#REF!,"")</f>
        <v>#REF!</v>
      </c>
      <c r="H695" s="17" t="e">
        <f>VLOOKUP(Audit!#REF!,$V$3:$AE$12,7,FALSE) &amp; VLOOKUP(Audit!#REF!,$V$13:$AE$22,7,FALSE)&amp;IF(Audit!#REF!=10,Audit!#REF!&amp;Audit!#REF!,"")</f>
        <v>#REF!</v>
      </c>
      <c r="I695" s="17" t="e">
        <f>VLOOKUP(Audit!#REF!,$V$3:$AE$12,8,FALSE) &amp; Audit!#REF! &amp; VLOOKUP(Audit!#REF!,$V$13:$AE$22,8,FALSE)&amp;IF(Audit!#REF!=10,Audit!#REF!&amp;Audit!#REF!,"")</f>
        <v>#REF!</v>
      </c>
      <c r="J695" s="17" t="e">
        <f>VLOOKUP(Audit!#REF!,$V$3:$AE$12,9,FALSE) &amp; VLOOKUP(Audit!#REF!,$V$13:$AE$22,9,FALSE) &amp; IF(Audit!#REF!=10,Audit!#REF!&amp;Audit!#REF!,"") &amp; IF(Audit!#REF!&lt;&gt;1,U695,"")</f>
        <v>#REF!</v>
      </c>
      <c r="K695" s="17" t="e">
        <f>VLOOKUP(Audit!#REF!,$V$3:$AE$12,10,FALSE) &amp; Audit!#REF! &amp; VLOOKUP(Audit!#REF!,$V$13:$AE$22,10,FALSE) &amp; IF(Audit!#REF!=10,Audit!#REF!&amp;Audit!#REF!,"") &amp; IF(Audit!#REF!&lt;&gt;1,U695,"")</f>
        <v>#REF!</v>
      </c>
      <c r="L695" s="10" t="e">
        <f>Audit!#REF!</f>
        <v>#REF!</v>
      </c>
      <c r="M695" s="10" t="e">
        <f t="shared" si="311"/>
        <v>#REF!</v>
      </c>
      <c r="N695" s="10" t="e">
        <f t="shared" si="312"/>
        <v>#REF!</v>
      </c>
      <c r="O695" s="10" t="e">
        <f t="shared" si="313"/>
        <v>#REF!</v>
      </c>
      <c r="P695" s="10" t="e">
        <f t="shared" si="314"/>
        <v>#REF!</v>
      </c>
      <c r="Q695" s="10" t="e">
        <f t="shared" si="315"/>
        <v>#REF!</v>
      </c>
      <c r="R695" s="10" t="e">
        <f t="shared" si="316"/>
        <v>#REF!</v>
      </c>
      <c r="S695" s="10" t="e">
        <f t="shared" si="317"/>
        <v>#REF!</v>
      </c>
      <c r="T695" s="10" t="e">
        <f t="shared" si="318"/>
        <v>#REF!</v>
      </c>
      <c r="U695" s="17" t="e">
        <f>IF(Audit!#REF!="","",VLOOKUP(Audit!#REF!,$W$26:$X$35,2,FALSE)) &amp; Audit!#REF! &amp; IF(Audit!#REF!="","",IF(Audit!#REF!&lt;=1.4,VLOOKUP(Audit!#REF!,$W$38:X740,2,FALSE),VLOOKUP(Audit!#REF!,$W$51:$X$61,2,FALSE))) &amp; IF(Audit!#REF!="","",VLOOKUP(Audit!#REF!,$Y$26:$Z$35,2,FALSE) &amp; Audit!#REF! &amp; IF(Audit!#REF!="","",IF(Audit!#REF!&lt;=1.4,VLOOKUP(Audit!#REF!,$Y$38:$Z$48,2,FALSE),VLOOKUP(Audit!#REF!,$Y$51:$Z$61,2,FALSE))))</f>
        <v>#REF!</v>
      </c>
      <c r="V695" s="21"/>
      <c r="AH695" s="49" t="e">
        <f>Audit!#REF!</f>
        <v>#REF!</v>
      </c>
      <c r="AI695" s="50" t="e">
        <f>VLOOKUP(Audit!#REF!,$V$3:$AE$12,2,FALSE)&amp; IF(Audit!#REF!=10,Audit!#REF!,"")</f>
        <v>#REF!</v>
      </c>
      <c r="AJ695" s="50" t="e">
        <f>VLOOKUP(Audit!#REF!,$V$13:$AE$22,2,FALSE)&amp; IF(Audit!#REF!=10,Audit!#REF!,"")</f>
        <v>#REF!</v>
      </c>
      <c r="AK695" s="47" t="e">
        <f t="shared" si="319"/>
        <v>#REF!</v>
      </c>
      <c r="AL695" s="50" t="e">
        <f>VLOOKUP(Audit!#REF!,$V$3:$AE$12,3,FALSE)&amp; IF(Audit!#REF!=10,Audit!#REF!,"")</f>
        <v>#REF!</v>
      </c>
      <c r="AM695" s="50" t="e">
        <f>VLOOKUP(Audit!#REF!,$V$13:$AE$22,3,FALSE)&amp; IF(Audit!#REF!=10,Audit!#REF!,"")</f>
        <v>#REF!</v>
      </c>
      <c r="AN695" s="47" t="e">
        <f t="shared" si="320"/>
        <v>#REF!</v>
      </c>
      <c r="AO695" s="50" t="e">
        <f>VLOOKUP(Audit!#REF!,$V$3:$AE$12,4,FALSE) &amp;  Audit!#REF! &amp; IF(Audit!#REF!=10,Audit!#REF!,"")</f>
        <v>#REF!</v>
      </c>
      <c r="AP695" s="50" t="e">
        <f>VLOOKUP(Audit!#REF!,$V$13:$AE$22,4,FALSE)&amp; IF(Audit!#REF!=10,Audit!#REF!,"")</f>
        <v>#REF!</v>
      </c>
      <c r="AQ695" s="47" t="e">
        <f t="shared" si="321"/>
        <v>#REF!</v>
      </c>
      <c r="AR695" s="50" t="e">
        <f>VLOOKUP(Audit!#REF!,$V$3:$AE$12,5,FALSE)&amp; IF(Audit!#REF!=10,Audit!#REF!,"")</f>
        <v>#REF!</v>
      </c>
      <c r="AS695" s="50" t="e">
        <f>VLOOKUP(Audit!#REF!,$V$13:$AE$22,5,FALSE)&amp; IF(Audit!#REF!=10,Audit!#REF!,"")</f>
        <v>#REF!</v>
      </c>
      <c r="AT695" s="47" t="e">
        <f t="shared" si="322"/>
        <v>#REF!</v>
      </c>
      <c r="AU695" s="50" t="e">
        <f>VLOOKUP(Audit!#REF!,$V$3:$AE$12,6,FALSE)&amp; IF(Audit!#REF!=10,Audit!#REF!,"")</f>
        <v>#REF!</v>
      </c>
      <c r="AV695" s="50" t="e">
        <f>VLOOKUP(Audit!#REF!,$V$13:$AE$22,6,FALSE)&amp; IF(Audit!#REF!=10,Audit!#REF!,"")</f>
        <v>#REF!</v>
      </c>
      <c r="AW695" s="47" t="e">
        <f t="shared" si="323"/>
        <v>#REF!</v>
      </c>
      <c r="AX695" s="50" t="e">
        <f>VLOOKUP(Audit!#REF!,$V$3:$AE$12,7,FALSE)&amp; IF(Audit!#REF!=10,Audit!#REF!,"")</f>
        <v>#REF!</v>
      </c>
      <c r="AY695" s="50" t="e">
        <f>VLOOKUP(Audit!#REF!,$V$13:$AE$22,7,FALSE) &amp; IF(Audit!#REF!=10,Audit!#REF!,"")</f>
        <v>#REF!</v>
      </c>
      <c r="AZ695" s="47" t="e">
        <f t="shared" si="324"/>
        <v>#REF!</v>
      </c>
      <c r="BA695" s="50" t="e">
        <f>VLOOKUP(Audit!#REF!,$V$3:$AE$12,8,FALSE)&amp; Audit!#REF! &amp; IF(Audit!#REF!=10,Audit!#REF!,"")</f>
        <v>#REF!</v>
      </c>
      <c r="BB695" s="50" t="e">
        <f>VLOOKUP(Audit!#REF!,$V$13:$AE$22,8,FALSE) &amp; IF(Audit!#REF!=10,Audit!#REF!,"")</f>
        <v>#REF!</v>
      </c>
      <c r="BC695" s="47" t="e">
        <f t="shared" si="325"/>
        <v>#REF!</v>
      </c>
      <c r="BD695" s="50" t="e">
        <f>VLOOKUP(Audit!#REF!,$V$3:$AE$12,9,FALSE)&amp; IF(Audit!#REF!=10,Audit!#REF!,"")</f>
        <v>#REF!</v>
      </c>
      <c r="BE695" s="50" t="e">
        <f>VLOOKUP(Audit!#REF!,$V$13:$AE$22,9,FALSE) &amp; IF(Audit!#REF!=10,Audit!#REF!,"") &amp; IF(Audit!#REF!&lt;&gt;1,U695,"")</f>
        <v>#REF!</v>
      </c>
      <c r="BF695" s="47" t="e">
        <f t="shared" si="326"/>
        <v>#REF!</v>
      </c>
      <c r="BG695" s="50" t="e">
        <f>VLOOKUP(Audit!#REF!,$V$3:$AE$12,10,FALSE) &amp; Audit!#REF! &amp; IF(Audit!#REF!=10,Audit!#REF!,"")</f>
        <v>#REF!</v>
      </c>
      <c r="BH695" s="50" t="e">
        <f>VLOOKUP(Audit!#REF!,$V$13:$AE$22,10,FALSE) &amp; IF(Audit!#REF!=10,Audit!#REF!,"") &amp; IF(Audit!#REF!&lt;&gt;1,U695,"")</f>
        <v>#REF!</v>
      </c>
      <c r="BI695" s="47" t="e">
        <f t="shared" si="327"/>
        <v>#REF!</v>
      </c>
      <c r="BJ695" s="48" t="str">
        <f t="shared" si="328"/>
        <v/>
      </c>
      <c r="BK695" s="48" t="str">
        <f t="shared" si="329"/>
        <v/>
      </c>
      <c r="BL695" s="48" t="str">
        <f t="shared" si="330"/>
        <v/>
      </c>
      <c r="BM695" s="48" t="str">
        <f t="shared" si="331"/>
        <v/>
      </c>
      <c r="BN695" s="48" t="str">
        <f t="shared" si="332"/>
        <v/>
      </c>
      <c r="BO695" s="48" t="str">
        <f t="shared" si="333"/>
        <v/>
      </c>
      <c r="BP695" s="48" t="str">
        <f t="shared" si="334"/>
        <v/>
      </c>
      <c r="BQ695" s="48" t="str">
        <f t="shared" si="335"/>
        <v/>
      </c>
      <c r="BR695" s="48" t="str">
        <f t="shared" si="336"/>
        <v/>
      </c>
      <c r="BS695" s="48" t="str">
        <f t="shared" si="337"/>
        <v/>
      </c>
      <c r="BT695" s="48" t="str">
        <f t="shared" si="338"/>
        <v/>
      </c>
      <c r="BU695" s="48" t="str">
        <f t="shared" si="339"/>
        <v/>
      </c>
    </row>
    <row r="696" spans="1:73">
      <c r="A696" s="10" t="e">
        <f>Audit!#REF!</f>
        <v>#REF!</v>
      </c>
      <c r="B696" s="10" t="e">
        <f t="shared" si="310"/>
        <v>#REF!</v>
      </c>
      <c r="C696" s="17" t="e">
        <f>VLOOKUP(Audit!#REF!,$V$3:$AE$12,2,FALSE) &amp; VLOOKUP(Audit!#REF!,$V$13:$AE$22,2,FALSE)&amp; IF(Audit!#REF!=10,Audit!#REF!&amp;Audit!#REF!,"")</f>
        <v>#REF!</v>
      </c>
      <c r="D696" s="17" t="e">
        <f>VLOOKUP(Audit!#REF!,$V$3:$AE$12,3,FALSE) &amp; VLOOKUP(Audit!#REF!,$V$13:$AE$22,3,FALSE) &amp;IF(Audit!#REF!=10,Audit!#REF!&amp;Audit!#REF!,"")</f>
        <v>#REF!</v>
      </c>
      <c r="E696" s="17" t="e">
        <f>VLOOKUP(Audit!#REF!,$V$3:$AE$12,4,FALSE)&amp; Audit!#REF! &amp; VLOOKUP(Audit!#REF!,$V$13:$AE$22,4,FALSE)&amp; IF(Audit!#REF!=10,Audit!#REF!&amp;Audit!#REF!,"")</f>
        <v>#REF!</v>
      </c>
      <c r="F696" s="17" t="e">
        <f>VLOOKUP(Audit!#REF!,$V$3:$AE$12,5,FALSE) &amp; VLOOKUP(Audit!#REF!,$V$13:$AE$22,5,FALSE)&amp; IF(Audit!#REF!=10,Audit!#REF!&amp;Audit!#REF!,"")</f>
        <v>#REF!</v>
      </c>
      <c r="G696" s="17" t="e">
        <f>VLOOKUP(Audit!#REF!,$V$3:$AE$12,6,FALSE) &amp; VLOOKUP(Audit!#REF!,$V$13:$AE$22,6,FALSE)&amp; IF(Audit!#REF!=10,Audit!#REF!&amp;Audit!#REF!,"")</f>
        <v>#REF!</v>
      </c>
      <c r="H696" s="17" t="e">
        <f>VLOOKUP(Audit!#REF!,$V$3:$AE$12,7,FALSE) &amp; VLOOKUP(Audit!#REF!,$V$13:$AE$22,7,FALSE)&amp;IF(Audit!#REF!=10,Audit!#REF!&amp;Audit!#REF!,"")</f>
        <v>#REF!</v>
      </c>
      <c r="I696" s="17" t="e">
        <f>VLOOKUP(Audit!#REF!,$V$3:$AE$12,8,FALSE) &amp; Audit!#REF! &amp; VLOOKUP(Audit!#REF!,$V$13:$AE$22,8,FALSE)&amp;IF(Audit!#REF!=10,Audit!#REF!&amp;Audit!#REF!,"")</f>
        <v>#REF!</v>
      </c>
      <c r="J696" s="17" t="e">
        <f>VLOOKUP(Audit!#REF!,$V$3:$AE$12,9,FALSE) &amp; VLOOKUP(Audit!#REF!,$V$13:$AE$22,9,FALSE) &amp; IF(Audit!#REF!=10,Audit!#REF!&amp;Audit!#REF!,"") &amp; IF(Audit!#REF!&lt;&gt;1,U696,"")</f>
        <v>#REF!</v>
      </c>
      <c r="K696" s="17" t="e">
        <f>VLOOKUP(Audit!#REF!,$V$3:$AE$12,10,FALSE) &amp; Audit!#REF! &amp; VLOOKUP(Audit!#REF!,$V$13:$AE$22,10,FALSE) &amp; IF(Audit!#REF!=10,Audit!#REF!&amp;Audit!#REF!,"") &amp; IF(Audit!#REF!&lt;&gt;1,U696,"")</f>
        <v>#REF!</v>
      </c>
      <c r="L696" s="10" t="e">
        <f>Audit!#REF!</f>
        <v>#REF!</v>
      </c>
      <c r="M696" s="10" t="e">
        <f t="shared" si="311"/>
        <v>#REF!</v>
      </c>
      <c r="N696" s="10" t="e">
        <f t="shared" si="312"/>
        <v>#REF!</v>
      </c>
      <c r="O696" s="10" t="e">
        <f t="shared" si="313"/>
        <v>#REF!</v>
      </c>
      <c r="P696" s="10" t="e">
        <f t="shared" si="314"/>
        <v>#REF!</v>
      </c>
      <c r="Q696" s="10" t="e">
        <f t="shared" si="315"/>
        <v>#REF!</v>
      </c>
      <c r="R696" s="10" t="e">
        <f t="shared" si="316"/>
        <v>#REF!</v>
      </c>
      <c r="S696" s="10" t="e">
        <f t="shared" si="317"/>
        <v>#REF!</v>
      </c>
      <c r="T696" s="10" t="e">
        <f t="shared" si="318"/>
        <v>#REF!</v>
      </c>
      <c r="U696" s="17" t="e">
        <f>IF(Audit!#REF!="","",VLOOKUP(Audit!#REF!,$W$26:$X$35,2,FALSE)) &amp; Audit!#REF! &amp; IF(Audit!#REF!="","",IF(Audit!#REF!&lt;=1.4,VLOOKUP(Audit!#REF!,$W$38:X741,2,FALSE),VLOOKUP(Audit!#REF!,$W$51:$X$61,2,FALSE))) &amp; IF(Audit!#REF!="","",VLOOKUP(Audit!#REF!,$Y$26:$Z$35,2,FALSE) &amp; Audit!#REF! &amp; IF(Audit!#REF!="","",IF(Audit!#REF!&lt;=1.4,VLOOKUP(Audit!#REF!,$Y$38:$Z$48,2,FALSE),VLOOKUP(Audit!#REF!,$Y$51:$Z$61,2,FALSE))))</f>
        <v>#REF!</v>
      </c>
      <c r="V696" s="21"/>
      <c r="AH696" s="49" t="e">
        <f>Audit!#REF!</f>
        <v>#REF!</v>
      </c>
      <c r="AI696" s="50" t="e">
        <f>VLOOKUP(Audit!#REF!,$V$3:$AE$12,2,FALSE)&amp; IF(Audit!#REF!=10,Audit!#REF!,"")</f>
        <v>#REF!</v>
      </c>
      <c r="AJ696" s="50" t="e">
        <f>VLOOKUP(Audit!#REF!,$V$13:$AE$22,2,FALSE)&amp; IF(Audit!#REF!=10,Audit!#REF!,"")</f>
        <v>#REF!</v>
      </c>
      <c r="AK696" s="47" t="e">
        <f t="shared" si="319"/>
        <v>#REF!</v>
      </c>
      <c r="AL696" s="50" t="e">
        <f>VLOOKUP(Audit!#REF!,$V$3:$AE$12,3,FALSE)&amp; IF(Audit!#REF!=10,Audit!#REF!,"")</f>
        <v>#REF!</v>
      </c>
      <c r="AM696" s="50" t="e">
        <f>VLOOKUP(Audit!#REF!,$V$13:$AE$22,3,FALSE)&amp; IF(Audit!#REF!=10,Audit!#REF!,"")</f>
        <v>#REF!</v>
      </c>
      <c r="AN696" s="47" t="e">
        <f t="shared" si="320"/>
        <v>#REF!</v>
      </c>
      <c r="AO696" s="50" t="e">
        <f>VLOOKUP(Audit!#REF!,$V$3:$AE$12,4,FALSE) &amp;  Audit!#REF! &amp; IF(Audit!#REF!=10,Audit!#REF!,"")</f>
        <v>#REF!</v>
      </c>
      <c r="AP696" s="50" t="e">
        <f>VLOOKUP(Audit!#REF!,$V$13:$AE$22,4,FALSE)&amp; IF(Audit!#REF!=10,Audit!#REF!,"")</f>
        <v>#REF!</v>
      </c>
      <c r="AQ696" s="47" t="e">
        <f t="shared" si="321"/>
        <v>#REF!</v>
      </c>
      <c r="AR696" s="50" t="e">
        <f>VLOOKUP(Audit!#REF!,$V$3:$AE$12,5,FALSE)&amp; IF(Audit!#REF!=10,Audit!#REF!,"")</f>
        <v>#REF!</v>
      </c>
      <c r="AS696" s="50" t="e">
        <f>VLOOKUP(Audit!#REF!,$V$13:$AE$22,5,FALSE)&amp; IF(Audit!#REF!=10,Audit!#REF!,"")</f>
        <v>#REF!</v>
      </c>
      <c r="AT696" s="47" t="e">
        <f t="shared" si="322"/>
        <v>#REF!</v>
      </c>
      <c r="AU696" s="50" t="e">
        <f>VLOOKUP(Audit!#REF!,$V$3:$AE$12,6,FALSE)&amp; IF(Audit!#REF!=10,Audit!#REF!,"")</f>
        <v>#REF!</v>
      </c>
      <c r="AV696" s="50" t="e">
        <f>VLOOKUP(Audit!#REF!,$V$13:$AE$22,6,FALSE)&amp; IF(Audit!#REF!=10,Audit!#REF!,"")</f>
        <v>#REF!</v>
      </c>
      <c r="AW696" s="47" t="e">
        <f t="shared" si="323"/>
        <v>#REF!</v>
      </c>
      <c r="AX696" s="50" t="e">
        <f>VLOOKUP(Audit!#REF!,$V$3:$AE$12,7,FALSE)&amp; IF(Audit!#REF!=10,Audit!#REF!,"")</f>
        <v>#REF!</v>
      </c>
      <c r="AY696" s="50" t="e">
        <f>VLOOKUP(Audit!#REF!,$V$13:$AE$22,7,FALSE) &amp; IF(Audit!#REF!=10,Audit!#REF!,"")</f>
        <v>#REF!</v>
      </c>
      <c r="AZ696" s="47" t="e">
        <f t="shared" si="324"/>
        <v>#REF!</v>
      </c>
      <c r="BA696" s="50" t="e">
        <f>VLOOKUP(Audit!#REF!,$V$3:$AE$12,8,FALSE)&amp; Audit!#REF! &amp; IF(Audit!#REF!=10,Audit!#REF!,"")</f>
        <v>#REF!</v>
      </c>
      <c r="BB696" s="50" t="e">
        <f>VLOOKUP(Audit!#REF!,$V$13:$AE$22,8,FALSE) &amp; IF(Audit!#REF!=10,Audit!#REF!,"")</f>
        <v>#REF!</v>
      </c>
      <c r="BC696" s="47" t="e">
        <f t="shared" si="325"/>
        <v>#REF!</v>
      </c>
      <c r="BD696" s="50" t="e">
        <f>VLOOKUP(Audit!#REF!,$V$3:$AE$12,9,FALSE)&amp; IF(Audit!#REF!=10,Audit!#REF!,"")</f>
        <v>#REF!</v>
      </c>
      <c r="BE696" s="50" t="e">
        <f>VLOOKUP(Audit!#REF!,$V$13:$AE$22,9,FALSE) &amp; IF(Audit!#REF!=10,Audit!#REF!,"") &amp; IF(Audit!#REF!&lt;&gt;1,U696,"")</f>
        <v>#REF!</v>
      </c>
      <c r="BF696" s="47" t="e">
        <f t="shared" si="326"/>
        <v>#REF!</v>
      </c>
      <c r="BG696" s="50" t="e">
        <f>VLOOKUP(Audit!#REF!,$V$3:$AE$12,10,FALSE) &amp; Audit!#REF! &amp; IF(Audit!#REF!=10,Audit!#REF!,"")</f>
        <v>#REF!</v>
      </c>
      <c r="BH696" s="50" t="e">
        <f>VLOOKUP(Audit!#REF!,$V$13:$AE$22,10,FALSE) &amp; IF(Audit!#REF!=10,Audit!#REF!,"") &amp; IF(Audit!#REF!&lt;&gt;1,U696,"")</f>
        <v>#REF!</v>
      </c>
      <c r="BI696" s="47" t="e">
        <f t="shared" si="327"/>
        <v>#REF!</v>
      </c>
      <c r="BJ696" s="48" t="str">
        <f t="shared" si="328"/>
        <v/>
      </c>
      <c r="BK696" s="48" t="str">
        <f t="shared" si="329"/>
        <v/>
      </c>
      <c r="BL696" s="48" t="str">
        <f t="shared" si="330"/>
        <v/>
      </c>
      <c r="BM696" s="48" t="str">
        <f t="shared" si="331"/>
        <v/>
      </c>
      <c r="BN696" s="48" t="str">
        <f t="shared" si="332"/>
        <v/>
      </c>
      <c r="BO696" s="48" t="str">
        <f t="shared" si="333"/>
        <v/>
      </c>
      <c r="BP696" s="48" t="str">
        <f t="shared" si="334"/>
        <v/>
      </c>
      <c r="BQ696" s="48" t="str">
        <f t="shared" si="335"/>
        <v/>
      </c>
      <c r="BR696" s="48" t="str">
        <f t="shared" si="336"/>
        <v/>
      </c>
      <c r="BS696" s="48" t="str">
        <f t="shared" si="337"/>
        <v/>
      </c>
      <c r="BT696" s="48" t="str">
        <f t="shared" si="338"/>
        <v/>
      </c>
      <c r="BU696" s="48" t="str">
        <f t="shared" si="339"/>
        <v/>
      </c>
    </row>
    <row r="697" spans="1:73">
      <c r="A697" s="10" t="e">
        <f>Audit!#REF!</f>
        <v>#REF!</v>
      </c>
      <c r="B697" s="10" t="e">
        <f t="shared" si="310"/>
        <v>#REF!</v>
      </c>
      <c r="C697" s="17" t="e">
        <f>VLOOKUP(Audit!#REF!,$V$3:$AE$12,2,FALSE) &amp; VLOOKUP(Audit!#REF!,$V$13:$AE$22,2,FALSE)&amp; IF(Audit!#REF!=10,Audit!#REF!&amp;Audit!#REF!,"")</f>
        <v>#REF!</v>
      </c>
      <c r="D697" s="17" t="e">
        <f>VLOOKUP(Audit!#REF!,$V$3:$AE$12,3,FALSE) &amp; VLOOKUP(Audit!#REF!,$V$13:$AE$22,3,FALSE) &amp;IF(Audit!#REF!=10,Audit!#REF!&amp;Audit!#REF!,"")</f>
        <v>#REF!</v>
      </c>
      <c r="E697" s="17" t="e">
        <f>VLOOKUP(Audit!#REF!,$V$3:$AE$12,4,FALSE)&amp; Audit!#REF! &amp; VLOOKUP(Audit!#REF!,$V$13:$AE$22,4,FALSE)&amp; IF(Audit!#REF!=10,Audit!#REF!&amp;Audit!#REF!,"")</f>
        <v>#REF!</v>
      </c>
      <c r="F697" s="17" t="e">
        <f>VLOOKUP(Audit!#REF!,$V$3:$AE$12,5,FALSE) &amp; VLOOKUP(Audit!#REF!,$V$13:$AE$22,5,FALSE)&amp; IF(Audit!#REF!=10,Audit!#REF!&amp;Audit!#REF!,"")</f>
        <v>#REF!</v>
      </c>
      <c r="G697" s="17" t="e">
        <f>VLOOKUP(Audit!#REF!,$V$3:$AE$12,6,FALSE) &amp; VLOOKUP(Audit!#REF!,$V$13:$AE$22,6,FALSE)&amp; IF(Audit!#REF!=10,Audit!#REF!&amp;Audit!#REF!,"")</f>
        <v>#REF!</v>
      </c>
      <c r="H697" s="17" t="e">
        <f>VLOOKUP(Audit!#REF!,$V$3:$AE$12,7,FALSE) &amp; VLOOKUP(Audit!#REF!,$V$13:$AE$22,7,FALSE)&amp;IF(Audit!#REF!=10,Audit!#REF!&amp;Audit!#REF!,"")</f>
        <v>#REF!</v>
      </c>
      <c r="I697" s="17" t="e">
        <f>VLOOKUP(Audit!#REF!,$V$3:$AE$12,8,FALSE) &amp; Audit!#REF! &amp; VLOOKUP(Audit!#REF!,$V$13:$AE$22,8,FALSE)&amp;IF(Audit!#REF!=10,Audit!#REF!&amp;Audit!#REF!,"")</f>
        <v>#REF!</v>
      </c>
      <c r="J697" s="17" t="e">
        <f>VLOOKUP(Audit!#REF!,$V$3:$AE$12,9,FALSE) &amp; VLOOKUP(Audit!#REF!,$V$13:$AE$22,9,FALSE) &amp; IF(Audit!#REF!=10,Audit!#REF!&amp;Audit!#REF!,"") &amp; IF(Audit!#REF!&lt;&gt;1,U697,"")</f>
        <v>#REF!</v>
      </c>
      <c r="K697" s="17" t="e">
        <f>VLOOKUP(Audit!#REF!,$V$3:$AE$12,10,FALSE) &amp; Audit!#REF! &amp; VLOOKUP(Audit!#REF!,$V$13:$AE$22,10,FALSE) &amp; IF(Audit!#REF!=10,Audit!#REF!&amp;Audit!#REF!,"") &amp; IF(Audit!#REF!&lt;&gt;1,U697,"")</f>
        <v>#REF!</v>
      </c>
      <c r="L697" s="10" t="e">
        <f>Audit!#REF!</f>
        <v>#REF!</v>
      </c>
      <c r="M697" s="10" t="e">
        <f t="shared" si="311"/>
        <v>#REF!</v>
      </c>
      <c r="N697" s="10" t="e">
        <f t="shared" si="312"/>
        <v>#REF!</v>
      </c>
      <c r="O697" s="10" t="e">
        <f t="shared" si="313"/>
        <v>#REF!</v>
      </c>
      <c r="P697" s="10" t="e">
        <f t="shared" si="314"/>
        <v>#REF!</v>
      </c>
      <c r="Q697" s="10" t="e">
        <f t="shared" si="315"/>
        <v>#REF!</v>
      </c>
      <c r="R697" s="10" t="e">
        <f t="shared" si="316"/>
        <v>#REF!</v>
      </c>
      <c r="S697" s="10" t="e">
        <f t="shared" si="317"/>
        <v>#REF!</v>
      </c>
      <c r="T697" s="10" t="e">
        <f t="shared" si="318"/>
        <v>#REF!</v>
      </c>
      <c r="U697" s="17" t="e">
        <f>IF(Audit!#REF!="","",VLOOKUP(Audit!#REF!,$W$26:$X$35,2,FALSE)) &amp; Audit!#REF! &amp; IF(Audit!#REF!="","",IF(Audit!#REF!&lt;=1.4,VLOOKUP(Audit!#REF!,$W$38:X742,2,FALSE),VLOOKUP(Audit!#REF!,$W$51:$X$61,2,FALSE))) &amp; IF(Audit!#REF!="","",VLOOKUP(Audit!#REF!,$Y$26:$Z$35,2,FALSE) &amp; Audit!#REF! &amp; IF(Audit!#REF!="","",IF(Audit!#REF!&lt;=1.4,VLOOKUP(Audit!#REF!,$Y$38:$Z$48,2,FALSE),VLOOKUP(Audit!#REF!,$Y$51:$Z$61,2,FALSE))))</f>
        <v>#REF!</v>
      </c>
      <c r="V697" s="21"/>
      <c r="AH697" s="49" t="e">
        <f>Audit!#REF!</f>
        <v>#REF!</v>
      </c>
      <c r="AI697" s="50" t="e">
        <f>VLOOKUP(Audit!#REF!,$V$3:$AE$12,2,FALSE)&amp; IF(Audit!#REF!=10,Audit!#REF!,"")</f>
        <v>#REF!</v>
      </c>
      <c r="AJ697" s="50" t="e">
        <f>VLOOKUP(Audit!#REF!,$V$13:$AE$22,2,FALSE)&amp; IF(Audit!#REF!=10,Audit!#REF!,"")</f>
        <v>#REF!</v>
      </c>
      <c r="AK697" s="47" t="e">
        <f t="shared" si="319"/>
        <v>#REF!</v>
      </c>
      <c r="AL697" s="50" t="e">
        <f>VLOOKUP(Audit!#REF!,$V$3:$AE$12,3,FALSE)&amp; IF(Audit!#REF!=10,Audit!#REF!,"")</f>
        <v>#REF!</v>
      </c>
      <c r="AM697" s="50" t="e">
        <f>VLOOKUP(Audit!#REF!,$V$13:$AE$22,3,FALSE)&amp; IF(Audit!#REF!=10,Audit!#REF!,"")</f>
        <v>#REF!</v>
      </c>
      <c r="AN697" s="47" t="e">
        <f t="shared" si="320"/>
        <v>#REF!</v>
      </c>
      <c r="AO697" s="50" t="e">
        <f>VLOOKUP(Audit!#REF!,$V$3:$AE$12,4,FALSE) &amp;  Audit!#REF! &amp; IF(Audit!#REF!=10,Audit!#REF!,"")</f>
        <v>#REF!</v>
      </c>
      <c r="AP697" s="50" t="e">
        <f>VLOOKUP(Audit!#REF!,$V$13:$AE$22,4,FALSE)&amp; IF(Audit!#REF!=10,Audit!#REF!,"")</f>
        <v>#REF!</v>
      </c>
      <c r="AQ697" s="47" t="e">
        <f t="shared" si="321"/>
        <v>#REF!</v>
      </c>
      <c r="AR697" s="50" t="e">
        <f>VLOOKUP(Audit!#REF!,$V$3:$AE$12,5,FALSE)&amp; IF(Audit!#REF!=10,Audit!#REF!,"")</f>
        <v>#REF!</v>
      </c>
      <c r="AS697" s="50" t="e">
        <f>VLOOKUP(Audit!#REF!,$V$13:$AE$22,5,FALSE)&amp; IF(Audit!#REF!=10,Audit!#REF!,"")</f>
        <v>#REF!</v>
      </c>
      <c r="AT697" s="47" t="e">
        <f t="shared" si="322"/>
        <v>#REF!</v>
      </c>
      <c r="AU697" s="50" t="e">
        <f>VLOOKUP(Audit!#REF!,$V$3:$AE$12,6,FALSE)&amp; IF(Audit!#REF!=10,Audit!#REF!,"")</f>
        <v>#REF!</v>
      </c>
      <c r="AV697" s="50" t="e">
        <f>VLOOKUP(Audit!#REF!,$V$13:$AE$22,6,FALSE)&amp; IF(Audit!#REF!=10,Audit!#REF!,"")</f>
        <v>#REF!</v>
      </c>
      <c r="AW697" s="47" t="e">
        <f t="shared" si="323"/>
        <v>#REF!</v>
      </c>
      <c r="AX697" s="50" t="e">
        <f>VLOOKUP(Audit!#REF!,$V$3:$AE$12,7,FALSE)&amp; IF(Audit!#REF!=10,Audit!#REF!,"")</f>
        <v>#REF!</v>
      </c>
      <c r="AY697" s="50" t="e">
        <f>VLOOKUP(Audit!#REF!,$V$13:$AE$22,7,FALSE) &amp; IF(Audit!#REF!=10,Audit!#REF!,"")</f>
        <v>#REF!</v>
      </c>
      <c r="AZ697" s="47" t="e">
        <f t="shared" si="324"/>
        <v>#REF!</v>
      </c>
      <c r="BA697" s="50" t="e">
        <f>VLOOKUP(Audit!#REF!,$V$3:$AE$12,8,FALSE)&amp; Audit!#REF! &amp; IF(Audit!#REF!=10,Audit!#REF!,"")</f>
        <v>#REF!</v>
      </c>
      <c r="BB697" s="50" t="e">
        <f>VLOOKUP(Audit!#REF!,$V$13:$AE$22,8,FALSE) &amp; IF(Audit!#REF!=10,Audit!#REF!,"")</f>
        <v>#REF!</v>
      </c>
      <c r="BC697" s="47" t="e">
        <f t="shared" si="325"/>
        <v>#REF!</v>
      </c>
      <c r="BD697" s="50" t="e">
        <f>VLOOKUP(Audit!#REF!,$V$3:$AE$12,9,FALSE)&amp; IF(Audit!#REF!=10,Audit!#REF!,"")</f>
        <v>#REF!</v>
      </c>
      <c r="BE697" s="50" t="e">
        <f>VLOOKUP(Audit!#REF!,$V$13:$AE$22,9,FALSE) &amp; IF(Audit!#REF!=10,Audit!#REF!,"") &amp; IF(Audit!#REF!&lt;&gt;1,U697,"")</f>
        <v>#REF!</v>
      </c>
      <c r="BF697" s="47" t="e">
        <f t="shared" si="326"/>
        <v>#REF!</v>
      </c>
      <c r="BG697" s="50" t="e">
        <f>VLOOKUP(Audit!#REF!,$V$3:$AE$12,10,FALSE) &amp; Audit!#REF! &amp; IF(Audit!#REF!=10,Audit!#REF!,"")</f>
        <v>#REF!</v>
      </c>
      <c r="BH697" s="50" t="e">
        <f>VLOOKUP(Audit!#REF!,$V$13:$AE$22,10,FALSE) &amp; IF(Audit!#REF!=10,Audit!#REF!,"") &amp; IF(Audit!#REF!&lt;&gt;1,U697,"")</f>
        <v>#REF!</v>
      </c>
      <c r="BI697" s="47" t="e">
        <f t="shared" si="327"/>
        <v>#REF!</v>
      </c>
      <c r="BJ697" s="48" t="str">
        <f t="shared" si="328"/>
        <v/>
      </c>
      <c r="BK697" s="48" t="str">
        <f t="shared" si="329"/>
        <v/>
      </c>
      <c r="BL697" s="48" t="str">
        <f t="shared" si="330"/>
        <v/>
      </c>
      <c r="BM697" s="48" t="str">
        <f t="shared" si="331"/>
        <v/>
      </c>
      <c r="BN697" s="48" t="str">
        <f t="shared" si="332"/>
        <v/>
      </c>
      <c r="BO697" s="48" t="str">
        <f t="shared" si="333"/>
        <v/>
      </c>
      <c r="BP697" s="48" t="str">
        <f t="shared" si="334"/>
        <v/>
      </c>
      <c r="BQ697" s="48" t="str">
        <f t="shared" si="335"/>
        <v/>
      </c>
      <c r="BR697" s="48" t="str">
        <f t="shared" si="336"/>
        <v/>
      </c>
      <c r="BS697" s="48" t="str">
        <f t="shared" si="337"/>
        <v/>
      </c>
      <c r="BT697" s="48" t="str">
        <f t="shared" si="338"/>
        <v/>
      </c>
      <c r="BU697" s="48" t="str">
        <f t="shared" si="339"/>
        <v/>
      </c>
    </row>
    <row r="698" spans="1:73">
      <c r="A698" s="10" t="e">
        <f>Audit!#REF!</f>
        <v>#REF!</v>
      </c>
      <c r="B698" s="10" t="e">
        <f t="shared" si="310"/>
        <v>#REF!</v>
      </c>
      <c r="C698" s="17" t="e">
        <f>VLOOKUP(Audit!#REF!,$V$3:$AE$12,2,FALSE) &amp; VLOOKUP(Audit!#REF!,$V$13:$AE$22,2,FALSE)&amp; IF(Audit!#REF!=10,Audit!#REF!&amp;Audit!#REF!,"")</f>
        <v>#REF!</v>
      </c>
      <c r="D698" s="17" t="e">
        <f>VLOOKUP(Audit!#REF!,$V$3:$AE$12,3,FALSE) &amp; VLOOKUP(Audit!#REF!,$V$13:$AE$22,3,FALSE) &amp;IF(Audit!#REF!=10,Audit!#REF!&amp;Audit!#REF!,"")</f>
        <v>#REF!</v>
      </c>
      <c r="E698" s="17" t="e">
        <f>VLOOKUP(Audit!#REF!,$V$3:$AE$12,4,FALSE)&amp; Audit!#REF! &amp; VLOOKUP(Audit!#REF!,$V$13:$AE$22,4,FALSE)&amp; IF(Audit!#REF!=10,Audit!#REF!&amp;Audit!#REF!,"")</f>
        <v>#REF!</v>
      </c>
      <c r="F698" s="17" t="e">
        <f>VLOOKUP(Audit!#REF!,$V$3:$AE$12,5,FALSE) &amp; VLOOKUP(Audit!#REF!,$V$13:$AE$22,5,FALSE)&amp; IF(Audit!#REF!=10,Audit!#REF!&amp;Audit!#REF!,"")</f>
        <v>#REF!</v>
      </c>
      <c r="G698" s="17" t="e">
        <f>VLOOKUP(Audit!#REF!,$V$3:$AE$12,6,FALSE) &amp; VLOOKUP(Audit!#REF!,$V$13:$AE$22,6,FALSE)&amp; IF(Audit!#REF!=10,Audit!#REF!&amp;Audit!#REF!,"")</f>
        <v>#REF!</v>
      </c>
      <c r="H698" s="17" t="e">
        <f>VLOOKUP(Audit!#REF!,$V$3:$AE$12,7,FALSE) &amp; VLOOKUP(Audit!#REF!,$V$13:$AE$22,7,FALSE)&amp;IF(Audit!#REF!=10,Audit!#REF!&amp;Audit!#REF!,"")</f>
        <v>#REF!</v>
      </c>
      <c r="I698" s="17" t="e">
        <f>VLOOKUP(Audit!#REF!,$V$3:$AE$12,8,FALSE) &amp; Audit!#REF! &amp; VLOOKUP(Audit!#REF!,$V$13:$AE$22,8,FALSE)&amp;IF(Audit!#REF!=10,Audit!#REF!&amp;Audit!#REF!,"")</f>
        <v>#REF!</v>
      </c>
      <c r="J698" s="17" t="e">
        <f>VLOOKUP(Audit!#REF!,$V$3:$AE$12,9,FALSE) &amp; VLOOKUP(Audit!#REF!,$V$13:$AE$22,9,FALSE) &amp; IF(Audit!#REF!=10,Audit!#REF!&amp;Audit!#REF!,"") &amp; IF(Audit!#REF!&lt;&gt;1,U698,"")</f>
        <v>#REF!</v>
      </c>
      <c r="K698" s="17" t="e">
        <f>VLOOKUP(Audit!#REF!,$V$3:$AE$12,10,FALSE) &amp; Audit!#REF! &amp; VLOOKUP(Audit!#REF!,$V$13:$AE$22,10,FALSE) &amp; IF(Audit!#REF!=10,Audit!#REF!&amp;Audit!#REF!,"") &amp; IF(Audit!#REF!&lt;&gt;1,U698,"")</f>
        <v>#REF!</v>
      </c>
      <c r="L698" s="10" t="e">
        <f>Audit!#REF!</f>
        <v>#REF!</v>
      </c>
      <c r="M698" s="10" t="e">
        <f t="shared" si="311"/>
        <v>#REF!</v>
      </c>
      <c r="N698" s="10" t="e">
        <f t="shared" si="312"/>
        <v>#REF!</v>
      </c>
      <c r="O698" s="10" t="e">
        <f t="shared" si="313"/>
        <v>#REF!</v>
      </c>
      <c r="P698" s="10" t="e">
        <f t="shared" si="314"/>
        <v>#REF!</v>
      </c>
      <c r="Q698" s="10" t="e">
        <f t="shared" si="315"/>
        <v>#REF!</v>
      </c>
      <c r="R698" s="10" t="e">
        <f t="shared" si="316"/>
        <v>#REF!</v>
      </c>
      <c r="S698" s="10" t="e">
        <f t="shared" si="317"/>
        <v>#REF!</v>
      </c>
      <c r="T698" s="10" t="e">
        <f t="shared" si="318"/>
        <v>#REF!</v>
      </c>
      <c r="U698" s="17" t="e">
        <f>IF(Audit!#REF!="","",VLOOKUP(Audit!#REF!,$W$26:$X$35,2,FALSE)) &amp; Audit!#REF! &amp; IF(Audit!#REF!="","",IF(Audit!#REF!&lt;=1.4,VLOOKUP(Audit!#REF!,$W$38:X743,2,FALSE),VLOOKUP(Audit!#REF!,$W$51:$X$61,2,FALSE))) &amp; IF(Audit!#REF!="","",VLOOKUP(Audit!#REF!,$Y$26:$Z$35,2,FALSE) &amp; Audit!#REF! &amp; IF(Audit!#REF!="","",IF(Audit!#REF!&lt;=1.4,VLOOKUP(Audit!#REF!,$Y$38:$Z$48,2,FALSE),VLOOKUP(Audit!#REF!,$Y$51:$Z$61,2,FALSE))))</f>
        <v>#REF!</v>
      </c>
      <c r="V698" s="21"/>
      <c r="AH698" s="49" t="e">
        <f>Audit!#REF!</f>
        <v>#REF!</v>
      </c>
      <c r="AI698" s="50" t="e">
        <f>VLOOKUP(Audit!#REF!,$V$3:$AE$12,2,FALSE)&amp; IF(Audit!#REF!=10,Audit!#REF!,"")</f>
        <v>#REF!</v>
      </c>
      <c r="AJ698" s="50" t="e">
        <f>VLOOKUP(Audit!#REF!,$V$13:$AE$22,2,FALSE)&amp; IF(Audit!#REF!=10,Audit!#REF!,"")</f>
        <v>#REF!</v>
      </c>
      <c r="AK698" s="47" t="e">
        <f t="shared" si="319"/>
        <v>#REF!</v>
      </c>
      <c r="AL698" s="50" t="e">
        <f>VLOOKUP(Audit!#REF!,$V$3:$AE$12,3,FALSE)&amp; IF(Audit!#REF!=10,Audit!#REF!,"")</f>
        <v>#REF!</v>
      </c>
      <c r="AM698" s="50" t="e">
        <f>VLOOKUP(Audit!#REF!,$V$13:$AE$22,3,FALSE)&amp; IF(Audit!#REF!=10,Audit!#REF!,"")</f>
        <v>#REF!</v>
      </c>
      <c r="AN698" s="47" t="e">
        <f t="shared" si="320"/>
        <v>#REF!</v>
      </c>
      <c r="AO698" s="50" t="e">
        <f>VLOOKUP(Audit!#REF!,$V$3:$AE$12,4,FALSE) &amp;  Audit!#REF! &amp; IF(Audit!#REF!=10,Audit!#REF!,"")</f>
        <v>#REF!</v>
      </c>
      <c r="AP698" s="50" t="e">
        <f>VLOOKUP(Audit!#REF!,$V$13:$AE$22,4,FALSE)&amp; IF(Audit!#REF!=10,Audit!#REF!,"")</f>
        <v>#REF!</v>
      </c>
      <c r="AQ698" s="47" t="e">
        <f t="shared" si="321"/>
        <v>#REF!</v>
      </c>
      <c r="AR698" s="50" t="e">
        <f>VLOOKUP(Audit!#REF!,$V$3:$AE$12,5,FALSE)&amp; IF(Audit!#REF!=10,Audit!#REF!,"")</f>
        <v>#REF!</v>
      </c>
      <c r="AS698" s="50" t="e">
        <f>VLOOKUP(Audit!#REF!,$V$13:$AE$22,5,FALSE)&amp; IF(Audit!#REF!=10,Audit!#REF!,"")</f>
        <v>#REF!</v>
      </c>
      <c r="AT698" s="47" t="e">
        <f t="shared" si="322"/>
        <v>#REF!</v>
      </c>
      <c r="AU698" s="50" t="e">
        <f>VLOOKUP(Audit!#REF!,$V$3:$AE$12,6,FALSE)&amp; IF(Audit!#REF!=10,Audit!#REF!,"")</f>
        <v>#REF!</v>
      </c>
      <c r="AV698" s="50" t="e">
        <f>VLOOKUP(Audit!#REF!,$V$13:$AE$22,6,FALSE)&amp; IF(Audit!#REF!=10,Audit!#REF!,"")</f>
        <v>#REF!</v>
      </c>
      <c r="AW698" s="47" t="e">
        <f t="shared" si="323"/>
        <v>#REF!</v>
      </c>
      <c r="AX698" s="50" t="e">
        <f>VLOOKUP(Audit!#REF!,$V$3:$AE$12,7,FALSE)&amp; IF(Audit!#REF!=10,Audit!#REF!,"")</f>
        <v>#REF!</v>
      </c>
      <c r="AY698" s="50" t="e">
        <f>VLOOKUP(Audit!#REF!,$V$13:$AE$22,7,FALSE) &amp; IF(Audit!#REF!=10,Audit!#REF!,"")</f>
        <v>#REF!</v>
      </c>
      <c r="AZ698" s="47" t="e">
        <f t="shared" si="324"/>
        <v>#REF!</v>
      </c>
      <c r="BA698" s="50" t="e">
        <f>VLOOKUP(Audit!#REF!,$V$3:$AE$12,8,FALSE)&amp; Audit!#REF! &amp; IF(Audit!#REF!=10,Audit!#REF!,"")</f>
        <v>#REF!</v>
      </c>
      <c r="BB698" s="50" t="e">
        <f>VLOOKUP(Audit!#REF!,$V$13:$AE$22,8,FALSE) &amp; IF(Audit!#REF!=10,Audit!#REF!,"")</f>
        <v>#REF!</v>
      </c>
      <c r="BC698" s="47" t="e">
        <f t="shared" si="325"/>
        <v>#REF!</v>
      </c>
      <c r="BD698" s="50" t="e">
        <f>VLOOKUP(Audit!#REF!,$V$3:$AE$12,9,FALSE)&amp; IF(Audit!#REF!=10,Audit!#REF!,"")</f>
        <v>#REF!</v>
      </c>
      <c r="BE698" s="50" t="e">
        <f>VLOOKUP(Audit!#REF!,$V$13:$AE$22,9,FALSE) &amp; IF(Audit!#REF!=10,Audit!#REF!,"") &amp; IF(Audit!#REF!&lt;&gt;1,U698,"")</f>
        <v>#REF!</v>
      </c>
      <c r="BF698" s="47" t="e">
        <f t="shared" si="326"/>
        <v>#REF!</v>
      </c>
      <c r="BG698" s="50" t="e">
        <f>VLOOKUP(Audit!#REF!,$V$3:$AE$12,10,FALSE) &amp; Audit!#REF! &amp; IF(Audit!#REF!=10,Audit!#REF!,"")</f>
        <v>#REF!</v>
      </c>
      <c r="BH698" s="50" t="e">
        <f>VLOOKUP(Audit!#REF!,$V$13:$AE$22,10,FALSE) &amp; IF(Audit!#REF!=10,Audit!#REF!,"") &amp; IF(Audit!#REF!&lt;&gt;1,U698,"")</f>
        <v>#REF!</v>
      </c>
      <c r="BI698" s="47" t="e">
        <f t="shared" si="327"/>
        <v>#REF!</v>
      </c>
      <c r="BJ698" s="48" t="str">
        <f t="shared" si="328"/>
        <v/>
      </c>
      <c r="BK698" s="48" t="str">
        <f t="shared" si="329"/>
        <v/>
      </c>
      <c r="BL698" s="48" t="str">
        <f t="shared" si="330"/>
        <v/>
      </c>
      <c r="BM698" s="48" t="str">
        <f t="shared" si="331"/>
        <v/>
      </c>
      <c r="BN698" s="48" t="str">
        <f t="shared" si="332"/>
        <v/>
      </c>
      <c r="BO698" s="48" t="str">
        <f t="shared" si="333"/>
        <v/>
      </c>
      <c r="BP698" s="48" t="str">
        <f t="shared" si="334"/>
        <v/>
      </c>
      <c r="BQ698" s="48" t="str">
        <f t="shared" si="335"/>
        <v/>
      </c>
      <c r="BR698" s="48" t="str">
        <f t="shared" si="336"/>
        <v/>
      </c>
      <c r="BS698" s="48" t="str">
        <f t="shared" si="337"/>
        <v/>
      </c>
      <c r="BT698" s="48" t="str">
        <f t="shared" si="338"/>
        <v/>
      </c>
      <c r="BU698" s="48" t="str">
        <f t="shared" si="339"/>
        <v/>
      </c>
    </row>
    <row r="699" spans="1:73">
      <c r="A699" s="10" t="e">
        <f>Audit!#REF!</f>
        <v>#REF!</v>
      </c>
      <c r="B699" s="10" t="e">
        <f t="shared" si="310"/>
        <v>#REF!</v>
      </c>
      <c r="C699" s="17" t="e">
        <f>VLOOKUP(Audit!#REF!,$V$3:$AE$12,2,FALSE) &amp; VLOOKUP(Audit!#REF!,$V$13:$AE$22,2,FALSE)&amp; IF(Audit!#REF!=10,Audit!#REF!&amp;Audit!#REF!,"")</f>
        <v>#REF!</v>
      </c>
      <c r="D699" s="17" t="e">
        <f>VLOOKUP(Audit!#REF!,$V$3:$AE$12,3,FALSE) &amp; VLOOKUP(Audit!#REF!,$V$13:$AE$22,3,FALSE) &amp;IF(Audit!#REF!=10,Audit!#REF!&amp;Audit!#REF!,"")</f>
        <v>#REF!</v>
      </c>
      <c r="E699" s="17" t="e">
        <f>VLOOKUP(Audit!#REF!,$V$3:$AE$12,4,FALSE)&amp; Audit!#REF! &amp; VLOOKUP(Audit!#REF!,$V$13:$AE$22,4,FALSE)&amp; IF(Audit!#REF!=10,Audit!#REF!&amp;Audit!#REF!,"")</f>
        <v>#REF!</v>
      </c>
      <c r="F699" s="17" t="e">
        <f>VLOOKUP(Audit!#REF!,$V$3:$AE$12,5,FALSE) &amp; VLOOKUP(Audit!#REF!,$V$13:$AE$22,5,FALSE)&amp; IF(Audit!#REF!=10,Audit!#REF!&amp;Audit!#REF!,"")</f>
        <v>#REF!</v>
      </c>
      <c r="G699" s="17" t="e">
        <f>VLOOKUP(Audit!#REF!,$V$3:$AE$12,6,FALSE) &amp; VLOOKUP(Audit!#REF!,$V$13:$AE$22,6,FALSE)&amp; IF(Audit!#REF!=10,Audit!#REF!&amp;Audit!#REF!,"")</f>
        <v>#REF!</v>
      </c>
      <c r="H699" s="17" t="e">
        <f>VLOOKUP(Audit!#REF!,$V$3:$AE$12,7,FALSE) &amp; VLOOKUP(Audit!#REF!,$V$13:$AE$22,7,FALSE)&amp;IF(Audit!#REF!=10,Audit!#REF!&amp;Audit!#REF!,"")</f>
        <v>#REF!</v>
      </c>
      <c r="I699" s="17" t="e">
        <f>VLOOKUP(Audit!#REF!,$V$3:$AE$12,8,FALSE) &amp; Audit!#REF! &amp; VLOOKUP(Audit!#REF!,$V$13:$AE$22,8,FALSE)&amp;IF(Audit!#REF!=10,Audit!#REF!&amp;Audit!#REF!,"")</f>
        <v>#REF!</v>
      </c>
      <c r="J699" s="17" t="e">
        <f>VLOOKUP(Audit!#REF!,$V$3:$AE$12,9,FALSE) &amp; VLOOKUP(Audit!#REF!,$V$13:$AE$22,9,FALSE) &amp; IF(Audit!#REF!=10,Audit!#REF!&amp;Audit!#REF!,"") &amp; IF(Audit!#REF!&lt;&gt;1,U699,"")</f>
        <v>#REF!</v>
      </c>
      <c r="K699" s="17" t="e">
        <f>VLOOKUP(Audit!#REF!,$V$3:$AE$12,10,FALSE) &amp; Audit!#REF! &amp; VLOOKUP(Audit!#REF!,$V$13:$AE$22,10,FALSE) &amp; IF(Audit!#REF!=10,Audit!#REF!&amp;Audit!#REF!,"") &amp; IF(Audit!#REF!&lt;&gt;1,U699,"")</f>
        <v>#REF!</v>
      </c>
      <c r="L699" s="10" t="e">
        <f>Audit!#REF!</f>
        <v>#REF!</v>
      </c>
      <c r="M699" s="10" t="e">
        <f t="shared" si="311"/>
        <v>#REF!</v>
      </c>
      <c r="N699" s="10" t="e">
        <f t="shared" si="312"/>
        <v>#REF!</v>
      </c>
      <c r="O699" s="10" t="e">
        <f t="shared" si="313"/>
        <v>#REF!</v>
      </c>
      <c r="P699" s="10" t="e">
        <f t="shared" si="314"/>
        <v>#REF!</v>
      </c>
      <c r="Q699" s="10" t="e">
        <f t="shared" si="315"/>
        <v>#REF!</v>
      </c>
      <c r="R699" s="10" t="e">
        <f t="shared" si="316"/>
        <v>#REF!</v>
      </c>
      <c r="S699" s="10" t="e">
        <f t="shared" si="317"/>
        <v>#REF!</v>
      </c>
      <c r="T699" s="10" t="e">
        <f t="shared" si="318"/>
        <v>#REF!</v>
      </c>
      <c r="U699" s="17" t="e">
        <f>IF(Audit!#REF!="","",VLOOKUP(Audit!#REF!,$W$26:$X$35,2,FALSE)) &amp; Audit!#REF! &amp; IF(Audit!#REF!="","",IF(Audit!#REF!&lt;=1.4,VLOOKUP(Audit!#REF!,$W$38:X744,2,FALSE),VLOOKUP(Audit!#REF!,$W$51:$X$61,2,FALSE))) &amp; IF(Audit!#REF!="","",VLOOKUP(Audit!#REF!,$Y$26:$Z$35,2,FALSE) &amp; Audit!#REF! &amp; IF(Audit!#REF!="","",IF(Audit!#REF!&lt;=1.4,VLOOKUP(Audit!#REF!,$Y$38:$Z$48,2,FALSE),VLOOKUP(Audit!#REF!,$Y$51:$Z$61,2,FALSE))))</f>
        <v>#REF!</v>
      </c>
      <c r="V699" s="21"/>
      <c r="AH699" s="49" t="e">
        <f>Audit!#REF!</f>
        <v>#REF!</v>
      </c>
      <c r="AI699" s="50" t="e">
        <f>VLOOKUP(Audit!#REF!,$V$3:$AE$12,2,FALSE)&amp; IF(Audit!#REF!=10,Audit!#REF!,"")</f>
        <v>#REF!</v>
      </c>
      <c r="AJ699" s="50" t="e">
        <f>VLOOKUP(Audit!#REF!,$V$13:$AE$22,2,FALSE)&amp; IF(Audit!#REF!=10,Audit!#REF!,"")</f>
        <v>#REF!</v>
      </c>
      <c r="AK699" s="47" t="e">
        <f t="shared" si="319"/>
        <v>#REF!</v>
      </c>
      <c r="AL699" s="50" t="e">
        <f>VLOOKUP(Audit!#REF!,$V$3:$AE$12,3,FALSE)&amp; IF(Audit!#REF!=10,Audit!#REF!,"")</f>
        <v>#REF!</v>
      </c>
      <c r="AM699" s="50" t="e">
        <f>VLOOKUP(Audit!#REF!,$V$13:$AE$22,3,FALSE)&amp; IF(Audit!#REF!=10,Audit!#REF!,"")</f>
        <v>#REF!</v>
      </c>
      <c r="AN699" s="47" t="e">
        <f t="shared" si="320"/>
        <v>#REF!</v>
      </c>
      <c r="AO699" s="50" t="e">
        <f>VLOOKUP(Audit!#REF!,$V$3:$AE$12,4,FALSE) &amp;  Audit!#REF! &amp; IF(Audit!#REF!=10,Audit!#REF!,"")</f>
        <v>#REF!</v>
      </c>
      <c r="AP699" s="50" t="e">
        <f>VLOOKUP(Audit!#REF!,$V$13:$AE$22,4,FALSE)&amp; IF(Audit!#REF!=10,Audit!#REF!,"")</f>
        <v>#REF!</v>
      </c>
      <c r="AQ699" s="47" t="e">
        <f t="shared" si="321"/>
        <v>#REF!</v>
      </c>
      <c r="AR699" s="50" t="e">
        <f>VLOOKUP(Audit!#REF!,$V$3:$AE$12,5,FALSE)&amp; IF(Audit!#REF!=10,Audit!#REF!,"")</f>
        <v>#REF!</v>
      </c>
      <c r="AS699" s="50" t="e">
        <f>VLOOKUP(Audit!#REF!,$V$13:$AE$22,5,FALSE)&amp; IF(Audit!#REF!=10,Audit!#REF!,"")</f>
        <v>#REF!</v>
      </c>
      <c r="AT699" s="47" t="e">
        <f t="shared" si="322"/>
        <v>#REF!</v>
      </c>
      <c r="AU699" s="50" t="e">
        <f>VLOOKUP(Audit!#REF!,$V$3:$AE$12,6,FALSE)&amp; IF(Audit!#REF!=10,Audit!#REF!,"")</f>
        <v>#REF!</v>
      </c>
      <c r="AV699" s="50" t="e">
        <f>VLOOKUP(Audit!#REF!,$V$13:$AE$22,6,FALSE)&amp; IF(Audit!#REF!=10,Audit!#REF!,"")</f>
        <v>#REF!</v>
      </c>
      <c r="AW699" s="47" t="e">
        <f t="shared" si="323"/>
        <v>#REF!</v>
      </c>
      <c r="AX699" s="50" t="e">
        <f>VLOOKUP(Audit!#REF!,$V$3:$AE$12,7,FALSE)&amp; IF(Audit!#REF!=10,Audit!#REF!,"")</f>
        <v>#REF!</v>
      </c>
      <c r="AY699" s="50" t="e">
        <f>VLOOKUP(Audit!#REF!,$V$13:$AE$22,7,FALSE) &amp; IF(Audit!#REF!=10,Audit!#REF!,"")</f>
        <v>#REF!</v>
      </c>
      <c r="AZ699" s="47" t="e">
        <f t="shared" si="324"/>
        <v>#REF!</v>
      </c>
      <c r="BA699" s="50" t="e">
        <f>VLOOKUP(Audit!#REF!,$V$3:$AE$12,8,FALSE)&amp; Audit!#REF! &amp; IF(Audit!#REF!=10,Audit!#REF!,"")</f>
        <v>#REF!</v>
      </c>
      <c r="BB699" s="50" t="e">
        <f>VLOOKUP(Audit!#REF!,$V$13:$AE$22,8,FALSE) &amp; IF(Audit!#REF!=10,Audit!#REF!,"")</f>
        <v>#REF!</v>
      </c>
      <c r="BC699" s="47" t="e">
        <f t="shared" si="325"/>
        <v>#REF!</v>
      </c>
      <c r="BD699" s="50" t="e">
        <f>VLOOKUP(Audit!#REF!,$V$3:$AE$12,9,FALSE)&amp; IF(Audit!#REF!=10,Audit!#REF!,"")</f>
        <v>#REF!</v>
      </c>
      <c r="BE699" s="50" t="e">
        <f>VLOOKUP(Audit!#REF!,$V$13:$AE$22,9,FALSE) &amp; IF(Audit!#REF!=10,Audit!#REF!,"") &amp; IF(Audit!#REF!&lt;&gt;1,U699,"")</f>
        <v>#REF!</v>
      </c>
      <c r="BF699" s="47" t="e">
        <f t="shared" si="326"/>
        <v>#REF!</v>
      </c>
      <c r="BG699" s="50" t="e">
        <f>VLOOKUP(Audit!#REF!,$V$3:$AE$12,10,FALSE) &amp; Audit!#REF! &amp; IF(Audit!#REF!=10,Audit!#REF!,"")</f>
        <v>#REF!</v>
      </c>
      <c r="BH699" s="50" t="e">
        <f>VLOOKUP(Audit!#REF!,$V$13:$AE$22,10,FALSE) &amp; IF(Audit!#REF!=10,Audit!#REF!,"") &amp; IF(Audit!#REF!&lt;&gt;1,U699,"")</f>
        <v>#REF!</v>
      </c>
      <c r="BI699" s="47" t="e">
        <f t="shared" si="327"/>
        <v>#REF!</v>
      </c>
      <c r="BJ699" s="48" t="str">
        <f t="shared" si="328"/>
        <v/>
      </c>
      <c r="BK699" s="48" t="str">
        <f t="shared" si="329"/>
        <v/>
      </c>
      <c r="BL699" s="48" t="str">
        <f t="shared" si="330"/>
        <v/>
      </c>
      <c r="BM699" s="48" t="str">
        <f t="shared" si="331"/>
        <v/>
      </c>
      <c r="BN699" s="48" t="str">
        <f t="shared" si="332"/>
        <v/>
      </c>
      <c r="BO699" s="48" t="str">
        <f t="shared" si="333"/>
        <v/>
      </c>
      <c r="BP699" s="48" t="str">
        <f t="shared" si="334"/>
        <v/>
      </c>
      <c r="BQ699" s="48" t="str">
        <f t="shared" si="335"/>
        <v/>
      </c>
      <c r="BR699" s="48" t="str">
        <f t="shared" si="336"/>
        <v/>
      </c>
      <c r="BS699" s="48" t="str">
        <f t="shared" si="337"/>
        <v/>
      </c>
      <c r="BT699" s="48" t="str">
        <f t="shared" si="338"/>
        <v/>
      </c>
      <c r="BU699" s="48" t="str">
        <f t="shared" si="339"/>
        <v/>
      </c>
    </row>
    <row r="700" spans="1:73">
      <c r="A700" s="10" t="e">
        <f>Audit!#REF!</f>
        <v>#REF!</v>
      </c>
      <c r="B700" s="10" t="e">
        <f t="shared" si="310"/>
        <v>#REF!</v>
      </c>
      <c r="C700" s="17" t="e">
        <f>VLOOKUP(Audit!#REF!,$V$3:$AE$12,2,FALSE) &amp; VLOOKUP(Audit!#REF!,$V$13:$AE$22,2,FALSE)&amp; IF(Audit!#REF!=10,Audit!#REF!&amp;Audit!#REF!,"")</f>
        <v>#REF!</v>
      </c>
      <c r="D700" s="17" t="e">
        <f>VLOOKUP(Audit!#REF!,$V$3:$AE$12,3,FALSE) &amp; VLOOKUP(Audit!#REF!,$V$13:$AE$22,3,FALSE) &amp;IF(Audit!#REF!=10,Audit!#REF!&amp;Audit!#REF!,"")</f>
        <v>#REF!</v>
      </c>
      <c r="E700" s="17" t="e">
        <f>VLOOKUP(Audit!#REF!,$V$3:$AE$12,4,FALSE)&amp; Audit!#REF! &amp; VLOOKUP(Audit!#REF!,$V$13:$AE$22,4,FALSE)&amp; IF(Audit!#REF!=10,Audit!#REF!&amp;Audit!#REF!,"")</f>
        <v>#REF!</v>
      </c>
      <c r="F700" s="17" t="e">
        <f>VLOOKUP(Audit!#REF!,$V$3:$AE$12,5,FALSE) &amp; VLOOKUP(Audit!#REF!,$V$13:$AE$22,5,FALSE)&amp; IF(Audit!#REF!=10,Audit!#REF!&amp;Audit!#REF!,"")</f>
        <v>#REF!</v>
      </c>
      <c r="G700" s="17" t="e">
        <f>VLOOKUP(Audit!#REF!,$V$3:$AE$12,6,FALSE) &amp; VLOOKUP(Audit!#REF!,$V$13:$AE$22,6,FALSE)&amp; IF(Audit!#REF!=10,Audit!#REF!&amp;Audit!#REF!,"")</f>
        <v>#REF!</v>
      </c>
      <c r="H700" s="17" t="e">
        <f>VLOOKUP(Audit!#REF!,$V$3:$AE$12,7,FALSE) &amp; VLOOKUP(Audit!#REF!,$V$13:$AE$22,7,FALSE)&amp;IF(Audit!#REF!=10,Audit!#REF!&amp;Audit!#REF!,"")</f>
        <v>#REF!</v>
      </c>
      <c r="I700" s="17" t="e">
        <f>VLOOKUP(Audit!#REF!,$V$3:$AE$12,8,FALSE) &amp; Audit!#REF! &amp; VLOOKUP(Audit!#REF!,$V$13:$AE$22,8,FALSE)&amp;IF(Audit!#REF!=10,Audit!#REF!&amp;Audit!#REF!,"")</f>
        <v>#REF!</v>
      </c>
      <c r="J700" s="17" t="e">
        <f>VLOOKUP(Audit!#REF!,$V$3:$AE$12,9,FALSE) &amp; VLOOKUP(Audit!#REF!,$V$13:$AE$22,9,FALSE) &amp; IF(Audit!#REF!=10,Audit!#REF!&amp;Audit!#REF!,"") &amp; IF(Audit!#REF!&lt;&gt;1,U700,"")</f>
        <v>#REF!</v>
      </c>
      <c r="K700" s="17" t="e">
        <f>VLOOKUP(Audit!#REF!,$V$3:$AE$12,10,FALSE) &amp; Audit!#REF! &amp; VLOOKUP(Audit!#REF!,$V$13:$AE$22,10,FALSE) &amp; IF(Audit!#REF!=10,Audit!#REF!&amp;Audit!#REF!,"") &amp; IF(Audit!#REF!&lt;&gt;1,U700,"")</f>
        <v>#REF!</v>
      </c>
      <c r="L700" s="10" t="e">
        <f>Audit!#REF!</f>
        <v>#REF!</v>
      </c>
      <c r="M700" s="10" t="e">
        <f t="shared" si="311"/>
        <v>#REF!</v>
      </c>
      <c r="N700" s="10" t="e">
        <f t="shared" si="312"/>
        <v>#REF!</v>
      </c>
      <c r="O700" s="10" t="e">
        <f t="shared" si="313"/>
        <v>#REF!</v>
      </c>
      <c r="P700" s="10" t="e">
        <f t="shared" si="314"/>
        <v>#REF!</v>
      </c>
      <c r="Q700" s="10" t="e">
        <f t="shared" si="315"/>
        <v>#REF!</v>
      </c>
      <c r="R700" s="10" t="e">
        <f t="shared" si="316"/>
        <v>#REF!</v>
      </c>
      <c r="S700" s="10" t="e">
        <f t="shared" si="317"/>
        <v>#REF!</v>
      </c>
      <c r="T700" s="10" t="e">
        <f t="shared" si="318"/>
        <v>#REF!</v>
      </c>
      <c r="U700" s="17" t="e">
        <f>IF(Audit!#REF!="","",VLOOKUP(Audit!#REF!,$W$26:$X$35,2,FALSE)) &amp; Audit!#REF! &amp; IF(Audit!#REF!="","",IF(Audit!#REF!&lt;=1.4,VLOOKUP(Audit!#REF!,$W$38:X745,2,FALSE),VLOOKUP(Audit!#REF!,$W$51:$X$61,2,FALSE))) &amp; IF(Audit!#REF!="","",VLOOKUP(Audit!#REF!,$Y$26:$Z$35,2,FALSE) &amp; Audit!#REF! &amp; IF(Audit!#REF!="","",IF(Audit!#REF!&lt;=1.4,VLOOKUP(Audit!#REF!,$Y$38:$Z$48,2,FALSE),VLOOKUP(Audit!#REF!,$Y$51:$Z$61,2,FALSE))))</f>
        <v>#REF!</v>
      </c>
      <c r="V700" s="21"/>
      <c r="AH700" s="49" t="e">
        <f>Audit!#REF!</f>
        <v>#REF!</v>
      </c>
      <c r="AI700" s="50" t="e">
        <f>VLOOKUP(Audit!#REF!,$V$3:$AE$12,2,FALSE)&amp; IF(Audit!#REF!=10,Audit!#REF!,"")</f>
        <v>#REF!</v>
      </c>
      <c r="AJ700" s="50" t="e">
        <f>VLOOKUP(Audit!#REF!,$V$13:$AE$22,2,FALSE)&amp; IF(Audit!#REF!=10,Audit!#REF!,"")</f>
        <v>#REF!</v>
      </c>
      <c r="AK700" s="47" t="e">
        <f t="shared" si="319"/>
        <v>#REF!</v>
      </c>
      <c r="AL700" s="50" t="e">
        <f>VLOOKUP(Audit!#REF!,$V$3:$AE$12,3,FALSE)&amp; IF(Audit!#REF!=10,Audit!#REF!,"")</f>
        <v>#REF!</v>
      </c>
      <c r="AM700" s="50" t="e">
        <f>VLOOKUP(Audit!#REF!,$V$13:$AE$22,3,FALSE)&amp; IF(Audit!#REF!=10,Audit!#REF!,"")</f>
        <v>#REF!</v>
      </c>
      <c r="AN700" s="47" t="e">
        <f t="shared" si="320"/>
        <v>#REF!</v>
      </c>
      <c r="AO700" s="50" t="e">
        <f>VLOOKUP(Audit!#REF!,$V$3:$AE$12,4,FALSE) &amp;  Audit!#REF! &amp; IF(Audit!#REF!=10,Audit!#REF!,"")</f>
        <v>#REF!</v>
      </c>
      <c r="AP700" s="50" t="e">
        <f>VLOOKUP(Audit!#REF!,$V$13:$AE$22,4,FALSE)&amp; IF(Audit!#REF!=10,Audit!#REF!,"")</f>
        <v>#REF!</v>
      </c>
      <c r="AQ700" s="47" t="e">
        <f t="shared" si="321"/>
        <v>#REF!</v>
      </c>
      <c r="AR700" s="50" t="e">
        <f>VLOOKUP(Audit!#REF!,$V$3:$AE$12,5,FALSE)&amp; IF(Audit!#REF!=10,Audit!#REF!,"")</f>
        <v>#REF!</v>
      </c>
      <c r="AS700" s="50" t="e">
        <f>VLOOKUP(Audit!#REF!,$V$13:$AE$22,5,FALSE)&amp; IF(Audit!#REF!=10,Audit!#REF!,"")</f>
        <v>#REF!</v>
      </c>
      <c r="AT700" s="47" t="e">
        <f t="shared" si="322"/>
        <v>#REF!</v>
      </c>
      <c r="AU700" s="50" t="e">
        <f>VLOOKUP(Audit!#REF!,$V$3:$AE$12,6,FALSE)&amp; IF(Audit!#REF!=10,Audit!#REF!,"")</f>
        <v>#REF!</v>
      </c>
      <c r="AV700" s="50" t="e">
        <f>VLOOKUP(Audit!#REF!,$V$13:$AE$22,6,FALSE)&amp; IF(Audit!#REF!=10,Audit!#REF!,"")</f>
        <v>#REF!</v>
      </c>
      <c r="AW700" s="47" t="e">
        <f t="shared" si="323"/>
        <v>#REF!</v>
      </c>
      <c r="AX700" s="50" t="e">
        <f>VLOOKUP(Audit!#REF!,$V$3:$AE$12,7,FALSE)&amp; IF(Audit!#REF!=10,Audit!#REF!,"")</f>
        <v>#REF!</v>
      </c>
      <c r="AY700" s="50" t="e">
        <f>VLOOKUP(Audit!#REF!,$V$13:$AE$22,7,FALSE) &amp; IF(Audit!#REF!=10,Audit!#REF!,"")</f>
        <v>#REF!</v>
      </c>
      <c r="AZ700" s="47" t="e">
        <f t="shared" si="324"/>
        <v>#REF!</v>
      </c>
      <c r="BA700" s="50" t="e">
        <f>VLOOKUP(Audit!#REF!,$V$3:$AE$12,8,FALSE)&amp; Audit!#REF! &amp; IF(Audit!#REF!=10,Audit!#REF!,"")</f>
        <v>#REF!</v>
      </c>
      <c r="BB700" s="50" t="e">
        <f>VLOOKUP(Audit!#REF!,$V$13:$AE$22,8,FALSE) &amp; IF(Audit!#REF!=10,Audit!#REF!,"")</f>
        <v>#REF!</v>
      </c>
      <c r="BC700" s="47" t="e">
        <f t="shared" si="325"/>
        <v>#REF!</v>
      </c>
      <c r="BD700" s="50" t="e">
        <f>VLOOKUP(Audit!#REF!,$V$3:$AE$12,9,FALSE)&amp; IF(Audit!#REF!=10,Audit!#REF!,"")</f>
        <v>#REF!</v>
      </c>
      <c r="BE700" s="50" t="e">
        <f>VLOOKUP(Audit!#REF!,$V$13:$AE$22,9,FALSE) &amp; IF(Audit!#REF!=10,Audit!#REF!,"") &amp; IF(Audit!#REF!&lt;&gt;1,U700,"")</f>
        <v>#REF!</v>
      </c>
      <c r="BF700" s="47" t="e">
        <f t="shared" si="326"/>
        <v>#REF!</v>
      </c>
      <c r="BG700" s="50" t="e">
        <f>VLOOKUP(Audit!#REF!,$V$3:$AE$12,10,FALSE) &amp; Audit!#REF! &amp; IF(Audit!#REF!=10,Audit!#REF!,"")</f>
        <v>#REF!</v>
      </c>
      <c r="BH700" s="50" t="e">
        <f>VLOOKUP(Audit!#REF!,$V$13:$AE$22,10,FALSE) &amp; IF(Audit!#REF!=10,Audit!#REF!,"") &amp; IF(Audit!#REF!&lt;&gt;1,U700,"")</f>
        <v>#REF!</v>
      </c>
      <c r="BI700" s="47" t="e">
        <f t="shared" si="327"/>
        <v>#REF!</v>
      </c>
      <c r="BJ700" s="48" t="str">
        <f t="shared" si="328"/>
        <v/>
      </c>
      <c r="BK700" s="48" t="str">
        <f t="shared" si="329"/>
        <v/>
      </c>
      <c r="BL700" s="48" t="str">
        <f t="shared" si="330"/>
        <v/>
      </c>
      <c r="BM700" s="48" t="str">
        <f t="shared" si="331"/>
        <v/>
      </c>
      <c r="BN700" s="48" t="str">
        <f t="shared" si="332"/>
        <v/>
      </c>
      <c r="BO700" s="48" t="str">
        <f t="shared" si="333"/>
        <v/>
      </c>
      <c r="BP700" s="48" t="str">
        <f t="shared" si="334"/>
        <v/>
      </c>
      <c r="BQ700" s="48" t="str">
        <f t="shared" si="335"/>
        <v/>
      </c>
      <c r="BR700" s="48" t="str">
        <f t="shared" si="336"/>
        <v/>
      </c>
      <c r="BS700" s="48" t="str">
        <f t="shared" si="337"/>
        <v/>
      </c>
      <c r="BT700" s="48" t="str">
        <f t="shared" si="338"/>
        <v/>
      </c>
      <c r="BU700" s="48" t="str">
        <f t="shared" si="339"/>
        <v/>
      </c>
    </row>
    <row r="701" spans="1:73">
      <c r="A701" s="10" t="e">
        <f>Audit!#REF!</f>
        <v>#REF!</v>
      </c>
      <c r="B701" s="10" t="e">
        <f t="shared" si="310"/>
        <v>#REF!</v>
      </c>
      <c r="C701" s="17" t="e">
        <f>VLOOKUP(Audit!#REF!,$V$3:$AE$12,2,FALSE) &amp; VLOOKUP(Audit!#REF!,$V$13:$AE$22,2,FALSE)&amp; IF(Audit!#REF!=10,Audit!#REF!&amp;Audit!#REF!,"")</f>
        <v>#REF!</v>
      </c>
      <c r="D701" s="17" t="e">
        <f>VLOOKUP(Audit!#REF!,$V$3:$AE$12,3,FALSE) &amp; VLOOKUP(Audit!#REF!,$V$13:$AE$22,3,FALSE) &amp;IF(Audit!#REF!=10,Audit!#REF!&amp;Audit!#REF!,"")</f>
        <v>#REF!</v>
      </c>
      <c r="E701" s="17" t="e">
        <f>VLOOKUP(Audit!#REF!,$V$3:$AE$12,4,FALSE)&amp; Audit!#REF! &amp; VLOOKUP(Audit!#REF!,$V$13:$AE$22,4,FALSE)&amp; IF(Audit!#REF!=10,Audit!#REF!&amp;Audit!#REF!,"")</f>
        <v>#REF!</v>
      </c>
      <c r="F701" s="17" t="e">
        <f>VLOOKUP(Audit!#REF!,$V$3:$AE$12,5,FALSE) &amp; VLOOKUP(Audit!#REF!,$V$13:$AE$22,5,FALSE)&amp; IF(Audit!#REF!=10,Audit!#REF!&amp;Audit!#REF!,"")</f>
        <v>#REF!</v>
      </c>
      <c r="G701" s="17" t="e">
        <f>VLOOKUP(Audit!#REF!,$V$3:$AE$12,6,FALSE) &amp; VLOOKUP(Audit!#REF!,$V$13:$AE$22,6,FALSE)&amp; IF(Audit!#REF!=10,Audit!#REF!&amp;Audit!#REF!,"")</f>
        <v>#REF!</v>
      </c>
      <c r="H701" s="17" t="e">
        <f>VLOOKUP(Audit!#REF!,$V$3:$AE$12,7,FALSE) &amp; VLOOKUP(Audit!#REF!,$V$13:$AE$22,7,FALSE)&amp;IF(Audit!#REF!=10,Audit!#REF!&amp;Audit!#REF!,"")</f>
        <v>#REF!</v>
      </c>
      <c r="I701" s="17" t="e">
        <f>VLOOKUP(Audit!#REF!,$V$3:$AE$12,8,FALSE) &amp; Audit!#REF! &amp; VLOOKUP(Audit!#REF!,$V$13:$AE$22,8,FALSE)&amp;IF(Audit!#REF!=10,Audit!#REF!&amp;Audit!#REF!,"")</f>
        <v>#REF!</v>
      </c>
      <c r="J701" s="17" t="e">
        <f>VLOOKUP(Audit!#REF!,$V$3:$AE$12,9,FALSE) &amp; VLOOKUP(Audit!#REF!,$V$13:$AE$22,9,FALSE) &amp; IF(Audit!#REF!=10,Audit!#REF!&amp;Audit!#REF!,"") &amp; IF(Audit!#REF!&lt;&gt;1,U701,"")</f>
        <v>#REF!</v>
      </c>
      <c r="K701" s="17" t="e">
        <f>VLOOKUP(Audit!#REF!,$V$3:$AE$12,10,FALSE) &amp; Audit!#REF! &amp; VLOOKUP(Audit!#REF!,$V$13:$AE$22,10,FALSE) &amp; IF(Audit!#REF!=10,Audit!#REF!&amp;Audit!#REF!,"") &amp; IF(Audit!#REF!&lt;&gt;1,U701,"")</f>
        <v>#REF!</v>
      </c>
      <c r="L701" s="10" t="e">
        <f>Audit!#REF!</f>
        <v>#REF!</v>
      </c>
      <c r="M701" s="10" t="e">
        <f t="shared" si="311"/>
        <v>#REF!</v>
      </c>
      <c r="N701" s="10" t="e">
        <f t="shared" si="312"/>
        <v>#REF!</v>
      </c>
      <c r="O701" s="10" t="e">
        <f t="shared" si="313"/>
        <v>#REF!</v>
      </c>
      <c r="P701" s="10" t="e">
        <f t="shared" si="314"/>
        <v>#REF!</v>
      </c>
      <c r="Q701" s="10" t="e">
        <f t="shared" si="315"/>
        <v>#REF!</v>
      </c>
      <c r="R701" s="10" t="e">
        <f t="shared" si="316"/>
        <v>#REF!</v>
      </c>
      <c r="S701" s="10" t="e">
        <f t="shared" si="317"/>
        <v>#REF!</v>
      </c>
      <c r="T701" s="10" t="e">
        <f t="shared" si="318"/>
        <v>#REF!</v>
      </c>
      <c r="U701" s="17" t="e">
        <f>IF(Audit!#REF!="","",VLOOKUP(Audit!#REF!,$W$26:$X$35,2,FALSE)) &amp; Audit!#REF! &amp; IF(Audit!#REF!="","",IF(Audit!#REF!&lt;=1.4,VLOOKUP(Audit!#REF!,$W$38:X746,2,FALSE),VLOOKUP(Audit!#REF!,$W$51:$X$61,2,FALSE))) &amp; IF(Audit!#REF!="","",VLOOKUP(Audit!#REF!,$Y$26:$Z$35,2,FALSE) &amp; Audit!#REF! &amp; IF(Audit!#REF!="","",IF(Audit!#REF!&lt;=1.4,VLOOKUP(Audit!#REF!,$Y$38:$Z$48,2,FALSE),VLOOKUP(Audit!#REF!,$Y$51:$Z$61,2,FALSE))))</f>
        <v>#REF!</v>
      </c>
      <c r="V701" s="21"/>
      <c r="AH701" s="49" t="e">
        <f>Audit!#REF!</f>
        <v>#REF!</v>
      </c>
      <c r="AI701" s="50" t="e">
        <f>VLOOKUP(Audit!#REF!,$V$3:$AE$12,2,FALSE)&amp; IF(Audit!#REF!=10,Audit!#REF!,"")</f>
        <v>#REF!</v>
      </c>
      <c r="AJ701" s="50" t="e">
        <f>VLOOKUP(Audit!#REF!,$V$13:$AE$22,2,FALSE)&amp; IF(Audit!#REF!=10,Audit!#REF!,"")</f>
        <v>#REF!</v>
      </c>
      <c r="AK701" s="47" t="e">
        <f t="shared" si="319"/>
        <v>#REF!</v>
      </c>
      <c r="AL701" s="50" t="e">
        <f>VLOOKUP(Audit!#REF!,$V$3:$AE$12,3,FALSE)&amp; IF(Audit!#REF!=10,Audit!#REF!,"")</f>
        <v>#REF!</v>
      </c>
      <c r="AM701" s="50" t="e">
        <f>VLOOKUP(Audit!#REF!,$V$13:$AE$22,3,FALSE)&amp; IF(Audit!#REF!=10,Audit!#REF!,"")</f>
        <v>#REF!</v>
      </c>
      <c r="AN701" s="47" t="e">
        <f t="shared" si="320"/>
        <v>#REF!</v>
      </c>
      <c r="AO701" s="50" t="e">
        <f>VLOOKUP(Audit!#REF!,$V$3:$AE$12,4,FALSE) &amp;  Audit!#REF! &amp; IF(Audit!#REF!=10,Audit!#REF!,"")</f>
        <v>#REF!</v>
      </c>
      <c r="AP701" s="50" t="e">
        <f>VLOOKUP(Audit!#REF!,$V$13:$AE$22,4,FALSE)&amp; IF(Audit!#REF!=10,Audit!#REF!,"")</f>
        <v>#REF!</v>
      </c>
      <c r="AQ701" s="47" t="e">
        <f t="shared" si="321"/>
        <v>#REF!</v>
      </c>
      <c r="AR701" s="50" t="e">
        <f>VLOOKUP(Audit!#REF!,$V$3:$AE$12,5,FALSE)&amp; IF(Audit!#REF!=10,Audit!#REF!,"")</f>
        <v>#REF!</v>
      </c>
      <c r="AS701" s="50" t="e">
        <f>VLOOKUP(Audit!#REF!,$V$13:$AE$22,5,FALSE)&amp; IF(Audit!#REF!=10,Audit!#REF!,"")</f>
        <v>#REF!</v>
      </c>
      <c r="AT701" s="47" t="e">
        <f t="shared" si="322"/>
        <v>#REF!</v>
      </c>
      <c r="AU701" s="50" t="e">
        <f>VLOOKUP(Audit!#REF!,$V$3:$AE$12,6,FALSE)&amp; IF(Audit!#REF!=10,Audit!#REF!,"")</f>
        <v>#REF!</v>
      </c>
      <c r="AV701" s="50" t="e">
        <f>VLOOKUP(Audit!#REF!,$V$13:$AE$22,6,FALSE)&amp; IF(Audit!#REF!=10,Audit!#REF!,"")</f>
        <v>#REF!</v>
      </c>
      <c r="AW701" s="47" t="e">
        <f t="shared" si="323"/>
        <v>#REF!</v>
      </c>
      <c r="AX701" s="50" t="e">
        <f>VLOOKUP(Audit!#REF!,$V$3:$AE$12,7,FALSE)&amp; IF(Audit!#REF!=10,Audit!#REF!,"")</f>
        <v>#REF!</v>
      </c>
      <c r="AY701" s="50" t="e">
        <f>VLOOKUP(Audit!#REF!,$V$13:$AE$22,7,FALSE) &amp; IF(Audit!#REF!=10,Audit!#REF!,"")</f>
        <v>#REF!</v>
      </c>
      <c r="AZ701" s="47" t="e">
        <f t="shared" si="324"/>
        <v>#REF!</v>
      </c>
      <c r="BA701" s="50" t="e">
        <f>VLOOKUP(Audit!#REF!,$V$3:$AE$12,8,FALSE)&amp; Audit!#REF! &amp; IF(Audit!#REF!=10,Audit!#REF!,"")</f>
        <v>#REF!</v>
      </c>
      <c r="BB701" s="50" t="e">
        <f>VLOOKUP(Audit!#REF!,$V$13:$AE$22,8,FALSE) &amp; IF(Audit!#REF!=10,Audit!#REF!,"")</f>
        <v>#REF!</v>
      </c>
      <c r="BC701" s="47" t="e">
        <f t="shared" si="325"/>
        <v>#REF!</v>
      </c>
      <c r="BD701" s="50" t="e">
        <f>VLOOKUP(Audit!#REF!,$V$3:$AE$12,9,FALSE)&amp; IF(Audit!#REF!=10,Audit!#REF!,"")</f>
        <v>#REF!</v>
      </c>
      <c r="BE701" s="50" t="e">
        <f>VLOOKUP(Audit!#REF!,$V$13:$AE$22,9,FALSE) &amp; IF(Audit!#REF!=10,Audit!#REF!,"") &amp; IF(Audit!#REF!&lt;&gt;1,U701,"")</f>
        <v>#REF!</v>
      </c>
      <c r="BF701" s="47" t="e">
        <f t="shared" si="326"/>
        <v>#REF!</v>
      </c>
      <c r="BG701" s="50" t="e">
        <f>VLOOKUP(Audit!#REF!,$V$3:$AE$12,10,FALSE) &amp; Audit!#REF! &amp; IF(Audit!#REF!=10,Audit!#REF!,"")</f>
        <v>#REF!</v>
      </c>
      <c r="BH701" s="50" t="e">
        <f>VLOOKUP(Audit!#REF!,$V$13:$AE$22,10,FALSE) &amp; IF(Audit!#REF!=10,Audit!#REF!,"") &amp; IF(Audit!#REF!&lt;&gt;1,U701,"")</f>
        <v>#REF!</v>
      </c>
      <c r="BI701" s="47" t="e">
        <f t="shared" si="327"/>
        <v>#REF!</v>
      </c>
      <c r="BJ701" s="48" t="str">
        <f t="shared" si="328"/>
        <v/>
      </c>
      <c r="BK701" s="48" t="str">
        <f t="shared" si="329"/>
        <v/>
      </c>
      <c r="BL701" s="48" t="str">
        <f t="shared" si="330"/>
        <v/>
      </c>
      <c r="BM701" s="48" t="str">
        <f t="shared" si="331"/>
        <v/>
      </c>
      <c r="BN701" s="48" t="str">
        <f t="shared" si="332"/>
        <v/>
      </c>
      <c r="BO701" s="48" t="str">
        <f t="shared" si="333"/>
        <v/>
      </c>
      <c r="BP701" s="48" t="str">
        <f t="shared" si="334"/>
        <v/>
      </c>
      <c r="BQ701" s="48" t="str">
        <f t="shared" si="335"/>
        <v/>
      </c>
      <c r="BR701" s="48" t="str">
        <f t="shared" si="336"/>
        <v/>
      </c>
      <c r="BS701" s="48" t="str">
        <f t="shared" si="337"/>
        <v/>
      </c>
      <c r="BT701" s="48" t="str">
        <f t="shared" si="338"/>
        <v/>
      </c>
      <c r="BU701" s="48" t="str">
        <f t="shared" si="339"/>
        <v/>
      </c>
    </row>
    <row r="702" spans="1:73">
      <c r="A702" s="10" t="e">
        <f>Audit!#REF!</f>
        <v>#REF!</v>
      </c>
      <c r="B702" s="10" t="e">
        <f t="shared" si="310"/>
        <v>#REF!</v>
      </c>
      <c r="C702" s="17" t="e">
        <f>VLOOKUP(Audit!#REF!,$V$3:$AE$12,2,FALSE) &amp; VLOOKUP(Audit!#REF!,$V$13:$AE$22,2,FALSE)&amp; IF(Audit!#REF!=10,Audit!#REF!&amp;Audit!#REF!,"")</f>
        <v>#REF!</v>
      </c>
      <c r="D702" s="17" t="e">
        <f>VLOOKUP(Audit!#REF!,$V$3:$AE$12,3,FALSE) &amp; VLOOKUP(Audit!#REF!,$V$13:$AE$22,3,FALSE) &amp;IF(Audit!#REF!=10,Audit!#REF!&amp;Audit!#REF!,"")</f>
        <v>#REF!</v>
      </c>
      <c r="E702" s="17" t="e">
        <f>VLOOKUP(Audit!#REF!,$V$3:$AE$12,4,FALSE)&amp; Audit!#REF! &amp; VLOOKUP(Audit!#REF!,$V$13:$AE$22,4,FALSE)&amp; IF(Audit!#REF!=10,Audit!#REF!&amp;Audit!#REF!,"")</f>
        <v>#REF!</v>
      </c>
      <c r="F702" s="17" t="e">
        <f>VLOOKUP(Audit!#REF!,$V$3:$AE$12,5,FALSE) &amp; VLOOKUP(Audit!#REF!,$V$13:$AE$22,5,FALSE)&amp; IF(Audit!#REF!=10,Audit!#REF!&amp;Audit!#REF!,"")</f>
        <v>#REF!</v>
      </c>
      <c r="G702" s="17" t="e">
        <f>VLOOKUP(Audit!#REF!,$V$3:$AE$12,6,FALSE) &amp; VLOOKUP(Audit!#REF!,$V$13:$AE$22,6,FALSE)&amp; IF(Audit!#REF!=10,Audit!#REF!&amp;Audit!#REF!,"")</f>
        <v>#REF!</v>
      </c>
      <c r="H702" s="17" t="e">
        <f>VLOOKUP(Audit!#REF!,$V$3:$AE$12,7,FALSE) &amp; VLOOKUP(Audit!#REF!,$V$13:$AE$22,7,FALSE)&amp;IF(Audit!#REF!=10,Audit!#REF!&amp;Audit!#REF!,"")</f>
        <v>#REF!</v>
      </c>
      <c r="I702" s="17" t="e">
        <f>VLOOKUP(Audit!#REF!,$V$3:$AE$12,8,FALSE) &amp; Audit!#REF! &amp; VLOOKUP(Audit!#REF!,$V$13:$AE$22,8,FALSE)&amp;IF(Audit!#REF!=10,Audit!#REF!&amp;Audit!#REF!,"")</f>
        <v>#REF!</v>
      </c>
      <c r="J702" s="17" t="e">
        <f>VLOOKUP(Audit!#REF!,$V$3:$AE$12,9,FALSE) &amp; VLOOKUP(Audit!#REF!,$V$13:$AE$22,9,FALSE) &amp; IF(Audit!#REF!=10,Audit!#REF!&amp;Audit!#REF!,"") &amp; IF(Audit!#REF!&lt;&gt;1,U702,"")</f>
        <v>#REF!</v>
      </c>
      <c r="K702" s="17" t="e">
        <f>VLOOKUP(Audit!#REF!,$V$3:$AE$12,10,FALSE) &amp; Audit!#REF! &amp; VLOOKUP(Audit!#REF!,$V$13:$AE$22,10,FALSE) &amp; IF(Audit!#REF!=10,Audit!#REF!&amp;Audit!#REF!,"") &amp; IF(Audit!#REF!&lt;&gt;1,U702,"")</f>
        <v>#REF!</v>
      </c>
      <c r="L702" s="10" t="e">
        <f>Audit!#REF!</f>
        <v>#REF!</v>
      </c>
      <c r="M702" s="10" t="e">
        <f t="shared" si="311"/>
        <v>#REF!</v>
      </c>
      <c r="N702" s="10" t="e">
        <f t="shared" si="312"/>
        <v>#REF!</v>
      </c>
      <c r="O702" s="10" t="e">
        <f t="shared" si="313"/>
        <v>#REF!</v>
      </c>
      <c r="P702" s="10" t="e">
        <f t="shared" si="314"/>
        <v>#REF!</v>
      </c>
      <c r="Q702" s="10" t="e">
        <f t="shared" si="315"/>
        <v>#REF!</v>
      </c>
      <c r="R702" s="10" t="e">
        <f t="shared" si="316"/>
        <v>#REF!</v>
      </c>
      <c r="S702" s="10" t="e">
        <f t="shared" si="317"/>
        <v>#REF!</v>
      </c>
      <c r="T702" s="10" t="e">
        <f t="shared" si="318"/>
        <v>#REF!</v>
      </c>
      <c r="U702" s="17" t="e">
        <f>IF(Audit!#REF!="","",VLOOKUP(Audit!#REF!,$W$26:$X$35,2,FALSE)) &amp; Audit!#REF! &amp; IF(Audit!#REF!="","",IF(Audit!#REF!&lt;=1.4,VLOOKUP(Audit!#REF!,$W$38:X747,2,FALSE),VLOOKUP(Audit!#REF!,$W$51:$X$61,2,FALSE))) &amp; IF(Audit!#REF!="","",VLOOKUP(Audit!#REF!,$Y$26:$Z$35,2,FALSE) &amp; Audit!#REF! &amp; IF(Audit!#REF!="","",IF(Audit!#REF!&lt;=1.4,VLOOKUP(Audit!#REF!,$Y$38:$Z$48,2,FALSE),VLOOKUP(Audit!#REF!,$Y$51:$Z$61,2,FALSE))))</f>
        <v>#REF!</v>
      </c>
      <c r="V702" s="21"/>
      <c r="AH702" s="49" t="e">
        <f>Audit!#REF!</f>
        <v>#REF!</v>
      </c>
      <c r="AI702" s="50" t="e">
        <f>VLOOKUP(Audit!#REF!,$V$3:$AE$12,2,FALSE)&amp; IF(Audit!#REF!=10,Audit!#REF!,"")</f>
        <v>#REF!</v>
      </c>
      <c r="AJ702" s="50" t="e">
        <f>VLOOKUP(Audit!#REF!,$V$13:$AE$22,2,FALSE)&amp; IF(Audit!#REF!=10,Audit!#REF!,"")</f>
        <v>#REF!</v>
      </c>
      <c r="AK702" s="47" t="e">
        <f t="shared" si="319"/>
        <v>#REF!</v>
      </c>
      <c r="AL702" s="50" t="e">
        <f>VLOOKUP(Audit!#REF!,$V$3:$AE$12,3,FALSE)&amp; IF(Audit!#REF!=10,Audit!#REF!,"")</f>
        <v>#REF!</v>
      </c>
      <c r="AM702" s="50" t="e">
        <f>VLOOKUP(Audit!#REF!,$V$13:$AE$22,3,FALSE)&amp; IF(Audit!#REF!=10,Audit!#REF!,"")</f>
        <v>#REF!</v>
      </c>
      <c r="AN702" s="47" t="e">
        <f t="shared" si="320"/>
        <v>#REF!</v>
      </c>
      <c r="AO702" s="50" t="e">
        <f>VLOOKUP(Audit!#REF!,$V$3:$AE$12,4,FALSE) &amp;  Audit!#REF! &amp; IF(Audit!#REF!=10,Audit!#REF!,"")</f>
        <v>#REF!</v>
      </c>
      <c r="AP702" s="50" t="e">
        <f>VLOOKUP(Audit!#REF!,$V$13:$AE$22,4,FALSE)&amp; IF(Audit!#REF!=10,Audit!#REF!,"")</f>
        <v>#REF!</v>
      </c>
      <c r="AQ702" s="47" t="e">
        <f t="shared" si="321"/>
        <v>#REF!</v>
      </c>
      <c r="AR702" s="50" t="e">
        <f>VLOOKUP(Audit!#REF!,$V$3:$AE$12,5,FALSE)&amp; IF(Audit!#REF!=10,Audit!#REF!,"")</f>
        <v>#REF!</v>
      </c>
      <c r="AS702" s="50" t="e">
        <f>VLOOKUP(Audit!#REF!,$V$13:$AE$22,5,FALSE)&amp; IF(Audit!#REF!=10,Audit!#REF!,"")</f>
        <v>#REF!</v>
      </c>
      <c r="AT702" s="47" t="e">
        <f t="shared" si="322"/>
        <v>#REF!</v>
      </c>
      <c r="AU702" s="50" t="e">
        <f>VLOOKUP(Audit!#REF!,$V$3:$AE$12,6,FALSE)&amp; IF(Audit!#REF!=10,Audit!#REF!,"")</f>
        <v>#REF!</v>
      </c>
      <c r="AV702" s="50" t="e">
        <f>VLOOKUP(Audit!#REF!,$V$13:$AE$22,6,FALSE)&amp; IF(Audit!#REF!=10,Audit!#REF!,"")</f>
        <v>#REF!</v>
      </c>
      <c r="AW702" s="47" t="e">
        <f t="shared" si="323"/>
        <v>#REF!</v>
      </c>
      <c r="AX702" s="50" t="e">
        <f>VLOOKUP(Audit!#REF!,$V$3:$AE$12,7,FALSE)&amp; IF(Audit!#REF!=10,Audit!#REF!,"")</f>
        <v>#REF!</v>
      </c>
      <c r="AY702" s="50" t="e">
        <f>VLOOKUP(Audit!#REF!,$V$13:$AE$22,7,FALSE) &amp; IF(Audit!#REF!=10,Audit!#REF!,"")</f>
        <v>#REF!</v>
      </c>
      <c r="AZ702" s="47" t="e">
        <f t="shared" si="324"/>
        <v>#REF!</v>
      </c>
      <c r="BA702" s="50" t="e">
        <f>VLOOKUP(Audit!#REF!,$V$3:$AE$12,8,FALSE)&amp; Audit!#REF! &amp; IF(Audit!#REF!=10,Audit!#REF!,"")</f>
        <v>#REF!</v>
      </c>
      <c r="BB702" s="50" t="e">
        <f>VLOOKUP(Audit!#REF!,$V$13:$AE$22,8,FALSE) &amp; IF(Audit!#REF!=10,Audit!#REF!,"")</f>
        <v>#REF!</v>
      </c>
      <c r="BC702" s="47" t="e">
        <f t="shared" si="325"/>
        <v>#REF!</v>
      </c>
      <c r="BD702" s="50" t="e">
        <f>VLOOKUP(Audit!#REF!,$V$3:$AE$12,9,FALSE)&amp; IF(Audit!#REF!=10,Audit!#REF!,"")</f>
        <v>#REF!</v>
      </c>
      <c r="BE702" s="50" t="e">
        <f>VLOOKUP(Audit!#REF!,$V$13:$AE$22,9,FALSE) &amp; IF(Audit!#REF!=10,Audit!#REF!,"") &amp; IF(Audit!#REF!&lt;&gt;1,U702,"")</f>
        <v>#REF!</v>
      </c>
      <c r="BF702" s="47" t="e">
        <f t="shared" si="326"/>
        <v>#REF!</v>
      </c>
      <c r="BG702" s="50" t="e">
        <f>VLOOKUP(Audit!#REF!,$V$3:$AE$12,10,FALSE) &amp; Audit!#REF! &amp; IF(Audit!#REF!=10,Audit!#REF!,"")</f>
        <v>#REF!</v>
      </c>
      <c r="BH702" s="50" t="e">
        <f>VLOOKUP(Audit!#REF!,$V$13:$AE$22,10,FALSE) &amp; IF(Audit!#REF!=10,Audit!#REF!,"") &amp; IF(Audit!#REF!&lt;&gt;1,U702,"")</f>
        <v>#REF!</v>
      </c>
      <c r="BI702" s="47" t="e">
        <f t="shared" si="327"/>
        <v>#REF!</v>
      </c>
      <c r="BJ702" s="48" t="str">
        <f t="shared" si="328"/>
        <v/>
      </c>
      <c r="BK702" s="48" t="str">
        <f t="shared" si="329"/>
        <v/>
      </c>
      <c r="BL702" s="48" t="str">
        <f t="shared" si="330"/>
        <v/>
      </c>
      <c r="BM702" s="48" t="str">
        <f t="shared" si="331"/>
        <v/>
      </c>
      <c r="BN702" s="48" t="str">
        <f t="shared" si="332"/>
        <v/>
      </c>
      <c r="BO702" s="48" t="str">
        <f t="shared" si="333"/>
        <v/>
      </c>
      <c r="BP702" s="48" t="str">
        <f t="shared" si="334"/>
        <v/>
      </c>
      <c r="BQ702" s="48" t="str">
        <f t="shared" si="335"/>
        <v/>
      </c>
      <c r="BR702" s="48" t="str">
        <f t="shared" si="336"/>
        <v/>
      </c>
      <c r="BS702" s="48" t="str">
        <f t="shared" si="337"/>
        <v/>
      </c>
      <c r="BT702" s="48" t="str">
        <f t="shared" si="338"/>
        <v/>
      </c>
      <c r="BU702" s="48" t="str">
        <f t="shared" si="339"/>
        <v/>
      </c>
    </row>
    <row r="703" spans="1:73">
      <c r="A703" s="10" t="e">
        <f>Audit!#REF!</f>
        <v>#REF!</v>
      </c>
      <c r="B703" s="10" t="e">
        <f t="shared" si="310"/>
        <v>#REF!</v>
      </c>
      <c r="C703" s="17" t="e">
        <f>VLOOKUP(Audit!#REF!,$V$3:$AE$12,2,FALSE) &amp; VLOOKUP(Audit!#REF!,$V$13:$AE$22,2,FALSE)&amp; IF(Audit!#REF!=10,Audit!#REF!&amp;Audit!#REF!,"")</f>
        <v>#REF!</v>
      </c>
      <c r="D703" s="17" t="e">
        <f>VLOOKUP(Audit!#REF!,$V$3:$AE$12,3,FALSE) &amp; VLOOKUP(Audit!#REF!,$V$13:$AE$22,3,FALSE) &amp;IF(Audit!#REF!=10,Audit!#REF!&amp;Audit!#REF!,"")</f>
        <v>#REF!</v>
      </c>
      <c r="E703" s="17" t="e">
        <f>VLOOKUP(Audit!#REF!,$V$3:$AE$12,4,FALSE)&amp; Audit!#REF! &amp; VLOOKUP(Audit!#REF!,$V$13:$AE$22,4,FALSE)&amp; IF(Audit!#REF!=10,Audit!#REF!&amp;Audit!#REF!,"")</f>
        <v>#REF!</v>
      </c>
      <c r="F703" s="17" t="e">
        <f>VLOOKUP(Audit!#REF!,$V$3:$AE$12,5,FALSE) &amp; VLOOKUP(Audit!#REF!,$V$13:$AE$22,5,FALSE)&amp; IF(Audit!#REF!=10,Audit!#REF!&amp;Audit!#REF!,"")</f>
        <v>#REF!</v>
      </c>
      <c r="G703" s="17" t="e">
        <f>VLOOKUP(Audit!#REF!,$V$3:$AE$12,6,FALSE) &amp; VLOOKUP(Audit!#REF!,$V$13:$AE$22,6,FALSE)&amp; IF(Audit!#REF!=10,Audit!#REF!&amp;Audit!#REF!,"")</f>
        <v>#REF!</v>
      </c>
      <c r="H703" s="17" t="e">
        <f>VLOOKUP(Audit!#REF!,$V$3:$AE$12,7,FALSE) &amp; VLOOKUP(Audit!#REF!,$V$13:$AE$22,7,FALSE)&amp;IF(Audit!#REF!=10,Audit!#REF!&amp;Audit!#REF!,"")</f>
        <v>#REF!</v>
      </c>
      <c r="I703" s="17" t="e">
        <f>VLOOKUP(Audit!#REF!,$V$3:$AE$12,8,FALSE) &amp; Audit!#REF! &amp; VLOOKUP(Audit!#REF!,$V$13:$AE$22,8,FALSE)&amp;IF(Audit!#REF!=10,Audit!#REF!&amp;Audit!#REF!,"")</f>
        <v>#REF!</v>
      </c>
      <c r="J703" s="17" t="e">
        <f>VLOOKUP(Audit!#REF!,$V$3:$AE$12,9,FALSE) &amp; VLOOKUP(Audit!#REF!,$V$13:$AE$22,9,FALSE) &amp; IF(Audit!#REF!=10,Audit!#REF!&amp;Audit!#REF!,"") &amp; IF(Audit!#REF!&lt;&gt;1,U703,"")</f>
        <v>#REF!</v>
      </c>
      <c r="K703" s="17" t="e">
        <f>VLOOKUP(Audit!#REF!,$V$3:$AE$12,10,FALSE) &amp; Audit!#REF! &amp; VLOOKUP(Audit!#REF!,$V$13:$AE$22,10,FALSE) &amp; IF(Audit!#REF!=10,Audit!#REF!&amp;Audit!#REF!,"") &amp; IF(Audit!#REF!&lt;&gt;1,U703,"")</f>
        <v>#REF!</v>
      </c>
      <c r="L703" s="10" t="e">
        <f>Audit!#REF!</f>
        <v>#REF!</v>
      </c>
      <c r="M703" s="10" t="e">
        <f t="shared" si="311"/>
        <v>#REF!</v>
      </c>
      <c r="N703" s="10" t="e">
        <f t="shared" si="312"/>
        <v>#REF!</v>
      </c>
      <c r="O703" s="10" t="e">
        <f t="shared" si="313"/>
        <v>#REF!</v>
      </c>
      <c r="P703" s="10" t="e">
        <f t="shared" si="314"/>
        <v>#REF!</v>
      </c>
      <c r="Q703" s="10" t="e">
        <f t="shared" si="315"/>
        <v>#REF!</v>
      </c>
      <c r="R703" s="10" t="e">
        <f t="shared" si="316"/>
        <v>#REF!</v>
      </c>
      <c r="S703" s="10" t="e">
        <f t="shared" si="317"/>
        <v>#REF!</v>
      </c>
      <c r="T703" s="10" t="e">
        <f t="shared" si="318"/>
        <v>#REF!</v>
      </c>
      <c r="U703" s="17" t="e">
        <f>IF(Audit!#REF!="","",VLOOKUP(Audit!#REF!,$W$26:$X$35,2,FALSE)) &amp; Audit!#REF! &amp; IF(Audit!#REF!="","",IF(Audit!#REF!&lt;=1.4,VLOOKUP(Audit!#REF!,$W$38:X748,2,FALSE),VLOOKUP(Audit!#REF!,$W$51:$X$61,2,FALSE))) &amp; IF(Audit!#REF!="","",VLOOKUP(Audit!#REF!,$Y$26:$Z$35,2,FALSE) &amp; Audit!#REF! &amp; IF(Audit!#REF!="","",IF(Audit!#REF!&lt;=1.4,VLOOKUP(Audit!#REF!,$Y$38:$Z$48,2,FALSE),VLOOKUP(Audit!#REF!,$Y$51:$Z$61,2,FALSE))))</f>
        <v>#REF!</v>
      </c>
      <c r="V703" s="21"/>
      <c r="AH703" s="49" t="e">
        <f>Audit!#REF!</f>
        <v>#REF!</v>
      </c>
      <c r="AI703" s="50" t="e">
        <f>VLOOKUP(Audit!#REF!,$V$3:$AE$12,2,FALSE)&amp; IF(Audit!#REF!=10,Audit!#REF!,"")</f>
        <v>#REF!</v>
      </c>
      <c r="AJ703" s="50" t="e">
        <f>VLOOKUP(Audit!#REF!,$V$13:$AE$22,2,FALSE)&amp; IF(Audit!#REF!=10,Audit!#REF!,"")</f>
        <v>#REF!</v>
      </c>
      <c r="AK703" s="47" t="e">
        <f t="shared" si="319"/>
        <v>#REF!</v>
      </c>
      <c r="AL703" s="50" t="e">
        <f>VLOOKUP(Audit!#REF!,$V$3:$AE$12,3,FALSE)&amp; IF(Audit!#REF!=10,Audit!#REF!,"")</f>
        <v>#REF!</v>
      </c>
      <c r="AM703" s="50" t="e">
        <f>VLOOKUP(Audit!#REF!,$V$13:$AE$22,3,FALSE)&amp; IF(Audit!#REF!=10,Audit!#REF!,"")</f>
        <v>#REF!</v>
      </c>
      <c r="AN703" s="47" t="e">
        <f t="shared" si="320"/>
        <v>#REF!</v>
      </c>
      <c r="AO703" s="50" t="e">
        <f>VLOOKUP(Audit!#REF!,$V$3:$AE$12,4,FALSE) &amp;  Audit!#REF! &amp; IF(Audit!#REF!=10,Audit!#REF!,"")</f>
        <v>#REF!</v>
      </c>
      <c r="AP703" s="50" t="e">
        <f>VLOOKUP(Audit!#REF!,$V$13:$AE$22,4,FALSE)&amp; IF(Audit!#REF!=10,Audit!#REF!,"")</f>
        <v>#REF!</v>
      </c>
      <c r="AQ703" s="47" t="e">
        <f t="shared" si="321"/>
        <v>#REF!</v>
      </c>
      <c r="AR703" s="50" t="e">
        <f>VLOOKUP(Audit!#REF!,$V$3:$AE$12,5,FALSE)&amp; IF(Audit!#REF!=10,Audit!#REF!,"")</f>
        <v>#REF!</v>
      </c>
      <c r="AS703" s="50" t="e">
        <f>VLOOKUP(Audit!#REF!,$V$13:$AE$22,5,FALSE)&amp; IF(Audit!#REF!=10,Audit!#REF!,"")</f>
        <v>#REF!</v>
      </c>
      <c r="AT703" s="47" t="e">
        <f t="shared" si="322"/>
        <v>#REF!</v>
      </c>
      <c r="AU703" s="50" t="e">
        <f>VLOOKUP(Audit!#REF!,$V$3:$AE$12,6,FALSE)&amp; IF(Audit!#REF!=10,Audit!#REF!,"")</f>
        <v>#REF!</v>
      </c>
      <c r="AV703" s="50" t="e">
        <f>VLOOKUP(Audit!#REF!,$V$13:$AE$22,6,FALSE)&amp; IF(Audit!#REF!=10,Audit!#REF!,"")</f>
        <v>#REF!</v>
      </c>
      <c r="AW703" s="47" t="e">
        <f t="shared" si="323"/>
        <v>#REF!</v>
      </c>
      <c r="AX703" s="50" t="e">
        <f>VLOOKUP(Audit!#REF!,$V$3:$AE$12,7,FALSE)&amp; IF(Audit!#REF!=10,Audit!#REF!,"")</f>
        <v>#REF!</v>
      </c>
      <c r="AY703" s="50" t="e">
        <f>VLOOKUP(Audit!#REF!,$V$13:$AE$22,7,FALSE) &amp; IF(Audit!#REF!=10,Audit!#REF!,"")</f>
        <v>#REF!</v>
      </c>
      <c r="AZ703" s="47" t="e">
        <f t="shared" si="324"/>
        <v>#REF!</v>
      </c>
      <c r="BA703" s="50" t="e">
        <f>VLOOKUP(Audit!#REF!,$V$3:$AE$12,8,FALSE)&amp; Audit!#REF! &amp; IF(Audit!#REF!=10,Audit!#REF!,"")</f>
        <v>#REF!</v>
      </c>
      <c r="BB703" s="50" t="e">
        <f>VLOOKUP(Audit!#REF!,$V$13:$AE$22,8,FALSE) &amp; IF(Audit!#REF!=10,Audit!#REF!,"")</f>
        <v>#REF!</v>
      </c>
      <c r="BC703" s="47" t="e">
        <f t="shared" si="325"/>
        <v>#REF!</v>
      </c>
      <c r="BD703" s="50" t="e">
        <f>VLOOKUP(Audit!#REF!,$V$3:$AE$12,9,FALSE)&amp; IF(Audit!#REF!=10,Audit!#REF!,"")</f>
        <v>#REF!</v>
      </c>
      <c r="BE703" s="50" t="e">
        <f>VLOOKUP(Audit!#REF!,$V$13:$AE$22,9,FALSE) &amp; IF(Audit!#REF!=10,Audit!#REF!,"") &amp; IF(Audit!#REF!&lt;&gt;1,U703,"")</f>
        <v>#REF!</v>
      </c>
      <c r="BF703" s="47" t="e">
        <f t="shared" si="326"/>
        <v>#REF!</v>
      </c>
      <c r="BG703" s="50" t="e">
        <f>VLOOKUP(Audit!#REF!,$V$3:$AE$12,10,FALSE) &amp; Audit!#REF! &amp; IF(Audit!#REF!=10,Audit!#REF!,"")</f>
        <v>#REF!</v>
      </c>
      <c r="BH703" s="50" t="e">
        <f>VLOOKUP(Audit!#REF!,$V$13:$AE$22,10,FALSE) &amp; IF(Audit!#REF!=10,Audit!#REF!,"") &amp; IF(Audit!#REF!&lt;&gt;1,U703,"")</f>
        <v>#REF!</v>
      </c>
      <c r="BI703" s="47" t="e">
        <f t="shared" si="327"/>
        <v>#REF!</v>
      </c>
      <c r="BJ703" s="48" t="str">
        <f t="shared" si="328"/>
        <v/>
      </c>
      <c r="BK703" s="48" t="str">
        <f t="shared" si="329"/>
        <v/>
      </c>
      <c r="BL703" s="48" t="str">
        <f t="shared" si="330"/>
        <v/>
      </c>
      <c r="BM703" s="48" t="str">
        <f t="shared" si="331"/>
        <v/>
      </c>
      <c r="BN703" s="48" t="str">
        <f t="shared" si="332"/>
        <v/>
      </c>
      <c r="BO703" s="48" t="str">
        <f t="shared" si="333"/>
        <v/>
      </c>
      <c r="BP703" s="48" t="str">
        <f t="shared" si="334"/>
        <v/>
      </c>
      <c r="BQ703" s="48" t="str">
        <f t="shared" si="335"/>
        <v/>
      </c>
      <c r="BR703" s="48" t="str">
        <f t="shared" si="336"/>
        <v/>
      </c>
      <c r="BS703" s="48" t="str">
        <f t="shared" si="337"/>
        <v/>
      </c>
      <c r="BT703" s="48" t="str">
        <f t="shared" si="338"/>
        <v/>
      </c>
      <c r="BU703" s="48" t="str">
        <f t="shared" si="339"/>
        <v/>
      </c>
    </row>
    <row r="704" spans="1:73">
      <c r="A704" s="10" t="e">
        <f>Audit!#REF!</f>
        <v>#REF!</v>
      </c>
      <c r="B704" s="10" t="e">
        <f t="shared" si="310"/>
        <v>#REF!</v>
      </c>
      <c r="C704" s="17" t="e">
        <f>VLOOKUP(Audit!#REF!,$V$3:$AE$12,2,FALSE) &amp; VLOOKUP(Audit!#REF!,$V$13:$AE$22,2,FALSE)&amp; IF(Audit!#REF!=10,Audit!#REF!&amp;Audit!#REF!,"")</f>
        <v>#REF!</v>
      </c>
      <c r="D704" s="17" t="e">
        <f>VLOOKUP(Audit!#REF!,$V$3:$AE$12,3,FALSE) &amp; VLOOKUP(Audit!#REF!,$V$13:$AE$22,3,FALSE) &amp;IF(Audit!#REF!=10,Audit!#REF!&amp;Audit!#REF!,"")</f>
        <v>#REF!</v>
      </c>
      <c r="E704" s="17" t="e">
        <f>VLOOKUP(Audit!#REF!,$V$3:$AE$12,4,FALSE)&amp; Audit!#REF! &amp; VLOOKUP(Audit!#REF!,$V$13:$AE$22,4,FALSE)&amp; IF(Audit!#REF!=10,Audit!#REF!&amp;Audit!#REF!,"")</f>
        <v>#REF!</v>
      </c>
      <c r="F704" s="17" t="e">
        <f>VLOOKUP(Audit!#REF!,$V$3:$AE$12,5,FALSE) &amp; VLOOKUP(Audit!#REF!,$V$13:$AE$22,5,FALSE)&amp; IF(Audit!#REF!=10,Audit!#REF!&amp;Audit!#REF!,"")</f>
        <v>#REF!</v>
      </c>
      <c r="G704" s="17" t="e">
        <f>VLOOKUP(Audit!#REF!,$V$3:$AE$12,6,FALSE) &amp; VLOOKUP(Audit!#REF!,$V$13:$AE$22,6,FALSE)&amp; IF(Audit!#REF!=10,Audit!#REF!&amp;Audit!#REF!,"")</f>
        <v>#REF!</v>
      </c>
      <c r="H704" s="17" t="e">
        <f>VLOOKUP(Audit!#REF!,$V$3:$AE$12,7,FALSE) &amp; VLOOKUP(Audit!#REF!,$V$13:$AE$22,7,FALSE)&amp;IF(Audit!#REF!=10,Audit!#REF!&amp;Audit!#REF!,"")</f>
        <v>#REF!</v>
      </c>
      <c r="I704" s="17" t="e">
        <f>VLOOKUP(Audit!#REF!,$V$3:$AE$12,8,FALSE) &amp; Audit!#REF! &amp; VLOOKUP(Audit!#REF!,$V$13:$AE$22,8,FALSE)&amp;IF(Audit!#REF!=10,Audit!#REF!&amp;Audit!#REF!,"")</f>
        <v>#REF!</v>
      </c>
      <c r="J704" s="17" t="e">
        <f>VLOOKUP(Audit!#REF!,$V$3:$AE$12,9,FALSE) &amp; VLOOKUP(Audit!#REF!,$V$13:$AE$22,9,FALSE) &amp; IF(Audit!#REF!=10,Audit!#REF!&amp;Audit!#REF!,"") &amp; IF(Audit!#REF!&lt;&gt;1,U704,"")</f>
        <v>#REF!</v>
      </c>
      <c r="K704" s="17" t="e">
        <f>VLOOKUP(Audit!#REF!,$V$3:$AE$12,10,FALSE) &amp; Audit!#REF! &amp; VLOOKUP(Audit!#REF!,$V$13:$AE$22,10,FALSE) &amp; IF(Audit!#REF!=10,Audit!#REF!&amp;Audit!#REF!,"") &amp; IF(Audit!#REF!&lt;&gt;1,U704,"")</f>
        <v>#REF!</v>
      </c>
      <c r="L704" s="10" t="e">
        <f>Audit!#REF!</f>
        <v>#REF!</v>
      </c>
      <c r="M704" s="10" t="e">
        <f t="shared" si="311"/>
        <v>#REF!</v>
      </c>
      <c r="N704" s="10" t="e">
        <f t="shared" si="312"/>
        <v>#REF!</v>
      </c>
      <c r="O704" s="10" t="e">
        <f t="shared" si="313"/>
        <v>#REF!</v>
      </c>
      <c r="P704" s="10" t="e">
        <f t="shared" si="314"/>
        <v>#REF!</v>
      </c>
      <c r="Q704" s="10" t="e">
        <f t="shared" si="315"/>
        <v>#REF!</v>
      </c>
      <c r="R704" s="10" t="e">
        <f t="shared" si="316"/>
        <v>#REF!</v>
      </c>
      <c r="S704" s="10" t="e">
        <f t="shared" si="317"/>
        <v>#REF!</v>
      </c>
      <c r="T704" s="10" t="e">
        <f t="shared" si="318"/>
        <v>#REF!</v>
      </c>
      <c r="U704" s="17" t="e">
        <f>IF(Audit!#REF!="","",VLOOKUP(Audit!#REF!,$W$26:$X$35,2,FALSE)) &amp; Audit!#REF! &amp; IF(Audit!#REF!="","",IF(Audit!#REF!&lt;=1.4,VLOOKUP(Audit!#REF!,$W$38:X749,2,FALSE),VLOOKUP(Audit!#REF!,$W$51:$X$61,2,FALSE))) &amp; IF(Audit!#REF!="","",VLOOKUP(Audit!#REF!,$Y$26:$Z$35,2,FALSE) &amp; Audit!#REF! &amp; IF(Audit!#REF!="","",IF(Audit!#REF!&lt;=1.4,VLOOKUP(Audit!#REF!,$Y$38:$Z$48,2,FALSE),VLOOKUP(Audit!#REF!,$Y$51:$Z$61,2,FALSE))))</f>
        <v>#REF!</v>
      </c>
      <c r="V704" s="21"/>
      <c r="AH704" s="49" t="e">
        <f>Audit!#REF!</f>
        <v>#REF!</v>
      </c>
      <c r="AI704" s="50" t="e">
        <f>VLOOKUP(Audit!#REF!,$V$3:$AE$12,2,FALSE)&amp; IF(Audit!#REF!=10,Audit!#REF!,"")</f>
        <v>#REF!</v>
      </c>
      <c r="AJ704" s="50" t="e">
        <f>VLOOKUP(Audit!#REF!,$V$13:$AE$22,2,FALSE)&amp; IF(Audit!#REF!=10,Audit!#REF!,"")</f>
        <v>#REF!</v>
      </c>
      <c r="AK704" s="47" t="e">
        <f t="shared" si="319"/>
        <v>#REF!</v>
      </c>
      <c r="AL704" s="50" t="e">
        <f>VLOOKUP(Audit!#REF!,$V$3:$AE$12,3,FALSE)&amp; IF(Audit!#REF!=10,Audit!#REF!,"")</f>
        <v>#REF!</v>
      </c>
      <c r="AM704" s="50" t="e">
        <f>VLOOKUP(Audit!#REF!,$V$13:$AE$22,3,FALSE)&amp; IF(Audit!#REF!=10,Audit!#REF!,"")</f>
        <v>#REF!</v>
      </c>
      <c r="AN704" s="47" t="e">
        <f t="shared" si="320"/>
        <v>#REF!</v>
      </c>
      <c r="AO704" s="50" t="e">
        <f>VLOOKUP(Audit!#REF!,$V$3:$AE$12,4,FALSE) &amp;  Audit!#REF! &amp; IF(Audit!#REF!=10,Audit!#REF!,"")</f>
        <v>#REF!</v>
      </c>
      <c r="AP704" s="50" t="e">
        <f>VLOOKUP(Audit!#REF!,$V$13:$AE$22,4,FALSE)&amp; IF(Audit!#REF!=10,Audit!#REF!,"")</f>
        <v>#REF!</v>
      </c>
      <c r="AQ704" s="47" t="e">
        <f t="shared" si="321"/>
        <v>#REF!</v>
      </c>
      <c r="AR704" s="50" t="e">
        <f>VLOOKUP(Audit!#REF!,$V$3:$AE$12,5,FALSE)&amp; IF(Audit!#REF!=10,Audit!#REF!,"")</f>
        <v>#REF!</v>
      </c>
      <c r="AS704" s="50" t="e">
        <f>VLOOKUP(Audit!#REF!,$V$13:$AE$22,5,FALSE)&amp; IF(Audit!#REF!=10,Audit!#REF!,"")</f>
        <v>#REF!</v>
      </c>
      <c r="AT704" s="47" t="e">
        <f t="shared" si="322"/>
        <v>#REF!</v>
      </c>
      <c r="AU704" s="50" t="e">
        <f>VLOOKUP(Audit!#REF!,$V$3:$AE$12,6,FALSE)&amp; IF(Audit!#REF!=10,Audit!#REF!,"")</f>
        <v>#REF!</v>
      </c>
      <c r="AV704" s="50" t="e">
        <f>VLOOKUP(Audit!#REF!,$V$13:$AE$22,6,FALSE)&amp; IF(Audit!#REF!=10,Audit!#REF!,"")</f>
        <v>#REF!</v>
      </c>
      <c r="AW704" s="47" t="e">
        <f t="shared" si="323"/>
        <v>#REF!</v>
      </c>
      <c r="AX704" s="50" t="e">
        <f>VLOOKUP(Audit!#REF!,$V$3:$AE$12,7,FALSE)&amp; IF(Audit!#REF!=10,Audit!#REF!,"")</f>
        <v>#REF!</v>
      </c>
      <c r="AY704" s="50" t="e">
        <f>VLOOKUP(Audit!#REF!,$V$13:$AE$22,7,FALSE) &amp; IF(Audit!#REF!=10,Audit!#REF!,"")</f>
        <v>#REF!</v>
      </c>
      <c r="AZ704" s="47" t="e">
        <f t="shared" si="324"/>
        <v>#REF!</v>
      </c>
      <c r="BA704" s="50" t="e">
        <f>VLOOKUP(Audit!#REF!,$V$3:$AE$12,8,FALSE)&amp; Audit!#REF! &amp; IF(Audit!#REF!=10,Audit!#REF!,"")</f>
        <v>#REF!</v>
      </c>
      <c r="BB704" s="50" t="e">
        <f>VLOOKUP(Audit!#REF!,$V$13:$AE$22,8,FALSE) &amp; IF(Audit!#REF!=10,Audit!#REF!,"")</f>
        <v>#REF!</v>
      </c>
      <c r="BC704" s="47" t="e">
        <f t="shared" si="325"/>
        <v>#REF!</v>
      </c>
      <c r="BD704" s="50" t="e">
        <f>VLOOKUP(Audit!#REF!,$V$3:$AE$12,9,FALSE)&amp; IF(Audit!#REF!=10,Audit!#REF!,"")</f>
        <v>#REF!</v>
      </c>
      <c r="BE704" s="50" t="e">
        <f>VLOOKUP(Audit!#REF!,$V$13:$AE$22,9,FALSE) &amp; IF(Audit!#REF!=10,Audit!#REF!,"") &amp; IF(Audit!#REF!&lt;&gt;1,U704,"")</f>
        <v>#REF!</v>
      </c>
      <c r="BF704" s="47" t="e">
        <f t="shared" si="326"/>
        <v>#REF!</v>
      </c>
      <c r="BG704" s="50" t="e">
        <f>VLOOKUP(Audit!#REF!,$V$3:$AE$12,10,FALSE) &amp; Audit!#REF! &amp; IF(Audit!#REF!=10,Audit!#REF!,"")</f>
        <v>#REF!</v>
      </c>
      <c r="BH704" s="50" t="e">
        <f>VLOOKUP(Audit!#REF!,$V$13:$AE$22,10,FALSE) &amp; IF(Audit!#REF!=10,Audit!#REF!,"") &amp; IF(Audit!#REF!&lt;&gt;1,U704,"")</f>
        <v>#REF!</v>
      </c>
      <c r="BI704" s="47" t="e">
        <f t="shared" si="327"/>
        <v>#REF!</v>
      </c>
      <c r="BJ704" s="48" t="str">
        <f t="shared" si="328"/>
        <v/>
      </c>
      <c r="BK704" s="48" t="str">
        <f t="shared" si="329"/>
        <v/>
      </c>
      <c r="BL704" s="48" t="str">
        <f t="shared" si="330"/>
        <v/>
      </c>
      <c r="BM704" s="48" t="str">
        <f t="shared" si="331"/>
        <v/>
      </c>
      <c r="BN704" s="48" t="str">
        <f t="shared" si="332"/>
        <v/>
      </c>
      <c r="BO704" s="48" t="str">
        <f t="shared" si="333"/>
        <v/>
      </c>
      <c r="BP704" s="48" t="str">
        <f t="shared" si="334"/>
        <v/>
      </c>
      <c r="BQ704" s="48" t="str">
        <f t="shared" si="335"/>
        <v/>
      </c>
      <c r="BR704" s="48" t="str">
        <f t="shared" si="336"/>
        <v/>
      </c>
      <c r="BS704" s="48" t="str">
        <f t="shared" si="337"/>
        <v/>
      </c>
      <c r="BT704" s="48" t="str">
        <f t="shared" si="338"/>
        <v/>
      </c>
      <c r="BU704" s="48" t="str">
        <f t="shared" si="339"/>
        <v/>
      </c>
    </row>
    <row r="705" spans="1:73">
      <c r="A705" s="10" t="e">
        <f>Audit!#REF!</f>
        <v>#REF!</v>
      </c>
      <c r="B705" s="10" t="e">
        <f t="shared" si="310"/>
        <v>#REF!</v>
      </c>
      <c r="C705" s="17" t="e">
        <f>VLOOKUP(Audit!#REF!,$V$3:$AE$12,2,FALSE) &amp; VLOOKUP(Audit!#REF!,$V$13:$AE$22,2,FALSE)&amp; IF(Audit!#REF!=10,Audit!#REF!&amp;Audit!#REF!,"")</f>
        <v>#REF!</v>
      </c>
      <c r="D705" s="17" t="e">
        <f>VLOOKUP(Audit!#REF!,$V$3:$AE$12,3,FALSE) &amp; VLOOKUP(Audit!#REF!,$V$13:$AE$22,3,FALSE) &amp;IF(Audit!#REF!=10,Audit!#REF!&amp;Audit!#REF!,"")</f>
        <v>#REF!</v>
      </c>
      <c r="E705" s="17" t="e">
        <f>VLOOKUP(Audit!#REF!,$V$3:$AE$12,4,FALSE)&amp; Audit!#REF! &amp; VLOOKUP(Audit!#REF!,$V$13:$AE$22,4,FALSE)&amp; IF(Audit!#REF!=10,Audit!#REF!&amp;Audit!#REF!,"")</f>
        <v>#REF!</v>
      </c>
      <c r="F705" s="17" t="e">
        <f>VLOOKUP(Audit!#REF!,$V$3:$AE$12,5,FALSE) &amp; VLOOKUP(Audit!#REF!,$V$13:$AE$22,5,FALSE)&amp; IF(Audit!#REF!=10,Audit!#REF!&amp;Audit!#REF!,"")</f>
        <v>#REF!</v>
      </c>
      <c r="G705" s="17" t="e">
        <f>VLOOKUP(Audit!#REF!,$V$3:$AE$12,6,FALSE) &amp; VLOOKUP(Audit!#REF!,$V$13:$AE$22,6,FALSE)&amp; IF(Audit!#REF!=10,Audit!#REF!&amp;Audit!#REF!,"")</f>
        <v>#REF!</v>
      </c>
      <c r="H705" s="17" t="e">
        <f>VLOOKUP(Audit!#REF!,$V$3:$AE$12,7,FALSE) &amp; VLOOKUP(Audit!#REF!,$V$13:$AE$22,7,FALSE)&amp;IF(Audit!#REF!=10,Audit!#REF!&amp;Audit!#REF!,"")</f>
        <v>#REF!</v>
      </c>
      <c r="I705" s="17" t="e">
        <f>VLOOKUP(Audit!#REF!,$V$3:$AE$12,8,FALSE) &amp; Audit!#REF! &amp; VLOOKUP(Audit!#REF!,$V$13:$AE$22,8,FALSE)&amp;IF(Audit!#REF!=10,Audit!#REF!&amp;Audit!#REF!,"")</f>
        <v>#REF!</v>
      </c>
      <c r="J705" s="17" t="e">
        <f>VLOOKUP(Audit!#REF!,$V$3:$AE$12,9,FALSE) &amp; VLOOKUP(Audit!#REF!,$V$13:$AE$22,9,FALSE) &amp; IF(Audit!#REF!=10,Audit!#REF!&amp;Audit!#REF!,"") &amp; IF(Audit!#REF!&lt;&gt;1,U705,"")</f>
        <v>#REF!</v>
      </c>
      <c r="K705" s="17" t="e">
        <f>VLOOKUP(Audit!#REF!,$V$3:$AE$12,10,FALSE) &amp; Audit!#REF! &amp; VLOOKUP(Audit!#REF!,$V$13:$AE$22,10,FALSE) &amp; IF(Audit!#REF!=10,Audit!#REF!&amp;Audit!#REF!,"") &amp; IF(Audit!#REF!&lt;&gt;1,U705,"")</f>
        <v>#REF!</v>
      </c>
      <c r="L705" s="10" t="e">
        <f>Audit!#REF!</f>
        <v>#REF!</v>
      </c>
      <c r="M705" s="10" t="e">
        <f t="shared" si="311"/>
        <v>#REF!</v>
      </c>
      <c r="N705" s="10" t="e">
        <f t="shared" si="312"/>
        <v>#REF!</v>
      </c>
      <c r="O705" s="10" t="e">
        <f t="shared" si="313"/>
        <v>#REF!</v>
      </c>
      <c r="P705" s="10" t="e">
        <f t="shared" si="314"/>
        <v>#REF!</v>
      </c>
      <c r="Q705" s="10" t="e">
        <f t="shared" si="315"/>
        <v>#REF!</v>
      </c>
      <c r="R705" s="10" t="e">
        <f t="shared" si="316"/>
        <v>#REF!</v>
      </c>
      <c r="S705" s="10" t="e">
        <f t="shared" si="317"/>
        <v>#REF!</v>
      </c>
      <c r="T705" s="10" t="e">
        <f t="shared" si="318"/>
        <v>#REF!</v>
      </c>
      <c r="U705" s="17" t="e">
        <f>IF(Audit!#REF!="","",VLOOKUP(Audit!#REF!,$W$26:$X$35,2,FALSE)) &amp; Audit!#REF! &amp; IF(Audit!#REF!="","",IF(Audit!#REF!&lt;=1.4,VLOOKUP(Audit!#REF!,$W$38:X750,2,FALSE),VLOOKUP(Audit!#REF!,$W$51:$X$61,2,FALSE))) &amp; IF(Audit!#REF!="","",VLOOKUP(Audit!#REF!,$Y$26:$Z$35,2,FALSE) &amp; Audit!#REF! &amp; IF(Audit!#REF!="","",IF(Audit!#REF!&lt;=1.4,VLOOKUP(Audit!#REF!,$Y$38:$Z$48,2,FALSE),VLOOKUP(Audit!#REF!,$Y$51:$Z$61,2,FALSE))))</f>
        <v>#REF!</v>
      </c>
      <c r="V705" s="21"/>
      <c r="AH705" s="49" t="e">
        <f>Audit!#REF!</f>
        <v>#REF!</v>
      </c>
      <c r="AI705" s="50" t="e">
        <f>VLOOKUP(Audit!#REF!,$V$3:$AE$12,2,FALSE)&amp; IF(Audit!#REF!=10,Audit!#REF!,"")</f>
        <v>#REF!</v>
      </c>
      <c r="AJ705" s="50" t="e">
        <f>VLOOKUP(Audit!#REF!,$V$13:$AE$22,2,FALSE)&amp; IF(Audit!#REF!=10,Audit!#REF!,"")</f>
        <v>#REF!</v>
      </c>
      <c r="AK705" s="47" t="e">
        <f t="shared" si="319"/>
        <v>#REF!</v>
      </c>
      <c r="AL705" s="50" t="e">
        <f>VLOOKUP(Audit!#REF!,$V$3:$AE$12,3,FALSE)&amp; IF(Audit!#REF!=10,Audit!#REF!,"")</f>
        <v>#REF!</v>
      </c>
      <c r="AM705" s="50" t="e">
        <f>VLOOKUP(Audit!#REF!,$V$13:$AE$22,3,FALSE)&amp; IF(Audit!#REF!=10,Audit!#REF!,"")</f>
        <v>#REF!</v>
      </c>
      <c r="AN705" s="47" t="e">
        <f t="shared" si="320"/>
        <v>#REF!</v>
      </c>
      <c r="AO705" s="50" t="e">
        <f>VLOOKUP(Audit!#REF!,$V$3:$AE$12,4,FALSE) &amp;  Audit!#REF! &amp; IF(Audit!#REF!=10,Audit!#REF!,"")</f>
        <v>#REF!</v>
      </c>
      <c r="AP705" s="50" t="e">
        <f>VLOOKUP(Audit!#REF!,$V$13:$AE$22,4,FALSE)&amp; IF(Audit!#REF!=10,Audit!#REF!,"")</f>
        <v>#REF!</v>
      </c>
      <c r="AQ705" s="47" t="e">
        <f t="shared" si="321"/>
        <v>#REF!</v>
      </c>
      <c r="AR705" s="50" t="e">
        <f>VLOOKUP(Audit!#REF!,$V$3:$AE$12,5,FALSE)&amp; IF(Audit!#REF!=10,Audit!#REF!,"")</f>
        <v>#REF!</v>
      </c>
      <c r="AS705" s="50" t="e">
        <f>VLOOKUP(Audit!#REF!,$V$13:$AE$22,5,FALSE)&amp; IF(Audit!#REF!=10,Audit!#REF!,"")</f>
        <v>#REF!</v>
      </c>
      <c r="AT705" s="47" t="e">
        <f t="shared" si="322"/>
        <v>#REF!</v>
      </c>
      <c r="AU705" s="50" t="e">
        <f>VLOOKUP(Audit!#REF!,$V$3:$AE$12,6,FALSE)&amp; IF(Audit!#REF!=10,Audit!#REF!,"")</f>
        <v>#REF!</v>
      </c>
      <c r="AV705" s="50" t="e">
        <f>VLOOKUP(Audit!#REF!,$V$13:$AE$22,6,FALSE)&amp; IF(Audit!#REF!=10,Audit!#REF!,"")</f>
        <v>#REF!</v>
      </c>
      <c r="AW705" s="47" t="e">
        <f t="shared" si="323"/>
        <v>#REF!</v>
      </c>
      <c r="AX705" s="50" t="e">
        <f>VLOOKUP(Audit!#REF!,$V$3:$AE$12,7,FALSE)&amp; IF(Audit!#REF!=10,Audit!#REF!,"")</f>
        <v>#REF!</v>
      </c>
      <c r="AY705" s="50" t="e">
        <f>VLOOKUP(Audit!#REF!,$V$13:$AE$22,7,FALSE) &amp; IF(Audit!#REF!=10,Audit!#REF!,"")</f>
        <v>#REF!</v>
      </c>
      <c r="AZ705" s="47" t="e">
        <f t="shared" si="324"/>
        <v>#REF!</v>
      </c>
      <c r="BA705" s="50" t="e">
        <f>VLOOKUP(Audit!#REF!,$V$3:$AE$12,8,FALSE)&amp; Audit!#REF! &amp; IF(Audit!#REF!=10,Audit!#REF!,"")</f>
        <v>#REF!</v>
      </c>
      <c r="BB705" s="50" t="e">
        <f>VLOOKUP(Audit!#REF!,$V$13:$AE$22,8,FALSE) &amp; IF(Audit!#REF!=10,Audit!#REF!,"")</f>
        <v>#REF!</v>
      </c>
      <c r="BC705" s="47" t="e">
        <f t="shared" si="325"/>
        <v>#REF!</v>
      </c>
      <c r="BD705" s="50" t="e">
        <f>VLOOKUP(Audit!#REF!,$V$3:$AE$12,9,FALSE)&amp; IF(Audit!#REF!=10,Audit!#REF!,"")</f>
        <v>#REF!</v>
      </c>
      <c r="BE705" s="50" t="e">
        <f>VLOOKUP(Audit!#REF!,$V$13:$AE$22,9,FALSE) &amp; IF(Audit!#REF!=10,Audit!#REF!,"") &amp; IF(Audit!#REF!&lt;&gt;1,U705,"")</f>
        <v>#REF!</v>
      </c>
      <c r="BF705" s="47" t="e">
        <f t="shared" si="326"/>
        <v>#REF!</v>
      </c>
      <c r="BG705" s="50" t="e">
        <f>VLOOKUP(Audit!#REF!,$V$3:$AE$12,10,FALSE) &amp; Audit!#REF! &amp; IF(Audit!#REF!=10,Audit!#REF!,"")</f>
        <v>#REF!</v>
      </c>
      <c r="BH705" s="50" t="e">
        <f>VLOOKUP(Audit!#REF!,$V$13:$AE$22,10,FALSE) &amp; IF(Audit!#REF!=10,Audit!#REF!,"") &amp; IF(Audit!#REF!&lt;&gt;1,U705,"")</f>
        <v>#REF!</v>
      </c>
      <c r="BI705" s="47" t="e">
        <f t="shared" si="327"/>
        <v>#REF!</v>
      </c>
      <c r="BJ705" s="48" t="str">
        <f t="shared" si="328"/>
        <v/>
      </c>
      <c r="BK705" s="48" t="str">
        <f t="shared" si="329"/>
        <v/>
      </c>
      <c r="BL705" s="48" t="str">
        <f t="shared" si="330"/>
        <v/>
      </c>
      <c r="BM705" s="48" t="str">
        <f t="shared" si="331"/>
        <v/>
      </c>
      <c r="BN705" s="48" t="str">
        <f t="shared" si="332"/>
        <v/>
      </c>
      <c r="BO705" s="48" t="str">
        <f t="shared" si="333"/>
        <v/>
      </c>
      <c r="BP705" s="48" t="str">
        <f t="shared" si="334"/>
        <v/>
      </c>
      <c r="BQ705" s="48" t="str">
        <f t="shared" si="335"/>
        <v/>
      </c>
      <c r="BR705" s="48" t="str">
        <f t="shared" si="336"/>
        <v/>
      </c>
      <c r="BS705" s="48" t="str">
        <f t="shared" si="337"/>
        <v/>
      </c>
      <c r="BT705" s="48" t="str">
        <f t="shared" si="338"/>
        <v/>
      </c>
      <c r="BU705" s="48" t="str">
        <f t="shared" si="339"/>
        <v/>
      </c>
    </row>
    <row r="706" spans="1:73">
      <c r="A706" s="10" t="e">
        <f>Audit!#REF!</f>
        <v>#REF!</v>
      </c>
      <c r="B706" s="10" t="e">
        <f t="shared" si="310"/>
        <v>#REF!</v>
      </c>
      <c r="C706" s="17" t="e">
        <f>VLOOKUP(Audit!#REF!,$V$3:$AE$12,2,FALSE) &amp; VLOOKUP(Audit!#REF!,$V$13:$AE$22,2,FALSE)&amp; IF(Audit!#REF!=10,Audit!#REF!&amp;Audit!#REF!,"")</f>
        <v>#REF!</v>
      </c>
      <c r="D706" s="17" t="e">
        <f>VLOOKUP(Audit!#REF!,$V$3:$AE$12,3,FALSE) &amp; VLOOKUP(Audit!#REF!,$V$13:$AE$22,3,FALSE) &amp;IF(Audit!#REF!=10,Audit!#REF!&amp;Audit!#REF!,"")</f>
        <v>#REF!</v>
      </c>
      <c r="E706" s="17" t="e">
        <f>VLOOKUP(Audit!#REF!,$V$3:$AE$12,4,FALSE)&amp; Audit!#REF! &amp; VLOOKUP(Audit!#REF!,$V$13:$AE$22,4,FALSE)&amp; IF(Audit!#REF!=10,Audit!#REF!&amp;Audit!#REF!,"")</f>
        <v>#REF!</v>
      </c>
      <c r="F706" s="17" t="e">
        <f>VLOOKUP(Audit!#REF!,$V$3:$AE$12,5,FALSE) &amp; VLOOKUP(Audit!#REF!,$V$13:$AE$22,5,FALSE)&amp; IF(Audit!#REF!=10,Audit!#REF!&amp;Audit!#REF!,"")</f>
        <v>#REF!</v>
      </c>
      <c r="G706" s="17" t="e">
        <f>VLOOKUP(Audit!#REF!,$V$3:$AE$12,6,FALSE) &amp; VLOOKUP(Audit!#REF!,$V$13:$AE$22,6,FALSE)&amp; IF(Audit!#REF!=10,Audit!#REF!&amp;Audit!#REF!,"")</f>
        <v>#REF!</v>
      </c>
      <c r="H706" s="17" t="e">
        <f>VLOOKUP(Audit!#REF!,$V$3:$AE$12,7,FALSE) &amp; VLOOKUP(Audit!#REF!,$V$13:$AE$22,7,FALSE)&amp;IF(Audit!#REF!=10,Audit!#REF!&amp;Audit!#REF!,"")</f>
        <v>#REF!</v>
      </c>
      <c r="I706" s="17" t="e">
        <f>VLOOKUP(Audit!#REF!,$V$3:$AE$12,8,FALSE) &amp; Audit!#REF! &amp; VLOOKUP(Audit!#REF!,$V$13:$AE$22,8,FALSE)&amp;IF(Audit!#REF!=10,Audit!#REF!&amp;Audit!#REF!,"")</f>
        <v>#REF!</v>
      </c>
      <c r="J706" s="17" t="e">
        <f>VLOOKUP(Audit!#REF!,$V$3:$AE$12,9,FALSE) &amp; VLOOKUP(Audit!#REF!,$V$13:$AE$22,9,FALSE) &amp; IF(Audit!#REF!=10,Audit!#REF!&amp;Audit!#REF!,"") &amp; IF(Audit!#REF!&lt;&gt;1,U706,"")</f>
        <v>#REF!</v>
      </c>
      <c r="K706" s="17" t="e">
        <f>VLOOKUP(Audit!#REF!,$V$3:$AE$12,10,FALSE) &amp; Audit!#REF! &amp; VLOOKUP(Audit!#REF!,$V$13:$AE$22,10,FALSE) &amp; IF(Audit!#REF!=10,Audit!#REF!&amp;Audit!#REF!,"") &amp; IF(Audit!#REF!&lt;&gt;1,U706,"")</f>
        <v>#REF!</v>
      </c>
      <c r="L706" s="10" t="e">
        <f>Audit!#REF!</f>
        <v>#REF!</v>
      </c>
      <c r="M706" s="10" t="e">
        <f t="shared" si="311"/>
        <v>#REF!</v>
      </c>
      <c r="N706" s="10" t="e">
        <f t="shared" si="312"/>
        <v>#REF!</v>
      </c>
      <c r="O706" s="10" t="e">
        <f t="shared" si="313"/>
        <v>#REF!</v>
      </c>
      <c r="P706" s="10" t="e">
        <f t="shared" si="314"/>
        <v>#REF!</v>
      </c>
      <c r="Q706" s="10" t="e">
        <f t="shared" si="315"/>
        <v>#REF!</v>
      </c>
      <c r="R706" s="10" t="e">
        <f t="shared" si="316"/>
        <v>#REF!</v>
      </c>
      <c r="S706" s="10" t="e">
        <f t="shared" si="317"/>
        <v>#REF!</v>
      </c>
      <c r="T706" s="10" t="e">
        <f t="shared" si="318"/>
        <v>#REF!</v>
      </c>
      <c r="U706" s="17" t="e">
        <f>IF(Audit!#REF!="","",VLOOKUP(Audit!#REF!,$W$26:$X$35,2,FALSE)) &amp; Audit!#REF! &amp; IF(Audit!#REF!="","",IF(Audit!#REF!&lt;=1.4,VLOOKUP(Audit!#REF!,$W$38:X751,2,FALSE),VLOOKUP(Audit!#REF!,$W$51:$X$61,2,FALSE))) &amp; IF(Audit!#REF!="","",VLOOKUP(Audit!#REF!,$Y$26:$Z$35,2,FALSE) &amp; Audit!#REF! &amp; IF(Audit!#REF!="","",IF(Audit!#REF!&lt;=1.4,VLOOKUP(Audit!#REF!,$Y$38:$Z$48,2,FALSE),VLOOKUP(Audit!#REF!,$Y$51:$Z$61,2,FALSE))))</f>
        <v>#REF!</v>
      </c>
      <c r="V706" s="21"/>
      <c r="AH706" s="49" t="e">
        <f>Audit!#REF!</f>
        <v>#REF!</v>
      </c>
      <c r="AI706" s="50" t="e">
        <f>VLOOKUP(Audit!#REF!,$V$3:$AE$12,2,FALSE)&amp; IF(Audit!#REF!=10,Audit!#REF!,"")</f>
        <v>#REF!</v>
      </c>
      <c r="AJ706" s="50" t="e">
        <f>VLOOKUP(Audit!#REF!,$V$13:$AE$22,2,FALSE)&amp; IF(Audit!#REF!=10,Audit!#REF!,"")</f>
        <v>#REF!</v>
      </c>
      <c r="AK706" s="47" t="e">
        <f t="shared" si="319"/>
        <v>#REF!</v>
      </c>
      <c r="AL706" s="50" t="e">
        <f>VLOOKUP(Audit!#REF!,$V$3:$AE$12,3,FALSE)&amp; IF(Audit!#REF!=10,Audit!#REF!,"")</f>
        <v>#REF!</v>
      </c>
      <c r="AM706" s="50" t="e">
        <f>VLOOKUP(Audit!#REF!,$V$13:$AE$22,3,FALSE)&amp; IF(Audit!#REF!=10,Audit!#REF!,"")</f>
        <v>#REF!</v>
      </c>
      <c r="AN706" s="47" t="e">
        <f t="shared" si="320"/>
        <v>#REF!</v>
      </c>
      <c r="AO706" s="50" t="e">
        <f>VLOOKUP(Audit!#REF!,$V$3:$AE$12,4,FALSE) &amp;  Audit!#REF! &amp; IF(Audit!#REF!=10,Audit!#REF!,"")</f>
        <v>#REF!</v>
      </c>
      <c r="AP706" s="50" t="e">
        <f>VLOOKUP(Audit!#REF!,$V$13:$AE$22,4,FALSE)&amp; IF(Audit!#REF!=10,Audit!#REF!,"")</f>
        <v>#REF!</v>
      </c>
      <c r="AQ706" s="47" t="e">
        <f t="shared" si="321"/>
        <v>#REF!</v>
      </c>
      <c r="AR706" s="50" t="e">
        <f>VLOOKUP(Audit!#REF!,$V$3:$AE$12,5,FALSE)&amp; IF(Audit!#REF!=10,Audit!#REF!,"")</f>
        <v>#REF!</v>
      </c>
      <c r="AS706" s="50" t="e">
        <f>VLOOKUP(Audit!#REF!,$V$13:$AE$22,5,FALSE)&amp; IF(Audit!#REF!=10,Audit!#REF!,"")</f>
        <v>#REF!</v>
      </c>
      <c r="AT706" s="47" t="e">
        <f t="shared" si="322"/>
        <v>#REF!</v>
      </c>
      <c r="AU706" s="50" t="e">
        <f>VLOOKUP(Audit!#REF!,$V$3:$AE$12,6,FALSE)&amp; IF(Audit!#REF!=10,Audit!#REF!,"")</f>
        <v>#REF!</v>
      </c>
      <c r="AV706" s="50" t="e">
        <f>VLOOKUP(Audit!#REF!,$V$13:$AE$22,6,FALSE)&amp; IF(Audit!#REF!=10,Audit!#REF!,"")</f>
        <v>#REF!</v>
      </c>
      <c r="AW706" s="47" t="e">
        <f t="shared" si="323"/>
        <v>#REF!</v>
      </c>
      <c r="AX706" s="50" t="e">
        <f>VLOOKUP(Audit!#REF!,$V$3:$AE$12,7,FALSE)&amp; IF(Audit!#REF!=10,Audit!#REF!,"")</f>
        <v>#REF!</v>
      </c>
      <c r="AY706" s="50" t="e">
        <f>VLOOKUP(Audit!#REF!,$V$13:$AE$22,7,FALSE) &amp; IF(Audit!#REF!=10,Audit!#REF!,"")</f>
        <v>#REF!</v>
      </c>
      <c r="AZ706" s="47" t="e">
        <f t="shared" si="324"/>
        <v>#REF!</v>
      </c>
      <c r="BA706" s="50" t="e">
        <f>VLOOKUP(Audit!#REF!,$V$3:$AE$12,8,FALSE)&amp; Audit!#REF! &amp; IF(Audit!#REF!=10,Audit!#REF!,"")</f>
        <v>#REF!</v>
      </c>
      <c r="BB706" s="50" t="e">
        <f>VLOOKUP(Audit!#REF!,$V$13:$AE$22,8,FALSE) &amp; IF(Audit!#REF!=10,Audit!#REF!,"")</f>
        <v>#REF!</v>
      </c>
      <c r="BC706" s="47" t="e">
        <f t="shared" si="325"/>
        <v>#REF!</v>
      </c>
      <c r="BD706" s="50" t="e">
        <f>VLOOKUP(Audit!#REF!,$V$3:$AE$12,9,FALSE)&amp; IF(Audit!#REF!=10,Audit!#REF!,"")</f>
        <v>#REF!</v>
      </c>
      <c r="BE706" s="50" t="e">
        <f>VLOOKUP(Audit!#REF!,$V$13:$AE$22,9,FALSE) &amp; IF(Audit!#REF!=10,Audit!#REF!,"") &amp; IF(Audit!#REF!&lt;&gt;1,U706,"")</f>
        <v>#REF!</v>
      </c>
      <c r="BF706" s="47" t="e">
        <f t="shared" si="326"/>
        <v>#REF!</v>
      </c>
      <c r="BG706" s="50" t="e">
        <f>VLOOKUP(Audit!#REF!,$V$3:$AE$12,10,FALSE) &amp; Audit!#REF! &amp; IF(Audit!#REF!=10,Audit!#REF!,"")</f>
        <v>#REF!</v>
      </c>
      <c r="BH706" s="50" t="e">
        <f>VLOOKUP(Audit!#REF!,$V$13:$AE$22,10,FALSE) &amp; IF(Audit!#REF!=10,Audit!#REF!,"") &amp; IF(Audit!#REF!&lt;&gt;1,U706,"")</f>
        <v>#REF!</v>
      </c>
      <c r="BI706" s="47" t="e">
        <f t="shared" si="327"/>
        <v>#REF!</v>
      </c>
      <c r="BJ706" s="48" t="str">
        <f t="shared" si="328"/>
        <v/>
      </c>
      <c r="BK706" s="48" t="str">
        <f t="shared" si="329"/>
        <v/>
      </c>
      <c r="BL706" s="48" t="str">
        <f t="shared" si="330"/>
        <v/>
      </c>
      <c r="BM706" s="48" t="str">
        <f t="shared" si="331"/>
        <v/>
      </c>
      <c r="BN706" s="48" t="str">
        <f t="shared" si="332"/>
        <v/>
      </c>
      <c r="BO706" s="48" t="str">
        <f t="shared" si="333"/>
        <v/>
      </c>
      <c r="BP706" s="48" t="str">
        <f t="shared" si="334"/>
        <v/>
      </c>
      <c r="BQ706" s="48" t="str">
        <f t="shared" si="335"/>
        <v/>
      </c>
      <c r="BR706" s="48" t="str">
        <f t="shared" si="336"/>
        <v/>
      </c>
      <c r="BS706" s="48" t="str">
        <f t="shared" si="337"/>
        <v/>
      </c>
      <c r="BT706" s="48" t="str">
        <f t="shared" si="338"/>
        <v/>
      </c>
      <c r="BU706" s="48" t="str">
        <f t="shared" si="339"/>
        <v/>
      </c>
    </row>
    <row r="707" spans="1:73">
      <c r="A707" s="10" t="e">
        <f>Audit!#REF!</f>
        <v>#REF!</v>
      </c>
      <c r="B707" s="10" t="e">
        <f t="shared" si="310"/>
        <v>#REF!</v>
      </c>
      <c r="C707" s="17" t="e">
        <f>VLOOKUP(Audit!#REF!,$V$3:$AE$12,2,FALSE) &amp; VLOOKUP(Audit!#REF!,$V$13:$AE$22,2,FALSE)&amp; IF(Audit!#REF!=10,Audit!#REF!&amp;Audit!#REF!,"")</f>
        <v>#REF!</v>
      </c>
      <c r="D707" s="17" t="e">
        <f>VLOOKUP(Audit!#REF!,$V$3:$AE$12,3,FALSE) &amp; VLOOKUP(Audit!#REF!,$V$13:$AE$22,3,FALSE) &amp;IF(Audit!#REF!=10,Audit!#REF!&amp;Audit!#REF!,"")</f>
        <v>#REF!</v>
      </c>
      <c r="E707" s="17" t="e">
        <f>VLOOKUP(Audit!#REF!,$V$3:$AE$12,4,FALSE)&amp; Audit!#REF! &amp; VLOOKUP(Audit!#REF!,$V$13:$AE$22,4,FALSE)&amp; IF(Audit!#REF!=10,Audit!#REF!&amp;Audit!#REF!,"")</f>
        <v>#REF!</v>
      </c>
      <c r="F707" s="17" t="e">
        <f>VLOOKUP(Audit!#REF!,$V$3:$AE$12,5,FALSE) &amp; VLOOKUP(Audit!#REF!,$V$13:$AE$22,5,FALSE)&amp; IF(Audit!#REF!=10,Audit!#REF!&amp;Audit!#REF!,"")</f>
        <v>#REF!</v>
      </c>
      <c r="G707" s="17" t="e">
        <f>VLOOKUP(Audit!#REF!,$V$3:$AE$12,6,FALSE) &amp; VLOOKUP(Audit!#REF!,$V$13:$AE$22,6,FALSE)&amp; IF(Audit!#REF!=10,Audit!#REF!&amp;Audit!#REF!,"")</f>
        <v>#REF!</v>
      </c>
      <c r="H707" s="17" t="e">
        <f>VLOOKUP(Audit!#REF!,$V$3:$AE$12,7,FALSE) &amp; VLOOKUP(Audit!#REF!,$V$13:$AE$22,7,FALSE)&amp;IF(Audit!#REF!=10,Audit!#REF!&amp;Audit!#REF!,"")</f>
        <v>#REF!</v>
      </c>
      <c r="I707" s="17" t="e">
        <f>VLOOKUP(Audit!#REF!,$V$3:$AE$12,8,FALSE) &amp; Audit!#REF! &amp; VLOOKUP(Audit!#REF!,$V$13:$AE$22,8,FALSE)&amp;IF(Audit!#REF!=10,Audit!#REF!&amp;Audit!#REF!,"")</f>
        <v>#REF!</v>
      </c>
      <c r="J707" s="17" t="e">
        <f>VLOOKUP(Audit!#REF!,$V$3:$AE$12,9,FALSE) &amp; VLOOKUP(Audit!#REF!,$V$13:$AE$22,9,FALSE) &amp; IF(Audit!#REF!=10,Audit!#REF!&amp;Audit!#REF!,"") &amp; IF(Audit!#REF!&lt;&gt;1,U707,"")</f>
        <v>#REF!</v>
      </c>
      <c r="K707" s="17" t="e">
        <f>VLOOKUP(Audit!#REF!,$V$3:$AE$12,10,FALSE) &amp; Audit!#REF! &amp; VLOOKUP(Audit!#REF!,$V$13:$AE$22,10,FALSE) &amp; IF(Audit!#REF!=10,Audit!#REF!&amp;Audit!#REF!,"") &amp; IF(Audit!#REF!&lt;&gt;1,U707,"")</f>
        <v>#REF!</v>
      </c>
      <c r="L707" s="10" t="e">
        <f>Audit!#REF!</f>
        <v>#REF!</v>
      </c>
      <c r="M707" s="10" t="e">
        <f t="shared" si="311"/>
        <v>#REF!</v>
      </c>
      <c r="N707" s="10" t="e">
        <f t="shared" si="312"/>
        <v>#REF!</v>
      </c>
      <c r="O707" s="10" t="e">
        <f t="shared" si="313"/>
        <v>#REF!</v>
      </c>
      <c r="P707" s="10" t="e">
        <f t="shared" si="314"/>
        <v>#REF!</v>
      </c>
      <c r="Q707" s="10" t="e">
        <f t="shared" si="315"/>
        <v>#REF!</v>
      </c>
      <c r="R707" s="10" t="e">
        <f t="shared" si="316"/>
        <v>#REF!</v>
      </c>
      <c r="S707" s="10" t="e">
        <f t="shared" si="317"/>
        <v>#REF!</v>
      </c>
      <c r="T707" s="10" t="e">
        <f t="shared" si="318"/>
        <v>#REF!</v>
      </c>
      <c r="U707" s="17" t="e">
        <f>IF(Audit!#REF!="","",VLOOKUP(Audit!#REF!,$W$26:$X$35,2,FALSE)) &amp; Audit!#REF! &amp; IF(Audit!#REF!="","",IF(Audit!#REF!&lt;=1.4,VLOOKUP(Audit!#REF!,$W$38:X752,2,FALSE),VLOOKUP(Audit!#REF!,$W$51:$X$61,2,FALSE))) &amp; IF(Audit!#REF!="","",VLOOKUP(Audit!#REF!,$Y$26:$Z$35,2,FALSE) &amp; Audit!#REF! &amp; IF(Audit!#REF!="","",IF(Audit!#REF!&lt;=1.4,VLOOKUP(Audit!#REF!,$Y$38:$Z$48,2,FALSE),VLOOKUP(Audit!#REF!,$Y$51:$Z$61,2,FALSE))))</f>
        <v>#REF!</v>
      </c>
      <c r="V707" s="21"/>
      <c r="AH707" s="49" t="e">
        <f>Audit!#REF!</f>
        <v>#REF!</v>
      </c>
      <c r="AI707" s="50" t="e">
        <f>VLOOKUP(Audit!#REF!,$V$3:$AE$12,2,FALSE)&amp; IF(Audit!#REF!=10,Audit!#REF!,"")</f>
        <v>#REF!</v>
      </c>
      <c r="AJ707" s="50" t="e">
        <f>VLOOKUP(Audit!#REF!,$V$13:$AE$22,2,FALSE)&amp; IF(Audit!#REF!=10,Audit!#REF!,"")</f>
        <v>#REF!</v>
      </c>
      <c r="AK707" s="47" t="e">
        <f t="shared" si="319"/>
        <v>#REF!</v>
      </c>
      <c r="AL707" s="50" t="e">
        <f>VLOOKUP(Audit!#REF!,$V$3:$AE$12,3,FALSE)&amp; IF(Audit!#REF!=10,Audit!#REF!,"")</f>
        <v>#REF!</v>
      </c>
      <c r="AM707" s="50" t="e">
        <f>VLOOKUP(Audit!#REF!,$V$13:$AE$22,3,FALSE)&amp; IF(Audit!#REF!=10,Audit!#REF!,"")</f>
        <v>#REF!</v>
      </c>
      <c r="AN707" s="47" t="e">
        <f t="shared" si="320"/>
        <v>#REF!</v>
      </c>
      <c r="AO707" s="50" t="e">
        <f>VLOOKUP(Audit!#REF!,$V$3:$AE$12,4,FALSE) &amp;  Audit!#REF! &amp; IF(Audit!#REF!=10,Audit!#REF!,"")</f>
        <v>#REF!</v>
      </c>
      <c r="AP707" s="50" t="e">
        <f>VLOOKUP(Audit!#REF!,$V$13:$AE$22,4,FALSE)&amp; IF(Audit!#REF!=10,Audit!#REF!,"")</f>
        <v>#REF!</v>
      </c>
      <c r="AQ707" s="47" t="e">
        <f t="shared" si="321"/>
        <v>#REF!</v>
      </c>
      <c r="AR707" s="50" t="e">
        <f>VLOOKUP(Audit!#REF!,$V$3:$AE$12,5,FALSE)&amp; IF(Audit!#REF!=10,Audit!#REF!,"")</f>
        <v>#REF!</v>
      </c>
      <c r="AS707" s="50" t="e">
        <f>VLOOKUP(Audit!#REF!,$V$13:$AE$22,5,FALSE)&amp; IF(Audit!#REF!=10,Audit!#REF!,"")</f>
        <v>#REF!</v>
      </c>
      <c r="AT707" s="47" t="e">
        <f t="shared" si="322"/>
        <v>#REF!</v>
      </c>
      <c r="AU707" s="50" t="e">
        <f>VLOOKUP(Audit!#REF!,$V$3:$AE$12,6,FALSE)&amp; IF(Audit!#REF!=10,Audit!#REF!,"")</f>
        <v>#REF!</v>
      </c>
      <c r="AV707" s="50" t="e">
        <f>VLOOKUP(Audit!#REF!,$V$13:$AE$22,6,FALSE)&amp; IF(Audit!#REF!=10,Audit!#REF!,"")</f>
        <v>#REF!</v>
      </c>
      <c r="AW707" s="47" t="e">
        <f t="shared" si="323"/>
        <v>#REF!</v>
      </c>
      <c r="AX707" s="50" t="e">
        <f>VLOOKUP(Audit!#REF!,$V$3:$AE$12,7,FALSE)&amp; IF(Audit!#REF!=10,Audit!#REF!,"")</f>
        <v>#REF!</v>
      </c>
      <c r="AY707" s="50" t="e">
        <f>VLOOKUP(Audit!#REF!,$V$13:$AE$22,7,FALSE) &amp; IF(Audit!#REF!=10,Audit!#REF!,"")</f>
        <v>#REF!</v>
      </c>
      <c r="AZ707" s="47" t="e">
        <f t="shared" si="324"/>
        <v>#REF!</v>
      </c>
      <c r="BA707" s="50" t="e">
        <f>VLOOKUP(Audit!#REF!,$V$3:$AE$12,8,FALSE)&amp; Audit!#REF! &amp; IF(Audit!#REF!=10,Audit!#REF!,"")</f>
        <v>#REF!</v>
      </c>
      <c r="BB707" s="50" t="e">
        <f>VLOOKUP(Audit!#REF!,$V$13:$AE$22,8,FALSE) &amp; IF(Audit!#REF!=10,Audit!#REF!,"")</f>
        <v>#REF!</v>
      </c>
      <c r="BC707" s="47" t="e">
        <f t="shared" si="325"/>
        <v>#REF!</v>
      </c>
      <c r="BD707" s="50" t="e">
        <f>VLOOKUP(Audit!#REF!,$V$3:$AE$12,9,FALSE)&amp; IF(Audit!#REF!=10,Audit!#REF!,"")</f>
        <v>#REF!</v>
      </c>
      <c r="BE707" s="50" t="e">
        <f>VLOOKUP(Audit!#REF!,$V$13:$AE$22,9,FALSE) &amp; IF(Audit!#REF!=10,Audit!#REF!,"") &amp; IF(Audit!#REF!&lt;&gt;1,U707,"")</f>
        <v>#REF!</v>
      </c>
      <c r="BF707" s="47" t="e">
        <f t="shared" si="326"/>
        <v>#REF!</v>
      </c>
      <c r="BG707" s="50" t="e">
        <f>VLOOKUP(Audit!#REF!,$V$3:$AE$12,10,FALSE) &amp; Audit!#REF! &amp; IF(Audit!#REF!=10,Audit!#REF!,"")</f>
        <v>#REF!</v>
      </c>
      <c r="BH707" s="50" t="e">
        <f>VLOOKUP(Audit!#REF!,$V$13:$AE$22,10,FALSE) &amp; IF(Audit!#REF!=10,Audit!#REF!,"") &amp; IF(Audit!#REF!&lt;&gt;1,U707,"")</f>
        <v>#REF!</v>
      </c>
      <c r="BI707" s="47" t="e">
        <f t="shared" si="327"/>
        <v>#REF!</v>
      </c>
      <c r="BJ707" s="48" t="str">
        <f t="shared" si="328"/>
        <v/>
      </c>
      <c r="BK707" s="48" t="str">
        <f t="shared" si="329"/>
        <v/>
      </c>
      <c r="BL707" s="48" t="str">
        <f t="shared" si="330"/>
        <v/>
      </c>
      <c r="BM707" s="48" t="str">
        <f t="shared" si="331"/>
        <v/>
      </c>
      <c r="BN707" s="48" t="str">
        <f t="shared" si="332"/>
        <v/>
      </c>
      <c r="BO707" s="48" t="str">
        <f t="shared" si="333"/>
        <v/>
      </c>
      <c r="BP707" s="48" t="str">
        <f t="shared" si="334"/>
        <v/>
      </c>
      <c r="BQ707" s="48" t="str">
        <f t="shared" si="335"/>
        <v/>
      </c>
      <c r="BR707" s="48" t="str">
        <f t="shared" si="336"/>
        <v/>
      </c>
      <c r="BS707" s="48" t="str">
        <f t="shared" si="337"/>
        <v/>
      </c>
      <c r="BT707" s="48" t="str">
        <f t="shared" si="338"/>
        <v/>
      </c>
      <c r="BU707" s="48" t="str">
        <f t="shared" si="339"/>
        <v/>
      </c>
    </row>
    <row r="708" spans="1:73">
      <c r="A708" s="10" t="e">
        <f>Audit!#REF!</f>
        <v>#REF!</v>
      </c>
      <c r="B708" s="10" t="e">
        <f t="shared" ref="B708:B771" si="340">CONCATENATE(C708&amp;M708&amp;D708&amp;N708&amp;E708&amp;O708&amp;F708&amp;P708&amp;G708&amp;Q708&amp;H708&amp;R708&amp;I708&amp;S708&amp;J708&amp;T708&amp;K708)</f>
        <v>#REF!</v>
      </c>
      <c r="C708" s="17" t="e">
        <f>VLOOKUP(Audit!#REF!,$V$3:$AE$12,2,FALSE) &amp; VLOOKUP(Audit!#REF!,$V$13:$AE$22,2,FALSE)&amp; IF(Audit!#REF!=10,Audit!#REF!&amp;Audit!#REF!,"")</f>
        <v>#REF!</v>
      </c>
      <c r="D708" s="17" t="e">
        <f>VLOOKUP(Audit!#REF!,$V$3:$AE$12,3,FALSE) &amp; VLOOKUP(Audit!#REF!,$V$13:$AE$22,3,FALSE) &amp;IF(Audit!#REF!=10,Audit!#REF!&amp;Audit!#REF!,"")</f>
        <v>#REF!</v>
      </c>
      <c r="E708" s="17" t="e">
        <f>VLOOKUP(Audit!#REF!,$V$3:$AE$12,4,FALSE)&amp; Audit!#REF! &amp; VLOOKUP(Audit!#REF!,$V$13:$AE$22,4,FALSE)&amp; IF(Audit!#REF!=10,Audit!#REF!&amp;Audit!#REF!,"")</f>
        <v>#REF!</v>
      </c>
      <c r="F708" s="17" t="e">
        <f>VLOOKUP(Audit!#REF!,$V$3:$AE$12,5,FALSE) &amp; VLOOKUP(Audit!#REF!,$V$13:$AE$22,5,FALSE)&amp; IF(Audit!#REF!=10,Audit!#REF!&amp;Audit!#REF!,"")</f>
        <v>#REF!</v>
      </c>
      <c r="G708" s="17" t="e">
        <f>VLOOKUP(Audit!#REF!,$V$3:$AE$12,6,FALSE) &amp; VLOOKUP(Audit!#REF!,$V$13:$AE$22,6,FALSE)&amp; IF(Audit!#REF!=10,Audit!#REF!&amp;Audit!#REF!,"")</f>
        <v>#REF!</v>
      </c>
      <c r="H708" s="17" t="e">
        <f>VLOOKUP(Audit!#REF!,$V$3:$AE$12,7,FALSE) &amp; VLOOKUP(Audit!#REF!,$V$13:$AE$22,7,FALSE)&amp;IF(Audit!#REF!=10,Audit!#REF!&amp;Audit!#REF!,"")</f>
        <v>#REF!</v>
      </c>
      <c r="I708" s="17" t="e">
        <f>VLOOKUP(Audit!#REF!,$V$3:$AE$12,8,FALSE) &amp; Audit!#REF! &amp; VLOOKUP(Audit!#REF!,$V$13:$AE$22,8,FALSE)&amp;IF(Audit!#REF!=10,Audit!#REF!&amp;Audit!#REF!,"")</f>
        <v>#REF!</v>
      </c>
      <c r="J708" s="17" t="e">
        <f>VLOOKUP(Audit!#REF!,$V$3:$AE$12,9,FALSE) &amp; VLOOKUP(Audit!#REF!,$V$13:$AE$22,9,FALSE) &amp; IF(Audit!#REF!=10,Audit!#REF!&amp;Audit!#REF!,"") &amp; IF(Audit!#REF!&lt;&gt;1,U708,"")</f>
        <v>#REF!</v>
      </c>
      <c r="K708" s="17" t="e">
        <f>VLOOKUP(Audit!#REF!,$V$3:$AE$12,10,FALSE) &amp; Audit!#REF! &amp; VLOOKUP(Audit!#REF!,$V$13:$AE$22,10,FALSE) &amp; IF(Audit!#REF!=10,Audit!#REF!&amp;Audit!#REF!,"") &amp; IF(Audit!#REF!&lt;&gt;1,U708,"")</f>
        <v>#REF!</v>
      </c>
      <c r="L708" s="10" t="e">
        <f>Audit!#REF!</f>
        <v>#REF!</v>
      </c>
      <c r="M708" s="10" t="e">
        <f t="shared" ref="M708:M771" si="341">IF(C708="","",IF(D708&lt;&gt;"",$W$23,IF(E708&lt;&gt;"",$W$23,IF(F708&lt;&gt;"",$W$23,IF(G708&lt;&gt;"",$W$23,IF(H708&lt;&gt;"",$W$23,IF(I708&lt;&gt;"",$W$23,IF(J708&lt;&gt;"",$W$23,IF(K708&lt;&gt;"",$W$23,"")))))))))</f>
        <v>#REF!</v>
      </c>
      <c r="N708" s="10" t="e">
        <f t="shared" ref="N708:N771" si="342">IF(D708="","",IF(E708&lt;&gt;"",$W$23,IF(F708&lt;&gt;"",$W$23,IF(G708&lt;&gt;"",$W$23,IF(H708&lt;&gt;"",$W$23,IF(I708&lt;&gt;"",$W$23,IF(J708&lt;&gt;"",$W$23,IF(K708&lt;&gt;"",$W$23,""))))))))</f>
        <v>#REF!</v>
      </c>
      <c r="O708" s="10" t="e">
        <f t="shared" ref="O708:O771" si="343">IF(E708="","",IF(F708&lt;&gt;"",$W$23,IF(G708&lt;&gt;"",$W$23,IF(H708&lt;&gt;"",$W$23,IF(I708&lt;&gt;"",$W$23,IF(J708&lt;&gt;"",$W$23,IF(K708&lt;&gt;"",$W$23,"")))))))</f>
        <v>#REF!</v>
      </c>
      <c r="P708" s="10" t="e">
        <f t="shared" ref="P708:P771" si="344">IF(F708="","",IF(G708&lt;&gt;"",$W$23,IF(H708&lt;&gt;"",$W$23,IF(I708&lt;&gt;"",$W$23,IF(J708&lt;&gt;"",$W$23,IF(K708&lt;&gt;"",$W$23,""))))))</f>
        <v>#REF!</v>
      </c>
      <c r="Q708" s="10" t="e">
        <f t="shared" ref="Q708:Q771" si="345">IF(G708="","",IF(H708&lt;&gt;"",$W$23,IF(I708&lt;&gt;"",$W$23,IF(J708&lt;&gt;"",$W$23,IF(K708&lt;&gt;"",$W$23,"")))))</f>
        <v>#REF!</v>
      </c>
      <c r="R708" s="10" t="e">
        <f t="shared" ref="R708:R771" si="346">IF(H708="","",IF(I708&lt;&gt;"",$W$23,IF(J708&lt;&gt;"",$W$23,IF(K708&lt;&gt;"",$W$23,""))))</f>
        <v>#REF!</v>
      </c>
      <c r="S708" s="10" t="e">
        <f t="shared" ref="S708:S771" si="347">IF(I708="","",IF(J708&lt;&gt;"",$W$23,IF(K708&lt;&gt;"",$W$23,"")))</f>
        <v>#REF!</v>
      </c>
      <c r="T708" s="10" t="e">
        <f t="shared" ref="T708:T771" si="348">IF(J708="","",IF(K708&lt;&gt;"",$W$23,""))</f>
        <v>#REF!</v>
      </c>
      <c r="U708" s="17" t="e">
        <f>IF(Audit!#REF!="","",VLOOKUP(Audit!#REF!,$W$26:$X$35,2,FALSE)) &amp; Audit!#REF! &amp; IF(Audit!#REF!="","",IF(Audit!#REF!&lt;=1.4,VLOOKUP(Audit!#REF!,$W$38:X753,2,FALSE),VLOOKUP(Audit!#REF!,$W$51:$X$61,2,FALSE))) &amp; IF(Audit!#REF!="","",VLOOKUP(Audit!#REF!,$Y$26:$Z$35,2,FALSE) &amp; Audit!#REF! &amp; IF(Audit!#REF!="","",IF(Audit!#REF!&lt;=1.4,VLOOKUP(Audit!#REF!,$Y$38:$Z$48,2,FALSE),VLOOKUP(Audit!#REF!,$Y$51:$Z$61,2,FALSE))))</f>
        <v>#REF!</v>
      </c>
      <c r="V708" s="21"/>
      <c r="AH708" s="49" t="e">
        <f>Audit!#REF!</f>
        <v>#REF!</v>
      </c>
      <c r="AI708" s="50" t="e">
        <f>VLOOKUP(Audit!#REF!,$V$3:$AE$12,2,FALSE)&amp; IF(Audit!#REF!=10,Audit!#REF!,"")</f>
        <v>#REF!</v>
      </c>
      <c r="AJ708" s="50" t="e">
        <f>VLOOKUP(Audit!#REF!,$V$13:$AE$22,2,FALSE)&amp; IF(Audit!#REF!=10,Audit!#REF!,"")</f>
        <v>#REF!</v>
      </c>
      <c r="AK708" s="47" t="e">
        <f t="shared" ref="AK708:AK771" si="349">IF(AI708="","",COUNTIF(AI708," •*"))</f>
        <v>#REF!</v>
      </c>
      <c r="AL708" s="50" t="e">
        <f>VLOOKUP(Audit!#REF!,$V$3:$AE$12,3,FALSE)&amp; IF(Audit!#REF!=10,Audit!#REF!,"")</f>
        <v>#REF!</v>
      </c>
      <c r="AM708" s="50" t="e">
        <f>VLOOKUP(Audit!#REF!,$V$13:$AE$22,3,FALSE)&amp; IF(Audit!#REF!=10,Audit!#REF!,"")</f>
        <v>#REF!</v>
      </c>
      <c r="AN708" s="47" t="e">
        <f t="shared" ref="AN708:AN771" si="350">IF(AL708="","",COUNTIF(AL708," •*") + COUNTIF(AI708," •*"))</f>
        <v>#REF!</v>
      </c>
      <c r="AO708" s="50" t="e">
        <f>VLOOKUP(Audit!#REF!,$V$3:$AE$12,4,FALSE) &amp;  Audit!#REF! &amp; IF(Audit!#REF!=10,Audit!#REF!,"")</f>
        <v>#REF!</v>
      </c>
      <c r="AP708" s="50" t="e">
        <f>VLOOKUP(Audit!#REF!,$V$13:$AE$22,4,FALSE)&amp; IF(Audit!#REF!=10,Audit!#REF!,"")</f>
        <v>#REF!</v>
      </c>
      <c r="AQ708" s="47" t="e">
        <f t="shared" ref="AQ708:AQ771" si="351">IF(AO708="","",COUNTIF(AI708," •*")+COUNTIF(AL708," •*")+COUNTIF(AO708," •*"))</f>
        <v>#REF!</v>
      </c>
      <c r="AR708" s="50" t="e">
        <f>VLOOKUP(Audit!#REF!,$V$3:$AE$12,5,FALSE)&amp; IF(Audit!#REF!=10,Audit!#REF!,"")</f>
        <v>#REF!</v>
      </c>
      <c r="AS708" s="50" t="e">
        <f>VLOOKUP(Audit!#REF!,$V$13:$AE$22,5,FALSE)&amp; IF(Audit!#REF!=10,Audit!#REF!,"")</f>
        <v>#REF!</v>
      </c>
      <c r="AT708" s="47" t="e">
        <f t="shared" ref="AT708:AT771" si="352">IF(AR708="","",COUNTIF(AI708," •*")+COUNTIF(AL708," •*")+COUNTIF(AO708," •*")+COUNTIF(AR708," •*"))</f>
        <v>#REF!</v>
      </c>
      <c r="AU708" s="50" t="e">
        <f>VLOOKUP(Audit!#REF!,$V$3:$AE$12,6,FALSE)&amp; IF(Audit!#REF!=10,Audit!#REF!,"")</f>
        <v>#REF!</v>
      </c>
      <c r="AV708" s="50" t="e">
        <f>VLOOKUP(Audit!#REF!,$V$13:$AE$22,6,FALSE)&amp; IF(Audit!#REF!=10,Audit!#REF!,"")</f>
        <v>#REF!</v>
      </c>
      <c r="AW708" s="47" t="e">
        <f t="shared" ref="AW708:AW771" si="353">IF(AU708="","",COUNTIF(AI708," •*")+COUNTIF(AL708," •*")+COUNTIF(AO708," •*")+COUNTIF(AR708," •*")+COUNTIF(AU708," •*"))</f>
        <v>#REF!</v>
      </c>
      <c r="AX708" s="50" t="e">
        <f>VLOOKUP(Audit!#REF!,$V$3:$AE$12,7,FALSE)&amp; IF(Audit!#REF!=10,Audit!#REF!,"")</f>
        <v>#REF!</v>
      </c>
      <c r="AY708" s="50" t="e">
        <f>VLOOKUP(Audit!#REF!,$V$13:$AE$22,7,FALSE) &amp; IF(Audit!#REF!=10,Audit!#REF!,"")</f>
        <v>#REF!</v>
      </c>
      <c r="AZ708" s="47" t="e">
        <f t="shared" ref="AZ708:AZ771" si="354">IF(AX708="","",COUNTIF(AI708," •*")+COUNTIF(AL708," •*")+COUNTIF(AO708," •*")+COUNTIF(AR708," •*")+COUNTIF(AU708," •*")+COUNTIF(AX708," •*"))</f>
        <v>#REF!</v>
      </c>
      <c r="BA708" s="50" t="e">
        <f>VLOOKUP(Audit!#REF!,$V$3:$AE$12,8,FALSE)&amp; Audit!#REF! &amp; IF(Audit!#REF!=10,Audit!#REF!,"")</f>
        <v>#REF!</v>
      </c>
      <c r="BB708" s="50" t="e">
        <f>VLOOKUP(Audit!#REF!,$V$13:$AE$22,8,FALSE) &amp; IF(Audit!#REF!=10,Audit!#REF!,"")</f>
        <v>#REF!</v>
      </c>
      <c r="BC708" s="47" t="e">
        <f t="shared" ref="BC708:BC771" si="355">IF(BA708="","",COUNTIF(AI708," •*")+COUNTIF(AL708," •*")+COUNTIF(AO708," •*")+COUNTIF(AR708," •*")+COUNTIF(AU708," •*")+COUNTIF(AX708," •*")+COUNTIF(BA708," •*"))</f>
        <v>#REF!</v>
      </c>
      <c r="BD708" s="50" t="e">
        <f>VLOOKUP(Audit!#REF!,$V$3:$AE$12,9,FALSE)&amp; IF(Audit!#REF!=10,Audit!#REF!,"")</f>
        <v>#REF!</v>
      </c>
      <c r="BE708" s="50" t="e">
        <f>VLOOKUP(Audit!#REF!,$V$13:$AE$22,9,FALSE) &amp; IF(Audit!#REF!=10,Audit!#REF!,"") &amp; IF(Audit!#REF!&lt;&gt;1,U708,"")</f>
        <v>#REF!</v>
      </c>
      <c r="BF708" s="47" t="e">
        <f t="shared" ref="BF708:BF771" si="356">IF(BD708="","",COUNTIF(AI708," •*")+COUNTIF(AL708," •*")+COUNTIF(AO708," •*")+COUNTIF(AR708," •*")+COUNTIF(AU708," •*")+COUNTIF(AX708," •*")+COUNTIF(BA708," •*")+COUNTIF(BD708," •*"))</f>
        <v>#REF!</v>
      </c>
      <c r="BG708" s="50" t="e">
        <f>VLOOKUP(Audit!#REF!,$V$3:$AE$12,10,FALSE) &amp; Audit!#REF! &amp; IF(Audit!#REF!=10,Audit!#REF!,"")</f>
        <v>#REF!</v>
      </c>
      <c r="BH708" s="50" t="e">
        <f>VLOOKUP(Audit!#REF!,$V$13:$AE$22,10,FALSE) &amp; IF(Audit!#REF!=10,Audit!#REF!,"") &amp; IF(Audit!#REF!&lt;&gt;1,U708,"")</f>
        <v>#REF!</v>
      </c>
      <c r="BI708" s="47" t="e">
        <f t="shared" ref="BI708:BI771" si="357">IF(BG708="","",COUNTIF(AI708," •*")+COUNTIF(AL708," •*")+COUNTIF(AO708," •*")+COUNTIF(AR708," •*")+COUNTIF(AU708," •*")+COUNTIF(AX708," •*")+COUNTIF(BA708," •*")+COUNTIF(BD708," •*")+COUNTIF(BG708," •*"))</f>
        <v>#REF!</v>
      </c>
      <c r="BJ708" s="48" t="str">
        <f t="shared" ref="BJ708:BJ771" si="358">IFERROR(INDEX(AI708:BH708,MATCH(1,AK708:BI708,0)),"")</f>
        <v/>
      </c>
      <c r="BK708" s="48" t="str">
        <f t="shared" ref="BK708:BK771" si="359">IFERROR(INDEX(AJ708:BH708,MATCH(1,AK708:BI708,0)),"")</f>
        <v/>
      </c>
      <c r="BL708" s="48" t="str">
        <f t="shared" ref="BL708:BL771" si="360">IFERROR(INDEX(AI708:BH708,MATCH(2,AK708:BI708,0)),"")</f>
        <v/>
      </c>
      <c r="BM708" s="48" t="str">
        <f t="shared" ref="BM708:BM771" si="361">IFERROR(INDEX(AJ708:BH708,MATCH(2,AK708:BI708,0)),"")</f>
        <v/>
      </c>
      <c r="BN708" s="48" t="str">
        <f t="shared" ref="BN708:BN771" si="362">IFERROR(INDEX(AI708:BH708,MATCH(3,AK708:BI708,0)),"")</f>
        <v/>
      </c>
      <c r="BO708" s="48" t="str">
        <f t="shared" ref="BO708:BO771" si="363">IFERROR(INDEX(AJ708:BH708,MATCH(3,AK708:BI708,0)),"")</f>
        <v/>
      </c>
      <c r="BP708" s="48" t="str">
        <f t="shared" ref="BP708:BP771" si="364">IFERROR(INDEX(AI708:BH708,MATCH(4,AK708:BI708,0)),"")</f>
        <v/>
      </c>
      <c r="BQ708" s="48" t="str">
        <f t="shared" ref="BQ708:BQ771" si="365">IFERROR(INDEX(AJ708:BH708,MATCH(4,AK708:BI708,0)),"")</f>
        <v/>
      </c>
      <c r="BR708" s="48" t="str">
        <f t="shared" ref="BR708:BR771" si="366">IFERROR(INDEX(AI708:BH708,MATCH(5,AK708:BI708,0)),"")</f>
        <v/>
      </c>
      <c r="BS708" s="48" t="str">
        <f t="shared" ref="BS708:BS771" si="367">IFERROR(INDEX(AJ708:BH708,MATCH(5,AK708:BI708,0)),"")</f>
        <v/>
      </c>
      <c r="BT708" s="48" t="str">
        <f t="shared" ref="BT708:BT771" si="368">IFERROR(INDEX(AI708:BH708,MATCH(6,AK708:BI708,0)),"")</f>
        <v/>
      </c>
      <c r="BU708" s="48" t="str">
        <f t="shared" ref="BU708:BU771" si="369">IFERROR(INDEX(AJ708:BH708,MATCH(6,AK708:BI708,0)),"")</f>
        <v/>
      </c>
    </row>
    <row r="709" spans="1:73">
      <c r="A709" s="10" t="e">
        <f>Audit!#REF!</f>
        <v>#REF!</v>
      </c>
      <c r="B709" s="10" t="e">
        <f t="shared" si="340"/>
        <v>#REF!</v>
      </c>
      <c r="C709" s="17" t="e">
        <f>VLOOKUP(Audit!#REF!,$V$3:$AE$12,2,FALSE) &amp; VLOOKUP(Audit!#REF!,$V$13:$AE$22,2,FALSE)&amp; IF(Audit!#REF!=10,Audit!#REF!&amp;Audit!#REF!,"")</f>
        <v>#REF!</v>
      </c>
      <c r="D709" s="17" t="e">
        <f>VLOOKUP(Audit!#REF!,$V$3:$AE$12,3,FALSE) &amp; VLOOKUP(Audit!#REF!,$V$13:$AE$22,3,FALSE) &amp;IF(Audit!#REF!=10,Audit!#REF!&amp;Audit!#REF!,"")</f>
        <v>#REF!</v>
      </c>
      <c r="E709" s="17" t="e">
        <f>VLOOKUP(Audit!#REF!,$V$3:$AE$12,4,FALSE)&amp; Audit!#REF! &amp; VLOOKUP(Audit!#REF!,$V$13:$AE$22,4,FALSE)&amp; IF(Audit!#REF!=10,Audit!#REF!&amp;Audit!#REF!,"")</f>
        <v>#REF!</v>
      </c>
      <c r="F709" s="17" t="e">
        <f>VLOOKUP(Audit!#REF!,$V$3:$AE$12,5,FALSE) &amp; VLOOKUP(Audit!#REF!,$V$13:$AE$22,5,FALSE)&amp; IF(Audit!#REF!=10,Audit!#REF!&amp;Audit!#REF!,"")</f>
        <v>#REF!</v>
      </c>
      <c r="G709" s="17" t="e">
        <f>VLOOKUP(Audit!#REF!,$V$3:$AE$12,6,FALSE) &amp; VLOOKUP(Audit!#REF!,$V$13:$AE$22,6,FALSE)&amp; IF(Audit!#REF!=10,Audit!#REF!&amp;Audit!#REF!,"")</f>
        <v>#REF!</v>
      </c>
      <c r="H709" s="17" t="e">
        <f>VLOOKUP(Audit!#REF!,$V$3:$AE$12,7,FALSE) &amp; VLOOKUP(Audit!#REF!,$V$13:$AE$22,7,FALSE)&amp;IF(Audit!#REF!=10,Audit!#REF!&amp;Audit!#REF!,"")</f>
        <v>#REF!</v>
      </c>
      <c r="I709" s="17" t="e">
        <f>VLOOKUP(Audit!#REF!,$V$3:$AE$12,8,FALSE) &amp; Audit!#REF! &amp; VLOOKUP(Audit!#REF!,$V$13:$AE$22,8,FALSE)&amp;IF(Audit!#REF!=10,Audit!#REF!&amp;Audit!#REF!,"")</f>
        <v>#REF!</v>
      </c>
      <c r="J709" s="17" t="e">
        <f>VLOOKUP(Audit!#REF!,$V$3:$AE$12,9,FALSE) &amp; VLOOKUP(Audit!#REF!,$V$13:$AE$22,9,FALSE) &amp; IF(Audit!#REF!=10,Audit!#REF!&amp;Audit!#REF!,"") &amp; IF(Audit!#REF!&lt;&gt;1,U709,"")</f>
        <v>#REF!</v>
      </c>
      <c r="K709" s="17" t="e">
        <f>VLOOKUP(Audit!#REF!,$V$3:$AE$12,10,FALSE) &amp; Audit!#REF! &amp; VLOOKUP(Audit!#REF!,$V$13:$AE$22,10,FALSE) &amp; IF(Audit!#REF!=10,Audit!#REF!&amp;Audit!#REF!,"") &amp; IF(Audit!#REF!&lt;&gt;1,U709,"")</f>
        <v>#REF!</v>
      </c>
      <c r="L709" s="10" t="e">
        <f>Audit!#REF!</f>
        <v>#REF!</v>
      </c>
      <c r="M709" s="10" t="e">
        <f t="shared" si="341"/>
        <v>#REF!</v>
      </c>
      <c r="N709" s="10" t="e">
        <f t="shared" si="342"/>
        <v>#REF!</v>
      </c>
      <c r="O709" s="10" t="e">
        <f t="shared" si="343"/>
        <v>#REF!</v>
      </c>
      <c r="P709" s="10" t="e">
        <f t="shared" si="344"/>
        <v>#REF!</v>
      </c>
      <c r="Q709" s="10" t="e">
        <f t="shared" si="345"/>
        <v>#REF!</v>
      </c>
      <c r="R709" s="10" t="e">
        <f t="shared" si="346"/>
        <v>#REF!</v>
      </c>
      <c r="S709" s="10" t="e">
        <f t="shared" si="347"/>
        <v>#REF!</v>
      </c>
      <c r="T709" s="10" t="e">
        <f t="shared" si="348"/>
        <v>#REF!</v>
      </c>
      <c r="U709" s="17" t="e">
        <f>IF(Audit!#REF!="","",VLOOKUP(Audit!#REF!,$W$26:$X$35,2,FALSE)) &amp; Audit!#REF! &amp; IF(Audit!#REF!="","",IF(Audit!#REF!&lt;=1.4,VLOOKUP(Audit!#REF!,$W$38:X754,2,FALSE),VLOOKUP(Audit!#REF!,$W$51:$X$61,2,FALSE))) &amp; IF(Audit!#REF!="","",VLOOKUP(Audit!#REF!,$Y$26:$Z$35,2,FALSE) &amp; Audit!#REF! &amp; IF(Audit!#REF!="","",IF(Audit!#REF!&lt;=1.4,VLOOKUP(Audit!#REF!,$Y$38:$Z$48,2,FALSE),VLOOKUP(Audit!#REF!,$Y$51:$Z$61,2,FALSE))))</f>
        <v>#REF!</v>
      </c>
      <c r="V709" s="21"/>
      <c r="AH709" s="49" t="e">
        <f>Audit!#REF!</f>
        <v>#REF!</v>
      </c>
      <c r="AI709" s="50" t="e">
        <f>VLOOKUP(Audit!#REF!,$V$3:$AE$12,2,FALSE)&amp; IF(Audit!#REF!=10,Audit!#REF!,"")</f>
        <v>#REF!</v>
      </c>
      <c r="AJ709" s="50" t="e">
        <f>VLOOKUP(Audit!#REF!,$V$13:$AE$22,2,FALSE)&amp; IF(Audit!#REF!=10,Audit!#REF!,"")</f>
        <v>#REF!</v>
      </c>
      <c r="AK709" s="47" t="e">
        <f t="shared" si="349"/>
        <v>#REF!</v>
      </c>
      <c r="AL709" s="50" t="e">
        <f>VLOOKUP(Audit!#REF!,$V$3:$AE$12,3,FALSE)&amp; IF(Audit!#REF!=10,Audit!#REF!,"")</f>
        <v>#REF!</v>
      </c>
      <c r="AM709" s="50" t="e">
        <f>VLOOKUP(Audit!#REF!,$V$13:$AE$22,3,FALSE)&amp; IF(Audit!#REF!=10,Audit!#REF!,"")</f>
        <v>#REF!</v>
      </c>
      <c r="AN709" s="47" t="e">
        <f t="shared" si="350"/>
        <v>#REF!</v>
      </c>
      <c r="AO709" s="50" t="e">
        <f>VLOOKUP(Audit!#REF!,$V$3:$AE$12,4,FALSE) &amp;  Audit!#REF! &amp; IF(Audit!#REF!=10,Audit!#REF!,"")</f>
        <v>#REF!</v>
      </c>
      <c r="AP709" s="50" t="e">
        <f>VLOOKUP(Audit!#REF!,$V$13:$AE$22,4,FALSE)&amp; IF(Audit!#REF!=10,Audit!#REF!,"")</f>
        <v>#REF!</v>
      </c>
      <c r="AQ709" s="47" t="e">
        <f t="shared" si="351"/>
        <v>#REF!</v>
      </c>
      <c r="AR709" s="50" t="e">
        <f>VLOOKUP(Audit!#REF!,$V$3:$AE$12,5,FALSE)&amp; IF(Audit!#REF!=10,Audit!#REF!,"")</f>
        <v>#REF!</v>
      </c>
      <c r="AS709" s="50" t="e">
        <f>VLOOKUP(Audit!#REF!,$V$13:$AE$22,5,FALSE)&amp; IF(Audit!#REF!=10,Audit!#REF!,"")</f>
        <v>#REF!</v>
      </c>
      <c r="AT709" s="47" t="e">
        <f t="shared" si="352"/>
        <v>#REF!</v>
      </c>
      <c r="AU709" s="50" t="e">
        <f>VLOOKUP(Audit!#REF!,$V$3:$AE$12,6,FALSE)&amp; IF(Audit!#REF!=10,Audit!#REF!,"")</f>
        <v>#REF!</v>
      </c>
      <c r="AV709" s="50" t="e">
        <f>VLOOKUP(Audit!#REF!,$V$13:$AE$22,6,FALSE)&amp; IF(Audit!#REF!=10,Audit!#REF!,"")</f>
        <v>#REF!</v>
      </c>
      <c r="AW709" s="47" t="e">
        <f t="shared" si="353"/>
        <v>#REF!</v>
      </c>
      <c r="AX709" s="50" t="e">
        <f>VLOOKUP(Audit!#REF!,$V$3:$AE$12,7,FALSE)&amp; IF(Audit!#REF!=10,Audit!#REF!,"")</f>
        <v>#REF!</v>
      </c>
      <c r="AY709" s="50" t="e">
        <f>VLOOKUP(Audit!#REF!,$V$13:$AE$22,7,FALSE) &amp; IF(Audit!#REF!=10,Audit!#REF!,"")</f>
        <v>#REF!</v>
      </c>
      <c r="AZ709" s="47" t="e">
        <f t="shared" si="354"/>
        <v>#REF!</v>
      </c>
      <c r="BA709" s="50" t="e">
        <f>VLOOKUP(Audit!#REF!,$V$3:$AE$12,8,FALSE)&amp; Audit!#REF! &amp; IF(Audit!#REF!=10,Audit!#REF!,"")</f>
        <v>#REF!</v>
      </c>
      <c r="BB709" s="50" t="e">
        <f>VLOOKUP(Audit!#REF!,$V$13:$AE$22,8,FALSE) &amp; IF(Audit!#REF!=10,Audit!#REF!,"")</f>
        <v>#REF!</v>
      </c>
      <c r="BC709" s="47" t="e">
        <f t="shared" si="355"/>
        <v>#REF!</v>
      </c>
      <c r="BD709" s="50" t="e">
        <f>VLOOKUP(Audit!#REF!,$V$3:$AE$12,9,FALSE)&amp; IF(Audit!#REF!=10,Audit!#REF!,"")</f>
        <v>#REF!</v>
      </c>
      <c r="BE709" s="50" t="e">
        <f>VLOOKUP(Audit!#REF!,$V$13:$AE$22,9,FALSE) &amp; IF(Audit!#REF!=10,Audit!#REF!,"") &amp; IF(Audit!#REF!&lt;&gt;1,U709,"")</f>
        <v>#REF!</v>
      </c>
      <c r="BF709" s="47" t="e">
        <f t="shared" si="356"/>
        <v>#REF!</v>
      </c>
      <c r="BG709" s="50" t="e">
        <f>VLOOKUP(Audit!#REF!,$V$3:$AE$12,10,FALSE) &amp; Audit!#REF! &amp; IF(Audit!#REF!=10,Audit!#REF!,"")</f>
        <v>#REF!</v>
      </c>
      <c r="BH709" s="50" t="e">
        <f>VLOOKUP(Audit!#REF!,$V$13:$AE$22,10,FALSE) &amp; IF(Audit!#REF!=10,Audit!#REF!,"") &amp; IF(Audit!#REF!&lt;&gt;1,U709,"")</f>
        <v>#REF!</v>
      </c>
      <c r="BI709" s="47" t="e">
        <f t="shared" si="357"/>
        <v>#REF!</v>
      </c>
      <c r="BJ709" s="48" t="str">
        <f t="shared" si="358"/>
        <v/>
      </c>
      <c r="BK709" s="48" t="str">
        <f t="shared" si="359"/>
        <v/>
      </c>
      <c r="BL709" s="48" t="str">
        <f t="shared" si="360"/>
        <v/>
      </c>
      <c r="BM709" s="48" t="str">
        <f t="shared" si="361"/>
        <v/>
      </c>
      <c r="BN709" s="48" t="str">
        <f t="shared" si="362"/>
        <v/>
      </c>
      <c r="BO709" s="48" t="str">
        <f t="shared" si="363"/>
        <v/>
      </c>
      <c r="BP709" s="48" t="str">
        <f t="shared" si="364"/>
        <v/>
      </c>
      <c r="BQ709" s="48" t="str">
        <f t="shared" si="365"/>
        <v/>
      </c>
      <c r="BR709" s="48" t="str">
        <f t="shared" si="366"/>
        <v/>
      </c>
      <c r="BS709" s="48" t="str">
        <f t="shared" si="367"/>
        <v/>
      </c>
      <c r="BT709" s="48" t="str">
        <f t="shared" si="368"/>
        <v/>
      </c>
      <c r="BU709" s="48" t="str">
        <f t="shared" si="369"/>
        <v/>
      </c>
    </row>
    <row r="710" spans="1:73">
      <c r="A710" s="10" t="e">
        <f>Audit!#REF!</f>
        <v>#REF!</v>
      </c>
      <c r="B710" s="10" t="e">
        <f t="shared" si="340"/>
        <v>#REF!</v>
      </c>
      <c r="C710" s="17" t="e">
        <f>VLOOKUP(Audit!#REF!,$V$3:$AE$12,2,FALSE) &amp; VLOOKUP(Audit!#REF!,$V$13:$AE$22,2,FALSE)&amp; IF(Audit!#REF!=10,Audit!#REF!&amp;Audit!#REF!,"")</f>
        <v>#REF!</v>
      </c>
      <c r="D710" s="17" t="e">
        <f>VLOOKUP(Audit!#REF!,$V$3:$AE$12,3,FALSE) &amp; VLOOKUP(Audit!#REF!,$V$13:$AE$22,3,FALSE) &amp;IF(Audit!#REF!=10,Audit!#REF!&amp;Audit!#REF!,"")</f>
        <v>#REF!</v>
      </c>
      <c r="E710" s="17" t="e">
        <f>VLOOKUP(Audit!#REF!,$V$3:$AE$12,4,FALSE)&amp; Audit!#REF! &amp; VLOOKUP(Audit!#REF!,$V$13:$AE$22,4,FALSE)&amp; IF(Audit!#REF!=10,Audit!#REF!&amp;Audit!#REF!,"")</f>
        <v>#REF!</v>
      </c>
      <c r="F710" s="17" t="e">
        <f>VLOOKUP(Audit!#REF!,$V$3:$AE$12,5,FALSE) &amp; VLOOKUP(Audit!#REF!,$V$13:$AE$22,5,FALSE)&amp; IF(Audit!#REF!=10,Audit!#REF!&amp;Audit!#REF!,"")</f>
        <v>#REF!</v>
      </c>
      <c r="G710" s="17" t="e">
        <f>VLOOKUP(Audit!#REF!,$V$3:$AE$12,6,FALSE) &amp; VLOOKUP(Audit!#REF!,$V$13:$AE$22,6,FALSE)&amp; IF(Audit!#REF!=10,Audit!#REF!&amp;Audit!#REF!,"")</f>
        <v>#REF!</v>
      </c>
      <c r="H710" s="17" t="e">
        <f>VLOOKUP(Audit!#REF!,$V$3:$AE$12,7,FALSE) &amp; VLOOKUP(Audit!#REF!,$V$13:$AE$22,7,FALSE)&amp;IF(Audit!#REF!=10,Audit!#REF!&amp;Audit!#REF!,"")</f>
        <v>#REF!</v>
      </c>
      <c r="I710" s="17" t="e">
        <f>VLOOKUP(Audit!#REF!,$V$3:$AE$12,8,FALSE) &amp; Audit!#REF! &amp; VLOOKUP(Audit!#REF!,$V$13:$AE$22,8,FALSE)&amp;IF(Audit!#REF!=10,Audit!#REF!&amp;Audit!#REF!,"")</f>
        <v>#REF!</v>
      </c>
      <c r="J710" s="17" t="e">
        <f>VLOOKUP(Audit!#REF!,$V$3:$AE$12,9,FALSE) &amp; VLOOKUP(Audit!#REF!,$V$13:$AE$22,9,FALSE) &amp; IF(Audit!#REF!=10,Audit!#REF!&amp;Audit!#REF!,"") &amp; IF(Audit!#REF!&lt;&gt;1,U710,"")</f>
        <v>#REF!</v>
      </c>
      <c r="K710" s="17" t="e">
        <f>VLOOKUP(Audit!#REF!,$V$3:$AE$12,10,FALSE) &amp; Audit!#REF! &amp; VLOOKUP(Audit!#REF!,$V$13:$AE$22,10,FALSE) &amp; IF(Audit!#REF!=10,Audit!#REF!&amp;Audit!#REF!,"") &amp; IF(Audit!#REF!&lt;&gt;1,U710,"")</f>
        <v>#REF!</v>
      </c>
      <c r="L710" s="10" t="e">
        <f>Audit!#REF!</f>
        <v>#REF!</v>
      </c>
      <c r="M710" s="10" t="e">
        <f t="shared" si="341"/>
        <v>#REF!</v>
      </c>
      <c r="N710" s="10" t="e">
        <f t="shared" si="342"/>
        <v>#REF!</v>
      </c>
      <c r="O710" s="10" t="e">
        <f t="shared" si="343"/>
        <v>#REF!</v>
      </c>
      <c r="P710" s="10" t="e">
        <f t="shared" si="344"/>
        <v>#REF!</v>
      </c>
      <c r="Q710" s="10" t="e">
        <f t="shared" si="345"/>
        <v>#REF!</v>
      </c>
      <c r="R710" s="10" t="e">
        <f t="shared" si="346"/>
        <v>#REF!</v>
      </c>
      <c r="S710" s="10" t="e">
        <f t="shared" si="347"/>
        <v>#REF!</v>
      </c>
      <c r="T710" s="10" t="e">
        <f t="shared" si="348"/>
        <v>#REF!</v>
      </c>
      <c r="U710" s="17" t="e">
        <f>IF(Audit!#REF!="","",VLOOKUP(Audit!#REF!,$W$26:$X$35,2,FALSE)) &amp; Audit!#REF! &amp; IF(Audit!#REF!="","",IF(Audit!#REF!&lt;=1.4,VLOOKUP(Audit!#REF!,$W$38:X755,2,FALSE),VLOOKUP(Audit!#REF!,$W$51:$X$61,2,FALSE))) &amp; IF(Audit!#REF!="","",VLOOKUP(Audit!#REF!,$Y$26:$Z$35,2,FALSE) &amp; Audit!#REF! &amp; IF(Audit!#REF!="","",IF(Audit!#REF!&lt;=1.4,VLOOKUP(Audit!#REF!,$Y$38:$Z$48,2,FALSE),VLOOKUP(Audit!#REF!,$Y$51:$Z$61,2,FALSE))))</f>
        <v>#REF!</v>
      </c>
      <c r="V710" s="21"/>
      <c r="AH710" s="49" t="e">
        <f>Audit!#REF!</f>
        <v>#REF!</v>
      </c>
      <c r="AI710" s="50" t="e">
        <f>VLOOKUP(Audit!#REF!,$V$3:$AE$12,2,FALSE)&amp; IF(Audit!#REF!=10,Audit!#REF!,"")</f>
        <v>#REF!</v>
      </c>
      <c r="AJ710" s="50" t="e">
        <f>VLOOKUP(Audit!#REF!,$V$13:$AE$22,2,FALSE)&amp; IF(Audit!#REF!=10,Audit!#REF!,"")</f>
        <v>#REF!</v>
      </c>
      <c r="AK710" s="47" t="e">
        <f t="shared" si="349"/>
        <v>#REF!</v>
      </c>
      <c r="AL710" s="50" t="e">
        <f>VLOOKUP(Audit!#REF!,$V$3:$AE$12,3,FALSE)&amp; IF(Audit!#REF!=10,Audit!#REF!,"")</f>
        <v>#REF!</v>
      </c>
      <c r="AM710" s="50" t="e">
        <f>VLOOKUP(Audit!#REF!,$V$13:$AE$22,3,FALSE)&amp; IF(Audit!#REF!=10,Audit!#REF!,"")</f>
        <v>#REF!</v>
      </c>
      <c r="AN710" s="47" t="e">
        <f t="shared" si="350"/>
        <v>#REF!</v>
      </c>
      <c r="AO710" s="50" t="e">
        <f>VLOOKUP(Audit!#REF!,$V$3:$AE$12,4,FALSE) &amp;  Audit!#REF! &amp; IF(Audit!#REF!=10,Audit!#REF!,"")</f>
        <v>#REF!</v>
      </c>
      <c r="AP710" s="50" t="e">
        <f>VLOOKUP(Audit!#REF!,$V$13:$AE$22,4,FALSE)&amp; IF(Audit!#REF!=10,Audit!#REF!,"")</f>
        <v>#REF!</v>
      </c>
      <c r="AQ710" s="47" t="e">
        <f t="shared" si="351"/>
        <v>#REF!</v>
      </c>
      <c r="AR710" s="50" t="e">
        <f>VLOOKUP(Audit!#REF!,$V$3:$AE$12,5,FALSE)&amp; IF(Audit!#REF!=10,Audit!#REF!,"")</f>
        <v>#REF!</v>
      </c>
      <c r="AS710" s="50" t="e">
        <f>VLOOKUP(Audit!#REF!,$V$13:$AE$22,5,FALSE)&amp; IF(Audit!#REF!=10,Audit!#REF!,"")</f>
        <v>#REF!</v>
      </c>
      <c r="AT710" s="47" t="e">
        <f t="shared" si="352"/>
        <v>#REF!</v>
      </c>
      <c r="AU710" s="50" t="e">
        <f>VLOOKUP(Audit!#REF!,$V$3:$AE$12,6,FALSE)&amp; IF(Audit!#REF!=10,Audit!#REF!,"")</f>
        <v>#REF!</v>
      </c>
      <c r="AV710" s="50" t="e">
        <f>VLOOKUP(Audit!#REF!,$V$13:$AE$22,6,FALSE)&amp; IF(Audit!#REF!=10,Audit!#REF!,"")</f>
        <v>#REF!</v>
      </c>
      <c r="AW710" s="47" t="e">
        <f t="shared" si="353"/>
        <v>#REF!</v>
      </c>
      <c r="AX710" s="50" t="e">
        <f>VLOOKUP(Audit!#REF!,$V$3:$AE$12,7,FALSE)&amp; IF(Audit!#REF!=10,Audit!#REF!,"")</f>
        <v>#REF!</v>
      </c>
      <c r="AY710" s="50" t="e">
        <f>VLOOKUP(Audit!#REF!,$V$13:$AE$22,7,FALSE) &amp; IF(Audit!#REF!=10,Audit!#REF!,"")</f>
        <v>#REF!</v>
      </c>
      <c r="AZ710" s="47" t="e">
        <f t="shared" si="354"/>
        <v>#REF!</v>
      </c>
      <c r="BA710" s="50" t="e">
        <f>VLOOKUP(Audit!#REF!,$V$3:$AE$12,8,FALSE)&amp; Audit!#REF! &amp; IF(Audit!#REF!=10,Audit!#REF!,"")</f>
        <v>#REF!</v>
      </c>
      <c r="BB710" s="50" t="e">
        <f>VLOOKUP(Audit!#REF!,$V$13:$AE$22,8,FALSE) &amp; IF(Audit!#REF!=10,Audit!#REF!,"")</f>
        <v>#REF!</v>
      </c>
      <c r="BC710" s="47" t="e">
        <f t="shared" si="355"/>
        <v>#REF!</v>
      </c>
      <c r="BD710" s="50" t="e">
        <f>VLOOKUP(Audit!#REF!,$V$3:$AE$12,9,FALSE)&amp; IF(Audit!#REF!=10,Audit!#REF!,"")</f>
        <v>#REF!</v>
      </c>
      <c r="BE710" s="50" t="e">
        <f>VLOOKUP(Audit!#REF!,$V$13:$AE$22,9,FALSE) &amp; IF(Audit!#REF!=10,Audit!#REF!,"") &amp; IF(Audit!#REF!&lt;&gt;1,U710,"")</f>
        <v>#REF!</v>
      </c>
      <c r="BF710" s="47" t="e">
        <f t="shared" si="356"/>
        <v>#REF!</v>
      </c>
      <c r="BG710" s="50" t="e">
        <f>VLOOKUP(Audit!#REF!,$V$3:$AE$12,10,FALSE) &amp; Audit!#REF! &amp; IF(Audit!#REF!=10,Audit!#REF!,"")</f>
        <v>#REF!</v>
      </c>
      <c r="BH710" s="50" t="e">
        <f>VLOOKUP(Audit!#REF!,$V$13:$AE$22,10,FALSE) &amp; IF(Audit!#REF!=10,Audit!#REF!,"") &amp; IF(Audit!#REF!&lt;&gt;1,U710,"")</f>
        <v>#REF!</v>
      </c>
      <c r="BI710" s="47" t="e">
        <f t="shared" si="357"/>
        <v>#REF!</v>
      </c>
      <c r="BJ710" s="48" t="str">
        <f t="shared" si="358"/>
        <v/>
      </c>
      <c r="BK710" s="48" t="str">
        <f t="shared" si="359"/>
        <v/>
      </c>
      <c r="BL710" s="48" t="str">
        <f t="shared" si="360"/>
        <v/>
      </c>
      <c r="BM710" s="48" t="str">
        <f t="shared" si="361"/>
        <v/>
      </c>
      <c r="BN710" s="48" t="str">
        <f t="shared" si="362"/>
        <v/>
      </c>
      <c r="BO710" s="48" t="str">
        <f t="shared" si="363"/>
        <v/>
      </c>
      <c r="BP710" s="48" t="str">
        <f t="shared" si="364"/>
        <v/>
      </c>
      <c r="BQ710" s="48" t="str">
        <f t="shared" si="365"/>
        <v/>
      </c>
      <c r="BR710" s="48" t="str">
        <f t="shared" si="366"/>
        <v/>
      </c>
      <c r="BS710" s="48" t="str">
        <f t="shared" si="367"/>
        <v/>
      </c>
      <c r="BT710" s="48" t="str">
        <f t="shared" si="368"/>
        <v/>
      </c>
      <c r="BU710" s="48" t="str">
        <f t="shared" si="369"/>
        <v/>
      </c>
    </row>
    <row r="711" spans="1:73">
      <c r="A711" s="10" t="e">
        <f>Audit!#REF!</f>
        <v>#REF!</v>
      </c>
      <c r="B711" s="10" t="e">
        <f t="shared" si="340"/>
        <v>#REF!</v>
      </c>
      <c r="C711" s="17" t="e">
        <f>VLOOKUP(Audit!#REF!,$V$3:$AE$12,2,FALSE) &amp; VLOOKUP(Audit!#REF!,$V$13:$AE$22,2,FALSE)&amp; IF(Audit!#REF!=10,Audit!#REF!&amp;Audit!#REF!,"")</f>
        <v>#REF!</v>
      </c>
      <c r="D711" s="17" t="e">
        <f>VLOOKUP(Audit!#REF!,$V$3:$AE$12,3,FALSE) &amp; VLOOKUP(Audit!#REF!,$V$13:$AE$22,3,FALSE) &amp;IF(Audit!#REF!=10,Audit!#REF!&amp;Audit!#REF!,"")</f>
        <v>#REF!</v>
      </c>
      <c r="E711" s="17" t="e">
        <f>VLOOKUP(Audit!#REF!,$V$3:$AE$12,4,FALSE)&amp; Audit!#REF! &amp; VLOOKUP(Audit!#REF!,$V$13:$AE$22,4,FALSE)&amp; IF(Audit!#REF!=10,Audit!#REF!&amp;Audit!#REF!,"")</f>
        <v>#REF!</v>
      </c>
      <c r="F711" s="17" t="e">
        <f>VLOOKUP(Audit!#REF!,$V$3:$AE$12,5,FALSE) &amp; VLOOKUP(Audit!#REF!,$V$13:$AE$22,5,FALSE)&amp; IF(Audit!#REF!=10,Audit!#REF!&amp;Audit!#REF!,"")</f>
        <v>#REF!</v>
      </c>
      <c r="G711" s="17" t="e">
        <f>VLOOKUP(Audit!#REF!,$V$3:$AE$12,6,FALSE) &amp; VLOOKUP(Audit!#REF!,$V$13:$AE$22,6,FALSE)&amp; IF(Audit!#REF!=10,Audit!#REF!&amp;Audit!#REF!,"")</f>
        <v>#REF!</v>
      </c>
      <c r="H711" s="17" t="e">
        <f>VLOOKUP(Audit!#REF!,$V$3:$AE$12,7,FALSE) &amp; VLOOKUP(Audit!#REF!,$V$13:$AE$22,7,FALSE)&amp;IF(Audit!#REF!=10,Audit!#REF!&amp;Audit!#REF!,"")</f>
        <v>#REF!</v>
      </c>
      <c r="I711" s="17" t="e">
        <f>VLOOKUP(Audit!#REF!,$V$3:$AE$12,8,FALSE) &amp; Audit!#REF! &amp; VLOOKUP(Audit!#REF!,$V$13:$AE$22,8,FALSE)&amp;IF(Audit!#REF!=10,Audit!#REF!&amp;Audit!#REF!,"")</f>
        <v>#REF!</v>
      </c>
      <c r="J711" s="17" t="e">
        <f>VLOOKUP(Audit!#REF!,$V$3:$AE$12,9,FALSE) &amp; VLOOKUP(Audit!#REF!,$V$13:$AE$22,9,FALSE) &amp; IF(Audit!#REF!=10,Audit!#REF!&amp;Audit!#REF!,"") &amp; IF(Audit!#REF!&lt;&gt;1,U711,"")</f>
        <v>#REF!</v>
      </c>
      <c r="K711" s="17" t="e">
        <f>VLOOKUP(Audit!#REF!,$V$3:$AE$12,10,FALSE) &amp; Audit!#REF! &amp; VLOOKUP(Audit!#REF!,$V$13:$AE$22,10,FALSE) &amp; IF(Audit!#REF!=10,Audit!#REF!&amp;Audit!#REF!,"") &amp; IF(Audit!#REF!&lt;&gt;1,U711,"")</f>
        <v>#REF!</v>
      </c>
      <c r="L711" s="10" t="e">
        <f>Audit!#REF!</f>
        <v>#REF!</v>
      </c>
      <c r="M711" s="10" t="e">
        <f t="shared" si="341"/>
        <v>#REF!</v>
      </c>
      <c r="N711" s="10" t="e">
        <f t="shared" si="342"/>
        <v>#REF!</v>
      </c>
      <c r="O711" s="10" t="e">
        <f t="shared" si="343"/>
        <v>#REF!</v>
      </c>
      <c r="P711" s="10" t="e">
        <f t="shared" si="344"/>
        <v>#REF!</v>
      </c>
      <c r="Q711" s="10" t="e">
        <f t="shared" si="345"/>
        <v>#REF!</v>
      </c>
      <c r="R711" s="10" t="e">
        <f t="shared" si="346"/>
        <v>#REF!</v>
      </c>
      <c r="S711" s="10" t="e">
        <f t="shared" si="347"/>
        <v>#REF!</v>
      </c>
      <c r="T711" s="10" t="e">
        <f t="shared" si="348"/>
        <v>#REF!</v>
      </c>
      <c r="U711" s="17" t="e">
        <f>IF(Audit!#REF!="","",VLOOKUP(Audit!#REF!,$W$26:$X$35,2,FALSE)) &amp; Audit!#REF! &amp; IF(Audit!#REF!="","",IF(Audit!#REF!&lt;=1.4,VLOOKUP(Audit!#REF!,$W$38:X756,2,FALSE),VLOOKUP(Audit!#REF!,$W$51:$X$61,2,FALSE))) &amp; IF(Audit!#REF!="","",VLOOKUP(Audit!#REF!,$Y$26:$Z$35,2,FALSE) &amp; Audit!#REF! &amp; IF(Audit!#REF!="","",IF(Audit!#REF!&lt;=1.4,VLOOKUP(Audit!#REF!,$Y$38:$Z$48,2,FALSE),VLOOKUP(Audit!#REF!,$Y$51:$Z$61,2,FALSE))))</f>
        <v>#REF!</v>
      </c>
      <c r="V711" s="21"/>
      <c r="AH711" s="49" t="e">
        <f>Audit!#REF!</f>
        <v>#REF!</v>
      </c>
      <c r="AI711" s="50" t="e">
        <f>VLOOKUP(Audit!#REF!,$V$3:$AE$12,2,FALSE)&amp; IF(Audit!#REF!=10,Audit!#REF!,"")</f>
        <v>#REF!</v>
      </c>
      <c r="AJ711" s="50" t="e">
        <f>VLOOKUP(Audit!#REF!,$V$13:$AE$22,2,FALSE)&amp; IF(Audit!#REF!=10,Audit!#REF!,"")</f>
        <v>#REF!</v>
      </c>
      <c r="AK711" s="47" t="e">
        <f t="shared" si="349"/>
        <v>#REF!</v>
      </c>
      <c r="AL711" s="50" t="e">
        <f>VLOOKUP(Audit!#REF!,$V$3:$AE$12,3,FALSE)&amp; IF(Audit!#REF!=10,Audit!#REF!,"")</f>
        <v>#REF!</v>
      </c>
      <c r="AM711" s="50" t="e">
        <f>VLOOKUP(Audit!#REF!,$V$13:$AE$22,3,FALSE)&amp; IF(Audit!#REF!=10,Audit!#REF!,"")</f>
        <v>#REF!</v>
      </c>
      <c r="AN711" s="47" t="e">
        <f t="shared" si="350"/>
        <v>#REF!</v>
      </c>
      <c r="AO711" s="50" t="e">
        <f>VLOOKUP(Audit!#REF!,$V$3:$AE$12,4,FALSE) &amp;  Audit!#REF! &amp; IF(Audit!#REF!=10,Audit!#REF!,"")</f>
        <v>#REF!</v>
      </c>
      <c r="AP711" s="50" t="e">
        <f>VLOOKUP(Audit!#REF!,$V$13:$AE$22,4,FALSE)&amp; IF(Audit!#REF!=10,Audit!#REF!,"")</f>
        <v>#REF!</v>
      </c>
      <c r="AQ711" s="47" t="e">
        <f t="shared" si="351"/>
        <v>#REF!</v>
      </c>
      <c r="AR711" s="50" t="e">
        <f>VLOOKUP(Audit!#REF!,$V$3:$AE$12,5,FALSE)&amp; IF(Audit!#REF!=10,Audit!#REF!,"")</f>
        <v>#REF!</v>
      </c>
      <c r="AS711" s="50" t="e">
        <f>VLOOKUP(Audit!#REF!,$V$13:$AE$22,5,FALSE)&amp; IF(Audit!#REF!=10,Audit!#REF!,"")</f>
        <v>#REF!</v>
      </c>
      <c r="AT711" s="47" t="e">
        <f t="shared" si="352"/>
        <v>#REF!</v>
      </c>
      <c r="AU711" s="50" t="e">
        <f>VLOOKUP(Audit!#REF!,$V$3:$AE$12,6,FALSE)&amp; IF(Audit!#REF!=10,Audit!#REF!,"")</f>
        <v>#REF!</v>
      </c>
      <c r="AV711" s="50" t="e">
        <f>VLOOKUP(Audit!#REF!,$V$13:$AE$22,6,FALSE)&amp; IF(Audit!#REF!=10,Audit!#REF!,"")</f>
        <v>#REF!</v>
      </c>
      <c r="AW711" s="47" t="e">
        <f t="shared" si="353"/>
        <v>#REF!</v>
      </c>
      <c r="AX711" s="50" t="e">
        <f>VLOOKUP(Audit!#REF!,$V$3:$AE$12,7,FALSE)&amp; IF(Audit!#REF!=10,Audit!#REF!,"")</f>
        <v>#REF!</v>
      </c>
      <c r="AY711" s="50" t="e">
        <f>VLOOKUP(Audit!#REF!,$V$13:$AE$22,7,FALSE) &amp; IF(Audit!#REF!=10,Audit!#REF!,"")</f>
        <v>#REF!</v>
      </c>
      <c r="AZ711" s="47" t="e">
        <f t="shared" si="354"/>
        <v>#REF!</v>
      </c>
      <c r="BA711" s="50" t="e">
        <f>VLOOKUP(Audit!#REF!,$V$3:$AE$12,8,FALSE)&amp; Audit!#REF! &amp; IF(Audit!#REF!=10,Audit!#REF!,"")</f>
        <v>#REF!</v>
      </c>
      <c r="BB711" s="50" t="e">
        <f>VLOOKUP(Audit!#REF!,$V$13:$AE$22,8,FALSE) &amp; IF(Audit!#REF!=10,Audit!#REF!,"")</f>
        <v>#REF!</v>
      </c>
      <c r="BC711" s="47" t="e">
        <f t="shared" si="355"/>
        <v>#REF!</v>
      </c>
      <c r="BD711" s="50" t="e">
        <f>VLOOKUP(Audit!#REF!,$V$3:$AE$12,9,FALSE)&amp; IF(Audit!#REF!=10,Audit!#REF!,"")</f>
        <v>#REF!</v>
      </c>
      <c r="BE711" s="50" t="e">
        <f>VLOOKUP(Audit!#REF!,$V$13:$AE$22,9,FALSE) &amp; IF(Audit!#REF!=10,Audit!#REF!,"") &amp; IF(Audit!#REF!&lt;&gt;1,U711,"")</f>
        <v>#REF!</v>
      </c>
      <c r="BF711" s="47" t="e">
        <f t="shared" si="356"/>
        <v>#REF!</v>
      </c>
      <c r="BG711" s="50" t="e">
        <f>VLOOKUP(Audit!#REF!,$V$3:$AE$12,10,FALSE) &amp; Audit!#REF! &amp; IF(Audit!#REF!=10,Audit!#REF!,"")</f>
        <v>#REF!</v>
      </c>
      <c r="BH711" s="50" t="e">
        <f>VLOOKUP(Audit!#REF!,$V$13:$AE$22,10,FALSE) &amp; IF(Audit!#REF!=10,Audit!#REF!,"") &amp; IF(Audit!#REF!&lt;&gt;1,U711,"")</f>
        <v>#REF!</v>
      </c>
      <c r="BI711" s="47" t="e">
        <f t="shared" si="357"/>
        <v>#REF!</v>
      </c>
      <c r="BJ711" s="48" t="str">
        <f t="shared" si="358"/>
        <v/>
      </c>
      <c r="BK711" s="48" t="str">
        <f t="shared" si="359"/>
        <v/>
      </c>
      <c r="BL711" s="48" t="str">
        <f t="shared" si="360"/>
        <v/>
      </c>
      <c r="BM711" s="48" t="str">
        <f t="shared" si="361"/>
        <v/>
      </c>
      <c r="BN711" s="48" t="str">
        <f t="shared" si="362"/>
        <v/>
      </c>
      <c r="BO711" s="48" t="str">
        <f t="shared" si="363"/>
        <v/>
      </c>
      <c r="BP711" s="48" t="str">
        <f t="shared" si="364"/>
        <v/>
      </c>
      <c r="BQ711" s="48" t="str">
        <f t="shared" si="365"/>
        <v/>
      </c>
      <c r="BR711" s="48" t="str">
        <f t="shared" si="366"/>
        <v/>
      </c>
      <c r="BS711" s="48" t="str">
        <f t="shared" si="367"/>
        <v/>
      </c>
      <c r="BT711" s="48" t="str">
        <f t="shared" si="368"/>
        <v/>
      </c>
      <c r="BU711" s="48" t="str">
        <f t="shared" si="369"/>
        <v/>
      </c>
    </row>
    <row r="712" spans="1:73">
      <c r="A712" s="10" t="e">
        <f>Audit!#REF!</f>
        <v>#REF!</v>
      </c>
      <c r="B712" s="10" t="e">
        <f t="shared" si="340"/>
        <v>#REF!</v>
      </c>
      <c r="C712" s="17" t="e">
        <f>VLOOKUP(Audit!#REF!,$V$3:$AE$12,2,FALSE) &amp; VLOOKUP(Audit!#REF!,$V$13:$AE$22,2,FALSE)&amp; IF(Audit!#REF!=10,Audit!#REF!&amp;Audit!#REF!,"")</f>
        <v>#REF!</v>
      </c>
      <c r="D712" s="17" t="e">
        <f>VLOOKUP(Audit!#REF!,$V$3:$AE$12,3,FALSE) &amp; VLOOKUP(Audit!#REF!,$V$13:$AE$22,3,FALSE) &amp;IF(Audit!#REF!=10,Audit!#REF!&amp;Audit!#REF!,"")</f>
        <v>#REF!</v>
      </c>
      <c r="E712" s="17" t="e">
        <f>VLOOKUP(Audit!#REF!,$V$3:$AE$12,4,FALSE)&amp; Audit!#REF! &amp; VLOOKUP(Audit!#REF!,$V$13:$AE$22,4,FALSE)&amp; IF(Audit!#REF!=10,Audit!#REF!&amp;Audit!#REF!,"")</f>
        <v>#REF!</v>
      </c>
      <c r="F712" s="17" t="e">
        <f>VLOOKUP(Audit!#REF!,$V$3:$AE$12,5,FALSE) &amp; VLOOKUP(Audit!#REF!,$V$13:$AE$22,5,FALSE)&amp; IF(Audit!#REF!=10,Audit!#REF!&amp;Audit!#REF!,"")</f>
        <v>#REF!</v>
      </c>
      <c r="G712" s="17" t="e">
        <f>VLOOKUP(Audit!#REF!,$V$3:$AE$12,6,FALSE) &amp; VLOOKUP(Audit!#REF!,$V$13:$AE$22,6,FALSE)&amp; IF(Audit!#REF!=10,Audit!#REF!&amp;Audit!#REF!,"")</f>
        <v>#REF!</v>
      </c>
      <c r="H712" s="17" t="e">
        <f>VLOOKUP(Audit!#REF!,$V$3:$AE$12,7,FALSE) &amp; VLOOKUP(Audit!#REF!,$V$13:$AE$22,7,FALSE)&amp;IF(Audit!#REF!=10,Audit!#REF!&amp;Audit!#REF!,"")</f>
        <v>#REF!</v>
      </c>
      <c r="I712" s="17" t="e">
        <f>VLOOKUP(Audit!#REF!,$V$3:$AE$12,8,FALSE) &amp; Audit!#REF! &amp; VLOOKUP(Audit!#REF!,$V$13:$AE$22,8,FALSE)&amp;IF(Audit!#REF!=10,Audit!#REF!&amp;Audit!#REF!,"")</f>
        <v>#REF!</v>
      </c>
      <c r="J712" s="17" t="e">
        <f>VLOOKUP(Audit!#REF!,$V$3:$AE$12,9,FALSE) &amp; VLOOKUP(Audit!#REF!,$V$13:$AE$22,9,FALSE) &amp; IF(Audit!#REF!=10,Audit!#REF!&amp;Audit!#REF!,"") &amp; IF(Audit!#REF!&lt;&gt;1,U712,"")</f>
        <v>#REF!</v>
      </c>
      <c r="K712" s="17" t="e">
        <f>VLOOKUP(Audit!#REF!,$V$3:$AE$12,10,FALSE) &amp; Audit!#REF! &amp; VLOOKUP(Audit!#REF!,$V$13:$AE$22,10,FALSE) &amp; IF(Audit!#REF!=10,Audit!#REF!&amp;Audit!#REF!,"") &amp; IF(Audit!#REF!&lt;&gt;1,U712,"")</f>
        <v>#REF!</v>
      </c>
      <c r="L712" s="10" t="e">
        <f>Audit!#REF!</f>
        <v>#REF!</v>
      </c>
      <c r="M712" s="10" t="e">
        <f t="shared" si="341"/>
        <v>#REF!</v>
      </c>
      <c r="N712" s="10" t="e">
        <f t="shared" si="342"/>
        <v>#REF!</v>
      </c>
      <c r="O712" s="10" t="e">
        <f t="shared" si="343"/>
        <v>#REF!</v>
      </c>
      <c r="P712" s="10" t="e">
        <f t="shared" si="344"/>
        <v>#REF!</v>
      </c>
      <c r="Q712" s="10" t="e">
        <f t="shared" si="345"/>
        <v>#REF!</v>
      </c>
      <c r="R712" s="10" t="e">
        <f t="shared" si="346"/>
        <v>#REF!</v>
      </c>
      <c r="S712" s="10" t="e">
        <f t="shared" si="347"/>
        <v>#REF!</v>
      </c>
      <c r="T712" s="10" t="e">
        <f t="shared" si="348"/>
        <v>#REF!</v>
      </c>
      <c r="U712" s="17" t="e">
        <f>IF(Audit!#REF!="","",VLOOKUP(Audit!#REF!,$W$26:$X$35,2,FALSE)) &amp; Audit!#REF! &amp; IF(Audit!#REF!="","",IF(Audit!#REF!&lt;=1.4,VLOOKUP(Audit!#REF!,$W$38:X757,2,FALSE),VLOOKUP(Audit!#REF!,$W$51:$X$61,2,FALSE))) &amp; IF(Audit!#REF!="","",VLOOKUP(Audit!#REF!,$Y$26:$Z$35,2,FALSE) &amp; Audit!#REF! &amp; IF(Audit!#REF!="","",IF(Audit!#REF!&lt;=1.4,VLOOKUP(Audit!#REF!,$Y$38:$Z$48,2,FALSE),VLOOKUP(Audit!#REF!,$Y$51:$Z$61,2,FALSE))))</f>
        <v>#REF!</v>
      </c>
      <c r="V712" s="21"/>
      <c r="AH712" s="49" t="e">
        <f>Audit!#REF!</f>
        <v>#REF!</v>
      </c>
      <c r="AI712" s="50" t="e">
        <f>VLOOKUP(Audit!#REF!,$V$3:$AE$12,2,FALSE)&amp; IF(Audit!#REF!=10,Audit!#REF!,"")</f>
        <v>#REF!</v>
      </c>
      <c r="AJ712" s="50" t="e">
        <f>VLOOKUP(Audit!#REF!,$V$13:$AE$22,2,FALSE)&amp; IF(Audit!#REF!=10,Audit!#REF!,"")</f>
        <v>#REF!</v>
      </c>
      <c r="AK712" s="47" t="e">
        <f t="shared" si="349"/>
        <v>#REF!</v>
      </c>
      <c r="AL712" s="50" t="e">
        <f>VLOOKUP(Audit!#REF!,$V$3:$AE$12,3,FALSE)&amp; IF(Audit!#REF!=10,Audit!#REF!,"")</f>
        <v>#REF!</v>
      </c>
      <c r="AM712" s="50" t="e">
        <f>VLOOKUP(Audit!#REF!,$V$13:$AE$22,3,FALSE)&amp; IF(Audit!#REF!=10,Audit!#REF!,"")</f>
        <v>#REF!</v>
      </c>
      <c r="AN712" s="47" t="e">
        <f t="shared" si="350"/>
        <v>#REF!</v>
      </c>
      <c r="AO712" s="50" t="e">
        <f>VLOOKUP(Audit!#REF!,$V$3:$AE$12,4,FALSE) &amp;  Audit!#REF! &amp; IF(Audit!#REF!=10,Audit!#REF!,"")</f>
        <v>#REF!</v>
      </c>
      <c r="AP712" s="50" t="e">
        <f>VLOOKUP(Audit!#REF!,$V$13:$AE$22,4,FALSE)&amp; IF(Audit!#REF!=10,Audit!#REF!,"")</f>
        <v>#REF!</v>
      </c>
      <c r="AQ712" s="47" t="e">
        <f t="shared" si="351"/>
        <v>#REF!</v>
      </c>
      <c r="AR712" s="50" t="e">
        <f>VLOOKUP(Audit!#REF!,$V$3:$AE$12,5,FALSE)&amp; IF(Audit!#REF!=10,Audit!#REF!,"")</f>
        <v>#REF!</v>
      </c>
      <c r="AS712" s="50" t="e">
        <f>VLOOKUP(Audit!#REF!,$V$13:$AE$22,5,FALSE)&amp; IF(Audit!#REF!=10,Audit!#REF!,"")</f>
        <v>#REF!</v>
      </c>
      <c r="AT712" s="47" t="e">
        <f t="shared" si="352"/>
        <v>#REF!</v>
      </c>
      <c r="AU712" s="50" t="e">
        <f>VLOOKUP(Audit!#REF!,$V$3:$AE$12,6,FALSE)&amp; IF(Audit!#REF!=10,Audit!#REF!,"")</f>
        <v>#REF!</v>
      </c>
      <c r="AV712" s="50" t="e">
        <f>VLOOKUP(Audit!#REF!,$V$13:$AE$22,6,FALSE)&amp; IF(Audit!#REF!=10,Audit!#REF!,"")</f>
        <v>#REF!</v>
      </c>
      <c r="AW712" s="47" t="e">
        <f t="shared" si="353"/>
        <v>#REF!</v>
      </c>
      <c r="AX712" s="50" t="e">
        <f>VLOOKUP(Audit!#REF!,$V$3:$AE$12,7,FALSE)&amp; IF(Audit!#REF!=10,Audit!#REF!,"")</f>
        <v>#REF!</v>
      </c>
      <c r="AY712" s="50" t="e">
        <f>VLOOKUP(Audit!#REF!,$V$13:$AE$22,7,FALSE) &amp; IF(Audit!#REF!=10,Audit!#REF!,"")</f>
        <v>#REF!</v>
      </c>
      <c r="AZ712" s="47" t="e">
        <f t="shared" si="354"/>
        <v>#REF!</v>
      </c>
      <c r="BA712" s="50" t="e">
        <f>VLOOKUP(Audit!#REF!,$V$3:$AE$12,8,FALSE)&amp; Audit!#REF! &amp; IF(Audit!#REF!=10,Audit!#REF!,"")</f>
        <v>#REF!</v>
      </c>
      <c r="BB712" s="50" t="e">
        <f>VLOOKUP(Audit!#REF!,$V$13:$AE$22,8,FALSE) &amp; IF(Audit!#REF!=10,Audit!#REF!,"")</f>
        <v>#REF!</v>
      </c>
      <c r="BC712" s="47" t="e">
        <f t="shared" si="355"/>
        <v>#REF!</v>
      </c>
      <c r="BD712" s="50" t="e">
        <f>VLOOKUP(Audit!#REF!,$V$3:$AE$12,9,FALSE)&amp; IF(Audit!#REF!=10,Audit!#REF!,"")</f>
        <v>#REF!</v>
      </c>
      <c r="BE712" s="50" t="e">
        <f>VLOOKUP(Audit!#REF!,$V$13:$AE$22,9,FALSE) &amp; IF(Audit!#REF!=10,Audit!#REF!,"") &amp; IF(Audit!#REF!&lt;&gt;1,U712,"")</f>
        <v>#REF!</v>
      </c>
      <c r="BF712" s="47" t="e">
        <f t="shared" si="356"/>
        <v>#REF!</v>
      </c>
      <c r="BG712" s="50" t="e">
        <f>VLOOKUP(Audit!#REF!,$V$3:$AE$12,10,FALSE) &amp; Audit!#REF! &amp; IF(Audit!#REF!=10,Audit!#REF!,"")</f>
        <v>#REF!</v>
      </c>
      <c r="BH712" s="50" t="e">
        <f>VLOOKUP(Audit!#REF!,$V$13:$AE$22,10,FALSE) &amp; IF(Audit!#REF!=10,Audit!#REF!,"") &amp; IF(Audit!#REF!&lt;&gt;1,U712,"")</f>
        <v>#REF!</v>
      </c>
      <c r="BI712" s="47" t="e">
        <f t="shared" si="357"/>
        <v>#REF!</v>
      </c>
      <c r="BJ712" s="48" t="str">
        <f t="shared" si="358"/>
        <v/>
      </c>
      <c r="BK712" s="48" t="str">
        <f t="shared" si="359"/>
        <v/>
      </c>
      <c r="BL712" s="48" t="str">
        <f t="shared" si="360"/>
        <v/>
      </c>
      <c r="BM712" s="48" t="str">
        <f t="shared" si="361"/>
        <v/>
      </c>
      <c r="BN712" s="48" t="str">
        <f t="shared" si="362"/>
        <v/>
      </c>
      <c r="BO712" s="48" t="str">
        <f t="shared" si="363"/>
        <v/>
      </c>
      <c r="BP712" s="48" t="str">
        <f t="shared" si="364"/>
        <v/>
      </c>
      <c r="BQ712" s="48" t="str">
        <f t="shared" si="365"/>
        <v/>
      </c>
      <c r="BR712" s="48" t="str">
        <f t="shared" si="366"/>
        <v/>
      </c>
      <c r="BS712" s="48" t="str">
        <f t="shared" si="367"/>
        <v/>
      </c>
      <c r="BT712" s="48" t="str">
        <f t="shared" si="368"/>
        <v/>
      </c>
      <c r="BU712" s="48" t="str">
        <f t="shared" si="369"/>
        <v/>
      </c>
    </row>
    <row r="713" spans="1:73">
      <c r="A713" s="10" t="e">
        <f>Audit!#REF!</f>
        <v>#REF!</v>
      </c>
      <c r="B713" s="10" t="e">
        <f t="shared" si="340"/>
        <v>#REF!</v>
      </c>
      <c r="C713" s="17" t="e">
        <f>VLOOKUP(Audit!#REF!,$V$3:$AE$12,2,FALSE) &amp; VLOOKUP(Audit!#REF!,$V$13:$AE$22,2,FALSE)&amp; IF(Audit!#REF!=10,Audit!#REF!&amp;Audit!#REF!,"")</f>
        <v>#REF!</v>
      </c>
      <c r="D713" s="17" t="e">
        <f>VLOOKUP(Audit!#REF!,$V$3:$AE$12,3,FALSE) &amp; VLOOKUP(Audit!#REF!,$V$13:$AE$22,3,FALSE) &amp;IF(Audit!#REF!=10,Audit!#REF!&amp;Audit!#REF!,"")</f>
        <v>#REF!</v>
      </c>
      <c r="E713" s="17" t="e">
        <f>VLOOKUP(Audit!#REF!,$V$3:$AE$12,4,FALSE)&amp; Audit!#REF! &amp; VLOOKUP(Audit!#REF!,$V$13:$AE$22,4,FALSE)&amp; IF(Audit!#REF!=10,Audit!#REF!&amp;Audit!#REF!,"")</f>
        <v>#REF!</v>
      </c>
      <c r="F713" s="17" t="e">
        <f>VLOOKUP(Audit!#REF!,$V$3:$AE$12,5,FALSE) &amp; VLOOKUP(Audit!#REF!,$V$13:$AE$22,5,FALSE)&amp; IF(Audit!#REF!=10,Audit!#REF!&amp;Audit!#REF!,"")</f>
        <v>#REF!</v>
      </c>
      <c r="G713" s="17" t="e">
        <f>VLOOKUP(Audit!#REF!,$V$3:$AE$12,6,FALSE) &amp; VLOOKUP(Audit!#REF!,$V$13:$AE$22,6,FALSE)&amp; IF(Audit!#REF!=10,Audit!#REF!&amp;Audit!#REF!,"")</f>
        <v>#REF!</v>
      </c>
      <c r="H713" s="17" t="e">
        <f>VLOOKUP(Audit!#REF!,$V$3:$AE$12,7,FALSE) &amp; VLOOKUP(Audit!#REF!,$V$13:$AE$22,7,FALSE)&amp;IF(Audit!#REF!=10,Audit!#REF!&amp;Audit!#REF!,"")</f>
        <v>#REF!</v>
      </c>
      <c r="I713" s="17" t="e">
        <f>VLOOKUP(Audit!#REF!,$V$3:$AE$12,8,FALSE) &amp; Audit!#REF! &amp; VLOOKUP(Audit!#REF!,$V$13:$AE$22,8,FALSE)&amp;IF(Audit!#REF!=10,Audit!#REF!&amp;Audit!#REF!,"")</f>
        <v>#REF!</v>
      </c>
      <c r="J713" s="17" t="e">
        <f>VLOOKUP(Audit!#REF!,$V$3:$AE$12,9,FALSE) &amp; VLOOKUP(Audit!#REF!,$V$13:$AE$22,9,FALSE) &amp; IF(Audit!#REF!=10,Audit!#REF!&amp;Audit!#REF!,"") &amp; IF(Audit!#REF!&lt;&gt;1,U713,"")</f>
        <v>#REF!</v>
      </c>
      <c r="K713" s="17" t="e">
        <f>VLOOKUP(Audit!#REF!,$V$3:$AE$12,10,FALSE) &amp; Audit!#REF! &amp; VLOOKUP(Audit!#REF!,$V$13:$AE$22,10,FALSE) &amp; IF(Audit!#REF!=10,Audit!#REF!&amp;Audit!#REF!,"") &amp; IF(Audit!#REF!&lt;&gt;1,U713,"")</f>
        <v>#REF!</v>
      </c>
      <c r="L713" s="10" t="e">
        <f>Audit!#REF!</f>
        <v>#REF!</v>
      </c>
      <c r="M713" s="10" t="e">
        <f t="shared" si="341"/>
        <v>#REF!</v>
      </c>
      <c r="N713" s="10" t="e">
        <f t="shared" si="342"/>
        <v>#REF!</v>
      </c>
      <c r="O713" s="10" t="e">
        <f t="shared" si="343"/>
        <v>#REF!</v>
      </c>
      <c r="P713" s="10" t="e">
        <f t="shared" si="344"/>
        <v>#REF!</v>
      </c>
      <c r="Q713" s="10" t="e">
        <f t="shared" si="345"/>
        <v>#REF!</v>
      </c>
      <c r="R713" s="10" t="e">
        <f t="shared" si="346"/>
        <v>#REF!</v>
      </c>
      <c r="S713" s="10" t="e">
        <f t="shared" si="347"/>
        <v>#REF!</v>
      </c>
      <c r="T713" s="10" t="e">
        <f t="shared" si="348"/>
        <v>#REF!</v>
      </c>
      <c r="U713" s="17" t="e">
        <f>IF(Audit!#REF!="","",VLOOKUP(Audit!#REF!,$W$26:$X$35,2,FALSE)) &amp; Audit!#REF! &amp; IF(Audit!#REF!="","",IF(Audit!#REF!&lt;=1.4,VLOOKUP(Audit!#REF!,$W$38:X758,2,FALSE),VLOOKUP(Audit!#REF!,$W$51:$X$61,2,FALSE))) &amp; IF(Audit!#REF!="","",VLOOKUP(Audit!#REF!,$Y$26:$Z$35,2,FALSE) &amp; Audit!#REF! &amp; IF(Audit!#REF!="","",IF(Audit!#REF!&lt;=1.4,VLOOKUP(Audit!#REF!,$Y$38:$Z$48,2,FALSE),VLOOKUP(Audit!#REF!,$Y$51:$Z$61,2,FALSE))))</f>
        <v>#REF!</v>
      </c>
      <c r="V713" s="21"/>
      <c r="AH713" s="49" t="e">
        <f>Audit!#REF!</f>
        <v>#REF!</v>
      </c>
      <c r="AI713" s="50" t="e">
        <f>VLOOKUP(Audit!#REF!,$V$3:$AE$12,2,FALSE)&amp; IF(Audit!#REF!=10,Audit!#REF!,"")</f>
        <v>#REF!</v>
      </c>
      <c r="AJ713" s="50" t="e">
        <f>VLOOKUP(Audit!#REF!,$V$13:$AE$22,2,FALSE)&amp; IF(Audit!#REF!=10,Audit!#REF!,"")</f>
        <v>#REF!</v>
      </c>
      <c r="AK713" s="47" t="e">
        <f t="shared" si="349"/>
        <v>#REF!</v>
      </c>
      <c r="AL713" s="50" t="e">
        <f>VLOOKUP(Audit!#REF!,$V$3:$AE$12,3,FALSE)&amp; IF(Audit!#REF!=10,Audit!#REF!,"")</f>
        <v>#REF!</v>
      </c>
      <c r="AM713" s="50" t="e">
        <f>VLOOKUP(Audit!#REF!,$V$13:$AE$22,3,FALSE)&amp; IF(Audit!#REF!=10,Audit!#REF!,"")</f>
        <v>#REF!</v>
      </c>
      <c r="AN713" s="47" t="e">
        <f t="shared" si="350"/>
        <v>#REF!</v>
      </c>
      <c r="AO713" s="50" t="e">
        <f>VLOOKUP(Audit!#REF!,$V$3:$AE$12,4,FALSE) &amp;  Audit!#REF! &amp; IF(Audit!#REF!=10,Audit!#REF!,"")</f>
        <v>#REF!</v>
      </c>
      <c r="AP713" s="50" t="e">
        <f>VLOOKUP(Audit!#REF!,$V$13:$AE$22,4,FALSE)&amp; IF(Audit!#REF!=10,Audit!#REF!,"")</f>
        <v>#REF!</v>
      </c>
      <c r="AQ713" s="47" t="e">
        <f t="shared" si="351"/>
        <v>#REF!</v>
      </c>
      <c r="AR713" s="50" t="e">
        <f>VLOOKUP(Audit!#REF!,$V$3:$AE$12,5,FALSE)&amp; IF(Audit!#REF!=10,Audit!#REF!,"")</f>
        <v>#REF!</v>
      </c>
      <c r="AS713" s="50" t="e">
        <f>VLOOKUP(Audit!#REF!,$V$13:$AE$22,5,FALSE)&amp; IF(Audit!#REF!=10,Audit!#REF!,"")</f>
        <v>#REF!</v>
      </c>
      <c r="AT713" s="47" t="e">
        <f t="shared" si="352"/>
        <v>#REF!</v>
      </c>
      <c r="AU713" s="50" t="e">
        <f>VLOOKUP(Audit!#REF!,$V$3:$AE$12,6,FALSE)&amp; IF(Audit!#REF!=10,Audit!#REF!,"")</f>
        <v>#REF!</v>
      </c>
      <c r="AV713" s="50" t="e">
        <f>VLOOKUP(Audit!#REF!,$V$13:$AE$22,6,FALSE)&amp; IF(Audit!#REF!=10,Audit!#REF!,"")</f>
        <v>#REF!</v>
      </c>
      <c r="AW713" s="47" t="e">
        <f t="shared" si="353"/>
        <v>#REF!</v>
      </c>
      <c r="AX713" s="50" t="e">
        <f>VLOOKUP(Audit!#REF!,$V$3:$AE$12,7,FALSE)&amp; IF(Audit!#REF!=10,Audit!#REF!,"")</f>
        <v>#REF!</v>
      </c>
      <c r="AY713" s="50" t="e">
        <f>VLOOKUP(Audit!#REF!,$V$13:$AE$22,7,FALSE) &amp; IF(Audit!#REF!=10,Audit!#REF!,"")</f>
        <v>#REF!</v>
      </c>
      <c r="AZ713" s="47" t="e">
        <f t="shared" si="354"/>
        <v>#REF!</v>
      </c>
      <c r="BA713" s="50" t="e">
        <f>VLOOKUP(Audit!#REF!,$V$3:$AE$12,8,FALSE)&amp; Audit!#REF! &amp; IF(Audit!#REF!=10,Audit!#REF!,"")</f>
        <v>#REF!</v>
      </c>
      <c r="BB713" s="50" t="e">
        <f>VLOOKUP(Audit!#REF!,$V$13:$AE$22,8,FALSE) &amp; IF(Audit!#REF!=10,Audit!#REF!,"")</f>
        <v>#REF!</v>
      </c>
      <c r="BC713" s="47" t="e">
        <f t="shared" si="355"/>
        <v>#REF!</v>
      </c>
      <c r="BD713" s="50" t="e">
        <f>VLOOKUP(Audit!#REF!,$V$3:$AE$12,9,FALSE)&amp; IF(Audit!#REF!=10,Audit!#REF!,"")</f>
        <v>#REF!</v>
      </c>
      <c r="BE713" s="50" t="e">
        <f>VLOOKUP(Audit!#REF!,$V$13:$AE$22,9,FALSE) &amp; IF(Audit!#REF!=10,Audit!#REF!,"") &amp; IF(Audit!#REF!&lt;&gt;1,U713,"")</f>
        <v>#REF!</v>
      </c>
      <c r="BF713" s="47" t="e">
        <f t="shared" si="356"/>
        <v>#REF!</v>
      </c>
      <c r="BG713" s="50" t="e">
        <f>VLOOKUP(Audit!#REF!,$V$3:$AE$12,10,FALSE) &amp; Audit!#REF! &amp; IF(Audit!#REF!=10,Audit!#REF!,"")</f>
        <v>#REF!</v>
      </c>
      <c r="BH713" s="50" t="e">
        <f>VLOOKUP(Audit!#REF!,$V$13:$AE$22,10,FALSE) &amp; IF(Audit!#REF!=10,Audit!#REF!,"") &amp; IF(Audit!#REF!&lt;&gt;1,U713,"")</f>
        <v>#REF!</v>
      </c>
      <c r="BI713" s="47" t="e">
        <f t="shared" si="357"/>
        <v>#REF!</v>
      </c>
      <c r="BJ713" s="48" t="str">
        <f t="shared" si="358"/>
        <v/>
      </c>
      <c r="BK713" s="48" t="str">
        <f t="shared" si="359"/>
        <v/>
      </c>
      <c r="BL713" s="48" t="str">
        <f t="shared" si="360"/>
        <v/>
      </c>
      <c r="BM713" s="48" t="str">
        <f t="shared" si="361"/>
        <v/>
      </c>
      <c r="BN713" s="48" t="str">
        <f t="shared" si="362"/>
        <v/>
      </c>
      <c r="BO713" s="48" t="str">
        <f t="shared" si="363"/>
        <v/>
      </c>
      <c r="BP713" s="48" t="str">
        <f t="shared" si="364"/>
        <v/>
      </c>
      <c r="BQ713" s="48" t="str">
        <f t="shared" si="365"/>
        <v/>
      </c>
      <c r="BR713" s="48" t="str">
        <f t="shared" si="366"/>
        <v/>
      </c>
      <c r="BS713" s="48" t="str">
        <f t="shared" si="367"/>
        <v/>
      </c>
      <c r="BT713" s="48" t="str">
        <f t="shared" si="368"/>
        <v/>
      </c>
      <c r="BU713" s="48" t="str">
        <f t="shared" si="369"/>
        <v/>
      </c>
    </row>
    <row r="714" spans="1:73">
      <c r="A714" s="10" t="e">
        <f>Audit!#REF!</f>
        <v>#REF!</v>
      </c>
      <c r="B714" s="10" t="e">
        <f t="shared" si="340"/>
        <v>#REF!</v>
      </c>
      <c r="C714" s="17" t="e">
        <f>VLOOKUP(Audit!#REF!,$V$3:$AE$12,2,FALSE) &amp; VLOOKUP(Audit!#REF!,$V$13:$AE$22,2,FALSE)&amp; IF(Audit!#REF!=10,Audit!#REF!&amp;Audit!#REF!,"")</f>
        <v>#REF!</v>
      </c>
      <c r="D714" s="17" t="e">
        <f>VLOOKUP(Audit!#REF!,$V$3:$AE$12,3,FALSE) &amp; VLOOKUP(Audit!#REF!,$V$13:$AE$22,3,FALSE) &amp;IF(Audit!#REF!=10,Audit!#REF!&amp;Audit!#REF!,"")</f>
        <v>#REF!</v>
      </c>
      <c r="E714" s="17" t="e">
        <f>VLOOKUP(Audit!#REF!,$V$3:$AE$12,4,FALSE)&amp; Audit!#REF! &amp; VLOOKUP(Audit!#REF!,$V$13:$AE$22,4,FALSE)&amp; IF(Audit!#REF!=10,Audit!#REF!&amp;Audit!#REF!,"")</f>
        <v>#REF!</v>
      </c>
      <c r="F714" s="17" t="e">
        <f>VLOOKUP(Audit!#REF!,$V$3:$AE$12,5,FALSE) &amp; VLOOKUP(Audit!#REF!,$V$13:$AE$22,5,FALSE)&amp; IF(Audit!#REF!=10,Audit!#REF!&amp;Audit!#REF!,"")</f>
        <v>#REF!</v>
      </c>
      <c r="G714" s="17" t="e">
        <f>VLOOKUP(Audit!#REF!,$V$3:$AE$12,6,FALSE) &amp; VLOOKUP(Audit!#REF!,$V$13:$AE$22,6,FALSE)&amp; IF(Audit!#REF!=10,Audit!#REF!&amp;Audit!#REF!,"")</f>
        <v>#REF!</v>
      </c>
      <c r="H714" s="17" t="e">
        <f>VLOOKUP(Audit!#REF!,$V$3:$AE$12,7,FALSE) &amp; VLOOKUP(Audit!#REF!,$V$13:$AE$22,7,FALSE)&amp;IF(Audit!#REF!=10,Audit!#REF!&amp;Audit!#REF!,"")</f>
        <v>#REF!</v>
      </c>
      <c r="I714" s="17" t="e">
        <f>VLOOKUP(Audit!#REF!,$V$3:$AE$12,8,FALSE) &amp; Audit!#REF! &amp; VLOOKUP(Audit!#REF!,$V$13:$AE$22,8,FALSE)&amp;IF(Audit!#REF!=10,Audit!#REF!&amp;Audit!#REF!,"")</f>
        <v>#REF!</v>
      </c>
      <c r="J714" s="17" t="e">
        <f>VLOOKUP(Audit!#REF!,$V$3:$AE$12,9,FALSE) &amp; VLOOKUP(Audit!#REF!,$V$13:$AE$22,9,FALSE) &amp; IF(Audit!#REF!=10,Audit!#REF!&amp;Audit!#REF!,"") &amp; IF(Audit!#REF!&lt;&gt;1,U714,"")</f>
        <v>#REF!</v>
      </c>
      <c r="K714" s="17" t="e">
        <f>VLOOKUP(Audit!#REF!,$V$3:$AE$12,10,FALSE) &amp; Audit!#REF! &amp; VLOOKUP(Audit!#REF!,$V$13:$AE$22,10,FALSE) &amp; IF(Audit!#REF!=10,Audit!#REF!&amp;Audit!#REF!,"") &amp; IF(Audit!#REF!&lt;&gt;1,U714,"")</f>
        <v>#REF!</v>
      </c>
      <c r="L714" s="10" t="e">
        <f>Audit!#REF!</f>
        <v>#REF!</v>
      </c>
      <c r="M714" s="10" t="e">
        <f t="shared" si="341"/>
        <v>#REF!</v>
      </c>
      <c r="N714" s="10" t="e">
        <f t="shared" si="342"/>
        <v>#REF!</v>
      </c>
      <c r="O714" s="10" t="e">
        <f t="shared" si="343"/>
        <v>#REF!</v>
      </c>
      <c r="P714" s="10" t="e">
        <f t="shared" si="344"/>
        <v>#REF!</v>
      </c>
      <c r="Q714" s="10" t="e">
        <f t="shared" si="345"/>
        <v>#REF!</v>
      </c>
      <c r="R714" s="10" t="e">
        <f t="shared" si="346"/>
        <v>#REF!</v>
      </c>
      <c r="S714" s="10" t="e">
        <f t="shared" si="347"/>
        <v>#REF!</v>
      </c>
      <c r="T714" s="10" t="e">
        <f t="shared" si="348"/>
        <v>#REF!</v>
      </c>
      <c r="U714" s="17" t="e">
        <f>IF(Audit!#REF!="","",VLOOKUP(Audit!#REF!,$W$26:$X$35,2,FALSE)) &amp; Audit!#REF! &amp; IF(Audit!#REF!="","",IF(Audit!#REF!&lt;=1.4,VLOOKUP(Audit!#REF!,$W$38:X759,2,FALSE),VLOOKUP(Audit!#REF!,$W$51:$X$61,2,FALSE))) &amp; IF(Audit!#REF!="","",VLOOKUP(Audit!#REF!,$Y$26:$Z$35,2,FALSE) &amp; Audit!#REF! &amp; IF(Audit!#REF!="","",IF(Audit!#REF!&lt;=1.4,VLOOKUP(Audit!#REF!,$Y$38:$Z$48,2,FALSE),VLOOKUP(Audit!#REF!,$Y$51:$Z$61,2,FALSE))))</f>
        <v>#REF!</v>
      </c>
      <c r="V714" s="21"/>
      <c r="AH714" s="49" t="e">
        <f>Audit!#REF!</f>
        <v>#REF!</v>
      </c>
      <c r="AI714" s="50" t="e">
        <f>VLOOKUP(Audit!#REF!,$V$3:$AE$12,2,FALSE)&amp; IF(Audit!#REF!=10,Audit!#REF!,"")</f>
        <v>#REF!</v>
      </c>
      <c r="AJ714" s="50" t="e">
        <f>VLOOKUP(Audit!#REF!,$V$13:$AE$22,2,FALSE)&amp; IF(Audit!#REF!=10,Audit!#REF!,"")</f>
        <v>#REF!</v>
      </c>
      <c r="AK714" s="47" t="e">
        <f t="shared" si="349"/>
        <v>#REF!</v>
      </c>
      <c r="AL714" s="50" t="e">
        <f>VLOOKUP(Audit!#REF!,$V$3:$AE$12,3,FALSE)&amp; IF(Audit!#REF!=10,Audit!#REF!,"")</f>
        <v>#REF!</v>
      </c>
      <c r="AM714" s="50" t="e">
        <f>VLOOKUP(Audit!#REF!,$V$13:$AE$22,3,FALSE)&amp; IF(Audit!#REF!=10,Audit!#REF!,"")</f>
        <v>#REF!</v>
      </c>
      <c r="AN714" s="47" t="e">
        <f t="shared" si="350"/>
        <v>#REF!</v>
      </c>
      <c r="AO714" s="50" t="e">
        <f>VLOOKUP(Audit!#REF!,$V$3:$AE$12,4,FALSE) &amp;  Audit!#REF! &amp; IF(Audit!#REF!=10,Audit!#REF!,"")</f>
        <v>#REF!</v>
      </c>
      <c r="AP714" s="50" t="e">
        <f>VLOOKUP(Audit!#REF!,$V$13:$AE$22,4,FALSE)&amp; IF(Audit!#REF!=10,Audit!#REF!,"")</f>
        <v>#REF!</v>
      </c>
      <c r="AQ714" s="47" t="e">
        <f t="shared" si="351"/>
        <v>#REF!</v>
      </c>
      <c r="AR714" s="50" t="e">
        <f>VLOOKUP(Audit!#REF!,$V$3:$AE$12,5,FALSE)&amp; IF(Audit!#REF!=10,Audit!#REF!,"")</f>
        <v>#REF!</v>
      </c>
      <c r="AS714" s="50" t="e">
        <f>VLOOKUP(Audit!#REF!,$V$13:$AE$22,5,FALSE)&amp; IF(Audit!#REF!=10,Audit!#REF!,"")</f>
        <v>#REF!</v>
      </c>
      <c r="AT714" s="47" t="e">
        <f t="shared" si="352"/>
        <v>#REF!</v>
      </c>
      <c r="AU714" s="50" t="e">
        <f>VLOOKUP(Audit!#REF!,$V$3:$AE$12,6,FALSE)&amp; IF(Audit!#REF!=10,Audit!#REF!,"")</f>
        <v>#REF!</v>
      </c>
      <c r="AV714" s="50" t="e">
        <f>VLOOKUP(Audit!#REF!,$V$13:$AE$22,6,FALSE)&amp; IF(Audit!#REF!=10,Audit!#REF!,"")</f>
        <v>#REF!</v>
      </c>
      <c r="AW714" s="47" t="e">
        <f t="shared" si="353"/>
        <v>#REF!</v>
      </c>
      <c r="AX714" s="50" t="e">
        <f>VLOOKUP(Audit!#REF!,$V$3:$AE$12,7,FALSE)&amp; IF(Audit!#REF!=10,Audit!#REF!,"")</f>
        <v>#REF!</v>
      </c>
      <c r="AY714" s="50" t="e">
        <f>VLOOKUP(Audit!#REF!,$V$13:$AE$22,7,FALSE) &amp; IF(Audit!#REF!=10,Audit!#REF!,"")</f>
        <v>#REF!</v>
      </c>
      <c r="AZ714" s="47" t="e">
        <f t="shared" si="354"/>
        <v>#REF!</v>
      </c>
      <c r="BA714" s="50" t="e">
        <f>VLOOKUP(Audit!#REF!,$V$3:$AE$12,8,FALSE)&amp; Audit!#REF! &amp; IF(Audit!#REF!=10,Audit!#REF!,"")</f>
        <v>#REF!</v>
      </c>
      <c r="BB714" s="50" t="e">
        <f>VLOOKUP(Audit!#REF!,$V$13:$AE$22,8,FALSE) &amp; IF(Audit!#REF!=10,Audit!#REF!,"")</f>
        <v>#REF!</v>
      </c>
      <c r="BC714" s="47" t="e">
        <f t="shared" si="355"/>
        <v>#REF!</v>
      </c>
      <c r="BD714" s="50" t="e">
        <f>VLOOKUP(Audit!#REF!,$V$3:$AE$12,9,FALSE)&amp; IF(Audit!#REF!=10,Audit!#REF!,"")</f>
        <v>#REF!</v>
      </c>
      <c r="BE714" s="50" t="e">
        <f>VLOOKUP(Audit!#REF!,$V$13:$AE$22,9,FALSE) &amp; IF(Audit!#REF!=10,Audit!#REF!,"") &amp; IF(Audit!#REF!&lt;&gt;1,U714,"")</f>
        <v>#REF!</v>
      </c>
      <c r="BF714" s="47" t="e">
        <f t="shared" si="356"/>
        <v>#REF!</v>
      </c>
      <c r="BG714" s="50" t="e">
        <f>VLOOKUP(Audit!#REF!,$V$3:$AE$12,10,FALSE) &amp; Audit!#REF! &amp; IF(Audit!#REF!=10,Audit!#REF!,"")</f>
        <v>#REF!</v>
      </c>
      <c r="BH714" s="50" t="e">
        <f>VLOOKUP(Audit!#REF!,$V$13:$AE$22,10,FALSE) &amp; IF(Audit!#REF!=10,Audit!#REF!,"") &amp; IF(Audit!#REF!&lt;&gt;1,U714,"")</f>
        <v>#REF!</v>
      </c>
      <c r="BI714" s="47" t="e">
        <f t="shared" si="357"/>
        <v>#REF!</v>
      </c>
      <c r="BJ714" s="48" t="str">
        <f t="shared" si="358"/>
        <v/>
      </c>
      <c r="BK714" s="48" t="str">
        <f t="shared" si="359"/>
        <v/>
      </c>
      <c r="BL714" s="48" t="str">
        <f t="shared" si="360"/>
        <v/>
      </c>
      <c r="BM714" s="48" t="str">
        <f t="shared" si="361"/>
        <v/>
      </c>
      <c r="BN714" s="48" t="str">
        <f t="shared" si="362"/>
        <v/>
      </c>
      <c r="BO714" s="48" t="str">
        <f t="shared" si="363"/>
        <v/>
      </c>
      <c r="BP714" s="48" t="str">
        <f t="shared" si="364"/>
        <v/>
      </c>
      <c r="BQ714" s="48" t="str">
        <f t="shared" si="365"/>
        <v/>
      </c>
      <c r="BR714" s="48" t="str">
        <f t="shared" si="366"/>
        <v/>
      </c>
      <c r="BS714" s="48" t="str">
        <f t="shared" si="367"/>
        <v/>
      </c>
      <c r="BT714" s="48" t="str">
        <f t="shared" si="368"/>
        <v/>
      </c>
      <c r="BU714" s="48" t="str">
        <f t="shared" si="369"/>
        <v/>
      </c>
    </row>
    <row r="715" spans="1:73">
      <c r="A715" s="10" t="e">
        <f>Audit!#REF!</f>
        <v>#REF!</v>
      </c>
      <c r="B715" s="10" t="e">
        <f t="shared" si="340"/>
        <v>#REF!</v>
      </c>
      <c r="C715" s="17" t="e">
        <f>VLOOKUP(Audit!#REF!,$V$3:$AE$12,2,FALSE) &amp; VLOOKUP(Audit!#REF!,$V$13:$AE$22,2,FALSE)&amp; IF(Audit!#REF!=10,Audit!#REF!&amp;Audit!#REF!,"")</f>
        <v>#REF!</v>
      </c>
      <c r="D715" s="17" t="e">
        <f>VLOOKUP(Audit!#REF!,$V$3:$AE$12,3,FALSE) &amp; VLOOKUP(Audit!#REF!,$V$13:$AE$22,3,FALSE) &amp;IF(Audit!#REF!=10,Audit!#REF!&amp;Audit!#REF!,"")</f>
        <v>#REF!</v>
      </c>
      <c r="E715" s="17" t="e">
        <f>VLOOKUP(Audit!#REF!,$V$3:$AE$12,4,FALSE)&amp; Audit!#REF! &amp; VLOOKUP(Audit!#REF!,$V$13:$AE$22,4,FALSE)&amp; IF(Audit!#REF!=10,Audit!#REF!&amp;Audit!#REF!,"")</f>
        <v>#REF!</v>
      </c>
      <c r="F715" s="17" t="e">
        <f>VLOOKUP(Audit!#REF!,$V$3:$AE$12,5,FALSE) &amp; VLOOKUP(Audit!#REF!,$V$13:$AE$22,5,FALSE)&amp; IF(Audit!#REF!=10,Audit!#REF!&amp;Audit!#REF!,"")</f>
        <v>#REF!</v>
      </c>
      <c r="G715" s="17" t="e">
        <f>VLOOKUP(Audit!#REF!,$V$3:$AE$12,6,FALSE) &amp; VLOOKUP(Audit!#REF!,$V$13:$AE$22,6,FALSE)&amp; IF(Audit!#REF!=10,Audit!#REF!&amp;Audit!#REF!,"")</f>
        <v>#REF!</v>
      </c>
      <c r="H715" s="17" t="e">
        <f>VLOOKUP(Audit!#REF!,$V$3:$AE$12,7,FALSE) &amp; VLOOKUP(Audit!#REF!,$V$13:$AE$22,7,FALSE)&amp;IF(Audit!#REF!=10,Audit!#REF!&amp;Audit!#REF!,"")</f>
        <v>#REF!</v>
      </c>
      <c r="I715" s="17" t="e">
        <f>VLOOKUP(Audit!#REF!,$V$3:$AE$12,8,FALSE) &amp; Audit!#REF! &amp; VLOOKUP(Audit!#REF!,$V$13:$AE$22,8,FALSE)&amp;IF(Audit!#REF!=10,Audit!#REF!&amp;Audit!#REF!,"")</f>
        <v>#REF!</v>
      </c>
      <c r="J715" s="17" t="e">
        <f>VLOOKUP(Audit!#REF!,$V$3:$AE$12,9,FALSE) &amp; VLOOKUP(Audit!#REF!,$V$13:$AE$22,9,FALSE) &amp; IF(Audit!#REF!=10,Audit!#REF!&amp;Audit!#REF!,"") &amp; IF(Audit!#REF!&lt;&gt;1,U715,"")</f>
        <v>#REF!</v>
      </c>
      <c r="K715" s="17" t="e">
        <f>VLOOKUP(Audit!#REF!,$V$3:$AE$12,10,FALSE) &amp; Audit!#REF! &amp; VLOOKUP(Audit!#REF!,$V$13:$AE$22,10,FALSE) &amp; IF(Audit!#REF!=10,Audit!#REF!&amp;Audit!#REF!,"") &amp; IF(Audit!#REF!&lt;&gt;1,U715,"")</f>
        <v>#REF!</v>
      </c>
      <c r="L715" s="10" t="e">
        <f>Audit!#REF!</f>
        <v>#REF!</v>
      </c>
      <c r="M715" s="10" t="e">
        <f t="shared" si="341"/>
        <v>#REF!</v>
      </c>
      <c r="N715" s="10" t="e">
        <f t="shared" si="342"/>
        <v>#REF!</v>
      </c>
      <c r="O715" s="10" t="e">
        <f t="shared" si="343"/>
        <v>#REF!</v>
      </c>
      <c r="P715" s="10" t="e">
        <f t="shared" si="344"/>
        <v>#REF!</v>
      </c>
      <c r="Q715" s="10" t="e">
        <f t="shared" si="345"/>
        <v>#REF!</v>
      </c>
      <c r="R715" s="10" t="e">
        <f t="shared" si="346"/>
        <v>#REF!</v>
      </c>
      <c r="S715" s="10" t="e">
        <f t="shared" si="347"/>
        <v>#REF!</v>
      </c>
      <c r="T715" s="10" t="e">
        <f t="shared" si="348"/>
        <v>#REF!</v>
      </c>
      <c r="U715" s="17" t="e">
        <f>IF(Audit!#REF!="","",VLOOKUP(Audit!#REF!,$W$26:$X$35,2,FALSE)) &amp; Audit!#REF! &amp; IF(Audit!#REF!="","",IF(Audit!#REF!&lt;=1.4,VLOOKUP(Audit!#REF!,$W$38:X760,2,FALSE),VLOOKUP(Audit!#REF!,$W$51:$X$61,2,FALSE))) &amp; IF(Audit!#REF!="","",VLOOKUP(Audit!#REF!,$Y$26:$Z$35,2,FALSE) &amp; Audit!#REF! &amp; IF(Audit!#REF!="","",IF(Audit!#REF!&lt;=1.4,VLOOKUP(Audit!#REF!,$Y$38:$Z$48,2,FALSE),VLOOKUP(Audit!#REF!,$Y$51:$Z$61,2,FALSE))))</f>
        <v>#REF!</v>
      </c>
      <c r="V715" s="21"/>
      <c r="AH715" s="49" t="e">
        <f>Audit!#REF!</f>
        <v>#REF!</v>
      </c>
      <c r="AI715" s="50" t="e">
        <f>VLOOKUP(Audit!#REF!,$V$3:$AE$12,2,FALSE)&amp; IF(Audit!#REF!=10,Audit!#REF!,"")</f>
        <v>#REF!</v>
      </c>
      <c r="AJ715" s="50" t="e">
        <f>VLOOKUP(Audit!#REF!,$V$13:$AE$22,2,FALSE)&amp; IF(Audit!#REF!=10,Audit!#REF!,"")</f>
        <v>#REF!</v>
      </c>
      <c r="AK715" s="47" t="e">
        <f t="shared" si="349"/>
        <v>#REF!</v>
      </c>
      <c r="AL715" s="50" t="e">
        <f>VLOOKUP(Audit!#REF!,$V$3:$AE$12,3,FALSE)&amp; IF(Audit!#REF!=10,Audit!#REF!,"")</f>
        <v>#REF!</v>
      </c>
      <c r="AM715" s="50" t="e">
        <f>VLOOKUP(Audit!#REF!,$V$13:$AE$22,3,FALSE)&amp; IF(Audit!#REF!=10,Audit!#REF!,"")</f>
        <v>#REF!</v>
      </c>
      <c r="AN715" s="47" t="e">
        <f t="shared" si="350"/>
        <v>#REF!</v>
      </c>
      <c r="AO715" s="50" t="e">
        <f>VLOOKUP(Audit!#REF!,$V$3:$AE$12,4,FALSE) &amp;  Audit!#REF! &amp; IF(Audit!#REF!=10,Audit!#REF!,"")</f>
        <v>#REF!</v>
      </c>
      <c r="AP715" s="50" t="e">
        <f>VLOOKUP(Audit!#REF!,$V$13:$AE$22,4,FALSE)&amp; IF(Audit!#REF!=10,Audit!#REF!,"")</f>
        <v>#REF!</v>
      </c>
      <c r="AQ715" s="47" t="e">
        <f t="shared" si="351"/>
        <v>#REF!</v>
      </c>
      <c r="AR715" s="50" t="e">
        <f>VLOOKUP(Audit!#REF!,$V$3:$AE$12,5,FALSE)&amp; IF(Audit!#REF!=10,Audit!#REF!,"")</f>
        <v>#REF!</v>
      </c>
      <c r="AS715" s="50" t="e">
        <f>VLOOKUP(Audit!#REF!,$V$13:$AE$22,5,FALSE)&amp; IF(Audit!#REF!=10,Audit!#REF!,"")</f>
        <v>#REF!</v>
      </c>
      <c r="AT715" s="47" t="e">
        <f t="shared" si="352"/>
        <v>#REF!</v>
      </c>
      <c r="AU715" s="50" t="e">
        <f>VLOOKUP(Audit!#REF!,$V$3:$AE$12,6,FALSE)&amp; IF(Audit!#REF!=10,Audit!#REF!,"")</f>
        <v>#REF!</v>
      </c>
      <c r="AV715" s="50" t="e">
        <f>VLOOKUP(Audit!#REF!,$V$13:$AE$22,6,FALSE)&amp; IF(Audit!#REF!=10,Audit!#REF!,"")</f>
        <v>#REF!</v>
      </c>
      <c r="AW715" s="47" t="e">
        <f t="shared" si="353"/>
        <v>#REF!</v>
      </c>
      <c r="AX715" s="50" t="e">
        <f>VLOOKUP(Audit!#REF!,$V$3:$AE$12,7,FALSE)&amp; IF(Audit!#REF!=10,Audit!#REF!,"")</f>
        <v>#REF!</v>
      </c>
      <c r="AY715" s="50" t="e">
        <f>VLOOKUP(Audit!#REF!,$V$13:$AE$22,7,FALSE) &amp; IF(Audit!#REF!=10,Audit!#REF!,"")</f>
        <v>#REF!</v>
      </c>
      <c r="AZ715" s="47" t="e">
        <f t="shared" si="354"/>
        <v>#REF!</v>
      </c>
      <c r="BA715" s="50" t="e">
        <f>VLOOKUP(Audit!#REF!,$V$3:$AE$12,8,FALSE)&amp; Audit!#REF! &amp; IF(Audit!#REF!=10,Audit!#REF!,"")</f>
        <v>#REF!</v>
      </c>
      <c r="BB715" s="50" t="e">
        <f>VLOOKUP(Audit!#REF!,$V$13:$AE$22,8,FALSE) &amp; IF(Audit!#REF!=10,Audit!#REF!,"")</f>
        <v>#REF!</v>
      </c>
      <c r="BC715" s="47" t="e">
        <f t="shared" si="355"/>
        <v>#REF!</v>
      </c>
      <c r="BD715" s="50" t="e">
        <f>VLOOKUP(Audit!#REF!,$V$3:$AE$12,9,FALSE)&amp; IF(Audit!#REF!=10,Audit!#REF!,"")</f>
        <v>#REF!</v>
      </c>
      <c r="BE715" s="50" t="e">
        <f>VLOOKUP(Audit!#REF!,$V$13:$AE$22,9,FALSE) &amp; IF(Audit!#REF!=10,Audit!#REF!,"") &amp; IF(Audit!#REF!&lt;&gt;1,U715,"")</f>
        <v>#REF!</v>
      </c>
      <c r="BF715" s="47" t="e">
        <f t="shared" si="356"/>
        <v>#REF!</v>
      </c>
      <c r="BG715" s="50" t="e">
        <f>VLOOKUP(Audit!#REF!,$V$3:$AE$12,10,FALSE) &amp; Audit!#REF! &amp; IF(Audit!#REF!=10,Audit!#REF!,"")</f>
        <v>#REF!</v>
      </c>
      <c r="BH715" s="50" t="e">
        <f>VLOOKUP(Audit!#REF!,$V$13:$AE$22,10,FALSE) &amp; IF(Audit!#REF!=10,Audit!#REF!,"") &amp; IF(Audit!#REF!&lt;&gt;1,U715,"")</f>
        <v>#REF!</v>
      </c>
      <c r="BI715" s="47" t="e">
        <f t="shared" si="357"/>
        <v>#REF!</v>
      </c>
      <c r="BJ715" s="48" t="str">
        <f t="shared" si="358"/>
        <v/>
      </c>
      <c r="BK715" s="48" t="str">
        <f t="shared" si="359"/>
        <v/>
      </c>
      <c r="BL715" s="48" t="str">
        <f t="shared" si="360"/>
        <v/>
      </c>
      <c r="BM715" s="48" t="str">
        <f t="shared" si="361"/>
        <v/>
      </c>
      <c r="BN715" s="48" t="str">
        <f t="shared" si="362"/>
        <v/>
      </c>
      <c r="BO715" s="48" t="str">
        <f t="shared" si="363"/>
        <v/>
      </c>
      <c r="BP715" s="48" t="str">
        <f t="shared" si="364"/>
        <v/>
      </c>
      <c r="BQ715" s="48" t="str">
        <f t="shared" si="365"/>
        <v/>
      </c>
      <c r="BR715" s="48" t="str">
        <f t="shared" si="366"/>
        <v/>
      </c>
      <c r="BS715" s="48" t="str">
        <f t="shared" si="367"/>
        <v/>
      </c>
      <c r="BT715" s="48" t="str">
        <f t="shared" si="368"/>
        <v/>
      </c>
      <c r="BU715" s="48" t="str">
        <f t="shared" si="369"/>
        <v/>
      </c>
    </row>
    <row r="716" spans="1:73">
      <c r="A716" s="10" t="e">
        <f>Audit!#REF!</f>
        <v>#REF!</v>
      </c>
      <c r="B716" s="10" t="e">
        <f t="shared" si="340"/>
        <v>#REF!</v>
      </c>
      <c r="C716" s="17" t="e">
        <f>VLOOKUP(Audit!#REF!,$V$3:$AE$12,2,FALSE) &amp; VLOOKUP(Audit!#REF!,$V$13:$AE$22,2,FALSE)&amp; IF(Audit!#REF!=10,Audit!#REF!&amp;Audit!#REF!,"")</f>
        <v>#REF!</v>
      </c>
      <c r="D716" s="17" t="e">
        <f>VLOOKUP(Audit!#REF!,$V$3:$AE$12,3,FALSE) &amp; VLOOKUP(Audit!#REF!,$V$13:$AE$22,3,FALSE) &amp;IF(Audit!#REF!=10,Audit!#REF!&amp;Audit!#REF!,"")</f>
        <v>#REF!</v>
      </c>
      <c r="E716" s="17" t="e">
        <f>VLOOKUP(Audit!#REF!,$V$3:$AE$12,4,FALSE)&amp; Audit!#REF! &amp; VLOOKUP(Audit!#REF!,$V$13:$AE$22,4,FALSE)&amp; IF(Audit!#REF!=10,Audit!#REF!&amp;Audit!#REF!,"")</f>
        <v>#REF!</v>
      </c>
      <c r="F716" s="17" t="e">
        <f>VLOOKUP(Audit!#REF!,$V$3:$AE$12,5,FALSE) &amp; VLOOKUP(Audit!#REF!,$V$13:$AE$22,5,FALSE)&amp; IF(Audit!#REF!=10,Audit!#REF!&amp;Audit!#REF!,"")</f>
        <v>#REF!</v>
      </c>
      <c r="G716" s="17" t="e">
        <f>VLOOKUP(Audit!#REF!,$V$3:$AE$12,6,FALSE) &amp; VLOOKUP(Audit!#REF!,$V$13:$AE$22,6,FALSE)&amp; IF(Audit!#REF!=10,Audit!#REF!&amp;Audit!#REF!,"")</f>
        <v>#REF!</v>
      </c>
      <c r="H716" s="17" t="e">
        <f>VLOOKUP(Audit!#REF!,$V$3:$AE$12,7,FALSE) &amp; VLOOKUP(Audit!#REF!,$V$13:$AE$22,7,FALSE)&amp;IF(Audit!#REF!=10,Audit!#REF!&amp;Audit!#REF!,"")</f>
        <v>#REF!</v>
      </c>
      <c r="I716" s="17" t="e">
        <f>VLOOKUP(Audit!#REF!,$V$3:$AE$12,8,FALSE) &amp; Audit!#REF! &amp; VLOOKUP(Audit!#REF!,$V$13:$AE$22,8,FALSE)&amp;IF(Audit!#REF!=10,Audit!#REF!&amp;Audit!#REF!,"")</f>
        <v>#REF!</v>
      </c>
      <c r="J716" s="17" t="e">
        <f>VLOOKUP(Audit!#REF!,$V$3:$AE$12,9,FALSE) &amp; VLOOKUP(Audit!#REF!,$V$13:$AE$22,9,FALSE) &amp; IF(Audit!#REF!=10,Audit!#REF!&amp;Audit!#REF!,"") &amp; IF(Audit!#REF!&lt;&gt;1,U716,"")</f>
        <v>#REF!</v>
      </c>
      <c r="K716" s="17" t="e">
        <f>VLOOKUP(Audit!#REF!,$V$3:$AE$12,10,FALSE) &amp; Audit!#REF! &amp; VLOOKUP(Audit!#REF!,$V$13:$AE$22,10,FALSE) &amp; IF(Audit!#REF!=10,Audit!#REF!&amp;Audit!#REF!,"") &amp; IF(Audit!#REF!&lt;&gt;1,U716,"")</f>
        <v>#REF!</v>
      </c>
      <c r="L716" s="10" t="e">
        <f>Audit!#REF!</f>
        <v>#REF!</v>
      </c>
      <c r="M716" s="10" t="e">
        <f t="shared" si="341"/>
        <v>#REF!</v>
      </c>
      <c r="N716" s="10" t="e">
        <f t="shared" si="342"/>
        <v>#REF!</v>
      </c>
      <c r="O716" s="10" t="e">
        <f t="shared" si="343"/>
        <v>#REF!</v>
      </c>
      <c r="P716" s="10" t="e">
        <f t="shared" si="344"/>
        <v>#REF!</v>
      </c>
      <c r="Q716" s="10" t="e">
        <f t="shared" si="345"/>
        <v>#REF!</v>
      </c>
      <c r="R716" s="10" t="e">
        <f t="shared" si="346"/>
        <v>#REF!</v>
      </c>
      <c r="S716" s="10" t="e">
        <f t="shared" si="347"/>
        <v>#REF!</v>
      </c>
      <c r="T716" s="10" t="e">
        <f t="shared" si="348"/>
        <v>#REF!</v>
      </c>
      <c r="U716" s="17" t="e">
        <f>IF(Audit!#REF!="","",VLOOKUP(Audit!#REF!,$W$26:$X$35,2,FALSE)) &amp; Audit!#REF! &amp; IF(Audit!#REF!="","",IF(Audit!#REF!&lt;=1.4,VLOOKUP(Audit!#REF!,$W$38:X761,2,FALSE),VLOOKUP(Audit!#REF!,$W$51:$X$61,2,FALSE))) &amp; IF(Audit!#REF!="","",VLOOKUP(Audit!#REF!,$Y$26:$Z$35,2,FALSE) &amp; Audit!#REF! &amp; IF(Audit!#REF!="","",IF(Audit!#REF!&lt;=1.4,VLOOKUP(Audit!#REF!,$Y$38:$Z$48,2,FALSE),VLOOKUP(Audit!#REF!,$Y$51:$Z$61,2,FALSE))))</f>
        <v>#REF!</v>
      </c>
      <c r="V716" s="21"/>
      <c r="AH716" s="49" t="e">
        <f>Audit!#REF!</f>
        <v>#REF!</v>
      </c>
      <c r="AI716" s="50" t="e">
        <f>VLOOKUP(Audit!#REF!,$V$3:$AE$12,2,FALSE)&amp; IF(Audit!#REF!=10,Audit!#REF!,"")</f>
        <v>#REF!</v>
      </c>
      <c r="AJ716" s="50" t="e">
        <f>VLOOKUP(Audit!#REF!,$V$13:$AE$22,2,FALSE)&amp; IF(Audit!#REF!=10,Audit!#REF!,"")</f>
        <v>#REF!</v>
      </c>
      <c r="AK716" s="47" t="e">
        <f t="shared" si="349"/>
        <v>#REF!</v>
      </c>
      <c r="AL716" s="50" t="e">
        <f>VLOOKUP(Audit!#REF!,$V$3:$AE$12,3,FALSE)&amp; IF(Audit!#REF!=10,Audit!#REF!,"")</f>
        <v>#REF!</v>
      </c>
      <c r="AM716" s="50" t="e">
        <f>VLOOKUP(Audit!#REF!,$V$13:$AE$22,3,FALSE)&amp; IF(Audit!#REF!=10,Audit!#REF!,"")</f>
        <v>#REF!</v>
      </c>
      <c r="AN716" s="47" t="e">
        <f t="shared" si="350"/>
        <v>#REF!</v>
      </c>
      <c r="AO716" s="50" t="e">
        <f>VLOOKUP(Audit!#REF!,$V$3:$AE$12,4,FALSE) &amp;  Audit!#REF! &amp; IF(Audit!#REF!=10,Audit!#REF!,"")</f>
        <v>#REF!</v>
      </c>
      <c r="AP716" s="50" t="e">
        <f>VLOOKUP(Audit!#REF!,$V$13:$AE$22,4,FALSE)&amp; IF(Audit!#REF!=10,Audit!#REF!,"")</f>
        <v>#REF!</v>
      </c>
      <c r="AQ716" s="47" t="e">
        <f t="shared" si="351"/>
        <v>#REF!</v>
      </c>
      <c r="AR716" s="50" t="e">
        <f>VLOOKUP(Audit!#REF!,$V$3:$AE$12,5,FALSE)&amp; IF(Audit!#REF!=10,Audit!#REF!,"")</f>
        <v>#REF!</v>
      </c>
      <c r="AS716" s="50" t="e">
        <f>VLOOKUP(Audit!#REF!,$V$13:$AE$22,5,FALSE)&amp; IF(Audit!#REF!=10,Audit!#REF!,"")</f>
        <v>#REF!</v>
      </c>
      <c r="AT716" s="47" t="e">
        <f t="shared" si="352"/>
        <v>#REF!</v>
      </c>
      <c r="AU716" s="50" t="e">
        <f>VLOOKUP(Audit!#REF!,$V$3:$AE$12,6,FALSE)&amp; IF(Audit!#REF!=10,Audit!#REF!,"")</f>
        <v>#REF!</v>
      </c>
      <c r="AV716" s="50" t="e">
        <f>VLOOKUP(Audit!#REF!,$V$13:$AE$22,6,FALSE)&amp; IF(Audit!#REF!=10,Audit!#REF!,"")</f>
        <v>#REF!</v>
      </c>
      <c r="AW716" s="47" t="e">
        <f t="shared" si="353"/>
        <v>#REF!</v>
      </c>
      <c r="AX716" s="50" t="e">
        <f>VLOOKUP(Audit!#REF!,$V$3:$AE$12,7,FALSE)&amp; IF(Audit!#REF!=10,Audit!#REF!,"")</f>
        <v>#REF!</v>
      </c>
      <c r="AY716" s="50" t="e">
        <f>VLOOKUP(Audit!#REF!,$V$13:$AE$22,7,FALSE) &amp; IF(Audit!#REF!=10,Audit!#REF!,"")</f>
        <v>#REF!</v>
      </c>
      <c r="AZ716" s="47" t="e">
        <f t="shared" si="354"/>
        <v>#REF!</v>
      </c>
      <c r="BA716" s="50" t="e">
        <f>VLOOKUP(Audit!#REF!,$V$3:$AE$12,8,FALSE)&amp; Audit!#REF! &amp; IF(Audit!#REF!=10,Audit!#REF!,"")</f>
        <v>#REF!</v>
      </c>
      <c r="BB716" s="50" t="e">
        <f>VLOOKUP(Audit!#REF!,$V$13:$AE$22,8,FALSE) &amp; IF(Audit!#REF!=10,Audit!#REF!,"")</f>
        <v>#REF!</v>
      </c>
      <c r="BC716" s="47" t="e">
        <f t="shared" si="355"/>
        <v>#REF!</v>
      </c>
      <c r="BD716" s="50" t="e">
        <f>VLOOKUP(Audit!#REF!,$V$3:$AE$12,9,FALSE)&amp; IF(Audit!#REF!=10,Audit!#REF!,"")</f>
        <v>#REF!</v>
      </c>
      <c r="BE716" s="50" t="e">
        <f>VLOOKUP(Audit!#REF!,$V$13:$AE$22,9,FALSE) &amp; IF(Audit!#REF!=10,Audit!#REF!,"") &amp; IF(Audit!#REF!&lt;&gt;1,U716,"")</f>
        <v>#REF!</v>
      </c>
      <c r="BF716" s="47" t="e">
        <f t="shared" si="356"/>
        <v>#REF!</v>
      </c>
      <c r="BG716" s="50" t="e">
        <f>VLOOKUP(Audit!#REF!,$V$3:$AE$12,10,FALSE) &amp; Audit!#REF! &amp; IF(Audit!#REF!=10,Audit!#REF!,"")</f>
        <v>#REF!</v>
      </c>
      <c r="BH716" s="50" t="e">
        <f>VLOOKUP(Audit!#REF!,$V$13:$AE$22,10,FALSE) &amp; IF(Audit!#REF!=10,Audit!#REF!,"") &amp; IF(Audit!#REF!&lt;&gt;1,U716,"")</f>
        <v>#REF!</v>
      </c>
      <c r="BI716" s="47" t="e">
        <f t="shared" si="357"/>
        <v>#REF!</v>
      </c>
      <c r="BJ716" s="48" t="str">
        <f t="shared" si="358"/>
        <v/>
      </c>
      <c r="BK716" s="48" t="str">
        <f t="shared" si="359"/>
        <v/>
      </c>
      <c r="BL716" s="48" t="str">
        <f t="shared" si="360"/>
        <v/>
      </c>
      <c r="BM716" s="48" t="str">
        <f t="shared" si="361"/>
        <v/>
      </c>
      <c r="BN716" s="48" t="str">
        <f t="shared" si="362"/>
        <v/>
      </c>
      <c r="BO716" s="48" t="str">
        <f t="shared" si="363"/>
        <v/>
      </c>
      <c r="BP716" s="48" t="str">
        <f t="shared" si="364"/>
        <v/>
      </c>
      <c r="BQ716" s="48" t="str">
        <f t="shared" si="365"/>
        <v/>
      </c>
      <c r="BR716" s="48" t="str">
        <f t="shared" si="366"/>
        <v/>
      </c>
      <c r="BS716" s="48" t="str">
        <f t="shared" si="367"/>
        <v/>
      </c>
      <c r="BT716" s="48" t="str">
        <f t="shared" si="368"/>
        <v/>
      </c>
      <c r="BU716" s="48" t="str">
        <f t="shared" si="369"/>
        <v/>
      </c>
    </row>
    <row r="717" spans="1:73">
      <c r="A717" s="10" t="e">
        <f>Audit!#REF!</f>
        <v>#REF!</v>
      </c>
      <c r="B717" s="10" t="e">
        <f t="shared" si="340"/>
        <v>#REF!</v>
      </c>
      <c r="C717" s="17" t="e">
        <f>VLOOKUP(Audit!#REF!,$V$3:$AE$12,2,FALSE) &amp; VLOOKUP(Audit!#REF!,$V$13:$AE$22,2,FALSE)&amp; IF(Audit!#REF!=10,Audit!#REF!&amp;Audit!#REF!,"")</f>
        <v>#REF!</v>
      </c>
      <c r="D717" s="17" t="e">
        <f>VLOOKUP(Audit!#REF!,$V$3:$AE$12,3,FALSE) &amp; VLOOKUP(Audit!#REF!,$V$13:$AE$22,3,FALSE) &amp;IF(Audit!#REF!=10,Audit!#REF!&amp;Audit!#REF!,"")</f>
        <v>#REF!</v>
      </c>
      <c r="E717" s="17" t="e">
        <f>VLOOKUP(Audit!#REF!,$V$3:$AE$12,4,FALSE)&amp; Audit!#REF! &amp; VLOOKUP(Audit!#REF!,$V$13:$AE$22,4,FALSE)&amp; IF(Audit!#REF!=10,Audit!#REF!&amp;Audit!#REF!,"")</f>
        <v>#REF!</v>
      </c>
      <c r="F717" s="17" t="e">
        <f>VLOOKUP(Audit!#REF!,$V$3:$AE$12,5,FALSE) &amp; VLOOKUP(Audit!#REF!,$V$13:$AE$22,5,FALSE)&amp; IF(Audit!#REF!=10,Audit!#REF!&amp;Audit!#REF!,"")</f>
        <v>#REF!</v>
      </c>
      <c r="G717" s="17" t="e">
        <f>VLOOKUP(Audit!#REF!,$V$3:$AE$12,6,FALSE) &amp; VLOOKUP(Audit!#REF!,$V$13:$AE$22,6,FALSE)&amp; IF(Audit!#REF!=10,Audit!#REF!&amp;Audit!#REF!,"")</f>
        <v>#REF!</v>
      </c>
      <c r="H717" s="17" t="e">
        <f>VLOOKUP(Audit!#REF!,$V$3:$AE$12,7,FALSE) &amp; VLOOKUP(Audit!#REF!,$V$13:$AE$22,7,FALSE)&amp;IF(Audit!#REF!=10,Audit!#REF!&amp;Audit!#REF!,"")</f>
        <v>#REF!</v>
      </c>
      <c r="I717" s="17" t="e">
        <f>VLOOKUP(Audit!#REF!,$V$3:$AE$12,8,FALSE) &amp; Audit!#REF! &amp; VLOOKUP(Audit!#REF!,$V$13:$AE$22,8,FALSE)&amp;IF(Audit!#REF!=10,Audit!#REF!&amp;Audit!#REF!,"")</f>
        <v>#REF!</v>
      </c>
      <c r="J717" s="17" t="e">
        <f>VLOOKUP(Audit!#REF!,$V$3:$AE$12,9,FALSE) &amp; VLOOKUP(Audit!#REF!,$V$13:$AE$22,9,FALSE) &amp; IF(Audit!#REF!=10,Audit!#REF!&amp;Audit!#REF!,"") &amp; IF(Audit!#REF!&lt;&gt;1,U717,"")</f>
        <v>#REF!</v>
      </c>
      <c r="K717" s="17" t="e">
        <f>VLOOKUP(Audit!#REF!,$V$3:$AE$12,10,FALSE) &amp; Audit!#REF! &amp; VLOOKUP(Audit!#REF!,$V$13:$AE$22,10,FALSE) &amp; IF(Audit!#REF!=10,Audit!#REF!&amp;Audit!#REF!,"") &amp; IF(Audit!#REF!&lt;&gt;1,U717,"")</f>
        <v>#REF!</v>
      </c>
      <c r="L717" s="10" t="e">
        <f>Audit!#REF!</f>
        <v>#REF!</v>
      </c>
      <c r="M717" s="10" t="e">
        <f t="shared" si="341"/>
        <v>#REF!</v>
      </c>
      <c r="N717" s="10" t="e">
        <f t="shared" si="342"/>
        <v>#REF!</v>
      </c>
      <c r="O717" s="10" t="e">
        <f t="shared" si="343"/>
        <v>#REF!</v>
      </c>
      <c r="P717" s="10" t="e">
        <f t="shared" si="344"/>
        <v>#REF!</v>
      </c>
      <c r="Q717" s="10" t="e">
        <f t="shared" si="345"/>
        <v>#REF!</v>
      </c>
      <c r="R717" s="10" t="e">
        <f t="shared" si="346"/>
        <v>#REF!</v>
      </c>
      <c r="S717" s="10" t="e">
        <f t="shared" si="347"/>
        <v>#REF!</v>
      </c>
      <c r="T717" s="10" t="e">
        <f t="shared" si="348"/>
        <v>#REF!</v>
      </c>
      <c r="U717" s="17" t="e">
        <f>IF(Audit!#REF!="","",VLOOKUP(Audit!#REF!,$W$26:$X$35,2,FALSE)) &amp; Audit!#REF! &amp; IF(Audit!#REF!="","",IF(Audit!#REF!&lt;=1.4,VLOOKUP(Audit!#REF!,$W$38:X762,2,FALSE),VLOOKUP(Audit!#REF!,$W$51:$X$61,2,FALSE))) &amp; IF(Audit!#REF!="","",VLOOKUP(Audit!#REF!,$Y$26:$Z$35,2,FALSE) &amp; Audit!#REF! &amp; IF(Audit!#REF!="","",IF(Audit!#REF!&lt;=1.4,VLOOKUP(Audit!#REF!,$Y$38:$Z$48,2,FALSE),VLOOKUP(Audit!#REF!,$Y$51:$Z$61,2,FALSE))))</f>
        <v>#REF!</v>
      </c>
      <c r="V717" s="21"/>
      <c r="AH717" s="49" t="e">
        <f>Audit!#REF!</f>
        <v>#REF!</v>
      </c>
      <c r="AI717" s="50" t="e">
        <f>VLOOKUP(Audit!#REF!,$V$3:$AE$12,2,FALSE)&amp; IF(Audit!#REF!=10,Audit!#REF!,"")</f>
        <v>#REF!</v>
      </c>
      <c r="AJ717" s="50" t="e">
        <f>VLOOKUP(Audit!#REF!,$V$13:$AE$22,2,FALSE)&amp; IF(Audit!#REF!=10,Audit!#REF!,"")</f>
        <v>#REF!</v>
      </c>
      <c r="AK717" s="47" t="e">
        <f t="shared" si="349"/>
        <v>#REF!</v>
      </c>
      <c r="AL717" s="50" t="e">
        <f>VLOOKUP(Audit!#REF!,$V$3:$AE$12,3,FALSE)&amp; IF(Audit!#REF!=10,Audit!#REF!,"")</f>
        <v>#REF!</v>
      </c>
      <c r="AM717" s="50" t="e">
        <f>VLOOKUP(Audit!#REF!,$V$13:$AE$22,3,FALSE)&amp; IF(Audit!#REF!=10,Audit!#REF!,"")</f>
        <v>#REF!</v>
      </c>
      <c r="AN717" s="47" t="e">
        <f t="shared" si="350"/>
        <v>#REF!</v>
      </c>
      <c r="AO717" s="50" t="e">
        <f>VLOOKUP(Audit!#REF!,$V$3:$AE$12,4,FALSE) &amp;  Audit!#REF! &amp; IF(Audit!#REF!=10,Audit!#REF!,"")</f>
        <v>#REF!</v>
      </c>
      <c r="AP717" s="50" t="e">
        <f>VLOOKUP(Audit!#REF!,$V$13:$AE$22,4,FALSE)&amp; IF(Audit!#REF!=10,Audit!#REF!,"")</f>
        <v>#REF!</v>
      </c>
      <c r="AQ717" s="47" t="e">
        <f t="shared" si="351"/>
        <v>#REF!</v>
      </c>
      <c r="AR717" s="50" t="e">
        <f>VLOOKUP(Audit!#REF!,$V$3:$AE$12,5,FALSE)&amp; IF(Audit!#REF!=10,Audit!#REF!,"")</f>
        <v>#REF!</v>
      </c>
      <c r="AS717" s="50" t="e">
        <f>VLOOKUP(Audit!#REF!,$V$13:$AE$22,5,FALSE)&amp; IF(Audit!#REF!=10,Audit!#REF!,"")</f>
        <v>#REF!</v>
      </c>
      <c r="AT717" s="47" t="e">
        <f t="shared" si="352"/>
        <v>#REF!</v>
      </c>
      <c r="AU717" s="50" t="e">
        <f>VLOOKUP(Audit!#REF!,$V$3:$AE$12,6,FALSE)&amp; IF(Audit!#REF!=10,Audit!#REF!,"")</f>
        <v>#REF!</v>
      </c>
      <c r="AV717" s="50" t="e">
        <f>VLOOKUP(Audit!#REF!,$V$13:$AE$22,6,FALSE)&amp; IF(Audit!#REF!=10,Audit!#REF!,"")</f>
        <v>#REF!</v>
      </c>
      <c r="AW717" s="47" t="e">
        <f t="shared" si="353"/>
        <v>#REF!</v>
      </c>
      <c r="AX717" s="50" t="e">
        <f>VLOOKUP(Audit!#REF!,$V$3:$AE$12,7,FALSE)&amp; IF(Audit!#REF!=10,Audit!#REF!,"")</f>
        <v>#REF!</v>
      </c>
      <c r="AY717" s="50" t="e">
        <f>VLOOKUP(Audit!#REF!,$V$13:$AE$22,7,FALSE) &amp; IF(Audit!#REF!=10,Audit!#REF!,"")</f>
        <v>#REF!</v>
      </c>
      <c r="AZ717" s="47" t="e">
        <f t="shared" si="354"/>
        <v>#REF!</v>
      </c>
      <c r="BA717" s="50" t="e">
        <f>VLOOKUP(Audit!#REF!,$V$3:$AE$12,8,FALSE)&amp; Audit!#REF! &amp; IF(Audit!#REF!=10,Audit!#REF!,"")</f>
        <v>#REF!</v>
      </c>
      <c r="BB717" s="50" t="e">
        <f>VLOOKUP(Audit!#REF!,$V$13:$AE$22,8,FALSE) &amp; IF(Audit!#REF!=10,Audit!#REF!,"")</f>
        <v>#REF!</v>
      </c>
      <c r="BC717" s="47" t="e">
        <f t="shared" si="355"/>
        <v>#REF!</v>
      </c>
      <c r="BD717" s="50" t="e">
        <f>VLOOKUP(Audit!#REF!,$V$3:$AE$12,9,FALSE)&amp; IF(Audit!#REF!=10,Audit!#REF!,"")</f>
        <v>#REF!</v>
      </c>
      <c r="BE717" s="50" t="e">
        <f>VLOOKUP(Audit!#REF!,$V$13:$AE$22,9,FALSE) &amp; IF(Audit!#REF!=10,Audit!#REF!,"") &amp; IF(Audit!#REF!&lt;&gt;1,U717,"")</f>
        <v>#REF!</v>
      </c>
      <c r="BF717" s="47" t="e">
        <f t="shared" si="356"/>
        <v>#REF!</v>
      </c>
      <c r="BG717" s="50" t="e">
        <f>VLOOKUP(Audit!#REF!,$V$3:$AE$12,10,FALSE) &amp; Audit!#REF! &amp; IF(Audit!#REF!=10,Audit!#REF!,"")</f>
        <v>#REF!</v>
      </c>
      <c r="BH717" s="50" t="e">
        <f>VLOOKUP(Audit!#REF!,$V$13:$AE$22,10,FALSE) &amp; IF(Audit!#REF!=10,Audit!#REF!,"") &amp; IF(Audit!#REF!&lt;&gt;1,U717,"")</f>
        <v>#REF!</v>
      </c>
      <c r="BI717" s="47" t="e">
        <f t="shared" si="357"/>
        <v>#REF!</v>
      </c>
      <c r="BJ717" s="48" t="str">
        <f t="shared" si="358"/>
        <v/>
      </c>
      <c r="BK717" s="48" t="str">
        <f t="shared" si="359"/>
        <v/>
      </c>
      <c r="BL717" s="48" t="str">
        <f t="shared" si="360"/>
        <v/>
      </c>
      <c r="BM717" s="48" t="str">
        <f t="shared" si="361"/>
        <v/>
      </c>
      <c r="BN717" s="48" t="str">
        <f t="shared" si="362"/>
        <v/>
      </c>
      <c r="BO717" s="48" t="str">
        <f t="shared" si="363"/>
        <v/>
      </c>
      <c r="BP717" s="48" t="str">
        <f t="shared" si="364"/>
        <v/>
      </c>
      <c r="BQ717" s="48" t="str">
        <f t="shared" si="365"/>
        <v/>
      </c>
      <c r="BR717" s="48" t="str">
        <f t="shared" si="366"/>
        <v/>
      </c>
      <c r="BS717" s="48" t="str">
        <f t="shared" si="367"/>
        <v/>
      </c>
      <c r="BT717" s="48" t="str">
        <f t="shared" si="368"/>
        <v/>
      </c>
      <c r="BU717" s="48" t="str">
        <f t="shared" si="369"/>
        <v/>
      </c>
    </row>
    <row r="718" spans="1:73">
      <c r="A718" s="10" t="e">
        <f>Audit!#REF!</f>
        <v>#REF!</v>
      </c>
      <c r="B718" s="10" t="e">
        <f t="shared" si="340"/>
        <v>#REF!</v>
      </c>
      <c r="C718" s="17" t="e">
        <f>VLOOKUP(Audit!#REF!,$V$3:$AE$12,2,FALSE) &amp; VLOOKUP(Audit!#REF!,$V$13:$AE$22,2,FALSE)&amp; IF(Audit!#REF!=10,Audit!#REF!&amp;Audit!#REF!,"")</f>
        <v>#REF!</v>
      </c>
      <c r="D718" s="17" t="e">
        <f>VLOOKUP(Audit!#REF!,$V$3:$AE$12,3,FALSE) &amp; VLOOKUP(Audit!#REF!,$V$13:$AE$22,3,FALSE) &amp;IF(Audit!#REF!=10,Audit!#REF!&amp;Audit!#REF!,"")</f>
        <v>#REF!</v>
      </c>
      <c r="E718" s="17" t="e">
        <f>VLOOKUP(Audit!#REF!,$V$3:$AE$12,4,FALSE)&amp; Audit!#REF! &amp; VLOOKUP(Audit!#REF!,$V$13:$AE$22,4,FALSE)&amp; IF(Audit!#REF!=10,Audit!#REF!&amp;Audit!#REF!,"")</f>
        <v>#REF!</v>
      </c>
      <c r="F718" s="17" t="e">
        <f>VLOOKUP(Audit!#REF!,$V$3:$AE$12,5,FALSE) &amp; VLOOKUP(Audit!#REF!,$V$13:$AE$22,5,FALSE)&amp; IF(Audit!#REF!=10,Audit!#REF!&amp;Audit!#REF!,"")</f>
        <v>#REF!</v>
      </c>
      <c r="G718" s="17" t="e">
        <f>VLOOKUP(Audit!#REF!,$V$3:$AE$12,6,FALSE) &amp; VLOOKUP(Audit!#REF!,$V$13:$AE$22,6,FALSE)&amp; IF(Audit!#REF!=10,Audit!#REF!&amp;Audit!#REF!,"")</f>
        <v>#REF!</v>
      </c>
      <c r="H718" s="17" t="e">
        <f>VLOOKUP(Audit!#REF!,$V$3:$AE$12,7,FALSE) &amp; VLOOKUP(Audit!#REF!,$V$13:$AE$22,7,FALSE)&amp;IF(Audit!#REF!=10,Audit!#REF!&amp;Audit!#REF!,"")</f>
        <v>#REF!</v>
      </c>
      <c r="I718" s="17" t="e">
        <f>VLOOKUP(Audit!#REF!,$V$3:$AE$12,8,FALSE) &amp; Audit!#REF! &amp; VLOOKUP(Audit!#REF!,$V$13:$AE$22,8,FALSE)&amp;IF(Audit!#REF!=10,Audit!#REF!&amp;Audit!#REF!,"")</f>
        <v>#REF!</v>
      </c>
      <c r="J718" s="17" t="e">
        <f>VLOOKUP(Audit!#REF!,$V$3:$AE$12,9,FALSE) &amp; VLOOKUP(Audit!#REF!,$V$13:$AE$22,9,FALSE) &amp; IF(Audit!#REF!=10,Audit!#REF!&amp;Audit!#REF!,"") &amp; IF(Audit!#REF!&lt;&gt;1,U718,"")</f>
        <v>#REF!</v>
      </c>
      <c r="K718" s="17" t="e">
        <f>VLOOKUP(Audit!#REF!,$V$3:$AE$12,10,FALSE) &amp; Audit!#REF! &amp; VLOOKUP(Audit!#REF!,$V$13:$AE$22,10,FALSE) &amp; IF(Audit!#REF!=10,Audit!#REF!&amp;Audit!#REF!,"") &amp; IF(Audit!#REF!&lt;&gt;1,U718,"")</f>
        <v>#REF!</v>
      </c>
      <c r="L718" s="10" t="e">
        <f>Audit!#REF!</f>
        <v>#REF!</v>
      </c>
      <c r="M718" s="10" t="e">
        <f t="shared" si="341"/>
        <v>#REF!</v>
      </c>
      <c r="N718" s="10" t="e">
        <f t="shared" si="342"/>
        <v>#REF!</v>
      </c>
      <c r="O718" s="10" t="e">
        <f t="shared" si="343"/>
        <v>#REF!</v>
      </c>
      <c r="P718" s="10" t="e">
        <f t="shared" si="344"/>
        <v>#REF!</v>
      </c>
      <c r="Q718" s="10" t="e">
        <f t="shared" si="345"/>
        <v>#REF!</v>
      </c>
      <c r="R718" s="10" t="e">
        <f t="shared" si="346"/>
        <v>#REF!</v>
      </c>
      <c r="S718" s="10" t="e">
        <f t="shared" si="347"/>
        <v>#REF!</v>
      </c>
      <c r="T718" s="10" t="e">
        <f t="shared" si="348"/>
        <v>#REF!</v>
      </c>
      <c r="U718" s="17" t="e">
        <f>IF(Audit!#REF!="","",VLOOKUP(Audit!#REF!,$W$26:$X$35,2,FALSE)) &amp; Audit!#REF! &amp; IF(Audit!#REF!="","",IF(Audit!#REF!&lt;=1.4,VLOOKUP(Audit!#REF!,$W$38:X763,2,FALSE),VLOOKUP(Audit!#REF!,$W$51:$X$61,2,FALSE))) &amp; IF(Audit!#REF!="","",VLOOKUP(Audit!#REF!,$Y$26:$Z$35,2,FALSE) &amp; Audit!#REF! &amp; IF(Audit!#REF!="","",IF(Audit!#REF!&lt;=1.4,VLOOKUP(Audit!#REF!,$Y$38:$Z$48,2,FALSE),VLOOKUP(Audit!#REF!,$Y$51:$Z$61,2,FALSE))))</f>
        <v>#REF!</v>
      </c>
      <c r="V718" s="21"/>
      <c r="AH718" s="49" t="e">
        <f>Audit!#REF!</f>
        <v>#REF!</v>
      </c>
      <c r="AI718" s="50" t="e">
        <f>VLOOKUP(Audit!#REF!,$V$3:$AE$12,2,FALSE)&amp; IF(Audit!#REF!=10,Audit!#REF!,"")</f>
        <v>#REF!</v>
      </c>
      <c r="AJ718" s="50" t="e">
        <f>VLOOKUP(Audit!#REF!,$V$13:$AE$22,2,FALSE)&amp; IF(Audit!#REF!=10,Audit!#REF!,"")</f>
        <v>#REF!</v>
      </c>
      <c r="AK718" s="47" t="e">
        <f t="shared" si="349"/>
        <v>#REF!</v>
      </c>
      <c r="AL718" s="50" t="e">
        <f>VLOOKUP(Audit!#REF!,$V$3:$AE$12,3,FALSE)&amp; IF(Audit!#REF!=10,Audit!#REF!,"")</f>
        <v>#REF!</v>
      </c>
      <c r="AM718" s="50" t="e">
        <f>VLOOKUP(Audit!#REF!,$V$13:$AE$22,3,FALSE)&amp; IF(Audit!#REF!=10,Audit!#REF!,"")</f>
        <v>#REF!</v>
      </c>
      <c r="AN718" s="47" t="e">
        <f t="shared" si="350"/>
        <v>#REF!</v>
      </c>
      <c r="AO718" s="50" t="e">
        <f>VLOOKUP(Audit!#REF!,$V$3:$AE$12,4,FALSE) &amp;  Audit!#REF! &amp; IF(Audit!#REF!=10,Audit!#REF!,"")</f>
        <v>#REF!</v>
      </c>
      <c r="AP718" s="50" t="e">
        <f>VLOOKUP(Audit!#REF!,$V$13:$AE$22,4,FALSE)&amp; IF(Audit!#REF!=10,Audit!#REF!,"")</f>
        <v>#REF!</v>
      </c>
      <c r="AQ718" s="47" t="e">
        <f t="shared" si="351"/>
        <v>#REF!</v>
      </c>
      <c r="AR718" s="50" t="e">
        <f>VLOOKUP(Audit!#REF!,$V$3:$AE$12,5,FALSE)&amp; IF(Audit!#REF!=10,Audit!#REF!,"")</f>
        <v>#REF!</v>
      </c>
      <c r="AS718" s="50" t="e">
        <f>VLOOKUP(Audit!#REF!,$V$13:$AE$22,5,FALSE)&amp; IF(Audit!#REF!=10,Audit!#REF!,"")</f>
        <v>#REF!</v>
      </c>
      <c r="AT718" s="47" t="e">
        <f t="shared" si="352"/>
        <v>#REF!</v>
      </c>
      <c r="AU718" s="50" t="e">
        <f>VLOOKUP(Audit!#REF!,$V$3:$AE$12,6,FALSE)&amp; IF(Audit!#REF!=10,Audit!#REF!,"")</f>
        <v>#REF!</v>
      </c>
      <c r="AV718" s="50" t="e">
        <f>VLOOKUP(Audit!#REF!,$V$13:$AE$22,6,FALSE)&amp; IF(Audit!#REF!=10,Audit!#REF!,"")</f>
        <v>#REF!</v>
      </c>
      <c r="AW718" s="47" t="e">
        <f t="shared" si="353"/>
        <v>#REF!</v>
      </c>
      <c r="AX718" s="50" t="e">
        <f>VLOOKUP(Audit!#REF!,$V$3:$AE$12,7,FALSE)&amp; IF(Audit!#REF!=10,Audit!#REF!,"")</f>
        <v>#REF!</v>
      </c>
      <c r="AY718" s="50" t="e">
        <f>VLOOKUP(Audit!#REF!,$V$13:$AE$22,7,FALSE) &amp; IF(Audit!#REF!=10,Audit!#REF!,"")</f>
        <v>#REF!</v>
      </c>
      <c r="AZ718" s="47" t="e">
        <f t="shared" si="354"/>
        <v>#REF!</v>
      </c>
      <c r="BA718" s="50" t="e">
        <f>VLOOKUP(Audit!#REF!,$V$3:$AE$12,8,FALSE)&amp; Audit!#REF! &amp; IF(Audit!#REF!=10,Audit!#REF!,"")</f>
        <v>#REF!</v>
      </c>
      <c r="BB718" s="50" t="e">
        <f>VLOOKUP(Audit!#REF!,$V$13:$AE$22,8,FALSE) &amp; IF(Audit!#REF!=10,Audit!#REF!,"")</f>
        <v>#REF!</v>
      </c>
      <c r="BC718" s="47" t="e">
        <f t="shared" si="355"/>
        <v>#REF!</v>
      </c>
      <c r="BD718" s="50" t="e">
        <f>VLOOKUP(Audit!#REF!,$V$3:$AE$12,9,FALSE)&amp; IF(Audit!#REF!=10,Audit!#REF!,"")</f>
        <v>#REF!</v>
      </c>
      <c r="BE718" s="50" t="e">
        <f>VLOOKUP(Audit!#REF!,$V$13:$AE$22,9,FALSE) &amp; IF(Audit!#REF!=10,Audit!#REF!,"") &amp; IF(Audit!#REF!&lt;&gt;1,U718,"")</f>
        <v>#REF!</v>
      </c>
      <c r="BF718" s="47" t="e">
        <f t="shared" si="356"/>
        <v>#REF!</v>
      </c>
      <c r="BG718" s="50" t="e">
        <f>VLOOKUP(Audit!#REF!,$V$3:$AE$12,10,FALSE) &amp; Audit!#REF! &amp; IF(Audit!#REF!=10,Audit!#REF!,"")</f>
        <v>#REF!</v>
      </c>
      <c r="BH718" s="50" t="e">
        <f>VLOOKUP(Audit!#REF!,$V$13:$AE$22,10,FALSE) &amp; IF(Audit!#REF!=10,Audit!#REF!,"") &amp; IF(Audit!#REF!&lt;&gt;1,U718,"")</f>
        <v>#REF!</v>
      </c>
      <c r="BI718" s="47" t="e">
        <f t="shared" si="357"/>
        <v>#REF!</v>
      </c>
      <c r="BJ718" s="48" t="str">
        <f t="shared" si="358"/>
        <v/>
      </c>
      <c r="BK718" s="48" t="str">
        <f t="shared" si="359"/>
        <v/>
      </c>
      <c r="BL718" s="48" t="str">
        <f t="shared" si="360"/>
        <v/>
      </c>
      <c r="BM718" s="48" t="str">
        <f t="shared" si="361"/>
        <v/>
      </c>
      <c r="BN718" s="48" t="str">
        <f t="shared" si="362"/>
        <v/>
      </c>
      <c r="BO718" s="48" t="str">
        <f t="shared" si="363"/>
        <v/>
      </c>
      <c r="BP718" s="48" t="str">
        <f t="shared" si="364"/>
        <v/>
      </c>
      <c r="BQ718" s="48" t="str">
        <f t="shared" si="365"/>
        <v/>
      </c>
      <c r="BR718" s="48" t="str">
        <f t="shared" si="366"/>
        <v/>
      </c>
      <c r="BS718" s="48" t="str">
        <f t="shared" si="367"/>
        <v/>
      </c>
      <c r="BT718" s="48" t="str">
        <f t="shared" si="368"/>
        <v/>
      </c>
      <c r="BU718" s="48" t="str">
        <f t="shared" si="369"/>
        <v/>
      </c>
    </row>
    <row r="719" spans="1:73">
      <c r="A719" s="10" t="e">
        <f>Audit!#REF!</f>
        <v>#REF!</v>
      </c>
      <c r="B719" s="10" t="e">
        <f t="shared" si="340"/>
        <v>#REF!</v>
      </c>
      <c r="C719" s="17" t="e">
        <f>VLOOKUP(Audit!#REF!,$V$3:$AE$12,2,FALSE) &amp; VLOOKUP(Audit!#REF!,$V$13:$AE$22,2,FALSE)&amp; IF(Audit!#REF!=10,Audit!#REF!&amp;Audit!#REF!,"")</f>
        <v>#REF!</v>
      </c>
      <c r="D719" s="17" t="e">
        <f>VLOOKUP(Audit!#REF!,$V$3:$AE$12,3,FALSE) &amp; VLOOKUP(Audit!#REF!,$V$13:$AE$22,3,FALSE) &amp;IF(Audit!#REF!=10,Audit!#REF!&amp;Audit!#REF!,"")</f>
        <v>#REF!</v>
      </c>
      <c r="E719" s="17" t="e">
        <f>VLOOKUP(Audit!#REF!,$V$3:$AE$12,4,FALSE)&amp; Audit!#REF! &amp; VLOOKUP(Audit!#REF!,$V$13:$AE$22,4,FALSE)&amp; IF(Audit!#REF!=10,Audit!#REF!&amp;Audit!#REF!,"")</f>
        <v>#REF!</v>
      </c>
      <c r="F719" s="17" t="e">
        <f>VLOOKUP(Audit!#REF!,$V$3:$AE$12,5,FALSE) &amp; VLOOKUP(Audit!#REF!,$V$13:$AE$22,5,FALSE)&amp; IF(Audit!#REF!=10,Audit!#REF!&amp;Audit!#REF!,"")</f>
        <v>#REF!</v>
      </c>
      <c r="G719" s="17" t="e">
        <f>VLOOKUP(Audit!#REF!,$V$3:$AE$12,6,FALSE) &amp; VLOOKUP(Audit!#REF!,$V$13:$AE$22,6,FALSE)&amp; IF(Audit!#REF!=10,Audit!#REF!&amp;Audit!#REF!,"")</f>
        <v>#REF!</v>
      </c>
      <c r="H719" s="17" t="e">
        <f>VLOOKUP(Audit!#REF!,$V$3:$AE$12,7,FALSE) &amp; VLOOKUP(Audit!#REF!,$V$13:$AE$22,7,FALSE)&amp;IF(Audit!#REF!=10,Audit!#REF!&amp;Audit!#REF!,"")</f>
        <v>#REF!</v>
      </c>
      <c r="I719" s="17" t="e">
        <f>VLOOKUP(Audit!#REF!,$V$3:$AE$12,8,FALSE) &amp; Audit!#REF! &amp; VLOOKUP(Audit!#REF!,$V$13:$AE$22,8,FALSE)&amp;IF(Audit!#REF!=10,Audit!#REF!&amp;Audit!#REF!,"")</f>
        <v>#REF!</v>
      </c>
      <c r="J719" s="17" t="e">
        <f>VLOOKUP(Audit!#REF!,$V$3:$AE$12,9,FALSE) &amp; VLOOKUP(Audit!#REF!,$V$13:$AE$22,9,FALSE) &amp; IF(Audit!#REF!=10,Audit!#REF!&amp;Audit!#REF!,"") &amp; IF(Audit!#REF!&lt;&gt;1,U719,"")</f>
        <v>#REF!</v>
      </c>
      <c r="K719" s="17" t="e">
        <f>VLOOKUP(Audit!#REF!,$V$3:$AE$12,10,FALSE) &amp; Audit!#REF! &amp; VLOOKUP(Audit!#REF!,$V$13:$AE$22,10,FALSE) &amp; IF(Audit!#REF!=10,Audit!#REF!&amp;Audit!#REF!,"") &amp; IF(Audit!#REF!&lt;&gt;1,U719,"")</f>
        <v>#REF!</v>
      </c>
      <c r="L719" s="10" t="e">
        <f>Audit!#REF!</f>
        <v>#REF!</v>
      </c>
      <c r="M719" s="10" t="e">
        <f t="shared" si="341"/>
        <v>#REF!</v>
      </c>
      <c r="N719" s="10" t="e">
        <f t="shared" si="342"/>
        <v>#REF!</v>
      </c>
      <c r="O719" s="10" t="e">
        <f t="shared" si="343"/>
        <v>#REF!</v>
      </c>
      <c r="P719" s="10" t="e">
        <f t="shared" si="344"/>
        <v>#REF!</v>
      </c>
      <c r="Q719" s="10" t="e">
        <f t="shared" si="345"/>
        <v>#REF!</v>
      </c>
      <c r="R719" s="10" t="e">
        <f t="shared" si="346"/>
        <v>#REF!</v>
      </c>
      <c r="S719" s="10" t="e">
        <f t="shared" si="347"/>
        <v>#REF!</v>
      </c>
      <c r="T719" s="10" t="e">
        <f t="shared" si="348"/>
        <v>#REF!</v>
      </c>
      <c r="U719" s="17" t="e">
        <f>IF(Audit!#REF!="","",VLOOKUP(Audit!#REF!,$W$26:$X$35,2,FALSE)) &amp; Audit!#REF! &amp; IF(Audit!#REF!="","",IF(Audit!#REF!&lt;=1.4,VLOOKUP(Audit!#REF!,$W$38:X764,2,FALSE),VLOOKUP(Audit!#REF!,$W$51:$X$61,2,FALSE))) &amp; IF(Audit!#REF!="","",VLOOKUP(Audit!#REF!,$Y$26:$Z$35,2,FALSE) &amp; Audit!#REF! &amp; IF(Audit!#REF!="","",IF(Audit!#REF!&lt;=1.4,VLOOKUP(Audit!#REF!,$Y$38:$Z$48,2,FALSE),VLOOKUP(Audit!#REF!,$Y$51:$Z$61,2,FALSE))))</f>
        <v>#REF!</v>
      </c>
      <c r="V719" s="21"/>
      <c r="AH719" s="49" t="e">
        <f>Audit!#REF!</f>
        <v>#REF!</v>
      </c>
      <c r="AI719" s="50" t="e">
        <f>VLOOKUP(Audit!#REF!,$V$3:$AE$12,2,FALSE)&amp; IF(Audit!#REF!=10,Audit!#REF!,"")</f>
        <v>#REF!</v>
      </c>
      <c r="AJ719" s="50" t="e">
        <f>VLOOKUP(Audit!#REF!,$V$13:$AE$22,2,FALSE)&amp; IF(Audit!#REF!=10,Audit!#REF!,"")</f>
        <v>#REF!</v>
      </c>
      <c r="AK719" s="47" t="e">
        <f t="shared" si="349"/>
        <v>#REF!</v>
      </c>
      <c r="AL719" s="50" t="e">
        <f>VLOOKUP(Audit!#REF!,$V$3:$AE$12,3,FALSE)&amp; IF(Audit!#REF!=10,Audit!#REF!,"")</f>
        <v>#REF!</v>
      </c>
      <c r="AM719" s="50" t="e">
        <f>VLOOKUP(Audit!#REF!,$V$13:$AE$22,3,FALSE)&amp; IF(Audit!#REF!=10,Audit!#REF!,"")</f>
        <v>#REF!</v>
      </c>
      <c r="AN719" s="47" t="e">
        <f t="shared" si="350"/>
        <v>#REF!</v>
      </c>
      <c r="AO719" s="50" t="e">
        <f>VLOOKUP(Audit!#REF!,$V$3:$AE$12,4,FALSE) &amp;  Audit!#REF! &amp; IF(Audit!#REF!=10,Audit!#REF!,"")</f>
        <v>#REF!</v>
      </c>
      <c r="AP719" s="50" t="e">
        <f>VLOOKUP(Audit!#REF!,$V$13:$AE$22,4,FALSE)&amp; IF(Audit!#REF!=10,Audit!#REF!,"")</f>
        <v>#REF!</v>
      </c>
      <c r="AQ719" s="47" t="e">
        <f t="shared" si="351"/>
        <v>#REF!</v>
      </c>
      <c r="AR719" s="50" t="e">
        <f>VLOOKUP(Audit!#REF!,$V$3:$AE$12,5,FALSE)&amp; IF(Audit!#REF!=10,Audit!#REF!,"")</f>
        <v>#REF!</v>
      </c>
      <c r="AS719" s="50" t="e">
        <f>VLOOKUP(Audit!#REF!,$V$13:$AE$22,5,FALSE)&amp; IF(Audit!#REF!=10,Audit!#REF!,"")</f>
        <v>#REF!</v>
      </c>
      <c r="AT719" s="47" t="e">
        <f t="shared" si="352"/>
        <v>#REF!</v>
      </c>
      <c r="AU719" s="50" t="e">
        <f>VLOOKUP(Audit!#REF!,$V$3:$AE$12,6,FALSE)&amp; IF(Audit!#REF!=10,Audit!#REF!,"")</f>
        <v>#REF!</v>
      </c>
      <c r="AV719" s="50" t="e">
        <f>VLOOKUP(Audit!#REF!,$V$13:$AE$22,6,FALSE)&amp; IF(Audit!#REF!=10,Audit!#REF!,"")</f>
        <v>#REF!</v>
      </c>
      <c r="AW719" s="47" t="e">
        <f t="shared" si="353"/>
        <v>#REF!</v>
      </c>
      <c r="AX719" s="50" t="e">
        <f>VLOOKUP(Audit!#REF!,$V$3:$AE$12,7,FALSE)&amp; IF(Audit!#REF!=10,Audit!#REF!,"")</f>
        <v>#REF!</v>
      </c>
      <c r="AY719" s="50" t="e">
        <f>VLOOKUP(Audit!#REF!,$V$13:$AE$22,7,FALSE) &amp; IF(Audit!#REF!=10,Audit!#REF!,"")</f>
        <v>#REF!</v>
      </c>
      <c r="AZ719" s="47" t="e">
        <f t="shared" si="354"/>
        <v>#REF!</v>
      </c>
      <c r="BA719" s="50" t="e">
        <f>VLOOKUP(Audit!#REF!,$V$3:$AE$12,8,FALSE)&amp; Audit!#REF! &amp; IF(Audit!#REF!=10,Audit!#REF!,"")</f>
        <v>#REF!</v>
      </c>
      <c r="BB719" s="50" t="e">
        <f>VLOOKUP(Audit!#REF!,$V$13:$AE$22,8,FALSE) &amp; IF(Audit!#REF!=10,Audit!#REF!,"")</f>
        <v>#REF!</v>
      </c>
      <c r="BC719" s="47" t="e">
        <f t="shared" si="355"/>
        <v>#REF!</v>
      </c>
      <c r="BD719" s="50" t="e">
        <f>VLOOKUP(Audit!#REF!,$V$3:$AE$12,9,FALSE)&amp; IF(Audit!#REF!=10,Audit!#REF!,"")</f>
        <v>#REF!</v>
      </c>
      <c r="BE719" s="50" t="e">
        <f>VLOOKUP(Audit!#REF!,$V$13:$AE$22,9,FALSE) &amp; IF(Audit!#REF!=10,Audit!#REF!,"") &amp; IF(Audit!#REF!&lt;&gt;1,U719,"")</f>
        <v>#REF!</v>
      </c>
      <c r="BF719" s="47" t="e">
        <f t="shared" si="356"/>
        <v>#REF!</v>
      </c>
      <c r="BG719" s="50" t="e">
        <f>VLOOKUP(Audit!#REF!,$V$3:$AE$12,10,FALSE) &amp; Audit!#REF! &amp; IF(Audit!#REF!=10,Audit!#REF!,"")</f>
        <v>#REF!</v>
      </c>
      <c r="BH719" s="50" t="e">
        <f>VLOOKUP(Audit!#REF!,$V$13:$AE$22,10,FALSE) &amp; IF(Audit!#REF!=10,Audit!#REF!,"") &amp; IF(Audit!#REF!&lt;&gt;1,U719,"")</f>
        <v>#REF!</v>
      </c>
      <c r="BI719" s="47" t="e">
        <f t="shared" si="357"/>
        <v>#REF!</v>
      </c>
      <c r="BJ719" s="48" t="str">
        <f t="shared" si="358"/>
        <v/>
      </c>
      <c r="BK719" s="48" t="str">
        <f t="shared" si="359"/>
        <v/>
      </c>
      <c r="BL719" s="48" t="str">
        <f t="shared" si="360"/>
        <v/>
      </c>
      <c r="BM719" s="48" t="str">
        <f t="shared" si="361"/>
        <v/>
      </c>
      <c r="BN719" s="48" t="str">
        <f t="shared" si="362"/>
        <v/>
      </c>
      <c r="BO719" s="48" t="str">
        <f t="shared" si="363"/>
        <v/>
      </c>
      <c r="BP719" s="48" t="str">
        <f t="shared" si="364"/>
        <v/>
      </c>
      <c r="BQ719" s="48" t="str">
        <f t="shared" si="365"/>
        <v/>
      </c>
      <c r="BR719" s="48" t="str">
        <f t="shared" si="366"/>
        <v/>
      </c>
      <c r="BS719" s="48" t="str">
        <f t="shared" si="367"/>
        <v/>
      </c>
      <c r="BT719" s="48" t="str">
        <f t="shared" si="368"/>
        <v/>
      </c>
      <c r="BU719" s="48" t="str">
        <f t="shared" si="369"/>
        <v/>
      </c>
    </row>
    <row r="720" spans="1:73">
      <c r="A720" s="10" t="e">
        <f>Audit!#REF!</f>
        <v>#REF!</v>
      </c>
      <c r="B720" s="10" t="e">
        <f t="shared" si="340"/>
        <v>#REF!</v>
      </c>
      <c r="C720" s="17" t="e">
        <f>VLOOKUP(Audit!#REF!,$V$3:$AE$12,2,FALSE) &amp; VLOOKUP(Audit!#REF!,$V$13:$AE$22,2,FALSE)&amp; IF(Audit!#REF!=10,Audit!#REF!&amp;Audit!#REF!,"")</f>
        <v>#REF!</v>
      </c>
      <c r="D720" s="17" t="e">
        <f>VLOOKUP(Audit!#REF!,$V$3:$AE$12,3,FALSE) &amp; VLOOKUP(Audit!#REF!,$V$13:$AE$22,3,FALSE) &amp;IF(Audit!#REF!=10,Audit!#REF!&amp;Audit!#REF!,"")</f>
        <v>#REF!</v>
      </c>
      <c r="E720" s="17" t="e">
        <f>VLOOKUP(Audit!#REF!,$V$3:$AE$12,4,FALSE)&amp; Audit!#REF! &amp; VLOOKUP(Audit!#REF!,$V$13:$AE$22,4,FALSE)&amp; IF(Audit!#REF!=10,Audit!#REF!&amp;Audit!#REF!,"")</f>
        <v>#REF!</v>
      </c>
      <c r="F720" s="17" t="e">
        <f>VLOOKUP(Audit!#REF!,$V$3:$AE$12,5,FALSE) &amp; VLOOKUP(Audit!#REF!,$V$13:$AE$22,5,FALSE)&amp; IF(Audit!#REF!=10,Audit!#REF!&amp;Audit!#REF!,"")</f>
        <v>#REF!</v>
      </c>
      <c r="G720" s="17" t="e">
        <f>VLOOKUP(Audit!#REF!,$V$3:$AE$12,6,FALSE) &amp; VLOOKUP(Audit!#REF!,$V$13:$AE$22,6,FALSE)&amp; IF(Audit!#REF!=10,Audit!#REF!&amp;Audit!#REF!,"")</f>
        <v>#REF!</v>
      </c>
      <c r="H720" s="17" t="e">
        <f>VLOOKUP(Audit!#REF!,$V$3:$AE$12,7,FALSE) &amp; VLOOKUP(Audit!#REF!,$V$13:$AE$22,7,FALSE)&amp;IF(Audit!#REF!=10,Audit!#REF!&amp;Audit!#REF!,"")</f>
        <v>#REF!</v>
      </c>
      <c r="I720" s="17" t="e">
        <f>VLOOKUP(Audit!#REF!,$V$3:$AE$12,8,FALSE) &amp; Audit!#REF! &amp; VLOOKUP(Audit!#REF!,$V$13:$AE$22,8,FALSE)&amp;IF(Audit!#REF!=10,Audit!#REF!&amp;Audit!#REF!,"")</f>
        <v>#REF!</v>
      </c>
      <c r="J720" s="17" t="e">
        <f>VLOOKUP(Audit!#REF!,$V$3:$AE$12,9,FALSE) &amp; VLOOKUP(Audit!#REF!,$V$13:$AE$22,9,FALSE) &amp; IF(Audit!#REF!=10,Audit!#REF!&amp;Audit!#REF!,"") &amp; IF(Audit!#REF!&lt;&gt;1,U720,"")</f>
        <v>#REF!</v>
      </c>
      <c r="K720" s="17" t="e">
        <f>VLOOKUP(Audit!#REF!,$V$3:$AE$12,10,FALSE) &amp; Audit!#REF! &amp; VLOOKUP(Audit!#REF!,$V$13:$AE$22,10,FALSE) &amp; IF(Audit!#REF!=10,Audit!#REF!&amp;Audit!#REF!,"") &amp; IF(Audit!#REF!&lt;&gt;1,U720,"")</f>
        <v>#REF!</v>
      </c>
      <c r="L720" s="10" t="e">
        <f>Audit!#REF!</f>
        <v>#REF!</v>
      </c>
      <c r="M720" s="10" t="e">
        <f t="shared" si="341"/>
        <v>#REF!</v>
      </c>
      <c r="N720" s="10" t="e">
        <f t="shared" si="342"/>
        <v>#REF!</v>
      </c>
      <c r="O720" s="10" t="e">
        <f t="shared" si="343"/>
        <v>#REF!</v>
      </c>
      <c r="P720" s="10" t="e">
        <f t="shared" si="344"/>
        <v>#REF!</v>
      </c>
      <c r="Q720" s="10" t="e">
        <f t="shared" si="345"/>
        <v>#REF!</v>
      </c>
      <c r="R720" s="10" t="e">
        <f t="shared" si="346"/>
        <v>#REF!</v>
      </c>
      <c r="S720" s="10" t="e">
        <f t="shared" si="347"/>
        <v>#REF!</v>
      </c>
      <c r="T720" s="10" t="e">
        <f t="shared" si="348"/>
        <v>#REF!</v>
      </c>
      <c r="U720" s="17" t="e">
        <f>IF(Audit!#REF!="","",VLOOKUP(Audit!#REF!,$W$26:$X$35,2,FALSE)) &amp; Audit!#REF! &amp; IF(Audit!#REF!="","",IF(Audit!#REF!&lt;=1.4,VLOOKUP(Audit!#REF!,$W$38:X765,2,FALSE),VLOOKUP(Audit!#REF!,$W$51:$X$61,2,FALSE))) &amp; IF(Audit!#REF!="","",VLOOKUP(Audit!#REF!,$Y$26:$Z$35,2,FALSE) &amp; Audit!#REF! &amp; IF(Audit!#REF!="","",IF(Audit!#REF!&lt;=1.4,VLOOKUP(Audit!#REF!,$Y$38:$Z$48,2,FALSE),VLOOKUP(Audit!#REF!,$Y$51:$Z$61,2,FALSE))))</f>
        <v>#REF!</v>
      </c>
      <c r="V720" s="21"/>
      <c r="AH720" s="49" t="e">
        <f>Audit!#REF!</f>
        <v>#REF!</v>
      </c>
      <c r="AI720" s="50" t="e">
        <f>VLOOKUP(Audit!#REF!,$V$3:$AE$12,2,FALSE)&amp; IF(Audit!#REF!=10,Audit!#REF!,"")</f>
        <v>#REF!</v>
      </c>
      <c r="AJ720" s="50" t="e">
        <f>VLOOKUP(Audit!#REF!,$V$13:$AE$22,2,FALSE)&amp; IF(Audit!#REF!=10,Audit!#REF!,"")</f>
        <v>#REF!</v>
      </c>
      <c r="AK720" s="47" t="e">
        <f t="shared" si="349"/>
        <v>#REF!</v>
      </c>
      <c r="AL720" s="50" t="e">
        <f>VLOOKUP(Audit!#REF!,$V$3:$AE$12,3,FALSE)&amp; IF(Audit!#REF!=10,Audit!#REF!,"")</f>
        <v>#REF!</v>
      </c>
      <c r="AM720" s="50" t="e">
        <f>VLOOKUP(Audit!#REF!,$V$13:$AE$22,3,FALSE)&amp; IF(Audit!#REF!=10,Audit!#REF!,"")</f>
        <v>#REF!</v>
      </c>
      <c r="AN720" s="47" t="e">
        <f t="shared" si="350"/>
        <v>#REF!</v>
      </c>
      <c r="AO720" s="50" t="e">
        <f>VLOOKUP(Audit!#REF!,$V$3:$AE$12,4,FALSE) &amp;  Audit!#REF! &amp; IF(Audit!#REF!=10,Audit!#REF!,"")</f>
        <v>#REF!</v>
      </c>
      <c r="AP720" s="50" t="e">
        <f>VLOOKUP(Audit!#REF!,$V$13:$AE$22,4,FALSE)&amp; IF(Audit!#REF!=10,Audit!#REF!,"")</f>
        <v>#REF!</v>
      </c>
      <c r="AQ720" s="47" t="e">
        <f t="shared" si="351"/>
        <v>#REF!</v>
      </c>
      <c r="AR720" s="50" t="e">
        <f>VLOOKUP(Audit!#REF!,$V$3:$AE$12,5,FALSE)&amp; IF(Audit!#REF!=10,Audit!#REF!,"")</f>
        <v>#REF!</v>
      </c>
      <c r="AS720" s="50" t="e">
        <f>VLOOKUP(Audit!#REF!,$V$13:$AE$22,5,FALSE)&amp; IF(Audit!#REF!=10,Audit!#REF!,"")</f>
        <v>#REF!</v>
      </c>
      <c r="AT720" s="47" t="e">
        <f t="shared" si="352"/>
        <v>#REF!</v>
      </c>
      <c r="AU720" s="50" t="e">
        <f>VLOOKUP(Audit!#REF!,$V$3:$AE$12,6,FALSE)&amp; IF(Audit!#REF!=10,Audit!#REF!,"")</f>
        <v>#REF!</v>
      </c>
      <c r="AV720" s="50" t="e">
        <f>VLOOKUP(Audit!#REF!,$V$13:$AE$22,6,FALSE)&amp; IF(Audit!#REF!=10,Audit!#REF!,"")</f>
        <v>#REF!</v>
      </c>
      <c r="AW720" s="47" t="e">
        <f t="shared" si="353"/>
        <v>#REF!</v>
      </c>
      <c r="AX720" s="50" t="e">
        <f>VLOOKUP(Audit!#REF!,$V$3:$AE$12,7,FALSE)&amp; IF(Audit!#REF!=10,Audit!#REF!,"")</f>
        <v>#REF!</v>
      </c>
      <c r="AY720" s="50" t="e">
        <f>VLOOKUP(Audit!#REF!,$V$13:$AE$22,7,FALSE) &amp; IF(Audit!#REF!=10,Audit!#REF!,"")</f>
        <v>#REF!</v>
      </c>
      <c r="AZ720" s="47" t="e">
        <f t="shared" si="354"/>
        <v>#REF!</v>
      </c>
      <c r="BA720" s="50" t="e">
        <f>VLOOKUP(Audit!#REF!,$V$3:$AE$12,8,FALSE)&amp; Audit!#REF! &amp; IF(Audit!#REF!=10,Audit!#REF!,"")</f>
        <v>#REF!</v>
      </c>
      <c r="BB720" s="50" t="e">
        <f>VLOOKUP(Audit!#REF!,$V$13:$AE$22,8,FALSE) &amp; IF(Audit!#REF!=10,Audit!#REF!,"")</f>
        <v>#REF!</v>
      </c>
      <c r="BC720" s="47" t="e">
        <f t="shared" si="355"/>
        <v>#REF!</v>
      </c>
      <c r="BD720" s="50" t="e">
        <f>VLOOKUP(Audit!#REF!,$V$3:$AE$12,9,FALSE)&amp; IF(Audit!#REF!=10,Audit!#REF!,"")</f>
        <v>#REF!</v>
      </c>
      <c r="BE720" s="50" t="e">
        <f>VLOOKUP(Audit!#REF!,$V$13:$AE$22,9,FALSE) &amp; IF(Audit!#REF!=10,Audit!#REF!,"") &amp; IF(Audit!#REF!&lt;&gt;1,U720,"")</f>
        <v>#REF!</v>
      </c>
      <c r="BF720" s="47" t="e">
        <f t="shared" si="356"/>
        <v>#REF!</v>
      </c>
      <c r="BG720" s="50" t="e">
        <f>VLOOKUP(Audit!#REF!,$V$3:$AE$12,10,FALSE) &amp; Audit!#REF! &amp; IF(Audit!#REF!=10,Audit!#REF!,"")</f>
        <v>#REF!</v>
      </c>
      <c r="BH720" s="50" t="e">
        <f>VLOOKUP(Audit!#REF!,$V$13:$AE$22,10,FALSE) &amp; IF(Audit!#REF!=10,Audit!#REF!,"") &amp; IF(Audit!#REF!&lt;&gt;1,U720,"")</f>
        <v>#REF!</v>
      </c>
      <c r="BI720" s="47" t="e">
        <f t="shared" si="357"/>
        <v>#REF!</v>
      </c>
      <c r="BJ720" s="48" t="str">
        <f t="shared" si="358"/>
        <v/>
      </c>
      <c r="BK720" s="48" t="str">
        <f t="shared" si="359"/>
        <v/>
      </c>
      <c r="BL720" s="48" t="str">
        <f t="shared" si="360"/>
        <v/>
      </c>
      <c r="BM720" s="48" t="str">
        <f t="shared" si="361"/>
        <v/>
      </c>
      <c r="BN720" s="48" t="str">
        <f t="shared" si="362"/>
        <v/>
      </c>
      <c r="BO720" s="48" t="str">
        <f t="shared" si="363"/>
        <v/>
      </c>
      <c r="BP720" s="48" t="str">
        <f t="shared" si="364"/>
        <v/>
      </c>
      <c r="BQ720" s="48" t="str">
        <f t="shared" si="365"/>
        <v/>
      </c>
      <c r="BR720" s="48" t="str">
        <f t="shared" si="366"/>
        <v/>
      </c>
      <c r="BS720" s="48" t="str">
        <f t="shared" si="367"/>
        <v/>
      </c>
      <c r="BT720" s="48" t="str">
        <f t="shared" si="368"/>
        <v/>
      </c>
      <c r="BU720" s="48" t="str">
        <f t="shared" si="369"/>
        <v/>
      </c>
    </row>
    <row r="721" spans="1:73">
      <c r="A721" s="10" t="e">
        <f>Audit!#REF!</f>
        <v>#REF!</v>
      </c>
      <c r="B721" s="10" t="e">
        <f t="shared" si="340"/>
        <v>#REF!</v>
      </c>
      <c r="C721" s="17" t="e">
        <f>VLOOKUP(Audit!#REF!,$V$3:$AE$12,2,FALSE) &amp; VLOOKUP(Audit!#REF!,$V$13:$AE$22,2,FALSE)&amp; IF(Audit!#REF!=10,Audit!#REF!&amp;Audit!#REF!,"")</f>
        <v>#REF!</v>
      </c>
      <c r="D721" s="17" t="e">
        <f>VLOOKUP(Audit!#REF!,$V$3:$AE$12,3,FALSE) &amp; VLOOKUP(Audit!#REF!,$V$13:$AE$22,3,FALSE) &amp;IF(Audit!#REF!=10,Audit!#REF!&amp;Audit!#REF!,"")</f>
        <v>#REF!</v>
      </c>
      <c r="E721" s="17" t="e">
        <f>VLOOKUP(Audit!#REF!,$V$3:$AE$12,4,FALSE)&amp; Audit!#REF! &amp; VLOOKUP(Audit!#REF!,$V$13:$AE$22,4,FALSE)&amp; IF(Audit!#REF!=10,Audit!#REF!&amp;Audit!#REF!,"")</f>
        <v>#REF!</v>
      </c>
      <c r="F721" s="17" t="e">
        <f>VLOOKUP(Audit!#REF!,$V$3:$AE$12,5,FALSE) &amp; VLOOKUP(Audit!#REF!,$V$13:$AE$22,5,FALSE)&amp; IF(Audit!#REF!=10,Audit!#REF!&amp;Audit!#REF!,"")</f>
        <v>#REF!</v>
      </c>
      <c r="G721" s="17" t="e">
        <f>VLOOKUP(Audit!#REF!,$V$3:$AE$12,6,FALSE) &amp; VLOOKUP(Audit!#REF!,$V$13:$AE$22,6,FALSE)&amp; IF(Audit!#REF!=10,Audit!#REF!&amp;Audit!#REF!,"")</f>
        <v>#REF!</v>
      </c>
      <c r="H721" s="17" t="e">
        <f>VLOOKUP(Audit!#REF!,$V$3:$AE$12,7,FALSE) &amp; VLOOKUP(Audit!#REF!,$V$13:$AE$22,7,FALSE)&amp;IF(Audit!#REF!=10,Audit!#REF!&amp;Audit!#REF!,"")</f>
        <v>#REF!</v>
      </c>
      <c r="I721" s="17" t="e">
        <f>VLOOKUP(Audit!#REF!,$V$3:$AE$12,8,FALSE) &amp; Audit!#REF! &amp; VLOOKUP(Audit!#REF!,$V$13:$AE$22,8,FALSE)&amp;IF(Audit!#REF!=10,Audit!#REF!&amp;Audit!#REF!,"")</f>
        <v>#REF!</v>
      </c>
      <c r="J721" s="17" t="e">
        <f>VLOOKUP(Audit!#REF!,$V$3:$AE$12,9,FALSE) &amp; VLOOKUP(Audit!#REF!,$V$13:$AE$22,9,FALSE) &amp; IF(Audit!#REF!=10,Audit!#REF!&amp;Audit!#REF!,"") &amp; IF(Audit!#REF!&lt;&gt;1,U721,"")</f>
        <v>#REF!</v>
      </c>
      <c r="K721" s="17" t="e">
        <f>VLOOKUP(Audit!#REF!,$V$3:$AE$12,10,FALSE) &amp; Audit!#REF! &amp; VLOOKUP(Audit!#REF!,$V$13:$AE$22,10,FALSE) &amp; IF(Audit!#REF!=10,Audit!#REF!&amp;Audit!#REF!,"") &amp; IF(Audit!#REF!&lt;&gt;1,U721,"")</f>
        <v>#REF!</v>
      </c>
      <c r="L721" s="10" t="e">
        <f>Audit!#REF!</f>
        <v>#REF!</v>
      </c>
      <c r="M721" s="10" t="e">
        <f t="shared" si="341"/>
        <v>#REF!</v>
      </c>
      <c r="N721" s="10" t="e">
        <f t="shared" si="342"/>
        <v>#REF!</v>
      </c>
      <c r="O721" s="10" t="e">
        <f t="shared" si="343"/>
        <v>#REF!</v>
      </c>
      <c r="P721" s="10" t="e">
        <f t="shared" si="344"/>
        <v>#REF!</v>
      </c>
      <c r="Q721" s="10" t="e">
        <f t="shared" si="345"/>
        <v>#REF!</v>
      </c>
      <c r="R721" s="10" t="e">
        <f t="shared" si="346"/>
        <v>#REF!</v>
      </c>
      <c r="S721" s="10" t="e">
        <f t="shared" si="347"/>
        <v>#REF!</v>
      </c>
      <c r="T721" s="10" t="e">
        <f t="shared" si="348"/>
        <v>#REF!</v>
      </c>
      <c r="U721" s="17" t="e">
        <f>IF(Audit!#REF!="","",VLOOKUP(Audit!#REF!,$W$26:$X$35,2,FALSE)) &amp; Audit!#REF! &amp; IF(Audit!#REF!="","",IF(Audit!#REF!&lt;=1.4,VLOOKUP(Audit!#REF!,$W$38:X766,2,FALSE),VLOOKUP(Audit!#REF!,$W$51:$X$61,2,FALSE))) &amp; IF(Audit!#REF!="","",VLOOKUP(Audit!#REF!,$Y$26:$Z$35,2,FALSE) &amp; Audit!#REF! &amp; IF(Audit!#REF!="","",IF(Audit!#REF!&lt;=1.4,VLOOKUP(Audit!#REF!,$Y$38:$Z$48,2,FALSE),VLOOKUP(Audit!#REF!,$Y$51:$Z$61,2,FALSE))))</f>
        <v>#REF!</v>
      </c>
      <c r="V721" s="21"/>
      <c r="AH721" s="49" t="e">
        <f>Audit!#REF!</f>
        <v>#REF!</v>
      </c>
      <c r="AI721" s="50" t="e">
        <f>VLOOKUP(Audit!#REF!,$V$3:$AE$12,2,FALSE)&amp; IF(Audit!#REF!=10,Audit!#REF!,"")</f>
        <v>#REF!</v>
      </c>
      <c r="AJ721" s="50" t="e">
        <f>VLOOKUP(Audit!#REF!,$V$13:$AE$22,2,FALSE)&amp; IF(Audit!#REF!=10,Audit!#REF!,"")</f>
        <v>#REF!</v>
      </c>
      <c r="AK721" s="47" t="e">
        <f t="shared" si="349"/>
        <v>#REF!</v>
      </c>
      <c r="AL721" s="50" t="e">
        <f>VLOOKUP(Audit!#REF!,$V$3:$AE$12,3,FALSE)&amp; IF(Audit!#REF!=10,Audit!#REF!,"")</f>
        <v>#REF!</v>
      </c>
      <c r="AM721" s="50" t="e">
        <f>VLOOKUP(Audit!#REF!,$V$13:$AE$22,3,FALSE)&amp; IF(Audit!#REF!=10,Audit!#REF!,"")</f>
        <v>#REF!</v>
      </c>
      <c r="AN721" s="47" t="e">
        <f t="shared" si="350"/>
        <v>#REF!</v>
      </c>
      <c r="AO721" s="50" t="e">
        <f>VLOOKUP(Audit!#REF!,$V$3:$AE$12,4,FALSE) &amp;  Audit!#REF! &amp; IF(Audit!#REF!=10,Audit!#REF!,"")</f>
        <v>#REF!</v>
      </c>
      <c r="AP721" s="50" t="e">
        <f>VLOOKUP(Audit!#REF!,$V$13:$AE$22,4,FALSE)&amp; IF(Audit!#REF!=10,Audit!#REF!,"")</f>
        <v>#REF!</v>
      </c>
      <c r="AQ721" s="47" t="e">
        <f t="shared" si="351"/>
        <v>#REF!</v>
      </c>
      <c r="AR721" s="50" t="e">
        <f>VLOOKUP(Audit!#REF!,$V$3:$AE$12,5,FALSE)&amp; IF(Audit!#REF!=10,Audit!#REF!,"")</f>
        <v>#REF!</v>
      </c>
      <c r="AS721" s="50" t="e">
        <f>VLOOKUP(Audit!#REF!,$V$13:$AE$22,5,FALSE)&amp; IF(Audit!#REF!=10,Audit!#REF!,"")</f>
        <v>#REF!</v>
      </c>
      <c r="AT721" s="47" t="e">
        <f t="shared" si="352"/>
        <v>#REF!</v>
      </c>
      <c r="AU721" s="50" t="e">
        <f>VLOOKUP(Audit!#REF!,$V$3:$AE$12,6,FALSE)&amp; IF(Audit!#REF!=10,Audit!#REF!,"")</f>
        <v>#REF!</v>
      </c>
      <c r="AV721" s="50" t="e">
        <f>VLOOKUP(Audit!#REF!,$V$13:$AE$22,6,FALSE)&amp; IF(Audit!#REF!=10,Audit!#REF!,"")</f>
        <v>#REF!</v>
      </c>
      <c r="AW721" s="47" t="e">
        <f t="shared" si="353"/>
        <v>#REF!</v>
      </c>
      <c r="AX721" s="50" t="e">
        <f>VLOOKUP(Audit!#REF!,$V$3:$AE$12,7,FALSE)&amp; IF(Audit!#REF!=10,Audit!#REF!,"")</f>
        <v>#REF!</v>
      </c>
      <c r="AY721" s="50" t="e">
        <f>VLOOKUP(Audit!#REF!,$V$13:$AE$22,7,FALSE) &amp; IF(Audit!#REF!=10,Audit!#REF!,"")</f>
        <v>#REF!</v>
      </c>
      <c r="AZ721" s="47" t="e">
        <f t="shared" si="354"/>
        <v>#REF!</v>
      </c>
      <c r="BA721" s="50" t="e">
        <f>VLOOKUP(Audit!#REF!,$V$3:$AE$12,8,FALSE)&amp; Audit!#REF! &amp; IF(Audit!#REF!=10,Audit!#REF!,"")</f>
        <v>#REF!</v>
      </c>
      <c r="BB721" s="50" t="e">
        <f>VLOOKUP(Audit!#REF!,$V$13:$AE$22,8,FALSE) &amp; IF(Audit!#REF!=10,Audit!#REF!,"")</f>
        <v>#REF!</v>
      </c>
      <c r="BC721" s="47" t="e">
        <f t="shared" si="355"/>
        <v>#REF!</v>
      </c>
      <c r="BD721" s="50" t="e">
        <f>VLOOKUP(Audit!#REF!,$V$3:$AE$12,9,FALSE)&amp; IF(Audit!#REF!=10,Audit!#REF!,"")</f>
        <v>#REF!</v>
      </c>
      <c r="BE721" s="50" t="e">
        <f>VLOOKUP(Audit!#REF!,$V$13:$AE$22,9,FALSE) &amp; IF(Audit!#REF!=10,Audit!#REF!,"") &amp; IF(Audit!#REF!&lt;&gt;1,U721,"")</f>
        <v>#REF!</v>
      </c>
      <c r="BF721" s="47" t="e">
        <f t="shared" si="356"/>
        <v>#REF!</v>
      </c>
      <c r="BG721" s="50" t="e">
        <f>VLOOKUP(Audit!#REF!,$V$3:$AE$12,10,FALSE) &amp; Audit!#REF! &amp; IF(Audit!#REF!=10,Audit!#REF!,"")</f>
        <v>#REF!</v>
      </c>
      <c r="BH721" s="50" t="e">
        <f>VLOOKUP(Audit!#REF!,$V$13:$AE$22,10,FALSE) &amp; IF(Audit!#REF!=10,Audit!#REF!,"") &amp; IF(Audit!#REF!&lt;&gt;1,U721,"")</f>
        <v>#REF!</v>
      </c>
      <c r="BI721" s="47" t="e">
        <f t="shared" si="357"/>
        <v>#REF!</v>
      </c>
      <c r="BJ721" s="48" t="str">
        <f t="shared" si="358"/>
        <v/>
      </c>
      <c r="BK721" s="48" t="str">
        <f t="shared" si="359"/>
        <v/>
      </c>
      <c r="BL721" s="48" t="str">
        <f t="shared" si="360"/>
        <v/>
      </c>
      <c r="BM721" s="48" t="str">
        <f t="shared" si="361"/>
        <v/>
      </c>
      <c r="BN721" s="48" t="str">
        <f t="shared" si="362"/>
        <v/>
      </c>
      <c r="BO721" s="48" t="str">
        <f t="shared" si="363"/>
        <v/>
      </c>
      <c r="BP721" s="48" t="str">
        <f t="shared" si="364"/>
        <v/>
      </c>
      <c r="BQ721" s="48" t="str">
        <f t="shared" si="365"/>
        <v/>
      </c>
      <c r="BR721" s="48" t="str">
        <f t="shared" si="366"/>
        <v/>
      </c>
      <c r="BS721" s="48" t="str">
        <f t="shared" si="367"/>
        <v/>
      </c>
      <c r="BT721" s="48" t="str">
        <f t="shared" si="368"/>
        <v/>
      </c>
      <c r="BU721" s="48" t="str">
        <f t="shared" si="369"/>
        <v/>
      </c>
    </row>
    <row r="722" spans="1:73">
      <c r="A722" s="10" t="e">
        <f>Audit!#REF!</f>
        <v>#REF!</v>
      </c>
      <c r="B722" s="10" t="e">
        <f t="shared" si="340"/>
        <v>#REF!</v>
      </c>
      <c r="C722" s="17" t="e">
        <f>VLOOKUP(Audit!#REF!,$V$3:$AE$12,2,FALSE) &amp; VLOOKUP(Audit!#REF!,$V$13:$AE$22,2,FALSE)&amp; IF(Audit!#REF!=10,Audit!#REF!&amp;Audit!#REF!,"")</f>
        <v>#REF!</v>
      </c>
      <c r="D722" s="17" t="e">
        <f>VLOOKUP(Audit!#REF!,$V$3:$AE$12,3,FALSE) &amp; VLOOKUP(Audit!#REF!,$V$13:$AE$22,3,FALSE) &amp;IF(Audit!#REF!=10,Audit!#REF!&amp;Audit!#REF!,"")</f>
        <v>#REF!</v>
      </c>
      <c r="E722" s="17" t="e">
        <f>VLOOKUP(Audit!#REF!,$V$3:$AE$12,4,FALSE)&amp; Audit!#REF! &amp; VLOOKUP(Audit!#REF!,$V$13:$AE$22,4,FALSE)&amp; IF(Audit!#REF!=10,Audit!#REF!&amp;Audit!#REF!,"")</f>
        <v>#REF!</v>
      </c>
      <c r="F722" s="17" t="e">
        <f>VLOOKUP(Audit!#REF!,$V$3:$AE$12,5,FALSE) &amp; VLOOKUP(Audit!#REF!,$V$13:$AE$22,5,FALSE)&amp; IF(Audit!#REF!=10,Audit!#REF!&amp;Audit!#REF!,"")</f>
        <v>#REF!</v>
      </c>
      <c r="G722" s="17" t="e">
        <f>VLOOKUP(Audit!#REF!,$V$3:$AE$12,6,FALSE) &amp; VLOOKUP(Audit!#REF!,$V$13:$AE$22,6,FALSE)&amp; IF(Audit!#REF!=10,Audit!#REF!&amp;Audit!#REF!,"")</f>
        <v>#REF!</v>
      </c>
      <c r="H722" s="17" t="e">
        <f>VLOOKUP(Audit!#REF!,$V$3:$AE$12,7,FALSE) &amp; VLOOKUP(Audit!#REF!,$V$13:$AE$22,7,FALSE)&amp;IF(Audit!#REF!=10,Audit!#REF!&amp;Audit!#REF!,"")</f>
        <v>#REF!</v>
      </c>
      <c r="I722" s="17" t="e">
        <f>VLOOKUP(Audit!#REF!,$V$3:$AE$12,8,FALSE) &amp; Audit!#REF! &amp; VLOOKUP(Audit!#REF!,$V$13:$AE$22,8,FALSE)&amp;IF(Audit!#REF!=10,Audit!#REF!&amp;Audit!#REF!,"")</f>
        <v>#REF!</v>
      </c>
      <c r="J722" s="17" t="e">
        <f>VLOOKUP(Audit!#REF!,$V$3:$AE$12,9,FALSE) &amp; VLOOKUP(Audit!#REF!,$V$13:$AE$22,9,FALSE) &amp; IF(Audit!#REF!=10,Audit!#REF!&amp;Audit!#REF!,"") &amp; IF(Audit!#REF!&lt;&gt;1,U722,"")</f>
        <v>#REF!</v>
      </c>
      <c r="K722" s="17" t="e">
        <f>VLOOKUP(Audit!#REF!,$V$3:$AE$12,10,FALSE) &amp; Audit!#REF! &amp; VLOOKUP(Audit!#REF!,$V$13:$AE$22,10,FALSE) &amp; IF(Audit!#REF!=10,Audit!#REF!&amp;Audit!#REF!,"") &amp; IF(Audit!#REF!&lt;&gt;1,U722,"")</f>
        <v>#REF!</v>
      </c>
      <c r="L722" s="10" t="e">
        <f>Audit!#REF!</f>
        <v>#REF!</v>
      </c>
      <c r="M722" s="10" t="e">
        <f t="shared" si="341"/>
        <v>#REF!</v>
      </c>
      <c r="N722" s="10" t="e">
        <f t="shared" si="342"/>
        <v>#REF!</v>
      </c>
      <c r="O722" s="10" t="e">
        <f t="shared" si="343"/>
        <v>#REF!</v>
      </c>
      <c r="P722" s="10" t="e">
        <f t="shared" si="344"/>
        <v>#REF!</v>
      </c>
      <c r="Q722" s="10" t="e">
        <f t="shared" si="345"/>
        <v>#REF!</v>
      </c>
      <c r="R722" s="10" t="e">
        <f t="shared" si="346"/>
        <v>#REF!</v>
      </c>
      <c r="S722" s="10" t="e">
        <f t="shared" si="347"/>
        <v>#REF!</v>
      </c>
      <c r="T722" s="10" t="e">
        <f t="shared" si="348"/>
        <v>#REF!</v>
      </c>
      <c r="U722" s="17" t="e">
        <f>IF(Audit!#REF!="","",VLOOKUP(Audit!#REF!,$W$26:$X$35,2,FALSE)) &amp; Audit!#REF! &amp; IF(Audit!#REF!="","",IF(Audit!#REF!&lt;=1.4,VLOOKUP(Audit!#REF!,$W$38:X767,2,FALSE),VLOOKUP(Audit!#REF!,$W$51:$X$61,2,FALSE))) &amp; IF(Audit!#REF!="","",VLOOKUP(Audit!#REF!,$Y$26:$Z$35,2,FALSE) &amp; Audit!#REF! &amp; IF(Audit!#REF!="","",IF(Audit!#REF!&lt;=1.4,VLOOKUP(Audit!#REF!,$Y$38:$Z$48,2,FALSE),VLOOKUP(Audit!#REF!,$Y$51:$Z$61,2,FALSE))))</f>
        <v>#REF!</v>
      </c>
      <c r="V722" s="21"/>
      <c r="AH722" s="49" t="e">
        <f>Audit!#REF!</f>
        <v>#REF!</v>
      </c>
      <c r="AI722" s="50" t="e">
        <f>VLOOKUP(Audit!#REF!,$V$3:$AE$12,2,FALSE)&amp; IF(Audit!#REF!=10,Audit!#REF!,"")</f>
        <v>#REF!</v>
      </c>
      <c r="AJ722" s="50" t="e">
        <f>VLOOKUP(Audit!#REF!,$V$13:$AE$22,2,FALSE)&amp; IF(Audit!#REF!=10,Audit!#REF!,"")</f>
        <v>#REF!</v>
      </c>
      <c r="AK722" s="47" t="e">
        <f t="shared" si="349"/>
        <v>#REF!</v>
      </c>
      <c r="AL722" s="50" t="e">
        <f>VLOOKUP(Audit!#REF!,$V$3:$AE$12,3,FALSE)&amp; IF(Audit!#REF!=10,Audit!#REF!,"")</f>
        <v>#REF!</v>
      </c>
      <c r="AM722" s="50" t="e">
        <f>VLOOKUP(Audit!#REF!,$V$13:$AE$22,3,FALSE)&amp; IF(Audit!#REF!=10,Audit!#REF!,"")</f>
        <v>#REF!</v>
      </c>
      <c r="AN722" s="47" t="e">
        <f t="shared" si="350"/>
        <v>#REF!</v>
      </c>
      <c r="AO722" s="50" t="e">
        <f>VLOOKUP(Audit!#REF!,$V$3:$AE$12,4,FALSE) &amp;  Audit!#REF! &amp; IF(Audit!#REF!=10,Audit!#REF!,"")</f>
        <v>#REF!</v>
      </c>
      <c r="AP722" s="50" t="e">
        <f>VLOOKUP(Audit!#REF!,$V$13:$AE$22,4,FALSE)&amp; IF(Audit!#REF!=10,Audit!#REF!,"")</f>
        <v>#REF!</v>
      </c>
      <c r="AQ722" s="47" t="e">
        <f t="shared" si="351"/>
        <v>#REF!</v>
      </c>
      <c r="AR722" s="50" t="e">
        <f>VLOOKUP(Audit!#REF!,$V$3:$AE$12,5,FALSE)&amp; IF(Audit!#REF!=10,Audit!#REF!,"")</f>
        <v>#REF!</v>
      </c>
      <c r="AS722" s="50" t="e">
        <f>VLOOKUP(Audit!#REF!,$V$13:$AE$22,5,FALSE)&amp; IF(Audit!#REF!=10,Audit!#REF!,"")</f>
        <v>#REF!</v>
      </c>
      <c r="AT722" s="47" t="e">
        <f t="shared" si="352"/>
        <v>#REF!</v>
      </c>
      <c r="AU722" s="50" t="e">
        <f>VLOOKUP(Audit!#REF!,$V$3:$AE$12,6,FALSE)&amp; IF(Audit!#REF!=10,Audit!#REF!,"")</f>
        <v>#REF!</v>
      </c>
      <c r="AV722" s="50" t="e">
        <f>VLOOKUP(Audit!#REF!,$V$13:$AE$22,6,FALSE)&amp; IF(Audit!#REF!=10,Audit!#REF!,"")</f>
        <v>#REF!</v>
      </c>
      <c r="AW722" s="47" t="e">
        <f t="shared" si="353"/>
        <v>#REF!</v>
      </c>
      <c r="AX722" s="50" t="e">
        <f>VLOOKUP(Audit!#REF!,$V$3:$AE$12,7,FALSE)&amp; IF(Audit!#REF!=10,Audit!#REF!,"")</f>
        <v>#REF!</v>
      </c>
      <c r="AY722" s="50" t="e">
        <f>VLOOKUP(Audit!#REF!,$V$13:$AE$22,7,FALSE) &amp; IF(Audit!#REF!=10,Audit!#REF!,"")</f>
        <v>#REF!</v>
      </c>
      <c r="AZ722" s="47" t="e">
        <f t="shared" si="354"/>
        <v>#REF!</v>
      </c>
      <c r="BA722" s="50" t="e">
        <f>VLOOKUP(Audit!#REF!,$V$3:$AE$12,8,FALSE)&amp; Audit!#REF! &amp; IF(Audit!#REF!=10,Audit!#REF!,"")</f>
        <v>#REF!</v>
      </c>
      <c r="BB722" s="50" t="e">
        <f>VLOOKUP(Audit!#REF!,$V$13:$AE$22,8,FALSE) &amp; IF(Audit!#REF!=10,Audit!#REF!,"")</f>
        <v>#REF!</v>
      </c>
      <c r="BC722" s="47" t="e">
        <f t="shared" si="355"/>
        <v>#REF!</v>
      </c>
      <c r="BD722" s="50" t="e">
        <f>VLOOKUP(Audit!#REF!,$V$3:$AE$12,9,FALSE)&amp; IF(Audit!#REF!=10,Audit!#REF!,"")</f>
        <v>#REF!</v>
      </c>
      <c r="BE722" s="50" t="e">
        <f>VLOOKUP(Audit!#REF!,$V$13:$AE$22,9,FALSE) &amp; IF(Audit!#REF!=10,Audit!#REF!,"") &amp; IF(Audit!#REF!&lt;&gt;1,U722,"")</f>
        <v>#REF!</v>
      </c>
      <c r="BF722" s="47" t="e">
        <f t="shared" si="356"/>
        <v>#REF!</v>
      </c>
      <c r="BG722" s="50" t="e">
        <f>VLOOKUP(Audit!#REF!,$V$3:$AE$12,10,FALSE) &amp; Audit!#REF! &amp; IF(Audit!#REF!=10,Audit!#REF!,"")</f>
        <v>#REF!</v>
      </c>
      <c r="BH722" s="50" t="e">
        <f>VLOOKUP(Audit!#REF!,$V$13:$AE$22,10,FALSE) &amp; IF(Audit!#REF!=10,Audit!#REF!,"") &amp; IF(Audit!#REF!&lt;&gt;1,U722,"")</f>
        <v>#REF!</v>
      </c>
      <c r="BI722" s="47" t="e">
        <f t="shared" si="357"/>
        <v>#REF!</v>
      </c>
      <c r="BJ722" s="48" t="str">
        <f t="shared" si="358"/>
        <v/>
      </c>
      <c r="BK722" s="48" t="str">
        <f t="shared" si="359"/>
        <v/>
      </c>
      <c r="BL722" s="48" t="str">
        <f t="shared" si="360"/>
        <v/>
      </c>
      <c r="BM722" s="48" t="str">
        <f t="shared" si="361"/>
        <v/>
      </c>
      <c r="BN722" s="48" t="str">
        <f t="shared" si="362"/>
        <v/>
      </c>
      <c r="BO722" s="48" t="str">
        <f t="shared" si="363"/>
        <v/>
      </c>
      <c r="BP722" s="48" t="str">
        <f t="shared" si="364"/>
        <v/>
      </c>
      <c r="BQ722" s="48" t="str">
        <f t="shared" si="365"/>
        <v/>
      </c>
      <c r="BR722" s="48" t="str">
        <f t="shared" si="366"/>
        <v/>
      </c>
      <c r="BS722" s="48" t="str">
        <f t="shared" si="367"/>
        <v/>
      </c>
      <c r="BT722" s="48" t="str">
        <f t="shared" si="368"/>
        <v/>
      </c>
      <c r="BU722" s="48" t="str">
        <f t="shared" si="369"/>
        <v/>
      </c>
    </row>
    <row r="723" spans="1:73">
      <c r="A723" s="10" t="e">
        <f>Audit!#REF!</f>
        <v>#REF!</v>
      </c>
      <c r="B723" s="10" t="e">
        <f t="shared" si="340"/>
        <v>#REF!</v>
      </c>
      <c r="C723" s="17" t="e">
        <f>VLOOKUP(Audit!#REF!,$V$3:$AE$12,2,FALSE) &amp; VLOOKUP(Audit!#REF!,$V$13:$AE$22,2,FALSE)&amp; IF(Audit!#REF!=10,Audit!#REF!&amp;Audit!#REF!,"")</f>
        <v>#REF!</v>
      </c>
      <c r="D723" s="17" t="e">
        <f>VLOOKUP(Audit!#REF!,$V$3:$AE$12,3,FALSE) &amp; VLOOKUP(Audit!#REF!,$V$13:$AE$22,3,FALSE) &amp;IF(Audit!#REF!=10,Audit!#REF!&amp;Audit!#REF!,"")</f>
        <v>#REF!</v>
      </c>
      <c r="E723" s="17" t="e">
        <f>VLOOKUP(Audit!#REF!,$V$3:$AE$12,4,FALSE)&amp; Audit!#REF! &amp; VLOOKUP(Audit!#REF!,$V$13:$AE$22,4,FALSE)&amp; IF(Audit!#REF!=10,Audit!#REF!&amp;Audit!#REF!,"")</f>
        <v>#REF!</v>
      </c>
      <c r="F723" s="17" t="e">
        <f>VLOOKUP(Audit!#REF!,$V$3:$AE$12,5,FALSE) &amp; VLOOKUP(Audit!#REF!,$V$13:$AE$22,5,FALSE)&amp; IF(Audit!#REF!=10,Audit!#REF!&amp;Audit!#REF!,"")</f>
        <v>#REF!</v>
      </c>
      <c r="G723" s="17" t="e">
        <f>VLOOKUP(Audit!#REF!,$V$3:$AE$12,6,FALSE) &amp; VLOOKUP(Audit!#REF!,$V$13:$AE$22,6,FALSE)&amp; IF(Audit!#REF!=10,Audit!#REF!&amp;Audit!#REF!,"")</f>
        <v>#REF!</v>
      </c>
      <c r="H723" s="17" t="e">
        <f>VLOOKUP(Audit!#REF!,$V$3:$AE$12,7,FALSE) &amp; VLOOKUP(Audit!#REF!,$V$13:$AE$22,7,FALSE)&amp;IF(Audit!#REF!=10,Audit!#REF!&amp;Audit!#REF!,"")</f>
        <v>#REF!</v>
      </c>
      <c r="I723" s="17" t="e">
        <f>VLOOKUP(Audit!#REF!,$V$3:$AE$12,8,FALSE) &amp; Audit!#REF! &amp; VLOOKUP(Audit!#REF!,$V$13:$AE$22,8,FALSE)&amp;IF(Audit!#REF!=10,Audit!#REF!&amp;Audit!#REF!,"")</f>
        <v>#REF!</v>
      </c>
      <c r="J723" s="17" t="e">
        <f>VLOOKUP(Audit!#REF!,$V$3:$AE$12,9,FALSE) &amp; VLOOKUP(Audit!#REF!,$V$13:$AE$22,9,FALSE) &amp; IF(Audit!#REF!=10,Audit!#REF!&amp;Audit!#REF!,"") &amp; IF(Audit!#REF!&lt;&gt;1,U723,"")</f>
        <v>#REF!</v>
      </c>
      <c r="K723" s="17" t="e">
        <f>VLOOKUP(Audit!#REF!,$V$3:$AE$12,10,FALSE) &amp; Audit!#REF! &amp; VLOOKUP(Audit!#REF!,$V$13:$AE$22,10,FALSE) &amp; IF(Audit!#REF!=10,Audit!#REF!&amp;Audit!#REF!,"") &amp; IF(Audit!#REF!&lt;&gt;1,U723,"")</f>
        <v>#REF!</v>
      </c>
      <c r="L723" s="10" t="e">
        <f>Audit!#REF!</f>
        <v>#REF!</v>
      </c>
      <c r="M723" s="10" t="e">
        <f t="shared" si="341"/>
        <v>#REF!</v>
      </c>
      <c r="N723" s="10" t="e">
        <f t="shared" si="342"/>
        <v>#REF!</v>
      </c>
      <c r="O723" s="10" t="e">
        <f t="shared" si="343"/>
        <v>#REF!</v>
      </c>
      <c r="P723" s="10" t="e">
        <f t="shared" si="344"/>
        <v>#REF!</v>
      </c>
      <c r="Q723" s="10" t="e">
        <f t="shared" si="345"/>
        <v>#REF!</v>
      </c>
      <c r="R723" s="10" t="e">
        <f t="shared" si="346"/>
        <v>#REF!</v>
      </c>
      <c r="S723" s="10" t="e">
        <f t="shared" si="347"/>
        <v>#REF!</v>
      </c>
      <c r="T723" s="10" t="e">
        <f t="shared" si="348"/>
        <v>#REF!</v>
      </c>
      <c r="U723" s="17" t="e">
        <f>IF(Audit!#REF!="","",VLOOKUP(Audit!#REF!,$W$26:$X$35,2,FALSE)) &amp; Audit!#REF! &amp; IF(Audit!#REF!="","",IF(Audit!#REF!&lt;=1.4,VLOOKUP(Audit!#REF!,$W$38:X768,2,FALSE),VLOOKUP(Audit!#REF!,$W$51:$X$61,2,FALSE))) &amp; IF(Audit!#REF!="","",VLOOKUP(Audit!#REF!,$Y$26:$Z$35,2,FALSE) &amp; Audit!#REF! &amp; IF(Audit!#REF!="","",IF(Audit!#REF!&lt;=1.4,VLOOKUP(Audit!#REF!,$Y$38:$Z$48,2,FALSE),VLOOKUP(Audit!#REF!,$Y$51:$Z$61,2,FALSE))))</f>
        <v>#REF!</v>
      </c>
      <c r="V723" s="21"/>
      <c r="AH723" s="49" t="e">
        <f>Audit!#REF!</f>
        <v>#REF!</v>
      </c>
      <c r="AI723" s="50" t="e">
        <f>VLOOKUP(Audit!#REF!,$V$3:$AE$12,2,FALSE)&amp; IF(Audit!#REF!=10,Audit!#REF!,"")</f>
        <v>#REF!</v>
      </c>
      <c r="AJ723" s="50" t="e">
        <f>VLOOKUP(Audit!#REF!,$V$13:$AE$22,2,FALSE)&amp; IF(Audit!#REF!=10,Audit!#REF!,"")</f>
        <v>#REF!</v>
      </c>
      <c r="AK723" s="47" t="e">
        <f t="shared" si="349"/>
        <v>#REF!</v>
      </c>
      <c r="AL723" s="50" t="e">
        <f>VLOOKUP(Audit!#REF!,$V$3:$AE$12,3,FALSE)&amp; IF(Audit!#REF!=10,Audit!#REF!,"")</f>
        <v>#REF!</v>
      </c>
      <c r="AM723" s="50" t="e">
        <f>VLOOKUP(Audit!#REF!,$V$13:$AE$22,3,FALSE)&amp; IF(Audit!#REF!=10,Audit!#REF!,"")</f>
        <v>#REF!</v>
      </c>
      <c r="AN723" s="47" t="e">
        <f t="shared" si="350"/>
        <v>#REF!</v>
      </c>
      <c r="AO723" s="50" t="e">
        <f>VLOOKUP(Audit!#REF!,$V$3:$AE$12,4,FALSE) &amp;  Audit!#REF! &amp; IF(Audit!#REF!=10,Audit!#REF!,"")</f>
        <v>#REF!</v>
      </c>
      <c r="AP723" s="50" t="e">
        <f>VLOOKUP(Audit!#REF!,$V$13:$AE$22,4,FALSE)&amp; IF(Audit!#REF!=10,Audit!#REF!,"")</f>
        <v>#REF!</v>
      </c>
      <c r="AQ723" s="47" t="e">
        <f t="shared" si="351"/>
        <v>#REF!</v>
      </c>
      <c r="AR723" s="50" t="e">
        <f>VLOOKUP(Audit!#REF!,$V$3:$AE$12,5,FALSE)&amp; IF(Audit!#REF!=10,Audit!#REF!,"")</f>
        <v>#REF!</v>
      </c>
      <c r="AS723" s="50" t="e">
        <f>VLOOKUP(Audit!#REF!,$V$13:$AE$22,5,FALSE)&amp; IF(Audit!#REF!=10,Audit!#REF!,"")</f>
        <v>#REF!</v>
      </c>
      <c r="AT723" s="47" t="e">
        <f t="shared" si="352"/>
        <v>#REF!</v>
      </c>
      <c r="AU723" s="50" t="e">
        <f>VLOOKUP(Audit!#REF!,$V$3:$AE$12,6,FALSE)&amp; IF(Audit!#REF!=10,Audit!#REF!,"")</f>
        <v>#REF!</v>
      </c>
      <c r="AV723" s="50" t="e">
        <f>VLOOKUP(Audit!#REF!,$V$13:$AE$22,6,FALSE)&amp; IF(Audit!#REF!=10,Audit!#REF!,"")</f>
        <v>#REF!</v>
      </c>
      <c r="AW723" s="47" t="e">
        <f t="shared" si="353"/>
        <v>#REF!</v>
      </c>
      <c r="AX723" s="50" t="e">
        <f>VLOOKUP(Audit!#REF!,$V$3:$AE$12,7,FALSE)&amp; IF(Audit!#REF!=10,Audit!#REF!,"")</f>
        <v>#REF!</v>
      </c>
      <c r="AY723" s="50" t="e">
        <f>VLOOKUP(Audit!#REF!,$V$13:$AE$22,7,FALSE) &amp; IF(Audit!#REF!=10,Audit!#REF!,"")</f>
        <v>#REF!</v>
      </c>
      <c r="AZ723" s="47" t="e">
        <f t="shared" si="354"/>
        <v>#REF!</v>
      </c>
      <c r="BA723" s="50" t="e">
        <f>VLOOKUP(Audit!#REF!,$V$3:$AE$12,8,FALSE)&amp; Audit!#REF! &amp; IF(Audit!#REF!=10,Audit!#REF!,"")</f>
        <v>#REF!</v>
      </c>
      <c r="BB723" s="50" t="e">
        <f>VLOOKUP(Audit!#REF!,$V$13:$AE$22,8,FALSE) &amp; IF(Audit!#REF!=10,Audit!#REF!,"")</f>
        <v>#REF!</v>
      </c>
      <c r="BC723" s="47" t="e">
        <f t="shared" si="355"/>
        <v>#REF!</v>
      </c>
      <c r="BD723" s="50" t="e">
        <f>VLOOKUP(Audit!#REF!,$V$3:$AE$12,9,FALSE)&amp; IF(Audit!#REF!=10,Audit!#REF!,"")</f>
        <v>#REF!</v>
      </c>
      <c r="BE723" s="50" t="e">
        <f>VLOOKUP(Audit!#REF!,$V$13:$AE$22,9,FALSE) &amp; IF(Audit!#REF!=10,Audit!#REF!,"") &amp; IF(Audit!#REF!&lt;&gt;1,U723,"")</f>
        <v>#REF!</v>
      </c>
      <c r="BF723" s="47" t="e">
        <f t="shared" si="356"/>
        <v>#REF!</v>
      </c>
      <c r="BG723" s="50" t="e">
        <f>VLOOKUP(Audit!#REF!,$V$3:$AE$12,10,FALSE) &amp; Audit!#REF! &amp; IF(Audit!#REF!=10,Audit!#REF!,"")</f>
        <v>#REF!</v>
      </c>
      <c r="BH723" s="50" t="e">
        <f>VLOOKUP(Audit!#REF!,$V$13:$AE$22,10,FALSE) &amp; IF(Audit!#REF!=10,Audit!#REF!,"") &amp; IF(Audit!#REF!&lt;&gt;1,U723,"")</f>
        <v>#REF!</v>
      </c>
      <c r="BI723" s="47" t="e">
        <f t="shared" si="357"/>
        <v>#REF!</v>
      </c>
      <c r="BJ723" s="48" t="str">
        <f t="shared" si="358"/>
        <v/>
      </c>
      <c r="BK723" s="48" t="str">
        <f t="shared" si="359"/>
        <v/>
      </c>
      <c r="BL723" s="48" t="str">
        <f t="shared" si="360"/>
        <v/>
      </c>
      <c r="BM723" s="48" t="str">
        <f t="shared" si="361"/>
        <v/>
      </c>
      <c r="BN723" s="48" t="str">
        <f t="shared" si="362"/>
        <v/>
      </c>
      <c r="BO723" s="48" t="str">
        <f t="shared" si="363"/>
        <v/>
      </c>
      <c r="BP723" s="48" t="str">
        <f t="shared" si="364"/>
        <v/>
      </c>
      <c r="BQ723" s="48" t="str">
        <f t="shared" si="365"/>
        <v/>
      </c>
      <c r="BR723" s="48" t="str">
        <f t="shared" si="366"/>
        <v/>
      </c>
      <c r="BS723" s="48" t="str">
        <f t="shared" si="367"/>
        <v/>
      </c>
      <c r="BT723" s="48" t="str">
        <f t="shared" si="368"/>
        <v/>
      </c>
      <c r="BU723" s="48" t="str">
        <f t="shared" si="369"/>
        <v/>
      </c>
    </row>
    <row r="724" spans="1:73">
      <c r="A724" s="10" t="e">
        <f>Audit!#REF!</f>
        <v>#REF!</v>
      </c>
      <c r="B724" s="10" t="e">
        <f t="shared" si="340"/>
        <v>#REF!</v>
      </c>
      <c r="C724" s="17" t="e">
        <f>VLOOKUP(Audit!#REF!,$V$3:$AE$12,2,FALSE) &amp; VLOOKUP(Audit!#REF!,$V$13:$AE$22,2,FALSE)&amp; IF(Audit!#REF!=10,Audit!#REF!&amp;Audit!#REF!,"")</f>
        <v>#REF!</v>
      </c>
      <c r="D724" s="17" t="e">
        <f>VLOOKUP(Audit!#REF!,$V$3:$AE$12,3,FALSE) &amp; VLOOKUP(Audit!#REF!,$V$13:$AE$22,3,FALSE) &amp;IF(Audit!#REF!=10,Audit!#REF!&amp;Audit!#REF!,"")</f>
        <v>#REF!</v>
      </c>
      <c r="E724" s="17" t="e">
        <f>VLOOKUP(Audit!#REF!,$V$3:$AE$12,4,FALSE)&amp; Audit!#REF! &amp; VLOOKUP(Audit!#REF!,$V$13:$AE$22,4,FALSE)&amp; IF(Audit!#REF!=10,Audit!#REF!&amp;Audit!#REF!,"")</f>
        <v>#REF!</v>
      </c>
      <c r="F724" s="17" t="e">
        <f>VLOOKUP(Audit!#REF!,$V$3:$AE$12,5,FALSE) &amp; VLOOKUP(Audit!#REF!,$V$13:$AE$22,5,FALSE)&amp; IF(Audit!#REF!=10,Audit!#REF!&amp;Audit!#REF!,"")</f>
        <v>#REF!</v>
      </c>
      <c r="G724" s="17" t="e">
        <f>VLOOKUP(Audit!#REF!,$V$3:$AE$12,6,FALSE) &amp; VLOOKUP(Audit!#REF!,$V$13:$AE$22,6,FALSE)&amp; IF(Audit!#REF!=10,Audit!#REF!&amp;Audit!#REF!,"")</f>
        <v>#REF!</v>
      </c>
      <c r="H724" s="17" t="e">
        <f>VLOOKUP(Audit!#REF!,$V$3:$AE$12,7,FALSE) &amp; VLOOKUP(Audit!#REF!,$V$13:$AE$22,7,FALSE)&amp;IF(Audit!#REF!=10,Audit!#REF!&amp;Audit!#REF!,"")</f>
        <v>#REF!</v>
      </c>
      <c r="I724" s="17" t="e">
        <f>VLOOKUP(Audit!#REF!,$V$3:$AE$12,8,FALSE) &amp; Audit!#REF! &amp; VLOOKUP(Audit!#REF!,$V$13:$AE$22,8,FALSE)&amp;IF(Audit!#REF!=10,Audit!#REF!&amp;Audit!#REF!,"")</f>
        <v>#REF!</v>
      </c>
      <c r="J724" s="17" t="e">
        <f>VLOOKUP(Audit!#REF!,$V$3:$AE$12,9,FALSE) &amp; VLOOKUP(Audit!#REF!,$V$13:$AE$22,9,FALSE) &amp; IF(Audit!#REF!=10,Audit!#REF!&amp;Audit!#REF!,"") &amp; IF(Audit!#REF!&lt;&gt;1,U724,"")</f>
        <v>#REF!</v>
      </c>
      <c r="K724" s="17" t="e">
        <f>VLOOKUP(Audit!#REF!,$V$3:$AE$12,10,FALSE) &amp; Audit!#REF! &amp; VLOOKUP(Audit!#REF!,$V$13:$AE$22,10,FALSE) &amp; IF(Audit!#REF!=10,Audit!#REF!&amp;Audit!#REF!,"") &amp; IF(Audit!#REF!&lt;&gt;1,U724,"")</f>
        <v>#REF!</v>
      </c>
      <c r="L724" s="10" t="e">
        <f>Audit!#REF!</f>
        <v>#REF!</v>
      </c>
      <c r="M724" s="10" t="e">
        <f t="shared" si="341"/>
        <v>#REF!</v>
      </c>
      <c r="N724" s="10" t="e">
        <f t="shared" si="342"/>
        <v>#REF!</v>
      </c>
      <c r="O724" s="10" t="e">
        <f t="shared" si="343"/>
        <v>#REF!</v>
      </c>
      <c r="P724" s="10" t="e">
        <f t="shared" si="344"/>
        <v>#REF!</v>
      </c>
      <c r="Q724" s="10" t="e">
        <f t="shared" si="345"/>
        <v>#REF!</v>
      </c>
      <c r="R724" s="10" t="e">
        <f t="shared" si="346"/>
        <v>#REF!</v>
      </c>
      <c r="S724" s="10" t="e">
        <f t="shared" si="347"/>
        <v>#REF!</v>
      </c>
      <c r="T724" s="10" t="e">
        <f t="shared" si="348"/>
        <v>#REF!</v>
      </c>
      <c r="U724" s="17" t="e">
        <f>IF(Audit!#REF!="","",VLOOKUP(Audit!#REF!,$W$26:$X$35,2,FALSE)) &amp; Audit!#REF! &amp; IF(Audit!#REF!="","",IF(Audit!#REF!&lt;=1.4,VLOOKUP(Audit!#REF!,$W$38:X769,2,FALSE),VLOOKUP(Audit!#REF!,$W$51:$X$61,2,FALSE))) &amp; IF(Audit!#REF!="","",VLOOKUP(Audit!#REF!,$Y$26:$Z$35,2,FALSE) &amp; Audit!#REF! &amp; IF(Audit!#REF!="","",IF(Audit!#REF!&lt;=1.4,VLOOKUP(Audit!#REF!,$Y$38:$Z$48,2,FALSE),VLOOKUP(Audit!#REF!,$Y$51:$Z$61,2,FALSE))))</f>
        <v>#REF!</v>
      </c>
      <c r="V724" s="21"/>
      <c r="AH724" s="49" t="e">
        <f>Audit!#REF!</f>
        <v>#REF!</v>
      </c>
      <c r="AI724" s="50" t="e">
        <f>VLOOKUP(Audit!#REF!,$V$3:$AE$12,2,FALSE)&amp; IF(Audit!#REF!=10,Audit!#REF!,"")</f>
        <v>#REF!</v>
      </c>
      <c r="AJ724" s="50" t="e">
        <f>VLOOKUP(Audit!#REF!,$V$13:$AE$22,2,FALSE)&amp; IF(Audit!#REF!=10,Audit!#REF!,"")</f>
        <v>#REF!</v>
      </c>
      <c r="AK724" s="47" t="e">
        <f t="shared" si="349"/>
        <v>#REF!</v>
      </c>
      <c r="AL724" s="50" t="e">
        <f>VLOOKUP(Audit!#REF!,$V$3:$AE$12,3,FALSE)&amp; IF(Audit!#REF!=10,Audit!#REF!,"")</f>
        <v>#REF!</v>
      </c>
      <c r="AM724" s="50" t="e">
        <f>VLOOKUP(Audit!#REF!,$V$13:$AE$22,3,FALSE)&amp; IF(Audit!#REF!=10,Audit!#REF!,"")</f>
        <v>#REF!</v>
      </c>
      <c r="AN724" s="47" t="e">
        <f t="shared" si="350"/>
        <v>#REF!</v>
      </c>
      <c r="AO724" s="50" t="e">
        <f>VLOOKUP(Audit!#REF!,$V$3:$AE$12,4,FALSE) &amp;  Audit!#REF! &amp; IF(Audit!#REF!=10,Audit!#REF!,"")</f>
        <v>#REF!</v>
      </c>
      <c r="AP724" s="50" t="e">
        <f>VLOOKUP(Audit!#REF!,$V$13:$AE$22,4,FALSE)&amp; IF(Audit!#REF!=10,Audit!#REF!,"")</f>
        <v>#REF!</v>
      </c>
      <c r="AQ724" s="47" t="e">
        <f t="shared" si="351"/>
        <v>#REF!</v>
      </c>
      <c r="AR724" s="50" t="e">
        <f>VLOOKUP(Audit!#REF!,$V$3:$AE$12,5,FALSE)&amp; IF(Audit!#REF!=10,Audit!#REF!,"")</f>
        <v>#REF!</v>
      </c>
      <c r="AS724" s="50" t="e">
        <f>VLOOKUP(Audit!#REF!,$V$13:$AE$22,5,FALSE)&amp; IF(Audit!#REF!=10,Audit!#REF!,"")</f>
        <v>#REF!</v>
      </c>
      <c r="AT724" s="47" t="e">
        <f t="shared" si="352"/>
        <v>#REF!</v>
      </c>
      <c r="AU724" s="50" t="e">
        <f>VLOOKUP(Audit!#REF!,$V$3:$AE$12,6,FALSE)&amp; IF(Audit!#REF!=10,Audit!#REF!,"")</f>
        <v>#REF!</v>
      </c>
      <c r="AV724" s="50" t="e">
        <f>VLOOKUP(Audit!#REF!,$V$13:$AE$22,6,FALSE)&amp; IF(Audit!#REF!=10,Audit!#REF!,"")</f>
        <v>#REF!</v>
      </c>
      <c r="AW724" s="47" t="e">
        <f t="shared" si="353"/>
        <v>#REF!</v>
      </c>
      <c r="AX724" s="50" t="e">
        <f>VLOOKUP(Audit!#REF!,$V$3:$AE$12,7,FALSE)&amp; IF(Audit!#REF!=10,Audit!#REF!,"")</f>
        <v>#REF!</v>
      </c>
      <c r="AY724" s="50" t="e">
        <f>VLOOKUP(Audit!#REF!,$V$13:$AE$22,7,FALSE) &amp; IF(Audit!#REF!=10,Audit!#REF!,"")</f>
        <v>#REF!</v>
      </c>
      <c r="AZ724" s="47" t="e">
        <f t="shared" si="354"/>
        <v>#REF!</v>
      </c>
      <c r="BA724" s="50" t="e">
        <f>VLOOKUP(Audit!#REF!,$V$3:$AE$12,8,FALSE)&amp; Audit!#REF! &amp; IF(Audit!#REF!=10,Audit!#REF!,"")</f>
        <v>#REF!</v>
      </c>
      <c r="BB724" s="50" t="e">
        <f>VLOOKUP(Audit!#REF!,$V$13:$AE$22,8,FALSE) &amp; IF(Audit!#REF!=10,Audit!#REF!,"")</f>
        <v>#REF!</v>
      </c>
      <c r="BC724" s="47" t="e">
        <f t="shared" si="355"/>
        <v>#REF!</v>
      </c>
      <c r="BD724" s="50" t="e">
        <f>VLOOKUP(Audit!#REF!,$V$3:$AE$12,9,FALSE)&amp; IF(Audit!#REF!=10,Audit!#REF!,"")</f>
        <v>#REF!</v>
      </c>
      <c r="BE724" s="50" t="e">
        <f>VLOOKUP(Audit!#REF!,$V$13:$AE$22,9,FALSE) &amp; IF(Audit!#REF!=10,Audit!#REF!,"") &amp; IF(Audit!#REF!&lt;&gt;1,U724,"")</f>
        <v>#REF!</v>
      </c>
      <c r="BF724" s="47" t="e">
        <f t="shared" si="356"/>
        <v>#REF!</v>
      </c>
      <c r="BG724" s="50" t="e">
        <f>VLOOKUP(Audit!#REF!,$V$3:$AE$12,10,FALSE) &amp; Audit!#REF! &amp; IF(Audit!#REF!=10,Audit!#REF!,"")</f>
        <v>#REF!</v>
      </c>
      <c r="BH724" s="50" t="e">
        <f>VLOOKUP(Audit!#REF!,$V$13:$AE$22,10,FALSE) &amp; IF(Audit!#REF!=10,Audit!#REF!,"") &amp; IF(Audit!#REF!&lt;&gt;1,U724,"")</f>
        <v>#REF!</v>
      </c>
      <c r="BI724" s="47" t="e">
        <f t="shared" si="357"/>
        <v>#REF!</v>
      </c>
      <c r="BJ724" s="48" t="str">
        <f t="shared" si="358"/>
        <v/>
      </c>
      <c r="BK724" s="48" t="str">
        <f t="shared" si="359"/>
        <v/>
      </c>
      <c r="BL724" s="48" t="str">
        <f t="shared" si="360"/>
        <v/>
      </c>
      <c r="BM724" s="48" t="str">
        <f t="shared" si="361"/>
        <v/>
      </c>
      <c r="BN724" s="48" t="str">
        <f t="shared" si="362"/>
        <v/>
      </c>
      <c r="BO724" s="48" t="str">
        <f t="shared" si="363"/>
        <v/>
      </c>
      <c r="BP724" s="48" t="str">
        <f t="shared" si="364"/>
        <v/>
      </c>
      <c r="BQ724" s="48" t="str">
        <f t="shared" si="365"/>
        <v/>
      </c>
      <c r="BR724" s="48" t="str">
        <f t="shared" si="366"/>
        <v/>
      </c>
      <c r="BS724" s="48" t="str">
        <f t="shared" si="367"/>
        <v/>
      </c>
      <c r="BT724" s="48" t="str">
        <f t="shared" si="368"/>
        <v/>
      </c>
      <c r="BU724" s="48" t="str">
        <f t="shared" si="369"/>
        <v/>
      </c>
    </row>
    <row r="725" spans="1:73">
      <c r="A725" s="10" t="e">
        <f>Audit!#REF!</f>
        <v>#REF!</v>
      </c>
      <c r="B725" s="10" t="e">
        <f t="shared" si="340"/>
        <v>#REF!</v>
      </c>
      <c r="C725" s="17" t="e">
        <f>VLOOKUP(Audit!#REF!,$V$3:$AE$12,2,FALSE) &amp; VLOOKUP(Audit!#REF!,$V$13:$AE$22,2,FALSE)&amp; IF(Audit!#REF!=10,Audit!#REF!&amp;Audit!#REF!,"")</f>
        <v>#REF!</v>
      </c>
      <c r="D725" s="17" t="e">
        <f>VLOOKUP(Audit!#REF!,$V$3:$AE$12,3,FALSE) &amp; VLOOKUP(Audit!#REF!,$V$13:$AE$22,3,FALSE) &amp;IF(Audit!#REF!=10,Audit!#REF!&amp;Audit!#REF!,"")</f>
        <v>#REF!</v>
      </c>
      <c r="E725" s="17" t="e">
        <f>VLOOKUP(Audit!#REF!,$V$3:$AE$12,4,FALSE)&amp; Audit!#REF! &amp; VLOOKUP(Audit!#REF!,$V$13:$AE$22,4,FALSE)&amp; IF(Audit!#REF!=10,Audit!#REF!&amp;Audit!#REF!,"")</f>
        <v>#REF!</v>
      </c>
      <c r="F725" s="17" t="e">
        <f>VLOOKUP(Audit!#REF!,$V$3:$AE$12,5,FALSE) &amp; VLOOKUP(Audit!#REF!,$V$13:$AE$22,5,FALSE)&amp; IF(Audit!#REF!=10,Audit!#REF!&amp;Audit!#REF!,"")</f>
        <v>#REF!</v>
      </c>
      <c r="G725" s="17" t="e">
        <f>VLOOKUP(Audit!#REF!,$V$3:$AE$12,6,FALSE) &amp; VLOOKUP(Audit!#REF!,$V$13:$AE$22,6,FALSE)&amp; IF(Audit!#REF!=10,Audit!#REF!&amp;Audit!#REF!,"")</f>
        <v>#REF!</v>
      </c>
      <c r="H725" s="17" t="e">
        <f>VLOOKUP(Audit!#REF!,$V$3:$AE$12,7,FALSE) &amp; VLOOKUP(Audit!#REF!,$V$13:$AE$22,7,FALSE)&amp;IF(Audit!#REF!=10,Audit!#REF!&amp;Audit!#REF!,"")</f>
        <v>#REF!</v>
      </c>
      <c r="I725" s="17" t="e">
        <f>VLOOKUP(Audit!#REF!,$V$3:$AE$12,8,FALSE) &amp; Audit!#REF! &amp; VLOOKUP(Audit!#REF!,$V$13:$AE$22,8,FALSE)&amp;IF(Audit!#REF!=10,Audit!#REF!&amp;Audit!#REF!,"")</f>
        <v>#REF!</v>
      </c>
      <c r="J725" s="17" t="e">
        <f>VLOOKUP(Audit!#REF!,$V$3:$AE$12,9,FALSE) &amp; VLOOKUP(Audit!#REF!,$V$13:$AE$22,9,FALSE) &amp; IF(Audit!#REF!=10,Audit!#REF!&amp;Audit!#REF!,"") &amp; IF(Audit!#REF!&lt;&gt;1,U725,"")</f>
        <v>#REF!</v>
      </c>
      <c r="K725" s="17" t="e">
        <f>VLOOKUP(Audit!#REF!,$V$3:$AE$12,10,FALSE) &amp; Audit!#REF! &amp; VLOOKUP(Audit!#REF!,$V$13:$AE$22,10,FALSE) &amp; IF(Audit!#REF!=10,Audit!#REF!&amp;Audit!#REF!,"") &amp; IF(Audit!#REF!&lt;&gt;1,U725,"")</f>
        <v>#REF!</v>
      </c>
      <c r="L725" s="10" t="e">
        <f>Audit!#REF!</f>
        <v>#REF!</v>
      </c>
      <c r="M725" s="10" t="e">
        <f t="shared" si="341"/>
        <v>#REF!</v>
      </c>
      <c r="N725" s="10" t="e">
        <f t="shared" si="342"/>
        <v>#REF!</v>
      </c>
      <c r="O725" s="10" t="e">
        <f t="shared" si="343"/>
        <v>#REF!</v>
      </c>
      <c r="P725" s="10" t="e">
        <f t="shared" si="344"/>
        <v>#REF!</v>
      </c>
      <c r="Q725" s="10" t="e">
        <f t="shared" si="345"/>
        <v>#REF!</v>
      </c>
      <c r="R725" s="10" t="e">
        <f t="shared" si="346"/>
        <v>#REF!</v>
      </c>
      <c r="S725" s="10" t="e">
        <f t="shared" si="347"/>
        <v>#REF!</v>
      </c>
      <c r="T725" s="10" t="e">
        <f t="shared" si="348"/>
        <v>#REF!</v>
      </c>
      <c r="U725" s="17" t="e">
        <f>IF(Audit!#REF!="","",VLOOKUP(Audit!#REF!,$W$26:$X$35,2,FALSE)) &amp; Audit!#REF! &amp; IF(Audit!#REF!="","",IF(Audit!#REF!&lt;=1.4,VLOOKUP(Audit!#REF!,$W$38:X770,2,FALSE),VLOOKUP(Audit!#REF!,$W$51:$X$61,2,FALSE))) &amp; IF(Audit!#REF!="","",VLOOKUP(Audit!#REF!,$Y$26:$Z$35,2,FALSE) &amp; Audit!#REF! &amp; IF(Audit!#REF!="","",IF(Audit!#REF!&lt;=1.4,VLOOKUP(Audit!#REF!,$Y$38:$Z$48,2,FALSE),VLOOKUP(Audit!#REF!,$Y$51:$Z$61,2,FALSE))))</f>
        <v>#REF!</v>
      </c>
      <c r="V725" s="21"/>
      <c r="AH725" s="49" t="e">
        <f>Audit!#REF!</f>
        <v>#REF!</v>
      </c>
      <c r="AI725" s="50" t="e">
        <f>VLOOKUP(Audit!#REF!,$V$3:$AE$12,2,FALSE)&amp; IF(Audit!#REF!=10,Audit!#REF!,"")</f>
        <v>#REF!</v>
      </c>
      <c r="AJ725" s="50" t="e">
        <f>VLOOKUP(Audit!#REF!,$V$13:$AE$22,2,FALSE)&amp; IF(Audit!#REF!=10,Audit!#REF!,"")</f>
        <v>#REF!</v>
      </c>
      <c r="AK725" s="47" t="e">
        <f t="shared" si="349"/>
        <v>#REF!</v>
      </c>
      <c r="AL725" s="50" t="e">
        <f>VLOOKUP(Audit!#REF!,$V$3:$AE$12,3,FALSE)&amp; IF(Audit!#REF!=10,Audit!#REF!,"")</f>
        <v>#REF!</v>
      </c>
      <c r="AM725" s="50" t="e">
        <f>VLOOKUP(Audit!#REF!,$V$13:$AE$22,3,FALSE)&amp; IF(Audit!#REF!=10,Audit!#REF!,"")</f>
        <v>#REF!</v>
      </c>
      <c r="AN725" s="47" t="e">
        <f t="shared" si="350"/>
        <v>#REF!</v>
      </c>
      <c r="AO725" s="50" t="e">
        <f>VLOOKUP(Audit!#REF!,$V$3:$AE$12,4,FALSE) &amp;  Audit!#REF! &amp; IF(Audit!#REF!=10,Audit!#REF!,"")</f>
        <v>#REF!</v>
      </c>
      <c r="AP725" s="50" t="e">
        <f>VLOOKUP(Audit!#REF!,$V$13:$AE$22,4,FALSE)&amp; IF(Audit!#REF!=10,Audit!#REF!,"")</f>
        <v>#REF!</v>
      </c>
      <c r="AQ725" s="47" t="e">
        <f t="shared" si="351"/>
        <v>#REF!</v>
      </c>
      <c r="AR725" s="50" t="e">
        <f>VLOOKUP(Audit!#REF!,$V$3:$AE$12,5,FALSE)&amp; IF(Audit!#REF!=10,Audit!#REF!,"")</f>
        <v>#REF!</v>
      </c>
      <c r="AS725" s="50" t="e">
        <f>VLOOKUP(Audit!#REF!,$V$13:$AE$22,5,FALSE)&amp; IF(Audit!#REF!=10,Audit!#REF!,"")</f>
        <v>#REF!</v>
      </c>
      <c r="AT725" s="47" t="e">
        <f t="shared" si="352"/>
        <v>#REF!</v>
      </c>
      <c r="AU725" s="50" t="e">
        <f>VLOOKUP(Audit!#REF!,$V$3:$AE$12,6,FALSE)&amp; IF(Audit!#REF!=10,Audit!#REF!,"")</f>
        <v>#REF!</v>
      </c>
      <c r="AV725" s="50" t="e">
        <f>VLOOKUP(Audit!#REF!,$V$13:$AE$22,6,FALSE)&amp; IF(Audit!#REF!=10,Audit!#REF!,"")</f>
        <v>#REF!</v>
      </c>
      <c r="AW725" s="47" t="e">
        <f t="shared" si="353"/>
        <v>#REF!</v>
      </c>
      <c r="AX725" s="50" t="e">
        <f>VLOOKUP(Audit!#REF!,$V$3:$AE$12,7,FALSE)&amp; IF(Audit!#REF!=10,Audit!#REF!,"")</f>
        <v>#REF!</v>
      </c>
      <c r="AY725" s="50" t="e">
        <f>VLOOKUP(Audit!#REF!,$V$13:$AE$22,7,FALSE) &amp; IF(Audit!#REF!=10,Audit!#REF!,"")</f>
        <v>#REF!</v>
      </c>
      <c r="AZ725" s="47" t="e">
        <f t="shared" si="354"/>
        <v>#REF!</v>
      </c>
      <c r="BA725" s="50" t="e">
        <f>VLOOKUP(Audit!#REF!,$V$3:$AE$12,8,FALSE)&amp; Audit!#REF! &amp; IF(Audit!#REF!=10,Audit!#REF!,"")</f>
        <v>#REF!</v>
      </c>
      <c r="BB725" s="50" t="e">
        <f>VLOOKUP(Audit!#REF!,$V$13:$AE$22,8,FALSE) &amp; IF(Audit!#REF!=10,Audit!#REF!,"")</f>
        <v>#REF!</v>
      </c>
      <c r="BC725" s="47" t="e">
        <f t="shared" si="355"/>
        <v>#REF!</v>
      </c>
      <c r="BD725" s="50" t="e">
        <f>VLOOKUP(Audit!#REF!,$V$3:$AE$12,9,FALSE)&amp; IF(Audit!#REF!=10,Audit!#REF!,"")</f>
        <v>#REF!</v>
      </c>
      <c r="BE725" s="50" t="e">
        <f>VLOOKUP(Audit!#REF!,$V$13:$AE$22,9,FALSE) &amp; IF(Audit!#REF!=10,Audit!#REF!,"") &amp; IF(Audit!#REF!&lt;&gt;1,U725,"")</f>
        <v>#REF!</v>
      </c>
      <c r="BF725" s="47" t="e">
        <f t="shared" si="356"/>
        <v>#REF!</v>
      </c>
      <c r="BG725" s="50" t="e">
        <f>VLOOKUP(Audit!#REF!,$V$3:$AE$12,10,FALSE) &amp; Audit!#REF! &amp; IF(Audit!#REF!=10,Audit!#REF!,"")</f>
        <v>#REF!</v>
      </c>
      <c r="BH725" s="50" t="e">
        <f>VLOOKUP(Audit!#REF!,$V$13:$AE$22,10,FALSE) &amp; IF(Audit!#REF!=10,Audit!#REF!,"") &amp; IF(Audit!#REF!&lt;&gt;1,U725,"")</f>
        <v>#REF!</v>
      </c>
      <c r="BI725" s="47" t="e">
        <f t="shared" si="357"/>
        <v>#REF!</v>
      </c>
      <c r="BJ725" s="48" t="str">
        <f t="shared" si="358"/>
        <v/>
      </c>
      <c r="BK725" s="48" t="str">
        <f t="shared" si="359"/>
        <v/>
      </c>
      <c r="BL725" s="48" t="str">
        <f t="shared" si="360"/>
        <v/>
      </c>
      <c r="BM725" s="48" t="str">
        <f t="shared" si="361"/>
        <v/>
      </c>
      <c r="BN725" s="48" t="str">
        <f t="shared" si="362"/>
        <v/>
      </c>
      <c r="BO725" s="48" t="str">
        <f t="shared" si="363"/>
        <v/>
      </c>
      <c r="BP725" s="48" t="str">
        <f t="shared" si="364"/>
        <v/>
      </c>
      <c r="BQ725" s="48" t="str">
        <f t="shared" si="365"/>
        <v/>
      </c>
      <c r="BR725" s="48" t="str">
        <f t="shared" si="366"/>
        <v/>
      </c>
      <c r="BS725" s="48" t="str">
        <f t="shared" si="367"/>
        <v/>
      </c>
      <c r="BT725" s="48" t="str">
        <f t="shared" si="368"/>
        <v/>
      </c>
      <c r="BU725" s="48" t="str">
        <f t="shared" si="369"/>
        <v/>
      </c>
    </row>
    <row r="726" spans="1:73">
      <c r="A726" s="10" t="e">
        <f>Audit!#REF!</f>
        <v>#REF!</v>
      </c>
      <c r="B726" s="10" t="e">
        <f t="shared" si="340"/>
        <v>#REF!</v>
      </c>
      <c r="C726" s="17" t="e">
        <f>VLOOKUP(Audit!#REF!,$V$3:$AE$12,2,FALSE) &amp; VLOOKUP(Audit!#REF!,$V$13:$AE$22,2,FALSE)&amp; IF(Audit!#REF!=10,Audit!#REF!&amp;Audit!#REF!,"")</f>
        <v>#REF!</v>
      </c>
      <c r="D726" s="17" t="e">
        <f>VLOOKUP(Audit!#REF!,$V$3:$AE$12,3,FALSE) &amp; VLOOKUP(Audit!#REF!,$V$13:$AE$22,3,FALSE) &amp;IF(Audit!#REF!=10,Audit!#REF!&amp;Audit!#REF!,"")</f>
        <v>#REF!</v>
      </c>
      <c r="E726" s="17" t="e">
        <f>VLOOKUP(Audit!#REF!,$V$3:$AE$12,4,FALSE)&amp; Audit!#REF! &amp; VLOOKUP(Audit!#REF!,$V$13:$AE$22,4,FALSE)&amp; IF(Audit!#REF!=10,Audit!#REF!&amp;Audit!#REF!,"")</f>
        <v>#REF!</v>
      </c>
      <c r="F726" s="17" t="e">
        <f>VLOOKUP(Audit!#REF!,$V$3:$AE$12,5,FALSE) &amp; VLOOKUP(Audit!#REF!,$V$13:$AE$22,5,FALSE)&amp; IF(Audit!#REF!=10,Audit!#REF!&amp;Audit!#REF!,"")</f>
        <v>#REF!</v>
      </c>
      <c r="G726" s="17" t="e">
        <f>VLOOKUP(Audit!#REF!,$V$3:$AE$12,6,FALSE) &amp; VLOOKUP(Audit!#REF!,$V$13:$AE$22,6,FALSE)&amp; IF(Audit!#REF!=10,Audit!#REF!&amp;Audit!#REF!,"")</f>
        <v>#REF!</v>
      </c>
      <c r="H726" s="17" t="e">
        <f>VLOOKUP(Audit!#REF!,$V$3:$AE$12,7,FALSE) &amp; VLOOKUP(Audit!#REF!,$V$13:$AE$22,7,FALSE)&amp;IF(Audit!#REF!=10,Audit!#REF!&amp;Audit!#REF!,"")</f>
        <v>#REF!</v>
      </c>
      <c r="I726" s="17" t="e">
        <f>VLOOKUP(Audit!#REF!,$V$3:$AE$12,8,FALSE) &amp; Audit!#REF! &amp; VLOOKUP(Audit!#REF!,$V$13:$AE$22,8,FALSE)&amp;IF(Audit!#REF!=10,Audit!#REF!&amp;Audit!#REF!,"")</f>
        <v>#REF!</v>
      </c>
      <c r="J726" s="17" t="e">
        <f>VLOOKUP(Audit!#REF!,$V$3:$AE$12,9,FALSE) &amp; VLOOKUP(Audit!#REF!,$V$13:$AE$22,9,FALSE) &amp; IF(Audit!#REF!=10,Audit!#REF!&amp;Audit!#REF!,"") &amp; IF(Audit!#REF!&lt;&gt;1,U726,"")</f>
        <v>#REF!</v>
      </c>
      <c r="K726" s="17" t="e">
        <f>VLOOKUP(Audit!#REF!,$V$3:$AE$12,10,FALSE) &amp; Audit!#REF! &amp; VLOOKUP(Audit!#REF!,$V$13:$AE$22,10,FALSE) &amp; IF(Audit!#REF!=10,Audit!#REF!&amp;Audit!#REF!,"") &amp; IF(Audit!#REF!&lt;&gt;1,U726,"")</f>
        <v>#REF!</v>
      </c>
      <c r="L726" s="10" t="e">
        <f>Audit!#REF!</f>
        <v>#REF!</v>
      </c>
      <c r="M726" s="10" t="e">
        <f t="shared" si="341"/>
        <v>#REF!</v>
      </c>
      <c r="N726" s="10" t="e">
        <f t="shared" si="342"/>
        <v>#REF!</v>
      </c>
      <c r="O726" s="10" t="e">
        <f t="shared" si="343"/>
        <v>#REF!</v>
      </c>
      <c r="P726" s="10" t="e">
        <f t="shared" si="344"/>
        <v>#REF!</v>
      </c>
      <c r="Q726" s="10" t="e">
        <f t="shared" si="345"/>
        <v>#REF!</v>
      </c>
      <c r="R726" s="10" t="e">
        <f t="shared" si="346"/>
        <v>#REF!</v>
      </c>
      <c r="S726" s="10" t="e">
        <f t="shared" si="347"/>
        <v>#REF!</v>
      </c>
      <c r="T726" s="10" t="e">
        <f t="shared" si="348"/>
        <v>#REF!</v>
      </c>
      <c r="U726" s="17" t="e">
        <f>IF(Audit!#REF!="","",VLOOKUP(Audit!#REF!,$W$26:$X$35,2,FALSE)) &amp; Audit!#REF! &amp; IF(Audit!#REF!="","",IF(Audit!#REF!&lt;=1.4,VLOOKUP(Audit!#REF!,$W$38:X771,2,FALSE),VLOOKUP(Audit!#REF!,$W$51:$X$61,2,FALSE))) &amp; IF(Audit!#REF!="","",VLOOKUP(Audit!#REF!,$Y$26:$Z$35,2,FALSE) &amp; Audit!#REF! &amp; IF(Audit!#REF!="","",IF(Audit!#REF!&lt;=1.4,VLOOKUP(Audit!#REF!,$Y$38:$Z$48,2,FALSE),VLOOKUP(Audit!#REF!,$Y$51:$Z$61,2,FALSE))))</f>
        <v>#REF!</v>
      </c>
      <c r="V726" s="21"/>
      <c r="AH726" s="49" t="e">
        <f>Audit!#REF!</f>
        <v>#REF!</v>
      </c>
      <c r="AI726" s="50" t="e">
        <f>VLOOKUP(Audit!#REF!,$V$3:$AE$12,2,FALSE)&amp; IF(Audit!#REF!=10,Audit!#REF!,"")</f>
        <v>#REF!</v>
      </c>
      <c r="AJ726" s="50" t="e">
        <f>VLOOKUP(Audit!#REF!,$V$13:$AE$22,2,FALSE)&amp; IF(Audit!#REF!=10,Audit!#REF!,"")</f>
        <v>#REF!</v>
      </c>
      <c r="AK726" s="47" t="e">
        <f t="shared" si="349"/>
        <v>#REF!</v>
      </c>
      <c r="AL726" s="50" t="e">
        <f>VLOOKUP(Audit!#REF!,$V$3:$AE$12,3,FALSE)&amp; IF(Audit!#REF!=10,Audit!#REF!,"")</f>
        <v>#REF!</v>
      </c>
      <c r="AM726" s="50" t="e">
        <f>VLOOKUP(Audit!#REF!,$V$13:$AE$22,3,FALSE)&amp; IF(Audit!#REF!=10,Audit!#REF!,"")</f>
        <v>#REF!</v>
      </c>
      <c r="AN726" s="47" t="e">
        <f t="shared" si="350"/>
        <v>#REF!</v>
      </c>
      <c r="AO726" s="50" t="e">
        <f>VLOOKUP(Audit!#REF!,$V$3:$AE$12,4,FALSE) &amp;  Audit!#REF! &amp; IF(Audit!#REF!=10,Audit!#REF!,"")</f>
        <v>#REF!</v>
      </c>
      <c r="AP726" s="50" t="e">
        <f>VLOOKUP(Audit!#REF!,$V$13:$AE$22,4,FALSE)&amp; IF(Audit!#REF!=10,Audit!#REF!,"")</f>
        <v>#REF!</v>
      </c>
      <c r="AQ726" s="47" t="e">
        <f t="shared" si="351"/>
        <v>#REF!</v>
      </c>
      <c r="AR726" s="50" t="e">
        <f>VLOOKUP(Audit!#REF!,$V$3:$AE$12,5,FALSE)&amp; IF(Audit!#REF!=10,Audit!#REF!,"")</f>
        <v>#REF!</v>
      </c>
      <c r="AS726" s="50" t="e">
        <f>VLOOKUP(Audit!#REF!,$V$13:$AE$22,5,FALSE)&amp; IF(Audit!#REF!=10,Audit!#REF!,"")</f>
        <v>#REF!</v>
      </c>
      <c r="AT726" s="47" t="e">
        <f t="shared" si="352"/>
        <v>#REF!</v>
      </c>
      <c r="AU726" s="50" t="e">
        <f>VLOOKUP(Audit!#REF!,$V$3:$AE$12,6,FALSE)&amp; IF(Audit!#REF!=10,Audit!#REF!,"")</f>
        <v>#REF!</v>
      </c>
      <c r="AV726" s="50" t="e">
        <f>VLOOKUP(Audit!#REF!,$V$13:$AE$22,6,FALSE)&amp; IF(Audit!#REF!=10,Audit!#REF!,"")</f>
        <v>#REF!</v>
      </c>
      <c r="AW726" s="47" t="e">
        <f t="shared" si="353"/>
        <v>#REF!</v>
      </c>
      <c r="AX726" s="50" t="e">
        <f>VLOOKUP(Audit!#REF!,$V$3:$AE$12,7,FALSE)&amp; IF(Audit!#REF!=10,Audit!#REF!,"")</f>
        <v>#REF!</v>
      </c>
      <c r="AY726" s="50" t="e">
        <f>VLOOKUP(Audit!#REF!,$V$13:$AE$22,7,FALSE) &amp; IF(Audit!#REF!=10,Audit!#REF!,"")</f>
        <v>#REF!</v>
      </c>
      <c r="AZ726" s="47" t="e">
        <f t="shared" si="354"/>
        <v>#REF!</v>
      </c>
      <c r="BA726" s="50" t="e">
        <f>VLOOKUP(Audit!#REF!,$V$3:$AE$12,8,FALSE)&amp; Audit!#REF! &amp; IF(Audit!#REF!=10,Audit!#REF!,"")</f>
        <v>#REF!</v>
      </c>
      <c r="BB726" s="50" t="e">
        <f>VLOOKUP(Audit!#REF!,$V$13:$AE$22,8,FALSE) &amp; IF(Audit!#REF!=10,Audit!#REF!,"")</f>
        <v>#REF!</v>
      </c>
      <c r="BC726" s="47" t="e">
        <f t="shared" si="355"/>
        <v>#REF!</v>
      </c>
      <c r="BD726" s="50" t="e">
        <f>VLOOKUP(Audit!#REF!,$V$3:$AE$12,9,FALSE)&amp; IF(Audit!#REF!=10,Audit!#REF!,"")</f>
        <v>#REF!</v>
      </c>
      <c r="BE726" s="50" t="e">
        <f>VLOOKUP(Audit!#REF!,$V$13:$AE$22,9,FALSE) &amp; IF(Audit!#REF!=10,Audit!#REF!,"") &amp; IF(Audit!#REF!&lt;&gt;1,U726,"")</f>
        <v>#REF!</v>
      </c>
      <c r="BF726" s="47" t="e">
        <f t="shared" si="356"/>
        <v>#REF!</v>
      </c>
      <c r="BG726" s="50" t="e">
        <f>VLOOKUP(Audit!#REF!,$V$3:$AE$12,10,FALSE) &amp; Audit!#REF! &amp; IF(Audit!#REF!=10,Audit!#REF!,"")</f>
        <v>#REF!</v>
      </c>
      <c r="BH726" s="50" t="e">
        <f>VLOOKUP(Audit!#REF!,$V$13:$AE$22,10,FALSE) &amp; IF(Audit!#REF!=10,Audit!#REF!,"") &amp; IF(Audit!#REF!&lt;&gt;1,U726,"")</f>
        <v>#REF!</v>
      </c>
      <c r="BI726" s="47" t="e">
        <f t="shared" si="357"/>
        <v>#REF!</v>
      </c>
      <c r="BJ726" s="48" t="str">
        <f t="shared" si="358"/>
        <v/>
      </c>
      <c r="BK726" s="48" t="str">
        <f t="shared" si="359"/>
        <v/>
      </c>
      <c r="BL726" s="48" t="str">
        <f t="shared" si="360"/>
        <v/>
      </c>
      <c r="BM726" s="48" t="str">
        <f t="shared" si="361"/>
        <v/>
      </c>
      <c r="BN726" s="48" t="str">
        <f t="shared" si="362"/>
        <v/>
      </c>
      <c r="BO726" s="48" t="str">
        <f t="shared" si="363"/>
        <v/>
      </c>
      <c r="BP726" s="48" t="str">
        <f t="shared" si="364"/>
        <v/>
      </c>
      <c r="BQ726" s="48" t="str">
        <f t="shared" si="365"/>
        <v/>
      </c>
      <c r="BR726" s="48" t="str">
        <f t="shared" si="366"/>
        <v/>
      </c>
      <c r="BS726" s="48" t="str">
        <f t="shared" si="367"/>
        <v/>
      </c>
      <c r="BT726" s="48" t="str">
        <f t="shared" si="368"/>
        <v/>
      </c>
      <c r="BU726" s="48" t="str">
        <f t="shared" si="369"/>
        <v/>
      </c>
    </row>
    <row r="727" spans="1:73">
      <c r="A727" s="10" t="e">
        <f>Audit!#REF!</f>
        <v>#REF!</v>
      </c>
      <c r="B727" s="10" t="e">
        <f t="shared" si="340"/>
        <v>#REF!</v>
      </c>
      <c r="C727" s="17" t="e">
        <f>VLOOKUP(Audit!#REF!,$V$3:$AE$12,2,FALSE) &amp; VLOOKUP(Audit!#REF!,$V$13:$AE$22,2,FALSE)&amp; IF(Audit!#REF!=10,Audit!#REF!&amp;Audit!#REF!,"")</f>
        <v>#REF!</v>
      </c>
      <c r="D727" s="17" t="e">
        <f>VLOOKUP(Audit!#REF!,$V$3:$AE$12,3,FALSE) &amp; VLOOKUP(Audit!#REF!,$V$13:$AE$22,3,FALSE) &amp;IF(Audit!#REF!=10,Audit!#REF!&amp;Audit!#REF!,"")</f>
        <v>#REF!</v>
      </c>
      <c r="E727" s="17" t="e">
        <f>VLOOKUP(Audit!#REF!,$V$3:$AE$12,4,FALSE)&amp; Audit!#REF! &amp; VLOOKUP(Audit!#REF!,$V$13:$AE$22,4,FALSE)&amp; IF(Audit!#REF!=10,Audit!#REF!&amp;Audit!#REF!,"")</f>
        <v>#REF!</v>
      </c>
      <c r="F727" s="17" t="e">
        <f>VLOOKUP(Audit!#REF!,$V$3:$AE$12,5,FALSE) &amp; VLOOKUP(Audit!#REF!,$V$13:$AE$22,5,FALSE)&amp; IF(Audit!#REF!=10,Audit!#REF!&amp;Audit!#REF!,"")</f>
        <v>#REF!</v>
      </c>
      <c r="G727" s="17" t="e">
        <f>VLOOKUP(Audit!#REF!,$V$3:$AE$12,6,FALSE) &amp; VLOOKUP(Audit!#REF!,$V$13:$AE$22,6,FALSE)&amp; IF(Audit!#REF!=10,Audit!#REF!&amp;Audit!#REF!,"")</f>
        <v>#REF!</v>
      </c>
      <c r="H727" s="17" t="e">
        <f>VLOOKUP(Audit!#REF!,$V$3:$AE$12,7,FALSE) &amp; VLOOKUP(Audit!#REF!,$V$13:$AE$22,7,FALSE)&amp;IF(Audit!#REF!=10,Audit!#REF!&amp;Audit!#REF!,"")</f>
        <v>#REF!</v>
      </c>
      <c r="I727" s="17" t="e">
        <f>VLOOKUP(Audit!#REF!,$V$3:$AE$12,8,FALSE) &amp; Audit!#REF! &amp; VLOOKUP(Audit!#REF!,$V$13:$AE$22,8,FALSE)&amp;IF(Audit!#REF!=10,Audit!#REF!&amp;Audit!#REF!,"")</f>
        <v>#REF!</v>
      </c>
      <c r="J727" s="17" t="e">
        <f>VLOOKUP(Audit!#REF!,$V$3:$AE$12,9,FALSE) &amp; VLOOKUP(Audit!#REF!,$V$13:$AE$22,9,FALSE) &amp; IF(Audit!#REF!=10,Audit!#REF!&amp;Audit!#REF!,"") &amp; IF(Audit!#REF!&lt;&gt;1,U727,"")</f>
        <v>#REF!</v>
      </c>
      <c r="K727" s="17" t="e">
        <f>VLOOKUP(Audit!#REF!,$V$3:$AE$12,10,FALSE) &amp; Audit!#REF! &amp; VLOOKUP(Audit!#REF!,$V$13:$AE$22,10,FALSE) &amp; IF(Audit!#REF!=10,Audit!#REF!&amp;Audit!#REF!,"") &amp; IF(Audit!#REF!&lt;&gt;1,U727,"")</f>
        <v>#REF!</v>
      </c>
      <c r="L727" s="10" t="e">
        <f>Audit!#REF!</f>
        <v>#REF!</v>
      </c>
      <c r="M727" s="10" t="e">
        <f t="shared" si="341"/>
        <v>#REF!</v>
      </c>
      <c r="N727" s="10" t="e">
        <f t="shared" si="342"/>
        <v>#REF!</v>
      </c>
      <c r="O727" s="10" t="e">
        <f t="shared" si="343"/>
        <v>#REF!</v>
      </c>
      <c r="P727" s="10" t="e">
        <f t="shared" si="344"/>
        <v>#REF!</v>
      </c>
      <c r="Q727" s="10" t="e">
        <f t="shared" si="345"/>
        <v>#REF!</v>
      </c>
      <c r="R727" s="10" t="e">
        <f t="shared" si="346"/>
        <v>#REF!</v>
      </c>
      <c r="S727" s="10" t="e">
        <f t="shared" si="347"/>
        <v>#REF!</v>
      </c>
      <c r="T727" s="10" t="e">
        <f t="shared" si="348"/>
        <v>#REF!</v>
      </c>
      <c r="U727" s="17" t="e">
        <f>IF(Audit!#REF!="","",VLOOKUP(Audit!#REF!,$W$26:$X$35,2,FALSE)) &amp; Audit!#REF! &amp; IF(Audit!#REF!="","",IF(Audit!#REF!&lt;=1.4,VLOOKUP(Audit!#REF!,$W$38:X772,2,FALSE),VLOOKUP(Audit!#REF!,$W$51:$X$61,2,FALSE))) &amp; IF(Audit!#REF!="","",VLOOKUP(Audit!#REF!,$Y$26:$Z$35,2,FALSE) &amp; Audit!#REF! &amp; IF(Audit!#REF!="","",IF(Audit!#REF!&lt;=1.4,VLOOKUP(Audit!#REF!,$Y$38:$Z$48,2,FALSE),VLOOKUP(Audit!#REF!,$Y$51:$Z$61,2,FALSE))))</f>
        <v>#REF!</v>
      </c>
      <c r="V727" s="21"/>
      <c r="AH727" s="49" t="e">
        <f>Audit!#REF!</f>
        <v>#REF!</v>
      </c>
      <c r="AI727" s="50" t="e">
        <f>VLOOKUP(Audit!#REF!,$V$3:$AE$12,2,FALSE)&amp; IF(Audit!#REF!=10,Audit!#REF!,"")</f>
        <v>#REF!</v>
      </c>
      <c r="AJ727" s="50" t="e">
        <f>VLOOKUP(Audit!#REF!,$V$13:$AE$22,2,FALSE)&amp; IF(Audit!#REF!=10,Audit!#REF!,"")</f>
        <v>#REF!</v>
      </c>
      <c r="AK727" s="47" t="e">
        <f t="shared" si="349"/>
        <v>#REF!</v>
      </c>
      <c r="AL727" s="50" t="e">
        <f>VLOOKUP(Audit!#REF!,$V$3:$AE$12,3,FALSE)&amp; IF(Audit!#REF!=10,Audit!#REF!,"")</f>
        <v>#REF!</v>
      </c>
      <c r="AM727" s="50" t="e">
        <f>VLOOKUP(Audit!#REF!,$V$13:$AE$22,3,FALSE)&amp; IF(Audit!#REF!=10,Audit!#REF!,"")</f>
        <v>#REF!</v>
      </c>
      <c r="AN727" s="47" t="e">
        <f t="shared" si="350"/>
        <v>#REF!</v>
      </c>
      <c r="AO727" s="50" t="e">
        <f>VLOOKUP(Audit!#REF!,$V$3:$AE$12,4,FALSE) &amp;  Audit!#REF! &amp; IF(Audit!#REF!=10,Audit!#REF!,"")</f>
        <v>#REF!</v>
      </c>
      <c r="AP727" s="50" t="e">
        <f>VLOOKUP(Audit!#REF!,$V$13:$AE$22,4,FALSE)&amp; IF(Audit!#REF!=10,Audit!#REF!,"")</f>
        <v>#REF!</v>
      </c>
      <c r="AQ727" s="47" t="e">
        <f t="shared" si="351"/>
        <v>#REF!</v>
      </c>
      <c r="AR727" s="50" t="e">
        <f>VLOOKUP(Audit!#REF!,$V$3:$AE$12,5,FALSE)&amp; IF(Audit!#REF!=10,Audit!#REF!,"")</f>
        <v>#REF!</v>
      </c>
      <c r="AS727" s="50" t="e">
        <f>VLOOKUP(Audit!#REF!,$V$13:$AE$22,5,FALSE)&amp; IF(Audit!#REF!=10,Audit!#REF!,"")</f>
        <v>#REF!</v>
      </c>
      <c r="AT727" s="47" t="e">
        <f t="shared" si="352"/>
        <v>#REF!</v>
      </c>
      <c r="AU727" s="50" t="e">
        <f>VLOOKUP(Audit!#REF!,$V$3:$AE$12,6,FALSE)&amp; IF(Audit!#REF!=10,Audit!#REF!,"")</f>
        <v>#REF!</v>
      </c>
      <c r="AV727" s="50" t="e">
        <f>VLOOKUP(Audit!#REF!,$V$13:$AE$22,6,FALSE)&amp; IF(Audit!#REF!=10,Audit!#REF!,"")</f>
        <v>#REF!</v>
      </c>
      <c r="AW727" s="47" t="e">
        <f t="shared" si="353"/>
        <v>#REF!</v>
      </c>
      <c r="AX727" s="50" t="e">
        <f>VLOOKUP(Audit!#REF!,$V$3:$AE$12,7,FALSE)&amp; IF(Audit!#REF!=10,Audit!#REF!,"")</f>
        <v>#REF!</v>
      </c>
      <c r="AY727" s="50" t="e">
        <f>VLOOKUP(Audit!#REF!,$V$13:$AE$22,7,FALSE) &amp; IF(Audit!#REF!=10,Audit!#REF!,"")</f>
        <v>#REF!</v>
      </c>
      <c r="AZ727" s="47" t="e">
        <f t="shared" si="354"/>
        <v>#REF!</v>
      </c>
      <c r="BA727" s="50" t="e">
        <f>VLOOKUP(Audit!#REF!,$V$3:$AE$12,8,FALSE)&amp; Audit!#REF! &amp; IF(Audit!#REF!=10,Audit!#REF!,"")</f>
        <v>#REF!</v>
      </c>
      <c r="BB727" s="50" t="e">
        <f>VLOOKUP(Audit!#REF!,$V$13:$AE$22,8,FALSE) &amp; IF(Audit!#REF!=10,Audit!#REF!,"")</f>
        <v>#REF!</v>
      </c>
      <c r="BC727" s="47" t="e">
        <f t="shared" si="355"/>
        <v>#REF!</v>
      </c>
      <c r="BD727" s="50" t="e">
        <f>VLOOKUP(Audit!#REF!,$V$3:$AE$12,9,FALSE)&amp; IF(Audit!#REF!=10,Audit!#REF!,"")</f>
        <v>#REF!</v>
      </c>
      <c r="BE727" s="50" t="e">
        <f>VLOOKUP(Audit!#REF!,$V$13:$AE$22,9,FALSE) &amp; IF(Audit!#REF!=10,Audit!#REF!,"") &amp; IF(Audit!#REF!&lt;&gt;1,U727,"")</f>
        <v>#REF!</v>
      </c>
      <c r="BF727" s="47" t="e">
        <f t="shared" si="356"/>
        <v>#REF!</v>
      </c>
      <c r="BG727" s="50" t="e">
        <f>VLOOKUP(Audit!#REF!,$V$3:$AE$12,10,FALSE) &amp; Audit!#REF! &amp; IF(Audit!#REF!=10,Audit!#REF!,"")</f>
        <v>#REF!</v>
      </c>
      <c r="BH727" s="50" t="e">
        <f>VLOOKUP(Audit!#REF!,$V$13:$AE$22,10,FALSE) &amp; IF(Audit!#REF!=10,Audit!#REF!,"") &amp; IF(Audit!#REF!&lt;&gt;1,U727,"")</f>
        <v>#REF!</v>
      </c>
      <c r="BI727" s="47" t="e">
        <f t="shared" si="357"/>
        <v>#REF!</v>
      </c>
      <c r="BJ727" s="48" t="str">
        <f t="shared" si="358"/>
        <v/>
      </c>
      <c r="BK727" s="48" t="str">
        <f t="shared" si="359"/>
        <v/>
      </c>
      <c r="BL727" s="48" t="str">
        <f t="shared" si="360"/>
        <v/>
      </c>
      <c r="BM727" s="48" t="str">
        <f t="shared" si="361"/>
        <v/>
      </c>
      <c r="BN727" s="48" t="str">
        <f t="shared" si="362"/>
        <v/>
      </c>
      <c r="BO727" s="48" t="str">
        <f t="shared" si="363"/>
        <v/>
      </c>
      <c r="BP727" s="48" t="str">
        <f t="shared" si="364"/>
        <v/>
      </c>
      <c r="BQ727" s="48" t="str">
        <f t="shared" si="365"/>
        <v/>
      </c>
      <c r="BR727" s="48" t="str">
        <f t="shared" si="366"/>
        <v/>
      </c>
      <c r="BS727" s="48" t="str">
        <f t="shared" si="367"/>
        <v/>
      </c>
      <c r="BT727" s="48" t="str">
        <f t="shared" si="368"/>
        <v/>
      </c>
      <c r="BU727" s="48" t="str">
        <f t="shared" si="369"/>
        <v/>
      </c>
    </row>
    <row r="728" spans="1:73">
      <c r="A728" s="10" t="e">
        <f>Audit!#REF!</f>
        <v>#REF!</v>
      </c>
      <c r="B728" s="10" t="e">
        <f t="shared" si="340"/>
        <v>#REF!</v>
      </c>
      <c r="C728" s="17" t="e">
        <f>VLOOKUP(Audit!#REF!,$V$3:$AE$12,2,FALSE) &amp; VLOOKUP(Audit!#REF!,$V$13:$AE$22,2,FALSE)&amp; IF(Audit!#REF!=10,Audit!#REF!&amp;Audit!#REF!,"")</f>
        <v>#REF!</v>
      </c>
      <c r="D728" s="17" t="e">
        <f>VLOOKUP(Audit!#REF!,$V$3:$AE$12,3,FALSE) &amp; VLOOKUP(Audit!#REF!,$V$13:$AE$22,3,FALSE) &amp;IF(Audit!#REF!=10,Audit!#REF!&amp;Audit!#REF!,"")</f>
        <v>#REF!</v>
      </c>
      <c r="E728" s="17" t="e">
        <f>VLOOKUP(Audit!#REF!,$V$3:$AE$12,4,FALSE)&amp; Audit!#REF! &amp; VLOOKUP(Audit!#REF!,$V$13:$AE$22,4,FALSE)&amp; IF(Audit!#REF!=10,Audit!#REF!&amp;Audit!#REF!,"")</f>
        <v>#REF!</v>
      </c>
      <c r="F728" s="17" t="e">
        <f>VLOOKUP(Audit!#REF!,$V$3:$AE$12,5,FALSE) &amp; VLOOKUP(Audit!#REF!,$V$13:$AE$22,5,FALSE)&amp; IF(Audit!#REF!=10,Audit!#REF!&amp;Audit!#REF!,"")</f>
        <v>#REF!</v>
      </c>
      <c r="G728" s="17" t="e">
        <f>VLOOKUP(Audit!#REF!,$V$3:$AE$12,6,FALSE) &amp; VLOOKUP(Audit!#REF!,$V$13:$AE$22,6,FALSE)&amp; IF(Audit!#REF!=10,Audit!#REF!&amp;Audit!#REF!,"")</f>
        <v>#REF!</v>
      </c>
      <c r="H728" s="17" t="e">
        <f>VLOOKUP(Audit!#REF!,$V$3:$AE$12,7,FALSE) &amp; VLOOKUP(Audit!#REF!,$V$13:$AE$22,7,FALSE)&amp;IF(Audit!#REF!=10,Audit!#REF!&amp;Audit!#REF!,"")</f>
        <v>#REF!</v>
      </c>
      <c r="I728" s="17" t="e">
        <f>VLOOKUP(Audit!#REF!,$V$3:$AE$12,8,FALSE) &amp; Audit!#REF! &amp; VLOOKUP(Audit!#REF!,$V$13:$AE$22,8,FALSE)&amp;IF(Audit!#REF!=10,Audit!#REF!&amp;Audit!#REF!,"")</f>
        <v>#REF!</v>
      </c>
      <c r="J728" s="17" t="e">
        <f>VLOOKUP(Audit!#REF!,$V$3:$AE$12,9,FALSE) &amp; VLOOKUP(Audit!#REF!,$V$13:$AE$22,9,FALSE) &amp; IF(Audit!#REF!=10,Audit!#REF!&amp;Audit!#REF!,"") &amp; IF(Audit!#REF!&lt;&gt;1,U728,"")</f>
        <v>#REF!</v>
      </c>
      <c r="K728" s="17" t="e">
        <f>VLOOKUP(Audit!#REF!,$V$3:$AE$12,10,FALSE) &amp; Audit!#REF! &amp; VLOOKUP(Audit!#REF!,$V$13:$AE$22,10,FALSE) &amp; IF(Audit!#REF!=10,Audit!#REF!&amp;Audit!#REF!,"") &amp; IF(Audit!#REF!&lt;&gt;1,U728,"")</f>
        <v>#REF!</v>
      </c>
      <c r="L728" s="10" t="e">
        <f>Audit!#REF!</f>
        <v>#REF!</v>
      </c>
      <c r="M728" s="10" t="e">
        <f t="shared" si="341"/>
        <v>#REF!</v>
      </c>
      <c r="N728" s="10" t="e">
        <f t="shared" si="342"/>
        <v>#REF!</v>
      </c>
      <c r="O728" s="10" t="e">
        <f t="shared" si="343"/>
        <v>#REF!</v>
      </c>
      <c r="P728" s="10" t="e">
        <f t="shared" si="344"/>
        <v>#REF!</v>
      </c>
      <c r="Q728" s="10" t="e">
        <f t="shared" si="345"/>
        <v>#REF!</v>
      </c>
      <c r="R728" s="10" t="e">
        <f t="shared" si="346"/>
        <v>#REF!</v>
      </c>
      <c r="S728" s="10" t="e">
        <f t="shared" si="347"/>
        <v>#REF!</v>
      </c>
      <c r="T728" s="10" t="e">
        <f t="shared" si="348"/>
        <v>#REF!</v>
      </c>
      <c r="U728" s="17" t="e">
        <f>IF(Audit!#REF!="","",VLOOKUP(Audit!#REF!,$W$26:$X$35,2,FALSE)) &amp; Audit!#REF! &amp; IF(Audit!#REF!="","",IF(Audit!#REF!&lt;=1.4,VLOOKUP(Audit!#REF!,$W$38:X773,2,FALSE),VLOOKUP(Audit!#REF!,$W$51:$X$61,2,FALSE))) &amp; IF(Audit!#REF!="","",VLOOKUP(Audit!#REF!,$Y$26:$Z$35,2,FALSE) &amp; Audit!#REF! &amp; IF(Audit!#REF!="","",IF(Audit!#REF!&lt;=1.4,VLOOKUP(Audit!#REF!,$Y$38:$Z$48,2,FALSE),VLOOKUP(Audit!#REF!,$Y$51:$Z$61,2,FALSE))))</f>
        <v>#REF!</v>
      </c>
      <c r="V728" s="21"/>
      <c r="AH728" s="49" t="e">
        <f>Audit!#REF!</f>
        <v>#REF!</v>
      </c>
      <c r="AI728" s="50" t="e">
        <f>VLOOKUP(Audit!#REF!,$V$3:$AE$12,2,FALSE)&amp; IF(Audit!#REF!=10,Audit!#REF!,"")</f>
        <v>#REF!</v>
      </c>
      <c r="AJ728" s="50" t="e">
        <f>VLOOKUP(Audit!#REF!,$V$13:$AE$22,2,FALSE)&amp; IF(Audit!#REF!=10,Audit!#REF!,"")</f>
        <v>#REF!</v>
      </c>
      <c r="AK728" s="47" t="e">
        <f t="shared" si="349"/>
        <v>#REF!</v>
      </c>
      <c r="AL728" s="50" t="e">
        <f>VLOOKUP(Audit!#REF!,$V$3:$AE$12,3,FALSE)&amp; IF(Audit!#REF!=10,Audit!#REF!,"")</f>
        <v>#REF!</v>
      </c>
      <c r="AM728" s="50" t="e">
        <f>VLOOKUP(Audit!#REF!,$V$13:$AE$22,3,FALSE)&amp; IF(Audit!#REF!=10,Audit!#REF!,"")</f>
        <v>#REF!</v>
      </c>
      <c r="AN728" s="47" t="e">
        <f t="shared" si="350"/>
        <v>#REF!</v>
      </c>
      <c r="AO728" s="50" t="e">
        <f>VLOOKUP(Audit!#REF!,$V$3:$AE$12,4,FALSE) &amp;  Audit!#REF! &amp; IF(Audit!#REF!=10,Audit!#REF!,"")</f>
        <v>#REF!</v>
      </c>
      <c r="AP728" s="50" t="e">
        <f>VLOOKUP(Audit!#REF!,$V$13:$AE$22,4,FALSE)&amp; IF(Audit!#REF!=10,Audit!#REF!,"")</f>
        <v>#REF!</v>
      </c>
      <c r="AQ728" s="47" t="e">
        <f t="shared" si="351"/>
        <v>#REF!</v>
      </c>
      <c r="AR728" s="50" t="e">
        <f>VLOOKUP(Audit!#REF!,$V$3:$AE$12,5,FALSE)&amp; IF(Audit!#REF!=10,Audit!#REF!,"")</f>
        <v>#REF!</v>
      </c>
      <c r="AS728" s="50" t="e">
        <f>VLOOKUP(Audit!#REF!,$V$13:$AE$22,5,FALSE)&amp; IF(Audit!#REF!=10,Audit!#REF!,"")</f>
        <v>#REF!</v>
      </c>
      <c r="AT728" s="47" t="e">
        <f t="shared" si="352"/>
        <v>#REF!</v>
      </c>
      <c r="AU728" s="50" t="e">
        <f>VLOOKUP(Audit!#REF!,$V$3:$AE$12,6,FALSE)&amp; IF(Audit!#REF!=10,Audit!#REF!,"")</f>
        <v>#REF!</v>
      </c>
      <c r="AV728" s="50" t="e">
        <f>VLOOKUP(Audit!#REF!,$V$13:$AE$22,6,FALSE)&amp; IF(Audit!#REF!=10,Audit!#REF!,"")</f>
        <v>#REF!</v>
      </c>
      <c r="AW728" s="47" t="e">
        <f t="shared" si="353"/>
        <v>#REF!</v>
      </c>
      <c r="AX728" s="50" t="e">
        <f>VLOOKUP(Audit!#REF!,$V$3:$AE$12,7,FALSE)&amp; IF(Audit!#REF!=10,Audit!#REF!,"")</f>
        <v>#REF!</v>
      </c>
      <c r="AY728" s="50" t="e">
        <f>VLOOKUP(Audit!#REF!,$V$13:$AE$22,7,FALSE) &amp; IF(Audit!#REF!=10,Audit!#REF!,"")</f>
        <v>#REF!</v>
      </c>
      <c r="AZ728" s="47" t="e">
        <f t="shared" si="354"/>
        <v>#REF!</v>
      </c>
      <c r="BA728" s="50" t="e">
        <f>VLOOKUP(Audit!#REF!,$V$3:$AE$12,8,FALSE)&amp; Audit!#REF! &amp; IF(Audit!#REF!=10,Audit!#REF!,"")</f>
        <v>#REF!</v>
      </c>
      <c r="BB728" s="50" t="e">
        <f>VLOOKUP(Audit!#REF!,$V$13:$AE$22,8,FALSE) &amp; IF(Audit!#REF!=10,Audit!#REF!,"")</f>
        <v>#REF!</v>
      </c>
      <c r="BC728" s="47" t="e">
        <f t="shared" si="355"/>
        <v>#REF!</v>
      </c>
      <c r="BD728" s="50" t="e">
        <f>VLOOKUP(Audit!#REF!,$V$3:$AE$12,9,FALSE)&amp; IF(Audit!#REF!=10,Audit!#REF!,"")</f>
        <v>#REF!</v>
      </c>
      <c r="BE728" s="50" t="e">
        <f>VLOOKUP(Audit!#REF!,$V$13:$AE$22,9,FALSE) &amp; IF(Audit!#REF!=10,Audit!#REF!,"") &amp; IF(Audit!#REF!&lt;&gt;1,U728,"")</f>
        <v>#REF!</v>
      </c>
      <c r="BF728" s="47" t="e">
        <f t="shared" si="356"/>
        <v>#REF!</v>
      </c>
      <c r="BG728" s="50" t="e">
        <f>VLOOKUP(Audit!#REF!,$V$3:$AE$12,10,FALSE) &amp; Audit!#REF! &amp; IF(Audit!#REF!=10,Audit!#REF!,"")</f>
        <v>#REF!</v>
      </c>
      <c r="BH728" s="50" t="e">
        <f>VLOOKUP(Audit!#REF!,$V$13:$AE$22,10,FALSE) &amp; IF(Audit!#REF!=10,Audit!#REF!,"") &amp; IF(Audit!#REF!&lt;&gt;1,U728,"")</f>
        <v>#REF!</v>
      </c>
      <c r="BI728" s="47" t="e">
        <f t="shared" si="357"/>
        <v>#REF!</v>
      </c>
      <c r="BJ728" s="48" t="str">
        <f t="shared" si="358"/>
        <v/>
      </c>
      <c r="BK728" s="48" t="str">
        <f t="shared" si="359"/>
        <v/>
      </c>
      <c r="BL728" s="48" t="str">
        <f t="shared" si="360"/>
        <v/>
      </c>
      <c r="BM728" s="48" t="str">
        <f t="shared" si="361"/>
        <v/>
      </c>
      <c r="BN728" s="48" t="str">
        <f t="shared" si="362"/>
        <v/>
      </c>
      <c r="BO728" s="48" t="str">
        <f t="shared" si="363"/>
        <v/>
      </c>
      <c r="BP728" s="48" t="str">
        <f t="shared" si="364"/>
        <v/>
      </c>
      <c r="BQ728" s="48" t="str">
        <f t="shared" si="365"/>
        <v/>
      </c>
      <c r="BR728" s="48" t="str">
        <f t="shared" si="366"/>
        <v/>
      </c>
      <c r="BS728" s="48" t="str">
        <f t="shared" si="367"/>
        <v/>
      </c>
      <c r="BT728" s="48" t="str">
        <f t="shared" si="368"/>
        <v/>
      </c>
      <c r="BU728" s="48" t="str">
        <f t="shared" si="369"/>
        <v/>
      </c>
    </row>
    <row r="729" spans="1:73">
      <c r="A729" s="10" t="e">
        <f>Audit!#REF!</f>
        <v>#REF!</v>
      </c>
      <c r="B729" s="10" t="e">
        <f t="shared" si="340"/>
        <v>#REF!</v>
      </c>
      <c r="C729" s="17" t="e">
        <f>VLOOKUP(Audit!#REF!,$V$3:$AE$12,2,FALSE) &amp; VLOOKUP(Audit!#REF!,$V$13:$AE$22,2,FALSE)&amp; IF(Audit!#REF!=10,Audit!#REF!&amp;Audit!#REF!,"")</f>
        <v>#REF!</v>
      </c>
      <c r="D729" s="17" t="e">
        <f>VLOOKUP(Audit!#REF!,$V$3:$AE$12,3,FALSE) &amp; VLOOKUP(Audit!#REF!,$V$13:$AE$22,3,FALSE) &amp;IF(Audit!#REF!=10,Audit!#REF!&amp;Audit!#REF!,"")</f>
        <v>#REF!</v>
      </c>
      <c r="E729" s="17" t="e">
        <f>VLOOKUP(Audit!#REF!,$V$3:$AE$12,4,FALSE)&amp; Audit!#REF! &amp; VLOOKUP(Audit!#REF!,$V$13:$AE$22,4,FALSE)&amp; IF(Audit!#REF!=10,Audit!#REF!&amp;Audit!#REF!,"")</f>
        <v>#REF!</v>
      </c>
      <c r="F729" s="17" t="e">
        <f>VLOOKUP(Audit!#REF!,$V$3:$AE$12,5,FALSE) &amp; VLOOKUP(Audit!#REF!,$V$13:$AE$22,5,FALSE)&amp; IF(Audit!#REF!=10,Audit!#REF!&amp;Audit!#REF!,"")</f>
        <v>#REF!</v>
      </c>
      <c r="G729" s="17" t="e">
        <f>VLOOKUP(Audit!#REF!,$V$3:$AE$12,6,FALSE) &amp; VLOOKUP(Audit!#REF!,$V$13:$AE$22,6,FALSE)&amp; IF(Audit!#REF!=10,Audit!#REF!&amp;Audit!#REF!,"")</f>
        <v>#REF!</v>
      </c>
      <c r="H729" s="17" t="e">
        <f>VLOOKUP(Audit!#REF!,$V$3:$AE$12,7,FALSE) &amp; VLOOKUP(Audit!#REF!,$V$13:$AE$22,7,FALSE)&amp;IF(Audit!#REF!=10,Audit!#REF!&amp;Audit!#REF!,"")</f>
        <v>#REF!</v>
      </c>
      <c r="I729" s="17" t="e">
        <f>VLOOKUP(Audit!#REF!,$V$3:$AE$12,8,FALSE) &amp; Audit!#REF! &amp; VLOOKUP(Audit!#REF!,$V$13:$AE$22,8,FALSE)&amp;IF(Audit!#REF!=10,Audit!#REF!&amp;Audit!#REF!,"")</f>
        <v>#REF!</v>
      </c>
      <c r="J729" s="17" t="e">
        <f>VLOOKUP(Audit!#REF!,$V$3:$AE$12,9,FALSE) &amp; VLOOKUP(Audit!#REF!,$V$13:$AE$22,9,FALSE) &amp; IF(Audit!#REF!=10,Audit!#REF!&amp;Audit!#REF!,"") &amp; IF(Audit!#REF!&lt;&gt;1,U729,"")</f>
        <v>#REF!</v>
      </c>
      <c r="K729" s="17" t="e">
        <f>VLOOKUP(Audit!#REF!,$V$3:$AE$12,10,FALSE) &amp; Audit!#REF! &amp; VLOOKUP(Audit!#REF!,$V$13:$AE$22,10,FALSE) &amp; IF(Audit!#REF!=10,Audit!#REF!&amp;Audit!#REF!,"") &amp; IF(Audit!#REF!&lt;&gt;1,U729,"")</f>
        <v>#REF!</v>
      </c>
      <c r="L729" s="10" t="e">
        <f>Audit!#REF!</f>
        <v>#REF!</v>
      </c>
      <c r="M729" s="10" t="e">
        <f t="shared" si="341"/>
        <v>#REF!</v>
      </c>
      <c r="N729" s="10" t="e">
        <f t="shared" si="342"/>
        <v>#REF!</v>
      </c>
      <c r="O729" s="10" t="e">
        <f t="shared" si="343"/>
        <v>#REF!</v>
      </c>
      <c r="P729" s="10" t="e">
        <f t="shared" si="344"/>
        <v>#REF!</v>
      </c>
      <c r="Q729" s="10" t="e">
        <f t="shared" si="345"/>
        <v>#REF!</v>
      </c>
      <c r="R729" s="10" t="e">
        <f t="shared" si="346"/>
        <v>#REF!</v>
      </c>
      <c r="S729" s="10" t="e">
        <f t="shared" si="347"/>
        <v>#REF!</v>
      </c>
      <c r="T729" s="10" t="e">
        <f t="shared" si="348"/>
        <v>#REF!</v>
      </c>
      <c r="U729" s="17" t="e">
        <f>IF(Audit!#REF!="","",VLOOKUP(Audit!#REF!,$W$26:$X$35,2,FALSE)) &amp; Audit!#REF! &amp; IF(Audit!#REF!="","",IF(Audit!#REF!&lt;=1.4,VLOOKUP(Audit!#REF!,$W$38:X774,2,FALSE),VLOOKUP(Audit!#REF!,$W$51:$X$61,2,FALSE))) &amp; IF(Audit!#REF!="","",VLOOKUP(Audit!#REF!,$Y$26:$Z$35,2,FALSE) &amp; Audit!#REF! &amp; IF(Audit!#REF!="","",IF(Audit!#REF!&lt;=1.4,VLOOKUP(Audit!#REF!,$Y$38:$Z$48,2,FALSE),VLOOKUP(Audit!#REF!,$Y$51:$Z$61,2,FALSE))))</f>
        <v>#REF!</v>
      </c>
      <c r="V729" s="21"/>
      <c r="AH729" s="49" t="e">
        <f>Audit!#REF!</f>
        <v>#REF!</v>
      </c>
      <c r="AI729" s="50" t="e">
        <f>VLOOKUP(Audit!#REF!,$V$3:$AE$12,2,FALSE)&amp; IF(Audit!#REF!=10,Audit!#REF!,"")</f>
        <v>#REF!</v>
      </c>
      <c r="AJ729" s="50" t="e">
        <f>VLOOKUP(Audit!#REF!,$V$13:$AE$22,2,FALSE)&amp; IF(Audit!#REF!=10,Audit!#REF!,"")</f>
        <v>#REF!</v>
      </c>
      <c r="AK729" s="47" t="e">
        <f t="shared" si="349"/>
        <v>#REF!</v>
      </c>
      <c r="AL729" s="50" t="e">
        <f>VLOOKUP(Audit!#REF!,$V$3:$AE$12,3,FALSE)&amp; IF(Audit!#REF!=10,Audit!#REF!,"")</f>
        <v>#REF!</v>
      </c>
      <c r="AM729" s="50" t="e">
        <f>VLOOKUP(Audit!#REF!,$V$13:$AE$22,3,FALSE)&amp; IF(Audit!#REF!=10,Audit!#REF!,"")</f>
        <v>#REF!</v>
      </c>
      <c r="AN729" s="47" t="e">
        <f t="shared" si="350"/>
        <v>#REF!</v>
      </c>
      <c r="AO729" s="50" t="e">
        <f>VLOOKUP(Audit!#REF!,$V$3:$AE$12,4,FALSE) &amp;  Audit!#REF! &amp; IF(Audit!#REF!=10,Audit!#REF!,"")</f>
        <v>#REF!</v>
      </c>
      <c r="AP729" s="50" t="e">
        <f>VLOOKUP(Audit!#REF!,$V$13:$AE$22,4,FALSE)&amp; IF(Audit!#REF!=10,Audit!#REF!,"")</f>
        <v>#REF!</v>
      </c>
      <c r="AQ729" s="47" t="e">
        <f t="shared" si="351"/>
        <v>#REF!</v>
      </c>
      <c r="AR729" s="50" t="e">
        <f>VLOOKUP(Audit!#REF!,$V$3:$AE$12,5,FALSE)&amp; IF(Audit!#REF!=10,Audit!#REF!,"")</f>
        <v>#REF!</v>
      </c>
      <c r="AS729" s="50" t="e">
        <f>VLOOKUP(Audit!#REF!,$V$13:$AE$22,5,FALSE)&amp; IF(Audit!#REF!=10,Audit!#REF!,"")</f>
        <v>#REF!</v>
      </c>
      <c r="AT729" s="47" t="e">
        <f t="shared" si="352"/>
        <v>#REF!</v>
      </c>
      <c r="AU729" s="50" t="e">
        <f>VLOOKUP(Audit!#REF!,$V$3:$AE$12,6,FALSE)&amp; IF(Audit!#REF!=10,Audit!#REF!,"")</f>
        <v>#REF!</v>
      </c>
      <c r="AV729" s="50" t="e">
        <f>VLOOKUP(Audit!#REF!,$V$13:$AE$22,6,FALSE)&amp; IF(Audit!#REF!=10,Audit!#REF!,"")</f>
        <v>#REF!</v>
      </c>
      <c r="AW729" s="47" t="e">
        <f t="shared" si="353"/>
        <v>#REF!</v>
      </c>
      <c r="AX729" s="50" t="e">
        <f>VLOOKUP(Audit!#REF!,$V$3:$AE$12,7,FALSE)&amp; IF(Audit!#REF!=10,Audit!#REF!,"")</f>
        <v>#REF!</v>
      </c>
      <c r="AY729" s="50" t="e">
        <f>VLOOKUP(Audit!#REF!,$V$13:$AE$22,7,FALSE) &amp; IF(Audit!#REF!=10,Audit!#REF!,"")</f>
        <v>#REF!</v>
      </c>
      <c r="AZ729" s="47" t="e">
        <f t="shared" si="354"/>
        <v>#REF!</v>
      </c>
      <c r="BA729" s="50" t="e">
        <f>VLOOKUP(Audit!#REF!,$V$3:$AE$12,8,FALSE)&amp; Audit!#REF! &amp; IF(Audit!#REF!=10,Audit!#REF!,"")</f>
        <v>#REF!</v>
      </c>
      <c r="BB729" s="50" t="e">
        <f>VLOOKUP(Audit!#REF!,$V$13:$AE$22,8,FALSE) &amp; IF(Audit!#REF!=10,Audit!#REF!,"")</f>
        <v>#REF!</v>
      </c>
      <c r="BC729" s="47" t="e">
        <f t="shared" si="355"/>
        <v>#REF!</v>
      </c>
      <c r="BD729" s="50" t="e">
        <f>VLOOKUP(Audit!#REF!,$V$3:$AE$12,9,FALSE)&amp; IF(Audit!#REF!=10,Audit!#REF!,"")</f>
        <v>#REF!</v>
      </c>
      <c r="BE729" s="50" t="e">
        <f>VLOOKUP(Audit!#REF!,$V$13:$AE$22,9,FALSE) &amp; IF(Audit!#REF!=10,Audit!#REF!,"") &amp; IF(Audit!#REF!&lt;&gt;1,U729,"")</f>
        <v>#REF!</v>
      </c>
      <c r="BF729" s="47" t="e">
        <f t="shared" si="356"/>
        <v>#REF!</v>
      </c>
      <c r="BG729" s="50" t="e">
        <f>VLOOKUP(Audit!#REF!,$V$3:$AE$12,10,FALSE) &amp; Audit!#REF! &amp; IF(Audit!#REF!=10,Audit!#REF!,"")</f>
        <v>#REF!</v>
      </c>
      <c r="BH729" s="50" t="e">
        <f>VLOOKUP(Audit!#REF!,$V$13:$AE$22,10,FALSE) &amp; IF(Audit!#REF!=10,Audit!#REF!,"") &amp; IF(Audit!#REF!&lt;&gt;1,U729,"")</f>
        <v>#REF!</v>
      </c>
      <c r="BI729" s="47" t="e">
        <f t="shared" si="357"/>
        <v>#REF!</v>
      </c>
      <c r="BJ729" s="48" t="str">
        <f t="shared" si="358"/>
        <v/>
      </c>
      <c r="BK729" s="48" t="str">
        <f t="shared" si="359"/>
        <v/>
      </c>
      <c r="BL729" s="48" t="str">
        <f t="shared" si="360"/>
        <v/>
      </c>
      <c r="BM729" s="48" t="str">
        <f t="shared" si="361"/>
        <v/>
      </c>
      <c r="BN729" s="48" t="str">
        <f t="shared" si="362"/>
        <v/>
      </c>
      <c r="BO729" s="48" t="str">
        <f t="shared" si="363"/>
        <v/>
      </c>
      <c r="BP729" s="48" t="str">
        <f t="shared" si="364"/>
        <v/>
      </c>
      <c r="BQ729" s="48" t="str">
        <f t="shared" si="365"/>
        <v/>
      </c>
      <c r="BR729" s="48" t="str">
        <f t="shared" si="366"/>
        <v/>
      </c>
      <c r="BS729" s="48" t="str">
        <f t="shared" si="367"/>
        <v/>
      </c>
      <c r="BT729" s="48" t="str">
        <f t="shared" si="368"/>
        <v/>
      </c>
      <c r="BU729" s="48" t="str">
        <f t="shared" si="369"/>
        <v/>
      </c>
    </row>
    <row r="730" spans="1:73">
      <c r="A730" s="10" t="e">
        <f>Audit!#REF!</f>
        <v>#REF!</v>
      </c>
      <c r="B730" s="10" t="e">
        <f t="shared" si="340"/>
        <v>#REF!</v>
      </c>
      <c r="C730" s="17" t="e">
        <f>VLOOKUP(Audit!#REF!,$V$3:$AE$12,2,FALSE) &amp; VLOOKUP(Audit!#REF!,$V$13:$AE$22,2,FALSE)&amp; IF(Audit!#REF!=10,Audit!#REF!&amp;Audit!#REF!,"")</f>
        <v>#REF!</v>
      </c>
      <c r="D730" s="17" t="e">
        <f>VLOOKUP(Audit!#REF!,$V$3:$AE$12,3,FALSE) &amp; VLOOKUP(Audit!#REF!,$V$13:$AE$22,3,FALSE) &amp;IF(Audit!#REF!=10,Audit!#REF!&amp;Audit!#REF!,"")</f>
        <v>#REF!</v>
      </c>
      <c r="E730" s="17" t="e">
        <f>VLOOKUP(Audit!#REF!,$V$3:$AE$12,4,FALSE)&amp; Audit!#REF! &amp; VLOOKUP(Audit!#REF!,$V$13:$AE$22,4,FALSE)&amp; IF(Audit!#REF!=10,Audit!#REF!&amp;Audit!#REF!,"")</f>
        <v>#REF!</v>
      </c>
      <c r="F730" s="17" t="e">
        <f>VLOOKUP(Audit!#REF!,$V$3:$AE$12,5,FALSE) &amp; VLOOKUP(Audit!#REF!,$V$13:$AE$22,5,FALSE)&amp; IF(Audit!#REF!=10,Audit!#REF!&amp;Audit!#REF!,"")</f>
        <v>#REF!</v>
      </c>
      <c r="G730" s="17" t="e">
        <f>VLOOKUP(Audit!#REF!,$V$3:$AE$12,6,FALSE) &amp; VLOOKUP(Audit!#REF!,$V$13:$AE$22,6,FALSE)&amp; IF(Audit!#REF!=10,Audit!#REF!&amp;Audit!#REF!,"")</f>
        <v>#REF!</v>
      </c>
      <c r="H730" s="17" t="e">
        <f>VLOOKUP(Audit!#REF!,$V$3:$AE$12,7,FALSE) &amp; VLOOKUP(Audit!#REF!,$V$13:$AE$22,7,FALSE)&amp;IF(Audit!#REF!=10,Audit!#REF!&amp;Audit!#REF!,"")</f>
        <v>#REF!</v>
      </c>
      <c r="I730" s="17" t="e">
        <f>VLOOKUP(Audit!#REF!,$V$3:$AE$12,8,FALSE) &amp; Audit!#REF! &amp; VLOOKUP(Audit!#REF!,$V$13:$AE$22,8,FALSE)&amp;IF(Audit!#REF!=10,Audit!#REF!&amp;Audit!#REF!,"")</f>
        <v>#REF!</v>
      </c>
      <c r="J730" s="17" t="e">
        <f>VLOOKUP(Audit!#REF!,$V$3:$AE$12,9,FALSE) &amp; VLOOKUP(Audit!#REF!,$V$13:$AE$22,9,FALSE) &amp; IF(Audit!#REF!=10,Audit!#REF!&amp;Audit!#REF!,"") &amp; IF(Audit!#REF!&lt;&gt;1,U730,"")</f>
        <v>#REF!</v>
      </c>
      <c r="K730" s="17" t="e">
        <f>VLOOKUP(Audit!#REF!,$V$3:$AE$12,10,FALSE) &amp; Audit!#REF! &amp; VLOOKUP(Audit!#REF!,$V$13:$AE$22,10,FALSE) &amp; IF(Audit!#REF!=10,Audit!#REF!&amp;Audit!#REF!,"") &amp; IF(Audit!#REF!&lt;&gt;1,U730,"")</f>
        <v>#REF!</v>
      </c>
      <c r="L730" s="10" t="e">
        <f>Audit!#REF!</f>
        <v>#REF!</v>
      </c>
      <c r="M730" s="10" t="e">
        <f t="shared" si="341"/>
        <v>#REF!</v>
      </c>
      <c r="N730" s="10" t="e">
        <f t="shared" si="342"/>
        <v>#REF!</v>
      </c>
      <c r="O730" s="10" t="e">
        <f t="shared" si="343"/>
        <v>#REF!</v>
      </c>
      <c r="P730" s="10" t="e">
        <f t="shared" si="344"/>
        <v>#REF!</v>
      </c>
      <c r="Q730" s="10" t="e">
        <f t="shared" si="345"/>
        <v>#REF!</v>
      </c>
      <c r="R730" s="10" t="e">
        <f t="shared" si="346"/>
        <v>#REF!</v>
      </c>
      <c r="S730" s="10" t="e">
        <f t="shared" si="347"/>
        <v>#REF!</v>
      </c>
      <c r="T730" s="10" t="e">
        <f t="shared" si="348"/>
        <v>#REF!</v>
      </c>
      <c r="U730" s="17" t="e">
        <f>IF(Audit!#REF!="","",VLOOKUP(Audit!#REF!,$W$26:$X$35,2,FALSE)) &amp; Audit!#REF! &amp; IF(Audit!#REF!="","",IF(Audit!#REF!&lt;=1.4,VLOOKUP(Audit!#REF!,$W$38:X775,2,FALSE),VLOOKUP(Audit!#REF!,$W$51:$X$61,2,FALSE))) &amp; IF(Audit!#REF!="","",VLOOKUP(Audit!#REF!,$Y$26:$Z$35,2,FALSE) &amp; Audit!#REF! &amp; IF(Audit!#REF!="","",IF(Audit!#REF!&lt;=1.4,VLOOKUP(Audit!#REF!,$Y$38:$Z$48,2,FALSE),VLOOKUP(Audit!#REF!,$Y$51:$Z$61,2,FALSE))))</f>
        <v>#REF!</v>
      </c>
      <c r="V730" s="21"/>
      <c r="AH730" s="49" t="e">
        <f>Audit!#REF!</f>
        <v>#REF!</v>
      </c>
      <c r="AI730" s="50" t="e">
        <f>VLOOKUP(Audit!#REF!,$V$3:$AE$12,2,FALSE)&amp; IF(Audit!#REF!=10,Audit!#REF!,"")</f>
        <v>#REF!</v>
      </c>
      <c r="AJ730" s="50" t="e">
        <f>VLOOKUP(Audit!#REF!,$V$13:$AE$22,2,FALSE)&amp; IF(Audit!#REF!=10,Audit!#REF!,"")</f>
        <v>#REF!</v>
      </c>
      <c r="AK730" s="47" t="e">
        <f t="shared" si="349"/>
        <v>#REF!</v>
      </c>
      <c r="AL730" s="50" t="e">
        <f>VLOOKUP(Audit!#REF!,$V$3:$AE$12,3,FALSE)&amp; IF(Audit!#REF!=10,Audit!#REF!,"")</f>
        <v>#REF!</v>
      </c>
      <c r="AM730" s="50" t="e">
        <f>VLOOKUP(Audit!#REF!,$V$13:$AE$22,3,FALSE)&amp; IF(Audit!#REF!=10,Audit!#REF!,"")</f>
        <v>#REF!</v>
      </c>
      <c r="AN730" s="47" t="e">
        <f t="shared" si="350"/>
        <v>#REF!</v>
      </c>
      <c r="AO730" s="50" t="e">
        <f>VLOOKUP(Audit!#REF!,$V$3:$AE$12,4,FALSE) &amp;  Audit!#REF! &amp; IF(Audit!#REF!=10,Audit!#REF!,"")</f>
        <v>#REF!</v>
      </c>
      <c r="AP730" s="50" t="e">
        <f>VLOOKUP(Audit!#REF!,$V$13:$AE$22,4,FALSE)&amp; IF(Audit!#REF!=10,Audit!#REF!,"")</f>
        <v>#REF!</v>
      </c>
      <c r="AQ730" s="47" t="e">
        <f t="shared" si="351"/>
        <v>#REF!</v>
      </c>
      <c r="AR730" s="50" t="e">
        <f>VLOOKUP(Audit!#REF!,$V$3:$AE$12,5,FALSE)&amp; IF(Audit!#REF!=10,Audit!#REF!,"")</f>
        <v>#REF!</v>
      </c>
      <c r="AS730" s="50" t="e">
        <f>VLOOKUP(Audit!#REF!,$V$13:$AE$22,5,FALSE)&amp; IF(Audit!#REF!=10,Audit!#REF!,"")</f>
        <v>#REF!</v>
      </c>
      <c r="AT730" s="47" t="e">
        <f t="shared" si="352"/>
        <v>#REF!</v>
      </c>
      <c r="AU730" s="50" t="e">
        <f>VLOOKUP(Audit!#REF!,$V$3:$AE$12,6,FALSE)&amp; IF(Audit!#REF!=10,Audit!#REF!,"")</f>
        <v>#REF!</v>
      </c>
      <c r="AV730" s="50" t="e">
        <f>VLOOKUP(Audit!#REF!,$V$13:$AE$22,6,FALSE)&amp; IF(Audit!#REF!=10,Audit!#REF!,"")</f>
        <v>#REF!</v>
      </c>
      <c r="AW730" s="47" t="e">
        <f t="shared" si="353"/>
        <v>#REF!</v>
      </c>
      <c r="AX730" s="50" t="e">
        <f>VLOOKUP(Audit!#REF!,$V$3:$AE$12,7,FALSE)&amp; IF(Audit!#REF!=10,Audit!#REF!,"")</f>
        <v>#REF!</v>
      </c>
      <c r="AY730" s="50" t="e">
        <f>VLOOKUP(Audit!#REF!,$V$13:$AE$22,7,FALSE) &amp; IF(Audit!#REF!=10,Audit!#REF!,"")</f>
        <v>#REF!</v>
      </c>
      <c r="AZ730" s="47" t="e">
        <f t="shared" si="354"/>
        <v>#REF!</v>
      </c>
      <c r="BA730" s="50" t="e">
        <f>VLOOKUP(Audit!#REF!,$V$3:$AE$12,8,FALSE)&amp; Audit!#REF! &amp; IF(Audit!#REF!=10,Audit!#REF!,"")</f>
        <v>#REF!</v>
      </c>
      <c r="BB730" s="50" t="e">
        <f>VLOOKUP(Audit!#REF!,$V$13:$AE$22,8,FALSE) &amp; IF(Audit!#REF!=10,Audit!#REF!,"")</f>
        <v>#REF!</v>
      </c>
      <c r="BC730" s="47" t="e">
        <f t="shared" si="355"/>
        <v>#REF!</v>
      </c>
      <c r="BD730" s="50" t="e">
        <f>VLOOKUP(Audit!#REF!,$V$3:$AE$12,9,FALSE)&amp; IF(Audit!#REF!=10,Audit!#REF!,"")</f>
        <v>#REF!</v>
      </c>
      <c r="BE730" s="50" t="e">
        <f>VLOOKUP(Audit!#REF!,$V$13:$AE$22,9,FALSE) &amp; IF(Audit!#REF!=10,Audit!#REF!,"") &amp; IF(Audit!#REF!&lt;&gt;1,U730,"")</f>
        <v>#REF!</v>
      </c>
      <c r="BF730" s="47" t="e">
        <f t="shared" si="356"/>
        <v>#REF!</v>
      </c>
      <c r="BG730" s="50" t="e">
        <f>VLOOKUP(Audit!#REF!,$V$3:$AE$12,10,FALSE) &amp; Audit!#REF! &amp; IF(Audit!#REF!=10,Audit!#REF!,"")</f>
        <v>#REF!</v>
      </c>
      <c r="BH730" s="50" t="e">
        <f>VLOOKUP(Audit!#REF!,$V$13:$AE$22,10,FALSE) &amp; IF(Audit!#REF!=10,Audit!#REF!,"") &amp; IF(Audit!#REF!&lt;&gt;1,U730,"")</f>
        <v>#REF!</v>
      </c>
      <c r="BI730" s="47" t="e">
        <f t="shared" si="357"/>
        <v>#REF!</v>
      </c>
      <c r="BJ730" s="48" t="str">
        <f t="shared" si="358"/>
        <v/>
      </c>
      <c r="BK730" s="48" t="str">
        <f t="shared" si="359"/>
        <v/>
      </c>
      <c r="BL730" s="48" t="str">
        <f t="shared" si="360"/>
        <v/>
      </c>
      <c r="BM730" s="48" t="str">
        <f t="shared" si="361"/>
        <v/>
      </c>
      <c r="BN730" s="48" t="str">
        <f t="shared" si="362"/>
        <v/>
      </c>
      <c r="BO730" s="48" t="str">
        <f t="shared" si="363"/>
        <v/>
      </c>
      <c r="BP730" s="48" t="str">
        <f t="shared" si="364"/>
        <v/>
      </c>
      <c r="BQ730" s="48" t="str">
        <f t="shared" si="365"/>
        <v/>
      </c>
      <c r="BR730" s="48" t="str">
        <f t="shared" si="366"/>
        <v/>
      </c>
      <c r="BS730" s="48" t="str">
        <f t="shared" si="367"/>
        <v/>
      </c>
      <c r="BT730" s="48" t="str">
        <f t="shared" si="368"/>
        <v/>
      </c>
      <c r="BU730" s="48" t="str">
        <f t="shared" si="369"/>
        <v/>
      </c>
    </row>
    <row r="731" spans="1:73">
      <c r="A731" s="10" t="e">
        <f>Audit!#REF!</f>
        <v>#REF!</v>
      </c>
      <c r="B731" s="10" t="e">
        <f t="shared" si="340"/>
        <v>#REF!</v>
      </c>
      <c r="C731" s="17" t="e">
        <f>VLOOKUP(Audit!#REF!,$V$3:$AE$12,2,FALSE) &amp; VLOOKUP(Audit!#REF!,$V$13:$AE$22,2,FALSE)&amp; IF(Audit!#REF!=10,Audit!#REF!&amp;Audit!#REF!,"")</f>
        <v>#REF!</v>
      </c>
      <c r="D731" s="17" t="e">
        <f>VLOOKUP(Audit!#REF!,$V$3:$AE$12,3,FALSE) &amp; VLOOKUP(Audit!#REF!,$V$13:$AE$22,3,FALSE) &amp;IF(Audit!#REF!=10,Audit!#REF!&amp;Audit!#REF!,"")</f>
        <v>#REF!</v>
      </c>
      <c r="E731" s="17" t="e">
        <f>VLOOKUP(Audit!#REF!,$V$3:$AE$12,4,FALSE)&amp; Audit!#REF! &amp; VLOOKUP(Audit!#REF!,$V$13:$AE$22,4,FALSE)&amp; IF(Audit!#REF!=10,Audit!#REF!&amp;Audit!#REF!,"")</f>
        <v>#REF!</v>
      </c>
      <c r="F731" s="17" t="e">
        <f>VLOOKUP(Audit!#REF!,$V$3:$AE$12,5,FALSE) &amp; VLOOKUP(Audit!#REF!,$V$13:$AE$22,5,FALSE)&amp; IF(Audit!#REF!=10,Audit!#REF!&amp;Audit!#REF!,"")</f>
        <v>#REF!</v>
      </c>
      <c r="G731" s="17" t="e">
        <f>VLOOKUP(Audit!#REF!,$V$3:$AE$12,6,FALSE) &amp; VLOOKUP(Audit!#REF!,$V$13:$AE$22,6,FALSE)&amp; IF(Audit!#REF!=10,Audit!#REF!&amp;Audit!#REF!,"")</f>
        <v>#REF!</v>
      </c>
      <c r="H731" s="17" t="e">
        <f>VLOOKUP(Audit!#REF!,$V$3:$AE$12,7,FALSE) &amp; VLOOKUP(Audit!#REF!,$V$13:$AE$22,7,FALSE)&amp;IF(Audit!#REF!=10,Audit!#REF!&amp;Audit!#REF!,"")</f>
        <v>#REF!</v>
      </c>
      <c r="I731" s="17" t="e">
        <f>VLOOKUP(Audit!#REF!,$V$3:$AE$12,8,FALSE) &amp; Audit!#REF! &amp; VLOOKUP(Audit!#REF!,$V$13:$AE$22,8,FALSE)&amp;IF(Audit!#REF!=10,Audit!#REF!&amp;Audit!#REF!,"")</f>
        <v>#REF!</v>
      </c>
      <c r="J731" s="17" t="e">
        <f>VLOOKUP(Audit!#REF!,$V$3:$AE$12,9,FALSE) &amp; VLOOKUP(Audit!#REF!,$V$13:$AE$22,9,FALSE) &amp; IF(Audit!#REF!=10,Audit!#REF!&amp;Audit!#REF!,"") &amp; IF(Audit!#REF!&lt;&gt;1,U731,"")</f>
        <v>#REF!</v>
      </c>
      <c r="K731" s="17" t="e">
        <f>VLOOKUP(Audit!#REF!,$V$3:$AE$12,10,FALSE) &amp; Audit!#REF! &amp; VLOOKUP(Audit!#REF!,$V$13:$AE$22,10,FALSE) &amp; IF(Audit!#REF!=10,Audit!#REF!&amp;Audit!#REF!,"") &amp; IF(Audit!#REF!&lt;&gt;1,U731,"")</f>
        <v>#REF!</v>
      </c>
      <c r="L731" s="10" t="e">
        <f>Audit!#REF!</f>
        <v>#REF!</v>
      </c>
      <c r="M731" s="10" t="e">
        <f t="shared" si="341"/>
        <v>#REF!</v>
      </c>
      <c r="N731" s="10" t="e">
        <f t="shared" si="342"/>
        <v>#REF!</v>
      </c>
      <c r="O731" s="10" t="e">
        <f t="shared" si="343"/>
        <v>#REF!</v>
      </c>
      <c r="P731" s="10" t="e">
        <f t="shared" si="344"/>
        <v>#REF!</v>
      </c>
      <c r="Q731" s="10" t="e">
        <f t="shared" si="345"/>
        <v>#REF!</v>
      </c>
      <c r="R731" s="10" t="e">
        <f t="shared" si="346"/>
        <v>#REF!</v>
      </c>
      <c r="S731" s="10" t="e">
        <f t="shared" si="347"/>
        <v>#REF!</v>
      </c>
      <c r="T731" s="10" t="e">
        <f t="shared" si="348"/>
        <v>#REF!</v>
      </c>
      <c r="U731" s="17" t="e">
        <f>IF(Audit!#REF!="","",VLOOKUP(Audit!#REF!,$W$26:$X$35,2,FALSE)) &amp; Audit!#REF! &amp; IF(Audit!#REF!="","",IF(Audit!#REF!&lt;=1.4,VLOOKUP(Audit!#REF!,$W$38:X776,2,FALSE),VLOOKUP(Audit!#REF!,$W$51:$X$61,2,FALSE))) &amp; IF(Audit!#REF!="","",VLOOKUP(Audit!#REF!,$Y$26:$Z$35,2,FALSE) &amp; Audit!#REF! &amp; IF(Audit!#REF!="","",IF(Audit!#REF!&lt;=1.4,VLOOKUP(Audit!#REF!,$Y$38:$Z$48,2,FALSE),VLOOKUP(Audit!#REF!,$Y$51:$Z$61,2,FALSE))))</f>
        <v>#REF!</v>
      </c>
      <c r="V731" s="21"/>
      <c r="AH731" s="49" t="e">
        <f>Audit!#REF!</f>
        <v>#REF!</v>
      </c>
      <c r="AI731" s="50" t="e">
        <f>VLOOKUP(Audit!#REF!,$V$3:$AE$12,2,FALSE)&amp; IF(Audit!#REF!=10,Audit!#REF!,"")</f>
        <v>#REF!</v>
      </c>
      <c r="AJ731" s="50" t="e">
        <f>VLOOKUP(Audit!#REF!,$V$13:$AE$22,2,FALSE)&amp; IF(Audit!#REF!=10,Audit!#REF!,"")</f>
        <v>#REF!</v>
      </c>
      <c r="AK731" s="47" t="e">
        <f t="shared" si="349"/>
        <v>#REF!</v>
      </c>
      <c r="AL731" s="50" t="e">
        <f>VLOOKUP(Audit!#REF!,$V$3:$AE$12,3,FALSE)&amp; IF(Audit!#REF!=10,Audit!#REF!,"")</f>
        <v>#REF!</v>
      </c>
      <c r="AM731" s="50" t="e">
        <f>VLOOKUP(Audit!#REF!,$V$13:$AE$22,3,FALSE)&amp; IF(Audit!#REF!=10,Audit!#REF!,"")</f>
        <v>#REF!</v>
      </c>
      <c r="AN731" s="47" t="e">
        <f t="shared" si="350"/>
        <v>#REF!</v>
      </c>
      <c r="AO731" s="50" t="e">
        <f>VLOOKUP(Audit!#REF!,$V$3:$AE$12,4,FALSE) &amp;  Audit!#REF! &amp; IF(Audit!#REF!=10,Audit!#REF!,"")</f>
        <v>#REF!</v>
      </c>
      <c r="AP731" s="50" t="e">
        <f>VLOOKUP(Audit!#REF!,$V$13:$AE$22,4,FALSE)&amp; IF(Audit!#REF!=10,Audit!#REF!,"")</f>
        <v>#REF!</v>
      </c>
      <c r="AQ731" s="47" t="e">
        <f t="shared" si="351"/>
        <v>#REF!</v>
      </c>
      <c r="AR731" s="50" t="e">
        <f>VLOOKUP(Audit!#REF!,$V$3:$AE$12,5,FALSE)&amp; IF(Audit!#REF!=10,Audit!#REF!,"")</f>
        <v>#REF!</v>
      </c>
      <c r="AS731" s="50" t="e">
        <f>VLOOKUP(Audit!#REF!,$V$13:$AE$22,5,FALSE)&amp; IF(Audit!#REF!=10,Audit!#REF!,"")</f>
        <v>#REF!</v>
      </c>
      <c r="AT731" s="47" t="e">
        <f t="shared" si="352"/>
        <v>#REF!</v>
      </c>
      <c r="AU731" s="50" t="e">
        <f>VLOOKUP(Audit!#REF!,$V$3:$AE$12,6,FALSE)&amp; IF(Audit!#REF!=10,Audit!#REF!,"")</f>
        <v>#REF!</v>
      </c>
      <c r="AV731" s="50" t="e">
        <f>VLOOKUP(Audit!#REF!,$V$13:$AE$22,6,FALSE)&amp; IF(Audit!#REF!=10,Audit!#REF!,"")</f>
        <v>#REF!</v>
      </c>
      <c r="AW731" s="47" t="e">
        <f t="shared" si="353"/>
        <v>#REF!</v>
      </c>
      <c r="AX731" s="50" t="e">
        <f>VLOOKUP(Audit!#REF!,$V$3:$AE$12,7,FALSE)&amp; IF(Audit!#REF!=10,Audit!#REF!,"")</f>
        <v>#REF!</v>
      </c>
      <c r="AY731" s="50" t="e">
        <f>VLOOKUP(Audit!#REF!,$V$13:$AE$22,7,FALSE) &amp; IF(Audit!#REF!=10,Audit!#REF!,"")</f>
        <v>#REF!</v>
      </c>
      <c r="AZ731" s="47" t="e">
        <f t="shared" si="354"/>
        <v>#REF!</v>
      </c>
      <c r="BA731" s="50" t="e">
        <f>VLOOKUP(Audit!#REF!,$V$3:$AE$12,8,FALSE)&amp; Audit!#REF! &amp; IF(Audit!#REF!=10,Audit!#REF!,"")</f>
        <v>#REF!</v>
      </c>
      <c r="BB731" s="50" t="e">
        <f>VLOOKUP(Audit!#REF!,$V$13:$AE$22,8,FALSE) &amp; IF(Audit!#REF!=10,Audit!#REF!,"")</f>
        <v>#REF!</v>
      </c>
      <c r="BC731" s="47" t="e">
        <f t="shared" si="355"/>
        <v>#REF!</v>
      </c>
      <c r="BD731" s="50" t="e">
        <f>VLOOKUP(Audit!#REF!,$V$3:$AE$12,9,FALSE)&amp; IF(Audit!#REF!=10,Audit!#REF!,"")</f>
        <v>#REF!</v>
      </c>
      <c r="BE731" s="50" t="e">
        <f>VLOOKUP(Audit!#REF!,$V$13:$AE$22,9,FALSE) &amp; IF(Audit!#REF!=10,Audit!#REF!,"") &amp; IF(Audit!#REF!&lt;&gt;1,U731,"")</f>
        <v>#REF!</v>
      </c>
      <c r="BF731" s="47" t="e">
        <f t="shared" si="356"/>
        <v>#REF!</v>
      </c>
      <c r="BG731" s="50" t="e">
        <f>VLOOKUP(Audit!#REF!,$V$3:$AE$12,10,FALSE) &amp; Audit!#REF! &amp; IF(Audit!#REF!=10,Audit!#REF!,"")</f>
        <v>#REF!</v>
      </c>
      <c r="BH731" s="50" t="e">
        <f>VLOOKUP(Audit!#REF!,$V$13:$AE$22,10,FALSE) &amp; IF(Audit!#REF!=10,Audit!#REF!,"") &amp; IF(Audit!#REF!&lt;&gt;1,U731,"")</f>
        <v>#REF!</v>
      </c>
      <c r="BI731" s="47" t="e">
        <f t="shared" si="357"/>
        <v>#REF!</v>
      </c>
      <c r="BJ731" s="48" t="str">
        <f t="shared" si="358"/>
        <v/>
      </c>
      <c r="BK731" s="48" t="str">
        <f t="shared" si="359"/>
        <v/>
      </c>
      <c r="BL731" s="48" t="str">
        <f t="shared" si="360"/>
        <v/>
      </c>
      <c r="BM731" s="48" t="str">
        <f t="shared" si="361"/>
        <v/>
      </c>
      <c r="BN731" s="48" t="str">
        <f t="shared" si="362"/>
        <v/>
      </c>
      <c r="BO731" s="48" t="str">
        <f t="shared" si="363"/>
        <v/>
      </c>
      <c r="BP731" s="48" t="str">
        <f t="shared" si="364"/>
        <v/>
      </c>
      <c r="BQ731" s="48" t="str">
        <f t="shared" si="365"/>
        <v/>
      </c>
      <c r="BR731" s="48" t="str">
        <f t="shared" si="366"/>
        <v/>
      </c>
      <c r="BS731" s="48" t="str">
        <f t="shared" si="367"/>
        <v/>
      </c>
      <c r="BT731" s="48" t="str">
        <f t="shared" si="368"/>
        <v/>
      </c>
      <c r="BU731" s="48" t="str">
        <f t="shared" si="369"/>
        <v/>
      </c>
    </row>
    <row r="732" spans="1:73">
      <c r="A732" s="10" t="e">
        <f>Audit!#REF!</f>
        <v>#REF!</v>
      </c>
      <c r="B732" s="10" t="e">
        <f t="shared" si="340"/>
        <v>#REF!</v>
      </c>
      <c r="C732" s="17" t="e">
        <f>VLOOKUP(Audit!#REF!,$V$3:$AE$12,2,FALSE) &amp; VLOOKUP(Audit!#REF!,$V$13:$AE$22,2,FALSE)&amp; IF(Audit!#REF!=10,Audit!#REF!&amp;Audit!#REF!,"")</f>
        <v>#REF!</v>
      </c>
      <c r="D732" s="17" t="e">
        <f>VLOOKUP(Audit!#REF!,$V$3:$AE$12,3,FALSE) &amp; VLOOKUP(Audit!#REF!,$V$13:$AE$22,3,FALSE) &amp;IF(Audit!#REF!=10,Audit!#REF!&amp;Audit!#REF!,"")</f>
        <v>#REF!</v>
      </c>
      <c r="E732" s="17" t="e">
        <f>VLOOKUP(Audit!#REF!,$V$3:$AE$12,4,FALSE)&amp; Audit!#REF! &amp; VLOOKUP(Audit!#REF!,$V$13:$AE$22,4,FALSE)&amp; IF(Audit!#REF!=10,Audit!#REF!&amp;Audit!#REF!,"")</f>
        <v>#REF!</v>
      </c>
      <c r="F732" s="17" t="e">
        <f>VLOOKUP(Audit!#REF!,$V$3:$AE$12,5,FALSE) &amp; VLOOKUP(Audit!#REF!,$V$13:$AE$22,5,FALSE)&amp; IF(Audit!#REF!=10,Audit!#REF!&amp;Audit!#REF!,"")</f>
        <v>#REF!</v>
      </c>
      <c r="G732" s="17" t="e">
        <f>VLOOKUP(Audit!#REF!,$V$3:$AE$12,6,FALSE) &amp; VLOOKUP(Audit!#REF!,$V$13:$AE$22,6,FALSE)&amp; IF(Audit!#REF!=10,Audit!#REF!&amp;Audit!#REF!,"")</f>
        <v>#REF!</v>
      </c>
      <c r="H732" s="17" t="e">
        <f>VLOOKUP(Audit!#REF!,$V$3:$AE$12,7,FALSE) &amp; VLOOKUP(Audit!#REF!,$V$13:$AE$22,7,FALSE)&amp;IF(Audit!#REF!=10,Audit!#REF!&amp;Audit!#REF!,"")</f>
        <v>#REF!</v>
      </c>
      <c r="I732" s="17" t="e">
        <f>VLOOKUP(Audit!#REF!,$V$3:$AE$12,8,FALSE) &amp; Audit!#REF! &amp; VLOOKUP(Audit!#REF!,$V$13:$AE$22,8,FALSE)&amp;IF(Audit!#REF!=10,Audit!#REF!&amp;Audit!#REF!,"")</f>
        <v>#REF!</v>
      </c>
      <c r="J732" s="17" t="e">
        <f>VLOOKUP(Audit!#REF!,$V$3:$AE$12,9,FALSE) &amp; VLOOKUP(Audit!#REF!,$V$13:$AE$22,9,FALSE) &amp; IF(Audit!#REF!=10,Audit!#REF!&amp;Audit!#REF!,"") &amp; IF(Audit!#REF!&lt;&gt;1,U732,"")</f>
        <v>#REF!</v>
      </c>
      <c r="K732" s="17" t="e">
        <f>VLOOKUP(Audit!#REF!,$V$3:$AE$12,10,FALSE) &amp; Audit!#REF! &amp; VLOOKUP(Audit!#REF!,$V$13:$AE$22,10,FALSE) &amp; IF(Audit!#REF!=10,Audit!#REF!&amp;Audit!#REF!,"") &amp; IF(Audit!#REF!&lt;&gt;1,U732,"")</f>
        <v>#REF!</v>
      </c>
      <c r="L732" s="10" t="e">
        <f>Audit!#REF!</f>
        <v>#REF!</v>
      </c>
      <c r="M732" s="10" t="e">
        <f t="shared" si="341"/>
        <v>#REF!</v>
      </c>
      <c r="N732" s="10" t="e">
        <f t="shared" si="342"/>
        <v>#REF!</v>
      </c>
      <c r="O732" s="10" t="e">
        <f t="shared" si="343"/>
        <v>#REF!</v>
      </c>
      <c r="P732" s="10" t="e">
        <f t="shared" si="344"/>
        <v>#REF!</v>
      </c>
      <c r="Q732" s="10" t="e">
        <f t="shared" si="345"/>
        <v>#REF!</v>
      </c>
      <c r="R732" s="10" t="e">
        <f t="shared" si="346"/>
        <v>#REF!</v>
      </c>
      <c r="S732" s="10" t="e">
        <f t="shared" si="347"/>
        <v>#REF!</v>
      </c>
      <c r="T732" s="10" t="e">
        <f t="shared" si="348"/>
        <v>#REF!</v>
      </c>
      <c r="U732" s="17" t="e">
        <f>IF(Audit!#REF!="","",VLOOKUP(Audit!#REF!,$W$26:$X$35,2,FALSE)) &amp; Audit!#REF! &amp; IF(Audit!#REF!="","",IF(Audit!#REF!&lt;=1.4,VLOOKUP(Audit!#REF!,$W$38:X777,2,FALSE),VLOOKUP(Audit!#REF!,$W$51:$X$61,2,FALSE))) &amp; IF(Audit!#REF!="","",VLOOKUP(Audit!#REF!,$Y$26:$Z$35,2,FALSE) &amp; Audit!#REF! &amp; IF(Audit!#REF!="","",IF(Audit!#REF!&lt;=1.4,VLOOKUP(Audit!#REF!,$Y$38:$Z$48,2,FALSE),VLOOKUP(Audit!#REF!,$Y$51:$Z$61,2,FALSE))))</f>
        <v>#REF!</v>
      </c>
      <c r="V732" s="21"/>
      <c r="AH732" s="49" t="e">
        <f>Audit!#REF!</f>
        <v>#REF!</v>
      </c>
      <c r="AI732" s="50" t="e">
        <f>VLOOKUP(Audit!#REF!,$V$3:$AE$12,2,FALSE)&amp; IF(Audit!#REF!=10,Audit!#REF!,"")</f>
        <v>#REF!</v>
      </c>
      <c r="AJ732" s="50" t="e">
        <f>VLOOKUP(Audit!#REF!,$V$13:$AE$22,2,FALSE)&amp; IF(Audit!#REF!=10,Audit!#REF!,"")</f>
        <v>#REF!</v>
      </c>
      <c r="AK732" s="47" t="e">
        <f t="shared" si="349"/>
        <v>#REF!</v>
      </c>
      <c r="AL732" s="50" t="e">
        <f>VLOOKUP(Audit!#REF!,$V$3:$AE$12,3,FALSE)&amp; IF(Audit!#REF!=10,Audit!#REF!,"")</f>
        <v>#REF!</v>
      </c>
      <c r="AM732" s="50" t="e">
        <f>VLOOKUP(Audit!#REF!,$V$13:$AE$22,3,FALSE)&amp; IF(Audit!#REF!=10,Audit!#REF!,"")</f>
        <v>#REF!</v>
      </c>
      <c r="AN732" s="47" t="e">
        <f t="shared" si="350"/>
        <v>#REF!</v>
      </c>
      <c r="AO732" s="50" t="e">
        <f>VLOOKUP(Audit!#REF!,$V$3:$AE$12,4,FALSE) &amp;  Audit!#REF! &amp; IF(Audit!#REF!=10,Audit!#REF!,"")</f>
        <v>#REF!</v>
      </c>
      <c r="AP732" s="50" t="e">
        <f>VLOOKUP(Audit!#REF!,$V$13:$AE$22,4,FALSE)&amp; IF(Audit!#REF!=10,Audit!#REF!,"")</f>
        <v>#REF!</v>
      </c>
      <c r="AQ732" s="47" t="e">
        <f t="shared" si="351"/>
        <v>#REF!</v>
      </c>
      <c r="AR732" s="50" t="e">
        <f>VLOOKUP(Audit!#REF!,$V$3:$AE$12,5,FALSE)&amp; IF(Audit!#REF!=10,Audit!#REF!,"")</f>
        <v>#REF!</v>
      </c>
      <c r="AS732" s="50" t="e">
        <f>VLOOKUP(Audit!#REF!,$V$13:$AE$22,5,FALSE)&amp; IF(Audit!#REF!=10,Audit!#REF!,"")</f>
        <v>#REF!</v>
      </c>
      <c r="AT732" s="47" t="e">
        <f t="shared" si="352"/>
        <v>#REF!</v>
      </c>
      <c r="AU732" s="50" t="e">
        <f>VLOOKUP(Audit!#REF!,$V$3:$AE$12,6,FALSE)&amp; IF(Audit!#REF!=10,Audit!#REF!,"")</f>
        <v>#REF!</v>
      </c>
      <c r="AV732" s="50" t="e">
        <f>VLOOKUP(Audit!#REF!,$V$13:$AE$22,6,FALSE)&amp; IF(Audit!#REF!=10,Audit!#REF!,"")</f>
        <v>#REF!</v>
      </c>
      <c r="AW732" s="47" t="e">
        <f t="shared" si="353"/>
        <v>#REF!</v>
      </c>
      <c r="AX732" s="50" t="e">
        <f>VLOOKUP(Audit!#REF!,$V$3:$AE$12,7,FALSE)&amp; IF(Audit!#REF!=10,Audit!#REF!,"")</f>
        <v>#REF!</v>
      </c>
      <c r="AY732" s="50" t="e">
        <f>VLOOKUP(Audit!#REF!,$V$13:$AE$22,7,FALSE) &amp; IF(Audit!#REF!=10,Audit!#REF!,"")</f>
        <v>#REF!</v>
      </c>
      <c r="AZ732" s="47" t="e">
        <f t="shared" si="354"/>
        <v>#REF!</v>
      </c>
      <c r="BA732" s="50" t="e">
        <f>VLOOKUP(Audit!#REF!,$V$3:$AE$12,8,FALSE)&amp; Audit!#REF! &amp; IF(Audit!#REF!=10,Audit!#REF!,"")</f>
        <v>#REF!</v>
      </c>
      <c r="BB732" s="50" t="e">
        <f>VLOOKUP(Audit!#REF!,$V$13:$AE$22,8,FALSE) &amp; IF(Audit!#REF!=10,Audit!#REF!,"")</f>
        <v>#REF!</v>
      </c>
      <c r="BC732" s="47" t="e">
        <f t="shared" si="355"/>
        <v>#REF!</v>
      </c>
      <c r="BD732" s="50" t="e">
        <f>VLOOKUP(Audit!#REF!,$V$3:$AE$12,9,FALSE)&amp; IF(Audit!#REF!=10,Audit!#REF!,"")</f>
        <v>#REF!</v>
      </c>
      <c r="BE732" s="50" t="e">
        <f>VLOOKUP(Audit!#REF!,$V$13:$AE$22,9,FALSE) &amp; IF(Audit!#REF!=10,Audit!#REF!,"") &amp; IF(Audit!#REF!&lt;&gt;1,U732,"")</f>
        <v>#REF!</v>
      </c>
      <c r="BF732" s="47" t="e">
        <f t="shared" si="356"/>
        <v>#REF!</v>
      </c>
      <c r="BG732" s="50" t="e">
        <f>VLOOKUP(Audit!#REF!,$V$3:$AE$12,10,FALSE) &amp; Audit!#REF! &amp; IF(Audit!#REF!=10,Audit!#REF!,"")</f>
        <v>#REF!</v>
      </c>
      <c r="BH732" s="50" t="e">
        <f>VLOOKUP(Audit!#REF!,$V$13:$AE$22,10,FALSE) &amp; IF(Audit!#REF!=10,Audit!#REF!,"") &amp; IF(Audit!#REF!&lt;&gt;1,U732,"")</f>
        <v>#REF!</v>
      </c>
      <c r="BI732" s="47" t="e">
        <f t="shared" si="357"/>
        <v>#REF!</v>
      </c>
      <c r="BJ732" s="48" t="str">
        <f t="shared" si="358"/>
        <v/>
      </c>
      <c r="BK732" s="48" t="str">
        <f t="shared" si="359"/>
        <v/>
      </c>
      <c r="BL732" s="48" t="str">
        <f t="shared" si="360"/>
        <v/>
      </c>
      <c r="BM732" s="48" t="str">
        <f t="shared" si="361"/>
        <v/>
      </c>
      <c r="BN732" s="48" t="str">
        <f t="shared" si="362"/>
        <v/>
      </c>
      <c r="BO732" s="48" t="str">
        <f t="shared" si="363"/>
        <v/>
      </c>
      <c r="BP732" s="48" t="str">
        <f t="shared" si="364"/>
        <v/>
      </c>
      <c r="BQ732" s="48" t="str">
        <f t="shared" si="365"/>
        <v/>
      </c>
      <c r="BR732" s="48" t="str">
        <f t="shared" si="366"/>
        <v/>
      </c>
      <c r="BS732" s="48" t="str">
        <f t="shared" si="367"/>
        <v/>
      </c>
      <c r="BT732" s="48" t="str">
        <f t="shared" si="368"/>
        <v/>
      </c>
      <c r="BU732" s="48" t="str">
        <f t="shared" si="369"/>
        <v/>
      </c>
    </row>
    <row r="733" spans="1:73">
      <c r="A733" s="10" t="e">
        <f>Audit!#REF!</f>
        <v>#REF!</v>
      </c>
      <c r="B733" s="10" t="e">
        <f t="shared" si="340"/>
        <v>#REF!</v>
      </c>
      <c r="C733" s="17" t="e">
        <f>VLOOKUP(Audit!#REF!,$V$3:$AE$12,2,FALSE) &amp; VLOOKUP(Audit!#REF!,$V$13:$AE$22,2,FALSE)&amp; IF(Audit!#REF!=10,Audit!#REF!&amp;Audit!#REF!,"")</f>
        <v>#REF!</v>
      </c>
      <c r="D733" s="17" t="e">
        <f>VLOOKUP(Audit!#REF!,$V$3:$AE$12,3,FALSE) &amp; VLOOKUP(Audit!#REF!,$V$13:$AE$22,3,FALSE) &amp;IF(Audit!#REF!=10,Audit!#REF!&amp;Audit!#REF!,"")</f>
        <v>#REF!</v>
      </c>
      <c r="E733" s="17" t="e">
        <f>VLOOKUP(Audit!#REF!,$V$3:$AE$12,4,FALSE)&amp; Audit!#REF! &amp; VLOOKUP(Audit!#REF!,$V$13:$AE$22,4,FALSE)&amp; IF(Audit!#REF!=10,Audit!#REF!&amp;Audit!#REF!,"")</f>
        <v>#REF!</v>
      </c>
      <c r="F733" s="17" t="e">
        <f>VLOOKUP(Audit!#REF!,$V$3:$AE$12,5,FALSE) &amp; VLOOKUP(Audit!#REF!,$V$13:$AE$22,5,FALSE)&amp; IF(Audit!#REF!=10,Audit!#REF!&amp;Audit!#REF!,"")</f>
        <v>#REF!</v>
      </c>
      <c r="G733" s="17" t="e">
        <f>VLOOKUP(Audit!#REF!,$V$3:$AE$12,6,FALSE) &amp; VLOOKUP(Audit!#REF!,$V$13:$AE$22,6,FALSE)&amp; IF(Audit!#REF!=10,Audit!#REF!&amp;Audit!#REF!,"")</f>
        <v>#REF!</v>
      </c>
      <c r="H733" s="17" t="e">
        <f>VLOOKUP(Audit!#REF!,$V$3:$AE$12,7,FALSE) &amp; VLOOKUP(Audit!#REF!,$V$13:$AE$22,7,FALSE)&amp;IF(Audit!#REF!=10,Audit!#REF!&amp;Audit!#REF!,"")</f>
        <v>#REF!</v>
      </c>
      <c r="I733" s="17" t="e">
        <f>VLOOKUP(Audit!#REF!,$V$3:$AE$12,8,FALSE) &amp; Audit!#REF! &amp; VLOOKUP(Audit!#REF!,$V$13:$AE$22,8,FALSE)&amp;IF(Audit!#REF!=10,Audit!#REF!&amp;Audit!#REF!,"")</f>
        <v>#REF!</v>
      </c>
      <c r="J733" s="17" t="e">
        <f>VLOOKUP(Audit!#REF!,$V$3:$AE$12,9,FALSE) &amp; VLOOKUP(Audit!#REF!,$V$13:$AE$22,9,FALSE) &amp; IF(Audit!#REF!=10,Audit!#REF!&amp;Audit!#REF!,"") &amp; IF(Audit!#REF!&lt;&gt;1,U733,"")</f>
        <v>#REF!</v>
      </c>
      <c r="K733" s="17" t="e">
        <f>VLOOKUP(Audit!#REF!,$V$3:$AE$12,10,FALSE) &amp; Audit!#REF! &amp; VLOOKUP(Audit!#REF!,$V$13:$AE$22,10,FALSE) &amp; IF(Audit!#REF!=10,Audit!#REF!&amp;Audit!#REF!,"") &amp; IF(Audit!#REF!&lt;&gt;1,U733,"")</f>
        <v>#REF!</v>
      </c>
      <c r="L733" s="10" t="e">
        <f>Audit!#REF!</f>
        <v>#REF!</v>
      </c>
      <c r="M733" s="10" t="e">
        <f t="shared" si="341"/>
        <v>#REF!</v>
      </c>
      <c r="N733" s="10" t="e">
        <f t="shared" si="342"/>
        <v>#REF!</v>
      </c>
      <c r="O733" s="10" t="e">
        <f t="shared" si="343"/>
        <v>#REF!</v>
      </c>
      <c r="P733" s="10" t="e">
        <f t="shared" si="344"/>
        <v>#REF!</v>
      </c>
      <c r="Q733" s="10" t="e">
        <f t="shared" si="345"/>
        <v>#REF!</v>
      </c>
      <c r="R733" s="10" t="e">
        <f t="shared" si="346"/>
        <v>#REF!</v>
      </c>
      <c r="S733" s="10" t="e">
        <f t="shared" si="347"/>
        <v>#REF!</v>
      </c>
      <c r="T733" s="10" t="e">
        <f t="shared" si="348"/>
        <v>#REF!</v>
      </c>
      <c r="U733" s="17" t="e">
        <f>IF(Audit!#REF!="","",VLOOKUP(Audit!#REF!,$W$26:$X$35,2,FALSE)) &amp; Audit!#REF! &amp; IF(Audit!#REF!="","",IF(Audit!#REF!&lt;=1.4,VLOOKUP(Audit!#REF!,$W$38:X778,2,FALSE),VLOOKUP(Audit!#REF!,$W$51:$X$61,2,FALSE))) &amp; IF(Audit!#REF!="","",VLOOKUP(Audit!#REF!,$Y$26:$Z$35,2,FALSE) &amp; Audit!#REF! &amp; IF(Audit!#REF!="","",IF(Audit!#REF!&lt;=1.4,VLOOKUP(Audit!#REF!,$Y$38:$Z$48,2,FALSE),VLOOKUP(Audit!#REF!,$Y$51:$Z$61,2,FALSE))))</f>
        <v>#REF!</v>
      </c>
      <c r="V733" s="21"/>
      <c r="AH733" s="49" t="e">
        <f>Audit!#REF!</f>
        <v>#REF!</v>
      </c>
      <c r="AI733" s="50" t="e">
        <f>VLOOKUP(Audit!#REF!,$V$3:$AE$12,2,FALSE)&amp; IF(Audit!#REF!=10,Audit!#REF!,"")</f>
        <v>#REF!</v>
      </c>
      <c r="AJ733" s="50" t="e">
        <f>VLOOKUP(Audit!#REF!,$V$13:$AE$22,2,FALSE)&amp; IF(Audit!#REF!=10,Audit!#REF!,"")</f>
        <v>#REF!</v>
      </c>
      <c r="AK733" s="47" t="e">
        <f t="shared" si="349"/>
        <v>#REF!</v>
      </c>
      <c r="AL733" s="50" t="e">
        <f>VLOOKUP(Audit!#REF!,$V$3:$AE$12,3,FALSE)&amp; IF(Audit!#REF!=10,Audit!#REF!,"")</f>
        <v>#REF!</v>
      </c>
      <c r="AM733" s="50" t="e">
        <f>VLOOKUP(Audit!#REF!,$V$13:$AE$22,3,FALSE)&amp; IF(Audit!#REF!=10,Audit!#REF!,"")</f>
        <v>#REF!</v>
      </c>
      <c r="AN733" s="47" t="e">
        <f t="shared" si="350"/>
        <v>#REF!</v>
      </c>
      <c r="AO733" s="50" t="e">
        <f>VLOOKUP(Audit!#REF!,$V$3:$AE$12,4,FALSE) &amp;  Audit!#REF! &amp; IF(Audit!#REF!=10,Audit!#REF!,"")</f>
        <v>#REF!</v>
      </c>
      <c r="AP733" s="50" t="e">
        <f>VLOOKUP(Audit!#REF!,$V$13:$AE$22,4,FALSE)&amp; IF(Audit!#REF!=10,Audit!#REF!,"")</f>
        <v>#REF!</v>
      </c>
      <c r="AQ733" s="47" t="e">
        <f t="shared" si="351"/>
        <v>#REF!</v>
      </c>
      <c r="AR733" s="50" t="e">
        <f>VLOOKUP(Audit!#REF!,$V$3:$AE$12,5,FALSE)&amp; IF(Audit!#REF!=10,Audit!#REF!,"")</f>
        <v>#REF!</v>
      </c>
      <c r="AS733" s="50" t="e">
        <f>VLOOKUP(Audit!#REF!,$V$13:$AE$22,5,FALSE)&amp; IF(Audit!#REF!=10,Audit!#REF!,"")</f>
        <v>#REF!</v>
      </c>
      <c r="AT733" s="47" t="e">
        <f t="shared" si="352"/>
        <v>#REF!</v>
      </c>
      <c r="AU733" s="50" t="e">
        <f>VLOOKUP(Audit!#REF!,$V$3:$AE$12,6,FALSE)&amp; IF(Audit!#REF!=10,Audit!#REF!,"")</f>
        <v>#REF!</v>
      </c>
      <c r="AV733" s="50" t="e">
        <f>VLOOKUP(Audit!#REF!,$V$13:$AE$22,6,FALSE)&amp; IF(Audit!#REF!=10,Audit!#REF!,"")</f>
        <v>#REF!</v>
      </c>
      <c r="AW733" s="47" t="e">
        <f t="shared" si="353"/>
        <v>#REF!</v>
      </c>
      <c r="AX733" s="50" t="e">
        <f>VLOOKUP(Audit!#REF!,$V$3:$AE$12,7,FALSE)&amp; IF(Audit!#REF!=10,Audit!#REF!,"")</f>
        <v>#REF!</v>
      </c>
      <c r="AY733" s="50" t="e">
        <f>VLOOKUP(Audit!#REF!,$V$13:$AE$22,7,FALSE) &amp; IF(Audit!#REF!=10,Audit!#REF!,"")</f>
        <v>#REF!</v>
      </c>
      <c r="AZ733" s="47" t="e">
        <f t="shared" si="354"/>
        <v>#REF!</v>
      </c>
      <c r="BA733" s="50" t="e">
        <f>VLOOKUP(Audit!#REF!,$V$3:$AE$12,8,FALSE)&amp; Audit!#REF! &amp; IF(Audit!#REF!=10,Audit!#REF!,"")</f>
        <v>#REF!</v>
      </c>
      <c r="BB733" s="50" t="e">
        <f>VLOOKUP(Audit!#REF!,$V$13:$AE$22,8,FALSE) &amp; IF(Audit!#REF!=10,Audit!#REF!,"")</f>
        <v>#REF!</v>
      </c>
      <c r="BC733" s="47" t="e">
        <f t="shared" si="355"/>
        <v>#REF!</v>
      </c>
      <c r="BD733" s="50" t="e">
        <f>VLOOKUP(Audit!#REF!,$V$3:$AE$12,9,FALSE)&amp; IF(Audit!#REF!=10,Audit!#REF!,"")</f>
        <v>#REF!</v>
      </c>
      <c r="BE733" s="50" t="e">
        <f>VLOOKUP(Audit!#REF!,$V$13:$AE$22,9,FALSE) &amp; IF(Audit!#REF!=10,Audit!#REF!,"") &amp; IF(Audit!#REF!&lt;&gt;1,U733,"")</f>
        <v>#REF!</v>
      </c>
      <c r="BF733" s="47" t="e">
        <f t="shared" si="356"/>
        <v>#REF!</v>
      </c>
      <c r="BG733" s="50" t="e">
        <f>VLOOKUP(Audit!#REF!,$V$3:$AE$12,10,FALSE) &amp; Audit!#REF! &amp; IF(Audit!#REF!=10,Audit!#REF!,"")</f>
        <v>#REF!</v>
      </c>
      <c r="BH733" s="50" t="e">
        <f>VLOOKUP(Audit!#REF!,$V$13:$AE$22,10,FALSE) &amp; IF(Audit!#REF!=10,Audit!#REF!,"") &amp; IF(Audit!#REF!&lt;&gt;1,U733,"")</f>
        <v>#REF!</v>
      </c>
      <c r="BI733" s="47" t="e">
        <f t="shared" si="357"/>
        <v>#REF!</v>
      </c>
      <c r="BJ733" s="48" t="str">
        <f t="shared" si="358"/>
        <v/>
      </c>
      <c r="BK733" s="48" t="str">
        <f t="shared" si="359"/>
        <v/>
      </c>
      <c r="BL733" s="48" t="str">
        <f t="shared" si="360"/>
        <v/>
      </c>
      <c r="BM733" s="48" t="str">
        <f t="shared" si="361"/>
        <v/>
      </c>
      <c r="BN733" s="48" t="str">
        <f t="shared" si="362"/>
        <v/>
      </c>
      <c r="BO733" s="48" t="str">
        <f t="shared" si="363"/>
        <v/>
      </c>
      <c r="BP733" s="48" t="str">
        <f t="shared" si="364"/>
        <v/>
      </c>
      <c r="BQ733" s="48" t="str">
        <f t="shared" si="365"/>
        <v/>
      </c>
      <c r="BR733" s="48" t="str">
        <f t="shared" si="366"/>
        <v/>
      </c>
      <c r="BS733" s="48" t="str">
        <f t="shared" si="367"/>
        <v/>
      </c>
      <c r="BT733" s="48" t="str">
        <f t="shared" si="368"/>
        <v/>
      </c>
      <c r="BU733" s="48" t="str">
        <f t="shared" si="369"/>
        <v/>
      </c>
    </row>
    <row r="734" spans="1:73">
      <c r="A734" s="10" t="e">
        <f>Audit!#REF!</f>
        <v>#REF!</v>
      </c>
      <c r="B734" s="10" t="e">
        <f t="shared" si="340"/>
        <v>#REF!</v>
      </c>
      <c r="C734" s="17" t="e">
        <f>VLOOKUP(Audit!#REF!,$V$3:$AE$12,2,FALSE) &amp; VLOOKUP(Audit!#REF!,$V$13:$AE$22,2,FALSE)&amp; IF(Audit!#REF!=10,Audit!#REF!&amp;Audit!#REF!,"")</f>
        <v>#REF!</v>
      </c>
      <c r="D734" s="17" t="e">
        <f>VLOOKUP(Audit!#REF!,$V$3:$AE$12,3,FALSE) &amp; VLOOKUP(Audit!#REF!,$V$13:$AE$22,3,FALSE) &amp;IF(Audit!#REF!=10,Audit!#REF!&amp;Audit!#REF!,"")</f>
        <v>#REF!</v>
      </c>
      <c r="E734" s="17" t="e">
        <f>VLOOKUP(Audit!#REF!,$V$3:$AE$12,4,FALSE)&amp; Audit!#REF! &amp; VLOOKUP(Audit!#REF!,$V$13:$AE$22,4,FALSE)&amp; IF(Audit!#REF!=10,Audit!#REF!&amp;Audit!#REF!,"")</f>
        <v>#REF!</v>
      </c>
      <c r="F734" s="17" t="e">
        <f>VLOOKUP(Audit!#REF!,$V$3:$AE$12,5,FALSE) &amp; VLOOKUP(Audit!#REF!,$V$13:$AE$22,5,FALSE)&amp; IF(Audit!#REF!=10,Audit!#REF!&amp;Audit!#REF!,"")</f>
        <v>#REF!</v>
      </c>
      <c r="G734" s="17" t="e">
        <f>VLOOKUP(Audit!#REF!,$V$3:$AE$12,6,FALSE) &amp; VLOOKUP(Audit!#REF!,$V$13:$AE$22,6,FALSE)&amp; IF(Audit!#REF!=10,Audit!#REF!&amp;Audit!#REF!,"")</f>
        <v>#REF!</v>
      </c>
      <c r="H734" s="17" t="e">
        <f>VLOOKUP(Audit!#REF!,$V$3:$AE$12,7,FALSE) &amp; VLOOKUP(Audit!#REF!,$V$13:$AE$22,7,FALSE)&amp;IF(Audit!#REF!=10,Audit!#REF!&amp;Audit!#REF!,"")</f>
        <v>#REF!</v>
      </c>
      <c r="I734" s="17" t="e">
        <f>VLOOKUP(Audit!#REF!,$V$3:$AE$12,8,FALSE) &amp; Audit!#REF! &amp; VLOOKUP(Audit!#REF!,$V$13:$AE$22,8,FALSE)&amp;IF(Audit!#REF!=10,Audit!#REF!&amp;Audit!#REF!,"")</f>
        <v>#REF!</v>
      </c>
      <c r="J734" s="17" t="e">
        <f>VLOOKUP(Audit!#REF!,$V$3:$AE$12,9,FALSE) &amp; VLOOKUP(Audit!#REF!,$V$13:$AE$22,9,FALSE) &amp; IF(Audit!#REF!=10,Audit!#REF!&amp;Audit!#REF!,"") &amp; IF(Audit!#REF!&lt;&gt;1,U734,"")</f>
        <v>#REF!</v>
      </c>
      <c r="K734" s="17" t="e">
        <f>VLOOKUP(Audit!#REF!,$V$3:$AE$12,10,FALSE) &amp; Audit!#REF! &amp; VLOOKUP(Audit!#REF!,$V$13:$AE$22,10,FALSE) &amp; IF(Audit!#REF!=10,Audit!#REF!&amp;Audit!#REF!,"") &amp; IF(Audit!#REF!&lt;&gt;1,U734,"")</f>
        <v>#REF!</v>
      </c>
      <c r="L734" s="10" t="e">
        <f>Audit!#REF!</f>
        <v>#REF!</v>
      </c>
      <c r="M734" s="10" t="e">
        <f t="shared" si="341"/>
        <v>#REF!</v>
      </c>
      <c r="N734" s="10" t="e">
        <f t="shared" si="342"/>
        <v>#REF!</v>
      </c>
      <c r="O734" s="10" t="e">
        <f t="shared" si="343"/>
        <v>#REF!</v>
      </c>
      <c r="P734" s="10" t="e">
        <f t="shared" si="344"/>
        <v>#REF!</v>
      </c>
      <c r="Q734" s="10" t="e">
        <f t="shared" si="345"/>
        <v>#REF!</v>
      </c>
      <c r="R734" s="10" t="e">
        <f t="shared" si="346"/>
        <v>#REF!</v>
      </c>
      <c r="S734" s="10" t="e">
        <f t="shared" si="347"/>
        <v>#REF!</v>
      </c>
      <c r="T734" s="10" t="e">
        <f t="shared" si="348"/>
        <v>#REF!</v>
      </c>
      <c r="U734" s="17" t="e">
        <f>IF(Audit!#REF!="","",VLOOKUP(Audit!#REF!,$W$26:$X$35,2,FALSE)) &amp; Audit!#REF! &amp; IF(Audit!#REF!="","",IF(Audit!#REF!&lt;=1.4,VLOOKUP(Audit!#REF!,$W$38:X779,2,FALSE),VLOOKUP(Audit!#REF!,$W$51:$X$61,2,FALSE))) &amp; IF(Audit!#REF!="","",VLOOKUP(Audit!#REF!,$Y$26:$Z$35,2,FALSE) &amp; Audit!#REF! &amp; IF(Audit!#REF!="","",IF(Audit!#REF!&lt;=1.4,VLOOKUP(Audit!#REF!,$Y$38:$Z$48,2,FALSE),VLOOKUP(Audit!#REF!,$Y$51:$Z$61,2,FALSE))))</f>
        <v>#REF!</v>
      </c>
      <c r="V734" s="21"/>
      <c r="AH734" s="49" t="e">
        <f>Audit!#REF!</f>
        <v>#REF!</v>
      </c>
      <c r="AI734" s="50" t="e">
        <f>VLOOKUP(Audit!#REF!,$V$3:$AE$12,2,FALSE)&amp; IF(Audit!#REF!=10,Audit!#REF!,"")</f>
        <v>#REF!</v>
      </c>
      <c r="AJ734" s="50" t="e">
        <f>VLOOKUP(Audit!#REF!,$V$13:$AE$22,2,FALSE)&amp; IF(Audit!#REF!=10,Audit!#REF!,"")</f>
        <v>#REF!</v>
      </c>
      <c r="AK734" s="47" t="e">
        <f t="shared" si="349"/>
        <v>#REF!</v>
      </c>
      <c r="AL734" s="50" t="e">
        <f>VLOOKUP(Audit!#REF!,$V$3:$AE$12,3,FALSE)&amp; IF(Audit!#REF!=10,Audit!#REF!,"")</f>
        <v>#REF!</v>
      </c>
      <c r="AM734" s="50" t="e">
        <f>VLOOKUP(Audit!#REF!,$V$13:$AE$22,3,FALSE)&amp; IF(Audit!#REF!=10,Audit!#REF!,"")</f>
        <v>#REF!</v>
      </c>
      <c r="AN734" s="47" t="e">
        <f t="shared" si="350"/>
        <v>#REF!</v>
      </c>
      <c r="AO734" s="50" t="e">
        <f>VLOOKUP(Audit!#REF!,$V$3:$AE$12,4,FALSE) &amp;  Audit!#REF! &amp; IF(Audit!#REF!=10,Audit!#REF!,"")</f>
        <v>#REF!</v>
      </c>
      <c r="AP734" s="50" t="e">
        <f>VLOOKUP(Audit!#REF!,$V$13:$AE$22,4,FALSE)&amp; IF(Audit!#REF!=10,Audit!#REF!,"")</f>
        <v>#REF!</v>
      </c>
      <c r="AQ734" s="47" t="e">
        <f t="shared" si="351"/>
        <v>#REF!</v>
      </c>
      <c r="AR734" s="50" t="e">
        <f>VLOOKUP(Audit!#REF!,$V$3:$AE$12,5,FALSE)&amp; IF(Audit!#REF!=10,Audit!#REF!,"")</f>
        <v>#REF!</v>
      </c>
      <c r="AS734" s="50" t="e">
        <f>VLOOKUP(Audit!#REF!,$V$13:$AE$22,5,FALSE)&amp; IF(Audit!#REF!=10,Audit!#REF!,"")</f>
        <v>#REF!</v>
      </c>
      <c r="AT734" s="47" t="e">
        <f t="shared" si="352"/>
        <v>#REF!</v>
      </c>
      <c r="AU734" s="50" t="e">
        <f>VLOOKUP(Audit!#REF!,$V$3:$AE$12,6,FALSE)&amp; IF(Audit!#REF!=10,Audit!#REF!,"")</f>
        <v>#REF!</v>
      </c>
      <c r="AV734" s="50" t="e">
        <f>VLOOKUP(Audit!#REF!,$V$13:$AE$22,6,FALSE)&amp; IF(Audit!#REF!=10,Audit!#REF!,"")</f>
        <v>#REF!</v>
      </c>
      <c r="AW734" s="47" t="e">
        <f t="shared" si="353"/>
        <v>#REF!</v>
      </c>
      <c r="AX734" s="50" t="e">
        <f>VLOOKUP(Audit!#REF!,$V$3:$AE$12,7,FALSE)&amp; IF(Audit!#REF!=10,Audit!#REF!,"")</f>
        <v>#REF!</v>
      </c>
      <c r="AY734" s="50" t="e">
        <f>VLOOKUP(Audit!#REF!,$V$13:$AE$22,7,FALSE) &amp; IF(Audit!#REF!=10,Audit!#REF!,"")</f>
        <v>#REF!</v>
      </c>
      <c r="AZ734" s="47" t="e">
        <f t="shared" si="354"/>
        <v>#REF!</v>
      </c>
      <c r="BA734" s="50" t="e">
        <f>VLOOKUP(Audit!#REF!,$V$3:$AE$12,8,FALSE)&amp; Audit!#REF! &amp; IF(Audit!#REF!=10,Audit!#REF!,"")</f>
        <v>#REF!</v>
      </c>
      <c r="BB734" s="50" t="e">
        <f>VLOOKUP(Audit!#REF!,$V$13:$AE$22,8,FALSE) &amp; IF(Audit!#REF!=10,Audit!#REF!,"")</f>
        <v>#REF!</v>
      </c>
      <c r="BC734" s="47" t="e">
        <f t="shared" si="355"/>
        <v>#REF!</v>
      </c>
      <c r="BD734" s="50" t="e">
        <f>VLOOKUP(Audit!#REF!,$V$3:$AE$12,9,FALSE)&amp; IF(Audit!#REF!=10,Audit!#REF!,"")</f>
        <v>#REF!</v>
      </c>
      <c r="BE734" s="50" t="e">
        <f>VLOOKUP(Audit!#REF!,$V$13:$AE$22,9,FALSE) &amp; IF(Audit!#REF!=10,Audit!#REF!,"") &amp; IF(Audit!#REF!&lt;&gt;1,U734,"")</f>
        <v>#REF!</v>
      </c>
      <c r="BF734" s="47" t="e">
        <f t="shared" si="356"/>
        <v>#REF!</v>
      </c>
      <c r="BG734" s="50" t="e">
        <f>VLOOKUP(Audit!#REF!,$V$3:$AE$12,10,FALSE) &amp; Audit!#REF! &amp; IF(Audit!#REF!=10,Audit!#REF!,"")</f>
        <v>#REF!</v>
      </c>
      <c r="BH734" s="50" t="e">
        <f>VLOOKUP(Audit!#REF!,$V$13:$AE$22,10,FALSE) &amp; IF(Audit!#REF!=10,Audit!#REF!,"") &amp; IF(Audit!#REF!&lt;&gt;1,U734,"")</f>
        <v>#REF!</v>
      </c>
      <c r="BI734" s="47" t="e">
        <f t="shared" si="357"/>
        <v>#REF!</v>
      </c>
      <c r="BJ734" s="48" t="str">
        <f t="shared" si="358"/>
        <v/>
      </c>
      <c r="BK734" s="48" t="str">
        <f t="shared" si="359"/>
        <v/>
      </c>
      <c r="BL734" s="48" t="str">
        <f t="shared" si="360"/>
        <v/>
      </c>
      <c r="BM734" s="48" t="str">
        <f t="shared" si="361"/>
        <v/>
      </c>
      <c r="BN734" s="48" t="str">
        <f t="shared" si="362"/>
        <v/>
      </c>
      <c r="BO734" s="48" t="str">
        <f t="shared" si="363"/>
        <v/>
      </c>
      <c r="BP734" s="48" t="str">
        <f t="shared" si="364"/>
        <v/>
      </c>
      <c r="BQ734" s="48" t="str">
        <f t="shared" si="365"/>
        <v/>
      </c>
      <c r="BR734" s="48" t="str">
        <f t="shared" si="366"/>
        <v/>
      </c>
      <c r="BS734" s="48" t="str">
        <f t="shared" si="367"/>
        <v/>
      </c>
      <c r="BT734" s="48" t="str">
        <f t="shared" si="368"/>
        <v/>
      </c>
      <c r="BU734" s="48" t="str">
        <f t="shared" si="369"/>
        <v/>
      </c>
    </row>
    <row r="735" spans="1:73">
      <c r="A735" s="10" t="e">
        <f>Audit!#REF!</f>
        <v>#REF!</v>
      </c>
      <c r="B735" s="10" t="e">
        <f t="shared" si="340"/>
        <v>#REF!</v>
      </c>
      <c r="C735" s="17" t="e">
        <f>VLOOKUP(Audit!#REF!,$V$3:$AE$12,2,FALSE) &amp; VLOOKUP(Audit!#REF!,$V$13:$AE$22,2,FALSE)&amp; IF(Audit!#REF!=10,Audit!#REF!&amp;Audit!#REF!,"")</f>
        <v>#REF!</v>
      </c>
      <c r="D735" s="17" t="e">
        <f>VLOOKUP(Audit!#REF!,$V$3:$AE$12,3,FALSE) &amp; VLOOKUP(Audit!#REF!,$V$13:$AE$22,3,FALSE) &amp;IF(Audit!#REF!=10,Audit!#REF!&amp;Audit!#REF!,"")</f>
        <v>#REF!</v>
      </c>
      <c r="E735" s="17" t="e">
        <f>VLOOKUP(Audit!#REF!,$V$3:$AE$12,4,FALSE)&amp; Audit!#REF! &amp; VLOOKUP(Audit!#REF!,$V$13:$AE$22,4,FALSE)&amp; IF(Audit!#REF!=10,Audit!#REF!&amp;Audit!#REF!,"")</f>
        <v>#REF!</v>
      </c>
      <c r="F735" s="17" t="e">
        <f>VLOOKUP(Audit!#REF!,$V$3:$AE$12,5,FALSE) &amp; VLOOKUP(Audit!#REF!,$V$13:$AE$22,5,FALSE)&amp; IF(Audit!#REF!=10,Audit!#REF!&amp;Audit!#REF!,"")</f>
        <v>#REF!</v>
      </c>
      <c r="G735" s="17" t="e">
        <f>VLOOKUP(Audit!#REF!,$V$3:$AE$12,6,FALSE) &amp; VLOOKUP(Audit!#REF!,$V$13:$AE$22,6,FALSE)&amp; IF(Audit!#REF!=10,Audit!#REF!&amp;Audit!#REF!,"")</f>
        <v>#REF!</v>
      </c>
      <c r="H735" s="17" t="e">
        <f>VLOOKUP(Audit!#REF!,$V$3:$AE$12,7,FALSE) &amp; VLOOKUP(Audit!#REF!,$V$13:$AE$22,7,FALSE)&amp;IF(Audit!#REF!=10,Audit!#REF!&amp;Audit!#REF!,"")</f>
        <v>#REF!</v>
      </c>
      <c r="I735" s="17" t="e">
        <f>VLOOKUP(Audit!#REF!,$V$3:$AE$12,8,FALSE) &amp; Audit!#REF! &amp; VLOOKUP(Audit!#REF!,$V$13:$AE$22,8,FALSE)&amp;IF(Audit!#REF!=10,Audit!#REF!&amp;Audit!#REF!,"")</f>
        <v>#REF!</v>
      </c>
      <c r="J735" s="17" t="e">
        <f>VLOOKUP(Audit!#REF!,$V$3:$AE$12,9,FALSE) &amp; VLOOKUP(Audit!#REF!,$V$13:$AE$22,9,FALSE) &amp; IF(Audit!#REF!=10,Audit!#REF!&amp;Audit!#REF!,"") &amp; IF(Audit!#REF!&lt;&gt;1,U735,"")</f>
        <v>#REF!</v>
      </c>
      <c r="K735" s="17" t="e">
        <f>VLOOKUP(Audit!#REF!,$V$3:$AE$12,10,FALSE) &amp; Audit!#REF! &amp; VLOOKUP(Audit!#REF!,$V$13:$AE$22,10,FALSE) &amp; IF(Audit!#REF!=10,Audit!#REF!&amp;Audit!#REF!,"") &amp; IF(Audit!#REF!&lt;&gt;1,U735,"")</f>
        <v>#REF!</v>
      </c>
      <c r="L735" s="10" t="e">
        <f>Audit!#REF!</f>
        <v>#REF!</v>
      </c>
      <c r="M735" s="10" t="e">
        <f t="shared" si="341"/>
        <v>#REF!</v>
      </c>
      <c r="N735" s="10" t="e">
        <f t="shared" si="342"/>
        <v>#REF!</v>
      </c>
      <c r="O735" s="10" t="e">
        <f t="shared" si="343"/>
        <v>#REF!</v>
      </c>
      <c r="P735" s="10" t="e">
        <f t="shared" si="344"/>
        <v>#REF!</v>
      </c>
      <c r="Q735" s="10" t="e">
        <f t="shared" si="345"/>
        <v>#REF!</v>
      </c>
      <c r="R735" s="10" t="e">
        <f t="shared" si="346"/>
        <v>#REF!</v>
      </c>
      <c r="S735" s="10" t="e">
        <f t="shared" si="347"/>
        <v>#REF!</v>
      </c>
      <c r="T735" s="10" t="e">
        <f t="shared" si="348"/>
        <v>#REF!</v>
      </c>
      <c r="U735" s="17" t="e">
        <f>IF(Audit!#REF!="","",VLOOKUP(Audit!#REF!,$W$26:$X$35,2,FALSE)) &amp; Audit!#REF! &amp; IF(Audit!#REF!="","",IF(Audit!#REF!&lt;=1.4,VLOOKUP(Audit!#REF!,$W$38:X780,2,FALSE),VLOOKUP(Audit!#REF!,$W$51:$X$61,2,FALSE))) &amp; IF(Audit!#REF!="","",VLOOKUP(Audit!#REF!,$Y$26:$Z$35,2,FALSE) &amp; Audit!#REF! &amp; IF(Audit!#REF!="","",IF(Audit!#REF!&lt;=1.4,VLOOKUP(Audit!#REF!,$Y$38:$Z$48,2,FALSE),VLOOKUP(Audit!#REF!,$Y$51:$Z$61,2,FALSE))))</f>
        <v>#REF!</v>
      </c>
      <c r="V735" s="21"/>
      <c r="AH735" s="49" t="e">
        <f>Audit!#REF!</f>
        <v>#REF!</v>
      </c>
      <c r="AI735" s="50" t="e">
        <f>VLOOKUP(Audit!#REF!,$V$3:$AE$12,2,FALSE)&amp; IF(Audit!#REF!=10,Audit!#REF!,"")</f>
        <v>#REF!</v>
      </c>
      <c r="AJ735" s="50" t="e">
        <f>VLOOKUP(Audit!#REF!,$V$13:$AE$22,2,FALSE)&amp; IF(Audit!#REF!=10,Audit!#REF!,"")</f>
        <v>#REF!</v>
      </c>
      <c r="AK735" s="47" t="e">
        <f t="shared" si="349"/>
        <v>#REF!</v>
      </c>
      <c r="AL735" s="50" t="e">
        <f>VLOOKUP(Audit!#REF!,$V$3:$AE$12,3,FALSE)&amp; IF(Audit!#REF!=10,Audit!#REF!,"")</f>
        <v>#REF!</v>
      </c>
      <c r="AM735" s="50" t="e">
        <f>VLOOKUP(Audit!#REF!,$V$13:$AE$22,3,FALSE)&amp; IF(Audit!#REF!=10,Audit!#REF!,"")</f>
        <v>#REF!</v>
      </c>
      <c r="AN735" s="47" t="e">
        <f t="shared" si="350"/>
        <v>#REF!</v>
      </c>
      <c r="AO735" s="50" t="e">
        <f>VLOOKUP(Audit!#REF!,$V$3:$AE$12,4,FALSE) &amp;  Audit!#REF! &amp; IF(Audit!#REF!=10,Audit!#REF!,"")</f>
        <v>#REF!</v>
      </c>
      <c r="AP735" s="50" t="e">
        <f>VLOOKUP(Audit!#REF!,$V$13:$AE$22,4,FALSE)&amp; IF(Audit!#REF!=10,Audit!#REF!,"")</f>
        <v>#REF!</v>
      </c>
      <c r="AQ735" s="47" t="e">
        <f t="shared" si="351"/>
        <v>#REF!</v>
      </c>
      <c r="AR735" s="50" t="e">
        <f>VLOOKUP(Audit!#REF!,$V$3:$AE$12,5,FALSE)&amp; IF(Audit!#REF!=10,Audit!#REF!,"")</f>
        <v>#REF!</v>
      </c>
      <c r="AS735" s="50" t="e">
        <f>VLOOKUP(Audit!#REF!,$V$13:$AE$22,5,FALSE)&amp; IF(Audit!#REF!=10,Audit!#REF!,"")</f>
        <v>#REF!</v>
      </c>
      <c r="AT735" s="47" t="e">
        <f t="shared" si="352"/>
        <v>#REF!</v>
      </c>
      <c r="AU735" s="50" t="e">
        <f>VLOOKUP(Audit!#REF!,$V$3:$AE$12,6,FALSE)&amp; IF(Audit!#REF!=10,Audit!#REF!,"")</f>
        <v>#REF!</v>
      </c>
      <c r="AV735" s="50" t="e">
        <f>VLOOKUP(Audit!#REF!,$V$13:$AE$22,6,FALSE)&amp; IF(Audit!#REF!=10,Audit!#REF!,"")</f>
        <v>#REF!</v>
      </c>
      <c r="AW735" s="47" t="e">
        <f t="shared" si="353"/>
        <v>#REF!</v>
      </c>
      <c r="AX735" s="50" t="e">
        <f>VLOOKUP(Audit!#REF!,$V$3:$AE$12,7,FALSE)&amp; IF(Audit!#REF!=10,Audit!#REF!,"")</f>
        <v>#REF!</v>
      </c>
      <c r="AY735" s="50" t="e">
        <f>VLOOKUP(Audit!#REF!,$V$13:$AE$22,7,FALSE) &amp; IF(Audit!#REF!=10,Audit!#REF!,"")</f>
        <v>#REF!</v>
      </c>
      <c r="AZ735" s="47" t="e">
        <f t="shared" si="354"/>
        <v>#REF!</v>
      </c>
      <c r="BA735" s="50" t="e">
        <f>VLOOKUP(Audit!#REF!,$V$3:$AE$12,8,FALSE)&amp; Audit!#REF! &amp; IF(Audit!#REF!=10,Audit!#REF!,"")</f>
        <v>#REF!</v>
      </c>
      <c r="BB735" s="50" t="e">
        <f>VLOOKUP(Audit!#REF!,$V$13:$AE$22,8,FALSE) &amp; IF(Audit!#REF!=10,Audit!#REF!,"")</f>
        <v>#REF!</v>
      </c>
      <c r="BC735" s="47" t="e">
        <f t="shared" si="355"/>
        <v>#REF!</v>
      </c>
      <c r="BD735" s="50" t="e">
        <f>VLOOKUP(Audit!#REF!,$V$3:$AE$12,9,FALSE)&amp; IF(Audit!#REF!=10,Audit!#REF!,"")</f>
        <v>#REF!</v>
      </c>
      <c r="BE735" s="50" t="e">
        <f>VLOOKUP(Audit!#REF!,$V$13:$AE$22,9,FALSE) &amp; IF(Audit!#REF!=10,Audit!#REF!,"") &amp; IF(Audit!#REF!&lt;&gt;1,U735,"")</f>
        <v>#REF!</v>
      </c>
      <c r="BF735" s="47" t="e">
        <f t="shared" si="356"/>
        <v>#REF!</v>
      </c>
      <c r="BG735" s="50" t="e">
        <f>VLOOKUP(Audit!#REF!,$V$3:$AE$12,10,FALSE) &amp; Audit!#REF! &amp; IF(Audit!#REF!=10,Audit!#REF!,"")</f>
        <v>#REF!</v>
      </c>
      <c r="BH735" s="50" t="e">
        <f>VLOOKUP(Audit!#REF!,$V$13:$AE$22,10,FALSE) &amp; IF(Audit!#REF!=10,Audit!#REF!,"") &amp; IF(Audit!#REF!&lt;&gt;1,U735,"")</f>
        <v>#REF!</v>
      </c>
      <c r="BI735" s="47" t="e">
        <f t="shared" si="357"/>
        <v>#REF!</v>
      </c>
      <c r="BJ735" s="48" t="str">
        <f t="shared" si="358"/>
        <v/>
      </c>
      <c r="BK735" s="48" t="str">
        <f t="shared" si="359"/>
        <v/>
      </c>
      <c r="BL735" s="48" t="str">
        <f t="shared" si="360"/>
        <v/>
      </c>
      <c r="BM735" s="48" t="str">
        <f t="shared" si="361"/>
        <v/>
      </c>
      <c r="BN735" s="48" t="str">
        <f t="shared" si="362"/>
        <v/>
      </c>
      <c r="BO735" s="48" t="str">
        <f t="shared" si="363"/>
        <v/>
      </c>
      <c r="BP735" s="48" t="str">
        <f t="shared" si="364"/>
        <v/>
      </c>
      <c r="BQ735" s="48" t="str">
        <f t="shared" si="365"/>
        <v/>
      </c>
      <c r="BR735" s="48" t="str">
        <f t="shared" si="366"/>
        <v/>
      </c>
      <c r="BS735" s="48" t="str">
        <f t="shared" si="367"/>
        <v/>
      </c>
      <c r="BT735" s="48" t="str">
        <f t="shared" si="368"/>
        <v/>
      </c>
      <c r="BU735" s="48" t="str">
        <f t="shared" si="369"/>
        <v/>
      </c>
    </row>
    <row r="736" spans="1:73">
      <c r="A736" s="10" t="e">
        <f>Audit!#REF!</f>
        <v>#REF!</v>
      </c>
      <c r="B736" s="10" t="e">
        <f t="shared" si="340"/>
        <v>#REF!</v>
      </c>
      <c r="C736" s="17" t="e">
        <f>VLOOKUP(Audit!#REF!,$V$3:$AE$12,2,FALSE) &amp; VLOOKUP(Audit!#REF!,$V$13:$AE$22,2,FALSE)&amp; IF(Audit!#REF!=10,Audit!#REF!&amp;Audit!#REF!,"")</f>
        <v>#REF!</v>
      </c>
      <c r="D736" s="17" t="e">
        <f>VLOOKUP(Audit!#REF!,$V$3:$AE$12,3,FALSE) &amp; VLOOKUP(Audit!#REF!,$V$13:$AE$22,3,FALSE) &amp;IF(Audit!#REF!=10,Audit!#REF!&amp;Audit!#REF!,"")</f>
        <v>#REF!</v>
      </c>
      <c r="E736" s="17" t="e">
        <f>VLOOKUP(Audit!#REF!,$V$3:$AE$12,4,FALSE)&amp; Audit!#REF! &amp; VLOOKUP(Audit!#REF!,$V$13:$AE$22,4,FALSE)&amp; IF(Audit!#REF!=10,Audit!#REF!&amp;Audit!#REF!,"")</f>
        <v>#REF!</v>
      </c>
      <c r="F736" s="17" t="e">
        <f>VLOOKUP(Audit!#REF!,$V$3:$AE$12,5,FALSE) &amp; VLOOKUP(Audit!#REF!,$V$13:$AE$22,5,FALSE)&amp; IF(Audit!#REF!=10,Audit!#REF!&amp;Audit!#REF!,"")</f>
        <v>#REF!</v>
      </c>
      <c r="G736" s="17" t="e">
        <f>VLOOKUP(Audit!#REF!,$V$3:$AE$12,6,FALSE) &amp; VLOOKUP(Audit!#REF!,$V$13:$AE$22,6,FALSE)&amp; IF(Audit!#REF!=10,Audit!#REF!&amp;Audit!#REF!,"")</f>
        <v>#REF!</v>
      </c>
      <c r="H736" s="17" t="e">
        <f>VLOOKUP(Audit!#REF!,$V$3:$AE$12,7,FALSE) &amp; VLOOKUP(Audit!#REF!,$V$13:$AE$22,7,FALSE)&amp;IF(Audit!#REF!=10,Audit!#REF!&amp;Audit!#REF!,"")</f>
        <v>#REF!</v>
      </c>
      <c r="I736" s="17" t="e">
        <f>VLOOKUP(Audit!#REF!,$V$3:$AE$12,8,FALSE) &amp; Audit!#REF! &amp; VLOOKUP(Audit!#REF!,$V$13:$AE$22,8,FALSE)&amp;IF(Audit!#REF!=10,Audit!#REF!&amp;Audit!#REF!,"")</f>
        <v>#REF!</v>
      </c>
      <c r="J736" s="17" t="e">
        <f>VLOOKUP(Audit!#REF!,$V$3:$AE$12,9,FALSE) &amp; VLOOKUP(Audit!#REF!,$V$13:$AE$22,9,FALSE) &amp; IF(Audit!#REF!=10,Audit!#REF!&amp;Audit!#REF!,"") &amp; IF(Audit!#REF!&lt;&gt;1,U736,"")</f>
        <v>#REF!</v>
      </c>
      <c r="K736" s="17" t="e">
        <f>VLOOKUP(Audit!#REF!,$V$3:$AE$12,10,FALSE) &amp; Audit!#REF! &amp; VLOOKUP(Audit!#REF!,$V$13:$AE$22,10,FALSE) &amp; IF(Audit!#REF!=10,Audit!#REF!&amp;Audit!#REF!,"") &amp; IF(Audit!#REF!&lt;&gt;1,U736,"")</f>
        <v>#REF!</v>
      </c>
      <c r="L736" s="10" t="e">
        <f>Audit!#REF!</f>
        <v>#REF!</v>
      </c>
      <c r="M736" s="10" t="e">
        <f t="shared" si="341"/>
        <v>#REF!</v>
      </c>
      <c r="N736" s="10" t="e">
        <f t="shared" si="342"/>
        <v>#REF!</v>
      </c>
      <c r="O736" s="10" t="e">
        <f t="shared" si="343"/>
        <v>#REF!</v>
      </c>
      <c r="P736" s="10" t="e">
        <f t="shared" si="344"/>
        <v>#REF!</v>
      </c>
      <c r="Q736" s="10" t="e">
        <f t="shared" si="345"/>
        <v>#REF!</v>
      </c>
      <c r="R736" s="10" t="e">
        <f t="shared" si="346"/>
        <v>#REF!</v>
      </c>
      <c r="S736" s="10" t="e">
        <f t="shared" si="347"/>
        <v>#REF!</v>
      </c>
      <c r="T736" s="10" t="e">
        <f t="shared" si="348"/>
        <v>#REF!</v>
      </c>
      <c r="U736" s="17" t="e">
        <f>IF(Audit!#REF!="","",VLOOKUP(Audit!#REF!,$W$26:$X$35,2,FALSE)) &amp; Audit!#REF! &amp; IF(Audit!#REF!="","",IF(Audit!#REF!&lt;=1.4,VLOOKUP(Audit!#REF!,$W$38:X781,2,FALSE),VLOOKUP(Audit!#REF!,$W$51:$X$61,2,FALSE))) &amp; IF(Audit!#REF!="","",VLOOKUP(Audit!#REF!,$Y$26:$Z$35,2,FALSE) &amp; Audit!#REF! &amp; IF(Audit!#REF!="","",IF(Audit!#REF!&lt;=1.4,VLOOKUP(Audit!#REF!,$Y$38:$Z$48,2,FALSE),VLOOKUP(Audit!#REF!,$Y$51:$Z$61,2,FALSE))))</f>
        <v>#REF!</v>
      </c>
      <c r="V736" s="21"/>
      <c r="AH736" s="49" t="e">
        <f>Audit!#REF!</f>
        <v>#REF!</v>
      </c>
      <c r="AI736" s="50" t="e">
        <f>VLOOKUP(Audit!#REF!,$V$3:$AE$12,2,FALSE)&amp; IF(Audit!#REF!=10,Audit!#REF!,"")</f>
        <v>#REF!</v>
      </c>
      <c r="AJ736" s="50" t="e">
        <f>VLOOKUP(Audit!#REF!,$V$13:$AE$22,2,FALSE)&amp; IF(Audit!#REF!=10,Audit!#REF!,"")</f>
        <v>#REF!</v>
      </c>
      <c r="AK736" s="47" t="e">
        <f t="shared" si="349"/>
        <v>#REF!</v>
      </c>
      <c r="AL736" s="50" t="e">
        <f>VLOOKUP(Audit!#REF!,$V$3:$AE$12,3,FALSE)&amp; IF(Audit!#REF!=10,Audit!#REF!,"")</f>
        <v>#REF!</v>
      </c>
      <c r="AM736" s="50" t="e">
        <f>VLOOKUP(Audit!#REF!,$V$13:$AE$22,3,FALSE)&amp; IF(Audit!#REF!=10,Audit!#REF!,"")</f>
        <v>#REF!</v>
      </c>
      <c r="AN736" s="47" t="e">
        <f t="shared" si="350"/>
        <v>#REF!</v>
      </c>
      <c r="AO736" s="50" t="e">
        <f>VLOOKUP(Audit!#REF!,$V$3:$AE$12,4,FALSE) &amp;  Audit!#REF! &amp; IF(Audit!#REF!=10,Audit!#REF!,"")</f>
        <v>#REF!</v>
      </c>
      <c r="AP736" s="50" t="e">
        <f>VLOOKUP(Audit!#REF!,$V$13:$AE$22,4,FALSE)&amp; IF(Audit!#REF!=10,Audit!#REF!,"")</f>
        <v>#REF!</v>
      </c>
      <c r="AQ736" s="47" t="e">
        <f t="shared" si="351"/>
        <v>#REF!</v>
      </c>
      <c r="AR736" s="50" t="e">
        <f>VLOOKUP(Audit!#REF!,$V$3:$AE$12,5,FALSE)&amp; IF(Audit!#REF!=10,Audit!#REF!,"")</f>
        <v>#REF!</v>
      </c>
      <c r="AS736" s="50" t="e">
        <f>VLOOKUP(Audit!#REF!,$V$13:$AE$22,5,FALSE)&amp; IF(Audit!#REF!=10,Audit!#REF!,"")</f>
        <v>#REF!</v>
      </c>
      <c r="AT736" s="47" t="e">
        <f t="shared" si="352"/>
        <v>#REF!</v>
      </c>
      <c r="AU736" s="50" t="e">
        <f>VLOOKUP(Audit!#REF!,$V$3:$AE$12,6,FALSE)&amp; IF(Audit!#REF!=10,Audit!#REF!,"")</f>
        <v>#REF!</v>
      </c>
      <c r="AV736" s="50" t="e">
        <f>VLOOKUP(Audit!#REF!,$V$13:$AE$22,6,FALSE)&amp; IF(Audit!#REF!=10,Audit!#REF!,"")</f>
        <v>#REF!</v>
      </c>
      <c r="AW736" s="47" t="e">
        <f t="shared" si="353"/>
        <v>#REF!</v>
      </c>
      <c r="AX736" s="50" t="e">
        <f>VLOOKUP(Audit!#REF!,$V$3:$AE$12,7,FALSE)&amp; IF(Audit!#REF!=10,Audit!#REF!,"")</f>
        <v>#REF!</v>
      </c>
      <c r="AY736" s="50" t="e">
        <f>VLOOKUP(Audit!#REF!,$V$13:$AE$22,7,FALSE) &amp; IF(Audit!#REF!=10,Audit!#REF!,"")</f>
        <v>#REF!</v>
      </c>
      <c r="AZ736" s="47" t="e">
        <f t="shared" si="354"/>
        <v>#REF!</v>
      </c>
      <c r="BA736" s="50" t="e">
        <f>VLOOKUP(Audit!#REF!,$V$3:$AE$12,8,FALSE)&amp; Audit!#REF! &amp; IF(Audit!#REF!=10,Audit!#REF!,"")</f>
        <v>#REF!</v>
      </c>
      <c r="BB736" s="50" t="e">
        <f>VLOOKUP(Audit!#REF!,$V$13:$AE$22,8,FALSE) &amp; IF(Audit!#REF!=10,Audit!#REF!,"")</f>
        <v>#REF!</v>
      </c>
      <c r="BC736" s="47" t="e">
        <f t="shared" si="355"/>
        <v>#REF!</v>
      </c>
      <c r="BD736" s="50" t="e">
        <f>VLOOKUP(Audit!#REF!,$V$3:$AE$12,9,FALSE)&amp; IF(Audit!#REF!=10,Audit!#REF!,"")</f>
        <v>#REF!</v>
      </c>
      <c r="BE736" s="50" t="e">
        <f>VLOOKUP(Audit!#REF!,$V$13:$AE$22,9,FALSE) &amp; IF(Audit!#REF!=10,Audit!#REF!,"") &amp; IF(Audit!#REF!&lt;&gt;1,U736,"")</f>
        <v>#REF!</v>
      </c>
      <c r="BF736" s="47" t="e">
        <f t="shared" si="356"/>
        <v>#REF!</v>
      </c>
      <c r="BG736" s="50" t="e">
        <f>VLOOKUP(Audit!#REF!,$V$3:$AE$12,10,FALSE) &amp; Audit!#REF! &amp; IF(Audit!#REF!=10,Audit!#REF!,"")</f>
        <v>#REF!</v>
      </c>
      <c r="BH736" s="50" t="e">
        <f>VLOOKUP(Audit!#REF!,$V$13:$AE$22,10,FALSE) &amp; IF(Audit!#REF!=10,Audit!#REF!,"") &amp; IF(Audit!#REF!&lt;&gt;1,U736,"")</f>
        <v>#REF!</v>
      </c>
      <c r="BI736" s="47" t="e">
        <f t="shared" si="357"/>
        <v>#REF!</v>
      </c>
      <c r="BJ736" s="48" t="str">
        <f t="shared" si="358"/>
        <v/>
      </c>
      <c r="BK736" s="48" t="str">
        <f t="shared" si="359"/>
        <v/>
      </c>
      <c r="BL736" s="48" t="str">
        <f t="shared" si="360"/>
        <v/>
      </c>
      <c r="BM736" s="48" t="str">
        <f t="shared" si="361"/>
        <v/>
      </c>
      <c r="BN736" s="48" t="str">
        <f t="shared" si="362"/>
        <v/>
      </c>
      <c r="BO736" s="48" t="str">
        <f t="shared" si="363"/>
        <v/>
      </c>
      <c r="BP736" s="48" t="str">
        <f t="shared" si="364"/>
        <v/>
      </c>
      <c r="BQ736" s="48" t="str">
        <f t="shared" si="365"/>
        <v/>
      </c>
      <c r="BR736" s="48" t="str">
        <f t="shared" si="366"/>
        <v/>
      </c>
      <c r="BS736" s="48" t="str">
        <f t="shared" si="367"/>
        <v/>
      </c>
      <c r="BT736" s="48" t="str">
        <f t="shared" si="368"/>
        <v/>
      </c>
      <c r="BU736" s="48" t="str">
        <f t="shared" si="369"/>
        <v/>
      </c>
    </row>
    <row r="737" spans="1:73">
      <c r="A737" s="10" t="e">
        <f>Audit!#REF!</f>
        <v>#REF!</v>
      </c>
      <c r="B737" s="10" t="e">
        <f t="shared" si="340"/>
        <v>#REF!</v>
      </c>
      <c r="C737" s="17" t="e">
        <f>VLOOKUP(Audit!#REF!,$V$3:$AE$12,2,FALSE) &amp; VLOOKUP(Audit!#REF!,$V$13:$AE$22,2,FALSE)&amp; IF(Audit!#REF!=10,Audit!#REF!&amp;Audit!#REF!,"")</f>
        <v>#REF!</v>
      </c>
      <c r="D737" s="17" t="e">
        <f>VLOOKUP(Audit!#REF!,$V$3:$AE$12,3,FALSE) &amp; VLOOKUP(Audit!#REF!,$V$13:$AE$22,3,FALSE) &amp;IF(Audit!#REF!=10,Audit!#REF!&amp;Audit!#REF!,"")</f>
        <v>#REF!</v>
      </c>
      <c r="E737" s="17" t="e">
        <f>VLOOKUP(Audit!#REF!,$V$3:$AE$12,4,FALSE)&amp; Audit!#REF! &amp; VLOOKUP(Audit!#REF!,$V$13:$AE$22,4,FALSE)&amp; IF(Audit!#REF!=10,Audit!#REF!&amp;Audit!#REF!,"")</f>
        <v>#REF!</v>
      </c>
      <c r="F737" s="17" t="e">
        <f>VLOOKUP(Audit!#REF!,$V$3:$AE$12,5,FALSE) &amp; VLOOKUP(Audit!#REF!,$V$13:$AE$22,5,FALSE)&amp; IF(Audit!#REF!=10,Audit!#REF!&amp;Audit!#REF!,"")</f>
        <v>#REF!</v>
      </c>
      <c r="G737" s="17" t="e">
        <f>VLOOKUP(Audit!#REF!,$V$3:$AE$12,6,FALSE) &amp; VLOOKUP(Audit!#REF!,$V$13:$AE$22,6,FALSE)&amp; IF(Audit!#REF!=10,Audit!#REF!&amp;Audit!#REF!,"")</f>
        <v>#REF!</v>
      </c>
      <c r="H737" s="17" t="e">
        <f>VLOOKUP(Audit!#REF!,$V$3:$AE$12,7,FALSE) &amp; VLOOKUP(Audit!#REF!,$V$13:$AE$22,7,FALSE)&amp;IF(Audit!#REF!=10,Audit!#REF!&amp;Audit!#REF!,"")</f>
        <v>#REF!</v>
      </c>
      <c r="I737" s="17" t="e">
        <f>VLOOKUP(Audit!#REF!,$V$3:$AE$12,8,FALSE) &amp; Audit!#REF! &amp; VLOOKUP(Audit!#REF!,$V$13:$AE$22,8,FALSE)&amp;IF(Audit!#REF!=10,Audit!#REF!&amp;Audit!#REF!,"")</f>
        <v>#REF!</v>
      </c>
      <c r="J737" s="17" t="e">
        <f>VLOOKUP(Audit!#REF!,$V$3:$AE$12,9,FALSE) &amp; VLOOKUP(Audit!#REF!,$V$13:$AE$22,9,FALSE) &amp; IF(Audit!#REF!=10,Audit!#REF!&amp;Audit!#REF!,"") &amp; IF(Audit!#REF!&lt;&gt;1,U737,"")</f>
        <v>#REF!</v>
      </c>
      <c r="K737" s="17" t="e">
        <f>VLOOKUP(Audit!#REF!,$V$3:$AE$12,10,FALSE) &amp; Audit!#REF! &amp; VLOOKUP(Audit!#REF!,$V$13:$AE$22,10,FALSE) &amp; IF(Audit!#REF!=10,Audit!#REF!&amp;Audit!#REF!,"") &amp; IF(Audit!#REF!&lt;&gt;1,U737,"")</f>
        <v>#REF!</v>
      </c>
      <c r="L737" s="10" t="e">
        <f>Audit!#REF!</f>
        <v>#REF!</v>
      </c>
      <c r="M737" s="10" t="e">
        <f t="shared" si="341"/>
        <v>#REF!</v>
      </c>
      <c r="N737" s="10" t="e">
        <f t="shared" si="342"/>
        <v>#REF!</v>
      </c>
      <c r="O737" s="10" t="e">
        <f t="shared" si="343"/>
        <v>#REF!</v>
      </c>
      <c r="P737" s="10" t="e">
        <f t="shared" si="344"/>
        <v>#REF!</v>
      </c>
      <c r="Q737" s="10" t="e">
        <f t="shared" si="345"/>
        <v>#REF!</v>
      </c>
      <c r="R737" s="10" t="e">
        <f t="shared" si="346"/>
        <v>#REF!</v>
      </c>
      <c r="S737" s="10" t="e">
        <f t="shared" si="347"/>
        <v>#REF!</v>
      </c>
      <c r="T737" s="10" t="e">
        <f t="shared" si="348"/>
        <v>#REF!</v>
      </c>
      <c r="U737" s="17" t="e">
        <f>IF(Audit!#REF!="","",VLOOKUP(Audit!#REF!,$W$26:$X$35,2,FALSE)) &amp; Audit!#REF! &amp; IF(Audit!#REF!="","",IF(Audit!#REF!&lt;=1.4,VLOOKUP(Audit!#REF!,$W$38:X782,2,FALSE),VLOOKUP(Audit!#REF!,$W$51:$X$61,2,FALSE))) &amp; IF(Audit!#REF!="","",VLOOKUP(Audit!#REF!,$Y$26:$Z$35,2,FALSE) &amp; Audit!#REF! &amp; IF(Audit!#REF!="","",IF(Audit!#REF!&lt;=1.4,VLOOKUP(Audit!#REF!,$Y$38:$Z$48,2,FALSE),VLOOKUP(Audit!#REF!,$Y$51:$Z$61,2,FALSE))))</f>
        <v>#REF!</v>
      </c>
      <c r="V737" s="21"/>
      <c r="AH737" s="49" t="e">
        <f>Audit!#REF!</f>
        <v>#REF!</v>
      </c>
      <c r="AI737" s="50" t="e">
        <f>VLOOKUP(Audit!#REF!,$V$3:$AE$12,2,FALSE)&amp; IF(Audit!#REF!=10,Audit!#REF!,"")</f>
        <v>#REF!</v>
      </c>
      <c r="AJ737" s="50" t="e">
        <f>VLOOKUP(Audit!#REF!,$V$13:$AE$22,2,FALSE)&amp; IF(Audit!#REF!=10,Audit!#REF!,"")</f>
        <v>#REF!</v>
      </c>
      <c r="AK737" s="47" t="e">
        <f t="shared" si="349"/>
        <v>#REF!</v>
      </c>
      <c r="AL737" s="50" t="e">
        <f>VLOOKUP(Audit!#REF!,$V$3:$AE$12,3,FALSE)&amp; IF(Audit!#REF!=10,Audit!#REF!,"")</f>
        <v>#REF!</v>
      </c>
      <c r="AM737" s="50" t="e">
        <f>VLOOKUP(Audit!#REF!,$V$13:$AE$22,3,FALSE)&amp; IF(Audit!#REF!=10,Audit!#REF!,"")</f>
        <v>#REF!</v>
      </c>
      <c r="AN737" s="47" t="e">
        <f t="shared" si="350"/>
        <v>#REF!</v>
      </c>
      <c r="AO737" s="50" t="e">
        <f>VLOOKUP(Audit!#REF!,$V$3:$AE$12,4,FALSE) &amp;  Audit!#REF! &amp; IF(Audit!#REF!=10,Audit!#REF!,"")</f>
        <v>#REF!</v>
      </c>
      <c r="AP737" s="50" t="e">
        <f>VLOOKUP(Audit!#REF!,$V$13:$AE$22,4,FALSE)&amp; IF(Audit!#REF!=10,Audit!#REF!,"")</f>
        <v>#REF!</v>
      </c>
      <c r="AQ737" s="47" t="e">
        <f t="shared" si="351"/>
        <v>#REF!</v>
      </c>
      <c r="AR737" s="50" t="e">
        <f>VLOOKUP(Audit!#REF!,$V$3:$AE$12,5,FALSE)&amp; IF(Audit!#REF!=10,Audit!#REF!,"")</f>
        <v>#REF!</v>
      </c>
      <c r="AS737" s="50" t="e">
        <f>VLOOKUP(Audit!#REF!,$V$13:$AE$22,5,FALSE)&amp; IF(Audit!#REF!=10,Audit!#REF!,"")</f>
        <v>#REF!</v>
      </c>
      <c r="AT737" s="47" t="e">
        <f t="shared" si="352"/>
        <v>#REF!</v>
      </c>
      <c r="AU737" s="50" t="e">
        <f>VLOOKUP(Audit!#REF!,$V$3:$AE$12,6,FALSE)&amp; IF(Audit!#REF!=10,Audit!#REF!,"")</f>
        <v>#REF!</v>
      </c>
      <c r="AV737" s="50" t="e">
        <f>VLOOKUP(Audit!#REF!,$V$13:$AE$22,6,FALSE)&amp; IF(Audit!#REF!=10,Audit!#REF!,"")</f>
        <v>#REF!</v>
      </c>
      <c r="AW737" s="47" t="e">
        <f t="shared" si="353"/>
        <v>#REF!</v>
      </c>
      <c r="AX737" s="50" t="e">
        <f>VLOOKUP(Audit!#REF!,$V$3:$AE$12,7,FALSE)&amp; IF(Audit!#REF!=10,Audit!#REF!,"")</f>
        <v>#REF!</v>
      </c>
      <c r="AY737" s="50" t="e">
        <f>VLOOKUP(Audit!#REF!,$V$13:$AE$22,7,FALSE) &amp; IF(Audit!#REF!=10,Audit!#REF!,"")</f>
        <v>#REF!</v>
      </c>
      <c r="AZ737" s="47" t="e">
        <f t="shared" si="354"/>
        <v>#REF!</v>
      </c>
      <c r="BA737" s="50" t="e">
        <f>VLOOKUP(Audit!#REF!,$V$3:$AE$12,8,FALSE)&amp; Audit!#REF! &amp; IF(Audit!#REF!=10,Audit!#REF!,"")</f>
        <v>#REF!</v>
      </c>
      <c r="BB737" s="50" t="e">
        <f>VLOOKUP(Audit!#REF!,$V$13:$AE$22,8,FALSE) &amp; IF(Audit!#REF!=10,Audit!#REF!,"")</f>
        <v>#REF!</v>
      </c>
      <c r="BC737" s="47" t="e">
        <f t="shared" si="355"/>
        <v>#REF!</v>
      </c>
      <c r="BD737" s="50" t="e">
        <f>VLOOKUP(Audit!#REF!,$V$3:$AE$12,9,FALSE)&amp; IF(Audit!#REF!=10,Audit!#REF!,"")</f>
        <v>#REF!</v>
      </c>
      <c r="BE737" s="50" t="e">
        <f>VLOOKUP(Audit!#REF!,$V$13:$AE$22,9,FALSE) &amp; IF(Audit!#REF!=10,Audit!#REF!,"") &amp; IF(Audit!#REF!&lt;&gt;1,U737,"")</f>
        <v>#REF!</v>
      </c>
      <c r="BF737" s="47" t="e">
        <f t="shared" si="356"/>
        <v>#REF!</v>
      </c>
      <c r="BG737" s="50" t="e">
        <f>VLOOKUP(Audit!#REF!,$V$3:$AE$12,10,FALSE) &amp; Audit!#REF! &amp; IF(Audit!#REF!=10,Audit!#REF!,"")</f>
        <v>#REF!</v>
      </c>
      <c r="BH737" s="50" t="e">
        <f>VLOOKUP(Audit!#REF!,$V$13:$AE$22,10,FALSE) &amp; IF(Audit!#REF!=10,Audit!#REF!,"") &amp; IF(Audit!#REF!&lt;&gt;1,U737,"")</f>
        <v>#REF!</v>
      </c>
      <c r="BI737" s="47" t="e">
        <f t="shared" si="357"/>
        <v>#REF!</v>
      </c>
      <c r="BJ737" s="48" t="str">
        <f t="shared" si="358"/>
        <v/>
      </c>
      <c r="BK737" s="48" t="str">
        <f t="shared" si="359"/>
        <v/>
      </c>
      <c r="BL737" s="48" t="str">
        <f t="shared" si="360"/>
        <v/>
      </c>
      <c r="BM737" s="48" t="str">
        <f t="shared" si="361"/>
        <v/>
      </c>
      <c r="BN737" s="48" t="str">
        <f t="shared" si="362"/>
        <v/>
      </c>
      <c r="BO737" s="48" t="str">
        <f t="shared" si="363"/>
        <v/>
      </c>
      <c r="BP737" s="48" t="str">
        <f t="shared" si="364"/>
        <v/>
      </c>
      <c r="BQ737" s="48" t="str">
        <f t="shared" si="365"/>
        <v/>
      </c>
      <c r="BR737" s="48" t="str">
        <f t="shared" si="366"/>
        <v/>
      </c>
      <c r="BS737" s="48" t="str">
        <f t="shared" si="367"/>
        <v/>
      </c>
      <c r="BT737" s="48" t="str">
        <f t="shared" si="368"/>
        <v/>
      </c>
      <c r="BU737" s="48" t="str">
        <f t="shared" si="369"/>
        <v/>
      </c>
    </row>
    <row r="738" spans="1:73">
      <c r="A738" s="10" t="e">
        <f>Audit!#REF!</f>
        <v>#REF!</v>
      </c>
      <c r="B738" s="10" t="e">
        <f t="shared" si="340"/>
        <v>#REF!</v>
      </c>
      <c r="C738" s="17" t="e">
        <f>VLOOKUP(Audit!#REF!,$V$3:$AE$12,2,FALSE) &amp; VLOOKUP(Audit!#REF!,$V$13:$AE$22,2,FALSE)&amp; IF(Audit!#REF!=10,Audit!#REF!&amp;Audit!#REF!,"")</f>
        <v>#REF!</v>
      </c>
      <c r="D738" s="17" t="e">
        <f>VLOOKUP(Audit!#REF!,$V$3:$AE$12,3,FALSE) &amp; VLOOKUP(Audit!#REF!,$V$13:$AE$22,3,FALSE) &amp;IF(Audit!#REF!=10,Audit!#REF!&amp;Audit!#REF!,"")</f>
        <v>#REF!</v>
      </c>
      <c r="E738" s="17" t="e">
        <f>VLOOKUP(Audit!#REF!,$V$3:$AE$12,4,FALSE)&amp; Audit!#REF! &amp; VLOOKUP(Audit!#REF!,$V$13:$AE$22,4,FALSE)&amp; IF(Audit!#REF!=10,Audit!#REF!&amp;Audit!#REF!,"")</f>
        <v>#REF!</v>
      </c>
      <c r="F738" s="17" t="e">
        <f>VLOOKUP(Audit!#REF!,$V$3:$AE$12,5,FALSE) &amp; VLOOKUP(Audit!#REF!,$V$13:$AE$22,5,FALSE)&amp; IF(Audit!#REF!=10,Audit!#REF!&amp;Audit!#REF!,"")</f>
        <v>#REF!</v>
      </c>
      <c r="G738" s="17" t="e">
        <f>VLOOKUP(Audit!#REF!,$V$3:$AE$12,6,FALSE) &amp; VLOOKUP(Audit!#REF!,$V$13:$AE$22,6,FALSE)&amp; IF(Audit!#REF!=10,Audit!#REF!&amp;Audit!#REF!,"")</f>
        <v>#REF!</v>
      </c>
      <c r="H738" s="17" t="e">
        <f>VLOOKUP(Audit!#REF!,$V$3:$AE$12,7,FALSE) &amp; VLOOKUP(Audit!#REF!,$V$13:$AE$22,7,FALSE)&amp;IF(Audit!#REF!=10,Audit!#REF!&amp;Audit!#REF!,"")</f>
        <v>#REF!</v>
      </c>
      <c r="I738" s="17" t="e">
        <f>VLOOKUP(Audit!#REF!,$V$3:$AE$12,8,FALSE) &amp; Audit!#REF! &amp; VLOOKUP(Audit!#REF!,$V$13:$AE$22,8,FALSE)&amp;IF(Audit!#REF!=10,Audit!#REF!&amp;Audit!#REF!,"")</f>
        <v>#REF!</v>
      </c>
      <c r="J738" s="17" t="e">
        <f>VLOOKUP(Audit!#REF!,$V$3:$AE$12,9,FALSE) &amp; VLOOKUP(Audit!#REF!,$V$13:$AE$22,9,FALSE) &amp; IF(Audit!#REF!=10,Audit!#REF!&amp;Audit!#REF!,"") &amp; IF(Audit!#REF!&lt;&gt;1,U738,"")</f>
        <v>#REF!</v>
      </c>
      <c r="K738" s="17" t="e">
        <f>VLOOKUP(Audit!#REF!,$V$3:$AE$12,10,FALSE) &amp; Audit!#REF! &amp; VLOOKUP(Audit!#REF!,$V$13:$AE$22,10,FALSE) &amp; IF(Audit!#REF!=10,Audit!#REF!&amp;Audit!#REF!,"") &amp; IF(Audit!#REF!&lt;&gt;1,U738,"")</f>
        <v>#REF!</v>
      </c>
      <c r="L738" s="10" t="e">
        <f>Audit!#REF!</f>
        <v>#REF!</v>
      </c>
      <c r="M738" s="10" t="e">
        <f t="shared" si="341"/>
        <v>#REF!</v>
      </c>
      <c r="N738" s="10" t="e">
        <f t="shared" si="342"/>
        <v>#REF!</v>
      </c>
      <c r="O738" s="10" t="e">
        <f t="shared" si="343"/>
        <v>#REF!</v>
      </c>
      <c r="P738" s="10" t="e">
        <f t="shared" si="344"/>
        <v>#REF!</v>
      </c>
      <c r="Q738" s="10" t="e">
        <f t="shared" si="345"/>
        <v>#REF!</v>
      </c>
      <c r="R738" s="10" t="e">
        <f t="shared" si="346"/>
        <v>#REF!</v>
      </c>
      <c r="S738" s="10" t="e">
        <f t="shared" si="347"/>
        <v>#REF!</v>
      </c>
      <c r="T738" s="10" t="e">
        <f t="shared" si="348"/>
        <v>#REF!</v>
      </c>
      <c r="U738" s="17" t="e">
        <f>IF(Audit!#REF!="","",VLOOKUP(Audit!#REF!,$W$26:$X$35,2,FALSE)) &amp; Audit!#REF! &amp; IF(Audit!#REF!="","",IF(Audit!#REF!&lt;=1.4,VLOOKUP(Audit!#REF!,$W$38:X783,2,FALSE),VLOOKUP(Audit!#REF!,$W$51:$X$61,2,FALSE))) &amp; IF(Audit!#REF!="","",VLOOKUP(Audit!#REF!,$Y$26:$Z$35,2,FALSE) &amp; Audit!#REF! &amp; IF(Audit!#REF!="","",IF(Audit!#REF!&lt;=1.4,VLOOKUP(Audit!#REF!,$Y$38:$Z$48,2,FALSE),VLOOKUP(Audit!#REF!,$Y$51:$Z$61,2,FALSE))))</f>
        <v>#REF!</v>
      </c>
      <c r="V738" s="21"/>
      <c r="AH738" s="49" t="e">
        <f>Audit!#REF!</f>
        <v>#REF!</v>
      </c>
      <c r="AI738" s="50" t="e">
        <f>VLOOKUP(Audit!#REF!,$V$3:$AE$12,2,FALSE)&amp; IF(Audit!#REF!=10,Audit!#REF!,"")</f>
        <v>#REF!</v>
      </c>
      <c r="AJ738" s="50" t="e">
        <f>VLOOKUP(Audit!#REF!,$V$13:$AE$22,2,FALSE)&amp; IF(Audit!#REF!=10,Audit!#REF!,"")</f>
        <v>#REF!</v>
      </c>
      <c r="AK738" s="47" t="e">
        <f t="shared" si="349"/>
        <v>#REF!</v>
      </c>
      <c r="AL738" s="50" t="e">
        <f>VLOOKUP(Audit!#REF!,$V$3:$AE$12,3,FALSE)&amp; IF(Audit!#REF!=10,Audit!#REF!,"")</f>
        <v>#REF!</v>
      </c>
      <c r="AM738" s="50" t="e">
        <f>VLOOKUP(Audit!#REF!,$V$13:$AE$22,3,FALSE)&amp; IF(Audit!#REF!=10,Audit!#REF!,"")</f>
        <v>#REF!</v>
      </c>
      <c r="AN738" s="47" t="e">
        <f t="shared" si="350"/>
        <v>#REF!</v>
      </c>
      <c r="AO738" s="50" t="e">
        <f>VLOOKUP(Audit!#REF!,$V$3:$AE$12,4,FALSE) &amp;  Audit!#REF! &amp; IF(Audit!#REF!=10,Audit!#REF!,"")</f>
        <v>#REF!</v>
      </c>
      <c r="AP738" s="50" t="e">
        <f>VLOOKUP(Audit!#REF!,$V$13:$AE$22,4,FALSE)&amp; IF(Audit!#REF!=10,Audit!#REF!,"")</f>
        <v>#REF!</v>
      </c>
      <c r="AQ738" s="47" t="e">
        <f t="shared" si="351"/>
        <v>#REF!</v>
      </c>
      <c r="AR738" s="50" t="e">
        <f>VLOOKUP(Audit!#REF!,$V$3:$AE$12,5,FALSE)&amp; IF(Audit!#REF!=10,Audit!#REF!,"")</f>
        <v>#REF!</v>
      </c>
      <c r="AS738" s="50" t="e">
        <f>VLOOKUP(Audit!#REF!,$V$13:$AE$22,5,FALSE)&amp; IF(Audit!#REF!=10,Audit!#REF!,"")</f>
        <v>#REF!</v>
      </c>
      <c r="AT738" s="47" t="e">
        <f t="shared" si="352"/>
        <v>#REF!</v>
      </c>
      <c r="AU738" s="50" t="e">
        <f>VLOOKUP(Audit!#REF!,$V$3:$AE$12,6,FALSE)&amp; IF(Audit!#REF!=10,Audit!#REF!,"")</f>
        <v>#REF!</v>
      </c>
      <c r="AV738" s="50" t="e">
        <f>VLOOKUP(Audit!#REF!,$V$13:$AE$22,6,FALSE)&amp; IF(Audit!#REF!=10,Audit!#REF!,"")</f>
        <v>#REF!</v>
      </c>
      <c r="AW738" s="47" t="e">
        <f t="shared" si="353"/>
        <v>#REF!</v>
      </c>
      <c r="AX738" s="50" t="e">
        <f>VLOOKUP(Audit!#REF!,$V$3:$AE$12,7,FALSE)&amp; IF(Audit!#REF!=10,Audit!#REF!,"")</f>
        <v>#REF!</v>
      </c>
      <c r="AY738" s="50" t="e">
        <f>VLOOKUP(Audit!#REF!,$V$13:$AE$22,7,FALSE) &amp; IF(Audit!#REF!=10,Audit!#REF!,"")</f>
        <v>#REF!</v>
      </c>
      <c r="AZ738" s="47" t="e">
        <f t="shared" si="354"/>
        <v>#REF!</v>
      </c>
      <c r="BA738" s="50" t="e">
        <f>VLOOKUP(Audit!#REF!,$V$3:$AE$12,8,FALSE)&amp; Audit!#REF! &amp; IF(Audit!#REF!=10,Audit!#REF!,"")</f>
        <v>#REF!</v>
      </c>
      <c r="BB738" s="50" t="e">
        <f>VLOOKUP(Audit!#REF!,$V$13:$AE$22,8,FALSE) &amp; IF(Audit!#REF!=10,Audit!#REF!,"")</f>
        <v>#REF!</v>
      </c>
      <c r="BC738" s="47" t="e">
        <f t="shared" si="355"/>
        <v>#REF!</v>
      </c>
      <c r="BD738" s="50" t="e">
        <f>VLOOKUP(Audit!#REF!,$V$3:$AE$12,9,FALSE)&amp; IF(Audit!#REF!=10,Audit!#REF!,"")</f>
        <v>#REF!</v>
      </c>
      <c r="BE738" s="50" t="e">
        <f>VLOOKUP(Audit!#REF!,$V$13:$AE$22,9,FALSE) &amp; IF(Audit!#REF!=10,Audit!#REF!,"") &amp; IF(Audit!#REF!&lt;&gt;1,U738,"")</f>
        <v>#REF!</v>
      </c>
      <c r="BF738" s="47" t="e">
        <f t="shared" si="356"/>
        <v>#REF!</v>
      </c>
      <c r="BG738" s="50" t="e">
        <f>VLOOKUP(Audit!#REF!,$V$3:$AE$12,10,FALSE) &amp; Audit!#REF! &amp; IF(Audit!#REF!=10,Audit!#REF!,"")</f>
        <v>#REF!</v>
      </c>
      <c r="BH738" s="50" t="e">
        <f>VLOOKUP(Audit!#REF!,$V$13:$AE$22,10,FALSE) &amp; IF(Audit!#REF!=10,Audit!#REF!,"") &amp; IF(Audit!#REF!&lt;&gt;1,U738,"")</f>
        <v>#REF!</v>
      </c>
      <c r="BI738" s="47" t="e">
        <f t="shared" si="357"/>
        <v>#REF!</v>
      </c>
      <c r="BJ738" s="48" t="str">
        <f t="shared" si="358"/>
        <v/>
      </c>
      <c r="BK738" s="48" t="str">
        <f t="shared" si="359"/>
        <v/>
      </c>
      <c r="BL738" s="48" t="str">
        <f t="shared" si="360"/>
        <v/>
      </c>
      <c r="BM738" s="48" t="str">
        <f t="shared" si="361"/>
        <v/>
      </c>
      <c r="BN738" s="48" t="str">
        <f t="shared" si="362"/>
        <v/>
      </c>
      <c r="BO738" s="48" t="str">
        <f t="shared" si="363"/>
        <v/>
      </c>
      <c r="BP738" s="48" t="str">
        <f t="shared" si="364"/>
        <v/>
      </c>
      <c r="BQ738" s="48" t="str">
        <f t="shared" si="365"/>
        <v/>
      </c>
      <c r="BR738" s="48" t="str">
        <f t="shared" si="366"/>
        <v/>
      </c>
      <c r="BS738" s="48" t="str">
        <f t="shared" si="367"/>
        <v/>
      </c>
      <c r="BT738" s="48" t="str">
        <f t="shared" si="368"/>
        <v/>
      </c>
      <c r="BU738" s="48" t="str">
        <f t="shared" si="369"/>
        <v/>
      </c>
    </row>
    <row r="739" spans="1:73">
      <c r="A739" s="10" t="e">
        <f>Audit!#REF!</f>
        <v>#REF!</v>
      </c>
      <c r="B739" s="10" t="e">
        <f t="shared" si="340"/>
        <v>#REF!</v>
      </c>
      <c r="C739" s="17" t="e">
        <f>VLOOKUP(Audit!#REF!,$V$3:$AE$12,2,FALSE) &amp; VLOOKUP(Audit!#REF!,$V$13:$AE$22,2,FALSE)&amp; IF(Audit!#REF!=10,Audit!#REF!&amp;Audit!#REF!,"")</f>
        <v>#REF!</v>
      </c>
      <c r="D739" s="17" t="e">
        <f>VLOOKUP(Audit!#REF!,$V$3:$AE$12,3,FALSE) &amp; VLOOKUP(Audit!#REF!,$V$13:$AE$22,3,FALSE) &amp;IF(Audit!#REF!=10,Audit!#REF!&amp;Audit!#REF!,"")</f>
        <v>#REF!</v>
      </c>
      <c r="E739" s="17" t="e">
        <f>VLOOKUP(Audit!#REF!,$V$3:$AE$12,4,FALSE)&amp; Audit!#REF! &amp; VLOOKUP(Audit!#REF!,$V$13:$AE$22,4,FALSE)&amp; IF(Audit!#REF!=10,Audit!#REF!&amp;Audit!#REF!,"")</f>
        <v>#REF!</v>
      </c>
      <c r="F739" s="17" t="e">
        <f>VLOOKUP(Audit!#REF!,$V$3:$AE$12,5,FALSE) &amp; VLOOKUP(Audit!#REF!,$V$13:$AE$22,5,FALSE)&amp; IF(Audit!#REF!=10,Audit!#REF!&amp;Audit!#REF!,"")</f>
        <v>#REF!</v>
      </c>
      <c r="G739" s="17" t="e">
        <f>VLOOKUP(Audit!#REF!,$V$3:$AE$12,6,FALSE) &amp; VLOOKUP(Audit!#REF!,$V$13:$AE$22,6,FALSE)&amp; IF(Audit!#REF!=10,Audit!#REF!&amp;Audit!#REF!,"")</f>
        <v>#REF!</v>
      </c>
      <c r="H739" s="17" t="e">
        <f>VLOOKUP(Audit!#REF!,$V$3:$AE$12,7,FALSE) &amp; VLOOKUP(Audit!#REF!,$V$13:$AE$22,7,FALSE)&amp;IF(Audit!#REF!=10,Audit!#REF!&amp;Audit!#REF!,"")</f>
        <v>#REF!</v>
      </c>
      <c r="I739" s="17" t="e">
        <f>VLOOKUP(Audit!#REF!,$V$3:$AE$12,8,FALSE) &amp; Audit!#REF! &amp; VLOOKUP(Audit!#REF!,$V$13:$AE$22,8,FALSE)&amp;IF(Audit!#REF!=10,Audit!#REF!&amp;Audit!#REF!,"")</f>
        <v>#REF!</v>
      </c>
      <c r="J739" s="17" t="e">
        <f>VLOOKUP(Audit!#REF!,$V$3:$AE$12,9,FALSE) &amp; VLOOKUP(Audit!#REF!,$V$13:$AE$22,9,FALSE) &amp; IF(Audit!#REF!=10,Audit!#REF!&amp;Audit!#REF!,"") &amp; IF(Audit!#REF!&lt;&gt;1,U739,"")</f>
        <v>#REF!</v>
      </c>
      <c r="K739" s="17" t="e">
        <f>VLOOKUP(Audit!#REF!,$V$3:$AE$12,10,FALSE) &amp; Audit!#REF! &amp; VLOOKUP(Audit!#REF!,$V$13:$AE$22,10,FALSE) &amp; IF(Audit!#REF!=10,Audit!#REF!&amp;Audit!#REF!,"") &amp; IF(Audit!#REF!&lt;&gt;1,U739,"")</f>
        <v>#REF!</v>
      </c>
      <c r="L739" s="10" t="e">
        <f>Audit!#REF!</f>
        <v>#REF!</v>
      </c>
      <c r="M739" s="10" t="e">
        <f t="shared" si="341"/>
        <v>#REF!</v>
      </c>
      <c r="N739" s="10" t="e">
        <f t="shared" si="342"/>
        <v>#REF!</v>
      </c>
      <c r="O739" s="10" t="e">
        <f t="shared" si="343"/>
        <v>#REF!</v>
      </c>
      <c r="P739" s="10" t="e">
        <f t="shared" si="344"/>
        <v>#REF!</v>
      </c>
      <c r="Q739" s="10" t="e">
        <f t="shared" si="345"/>
        <v>#REF!</v>
      </c>
      <c r="R739" s="10" t="e">
        <f t="shared" si="346"/>
        <v>#REF!</v>
      </c>
      <c r="S739" s="10" t="e">
        <f t="shared" si="347"/>
        <v>#REF!</v>
      </c>
      <c r="T739" s="10" t="e">
        <f t="shared" si="348"/>
        <v>#REF!</v>
      </c>
      <c r="U739" s="17" t="e">
        <f>IF(Audit!#REF!="","",VLOOKUP(Audit!#REF!,$W$26:$X$35,2,FALSE)) &amp; Audit!#REF! &amp; IF(Audit!#REF!="","",IF(Audit!#REF!&lt;=1.4,VLOOKUP(Audit!#REF!,$W$38:X784,2,FALSE),VLOOKUP(Audit!#REF!,$W$51:$X$61,2,FALSE))) &amp; IF(Audit!#REF!="","",VLOOKUP(Audit!#REF!,$Y$26:$Z$35,2,FALSE) &amp; Audit!#REF! &amp; IF(Audit!#REF!="","",IF(Audit!#REF!&lt;=1.4,VLOOKUP(Audit!#REF!,$Y$38:$Z$48,2,FALSE),VLOOKUP(Audit!#REF!,$Y$51:$Z$61,2,FALSE))))</f>
        <v>#REF!</v>
      </c>
      <c r="V739" s="21"/>
      <c r="AH739" s="49" t="e">
        <f>Audit!#REF!</f>
        <v>#REF!</v>
      </c>
      <c r="AI739" s="50" t="e">
        <f>VLOOKUP(Audit!#REF!,$V$3:$AE$12,2,FALSE)&amp; IF(Audit!#REF!=10,Audit!#REF!,"")</f>
        <v>#REF!</v>
      </c>
      <c r="AJ739" s="50" t="e">
        <f>VLOOKUP(Audit!#REF!,$V$13:$AE$22,2,FALSE)&amp; IF(Audit!#REF!=10,Audit!#REF!,"")</f>
        <v>#REF!</v>
      </c>
      <c r="AK739" s="47" t="e">
        <f t="shared" si="349"/>
        <v>#REF!</v>
      </c>
      <c r="AL739" s="50" t="e">
        <f>VLOOKUP(Audit!#REF!,$V$3:$AE$12,3,FALSE)&amp; IF(Audit!#REF!=10,Audit!#REF!,"")</f>
        <v>#REF!</v>
      </c>
      <c r="AM739" s="50" t="e">
        <f>VLOOKUP(Audit!#REF!,$V$13:$AE$22,3,FALSE)&amp; IF(Audit!#REF!=10,Audit!#REF!,"")</f>
        <v>#REF!</v>
      </c>
      <c r="AN739" s="47" t="e">
        <f t="shared" si="350"/>
        <v>#REF!</v>
      </c>
      <c r="AO739" s="50" t="e">
        <f>VLOOKUP(Audit!#REF!,$V$3:$AE$12,4,FALSE) &amp;  Audit!#REF! &amp; IF(Audit!#REF!=10,Audit!#REF!,"")</f>
        <v>#REF!</v>
      </c>
      <c r="AP739" s="50" t="e">
        <f>VLOOKUP(Audit!#REF!,$V$13:$AE$22,4,FALSE)&amp; IF(Audit!#REF!=10,Audit!#REF!,"")</f>
        <v>#REF!</v>
      </c>
      <c r="AQ739" s="47" t="e">
        <f t="shared" si="351"/>
        <v>#REF!</v>
      </c>
      <c r="AR739" s="50" t="e">
        <f>VLOOKUP(Audit!#REF!,$V$3:$AE$12,5,FALSE)&amp; IF(Audit!#REF!=10,Audit!#REF!,"")</f>
        <v>#REF!</v>
      </c>
      <c r="AS739" s="50" t="e">
        <f>VLOOKUP(Audit!#REF!,$V$13:$AE$22,5,FALSE)&amp; IF(Audit!#REF!=10,Audit!#REF!,"")</f>
        <v>#REF!</v>
      </c>
      <c r="AT739" s="47" t="e">
        <f t="shared" si="352"/>
        <v>#REF!</v>
      </c>
      <c r="AU739" s="50" t="e">
        <f>VLOOKUP(Audit!#REF!,$V$3:$AE$12,6,FALSE)&amp; IF(Audit!#REF!=10,Audit!#REF!,"")</f>
        <v>#REF!</v>
      </c>
      <c r="AV739" s="50" t="e">
        <f>VLOOKUP(Audit!#REF!,$V$13:$AE$22,6,FALSE)&amp; IF(Audit!#REF!=10,Audit!#REF!,"")</f>
        <v>#REF!</v>
      </c>
      <c r="AW739" s="47" t="e">
        <f t="shared" si="353"/>
        <v>#REF!</v>
      </c>
      <c r="AX739" s="50" t="e">
        <f>VLOOKUP(Audit!#REF!,$V$3:$AE$12,7,FALSE)&amp; IF(Audit!#REF!=10,Audit!#REF!,"")</f>
        <v>#REF!</v>
      </c>
      <c r="AY739" s="50" t="e">
        <f>VLOOKUP(Audit!#REF!,$V$13:$AE$22,7,FALSE) &amp; IF(Audit!#REF!=10,Audit!#REF!,"")</f>
        <v>#REF!</v>
      </c>
      <c r="AZ739" s="47" t="e">
        <f t="shared" si="354"/>
        <v>#REF!</v>
      </c>
      <c r="BA739" s="50" t="e">
        <f>VLOOKUP(Audit!#REF!,$V$3:$AE$12,8,FALSE)&amp; Audit!#REF! &amp; IF(Audit!#REF!=10,Audit!#REF!,"")</f>
        <v>#REF!</v>
      </c>
      <c r="BB739" s="50" t="e">
        <f>VLOOKUP(Audit!#REF!,$V$13:$AE$22,8,FALSE) &amp; IF(Audit!#REF!=10,Audit!#REF!,"")</f>
        <v>#REF!</v>
      </c>
      <c r="BC739" s="47" t="e">
        <f t="shared" si="355"/>
        <v>#REF!</v>
      </c>
      <c r="BD739" s="50" t="e">
        <f>VLOOKUP(Audit!#REF!,$V$3:$AE$12,9,FALSE)&amp; IF(Audit!#REF!=10,Audit!#REF!,"")</f>
        <v>#REF!</v>
      </c>
      <c r="BE739" s="50" t="e">
        <f>VLOOKUP(Audit!#REF!,$V$13:$AE$22,9,FALSE) &amp; IF(Audit!#REF!=10,Audit!#REF!,"") &amp; IF(Audit!#REF!&lt;&gt;1,U739,"")</f>
        <v>#REF!</v>
      </c>
      <c r="BF739" s="47" t="e">
        <f t="shared" si="356"/>
        <v>#REF!</v>
      </c>
      <c r="BG739" s="50" t="e">
        <f>VLOOKUP(Audit!#REF!,$V$3:$AE$12,10,FALSE) &amp; Audit!#REF! &amp; IF(Audit!#REF!=10,Audit!#REF!,"")</f>
        <v>#REF!</v>
      </c>
      <c r="BH739" s="50" t="e">
        <f>VLOOKUP(Audit!#REF!,$V$13:$AE$22,10,FALSE) &amp; IF(Audit!#REF!=10,Audit!#REF!,"") &amp; IF(Audit!#REF!&lt;&gt;1,U739,"")</f>
        <v>#REF!</v>
      </c>
      <c r="BI739" s="47" t="e">
        <f t="shared" si="357"/>
        <v>#REF!</v>
      </c>
      <c r="BJ739" s="48" t="str">
        <f t="shared" si="358"/>
        <v/>
      </c>
      <c r="BK739" s="48" t="str">
        <f t="shared" si="359"/>
        <v/>
      </c>
      <c r="BL739" s="48" t="str">
        <f t="shared" si="360"/>
        <v/>
      </c>
      <c r="BM739" s="48" t="str">
        <f t="shared" si="361"/>
        <v/>
      </c>
      <c r="BN739" s="48" t="str">
        <f t="shared" si="362"/>
        <v/>
      </c>
      <c r="BO739" s="48" t="str">
        <f t="shared" si="363"/>
        <v/>
      </c>
      <c r="BP739" s="48" t="str">
        <f t="shared" si="364"/>
        <v/>
      </c>
      <c r="BQ739" s="48" t="str">
        <f t="shared" si="365"/>
        <v/>
      </c>
      <c r="BR739" s="48" t="str">
        <f t="shared" si="366"/>
        <v/>
      </c>
      <c r="BS739" s="48" t="str">
        <f t="shared" si="367"/>
        <v/>
      </c>
      <c r="BT739" s="48" t="str">
        <f t="shared" si="368"/>
        <v/>
      </c>
      <c r="BU739" s="48" t="str">
        <f t="shared" si="369"/>
        <v/>
      </c>
    </row>
    <row r="740" spans="1:73">
      <c r="A740" s="10" t="e">
        <f>Audit!#REF!</f>
        <v>#REF!</v>
      </c>
      <c r="B740" s="10" t="e">
        <f t="shared" si="340"/>
        <v>#REF!</v>
      </c>
      <c r="C740" s="17" t="e">
        <f>VLOOKUP(Audit!#REF!,$V$3:$AE$12,2,FALSE) &amp; VLOOKUP(Audit!#REF!,$V$13:$AE$22,2,FALSE)&amp; IF(Audit!#REF!=10,Audit!#REF!&amp;Audit!#REF!,"")</f>
        <v>#REF!</v>
      </c>
      <c r="D740" s="17" t="e">
        <f>VLOOKUP(Audit!#REF!,$V$3:$AE$12,3,FALSE) &amp; VLOOKUP(Audit!#REF!,$V$13:$AE$22,3,FALSE) &amp;IF(Audit!#REF!=10,Audit!#REF!&amp;Audit!#REF!,"")</f>
        <v>#REF!</v>
      </c>
      <c r="E740" s="17" t="e">
        <f>VLOOKUP(Audit!#REF!,$V$3:$AE$12,4,FALSE)&amp; Audit!#REF! &amp; VLOOKUP(Audit!#REF!,$V$13:$AE$22,4,FALSE)&amp; IF(Audit!#REF!=10,Audit!#REF!&amp;Audit!#REF!,"")</f>
        <v>#REF!</v>
      </c>
      <c r="F740" s="17" t="e">
        <f>VLOOKUP(Audit!#REF!,$V$3:$AE$12,5,FALSE) &amp; VLOOKUP(Audit!#REF!,$V$13:$AE$22,5,FALSE)&amp; IF(Audit!#REF!=10,Audit!#REF!&amp;Audit!#REF!,"")</f>
        <v>#REF!</v>
      </c>
      <c r="G740" s="17" t="e">
        <f>VLOOKUP(Audit!#REF!,$V$3:$AE$12,6,FALSE) &amp; VLOOKUP(Audit!#REF!,$V$13:$AE$22,6,FALSE)&amp; IF(Audit!#REF!=10,Audit!#REF!&amp;Audit!#REF!,"")</f>
        <v>#REF!</v>
      </c>
      <c r="H740" s="17" t="e">
        <f>VLOOKUP(Audit!#REF!,$V$3:$AE$12,7,FALSE) &amp; VLOOKUP(Audit!#REF!,$V$13:$AE$22,7,FALSE)&amp;IF(Audit!#REF!=10,Audit!#REF!&amp;Audit!#REF!,"")</f>
        <v>#REF!</v>
      </c>
      <c r="I740" s="17" t="e">
        <f>VLOOKUP(Audit!#REF!,$V$3:$AE$12,8,FALSE) &amp; Audit!#REF! &amp; VLOOKUP(Audit!#REF!,$V$13:$AE$22,8,FALSE)&amp;IF(Audit!#REF!=10,Audit!#REF!&amp;Audit!#REF!,"")</f>
        <v>#REF!</v>
      </c>
      <c r="J740" s="17" t="e">
        <f>VLOOKUP(Audit!#REF!,$V$3:$AE$12,9,FALSE) &amp; VLOOKUP(Audit!#REF!,$V$13:$AE$22,9,FALSE) &amp; IF(Audit!#REF!=10,Audit!#REF!&amp;Audit!#REF!,"") &amp; IF(Audit!#REF!&lt;&gt;1,U740,"")</f>
        <v>#REF!</v>
      </c>
      <c r="K740" s="17" t="e">
        <f>VLOOKUP(Audit!#REF!,$V$3:$AE$12,10,FALSE) &amp; Audit!#REF! &amp; VLOOKUP(Audit!#REF!,$V$13:$AE$22,10,FALSE) &amp; IF(Audit!#REF!=10,Audit!#REF!&amp;Audit!#REF!,"") &amp; IF(Audit!#REF!&lt;&gt;1,U740,"")</f>
        <v>#REF!</v>
      </c>
      <c r="L740" s="10" t="e">
        <f>Audit!#REF!</f>
        <v>#REF!</v>
      </c>
      <c r="M740" s="10" t="e">
        <f t="shared" si="341"/>
        <v>#REF!</v>
      </c>
      <c r="N740" s="10" t="e">
        <f t="shared" si="342"/>
        <v>#REF!</v>
      </c>
      <c r="O740" s="10" t="e">
        <f t="shared" si="343"/>
        <v>#REF!</v>
      </c>
      <c r="P740" s="10" t="e">
        <f t="shared" si="344"/>
        <v>#REF!</v>
      </c>
      <c r="Q740" s="10" t="e">
        <f t="shared" si="345"/>
        <v>#REF!</v>
      </c>
      <c r="R740" s="10" t="e">
        <f t="shared" si="346"/>
        <v>#REF!</v>
      </c>
      <c r="S740" s="10" t="e">
        <f t="shared" si="347"/>
        <v>#REF!</v>
      </c>
      <c r="T740" s="10" t="e">
        <f t="shared" si="348"/>
        <v>#REF!</v>
      </c>
      <c r="U740" s="17" t="e">
        <f>IF(Audit!#REF!="","",VLOOKUP(Audit!#REF!,$W$26:$X$35,2,FALSE)) &amp; Audit!#REF! &amp; IF(Audit!#REF!="","",IF(Audit!#REF!&lt;=1.4,VLOOKUP(Audit!#REF!,$W$38:X785,2,FALSE),VLOOKUP(Audit!#REF!,$W$51:$X$61,2,FALSE))) &amp; IF(Audit!#REF!="","",VLOOKUP(Audit!#REF!,$Y$26:$Z$35,2,FALSE) &amp; Audit!#REF! &amp; IF(Audit!#REF!="","",IF(Audit!#REF!&lt;=1.4,VLOOKUP(Audit!#REF!,$Y$38:$Z$48,2,FALSE),VLOOKUP(Audit!#REF!,$Y$51:$Z$61,2,FALSE))))</f>
        <v>#REF!</v>
      </c>
      <c r="V740" s="21"/>
      <c r="AH740" s="49" t="e">
        <f>Audit!#REF!</f>
        <v>#REF!</v>
      </c>
      <c r="AI740" s="50" t="e">
        <f>VLOOKUP(Audit!#REF!,$V$3:$AE$12,2,FALSE)&amp; IF(Audit!#REF!=10,Audit!#REF!,"")</f>
        <v>#REF!</v>
      </c>
      <c r="AJ740" s="50" t="e">
        <f>VLOOKUP(Audit!#REF!,$V$13:$AE$22,2,FALSE)&amp; IF(Audit!#REF!=10,Audit!#REF!,"")</f>
        <v>#REF!</v>
      </c>
      <c r="AK740" s="47" t="e">
        <f t="shared" si="349"/>
        <v>#REF!</v>
      </c>
      <c r="AL740" s="50" t="e">
        <f>VLOOKUP(Audit!#REF!,$V$3:$AE$12,3,FALSE)&amp; IF(Audit!#REF!=10,Audit!#REF!,"")</f>
        <v>#REF!</v>
      </c>
      <c r="AM740" s="50" t="e">
        <f>VLOOKUP(Audit!#REF!,$V$13:$AE$22,3,FALSE)&amp; IF(Audit!#REF!=10,Audit!#REF!,"")</f>
        <v>#REF!</v>
      </c>
      <c r="AN740" s="47" t="e">
        <f t="shared" si="350"/>
        <v>#REF!</v>
      </c>
      <c r="AO740" s="50" t="e">
        <f>VLOOKUP(Audit!#REF!,$V$3:$AE$12,4,FALSE) &amp;  Audit!#REF! &amp; IF(Audit!#REF!=10,Audit!#REF!,"")</f>
        <v>#REF!</v>
      </c>
      <c r="AP740" s="50" t="e">
        <f>VLOOKUP(Audit!#REF!,$V$13:$AE$22,4,FALSE)&amp; IF(Audit!#REF!=10,Audit!#REF!,"")</f>
        <v>#REF!</v>
      </c>
      <c r="AQ740" s="47" t="e">
        <f t="shared" si="351"/>
        <v>#REF!</v>
      </c>
      <c r="AR740" s="50" t="e">
        <f>VLOOKUP(Audit!#REF!,$V$3:$AE$12,5,FALSE)&amp; IF(Audit!#REF!=10,Audit!#REF!,"")</f>
        <v>#REF!</v>
      </c>
      <c r="AS740" s="50" t="e">
        <f>VLOOKUP(Audit!#REF!,$V$13:$AE$22,5,FALSE)&amp; IF(Audit!#REF!=10,Audit!#REF!,"")</f>
        <v>#REF!</v>
      </c>
      <c r="AT740" s="47" t="e">
        <f t="shared" si="352"/>
        <v>#REF!</v>
      </c>
      <c r="AU740" s="50" t="e">
        <f>VLOOKUP(Audit!#REF!,$V$3:$AE$12,6,FALSE)&amp; IF(Audit!#REF!=10,Audit!#REF!,"")</f>
        <v>#REF!</v>
      </c>
      <c r="AV740" s="50" t="e">
        <f>VLOOKUP(Audit!#REF!,$V$13:$AE$22,6,FALSE)&amp; IF(Audit!#REF!=10,Audit!#REF!,"")</f>
        <v>#REF!</v>
      </c>
      <c r="AW740" s="47" t="e">
        <f t="shared" si="353"/>
        <v>#REF!</v>
      </c>
      <c r="AX740" s="50" t="e">
        <f>VLOOKUP(Audit!#REF!,$V$3:$AE$12,7,FALSE)&amp; IF(Audit!#REF!=10,Audit!#REF!,"")</f>
        <v>#REF!</v>
      </c>
      <c r="AY740" s="50" t="e">
        <f>VLOOKUP(Audit!#REF!,$V$13:$AE$22,7,FALSE) &amp; IF(Audit!#REF!=10,Audit!#REF!,"")</f>
        <v>#REF!</v>
      </c>
      <c r="AZ740" s="47" t="e">
        <f t="shared" si="354"/>
        <v>#REF!</v>
      </c>
      <c r="BA740" s="50" t="e">
        <f>VLOOKUP(Audit!#REF!,$V$3:$AE$12,8,FALSE)&amp; Audit!#REF! &amp; IF(Audit!#REF!=10,Audit!#REF!,"")</f>
        <v>#REF!</v>
      </c>
      <c r="BB740" s="50" t="e">
        <f>VLOOKUP(Audit!#REF!,$V$13:$AE$22,8,FALSE) &amp; IF(Audit!#REF!=10,Audit!#REF!,"")</f>
        <v>#REF!</v>
      </c>
      <c r="BC740" s="47" t="e">
        <f t="shared" si="355"/>
        <v>#REF!</v>
      </c>
      <c r="BD740" s="50" t="e">
        <f>VLOOKUP(Audit!#REF!,$V$3:$AE$12,9,FALSE)&amp; IF(Audit!#REF!=10,Audit!#REF!,"")</f>
        <v>#REF!</v>
      </c>
      <c r="BE740" s="50" t="e">
        <f>VLOOKUP(Audit!#REF!,$V$13:$AE$22,9,FALSE) &amp; IF(Audit!#REF!=10,Audit!#REF!,"") &amp; IF(Audit!#REF!&lt;&gt;1,U740,"")</f>
        <v>#REF!</v>
      </c>
      <c r="BF740" s="47" t="e">
        <f t="shared" si="356"/>
        <v>#REF!</v>
      </c>
      <c r="BG740" s="50" t="e">
        <f>VLOOKUP(Audit!#REF!,$V$3:$AE$12,10,FALSE) &amp; Audit!#REF! &amp; IF(Audit!#REF!=10,Audit!#REF!,"")</f>
        <v>#REF!</v>
      </c>
      <c r="BH740" s="50" t="e">
        <f>VLOOKUP(Audit!#REF!,$V$13:$AE$22,10,FALSE) &amp; IF(Audit!#REF!=10,Audit!#REF!,"") &amp; IF(Audit!#REF!&lt;&gt;1,U740,"")</f>
        <v>#REF!</v>
      </c>
      <c r="BI740" s="47" t="e">
        <f t="shared" si="357"/>
        <v>#REF!</v>
      </c>
      <c r="BJ740" s="48" t="str">
        <f t="shared" si="358"/>
        <v/>
      </c>
      <c r="BK740" s="48" t="str">
        <f t="shared" si="359"/>
        <v/>
      </c>
      <c r="BL740" s="48" t="str">
        <f t="shared" si="360"/>
        <v/>
      </c>
      <c r="BM740" s="48" t="str">
        <f t="shared" si="361"/>
        <v/>
      </c>
      <c r="BN740" s="48" t="str">
        <f t="shared" si="362"/>
        <v/>
      </c>
      <c r="BO740" s="48" t="str">
        <f t="shared" si="363"/>
        <v/>
      </c>
      <c r="BP740" s="48" t="str">
        <f t="shared" si="364"/>
        <v/>
      </c>
      <c r="BQ740" s="48" t="str">
        <f t="shared" si="365"/>
        <v/>
      </c>
      <c r="BR740" s="48" t="str">
        <f t="shared" si="366"/>
        <v/>
      </c>
      <c r="BS740" s="48" t="str">
        <f t="shared" si="367"/>
        <v/>
      </c>
      <c r="BT740" s="48" t="str">
        <f t="shared" si="368"/>
        <v/>
      </c>
      <c r="BU740" s="48" t="str">
        <f t="shared" si="369"/>
        <v/>
      </c>
    </row>
    <row r="741" spans="1:73">
      <c r="A741" s="10" t="e">
        <f>Audit!#REF!</f>
        <v>#REF!</v>
      </c>
      <c r="B741" s="10" t="e">
        <f t="shared" si="340"/>
        <v>#REF!</v>
      </c>
      <c r="C741" s="17" t="e">
        <f>VLOOKUP(Audit!#REF!,$V$3:$AE$12,2,FALSE) &amp; VLOOKUP(Audit!#REF!,$V$13:$AE$22,2,FALSE)&amp; IF(Audit!#REF!=10,Audit!#REF!&amp;Audit!#REF!,"")</f>
        <v>#REF!</v>
      </c>
      <c r="D741" s="17" t="e">
        <f>VLOOKUP(Audit!#REF!,$V$3:$AE$12,3,FALSE) &amp; VLOOKUP(Audit!#REF!,$V$13:$AE$22,3,FALSE) &amp;IF(Audit!#REF!=10,Audit!#REF!&amp;Audit!#REF!,"")</f>
        <v>#REF!</v>
      </c>
      <c r="E741" s="17" t="e">
        <f>VLOOKUP(Audit!#REF!,$V$3:$AE$12,4,FALSE)&amp; Audit!#REF! &amp; VLOOKUP(Audit!#REF!,$V$13:$AE$22,4,FALSE)&amp; IF(Audit!#REF!=10,Audit!#REF!&amp;Audit!#REF!,"")</f>
        <v>#REF!</v>
      </c>
      <c r="F741" s="17" t="e">
        <f>VLOOKUP(Audit!#REF!,$V$3:$AE$12,5,FALSE) &amp; VLOOKUP(Audit!#REF!,$V$13:$AE$22,5,FALSE)&amp; IF(Audit!#REF!=10,Audit!#REF!&amp;Audit!#REF!,"")</f>
        <v>#REF!</v>
      </c>
      <c r="G741" s="17" t="e">
        <f>VLOOKUP(Audit!#REF!,$V$3:$AE$12,6,FALSE) &amp; VLOOKUP(Audit!#REF!,$V$13:$AE$22,6,FALSE)&amp; IF(Audit!#REF!=10,Audit!#REF!&amp;Audit!#REF!,"")</f>
        <v>#REF!</v>
      </c>
      <c r="H741" s="17" t="e">
        <f>VLOOKUP(Audit!#REF!,$V$3:$AE$12,7,FALSE) &amp; VLOOKUP(Audit!#REF!,$V$13:$AE$22,7,FALSE)&amp;IF(Audit!#REF!=10,Audit!#REF!&amp;Audit!#REF!,"")</f>
        <v>#REF!</v>
      </c>
      <c r="I741" s="17" t="e">
        <f>VLOOKUP(Audit!#REF!,$V$3:$AE$12,8,FALSE) &amp; Audit!#REF! &amp; VLOOKUP(Audit!#REF!,$V$13:$AE$22,8,FALSE)&amp;IF(Audit!#REF!=10,Audit!#REF!&amp;Audit!#REF!,"")</f>
        <v>#REF!</v>
      </c>
      <c r="J741" s="17" t="e">
        <f>VLOOKUP(Audit!#REF!,$V$3:$AE$12,9,FALSE) &amp; VLOOKUP(Audit!#REF!,$V$13:$AE$22,9,FALSE) &amp; IF(Audit!#REF!=10,Audit!#REF!&amp;Audit!#REF!,"") &amp; IF(Audit!#REF!&lt;&gt;1,U741,"")</f>
        <v>#REF!</v>
      </c>
      <c r="K741" s="17" t="e">
        <f>VLOOKUP(Audit!#REF!,$V$3:$AE$12,10,FALSE) &amp; Audit!#REF! &amp; VLOOKUP(Audit!#REF!,$V$13:$AE$22,10,FALSE) &amp; IF(Audit!#REF!=10,Audit!#REF!&amp;Audit!#REF!,"") &amp; IF(Audit!#REF!&lt;&gt;1,U741,"")</f>
        <v>#REF!</v>
      </c>
      <c r="L741" s="10" t="e">
        <f>Audit!#REF!</f>
        <v>#REF!</v>
      </c>
      <c r="M741" s="10" t="e">
        <f t="shared" si="341"/>
        <v>#REF!</v>
      </c>
      <c r="N741" s="10" t="e">
        <f t="shared" si="342"/>
        <v>#REF!</v>
      </c>
      <c r="O741" s="10" t="e">
        <f t="shared" si="343"/>
        <v>#REF!</v>
      </c>
      <c r="P741" s="10" t="e">
        <f t="shared" si="344"/>
        <v>#REF!</v>
      </c>
      <c r="Q741" s="10" t="e">
        <f t="shared" si="345"/>
        <v>#REF!</v>
      </c>
      <c r="R741" s="10" t="e">
        <f t="shared" si="346"/>
        <v>#REF!</v>
      </c>
      <c r="S741" s="10" t="e">
        <f t="shared" si="347"/>
        <v>#REF!</v>
      </c>
      <c r="T741" s="10" t="e">
        <f t="shared" si="348"/>
        <v>#REF!</v>
      </c>
      <c r="U741" s="17" t="e">
        <f>IF(Audit!#REF!="","",VLOOKUP(Audit!#REF!,$W$26:$X$35,2,FALSE)) &amp; Audit!#REF! &amp; IF(Audit!#REF!="","",IF(Audit!#REF!&lt;=1.4,VLOOKUP(Audit!#REF!,$W$38:X786,2,FALSE),VLOOKUP(Audit!#REF!,$W$51:$X$61,2,FALSE))) &amp; IF(Audit!#REF!="","",VLOOKUP(Audit!#REF!,$Y$26:$Z$35,2,FALSE) &amp; Audit!#REF! &amp; IF(Audit!#REF!="","",IF(Audit!#REF!&lt;=1.4,VLOOKUP(Audit!#REF!,$Y$38:$Z$48,2,FALSE),VLOOKUP(Audit!#REF!,$Y$51:$Z$61,2,FALSE))))</f>
        <v>#REF!</v>
      </c>
      <c r="V741" s="21"/>
      <c r="AH741" s="49" t="e">
        <f>Audit!#REF!</f>
        <v>#REF!</v>
      </c>
      <c r="AI741" s="50" t="e">
        <f>VLOOKUP(Audit!#REF!,$V$3:$AE$12,2,FALSE)&amp; IF(Audit!#REF!=10,Audit!#REF!,"")</f>
        <v>#REF!</v>
      </c>
      <c r="AJ741" s="50" t="e">
        <f>VLOOKUP(Audit!#REF!,$V$13:$AE$22,2,FALSE)&amp; IF(Audit!#REF!=10,Audit!#REF!,"")</f>
        <v>#REF!</v>
      </c>
      <c r="AK741" s="47" t="e">
        <f t="shared" si="349"/>
        <v>#REF!</v>
      </c>
      <c r="AL741" s="50" t="e">
        <f>VLOOKUP(Audit!#REF!,$V$3:$AE$12,3,FALSE)&amp; IF(Audit!#REF!=10,Audit!#REF!,"")</f>
        <v>#REF!</v>
      </c>
      <c r="AM741" s="50" t="e">
        <f>VLOOKUP(Audit!#REF!,$V$13:$AE$22,3,FALSE)&amp; IF(Audit!#REF!=10,Audit!#REF!,"")</f>
        <v>#REF!</v>
      </c>
      <c r="AN741" s="47" t="e">
        <f t="shared" si="350"/>
        <v>#REF!</v>
      </c>
      <c r="AO741" s="50" t="e">
        <f>VLOOKUP(Audit!#REF!,$V$3:$AE$12,4,FALSE) &amp;  Audit!#REF! &amp; IF(Audit!#REF!=10,Audit!#REF!,"")</f>
        <v>#REF!</v>
      </c>
      <c r="AP741" s="50" t="e">
        <f>VLOOKUP(Audit!#REF!,$V$13:$AE$22,4,FALSE)&amp; IF(Audit!#REF!=10,Audit!#REF!,"")</f>
        <v>#REF!</v>
      </c>
      <c r="AQ741" s="47" t="e">
        <f t="shared" si="351"/>
        <v>#REF!</v>
      </c>
      <c r="AR741" s="50" t="e">
        <f>VLOOKUP(Audit!#REF!,$V$3:$AE$12,5,FALSE)&amp; IF(Audit!#REF!=10,Audit!#REF!,"")</f>
        <v>#REF!</v>
      </c>
      <c r="AS741" s="50" t="e">
        <f>VLOOKUP(Audit!#REF!,$V$13:$AE$22,5,FALSE)&amp; IF(Audit!#REF!=10,Audit!#REF!,"")</f>
        <v>#REF!</v>
      </c>
      <c r="AT741" s="47" t="e">
        <f t="shared" si="352"/>
        <v>#REF!</v>
      </c>
      <c r="AU741" s="50" t="e">
        <f>VLOOKUP(Audit!#REF!,$V$3:$AE$12,6,FALSE)&amp; IF(Audit!#REF!=10,Audit!#REF!,"")</f>
        <v>#REF!</v>
      </c>
      <c r="AV741" s="50" t="e">
        <f>VLOOKUP(Audit!#REF!,$V$13:$AE$22,6,FALSE)&amp; IF(Audit!#REF!=10,Audit!#REF!,"")</f>
        <v>#REF!</v>
      </c>
      <c r="AW741" s="47" t="e">
        <f t="shared" si="353"/>
        <v>#REF!</v>
      </c>
      <c r="AX741" s="50" t="e">
        <f>VLOOKUP(Audit!#REF!,$V$3:$AE$12,7,FALSE)&amp; IF(Audit!#REF!=10,Audit!#REF!,"")</f>
        <v>#REF!</v>
      </c>
      <c r="AY741" s="50" t="e">
        <f>VLOOKUP(Audit!#REF!,$V$13:$AE$22,7,FALSE) &amp; IF(Audit!#REF!=10,Audit!#REF!,"")</f>
        <v>#REF!</v>
      </c>
      <c r="AZ741" s="47" t="e">
        <f t="shared" si="354"/>
        <v>#REF!</v>
      </c>
      <c r="BA741" s="50" t="e">
        <f>VLOOKUP(Audit!#REF!,$V$3:$AE$12,8,FALSE)&amp; Audit!#REF! &amp; IF(Audit!#REF!=10,Audit!#REF!,"")</f>
        <v>#REF!</v>
      </c>
      <c r="BB741" s="50" t="e">
        <f>VLOOKUP(Audit!#REF!,$V$13:$AE$22,8,FALSE) &amp; IF(Audit!#REF!=10,Audit!#REF!,"")</f>
        <v>#REF!</v>
      </c>
      <c r="BC741" s="47" t="e">
        <f t="shared" si="355"/>
        <v>#REF!</v>
      </c>
      <c r="BD741" s="50" t="e">
        <f>VLOOKUP(Audit!#REF!,$V$3:$AE$12,9,FALSE)&amp; IF(Audit!#REF!=10,Audit!#REF!,"")</f>
        <v>#REF!</v>
      </c>
      <c r="BE741" s="50" t="e">
        <f>VLOOKUP(Audit!#REF!,$V$13:$AE$22,9,FALSE) &amp; IF(Audit!#REF!=10,Audit!#REF!,"") &amp; IF(Audit!#REF!&lt;&gt;1,U741,"")</f>
        <v>#REF!</v>
      </c>
      <c r="BF741" s="47" t="e">
        <f t="shared" si="356"/>
        <v>#REF!</v>
      </c>
      <c r="BG741" s="50" t="e">
        <f>VLOOKUP(Audit!#REF!,$V$3:$AE$12,10,FALSE) &amp; Audit!#REF! &amp; IF(Audit!#REF!=10,Audit!#REF!,"")</f>
        <v>#REF!</v>
      </c>
      <c r="BH741" s="50" t="e">
        <f>VLOOKUP(Audit!#REF!,$V$13:$AE$22,10,FALSE) &amp; IF(Audit!#REF!=10,Audit!#REF!,"") &amp; IF(Audit!#REF!&lt;&gt;1,U741,"")</f>
        <v>#REF!</v>
      </c>
      <c r="BI741" s="47" t="e">
        <f t="shared" si="357"/>
        <v>#REF!</v>
      </c>
      <c r="BJ741" s="48" t="str">
        <f t="shared" si="358"/>
        <v/>
      </c>
      <c r="BK741" s="48" t="str">
        <f t="shared" si="359"/>
        <v/>
      </c>
      <c r="BL741" s="48" t="str">
        <f t="shared" si="360"/>
        <v/>
      </c>
      <c r="BM741" s="48" t="str">
        <f t="shared" si="361"/>
        <v/>
      </c>
      <c r="BN741" s="48" t="str">
        <f t="shared" si="362"/>
        <v/>
      </c>
      <c r="BO741" s="48" t="str">
        <f t="shared" si="363"/>
        <v/>
      </c>
      <c r="BP741" s="48" t="str">
        <f t="shared" si="364"/>
        <v/>
      </c>
      <c r="BQ741" s="48" t="str">
        <f t="shared" si="365"/>
        <v/>
      </c>
      <c r="BR741" s="48" t="str">
        <f t="shared" si="366"/>
        <v/>
      </c>
      <c r="BS741" s="48" t="str">
        <f t="shared" si="367"/>
        <v/>
      </c>
      <c r="BT741" s="48" t="str">
        <f t="shared" si="368"/>
        <v/>
      </c>
      <c r="BU741" s="48" t="str">
        <f t="shared" si="369"/>
        <v/>
      </c>
    </row>
    <row r="742" spans="1:73">
      <c r="A742" s="10" t="e">
        <f>Audit!#REF!</f>
        <v>#REF!</v>
      </c>
      <c r="B742" s="10" t="e">
        <f t="shared" si="340"/>
        <v>#REF!</v>
      </c>
      <c r="C742" s="17" t="e">
        <f>VLOOKUP(Audit!#REF!,$V$3:$AE$12,2,FALSE) &amp; VLOOKUP(Audit!#REF!,$V$13:$AE$22,2,FALSE)&amp; IF(Audit!#REF!=10,Audit!#REF!&amp;Audit!#REF!,"")</f>
        <v>#REF!</v>
      </c>
      <c r="D742" s="17" t="e">
        <f>VLOOKUP(Audit!#REF!,$V$3:$AE$12,3,FALSE) &amp; VLOOKUP(Audit!#REF!,$V$13:$AE$22,3,FALSE) &amp;IF(Audit!#REF!=10,Audit!#REF!&amp;Audit!#REF!,"")</f>
        <v>#REF!</v>
      </c>
      <c r="E742" s="17" t="e">
        <f>VLOOKUP(Audit!#REF!,$V$3:$AE$12,4,FALSE)&amp; Audit!#REF! &amp; VLOOKUP(Audit!#REF!,$V$13:$AE$22,4,FALSE)&amp; IF(Audit!#REF!=10,Audit!#REF!&amp;Audit!#REF!,"")</f>
        <v>#REF!</v>
      </c>
      <c r="F742" s="17" t="e">
        <f>VLOOKUP(Audit!#REF!,$V$3:$AE$12,5,FALSE) &amp; VLOOKUP(Audit!#REF!,$V$13:$AE$22,5,FALSE)&amp; IF(Audit!#REF!=10,Audit!#REF!&amp;Audit!#REF!,"")</f>
        <v>#REF!</v>
      </c>
      <c r="G742" s="17" t="e">
        <f>VLOOKUP(Audit!#REF!,$V$3:$AE$12,6,FALSE) &amp; VLOOKUP(Audit!#REF!,$V$13:$AE$22,6,FALSE)&amp; IF(Audit!#REF!=10,Audit!#REF!&amp;Audit!#REF!,"")</f>
        <v>#REF!</v>
      </c>
      <c r="H742" s="17" t="e">
        <f>VLOOKUP(Audit!#REF!,$V$3:$AE$12,7,FALSE) &amp; VLOOKUP(Audit!#REF!,$V$13:$AE$22,7,FALSE)&amp;IF(Audit!#REF!=10,Audit!#REF!&amp;Audit!#REF!,"")</f>
        <v>#REF!</v>
      </c>
      <c r="I742" s="17" t="e">
        <f>VLOOKUP(Audit!#REF!,$V$3:$AE$12,8,FALSE) &amp; Audit!#REF! &amp; VLOOKUP(Audit!#REF!,$V$13:$AE$22,8,FALSE)&amp;IF(Audit!#REF!=10,Audit!#REF!&amp;Audit!#REF!,"")</f>
        <v>#REF!</v>
      </c>
      <c r="J742" s="17" t="e">
        <f>VLOOKUP(Audit!#REF!,$V$3:$AE$12,9,FALSE) &amp; VLOOKUP(Audit!#REF!,$V$13:$AE$22,9,FALSE) &amp; IF(Audit!#REF!=10,Audit!#REF!&amp;Audit!#REF!,"") &amp; IF(Audit!#REF!&lt;&gt;1,U742,"")</f>
        <v>#REF!</v>
      </c>
      <c r="K742" s="17" t="e">
        <f>VLOOKUP(Audit!#REF!,$V$3:$AE$12,10,FALSE) &amp; Audit!#REF! &amp; VLOOKUP(Audit!#REF!,$V$13:$AE$22,10,FALSE) &amp; IF(Audit!#REF!=10,Audit!#REF!&amp;Audit!#REF!,"") &amp; IF(Audit!#REF!&lt;&gt;1,U742,"")</f>
        <v>#REF!</v>
      </c>
      <c r="L742" s="10" t="e">
        <f>Audit!#REF!</f>
        <v>#REF!</v>
      </c>
      <c r="M742" s="10" t="e">
        <f t="shared" si="341"/>
        <v>#REF!</v>
      </c>
      <c r="N742" s="10" t="e">
        <f t="shared" si="342"/>
        <v>#REF!</v>
      </c>
      <c r="O742" s="10" t="e">
        <f t="shared" si="343"/>
        <v>#REF!</v>
      </c>
      <c r="P742" s="10" t="e">
        <f t="shared" si="344"/>
        <v>#REF!</v>
      </c>
      <c r="Q742" s="10" t="e">
        <f t="shared" si="345"/>
        <v>#REF!</v>
      </c>
      <c r="R742" s="10" t="e">
        <f t="shared" si="346"/>
        <v>#REF!</v>
      </c>
      <c r="S742" s="10" t="e">
        <f t="shared" si="347"/>
        <v>#REF!</v>
      </c>
      <c r="T742" s="10" t="e">
        <f t="shared" si="348"/>
        <v>#REF!</v>
      </c>
      <c r="U742" s="17" t="e">
        <f>IF(Audit!#REF!="","",VLOOKUP(Audit!#REF!,$W$26:$X$35,2,FALSE)) &amp; Audit!#REF! &amp; IF(Audit!#REF!="","",IF(Audit!#REF!&lt;=1.4,VLOOKUP(Audit!#REF!,$W$38:X787,2,FALSE),VLOOKUP(Audit!#REF!,$W$51:$X$61,2,FALSE))) &amp; IF(Audit!#REF!="","",VLOOKUP(Audit!#REF!,$Y$26:$Z$35,2,FALSE) &amp; Audit!#REF! &amp; IF(Audit!#REF!="","",IF(Audit!#REF!&lt;=1.4,VLOOKUP(Audit!#REF!,$Y$38:$Z$48,2,FALSE),VLOOKUP(Audit!#REF!,$Y$51:$Z$61,2,FALSE))))</f>
        <v>#REF!</v>
      </c>
      <c r="V742" s="21"/>
      <c r="AH742" s="49" t="e">
        <f>Audit!#REF!</f>
        <v>#REF!</v>
      </c>
      <c r="AI742" s="50" t="e">
        <f>VLOOKUP(Audit!#REF!,$V$3:$AE$12,2,FALSE)&amp; IF(Audit!#REF!=10,Audit!#REF!,"")</f>
        <v>#REF!</v>
      </c>
      <c r="AJ742" s="50" t="e">
        <f>VLOOKUP(Audit!#REF!,$V$13:$AE$22,2,FALSE)&amp; IF(Audit!#REF!=10,Audit!#REF!,"")</f>
        <v>#REF!</v>
      </c>
      <c r="AK742" s="47" t="e">
        <f t="shared" si="349"/>
        <v>#REF!</v>
      </c>
      <c r="AL742" s="50" t="e">
        <f>VLOOKUP(Audit!#REF!,$V$3:$AE$12,3,FALSE)&amp; IF(Audit!#REF!=10,Audit!#REF!,"")</f>
        <v>#REF!</v>
      </c>
      <c r="AM742" s="50" t="e">
        <f>VLOOKUP(Audit!#REF!,$V$13:$AE$22,3,FALSE)&amp; IF(Audit!#REF!=10,Audit!#REF!,"")</f>
        <v>#REF!</v>
      </c>
      <c r="AN742" s="47" t="e">
        <f t="shared" si="350"/>
        <v>#REF!</v>
      </c>
      <c r="AO742" s="50" t="e">
        <f>VLOOKUP(Audit!#REF!,$V$3:$AE$12,4,FALSE) &amp;  Audit!#REF! &amp; IF(Audit!#REF!=10,Audit!#REF!,"")</f>
        <v>#REF!</v>
      </c>
      <c r="AP742" s="50" t="e">
        <f>VLOOKUP(Audit!#REF!,$V$13:$AE$22,4,FALSE)&amp; IF(Audit!#REF!=10,Audit!#REF!,"")</f>
        <v>#REF!</v>
      </c>
      <c r="AQ742" s="47" t="e">
        <f t="shared" si="351"/>
        <v>#REF!</v>
      </c>
      <c r="AR742" s="50" t="e">
        <f>VLOOKUP(Audit!#REF!,$V$3:$AE$12,5,FALSE)&amp; IF(Audit!#REF!=10,Audit!#REF!,"")</f>
        <v>#REF!</v>
      </c>
      <c r="AS742" s="50" t="e">
        <f>VLOOKUP(Audit!#REF!,$V$13:$AE$22,5,FALSE)&amp; IF(Audit!#REF!=10,Audit!#REF!,"")</f>
        <v>#REF!</v>
      </c>
      <c r="AT742" s="47" t="e">
        <f t="shared" si="352"/>
        <v>#REF!</v>
      </c>
      <c r="AU742" s="50" t="e">
        <f>VLOOKUP(Audit!#REF!,$V$3:$AE$12,6,FALSE)&amp; IF(Audit!#REF!=10,Audit!#REF!,"")</f>
        <v>#REF!</v>
      </c>
      <c r="AV742" s="50" t="e">
        <f>VLOOKUP(Audit!#REF!,$V$13:$AE$22,6,FALSE)&amp; IF(Audit!#REF!=10,Audit!#REF!,"")</f>
        <v>#REF!</v>
      </c>
      <c r="AW742" s="47" t="e">
        <f t="shared" si="353"/>
        <v>#REF!</v>
      </c>
      <c r="AX742" s="50" t="e">
        <f>VLOOKUP(Audit!#REF!,$V$3:$AE$12,7,FALSE)&amp; IF(Audit!#REF!=10,Audit!#REF!,"")</f>
        <v>#REF!</v>
      </c>
      <c r="AY742" s="50" t="e">
        <f>VLOOKUP(Audit!#REF!,$V$13:$AE$22,7,FALSE) &amp; IF(Audit!#REF!=10,Audit!#REF!,"")</f>
        <v>#REF!</v>
      </c>
      <c r="AZ742" s="47" t="e">
        <f t="shared" si="354"/>
        <v>#REF!</v>
      </c>
      <c r="BA742" s="50" t="e">
        <f>VLOOKUP(Audit!#REF!,$V$3:$AE$12,8,FALSE)&amp; Audit!#REF! &amp; IF(Audit!#REF!=10,Audit!#REF!,"")</f>
        <v>#REF!</v>
      </c>
      <c r="BB742" s="50" t="e">
        <f>VLOOKUP(Audit!#REF!,$V$13:$AE$22,8,FALSE) &amp; IF(Audit!#REF!=10,Audit!#REF!,"")</f>
        <v>#REF!</v>
      </c>
      <c r="BC742" s="47" t="e">
        <f t="shared" si="355"/>
        <v>#REF!</v>
      </c>
      <c r="BD742" s="50" t="e">
        <f>VLOOKUP(Audit!#REF!,$V$3:$AE$12,9,FALSE)&amp; IF(Audit!#REF!=10,Audit!#REF!,"")</f>
        <v>#REF!</v>
      </c>
      <c r="BE742" s="50" t="e">
        <f>VLOOKUP(Audit!#REF!,$V$13:$AE$22,9,FALSE) &amp; IF(Audit!#REF!=10,Audit!#REF!,"") &amp; IF(Audit!#REF!&lt;&gt;1,U742,"")</f>
        <v>#REF!</v>
      </c>
      <c r="BF742" s="47" t="e">
        <f t="shared" si="356"/>
        <v>#REF!</v>
      </c>
      <c r="BG742" s="50" t="e">
        <f>VLOOKUP(Audit!#REF!,$V$3:$AE$12,10,FALSE) &amp; Audit!#REF! &amp; IF(Audit!#REF!=10,Audit!#REF!,"")</f>
        <v>#REF!</v>
      </c>
      <c r="BH742" s="50" t="e">
        <f>VLOOKUP(Audit!#REF!,$V$13:$AE$22,10,FALSE) &amp; IF(Audit!#REF!=10,Audit!#REF!,"") &amp; IF(Audit!#REF!&lt;&gt;1,U742,"")</f>
        <v>#REF!</v>
      </c>
      <c r="BI742" s="47" t="e">
        <f t="shared" si="357"/>
        <v>#REF!</v>
      </c>
      <c r="BJ742" s="48" t="str">
        <f t="shared" si="358"/>
        <v/>
      </c>
      <c r="BK742" s="48" t="str">
        <f t="shared" si="359"/>
        <v/>
      </c>
      <c r="BL742" s="48" t="str">
        <f t="shared" si="360"/>
        <v/>
      </c>
      <c r="BM742" s="48" t="str">
        <f t="shared" si="361"/>
        <v/>
      </c>
      <c r="BN742" s="48" t="str">
        <f t="shared" si="362"/>
        <v/>
      </c>
      <c r="BO742" s="48" t="str">
        <f t="shared" si="363"/>
        <v/>
      </c>
      <c r="BP742" s="48" t="str">
        <f t="shared" si="364"/>
        <v/>
      </c>
      <c r="BQ742" s="48" t="str">
        <f t="shared" si="365"/>
        <v/>
      </c>
      <c r="BR742" s="48" t="str">
        <f t="shared" si="366"/>
        <v/>
      </c>
      <c r="BS742" s="48" t="str">
        <f t="shared" si="367"/>
        <v/>
      </c>
      <c r="BT742" s="48" t="str">
        <f t="shared" si="368"/>
        <v/>
      </c>
      <c r="BU742" s="48" t="str">
        <f t="shared" si="369"/>
        <v/>
      </c>
    </row>
    <row r="743" spans="1:73">
      <c r="A743" s="10" t="e">
        <f>Audit!#REF!</f>
        <v>#REF!</v>
      </c>
      <c r="B743" s="10" t="e">
        <f t="shared" si="340"/>
        <v>#REF!</v>
      </c>
      <c r="C743" s="17" t="e">
        <f>VLOOKUP(Audit!#REF!,$V$3:$AE$12,2,FALSE) &amp; VLOOKUP(Audit!#REF!,$V$13:$AE$22,2,FALSE)&amp; IF(Audit!#REF!=10,Audit!#REF!&amp;Audit!#REF!,"")</f>
        <v>#REF!</v>
      </c>
      <c r="D743" s="17" t="e">
        <f>VLOOKUP(Audit!#REF!,$V$3:$AE$12,3,FALSE) &amp; VLOOKUP(Audit!#REF!,$V$13:$AE$22,3,FALSE) &amp;IF(Audit!#REF!=10,Audit!#REF!&amp;Audit!#REF!,"")</f>
        <v>#REF!</v>
      </c>
      <c r="E743" s="17" t="e">
        <f>VLOOKUP(Audit!#REF!,$V$3:$AE$12,4,FALSE)&amp; Audit!#REF! &amp; VLOOKUP(Audit!#REF!,$V$13:$AE$22,4,FALSE)&amp; IF(Audit!#REF!=10,Audit!#REF!&amp;Audit!#REF!,"")</f>
        <v>#REF!</v>
      </c>
      <c r="F743" s="17" t="e">
        <f>VLOOKUP(Audit!#REF!,$V$3:$AE$12,5,FALSE) &amp; VLOOKUP(Audit!#REF!,$V$13:$AE$22,5,FALSE)&amp; IF(Audit!#REF!=10,Audit!#REF!&amp;Audit!#REF!,"")</f>
        <v>#REF!</v>
      </c>
      <c r="G743" s="17" t="e">
        <f>VLOOKUP(Audit!#REF!,$V$3:$AE$12,6,FALSE) &amp; VLOOKUP(Audit!#REF!,$V$13:$AE$22,6,FALSE)&amp; IF(Audit!#REF!=10,Audit!#REF!&amp;Audit!#REF!,"")</f>
        <v>#REF!</v>
      </c>
      <c r="H743" s="17" t="e">
        <f>VLOOKUP(Audit!#REF!,$V$3:$AE$12,7,FALSE) &amp; VLOOKUP(Audit!#REF!,$V$13:$AE$22,7,FALSE)&amp;IF(Audit!#REF!=10,Audit!#REF!&amp;Audit!#REF!,"")</f>
        <v>#REF!</v>
      </c>
      <c r="I743" s="17" t="e">
        <f>VLOOKUP(Audit!#REF!,$V$3:$AE$12,8,FALSE) &amp; Audit!#REF! &amp; VLOOKUP(Audit!#REF!,$V$13:$AE$22,8,FALSE)&amp;IF(Audit!#REF!=10,Audit!#REF!&amp;Audit!#REF!,"")</f>
        <v>#REF!</v>
      </c>
      <c r="J743" s="17" t="e">
        <f>VLOOKUP(Audit!#REF!,$V$3:$AE$12,9,FALSE) &amp; VLOOKUP(Audit!#REF!,$V$13:$AE$22,9,FALSE) &amp; IF(Audit!#REF!=10,Audit!#REF!&amp;Audit!#REF!,"") &amp; IF(Audit!#REF!&lt;&gt;1,U743,"")</f>
        <v>#REF!</v>
      </c>
      <c r="K743" s="17" t="e">
        <f>VLOOKUP(Audit!#REF!,$V$3:$AE$12,10,FALSE) &amp; Audit!#REF! &amp; VLOOKUP(Audit!#REF!,$V$13:$AE$22,10,FALSE) &amp; IF(Audit!#REF!=10,Audit!#REF!&amp;Audit!#REF!,"") &amp; IF(Audit!#REF!&lt;&gt;1,U743,"")</f>
        <v>#REF!</v>
      </c>
      <c r="L743" s="10" t="e">
        <f>Audit!#REF!</f>
        <v>#REF!</v>
      </c>
      <c r="M743" s="10" t="e">
        <f t="shared" si="341"/>
        <v>#REF!</v>
      </c>
      <c r="N743" s="10" t="e">
        <f t="shared" si="342"/>
        <v>#REF!</v>
      </c>
      <c r="O743" s="10" t="e">
        <f t="shared" si="343"/>
        <v>#REF!</v>
      </c>
      <c r="P743" s="10" t="e">
        <f t="shared" si="344"/>
        <v>#REF!</v>
      </c>
      <c r="Q743" s="10" t="e">
        <f t="shared" si="345"/>
        <v>#REF!</v>
      </c>
      <c r="R743" s="10" t="e">
        <f t="shared" si="346"/>
        <v>#REF!</v>
      </c>
      <c r="S743" s="10" t="e">
        <f t="shared" si="347"/>
        <v>#REF!</v>
      </c>
      <c r="T743" s="10" t="e">
        <f t="shared" si="348"/>
        <v>#REF!</v>
      </c>
      <c r="U743" s="17" t="e">
        <f>IF(Audit!#REF!="","",VLOOKUP(Audit!#REF!,$W$26:$X$35,2,FALSE)) &amp; Audit!#REF! &amp; IF(Audit!#REF!="","",IF(Audit!#REF!&lt;=1.4,VLOOKUP(Audit!#REF!,$W$38:X788,2,FALSE),VLOOKUP(Audit!#REF!,$W$51:$X$61,2,FALSE))) &amp; IF(Audit!#REF!="","",VLOOKUP(Audit!#REF!,$Y$26:$Z$35,2,FALSE) &amp; Audit!#REF! &amp; IF(Audit!#REF!="","",IF(Audit!#REF!&lt;=1.4,VLOOKUP(Audit!#REF!,$Y$38:$Z$48,2,FALSE),VLOOKUP(Audit!#REF!,$Y$51:$Z$61,2,FALSE))))</f>
        <v>#REF!</v>
      </c>
      <c r="V743" s="21"/>
      <c r="AH743" s="49" t="e">
        <f>Audit!#REF!</f>
        <v>#REF!</v>
      </c>
      <c r="AI743" s="50" t="e">
        <f>VLOOKUP(Audit!#REF!,$V$3:$AE$12,2,FALSE)&amp; IF(Audit!#REF!=10,Audit!#REF!,"")</f>
        <v>#REF!</v>
      </c>
      <c r="AJ743" s="50" t="e">
        <f>VLOOKUP(Audit!#REF!,$V$13:$AE$22,2,FALSE)&amp; IF(Audit!#REF!=10,Audit!#REF!,"")</f>
        <v>#REF!</v>
      </c>
      <c r="AK743" s="47" t="e">
        <f t="shared" si="349"/>
        <v>#REF!</v>
      </c>
      <c r="AL743" s="50" t="e">
        <f>VLOOKUP(Audit!#REF!,$V$3:$AE$12,3,FALSE)&amp; IF(Audit!#REF!=10,Audit!#REF!,"")</f>
        <v>#REF!</v>
      </c>
      <c r="AM743" s="50" t="e">
        <f>VLOOKUP(Audit!#REF!,$V$13:$AE$22,3,FALSE)&amp; IF(Audit!#REF!=10,Audit!#REF!,"")</f>
        <v>#REF!</v>
      </c>
      <c r="AN743" s="47" t="e">
        <f t="shared" si="350"/>
        <v>#REF!</v>
      </c>
      <c r="AO743" s="50" t="e">
        <f>VLOOKUP(Audit!#REF!,$V$3:$AE$12,4,FALSE) &amp;  Audit!#REF! &amp; IF(Audit!#REF!=10,Audit!#REF!,"")</f>
        <v>#REF!</v>
      </c>
      <c r="AP743" s="50" t="e">
        <f>VLOOKUP(Audit!#REF!,$V$13:$AE$22,4,FALSE)&amp; IF(Audit!#REF!=10,Audit!#REF!,"")</f>
        <v>#REF!</v>
      </c>
      <c r="AQ743" s="47" t="e">
        <f t="shared" si="351"/>
        <v>#REF!</v>
      </c>
      <c r="AR743" s="50" t="e">
        <f>VLOOKUP(Audit!#REF!,$V$3:$AE$12,5,FALSE)&amp; IF(Audit!#REF!=10,Audit!#REF!,"")</f>
        <v>#REF!</v>
      </c>
      <c r="AS743" s="50" t="e">
        <f>VLOOKUP(Audit!#REF!,$V$13:$AE$22,5,FALSE)&amp; IF(Audit!#REF!=10,Audit!#REF!,"")</f>
        <v>#REF!</v>
      </c>
      <c r="AT743" s="47" t="e">
        <f t="shared" si="352"/>
        <v>#REF!</v>
      </c>
      <c r="AU743" s="50" t="e">
        <f>VLOOKUP(Audit!#REF!,$V$3:$AE$12,6,FALSE)&amp; IF(Audit!#REF!=10,Audit!#REF!,"")</f>
        <v>#REF!</v>
      </c>
      <c r="AV743" s="50" t="e">
        <f>VLOOKUP(Audit!#REF!,$V$13:$AE$22,6,FALSE)&amp; IF(Audit!#REF!=10,Audit!#REF!,"")</f>
        <v>#REF!</v>
      </c>
      <c r="AW743" s="47" t="e">
        <f t="shared" si="353"/>
        <v>#REF!</v>
      </c>
      <c r="AX743" s="50" t="e">
        <f>VLOOKUP(Audit!#REF!,$V$3:$AE$12,7,FALSE)&amp; IF(Audit!#REF!=10,Audit!#REF!,"")</f>
        <v>#REF!</v>
      </c>
      <c r="AY743" s="50" t="e">
        <f>VLOOKUP(Audit!#REF!,$V$13:$AE$22,7,FALSE) &amp; IF(Audit!#REF!=10,Audit!#REF!,"")</f>
        <v>#REF!</v>
      </c>
      <c r="AZ743" s="47" t="e">
        <f t="shared" si="354"/>
        <v>#REF!</v>
      </c>
      <c r="BA743" s="50" t="e">
        <f>VLOOKUP(Audit!#REF!,$V$3:$AE$12,8,FALSE)&amp; Audit!#REF! &amp; IF(Audit!#REF!=10,Audit!#REF!,"")</f>
        <v>#REF!</v>
      </c>
      <c r="BB743" s="50" t="e">
        <f>VLOOKUP(Audit!#REF!,$V$13:$AE$22,8,FALSE) &amp; IF(Audit!#REF!=10,Audit!#REF!,"")</f>
        <v>#REF!</v>
      </c>
      <c r="BC743" s="47" t="e">
        <f t="shared" si="355"/>
        <v>#REF!</v>
      </c>
      <c r="BD743" s="50" t="e">
        <f>VLOOKUP(Audit!#REF!,$V$3:$AE$12,9,FALSE)&amp; IF(Audit!#REF!=10,Audit!#REF!,"")</f>
        <v>#REF!</v>
      </c>
      <c r="BE743" s="50" t="e">
        <f>VLOOKUP(Audit!#REF!,$V$13:$AE$22,9,FALSE) &amp; IF(Audit!#REF!=10,Audit!#REF!,"") &amp; IF(Audit!#REF!&lt;&gt;1,U743,"")</f>
        <v>#REF!</v>
      </c>
      <c r="BF743" s="47" t="e">
        <f t="shared" si="356"/>
        <v>#REF!</v>
      </c>
      <c r="BG743" s="50" t="e">
        <f>VLOOKUP(Audit!#REF!,$V$3:$AE$12,10,FALSE) &amp; Audit!#REF! &amp; IF(Audit!#REF!=10,Audit!#REF!,"")</f>
        <v>#REF!</v>
      </c>
      <c r="BH743" s="50" t="e">
        <f>VLOOKUP(Audit!#REF!,$V$13:$AE$22,10,FALSE) &amp; IF(Audit!#REF!=10,Audit!#REF!,"") &amp; IF(Audit!#REF!&lt;&gt;1,U743,"")</f>
        <v>#REF!</v>
      </c>
      <c r="BI743" s="47" t="e">
        <f t="shared" si="357"/>
        <v>#REF!</v>
      </c>
      <c r="BJ743" s="48" t="str">
        <f t="shared" si="358"/>
        <v/>
      </c>
      <c r="BK743" s="48" t="str">
        <f t="shared" si="359"/>
        <v/>
      </c>
      <c r="BL743" s="48" t="str">
        <f t="shared" si="360"/>
        <v/>
      </c>
      <c r="BM743" s="48" t="str">
        <f t="shared" si="361"/>
        <v/>
      </c>
      <c r="BN743" s="48" t="str">
        <f t="shared" si="362"/>
        <v/>
      </c>
      <c r="BO743" s="48" t="str">
        <f t="shared" si="363"/>
        <v/>
      </c>
      <c r="BP743" s="48" t="str">
        <f t="shared" si="364"/>
        <v/>
      </c>
      <c r="BQ743" s="48" t="str">
        <f t="shared" si="365"/>
        <v/>
      </c>
      <c r="BR743" s="48" t="str">
        <f t="shared" si="366"/>
        <v/>
      </c>
      <c r="BS743" s="48" t="str">
        <f t="shared" si="367"/>
        <v/>
      </c>
      <c r="BT743" s="48" t="str">
        <f t="shared" si="368"/>
        <v/>
      </c>
      <c r="BU743" s="48" t="str">
        <f t="shared" si="369"/>
        <v/>
      </c>
    </row>
    <row r="744" spans="1:73">
      <c r="A744" s="10" t="e">
        <f>Audit!#REF!</f>
        <v>#REF!</v>
      </c>
      <c r="B744" s="10" t="e">
        <f t="shared" si="340"/>
        <v>#REF!</v>
      </c>
      <c r="C744" s="17" t="e">
        <f>VLOOKUP(Audit!#REF!,$V$3:$AE$12,2,FALSE) &amp; VLOOKUP(Audit!#REF!,$V$13:$AE$22,2,FALSE)&amp; IF(Audit!#REF!=10,Audit!#REF!&amp;Audit!#REF!,"")</f>
        <v>#REF!</v>
      </c>
      <c r="D744" s="17" t="e">
        <f>VLOOKUP(Audit!#REF!,$V$3:$AE$12,3,FALSE) &amp; VLOOKUP(Audit!#REF!,$V$13:$AE$22,3,FALSE) &amp;IF(Audit!#REF!=10,Audit!#REF!&amp;Audit!#REF!,"")</f>
        <v>#REF!</v>
      </c>
      <c r="E744" s="17" t="e">
        <f>VLOOKUP(Audit!#REF!,$V$3:$AE$12,4,FALSE)&amp; Audit!#REF! &amp; VLOOKUP(Audit!#REF!,$V$13:$AE$22,4,FALSE)&amp; IF(Audit!#REF!=10,Audit!#REF!&amp;Audit!#REF!,"")</f>
        <v>#REF!</v>
      </c>
      <c r="F744" s="17" t="e">
        <f>VLOOKUP(Audit!#REF!,$V$3:$AE$12,5,FALSE) &amp; VLOOKUP(Audit!#REF!,$V$13:$AE$22,5,FALSE)&amp; IF(Audit!#REF!=10,Audit!#REF!&amp;Audit!#REF!,"")</f>
        <v>#REF!</v>
      </c>
      <c r="G744" s="17" t="e">
        <f>VLOOKUP(Audit!#REF!,$V$3:$AE$12,6,FALSE) &amp; VLOOKUP(Audit!#REF!,$V$13:$AE$22,6,FALSE)&amp; IF(Audit!#REF!=10,Audit!#REF!&amp;Audit!#REF!,"")</f>
        <v>#REF!</v>
      </c>
      <c r="H744" s="17" t="e">
        <f>VLOOKUP(Audit!#REF!,$V$3:$AE$12,7,FALSE) &amp; VLOOKUP(Audit!#REF!,$V$13:$AE$22,7,FALSE)&amp;IF(Audit!#REF!=10,Audit!#REF!&amp;Audit!#REF!,"")</f>
        <v>#REF!</v>
      </c>
      <c r="I744" s="17" t="e">
        <f>VLOOKUP(Audit!#REF!,$V$3:$AE$12,8,FALSE) &amp; Audit!#REF! &amp; VLOOKUP(Audit!#REF!,$V$13:$AE$22,8,FALSE)&amp;IF(Audit!#REF!=10,Audit!#REF!&amp;Audit!#REF!,"")</f>
        <v>#REF!</v>
      </c>
      <c r="J744" s="17" t="e">
        <f>VLOOKUP(Audit!#REF!,$V$3:$AE$12,9,FALSE) &amp; VLOOKUP(Audit!#REF!,$V$13:$AE$22,9,FALSE) &amp; IF(Audit!#REF!=10,Audit!#REF!&amp;Audit!#REF!,"") &amp; IF(Audit!#REF!&lt;&gt;1,U744,"")</f>
        <v>#REF!</v>
      </c>
      <c r="K744" s="17" t="e">
        <f>VLOOKUP(Audit!#REF!,$V$3:$AE$12,10,FALSE) &amp; Audit!#REF! &amp; VLOOKUP(Audit!#REF!,$V$13:$AE$22,10,FALSE) &amp; IF(Audit!#REF!=10,Audit!#REF!&amp;Audit!#REF!,"") &amp; IF(Audit!#REF!&lt;&gt;1,U744,"")</f>
        <v>#REF!</v>
      </c>
      <c r="L744" s="10" t="e">
        <f>Audit!#REF!</f>
        <v>#REF!</v>
      </c>
      <c r="M744" s="10" t="e">
        <f t="shared" si="341"/>
        <v>#REF!</v>
      </c>
      <c r="N744" s="10" t="e">
        <f t="shared" si="342"/>
        <v>#REF!</v>
      </c>
      <c r="O744" s="10" t="e">
        <f t="shared" si="343"/>
        <v>#REF!</v>
      </c>
      <c r="P744" s="10" t="e">
        <f t="shared" si="344"/>
        <v>#REF!</v>
      </c>
      <c r="Q744" s="10" t="e">
        <f t="shared" si="345"/>
        <v>#REF!</v>
      </c>
      <c r="R744" s="10" t="e">
        <f t="shared" si="346"/>
        <v>#REF!</v>
      </c>
      <c r="S744" s="10" t="e">
        <f t="shared" si="347"/>
        <v>#REF!</v>
      </c>
      <c r="T744" s="10" t="e">
        <f t="shared" si="348"/>
        <v>#REF!</v>
      </c>
      <c r="U744" s="17" t="e">
        <f>IF(Audit!#REF!="","",VLOOKUP(Audit!#REF!,$W$26:$X$35,2,FALSE)) &amp; Audit!#REF! &amp; IF(Audit!#REF!="","",IF(Audit!#REF!&lt;=1.4,VLOOKUP(Audit!#REF!,$W$38:X789,2,FALSE),VLOOKUP(Audit!#REF!,$W$51:$X$61,2,FALSE))) &amp; IF(Audit!#REF!="","",VLOOKUP(Audit!#REF!,$Y$26:$Z$35,2,FALSE) &amp; Audit!#REF! &amp; IF(Audit!#REF!="","",IF(Audit!#REF!&lt;=1.4,VLOOKUP(Audit!#REF!,$Y$38:$Z$48,2,FALSE),VLOOKUP(Audit!#REF!,$Y$51:$Z$61,2,FALSE))))</f>
        <v>#REF!</v>
      </c>
      <c r="V744" s="21"/>
      <c r="AH744" s="49" t="e">
        <f>Audit!#REF!</f>
        <v>#REF!</v>
      </c>
      <c r="AI744" s="50" t="e">
        <f>VLOOKUP(Audit!#REF!,$V$3:$AE$12,2,FALSE)&amp; IF(Audit!#REF!=10,Audit!#REF!,"")</f>
        <v>#REF!</v>
      </c>
      <c r="AJ744" s="50" t="e">
        <f>VLOOKUP(Audit!#REF!,$V$13:$AE$22,2,FALSE)&amp; IF(Audit!#REF!=10,Audit!#REF!,"")</f>
        <v>#REF!</v>
      </c>
      <c r="AK744" s="47" t="e">
        <f t="shared" si="349"/>
        <v>#REF!</v>
      </c>
      <c r="AL744" s="50" t="e">
        <f>VLOOKUP(Audit!#REF!,$V$3:$AE$12,3,FALSE)&amp; IF(Audit!#REF!=10,Audit!#REF!,"")</f>
        <v>#REF!</v>
      </c>
      <c r="AM744" s="50" t="e">
        <f>VLOOKUP(Audit!#REF!,$V$13:$AE$22,3,FALSE)&amp; IF(Audit!#REF!=10,Audit!#REF!,"")</f>
        <v>#REF!</v>
      </c>
      <c r="AN744" s="47" t="e">
        <f t="shared" si="350"/>
        <v>#REF!</v>
      </c>
      <c r="AO744" s="50" t="e">
        <f>VLOOKUP(Audit!#REF!,$V$3:$AE$12,4,FALSE) &amp;  Audit!#REF! &amp; IF(Audit!#REF!=10,Audit!#REF!,"")</f>
        <v>#REF!</v>
      </c>
      <c r="AP744" s="50" t="e">
        <f>VLOOKUP(Audit!#REF!,$V$13:$AE$22,4,FALSE)&amp; IF(Audit!#REF!=10,Audit!#REF!,"")</f>
        <v>#REF!</v>
      </c>
      <c r="AQ744" s="47" t="e">
        <f t="shared" si="351"/>
        <v>#REF!</v>
      </c>
      <c r="AR744" s="50" t="e">
        <f>VLOOKUP(Audit!#REF!,$V$3:$AE$12,5,FALSE)&amp; IF(Audit!#REF!=10,Audit!#REF!,"")</f>
        <v>#REF!</v>
      </c>
      <c r="AS744" s="50" t="e">
        <f>VLOOKUP(Audit!#REF!,$V$13:$AE$22,5,FALSE)&amp; IF(Audit!#REF!=10,Audit!#REF!,"")</f>
        <v>#REF!</v>
      </c>
      <c r="AT744" s="47" t="e">
        <f t="shared" si="352"/>
        <v>#REF!</v>
      </c>
      <c r="AU744" s="50" t="e">
        <f>VLOOKUP(Audit!#REF!,$V$3:$AE$12,6,FALSE)&amp; IF(Audit!#REF!=10,Audit!#REF!,"")</f>
        <v>#REF!</v>
      </c>
      <c r="AV744" s="50" t="e">
        <f>VLOOKUP(Audit!#REF!,$V$13:$AE$22,6,FALSE)&amp; IF(Audit!#REF!=10,Audit!#REF!,"")</f>
        <v>#REF!</v>
      </c>
      <c r="AW744" s="47" t="e">
        <f t="shared" si="353"/>
        <v>#REF!</v>
      </c>
      <c r="AX744" s="50" t="e">
        <f>VLOOKUP(Audit!#REF!,$V$3:$AE$12,7,FALSE)&amp; IF(Audit!#REF!=10,Audit!#REF!,"")</f>
        <v>#REF!</v>
      </c>
      <c r="AY744" s="50" t="e">
        <f>VLOOKUP(Audit!#REF!,$V$13:$AE$22,7,FALSE) &amp; IF(Audit!#REF!=10,Audit!#REF!,"")</f>
        <v>#REF!</v>
      </c>
      <c r="AZ744" s="47" t="e">
        <f t="shared" si="354"/>
        <v>#REF!</v>
      </c>
      <c r="BA744" s="50" t="e">
        <f>VLOOKUP(Audit!#REF!,$V$3:$AE$12,8,FALSE)&amp; Audit!#REF! &amp; IF(Audit!#REF!=10,Audit!#REF!,"")</f>
        <v>#REF!</v>
      </c>
      <c r="BB744" s="50" t="e">
        <f>VLOOKUP(Audit!#REF!,$V$13:$AE$22,8,FALSE) &amp; IF(Audit!#REF!=10,Audit!#REF!,"")</f>
        <v>#REF!</v>
      </c>
      <c r="BC744" s="47" t="e">
        <f t="shared" si="355"/>
        <v>#REF!</v>
      </c>
      <c r="BD744" s="50" t="e">
        <f>VLOOKUP(Audit!#REF!,$V$3:$AE$12,9,FALSE)&amp; IF(Audit!#REF!=10,Audit!#REF!,"")</f>
        <v>#REF!</v>
      </c>
      <c r="BE744" s="50" t="e">
        <f>VLOOKUP(Audit!#REF!,$V$13:$AE$22,9,FALSE) &amp; IF(Audit!#REF!=10,Audit!#REF!,"") &amp; IF(Audit!#REF!&lt;&gt;1,U744,"")</f>
        <v>#REF!</v>
      </c>
      <c r="BF744" s="47" t="e">
        <f t="shared" si="356"/>
        <v>#REF!</v>
      </c>
      <c r="BG744" s="50" t="e">
        <f>VLOOKUP(Audit!#REF!,$V$3:$AE$12,10,FALSE) &amp; Audit!#REF! &amp; IF(Audit!#REF!=10,Audit!#REF!,"")</f>
        <v>#REF!</v>
      </c>
      <c r="BH744" s="50" t="e">
        <f>VLOOKUP(Audit!#REF!,$V$13:$AE$22,10,FALSE) &amp; IF(Audit!#REF!=10,Audit!#REF!,"") &amp; IF(Audit!#REF!&lt;&gt;1,U744,"")</f>
        <v>#REF!</v>
      </c>
      <c r="BI744" s="47" t="e">
        <f t="shared" si="357"/>
        <v>#REF!</v>
      </c>
      <c r="BJ744" s="48" t="str">
        <f t="shared" si="358"/>
        <v/>
      </c>
      <c r="BK744" s="48" t="str">
        <f t="shared" si="359"/>
        <v/>
      </c>
      <c r="BL744" s="48" t="str">
        <f t="shared" si="360"/>
        <v/>
      </c>
      <c r="BM744" s="48" t="str">
        <f t="shared" si="361"/>
        <v/>
      </c>
      <c r="BN744" s="48" t="str">
        <f t="shared" si="362"/>
        <v/>
      </c>
      <c r="BO744" s="48" t="str">
        <f t="shared" si="363"/>
        <v/>
      </c>
      <c r="BP744" s="48" t="str">
        <f t="shared" si="364"/>
        <v/>
      </c>
      <c r="BQ744" s="48" t="str">
        <f t="shared" si="365"/>
        <v/>
      </c>
      <c r="BR744" s="48" t="str">
        <f t="shared" si="366"/>
        <v/>
      </c>
      <c r="BS744" s="48" t="str">
        <f t="shared" si="367"/>
        <v/>
      </c>
      <c r="BT744" s="48" t="str">
        <f t="shared" si="368"/>
        <v/>
      </c>
      <c r="BU744" s="48" t="str">
        <f t="shared" si="369"/>
        <v/>
      </c>
    </row>
    <row r="745" spans="1:73">
      <c r="A745" s="10" t="e">
        <f>Audit!#REF!</f>
        <v>#REF!</v>
      </c>
      <c r="B745" s="10" t="e">
        <f t="shared" si="340"/>
        <v>#REF!</v>
      </c>
      <c r="C745" s="17" t="e">
        <f>VLOOKUP(Audit!#REF!,$V$3:$AE$12,2,FALSE) &amp; VLOOKUP(Audit!#REF!,$V$13:$AE$22,2,FALSE)&amp; IF(Audit!#REF!=10,Audit!#REF!&amp;Audit!#REF!,"")</f>
        <v>#REF!</v>
      </c>
      <c r="D745" s="17" t="e">
        <f>VLOOKUP(Audit!#REF!,$V$3:$AE$12,3,FALSE) &amp; VLOOKUP(Audit!#REF!,$V$13:$AE$22,3,FALSE) &amp;IF(Audit!#REF!=10,Audit!#REF!&amp;Audit!#REF!,"")</f>
        <v>#REF!</v>
      </c>
      <c r="E745" s="17" t="e">
        <f>VLOOKUP(Audit!#REF!,$V$3:$AE$12,4,FALSE)&amp; Audit!#REF! &amp; VLOOKUP(Audit!#REF!,$V$13:$AE$22,4,FALSE)&amp; IF(Audit!#REF!=10,Audit!#REF!&amp;Audit!#REF!,"")</f>
        <v>#REF!</v>
      </c>
      <c r="F745" s="17" t="e">
        <f>VLOOKUP(Audit!#REF!,$V$3:$AE$12,5,FALSE) &amp; VLOOKUP(Audit!#REF!,$V$13:$AE$22,5,FALSE)&amp; IF(Audit!#REF!=10,Audit!#REF!&amp;Audit!#REF!,"")</f>
        <v>#REF!</v>
      </c>
      <c r="G745" s="17" t="e">
        <f>VLOOKUP(Audit!#REF!,$V$3:$AE$12,6,FALSE) &amp; VLOOKUP(Audit!#REF!,$V$13:$AE$22,6,FALSE)&amp; IF(Audit!#REF!=10,Audit!#REF!&amp;Audit!#REF!,"")</f>
        <v>#REF!</v>
      </c>
      <c r="H745" s="17" t="e">
        <f>VLOOKUP(Audit!#REF!,$V$3:$AE$12,7,FALSE) &amp; VLOOKUP(Audit!#REF!,$V$13:$AE$22,7,FALSE)&amp;IF(Audit!#REF!=10,Audit!#REF!&amp;Audit!#REF!,"")</f>
        <v>#REF!</v>
      </c>
      <c r="I745" s="17" t="e">
        <f>VLOOKUP(Audit!#REF!,$V$3:$AE$12,8,FALSE) &amp; Audit!#REF! &amp; VLOOKUP(Audit!#REF!,$V$13:$AE$22,8,FALSE)&amp;IF(Audit!#REF!=10,Audit!#REF!&amp;Audit!#REF!,"")</f>
        <v>#REF!</v>
      </c>
      <c r="J745" s="17" t="e">
        <f>VLOOKUP(Audit!#REF!,$V$3:$AE$12,9,FALSE) &amp; VLOOKUP(Audit!#REF!,$V$13:$AE$22,9,FALSE) &amp; IF(Audit!#REF!=10,Audit!#REF!&amp;Audit!#REF!,"") &amp; IF(Audit!#REF!&lt;&gt;1,U745,"")</f>
        <v>#REF!</v>
      </c>
      <c r="K745" s="17" t="e">
        <f>VLOOKUP(Audit!#REF!,$V$3:$AE$12,10,FALSE) &amp; Audit!#REF! &amp; VLOOKUP(Audit!#REF!,$V$13:$AE$22,10,FALSE) &amp; IF(Audit!#REF!=10,Audit!#REF!&amp;Audit!#REF!,"") &amp; IF(Audit!#REF!&lt;&gt;1,U745,"")</f>
        <v>#REF!</v>
      </c>
      <c r="L745" s="10" t="e">
        <f>Audit!#REF!</f>
        <v>#REF!</v>
      </c>
      <c r="M745" s="10" t="e">
        <f t="shared" si="341"/>
        <v>#REF!</v>
      </c>
      <c r="N745" s="10" t="e">
        <f t="shared" si="342"/>
        <v>#REF!</v>
      </c>
      <c r="O745" s="10" t="e">
        <f t="shared" si="343"/>
        <v>#REF!</v>
      </c>
      <c r="P745" s="10" t="e">
        <f t="shared" si="344"/>
        <v>#REF!</v>
      </c>
      <c r="Q745" s="10" t="e">
        <f t="shared" si="345"/>
        <v>#REF!</v>
      </c>
      <c r="R745" s="10" t="e">
        <f t="shared" si="346"/>
        <v>#REF!</v>
      </c>
      <c r="S745" s="10" t="e">
        <f t="shared" si="347"/>
        <v>#REF!</v>
      </c>
      <c r="T745" s="10" t="e">
        <f t="shared" si="348"/>
        <v>#REF!</v>
      </c>
      <c r="U745" s="17" t="e">
        <f>IF(Audit!#REF!="","",VLOOKUP(Audit!#REF!,$W$26:$X$35,2,FALSE)) &amp; Audit!#REF! &amp; IF(Audit!#REF!="","",IF(Audit!#REF!&lt;=1.4,VLOOKUP(Audit!#REF!,$W$38:X790,2,FALSE),VLOOKUP(Audit!#REF!,$W$51:$X$61,2,FALSE))) &amp; IF(Audit!#REF!="","",VLOOKUP(Audit!#REF!,$Y$26:$Z$35,2,FALSE) &amp; Audit!#REF! &amp; IF(Audit!#REF!="","",IF(Audit!#REF!&lt;=1.4,VLOOKUP(Audit!#REF!,$Y$38:$Z$48,2,FALSE),VLOOKUP(Audit!#REF!,$Y$51:$Z$61,2,FALSE))))</f>
        <v>#REF!</v>
      </c>
      <c r="V745" s="21"/>
      <c r="AH745" s="49" t="e">
        <f>Audit!#REF!</f>
        <v>#REF!</v>
      </c>
      <c r="AI745" s="50" t="e">
        <f>VLOOKUP(Audit!#REF!,$V$3:$AE$12,2,FALSE)&amp; IF(Audit!#REF!=10,Audit!#REF!,"")</f>
        <v>#REF!</v>
      </c>
      <c r="AJ745" s="50" t="e">
        <f>VLOOKUP(Audit!#REF!,$V$13:$AE$22,2,FALSE)&amp; IF(Audit!#REF!=10,Audit!#REF!,"")</f>
        <v>#REF!</v>
      </c>
      <c r="AK745" s="47" t="e">
        <f t="shared" si="349"/>
        <v>#REF!</v>
      </c>
      <c r="AL745" s="50" t="e">
        <f>VLOOKUP(Audit!#REF!,$V$3:$AE$12,3,FALSE)&amp; IF(Audit!#REF!=10,Audit!#REF!,"")</f>
        <v>#REF!</v>
      </c>
      <c r="AM745" s="50" t="e">
        <f>VLOOKUP(Audit!#REF!,$V$13:$AE$22,3,FALSE)&amp; IF(Audit!#REF!=10,Audit!#REF!,"")</f>
        <v>#REF!</v>
      </c>
      <c r="AN745" s="47" t="e">
        <f t="shared" si="350"/>
        <v>#REF!</v>
      </c>
      <c r="AO745" s="50" t="e">
        <f>VLOOKUP(Audit!#REF!,$V$3:$AE$12,4,FALSE) &amp;  Audit!#REF! &amp; IF(Audit!#REF!=10,Audit!#REF!,"")</f>
        <v>#REF!</v>
      </c>
      <c r="AP745" s="50" t="e">
        <f>VLOOKUP(Audit!#REF!,$V$13:$AE$22,4,FALSE)&amp; IF(Audit!#REF!=10,Audit!#REF!,"")</f>
        <v>#REF!</v>
      </c>
      <c r="AQ745" s="47" t="e">
        <f t="shared" si="351"/>
        <v>#REF!</v>
      </c>
      <c r="AR745" s="50" t="e">
        <f>VLOOKUP(Audit!#REF!,$V$3:$AE$12,5,FALSE)&amp; IF(Audit!#REF!=10,Audit!#REF!,"")</f>
        <v>#REF!</v>
      </c>
      <c r="AS745" s="50" t="e">
        <f>VLOOKUP(Audit!#REF!,$V$13:$AE$22,5,FALSE)&amp; IF(Audit!#REF!=10,Audit!#REF!,"")</f>
        <v>#REF!</v>
      </c>
      <c r="AT745" s="47" t="e">
        <f t="shared" si="352"/>
        <v>#REF!</v>
      </c>
      <c r="AU745" s="50" t="e">
        <f>VLOOKUP(Audit!#REF!,$V$3:$AE$12,6,FALSE)&amp; IF(Audit!#REF!=10,Audit!#REF!,"")</f>
        <v>#REF!</v>
      </c>
      <c r="AV745" s="50" t="e">
        <f>VLOOKUP(Audit!#REF!,$V$13:$AE$22,6,FALSE)&amp; IF(Audit!#REF!=10,Audit!#REF!,"")</f>
        <v>#REF!</v>
      </c>
      <c r="AW745" s="47" t="e">
        <f t="shared" si="353"/>
        <v>#REF!</v>
      </c>
      <c r="AX745" s="50" t="e">
        <f>VLOOKUP(Audit!#REF!,$V$3:$AE$12,7,FALSE)&amp; IF(Audit!#REF!=10,Audit!#REF!,"")</f>
        <v>#REF!</v>
      </c>
      <c r="AY745" s="50" t="e">
        <f>VLOOKUP(Audit!#REF!,$V$13:$AE$22,7,FALSE) &amp; IF(Audit!#REF!=10,Audit!#REF!,"")</f>
        <v>#REF!</v>
      </c>
      <c r="AZ745" s="47" t="e">
        <f t="shared" si="354"/>
        <v>#REF!</v>
      </c>
      <c r="BA745" s="50" t="e">
        <f>VLOOKUP(Audit!#REF!,$V$3:$AE$12,8,FALSE)&amp; Audit!#REF! &amp; IF(Audit!#REF!=10,Audit!#REF!,"")</f>
        <v>#REF!</v>
      </c>
      <c r="BB745" s="50" t="e">
        <f>VLOOKUP(Audit!#REF!,$V$13:$AE$22,8,FALSE) &amp; IF(Audit!#REF!=10,Audit!#REF!,"")</f>
        <v>#REF!</v>
      </c>
      <c r="BC745" s="47" t="e">
        <f t="shared" si="355"/>
        <v>#REF!</v>
      </c>
      <c r="BD745" s="50" t="e">
        <f>VLOOKUP(Audit!#REF!,$V$3:$AE$12,9,FALSE)&amp; IF(Audit!#REF!=10,Audit!#REF!,"")</f>
        <v>#REF!</v>
      </c>
      <c r="BE745" s="50" t="e">
        <f>VLOOKUP(Audit!#REF!,$V$13:$AE$22,9,FALSE) &amp; IF(Audit!#REF!=10,Audit!#REF!,"") &amp; IF(Audit!#REF!&lt;&gt;1,U745,"")</f>
        <v>#REF!</v>
      </c>
      <c r="BF745" s="47" t="e">
        <f t="shared" si="356"/>
        <v>#REF!</v>
      </c>
      <c r="BG745" s="50" t="e">
        <f>VLOOKUP(Audit!#REF!,$V$3:$AE$12,10,FALSE) &amp; Audit!#REF! &amp; IF(Audit!#REF!=10,Audit!#REF!,"")</f>
        <v>#REF!</v>
      </c>
      <c r="BH745" s="50" t="e">
        <f>VLOOKUP(Audit!#REF!,$V$13:$AE$22,10,FALSE) &amp; IF(Audit!#REF!=10,Audit!#REF!,"") &amp; IF(Audit!#REF!&lt;&gt;1,U745,"")</f>
        <v>#REF!</v>
      </c>
      <c r="BI745" s="47" t="e">
        <f t="shared" si="357"/>
        <v>#REF!</v>
      </c>
      <c r="BJ745" s="48" t="str">
        <f t="shared" si="358"/>
        <v/>
      </c>
      <c r="BK745" s="48" t="str">
        <f t="shared" si="359"/>
        <v/>
      </c>
      <c r="BL745" s="48" t="str">
        <f t="shared" si="360"/>
        <v/>
      </c>
      <c r="BM745" s="48" t="str">
        <f t="shared" si="361"/>
        <v/>
      </c>
      <c r="BN745" s="48" t="str">
        <f t="shared" si="362"/>
        <v/>
      </c>
      <c r="BO745" s="48" t="str">
        <f t="shared" si="363"/>
        <v/>
      </c>
      <c r="BP745" s="48" t="str">
        <f t="shared" si="364"/>
        <v/>
      </c>
      <c r="BQ745" s="48" t="str">
        <f t="shared" si="365"/>
        <v/>
      </c>
      <c r="BR745" s="48" t="str">
        <f t="shared" si="366"/>
        <v/>
      </c>
      <c r="BS745" s="48" t="str">
        <f t="shared" si="367"/>
        <v/>
      </c>
      <c r="BT745" s="48" t="str">
        <f t="shared" si="368"/>
        <v/>
      </c>
      <c r="BU745" s="48" t="str">
        <f t="shared" si="369"/>
        <v/>
      </c>
    </row>
    <row r="746" spans="1:73">
      <c r="A746" s="10" t="e">
        <f>Audit!#REF!</f>
        <v>#REF!</v>
      </c>
      <c r="B746" s="10" t="e">
        <f t="shared" si="340"/>
        <v>#REF!</v>
      </c>
      <c r="C746" s="17" t="e">
        <f>VLOOKUP(Audit!#REF!,$V$3:$AE$12,2,FALSE) &amp; VLOOKUP(Audit!#REF!,$V$13:$AE$22,2,FALSE)&amp; IF(Audit!#REF!=10,Audit!#REF!&amp;Audit!#REF!,"")</f>
        <v>#REF!</v>
      </c>
      <c r="D746" s="17" t="e">
        <f>VLOOKUP(Audit!#REF!,$V$3:$AE$12,3,FALSE) &amp; VLOOKUP(Audit!#REF!,$V$13:$AE$22,3,FALSE) &amp;IF(Audit!#REF!=10,Audit!#REF!&amp;Audit!#REF!,"")</f>
        <v>#REF!</v>
      </c>
      <c r="E746" s="17" t="e">
        <f>VLOOKUP(Audit!#REF!,$V$3:$AE$12,4,FALSE)&amp; Audit!#REF! &amp; VLOOKUP(Audit!#REF!,$V$13:$AE$22,4,FALSE)&amp; IF(Audit!#REF!=10,Audit!#REF!&amp;Audit!#REF!,"")</f>
        <v>#REF!</v>
      </c>
      <c r="F746" s="17" t="e">
        <f>VLOOKUP(Audit!#REF!,$V$3:$AE$12,5,FALSE) &amp; VLOOKUP(Audit!#REF!,$V$13:$AE$22,5,FALSE)&amp; IF(Audit!#REF!=10,Audit!#REF!&amp;Audit!#REF!,"")</f>
        <v>#REF!</v>
      </c>
      <c r="G746" s="17" t="e">
        <f>VLOOKUP(Audit!#REF!,$V$3:$AE$12,6,FALSE) &amp; VLOOKUP(Audit!#REF!,$V$13:$AE$22,6,FALSE)&amp; IF(Audit!#REF!=10,Audit!#REF!&amp;Audit!#REF!,"")</f>
        <v>#REF!</v>
      </c>
      <c r="H746" s="17" t="e">
        <f>VLOOKUP(Audit!#REF!,$V$3:$AE$12,7,FALSE) &amp; VLOOKUP(Audit!#REF!,$V$13:$AE$22,7,FALSE)&amp;IF(Audit!#REF!=10,Audit!#REF!&amp;Audit!#REF!,"")</f>
        <v>#REF!</v>
      </c>
      <c r="I746" s="17" t="e">
        <f>VLOOKUP(Audit!#REF!,$V$3:$AE$12,8,FALSE) &amp; Audit!#REF! &amp; VLOOKUP(Audit!#REF!,$V$13:$AE$22,8,FALSE)&amp;IF(Audit!#REF!=10,Audit!#REF!&amp;Audit!#REF!,"")</f>
        <v>#REF!</v>
      </c>
      <c r="J746" s="17" t="e">
        <f>VLOOKUP(Audit!#REF!,$V$3:$AE$12,9,FALSE) &amp; VLOOKUP(Audit!#REF!,$V$13:$AE$22,9,FALSE) &amp; IF(Audit!#REF!=10,Audit!#REF!&amp;Audit!#REF!,"") &amp; IF(Audit!#REF!&lt;&gt;1,U746,"")</f>
        <v>#REF!</v>
      </c>
      <c r="K746" s="17" t="e">
        <f>VLOOKUP(Audit!#REF!,$V$3:$AE$12,10,FALSE) &amp; Audit!#REF! &amp; VLOOKUP(Audit!#REF!,$V$13:$AE$22,10,FALSE) &amp; IF(Audit!#REF!=10,Audit!#REF!&amp;Audit!#REF!,"") &amp; IF(Audit!#REF!&lt;&gt;1,U746,"")</f>
        <v>#REF!</v>
      </c>
      <c r="L746" s="10" t="e">
        <f>Audit!#REF!</f>
        <v>#REF!</v>
      </c>
      <c r="M746" s="10" t="e">
        <f t="shared" si="341"/>
        <v>#REF!</v>
      </c>
      <c r="N746" s="10" t="e">
        <f t="shared" si="342"/>
        <v>#REF!</v>
      </c>
      <c r="O746" s="10" t="e">
        <f t="shared" si="343"/>
        <v>#REF!</v>
      </c>
      <c r="P746" s="10" t="e">
        <f t="shared" si="344"/>
        <v>#REF!</v>
      </c>
      <c r="Q746" s="10" t="e">
        <f t="shared" si="345"/>
        <v>#REF!</v>
      </c>
      <c r="R746" s="10" t="e">
        <f t="shared" si="346"/>
        <v>#REF!</v>
      </c>
      <c r="S746" s="10" t="e">
        <f t="shared" si="347"/>
        <v>#REF!</v>
      </c>
      <c r="T746" s="10" t="e">
        <f t="shared" si="348"/>
        <v>#REF!</v>
      </c>
      <c r="U746" s="17" t="e">
        <f>IF(Audit!#REF!="","",VLOOKUP(Audit!#REF!,$W$26:$X$35,2,FALSE)) &amp; Audit!#REF! &amp; IF(Audit!#REF!="","",IF(Audit!#REF!&lt;=1.4,VLOOKUP(Audit!#REF!,$W$38:X791,2,FALSE),VLOOKUP(Audit!#REF!,$W$51:$X$61,2,FALSE))) &amp; IF(Audit!#REF!="","",VLOOKUP(Audit!#REF!,$Y$26:$Z$35,2,FALSE) &amp; Audit!#REF! &amp; IF(Audit!#REF!="","",IF(Audit!#REF!&lt;=1.4,VLOOKUP(Audit!#REF!,$Y$38:$Z$48,2,FALSE),VLOOKUP(Audit!#REF!,$Y$51:$Z$61,2,FALSE))))</f>
        <v>#REF!</v>
      </c>
      <c r="V746" s="21"/>
      <c r="AH746" s="49" t="e">
        <f>Audit!#REF!</f>
        <v>#REF!</v>
      </c>
      <c r="AI746" s="50" t="e">
        <f>VLOOKUP(Audit!#REF!,$V$3:$AE$12,2,FALSE)&amp; IF(Audit!#REF!=10,Audit!#REF!,"")</f>
        <v>#REF!</v>
      </c>
      <c r="AJ746" s="50" t="e">
        <f>VLOOKUP(Audit!#REF!,$V$13:$AE$22,2,FALSE)&amp; IF(Audit!#REF!=10,Audit!#REF!,"")</f>
        <v>#REF!</v>
      </c>
      <c r="AK746" s="47" t="e">
        <f t="shared" si="349"/>
        <v>#REF!</v>
      </c>
      <c r="AL746" s="50" t="e">
        <f>VLOOKUP(Audit!#REF!,$V$3:$AE$12,3,FALSE)&amp; IF(Audit!#REF!=10,Audit!#REF!,"")</f>
        <v>#REF!</v>
      </c>
      <c r="AM746" s="50" t="e">
        <f>VLOOKUP(Audit!#REF!,$V$13:$AE$22,3,FALSE)&amp; IF(Audit!#REF!=10,Audit!#REF!,"")</f>
        <v>#REF!</v>
      </c>
      <c r="AN746" s="47" t="e">
        <f t="shared" si="350"/>
        <v>#REF!</v>
      </c>
      <c r="AO746" s="50" t="e">
        <f>VLOOKUP(Audit!#REF!,$V$3:$AE$12,4,FALSE) &amp;  Audit!#REF! &amp; IF(Audit!#REF!=10,Audit!#REF!,"")</f>
        <v>#REF!</v>
      </c>
      <c r="AP746" s="50" t="e">
        <f>VLOOKUP(Audit!#REF!,$V$13:$AE$22,4,FALSE)&amp; IF(Audit!#REF!=10,Audit!#REF!,"")</f>
        <v>#REF!</v>
      </c>
      <c r="AQ746" s="47" t="e">
        <f t="shared" si="351"/>
        <v>#REF!</v>
      </c>
      <c r="AR746" s="50" t="e">
        <f>VLOOKUP(Audit!#REF!,$V$3:$AE$12,5,FALSE)&amp; IF(Audit!#REF!=10,Audit!#REF!,"")</f>
        <v>#REF!</v>
      </c>
      <c r="AS746" s="50" t="e">
        <f>VLOOKUP(Audit!#REF!,$V$13:$AE$22,5,FALSE)&amp; IF(Audit!#REF!=10,Audit!#REF!,"")</f>
        <v>#REF!</v>
      </c>
      <c r="AT746" s="47" t="e">
        <f t="shared" si="352"/>
        <v>#REF!</v>
      </c>
      <c r="AU746" s="50" t="e">
        <f>VLOOKUP(Audit!#REF!,$V$3:$AE$12,6,FALSE)&amp; IF(Audit!#REF!=10,Audit!#REF!,"")</f>
        <v>#REF!</v>
      </c>
      <c r="AV746" s="50" t="e">
        <f>VLOOKUP(Audit!#REF!,$V$13:$AE$22,6,FALSE)&amp; IF(Audit!#REF!=10,Audit!#REF!,"")</f>
        <v>#REF!</v>
      </c>
      <c r="AW746" s="47" t="e">
        <f t="shared" si="353"/>
        <v>#REF!</v>
      </c>
      <c r="AX746" s="50" t="e">
        <f>VLOOKUP(Audit!#REF!,$V$3:$AE$12,7,FALSE)&amp; IF(Audit!#REF!=10,Audit!#REF!,"")</f>
        <v>#REF!</v>
      </c>
      <c r="AY746" s="50" t="e">
        <f>VLOOKUP(Audit!#REF!,$V$13:$AE$22,7,FALSE) &amp; IF(Audit!#REF!=10,Audit!#REF!,"")</f>
        <v>#REF!</v>
      </c>
      <c r="AZ746" s="47" t="e">
        <f t="shared" si="354"/>
        <v>#REF!</v>
      </c>
      <c r="BA746" s="50" t="e">
        <f>VLOOKUP(Audit!#REF!,$V$3:$AE$12,8,FALSE)&amp; Audit!#REF! &amp; IF(Audit!#REF!=10,Audit!#REF!,"")</f>
        <v>#REF!</v>
      </c>
      <c r="BB746" s="50" t="e">
        <f>VLOOKUP(Audit!#REF!,$V$13:$AE$22,8,FALSE) &amp; IF(Audit!#REF!=10,Audit!#REF!,"")</f>
        <v>#REF!</v>
      </c>
      <c r="BC746" s="47" t="e">
        <f t="shared" si="355"/>
        <v>#REF!</v>
      </c>
      <c r="BD746" s="50" t="e">
        <f>VLOOKUP(Audit!#REF!,$V$3:$AE$12,9,FALSE)&amp; IF(Audit!#REF!=10,Audit!#REF!,"")</f>
        <v>#REF!</v>
      </c>
      <c r="BE746" s="50" t="e">
        <f>VLOOKUP(Audit!#REF!,$V$13:$AE$22,9,FALSE) &amp; IF(Audit!#REF!=10,Audit!#REF!,"") &amp; IF(Audit!#REF!&lt;&gt;1,U746,"")</f>
        <v>#REF!</v>
      </c>
      <c r="BF746" s="47" t="e">
        <f t="shared" si="356"/>
        <v>#REF!</v>
      </c>
      <c r="BG746" s="50" t="e">
        <f>VLOOKUP(Audit!#REF!,$V$3:$AE$12,10,FALSE) &amp; Audit!#REF! &amp; IF(Audit!#REF!=10,Audit!#REF!,"")</f>
        <v>#REF!</v>
      </c>
      <c r="BH746" s="50" t="e">
        <f>VLOOKUP(Audit!#REF!,$V$13:$AE$22,10,FALSE) &amp; IF(Audit!#REF!=10,Audit!#REF!,"") &amp; IF(Audit!#REF!&lt;&gt;1,U746,"")</f>
        <v>#REF!</v>
      </c>
      <c r="BI746" s="47" t="e">
        <f t="shared" si="357"/>
        <v>#REF!</v>
      </c>
      <c r="BJ746" s="48" t="str">
        <f t="shared" si="358"/>
        <v/>
      </c>
      <c r="BK746" s="48" t="str">
        <f t="shared" si="359"/>
        <v/>
      </c>
      <c r="BL746" s="48" t="str">
        <f t="shared" si="360"/>
        <v/>
      </c>
      <c r="BM746" s="48" t="str">
        <f t="shared" si="361"/>
        <v/>
      </c>
      <c r="BN746" s="48" t="str">
        <f t="shared" si="362"/>
        <v/>
      </c>
      <c r="BO746" s="48" t="str">
        <f t="shared" si="363"/>
        <v/>
      </c>
      <c r="BP746" s="48" t="str">
        <f t="shared" si="364"/>
        <v/>
      </c>
      <c r="BQ746" s="48" t="str">
        <f t="shared" si="365"/>
        <v/>
      </c>
      <c r="BR746" s="48" t="str">
        <f t="shared" si="366"/>
        <v/>
      </c>
      <c r="BS746" s="48" t="str">
        <f t="shared" si="367"/>
        <v/>
      </c>
      <c r="BT746" s="48" t="str">
        <f t="shared" si="368"/>
        <v/>
      </c>
      <c r="BU746" s="48" t="str">
        <f t="shared" si="369"/>
        <v/>
      </c>
    </row>
    <row r="747" spans="1:73">
      <c r="A747" s="10" t="e">
        <f>Audit!#REF!</f>
        <v>#REF!</v>
      </c>
      <c r="B747" s="10" t="e">
        <f t="shared" si="340"/>
        <v>#REF!</v>
      </c>
      <c r="C747" s="17" t="e">
        <f>VLOOKUP(Audit!#REF!,$V$3:$AE$12,2,FALSE) &amp; VLOOKUP(Audit!#REF!,$V$13:$AE$22,2,FALSE)&amp; IF(Audit!#REF!=10,Audit!#REF!&amp;Audit!#REF!,"")</f>
        <v>#REF!</v>
      </c>
      <c r="D747" s="17" t="e">
        <f>VLOOKUP(Audit!#REF!,$V$3:$AE$12,3,FALSE) &amp; VLOOKUP(Audit!#REF!,$V$13:$AE$22,3,FALSE) &amp;IF(Audit!#REF!=10,Audit!#REF!&amp;Audit!#REF!,"")</f>
        <v>#REF!</v>
      </c>
      <c r="E747" s="17" t="e">
        <f>VLOOKUP(Audit!#REF!,$V$3:$AE$12,4,FALSE)&amp; Audit!#REF! &amp; VLOOKUP(Audit!#REF!,$V$13:$AE$22,4,FALSE)&amp; IF(Audit!#REF!=10,Audit!#REF!&amp;Audit!#REF!,"")</f>
        <v>#REF!</v>
      </c>
      <c r="F747" s="17" t="e">
        <f>VLOOKUP(Audit!#REF!,$V$3:$AE$12,5,FALSE) &amp; VLOOKUP(Audit!#REF!,$V$13:$AE$22,5,FALSE)&amp; IF(Audit!#REF!=10,Audit!#REF!&amp;Audit!#REF!,"")</f>
        <v>#REF!</v>
      </c>
      <c r="G747" s="17" t="e">
        <f>VLOOKUP(Audit!#REF!,$V$3:$AE$12,6,FALSE) &amp; VLOOKUP(Audit!#REF!,$V$13:$AE$22,6,FALSE)&amp; IF(Audit!#REF!=10,Audit!#REF!&amp;Audit!#REF!,"")</f>
        <v>#REF!</v>
      </c>
      <c r="H747" s="17" t="e">
        <f>VLOOKUP(Audit!#REF!,$V$3:$AE$12,7,FALSE) &amp; VLOOKUP(Audit!#REF!,$V$13:$AE$22,7,FALSE)&amp;IF(Audit!#REF!=10,Audit!#REF!&amp;Audit!#REF!,"")</f>
        <v>#REF!</v>
      </c>
      <c r="I747" s="17" t="e">
        <f>VLOOKUP(Audit!#REF!,$V$3:$AE$12,8,FALSE) &amp; Audit!#REF! &amp; VLOOKUP(Audit!#REF!,$V$13:$AE$22,8,FALSE)&amp;IF(Audit!#REF!=10,Audit!#REF!&amp;Audit!#REF!,"")</f>
        <v>#REF!</v>
      </c>
      <c r="J747" s="17" t="e">
        <f>VLOOKUP(Audit!#REF!,$V$3:$AE$12,9,FALSE) &amp; VLOOKUP(Audit!#REF!,$V$13:$AE$22,9,FALSE) &amp; IF(Audit!#REF!=10,Audit!#REF!&amp;Audit!#REF!,"") &amp; IF(Audit!#REF!&lt;&gt;1,U747,"")</f>
        <v>#REF!</v>
      </c>
      <c r="K747" s="17" t="e">
        <f>VLOOKUP(Audit!#REF!,$V$3:$AE$12,10,FALSE) &amp; Audit!#REF! &amp; VLOOKUP(Audit!#REF!,$V$13:$AE$22,10,FALSE) &amp; IF(Audit!#REF!=10,Audit!#REF!&amp;Audit!#REF!,"") &amp; IF(Audit!#REF!&lt;&gt;1,U747,"")</f>
        <v>#REF!</v>
      </c>
      <c r="L747" s="10" t="e">
        <f>Audit!#REF!</f>
        <v>#REF!</v>
      </c>
      <c r="M747" s="10" t="e">
        <f t="shared" si="341"/>
        <v>#REF!</v>
      </c>
      <c r="N747" s="10" t="e">
        <f t="shared" si="342"/>
        <v>#REF!</v>
      </c>
      <c r="O747" s="10" t="e">
        <f t="shared" si="343"/>
        <v>#REF!</v>
      </c>
      <c r="P747" s="10" t="e">
        <f t="shared" si="344"/>
        <v>#REF!</v>
      </c>
      <c r="Q747" s="10" t="e">
        <f t="shared" si="345"/>
        <v>#REF!</v>
      </c>
      <c r="R747" s="10" t="e">
        <f t="shared" si="346"/>
        <v>#REF!</v>
      </c>
      <c r="S747" s="10" t="e">
        <f t="shared" si="347"/>
        <v>#REF!</v>
      </c>
      <c r="T747" s="10" t="e">
        <f t="shared" si="348"/>
        <v>#REF!</v>
      </c>
      <c r="U747" s="17" t="e">
        <f>IF(Audit!#REF!="","",VLOOKUP(Audit!#REF!,$W$26:$X$35,2,FALSE)) &amp; Audit!#REF! &amp; IF(Audit!#REF!="","",IF(Audit!#REF!&lt;=1.4,VLOOKUP(Audit!#REF!,$W$38:X792,2,FALSE),VLOOKUP(Audit!#REF!,$W$51:$X$61,2,FALSE))) &amp; IF(Audit!#REF!="","",VLOOKUP(Audit!#REF!,$Y$26:$Z$35,2,FALSE) &amp; Audit!#REF! &amp; IF(Audit!#REF!="","",IF(Audit!#REF!&lt;=1.4,VLOOKUP(Audit!#REF!,$Y$38:$Z$48,2,FALSE),VLOOKUP(Audit!#REF!,$Y$51:$Z$61,2,FALSE))))</f>
        <v>#REF!</v>
      </c>
      <c r="V747" s="21"/>
      <c r="AH747" s="49" t="e">
        <f>Audit!#REF!</f>
        <v>#REF!</v>
      </c>
      <c r="AI747" s="50" t="e">
        <f>VLOOKUP(Audit!#REF!,$V$3:$AE$12,2,FALSE)&amp; IF(Audit!#REF!=10,Audit!#REF!,"")</f>
        <v>#REF!</v>
      </c>
      <c r="AJ747" s="50" t="e">
        <f>VLOOKUP(Audit!#REF!,$V$13:$AE$22,2,FALSE)&amp; IF(Audit!#REF!=10,Audit!#REF!,"")</f>
        <v>#REF!</v>
      </c>
      <c r="AK747" s="47" t="e">
        <f t="shared" si="349"/>
        <v>#REF!</v>
      </c>
      <c r="AL747" s="50" t="e">
        <f>VLOOKUP(Audit!#REF!,$V$3:$AE$12,3,FALSE)&amp; IF(Audit!#REF!=10,Audit!#REF!,"")</f>
        <v>#REF!</v>
      </c>
      <c r="AM747" s="50" t="e">
        <f>VLOOKUP(Audit!#REF!,$V$13:$AE$22,3,FALSE)&amp; IF(Audit!#REF!=10,Audit!#REF!,"")</f>
        <v>#REF!</v>
      </c>
      <c r="AN747" s="47" t="e">
        <f t="shared" si="350"/>
        <v>#REF!</v>
      </c>
      <c r="AO747" s="50" t="e">
        <f>VLOOKUP(Audit!#REF!,$V$3:$AE$12,4,FALSE) &amp;  Audit!#REF! &amp; IF(Audit!#REF!=10,Audit!#REF!,"")</f>
        <v>#REF!</v>
      </c>
      <c r="AP747" s="50" t="e">
        <f>VLOOKUP(Audit!#REF!,$V$13:$AE$22,4,FALSE)&amp; IF(Audit!#REF!=10,Audit!#REF!,"")</f>
        <v>#REF!</v>
      </c>
      <c r="AQ747" s="47" t="e">
        <f t="shared" si="351"/>
        <v>#REF!</v>
      </c>
      <c r="AR747" s="50" t="e">
        <f>VLOOKUP(Audit!#REF!,$V$3:$AE$12,5,FALSE)&amp; IF(Audit!#REF!=10,Audit!#REF!,"")</f>
        <v>#REF!</v>
      </c>
      <c r="AS747" s="50" t="e">
        <f>VLOOKUP(Audit!#REF!,$V$13:$AE$22,5,FALSE)&amp; IF(Audit!#REF!=10,Audit!#REF!,"")</f>
        <v>#REF!</v>
      </c>
      <c r="AT747" s="47" t="e">
        <f t="shared" si="352"/>
        <v>#REF!</v>
      </c>
      <c r="AU747" s="50" t="e">
        <f>VLOOKUP(Audit!#REF!,$V$3:$AE$12,6,FALSE)&amp; IF(Audit!#REF!=10,Audit!#REF!,"")</f>
        <v>#REF!</v>
      </c>
      <c r="AV747" s="50" t="e">
        <f>VLOOKUP(Audit!#REF!,$V$13:$AE$22,6,FALSE)&amp; IF(Audit!#REF!=10,Audit!#REF!,"")</f>
        <v>#REF!</v>
      </c>
      <c r="AW747" s="47" t="e">
        <f t="shared" si="353"/>
        <v>#REF!</v>
      </c>
      <c r="AX747" s="50" t="e">
        <f>VLOOKUP(Audit!#REF!,$V$3:$AE$12,7,FALSE)&amp; IF(Audit!#REF!=10,Audit!#REF!,"")</f>
        <v>#REF!</v>
      </c>
      <c r="AY747" s="50" t="e">
        <f>VLOOKUP(Audit!#REF!,$V$13:$AE$22,7,FALSE) &amp; IF(Audit!#REF!=10,Audit!#REF!,"")</f>
        <v>#REF!</v>
      </c>
      <c r="AZ747" s="47" t="e">
        <f t="shared" si="354"/>
        <v>#REF!</v>
      </c>
      <c r="BA747" s="50" t="e">
        <f>VLOOKUP(Audit!#REF!,$V$3:$AE$12,8,FALSE)&amp; Audit!#REF! &amp; IF(Audit!#REF!=10,Audit!#REF!,"")</f>
        <v>#REF!</v>
      </c>
      <c r="BB747" s="50" t="e">
        <f>VLOOKUP(Audit!#REF!,$V$13:$AE$22,8,FALSE) &amp; IF(Audit!#REF!=10,Audit!#REF!,"")</f>
        <v>#REF!</v>
      </c>
      <c r="BC747" s="47" t="e">
        <f t="shared" si="355"/>
        <v>#REF!</v>
      </c>
      <c r="BD747" s="50" t="e">
        <f>VLOOKUP(Audit!#REF!,$V$3:$AE$12,9,FALSE)&amp; IF(Audit!#REF!=10,Audit!#REF!,"")</f>
        <v>#REF!</v>
      </c>
      <c r="BE747" s="50" t="e">
        <f>VLOOKUP(Audit!#REF!,$V$13:$AE$22,9,FALSE) &amp; IF(Audit!#REF!=10,Audit!#REF!,"") &amp; IF(Audit!#REF!&lt;&gt;1,U747,"")</f>
        <v>#REF!</v>
      </c>
      <c r="BF747" s="47" t="e">
        <f t="shared" si="356"/>
        <v>#REF!</v>
      </c>
      <c r="BG747" s="50" t="e">
        <f>VLOOKUP(Audit!#REF!,$V$3:$AE$12,10,FALSE) &amp; Audit!#REF! &amp; IF(Audit!#REF!=10,Audit!#REF!,"")</f>
        <v>#REF!</v>
      </c>
      <c r="BH747" s="50" t="e">
        <f>VLOOKUP(Audit!#REF!,$V$13:$AE$22,10,FALSE) &amp; IF(Audit!#REF!=10,Audit!#REF!,"") &amp; IF(Audit!#REF!&lt;&gt;1,U747,"")</f>
        <v>#REF!</v>
      </c>
      <c r="BI747" s="47" t="e">
        <f t="shared" si="357"/>
        <v>#REF!</v>
      </c>
      <c r="BJ747" s="48" t="str">
        <f t="shared" si="358"/>
        <v/>
      </c>
      <c r="BK747" s="48" t="str">
        <f t="shared" si="359"/>
        <v/>
      </c>
      <c r="BL747" s="48" t="str">
        <f t="shared" si="360"/>
        <v/>
      </c>
      <c r="BM747" s="48" t="str">
        <f t="shared" si="361"/>
        <v/>
      </c>
      <c r="BN747" s="48" t="str">
        <f t="shared" si="362"/>
        <v/>
      </c>
      <c r="BO747" s="48" t="str">
        <f t="shared" si="363"/>
        <v/>
      </c>
      <c r="BP747" s="48" t="str">
        <f t="shared" si="364"/>
        <v/>
      </c>
      <c r="BQ747" s="48" t="str">
        <f t="shared" si="365"/>
        <v/>
      </c>
      <c r="BR747" s="48" t="str">
        <f t="shared" si="366"/>
        <v/>
      </c>
      <c r="BS747" s="48" t="str">
        <f t="shared" si="367"/>
        <v/>
      </c>
      <c r="BT747" s="48" t="str">
        <f t="shared" si="368"/>
        <v/>
      </c>
      <c r="BU747" s="48" t="str">
        <f t="shared" si="369"/>
        <v/>
      </c>
    </row>
    <row r="748" spans="1:73">
      <c r="A748" s="10" t="e">
        <f>Audit!#REF!</f>
        <v>#REF!</v>
      </c>
      <c r="B748" s="10" t="e">
        <f t="shared" si="340"/>
        <v>#REF!</v>
      </c>
      <c r="C748" s="17" t="e">
        <f>VLOOKUP(Audit!#REF!,$V$3:$AE$12,2,FALSE) &amp; VLOOKUP(Audit!#REF!,$V$13:$AE$22,2,FALSE)&amp; IF(Audit!#REF!=10,Audit!#REF!&amp;Audit!#REF!,"")</f>
        <v>#REF!</v>
      </c>
      <c r="D748" s="17" t="e">
        <f>VLOOKUP(Audit!#REF!,$V$3:$AE$12,3,FALSE) &amp; VLOOKUP(Audit!#REF!,$V$13:$AE$22,3,FALSE) &amp;IF(Audit!#REF!=10,Audit!#REF!&amp;Audit!#REF!,"")</f>
        <v>#REF!</v>
      </c>
      <c r="E748" s="17" t="e">
        <f>VLOOKUP(Audit!#REF!,$V$3:$AE$12,4,FALSE)&amp; Audit!#REF! &amp; VLOOKUP(Audit!#REF!,$V$13:$AE$22,4,FALSE)&amp; IF(Audit!#REF!=10,Audit!#REF!&amp;Audit!#REF!,"")</f>
        <v>#REF!</v>
      </c>
      <c r="F748" s="17" t="e">
        <f>VLOOKUP(Audit!#REF!,$V$3:$AE$12,5,FALSE) &amp; VLOOKUP(Audit!#REF!,$V$13:$AE$22,5,FALSE)&amp; IF(Audit!#REF!=10,Audit!#REF!&amp;Audit!#REF!,"")</f>
        <v>#REF!</v>
      </c>
      <c r="G748" s="17" t="e">
        <f>VLOOKUP(Audit!#REF!,$V$3:$AE$12,6,FALSE) &amp; VLOOKUP(Audit!#REF!,$V$13:$AE$22,6,FALSE)&amp; IF(Audit!#REF!=10,Audit!#REF!&amp;Audit!#REF!,"")</f>
        <v>#REF!</v>
      </c>
      <c r="H748" s="17" t="e">
        <f>VLOOKUP(Audit!#REF!,$V$3:$AE$12,7,FALSE) &amp; VLOOKUP(Audit!#REF!,$V$13:$AE$22,7,FALSE)&amp;IF(Audit!#REF!=10,Audit!#REF!&amp;Audit!#REF!,"")</f>
        <v>#REF!</v>
      </c>
      <c r="I748" s="17" t="e">
        <f>VLOOKUP(Audit!#REF!,$V$3:$AE$12,8,FALSE) &amp; Audit!#REF! &amp; VLOOKUP(Audit!#REF!,$V$13:$AE$22,8,FALSE)&amp;IF(Audit!#REF!=10,Audit!#REF!&amp;Audit!#REF!,"")</f>
        <v>#REF!</v>
      </c>
      <c r="J748" s="17" t="e">
        <f>VLOOKUP(Audit!#REF!,$V$3:$AE$12,9,FALSE) &amp; VLOOKUP(Audit!#REF!,$V$13:$AE$22,9,FALSE) &amp; IF(Audit!#REF!=10,Audit!#REF!&amp;Audit!#REF!,"") &amp; IF(Audit!#REF!&lt;&gt;1,U748,"")</f>
        <v>#REF!</v>
      </c>
      <c r="K748" s="17" t="e">
        <f>VLOOKUP(Audit!#REF!,$V$3:$AE$12,10,FALSE) &amp; Audit!#REF! &amp; VLOOKUP(Audit!#REF!,$V$13:$AE$22,10,FALSE) &amp; IF(Audit!#REF!=10,Audit!#REF!&amp;Audit!#REF!,"") &amp; IF(Audit!#REF!&lt;&gt;1,U748,"")</f>
        <v>#REF!</v>
      </c>
      <c r="L748" s="10" t="e">
        <f>Audit!#REF!</f>
        <v>#REF!</v>
      </c>
      <c r="M748" s="10" t="e">
        <f t="shared" si="341"/>
        <v>#REF!</v>
      </c>
      <c r="N748" s="10" t="e">
        <f t="shared" si="342"/>
        <v>#REF!</v>
      </c>
      <c r="O748" s="10" t="e">
        <f t="shared" si="343"/>
        <v>#REF!</v>
      </c>
      <c r="P748" s="10" t="e">
        <f t="shared" si="344"/>
        <v>#REF!</v>
      </c>
      <c r="Q748" s="10" t="e">
        <f t="shared" si="345"/>
        <v>#REF!</v>
      </c>
      <c r="R748" s="10" t="e">
        <f t="shared" si="346"/>
        <v>#REF!</v>
      </c>
      <c r="S748" s="10" t="e">
        <f t="shared" si="347"/>
        <v>#REF!</v>
      </c>
      <c r="T748" s="10" t="e">
        <f t="shared" si="348"/>
        <v>#REF!</v>
      </c>
      <c r="U748" s="17" t="e">
        <f>IF(Audit!#REF!="","",VLOOKUP(Audit!#REF!,$W$26:$X$35,2,FALSE)) &amp; Audit!#REF! &amp; IF(Audit!#REF!="","",IF(Audit!#REF!&lt;=1.4,VLOOKUP(Audit!#REF!,$W$38:X793,2,FALSE),VLOOKUP(Audit!#REF!,$W$51:$X$61,2,FALSE))) &amp; IF(Audit!#REF!="","",VLOOKUP(Audit!#REF!,$Y$26:$Z$35,2,FALSE) &amp; Audit!#REF! &amp; IF(Audit!#REF!="","",IF(Audit!#REF!&lt;=1.4,VLOOKUP(Audit!#REF!,$Y$38:$Z$48,2,FALSE),VLOOKUP(Audit!#REF!,$Y$51:$Z$61,2,FALSE))))</f>
        <v>#REF!</v>
      </c>
      <c r="V748" s="21"/>
      <c r="AH748" s="49" t="e">
        <f>Audit!#REF!</f>
        <v>#REF!</v>
      </c>
      <c r="AI748" s="50" t="e">
        <f>VLOOKUP(Audit!#REF!,$V$3:$AE$12,2,FALSE)&amp; IF(Audit!#REF!=10,Audit!#REF!,"")</f>
        <v>#REF!</v>
      </c>
      <c r="AJ748" s="50" t="e">
        <f>VLOOKUP(Audit!#REF!,$V$13:$AE$22,2,FALSE)&amp; IF(Audit!#REF!=10,Audit!#REF!,"")</f>
        <v>#REF!</v>
      </c>
      <c r="AK748" s="47" t="e">
        <f t="shared" si="349"/>
        <v>#REF!</v>
      </c>
      <c r="AL748" s="50" t="e">
        <f>VLOOKUP(Audit!#REF!,$V$3:$AE$12,3,FALSE)&amp; IF(Audit!#REF!=10,Audit!#REF!,"")</f>
        <v>#REF!</v>
      </c>
      <c r="AM748" s="50" t="e">
        <f>VLOOKUP(Audit!#REF!,$V$13:$AE$22,3,FALSE)&amp; IF(Audit!#REF!=10,Audit!#REF!,"")</f>
        <v>#REF!</v>
      </c>
      <c r="AN748" s="47" t="e">
        <f t="shared" si="350"/>
        <v>#REF!</v>
      </c>
      <c r="AO748" s="50" t="e">
        <f>VLOOKUP(Audit!#REF!,$V$3:$AE$12,4,FALSE) &amp;  Audit!#REF! &amp; IF(Audit!#REF!=10,Audit!#REF!,"")</f>
        <v>#REF!</v>
      </c>
      <c r="AP748" s="50" t="e">
        <f>VLOOKUP(Audit!#REF!,$V$13:$AE$22,4,FALSE)&amp; IF(Audit!#REF!=10,Audit!#REF!,"")</f>
        <v>#REF!</v>
      </c>
      <c r="AQ748" s="47" t="e">
        <f t="shared" si="351"/>
        <v>#REF!</v>
      </c>
      <c r="AR748" s="50" t="e">
        <f>VLOOKUP(Audit!#REF!,$V$3:$AE$12,5,FALSE)&amp; IF(Audit!#REF!=10,Audit!#REF!,"")</f>
        <v>#REF!</v>
      </c>
      <c r="AS748" s="50" t="e">
        <f>VLOOKUP(Audit!#REF!,$V$13:$AE$22,5,FALSE)&amp; IF(Audit!#REF!=10,Audit!#REF!,"")</f>
        <v>#REF!</v>
      </c>
      <c r="AT748" s="47" t="e">
        <f t="shared" si="352"/>
        <v>#REF!</v>
      </c>
      <c r="AU748" s="50" t="e">
        <f>VLOOKUP(Audit!#REF!,$V$3:$AE$12,6,FALSE)&amp; IF(Audit!#REF!=10,Audit!#REF!,"")</f>
        <v>#REF!</v>
      </c>
      <c r="AV748" s="50" t="e">
        <f>VLOOKUP(Audit!#REF!,$V$13:$AE$22,6,FALSE)&amp; IF(Audit!#REF!=10,Audit!#REF!,"")</f>
        <v>#REF!</v>
      </c>
      <c r="AW748" s="47" t="e">
        <f t="shared" si="353"/>
        <v>#REF!</v>
      </c>
      <c r="AX748" s="50" t="e">
        <f>VLOOKUP(Audit!#REF!,$V$3:$AE$12,7,FALSE)&amp; IF(Audit!#REF!=10,Audit!#REF!,"")</f>
        <v>#REF!</v>
      </c>
      <c r="AY748" s="50" t="e">
        <f>VLOOKUP(Audit!#REF!,$V$13:$AE$22,7,FALSE) &amp; IF(Audit!#REF!=10,Audit!#REF!,"")</f>
        <v>#REF!</v>
      </c>
      <c r="AZ748" s="47" t="e">
        <f t="shared" si="354"/>
        <v>#REF!</v>
      </c>
      <c r="BA748" s="50" t="e">
        <f>VLOOKUP(Audit!#REF!,$V$3:$AE$12,8,FALSE)&amp; Audit!#REF! &amp; IF(Audit!#REF!=10,Audit!#REF!,"")</f>
        <v>#REF!</v>
      </c>
      <c r="BB748" s="50" t="e">
        <f>VLOOKUP(Audit!#REF!,$V$13:$AE$22,8,FALSE) &amp; IF(Audit!#REF!=10,Audit!#REF!,"")</f>
        <v>#REF!</v>
      </c>
      <c r="BC748" s="47" t="e">
        <f t="shared" si="355"/>
        <v>#REF!</v>
      </c>
      <c r="BD748" s="50" t="e">
        <f>VLOOKUP(Audit!#REF!,$V$3:$AE$12,9,FALSE)&amp; IF(Audit!#REF!=10,Audit!#REF!,"")</f>
        <v>#REF!</v>
      </c>
      <c r="BE748" s="50" t="e">
        <f>VLOOKUP(Audit!#REF!,$V$13:$AE$22,9,FALSE) &amp; IF(Audit!#REF!=10,Audit!#REF!,"") &amp; IF(Audit!#REF!&lt;&gt;1,U748,"")</f>
        <v>#REF!</v>
      </c>
      <c r="BF748" s="47" t="e">
        <f t="shared" si="356"/>
        <v>#REF!</v>
      </c>
      <c r="BG748" s="50" t="e">
        <f>VLOOKUP(Audit!#REF!,$V$3:$AE$12,10,FALSE) &amp; Audit!#REF! &amp; IF(Audit!#REF!=10,Audit!#REF!,"")</f>
        <v>#REF!</v>
      </c>
      <c r="BH748" s="50" t="e">
        <f>VLOOKUP(Audit!#REF!,$V$13:$AE$22,10,FALSE) &amp; IF(Audit!#REF!=10,Audit!#REF!,"") &amp; IF(Audit!#REF!&lt;&gt;1,U748,"")</f>
        <v>#REF!</v>
      </c>
      <c r="BI748" s="47" t="e">
        <f t="shared" si="357"/>
        <v>#REF!</v>
      </c>
      <c r="BJ748" s="48" t="str">
        <f t="shared" si="358"/>
        <v/>
      </c>
      <c r="BK748" s="48" t="str">
        <f t="shared" si="359"/>
        <v/>
      </c>
      <c r="BL748" s="48" t="str">
        <f t="shared" si="360"/>
        <v/>
      </c>
      <c r="BM748" s="48" t="str">
        <f t="shared" si="361"/>
        <v/>
      </c>
      <c r="BN748" s="48" t="str">
        <f t="shared" si="362"/>
        <v/>
      </c>
      <c r="BO748" s="48" t="str">
        <f t="shared" si="363"/>
        <v/>
      </c>
      <c r="BP748" s="48" t="str">
        <f t="shared" si="364"/>
        <v/>
      </c>
      <c r="BQ748" s="48" t="str">
        <f t="shared" si="365"/>
        <v/>
      </c>
      <c r="BR748" s="48" t="str">
        <f t="shared" si="366"/>
        <v/>
      </c>
      <c r="BS748" s="48" t="str">
        <f t="shared" si="367"/>
        <v/>
      </c>
      <c r="BT748" s="48" t="str">
        <f t="shared" si="368"/>
        <v/>
      </c>
      <c r="BU748" s="48" t="str">
        <f t="shared" si="369"/>
        <v/>
      </c>
    </row>
    <row r="749" spans="1:73">
      <c r="A749" s="10" t="e">
        <f>Audit!#REF!</f>
        <v>#REF!</v>
      </c>
      <c r="B749" s="10" t="e">
        <f t="shared" si="340"/>
        <v>#REF!</v>
      </c>
      <c r="C749" s="17" t="e">
        <f>VLOOKUP(Audit!#REF!,$V$3:$AE$12,2,FALSE) &amp; VLOOKUP(Audit!#REF!,$V$13:$AE$22,2,FALSE)&amp; IF(Audit!#REF!=10,Audit!#REF!&amp;Audit!#REF!,"")</f>
        <v>#REF!</v>
      </c>
      <c r="D749" s="17" t="e">
        <f>VLOOKUP(Audit!#REF!,$V$3:$AE$12,3,FALSE) &amp; VLOOKUP(Audit!#REF!,$V$13:$AE$22,3,FALSE) &amp;IF(Audit!#REF!=10,Audit!#REF!&amp;Audit!#REF!,"")</f>
        <v>#REF!</v>
      </c>
      <c r="E749" s="17" t="e">
        <f>VLOOKUP(Audit!#REF!,$V$3:$AE$12,4,FALSE)&amp; Audit!#REF! &amp; VLOOKUP(Audit!#REF!,$V$13:$AE$22,4,FALSE)&amp; IF(Audit!#REF!=10,Audit!#REF!&amp;Audit!#REF!,"")</f>
        <v>#REF!</v>
      </c>
      <c r="F749" s="17" t="e">
        <f>VLOOKUP(Audit!#REF!,$V$3:$AE$12,5,FALSE) &amp; VLOOKUP(Audit!#REF!,$V$13:$AE$22,5,FALSE)&amp; IF(Audit!#REF!=10,Audit!#REF!&amp;Audit!#REF!,"")</f>
        <v>#REF!</v>
      </c>
      <c r="G749" s="17" t="e">
        <f>VLOOKUP(Audit!#REF!,$V$3:$AE$12,6,FALSE) &amp; VLOOKUP(Audit!#REF!,$V$13:$AE$22,6,FALSE)&amp; IF(Audit!#REF!=10,Audit!#REF!&amp;Audit!#REF!,"")</f>
        <v>#REF!</v>
      </c>
      <c r="H749" s="17" t="e">
        <f>VLOOKUP(Audit!#REF!,$V$3:$AE$12,7,FALSE) &amp; VLOOKUP(Audit!#REF!,$V$13:$AE$22,7,FALSE)&amp;IF(Audit!#REF!=10,Audit!#REF!&amp;Audit!#REF!,"")</f>
        <v>#REF!</v>
      </c>
      <c r="I749" s="17" t="e">
        <f>VLOOKUP(Audit!#REF!,$V$3:$AE$12,8,FALSE) &amp; Audit!#REF! &amp; VLOOKUP(Audit!#REF!,$V$13:$AE$22,8,FALSE)&amp;IF(Audit!#REF!=10,Audit!#REF!&amp;Audit!#REF!,"")</f>
        <v>#REF!</v>
      </c>
      <c r="J749" s="17" t="e">
        <f>VLOOKUP(Audit!#REF!,$V$3:$AE$12,9,FALSE) &amp; VLOOKUP(Audit!#REF!,$V$13:$AE$22,9,FALSE) &amp; IF(Audit!#REF!=10,Audit!#REF!&amp;Audit!#REF!,"") &amp; IF(Audit!#REF!&lt;&gt;1,U749,"")</f>
        <v>#REF!</v>
      </c>
      <c r="K749" s="17" t="e">
        <f>VLOOKUP(Audit!#REF!,$V$3:$AE$12,10,FALSE) &amp; Audit!#REF! &amp; VLOOKUP(Audit!#REF!,$V$13:$AE$22,10,FALSE) &amp; IF(Audit!#REF!=10,Audit!#REF!&amp;Audit!#REF!,"") &amp; IF(Audit!#REF!&lt;&gt;1,U749,"")</f>
        <v>#REF!</v>
      </c>
      <c r="L749" s="10" t="e">
        <f>Audit!#REF!</f>
        <v>#REF!</v>
      </c>
      <c r="M749" s="10" t="e">
        <f t="shared" si="341"/>
        <v>#REF!</v>
      </c>
      <c r="N749" s="10" t="e">
        <f t="shared" si="342"/>
        <v>#REF!</v>
      </c>
      <c r="O749" s="10" t="e">
        <f t="shared" si="343"/>
        <v>#REF!</v>
      </c>
      <c r="P749" s="10" t="e">
        <f t="shared" si="344"/>
        <v>#REF!</v>
      </c>
      <c r="Q749" s="10" t="e">
        <f t="shared" si="345"/>
        <v>#REF!</v>
      </c>
      <c r="R749" s="10" t="e">
        <f t="shared" si="346"/>
        <v>#REF!</v>
      </c>
      <c r="S749" s="10" t="e">
        <f t="shared" si="347"/>
        <v>#REF!</v>
      </c>
      <c r="T749" s="10" t="e">
        <f t="shared" si="348"/>
        <v>#REF!</v>
      </c>
      <c r="U749" s="17" t="e">
        <f>IF(Audit!#REF!="","",VLOOKUP(Audit!#REF!,$W$26:$X$35,2,FALSE)) &amp; Audit!#REF! &amp; IF(Audit!#REF!="","",IF(Audit!#REF!&lt;=1.4,VLOOKUP(Audit!#REF!,$W$38:X794,2,FALSE),VLOOKUP(Audit!#REF!,$W$51:$X$61,2,FALSE))) &amp; IF(Audit!#REF!="","",VLOOKUP(Audit!#REF!,$Y$26:$Z$35,2,FALSE) &amp; Audit!#REF! &amp; IF(Audit!#REF!="","",IF(Audit!#REF!&lt;=1.4,VLOOKUP(Audit!#REF!,$Y$38:$Z$48,2,FALSE),VLOOKUP(Audit!#REF!,$Y$51:$Z$61,2,FALSE))))</f>
        <v>#REF!</v>
      </c>
      <c r="V749" s="21"/>
      <c r="AH749" s="49" t="e">
        <f>Audit!#REF!</f>
        <v>#REF!</v>
      </c>
      <c r="AI749" s="50" t="e">
        <f>VLOOKUP(Audit!#REF!,$V$3:$AE$12,2,FALSE)&amp; IF(Audit!#REF!=10,Audit!#REF!,"")</f>
        <v>#REF!</v>
      </c>
      <c r="AJ749" s="50" t="e">
        <f>VLOOKUP(Audit!#REF!,$V$13:$AE$22,2,FALSE)&amp; IF(Audit!#REF!=10,Audit!#REF!,"")</f>
        <v>#REF!</v>
      </c>
      <c r="AK749" s="47" t="e">
        <f t="shared" si="349"/>
        <v>#REF!</v>
      </c>
      <c r="AL749" s="50" t="e">
        <f>VLOOKUP(Audit!#REF!,$V$3:$AE$12,3,FALSE)&amp; IF(Audit!#REF!=10,Audit!#REF!,"")</f>
        <v>#REF!</v>
      </c>
      <c r="AM749" s="50" t="e">
        <f>VLOOKUP(Audit!#REF!,$V$13:$AE$22,3,FALSE)&amp; IF(Audit!#REF!=10,Audit!#REF!,"")</f>
        <v>#REF!</v>
      </c>
      <c r="AN749" s="47" t="e">
        <f t="shared" si="350"/>
        <v>#REF!</v>
      </c>
      <c r="AO749" s="50" t="e">
        <f>VLOOKUP(Audit!#REF!,$V$3:$AE$12,4,FALSE) &amp;  Audit!#REF! &amp; IF(Audit!#REF!=10,Audit!#REF!,"")</f>
        <v>#REF!</v>
      </c>
      <c r="AP749" s="50" t="e">
        <f>VLOOKUP(Audit!#REF!,$V$13:$AE$22,4,FALSE)&amp; IF(Audit!#REF!=10,Audit!#REF!,"")</f>
        <v>#REF!</v>
      </c>
      <c r="AQ749" s="47" t="e">
        <f t="shared" si="351"/>
        <v>#REF!</v>
      </c>
      <c r="AR749" s="50" t="e">
        <f>VLOOKUP(Audit!#REF!,$V$3:$AE$12,5,FALSE)&amp; IF(Audit!#REF!=10,Audit!#REF!,"")</f>
        <v>#REF!</v>
      </c>
      <c r="AS749" s="50" t="e">
        <f>VLOOKUP(Audit!#REF!,$V$13:$AE$22,5,FALSE)&amp; IF(Audit!#REF!=10,Audit!#REF!,"")</f>
        <v>#REF!</v>
      </c>
      <c r="AT749" s="47" t="e">
        <f t="shared" si="352"/>
        <v>#REF!</v>
      </c>
      <c r="AU749" s="50" t="e">
        <f>VLOOKUP(Audit!#REF!,$V$3:$AE$12,6,FALSE)&amp; IF(Audit!#REF!=10,Audit!#REF!,"")</f>
        <v>#REF!</v>
      </c>
      <c r="AV749" s="50" t="e">
        <f>VLOOKUP(Audit!#REF!,$V$13:$AE$22,6,FALSE)&amp; IF(Audit!#REF!=10,Audit!#REF!,"")</f>
        <v>#REF!</v>
      </c>
      <c r="AW749" s="47" t="e">
        <f t="shared" si="353"/>
        <v>#REF!</v>
      </c>
      <c r="AX749" s="50" t="e">
        <f>VLOOKUP(Audit!#REF!,$V$3:$AE$12,7,FALSE)&amp; IF(Audit!#REF!=10,Audit!#REF!,"")</f>
        <v>#REF!</v>
      </c>
      <c r="AY749" s="50" t="e">
        <f>VLOOKUP(Audit!#REF!,$V$13:$AE$22,7,FALSE) &amp; IF(Audit!#REF!=10,Audit!#REF!,"")</f>
        <v>#REF!</v>
      </c>
      <c r="AZ749" s="47" t="e">
        <f t="shared" si="354"/>
        <v>#REF!</v>
      </c>
      <c r="BA749" s="50" t="e">
        <f>VLOOKUP(Audit!#REF!,$V$3:$AE$12,8,FALSE)&amp; Audit!#REF! &amp; IF(Audit!#REF!=10,Audit!#REF!,"")</f>
        <v>#REF!</v>
      </c>
      <c r="BB749" s="50" t="e">
        <f>VLOOKUP(Audit!#REF!,$V$13:$AE$22,8,FALSE) &amp; IF(Audit!#REF!=10,Audit!#REF!,"")</f>
        <v>#REF!</v>
      </c>
      <c r="BC749" s="47" t="e">
        <f t="shared" si="355"/>
        <v>#REF!</v>
      </c>
      <c r="BD749" s="50" t="e">
        <f>VLOOKUP(Audit!#REF!,$V$3:$AE$12,9,FALSE)&amp; IF(Audit!#REF!=10,Audit!#REF!,"")</f>
        <v>#REF!</v>
      </c>
      <c r="BE749" s="50" t="e">
        <f>VLOOKUP(Audit!#REF!,$V$13:$AE$22,9,FALSE) &amp; IF(Audit!#REF!=10,Audit!#REF!,"") &amp; IF(Audit!#REF!&lt;&gt;1,U749,"")</f>
        <v>#REF!</v>
      </c>
      <c r="BF749" s="47" t="e">
        <f t="shared" si="356"/>
        <v>#REF!</v>
      </c>
      <c r="BG749" s="50" t="e">
        <f>VLOOKUP(Audit!#REF!,$V$3:$AE$12,10,FALSE) &amp; Audit!#REF! &amp; IF(Audit!#REF!=10,Audit!#REF!,"")</f>
        <v>#REF!</v>
      </c>
      <c r="BH749" s="50" t="e">
        <f>VLOOKUP(Audit!#REF!,$V$13:$AE$22,10,FALSE) &amp; IF(Audit!#REF!=10,Audit!#REF!,"") &amp; IF(Audit!#REF!&lt;&gt;1,U749,"")</f>
        <v>#REF!</v>
      </c>
      <c r="BI749" s="47" t="e">
        <f t="shared" si="357"/>
        <v>#REF!</v>
      </c>
      <c r="BJ749" s="48" t="str">
        <f t="shared" si="358"/>
        <v/>
      </c>
      <c r="BK749" s="48" t="str">
        <f t="shared" si="359"/>
        <v/>
      </c>
      <c r="BL749" s="48" t="str">
        <f t="shared" si="360"/>
        <v/>
      </c>
      <c r="BM749" s="48" t="str">
        <f t="shared" si="361"/>
        <v/>
      </c>
      <c r="BN749" s="48" t="str">
        <f t="shared" si="362"/>
        <v/>
      </c>
      <c r="BO749" s="48" t="str">
        <f t="shared" si="363"/>
        <v/>
      </c>
      <c r="BP749" s="48" t="str">
        <f t="shared" si="364"/>
        <v/>
      </c>
      <c r="BQ749" s="48" t="str">
        <f t="shared" si="365"/>
        <v/>
      </c>
      <c r="BR749" s="48" t="str">
        <f t="shared" si="366"/>
        <v/>
      </c>
      <c r="BS749" s="48" t="str">
        <f t="shared" si="367"/>
        <v/>
      </c>
      <c r="BT749" s="48" t="str">
        <f t="shared" si="368"/>
        <v/>
      </c>
      <c r="BU749" s="48" t="str">
        <f t="shared" si="369"/>
        <v/>
      </c>
    </row>
    <row r="750" spans="1:73">
      <c r="A750" s="10" t="e">
        <f>Audit!#REF!</f>
        <v>#REF!</v>
      </c>
      <c r="B750" s="10" t="e">
        <f t="shared" si="340"/>
        <v>#REF!</v>
      </c>
      <c r="C750" s="17" t="e">
        <f>VLOOKUP(Audit!#REF!,$V$3:$AE$12,2,FALSE) &amp; VLOOKUP(Audit!#REF!,$V$13:$AE$22,2,FALSE)&amp; IF(Audit!#REF!=10,Audit!#REF!&amp;Audit!#REF!,"")</f>
        <v>#REF!</v>
      </c>
      <c r="D750" s="17" t="e">
        <f>VLOOKUP(Audit!#REF!,$V$3:$AE$12,3,FALSE) &amp; VLOOKUP(Audit!#REF!,$V$13:$AE$22,3,FALSE) &amp;IF(Audit!#REF!=10,Audit!#REF!&amp;Audit!#REF!,"")</f>
        <v>#REF!</v>
      </c>
      <c r="E750" s="17" t="e">
        <f>VLOOKUP(Audit!#REF!,$V$3:$AE$12,4,FALSE)&amp; Audit!#REF! &amp; VLOOKUP(Audit!#REF!,$V$13:$AE$22,4,FALSE)&amp; IF(Audit!#REF!=10,Audit!#REF!&amp;Audit!#REF!,"")</f>
        <v>#REF!</v>
      </c>
      <c r="F750" s="17" t="e">
        <f>VLOOKUP(Audit!#REF!,$V$3:$AE$12,5,FALSE) &amp; VLOOKUP(Audit!#REF!,$V$13:$AE$22,5,FALSE)&amp; IF(Audit!#REF!=10,Audit!#REF!&amp;Audit!#REF!,"")</f>
        <v>#REF!</v>
      </c>
      <c r="G750" s="17" t="e">
        <f>VLOOKUP(Audit!#REF!,$V$3:$AE$12,6,FALSE) &amp; VLOOKUP(Audit!#REF!,$V$13:$AE$22,6,FALSE)&amp; IF(Audit!#REF!=10,Audit!#REF!&amp;Audit!#REF!,"")</f>
        <v>#REF!</v>
      </c>
      <c r="H750" s="17" t="e">
        <f>VLOOKUP(Audit!#REF!,$V$3:$AE$12,7,FALSE) &amp; VLOOKUP(Audit!#REF!,$V$13:$AE$22,7,FALSE)&amp;IF(Audit!#REF!=10,Audit!#REF!&amp;Audit!#REF!,"")</f>
        <v>#REF!</v>
      </c>
      <c r="I750" s="17" t="e">
        <f>VLOOKUP(Audit!#REF!,$V$3:$AE$12,8,FALSE) &amp; Audit!#REF! &amp; VLOOKUP(Audit!#REF!,$V$13:$AE$22,8,FALSE)&amp;IF(Audit!#REF!=10,Audit!#REF!&amp;Audit!#REF!,"")</f>
        <v>#REF!</v>
      </c>
      <c r="J750" s="17" t="e">
        <f>VLOOKUP(Audit!#REF!,$V$3:$AE$12,9,FALSE) &amp; VLOOKUP(Audit!#REF!,$V$13:$AE$22,9,FALSE) &amp; IF(Audit!#REF!=10,Audit!#REF!&amp;Audit!#REF!,"") &amp; IF(Audit!#REF!&lt;&gt;1,U750,"")</f>
        <v>#REF!</v>
      </c>
      <c r="K750" s="17" t="e">
        <f>VLOOKUP(Audit!#REF!,$V$3:$AE$12,10,FALSE) &amp; Audit!#REF! &amp; VLOOKUP(Audit!#REF!,$V$13:$AE$22,10,FALSE) &amp; IF(Audit!#REF!=10,Audit!#REF!&amp;Audit!#REF!,"") &amp; IF(Audit!#REF!&lt;&gt;1,U750,"")</f>
        <v>#REF!</v>
      </c>
      <c r="L750" s="10" t="e">
        <f>Audit!#REF!</f>
        <v>#REF!</v>
      </c>
      <c r="M750" s="10" t="e">
        <f t="shared" si="341"/>
        <v>#REF!</v>
      </c>
      <c r="N750" s="10" t="e">
        <f t="shared" si="342"/>
        <v>#REF!</v>
      </c>
      <c r="O750" s="10" t="e">
        <f t="shared" si="343"/>
        <v>#REF!</v>
      </c>
      <c r="P750" s="10" t="e">
        <f t="shared" si="344"/>
        <v>#REF!</v>
      </c>
      <c r="Q750" s="10" t="e">
        <f t="shared" si="345"/>
        <v>#REF!</v>
      </c>
      <c r="R750" s="10" t="e">
        <f t="shared" si="346"/>
        <v>#REF!</v>
      </c>
      <c r="S750" s="10" t="e">
        <f t="shared" si="347"/>
        <v>#REF!</v>
      </c>
      <c r="T750" s="10" t="e">
        <f t="shared" si="348"/>
        <v>#REF!</v>
      </c>
      <c r="U750" s="17" t="e">
        <f>IF(Audit!#REF!="","",VLOOKUP(Audit!#REF!,$W$26:$X$35,2,FALSE)) &amp; Audit!#REF! &amp; IF(Audit!#REF!="","",IF(Audit!#REF!&lt;=1.4,VLOOKUP(Audit!#REF!,$W$38:X795,2,FALSE),VLOOKUP(Audit!#REF!,$W$51:$X$61,2,FALSE))) &amp; IF(Audit!#REF!="","",VLOOKUP(Audit!#REF!,$Y$26:$Z$35,2,FALSE) &amp; Audit!#REF! &amp; IF(Audit!#REF!="","",IF(Audit!#REF!&lt;=1.4,VLOOKUP(Audit!#REF!,$Y$38:$Z$48,2,FALSE),VLOOKUP(Audit!#REF!,$Y$51:$Z$61,2,FALSE))))</f>
        <v>#REF!</v>
      </c>
      <c r="V750" s="21"/>
      <c r="AH750" s="49" t="e">
        <f>Audit!#REF!</f>
        <v>#REF!</v>
      </c>
      <c r="AI750" s="50" t="e">
        <f>VLOOKUP(Audit!#REF!,$V$3:$AE$12,2,FALSE)&amp; IF(Audit!#REF!=10,Audit!#REF!,"")</f>
        <v>#REF!</v>
      </c>
      <c r="AJ750" s="50" t="e">
        <f>VLOOKUP(Audit!#REF!,$V$13:$AE$22,2,FALSE)&amp; IF(Audit!#REF!=10,Audit!#REF!,"")</f>
        <v>#REF!</v>
      </c>
      <c r="AK750" s="47" t="e">
        <f t="shared" si="349"/>
        <v>#REF!</v>
      </c>
      <c r="AL750" s="50" t="e">
        <f>VLOOKUP(Audit!#REF!,$V$3:$AE$12,3,FALSE)&amp; IF(Audit!#REF!=10,Audit!#REF!,"")</f>
        <v>#REF!</v>
      </c>
      <c r="AM750" s="50" t="e">
        <f>VLOOKUP(Audit!#REF!,$V$13:$AE$22,3,FALSE)&amp; IF(Audit!#REF!=10,Audit!#REF!,"")</f>
        <v>#REF!</v>
      </c>
      <c r="AN750" s="47" t="e">
        <f t="shared" si="350"/>
        <v>#REF!</v>
      </c>
      <c r="AO750" s="50" t="e">
        <f>VLOOKUP(Audit!#REF!,$V$3:$AE$12,4,FALSE) &amp;  Audit!#REF! &amp; IF(Audit!#REF!=10,Audit!#REF!,"")</f>
        <v>#REF!</v>
      </c>
      <c r="AP750" s="50" t="e">
        <f>VLOOKUP(Audit!#REF!,$V$13:$AE$22,4,FALSE)&amp; IF(Audit!#REF!=10,Audit!#REF!,"")</f>
        <v>#REF!</v>
      </c>
      <c r="AQ750" s="47" t="e">
        <f t="shared" si="351"/>
        <v>#REF!</v>
      </c>
      <c r="AR750" s="50" t="e">
        <f>VLOOKUP(Audit!#REF!,$V$3:$AE$12,5,FALSE)&amp; IF(Audit!#REF!=10,Audit!#REF!,"")</f>
        <v>#REF!</v>
      </c>
      <c r="AS750" s="50" t="e">
        <f>VLOOKUP(Audit!#REF!,$V$13:$AE$22,5,FALSE)&amp; IF(Audit!#REF!=10,Audit!#REF!,"")</f>
        <v>#REF!</v>
      </c>
      <c r="AT750" s="47" t="e">
        <f t="shared" si="352"/>
        <v>#REF!</v>
      </c>
      <c r="AU750" s="50" t="e">
        <f>VLOOKUP(Audit!#REF!,$V$3:$AE$12,6,FALSE)&amp; IF(Audit!#REF!=10,Audit!#REF!,"")</f>
        <v>#REF!</v>
      </c>
      <c r="AV750" s="50" t="e">
        <f>VLOOKUP(Audit!#REF!,$V$13:$AE$22,6,FALSE)&amp; IF(Audit!#REF!=10,Audit!#REF!,"")</f>
        <v>#REF!</v>
      </c>
      <c r="AW750" s="47" t="e">
        <f t="shared" si="353"/>
        <v>#REF!</v>
      </c>
      <c r="AX750" s="50" t="e">
        <f>VLOOKUP(Audit!#REF!,$V$3:$AE$12,7,FALSE)&amp; IF(Audit!#REF!=10,Audit!#REF!,"")</f>
        <v>#REF!</v>
      </c>
      <c r="AY750" s="50" t="e">
        <f>VLOOKUP(Audit!#REF!,$V$13:$AE$22,7,FALSE) &amp; IF(Audit!#REF!=10,Audit!#REF!,"")</f>
        <v>#REF!</v>
      </c>
      <c r="AZ750" s="47" t="e">
        <f t="shared" si="354"/>
        <v>#REF!</v>
      </c>
      <c r="BA750" s="50" t="e">
        <f>VLOOKUP(Audit!#REF!,$V$3:$AE$12,8,FALSE)&amp; Audit!#REF! &amp; IF(Audit!#REF!=10,Audit!#REF!,"")</f>
        <v>#REF!</v>
      </c>
      <c r="BB750" s="50" t="e">
        <f>VLOOKUP(Audit!#REF!,$V$13:$AE$22,8,FALSE) &amp; IF(Audit!#REF!=10,Audit!#REF!,"")</f>
        <v>#REF!</v>
      </c>
      <c r="BC750" s="47" t="e">
        <f t="shared" si="355"/>
        <v>#REF!</v>
      </c>
      <c r="BD750" s="50" t="e">
        <f>VLOOKUP(Audit!#REF!,$V$3:$AE$12,9,FALSE)&amp; IF(Audit!#REF!=10,Audit!#REF!,"")</f>
        <v>#REF!</v>
      </c>
      <c r="BE750" s="50" t="e">
        <f>VLOOKUP(Audit!#REF!,$V$13:$AE$22,9,FALSE) &amp; IF(Audit!#REF!=10,Audit!#REF!,"") &amp; IF(Audit!#REF!&lt;&gt;1,U750,"")</f>
        <v>#REF!</v>
      </c>
      <c r="BF750" s="47" t="e">
        <f t="shared" si="356"/>
        <v>#REF!</v>
      </c>
      <c r="BG750" s="50" t="e">
        <f>VLOOKUP(Audit!#REF!,$V$3:$AE$12,10,FALSE) &amp; Audit!#REF! &amp; IF(Audit!#REF!=10,Audit!#REF!,"")</f>
        <v>#REF!</v>
      </c>
      <c r="BH750" s="50" t="e">
        <f>VLOOKUP(Audit!#REF!,$V$13:$AE$22,10,FALSE) &amp; IF(Audit!#REF!=10,Audit!#REF!,"") &amp; IF(Audit!#REF!&lt;&gt;1,U750,"")</f>
        <v>#REF!</v>
      </c>
      <c r="BI750" s="47" t="e">
        <f t="shared" si="357"/>
        <v>#REF!</v>
      </c>
      <c r="BJ750" s="48" t="str">
        <f t="shared" si="358"/>
        <v/>
      </c>
      <c r="BK750" s="48" t="str">
        <f t="shared" si="359"/>
        <v/>
      </c>
      <c r="BL750" s="48" t="str">
        <f t="shared" si="360"/>
        <v/>
      </c>
      <c r="BM750" s="48" t="str">
        <f t="shared" si="361"/>
        <v/>
      </c>
      <c r="BN750" s="48" t="str">
        <f t="shared" si="362"/>
        <v/>
      </c>
      <c r="BO750" s="48" t="str">
        <f t="shared" si="363"/>
        <v/>
      </c>
      <c r="BP750" s="48" t="str">
        <f t="shared" si="364"/>
        <v/>
      </c>
      <c r="BQ750" s="48" t="str">
        <f t="shared" si="365"/>
        <v/>
      </c>
      <c r="BR750" s="48" t="str">
        <f t="shared" si="366"/>
        <v/>
      </c>
      <c r="BS750" s="48" t="str">
        <f t="shared" si="367"/>
        <v/>
      </c>
      <c r="BT750" s="48" t="str">
        <f t="shared" si="368"/>
        <v/>
      </c>
      <c r="BU750" s="48" t="str">
        <f t="shared" si="369"/>
        <v/>
      </c>
    </row>
    <row r="751" spans="1:73">
      <c r="A751" s="10" t="e">
        <f>Audit!#REF!</f>
        <v>#REF!</v>
      </c>
      <c r="B751" s="10" t="e">
        <f t="shared" si="340"/>
        <v>#REF!</v>
      </c>
      <c r="C751" s="17" t="e">
        <f>VLOOKUP(Audit!#REF!,$V$3:$AE$12,2,FALSE) &amp; VLOOKUP(Audit!#REF!,$V$13:$AE$22,2,FALSE)&amp; IF(Audit!#REF!=10,Audit!#REF!&amp;Audit!#REF!,"")</f>
        <v>#REF!</v>
      </c>
      <c r="D751" s="17" t="e">
        <f>VLOOKUP(Audit!#REF!,$V$3:$AE$12,3,FALSE) &amp; VLOOKUP(Audit!#REF!,$V$13:$AE$22,3,FALSE) &amp;IF(Audit!#REF!=10,Audit!#REF!&amp;Audit!#REF!,"")</f>
        <v>#REF!</v>
      </c>
      <c r="E751" s="17" t="e">
        <f>VLOOKUP(Audit!#REF!,$V$3:$AE$12,4,FALSE)&amp; Audit!#REF! &amp; VLOOKUP(Audit!#REF!,$V$13:$AE$22,4,FALSE)&amp; IF(Audit!#REF!=10,Audit!#REF!&amp;Audit!#REF!,"")</f>
        <v>#REF!</v>
      </c>
      <c r="F751" s="17" t="e">
        <f>VLOOKUP(Audit!#REF!,$V$3:$AE$12,5,FALSE) &amp; VLOOKUP(Audit!#REF!,$V$13:$AE$22,5,FALSE)&amp; IF(Audit!#REF!=10,Audit!#REF!&amp;Audit!#REF!,"")</f>
        <v>#REF!</v>
      </c>
      <c r="G751" s="17" t="e">
        <f>VLOOKUP(Audit!#REF!,$V$3:$AE$12,6,FALSE) &amp; VLOOKUP(Audit!#REF!,$V$13:$AE$22,6,FALSE)&amp; IF(Audit!#REF!=10,Audit!#REF!&amp;Audit!#REF!,"")</f>
        <v>#REF!</v>
      </c>
      <c r="H751" s="17" t="e">
        <f>VLOOKUP(Audit!#REF!,$V$3:$AE$12,7,FALSE) &amp; VLOOKUP(Audit!#REF!,$V$13:$AE$22,7,FALSE)&amp;IF(Audit!#REF!=10,Audit!#REF!&amp;Audit!#REF!,"")</f>
        <v>#REF!</v>
      </c>
      <c r="I751" s="17" t="e">
        <f>VLOOKUP(Audit!#REF!,$V$3:$AE$12,8,FALSE) &amp; Audit!#REF! &amp; VLOOKUP(Audit!#REF!,$V$13:$AE$22,8,FALSE)&amp;IF(Audit!#REF!=10,Audit!#REF!&amp;Audit!#REF!,"")</f>
        <v>#REF!</v>
      </c>
      <c r="J751" s="17" t="e">
        <f>VLOOKUP(Audit!#REF!,$V$3:$AE$12,9,FALSE) &amp; VLOOKUP(Audit!#REF!,$V$13:$AE$22,9,FALSE) &amp; IF(Audit!#REF!=10,Audit!#REF!&amp;Audit!#REF!,"") &amp; IF(Audit!#REF!&lt;&gt;1,U751,"")</f>
        <v>#REF!</v>
      </c>
      <c r="K751" s="17" t="e">
        <f>VLOOKUP(Audit!#REF!,$V$3:$AE$12,10,FALSE) &amp; Audit!#REF! &amp; VLOOKUP(Audit!#REF!,$V$13:$AE$22,10,FALSE) &amp; IF(Audit!#REF!=10,Audit!#REF!&amp;Audit!#REF!,"") &amp; IF(Audit!#REF!&lt;&gt;1,U751,"")</f>
        <v>#REF!</v>
      </c>
      <c r="L751" s="10" t="e">
        <f>Audit!#REF!</f>
        <v>#REF!</v>
      </c>
      <c r="M751" s="10" t="e">
        <f t="shared" si="341"/>
        <v>#REF!</v>
      </c>
      <c r="N751" s="10" t="e">
        <f t="shared" si="342"/>
        <v>#REF!</v>
      </c>
      <c r="O751" s="10" t="e">
        <f t="shared" si="343"/>
        <v>#REF!</v>
      </c>
      <c r="P751" s="10" t="e">
        <f t="shared" si="344"/>
        <v>#REF!</v>
      </c>
      <c r="Q751" s="10" t="e">
        <f t="shared" si="345"/>
        <v>#REF!</v>
      </c>
      <c r="R751" s="10" t="e">
        <f t="shared" si="346"/>
        <v>#REF!</v>
      </c>
      <c r="S751" s="10" t="e">
        <f t="shared" si="347"/>
        <v>#REF!</v>
      </c>
      <c r="T751" s="10" t="e">
        <f t="shared" si="348"/>
        <v>#REF!</v>
      </c>
      <c r="U751" s="17" t="e">
        <f>IF(Audit!#REF!="","",VLOOKUP(Audit!#REF!,$W$26:$X$35,2,FALSE)) &amp; Audit!#REF! &amp; IF(Audit!#REF!="","",IF(Audit!#REF!&lt;=1.4,VLOOKUP(Audit!#REF!,$W$38:X796,2,FALSE),VLOOKUP(Audit!#REF!,$W$51:$X$61,2,FALSE))) &amp; IF(Audit!#REF!="","",VLOOKUP(Audit!#REF!,$Y$26:$Z$35,2,FALSE) &amp; Audit!#REF! &amp; IF(Audit!#REF!="","",IF(Audit!#REF!&lt;=1.4,VLOOKUP(Audit!#REF!,$Y$38:$Z$48,2,FALSE),VLOOKUP(Audit!#REF!,$Y$51:$Z$61,2,FALSE))))</f>
        <v>#REF!</v>
      </c>
      <c r="V751" s="21"/>
      <c r="AH751" s="49" t="e">
        <f>Audit!#REF!</f>
        <v>#REF!</v>
      </c>
      <c r="AI751" s="50" t="e">
        <f>VLOOKUP(Audit!#REF!,$V$3:$AE$12,2,FALSE)&amp; IF(Audit!#REF!=10,Audit!#REF!,"")</f>
        <v>#REF!</v>
      </c>
      <c r="AJ751" s="50" t="e">
        <f>VLOOKUP(Audit!#REF!,$V$13:$AE$22,2,FALSE)&amp; IF(Audit!#REF!=10,Audit!#REF!,"")</f>
        <v>#REF!</v>
      </c>
      <c r="AK751" s="47" t="e">
        <f t="shared" si="349"/>
        <v>#REF!</v>
      </c>
      <c r="AL751" s="50" t="e">
        <f>VLOOKUP(Audit!#REF!,$V$3:$AE$12,3,FALSE)&amp; IF(Audit!#REF!=10,Audit!#REF!,"")</f>
        <v>#REF!</v>
      </c>
      <c r="AM751" s="50" t="e">
        <f>VLOOKUP(Audit!#REF!,$V$13:$AE$22,3,FALSE)&amp; IF(Audit!#REF!=10,Audit!#REF!,"")</f>
        <v>#REF!</v>
      </c>
      <c r="AN751" s="47" t="e">
        <f t="shared" si="350"/>
        <v>#REF!</v>
      </c>
      <c r="AO751" s="50" t="e">
        <f>VLOOKUP(Audit!#REF!,$V$3:$AE$12,4,FALSE) &amp;  Audit!#REF! &amp; IF(Audit!#REF!=10,Audit!#REF!,"")</f>
        <v>#REF!</v>
      </c>
      <c r="AP751" s="50" t="e">
        <f>VLOOKUP(Audit!#REF!,$V$13:$AE$22,4,FALSE)&amp; IF(Audit!#REF!=10,Audit!#REF!,"")</f>
        <v>#REF!</v>
      </c>
      <c r="AQ751" s="47" t="e">
        <f t="shared" si="351"/>
        <v>#REF!</v>
      </c>
      <c r="AR751" s="50" t="e">
        <f>VLOOKUP(Audit!#REF!,$V$3:$AE$12,5,FALSE)&amp; IF(Audit!#REF!=10,Audit!#REF!,"")</f>
        <v>#REF!</v>
      </c>
      <c r="AS751" s="50" t="e">
        <f>VLOOKUP(Audit!#REF!,$V$13:$AE$22,5,FALSE)&amp; IF(Audit!#REF!=10,Audit!#REF!,"")</f>
        <v>#REF!</v>
      </c>
      <c r="AT751" s="47" t="e">
        <f t="shared" si="352"/>
        <v>#REF!</v>
      </c>
      <c r="AU751" s="50" t="e">
        <f>VLOOKUP(Audit!#REF!,$V$3:$AE$12,6,FALSE)&amp; IF(Audit!#REF!=10,Audit!#REF!,"")</f>
        <v>#REF!</v>
      </c>
      <c r="AV751" s="50" t="e">
        <f>VLOOKUP(Audit!#REF!,$V$13:$AE$22,6,FALSE)&amp; IF(Audit!#REF!=10,Audit!#REF!,"")</f>
        <v>#REF!</v>
      </c>
      <c r="AW751" s="47" t="e">
        <f t="shared" si="353"/>
        <v>#REF!</v>
      </c>
      <c r="AX751" s="50" t="e">
        <f>VLOOKUP(Audit!#REF!,$V$3:$AE$12,7,FALSE)&amp; IF(Audit!#REF!=10,Audit!#REF!,"")</f>
        <v>#REF!</v>
      </c>
      <c r="AY751" s="50" t="e">
        <f>VLOOKUP(Audit!#REF!,$V$13:$AE$22,7,FALSE) &amp; IF(Audit!#REF!=10,Audit!#REF!,"")</f>
        <v>#REF!</v>
      </c>
      <c r="AZ751" s="47" t="e">
        <f t="shared" si="354"/>
        <v>#REF!</v>
      </c>
      <c r="BA751" s="50" t="e">
        <f>VLOOKUP(Audit!#REF!,$V$3:$AE$12,8,FALSE)&amp; Audit!#REF! &amp; IF(Audit!#REF!=10,Audit!#REF!,"")</f>
        <v>#REF!</v>
      </c>
      <c r="BB751" s="50" t="e">
        <f>VLOOKUP(Audit!#REF!,$V$13:$AE$22,8,FALSE) &amp; IF(Audit!#REF!=10,Audit!#REF!,"")</f>
        <v>#REF!</v>
      </c>
      <c r="BC751" s="47" t="e">
        <f t="shared" si="355"/>
        <v>#REF!</v>
      </c>
      <c r="BD751" s="50" t="e">
        <f>VLOOKUP(Audit!#REF!,$V$3:$AE$12,9,FALSE)&amp; IF(Audit!#REF!=10,Audit!#REF!,"")</f>
        <v>#REF!</v>
      </c>
      <c r="BE751" s="50" t="e">
        <f>VLOOKUP(Audit!#REF!,$V$13:$AE$22,9,FALSE) &amp; IF(Audit!#REF!=10,Audit!#REF!,"") &amp; IF(Audit!#REF!&lt;&gt;1,U751,"")</f>
        <v>#REF!</v>
      </c>
      <c r="BF751" s="47" t="e">
        <f t="shared" si="356"/>
        <v>#REF!</v>
      </c>
      <c r="BG751" s="50" t="e">
        <f>VLOOKUP(Audit!#REF!,$V$3:$AE$12,10,FALSE) &amp; Audit!#REF! &amp; IF(Audit!#REF!=10,Audit!#REF!,"")</f>
        <v>#REF!</v>
      </c>
      <c r="BH751" s="50" t="e">
        <f>VLOOKUP(Audit!#REF!,$V$13:$AE$22,10,FALSE) &amp; IF(Audit!#REF!=10,Audit!#REF!,"") &amp; IF(Audit!#REF!&lt;&gt;1,U751,"")</f>
        <v>#REF!</v>
      </c>
      <c r="BI751" s="47" t="e">
        <f t="shared" si="357"/>
        <v>#REF!</v>
      </c>
      <c r="BJ751" s="48" t="str">
        <f t="shared" si="358"/>
        <v/>
      </c>
      <c r="BK751" s="48" t="str">
        <f t="shared" si="359"/>
        <v/>
      </c>
      <c r="BL751" s="48" t="str">
        <f t="shared" si="360"/>
        <v/>
      </c>
      <c r="BM751" s="48" t="str">
        <f t="shared" si="361"/>
        <v/>
      </c>
      <c r="BN751" s="48" t="str">
        <f t="shared" si="362"/>
        <v/>
      </c>
      <c r="BO751" s="48" t="str">
        <f t="shared" si="363"/>
        <v/>
      </c>
      <c r="BP751" s="48" t="str">
        <f t="shared" si="364"/>
        <v/>
      </c>
      <c r="BQ751" s="48" t="str">
        <f t="shared" si="365"/>
        <v/>
      </c>
      <c r="BR751" s="48" t="str">
        <f t="shared" si="366"/>
        <v/>
      </c>
      <c r="BS751" s="48" t="str">
        <f t="shared" si="367"/>
        <v/>
      </c>
      <c r="BT751" s="48" t="str">
        <f t="shared" si="368"/>
        <v/>
      </c>
      <c r="BU751" s="48" t="str">
        <f t="shared" si="369"/>
        <v/>
      </c>
    </row>
    <row r="752" spans="1:73">
      <c r="A752" s="10" t="e">
        <f>Audit!#REF!</f>
        <v>#REF!</v>
      </c>
      <c r="B752" s="10" t="e">
        <f t="shared" si="340"/>
        <v>#REF!</v>
      </c>
      <c r="C752" s="17" t="e">
        <f>VLOOKUP(Audit!#REF!,$V$3:$AE$12,2,FALSE) &amp; VLOOKUP(Audit!#REF!,$V$13:$AE$22,2,FALSE)&amp; IF(Audit!#REF!=10,Audit!#REF!&amp;Audit!#REF!,"")</f>
        <v>#REF!</v>
      </c>
      <c r="D752" s="17" t="e">
        <f>VLOOKUP(Audit!#REF!,$V$3:$AE$12,3,FALSE) &amp; VLOOKUP(Audit!#REF!,$V$13:$AE$22,3,FALSE) &amp;IF(Audit!#REF!=10,Audit!#REF!&amp;Audit!#REF!,"")</f>
        <v>#REF!</v>
      </c>
      <c r="E752" s="17" t="e">
        <f>VLOOKUP(Audit!#REF!,$V$3:$AE$12,4,FALSE)&amp; Audit!#REF! &amp; VLOOKUP(Audit!#REF!,$V$13:$AE$22,4,FALSE)&amp; IF(Audit!#REF!=10,Audit!#REF!&amp;Audit!#REF!,"")</f>
        <v>#REF!</v>
      </c>
      <c r="F752" s="17" t="e">
        <f>VLOOKUP(Audit!#REF!,$V$3:$AE$12,5,FALSE) &amp; VLOOKUP(Audit!#REF!,$V$13:$AE$22,5,FALSE)&amp; IF(Audit!#REF!=10,Audit!#REF!&amp;Audit!#REF!,"")</f>
        <v>#REF!</v>
      </c>
      <c r="G752" s="17" t="e">
        <f>VLOOKUP(Audit!#REF!,$V$3:$AE$12,6,FALSE) &amp; VLOOKUP(Audit!#REF!,$V$13:$AE$22,6,FALSE)&amp; IF(Audit!#REF!=10,Audit!#REF!&amp;Audit!#REF!,"")</f>
        <v>#REF!</v>
      </c>
      <c r="H752" s="17" t="e">
        <f>VLOOKUP(Audit!#REF!,$V$3:$AE$12,7,FALSE) &amp; VLOOKUP(Audit!#REF!,$V$13:$AE$22,7,FALSE)&amp;IF(Audit!#REF!=10,Audit!#REF!&amp;Audit!#REF!,"")</f>
        <v>#REF!</v>
      </c>
      <c r="I752" s="17" t="e">
        <f>VLOOKUP(Audit!#REF!,$V$3:$AE$12,8,FALSE) &amp; Audit!#REF! &amp; VLOOKUP(Audit!#REF!,$V$13:$AE$22,8,FALSE)&amp;IF(Audit!#REF!=10,Audit!#REF!&amp;Audit!#REF!,"")</f>
        <v>#REF!</v>
      </c>
      <c r="J752" s="17" t="e">
        <f>VLOOKUP(Audit!#REF!,$V$3:$AE$12,9,FALSE) &amp; VLOOKUP(Audit!#REF!,$V$13:$AE$22,9,FALSE) &amp; IF(Audit!#REF!=10,Audit!#REF!&amp;Audit!#REF!,"") &amp; IF(Audit!#REF!&lt;&gt;1,U752,"")</f>
        <v>#REF!</v>
      </c>
      <c r="K752" s="17" t="e">
        <f>VLOOKUP(Audit!#REF!,$V$3:$AE$12,10,FALSE) &amp; Audit!#REF! &amp; VLOOKUP(Audit!#REF!,$V$13:$AE$22,10,FALSE) &amp; IF(Audit!#REF!=10,Audit!#REF!&amp;Audit!#REF!,"") &amp; IF(Audit!#REF!&lt;&gt;1,U752,"")</f>
        <v>#REF!</v>
      </c>
      <c r="L752" s="10" t="e">
        <f>Audit!#REF!</f>
        <v>#REF!</v>
      </c>
      <c r="M752" s="10" t="e">
        <f t="shared" si="341"/>
        <v>#REF!</v>
      </c>
      <c r="N752" s="10" t="e">
        <f t="shared" si="342"/>
        <v>#REF!</v>
      </c>
      <c r="O752" s="10" t="e">
        <f t="shared" si="343"/>
        <v>#REF!</v>
      </c>
      <c r="P752" s="10" t="e">
        <f t="shared" si="344"/>
        <v>#REF!</v>
      </c>
      <c r="Q752" s="10" t="e">
        <f t="shared" si="345"/>
        <v>#REF!</v>
      </c>
      <c r="R752" s="10" t="e">
        <f t="shared" si="346"/>
        <v>#REF!</v>
      </c>
      <c r="S752" s="10" t="e">
        <f t="shared" si="347"/>
        <v>#REF!</v>
      </c>
      <c r="T752" s="10" t="e">
        <f t="shared" si="348"/>
        <v>#REF!</v>
      </c>
      <c r="U752" s="17" t="e">
        <f>IF(Audit!#REF!="","",VLOOKUP(Audit!#REF!,$W$26:$X$35,2,FALSE)) &amp; Audit!#REF! &amp; IF(Audit!#REF!="","",IF(Audit!#REF!&lt;=1.4,VLOOKUP(Audit!#REF!,$W$38:X797,2,FALSE),VLOOKUP(Audit!#REF!,$W$51:$X$61,2,FALSE))) &amp; IF(Audit!#REF!="","",VLOOKUP(Audit!#REF!,$Y$26:$Z$35,2,FALSE) &amp; Audit!#REF! &amp; IF(Audit!#REF!="","",IF(Audit!#REF!&lt;=1.4,VLOOKUP(Audit!#REF!,$Y$38:$Z$48,2,FALSE),VLOOKUP(Audit!#REF!,$Y$51:$Z$61,2,FALSE))))</f>
        <v>#REF!</v>
      </c>
      <c r="V752" s="21"/>
      <c r="AH752" s="49" t="e">
        <f>Audit!#REF!</f>
        <v>#REF!</v>
      </c>
      <c r="AI752" s="50" t="e">
        <f>VLOOKUP(Audit!#REF!,$V$3:$AE$12,2,FALSE)&amp; IF(Audit!#REF!=10,Audit!#REF!,"")</f>
        <v>#REF!</v>
      </c>
      <c r="AJ752" s="50" t="e">
        <f>VLOOKUP(Audit!#REF!,$V$13:$AE$22,2,FALSE)&amp; IF(Audit!#REF!=10,Audit!#REF!,"")</f>
        <v>#REF!</v>
      </c>
      <c r="AK752" s="47" t="e">
        <f t="shared" si="349"/>
        <v>#REF!</v>
      </c>
      <c r="AL752" s="50" t="e">
        <f>VLOOKUP(Audit!#REF!,$V$3:$AE$12,3,FALSE)&amp; IF(Audit!#REF!=10,Audit!#REF!,"")</f>
        <v>#REF!</v>
      </c>
      <c r="AM752" s="50" t="e">
        <f>VLOOKUP(Audit!#REF!,$V$13:$AE$22,3,FALSE)&amp; IF(Audit!#REF!=10,Audit!#REF!,"")</f>
        <v>#REF!</v>
      </c>
      <c r="AN752" s="47" t="e">
        <f t="shared" si="350"/>
        <v>#REF!</v>
      </c>
      <c r="AO752" s="50" t="e">
        <f>VLOOKUP(Audit!#REF!,$V$3:$AE$12,4,FALSE) &amp;  Audit!#REF! &amp; IF(Audit!#REF!=10,Audit!#REF!,"")</f>
        <v>#REF!</v>
      </c>
      <c r="AP752" s="50" t="e">
        <f>VLOOKUP(Audit!#REF!,$V$13:$AE$22,4,FALSE)&amp; IF(Audit!#REF!=10,Audit!#REF!,"")</f>
        <v>#REF!</v>
      </c>
      <c r="AQ752" s="47" t="e">
        <f t="shared" si="351"/>
        <v>#REF!</v>
      </c>
      <c r="AR752" s="50" t="e">
        <f>VLOOKUP(Audit!#REF!,$V$3:$AE$12,5,FALSE)&amp; IF(Audit!#REF!=10,Audit!#REF!,"")</f>
        <v>#REF!</v>
      </c>
      <c r="AS752" s="50" t="e">
        <f>VLOOKUP(Audit!#REF!,$V$13:$AE$22,5,FALSE)&amp; IF(Audit!#REF!=10,Audit!#REF!,"")</f>
        <v>#REF!</v>
      </c>
      <c r="AT752" s="47" t="e">
        <f t="shared" si="352"/>
        <v>#REF!</v>
      </c>
      <c r="AU752" s="50" t="e">
        <f>VLOOKUP(Audit!#REF!,$V$3:$AE$12,6,FALSE)&amp; IF(Audit!#REF!=10,Audit!#REF!,"")</f>
        <v>#REF!</v>
      </c>
      <c r="AV752" s="50" t="e">
        <f>VLOOKUP(Audit!#REF!,$V$13:$AE$22,6,FALSE)&amp; IF(Audit!#REF!=10,Audit!#REF!,"")</f>
        <v>#REF!</v>
      </c>
      <c r="AW752" s="47" t="e">
        <f t="shared" si="353"/>
        <v>#REF!</v>
      </c>
      <c r="AX752" s="50" t="e">
        <f>VLOOKUP(Audit!#REF!,$V$3:$AE$12,7,FALSE)&amp; IF(Audit!#REF!=10,Audit!#REF!,"")</f>
        <v>#REF!</v>
      </c>
      <c r="AY752" s="50" t="e">
        <f>VLOOKUP(Audit!#REF!,$V$13:$AE$22,7,FALSE) &amp; IF(Audit!#REF!=10,Audit!#REF!,"")</f>
        <v>#REF!</v>
      </c>
      <c r="AZ752" s="47" t="e">
        <f t="shared" si="354"/>
        <v>#REF!</v>
      </c>
      <c r="BA752" s="50" t="e">
        <f>VLOOKUP(Audit!#REF!,$V$3:$AE$12,8,FALSE)&amp; Audit!#REF! &amp; IF(Audit!#REF!=10,Audit!#REF!,"")</f>
        <v>#REF!</v>
      </c>
      <c r="BB752" s="50" t="e">
        <f>VLOOKUP(Audit!#REF!,$V$13:$AE$22,8,FALSE) &amp; IF(Audit!#REF!=10,Audit!#REF!,"")</f>
        <v>#REF!</v>
      </c>
      <c r="BC752" s="47" t="e">
        <f t="shared" si="355"/>
        <v>#REF!</v>
      </c>
      <c r="BD752" s="50" t="e">
        <f>VLOOKUP(Audit!#REF!,$V$3:$AE$12,9,FALSE)&amp; IF(Audit!#REF!=10,Audit!#REF!,"")</f>
        <v>#REF!</v>
      </c>
      <c r="BE752" s="50" t="e">
        <f>VLOOKUP(Audit!#REF!,$V$13:$AE$22,9,FALSE) &amp; IF(Audit!#REF!=10,Audit!#REF!,"") &amp; IF(Audit!#REF!&lt;&gt;1,U752,"")</f>
        <v>#REF!</v>
      </c>
      <c r="BF752" s="47" t="e">
        <f t="shared" si="356"/>
        <v>#REF!</v>
      </c>
      <c r="BG752" s="50" t="e">
        <f>VLOOKUP(Audit!#REF!,$V$3:$AE$12,10,FALSE) &amp; Audit!#REF! &amp; IF(Audit!#REF!=10,Audit!#REF!,"")</f>
        <v>#REF!</v>
      </c>
      <c r="BH752" s="50" t="e">
        <f>VLOOKUP(Audit!#REF!,$V$13:$AE$22,10,FALSE) &amp; IF(Audit!#REF!=10,Audit!#REF!,"") &amp; IF(Audit!#REF!&lt;&gt;1,U752,"")</f>
        <v>#REF!</v>
      </c>
      <c r="BI752" s="47" t="e">
        <f t="shared" si="357"/>
        <v>#REF!</v>
      </c>
      <c r="BJ752" s="48" t="str">
        <f t="shared" si="358"/>
        <v/>
      </c>
      <c r="BK752" s="48" t="str">
        <f t="shared" si="359"/>
        <v/>
      </c>
      <c r="BL752" s="48" t="str">
        <f t="shared" si="360"/>
        <v/>
      </c>
      <c r="BM752" s="48" t="str">
        <f t="shared" si="361"/>
        <v/>
      </c>
      <c r="BN752" s="48" t="str">
        <f t="shared" si="362"/>
        <v/>
      </c>
      <c r="BO752" s="48" t="str">
        <f t="shared" si="363"/>
        <v/>
      </c>
      <c r="BP752" s="48" t="str">
        <f t="shared" si="364"/>
        <v/>
      </c>
      <c r="BQ752" s="48" t="str">
        <f t="shared" si="365"/>
        <v/>
      </c>
      <c r="BR752" s="48" t="str">
        <f t="shared" si="366"/>
        <v/>
      </c>
      <c r="BS752" s="48" t="str">
        <f t="shared" si="367"/>
        <v/>
      </c>
      <c r="BT752" s="48" t="str">
        <f t="shared" si="368"/>
        <v/>
      </c>
      <c r="BU752" s="48" t="str">
        <f t="shared" si="369"/>
        <v/>
      </c>
    </row>
    <row r="753" spans="1:73">
      <c r="A753" s="10" t="e">
        <f>Audit!#REF!</f>
        <v>#REF!</v>
      </c>
      <c r="B753" s="10" t="e">
        <f t="shared" si="340"/>
        <v>#REF!</v>
      </c>
      <c r="C753" s="17" t="e">
        <f>VLOOKUP(Audit!#REF!,$V$3:$AE$12,2,FALSE) &amp; VLOOKUP(Audit!#REF!,$V$13:$AE$22,2,FALSE)&amp; IF(Audit!#REF!=10,Audit!#REF!&amp;Audit!#REF!,"")</f>
        <v>#REF!</v>
      </c>
      <c r="D753" s="17" t="e">
        <f>VLOOKUP(Audit!#REF!,$V$3:$AE$12,3,FALSE) &amp; VLOOKUP(Audit!#REF!,$V$13:$AE$22,3,FALSE) &amp;IF(Audit!#REF!=10,Audit!#REF!&amp;Audit!#REF!,"")</f>
        <v>#REF!</v>
      </c>
      <c r="E753" s="17" t="e">
        <f>VLOOKUP(Audit!#REF!,$V$3:$AE$12,4,FALSE)&amp; Audit!#REF! &amp; VLOOKUP(Audit!#REF!,$V$13:$AE$22,4,FALSE)&amp; IF(Audit!#REF!=10,Audit!#REF!&amp;Audit!#REF!,"")</f>
        <v>#REF!</v>
      </c>
      <c r="F753" s="17" t="e">
        <f>VLOOKUP(Audit!#REF!,$V$3:$AE$12,5,FALSE) &amp; VLOOKUP(Audit!#REF!,$V$13:$AE$22,5,FALSE)&amp; IF(Audit!#REF!=10,Audit!#REF!&amp;Audit!#REF!,"")</f>
        <v>#REF!</v>
      </c>
      <c r="G753" s="17" t="e">
        <f>VLOOKUP(Audit!#REF!,$V$3:$AE$12,6,FALSE) &amp; VLOOKUP(Audit!#REF!,$V$13:$AE$22,6,FALSE)&amp; IF(Audit!#REF!=10,Audit!#REF!&amp;Audit!#REF!,"")</f>
        <v>#REF!</v>
      </c>
      <c r="H753" s="17" t="e">
        <f>VLOOKUP(Audit!#REF!,$V$3:$AE$12,7,FALSE) &amp; VLOOKUP(Audit!#REF!,$V$13:$AE$22,7,FALSE)&amp;IF(Audit!#REF!=10,Audit!#REF!&amp;Audit!#REF!,"")</f>
        <v>#REF!</v>
      </c>
      <c r="I753" s="17" t="e">
        <f>VLOOKUP(Audit!#REF!,$V$3:$AE$12,8,FALSE) &amp; Audit!#REF! &amp; VLOOKUP(Audit!#REF!,$V$13:$AE$22,8,FALSE)&amp;IF(Audit!#REF!=10,Audit!#REF!&amp;Audit!#REF!,"")</f>
        <v>#REF!</v>
      </c>
      <c r="J753" s="17" t="e">
        <f>VLOOKUP(Audit!#REF!,$V$3:$AE$12,9,FALSE) &amp; VLOOKUP(Audit!#REF!,$V$13:$AE$22,9,FALSE) &amp; IF(Audit!#REF!=10,Audit!#REF!&amp;Audit!#REF!,"") &amp; IF(Audit!#REF!&lt;&gt;1,U753,"")</f>
        <v>#REF!</v>
      </c>
      <c r="K753" s="17" t="e">
        <f>VLOOKUP(Audit!#REF!,$V$3:$AE$12,10,FALSE) &amp; Audit!#REF! &amp; VLOOKUP(Audit!#REF!,$V$13:$AE$22,10,FALSE) &amp; IF(Audit!#REF!=10,Audit!#REF!&amp;Audit!#REF!,"") &amp; IF(Audit!#REF!&lt;&gt;1,U753,"")</f>
        <v>#REF!</v>
      </c>
      <c r="L753" s="10" t="e">
        <f>Audit!#REF!</f>
        <v>#REF!</v>
      </c>
      <c r="M753" s="10" t="e">
        <f t="shared" si="341"/>
        <v>#REF!</v>
      </c>
      <c r="N753" s="10" t="e">
        <f t="shared" si="342"/>
        <v>#REF!</v>
      </c>
      <c r="O753" s="10" t="e">
        <f t="shared" si="343"/>
        <v>#REF!</v>
      </c>
      <c r="P753" s="10" t="e">
        <f t="shared" si="344"/>
        <v>#REF!</v>
      </c>
      <c r="Q753" s="10" t="e">
        <f t="shared" si="345"/>
        <v>#REF!</v>
      </c>
      <c r="R753" s="10" t="e">
        <f t="shared" si="346"/>
        <v>#REF!</v>
      </c>
      <c r="S753" s="10" t="e">
        <f t="shared" si="347"/>
        <v>#REF!</v>
      </c>
      <c r="T753" s="10" t="e">
        <f t="shared" si="348"/>
        <v>#REF!</v>
      </c>
      <c r="U753" s="17" t="e">
        <f>IF(Audit!#REF!="","",VLOOKUP(Audit!#REF!,$W$26:$X$35,2,FALSE)) &amp; Audit!#REF! &amp; IF(Audit!#REF!="","",IF(Audit!#REF!&lt;=1.4,VLOOKUP(Audit!#REF!,$W$38:X798,2,FALSE),VLOOKUP(Audit!#REF!,$W$51:$X$61,2,FALSE))) &amp; IF(Audit!#REF!="","",VLOOKUP(Audit!#REF!,$Y$26:$Z$35,2,FALSE) &amp; Audit!#REF! &amp; IF(Audit!#REF!="","",IF(Audit!#REF!&lt;=1.4,VLOOKUP(Audit!#REF!,$Y$38:$Z$48,2,FALSE),VLOOKUP(Audit!#REF!,$Y$51:$Z$61,2,FALSE))))</f>
        <v>#REF!</v>
      </c>
      <c r="V753" s="21"/>
      <c r="AH753" s="49" t="e">
        <f>Audit!#REF!</f>
        <v>#REF!</v>
      </c>
      <c r="AI753" s="50" t="e">
        <f>VLOOKUP(Audit!#REF!,$V$3:$AE$12,2,FALSE)&amp; IF(Audit!#REF!=10,Audit!#REF!,"")</f>
        <v>#REF!</v>
      </c>
      <c r="AJ753" s="50" t="e">
        <f>VLOOKUP(Audit!#REF!,$V$13:$AE$22,2,FALSE)&amp; IF(Audit!#REF!=10,Audit!#REF!,"")</f>
        <v>#REF!</v>
      </c>
      <c r="AK753" s="47" t="e">
        <f t="shared" si="349"/>
        <v>#REF!</v>
      </c>
      <c r="AL753" s="50" t="e">
        <f>VLOOKUP(Audit!#REF!,$V$3:$AE$12,3,FALSE)&amp; IF(Audit!#REF!=10,Audit!#REF!,"")</f>
        <v>#REF!</v>
      </c>
      <c r="AM753" s="50" t="e">
        <f>VLOOKUP(Audit!#REF!,$V$13:$AE$22,3,FALSE)&amp; IF(Audit!#REF!=10,Audit!#REF!,"")</f>
        <v>#REF!</v>
      </c>
      <c r="AN753" s="47" t="e">
        <f t="shared" si="350"/>
        <v>#REF!</v>
      </c>
      <c r="AO753" s="50" t="e">
        <f>VLOOKUP(Audit!#REF!,$V$3:$AE$12,4,FALSE) &amp;  Audit!#REF! &amp; IF(Audit!#REF!=10,Audit!#REF!,"")</f>
        <v>#REF!</v>
      </c>
      <c r="AP753" s="50" t="e">
        <f>VLOOKUP(Audit!#REF!,$V$13:$AE$22,4,FALSE)&amp; IF(Audit!#REF!=10,Audit!#REF!,"")</f>
        <v>#REF!</v>
      </c>
      <c r="AQ753" s="47" t="e">
        <f t="shared" si="351"/>
        <v>#REF!</v>
      </c>
      <c r="AR753" s="50" t="e">
        <f>VLOOKUP(Audit!#REF!,$V$3:$AE$12,5,FALSE)&amp; IF(Audit!#REF!=10,Audit!#REF!,"")</f>
        <v>#REF!</v>
      </c>
      <c r="AS753" s="50" t="e">
        <f>VLOOKUP(Audit!#REF!,$V$13:$AE$22,5,FALSE)&amp; IF(Audit!#REF!=10,Audit!#REF!,"")</f>
        <v>#REF!</v>
      </c>
      <c r="AT753" s="47" t="e">
        <f t="shared" si="352"/>
        <v>#REF!</v>
      </c>
      <c r="AU753" s="50" t="e">
        <f>VLOOKUP(Audit!#REF!,$V$3:$AE$12,6,FALSE)&amp; IF(Audit!#REF!=10,Audit!#REF!,"")</f>
        <v>#REF!</v>
      </c>
      <c r="AV753" s="50" t="e">
        <f>VLOOKUP(Audit!#REF!,$V$13:$AE$22,6,FALSE)&amp; IF(Audit!#REF!=10,Audit!#REF!,"")</f>
        <v>#REF!</v>
      </c>
      <c r="AW753" s="47" t="e">
        <f t="shared" si="353"/>
        <v>#REF!</v>
      </c>
      <c r="AX753" s="50" t="e">
        <f>VLOOKUP(Audit!#REF!,$V$3:$AE$12,7,FALSE)&amp; IF(Audit!#REF!=10,Audit!#REF!,"")</f>
        <v>#REF!</v>
      </c>
      <c r="AY753" s="50" t="e">
        <f>VLOOKUP(Audit!#REF!,$V$13:$AE$22,7,FALSE) &amp; IF(Audit!#REF!=10,Audit!#REF!,"")</f>
        <v>#REF!</v>
      </c>
      <c r="AZ753" s="47" t="e">
        <f t="shared" si="354"/>
        <v>#REF!</v>
      </c>
      <c r="BA753" s="50" t="e">
        <f>VLOOKUP(Audit!#REF!,$V$3:$AE$12,8,FALSE)&amp; Audit!#REF! &amp; IF(Audit!#REF!=10,Audit!#REF!,"")</f>
        <v>#REF!</v>
      </c>
      <c r="BB753" s="50" t="e">
        <f>VLOOKUP(Audit!#REF!,$V$13:$AE$22,8,FALSE) &amp; IF(Audit!#REF!=10,Audit!#REF!,"")</f>
        <v>#REF!</v>
      </c>
      <c r="BC753" s="47" t="e">
        <f t="shared" si="355"/>
        <v>#REF!</v>
      </c>
      <c r="BD753" s="50" t="e">
        <f>VLOOKUP(Audit!#REF!,$V$3:$AE$12,9,FALSE)&amp; IF(Audit!#REF!=10,Audit!#REF!,"")</f>
        <v>#REF!</v>
      </c>
      <c r="BE753" s="50" t="e">
        <f>VLOOKUP(Audit!#REF!,$V$13:$AE$22,9,FALSE) &amp; IF(Audit!#REF!=10,Audit!#REF!,"") &amp; IF(Audit!#REF!&lt;&gt;1,U753,"")</f>
        <v>#REF!</v>
      </c>
      <c r="BF753" s="47" t="e">
        <f t="shared" si="356"/>
        <v>#REF!</v>
      </c>
      <c r="BG753" s="50" t="e">
        <f>VLOOKUP(Audit!#REF!,$V$3:$AE$12,10,FALSE) &amp; Audit!#REF! &amp; IF(Audit!#REF!=10,Audit!#REF!,"")</f>
        <v>#REF!</v>
      </c>
      <c r="BH753" s="50" t="e">
        <f>VLOOKUP(Audit!#REF!,$V$13:$AE$22,10,FALSE) &amp; IF(Audit!#REF!=10,Audit!#REF!,"") &amp; IF(Audit!#REF!&lt;&gt;1,U753,"")</f>
        <v>#REF!</v>
      </c>
      <c r="BI753" s="47" t="e">
        <f t="shared" si="357"/>
        <v>#REF!</v>
      </c>
      <c r="BJ753" s="48" t="str">
        <f t="shared" si="358"/>
        <v/>
      </c>
      <c r="BK753" s="48" t="str">
        <f t="shared" si="359"/>
        <v/>
      </c>
      <c r="BL753" s="48" t="str">
        <f t="shared" si="360"/>
        <v/>
      </c>
      <c r="BM753" s="48" t="str">
        <f t="shared" si="361"/>
        <v/>
      </c>
      <c r="BN753" s="48" t="str">
        <f t="shared" si="362"/>
        <v/>
      </c>
      <c r="BO753" s="48" t="str">
        <f t="shared" si="363"/>
        <v/>
      </c>
      <c r="BP753" s="48" t="str">
        <f t="shared" si="364"/>
        <v/>
      </c>
      <c r="BQ753" s="48" t="str">
        <f t="shared" si="365"/>
        <v/>
      </c>
      <c r="BR753" s="48" t="str">
        <f t="shared" si="366"/>
        <v/>
      </c>
      <c r="BS753" s="48" t="str">
        <f t="shared" si="367"/>
        <v/>
      </c>
      <c r="BT753" s="48" t="str">
        <f t="shared" si="368"/>
        <v/>
      </c>
      <c r="BU753" s="48" t="str">
        <f t="shared" si="369"/>
        <v/>
      </c>
    </row>
    <row r="754" spans="1:73">
      <c r="A754" s="10" t="e">
        <f>Audit!#REF!</f>
        <v>#REF!</v>
      </c>
      <c r="B754" s="10" t="e">
        <f t="shared" si="340"/>
        <v>#REF!</v>
      </c>
      <c r="C754" s="17" t="e">
        <f>VLOOKUP(Audit!#REF!,$V$3:$AE$12,2,FALSE) &amp; VLOOKUP(Audit!#REF!,$V$13:$AE$22,2,FALSE)&amp; IF(Audit!#REF!=10,Audit!#REF!&amp;Audit!#REF!,"")</f>
        <v>#REF!</v>
      </c>
      <c r="D754" s="17" t="e">
        <f>VLOOKUP(Audit!#REF!,$V$3:$AE$12,3,FALSE) &amp; VLOOKUP(Audit!#REF!,$V$13:$AE$22,3,FALSE) &amp;IF(Audit!#REF!=10,Audit!#REF!&amp;Audit!#REF!,"")</f>
        <v>#REF!</v>
      </c>
      <c r="E754" s="17" t="e">
        <f>VLOOKUP(Audit!#REF!,$V$3:$AE$12,4,FALSE)&amp; Audit!#REF! &amp; VLOOKUP(Audit!#REF!,$V$13:$AE$22,4,FALSE)&amp; IF(Audit!#REF!=10,Audit!#REF!&amp;Audit!#REF!,"")</f>
        <v>#REF!</v>
      </c>
      <c r="F754" s="17" t="e">
        <f>VLOOKUP(Audit!#REF!,$V$3:$AE$12,5,FALSE) &amp; VLOOKUP(Audit!#REF!,$V$13:$AE$22,5,FALSE)&amp; IF(Audit!#REF!=10,Audit!#REF!&amp;Audit!#REF!,"")</f>
        <v>#REF!</v>
      </c>
      <c r="G754" s="17" t="e">
        <f>VLOOKUP(Audit!#REF!,$V$3:$AE$12,6,FALSE) &amp; VLOOKUP(Audit!#REF!,$V$13:$AE$22,6,FALSE)&amp; IF(Audit!#REF!=10,Audit!#REF!&amp;Audit!#REF!,"")</f>
        <v>#REF!</v>
      </c>
      <c r="H754" s="17" t="e">
        <f>VLOOKUP(Audit!#REF!,$V$3:$AE$12,7,FALSE) &amp; VLOOKUP(Audit!#REF!,$V$13:$AE$22,7,FALSE)&amp;IF(Audit!#REF!=10,Audit!#REF!&amp;Audit!#REF!,"")</f>
        <v>#REF!</v>
      </c>
      <c r="I754" s="17" t="e">
        <f>VLOOKUP(Audit!#REF!,$V$3:$AE$12,8,FALSE) &amp; Audit!#REF! &amp; VLOOKUP(Audit!#REF!,$V$13:$AE$22,8,FALSE)&amp;IF(Audit!#REF!=10,Audit!#REF!&amp;Audit!#REF!,"")</f>
        <v>#REF!</v>
      </c>
      <c r="J754" s="17" t="e">
        <f>VLOOKUP(Audit!#REF!,$V$3:$AE$12,9,FALSE) &amp; VLOOKUP(Audit!#REF!,$V$13:$AE$22,9,FALSE) &amp; IF(Audit!#REF!=10,Audit!#REF!&amp;Audit!#REF!,"") &amp; IF(Audit!#REF!&lt;&gt;1,U754,"")</f>
        <v>#REF!</v>
      </c>
      <c r="K754" s="17" t="e">
        <f>VLOOKUP(Audit!#REF!,$V$3:$AE$12,10,FALSE) &amp; Audit!#REF! &amp; VLOOKUP(Audit!#REF!,$V$13:$AE$22,10,FALSE) &amp; IF(Audit!#REF!=10,Audit!#REF!&amp;Audit!#REF!,"") &amp; IF(Audit!#REF!&lt;&gt;1,U754,"")</f>
        <v>#REF!</v>
      </c>
      <c r="L754" s="10" t="e">
        <f>Audit!#REF!</f>
        <v>#REF!</v>
      </c>
      <c r="M754" s="10" t="e">
        <f t="shared" si="341"/>
        <v>#REF!</v>
      </c>
      <c r="N754" s="10" t="e">
        <f t="shared" si="342"/>
        <v>#REF!</v>
      </c>
      <c r="O754" s="10" t="e">
        <f t="shared" si="343"/>
        <v>#REF!</v>
      </c>
      <c r="P754" s="10" t="e">
        <f t="shared" si="344"/>
        <v>#REF!</v>
      </c>
      <c r="Q754" s="10" t="e">
        <f t="shared" si="345"/>
        <v>#REF!</v>
      </c>
      <c r="R754" s="10" t="e">
        <f t="shared" si="346"/>
        <v>#REF!</v>
      </c>
      <c r="S754" s="10" t="e">
        <f t="shared" si="347"/>
        <v>#REF!</v>
      </c>
      <c r="T754" s="10" t="e">
        <f t="shared" si="348"/>
        <v>#REF!</v>
      </c>
      <c r="U754" s="17" t="e">
        <f>IF(Audit!#REF!="","",VLOOKUP(Audit!#REF!,$W$26:$X$35,2,FALSE)) &amp; Audit!#REF! &amp; IF(Audit!#REF!="","",IF(Audit!#REF!&lt;=1.4,VLOOKUP(Audit!#REF!,$W$38:X799,2,FALSE),VLOOKUP(Audit!#REF!,$W$51:$X$61,2,FALSE))) &amp; IF(Audit!#REF!="","",VLOOKUP(Audit!#REF!,$Y$26:$Z$35,2,FALSE) &amp; Audit!#REF! &amp; IF(Audit!#REF!="","",IF(Audit!#REF!&lt;=1.4,VLOOKUP(Audit!#REF!,$Y$38:$Z$48,2,FALSE),VLOOKUP(Audit!#REF!,$Y$51:$Z$61,2,FALSE))))</f>
        <v>#REF!</v>
      </c>
      <c r="V754" s="21"/>
      <c r="AH754" s="49" t="e">
        <f>Audit!#REF!</f>
        <v>#REF!</v>
      </c>
      <c r="AI754" s="50" t="e">
        <f>VLOOKUP(Audit!#REF!,$V$3:$AE$12,2,FALSE)&amp; IF(Audit!#REF!=10,Audit!#REF!,"")</f>
        <v>#REF!</v>
      </c>
      <c r="AJ754" s="50" t="e">
        <f>VLOOKUP(Audit!#REF!,$V$13:$AE$22,2,FALSE)&amp; IF(Audit!#REF!=10,Audit!#REF!,"")</f>
        <v>#REF!</v>
      </c>
      <c r="AK754" s="47" t="e">
        <f t="shared" si="349"/>
        <v>#REF!</v>
      </c>
      <c r="AL754" s="50" t="e">
        <f>VLOOKUP(Audit!#REF!,$V$3:$AE$12,3,FALSE)&amp; IF(Audit!#REF!=10,Audit!#REF!,"")</f>
        <v>#REF!</v>
      </c>
      <c r="AM754" s="50" t="e">
        <f>VLOOKUP(Audit!#REF!,$V$13:$AE$22,3,FALSE)&amp; IF(Audit!#REF!=10,Audit!#REF!,"")</f>
        <v>#REF!</v>
      </c>
      <c r="AN754" s="47" t="e">
        <f t="shared" si="350"/>
        <v>#REF!</v>
      </c>
      <c r="AO754" s="50" t="e">
        <f>VLOOKUP(Audit!#REF!,$V$3:$AE$12,4,FALSE) &amp;  Audit!#REF! &amp; IF(Audit!#REF!=10,Audit!#REF!,"")</f>
        <v>#REF!</v>
      </c>
      <c r="AP754" s="50" t="e">
        <f>VLOOKUP(Audit!#REF!,$V$13:$AE$22,4,FALSE)&amp; IF(Audit!#REF!=10,Audit!#REF!,"")</f>
        <v>#REF!</v>
      </c>
      <c r="AQ754" s="47" t="e">
        <f t="shared" si="351"/>
        <v>#REF!</v>
      </c>
      <c r="AR754" s="50" t="e">
        <f>VLOOKUP(Audit!#REF!,$V$3:$AE$12,5,FALSE)&amp; IF(Audit!#REF!=10,Audit!#REF!,"")</f>
        <v>#REF!</v>
      </c>
      <c r="AS754" s="50" t="e">
        <f>VLOOKUP(Audit!#REF!,$V$13:$AE$22,5,FALSE)&amp; IF(Audit!#REF!=10,Audit!#REF!,"")</f>
        <v>#REF!</v>
      </c>
      <c r="AT754" s="47" t="e">
        <f t="shared" si="352"/>
        <v>#REF!</v>
      </c>
      <c r="AU754" s="50" t="e">
        <f>VLOOKUP(Audit!#REF!,$V$3:$AE$12,6,FALSE)&amp; IF(Audit!#REF!=10,Audit!#REF!,"")</f>
        <v>#REF!</v>
      </c>
      <c r="AV754" s="50" t="e">
        <f>VLOOKUP(Audit!#REF!,$V$13:$AE$22,6,FALSE)&amp; IF(Audit!#REF!=10,Audit!#REF!,"")</f>
        <v>#REF!</v>
      </c>
      <c r="AW754" s="47" t="e">
        <f t="shared" si="353"/>
        <v>#REF!</v>
      </c>
      <c r="AX754" s="50" t="e">
        <f>VLOOKUP(Audit!#REF!,$V$3:$AE$12,7,FALSE)&amp; IF(Audit!#REF!=10,Audit!#REF!,"")</f>
        <v>#REF!</v>
      </c>
      <c r="AY754" s="50" t="e">
        <f>VLOOKUP(Audit!#REF!,$V$13:$AE$22,7,FALSE) &amp; IF(Audit!#REF!=10,Audit!#REF!,"")</f>
        <v>#REF!</v>
      </c>
      <c r="AZ754" s="47" t="e">
        <f t="shared" si="354"/>
        <v>#REF!</v>
      </c>
      <c r="BA754" s="50" t="e">
        <f>VLOOKUP(Audit!#REF!,$V$3:$AE$12,8,FALSE)&amp; Audit!#REF! &amp; IF(Audit!#REF!=10,Audit!#REF!,"")</f>
        <v>#REF!</v>
      </c>
      <c r="BB754" s="50" t="e">
        <f>VLOOKUP(Audit!#REF!,$V$13:$AE$22,8,FALSE) &amp; IF(Audit!#REF!=10,Audit!#REF!,"")</f>
        <v>#REF!</v>
      </c>
      <c r="BC754" s="47" t="e">
        <f t="shared" si="355"/>
        <v>#REF!</v>
      </c>
      <c r="BD754" s="50" t="e">
        <f>VLOOKUP(Audit!#REF!,$V$3:$AE$12,9,FALSE)&amp; IF(Audit!#REF!=10,Audit!#REF!,"")</f>
        <v>#REF!</v>
      </c>
      <c r="BE754" s="50" t="e">
        <f>VLOOKUP(Audit!#REF!,$V$13:$AE$22,9,FALSE) &amp; IF(Audit!#REF!=10,Audit!#REF!,"") &amp; IF(Audit!#REF!&lt;&gt;1,U754,"")</f>
        <v>#REF!</v>
      </c>
      <c r="BF754" s="47" t="e">
        <f t="shared" si="356"/>
        <v>#REF!</v>
      </c>
      <c r="BG754" s="50" t="e">
        <f>VLOOKUP(Audit!#REF!,$V$3:$AE$12,10,FALSE) &amp; Audit!#REF! &amp; IF(Audit!#REF!=10,Audit!#REF!,"")</f>
        <v>#REF!</v>
      </c>
      <c r="BH754" s="50" t="e">
        <f>VLOOKUP(Audit!#REF!,$V$13:$AE$22,10,FALSE) &amp; IF(Audit!#REF!=10,Audit!#REF!,"") &amp; IF(Audit!#REF!&lt;&gt;1,U754,"")</f>
        <v>#REF!</v>
      </c>
      <c r="BI754" s="47" t="e">
        <f t="shared" si="357"/>
        <v>#REF!</v>
      </c>
      <c r="BJ754" s="48" t="str">
        <f t="shared" si="358"/>
        <v/>
      </c>
      <c r="BK754" s="48" t="str">
        <f t="shared" si="359"/>
        <v/>
      </c>
      <c r="BL754" s="48" t="str">
        <f t="shared" si="360"/>
        <v/>
      </c>
      <c r="BM754" s="48" t="str">
        <f t="shared" si="361"/>
        <v/>
      </c>
      <c r="BN754" s="48" t="str">
        <f t="shared" si="362"/>
        <v/>
      </c>
      <c r="BO754" s="48" t="str">
        <f t="shared" si="363"/>
        <v/>
      </c>
      <c r="BP754" s="48" t="str">
        <f t="shared" si="364"/>
        <v/>
      </c>
      <c r="BQ754" s="48" t="str">
        <f t="shared" si="365"/>
        <v/>
      </c>
      <c r="BR754" s="48" t="str">
        <f t="shared" si="366"/>
        <v/>
      </c>
      <c r="BS754" s="48" t="str">
        <f t="shared" si="367"/>
        <v/>
      </c>
      <c r="BT754" s="48" t="str">
        <f t="shared" si="368"/>
        <v/>
      </c>
      <c r="BU754" s="48" t="str">
        <f t="shared" si="369"/>
        <v/>
      </c>
    </row>
    <row r="755" spans="1:73">
      <c r="A755" s="10" t="e">
        <f>Audit!#REF!</f>
        <v>#REF!</v>
      </c>
      <c r="B755" s="10" t="e">
        <f t="shared" si="340"/>
        <v>#REF!</v>
      </c>
      <c r="C755" s="17" t="e">
        <f>VLOOKUP(Audit!#REF!,$V$3:$AE$12,2,FALSE) &amp; VLOOKUP(Audit!#REF!,$V$13:$AE$22,2,FALSE)&amp; IF(Audit!#REF!=10,Audit!#REF!&amp;Audit!#REF!,"")</f>
        <v>#REF!</v>
      </c>
      <c r="D755" s="17" t="e">
        <f>VLOOKUP(Audit!#REF!,$V$3:$AE$12,3,FALSE) &amp; VLOOKUP(Audit!#REF!,$V$13:$AE$22,3,FALSE) &amp;IF(Audit!#REF!=10,Audit!#REF!&amp;Audit!#REF!,"")</f>
        <v>#REF!</v>
      </c>
      <c r="E755" s="17" t="e">
        <f>VLOOKUP(Audit!#REF!,$V$3:$AE$12,4,FALSE)&amp; Audit!#REF! &amp; VLOOKUP(Audit!#REF!,$V$13:$AE$22,4,FALSE)&amp; IF(Audit!#REF!=10,Audit!#REF!&amp;Audit!#REF!,"")</f>
        <v>#REF!</v>
      </c>
      <c r="F755" s="17" t="e">
        <f>VLOOKUP(Audit!#REF!,$V$3:$AE$12,5,FALSE) &amp; VLOOKUP(Audit!#REF!,$V$13:$AE$22,5,FALSE)&amp; IF(Audit!#REF!=10,Audit!#REF!&amp;Audit!#REF!,"")</f>
        <v>#REF!</v>
      </c>
      <c r="G755" s="17" t="e">
        <f>VLOOKUP(Audit!#REF!,$V$3:$AE$12,6,FALSE) &amp; VLOOKUP(Audit!#REF!,$V$13:$AE$22,6,FALSE)&amp; IF(Audit!#REF!=10,Audit!#REF!&amp;Audit!#REF!,"")</f>
        <v>#REF!</v>
      </c>
      <c r="H755" s="17" t="e">
        <f>VLOOKUP(Audit!#REF!,$V$3:$AE$12,7,FALSE) &amp; VLOOKUP(Audit!#REF!,$V$13:$AE$22,7,FALSE)&amp;IF(Audit!#REF!=10,Audit!#REF!&amp;Audit!#REF!,"")</f>
        <v>#REF!</v>
      </c>
      <c r="I755" s="17" t="e">
        <f>VLOOKUP(Audit!#REF!,$V$3:$AE$12,8,FALSE) &amp; Audit!#REF! &amp; VLOOKUP(Audit!#REF!,$V$13:$AE$22,8,FALSE)&amp;IF(Audit!#REF!=10,Audit!#REF!&amp;Audit!#REF!,"")</f>
        <v>#REF!</v>
      </c>
      <c r="J755" s="17" t="e">
        <f>VLOOKUP(Audit!#REF!,$V$3:$AE$12,9,FALSE) &amp; VLOOKUP(Audit!#REF!,$V$13:$AE$22,9,FALSE) &amp; IF(Audit!#REF!=10,Audit!#REF!&amp;Audit!#REF!,"") &amp; IF(Audit!#REF!&lt;&gt;1,U755,"")</f>
        <v>#REF!</v>
      </c>
      <c r="K755" s="17" t="e">
        <f>VLOOKUP(Audit!#REF!,$V$3:$AE$12,10,FALSE) &amp; Audit!#REF! &amp; VLOOKUP(Audit!#REF!,$V$13:$AE$22,10,FALSE) &amp; IF(Audit!#REF!=10,Audit!#REF!&amp;Audit!#REF!,"") &amp; IF(Audit!#REF!&lt;&gt;1,U755,"")</f>
        <v>#REF!</v>
      </c>
      <c r="L755" s="10" t="e">
        <f>Audit!#REF!</f>
        <v>#REF!</v>
      </c>
      <c r="M755" s="10" t="e">
        <f t="shared" si="341"/>
        <v>#REF!</v>
      </c>
      <c r="N755" s="10" t="e">
        <f t="shared" si="342"/>
        <v>#REF!</v>
      </c>
      <c r="O755" s="10" t="e">
        <f t="shared" si="343"/>
        <v>#REF!</v>
      </c>
      <c r="P755" s="10" t="e">
        <f t="shared" si="344"/>
        <v>#REF!</v>
      </c>
      <c r="Q755" s="10" t="e">
        <f t="shared" si="345"/>
        <v>#REF!</v>
      </c>
      <c r="R755" s="10" t="e">
        <f t="shared" si="346"/>
        <v>#REF!</v>
      </c>
      <c r="S755" s="10" t="e">
        <f t="shared" si="347"/>
        <v>#REF!</v>
      </c>
      <c r="T755" s="10" t="e">
        <f t="shared" si="348"/>
        <v>#REF!</v>
      </c>
      <c r="U755" s="17" t="e">
        <f>IF(Audit!#REF!="","",VLOOKUP(Audit!#REF!,$W$26:$X$35,2,FALSE)) &amp; Audit!#REF! &amp; IF(Audit!#REF!="","",IF(Audit!#REF!&lt;=1.4,VLOOKUP(Audit!#REF!,$W$38:X800,2,FALSE),VLOOKUP(Audit!#REF!,$W$51:$X$61,2,FALSE))) &amp; IF(Audit!#REF!="","",VLOOKUP(Audit!#REF!,$Y$26:$Z$35,2,FALSE) &amp; Audit!#REF! &amp; IF(Audit!#REF!="","",IF(Audit!#REF!&lt;=1.4,VLOOKUP(Audit!#REF!,$Y$38:$Z$48,2,FALSE),VLOOKUP(Audit!#REF!,$Y$51:$Z$61,2,FALSE))))</f>
        <v>#REF!</v>
      </c>
      <c r="V755" s="21"/>
      <c r="AH755" s="49" t="e">
        <f>Audit!#REF!</f>
        <v>#REF!</v>
      </c>
      <c r="AI755" s="50" t="e">
        <f>VLOOKUP(Audit!#REF!,$V$3:$AE$12,2,FALSE)&amp; IF(Audit!#REF!=10,Audit!#REF!,"")</f>
        <v>#REF!</v>
      </c>
      <c r="AJ755" s="50" t="e">
        <f>VLOOKUP(Audit!#REF!,$V$13:$AE$22,2,FALSE)&amp; IF(Audit!#REF!=10,Audit!#REF!,"")</f>
        <v>#REF!</v>
      </c>
      <c r="AK755" s="47" t="e">
        <f t="shared" si="349"/>
        <v>#REF!</v>
      </c>
      <c r="AL755" s="50" t="e">
        <f>VLOOKUP(Audit!#REF!,$V$3:$AE$12,3,FALSE)&amp; IF(Audit!#REF!=10,Audit!#REF!,"")</f>
        <v>#REF!</v>
      </c>
      <c r="AM755" s="50" t="e">
        <f>VLOOKUP(Audit!#REF!,$V$13:$AE$22,3,FALSE)&amp; IF(Audit!#REF!=10,Audit!#REF!,"")</f>
        <v>#REF!</v>
      </c>
      <c r="AN755" s="47" t="e">
        <f t="shared" si="350"/>
        <v>#REF!</v>
      </c>
      <c r="AO755" s="50" t="e">
        <f>VLOOKUP(Audit!#REF!,$V$3:$AE$12,4,FALSE) &amp;  Audit!#REF! &amp; IF(Audit!#REF!=10,Audit!#REF!,"")</f>
        <v>#REF!</v>
      </c>
      <c r="AP755" s="50" t="e">
        <f>VLOOKUP(Audit!#REF!,$V$13:$AE$22,4,FALSE)&amp; IF(Audit!#REF!=10,Audit!#REF!,"")</f>
        <v>#REF!</v>
      </c>
      <c r="AQ755" s="47" t="e">
        <f t="shared" si="351"/>
        <v>#REF!</v>
      </c>
      <c r="AR755" s="50" t="e">
        <f>VLOOKUP(Audit!#REF!,$V$3:$AE$12,5,FALSE)&amp; IF(Audit!#REF!=10,Audit!#REF!,"")</f>
        <v>#REF!</v>
      </c>
      <c r="AS755" s="50" t="e">
        <f>VLOOKUP(Audit!#REF!,$V$13:$AE$22,5,FALSE)&amp; IF(Audit!#REF!=10,Audit!#REF!,"")</f>
        <v>#REF!</v>
      </c>
      <c r="AT755" s="47" t="e">
        <f t="shared" si="352"/>
        <v>#REF!</v>
      </c>
      <c r="AU755" s="50" t="e">
        <f>VLOOKUP(Audit!#REF!,$V$3:$AE$12,6,FALSE)&amp; IF(Audit!#REF!=10,Audit!#REF!,"")</f>
        <v>#REF!</v>
      </c>
      <c r="AV755" s="50" t="e">
        <f>VLOOKUP(Audit!#REF!,$V$13:$AE$22,6,FALSE)&amp; IF(Audit!#REF!=10,Audit!#REF!,"")</f>
        <v>#REF!</v>
      </c>
      <c r="AW755" s="47" t="e">
        <f t="shared" si="353"/>
        <v>#REF!</v>
      </c>
      <c r="AX755" s="50" t="e">
        <f>VLOOKUP(Audit!#REF!,$V$3:$AE$12,7,FALSE)&amp; IF(Audit!#REF!=10,Audit!#REF!,"")</f>
        <v>#REF!</v>
      </c>
      <c r="AY755" s="50" t="e">
        <f>VLOOKUP(Audit!#REF!,$V$13:$AE$22,7,FALSE) &amp; IF(Audit!#REF!=10,Audit!#REF!,"")</f>
        <v>#REF!</v>
      </c>
      <c r="AZ755" s="47" t="e">
        <f t="shared" si="354"/>
        <v>#REF!</v>
      </c>
      <c r="BA755" s="50" t="e">
        <f>VLOOKUP(Audit!#REF!,$V$3:$AE$12,8,FALSE)&amp; Audit!#REF! &amp; IF(Audit!#REF!=10,Audit!#REF!,"")</f>
        <v>#REF!</v>
      </c>
      <c r="BB755" s="50" t="e">
        <f>VLOOKUP(Audit!#REF!,$V$13:$AE$22,8,FALSE) &amp; IF(Audit!#REF!=10,Audit!#REF!,"")</f>
        <v>#REF!</v>
      </c>
      <c r="BC755" s="47" t="e">
        <f t="shared" si="355"/>
        <v>#REF!</v>
      </c>
      <c r="BD755" s="50" t="e">
        <f>VLOOKUP(Audit!#REF!,$V$3:$AE$12,9,FALSE)&amp; IF(Audit!#REF!=10,Audit!#REF!,"")</f>
        <v>#REF!</v>
      </c>
      <c r="BE755" s="50" t="e">
        <f>VLOOKUP(Audit!#REF!,$V$13:$AE$22,9,FALSE) &amp; IF(Audit!#REF!=10,Audit!#REF!,"") &amp; IF(Audit!#REF!&lt;&gt;1,U755,"")</f>
        <v>#REF!</v>
      </c>
      <c r="BF755" s="47" t="e">
        <f t="shared" si="356"/>
        <v>#REF!</v>
      </c>
      <c r="BG755" s="50" t="e">
        <f>VLOOKUP(Audit!#REF!,$V$3:$AE$12,10,FALSE) &amp; Audit!#REF! &amp; IF(Audit!#REF!=10,Audit!#REF!,"")</f>
        <v>#REF!</v>
      </c>
      <c r="BH755" s="50" t="e">
        <f>VLOOKUP(Audit!#REF!,$V$13:$AE$22,10,FALSE) &amp; IF(Audit!#REF!=10,Audit!#REF!,"") &amp; IF(Audit!#REF!&lt;&gt;1,U755,"")</f>
        <v>#REF!</v>
      </c>
      <c r="BI755" s="47" t="e">
        <f t="shared" si="357"/>
        <v>#REF!</v>
      </c>
      <c r="BJ755" s="48" t="str">
        <f t="shared" si="358"/>
        <v/>
      </c>
      <c r="BK755" s="48" t="str">
        <f t="shared" si="359"/>
        <v/>
      </c>
      <c r="BL755" s="48" t="str">
        <f t="shared" si="360"/>
        <v/>
      </c>
      <c r="BM755" s="48" t="str">
        <f t="shared" si="361"/>
        <v/>
      </c>
      <c r="BN755" s="48" t="str">
        <f t="shared" si="362"/>
        <v/>
      </c>
      <c r="BO755" s="48" t="str">
        <f t="shared" si="363"/>
        <v/>
      </c>
      <c r="BP755" s="48" t="str">
        <f t="shared" si="364"/>
        <v/>
      </c>
      <c r="BQ755" s="48" t="str">
        <f t="shared" si="365"/>
        <v/>
      </c>
      <c r="BR755" s="48" t="str">
        <f t="shared" si="366"/>
        <v/>
      </c>
      <c r="BS755" s="48" t="str">
        <f t="shared" si="367"/>
        <v/>
      </c>
      <c r="BT755" s="48" t="str">
        <f t="shared" si="368"/>
        <v/>
      </c>
      <c r="BU755" s="48" t="str">
        <f t="shared" si="369"/>
        <v/>
      </c>
    </row>
    <row r="756" spans="1:73">
      <c r="A756" s="10" t="e">
        <f>Audit!#REF!</f>
        <v>#REF!</v>
      </c>
      <c r="B756" s="10" t="e">
        <f t="shared" si="340"/>
        <v>#REF!</v>
      </c>
      <c r="C756" s="17" t="e">
        <f>VLOOKUP(Audit!#REF!,$V$3:$AE$12,2,FALSE) &amp; VLOOKUP(Audit!#REF!,$V$13:$AE$22,2,FALSE)&amp; IF(Audit!#REF!=10,Audit!#REF!&amp;Audit!#REF!,"")</f>
        <v>#REF!</v>
      </c>
      <c r="D756" s="17" t="e">
        <f>VLOOKUP(Audit!#REF!,$V$3:$AE$12,3,FALSE) &amp; VLOOKUP(Audit!#REF!,$V$13:$AE$22,3,FALSE) &amp;IF(Audit!#REF!=10,Audit!#REF!&amp;Audit!#REF!,"")</f>
        <v>#REF!</v>
      </c>
      <c r="E756" s="17" t="e">
        <f>VLOOKUP(Audit!#REF!,$V$3:$AE$12,4,FALSE)&amp; Audit!#REF! &amp; VLOOKUP(Audit!#REF!,$V$13:$AE$22,4,FALSE)&amp; IF(Audit!#REF!=10,Audit!#REF!&amp;Audit!#REF!,"")</f>
        <v>#REF!</v>
      </c>
      <c r="F756" s="17" t="e">
        <f>VLOOKUP(Audit!#REF!,$V$3:$AE$12,5,FALSE) &amp; VLOOKUP(Audit!#REF!,$V$13:$AE$22,5,FALSE)&amp; IF(Audit!#REF!=10,Audit!#REF!&amp;Audit!#REF!,"")</f>
        <v>#REF!</v>
      </c>
      <c r="G756" s="17" t="e">
        <f>VLOOKUP(Audit!#REF!,$V$3:$AE$12,6,FALSE) &amp; VLOOKUP(Audit!#REF!,$V$13:$AE$22,6,FALSE)&amp; IF(Audit!#REF!=10,Audit!#REF!&amp;Audit!#REF!,"")</f>
        <v>#REF!</v>
      </c>
      <c r="H756" s="17" t="e">
        <f>VLOOKUP(Audit!#REF!,$V$3:$AE$12,7,FALSE) &amp; VLOOKUP(Audit!#REF!,$V$13:$AE$22,7,FALSE)&amp;IF(Audit!#REF!=10,Audit!#REF!&amp;Audit!#REF!,"")</f>
        <v>#REF!</v>
      </c>
      <c r="I756" s="17" t="e">
        <f>VLOOKUP(Audit!#REF!,$V$3:$AE$12,8,FALSE) &amp; Audit!#REF! &amp; VLOOKUP(Audit!#REF!,$V$13:$AE$22,8,FALSE)&amp;IF(Audit!#REF!=10,Audit!#REF!&amp;Audit!#REF!,"")</f>
        <v>#REF!</v>
      </c>
      <c r="J756" s="17" t="e">
        <f>VLOOKUP(Audit!#REF!,$V$3:$AE$12,9,FALSE) &amp; VLOOKUP(Audit!#REF!,$V$13:$AE$22,9,FALSE) &amp; IF(Audit!#REF!=10,Audit!#REF!&amp;Audit!#REF!,"") &amp; IF(Audit!#REF!&lt;&gt;1,U756,"")</f>
        <v>#REF!</v>
      </c>
      <c r="K756" s="17" t="e">
        <f>VLOOKUP(Audit!#REF!,$V$3:$AE$12,10,FALSE) &amp; Audit!#REF! &amp; VLOOKUP(Audit!#REF!,$V$13:$AE$22,10,FALSE) &amp; IF(Audit!#REF!=10,Audit!#REF!&amp;Audit!#REF!,"") &amp; IF(Audit!#REF!&lt;&gt;1,U756,"")</f>
        <v>#REF!</v>
      </c>
      <c r="L756" s="10" t="e">
        <f>Audit!#REF!</f>
        <v>#REF!</v>
      </c>
      <c r="M756" s="10" t="e">
        <f t="shared" si="341"/>
        <v>#REF!</v>
      </c>
      <c r="N756" s="10" t="e">
        <f t="shared" si="342"/>
        <v>#REF!</v>
      </c>
      <c r="O756" s="10" t="e">
        <f t="shared" si="343"/>
        <v>#REF!</v>
      </c>
      <c r="P756" s="10" t="e">
        <f t="shared" si="344"/>
        <v>#REF!</v>
      </c>
      <c r="Q756" s="10" t="e">
        <f t="shared" si="345"/>
        <v>#REF!</v>
      </c>
      <c r="R756" s="10" t="e">
        <f t="shared" si="346"/>
        <v>#REF!</v>
      </c>
      <c r="S756" s="10" t="e">
        <f t="shared" si="347"/>
        <v>#REF!</v>
      </c>
      <c r="T756" s="10" t="e">
        <f t="shared" si="348"/>
        <v>#REF!</v>
      </c>
      <c r="U756" s="17" t="e">
        <f>IF(Audit!#REF!="","",VLOOKUP(Audit!#REF!,$W$26:$X$35,2,FALSE)) &amp; Audit!#REF! &amp; IF(Audit!#REF!="","",IF(Audit!#REF!&lt;=1.4,VLOOKUP(Audit!#REF!,$W$38:X801,2,FALSE),VLOOKUP(Audit!#REF!,$W$51:$X$61,2,FALSE))) &amp; IF(Audit!#REF!="","",VLOOKUP(Audit!#REF!,$Y$26:$Z$35,2,FALSE) &amp; Audit!#REF! &amp; IF(Audit!#REF!="","",IF(Audit!#REF!&lt;=1.4,VLOOKUP(Audit!#REF!,$Y$38:$Z$48,2,FALSE),VLOOKUP(Audit!#REF!,$Y$51:$Z$61,2,FALSE))))</f>
        <v>#REF!</v>
      </c>
      <c r="V756" s="21"/>
      <c r="AH756" s="49" t="e">
        <f>Audit!#REF!</f>
        <v>#REF!</v>
      </c>
      <c r="AI756" s="50" t="e">
        <f>VLOOKUP(Audit!#REF!,$V$3:$AE$12,2,FALSE)&amp; IF(Audit!#REF!=10,Audit!#REF!,"")</f>
        <v>#REF!</v>
      </c>
      <c r="AJ756" s="50" t="e">
        <f>VLOOKUP(Audit!#REF!,$V$13:$AE$22,2,FALSE)&amp; IF(Audit!#REF!=10,Audit!#REF!,"")</f>
        <v>#REF!</v>
      </c>
      <c r="AK756" s="47" t="e">
        <f t="shared" si="349"/>
        <v>#REF!</v>
      </c>
      <c r="AL756" s="50" t="e">
        <f>VLOOKUP(Audit!#REF!,$V$3:$AE$12,3,FALSE)&amp; IF(Audit!#REF!=10,Audit!#REF!,"")</f>
        <v>#REF!</v>
      </c>
      <c r="AM756" s="50" t="e">
        <f>VLOOKUP(Audit!#REF!,$V$13:$AE$22,3,FALSE)&amp; IF(Audit!#REF!=10,Audit!#REF!,"")</f>
        <v>#REF!</v>
      </c>
      <c r="AN756" s="47" t="e">
        <f t="shared" si="350"/>
        <v>#REF!</v>
      </c>
      <c r="AO756" s="50" t="e">
        <f>VLOOKUP(Audit!#REF!,$V$3:$AE$12,4,FALSE) &amp;  Audit!#REF! &amp; IF(Audit!#REF!=10,Audit!#REF!,"")</f>
        <v>#REF!</v>
      </c>
      <c r="AP756" s="50" t="e">
        <f>VLOOKUP(Audit!#REF!,$V$13:$AE$22,4,FALSE)&amp; IF(Audit!#REF!=10,Audit!#REF!,"")</f>
        <v>#REF!</v>
      </c>
      <c r="AQ756" s="47" t="e">
        <f t="shared" si="351"/>
        <v>#REF!</v>
      </c>
      <c r="AR756" s="50" t="e">
        <f>VLOOKUP(Audit!#REF!,$V$3:$AE$12,5,FALSE)&amp; IF(Audit!#REF!=10,Audit!#REF!,"")</f>
        <v>#REF!</v>
      </c>
      <c r="AS756" s="50" t="e">
        <f>VLOOKUP(Audit!#REF!,$V$13:$AE$22,5,FALSE)&amp; IF(Audit!#REF!=10,Audit!#REF!,"")</f>
        <v>#REF!</v>
      </c>
      <c r="AT756" s="47" t="e">
        <f t="shared" si="352"/>
        <v>#REF!</v>
      </c>
      <c r="AU756" s="50" t="e">
        <f>VLOOKUP(Audit!#REF!,$V$3:$AE$12,6,FALSE)&amp; IF(Audit!#REF!=10,Audit!#REF!,"")</f>
        <v>#REF!</v>
      </c>
      <c r="AV756" s="50" t="e">
        <f>VLOOKUP(Audit!#REF!,$V$13:$AE$22,6,FALSE)&amp; IF(Audit!#REF!=10,Audit!#REF!,"")</f>
        <v>#REF!</v>
      </c>
      <c r="AW756" s="47" t="e">
        <f t="shared" si="353"/>
        <v>#REF!</v>
      </c>
      <c r="AX756" s="50" t="e">
        <f>VLOOKUP(Audit!#REF!,$V$3:$AE$12,7,FALSE)&amp; IF(Audit!#REF!=10,Audit!#REF!,"")</f>
        <v>#REF!</v>
      </c>
      <c r="AY756" s="50" t="e">
        <f>VLOOKUP(Audit!#REF!,$V$13:$AE$22,7,FALSE) &amp; IF(Audit!#REF!=10,Audit!#REF!,"")</f>
        <v>#REF!</v>
      </c>
      <c r="AZ756" s="47" t="e">
        <f t="shared" si="354"/>
        <v>#REF!</v>
      </c>
      <c r="BA756" s="50" t="e">
        <f>VLOOKUP(Audit!#REF!,$V$3:$AE$12,8,FALSE)&amp; Audit!#REF! &amp; IF(Audit!#REF!=10,Audit!#REF!,"")</f>
        <v>#REF!</v>
      </c>
      <c r="BB756" s="50" t="e">
        <f>VLOOKUP(Audit!#REF!,$V$13:$AE$22,8,FALSE) &amp; IF(Audit!#REF!=10,Audit!#REF!,"")</f>
        <v>#REF!</v>
      </c>
      <c r="BC756" s="47" t="e">
        <f t="shared" si="355"/>
        <v>#REF!</v>
      </c>
      <c r="BD756" s="50" t="e">
        <f>VLOOKUP(Audit!#REF!,$V$3:$AE$12,9,FALSE)&amp; IF(Audit!#REF!=10,Audit!#REF!,"")</f>
        <v>#REF!</v>
      </c>
      <c r="BE756" s="50" t="e">
        <f>VLOOKUP(Audit!#REF!,$V$13:$AE$22,9,FALSE) &amp; IF(Audit!#REF!=10,Audit!#REF!,"") &amp; IF(Audit!#REF!&lt;&gt;1,U756,"")</f>
        <v>#REF!</v>
      </c>
      <c r="BF756" s="47" t="e">
        <f t="shared" si="356"/>
        <v>#REF!</v>
      </c>
      <c r="BG756" s="50" t="e">
        <f>VLOOKUP(Audit!#REF!,$V$3:$AE$12,10,FALSE) &amp; Audit!#REF! &amp; IF(Audit!#REF!=10,Audit!#REF!,"")</f>
        <v>#REF!</v>
      </c>
      <c r="BH756" s="50" t="e">
        <f>VLOOKUP(Audit!#REF!,$V$13:$AE$22,10,FALSE) &amp; IF(Audit!#REF!=10,Audit!#REF!,"") &amp; IF(Audit!#REF!&lt;&gt;1,U756,"")</f>
        <v>#REF!</v>
      </c>
      <c r="BI756" s="47" t="e">
        <f t="shared" si="357"/>
        <v>#REF!</v>
      </c>
      <c r="BJ756" s="48" t="str">
        <f t="shared" si="358"/>
        <v/>
      </c>
      <c r="BK756" s="48" t="str">
        <f t="shared" si="359"/>
        <v/>
      </c>
      <c r="BL756" s="48" t="str">
        <f t="shared" si="360"/>
        <v/>
      </c>
      <c r="BM756" s="48" t="str">
        <f t="shared" si="361"/>
        <v/>
      </c>
      <c r="BN756" s="48" t="str">
        <f t="shared" si="362"/>
        <v/>
      </c>
      <c r="BO756" s="48" t="str">
        <f t="shared" si="363"/>
        <v/>
      </c>
      <c r="BP756" s="48" t="str">
        <f t="shared" si="364"/>
        <v/>
      </c>
      <c r="BQ756" s="48" t="str">
        <f t="shared" si="365"/>
        <v/>
      </c>
      <c r="BR756" s="48" t="str">
        <f t="shared" si="366"/>
        <v/>
      </c>
      <c r="BS756" s="48" t="str">
        <f t="shared" si="367"/>
        <v/>
      </c>
      <c r="BT756" s="48" t="str">
        <f t="shared" si="368"/>
        <v/>
      </c>
      <c r="BU756" s="48" t="str">
        <f t="shared" si="369"/>
        <v/>
      </c>
    </row>
    <row r="757" spans="1:73">
      <c r="A757" s="10" t="e">
        <f>Audit!#REF!</f>
        <v>#REF!</v>
      </c>
      <c r="B757" s="10" t="e">
        <f t="shared" si="340"/>
        <v>#REF!</v>
      </c>
      <c r="C757" s="17" t="e">
        <f>VLOOKUP(Audit!#REF!,$V$3:$AE$12,2,FALSE) &amp; VLOOKUP(Audit!#REF!,$V$13:$AE$22,2,FALSE)&amp; IF(Audit!#REF!=10,Audit!#REF!&amp;Audit!#REF!,"")</f>
        <v>#REF!</v>
      </c>
      <c r="D757" s="17" t="e">
        <f>VLOOKUP(Audit!#REF!,$V$3:$AE$12,3,FALSE) &amp; VLOOKUP(Audit!#REF!,$V$13:$AE$22,3,FALSE) &amp;IF(Audit!#REF!=10,Audit!#REF!&amp;Audit!#REF!,"")</f>
        <v>#REF!</v>
      </c>
      <c r="E757" s="17" t="e">
        <f>VLOOKUP(Audit!#REF!,$V$3:$AE$12,4,FALSE)&amp; Audit!#REF! &amp; VLOOKUP(Audit!#REF!,$V$13:$AE$22,4,FALSE)&amp; IF(Audit!#REF!=10,Audit!#REF!&amp;Audit!#REF!,"")</f>
        <v>#REF!</v>
      </c>
      <c r="F757" s="17" t="e">
        <f>VLOOKUP(Audit!#REF!,$V$3:$AE$12,5,FALSE) &amp; VLOOKUP(Audit!#REF!,$V$13:$AE$22,5,FALSE)&amp; IF(Audit!#REF!=10,Audit!#REF!&amp;Audit!#REF!,"")</f>
        <v>#REF!</v>
      </c>
      <c r="G757" s="17" t="e">
        <f>VLOOKUP(Audit!#REF!,$V$3:$AE$12,6,FALSE) &amp; VLOOKUP(Audit!#REF!,$V$13:$AE$22,6,FALSE)&amp; IF(Audit!#REF!=10,Audit!#REF!&amp;Audit!#REF!,"")</f>
        <v>#REF!</v>
      </c>
      <c r="H757" s="17" t="e">
        <f>VLOOKUP(Audit!#REF!,$V$3:$AE$12,7,FALSE) &amp; VLOOKUP(Audit!#REF!,$V$13:$AE$22,7,FALSE)&amp;IF(Audit!#REF!=10,Audit!#REF!&amp;Audit!#REF!,"")</f>
        <v>#REF!</v>
      </c>
      <c r="I757" s="17" t="e">
        <f>VLOOKUP(Audit!#REF!,$V$3:$AE$12,8,FALSE) &amp; Audit!#REF! &amp; VLOOKUP(Audit!#REF!,$V$13:$AE$22,8,FALSE)&amp;IF(Audit!#REF!=10,Audit!#REF!&amp;Audit!#REF!,"")</f>
        <v>#REF!</v>
      </c>
      <c r="J757" s="17" t="e">
        <f>VLOOKUP(Audit!#REF!,$V$3:$AE$12,9,FALSE) &amp; VLOOKUP(Audit!#REF!,$V$13:$AE$22,9,FALSE) &amp; IF(Audit!#REF!=10,Audit!#REF!&amp;Audit!#REF!,"") &amp; IF(Audit!#REF!&lt;&gt;1,U757,"")</f>
        <v>#REF!</v>
      </c>
      <c r="K757" s="17" t="e">
        <f>VLOOKUP(Audit!#REF!,$V$3:$AE$12,10,FALSE) &amp; Audit!#REF! &amp; VLOOKUP(Audit!#REF!,$V$13:$AE$22,10,FALSE) &amp; IF(Audit!#REF!=10,Audit!#REF!&amp;Audit!#REF!,"") &amp; IF(Audit!#REF!&lt;&gt;1,U757,"")</f>
        <v>#REF!</v>
      </c>
      <c r="L757" s="10" t="e">
        <f>Audit!#REF!</f>
        <v>#REF!</v>
      </c>
      <c r="M757" s="10" t="e">
        <f t="shared" si="341"/>
        <v>#REF!</v>
      </c>
      <c r="N757" s="10" t="e">
        <f t="shared" si="342"/>
        <v>#REF!</v>
      </c>
      <c r="O757" s="10" t="e">
        <f t="shared" si="343"/>
        <v>#REF!</v>
      </c>
      <c r="P757" s="10" t="e">
        <f t="shared" si="344"/>
        <v>#REF!</v>
      </c>
      <c r="Q757" s="10" t="e">
        <f t="shared" si="345"/>
        <v>#REF!</v>
      </c>
      <c r="R757" s="10" t="e">
        <f t="shared" si="346"/>
        <v>#REF!</v>
      </c>
      <c r="S757" s="10" t="e">
        <f t="shared" si="347"/>
        <v>#REF!</v>
      </c>
      <c r="T757" s="10" t="e">
        <f t="shared" si="348"/>
        <v>#REF!</v>
      </c>
      <c r="U757" s="17" t="e">
        <f>IF(Audit!#REF!="","",VLOOKUP(Audit!#REF!,$W$26:$X$35,2,FALSE)) &amp; Audit!#REF! &amp; IF(Audit!#REF!="","",IF(Audit!#REF!&lt;=1.4,VLOOKUP(Audit!#REF!,$W$38:X802,2,FALSE),VLOOKUP(Audit!#REF!,$W$51:$X$61,2,FALSE))) &amp; IF(Audit!#REF!="","",VLOOKUP(Audit!#REF!,$Y$26:$Z$35,2,FALSE) &amp; Audit!#REF! &amp; IF(Audit!#REF!="","",IF(Audit!#REF!&lt;=1.4,VLOOKUP(Audit!#REF!,$Y$38:$Z$48,2,FALSE),VLOOKUP(Audit!#REF!,$Y$51:$Z$61,2,FALSE))))</f>
        <v>#REF!</v>
      </c>
      <c r="V757" s="21"/>
      <c r="AH757" s="49" t="e">
        <f>Audit!#REF!</f>
        <v>#REF!</v>
      </c>
      <c r="AI757" s="50" t="e">
        <f>VLOOKUP(Audit!#REF!,$V$3:$AE$12,2,FALSE)&amp; IF(Audit!#REF!=10,Audit!#REF!,"")</f>
        <v>#REF!</v>
      </c>
      <c r="AJ757" s="50" t="e">
        <f>VLOOKUP(Audit!#REF!,$V$13:$AE$22,2,FALSE)&amp; IF(Audit!#REF!=10,Audit!#REF!,"")</f>
        <v>#REF!</v>
      </c>
      <c r="AK757" s="47" t="e">
        <f t="shared" si="349"/>
        <v>#REF!</v>
      </c>
      <c r="AL757" s="50" t="e">
        <f>VLOOKUP(Audit!#REF!,$V$3:$AE$12,3,FALSE)&amp; IF(Audit!#REF!=10,Audit!#REF!,"")</f>
        <v>#REF!</v>
      </c>
      <c r="AM757" s="50" t="e">
        <f>VLOOKUP(Audit!#REF!,$V$13:$AE$22,3,FALSE)&amp; IF(Audit!#REF!=10,Audit!#REF!,"")</f>
        <v>#REF!</v>
      </c>
      <c r="AN757" s="47" t="e">
        <f t="shared" si="350"/>
        <v>#REF!</v>
      </c>
      <c r="AO757" s="50" t="e">
        <f>VLOOKUP(Audit!#REF!,$V$3:$AE$12,4,FALSE) &amp;  Audit!#REF! &amp; IF(Audit!#REF!=10,Audit!#REF!,"")</f>
        <v>#REF!</v>
      </c>
      <c r="AP757" s="50" t="e">
        <f>VLOOKUP(Audit!#REF!,$V$13:$AE$22,4,FALSE)&amp; IF(Audit!#REF!=10,Audit!#REF!,"")</f>
        <v>#REF!</v>
      </c>
      <c r="AQ757" s="47" t="e">
        <f t="shared" si="351"/>
        <v>#REF!</v>
      </c>
      <c r="AR757" s="50" t="e">
        <f>VLOOKUP(Audit!#REF!,$V$3:$AE$12,5,FALSE)&amp; IF(Audit!#REF!=10,Audit!#REF!,"")</f>
        <v>#REF!</v>
      </c>
      <c r="AS757" s="50" t="e">
        <f>VLOOKUP(Audit!#REF!,$V$13:$AE$22,5,FALSE)&amp; IF(Audit!#REF!=10,Audit!#REF!,"")</f>
        <v>#REF!</v>
      </c>
      <c r="AT757" s="47" t="e">
        <f t="shared" si="352"/>
        <v>#REF!</v>
      </c>
      <c r="AU757" s="50" t="e">
        <f>VLOOKUP(Audit!#REF!,$V$3:$AE$12,6,FALSE)&amp; IF(Audit!#REF!=10,Audit!#REF!,"")</f>
        <v>#REF!</v>
      </c>
      <c r="AV757" s="50" t="e">
        <f>VLOOKUP(Audit!#REF!,$V$13:$AE$22,6,FALSE)&amp; IF(Audit!#REF!=10,Audit!#REF!,"")</f>
        <v>#REF!</v>
      </c>
      <c r="AW757" s="47" t="e">
        <f t="shared" si="353"/>
        <v>#REF!</v>
      </c>
      <c r="AX757" s="50" t="e">
        <f>VLOOKUP(Audit!#REF!,$V$3:$AE$12,7,FALSE)&amp; IF(Audit!#REF!=10,Audit!#REF!,"")</f>
        <v>#REF!</v>
      </c>
      <c r="AY757" s="50" t="e">
        <f>VLOOKUP(Audit!#REF!,$V$13:$AE$22,7,FALSE) &amp; IF(Audit!#REF!=10,Audit!#REF!,"")</f>
        <v>#REF!</v>
      </c>
      <c r="AZ757" s="47" t="e">
        <f t="shared" si="354"/>
        <v>#REF!</v>
      </c>
      <c r="BA757" s="50" t="e">
        <f>VLOOKUP(Audit!#REF!,$V$3:$AE$12,8,FALSE)&amp; Audit!#REF! &amp; IF(Audit!#REF!=10,Audit!#REF!,"")</f>
        <v>#REF!</v>
      </c>
      <c r="BB757" s="50" t="e">
        <f>VLOOKUP(Audit!#REF!,$V$13:$AE$22,8,FALSE) &amp; IF(Audit!#REF!=10,Audit!#REF!,"")</f>
        <v>#REF!</v>
      </c>
      <c r="BC757" s="47" t="e">
        <f t="shared" si="355"/>
        <v>#REF!</v>
      </c>
      <c r="BD757" s="50" t="e">
        <f>VLOOKUP(Audit!#REF!,$V$3:$AE$12,9,FALSE)&amp; IF(Audit!#REF!=10,Audit!#REF!,"")</f>
        <v>#REF!</v>
      </c>
      <c r="BE757" s="50" t="e">
        <f>VLOOKUP(Audit!#REF!,$V$13:$AE$22,9,FALSE) &amp; IF(Audit!#REF!=10,Audit!#REF!,"") &amp; IF(Audit!#REF!&lt;&gt;1,U757,"")</f>
        <v>#REF!</v>
      </c>
      <c r="BF757" s="47" t="e">
        <f t="shared" si="356"/>
        <v>#REF!</v>
      </c>
      <c r="BG757" s="50" t="e">
        <f>VLOOKUP(Audit!#REF!,$V$3:$AE$12,10,FALSE) &amp; Audit!#REF! &amp; IF(Audit!#REF!=10,Audit!#REF!,"")</f>
        <v>#REF!</v>
      </c>
      <c r="BH757" s="50" t="e">
        <f>VLOOKUP(Audit!#REF!,$V$13:$AE$22,10,FALSE) &amp; IF(Audit!#REF!=10,Audit!#REF!,"") &amp; IF(Audit!#REF!&lt;&gt;1,U757,"")</f>
        <v>#REF!</v>
      </c>
      <c r="BI757" s="47" t="e">
        <f t="shared" si="357"/>
        <v>#REF!</v>
      </c>
      <c r="BJ757" s="48" t="str">
        <f t="shared" si="358"/>
        <v/>
      </c>
      <c r="BK757" s="48" t="str">
        <f t="shared" si="359"/>
        <v/>
      </c>
      <c r="BL757" s="48" t="str">
        <f t="shared" si="360"/>
        <v/>
      </c>
      <c r="BM757" s="48" t="str">
        <f t="shared" si="361"/>
        <v/>
      </c>
      <c r="BN757" s="48" t="str">
        <f t="shared" si="362"/>
        <v/>
      </c>
      <c r="BO757" s="48" t="str">
        <f t="shared" si="363"/>
        <v/>
      </c>
      <c r="BP757" s="48" t="str">
        <f t="shared" si="364"/>
        <v/>
      </c>
      <c r="BQ757" s="48" t="str">
        <f t="shared" si="365"/>
        <v/>
      </c>
      <c r="BR757" s="48" t="str">
        <f t="shared" si="366"/>
        <v/>
      </c>
      <c r="BS757" s="48" t="str">
        <f t="shared" si="367"/>
        <v/>
      </c>
      <c r="BT757" s="48" t="str">
        <f t="shared" si="368"/>
        <v/>
      </c>
      <c r="BU757" s="48" t="str">
        <f t="shared" si="369"/>
        <v/>
      </c>
    </row>
    <row r="758" spans="1:73">
      <c r="A758" s="10" t="e">
        <f>Audit!#REF!</f>
        <v>#REF!</v>
      </c>
      <c r="B758" s="10" t="e">
        <f t="shared" si="340"/>
        <v>#REF!</v>
      </c>
      <c r="C758" s="17" t="e">
        <f>VLOOKUP(Audit!#REF!,$V$3:$AE$12,2,FALSE) &amp; VLOOKUP(Audit!#REF!,$V$13:$AE$22,2,FALSE)&amp; IF(Audit!#REF!=10,Audit!#REF!&amp;Audit!#REF!,"")</f>
        <v>#REF!</v>
      </c>
      <c r="D758" s="17" t="e">
        <f>VLOOKUP(Audit!#REF!,$V$3:$AE$12,3,FALSE) &amp; VLOOKUP(Audit!#REF!,$V$13:$AE$22,3,FALSE) &amp;IF(Audit!#REF!=10,Audit!#REF!&amp;Audit!#REF!,"")</f>
        <v>#REF!</v>
      </c>
      <c r="E758" s="17" t="e">
        <f>VLOOKUP(Audit!#REF!,$V$3:$AE$12,4,FALSE)&amp; Audit!#REF! &amp; VLOOKUP(Audit!#REF!,$V$13:$AE$22,4,FALSE)&amp; IF(Audit!#REF!=10,Audit!#REF!&amp;Audit!#REF!,"")</f>
        <v>#REF!</v>
      </c>
      <c r="F758" s="17" t="e">
        <f>VLOOKUP(Audit!#REF!,$V$3:$AE$12,5,FALSE) &amp; VLOOKUP(Audit!#REF!,$V$13:$AE$22,5,FALSE)&amp; IF(Audit!#REF!=10,Audit!#REF!&amp;Audit!#REF!,"")</f>
        <v>#REF!</v>
      </c>
      <c r="G758" s="17" t="e">
        <f>VLOOKUP(Audit!#REF!,$V$3:$AE$12,6,FALSE) &amp; VLOOKUP(Audit!#REF!,$V$13:$AE$22,6,FALSE)&amp; IF(Audit!#REF!=10,Audit!#REF!&amp;Audit!#REF!,"")</f>
        <v>#REF!</v>
      </c>
      <c r="H758" s="17" t="e">
        <f>VLOOKUP(Audit!#REF!,$V$3:$AE$12,7,FALSE) &amp; VLOOKUP(Audit!#REF!,$V$13:$AE$22,7,FALSE)&amp;IF(Audit!#REF!=10,Audit!#REF!&amp;Audit!#REF!,"")</f>
        <v>#REF!</v>
      </c>
      <c r="I758" s="17" t="e">
        <f>VLOOKUP(Audit!#REF!,$V$3:$AE$12,8,FALSE) &amp; Audit!#REF! &amp; VLOOKUP(Audit!#REF!,$V$13:$AE$22,8,FALSE)&amp;IF(Audit!#REF!=10,Audit!#REF!&amp;Audit!#REF!,"")</f>
        <v>#REF!</v>
      </c>
      <c r="J758" s="17" t="e">
        <f>VLOOKUP(Audit!#REF!,$V$3:$AE$12,9,FALSE) &amp; VLOOKUP(Audit!#REF!,$V$13:$AE$22,9,FALSE) &amp; IF(Audit!#REF!=10,Audit!#REF!&amp;Audit!#REF!,"") &amp; IF(Audit!#REF!&lt;&gt;1,U758,"")</f>
        <v>#REF!</v>
      </c>
      <c r="K758" s="17" t="e">
        <f>VLOOKUP(Audit!#REF!,$V$3:$AE$12,10,FALSE) &amp; Audit!#REF! &amp; VLOOKUP(Audit!#REF!,$V$13:$AE$22,10,FALSE) &amp; IF(Audit!#REF!=10,Audit!#REF!&amp;Audit!#REF!,"") &amp; IF(Audit!#REF!&lt;&gt;1,U758,"")</f>
        <v>#REF!</v>
      </c>
      <c r="L758" s="10" t="e">
        <f>Audit!#REF!</f>
        <v>#REF!</v>
      </c>
      <c r="M758" s="10" t="e">
        <f t="shared" si="341"/>
        <v>#REF!</v>
      </c>
      <c r="N758" s="10" t="e">
        <f t="shared" si="342"/>
        <v>#REF!</v>
      </c>
      <c r="O758" s="10" t="e">
        <f t="shared" si="343"/>
        <v>#REF!</v>
      </c>
      <c r="P758" s="10" t="e">
        <f t="shared" si="344"/>
        <v>#REF!</v>
      </c>
      <c r="Q758" s="10" t="e">
        <f t="shared" si="345"/>
        <v>#REF!</v>
      </c>
      <c r="R758" s="10" t="e">
        <f t="shared" si="346"/>
        <v>#REF!</v>
      </c>
      <c r="S758" s="10" t="e">
        <f t="shared" si="347"/>
        <v>#REF!</v>
      </c>
      <c r="T758" s="10" t="e">
        <f t="shared" si="348"/>
        <v>#REF!</v>
      </c>
      <c r="U758" s="17" t="e">
        <f>IF(Audit!#REF!="","",VLOOKUP(Audit!#REF!,$W$26:$X$35,2,FALSE)) &amp; Audit!#REF! &amp; IF(Audit!#REF!="","",IF(Audit!#REF!&lt;=1.4,VLOOKUP(Audit!#REF!,$W$38:X803,2,FALSE),VLOOKUP(Audit!#REF!,$W$51:$X$61,2,FALSE))) &amp; IF(Audit!#REF!="","",VLOOKUP(Audit!#REF!,$Y$26:$Z$35,2,FALSE) &amp; Audit!#REF! &amp; IF(Audit!#REF!="","",IF(Audit!#REF!&lt;=1.4,VLOOKUP(Audit!#REF!,$Y$38:$Z$48,2,FALSE),VLOOKUP(Audit!#REF!,$Y$51:$Z$61,2,FALSE))))</f>
        <v>#REF!</v>
      </c>
      <c r="V758" s="21"/>
      <c r="AH758" s="49" t="e">
        <f>Audit!#REF!</f>
        <v>#REF!</v>
      </c>
      <c r="AI758" s="50" t="e">
        <f>VLOOKUP(Audit!#REF!,$V$3:$AE$12,2,FALSE)&amp; IF(Audit!#REF!=10,Audit!#REF!,"")</f>
        <v>#REF!</v>
      </c>
      <c r="AJ758" s="50" t="e">
        <f>VLOOKUP(Audit!#REF!,$V$13:$AE$22,2,FALSE)&amp; IF(Audit!#REF!=10,Audit!#REF!,"")</f>
        <v>#REF!</v>
      </c>
      <c r="AK758" s="47" t="e">
        <f t="shared" si="349"/>
        <v>#REF!</v>
      </c>
      <c r="AL758" s="50" t="e">
        <f>VLOOKUP(Audit!#REF!,$V$3:$AE$12,3,FALSE)&amp; IF(Audit!#REF!=10,Audit!#REF!,"")</f>
        <v>#REF!</v>
      </c>
      <c r="AM758" s="50" t="e">
        <f>VLOOKUP(Audit!#REF!,$V$13:$AE$22,3,FALSE)&amp; IF(Audit!#REF!=10,Audit!#REF!,"")</f>
        <v>#REF!</v>
      </c>
      <c r="AN758" s="47" t="e">
        <f t="shared" si="350"/>
        <v>#REF!</v>
      </c>
      <c r="AO758" s="50" t="e">
        <f>VLOOKUP(Audit!#REF!,$V$3:$AE$12,4,FALSE) &amp;  Audit!#REF! &amp; IF(Audit!#REF!=10,Audit!#REF!,"")</f>
        <v>#REF!</v>
      </c>
      <c r="AP758" s="50" t="e">
        <f>VLOOKUP(Audit!#REF!,$V$13:$AE$22,4,FALSE)&amp; IF(Audit!#REF!=10,Audit!#REF!,"")</f>
        <v>#REF!</v>
      </c>
      <c r="AQ758" s="47" t="e">
        <f t="shared" si="351"/>
        <v>#REF!</v>
      </c>
      <c r="AR758" s="50" t="e">
        <f>VLOOKUP(Audit!#REF!,$V$3:$AE$12,5,FALSE)&amp; IF(Audit!#REF!=10,Audit!#REF!,"")</f>
        <v>#REF!</v>
      </c>
      <c r="AS758" s="50" t="e">
        <f>VLOOKUP(Audit!#REF!,$V$13:$AE$22,5,FALSE)&amp; IF(Audit!#REF!=10,Audit!#REF!,"")</f>
        <v>#REF!</v>
      </c>
      <c r="AT758" s="47" t="e">
        <f t="shared" si="352"/>
        <v>#REF!</v>
      </c>
      <c r="AU758" s="50" t="e">
        <f>VLOOKUP(Audit!#REF!,$V$3:$AE$12,6,FALSE)&amp; IF(Audit!#REF!=10,Audit!#REF!,"")</f>
        <v>#REF!</v>
      </c>
      <c r="AV758" s="50" t="e">
        <f>VLOOKUP(Audit!#REF!,$V$13:$AE$22,6,FALSE)&amp; IF(Audit!#REF!=10,Audit!#REF!,"")</f>
        <v>#REF!</v>
      </c>
      <c r="AW758" s="47" t="e">
        <f t="shared" si="353"/>
        <v>#REF!</v>
      </c>
      <c r="AX758" s="50" t="e">
        <f>VLOOKUP(Audit!#REF!,$V$3:$AE$12,7,FALSE)&amp; IF(Audit!#REF!=10,Audit!#REF!,"")</f>
        <v>#REF!</v>
      </c>
      <c r="AY758" s="50" t="e">
        <f>VLOOKUP(Audit!#REF!,$V$13:$AE$22,7,FALSE) &amp; IF(Audit!#REF!=10,Audit!#REF!,"")</f>
        <v>#REF!</v>
      </c>
      <c r="AZ758" s="47" t="e">
        <f t="shared" si="354"/>
        <v>#REF!</v>
      </c>
      <c r="BA758" s="50" t="e">
        <f>VLOOKUP(Audit!#REF!,$V$3:$AE$12,8,FALSE)&amp; Audit!#REF! &amp; IF(Audit!#REF!=10,Audit!#REF!,"")</f>
        <v>#REF!</v>
      </c>
      <c r="BB758" s="50" t="e">
        <f>VLOOKUP(Audit!#REF!,$V$13:$AE$22,8,FALSE) &amp; IF(Audit!#REF!=10,Audit!#REF!,"")</f>
        <v>#REF!</v>
      </c>
      <c r="BC758" s="47" t="e">
        <f t="shared" si="355"/>
        <v>#REF!</v>
      </c>
      <c r="BD758" s="50" t="e">
        <f>VLOOKUP(Audit!#REF!,$V$3:$AE$12,9,FALSE)&amp; IF(Audit!#REF!=10,Audit!#REF!,"")</f>
        <v>#REF!</v>
      </c>
      <c r="BE758" s="50" t="e">
        <f>VLOOKUP(Audit!#REF!,$V$13:$AE$22,9,FALSE) &amp; IF(Audit!#REF!=10,Audit!#REF!,"") &amp; IF(Audit!#REF!&lt;&gt;1,U758,"")</f>
        <v>#REF!</v>
      </c>
      <c r="BF758" s="47" t="e">
        <f t="shared" si="356"/>
        <v>#REF!</v>
      </c>
      <c r="BG758" s="50" t="e">
        <f>VLOOKUP(Audit!#REF!,$V$3:$AE$12,10,FALSE) &amp; Audit!#REF! &amp; IF(Audit!#REF!=10,Audit!#REF!,"")</f>
        <v>#REF!</v>
      </c>
      <c r="BH758" s="50" t="e">
        <f>VLOOKUP(Audit!#REF!,$V$13:$AE$22,10,FALSE) &amp; IF(Audit!#REF!=10,Audit!#REF!,"") &amp; IF(Audit!#REF!&lt;&gt;1,U758,"")</f>
        <v>#REF!</v>
      </c>
      <c r="BI758" s="47" t="e">
        <f t="shared" si="357"/>
        <v>#REF!</v>
      </c>
      <c r="BJ758" s="48" t="str">
        <f t="shared" si="358"/>
        <v/>
      </c>
      <c r="BK758" s="48" t="str">
        <f t="shared" si="359"/>
        <v/>
      </c>
      <c r="BL758" s="48" t="str">
        <f t="shared" si="360"/>
        <v/>
      </c>
      <c r="BM758" s="48" t="str">
        <f t="shared" si="361"/>
        <v/>
      </c>
      <c r="BN758" s="48" t="str">
        <f t="shared" si="362"/>
        <v/>
      </c>
      <c r="BO758" s="48" t="str">
        <f t="shared" si="363"/>
        <v/>
      </c>
      <c r="BP758" s="48" t="str">
        <f t="shared" si="364"/>
        <v/>
      </c>
      <c r="BQ758" s="48" t="str">
        <f t="shared" si="365"/>
        <v/>
      </c>
      <c r="BR758" s="48" t="str">
        <f t="shared" si="366"/>
        <v/>
      </c>
      <c r="BS758" s="48" t="str">
        <f t="shared" si="367"/>
        <v/>
      </c>
      <c r="BT758" s="48" t="str">
        <f t="shared" si="368"/>
        <v/>
      </c>
      <c r="BU758" s="48" t="str">
        <f t="shared" si="369"/>
        <v/>
      </c>
    </row>
    <row r="759" spans="1:73">
      <c r="A759" s="10" t="e">
        <f>Audit!#REF!</f>
        <v>#REF!</v>
      </c>
      <c r="B759" s="10" t="e">
        <f t="shared" si="340"/>
        <v>#REF!</v>
      </c>
      <c r="C759" s="17" t="e">
        <f>VLOOKUP(Audit!#REF!,$V$3:$AE$12,2,FALSE) &amp; VLOOKUP(Audit!#REF!,$V$13:$AE$22,2,FALSE)&amp; IF(Audit!#REF!=10,Audit!#REF!&amp;Audit!#REF!,"")</f>
        <v>#REF!</v>
      </c>
      <c r="D759" s="17" t="e">
        <f>VLOOKUP(Audit!#REF!,$V$3:$AE$12,3,FALSE) &amp; VLOOKUP(Audit!#REF!,$V$13:$AE$22,3,FALSE) &amp;IF(Audit!#REF!=10,Audit!#REF!&amp;Audit!#REF!,"")</f>
        <v>#REF!</v>
      </c>
      <c r="E759" s="17" t="e">
        <f>VLOOKUP(Audit!#REF!,$V$3:$AE$12,4,FALSE)&amp; Audit!#REF! &amp; VLOOKUP(Audit!#REF!,$V$13:$AE$22,4,FALSE)&amp; IF(Audit!#REF!=10,Audit!#REF!&amp;Audit!#REF!,"")</f>
        <v>#REF!</v>
      </c>
      <c r="F759" s="17" t="e">
        <f>VLOOKUP(Audit!#REF!,$V$3:$AE$12,5,FALSE) &amp; VLOOKUP(Audit!#REF!,$V$13:$AE$22,5,FALSE)&amp; IF(Audit!#REF!=10,Audit!#REF!&amp;Audit!#REF!,"")</f>
        <v>#REF!</v>
      </c>
      <c r="G759" s="17" t="e">
        <f>VLOOKUP(Audit!#REF!,$V$3:$AE$12,6,FALSE) &amp; VLOOKUP(Audit!#REF!,$V$13:$AE$22,6,FALSE)&amp; IF(Audit!#REF!=10,Audit!#REF!&amp;Audit!#REF!,"")</f>
        <v>#REF!</v>
      </c>
      <c r="H759" s="17" t="e">
        <f>VLOOKUP(Audit!#REF!,$V$3:$AE$12,7,FALSE) &amp; VLOOKUP(Audit!#REF!,$V$13:$AE$22,7,FALSE)&amp;IF(Audit!#REF!=10,Audit!#REF!&amp;Audit!#REF!,"")</f>
        <v>#REF!</v>
      </c>
      <c r="I759" s="17" t="e">
        <f>VLOOKUP(Audit!#REF!,$V$3:$AE$12,8,FALSE) &amp; Audit!#REF! &amp; VLOOKUP(Audit!#REF!,$V$13:$AE$22,8,FALSE)&amp;IF(Audit!#REF!=10,Audit!#REF!&amp;Audit!#REF!,"")</f>
        <v>#REF!</v>
      </c>
      <c r="J759" s="17" t="e">
        <f>VLOOKUP(Audit!#REF!,$V$3:$AE$12,9,FALSE) &amp; VLOOKUP(Audit!#REF!,$V$13:$AE$22,9,FALSE) &amp; IF(Audit!#REF!=10,Audit!#REF!&amp;Audit!#REF!,"") &amp; IF(Audit!#REF!&lt;&gt;1,U759,"")</f>
        <v>#REF!</v>
      </c>
      <c r="K759" s="17" t="e">
        <f>VLOOKUP(Audit!#REF!,$V$3:$AE$12,10,FALSE) &amp; Audit!#REF! &amp; VLOOKUP(Audit!#REF!,$V$13:$AE$22,10,FALSE) &amp; IF(Audit!#REF!=10,Audit!#REF!&amp;Audit!#REF!,"") &amp; IF(Audit!#REF!&lt;&gt;1,U759,"")</f>
        <v>#REF!</v>
      </c>
      <c r="L759" s="10" t="e">
        <f>Audit!#REF!</f>
        <v>#REF!</v>
      </c>
      <c r="M759" s="10" t="e">
        <f t="shared" si="341"/>
        <v>#REF!</v>
      </c>
      <c r="N759" s="10" t="e">
        <f t="shared" si="342"/>
        <v>#REF!</v>
      </c>
      <c r="O759" s="10" t="e">
        <f t="shared" si="343"/>
        <v>#REF!</v>
      </c>
      <c r="P759" s="10" t="e">
        <f t="shared" si="344"/>
        <v>#REF!</v>
      </c>
      <c r="Q759" s="10" t="e">
        <f t="shared" si="345"/>
        <v>#REF!</v>
      </c>
      <c r="R759" s="10" t="e">
        <f t="shared" si="346"/>
        <v>#REF!</v>
      </c>
      <c r="S759" s="10" t="e">
        <f t="shared" si="347"/>
        <v>#REF!</v>
      </c>
      <c r="T759" s="10" t="e">
        <f t="shared" si="348"/>
        <v>#REF!</v>
      </c>
      <c r="U759" s="17" t="e">
        <f>IF(Audit!#REF!="","",VLOOKUP(Audit!#REF!,$W$26:$X$35,2,FALSE)) &amp; Audit!#REF! &amp; IF(Audit!#REF!="","",IF(Audit!#REF!&lt;=1.4,VLOOKUP(Audit!#REF!,$W$38:X804,2,FALSE),VLOOKUP(Audit!#REF!,$W$51:$X$61,2,FALSE))) &amp; IF(Audit!#REF!="","",VLOOKUP(Audit!#REF!,$Y$26:$Z$35,2,FALSE) &amp; Audit!#REF! &amp; IF(Audit!#REF!="","",IF(Audit!#REF!&lt;=1.4,VLOOKUP(Audit!#REF!,$Y$38:$Z$48,2,FALSE),VLOOKUP(Audit!#REF!,$Y$51:$Z$61,2,FALSE))))</f>
        <v>#REF!</v>
      </c>
      <c r="V759" s="21"/>
      <c r="AH759" s="49" t="e">
        <f>Audit!#REF!</f>
        <v>#REF!</v>
      </c>
      <c r="AI759" s="50" t="e">
        <f>VLOOKUP(Audit!#REF!,$V$3:$AE$12,2,FALSE)&amp; IF(Audit!#REF!=10,Audit!#REF!,"")</f>
        <v>#REF!</v>
      </c>
      <c r="AJ759" s="50" t="e">
        <f>VLOOKUP(Audit!#REF!,$V$13:$AE$22,2,FALSE)&amp; IF(Audit!#REF!=10,Audit!#REF!,"")</f>
        <v>#REF!</v>
      </c>
      <c r="AK759" s="47" t="e">
        <f t="shared" si="349"/>
        <v>#REF!</v>
      </c>
      <c r="AL759" s="50" t="e">
        <f>VLOOKUP(Audit!#REF!,$V$3:$AE$12,3,FALSE)&amp; IF(Audit!#REF!=10,Audit!#REF!,"")</f>
        <v>#REF!</v>
      </c>
      <c r="AM759" s="50" t="e">
        <f>VLOOKUP(Audit!#REF!,$V$13:$AE$22,3,FALSE)&amp; IF(Audit!#REF!=10,Audit!#REF!,"")</f>
        <v>#REF!</v>
      </c>
      <c r="AN759" s="47" t="e">
        <f t="shared" si="350"/>
        <v>#REF!</v>
      </c>
      <c r="AO759" s="50" t="e">
        <f>VLOOKUP(Audit!#REF!,$V$3:$AE$12,4,FALSE) &amp;  Audit!#REF! &amp; IF(Audit!#REF!=10,Audit!#REF!,"")</f>
        <v>#REF!</v>
      </c>
      <c r="AP759" s="50" t="e">
        <f>VLOOKUP(Audit!#REF!,$V$13:$AE$22,4,FALSE)&amp; IF(Audit!#REF!=10,Audit!#REF!,"")</f>
        <v>#REF!</v>
      </c>
      <c r="AQ759" s="47" t="e">
        <f t="shared" si="351"/>
        <v>#REF!</v>
      </c>
      <c r="AR759" s="50" t="e">
        <f>VLOOKUP(Audit!#REF!,$V$3:$AE$12,5,FALSE)&amp; IF(Audit!#REF!=10,Audit!#REF!,"")</f>
        <v>#REF!</v>
      </c>
      <c r="AS759" s="50" t="e">
        <f>VLOOKUP(Audit!#REF!,$V$13:$AE$22,5,FALSE)&amp; IF(Audit!#REF!=10,Audit!#REF!,"")</f>
        <v>#REF!</v>
      </c>
      <c r="AT759" s="47" t="e">
        <f t="shared" si="352"/>
        <v>#REF!</v>
      </c>
      <c r="AU759" s="50" t="e">
        <f>VLOOKUP(Audit!#REF!,$V$3:$AE$12,6,FALSE)&amp; IF(Audit!#REF!=10,Audit!#REF!,"")</f>
        <v>#REF!</v>
      </c>
      <c r="AV759" s="50" t="e">
        <f>VLOOKUP(Audit!#REF!,$V$13:$AE$22,6,FALSE)&amp; IF(Audit!#REF!=10,Audit!#REF!,"")</f>
        <v>#REF!</v>
      </c>
      <c r="AW759" s="47" t="e">
        <f t="shared" si="353"/>
        <v>#REF!</v>
      </c>
      <c r="AX759" s="50" t="e">
        <f>VLOOKUP(Audit!#REF!,$V$3:$AE$12,7,FALSE)&amp; IF(Audit!#REF!=10,Audit!#REF!,"")</f>
        <v>#REF!</v>
      </c>
      <c r="AY759" s="50" t="e">
        <f>VLOOKUP(Audit!#REF!,$V$13:$AE$22,7,FALSE) &amp; IF(Audit!#REF!=10,Audit!#REF!,"")</f>
        <v>#REF!</v>
      </c>
      <c r="AZ759" s="47" t="e">
        <f t="shared" si="354"/>
        <v>#REF!</v>
      </c>
      <c r="BA759" s="50" t="e">
        <f>VLOOKUP(Audit!#REF!,$V$3:$AE$12,8,FALSE)&amp; Audit!#REF! &amp; IF(Audit!#REF!=10,Audit!#REF!,"")</f>
        <v>#REF!</v>
      </c>
      <c r="BB759" s="50" t="e">
        <f>VLOOKUP(Audit!#REF!,$V$13:$AE$22,8,FALSE) &amp; IF(Audit!#REF!=10,Audit!#REF!,"")</f>
        <v>#REF!</v>
      </c>
      <c r="BC759" s="47" t="e">
        <f t="shared" si="355"/>
        <v>#REF!</v>
      </c>
      <c r="BD759" s="50" t="e">
        <f>VLOOKUP(Audit!#REF!,$V$3:$AE$12,9,FALSE)&amp; IF(Audit!#REF!=10,Audit!#REF!,"")</f>
        <v>#REF!</v>
      </c>
      <c r="BE759" s="50" t="e">
        <f>VLOOKUP(Audit!#REF!,$V$13:$AE$22,9,FALSE) &amp; IF(Audit!#REF!=10,Audit!#REF!,"") &amp; IF(Audit!#REF!&lt;&gt;1,U759,"")</f>
        <v>#REF!</v>
      </c>
      <c r="BF759" s="47" t="e">
        <f t="shared" si="356"/>
        <v>#REF!</v>
      </c>
      <c r="BG759" s="50" t="e">
        <f>VLOOKUP(Audit!#REF!,$V$3:$AE$12,10,FALSE) &amp; Audit!#REF! &amp; IF(Audit!#REF!=10,Audit!#REF!,"")</f>
        <v>#REF!</v>
      </c>
      <c r="BH759" s="50" t="e">
        <f>VLOOKUP(Audit!#REF!,$V$13:$AE$22,10,FALSE) &amp; IF(Audit!#REF!=10,Audit!#REF!,"") &amp; IF(Audit!#REF!&lt;&gt;1,U759,"")</f>
        <v>#REF!</v>
      </c>
      <c r="BI759" s="47" t="e">
        <f t="shared" si="357"/>
        <v>#REF!</v>
      </c>
      <c r="BJ759" s="48" t="str">
        <f t="shared" si="358"/>
        <v/>
      </c>
      <c r="BK759" s="48" t="str">
        <f t="shared" si="359"/>
        <v/>
      </c>
      <c r="BL759" s="48" t="str">
        <f t="shared" si="360"/>
        <v/>
      </c>
      <c r="BM759" s="48" t="str">
        <f t="shared" si="361"/>
        <v/>
      </c>
      <c r="BN759" s="48" t="str">
        <f t="shared" si="362"/>
        <v/>
      </c>
      <c r="BO759" s="48" t="str">
        <f t="shared" si="363"/>
        <v/>
      </c>
      <c r="BP759" s="48" t="str">
        <f t="shared" si="364"/>
        <v/>
      </c>
      <c r="BQ759" s="48" t="str">
        <f t="shared" si="365"/>
        <v/>
      </c>
      <c r="BR759" s="48" t="str">
        <f t="shared" si="366"/>
        <v/>
      </c>
      <c r="BS759" s="48" t="str">
        <f t="shared" si="367"/>
        <v/>
      </c>
      <c r="BT759" s="48" t="str">
        <f t="shared" si="368"/>
        <v/>
      </c>
      <c r="BU759" s="48" t="str">
        <f t="shared" si="369"/>
        <v/>
      </c>
    </row>
    <row r="760" spans="1:73">
      <c r="A760" s="10" t="e">
        <f>Audit!#REF!</f>
        <v>#REF!</v>
      </c>
      <c r="B760" s="10" t="e">
        <f t="shared" si="340"/>
        <v>#REF!</v>
      </c>
      <c r="C760" s="17" t="e">
        <f>VLOOKUP(Audit!#REF!,$V$3:$AE$12,2,FALSE) &amp; VLOOKUP(Audit!#REF!,$V$13:$AE$22,2,FALSE)&amp; IF(Audit!#REF!=10,Audit!#REF!&amp;Audit!#REF!,"")</f>
        <v>#REF!</v>
      </c>
      <c r="D760" s="17" t="e">
        <f>VLOOKUP(Audit!#REF!,$V$3:$AE$12,3,FALSE) &amp; VLOOKUP(Audit!#REF!,$V$13:$AE$22,3,FALSE) &amp;IF(Audit!#REF!=10,Audit!#REF!&amp;Audit!#REF!,"")</f>
        <v>#REF!</v>
      </c>
      <c r="E760" s="17" t="e">
        <f>VLOOKUP(Audit!#REF!,$V$3:$AE$12,4,FALSE)&amp; Audit!#REF! &amp; VLOOKUP(Audit!#REF!,$V$13:$AE$22,4,FALSE)&amp; IF(Audit!#REF!=10,Audit!#REF!&amp;Audit!#REF!,"")</f>
        <v>#REF!</v>
      </c>
      <c r="F760" s="17" t="e">
        <f>VLOOKUP(Audit!#REF!,$V$3:$AE$12,5,FALSE) &amp; VLOOKUP(Audit!#REF!,$V$13:$AE$22,5,FALSE)&amp; IF(Audit!#REF!=10,Audit!#REF!&amp;Audit!#REF!,"")</f>
        <v>#REF!</v>
      </c>
      <c r="G760" s="17" t="e">
        <f>VLOOKUP(Audit!#REF!,$V$3:$AE$12,6,FALSE) &amp; VLOOKUP(Audit!#REF!,$V$13:$AE$22,6,FALSE)&amp; IF(Audit!#REF!=10,Audit!#REF!&amp;Audit!#REF!,"")</f>
        <v>#REF!</v>
      </c>
      <c r="H760" s="17" t="e">
        <f>VLOOKUP(Audit!#REF!,$V$3:$AE$12,7,FALSE) &amp; VLOOKUP(Audit!#REF!,$V$13:$AE$22,7,FALSE)&amp;IF(Audit!#REF!=10,Audit!#REF!&amp;Audit!#REF!,"")</f>
        <v>#REF!</v>
      </c>
      <c r="I760" s="17" t="e">
        <f>VLOOKUP(Audit!#REF!,$V$3:$AE$12,8,FALSE) &amp; Audit!#REF! &amp; VLOOKUP(Audit!#REF!,$V$13:$AE$22,8,FALSE)&amp;IF(Audit!#REF!=10,Audit!#REF!&amp;Audit!#REF!,"")</f>
        <v>#REF!</v>
      </c>
      <c r="J760" s="17" t="e">
        <f>VLOOKUP(Audit!#REF!,$V$3:$AE$12,9,FALSE) &amp; VLOOKUP(Audit!#REF!,$V$13:$AE$22,9,FALSE) &amp; IF(Audit!#REF!=10,Audit!#REF!&amp;Audit!#REF!,"") &amp; IF(Audit!#REF!&lt;&gt;1,U760,"")</f>
        <v>#REF!</v>
      </c>
      <c r="K760" s="17" t="e">
        <f>VLOOKUP(Audit!#REF!,$V$3:$AE$12,10,FALSE) &amp; Audit!#REF! &amp; VLOOKUP(Audit!#REF!,$V$13:$AE$22,10,FALSE) &amp; IF(Audit!#REF!=10,Audit!#REF!&amp;Audit!#REF!,"") &amp; IF(Audit!#REF!&lt;&gt;1,U760,"")</f>
        <v>#REF!</v>
      </c>
      <c r="L760" s="10" t="e">
        <f>Audit!#REF!</f>
        <v>#REF!</v>
      </c>
      <c r="M760" s="10" t="e">
        <f t="shared" si="341"/>
        <v>#REF!</v>
      </c>
      <c r="N760" s="10" t="e">
        <f t="shared" si="342"/>
        <v>#REF!</v>
      </c>
      <c r="O760" s="10" t="e">
        <f t="shared" si="343"/>
        <v>#REF!</v>
      </c>
      <c r="P760" s="10" t="e">
        <f t="shared" si="344"/>
        <v>#REF!</v>
      </c>
      <c r="Q760" s="10" t="e">
        <f t="shared" si="345"/>
        <v>#REF!</v>
      </c>
      <c r="R760" s="10" t="e">
        <f t="shared" si="346"/>
        <v>#REF!</v>
      </c>
      <c r="S760" s="10" t="e">
        <f t="shared" si="347"/>
        <v>#REF!</v>
      </c>
      <c r="T760" s="10" t="e">
        <f t="shared" si="348"/>
        <v>#REF!</v>
      </c>
      <c r="U760" s="17" t="e">
        <f>IF(Audit!#REF!="","",VLOOKUP(Audit!#REF!,$W$26:$X$35,2,FALSE)) &amp; Audit!#REF! &amp; IF(Audit!#REF!="","",IF(Audit!#REF!&lt;=1.4,VLOOKUP(Audit!#REF!,$W$38:X805,2,FALSE),VLOOKUP(Audit!#REF!,$W$51:$X$61,2,FALSE))) &amp; IF(Audit!#REF!="","",VLOOKUP(Audit!#REF!,$Y$26:$Z$35,2,FALSE) &amp; Audit!#REF! &amp; IF(Audit!#REF!="","",IF(Audit!#REF!&lt;=1.4,VLOOKUP(Audit!#REF!,$Y$38:$Z$48,2,FALSE),VLOOKUP(Audit!#REF!,$Y$51:$Z$61,2,FALSE))))</f>
        <v>#REF!</v>
      </c>
      <c r="V760" s="21"/>
      <c r="AH760" s="49" t="e">
        <f>Audit!#REF!</f>
        <v>#REF!</v>
      </c>
      <c r="AI760" s="50" t="e">
        <f>VLOOKUP(Audit!#REF!,$V$3:$AE$12,2,FALSE)&amp; IF(Audit!#REF!=10,Audit!#REF!,"")</f>
        <v>#REF!</v>
      </c>
      <c r="AJ760" s="50" t="e">
        <f>VLOOKUP(Audit!#REF!,$V$13:$AE$22,2,FALSE)&amp; IF(Audit!#REF!=10,Audit!#REF!,"")</f>
        <v>#REF!</v>
      </c>
      <c r="AK760" s="47" t="e">
        <f t="shared" si="349"/>
        <v>#REF!</v>
      </c>
      <c r="AL760" s="50" t="e">
        <f>VLOOKUP(Audit!#REF!,$V$3:$AE$12,3,FALSE)&amp; IF(Audit!#REF!=10,Audit!#REF!,"")</f>
        <v>#REF!</v>
      </c>
      <c r="AM760" s="50" t="e">
        <f>VLOOKUP(Audit!#REF!,$V$13:$AE$22,3,FALSE)&amp; IF(Audit!#REF!=10,Audit!#REF!,"")</f>
        <v>#REF!</v>
      </c>
      <c r="AN760" s="47" t="e">
        <f t="shared" si="350"/>
        <v>#REF!</v>
      </c>
      <c r="AO760" s="50" t="e">
        <f>VLOOKUP(Audit!#REF!,$V$3:$AE$12,4,FALSE) &amp;  Audit!#REF! &amp; IF(Audit!#REF!=10,Audit!#REF!,"")</f>
        <v>#REF!</v>
      </c>
      <c r="AP760" s="50" t="e">
        <f>VLOOKUP(Audit!#REF!,$V$13:$AE$22,4,FALSE)&amp; IF(Audit!#REF!=10,Audit!#REF!,"")</f>
        <v>#REF!</v>
      </c>
      <c r="AQ760" s="47" t="e">
        <f t="shared" si="351"/>
        <v>#REF!</v>
      </c>
      <c r="AR760" s="50" t="e">
        <f>VLOOKUP(Audit!#REF!,$V$3:$AE$12,5,FALSE)&amp; IF(Audit!#REF!=10,Audit!#REF!,"")</f>
        <v>#REF!</v>
      </c>
      <c r="AS760" s="50" t="e">
        <f>VLOOKUP(Audit!#REF!,$V$13:$AE$22,5,FALSE)&amp; IF(Audit!#REF!=10,Audit!#REF!,"")</f>
        <v>#REF!</v>
      </c>
      <c r="AT760" s="47" t="e">
        <f t="shared" si="352"/>
        <v>#REF!</v>
      </c>
      <c r="AU760" s="50" t="e">
        <f>VLOOKUP(Audit!#REF!,$V$3:$AE$12,6,FALSE)&amp; IF(Audit!#REF!=10,Audit!#REF!,"")</f>
        <v>#REF!</v>
      </c>
      <c r="AV760" s="50" t="e">
        <f>VLOOKUP(Audit!#REF!,$V$13:$AE$22,6,FALSE)&amp; IF(Audit!#REF!=10,Audit!#REF!,"")</f>
        <v>#REF!</v>
      </c>
      <c r="AW760" s="47" t="e">
        <f t="shared" si="353"/>
        <v>#REF!</v>
      </c>
      <c r="AX760" s="50" t="e">
        <f>VLOOKUP(Audit!#REF!,$V$3:$AE$12,7,FALSE)&amp; IF(Audit!#REF!=10,Audit!#REF!,"")</f>
        <v>#REF!</v>
      </c>
      <c r="AY760" s="50" t="e">
        <f>VLOOKUP(Audit!#REF!,$V$13:$AE$22,7,FALSE) &amp; IF(Audit!#REF!=10,Audit!#REF!,"")</f>
        <v>#REF!</v>
      </c>
      <c r="AZ760" s="47" t="e">
        <f t="shared" si="354"/>
        <v>#REF!</v>
      </c>
      <c r="BA760" s="50" t="e">
        <f>VLOOKUP(Audit!#REF!,$V$3:$AE$12,8,FALSE)&amp; Audit!#REF! &amp; IF(Audit!#REF!=10,Audit!#REF!,"")</f>
        <v>#REF!</v>
      </c>
      <c r="BB760" s="50" t="e">
        <f>VLOOKUP(Audit!#REF!,$V$13:$AE$22,8,FALSE) &amp; IF(Audit!#REF!=10,Audit!#REF!,"")</f>
        <v>#REF!</v>
      </c>
      <c r="BC760" s="47" t="e">
        <f t="shared" si="355"/>
        <v>#REF!</v>
      </c>
      <c r="BD760" s="50" t="e">
        <f>VLOOKUP(Audit!#REF!,$V$3:$AE$12,9,FALSE)&amp; IF(Audit!#REF!=10,Audit!#REF!,"")</f>
        <v>#REF!</v>
      </c>
      <c r="BE760" s="50" t="e">
        <f>VLOOKUP(Audit!#REF!,$V$13:$AE$22,9,FALSE) &amp; IF(Audit!#REF!=10,Audit!#REF!,"") &amp; IF(Audit!#REF!&lt;&gt;1,U760,"")</f>
        <v>#REF!</v>
      </c>
      <c r="BF760" s="47" t="e">
        <f t="shared" si="356"/>
        <v>#REF!</v>
      </c>
      <c r="BG760" s="50" t="e">
        <f>VLOOKUP(Audit!#REF!,$V$3:$AE$12,10,FALSE) &amp; Audit!#REF! &amp; IF(Audit!#REF!=10,Audit!#REF!,"")</f>
        <v>#REF!</v>
      </c>
      <c r="BH760" s="50" t="e">
        <f>VLOOKUP(Audit!#REF!,$V$13:$AE$22,10,FALSE) &amp; IF(Audit!#REF!=10,Audit!#REF!,"") &amp; IF(Audit!#REF!&lt;&gt;1,U760,"")</f>
        <v>#REF!</v>
      </c>
      <c r="BI760" s="47" t="e">
        <f t="shared" si="357"/>
        <v>#REF!</v>
      </c>
      <c r="BJ760" s="48" t="str">
        <f t="shared" si="358"/>
        <v/>
      </c>
      <c r="BK760" s="48" t="str">
        <f t="shared" si="359"/>
        <v/>
      </c>
      <c r="BL760" s="48" t="str">
        <f t="shared" si="360"/>
        <v/>
      </c>
      <c r="BM760" s="48" t="str">
        <f t="shared" si="361"/>
        <v/>
      </c>
      <c r="BN760" s="48" t="str">
        <f t="shared" si="362"/>
        <v/>
      </c>
      <c r="BO760" s="48" t="str">
        <f t="shared" si="363"/>
        <v/>
      </c>
      <c r="BP760" s="48" t="str">
        <f t="shared" si="364"/>
        <v/>
      </c>
      <c r="BQ760" s="48" t="str">
        <f t="shared" si="365"/>
        <v/>
      </c>
      <c r="BR760" s="48" t="str">
        <f t="shared" si="366"/>
        <v/>
      </c>
      <c r="BS760" s="48" t="str">
        <f t="shared" si="367"/>
        <v/>
      </c>
      <c r="BT760" s="48" t="str">
        <f t="shared" si="368"/>
        <v/>
      </c>
      <c r="BU760" s="48" t="str">
        <f t="shared" si="369"/>
        <v/>
      </c>
    </row>
    <row r="761" spans="1:73">
      <c r="A761" s="10" t="e">
        <f>Audit!#REF!</f>
        <v>#REF!</v>
      </c>
      <c r="B761" s="10" t="e">
        <f t="shared" si="340"/>
        <v>#REF!</v>
      </c>
      <c r="C761" s="17" t="e">
        <f>VLOOKUP(Audit!#REF!,$V$3:$AE$12,2,FALSE) &amp; VLOOKUP(Audit!#REF!,$V$13:$AE$22,2,FALSE)&amp; IF(Audit!#REF!=10,Audit!#REF!&amp;Audit!#REF!,"")</f>
        <v>#REF!</v>
      </c>
      <c r="D761" s="17" t="e">
        <f>VLOOKUP(Audit!#REF!,$V$3:$AE$12,3,FALSE) &amp; VLOOKUP(Audit!#REF!,$V$13:$AE$22,3,FALSE) &amp;IF(Audit!#REF!=10,Audit!#REF!&amp;Audit!#REF!,"")</f>
        <v>#REF!</v>
      </c>
      <c r="E761" s="17" t="e">
        <f>VLOOKUP(Audit!#REF!,$V$3:$AE$12,4,FALSE)&amp; Audit!#REF! &amp; VLOOKUP(Audit!#REF!,$V$13:$AE$22,4,FALSE)&amp; IF(Audit!#REF!=10,Audit!#REF!&amp;Audit!#REF!,"")</f>
        <v>#REF!</v>
      </c>
      <c r="F761" s="17" t="e">
        <f>VLOOKUP(Audit!#REF!,$V$3:$AE$12,5,FALSE) &amp; VLOOKUP(Audit!#REF!,$V$13:$AE$22,5,FALSE)&amp; IF(Audit!#REF!=10,Audit!#REF!&amp;Audit!#REF!,"")</f>
        <v>#REF!</v>
      </c>
      <c r="G761" s="17" t="e">
        <f>VLOOKUP(Audit!#REF!,$V$3:$AE$12,6,FALSE) &amp; VLOOKUP(Audit!#REF!,$V$13:$AE$22,6,FALSE)&amp; IF(Audit!#REF!=10,Audit!#REF!&amp;Audit!#REF!,"")</f>
        <v>#REF!</v>
      </c>
      <c r="H761" s="17" t="e">
        <f>VLOOKUP(Audit!#REF!,$V$3:$AE$12,7,FALSE) &amp; VLOOKUP(Audit!#REF!,$V$13:$AE$22,7,FALSE)&amp;IF(Audit!#REF!=10,Audit!#REF!&amp;Audit!#REF!,"")</f>
        <v>#REF!</v>
      </c>
      <c r="I761" s="17" t="e">
        <f>VLOOKUP(Audit!#REF!,$V$3:$AE$12,8,FALSE) &amp; Audit!#REF! &amp; VLOOKUP(Audit!#REF!,$V$13:$AE$22,8,FALSE)&amp;IF(Audit!#REF!=10,Audit!#REF!&amp;Audit!#REF!,"")</f>
        <v>#REF!</v>
      </c>
      <c r="J761" s="17" t="e">
        <f>VLOOKUP(Audit!#REF!,$V$3:$AE$12,9,FALSE) &amp; VLOOKUP(Audit!#REF!,$V$13:$AE$22,9,FALSE) &amp; IF(Audit!#REF!=10,Audit!#REF!&amp;Audit!#REF!,"") &amp; IF(Audit!#REF!&lt;&gt;1,U761,"")</f>
        <v>#REF!</v>
      </c>
      <c r="K761" s="17" t="e">
        <f>VLOOKUP(Audit!#REF!,$V$3:$AE$12,10,FALSE) &amp; Audit!#REF! &amp; VLOOKUP(Audit!#REF!,$V$13:$AE$22,10,FALSE) &amp; IF(Audit!#REF!=10,Audit!#REF!&amp;Audit!#REF!,"") &amp; IF(Audit!#REF!&lt;&gt;1,U761,"")</f>
        <v>#REF!</v>
      </c>
      <c r="L761" s="10" t="e">
        <f>Audit!#REF!</f>
        <v>#REF!</v>
      </c>
      <c r="M761" s="10" t="e">
        <f t="shared" si="341"/>
        <v>#REF!</v>
      </c>
      <c r="N761" s="10" t="e">
        <f t="shared" si="342"/>
        <v>#REF!</v>
      </c>
      <c r="O761" s="10" t="e">
        <f t="shared" si="343"/>
        <v>#REF!</v>
      </c>
      <c r="P761" s="10" t="e">
        <f t="shared" si="344"/>
        <v>#REF!</v>
      </c>
      <c r="Q761" s="10" t="e">
        <f t="shared" si="345"/>
        <v>#REF!</v>
      </c>
      <c r="R761" s="10" t="e">
        <f t="shared" si="346"/>
        <v>#REF!</v>
      </c>
      <c r="S761" s="10" t="e">
        <f t="shared" si="347"/>
        <v>#REF!</v>
      </c>
      <c r="T761" s="10" t="e">
        <f t="shared" si="348"/>
        <v>#REF!</v>
      </c>
      <c r="U761" s="17" t="e">
        <f>IF(Audit!#REF!="","",VLOOKUP(Audit!#REF!,$W$26:$X$35,2,FALSE)) &amp; Audit!#REF! &amp; IF(Audit!#REF!="","",IF(Audit!#REF!&lt;=1.4,VLOOKUP(Audit!#REF!,$W$38:X806,2,FALSE),VLOOKUP(Audit!#REF!,$W$51:$X$61,2,FALSE))) &amp; IF(Audit!#REF!="","",VLOOKUP(Audit!#REF!,$Y$26:$Z$35,2,FALSE) &amp; Audit!#REF! &amp; IF(Audit!#REF!="","",IF(Audit!#REF!&lt;=1.4,VLOOKUP(Audit!#REF!,$Y$38:$Z$48,2,FALSE),VLOOKUP(Audit!#REF!,$Y$51:$Z$61,2,FALSE))))</f>
        <v>#REF!</v>
      </c>
      <c r="V761" s="21"/>
      <c r="AH761" s="49" t="e">
        <f>Audit!#REF!</f>
        <v>#REF!</v>
      </c>
      <c r="AI761" s="50" t="e">
        <f>VLOOKUP(Audit!#REF!,$V$3:$AE$12,2,FALSE)&amp; IF(Audit!#REF!=10,Audit!#REF!,"")</f>
        <v>#REF!</v>
      </c>
      <c r="AJ761" s="50" t="e">
        <f>VLOOKUP(Audit!#REF!,$V$13:$AE$22,2,FALSE)&amp; IF(Audit!#REF!=10,Audit!#REF!,"")</f>
        <v>#REF!</v>
      </c>
      <c r="AK761" s="47" t="e">
        <f t="shared" si="349"/>
        <v>#REF!</v>
      </c>
      <c r="AL761" s="50" t="e">
        <f>VLOOKUP(Audit!#REF!,$V$3:$AE$12,3,FALSE)&amp; IF(Audit!#REF!=10,Audit!#REF!,"")</f>
        <v>#REF!</v>
      </c>
      <c r="AM761" s="50" t="e">
        <f>VLOOKUP(Audit!#REF!,$V$13:$AE$22,3,FALSE)&amp; IF(Audit!#REF!=10,Audit!#REF!,"")</f>
        <v>#REF!</v>
      </c>
      <c r="AN761" s="47" t="e">
        <f t="shared" si="350"/>
        <v>#REF!</v>
      </c>
      <c r="AO761" s="50" t="e">
        <f>VLOOKUP(Audit!#REF!,$V$3:$AE$12,4,FALSE) &amp;  Audit!#REF! &amp; IF(Audit!#REF!=10,Audit!#REF!,"")</f>
        <v>#REF!</v>
      </c>
      <c r="AP761" s="50" t="e">
        <f>VLOOKUP(Audit!#REF!,$V$13:$AE$22,4,FALSE)&amp; IF(Audit!#REF!=10,Audit!#REF!,"")</f>
        <v>#REF!</v>
      </c>
      <c r="AQ761" s="47" t="e">
        <f t="shared" si="351"/>
        <v>#REF!</v>
      </c>
      <c r="AR761" s="50" t="e">
        <f>VLOOKUP(Audit!#REF!,$V$3:$AE$12,5,FALSE)&amp; IF(Audit!#REF!=10,Audit!#REF!,"")</f>
        <v>#REF!</v>
      </c>
      <c r="AS761" s="50" t="e">
        <f>VLOOKUP(Audit!#REF!,$V$13:$AE$22,5,FALSE)&amp; IF(Audit!#REF!=10,Audit!#REF!,"")</f>
        <v>#REF!</v>
      </c>
      <c r="AT761" s="47" t="e">
        <f t="shared" si="352"/>
        <v>#REF!</v>
      </c>
      <c r="AU761" s="50" t="e">
        <f>VLOOKUP(Audit!#REF!,$V$3:$AE$12,6,FALSE)&amp; IF(Audit!#REF!=10,Audit!#REF!,"")</f>
        <v>#REF!</v>
      </c>
      <c r="AV761" s="50" t="e">
        <f>VLOOKUP(Audit!#REF!,$V$13:$AE$22,6,FALSE)&amp; IF(Audit!#REF!=10,Audit!#REF!,"")</f>
        <v>#REF!</v>
      </c>
      <c r="AW761" s="47" t="e">
        <f t="shared" si="353"/>
        <v>#REF!</v>
      </c>
      <c r="AX761" s="50" t="e">
        <f>VLOOKUP(Audit!#REF!,$V$3:$AE$12,7,FALSE)&amp; IF(Audit!#REF!=10,Audit!#REF!,"")</f>
        <v>#REF!</v>
      </c>
      <c r="AY761" s="50" t="e">
        <f>VLOOKUP(Audit!#REF!,$V$13:$AE$22,7,FALSE) &amp; IF(Audit!#REF!=10,Audit!#REF!,"")</f>
        <v>#REF!</v>
      </c>
      <c r="AZ761" s="47" t="e">
        <f t="shared" si="354"/>
        <v>#REF!</v>
      </c>
      <c r="BA761" s="50" t="e">
        <f>VLOOKUP(Audit!#REF!,$V$3:$AE$12,8,FALSE)&amp; Audit!#REF! &amp; IF(Audit!#REF!=10,Audit!#REF!,"")</f>
        <v>#REF!</v>
      </c>
      <c r="BB761" s="50" t="e">
        <f>VLOOKUP(Audit!#REF!,$V$13:$AE$22,8,FALSE) &amp; IF(Audit!#REF!=10,Audit!#REF!,"")</f>
        <v>#REF!</v>
      </c>
      <c r="BC761" s="47" t="e">
        <f t="shared" si="355"/>
        <v>#REF!</v>
      </c>
      <c r="BD761" s="50" t="e">
        <f>VLOOKUP(Audit!#REF!,$V$3:$AE$12,9,FALSE)&amp; IF(Audit!#REF!=10,Audit!#REF!,"")</f>
        <v>#REF!</v>
      </c>
      <c r="BE761" s="50" t="e">
        <f>VLOOKUP(Audit!#REF!,$V$13:$AE$22,9,FALSE) &amp; IF(Audit!#REF!=10,Audit!#REF!,"") &amp; IF(Audit!#REF!&lt;&gt;1,U761,"")</f>
        <v>#REF!</v>
      </c>
      <c r="BF761" s="47" t="e">
        <f t="shared" si="356"/>
        <v>#REF!</v>
      </c>
      <c r="BG761" s="50" t="e">
        <f>VLOOKUP(Audit!#REF!,$V$3:$AE$12,10,FALSE) &amp; Audit!#REF! &amp; IF(Audit!#REF!=10,Audit!#REF!,"")</f>
        <v>#REF!</v>
      </c>
      <c r="BH761" s="50" t="e">
        <f>VLOOKUP(Audit!#REF!,$V$13:$AE$22,10,FALSE) &amp; IF(Audit!#REF!=10,Audit!#REF!,"") &amp; IF(Audit!#REF!&lt;&gt;1,U761,"")</f>
        <v>#REF!</v>
      </c>
      <c r="BI761" s="47" t="e">
        <f t="shared" si="357"/>
        <v>#REF!</v>
      </c>
      <c r="BJ761" s="48" t="str">
        <f t="shared" si="358"/>
        <v/>
      </c>
      <c r="BK761" s="48" t="str">
        <f t="shared" si="359"/>
        <v/>
      </c>
      <c r="BL761" s="48" t="str">
        <f t="shared" si="360"/>
        <v/>
      </c>
      <c r="BM761" s="48" t="str">
        <f t="shared" si="361"/>
        <v/>
      </c>
      <c r="BN761" s="48" t="str">
        <f t="shared" si="362"/>
        <v/>
      </c>
      <c r="BO761" s="48" t="str">
        <f t="shared" si="363"/>
        <v/>
      </c>
      <c r="BP761" s="48" t="str">
        <f t="shared" si="364"/>
        <v/>
      </c>
      <c r="BQ761" s="48" t="str">
        <f t="shared" si="365"/>
        <v/>
      </c>
      <c r="BR761" s="48" t="str">
        <f t="shared" si="366"/>
        <v/>
      </c>
      <c r="BS761" s="48" t="str">
        <f t="shared" si="367"/>
        <v/>
      </c>
      <c r="BT761" s="48" t="str">
        <f t="shared" si="368"/>
        <v/>
      </c>
      <c r="BU761" s="48" t="str">
        <f t="shared" si="369"/>
        <v/>
      </c>
    </row>
    <row r="762" spans="1:73">
      <c r="A762" s="10" t="e">
        <f>Audit!#REF!</f>
        <v>#REF!</v>
      </c>
      <c r="B762" s="10" t="e">
        <f t="shared" si="340"/>
        <v>#REF!</v>
      </c>
      <c r="C762" s="17" t="e">
        <f>VLOOKUP(Audit!#REF!,$V$3:$AE$12,2,FALSE) &amp; VLOOKUP(Audit!#REF!,$V$13:$AE$22,2,FALSE)&amp; IF(Audit!#REF!=10,Audit!#REF!&amp;Audit!#REF!,"")</f>
        <v>#REF!</v>
      </c>
      <c r="D762" s="17" t="e">
        <f>VLOOKUP(Audit!#REF!,$V$3:$AE$12,3,FALSE) &amp; VLOOKUP(Audit!#REF!,$V$13:$AE$22,3,FALSE) &amp;IF(Audit!#REF!=10,Audit!#REF!&amp;Audit!#REF!,"")</f>
        <v>#REF!</v>
      </c>
      <c r="E762" s="17" t="e">
        <f>VLOOKUP(Audit!#REF!,$V$3:$AE$12,4,FALSE)&amp; Audit!#REF! &amp; VLOOKUP(Audit!#REF!,$V$13:$AE$22,4,FALSE)&amp; IF(Audit!#REF!=10,Audit!#REF!&amp;Audit!#REF!,"")</f>
        <v>#REF!</v>
      </c>
      <c r="F762" s="17" t="e">
        <f>VLOOKUP(Audit!#REF!,$V$3:$AE$12,5,FALSE) &amp; VLOOKUP(Audit!#REF!,$V$13:$AE$22,5,FALSE)&amp; IF(Audit!#REF!=10,Audit!#REF!&amp;Audit!#REF!,"")</f>
        <v>#REF!</v>
      </c>
      <c r="G762" s="17" t="e">
        <f>VLOOKUP(Audit!#REF!,$V$3:$AE$12,6,FALSE) &amp; VLOOKUP(Audit!#REF!,$V$13:$AE$22,6,FALSE)&amp; IF(Audit!#REF!=10,Audit!#REF!&amp;Audit!#REF!,"")</f>
        <v>#REF!</v>
      </c>
      <c r="H762" s="17" t="e">
        <f>VLOOKUP(Audit!#REF!,$V$3:$AE$12,7,FALSE) &amp; VLOOKUP(Audit!#REF!,$V$13:$AE$22,7,FALSE)&amp;IF(Audit!#REF!=10,Audit!#REF!&amp;Audit!#REF!,"")</f>
        <v>#REF!</v>
      </c>
      <c r="I762" s="17" t="e">
        <f>VLOOKUP(Audit!#REF!,$V$3:$AE$12,8,FALSE) &amp; Audit!#REF! &amp; VLOOKUP(Audit!#REF!,$V$13:$AE$22,8,FALSE)&amp;IF(Audit!#REF!=10,Audit!#REF!&amp;Audit!#REF!,"")</f>
        <v>#REF!</v>
      </c>
      <c r="J762" s="17" t="e">
        <f>VLOOKUP(Audit!#REF!,$V$3:$AE$12,9,FALSE) &amp; VLOOKUP(Audit!#REF!,$V$13:$AE$22,9,FALSE) &amp; IF(Audit!#REF!=10,Audit!#REF!&amp;Audit!#REF!,"") &amp; IF(Audit!#REF!&lt;&gt;1,U762,"")</f>
        <v>#REF!</v>
      </c>
      <c r="K762" s="17" t="e">
        <f>VLOOKUP(Audit!#REF!,$V$3:$AE$12,10,FALSE) &amp; Audit!#REF! &amp; VLOOKUP(Audit!#REF!,$V$13:$AE$22,10,FALSE) &amp; IF(Audit!#REF!=10,Audit!#REF!&amp;Audit!#REF!,"") &amp; IF(Audit!#REF!&lt;&gt;1,U762,"")</f>
        <v>#REF!</v>
      </c>
      <c r="L762" s="10" t="e">
        <f>Audit!#REF!</f>
        <v>#REF!</v>
      </c>
      <c r="M762" s="10" t="e">
        <f t="shared" si="341"/>
        <v>#REF!</v>
      </c>
      <c r="N762" s="10" t="e">
        <f t="shared" si="342"/>
        <v>#REF!</v>
      </c>
      <c r="O762" s="10" t="e">
        <f t="shared" si="343"/>
        <v>#REF!</v>
      </c>
      <c r="P762" s="10" t="e">
        <f t="shared" si="344"/>
        <v>#REF!</v>
      </c>
      <c r="Q762" s="10" t="e">
        <f t="shared" si="345"/>
        <v>#REF!</v>
      </c>
      <c r="R762" s="10" t="e">
        <f t="shared" si="346"/>
        <v>#REF!</v>
      </c>
      <c r="S762" s="10" t="e">
        <f t="shared" si="347"/>
        <v>#REF!</v>
      </c>
      <c r="T762" s="10" t="e">
        <f t="shared" si="348"/>
        <v>#REF!</v>
      </c>
      <c r="U762" s="17" t="e">
        <f>IF(Audit!#REF!="","",VLOOKUP(Audit!#REF!,$W$26:$X$35,2,FALSE)) &amp; Audit!#REF! &amp; IF(Audit!#REF!="","",IF(Audit!#REF!&lt;=1.4,VLOOKUP(Audit!#REF!,$W$38:X807,2,FALSE),VLOOKUP(Audit!#REF!,$W$51:$X$61,2,FALSE))) &amp; IF(Audit!#REF!="","",VLOOKUP(Audit!#REF!,$Y$26:$Z$35,2,FALSE) &amp; Audit!#REF! &amp; IF(Audit!#REF!="","",IF(Audit!#REF!&lt;=1.4,VLOOKUP(Audit!#REF!,$Y$38:$Z$48,2,FALSE),VLOOKUP(Audit!#REF!,$Y$51:$Z$61,2,FALSE))))</f>
        <v>#REF!</v>
      </c>
      <c r="V762" s="21"/>
      <c r="AH762" s="49" t="e">
        <f>Audit!#REF!</f>
        <v>#REF!</v>
      </c>
      <c r="AI762" s="50" t="e">
        <f>VLOOKUP(Audit!#REF!,$V$3:$AE$12,2,FALSE)&amp; IF(Audit!#REF!=10,Audit!#REF!,"")</f>
        <v>#REF!</v>
      </c>
      <c r="AJ762" s="50" t="e">
        <f>VLOOKUP(Audit!#REF!,$V$13:$AE$22,2,FALSE)&amp; IF(Audit!#REF!=10,Audit!#REF!,"")</f>
        <v>#REF!</v>
      </c>
      <c r="AK762" s="47" t="e">
        <f t="shared" si="349"/>
        <v>#REF!</v>
      </c>
      <c r="AL762" s="50" t="e">
        <f>VLOOKUP(Audit!#REF!,$V$3:$AE$12,3,FALSE)&amp; IF(Audit!#REF!=10,Audit!#REF!,"")</f>
        <v>#REF!</v>
      </c>
      <c r="AM762" s="50" t="e">
        <f>VLOOKUP(Audit!#REF!,$V$13:$AE$22,3,FALSE)&amp; IF(Audit!#REF!=10,Audit!#REF!,"")</f>
        <v>#REF!</v>
      </c>
      <c r="AN762" s="47" t="e">
        <f t="shared" si="350"/>
        <v>#REF!</v>
      </c>
      <c r="AO762" s="50" t="e">
        <f>VLOOKUP(Audit!#REF!,$V$3:$AE$12,4,FALSE) &amp;  Audit!#REF! &amp; IF(Audit!#REF!=10,Audit!#REF!,"")</f>
        <v>#REF!</v>
      </c>
      <c r="AP762" s="50" t="e">
        <f>VLOOKUP(Audit!#REF!,$V$13:$AE$22,4,FALSE)&amp; IF(Audit!#REF!=10,Audit!#REF!,"")</f>
        <v>#REF!</v>
      </c>
      <c r="AQ762" s="47" t="e">
        <f t="shared" si="351"/>
        <v>#REF!</v>
      </c>
      <c r="AR762" s="50" t="e">
        <f>VLOOKUP(Audit!#REF!,$V$3:$AE$12,5,FALSE)&amp; IF(Audit!#REF!=10,Audit!#REF!,"")</f>
        <v>#REF!</v>
      </c>
      <c r="AS762" s="50" t="e">
        <f>VLOOKUP(Audit!#REF!,$V$13:$AE$22,5,FALSE)&amp; IF(Audit!#REF!=10,Audit!#REF!,"")</f>
        <v>#REF!</v>
      </c>
      <c r="AT762" s="47" t="e">
        <f t="shared" si="352"/>
        <v>#REF!</v>
      </c>
      <c r="AU762" s="50" t="e">
        <f>VLOOKUP(Audit!#REF!,$V$3:$AE$12,6,FALSE)&amp; IF(Audit!#REF!=10,Audit!#REF!,"")</f>
        <v>#REF!</v>
      </c>
      <c r="AV762" s="50" t="e">
        <f>VLOOKUP(Audit!#REF!,$V$13:$AE$22,6,FALSE)&amp; IF(Audit!#REF!=10,Audit!#REF!,"")</f>
        <v>#REF!</v>
      </c>
      <c r="AW762" s="47" t="e">
        <f t="shared" si="353"/>
        <v>#REF!</v>
      </c>
      <c r="AX762" s="50" t="e">
        <f>VLOOKUP(Audit!#REF!,$V$3:$AE$12,7,FALSE)&amp; IF(Audit!#REF!=10,Audit!#REF!,"")</f>
        <v>#REF!</v>
      </c>
      <c r="AY762" s="50" t="e">
        <f>VLOOKUP(Audit!#REF!,$V$13:$AE$22,7,FALSE) &amp; IF(Audit!#REF!=10,Audit!#REF!,"")</f>
        <v>#REF!</v>
      </c>
      <c r="AZ762" s="47" t="e">
        <f t="shared" si="354"/>
        <v>#REF!</v>
      </c>
      <c r="BA762" s="50" t="e">
        <f>VLOOKUP(Audit!#REF!,$V$3:$AE$12,8,FALSE)&amp; Audit!#REF! &amp; IF(Audit!#REF!=10,Audit!#REF!,"")</f>
        <v>#REF!</v>
      </c>
      <c r="BB762" s="50" t="e">
        <f>VLOOKUP(Audit!#REF!,$V$13:$AE$22,8,FALSE) &amp; IF(Audit!#REF!=10,Audit!#REF!,"")</f>
        <v>#REF!</v>
      </c>
      <c r="BC762" s="47" t="e">
        <f t="shared" si="355"/>
        <v>#REF!</v>
      </c>
      <c r="BD762" s="50" t="e">
        <f>VLOOKUP(Audit!#REF!,$V$3:$AE$12,9,FALSE)&amp; IF(Audit!#REF!=10,Audit!#REF!,"")</f>
        <v>#REF!</v>
      </c>
      <c r="BE762" s="50" t="e">
        <f>VLOOKUP(Audit!#REF!,$V$13:$AE$22,9,FALSE) &amp; IF(Audit!#REF!=10,Audit!#REF!,"") &amp; IF(Audit!#REF!&lt;&gt;1,U762,"")</f>
        <v>#REF!</v>
      </c>
      <c r="BF762" s="47" t="e">
        <f t="shared" si="356"/>
        <v>#REF!</v>
      </c>
      <c r="BG762" s="50" t="e">
        <f>VLOOKUP(Audit!#REF!,$V$3:$AE$12,10,FALSE) &amp; Audit!#REF! &amp; IF(Audit!#REF!=10,Audit!#REF!,"")</f>
        <v>#REF!</v>
      </c>
      <c r="BH762" s="50" t="e">
        <f>VLOOKUP(Audit!#REF!,$V$13:$AE$22,10,FALSE) &amp; IF(Audit!#REF!=10,Audit!#REF!,"") &amp; IF(Audit!#REF!&lt;&gt;1,U762,"")</f>
        <v>#REF!</v>
      </c>
      <c r="BI762" s="47" t="e">
        <f t="shared" si="357"/>
        <v>#REF!</v>
      </c>
      <c r="BJ762" s="48" t="str">
        <f t="shared" si="358"/>
        <v/>
      </c>
      <c r="BK762" s="48" t="str">
        <f t="shared" si="359"/>
        <v/>
      </c>
      <c r="BL762" s="48" t="str">
        <f t="shared" si="360"/>
        <v/>
      </c>
      <c r="BM762" s="48" t="str">
        <f t="shared" si="361"/>
        <v/>
      </c>
      <c r="BN762" s="48" t="str">
        <f t="shared" si="362"/>
        <v/>
      </c>
      <c r="BO762" s="48" t="str">
        <f t="shared" si="363"/>
        <v/>
      </c>
      <c r="BP762" s="48" t="str">
        <f t="shared" si="364"/>
        <v/>
      </c>
      <c r="BQ762" s="48" t="str">
        <f t="shared" si="365"/>
        <v/>
      </c>
      <c r="BR762" s="48" t="str">
        <f t="shared" si="366"/>
        <v/>
      </c>
      <c r="BS762" s="48" t="str">
        <f t="shared" si="367"/>
        <v/>
      </c>
      <c r="BT762" s="48" t="str">
        <f t="shared" si="368"/>
        <v/>
      </c>
      <c r="BU762" s="48" t="str">
        <f t="shared" si="369"/>
        <v/>
      </c>
    </row>
    <row r="763" spans="1:73">
      <c r="A763" s="10" t="e">
        <f>Audit!#REF!</f>
        <v>#REF!</v>
      </c>
      <c r="B763" s="10" t="e">
        <f t="shared" si="340"/>
        <v>#REF!</v>
      </c>
      <c r="C763" s="17" t="e">
        <f>VLOOKUP(Audit!#REF!,$V$3:$AE$12,2,FALSE) &amp; VLOOKUP(Audit!#REF!,$V$13:$AE$22,2,FALSE)&amp; IF(Audit!#REF!=10,Audit!#REF!&amp;Audit!#REF!,"")</f>
        <v>#REF!</v>
      </c>
      <c r="D763" s="17" t="e">
        <f>VLOOKUP(Audit!#REF!,$V$3:$AE$12,3,FALSE) &amp; VLOOKUP(Audit!#REF!,$V$13:$AE$22,3,FALSE) &amp;IF(Audit!#REF!=10,Audit!#REF!&amp;Audit!#REF!,"")</f>
        <v>#REF!</v>
      </c>
      <c r="E763" s="17" t="e">
        <f>VLOOKUP(Audit!#REF!,$V$3:$AE$12,4,FALSE)&amp; Audit!#REF! &amp; VLOOKUP(Audit!#REF!,$V$13:$AE$22,4,FALSE)&amp; IF(Audit!#REF!=10,Audit!#REF!&amp;Audit!#REF!,"")</f>
        <v>#REF!</v>
      </c>
      <c r="F763" s="17" t="e">
        <f>VLOOKUP(Audit!#REF!,$V$3:$AE$12,5,FALSE) &amp; VLOOKUP(Audit!#REF!,$V$13:$AE$22,5,FALSE)&amp; IF(Audit!#REF!=10,Audit!#REF!&amp;Audit!#REF!,"")</f>
        <v>#REF!</v>
      </c>
      <c r="G763" s="17" t="e">
        <f>VLOOKUP(Audit!#REF!,$V$3:$AE$12,6,FALSE) &amp; VLOOKUP(Audit!#REF!,$V$13:$AE$22,6,FALSE)&amp; IF(Audit!#REF!=10,Audit!#REF!&amp;Audit!#REF!,"")</f>
        <v>#REF!</v>
      </c>
      <c r="H763" s="17" t="e">
        <f>VLOOKUP(Audit!#REF!,$V$3:$AE$12,7,FALSE) &amp; VLOOKUP(Audit!#REF!,$V$13:$AE$22,7,FALSE)&amp;IF(Audit!#REF!=10,Audit!#REF!&amp;Audit!#REF!,"")</f>
        <v>#REF!</v>
      </c>
      <c r="I763" s="17" t="e">
        <f>VLOOKUP(Audit!#REF!,$V$3:$AE$12,8,FALSE) &amp; Audit!#REF! &amp; VLOOKUP(Audit!#REF!,$V$13:$AE$22,8,FALSE)&amp;IF(Audit!#REF!=10,Audit!#REF!&amp;Audit!#REF!,"")</f>
        <v>#REF!</v>
      </c>
      <c r="J763" s="17" t="e">
        <f>VLOOKUP(Audit!#REF!,$V$3:$AE$12,9,FALSE) &amp; VLOOKUP(Audit!#REF!,$V$13:$AE$22,9,FALSE) &amp; IF(Audit!#REF!=10,Audit!#REF!&amp;Audit!#REF!,"") &amp; IF(Audit!#REF!&lt;&gt;1,U763,"")</f>
        <v>#REF!</v>
      </c>
      <c r="K763" s="17" t="e">
        <f>VLOOKUP(Audit!#REF!,$V$3:$AE$12,10,FALSE) &amp; Audit!#REF! &amp; VLOOKUP(Audit!#REF!,$V$13:$AE$22,10,FALSE) &amp; IF(Audit!#REF!=10,Audit!#REF!&amp;Audit!#REF!,"") &amp; IF(Audit!#REF!&lt;&gt;1,U763,"")</f>
        <v>#REF!</v>
      </c>
      <c r="L763" s="10" t="e">
        <f>Audit!#REF!</f>
        <v>#REF!</v>
      </c>
      <c r="M763" s="10" t="e">
        <f t="shared" si="341"/>
        <v>#REF!</v>
      </c>
      <c r="N763" s="10" t="e">
        <f t="shared" si="342"/>
        <v>#REF!</v>
      </c>
      <c r="O763" s="10" t="e">
        <f t="shared" si="343"/>
        <v>#REF!</v>
      </c>
      <c r="P763" s="10" t="e">
        <f t="shared" si="344"/>
        <v>#REF!</v>
      </c>
      <c r="Q763" s="10" t="e">
        <f t="shared" si="345"/>
        <v>#REF!</v>
      </c>
      <c r="R763" s="10" t="e">
        <f t="shared" si="346"/>
        <v>#REF!</v>
      </c>
      <c r="S763" s="10" t="e">
        <f t="shared" si="347"/>
        <v>#REF!</v>
      </c>
      <c r="T763" s="10" t="e">
        <f t="shared" si="348"/>
        <v>#REF!</v>
      </c>
      <c r="U763" s="17" t="e">
        <f>IF(Audit!#REF!="","",VLOOKUP(Audit!#REF!,$W$26:$X$35,2,FALSE)) &amp; Audit!#REF! &amp; IF(Audit!#REF!="","",IF(Audit!#REF!&lt;=1.4,VLOOKUP(Audit!#REF!,$W$38:X808,2,FALSE),VLOOKUP(Audit!#REF!,$W$51:$X$61,2,FALSE))) &amp; IF(Audit!#REF!="","",VLOOKUP(Audit!#REF!,$Y$26:$Z$35,2,FALSE) &amp; Audit!#REF! &amp; IF(Audit!#REF!="","",IF(Audit!#REF!&lt;=1.4,VLOOKUP(Audit!#REF!,$Y$38:$Z$48,2,FALSE),VLOOKUP(Audit!#REF!,$Y$51:$Z$61,2,FALSE))))</f>
        <v>#REF!</v>
      </c>
      <c r="V763" s="21"/>
      <c r="AH763" s="49" t="e">
        <f>Audit!#REF!</f>
        <v>#REF!</v>
      </c>
      <c r="AI763" s="50" t="e">
        <f>VLOOKUP(Audit!#REF!,$V$3:$AE$12,2,FALSE)&amp; IF(Audit!#REF!=10,Audit!#REF!,"")</f>
        <v>#REF!</v>
      </c>
      <c r="AJ763" s="50" t="e">
        <f>VLOOKUP(Audit!#REF!,$V$13:$AE$22,2,FALSE)&amp; IF(Audit!#REF!=10,Audit!#REF!,"")</f>
        <v>#REF!</v>
      </c>
      <c r="AK763" s="47" t="e">
        <f t="shared" si="349"/>
        <v>#REF!</v>
      </c>
      <c r="AL763" s="50" t="e">
        <f>VLOOKUP(Audit!#REF!,$V$3:$AE$12,3,FALSE)&amp; IF(Audit!#REF!=10,Audit!#REF!,"")</f>
        <v>#REF!</v>
      </c>
      <c r="AM763" s="50" t="e">
        <f>VLOOKUP(Audit!#REF!,$V$13:$AE$22,3,FALSE)&amp; IF(Audit!#REF!=10,Audit!#REF!,"")</f>
        <v>#REF!</v>
      </c>
      <c r="AN763" s="47" t="e">
        <f t="shared" si="350"/>
        <v>#REF!</v>
      </c>
      <c r="AO763" s="50" t="e">
        <f>VLOOKUP(Audit!#REF!,$V$3:$AE$12,4,FALSE) &amp;  Audit!#REF! &amp; IF(Audit!#REF!=10,Audit!#REF!,"")</f>
        <v>#REF!</v>
      </c>
      <c r="AP763" s="50" t="e">
        <f>VLOOKUP(Audit!#REF!,$V$13:$AE$22,4,FALSE)&amp; IF(Audit!#REF!=10,Audit!#REF!,"")</f>
        <v>#REF!</v>
      </c>
      <c r="AQ763" s="47" t="e">
        <f t="shared" si="351"/>
        <v>#REF!</v>
      </c>
      <c r="AR763" s="50" t="e">
        <f>VLOOKUP(Audit!#REF!,$V$3:$AE$12,5,FALSE)&amp; IF(Audit!#REF!=10,Audit!#REF!,"")</f>
        <v>#REF!</v>
      </c>
      <c r="AS763" s="50" t="e">
        <f>VLOOKUP(Audit!#REF!,$V$13:$AE$22,5,FALSE)&amp; IF(Audit!#REF!=10,Audit!#REF!,"")</f>
        <v>#REF!</v>
      </c>
      <c r="AT763" s="47" t="e">
        <f t="shared" si="352"/>
        <v>#REF!</v>
      </c>
      <c r="AU763" s="50" t="e">
        <f>VLOOKUP(Audit!#REF!,$V$3:$AE$12,6,FALSE)&amp; IF(Audit!#REF!=10,Audit!#REF!,"")</f>
        <v>#REF!</v>
      </c>
      <c r="AV763" s="50" t="e">
        <f>VLOOKUP(Audit!#REF!,$V$13:$AE$22,6,FALSE)&amp; IF(Audit!#REF!=10,Audit!#REF!,"")</f>
        <v>#REF!</v>
      </c>
      <c r="AW763" s="47" t="e">
        <f t="shared" si="353"/>
        <v>#REF!</v>
      </c>
      <c r="AX763" s="50" t="e">
        <f>VLOOKUP(Audit!#REF!,$V$3:$AE$12,7,FALSE)&amp; IF(Audit!#REF!=10,Audit!#REF!,"")</f>
        <v>#REF!</v>
      </c>
      <c r="AY763" s="50" t="e">
        <f>VLOOKUP(Audit!#REF!,$V$13:$AE$22,7,FALSE) &amp; IF(Audit!#REF!=10,Audit!#REF!,"")</f>
        <v>#REF!</v>
      </c>
      <c r="AZ763" s="47" t="e">
        <f t="shared" si="354"/>
        <v>#REF!</v>
      </c>
      <c r="BA763" s="50" t="e">
        <f>VLOOKUP(Audit!#REF!,$V$3:$AE$12,8,FALSE)&amp; Audit!#REF! &amp; IF(Audit!#REF!=10,Audit!#REF!,"")</f>
        <v>#REF!</v>
      </c>
      <c r="BB763" s="50" t="e">
        <f>VLOOKUP(Audit!#REF!,$V$13:$AE$22,8,FALSE) &amp; IF(Audit!#REF!=10,Audit!#REF!,"")</f>
        <v>#REF!</v>
      </c>
      <c r="BC763" s="47" t="e">
        <f t="shared" si="355"/>
        <v>#REF!</v>
      </c>
      <c r="BD763" s="50" t="e">
        <f>VLOOKUP(Audit!#REF!,$V$3:$AE$12,9,FALSE)&amp; IF(Audit!#REF!=10,Audit!#REF!,"")</f>
        <v>#REF!</v>
      </c>
      <c r="BE763" s="50" t="e">
        <f>VLOOKUP(Audit!#REF!,$V$13:$AE$22,9,FALSE) &amp; IF(Audit!#REF!=10,Audit!#REF!,"") &amp; IF(Audit!#REF!&lt;&gt;1,U763,"")</f>
        <v>#REF!</v>
      </c>
      <c r="BF763" s="47" t="e">
        <f t="shared" si="356"/>
        <v>#REF!</v>
      </c>
      <c r="BG763" s="50" t="e">
        <f>VLOOKUP(Audit!#REF!,$V$3:$AE$12,10,FALSE) &amp; Audit!#REF! &amp; IF(Audit!#REF!=10,Audit!#REF!,"")</f>
        <v>#REF!</v>
      </c>
      <c r="BH763" s="50" t="e">
        <f>VLOOKUP(Audit!#REF!,$V$13:$AE$22,10,FALSE) &amp; IF(Audit!#REF!=10,Audit!#REF!,"") &amp; IF(Audit!#REF!&lt;&gt;1,U763,"")</f>
        <v>#REF!</v>
      </c>
      <c r="BI763" s="47" t="e">
        <f t="shared" si="357"/>
        <v>#REF!</v>
      </c>
      <c r="BJ763" s="48" t="str">
        <f t="shared" si="358"/>
        <v/>
      </c>
      <c r="BK763" s="48" t="str">
        <f t="shared" si="359"/>
        <v/>
      </c>
      <c r="BL763" s="48" t="str">
        <f t="shared" si="360"/>
        <v/>
      </c>
      <c r="BM763" s="48" t="str">
        <f t="shared" si="361"/>
        <v/>
      </c>
      <c r="BN763" s="48" t="str">
        <f t="shared" si="362"/>
        <v/>
      </c>
      <c r="BO763" s="48" t="str">
        <f t="shared" si="363"/>
        <v/>
      </c>
      <c r="BP763" s="48" t="str">
        <f t="shared" si="364"/>
        <v/>
      </c>
      <c r="BQ763" s="48" t="str">
        <f t="shared" si="365"/>
        <v/>
      </c>
      <c r="BR763" s="48" t="str">
        <f t="shared" si="366"/>
        <v/>
      </c>
      <c r="BS763" s="48" t="str">
        <f t="shared" si="367"/>
        <v/>
      </c>
      <c r="BT763" s="48" t="str">
        <f t="shared" si="368"/>
        <v/>
      </c>
      <c r="BU763" s="48" t="str">
        <f t="shared" si="369"/>
        <v/>
      </c>
    </row>
    <row r="764" spans="1:73">
      <c r="A764" s="10" t="e">
        <f>Audit!#REF!</f>
        <v>#REF!</v>
      </c>
      <c r="B764" s="10" t="e">
        <f t="shared" si="340"/>
        <v>#REF!</v>
      </c>
      <c r="C764" s="17" t="e">
        <f>VLOOKUP(Audit!#REF!,$V$3:$AE$12,2,FALSE) &amp; VLOOKUP(Audit!#REF!,$V$13:$AE$22,2,FALSE)&amp; IF(Audit!#REF!=10,Audit!#REF!&amp;Audit!#REF!,"")</f>
        <v>#REF!</v>
      </c>
      <c r="D764" s="17" t="e">
        <f>VLOOKUP(Audit!#REF!,$V$3:$AE$12,3,FALSE) &amp; VLOOKUP(Audit!#REF!,$V$13:$AE$22,3,FALSE) &amp;IF(Audit!#REF!=10,Audit!#REF!&amp;Audit!#REF!,"")</f>
        <v>#REF!</v>
      </c>
      <c r="E764" s="17" t="e">
        <f>VLOOKUP(Audit!#REF!,$V$3:$AE$12,4,FALSE)&amp; Audit!#REF! &amp; VLOOKUP(Audit!#REF!,$V$13:$AE$22,4,FALSE)&amp; IF(Audit!#REF!=10,Audit!#REF!&amp;Audit!#REF!,"")</f>
        <v>#REF!</v>
      </c>
      <c r="F764" s="17" t="e">
        <f>VLOOKUP(Audit!#REF!,$V$3:$AE$12,5,FALSE) &amp; VLOOKUP(Audit!#REF!,$V$13:$AE$22,5,FALSE)&amp; IF(Audit!#REF!=10,Audit!#REF!&amp;Audit!#REF!,"")</f>
        <v>#REF!</v>
      </c>
      <c r="G764" s="17" t="e">
        <f>VLOOKUP(Audit!#REF!,$V$3:$AE$12,6,FALSE) &amp; VLOOKUP(Audit!#REF!,$V$13:$AE$22,6,FALSE)&amp; IF(Audit!#REF!=10,Audit!#REF!&amp;Audit!#REF!,"")</f>
        <v>#REF!</v>
      </c>
      <c r="H764" s="17" t="e">
        <f>VLOOKUP(Audit!#REF!,$V$3:$AE$12,7,FALSE) &amp; VLOOKUP(Audit!#REF!,$V$13:$AE$22,7,FALSE)&amp;IF(Audit!#REF!=10,Audit!#REF!&amp;Audit!#REF!,"")</f>
        <v>#REF!</v>
      </c>
      <c r="I764" s="17" t="e">
        <f>VLOOKUP(Audit!#REF!,$V$3:$AE$12,8,FALSE) &amp; Audit!#REF! &amp; VLOOKUP(Audit!#REF!,$V$13:$AE$22,8,FALSE)&amp;IF(Audit!#REF!=10,Audit!#REF!&amp;Audit!#REF!,"")</f>
        <v>#REF!</v>
      </c>
      <c r="J764" s="17" t="e">
        <f>VLOOKUP(Audit!#REF!,$V$3:$AE$12,9,FALSE) &amp; VLOOKUP(Audit!#REF!,$V$13:$AE$22,9,FALSE) &amp; IF(Audit!#REF!=10,Audit!#REF!&amp;Audit!#REF!,"") &amp; IF(Audit!#REF!&lt;&gt;1,U764,"")</f>
        <v>#REF!</v>
      </c>
      <c r="K764" s="17" t="e">
        <f>VLOOKUP(Audit!#REF!,$V$3:$AE$12,10,FALSE) &amp; Audit!#REF! &amp; VLOOKUP(Audit!#REF!,$V$13:$AE$22,10,FALSE) &amp; IF(Audit!#REF!=10,Audit!#REF!&amp;Audit!#REF!,"") &amp; IF(Audit!#REF!&lt;&gt;1,U764,"")</f>
        <v>#REF!</v>
      </c>
      <c r="L764" s="10" t="e">
        <f>Audit!#REF!</f>
        <v>#REF!</v>
      </c>
      <c r="M764" s="10" t="e">
        <f t="shared" si="341"/>
        <v>#REF!</v>
      </c>
      <c r="N764" s="10" t="e">
        <f t="shared" si="342"/>
        <v>#REF!</v>
      </c>
      <c r="O764" s="10" t="e">
        <f t="shared" si="343"/>
        <v>#REF!</v>
      </c>
      <c r="P764" s="10" t="e">
        <f t="shared" si="344"/>
        <v>#REF!</v>
      </c>
      <c r="Q764" s="10" t="e">
        <f t="shared" si="345"/>
        <v>#REF!</v>
      </c>
      <c r="R764" s="10" t="e">
        <f t="shared" si="346"/>
        <v>#REF!</v>
      </c>
      <c r="S764" s="10" t="e">
        <f t="shared" si="347"/>
        <v>#REF!</v>
      </c>
      <c r="T764" s="10" t="e">
        <f t="shared" si="348"/>
        <v>#REF!</v>
      </c>
      <c r="U764" s="17" t="e">
        <f>IF(Audit!#REF!="","",VLOOKUP(Audit!#REF!,$W$26:$X$35,2,FALSE)) &amp; Audit!#REF! &amp; IF(Audit!#REF!="","",IF(Audit!#REF!&lt;=1.4,VLOOKUP(Audit!#REF!,$W$38:X809,2,FALSE),VLOOKUP(Audit!#REF!,$W$51:$X$61,2,FALSE))) &amp; IF(Audit!#REF!="","",VLOOKUP(Audit!#REF!,$Y$26:$Z$35,2,FALSE) &amp; Audit!#REF! &amp; IF(Audit!#REF!="","",IF(Audit!#REF!&lt;=1.4,VLOOKUP(Audit!#REF!,$Y$38:$Z$48,2,FALSE),VLOOKUP(Audit!#REF!,$Y$51:$Z$61,2,FALSE))))</f>
        <v>#REF!</v>
      </c>
      <c r="V764" s="21"/>
      <c r="AH764" s="49" t="e">
        <f>Audit!#REF!</f>
        <v>#REF!</v>
      </c>
      <c r="AI764" s="50" t="e">
        <f>VLOOKUP(Audit!#REF!,$V$3:$AE$12,2,FALSE)&amp; IF(Audit!#REF!=10,Audit!#REF!,"")</f>
        <v>#REF!</v>
      </c>
      <c r="AJ764" s="50" t="e">
        <f>VLOOKUP(Audit!#REF!,$V$13:$AE$22,2,FALSE)&amp; IF(Audit!#REF!=10,Audit!#REF!,"")</f>
        <v>#REF!</v>
      </c>
      <c r="AK764" s="47" t="e">
        <f t="shared" si="349"/>
        <v>#REF!</v>
      </c>
      <c r="AL764" s="50" t="e">
        <f>VLOOKUP(Audit!#REF!,$V$3:$AE$12,3,FALSE)&amp; IF(Audit!#REF!=10,Audit!#REF!,"")</f>
        <v>#REF!</v>
      </c>
      <c r="AM764" s="50" t="e">
        <f>VLOOKUP(Audit!#REF!,$V$13:$AE$22,3,FALSE)&amp; IF(Audit!#REF!=10,Audit!#REF!,"")</f>
        <v>#REF!</v>
      </c>
      <c r="AN764" s="47" t="e">
        <f t="shared" si="350"/>
        <v>#REF!</v>
      </c>
      <c r="AO764" s="50" t="e">
        <f>VLOOKUP(Audit!#REF!,$V$3:$AE$12,4,FALSE) &amp;  Audit!#REF! &amp; IF(Audit!#REF!=10,Audit!#REF!,"")</f>
        <v>#REF!</v>
      </c>
      <c r="AP764" s="50" t="e">
        <f>VLOOKUP(Audit!#REF!,$V$13:$AE$22,4,FALSE)&amp; IF(Audit!#REF!=10,Audit!#REF!,"")</f>
        <v>#REF!</v>
      </c>
      <c r="AQ764" s="47" t="e">
        <f t="shared" si="351"/>
        <v>#REF!</v>
      </c>
      <c r="AR764" s="50" t="e">
        <f>VLOOKUP(Audit!#REF!,$V$3:$AE$12,5,FALSE)&amp; IF(Audit!#REF!=10,Audit!#REF!,"")</f>
        <v>#REF!</v>
      </c>
      <c r="AS764" s="50" t="e">
        <f>VLOOKUP(Audit!#REF!,$V$13:$AE$22,5,FALSE)&amp; IF(Audit!#REF!=10,Audit!#REF!,"")</f>
        <v>#REF!</v>
      </c>
      <c r="AT764" s="47" t="e">
        <f t="shared" si="352"/>
        <v>#REF!</v>
      </c>
      <c r="AU764" s="50" t="e">
        <f>VLOOKUP(Audit!#REF!,$V$3:$AE$12,6,FALSE)&amp; IF(Audit!#REF!=10,Audit!#REF!,"")</f>
        <v>#REF!</v>
      </c>
      <c r="AV764" s="50" t="e">
        <f>VLOOKUP(Audit!#REF!,$V$13:$AE$22,6,FALSE)&amp; IF(Audit!#REF!=10,Audit!#REF!,"")</f>
        <v>#REF!</v>
      </c>
      <c r="AW764" s="47" t="e">
        <f t="shared" si="353"/>
        <v>#REF!</v>
      </c>
      <c r="AX764" s="50" t="e">
        <f>VLOOKUP(Audit!#REF!,$V$3:$AE$12,7,FALSE)&amp; IF(Audit!#REF!=10,Audit!#REF!,"")</f>
        <v>#REF!</v>
      </c>
      <c r="AY764" s="50" t="e">
        <f>VLOOKUP(Audit!#REF!,$V$13:$AE$22,7,FALSE) &amp; IF(Audit!#REF!=10,Audit!#REF!,"")</f>
        <v>#REF!</v>
      </c>
      <c r="AZ764" s="47" t="e">
        <f t="shared" si="354"/>
        <v>#REF!</v>
      </c>
      <c r="BA764" s="50" t="e">
        <f>VLOOKUP(Audit!#REF!,$V$3:$AE$12,8,FALSE)&amp; Audit!#REF! &amp; IF(Audit!#REF!=10,Audit!#REF!,"")</f>
        <v>#REF!</v>
      </c>
      <c r="BB764" s="50" t="e">
        <f>VLOOKUP(Audit!#REF!,$V$13:$AE$22,8,FALSE) &amp; IF(Audit!#REF!=10,Audit!#REF!,"")</f>
        <v>#REF!</v>
      </c>
      <c r="BC764" s="47" t="e">
        <f t="shared" si="355"/>
        <v>#REF!</v>
      </c>
      <c r="BD764" s="50" t="e">
        <f>VLOOKUP(Audit!#REF!,$V$3:$AE$12,9,FALSE)&amp; IF(Audit!#REF!=10,Audit!#REF!,"")</f>
        <v>#REF!</v>
      </c>
      <c r="BE764" s="50" t="e">
        <f>VLOOKUP(Audit!#REF!,$V$13:$AE$22,9,FALSE) &amp; IF(Audit!#REF!=10,Audit!#REF!,"") &amp; IF(Audit!#REF!&lt;&gt;1,U764,"")</f>
        <v>#REF!</v>
      </c>
      <c r="BF764" s="47" t="e">
        <f t="shared" si="356"/>
        <v>#REF!</v>
      </c>
      <c r="BG764" s="50" t="e">
        <f>VLOOKUP(Audit!#REF!,$V$3:$AE$12,10,FALSE) &amp; Audit!#REF! &amp; IF(Audit!#REF!=10,Audit!#REF!,"")</f>
        <v>#REF!</v>
      </c>
      <c r="BH764" s="50" t="e">
        <f>VLOOKUP(Audit!#REF!,$V$13:$AE$22,10,FALSE) &amp; IF(Audit!#REF!=10,Audit!#REF!,"") &amp; IF(Audit!#REF!&lt;&gt;1,U764,"")</f>
        <v>#REF!</v>
      </c>
      <c r="BI764" s="47" t="e">
        <f t="shared" si="357"/>
        <v>#REF!</v>
      </c>
      <c r="BJ764" s="48" t="str">
        <f t="shared" si="358"/>
        <v/>
      </c>
      <c r="BK764" s="48" t="str">
        <f t="shared" si="359"/>
        <v/>
      </c>
      <c r="BL764" s="48" t="str">
        <f t="shared" si="360"/>
        <v/>
      </c>
      <c r="BM764" s="48" t="str">
        <f t="shared" si="361"/>
        <v/>
      </c>
      <c r="BN764" s="48" t="str">
        <f t="shared" si="362"/>
        <v/>
      </c>
      <c r="BO764" s="48" t="str">
        <f t="shared" si="363"/>
        <v/>
      </c>
      <c r="BP764" s="48" t="str">
        <f t="shared" si="364"/>
        <v/>
      </c>
      <c r="BQ764" s="48" t="str">
        <f t="shared" si="365"/>
        <v/>
      </c>
      <c r="BR764" s="48" t="str">
        <f t="shared" si="366"/>
        <v/>
      </c>
      <c r="BS764" s="48" t="str">
        <f t="shared" si="367"/>
        <v/>
      </c>
      <c r="BT764" s="48" t="str">
        <f t="shared" si="368"/>
        <v/>
      </c>
      <c r="BU764" s="48" t="str">
        <f t="shared" si="369"/>
        <v/>
      </c>
    </row>
    <row r="765" spans="1:73">
      <c r="A765" s="10" t="e">
        <f>Audit!#REF!</f>
        <v>#REF!</v>
      </c>
      <c r="B765" s="10" t="e">
        <f t="shared" si="340"/>
        <v>#REF!</v>
      </c>
      <c r="C765" s="17" t="e">
        <f>VLOOKUP(Audit!#REF!,$V$3:$AE$12,2,FALSE) &amp; VLOOKUP(Audit!#REF!,$V$13:$AE$22,2,FALSE)&amp; IF(Audit!#REF!=10,Audit!#REF!&amp;Audit!#REF!,"")</f>
        <v>#REF!</v>
      </c>
      <c r="D765" s="17" t="e">
        <f>VLOOKUP(Audit!#REF!,$V$3:$AE$12,3,FALSE) &amp; VLOOKUP(Audit!#REF!,$V$13:$AE$22,3,FALSE) &amp;IF(Audit!#REF!=10,Audit!#REF!&amp;Audit!#REF!,"")</f>
        <v>#REF!</v>
      </c>
      <c r="E765" s="17" t="e">
        <f>VLOOKUP(Audit!#REF!,$V$3:$AE$12,4,FALSE)&amp; Audit!#REF! &amp; VLOOKUP(Audit!#REF!,$V$13:$AE$22,4,FALSE)&amp; IF(Audit!#REF!=10,Audit!#REF!&amp;Audit!#REF!,"")</f>
        <v>#REF!</v>
      </c>
      <c r="F765" s="17" t="e">
        <f>VLOOKUP(Audit!#REF!,$V$3:$AE$12,5,FALSE) &amp; VLOOKUP(Audit!#REF!,$V$13:$AE$22,5,FALSE)&amp; IF(Audit!#REF!=10,Audit!#REF!&amp;Audit!#REF!,"")</f>
        <v>#REF!</v>
      </c>
      <c r="G765" s="17" t="e">
        <f>VLOOKUP(Audit!#REF!,$V$3:$AE$12,6,FALSE) &amp; VLOOKUP(Audit!#REF!,$V$13:$AE$22,6,FALSE)&amp; IF(Audit!#REF!=10,Audit!#REF!&amp;Audit!#REF!,"")</f>
        <v>#REF!</v>
      </c>
      <c r="H765" s="17" t="e">
        <f>VLOOKUP(Audit!#REF!,$V$3:$AE$12,7,FALSE) &amp; VLOOKUP(Audit!#REF!,$V$13:$AE$22,7,FALSE)&amp;IF(Audit!#REF!=10,Audit!#REF!&amp;Audit!#REF!,"")</f>
        <v>#REF!</v>
      </c>
      <c r="I765" s="17" t="e">
        <f>VLOOKUP(Audit!#REF!,$V$3:$AE$12,8,FALSE) &amp; Audit!#REF! &amp; VLOOKUP(Audit!#REF!,$V$13:$AE$22,8,FALSE)&amp;IF(Audit!#REF!=10,Audit!#REF!&amp;Audit!#REF!,"")</f>
        <v>#REF!</v>
      </c>
      <c r="J765" s="17" t="e">
        <f>VLOOKUP(Audit!#REF!,$V$3:$AE$12,9,FALSE) &amp; VLOOKUP(Audit!#REF!,$V$13:$AE$22,9,FALSE) &amp; IF(Audit!#REF!=10,Audit!#REF!&amp;Audit!#REF!,"") &amp; IF(Audit!#REF!&lt;&gt;1,U765,"")</f>
        <v>#REF!</v>
      </c>
      <c r="K765" s="17" t="e">
        <f>VLOOKUP(Audit!#REF!,$V$3:$AE$12,10,FALSE) &amp; Audit!#REF! &amp; VLOOKUP(Audit!#REF!,$V$13:$AE$22,10,FALSE) &amp; IF(Audit!#REF!=10,Audit!#REF!&amp;Audit!#REF!,"") &amp; IF(Audit!#REF!&lt;&gt;1,U765,"")</f>
        <v>#REF!</v>
      </c>
      <c r="L765" s="10" t="e">
        <f>Audit!#REF!</f>
        <v>#REF!</v>
      </c>
      <c r="M765" s="10" t="e">
        <f t="shared" si="341"/>
        <v>#REF!</v>
      </c>
      <c r="N765" s="10" t="e">
        <f t="shared" si="342"/>
        <v>#REF!</v>
      </c>
      <c r="O765" s="10" t="e">
        <f t="shared" si="343"/>
        <v>#REF!</v>
      </c>
      <c r="P765" s="10" t="e">
        <f t="shared" si="344"/>
        <v>#REF!</v>
      </c>
      <c r="Q765" s="10" t="e">
        <f t="shared" si="345"/>
        <v>#REF!</v>
      </c>
      <c r="R765" s="10" t="e">
        <f t="shared" si="346"/>
        <v>#REF!</v>
      </c>
      <c r="S765" s="10" t="e">
        <f t="shared" si="347"/>
        <v>#REF!</v>
      </c>
      <c r="T765" s="10" t="e">
        <f t="shared" si="348"/>
        <v>#REF!</v>
      </c>
      <c r="U765" s="17" t="e">
        <f>IF(Audit!#REF!="","",VLOOKUP(Audit!#REF!,$W$26:$X$35,2,FALSE)) &amp; Audit!#REF! &amp; IF(Audit!#REF!="","",IF(Audit!#REF!&lt;=1.4,VLOOKUP(Audit!#REF!,$W$38:X810,2,FALSE),VLOOKUP(Audit!#REF!,$W$51:$X$61,2,FALSE))) &amp; IF(Audit!#REF!="","",VLOOKUP(Audit!#REF!,$Y$26:$Z$35,2,FALSE) &amp; Audit!#REF! &amp; IF(Audit!#REF!="","",IF(Audit!#REF!&lt;=1.4,VLOOKUP(Audit!#REF!,$Y$38:$Z$48,2,FALSE),VLOOKUP(Audit!#REF!,$Y$51:$Z$61,2,FALSE))))</f>
        <v>#REF!</v>
      </c>
      <c r="V765" s="21"/>
      <c r="AH765" s="49" t="e">
        <f>Audit!#REF!</f>
        <v>#REF!</v>
      </c>
      <c r="AI765" s="50" t="e">
        <f>VLOOKUP(Audit!#REF!,$V$3:$AE$12,2,FALSE)&amp; IF(Audit!#REF!=10,Audit!#REF!,"")</f>
        <v>#REF!</v>
      </c>
      <c r="AJ765" s="50" t="e">
        <f>VLOOKUP(Audit!#REF!,$V$13:$AE$22,2,FALSE)&amp; IF(Audit!#REF!=10,Audit!#REF!,"")</f>
        <v>#REF!</v>
      </c>
      <c r="AK765" s="47" t="e">
        <f t="shared" si="349"/>
        <v>#REF!</v>
      </c>
      <c r="AL765" s="50" t="e">
        <f>VLOOKUP(Audit!#REF!,$V$3:$AE$12,3,FALSE)&amp; IF(Audit!#REF!=10,Audit!#REF!,"")</f>
        <v>#REF!</v>
      </c>
      <c r="AM765" s="50" t="e">
        <f>VLOOKUP(Audit!#REF!,$V$13:$AE$22,3,FALSE)&amp; IF(Audit!#REF!=10,Audit!#REF!,"")</f>
        <v>#REF!</v>
      </c>
      <c r="AN765" s="47" t="e">
        <f t="shared" si="350"/>
        <v>#REF!</v>
      </c>
      <c r="AO765" s="50" t="e">
        <f>VLOOKUP(Audit!#REF!,$V$3:$AE$12,4,FALSE) &amp;  Audit!#REF! &amp; IF(Audit!#REF!=10,Audit!#REF!,"")</f>
        <v>#REF!</v>
      </c>
      <c r="AP765" s="50" t="e">
        <f>VLOOKUP(Audit!#REF!,$V$13:$AE$22,4,FALSE)&amp; IF(Audit!#REF!=10,Audit!#REF!,"")</f>
        <v>#REF!</v>
      </c>
      <c r="AQ765" s="47" t="e">
        <f t="shared" si="351"/>
        <v>#REF!</v>
      </c>
      <c r="AR765" s="50" t="e">
        <f>VLOOKUP(Audit!#REF!,$V$3:$AE$12,5,FALSE)&amp; IF(Audit!#REF!=10,Audit!#REF!,"")</f>
        <v>#REF!</v>
      </c>
      <c r="AS765" s="50" t="e">
        <f>VLOOKUP(Audit!#REF!,$V$13:$AE$22,5,FALSE)&amp; IF(Audit!#REF!=10,Audit!#REF!,"")</f>
        <v>#REF!</v>
      </c>
      <c r="AT765" s="47" t="e">
        <f t="shared" si="352"/>
        <v>#REF!</v>
      </c>
      <c r="AU765" s="50" t="e">
        <f>VLOOKUP(Audit!#REF!,$V$3:$AE$12,6,FALSE)&amp; IF(Audit!#REF!=10,Audit!#REF!,"")</f>
        <v>#REF!</v>
      </c>
      <c r="AV765" s="50" t="e">
        <f>VLOOKUP(Audit!#REF!,$V$13:$AE$22,6,FALSE)&amp; IF(Audit!#REF!=10,Audit!#REF!,"")</f>
        <v>#REF!</v>
      </c>
      <c r="AW765" s="47" t="e">
        <f t="shared" si="353"/>
        <v>#REF!</v>
      </c>
      <c r="AX765" s="50" t="e">
        <f>VLOOKUP(Audit!#REF!,$V$3:$AE$12,7,FALSE)&amp; IF(Audit!#REF!=10,Audit!#REF!,"")</f>
        <v>#REF!</v>
      </c>
      <c r="AY765" s="50" t="e">
        <f>VLOOKUP(Audit!#REF!,$V$13:$AE$22,7,FALSE) &amp; IF(Audit!#REF!=10,Audit!#REF!,"")</f>
        <v>#REF!</v>
      </c>
      <c r="AZ765" s="47" t="e">
        <f t="shared" si="354"/>
        <v>#REF!</v>
      </c>
      <c r="BA765" s="50" t="e">
        <f>VLOOKUP(Audit!#REF!,$V$3:$AE$12,8,FALSE)&amp; Audit!#REF! &amp; IF(Audit!#REF!=10,Audit!#REF!,"")</f>
        <v>#REF!</v>
      </c>
      <c r="BB765" s="50" t="e">
        <f>VLOOKUP(Audit!#REF!,$V$13:$AE$22,8,FALSE) &amp; IF(Audit!#REF!=10,Audit!#REF!,"")</f>
        <v>#REF!</v>
      </c>
      <c r="BC765" s="47" t="e">
        <f t="shared" si="355"/>
        <v>#REF!</v>
      </c>
      <c r="BD765" s="50" t="e">
        <f>VLOOKUP(Audit!#REF!,$V$3:$AE$12,9,FALSE)&amp; IF(Audit!#REF!=10,Audit!#REF!,"")</f>
        <v>#REF!</v>
      </c>
      <c r="BE765" s="50" t="e">
        <f>VLOOKUP(Audit!#REF!,$V$13:$AE$22,9,FALSE) &amp; IF(Audit!#REF!=10,Audit!#REF!,"") &amp; IF(Audit!#REF!&lt;&gt;1,U765,"")</f>
        <v>#REF!</v>
      </c>
      <c r="BF765" s="47" t="e">
        <f t="shared" si="356"/>
        <v>#REF!</v>
      </c>
      <c r="BG765" s="50" t="e">
        <f>VLOOKUP(Audit!#REF!,$V$3:$AE$12,10,FALSE) &amp; Audit!#REF! &amp; IF(Audit!#REF!=10,Audit!#REF!,"")</f>
        <v>#REF!</v>
      </c>
      <c r="BH765" s="50" t="e">
        <f>VLOOKUP(Audit!#REF!,$V$13:$AE$22,10,FALSE) &amp; IF(Audit!#REF!=10,Audit!#REF!,"") &amp; IF(Audit!#REF!&lt;&gt;1,U765,"")</f>
        <v>#REF!</v>
      </c>
      <c r="BI765" s="47" t="e">
        <f t="shared" si="357"/>
        <v>#REF!</v>
      </c>
      <c r="BJ765" s="48" t="str">
        <f t="shared" si="358"/>
        <v/>
      </c>
      <c r="BK765" s="48" t="str">
        <f t="shared" si="359"/>
        <v/>
      </c>
      <c r="BL765" s="48" t="str">
        <f t="shared" si="360"/>
        <v/>
      </c>
      <c r="BM765" s="48" t="str">
        <f t="shared" si="361"/>
        <v/>
      </c>
      <c r="BN765" s="48" t="str">
        <f t="shared" si="362"/>
        <v/>
      </c>
      <c r="BO765" s="48" t="str">
        <f t="shared" si="363"/>
        <v/>
      </c>
      <c r="BP765" s="48" t="str">
        <f t="shared" si="364"/>
        <v/>
      </c>
      <c r="BQ765" s="48" t="str">
        <f t="shared" si="365"/>
        <v/>
      </c>
      <c r="BR765" s="48" t="str">
        <f t="shared" si="366"/>
        <v/>
      </c>
      <c r="BS765" s="48" t="str">
        <f t="shared" si="367"/>
        <v/>
      </c>
      <c r="BT765" s="48" t="str">
        <f t="shared" si="368"/>
        <v/>
      </c>
      <c r="BU765" s="48" t="str">
        <f t="shared" si="369"/>
        <v/>
      </c>
    </row>
    <row r="766" spans="1:73">
      <c r="A766" s="10" t="e">
        <f>Audit!#REF!</f>
        <v>#REF!</v>
      </c>
      <c r="B766" s="10" t="e">
        <f t="shared" si="340"/>
        <v>#REF!</v>
      </c>
      <c r="C766" s="17" t="e">
        <f>VLOOKUP(Audit!#REF!,$V$3:$AE$12,2,FALSE) &amp; VLOOKUP(Audit!#REF!,$V$13:$AE$22,2,FALSE)&amp; IF(Audit!#REF!=10,Audit!#REF!&amp;Audit!#REF!,"")</f>
        <v>#REF!</v>
      </c>
      <c r="D766" s="17" t="e">
        <f>VLOOKUP(Audit!#REF!,$V$3:$AE$12,3,FALSE) &amp; VLOOKUP(Audit!#REF!,$V$13:$AE$22,3,FALSE) &amp;IF(Audit!#REF!=10,Audit!#REF!&amp;Audit!#REF!,"")</f>
        <v>#REF!</v>
      </c>
      <c r="E766" s="17" t="e">
        <f>VLOOKUP(Audit!#REF!,$V$3:$AE$12,4,FALSE)&amp; Audit!#REF! &amp; VLOOKUP(Audit!#REF!,$V$13:$AE$22,4,FALSE)&amp; IF(Audit!#REF!=10,Audit!#REF!&amp;Audit!#REF!,"")</f>
        <v>#REF!</v>
      </c>
      <c r="F766" s="17" t="e">
        <f>VLOOKUP(Audit!#REF!,$V$3:$AE$12,5,FALSE) &amp; VLOOKUP(Audit!#REF!,$V$13:$AE$22,5,FALSE)&amp; IF(Audit!#REF!=10,Audit!#REF!&amp;Audit!#REF!,"")</f>
        <v>#REF!</v>
      </c>
      <c r="G766" s="17" t="e">
        <f>VLOOKUP(Audit!#REF!,$V$3:$AE$12,6,FALSE) &amp; VLOOKUP(Audit!#REF!,$V$13:$AE$22,6,FALSE)&amp; IF(Audit!#REF!=10,Audit!#REF!&amp;Audit!#REF!,"")</f>
        <v>#REF!</v>
      </c>
      <c r="H766" s="17" t="e">
        <f>VLOOKUP(Audit!#REF!,$V$3:$AE$12,7,FALSE) &amp; VLOOKUP(Audit!#REF!,$V$13:$AE$22,7,FALSE)&amp;IF(Audit!#REF!=10,Audit!#REF!&amp;Audit!#REF!,"")</f>
        <v>#REF!</v>
      </c>
      <c r="I766" s="17" t="e">
        <f>VLOOKUP(Audit!#REF!,$V$3:$AE$12,8,FALSE) &amp; Audit!#REF! &amp; VLOOKUP(Audit!#REF!,$V$13:$AE$22,8,FALSE)&amp;IF(Audit!#REF!=10,Audit!#REF!&amp;Audit!#REF!,"")</f>
        <v>#REF!</v>
      </c>
      <c r="J766" s="17" t="e">
        <f>VLOOKUP(Audit!#REF!,$V$3:$AE$12,9,FALSE) &amp; VLOOKUP(Audit!#REF!,$V$13:$AE$22,9,FALSE) &amp; IF(Audit!#REF!=10,Audit!#REF!&amp;Audit!#REF!,"") &amp; IF(Audit!#REF!&lt;&gt;1,U766,"")</f>
        <v>#REF!</v>
      </c>
      <c r="K766" s="17" t="e">
        <f>VLOOKUP(Audit!#REF!,$V$3:$AE$12,10,FALSE) &amp; Audit!#REF! &amp; VLOOKUP(Audit!#REF!,$V$13:$AE$22,10,FALSE) &amp; IF(Audit!#REF!=10,Audit!#REF!&amp;Audit!#REF!,"") &amp; IF(Audit!#REF!&lt;&gt;1,U766,"")</f>
        <v>#REF!</v>
      </c>
      <c r="L766" s="10" t="e">
        <f>Audit!#REF!</f>
        <v>#REF!</v>
      </c>
      <c r="M766" s="10" t="e">
        <f t="shared" si="341"/>
        <v>#REF!</v>
      </c>
      <c r="N766" s="10" t="e">
        <f t="shared" si="342"/>
        <v>#REF!</v>
      </c>
      <c r="O766" s="10" t="e">
        <f t="shared" si="343"/>
        <v>#REF!</v>
      </c>
      <c r="P766" s="10" t="e">
        <f t="shared" si="344"/>
        <v>#REF!</v>
      </c>
      <c r="Q766" s="10" t="e">
        <f t="shared" si="345"/>
        <v>#REF!</v>
      </c>
      <c r="R766" s="10" t="e">
        <f t="shared" si="346"/>
        <v>#REF!</v>
      </c>
      <c r="S766" s="10" t="e">
        <f t="shared" si="347"/>
        <v>#REF!</v>
      </c>
      <c r="T766" s="10" t="e">
        <f t="shared" si="348"/>
        <v>#REF!</v>
      </c>
      <c r="U766" s="17" t="e">
        <f>IF(Audit!#REF!="","",VLOOKUP(Audit!#REF!,$W$26:$X$35,2,FALSE)) &amp; Audit!#REF! &amp; IF(Audit!#REF!="","",IF(Audit!#REF!&lt;=1.4,VLOOKUP(Audit!#REF!,$W$38:X811,2,FALSE),VLOOKUP(Audit!#REF!,$W$51:$X$61,2,FALSE))) &amp; IF(Audit!#REF!="","",VLOOKUP(Audit!#REF!,$Y$26:$Z$35,2,FALSE) &amp; Audit!#REF! &amp; IF(Audit!#REF!="","",IF(Audit!#REF!&lt;=1.4,VLOOKUP(Audit!#REF!,$Y$38:$Z$48,2,FALSE),VLOOKUP(Audit!#REF!,$Y$51:$Z$61,2,FALSE))))</f>
        <v>#REF!</v>
      </c>
      <c r="V766" s="21"/>
      <c r="AH766" s="49" t="e">
        <f>Audit!#REF!</f>
        <v>#REF!</v>
      </c>
      <c r="AI766" s="50" t="e">
        <f>VLOOKUP(Audit!#REF!,$V$3:$AE$12,2,FALSE)&amp; IF(Audit!#REF!=10,Audit!#REF!,"")</f>
        <v>#REF!</v>
      </c>
      <c r="AJ766" s="50" t="e">
        <f>VLOOKUP(Audit!#REF!,$V$13:$AE$22,2,FALSE)&amp; IF(Audit!#REF!=10,Audit!#REF!,"")</f>
        <v>#REF!</v>
      </c>
      <c r="AK766" s="47" t="e">
        <f t="shared" si="349"/>
        <v>#REF!</v>
      </c>
      <c r="AL766" s="50" t="e">
        <f>VLOOKUP(Audit!#REF!,$V$3:$AE$12,3,FALSE)&amp; IF(Audit!#REF!=10,Audit!#REF!,"")</f>
        <v>#REF!</v>
      </c>
      <c r="AM766" s="50" t="e">
        <f>VLOOKUP(Audit!#REF!,$V$13:$AE$22,3,FALSE)&amp; IF(Audit!#REF!=10,Audit!#REF!,"")</f>
        <v>#REF!</v>
      </c>
      <c r="AN766" s="47" t="e">
        <f t="shared" si="350"/>
        <v>#REF!</v>
      </c>
      <c r="AO766" s="50" t="e">
        <f>VLOOKUP(Audit!#REF!,$V$3:$AE$12,4,FALSE) &amp;  Audit!#REF! &amp; IF(Audit!#REF!=10,Audit!#REF!,"")</f>
        <v>#REF!</v>
      </c>
      <c r="AP766" s="50" t="e">
        <f>VLOOKUP(Audit!#REF!,$V$13:$AE$22,4,FALSE)&amp; IF(Audit!#REF!=10,Audit!#REF!,"")</f>
        <v>#REF!</v>
      </c>
      <c r="AQ766" s="47" t="e">
        <f t="shared" si="351"/>
        <v>#REF!</v>
      </c>
      <c r="AR766" s="50" t="e">
        <f>VLOOKUP(Audit!#REF!,$V$3:$AE$12,5,FALSE)&amp; IF(Audit!#REF!=10,Audit!#REF!,"")</f>
        <v>#REF!</v>
      </c>
      <c r="AS766" s="50" t="e">
        <f>VLOOKUP(Audit!#REF!,$V$13:$AE$22,5,FALSE)&amp; IF(Audit!#REF!=10,Audit!#REF!,"")</f>
        <v>#REF!</v>
      </c>
      <c r="AT766" s="47" t="e">
        <f t="shared" si="352"/>
        <v>#REF!</v>
      </c>
      <c r="AU766" s="50" t="e">
        <f>VLOOKUP(Audit!#REF!,$V$3:$AE$12,6,FALSE)&amp; IF(Audit!#REF!=10,Audit!#REF!,"")</f>
        <v>#REF!</v>
      </c>
      <c r="AV766" s="50" t="e">
        <f>VLOOKUP(Audit!#REF!,$V$13:$AE$22,6,FALSE)&amp; IF(Audit!#REF!=10,Audit!#REF!,"")</f>
        <v>#REF!</v>
      </c>
      <c r="AW766" s="47" t="e">
        <f t="shared" si="353"/>
        <v>#REF!</v>
      </c>
      <c r="AX766" s="50" t="e">
        <f>VLOOKUP(Audit!#REF!,$V$3:$AE$12,7,FALSE)&amp; IF(Audit!#REF!=10,Audit!#REF!,"")</f>
        <v>#REF!</v>
      </c>
      <c r="AY766" s="50" t="e">
        <f>VLOOKUP(Audit!#REF!,$V$13:$AE$22,7,FALSE) &amp; IF(Audit!#REF!=10,Audit!#REF!,"")</f>
        <v>#REF!</v>
      </c>
      <c r="AZ766" s="47" t="e">
        <f t="shared" si="354"/>
        <v>#REF!</v>
      </c>
      <c r="BA766" s="50" t="e">
        <f>VLOOKUP(Audit!#REF!,$V$3:$AE$12,8,FALSE)&amp; Audit!#REF! &amp; IF(Audit!#REF!=10,Audit!#REF!,"")</f>
        <v>#REF!</v>
      </c>
      <c r="BB766" s="50" t="e">
        <f>VLOOKUP(Audit!#REF!,$V$13:$AE$22,8,FALSE) &amp; IF(Audit!#REF!=10,Audit!#REF!,"")</f>
        <v>#REF!</v>
      </c>
      <c r="BC766" s="47" t="e">
        <f t="shared" si="355"/>
        <v>#REF!</v>
      </c>
      <c r="BD766" s="50" t="e">
        <f>VLOOKUP(Audit!#REF!,$V$3:$AE$12,9,FALSE)&amp; IF(Audit!#REF!=10,Audit!#REF!,"")</f>
        <v>#REF!</v>
      </c>
      <c r="BE766" s="50" t="e">
        <f>VLOOKUP(Audit!#REF!,$V$13:$AE$22,9,FALSE) &amp; IF(Audit!#REF!=10,Audit!#REF!,"") &amp; IF(Audit!#REF!&lt;&gt;1,U766,"")</f>
        <v>#REF!</v>
      </c>
      <c r="BF766" s="47" t="e">
        <f t="shared" si="356"/>
        <v>#REF!</v>
      </c>
      <c r="BG766" s="50" t="e">
        <f>VLOOKUP(Audit!#REF!,$V$3:$AE$12,10,FALSE) &amp; Audit!#REF! &amp; IF(Audit!#REF!=10,Audit!#REF!,"")</f>
        <v>#REF!</v>
      </c>
      <c r="BH766" s="50" t="e">
        <f>VLOOKUP(Audit!#REF!,$V$13:$AE$22,10,FALSE) &amp; IF(Audit!#REF!=10,Audit!#REF!,"") &amp; IF(Audit!#REF!&lt;&gt;1,U766,"")</f>
        <v>#REF!</v>
      </c>
      <c r="BI766" s="47" t="e">
        <f t="shared" si="357"/>
        <v>#REF!</v>
      </c>
      <c r="BJ766" s="48" t="str">
        <f t="shared" si="358"/>
        <v/>
      </c>
      <c r="BK766" s="48" t="str">
        <f t="shared" si="359"/>
        <v/>
      </c>
      <c r="BL766" s="48" t="str">
        <f t="shared" si="360"/>
        <v/>
      </c>
      <c r="BM766" s="48" t="str">
        <f t="shared" si="361"/>
        <v/>
      </c>
      <c r="BN766" s="48" t="str">
        <f t="shared" si="362"/>
        <v/>
      </c>
      <c r="BO766" s="48" t="str">
        <f t="shared" si="363"/>
        <v/>
      </c>
      <c r="BP766" s="48" t="str">
        <f t="shared" si="364"/>
        <v/>
      </c>
      <c r="BQ766" s="48" t="str">
        <f t="shared" si="365"/>
        <v/>
      </c>
      <c r="BR766" s="48" t="str">
        <f t="shared" si="366"/>
        <v/>
      </c>
      <c r="BS766" s="48" t="str">
        <f t="shared" si="367"/>
        <v/>
      </c>
      <c r="BT766" s="48" t="str">
        <f t="shared" si="368"/>
        <v/>
      </c>
      <c r="BU766" s="48" t="str">
        <f t="shared" si="369"/>
        <v/>
      </c>
    </row>
    <row r="767" spans="1:73">
      <c r="A767" s="10" t="e">
        <f>Audit!#REF!</f>
        <v>#REF!</v>
      </c>
      <c r="B767" s="10" t="e">
        <f t="shared" si="340"/>
        <v>#REF!</v>
      </c>
      <c r="C767" s="17" t="e">
        <f>VLOOKUP(Audit!#REF!,$V$3:$AE$12,2,FALSE) &amp; VLOOKUP(Audit!#REF!,$V$13:$AE$22,2,FALSE)&amp; IF(Audit!#REF!=10,Audit!#REF!&amp;Audit!#REF!,"")</f>
        <v>#REF!</v>
      </c>
      <c r="D767" s="17" t="e">
        <f>VLOOKUP(Audit!#REF!,$V$3:$AE$12,3,FALSE) &amp; VLOOKUP(Audit!#REF!,$V$13:$AE$22,3,FALSE) &amp;IF(Audit!#REF!=10,Audit!#REF!&amp;Audit!#REF!,"")</f>
        <v>#REF!</v>
      </c>
      <c r="E767" s="17" t="e">
        <f>VLOOKUP(Audit!#REF!,$V$3:$AE$12,4,FALSE)&amp; Audit!#REF! &amp; VLOOKUP(Audit!#REF!,$V$13:$AE$22,4,FALSE)&amp; IF(Audit!#REF!=10,Audit!#REF!&amp;Audit!#REF!,"")</f>
        <v>#REF!</v>
      </c>
      <c r="F767" s="17" t="e">
        <f>VLOOKUP(Audit!#REF!,$V$3:$AE$12,5,FALSE) &amp; VLOOKUP(Audit!#REF!,$V$13:$AE$22,5,FALSE)&amp; IF(Audit!#REF!=10,Audit!#REF!&amp;Audit!#REF!,"")</f>
        <v>#REF!</v>
      </c>
      <c r="G767" s="17" t="e">
        <f>VLOOKUP(Audit!#REF!,$V$3:$AE$12,6,FALSE) &amp; VLOOKUP(Audit!#REF!,$V$13:$AE$22,6,FALSE)&amp; IF(Audit!#REF!=10,Audit!#REF!&amp;Audit!#REF!,"")</f>
        <v>#REF!</v>
      </c>
      <c r="H767" s="17" t="e">
        <f>VLOOKUP(Audit!#REF!,$V$3:$AE$12,7,FALSE) &amp; VLOOKUP(Audit!#REF!,$V$13:$AE$22,7,FALSE)&amp;IF(Audit!#REF!=10,Audit!#REF!&amp;Audit!#REF!,"")</f>
        <v>#REF!</v>
      </c>
      <c r="I767" s="17" t="e">
        <f>VLOOKUP(Audit!#REF!,$V$3:$AE$12,8,FALSE) &amp; Audit!#REF! &amp; VLOOKUP(Audit!#REF!,$V$13:$AE$22,8,FALSE)&amp;IF(Audit!#REF!=10,Audit!#REF!&amp;Audit!#REF!,"")</f>
        <v>#REF!</v>
      </c>
      <c r="J767" s="17" t="e">
        <f>VLOOKUP(Audit!#REF!,$V$3:$AE$12,9,FALSE) &amp; VLOOKUP(Audit!#REF!,$V$13:$AE$22,9,FALSE) &amp; IF(Audit!#REF!=10,Audit!#REF!&amp;Audit!#REF!,"") &amp; IF(Audit!#REF!&lt;&gt;1,U767,"")</f>
        <v>#REF!</v>
      </c>
      <c r="K767" s="17" t="e">
        <f>VLOOKUP(Audit!#REF!,$V$3:$AE$12,10,FALSE) &amp; Audit!#REF! &amp; VLOOKUP(Audit!#REF!,$V$13:$AE$22,10,FALSE) &amp; IF(Audit!#REF!=10,Audit!#REF!&amp;Audit!#REF!,"") &amp; IF(Audit!#REF!&lt;&gt;1,U767,"")</f>
        <v>#REF!</v>
      </c>
      <c r="L767" s="10" t="e">
        <f>Audit!#REF!</f>
        <v>#REF!</v>
      </c>
      <c r="M767" s="10" t="e">
        <f t="shared" si="341"/>
        <v>#REF!</v>
      </c>
      <c r="N767" s="10" t="e">
        <f t="shared" si="342"/>
        <v>#REF!</v>
      </c>
      <c r="O767" s="10" t="e">
        <f t="shared" si="343"/>
        <v>#REF!</v>
      </c>
      <c r="P767" s="10" t="e">
        <f t="shared" si="344"/>
        <v>#REF!</v>
      </c>
      <c r="Q767" s="10" t="e">
        <f t="shared" si="345"/>
        <v>#REF!</v>
      </c>
      <c r="R767" s="10" t="e">
        <f t="shared" si="346"/>
        <v>#REF!</v>
      </c>
      <c r="S767" s="10" t="e">
        <f t="shared" si="347"/>
        <v>#REF!</v>
      </c>
      <c r="T767" s="10" t="e">
        <f t="shared" si="348"/>
        <v>#REF!</v>
      </c>
      <c r="U767" s="17" t="e">
        <f>IF(Audit!#REF!="","",VLOOKUP(Audit!#REF!,$W$26:$X$35,2,FALSE)) &amp; Audit!#REF! &amp; IF(Audit!#REF!="","",IF(Audit!#REF!&lt;=1.4,VLOOKUP(Audit!#REF!,$W$38:X812,2,FALSE),VLOOKUP(Audit!#REF!,$W$51:$X$61,2,FALSE))) &amp; IF(Audit!#REF!="","",VLOOKUP(Audit!#REF!,$Y$26:$Z$35,2,FALSE) &amp; Audit!#REF! &amp; IF(Audit!#REF!="","",IF(Audit!#REF!&lt;=1.4,VLOOKUP(Audit!#REF!,$Y$38:$Z$48,2,FALSE),VLOOKUP(Audit!#REF!,$Y$51:$Z$61,2,FALSE))))</f>
        <v>#REF!</v>
      </c>
      <c r="V767" s="21"/>
      <c r="AH767" s="49" t="e">
        <f>Audit!#REF!</f>
        <v>#REF!</v>
      </c>
      <c r="AI767" s="50" t="e">
        <f>VLOOKUP(Audit!#REF!,$V$3:$AE$12,2,FALSE)&amp; IF(Audit!#REF!=10,Audit!#REF!,"")</f>
        <v>#REF!</v>
      </c>
      <c r="AJ767" s="50" t="e">
        <f>VLOOKUP(Audit!#REF!,$V$13:$AE$22,2,FALSE)&amp; IF(Audit!#REF!=10,Audit!#REF!,"")</f>
        <v>#REF!</v>
      </c>
      <c r="AK767" s="47" t="e">
        <f t="shared" si="349"/>
        <v>#REF!</v>
      </c>
      <c r="AL767" s="50" t="e">
        <f>VLOOKUP(Audit!#REF!,$V$3:$AE$12,3,FALSE)&amp; IF(Audit!#REF!=10,Audit!#REF!,"")</f>
        <v>#REF!</v>
      </c>
      <c r="AM767" s="50" t="e">
        <f>VLOOKUP(Audit!#REF!,$V$13:$AE$22,3,FALSE)&amp; IF(Audit!#REF!=10,Audit!#REF!,"")</f>
        <v>#REF!</v>
      </c>
      <c r="AN767" s="47" t="e">
        <f t="shared" si="350"/>
        <v>#REF!</v>
      </c>
      <c r="AO767" s="50" t="e">
        <f>VLOOKUP(Audit!#REF!,$V$3:$AE$12,4,FALSE) &amp;  Audit!#REF! &amp; IF(Audit!#REF!=10,Audit!#REF!,"")</f>
        <v>#REF!</v>
      </c>
      <c r="AP767" s="50" t="e">
        <f>VLOOKUP(Audit!#REF!,$V$13:$AE$22,4,FALSE)&amp; IF(Audit!#REF!=10,Audit!#REF!,"")</f>
        <v>#REF!</v>
      </c>
      <c r="AQ767" s="47" t="e">
        <f t="shared" si="351"/>
        <v>#REF!</v>
      </c>
      <c r="AR767" s="50" t="e">
        <f>VLOOKUP(Audit!#REF!,$V$3:$AE$12,5,FALSE)&amp; IF(Audit!#REF!=10,Audit!#REF!,"")</f>
        <v>#REF!</v>
      </c>
      <c r="AS767" s="50" t="e">
        <f>VLOOKUP(Audit!#REF!,$V$13:$AE$22,5,FALSE)&amp; IF(Audit!#REF!=10,Audit!#REF!,"")</f>
        <v>#REF!</v>
      </c>
      <c r="AT767" s="47" t="e">
        <f t="shared" si="352"/>
        <v>#REF!</v>
      </c>
      <c r="AU767" s="50" t="e">
        <f>VLOOKUP(Audit!#REF!,$V$3:$AE$12,6,FALSE)&amp; IF(Audit!#REF!=10,Audit!#REF!,"")</f>
        <v>#REF!</v>
      </c>
      <c r="AV767" s="50" t="e">
        <f>VLOOKUP(Audit!#REF!,$V$13:$AE$22,6,FALSE)&amp; IF(Audit!#REF!=10,Audit!#REF!,"")</f>
        <v>#REF!</v>
      </c>
      <c r="AW767" s="47" t="e">
        <f t="shared" si="353"/>
        <v>#REF!</v>
      </c>
      <c r="AX767" s="50" t="e">
        <f>VLOOKUP(Audit!#REF!,$V$3:$AE$12,7,FALSE)&amp; IF(Audit!#REF!=10,Audit!#REF!,"")</f>
        <v>#REF!</v>
      </c>
      <c r="AY767" s="50" t="e">
        <f>VLOOKUP(Audit!#REF!,$V$13:$AE$22,7,FALSE) &amp; IF(Audit!#REF!=10,Audit!#REF!,"")</f>
        <v>#REF!</v>
      </c>
      <c r="AZ767" s="47" t="e">
        <f t="shared" si="354"/>
        <v>#REF!</v>
      </c>
      <c r="BA767" s="50" t="e">
        <f>VLOOKUP(Audit!#REF!,$V$3:$AE$12,8,FALSE)&amp; Audit!#REF! &amp; IF(Audit!#REF!=10,Audit!#REF!,"")</f>
        <v>#REF!</v>
      </c>
      <c r="BB767" s="50" t="e">
        <f>VLOOKUP(Audit!#REF!,$V$13:$AE$22,8,FALSE) &amp; IF(Audit!#REF!=10,Audit!#REF!,"")</f>
        <v>#REF!</v>
      </c>
      <c r="BC767" s="47" t="e">
        <f t="shared" si="355"/>
        <v>#REF!</v>
      </c>
      <c r="BD767" s="50" t="e">
        <f>VLOOKUP(Audit!#REF!,$V$3:$AE$12,9,FALSE)&amp; IF(Audit!#REF!=10,Audit!#REF!,"")</f>
        <v>#REF!</v>
      </c>
      <c r="BE767" s="50" t="e">
        <f>VLOOKUP(Audit!#REF!,$V$13:$AE$22,9,FALSE) &amp; IF(Audit!#REF!=10,Audit!#REF!,"") &amp; IF(Audit!#REF!&lt;&gt;1,U767,"")</f>
        <v>#REF!</v>
      </c>
      <c r="BF767" s="47" t="e">
        <f t="shared" si="356"/>
        <v>#REF!</v>
      </c>
      <c r="BG767" s="50" t="e">
        <f>VLOOKUP(Audit!#REF!,$V$3:$AE$12,10,FALSE) &amp; Audit!#REF! &amp; IF(Audit!#REF!=10,Audit!#REF!,"")</f>
        <v>#REF!</v>
      </c>
      <c r="BH767" s="50" t="e">
        <f>VLOOKUP(Audit!#REF!,$V$13:$AE$22,10,FALSE) &amp; IF(Audit!#REF!=10,Audit!#REF!,"") &amp; IF(Audit!#REF!&lt;&gt;1,U767,"")</f>
        <v>#REF!</v>
      </c>
      <c r="BI767" s="47" t="e">
        <f t="shared" si="357"/>
        <v>#REF!</v>
      </c>
      <c r="BJ767" s="48" t="str">
        <f t="shared" si="358"/>
        <v/>
      </c>
      <c r="BK767" s="48" t="str">
        <f t="shared" si="359"/>
        <v/>
      </c>
      <c r="BL767" s="48" t="str">
        <f t="shared" si="360"/>
        <v/>
      </c>
      <c r="BM767" s="48" t="str">
        <f t="shared" si="361"/>
        <v/>
      </c>
      <c r="BN767" s="48" t="str">
        <f t="shared" si="362"/>
        <v/>
      </c>
      <c r="BO767" s="48" t="str">
        <f t="shared" si="363"/>
        <v/>
      </c>
      <c r="BP767" s="48" t="str">
        <f t="shared" si="364"/>
        <v/>
      </c>
      <c r="BQ767" s="48" t="str">
        <f t="shared" si="365"/>
        <v/>
      </c>
      <c r="BR767" s="48" t="str">
        <f t="shared" si="366"/>
        <v/>
      </c>
      <c r="BS767" s="48" t="str">
        <f t="shared" si="367"/>
        <v/>
      </c>
      <c r="BT767" s="48" t="str">
        <f t="shared" si="368"/>
        <v/>
      </c>
      <c r="BU767" s="48" t="str">
        <f t="shared" si="369"/>
        <v/>
      </c>
    </row>
    <row r="768" spans="1:73">
      <c r="A768" s="10" t="e">
        <f>Audit!#REF!</f>
        <v>#REF!</v>
      </c>
      <c r="B768" s="10" t="e">
        <f t="shared" si="340"/>
        <v>#REF!</v>
      </c>
      <c r="C768" s="17" t="e">
        <f>VLOOKUP(Audit!#REF!,$V$3:$AE$12,2,FALSE) &amp; VLOOKUP(Audit!#REF!,$V$13:$AE$22,2,FALSE)&amp; IF(Audit!#REF!=10,Audit!#REF!&amp;Audit!#REF!,"")</f>
        <v>#REF!</v>
      </c>
      <c r="D768" s="17" t="e">
        <f>VLOOKUP(Audit!#REF!,$V$3:$AE$12,3,FALSE) &amp; VLOOKUP(Audit!#REF!,$V$13:$AE$22,3,FALSE) &amp;IF(Audit!#REF!=10,Audit!#REF!&amp;Audit!#REF!,"")</f>
        <v>#REF!</v>
      </c>
      <c r="E768" s="17" t="e">
        <f>VLOOKUP(Audit!#REF!,$V$3:$AE$12,4,FALSE)&amp; Audit!#REF! &amp; VLOOKUP(Audit!#REF!,$V$13:$AE$22,4,FALSE)&amp; IF(Audit!#REF!=10,Audit!#REF!&amp;Audit!#REF!,"")</f>
        <v>#REF!</v>
      </c>
      <c r="F768" s="17" t="e">
        <f>VLOOKUP(Audit!#REF!,$V$3:$AE$12,5,FALSE) &amp; VLOOKUP(Audit!#REF!,$V$13:$AE$22,5,FALSE)&amp; IF(Audit!#REF!=10,Audit!#REF!&amp;Audit!#REF!,"")</f>
        <v>#REF!</v>
      </c>
      <c r="G768" s="17" t="e">
        <f>VLOOKUP(Audit!#REF!,$V$3:$AE$12,6,FALSE) &amp; VLOOKUP(Audit!#REF!,$V$13:$AE$22,6,FALSE)&amp; IF(Audit!#REF!=10,Audit!#REF!&amp;Audit!#REF!,"")</f>
        <v>#REF!</v>
      </c>
      <c r="H768" s="17" t="e">
        <f>VLOOKUP(Audit!#REF!,$V$3:$AE$12,7,FALSE) &amp; VLOOKUP(Audit!#REF!,$V$13:$AE$22,7,FALSE)&amp;IF(Audit!#REF!=10,Audit!#REF!&amp;Audit!#REF!,"")</f>
        <v>#REF!</v>
      </c>
      <c r="I768" s="17" t="e">
        <f>VLOOKUP(Audit!#REF!,$V$3:$AE$12,8,FALSE) &amp; Audit!#REF! &amp; VLOOKUP(Audit!#REF!,$V$13:$AE$22,8,FALSE)&amp;IF(Audit!#REF!=10,Audit!#REF!&amp;Audit!#REF!,"")</f>
        <v>#REF!</v>
      </c>
      <c r="J768" s="17" t="e">
        <f>VLOOKUP(Audit!#REF!,$V$3:$AE$12,9,FALSE) &amp; VLOOKUP(Audit!#REF!,$V$13:$AE$22,9,FALSE) &amp; IF(Audit!#REF!=10,Audit!#REF!&amp;Audit!#REF!,"") &amp; IF(Audit!#REF!&lt;&gt;1,U768,"")</f>
        <v>#REF!</v>
      </c>
      <c r="K768" s="17" t="e">
        <f>VLOOKUP(Audit!#REF!,$V$3:$AE$12,10,FALSE) &amp; Audit!#REF! &amp; VLOOKUP(Audit!#REF!,$V$13:$AE$22,10,FALSE) &amp; IF(Audit!#REF!=10,Audit!#REF!&amp;Audit!#REF!,"") &amp; IF(Audit!#REF!&lt;&gt;1,U768,"")</f>
        <v>#REF!</v>
      </c>
      <c r="L768" s="10" t="e">
        <f>Audit!#REF!</f>
        <v>#REF!</v>
      </c>
      <c r="M768" s="10" t="e">
        <f t="shared" si="341"/>
        <v>#REF!</v>
      </c>
      <c r="N768" s="10" t="e">
        <f t="shared" si="342"/>
        <v>#REF!</v>
      </c>
      <c r="O768" s="10" t="e">
        <f t="shared" si="343"/>
        <v>#REF!</v>
      </c>
      <c r="P768" s="10" t="e">
        <f t="shared" si="344"/>
        <v>#REF!</v>
      </c>
      <c r="Q768" s="10" t="e">
        <f t="shared" si="345"/>
        <v>#REF!</v>
      </c>
      <c r="R768" s="10" t="e">
        <f t="shared" si="346"/>
        <v>#REF!</v>
      </c>
      <c r="S768" s="10" t="e">
        <f t="shared" si="347"/>
        <v>#REF!</v>
      </c>
      <c r="T768" s="10" t="e">
        <f t="shared" si="348"/>
        <v>#REF!</v>
      </c>
      <c r="U768" s="17" t="e">
        <f>IF(Audit!#REF!="","",VLOOKUP(Audit!#REF!,$W$26:$X$35,2,FALSE)) &amp; Audit!#REF! &amp; IF(Audit!#REF!="","",IF(Audit!#REF!&lt;=1.4,VLOOKUP(Audit!#REF!,$W$38:X813,2,FALSE),VLOOKUP(Audit!#REF!,$W$51:$X$61,2,FALSE))) &amp; IF(Audit!#REF!="","",VLOOKUP(Audit!#REF!,$Y$26:$Z$35,2,FALSE) &amp; Audit!#REF! &amp; IF(Audit!#REF!="","",IF(Audit!#REF!&lt;=1.4,VLOOKUP(Audit!#REF!,$Y$38:$Z$48,2,FALSE),VLOOKUP(Audit!#REF!,$Y$51:$Z$61,2,FALSE))))</f>
        <v>#REF!</v>
      </c>
      <c r="V768" s="21"/>
      <c r="AH768" s="49" t="e">
        <f>Audit!#REF!</f>
        <v>#REF!</v>
      </c>
      <c r="AI768" s="50" t="e">
        <f>VLOOKUP(Audit!#REF!,$V$3:$AE$12,2,FALSE)&amp; IF(Audit!#REF!=10,Audit!#REF!,"")</f>
        <v>#REF!</v>
      </c>
      <c r="AJ768" s="50" t="e">
        <f>VLOOKUP(Audit!#REF!,$V$13:$AE$22,2,FALSE)&amp; IF(Audit!#REF!=10,Audit!#REF!,"")</f>
        <v>#REF!</v>
      </c>
      <c r="AK768" s="47" t="e">
        <f t="shared" si="349"/>
        <v>#REF!</v>
      </c>
      <c r="AL768" s="50" t="e">
        <f>VLOOKUP(Audit!#REF!,$V$3:$AE$12,3,FALSE)&amp; IF(Audit!#REF!=10,Audit!#REF!,"")</f>
        <v>#REF!</v>
      </c>
      <c r="AM768" s="50" t="e">
        <f>VLOOKUP(Audit!#REF!,$V$13:$AE$22,3,FALSE)&amp; IF(Audit!#REF!=10,Audit!#REF!,"")</f>
        <v>#REF!</v>
      </c>
      <c r="AN768" s="47" t="e">
        <f t="shared" si="350"/>
        <v>#REF!</v>
      </c>
      <c r="AO768" s="50" t="e">
        <f>VLOOKUP(Audit!#REF!,$V$3:$AE$12,4,FALSE) &amp;  Audit!#REF! &amp; IF(Audit!#REF!=10,Audit!#REF!,"")</f>
        <v>#REF!</v>
      </c>
      <c r="AP768" s="50" t="e">
        <f>VLOOKUP(Audit!#REF!,$V$13:$AE$22,4,FALSE)&amp; IF(Audit!#REF!=10,Audit!#REF!,"")</f>
        <v>#REF!</v>
      </c>
      <c r="AQ768" s="47" t="e">
        <f t="shared" si="351"/>
        <v>#REF!</v>
      </c>
      <c r="AR768" s="50" t="e">
        <f>VLOOKUP(Audit!#REF!,$V$3:$AE$12,5,FALSE)&amp; IF(Audit!#REF!=10,Audit!#REF!,"")</f>
        <v>#REF!</v>
      </c>
      <c r="AS768" s="50" t="e">
        <f>VLOOKUP(Audit!#REF!,$V$13:$AE$22,5,FALSE)&amp; IF(Audit!#REF!=10,Audit!#REF!,"")</f>
        <v>#REF!</v>
      </c>
      <c r="AT768" s="47" t="e">
        <f t="shared" si="352"/>
        <v>#REF!</v>
      </c>
      <c r="AU768" s="50" t="e">
        <f>VLOOKUP(Audit!#REF!,$V$3:$AE$12,6,FALSE)&amp; IF(Audit!#REF!=10,Audit!#REF!,"")</f>
        <v>#REF!</v>
      </c>
      <c r="AV768" s="50" t="e">
        <f>VLOOKUP(Audit!#REF!,$V$13:$AE$22,6,FALSE)&amp; IF(Audit!#REF!=10,Audit!#REF!,"")</f>
        <v>#REF!</v>
      </c>
      <c r="AW768" s="47" t="e">
        <f t="shared" si="353"/>
        <v>#REF!</v>
      </c>
      <c r="AX768" s="50" t="e">
        <f>VLOOKUP(Audit!#REF!,$V$3:$AE$12,7,FALSE)&amp; IF(Audit!#REF!=10,Audit!#REF!,"")</f>
        <v>#REF!</v>
      </c>
      <c r="AY768" s="50" t="e">
        <f>VLOOKUP(Audit!#REF!,$V$13:$AE$22,7,FALSE) &amp; IF(Audit!#REF!=10,Audit!#REF!,"")</f>
        <v>#REF!</v>
      </c>
      <c r="AZ768" s="47" t="e">
        <f t="shared" si="354"/>
        <v>#REF!</v>
      </c>
      <c r="BA768" s="50" t="e">
        <f>VLOOKUP(Audit!#REF!,$V$3:$AE$12,8,FALSE)&amp; Audit!#REF! &amp; IF(Audit!#REF!=10,Audit!#REF!,"")</f>
        <v>#REF!</v>
      </c>
      <c r="BB768" s="50" t="e">
        <f>VLOOKUP(Audit!#REF!,$V$13:$AE$22,8,FALSE) &amp; IF(Audit!#REF!=10,Audit!#REF!,"")</f>
        <v>#REF!</v>
      </c>
      <c r="BC768" s="47" t="e">
        <f t="shared" si="355"/>
        <v>#REF!</v>
      </c>
      <c r="BD768" s="50" t="e">
        <f>VLOOKUP(Audit!#REF!,$V$3:$AE$12,9,FALSE)&amp; IF(Audit!#REF!=10,Audit!#REF!,"")</f>
        <v>#REF!</v>
      </c>
      <c r="BE768" s="50" t="e">
        <f>VLOOKUP(Audit!#REF!,$V$13:$AE$22,9,FALSE) &amp; IF(Audit!#REF!=10,Audit!#REF!,"") &amp; IF(Audit!#REF!&lt;&gt;1,U768,"")</f>
        <v>#REF!</v>
      </c>
      <c r="BF768" s="47" t="e">
        <f t="shared" si="356"/>
        <v>#REF!</v>
      </c>
      <c r="BG768" s="50" t="e">
        <f>VLOOKUP(Audit!#REF!,$V$3:$AE$12,10,FALSE) &amp; Audit!#REF! &amp; IF(Audit!#REF!=10,Audit!#REF!,"")</f>
        <v>#REF!</v>
      </c>
      <c r="BH768" s="50" t="e">
        <f>VLOOKUP(Audit!#REF!,$V$13:$AE$22,10,FALSE) &amp; IF(Audit!#REF!=10,Audit!#REF!,"") &amp; IF(Audit!#REF!&lt;&gt;1,U768,"")</f>
        <v>#REF!</v>
      </c>
      <c r="BI768" s="47" t="e">
        <f t="shared" si="357"/>
        <v>#REF!</v>
      </c>
      <c r="BJ768" s="48" t="str">
        <f t="shared" si="358"/>
        <v/>
      </c>
      <c r="BK768" s="48" t="str">
        <f t="shared" si="359"/>
        <v/>
      </c>
      <c r="BL768" s="48" t="str">
        <f t="shared" si="360"/>
        <v/>
      </c>
      <c r="BM768" s="48" t="str">
        <f t="shared" si="361"/>
        <v/>
      </c>
      <c r="BN768" s="48" t="str">
        <f t="shared" si="362"/>
        <v/>
      </c>
      <c r="BO768" s="48" t="str">
        <f t="shared" si="363"/>
        <v/>
      </c>
      <c r="BP768" s="48" t="str">
        <f t="shared" si="364"/>
        <v/>
      </c>
      <c r="BQ768" s="48" t="str">
        <f t="shared" si="365"/>
        <v/>
      </c>
      <c r="BR768" s="48" t="str">
        <f t="shared" si="366"/>
        <v/>
      </c>
      <c r="BS768" s="48" t="str">
        <f t="shared" si="367"/>
        <v/>
      </c>
      <c r="BT768" s="48" t="str">
        <f t="shared" si="368"/>
        <v/>
      </c>
      <c r="BU768" s="48" t="str">
        <f t="shared" si="369"/>
        <v/>
      </c>
    </row>
    <row r="769" spans="1:73">
      <c r="A769" s="10" t="e">
        <f>Audit!#REF!</f>
        <v>#REF!</v>
      </c>
      <c r="B769" s="10" t="e">
        <f t="shared" si="340"/>
        <v>#REF!</v>
      </c>
      <c r="C769" s="17" t="e">
        <f>VLOOKUP(Audit!#REF!,$V$3:$AE$12,2,FALSE) &amp; VLOOKUP(Audit!#REF!,$V$13:$AE$22,2,FALSE)&amp; IF(Audit!#REF!=10,Audit!#REF!&amp;Audit!#REF!,"")</f>
        <v>#REF!</v>
      </c>
      <c r="D769" s="17" t="e">
        <f>VLOOKUP(Audit!#REF!,$V$3:$AE$12,3,FALSE) &amp; VLOOKUP(Audit!#REF!,$V$13:$AE$22,3,FALSE) &amp;IF(Audit!#REF!=10,Audit!#REF!&amp;Audit!#REF!,"")</f>
        <v>#REF!</v>
      </c>
      <c r="E769" s="17" t="e">
        <f>VLOOKUP(Audit!#REF!,$V$3:$AE$12,4,FALSE)&amp; Audit!#REF! &amp; VLOOKUP(Audit!#REF!,$V$13:$AE$22,4,FALSE)&amp; IF(Audit!#REF!=10,Audit!#REF!&amp;Audit!#REF!,"")</f>
        <v>#REF!</v>
      </c>
      <c r="F769" s="17" t="e">
        <f>VLOOKUP(Audit!#REF!,$V$3:$AE$12,5,FALSE) &amp; VLOOKUP(Audit!#REF!,$V$13:$AE$22,5,FALSE)&amp; IF(Audit!#REF!=10,Audit!#REF!&amp;Audit!#REF!,"")</f>
        <v>#REF!</v>
      </c>
      <c r="G769" s="17" t="e">
        <f>VLOOKUP(Audit!#REF!,$V$3:$AE$12,6,FALSE) &amp; VLOOKUP(Audit!#REF!,$V$13:$AE$22,6,FALSE)&amp; IF(Audit!#REF!=10,Audit!#REF!&amp;Audit!#REF!,"")</f>
        <v>#REF!</v>
      </c>
      <c r="H769" s="17" t="e">
        <f>VLOOKUP(Audit!#REF!,$V$3:$AE$12,7,FALSE) &amp; VLOOKUP(Audit!#REF!,$V$13:$AE$22,7,FALSE)&amp;IF(Audit!#REF!=10,Audit!#REF!&amp;Audit!#REF!,"")</f>
        <v>#REF!</v>
      </c>
      <c r="I769" s="17" t="e">
        <f>VLOOKUP(Audit!#REF!,$V$3:$AE$12,8,FALSE) &amp; Audit!#REF! &amp; VLOOKUP(Audit!#REF!,$V$13:$AE$22,8,FALSE)&amp;IF(Audit!#REF!=10,Audit!#REF!&amp;Audit!#REF!,"")</f>
        <v>#REF!</v>
      </c>
      <c r="J769" s="17" t="e">
        <f>VLOOKUP(Audit!#REF!,$V$3:$AE$12,9,FALSE) &amp; VLOOKUP(Audit!#REF!,$V$13:$AE$22,9,FALSE) &amp; IF(Audit!#REF!=10,Audit!#REF!&amp;Audit!#REF!,"") &amp; IF(Audit!#REF!&lt;&gt;1,U769,"")</f>
        <v>#REF!</v>
      </c>
      <c r="K769" s="17" t="e">
        <f>VLOOKUP(Audit!#REF!,$V$3:$AE$12,10,FALSE) &amp; Audit!#REF! &amp; VLOOKUP(Audit!#REF!,$V$13:$AE$22,10,FALSE) &amp; IF(Audit!#REF!=10,Audit!#REF!&amp;Audit!#REF!,"") &amp; IF(Audit!#REF!&lt;&gt;1,U769,"")</f>
        <v>#REF!</v>
      </c>
      <c r="L769" s="10" t="e">
        <f>Audit!#REF!</f>
        <v>#REF!</v>
      </c>
      <c r="M769" s="10" t="e">
        <f t="shared" si="341"/>
        <v>#REF!</v>
      </c>
      <c r="N769" s="10" t="e">
        <f t="shared" si="342"/>
        <v>#REF!</v>
      </c>
      <c r="O769" s="10" t="e">
        <f t="shared" si="343"/>
        <v>#REF!</v>
      </c>
      <c r="P769" s="10" t="e">
        <f t="shared" si="344"/>
        <v>#REF!</v>
      </c>
      <c r="Q769" s="10" t="e">
        <f t="shared" si="345"/>
        <v>#REF!</v>
      </c>
      <c r="R769" s="10" t="e">
        <f t="shared" si="346"/>
        <v>#REF!</v>
      </c>
      <c r="S769" s="10" t="e">
        <f t="shared" si="347"/>
        <v>#REF!</v>
      </c>
      <c r="T769" s="10" t="e">
        <f t="shared" si="348"/>
        <v>#REF!</v>
      </c>
      <c r="U769" s="17" t="e">
        <f>IF(Audit!#REF!="","",VLOOKUP(Audit!#REF!,$W$26:$X$35,2,FALSE)) &amp; Audit!#REF! &amp; IF(Audit!#REF!="","",IF(Audit!#REF!&lt;=1.4,VLOOKUP(Audit!#REF!,$W$38:X814,2,FALSE),VLOOKUP(Audit!#REF!,$W$51:$X$61,2,FALSE))) &amp; IF(Audit!#REF!="","",VLOOKUP(Audit!#REF!,$Y$26:$Z$35,2,FALSE) &amp; Audit!#REF! &amp; IF(Audit!#REF!="","",IF(Audit!#REF!&lt;=1.4,VLOOKUP(Audit!#REF!,$Y$38:$Z$48,2,FALSE),VLOOKUP(Audit!#REF!,$Y$51:$Z$61,2,FALSE))))</f>
        <v>#REF!</v>
      </c>
      <c r="V769" s="21"/>
      <c r="AH769" s="49" t="e">
        <f>Audit!#REF!</f>
        <v>#REF!</v>
      </c>
      <c r="AI769" s="50" t="e">
        <f>VLOOKUP(Audit!#REF!,$V$3:$AE$12,2,FALSE)&amp; IF(Audit!#REF!=10,Audit!#REF!,"")</f>
        <v>#REF!</v>
      </c>
      <c r="AJ769" s="50" t="e">
        <f>VLOOKUP(Audit!#REF!,$V$13:$AE$22,2,FALSE)&amp; IF(Audit!#REF!=10,Audit!#REF!,"")</f>
        <v>#REF!</v>
      </c>
      <c r="AK769" s="47" t="e">
        <f t="shared" si="349"/>
        <v>#REF!</v>
      </c>
      <c r="AL769" s="50" t="e">
        <f>VLOOKUP(Audit!#REF!,$V$3:$AE$12,3,FALSE)&amp; IF(Audit!#REF!=10,Audit!#REF!,"")</f>
        <v>#REF!</v>
      </c>
      <c r="AM769" s="50" t="e">
        <f>VLOOKUP(Audit!#REF!,$V$13:$AE$22,3,FALSE)&amp; IF(Audit!#REF!=10,Audit!#REF!,"")</f>
        <v>#REF!</v>
      </c>
      <c r="AN769" s="47" t="e">
        <f t="shared" si="350"/>
        <v>#REF!</v>
      </c>
      <c r="AO769" s="50" t="e">
        <f>VLOOKUP(Audit!#REF!,$V$3:$AE$12,4,FALSE) &amp;  Audit!#REF! &amp; IF(Audit!#REF!=10,Audit!#REF!,"")</f>
        <v>#REF!</v>
      </c>
      <c r="AP769" s="50" t="e">
        <f>VLOOKUP(Audit!#REF!,$V$13:$AE$22,4,FALSE)&amp; IF(Audit!#REF!=10,Audit!#REF!,"")</f>
        <v>#REF!</v>
      </c>
      <c r="AQ769" s="47" t="e">
        <f t="shared" si="351"/>
        <v>#REF!</v>
      </c>
      <c r="AR769" s="50" t="e">
        <f>VLOOKUP(Audit!#REF!,$V$3:$AE$12,5,FALSE)&amp; IF(Audit!#REF!=10,Audit!#REF!,"")</f>
        <v>#REF!</v>
      </c>
      <c r="AS769" s="50" t="e">
        <f>VLOOKUP(Audit!#REF!,$V$13:$AE$22,5,FALSE)&amp; IF(Audit!#REF!=10,Audit!#REF!,"")</f>
        <v>#REF!</v>
      </c>
      <c r="AT769" s="47" t="e">
        <f t="shared" si="352"/>
        <v>#REF!</v>
      </c>
      <c r="AU769" s="50" t="e">
        <f>VLOOKUP(Audit!#REF!,$V$3:$AE$12,6,FALSE)&amp; IF(Audit!#REF!=10,Audit!#REF!,"")</f>
        <v>#REF!</v>
      </c>
      <c r="AV769" s="50" t="e">
        <f>VLOOKUP(Audit!#REF!,$V$13:$AE$22,6,FALSE)&amp; IF(Audit!#REF!=10,Audit!#REF!,"")</f>
        <v>#REF!</v>
      </c>
      <c r="AW769" s="47" t="e">
        <f t="shared" si="353"/>
        <v>#REF!</v>
      </c>
      <c r="AX769" s="50" t="e">
        <f>VLOOKUP(Audit!#REF!,$V$3:$AE$12,7,FALSE)&amp; IF(Audit!#REF!=10,Audit!#REF!,"")</f>
        <v>#REF!</v>
      </c>
      <c r="AY769" s="50" t="e">
        <f>VLOOKUP(Audit!#REF!,$V$13:$AE$22,7,FALSE) &amp; IF(Audit!#REF!=10,Audit!#REF!,"")</f>
        <v>#REF!</v>
      </c>
      <c r="AZ769" s="47" t="e">
        <f t="shared" si="354"/>
        <v>#REF!</v>
      </c>
      <c r="BA769" s="50" t="e">
        <f>VLOOKUP(Audit!#REF!,$V$3:$AE$12,8,FALSE)&amp; Audit!#REF! &amp; IF(Audit!#REF!=10,Audit!#REF!,"")</f>
        <v>#REF!</v>
      </c>
      <c r="BB769" s="50" t="e">
        <f>VLOOKUP(Audit!#REF!,$V$13:$AE$22,8,FALSE) &amp; IF(Audit!#REF!=10,Audit!#REF!,"")</f>
        <v>#REF!</v>
      </c>
      <c r="BC769" s="47" t="e">
        <f t="shared" si="355"/>
        <v>#REF!</v>
      </c>
      <c r="BD769" s="50" t="e">
        <f>VLOOKUP(Audit!#REF!,$V$3:$AE$12,9,FALSE)&amp; IF(Audit!#REF!=10,Audit!#REF!,"")</f>
        <v>#REF!</v>
      </c>
      <c r="BE769" s="50" t="e">
        <f>VLOOKUP(Audit!#REF!,$V$13:$AE$22,9,FALSE) &amp; IF(Audit!#REF!=10,Audit!#REF!,"") &amp; IF(Audit!#REF!&lt;&gt;1,U769,"")</f>
        <v>#REF!</v>
      </c>
      <c r="BF769" s="47" t="e">
        <f t="shared" si="356"/>
        <v>#REF!</v>
      </c>
      <c r="BG769" s="50" t="e">
        <f>VLOOKUP(Audit!#REF!,$V$3:$AE$12,10,FALSE) &amp; Audit!#REF! &amp; IF(Audit!#REF!=10,Audit!#REF!,"")</f>
        <v>#REF!</v>
      </c>
      <c r="BH769" s="50" t="e">
        <f>VLOOKUP(Audit!#REF!,$V$13:$AE$22,10,FALSE) &amp; IF(Audit!#REF!=10,Audit!#REF!,"") &amp; IF(Audit!#REF!&lt;&gt;1,U769,"")</f>
        <v>#REF!</v>
      </c>
      <c r="BI769" s="47" t="e">
        <f t="shared" si="357"/>
        <v>#REF!</v>
      </c>
      <c r="BJ769" s="48" t="str">
        <f t="shared" si="358"/>
        <v/>
      </c>
      <c r="BK769" s="48" t="str">
        <f t="shared" si="359"/>
        <v/>
      </c>
      <c r="BL769" s="48" t="str">
        <f t="shared" si="360"/>
        <v/>
      </c>
      <c r="BM769" s="48" t="str">
        <f t="shared" si="361"/>
        <v/>
      </c>
      <c r="BN769" s="48" t="str">
        <f t="shared" si="362"/>
        <v/>
      </c>
      <c r="BO769" s="48" t="str">
        <f t="shared" si="363"/>
        <v/>
      </c>
      <c r="BP769" s="48" t="str">
        <f t="shared" si="364"/>
        <v/>
      </c>
      <c r="BQ769" s="48" t="str">
        <f t="shared" si="365"/>
        <v/>
      </c>
      <c r="BR769" s="48" t="str">
        <f t="shared" si="366"/>
        <v/>
      </c>
      <c r="BS769" s="48" t="str">
        <f t="shared" si="367"/>
        <v/>
      </c>
      <c r="BT769" s="48" t="str">
        <f t="shared" si="368"/>
        <v/>
      </c>
      <c r="BU769" s="48" t="str">
        <f t="shared" si="369"/>
        <v/>
      </c>
    </row>
    <row r="770" spans="1:73">
      <c r="A770" s="10" t="e">
        <f>Audit!#REF!</f>
        <v>#REF!</v>
      </c>
      <c r="B770" s="10" t="e">
        <f t="shared" si="340"/>
        <v>#REF!</v>
      </c>
      <c r="C770" s="17" t="e">
        <f>VLOOKUP(Audit!#REF!,$V$3:$AE$12,2,FALSE) &amp; VLOOKUP(Audit!#REF!,$V$13:$AE$22,2,FALSE)&amp; IF(Audit!#REF!=10,Audit!#REF!&amp;Audit!#REF!,"")</f>
        <v>#REF!</v>
      </c>
      <c r="D770" s="17" t="e">
        <f>VLOOKUP(Audit!#REF!,$V$3:$AE$12,3,FALSE) &amp; VLOOKUP(Audit!#REF!,$V$13:$AE$22,3,FALSE) &amp;IF(Audit!#REF!=10,Audit!#REF!&amp;Audit!#REF!,"")</f>
        <v>#REF!</v>
      </c>
      <c r="E770" s="17" t="e">
        <f>VLOOKUP(Audit!#REF!,$V$3:$AE$12,4,FALSE)&amp; Audit!#REF! &amp; VLOOKUP(Audit!#REF!,$V$13:$AE$22,4,FALSE)&amp; IF(Audit!#REF!=10,Audit!#REF!&amp;Audit!#REF!,"")</f>
        <v>#REF!</v>
      </c>
      <c r="F770" s="17" t="e">
        <f>VLOOKUP(Audit!#REF!,$V$3:$AE$12,5,FALSE) &amp; VLOOKUP(Audit!#REF!,$V$13:$AE$22,5,FALSE)&amp; IF(Audit!#REF!=10,Audit!#REF!&amp;Audit!#REF!,"")</f>
        <v>#REF!</v>
      </c>
      <c r="G770" s="17" t="e">
        <f>VLOOKUP(Audit!#REF!,$V$3:$AE$12,6,FALSE) &amp; VLOOKUP(Audit!#REF!,$V$13:$AE$22,6,FALSE)&amp; IF(Audit!#REF!=10,Audit!#REF!&amp;Audit!#REF!,"")</f>
        <v>#REF!</v>
      </c>
      <c r="H770" s="17" t="e">
        <f>VLOOKUP(Audit!#REF!,$V$3:$AE$12,7,FALSE) &amp; VLOOKUP(Audit!#REF!,$V$13:$AE$22,7,FALSE)&amp;IF(Audit!#REF!=10,Audit!#REF!&amp;Audit!#REF!,"")</f>
        <v>#REF!</v>
      </c>
      <c r="I770" s="17" t="e">
        <f>VLOOKUP(Audit!#REF!,$V$3:$AE$12,8,FALSE) &amp; Audit!#REF! &amp; VLOOKUP(Audit!#REF!,$V$13:$AE$22,8,FALSE)&amp;IF(Audit!#REF!=10,Audit!#REF!&amp;Audit!#REF!,"")</f>
        <v>#REF!</v>
      </c>
      <c r="J770" s="17" t="e">
        <f>VLOOKUP(Audit!#REF!,$V$3:$AE$12,9,FALSE) &amp; VLOOKUP(Audit!#REF!,$V$13:$AE$22,9,FALSE) &amp; IF(Audit!#REF!=10,Audit!#REF!&amp;Audit!#REF!,"") &amp; IF(Audit!#REF!&lt;&gt;1,U770,"")</f>
        <v>#REF!</v>
      </c>
      <c r="K770" s="17" t="e">
        <f>VLOOKUP(Audit!#REF!,$V$3:$AE$12,10,FALSE) &amp; Audit!#REF! &amp; VLOOKUP(Audit!#REF!,$V$13:$AE$22,10,FALSE) &amp; IF(Audit!#REF!=10,Audit!#REF!&amp;Audit!#REF!,"") &amp; IF(Audit!#REF!&lt;&gt;1,U770,"")</f>
        <v>#REF!</v>
      </c>
      <c r="L770" s="10" t="e">
        <f>Audit!#REF!</f>
        <v>#REF!</v>
      </c>
      <c r="M770" s="10" t="e">
        <f t="shared" si="341"/>
        <v>#REF!</v>
      </c>
      <c r="N770" s="10" t="e">
        <f t="shared" si="342"/>
        <v>#REF!</v>
      </c>
      <c r="O770" s="10" t="e">
        <f t="shared" si="343"/>
        <v>#REF!</v>
      </c>
      <c r="P770" s="10" t="e">
        <f t="shared" si="344"/>
        <v>#REF!</v>
      </c>
      <c r="Q770" s="10" t="e">
        <f t="shared" si="345"/>
        <v>#REF!</v>
      </c>
      <c r="R770" s="10" t="e">
        <f t="shared" si="346"/>
        <v>#REF!</v>
      </c>
      <c r="S770" s="10" t="e">
        <f t="shared" si="347"/>
        <v>#REF!</v>
      </c>
      <c r="T770" s="10" t="e">
        <f t="shared" si="348"/>
        <v>#REF!</v>
      </c>
      <c r="U770" s="17" t="e">
        <f>IF(Audit!#REF!="","",VLOOKUP(Audit!#REF!,$W$26:$X$35,2,FALSE)) &amp; Audit!#REF! &amp; IF(Audit!#REF!="","",IF(Audit!#REF!&lt;=1.4,VLOOKUP(Audit!#REF!,$W$38:X815,2,FALSE),VLOOKUP(Audit!#REF!,$W$51:$X$61,2,FALSE))) &amp; IF(Audit!#REF!="","",VLOOKUP(Audit!#REF!,$Y$26:$Z$35,2,FALSE) &amp; Audit!#REF! &amp; IF(Audit!#REF!="","",IF(Audit!#REF!&lt;=1.4,VLOOKUP(Audit!#REF!,$Y$38:$Z$48,2,FALSE),VLOOKUP(Audit!#REF!,$Y$51:$Z$61,2,FALSE))))</f>
        <v>#REF!</v>
      </c>
      <c r="V770" s="21"/>
      <c r="AH770" s="49" t="e">
        <f>Audit!#REF!</f>
        <v>#REF!</v>
      </c>
      <c r="AI770" s="50" t="e">
        <f>VLOOKUP(Audit!#REF!,$V$3:$AE$12,2,FALSE)&amp; IF(Audit!#REF!=10,Audit!#REF!,"")</f>
        <v>#REF!</v>
      </c>
      <c r="AJ770" s="50" t="e">
        <f>VLOOKUP(Audit!#REF!,$V$13:$AE$22,2,FALSE)&amp; IF(Audit!#REF!=10,Audit!#REF!,"")</f>
        <v>#REF!</v>
      </c>
      <c r="AK770" s="47" t="e">
        <f t="shared" si="349"/>
        <v>#REF!</v>
      </c>
      <c r="AL770" s="50" t="e">
        <f>VLOOKUP(Audit!#REF!,$V$3:$AE$12,3,FALSE)&amp; IF(Audit!#REF!=10,Audit!#REF!,"")</f>
        <v>#REF!</v>
      </c>
      <c r="AM770" s="50" t="e">
        <f>VLOOKUP(Audit!#REF!,$V$13:$AE$22,3,FALSE)&amp; IF(Audit!#REF!=10,Audit!#REF!,"")</f>
        <v>#REF!</v>
      </c>
      <c r="AN770" s="47" t="e">
        <f t="shared" si="350"/>
        <v>#REF!</v>
      </c>
      <c r="AO770" s="50" t="e">
        <f>VLOOKUP(Audit!#REF!,$V$3:$AE$12,4,FALSE) &amp;  Audit!#REF! &amp; IF(Audit!#REF!=10,Audit!#REF!,"")</f>
        <v>#REF!</v>
      </c>
      <c r="AP770" s="50" t="e">
        <f>VLOOKUP(Audit!#REF!,$V$13:$AE$22,4,FALSE)&amp; IF(Audit!#REF!=10,Audit!#REF!,"")</f>
        <v>#REF!</v>
      </c>
      <c r="AQ770" s="47" t="e">
        <f t="shared" si="351"/>
        <v>#REF!</v>
      </c>
      <c r="AR770" s="50" t="e">
        <f>VLOOKUP(Audit!#REF!,$V$3:$AE$12,5,FALSE)&amp; IF(Audit!#REF!=10,Audit!#REF!,"")</f>
        <v>#REF!</v>
      </c>
      <c r="AS770" s="50" t="e">
        <f>VLOOKUP(Audit!#REF!,$V$13:$AE$22,5,FALSE)&amp; IF(Audit!#REF!=10,Audit!#REF!,"")</f>
        <v>#REF!</v>
      </c>
      <c r="AT770" s="47" t="e">
        <f t="shared" si="352"/>
        <v>#REF!</v>
      </c>
      <c r="AU770" s="50" t="e">
        <f>VLOOKUP(Audit!#REF!,$V$3:$AE$12,6,FALSE)&amp; IF(Audit!#REF!=10,Audit!#REF!,"")</f>
        <v>#REF!</v>
      </c>
      <c r="AV770" s="50" t="e">
        <f>VLOOKUP(Audit!#REF!,$V$13:$AE$22,6,FALSE)&amp; IF(Audit!#REF!=10,Audit!#REF!,"")</f>
        <v>#REF!</v>
      </c>
      <c r="AW770" s="47" t="e">
        <f t="shared" si="353"/>
        <v>#REF!</v>
      </c>
      <c r="AX770" s="50" t="e">
        <f>VLOOKUP(Audit!#REF!,$V$3:$AE$12,7,FALSE)&amp; IF(Audit!#REF!=10,Audit!#REF!,"")</f>
        <v>#REF!</v>
      </c>
      <c r="AY770" s="50" t="e">
        <f>VLOOKUP(Audit!#REF!,$V$13:$AE$22,7,FALSE) &amp; IF(Audit!#REF!=10,Audit!#REF!,"")</f>
        <v>#REF!</v>
      </c>
      <c r="AZ770" s="47" t="e">
        <f t="shared" si="354"/>
        <v>#REF!</v>
      </c>
      <c r="BA770" s="50" t="e">
        <f>VLOOKUP(Audit!#REF!,$V$3:$AE$12,8,FALSE)&amp; Audit!#REF! &amp; IF(Audit!#REF!=10,Audit!#REF!,"")</f>
        <v>#REF!</v>
      </c>
      <c r="BB770" s="50" t="e">
        <f>VLOOKUP(Audit!#REF!,$V$13:$AE$22,8,FALSE) &amp; IF(Audit!#REF!=10,Audit!#REF!,"")</f>
        <v>#REF!</v>
      </c>
      <c r="BC770" s="47" t="e">
        <f t="shared" si="355"/>
        <v>#REF!</v>
      </c>
      <c r="BD770" s="50" t="e">
        <f>VLOOKUP(Audit!#REF!,$V$3:$AE$12,9,FALSE)&amp; IF(Audit!#REF!=10,Audit!#REF!,"")</f>
        <v>#REF!</v>
      </c>
      <c r="BE770" s="50" t="e">
        <f>VLOOKUP(Audit!#REF!,$V$13:$AE$22,9,FALSE) &amp; IF(Audit!#REF!=10,Audit!#REF!,"") &amp; IF(Audit!#REF!&lt;&gt;1,U770,"")</f>
        <v>#REF!</v>
      </c>
      <c r="BF770" s="47" t="e">
        <f t="shared" si="356"/>
        <v>#REF!</v>
      </c>
      <c r="BG770" s="50" t="e">
        <f>VLOOKUP(Audit!#REF!,$V$3:$AE$12,10,FALSE) &amp; Audit!#REF! &amp; IF(Audit!#REF!=10,Audit!#REF!,"")</f>
        <v>#REF!</v>
      </c>
      <c r="BH770" s="50" t="e">
        <f>VLOOKUP(Audit!#REF!,$V$13:$AE$22,10,FALSE) &amp; IF(Audit!#REF!=10,Audit!#REF!,"") &amp; IF(Audit!#REF!&lt;&gt;1,U770,"")</f>
        <v>#REF!</v>
      </c>
      <c r="BI770" s="47" t="e">
        <f t="shared" si="357"/>
        <v>#REF!</v>
      </c>
      <c r="BJ770" s="48" t="str">
        <f t="shared" si="358"/>
        <v/>
      </c>
      <c r="BK770" s="48" t="str">
        <f t="shared" si="359"/>
        <v/>
      </c>
      <c r="BL770" s="48" t="str">
        <f t="shared" si="360"/>
        <v/>
      </c>
      <c r="BM770" s="48" t="str">
        <f t="shared" si="361"/>
        <v/>
      </c>
      <c r="BN770" s="48" t="str">
        <f t="shared" si="362"/>
        <v/>
      </c>
      <c r="BO770" s="48" t="str">
        <f t="shared" si="363"/>
        <v/>
      </c>
      <c r="BP770" s="48" t="str">
        <f t="shared" si="364"/>
        <v/>
      </c>
      <c r="BQ770" s="48" t="str">
        <f t="shared" si="365"/>
        <v/>
      </c>
      <c r="BR770" s="48" t="str">
        <f t="shared" si="366"/>
        <v/>
      </c>
      <c r="BS770" s="48" t="str">
        <f t="shared" si="367"/>
        <v/>
      </c>
      <c r="BT770" s="48" t="str">
        <f t="shared" si="368"/>
        <v/>
      </c>
      <c r="BU770" s="48" t="str">
        <f t="shared" si="369"/>
        <v/>
      </c>
    </row>
    <row r="771" spans="1:73">
      <c r="A771" s="10" t="e">
        <f>Audit!#REF!</f>
        <v>#REF!</v>
      </c>
      <c r="B771" s="10" t="e">
        <f t="shared" si="340"/>
        <v>#REF!</v>
      </c>
      <c r="C771" s="17" t="e">
        <f>VLOOKUP(Audit!#REF!,$V$3:$AE$12,2,FALSE) &amp; VLOOKUP(Audit!#REF!,$V$13:$AE$22,2,FALSE)&amp; IF(Audit!#REF!=10,Audit!#REF!&amp;Audit!#REF!,"")</f>
        <v>#REF!</v>
      </c>
      <c r="D771" s="17" t="e">
        <f>VLOOKUP(Audit!#REF!,$V$3:$AE$12,3,FALSE) &amp; VLOOKUP(Audit!#REF!,$V$13:$AE$22,3,FALSE) &amp;IF(Audit!#REF!=10,Audit!#REF!&amp;Audit!#REF!,"")</f>
        <v>#REF!</v>
      </c>
      <c r="E771" s="17" t="e">
        <f>VLOOKUP(Audit!#REF!,$V$3:$AE$12,4,FALSE)&amp; Audit!#REF! &amp; VLOOKUP(Audit!#REF!,$V$13:$AE$22,4,FALSE)&amp; IF(Audit!#REF!=10,Audit!#REF!&amp;Audit!#REF!,"")</f>
        <v>#REF!</v>
      </c>
      <c r="F771" s="17" t="e">
        <f>VLOOKUP(Audit!#REF!,$V$3:$AE$12,5,FALSE) &amp; VLOOKUP(Audit!#REF!,$V$13:$AE$22,5,FALSE)&amp; IF(Audit!#REF!=10,Audit!#REF!&amp;Audit!#REF!,"")</f>
        <v>#REF!</v>
      </c>
      <c r="G771" s="17" t="e">
        <f>VLOOKUP(Audit!#REF!,$V$3:$AE$12,6,FALSE) &amp; VLOOKUP(Audit!#REF!,$V$13:$AE$22,6,FALSE)&amp; IF(Audit!#REF!=10,Audit!#REF!&amp;Audit!#REF!,"")</f>
        <v>#REF!</v>
      </c>
      <c r="H771" s="17" t="e">
        <f>VLOOKUP(Audit!#REF!,$V$3:$AE$12,7,FALSE) &amp; VLOOKUP(Audit!#REF!,$V$13:$AE$22,7,FALSE)&amp;IF(Audit!#REF!=10,Audit!#REF!&amp;Audit!#REF!,"")</f>
        <v>#REF!</v>
      </c>
      <c r="I771" s="17" t="e">
        <f>VLOOKUP(Audit!#REF!,$V$3:$AE$12,8,FALSE) &amp; Audit!#REF! &amp; VLOOKUP(Audit!#REF!,$V$13:$AE$22,8,FALSE)&amp;IF(Audit!#REF!=10,Audit!#REF!&amp;Audit!#REF!,"")</f>
        <v>#REF!</v>
      </c>
      <c r="J771" s="17" t="e">
        <f>VLOOKUP(Audit!#REF!,$V$3:$AE$12,9,FALSE) &amp; VLOOKUP(Audit!#REF!,$V$13:$AE$22,9,FALSE) &amp; IF(Audit!#REF!=10,Audit!#REF!&amp;Audit!#REF!,"") &amp; IF(Audit!#REF!&lt;&gt;1,U771,"")</f>
        <v>#REF!</v>
      </c>
      <c r="K771" s="17" t="e">
        <f>VLOOKUP(Audit!#REF!,$V$3:$AE$12,10,FALSE) &amp; Audit!#REF! &amp; VLOOKUP(Audit!#REF!,$V$13:$AE$22,10,FALSE) &amp; IF(Audit!#REF!=10,Audit!#REF!&amp;Audit!#REF!,"") &amp; IF(Audit!#REF!&lt;&gt;1,U771,"")</f>
        <v>#REF!</v>
      </c>
      <c r="L771" s="10" t="e">
        <f>Audit!#REF!</f>
        <v>#REF!</v>
      </c>
      <c r="M771" s="10" t="e">
        <f t="shared" si="341"/>
        <v>#REF!</v>
      </c>
      <c r="N771" s="10" t="e">
        <f t="shared" si="342"/>
        <v>#REF!</v>
      </c>
      <c r="O771" s="10" t="e">
        <f t="shared" si="343"/>
        <v>#REF!</v>
      </c>
      <c r="P771" s="10" t="e">
        <f t="shared" si="344"/>
        <v>#REF!</v>
      </c>
      <c r="Q771" s="10" t="e">
        <f t="shared" si="345"/>
        <v>#REF!</v>
      </c>
      <c r="R771" s="10" t="e">
        <f t="shared" si="346"/>
        <v>#REF!</v>
      </c>
      <c r="S771" s="10" t="e">
        <f t="shared" si="347"/>
        <v>#REF!</v>
      </c>
      <c r="T771" s="10" t="e">
        <f t="shared" si="348"/>
        <v>#REF!</v>
      </c>
      <c r="U771" s="17" t="e">
        <f>IF(Audit!#REF!="","",VLOOKUP(Audit!#REF!,$W$26:$X$35,2,FALSE)) &amp; Audit!#REF! &amp; IF(Audit!#REF!="","",IF(Audit!#REF!&lt;=1.4,VLOOKUP(Audit!#REF!,$W$38:X816,2,FALSE),VLOOKUP(Audit!#REF!,$W$51:$X$61,2,FALSE))) &amp; IF(Audit!#REF!="","",VLOOKUP(Audit!#REF!,$Y$26:$Z$35,2,FALSE) &amp; Audit!#REF! &amp; IF(Audit!#REF!="","",IF(Audit!#REF!&lt;=1.4,VLOOKUP(Audit!#REF!,$Y$38:$Z$48,2,FALSE),VLOOKUP(Audit!#REF!,$Y$51:$Z$61,2,FALSE))))</f>
        <v>#REF!</v>
      </c>
      <c r="V771" s="21"/>
      <c r="AH771" s="49" t="e">
        <f>Audit!#REF!</f>
        <v>#REF!</v>
      </c>
      <c r="AI771" s="50" t="e">
        <f>VLOOKUP(Audit!#REF!,$V$3:$AE$12,2,FALSE)&amp; IF(Audit!#REF!=10,Audit!#REF!,"")</f>
        <v>#REF!</v>
      </c>
      <c r="AJ771" s="50" t="e">
        <f>VLOOKUP(Audit!#REF!,$V$13:$AE$22,2,FALSE)&amp; IF(Audit!#REF!=10,Audit!#REF!,"")</f>
        <v>#REF!</v>
      </c>
      <c r="AK771" s="47" t="e">
        <f t="shared" si="349"/>
        <v>#REF!</v>
      </c>
      <c r="AL771" s="50" t="e">
        <f>VLOOKUP(Audit!#REF!,$V$3:$AE$12,3,FALSE)&amp; IF(Audit!#REF!=10,Audit!#REF!,"")</f>
        <v>#REF!</v>
      </c>
      <c r="AM771" s="50" t="e">
        <f>VLOOKUP(Audit!#REF!,$V$13:$AE$22,3,FALSE)&amp; IF(Audit!#REF!=10,Audit!#REF!,"")</f>
        <v>#REF!</v>
      </c>
      <c r="AN771" s="47" t="e">
        <f t="shared" si="350"/>
        <v>#REF!</v>
      </c>
      <c r="AO771" s="50" t="e">
        <f>VLOOKUP(Audit!#REF!,$V$3:$AE$12,4,FALSE) &amp;  Audit!#REF! &amp; IF(Audit!#REF!=10,Audit!#REF!,"")</f>
        <v>#REF!</v>
      </c>
      <c r="AP771" s="50" t="e">
        <f>VLOOKUP(Audit!#REF!,$V$13:$AE$22,4,FALSE)&amp; IF(Audit!#REF!=10,Audit!#REF!,"")</f>
        <v>#REF!</v>
      </c>
      <c r="AQ771" s="47" t="e">
        <f t="shared" si="351"/>
        <v>#REF!</v>
      </c>
      <c r="AR771" s="50" t="e">
        <f>VLOOKUP(Audit!#REF!,$V$3:$AE$12,5,FALSE)&amp; IF(Audit!#REF!=10,Audit!#REF!,"")</f>
        <v>#REF!</v>
      </c>
      <c r="AS771" s="50" t="e">
        <f>VLOOKUP(Audit!#REF!,$V$13:$AE$22,5,FALSE)&amp; IF(Audit!#REF!=10,Audit!#REF!,"")</f>
        <v>#REF!</v>
      </c>
      <c r="AT771" s="47" t="e">
        <f t="shared" si="352"/>
        <v>#REF!</v>
      </c>
      <c r="AU771" s="50" t="e">
        <f>VLOOKUP(Audit!#REF!,$V$3:$AE$12,6,FALSE)&amp; IF(Audit!#REF!=10,Audit!#REF!,"")</f>
        <v>#REF!</v>
      </c>
      <c r="AV771" s="50" t="e">
        <f>VLOOKUP(Audit!#REF!,$V$13:$AE$22,6,FALSE)&amp; IF(Audit!#REF!=10,Audit!#REF!,"")</f>
        <v>#REF!</v>
      </c>
      <c r="AW771" s="47" t="e">
        <f t="shared" si="353"/>
        <v>#REF!</v>
      </c>
      <c r="AX771" s="50" t="e">
        <f>VLOOKUP(Audit!#REF!,$V$3:$AE$12,7,FALSE)&amp; IF(Audit!#REF!=10,Audit!#REF!,"")</f>
        <v>#REF!</v>
      </c>
      <c r="AY771" s="50" t="e">
        <f>VLOOKUP(Audit!#REF!,$V$13:$AE$22,7,FALSE) &amp; IF(Audit!#REF!=10,Audit!#REF!,"")</f>
        <v>#REF!</v>
      </c>
      <c r="AZ771" s="47" t="e">
        <f t="shared" si="354"/>
        <v>#REF!</v>
      </c>
      <c r="BA771" s="50" t="e">
        <f>VLOOKUP(Audit!#REF!,$V$3:$AE$12,8,FALSE)&amp; Audit!#REF! &amp; IF(Audit!#REF!=10,Audit!#REF!,"")</f>
        <v>#REF!</v>
      </c>
      <c r="BB771" s="50" t="e">
        <f>VLOOKUP(Audit!#REF!,$V$13:$AE$22,8,FALSE) &amp; IF(Audit!#REF!=10,Audit!#REF!,"")</f>
        <v>#REF!</v>
      </c>
      <c r="BC771" s="47" t="e">
        <f t="shared" si="355"/>
        <v>#REF!</v>
      </c>
      <c r="BD771" s="50" t="e">
        <f>VLOOKUP(Audit!#REF!,$V$3:$AE$12,9,FALSE)&amp; IF(Audit!#REF!=10,Audit!#REF!,"")</f>
        <v>#REF!</v>
      </c>
      <c r="BE771" s="50" t="e">
        <f>VLOOKUP(Audit!#REF!,$V$13:$AE$22,9,FALSE) &amp; IF(Audit!#REF!=10,Audit!#REF!,"") &amp; IF(Audit!#REF!&lt;&gt;1,U771,"")</f>
        <v>#REF!</v>
      </c>
      <c r="BF771" s="47" t="e">
        <f t="shared" si="356"/>
        <v>#REF!</v>
      </c>
      <c r="BG771" s="50" t="e">
        <f>VLOOKUP(Audit!#REF!,$V$3:$AE$12,10,FALSE) &amp; Audit!#REF! &amp; IF(Audit!#REF!=10,Audit!#REF!,"")</f>
        <v>#REF!</v>
      </c>
      <c r="BH771" s="50" t="e">
        <f>VLOOKUP(Audit!#REF!,$V$13:$AE$22,10,FALSE) &amp; IF(Audit!#REF!=10,Audit!#REF!,"") &amp; IF(Audit!#REF!&lt;&gt;1,U771,"")</f>
        <v>#REF!</v>
      </c>
      <c r="BI771" s="47" t="e">
        <f t="shared" si="357"/>
        <v>#REF!</v>
      </c>
      <c r="BJ771" s="48" t="str">
        <f t="shared" si="358"/>
        <v/>
      </c>
      <c r="BK771" s="48" t="str">
        <f t="shared" si="359"/>
        <v/>
      </c>
      <c r="BL771" s="48" t="str">
        <f t="shared" si="360"/>
        <v/>
      </c>
      <c r="BM771" s="48" t="str">
        <f t="shared" si="361"/>
        <v/>
      </c>
      <c r="BN771" s="48" t="str">
        <f t="shared" si="362"/>
        <v/>
      </c>
      <c r="BO771" s="48" t="str">
        <f t="shared" si="363"/>
        <v/>
      </c>
      <c r="BP771" s="48" t="str">
        <f t="shared" si="364"/>
        <v/>
      </c>
      <c r="BQ771" s="48" t="str">
        <f t="shared" si="365"/>
        <v/>
      </c>
      <c r="BR771" s="48" t="str">
        <f t="shared" si="366"/>
        <v/>
      </c>
      <c r="BS771" s="48" t="str">
        <f t="shared" si="367"/>
        <v/>
      </c>
      <c r="BT771" s="48" t="str">
        <f t="shared" si="368"/>
        <v/>
      </c>
      <c r="BU771" s="48" t="str">
        <f t="shared" si="369"/>
        <v/>
      </c>
    </row>
    <row r="772" spans="1:73">
      <c r="A772" s="10" t="e">
        <f>Audit!#REF!</f>
        <v>#REF!</v>
      </c>
      <c r="B772" s="10" t="e">
        <f t="shared" ref="B772:B835" si="370">CONCATENATE(C772&amp;M772&amp;D772&amp;N772&amp;E772&amp;O772&amp;F772&amp;P772&amp;G772&amp;Q772&amp;H772&amp;R772&amp;I772&amp;S772&amp;J772&amp;T772&amp;K772)</f>
        <v>#REF!</v>
      </c>
      <c r="C772" s="17" t="e">
        <f>VLOOKUP(Audit!#REF!,$V$3:$AE$12,2,FALSE) &amp; VLOOKUP(Audit!#REF!,$V$13:$AE$22,2,FALSE)&amp; IF(Audit!#REF!=10,Audit!#REF!&amp;Audit!#REF!,"")</f>
        <v>#REF!</v>
      </c>
      <c r="D772" s="17" t="e">
        <f>VLOOKUP(Audit!#REF!,$V$3:$AE$12,3,FALSE) &amp; VLOOKUP(Audit!#REF!,$V$13:$AE$22,3,FALSE) &amp;IF(Audit!#REF!=10,Audit!#REF!&amp;Audit!#REF!,"")</f>
        <v>#REF!</v>
      </c>
      <c r="E772" s="17" t="e">
        <f>VLOOKUP(Audit!#REF!,$V$3:$AE$12,4,FALSE)&amp; Audit!#REF! &amp; VLOOKUP(Audit!#REF!,$V$13:$AE$22,4,FALSE)&amp; IF(Audit!#REF!=10,Audit!#REF!&amp;Audit!#REF!,"")</f>
        <v>#REF!</v>
      </c>
      <c r="F772" s="17" t="e">
        <f>VLOOKUP(Audit!#REF!,$V$3:$AE$12,5,FALSE) &amp; VLOOKUP(Audit!#REF!,$V$13:$AE$22,5,FALSE)&amp; IF(Audit!#REF!=10,Audit!#REF!&amp;Audit!#REF!,"")</f>
        <v>#REF!</v>
      </c>
      <c r="G772" s="17" t="e">
        <f>VLOOKUP(Audit!#REF!,$V$3:$AE$12,6,FALSE) &amp; VLOOKUP(Audit!#REF!,$V$13:$AE$22,6,FALSE)&amp; IF(Audit!#REF!=10,Audit!#REF!&amp;Audit!#REF!,"")</f>
        <v>#REF!</v>
      </c>
      <c r="H772" s="17" t="e">
        <f>VLOOKUP(Audit!#REF!,$V$3:$AE$12,7,FALSE) &amp; VLOOKUP(Audit!#REF!,$V$13:$AE$22,7,FALSE)&amp;IF(Audit!#REF!=10,Audit!#REF!&amp;Audit!#REF!,"")</f>
        <v>#REF!</v>
      </c>
      <c r="I772" s="17" t="e">
        <f>VLOOKUP(Audit!#REF!,$V$3:$AE$12,8,FALSE) &amp; Audit!#REF! &amp; VLOOKUP(Audit!#REF!,$V$13:$AE$22,8,FALSE)&amp;IF(Audit!#REF!=10,Audit!#REF!&amp;Audit!#REF!,"")</f>
        <v>#REF!</v>
      </c>
      <c r="J772" s="17" t="e">
        <f>VLOOKUP(Audit!#REF!,$V$3:$AE$12,9,FALSE) &amp; VLOOKUP(Audit!#REF!,$V$13:$AE$22,9,FALSE) &amp; IF(Audit!#REF!=10,Audit!#REF!&amp;Audit!#REF!,"") &amp; IF(Audit!#REF!&lt;&gt;1,U772,"")</f>
        <v>#REF!</v>
      </c>
      <c r="K772" s="17" t="e">
        <f>VLOOKUP(Audit!#REF!,$V$3:$AE$12,10,FALSE) &amp; Audit!#REF! &amp; VLOOKUP(Audit!#REF!,$V$13:$AE$22,10,FALSE) &amp; IF(Audit!#REF!=10,Audit!#REF!&amp;Audit!#REF!,"") &amp; IF(Audit!#REF!&lt;&gt;1,U772,"")</f>
        <v>#REF!</v>
      </c>
      <c r="L772" s="10" t="e">
        <f>Audit!#REF!</f>
        <v>#REF!</v>
      </c>
      <c r="M772" s="10" t="e">
        <f t="shared" ref="M772:M835" si="371">IF(C772="","",IF(D772&lt;&gt;"",$W$23,IF(E772&lt;&gt;"",$W$23,IF(F772&lt;&gt;"",$W$23,IF(G772&lt;&gt;"",$W$23,IF(H772&lt;&gt;"",$W$23,IF(I772&lt;&gt;"",$W$23,IF(J772&lt;&gt;"",$W$23,IF(K772&lt;&gt;"",$W$23,"")))))))))</f>
        <v>#REF!</v>
      </c>
      <c r="N772" s="10" t="e">
        <f t="shared" ref="N772:N835" si="372">IF(D772="","",IF(E772&lt;&gt;"",$W$23,IF(F772&lt;&gt;"",$W$23,IF(G772&lt;&gt;"",$W$23,IF(H772&lt;&gt;"",$W$23,IF(I772&lt;&gt;"",$W$23,IF(J772&lt;&gt;"",$W$23,IF(K772&lt;&gt;"",$W$23,""))))))))</f>
        <v>#REF!</v>
      </c>
      <c r="O772" s="10" t="e">
        <f t="shared" ref="O772:O835" si="373">IF(E772="","",IF(F772&lt;&gt;"",$W$23,IF(G772&lt;&gt;"",$W$23,IF(H772&lt;&gt;"",$W$23,IF(I772&lt;&gt;"",$W$23,IF(J772&lt;&gt;"",$W$23,IF(K772&lt;&gt;"",$W$23,"")))))))</f>
        <v>#REF!</v>
      </c>
      <c r="P772" s="10" t="e">
        <f t="shared" ref="P772:P835" si="374">IF(F772="","",IF(G772&lt;&gt;"",$W$23,IF(H772&lt;&gt;"",$W$23,IF(I772&lt;&gt;"",$W$23,IF(J772&lt;&gt;"",$W$23,IF(K772&lt;&gt;"",$W$23,""))))))</f>
        <v>#REF!</v>
      </c>
      <c r="Q772" s="10" t="e">
        <f t="shared" ref="Q772:Q835" si="375">IF(G772="","",IF(H772&lt;&gt;"",$W$23,IF(I772&lt;&gt;"",$W$23,IF(J772&lt;&gt;"",$W$23,IF(K772&lt;&gt;"",$W$23,"")))))</f>
        <v>#REF!</v>
      </c>
      <c r="R772" s="10" t="e">
        <f t="shared" ref="R772:R835" si="376">IF(H772="","",IF(I772&lt;&gt;"",$W$23,IF(J772&lt;&gt;"",$W$23,IF(K772&lt;&gt;"",$W$23,""))))</f>
        <v>#REF!</v>
      </c>
      <c r="S772" s="10" t="e">
        <f t="shared" ref="S772:S835" si="377">IF(I772="","",IF(J772&lt;&gt;"",$W$23,IF(K772&lt;&gt;"",$W$23,"")))</f>
        <v>#REF!</v>
      </c>
      <c r="T772" s="10" t="e">
        <f t="shared" ref="T772:T835" si="378">IF(J772="","",IF(K772&lt;&gt;"",$W$23,""))</f>
        <v>#REF!</v>
      </c>
      <c r="U772" s="17" t="e">
        <f>IF(Audit!#REF!="","",VLOOKUP(Audit!#REF!,$W$26:$X$35,2,FALSE)) &amp; Audit!#REF! &amp; IF(Audit!#REF!="","",IF(Audit!#REF!&lt;=1.4,VLOOKUP(Audit!#REF!,$W$38:X817,2,FALSE),VLOOKUP(Audit!#REF!,$W$51:$X$61,2,FALSE))) &amp; IF(Audit!#REF!="","",VLOOKUP(Audit!#REF!,$Y$26:$Z$35,2,FALSE) &amp; Audit!#REF! &amp; IF(Audit!#REF!="","",IF(Audit!#REF!&lt;=1.4,VLOOKUP(Audit!#REF!,$Y$38:$Z$48,2,FALSE),VLOOKUP(Audit!#REF!,$Y$51:$Z$61,2,FALSE))))</f>
        <v>#REF!</v>
      </c>
      <c r="V772" s="21"/>
      <c r="AH772" s="49" t="e">
        <f>Audit!#REF!</f>
        <v>#REF!</v>
      </c>
      <c r="AI772" s="50" t="e">
        <f>VLOOKUP(Audit!#REF!,$V$3:$AE$12,2,FALSE)&amp; IF(Audit!#REF!=10,Audit!#REF!,"")</f>
        <v>#REF!</v>
      </c>
      <c r="AJ772" s="50" t="e">
        <f>VLOOKUP(Audit!#REF!,$V$13:$AE$22,2,FALSE)&amp; IF(Audit!#REF!=10,Audit!#REF!,"")</f>
        <v>#REF!</v>
      </c>
      <c r="AK772" s="47" t="e">
        <f t="shared" ref="AK772:AK835" si="379">IF(AI772="","",COUNTIF(AI772," •*"))</f>
        <v>#REF!</v>
      </c>
      <c r="AL772" s="50" t="e">
        <f>VLOOKUP(Audit!#REF!,$V$3:$AE$12,3,FALSE)&amp; IF(Audit!#REF!=10,Audit!#REF!,"")</f>
        <v>#REF!</v>
      </c>
      <c r="AM772" s="50" t="e">
        <f>VLOOKUP(Audit!#REF!,$V$13:$AE$22,3,FALSE)&amp; IF(Audit!#REF!=10,Audit!#REF!,"")</f>
        <v>#REF!</v>
      </c>
      <c r="AN772" s="47" t="e">
        <f t="shared" ref="AN772:AN835" si="380">IF(AL772="","",COUNTIF(AL772," •*") + COUNTIF(AI772," •*"))</f>
        <v>#REF!</v>
      </c>
      <c r="AO772" s="50" t="e">
        <f>VLOOKUP(Audit!#REF!,$V$3:$AE$12,4,FALSE) &amp;  Audit!#REF! &amp; IF(Audit!#REF!=10,Audit!#REF!,"")</f>
        <v>#REF!</v>
      </c>
      <c r="AP772" s="50" t="e">
        <f>VLOOKUP(Audit!#REF!,$V$13:$AE$22,4,FALSE)&amp; IF(Audit!#REF!=10,Audit!#REF!,"")</f>
        <v>#REF!</v>
      </c>
      <c r="AQ772" s="47" t="e">
        <f t="shared" ref="AQ772:AQ835" si="381">IF(AO772="","",COUNTIF(AI772," •*")+COUNTIF(AL772," •*")+COUNTIF(AO772," •*"))</f>
        <v>#REF!</v>
      </c>
      <c r="AR772" s="50" t="e">
        <f>VLOOKUP(Audit!#REF!,$V$3:$AE$12,5,FALSE)&amp; IF(Audit!#REF!=10,Audit!#REF!,"")</f>
        <v>#REF!</v>
      </c>
      <c r="AS772" s="50" t="e">
        <f>VLOOKUP(Audit!#REF!,$V$13:$AE$22,5,FALSE)&amp; IF(Audit!#REF!=10,Audit!#REF!,"")</f>
        <v>#REF!</v>
      </c>
      <c r="AT772" s="47" t="e">
        <f t="shared" ref="AT772:AT835" si="382">IF(AR772="","",COUNTIF(AI772," •*")+COUNTIF(AL772," •*")+COUNTIF(AO772," •*")+COUNTIF(AR772," •*"))</f>
        <v>#REF!</v>
      </c>
      <c r="AU772" s="50" t="e">
        <f>VLOOKUP(Audit!#REF!,$V$3:$AE$12,6,FALSE)&amp; IF(Audit!#REF!=10,Audit!#REF!,"")</f>
        <v>#REF!</v>
      </c>
      <c r="AV772" s="50" t="e">
        <f>VLOOKUP(Audit!#REF!,$V$13:$AE$22,6,FALSE)&amp; IF(Audit!#REF!=10,Audit!#REF!,"")</f>
        <v>#REF!</v>
      </c>
      <c r="AW772" s="47" t="e">
        <f t="shared" ref="AW772:AW835" si="383">IF(AU772="","",COUNTIF(AI772," •*")+COUNTIF(AL772," •*")+COUNTIF(AO772," •*")+COUNTIF(AR772," •*")+COUNTIF(AU772," •*"))</f>
        <v>#REF!</v>
      </c>
      <c r="AX772" s="50" t="e">
        <f>VLOOKUP(Audit!#REF!,$V$3:$AE$12,7,FALSE)&amp; IF(Audit!#REF!=10,Audit!#REF!,"")</f>
        <v>#REF!</v>
      </c>
      <c r="AY772" s="50" t="e">
        <f>VLOOKUP(Audit!#REF!,$V$13:$AE$22,7,FALSE) &amp; IF(Audit!#REF!=10,Audit!#REF!,"")</f>
        <v>#REF!</v>
      </c>
      <c r="AZ772" s="47" t="e">
        <f t="shared" ref="AZ772:AZ835" si="384">IF(AX772="","",COUNTIF(AI772," •*")+COUNTIF(AL772," •*")+COUNTIF(AO772," •*")+COUNTIF(AR772," •*")+COUNTIF(AU772," •*")+COUNTIF(AX772," •*"))</f>
        <v>#REF!</v>
      </c>
      <c r="BA772" s="50" t="e">
        <f>VLOOKUP(Audit!#REF!,$V$3:$AE$12,8,FALSE)&amp; Audit!#REF! &amp; IF(Audit!#REF!=10,Audit!#REF!,"")</f>
        <v>#REF!</v>
      </c>
      <c r="BB772" s="50" t="e">
        <f>VLOOKUP(Audit!#REF!,$V$13:$AE$22,8,FALSE) &amp; IF(Audit!#REF!=10,Audit!#REF!,"")</f>
        <v>#REF!</v>
      </c>
      <c r="BC772" s="47" t="e">
        <f t="shared" ref="BC772:BC835" si="385">IF(BA772="","",COUNTIF(AI772," •*")+COUNTIF(AL772," •*")+COUNTIF(AO772," •*")+COUNTIF(AR772," •*")+COUNTIF(AU772," •*")+COUNTIF(AX772," •*")+COUNTIF(BA772," •*"))</f>
        <v>#REF!</v>
      </c>
      <c r="BD772" s="50" t="e">
        <f>VLOOKUP(Audit!#REF!,$V$3:$AE$12,9,FALSE)&amp; IF(Audit!#REF!=10,Audit!#REF!,"")</f>
        <v>#REF!</v>
      </c>
      <c r="BE772" s="50" t="e">
        <f>VLOOKUP(Audit!#REF!,$V$13:$AE$22,9,FALSE) &amp; IF(Audit!#REF!=10,Audit!#REF!,"") &amp; IF(Audit!#REF!&lt;&gt;1,U772,"")</f>
        <v>#REF!</v>
      </c>
      <c r="BF772" s="47" t="e">
        <f t="shared" ref="BF772:BF835" si="386">IF(BD772="","",COUNTIF(AI772," •*")+COUNTIF(AL772," •*")+COUNTIF(AO772," •*")+COUNTIF(AR772," •*")+COUNTIF(AU772," •*")+COUNTIF(AX772," •*")+COUNTIF(BA772," •*")+COUNTIF(BD772," •*"))</f>
        <v>#REF!</v>
      </c>
      <c r="BG772" s="50" t="e">
        <f>VLOOKUP(Audit!#REF!,$V$3:$AE$12,10,FALSE) &amp; Audit!#REF! &amp; IF(Audit!#REF!=10,Audit!#REF!,"")</f>
        <v>#REF!</v>
      </c>
      <c r="BH772" s="50" t="e">
        <f>VLOOKUP(Audit!#REF!,$V$13:$AE$22,10,FALSE) &amp; IF(Audit!#REF!=10,Audit!#REF!,"") &amp; IF(Audit!#REF!&lt;&gt;1,U772,"")</f>
        <v>#REF!</v>
      </c>
      <c r="BI772" s="47" t="e">
        <f t="shared" ref="BI772:BI835" si="387">IF(BG772="","",COUNTIF(AI772," •*")+COUNTIF(AL772," •*")+COUNTIF(AO772," •*")+COUNTIF(AR772," •*")+COUNTIF(AU772," •*")+COUNTIF(AX772," •*")+COUNTIF(BA772," •*")+COUNTIF(BD772," •*")+COUNTIF(BG772," •*"))</f>
        <v>#REF!</v>
      </c>
      <c r="BJ772" s="48" t="str">
        <f t="shared" ref="BJ772:BJ835" si="388">IFERROR(INDEX(AI772:BH772,MATCH(1,AK772:BI772,0)),"")</f>
        <v/>
      </c>
      <c r="BK772" s="48" t="str">
        <f t="shared" ref="BK772:BK835" si="389">IFERROR(INDEX(AJ772:BH772,MATCH(1,AK772:BI772,0)),"")</f>
        <v/>
      </c>
      <c r="BL772" s="48" t="str">
        <f t="shared" ref="BL772:BL835" si="390">IFERROR(INDEX(AI772:BH772,MATCH(2,AK772:BI772,0)),"")</f>
        <v/>
      </c>
      <c r="BM772" s="48" t="str">
        <f t="shared" ref="BM772:BM835" si="391">IFERROR(INDEX(AJ772:BH772,MATCH(2,AK772:BI772,0)),"")</f>
        <v/>
      </c>
      <c r="BN772" s="48" t="str">
        <f t="shared" ref="BN772:BN835" si="392">IFERROR(INDEX(AI772:BH772,MATCH(3,AK772:BI772,0)),"")</f>
        <v/>
      </c>
      <c r="BO772" s="48" t="str">
        <f t="shared" ref="BO772:BO835" si="393">IFERROR(INDEX(AJ772:BH772,MATCH(3,AK772:BI772,0)),"")</f>
        <v/>
      </c>
      <c r="BP772" s="48" t="str">
        <f t="shared" ref="BP772:BP835" si="394">IFERROR(INDEX(AI772:BH772,MATCH(4,AK772:BI772,0)),"")</f>
        <v/>
      </c>
      <c r="BQ772" s="48" t="str">
        <f t="shared" ref="BQ772:BQ835" si="395">IFERROR(INDEX(AJ772:BH772,MATCH(4,AK772:BI772,0)),"")</f>
        <v/>
      </c>
      <c r="BR772" s="48" t="str">
        <f t="shared" ref="BR772:BR835" si="396">IFERROR(INDEX(AI772:BH772,MATCH(5,AK772:BI772,0)),"")</f>
        <v/>
      </c>
      <c r="BS772" s="48" t="str">
        <f t="shared" ref="BS772:BS835" si="397">IFERROR(INDEX(AJ772:BH772,MATCH(5,AK772:BI772,0)),"")</f>
        <v/>
      </c>
      <c r="BT772" s="48" t="str">
        <f t="shared" ref="BT772:BT835" si="398">IFERROR(INDEX(AI772:BH772,MATCH(6,AK772:BI772,0)),"")</f>
        <v/>
      </c>
      <c r="BU772" s="48" t="str">
        <f t="shared" ref="BU772:BU835" si="399">IFERROR(INDEX(AJ772:BH772,MATCH(6,AK772:BI772,0)),"")</f>
        <v/>
      </c>
    </row>
    <row r="773" spans="1:73">
      <c r="A773" s="10" t="e">
        <f>Audit!#REF!</f>
        <v>#REF!</v>
      </c>
      <c r="B773" s="10" t="e">
        <f t="shared" si="370"/>
        <v>#REF!</v>
      </c>
      <c r="C773" s="17" t="e">
        <f>VLOOKUP(Audit!#REF!,$V$3:$AE$12,2,FALSE) &amp; VLOOKUP(Audit!#REF!,$V$13:$AE$22,2,FALSE)&amp; IF(Audit!#REF!=10,Audit!#REF!&amp;Audit!#REF!,"")</f>
        <v>#REF!</v>
      </c>
      <c r="D773" s="17" t="e">
        <f>VLOOKUP(Audit!#REF!,$V$3:$AE$12,3,FALSE) &amp; VLOOKUP(Audit!#REF!,$V$13:$AE$22,3,FALSE) &amp;IF(Audit!#REF!=10,Audit!#REF!&amp;Audit!#REF!,"")</f>
        <v>#REF!</v>
      </c>
      <c r="E773" s="17" t="e">
        <f>VLOOKUP(Audit!#REF!,$V$3:$AE$12,4,FALSE)&amp; Audit!#REF! &amp; VLOOKUP(Audit!#REF!,$V$13:$AE$22,4,FALSE)&amp; IF(Audit!#REF!=10,Audit!#REF!&amp;Audit!#REF!,"")</f>
        <v>#REF!</v>
      </c>
      <c r="F773" s="17" t="e">
        <f>VLOOKUP(Audit!#REF!,$V$3:$AE$12,5,FALSE) &amp; VLOOKUP(Audit!#REF!,$V$13:$AE$22,5,FALSE)&amp; IF(Audit!#REF!=10,Audit!#REF!&amp;Audit!#REF!,"")</f>
        <v>#REF!</v>
      </c>
      <c r="G773" s="17" t="e">
        <f>VLOOKUP(Audit!#REF!,$V$3:$AE$12,6,FALSE) &amp; VLOOKUP(Audit!#REF!,$V$13:$AE$22,6,FALSE)&amp; IF(Audit!#REF!=10,Audit!#REF!&amp;Audit!#REF!,"")</f>
        <v>#REF!</v>
      </c>
      <c r="H773" s="17" t="e">
        <f>VLOOKUP(Audit!#REF!,$V$3:$AE$12,7,FALSE) &amp; VLOOKUP(Audit!#REF!,$V$13:$AE$22,7,FALSE)&amp;IF(Audit!#REF!=10,Audit!#REF!&amp;Audit!#REF!,"")</f>
        <v>#REF!</v>
      </c>
      <c r="I773" s="17" t="e">
        <f>VLOOKUP(Audit!#REF!,$V$3:$AE$12,8,FALSE) &amp; Audit!#REF! &amp; VLOOKUP(Audit!#REF!,$V$13:$AE$22,8,FALSE)&amp;IF(Audit!#REF!=10,Audit!#REF!&amp;Audit!#REF!,"")</f>
        <v>#REF!</v>
      </c>
      <c r="J773" s="17" t="e">
        <f>VLOOKUP(Audit!#REF!,$V$3:$AE$12,9,FALSE) &amp; VLOOKUP(Audit!#REF!,$V$13:$AE$22,9,FALSE) &amp; IF(Audit!#REF!=10,Audit!#REF!&amp;Audit!#REF!,"") &amp; IF(Audit!#REF!&lt;&gt;1,U773,"")</f>
        <v>#REF!</v>
      </c>
      <c r="K773" s="17" t="e">
        <f>VLOOKUP(Audit!#REF!,$V$3:$AE$12,10,FALSE) &amp; Audit!#REF! &amp; VLOOKUP(Audit!#REF!,$V$13:$AE$22,10,FALSE) &amp; IF(Audit!#REF!=10,Audit!#REF!&amp;Audit!#REF!,"") &amp; IF(Audit!#REF!&lt;&gt;1,U773,"")</f>
        <v>#REF!</v>
      </c>
      <c r="L773" s="10" t="e">
        <f>Audit!#REF!</f>
        <v>#REF!</v>
      </c>
      <c r="M773" s="10" t="e">
        <f t="shared" si="371"/>
        <v>#REF!</v>
      </c>
      <c r="N773" s="10" t="e">
        <f t="shared" si="372"/>
        <v>#REF!</v>
      </c>
      <c r="O773" s="10" t="e">
        <f t="shared" si="373"/>
        <v>#REF!</v>
      </c>
      <c r="P773" s="10" t="e">
        <f t="shared" si="374"/>
        <v>#REF!</v>
      </c>
      <c r="Q773" s="10" t="e">
        <f t="shared" si="375"/>
        <v>#REF!</v>
      </c>
      <c r="R773" s="10" t="e">
        <f t="shared" si="376"/>
        <v>#REF!</v>
      </c>
      <c r="S773" s="10" t="e">
        <f t="shared" si="377"/>
        <v>#REF!</v>
      </c>
      <c r="T773" s="10" t="e">
        <f t="shared" si="378"/>
        <v>#REF!</v>
      </c>
      <c r="U773" s="17" t="e">
        <f>IF(Audit!#REF!="","",VLOOKUP(Audit!#REF!,$W$26:$X$35,2,FALSE)) &amp; Audit!#REF! &amp; IF(Audit!#REF!="","",IF(Audit!#REF!&lt;=1.4,VLOOKUP(Audit!#REF!,$W$38:X818,2,FALSE),VLOOKUP(Audit!#REF!,$W$51:$X$61,2,FALSE))) &amp; IF(Audit!#REF!="","",VLOOKUP(Audit!#REF!,$Y$26:$Z$35,2,FALSE) &amp; Audit!#REF! &amp; IF(Audit!#REF!="","",IF(Audit!#REF!&lt;=1.4,VLOOKUP(Audit!#REF!,$Y$38:$Z$48,2,FALSE),VLOOKUP(Audit!#REF!,$Y$51:$Z$61,2,FALSE))))</f>
        <v>#REF!</v>
      </c>
      <c r="V773" s="21"/>
      <c r="AH773" s="49" t="e">
        <f>Audit!#REF!</f>
        <v>#REF!</v>
      </c>
      <c r="AI773" s="50" t="e">
        <f>VLOOKUP(Audit!#REF!,$V$3:$AE$12,2,FALSE)&amp; IF(Audit!#REF!=10,Audit!#REF!,"")</f>
        <v>#REF!</v>
      </c>
      <c r="AJ773" s="50" t="e">
        <f>VLOOKUP(Audit!#REF!,$V$13:$AE$22,2,FALSE)&amp; IF(Audit!#REF!=10,Audit!#REF!,"")</f>
        <v>#REF!</v>
      </c>
      <c r="AK773" s="47" t="e">
        <f t="shared" si="379"/>
        <v>#REF!</v>
      </c>
      <c r="AL773" s="50" t="e">
        <f>VLOOKUP(Audit!#REF!,$V$3:$AE$12,3,FALSE)&amp; IF(Audit!#REF!=10,Audit!#REF!,"")</f>
        <v>#REF!</v>
      </c>
      <c r="AM773" s="50" t="e">
        <f>VLOOKUP(Audit!#REF!,$V$13:$AE$22,3,FALSE)&amp; IF(Audit!#REF!=10,Audit!#REF!,"")</f>
        <v>#REF!</v>
      </c>
      <c r="AN773" s="47" t="e">
        <f t="shared" si="380"/>
        <v>#REF!</v>
      </c>
      <c r="AO773" s="50" t="e">
        <f>VLOOKUP(Audit!#REF!,$V$3:$AE$12,4,FALSE) &amp;  Audit!#REF! &amp; IF(Audit!#REF!=10,Audit!#REF!,"")</f>
        <v>#REF!</v>
      </c>
      <c r="AP773" s="50" t="e">
        <f>VLOOKUP(Audit!#REF!,$V$13:$AE$22,4,FALSE)&amp; IF(Audit!#REF!=10,Audit!#REF!,"")</f>
        <v>#REF!</v>
      </c>
      <c r="AQ773" s="47" t="e">
        <f t="shared" si="381"/>
        <v>#REF!</v>
      </c>
      <c r="AR773" s="50" t="e">
        <f>VLOOKUP(Audit!#REF!,$V$3:$AE$12,5,FALSE)&amp; IF(Audit!#REF!=10,Audit!#REF!,"")</f>
        <v>#REF!</v>
      </c>
      <c r="AS773" s="50" t="e">
        <f>VLOOKUP(Audit!#REF!,$V$13:$AE$22,5,FALSE)&amp; IF(Audit!#REF!=10,Audit!#REF!,"")</f>
        <v>#REF!</v>
      </c>
      <c r="AT773" s="47" t="e">
        <f t="shared" si="382"/>
        <v>#REF!</v>
      </c>
      <c r="AU773" s="50" t="e">
        <f>VLOOKUP(Audit!#REF!,$V$3:$AE$12,6,FALSE)&amp; IF(Audit!#REF!=10,Audit!#REF!,"")</f>
        <v>#REF!</v>
      </c>
      <c r="AV773" s="50" t="e">
        <f>VLOOKUP(Audit!#REF!,$V$13:$AE$22,6,FALSE)&amp; IF(Audit!#REF!=10,Audit!#REF!,"")</f>
        <v>#REF!</v>
      </c>
      <c r="AW773" s="47" t="e">
        <f t="shared" si="383"/>
        <v>#REF!</v>
      </c>
      <c r="AX773" s="50" t="e">
        <f>VLOOKUP(Audit!#REF!,$V$3:$AE$12,7,FALSE)&amp; IF(Audit!#REF!=10,Audit!#REF!,"")</f>
        <v>#REF!</v>
      </c>
      <c r="AY773" s="50" t="e">
        <f>VLOOKUP(Audit!#REF!,$V$13:$AE$22,7,FALSE) &amp; IF(Audit!#REF!=10,Audit!#REF!,"")</f>
        <v>#REF!</v>
      </c>
      <c r="AZ773" s="47" t="e">
        <f t="shared" si="384"/>
        <v>#REF!</v>
      </c>
      <c r="BA773" s="50" t="e">
        <f>VLOOKUP(Audit!#REF!,$V$3:$AE$12,8,FALSE)&amp; Audit!#REF! &amp; IF(Audit!#REF!=10,Audit!#REF!,"")</f>
        <v>#REF!</v>
      </c>
      <c r="BB773" s="50" t="e">
        <f>VLOOKUP(Audit!#REF!,$V$13:$AE$22,8,FALSE) &amp; IF(Audit!#REF!=10,Audit!#REF!,"")</f>
        <v>#REF!</v>
      </c>
      <c r="BC773" s="47" t="e">
        <f t="shared" si="385"/>
        <v>#REF!</v>
      </c>
      <c r="BD773" s="50" t="e">
        <f>VLOOKUP(Audit!#REF!,$V$3:$AE$12,9,FALSE)&amp; IF(Audit!#REF!=10,Audit!#REF!,"")</f>
        <v>#REF!</v>
      </c>
      <c r="BE773" s="50" t="e">
        <f>VLOOKUP(Audit!#REF!,$V$13:$AE$22,9,FALSE) &amp; IF(Audit!#REF!=10,Audit!#REF!,"") &amp; IF(Audit!#REF!&lt;&gt;1,U773,"")</f>
        <v>#REF!</v>
      </c>
      <c r="BF773" s="47" t="e">
        <f t="shared" si="386"/>
        <v>#REF!</v>
      </c>
      <c r="BG773" s="50" t="e">
        <f>VLOOKUP(Audit!#REF!,$V$3:$AE$12,10,FALSE) &amp; Audit!#REF! &amp; IF(Audit!#REF!=10,Audit!#REF!,"")</f>
        <v>#REF!</v>
      </c>
      <c r="BH773" s="50" t="e">
        <f>VLOOKUP(Audit!#REF!,$V$13:$AE$22,10,FALSE) &amp; IF(Audit!#REF!=10,Audit!#REF!,"") &amp; IF(Audit!#REF!&lt;&gt;1,U773,"")</f>
        <v>#REF!</v>
      </c>
      <c r="BI773" s="47" t="e">
        <f t="shared" si="387"/>
        <v>#REF!</v>
      </c>
      <c r="BJ773" s="48" t="str">
        <f t="shared" si="388"/>
        <v/>
      </c>
      <c r="BK773" s="48" t="str">
        <f t="shared" si="389"/>
        <v/>
      </c>
      <c r="BL773" s="48" t="str">
        <f t="shared" si="390"/>
        <v/>
      </c>
      <c r="BM773" s="48" t="str">
        <f t="shared" si="391"/>
        <v/>
      </c>
      <c r="BN773" s="48" t="str">
        <f t="shared" si="392"/>
        <v/>
      </c>
      <c r="BO773" s="48" t="str">
        <f t="shared" si="393"/>
        <v/>
      </c>
      <c r="BP773" s="48" t="str">
        <f t="shared" si="394"/>
        <v/>
      </c>
      <c r="BQ773" s="48" t="str">
        <f t="shared" si="395"/>
        <v/>
      </c>
      <c r="BR773" s="48" t="str">
        <f t="shared" si="396"/>
        <v/>
      </c>
      <c r="BS773" s="48" t="str">
        <f t="shared" si="397"/>
        <v/>
      </c>
      <c r="BT773" s="48" t="str">
        <f t="shared" si="398"/>
        <v/>
      </c>
      <c r="BU773" s="48" t="str">
        <f t="shared" si="399"/>
        <v/>
      </c>
    </row>
    <row r="774" spans="1:73">
      <c r="A774" s="10" t="e">
        <f>Audit!#REF!</f>
        <v>#REF!</v>
      </c>
      <c r="B774" s="10" t="e">
        <f t="shared" si="370"/>
        <v>#REF!</v>
      </c>
      <c r="C774" s="17" t="e">
        <f>VLOOKUP(Audit!#REF!,$V$3:$AE$12,2,FALSE) &amp; VLOOKUP(Audit!#REF!,$V$13:$AE$22,2,FALSE)&amp; IF(Audit!#REF!=10,Audit!#REF!&amp;Audit!#REF!,"")</f>
        <v>#REF!</v>
      </c>
      <c r="D774" s="17" t="e">
        <f>VLOOKUP(Audit!#REF!,$V$3:$AE$12,3,FALSE) &amp; VLOOKUP(Audit!#REF!,$V$13:$AE$22,3,FALSE) &amp;IF(Audit!#REF!=10,Audit!#REF!&amp;Audit!#REF!,"")</f>
        <v>#REF!</v>
      </c>
      <c r="E774" s="17" t="e">
        <f>VLOOKUP(Audit!#REF!,$V$3:$AE$12,4,FALSE)&amp; Audit!#REF! &amp; VLOOKUP(Audit!#REF!,$V$13:$AE$22,4,FALSE)&amp; IF(Audit!#REF!=10,Audit!#REF!&amp;Audit!#REF!,"")</f>
        <v>#REF!</v>
      </c>
      <c r="F774" s="17" t="e">
        <f>VLOOKUP(Audit!#REF!,$V$3:$AE$12,5,FALSE) &amp; VLOOKUP(Audit!#REF!,$V$13:$AE$22,5,FALSE)&amp; IF(Audit!#REF!=10,Audit!#REF!&amp;Audit!#REF!,"")</f>
        <v>#REF!</v>
      </c>
      <c r="G774" s="17" t="e">
        <f>VLOOKUP(Audit!#REF!,$V$3:$AE$12,6,FALSE) &amp; VLOOKUP(Audit!#REF!,$V$13:$AE$22,6,FALSE)&amp; IF(Audit!#REF!=10,Audit!#REF!&amp;Audit!#REF!,"")</f>
        <v>#REF!</v>
      </c>
      <c r="H774" s="17" t="e">
        <f>VLOOKUP(Audit!#REF!,$V$3:$AE$12,7,FALSE) &amp; VLOOKUP(Audit!#REF!,$V$13:$AE$22,7,FALSE)&amp;IF(Audit!#REF!=10,Audit!#REF!&amp;Audit!#REF!,"")</f>
        <v>#REF!</v>
      </c>
      <c r="I774" s="17" t="e">
        <f>VLOOKUP(Audit!#REF!,$V$3:$AE$12,8,FALSE) &amp; Audit!#REF! &amp; VLOOKUP(Audit!#REF!,$V$13:$AE$22,8,FALSE)&amp;IF(Audit!#REF!=10,Audit!#REF!&amp;Audit!#REF!,"")</f>
        <v>#REF!</v>
      </c>
      <c r="J774" s="17" t="e">
        <f>VLOOKUP(Audit!#REF!,$V$3:$AE$12,9,FALSE) &amp; VLOOKUP(Audit!#REF!,$V$13:$AE$22,9,FALSE) &amp; IF(Audit!#REF!=10,Audit!#REF!&amp;Audit!#REF!,"") &amp; IF(Audit!#REF!&lt;&gt;1,U774,"")</f>
        <v>#REF!</v>
      </c>
      <c r="K774" s="17" t="e">
        <f>VLOOKUP(Audit!#REF!,$V$3:$AE$12,10,FALSE) &amp; Audit!#REF! &amp; VLOOKUP(Audit!#REF!,$V$13:$AE$22,10,FALSE) &amp; IF(Audit!#REF!=10,Audit!#REF!&amp;Audit!#REF!,"") &amp; IF(Audit!#REF!&lt;&gt;1,U774,"")</f>
        <v>#REF!</v>
      </c>
      <c r="L774" s="10" t="e">
        <f>Audit!#REF!</f>
        <v>#REF!</v>
      </c>
      <c r="M774" s="10" t="e">
        <f t="shared" si="371"/>
        <v>#REF!</v>
      </c>
      <c r="N774" s="10" t="e">
        <f t="shared" si="372"/>
        <v>#REF!</v>
      </c>
      <c r="O774" s="10" t="e">
        <f t="shared" si="373"/>
        <v>#REF!</v>
      </c>
      <c r="P774" s="10" t="e">
        <f t="shared" si="374"/>
        <v>#REF!</v>
      </c>
      <c r="Q774" s="10" t="e">
        <f t="shared" si="375"/>
        <v>#REF!</v>
      </c>
      <c r="R774" s="10" t="e">
        <f t="shared" si="376"/>
        <v>#REF!</v>
      </c>
      <c r="S774" s="10" t="e">
        <f t="shared" si="377"/>
        <v>#REF!</v>
      </c>
      <c r="T774" s="10" t="e">
        <f t="shared" si="378"/>
        <v>#REF!</v>
      </c>
      <c r="U774" s="17" t="e">
        <f>IF(Audit!#REF!="","",VLOOKUP(Audit!#REF!,$W$26:$X$35,2,FALSE)) &amp; Audit!#REF! &amp; IF(Audit!#REF!="","",IF(Audit!#REF!&lt;=1.4,VLOOKUP(Audit!#REF!,$W$38:X819,2,FALSE),VLOOKUP(Audit!#REF!,$W$51:$X$61,2,FALSE))) &amp; IF(Audit!#REF!="","",VLOOKUP(Audit!#REF!,$Y$26:$Z$35,2,FALSE) &amp; Audit!#REF! &amp; IF(Audit!#REF!="","",IF(Audit!#REF!&lt;=1.4,VLOOKUP(Audit!#REF!,$Y$38:$Z$48,2,FALSE),VLOOKUP(Audit!#REF!,$Y$51:$Z$61,2,FALSE))))</f>
        <v>#REF!</v>
      </c>
      <c r="V774" s="21"/>
      <c r="AH774" s="49" t="e">
        <f>Audit!#REF!</f>
        <v>#REF!</v>
      </c>
      <c r="AI774" s="50" t="e">
        <f>VLOOKUP(Audit!#REF!,$V$3:$AE$12,2,FALSE)&amp; IF(Audit!#REF!=10,Audit!#REF!,"")</f>
        <v>#REF!</v>
      </c>
      <c r="AJ774" s="50" t="e">
        <f>VLOOKUP(Audit!#REF!,$V$13:$AE$22,2,FALSE)&amp; IF(Audit!#REF!=10,Audit!#REF!,"")</f>
        <v>#REF!</v>
      </c>
      <c r="AK774" s="47" t="e">
        <f t="shared" si="379"/>
        <v>#REF!</v>
      </c>
      <c r="AL774" s="50" t="e">
        <f>VLOOKUP(Audit!#REF!,$V$3:$AE$12,3,FALSE)&amp; IF(Audit!#REF!=10,Audit!#REF!,"")</f>
        <v>#REF!</v>
      </c>
      <c r="AM774" s="50" t="e">
        <f>VLOOKUP(Audit!#REF!,$V$13:$AE$22,3,FALSE)&amp; IF(Audit!#REF!=10,Audit!#REF!,"")</f>
        <v>#REF!</v>
      </c>
      <c r="AN774" s="47" t="e">
        <f t="shared" si="380"/>
        <v>#REF!</v>
      </c>
      <c r="AO774" s="50" t="e">
        <f>VLOOKUP(Audit!#REF!,$V$3:$AE$12,4,FALSE) &amp;  Audit!#REF! &amp; IF(Audit!#REF!=10,Audit!#REF!,"")</f>
        <v>#REF!</v>
      </c>
      <c r="AP774" s="50" t="e">
        <f>VLOOKUP(Audit!#REF!,$V$13:$AE$22,4,FALSE)&amp; IF(Audit!#REF!=10,Audit!#REF!,"")</f>
        <v>#REF!</v>
      </c>
      <c r="AQ774" s="47" t="e">
        <f t="shared" si="381"/>
        <v>#REF!</v>
      </c>
      <c r="AR774" s="50" t="e">
        <f>VLOOKUP(Audit!#REF!,$V$3:$AE$12,5,FALSE)&amp; IF(Audit!#REF!=10,Audit!#REF!,"")</f>
        <v>#REF!</v>
      </c>
      <c r="AS774" s="50" t="e">
        <f>VLOOKUP(Audit!#REF!,$V$13:$AE$22,5,FALSE)&amp; IF(Audit!#REF!=10,Audit!#REF!,"")</f>
        <v>#REF!</v>
      </c>
      <c r="AT774" s="47" t="e">
        <f t="shared" si="382"/>
        <v>#REF!</v>
      </c>
      <c r="AU774" s="50" t="e">
        <f>VLOOKUP(Audit!#REF!,$V$3:$AE$12,6,FALSE)&amp; IF(Audit!#REF!=10,Audit!#REF!,"")</f>
        <v>#REF!</v>
      </c>
      <c r="AV774" s="50" t="e">
        <f>VLOOKUP(Audit!#REF!,$V$13:$AE$22,6,FALSE)&amp; IF(Audit!#REF!=10,Audit!#REF!,"")</f>
        <v>#REF!</v>
      </c>
      <c r="AW774" s="47" t="e">
        <f t="shared" si="383"/>
        <v>#REF!</v>
      </c>
      <c r="AX774" s="50" t="e">
        <f>VLOOKUP(Audit!#REF!,$V$3:$AE$12,7,FALSE)&amp; IF(Audit!#REF!=10,Audit!#REF!,"")</f>
        <v>#REF!</v>
      </c>
      <c r="AY774" s="50" t="e">
        <f>VLOOKUP(Audit!#REF!,$V$13:$AE$22,7,FALSE) &amp; IF(Audit!#REF!=10,Audit!#REF!,"")</f>
        <v>#REF!</v>
      </c>
      <c r="AZ774" s="47" t="e">
        <f t="shared" si="384"/>
        <v>#REF!</v>
      </c>
      <c r="BA774" s="50" t="e">
        <f>VLOOKUP(Audit!#REF!,$V$3:$AE$12,8,FALSE)&amp; Audit!#REF! &amp; IF(Audit!#REF!=10,Audit!#REF!,"")</f>
        <v>#REF!</v>
      </c>
      <c r="BB774" s="50" t="e">
        <f>VLOOKUP(Audit!#REF!,$V$13:$AE$22,8,FALSE) &amp; IF(Audit!#REF!=10,Audit!#REF!,"")</f>
        <v>#REF!</v>
      </c>
      <c r="BC774" s="47" t="e">
        <f t="shared" si="385"/>
        <v>#REF!</v>
      </c>
      <c r="BD774" s="50" t="e">
        <f>VLOOKUP(Audit!#REF!,$V$3:$AE$12,9,FALSE)&amp; IF(Audit!#REF!=10,Audit!#REF!,"")</f>
        <v>#REF!</v>
      </c>
      <c r="BE774" s="50" t="e">
        <f>VLOOKUP(Audit!#REF!,$V$13:$AE$22,9,FALSE) &amp; IF(Audit!#REF!=10,Audit!#REF!,"") &amp; IF(Audit!#REF!&lt;&gt;1,U774,"")</f>
        <v>#REF!</v>
      </c>
      <c r="BF774" s="47" t="e">
        <f t="shared" si="386"/>
        <v>#REF!</v>
      </c>
      <c r="BG774" s="50" t="e">
        <f>VLOOKUP(Audit!#REF!,$V$3:$AE$12,10,FALSE) &amp; Audit!#REF! &amp; IF(Audit!#REF!=10,Audit!#REF!,"")</f>
        <v>#REF!</v>
      </c>
      <c r="BH774" s="50" t="e">
        <f>VLOOKUP(Audit!#REF!,$V$13:$AE$22,10,FALSE) &amp; IF(Audit!#REF!=10,Audit!#REF!,"") &amp; IF(Audit!#REF!&lt;&gt;1,U774,"")</f>
        <v>#REF!</v>
      </c>
      <c r="BI774" s="47" t="e">
        <f t="shared" si="387"/>
        <v>#REF!</v>
      </c>
      <c r="BJ774" s="48" t="str">
        <f t="shared" si="388"/>
        <v/>
      </c>
      <c r="BK774" s="48" t="str">
        <f t="shared" si="389"/>
        <v/>
      </c>
      <c r="BL774" s="48" t="str">
        <f t="shared" si="390"/>
        <v/>
      </c>
      <c r="BM774" s="48" t="str">
        <f t="shared" si="391"/>
        <v/>
      </c>
      <c r="BN774" s="48" t="str">
        <f t="shared" si="392"/>
        <v/>
      </c>
      <c r="BO774" s="48" t="str">
        <f t="shared" si="393"/>
        <v/>
      </c>
      <c r="BP774" s="48" t="str">
        <f t="shared" si="394"/>
        <v/>
      </c>
      <c r="BQ774" s="48" t="str">
        <f t="shared" si="395"/>
        <v/>
      </c>
      <c r="BR774" s="48" t="str">
        <f t="shared" si="396"/>
        <v/>
      </c>
      <c r="BS774" s="48" t="str">
        <f t="shared" si="397"/>
        <v/>
      </c>
      <c r="BT774" s="48" t="str">
        <f t="shared" si="398"/>
        <v/>
      </c>
      <c r="BU774" s="48" t="str">
        <f t="shared" si="399"/>
        <v/>
      </c>
    </row>
    <row r="775" spans="1:73">
      <c r="A775" s="10" t="e">
        <f>Audit!#REF!</f>
        <v>#REF!</v>
      </c>
      <c r="B775" s="10" t="e">
        <f t="shared" si="370"/>
        <v>#REF!</v>
      </c>
      <c r="C775" s="17" t="e">
        <f>VLOOKUP(Audit!#REF!,$V$3:$AE$12,2,FALSE) &amp; VLOOKUP(Audit!#REF!,$V$13:$AE$22,2,FALSE)&amp; IF(Audit!#REF!=10,Audit!#REF!&amp;Audit!#REF!,"")</f>
        <v>#REF!</v>
      </c>
      <c r="D775" s="17" t="e">
        <f>VLOOKUP(Audit!#REF!,$V$3:$AE$12,3,FALSE) &amp; VLOOKUP(Audit!#REF!,$V$13:$AE$22,3,FALSE) &amp;IF(Audit!#REF!=10,Audit!#REF!&amp;Audit!#REF!,"")</f>
        <v>#REF!</v>
      </c>
      <c r="E775" s="17" t="e">
        <f>VLOOKUP(Audit!#REF!,$V$3:$AE$12,4,FALSE)&amp; Audit!#REF! &amp; VLOOKUP(Audit!#REF!,$V$13:$AE$22,4,FALSE)&amp; IF(Audit!#REF!=10,Audit!#REF!&amp;Audit!#REF!,"")</f>
        <v>#REF!</v>
      </c>
      <c r="F775" s="17" t="e">
        <f>VLOOKUP(Audit!#REF!,$V$3:$AE$12,5,FALSE) &amp; VLOOKUP(Audit!#REF!,$V$13:$AE$22,5,FALSE)&amp; IF(Audit!#REF!=10,Audit!#REF!&amp;Audit!#REF!,"")</f>
        <v>#REF!</v>
      </c>
      <c r="G775" s="17" t="e">
        <f>VLOOKUP(Audit!#REF!,$V$3:$AE$12,6,FALSE) &amp; VLOOKUP(Audit!#REF!,$V$13:$AE$22,6,FALSE)&amp; IF(Audit!#REF!=10,Audit!#REF!&amp;Audit!#REF!,"")</f>
        <v>#REF!</v>
      </c>
      <c r="H775" s="17" t="e">
        <f>VLOOKUP(Audit!#REF!,$V$3:$AE$12,7,FALSE) &amp; VLOOKUP(Audit!#REF!,$V$13:$AE$22,7,FALSE)&amp;IF(Audit!#REF!=10,Audit!#REF!&amp;Audit!#REF!,"")</f>
        <v>#REF!</v>
      </c>
      <c r="I775" s="17" t="e">
        <f>VLOOKUP(Audit!#REF!,$V$3:$AE$12,8,FALSE) &amp; Audit!#REF! &amp; VLOOKUP(Audit!#REF!,$V$13:$AE$22,8,FALSE)&amp;IF(Audit!#REF!=10,Audit!#REF!&amp;Audit!#REF!,"")</f>
        <v>#REF!</v>
      </c>
      <c r="J775" s="17" t="e">
        <f>VLOOKUP(Audit!#REF!,$V$3:$AE$12,9,FALSE) &amp; VLOOKUP(Audit!#REF!,$V$13:$AE$22,9,FALSE) &amp; IF(Audit!#REF!=10,Audit!#REF!&amp;Audit!#REF!,"") &amp; IF(Audit!#REF!&lt;&gt;1,U775,"")</f>
        <v>#REF!</v>
      </c>
      <c r="K775" s="17" t="e">
        <f>VLOOKUP(Audit!#REF!,$V$3:$AE$12,10,FALSE) &amp; Audit!#REF! &amp; VLOOKUP(Audit!#REF!,$V$13:$AE$22,10,FALSE) &amp; IF(Audit!#REF!=10,Audit!#REF!&amp;Audit!#REF!,"") &amp; IF(Audit!#REF!&lt;&gt;1,U775,"")</f>
        <v>#REF!</v>
      </c>
      <c r="L775" s="10" t="e">
        <f>Audit!#REF!</f>
        <v>#REF!</v>
      </c>
      <c r="M775" s="10" t="e">
        <f t="shared" si="371"/>
        <v>#REF!</v>
      </c>
      <c r="N775" s="10" t="e">
        <f t="shared" si="372"/>
        <v>#REF!</v>
      </c>
      <c r="O775" s="10" t="e">
        <f t="shared" si="373"/>
        <v>#REF!</v>
      </c>
      <c r="P775" s="10" t="e">
        <f t="shared" si="374"/>
        <v>#REF!</v>
      </c>
      <c r="Q775" s="10" t="e">
        <f t="shared" si="375"/>
        <v>#REF!</v>
      </c>
      <c r="R775" s="10" t="e">
        <f t="shared" si="376"/>
        <v>#REF!</v>
      </c>
      <c r="S775" s="10" t="e">
        <f t="shared" si="377"/>
        <v>#REF!</v>
      </c>
      <c r="T775" s="10" t="e">
        <f t="shared" si="378"/>
        <v>#REF!</v>
      </c>
      <c r="U775" s="17" t="e">
        <f>IF(Audit!#REF!="","",VLOOKUP(Audit!#REF!,$W$26:$X$35,2,FALSE)) &amp; Audit!#REF! &amp; IF(Audit!#REF!="","",IF(Audit!#REF!&lt;=1.4,VLOOKUP(Audit!#REF!,$W$38:X820,2,FALSE),VLOOKUP(Audit!#REF!,$W$51:$X$61,2,FALSE))) &amp; IF(Audit!#REF!="","",VLOOKUP(Audit!#REF!,$Y$26:$Z$35,2,FALSE) &amp; Audit!#REF! &amp; IF(Audit!#REF!="","",IF(Audit!#REF!&lt;=1.4,VLOOKUP(Audit!#REF!,$Y$38:$Z$48,2,FALSE),VLOOKUP(Audit!#REF!,$Y$51:$Z$61,2,FALSE))))</f>
        <v>#REF!</v>
      </c>
      <c r="V775" s="21"/>
      <c r="AH775" s="49" t="e">
        <f>Audit!#REF!</f>
        <v>#REF!</v>
      </c>
      <c r="AI775" s="50" t="e">
        <f>VLOOKUP(Audit!#REF!,$V$3:$AE$12,2,FALSE)&amp; IF(Audit!#REF!=10,Audit!#REF!,"")</f>
        <v>#REF!</v>
      </c>
      <c r="AJ775" s="50" t="e">
        <f>VLOOKUP(Audit!#REF!,$V$13:$AE$22,2,FALSE)&amp; IF(Audit!#REF!=10,Audit!#REF!,"")</f>
        <v>#REF!</v>
      </c>
      <c r="AK775" s="47" t="e">
        <f t="shared" si="379"/>
        <v>#REF!</v>
      </c>
      <c r="AL775" s="50" t="e">
        <f>VLOOKUP(Audit!#REF!,$V$3:$AE$12,3,FALSE)&amp; IF(Audit!#REF!=10,Audit!#REF!,"")</f>
        <v>#REF!</v>
      </c>
      <c r="AM775" s="50" t="e">
        <f>VLOOKUP(Audit!#REF!,$V$13:$AE$22,3,FALSE)&amp; IF(Audit!#REF!=10,Audit!#REF!,"")</f>
        <v>#REF!</v>
      </c>
      <c r="AN775" s="47" t="e">
        <f t="shared" si="380"/>
        <v>#REF!</v>
      </c>
      <c r="AO775" s="50" t="e">
        <f>VLOOKUP(Audit!#REF!,$V$3:$AE$12,4,FALSE) &amp;  Audit!#REF! &amp; IF(Audit!#REF!=10,Audit!#REF!,"")</f>
        <v>#REF!</v>
      </c>
      <c r="AP775" s="50" t="e">
        <f>VLOOKUP(Audit!#REF!,$V$13:$AE$22,4,FALSE)&amp; IF(Audit!#REF!=10,Audit!#REF!,"")</f>
        <v>#REF!</v>
      </c>
      <c r="AQ775" s="47" t="e">
        <f t="shared" si="381"/>
        <v>#REF!</v>
      </c>
      <c r="AR775" s="50" t="e">
        <f>VLOOKUP(Audit!#REF!,$V$3:$AE$12,5,FALSE)&amp; IF(Audit!#REF!=10,Audit!#REF!,"")</f>
        <v>#REF!</v>
      </c>
      <c r="AS775" s="50" t="e">
        <f>VLOOKUP(Audit!#REF!,$V$13:$AE$22,5,FALSE)&amp; IF(Audit!#REF!=10,Audit!#REF!,"")</f>
        <v>#REF!</v>
      </c>
      <c r="AT775" s="47" t="e">
        <f t="shared" si="382"/>
        <v>#REF!</v>
      </c>
      <c r="AU775" s="50" t="e">
        <f>VLOOKUP(Audit!#REF!,$V$3:$AE$12,6,FALSE)&amp; IF(Audit!#REF!=10,Audit!#REF!,"")</f>
        <v>#REF!</v>
      </c>
      <c r="AV775" s="50" t="e">
        <f>VLOOKUP(Audit!#REF!,$V$13:$AE$22,6,FALSE)&amp; IF(Audit!#REF!=10,Audit!#REF!,"")</f>
        <v>#REF!</v>
      </c>
      <c r="AW775" s="47" t="e">
        <f t="shared" si="383"/>
        <v>#REF!</v>
      </c>
      <c r="AX775" s="50" t="e">
        <f>VLOOKUP(Audit!#REF!,$V$3:$AE$12,7,FALSE)&amp; IF(Audit!#REF!=10,Audit!#REF!,"")</f>
        <v>#REF!</v>
      </c>
      <c r="AY775" s="50" t="e">
        <f>VLOOKUP(Audit!#REF!,$V$13:$AE$22,7,FALSE) &amp; IF(Audit!#REF!=10,Audit!#REF!,"")</f>
        <v>#REF!</v>
      </c>
      <c r="AZ775" s="47" t="e">
        <f t="shared" si="384"/>
        <v>#REF!</v>
      </c>
      <c r="BA775" s="50" t="e">
        <f>VLOOKUP(Audit!#REF!,$V$3:$AE$12,8,FALSE)&amp; Audit!#REF! &amp; IF(Audit!#REF!=10,Audit!#REF!,"")</f>
        <v>#REF!</v>
      </c>
      <c r="BB775" s="50" t="e">
        <f>VLOOKUP(Audit!#REF!,$V$13:$AE$22,8,FALSE) &amp; IF(Audit!#REF!=10,Audit!#REF!,"")</f>
        <v>#REF!</v>
      </c>
      <c r="BC775" s="47" t="e">
        <f t="shared" si="385"/>
        <v>#REF!</v>
      </c>
      <c r="BD775" s="50" t="e">
        <f>VLOOKUP(Audit!#REF!,$V$3:$AE$12,9,FALSE)&amp; IF(Audit!#REF!=10,Audit!#REF!,"")</f>
        <v>#REF!</v>
      </c>
      <c r="BE775" s="50" t="e">
        <f>VLOOKUP(Audit!#REF!,$V$13:$AE$22,9,FALSE) &amp; IF(Audit!#REF!=10,Audit!#REF!,"") &amp; IF(Audit!#REF!&lt;&gt;1,U775,"")</f>
        <v>#REF!</v>
      </c>
      <c r="BF775" s="47" t="e">
        <f t="shared" si="386"/>
        <v>#REF!</v>
      </c>
      <c r="BG775" s="50" t="e">
        <f>VLOOKUP(Audit!#REF!,$V$3:$AE$12,10,FALSE) &amp; Audit!#REF! &amp; IF(Audit!#REF!=10,Audit!#REF!,"")</f>
        <v>#REF!</v>
      </c>
      <c r="BH775" s="50" t="e">
        <f>VLOOKUP(Audit!#REF!,$V$13:$AE$22,10,FALSE) &amp; IF(Audit!#REF!=10,Audit!#REF!,"") &amp; IF(Audit!#REF!&lt;&gt;1,U775,"")</f>
        <v>#REF!</v>
      </c>
      <c r="BI775" s="47" t="e">
        <f t="shared" si="387"/>
        <v>#REF!</v>
      </c>
      <c r="BJ775" s="48" t="str">
        <f t="shared" si="388"/>
        <v/>
      </c>
      <c r="BK775" s="48" t="str">
        <f t="shared" si="389"/>
        <v/>
      </c>
      <c r="BL775" s="48" t="str">
        <f t="shared" si="390"/>
        <v/>
      </c>
      <c r="BM775" s="48" t="str">
        <f t="shared" si="391"/>
        <v/>
      </c>
      <c r="BN775" s="48" t="str">
        <f t="shared" si="392"/>
        <v/>
      </c>
      <c r="BO775" s="48" t="str">
        <f t="shared" si="393"/>
        <v/>
      </c>
      <c r="BP775" s="48" t="str">
        <f t="shared" si="394"/>
        <v/>
      </c>
      <c r="BQ775" s="48" t="str">
        <f t="shared" si="395"/>
        <v/>
      </c>
      <c r="BR775" s="48" t="str">
        <f t="shared" si="396"/>
        <v/>
      </c>
      <c r="BS775" s="48" t="str">
        <f t="shared" si="397"/>
        <v/>
      </c>
      <c r="BT775" s="48" t="str">
        <f t="shared" si="398"/>
        <v/>
      </c>
      <c r="BU775" s="48" t="str">
        <f t="shared" si="399"/>
        <v/>
      </c>
    </row>
    <row r="776" spans="1:73">
      <c r="A776" s="10" t="e">
        <f>Audit!#REF!</f>
        <v>#REF!</v>
      </c>
      <c r="B776" s="10" t="e">
        <f t="shared" si="370"/>
        <v>#REF!</v>
      </c>
      <c r="C776" s="17" t="e">
        <f>VLOOKUP(Audit!#REF!,$V$3:$AE$12,2,FALSE) &amp; VLOOKUP(Audit!#REF!,$V$13:$AE$22,2,FALSE)&amp; IF(Audit!#REF!=10,Audit!#REF!&amp;Audit!#REF!,"")</f>
        <v>#REF!</v>
      </c>
      <c r="D776" s="17" t="e">
        <f>VLOOKUP(Audit!#REF!,$V$3:$AE$12,3,FALSE) &amp; VLOOKUP(Audit!#REF!,$V$13:$AE$22,3,FALSE) &amp;IF(Audit!#REF!=10,Audit!#REF!&amp;Audit!#REF!,"")</f>
        <v>#REF!</v>
      </c>
      <c r="E776" s="17" t="e">
        <f>VLOOKUP(Audit!#REF!,$V$3:$AE$12,4,FALSE)&amp; Audit!#REF! &amp; VLOOKUP(Audit!#REF!,$V$13:$AE$22,4,FALSE)&amp; IF(Audit!#REF!=10,Audit!#REF!&amp;Audit!#REF!,"")</f>
        <v>#REF!</v>
      </c>
      <c r="F776" s="17" t="e">
        <f>VLOOKUP(Audit!#REF!,$V$3:$AE$12,5,FALSE) &amp; VLOOKUP(Audit!#REF!,$V$13:$AE$22,5,FALSE)&amp; IF(Audit!#REF!=10,Audit!#REF!&amp;Audit!#REF!,"")</f>
        <v>#REF!</v>
      </c>
      <c r="G776" s="17" t="e">
        <f>VLOOKUP(Audit!#REF!,$V$3:$AE$12,6,FALSE) &amp; VLOOKUP(Audit!#REF!,$V$13:$AE$22,6,FALSE)&amp; IF(Audit!#REF!=10,Audit!#REF!&amp;Audit!#REF!,"")</f>
        <v>#REF!</v>
      </c>
      <c r="H776" s="17" t="e">
        <f>VLOOKUP(Audit!#REF!,$V$3:$AE$12,7,FALSE) &amp; VLOOKUP(Audit!#REF!,$V$13:$AE$22,7,FALSE)&amp;IF(Audit!#REF!=10,Audit!#REF!&amp;Audit!#REF!,"")</f>
        <v>#REF!</v>
      </c>
      <c r="I776" s="17" t="e">
        <f>VLOOKUP(Audit!#REF!,$V$3:$AE$12,8,FALSE) &amp; Audit!#REF! &amp; VLOOKUP(Audit!#REF!,$V$13:$AE$22,8,FALSE)&amp;IF(Audit!#REF!=10,Audit!#REF!&amp;Audit!#REF!,"")</f>
        <v>#REF!</v>
      </c>
      <c r="J776" s="17" t="e">
        <f>VLOOKUP(Audit!#REF!,$V$3:$AE$12,9,FALSE) &amp; VLOOKUP(Audit!#REF!,$V$13:$AE$22,9,FALSE) &amp; IF(Audit!#REF!=10,Audit!#REF!&amp;Audit!#REF!,"") &amp; IF(Audit!#REF!&lt;&gt;1,U776,"")</f>
        <v>#REF!</v>
      </c>
      <c r="K776" s="17" t="e">
        <f>VLOOKUP(Audit!#REF!,$V$3:$AE$12,10,FALSE) &amp; Audit!#REF! &amp; VLOOKUP(Audit!#REF!,$V$13:$AE$22,10,FALSE) &amp; IF(Audit!#REF!=10,Audit!#REF!&amp;Audit!#REF!,"") &amp; IF(Audit!#REF!&lt;&gt;1,U776,"")</f>
        <v>#REF!</v>
      </c>
      <c r="L776" s="10" t="e">
        <f>Audit!#REF!</f>
        <v>#REF!</v>
      </c>
      <c r="M776" s="10" t="e">
        <f t="shared" si="371"/>
        <v>#REF!</v>
      </c>
      <c r="N776" s="10" t="e">
        <f t="shared" si="372"/>
        <v>#REF!</v>
      </c>
      <c r="O776" s="10" t="e">
        <f t="shared" si="373"/>
        <v>#REF!</v>
      </c>
      <c r="P776" s="10" t="e">
        <f t="shared" si="374"/>
        <v>#REF!</v>
      </c>
      <c r="Q776" s="10" t="e">
        <f t="shared" si="375"/>
        <v>#REF!</v>
      </c>
      <c r="R776" s="10" t="e">
        <f t="shared" si="376"/>
        <v>#REF!</v>
      </c>
      <c r="S776" s="10" t="e">
        <f t="shared" si="377"/>
        <v>#REF!</v>
      </c>
      <c r="T776" s="10" t="e">
        <f t="shared" si="378"/>
        <v>#REF!</v>
      </c>
      <c r="U776" s="17" t="e">
        <f>IF(Audit!#REF!="","",VLOOKUP(Audit!#REF!,$W$26:$X$35,2,FALSE)) &amp; Audit!#REF! &amp; IF(Audit!#REF!="","",IF(Audit!#REF!&lt;=1.4,VLOOKUP(Audit!#REF!,$W$38:X821,2,FALSE),VLOOKUP(Audit!#REF!,$W$51:$X$61,2,FALSE))) &amp; IF(Audit!#REF!="","",VLOOKUP(Audit!#REF!,$Y$26:$Z$35,2,FALSE) &amp; Audit!#REF! &amp; IF(Audit!#REF!="","",IF(Audit!#REF!&lt;=1.4,VLOOKUP(Audit!#REF!,$Y$38:$Z$48,2,FALSE),VLOOKUP(Audit!#REF!,$Y$51:$Z$61,2,FALSE))))</f>
        <v>#REF!</v>
      </c>
      <c r="V776" s="21"/>
      <c r="AH776" s="49" t="e">
        <f>Audit!#REF!</f>
        <v>#REF!</v>
      </c>
      <c r="AI776" s="50" t="e">
        <f>VLOOKUP(Audit!#REF!,$V$3:$AE$12,2,FALSE)&amp; IF(Audit!#REF!=10,Audit!#REF!,"")</f>
        <v>#REF!</v>
      </c>
      <c r="AJ776" s="50" t="e">
        <f>VLOOKUP(Audit!#REF!,$V$13:$AE$22,2,FALSE)&amp; IF(Audit!#REF!=10,Audit!#REF!,"")</f>
        <v>#REF!</v>
      </c>
      <c r="AK776" s="47" t="e">
        <f t="shared" si="379"/>
        <v>#REF!</v>
      </c>
      <c r="AL776" s="50" t="e">
        <f>VLOOKUP(Audit!#REF!,$V$3:$AE$12,3,FALSE)&amp; IF(Audit!#REF!=10,Audit!#REF!,"")</f>
        <v>#REF!</v>
      </c>
      <c r="AM776" s="50" t="e">
        <f>VLOOKUP(Audit!#REF!,$V$13:$AE$22,3,FALSE)&amp; IF(Audit!#REF!=10,Audit!#REF!,"")</f>
        <v>#REF!</v>
      </c>
      <c r="AN776" s="47" t="e">
        <f t="shared" si="380"/>
        <v>#REF!</v>
      </c>
      <c r="AO776" s="50" t="e">
        <f>VLOOKUP(Audit!#REF!,$V$3:$AE$12,4,FALSE) &amp;  Audit!#REF! &amp; IF(Audit!#REF!=10,Audit!#REF!,"")</f>
        <v>#REF!</v>
      </c>
      <c r="AP776" s="50" t="e">
        <f>VLOOKUP(Audit!#REF!,$V$13:$AE$22,4,FALSE)&amp; IF(Audit!#REF!=10,Audit!#REF!,"")</f>
        <v>#REF!</v>
      </c>
      <c r="AQ776" s="47" t="e">
        <f t="shared" si="381"/>
        <v>#REF!</v>
      </c>
      <c r="AR776" s="50" t="e">
        <f>VLOOKUP(Audit!#REF!,$V$3:$AE$12,5,FALSE)&amp; IF(Audit!#REF!=10,Audit!#REF!,"")</f>
        <v>#REF!</v>
      </c>
      <c r="AS776" s="50" t="e">
        <f>VLOOKUP(Audit!#REF!,$V$13:$AE$22,5,FALSE)&amp; IF(Audit!#REF!=10,Audit!#REF!,"")</f>
        <v>#REF!</v>
      </c>
      <c r="AT776" s="47" t="e">
        <f t="shared" si="382"/>
        <v>#REF!</v>
      </c>
      <c r="AU776" s="50" t="e">
        <f>VLOOKUP(Audit!#REF!,$V$3:$AE$12,6,FALSE)&amp; IF(Audit!#REF!=10,Audit!#REF!,"")</f>
        <v>#REF!</v>
      </c>
      <c r="AV776" s="50" t="e">
        <f>VLOOKUP(Audit!#REF!,$V$13:$AE$22,6,FALSE)&amp; IF(Audit!#REF!=10,Audit!#REF!,"")</f>
        <v>#REF!</v>
      </c>
      <c r="AW776" s="47" t="e">
        <f t="shared" si="383"/>
        <v>#REF!</v>
      </c>
      <c r="AX776" s="50" t="e">
        <f>VLOOKUP(Audit!#REF!,$V$3:$AE$12,7,FALSE)&amp; IF(Audit!#REF!=10,Audit!#REF!,"")</f>
        <v>#REF!</v>
      </c>
      <c r="AY776" s="50" t="e">
        <f>VLOOKUP(Audit!#REF!,$V$13:$AE$22,7,FALSE) &amp; IF(Audit!#REF!=10,Audit!#REF!,"")</f>
        <v>#REF!</v>
      </c>
      <c r="AZ776" s="47" t="e">
        <f t="shared" si="384"/>
        <v>#REF!</v>
      </c>
      <c r="BA776" s="50" t="e">
        <f>VLOOKUP(Audit!#REF!,$V$3:$AE$12,8,FALSE)&amp; Audit!#REF! &amp; IF(Audit!#REF!=10,Audit!#REF!,"")</f>
        <v>#REF!</v>
      </c>
      <c r="BB776" s="50" t="e">
        <f>VLOOKUP(Audit!#REF!,$V$13:$AE$22,8,FALSE) &amp; IF(Audit!#REF!=10,Audit!#REF!,"")</f>
        <v>#REF!</v>
      </c>
      <c r="BC776" s="47" t="e">
        <f t="shared" si="385"/>
        <v>#REF!</v>
      </c>
      <c r="BD776" s="50" t="e">
        <f>VLOOKUP(Audit!#REF!,$V$3:$AE$12,9,FALSE)&amp; IF(Audit!#REF!=10,Audit!#REF!,"")</f>
        <v>#REF!</v>
      </c>
      <c r="BE776" s="50" t="e">
        <f>VLOOKUP(Audit!#REF!,$V$13:$AE$22,9,FALSE) &amp; IF(Audit!#REF!=10,Audit!#REF!,"") &amp; IF(Audit!#REF!&lt;&gt;1,U776,"")</f>
        <v>#REF!</v>
      </c>
      <c r="BF776" s="47" t="e">
        <f t="shared" si="386"/>
        <v>#REF!</v>
      </c>
      <c r="BG776" s="50" t="e">
        <f>VLOOKUP(Audit!#REF!,$V$3:$AE$12,10,FALSE) &amp; Audit!#REF! &amp; IF(Audit!#REF!=10,Audit!#REF!,"")</f>
        <v>#REF!</v>
      </c>
      <c r="BH776" s="50" t="e">
        <f>VLOOKUP(Audit!#REF!,$V$13:$AE$22,10,FALSE) &amp; IF(Audit!#REF!=10,Audit!#REF!,"") &amp; IF(Audit!#REF!&lt;&gt;1,U776,"")</f>
        <v>#REF!</v>
      </c>
      <c r="BI776" s="47" t="e">
        <f t="shared" si="387"/>
        <v>#REF!</v>
      </c>
      <c r="BJ776" s="48" t="str">
        <f t="shared" si="388"/>
        <v/>
      </c>
      <c r="BK776" s="48" t="str">
        <f t="shared" si="389"/>
        <v/>
      </c>
      <c r="BL776" s="48" t="str">
        <f t="shared" si="390"/>
        <v/>
      </c>
      <c r="BM776" s="48" t="str">
        <f t="shared" si="391"/>
        <v/>
      </c>
      <c r="BN776" s="48" t="str">
        <f t="shared" si="392"/>
        <v/>
      </c>
      <c r="BO776" s="48" t="str">
        <f t="shared" si="393"/>
        <v/>
      </c>
      <c r="BP776" s="48" t="str">
        <f t="shared" si="394"/>
        <v/>
      </c>
      <c r="BQ776" s="48" t="str">
        <f t="shared" si="395"/>
        <v/>
      </c>
      <c r="BR776" s="48" t="str">
        <f t="shared" si="396"/>
        <v/>
      </c>
      <c r="BS776" s="48" t="str">
        <f t="shared" si="397"/>
        <v/>
      </c>
      <c r="BT776" s="48" t="str">
        <f t="shared" si="398"/>
        <v/>
      </c>
      <c r="BU776" s="48" t="str">
        <f t="shared" si="399"/>
        <v/>
      </c>
    </row>
    <row r="777" spans="1:73">
      <c r="A777" s="10" t="e">
        <f>Audit!#REF!</f>
        <v>#REF!</v>
      </c>
      <c r="B777" s="10" t="e">
        <f t="shared" si="370"/>
        <v>#REF!</v>
      </c>
      <c r="C777" s="17" t="e">
        <f>VLOOKUP(Audit!#REF!,$V$3:$AE$12,2,FALSE) &amp; VLOOKUP(Audit!#REF!,$V$13:$AE$22,2,FALSE)&amp; IF(Audit!#REF!=10,Audit!#REF!&amp;Audit!#REF!,"")</f>
        <v>#REF!</v>
      </c>
      <c r="D777" s="17" t="e">
        <f>VLOOKUP(Audit!#REF!,$V$3:$AE$12,3,FALSE) &amp; VLOOKUP(Audit!#REF!,$V$13:$AE$22,3,FALSE) &amp;IF(Audit!#REF!=10,Audit!#REF!&amp;Audit!#REF!,"")</f>
        <v>#REF!</v>
      </c>
      <c r="E777" s="17" t="e">
        <f>VLOOKUP(Audit!#REF!,$V$3:$AE$12,4,FALSE)&amp; Audit!#REF! &amp; VLOOKUP(Audit!#REF!,$V$13:$AE$22,4,FALSE)&amp; IF(Audit!#REF!=10,Audit!#REF!&amp;Audit!#REF!,"")</f>
        <v>#REF!</v>
      </c>
      <c r="F777" s="17" t="e">
        <f>VLOOKUP(Audit!#REF!,$V$3:$AE$12,5,FALSE) &amp; VLOOKUP(Audit!#REF!,$V$13:$AE$22,5,FALSE)&amp; IF(Audit!#REF!=10,Audit!#REF!&amp;Audit!#REF!,"")</f>
        <v>#REF!</v>
      </c>
      <c r="G777" s="17" t="e">
        <f>VLOOKUP(Audit!#REF!,$V$3:$AE$12,6,FALSE) &amp; VLOOKUP(Audit!#REF!,$V$13:$AE$22,6,FALSE)&amp; IF(Audit!#REF!=10,Audit!#REF!&amp;Audit!#REF!,"")</f>
        <v>#REF!</v>
      </c>
      <c r="H777" s="17" t="e">
        <f>VLOOKUP(Audit!#REF!,$V$3:$AE$12,7,FALSE) &amp; VLOOKUP(Audit!#REF!,$V$13:$AE$22,7,FALSE)&amp;IF(Audit!#REF!=10,Audit!#REF!&amp;Audit!#REF!,"")</f>
        <v>#REF!</v>
      </c>
      <c r="I777" s="17" t="e">
        <f>VLOOKUP(Audit!#REF!,$V$3:$AE$12,8,FALSE) &amp; Audit!#REF! &amp; VLOOKUP(Audit!#REF!,$V$13:$AE$22,8,FALSE)&amp;IF(Audit!#REF!=10,Audit!#REF!&amp;Audit!#REF!,"")</f>
        <v>#REF!</v>
      </c>
      <c r="J777" s="17" t="e">
        <f>VLOOKUP(Audit!#REF!,$V$3:$AE$12,9,FALSE) &amp; VLOOKUP(Audit!#REF!,$V$13:$AE$22,9,FALSE) &amp; IF(Audit!#REF!=10,Audit!#REF!&amp;Audit!#REF!,"") &amp; IF(Audit!#REF!&lt;&gt;1,U777,"")</f>
        <v>#REF!</v>
      </c>
      <c r="K777" s="17" t="e">
        <f>VLOOKUP(Audit!#REF!,$V$3:$AE$12,10,FALSE) &amp; Audit!#REF! &amp; VLOOKUP(Audit!#REF!,$V$13:$AE$22,10,FALSE) &amp; IF(Audit!#REF!=10,Audit!#REF!&amp;Audit!#REF!,"") &amp; IF(Audit!#REF!&lt;&gt;1,U777,"")</f>
        <v>#REF!</v>
      </c>
      <c r="L777" s="10" t="e">
        <f>Audit!#REF!</f>
        <v>#REF!</v>
      </c>
      <c r="M777" s="10" t="e">
        <f t="shared" si="371"/>
        <v>#REF!</v>
      </c>
      <c r="N777" s="10" t="e">
        <f t="shared" si="372"/>
        <v>#REF!</v>
      </c>
      <c r="O777" s="10" t="e">
        <f t="shared" si="373"/>
        <v>#REF!</v>
      </c>
      <c r="P777" s="10" t="e">
        <f t="shared" si="374"/>
        <v>#REF!</v>
      </c>
      <c r="Q777" s="10" t="e">
        <f t="shared" si="375"/>
        <v>#REF!</v>
      </c>
      <c r="R777" s="10" t="e">
        <f t="shared" si="376"/>
        <v>#REF!</v>
      </c>
      <c r="S777" s="10" t="e">
        <f t="shared" si="377"/>
        <v>#REF!</v>
      </c>
      <c r="T777" s="10" t="e">
        <f t="shared" si="378"/>
        <v>#REF!</v>
      </c>
      <c r="U777" s="17" t="e">
        <f>IF(Audit!#REF!="","",VLOOKUP(Audit!#REF!,$W$26:$X$35,2,FALSE)) &amp; Audit!#REF! &amp; IF(Audit!#REF!="","",IF(Audit!#REF!&lt;=1.4,VLOOKUP(Audit!#REF!,$W$38:X822,2,FALSE),VLOOKUP(Audit!#REF!,$W$51:$X$61,2,FALSE))) &amp; IF(Audit!#REF!="","",VLOOKUP(Audit!#REF!,$Y$26:$Z$35,2,FALSE) &amp; Audit!#REF! &amp; IF(Audit!#REF!="","",IF(Audit!#REF!&lt;=1.4,VLOOKUP(Audit!#REF!,$Y$38:$Z$48,2,FALSE),VLOOKUP(Audit!#REF!,$Y$51:$Z$61,2,FALSE))))</f>
        <v>#REF!</v>
      </c>
      <c r="V777" s="21"/>
      <c r="AH777" s="49" t="e">
        <f>Audit!#REF!</f>
        <v>#REF!</v>
      </c>
      <c r="AI777" s="50" t="e">
        <f>VLOOKUP(Audit!#REF!,$V$3:$AE$12,2,FALSE)&amp; IF(Audit!#REF!=10,Audit!#REF!,"")</f>
        <v>#REF!</v>
      </c>
      <c r="AJ777" s="50" t="e">
        <f>VLOOKUP(Audit!#REF!,$V$13:$AE$22,2,FALSE)&amp; IF(Audit!#REF!=10,Audit!#REF!,"")</f>
        <v>#REF!</v>
      </c>
      <c r="AK777" s="47" t="e">
        <f t="shared" si="379"/>
        <v>#REF!</v>
      </c>
      <c r="AL777" s="50" t="e">
        <f>VLOOKUP(Audit!#REF!,$V$3:$AE$12,3,FALSE)&amp; IF(Audit!#REF!=10,Audit!#REF!,"")</f>
        <v>#REF!</v>
      </c>
      <c r="AM777" s="50" t="e">
        <f>VLOOKUP(Audit!#REF!,$V$13:$AE$22,3,FALSE)&amp; IF(Audit!#REF!=10,Audit!#REF!,"")</f>
        <v>#REF!</v>
      </c>
      <c r="AN777" s="47" t="e">
        <f t="shared" si="380"/>
        <v>#REF!</v>
      </c>
      <c r="AO777" s="50" t="e">
        <f>VLOOKUP(Audit!#REF!,$V$3:$AE$12,4,FALSE) &amp;  Audit!#REF! &amp; IF(Audit!#REF!=10,Audit!#REF!,"")</f>
        <v>#REF!</v>
      </c>
      <c r="AP777" s="50" t="e">
        <f>VLOOKUP(Audit!#REF!,$V$13:$AE$22,4,FALSE)&amp; IF(Audit!#REF!=10,Audit!#REF!,"")</f>
        <v>#REF!</v>
      </c>
      <c r="AQ777" s="47" t="e">
        <f t="shared" si="381"/>
        <v>#REF!</v>
      </c>
      <c r="AR777" s="50" t="e">
        <f>VLOOKUP(Audit!#REF!,$V$3:$AE$12,5,FALSE)&amp; IF(Audit!#REF!=10,Audit!#REF!,"")</f>
        <v>#REF!</v>
      </c>
      <c r="AS777" s="50" t="e">
        <f>VLOOKUP(Audit!#REF!,$V$13:$AE$22,5,FALSE)&amp; IF(Audit!#REF!=10,Audit!#REF!,"")</f>
        <v>#REF!</v>
      </c>
      <c r="AT777" s="47" t="e">
        <f t="shared" si="382"/>
        <v>#REF!</v>
      </c>
      <c r="AU777" s="50" t="e">
        <f>VLOOKUP(Audit!#REF!,$V$3:$AE$12,6,FALSE)&amp; IF(Audit!#REF!=10,Audit!#REF!,"")</f>
        <v>#REF!</v>
      </c>
      <c r="AV777" s="50" t="e">
        <f>VLOOKUP(Audit!#REF!,$V$13:$AE$22,6,FALSE)&amp; IF(Audit!#REF!=10,Audit!#REF!,"")</f>
        <v>#REF!</v>
      </c>
      <c r="AW777" s="47" t="e">
        <f t="shared" si="383"/>
        <v>#REF!</v>
      </c>
      <c r="AX777" s="50" t="e">
        <f>VLOOKUP(Audit!#REF!,$V$3:$AE$12,7,FALSE)&amp; IF(Audit!#REF!=10,Audit!#REF!,"")</f>
        <v>#REF!</v>
      </c>
      <c r="AY777" s="50" t="e">
        <f>VLOOKUP(Audit!#REF!,$V$13:$AE$22,7,FALSE) &amp; IF(Audit!#REF!=10,Audit!#REF!,"")</f>
        <v>#REF!</v>
      </c>
      <c r="AZ777" s="47" t="e">
        <f t="shared" si="384"/>
        <v>#REF!</v>
      </c>
      <c r="BA777" s="50" t="e">
        <f>VLOOKUP(Audit!#REF!,$V$3:$AE$12,8,FALSE)&amp; Audit!#REF! &amp; IF(Audit!#REF!=10,Audit!#REF!,"")</f>
        <v>#REF!</v>
      </c>
      <c r="BB777" s="50" t="e">
        <f>VLOOKUP(Audit!#REF!,$V$13:$AE$22,8,FALSE) &amp; IF(Audit!#REF!=10,Audit!#REF!,"")</f>
        <v>#REF!</v>
      </c>
      <c r="BC777" s="47" t="e">
        <f t="shared" si="385"/>
        <v>#REF!</v>
      </c>
      <c r="BD777" s="50" t="e">
        <f>VLOOKUP(Audit!#REF!,$V$3:$AE$12,9,FALSE)&amp; IF(Audit!#REF!=10,Audit!#REF!,"")</f>
        <v>#REF!</v>
      </c>
      <c r="BE777" s="50" t="e">
        <f>VLOOKUP(Audit!#REF!,$V$13:$AE$22,9,FALSE) &amp; IF(Audit!#REF!=10,Audit!#REF!,"") &amp; IF(Audit!#REF!&lt;&gt;1,U777,"")</f>
        <v>#REF!</v>
      </c>
      <c r="BF777" s="47" t="e">
        <f t="shared" si="386"/>
        <v>#REF!</v>
      </c>
      <c r="BG777" s="50" t="e">
        <f>VLOOKUP(Audit!#REF!,$V$3:$AE$12,10,FALSE) &amp; Audit!#REF! &amp; IF(Audit!#REF!=10,Audit!#REF!,"")</f>
        <v>#REF!</v>
      </c>
      <c r="BH777" s="50" t="e">
        <f>VLOOKUP(Audit!#REF!,$V$13:$AE$22,10,FALSE) &amp; IF(Audit!#REF!=10,Audit!#REF!,"") &amp; IF(Audit!#REF!&lt;&gt;1,U777,"")</f>
        <v>#REF!</v>
      </c>
      <c r="BI777" s="47" t="e">
        <f t="shared" si="387"/>
        <v>#REF!</v>
      </c>
      <c r="BJ777" s="48" t="str">
        <f t="shared" si="388"/>
        <v/>
      </c>
      <c r="BK777" s="48" t="str">
        <f t="shared" si="389"/>
        <v/>
      </c>
      <c r="BL777" s="48" t="str">
        <f t="shared" si="390"/>
        <v/>
      </c>
      <c r="BM777" s="48" t="str">
        <f t="shared" si="391"/>
        <v/>
      </c>
      <c r="BN777" s="48" t="str">
        <f t="shared" si="392"/>
        <v/>
      </c>
      <c r="BO777" s="48" t="str">
        <f t="shared" si="393"/>
        <v/>
      </c>
      <c r="BP777" s="48" t="str">
        <f t="shared" si="394"/>
        <v/>
      </c>
      <c r="BQ777" s="48" t="str">
        <f t="shared" si="395"/>
        <v/>
      </c>
      <c r="BR777" s="48" t="str">
        <f t="shared" si="396"/>
        <v/>
      </c>
      <c r="BS777" s="48" t="str">
        <f t="shared" si="397"/>
        <v/>
      </c>
      <c r="BT777" s="48" t="str">
        <f t="shared" si="398"/>
        <v/>
      </c>
      <c r="BU777" s="48" t="str">
        <f t="shared" si="399"/>
        <v/>
      </c>
    </row>
    <row r="778" spans="1:73">
      <c r="A778" s="10" t="e">
        <f>Audit!#REF!</f>
        <v>#REF!</v>
      </c>
      <c r="B778" s="10" t="e">
        <f t="shared" si="370"/>
        <v>#REF!</v>
      </c>
      <c r="C778" s="17" t="e">
        <f>VLOOKUP(Audit!#REF!,$V$3:$AE$12,2,FALSE) &amp; VLOOKUP(Audit!#REF!,$V$13:$AE$22,2,FALSE)&amp; IF(Audit!#REF!=10,Audit!#REF!&amp;Audit!#REF!,"")</f>
        <v>#REF!</v>
      </c>
      <c r="D778" s="17" t="e">
        <f>VLOOKUP(Audit!#REF!,$V$3:$AE$12,3,FALSE) &amp; VLOOKUP(Audit!#REF!,$V$13:$AE$22,3,FALSE) &amp;IF(Audit!#REF!=10,Audit!#REF!&amp;Audit!#REF!,"")</f>
        <v>#REF!</v>
      </c>
      <c r="E778" s="17" t="e">
        <f>VLOOKUP(Audit!#REF!,$V$3:$AE$12,4,FALSE)&amp; Audit!#REF! &amp; VLOOKUP(Audit!#REF!,$V$13:$AE$22,4,FALSE)&amp; IF(Audit!#REF!=10,Audit!#REF!&amp;Audit!#REF!,"")</f>
        <v>#REF!</v>
      </c>
      <c r="F778" s="17" t="e">
        <f>VLOOKUP(Audit!#REF!,$V$3:$AE$12,5,FALSE) &amp; VLOOKUP(Audit!#REF!,$V$13:$AE$22,5,FALSE)&amp; IF(Audit!#REF!=10,Audit!#REF!&amp;Audit!#REF!,"")</f>
        <v>#REF!</v>
      </c>
      <c r="G778" s="17" t="e">
        <f>VLOOKUP(Audit!#REF!,$V$3:$AE$12,6,FALSE) &amp; VLOOKUP(Audit!#REF!,$V$13:$AE$22,6,FALSE)&amp; IF(Audit!#REF!=10,Audit!#REF!&amp;Audit!#REF!,"")</f>
        <v>#REF!</v>
      </c>
      <c r="H778" s="17" t="e">
        <f>VLOOKUP(Audit!#REF!,$V$3:$AE$12,7,FALSE) &amp; VLOOKUP(Audit!#REF!,$V$13:$AE$22,7,FALSE)&amp;IF(Audit!#REF!=10,Audit!#REF!&amp;Audit!#REF!,"")</f>
        <v>#REF!</v>
      </c>
      <c r="I778" s="17" t="e">
        <f>VLOOKUP(Audit!#REF!,$V$3:$AE$12,8,FALSE) &amp; Audit!#REF! &amp; VLOOKUP(Audit!#REF!,$V$13:$AE$22,8,FALSE)&amp;IF(Audit!#REF!=10,Audit!#REF!&amp;Audit!#REF!,"")</f>
        <v>#REF!</v>
      </c>
      <c r="J778" s="17" t="e">
        <f>VLOOKUP(Audit!#REF!,$V$3:$AE$12,9,FALSE) &amp; VLOOKUP(Audit!#REF!,$V$13:$AE$22,9,FALSE) &amp; IF(Audit!#REF!=10,Audit!#REF!&amp;Audit!#REF!,"") &amp; IF(Audit!#REF!&lt;&gt;1,U778,"")</f>
        <v>#REF!</v>
      </c>
      <c r="K778" s="17" t="e">
        <f>VLOOKUP(Audit!#REF!,$V$3:$AE$12,10,FALSE) &amp; Audit!#REF! &amp; VLOOKUP(Audit!#REF!,$V$13:$AE$22,10,FALSE) &amp; IF(Audit!#REF!=10,Audit!#REF!&amp;Audit!#REF!,"") &amp; IF(Audit!#REF!&lt;&gt;1,U778,"")</f>
        <v>#REF!</v>
      </c>
      <c r="L778" s="10" t="e">
        <f>Audit!#REF!</f>
        <v>#REF!</v>
      </c>
      <c r="M778" s="10" t="e">
        <f t="shared" si="371"/>
        <v>#REF!</v>
      </c>
      <c r="N778" s="10" t="e">
        <f t="shared" si="372"/>
        <v>#REF!</v>
      </c>
      <c r="O778" s="10" t="e">
        <f t="shared" si="373"/>
        <v>#REF!</v>
      </c>
      <c r="P778" s="10" t="e">
        <f t="shared" si="374"/>
        <v>#REF!</v>
      </c>
      <c r="Q778" s="10" t="e">
        <f t="shared" si="375"/>
        <v>#REF!</v>
      </c>
      <c r="R778" s="10" t="e">
        <f t="shared" si="376"/>
        <v>#REF!</v>
      </c>
      <c r="S778" s="10" t="e">
        <f t="shared" si="377"/>
        <v>#REF!</v>
      </c>
      <c r="T778" s="10" t="e">
        <f t="shared" si="378"/>
        <v>#REF!</v>
      </c>
      <c r="U778" s="17" t="e">
        <f>IF(Audit!#REF!="","",VLOOKUP(Audit!#REF!,$W$26:$X$35,2,FALSE)) &amp; Audit!#REF! &amp; IF(Audit!#REF!="","",IF(Audit!#REF!&lt;=1.4,VLOOKUP(Audit!#REF!,$W$38:X823,2,FALSE),VLOOKUP(Audit!#REF!,$W$51:$X$61,2,FALSE))) &amp; IF(Audit!#REF!="","",VLOOKUP(Audit!#REF!,$Y$26:$Z$35,2,FALSE) &amp; Audit!#REF! &amp; IF(Audit!#REF!="","",IF(Audit!#REF!&lt;=1.4,VLOOKUP(Audit!#REF!,$Y$38:$Z$48,2,FALSE),VLOOKUP(Audit!#REF!,$Y$51:$Z$61,2,FALSE))))</f>
        <v>#REF!</v>
      </c>
      <c r="V778" s="21"/>
      <c r="AH778" s="49" t="e">
        <f>Audit!#REF!</f>
        <v>#REF!</v>
      </c>
      <c r="AI778" s="50" t="e">
        <f>VLOOKUP(Audit!#REF!,$V$3:$AE$12,2,FALSE)&amp; IF(Audit!#REF!=10,Audit!#REF!,"")</f>
        <v>#REF!</v>
      </c>
      <c r="AJ778" s="50" t="e">
        <f>VLOOKUP(Audit!#REF!,$V$13:$AE$22,2,FALSE)&amp; IF(Audit!#REF!=10,Audit!#REF!,"")</f>
        <v>#REF!</v>
      </c>
      <c r="AK778" s="47" t="e">
        <f t="shared" si="379"/>
        <v>#REF!</v>
      </c>
      <c r="AL778" s="50" t="e">
        <f>VLOOKUP(Audit!#REF!,$V$3:$AE$12,3,FALSE)&amp; IF(Audit!#REF!=10,Audit!#REF!,"")</f>
        <v>#REF!</v>
      </c>
      <c r="AM778" s="50" t="e">
        <f>VLOOKUP(Audit!#REF!,$V$13:$AE$22,3,FALSE)&amp; IF(Audit!#REF!=10,Audit!#REF!,"")</f>
        <v>#REF!</v>
      </c>
      <c r="AN778" s="47" t="e">
        <f t="shared" si="380"/>
        <v>#REF!</v>
      </c>
      <c r="AO778" s="50" t="e">
        <f>VLOOKUP(Audit!#REF!,$V$3:$AE$12,4,FALSE) &amp;  Audit!#REF! &amp; IF(Audit!#REF!=10,Audit!#REF!,"")</f>
        <v>#REF!</v>
      </c>
      <c r="AP778" s="50" t="e">
        <f>VLOOKUP(Audit!#REF!,$V$13:$AE$22,4,FALSE)&amp; IF(Audit!#REF!=10,Audit!#REF!,"")</f>
        <v>#REF!</v>
      </c>
      <c r="AQ778" s="47" t="e">
        <f t="shared" si="381"/>
        <v>#REF!</v>
      </c>
      <c r="AR778" s="50" t="e">
        <f>VLOOKUP(Audit!#REF!,$V$3:$AE$12,5,FALSE)&amp; IF(Audit!#REF!=10,Audit!#REF!,"")</f>
        <v>#REF!</v>
      </c>
      <c r="AS778" s="50" t="e">
        <f>VLOOKUP(Audit!#REF!,$V$13:$AE$22,5,FALSE)&amp; IF(Audit!#REF!=10,Audit!#REF!,"")</f>
        <v>#REF!</v>
      </c>
      <c r="AT778" s="47" t="e">
        <f t="shared" si="382"/>
        <v>#REF!</v>
      </c>
      <c r="AU778" s="50" t="e">
        <f>VLOOKUP(Audit!#REF!,$V$3:$AE$12,6,FALSE)&amp; IF(Audit!#REF!=10,Audit!#REF!,"")</f>
        <v>#REF!</v>
      </c>
      <c r="AV778" s="50" t="e">
        <f>VLOOKUP(Audit!#REF!,$V$13:$AE$22,6,FALSE)&amp; IF(Audit!#REF!=10,Audit!#REF!,"")</f>
        <v>#REF!</v>
      </c>
      <c r="AW778" s="47" t="e">
        <f t="shared" si="383"/>
        <v>#REF!</v>
      </c>
      <c r="AX778" s="50" t="e">
        <f>VLOOKUP(Audit!#REF!,$V$3:$AE$12,7,FALSE)&amp; IF(Audit!#REF!=10,Audit!#REF!,"")</f>
        <v>#REF!</v>
      </c>
      <c r="AY778" s="50" t="e">
        <f>VLOOKUP(Audit!#REF!,$V$13:$AE$22,7,FALSE) &amp; IF(Audit!#REF!=10,Audit!#REF!,"")</f>
        <v>#REF!</v>
      </c>
      <c r="AZ778" s="47" t="e">
        <f t="shared" si="384"/>
        <v>#REF!</v>
      </c>
      <c r="BA778" s="50" t="e">
        <f>VLOOKUP(Audit!#REF!,$V$3:$AE$12,8,FALSE)&amp; Audit!#REF! &amp; IF(Audit!#REF!=10,Audit!#REF!,"")</f>
        <v>#REF!</v>
      </c>
      <c r="BB778" s="50" t="e">
        <f>VLOOKUP(Audit!#REF!,$V$13:$AE$22,8,FALSE) &amp; IF(Audit!#REF!=10,Audit!#REF!,"")</f>
        <v>#REF!</v>
      </c>
      <c r="BC778" s="47" t="e">
        <f t="shared" si="385"/>
        <v>#REF!</v>
      </c>
      <c r="BD778" s="50" t="e">
        <f>VLOOKUP(Audit!#REF!,$V$3:$AE$12,9,FALSE)&amp; IF(Audit!#REF!=10,Audit!#REF!,"")</f>
        <v>#REF!</v>
      </c>
      <c r="BE778" s="50" t="e">
        <f>VLOOKUP(Audit!#REF!,$V$13:$AE$22,9,FALSE) &amp; IF(Audit!#REF!=10,Audit!#REF!,"") &amp; IF(Audit!#REF!&lt;&gt;1,U778,"")</f>
        <v>#REF!</v>
      </c>
      <c r="BF778" s="47" t="e">
        <f t="shared" si="386"/>
        <v>#REF!</v>
      </c>
      <c r="BG778" s="50" t="e">
        <f>VLOOKUP(Audit!#REF!,$V$3:$AE$12,10,FALSE) &amp; Audit!#REF! &amp; IF(Audit!#REF!=10,Audit!#REF!,"")</f>
        <v>#REF!</v>
      </c>
      <c r="BH778" s="50" t="e">
        <f>VLOOKUP(Audit!#REF!,$V$13:$AE$22,10,FALSE) &amp; IF(Audit!#REF!=10,Audit!#REF!,"") &amp; IF(Audit!#REF!&lt;&gt;1,U778,"")</f>
        <v>#REF!</v>
      </c>
      <c r="BI778" s="47" t="e">
        <f t="shared" si="387"/>
        <v>#REF!</v>
      </c>
      <c r="BJ778" s="48" t="str">
        <f t="shared" si="388"/>
        <v/>
      </c>
      <c r="BK778" s="48" t="str">
        <f t="shared" si="389"/>
        <v/>
      </c>
      <c r="BL778" s="48" t="str">
        <f t="shared" si="390"/>
        <v/>
      </c>
      <c r="BM778" s="48" t="str">
        <f t="shared" si="391"/>
        <v/>
      </c>
      <c r="BN778" s="48" t="str">
        <f t="shared" si="392"/>
        <v/>
      </c>
      <c r="BO778" s="48" t="str">
        <f t="shared" si="393"/>
        <v/>
      </c>
      <c r="BP778" s="48" t="str">
        <f t="shared" si="394"/>
        <v/>
      </c>
      <c r="BQ778" s="48" t="str">
        <f t="shared" si="395"/>
        <v/>
      </c>
      <c r="BR778" s="48" t="str">
        <f t="shared" si="396"/>
        <v/>
      </c>
      <c r="BS778" s="48" t="str">
        <f t="shared" si="397"/>
        <v/>
      </c>
      <c r="BT778" s="48" t="str">
        <f t="shared" si="398"/>
        <v/>
      </c>
      <c r="BU778" s="48" t="str">
        <f t="shared" si="399"/>
        <v/>
      </c>
    </row>
    <row r="779" spans="1:73">
      <c r="A779" s="10" t="e">
        <f>Audit!#REF!</f>
        <v>#REF!</v>
      </c>
      <c r="B779" s="10" t="e">
        <f t="shared" si="370"/>
        <v>#REF!</v>
      </c>
      <c r="C779" s="17" t="e">
        <f>VLOOKUP(Audit!#REF!,$V$3:$AE$12,2,FALSE) &amp; VLOOKUP(Audit!#REF!,$V$13:$AE$22,2,FALSE)&amp; IF(Audit!#REF!=10,Audit!#REF!&amp;Audit!#REF!,"")</f>
        <v>#REF!</v>
      </c>
      <c r="D779" s="17" t="e">
        <f>VLOOKUP(Audit!#REF!,$V$3:$AE$12,3,FALSE) &amp; VLOOKUP(Audit!#REF!,$V$13:$AE$22,3,FALSE) &amp;IF(Audit!#REF!=10,Audit!#REF!&amp;Audit!#REF!,"")</f>
        <v>#REF!</v>
      </c>
      <c r="E779" s="17" t="e">
        <f>VLOOKUP(Audit!#REF!,$V$3:$AE$12,4,FALSE)&amp; Audit!#REF! &amp; VLOOKUP(Audit!#REF!,$V$13:$AE$22,4,FALSE)&amp; IF(Audit!#REF!=10,Audit!#REF!&amp;Audit!#REF!,"")</f>
        <v>#REF!</v>
      </c>
      <c r="F779" s="17" t="e">
        <f>VLOOKUP(Audit!#REF!,$V$3:$AE$12,5,FALSE) &amp; VLOOKUP(Audit!#REF!,$V$13:$AE$22,5,FALSE)&amp; IF(Audit!#REF!=10,Audit!#REF!&amp;Audit!#REF!,"")</f>
        <v>#REF!</v>
      </c>
      <c r="G779" s="17" t="e">
        <f>VLOOKUP(Audit!#REF!,$V$3:$AE$12,6,FALSE) &amp; VLOOKUP(Audit!#REF!,$V$13:$AE$22,6,FALSE)&amp; IF(Audit!#REF!=10,Audit!#REF!&amp;Audit!#REF!,"")</f>
        <v>#REF!</v>
      </c>
      <c r="H779" s="17" t="e">
        <f>VLOOKUP(Audit!#REF!,$V$3:$AE$12,7,FALSE) &amp; VLOOKUP(Audit!#REF!,$V$13:$AE$22,7,FALSE)&amp;IF(Audit!#REF!=10,Audit!#REF!&amp;Audit!#REF!,"")</f>
        <v>#REF!</v>
      </c>
      <c r="I779" s="17" t="e">
        <f>VLOOKUP(Audit!#REF!,$V$3:$AE$12,8,FALSE) &amp; Audit!#REF! &amp; VLOOKUP(Audit!#REF!,$V$13:$AE$22,8,FALSE)&amp;IF(Audit!#REF!=10,Audit!#REF!&amp;Audit!#REF!,"")</f>
        <v>#REF!</v>
      </c>
      <c r="J779" s="17" t="e">
        <f>VLOOKUP(Audit!#REF!,$V$3:$AE$12,9,FALSE) &amp; VLOOKUP(Audit!#REF!,$V$13:$AE$22,9,FALSE) &amp; IF(Audit!#REF!=10,Audit!#REF!&amp;Audit!#REF!,"") &amp; IF(Audit!#REF!&lt;&gt;1,U779,"")</f>
        <v>#REF!</v>
      </c>
      <c r="K779" s="17" t="e">
        <f>VLOOKUP(Audit!#REF!,$V$3:$AE$12,10,FALSE) &amp; Audit!#REF! &amp; VLOOKUP(Audit!#REF!,$V$13:$AE$22,10,FALSE) &amp; IF(Audit!#REF!=10,Audit!#REF!&amp;Audit!#REF!,"") &amp; IF(Audit!#REF!&lt;&gt;1,U779,"")</f>
        <v>#REF!</v>
      </c>
      <c r="L779" s="10" t="e">
        <f>Audit!#REF!</f>
        <v>#REF!</v>
      </c>
      <c r="M779" s="10" t="e">
        <f t="shared" si="371"/>
        <v>#REF!</v>
      </c>
      <c r="N779" s="10" t="e">
        <f t="shared" si="372"/>
        <v>#REF!</v>
      </c>
      <c r="O779" s="10" t="e">
        <f t="shared" si="373"/>
        <v>#REF!</v>
      </c>
      <c r="P779" s="10" t="e">
        <f t="shared" si="374"/>
        <v>#REF!</v>
      </c>
      <c r="Q779" s="10" t="e">
        <f t="shared" si="375"/>
        <v>#REF!</v>
      </c>
      <c r="R779" s="10" t="e">
        <f t="shared" si="376"/>
        <v>#REF!</v>
      </c>
      <c r="S779" s="10" t="e">
        <f t="shared" si="377"/>
        <v>#REF!</v>
      </c>
      <c r="T779" s="10" t="e">
        <f t="shared" si="378"/>
        <v>#REF!</v>
      </c>
      <c r="U779" s="17" t="e">
        <f>IF(Audit!#REF!="","",VLOOKUP(Audit!#REF!,$W$26:$X$35,2,FALSE)) &amp; Audit!#REF! &amp; IF(Audit!#REF!="","",IF(Audit!#REF!&lt;=1.4,VLOOKUP(Audit!#REF!,$W$38:X824,2,FALSE),VLOOKUP(Audit!#REF!,$W$51:$X$61,2,FALSE))) &amp; IF(Audit!#REF!="","",VLOOKUP(Audit!#REF!,$Y$26:$Z$35,2,FALSE) &amp; Audit!#REF! &amp; IF(Audit!#REF!="","",IF(Audit!#REF!&lt;=1.4,VLOOKUP(Audit!#REF!,$Y$38:$Z$48,2,FALSE),VLOOKUP(Audit!#REF!,$Y$51:$Z$61,2,FALSE))))</f>
        <v>#REF!</v>
      </c>
      <c r="V779" s="21"/>
      <c r="AH779" s="49" t="e">
        <f>Audit!#REF!</f>
        <v>#REF!</v>
      </c>
      <c r="AI779" s="50" t="e">
        <f>VLOOKUP(Audit!#REF!,$V$3:$AE$12,2,FALSE)&amp; IF(Audit!#REF!=10,Audit!#REF!,"")</f>
        <v>#REF!</v>
      </c>
      <c r="AJ779" s="50" t="e">
        <f>VLOOKUP(Audit!#REF!,$V$13:$AE$22,2,FALSE)&amp; IF(Audit!#REF!=10,Audit!#REF!,"")</f>
        <v>#REF!</v>
      </c>
      <c r="AK779" s="47" t="e">
        <f t="shared" si="379"/>
        <v>#REF!</v>
      </c>
      <c r="AL779" s="50" t="e">
        <f>VLOOKUP(Audit!#REF!,$V$3:$AE$12,3,FALSE)&amp; IF(Audit!#REF!=10,Audit!#REF!,"")</f>
        <v>#REF!</v>
      </c>
      <c r="AM779" s="50" t="e">
        <f>VLOOKUP(Audit!#REF!,$V$13:$AE$22,3,FALSE)&amp; IF(Audit!#REF!=10,Audit!#REF!,"")</f>
        <v>#REF!</v>
      </c>
      <c r="AN779" s="47" t="e">
        <f t="shared" si="380"/>
        <v>#REF!</v>
      </c>
      <c r="AO779" s="50" t="e">
        <f>VLOOKUP(Audit!#REF!,$V$3:$AE$12,4,FALSE) &amp;  Audit!#REF! &amp; IF(Audit!#REF!=10,Audit!#REF!,"")</f>
        <v>#REF!</v>
      </c>
      <c r="AP779" s="50" t="e">
        <f>VLOOKUP(Audit!#REF!,$V$13:$AE$22,4,FALSE)&amp; IF(Audit!#REF!=10,Audit!#REF!,"")</f>
        <v>#REF!</v>
      </c>
      <c r="AQ779" s="47" t="e">
        <f t="shared" si="381"/>
        <v>#REF!</v>
      </c>
      <c r="AR779" s="50" t="e">
        <f>VLOOKUP(Audit!#REF!,$V$3:$AE$12,5,FALSE)&amp; IF(Audit!#REF!=10,Audit!#REF!,"")</f>
        <v>#REF!</v>
      </c>
      <c r="AS779" s="50" t="e">
        <f>VLOOKUP(Audit!#REF!,$V$13:$AE$22,5,FALSE)&amp; IF(Audit!#REF!=10,Audit!#REF!,"")</f>
        <v>#REF!</v>
      </c>
      <c r="AT779" s="47" t="e">
        <f t="shared" si="382"/>
        <v>#REF!</v>
      </c>
      <c r="AU779" s="50" t="e">
        <f>VLOOKUP(Audit!#REF!,$V$3:$AE$12,6,FALSE)&amp; IF(Audit!#REF!=10,Audit!#REF!,"")</f>
        <v>#REF!</v>
      </c>
      <c r="AV779" s="50" t="e">
        <f>VLOOKUP(Audit!#REF!,$V$13:$AE$22,6,FALSE)&amp; IF(Audit!#REF!=10,Audit!#REF!,"")</f>
        <v>#REF!</v>
      </c>
      <c r="AW779" s="47" t="e">
        <f t="shared" si="383"/>
        <v>#REF!</v>
      </c>
      <c r="AX779" s="50" t="e">
        <f>VLOOKUP(Audit!#REF!,$V$3:$AE$12,7,FALSE)&amp; IF(Audit!#REF!=10,Audit!#REF!,"")</f>
        <v>#REF!</v>
      </c>
      <c r="AY779" s="50" t="e">
        <f>VLOOKUP(Audit!#REF!,$V$13:$AE$22,7,FALSE) &amp; IF(Audit!#REF!=10,Audit!#REF!,"")</f>
        <v>#REF!</v>
      </c>
      <c r="AZ779" s="47" t="e">
        <f t="shared" si="384"/>
        <v>#REF!</v>
      </c>
      <c r="BA779" s="50" t="e">
        <f>VLOOKUP(Audit!#REF!,$V$3:$AE$12,8,FALSE)&amp; Audit!#REF! &amp; IF(Audit!#REF!=10,Audit!#REF!,"")</f>
        <v>#REF!</v>
      </c>
      <c r="BB779" s="50" t="e">
        <f>VLOOKUP(Audit!#REF!,$V$13:$AE$22,8,FALSE) &amp; IF(Audit!#REF!=10,Audit!#REF!,"")</f>
        <v>#REF!</v>
      </c>
      <c r="BC779" s="47" t="e">
        <f t="shared" si="385"/>
        <v>#REF!</v>
      </c>
      <c r="BD779" s="50" t="e">
        <f>VLOOKUP(Audit!#REF!,$V$3:$AE$12,9,FALSE)&amp; IF(Audit!#REF!=10,Audit!#REF!,"")</f>
        <v>#REF!</v>
      </c>
      <c r="BE779" s="50" t="e">
        <f>VLOOKUP(Audit!#REF!,$V$13:$AE$22,9,FALSE) &amp; IF(Audit!#REF!=10,Audit!#REF!,"") &amp; IF(Audit!#REF!&lt;&gt;1,U779,"")</f>
        <v>#REF!</v>
      </c>
      <c r="BF779" s="47" t="e">
        <f t="shared" si="386"/>
        <v>#REF!</v>
      </c>
      <c r="BG779" s="50" t="e">
        <f>VLOOKUP(Audit!#REF!,$V$3:$AE$12,10,FALSE) &amp; Audit!#REF! &amp; IF(Audit!#REF!=10,Audit!#REF!,"")</f>
        <v>#REF!</v>
      </c>
      <c r="BH779" s="50" t="e">
        <f>VLOOKUP(Audit!#REF!,$V$13:$AE$22,10,FALSE) &amp; IF(Audit!#REF!=10,Audit!#REF!,"") &amp; IF(Audit!#REF!&lt;&gt;1,U779,"")</f>
        <v>#REF!</v>
      </c>
      <c r="BI779" s="47" t="e">
        <f t="shared" si="387"/>
        <v>#REF!</v>
      </c>
      <c r="BJ779" s="48" t="str">
        <f t="shared" si="388"/>
        <v/>
      </c>
      <c r="BK779" s="48" t="str">
        <f t="shared" si="389"/>
        <v/>
      </c>
      <c r="BL779" s="48" t="str">
        <f t="shared" si="390"/>
        <v/>
      </c>
      <c r="BM779" s="48" t="str">
        <f t="shared" si="391"/>
        <v/>
      </c>
      <c r="BN779" s="48" t="str">
        <f t="shared" si="392"/>
        <v/>
      </c>
      <c r="BO779" s="48" t="str">
        <f t="shared" si="393"/>
        <v/>
      </c>
      <c r="BP779" s="48" t="str">
        <f t="shared" si="394"/>
        <v/>
      </c>
      <c r="BQ779" s="48" t="str">
        <f t="shared" si="395"/>
        <v/>
      </c>
      <c r="BR779" s="48" t="str">
        <f t="shared" si="396"/>
        <v/>
      </c>
      <c r="BS779" s="48" t="str">
        <f t="shared" si="397"/>
        <v/>
      </c>
      <c r="BT779" s="48" t="str">
        <f t="shared" si="398"/>
        <v/>
      </c>
      <c r="BU779" s="48" t="str">
        <f t="shared" si="399"/>
        <v/>
      </c>
    </row>
    <row r="780" spans="1:73">
      <c r="A780" s="10" t="e">
        <f>Audit!#REF!</f>
        <v>#REF!</v>
      </c>
      <c r="B780" s="10" t="e">
        <f t="shared" si="370"/>
        <v>#REF!</v>
      </c>
      <c r="C780" s="17" t="e">
        <f>VLOOKUP(Audit!#REF!,$V$3:$AE$12,2,FALSE) &amp; VLOOKUP(Audit!#REF!,$V$13:$AE$22,2,FALSE)&amp; IF(Audit!#REF!=10,Audit!#REF!&amp;Audit!#REF!,"")</f>
        <v>#REF!</v>
      </c>
      <c r="D780" s="17" t="e">
        <f>VLOOKUP(Audit!#REF!,$V$3:$AE$12,3,FALSE) &amp; VLOOKUP(Audit!#REF!,$V$13:$AE$22,3,FALSE) &amp;IF(Audit!#REF!=10,Audit!#REF!&amp;Audit!#REF!,"")</f>
        <v>#REF!</v>
      </c>
      <c r="E780" s="17" t="e">
        <f>VLOOKUP(Audit!#REF!,$V$3:$AE$12,4,FALSE)&amp; Audit!#REF! &amp; VLOOKUP(Audit!#REF!,$V$13:$AE$22,4,FALSE)&amp; IF(Audit!#REF!=10,Audit!#REF!&amp;Audit!#REF!,"")</f>
        <v>#REF!</v>
      </c>
      <c r="F780" s="17" t="e">
        <f>VLOOKUP(Audit!#REF!,$V$3:$AE$12,5,FALSE) &amp; VLOOKUP(Audit!#REF!,$V$13:$AE$22,5,FALSE)&amp; IF(Audit!#REF!=10,Audit!#REF!&amp;Audit!#REF!,"")</f>
        <v>#REF!</v>
      </c>
      <c r="G780" s="17" t="e">
        <f>VLOOKUP(Audit!#REF!,$V$3:$AE$12,6,FALSE) &amp; VLOOKUP(Audit!#REF!,$V$13:$AE$22,6,FALSE)&amp; IF(Audit!#REF!=10,Audit!#REF!&amp;Audit!#REF!,"")</f>
        <v>#REF!</v>
      </c>
      <c r="H780" s="17" t="e">
        <f>VLOOKUP(Audit!#REF!,$V$3:$AE$12,7,FALSE) &amp; VLOOKUP(Audit!#REF!,$V$13:$AE$22,7,FALSE)&amp;IF(Audit!#REF!=10,Audit!#REF!&amp;Audit!#REF!,"")</f>
        <v>#REF!</v>
      </c>
      <c r="I780" s="17" t="e">
        <f>VLOOKUP(Audit!#REF!,$V$3:$AE$12,8,FALSE) &amp; Audit!#REF! &amp; VLOOKUP(Audit!#REF!,$V$13:$AE$22,8,FALSE)&amp;IF(Audit!#REF!=10,Audit!#REF!&amp;Audit!#REF!,"")</f>
        <v>#REF!</v>
      </c>
      <c r="J780" s="17" t="e">
        <f>VLOOKUP(Audit!#REF!,$V$3:$AE$12,9,FALSE) &amp; VLOOKUP(Audit!#REF!,$V$13:$AE$22,9,FALSE) &amp; IF(Audit!#REF!=10,Audit!#REF!&amp;Audit!#REF!,"") &amp; IF(Audit!#REF!&lt;&gt;1,U780,"")</f>
        <v>#REF!</v>
      </c>
      <c r="K780" s="17" t="e">
        <f>VLOOKUP(Audit!#REF!,$V$3:$AE$12,10,FALSE) &amp; Audit!#REF! &amp; VLOOKUP(Audit!#REF!,$V$13:$AE$22,10,FALSE) &amp; IF(Audit!#REF!=10,Audit!#REF!&amp;Audit!#REF!,"") &amp; IF(Audit!#REF!&lt;&gt;1,U780,"")</f>
        <v>#REF!</v>
      </c>
      <c r="L780" s="10" t="e">
        <f>Audit!#REF!</f>
        <v>#REF!</v>
      </c>
      <c r="M780" s="10" t="e">
        <f t="shared" si="371"/>
        <v>#REF!</v>
      </c>
      <c r="N780" s="10" t="e">
        <f t="shared" si="372"/>
        <v>#REF!</v>
      </c>
      <c r="O780" s="10" t="e">
        <f t="shared" si="373"/>
        <v>#REF!</v>
      </c>
      <c r="P780" s="10" t="e">
        <f t="shared" si="374"/>
        <v>#REF!</v>
      </c>
      <c r="Q780" s="10" t="e">
        <f t="shared" si="375"/>
        <v>#REF!</v>
      </c>
      <c r="R780" s="10" t="e">
        <f t="shared" si="376"/>
        <v>#REF!</v>
      </c>
      <c r="S780" s="10" t="e">
        <f t="shared" si="377"/>
        <v>#REF!</v>
      </c>
      <c r="T780" s="10" t="e">
        <f t="shared" si="378"/>
        <v>#REF!</v>
      </c>
      <c r="U780" s="17" t="e">
        <f>IF(Audit!#REF!="","",VLOOKUP(Audit!#REF!,$W$26:$X$35,2,FALSE)) &amp; Audit!#REF! &amp; IF(Audit!#REF!="","",IF(Audit!#REF!&lt;=1.4,VLOOKUP(Audit!#REF!,$W$38:X825,2,FALSE),VLOOKUP(Audit!#REF!,$W$51:$X$61,2,FALSE))) &amp; IF(Audit!#REF!="","",VLOOKUP(Audit!#REF!,$Y$26:$Z$35,2,FALSE) &amp; Audit!#REF! &amp; IF(Audit!#REF!="","",IF(Audit!#REF!&lt;=1.4,VLOOKUP(Audit!#REF!,$Y$38:$Z$48,2,FALSE),VLOOKUP(Audit!#REF!,$Y$51:$Z$61,2,FALSE))))</f>
        <v>#REF!</v>
      </c>
      <c r="V780" s="21"/>
      <c r="AH780" s="49" t="e">
        <f>Audit!#REF!</f>
        <v>#REF!</v>
      </c>
      <c r="AI780" s="50" t="e">
        <f>VLOOKUP(Audit!#REF!,$V$3:$AE$12,2,FALSE)&amp; IF(Audit!#REF!=10,Audit!#REF!,"")</f>
        <v>#REF!</v>
      </c>
      <c r="AJ780" s="50" t="e">
        <f>VLOOKUP(Audit!#REF!,$V$13:$AE$22,2,FALSE)&amp; IF(Audit!#REF!=10,Audit!#REF!,"")</f>
        <v>#REF!</v>
      </c>
      <c r="AK780" s="47" t="e">
        <f t="shared" si="379"/>
        <v>#REF!</v>
      </c>
      <c r="AL780" s="50" t="e">
        <f>VLOOKUP(Audit!#REF!,$V$3:$AE$12,3,FALSE)&amp; IF(Audit!#REF!=10,Audit!#REF!,"")</f>
        <v>#REF!</v>
      </c>
      <c r="AM780" s="50" t="e">
        <f>VLOOKUP(Audit!#REF!,$V$13:$AE$22,3,FALSE)&amp; IF(Audit!#REF!=10,Audit!#REF!,"")</f>
        <v>#REF!</v>
      </c>
      <c r="AN780" s="47" t="e">
        <f t="shared" si="380"/>
        <v>#REF!</v>
      </c>
      <c r="AO780" s="50" t="e">
        <f>VLOOKUP(Audit!#REF!,$V$3:$AE$12,4,FALSE) &amp;  Audit!#REF! &amp; IF(Audit!#REF!=10,Audit!#REF!,"")</f>
        <v>#REF!</v>
      </c>
      <c r="AP780" s="50" t="e">
        <f>VLOOKUP(Audit!#REF!,$V$13:$AE$22,4,FALSE)&amp; IF(Audit!#REF!=10,Audit!#REF!,"")</f>
        <v>#REF!</v>
      </c>
      <c r="AQ780" s="47" t="e">
        <f t="shared" si="381"/>
        <v>#REF!</v>
      </c>
      <c r="AR780" s="50" t="e">
        <f>VLOOKUP(Audit!#REF!,$V$3:$AE$12,5,FALSE)&amp; IF(Audit!#REF!=10,Audit!#REF!,"")</f>
        <v>#REF!</v>
      </c>
      <c r="AS780" s="50" t="e">
        <f>VLOOKUP(Audit!#REF!,$V$13:$AE$22,5,FALSE)&amp; IF(Audit!#REF!=10,Audit!#REF!,"")</f>
        <v>#REF!</v>
      </c>
      <c r="AT780" s="47" t="e">
        <f t="shared" si="382"/>
        <v>#REF!</v>
      </c>
      <c r="AU780" s="50" t="e">
        <f>VLOOKUP(Audit!#REF!,$V$3:$AE$12,6,FALSE)&amp; IF(Audit!#REF!=10,Audit!#REF!,"")</f>
        <v>#REF!</v>
      </c>
      <c r="AV780" s="50" t="e">
        <f>VLOOKUP(Audit!#REF!,$V$13:$AE$22,6,FALSE)&amp; IF(Audit!#REF!=10,Audit!#REF!,"")</f>
        <v>#REF!</v>
      </c>
      <c r="AW780" s="47" t="e">
        <f t="shared" si="383"/>
        <v>#REF!</v>
      </c>
      <c r="AX780" s="50" t="e">
        <f>VLOOKUP(Audit!#REF!,$V$3:$AE$12,7,FALSE)&amp; IF(Audit!#REF!=10,Audit!#REF!,"")</f>
        <v>#REF!</v>
      </c>
      <c r="AY780" s="50" t="e">
        <f>VLOOKUP(Audit!#REF!,$V$13:$AE$22,7,FALSE) &amp; IF(Audit!#REF!=10,Audit!#REF!,"")</f>
        <v>#REF!</v>
      </c>
      <c r="AZ780" s="47" t="e">
        <f t="shared" si="384"/>
        <v>#REF!</v>
      </c>
      <c r="BA780" s="50" t="e">
        <f>VLOOKUP(Audit!#REF!,$V$3:$AE$12,8,FALSE)&amp; Audit!#REF! &amp; IF(Audit!#REF!=10,Audit!#REF!,"")</f>
        <v>#REF!</v>
      </c>
      <c r="BB780" s="50" t="e">
        <f>VLOOKUP(Audit!#REF!,$V$13:$AE$22,8,FALSE) &amp; IF(Audit!#REF!=10,Audit!#REF!,"")</f>
        <v>#REF!</v>
      </c>
      <c r="BC780" s="47" t="e">
        <f t="shared" si="385"/>
        <v>#REF!</v>
      </c>
      <c r="BD780" s="50" t="e">
        <f>VLOOKUP(Audit!#REF!,$V$3:$AE$12,9,FALSE)&amp; IF(Audit!#REF!=10,Audit!#REF!,"")</f>
        <v>#REF!</v>
      </c>
      <c r="BE780" s="50" t="e">
        <f>VLOOKUP(Audit!#REF!,$V$13:$AE$22,9,FALSE) &amp; IF(Audit!#REF!=10,Audit!#REF!,"") &amp; IF(Audit!#REF!&lt;&gt;1,U780,"")</f>
        <v>#REF!</v>
      </c>
      <c r="BF780" s="47" t="e">
        <f t="shared" si="386"/>
        <v>#REF!</v>
      </c>
      <c r="BG780" s="50" t="e">
        <f>VLOOKUP(Audit!#REF!,$V$3:$AE$12,10,FALSE) &amp; Audit!#REF! &amp; IF(Audit!#REF!=10,Audit!#REF!,"")</f>
        <v>#REF!</v>
      </c>
      <c r="BH780" s="50" t="e">
        <f>VLOOKUP(Audit!#REF!,$V$13:$AE$22,10,FALSE) &amp; IF(Audit!#REF!=10,Audit!#REF!,"") &amp; IF(Audit!#REF!&lt;&gt;1,U780,"")</f>
        <v>#REF!</v>
      </c>
      <c r="BI780" s="47" t="e">
        <f t="shared" si="387"/>
        <v>#REF!</v>
      </c>
      <c r="BJ780" s="48" t="str">
        <f t="shared" si="388"/>
        <v/>
      </c>
      <c r="BK780" s="48" t="str">
        <f t="shared" si="389"/>
        <v/>
      </c>
      <c r="BL780" s="48" t="str">
        <f t="shared" si="390"/>
        <v/>
      </c>
      <c r="BM780" s="48" t="str">
        <f t="shared" si="391"/>
        <v/>
      </c>
      <c r="BN780" s="48" t="str">
        <f t="shared" si="392"/>
        <v/>
      </c>
      <c r="BO780" s="48" t="str">
        <f t="shared" si="393"/>
        <v/>
      </c>
      <c r="BP780" s="48" t="str">
        <f t="shared" si="394"/>
        <v/>
      </c>
      <c r="BQ780" s="48" t="str">
        <f t="shared" si="395"/>
        <v/>
      </c>
      <c r="BR780" s="48" t="str">
        <f t="shared" si="396"/>
        <v/>
      </c>
      <c r="BS780" s="48" t="str">
        <f t="shared" si="397"/>
        <v/>
      </c>
      <c r="BT780" s="48" t="str">
        <f t="shared" si="398"/>
        <v/>
      </c>
      <c r="BU780" s="48" t="str">
        <f t="shared" si="399"/>
        <v/>
      </c>
    </row>
    <row r="781" spans="1:73">
      <c r="A781" s="10" t="e">
        <f>Audit!#REF!</f>
        <v>#REF!</v>
      </c>
      <c r="B781" s="10" t="e">
        <f t="shared" si="370"/>
        <v>#REF!</v>
      </c>
      <c r="C781" s="17" t="e">
        <f>VLOOKUP(Audit!#REF!,$V$3:$AE$12,2,FALSE) &amp; VLOOKUP(Audit!#REF!,$V$13:$AE$22,2,FALSE)&amp; IF(Audit!#REF!=10,Audit!#REF!&amp;Audit!#REF!,"")</f>
        <v>#REF!</v>
      </c>
      <c r="D781" s="17" t="e">
        <f>VLOOKUP(Audit!#REF!,$V$3:$AE$12,3,FALSE) &amp; VLOOKUP(Audit!#REF!,$V$13:$AE$22,3,FALSE) &amp;IF(Audit!#REF!=10,Audit!#REF!&amp;Audit!#REF!,"")</f>
        <v>#REF!</v>
      </c>
      <c r="E781" s="17" t="e">
        <f>VLOOKUP(Audit!#REF!,$V$3:$AE$12,4,FALSE)&amp; Audit!#REF! &amp; VLOOKUP(Audit!#REF!,$V$13:$AE$22,4,FALSE)&amp; IF(Audit!#REF!=10,Audit!#REF!&amp;Audit!#REF!,"")</f>
        <v>#REF!</v>
      </c>
      <c r="F781" s="17" t="e">
        <f>VLOOKUP(Audit!#REF!,$V$3:$AE$12,5,FALSE) &amp; VLOOKUP(Audit!#REF!,$V$13:$AE$22,5,FALSE)&amp; IF(Audit!#REF!=10,Audit!#REF!&amp;Audit!#REF!,"")</f>
        <v>#REF!</v>
      </c>
      <c r="G781" s="17" t="e">
        <f>VLOOKUP(Audit!#REF!,$V$3:$AE$12,6,FALSE) &amp; VLOOKUP(Audit!#REF!,$V$13:$AE$22,6,FALSE)&amp; IF(Audit!#REF!=10,Audit!#REF!&amp;Audit!#REF!,"")</f>
        <v>#REF!</v>
      </c>
      <c r="H781" s="17" t="e">
        <f>VLOOKUP(Audit!#REF!,$V$3:$AE$12,7,FALSE) &amp; VLOOKUP(Audit!#REF!,$V$13:$AE$22,7,FALSE)&amp;IF(Audit!#REF!=10,Audit!#REF!&amp;Audit!#REF!,"")</f>
        <v>#REF!</v>
      </c>
      <c r="I781" s="17" t="e">
        <f>VLOOKUP(Audit!#REF!,$V$3:$AE$12,8,FALSE) &amp; Audit!#REF! &amp; VLOOKUP(Audit!#REF!,$V$13:$AE$22,8,FALSE)&amp;IF(Audit!#REF!=10,Audit!#REF!&amp;Audit!#REF!,"")</f>
        <v>#REF!</v>
      </c>
      <c r="J781" s="17" t="e">
        <f>VLOOKUP(Audit!#REF!,$V$3:$AE$12,9,FALSE) &amp; VLOOKUP(Audit!#REF!,$V$13:$AE$22,9,FALSE) &amp; IF(Audit!#REF!=10,Audit!#REF!&amp;Audit!#REF!,"") &amp; IF(Audit!#REF!&lt;&gt;1,U781,"")</f>
        <v>#REF!</v>
      </c>
      <c r="K781" s="17" t="e">
        <f>VLOOKUP(Audit!#REF!,$V$3:$AE$12,10,FALSE) &amp; Audit!#REF! &amp; VLOOKUP(Audit!#REF!,$V$13:$AE$22,10,FALSE) &amp; IF(Audit!#REF!=10,Audit!#REF!&amp;Audit!#REF!,"") &amp; IF(Audit!#REF!&lt;&gt;1,U781,"")</f>
        <v>#REF!</v>
      </c>
      <c r="L781" s="10" t="e">
        <f>Audit!#REF!</f>
        <v>#REF!</v>
      </c>
      <c r="M781" s="10" t="e">
        <f t="shared" si="371"/>
        <v>#REF!</v>
      </c>
      <c r="N781" s="10" t="e">
        <f t="shared" si="372"/>
        <v>#REF!</v>
      </c>
      <c r="O781" s="10" t="e">
        <f t="shared" si="373"/>
        <v>#REF!</v>
      </c>
      <c r="P781" s="10" t="e">
        <f t="shared" si="374"/>
        <v>#REF!</v>
      </c>
      <c r="Q781" s="10" t="e">
        <f t="shared" si="375"/>
        <v>#REF!</v>
      </c>
      <c r="R781" s="10" t="e">
        <f t="shared" si="376"/>
        <v>#REF!</v>
      </c>
      <c r="S781" s="10" t="e">
        <f t="shared" si="377"/>
        <v>#REF!</v>
      </c>
      <c r="T781" s="10" t="e">
        <f t="shared" si="378"/>
        <v>#REF!</v>
      </c>
      <c r="U781" s="17" t="e">
        <f>IF(Audit!#REF!="","",VLOOKUP(Audit!#REF!,$W$26:$X$35,2,FALSE)) &amp; Audit!#REF! &amp; IF(Audit!#REF!="","",IF(Audit!#REF!&lt;=1.4,VLOOKUP(Audit!#REF!,$W$38:X826,2,FALSE),VLOOKUP(Audit!#REF!,$W$51:$X$61,2,FALSE))) &amp; IF(Audit!#REF!="","",VLOOKUP(Audit!#REF!,$Y$26:$Z$35,2,FALSE) &amp; Audit!#REF! &amp; IF(Audit!#REF!="","",IF(Audit!#REF!&lt;=1.4,VLOOKUP(Audit!#REF!,$Y$38:$Z$48,2,FALSE),VLOOKUP(Audit!#REF!,$Y$51:$Z$61,2,FALSE))))</f>
        <v>#REF!</v>
      </c>
      <c r="V781" s="21"/>
      <c r="AH781" s="49" t="e">
        <f>Audit!#REF!</f>
        <v>#REF!</v>
      </c>
      <c r="AI781" s="50" t="e">
        <f>VLOOKUP(Audit!#REF!,$V$3:$AE$12,2,FALSE)&amp; IF(Audit!#REF!=10,Audit!#REF!,"")</f>
        <v>#REF!</v>
      </c>
      <c r="AJ781" s="50" t="e">
        <f>VLOOKUP(Audit!#REF!,$V$13:$AE$22,2,FALSE)&amp; IF(Audit!#REF!=10,Audit!#REF!,"")</f>
        <v>#REF!</v>
      </c>
      <c r="AK781" s="47" t="e">
        <f t="shared" si="379"/>
        <v>#REF!</v>
      </c>
      <c r="AL781" s="50" t="e">
        <f>VLOOKUP(Audit!#REF!,$V$3:$AE$12,3,FALSE)&amp; IF(Audit!#REF!=10,Audit!#REF!,"")</f>
        <v>#REF!</v>
      </c>
      <c r="AM781" s="50" t="e">
        <f>VLOOKUP(Audit!#REF!,$V$13:$AE$22,3,FALSE)&amp; IF(Audit!#REF!=10,Audit!#REF!,"")</f>
        <v>#REF!</v>
      </c>
      <c r="AN781" s="47" t="e">
        <f t="shared" si="380"/>
        <v>#REF!</v>
      </c>
      <c r="AO781" s="50" t="e">
        <f>VLOOKUP(Audit!#REF!,$V$3:$AE$12,4,FALSE) &amp;  Audit!#REF! &amp; IF(Audit!#REF!=10,Audit!#REF!,"")</f>
        <v>#REF!</v>
      </c>
      <c r="AP781" s="50" t="e">
        <f>VLOOKUP(Audit!#REF!,$V$13:$AE$22,4,FALSE)&amp; IF(Audit!#REF!=10,Audit!#REF!,"")</f>
        <v>#REF!</v>
      </c>
      <c r="AQ781" s="47" t="e">
        <f t="shared" si="381"/>
        <v>#REF!</v>
      </c>
      <c r="AR781" s="50" t="e">
        <f>VLOOKUP(Audit!#REF!,$V$3:$AE$12,5,FALSE)&amp; IF(Audit!#REF!=10,Audit!#REF!,"")</f>
        <v>#REF!</v>
      </c>
      <c r="AS781" s="50" t="e">
        <f>VLOOKUP(Audit!#REF!,$V$13:$AE$22,5,FALSE)&amp; IF(Audit!#REF!=10,Audit!#REF!,"")</f>
        <v>#REF!</v>
      </c>
      <c r="AT781" s="47" t="e">
        <f t="shared" si="382"/>
        <v>#REF!</v>
      </c>
      <c r="AU781" s="50" t="e">
        <f>VLOOKUP(Audit!#REF!,$V$3:$AE$12,6,FALSE)&amp; IF(Audit!#REF!=10,Audit!#REF!,"")</f>
        <v>#REF!</v>
      </c>
      <c r="AV781" s="50" t="e">
        <f>VLOOKUP(Audit!#REF!,$V$13:$AE$22,6,FALSE)&amp; IF(Audit!#REF!=10,Audit!#REF!,"")</f>
        <v>#REF!</v>
      </c>
      <c r="AW781" s="47" t="e">
        <f t="shared" si="383"/>
        <v>#REF!</v>
      </c>
      <c r="AX781" s="50" t="e">
        <f>VLOOKUP(Audit!#REF!,$V$3:$AE$12,7,FALSE)&amp; IF(Audit!#REF!=10,Audit!#REF!,"")</f>
        <v>#REF!</v>
      </c>
      <c r="AY781" s="50" t="e">
        <f>VLOOKUP(Audit!#REF!,$V$13:$AE$22,7,FALSE) &amp; IF(Audit!#REF!=10,Audit!#REF!,"")</f>
        <v>#REF!</v>
      </c>
      <c r="AZ781" s="47" t="e">
        <f t="shared" si="384"/>
        <v>#REF!</v>
      </c>
      <c r="BA781" s="50" t="e">
        <f>VLOOKUP(Audit!#REF!,$V$3:$AE$12,8,FALSE)&amp; Audit!#REF! &amp; IF(Audit!#REF!=10,Audit!#REF!,"")</f>
        <v>#REF!</v>
      </c>
      <c r="BB781" s="50" t="e">
        <f>VLOOKUP(Audit!#REF!,$V$13:$AE$22,8,FALSE) &amp; IF(Audit!#REF!=10,Audit!#REF!,"")</f>
        <v>#REF!</v>
      </c>
      <c r="BC781" s="47" t="e">
        <f t="shared" si="385"/>
        <v>#REF!</v>
      </c>
      <c r="BD781" s="50" t="e">
        <f>VLOOKUP(Audit!#REF!,$V$3:$AE$12,9,FALSE)&amp; IF(Audit!#REF!=10,Audit!#REF!,"")</f>
        <v>#REF!</v>
      </c>
      <c r="BE781" s="50" t="e">
        <f>VLOOKUP(Audit!#REF!,$V$13:$AE$22,9,FALSE) &amp; IF(Audit!#REF!=10,Audit!#REF!,"") &amp; IF(Audit!#REF!&lt;&gt;1,U781,"")</f>
        <v>#REF!</v>
      </c>
      <c r="BF781" s="47" t="e">
        <f t="shared" si="386"/>
        <v>#REF!</v>
      </c>
      <c r="BG781" s="50" t="e">
        <f>VLOOKUP(Audit!#REF!,$V$3:$AE$12,10,FALSE) &amp; Audit!#REF! &amp; IF(Audit!#REF!=10,Audit!#REF!,"")</f>
        <v>#REF!</v>
      </c>
      <c r="BH781" s="50" t="e">
        <f>VLOOKUP(Audit!#REF!,$V$13:$AE$22,10,FALSE) &amp; IF(Audit!#REF!=10,Audit!#REF!,"") &amp; IF(Audit!#REF!&lt;&gt;1,U781,"")</f>
        <v>#REF!</v>
      </c>
      <c r="BI781" s="47" t="e">
        <f t="shared" si="387"/>
        <v>#REF!</v>
      </c>
      <c r="BJ781" s="48" t="str">
        <f t="shared" si="388"/>
        <v/>
      </c>
      <c r="BK781" s="48" t="str">
        <f t="shared" si="389"/>
        <v/>
      </c>
      <c r="BL781" s="48" t="str">
        <f t="shared" si="390"/>
        <v/>
      </c>
      <c r="BM781" s="48" t="str">
        <f t="shared" si="391"/>
        <v/>
      </c>
      <c r="BN781" s="48" t="str">
        <f t="shared" si="392"/>
        <v/>
      </c>
      <c r="BO781" s="48" t="str">
        <f t="shared" si="393"/>
        <v/>
      </c>
      <c r="BP781" s="48" t="str">
        <f t="shared" si="394"/>
        <v/>
      </c>
      <c r="BQ781" s="48" t="str">
        <f t="shared" si="395"/>
        <v/>
      </c>
      <c r="BR781" s="48" t="str">
        <f t="shared" si="396"/>
        <v/>
      </c>
      <c r="BS781" s="48" t="str">
        <f t="shared" si="397"/>
        <v/>
      </c>
      <c r="BT781" s="48" t="str">
        <f t="shared" si="398"/>
        <v/>
      </c>
      <c r="BU781" s="48" t="str">
        <f t="shared" si="399"/>
        <v/>
      </c>
    </row>
    <row r="782" spans="1:73">
      <c r="A782" s="10" t="e">
        <f>Audit!#REF!</f>
        <v>#REF!</v>
      </c>
      <c r="B782" s="10" t="e">
        <f t="shared" si="370"/>
        <v>#REF!</v>
      </c>
      <c r="C782" s="17" t="e">
        <f>VLOOKUP(Audit!#REF!,$V$3:$AE$12,2,FALSE) &amp; VLOOKUP(Audit!#REF!,$V$13:$AE$22,2,FALSE)&amp; IF(Audit!#REF!=10,Audit!#REF!&amp;Audit!#REF!,"")</f>
        <v>#REF!</v>
      </c>
      <c r="D782" s="17" t="e">
        <f>VLOOKUP(Audit!#REF!,$V$3:$AE$12,3,FALSE) &amp; VLOOKUP(Audit!#REF!,$V$13:$AE$22,3,FALSE) &amp;IF(Audit!#REF!=10,Audit!#REF!&amp;Audit!#REF!,"")</f>
        <v>#REF!</v>
      </c>
      <c r="E782" s="17" t="e">
        <f>VLOOKUP(Audit!#REF!,$V$3:$AE$12,4,FALSE)&amp; Audit!#REF! &amp; VLOOKUP(Audit!#REF!,$V$13:$AE$22,4,FALSE)&amp; IF(Audit!#REF!=10,Audit!#REF!&amp;Audit!#REF!,"")</f>
        <v>#REF!</v>
      </c>
      <c r="F782" s="17" t="e">
        <f>VLOOKUP(Audit!#REF!,$V$3:$AE$12,5,FALSE) &amp; VLOOKUP(Audit!#REF!,$V$13:$AE$22,5,FALSE)&amp; IF(Audit!#REF!=10,Audit!#REF!&amp;Audit!#REF!,"")</f>
        <v>#REF!</v>
      </c>
      <c r="G782" s="17" t="e">
        <f>VLOOKUP(Audit!#REF!,$V$3:$AE$12,6,FALSE) &amp; VLOOKUP(Audit!#REF!,$V$13:$AE$22,6,FALSE)&amp; IF(Audit!#REF!=10,Audit!#REF!&amp;Audit!#REF!,"")</f>
        <v>#REF!</v>
      </c>
      <c r="H782" s="17" t="e">
        <f>VLOOKUP(Audit!#REF!,$V$3:$AE$12,7,FALSE) &amp; VLOOKUP(Audit!#REF!,$V$13:$AE$22,7,FALSE)&amp;IF(Audit!#REF!=10,Audit!#REF!&amp;Audit!#REF!,"")</f>
        <v>#REF!</v>
      </c>
      <c r="I782" s="17" t="e">
        <f>VLOOKUP(Audit!#REF!,$V$3:$AE$12,8,FALSE) &amp; Audit!#REF! &amp; VLOOKUP(Audit!#REF!,$V$13:$AE$22,8,FALSE)&amp;IF(Audit!#REF!=10,Audit!#REF!&amp;Audit!#REF!,"")</f>
        <v>#REF!</v>
      </c>
      <c r="J782" s="17" t="e">
        <f>VLOOKUP(Audit!#REF!,$V$3:$AE$12,9,FALSE) &amp; VLOOKUP(Audit!#REF!,$V$13:$AE$22,9,FALSE) &amp; IF(Audit!#REF!=10,Audit!#REF!&amp;Audit!#REF!,"") &amp; IF(Audit!#REF!&lt;&gt;1,U782,"")</f>
        <v>#REF!</v>
      </c>
      <c r="K782" s="17" t="e">
        <f>VLOOKUP(Audit!#REF!,$V$3:$AE$12,10,FALSE) &amp; Audit!#REF! &amp; VLOOKUP(Audit!#REF!,$V$13:$AE$22,10,FALSE) &amp; IF(Audit!#REF!=10,Audit!#REF!&amp;Audit!#REF!,"") &amp; IF(Audit!#REF!&lt;&gt;1,U782,"")</f>
        <v>#REF!</v>
      </c>
      <c r="L782" s="10" t="e">
        <f>Audit!#REF!</f>
        <v>#REF!</v>
      </c>
      <c r="M782" s="10" t="e">
        <f t="shared" si="371"/>
        <v>#REF!</v>
      </c>
      <c r="N782" s="10" t="e">
        <f t="shared" si="372"/>
        <v>#REF!</v>
      </c>
      <c r="O782" s="10" t="e">
        <f t="shared" si="373"/>
        <v>#REF!</v>
      </c>
      <c r="P782" s="10" t="e">
        <f t="shared" si="374"/>
        <v>#REF!</v>
      </c>
      <c r="Q782" s="10" t="e">
        <f t="shared" si="375"/>
        <v>#REF!</v>
      </c>
      <c r="R782" s="10" t="e">
        <f t="shared" si="376"/>
        <v>#REF!</v>
      </c>
      <c r="S782" s="10" t="e">
        <f t="shared" si="377"/>
        <v>#REF!</v>
      </c>
      <c r="T782" s="10" t="e">
        <f t="shared" si="378"/>
        <v>#REF!</v>
      </c>
      <c r="U782" s="17" t="e">
        <f>IF(Audit!#REF!="","",VLOOKUP(Audit!#REF!,$W$26:$X$35,2,FALSE)) &amp; Audit!#REF! &amp; IF(Audit!#REF!="","",IF(Audit!#REF!&lt;=1.4,VLOOKUP(Audit!#REF!,$W$38:X827,2,FALSE),VLOOKUP(Audit!#REF!,$W$51:$X$61,2,FALSE))) &amp; IF(Audit!#REF!="","",VLOOKUP(Audit!#REF!,$Y$26:$Z$35,2,FALSE) &amp; Audit!#REF! &amp; IF(Audit!#REF!="","",IF(Audit!#REF!&lt;=1.4,VLOOKUP(Audit!#REF!,$Y$38:$Z$48,2,FALSE),VLOOKUP(Audit!#REF!,$Y$51:$Z$61,2,FALSE))))</f>
        <v>#REF!</v>
      </c>
      <c r="V782" s="21"/>
      <c r="AH782" s="49" t="e">
        <f>Audit!#REF!</f>
        <v>#REF!</v>
      </c>
      <c r="AI782" s="50" t="e">
        <f>VLOOKUP(Audit!#REF!,$V$3:$AE$12,2,FALSE)&amp; IF(Audit!#REF!=10,Audit!#REF!,"")</f>
        <v>#REF!</v>
      </c>
      <c r="AJ782" s="50" t="e">
        <f>VLOOKUP(Audit!#REF!,$V$13:$AE$22,2,FALSE)&amp; IF(Audit!#REF!=10,Audit!#REF!,"")</f>
        <v>#REF!</v>
      </c>
      <c r="AK782" s="47" t="e">
        <f t="shared" si="379"/>
        <v>#REF!</v>
      </c>
      <c r="AL782" s="50" t="e">
        <f>VLOOKUP(Audit!#REF!,$V$3:$AE$12,3,FALSE)&amp; IF(Audit!#REF!=10,Audit!#REF!,"")</f>
        <v>#REF!</v>
      </c>
      <c r="AM782" s="50" t="e">
        <f>VLOOKUP(Audit!#REF!,$V$13:$AE$22,3,FALSE)&amp; IF(Audit!#REF!=10,Audit!#REF!,"")</f>
        <v>#REF!</v>
      </c>
      <c r="AN782" s="47" t="e">
        <f t="shared" si="380"/>
        <v>#REF!</v>
      </c>
      <c r="AO782" s="50" t="e">
        <f>VLOOKUP(Audit!#REF!,$V$3:$AE$12,4,FALSE) &amp;  Audit!#REF! &amp; IF(Audit!#REF!=10,Audit!#REF!,"")</f>
        <v>#REF!</v>
      </c>
      <c r="AP782" s="50" t="e">
        <f>VLOOKUP(Audit!#REF!,$V$13:$AE$22,4,FALSE)&amp; IF(Audit!#REF!=10,Audit!#REF!,"")</f>
        <v>#REF!</v>
      </c>
      <c r="AQ782" s="47" t="e">
        <f t="shared" si="381"/>
        <v>#REF!</v>
      </c>
      <c r="AR782" s="50" t="e">
        <f>VLOOKUP(Audit!#REF!,$V$3:$AE$12,5,FALSE)&amp; IF(Audit!#REF!=10,Audit!#REF!,"")</f>
        <v>#REF!</v>
      </c>
      <c r="AS782" s="50" t="e">
        <f>VLOOKUP(Audit!#REF!,$V$13:$AE$22,5,FALSE)&amp; IF(Audit!#REF!=10,Audit!#REF!,"")</f>
        <v>#REF!</v>
      </c>
      <c r="AT782" s="47" t="e">
        <f t="shared" si="382"/>
        <v>#REF!</v>
      </c>
      <c r="AU782" s="50" t="e">
        <f>VLOOKUP(Audit!#REF!,$V$3:$AE$12,6,FALSE)&amp; IF(Audit!#REF!=10,Audit!#REF!,"")</f>
        <v>#REF!</v>
      </c>
      <c r="AV782" s="50" t="e">
        <f>VLOOKUP(Audit!#REF!,$V$13:$AE$22,6,FALSE)&amp; IF(Audit!#REF!=10,Audit!#REF!,"")</f>
        <v>#REF!</v>
      </c>
      <c r="AW782" s="47" t="e">
        <f t="shared" si="383"/>
        <v>#REF!</v>
      </c>
      <c r="AX782" s="50" t="e">
        <f>VLOOKUP(Audit!#REF!,$V$3:$AE$12,7,FALSE)&amp; IF(Audit!#REF!=10,Audit!#REF!,"")</f>
        <v>#REF!</v>
      </c>
      <c r="AY782" s="50" t="e">
        <f>VLOOKUP(Audit!#REF!,$V$13:$AE$22,7,FALSE) &amp; IF(Audit!#REF!=10,Audit!#REF!,"")</f>
        <v>#REF!</v>
      </c>
      <c r="AZ782" s="47" t="e">
        <f t="shared" si="384"/>
        <v>#REF!</v>
      </c>
      <c r="BA782" s="50" t="e">
        <f>VLOOKUP(Audit!#REF!,$V$3:$AE$12,8,FALSE)&amp; Audit!#REF! &amp; IF(Audit!#REF!=10,Audit!#REF!,"")</f>
        <v>#REF!</v>
      </c>
      <c r="BB782" s="50" t="e">
        <f>VLOOKUP(Audit!#REF!,$V$13:$AE$22,8,FALSE) &amp; IF(Audit!#REF!=10,Audit!#REF!,"")</f>
        <v>#REF!</v>
      </c>
      <c r="BC782" s="47" t="e">
        <f t="shared" si="385"/>
        <v>#REF!</v>
      </c>
      <c r="BD782" s="50" t="e">
        <f>VLOOKUP(Audit!#REF!,$V$3:$AE$12,9,FALSE)&amp; IF(Audit!#REF!=10,Audit!#REF!,"")</f>
        <v>#REF!</v>
      </c>
      <c r="BE782" s="50" t="e">
        <f>VLOOKUP(Audit!#REF!,$V$13:$AE$22,9,FALSE) &amp; IF(Audit!#REF!=10,Audit!#REF!,"") &amp; IF(Audit!#REF!&lt;&gt;1,U782,"")</f>
        <v>#REF!</v>
      </c>
      <c r="BF782" s="47" t="e">
        <f t="shared" si="386"/>
        <v>#REF!</v>
      </c>
      <c r="BG782" s="50" t="e">
        <f>VLOOKUP(Audit!#REF!,$V$3:$AE$12,10,FALSE) &amp; Audit!#REF! &amp; IF(Audit!#REF!=10,Audit!#REF!,"")</f>
        <v>#REF!</v>
      </c>
      <c r="BH782" s="50" t="e">
        <f>VLOOKUP(Audit!#REF!,$V$13:$AE$22,10,FALSE) &amp; IF(Audit!#REF!=10,Audit!#REF!,"") &amp; IF(Audit!#REF!&lt;&gt;1,U782,"")</f>
        <v>#REF!</v>
      </c>
      <c r="BI782" s="47" t="e">
        <f t="shared" si="387"/>
        <v>#REF!</v>
      </c>
      <c r="BJ782" s="48" t="str">
        <f t="shared" si="388"/>
        <v/>
      </c>
      <c r="BK782" s="48" t="str">
        <f t="shared" si="389"/>
        <v/>
      </c>
      <c r="BL782" s="48" t="str">
        <f t="shared" si="390"/>
        <v/>
      </c>
      <c r="BM782" s="48" t="str">
        <f t="shared" si="391"/>
        <v/>
      </c>
      <c r="BN782" s="48" t="str">
        <f t="shared" si="392"/>
        <v/>
      </c>
      <c r="BO782" s="48" t="str">
        <f t="shared" si="393"/>
        <v/>
      </c>
      <c r="BP782" s="48" t="str">
        <f t="shared" si="394"/>
        <v/>
      </c>
      <c r="BQ782" s="48" t="str">
        <f t="shared" si="395"/>
        <v/>
      </c>
      <c r="BR782" s="48" t="str">
        <f t="shared" si="396"/>
        <v/>
      </c>
      <c r="BS782" s="48" t="str">
        <f t="shared" si="397"/>
        <v/>
      </c>
      <c r="BT782" s="48" t="str">
        <f t="shared" si="398"/>
        <v/>
      </c>
      <c r="BU782" s="48" t="str">
        <f t="shared" si="399"/>
        <v/>
      </c>
    </row>
    <row r="783" spans="1:73">
      <c r="A783" s="10" t="e">
        <f>Audit!#REF!</f>
        <v>#REF!</v>
      </c>
      <c r="B783" s="10" t="e">
        <f t="shared" si="370"/>
        <v>#REF!</v>
      </c>
      <c r="C783" s="17" t="e">
        <f>VLOOKUP(Audit!#REF!,$V$3:$AE$12,2,FALSE) &amp; VLOOKUP(Audit!#REF!,$V$13:$AE$22,2,FALSE)&amp; IF(Audit!#REF!=10,Audit!#REF!&amp;Audit!#REF!,"")</f>
        <v>#REF!</v>
      </c>
      <c r="D783" s="17" t="e">
        <f>VLOOKUP(Audit!#REF!,$V$3:$AE$12,3,FALSE) &amp; VLOOKUP(Audit!#REF!,$V$13:$AE$22,3,FALSE) &amp;IF(Audit!#REF!=10,Audit!#REF!&amp;Audit!#REF!,"")</f>
        <v>#REF!</v>
      </c>
      <c r="E783" s="17" t="e">
        <f>VLOOKUP(Audit!#REF!,$V$3:$AE$12,4,FALSE)&amp; Audit!#REF! &amp; VLOOKUP(Audit!#REF!,$V$13:$AE$22,4,FALSE)&amp; IF(Audit!#REF!=10,Audit!#REF!&amp;Audit!#REF!,"")</f>
        <v>#REF!</v>
      </c>
      <c r="F783" s="17" t="e">
        <f>VLOOKUP(Audit!#REF!,$V$3:$AE$12,5,FALSE) &amp; VLOOKUP(Audit!#REF!,$V$13:$AE$22,5,FALSE)&amp; IF(Audit!#REF!=10,Audit!#REF!&amp;Audit!#REF!,"")</f>
        <v>#REF!</v>
      </c>
      <c r="G783" s="17" t="e">
        <f>VLOOKUP(Audit!#REF!,$V$3:$AE$12,6,FALSE) &amp; VLOOKUP(Audit!#REF!,$V$13:$AE$22,6,FALSE)&amp; IF(Audit!#REF!=10,Audit!#REF!&amp;Audit!#REF!,"")</f>
        <v>#REF!</v>
      </c>
      <c r="H783" s="17" t="e">
        <f>VLOOKUP(Audit!#REF!,$V$3:$AE$12,7,FALSE) &amp; VLOOKUP(Audit!#REF!,$V$13:$AE$22,7,FALSE)&amp;IF(Audit!#REF!=10,Audit!#REF!&amp;Audit!#REF!,"")</f>
        <v>#REF!</v>
      </c>
      <c r="I783" s="17" t="e">
        <f>VLOOKUP(Audit!#REF!,$V$3:$AE$12,8,FALSE) &amp; Audit!#REF! &amp; VLOOKUP(Audit!#REF!,$V$13:$AE$22,8,FALSE)&amp;IF(Audit!#REF!=10,Audit!#REF!&amp;Audit!#REF!,"")</f>
        <v>#REF!</v>
      </c>
      <c r="J783" s="17" t="e">
        <f>VLOOKUP(Audit!#REF!,$V$3:$AE$12,9,FALSE) &amp; VLOOKUP(Audit!#REF!,$V$13:$AE$22,9,FALSE) &amp; IF(Audit!#REF!=10,Audit!#REF!&amp;Audit!#REF!,"") &amp; IF(Audit!#REF!&lt;&gt;1,U783,"")</f>
        <v>#REF!</v>
      </c>
      <c r="K783" s="17" t="e">
        <f>VLOOKUP(Audit!#REF!,$V$3:$AE$12,10,FALSE) &amp; Audit!#REF! &amp; VLOOKUP(Audit!#REF!,$V$13:$AE$22,10,FALSE) &amp; IF(Audit!#REF!=10,Audit!#REF!&amp;Audit!#REF!,"") &amp; IF(Audit!#REF!&lt;&gt;1,U783,"")</f>
        <v>#REF!</v>
      </c>
      <c r="L783" s="10" t="e">
        <f>Audit!#REF!</f>
        <v>#REF!</v>
      </c>
      <c r="M783" s="10" t="e">
        <f t="shared" si="371"/>
        <v>#REF!</v>
      </c>
      <c r="N783" s="10" t="e">
        <f t="shared" si="372"/>
        <v>#REF!</v>
      </c>
      <c r="O783" s="10" t="e">
        <f t="shared" si="373"/>
        <v>#REF!</v>
      </c>
      <c r="P783" s="10" t="e">
        <f t="shared" si="374"/>
        <v>#REF!</v>
      </c>
      <c r="Q783" s="10" t="e">
        <f t="shared" si="375"/>
        <v>#REF!</v>
      </c>
      <c r="R783" s="10" t="e">
        <f t="shared" si="376"/>
        <v>#REF!</v>
      </c>
      <c r="S783" s="10" t="e">
        <f t="shared" si="377"/>
        <v>#REF!</v>
      </c>
      <c r="T783" s="10" t="e">
        <f t="shared" si="378"/>
        <v>#REF!</v>
      </c>
      <c r="U783" s="17" t="e">
        <f>IF(Audit!#REF!="","",VLOOKUP(Audit!#REF!,$W$26:$X$35,2,FALSE)) &amp; Audit!#REF! &amp; IF(Audit!#REF!="","",IF(Audit!#REF!&lt;=1.4,VLOOKUP(Audit!#REF!,$W$38:X828,2,FALSE),VLOOKUP(Audit!#REF!,$W$51:$X$61,2,FALSE))) &amp; IF(Audit!#REF!="","",VLOOKUP(Audit!#REF!,$Y$26:$Z$35,2,FALSE) &amp; Audit!#REF! &amp; IF(Audit!#REF!="","",IF(Audit!#REF!&lt;=1.4,VLOOKUP(Audit!#REF!,$Y$38:$Z$48,2,FALSE),VLOOKUP(Audit!#REF!,$Y$51:$Z$61,2,FALSE))))</f>
        <v>#REF!</v>
      </c>
      <c r="V783" s="21"/>
      <c r="AH783" s="49" t="e">
        <f>Audit!#REF!</f>
        <v>#REF!</v>
      </c>
      <c r="AI783" s="50" t="e">
        <f>VLOOKUP(Audit!#REF!,$V$3:$AE$12,2,FALSE)&amp; IF(Audit!#REF!=10,Audit!#REF!,"")</f>
        <v>#REF!</v>
      </c>
      <c r="AJ783" s="50" t="e">
        <f>VLOOKUP(Audit!#REF!,$V$13:$AE$22,2,FALSE)&amp; IF(Audit!#REF!=10,Audit!#REF!,"")</f>
        <v>#REF!</v>
      </c>
      <c r="AK783" s="47" t="e">
        <f t="shared" si="379"/>
        <v>#REF!</v>
      </c>
      <c r="AL783" s="50" t="e">
        <f>VLOOKUP(Audit!#REF!,$V$3:$AE$12,3,FALSE)&amp; IF(Audit!#REF!=10,Audit!#REF!,"")</f>
        <v>#REF!</v>
      </c>
      <c r="AM783" s="50" t="e">
        <f>VLOOKUP(Audit!#REF!,$V$13:$AE$22,3,FALSE)&amp; IF(Audit!#REF!=10,Audit!#REF!,"")</f>
        <v>#REF!</v>
      </c>
      <c r="AN783" s="47" t="e">
        <f t="shared" si="380"/>
        <v>#REF!</v>
      </c>
      <c r="AO783" s="50" t="e">
        <f>VLOOKUP(Audit!#REF!,$V$3:$AE$12,4,FALSE) &amp;  Audit!#REF! &amp; IF(Audit!#REF!=10,Audit!#REF!,"")</f>
        <v>#REF!</v>
      </c>
      <c r="AP783" s="50" t="e">
        <f>VLOOKUP(Audit!#REF!,$V$13:$AE$22,4,FALSE)&amp; IF(Audit!#REF!=10,Audit!#REF!,"")</f>
        <v>#REF!</v>
      </c>
      <c r="AQ783" s="47" t="e">
        <f t="shared" si="381"/>
        <v>#REF!</v>
      </c>
      <c r="AR783" s="50" t="e">
        <f>VLOOKUP(Audit!#REF!,$V$3:$AE$12,5,FALSE)&amp; IF(Audit!#REF!=10,Audit!#REF!,"")</f>
        <v>#REF!</v>
      </c>
      <c r="AS783" s="50" t="e">
        <f>VLOOKUP(Audit!#REF!,$V$13:$AE$22,5,FALSE)&amp; IF(Audit!#REF!=10,Audit!#REF!,"")</f>
        <v>#REF!</v>
      </c>
      <c r="AT783" s="47" t="e">
        <f t="shared" si="382"/>
        <v>#REF!</v>
      </c>
      <c r="AU783" s="50" t="e">
        <f>VLOOKUP(Audit!#REF!,$V$3:$AE$12,6,FALSE)&amp; IF(Audit!#REF!=10,Audit!#REF!,"")</f>
        <v>#REF!</v>
      </c>
      <c r="AV783" s="50" t="e">
        <f>VLOOKUP(Audit!#REF!,$V$13:$AE$22,6,FALSE)&amp; IF(Audit!#REF!=10,Audit!#REF!,"")</f>
        <v>#REF!</v>
      </c>
      <c r="AW783" s="47" t="e">
        <f t="shared" si="383"/>
        <v>#REF!</v>
      </c>
      <c r="AX783" s="50" t="e">
        <f>VLOOKUP(Audit!#REF!,$V$3:$AE$12,7,FALSE)&amp; IF(Audit!#REF!=10,Audit!#REF!,"")</f>
        <v>#REF!</v>
      </c>
      <c r="AY783" s="50" t="e">
        <f>VLOOKUP(Audit!#REF!,$V$13:$AE$22,7,FALSE) &amp; IF(Audit!#REF!=10,Audit!#REF!,"")</f>
        <v>#REF!</v>
      </c>
      <c r="AZ783" s="47" t="e">
        <f t="shared" si="384"/>
        <v>#REF!</v>
      </c>
      <c r="BA783" s="50" t="e">
        <f>VLOOKUP(Audit!#REF!,$V$3:$AE$12,8,FALSE)&amp; Audit!#REF! &amp; IF(Audit!#REF!=10,Audit!#REF!,"")</f>
        <v>#REF!</v>
      </c>
      <c r="BB783" s="50" t="e">
        <f>VLOOKUP(Audit!#REF!,$V$13:$AE$22,8,FALSE) &amp; IF(Audit!#REF!=10,Audit!#REF!,"")</f>
        <v>#REF!</v>
      </c>
      <c r="BC783" s="47" t="e">
        <f t="shared" si="385"/>
        <v>#REF!</v>
      </c>
      <c r="BD783" s="50" t="e">
        <f>VLOOKUP(Audit!#REF!,$V$3:$AE$12,9,FALSE)&amp; IF(Audit!#REF!=10,Audit!#REF!,"")</f>
        <v>#REF!</v>
      </c>
      <c r="BE783" s="50" t="e">
        <f>VLOOKUP(Audit!#REF!,$V$13:$AE$22,9,FALSE) &amp; IF(Audit!#REF!=10,Audit!#REF!,"") &amp; IF(Audit!#REF!&lt;&gt;1,U783,"")</f>
        <v>#REF!</v>
      </c>
      <c r="BF783" s="47" t="e">
        <f t="shared" si="386"/>
        <v>#REF!</v>
      </c>
      <c r="BG783" s="50" t="e">
        <f>VLOOKUP(Audit!#REF!,$V$3:$AE$12,10,FALSE) &amp; Audit!#REF! &amp; IF(Audit!#REF!=10,Audit!#REF!,"")</f>
        <v>#REF!</v>
      </c>
      <c r="BH783" s="50" t="e">
        <f>VLOOKUP(Audit!#REF!,$V$13:$AE$22,10,FALSE) &amp; IF(Audit!#REF!=10,Audit!#REF!,"") &amp; IF(Audit!#REF!&lt;&gt;1,U783,"")</f>
        <v>#REF!</v>
      </c>
      <c r="BI783" s="47" t="e">
        <f t="shared" si="387"/>
        <v>#REF!</v>
      </c>
      <c r="BJ783" s="48" t="str">
        <f t="shared" si="388"/>
        <v/>
      </c>
      <c r="BK783" s="48" t="str">
        <f t="shared" si="389"/>
        <v/>
      </c>
      <c r="BL783" s="48" t="str">
        <f t="shared" si="390"/>
        <v/>
      </c>
      <c r="BM783" s="48" t="str">
        <f t="shared" si="391"/>
        <v/>
      </c>
      <c r="BN783" s="48" t="str">
        <f t="shared" si="392"/>
        <v/>
      </c>
      <c r="BO783" s="48" t="str">
        <f t="shared" si="393"/>
        <v/>
      </c>
      <c r="BP783" s="48" t="str">
        <f t="shared" si="394"/>
        <v/>
      </c>
      <c r="BQ783" s="48" t="str">
        <f t="shared" si="395"/>
        <v/>
      </c>
      <c r="BR783" s="48" t="str">
        <f t="shared" si="396"/>
        <v/>
      </c>
      <c r="BS783" s="48" t="str">
        <f t="shared" si="397"/>
        <v/>
      </c>
      <c r="BT783" s="48" t="str">
        <f t="shared" si="398"/>
        <v/>
      </c>
      <c r="BU783" s="48" t="str">
        <f t="shared" si="399"/>
        <v/>
      </c>
    </row>
    <row r="784" spans="1:73">
      <c r="A784" s="10" t="e">
        <f>Audit!#REF!</f>
        <v>#REF!</v>
      </c>
      <c r="B784" s="10" t="e">
        <f t="shared" si="370"/>
        <v>#REF!</v>
      </c>
      <c r="C784" s="17" t="e">
        <f>VLOOKUP(Audit!#REF!,$V$3:$AE$12,2,FALSE) &amp; VLOOKUP(Audit!#REF!,$V$13:$AE$22,2,FALSE)&amp; IF(Audit!#REF!=10,Audit!#REF!&amp;Audit!#REF!,"")</f>
        <v>#REF!</v>
      </c>
      <c r="D784" s="17" t="e">
        <f>VLOOKUP(Audit!#REF!,$V$3:$AE$12,3,FALSE) &amp; VLOOKUP(Audit!#REF!,$V$13:$AE$22,3,FALSE) &amp;IF(Audit!#REF!=10,Audit!#REF!&amp;Audit!#REF!,"")</f>
        <v>#REF!</v>
      </c>
      <c r="E784" s="17" t="e">
        <f>VLOOKUP(Audit!#REF!,$V$3:$AE$12,4,FALSE)&amp; Audit!#REF! &amp; VLOOKUP(Audit!#REF!,$V$13:$AE$22,4,FALSE)&amp; IF(Audit!#REF!=10,Audit!#REF!&amp;Audit!#REF!,"")</f>
        <v>#REF!</v>
      </c>
      <c r="F784" s="17" t="e">
        <f>VLOOKUP(Audit!#REF!,$V$3:$AE$12,5,FALSE) &amp; VLOOKUP(Audit!#REF!,$V$13:$AE$22,5,FALSE)&amp; IF(Audit!#REF!=10,Audit!#REF!&amp;Audit!#REF!,"")</f>
        <v>#REF!</v>
      </c>
      <c r="G784" s="17" t="e">
        <f>VLOOKUP(Audit!#REF!,$V$3:$AE$12,6,FALSE) &amp; VLOOKUP(Audit!#REF!,$V$13:$AE$22,6,FALSE)&amp; IF(Audit!#REF!=10,Audit!#REF!&amp;Audit!#REF!,"")</f>
        <v>#REF!</v>
      </c>
      <c r="H784" s="17" t="e">
        <f>VLOOKUP(Audit!#REF!,$V$3:$AE$12,7,FALSE) &amp; VLOOKUP(Audit!#REF!,$V$13:$AE$22,7,FALSE)&amp;IF(Audit!#REF!=10,Audit!#REF!&amp;Audit!#REF!,"")</f>
        <v>#REF!</v>
      </c>
      <c r="I784" s="17" t="e">
        <f>VLOOKUP(Audit!#REF!,$V$3:$AE$12,8,FALSE) &amp; Audit!#REF! &amp; VLOOKUP(Audit!#REF!,$V$13:$AE$22,8,FALSE)&amp;IF(Audit!#REF!=10,Audit!#REF!&amp;Audit!#REF!,"")</f>
        <v>#REF!</v>
      </c>
      <c r="J784" s="17" t="e">
        <f>VLOOKUP(Audit!#REF!,$V$3:$AE$12,9,FALSE) &amp; VLOOKUP(Audit!#REF!,$V$13:$AE$22,9,FALSE) &amp; IF(Audit!#REF!=10,Audit!#REF!&amp;Audit!#REF!,"") &amp; IF(Audit!#REF!&lt;&gt;1,U784,"")</f>
        <v>#REF!</v>
      </c>
      <c r="K784" s="17" t="e">
        <f>VLOOKUP(Audit!#REF!,$V$3:$AE$12,10,FALSE) &amp; Audit!#REF! &amp; VLOOKUP(Audit!#REF!,$V$13:$AE$22,10,FALSE) &amp; IF(Audit!#REF!=10,Audit!#REF!&amp;Audit!#REF!,"") &amp; IF(Audit!#REF!&lt;&gt;1,U784,"")</f>
        <v>#REF!</v>
      </c>
      <c r="L784" s="10" t="e">
        <f>Audit!#REF!</f>
        <v>#REF!</v>
      </c>
      <c r="M784" s="10" t="e">
        <f t="shared" si="371"/>
        <v>#REF!</v>
      </c>
      <c r="N784" s="10" t="e">
        <f t="shared" si="372"/>
        <v>#REF!</v>
      </c>
      <c r="O784" s="10" t="e">
        <f t="shared" si="373"/>
        <v>#REF!</v>
      </c>
      <c r="P784" s="10" t="e">
        <f t="shared" si="374"/>
        <v>#REF!</v>
      </c>
      <c r="Q784" s="10" t="e">
        <f t="shared" si="375"/>
        <v>#REF!</v>
      </c>
      <c r="R784" s="10" t="e">
        <f t="shared" si="376"/>
        <v>#REF!</v>
      </c>
      <c r="S784" s="10" t="e">
        <f t="shared" si="377"/>
        <v>#REF!</v>
      </c>
      <c r="T784" s="10" t="e">
        <f t="shared" si="378"/>
        <v>#REF!</v>
      </c>
      <c r="U784" s="17" t="e">
        <f>IF(Audit!#REF!="","",VLOOKUP(Audit!#REF!,$W$26:$X$35,2,FALSE)) &amp; Audit!#REF! &amp; IF(Audit!#REF!="","",IF(Audit!#REF!&lt;=1.4,VLOOKUP(Audit!#REF!,$W$38:X829,2,FALSE),VLOOKUP(Audit!#REF!,$W$51:$X$61,2,FALSE))) &amp; IF(Audit!#REF!="","",VLOOKUP(Audit!#REF!,$Y$26:$Z$35,2,FALSE) &amp; Audit!#REF! &amp; IF(Audit!#REF!="","",IF(Audit!#REF!&lt;=1.4,VLOOKUP(Audit!#REF!,$Y$38:$Z$48,2,FALSE),VLOOKUP(Audit!#REF!,$Y$51:$Z$61,2,FALSE))))</f>
        <v>#REF!</v>
      </c>
      <c r="V784" s="21"/>
      <c r="AH784" s="49" t="e">
        <f>Audit!#REF!</f>
        <v>#REF!</v>
      </c>
      <c r="AI784" s="50" t="e">
        <f>VLOOKUP(Audit!#REF!,$V$3:$AE$12,2,FALSE)&amp; IF(Audit!#REF!=10,Audit!#REF!,"")</f>
        <v>#REF!</v>
      </c>
      <c r="AJ784" s="50" t="e">
        <f>VLOOKUP(Audit!#REF!,$V$13:$AE$22,2,FALSE)&amp; IF(Audit!#REF!=10,Audit!#REF!,"")</f>
        <v>#REF!</v>
      </c>
      <c r="AK784" s="47" t="e">
        <f t="shared" si="379"/>
        <v>#REF!</v>
      </c>
      <c r="AL784" s="50" t="e">
        <f>VLOOKUP(Audit!#REF!,$V$3:$AE$12,3,FALSE)&amp; IF(Audit!#REF!=10,Audit!#REF!,"")</f>
        <v>#REF!</v>
      </c>
      <c r="AM784" s="50" t="e">
        <f>VLOOKUP(Audit!#REF!,$V$13:$AE$22,3,FALSE)&amp; IF(Audit!#REF!=10,Audit!#REF!,"")</f>
        <v>#REF!</v>
      </c>
      <c r="AN784" s="47" t="e">
        <f t="shared" si="380"/>
        <v>#REF!</v>
      </c>
      <c r="AO784" s="50" t="e">
        <f>VLOOKUP(Audit!#REF!,$V$3:$AE$12,4,FALSE) &amp;  Audit!#REF! &amp; IF(Audit!#REF!=10,Audit!#REF!,"")</f>
        <v>#REF!</v>
      </c>
      <c r="AP784" s="50" t="e">
        <f>VLOOKUP(Audit!#REF!,$V$13:$AE$22,4,FALSE)&amp; IF(Audit!#REF!=10,Audit!#REF!,"")</f>
        <v>#REF!</v>
      </c>
      <c r="AQ784" s="47" t="e">
        <f t="shared" si="381"/>
        <v>#REF!</v>
      </c>
      <c r="AR784" s="50" t="e">
        <f>VLOOKUP(Audit!#REF!,$V$3:$AE$12,5,FALSE)&amp; IF(Audit!#REF!=10,Audit!#REF!,"")</f>
        <v>#REF!</v>
      </c>
      <c r="AS784" s="50" t="e">
        <f>VLOOKUP(Audit!#REF!,$V$13:$AE$22,5,FALSE)&amp; IF(Audit!#REF!=10,Audit!#REF!,"")</f>
        <v>#REF!</v>
      </c>
      <c r="AT784" s="47" t="e">
        <f t="shared" si="382"/>
        <v>#REF!</v>
      </c>
      <c r="AU784" s="50" t="e">
        <f>VLOOKUP(Audit!#REF!,$V$3:$AE$12,6,FALSE)&amp; IF(Audit!#REF!=10,Audit!#REF!,"")</f>
        <v>#REF!</v>
      </c>
      <c r="AV784" s="50" t="e">
        <f>VLOOKUP(Audit!#REF!,$V$13:$AE$22,6,FALSE)&amp; IF(Audit!#REF!=10,Audit!#REF!,"")</f>
        <v>#REF!</v>
      </c>
      <c r="AW784" s="47" t="e">
        <f t="shared" si="383"/>
        <v>#REF!</v>
      </c>
      <c r="AX784" s="50" t="e">
        <f>VLOOKUP(Audit!#REF!,$V$3:$AE$12,7,FALSE)&amp; IF(Audit!#REF!=10,Audit!#REF!,"")</f>
        <v>#REF!</v>
      </c>
      <c r="AY784" s="50" t="e">
        <f>VLOOKUP(Audit!#REF!,$V$13:$AE$22,7,FALSE) &amp; IF(Audit!#REF!=10,Audit!#REF!,"")</f>
        <v>#REF!</v>
      </c>
      <c r="AZ784" s="47" t="e">
        <f t="shared" si="384"/>
        <v>#REF!</v>
      </c>
      <c r="BA784" s="50" t="e">
        <f>VLOOKUP(Audit!#REF!,$V$3:$AE$12,8,FALSE)&amp; Audit!#REF! &amp; IF(Audit!#REF!=10,Audit!#REF!,"")</f>
        <v>#REF!</v>
      </c>
      <c r="BB784" s="50" t="e">
        <f>VLOOKUP(Audit!#REF!,$V$13:$AE$22,8,FALSE) &amp; IF(Audit!#REF!=10,Audit!#REF!,"")</f>
        <v>#REF!</v>
      </c>
      <c r="BC784" s="47" t="e">
        <f t="shared" si="385"/>
        <v>#REF!</v>
      </c>
      <c r="BD784" s="50" t="e">
        <f>VLOOKUP(Audit!#REF!,$V$3:$AE$12,9,FALSE)&amp; IF(Audit!#REF!=10,Audit!#REF!,"")</f>
        <v>#REF!</v>
      </c>
      <c r="BE784" s="50" t="e">
        <f>VLOOKUP(Audit!#REF!,$V$13:$AE$22,9,FALSE) &amp; IF(Audit!#REF!=10,Audit!#REF!,"") &amp; IF(Audit!#REF!&lt;&gt;1,U784,"")</f>
        <v>#REF!</v>
      </c>
      <c r="BF784" s="47" t="e">
        <f t="shared" si="386"/>
        <v>#REF!</v>
      </c>
      <c r="BG784" s="50" t="e">
        <f>VLOOKUP(Audit!#REF!,$V$3:$AE$12,10,FALSE) &amp; Audit!#REF! &amp; IF(Audit!#REF!=10,Audit!#REF!,"")</f>
        <v>#REF!</v>
      </c>
      <c r="BH784" s="50" t="e">
        <f>VLOOKUP(Audit!#REF!,$V$13:$AE$22,10,FALSE) &amp; IF(Audit!#REF!=10,Audit!#REF!,"") &amp; IF(Audit!#REF!&lt;&gt;1,U784,"")</f>
        <v>#REF!</v>
      </c>
      <c r="BI784" s="47" t="e">
        <f t="shared" si="387"/>
        <v>#REF!</v>
      </c>
      <c r="BJ784" s="48" t="str">
        <f t="shared" si="388"/>
        <v/>
      </c>
      <c r="BK784" s="48" t="str">
        <f t="shared" si="389"/>
        <v/>
      </c>
      <c r="BL784" s="48" t="str">
        <f t="shared" si="390"/>
        <v/>
      </c>
      <c r="BM784" s="48" t="str">
        <f t="shared" si="391"/>
        <v/>
      </c>
      <c r="BN784" s="48" t="str">
        <f t="shared" si="392"/>
        <v/>
      </c>
      <c r="BO784" s="48" t="str">
        <f t="shared" si="393"/>
        <v/>
      </c>
      <c r="BP784" s="48" t="str">
        <f t="shared" si="394"/>
        <v/>
      </c>
      <c r="BQ784" s="48" t="str">
        <f t="shared" si="395"/>
        <v/>
      </c>
      <c r="BR784" s="48" t="str">
        <f t="shared" si="396"/>
        <v/>
      </c>
      <c r="BS784" s="48" t="str">
        <f t="shared" si="397"/>
        <v/>
      </c>
      <c r="BT784" s="48" t="str">
        <f t="shared" si="398"/>
        <v/>
      </c>
      <c r="BU784" s="48" t="str">
        <f t="shared" si="399"/>
        <v/>
      </c>
    </row>
    <row r="785" spans="1:73">
      <c r="A785" s="10" t="e">
        <f>Audit!#REF!</f>
        <v>#REF!</v>
      </c>
      <c r="B785" s="10" t="e">
        <f t="shared" si="370"/>
        <v>#REF!</v>
      </c>
      <c r="C785" s="17" t="e">
        <f>VLOOKUP(Audit!#REF!,$V$3:$AE$12,2,FALSE) &amp; VLOOKUP(Audit!#REF!,$V$13:$AE$22,2,FALSE)&amp; IF(Audit!#REF!=10,Audit!#REF!&amp;Audit!#REF!,"")</f>
        <v>#REF!</v>
      </c>
      <c r="D785" s="17" t="e">
        <f>VLOOKUP(Audit!#REF!,$V$3:$AE$12,3,FALSE) &amp; VLOOKUP(Audit!#REF!,$V$13:$AE$22,3,FALSE) &amp;IF(Audit!#REF!=10,Audit!#REF!&amp;Audit!#REF!,"")</f>
        <v>#REF!</v>
      </c>
      <c r="E785" s="17" t="e">
        <f>VLOOKUP(Audit!#REF!,$V$3:$AE$12,4,FALSE)&amp; Audit!#REF! &amp; VLOOKUP(Audit!#REF!,$V$13:$AE$22,4,FALSE)&amp; IF(Audit!#REF!=10,Audit!#REF!&amp;Audit!#REF!,"")</f>
        <v>#REF!</v>
      </c>
      <c r="F785" s="17" t="e">
        <f>VLOOKUP(Audit!#REF!,$V$3:$AE$12,5,FALSE) &amp; VLOOKUP(Audit!#REF!,$V$13:$AE$22,5,FALSE)&amp; IF(Audit!#REF!=10,Audit!#REF!&amp;Audit!#REF!,"")</f>
        <v>#REF!</v>
      </c>
      <c r="G785" s="17" t="e">
        <f>VLOOKUP(Audit!#REF!,$V$3:$AE$12,6,FALSE) &amp; VLOOKUP(Audit!#REF!,$V$13:$AE$22,6,FALSE)&amp; IF(Audit!#REF!=10,Audit!#REF!&amp;Audit!#REF!,"")</f>
        <v>#REF!</v>
      </c>
      <c r="H785" s="17" t="e">
        <f>VLOOKUP(Audit!#REF!,$V$3:$AE$12,7,FALSE) &amp; VLOOKUP(Audit!#REF!,$V$13:$AE$22,7,FALSE)&amp;IF(Audit!#REF!=10,Audit!#REF!&amp;Audit!#REF!,"")</f>
        <v>#REF!</v>
      </c>
      <c r="I785" s="17" t="e">
        <f>VLOOKUP(Audit!#REF!,$V$3:$AE$12,8,FALSE) &amp; Audit!#REF! &amp; VLOOKUP(Audit!#REF!,$V$13:$AE$22,8,FALSE)&amp;IF(Audit!#REF!=10,Audit!#REF!&amp;Audit!#REF!,"")</f>
        <v>#REF!</v>
      </c>
      <c r="J785" s="17" t="e">
        <f>VLOOKUP(Audit!#REF!,$V$3:$AE$12,9,FALSE) &amp; VLOOKUP(Audit!#REF!,$V$13:$AE$22,9,FALSE) &amp; IF(Audit!#REF!=10,Audit!#REF!&amp;Audit!#REF!,"") &amp; IF(Audit!#REF!&lt;&gt;1,U785,"")</f>
        <v>#REF!</v>
      </c>
      <c r="K785" s="17" t="e">
        <f>VLOOKUP(Audit!#REF!,$V$3:$AE$12,10,FALSE) &amp; Audit!#REF! &amp; VLOOKUP(Audit!#REF!,$V$13:$AE$22,10,FALSE) &amp; IF(Audit!#REF!=10,Audit!#REF!&amp;Audit!#REF!,"") &amp; IF(Audit!#REF!&lt;&gt;1,U785,"")</f>
        <v>#REF!</v>
      </c>
      <c r="L785" s="10" t="e">
        <f>Audit!#REF!</f>
        <v>#REF!</v>
      </c>
      <c r="M785" s="10" t="e">
        <f t="shared" si="371"/>
        <v>#REF!</v>
      </c>
      <c r="N785" s="10" t="e">
        <f t="shared" si="372"/>
        <v>#REF!</v>
      </c>
      <c r="O785" s="10" t="e">
        <f t="shared" si="373"/>
        <v>#REF!</v>
      </c>
      <c r="P785" s="10" t="e">
        <f t="shared" si="374"/>
        <v>#REF!</v>
      </c>
      <c r="Q785" s="10" t="e">
        <f t="shared" si="375"/>
        <v>#REF!</v>
      </c>
      <c r="R785" s="10" t="e">
        <f t="shared" si="376"/>
        <v>#REF!</v>
      </c>
      <c r="S785" s="10" t="e">
        <f t="shared" si="377"/>
        <v>#REF!</v>
      </c>
      <c r="T785" s="10" t="e">
        <f t="shared" si="378"/>
        <v>#REF!</v>
      </c>
      <c r="U785" s="17" t="e">
        <f>IF(Audit!#REF!="","",VLOOKUP(Audit!#REF!,$W$26:$X$35,2,FALSE)) &amp; Audit!#REF! &amp; IF(Audit!#REF!="","",IF(Audit!#REF!&lt;=1.4,VLOOKUP(Audit!#REF!,$W$38:X830,2,FALSE),VLOOKUP(Audit!#REF!,$W$51:$X$61,2,FALSE))) &amp; IF(Audit!#REF!="","",VLOOKUP(Audit!#REF!,$Y$26:$Z$35,2,FALSE) &amp; Audit!#REF! &amp; IF(Audit!#REF!="","",IF(Audit!#REF!&lt;=1.4,VLOOKUP(Audit!#REF!,$Y$38:$Z$48,2,FALSE),VLOOKUP(Audit!#REF!,$Y$51:$Z$61,2,FALSE))))</f>
        <v>#REF!</v>
      </c>
      <c r="V785" s="21"/>
      <c r="AH785" s="49" t="e">
        <f>Audit!#REF!</f>
        <v>#REF!</v>
      </c>
      <c r="AI785" s="50" t="e">
        <f>VLOOKUP(Audit!#REF!,$V$3:$AE$12,2,FALSE)&amp; IF(Audit!#REF!=10,Audit!#REF!,"")</f>
        <v>#REF!</v>
      </c>
      <c r="AJ785" s="50" t="e">
        <f>VLOOKUP(Audit!#REF!,$V$13:$AE$22,2,FALSE)&amp; IF(Audit!#REF!=10,Audit!#REF!,"")</f>
        <v>#REF!</v>
      </c>
      <c r="AK785" s="47" t="e">
        <f t="shared" si="379"/>
        <v>#REF!</v>
      </c>
      <c r="AL785" s="50" t="e">
        <f>VLOOKUP(Audit!#REF!,$V$3:$AE$12,3,FALSE)&amp; IF(Audit!#REF!=10,Audit!#REF!,"")</f>
        <v>#REF!</v>
      </c>
      <c r="AM785" s="50" t="e">
        <f>VLOOKUP(Audit!#REF!,$V$13:$AE$22,3,FALSE)&amp; IF(Audit!#REF!=10,Audit!#REF!,"")</f>
        <v>#REF!</v>
      </c>
      <c r="AN785" s="47" t="e">
        <f t="shared" si="380"/>
        <v>#REF!</v>
      </c>
      <c r="AO785" s="50" t="e">
        <f>VLOOKUP(Audit!#REF!,$V$3:$AE$12,4,FALSE) &amp;  Audit!#REF! &amp; IF(Audit!#REF!=10,Audit!#REF!,"")</f>
        <v>#REF!</v>
      </c>
      <c r="AP785" s="50" t="e">
        <f>VLOOKUP(Audit!#REF!,$V$13:$AE$22,4,FALSE)&amp; IF(Audit!#REF!=10,Audit!#REF!,"")</f>
        <v>#REF!</v>
      </c>
      <c r="AQ785" s="47" t="e">
        <f t="shared" si="381"/>
        <v>#REF!</v>
      </c>
      <c r="AR785" s="50" t="e">
        <f>VLOOKUP(Audit!#REF!,$V$3:$AE$12,5,FALSE)&amp; IF(Audit!#REF!=10,Audit!#REF!,"")</f>
        <v>#REF!</v>
      </c>
      <c r="AS785" s="50" t="e">
        <f>VLOOKUP(Audit!#REF!,$V$13:$AE$22,5,FALSE)&amp; IF(Audit!#REF!=10,Audit!#REF!,"")</f>
        <v>#REF!</v>
      </c>
      <c r="AT785" s="47" t="e">
        <f t="shared" si="382"/>
        <v>#REF!</v>
      </c>
      <c r="AU785" s="50" t="e">
        <f>VLOOKUP(Audit!#REF!,$V$3:$AE$12,6,FALSE)&amp; IF(Audit!#REF!=10,Audit!#REF!,"")</f>
        <v>#REF!</v>
      </c>
      <c r="AV785" s="50" t="e">
        <f>VLOOKUP(Audit!#REF!,$V$13:$AE$22,6,FALSE)&amp; IF(Audit!#REF!=10,Audit!#REF!,"")</f>
        <v>#REF!</v>
      </c>
      <c r="AW785" s="47" t="e">
        <f t="shared" si="383"/>
        <v>#REF!</v>
      </c>
      <c r="AX785" s="50" t="e">
        <f>VLOOKUP(Audit!#REF!,$V$3:$AE$12,7,FALSE)&amp; IF(Audit!#REF!=10,Audit!#REF!,"")</f>
        <v>#REF!</v>
      </c>
      <c r="AY785" s="50" t="e">
        <f>VLOOKUP(Audit!#REF!,$V$13:$AE$22,7,FALSE) &amp; IF(Audit!#REF!=10,Audit!#REF!,"")</f>
        <v>#REF!</v>
      </c>
      <c r="AZ785" s="47" t="e">
        <f t="shared" si="384"/>
        <v>#REF!</v>
      </c>
      <c r="BA785" s="50" t="e">
        <f>VLOOKUP(Audit!#REF!,$V$3:$AE$12,8,FALSE)&amp; Audit!#REF! &amp; IF(Audit!#REF!=10,Audit!#REF!,"")</f>
        <v>#REF!</v>
      </c>
      <c r="BB785" s="50" t="e">
        <f>VLOOKUP(Audit!#REF!,$V$13:$AE$22,8,FALSE) &amp; IF(Audit!#REF!=10,Audit!#REF!,"")</f>
        <v>#REF!</v>
      </c>
      <c r="BC785" s="47" t="e">
        <f t="shared" si="385"/>
        <v>#REF!</v>
      </c>
      <c r="BD785" s="50" t="e">
        <f>VLOOKUP(Audit!#REF!,$V$3:$AE$12,9,FALSE)&amp; IF(Audit!#REF!=10,Audit!#REF!,"")</f>
        <v>#REF!</v>
      </c>
      <c r="BE785" s="50" t="e">
        <f>VLOOKUP(Audit!#REF!,$V$13:$AE$22,9,FALSE) &amp; IF(Audit!#REF!=10,Audit!#REF!,"") &amp; IF(Audit!#REF!&lt;&gt;1,U785,"")</f>
        <v>#REF!</v>
      </c>
      <c r="BF785" s="47" t="e">
        <f t="shared" si="386"/>
        <v>#REF!</v>
      </c>
      <c r="BG785" s="50" t="e">
        <f>VLOOKUP(Audit!#REF!,$V$3:$AE$12,10,FALSE) &amp; Audit!#REF! &amp; IF(Audit!#REF!=10,Audit!#REF!,"")</f>
        <v>#REF!</v>
      </c>
      <c r="BH785" s="50" t="e">
        <f>VLOOKUP(Audit!#REF!,$V$13:$AE$22,10,FALSE) &amp; IF(Audit!#REF!=10,Audit!#REF!,"") &amp; IF(Audit!#REF!&lt;&gt;1,U785,"")</f>
        <v>#REF!</v>
      </c>
      <c r="BI785" s="47" t="e">
        <f t="shared" si="387"/>
        <v>#REF!</v>
      </c>
      <c r="BJ785" s="48" t="str">
        <f t="shared" si="388"/>
        <v/>
      </c>
      <c r="BK785" s="48" t="str">
        <f t="shared" si="389"/>
        <v/>
      </c>
      <c r="BL785" s="48" t="str">
        <f t="shared" si="390"/>
        <v/>
      </c>
      <c r="BM785" s="48" t="str">
        <f t="shared" si="391"/>
        <v/>
      </c>
      <c r="BN785" s="48" t="str">
        <f t="shared" si="392"/>
        <v/>
      </c>
      <c r="BO785" s="48" t="str">
        <f t="shared" si="393"/>
        <v/>
      </c>
      <c r="BP785" s="48" t="str">
        <f t="shared" si="394"/>
        <v/>
      </c>
      <c r="BQ785" s="48" t="str">
        <f t="shared" si="395"/>
        <v/>
      </c>
      <c r="BR785" s="48" t="str">
        <f t="shared" si="396"/>
        <v/>
      </c>
      <c r="BS785" s="48" t="str">
        <f t="shared" si="397"/>
        <v/>
      </c>
      <c r="BT785" s="48" t="str">
        <f t="shared" si="398"/>
        <v/>
      </c>
      <c r="BU785" s="48" t="str">
        <f t="shared" si="399"/>
        <v/>
      </c>
    </row>
    <row r="786" spans="1:73">
      <c r="A786" s="10" t="e">
        <f>Audit!#REF!</f>
        <v>#REF!</v>
      </c>
      <c r="B786" s="10" t="e">
        <f t="shared" si="370"/>
        <v>#REF!</v>
      </c>
      <c r="C786" s="17" t="e">
        <f>VLOOKUP(Audit!#REF!,$V$3:$AE$12,2,FALSE) &amp; VLOOKUP(Audit!#REF!,$V$13:$AE$22,2,FALSE)&amp; IF(Audit!#REF!=10,Audit!#REF!&amp;Audit!#REF!,"")</f>
        <v>#REF!</v>
      </c>
      <c r="D786" s="17" t="e">
        <f>VLOOKUP(Audit!#REF!,$V$3:$AE$12,3,FALSE) &amp; VLOOKUP(Audit!#REF!,$V$13:$AE$22,3,FALSE) &amp;IF(Audit!#REF!=10,Audit!#REF!&amp;Audit!#REF!,"")</f>
        <v>#REF!</v>
      </c>
      <c r="E786" s="17" t="e">
        <f>VLOOKUP(Audit!#REF!,$V$3:$AE$12,4,FALSE)&amp; Audit!#REF! &amp; VLOOKUP(Audit!#REF!,$V$13:$AE$22,4,FALSE)&amp; IF(Audit!#REF!=10,Audit!#REF!&amp;Audit!#REF!,"")</f>
        <v>#REF!</v>
      </c>
      <c r="F786" s="17" t="e">
        <f>VLOOKUP(Audit!#REF!,$V$3:$AE$12,5,FALSE) &amp; VLOOKUP(Audit!#REF!,$V$13:$AE$22,5,FALSE)&amp; IF(Audit!#REF!=10,Audit!#REF!&amp;Audit!#REF!,"")</f>
        <v>#REF!</v>
      </c>
      <c r="G786" s="17" t="e">
        <f>VLOOKUP(Audit!#REF!,$V$3:$AE$12,6,FALSE) &amp; VLOOKUP(Audit!#REF!,$V$13:$AE$22,6,FALSE)&amp; IF(Audit!#REF!=10,Audit!#REF!&amp;Audit!#REF!,"")</f>
        <v>#REF!</v>
      </c>
      <c r="H786" s="17" t="e">
        <f>VLOOKUP(Audit!#REF!,$V$3:$AE$12,7,FALSE) &amp; VLOOKUP(Audit!#REF!,$V$13:$AE$22,7,FALSE)&amp;IF(Audit!#REF!=10,Audit!#REF!&amp;Audit!#REF!,"")</f>
        <v>#REF!</v>
      </c>
      <c r="I786" s="17" t="e">
        <f>VLOOKUP(Audit!#REF!,$V$3:$AE$12,8,FALSE) &amp; Audit!#REF! &amp; VLOOKUP(Audit!#REF!,$V$13:$AE$22,8,FALSE)&amp;IF(Audit!#REF!=10,Audit!#REF!&amp;Audit!#REF!,"")</f>
        <v>#REF!</v>
      </c>
      <c r="J786" s="17" t="e">
        <f>VLOOKUP(Audit!#REF!,$V$3:$AE$12,9,FALSE) &amp; VLOOKUP(Audit!#REF!,$V$13:$AE$22,9,FALSE) &amp; IF(Audit!#REF!=10,Audit!#REF!&amp;Audit!#REF!,"") &amp; IF(Audit!#REF!&lt;&gt;1,U786,"")</f>
        <v>#REF!</v>
      </c>
      <c r="K786" s="17" t="e">
        <f>VLOOKUP(Audit!#REF!,$V$3:$AE$12,10,FALSE) &amp; Audit!#REF! &amp; VLOOKUP(Audit!#REF!,$V$13:$AE$22,10,FALSE) &amp; IF(Audit!#REF!=10,Audit!#REF!&amp;Audit!#REF!,"") &amp; IF(Audit!#REF!&lt;&gt;1,U786,"")</f>
        <v>#REF!</v>
      </c>
      <c r="L786" s="10" t="e">
        <f>Audit!#REF!</f>
        <v>#REF!</v>
      </c>
      <c r="M786" s="10" t="e">
        <f t="shared" si="371"/>
        <v>#REF!</v>
      </c>
      <c r="N786" s="10" t="e">
        <f t="shared" si="372"/>
        <v>#REF!</v>
      </c>
      <c r="O786" s="10" t="e">
        <f t="shared" si="373"/>
        <v>#REF!</v>
      </c>
      <c r="P786" s="10" t="e">
        <f t="shared" si="374"/>
        <v>#REF!</v>
      </c>
      <c r="Q786" s="10" t="e">
        <f t="shared" si="375"/>
        <v>#REF!</v>
      </c>
      <c r="R786" s="10" t="e">
        <f t="shared" si="376"/>
        <v>#REF!</v>
      </c>
      <c r="S786" s="10" t="e">
        <f t="shared" si="377"/>
        <v>#REF!</v>
      </c>
      <c r="T786" s="10" t="e">
        <f t="shared" si="378"/>
        <v>#REF!</v>
      </c>
      <c r="U786" s="17" t="e">
        <f>IF(Audit!#REF!="","",VLOOKUP(Audit!#REF!,$W$26:$X$35,2,FALSE)) &amp; Audit!#REF! &amp; IF(Audit!#REF!="","",IF(Audit!#REF!&lt;=1.4,VLOOKUP(Audit!#REF!,$W$38:X831,2,FALSE),VLOOKUP(Audit!#REF!,$W$51:$X$61,2,FALSE))) &amp; IF(Audit!#REF!="","",VLOOKUP(Audit!#REF!,$Y$26:$Z$35,2,FALSE) &amp; Audit!#REF! &amp; IF(Audit!#REF!="","",IF(Audit!#REF!&lt;=1.4,VLOOKUP(Audit!#REF!,$Y$38:$Z$48,2,FALSE),VLOOKUP(Audit!#REF!,$Y$51:$Z$61,2,FALSE))))</f>
        <v>#REF!</v>
      </c>
      <c r="V786" s="21"/>
      <c r="AH786" s="49" t="e">
        <f>Audit!#REF!</f>
        <v>#REF!</v>
      </c>
      <c r="AI786" s="50" t="e">
        <f>VLOOKUP(Audit!#REF!,$V$3:$AE$12,2,FALSE)&amp; IF(Audit!#REF!=10,Audit!#REF!,"")</f>
        <v>#REF!</v>
      </c>
      <c r="AJ786" s="50" t="e">
        <f>VLOOKUP(Audit!#REF!,$V$13:$AE$22,2,FALSE)&amp; IF(Audit!#REF!=10,Audit!#REF!,"")</f>
        <v>#REF!</v>
      </c>
      <c r="AK786" s="47" t="e">
        <f t="shared" si="379"/>
        <v>#REF!</v>
      </c>
      <c r="AL786" s="50" t="e">
        <f>VLOOKUP(Audit!#REF!,$V$3:$AE$12,3,FALSE)&amp; IF(Audit!#REF!=10,Audit!#REF!,"")</f>
        <v>#REF!</v>
      </c>
      <c r="AM786" s="50" t="e">
        <f>VLOOKUP(Audit!#REF!,$V$13:$AE$22,3,FALSE)&amp; IF(Audit!#REF!=10,Audit!#REF!,"")</f>
        <v>#REF!</v>
      </c>
      <c r="AN786" s="47" t="e">
        <f t="shared" si="380"/>
        <v>#REF!</v>
      </c>
      <c r="AO786" s="50" t="e">
        <f>VLOOKUP(Audit!#REF!,$V$3:$AE$12,4,FALSE) &amp;  Audit!#REF! &amp; IF(Audit!#REF!=10,Audit!#REF!,"")</f>
        <v>#REF!</v>
      </c>
      <c r="AP786" s="50" t="e">
        <f>VLOOKUP(Audit!#REF!,$V$13:$AE$22,4,FALSE)&amp; IF(Audit!#REF!=10,Audit!#REF!,"")</f>
        <v>#REF!</v>
      </c>
      <c r="AQ786" s="47" t="e">
        <f t="shared" si="381"/>
        <v>#REF!</v>
      </c>
      <c r="AR786" s="50" t="e">
        <f>VLOOKUP(Audit!#REF!,$V$3:$AE$12,5,FALSE)&amp; IF(Audit!#REF!=10,Audit!#REF!,"")</f>
        <v>#REF!</v>
      </c>
      <c r="AS786" s="50" t="e">
        <f>VLOOKUP(Audit!#REF!,$V$13:$AE$22,5,FALSE)&amp; IF(Audit!#REF!=10,Audit!#REF!,"")</f>
        <v>#REF!</v>
      </c>
      <c r="AT786" s="47" t="e">
        <f t="shared" si="382"/>
        <v>#REF!</v>
      </c>
      <c r="AU786" s="50" t="e">
        <f>VLOOKUP(Audit!#REF!,$V$3:$AE$12,6,FALSE)&amp; IF(Audit!#REF!=10,Audit!#REF!,"")</f>
        <v>#REF!</v>
      </c>
      <c r="AV786" s="50" t="e">
        <f>VLOOKUP(Audit!#REF!,$V$13:$AE$22,6,FALSE)&amp; IF(Audit!#REF!=10,Audit!#REF!,"")</f>
        <v>#REF!</v>
      </c>
      <c r="AW786" s="47" t="e">
        <f t="shared" si="383"/>
        <v>#REF!</v>
      </c>
      <c r="AX786" s="50" t="e">
        <f>VLOOKUP(Audit!#REF!,$V$3:$AE$12,7,FALSE)&amp; IF(Audit!#REF!=10,Audit!#REF!,"")</f>
        <v>#REF!</v>
      </c>
      <c r="AY786" s="50" t="e">
        <f>VLOOKUP(Audit!#REF!,$V$13:$AE$22,7,FALSE) &amp; IF(Audit!#REF!=10,Audit!#REF!,"")</f>
        <v>#REF!</v>
      </c>
      <c r="AZ786" s="47" t="e">
        <f t="shared" si="384"/>
        <v>#REF!</v>
      </c>
      <c r="BA786" s="50" t="e">
        <f>VLOOKUP(Audit!#REF!,$V$3:$AE$12,8,FALSE)&amp; Audit!#REF! &amp; IF(Audit!#REF!=10,Audit!#REF!,"")</f>
        <v>#REF!</v>
      </c>
      <c r="BB786" s="50" t="e">
        <f>VLOOKUP(Audit!#REF!,$V$13:$AE$22,8,FALSE) &amp; IF(Audit!#REF!=10,Audit!#REF!,"")</f>
        <v>#REF!</v>
      </c>
      <c r="BC786" s="47" t="e">
        <f t="shared" si="385"/>
        <v>#REF!</v>
      </c>
      <c r="BD786" s="50" t="e">
        <f>VLOOKUP(Audit!#REF!,$V$3:$AE$12,9,FALSE)&amp; IF(Audit!#REF!=10,Audit!#REF!,"")</f>
        <v>#REF!</v>
      </c>
      <c r="BE786" s="50" t="e">
        <f>VLOOKUP(Audit!#REF!,$V$13:$AE$22,9,FALSE) &amp; IF(Audit!#REF!=10,Audit!#REF!,"") &amp; IF(Audit!#REF!&lt;&gt;1,U786,"")</f>
        <v>#REF!</v>
      </c>
      <c r="BF786" s="47" t="e">
        <f t="shared" si="386"/>
        <v>#REF!</v>
      </c>
      <c r="BG786" s="50" t="e">
        <f>VLOOKUP(Audit!#REF!,$V$3:$AE$12,10,FALSE) &amp; Audit!#REF! &amp; IF(Audit!#REF!=10,Audit!#REF!,"")</f>
        <v>#REF!</v>
      </c>
      <c r="BH786" s="50" t="e">
        <f>VLOOKUP(Audit!#REF!,$V$13:$AE$22,10,FALSE) &amp; IF(Audit!#REF!=10,Audit!#REF!,"") &amp; IF(Audit!#REF!&lt;&gt;1,U786,"")</f>
        <v>#REF!</v>
      </c>
      <c r="BI786" s="47" t="e">
        <f t="shared" si="387"/>
        <v>#REF!</v>
      </c>
      <c r="BJ786" s="48" t="str">
        <f t="shared" si="388"/>
        <v/>
      </c>
      <c r="BK786" s="48" t="str">
        <f t="shared" si="389"/>
        <v/>
      </c>
      <c r="BL786" s="48" t="str">
        <f t="shared" si="390"/>
        <v/>
      </c>
      <c r="BM786" s="48" t="str">
        <f t="shared" si="391"/>
        <v/>
      </c>
      <c r="BN786" s="48" t="str">
        <f t="shared" si="392"/>
        <v/>
      </c>
      <c r="BO786" s="48" t="str">
        <f t="shared" si="393"/>
        <v/>
      </c>
      <c r="BP786" s="48" t="str">
        <f t="shared" si="394"/>
        <v/>
      </c>
      <c r="BQ786" s="48" t="str">
        <f t="shared" si="395"/>
        <v/>
      </c>
      <c r="BR786" s="48" t="str">
        <f t="shared" si="396"/>
        <v/>
      </c>
      <c r="BS786" s="48" t="str">
        <f t="shared" si="397"/>
        <v/>
      </c>
      <c r="BT786" s="48" t="str">
        <f t="shared" si="398"/>
        <v/>
      </c>
      <c r="BU786" s="48" t="str">
        <f t="shared" si="399"/>
        <v/>
      </c>
    </row>
    <row r="787" spans="1:73">
      <c r="A787" s="10" t="e">
        <f>Audit!#REF!</f>
        <v>#REF!</v>
      </c>
      <c r="B787" s="10" t="e">
        <f t="shared" si="370"/>
        <v>#REF!</v>
      </c>
      <c r="C787" s="17" t="e">
        <f>VLOOKUP(Audit!#REF!,$V$3:$AE$12,2,FALSE) &amp; VLOOKUP(Audit!#REF!,$V$13:$AE$22,2,FALSE)&amp; IF(Audit!#REF!=10,Audit!#REF!&amp;Audit!#REF!,"")</f>
        <v>#REF!</v>
      </c>
      <c r="D787" s="17" t="e">
        <f>VLOOKUP(Audit!#REF!,$V$3:$AE$12,3,FALSE) &amp; VLOOKUP(Audit!#REF!,$V$13:$AE$22,3,FALSE) &amp;IF(Audit!#REF!=10,Audit!#REF!&amp;Audit!#REF!,"")</f>
        <v>#REF!</v>
      </c>
      <c r="E787" s="17" t="e">
        <f>VLOOKUP(Audit!#REF!,$V$3:$AE$12,4,FALSE)&amp; Audit!#REF! &amp; VLOOKUP(Audit!#REF!,$V$13:$AE$22,4,FALSE)&amp; IF(Audit!#REF!=10,Audit!#REF!&amp;Audit!#REF!,"")</f>
        <v>#REF!</v>
      </c>
      <c r="F787" s="17" t="e">
        <f>VLOOKUP(Audit!#REF!,$V$3:$AE$12,5,FALSE) &amp; VLOOKUP(Audit!#REF!,$V$13:$AE$22,5,FALSE)&amp; IF(Audit!#REF!=10,Audit!#REF!&amp;Audit!#REF!,"")</f>
        <v>#REF!</v>
      </c>
      <c r="G787" s="17" t="e">
        <f>VLOOKUP(Audit!#REF!,$V$3:$AE$12,6,FALSE) &amp; VLOOKUP(Audit!#REF!,$V$13:$AE$22,6,FALSE)&amp; IF(Audit!#REF!=10,Audit!#REF!&amp;Audit!#REF!,"")</f>
        <v>#REF!</v>
      </c>
      <c r="H787" s="17" t="e">
        <f>VLOOKUP(Audit!#REF!,$V$3:$AE$12,7,FALSE) &amp; VLOOKUP(Audit!#REF!,$V$13:$AE$22,7,FALSE)&amp;IF(Audit!#REF!=10,Audit!#REF!&amp;Audit!#REF!,"")</f>
        <v>#REF!</v>
      </c>
      <c r="I787" s="17" t="e">
        <f>VLOOKUP(Audit!#REF!,$V$3:$AE$12,8,FALSE) &amp; Audit!#REF! &amp; VLOOKUP(Audit!#REF!,$V$13:$AE$22,8,FALSE)&amp;IF(Audit!#REF!=10,Audit!#REF!&amp;Audit!#REF!,"")</f>
        <v>#REF!</v>
      </c>
      <c r="J787" s="17" t="e">
        <f>VLOOKUP(Audit!#REF!,$V$3:$AE$12,9,FALSE) &amp; VLOOKUP(Audit!#REF!,$V$13:$AE$22,9,FALSE) &amp; IF(Audit!#REF!=10,Audit!#REF!&amp;Audit!#REF!,"") &amp; IF(Audit!#REF!&lt;&gt;1,U787,"")</f>
        <v>#REF!</v>
      </c>
      <c r="K787" s="17" t="e">
        <f>VLOOKUP(Audit!#REF!,$V$3:$AE$12,10,FALSE) &amp; Audit!#REF! &amp; VLOOKUP(Audit!#REF!,$V$13:$AE$22,10,FALSE) &amp; IF(Audit!#REF!=10,Audit!#REF!&amp;Audit!#REF!,"") &amp; IF(Audit!#REF!&lt;&gt;1,U787,"")</f>
        <v>#REF!</v>
      </c>
      <c r="L787" s="10" t="e">
        <f>Audit!#REF!</f>
        <v>#REF!</v>
      </c>
      <c r="M787" s="10" t="e">
        <f t="shared" si="371"/>
        <v>#REF!</v>
      </c>
      <c r="N787" s="10" t="e">
        <f t="shared" si="372"/>
        <v>#REF!</v>
      </c>
      <c r="O787" s="10" t="e">
        <f t="shared" si="373"/>
        <v>#REF!</v>
      </c>
      <c r="P787" s="10" t="e">
        <f t="shared" si="374"/>
        <v>#REF!</v>
      </c>
      <c r="Q787" s="10" t="e">
        <f t="shared" si="375"/>
        <v>#REF!</v>
      </c>
      <c r="R787" s="10" t="e">
        <f t="shared" si="376"/>
        <v>#REF!</v>
      </c>
      <c r="S787" s="10" t="e">
        <f t="shared" si="377"/>
        <v>#REF!</v>
      </c>
      <c r="T787" s="10" t="e">
        <f t="shared" si="378"/>
        <v>#REF!</v>
      </c>
      <c r="U787" s="17" t="e">
        <f>IF(Audit!#REF!="","",VLOOKUP(Audit!#REF!,$W$26:$X$35,2,FALSE)) &amp; Audit!#REF! &amp; IF(Audit!#REF!="","",IF(Audit!#REF!&lt;=1.4,VLOOKUP(Audit!#REF!,$W$38:X832,2,FALSE),VLOOKUP(Audit!#REF!,$W$51:$X$61,2,FALSE))) &amp; IF(Audit!#REF!="","",VLOOKUP(Audit!#REF!,$Y$26:$Z$35,2,FALSE) &amp; Audit!#REF! &amp; IF(Audit!#REF!="","",IF(Audit!#REF!&lt;=1.4,VLOOKUP(Audit!#REF!,$Y$38:$Z$48,2,FALSE),VLOOKUP(Audit!#REF!,$Y$51:$Z$61,2,FALSE))))</f>
        <v>#REF!</v>
      </c>
      <c r="V787" s="21"/>
      <c r="AH787" s="49" t="e">
        <f>Audit!#REF!</f>
        <v>#REF!</v>
      </c>
      <c r="AI787" s="50" t="e">
        <f>VLOOKUP(Audit!#REF!,$V$3:$AE$12,2,FALSE)&amp; IF(Audit!#REF!=10,Audit!#REF!,"")</f>
        <v>#REF!</v>
      </c>
      <c r="AJ787" s="50" t="e">
        <f>VLOOKUP(Audit!#REF!,$V$13:$AE$22,2,FALSE)&amp; IF(Audit!#REF!=10,Audit!#REF!,"")</f>
        <v>#REF!</v>
      </c>
      <c r="AK787" s="47" t="e">
        <f t="shared" si="379"/>
        <v>#REF!</v>
      </c>
      <c r="AL787" s="50" t="e">
        <f>VLOOKUP(Audit!#REF!,$V$3:$AE$12,3,FALSE)&amp; IF(Audit!#REF!=10,Audit!#REF!,"")</f>
        <v>#REF!</v>
      </c>
      <c r="AM787" s="50" t="e">
        <f>VLOOKUP(Audit!#REF!,$V$13:$AE$22,3,FALSE)&amp; IF(Audit!#REF!=10,Audit!#REF!,"")</f>
        <v>#REF!</v>
      </c>
      <c r="AN787" s="47" t="e">
        <f t="shared" si="380"/>
        <v>#REF!</v>
      </c>
      <c r="AO787" s="50" t="e">
        <f>VLOOKUP(Audit!#REF!,$V$3:$AE$12,4,FALSE) &amp;  Audit!#REF! &amp; IF(Audit!#REF!=10,Audit!#REF!,"")</f>
        <v>#REF!</v>
      </c>
      <c r="AP787" s="50" t="e">
        <f>VLOOKUP(Audit!#REF!,$V$13:$AE$22,4,FALSE)&amp; IF(Audit!#REF!=10,Audit!#REF!,"")</f>
        <v>#REF!</v>
      </c>
      <c r="AQ787" s="47" t="e">
        <f t="shared" si="381"/>
        <v>#REF!</v>
      </c>
      <c r="AR787" s="50" t="e">
        <f>VLOOKUP(Audit!#REF!,$V$3:$AE$12,5,FALSE)&amp; IF(Audit!#REF!=10,Audit!#REF!,"")</f>
        <v>#REF!</v>
      </c>
      <c r="AS787" s="50" t="e">
        <f>VLOOKUP(Audit!#REF!,$V$13:$AE$22,5,FALSE)&amp; IF(Audit!#REF!=10,Audit!#REF!,"")</f>
        <v>#REF!</v>
      </c>
      <c r="AT787" s="47" t="e">
        <f t="shared" si="382"/>
        <v>#REF!</v>
      </c>
      <c r="AU787" s="50" t="e">
        <f>VLOOKUP(Audit!#REF!,$V$3:$AE$12,6,FALSE)&amp; IF(Audit!#REF!=10,Audit!#REF!,"")</f>
        <v>#REF!</v>
      </c>
      <c r="AV787" s="50" t="e">
        <f>VLOOKUP(Audit!#REF!,$V$13:$AE$22,6,FALSE)&amp; IF(Audit!#REF!=10,Audit!#REF!,"")</f>
        <v>#REF!</v>
      </c>
      <c r="AW787" s="47" t="e">
        <f t="shared" si="383"/>
        <v>#REF!</v>
      </c>
      <c r="AX787" s="50" t="e">
        <f>VLOOKUP(Audit!#REF!,$V$3:$AE$12,7,FALSE)&amp; IF(Audit!#REF!=10,Audit!#REF!,"")</f>
        <v>#REF!</v>
      </c>
      <c r="AY787" s="50" t="e">
        <f>VLOOKUP(Audit!#REF!,$V$13:$AE$22,7,FALSE) &amp; IF(Audit!#REF!=10,Audit!#REF!,"")</f>
        <v>#REF!</v>
      </c>
      <c r="AZ787" s="47" t="e">
        <f t="shared" si="384"/>
        <v>#REF!</v>
      </c>
      <c r="BA787" s="50" t="e">
        <f>VLOOKUP(Audit!#REF!,$V$3:$AE$12,8,FALSE)&amp; Audit!#REF! &amp; IF(Audit!#REF!=10,Audit!#REF!,"")</f>
        <v>#REF!</v>
      </c>
      <c r="BB787" s="50" t="e">
        <f>VLOOKUP(Audit!#REF!,$V$13:$AE$22,8,FALSE) &amp; IF(Audit!#REF!=10,Audit!#REF!,"")</f>
        <v>#REF!</v>
      </c>
      <c r="BC787" s="47" t="e">
        <f t="shared" si="385"/>
        <v>#REF!</v>
      </c>
      <c r="BD787" s="50" t="e">
        <f>VLOOKUP(Audit!#REF!,$V$3:$AE$12,9,FALSE)&amp; IF(Audit!#REF!=10,Audit!#REF!,"")</f>
        <v>#REF!</v>
      </c>
      <c r="BE787" s="50" t="e">
        <f>VLOOKUP(Audit!#REF!,$V$13:$AE$22,9,FALSE) &amp; IF(Audit!#REF!=10,Audit!#REF!,"") &amp; IF(Audit!#REF!&lt;&gt;1,U787,"")</f>
        <v>#REF!</v>
      </c>
      <c r="BF787" s="47" t="e">
        <f t="shared" si="386"/>
        <v>#REF!</v>
      </c>
      <c r="BG787" s="50" t="e">
        <f>VLOOKUP(Audit!#REF!,$V$3:$AE$12,10,FALSE) &amp; Audit!#REF! &amp; IF(Audit!#REF!=10,Audit!#REF!,"")</f>
        <v>#REF!</v>
      </c>
      <c r="BH787" s="50" t="e">
        <f>VLOOKUP(Audit!#REF!,$V$13:$AE$22,10,FALSE) &amp; IF(Audit!#REF!=10,Audit!#REF!,"") &amp; IF(Audit!#REF!&lt;&gt;1,U787,"")</f>
        <v>#REF!</v>
      </c>
      <c r="BI787" s="47" t="e">
        <f t="shared" si="387"/>
        <v>#REF!</v>
      </c>
      <c r="BJ787" s="48" t="str">
        <f t="shared" si="388"/>
        <v/>
      </c>
      <c r="BK787" s="48" t="str">
        <f t="shared" si="389"/>
        <v/>
      </c>
      <c r="BL787" s="48" t="str">
        <f t="shared" si="390"/>
        <v/>
      </c>
      <c r="BM787" s="48" t="str">
        <f t="shared" si="391"/>
        <v/>
      </c>
      <c r="BN787" s="48" t="str">
        <f t="shared" si="392"/>
        <v/>
      </c>
      <c r="BO787" s="48" t="str">
        <f t="shared" si="393"/>
        <v/>
      </c>
      <c r="BP787" s="48" t="str">
        <f t="shared" si="394"/>
        <v/>
      </c>
      <c r="BQ787" s="48" t="str">
        <f t="shared" si="395"/>
        <v/>
      </c>
      <c r="BR787" s="48" t="str">
        <f t="shared" si="396"/>
        <v/>
      </c>
      <c r="BS787" s="48" t="str">
        <f t="shared" si="397"/>
        <v/>
      </c>
      <c r="BT787" s="48" t="str">
        <f t="shared" si="398"/>
        <v/>
      </c>
      <c r="BU787" s="48" t="str">
        <f t="shared" si="399"/>
        <v/>
      </c>
    </row>
    <row r="788" spans="1:73">
      <c r="A788" s="10" t="e">
        <f>Audit!#REF!</f>
        <v>#REF!</v>
      </c>
      <c r="B788" s="10" t="e">
        <f t="shared" si="370"/>
        <v>#REF!</v>
      </c>
      <c r="C788" s="17" t="e">
        <f>VLOOKUP(Audit!#REF!,$V$3:$AE$12,2,FALSE) &amp; VLOOKUP(Audit!#REF!,$V$13:$AE$22,2,FALSE)&amp; IF(Audit!#REF!=10,Audit!#REF!&amp;Audit!#REF!,"")</f>
        <v>#REF!</v>
      </c>
      <c r="D788" s="17" t="e">
        <f>VLOOKUP(Audit!#REF!,$V$3:$AE$12,3,FALSE) &amp; VLOOKUP(Audit!#REF!,$V$13:$AE$22,3,FALSE) &amp;IF(Audit!#REF!=10,Audit!#REF!&amp;Audit!#REF!,"")</f>
        <v>#REF!</v>
      </c>
      <c r="E788" s="17" t="e">
        <f>VLOOKUP(Audit!#REF!,$V$3:$AE$12,4,FALSE)&amp; Audit!#REF! &amp; VLOOKUP(Audit!#REF!,$V$13:$AE$22,4,FALSE)&amp; IF(Audit!#REF!=10,Audit!#REF!&amp;Audit!#REF!,"")</f>
        <v>#REF!</v>
      </c>
      <c r="F788" s="17" t="e">
        <f>VLOOKUP(Audit!#REF!,$V$3:$AE$12,5,FALSE) &amp; VLOOKUP(Audit!#REF!,$V$13:$AE$22,5,FALSE)&amp; IF(Audit!#REF!=10,Audit!#REF!&amp;Audit!#REF!,"")</f>
        <v>#REF!</v>
      </c>
      <c r="G788" s="17" t="e">
        <f>VLOOKUP(Audit!#REF!,$V$3:$AE$12,6,FALSE) &amp; VLOOKUP(Audit!#REF!,$V$13:$AE$22,6,FALSE)&amp; IF(Audit!#REF!=10,Audit!#REF!&amp;Audit!#REF!,"")</f>
        <v>#REF!</v>
      </c>
      <c r="H788" s="17" t="e">
        <f>VLOOKUP(Audit!#REF!,$V$3:$AE$12,7,FALSE) &amp; VLOOKUP(Audit!#REF!,$V$13:$AE$22,7,FALSE)&amp;IF(Audit!#REF!=10,Audit!#REF!&amp;Audit!#REF!,"")</f>
        <v>#REF!</v>
      </c>
      <c r="I788" s="17" t="e">
        <f>VLOOKUP(Audit!#REF!,$V$3:$AE$12,8,FALSE) &amp; Audit!#REF! &amp; VLOOKUP(Audit!#REF!,$V$13:$AE$22,8,FALSE)&amp;IF(Audit!#REF!=10,Audit!#REF!&amp;Audit!#REF!,"")</f>
        <v>#REF!</v>
      </c>
      <c r="J788" s="17" t="e">
        <f>VLOOKUP(Audit!#REF!,$V$3:$AE$12,9,FALSE) &amp; VLOOKUP(Audit!#REF!,$V$13:$AE$22,9,FALSE) &amp; IF(Audit!#REF!=10,Audit!#REF!&amp;Audit!#REF!,"") &amp; IF(Audit!#REF!&lt;&gt;1,U788,"")</f>
        <v>#REF!</v>
      </c>
      <c r="K788" s="17" t="e">
        <f>VLOOKUP(Audit!#REF!,$V$3:$AE$12,10,FALSE) &amp; Audit!#REF! &amp; VLOOKUP(Audit!#REF!,$V$13:$AE$22,10,FALSE) &amp; IF(Audit!#REF!=10,Audit!#REF!&amp;Audit!#REF!,"") &amp; IF(Audit!#REF!&lt;&gt;1,U788,"")</f>
        <v>#REF!</v>
      </c>
      <c r="L788" s="10" t="e">
        <f>Audit!#REF!</f>
        <v>#REF!</v>
      </c>
      <c r="M788" s="10" t="e">
        <f t="shared" si="371"/>
        <v>#REF!</v>
      </c>
      <c r="N788" s="10" t="e">
        <f t="shared" si="372"/>
        <v>#REF!</v>
      </c>
      <c r="O788" s="10" t="e">
        <f t="shared" si="373"/>
        <v>#REF!</v>
      </c>
      <c r="P788" s="10" t="e">
        <f t="shared" si="374"/>
        <v>#REF!</v>
      </c>
      <c r="Q788" s="10" t="e">
        <f t="shared" si="375"/>
        <v>#REF!</v>
      </c>
      <c r="R788" s="10" t="e">
        <f t="shared" si="376"/>
        <v>#REF!</v>
      </c>
      <c r="S788" s="10" t="e">
        <f t="shared" si="377"/>
        <v>#REF!</v>
      </c>
      <c r="T788" s="10" t="e">
        <f t="shared" si="378"/>
        <v>#REF!</v>
      </c>
      <c r="U788" s="17" t="e">
        <f>IF(Audit!#REF!="","",VLOOKUP(Audit!#REF!,$W$26:$X$35,2,FALSE)) &amp; Audit!#REF! &amp; IF(Audit!#REF!="","",IF(Audit!#REF!&lt;=1.4,VLOOKUP(Audit!#REF!,$W$38:X833,2,FALSE),VLOOKUP(Audit!#REF!,$W$51:$X$61,2,FALSE))) &amp; IF(Audit!#REF!="","",VLOOKUP(Audit!#REF!,$Y$26:$Z$35,2,FALSE) &amp; Audit!#REF! &amp; IF(Audit!#REF!="","",IF(Audit!#REF!&lt;=1.4,VLOOKUP(Audit!#REF!,$Y$38:$Z$48,2,FALSE),VLOOKUP(Audit!#REF!,$Y$51:$Z$61,2,FALSE))))</f>
        <v>#REF!</v>
      </c>
      <c r="V788" s="21"/>
      <c r="AH788" s="49" t="e">
        <f>Audit!#REF!</f>
        <v>#REF!</v>
      </c>
      <c r="AI788" s="50" t="e">
        <f>VLOOKUP(Audit!#REF!,$V$3:$AE$12,2,FALSE)&amp; IF(Audit!#REF!=10,Audit!#REF!,"")</f>
        <v>#REF!</v>
      </c>
      <c r="AJ788" s="50" t="e">
        <f>VLOOKUP(Audit!#REF!,$V$13:$AE$22,2,FALSE)&amp; IF(Audit!#REF!=10,Audit!#REF!,"")</f>
        <v>#REF!</v>
      </c>
      <c r="AK788" s="47" t="e">
        <f t="shared" si="379"/>
        <v>#REF!</v>
      </c>
      <c r="AL788" s="50" t="e">
        <f>VLOOKUP(Audit!#REF!,$V$3:$AE$12,3,FALSE)&amp; IF(Audit!#REF!=10,Audit!#REF!,"")</f>
        <v>#REF!</v>
      </c>
      <c r="AM788" s="50" t="e">
        <f>VLOOKUP(Audit!#REF!,$V$13:$AE$22,3,FALSE)&amp; IF(Audit!#REF!=10,Audit!#REF!,"")</f>
        <v>#REF!</v>
      </c>
      <c r="AN788" s="47" t="e">
        <f t="shared" si="380"/>
        <v>#REF!</v>
      </c>
      <c r="AO788" s="50" t="e">
        <f>VLOOKUP(Audit!#REF!,$V$3:$AE$12,4,FALSE) &amp;  Audit!#REF! &amp; IF(Audit!#REF!=10,Audit!#REF!,"")</f>
        <v>#REF!</v>
      </c>
      <c r="AP788" s="50" t="e">
        <f>VLOOKUP(Audit!#REF!,$V$13:$AE$22,4,FALSE)&amp; IF(Audit!#REF!=10,Audit!#REF!,"")</f>
        <v>#REF!</v>
      </c>
      <c r="AQ788" s="47" t="e">
        <f t="shared" si="381"/>
        <v>#REF!</v>
      </c>
      <c r="AR788" s="50" t="e">
        <f>VLOOKUP(Audit!#REF!,$V$3:$AE$12,5,FALSE)&amp; IF(Audit!#REF!=10,Audit!#REF!,"")</f>
        <v>#REF!</v>
      </c>
      <c r="AS788" s="50" t="e">
        <f>VLOOKUP(Audit!#REF!,$V$13:$AE$22,5,FALSE)&amp; IF(Audit!#REF!=10,Audit!#REF!,"")</f>
        <v>#REF!</v>
      </c>
      <c r="AT788" s="47" t="e">
        <f t="shared" si="382"/>
        <v>#REF!</v>
      </c>
      <c r="AU788" s="50" t="e">
        <f>VLOOKUP(Audit!#REF!,$V$3:$AE$12,6,FALSE)&amp; IF(Audit!#REF!=10,Audit!#REF!,"")</f>
        <v>#REF!</v>
      </c>
      <c r="AV788" s="50" t="e">
        <f>VLOOKUP(Audit!#REF!,$V$13:$AE$22,6,FALSE)&amp; IF(Audit!#REF!=10,Audit!#REF!,"")</f>
        <v>#REF!</v>
      </c>
      <c r="AW788" s="47" t="e">
        <f t="shared" si="383"/>
        <v>#REF!</v>
      </c>
      <c r="AX788" s="50" t="e">
        <f>VLOOKUP(Audit!#REF!,$V$3:$AE$12,7,FALSE)&amp; IF(Audit!#REF!=10,Audit!#REF!,"")</f>
        <v>#REF!</v>
      </c>
      <c r="AY788" s="50" t="e">
        <f>VLOOKUP(Audit!#REF!,$V$13:$AE$22,7,FALSE) &amp; IF(Audit!#REF!=10,Audit!#REF!,"")</f>
        <v>#REF!</v>
      </c>
      <c r="AZ788" s="47" t="e">
        <f t="shared" si="384"/>
        <v>#REF!</v>
      </c>
      <c r="BA788" s="50" t="e">
        <f>VLOOKUP(Audit!#REF!,$V$3:$AE$12,8,FALSE)&amp; Audit!#REF! &amp; IF(Audit!#REF!=10,Audit!#REF!,"")</f>
        <v>#REF!</v>
      </c>
      <c r="BB788" s="50" t="e">
        <f>VLOOKUP(Audit!#REF!,$V$13:$AE$22,8,FALSE) &amp; IF(Audit!#REF!=10,Audit!#REF!,"")</f>
        <v>#REF!</v>
      </c>
      <c r="BC788" s="47" t="e">
        <f t="shared" si="385"/>
        <v>#REF!</v>
      </c>
      <c r="BD788" s="50" t="e">
        <f>VLOOKUP(Audit!#REF!,$V$3:$AE$12,9,FALSE)&amp; IF(Audit!#REF!=10,Audit!#REF!,"")</f>
        <v>#REF!</v>
      </c>
      <c r="BE788" s="50" t="e">
        <f>VLOOKUP(Audit!#REF!,$V$13:$AE$22,9,FALSE) &amp; IF(Audit!#REF!=10,Audit!#REF!,"") &amp; IF(Audit!#REF!&lt;&gt;1,U788,"")</f>
        <v>#REF!</v>
      </c>
      <c r="BF788" s="47" t="e">
        <f t="shared" si="386"/>
        <v>#REF!</v>
      </c>
      <c r="BG788" s="50" t="e">
        <f>VLOOKUP(Audit!#REF!,$V$3:$AE$12,10,FALSE) &amp; Audit!#REF! &amp; IF(Audit!#REF!=10,Audit!#REF!,"")</f>
        <v>#REF!</v>
      </c>
      <c r="BH788" s="50" t="e">
        <f>VLOOKUP(Audit!#REF!,$V$13:$AE$22,10,FALSE) &amp; IF(Audit!#REF!=10,Audit!#REF!,"") &amp; IF(Audit!#REF!&lt;&gt;1,U788,"")</f>
        <v>#REF!</v>
      </c>
      <c r="BI788" s="47" t="e">
        <f t="shared" si="387"/>
        <v>#REF!</v>
      </c>
      <c r="BJ788" s="48" t="str">
        <f t="shared" si="388"/>
        <v/>
      </c>
      <c r="BK788" s="48" t="str">
        <f t="shared" si="389"/>
        <v/>
      </c>
      <c r="BL788" s="48" t="str">
        <f t="shared" si="390"/>
        <v/>
      </c>
      <c r="BM788" s="48" t="str">
        <f t="shared" si="391"/>
        <v/>
      </c>
      <c r="BN788" s="48" t="str">
        <f t="shared" si="392"/>
        <v/>
      </c>
      <c r="BO788" s="48" t="str">
        <f t="shared" si="393"/>
        <v/>
      </c>
      <c r="BP788" s="48" t="str">
        <f t="shared" si="394"/>
        <v/>
      </c>
      <c r="BQ788" s="48" t="str">
        <f t="shared" si="395"/>
        <v/>
      </c>
      <c r="BR788" s="48" t="str">
        <f t="shared" si="396"/>
        <v/>
      </c>
      <c r="BS788" s="48" t="str">
        <f t="shared" si="397"/>
        <v/>
      </c>
      <c r="BT788" s="48" t="str">
        <f t="shared" si="398"/>
        <v/>
      </c>
      <c r="BU788" s="48" t="str">
        <f t="shared" si="399"/>
        <v/>
      </c>
    </row>
    <row r="789" spans="1:73">
      <c r="A789" s="10" t="e">
        <f>Audit!#REF!</f>
        <v>#REF!</v>
      </c>
      <c r="B789" s="10" t="e">
        <f t="shared" si="370"/>
        <v>#REF!</v>
      </c>
      <c r="C789" s="17" t="e">
        <f>VLOOKUP(Audit!#REF!,$V$3:$AE$12,2,FALSE) &amp; VLOOKUP(Audit!#REF!,$V$13:$AE$22,2,FALSE)&amp; IF(Audit!#REF!=10,Audit!#REF!&amp;Audit!#REF!,"")</f>
        <v>#REF!</v>
      </c>
      <c r="D789" s="17" t="e">
        <f>VLOOKUP(Audit!#REF!,$V$3:$AE$12,3,FALSE) &amp; VLOOKUP(Audit!#REF!,$V$13:$AE$22,3,FALSE) &amp;IF(Audit!#REF!=10,Audit!#REF!&amp;Audit!#REF!,"")</f>
        <v>#REF!</v>
      </c>
      <c r="E789" s="17" t="e">
        <f>VLOOKUP(Audit!#REF!,$V$3:$AE$12,4,FALSE)&amp; Audit!#REF! &amp; VLOOKUP(Audit!#REF!,$V$13:$AE$22,4,FALSE)&amp; IF(Audit!#REF!=10,Audit!#REF!&amp;Audit!#REF!,"")</f>
        <v>#REF!</v>
      </c>
      <c r="F789" s="17" t="e">
        <f>VLOOKUP(Audit!#REF!,$V$3:$AE$12,5,FALSE) &amp; VLOOKUP(Audit!#REF!,$V$13:$AE$22,5,FALSE)&amp; IF(Audit!#REF!=10,Audit!#REF!&amp;Audit!#REF!,"")</f>
        <v>#REF!</v>
      </c>
      <c r="G789" s="17" t="e">
        <f>VLOOKUP(Audit!#REF!,$V$3:$AE$12,6,FALSE) &amp; VLOOKUP(Audit!#REF!,$V$13:$AE$22,6,FALSE)&amp; IF(Audit!#REF!=10,Audit!#REF!&amp;Audit!#REF!,"")</f>
        <v>#REF!</v>
      </c>
      <c r="H789" s="17" t="e">
        <f>VLOOKUP(Audit!#REF!,$V$3:$AE$12,7,FALSE) &amp; VLOOKUP(Audit!#REF!,$V$13:$AE$22,7,FALSE)&amp;IF(Audit!#REF!=10,Audit!#REF!&amp;Audit!#REF!,"")</f>
        <v>#REF!</v>
      </c>
      <c r="I789" s="17" t="e">
        <f>VLOOKUP(Audit!#REF!,$V$3:$AE$12,8,FALSE) &amp; Audit!#REF! &amp; VLOOKUP(Audit!#REF!,$V$13:$AE$22,8,FALSE)&amp;IF(Audit!#REF!=10,Audit!#REF!&amp;Audit!#REF!,"")</f>
        <v>#REF!</v>
      </c>
      <c r="J789" s="17" t="e">
        <f>VLOOKUP(Audit!#REF!,$V$3:$AE$12,9,FALSE) &amp; VLOOKUP(Audit!#REF!,$V$13:$AE$22,9,FALSE) &amp; IF(Audit!#REF!=10,Audit!#REF!&amp;Audit!#REF!,"") &amp; IF(Audit!#REF!&lt;&gt;1,U789,"")</f>
        <v>#REF!</v>
      </c>
      <c r="K789" s="17" t="e">
        <f>VLOOKUP(Audit!#REF!,$V$3:$AE$12,10,FALSE) &amp; Audit!#REF! &amp; VLOOKUP(Audit!#REF!,$V$13:$AE$22,10,FALSE) &amp; IF(Audit!#REF!=10,Audit!#REF!&amp;Audit!#REF!,"") &amp; IF(Audit!#REF!&lt;&gt;1,U789,"")</f>
        <v>#REF!</v>
      </c>
      <c r="L789" s="10" t="e">
        <f>Audit!#REF!</f>
        <v>#REF!</v>
      </c>
      <c r="M789" s="10" t="e">
        <f t="shared" si="371"/>
        <v>#REF!</v>
      </c>
      <c r="N789" s="10" t="e">
        <f t="shared" si="372"/>
        <v>#REF!</v>
      </c>
      <c r="O789" s="10" t="e">
        <f t="shared" si="373"/>
        <v>#REF!</v>
      </c>
      <c r="P789" s="10" t="e">
        <f t="shared" si="374"/>
        <v>#REF!</v>
      </c>
      <c r="Q789" s="10" t="e">
        <f t="shared" si="375"/>
        <v>#REF!</v>
      </c>
      <c r="R789" s="10" t="e">
        <f t="shared" si="376"/>
        <v>#REF!</v>
      </c>
      <c r="S789" s="10" t="e">
        <f t="shared" si="377"/>
        <v>#REF!</v>
      </c>
      <c r="T789" s="10" t="e">
        <f t="shared" si="378"/>
        <v>#REF!</v>
      </c>
      <c r="U789" s="17" t="e">
        <f>IF(Audit!#REF!="","",VLOOKUP(Audit!#REF!,$W$26:$X$35,2,FALSE)) &amp; Audit!#REF! &amp; IF(Audit!#REF!="","",IF(Audit!#REF!&lt;=1.4,VLOOKUP(Audit!#REF!,$W$38:X834,2,FALSE),VLOOKUP(Audit!#REF!,$W$51:$X$61,2,FALSE))) &amp; IF(Audit!#REF!="","",VLOOKUP(Audit!#REF!,$Y$26:$Z$35,2,FALSE) &amp; Audit!#REF! &amp; IF(Audit!#REF!="","",IF(Audit!#REF!&lt;=1.4,VLOOKUP(Audit!#REF!,$Y$38:$Z$48,2,FALSE),VLOOKUP(Audit!#REF!,$Y$51:$Z$61,2,FALSE))))</f>
        <v>#REF!</v>
      </c>
      <c r="V789" s="21"/>
      <c r="AH789" s="49" t="e">
        <f>Audit!#REF!</f>
        <v>#REF!</v>
      </c>
      <c r="AI789" s="50" t="e">
        <f>VLOOKUP(Audit!#REF!,$V$3:$AE$12,2,FALSE)&amp; IF(Audit!#REF!=10,Audit!#REF!,"")</f>
        <v>#REF!</v>
      </c>
      <c r="AJ789" s="50" t="e">
        <f>VLOOKUP(Audit!#REF!,$V$13:$AE$22,2,FALSE)&amp; IF(Audit!#REF!=10,Audit!#REF!,"")</f>
        <v>#REF!</v>
      </c>
      <c r="AK789" s="47" t="e">
        <f t="shared" si="379"/>
        <v>#REF!</v>
      </c>
      <c r="AL789" s="50" t="e">
        <f>VLOOKUP(Audit!#REF!,$V$3:$AE$12,3,FALSE)&amp; IF(Audit!#REF!=10,Audit!#REF!,"")</f>
        <v>#REF!</v>
      </c>
      <c r="AM789" s="50" t="e">
        <f>VLOOKUP(Audit!#REF!,$V$13:$AE$22,3,FALSE)&amp; IF(Audit!#REF!=10,Audit!#REF!,"")</f>
        <v>#REF!</v>
      </c>
      <c r="AN789" s="47" t="e">
        <f t="shared" si="380"/>
        <v>#REF!</v>
      </c>
      <c r="AO789" s="50" t="e">
        <f>VLOOKUP(Audit!#REF!,$V$3:$AE$12,4,FALSE) &amp;  Audit!#REF! &amp; IF(Audit!#REF!=10,Audit!#REF!,"")</f>
        <v>#REF!</v>
      </c>
      <c r="AP789" s="50" t="e">
        <f>VLOOKUP(Audit!#REF!,$V$13:$AE$22,4,FALSE)&amp; IF(Audit!#REF!=10,Audit!#REF!,"")</f>
        <v>#REF!</v>
      </c>
      <c r="AQ789" s="47" t="e">
        <f t="shared" si="381"/>
        <v>#REF!</v>
      </c>
      <c r="AR789" s="50" t="e">
        <f>VLOOKUP(Audit!#REF!,$V$3:$AE$12,5,FALSE)&amp; IF(Audit!#REF!=10,Audit!#REF!,"")</f>
        <v>#REF!</v>
      </c>
      <c r="AS789" s="50" t="e">
        <f>VLOOKUP(Audit!#REF!,$V$13:$AE$22,5,FALSE)&amp; IF(Audit!#REF!=10,Audit!#REF!,"")</f>
        <v>#REF!</v>
      </c>
      <c r="AT789" s="47" t="e">
        <f t="shared" si="382"/>
        <v>#REF!</v>
      </c>
      <c r="AU789" s="50" t="e">
        <f>VLOOKUP(Audit!#REF!,$V$3:$AE$12,6,FALSE)&amp; IF(Audit!#REF!=10,Audit!#REF!,"")</f>
        <v>#REF!</v>
      </c>
      <c r="AV789" s="50" t="e">
        <f>VLOOKUP(Audit!#REF!,$V$13:$AE$22,6,FALSE)&amp; IF(Audit!#REF!=10,Audit!#REF!,"")</f>
        <v>#REF!</v>
      </c>
      <c r="AW789" s="47" t="e">
        <f t="shared" si="383"/>
        <v>#REF!</v>
      </c>
      <c r="AX789" s="50" t="e">
        <f>VLOOKUP(Audit!#REF!,$V$3:$AE$12,7,FALSE)&amp; IF(Audit!#REF!=10,Audit!#REF!,"")</f>
        <v>#REF!</v>
      </c>
      <c r="AY789" s="50" t="e">
        <f>VLOOKUP(Audit!#REF!,$V$13:$AE$22,7,FALSE) &amp; IF(Audit!#REF!=10,Audit!#REF!,"")</f>
        <v>#REF!</v>
      </c>
      <c r="AZ789" s="47" t="e">
        <f t="shared" si="384"/>
        <v>#REF!</v>
      </c>
      <c r="BA789" s="50" t="e">
        <f>VLOOKUP(Audit!#REF!,$V$3:$AE$12,8,FALSE)&amp; Audit!#REF! &amp; IF(Audit!#REF!=10,Audit!#REF!,"")</f>
        <v>#REF!</v>
      </c>
      <c r="BB789" s="50" t="e">
        <f>VLOOKUP(Audit!#REF!,$V$13:$AE$22,8,FALSE) &amp; IF(Audit!#REF!=10,Audit!#REF!,"")</f>
        <v>#REF!</v>
      </c>
      <c r="BC789" s="47" t="e">
        <f t="shared" si="385"/>
        <v>#REF!</v>
      </c>
      <c r="BD789" s="50" t="e">
        <f>VLOOKUP(Audit!#REF!,$V$3:$AE$12,9,FALSE)&amp; IF(Audit!#REF!=10,Audit!#REF!,"")</f>
        <v>#REF!</v>
      </c>
      <c r="BE789" s="50" t="e">
        <f>VLOOKUP(Audit!#REF!,$V$13:$AE$22,9,FALSE) &amp; IF(Audit!#REF!=10,Audit!#REF!,"") &amp; IF(Audit!#REF!&lt;&gt;1,U789,"")</f>
        <v>#REF!</v>
      </c>
      <c r="BF789" s="47" t="e">
        <f t="shared" si="386"/>
        <v>#REF!</v>
      </c>
      <c r="BG789" s="50" t="e">
        <f>VLOOKUP(Audit!#REF!,$V$3:$AE$12,10,FALSE) &amp; Audit!#REF! &amp; IF(Audit!#REF!=10,Audit!#REF!,"")</f>
        <v>#REF!</v>
      </c>
      <c r="BH789" s="50" t="e">
        <f>VLOOKUP(Audit!#REF!,$V$13:$AE$22,10,FALSE) &amp; IF(Audit!#REF!=10,Audit!#REF!,"") &amp; IF(Audit!#REF!&lt;&gt;1,U789,"")</f>
        <v>#REF!</v>
      </c>
      <c r="BI789" s="47" t="e">
        <f t="shared" si="387"/>
        <v>#REF!</v>
      </c>
      <c r="BJ789" s="48" t="str">
        <f t="shared" si="388"/>
        <v/>
      </c>
      <c r="BK789" s="48" t="str">
        <f t="shared" si="389"/>
        <v/>
      </c>
      <c r="BL789" s="48" t="str">
        <f t="shared" si="390"/>
        <v/>
      </c>
      <c r="BM789" s="48" t="str">
        <f t="shared" si="391"/>
        <v/>
      </c>
      <c r="BN789" s="48" t="str">
        <f t="shared" si="392"/>
        <v/>
      </c>
      <c r="BO789" s="48" t="str">
        <f t="shared" si="393"/>
        <v/>
      </c>
      <c r="BP789" s="48" t="str">
        <f t="shared" si="394"/>
        <v/>
      </c>
      <c r="BQ789" s="48" t="str">
        <f t="shared" si="395"/>
        <v/>
      </c>
      <c r="BR789" s="48" t="str">
        <f t="shared" si="396"/>
        <v/>
      </c>
      <c r="BS789" s="48" t="str">
        <f t="shared" si="397"/>
        <v/>
      </c>
      <c r="BT789" s="48" t="str">
        <f t="shared" si="398"/>
        <v/>
      </c>
      <c r="BU789" s="48" t="str">
        <f t="shared" si="399"/>
        <v/>
      </c>
    </row>
    <row r="790" spans="1:73">
      <c r="A790" s="10" t="e">
        <f>Audit!#REF!</f>
        <v>#REF!</v>
      </c>
      <c r="B790" s="10" t="e">
        <f t="shared" si="370"/>
        <v>#REF!</v>
      </c>
      <c r="C790" s="17" t="e">
        <f>VLOOKUP(Audit!#REF!,$V$3:$AE$12,2,FALSE) &amp; VLOOKUP(Audit!#REF!,$V$13:$AE$22,2,FALSE)&amp; IF(Audit!#REF!=10,Audit!#REF!&amp;Audit!#REF!,"")</f>
        <v>#REF!</v>
      </c>
      <c r="D790" s="17" t="e">
        <f>VLOOKUP(Audit!#REF!,$V$3:$AE$12,3,FALSE) &amp; VLOOKUP(Audit!#REF!,$V$13:$AE$22,3,FALSE) &amp;IF(Audit!#REF!=10,Audit!#REF!&amp;Audit!#REF!,"")</f>
        <v>#REF!</v>
      </c>
      <c r="E790" s="17" t="e">
        <f>VLOOKUP(Audit!#REF!,$V$3:$AE$12,4,FALSE)&amp; Audit!#REF! &amp; VLOOKUP(Audit!#REF!,$V$13:$AE$22,4,FALSE)&amp; IF(Audit!#REF!=10,Audit!#REF!&amp;Audit!#REF!,"")</f>
        <v>#REF!</v>
      </c>
      <c r="F790" s="17" t="e">
        <f>VLOOKUP(Audit!#REF!,$V$3:$AE$12,5,FALSE) &amp; VLOOKUP(Audit!#REF!,$V$13:$AE$22,5,FALSE)&amp; IF(Audit!#REF!=10,Audit!#REF!&amp;Audit!#REF!,"")</f>
        <v>#REF!</v>
      </c>
      <c r="G790" s="17" t="e">
        <f>VLOOKUP(Audit!#REF!,$V$3:$AE$12,6,FALSE) &amp; VLOOKUP(Audit!#REF!,$V$13:$AE$22,6,FALSE)&amp; IF(Audit!#REF!=10,Audit!#REF!&amp;Audit!#REF!,"")</f>
        <v>#REF!</v>
      </c>
      <c r="H790" s="17" t="e">
        <f>VLOOKUP(Audit!#REF!,$V$3:$AE$12,7,FALSE) &amp; VLOOKUP(Audit!#REF!,$V$13:$AE$22,7,FALSE)&amp;IF(Audit!#REF!=10,Audit!#REF!&amp;Audit!#REF!,"")</f>
        <v>#REF!</v>
      </c>
      <c r="I790" s="17" t="e">
        <f>VLOOKUP(Audit!#REF!,$V$3:$AE$12,8,FALSE) &amp; Audit!#REF! &amp; VLOOKUP(Audit!#REF!,$V$13:$AE$22,8,FALSE)&amp;IF(Audit!#REF!=10,Audit!#REF!&amp;Audit!#REF!,"")</f>
        <v>#REF!</v>
      </c>
      <c r="J790" s="17" t="e">
        <f>VLOOKUP(Audit!#REF!,$V$3:$AE$12,9,FALSE) &amp; VLOOKUP(Audit!#REF!,$V$13:$AE$22,9,FALSE) &amp; IF(Audit!#REF!=10,Audit!#REF!&amp;Audit!#REF!,"") &amp; IF(Audit!#REF!&lt;&gt;1,U790,"")</f>
        <v>#REF!</v>
      </c>
      <c r="K790" s="17" t="e">
        <f>VLOOKUP(Audit!#REF!,$V$3:$AE$12,10,FALSE) &amp; Audit!#REF! &amp; VLOOKUP(Audit!#REF!,$V$13:$AE$22,10,FALSE) &amp; IF(Audit!#REF!=10,Audit!#REF!&amp;Audit!#REF!,"") &amp; IF(Audit!#REF!&lt;&gt;1,U790,"")</f>
        <v>#REF!</v>
      </c>
      <c r="L790" s="10" t="e">
        <f>Audit!#REF!</f>
        <v>#REF!</v>
      </c>
      <c r="M790" s="10" t="e">
        <f t="shared" si="371"/>
        <v>#REF!</v>
      </c>
      <c r="N790" s="10" t="e">
        <f t="shared" si="372"/>
        <v>#REF!</v>
      </c>
      <c r="O790" s="10" t="e">
        <f t="shared" si="373"/>
        <v>#REF!</v>
      </c>
      <c r="P790" s="10" t="e">
        <f t="shared" si="374"/>
        <v>#REF!</v>
      </c>
      <c r="Q790" s="10" t="e">
        <f t="shared" si="375"/>
        <v>#REF!</v>
      </c>
      <c r="R790" s="10" t="e">
        <f t="shared" si="376"/>
        <v>#REF!</v>
      </c>
      <c r="S790" s="10" t="e">
        <f t="shared" si="377"/>
        <v>#REF!</v>
      </c>
      <c r="T790" s="10" t="e">
        <f t="shared" si="378"/>
        <v>#REF!</v>
      </c>
      <c r="U790" s="17" t="e">
        <f>IF(Audit!#REF!="","",VLOOKUP(Audit!#REF!,$W$26:$X$35,2,FALSE)) &amp; Audit!#REF! &amp; IF(Audit!#REF!="","",IF(Audit!#REF!&lt;=1.4,VLOOKUP(Audit!#REF!,$W$38:X835,2,FALSE),VLOOKUP(Audit!#REF!,$W$51:$X$61,2,FALSE))) &amp; IF(Audit!#REF!="","",VLOOKUP(Audit!#REF!,$Y$26:$Z$35,2,FALSE) &amp; Audit!#REF! &amp; IF(Audit!#REF!="","",IF(Audit!#REF!&lt;=1.4,VLOOKUP(Audit!#REF!,$Y$38:$Z$48,2,FALSE),VLOOKUP(Audit!#REF!,$Y$51:$Z$61,2,FALSE))))</f>
        <v>#REF!</v>
      </c>
      <c r="V790" s="21"/>
      <c r="AH790" s="49" t="e">
        <f>Audit!#REF!</f>
        <v>#REF!</v>
      </c>
      <c r="AI790" s="50" t="e">
        <f>VLOOKUP(Audit!#REF!,$V$3:$AE$12,2,FALSE)&amp; IF(Audit!#REF!=10,Audit!#REF!,"")</f>
        <v>#REF!</v>
      </c>
      <c r="AJ790" s="50" t="e">
        <f>VLOOKUP(Audit!#REF!,$V$13:$AE$22,2,FALSE)&amp; IF(Audit!#REF!=10,Audit!#REF!,"")</f>
        <v>#REF!</v>
      </c>
      <c r="AK790" s="47" t="e">
        <f t="shared" si="379"/>
        <v>#REF!</v>
      </c>
      <c r="AL790" s="50" t="e">
        <f>VLOOKUP(Audit!#REF!,$V$3:$AE$12,3,FALSE)&amp; IF(Audit!#REF!=10,Audit!#REF!,"")</f>
        <v>#REF!</v>
      </c>
      <c r="AM790" s="50" t="e">
        <f>VLOOKUP(Audit!#REF!,$V$13:$AE$22,3,FALSE)&amp; IF(Audit!#REF!=10,Audit!#REF!,"")</f>
        <v>#REF!</v>
      </c>
      <c r="AN790" s="47" t="e">
        <f t="shared" si="380"/>
        <v>#REF!</v>
      </c>
      <c r="AO790" s="50" t="e">
        <f>VLOOKUP(Audit!#REF!,$V$3:$AE$12,4,FALSE) &amp;  Audit!#REF! &amp; IF(Audit!#REF!=10,Audit!#REF!,"")</f>
        <v>#REF!</v>
      </c>
      <c r="AP790" s="50" t="e">
        <f>VLOOKUP(Audit!#REF!,$V$13:$AE$22,4,FALSE)&amp; IF(Audit!#REF!=10,Audit!#REF!,"")</f>
        <v>#REF!</v>
      </c>
      <c r="AQ790" s="47" t="e">
        <f t="shared" si="381"/>
        <v>#REF!</v>
      </c>
      <c r="AR790" s="50" t="e">
        <f>VLOOKUP(Audit!#REF!,$V$3:$AE$12,5,FALSE)&amp; IF(Audit!#REF!=10,Audit!#REF!,"")</f>
        <v>#REF!</v>
      </c>
      <c r="AS790" s="50" t="e">
        <f>VLOOKUP(Audit!#REF!,$V$13:$AE$22,5,FALSE)&amp; IF(Audit!#REF!=10,Audit!#REF!,"")</f>
        <v>#REF!</v>
      </c>
      <c r="AT790" s="47" t="e">
        <f t="shared" si="382"/>
        <v>#REF!</v>
      </c>
      <c r="AU790" s="50" t="e">
        <f>VLOOKUP(Audit!#REF!,$V$3:$AE$12,6,FALSE)&amp; IF(Audit!#REF!=10,Audit!#REF!,"")</f>
        <v>#REF!</v>
      </c>
      <c r="AV790" s="50" t="e">
        <f>VLOOKUP(Audit!#REF!,$V$13:$AE$22,6,FALSE)&amp; IF(Audit!#REF!=10,Audit!#REF!,"")</f>
        <v>#REF!</v>
      </c>
      <c r="AW790" s="47" t="e">
        <f t="shared" si="383"/>
        <v>#REF!</v>
      </c>
      <c r="AX790" s="50" t="e">
        <f>VLOOKUP(Audit!#REF!,$V$3:$AE$12,7,FALSE)&amp; IF(Audit!#REF!=10,Audit!#REF!,"")</f>
        <v>#REF!</v>
      </c>
      <c r="AY790" s="50" t="e">
        <f>VLOOKUP(Audit!#REF!,$V$13:$AE$22,7,FALSE) &amp; IF(Audit!#REF!=10,Audit!#REF!,"")</f>
        <v>#REF!</v>
      </c>
      <c r="AZ790" s="47" t="e">
        <f t="shared" si="384"/>
        <v>#REF!</v>
      </c>
      <c r="BA790" s="50" t="e">
        <f>VLOOKUP(Audit!#REF!,$V$3:$AE$12,8,FALSE)&amp; Audit!#REF! &amp; IF(Audit!#REF!=10,Audit!#REF!,"")</f>
        <v>#REF!</v>
      </c>
      <c r="BB790" s="50" t="e">
        <f>VLOOKUP(Audit!#REF!,$V$13:$AE$22,8,FALSE) &amp; IF(Audit!#REF!=10,Audit!#REF!,"")</f>
        <v>#REF!</v>
      </c>
      <c r="BC790" s="47" t="e">
        <f t="shared" si="385"/>
        <v>#REF!</v>
      </c>
      <c r="BD790" s="50" t="e">
        <f>VLOOKUP(Audit!#REF!,$V$3:$AE$12,9,FALSE)&amp; IF(Audit!#REF!=10,Audit!#REF!,"")</f>
        <v>#REF!</v>
      </c>
      <c r="BE790" s="50" t="e">
        <f>VLOOKUP(Audit!#REF!,$V$13:$AE$22,9,FALSE) &amp; IF(Audit!#REF!=10,Audit!#REF!,"") &amp; IF(Audit!#REF!&lt;&gt;1,U790,"")</f>
        <v>#REF!</v>
      </c>
      <c r="BF790" s="47" t="e">
        <f t="shared" si="386"/>
        <v>#REF!</v>
      </c>
      <c r="BG790" s="50" t="e">
        <f>VLOOKUP(Audit!#REF!,$V$3:$AE$12,10,FALSE) &amp; Audit!#REF! &amp; IF(Audit!#REF!=10,Audit!#REF!,"")</f>
        <v>#REF!</v>
      </c>
      <c r="BH790" s="50" t="e">
        <f>VLOOKUP(Audit!#REF!,$V$13:$AE$22,10,FALSE) &amp; IF(Audit!#REF!=10,Audit!#REF!,"") &amp; IF(Audit!#REF!&lt;&gt;1,U790,"")</f>
        <v>#REF!</v>
      </c>
      <c r="BI790" s="47" t="e">
        <f t="shared" si="387"/>
        <v>#REF!</v>
      </c>
      <c r="BJ790" s="48" t="str">
        <f t="shared" si="388"/>
        <v/>
      </c>
      <c r="BK790" s="48" t="str">
        <f t="shared" si="389"/>
        <v/>
      </c>
      <c r="BL790" s="48" t="str">
        <f t="shared" si="390"/>
        <v/>
      </c>
      <c r="BM790" s="48" t="str">
        <f t="shared" si="391"/>
        <v/>
      </c>
      <c r="BN790" s="48" t="str">
        <f t="shared" si="392"/>
        <v/>
      </c>
      <c r="BO790" s="48" t="str">
        <f t="shared" si="393"/>
        <v/>
      </c>
      <c r="BP790" s="48" t="str">
        <f t="shared" si="394"/>
        <v/>
      </c>
      <c r="BQ790" s="48" t="str">
        <f t="shared" si="395"/>
        <v/>
      </c>
      <c r="BR790" s="48" t="str">
        <f t="shared" si="396"/>
        <v/>
      </c>
      <c r="BS790" s="48" t="str">
        <f t="shared" si="397"/>
        <v/>
      </c>
      <c r="BT790" s="48" t="str">
        <f t="shared" si="398"/>
        <v/>
      </c>
      <c r="BU790" s="48" t="str">
        <f t="shared" si="399"/>
        <v/>
      </c>
    </row>
    <row r="791" spans="1:73">
      <c r="A791" s="10" t="e">
        <f>Audit!#REF!</f>
        <v>#REF!</v>
      </c>
      <c r="B791" s="10" t="e">
        <f t="shared" si="370"/>
        <v>#REF!</v>
      </c>
      <c r="C791" s="17" t="e">
        <f>VLOOKUP(Audit!#REF!,$V$3:$AE$12,2,FALSE) &amp; VLOOKUP(Audit!#REF!,$V$13:$AE$22,2,FALSE)&amp; IF(Audit!#REF!=10,Audit!#REF!&amp;Audit!#REF!,"")</f>
        <v>#REF!</v>
      </c>
      <c r="D791" s="17" t="e">
        <f>VLOOKUP(Audit!#REF!,$V$3:$AE$12,3,FALSE) &amp; VLOOKUP(Audit!#REF!,$V$13:$AE$22,3,FALSE) &amp;IF(Audit!#REF!=10,Audit!#REF!&amp;Audit!#REF!,"")</f>
        <v>#REF!</v>
      </c>
      <c r="E791" s="17" t="e">
        <f>VLOOKUP(Audit!#REF!,$V$3:$AE$12,4,FALSE)&amp; Audit!#REF! &amp; VLOOKUP(Audit!#REF!,$V$13:$AE$22,4,FALSE)&amp; IF(Audit!#REF!=10,Audit!#REF!&amp;Audit!#REF!,"")</f>
        <v>#REF!</v>
      </c>
      <c r="F791" s="17" t="e">
        <f>VLOOKUP(Audit!#REF!,$V$3:$AE$12,5,FALSE) &amp; VLOOKUP(Audit!#REF!,$V$13:$AE$22,5,FALSE)&amp; IF(Audit!#REF!=10,Audit!#REF!&amp;Audit!#REF!,"")</f>
        <v>#REF!</v>
      </c>
      <c r="G791" s="17" t="e">
        <f>VLOOKUP(Audit!#REF!,$V$3:$AE$12,6,FALSE) &amp; VLOOKUP(Audit!#REF!,$V$13:$AE$22,6,FALSE)&amp; IF(Audit!#REF!=10,Audit!#REF!&amp;Audit!#REF!,"")</f>
        <v>#REF!</v>
      </c>
      <c r="H791" s="17" t="e">
        <f>VLOOKUP(Audit!#REF!,$V$3:$AE$12,7,FALSE) &amp; VLOOKUP(Audit!#REF!,$V$13:$AE$22,7,FALSE)&amp;IF(Audit!#REF!=10,Audit!#REF!&amp;Audit!#REF!,"")</f>
        <v>#REF!</v>
      </c>
      <c r="I791" s="17" t="e">
        <f>VLOOKUP(Audit!#REF!,$V$3:$AE$12,8,FALSE) &amp; Audit!#REF! &amp; VLOOKUP(Audit!#REF!,$V$13:$AE$22,8,FALSE)&amp;IF(Audit!#REF!=10,Audit!#REF!&amp;Audit!#REF!,"")</f>
        <v>#REF!</v>
      </c>
      <c r="J791" s="17" t="e">
        <f>VLOOKUP(Audit!#REF!,$V$3:$AE$12,9,FALSE) &amp; VLOOKUP(Audit!#REF!,$V$13:$AE$22,9,FALSE) &amp; IF(Audit!#REF!=10,Audit!#REF!&amp;Audit!#REF!,"") &amp; IF(Audit!#REF!&lt;&gt;1,U791,"")</f>
        <v>#REF!</v>
      </c>
      <c r="K791" s="17" t="e">
        <f>VLOOKUP(Audit!#REF!,$V$3:$AE$12,10,FALSE) &amp; Audit!#REF! &amp; VLOOKUP(Audit!#REF!,$V$13:$AE$22,10,FALSE) &amp; IF(Audit!#REF!=10,Audit!#REF!&amp;Audit!#REF!,"") &amp; IF(Audit!#REF!&lt;&gt;1,U791,"")</f>
        <v>#REF!</v>
      </c>
      <c r="L791" s="10" t="e">
        <f>Audit!#REF!</f>
        <v>#REF!</v>
      </c>
      <c r="M791" s="10" t="e">
        <f t="shared" si="371"/>
        <v>#REF!</v>
      </c>
      <c r="N791" s="10" t="e">
        <f t="shared" si="372"/>
        <v>#REF!</v>
      </c>
      <c r="O791" s="10" t="e">
        <f t="shared" si="373"/>
        <v>#REF!</v>
      </c>
      <c r="P791" s="10" t="e">
        <f t="shared" si="374"/>
        <v>#REF!</v>
      </c>
      <c r="Q791" s="10" t="e">
        <f t="shared" si="375"/>
        <v>#REF!</v>
      </c>
      <c r="R791" s="10" t="e">
        <f t="shared" si="376"/>
        <v>#REF!</v>
      </c>
      <c r="S791" s="10" t="e">
        <f t="shared" si="377"/>
        <v>#REF!</v>
      </c>
      <c r="T791" s="10" t="e">
        <f t="shared" si="378"/>
        <v>#REF!</v>
      </c>
      <c r="U791" s="17" t="e">
        <f>IF(Audit!#REF!="","",VLOOKUP(Audit!#REF!,$W$26:$X$35,2,FALSE)) &amp; Audit!#REF! &amp; IF(Audit!#REF!="","",IF(Audit!#REF!&lt;=1.4,VLOOKUP(Audit!#REF!,$W$38:X836,2,FALSE),VLOOKUP(Audit!#REF!,$W$51:$X$61,2,FALSE))) &amp; IF(Audit!#REF!="","",VLOOKUP(Audit!#REF!,$Y$26:$Z$35,2,FALSE) &amp; Audit!#REF! &amp; IF(Audit!#REF!="","",IF(Audit!#REF!&lt;=1.4,VLOOKUP(Audit!#REF!,$Y$38:$Z$48,2,FALSE),VLOOKUP(Audit!#REF!,$Y$51:$Z$61,2,FALSE))))</f>
        <v>#REF!</v>
      </c>
      <c r="V791" s="21"/>
      <c r="AH791" s="49" t="e">
        <f>Audit!#REF!</f>
        <v>#REF!</v>
      </c>
      <c r="AI791" s="50" t="e">
        <f>VLOOKUP(Audit!#REF!,$V$3:$AE$12,2,FALSE)&amp; IF(Audit!#REF!=10,Audit!#REF!,"")</f>
        <v>#REF!</v>
      </c>
      <c r="AJ791" s="50" t="e">
        <f>VLOOKUP(Audit!#REF!,$V$13:$AE$22,2,FALSE)&amp; IF(Audit!#REF!=10,Audit!#REF!,"")</f>
        <v>#REF!</v>
      </c>
      <c r="AK791" s="47" t="e">
        <f t="shared" si="379"/>
        <v>#REF!</v>
      </c>
      <c r="AL791" s="50" t="e">
        <f>VLOOKUP(Audit!#REF!,$V$3:$AE$12,3,FALSE)&amp; IF(Audit!#REF!=10,Audit!#REF!,"")</f>
        <v>#REF!</v>
      </c>
      <c r="AM791" s="50" t="e">
        <f>VLOOKUP(Audit!#REF!,$V$13:$AE$22,3,FALSE)&amp; IF(Audit!#REF!=10,Audit!#REF!,"")</f>
        <v>#REF!</v>
      </c>
      <c r="AN791" s="47" t="e">
        <f t="shared" si="380"/>
        <v>#REF!</v>
      </c>
      <c r="AO791" s="50" t="e">
        <f>VLOOKUP(Audit!#REF!,$V$3:$AE$12,4,FALSE) &amp;  Audit!#REF! &amp; IF(Audit!#REF!=10,Audit!#REF!,"")</f>
        <v>#REF!</v>
      </c>
      <c r="AP791" s="50" t="e">
        <f>VLOOKUP(Audit!#REF!,$V$13:$AE$22,4,FALSE)&amp; IF(Audit!#REF!=10,Audit!#REF!,"")</f>
        <v>#REF!</v>
      </c>
      <c r="AQ791" s="47" t="e">
        <f t="shared" si="381"/>
        <v>#REF!</v>
      </c>
      <c r="AR791" s="50" t="e">
        <f>VLOOKUP(Audit!#REF!,$V$3:$AE$12,5,FALSE)&amp; IF(Audit!#REF!=10,Audit!#REF!,"")</f>
        <v>#REF!</v>
      </c>
      <c r="AS791" s="50" t="e">
        <f>VLOOKUP(Audit!#REF!,$V$13:$AE$22,5,FALSE)&amp; IF(Audit!#REF!=10,Audit!#REF!,"")</f>
        <v>#REF!</v>
      </c>
      <c r="AT791" s="47" t="e">
        <f t="shared" si="382"/>
        <v>#REF!</v>
      </c>
      <c r="AU791" s="50" t="e">
        <f>VLOOKUP(Audit!#REF!,$V$3:$AE$12,6,FALSE)&amp; IF(Audit!#REF!=10,Audit!#REF!,"")</f>
        <v>#REF!</v>
      </c>
      <c r="AV791" s="50" t="e">
        <f>VLOOKUP(Audit!#REF!,$V$13:$AE$22,6,FALSE)&amp; IF(Audit!#REF!=10,Audit!#REF!,"")</f>
        <v>#REF!</v>
      </c>
      <c r="AW791" s="47" t="e">
        <f t="shared" si="383"/>
        <v>#REF!</v>
      </c>
      <c r="AX791" s="50" t="e">
        <f>VLOOKUP(Audit!#REF!,$V$3:$AE$12,7,FALSE)&amp; IF(Audit!#REF!=10,Audit!#REF!,"")</f>
        <v>#REF!</v>
      </c>
      <c r="AY791" s="50" t="e">
        <f>VLOOKUP(Audit!#REF!,$V$13:$AE$22,7,FALSE) &amp; IF(Audit!#REF!=10,Audit!#REF!,"")</f>
        <v>#REF!</v>
      </c>
      <c r="AZ791" s="47" t="e">
        <f t="shared" si="384"/>
        <v>#REF!</v>
      </c>
      <c r="BA791" s="50" t="e">
        <f>VLOOKUP(Audit!#REF!,$V$3:$AE$12,8,FALSE)&amp; Audit!#REF! &amp; IF(Audit!#REF!=10,Audit!#REF!,"")</f>
        <v>#REF!</v>
      </c>
      <c r="BB791" s="50" t="e">
        <f>VLOOKUP(Audit!#REF!,$V$13:$AE$22,8,FALSE) &amp; IF(Audit!#REF!=10,Audit!#REF!,"")</f>
        <v>#REF!</v>
      </c>
      <c r="BC791" s="47" t="e">
        <f t="shared" si="385"/>
        <v>#REF!</v>
      </c>
      <c r="BD791" s="50" t="e">
        <f>VLOOKUP(Audit!#REF!,$V$3:$AE$12,9,FALSE)&amp; IF(Audit!#REF!=10,Audit!#REF!,"")</f>
        <v>#REF!</v>
      </c>
      <c r="BE791" s="50" t="e">
        <f>VLOOKUP(Audit!#REF!,$V$13:$AE$22,9,FALSE) &amp; IF(Audit!#REF!=10,Audit!#REF!,"") &amp; IF(Audit!#REF!&lt;&gt;1,U791,"")</f>
        <v>#REF!</v>
      </c>
      <c r="BF791" s="47" t="e">
        <f t="shared" si="386"/>
        <v>#REF!</v>
      </c>
      <c r="BG791" s="50" t="e">
        <f>VLOOKUP(Audit!#REF!,$V$3:$AE$12,10,FALSE) &amp; Audit!#REF! &amp; IF(Audit!#REF!=10,Audit!#REF!,"")</f>
        <v>#REF!</v>
      </c>
      <c r="BH791" s="50" t="e">
        <f>VLOOKUP(Audit!#REF!,$V$13:$AE$22,10,FALSE) &amp; IF(Audit!#REF!=10,Audit!#REF!,"") &amp; IF(Audit!#REF!&lt;&gt;1,U791,"")</f>
        <v>#REF!</v>
      </c>
      <c r="BI791" s="47" t="e">
        <f t="shared" si="387"/>
        <v>#REF!</v>
      </c>
      <c r="BJ791" s="48" t="str">
        <f t="shared" si="388"/>
        <v/>
      </c>
      <c r="BK791" s="48" t="str">
        <f t="shared" si="389"/>
        <v/>
      </c>
      <c r="BL791" s="48" t="str">
        <f t="shared" si="390"/>
        <v/>
      </c>
      <c r="BM791" s="48" t="str">
        <f t="shared" si="391"/>
        <v/>
      </c>
      <c r="BN791" s="48" t="str">
        <f t="shared" si="392"/>
        <v/>
      </c>
      <c r="BO791" s="48" t="str">
        <f t="shared" si="393"/>
        <v/>
      </c>
      <c r="BP791" s="48" t="str">
        <f t="shared" si="394"/>
        <v/>
      </c>
      <c r="BQ791" s="48" t="str">
        <f t="shared" si="395"/>
        <v/>
      </c>
      <c r="BR791" s="48" t="str">
        <f t="shared" si="396"/>
        <v/>
      </c>
      <c r="BS791" s="48" t="str">
        <f t="shared" si="397"/>
        <v/>
      </c>
      <c r="BT791" s="48" t="str">
        <f t="shared" si="398"/>
        <v/>
      </c>
      <c r="BU791" s="48" t="str">
        <f t="shared" si="399"/>
        <v/>
      </c>
    </row>
    <row r="792" spans="1:73">
      <c r="A792" s="10" t="e">
        <f>Audit!#REF!</f>
        <v>#REF!</v>
      </c>
      <c r="B792" s="10" t="e">
        <f t="shared" si="370"/>
        <v>#REF!</v>
      </c>
      <c r="C792" s="17" t="e">
        <f>VLOOKUP(Audit!#REF!,$V$3:$AE$12,2,FALSE) &amp; VLOOKUP(Audit!#REF!,$V$13:$AE$22,2,FALSE)&amp; IF(Audit!#REF!=10,Audit!#REF!&amp;Audit!#REF!,"")</f>
        <v>#REF!</v>
      </c>
      <c r="D792" s="17" t="e">
        <f>VLOOKUP(Audit!#REF!,$V$3:$AE$12,3,FALSE) &amp; VLOOKUP(Audit!#REF!,$V$13:$AE$22,3,FALSE) &amp;IF(Audit!#REF!=10,Audit!#REF!&amp;Audit!#REF!,"")</f>
        <v>#REF!</v>
      </c>
      <c r="E792" s="17" t="e">
        <f>VLOOKUP(Audit!#REF!,$V$3:$AE$12,4,FALSE)&amp; Audit!#REF! &amp; VLOOKUP(Audit!#REF!,$V$13:$AE$22,4,FALSE)&amp; IF(Audit!#REF!=10,Audit!#REF!&amp;Audit!#REF!,"")</f>
        <v>#REF!</v>
      </c>
      <c r="F792" s="17" t="e">
        <f>VLOOKUP(Audit!#REF!,$V$3:$AE$12,5,FALSE) &amp; VLOOKUP(Audit!#REF!,$V$13:$AE$22,5,FALSE)&amp; IF(Audit!#REF!=10,Audit!#REF!&amp;Audit!#REF!,"")</f>
        <v>#REF!</v>
      </c>
      <c r="G792" s="17" t="e">
        <f>VLOOKUP(Audit!#REF!,$V$3:$AE$12,6,FALSE) &amp; VLOOKUP(Audit!#REF!,$V$13:$AE$22,6,FALSE)&amp; IF(Audit!#REF!=10,Audit!#REF!&amp;Audit!#REF!,"")</f>
        <v>#REF!</v>
      </c>
      <c r="H792" s="17" t="e">
        <f>VLOOKUP(Audit!#REF!,$V$3:$AE$12,7,FALSE) &amp; VLOOKUP(Audit!#REF!,$V$13:$AE$22,7,FALSE)&amp;IF(Audit!#REF!=10,Audit!#REF!&amp;Audit!#REF!,"")</f>
        <v>#REF!</v>
      </c>
      <c r="I792" s="17" t="e">
        <f>VLOOKUP(Audit!#REF!,$V$3:$AE$12,8,FALSE) &amp; Audit!#REF! &amp; VLOOKUP(Audit!#REF!,$V$13:$AE$22,8,FALSE)&amp;IF(Audit!#REF!=10,Audit!#REF!&amp;Audit!#REF!,"")</f>
        <v>#REF!</v>
      </c>
      <c r="J792" s="17" t="e">
        <f>VLOOKUP(Audit!#REF!,$V$3:$AE$12,9,FALSE) &amp; VLOOKUP(Audit!#REF!,$V$13:$AE$22,9,FALSE) &amp; IF(Audit!#REF!=10,Audit!#REF!&amp;Audit!#REF!,"") &amp; IF(Audit!#REF!&lt;&gt;1,U792,"")</f>
        <v>#REF!</v>
      </c>
      <c r="K792" s="17" t="e">
        <f>VLOOKUP(Audit!#REF!,$V$3:$AE$12,10,FALSE) &amp; Audit!#REF! &amp; VLOOKUP(Audit!#REF!,$V$13:$AE$22,10,FALSE) &amp; IF(Audit!#REF!=10,Audit!#REF!&amp;Audit!#REF!,"") &amp; IF(Audit!#REF!&lt;&gt;1,U792,"")</f>
        <v>#REF!</v>
      </c>
      <c r="L792" s="10" t="e">
        <f>Audit!#REF!</f>
        <v>#REF!</v>
      </c>
      <c r="M792" s="10" t="e">
        <f t="shared" si="371"/>
        <v>#REF!</v>
      </c>
      <c r="N792" s="10" t="e">
        <f t="shared" si="372"/>
        <v>#REF!</v>
      </c>
      <c r="O792" s="10" t="e">
        <f t="shared" si="373"/>
        <v>#REF!</v>
      </c>
      <c r="P792" s="10" t="e">
        <f t="shared" si="374"/>
        <v>#REF!</v>
      </c>
      <c r="Q792" s="10" t="e">
        <f t="shared" si="375"/>
        <v>#REF!</v>
      </c>
      <c r="R792" s="10" t="e">
        <f t="shared" si="376"/>
        <v>#REF!</v>
      </c>
      <c r="S792" s="10" t="e">
        <f t="shared" si="377"/>
        <v>#REF!</v>
      </c>
      <c r="T792" s="10" t="e">
        <f t="shared" si="378"/>
        <v>#REF!</v>
      </c>
      <c r="U792" s="17" t="e">
        <f>IF(Audit!#REF!="","",VLOOKUP(Audit!#REF!,$W$26:$X$35,2,FALSE)) &amp; Audit!#REF! &amp; IF(Audit!#REF!="","",IF(Audit!#REF!&lt;=1.4,VLOOKUP(Audit!#REF!,$W$38:X837,2,FALSE),VLOOKUP(Audit!#REF!,$W$51:$X$61,2,FALSE))) &amp; IF(Audit!#REF!="","",VLOOKUP(Audit!#REF!,$Y$26:$Z$35,2,FALSE) &amp; Audit!#REF! &amp; IF(Audit!#REF!="","",IF(Audit!#REF!&lt;=1.4,VLOOKUP(Audit!#REF!,$Y$38:$Z$48,2,FALSE),VLOOKUP(Audit!#REF!,$Y$51:$Z$61,2,FALSE))))</f>
        <v>#REF!</v>
      </c>
      <c r="V792" s="21"/>
      <c r="AH792" s="49" t="e">
        <f>Audit!#REF!</f>
        <v>#REF!</v>
      </c>
      <c r="AI792" s="50" t="e">
        <f>VLOOKUP(Audit!#REF!,$V$3:$AE$12,2,FALSE)&amp; IF(Audit!#REF!=10,Audit!#REF!,"")</f>
        <v>#REF!</v>
      </c>
      <c r="AJ792" s="50" t="e">
        <f>VLOOKUP(Audit!#REF!,$V$13:$AE$22,2,FALSE)&amp; IF(Audit!#REF!=10,Audit!#REF!,"")</f>
        <v>#REF!</v>
      </c>
      <c r="AK792" s="47" t="e">
        <f t="shared" si="379"/>
        <v>#REF!</v>
      </c>
      <c r="AL792" s="50" t="e">
        <f>VLOOKUP(Audit!#REF!,$V$3:$AE$12,3,FALSE)&amp; IF(Audit!#REF!=10,Audit!#REF!,"")</f>
        <v>#REF!</v>
      </c>
      <c r="AM792" s="50" t="e">
        <f>VLOOKUP(Audit!#REF!,$V$13:$AE$22,3,FALSE)&amp; IF(Audit!#REF!=10,Audit!#REF!,"")</f>
        <v>#REF!</v>
      </c>
      <c r="AN792" s="47" t="e">
        <f t="shared" si="380"/>
        <v>#REF!</v>
      </c>
      <c r="AO792" s="50" t="e">
        <f>VLOOKUP(Audit!#REF!,$V$3:$AE$12,4,FALSE) &amp;  Audit!#REF! &amp; IF(Audit!#REF!=10,Audit!#REF!,"")</f>
        <v>#REF!</v>
      </c>
      <c r="AP792" s="50" t="e">
        <f>VLOOKUP(Audit!#REF!,$V$13:$AE$22,4,FALSE)&amp; IF(Audit!#REF!=10,Audit!#REF!,"")</f>
        <v>#REF!</v>
      </c>
      <c r="AQ792" s="47" t="e">
        <f t="shared" si="381"/>
        <v>#REF!</v>
      </c>
      <c r="AR792" s="50" t="e">
        <f>VLOOKUP(Audit!#REF!,$V$3:$AE$12,5,FALSE)&amp; IF(Audit!#REF!=10,Audit!#REF!,"")</f>
        <v>#REF!</v>
      </c>
      <c r="AS792" s="50" t="e">
        <f>VLOOKUP(Audit!#REF!,$V$13:$AE$22,5,FALSE)&amp; IF(Audit!#REF!=10,Audit!#REF!,"")</f>
        <v>#REF!</v>
      </c>
      <c r="AT792" s="47" t="e">
        <f t="shared" si="382"/>
        <v>#REF!</v>
      </c>
      <c r="AU792" s="50" t="e">
        <f>VLOOKUP(Audit!#REF!,$V$3:$AE$12,6,FALSE)&amp; IF(Audit!#REF!=10,Audit!#REF!,"")</f>
        <v>#REF!</v>
      </c>
      <c r="AV792" s="50" t="e">
        <f>VLOOKUP(Audit!#REF!,$V$13:$AE$22,6,FALSE)&amp; IF(Audit!#REF!=10,Audit!#REF!,"")</f>
        <v>#REF!</v>
      </c>
      <c r="AW792" s="47" t="e">
        <f t="shared" si="383"/>
        <v>#REF!</v>
      </c>
      <c r="AX792" s="50" t="e">
        <f>VLOOKUP(Audit!#REF!,$V$3:$AE$12,7,FALSE)&amp; IF(Audit!#REF!=10,Audit!#REF!,"")</f>
        <v>#REF!</v>
      </c>
      <c r="AY792" s="50" t="e">
        <f>VLOOKUP(Audit!#REF!,$V$13:$AE$22,7,FALSE) &amp; IF(Audit!#REF!=10,Audit!#REF!,"")</f>
        <v>#REF!</v>
      </c>
      <c r="AZ792" s="47" t="e">
        <f t="shared" si="384"/>
        <v>#REF!</v>
      </c>
      <c r="BA792" s="50" t="e">
        <f>VLOOKUP(Audit!#REF!,$V$3:$AE$12,8,FALSE)&amp; Audit!#REF! &amp; IF(Audit!#REF!=10,Audit!#REF!,"")</f>
        <v>#REF!</v>
      </c>
      <c r="BB792" s="50" t="e">
        <f>VLOOKUP(Audit!#REF!,$V$13:$AE$22,8,FALSE) &amp; IF(Audit!#REF!=10,Audit!#REF!,"")</f>
        <v>#REF!</v>
      </c>
      <c r="BC792" s="47" t="e">
        <f t="shared" si="385"/>
        <v>#REF!</v>
      </c>
      <c r="BD792" s="50" t="e">
        <f>VLOOKUP(Audit!#REF!,$V$3:$AE$12,9,FALSE)&amp; IF(Audit!#REF!=10,Audit!#REF!,"")</f>
        <v>#REF!</v>
      </c>
      <c r="BE792" s="50" t="e">
        <f>VLOOKUP(Audit!#REF!,$V$13:$AE$22,9,FALSE) &amp; IF(Audit!#REF!=10,Audit!#REF!,"") &amp; IF(Audit!#REF!&lt;&gt;1,U792,"")</f>
        <v>#REF!</v>
      </c>
      <c r="BF792" s="47" t="e">
        <f t="shared" si="386"/>
        <v>#REF!</v>
      </c>
      <c r="BG792" s="50" t="e">
        <f>VLOOKUP(Audit!#REF!,$V$3:$AE$12,10,FALSE) &amp; Audit!#REF! &amp; IF(Audit!#REF!=10,Audit!#REF!,"")</f>
        <v>#REF!</v>
      </c>
      <c r="BH792" s="50" t="e">
        <f>VLOOKUP(Audit!#REF!,$V$13:$AE$22,10,FALSE) &amp; IF(Audit!#REF!=10,Audit!#REF!,"") &amp; IF(Audit!#REF!&lt;&gt;1,U792,"")</f>
        <v>#REF!</v>
      </c>
      <c r="BI792" s="47" t="e">
        <f t="shared" si="387"/>
        <v>#REF!</v>
      </c>
      <c r="BJ792" s="48" t="str">
        <f t="shared" si="388"/>
        <v/>
      </c>
      <c r="BK792" s="48" t="str">
        <f t="shared" si="389"/>
        <v/>
      </c>
      <c r="BL792" s="48" t="str">
        <f t="shared" si="390"/>
        <v/>
      </c>
      <c r="BM792" s="48" t="str">
        <f t="shared" si="391"/>
        <v/>
      </c>
      <c r="BN792" s="48" t="str">
        <f t="shared" si="392"/>
        <v/>
      </c>
      <c r="BO792" s="48" t="str">
        <f t="shared" si="393"/>
        <v/>
      </c>
      <c r="BP792" s="48" t="str">
        <f t="shared" si="394"/>
        <v/>
      </c>
      <c r="BQ792" s="48" t="str">
        <f t="shared" si="395"/>
        <v/>
      </c>
      <c r="BR792" s="48" t="str">
        <f t="shared" si="396"/>
        <v/>
      </c>
      <c r="BS792" s="48" t="str">
        <f t="shared" si="397"/>
        <v/>
      </c>
      <c r="BT792" s="48" t="str">
        <f t="shared" si="398"/>
        <v/>
      </c>
      <c r="BU792" s="48" t="str">
        <f t="shared" si="399"/>
        <v/>
      </c>
    </row>
    <row r="793" spans="1:73">
      <c r="A793" s="10" t="e">
        <f>Audit!#REF!</f>
        <v>#REF!</v>
      </c>
      <c r="B793" s="10" t="e">
        <f t="shared" si="370"/>
        <v>#REF!</v>
      </c>
      <c r="C793" s="17" t="e">
        <f>VLOOKUP(Audit!#REF!,$V$3:$AE$12,2,FALSE) &amp; VLOOKUP(Audit!#REF!,$V$13:$AE$22,2,FALSE)&amp; IF(Audit!#REF!=10,Audit!#REF!&amp;Audit!#REF!,"")</f>
        <v>#REF!</v>
      </c>
      <c r="D793" s="17" t="e">
        <f>VLOOKUP(Audit!#REF!,$V$3:$AE$12,3,FALSE) &amp; VLOOKUP(Audit!#REF!,$V$13:$AE$22,3,FALSE) &amp;IF(Audit!#REF!=10,Audit!#REF!&amp;Audit!#REF!,"")</f>
        <v>#REF!</v>
      </c>
      <c r="E793" s="17" t="e">
        <f>VLOOKUP(Audit!#REF!,$V$3:$AE$12,4,FALSE)&amp; Audit!#REF! &amp; VLOOKUP(Audit!#REF!,$V$13:$AE$22,4,FALSE)&amp; IF(Audit!#REF!=10,Audit!#REF!&amp;Audit!#REF!,"")</f>
        <v>#REF!</v>
      </c>
      <c r="F793" s="17" t="e">
        <f>VLOOKUP(Audit!#REF!,$V$3:$AE$12,5,FALSE) &amp; VLOOKUP(Audit!#REF!,$V$13:$AE$22,5,FALSE)&amp; IF(Audit!#REF!=10,Audit!#REF!&amp;Audit!#REF!,"")</f>
        <v>#REF!</v>
      </c>
      <c r="G793" s="17" t="e">
        <f>VLOOKUP(Audit!#REF!,$V$3:$AE$12,6,FALSE) &amp; VLOOKUP(Audit!#REF!,$V$13:$AE$22,6,FALSE)&amp; IF(Audit!#REF!=10,Audit!#REF!&amp;Audit!#REF!,"")</f>
        <v>#REF!</v>
      </c>
      <c r="H793" s="17" t="e">
        <f>VLOOKUP(Audit!#REF!,$V$3:$AE$12,7,FALSE) &amp; VLOOKUP(Audit!#REF!,$V$13:$AE$22,7,FALSE)&amp;IF(Audit!#REF!=10,Audit!#REF!&amp;Audit!#REF!,"")</f>
        <v>#REF!</v>
      </c>
      <c r="I793" s="17" t="e">
        <f>VLOOKUP(Audit!#REF!,$V$3:$AE$12,8,FALSE) &amp; Audit!#REF! &amp; VLOOKUP(Audit!#REF!,$V$13:$AE$22,8,FALSE)&amp;IF(Audit!#REF!=10,Audit!#REF!&amp;Audit!#REF!,"")</f>
        <v>#REF!</v>
      </c>
      <c r="J793" s="17" t="e">
        <f>VLOOKUP(Audit!#REF!,$V$3:$AE$12,9,FALSE) &amp; VLOOKUP(Audit!#REF!,$V$13:$AE$22,9,FALSE) &amp; IF(Audit!#REF!=10,Audit!#REF!&amp;Audit!#REF!,"") &amp; IF(Audit!#REF!&lt;&gt;1,U793,"")</f>
        <v>#REF!</v>
      </c>
      <c r="K793" s="17" t="e">
        <f>VLOOKUP(Audit!#REF!,$V$3:$AE$12,10,FALSE) &amp; Audit!#REF! &amp; VLOOKUP(Audit!#REF!,$V$13:$AE$22,10,FALSE) &amp; IF(Audit!#REF!=10,Audit!#REF!&amp;Audit!#REF!,"") &amp; IF(Audit!#REF!&lt;&gt;1,U793,"")</f>
        <v>#REF!</v>
      </c>
      <c r="L793" s="10" t="e">
        <f>Audit!#REF!</f>
        <v>#REF!</v>
      </c>
      <c r="M793" s="10" t="e">
        <f t="shared" si="371"/>
        <v>#REF!</v>
      </c>
      <c r="N793" s="10" t="e">
        <f t="shared" si="372"/>
        <v>#REF!</v>
      </c>
      <c r="O793" s="10" t="e">
        <f t="shared" si="373"/>
        <v>#REF!</v>
      </c>
      <c r="P793" s="10" t="e">
        <f t="shared" si="374"/>
        <v>#REF!</v>
      </c>
      <c r="Q793" s="10" t="e">
        <f t="shared" si="375"/>
        <v>#REF!</v>
      </c>
      <c r="R793" s="10" t="e">
        <f t="shared" si="376"/>
        <v>#REF!</v>
      </c>
      <c r="S793" s="10" t="e">
        <f t="shared" si="377"/>
        <v>#REF!</v>
      </c>
      <c r="T793" s="10" t="e">
        <f t="shared" si="378"/>
        <v>#REF!</v>
      </c>
      <c r="U793" s="17" t="e">
        <f>IF(Audit!#REF!="","",VLOOKUP(Audit!#REF!,$W$26:$X$35,2,FALSE)) &amp; Audit!#REF! &amp; IF(Audit!#REF!="","",IF(Audit!#REF!&lt;=1.4,VLOOKUP(Audit!#REF!,$W$38:X838,2,FALSE),VLOOKUP(Audit!#REF!,$W$51:$X$61,2,FALSE))) &amp; IF(Audit!#REF!="","",VLOOKUP(Audit!#REF!,$Y$26:$Z$35,2,FALSE) &amp; Audit!#REF! &amp; IF(Audit!#REF!="","",IF(Audit!#REF!&lt;=1.4,VLOOKUP(Audit!#REF!,$Y$38:$Z$48,2,FALSE),VLOOKUP(Audit!#REF!,$Y$51:$Z$61,2,FALSE))))</f>
        <v>#REF!</v>
      </c>
      <c r="V793" s="21"/>
      <c r="AH793" s="49" t="e">
        <f>Audit!#REF!</f>
        <v>#REF!</v>
      </c>
      <c r="AI793" s="50" t="e">
        <f>VLOOKUP(Audit!#REF!,$V$3:$AE$12,2,FALSE)&amp; IF(Audit!#REF!=10,Audit!#REF!,"")</f>
        <v>#REF!</v>
      </c>
      <c r="AJ793" s="50" t="e">
        <f>VLOOKUP(Audit!#REF!,$V$13:$AE$22,2,FALSE)&amp; IF(Audit!#REF!=10,Audit!#REF!,"")</f>
        <v>#REF!</v>
      </c>
      <c r="AK793" s="47" t="e">
        <f t="shared" si="379"/>
        <v>#REF!</v>
      </c>
      <c r="AL793" s="50" t="e">
        <f>VLOOKUP(Audit!#REF!,$V$3:$AE$12,3,FALSE)&amp; IF(Audit!#REF!=10,Audit!#REF!,"")</f>
        <v>#REF!</v>
      </c>
      <c r="AM793" s="50" t="e">
        <f>VLOOKUP(Audit!#REF!,$V$13:$AE$22,3,FALSE)&amp; IF(Audit!#REF!=10,Audit!#REF!,"")</f>
        <v>#REF!</v>
      </c>
      <c r="AN793" s="47" t="e">
        <f t="shared" si="380"/>
        <v>#REF!</v>
      </c>
      <c r="AO793" s="50" t="e">
        <f>VLOOKUP(Audit!#REF!,$V$3:$AE$12,4,FALSE) &amp;  Audit!#REF! &amp; IF(Audit!#REF!=10,Audit!#REF!,"")</f>
        <v>#REF!</v>
      </c>
      <c r="AP793" s="50" t="e">
        <f>VLOOKUP(Audit!#REF!,$V$13:$AE$22,4,FALSE)&amp; IF(Audit!#REF!=10,Audit!#REF!,"")</f>
        <v>#REF!</v>
      </c>
      <c r="AQ793" s="47" t="e">
        <f t="shared" si="381"/>
        <v>#REF!</v>
      </c>
      <c r="AR793" s="50" t="e">
        <f>VLOOKUP(Audit!#REF!,$V$3:$AE$12,5,FALSE)&amp; IF(Audit!#REF!=10,Audit!#REF!,"")</f>
        <v>#REF!</v>
      </c>
      <c r="AS793" s="50" t="e">
        <f>VLOOKUP(Audit!#REF!,$V$13:$AE$22,5,FALSE)&amp; IF(Audit!#REF!=10,Audit!#REF!,"")</f>
        <v>#REF!</v>
      </c>
      <c r="AT793" s="47" t="e">
        <f t="shared" si="382"/>
        <v>#REF!</v>
      </c>
      <c r="AU793" s="50" t="e">
        <f>VLOOKUP(Audit!#REF!,$V$3:$AE$12,6,FALSE)&amp; IF(Audit!#REF!=10,Audit!#REF!,"")</f>
        <v>#REF!</v>
      </c>
      <c r="AV793" s="50" t="e">
        <f>VLOOKUP(Audit!#REF!,$V$13:$AE$22,6,FALSE)&amp; IF(Audit!#REF!=10,Audit!#REF!,"")</f>
        <v>#REF!</v>
      </c>
      <c r="AW793" s="47" t="e">
        <f t="shared" si="383"/>
        <v>#REF!</v>
      </c>
      <c r="AX793" s="50" t="e">
        <f>VLOOKUP(Audit!#REF!,$V$3:$AE$12,7,FALSE)&amp; IF(Audit!#REF!=10,Audit!#REF!,"")</f>
        <v>#REF!</v>
      </c>
      <c r="AY793" s="50" t="e">
        <f>VLOOKUP(Audit!#REF!,$V$13:$AE$22,7,FALSE) &amp; IF(Audit!#REF!=10,Audit!#REF!,"")</f>
        <v>#REF!</v>
      </c>
      <c r="AZ793" s="47" t="e">
        <f t="shared" si="384"/>
        <v>#REF!</v>
      </c>
      <c r="BA793" s="50" t="e">
        <f>VLOOKUP(Audit!#REF!,$V$3:$AE$12,8,FALSE)&amp; Audit!#REF! &amp; IF(Audit!#REF!=10,Audit!#REF!,"")</f>
        <v>#REF!</v>
      </c>
      <c r="BB793" s="50" t="e">
        <f>VLOOKUP(Audit!#REF!,$V$13:$AE$22,8,FALSE) &amp; IF(Audit!#REF!=10,Audit!#REF!,"")</f>
        <v>#REF!</v>
      </c>
      <c r="BC793" s="47" t="e">
        <f t="shared" si="385"/>
        <v>#REF!</v>
      </c>
      <c r="BD793" s="50" t="e">
        <f>VLOOKUP(Audit!#REF!,$V$3:$AE$12,9,FALSE)&amp; IF(Audit!#REF!=10,Audit!#REF!,"")</f>
        <v>#REF!</v>
      </c>
      <c r="BE793" s="50" t="e">
        <f>VLOOKUP(Audit!#REF!,$V$13:$AE$22,9,FALSE) &amp; IF(Audit!#REF!=10,Audit!#REF!,"") &amp; IF(Audit!#REF!&lt;&gt;1,U793,"")</f>
        <v>#REF!</v>
      </c>
      <c r="BF793" s="47" t="e">
        <f t="shared" si="386"/>
        <v>#REF!</v>
      </c>
      <c r="BG793" s="50" t="e">
        <f>VLOOKUP(Audit!#REF!,$V$3:$AE$12,10,FALSE) &amp; Audit!#REF! &amp; IF(Audit!#REF!=10,Audit!#REF!,"")</f>
        <v>#REF!</v>
      </c>
      <c r="BH793" s="50" t="e">
        <f>VLOOKUP(Audit!#REF!,$V$13:$AE$22,10,FALSE) &amp; IF(Audit!#REF!=10,Audit!#REF!,"") &amp; IF(Audit!#REF!&lt;&gt;1,U793,"")</f>
        <v>#REF!</v>
      </c>
      <c r="BI793" s="47" t="e">
        <f t="shared" si="387"/>
        <v>#REF!</v>
      </c>
      <c r="BJ793" s="48" t="str">
        <f t="shared" si="388"/>
        <v/>
      </c>
      <c r="BK793" s="48" t="str">
        <f t="shared" si="389"/>
        <v/>
      </c>
      <c r="BL793" s="48" t="str">
        <f t="shared" si="390"/>
        <v/>
      </c>
      <c r="BM793" s="48" t="str">
        <f t="shared" si="391"/>
        <v/>
      </c>
      <c r="BN793" s="48" t="str">
        <f t="shared" si="392"/>
        <v/>
      </c>
      <c r="BO793" s="48" t="str">
        <f t="shared" si="393"/>
        <v/>
      </c>
      <c r="BP793" s="48" t="str">
        <f t="shared" si="394"/>
        <v/>
      </c>
      <c r="BQ793" s="48" t="str">
        <f t="shared" si="395"/>
        <v/>
      </c>
      <c r="BR793" s="48" t="str">
        <f t="shared" si="396"/>
        <v/>
      </c>
      <c r="BS793" s="48" t="str">
        <f t="shared" si="397"/>
        <v/>
      </c>
      <c r="BT793" s="48" t="str">
        <f t="shared" si="398"/>
        <v/>
      </c>
      <c r="BU793" s="48" t="str">
        <f t="shared" si="399"/>
        <v/>
      </c>
    </row>
    <row r="794" spans="1:73">
      <c r="A794" s="10" t="e">
        <f>Audit!#REF!</f>
        <v>#REF!</v>
      </c>
      <c r="B794" s="10" t="e">
        <f t="shared" si="370"/>
        <v>#REF!</v>
      </c>
      <c r="C794" s="17" t="e">
        <f>VLOOKUP(Audit!#REF!,$V$3:$AE$12,2,FALSE) &amp; VLOOKUP(Audit!#REF!,$V$13:$AE$22,2,FALSE)&amp; IF(Audit!#REF!=10,Audit!#REF!&amp;Audit!#REF!,"")</f>
        <v>#REF!</v>
      </c>
      <c r="D794" s="17" t="e">
        <f>VLOOKUP(Audit!#REF!,$V$3:$AE$12,3,FALSE) &amp; VLOOKUP(Audit!#REF!,$V$13:$AE$22,3,FALSE) &amp;IF(Audit!#REF!=10,Audit!#REF!&amp;Audit!#REF!,"")</f>
        <v>#REF!</v>
      </c>
      <c r="E794" s="17" t="e">
        <f>VLOOKUP(Audit!#REF!,$V$3:$AE$12,4,FALSE)&amp; Audit!#REF! &amp; VLOOKUP(Audit!#REF!,$V$13:$AE$22,4,FALSE)&amp; IF(Audit!#REF!=10,Audit!#REF!&amp;Audit!#REF!,"")</f>
        <v>#REF!</v>
      </c>
      <c r="F794" s="17" t="e">
        <f>VLOOKUP(Audit!#REF!,$V$3:$AE$12,5,FALSE) &amp; VLOOKUP(Audit!#REF!,$V$13:$AE$22,5,FALSE)&amp; IF(Audit!#REF!=10,Audit!#REF!&amp;Audit!#REF!,"")</f>
        <v>#REF!</v>
      </c>
      <c r="G794" s="17" t="e">
        <f>VLOOKUP(Audit!#REF!,$V$3:$AE$12,6,FALSE) &amp; VLOOKUP(Audit!#REF!,$V$13:$AE$22,6,FALSE)&amp; IF(Audit!#REF!=10,Audit!#REF!&amp;Audit!#REF!,"")</f>
        <v>#REF!</v>
      </c>
      <c r="H794" s="17" t="e">
        <f>VLOOKUP(Audit!#REF!,$V$3:$AE$12,7,FALSE) &amp; VLOOKUP(Audit!#REF!,$V$13:$AE$22,7,FALSE)&amp;IF(Audit!#REF!=10,Audit!#REF!&amp;Audit!#REF!,"")</f>
        <v>#REF!</v>
      </c>
      <c r="I794" s="17" t="e">
        <f>VLOOKUP(Audit!#REF!,$V$3:$AE$12,8,FALSE) &amp; Audit!#REF! &amp; VLOOKUP(Audit!#REF!,$V$13:$AE$22,8,FALSE)&amp;IF(Audit!#REF!=10,Audit!#REF!&amp;Audit!#REF!,"")</f>
        <v>#REF!</v>
      </c>
      <c r="J794" s="17" t="e">
        <f>VLOOKUP(Audit!#REF!,$V$3:$AE$12,9,FALSE) &amp; VLOOKUP(Audit!#REF!,$V$13:$AE$22,9,FALSE) &amp; IF(Audit!#REF!=10,Audit!#REF!&amp;Audit!#REF!,"") &amp; IF(Audit!#REF!&lt;&gt;1,U794,"")</f>
        <v>#REF!</v>
      </c>
      <c r="K794" s="17" t="e">
        <f>VLOOKUP(Audit!#REF!,$V$3:$AE$12,10,FALSE) &amp; Audit!#REF! &amp; VLOOKUP(Audit!#REF!,$V$13:$AE$22,10,FALSE) &amp; IF(Audit!#REF!=10,Audit!#REF!&amp;Audit!#REF!,"") &amp; IF(Audit!#REF!&lt;&gt;1,U794,"")</f>
        <v>#REF!</v>
      </c>
      <c r="L794" s="10" t="e">
        <f>Audit!#REF!</f>
        <v>#REF!</v>
      </c>
      <c r="M794" s="10" t="e">
        <f t="shared" si="371"/>
        <v>#REF!</v>
      </c>
      <c r="N794" s="10" t="e">
        <f t="shared" si="372"/>
        <v>#REF!</v>
      </c>
      <c r="O794" s="10" t="e">
        <f t="shared" si="373"/>
        <v>#REF!</v>
      </c>
      <c r="P794" s="10" t="e">
        <f t="shared" si="374"/>
        <v>#REF!</v>
      </c>
      <c r="Q794" s="10" t="e">
        <f t="shared" si="375"/>
        <v>#REF!</v>
      </c>
      <c r="R794" s="10" t="e">
        <f t="shared" si="376"/>
        <v>#REF!</v>
      </c>
      <c r="S794" s="10" t="e">
        <f t="shared" si="377"/>
        <v>#REF!</v>
      </c>
      <c r="T794" s="10" t="e">
        <f t="shared" si="378"/>
        <v>#REF!</v>
      </c>
      <c r="U794" s="17" t="e">
        <f>IF(Audit!#REF!="","",VLOOKUP(Audit!#REF!,$W$26:$X$35,2,FALSE)) &amp; Audit!#REF! &amp; IF(Audit!#REF!="","",IF(Audit!#REF!&lt;=1.4,VLOOKUP(Audit!#REF!,$W$38:X839,2,FALSE),VLOOKUP(Audit!#REF!,$W$51:$X$61,2,FALSE))) &amp; IF(Audit!#REF!="","",VLOOKUP(Audit!#REF!,$Y$26:$Z$35,2,FALSE) &amp; Audit!#REF! &amp; IF(Audit!#REF!="","",IF(Audit!#REF!&lt;=1.4,VLOOKUP(Audit!#REF!,$Y$38:$Z$48,2,FALSE),VLOOKUP(Audit!#REF!,$Y$51:$Z$61,2,FALSE))))</f>
        <v>#REF!</v>
      </c>
      <c r="V794" s="21"/>
      <c r="AH794" s="49" t="e">
        <f>Audit!#REF!</f>
        <v>#REF!</v>
      </c>
      <c r="AI794" s="50" t="e">
        <f>VLOOKUP(Audit!#REF!,$V$3:$AE$12,2,FALSE)&amp; IF(Audit!#REF!=10,Audit!#REF!,"")</f>
        <v>#REF!</v>
      </c>
      <c r="AJ794" s="50" t="e">
        <f>VLOOKUP(Audit!#REF!,$V$13:$AE$22,2,FALSE)&amp; IF(Audit!#REF!=10,Audit!#REF!,"")</f>
        <v>#REF!</v>
      </c>
      <c r="AK794" s="47" t="e">
        <f t="shared" si="379"/>
        <v>#REF!</v>
      </c>
      <c r="AL794" s="50" t="e">
        <f>VLOOKUP(Audit!#REF!,$V$3:$AE$12,3,FALSE)&amp; IF(Audit!#REF!=10,Audit!#REF!,"")</f>
        <v>#REF!</v>
      </c>
      <c r="AM794" s="50" t="e">
        <f>VLOOKUP(Audit!#REF!,$V$13:$AE$22,3,FALSE)&amp; IF(Audit!#REF!=10,Audit!#REF!,"")</f>
        <v>#REF!</v>
      </c>
      <c r="AN794" s="47" t="e">
        <f t="shared" si="380"/>
        <v>#REF!</v>
      </c>
      <c r="AO794" s="50" t="e">
        <f>VLOOKUP(Audit!#REF!,$V$3:$AE$12,4,FALSE) &amp;  Audit!#REF! &amp; IF(Audit!#REF!=10,Audit!#REF!,"")</f>
        <v>#REF!</v>
      </c>
      <c r="AP794" s="50" t="e">
        <f>VLOOKUP(Audit!#REF!,$V$13:$AE$22,4,FALSE)&amp; IF(Audit!#REF!=10,Audit!#REF!,"")</f>
        <v>#REF!</v>
      </c>
      <c r="AQ794" s="47" t="e">
        <f t="shared" si="381"/>
        <v>#REF!</v>
      </c>
      <c r="AR794" s="50" t="e">
        <f>VLOOKUP(Audit!#REF!,$V$3:$AE$12,5,FALSE)&amp; IF(Audit!#REF!=10,Audit!#REF!,"")</f>
        <v>#REF!</v>
      </c>
      <c r="AS794" s="50" t="e">
        <f>VLOOKUP(Audit!#REF!,$V$13:$AE$22,5,FALSE)&amp; IF(Audit!#REF!=10,Audit!#REF!,"")</f>
        <v>#REF!</v>
      </c>
      <c r="AT794" s="47" t="e">
        <f t="shared" si="382"/>
        <v>#REF!</v>
      </c>
      <c r="AU794" s="50" t="e">
        <f>VLOOKUP(Audit!#REF!,$V$3:$AE$12,6,FALSE)&amp; IF(Audit!#REF!=10,Audit!#REF!,"")</f>
        <v>#REF!</v>
      </c>
      <c r="AV794" s="50" t="e">
        <f>VLOOKUP(Audit!#REF!,$V$13:$AE$22,6,FALSE)&amp; IF(Audit!#REF!=10,Audit!#REF!,"")</f>
        <v>#REF!</v>
      </c>
      <c r="AW794" s="47" t="e">
        <f t="shared" si="383"/>
        <v>#REF!</v>
      </c>
      <c r="AX794" s="50" t="e">
        <f>VLOOKUP(Audit!#REF!,$V$3:$AE$12,7,FALSE)&amp; IF(Audit!#REF!=10,Audit!#REF!,"")</f>
        <v>#REF!</v>
      </c>
      <c r="AY794" s="50" t="e">
        <f>VLOOKUP(Audit!#REF!,$V$13:$AE$22,7,FALSE) &amp; IF(Audit!#REF!=10,Audit!#REF!,"")</f>
        <v>#REF!</v>
      </c>
      <c r="AZ794" s="47" t="e">
        <f t="shared" si="384"/>
        <v>#REF!</v>
      </c>
      <c r="BA794" s="50" t="e">
        <f>VLOOKUP(Audit!#REF!,$V$3:$AE$12,8,FALSE)&amp; Audit!#REF! &amp; IF(Audit!#REF!=10,Audit!#REF!,"")</f>
        <v>#REF!</v>
      </c>
      <c r="BB794" s="50" t="e">
        <f>VLOOKUP(Audit!#REF!,$V$13:$AE$22,8,FALSE) &amp; IF(Audit!#REF!=10,Audit!#REF!,"")</f>
        <v>#REF!</v>
      </c>
      <c r="BC794" s="47" t="e">
        <f t="shared" si="385"/>
        <v>#REF!</v>
      </c>
      <c r="BD794" s="50" t="e">
        <f>VLOOKUP(Audit!#REF!,$V$3:$AE$12,9,FALSE)&amp; IF(Audit!#REF!=10,Audit!#REF!,"")</f>
        <v>#REF!</v>
      </c>
      <c r="BE794" s="50" t="e">
        <f>VLOOKUP(Audit!#REF!,$V$13:$AE$22,9,FALSE) &amp; IF(Audit!#REF!=10,Audit!#REF!,"") &amp; IF(Audit!#REF!&lt;&gt;1,U794,"")</f>
        <v>#REF!</v>
      </c>
      <c r="BF794" s="47" t="e">
        <f t="shared" si="386"/>
        <v>#REF!</v>
      </c>
      <c r="BG794" s="50" t="e">
        <f>VLOOKUP(Audit!#REF!,$V$3:$AE$12,10,FALSE) &amp; Audit!#REF! &amp; IF(Audit!#REF!=10,Audit!#REF!,"")</f>
        <v>#REF!</v>
      </c>
      <c r="BH794" s="50" t="e">
        <f>VLOOKUP(Audit!#REF!,$V$13:$AE$22,10,FALSE) &amp; IF(Audit!#REF!=10,Audit!#REF!,"") &amp; IF(Audit!#REF!&lt;&gt;1,U794,"")</f>
        <v>#REF!</v>
      </c>
      <c r="BI794" s="47" t="e">
        <f t="shared" si="387"/>
        <v>#REF!</v>
      </c>
      <c r="BJ794" s="48" t="str">
        <f t="shared" si="388"/>
        <v/>
      </c>
      <c r="BK794" s="48" t="str">
        <f t="shared" si="389"/>
        <v/>
      </c>
      <c r="BL794" s="48" t="str">
        <f t="shared" si="390"/>
        <v/>
      </c>
      <c r="BM794" s="48" t="str">
        <f t="shared" si="391"/>
        <v/>
      </c>
      <c r="BN794" s="48" t="str">
        <f t="shared" si="392"/>
        <v/>
      </c>
      <c r="BO794" s="48" t="str">
        <f t="shared" si="393"/>
        <v/>
      </c>
      <c r="BP794" s="48" t="str">
        <f t="shared" si="394"/>
        <v/>
      </c>
      <c r="BQ794" s="48" t="str">
        <f t="shared" si="395"/>
        <v/>
      </c>
      <c r="BR794" s="48" t="str">
        <f t="shared" si="396"/>
        <v/>
      </c>
      <c r="BS794" s="48" t="str">
        <f t="shared" si="397"/>
        <v/>
      </c>
      <c r="BT794" s="48" t="str">
        <f t="shared" si="398"/>
        <v/>
      </c>
      <c r="BU794" s="48" t="str">
        <f t="shared" si="399"/>
        <v/>
      </c>
    </row>
    <row r="795" spans="1:73">
      <c r="A795" s="10" t="e">
        <f>Audit!#REF!</f>
        <v>#REF!</v>
      </c>
      <c r="B795" s="10" t="e">
        <f t="shared" si="370"/>
        <v>#REF!</v>
      </c>
      <c r="C795" s="17" t="e">
        <f>VLOOKUP(Audit!#REF!,$V$3:$AE$12,2,FALSE) &amp; VLOOKUP(Audit!#REF!,$V$13:$AE$22,2,FALSE)&amp; IF(Audit!#REF!=10,Audit!#REF!&amp;Audit!#REF!,"")</f>
        <v>#REF!</v>
      </c>
      <c r="D795" s="17" t="e">
        <f>VLOOKUP(Audit!#REF!,$V$3:$AE$12,3,FALSE) &amp; VLOOKUP(Audit!#REF!,$V$13:$AE$22,3,FALSE) &amp;IF(Audit!#REF!=10,Audit!#REF!&amp;Audit!#REF!,"")</f>
        <v>#REF!</v>
      </c>
      <c r="E795" s="17" t="e">
        <f>VLOOKUP(Audit!#REF!,$V$3:$AE$12,4,FALSE)&amp; Audit!#REF! &amp; VLOOKUP(Audit!#REF!,$V$13:$AE$22,4,FALSE)&amp; IF(Audit!#REF!=10,Audit!#REF!&amp;Audit!#REF!,"")</f>
        <v>#REF!</v>
      </c>
      <c r="F795" s="17" t="e">
        <f>VLOOKUP(Audit!#REF!,$V$3:$AE$12,5,FALSE) &amp; VLOOKUP(Audit!#REF!,$V$13:$AE$22,5,FALSE)&amp; IF(Audit!#REF!=10,Audit!#REF!&amp;Audit!#REF!,"")</f>
        <v>#REF!</v>
      </c>
      <c r="G795" s="17" t="e">
        <f>VLOOKUP(Audit!#REF!,$V$3:$AE$12,6,FALSE) &amp; VLOOKUP(Audit!#REF!,$V$13:$AE$22,6,FALSE)&amp; IF(Audit!#REF!=10,Audit!#REF!&amp;Audit!#REF!,"")</f>
        <v>#REF!</v>
      </c>
      <c r="H795" s="17" t="e">
        <f>VLOOKUP(Audit!#REF!,$V$3:$AE$12,7,FALSE) &amp; VLOOKUP(Audit!#REF!,$V$13:$AE$22,7,FALSE)&amp;IF(Audit!#REF!=10,Audit!#REF!&amp;Audit!#REF!,"")</f>
        <v>#REF!</v>
      </c>
      <c r="I795" s="17" t="e">
        <f>VLOOKUP(Audit!#REF!,$V$3:$AE$12,8,FALSE) &amp; Audit!#REF! &amp; VLOOKUP(Audit!#REF!,$V$13:$AE$22,8,FALSE)&amp;IF(Audit!#REF!=10,Audit!#REF!&amp;Audit!#REF!,"")</f>
        <v>#REF!</v>
      </c>
      <c r="J795" s="17" t="e">
        <f>VLOOKUP(Audit!#REF!,$V$3:$AE$12,9,FALSE) &amp; VLOOKUP(Audit!#REF!,$V$13:$AE$22,9,FALSE) &amp; IF(Audit!#REF!=10,Audit!#REF!&amp;Audit!#REF!,"") &amp; IF(Audit!#REF!&lt;&gt;1,U795,"")</f>
        <v>#REF!</v>
      </c>
      <c r="K795" s="17" t="e">
        <f>VLOOKUP(Audit!#REF!,$V$3:$AE$12,10,FALSE) &amp; Audit!#REF! &amp; VLOOKUP(Audit!#REF!,$V$13:$AE$22,10,FALSE) &amp; IF(Audit!#REF!=10,Audit!#REF!&amp;Audit!#REF!,"") &amp; IF(Audit!#REF!&lt;&gt;1,U795,"")</f>
        <v>#REF!</v>
      </c>
      <c r="L795" s="10" t="e">
        <f>Audit!#REF!</f>
        <v>#REF!</v>
      </c>
      <c r="M795" s="10" t="e">
        <f t="shared" si="371"/>
        <v>#REF!</v>
      </c>
      <c r="N795" s="10" t="e">
        <f t="shared" si="372"/>
        <v>#REF!</v>
      </c>
      <c r="O795" s="10" t="e">
        <f t="shared" si="373"/>
        <v>#REF!</v>
      </c>
      <c r="P795" s="10" t="e">
        <f t="shared" si="374"/>
        <v>#REF!</v>
      </c>
      <c r="Q795" s="10" t="e">
        <f t="shared" si="375"/>
        <v>#REF!</v>
      </c>
      <c r="R795" s="10" t="e">
        <f t="shared" si="376"/>
        <v>#REF!</v>
      </c>
      <c r="S795" s="10" t="e">
        <f t="shared" si="377"/>
        <v>#REF!</v>
      </c>
      <c r="T795" s="10" t="e">
        <f t="shared" si="378"/>
        <v>#REF!</v>
      </c>
      <c r="U795" s="17" t="e">
        <f>IF(Audit!#REF!="","",VLOOKUP(Audit!#REF!,$W$26:$X$35,2,FALSE)) &amp; Audit!#REF! &amp; IF(Audit!#REF!="","",IF(Audit!#REF!&lt;=1.4,VLOOKUP(Audit!#REF!,$W$38:X840,2,FALSE),VLOOKUP(Audit!#REF!,$W$51:$X$61,2,FALSE))) &amp; IF(Audit!#REF!="","",VLOOKUP(Audit!#REF!,$Y$26:$Z$35,2,FALSE) &amp; Audit!#REF! &amp; IF(Audit!#REF!="","",IF(Audit!#REF!&lt;=1.4,VLOOKUP(Audit!#REF!,$Y$38:$Z$48,2,FALSE),VLOOKUP(Audit!#REF!,$Y$51:$Z$61,2,FALSE))))</f>
        <v>#REF!</v>
      </c>
      <c r="V795" s="21"/>
      <c r="AH795" s="49" t="e">
        <f>Audit!#REF!</f>
        <v>#REF!</v>
      </c>
      <c r="AI795" s="50" t="e">
        <f>VLOOKUP(Audit!#REF!,$V$3:$AE$12,2,FALSE)&amp; IF(Audit!#REF!=10,Audit!#REF!,"")</f>
        <v>#REF!</v>
      </c>
      <c r="AJ795" s="50" t="e">
        <f>VLOOKUP(Audit!#REF!,$V$13:$AE$22,2,FALSE)&amp; IF(Audit!#REF!=10,Audit!#REF!,"")</f>
        <v>#REF!</v>
      </c>
      <c r="AK795" s="47" t="e">
        <f t="shared" si="379"/>
        <v>#REF!</v>
      </c>
      <c r="AL795" s="50" t="e">
        <f>VLOOKUP(Audit!#REF!,$V$3:$AE$12,3,FALSE)&amp; IF(Audit!#REF!=10,Audit!#REF!,"")</f>
        <v>#REF!</v>
      </c>
      <c r="AM795" s="50" t="e">
        <f>VLOOKUP(Audit!#REF!,$V$13:$AE$22,3,FALSE)&amp; IF(Audit!#REF!=10,Audit!#REF!,"")</f>
        <v>#REF!</v>
      </c>
      <c r="AN795" s="47" t="e">
        <f t="shared" si="380"/>
        <v>#REF!</v>
      </c>
      <c r="AO795" s="50" t="e">
        <f>VLOOKUP(Audit!#REF!,$V$3:$AE$12,4,FALSE) &amp;  Audit!#REF! &amp; IF(Audit!#REF!=10,Audit!#REF!,"")</f>
        <v>#REF!</v>
      </c>
      <c r="AP795" s="50" t="e">
        <f>VLOOKUP(Audit!#REF!,$V$13:$AE$22,4,FALSE)&amp; IF(Audit!#REF!=10,Audit!#REF!,"")</f>
        <v>#REF!</v>
      </c>
      <c r="AQ795" s="47" t="e">
        <f t="shared" si="381"/>
        <v>#REF!</v>
      </c>
      <c r="AR795" s="50" t="e">
        <f>VLOOKUP(Audit!#REF!,$V$3:$AE$12,5,FALSE)&amp; IF(Audit!#REF!=10,Audit!#REF!,"")</f>
        <v>#REF!</v>
      </c>
      <c r="AS795" s="50" t="e">
        <f>VLOOKUP(Audit!#REF!,$V$13:$AE$22,5,FALSE)&amp; IF(Audit!#REF!=10,Audit!#REF!,"")</f>
        <v>#REF!</v>
      </c>
      <c r="AT795" s="47" t="e">
        <f t="shared" si="382"/>
        <v>#REF!</v>
      </c>
      <c r="AU795" s="50" t="e">
        <f>VLOOKUP(Audit!#REF!,$V$3:$AE$12,6,FALSE)&amp; IF(Audit!#REF!=10,Audit!#REF!,"")</f>
        <v>#REF!</v>
      </c>
      <c r="AV795" s="50" t="e">
        <f>VLOOKUP(Audit!#REF!,$V$13:$AE$22,6,FALSE)&amp; IF(Audit!#REF!=10,Audit!#REF!,"")</f>
        <v>#REF!</v>
      </c>
      <c r="AW795" s="47" t="e">
        <f t="shared" si="383"/>
        <v>#REF!</v>
      </c>
      <c r="AX795" s="50" t="e">
        <f>VLOOKUP(Audit!#REF!,$V$3:$AE$12,7,FALSE)&amp; IF(Audit!#REF!=10,Audit!#REF!,"")</f>
        <v>#REF!</v>
      </c>
      <c r="AY795" s="50" t="e">
        <f>VLOOKUP(Audit!#REF!,$V$13:$AE$22,7,FALSE) &amp; IF(Audit!#REF!=10,Audit!#REF!,"")</f>
        <v>#REF!</v>
      </c>
      <c r="AZ795" s="47" t="e">
        <f t="shared" si="384"/>
        <v>#REF!</v>
      </c>
      <c r="BA795" s="50" t="e">
        <f>VLOOKUP(Audit!#REF!,$V$3:$AE$12,8,FALSE)&amp; Audit!#REF! &amp; IF(Audit!#REF!=10,Audit!#REF!,"")</f>
        <v>#REF!</v>
      </c>
      <c r="BB795" s="50" t="e">
        <f>VLOOKUP(Audit!#REF!,$V$13:$AE$22,8,FALSE) &amp; IF(Audit!#REF!=10,Audit!#REF!,"")</f>
        <v>#REF!</v>
      </c>
      <c r="BC795" s="47" t="e">
        <f t="shared" si="385"/>
        <v>#REF!</v>
      </c>
      <c r="BD795" s="50" t="e">
        <f>VLOOKUP(Audit!#REF!,$V$3:$AE$12,9,FALSE)&amp; IF(Audit!#REF!=10,Audit!#REF!,"")</f>
        <v>#REF!</v>
      </c>
      <c r="BE795" s="50" t="e">
        <f>VLOOKUP(Audit!#REF!,$V$13:$AE$22,9,FALSE) &amp; IF(Audit!#REF!=10,Audit!#REF!,"") &amp; IF(Audit!#REF!&lt;&gt;1,U795,"")</f>
        <v>#REF!</v>
      </c>
      <c r="BF795" s="47" t="e">
        <f t="shared" si="386"/>
        <v>#REF!</v>
      </c>
      <c r="BG795" s="50" t="e">
        <f>VLOOKUP(Audit!#REF!,$V$3:$AE$12,10,FALSE) &amp; Audit!#REF! &amp; IF(Audit!#REF!=10,Audit!#REF!,"")</f>
        <v>#REF!</v>
      </c>
      <c r="BH795" s="50" t="e">
        <f>VLOOKUP(Audit!#REF!,$V$13:$AE$22,10,FALSE) &amp; IF(Audit!#REF!=10,Audit!#REF!,"") &amp; IF(Audit!#REF!&lt;&gt;1,U795,"")</f>
        <v>#REF!</v>
      </c>
      <c r="BI795" s="47" t="e">
        <f t="shared" si="387"/>
        <v>#REF!</v>
      </c>
      <c r="BJ795" s="48" t="str">
        <f t="shared" si="388"/>
        <v/>
      </c>
      <c r="BK795" s="48" t="str">
        <f t="shared" si="389"/>
        <v/>
      </c>
      <c r="BL795" s="48" t="str">
        <f t="shared" si="390"/>
        <v/>
      </c>
      <c r="BM795" s="48" t="str">
        <f t="shared" si="391"/>
        <v/>
      </c>
      <c r="BN795" s="48" t="str">
        <f t="shared" si="392"/>
        <v/>
      </c>
      <c r="BO795" s="48" t="str">
        <f t="shared" si="393"/>
        <v/>
      </c>
      <c r="BP795" s="48" t="str">
        <f t="shared" si="394"/>
        <v/>
      </c>
      <c r="BQ795" s="48" t="str">
        <f t="shared" si="395"/>
        <v/>
      </c>
      <c r="BR795" s="48" t="str">
        <f t="shared" si="396"/>
        <v/>
      </c>
      <c r="BS795" s="48" t="str">
        <f t="shared" si="397"/>
        <v/>
      </c>
      <c r="BT795" s="48" t="str">
        <f t="shared" si="398"/>
        <v/>
      </c>
      <c r="BU795" s="48" t="str">
        <f t="shared" si="399"/>
        <v/>
      </c>
    </row>
    <row r="796" spans="1:73">
      <c r="A796" s="10" t="e">
        <f>Audit!#REF!</f>
        <v>#REF!</v>
      </c>
      <c r="B796" s="10" t="e">
        <f t="shared" si="370"/>
        <v>#REF!</v>
      </c>
      <c r="C796" s="17" t="e">
        <f>VLOOKUP(Audit!#REF!,$V$3:$AE$12,2,FALSE) &amp; VLOOKUP(Audit!#REF!,$V$13:$AE$22,2,FALSE)&amp; IF(Audit!#REF!=10,Audit!#REF!&amp;Audit!#REF!,"")</f>
        <v>#REF!</v>
      </c>
      <c r="D796" s="17" t="e">
        <f>VLOOKUP(Audit!#REF!,$V$3:$AE$12,3,FALSE) &amp; VLOOKUP(Audit!#REF!,$V$13:$AE$22,3,FALSE) &amp;IF(Audit!#REF!=10,Audit!#REF!&amp;Audit!#REF!,"")</f>
        <v>#REF!</v>
      </c>
      <c r="E796" s="17" t="e">
        <f>VLOOKUP(Audit!#REF!,$V$3:$AE$12,4,FALSE)&amp; Audit!#REF! &amp; VLOOKUP(Audit!#REF!,$V$13:$AE$22,4,FALSE)&amp; IF(Audit!#REF!=10,Audit!#REF!&amp;Audit!#REF!,"")</f>
        <v>#REF!</v>
      </c>
      <c r="F796" s="17" t="e">
        <f>VLOOKUP(Audit!#REF!,$V$3:$AE$12,5,FALSE) &amp; VLOOKUP(Audit!#REF!,$V$13:$AE$22,5,FALSE)&amp; IF(Audit!#REF!=10,Audit!#REF!&amp;Audit!#REF!,"")</f>
        <v>#REF!</v>
      </c>
      <c r="G796" s="17" t="e">
        <f>VLOOKUP(Audit!#REF!,$V$3:$AE$12,6,FALSE) &amp; VLOOKUP(Audit!#REF!,$V$13:$AE$22,6,FALSE)&amp; IF(Audit!#REF!=10,Audit!#REF!&amp;Audit!#REF!,"")</f>
        <v>#REF!</v>
      </c>
      <c r="H796" s="17" t="e">
        <f>VLOOKUP(Audit!#REF!,$V$3:$AE$12,7,FALSE) &amp; VLOOKUP(Audit!#REF!,$V$13:$AE$22,7,FALSE)&amp;IF(Audit!#REF!=10,Audit!#REF!&amp;Audit!#REF!,"")</f>
        <v>#REF!</v>
      </c>
      <c r="I796" s="17" t="e">
        <f>VLOOKUP(Audit!#REF!,$V$3:$AE$12,8,FALSE) &amp; Audit!#REF! &amp; VLOOKUP(Audit!#REF!,$V$13:$AE$22,8,FALSE)&amp;IF(Audit!#REF!=10,Audit!#REF!&amp;Audit!#REF!,"")</f>
        <v>#REF!</v>
      </c>
      <c r="J796" s="17" t="e">
        <f>VLOOKUP(Audit!#REF!,$V$3:$AE$12,9,FALSE) &amp; VLOOKUP(Audit!#REF!,$V$13:$AE$22,9,FALSE) &amp; IF(Audit!#REF!=10,Audit!#REF!&amp;Audit!#REF!,"") &amp; IF(Audit!#REF!&lt;&gt;1,U796,"")</f>
        <v>#REF!</v>
      </c>
      <c r="K796" s="17" t="e">
        <f>VLOOKUP(Audit!#REF!,$V$3:$AE$12,10,FALSE) &amp; Audit!#REF! &amp; VLOOKUP(Audit!#REF!,$V$13:$AE$22,10,FALSE) &amp; IF(Audit!#REF!=10,Audit!#REF!&amp;Audit!#REF!,"") &amp; IF(Audit!#REF!&lt;&gt;1,U796,"")</f>
        <v>#REF!</v>
      </c>
      <c r="L796" s="10" t="e">
        <f>Audit!#REF!</f>
        <v>#REF!</v>
      </c>
      <c r="M796" s="10" t="e">
        <f t="shared" si="371"/>
        <v>#REF!</v>
      </c>
      <c r="N796" s="10" t="e">
        <f t="shared" si="372"/>
        <v>#REF!</v>
      </c>
      <c r="O796" s="10" t="e">
        <f t="shared" si="373"/>
        <v>#REF!</v>
      </c>
      <c r="P796" s="10" t="e">
        <f t="shared" si="374"/>
        <v>#REF!</v>
      </c>
      <c r="Q796" s="10" t="e">
        <f t="shared" si="375"/>
        <v>#REF!</v>
      </c>
      <c r="R796" s="10" t="e">
        <f t="shared" si="376"/>
        <v>#REF!</v>
      </c>
      <c r="S796" s="10" t="e">
        <f t="shared" si="377"/>
        <v>#REF!</v>
      </c>
      <c r="T796" s="10" t="e">
        <f t="shared" si="378"/>
        <v>#REF!</v>
      </c>
      <c r="U796" s="17" t="e">
        <f>IF(Audit!#REF!="","",VLOOKUP(Audit!#REF!,$W$26:$X$35,2,FALSE)) &amp; Audit!#REF! &amp; IF(Audit!#REF!="","",IF(Audit!#REF!&lt;=1.4,VLOOKUP(Audit!#REF!,$W$38:X841,2,FALSE),VLOOKUP(Audit!#REF!,$W$51:$X$61,2,FALSE))) &amp; IF(Audit!#REF!="","",VLOOKUP(Audit!#REF!,$Y$26:$Z$35,2,FALSE) &amp; Audit!#REF! &amp; IF(Audit!#REF!="","",IF(Audit!#REF!&lt;=1.4,VLOOKUP(Audit!#REF!,$Y$38:$Z$48,2,FALSE),VLOOKUP(Audit!#REF!,$Y$51:$Z$61,2,FALSE))))</f>
        <v>#REF!</v>
      </c>
      <c r="V796" s="21"/>
      <c r="AH796" s="49" t="e">
        <f>Audit!#REF!</f>
        <v>#REF!</v>
      </c>
      <c r="AI796" s="50" t="e">
        <f>VLOOKUP(Audit!#REF!,$V$3:$AE$12,2,FALSE)&amp; IF(Audit!#REF!=10,Audit!#REF!,"")</f>
        <v>#REF!</v>
      </c>
      <c r="AJ796" s="50" t="e">
        <f>VLOOKUP(Audit!#REF!,$V$13:$AE$22,2,FALSE)&amp; IF(Audit!#REF!=10,Audit!#REF!,"")</f>
        <v>#REF!</v>
      </c>
      <c r="AK796" s="47" t="e">
        <f t="shared" si="379"/>
        <v>#REF!</v>
      </c>
      <c r="AL796" s="50" t="e">
        <f>VLOOKUP(Audit!#REF!,$V$3:$AE$12,3,FALSE)&amp; IF(Audit!#REF!=10,Audit!#REF!,"")</f>
        <v>#REF!</v>
      </c>
      <c r="AM796" s="50" t="e">
        <f>VLOOKUP(Audit!#REF!,$V$13:$AE$22,3,FALSE)&amp; IF(Audit!#REF!=10,Audit!#REF!,"")</f>
        <v>#REF!</v>
      </c>
      <c r="AN796" s="47" t="e">
        <f t="shared" si="380"/>
        <v>#REF!</v>
      </c>
      <c r="AO796" s="50" t="e">
        <f>VLOOKUP(Audit!#REF!,$V$3:$AE$12,4,FALSE) &amp;  Audit!#REF! &amp; IF(Audit!#REF!=10,Audit!#REF!,"")</f>
        <v>#REF!</v>
      </c>
      <c r="AP796" s="50" t="e">
        <f>VLOOKUP(Audit!#REF!,$V$13:$AE$22,4,FALSE)&amp; IF(Audit!#REF!=10,Audit!#REF!,"")</f>
        <v>#REF!</v>
      </c>
      <c r="AQ796" s="47" t="e">
        <f t="shared" si="381"/>
        <v>#REF!</v>
      </c>
      <c r="AR796" s="50" t="e">
        <f>VLOOKUP(Audit!#REF!,$V$3:$AE$12,5,FALSE)&amp; IF(Audit!#REF!=10,Audit!#REF!,"")</f>
        <v>#REF!</v>
      </c>
      <c r="AS796" s="50" t="e">
        <f>VLOOKUP(Audit!#REF!,$V$13:$AE$22,5,FALSE)&amp; IF(Audit!#REF!=10,Audit!#REF!,"")</f>
        <v>#REF!</v>
      </c>
      <c r="AT796" s="47" t="e">
        <f t="shared" si="382"/>
        <v>#REF!</v>
      </c>
      <c r="AU796" s="50" t="e">
        <f>VLOOKUP(Audit!#REF!,$V$3:$AE$12,6,FALSE)&amp; IF(Audit!#REF!=10,Audit!#REF!,"")</f>
        <v>#REF!</v>
      </c>
      <c r="AV796" s="50" t="e">
        <f>VLOOKUP(Audit!#REF!,$V$13:$AE$22,6,FALSE)&amp; IF(Audit!#REF!=10,Audit!#REF!,"")</f>
        <v>#REF!</v>
      </c>
      <c r="AW796" s="47" t="e">
        <f t="shared" si="383"/>
        <v>#REF!</v>
      </c>
      <c r="AX796" s="50" t="e">
        <f>VLOOKUP(Audit!#REF!,$V$3:$AE$12,7,FALSE)&amp; IF(Audit!#REF!=10,Audit!#REF!,"")</f>
        <v>#REF!</v>
      </c>
      <c r="AY796" s="50" t="e">
        <f>VLOOKUP(Audit!#REF!,$V$13:$AE$22,7,FALSE) &amp; IF(Audit!#REF!=10,Audit!#REF!,"")</f>
        <v>#REF!</v>
      </c>
      <c r="AZ796" s="47" t="e">
        <f t="shared" si="384"/>
        <v>#REF!</v>
      </c>
      <c r="BA796" s="50" t="e">
        <f>VLOOKUP(Audit!#REF!,$V$3:$AE$12,8,FALSE)&amp; Audit!#REF! &amp; IF(Audit!#REF!=10,Audit!#REF!,"")</f>
        <v>#REF!</v>
      </c>
      <c r="BB796" s="50" t="e">
        <f>VLOOKUP(Audit!#REF!,$V$13:$AE$22,8,FALSE) &amp; IF(Audit!#REF!=10,Audit!#REF!,"")</f>
        <v>#REF!</v>
      </c>
      <c r="BC796" s="47" t="e">
        <f t="shared" si="385"/>
        <v>#REF!</v>
      </c>
      <c r="BD796" s="50" t="e">
        <f>VLOOKUP(Audit!#REF!,$V$3:$AE$12,9,FALSE)&amp; IF(Audit!#REF!=10,Audit!#REF!,"")</f>
        <v>#REF!</v>
      </c>
      <c r="BE796" s="50" t="e">
        <f>VLOOKUP(Audit!#REF!,$V$13:$AE$22,9,FALSE) &amp; IF(Audit!#REF!=10,Audit!#REF!,"") &amp; IF(Audit!#REF!&lt;&gt;1,U796,"")</f>
        <v>#REF!</v>
      </c>
      <c r="BF796" s="47" t="e">
        <f t="shared" si="386"/>
        <v>#REF!</v>
      </c>
      <c r="BG796" s="50" t="e">
        <f>VLOOKUP(Audit!#REF!,$V$3:$AE$12,10,FALSE) &amp; Audit!#REF! &amp; IF(Audit!#REF!=10,Audit!#REF!,"")</f>
        <v>#REF!</v>
      </c>
      <c r="BH796" s="50" t="e">
        <f>VLOOKUP(Audit!#REF!,$V$13:$AE$22,10,FALSE) &amp; IF(Audit!#REF!=10,Audit!#REF!,"") &amp; IF(Audit!#REF!&lt;&gt;1,U796,"")</f>
        <v>#REF!</v>
      </c>
      <c r="BI796" s="47" t="e">
        <f t="shared" si="387"/>
        <v>#REF!</v>
      </c>
      <c r="BJ796" s="48" t="str">
        <f t="shared" si="388"/>
        <v/>
      </c>
      <c r="BK796" s="48" t="str">
        <f t="shared" si="389"/>
        <v/>
      </c>
      <c r="BL796" s="48" t="str">
        <f t="shared" si="390"/>
        <v/>
      </c>
      <c r="BM796" s="48" t="str">
        <f t="shared" si="391"/>
        <v/>
      </c>
      <c r="BN796" s="48" t="str">
        <f t="shared" si="392"/>
        <v/>
      </c>
      <c r="BO796" s="48" t="str">
        <f t="shared" si="393"/>
        <v/>
      </c>
      <c r="BP796" s="48" t="str">
        <f t="shared" si="394"/>
        <v/>
      </c>
      <c r="BQ796" s="48" t="str">
        <f t="shared" si="395"/>
        <v/>
      </c>
      <c r="BR796" s="48" t="str">
        <f t="shared" si="396"/>
        <v/>
      </c>
      <c r="BS796" s="48" t="str">
        <f t="shared" si="397"/>
        <v/>
      </c>
      <c r="BT796" s="48" t="str">
        <f t="shared" si="398"/>
        <v/>
      </c>
      <c r="BU796" s="48" t="str">
        <f t="shared" si="399"/>
        <v/>
      </c>
    </row>
    <row r="797" spans="1:73">
      <c r="A797" s="10" t="e">
        <f>Audit!#REF!</f>
        <v>#REF!</v>
      </c>
      <c r="B797" s="10" t="e">
        <f t="shared" si="370"/>
        <v>#REF!</v>
      </c>
      <c r="C797" s="17" t="e">
        <f>VLOOKUP(Audit!#REF!,$V$3:$AE$12,2,FALSE) &amp; VLOOKUP(Audit!#REF!,$V$13:$AE$22,2,FALSE)&amp; IF(Audit!#REF!=10,Audit!#REF!&amp;Audit!#REF!,"")</f>
        <v>#REF!</v>
      </c>
      <c r="D797" s="17" t="e">
        <f>VLOOKUP(Audit!#REF!,$V$3:$AE$12,3,FALSE) &amp; VLOOKUP(Audit!#REF!,$V$13:$AE$22,3,FALSE) &amp;IF(Audit!#REF!=10,Audit!#REF!&amp;Audit!#REF!,"")</f>
        <v>#REF!</v>
      </c>
      <c r="E797" s="17" t="e">
        <f>VLOOKUP(Audit!#REF!,$V$3:$AE$12,4,FALSE)&amp; Audit!#REF! &amp; VLOOKUP(Audit!#REF!,$V$13:$AE$22,4,FALSE)&amp; IF(Audit!#REF!=10,Audit!#REF!&amp;Audit!#REF!,"")</f>
        <v>#REF!</v>
      </c>
      <c r="F797" s="17" t="e">
        <f>VLOOKUP(Audit!#REF!,$V$3:$AE$12,5,FALSE) &amp; VLOOKUP(Audit!#REF!,$V$13:$AE$22,5,FALSE)&amp; IF(Audit!#REF!=10,Audit!#REF!&amp;Audit!#REF!,"")</f>
        <v>#REF!</v>
      </c>
      <c r="G797" s="17" t="e">
        <f>VLOOKUP(Audit!#REF!,$V$3:$AE$12,6,FALSE) &amp; VLOOKUP(Audit!#REF!,$V$13:$AE$22,6,FALSE)&amp; IF(Audit!#REF!=10,Audit!#REF!&amp;Audit!#REF!,"")</f>
        <v>#REF!</v>
      </c>
      <c r="H797" s="17" t="e">
        <f>VLOOKUP(Audit!#REF!,$V$3:$AE$12,7,FALSE) &amp; VLOOKUP(Audit!#REF!,$V$13:$AE$22,7,FALSE)&amp;IF(Audit!#REF!=10,Audit!#REF!&amp;Audit!#REF!,"")</f>
        <v>#REF!</v>
      </c>
      <c r="I797" s="17" t="e">
        <f>VLOOKUP(Audit!#REF!,$V$3:$AE$12,8,FALSE) &amp; Audit!#REF! &amp; VLOOKUP(Audit!#REF!,$V$13:$AE$22,8,FALSE)&amp;IF(Audit!#REF!=10,Audit!#REF!&amp;Audit!#REF!,"")</f>
        <v>#REF!</v>
      </c>
      <c r="J797" s="17" t="e">
        <f>VLOOKUP(Audit!#REF!,$V$3:$AE$12,9,FALSE) &amp; VLOOKUP(Audit!#REF!,$V$13:$AE$22,9,FALSE) &amp; IF(Audit!#REF!=10,Audit!#REF!&amp;Audit!#REF!,"") &amp; IF(Audit!#REF!&lt;&gt;1,U797,"")</f>
        <v>#REF!</v>
      </c>
      <c r="K797" s="17" t="e">
        <f>VLOOKUP(Audit!#REF!,$V$3:$AE$12,10,FALSE) &amp; Audit!#REF! &amp; VLOOKUP(Audit!#REF!,$V$13:$AE$22,10,FALSE) &amp; IF(Audit!#REF!=10,Audit!#REF!&amp;Audit!#REF!,"") &amp; IF(Audit!#REF!&lt;&gt;1,U797,"")</f>
        <v>#REF!</v>
      </c>
      <c r="L797" s="10" t="e">
        <f>Audit!#REF!</f>
        <v>#REF!</v>
      </c>
      <c r="M797" s="10" t="e">
        <f t="shared" si="371"/>
        <v>#REF!</v>
      </c>
      <c r="N797" s="10" t="e">
        <f t="shared" si="372"/>
        <v>#REF!</v>
      </c>
      <c r="O797" s="10" t="e">
        <f t="shared" si="373"/>
        <v>#REF!</v>
      </c>
      <c r="P797" s="10" t="e">
        <f t="shared" si="374"/>
        <v>#REF!</v>
      </c>
      <c r="Q797" s="10" t="e">
        <f t="shared" si="375"/>
        <v>#REF!</v>
      </c>
      <c r="R797" s="10" t="e">
        <f t="shared" si="376"/>
        <v>#REF!</v>
      </c>
      <c r="S797" s="10" t="e">
        <f t="shared" si="377"/>
        <v>#REF!</v>
      </c>
      <c r="T797" s="10" t="e">
        <f t="shared" si="378"/>
        <v>#REF!</v>
      </c>
      <c r="U797" s="17" t="e">
        <f>IF(Audit!#REF!="","",VLOOKUP(Audit!#REF!,$W$26:$X$35,2,FALSE)) &amp; Audit!#REF! &amp; IF(Audit!#REF!="","",IF(Audit!#REF!&lt;=1.4,VLOOKUP(Audit!#REF!,$W$38:X842,2,FALSE),VLOOKUP(Audit!#REF!,$W$51:$X$61,2,FALSE))) &amp; IF(Audit!#REF!="","",VLOOKUP(Audit!#REF!,$Y$26:$Z$35,2,FALSE) &amp; Audit!#REF! &amp; IF(Audit!#REF!="","",IF(Audit!#REF!&lt;=1.4,VLOOKUP(Audit!#REF!,$Y$38:$Z$48,2,FALSE),VLOOKUP(Audit!#REF!,$Y$51:$Z$61,2,FALSE))))</f>
        <v>#REF!</v>
      </c>
      <c r="V797" s="21"/>
      <c r="AH797" s="49" t="e">
        <f>Audit!#REF!</f>
        <v>#REF!</v>
      </c>
      <c r="AI797" s="50" t="e">
        <f>VLOOKUP(Audit!#REF!,$V$3:$AE$12,2,FALSE)&amp; IF(Audit!#REF!=10,Audit!#REF!,"")</f>
        <v>#REF!</v>
      </c>
      <c r="AJ797" s="50" t="e">
        <f>VLOOKUP(Audit!#REF!,$V$13:$AE$22,2,FALSE)&amp; IF(Audit!#REF!=10,Audit!#REF!,"")</f>
        <v>#REF!</v>
      </c>
      <c r="AK797" s="47" t="e">
        <f t="shared" si="379"/>
        <v>#REF!</v>
      </c>
      <c r="AL797" s="50" t="e">
        <f>VLOOKUP(Audit!#REF!,$V$3:$AE$12,3,FALSE)&amp; IF(Audit!#REF!=10,Audit!#REF!,"")</f>
        <v>#REF!</v>
      </c>
      <c r="AM797" s="50" t="e">
        <f>VLOOKUP(Audit!#REF!,$V$13:$AE$22,3,FALSE)&amp; IF(Audit!#REF!=10,Audit!#REF!,"")</f>
        <v>#REF!</v>
      </c>
      <c r="AN797" s="47" t="e">
        <f t="shared" si="380"/>
        <v>#REF!</v>
      </c>
      <c r="AO797" s="50" t="e">
        <f>VLOOKUP(Audit!#REF!,$V$3:$AE$12,4,FALSE) &amp;  Audit!#REF! &amp; IF(Audit!#REF!=10,Audit!#REF!,"")</f>
        <v>#REF!</v>
      </c>
      <c r="AP797" s="50" t="e">
        <f>VLOOKUP(Audit!#REF!,$V$13:$AE$22,4,FALSE)&amp; IF(Audit!#REF!=10,Audit!#REF!,"")</f>
        <v>#REF!</v>
      </c>
      <c r="AQ797" s="47" t="e">
        <f t="shared" si="381"/>
        <v>#REF!</v>
      </c>
      <c r="AR797" s="50" t="e">
        <f>VLOOKUP(Audit!#REF!,$V$3:$AE$12,5,FALSE)&amp; IF(Audit!#REF!=10,Audit!#REF!,"")</f>
        <v>#REF!</v>
      </c>
      <c r="AS797" s="50" t="e">
        <f>VLOOKUP(Audit!#REF!,$V$13:$AE$22,5,FALSE)&amp; IF(Audit!#REF!=10,Audit!#REF!,"")</f>
        <v>#REF!</v>
      </c>
      <c r="AT797" s="47" t="e">
        <f t="shared" si="382"/>
        <v>#REF!</v>
      </c>
      <c r="AU797" s="50" t="e">
        <f>VLOOKUP(Audit!#REF!,$V$3:$AE$12,6,FALSE)&amp; IF(Audit!#REF!=10,Audit!#REF!,"")</f>
        <v>#REF!</v>
      </c>
      <c r="AV797" s="50" t="e">
        <f>VLOOKUP(Audit!#REF!,$V$13:$AE$22,6,FALSE)&amp; IF(Audit!#REF!=10,Audit!#REF!,"")</f>
        <v>#REF!</v>
      </c>
      <c r="AW797" s="47" t="e">
        <f t="shared" si="383"/>
        <v>#REF!</v>
      </c>
      <c r="AX797" s="50" t="e">
        <f>VLOOKUP(Audit!#REF!,$V$3:$AE$12,7,FALSE)&amp; IF(Audit!#REF!=10,Audit!#REF!,"")</f>
        <v>#REF!</v>
      </c>
      <c r="AY797" s="50" t="e">
        <f>VLOOKUP(Audit!#REF!,$V$13:$AE$22,7,FALSE) &amp; IF(Audit!#REF!=10,Audit!#REF!,"")</f>
        <v>#REF!</v>
      </c>
      <c r="AZ797" s="47" t="e">
        <f t="shared" si="384"/>
        <v>#REF!</v>
      </c>
      <c r="BA797" s="50" t="e">
        <f>VLOOKUP(Audit!#REF!,$V$3:$AE$12,8,FALSE)&amp; Audit!#REF! &amp; IF(Audit!#REF!=10,Audit!#REF!,"")</f>
        <v>#REF!</v>
      </c>
      <c r="BB797" s="50" t="e">
        <f>VLOOKUP(Audit!#REF!,$V$13:$AE$22,8,FALSE) &amp; IF(Audit!#REF!=10,Audit!#REF!,"")</f>
        <v>#REF!</v>
      </c>
      <c r="BC797" s="47" t="e">
        <f t="shared" si="385"/>
        <v>#REF!</v>
      </c>
      <c r="BD797" s="50" t="e">
        <f>VLOOKUP(Audit!#REF!,$V$3:$AE$12,9,FALSE)&amp; IF(Audit!#REF!=10,Audit!#REF!,"")</f>
        <v>#REF!</v>
      </c>
      <c r="BE797" s="50" t="e">
        <f>VLOOKUP(Audit!#REF!,$V$13:$AE$22,9,FALSE) &amp; IF(Audit!#REF!=10,Audit!#REF!,"") &amp; IF(Audit!#REF!&lt;&gt;1,U797,"")</f>
        <v>#REF!</v>
      </c>
      <c r="BF797" s="47" t="e">
        <f t="shared" si="386"/>
        <v>#REF!</v>
      </c>
      <c r="BG797" s="50" t="e">
        <f>VLOOKUP(Audit!#REF!,$V$3:$AE$12,10,FALSE) &amp; Audit!#REF! &amp; IF(Audit!#REF!=10,Audit!#REF!,"")</f>
        <v>#REF!</v>
      </c>
      <c r="BH797" s="50" t="e">
        <f>VLOOKUP(Audit!#REF!,$V$13:$AE$22,10,FALSE) &amp; IF(Audit!#REF!=10,Audit!#REF!,"") &amp; IF(Audit!#REF!&lt;&gt;1,U797,"")</f>
        <v>#REF!</v>
      </c>
      <c r="BI797" s="47" t="e">
        <f t="shared" si="387"/>
        <v>#REF!</v>
      </c>
      <c r="BJ797" s="48" t="str">
        <f t="shared" si="388"/>
        <v/>
      </c>
      <c r="BK797" s="48" t="str">
        <f t="shared" si="389"/>
        <v/>
      </c>
      <c r="BL797" s="48" t="str">
        <f t="shared" si="390"/>
        <v/>
      </c>
      <c r="BM797" s="48" t="str">
        <f t="shared" si="391"/>
        <v/>
      </c>
      <c r="BN797" s="48" t="str">
        <f t="shared" si="392"/>
        <v/>
      </c>
      <c r="BO797" s="48" t="str">
        <f t="shared" si="393"/>
        <v/>
      </c>
      <c r="BP797" s="48" t="str">
        <f t="shared" si="394"/>
        <v/>
      </c>
      <c r="BQ797" s="48" t="str">
        <f t="shared" si="395"/>
        <v/>
      </c>
      <c r="BR797" s="48" t="str">
        <f t="shared" si="396"/>
        <v/>
      </c>
      <c r="BS797" s="48" t="str">
        <f t="shared" si="397"/>
        <v/>
      </c>
      <c r="BT797" s="48" t="str">
        <f t="shared" si="398"/>
        <v/>
      </c>
      <c r="BU797" s="48" t="str">
        <f t="shared" si="399"/>
        <v/>
      </c>
    </row>
    <row r="798" spans="1:73">
      <c r="A798" s="10" t="e">
        <f>Audit!#REF!</f>
        <v>#REF!</v>
      </c>
      <c r="B798" s="10" t="e">
        <f t="shared" si="370"/>
        <v>#REF!</v>
      </c>
      <c r="C798" s="17" t="e">
        <f>VLOOKUP(Audit!#REF!,$V$3:$AE$12,2,FALSE) &amp; VLOOKUP(Audit!#REF!,$V$13:$AE$22,2,FALSE)&amp; IF(Audit!#REF!=10,Audit!#REF!&amp;Audit!#REF!,"")</f>
        <v>#REF!</v>
      </c>
      <c r="D798" s="17" t="e">
        <f>VLOOKUP(Audit!#REF!,$V$3:$AE$12,3,FALSE) &amp; VLOOKUP(Audit!#REF!,$V$13:$AE$22,3,FALSE) &amp;IF(Audit!#REF!=10,Audit!#REF!&amp;Audit!#REF!,"")</f>
        <v>#REF!</v>
      </c>
      <c r="E798" s="17" t="e">
        <f>VLOOKUP(Audit!#REF!,$V$3:$AE$12,4,FALSE)&amp; Audit!#REF! &amp; VLOOKUP(Audit!#REF!,$V$13:$AE$22,4,FALSE)&amp; IF(Audit!#REF!=10,Audit!#REF!&amp;Audit!#REF!,"")</f>
        <v>#REF!</v>
      </c>
      <c r="F798" s="17" t="e">
        <f>VLOOKUP(Audit!#REF!,$V$3:$AE$12,5,FALSE) &amp; VLOOKUP(Audit!#REF!,$V$13:$AE$22,5,FALSE)&amp; IF(Audit!#REF!=10,Audit!#REF!&amp;Audit!#REF!,"")</f>
        <v>#REF!</v>
      </c>
      <c r="G798" s="17" t="e">
        <f>VLOOKUP(Audit!#REF!,$V$3:$AE$12,6,FALSE) &amp; VLOOKUP(Audit!#REF!,$V$13:$AE$22,6,FALSE)&amp; IF(Audit!#REF!=10,Audit!#REF!&amp;Audit!#REF!,"")</f>
        <v>#REF!</v>
      </c>
      <c r="H798" s="17" t="e">
        <f>VLOOKUP(Audit!#REF!,$V$3:$AE$12,7,FALSE) &amp; VLOOKUP(Audit!#REF!,$V$13:$AE$22,7,FALSE)&amp;IF(Audit!#REF!=10,Audit!#REF!&amp;Audit!#REF!,"")</f>
        <v>#REF!</v>
      </c>
      <c r="I798" s="17" t="e">
        <f>VLOOKUP(Audit!#REF!,$V$3:$AE$12,8,FALSE) &amp; Audit!#REF! &amp; VLOOKUP(Audit!#REF!,$V$13:$AE$22,8,FALSE)&amp;IF(Audit!#REF!=10,Audit!#REF!&amp;Audit!#REF!,"")</f>
        <v>#REF!</v>
      </c>
      <c r="J798" s="17" t="e">
        <f>VLOOKUP(Audit!#REF!,$V$3:$AE$12,9,FALSE) &amp; VLOOKUP(Audit!#REF!,$V$13:$AE$22,9,FALSE) &amp; IF(Audit!#REF!=10,Audit!#REF!&amp;Audit!#REF!,"") &amp; IF(Audit!#REF!&lt;&gt;1,U798,"")</f>
        <v>#REF!</v>
      </c>
      <c r="K798" s="17" t="e">
        <f>VLOOKUP(Audit!#REF!,$V$3:$AE$12,10,FALSE) &amp; Audit!#REF! &amp; VLOOKUP(Audit!#REF!,$V$13:$AE$22,10,FALSE) &amp; IF(Audit!#REF!=10,Audit!#REF!&amp;Audit!#REF!,"") &amp; IF(Audit!#REF!&lt;&gt;1,U798,"")</f>
        <v>#REF!</v>
      </c>
      <c r="L798" s="10" t="e">
        <f>Audit!#REF!</f>
        <v>#REF!</v>
      </c>
      <c r="M798" s="10" t="e">
        <f t="shared" si="371"/>
        <v>#REF!</v>
      </c>
      <c r="N798" s="10" t="e">
        <f t="shared" si="372"/>
        <v>#REF!</v>
      </c>
      <c r="O798" s="10" t="e">
        <f t="shared" si="373"/>
        <v>#REF!</v>
      </c>
      <c r="P798" s="10" t="e">
        <f t="shared" si="374"/>
        <v>#REF!</v>
      </c>
      <c r="Q798" s="10" t="e">
        <f t="shared" si="375"/>
        <v>#REF!</v>
      </c>
      <c r="R798" s="10" t="e">
        <f t="shared" si="376"/>
        <v>#REF!</v>
      </c>
      <c r="S798" s="10" t="e">
        <f t="shared" si="377"/>
        <v>#REF!</v>
      </c>
      <c r="T798" s="10" t="e">
        <f t="shared" si="378"/>
        <v>#REF!</v>
      </c>
      <c r="U798" s="17" t="e">
        <f>IF(Audit!#REF!="","",VLOOKUP(Audit!#REF!,$W$26:$X$35,2,FALSE)) &amp; Audit!#REF! &amp; IF(Audit!#REF!="","",IF(Audit!#REF!&lt;=1.4,VLOOKUP(Audit!#REF!,$W$38:X843,2,FALSE),VLOOKUP(Audit!#REF!,$W$51:$X$61,2,FALSE))) &amp; IF(Audit!#REF!="","",VLOOKUP(Audit!#REF!,$Y$26:$Z$35,2,FALSE) &amp; Audit!#REF! &amp; IF(Audit!#REF!="","",IF(Audit!#REF!&lt;=1.4,VLOOKUP(Audit!#REF!,$Y$38:$Z$48,2,FALSE),VLOOKUP(Audit!#REF!,$Y$51:$Z$61,2,FALSE))))</f>
        <v>#REF!</v>
      </c>
      <c r="V798" s="21"/>
      <c r="AH798" s="49" t="e">
        <f>Audit!#REF!</f>
        <v>#REF!</v>
      </c>
      <c r="AI798" s="50" t="e">
        <f>VLOOKUP(Audit!#REF!,$V$3:$AE$12,2,FALSE)&amp; IF(Audit!#REF!=10,Audit!#REF!,"")</f>
        <v>#REF!</v>
      </c>
      <c r="AJ798" s="50" t="e">
        <f>VLOOKUP(Audit!#REF!,$V$13:$AE$22,2,FALSE)&amp; IF(Audit!#REF!=10,Audit!#REF!,"")</f>
        <v>#REF!</v>
      </c>
      <c r="AK798" s="47" t="e">
        <f t="shared" si="379"/>
        <v>#REF!</v>
      </c>
      <c r="AL798" s="50" t="e">
        <f>VLOOKUP(Audit!#REF!,$V$3:$AE$12,3,FALSE)&amp; IF(Audit!#REF!=10,Audit!#REF!,"")</f>
        <v>#REF!</v>
      </c>
      <c r="AM798" s="50" t="e">
        <f>VLOOKUP(Audit!#REF!,$V$13:$AE$22,3,FALSE)&amp; IF(Audit!#REF!=10,Audit!#REF!,"")</f>
        <v>#REF!</v>
      </c>
      <c r="AN798" s="47" t="e">
        <f t="shared" si="380"/>
        <v>#REF!</v>
      </c>
      <c r="AO798" s="50" t="e">
        <f>VLOOKUP(Audit!#REF!,$V$3:$AE$12,4,FALSE) &amp;  Audit!#REF! &amp; IF(Audit!#REF!=10,Audit!#REF!,"")</f>
        <v>#REF!</v>
      </c>
      <c r="AP798" s="50" t="e">
        <f>VLOOKUP(Audit!#REF!,$V$13:$AE$22,4,FALSE)&amp; IF(Audit!#REF!=10,Audit!#REF!,"")</f>
        <v>#REF!</v>
      </c>
      <c r="AQ798" s="47" t="e">
        <f t="shared" si="381"/>
        <v>#REF!</v>
      </c>
      <c r="AR798" s="50" t="e">
        <f>VLOOKUP(Audit!#REF!,$V$3:$AE$12,5,FALSE)&amp; IF(Audit!#REF!=10,Audit!#REF!,"")</f>
        <v>#REF!</v>
      </c>
      <c r="AS798" s="50" t="e">
        <f>VLOOKUP(Audit!#REF!,$V$13:$AE$22,5,FALSE)&amp; IF(Audit!#REF!=10,Audit!#REF!,"")</f>
        <v>#REF!</v>
      </c>
      <c r="AT798" s="47" t="e">
        <f t="shared" si="382"/>
        <v>#REF!</v>
      </c>
      <c r="AU798" s="50" t="e">
        <f>VLOOKUP(Audit!#REF!,$V$3:$AE$12,6,FALSE)&amp; IF(Audit!#REF!=10,Audit!#REF!,"")</f>
        <v>#REF!</v>
      </c>
      <c r="AV798" s="50" t="e">
        <f>VLOOKUP(Audit!#REF!,$V$13:$AE$22,6,FALSE)&amp; IF(Audit!#REF!=10,Audit!#REF!,"")</f>
        <v>#REF!</v>
      </c>
      <c r="AW798" s="47" t="e">
        <f t="shared" si="383"/>
        <v>#REF!</v>
      </c>
      <c r="AX798" s="50" t="e">
        <f>VLOOKUP(Audit!#REF!,$V$3:$AE$12,7,FALSE)&amp; IF(Audit!#REF!=10,Audit!#REF!,"")</f>
        <v>#REF!</v>
      </c>
      <c r="AY798" s="50" t="e">
        <f>VLOOKUP(Audit!#REF!,$V$13:$AE$22,7,FALSE) &amp; IF(Audit!#REF!=10,Audit!#REF!,"")</f>
        <v>#REF!</v>
      </c>
      <c r="AZ798" s="47" t="e">
        <f t="shared" si="384"/>
        <v>#REF!</v>
      </c>
      <c r="BA798" s="50" t="e">
        <f>VLOOKUP(Audit!#REF!,$V$3:$AE$12,8,FALSE)&amp; Audit!#REF! &amp; IF(Audit!#REF!=10,Audit!#REF!,"")</f>
        <v>#REF!</v>
      </c>
      <c r="BB798" s="50" t="e">
        <f>VLOOKUP(Audit!#REF!,$V$13:$AE$22,8,FALSE) &amp; IF(Audit!#REF!=10,Audit!#REF!,"")</f>
        <v>#REF!</v>
      </c>
      <c r="BC798" s="47" t="e">
        <f t="shared" si="385"/>
        <v>#REF!</v>
      </c>
      <c r="BD798" s="50" t="e">
        <f>VLOOKUP(Audit!#REF!,$V$3:$AE$12,9,FALSE)&amp; IF(Audit!#REF!=10,Audit!#REF!,"")</f>
        <v>#REF!</v>
      </c>
      <c r="BE798" s="50" t="e">
        <f>VLOOKUP(Audit!#REF!,$V$13:$AE$22,9,FALSE) &amp; IF(Audit!#REF!=10,Audit!#REF!,"") &amp; IF(Audit!#REF!&lt;&gt;1,U798,"")</f>
        <v>#REF!</v>
      </c>
      <c r="BF798" s="47" t="e">
        <f t="shared" si="386"/>
        <v>#REF!</v>
      </c>
      <c r="BG798" s="50" t="e">
        <f>VLOOKUP(Audit!#REF!,$V$3:$AE$12,10,FALSE) &amp; Audit!#REF! &amp; IF(Audit!#REF!=10,Audit!#REF!,"")</f>
        <v>#REF!</v>
      </c>
      <c r="BH798" s="50" t="e">
        <f>VLOOKUP(Audit!#REF!,$V$13:$AE$22,10,FALSE) &amp; IF(Audit!#REF!=10,Audit!#REF!,"") &amp; IF(Audit!#REF!&lt;&gt;1,U798,"")</f>
        <v>#REF!</v>
      </c>
      <c r="BI798" s="47" t="e">
        <f t="shared" si="387"/>
        <v>#REF!</v>
      </c>
      <c r="BJ798" s="48" t="str">
        <f t="shared" si="388"/>
        <v/>
      </c>
      <c r="BK798" s="48" t="str">
        <f t="shared" si="389"/>
        <v/>
      </c>
      <c r="BL798" s="48" t="str">
        <f t="shared" si="390"/>
        <v/>
      </c>
      <c r="BM798" s="48" t="str">
        <f t="shared" si="391"/>
        <v/>
      </c>
      <c r="BN798" s="48" t="str">
        <f t="shared" si="392"/>
        <v/>
      </c>
      <c r="BO798" s="48" t="str">
        <f t="shared" si="393"/>
        <v/>
      </c>
      <c r="BP798" s="48" t="str">
        <f t="shared" si="394"/>
        <v/>
      </c>
      <c r="BQ798" s="48" t="str">
        <f t="shared" si="395"/>
        <v/>
      </c>
      <c r="BR798" s="48" t="str">
        <f t="shared" si="396"/>
        <v/>
      </c>
      <c r="BS798" s="48" t="str">
        <f t="shared" si="397"/>
        <v/>
      </c>
      <c r="BT798" s="48" t="str">
        <f t="shared" si="398"/>
        <v/>
      </c>
      <c r="BU798" s="48" t="str">
        <f t="shared" si="399"/>
        <v/>
      </c>
    </row>
    <row r="799" spans="1:73">
      <c r="A799" s="10" t="e">
        <f>Audit!#REF!</f>
        <v>#REF!</v>
      </c>
      <c r="B799" s="10" t="e">
        <f t="shared" si="370"/>
        <v>#REF!</v>
      </c>
      <c r="C799" s="17" t="e">
        <f>VLOOKUP(Audit!#REF!,$V$3:$AE$12,2,FALSE) &amp; VLOOKUP(Audit!#REF!,$V$13:$AE$22,2,FALSE)&amp; IF(Audit!#REF!=10,Audit!#REF!&amp;Audit!#REF!,"")</f>
        <v>#REF!</v>
      </c>
      <c r="D799" s="17" t="e">
        <f>VLOOKUP(Audit!#REF!,$V$3:$AE$12,3,FALSE) &amp; VLOOKUP(Audit!#REF!,$V$13:$AE$22,3,FALSE) &amp;IF(Audit!#REF!=10,Audit!#REF!&amp;Audit!#REF!,"")</f>
        <v>#REF!</v>
      </c>
      <c r="E799" s="17" t="e">
        <f>VLOOKUP(Audit!#REF!,$V$3:$AE$12,4,FALSE)&amp; Audit!#REF! &amp; VLOOKUP(Audit!#REF!,$V$13:$AE$22,4,FALSE)&amp; IF(Audit!#REF!=10,Audit!#REF!&amp;Audit!#REF!,"")</f>
        <v>#REF!</v>
      </c>
      <c r="F799" s="17" t="e">
        <f>VLOOKUP(Audit!#REF!,$V$3:$AE$12,5,FALSE) &amp; VLOOKUP(Audit!#REF!,$V$13:$AE$22,5,FALSE)&amp; IF(Audit!#REF!=10,Audit!#REF!&amp;Audit!#REF!,"")</f>
        <v>#REF!</v>
      </c>
      <c r="G799" s="17" t="e">
        <f>VLOOKUP(Audit!#REF!,$V$3:$AE$12,6,FALSE) &amp; VLOOKUP(Audit!#REF!,$V$13:$AE$22,6,FALSE)&amp; IF(Audit!#REF!=10,Audit!#REF!&amp;Audit!#REF!,"")</f>
        <v>#REF!</v>
      </c>
      <c r="H799" s="17" t="e">
        <f>VLOOKUP(Audit!#REF!,$V$3:$AE$12,7,FALSE) &amp; VLOOKUP(Audit!#REF!,$V$13:$AE$22,7,FALSE)&amp;IF(Audit!#REF!=10,Audit!#REF!&amp;Audit!#REF!,"")</f>
        <v>#REF!</v>
      </c>
      <c r="I799" s="17" t="e">
        <f>VLOOKUP(Audit!#REF!,$V$3:$AE$12,8,FALSE) &amp; Audit!#REF! &amp; VLOOKUP(Audit!#REF!,$V$13:$AE$22,8,FALSE)&amp;IF(Audit!#REF!=10,Audit!#REF!&amp;Audit!#REF!,"")</f>
        <v>#REF!</v>
      </c>
      <c r="J799" s="17" t="e">
        <f>VLOOKUP(Audit!#REF!,$V$3:$AE$12,9,FALSE) &amp; VLOOKUP(Audit!#REF!,$V$13:$AE$22,9,FALSE) &amp; IF(Audit!#REF!=10,Audit!#REF!&amp;Audit!#REF!,"") &amp; IF(Audit!#REF!&lt;&gt;1,U799,"")</f>
        <v>#REF!</v>
      </c>
      <c r="K799" s="17" t="e">
        <f>VLOOKUP(Audit!#REF!,$V$3:$AE$12,10,FALSE) &amp; Audit!#REF! &amp; VLOOKUP(Audit!#REF!,$V$13:$AE$22,10,FALSE) &amp; IF(Audit!#REF!=10,Audit!#REF!&amp;Audit!#REF!,"") &amp; IF(Audit!#REF!&lt;&gt;1,U799,"")</f>
        <v>#REF!</v>
      </c>
      <c r="L799" s="10" t="e">
        <f>Audit!#REF!</f>
        <v>#REF!</v>
      </c>
      <c r="M799" s="10" t="e">
        <f t="shared" si="371"/>
        <v>#REF!</v>
      </c>
      <c r="N799" s="10" t="e">
        <f t="shared" si="372"/>
        <v>#REF!</v>
      </c>
      <c r="O799" s="10" t="e">
        <f t="shared" si="373"/>
        <v>#REF!</v>
      </c>
      <c r="P799" s="10" t="e">
        <f t="shared" si="374"/>
        <v>#REF!</v>
      </c>
      <c r="Q799" s="10" t="e">
        <f t="shared" si="375"/>
        <v>#REF!</v>
      </c>
      <c r="R799" s="10" t="e">
        <f t="shared" si="376"/>
        <v>#REF!</v>
      </c>
      <c r="S799" s="10" t="e">
        <f t="shared" si="377"/>
        <v>#REF!</v>
      </c>
      <c r="T799" s="10" t="e">
        <f t="shared" si="378"/>
        <v>#REF!</v>
      </c>
      <c r="U799" s="17" t="e">
        <f>IF(Audit!#REF!="","",VLOOKUP(Audit!#REF!,$W$26:$X$35,2,FALSE)) &amp; Audit!#REF! &amp; IF(Audit!#REF!="","",IF(Audit!#REF!&lt;=1.4,VLOOKUP(Audit!#REF!,$W$38:X844,2,FALSE),VLOOKUP(Audit!#REF!,$W$51:$X$61,2,FALSE))) &amp; IF(Audit!#REF!="","",VLOOKUP(Audit!#REF!,$Y$26:$Z$35,2,FALSE) &amp; Audit!#REF! &amp; IF(Audit!#REF!="","",IF(Audit!#REF!&lt;=1.4,VLOOKUP(Audit!#REF!,$Y$38:$Z$48,2,FALSE),VLOOKUP(Audit!#REF!,$Y$51:$Z$61,2,FALSE))))</f>
        <v>#REF!</v>
      </c>
      <c r="V799" s="21"/>
      <c r="AH799" s="49" t="e">
        <f>Audit!#REF!</f>
        <v>#REF!</v>
      </c>
      <c r="AI799" s="50" t="e">
        <f>VLOOKUP(Audit!#REF!,$V$3:$AE$12,2,FALSE)&amp; IF(Audit!#REF!=10,Audit!#REF!,"")</f>
        <v>#REF!</v>
      </c>
      <c r="AJ799" s="50" t="e">
        <f>VLOOKUP(Audit!#REF!,$V$13:$AE$22,2,FALSE)&amp; IF(Audit!#REF!=10,Audit!#REF!,"")</f>
        <v>#REF!</v>
      </c>
      <c r="AK799" s="47" t="e">
        <f t="shared" si="379"/>
        <v>#REF!</v>
      </c>
      <c r="AL799" s="50" t="e">
        <f>VLOOKUP(Audit!#REF!,$V$3:$AE$12,3,FALSE)&amp; IF(Audit!#REF!=10,Audit!#REF!,"")</f>
        <v>#REF!</v>
      </c>
      <c r="AM799" s="50" t="e">
        <f>VLOOKUP(Audit!#REF!,$V$13:$AE$22,3,FALSE)&amp; IF(Audit!#REF!=10,Audit!#REF!,"")</f>
        <v>#REF!</v>
      </c>
      <c r="AN799" s="47" t="e">
        <f t="shared" si="380"/>
        <v>#REF!</v>
      </c>
      <c r="AO799" s="50" t="e">
        <f>VLOOKUP(Audit!#REF!,$V$3:$AE$12,4,FALSE) &amp;  Audit!#REF! &amp; IF(Audit!#REF!=10,Audit!#REF!,"")</f>
        <v>#REF!</v>
      </c>
      <c r="AP799" s="50" t="e">
        <f>VLOOKUP(Audit!#REF!,$V$13:$AE$22,4,FALSE)&amp; IF(Audit!#REF!=10,Audit!#REF!,"")</f>
        <v>#REF!</v>
      </c>
      <c r="AQ799" s="47" t="e">
        <f t="shared" si="381"/>
        <v>#REF!</v>
      </c>
      <c r="AR799" s="50" t="e">
        <f>VLOOKUP(Audit!#REF!,$V$3:$AE$12,5,FALSE)&amp; IF(Audit!#REF!=10,Audit!#REF!,"")</f>
        <v>#REF!</v>
      </c>
      <c r="AS799" s="50" t="e">
        <f>VLOOKUP(Audit!#REF!,$V$13:$AE$22,5,FALSE)&amp; IF(Audit!#REF!=10,Audit!#REF!,"")</f>
        <v>#REF!</v>
      </c>
      <c r="AT799" s="47" t="e">
        <f t="shared" si="382"/>
        <v>#REF!</v>
      </c>
      <c r="AU799" s="50" t="e">
        <f>VLOOKUP(Audit!#REF!,$V$3:$AE$12,6,FALSE)&amp; IF(Audit!#REF!=10,Audit!#REF!,"")</f>
        <v>#REF!</v>
      </c>
      <c r="AV799" s="50" t="e">
        <f>VLOOKUP(Audit!#REF!,$V$13:$AE$22,6,FALSE)&amp; IF(Audit!#REF!=10,Audit!#REF!,"")</f>
        <v>#REF!</v>
      </c>
      <c r="AW799" s="47" t="e">
        <f t="shared" si="383"/>
        <v>#REF!</v>
      </c>
      <c r="AX799" s="50" t="e">
        <f>VLOOKUP(Audit!#REF!,$V$3:$AE$12,7,FALSE)&amp; IF(Audit!#REF!=10,Audit!#REF!,"")</f>
        <v>#REF!</v>
      </c>
      <c r="AY799" s="50" t="e">
        <f>VLOOKUP(Audit!#REF!,$V$13:$AE$22,7,FALSE) &amp; IF(Audit!#REF!=10,Audit!#REF!,"")</f>
        <v>#REF!</v>
      </c>
      <c r="AZ799" s="47" t="e">
        <f t="shared" si="384"/>
        <v>#REF!</v>
      </c>
      <c r="BA799" s="50" t="e">
        <f>VLOOKUP(Audit!#REF!,$V$3:$AE$12,8,FALSE)&amp; Audit!#REF! &amp; IF(Audit!#REF!=10,Audit!#REF!,"")</f>
        <v>#REF!</v>
      </c>
      <c r="BB799" s="50" t="e">
        <f>VLOOKUP(Audit!#REF!,$V$13:$AE$22,8,FALSE) &amp; IF(Audit!#REF!=10,Audit!#REF!,"")</f>
        <v>#REF!</v>
      </c>
      <c r="BC799" s="47" t="e">
        <f t="shared" si="385"/>
        <v>#REF!</v>
      </c>
      <c r="BD799" s="50" t="e">
        <f>VLOOKUP(Audit!#REF!,$V$3:$AE$12,9,FALSE)&amp; IF(Audit!#REF!=10,Audit!#REF!,"")</f>
        <v>#REF!</v>
      </c>
      <c r="BE799" s="50" t="e">
        <f>VLOOKUP(Audit!#REF!,$V$13:$AE$22,9,FALSE) &amp; IF(Audit!#REF!=10,Audit!#REF!,"") &amp; IF(Audit!#REF!&lt;&gt;1,U799,"")</f>
        <v>#REF!</v>
      </c>
      <c r="BF799" s="47" t="e">
        <f t="shared" si="386"/>
        <v>#REF!</v>
      </c>
      <c r="BG799" s="50" t="e">
        <f>VLOOKUP(Audit!#REF!,$V$3:$AE$12,10,FALSE) &amp; Audit!#REF! &amp; IF(Audit!#REF!=10,Audit!#REF!,"")</f>
        <v>#REF!</v>
      </c>
      <c r="BH799" s="50" t="e">
        <f>VLOOKUP(Audit!#REF!,$V$13:$AE$22,10,FALSE) &amp; IF(Audit!#REF!=10,Audit!#REF!,"") &amp; IF(Audit!#REF!&lt;&gt;1,U799,"")</f>
        <v>#REF!</v>
      </c>
      <c r="BI799" s="47" t="e">
        <f t="shared" si="387"/>
        <v>#REF!</v>
      </c>
      <c r="BJ799" s="48" t="str">
        <f t="shared" si="388"/>
        <v/>
      </c>
      <c r="BK799" s="48" t="str">
        <f t="shared" si="389"/>
        <v/>
      </c>
      <c r="BL799" s="48" t="str">
        <f t="shared" si="390"/>
        <v/>
      </c>
      <c r="BM799" s="48" t="str">
        <f t="shared" si="391"/>
        <v/>
      </c>
      <c r="BN799" s="48" t="str">
        <f t="shared" si="392"/>
        <v/>
      </c>
      <c r="BO799" s="48" t="str">
        <f t="shared" si="393"/>
        <v/>
      </c>
      <c r="BP799" s="48" t="str">
        <f t="shared" si="394"/>
        <v/>
      </c>
      <c r="BQ799" s="48" t="str">
        <f t="shared" si="395"/>
        <v/>
      </c>
      <c r="BR799" s="48" t="str">
        <f t="shared" si="396"/>
        <v/>
      </c>
      <c r="BS799" s="48" t="str">
        <f t="shared" si="397"/>
        <v/>
      </c>
      <c r="BT799" s="48" t="str">
        <f t="shared" si="398"/>
        <v/>
      </c>
      <c r="BU799" s="48" t="str">
        <f t="shared" si="399"/>
        <v/>
      </c>
    </row>
    <row r="800" spans="1:73">
      <c r="A800" s="10" t="e">
        <f>Audit!#REF!</f>
        <v>#REF!</v>
      </c>
      <c r="B800" s="10" t="e">
        <f t="shared" si="370"/>
        <v>#REF!</v>
      </c>
      <c r="C800" s="17" t="e">
        <f>VLOOKUP(Audit!#REF!,$V$3:$AE$12,2,FALSE) &amp; VLOOKUP(Audit!#REF!,$V$13:$AE$22,2,FALSE)&amp; IF(Audit!#REF!=10,Audit!#REF!&amp;Audit!#REF!,"")</f>
        <v>#REF!</v>
      </c>
      <c r="D800" s="17" t="e">
        <f>VLOOKUP(Audit!#REF!,$V$3:$AE$12,3,FALSE) &amp; VLOOKUP(Audit!#REF!,$V$13:$AE$22,3,FALSE) &amp;IF(Audit!#REF!=10,Audit!#REF!&amp;Audit!#REF!,"")</f>
        <v>#REF!</v>
      </c>
      <c r="E800" s="17" t="e">
        <f>VLOOKUP(Audit!#REF!,$V$3:$AE$12,4,FALSE)&amp; Audit!#REF! &amp; VLOOKUP(Audit!#REF!,$V$13:$AE$22,4,FALSE)&amp; IF(Audit!#REF!=10,Audit!#REF!&amp;Audit!#REF!,"")</f>
        <v>#REF!</v>
      </c>
      <c r="F800" s="17" t="e">
        <f>VLOOKUP(Audit!#REF!,$V$3:$AE$12,5,FALSE) &amp; VLOOKUP(Audit!#REF!,$V$13:$AE$22,5,FALSE)&amp; IF(Audit!#REF!=10,Audit!#REF!&amp;Audit!#REF!,"")</f>
        <v>#REF!</v>
      </c>
      <c r="G800" s="17" t="e">
        <f>VLOOKUP(Audit!#REF!,$V$3:$AE$12,6,FALSE) &amp; VLOOKUP(Audit!#REF!,$V$13:$AE$22,6,FALSE)&amp; IF(Audit!#REF!=10,Audit!#REF!&amp;Audit!#REF!,"")</f>
        <v>#REF!</v>
      </c>
      <c r="H800" s="17" t="e">
        <f>VLOOKUP(Audit!#REF!,$V$3:$AE$12,7,FALSE) &amp; VLOOKUP(Audit!#REF!,$V$13:$AE$22,7,FALSE)&amp;IF(Audit!#REF!=10,Audit!#REF!&amp;Audit!#REF!,"")</f>
        <v>#REF!</v>
      </c>
      <c r="I800" s="17" t="e">
        <f>VLOOKUP(Audit!#REF!,$V$3:$AE$12,8,FALSE) &amp; Audit!#REF! &amp; VLOOKUP(Audit!#REF!,$V$13:$AE$22,8,FALSE)&amp;IF(Audit!#REF!=10,Audit!#REF!&amp;Audit!#REF!,"")</f>
        <v>#REF!</v>
      </c>
      <c r="J800" s="17" t="e">
        <f>VLOOKUP(Audit!#REF!,$V$3:$AE$12,9,FALSE) &amp; VLOOKUP(Audit!#REF!,$V$13:$AE$22,9,FALSE) &amp; IF(Audit!#REF!=10,Audit!#REF!&amp;Audit!#REF!,"") &amp; IF(Audit!#REF!&lt;&gt;1,U800,"")</f>
        <v>#REF!</v>
      </c>
      <c r="K800" s="17" t="e">
        <f>VLOOKUP(Audit!#REF!,$V$3:$AE$12,10,FALSE) &amp; Audit!#REF! &amp; VLOOKUP(Audit!#REF!,$V$13:$AE$22,10,FALSE) &amp; IF(Audit!#REF!=10,Audit!#REF!&amp;Audit!#REF!,"") &amp; IF(Audit!#REF!&lt;&gt;1,U800,"")</f>
        <v>#REF!</v>
      </c>
      <c r="L800" s="10" t="e">
        <f>Audit!#REF!</f>
        <v>#REF!</v>
      </c>
      <c r="M800" s="10" t="e">
        <f t="shared" si="371"/>
        <v>#REF!</v>
      </c>
      <c r="N800" s="10" t="e">
        <f t="shared" si="372"/>
        <v>#REF!</v>
      </c>
      <c r="O800" s="10" t="e">
        <f t="shared" si="373"/>
        <v>#REF!</v>
      </c>
      <c r="P800" s="10" t="e">
        <f t="shared" si="374"/>
        <v>#REF!</v>
      </c>
      <c r="Q800" s="10" t="e">
        <f t="shared" si="375"/>
        <v>#REF!</v>
      </c>
      <c r="R800" s="10" t="e">
        <f t="shared" si="376"/>
        <v>#REF!</v>
      </c>
      <c r="S800" s="10" t="e">
        <f t="shared" si="377"/>
        <v>#REF!</v>
      </c>
      <c r="T800" s="10" t="e">
        <f t="shared" si="378"/>
        <v>#REF!</v>
      </c>
      <c r="U800" s="17" t="e">
        <f>IF(Audit!#REF!="","",VLOOKUP(Audit!#REF!,$W$26:$X$35,2,FALSE)) &amp; Audit!#REF! &amp; IF(Audit!#REF!="","",IF(Audit!#REF!&lt;=1.4,VLOOKUP(Audit!#REF!,$W$38:X845,2,FALSE),VLOOKUP(Audit!#REF!,$W$51:$X$61,2,FALSE))) &amp; IF(Audit!#REF!="","",VLOOKUP(Audit!#REF!,$Y$26:$Z$35,2,FALSE) &amp; Audit!#REF! &amp; IF(Audit!#REF!="","",IF(Audit!#REF!&lt;=1.4,VLOOKUP(Audit!#REF!,$Y$38:$Z$48,2,FALSE),VLOOKUP(Audit!#REF!,$Y$51:$Z$61,2,FALSE))))</f>
        <v>#REF!</v>
      </c>
      <c r="V800" s="21"/>
      <c r="AH800" s="49" t="e">
        <f>Audit!#REF!</f>
        <v>#REF!</v>
      </c>
      <c r="AI800" s="50" t="e">
        <f>VLOOKUP(Audit!#REF!,$V$3:$AE$12,2,FALSE)&amp; IF(Audit!#REF!=10,Audit!#REF!,"")</f>
        <v>#REF!</v>
      </c>
      <c r="AJ800" s="50" t="e">
        <f>VLOOKUP(Audit!#REF!,$V$13:$AE$22,2,FALSE)&amp; IF(Audit!#REF!=10,Audit!#REF!,"")</f>
        <v>#REF!</v>
      </c>
      <c r="AK800" s="47" t="e">
        <f t="shared" si="379"/>
        <v>#REF!</v>
      </c>
      <c r="AL800" s="50" t="e">
        <f>VLOOKUP(Audit!#REF!,$V$3:$AE$12,3,FALSE)&amp; IF(Audit!#REF!=10,Audit!#REF!,"")</f>
        <v>#REF!</v>
      </c>
      <c r="AM800" s="50" t="e">
        <f>VLOOKUP(Audit!#REF!,$V$13:$AE$22,3,FALSE)&amp; IF(Audit!#REF!=10,Audit!#REF!,"")</f>
        <v>#REF!</v>
      </c>
      <c r="AN800" s="47" t="e">
        <f t="shared" si="380"/>
        <v>#REF!</v>
      </c>
      <c r="AO800" s="50" t="e">
        <f>VLOOKUP(Audit!#REF!,$V$3:$AE$12,4,FALSE) &amp;  Audit!#REF! &amp; IF(Audit!#REF!=10,Audit!#REF!,"")</f>
        <v>#REF!</v>
      </c>
      <c r="AP800" s="50" t="e">
        <f>VLOOKUP(Audit!#REF!,$V$13:$AE$22,4,FALSE)&amp; IF(Audit!#REF!=10,Audit!#REF!,"")</f>
        <v>#REF!</v>
      </c>
      <c r="AQ800" s="47" t="e">
        <f t="shared" si="381"/>
        <v>#REF!</v>
      </c>
      <c r="AR800" s="50" t="e">
        <f>VLOOKUP(Audit!#REF!,$V$3:$AE$12,5,FALSE)&amp; IF(Audit!#REF!=10,Audit!#REF!,"")</f>
        <v>#REF!</v>
      </c>
      <c r="AS800" s="50" t="e">
        <f>VLOOKUP(Audit!#REF!,$V$13:$AE$22,5,FALSE)&amp; IF(Audit!#REF!=10,Audit!#REF!,"")</f>
        <v>#REF!</v>
      </c>
      <c r="AT800" s="47" t="e">
        <f t="shared" si="382"/>
        <v>#REF!</v>
      </c>
      <c r="AU800" s="50" t="e">
        <f>VLOOKUP(Audit!#REF!,$V$3:$AE$12,6,FALSE)&amp; IF(Audit!#REF!=10,Audit!#REF!,"")</f>
        <v>#REF!</v>
      </c>
      <c r="AV800" s="50" t="e">
        <f>VLOOKUP(Audit!#REF!,$V$13:$AE$22,6,FALSE)&amp; IF(Audit!#REF!=10,Audit!#REF!,"")</f>
        <v>#REF!</v>
      </c>
      <c r="AW800" s="47" t="e">
        <f t="shared" si="383"/>
        <v>#REF!</v>
      </c>
      <c r="AX800" s="50" t="e">
        <f>VLOOKUP(Audit!#REF!,$V$3:$AE$12,7,FALSE)&amp; IF(Audit!#REF!=10,Audit!#REF!,"")</f>
        <v>#REF!</v>
      </c>
      <c r="AY800" s="50" t="e">
        <f>VLOOKUP(Audit!#REF!,$V$13:$AE$22,7,FALSE) &amp; IF(Audit!#REF!=10,Audit!#REF!,"")</f>
        <v>#REF!</v>
      </c>
      <c r="AZ800" s="47" t="e">
        <f t="shared" si="384"/>
        <v>#REF!</v>
      </c>
      <c r="BA800" s="50" t="e">
        <f>VLOOKUP(Audit!#REF!,$V$3:$AE$12,8,FALSE)&amp; Audit!#REF! &amp; IF(Audit!#REF!=10,Audit!#REF!,"")</f>
        <v>#REF!</v>
      </c>
      <c r="BB800" s="50" t="e">
        <f>VLOOKUP(Audit!#REF!,$V$13:$AE$22,8,FALSE) &amp; IF(Audit!#REF!=10,Audit!#REF!,"")</f>
        <v>#REF!</v>
      </c>
      <c r="BC800" s="47" t="e">
        <f t="shared" si="385"/>
        <v>#REF!</v>
      </c>
      <c r="BD800" s="50" t="e">
        <f>VLOOKUP(Audit!#REF!,$V$3:$AE$12,9,FALSE)&amp; IF(Audit!#REF!=10,Audit!#REF!,"")</f>
        <v>#REF!</v>
      </c>
      <c r="BE800" s="50" t="e">
        <f>VLOOKUP(Audit!#REF!,$V$13:$AE$22,9,FALSE) &amp; IF(Audit!#REF!=10,Audit!#REF!,"") &amp; IF(Audit!#REF!&lt;&gt;1,U800,"")</f>
        <v>#REF!</v>
      </c>
      <c r="BF800" s="47" t="e">
        <f t="shared" si="386"/>
        <v>#REF!</v>
      </c>
      <c r="BG800" s="50" t="e">
        <f>VLOOKUP(Audit!#REF!,$V$3:$AE$12,10,FALSE) &amp; Audit!#REF! &amp; IF(Audit!#REF!=10,Audit!#REF!,"")</f>
        <v>#REF!</v>
      </c>
      <c r="BH800" s="50" t="e">
        <f>VLOOKUP(Audit!#REF!,$V$13:$AE$22,10,FALSE) &amp; IF(Audit!#REF!=10,Audit!#REF!,"") &amp; IF(Audit!#REF!&lt;&gt;1,U800,"")</f>
        <v>#REF!</v>
      </c>
      <c r="BI800" s="47" t="e">
        <f t="shared" si="387"/>
        <v>#REF!</v>
      </c>
      <c r="BJ800" s="48" t="str">
        <f t="shared" si="388"/>
        <v/>
      </c>
      <c r="BK800" s="48" t="str">
        <f t="shared" si="389"/>
        <v/>
      </c>
      <c r="BL800" s="48" t="str">
        <f t="shared" si="390"/>
        <v/>
      </c>
      <c r="BM800" s="48" t="str">
        <f t="shared" si="391"/>
        <v/>
      </c>
      <c r="BN800" s="48" t="str">
        <f t="shared" si="392"/>
        <v/>
      </c>
      <c r="BO800" s="48" t="str">
        <f t="shared" si="393"/>
        <v/>
      </c>
      <c r="BP800" s="48" t="str">
        <f t="shared" si="394"/>
        <v/>
      </c>
      <c r="BQ800" s="48" t="str">
        <f t="shared" si="395"/>
        <v/>
      </c>
      <c r="BR800" s="48" t="str">
        <f t="shared" si="396"/>
        <v/>
      </c>
      <c r="BS800" s="48" t="str">
        <f t="shared" si="397"/>
        <v/>
      </c>
      <c r="BT800" s="48" t="str">
        <f t="shared" si="398"/>
        <v/>
      </c>
      <c r="BU800" s="48" t="str">
        <f t="shared" si="399"/>
        <v/>
      </c>
    </row>
    <row r="801" spans="1:73">
      <c r="A801" s="10" t="e">
        <f>Audit!#REF!</f>
        <v>#REF!</v>
      </c>
      <c r="B801" s="10" t="e">
        <f t="shared" si="370"/>
        <v>#REF!</v>
      </c>
      <c r="C801" s="17" t="e">
        <f>VLOOKUP(Audit!#REF!,$V$3:$AE$12,2,FALSE) &amp; VLOOKUP(Audit!#REF!,$V$13:$AE$22,2,FALSE)&amp; IF(Audit!#REF!=10,Audit!#REF!&amp;Audit!#REF!,"")</f>
        <v>#REF!</v>
      </c>
      <c r="D801" s="17" t="e">
        <f>VLOOKUP(Audit!#REF!,$V$3:$AE$12,3,FALSE) &amp; VLOOKUP(Audit!#REF!,$V$13:$AE$22,3,FALSE) &amp;IF(Audit!#REF!=10,Audit!#REF!&amp;Audit!#REF!,"")</f>
        <v>#REF!</v>
      </c>
      <c r="E801" s="17" t="e">
        <f>VLOOKUP(Audit!#REF!,$V$3:$AE$12,4,FALSE)&amp; Audit!#REF! &amp; VLOOKUP(Audit!#REF!,$V$13:$AE$22,4,FALSE)&amp; IF(Audit!#REF!=10,Audit!#REF!&amp;Audit!#REF!,"")</f>
        <v>#REF!</v>
      </c>
      <c r="F801" s="17" t="e">
        <f>VLOOKUP(Audit!#REF!,$V$3:$AE$12,5,FALSE) &amp; VLOOKUP(Audit!#REF!,$V$13:$AE$22,5,FALSE)&amp; IF(Audit!#REF!=10,Audit!#REF!&amp;Audit!#REF!,"")</f>
        <v>#REF!</v>
      </c>
      <c r="G801" s="17" t="e">
        <f>VLOOKUP(Audit!#REF!,$V$3:$AE$12,6,FALSE) &amp; VLOOKUP(Audit!#REF!,$V$13:$AE$22,6,FALSE)&amp; IF(Audit!#REF!=10,Audit!#REF!&amp;Audit!#REF!,"")</f>
        <v>#REF!</v>
      </c>
      <c r="H801" s="17" t="e">
        <f>VLOOKUP(Audit!#REF!,$V$3:$AE$12,7,FALSE) &amp; VLOOKUP(Audit!#REF!,$V$13:$AE$22,7,FALSE)&amp;IF(Audit!#REF!=10,Audit!#REF!&amp;Audit!#REF!,"")</f>
        <v>#REF!</v>
      </c>
      <c r="I801" s="17" t="e">
        <f>VLOOKUP(Audit!#REF!,$V$3:$AE$12,8,FALSE) &amp; Audit!#REF! &amp; VLOOKUP(Audit!#REF!,$V$13:$AE$22,8,FALSE)&amp;IF(Audit!#REF!=10,Audit!#REF!&amp;Audit!#REF!,"")</f>
        <v>#REF!</v>
      </c>
      <c r="J801" s="17" t="e">
        <f>VLOOKUP(Audit!#REF!,$V$3:$AE$12,9,FALSE) &amp; VLOOKUP(Audit!#REF!,$V$13:$AE$22,9,FALSE) &amp; IF(Audit!#REF!=10,Audit!#REF!&amp;Audit!#REF!,"") &amp; IF(Audit!#REF!&lt;&gt;1,U801,"")</f>
        <v>#REF!</v>
      </c>
      <c r="K801" s="17" t="e">
        <f>VLOOKUP(Audit!#REF!,$V$3:$AE$12,10,FALSE) &amp; Audit!#REF! &amp; VLOOKUP(Audit!#REF!,$V$13:$AE$22,10,FALSE) &amp; IF(Audit!#REF!=10,Audit!#REF!&amp;Audit!#REF!,"") &amp; IF(Audit!#REF!&lt;&gt;1,U801,"")</f>
        <v>#REF!</v>
      </c>
      <c r="L801" s="10" t="e">
        <f>Audit!#REF!</f>
        <v>#REF!</v>
      </c>
      <c r="M801" s="10" t="e">
        <f t="shared" si="371"/>
        <v>#REF!</v>
      </c>
      <c r="N801" s="10" t="e">
        <f t="shared" si="372"/>
        <v>#REF!</v>
      </c>
      <c r="O801" s="10" t="e">
        <f t="shared" si="373"/>
        <v>#REF!</v>
      </c>
      <c r="P801" s="10" t="e">
        <f t="shared" si="374"/>
        <v>#REF!</v>
      </c>
      <c r="Q801" s="10" t="e">
        <f t="shared" si="375"/>
        <v>#REF!</v>
      </c>
      <c r="R801" s="10" t="e">
        <f t="shared" si="376"/>
        <v>#REF!</v>
      </c>
      <c r="S801" s="10" t="e">
        <f t="shared" si="377"/>
        <v>#REF!</v>
      </c>
      <c r="T801" s="10" t="e">
        <f t="shared" si="378"/>
        <v>#REF!</v>
      </c>
      <c r="U801" s="17" t="e">
        <f>IF(Audit!#REF!="","",VLOOKUP(Audit!#REF!,$W$26:$X$35,2,FALSE)) &amp; Audit!#REF! &amp; IF(Audit!#REF!="","",IF(Audit!#REF!&lt;=1.4,VLOOKUP(Audit!#REF!,$W$38:X846,2,FALSE),VLOOKUP(Audit!#REF!,$W$51:$X$61,2,FALSE))) &amp; IF(Audit!#REF!="","",VLOOKUP(Audit!#REF!,$Y$26:$Z$35,2,FALSE) &amp; Audit!#REF! &amp; IF(Audit!#REF!="","",IF(Audit!#REF!&lt;=1.4,VLOOKUP(Audit!#REF!,$Y$38:$Z$48,2,FALSE),VLOOKUP(Audit!#REF!,$Y$51:$Z$61,2,FALSE))))</f>
        <v>#REF!</v>
      </c>
      <c r="V801" s="21"/>
      <c r="AH801" s="49" t="e">
        <f>Audit!#REF!</f>
        <v>#REF!</v>
      </c>
      <c r="AI801" s="50" t="e">
        <f>VLOOKUP(Audit!#REF!,$V$3:$AE$12,2,FALSE)&amp; IF(Audit!#REF!=10,Audit!#REF!,"")</f>
        <v>#REF!</v>
      </c>
      <c r="AJ801" s="50" t="e">
        <f>VLOOKUP(Audit!#REF!,$V$13:$AE$22,2,FALSE)&amp; IF(Audit!#REF!=10,Audit!#REF!,"")</f>
        <v>#REF!</v>
      </c>
      <c r="AK801" s="47" t="e">
        <f t="shared" si="379"/>
        <v>#REF!</v>
      </c>
      <c r="AL801" s="50" t="e">
        <f>VLOOKUP(Audit!#REF!,$V$3:$AE$12,3,FALSE)&amp; IF(Audit!#REF!=10,Audit!#REF!,"")</f>
        <v>#REF!</v>
      </c>
      <c r="AM801" s="50" t="e">
        <f>VLOOKUP(Audit!#REF!,$V$13:$AE$22,3,FALSE)&amp; IF(Audit!#REF!=10,Audit!#REF!,"")</f>
        <v>#REF!</v>
      </c>
      <c r="AN801" s="47" t="e">
        <f t="shared" si="380"/>
        <v>#REF!</v>
      </c>
      <c r="AO801" s="50" t="e">
        <f>VLOOKUP(Audit!#REF!,$V$3:$AE$12,4,FALSE) &amp;  Audit!#REF! &amp; IF(Audit!#REF!=10,Audit!#REF!,"")</f>
        <v>#REF!</v>
      </c>
      <c r="AP801" s="50" t="e">
        <f>VLOOKUP(Audit!#REF!,$V$13:$AE$22,4,FALSE)&amp; IF(Audit!#REF!=10,Audit!#REF!,"")</f>
        <v>#REF!</v>
      </c>
      <c r="AQ801" s="47" t="e">
        <f t="shared" si="381"/>
        <v>#REF!</v>
      </c>
      <c r="AR801" s="50" t="e">
        <f>VLOOKUP(Audit!#REF!,$V$3:$AE$12,5,FALSE)&amp; IF(Audit!#REF!=10,Audit!#REF!,"")</f>
        <v>#REF!</v>
      </c>
      <c r="AS801" s="50" t="e">
        <f>VLOOKUP(Audit!#REF!,$V$13:$AE$22,5,FALSE)&amp; IF(Audit!#REF!=10,Audit!#REF!,"")</f>
        <v>#REF!</v>
      </c>
      <c r="AT801" s="47" t="e">
        <f t="shared" si="382"/>
        <v>#REF!</v>
      </c>
      <c r="AU801" s="50" t="e">
        <f>VLOOKUP(Audit!#REF!,$V$3:$AE$12,6,FALSE)&amp; IF(Audit!#REF!=10,Audit!#REF!,"")</f>
        <v>#REF!</v>
      </c>
      <c r="AV801" s="50" t="e">
        <f>VLOOKUP(Audit!#REF!,$V$13:$AE$22,6,FALSE)&amp; IF(Audit!#REF!=10,Audit!#REF!,"")</f>
        <v>#REF!</v>
      </c>
      <c r="AW801" s="47" t="e">
        <f t="shared" si="383"/>
        <v>#REF!</v>
      </c>
      <c r="AX801" s="50" t="e">
        <f>VLOOKUP(Audit!#REF!,$V$3:$AE$12,7,FALSE)&amp; IF(Audit!#REF!=10,Audit!#REF!,"")</f>
        <v>#REF!</v>
      </c>
      <c r="AY801" s="50" t="e">
        <f>VLOOKUP(Audit!#REF!,$V$13:$AE$22,7,FALSE) &amp; IF(Audit!#REF!=10,Audit!#REF!,"")</f>
        <v>#REF!</v>
      </c>
      <c r="AZ801" s="47" t="e">
        <f t="shared" si="384"/>
        <v>#REF!</v>
      </c>
      <c r="BA801" s="50" t="e">
        <f>VLOOKUP(Audit!#REF!,$V$3:$AE$12,8,FALSE)&amp; Audit!#REF! &amp; IF(Audit!#REF!=10,Audit!#REF!,"")</f>
        <v>#REF!</v>
      </c>
      <c r="BB801" s="50" t="e">
        <f>VLOOKUP(Audit!#REF!,$V$13:$AE$22,8,FALSE) &amp; IF(Audit!#REF!=10,Audit!#REF!,"")</f>
        <v>#REF!</v>
      </c>
      <c r="BC801" s="47" t="e">
        <f t="shared" si="385"/>
        <v>#REF!</v>
      </c>
      <c r="BD801" s="50" t="e">
        <f>VLOOKUP(Audit!#REF!,$V$3:$AE$12,9,FALSE)&amp; IF(Audit!#REF!=10,Audit!#REF!,"")</f>
        <v>#REF!</v>
      </c>
      <c r="BE801" s="50" t="e">
        <f>VLOOKUP(Audit!#REF!,$V$13:$AE$22,9,FALSE) &amp; IF(Audit!#REF!=10,Audit!#REF!,"") &amp; IF(Audit!#REF!&lt;&gt;1,U801,"")</f>
        <v>#REF!</v>
      </c>
      <c r="BF801" s="47" t="e">
        <f t="shared" si="386"/>
        <v>#REF!</v>
      </c>
      <c r="BG801" s="50" t="e">
        <f>VLOOKUP(Audit!#REF!,$V$3:$AE$12,10,FALSE) &amp; Audit!#REF! &amp; IF(Audit!#REF!=10,Audit!#REF!,"")</f>
        <v>#REF!</v>
      </c>
      <c r="BH801" s="50" t="e">
        <f>VLOOKUP(Audit!#REF!,$V$13:$AE$22,10,FALSE) &amp; IF(Audit!#REF!=10,Audit!#REF!,"") &amp; IF(Audit!#REF!&lt;&gt;1,U801,"")</f>
        <v>#REF!</v>
      </c>
      <c r="BI801" s="47" t="e">
        <f t="shared" si="387"/>
        <v>#REF!</v>
      </c>
      <c r="BJ801" s="48" t="str">
        <f t="shared" si="388"/>
        <v/>
      </c>
      <c r="BK801" s="48" t="str">
        <f t="shared" si="389"/>
        <v/>
      </c>
      <c r="BL801" s="48" t="str">
        <f t="shared" si="390"/>
        <v/>
      </c>
      <c r="BM801" s="48" t="str">
        <f t="shared" si="391"/>
        <v/>
      </c>
      <c r="BN801" s="48" t="str">
        <f t="shared" si="392"/>
        <v/>
      </c>
      <c r="BO801" s="48" t="str">
        <f t="shared" si="393"/>
        <v/>
      </c>
      <c r="BP801" s="48" t="str">
        <f t="shared" si="394"/>
        <v/>
      </c>
      <c r="BQ801" s="48" t="str">
        <f t="shared" si="395"/>
        <v/>
      </c>
      <c r="BR801" s="48" t="str">
        <f t="shared" si="396"/>
        <v/>
      </c>
      <c r="BS801" s="48" t="str">
        <f t="shared" si="397"/>
        <v/>
      </c>
      <c r="BT801" s="48" t="str">
        <f t="shared" si="398"/>
        <v/>
      </c>
      <c r="BU801" s="48" t="str">
        <f t="shared" si="399"/>
        <v/>
      </c>
    </row>
    <row r="802" spans="1:73">
      <c r="A802" s="10" t="e">
        <f>Audit!#REF!</f>
        <v>#REF!</v>
      </c>
      <c r="B802" s="10" t="e">
        <f t="shared" si="370"/>
        <v>#REF!</v>
      </c>
      <c r="C802" s="17" t="e">
        <f>VLOOKUP(Audit!#REF!,$V$3:$AE$12,2,FALSE) &amp; VLOOKUP(Audit!#REF!,$V$13:$AE$22,2,FALSE)&amp; IF(Audit!#REF!=10,Audit!#REF!&amp;Audit!#REF!,"")</f>
        <v>#REF!</v>
      </c>
      <c r="D802" s="17" t="e">
        <f>VLOOKUP(Audit!#REF!,$V$3:$AE$12,3,FALSE) &amp; VLOOKUP(Audit!#REF!,$V$13:$AE$22,3,FALSE) &amp;IF(Audit!#REF!=10,Audit!#REF!&amp;Audit!#REF!,"")</f>
        <v>#REF!</v>
      </c>
      <c r="E802" s="17" t="e">
        <f>VLOOKUP(Audit!#REF!,$V$3:$AE$12,4,FALSE)&amp; Audit!#REF! &amp; VLOOKUP(Audit!#REF!,$V$13:$AE$22,4,FALSE)&amp; IF(Audit!#REF!=10,Audit!#REF!&amp;Audit!#REF!,"")</f>
        <v>#REF!</v>
      </c>
      <c r="F802" s="17" t="e">
        <f>VLOOKUP(Audit!#REF!,$V$3:$AE$12,5,FALSE) &amp; VLOOKUP(Audit!#REF!,$V$13:$AE$22,5,FALSE)&amp; IF(Audit!#REF!=10,Audit!#REF!&amp;Audit!#REF!,"")</f>
        <v>#REF!</v>
      </c>
      <c r="G802" s="17" t="e">
        <f>VLOOKUP(Audit!#REF!,$V$3:$AE$12,6,FALSE) &amp; VLOOKUP(Audit!#REF!,$V$13:$AE$22,6,FALSE)&amp; IF(Audit!#REF!=10,Audit!#REF!&amp;Audit!#REF!,"")</f>
        <v>#REF!</v>
      </c>
      <c r="H802" s="17" t="e">
        <f>VLOOKUP(Audit!#REF!,$V$3:$AE$12,7,FALSE) &amp; VLOOKUP(Audit!#REF!,$V$13:$AE$22,7,FALSE)&amp;IF(Audit!#REF!=10,Audit!#REF!&amp;Audit!#REF!,"")</f>
        <v>#REF!</v>
      </c>
      <c r="I802" s="17" t="e">
        <f>VLOOKUP(Audit!#REF!,$V$3:$AE$12,8,FALSE) &amp; Audit!#REF! &amp; VLOOKUP(Audit!#REF!,$V$13:$AE$22,8,FALSE)&amp;IF(Audit!#REF!=10,Audit!#REF!&amp;Audit!#REF!,"")</f>
        <v>#REF!</v>
      </c>
      <c r="J802" s="17" t="e">
        <f>VLOOKUP(Audit!#REF!,$V$3:$AE$12,9,FALSE) &amp; VLOOKUP(Audit!#REF!,$V$13:$AE$22,9,FALSE) &amp; IF(Audit!#REF!=10,Audit!#REF!&amp;Audit!#REF!,"") &amp; IF(Audit!#REF!&lt;&gt;1,U802,"")</f>
        <v>#REF!</v>
      </c>
      <c r="K802" s="17" t="e">
        <f>VLOOKUP(Audit!#REF!,$V$3:$AE$12,10,FALSE) &amp; Audit!#REF! &amp; VLOOKUP(Audit!#REF!,$V$13:$AE$22,10,FALSE) &amp; IF(Audit!#REF!=10,Audit!#REF!&amp;Audit!#REF!,"") &amp; IF(Audit!#REF!&lt;&gt;1,U802,"")</f>
        <v>#REF!</v>
      </c>
      <c r="L802" s="10" t="e">
        <f>Audit!#REF!</f>
        <v>#REF!</v>
      </c>
      <c r="M802" s="10" t="e">
        <f t="shared" si="371"/>
        <v>#REF!</v>
      </c>
      <c r="N802" s="10" t="e">
        <f t="shared" si="372"/>
        <v>#REF!</v>
      </c>
      <c r="O802" s="10" t="e">
        <f t="shared" si="373"/>
        <v>#REF!</v>
      </c>
      <c r="P802" s="10" t="e">
        <f t="shared" si="374"/>
        <v>#REF!</v>
      </c>
      <c r="Q802" s="10" t="e">
        <f t="shared" si="375"/>
        <v>#REF!</v>
      </c>
      <c r="R802" s="10" t="e">
        <f t="shared" si="376"/>
        <v>#REF!</v>
      </c>
      <c r="S802" s="10" t="e">
        <f t="shared" si="377"/>
        <v>#REF!</v>
      </c>
      <c r="T802" s="10" t="e">
        <f t="shared" si="378"/>
        <v>#REF!</v>
      </c>
      <c r="U802" s="17" t="e">
        <f>IF(Audit!#REF!="","",VLOOKUP(Audit!#REF!,$W$26:$X$35,2,FALSE)) &amp; Audit!#REF! &amp; IF(Audit!#REF!="","",IF(Audit!#REF!&lt;=1.4,VLOOKUP(Audit!#REF!,$W$38:X847,2,FALSE),VLOOKUP(Audit!#REF!,$W$51:$X$61,2,FALSE))) &amp; IF(Audit!#REF!="","",VLOOKUP(Audit!#REF!,$Y$26:$Z$35,2,FALSE) &amp; Audit!#REF! &amp; IF(Audit!#REF!="","",IF(Audit!#REF!&lt;=1.4,VLOOKUP(Audit!#REF!,$Y$38:$Z$48,2,FALSE),VLOOKUP(Audit!#REF!,$Y$51:$Z$61,2,FALSE))))</f>
        <v>#REF!</v>
      </c>
      <c r="V802" s="21"/>
      <c r="AH802" s="49" t="e">
        <f>Audit!#REF!</f>
        <v>#REF!</v>
      </c>
      <c r="AI802" s="50" t="e">
        <f>VLOOKUP(Audit!#REF!,$V$3:$AE$12,2,FALSE)&amp; IF(Audit!#REF!=10,Audit!#REF!,"")</f>
        <v>#REF!</v>
      </c>
      <c r="AJ802" s="50" t="e">
        <f>VLOOKUP(Audit!#REF!,$V$13:$AE$22,2,FALSE)&amp; IF(Audit!#REF!=10,Audit!#REF!,"")</f>
        <v>#REF!</v>
      </c>
      <c r="AK802" s="47" t="e">
        <f t="shared" si="379"/>
        <v>#REF!</v>
      </c>
      <c r="AL802" s="50" t="e">
        <f>VLOOKUP(Audit!#REF!,$V$3:$AE$12,3,FALSE)&amp; IF(Audit!#REF!=10,Audit!#REF!,"")</f>
        <v>#REF!</v>
      </c>
      <c r="AM802" s="50" t="e">
        <f>VLOOKUP(Audit!#REF!,$V$13:$AE$22,3,FALSE)&amp; IF(Audit!#REF!=10,Audit!#REF!,"")</f>
        <v>#REF!</v>
      </c>
      <c r="AN802" s="47" t="e">
        <f t="shared" si="380"/>
        <v>#REF!</v>
      </c>
      <c r="AO802" s="50" t="e">
        <f>VLOOKUP(Audit!#REF!,$V$3:$AE$12,4,FALSE) &amp;  Audit!#REF! &amp; IF(Audit!#REF!=10,Audit!#REF!,"")</f>
        <v>#REF!</v>
      </c>
      <c r="AP802" s="50" t="e">
        <f>VLOOKUP(Audit!#REF!,$V$13:$AE$22,4,FALSE)&amp; IF(Audit!#REF!=10,Audit!#REF!,"")</f>
        <v>#REF!</v>
      </c>
      <c r="AQ802" s="47" t="e">
        <f t="shared" si="381"/>
        <v>#REF!</v>
      </c>
      <c r="AR802" s="50" t="e">
        <f>VLOOKUP(Audit!#REF!,$V$3:$AE$12,5,FALSE)&amp; IF(Audit!#REF!=10,Audit!#REF!,"")</f>
        <v>#REF!</v>
      </c>
      <c r="AS802" s="50" t="e">
        <f>VLOOKUP(Audit!#REF!,$V$13:$AE$22,5,FALSE)&amp; IF(Audit!#REF!=10,Audit!#REF!,"")</f>
        <v>#REF!</v>
      </c>
      <c r="AT802" s="47" t="e">
        <f t="shared" si="382"/>
        <v>#REF!</v>
      </c>
      <c r="AU802" s="50" t="e">
        <f>VLOOKUP(Audit!#REF!,$V$3:$AE$12,6,FALSE)&amp; IF(Audit!#REF!=10,Audit!#REF!,"")</f>
        <v>#REF!</v>
      </c>
      <c r="AV802" s="50" t="e">
        <f>VLOOKUP(Audit!#REF!,$V$13:$AE$22,6,FALSE)&amp; IF(Audit!#REF!=10,Audit!#REF!,"")</f>
        <v>#REF!</v>
      </c>
      <c r="AW802" s="47" t="e">
        <f t="shared" si="383"/>
        <v>#REF!</v>
      </c>
      <c r="AX802" s="50" t="e">
        <f>VLOOKUP(Audit!#REF!,$V$3:$AE$12,7,FALSE)&amp; IF(Audit!#REF!=10,Audit!#REF!,"")</f>
        <v>#REF!</v>
      </c>
      <c r="AY802" s="50" t="e">
        <f>VLOOKUP(Audit!#REF!,$V$13:$AE$22,7,FALSE) &amp; IF(Audit!#REF!=10,Audit!#REF!,"")</f>
        <v>#REF!</v>
      </c>
      <c r="AZ802" s="47" t="e">
        <f t="shared" si="384"/>
        <v>#REF!</v>
      </c>
      <c r="BA802" s="50" t="e">
        <f>VLOOKUP(Audit!#REF!,$V$3:$AE$12,8,FALSE)&amp; Audit!#REF! &amp; IF(Audit!#REF!=10,Audit!#REF!,"")</f>
        <v>#REF!</v>
      </c>
      <c r="BB802" s="50" t="e">
        <f>VLOOKUP(Audit!#REF!,$V$13:$AE$22,8,FALSE) &amp; IF(Audit!#REF!=10,Audit!#REF!,"")</f>
        <v>#REF!</v>
      </c>
      <c r="BC802" s="47" t="e">
        <f t="shared" si="385"/>
        <v>#REF!</v>
      </c>
      <c r="BD802" s="50" t="e">
        <f>VLOOKUP(Audit!#REF!,$V$3:$AE$12,9,FALSE)&amp; IF(Audit!#REF!=10,Audit!#REF!,"")</f>
        <v>#REF!</v>
      </c>
      <c r="BE802" s="50" t="e">
        <f>VLOOKUP(Audit!#REF!,$V$13:$AE$22,9,FALSE) &amp; IF(Audit!#REF!=10,Audit!#REF!,"") &amp; IF(Audit!#REF!&lt;&gt;1,U802,"")</f>
        <v>#REF!</v>
      </c>
      <c r="BF802" s="47" t="e">
        <f t="shared" si="386"/>
        <v>#REF!</v>
      </c>
      <c r="BG802" s="50" t="e">
        <f>VLOOKUP(Audit!#REF!,$V$3:$AE$12,10,FALSE) &amp; Audit!#REF! &amp; IF(Audit!#REF!=10,Audit!#REF!,"")</f>
        <v>#REF!</v>
      </c>
      <c r="BH802" s="50" t="e">
        <f>VLOOKUP(Audit!#REF!,$V$13:$AE$22,10,FALSE) &amp; IF(Audit!#REF!=10,Audit!#REF!,"") &amp; IF(Audit!#REF!&lt;&gt;1,U802,"")</f>
        <v>#REF!</v>
      </c>
      <c r="BI802" s="47" t="e">
        <f t="shared" si="387"/>
        <v>#REF!</v>
      </c>
      <c r="BJ802" s="48" t="str">
        <f t="shared" si="388"/>
        <v/>
      </c>
      <c r="BK802" s="48" t="str">
        <f t="shared" si="389"/>
        <v/>
      </c>
      <c r="BL802" s="48" t="str">
        <f t="shared" si="390"/>
        <v/>
      </c>
      <c r="BM802" s="48" t="str">
        <f t="shared" si="391"/>
        <v/>
      </c>
      <c r="BN802" s="48" t="str">
        <f t="shared" si="392"/>
        <v/>
      </c>
      <c r="BO802" s="48" t="str">
        <f t="shared" si="393"/>
        <v/>
      </c>
      <c r="BP802" s="48" t="str">
        <f t="shared" si="394"/>
        <v/>
      </c>
      <c r="BQ802" s="48" t="str">
        <f t="shared" si="395"/>
        <v/>
      </c>
      <c r="BR802" s="48" t="str">
        <f t="shared" si="396"/>
        <v/>
      </c>
      <c r="BS802" s="48" t="str">
        <f t="shared" si="397"/>
        <v/>
      </c>
      <c r="BT802" s="48" t="str">
        <f t="shared" si="398"/>
        <v/>
      </c>
      <c r="BU802" s="48" t="str">
        <f t="shared" si="399"/>
        <v/>
      </c>
    </row>
    <row r="803" spans="1:73">
      <c r="A803" s="10" t="e">
        <f>Audit!#REF!</f>
        <v>#REF!</v>
      </c>
      <c r="B803" s="10" t="e">
        <f t="shared" si="370"/>
        <v>#REF!</v>
      </c>
      <c r="C803" s="17" t="e">
        <f>VLOOKUP(Audit!#REF!,$V$3:$AE$12,2,FALSE) &amp; VLOOKUP(Audit!#REF!,$V$13:$AE$22,2,FALSE)&amp; IF(Audit!#REF!=10,Audit!#REF!&amp;Audit!#REF!,"")</f>
        <v>#REF!</v>
      </c>
      <c r="D803" s="17" t="e">
        <f>VLOOKUP(Audit!#REF!,$V$3:$AE$12,3,FALSE) &amp; VLOOKUP(Audit!#REF!,$V$13:$AE$22,3,FALSE) &amp;IF(Audit!#REF!=10,Audit!#REF!&amp;Audit!#REF!,"")</f>
        <v>#REF!</v>
      </c>
      <c r="E803" s="17" t="e">
        <f>VLOOKUP(Audit!#REF!,$V$3:$AE$12,4,FALSE)&amp; Audit!#REF! &amp; VLOOKUP(Audit!#REF!,$V$13:$AE$22,4,FALSE)&amp; IF(Audit!#REF!=10,Audit!#REF!&amp;Audit!#REF!,"")</f>
        <v>#REF!</v>
      </c>
      <c r="F803" s="17" t="e">
        <f>VLOOKUP(Audit!#REF!,$V$3:$AE$12,5,FALSE) &amp; VLOOKUP(Audit!#REF!,$V$13:$AE$22,5,FALSE)&amp; IF(Audit!#REF!=10,Audit!#REF!&amp;Audit!#REF!,"")</f>
        <v>#REF!</v>
      </c>
      <c r="G803" s="17" t="e">
        <f>VLOOKUP(Audit!#REF!,$V$3:$AE$12,6,FALSE) &amp; VLOOKUP(Audit!#REF!,$V$13:$AE$22,6,FALSE)&amp; IF(Audit!#REF!=10,Audit!#REF!&amp;Audit!#REF!,"")</f>
        <v>#REF!</v>
      </c>
      <c r="H803" s="17" t="e">
        <f>VLOOKUP(Audit!#REF!,$V$3:$AE$12,7,FALSE) &amp; VLOOKUP(Audit!#REF!,$V$13:$AE$22,7,FALSE)&amp;IF(Audit!#REF!=10,Audit!#REF!&amp;Audit!#REF!,"")</f>
        <v>#REF!</v>
      </c>
      <c r="I803" s="17" t="e">
        <f>VLOOKUP(Audit!#REF!,$V$3:$AE$12,8,FALSE) &amp; Audit!#REF! &amp; VLOOKUP(Audit!#REF!,$V$13:$AE$22,8,FALSE)&amp;IF(Audit!#REF!=10,Audit!#REF!&amp;Audit!#REF!,"")</f>
        <v>#REF!</v>
      </c>
      <c r="J803" s="17" t="e">
        <f>VLOOKUP(Audit!#REF!,$V$3:$AE$12,9,FALSE) &amp; VLOOKUP(Audit!#REF!,$V$13:$AE$22,9,FALSE) &amp; IF(Audit!#REF!=10,Audit!#REF!&amp;Audit!#REF!,"") &amp; IF(Audit!#REF!&lt;&gt;1,U803,"")</f>
        <v>#REF!</v>
      </c>
      <c r="K803" s="17" t="e">
        <f>VLOOKUP(Audit!#REF!,$V$3:$AE$12,10,FALSE) &amp; Audit!#REF! &amp; VLOOKUP(Audit!#REF!,$V$13:$AE$22,10,FALSE) &amp; IF(Audit!#REF!=10,Audit!#REF!&amp;Audit!#REF!,"") &amp; IF(Audit!#REF!&lt;&gt;1,U803,"")</f>
        <v>#REF!</v>
      </c>
      <c r="L803" s="10" t="e">
        <f>Audit!#REF!</f>
        <v>#REF!</v>
      </c>
      <c r="M803" s="10" t="e">
        <f t="shared" si="371"/>
        <v>#REF!</v>
      </c>
      <c r="N803" s="10" t="e">
        <f t="shared" si="372"/>
        <v>#REF!</v>
      </c>
      <c r="O803" s="10" t="e">
        <f t="shared" si="373"/>
        <v>#REF!</v>
      </c>
      <c r="P803" s="10" t="e">
        <f t="shared" si="374"/>
        <v>#REF!</v>
      </c>
      <c r="Q803" s="10" t="e">
        <f t="shared" si="375"/>
        <v>#REF!</v>
      </c>
      <c r="R803" s="10" t="e">
        <f t="shared" si="376"/>
        <v>#REF!</v>
      </c>
      <c r="S803" s="10" t="e">
        <f t="shared" si="377"/>
        <v>#REF!</v>
      </c>
      <c r="T803" s="10" t="e">
        <f t="shared" si="378"/>
        <v>#REF!</v>
      </c>
      <c r="U803" s="17" t="e">
        <f>IF(Audit!#REF!="","",VLOOKUP(Audit!#REF!,$W$26:$X$35,2,FALSE)) &amp; Audit!#REF! &amp; IF(Audit!#REF!="","",IF(Audit!#REF!&lt;=1.4,VLOOKUP(Audit!#REF!,$W$38:X848,2,FALSE),VLOOKUP(Audit!#REF!,$W$51:$X$61,2,FALSE))) &amp; IF(Audit!#REF!="","",VLOOKUP(Audit!#REF!,$Y$26:$Z$35,2,FALSE) &amp; Audit!#REF! &amp; IF(Audit!#REF!="","",IF(Audit!#REF!&lt;=1.4,VLOOKUP(Audit!#REF!,$Y$38:$Z$48,2,FALSE),VLOOKUP(Audit!#REF!,$Y$51:$Z$61,2,FALSE))))</f>
        <v>#REF!</v>
      </c>
      <c r="V803" s="21"/>
      <c r="AH803" s="49" t="e">
        <f>Audit!#REF!</f>
        <v>#REF!</v>
      </c>
      <c r="AI803" s="50" t="e">
        <f>VLOOKUP(Audit!#REF!,$V$3:$AE$12,2,FALSE)&amp; IF(Audit!#REF!=10,Audit!#REF!,"")</f>
        <v>#REF!</v>
      </c>
      <c r="AJ803" s="50" t="e">
        <f>VLOOKUP(Audit!#REF!,$V$13:$AE$22,2,FALSE)&amp; IF(Audit!#REF!=10,Audit!#REF!,"")</f>
        <v>#REF!</v>
      </c>
      <c r="AK803" s="47" t="e">
        <f t="shared" si="379"/>
        <v>#REF!</v>
      </c>
      <c r="AL803" s="50" t="e">
        <f>VLOOKUP(Audit!#REF!,$V$3:$AE$12,3,FALSE)&amp; IF(Audit!#REF!=10,Audit!#REF!,"")</f>
        <v>#REF!</v>
      </c>
      <c r="AM803" s="50" t="e">
        <f>VLOOKUP(Audit!#REF!,$V$13:$AE$22,3,FALSE)&amp; IF(Audit!#REF!=10,Audit!#REF!,"")</f>
        <v>#REF!</v>
      </c>
      <c r="AN803" s="47" t="e">
        <f t="shared" si="380"/>
        <v>#REF!</v>
      </c>
      <c r="AO803" s="50" t="e">
        <f>VLOOKUP(Audit!#REF!,$V$3:$AE$12,4,FALSE) &amp;  Audit!#REF! &amp; IF(Audit!#REF!=10,Audit!#REF!,"")</f>
        <v>#REF!</v>
      </c>
      <c r="AP803" s="50" t="e">
        <f>VLOOKUP(Audit!#REF!,$V$13:$AE$22,4,FALSE)&amp; IF(Audit!#REF!=10,Audit!#REF!,"")</f>
        <v>#REF!</v>
      </c>
      <c r="AQ803" s="47" t="e">
        <f t="shared" si="381"/>
        <v>#REF!</v>
      </c>
      <c r="AR803" s="50" t="e">
        <f>VLOOKUP(Audit!#REF!,$V$3:$AE$12,5,FALSE)&amp; IF(Audit!#REF!=10,Audit!#REF!,"")</f>
        <v>#REF!</v>
      </c>
      <c r="AS803" s="50" t="e">
        <f>VLOOKUP(Audit!#REF!,$V$13:$AE$22,5,FALSE)&amp; IF(Audit!#REF!=10,Audit!#REF!,"")</f>
        <v>#REF!</v>
      </c>
      <c r="AT803" s="47" t="e">
        <f t="shared" si="382"/>
        <v>#REF!</v>
      </c>
      <c r="AU803" s="50" t="e">
        <f>VLOOKUP(Audit!#REF!,$V$3:$AE$12,6,FALSE)&amp; IF(Audit!#REF!=10,Audit!#REF!,"")</f>
        <v>#REF!</v>
      </c>
      <c r="AV803" s="50" t="e">
        <f>VLOOKUP(Audit!#REF!,$V$13:$AE$22,6,FALSE)&amp; IF(Audit!#REF!=10,Audit!#REF!,"")</f>
        <v>#REF!</v>
      </c>
      <c r="AW803" s="47" t="e">
        <f t="shared" si="383"/>
        <v>#REF!</v>
      </c>
      <c r="AX803" s="50" t="e">
        <f>VLOOKUP(Audit!#REF!,$V$3:$AE$12,7,FALSE)&amp; IF(Audit!#REF!=10,Audit!#REF!,"")</f>
        <v>#REF!</v>
      </c>
      <c r="AY803" s="50" t="e">
        <f>VLOOKUP(Audit!#REF!,$V$13:$AE$22,7,FALSE) &amp; IF(Audit!#REF!=10,Audit!#REF!,"")</f>
        <v>#REF!</v>
      </c>
      <c r="AZ803" s="47" t="e">
        <f t="shared" si="384"/>
        <v>#REF!</v>
      </c>
      <c r="BA803" s="50" t="e">
        <f>VLOOKUP(Audit!#REF!,$V$3:$AE$12,8,FALSE)&amp; Audit!#REF! &amp; IF(Audit!#REF!=10,Audit!#REF!,"")</f>
        <v>#REF!</v>
      </c>
      <c r="BB803" s="50" t="e">
        <f>VLOOKUP(Audit!#REF!,$V$13:$AE$22,8,FALSE) &amp; IF(Audit!#REF!=10,Audit!#REF!,"")</f>
        <v>#REF!</v>
      </c>
      <c r="BC803" s="47" t="e">
        <f t="shared" si="385"/>
        <v>#REF!</v>
      </c>
      <c r="BD803" s="50" t="e">
        <f>VLOOKUP(Audit!#REF!,$V$3:$AE$12,9,FALSE)&amp; IF(Audit!#REF!=10,Audit!#REF!,"")</f>
        <v>#REF!</v>
      </c>
      <c r="BE803" s="50" t="e">
        <f>VLOOKUP(Audit!#REF!,$V$13:$AE$22,9,FALSE) &amp; IF(Audit!#REF!=10,Audit!#REF!,"") &amp; IF(Audit!#REF!&lt;&gt;1,U803,"")</f>
        <v>#REF!</v>
      </c>
      <c r="BF803" s="47" t="e">
        <f t="shared" si="386"/>
        <v>#REF!</v>
      </c>
      <c r="BG803" s="50" t="e">
        <f>VLOOKUP(Audit!#REF!,$V$3:$AE$12,10,FALSE) &amp; Audit!#REF! &amp; IF(Audit!#REF!=10,Audit!#REF!,"")</f>
        <v>#REF!</v>
      </c>
      <c r="BH803" s="50" t="e">
        <f>VLOOKUP(Audit!#REF!,$V$13:$AE$22,10,FALSE) &amp; IF(Audit!#REF!=10,Audit!#REF!,"") &amp; IF(Audit!#REF!&lt;&gt;1,U803,"")</f>
        <v>#REF!</v>
      </c>
      <c r="BI803" s="47" t="e">
        <f t="shared" si="387"/>
        <v>#REF!</v>
      </c>
      <c r="BJ803" s="48" t="str">
        <f t="shared" si="388"/>
        <v/>
      </c>
      <c r="BK803" s="48" t="str">
        <f t="shared" si="389"/>
        <v/>
      </c>
      <c r="BL803" s="48" t="str">
        <f t="shared" si="390"/>
        <v/>
      </c>
      <c r="BM803" s="48" t="str">
        <f t="shared" si="391"/>
        <v/>
      </c>
      <c r="BN803" s="48" t="str">
        <f t="shared" si="392"/>
        <v/>
      </c>
      <c r="BO803" s="48" t="str">
        <f t="shared" si="393"/>
        <v/>
      </c>
      <c r="BP803" s="48" t="str">
        <f t="shared" si="394"/>
        <v/>
      </c>
      <c r="BQ803" s="48" t="str">
        <f t="shared" si="395"/>
        <v/>
      </c>
      <c r="BR803" s="48" t="str">
        <f t="shared" si="396"/>
        <v/>
      </c>
      <c r="BS803" s="48" t="str">
        <f t="shared" si="397"/>
        <v/>
      </c>
      <c r="BT803" s="48" t="str">
        <f t="shared" si="398"/>
        <v/>
      </c>
      <c r="BU803" s="48" t="str">
        <f t="shared" si="399"/>
        <v/>
      </c>
    </row>
    <row r="804" spans="1:73">
      <c r="A804" s="10" t="e">
        <f>Audit!#REF!</f>
        <v>#REF!</v>
      </c>
      <c r="B804" s="10" t="e">
        <f t="shared" si="370"/>
        <v>#REF!</v>
      </c>
      <c r="C804" s="17" t="e">
        <f>VLOOKUP(Audit!#REF!,$V$3:$AE$12,2,FALSE) &amp; VLOOKUP(Audit!#REF!,$V$13:$AE$22,2,FALSE)&amp; IF(Audit!#REF!=10,Audit!#REF!&amp;Audit!#REF!,"")</f>
        <v>#REF!</v>
      </c>
      <c r="D804" s="17" t="e">
        <f>VLOOKUP(Audit!#REF!,$V$3:$AE$12,3,FALSE) &amp; VLOOKUP(Audit!#REF!,$V$13:$AE$22,3,FALSE) &amp;IF(Audit!#REF!=10,Audit!#REF!&amp;Audit!#REF!,"")</f>
        <v>#REF!</v>
      </c>
      <c r="E804" s="17" t="e">
        <f>VLOOKUP(Audit!#REF!,$V$3:$AE$12,4,FALSE)&amp; Audit!#REF! &amp; VLOOKUP(Audit!#REF!,$V$13:$AE$22,4,FALSE)&amp; IF(Audit!#REF!=10,Audit!#REF!&amp;Audit!#REF!,"")</f>
        <v>#REF!</v>
      </c>
      <c r="F804" s="17" t="e">
        <f>VLOOKUP(Audit!#REF!,$V$3:$AE$12,5,FALSE) &amp; VLOOKUP(Audit!#REF!,$V$13:$AE$22,5,FALSE)&amp; IF(Audit!#REF!=10,Audit!#REF!&amp;Audit!#REF!,"")</f>
        <v>#REF!</v>
      </c>
      <c r="G804" s="17" t="e">
        <f>VLOOKUP(Audit!#REF!,$V$3:$AE$12,6,FALSE) &amp; VLOOKUP(Audit!#REF!,$V$13:$AE$22,6,FALSE)&amp; IF(Audit!#REF!=10,Audit!#REF!&amp;Audit!#REF!,"")</f>
        <v>#REF!</v>
      </c>
      <c r="H804" s="17" t="e">
        <f>VLOOKUP(Audit!#REF!,$V$3:$AE$12,7,FALSE) &amp; VLOOKUP(Audit!#REF!,$V$13:$AE$22,7,FALSE)&amp;IF(Audit!#REF!=10,Audit!#REF!&amp;Audit!#REF!,"")</f>
        <v>#REF!</v>
      </c>
      <c r="I804" s="17" t="e">
        <f>VLOOKUP(Audit!#REF!,$V$3:$AE$12,8,FALSE) &amp; Audit!#REF! &amp; VLOOKUP(Audit!#REF!,$V$13:$AE$22,8,FALSE)&amp;IF(Audit!#REF!=10,Audit!#REF!&amp;Audit!#REF!,"")</f>
        <v>#REF!</v>
      </c>
      <c r="J804" s="17" t="e">
        <f>VLOOKUP(Audit!#REF!,$V$3:$AE$12,9,FALSE) &amp; VLOOKUP(Audit!#REF!,$V$13:$AE$22,9,FALSE) &amp; IF(Audit!#REF!=10,Audit!#REF!&amp;Audit!#REF!,"") &amp; IF(Audit!#REF!&lt;&gt;1,U804,"")</f>
        <v>#REF!</v>
      </c>
      <c r="K804" s="17" t="e">
        <f>VLOOKUP(Audit!#REF!,$V$3:$AE$12,10,FALSE) &amp; Audit!#REF! &amp; VLOOKUP(Audit!#REF!,$V$13:$AE$22,10,FALSE) &amp; IF(Audit!#REF!=10,Audit!#REF!&amp;Audit!#REF!,"") &amp; IF(Audit!#REF!&lt;&gt;1,U804,"")</f>
        <v>#REF!</v>
      </c>
      <c r="L804" s="10" t="e">
        <f>Audit!#REF!</f>
        <v>#REF!</v>
      </c>
      <c r="M804" s="10" t="e">
        <f t="shared" si="371"/>
        <v>#REF!</v>
      </c>
      <c r="N804" s="10" t="e">
        <f t="shared" si="372"/>
        <v>#REF!</v>
      </c>
      <c r="O804" s="10" t="e">
        <f t="shared" si="373"/>
        <v>#REF!</v>
      </c>
      <c r="P804" s="10" t="e">
        <f t="shared" si="374"/>
        <v>#REF!</v>
      </c>
      <c r="Q804" s="10" t="e">
        <f t="shared" si="375"/>
        <v>#REF!</v>
      </c>
      <c r="R804" s="10" t="e">
        <f t="shared" si="376"/>
        <v>#REF!</v>
      </c>
      <c r="S804" s="10" t="e">
        <f t="shared" si="377"/>
        <v>#REF!</v>
      </c>
      <c r="T804" s="10" t="e">
        <f t="shared" si="378"/>
        <v>#REF!</v>
      </c>
      <c r="U804" s="17" t="e">
        <f>IF(Audit!#REF!="","",VLOOKUP(Audit!#REF!,$W$26:$X$35,2,FALSE)) &amp; Audit!#REF! &amp; IF(Audit!#REF!="","",IF(Audit!#REF!&lt;=1.4,VLOOKUP(Audit!#REF!,$W$38:X849,2,FALSE),VLOOKUP(Audit!#REF!,$W$51:$X$61,2,FALSE))) &amp; IF(Audit!#REF!="","",VLOOKUP(Audit!#REF!,$Y$26:$Z$35,2,FALSE) &amp; Audit!#REF! &amp; IF(Audit!#REF!="","",IF(Audit!#REF!&lt;=1.4,VLOOKUP(Audit!#REF!,$Y$38:$Z$48,2,FALSE),VLOOKUP(Audit!#REF!,$Y$51:$Z$61,2,FALSE))))</f>
        <v>#REF!</v>
      </c>
      <c r="V804" s="21"/>
      <c r="AH804" s="49" t="e">
        <f>Audit!#REF!</f>
        <v>#REF!</v>
      </c>
      <c r="AI804" s="50" t="e">
        <f>VLOOKUP(Audit!#REF!,$V$3:$AE$12,2,FALSE)&amp; IF(Audit!#REF!=10,Audit!#REF!,"")</f>
        <v>#REF!</v>
      </c>
      <c r="AJ804" s="50" t="e">
        <f>VLOOKUP(Audit!#REF!,$V$13:$AE$22,2,FALSE)&amp; IF(Audit!#REF!=10,Audit!#REF!,"")</f>
        <v>#REF!</v>
      </c>
      <c r="AK804" s="47" t="e">
        <f t="shared" si="379"/>
        <v>#REF!</v>
      </c>
      <c r="AL804" s="50" t="e">
        <f>VLOOKUP(Audit!#REF!,$V$3:$AE$12,3,FALSE)&amp; IF(Audit!#REF!=10,Audit!#REF!,"")</f>
        <v>#REF!</v>
      </c>
      <c r="AM804" s="50" t="e">
        <f>VLOOKUP(Audit!#REF!,$V$13:$AE$22,3,FALSE)&amp; IF(Audit!#REF!=10,Audit!#REF!,"")</f>
        <v>#REF!</v>
      </c>
      <c r="AN804" s="47" t="e">
        <f t="shared" si="380"/>
        <v>#REF!</v>
      </c>
      <c r="AO804" s="50" t="e">
        <f>VLOOKUP(Audit!#REF!,$V$3:$AE$12,4,FALSE) &amp;  Audit!#REF! &amp; IF(Audit!#REF!=10,Audit!#REF!,"")</f>
        <v>#REF!</v>
      </c>
      <c r="AP804" s="50" t="e">
        <f>VLOOKUP(Audit!#REF!,$V$13:$AE$22,4,FALSE)&amp; IF(Audit!#REF!=10,Audit!#REF!,"")</f>
        <v>#REF!</v>
      </c>
      <c r="AQ804" s="47" t="e">
        <f t="shared" si="381"/>
        <v>#REF!</v>
      </c>
      <c r="AR804" s="50" t="e">
        <f>VLOOKUP(Audit!#REF!,$V$3:$AE$12,5,FALSE)&amp; IF(Audit!#REF!=10,Audit!#REF!,"")</f>
        <v>#REF!</v>
      </c>
      <c r="AS804" s="50" t="e">
        <f>VLOOKUP(Audit!#REF!,$V$13:$AE$22,5,FALSE)&amp; IF(Audit!#REF!=10,Audit!#REF!,"")</f>
        <v>#REF!</v>
      </c>
      <c r="AT804" s="47" t="e">
        <f t="shared" si="382"/>
        <v>#REF!</v>
      </c>
      <c r="AU804" s="50" t="e">
        <f>VLOOKUP(Audit!#REF!,$V$3:$AE$12,6,FALSE)&amp; IF(Audit!#REF!=10,Audit!#REF!,"")</f>
        <v>#REF!</v>
      </c>
      <c r="AV804" s="50" t="e">
        <f>VLOOKUP(Audit!#REF!,$V$13:$AE$22,6,FALSE)&amp; IF(Audit!#REF!=10,Audit!#REF!,"")</f>
        <v>#REF!</v>
      </c>
      <c r="AW804" s="47" t="e">
        <f t="shared" si="383"/>
        <v>#REF!</v>
      </c>
      <c r="AX804" s="50" t="e">
        <f>VLOOKUP(Audit!#REF!,$V$3:$AE$12,7,FALSE)&amp; IF(Audit!#REF!=10,Audit!#REF!,"")</f>
        <v>#REF!</v>
      </c>
      <c r="AY804" s="50" t="e">
        <f>VLOOKUP(Audit!#REF!,$V$13:$AE$22,7,FALSE) &amp; IF(Audit!#REF!=10,Audit!#REF!,"")</f>
        <v>#REF!</v>
      </c>
      <c r="AZ804" s="47" t="e">
        <f t="shared" si="384"/>
        <v>#REF!</v>
      </c>
      <c r="BA804" s="50" t="e">
        <f>VLOOKUP(Audit!#REF!,$V$3:$AE$12,8,FALSE)&amp; Audit!#REF! &amp; IF(Audit!#REF!=10,Audit!#REF!,"")</f>
        <v>#REF!</v>
      </c>
      <c r="BB804" s="50" t="e">
        <f>VLOOKUP(Audit!#REF!,$V$13:$AE$22,8,FALSE) &amp; IF(Audit!#REF!=10,Audit!#REF!,"")</f>
        <v>#REF!</v>
      </c>
      <c r="BC804" s="47" t="e">
        <f t="shared" si="385"/>
        <v>#REF!</v>
      </c>
      <c r="BD804" s="50" t="e">
        <f>VLOOKUP(Audit!#REF!,$V$3:$AE$12,9,FALSE)&amp; IF(Audit!#REF!=10,Audit!#REF!,"")</f>
        <v>#REF!</v>
      </c>
      <c r="BE804" s="50" t="e">
        <f>VLOOKUP(Audit!#REF!,$V$13:$AE$22,9,FALSE) &amp; IF(Audit!#REF!=10,Audit!#REF!,"") &amp; IF(Audit!#REF!&lt;&gt;1,U804,"")</f>
        <v>#REF!</v>
      </c>
      <c r="BF804" s="47" t="e">
        <f t="shared" si="386"/>
        <v>#REF!</v>
      </c>
      <c r="BG804" s="50" t="e">
        <f>VLOOKUP(Audit!#REF!,$V$3:$AE$12,10,FALSE) &amp; Audit!#REF! &amp; IF(Audit!#REF!=10,Audit!#REF!,"")</f>
        <v>#REF!</v>
      </c>
      <c r="BH804" s="50" t="e">
        <f>VLOOKUP(Audit!#REF!,$V$13:$AE$22,10,FALSE) &amp; IF(Audit!#REF!=10,Audit!#REF!,"") &amp; IF(Audit!#REF!&lt;&gt;1,U804,"")</f>
        <v>#REF!</v>
      </c>
      <c r="BI804" s="47" t="e">
        <f t="shared" si="387"/>
        <v>#REF!</v>
      </c>
      <c r="BJ804" s="48" t="str">
        <f t="shared" si="388"/>
        <v/>
      </c>
      <c r="BK804" s="48" t="str">
        <f t="shared" si="389"/>
        <v/>
      </c>
      <c r="BL804" s="48" t="str">
        <f t="shared" si="390"/>
        <v/>
      </c>
      <c r="BM804" s="48" t="str">
        <f t="shared" si="391"/>
        <v/>
      </c>
      <c r="BN804" s="48" t="str">
        <f t="shared" si="392"/>
        <v/>
      </c>
      <c r="BO804" s="48" t="str">
        <f t="shared" si="393"/>
        <v/>
      </c>
      <c r="BP804" s="48" t="str">
        <f t="shared" si="394"/>
        <v/>
      </c>
      <c r="BQ804" s="48" t="str">
        <f t="shared" si="395"/>
        <v/>
      </c>
      <c r="BR804" s="48" t="str">
        <f t="shared" si="396"/>
        <v/>
      </c>
      <c r="BS804" s="48" t="str">
        <f t="shared" si="397"/>
        <v/>
      </c>
      <c r="BT804" s="48" t="str">
        <f t="shared" si="398"/>
        <v/>
      </c>
      <c r="BU804" s="48" t="str">
        <f t="shared" si="399"/>
        <v/>
      </c>
    </row>
    <row r="805" spans="1:73">
      <c r="A805" s="10" t="e">
        <f>Audit!#REF!</f>
        <v>#REF!</v>
      </c>
      <c r="B805" s="10" t="e">
        <f t="shared" si="370"/>
        <v>#REF!</v>
      </c>
      <c r="C805" s="17" t="e">
        <f>VLOOKUP(Audit!#REF!,$V$3:$AE$12,2,FALSE) &amp; VLOOKUP(Audit!#REF!,$V$13:$AE$22,2,FALSE)&amp; IF(Audit!#REF!=10,Audit!#REF!&amp;Audit!#REF!,"")</f>
        <v>#REF!</v>
      </c>
      <c r="D805" s="17" t="e">
        <f>VLOOKUP(Audit!#REF!,$V$3:$AE$12,3,FALSE) &amp; VLOOKUP(Audit!#REF!,$V$13:$AE$22,3,FALSE) &amp;IF(Audit!#REF!=10,Audit!#REF!&amp;Audit!#REF!,"")</f>
        <v>#REF!</v>
      </c>
      <c r="E805" s="17" t="e">
        <f>VLOOKUP(Audit!#REF!,$V$3:$AE$12,4,FALSE)&amp; Audit!#REF! &amp; VLOOKUP(Audit!#REF!,$V$13:$AE$22,4,FALSE)&amp; IF(Audit!#REF!=10,Audit!#REF!&amp;Audit!#REF!,"")</f>
        <v>#REF!</v>
      </c>
      <c r="F805" s="17" t="e">
        <f>VLOOKUP(Audit!#REF!,$V$3:$AE$12,5,FALSE) &amp; VLOOKUP(Audit!#REF!,$V$13:$AE$22,5,FALSE)&amp; IF(Audit!#REF!=10,Audit!#REF!&amp;Audit!#REF!,"")</f>
        <v>#REF!</v>
      </c>
      <c r="G805" s="17" t="e">
        <f>VLOOKUP(Audit!#REF!,$V$3:$AE$12,6,FALSE) &amp; VLOOKUP(Audit!#REF!,$V$13:$AE$22,6,FALSE)&amp; IF(Audit!#REF!=10,Audit!#REF!&amp;Audit!#REF!,"")</f>
        <v>#REF!</v>
      </c>
      <c r="H805" s="17" t="e">
        <f>VLOOKUP(Audit!#REF!,$V$3:$AE$12,7,FALSE) &amp; VLOOKUP(Audit!#REF!,$V$13:$AE$22,7,FALSE)&amp;IF(Audit!#REF!=10,Audit!#REF!&amp;Audit!#REF!,"")</f>
        <v>#REF!</v>
      </c>
      <c r="I805" s="17" t="e">
        <f>VLOOKUP(Audit!#REF!,$V$3:$AE$12,8,FALSE) &amp; Audit!#REF! &amp; VLOOKUP(Audit!#REF!,$V$13:$AE$22,8,FALSE)&amp;IF(Audit!#REF!=10,Audit!#REF!&amp;Audit!#REF!,"")</f>
        <v>#REF!</v>
      </c>
      <c r="J805" s="17" t="e">
        <f>VLOOKUP(Audit!#REF!,$V$3:$AE$12,9,FALSE) &amp; VLOOKUP(Audit!#REF!,$V$13:$AE$22,9,FALSE) &amp; IF(Audit!#REF!=10,Audit!#REF!&amp;Audit!#REF!,"") &amp; IF(Audit!#REF!&lt;&gt;1,U805,"")</f>
        <v>#REF!</v>
      </c>
      <c r="K805" s="17" t="e">
        <f>VLOOKUP(Audit!#REF!,$V$3:$AE$12,10,FALSE) &amp; Audit!#REF! &amp; VLOOKUP(Audit!#REF!,$V$13:$AE$22,10,FALSE) &amp; IF(Audit!#REF!=10,Audit!#REF!&amp;Audit!#REF!,"") &amp; IF(Audit!#REF!&lt;&gt;1,U805,"")</f>
        <v>#REF!</v>
      </c>
      <c r="L805" s="10" t="e">
        <f>Audit!#REF!</f>
        <v>#REF!</v>
      </c>
      <c r="M805" s="10" t="e">
        <f t="shared" si="371"/>
        <v>#REF!</v>
      </c>
      <c r="N805" s="10" t="e">
        <f t="shared" si="372"/>
        <v>#REF!</v>
      </c>
      <c r="O805" s="10" t="e">
        <f t="shared" si="373"/>
        <v>#REF!</v>
      </c>
      <c r="P805" s="10" t="e">
        <f t="shared" si="374"/>
        <v>#REF!</v>
      </c>
      <c r="Q805" s="10" t="e">
        <f t="shared" si="375"/>
        <v>#REF!</v>
      </c>
      <c r="R805" s="10" t="e">
        <f t="shared" si="376"/>
        <v>#REF!</v>
      </c>
      <c r="S805" s="10" t="e">
        <f t="shared" si="377"/>
        <v>#REF!</v>
      </c>
      <c r="T805" s="10" t="e">
        <f t="shared" si="378"/>
        <v>#REF!</v>
      </c>
      <c r="U805" s="17" t="e">
        <f>IF(Audit!#REF!="","",VLOOKUP(Audit!#REF!,$W$26:$X$35,2,FALSE)) &amp; Audit!#REF! &amp; IF(Audit!#REF!="","",IF(Audit!#REF!&lt;=1.4,VLOOKUP(Audit!#REF!,$W$38:X850,2,FALSE),VLOOKUP(Audit!#REF!,$W$51:$X$61,2,FALSE))) &amp; IF(Audit!#REF!="","",VLOOKUP(Audit!#REF!,$Y$26:$Z$35,2,FALSE) &amp; Audit!#REF! &amp; IF(Audit!#REF!="","",IF(Audit!#REF!&lt;=1.4,VLOOKUP(Audit!#REF!,$Y$38:$Z$48,2,FALSE),VLOOKUP(Audit!#REF!,$Y$51:$Z$61,2,FALSE))))</f>
        <v>#REF!</v>
      </c>
      <c r="V805" s="21"/>
      <c r="AH805" s="49" t="e">
        <f>Audit!#REF!</f>
        <v>#REF!</v>
      </c>
      <c r="AI805" s="50" t="e">
        <f>VLOOKUP(Audit!#REF!,$V$3:$AE$12,2,FALSE)&amp; IF(Audit!#REF!=10,Audit!#REF!,"")</f>
        <v>#REF!</v>
      </c>
      <c r="AJ805" s="50" t="e">
        <f>VLOOKUP(Audit!#REF!,$V$13:$AE$22,2,FALSE)&amp; IF(Audit!#REF!=10,Audit!#REF!,"")</f>
        <v>#REF!</v>
      </c>
      <c r="AK805" s="47" t="e">
        <f t="shared" si="379"/>
        <v>#REF!</v>
      </c>
      <c r="AL805" s="50" t="e">
        <f>VLOOKUP(Audit!#REF!,$V$3:$AE$12,3,FALSE)&amp; IF(Audit!#REF!=10,Audit!#REF!,"")</f>
        <v>#REF!</v>
      </c>
      <c r="AM805" s="50" t="e">
        <f>VLOOKUP(Audit!#REF!,$V$13:$AE$22,3,FALSE)&amp; IF(Audit!#REF!=10,Audit!#REF!,"")</f>
        <v>#REF!</v>
      </c>
      <c r="AN805" s="47" t="e">
        <f t="shared" si="380"/>
        <v>#REF!</v>
      </c>
      <c r="AO805" s="50" t="e">
        <f>VLOOKUP(Audit!#REF!,$V$3:$AE$12,4,FALSE) &amp;  Audit!#REF! &amp; IF(Audit!#REF!=10,Audit!#REF!,"")</f>
        <v>#REF!</v>
      </c>
      <c r="AP805" s="50" t="e">
        <f>VLOOKUP(Audit!#REF!,$V$13:$AE$22,4,FALSE)&amp; IF(Audit!#REF!=10,Audit!#REF!,"")</f>
        <v>#REF!</v>
      </c>
      <c r="AQ805" s="47" t="e">
        <f t="shared" si="381"/>
        <v>#REF!</v>
      </c>
      <c r="AR805" s="50" t="e">
        <f>VLOOKUP(Audit!#REF!,$V$3:$AE$12,5,FALSE)&amp; IF(Audit!#REF!=10,Audit!#REF!,"")</f>
        <v>#REF!</v>
      </c>
      <c r="AS805" s="50" t="e">
        <f>VLOOKUP(Audit!#REF!,$V$13:$AE$22,5,FALSE)&amp; IF(Audit!#REF!=10,Audit!#REF!,"")</f>
        <v>#REF!</v>
      </c>
      <c r="AT805" s="47" t="e">
        <f t="shared" si="382"/>
        <v>#REF!</v>
      </c>
      <c r="AU805" s="50" t="e">
        <f>VLOOKUP(Audit!#REF!,$V$3:$AE$12,6,FALSE)&amp; IF(Audit!#REF!=10,Audit!#REF!,"")</f>
        <v>#REF!</v>
      </c>
      <c r="AV805" s="50" t="e">
        <f>VLOOKUP(Audit!#REF!,$V$13:$AE$22,6,FALSE)&amp; IF(Audit!#REF!=10,Audit!#REF!,"")</f>
        <v>#REF!</v>
      </c>
      <c r="AW805" s="47" t="e">
        <f t="shared" si="383"/>
        <v>#REF!</v>
      </c>
      <c r="AX805" s="50" t="e">
        <f>VLOOKUP(Audit!#REF!,$V$3:$AE$12,7,FALSE)&amp; IF(Audit!#REF!=10,Audit!#REF!,"")</f>
        <v>#REF!</v>
      </c>
      <c r="AY805" s="50" t="e">
        <f>VLOOKUP(Audit!#REF!,$V$13:$AE$22,7,FALSE) &amp; IF(Audit!#REF!=10,Audit!#REF!,"")</f>
        <v>#REF!</v>
      </c>
      <c r="AZ805" s="47" t="e">
        <f t="shared" si="384"/>
        <v>#REF!</v>
      </c>
      <c r="BA805" s="50" t="e">
        <f>VLOOKUP(Audit!#REF!,$V$3:$AE$12,8,FALSE)&amp; Audit!#REF! &amp; IF(Audit!#REF!=10,Audit!#REF!,"")</f>
        <v>#REF!</v>
      </c>
      <c r="BB805" s="50" t="e">
        <f>VLOOKUP(Audit!#REF!,$V$13:$AE$22,8,FALSE) &amp; IF(Audit!#REF!=10,Audit!#REF!,"")</f>
        <v>#REF!</v>
      </c>
      <c r="BC805" s="47" t="e">
        <f t="shared" si="385"/>
        <v>#REF!</v>
      </c>
      <c r="BD805" s="50" t="e">
        <f>VLOOKUP(Audit!#REF!,$V$3:$AE$12,9,FALSE)&amp; IF(Audit!#REF!=10,Audit!#REF!,"")</f>
        <v>#REF!</v>
      </c>
      <c r="BE805" s="50" t="e">
        <f>VLOOKUP(Audit!#REF!,$V$13:$AE$22,9,FALSE) &amp; IF(Audit!#REF!=10,Audit!#REF!,"") &amp; IF(Audit!#REF!&lt;&gt;1,U805,"")</f>
        <v>#REF!</v>
      </c>
      <c r="BF805" s="47" t="e">
        <f t="shared" si="386"/>
        <v>#REF!</v>
      </c>
      <c r="BG805" s="50" t="e">
        <f>VLOOKUP(Audit!#REF!,$V$3:$AE$12,10,FALSE) &amp; Audit!#REF! &amp; IF(Audit!#REF!=10,Audit!#REF!,"")</f>
        <v>#REF!</v>
      </c>
      <c r="BH805" s="50" t="e">
        <f>VLOOKUP(Audit!#REF!,$V$13:$AE$22,10,FALSE) &amp; IF(Audit!#REF!=10,Audit!#REF!,"") &amp; IF(Audit!#REF!&lt;&gt;1,U805,"")</f>
        <v>#REF!</v>
      </c>
      <c r="BI805" s="47" t="e">
        <f t="shared" si="387"/>
        <v>#REF!</v>
      </c>
      <c r="BJ805" s="48" t="str">
        <f t="shared" si="388"/>
        <v/>
      </c>
      <c r="BK805" s="48" t="str">
        <f t="shared" si="389"/>
        <v/>
      </c>
      <c r="BL805" s="48" t="str">
        <f t="shared" si="390"/>
        <v/>
      </c>
      <c r="BM805" s="48" t="str">
        <f t="shared" si="391"/>
        <v/>
      </c>
      <c r="BN805" s="48" t="str">
        <f t="shared" si="392"/>
        <v/>
      </c>
      <c r="BO805" s="48" t="str">
        <f t="shared" si="393"/>
        <v/>
      </c>
      <c r="BP805" s="48" t="str">
        <f t="shared" si="394"/>
        <v/>
      </c>
      <c r="BQ805" s="48" t="str">
        <f t="shared" si="395"/>
        <v/>
      </c>
      <c r="BR805" s="48" t="str">
        <f t="shared" si="396"/>
        <v/>
      </c>
      <c r="BS805" s="48" t="str">
        <f t="shared" si="397"/>
        <v/>
      </c>
      <c r="BT805" s="48" t="str">
        <f t="shared" si="398"/>
        <v/>
      </c>
      <c r="BU805" s="48" t="str">
        <f t="shared" si="399"/>
        <v/>
      </c>
    </row>
    <row r="806" spans="1:73">
      <c r="A806" s="10" t="e">
        <f>Audit!#REF!</f>
        <v>#REF!</v>
      </c>
      <c r="B806" s="10" t="e">
        <f t="shared" si="370"/>
        <v>#REF!</v>
      </c>
      <c r="C806" s="17" t="e">
        <f>VLOOKUP(Audit!#REF!,$V$3:$AE$12,2,FALSE) &amp; VLOOKUP(Audit!#REF!,$V$13:$AE$22,2,FALSE)&amp; IF(Audit!#REF!=10,Audit!#REF!&amp;Audit!#REF!,"")</f>
        <v>#REF!</v>
      </c>
      <c r="D806" s="17" t="e">
        <f>VLOOKUP(Audit!#REF!,$V$3:$AE$12,3,FALSE) &amp; VLOOKUP(Audit!#REF!,$V$13:$AE$22,3,FALSE) &amp;IF(Audit!#REF!=10,Audit!#REF!&amp;Audit!#REF!,"")</f>
        <v>#REF!</v>
      </c>
      <c r="E806" s="17" t="e">
        <f>VLOOKUP(Audit!#REF!,$V$3:$AE$12,4,FALSE)&amp; Audit!#REF! &amp; VLOOKUP(Audit!#REF!,$V$13:$AE$22,4,FALSE)&amp; IF(Audit!#REF!=10,Audit!#REF!&amp;Audit!#REF!,"")</f>
        <v>#REF!</v>
      </c>
      <c r="F806" s="17" t="e">
        <f>VLOOKUP(Audit!#REF!,$V$3:$AE$12,5,FALSE) &amp; VLOOKUP(Audit!#REF!,$V$13:$AE$22,5,FALSE)&amp; IF(Audit!#REF!=10,Audit!#REF!&amp;Audit!#REF!,"")</f>
        <v>#REF!</v>
      </c>
      <c r="G806" s="17" t="e">
        <f>VLOOKUP(Audit!#REF!,$V$3:$AE$12,6,FALSE) &amp; VLOOKUP(Audit!#REF!,$V$13:$AE$22,6,FALSE)&amp; IF(Audit!#REF!=10,Audit!#REF!&amp;Audit!#REF!,"")</f>
        <v>#REF!</v>
      </c>
      <c r="H806" s="17" t="e">
        <f>VLOOKUP(Audit!#REF!,$V$3:$AE$12,7,FALSE) &amp; VLOOKUP(Audit!#REF!,$V$13:$AE$22,7,FALSE)&amp;IF(Audit!#REF!=10,Audit!#REF!&amp;Audit!#REF!,"")</f>
        <v>#REF!</v>
      </c>
      <c r="I806" s="17" t="e">
        <f>VLOOKUP(Audit!#REF!,$V$3:$AE$12,8,FALSE) &amp; Audit!#REF! &amp; VLOOKUP(Audit!#REF!,$V$13:$AE$22,8,FALSE)&amp;IF(Audit!#REF!=10,Audit!#REF!&amp;Audit!#REF!,"")</f>
        <v>#REF!</v>
      </c>
      <c r="J806" s="17" t="e">
        <f>VLOOKUP(Audit!#REF!,$V$3:$AE$12,9,FALSE) &amp; VLOOKUP(Audit!#REF!,$V$13:$AE$22,9,FALSE) &amp; IF(Audit!#REF!=10,Audit!#REF!&amp;Audit!#REF!,"") &amp; IF(Audit!#REF!&lt;&gt;1,U806,"")</f>
        <v>#REF!</v>
      </c>
      <c r="K806" s="17" t="e">
        <f>VLOOKUP(Audit!#REF!,$V$3:$AE$12,10,FALSE) &amp; Audit!#REF! &amp; VLOOKUP(Audit!#REF!,$V$13:$AE$22,10,FALSE) &amp; IF(Audit!#REF!=10,Audit!#REF!&amp;Audit!#REF!,"") &amp; IF(Audit!#REF!&lt;&gt;1,U806,"")</f>
        <v>#REF!</v>
      </c>
      <c r="L806" s="10" t="e">
        <f>Audit!#REF!</f>
        <v>#REF!</v>
      </c>
      <c r="M806" s="10" t="e">
        <f t="shared" si="371"/>
        <v>#REF!</v>
      </c>
      <c r="N806" s="10" t="e">
        <f t="shared" si="372"/>
        <v>#REF!</v>
      </c>
      <c r="O806" s="10" t="e">
        <f t="shared" si="373"/>
        <v>#REF!</v>
      </c>
      <c r="P806" s="10" t="e">
        <f t="shared" si="374"/>
        <v>#REF!</v>
      </c>
      <c r="Q806" s="10" t="e">
        <f t="shared" si="375"/>
        <v>#REF!</v>
      </c>
      <c r="R806" s="10" t="e">
        <f t="shared" si="376"/>
        <v>#REF!</v>
      </c>
      <c r="S806" s="10" t="e">
        <f t="shared" si="377"/>
        <v>#REF!</v>
      </c>
      <c r="T806" s="10" t="e">
        <f t="shared" si="378"/>
        <v>#REF!</v>
      </c>
      <c r="U806" s="17" t="e">
        <f>IF(Audit!#REF!="","",VLOOKUP(Audit!#REF!,$W$26:$X$35,2,FALSE)) &amp; Audit!#REF! &amp; IF(Audit!#REF!="","",IF(Audit!#REF!&lt;=1.4,VLOOKUP(Audit!#REF!,$W$38:X851,2,FALSE),VLOOKUP(Audit!#REF!,$W$51:$X$61,2,FALSE))) &amp; IF(Audit!#REF!="","",VLOOKUP(Audit!#REF!,$Y$26:$Z$35,2,FALSE) &amp; Audit!#REF! &amp; IF(Audit!#REF!="","",IF(Audit!#REF!&lt;=1.4,VLOOKUP(Audit!#REF!,$Y$38:$Z$48,2,FALSE),VLOOKUP(Audit!#REF!,$Y$51:$Z$61,2,FALSE))))</f>
        <v>#REF!</v>
      </c>
      <c r="V806" s="21"/>
      <c r="AH806" s="49" t="e">
        <f>Audit!#REF!</f>
        <v>#REF!</v>
      </c>
      <c r="AI806" s="50" t="e">
        <f>VLOOKUP(Audit!#REF!,$V$3:$AE$12,2,FALSE)&amp; IF(Audit!#REF!=10,Audit!#REF!,"")</f>
        <v>#REF!</v>
      </c>
      <c r="AJ806" s="50" t="e">
        <f>VLOOKUP(Audit!#REF!,$V$13:$AE$22,2,FALSE)&amp; IF(Audit!#REF!=10,Audit!#REF!,"")</f>
        <v>#REF!</v>
      </c>
      <c r="AK806" s="47" t="e">
        <f t="shared" si="379"/>
        <v>#REF!</v>
      </c>
      <c r="AL806" s="50" t="e">
        <f>VLOOKUP(Audit!#REF!,$V$3:$AE$12,3,FALSE)&amp; IF(Audit!#REF!=10,Audit!#REF!,"")</f>
        <v>#REF!</v>
      </c>
      <c r="AM806" s="50" t="e">
        <f>VLOOKUP(Audit!#REF!,$V$13:$AE$22,3,FALSE)&amp; IF(Audit!#REF!=10,Audit!#REF!,"")</f>
        <v>#REF!</v>
      </c>
      <c r="AN806" s="47" t="e">
        <f t="shared" si="380"/>
        <v>#REF!</v>
      </c>
      <c r="AO806" s="50" t="e">
        <f>VLOOKUP(Audit!#REF!,$V$3:$AE$12,4,FALSE) &amp;  Audit!#REF! &amp; IF(Audit!#REF!=10,Audit!#REF!,"")</f>
        <v>#REF!</v>
      </c>
      <c r="AP806" s="50" t="e">
        <f>VLOOKUP(Audit!#REF!,$V$13:$AE$22,4,FALSE)&amp; IF(Audit!#REF!=10,Audit!#REF!,"")</f>
        <v>#REF!</v>
      </c>
      <c r="AQ806" s="47" t="e">
        <f t="shared" si="381"/>
        <v>#REF!</v>
      </c>
      <c r="AR806" s="50" t="e">
        <f>VLOOKUP(Audit!#REF!,$V$3:$AE$12,5,FALSE)&amp; IF(Audit!#REF!=10,Audit!#REF!,"")</f>
        <v>#REF!</v>
      </c>
      <c r="AS806" s="50" t="e">
        <f>VLOOKUP(Audit!#REF!,$V$13:$AE$22,5,FALSE)&amp; IF(Audit!#REF!=10,Audit!#REF!,"")</f>
        <v>#REF!</v>
      </c>
      <c r="AT806" s="47" t="e">
        <f t="shared" si="382"/>
        <v>#REF!</v>
      </c>
      <c r="AU806" s="50" t="e">
        <f>VLOOKUP(Audit!#REF!,$V$3:$AE$12,6,FALSE)&amp; IF(Audit!#REF!=10,Audit!#REF!,"")</f>
        <v>#REF!</v>
      </c>
      <c r="AV806" s="50" t="e">
        <f>VLOOKUP(Audit!#REF!,$V$13:$AE$22,6,FALSE)&amp; IF(Audit!#REF!=10,Audit!#REF!,"")</f>
        <v>#REF!</v>
      </c>
      <c r="AW806" s="47" t="e">
        <f t="shared" si="383"/>
        <v>#REF!</v>
      </c>
      <c r="AX806" s="50" t="e">
        <f>VLOOKUP(Audit!#REF!,$V$3:$AE$12,7,FALSE)&amp; IF(Audit!#REF!=10,Audit!#REF!,"")</f>
        <v>#REF!</v>
      </c>
      <c r="AY806" s="50" t="e">
        <f>VLOOKUP(Audit!#REF!,$V$13:$AE$22,7,FALSE) &amp; IF(Audit!#REF!=10,Audit!#REF!,"")</f>
        <v>#REF!</v>
      </c>
      <c r="AZ806" s="47" t="e">
        <f t="shared" si="384"/>
        <v>#REF!</v>
      </c>
      <c r="BA806" s="50" t="e">
        <f>VLOOKUP(Audit!#REF!,$V$3:$AE$12,8,FALSE)&amp; Audit!#REF! &amp; IF(Audit!#REF!=10,Audit!#REF!,"")</f>
        <v>#REF!</v>
      </c>
      <c r="BB806" s="50" t="e">
        <f>VLOOKUP(Audit!#REF!,$V$13:$AE$22,8,FALSE) &amp; IF(Audit!#REF!=10,Audit!#REF!,"")</f>
        <v>#REF!</v>
      </c>
      <c r="BC806" s="47" t="e">
        <f t="shared" si="385"/>
        <v>#REF!</v>
      </c>
      <c r="BD806" s="50" t="e">
        <f>VLOOKUP(Audit!#REF!,$V$3:$AE$12,9,FALSE)&amp; IF(Audit!#REF!=10,Audit!#REF!,"")</f>
        <v>#REF!</v>
      </c>
      <c r="BE806" s="50" t="e">
        <f>VLOOKUP(Audit!#REF!,$V$13:$AE$22,9,FALSE) &amp; IF(Audit!#REF!=10,Audit!#REF!,"") &amp; IF(Audit!#REF!&lt;&gt;1,U806,"")</f>
        <v>#REF!</v>
      </c>
      <c r="BF806" s="47" t="e">
        <f t="shared" si="386"/>
        <v>#REF!</v>
      </c>
      <c r="BG806" s="50" t="e">
        <f>VLOOKUP(Audit!#REF!,$V$3:$AE$12,10,FALSE) &amp; Audit!#REF! &amp; IF(Audit!#REF!=10,Audit!#REF!,"")</f>
        <v>#REF!</v>
      </c>
      <c r="BH806" s="50" t="e">
        <f>VLOOKUP(Audit!#REF!,$V$13:$AE$22,10,FALSE) &amp; IF(Audit!#REF!=10,Audit!#REF!,"") &amp; IF(Audit!#REF!&lt;&gt;1,U806,"")</f>
        <v>#REF!</v>
      </c>
      <c r="BI806" s="47" t="e">
        <f t="shared" si="387"/>
        <v>#REF!</v>
      </c>
      <c r="BJ806" s="48" t="str">
        <f t="shared" si="388"/>
        <v/>
      </c>
      <c r="BK806" s="48" t="str">
        <f t="shared" si="389"/>
        <v/>
      </c>
      <c r="BL806" s="48" t="str">
        <f t="shared" si="390"/>
        <v/>
      </c>
      <c r="BM806" s="48" t="str">
        <f t="shared" si="391"/>
        <v/>
      </c>
      <c r="BN806" s="48" t="str">
        <f t="shared" si="392"/>
        <v/>
      </c>
      <c r="BO806" s="48" t="str">
        <f t="shared" si="393"/>
        <v/>
      </c>
      <c r="BP806" s="48" t="str">
        <f t="shared" si="394"/>
        <v/>
      </c>
      <c r="BQ806" s="48" t="str">
        <f t="shared" si="395"/>
        <v/>
      </c>
      <c r="BR806" s="48" t="str">
        <f t="shared" si="396"/>
        <v/>
      </c>
      <c r="BS806" s="48" t="str">
        <f t="shared" si="397"/>
        <v/>
      </c>
      <c r="BT806" s="48" t="str">
        <f t="shared" si="398"/>
        <v/>
      </c>
      <c r="BU806" s="48" t="str">
        <f t="shared" si="399"/>
        <v/>
      </c>
    </row>
    <row r="807" spans="1:73">
      <c r="A807" s="10" t="e">
        <f>Audit!#REF!</f>
        <v>#REF!</v>
      </c>
      <c r="B807" s="10" t="e">
        <f t="shared" si="370"/>
        <v>#REF!</v>
      </c>
      <c r="C807" s="17" t="e">
        <f>VLOOKUP(Audit!#REF!,$V$3:$AE$12,2,FALSE) &amp; VLOOKUP(Audit!#REF!,$V$13:$AE$22,2,FALSE)&amp; IF(Audit!#REF!=10,Audit!#REF!&amp;Audit!#REF!,"")</f>
        <v>#REF!</v>
      </c>
      <c r="D807" s="17" t="e">
        <f>VLOOKUP(Audit!#REF!,$V$3:$AE$12,3,FALSE) &amp; VLOOKUP(Audit!#REF!,$V$13:$AE$22,3,FALSE) &amp;IF(Audit!#REF!=10,Audit!#REF!&amp;Audit!#REF!,"")</f>
        <v>#REF!</v>
      </c>
      <c r="E807" s="17" t="e">
        <f>VLOOKUP(Audit!#REF!,$V$3:$AE$12,4,FALSE)&amp; Audit!#REF! &amp; VLOOKUP(Audit!#REF!,$V$13:$AE$22,4,FALSE)&amp; IF(Audit!#REF!=10,Audit!#REF!&amp;Audit!#REF!,"")</f>
        <v>#REF!</v>
      </c>
      <c r="F807" s="17" t="e">
        <f>VLOOKUP(Audit!#REF!,$V$3:$AE$12,5,FALSE) &amp; VLOOKUP(Audit!#REF!,$V$13:$AE$22,5,FALSE)&amp; IF(Audit!#REF!=10,Audit!#REF!&amp;Audit!#REF!,"")</f>
        <v>#REF!</v>
      </c>
      <c r="G807" s="17" t="e">
        <f>VLOOKUP(Audit!#REF!,$V$3:$AE$12,6,FALSE) &amp; VLOOKUP(Audit!#REF!,$V$13:$AE$22,6,FALSE)&amp; IF(Audit!#REF!=10,Audit!#REF!&amp;Audit!#REF!,"")</f>
        <v>#REF!</v>
      </c>
      <c r="H807" s="17" t="e">
        <f>VLOOKUP(Audit!#REF!,$V$3:$AE$12,7,FALSE) &amp; VLOOKUP(Audit!#REF!,$V$13:$AE$22,7,FALSE)&amp;IF(Audit!#REF!=10,Audit!#REF!&amp;Audit!#REF!,"")</f>
        <v>#REF!</v>
      </c>
      <c r="I807" s="17" t="e">
        <f>VLOOKUP(Audit!#REF!,$V$3:$AE$12,8,FALSE) &amp; Audit!#REF! &amp; VLOOKUP(Audit!#REF!,$V$13:$AE$22,8,FALSE)&amp;IF(Audit!#REF!=10,Audit!#REF!&amp;Audit!#REF!,"")</f>
        <v>#REF!</v>
      </c>
      <c r="J807" s="17" t="e">
        <f>VLOOKUP(Audit!#REF!,$V$3:$AE$12,9,FALSE) &amp; VLOOKUP(Audit!#REF!,$V$13:$AE$22,9,FALSE) &amp; IF(Audit!#REF!=10,Audit!#REF!&amp;Audit!#REF!,"") &amp; IF(Audit!#REF!&lt;&gt;1,U807,"")</f>
        <v>#REF!</v>
      </c>
      <c r="K807" s="17" t="e">
        <f>VLOOKUP(Audit!#REF!,$V$3:$AE$12,10,FALSE) &amp; Audit!#REF! &amp; VLOOKUP(Audit!#REF!,$V$13:$AE$22,10,FALSE) &amp; IF(Audit!#REF!=10,Audit!#REF!&amp;Audit!#REF!,"") &amp; IF(Audit!#REF!&lt;&gt;1,U807,"")</f>
        <v>#REF!</v>
      </c>
      <c r="L807" s="10" t="e">
        <f>Audit!#REF!</f>
        <v>#REF!</v>
      </c>
      <c r="M807" s="10" t="e">
        <f t="shared" si="371"/>
        <v>#REF!</v>
      </c>
      <c r="N807" s="10" t="e">
        <f t="shared" si="372"/>
        <v>#REF!</v>
      </c>
      <c r="O807" s="10" t="e">
        <f t="shared" si="373"/>
        <v>#REF!</v>
      </c>
      <c r="P807" s="10" t="e">
        <f t="shared" si="374"/>
        <v>#REF!</v>
      </c>
      <c r="Q807" s="10" t="e">
        <f t="shared" si="375"/>
        <v>#REF!</v>
      </c>
      <c r="R807" s="10" t="e">
        <f t="shared" si="376"/>
        <v>#REF!</v>
      </c>
      <c r="S807" s="10" t="e">
        <f t="shared" si="377"/>
        <v>#REF!</v>
      </c>
      <c r="T807" s="10" t="e">
        <f t="shared" si="378"/>
        <v>#REF!</v>
      </c>
      <c r="U807" s="17" t="e">
        <f>IF(Audit!#REF!="","",VLOOKUP(Audit!#REF!,$W$26:$X$35,2,FALSE)) &amp; Audit!#REF! &amp; IF(Audit!#REF!="","",IF(Audit!#REF!&lt;=1.4,VLOOKUP(Audit!#REF!,$W$38:X852,2,FALSE),VLOOKUP(Audit!#REF!,$W$51:$X$61,2,FALSE))) &amp; IF(Audit!#REF!="","",VLOOKUP(Audit!#REF!,$Y$26:$Z$35,2,FALSE) &amp; Audit!#REF! &amp; IF(Audit!#REF!="","",IF(Audit!#REF!&lt;=1.4,VLOOKUP(Audit!#REF!,$Y$38:$Z$48,2,FALSE),VLOOKUP(Audit!#REF!,$Y$51:$Z$61,2,FALSE))))</f>
        <v>#REF!</v>
      </c>
      <c r="V807" s="21"/>
      <c r="AH807" s="49" t="e">
        <f>Audit!#REF!</f>
        <v>#REF!</v>
      </c>
      <c r="AI807" s="50" t="e">
        <f>VLOOKUP(Audit!#REF!,$V$3:$AE$12,2,FALSE)&amp; IF(Audit!#REF!=10,Audit!#REF!,"")</f>
        <v>#REF!</v>
      </c>
      <c r="AJ807" s="50" t="e">
        <f>VLOOKUP(Audit!#REF!,$V$13:$AE$22,2,FALSE)&amp; IF(Audit!#REF!=10,Audit!#REF!,"")</f>
        <v>#REF!</v>
      </c>
      <c r="AK807" s="47" t="e">
        <f t="shared" si="379"/>
        <v>#REF!</v>
      </c>
      <c r="AL807" s="50" t="e">
        <f>VLOOKUP(Audit!#REF!,$V$3:$AE$12,3,FALSE)&amp; IF(Audit!#REF!=10,Audit!#REF!,"")</f>
        <v>#REF!</v>
      </c>
      <c r="AM807" s="50" t="e">
        <f>VLOOKUP(Audit!#REF!,$V$13:$AE$22,3,FALSE)&amp; IF(Audit!#REF!=10,Audit!#REF!,"")</f>
        <v>#REF!</v>
      </c>
      <c r="AN807" s="47" t="e">
        <f t="shared" si="380"/>
        <v>#REF!</v>
      </c>
      <c r="AO807" s="50" t="e">
        <f>VLOOKUP(Audit!#REF!,$V$3:$AE$12,4,FALSE) &amp;  Audit!#REF! &amp; IF(Audit!#REF!=10,Audit!#REF!,"")</f>
        <v>#REF!</v>
      </c>
      <c r="AP807" s="50" t="e">
        <f>VLOOKUP(Audit!#REF!,$V$13:$AE$22,4,FALSE)&amp; IF(Audit!#REF!=10,Audit!#REF!,"")</f>
        <v>#REF!</v>
      </c>
      <c r="AQ807" s="47" t="e">
        <f t="shared" si="381"/>
        <v>#REF!</v>
      </c>
      <c r="AR807" s="50" t="e">
        <f>VLOOKUP(Audit!#REF!,$V$3:$AE$12,5,FALSE)&amp; IF(Audit!#REF!=10,Audit!#REF!,"")</f>
        <v>#REF!</v>
      </c>
      <c r="AS807" s="50" t="e">
        <f>VLOOKUP(Audit!#REF!,$V$13:$AE$22,5,FALSE)&amp; IF(Audit!#REF!=10,Audit!#REF!,"")</f>
        <v>#REF!</v>
      </c>
      <c r="AT807" s="47" t="e">
        <f t="shared" si="382"/>
        <v>#REF!</v>
      </c>
      <c r="AU807" s="50" t="e">
        <f>VLOOKUP(Audit!#REF!,$V$3:$AE$12,6,FALSE)&amp; IF(Audit!#REF!=10,Audit!#REF!,"")</f>
        <v>#REF!</v>
      </c>
      <c r="AV807" s="50" t="e">
        <f>VLOOKUP(Audit!#REF!,$V$13:$AE$22,6,FALSE)&amp; IF(Audit!#REF!=10,Audit!#REF!,"")</f>
        <v>#REF!</v>
      </c>
      <c r="AW807" s="47" t="e">
        <f t="shared" si="383"/>
        <v>#REF!</v>
      </c>
      <c r="AX807" s="50" t="e">
        <f>VLOOKUP(Audit!#REF!,$V$3:$AE$12,7,FALSE)&amp; IF(Audit!#REF!=10,Audit!#REF!,"")</f>
        <v>#REF!</v>
      </c>
      <c r="AY807" s="50" t="e">
        <f>VLOOKUP(Audit!#REF!,$V$13:$AE$22,7,FALSE) &amp; IF(Audit!#REF!=10,Audit!#REF!,"")</f>
        <v>#REF!</v>
      </c>
      <c r="AZ807" s="47" t="e">
        <f t="shared" si="384"/>
        <v>#REF!</v>
      </c>
      <c r="BA807" s="50" t="e">
        <f>VLOOKUP(Audit!#REF!,$V$3:$AE$12,8,FALSE)&amp; Audit!#REF! &amp; IF(Audit!#REF!=10,Audit!#REF!,"")</f>
        <v>#REF!</v>
      </c>
      <c r="BB807" s="50" t="e">
        <f>VLOOKUP(Audit!#REF!,$V$13:$AE$22,8,FALSE) &amp; IF(Audit!#REF!=10,Audit!#REF!,"")</f>
        <v>#REF!</v>
      </c>
      <c r="BC807" s="47" t="e">
        <f t="shared" si="385"/>
        <v>#REF!</v>
      </c>
      <c r="BD807" s="50" t="e">
        <f>VLOOKUP(Audit!#REF!,$V$3:$AE$12,9,FALSE)&amp; IF(Audit!#REF!=10,Audit!#REF!,"")</f>
        <v>#REF!</v>
      </c>
      <c r="BE807" s="50" t="e">
        <f>VLOOKUP(Audit!#REF!,$V$13:$AE$22,9,FALSE) &amp; IF(Audit!#REF!=10,Audit!#REF!,"") &amp; IF(Audit!#REF!&lt;&gt;1,U807,"")</f>
        <v>#REF!</v>
      </c>
      <c r="BF807" s="47" t="e">
        <f t="shared" si="386"/>
        <v>#REF!</v>
      </c>
      <c r="BG807" s="50" t="e">
        <f>VLOOKUP(Audit!#REF!,$V$3:$AE$12,10,FALSE) &amp; Audit!#REF! &amp; IF(Audit!#REF!=10,Audit!#REF!,"")</f>
        <v>#REF!</v>
      </c>
      <c r="BH807" s="50" t="e">
        <f>VLOOKUP(Audit!#REF!,$V$13:$AE$22,10,FALSE) &amp; IF(Audit!#REF!=10,Audit!#REF!,"") &amp; IF(Audit!#REF!&lt;&gt;1,U807,"")</f>
        <v>#REF!</v>
      </c>
      <c r="BI807" s="47" t="e">
        <f t="shared" si="387"/>
        <v>#REF!</v>
      </c>
      <c r="BJ807" s="48" t="str">
        <f t="shared" si="388"/>
        <v/>
      </c>
      <c r="BK807" s="48" t="str">
        <f t="shared" si="389"/>
        <v/>
      </c>
      <c r="BL807" s="48" t="str">
        <f t="shared" si="390"/>
        <v/>
      </c>
      <c r="BM807" s="48" t="str">
        <f t="shared" si="391"/>
        <v/>
      </c>
      <c r="BN807" s="48" t="str">
        <f t="shared" si="392"/>
        <v/>
      </c>
      <c r="BO807" s="48" t="str">
        <f t="shared" si="393"/>
        <v/>
      </c>
      <c r="BP807" s="48" t="str">
        <f t="shared" si="394"/>
        <v/>
      </c>
      <c r="BQ807" s="48" t="str">
        <f t="shared" si="395"/>
        <v/>
      </c>
      <c r="BR807" s="48" t="str">
        <f t="shared" si="396"/>
        <v/>
      </c>
      <c r="BS807" s="48" t="str">
        <f t="shared" si="397"/>
        <v/>
      </c>
      <c r="BT807" s="48" t="str">
        <f t="shared" si="398"/>
        <v/>
      </c>
      <c r="BU807" s="48" t="str">
        <f t="shared" si="399"/>
        <v/>
      </c>
    </row>
    <row r="808" spans="1:73">
      <c r="A808" s="10" t="e">
        <f>Audit!#REF!</f>
        <v>#REF!</v>
      </c>
      <c r="B808" s="10" t="e">
        <f t="shared" si="370"/>
        <v>#REF!</v>
      </c>
      <c r="C808" s="17" t="e">
        <f>VLOOKUP(Audit!#REF!,$V$3:$AE$12,2,FALSE) &amp; VLOOKUP(Audit!#REF!,$V$13:$AE$22,2,FALSE)&amp; IF(Audit!#REF!=10,Audit!#REF!&amp;Audit!#REF!,"")</f>
        <v>#REF!</v>
      </c>
      <c r="D808" s="17" t="e">
        <f>VLOOKUP(Audit!#REF!,$V$3:$AE$12,3,FALSE) &amp; VLOOKUP(Audit!#REF!,$V$13:$AE$22,3,FALSE) &amp;IF(Audit!#REF!=10,Audit!#REF!&amp;Audit!#REF!,"")</f>
        <v>#REF!</v>
      </c>
      <c r="E808" s="17" t="e">
        <f>VLOOKUP(Audit!#REF!,$V$3:$AE$12,4,FALSE)&amp; Audit!#REF! &amp; VLOOKUP(Audit!#REF!,$V$13:$AE$22,4,FALSE)&amp; IF(Audit!#REF!=10,Audit!#REF!&amp;Audit!#REF!,"")</f>
        <v>#REF!</v>
      </c>
      <c r="F808" s="17" t="e">
        <f>VLOOKUP(Audit!#REF!,$V$3:$AE$12,5,FALSE) &amp; VLOOKUP(Audit!#REF!,$V$13:$AE$22,5,FALSE)&amp; IF(Audit!#REF!=10,Audit!#REF!&amp;Audit!#REF!,"")</f>
        <v>#REF!</v>
      </c>
      <c r="G808" s="17" t="e">
        <f>VLOOKUP(Audit!#REF!,$V$3:$AE$12,6,FALSE) &amp; VLOOKUP(Audit!#REF!,$V$13:$AE$22,6,FALSE)&amp; IF(Audit!#REF!=10,Audit!#REF!&amp;Audit!#REF!,"")</f>
        <v>#REF!</v>
      </c>
      <c r="H808" s="17" t="e">
        <f>VLOOKUP(Audit!#REF!,$V$3:$AE$12,7,FALSE) &amp; VLOOKUP(Audit!#REF!,$V$13:$AE$22,7,FALSE)&amp;IF(Audit!#REF!=10,Audit!#REF!&amp;Audit!#REF!,"")</f>
        <v>#REF!</v>
      </c>
      <c r="I808" s="17" t="e">
        <f>VLOOKUP(Audit!#REF!,$V$3:$AE$12,8,FALSE) &amp; Audit!#REF! &amp; VLOOKUP(Audit!#REF!,$V$13:$AE$22,8,FALSE)&amp;IF(Audit!#REF!=10,Audit!#REF!&amp;Audit!#REF!,"")</f>
        <v>#REF!</v>
      </c>
      <c r="J808" s="17" t="e">
        <f>VLOOKUP(Audit!#REF!,$V$3:$AE$12,9,FALSE) &amp; VLOOKUP(Audit!#REF!,$V$13:$AE$22,9,FALSE) &amp; IF(Audit!#REF!=10,Audit!#REF!&amp;Audit!#REF!,"") &amp; IF(Audit!#REF!&lt;&gt;1,U808,"")</f>
        <v>#REF!</v>
      </c>
      <c r="K808" s="17" t="e">
        <f>VLOOKUP(Audit!#REF!,$V$3:$AE$12,10,FALSE) &amp; Audit!#REF! &amp; VLOOKUP(Audit!#REF!,$V$13:$AE$22,10,FALSE) &amp; IF(Audit!#REF!=10,Audit!#REF!&amp;Audit!#REF!,"") &amp; IF(Audit!#REF!&lt;&gt;1,U808,"")</f>
        <v>#REF!</v>
      </c>
      <c r="L808" s="10" t="e">
        <f>Audit!#REF!</f>
        <v>#REF!</v>
      </c>
      <c r="M808" s="10" t="e">
        <f t="shared" si="371"/>
        <v>#REF!</v>
      </c>
      <c r="N808" s="10" t="e">
        <f t="shared" si="372"/>
        <v>#REF!</v>
      </c>
      <c r="O808" s="10" t="e">
        <f t="shared" si="373"/>
        <v>#REF!</v>
      </c>
      <c r="P808" s="10" t="e">
        <f t="shared" si="374"/>
        <v>#REF!</v>
      </c>
      <c r="Q808" s="10" t="e">
        <f t="shared" si="375"/>
        <v>#REF!</v>
      </c>
      <c r="R808" s="10" t="e">
        <f t="shared" si="376"/>
        <v>#REF!</v>
      </c>
      <c r="S808" s="10" t="e">
        <f t="shared" si="377"/>
        <v>#REF!</v>
      </c>
      <c r="T808" s="10" t="e">
        <f t="shared" si="378"/>
        <v>#REF!</v>
      </c>
      <c r="U808" s="17" t="e">
        <f>IF(Audit!#REF!="","",VLOOKUP(Audit!#REF!,$W$26:$X$35,2,FALSE)) &amp; Audit!#REF! &amp; IF(Audit!#REF!="","",IF(Audit!#REF!&lt;=1.4,VLOOKUP(Audit!#REF!,$W$38:X853,2,FALSE),VLOOKUP(Audit!#REF!,$W$51:$X$61,2,FALSE))) &amp; IF(Audit!#REF!="","",VLOOKUP(Audit!#REF!,$Y$26:$Z$35,2,FALSE) &amp; Audit!#REF! &amp; IF(Audit!#REF!="","",IF(Audit!#REF!&lt;=1.4,VLOOKUP(Audit!#REF!,$Y$38:$Z$48,2,FALSE),VLOOKUP(Audit!#REF!,$Y$51:$Z$61,2,FALSE))))</f>
        <v>#REF!</v>
      </c>
      <c r="V808" s="21"/>
      <c r="AH808" s="49" t="e">
        <f>Audit!#REF!</f>
        <v>#REF!</v>
      </c>
      <c r="AI808" s="50" t="e">
        <f>VLOOKUP(Audit!#REF!,$V$3:$AE$12,2,FALSE)&amp; IF(Audit!#REF!=10,Audit!#REF!,"")</f>
        <v>#REF!</v>
      </c>
      <c r="AJ808" s="50" t="e">
        <f>VLOOKUP(Audit!#REF!,$V$13:$AE$22,2,FALSE)&amp; IF(Audit!#REF!=10,Audit!#REF!,"")</f>
        <v>#REF!</v>
      </c>
      <c r="AK808" s="47" t="e">
        <f t="shared" si="379"/>
        <v>#REF!</v>
      </c>
      <c r="AL808" s="50" t="e">
        <f>VLOOKUP(Audit!#REF!,$V$3:$AE$12,3,FALSE)&amp; IF(Audit!#REF!=10,Audit!#REF!,"")</f>
        <v>#REF!</v>
      </c>
      <c r="AM808" s="50" t="e">
        <f>VLOOKUP(Audit!#REF!,$V$13:$AE$22,3,FALSE)&amp; IF(Audit!#REF!=10,Audit!#REF!,"")</f>
        <v>#REF!</v>
      </c>
      <c r="AN808" s="47" t="e">
        <f t="shared" si="380"/>
        <v>#REF!</v>
      </c>
      <c r="AO808" s="50" t="e">
        <f>VLOOKUP(Audit!#REF!,$V$3:$AE$12,4,FALSE) &amp;  Audit!#REF! &amp; IF(Audit!#REF!=10,Audit!#REF!,"")</f>
        <v>#REF!</v>
      </c>
      <c r="AP808" s="50" t="e">
        <f>VLOOKUP(Audit!#REF!,$V$13:$AE$22,4,FALSE)&amp; IF(Audit!#REF!=10,Audit!#REF!,"")</f>
        <v>#REF!</v>
      </c>
      <c r="AQ808" s="47" t="e">
        <f t="shared" si="381"/>
        <v>#REF!</v>
      </c>
      <c r="AR808" s="50" t="e">
        <f>VLOOKUP(Audit!#REF!,$V$3:$AE$12,5,FALSE)&amp; IF(Audit!#REF!=10,Audit!#REF!,"")</f>
        <v>#REF!</v>
      </c>
      <c r="AS808" s="50" t="e">
        <f>VLOOKUP(Audit!#REF!,$V$13:$AE$22,5,FALSE)&amp; IF(Audit!#REF!=10,Audit!#REF!,"")</f>
        <v>#REF!</v>
      </c>
      <c r="AT808" s="47" t="e">
        <f t="shared" si="382"/>
        <v>#REF!</v>
      </c>
      <c r="AU808" s="50" t="e">
        <f>VLOOKUP(Audit!#REF!,$V$3:$AE$12,6,FALSE)&amp; IF(Audit!#REF!=10,Audit!#REF!,"")</f>
        <v>#REF!</v>
      </c>
      <c r="AV808" s="50" t="e">
        <f>VLOOKUP(Audit!#REF!,$V$13:$AE$22,6,FALSE)&amp; IF(Audit!#REF!=10,Audit!#REF!,"")</f>
        <v>#REF!</v>
      </c>
      <c r="AW808" s="47" t="e">
        <f t="shared" si="383"/>
        <v>#REF!</v>
      </c>
      <c r="AX808" s="50" t="e">
        <f>VLOOKUP(Audit!#REF!,$V$3:$AE$12,7,FALSE)&amp; IF(Audit!#REF!=10,Audit!#REF!,"")</f>
        <v>#REF!</v>
      </c>
      <c r="AY808" s="50" t="e">
        <f>VLOOKUP(Audit!#REF!,$V$13:$AE$22,7,FALSE) &amp; IF(Audit!#REF!=10,Audit!#REF!,"")</f>
        <v>#REF!</v>
      </c>
      <c r="AZ808" s="47" t="e">
        <f t="shared" si="384"/>
        <v>#REF!</v>
      </c>
      <c r="BA808" s="50" t="e">
        <f>VLOOKUP(Audit!#REF!,$V$3:$AE$12,8,FALSE)&amp; Audit!#REF! &amp; IF(Audit!#REF!=10,Audit!#REF!,"")</f>
        <v>#REF!</v>
      </c>
      <c r="BB808" s="50" t="e">
        <f>VLOOKUP(Audit!#REF!,$V$13:$AE$22,8,FALSE) &amp; IF(Audit!#REF!=10,Audit!#REF!,"")</f>
        <v>#REF!</v>
      </c>
      <c r="BC808" s="47" t="e">
        <f t="shared" si="385"/>
        <v>#REF!</v>
      </c>
      <c r="BD808" s="50" t="e">
        <f>VLOOKUP(Audit!#REF!,$V$3:$AE$12,9,FALSE)&amp; IF(Audit!#REF!=10,Audit!#REF!,"")</f>
        <v>#REF!</v>
      </c>
      <c r="BE808" s="50" t="e">
        <f>VLOOKUP(Audit!#REF!,$V$13:$AE$22,9,FALSE) &amp; IF(Audit!#REF!=10,Audit!#REF!,"") &amp; IF(Audit!#REF!&lt;&gt;1,U808,"")</f>
        <v>#REF!</v>
      </c>
      <c r="BF808" s="47" t="e">
        <f t="shared" si="386"/>
        <v>#REF!</v>
      </c>
      <c r="BG808" s="50" t="e">
        <f>VLOOKUP(Audit!#REF!,$V$3:$AE$12,10,FALSE) &amp; Audit!#REF! &amp; IF(Audit!#REF!=10,Audit!#REF!,"")</f>
        <v>#REF!</v>
      </c>
      <c r="BH808" s="50" t="e">
        <f>VLOOKUP(Audit!#REF!,$V$13:$AE$22,10,FALSE) &amp; IF(Audit!#REF!=10,Audit!#REF!,"") &amp; IF(Audit!#REF!&lt;&gt;1,U808,"")</f>
        <v>#REF!</v>
      </c>
      <c r="BI808" s="47" t="e">
        <f t="shared" si="387"/>
        <v>#REF!</v>
      </c>
      <c r="BJ808" s="48" t="str">
        <f t="shared" si="388"/>
        <v/>
      </c>
      <c r="BK808" s="48" t="str">
        <f t="shared" si="389"/>
        <v/>
      </c>
      <c r="BL808" s="48" t="str">
        <f t="shared" si="390"/>
        <v/>
      </c>
      <c r="BM808" s="48" t="str">
        <f t="shared" si="391"/>
        <v/>
      </c>
      <c r="BN808" s="48" t="str">
        <f t="shared" si="392"/>
        <v/>
      </c>
      <c r="BO808" s="48" t="str">
        <f t="shared" si="393"/>
        <v/>
      </c>
      <c r="BP808" s="48" t="str">
        <f t="shared" si="394"/>
        <v/>
      </c>
      <c r="BQ808" s="48" t="str">
        <f t="shared" si="395"/>
        <v/>
      </c>
      <c r="BR808" s="48" t="str">
        <f t="shared" si="396"/>
        <v/>
      </c>
      <c r="BS808" s="48" t="str">
        <f t="shared" si="397"/>
        <v/>
      </c>
      <c r="BT808" s="48" t="str">
        <f t="shared" si="398"/>
        <v/>
      </c>
      <c r="BU808" s="48" t="str">
        <f t="shared" si="399"/>
        <v/>
      </c>
    </row>
    <row r="809" spans="1:73">
      <c r="A809" s="10" t="e">
        <f>Audit!#REF!</f>
        <v>#REF!</v>
      </c>
      <c r="B809" s="10" t="e">
        <f t="shared" si="370"/>
        <v>#REF!</v>
      </c>
      <c r="C809" s="17" t="e">
        <f>VLOOKUP(Audit!#REF!,$V$3:$AE$12,2,FALSE) &amp; VLOOKUP(Audit!#REF!,$V$13:$AE$22,2,FALSE)&amp; IF(Audit!#REF!=10,Audit!#REF!&amp;Audit!#REF!,"")</f>
        <v>#REF!</v>
      </c>
      <c r="D809" s="17" t="e">
        <f>VLOOKUP(Audit!#REF!,$V$3:$AE$12,3,FALSE) &amp; VLOOKUP(Audit!#REF!,$V$13:$AE$22,3,FALSE) &amp;IF(Audit!#REF!=10,Audit!#REF!&amp;Audit!#REF!,"")</f>
        <v>#REF!</v>
      </c>
      <c r="E809" s="17" t="e">
        <f>VLOOKUP(Audit!#REF!,$V$3:$AE$12,4,FALSE)&amp; Audit!#REF! &amp; VLOOKUP(Audit!#REF!,$V$13:$AE$22,4,FALSE)&amp; IF(Audit!#REF!=10,Audit!#REF!&amp;Audit!#REF!,"")</f>
        <v>#REF!</v>
      </c>
      <c r="F809" s="17" t="e">
        <f>VLOOKUP(Audit!#REF!,$V$3:$AE$12,5,FALSE) &amp; VLOOKUP(Audit!#REF!,$V$13:$AE$22,5,FALSE)&amp; IF(Audit!#REF!=10,Audit!#REF!&amp;Audit!#REF!,"")</f>
        <v>#REF!</v>
      </c>
      <c r="G809" s="17" t="e">
        <f>VLOOKUP(Audit!#REF!,$V$3:$AE$12,6,FALSE) &amp; VLOOKUP(Audit!#REF!,$V$13:$AE$22,6,FALSE)&amp; IF(Audit!#REF!=10,Audit!#REF!&amp;Audit!#REF!,"")</f>
        <v>#REF!</v>
      </c>
      <c r="H809" s="17" t="e">
        <f>VLOOKUP(Audit!#REF!,$V$3:$AE$12,7,FALSE) &amp; VLOOKUP(Audit!#REF!,$V$13:$AE$22,7,FALSE)&amp;IF(Audit!#REF!=10,Audit!#REF!&amp;Audit!#REF!,"")</f>
        <v>#REF!</v>
      </c>
      <c r="I809" s="17" t="e">
        <f>VLOOKUP(Audit!#REF!,$V$3:$AE$12,8,FALSE) &amp; Audit!#REF! &amp; VLOOKUP(Audit!#REF!,$V$13:$AE$22,8,FALSE)&amp;IF(Audit!#REF!=10,Audit!#REF!&amp;Audit!#REF!,"")</f>
        <v>#REF!</v>
      </c>
      <c r="J809" s="17" t="e">
        <f>VLOOKUP(Audit!#REF!,$V$3:$AE$12,9,FALSE) &amp; VLOOKUP(Audit!#REF!,$V$13:$AE$22,9,FALSE) &amp; IF(Audit!#REF!=10,Audit!#REF!&amp;Audit!#REF!,"") &amp; IF(Audit!#REF!&lt;&gt;1,U809,"")</f>
        <v>#REF!</v>
      </c>
      <c r="K809" s="17" t="e">
        <f>VLOOKUP(Audit!#REF!,$V$3:$AE$12,10,FALSE) &amp; Audit!#REF! &amp; VLOOKUP(Audit!#REF!,$V$13:$AE$22,10,FALSE) &amp; IF(Audit!#REF!=10,Audit!#REF!&amp;Audit!#REF!,"") &amp; IF(Audit!#REF!&lt;&gt;1,U809,"")</f>
        <v>#REF!</v>
      </c>
      <c r="L809" s="10" t="e">
        <f>Audit!#REF!</f>
        <v>#REF!</v>
      </c>
      <c r="M809" s="10" t="e">
        <f t="shared" si="371"/>
        <v>#REF!</v>
      </c>
      <c r="N809" s="10" t="e">
        <f t="shared" si="372"/>
        <v>#REF!</v>
      </c>
      <c r="O809" s="10" t="e">
        <f t="shared" si="373"/>
        <v>#REF!</v>
      </c>
      <c r="P809" s="10" t="e">
        <f t="shared" si="374"/>
        <v>#REF!</v>
      </c>
      <c r="Q809" s="10" t="e">
        <f t="shared" si="375"/>
        <v>#REF!</v>
      </c>
      <c r="R809" s="10" t="e">
        <f t="shared" si="376"/>
        <v>#REF!</v>
      </c>
      <c r="S809" s="10" t="e">
        <f t="shared" si="377"/>
        <v>#REF!</v>
      </c>
      <c r="T809" s="10" t="e">
        <f t="shared" si="378"/>
        <v>#REF!</v>
      </c>
      <c r="U809" s="17" t="e">
        <f>IF(Audit!#REF!="","",VLOOKUP(Audit!#REF!,$W$26:$X$35,2,FALSE)) &amp; Audit!#REF! &amp; IF(Audit!#REF!="","",IF(Audit!#REF!&lt;=1.4,VLOOKUP(Audit!#REF!,$W$38:X854,2,FALSE),VLOOKUP(Audit!#REF!,$W$51:$X$61,2,FALSE))) &amp; IF(Audit!#REF!="","",VLOOKUP(Audit!#REF!,$Y$26:$Z$35,2,FALSE) &amp; Audit!#REF! &amp; IF(Audit!#REF!="","",IF(Audit!#REF!&lt;=1.4,VLOOKUP(Audit!#REF!,$Y$38:$Z$48,2,FALSE),VLOOKUP(Audit!#REF!,$Y$51:$Z$61,2,FALSE))))</f>
        <v>#REF!</v>
      </c>
      <c r="V809" s="21"/>
      <c r="AH809" s="49" t="e">
        <f>Audit!#REF!</f>
        <v>#REF!</v>
      </c>
      <c r="AI809" s="50" t="e">
        <f>VLOOKUP(Audit!#REF!,$V$3:$AE$12,2,FALSE)&amp; IF(Audit!#REF!=10,Audit!#REF!,"")</f>
        <v>#REF!</v>
      </c>
      <c r="AJ809" s="50" t="e">
        <f>VLOOKUP(Audit!#REF!,$V$13:$AE$22,2,FALSE)&amp; IF(Audit!#REF!=10,Audit!#REF!,"")</f>
        <v>#REF!</v>
      </c>
      <c r="AK809" s="47" t="e">
        <f t="shared" si="379"/>
        <v>#REF!</v>
      </c>
      <c r="AL809" s="50" t="e">
        <f>VLOOKUP(Audit!#REF!,$V$3:$AE$12,3,FALSE)&amp; IF(Audit!#REF!=10,Audit!#REF!,"")</f>
        <v>#REF!</v>
      </c>
      <c r="AM809" s="50" t="e">
        <f>VLOOKUP(Audit!#REF!,$V$13:$AE$22,3,FALSE)&amp; IF(Audit!#REF!=10,Audit!#REF!,"")</f>
        <v>#REF!</v>
      </c>
      <c r="AN809" s="47" t="e">
        <f t="shared" si="380"/>
        <v>#REF!</v>
      </c>
      <c r="AO809" s="50" t="e">
        <f>VLOOKUP(Audit!#REF!,$V$3:$AE$12,4,FALSE) &amp;  Audit!#REF! &amp; IF(Audit!#REF!=10,Audit!#REF!,"")</f>
        <v>#REF!</v>
      </c>
      <c r="AP809" s="50" t="e">
        <f>VLOOKUP(Audit!#REF!,$V$13:$AE$22,4,FALSE)&amp; IF(Audit!#REF!=10,Audit!#REF!,"")</f>
        <v>#REF!</v>
      </c>
      <c r="AQ809" s="47" t="e">
        <f t="shared" si="381"/>
        <v>#REF!</v>
      </c>
      <c r="AR809" s="50" t="e">
        <f>VLOOKUP(Audit!#REF!,$V$3:$AE$12,5,FALSE)&amp; IF(Audit!#REF!=10,Audit!#REF!,"")</f>
        <v>#REF!</v>
      </c>
      <c r="AS809" s="50" t="e">
        <f>VLOOKUP(Audit!#REF!,$V$13:$AE$22,5,FALSE)&amp; IF(Audit!#REF!=10,Audit!#REF!,"")</f>
        <v>#REF!</v>
      </c>
      <c r="AT809" s="47" t="e">
        <f t="shared" si="382"/>
        <v>#REF!</v>
      </c>
      <c r="AU809" s="50" t="e">
        <f>VLOOKUP(Audit!#REF!,$V$3:$AE$12,6,FALSE)&amp; IF(Audit!#REF!=10,Audit!#REF!,"")</f>
        <v>#REF!</v>
      </c>
      <c r="AV809" s="50" t="e">
        <f>VLOOKUP(Audit!#REF!,$V$13:$AE$22,6,FALSE)&amp; IF(Audit!#REF!=10,Audit!#REF!,"")</f>
        <v>#REF!</v>
      </c>
      <c r="AW809" s="47" t="e">
        <f t="shared" si="383"/>
        <v>#REF!</v>
      </c>
      <c r="AX809" s="50" t="e">
        <f>VLOOKUP(Audit!#REF!,$V$3:$AE$12,7,FALSE)&amp; IF(Audit!#REF!=10,Audit!#REF!,"")</f>
        <v>#REF!</v>
      </c>
      <c r="AY809" s="50" t="e">
        <f>VLOOKUP(Audit!#REF!,$V$13:$AE$22,7,FALSE) &amp; IF(Audit!#REF!=10,Audit!#REF!,"")</f>
        <v>#REF!</v>
      </c>
      <c r="AZ809" s="47" t="e">
        <f t="shared" si="384"/>
        <v>#REF!</v>
      </c>
      <c r="BA809" s="50" t="e">
        <f>VLOOKUP(Audit!#REF!,$V$3:$AE$12,8,FALSE)&amp; Audit!#REF! &amp; IF(Audit!#REF!=10,Audit!#REF!,"")</f>
        <v>#REF!</v>
      </c>
      <c r="BB809" s="50" t="e">
        <f>VLOOKUP(Audit!#REF!,$V$13:$AE$22,8,FALSE) &amp; IF(Audit!#REF!=10,Audit!#REF!,"")</f>
        <v>#REF!</v>
      </c>
      <c r="BC809" s="47" t="e">
        <f t="shared" si="385"/>
        <v>#REF!</v>
      </c>
      <c r="BD809" s="50" t="e">
        <f>VLOOKUP(Audit!#REF!,$V$3:$AE$12,9,FALSE)&amp; IF(Audit!#REF!=10,Audit!#REF!,"")</f>
        <v>#REF!</v>
      </c>
      <c r="BE809" s="50" t="e">
        <f>VLOOKUP(Audit!#REF!,$V$13:$AE$22,9,FALSE) &amp; IF(Audit!#REF!=10,Audit!#REF!,"") &amp; IF(Audit!#REF!&lt;&gt;1,U809,"")</f>
        <v>#REF!</v>
      </c>
      <c r="BF809" s="47" t="e">
        <f t="shared" si="386"/>
        <v>#REF!</v>
      </c>
      <c r="BG809" s="50" t="e">
        <f>VLOOKUP(Audit!#REF!,$V$3:$AE$12,10,FALSE) &amp; Audit!#REF! &amp; IF(Audit!#REF!=10,Audit!#REF!,"")</f>
        <v>#REF!</v>
      </c>
      <c r="BH809" s="50" t="e">
        <f>VLOOKUP(Audit!#REF!,$V$13:$AE$22,10,FALSE) &amp; IF(Audit!#REF!=10,Audit!#REF!,"") &amp; IF(Audit!#REF!&lt;&gt;1,U809,"")</f>
        <v>#REF!</v>
      </c>
      <c r="BI809" s="47" t="e">
        <f t="shared" si="387"/>
        <v>#REF!</v>
      </c>
      <c r="BJ809" s="48" t="str">
        <f t="shared" si="388"/>
        <v/>
      </c>
      <c r="BK809" s="48" t="str">
        <f t="shared" si="389"/>
        <v/>
      </c>
      <c r="BL809" s="48" t="str">
        <f t="shared" si="390"/>
        <v/>
      </c>
      <c r="BM809" s="48" t="str">
        <f t="shared" si="391"/>
        <v/>
      </c>
      <c r="BN809" s="48" t="str">
        <f t="shared" si="392"/>
        <v/>
      </c>
      <c r="BO809" s="48" t="str">
        <f t="shared" si="393"/>
        <v/>
      </c>
      <c r="BP809" s="48" t="str">
        <f t="shared" si="394"/>
        <v/>
      </c>
      <c r="BQ809" s="48" t="str">
        <f t="shared" si="395"/>
        <v/>
      </c>
      <c r="BR809" s="48" t="str">
        <f t="shared" si="396"/>
        <v/>
      </c>
      <c r="BS809" s="48" t="str">
        <f t="shared" si="397"/>
        <v/>
      </c>
      <c r="BT809" s="48" t="str">
        <f t="shared" si="398"/>
        <v/>
      </c>
      <c r="BU809" s="48" t="str">
        <f t="shared" si="399"/>
        <v/>
      </c>
    </row>
    <row r="810" spans="1:73">
      <c r="A810" s="10" t="e">
        <f>Audit!#REF!</f>
        <v>#REF!</v>
      </c>
      <c r="B810" s="10" t="e">
        <f t="shared" si="370"/>
        <v>#REF!</v>
      </c>
      <c r="C810" s="17" t="e">
        <f>VLOOKUP(Audit!#REF!,$V$3:$AE$12,2,FALSE) &amp; VLOOKUP(Audit!#REF!,$V$13:$AE$22,2,FALSE)&amp; IF(Audit!#REF!=10,Audit!#REF!&amp;Audit!#REF!,"")</f>
        <v>#REF!</v>
      </c>
      <c r="D810" s="17" t="e">
        <f>VLOOKUP(Audit!#REF!,$V$3:$AE$12,3,FALSE) &amp; VLOOKUP(Audit!#REF!,$V$13:$AE$22,3,FALSE) &amp;IF(Audit!#REF!=10,Audit!#REF!&amp;Audit!#REF!,"")</f>
        <v>#REF!</v>
      </c>
      <c r="E810" s="17" t="e">
        <f>VLOOKUP(Audit!#REF!,$V$3:$AE$12,4,FALSE)&amp; Audit!#REF! &amp; VLOOKUP(Audit!#REF!,$V$13:$AE$22,4,FALSE)&amp; IF(Audit!#REF!=10,Audit!#REF!&amp;Audit!#REF!,"")</f>
        <v>#REF!</v>
      </c>
      <c r="F810" s="17" t="e">
        <f>VLOOKUP(Audit!#REF!,$V$3:$AE$12,5,FALSE) &amp; VLOOKUP(Audit!#REF!,$V$13:$AE$22,5,FALSE)&amp; IF(Audit!#REF!=10,Audit!#REF!&amp;Audit!#REF!,"")</f>
        <v>#REF!</v>
      </c>
      <c r="G810" s="17" t="e">
        <f>VLOOKUP(Audit!#REF!,$V$3:$AE$12,6,FALSE) &amp; VLOOKUP(Audit!#REF!,$V$13:$AE$22,6,FALSE)&amp; IF(Audit!#REF!=10,Audit!#REF!&amp;Audit!#REF!,"")</f>
        <v>#REF!</v>
      </c>
      <c r="H810" s="17" t="e">
        <f>VLOOKUP(Audit!#REF!,$V$3:$AE$12,7,FALSE) &amp; VLOOKUP(Audit!#REF!,$V$13:$AE$22,7,FALSE)&amp;IF(Audit!#REF!=10,Audit!#REF!&amp;Audit!#REF!,"")</f>
        <v>#REF!</v>
      </c>
      <c r="I810" s="17" t="e">
        <f>VLOOKUP(Audit!#REF!,$V$3:$AE$12,8,FALSE) &amp; Audit!#REF! &amp; VLOOKUP(Audit!#REF!,$V$13:$AE$22,8,FALSE)&amp;IF(Audit!#REF!=10,Audit!#REF!&amp;Audit!#REF!,"")</f>
        <v>#REF!</v>
      </c>
      <c r="J810" s="17" t="e">
        <f>VLOOKUP(Audit!#REF!,$V$3:$AE$12,9,FALSE) &amp; VLOOKUP(Audit!#REF!,$V$13:$AE$22,9,FALSE) &amp; IF(Audit!#REF!=10,Audit!#REF!&amp;Audit!#REF!,"") &amp; IF(Audit!#REF!&lt;&gt;1,U810,"")</f>
        <v>#REF!</v>
      </c>
      <c r="K810" s="17" t="e">
        <f>VLOOKUP(Audit!#REF!,$V$3:$AE$12,10,FALSE) &amp; Audit!#REF! &amp; VLOOKUP(Audit!#REF!,$V$13:$AE$22,10,FALSE) &amp; IF(Audit!#REF!=10,Audit!#REF!&amp;Audit!#REF!,"") &amp; IF(Audit!#REF!&lt;&gt;1,U810,"")</f>
        <v>#REF!</v>
      </c>
      <c r="L810" s="10" t="e">
        <f>Audit!#REF!</f>
        <v>#REF!</v>
      </c>
      <c r="M810" s="10" t="e">
        <f t="shared" si="371"/>
        <v>#REF!</v>
      </c>
      <c r="N810" s="10" t="e">
        <f t="shared" si="372"/>
        <v>#REF!</v>
      </c>
      <c r="O810" s="10" t="e">
        <f t="shared" si="373"/>
        <v>#REF!</v>
      </c>
      <c r="P810" s="10" t="e">
        <f t="shared" si="374"/>
        <v>#REF!</v>
      </c>
      <c r="Q810" s="10" t="e">
        <f t="shared" si="375"/>
        <v>#REF!</v>
      </c>
      <c r="R810" s="10" t="e">
        <f t="shared" si="376"/>
        <v>#REF!</v>
      </c>
      <c r="S810" s="10" t="e">
        <f t="shared" si="377"/>
        <v>#REF!</v>
      </c>
      <c r="T810" s="10" t="e">
        <f t="shared" si="378"/>
        <v>#REF!</v>
      </c>
      <c r="U810" s="17" t="e">
        <f>IF(Audit!#REF!="","",VLOOKUP(Audit!#REF!,$W$26:$X$35,2,FALSE)) &amp; Audit!#REF! &amp; IF(Audit!#REF!="","",IF(Audit!#REF!&lt;=1.4,VLOOKUP(Audit!#REF!,$W$38:X855,2,FALSE),VLOOKUP(Audit!#REF!,$W$51:$X$61,2,FALSE))) &amp; IF(Audit!#REF!="","",VLOOKUP(Audit!#REF!,$Y$26:$Z$35,2,FALSE) &amp; Audit!#REF! &amp; IF(Audit!#REF!="","",IF(Audit!#REF!&lt;=1.4,VLOOKUP(Audit!#REF!,$Y$38:$Z$48,2,FALSE),VLOOKUP(Audit!#REF!,$Y$51:$Z$61,2,FALSE))))</f>
        <v>#REF!</v>
      </c>
      <c r="V810" s="21"/>
      <c r="AH810" s="49" t="e">
        <f>Audit!#REF!</f>
        <v>#REF!</v>
      </c>
      <c r="AI810" s="50" t="e">
        <f>VLOOKUP(Audit!#REF!,$V$3:$AE$12,2,FALSE)&amp; IF(Audit!#REF!=10,Audit!#REF!,"")</f>
        <v>#REF!</v>
      </c>
      <c r="AJ810" s="50" t="e">
        <f>VLOOKUP(Audit!#REF!,$V$13:$AE$22,2,FALSE)&amp; IF(Audit!#REF!=10,Audit!#REF!,"")</f>
        <v>#REF!</v>
      </c>
      <c r="AK810" s="47" t="e">
        <f t="shared" si="379"/>
        <v>#REF!</v>
      </c>
      <c r="AL810" s="50" t="e">
        <f>VLOOKUP(Audit!#REF!,$V$3:$AE$12,3,FALSE)&amp; IF(Audit!#REF!=10,Audit!#REF!,"")</f>
        <v>#REF!</v>
      </c>
      <c r="AM810" s="50" t="e">
        <f>VLOOKUP(Audit!#REF!,$V$13:$AE$22,3,FALSE)&amp; IF(Audit!#REF!=10,Audit!#REF!,"")</f>
        <v>#REF!</v>
      </c>
      <c r="AN810" s="47" t="e">
        <f t="shared" si="380"/>
        <v>#REF!</v>
      </c>
      <c r="AO810" s="50" t="e">
        <f>VLOOKUP(Audit!#REF!,$V$3:$AE$12,4,FALSE) &amp;  Audit!#REF! &amp; IF(Audit!#REF!=10,Audit!#REF!,"")</f>
        <v>#REF!</v>
      </c>
      <c r="AP810" s="50" t="e">
        <f>VLOOKUP(Audit!#REF!,$V$13:$AE$22,4,FALSE)&amp; IF(Audit!#REF!=10,Audit!#REF!,"")</f>
        <v>#REF!</v>
      </c>
      <c r="AQ810" s="47" t="e">
        <f t="shared" si="381"/>
        <v>#REF!</v>
      </c>
      <c r="AR810" s="50" t="e">
        <f>VLOOKUP(Audit!#REF!,$V$3:$AE$12,5,FALSE)&amp; IF(Audit!#REF!=10,Audit!#REF!,"")</f>
        <v>#REF!</v>
      </c>
      <c r="AS810" s="50" t="e">
        <f>VLOOKUP(Audit!#REF!,$V$13:$AE$22,5,FALSE)&amp; IF(Audit!#REF!=10,Audit!#REF!,"")</f>
        <v>#REF!</v>
      </c>
      <c r="AT810" s="47" t="e">
        <f t="shared" si="382"/>
        <v>#REF!</v>
      </c>
      <c r="AU810" s="50" t="e">
        <f>VLOOKUP(Audit!#REF!,$V$3:$AE$12,6,FALSE)&amp; IF(Audit!#REF!=10,Audit!#REF!,"")</f>
        <v>#REF!</v>
      </c>
      <c r="AV810" s="50" t="e">
        <f>VLOOKUP(Audit!#REF!,$V$13:$AE$22,6,FALSE)&amp; IF(Audit!#REF!=10,Audit!#REF!,"")</f>
        <v>#REF!</v>
      </c>
      <c r="AW810" s="47" t="e">
        <f t="shared" si="383"/>
        <v>#REF!</v>
      </c>
      <c r="AX810" s="50" t="e">
        <f>VLOOKUP(Audit!#REF!,$V$3:$AE$12,7,FALSE)&amp; IF(Audit!#REF!=10,Audit!#REF!,"")</f>
        <v>#REF!</v>
      </c>
      <c r="AY810" s="50" t="e">
        <f>VLOOKUP(Audit!#REF!,$V$13:$AE$22,7,FALSE) &amp; IF(Audit!#REF!=10,Audit!#REF!,"")</f>
        <v>#REF!</v>
      </c>
      <c r="AZ810" s="47" t="e">
        <f t="shared" si="384"/>
        <v>#REF!</v>
      </c>
      <c r="BA810" s="50" t="e">
        <f>VLOOKUP(Audit!#REF!,$V$3:$AE$12,8,FALSE)&amp; Audit!#REF! &amp; IF(Audit!#REF!=10,Audit!#REF!,"")</f>
        <v>#REF!</v>
      </c>
      <c r="BB810" s="50" t="e">
        <f>VLOOKUP(Audit!#REF!,$V$13:$AE$22,8,FALSE) &amp; IF(Audit!#REF!=10,Audit!#REF!,"")</f>
        <v>#REF!</v>
      </c>
      <c r="BC810" s="47" t="e">
        <f t="shared" si="385"/>
        <v>#REF!</v>
      </c>
      <c r="BD810" s="50" t="e">
        <f>VLOOKUP(Audit!#REF!,$V$3:$AE$12,9,FALSE)&amp; IF(Audit!#REF!=10,Audit!#REF!,"")</f>
        <v>#REF!</v>
      </c>
      <c r="BE810" s="50" t="e">
        <f>VLOOKUP(Audit!#REF!,$V$13:$AE$22,9,FALSE) &amp; IF(Audit!#REF!=10,Audit!#REF!,"") &amp; IF(Audit!#REF!&lt;&gt;1,U810,"")</f>
        <v>#REF!</v>
      </c>
      <c r="BF810" s="47" t="e">
        <f t="shared" si="386"/>
        <v>#REF!</v>
      </c>
      <c r="BG810" s="50" t="e">
        <f>VLOOKUP(Audit!#REF!,$V$3:$AE$12,10,FALSE) &amp; Audit!#REF! &amp; IF(Audit!#REF!=10,Audit!#REF!,"")</f>
        <v>#REF!</v>
      </c>
      <c r="BH810" s="50" t="e">
        <f>VLOOKUP(Audit!#REF!,$V$13:$AE$22,10,FALSE) &amp; IF(Audit!#REF!=10,Audit!#REF!,"") &amp; IF(Audit!#REF!&lt;&gt;1,U810,"")</f>
        <v>#REF!</v>
      </c>
      <c r="BI810" s="47" t="e">
        <f t="shared" si="387"/>
        <v>#REF!</v>
      </c>
      <c r="BJ810" s="48" t="str">
        <f t="shared" si="388"/>
        <v/>
      </c>
      <c r="BK810" s="48" t="str">
        <f t="shared" si="389"/>
        <v/>
      </c>
      <c r="BL810" s="48" t="str">
        <f t="shared" si="390"/>
        <v/>
      </c>
      <c r="BM810" s="48" t="str">
        <f t="shared" si="391"/>
        <v/>
      </c>
      <c r="BN810" s="48" t="str">
        <f t="shared" si="392"/>
        <v/>
      </c>
      <c r="BO810" s="48" t="str">
        <f t="shared" si="393"/>
        <v/>
      </c>
      <c r="BP810" s="48" t="str">
        <f t="shared" si="394"/>
        <v/>
      </c>
      <c r="BQ810" s="48" t="str">
        <f t="shared" si="395"/>
        <v/>
      </c>
      <c r="BR810" s="48" t="str">
        <f t="shared" si="396"/>
        <v/>
      </c>
      <c r="BS810" s="48" t="str">
        <f t="shared" si="397"/>
        <v/>
      </c>
      <c r="BT810" s="48" t="str">
        <f t="shared" si="398"/>
        <v/>
      </c>
      <c r="BU810" s="48" t="str">
        <f t="shared" si="399"/>
        <v/>
      </c>
    </row>
    <row r="811" spans="1:73">
      <c r="A811" s="10" t="e">
        <f>Audit!#REF!</f>
        <v>#REF!</v>
      </c>
      <c r="B811" s="10" t="e">
        <f t="shared" si="370"/>
        <v>#REF!</v>
      </c>
      <c r="C811" s="17" t="e">
        <f>VLOOKUP(Audit!#REF!,$V$3:$AE$12,2,FALSE) &amp; VLOOKUP(Audit!#REF!,$V$13:$AE$22,2,FALSE)&amp; IF(Audit!#REF!=10,Audit!#REF!&amp;Audit!#REF!,"")</f>
        <v>#REF!</v>
      </c>
      <c r="D811" s="17" t="e">
        <f>VLOOKUP(Audit!#REF!,$V$3:$AE$12,3,FALSE) &amp; VLOOKUP(Audit!#REF!,$V$13:$AE$22,3,FALSE) &amp;IF(Audit!#REF!=10,Audit!#REF!&amp;Audit!#REF!,"")</f>
        <v>#REF!</v>
      </c>
      <c r="E811" s="17" t="e">
        <f>VLOOKUP(Audit!#REF!,$V$3:$AE$12,4,FALSE)&amp; Audit!#REF! &amp; VLOOKUP(Audit!#REF!,$V$13:$AE$22,4,FALSE)&amp; IF(Audit!#REF!=10,Audit!#REF!&amp;Audit!#REF!,"")</f>
        <v>#REF!</v>
      </c>
      <c r="F811" s="17" t="e">
        <f>VLOOKUP(Audit!#REF!,$V$3:$AE$12,5,FALSE) &amp; VLOOKUP(Audit!#REF!,$V$13:$AE$22,5,FALSE)&amp; IF(Audit!#REF!=10,Audit!#REF!&amp;Audit!#REF!,"")</f>
        <v>#REF!</v>
      </c>
      <c r="G811" s="17" t="e">
        <f>VLOOKUP(Audit!#REF!,$V$3:$AE$12,6,FALSE) &amp; VLOOKUP(Audit!#REF!,$V$13:$AE$22,6,FALSE)&amp; IF(Audit!#REF!=10,Audit!#REF!&amp;Audit!#REF!,"")</f>
        <v>#REF!</v>
      </c>
      <c r="H811" s="17" t="e">
        <f>VLOOKUP(Audit!#REF!,$V$3:$AE$12,7,FALSE) &amp; VLOOKUP(Audit!#REF!,$V$13:$AE$22,7,FALSE)&amp;IF(Audit!#REF!=10,Audit!#REF!&amp;Audit!#REF!,"")</f>
        <v>#REF!</v>
      </c>
      <c r="I811" s="17" t="e">
        <f>VLOOKUP(Audit!#REF!,$V$3:$AE$12,8,FALSE) &amp; Audit!#REF! &amp; VLOOKUP(Audit!#REF!,$V$13:$AE$22,8,FALSE)&amp;IF(Audit!#REF!=10,Audit!#REF!&amp;Audit!#REF!,"")</f>
        <v>#REF!</v>
      </c>
      <c r="J811" s="17" t="e">
        <f>VLOOKUP(Audit!#REF!,$V$3:$AE$12,9,FALSE) &amp; VLOOKUP(Audit!#REF!,$V$13:$AE$22,9,FALSE) &amp; IF(Audit!#REF!=10,Audit!#REF!&amp;Audit!#REF!,"") &amp; IF(Audit!#REF!&lt;&gt;1,U811,"")</f>
        <v>#REF!</v>
      </c>
      <c r="K811" s="17" t="e">
        <f>VLOOKUP(Audit!#REF!,$V$3:$AE$12,10,FALSE) &amp; Audit!#REF! &amp; VLOOKUP(Audit!#REF!,$V$13:$AE$22,10,FALSE) &amp; IF(Audit!#REF!=10,Audit!#REF!&amp;Audit!#REF!,"") &amp; IF(Audit!#REF!&lt;&gt;1,U811,"")</f>
        <v>#REF!</v>
      </c>
      <c r="L811" s="10" t="e">
        <f>Audit!#REF!</f>
        <v>#REF!</v>
      </c>
      <c r="M811" s="10" t="e">
        <f t="shared" si="371"/>
        <v>#REF!</v>
      </c>
      <c r="N811" s="10" t="e">
        <f t="shared" si="372"/>
        <v>#REF!</v>
      </c>
      <c r="O811" s="10" t="e">
        <f t="shared" si="373"/>
        <v>#REF!</v>
      </c>
      <c r="P811" s="10" t="e">
        <f t="shared" si="374"/>
        <v>#REF!</v>
      </c>
      <c r="Q811" s="10" t="e">
        <f t="shared" si="375"/>
        <v>#REF!</v>
      </c>
      <c r="R811" s="10" t="e">
        <f t="shared" si="376"/>
        <v>#REF!</v>
      </c>
      <c r="S811" s="10" t="e">
        <f t="shared" si="377"/>
        <v>#REF!</v>
      </c>
      <c r="T811" s="10" t="e">
        <f t="shared" si="378"/>
        <v>#REF!</v>
      </c>
      <c r="U811" s="17" t="e">
        <f>IF(Audit!#REF!="","",VLOOKUP(Audit!#REF!,$W$26:$X$35,2,FALSE)) &amp; Audit!#REF! &amp; IF(Audit!#REF!="","",IF(Audit!#REF!&lt;=1.4,VLOOKUP(Audit!#REF!,$W$38:X856,2,FALSE),VLOOKUP(Audit!#REF!,$W$51:$X$61,2,FALSE))) &amp; IF(Audit!#REF!="","",VLOOKUP(Audit!#REF!,$Y$26:$Z$35,2,FALSE) &amp; Audit!#REF! &amp; IF(Audit!#REF!="","",IF(Audit!#REF!&lt;=1.4,VLOOKUP(Audit!#REF!,$Y$38:$Z$48,2,FALSE),VLOOKUP(Audit!#REF!,$Y$51:$Z$61,2,FALSE))))</f>
        <v>#REF!</v>
      </c>
      <c r="V811" s="21"/>
      <c r="AH811" s="49" t="e">
        <f>Audit!#REF!</f>
        <v>#REF!</v>
      </c>
      <c r="AI811" s="50" t="e">
        <f>VLOOKUP(Audit!#REF!,$V$3:$AE$12,2,FALSE)&amp; IF(Audit!#REF!=10,Audit!#REF!,"")</f>
        <v>#REF!</v>
      </c>
      <c r="AJ811" s="50" t="e">
        <f>VLOOKUP(Audit!#REF!,$V$13:$AE$22,2,FALSE)&amp; IF(Audit!#REF!=10,Audit!#REF!,"")</f>
        <v>#REF!</v>
      </c>
      <c r="AK811" s="47" t="e">
        <f t="shared" si="379"/>
        <v>#REF!</v>
      </c>
      <c r="AL811" s="50" t="e">
        <f>VLOOKUP(Audit!#REF!,$V$3:$AE$12,3,FALSE)&amp; IF(Audit!#REF!=10,Audit!#REF!,"")</f>
        <v>#REF!</v>
      </c>
      <c r="AM811" s="50" t="e">
        <f>VLOOKUP(Audit!#REF!,$V$13:$AE$22,3,FALSE)&amp; IF(Audit!#REF!=10,Audit!#REF!,"")</f>
        <v>#REF!</v>
      </c>
      <c r="AN811" s="47" t="e">
        <f t="shared" si="380"/>
        <v>#REF!</v>
      </c>
      <c r="AO811" s="50" t="e">
        <f>VLOOKUP(Audit!#REF!,$V$3:$AE$12,4,FALSE) &amp;  Audit!#REF! &amp; IF(Audit!#REF!=10,Audit!#REF!,"")</f>
        <v>#REF!</v>
      </c>
      <c r="AP811" s="50" t="e">
        <f>VLOOKUP(Audit!#REF!,$V$13:$AE$22,4,FALSE)&amp; IF(Audit!#REF!=10,Audit!#REF!,"")</f>
        <v>#REF!</v>
      </c>
      <c r="AQ811" s="47" t="e">
        <f t="shared" si="381"/>
        <v>#REF!</v>
      </c>
      <c r="AR811" s="50" t="e">
        <f>VLOOKUP(Audit!#REF!,$V$3:$AE$12,5,FALSE)&amp; IF(Audit!#REF!=10,Audit!#REF!,"")</f>
        <v>#REF!</v>
      </c>
      <c r="AS811" s="50" t="e">
        <f>VLOOKUP(Audit!#REF!,$V$13:$AE$22,5,FALSE)&amp; IF(Audit!#REF!=10,Audit!#REF!,"")</f>
        <v>#REF!</v>
      </c>
      <c r="AT811" s="47" t="e">
        <f t="shared" si="382"/>
        <v>#REF!</v>
      </c>
      <c r="AU811" s="50" t="e">
        <f>VLOOKUP(Audit!#REF!,$V$3:$AE$12,6,FALSE)&amp; IF(Audit!#REF!=10,Audit!#REF!,"")</f>
        <v>#REF!</v>
      </c>
      <c r="AV811" s="50" t="e">
        <f>VLOOKUP(Audit!#REF!,$V$13:$AE$22,6,FALSE)&amp; IF(Audit!#REF!=10,Audit!#REF!,"")</f>
        <v>#REF!</v>
      </c>
      <c r="AW811" s="47" t="e">
        <f t="shared" si="383"/>
        <v>#REF!</v>
      </c>
      <c r="AX811" s="50" t="e">
        <f>VLOOKUP(Audit!#REF!,$V$3:$AE$12,7,FALSE)&amp; IF(Audit!#REF!=10,Audit!#REF!,"")</f>
        <v>#REF!</v>
      </c>
      <c r="AY811" s="50" t="e">
        <f>VLOOKUP(Audit!#REF!,$V$13:$AE$22,7,FALSE) &amp; IF(Audit!#REF!=10,Audit!#REF!,"")</f>
        <v>#REF!</v>
      </c>
      <c r="AZ811" s="47" t="e">
        <f t="shared" si="384"/>
        <v>#REF!</v>
      </c>
      <c r="BA811" s="50" t="e">
        <f>VLOOKUP(Audit!#REF!,$V$3:$AE$12,8,FALSE)&amp; Audit!#REF! &amp; IF(Audit!#REF!=10,Audit!#REF!,"")</f>
        <v>#REF!</v>
      </c>
      <c r="BB811" s="50" t="e">
        <f>VLOOKUP(Audit!#REF!,$V$13:$AE$22,8,FALSE) &amp; IF(Audit!#REF!=10,Audit!#REF!,"")</f>
        <v>#REF!</v>
      </c>
      <c r="BC811" s="47" t="e">
        <f t="shared" si="385"/>
        <v>#REF!</v>
      </c>
      <c r="BD811" s="50" t="e">
        <f>VLOOKUP(Audit!#REF!,$V$3:$AE$12,9,FALSE)&amp; IF(Audit!#REF!=10,Audit!#REF!,"")</f>
        <v>#REF!</v>
      </c>
      <c r="BE811" s="50" t="e">
        <f>VLOOKUP(Audit!#REF!,$V$13:$AE$22,9,FALSE) &amp; IF(Audit!#REF!=10,Audit!#REF!,"") &amp; IF(Audit!#REF!&lt;&gt;1,U811,"")</f>
        <v>#REF!</v>
      </c>
      <c r="BF811" s="47" t="e">
        <f t="shared" si="386"/>
        <v>#REF!</v>
      </c>
      <c r="BG811" s="50" t="e">
        <f>VLOOKUP(Audit!#REF!,$V$3:$AE$12,10,FALSE) &amp; Audit!#REF! &amp; IF(Audit!#REF!=10,Audit!#REF!,"")</f>
        <v>#REF!</v>
      </c>
      <c r="BH811" s="50" t="e">
        <f>VLOOKUP(Audit!#REF!,$V$13:$AE$22,10,FALSE) &amp; IF(Audit!#REF!=10,Audit!#REF!,"") &amp; IF(Audit!#REF!&lt;&gt;1,U811,"")</f>
        <v>#REF!</v>
      </c>
      <c r="BI811" s="47" t="e">
        <f t="shared" si="387"/>
        <v>#REF!</v>
      </c>
      <c r="BJ811" s="48" t="str">
        <f t="shared" si="388"/>
        <v/>
      </c>
      <c r="BK811" s="48" t="str">
        <f t="shared" si="389"/>
        <v/>
      </c>
      <c r="BL811" s="48" t="str">
        <f t="shared" si="390"/>
        <v/>
      </c>
      <c r="BM811" s="48" t="str">
        <f t="shared" si="391"/>
        <v/>
      </c>
      <c r="BN811" s="48" t="str">
        <f t="shared" si="392"/>
        <v/>
      </c>
      <c r="BO811" s="48" t="str">
        <f t="shared" si="393"/>
        <v/>
      </c>
      <c r="BP811" s="48" t="str">
        <f t="shared" si="394"/>
        <v/>
      </c>
      <c r="BQ811" s="48" t="str">
        <f t="shared" si="395"/>
        <v/>
      </c>
      <c r="BR811" s="48" t="str">
        <f t="shared" si="396"/>
        <v/>
      </c>
      <c r="BS811" s="48" t="str">
        <f t="shared" si="397"/>
        <v/>
      </c>
      <c r="BT811" s="48" t="str">
        <f t="shared" si="398"/>
        <v/>
      </c>
      <c r="BU811" s="48" t="str">
        <f t="shared" si="399"/>
        <v/>
      </c>
    </row>
    <row r="812" spans="1:73">
      <c r="A812" s="10" t="e">
        <f>Audit!#REF!</f>
        <v>#REF!</v>
      </c>
      <c r="B812" s="10" t="e">
        <f t="shared" si="370"/>
        <v>#REF!</v>
      </c>
      <c r="C812" s="17" t="e">
        <f>VLOOKUP(Audit!#REF!,$V$3:$AE$12,2,FALSE) &amp; VLOOKUP(Audit!#REF!,$V$13:$AE$22,2,FALSE)&amp; IF(Audit!#REF!=10,Audit!#REF!&amp;Audit!#REF!,"")</f>
        <v>#REF!</v>
      </c>
      <c r="D812" s="17" t="e">
        <f>VLOOKUP(Audit!#REF!,$V$3:$AE$12,3,FALSE) &amp; VLOOKUP(Audit!#REF!,$V$13:$AE$22,3,FALSE) &amp;IF(Audit!#REF!=10,Audit!#REF!&amp;Audit!#REF!,"")</f>
        <v>#REF!</v>
      </c>
      <c r="E812" s="17" t="e">
        <f>VLOOKUP(Audit!#REF!,$V$3:$AE$12,4,FALSE)&amp; Audit!#REF! &amp; VLOOKUP(Audit!#REF!,$V$13:$AE$22,4,FALSE)&amp; IF(Audit!#REF!=10,Audit!#REF!&amp;Audit!#REF!,"")</f>
        <v>#REF!</v>
      </c>
      <c r="F812" s="17" t="e">
        <f>VLOOKUP(Audit!#REF!,$V$3:$AE$12,5,FALSE) &amp; VLOOKUP(Audit!#REF!,$V$13:$AE$22,5,FALSE)&amp; IF(Audit!#REF!=10,Audit!#REF!&amp;Audit!#REF!,"")</f>
        <v>#REF!</v>
      </c>
      <c r="G812" s="17" t="e">
        <f>VLOOKUP(Audit!#REF!,$V$3:$AE$12,6,FALSE) &amp; VLOOKUP(Audit!#REF!,$V$13:$AE$22,6,FALSE)&amp; IF(Audit!#REF!=10,Audit!#REF!&amp;Audit!#REF!,"")</f>
        <v>#REF!</v>
      </c>
      <c r="H812" s="17" t="e">
        <f>VLOOKUP(Audit!#REF!,$V$3:$AE$12,7,FALSE) &amp; VLOOKUP(Audit!#REF!,$V$13:$AE$22,7,FALSE)&amp;IF(Audit!#REF!=10,Audit!#REF!&amp;Audit!#REF!,"")</f>
        <v>#REF!</v>
      </c>
      <c r="I812" s="17" t="e">
        <f>VLOOKUP(Audit!#REF!,$V$3:$AE$12,8,FALSE) &amp; Audit!#REF! &amp; VLOOKUP(Audit!#REF!,$V$13:$AE$22,8,FALSE)&amp;IF(Audit!#REF!=10,Audit!#REF!&amp;Audit!#REF!,"")</f>
        <v>#REF!</v>
      </c>
      <c r="J812" s="17" t="e">
        <f>VLOOKUP(Audit!#REF!,$V$3:$AE$12,9,FALSE) &amp; VLOOKUP(Audit!#REF!,$V$13:$AE$22,9,FALSE) &amp; IF(Audit!#REF!=10,Audit!#REF!&amp;Audit!#REF!,"") &amp; IF(Audit!#REF!&lt;&gt;1,U812,"")</f>
        <v>#REF!</v>
      </c>
      <c r="K812" s="17" t="e">
        <f>VLOOKUP(Audit!#REF!,$V$3:$AE$12,10,FALSE) &amp; Audit!#REF! &amp; VLOOKUP(Audit!#REF!,$V$13:$AE$22,10,FALSE) &amp; IF(Audit!#REF!=10,Audit!#REF!&amp;Audit!#REF!,"") &amp; IF(Audit!#REF!&lt;&gt;1,U812,"")</f>
        <v>#REF!</v>
      </c>
      <c r="L812" s="10" t="e">
        <f>Audit!#REF!</f>
        <v>#REF!</v>
      </c>
      <c r="M812" s="10" t="e">
        <f t="shared" si="371"/>
        <v>#REF!</v>
      </c>
      <c r="N812" s="10" t="e">
        <f t="shared" si="372"/>
        <v>#REF!</v>
      </c>
      <c r="O812" s="10" t="e">
        <f t="shared" si="373"/>
        <v>#REF!</v>
      </c>
      <c r="P812" s="10" t="e">
        <f t="shared" si="374"/>
        <v>#REF!</v>
      </c>
      <c r="Q812" s="10" t="e">
        <f t="shared" si="375"/>
        <v>#REF!</v>
      </c>
      <c r="R812" s="10" t="e">
        <f t="shared" si="376"/>
        <v>#REF!</v>
      </c>
      <c r="S812" s="10" t="e">
        <f t="shared" si="377"/>
        <v>#REF!</v>
      </c>
      <c r="T812" s="10" t="e">
        <f t="shared" si="378"/>
        <v>#REF!</v>
      </c>
      <c r="U812" s="17" t="e">
        <f>IF(Audit!#REF!="","",VLOOKUP(Audit!#REF!,$W$26:$X$35,2,FALSE)) &amp; Audit!#REF! &amp; IF(Audit!#REF!="","",IF(Audit!#REF!&lt;=1.4,VLOOKUP(Audit!#REF!,$W$38:X857,2,FALSE),VLOOKUP(Audit!#REF!,$W$51:$X$61,2,FALSE))) &amp; IF(Audit!#REF!="","",VLOOKUP(Audit!#REF!,$Y$26:$Z$35,2,FALSE) &amp; Audit!#REF! &amp; IF(Audit!#REF!="","",IF(Audit!#REF!&lt;=1.4,VLOOKUP(Audit!#REF!,$Y$38:$Z$48,2,FALSE),VLOOKUP(Audit!#REF!,$Y$51:$Z$61,2,FALSE))))</f>
        <v>#REF!</v>
      </c>
      <c r="V812" s="21"/>
      <c r="AH812" s="49" t="e">
        <f>Audit!#REF!</f>
        <v>#REF!</v>
      </c>
      <c r="AI812" s="50" t="e">
        <f>VLOOKUP(Audit!#REF!,$V$3:$AE$12,2,FALSE)&amp; IF(Audit!#REF!=10,Audit!#REF!,"")</f>
        <v>#REF!</v>
      </c>
      <c r="AJ812" s="50" t="e">
        <f>VLOOKUP(Audit!#REF!,$V$13:$AE$22,2,FALSE)&amp; IF(Audit!#REF!=10,Audit!#REF!,"")</f>
        <v>#REF!</v>
      </c>
      <c r="AK812" s="47" t="e">
        <f t="shared" si="379"/>
        <v>#REF!</v>
      </c>
      <c r="AL812" s="50" t="e">
        <f>VLOOKUP(Audit!#REF!,$V$3:$AE$12,3,FALSE)&amp; IF(Audit!#REF!=10,Audit!#REF!,"")</f>
        <v>#REF!</v>
      </c>
      <c r="AM812" s="50" t="e">
        <f>VLOOKUP(Audit!#REF!,$V$13:$AE$22,3,FALSE)&amp; IF(Audit!#REF!=10,Audit!#REF!,"")</f>
        <v>#REF!</v>
      </c>
      <c r="AN812" s="47" t="e">
        <f t="shared" si="380"/>
        <v>#REF!</v>
      </c>
      <c r="AO812" s="50" t="e">
        <f>VLOOKUP(Audit!#REF!,$V$3:$AE$12,4,FALSE) &amp;  Audit!#REF! &amp; IF(Audit!#REF!=10,Audit!#REF!,"")</f>
        <v>#REF!</v>
      </c>
      <c r="AP812" s="50" t="e">
        <f>VLOOKUP(Audit!#REF!,$V$13:$AE$22,4,FALSE)&amp; IF(Audit!#REF!=10,Audit!#REF!,"")</f>
        <v>#REF!</v>
      </c>
      <c r="AQ812" s="47" t="e">
        <f t="shared" si="381"/>
        <v>#REF!</v>
      </c>
      <c r="AR812" s="50" t="e">
        <f>VLOOKUP(Audit!#REF!,$V$3:$AE$12,5,FALSE)&amp; IF(Audit!#REF!=10,Audit!#REF!,"")</f>
        <v>#REF!</v>
      </c>
      <c r="AS812" s="50" t="e">
        <f>VLOOKUP(Audit!#REF!,$V$13:$AE$22,5,FALSE)&amp; IF(Audit!#REF!=10,Audit!#REF!,"")</f>
        <v>#REF!</v>
      </c>
      <c r="AT812" s="47" t="e">
        <f t="shared" si="382"/>
        <v>#REF!</v>
      </c>
      <c r="AU812" s="50" t="e">
        <f>VLOOKUP(Audit!#REF!,$V$3:$AE$12,6,FALSE)&amp; IF(Audit!#REF!=10,Audit!#REF!,"")</f>
        <v>#REF!</v>
      </c>
      <c r="AV812" s="50" t="e">
        <f>VLOOKUP(Audit!#REF!,$V$13:$AE$22,6,FALSE)&amp; IF(Audit!#REF!=10,Audit!#REF!,"")</f>
        <v>#REF!</v>
      </c>
      <c r="AW812" s="47" t="e">
        <f t="shared" si="383"/>
        <v>#REF!</v>
      </c>
      <c r="AX812" s="50" t="e">
        <f>VLOOKUP(Audit!#REF!,$V$3:$AE$12,7,FALSE)&amp; IF(Audit!#REF!=10,Audit!#REF!,"")</f>
        <v>#REF!</v>
      </c>
      <c r="AY812" s="50" t="e">
        <f>VLOOKUP(Audit!#REF!,$V$13:$AE$22,7,FALSE) &amp; IF(Audit!#REF!=10,Audit!#REF!,"")</f>
        <v>#REF!</v>
      </c>
      <c r="AZ812" s="47" t="e">
        <f t="shared" si="384"/>
        <v>#REF!</v>
      </c>
      <c r="BA812" s="50" t="e">
        <f>VLOOKUP(Audit!#REF!,$V$3:$AE$12,8,FALSE)&amp; Audit!#REF! &amp; IF(Audit!#REF!=10,Audit!#REF!,"")</f>
        <v>#REF!</v>
      </c>
      <c r="BB812" s="50" t="e">
        <f>VLOOKUP(Audit!#REF!,$V$13:$AE$22,8,FALSE) &amp; IF(Audit!#REF!=10,Audit!#REF!,"")</f>
        <v>#REF!</v>
      </c>
      <c r="BC812" s="47" t="e">
        <f t="shared" si="385"/>
        <v>#REF!</v>
      </c>
      <c r="BD812" s="50" t="e">
        <f>VLOOKUP(Audit!#REF!,$V$3:$AE$12,9,FALSE)&amp; IF(Audit!#REF!=10,Audit!#REF!,"")</f>
        <v>#REF!</v>
      </c>
      <c r="BE812" s="50" t="e">
        <f>VLOOKUP(Audit!#REF!,$V$13:$AE$22,9,FALSE) &amp; IF(Audit!#REF!=10,Audit!#REF!,"") &amp; IF(Audit!#REF!&lt;&gt;1,U812,"")</f>
        <v>#REF!</v>
      </c>
      <c r="BF812" s="47" t="e">
        <f t="shared" si="386"/>
        <v>#REF!</v>
      </c>
      <c r="BG812" s="50" t="e">
        <f>VLOOKUP(Audit!#REF!,$V$3:$AE$12,10,FALSE) &amp; Audit!#REF! &amp; IF(Audit!#REF!=10,Audit!#REF!,"")</f>
        <v>#REF!</v>
      </c>
      <c r="BH812" s="50" t="e">
        <f>VLOOKUP(Audit!#REF!,$V$13:$AE$22,10,FALSE) &amp; IF(Audit!#REF!=10,Audit!#REF!,"") &amp; IF(Audit!#REF!&lt;&gt;1,U812,"")</f>
        <v>#REF!</v>
      </c>
      <c r="BI812" s="47" t="e">
        <f t="shared" si="387"/>
        <v>#REF!</v>
      </c>
      <c r="BJ812" s="48" t="str">
        <f t="shared" si="388"/>
        <v/>
      </c>
      <c r="BK812" s="48" t="str">
        <f t="shared" si="389"/>
        <v/>
      </c>
      <c r="BL812" s="48" t="str">
        <f t="shared" si="390"/>
        <v/>
      </c>
      <c r="BM812" s="48" t="str">
        <f t="shared" si="391"/>
        <v/>
      </c>
      <c r="BN812" s="48" t="str">
        <f t="shared" si="392"/>
        <v/>
      </c>
      <c r="BO812" s="48" t="str">
        <f t="shared" si="393"/>
        <v/>
      </c>
      <c r="BP812" s="48" t="str">
        <f t="shared" si="394"/>
        <v/>
      </c>
      <c r="BQ812" s="48" t="str">
        <f t="shared" si="395"/>
        <v/>
      </c>
      <c r="BR812" s="48" t="str">
        <f t="shared" si="396"/>
        <v/>
      </c>
      <c r="BS812" s="48" t="str">
        <f t="shared" si="397"/>
        <v/>
      </c>
      <c r="BT812" s="48" t="str">
        <f t="shared" si="398"/>
        <v/>
      </c>
      <c r="BU812" s="48" t="str">
        <f t="shared" si="399"/>
        <v/>
      </c>
    </row>
    <row r="813" spans="1:73">
      <c r="A813" s="10" t="e">
        <f>Audit!#REF!</f>
        <v>#REF!</v>
      </c>
      <c r="B813" s="10" t="e">
        <f t="shared" si="370"/>
        <v>#REF!</v>
      </c>
      <c r="C813" s="17" t="e">
        <f>VLOOKUP(Audit!#REF!,$V$3:$AE$12,2,FALSE) &amp; VLOOKUP(Audit!#REF!,$V$13:$AE$22,2,FALSE)&amp; IF(Audit!#REF!=10,Audit!#REF!&amp;Audit!#REF!,"")</f>
        <v>#REF!</v>
      </c>
      <c r="D813" s="17" t="e">
        <f>VLOOKUP(Audit!#REF!,$V$3:$AE$12,3,FALSE) &amp; VLOOKUP(Audit!#REF!,$V$13:$AE$22,3,FALSE) &amp;IF(Audit!#REF!=10,Audit!#REF!&amp;Audit!#REF!,"")</f>
        <v>#REF!</v>
      </c>
      <c r="E813" s="17" t="e">
        <f>VLOOKUP(Audit!#REF!,$V$3:$AE$12,4,FALSE)&amp; Audit!#REF! &amp; VLOOKUP(Audit!#REF!,$V$13:$AE$22,4,FALSE)&amp; IF(Audit!#REF!=10,Audit!#REF!&amp;Audit!#REF!,"")</f>
        <v>#REF!</v>
      </c>
      <c r="F813" s="17" t="e">
        <f>VLOOKUP(Audit!#REF!,$V$3:$AE$12,5,FALSE) &amp; VLOOKUP(Audit!#REF!,$V$13:$AE$22,5,FALSE)&amp; IF(Audit!#REF!=10,Audit!#REF!&amp;Audit!#REF!,"")</f>
        <v>#REF!</v>
      </c>
      <c r="G813" s="17" t="e">
        <f>VLOOKUP(Audit!#REF!,$V$3:$AE$12,6,FALSE) &amp; VLOOKUP(Audit!#REF!,$V$13:$AE$22,6,FALSE)&amp; IF(Audit!#REF!=10,Audit!#REF!&amp;Audit!#REF!,"")</f>
        <v>#REF!</v>
      </c>
      <c r="H813" s="17" t="e">
        <f>VLOOKUP(Audit!#REF!,$V$3:$AE$12,7,FALSE) &amp; VLOOKUP(Audit!#REF!,$V$13:$AE$22,7,FALSE)&amp;IF(Audit!#REF!=10,Audit!#REF!&amp;Audit!#REF!,"")</f>
        <v>#REF!</v>
      </c>
      <c r="I813" s="17" t="e">
        <f>VLOOKUP(Audit!#REF!,$V$3:$AE$12,8,FALSE) &amp; Audit!#REF! &amp; VLOOKUP(Audit!#REF!,$V$13:$AE$22,8,FALSE)&amp;IF(Audit!#REF!=10,Audit!#REF!&amp;Audit!#REF!,"")</f>
        <v>#REF!</v>
      </c>
      <c r="J813" s="17" t="e">
        <f>VLOOKUP(Audit!#REF!,$V$3:$AE$12,9,FALSE) &amp; VLOOKUP(Audit!#REF!,$V$13:$AE$22,9,FALSE) &amp; IF(Audit!#REF!=10,Audit!#REF!&amp;Audit!#REF!,"") &amp; IF(Audit!#REF!&lt;&gt;1,U813,"")</f>
        <v>#REF!</v>
      </c>
      <c r="K813" s="17" t="e">
        <f>VLOOKUP(Audit!#REF!,$V$3:$AE$12,10,FALSE) &amp; Audit!#REF! &amp; VLOOKUP(Audit!#REF!,$V$13:$AE$22,10,FALSE) &amp; IF(Audit!#REF!=10,Audit!#REF!&amp;Audit!#REF!,"") &amp; IF(Audit!#REF!&lt;&gt;1,U813,"")</f>
        <v>#REF!</v>
      </c>
      <c r="L813" s="10" t="e">
        <f>Audit!#REF!</f>
        <v>#REF!</v>
      </c>
      <c r="M813" s="10" t="e">
        <f t="shared" si="371"/>
        <v>#REF!</v>
      </c>
      <c r="N813" s="10" t="e">
        <f t="shared" si="372"/>
        <v>#REF!</v>
      </c>
      <c r="O813" s="10" t="e">
        <f t="shared" si="373"/>
        <v>#REF!</v>
      </c>
      <c r="P813" s="10" t="e">
        <f t="shared" si="374"/>
        <v>#REF!</v>
      </c>
      <c r="Q813" s="10" t="e">
        <f t="shared" si="375"/>
        <v>#REF!</v>
      </c>
      <c r="R813" s="10" t="e">
        <f t="shared" si="376"/>
        <v>#REF!</v>
      </c>
      <c r="S813" s="10" t="e">
        <f t="shared" si="377"/>
        <v>#REF!</v>
      </c>
      <c r="T813" s="10" t="e">
        <f t="shared" si="378"/>
        <v>#REF!</v>
      </c>
      <c r="U813" s="17" t="e">
        <f>IF(Audit!#REF!="","",VLOOKUP(Audit!#REF!,$W$26:$X$35,2,FALSE)) &amp; Audit!#REF! &amp; IF(Audit!#REF!="","",IF(Audit!#REF!&lt;=1.4,VLOOKUP(Audit!#REF!,$W$38:X858,2,FALSE),VLOOKUP(Audit!#REF!,$W$51:$X$61,2,FALSE))) &amp; IF(Audit!#REF!="","",VLOOKUP(Audit!#REF!,$Y$26:$Z$35,2,FALSE) &amp; Audit!#REF! &amp; IF(Audit!#REF!="","",IF(Audit!#REF!&lt;=1.4,VLOOKUP(Audit!#REF!,$Y$38:$Z$48,2,FALSE),VLOOKUP(Audit!#REF!,$Y$51:$Z$61,2,FALSE))))</f>
        <v>#REF!</v>
      </c>
      <c r="V813" s="21"/>
      <c r="AH813" s="49" t="e">
        <f>Audit!#REF!</f>
        <v>#REF!</v>
      </c>
      <c r="AI813" s="50" t="e">
        <f>VLOOKUP(Audit!#REF!,$V$3:$AE$12,2,FALSE)&amp; IF(Audit!#REF!=10,Audit!#REF!,"")</f>
        <v>#REF!</v>
      </c>
      <c r="AJ813" s="50" t="e">
        <f>VLOOKUP(Audit!#REF!,$V$13:$AE$22,2,FALSE)&amp; IF(Audit!#REF!=10,Audit!#REF!,"")</f>
        <v>#REF!</v>
      </c>
      <c r="AK813" s="47" t="e">
        <f t="shared" si="379"/>
        <v>#REF!</v>
      </c>
      <c r="AL813" s="50" t="e">
        <f>VLOOKUP(Audit!#REF!,$V$3:$AE$12,3,FALSE)&amp; IF(Audit!#REF!=10,Audit!#REF!,"")</f>
        <v>#REF!</v>
      </c>
      <c r="AM813" s="50" t="e">
        <f>VLOOKUP(Audit!#REF!,$V$13:$AE$22,3,FALSE)&amp; IF(Audit!#REF!=10,Audit!#REF!,"")</f>
        <v>#REF!</v>
      </c>
      <c r="AN813" s="47" t="e">
        <f t="shared" si="380"/>
        <v>#REF!</v>
      </c>
      <c r="AO813" s="50" t="e">
        <f>VLOOKUP(Audit!#REF!,$V$3:$AE$12,4,FALSE) &amp;  Audit!#REF! &amp; IF(Audit!#REF!=10,Audit!#REF!,"")</f>
        <v>#REF!</v>
      </c>
      <c r="AP813" s="50" t="e">
        <f>VLOOKUP(Audit!#REF!,$V$13:$AE$22,4,FALSE)&amp; IF(Audit!#REF!=10,Audit!#REF!,"")</f>
        <v>#REF!</v>
      </c>
      <c r="AQ813" s="47" t="e">
        <f t="shared" si="381"/>
        <v>#REF!</v>
      </c>
      <c r="AR813" s="50" t="e">
        <f>VLOOKUP(Audit!#REF!,$V$3:$AE$12,5,FALSE)&amp; IF(Audit!#REF!=10,Audit!#REF!,"")</f>
        <v>#REF!</v>
      </c>
      <c r="AS813" s="50" t="e">
        <f>VLOOKUP(Audit!#REF!,$V$13:$AE$22,5,FALSE)&amp; IF(Audit!#REF!=10,Audit!#REF!,"")</f>
        <v>#REF!</v>
      </c>
      <c r="AT813" s="47" t="e">
        <f t="shared" si="382"/>
        <v>#REF!</v>
      </c>
      <c r="AU813" s="50" t="e">
        <f>VLOOKUP(Audit!#REF!,$V$3:$AE$12,6,FALSE)&amp; IF(Audit!#REF!=10,Audit!#REF!,"")</f>
        <v>#REF!</v>
      </c>
      <c r="AV813" s="50" t="e">
        <f>VLOOKUP(Audit!#REF!,$V$13:$AE$22,6,FALSE)&amp; IF(Audit!#REF!=10,Audit!#REF!,"")</f>
        <v>#REF!</v>
      </c>
      <c r="AW813" s="47" t="e">
        <f t="shared" si="383"/>
        <v>#REF!</v>
      </c>
      <c r="AX813" s="50" t="e">
        <f>VLOOKUP(Audit!#REF!,$V$3:$AE$12,7,FALSE)&amp; IF(Audit!#REF!=10,Audit!#REF!,"")</f>
        <v>#REF!</v>
      </c>
      <c r="AY813" s="50" t="e">
        <f>VLOOKUP(Audit!#REF!,$V$13:$AE$22,7,FALSE) &amp; IF(Audit!#REF!=10,Audit!#REF!,"")</f>
        <v>#REF!</v>
      </c>
      <c r="AZ813" s="47" t="e">
        <f t="shared" si="384"/>
        <v>#REF!</v>
      </c>
      <c r="BA813" s="50" t="e">
        <f>VLOOKUP(Audit!#REF!,$V$3:$AE$12,8,FALSE)&amp; Audit!#REF! &amp; IF(Audit!#REF!=10,Audit!#REF!,"")</f>
        <v>#REF!</v>
      </c>
      <c r="BB813" s="50" t="e">
        <f>VLOOKUP(Audit!#REF!,$V$13:$AE$22,8,FALSE) &amp; IF(Audit!#REF!=10,Audit!#REF!,"")</f>
        <v>#REF!</v>
      </c>
      <c r="BC813" s="47" t="e">
        <f t="shared" si="385"/>
        <v>#REF!</v>
      </c>
      <c r="BD813" s="50" t="e">
        <f>VLOOKUP(Audit!#REF!,$V$3:$AE$12,9,FALSE)&amp; IF(Audit!#REF!=10,Audit!#REF!,"")</f>
        <v>#REF!</v>
      </c>
      <c r="BE813" s="50" t="e">
        <f>VLOOKUP(Audit!#REF!,$V$13:$AE$22,9,FALSE) &amp; IF(Audit!#REF!=10,Audit!#REF!,"") &amp; IF(Audit!#REF!&lt;&gt;1,U813,"")</f>
        <v>#REF!</v>
      </c>
      <c r="BF813" s="47" t="e">
        <f t="shared" si="386"/>
        <v>#REF!</v>
      </c>
      <c r="BG813" s="50" t="e">
        <f>VLOOKUP(Audit!#REF!,$V$3:$AE$12,10,FALSE) &amp; Audit!#REF! &amp; IF(Audit!#REF!=10,Audit!#REF!,"")</f>
        <v>#REF!</v>
      </c>
      <c r="BH813" s="50" t="e">
        <f>VLOOKUP(Audit!#REF!,$V$13:$AE$22,10,FALSE) &amp; IF(Audit!#REF!=10,Audit!#REF!,"") &amp; IF(Audit!#REF!&lt;&gt;1,U813,"")</f>
        <v>#REF!</v>
      </c>
      <c r="BI813" s="47" t="e">
        <f t="shared" si="387"/>
        <v>#REF!</v>
      </c>
      <c r="BJ813" s="48" t="str">
        <f t="shared" si="388"/>
        <v/>
      </c>
      <c r="BK813" s="48" t="str">
        <f t="shared" si="389"/>
        <v/>
      </c>
      <c r="BL813" s="48" t="str">
        <f t="shared" si="390"/>
        <v/>
      </c>
      <c r="BM813" s="48" t="str">
        <f t="shared" si="391"/>
        <v/>
      </c>
      <c r="BN813" s="48" t="str">
        <f t="shared" si="392"/>
        <v/>
      </c>
      <c r="BO813" s="48" t="str">
        <f t="shared" si="393"/>
        <v/>
      </c>
      <c r="BP813" s="48" t="str">
        <f t="shared" si="394"/>
        <v/>
      </c>
      <c r="BQ813" s="48" t="str">
        <f t="shared" si="395"/>
        <v/>
      </c>
      <c r="BR813" s="48" t="str">
        <f t="shared" si="396"/>
        <v/>
      </c>
      <c r="BS813" s="48" t="str">
        <f t="shared" si="397"/>
        <v/>
      </c>
      <c r="BT813" s="48" t="str">
        <f t="shared" si="398"/>
        <v/>
      </c>
      <c r="BU813" s="48" t="str">
        <f t="shared" si="399"/>
        <v/>
      </c>
    </row>
    <row r="814" spans="1:73">
      <c r="A814" s="10" t="e">
        <f>Audit!#REF!</f>
        <v>#REF!</v>
      </c>
      <c r="B814" s="10" t="e">
        <f t="shared" si="370"/>
        <v>#REF!</v>
      </c>
      <c r="C814" s="17" t="e">
        <f>VLOOKUP(Audit!#REF!,$V$3:$AE$12,2,FALSE) &amp; VLOOKUP(Audit!#REF!,$V$13:$AE$22,2,FALSE)&amp; IF(Audit!#REF!=10,Audit!#REF!&amp;Audit!#REF!,"")</f>
        <v>#REF!</v>
      </c>
      <c r="D814" s="17" t="e">
        <f>VLOOKUP(Audit!#REF!,$V$3:$AE$12,3,FALSE) &amp; VLOOKUP(Audit!#REF!,$V$13:$AE$22,3,FALSE) &amp;IF(Audit!#REF!=10,Audit!#REF!&amp;Audit!#REF!,"")</f>
        <v>#REF!</v>
      </c>
      <c r="E814" s="17" t="e">
        <f>VLOOKUP(Audit!#REF!,$V$3:$AE$12,4,FALSE)&amp; Audit!#REF! &amp; VLOOKUP(Audit!#REF!,$V$13:$AE$22,4,FALSE)&amp; IF(Audit!#REF!=10,Audit!#REF!&amp;Audit!#REF!,"")</f>
        <v>#REF!</v>
      </c>
      <c r="F814" s="17" t="e">
        <f>VLOOKUP(Audit!#REF!,$V$3:$AE$12,5,FALSE) &amp; VLOOKUP(Audit!#REF!,$V$13:$AE$22,5,FALSE)&amp; IF(Audit!#REF!=10,Audit!#REF!&amp;Audit!#REF!,"")</f>
        <v>#REF!</v>
      </c>
      <c r="G814" s="17" t="e">
        <f>VLOOKUP(Audit!#REF!,$V$3:$AE$12,6,FALSE) &amp; VLOOKUP(Audit!#REF!,$V$13:$AE$22,6,FALSE)&amp; IF(Audit!#REF!=10,Audit!#REF!&amp;Audit!#REF!,"")</f>
        <v>#REF!</v>
      </c>
      <c r="H814" s="17" t="e">
        <f>VLOOKUP(Audit!#REF!,$V$3:$AE$12,7,FALSE) &amp; VLOOKUP(Audit!#REF!,$V$13:$AE$22,7,FALSE)&amp;IF(Audit!#REF!=10,Audit!#REF!&amp;Audit!#REF!,"")</f>
        <v>#REF!</v>
      </c>
      <c r="I814" s="17" t="e">
        <f>VLOOKUP(Audit!#REF!,$V$3:$AE$12,8,FALSE) &amp; Audit!#REF! &amp; VLOOKUP(Audit!#REF!,$V$13:$AE$22,8,FALSE)&amp;IF(Audit!#REF!=10,Audit!#REF!&amp;Audit!#REF!,"")</f>
        <v>#REF!</v>
      </c>
      <c r="J814" s="17" t="e">
        <f>VLOOKUP(Audit!#REF!,$V$3:$AE$12,9,FALSE) &amp; VLOOKUP(Audit!#REF!,$V$13:$AE$22,9,FALSE) &amp; IF(Audit!#REF!=10,Audit!#REF!&amp;Audit!#REF!,"") &amp; IF(Audit!#REF!&lt;&gt;1,U814,"")</f>
        <v>#REF!</v>
      </c>
      <c r="K814" s="17" t="e">
        <f>VLOOKUP(Audit!#REF!,$V$3:$AE$12,10,FALSE) &amp; Audit!#REF! &amp; VLOOKUP(Audit!#REF!,$V$13:$AE$22,10,FALSE) &amp; IF(Audit!#REF!=10,Audit!#REF!&amp;Audit!#REF!,"") &amp; IF(Audit!#REF!&lt;&gt;1,U814,"")</f>
        <v>#REF!</v>
      </c>
      <c r="L814" s="10" t="e">
        <f>Audit!#REF!</f>
        <v>#REF!</v>
      </c>
      <c r="M814" s="10" t="e">
        <f t="shared" si="371"/>
        <v>#REF!</v>
      </c>
      <c r="N814" s="10" t="e">
        <f t="shared" si="372"/>
        <v>#REF!</v>
      </c>
      <c r="O814" s="10" t="e">
        <f t="shared" si="373"/>
        <v>#REF!</v>
      </c>
      <c r="P814" s="10" t="e">
        <f t="shared" si="374"/>
        <v>#REF!</v>
      </c>
      <c r="Q814" s="10" t="e">
        <f t="shared" si="375"/>
        <v>#REF!</v>
      </c>
      <c r="R814" s="10" t="e">
        <f t="shared" si="376"/>
        <v>#REF!</v>
      </c>
      <c r="S814" s="10" t="e">
        <f t="shared" si="377"/>
        <v>#REF!</v>
      </c>
      <c r="T814" s="10" t="e">
        <f t="shared" si="378"/>
        <v>#REF!</v>
      </c>
      <c r="U814" s="17" t="e">
        <f>IF(Audit!#REF!="","",VLOOKUP(Audit!#REF!,$W$26:$X$35,2,FALSE)) &amp; Audit!#REF! &amp; IF(Audit!#REF!="","",IF(Audit!#REF!&lt;=1.4,VLOOKUP(Audit!#REF!,$W$38:X859,2,FALSE),VLOOKUP(Audit!#REF!,$W$51:$X$61,2,FALSE))) &amp; IF(Audit!#REF!="","",VLOOKUP(Audit!#REF!,$Y$26:$Z$35,2,FALSE) &amp; Audit!#REF! &amp; IF(Audit!#REF!="","",IF(Audit!#REF!&lt;=1.4,VLOOKUP(Audit!#REF!,$Y$38:$Z$48,2,FALSE),VLOOKUP(Audit!#REF!,$Y$51:$Z$61,2,FALSE))))</f>
        <v>#REF!</v>
      </c>
      <c r="V814" s="21"/>
      <c r="AH814" s="49" t="e">
        <f>Audit!#REF!</f>
        <v>#REF!</v>
      </c>
      <c r="AI814" s="50" t="e">
        <f>VLOOKUP(Audit!#REF!,$V$3:$AE$12,2,FALSE)&amp; IF(Audit!#REF!=10,Audit!#REF!,"")</f>
        <v>#REF!</v>
      </c>
      <c r="AJ814" s="50" t="e">
        <f>VLOOKUP(Audit!#REF!,$V$13:$AE$22,2,FALSE)&amp; IF(Audit!#REF!=10,Audit!#REF!,"")</f>
        <v>#REF!</v>
      </c>
      <c r="AK814" s="47" t="e">
        <f t="shared" si="379"/>
        <v>#REF!</v>
      </c>
      <c r="AL814" s="50" t="e">
        <f>VLOOKUP(Audit!#REF!,$V$3:$AE$12,3,FALSE)&amp; IF(Audit!#REF!=10,Audit!#REF!,"")</f>
        <v>#REF!</v>
      </c>
      <c r="AM814" s="50" t="e">
        <f>VLOOKUP(Audit!#REF!,$V$13:$AE$22,3,FALSE)&amp; IF(Audit!#REF!=10,Audit!#REF!,"")</f>
        <v>#REF!</v>
      </c>
      <c r="AN814" s="47" t="e">
        <f t="shared" si="380"/>
        <v>#REF!</v>
      </c>
      <c r="AO814" s="50" t="e">
        <f>VLOOKUP(Audit!#REF!,$V$3:$AE$12,4,FALSE) &amp;  Audit!#REF! &amp; IF(Audit!#REF!=10,Audit!#REF!,"")</f>
        <v>#REF!</v>
      </c>
      <c r="AP814" s="50" t="e">
        <f>VLOOKUP(Audit!#REF!,$V$13:$AE$22,4,FALSE)&amp; IF(Audit!#REF!=10,Audit!#REF!,"")</f>
        <v>#REF!</v>
      </c>
      <c r="AQ814" s="47" t="e">
        <f t="shared" si="381"/>
        <v>#REF!</v>
      </c>
      <c r="AR814" s="50" t="e">
        <f>VLOOKUP(Audit!#REF!,$V$3:$AE$12,5,FALSE)&amp; IF(Audit!#REF!=10,Audit!#REF!,"")</f>
        <v>#REF!</v>
      </c>
      <c r="AS814" s="50" t="e">
        <f>VLOOKUP(Audit!#REF!,$V$13:$AE$22,5,FALSE)&amp; IF(Audit!#REF!=10,Audit!#REF!,"")</f>
        <v>#REF!</v>
      </c>
      <c r="AT814" s="47" t="e">
        <f t="shared" si="382"/>
        <v>#REF!</v>
      </c>
      <c r="AU814" s="50" t="e">
        <f>VLOOKUP(Audit!#REF!,$V$3:$AE$12,6,FALSE)&amp; IF(Audit!#REF!=10,Audit!#REF!,"")</f>
        <v>#REF!</v>
      </c>
      <c r="AV814" s="50" t="e">
        <f>VLOOKUP(Audit!#REF!,$V$13:$AE$22,6,FALSE)&amp; IF(Audit!#REF!=10,Audit!#REF!,"")</f>
        <v>#REF!</v>
      </c>
      <c r="AW814" s="47" t="e">
        <f t="shared" si="383"/>
        <v>#REF!</v>
      </c>
      <c r="AX814" s="50" t="e">
        <f>VLOOKUP(Audit!#REF!,$V$3:$AE$12,7,FALSE)&amp; IF(Audit!#REF!=10,Audit!#REF!,"")</f>
        <v>#REF!</v>
      </c>
      <c r="AY814" s="50" t="e">
        <f>VLOOKUP(Audit!#REF!,$V$13:$AE$22,7,FALSE) &amp; IF(Audit!#REF!=10,Audit!#REF!,"")</f>
        <v>#REF!</v>
      </c>
      <c r="AZ814" s="47" t="e">
        <f t="shared" si="384"/>
        <v>#REF!</v>
      </c>
      <c r="BA814" s="50" t="e">
        <f>VLOOKUP(Audit!#REF!,$V$3:$AE$12,8,FALSE)&amp; Audit!#REF! &amp; IF(Audit!#REF!=10,Audit!#REF!,"")</f>
        <v>#REF!</v>
      </c>
      <c r="BB814" s="50" t="e">
        <f>VLOOKUP(Audit!#REF!,$V$13:$AE$22,8,FALSE) &amp; IF(Audit!#REF!=10,Audit!#REF!,"")</f>
        <v>#REF!</v>
      </c>
      <c r="BC814" s="47" t="e">
        <f t="shared" si="385"/>
        <v>#REF!</v>
      </c>
      <c r="BD814" s="50" t="e">
        <f>VLOOKUP(Audit!#REF!,$V$3:$AE$12,9,FALSE)&amp; IF(Audit!#REF!=10,Audit!#REF!,"")</f>
        <v>#REF!</v>
      </c>
      <c r="BE814" s="50" t="e">
        <f>VLOOKUP(Audit!#REF!,$V$13:$AE$22,9,FALSE) &amp; IF(Audit!#REF!=10,Audit!#REF!,"") &amp; IF(Audit!#REF!&lt;&gt;1,U814,"")</f>
        <v>#REF!</v>
      </c>
      <c r="BF814" s="47" t="e">
        <f t="shared" si="386"/>
        <v>#REF!</v>
      </c>
      <c r="BG814" s="50" t="e">
        <f>VLOOKUP(Audit!#REF!,$V$3:$AE$12,10,FALSE) &amp; Audit!#REF! &amp; IF(Audit!#REF!=10,Audit!#REF!,"")</f>
        <v>#REF!</v>
      </c>
      <c r="BH814" s="50" t="e">
        <f>VLOOKUP(Audit!#REF!,$V$13:$AE$22,10,FALSE) &amp; IF(Audit!#REF!=10,Audit!#REF!,"") &amp; IF(Audit!#REF!&lt;&gt;1,U814,"")</f>
        <v>#REF!</v>
      </c>
      <c r="BI814" s="47" t="e">
        <f t="shared" si="387"/>
        <v>#REF!</v>
      </c>
      <c r="BJ814" s="48" t="str">
        <f t="shared" si="388"/>
        <v/>
      </c>
      <c r="BK814" s="48" t="str">
        <f t="shared" si="389"/>
        <v/>
      </c>
      <c r="BL814" s="48" t="str">
        <f t="shared" si="390"/>
        <v/>
      </c>
      <c r="BM814" s="48" t="str">
        <f t="shared" si="391"/>
        <v/>
      </c>
      <c r="BN814" s="48" t="str">
        <f t="shared" si="392"/>
        <v/>
      </c>
      <c r="BO814" s="48" t="str">
        <f t="shared" si="393"/>
        <v/>
      </c>
      <c r="BP814" s="48" t="str">
        <f t="shared" si="394"/>
        <v/>
      </c>
      <c r="BQ814" s="48" t="str">
        <f t="shared" si="395"/>
        <v/>
      </c>
      <c r="BR814" s="48" t="str">
        <f t="shared" si="396"/>
        <v/>
      </c>
      <c r="BS814" s="48" t="str">
        <f t="shared" si="397"/>
        <v/>
      </c>
      <c r="BT814" s="48" t="str">
        <f t="shared" si="398"/>
        <v/>
      </c>
      <c r="BU814" s="48" t="str">
        <f t="shared" si="399"/>
        <v/>
      </c>
    </row>
    <row r="815" spans="1:73">
      <c r="A815" s="10" t="e">
        <f>Audit!#REF!</f>
        <v>#REF!</v>
      </c>
      <c r="B815" s="10" t="e">
        <f t="shared" si="370"/>
        <v>#REF!</v>
      </c>
      <c r="C815" s="17" t="e">
        <f>VLOOKUP(Audit!#REF!,$V$3:$AE$12,2,FALSE) &amp; VLOOKUP(Audit!#REF!,$V$13:$AE$22,2,FALSE)&amp; IF(Audit!#REF!=10,Audit!#REF!&amp;Audit!#REF!,"")</f>
        <v>#REF!</v>
      </c>
      <c r="D815" s="17" t="e">
        <f>VLOOKUP(Audit!#REF!,$V$3:$AE$12,3,FALSE) &amp; VLOOKUP(Audit!#REF!,$V$13:$AE$22,3,FALSE) &amp;IF(Audit!#REF!=10,Audit!#REF!&amp;Audit!#REF!,"")</f>
        <v>#REF!</v>
      </c>
      <c r="E815" s="17" t="e">
        <f>VLOOKUP(Audit!#REF!,$V$3:$AE$12,4,FALSE)&amp; Audit!#REF! &amp; VLOOKUP(Audit!#REF!,$V$13:$AE$22,4,FALSE)&amp; IF(Audit!#REF!=10,Audit!#REF!&amp;Audit!#REF!,"")</f>
        <v>#REF!</v>
      </c>
      <c r="F815" s="17" t="e">
        <f>VLOOKUP(Audit!#REF!,$V$3:$AE$12,5,FALSE) &amp; VLOOKUP(Audit!#REF!,$V$13:$AE$22,5,FALSE)&amp; IF(Audit!#REF!=10,Audit!#REF!&amp;Audit!#REF!,"")</f>
        <v>#REF!</v>
      </c>
      <c r="G815" s="17" t="e">
        <f>VLOOKUP(Audit!#REF!,$V$3:$AE$12,6,FALSE) &amp; VLOOKUP(Audit!#REF!,$V$13:$AE$22,6,FALSE)&amp; IF(Audit!#REF!=10,Audit!#REF!&amp;Audit!#REF!,"")</f>
        <v>#REF!</v>
      </c>
      <c r="H815" s="17" t="e">
        <f>VLOOKUP(Audit!#REF!,$V$3:$AE$12,7,FALSE) &amp; VLOOKUP(Audit!#REF!,$V$13:$AE$22,7,FALSE)&amp;IF(Audit!#REF!=10,Audit!#REF!&amp;Audit!#REF!,"")</f>
        <v>#REF!</v>
      </c>
      <c r="I815" s="17" t="e">
        <f>VLOOKUP(Audit!#REF!,$V$3:$AE$12,8,FALSE) &amp; Audit!#REF! &amp; VLOOKUP(Audit!#REF!,$V$13:$AE$22,8,FALSE)&amp;IF(Audit!#REF!=10,Audit!#REF!&amp;Audit!#REF!,"")</f>
        <v>#REF!</v>
      </c>
      <c r="J815" s="17" t="e">
        <f>VLOOKUP(Audit!#REF!,$V$3:$AE$12,9,FALSE) &amp; VLOOKUP(Audit!#REF!,$V$13:$AE$22,9,FALSE) &amp; IF(Audit!#REF!=10,Audit!#REF!&amp;Audit!#REF!,"") &amp; IF(Audit!#REF!&lt;&gt;1,U815,"")</f>
        <v>#REF!</v>
      </c>
      <c r="K815" s="17" t="e">
        <f>VLOOKUP(Audit!#REF!,$V$3:$AE$12,10,FALSE) &amp; Audit!#REF! &amp; VLOOKUP(Audit!#REF!,$V$13:$AE$22,10,FALSE) &amp; IF(Audit!#REF!=10,Audit!#REF!&amp;Audit!#REF!,"") &amp; IF(Audit!#REF!&lt;&gt;1,U815,"")</f>
        <v>#REF!</v>
      </c>
      <c r="L815" s="10" t="e">
        <f>Audit!#REF!</f>
        <v>#REF!</v>
      </c>
      <c r="M815" s="10" t="e">
        <f t="shared" si="371"/>
        <v>#REF!</v>
      </c>
      <c r="N815" s="10" t="e">
        <f t="shared" si="372"/>
        <v>#REF!</v>
      </c>
      <c r="O815" s="10" t="e">
        <f t="shared" si="373"/>
        <v>#REF!</v>
      </c>
      <c r="P815" s="10" t="e">
        <f t="shared" si="374"/>
        <v>#REF!</v>
      </c>
      <c r="Q815" s="10" t="e">
        <f t="shared" si="375"/>
        <v>#REF!</v>
      </c>
      <c r="R815" s="10" t="e">
        <f t="shared" si="376"/>
        <v>#REF!</v>
      </c>
      <c r="S815" s="10" t="e">
        <f t="shared" si="377"/>
        <v>#REF!</v>
      </c>
      <c r="T815" s="10" t="e">
        <f t="shared" si="378"/>
        <v>#REF!</v>
      </c>
      <c r="U815" s="17" t="e">
        <f>IF(Audit!#REF!="","",VLOOKUP(Audit!#REF!,$W$26:$X$35,2,FALSE)) &amp; Audit!#REF! &amp; IF(Audit!#REF!="","",IF(Audit!#REF!&lt;=1.4,VLOOKUP(Audit!#REF!,$W$38:X860,2,FALSE),VLOOKUP(Audit!#REF!,$W$51:$X$61,2,FALSE))) &amp; IF(Audit!#REF!="","",VLOOKUP(Audit!#REF!,$Y$26:$Z$35,2,FALSE) &amp; Audit!#REF! &amp; IF(Audit!#REF!="","",IF(Audit!#REF!&lt;=1.4,VLOOKUP(Audit!#REF!,$Y$38:$Z$48,2,FALSE),VLOOKUP(Audit!#REF!,$Y$51:$Z$61,2,FALSE))))</f>
        <v>#REF!</v>
      </c>
      <c r="V815" s="21"/>
      <c r="AH815" s="49" t="e">
        <f>Audit!#REF!</f>
        <v>#REF!</v>
      </c>
      <c r="AI815" s="50" t="e">
        <f>VLOOKUP(Audit!#REF!,$V$3:$AE$12,2,FALSE)&amp; IF(Audit!#REF!=10,Audit!#REF!,"")</f>
        <v>#REF!</v>
      </c>
      <c r="AJ815" s="50" t="e">
        <f>VLOOKUP(Audit!#REF!,$V$13:$AE$22,2,FALSE)&amp; IF(Audit!#REF!=10,Audit!#REF!,"")</f>
        <v>#REF!</v>
      </c>
      <c r="AK815" s="47" t="e">
        <f t="shared" si="379"/>
        <v>#REF!</v>
      </c>
      <c r="AL815" s="50" t="e">
        <f>VLOOKUP(Audit!#REF!,$V$3:$AE$12,3,FALSE)&amp; IF(Audit!#REF!=10,Audit!#REF!,"")</f>
        <v>#REF!</v>
      </c>
      <c r="AM815" s="50" t="e">
        <f>VLOOKUP(Audit!#REF!,$V$13:$AE$22,3,FALSE)&amp; IF(Audit!#REF!=10,Audit!#REF!,"")</f>
        <v>#REF!</v>
      </c>
      <c r="AN815" s="47" t="e">
        <f t="shared" si="380"/>
        <v>#REF!</v>
      </c>
      <c r="AO815" s="50" t="e">
        <f>VLOOKUP(Audit!#REF!,$V$3:$AE$12,4,FALSE) &amp;  Audit!#REF! &amp; IF(Audit!#REF!=10,Audit!#REF!,"")</f>
        <v>#REF!</v>
      </c>
      <c r="AP815" s="50" t="e">
        <f>VLOOKUP(Audit!#REF!,$V$13:$AE$22,4,FALSE)&amp; IF(Audit!#REF!=10,Audit!#REF!,"")</f>
        <v>#REF!</v>
      </c>
      <c r="AQ815" s="47" t="e">
        <f t="shared" si="381"/>
        <v>#REF!</v>
      </c>
      <c r="AR815" s="50" t="e">
        <f>VLOOKUP(Audit!#REF!,$V$3:$AE$12,5,FALSE)&amp; IF(Audit!#REF!=10,Audit!#REF!,"")</f>
        <v>#REF!</v>
      </c>
      <c r="AS815" s="50" t="e">
        <f>VLOOKUP(Audit!#REF!,$V$13:$AE$22,5,FALSE)&amp; IF(Audit!#REF!=10,Audit!#REF!,"")</f>
        <v>#REF!</v>
      </c>
      <c r="AT815" s="47" t="e">
        <f t="shared" si="382"/>
        <v>#REF!</v>
      </c>
      <c r="AU815" s="50" t="e">
        <f>VLOOKUP(Audit!#REF!,$V$3:$AE$12,6,FALSE)&amp; IF(Audit!#REF!=10,Audit!#REF!,"")</f>
        <v>#REF!</v>
      </c>
      <c r="AV815" s="50" t="e">
        <f>VLOOKUP(Audit!#REF!,$V$13:$AE$22,6,FALSE)&amp; IF(Audit!#REF!=10,Audit!#REF!,"")</f>
        <v>#REF!</v>
      </c>
      <c r="AW815" s="47" t="e">
        <f t="shared" si="383"/>
        <v>#REF!</v>
      </c>
      <c r="AX815" s="50" t="e">
        <f>VLOOKUP(Audit!#REF!,$V$3:$AE$12,7,FALSE)&amp; IF(Audit!#REF!=10,Audit!#REF!,"")</f>
        <v>#REF!</v>
      </c>
      <c r="AY815" s="50" t="e">
        <f>VLOOKUP(Audit!#REF!,$V$13:$AE$22,7,FALSE) &amp; IF(Audit!#REF!=10,Audit!#REF!,"")</f>
        <v>#REF!</v>
      </c>
      <c r="AZ815" s="47" t="e">
        <f t="shared" si="384"/>
        <v>#REF!</v>
      </c>
      <c r="BA815" s="50" t="e">
        <f>VLOOKUP(Audit!#REF!,$V$3:$AE$12,8,FALSE)&amp; Audit!#REF! &amp; IF(Audit!#REF!=10,Audit!#REF!,"")</f>
        <v>#REF!</v>
      </c>
      <c r="BB815" s="50" t="e">
        <f>VLOOKUP(Audit!#REF!,$V$13:$AE$22,8,FALSE) &amp; IF(Audit!#REF!=10,Audit!#REF!,"")</f>
        <v>#REF!</v>
      </c>
      <c r="BC815" s="47" t="e">
        <f t="shared" si="385"/>
        <v>#REF!</v>
      </c>
      <c r="BD815" s="50" t="e">
        <f>VLOOKUP(Audit!#REF!,$V$3:$AE$12,9,FALSE)&amp; IF(Audit!#REF!=10,Audit!#REF!,"")</f>
        <v>#REF!</v>
      </c>
      <c r="BE815" s="50" t="e">
        <f>VLOOKUP(Audit!#REF!,$V$13:$AE$22,9,FALSE) &amp; IF(Audit!#REF!=10,Audit!#REF!,"") &amp; IF(Audit!#REF!&lt;&gt;1,U815,"")</f>
        <v>#REF!</v>
      </c>
      <c r="BF815" s="47" t="e">
        <f t="shared" si="386"/>
        <v>#REF!</v>
      </c>
      <c r="BG815" s="50" t="e">
        <f>VLOOKUP(Audit!#REF!,$V$3:$AE$12,10,FALSE) &amp; Audit!#REF! &amp; IF(Audit!#REF!=10,Audit!#REF!,"")</f>
        <v>#REF!</v>
      </c>
      <c r="BH815" s="50" t="e">
        <f>VLOOKUP(Audit!#REF!,$V$13:$AE$22,10,FALSE) &amp; IF(Audit!#REF!=10,Audit!#REF!,"") &amp; IF(Audit!#REF!&lt;&gt;1,U815,"")</f>
        <v>#REF!</v>
      </c>
      <c r="BI815" s="47" t="e">
        <f t="shared" si="387"/>
        <v>#REF!</v>
      </c>
      <c r="BJ815" s="48" t="str">
        <f t="shared" si="388"/>
        <v/>
      </c>
      <c r="BK815" s="48" t="str">
        <f t="shared" si="389"/>
        <v/>
      </c>
      <c r="BL815" s="48" t="str">
        <f t="shared" si="390"/>
        <v/>
      </c>
      <c r="BM815" s="48" t="str">
        <f t="shared" si="391"/>
        <v/>
      </c>
      <c r="BN815" s="48" t="str">
        <f t="shared" si="392"/>
        <v/>
      </c>
      <c r="BO815" s="48" t="str">
        <f t="shared" si="393"/>
        <v/>
      </c>
      <c r="BP815" s="48" t="str">
        <f t="shared" si="394"/>
        <v/>
      </c>
      <c r="BQ815" s="48" t="str">
        <f t="shared" si="395"/>
        <v/>
      </c>
      <c r="BR815" s="48" t="str">
        <f t="shared" si="396"/>
        <v/>
      </c>
      <c r="BS815" s="48" t="str">
        <f t="shared" si="397"/>
        <v/>
      </c>
      <c r="BT815" s="48" t="str">
        <f t="shared" si="398"/>
        <v/>
      </c>
      <c r="BU815" s="48" t="str">
        <f t="shared" si="399"/>
        <v/>
      </c>
    </row>
    <row r="816" spans="1:73">
      <c r="A816" s="10" t="e">
        <f>Audit!#REF!</f>
        <v>#REF!</v>
      </c>
      <c r="B816" s="10" t="e">
        <f t="shared" si="370"/>
        <v>#REF!</v>
      </c>
      <c r="C816" s="17" t="e">
        <f>VLOOKUP(Audit!#REF!,$V$3:$AE$12,2,FALSE) &amp; VLOOKUP(Audit!#REF!,$V$13:$AE$22,2,FALSE)&amp; IF(Audit!#REF!=10,Audit!#REF!&amp;Audit!#REF!,"")</f>
        <v>#REF!</v>
      </c>
      <c r="D816" s="17" t="e">
        <f>VLOOKUP(Audit!#REF!,$V$3:$AE$12,3,FALSE) &amp; VLOOKUP(Audit!#REF!,$V$13:$AE$22,3,FALSE) &amp;IF(Audit!#REF!=10,Audit!#REF!&amp;Audit!#REF!,"")</f>
        <v>#REF!</v>
      </c>
      <c r="E816" s="17" t="e">
        <f>VLOOKUP(Audit!#REF!,$V$3:$AE$12,4,FALSE)&amp; Audit!#REF! &amp; VLOOKUP(Audit!#REF!,$V$13:$AE$22,4,FALSE)&amp; IF(Audit!#REF!=10,Audit!#REF!&amp;Audit!#REF!,"")</f>
        <v>#REF!</v>
      </c>
      <c r="F816" s="17" t="e">
        <f>VLOOKUP(Audit!#REF!,$V$3:$AE$12,5,FALSE) &amp; VLOOKUP(Audit!#REF!,$V$13:$AE$22,5,FALSE)&amp; IF(Audit!#REF!=10,Audit!#REF!&amp;Audit!#REF!,"")</f>
        <v>#REF!</v>
      </c>
      <c r="G816" s="17" t="e">
        <f>VLOOKUP(Audit!#REF!,$V$3:$AE$12,6,FALSE) &amp; VLOOKUP(Audit!#REF!,$V$13:$AE$22,6,FALSE)&amp; IF(Audit!#REF!=10,Audit!#REF!&amp;Audit!#REF!,"")</f>
        <v>#REF!</v>
      </c>
      <c r="H816" s="17" t="e">
        <f>VLOOKUP(Audit!#REF!,$V$3:$AE$12,7,FALSE) &amp; VLOOKUP(Audit!#REF!,$V$13:$AE$22,7,FALSE)&amp;IF(Audit!#REF!=10,Audit!#REF!&amp;Audit!#REF!,"")</f>
        <v>#REF!</v>
      </c>
      <c r="I816" s="17" t="e">
        <f>VLOOKUP(Audit!#REF!,$V$3:$AE$12,8,FALSE) &amp; Audit!#REF! &amp; VLOOKUP(Audit!#REF!,$V$13:$AE$22,8,FALSE)&amp;IF(Audit!#REF!=10,Audit!#REF!&amp;Audit!#REF!,"")</f>
        <v>#REF!</v>
      </c>
      <c r="J816" s="17" t="e">
        <f>VLOOKUP(Audit!#REF!,$V$3:$AE$12,9,FALSE) &amp; VLOOKUP(Audit!#REF!,$V$13:$AE$22,9,FALSE) &amp; IF(Audit!#REF!=10,Audit!#REF!&amp;Audit!#REF!,"") &amp; IF(Audit!#REF!&lt;&gt;1,U816,"")</f>
        <v>#REF!</v>
      </c>
      <c r="K816" s="17" t="e">
        <f>VLOOKUP(Audit!#REF!,$V$3:$AE$12,10,FALSE) &amp; Audit!#REF! &amp; VLOOKUP(Audit!#REF!,$V$13:$AE$22,10,FALSE) &amp; IF(Audit!#REF!=10,Audit!#REF!&amp;Audit!#REF!,"") &amp; IF(Audit!#REF!&lt;&gt;1,U816,"")</f>
        <v>#REF!</v>
      </c>
      <c r="L816" s="10" t="e">
        <f>Audit!#REF!</f>
        <v>#REF!</v>
      </c>
      <c r="M816" s="10" t="e">
        <f t="shared" si="371"/>
        <v>#REF!</v>
      </c>
      <c r="N816" s="10" t="e">
        <f t="shared" si="372"/>
        <v>#REF!</v>
      </c>
      <c r="O816" s="10" t="e">
        <f t="shared" si="373"/>
        <v>#REF!</v>
      </c>
      <c r="P816" s="10" t="e">
        <f t="shared" si="374"/>
        <v>#REF!</v>
      </c>
      <c r="Q816" s="10" t="e">
        <f t="shared" si="375"/>
        <v>#REF!</v>
      </c>
      <c r="R816" s="10" t="e">
        <f t="shared" si="376"/>
        <v>#REF!</v>
      </c>
      <c r="S816" s="10" t="e">
        <f t="shared" si="377"/>
        <v>#REF!</v>
      </c>
      <c r="T816" s="10" t="e">
        <f t="shared" si="378"/>
        <v>#REF!</v>
      </c>
      <c r="U816" s="17" t="e">
        <f>IF(Audit!#REF!="","",VLOOKUP(Audit!#REF!,$W$26:$X$35,2,FALSE)) &amp; Audit!#REF! &amp; IF(Audit!#REF!="","",IF(Audit!#REF!&lt;=1.4,VLOOKUP(Audit!#REF!,$W$38:X861,2,FALSE),VLOOKUP(Audit!#REF!,$W$51:$X$61,2,FALSE))) &amp; IF(Audit!#REF!="","",VLOOKUP(Audit!#REF!,$Y$26:$Z$35,2,FALSE) &amp; Audit!#REF! &amp; IF(Audit!#REF!="","",IF(Audit!#REF!&lt;=1.4,VLOOKUP(Audit!#REF!,$Y$38:$Z$48,2,FALSE),VLOOKUP(Audit!#REF!,$Y$51:$Z$61,2,FALSE))))</f>
        <v>#REF!</v>
      </c>
      <c r="V816" s="21"/>
      <c r="AH816" s="49" t="e">
        <f>Audit!#REF!</f>
        <v>#REF!</v>
      </c>
      <c r="AI816" s="50" t="e">
        <f>VLOOKUP(Audit!#REF!,$V$3:$AE$12,2,FALSE)&amp; IF(Audit!#REF!=10,Audit!#REF!,"")</f>
        <v>#REF!</v>
      </c>
      <c r="AJ816" s="50" t="e">
        <f>VLOOKUP(Audit!#REF!,$V$13:$AE$22,2,FALSE)&amp; IF(Audit!#REF!=10,Audit!#REF!,"")</f>
        <v>#REF!</v>
      </c>
      <c r="AK816" s="47" t="e">
        <f t="shared" si="379"/>
        <v>#REF!</v>
      </c>
      <c r="AL816" s="50" t="e">
        <f>VLOOKUP(Audit!#REF!,$V$3:$AE$12,3,FALSE)&amp; IF(Audit!#REF!=10,Audit!#REF!,"")</f>
        <v>#REF!</v>
      </c>
      <c r="AM816" s="50" t="e">
        <f>VLOOKUP(Audit!#REF!,$V$13:$AE$22,3,FALSE)&amp; IF(Audit!#REF!=10,Audit!#REF!,"")</f>
        <v>#REF!</v>
      </c>
      <c r="AN816" s="47" t="e">
        <f t="shared" si="380"/>
        <v>#REF!</v>
      </c>
      <c r="AO816" s="50" t="e">
        <f>VLOOKUP(Audit!#REF!,$V$3:$AE$12,4,FALSE) &amp;  Audit!#REF! &amp; IF(Audit!#REF!=10,Audit!#REF!,"")</f>
        <v>#REF!</v>
      </c>
      <c r="AP816" s="50" t="e">
        <f>VLOOKUP(Audit!#REF!,$V$13:$AE$22,4,FALSE)&amp; IF(Audit!#REF!=10,Audit!#REF!,"")</f>
        <v>#REF!</v>
      </c>
      <c r="AQ816" s="47" t="e">
        <f t="shared" si="381"/>
        <v>#REF!</v>
      </c>
      <c r="AR816" s="50" t="e">
        <f>VLOOKUP(Audit!#REF!,$V$3:$AE$12,5,FALSE)&amp; IF(Audit!#REF!=10,Audit!#REF!,"")</f>
        <v>#REF!</v>
      </c>
      <c r="AS816" s="50" t="e">
        <f>VLOOKUP(Audit!#REF!,$V$13:$AE$22,5,FALSE)&amp; IF(Audit!#REF!=10,Audit!#REF!,"")</f>
        <v>#REF!</v>
      </c>
      <c r="AT816" s="47" t="e">
        <f t="shared" si="382"/>
        <v>#REF!</v>
      </c>
      <c r="AU816" s="50" t="e">
        <f>VLOOKUP(Audit!#REF!,$V$3:$AE$12,6,FALSE)&amp; IF(Audit!#REF!=10,Audit!#REF!,"")</f>
        <v>#REF!</v>
      </c>
      <c r="AV816" s="50" t="e">
        <f>VLOOKUP(Audit!#REF!,$V$13:$AE$22,6,FALSE)&amp; IF(Audit!#REF!=10,Audit!#REF!,"")</f>
        <v>#REF!</v>
      </c>
      <c r="AW816" s="47" t="e">
        <f t="shared" si="383"/>
        <v>#REF!</v>
      </c>
      <c r="AX816" s="50" t="e">
        <f>VLOOKUP(Audit!#REF!,$V$3:$AE$12,7,FALSE)&amp; IF(Audit!#REF!=10,Audit!#REF!,"")</f>
        <v>#REF!</v>
      </c>
      <c r="AY816" s="50" t="e">
        <f>VLOOKUP(Audit!#REF!,$V$13:$AE$22,7,FALSE) &amp; IF(Audit!#REF!=10,Audit!#REF!,"")</f>
        <v>#REF!</v>
      </c>
      <c r="AZ816" s="47" t="e">
        <f t="shared" si="384"/>
        <v>#REF!</v>
      </c>
      <c r="BA816" s="50" t="e">
        <f>VLOOKUP(Audit!#REF!,$V$3:$AE$12,8,FALSE)&amp; Audit!#REF! &amp; IF(Audit!#REF!=10,Audit!#REF!,"")</f>
        <v>#REF!</v>
      </c>
      <c r="BB816" s="50" t="e">
        <f>VLOOKUP(Audit!#REF!,$V$13:$AE$22,8,FALSE) &amp; IF(Audit!#REF!=10,Audit!#REF!,"")</f>
        <v>#REF!</v>
      </c>
      <c r="BC816" s="47" t="e">
        <f t="shared" si="385"/>
        <v>#REF!</v>
      </c>
      <c r="BD816" s="50" t="e">
        <f>VLOOKUP(Audit!#REF!,$V$3:$AE$12,9,FALSE)&amp; IF(Audit!#REF!=10,Audit!#REF!,"")</f>
        <v>#REF!</v>
      </c>
      <c r="BE816" s="50" t="e">
        <f>VLOOKUP(Audit!#REF!,$V$13:$AE$22,9,FALSE) &amp; IF(Audit!#REF!=10,Audit!#REF!,"") &amp; IF(Audit!#REF!&lt;&gt;1,U816,"")</f>
        <v>#REF!</v>
      </c>
      <c r="BF816" s="47" t="e">
        <f t="shared" si="386"/>
        <v>#REF!</v>
      </c>
      <c r="BG816" s="50" t="e">
        <f>VLOOKUP(Audit!#REF!,$V$3:$AE$12,10,FALSE) &amp; Audit!#REF! &amp; IF(Audit!#REF!=10,Audit!#REF!,"")</f>
        <v>#REF!</v>
      </c>
      <c r="BH816" s="50" t="e">
        <f>VLOOKUP(Audit!#REF!,$V$13:$AE$22,10,FALSE) &amp; IF(Audit!#REF!=10,Audit!#REF!,"") &amp; IF(Audit!#REF!&lt;&gt;1,U816,"")</f>
        <v>#REF!</v>
      </c>
      <c r="BI816" s="47" t="e">
        <f t="shared" si="387"/>
        <v>#REF!</v>
      </c>
      <c r="BJ816" s="48" t="str">
        <f t="shared" si="388"/>
        <v/>
      </c>
      <c r="BK816" s="48" t="str">
        <f t="shared" si="389"/>
        <v/>
      </c>
      <c r="BL816" s="48" t="str">
        <f t="shared" si="390"/>
        <v/>
      </c>
      <c r="BM816" s="48" t="str">
        <f t="shared" si="391"/>
        <v/>
      </c>
      <c r="BN816" s="48" t="str">
        <f t="shared" si="392"/>
        <v/>
      </c>
      <c r="BO816" s="48" t="str">
        <f t="shared" si="393"/>
        <v/>
      </c>
      <c r="BP816" s="48" t="str">
        <f t="shared" si="394"/>
        <v/>
      </c>
      <c r="BQ816" s="48" t="str">
        <f t="shared" si="395"/>
        <v/>
      </c>
      <c r="BR816" s="48" t="str">
        <f t="shared" si="396"/>
        <v/>
      </c>
      <c r="BS816" s="48" t="str">
        <f t="shared" si="397"/>
        <v/>
      </c>
      <c r="BT816" s="48" t="str">
        <f t="shared" si="398"/>
        <v/>
      </c>
      <c r="BU816" s="48" t="str">
        <f t="shared" si="399"/>
        <v/>
      </c>
    </row>
    <row r="817" spans="1:73">
      <c r="A817" s="10" t="e">
        <f>Audit!#REF!</f>
        <v>#REF!</v>
      </c>
      <c r="B817" s="10" t="e">
        <f t="shared" si="370"/>
        <v>#REF!</v>
      </c>
      <c r="C817" s="17" t="e">
        <f>VLOOKUP(Audit!#REF!,$V$3:$AE$12,2,FALSE) &amp; VLOOKUP(Audit!#REF!,$V$13:$AE$22,2,FALSE)&amp; IF(Audit!#REF!=10,Audit!#REF!&amp;Audit!#REF!,"")</f>
        <v>#REF!</v>
      </c>
      <c r="D817" s="17" t="e">
        <f>VLOOKUP(Audit!#REF!,$V$3:$AE$12,3,FALSE) &amp; VLOOKUP(Audit!#REF!,$V$13:$AE$22,3,FALSE) &amp;IF(Audit!#REF!=10,Audit!#REF!&amp;Audit!#REF!,"")</f>
        <v>#REF!</v>
      </c>
      <c r="E817" s="17" t="e">
        <f>VLOOKUP(Audit!#REF!,$V$3:$AE$12,4,FALSE)&amp; Audit!#REF! &amp; VLOOKUP(Audit!#REF!,$V$13:$AE$22,4,FALSE)&amp; IF(Audit!#REF!=10,Audit!#REF!&amp;Audit!#REF!,"")</f>
        <v>#REF!</v>
      </c>
      <c r="F817" s="17" t="e">
        <f>VLOOKUP(Audit!#REF!,$V$3:$AE$12,5,FALSE) &amp; VLOOKUP(Audit!#REF!,$V$13:$AE$22,5,FALSE)&amp; IF(Audit!#REF!=10,Audit!#REF!&amp;Audit!#REF!,"")</f>
        <v>#REF!</v>
      </c>
      <c r="G817" s="17" t="e">
        <f>VLOOKUP(Audit!#REF!,$V$3:$AE$12,6,FALSE) &amp; VLOOKUP(Audit!#REF!,$V$13:$AE$22,6,FALSE)&amp; IF(Audit!#REF!=10,Audit!#REF!&amp;Audit!#REF!,"")</f>
        <v>#REF!</v>
      </c>
      <c r="H817" s="17" t="e">
        <f>VLOOKUP(Audit!#REF!,$V$3:$AE$12,7,FALSE) &amp; VLOOKUP(Audit!#REF!,$V$13:$AE$22,7,FALSE)&amp;IF(Audit!#REF!=10,Audit!#REF!&amp;Audit!#REF!,"")</f>
        <v>#REF!</v>
      </c>
      <c r="I817" s="17" t="e">
        <f>VLOOKUP(Audit!#REF!,$V$3:$AE$12,8,FALSE) &amp; Audit!#REF! &amp; VLOOKUP(Audit!#REF!,$V$13:$AE$22,8,FALSE)&amp;IF(Audit!#REF!=10,Audit!#REF!&amp;Audit!#REF!,"")</f>
        <v>#REF!</v>
      </c>
      <c r="J817" s="17" t="e">
        <f>VLOOKUP(Audit!#REF!,$V$3:$AE$12,9,FALSE) &amp; VLOOKUP(Audit!#REF!,$V$13:$AE$22,9,FALSE) &amp; IF(Audit!#REF!=10,Audit!#REF!&amp;Audit!#REF!,"") &amp; IF(Audit!#REF!&lt;&gt;1,U817,"")</f>
        <v>#REF!</v>
      </c>
      <c r="K817" s="17" t="e">
        <f>VLOOKUP(Audit!#REF!,$V$3:$AE$12,10,FALSE) &amp; Audit!#REF! &amp; VLOOKUP(Audit!#REF!,$V$13:$AE$22,10,FALSE) &amp; IF(Audit!#REF!=10,Audit!#REF!&amp;Audit!#REF!,"") &amp; IF(Audit!#REF!&lt;&gt;1,U817,"")</f>
        <v>#REF!</v>
      </c>
      <c r="L817" s="10" t="e">
        <f>Audit!#REF!</f>
        <v>#REF!</v>
      </c>
      <c r="M817" s="10" t="e">
        <f t="shared" si="371"/>
        <v>#REF!</v>
      </c>
      <c r="N817" s="10" t="e">
        <f t="shared" si="372"/>
        <v>#REF!</v>
      </c>
      <c r="O817" s="10" t="e">
        <f t="shared" si="373"/>
        <v>#REF!</v>
      </c>
      <c r="P817" s="10" t="e">
        <f t="shared" si="374"/>
        <v>#REF!</v>
      </c>
      <c r="Q817" s="10" t="e">
        <f t="shared" si="375"/>
        <v>#REF!</v>
      </c>
      <c r="R817" s="10" t="e">
        <f t="shared" si="376"/>
        <v>#REF!</v>
      </c>
      <c r="S817" s="10" t="e">
        <f t="shared" si="377"/>
        <v>#REF!</v>
      </c>
      <c r="T817" s="10" t="e">
        <f t="shared" si="378"/>
        <v>#REF!</v>
      </c>
      <c r="U817" s="17" t="e">
        <f>IF(Audit!#REF!="","",VLOOKUP(Audit!#REF!,$W$26:$X$35,2,FALSE)) &amp; Audit!#REF! &amp; IF(Audit!#REF!="","",IF(Audit!#REF!&lt;=1.4,VLOOKUP(Audit!#REF!,$W$38:X862,2,FALSE),VLOOKUP(Audit!#REF!,$W$51:$X$61,2,FALSE))) &amp; IF(Audit!#REF!="","",VLOOKUP(Audit!#REF!,$Y$26:$Z$35,2,FALSE) &amp; Audit!#REF! &amp; IF(Audit!#REF!="","",IF(Audit!#REF!&lt;=1.4,VLOOKUP(Audit!#REF!,$Y$38:$Z$48,2,FALSE),VLOOKUP(Audit!#REF!,$Y$51:$Z$61,2,FALSE))))</f>
        <v>#REF!</v>
      </c>
      <c r="V817" s="21"/>
      <c r="AH817" s="49" t="e">
        <f>Audit!#REF!</f>
        <v>#REF!</v>
      </c>
      <c r="AI817" s="50" t="e">
        <f>VLOOKUP(Audit!#REF!,$V$3:$AE$12,2,FALSE)&amp; IF(Audit!#REF!=10,Audit!#REF!,"")</f>
        <v>#REF!</v>
      </c>
      <c r="AJ817" s="50" t="e">
        <f>VLOOKUP(Audit!#REF!,$V$13:$AE$22,2,FALSE)&amp; IF(Audit!#REF!=10,Audit!#REF!,"")</f>
        <v>#REF!</v>
      </c>
      <c r="AK817" s="47" t="e">
        <f t="shared" si="379"/>
        <v>#REF!</v>
      </c>
      <c r="AL817" s="50" t="e">
        <f>VLOOKUP(Audit!#REF!,$V$3:$AE$12,3,FALSE)&amp; IF(Audit!#REF!=10,Audit!#REF!,"")</f>
        <v>#REF!</v>
      </c>
      <c r="AM817" s="50" t="e">
        <f>VLOOKUP(Audit!#REF!,$V$13:$AE$22,3,FALSE)&amp; IF(Audit!#REF!=10,Audit!#REF!,"")</f>
        <v>#REF!</v>
      </c>
      <c r="AN817" s="47" t="e">
        <f t="shared" si="380"/>
        <v>#REF!</v>
      </c>
      <c r="AO817" s="50" t="e">
        <f>VLOOKUP(Audit!#REF!,$V$3:$AE$12,4,FALSE) &amp;  Audit!#REF! &amp; IF(Audit!#REF!=10,Audit!#REF!,"")</f>
        <v>#REF!</v>
      </c>
      <c r="AP817" s="50" t="e">
        <f>VLOOKUP(Audit!#REF!,$V$13:$AE$22,4,FALSE)&amp; IF(Audit!#REF!=10,Audit!#REF!,"")</f>
        <v>#REF!</v>
      </c>
      <c r="AQ817" s="47" t="e">
        <f t="shared" si="381"/>
        <v>#REF!</v>
      </c>
      <c r="AR817" s="50" t="e">
        <f>VLOOKUP(Audit!#REF!,$V$3:$AE$12,5,FALSE)&amp; IF(Audit!#REF!=10,Audit!#REF!,"")</f>
        <v>#REF!</v>
      </c>
      <c r="AS817" s="50" t="e">
        <f>VLOOKUP(Audit!#REF!,$V$13:$AE$22,5,FALSE)&amp; IF(Audit!#REF!=10,Audit!#REF!,"")</f>
        <v>#REF!</v>
      </c>
      <c r="AT817" s="47" t="e">
        <f t="shared" si="382"/>
        <v>#REF!</v>
      </c>
      <c r="AU817" s="50" t="e">
        <f>VLOOKUP(Audit!#REF!,$V$3:$AE$12,6,FALSE)&amp; IF(Audit!#REF!=10,Audit!#REF!,"")</f>
        <v>#REF!</v>
      </c>
      <c r="AV817" s="50" t="e">
        <f>VLOOKUP(Audit!#REF!,$V$13:$AE$22,6,FALSE)&amp; IF(Audit!#REF!=10,Audit!#REF!,"")</f>
        <v>#REF!</v>
      </c>
      <c r="AW817" s="47" t="e">
        <f t="shared" si="383"/>
        <v>#REF!</v>
      </c>
      <c r="AX817" s="50" t="e">
        <f>VLOOKUP(Audit!#REF!,$V$3:$AE$12,7,FALSE)&amp; IF(Audit!#REF!=10,Audit!#REF!,"")</f>
        <v>#REF!</v>
      </c>
      <c r="AY817" s="50" t="e">
        <f>VLOOKUP(Audit!#REF!,$V$13:$AE$22,7,FALSE) &amp; IF(Audit!#REF!=10,Audit!#REF!,"")</f>
        <v>#REF!</v>
      </c>
      <c r="AZ817" s="47" t="e">
        <f t="shared" si="384"/>
        <v>#REF!</v>
      </c>
      <c r="BA817" s="50" t="e">
        <f>VLOOKUP(Audit!#REF!,$V$3:$AE$12,8,FALSE)&amp; Audit!#REF! &amp; IF(Audit!#REF!=10,Audit!#REF!,"")</f>
        <v>#REF!</v>
      </c>
      <c r="BB817" s="50" t="e">
        <f>VLOOKUP(Audit!#REF!,$V$13:$AE$22,8,FALSE) &amp; IF(Audit!#REF!=10,Audit!#REF!,"")</f>
        <v>#REF!</v>
      </c>
      <c r="BC817" s="47" t="e">
        <f t="shared" si="385"/>
        <v>#REF!</v>
      </c>
      <c r="BD817" s="50" t="e">
        <f>VLOOKUP(Audit!#REF!,$V$3:$AE$12,9,FALSE)&amp; IF(Audit!#REF!=10,Audit!#REF!,"")</f>
        <v>#REF!</v>
      </c>
      <c r="BE817" s="50" t="e">
        <f>VLOOKUP(Audit!#REF!,$V$13:$AE$22,9,FALSE) &amp; IF(Audit!#REF!=10,Audit!#REF!,"") &amp; IF(Audit!#REF!&lt;&gt;1,U817,"")</f>
        <v>#REF!</v>
      </c>
      <c r="BF817" s="47" t="e">
        <f t="shared" si="386"/>
        <v>#REF!</v>
      </c>
      <c r="BG817" s="50" t="e">
        <f>VLOOKUP(Audit!#REF!,$V$3:$AE$12,10,FALSE) &amp; Audit!#REF! &amp; IF(Audit!#REF!=10,Audit!#REF!,"")</f>
        <v>#REF!</v>
      </c>
      <c r="BH817" s="50" t="e">
        <f>VLOOKUP(Audit!#REF!,$V$13:$AE$22,10,FALSE) &amp; IF(Audit!#REF!=10,Audit!#REF!,"") &amp; IF(Audit!#REF!&lt;&gt;1,U817,"")</f>
        <v>#REF!</v>
      </c>
      <c r="BI817" s="47" t="e">
        <f t="shared" si="387"/>
        <v>#REF!</v>
      </c>
      <c r="BJ817" s="48" t="str">
        <f t="shared" si="388"/>
        <v/>
      </c>
      <c r="BK817" s="48" t="str">
        <f t="shared" si="389"/>
        <v/>
      </c>
      <c r="BL817" s="48" t="str">
        <f t="shared" si="390"/>
        <v/>
      </c>
      <c r="BM817" s="48" t="str">
        <f t="shared" si="391"/>
        <v/>
      </c>
      <c r="BN817" s="48" t="str">
        <f t="shared" si="392"/>
        <v/>
      </c>
      <c r="BO817" s="48" t="str">
        <f t="shared" si="393"/>
        <v/>
      </c>
      <c r="BP817" s="48" t="str">
        <f t="shared" si="394"/>
        <v/>
      </c>
      <c r="BQ817" s="48" t="str">
        <f t="shared" si="395"/>
        <v/>
      </c>
      <c r="BR817" s="48" t="str">
        <f t="shared" si="396"/>
        <v/>
      </c>
      <c r="BS817" s="48" t="str">
        <f t="shared" si="397"/>
        <v/>
      </c>
      <c r="BT817" s="48" t="str">
        <f t="shared" si="398"/>
        <v/>
      </c>
      <c r="BU817" s="48" t="str">
        <f t="shared" si="399"/>
        <v/>
      </c>
    </row>
    <row r="818" spans="1:73">
      <c r="A818" s="10" t="e">
        <f>Audit!#REF!</f>
        <v>#REF!</v>
      </c>
      <c r="B818" s="10" t="e">
        <f t="shared" si="370"/>
        <v>#REF!</v>
      </c>
      <c r="C818" s="17" t="e">
        <f>VLOOKUP(Audit!#REF!,$V$3:$AE$12,2,FALSE) &amp; VLOOKUP(Audit!#REF!,$V$13:$AE$22,2,FALSE)&amp; IF(Audit!#REF!=10,Audit!#REF!&amp;Audit!#REF!,"")</f>
        <v>#REF!</v>
      </c>
      <c r="D818" s="17" t="e">
        <f>VLOOKUP(Audit!#REF!,$V$3:$AE$12,3,FALSE) &amp; VLOOKUP(Audit!#REF!,$V$13:$AE$22,3,FALSE) &amp;IF(Audit!#REF!=10,Audit!#REF!&amp;Audit!#REF!,"")</f>
        <v>#REF!</v>
      </c>
      <c r="E818" s="17" t="e">
        <f>VLOOKUP(Audit!#REF!,$V$3:$AE$12,4,FALSE)&amp; Audit!#REF! &amp; VLOOKUP(Audit!#REF!,$V$13:$AE$22,4,FALSE)&amp; IF(Audit!#REF!=10,Audit!#REF!&amp;Audit!#REF!,"")</f>
        <v>#REF!</v>
      </c>
      <c r="F818" s="17" t="e">
        <f>VLOOKUP(Audit!#REF!,$V$3:$AE$12,5,FALSE) &amp; VLOOKUP(Audit!#REF!,$V$13:$AE$22,5,FALSE)&amp; IF(Audit!#REF!=10,Audit!#REF!&amp;Audit!#REF!,"")</f>
        <v>#REF!</v>
      </c>
      <c r="G818" s="17" t="e">
        <f>VLOOKUP(Audit!#REF!,$V$3:$AE$12,6,FALSE) &amp; VLOOKUP(Audit!#REF!,$V$13:$AE$22,6,FALSE)&amp; IF(Audit!#REF!=10,Audit!#REF!&amp;Audit!#REF!,"")</f>
        <v>#REF!</v>
      </c>
      <c r="H818" s="17" t="e">
        <f>VLOOKUP(Audit!#REF!,$V$3:$AE$12,7,FALSE) &amp; VLOOKUP(Audit!#REF!,$V$13:$AE$22,7,FALSE)&amp;IF(Audit!#REF!=10,Audit!#REF!&amp;Audit!#REF!,"")</f>
        <v>#REF!</v>
      </c>
      <c r="I818" s="17" t="e">
        <f>VLOOKUP(Audit!#REF!,$V$3:$AE$12,8,FALSE) &amp; Audit!#REF! &amp; VLOOKUP(Audit!#REF!,$V$13:$AE$22,8,FALSE)&amp;IF(Audit!#REF!=10,Audit!#REF!&amp;Audit!#REF!,"")</f>
        <v>#REF!</v>
      </c>
      <c r="J818" s="17" t="e">
        <f>VLOOKUP(Audit!#REF!,$V$3:$AE$12,9,FALSE) &amp; VLOOKUP(Audit!#REF!,$V$13:$AE$22,9,FALSE) &amp; IF(Audit!#REF!=10,Audit!#REF!&amp;Audit!#REF!,"") &amp; IF(Audit!#REF!&lt;&gt;1,U818,"")</f>
        <v>#REF!</v>
      </c>
      <c r="K818" s="17" t="e">
        <f>VLOOKUP(Audit!#REF!,$V$3:$AE$12,10,FALSE) &amp; Audit!#REF! &amp; VLOOKUP(Audit!#REF!,$V$13:$AE$22,10,FALSE) &amp; IF(Audit!#REF!=10,Audit!#REF!&amp;Audit!#REF!,"") &amp; IF(Audit!#REF!&lt;&gt;1,U818,"")</f>
        <v>#REF!</v>
      </c>
      <c r="L818" s="10" t="e">
        <f>Audit!#REF!</f>
        <v>#REF!</v>
      </c>
      <c r="M818" s="10" t="e">
        <f t="shared" si="371"/>
        <v>#REF!</v>
      </c>
      <c r="N818" s="10" t="e">
        <f t="shared" si="372"/>
        <v>#REF!</v>
      </c>
      <c r="O818" s="10" t="e">
        <f t="shared" si="373"/>
        <v>#REF!</v>
      </c>
      <c r="P818" s="10" t="e">
        <f t="shared" si="374"/>
        <v>#REF!</v>
      </c>
      <c r="Q818" s="10" t="e">
        <f t="shared" si="375"/>
        <v>#REF!</v>
      </c>
      <c r="R818" s="10" t="e">
        <f t="shared" si="376"/>
        <v>#REF!</v>
      </c>
      <c r="S818" s="10" t="e">
        <f t="shared" si="377"/>
        <v>#REF!</v>
      </c>
      <c r="T818" s="10" t="e">
        <f t="shared" si="378"/>
        <v>#REF!</v>
      </c>
      <c r="U818" s="17" t="e">
        <f>IF(Audit!#REF!="","",VLOOKUP(Audit!#REF!,$W$26:$X$35,2,FALSE)) &amp; Audit!#REF! &amp; IF(Audit!#REF!="","",IF(Audit!#REF!&lt;=1.4,VLOOKUP(Audit!#REF!,$W$38:X863,2,FALSE),VLOOKUP(Audit!#REF!,$W$51:$X$61,2,FALSE))) &amp; IF(Audit!#REF!="","",VLOOKUP(Audit!#REF!,$Y$26:$Z$35,2,FALSE) &amp; Audit!#REF! &amp; IF(Audit!#REF!="","",IF(Audit!#REF!&lt;=1.4,VLOOKUP(Audit!#REF!,$Y$38:$Z$48,2,FALSE),VLOOKUP(Audit!#REF!,$Y$51:$Z$61,2,FALSE))))</f>
        <v>#REF!</v>
      </c>
      <c r="V818" s="21"/>
      <c r="AH818" s="49" t="e">
        <f>Audit!#REF!</f>
        <v>#REF!</v>
      </c>
      <c r="AI818" s="50" t="e">
        <f>VLOOKUP(Audit!#REF!,$V$3:$AE$12,2,FALSE)&amp; IF(Audit!#REF!=10,Audit!#REF!,"")</f>
        <v>#REF!</v>
      </c>
      <c r="AJ818" s="50" t="e">
        <f>VLOOKUP(Audit!#REF!,$V$13:$AE$22,2,FALSE)&amp; IF(Audit!#REF!=10,Audit!#REF!,"")</f>
        <v>#REF!</v>
      </c>
      <c r="AK818" s="47" t="e">
        <f t="shared" si="379"/>
        <v>#REF!</v>
      </c>
      <c r="AL818" s="50" t="e">
        <f>VLOOKUP(Audit!#REF!,$V$3:$AE$12,3,FALSE)&amp; IF(Audit!#REF!=10,Audit!#REF!,"")</f>
        <v>#REF!</v>
      </c>
      <c r="AM818" s="50" t="e">
        <f>VLOOKUP(Audit!#REF!,$V$13:$AE$22,3,FALSE)&amp; IF(Audit!#REF!=10,Audit!#REF!,"")</f>
        <v>#REF!</v>
      </c>
      <c r="AN818" s="47" t="e">
        <f t="shared" si="380"/>
        <v>#REF!</v>
      </c>
      <c r="AO818" s="50" t="e">
        <f>VLOOKUP(Audit!#REF!,$V$3:$AE$12,4,FALSE) &amp;  Audit!#REF! &amp; IF(Audit!#REF!=10,Audit!#REF!,"")</f>
        <v>#REF!</v>
      </c>
      <c r="AP818" s="50" t="e">
        <f>VLOOKUP(Audit!#REF!,$V$13:$AE$22,4,FALSE)&amp; IF(Audit!#REF!=10,Audit!#REF!,"")</f>
        <v>#REF!</v>
      </c>
      <c r="AQ818" s="47" t="e">
        <f t="shared" si="381"/>
        <v>#REF!</v>
      </c>
      <c r="AR818" s="50" t="e">
        <f>VLOOKUP(Audit!#REF!,$V$3:$AE$12,5,FALSE)&amp; IF(Audit!#REF!=10,Audit!#REF!,"")</f>
        <v>#REF!</v>
      </c>
      <c r="AS818" s="50" t="e">
        <f>VLOOKUP(Audit!#REF!,$V$13:$AE$22,5,FALSE)&amp; IF(Audit!#REF!=10,Audit!#REF!,"")</f>
        <v>#REF!</v>
      </c>
      <c r="AT818" s="47" t="e">
        <f t="shared" si="382"/>
        <v>#REF!</v>
      </c>
      <c r="AU818" s="50" t="e">
        <f>VLOOKUP(Audit!#REF!,$V$3:$AE$12,6,FALSE)&amp; IF(Audit!#REF!=10,Audit!#REF!,"")</f>
        <v>#REF!</v>
      </c>
      <c r="AV818" s="50" t="e">
        <f>VLOOKUP(Audit!#REF!,$V$13:$AE$22,6,FALSE)&amp; IF(Audit!#REF!=10,Audit!#REF!,"")</f>
        <v>#REF!</v>
      </c>
      <c r="AW818" s="47" t="e">
        <f t="shared" si="383"/>
        <v>#REF!</v>
      </c>
      <c r="AX818" s="50" t="e">
        <f>VLOOKUP(Audit!#REF!,$V$3:$AE$12,7,FALSE)&amp; IF(Audit!#REF!=10,Audit!#REF!,"")</f>
        <v>#REF!</v>
      </c>
      <c r="AY818" s="50" t="e">
        <f>VLOOKUP(Audit!#REF!,$V$13:$AE$22,7,FALSE) &amp; IF(Audit!#REF!=10,Audit!#REF!,"")</f>
        <v>#REF!</v>
      </c>
      <c r="AZ818" s="47" t="e">
        <f t="shared" si="384"/>
        <v>#REF!</v>
      </c>
      <c r="BA818" s="50" t="e">
        <f>VLOOKUP(Audit!#REF!,$V$3:$AE$12,8,FALSE)&amp; Audit!#REF! &amp; IF(Audit!#REF!=10,Audit!#REF!,"")</f>
        <v>#REF!</v>
      </c>
      <c r="BB818" s="50" t="e">
        <f>VLOOKUP(Audit!#REF!,$V$13:$AE$22,8,FALSE) &amp; IF(Audit!#REF!=10,Audit!#REF!,"")</f>
        <v>#REF!</v>
      </c>
      <c r="BC818" s="47" t="e">
        <f t="shared" si="385"/>
        <v>#REF!</v>
      </c>
      <c r="BD818" s="50" t="e">
        <f>VLOOKUP(Audit!#REF!,$V$3:$AE$12,9,FALSE)&amp; IF(Audit!#REF!=10,Audit!#REF!,"")</f>
        <v>#REF!</v>
      </c>
      <c r="BE818" s="50" t="e">
        <f>VLOOKUP(Audit!#REF!,$V$13:$AE$22,9,FALSE) &amp; IF(Audit!#REF!=10,Audit!#REF!,"") &amp; IF(Audit!#REF!&lt;&gt;1,U818,"")</f>
        <v>#REF!</v>
      </c>
      <c r="BF818" s="47" t="e">
        <f t="shared" si="386"/>
        <v>#REF!</v>
      </c>
      <c r="BG818" s="50" t="e">
        <f>VLOOKUP(Audit!#REF!,$V$3:$AE$12,10,FALSE) &amp; Audit!#REF! &amp; IF(Audit!#REF!=10,Audit!#REF!,"")</f>
        <v>#REF!</v>
      </c>
      <c r="BH818" s="50" t="e">
        <f>VLOOKUP(Audit!#REF!,$V$13:$AE$22,10,FALSE) &amp; IF(Audit!#REF!=10,Audit!#REF!,"") &amp; IF(Audit!#REF!&lt;&gt;1,U818,"")</f>
        <v>#REF!</v>
      </c>
      <c r="BI818" s="47" t="e">
        <f t="shared" si="387"/>
        <v>#REF!</v>
      </c>
      <c r="BJ818" s="48" t="str">
        <f t="shared" si="388"/>
        <v/>
      </c>
      <c r="BK818" s="48" t="str">
        <f t="shared" si="389"/>
        <v/>
      </c>
      <c r="BL818" s="48" t="str">
        <f t="shared" si="390"/>
        <v/>
      </c>
      <c r="BM818" s="48" t="str">
        <f t="shared" si="391"/>
        <v/>
      </c>
      <c r="BN818" s="48" t="str">
        <f t="shared" si="392"/>
        <v/>
      </c>
      <c r="BO818" s="48" t="str">
        <f t="shared" si="393"/>
        <v/>
      </c>
      <c r="BP818" s="48" t="str">
        <f t="shared" si="394"/>
        <v/>
      </c>
      <c r="BQ818" s="48" t="str">
        <f t="shared" si="395"/>
        <v/>
      </c>
      <c r="BR818" s="48" t="str">
        <f t="shared" si="396"/>
        <v/>
      </c>
      <c r="BS818" s="48" t="str">
        <f t="shared" si="397"/>
        <v/>
      </c>
      <c r="BT818" s="48" t="str">
        <f t="shared" si="398"/>
        <v/>
      </c>
      <c r="BU818" s="48" t="str">
        <f t="shared" si="399"/>
        <v/>
      </c>
    </row>
    <row r="819" spans="1:73">
      <c r="A819" s="10" t="e">
        <f>Audit!#REF!</f>
        <v>#REF!</v>
      </c>
      <c r="B819" s="10" t="e">
        <f t="shared" si="370"/>
        <v>#REF!</v>
      </c>
      <c r="C819" s="17" t="e">
        <f>VLOOKUP(Audit!#REF!,$V$3:$AE$12,2,FALSE) &amp; VLOOKUP(Audit!#REF!,$V$13:$AE$22,2,FALSE)&amp; IF(Audit!#REF!=10,Audit!#REF!&amp;Audit!#REF!,"")</f>
        <v>#REF!</v>
      </c>
      <c r="D819" s="17" t="e">
        <f>VLOOKUP(Audit!#REF!,$V$3:$AE$12,3,FALSE) &amp; VLOOKUP(Audit!#REF!,$V$13:$AE$22,3,FALSE) &amp;IF(Audit!#REF!=10,Audit!#REF!&amp;Audit!#REF!,"")</f>
        <v>#REF!</v>
      </c>
      <c r="E819" s="17" t="e">
        <f>VLOOKUP(Audit!#REF!,$V$3:$AE$12,4,FALSE)&amp; Audit!#REF! &amp; VLOOKUP(Audit!#REF!,$V$13:$AE$22,4,FALSE)&amp; IF(Audit!#REF!=10,Audit!#REF!&amp;Audit!#REF!,"")</f>
        <v>#REF!</v>
      </c>
      <c r="F819" s="17" t="e">
        <f>VLOOKUP(Audit!#REF!,$V$3:$AE$12,5,FALSE) &amp; VLOOKUP(Audit!#REF!,$V$13:$AE$22,5,FALSE)&amp; IF(Audit!#REF!=10,Audit!#REF!&amp;Audit!#REF!,"")</f>
        <v>#REF!</v>
      </c>
      <c r="G819" s="17" t="e">
        <f>VLOOKUP(Audit!#REF!,$V$3:$AE$12,6,FALSE) &amp; VLOOKUP(Audit!#REF!,$V$13:$AE$22,6,FALSE)&amp; IF(Audit!#REF!=10,Audit!#REF!&amp;Audit!#REF!,"")</f>
        <v>#REF!</v>
      </c>
      <c r="H819" s="17" t="e">
        <f>VLOOKUP(Audit!#REF!,$V$3:$AE$12,7,FALSE) &amp; VLOOKUP(Audit!#REF!,$V$13:$AE$22,7,FALSE)&amp;IF(Audit!#REF!=10,Audit!#REF!&amp;Audit!#REF!,"")</f>
        <v>#REF!</v>
      </c>
      <c r="I819" s="17" t="e">
        <f>VLOOKUP(Audit!#REF!,$V$3:$AE$12,8,FALSE) &amp; Audit!#REF! &amp; VLOOKUP(Audit!#REF!,$V$13:$AE$22,8,FALSE)&amp;IF(Audit!#REF!=10,Audit!#REF!&amp;Audit!#REF!,"")</f>
        <v>#REF!</v>
      </c>
      <c r="J819" s="17" t="e">
        <f>VLOOKUP(Audit!#REF!,$V$3:$AE$12,9,FALSE) &amp; VLOOKUP(Audit!#REF!,$V$13:$AE$22,9,FALSE) &amp; IF(Audit!#REF!=10,Audit!#REF!&amp;Audit!#REF!,"") &amp; IF(Audit!#REF!&lt;&gt;1,U819,"")</f>
        <v>#REF!</v>
      </c>
      <c r="K819" s="17" t="e">
        <f>VLOOKUP(Audit!#REF!,$V$3:$AE$12,10,FALSE) &amp; Audit!#REF! &amp; VLOOKUP(Audit!#REF!,$V$13:$AE$22,10,FALSE) &amp; IF(Audit!#REF!=10,Audit!#REF!&amp;Audit!#REF!,"") &amp; IF(Audit!#REF!&lt;&gt;1,U819,"")</f>
        <v>#REF!</v>
      </c>
      <c r="L819" s="10" t="e">
        <f>Audit!#REF!</f>
        <v>#REF!</v>
      </c>
      <c r="M819" s="10" t="e">
        <f t="shared" si="371"/>
        <v>#REF!</v>
      </c>
      <c r="N819" s="10" t="e">
        <f t="shared" si="372"/>
        <v>#REF!</v>
      </c>
      <c r="O819" s="10" t="e">
        <f t="shared" si="373"/>
        <v>#REF!</v>
      </c>
      <c r="P819" s="10" t="e">
        <f t="shared" si="374"/>
        <v>#REF!</v>
      </c>
      <c r="Q819" s="10" t="e">
        <f t="shared" si="375"/>
        <v>#REF!</v>
      </c>
      <c r="R819" s="10" t="e">
        <f t="shared" si="376"/>
        <v>#REF!</v>
      </c>
      <c r="S819" s="10" t="e">
        <f t="shared" si="377"/>
        <v>#REF!</v>
      </c>
      <c r="T819" s="10" t="e">
        <f t="shared" si="378"/>
        <v>#REF!</v>
      </c>
      <c r="U819" s="17" t="e">
        <f>IF(Audit!#REF!="","",VLOOKUP(Audit!#REF!,$W$26:$X$35,2,FALSE)) &amp; Audit!#REF! &amp; IF(Audit!#REF!="","",IF(Audit!#REF!&lt;=1.4,VLOOKUP(Audit!#REF!,$W$38:X864,2,FALSE),VLOOKUP(Audit!#REF!,$W$51:$X$61,2,FALSE))) &amp; IF(Audit!#REF!="","",VLOOKUP(Audit!#REF!,$Y$26:$Z$35,2,FALSE) &amp; Audit!#REF! &amp; IF(Audit!#REF!="","",IF(Audit!#REF!&lt;=1.4,VLOOKUP(Audit!#REF!,$Y$38:$Z$48,2,FALSE),VLOOKUP(Audit!#REF!,$Y$51:$Z$61,2,FALSE))))</f>
        <v>#REF!</v>
      </c>
      <c r="V819" s="21"/>
      <c r="AH819" s="49" t="e">
        <f>Audit!#REF!</f>
        <v>#REF!</v>
      </c>
      <c r="AI819" s="50" t="e">
        <f>VLOOKUP(Audit!#REF!,$V$3:$AE$12,2,FALSE)&amp; IF(Audit!#REF!=10,Audit!#REF!,"")</f>
        <v>#REF!</v>
      </c>
      <c r="AJ819" s="50" t="e">
        <f>VLOOKUP(Audit!#REF!,$V$13:$AE$22,2,FALSE)&amp; IF(Audit!#REF!=10,Audit!#REF!,"")</f>
        <v>#REF!</v>
      </c>
      <c r="AK819" s="47" t="e">
        <f t="shared" si="379"/>
        <v>#REF!</v>
      </c>
      <c r="AL819" s="50" t="e">
        <f>VLOOKUP(Audit!#REF!,$V$3:$AE$12,3,FALSE)&amp; IF(Audit!#REF!=10,Audit!#REF!,"")</f>
        <v>#REF!</v>
      </c>
      <c r="AM819" s="50" t="e">
        <f>VLOOKUP(Audit!#REF!,$V$13:$AE$22,3,FALSE)&amp; IF(Audit!#REF!=10,Audit!#REF!,"")</f>
        <v>#REF!</v>
      </c>
      <c r="AN819" s="47" t="e">
        <f t="shared" si="380"/>
        <v>#REF!</v>
      </c>
      <c r="AO819" s="50" t="e">
        <f>VLOOKUP(Audit!#REF!,$V$3:$AE$12,4,FALSE) &amp;  Audit!#REF! &amp; IF(Audit!#REF!=10,Audit!#REF!,"")</f>
        <v>#REF!</v>
      </c>
      <c r="AP819" s="50" t="e">
        <f>VLOOKUP(Audit!#REF!,$V$13:$AE$22,4,FALSE)&amp; IF(Audit!#REF!=10,Audit!#REF!,"")</f>
        <v>#REF!</v>
      </c>
      <c r="AQ819" s="47" t="e">
        <f t="shared" si="381"/>
        <v>#REF!</v>
      </c>
      <c r="AR819" s="50" t="e">
        <f>VLOOKUP(Audit!#REF!,$V$3:$AE$12,5,FALSE)&amp; IF(Audit!#REF!=10,Audit!#REF!,"")</f>
        <v>#REF!</v>
      </c>
      <c r="AS819" s="50" t="e">
        <f>VLOOKUP(Audit!#REF!,$V$13:$AE$22,5,FALSE)&amp; IF(Audit!#REF!=10,Audit!#REF!,"")</f>
        <v>#REF!</v>
      </c>
      <c r="AT819" s="47" t="e">
        <f t="shared" si="382"/>
        <v>#REF!</v>
      </c>
      <c r="AU819" s="50" t="e">
        <f>VLOOKUP(Audit!#REF!,$V$3:$AE$12,6,FALSE)&amp; IF(Audit!#REF!=10,Audit!#REF!,"")</f>
        <v>#REF!</v>
      </c>
      <c r="AV819" s="50" t="e">
        <f>VLOOKUP(Audit!#REF!,$V$13:$AE$22,6,FALSE)&amp; IF(Audit!#REF!=10,Audit!#REF!,"")</f>
        <v>#REF!</v>
      </c>
      <c r="AW819" s="47" t="e">
        <f t="shared" si="383"/>
        <v>#REF!</v>
      </c>
      <c r="AX819" s="50" t="e">
        <f>VLOOKUP(Audit!#REF!,$V$3:$AE$12,7,FALSE)&amp; IF(Audit!#REF!=10,Audit!#REF!,"")</f>
        <v>#REF!</v>
      </c>
      <c r="AY819" s="50" t="e">
        <f>VLOOKUP(Audit!#REF!,$V$13:$AE$22,7,FALSE) &amp; IF(Audit!#REF!=10,Audit!#REF!,"")</f>
        <v>#REF!</v>
      </c>
      <c r="AZ819" s="47" t="e">
        <f t="shared" si="384"/>
        <v>#REF!</v>
      </c>
      <c r="BA819" s="50" t="e">
        <f>VLOOKUP(Audit!#REF!,$V$3:$AE$12,8,FALSE)&amp; Audit!#REF! &amp; IF(Audit!#REF!=10,Audit!#REF!,"")</f>
        <v>#REF!</v>
      </c>
      <c r="BB819" s="50" t="e">
        <f>VLOOKUP(Audit!#REF!,$V$13:$AE$22,8,FALSE) &amp; IF(Audit!#REF!=10,Audit!#REF!,"")</f>
        <v>#REF!</v>
      </c>
      <c r="BC819" s="47" t="e">
        <f t="shared" si="385"/>
        <v>#REF!</v>
      </c>
      <c r="BD819" s="50" t="e">
        <f>VLOOKUP(Audit!#REF!,$V$3:$AE$12,9,FALSE)&amp; IF(Audit!#REF!=10,Audit!#REF!,"")</f>
        <v>#REF!</v>
      </c>
      <c r="BE819" s="50" t="e">
        <f>VLOOKUP(Audit!#REF!,$V$13:$AE$22,9,FALSE) &amp; IF(Audit!#REF!=10,Audit!#REF!,"") &amp; IF(Audit!#REF!&lt;&gt;1,U819,"")</f>
        <v>#REF!</v>
      </c>
      <c r="BF819" s="47" t="e">
        <f t="shared" si="386"/>
        <v>#REF!</v>
      </c>
      <c r="BG819" s="50" t="e">
        <f>VLOOKUP(Audit!#REF!,$V$3:$AE$12,10,FALSE) &amp; Audit!#REF! &amp; IF(Audit!#REF!=10,Audit!#REF!,"")</f>
        <v>#REF!</v>
      </c>
      <c r="BH819" s="50" t="e">
        <f>VLOOKUP(Audit!#REF!,$V$13:$AE$22,10,FALSE) &amp; IF(Audit!#REF!=10,Audit!#REF!,"") &amp; IF(Audit!#REF!&lt;&gt;1,U819,"")</f>
        <v>#REF!</v>
      </c>
      <c r="BI819" s="47" t="e">
        <f t="shared" si="387"/>
        <v>#REF!</v>
      </c>
      <c r="BJ819" s="48" t="str">
        <f t="shared" si="388"/>
        <v/>
      </c>
      <c r="BK819" s="48" t="str">
        <f t="shared" si="389"/>
        <v/>
      </c>
      <c r="BL819" s="48" t="str">
        <f t="shared" si="390"/>
        <v/>
      </c>
      <c r="BM819" s="48" t="str">
        <f t="shared" si="391"/>
        <v/>
      </c>
      <c r="BN819" s="48" t="str">
        <f t="shared" si="392"/>
        <v/>
      </c>
      <c r="BO819" s="48" t="str">
        <f t="shared" si="393"/>
        <v/>
      </c>
      <c r="BP819" s="48" t="str">
        <f t="shared" si="394"/>
        <v/>
      </c>
      <c r="BQ819" s="48" t="str">
        <f t="shared" si="395"/>
        <v/>
      </c>
      <c r="BR819" s="48" t="str">
        <f t="shared" si="396"/>
        <v/>
      </c>
      <c r="BS819" s="48" t="str">
        <f t="shared" si="397"/>
        <v/>
      </c>
      <c r="BT819" s="48" t="str">
        <f t="shared" si="398"/>
        <v/>
      </c>
      <c r="BU819" s="48" t="str">
        <f t="shared" si="399"/>
        <v/>
      </c>
    </row>
    <row r="820" spans="1:73">
      <c r="A820" s="10" t="e">
        <f>Audit!#REF!</f>
        <v>#REF!</v>
      </c>
      <c r="B820" s="10" t="e">
        <f t="shared" si="370"/>
        <v>#REF!</v>
      </c>
      <c r="C820" s="17" t="e">
        <f>VLOOKUP(Audit!#REF!,$V$3:$AE$12,2,FALSE) &amp; VLOOKUP(Audit!#REF!,$V$13:$AE$22,2,FALSE)&amp; IF(Audit!#REF!=10,Audit!#REF!&amp;Audit!#REF!,"")</f>
        <v>#REF!</v>
      </c>
      <c r="D820" s="17" t="e">
        <f>VLOOKUP(Audit!#REF!,$V$3:$AE$12,3,FALSE) &amp; VLOOKUP(Audit!#REF!,$V$13:$AE$22,3,FALSE) &amp;IF(Audit!#REF!=10,Audit!#REF!&amp;Audit!#REF!,"")</f>
        <v>#REF!</v>
      </c>
      <c r="E820" s="17" t="e">
        <f>VLOOKUP(Audit!#REF!,$V$3:$AE$12,4,FALSE)&amp; Audit!#REF! &amp; VLOOKUP(Audit!#REF!,$V$13:$AE$22,4,FALSE)&amp; IF(Audit!#REF!=10,Audit!#REF!&amp;Audit!#REF!,"")</f>
        <v>#REF!</v>
      </c>
      <c r="F820" s="17" t="e">
        <f>VLOOKUP(Audit!#REF!,$V$3:$AE$12,5,FALSE) &amp; VLOOKUP(Audit!#REF!,$V$13:$AE$22,5,FALSE)&amp; IF(Audit!#REF!=10,Audit!#REF!&amp;Audit!#REF!,"")</f>
        <v>#REF!</v>
      </c>
      <c r="G820" s="17" t="e">
        <f>VLOOKUP(Audit!#REF!,$V$3:$AE$12,6,FALSE) &amp; VLOOKUP(Audit!#REF!,$V$13:$AE$22,6,FALSE)&amp; IF(Audit!#REF!=10,Audit!#REF!&amp;Audit!#REF!,"")</f>
        <v>#REF!</v>
      </c>
      <c r="H820" s="17" t="e">
        <f>VLOOKUP(Audit!#REF!,$V$3:$AE$12,7,FALSE) &amp; VLOOKUP(Audit!#REF!,$V$13:$AE$22,7,FALSE)&amp;IF(Audit!#REF!=10,Audit!#REF!&amp;Audit!#REF!,"")</f>
        <v>#REF!</v>
      </c>
      <c r="I820" s="17" t="e">
        <f>VLOOKUP(Audit!#REF!,$V$3:$AE$12,8,FALSE) &amp; Audit!#REF! &amp; VLOOKUP(Audit!#REF!,$V$13:$AE$22,8,FALSE)&amp;IF(Audit!#REF!=10,Audit!#REF!&amp;Audit!#REF!,"")</f>
        <v>#REF!</v>
      </c>
      <c r="J820" s="17" t="e">
        <f>VLOOKUP(Audit!#REF!,$V$3:$AE$12,9,FALSE) &amp; VLOOKUP(Audit!#REF!,$V$13:$AE$22,9,FALSE) &amp; IF(Audit!#REF!=10,Audit!#REF!&amp;Audit!#REF!,"") &amp; IF(Audit!#REF!&lt;&gt;1,U820,"")</f>
        <v>#REF!</v>
      </c>
      <c r="K820" s="17" t="e">
        <f>VLOOKUP(Audit!#REF!,$V$3:$AE$12,10,FALSE) &amp; Audit!#REF! &amp; VLOOKUP(Audit!#REF!,$V$13:$AE$22,10,FALSE) &amp; IF(Audit!#REF!=10,Audit!#REF!&amp;Audit!#REF!,"") &amp; IF(Audit!#REF!&lt;&gt;1,U820,"")</f>
        <v>#REF!</v>
      </c>
      <c r="L820" s="10" t="e">
        <f>Audit!#REF!</f>
        <v>#REF!</v>
      </c>
      <c r="M820" s="10" t="e">
        <f t="shared" si="371"/>
        <v>#REF!</v>
      </c>
      <c r="N820" s="10" t="e">
        <f t="shared" si="372"/>
        <v>#REF!</v>
      </c>
      <c r="O820" s="10" t="e">
        <f t="shared" si="373"/>
        <v>#REF!</v>
      </c>
      <c r="P820" s="10" t="e">
        <f t="shared" si="374"/>
        <v>#REF!</v>
      </c>
      <c r="Q820" s="10" t="e">
        <f t="shared" si="375"/>
        <v>#REF!</v>
      </c>
      <c r="R820" s="10" t="e">
        <f t="shared" si="376"/>
        <v>#REF!</v>
      </c>
      <c r="S820" s="10" t="e">
        <f t="shared" si="377"/>
        <v>#REF!</v>
      </c>
      <c r="T820" s="10" t="e">
        <f t="shared" si="378"/>
        <v>#REF!</v>
      </c>
      <c r="U820" s="17" t="e">
        <f>IF(Audit!#REF!="","",VLOOKUP(Audit!#REF!,$W$26:$X$35,2,FALSE)) &amp; Audit!#REF! &amp; IF(Audit!#REF!="","",IF(Audit!#REF!&lt;=1.4,VLOOKUP(Audit!#REF!,$W$38:X865,2,FALSE),VLOOKUP(Audit!#REF!,$W$51:$X$61,2,FALSE))) &amp; IF(Audit!#REF!="","",VLOOKUP(Audit!#REF!,$Y$26:$Z$35,2,FALSE) &amp; Audit!#REF! &amp; IF(Audit!#REF!="","",IF(Audit!#REF!&lt;=1.4,VLOOKUP(Audit!#REF!,$Y$38:$Z$48,2,FALSE),VLOOKUP(Audit!#REF!,$Y$51:$Z$61,2,FALSE))))</f>
        <v>#REF!</v>
      </c>
      <c r="V820" s="21"/>
      <c r="AH820" s="49" t="e">
        <f>Audit!#REF!</f>
        <v>#REF!</v>
      </c>
      <c r="AI820" s="50" t="e">
        <f>VLOOKUP(Audit!#REF!,$V$3:$AE$12,2,FALSE)&amp; IF(Audit!#REF!=10,Audit!#REF!,"")</f>
        <v>#REF!</v>
      </c>
      <c r="AJ820" s="50" t="e">
        <f>VLOOKUP(Audit!#REF!,$V$13:$AE$22,2,FALSE)&amp; IF(Audit!#REF!=10,Audit!#REF!,"")</f>
        <v>#REF!</v>
      </c>
      <c r="AK820" s="47" t="e">
        <f t="shared" si="379"/>
        <v>#REF!</v>
      </c>
      <c r="AL820" s="50" t="e">
        <f>VLOOKUP(Audit!#REF!,$V$3:$AE$12,3,FALSE)&amp; IF(Audit!#REF!=10,Audit!#REF!,"")</f>
        <v>#REF!</v>
      </c>
      <c r="AM820" s="50" t="e">
        <f>VLOOKUP(Audit!#REF!,$V$13:$AE$22,3,FALSE)&amp; IF(Audit!#REF!=10,Audit!#REF!,"")</f>
        <v>#REF!</v>
      </c>
      <c r="AN820" s="47" t="e">
        <f t="shared" si="380"/>
        <v>#REF!</v>
      </c>
      <c r="AO820" s="50" t="e">
        <f>VLOOKUP(Audit!#REF!,$V$3:$AE$12,4,FALSE) &amp;  Audit!#REF! &amp; IF(Audit!#REF!=10,Audit!#REF!,"")</f>
        <v>#REF!</v>
      </c>
      <c r="AP820" s="50" t="e">
        <f>VLOOKUP(Audit!#REF!,$V$13:$AE$22,4,FALSE)&amp; IF(Audit!#REF!=10,Audit!#REF!,"")</f>
        <v>#REF!</v>
      </c>
      <c r="AQ820" s="47" t="e">
        <f t="shared" si="381"/>
        <v>#REF!</v>
      </c>
      <c r="AR820" s="50" t="e">
        <f>VLOOKUP(Audit!#REF!,$V$3:$AE$12,5,FALSE)&amp; IF(Audit!#REF!=10,Audit!#REF!,"")</f>
        <v>#REF!</v>
      </c>
      <c r="AS820" s="50" t="e">
        <f>VLOOKUP(Audit!#REF!,$V$13:$AE$22,5,FALSE)&amp; IF(Audit!#REF!=10,Audit!#REF!,"")</f>
        <v>#REF!</v>
      </c>
      <c r="AT820" s="47" t="e">
        <f t="shared" si="382"/>
        <v>#REF!</v>
      </c>
      <c r="AU820" s="50" t="e">
        <f>VLOOKUP(Audit!#REF!,$V$3:$AE$12,6,FALSE)&amp; IF(Audit!#REF!=10,Audit!#REF!,"")</f>
        <v>#REF!</v>
      </c>
      <c r="AV820" s="50" t="e">
        <f>VLOOKUP(Audit!#REF!,$V$13:$AE$22,6,FALSE)&amp; IF(Audit!#REF!=10,Audit!#REF!,"")</f>
        <v>#REF!</v>
      </c>
      <c r="AW820" s="47" t="e">
        <f t="shared" si="383"/>
        <v>#REF!</v>
      </c>
      <c r="AX820" s="50" t="e">
        <f>VLOOKUP(Audit!#REF!,$V$3:$AE$12,7,FALSE)&amp; IF(Audit!#REF!=10,Audit!#REF!,"")</f>
        <v>#REF!</v>
      </c>
      <c r="AY820" s="50" t="e">
        <f>VLOOKUP(Audit!#REF!,$V$13:$AE$22,7,FALSE) &amp; IF(Audit!#REF!=10,Audit!#REF!,"")</f>
        <v>#REF!</v>
      </c>
      <c r="AZ820" s="47" t="e">
        <f t="shared" si="384"/>
        <v>#REF!</v>
      </c>
      <c r="BA820" s="50" t="e">
        <f>VLOOKUP(Audit!#REF!,$V$3:$AE$12,8,FALSE)&amp; Audit!#REF! &amp; IF(Audit!#REF!=10,Audit!#REF!,"")</f>
        <v>#REF!</v>
      </c>
      <c r="BB820" s="50" t="e">
        <f>VLOOKUP(Audit!#REF!,$V$13:$AE$22,8,FALSE) &amp; IF(Audit!#REF!=10,Audit!#REF!,"")</f>
        <v>#REF!</v>
      </c>
      <c r="BC820" s="47" t="e">
        <f t="shared" si="385"/>
        <v>#REF!</v>
      </c>
      <c r="BD820" s="50" t="e">
        <f>VLOOKUP(Audit!#REF!,$V$3:$AE$12,9,FALSE)&amp; IF(Audit!#REF!=10,Audit!#REF!,"")</f>
        <v>#REF!</v>
      </c>
      <c r="BE820" s="50" t="e">
        <f>VLOOKUP(Audit!#REF!,$V$13:$AE$22,9,FALSE) &amp; IF(Audit!#REF!=10,Audit!#REF!,"") &amp; IF(Audit!#REF!&lt;&gt;1,U820,"")</f>
        <v>#REF!</v>
      </c>
      <c r="BF820" s="47" t="e">
        <f t="shared" si="386"/>
        <v>#REF!</v>
      </c>
      <c r="BG820" s="50" t="e">
        <f>VLOOKUP(Audit!#REF!,$V$3:$AE$12,10,FALSE) &amp; Audit!#REF! &amp; IF(Audit!#REF!=10,Audit!#REF!,"")</f>
        <v>#REF!</v>
      </c>
      <c r="BH820" s="50" t="e">
        <f>VLOOKUP(Audit!#REF!,$V$13:$AE$22,10,FALSE) &amp; IF(Audit!#REF!=10,Audit!#REF!,"") &amp; IF(Audit!#REF!&lt;&gt;1,U820,"")</f>
        <v>#REF!</v>
      </c>
      <c r="BI820" s="47" t="e">
        <f t="shared" si="387"/>
        <v>#REF!</v>
      </c>
      <c r="BJ820" s="48" t="str">
        <f t="shared" si="388"/>
        <v/>
      </c>
      <c r="BK820" s="48" t="str">
        <f t="shared" si="389"/>
        <v/>
      </c>
      <c r="BL820" s="48" t="str">
        <f t="shared" si="390"/>
        <v/>
      </c>
      <c r="BM820" s="48" t="str">
        <f t="shared" si="391"/>
        <v/>
      </c>
      <c r="BN820" s="48" t="str">
        <f t="shared" si="392"/>
        <v/>
      </c>
      <c r="BO820" s="48" t="str">
        <f t="shared" si="393"/>
        <v/>
      </c>
      <c r="BP820" s="48" t="str">
        <f t="shared" si="394"/>
        <v/>
      </c>
      <c r="BQ820" s="48" t="str">
        <f t="shared" si="395"/>
        <v/>
      </c>
      <c r="BR820" s="48" t="str">
        <f t="shared" si="396"/>
        <v/>
      </c>
      <c r="BS820" s="48" t="str">
        <f t="shared" si="397"/>
        <v/>
      </c>
      <c r="BT820" s="48" t="str">
        <f t="shared" si="398"/>
        <v/>
      </c>
      <c r="BU820" s="48" t="str">
        <f t="shared" si="399"/>
        <v/>
      </c>
    </row>
    <row r="821" spans="1:73">
      <c r="A821" s="10" t="e">
        <f>Audit!#REF!</f>
        <v>#REF!</v>
      </c>
      <c r="B821" s="10" t="e">
        <f t="shared" si="370"/>
        <v>#REF!</v>
      </c>
      <c r="C821" s="17" t="e">
        <f>VLOOKUP(Audit!#REF!,$V$3:$AE$12,2,FALSE) &amp; VLOOKUP(Audit!#REF!,$V$13:$AE$22,2,FALSE)&amp; IF(Audit!#REF!=10,Audit!#REF!&amp;Audit!#REF!,"")</f>
        <v>#REF!</v>
      </c>
      <c r="D821" s="17" t="e">
        <f>VLOOKUP(Audit!#REF!,$V$3:$AE$12,3,FALSE) &amp; VLOOKUP(Audit!#REF!,$V$13:$AE$22,3,FALSE) &amp;IF(Audit!#REF!=10,Audit!#REF!&amp;Audit!#REF!,"")</f>
        <v>#REF!</v>
      </c>
      <c r="E821" s="17" t="e">
        <f>VLOOKUP(Audit!#REF!,$V$3:$AE$12,4,FALSE)&amp; Audit!#REF! &amp; VLOOKUP(Audit!#REF!,$V$13:$AE$22,4,FALSE)&amp; IF(Audit!#REF!=10,Audit!#REF!&amp;Audit!#REF!,"")</f>
        <v>#REF!</v>
      </c>
      <c r="F821" s="17" t="e">
        <f>VLOOKUP(Audit!#REF!,$V$3:$AE$12,5,FALSE) &amp; VLOOKUP(Audit!#REF!,$V$13:$AE$22,5,FALSE)&amp; IF(Audit!#REF!=10,Audit!#REF!&amp;Audit!#REF!,"")</f>
        <v>#REF!</v>
      </c>
      <c r="G821" s="17" t="e">
        <f>VLOOKUP(Audit!#REF!,$V$3:$AE$12,6,FALSE) &amp; VLOOKUP(Audit!#REF!,$V$13:$AE$22,6,FALSE)&amp; IF(Audit!#REF!=10,Audit!#REF!&amp;Audit!#REF!,"")</f>
        <v>#REF!</v>
      </c>
      <c r="H821" s="17" t="e">
        <f>VLOOKUP(Audit!#REF!,$V$3:$AE$12,7,FALSE) &amp; VLOOKUP(Audit!#REF!,$V$13:$AE$22,7,FALSE)&amp;IF(Audit!#REF!=10,Audit!#REF!&amp;Audit!#REF!,"")</f>
        <v>#REF!</v>
      </c>
      <c r="I821" s="17" t="e">
        <f>VLOOKUP(Audit!#REF!,$V$3:$AE$12,8,FALSE) &amp; Audit!#REF! &amp; VLOOKUP(Audit!#REF!,$V$13:$AE$22,8,FALSE)&amp;IF(Audit!#REF!=10,Audit!#REF!&amp;Audit!#REF!,"")</f>
        <v>#REF!</v>
      </c>
      <c r="J821" s="17" t="e">
        <f>VLOOKUP(Audit!#REF!,$V$3:$AE$12,9,FALSE) &amp; VLOOKUP(Audit!#REF!,$V$13:$AE$22,9,FALSE) &amp; IF(Audit!#REF!=10,Audit!#REF!&amp;Audit!#REF!,"") &amp; IF(Audit!#REF!&lt;&gt;1,U821,"")</f>
        <v>#REF!</v>
      </c>
      <c r="K821" s="17" t="e">
        <f>VLOOKUP(Audit!#REF!,$V$3:$AE$12,10,FALSE) &amp; Audit!#REF! &amp; VLOOKUP(Audit!#REF!,$V$13:$AE$22,10,FALSE) &amp; IF(Audit!#REF!=10,Audit!#REF!&amp;Audit!#REF!,"") &amp; IF(Audit!#REF!&lt;&gt;1,U821,"")</f>
        <v>#REF!</v>
      </c>
      <c r="L821" s="10" t="e">
        <f>Audit!#REF!</f>
        <v>#REF!</v>
      </c>
      <c r="M821" s="10" t="e">
        <f t="shared" si="371"/>
        <v>#REF!</v>
      </c>
      <c r="N821" s="10" t="e">
        <f t="shared" si="372"/>
        <v>#REF!</v>
      </c>
      <c r="O821" s="10" t="e">
        <f t="shared" si="373"/>
        <v>#REF!</v>
      </c>
      <c r="P821" s="10" t="e">
        <f t="shared" si="374"/>
        <v>#REF!</v>
      </c>
      <c r="Q821" s="10" t="e">
        <f t="shared" si="375"/>
        <v>#REF!</v>
      </c>
      <c r="R821" s="10" t="e">
        <f t="shared" si="376"/>
        <v>#REF!</v>
      </c>
      <c r="S821" s="10" t="e">
        <f t="shared" si="377"/>
        <v>#REF!</v>
      </c>
      <c r="T821" s="10" t="e">
        <f t="shared" si="378"/>
        <v>#REF!</v>
      </c>
      <c r="U821" s="17" t="e">
        <f>IF(Audit!#REF!="","",VLOOKUP(Audit!#REF!,$W$26:$X$35,2,FALSE)) &amp; Audit!#REF! &amp; IF(Audit!#REF!="","",IF(Audit!#REF!&lt;=1.4,VLOOKUP(Audit!#REF!,$W$38:X866,2,FALSE),VLOOKUP(Audit!#REF!,$W$51:$X$61,2,FALSE))) &amp; IF(Audit!#REF!="","",VLOOKUP(Audit!#REF!,$Y$26:$Z$35,2,FALSE) &amp; Audit!#REF! &amp; IF(Audit!#REF!="","",IF(Audit!#REF!&lt;=1.4,VLOOKUP(Audit!#REF!,$Y$38:$Z$48,2,FALSE),VLOOKUP(Audit!#REF!,$Y$51:$Z$61,2,FALSE))))</f>
        <v>#REF!</v>
      </c>
      <c r="V821" s="21"/>
      <c r="AH821" s="49" t="e">
        <f>Audit!#REF!</f>
        <v>#REF!</v>
      </c>
      <c r="AI821" s="50" t="e">
        <f>VLOOKUP(Audit!#REF!,$V$3:$AE$12,2,FALSE)&amp; IF(Audit!#REF!=10,Audit!#REF!,"")</f>
        <v>#REF!</v>
      </c>
      <c r="AJ821" s="50" t="e">
        <f>VLOOKUP(Audit!#REF!,$V$13:$AE$22,2,FALSE)&amp; IF(Audit!#REF!=10,Audit!#REF!,"")</f>
        <v>#REF!</v>
      </c>
      <c r="AK821" s="47" t="e">
        <f t="shared" si="379"/>
        <v>#REF!</v>
      </c>
      <c r="AL821" s="50" t="e">
        <f>VLOOKUP(Audit!#REF!,$V$3:$AE$12,3,FALSE)&amp; IF(Audit!#REF!=10,Audit!#REF!,"")</f>
        <v>#REF!</v>
      </c>
      <c r="AM821" s="50" t="e">
        <f>VLOOKUP(Audit!#REF!,$V$13:$AE$22,3,FALSE)&amp; IF(Audit!#REF!=10,Audit!#REF!,"")</f>
        <v>#REF!</v>
      </c>
      <c r="AN821" s="47" t="e">
        <f t="shared" si="380"/>
        <v>#REF!</v>
      </c>
      <c r="AO821" s="50" t="e">
        <f>VLOOKUP(Audit!#REF!,$V$3:$AE$12,4,FALSE) &amp;  Audit!#REF! &amp; IF(Audit!#REF!=10,Audit!#REF!,"")</f>
        <v>#REF!</v>
      </c>
      <c r="AP821" s="50" t="e">
        <f>VLOOKUP(Audit!#REF!,$V$13:$AE$22,4,FALSE)&amp; IF(Audit!#REF!=10,Audit!#REF!,"")</f>
        <v>#REF!</v>
      </c>
      <c r="AQ821" s="47" t="e">
        <f t="shared" si="381"/>
        <v>#REF!</v>
      </c>
      <c r="AR821" s="50" t="e">
        <f>VLOOKUP(Audit!#REF!,$V$3:$AE$12,5,FALSE)&amp; IF(Audit!#REF!=10,Audit!#REF!,"")</f>
        <v>#REF!</v>
      </c>
      <c r="AS821" s="50" t="e">
        <f>VLOOKUP(Audit!#REF!,$V$13:$AE$22,5,FALSE)&amp; IF(Audit!#REF!=10,Audit!#REF!,"")</f>
        <v>#REF!</v>
      </c>
      <c r="AT821" s="47" t="e">
        <f t="shared" si="382"/>
        <v>#REF!</v>
      </c>
      <c r="AU821" s="50" t="e">
        <f>VLOOKUP(Audit!#REF!,$V$3:$AE$12,6,FALSE)&amp; IF(Audit!#REF!=10,Audit!#REF!,"")</f>
        <v>#REF!</v>
      </c>
      <c r="AV821" s="50" t="e">
        <f>VLOOKUP(Audit!#REF!,$V$13:$AE$22,6,FALSE)&amp; IF(Audit!#REF!=10,Audit!#REF!,"")</f>
        <v>#REF!</v>
      </c>
      <c r="AW821" s="47" t="e">
        <f t="shared" si="383"/>
        <v>#REF!</v>
      </c>
      <c r="AX821" s="50" t="e">
        <f>VLOOKUP(Audit!#REF!,$V$3:$AE$12,7,FALSE)&amp; IF(Audit!#REF!=10,Audit!#REF!,"")</f>
        <v>#REF!</v>
      </c>
      <c r="AY821" s="50" t="e">
        <f>VLOOKUP(Audit!#REF!,$V$13:$AE$22,7,FALSE) &amp; IF(Audit!#REF!=10,Audit!#REF!,"")</f>
        <v>#REF!</v>
      </c>
      <c r="AZ821" s="47" t="e">
        <f t="shared" si="384"/>
        <v>#REF!</v>
      </c>
      <c r="BA821" s="50" t="e">
        <f>VLOOKUP(Audit!#REF!,$V$3:$AE$12,8,FALSE)&amp; Audit!#REF! &amp; IF(Audit!#REF!=10,Audit!#REF!,"")</f>
        <v>#REF!</v>
      </c>
      <c r="BB821" s="50" t="e">
        <f>VLOOKUP(Audit!#REF!,$V$13:$AE$22,8,FALSE) &amp; IF(Audit!#REF!=10,Audit!#REF!,"")</f>
        <v>#REF!</v>
      </c>
      <c r="BC821" s="47" t="e">
        <f t="shared" si="385"/>
        <v>#REF!</v>
      </c>
      <c r="BD821" s="50" t="e">
        <f>VLOOKUP(Audit!#REF!,$V$3:$AE$12,9,FALSE)&amp; IF(Audit!#REF!=10,Audit!#REF!,"")</f>
        <v>#REF!</v>
      </c>
      <c r="BE821" s="50" t="e">
        <f>VLOOKUP(Audit!#REF!,$V$13:$AE$22,9,FALSE) &amp; IF(Audit!#REF!=10,Audit!#REF!,"") &amp; IF(Audit!#REF!&lt;&gt;1,U821,"")</f>
        <v>#REF!</v>
      </c>
      <c r="BF821" s="47" t="e">
        <f t="shared" si="386"/>
        <v>#REF!</v>
      </c>
      <c r="BG821" s="50" t="e">
        <f>VLOOKUP(Audit!#REF!,$V$3:$AE$12,10,FALSE) &amp; Audit!#REF! &amp; IF(Audit!#REF!=10,Audit!#REF!,"")</f>
        <v>#REF!</v>
      </c>
      <c r="BH821" s="50" t="e">
        <f>VLOOKUP(Audit!#REF!,$V$13:$AE$22,10,FALSE) &amp; IF(Audit!#REF!=10,Audit!#REF!,"") &amp; IF(Audit!#REF!&lt;&gt;1,U821,"")</f>
        <v>#REF!</v>
      </c>
      <c r="BI821" s="47" t="e">
        <f t="shared" si="387"/>
        <v>#REF!</v>
      </c>
      <c r="BJ821" s="48" t="str">
        <f t="shared" si="388"/>
        <v/>
      </c>
      <c r="BK821" s="48" t="str">
        <f t="shared" si="389"/>
        <v/>
      </c>
      <c r="BL821" s="48" t="str">
        <f t="shared" si="390"/>
        <v/>
      </c>
      <c r="BM821" s="48" t="str">
        <f t="shared" si="391"/>
        <v/>
      </c>
      <c r="BN821" s="48" t="str">
        <f t="shared" si="392"/>
        <v/>
      </c>
      <c r="BO821" s="48" t="str">
        <f t="shared" si="393"/>
        <v/>
      </c>
      <c r="BP821" s="48" t="str">
        <f t="shared" si="394"/>
        <v/>
      </c>
      <c r="BQ821" s="48" t="str">
        <f t="shared" si="395"/>
        <v/>
      </c>
      <c r="BR821" s="48" t="str">
        <f t="shared" si="396"/>
        <v/>
      </c>
      <c r="BS821" s="48" t="str">
        <f t="shared" si="397"/>
        <v/>
      </c>
      <c r="BT821" s="48" t="str">
        <f t="shared" si="398"/>
        <v/>
      </c>
      <c r="BU821" s="48" t="str">
        <f t="shared" si="399"/>
        <v/>
      </c>
    </row>
    <row r="822" spans="1:73">
      <c r="A822" s="10" t="e">
        <f>Audit!#REF!</f>
        <v>#REF!</v>
      </c>
      <c r="B822" s="10" t="e">
        <f t="shared" si="370"/>
        <v>#REF!</v>
      </c>
      <c r="C822" s="17" t="e">
        <f>VLOOKUP(Audit!#REF!,$V$3:$AE$12,2,FALSE) &amp; VLOOKUP(Audit!#REF!,$V$13:$AE$22,2,FALSE)&amp; IF(Audit!#REF!=10,Audit!#REF!&amp;Audit!#REF!,"")</f>
        <v>#REF!</v>
      </c>
      <c r="D822" s="17" t="e">
        <f>VLOOKUP(Audit!#REF!,$V$3:$AE$12,3,FALSE) &amp; VLOOKUP(Audit!#REF!,$V$13:$AE$22,3,FALSE) &amp;IF(Audit!#REF!=10,Audit!#REF!&amp;Audit!#REF!,"")</f>
        <v>#REF!</v>
      </c>
      <c r="E822" s="17" t="e">
        <f>VLOOKUP(Audit!#REF!,$V$3:$AE$12,4,FALSE)&amp; Audit!#REF! &amp; VLOOKUP(Audit!#REF!,$V$13:$AE$22,4,FALSE)&amp; IF(Audit!#REF!=10,Audit!#REF!&amp;Audit!#REF!,"")</f>
        <v>#REF!</v>
      </c>
      <c r="F822" s="17" t="e">
        <f>VLOOKUP(Audit!#REF!,$V$3:$AE$12,5,FALSE) &amp; VLOOKUP(Audit!#REF!,$V$13:$AE$22,5,FALSE)&amp; IF(Audit!#REF!=10,Audit!#REF!&amp;Audit!#REF!,"")</f>
        <v>#REF!</v>
      </c>
      <c r="G822" s="17" t="e">
        <f>VLOOKUP(Audit!#REF!,$V$3:$AE$12,6,FALSE) &amp; VLOOKUP(Audit!#REF!,$V$13:$AE$22,6,FALSE)&amp; IF(Audit!#REF!=10,Audit!#REF!&amp;Audit!#REF!,"")</f>
        <v>#REF!</v>
      </c>
      <c r="H822" s="17" t="e">
        <f>VLOOKUP(Audit!#REF!,$V$3:$AE$12,7,FALSE) &amp; VLOOKUP(Audit!#REF!,$V$13:$AE$22,7,FALSE)&amp;IF(Audit!#REF!=10,Audit!#REF!&amp;Audit!#REF!,"")</f>
        <v>#REF!</v>
      </c>
      <c r="I822" s="17" t="e">
        <f>VLOOKUP(Audit!#REF!,$V$3:$AE$12,8,FALSE) &amp; Audit!#REF! &amp; VLOOKUP(Audit!#REF!,$V$13:$AE$22,8,FALSE)&amp;IF(Audit!#REF!=10,Audit!#REF!&amp;Audit!#REF!,"")</f>
        <v>#REF!</v>
      </c>
      <c r="J822" s="17" t="e">
        <f>VLOOKUP(Audit!#REF!,$V$3:$AE$12,9,FALSE) &amp; VLOOKUP(Audit!#REF!,$V$13:$AE$22,9,FALSE) &amp; IF(Audit!#REF!=10,Audit!#REF!&amp;Audit!#REF!,"") &amp; IF(Audit!#REF!&lt;&gt;1,U822,"")</f>
        <v>#REF!</v>
      </c>
      <c r="K822" s="17" t="e">
        <f>VLOOKUP(Audit!#REF!,$V$3:$AE$12,10,FALSE) &amp; Audit!#REF! &amp; VLOOKUP(Audit!#REF!,$V$13:$AE$22,10,FALSE) &amp; IF(Audit!#REF!=10,Audit!#REF!&amp;Audit!#REF!,"") &amp; IF(Audit!#REF!&lt;&gt;1,U822,"")</f>
        <v>#REF!</v>
      </c>
      <c r="L822" s="10" t="e">
        <f>Audit!#REF!</f>
        <v>#REF!</v>
      </c>
      <c r="M822" s="10" t="e">
        <f t="shared" si="371"/>
        <v>#REF!</v>
      </c>
      <c r="N822" s="10" t="e">
        <f t="shared" si="372"/>
        <v>#REF!</v>
      </c>
      <c r="O822" s="10" t="e">
        <f t="shared" si="373"/>
        <v>#REF!</v>
      </c>
      <c r="P822" s="10" t="e">
        <f t="shared" si="374"/>
        <v>#REF!</v>
      </c>
      <c r="Q822" s="10" t="e">
        <f t="shared" si="375"/>
        <v>#REF!</v>
      </c>
      <c r="R822" s="10" t="e">
        <f t="shared" si="376"/>
        <v>#REF!</v>
      </c>
      <c r="S822" s="10" t="e">
        <f t="shared" si="377"/>
        <v>#REF!</v>
      </c>
      <c r="T822" s="10" t="e">
        <f t="shared" si="378"/>
        <v>#REF!</v>
      </c>
      <c r="U822" s="17" t="e">
        <f>IF(Audit!#REF!="","",VLOOKUP(Audit!#REF!,$W$26:$X$35,2,FALSE)) &amp; Audit!#REF! &amp; IF(Audit!#REF!="","",IF(Audit!#REF!&lt;=1.4,VLOOKUP(Audit!#REF!,$W$38:X867,2,FALSE),VLOOKUP(Audit!#REF!,$W$51:$X$61,2,FALSE))) &amp; IF(Audit!#REF!="","",VLOOKUP(Audit!#REF!,$Y$26:$Z$35,2,FALSE) &amp; Audit!#REF! &amp; IF(Audit!#REF!="","",IF(Audit!#REF!&lt;=1.4,VLOOKUP(Audit!#REF!,$Y$38:$Z$48,2,FALSE),VLOOKUP(Audit!#REF!,$Y$51:$Z$61,2,FALSE))))</f>
        <v>#REF!</v>
      </c>
      <c r="V822" s="21"/>
      <c r="AH822" s="49" t="e">
        <f>Audit!#REF!</f>
        <v>#REF!</v>
      </c>
      <c r="AI822" s="50" t="e">
        <f>VLOOKUP(Audit!#REF!,$V$3:$AE$12,2,FALSE)&amp; IF(Audit!#REF!=10,Audit!#REF!,"")</f>
        <v>#REF!</v>
      </c>
      <c r="AJ822" s="50" t="e">
        <f>VLOOKUP(Audit!#REF!,$V$13:$AE$22,2,FALSE)&amp; IF(Audit!#REF!=10,Audit!#REF!,"")</f>
        <v>#REF!</v>
      </c>
      <c r="AK822" s="47" t="e">
        <f t="shared" si="379"/>
        <v>#REF!</v>
      </c>
      <c r="AL822" s="50" t="e">
        <f>VLOOKUP(Audit!#REF!,$V$3:$AE$12,3,FALSE)&amp; IF(Audit!#REF!=10,Audit!#REF!,"")</f>
        <v>#REF!</v>
      </c>
      <c r="AM822" s="50" t="e">
        <f>VLOOKUP(Audit!#REF!,$V$13:$AE$22,3,FALSE)&amp; IF(Audit!#REF!=10,Audit!#REF!,"")</f>
        <v>#REF!</v>
      </c>
      <c r="AN822" s="47" t="e">
        <f t="shared" si="380"/>
        <v>#REF!</v>
      </c>
      <c r="AO822" s="50" t="e">
        <f>VLOOKUP(Audit!#REF!,$V$3:$AE$12,4,FALSE) &amp;  Audit!#REF! &amp; IF(Audit!#REF!=10,Audit!#REF!,"")</f>
        <v>#REF!</v>
      </c>
      <c r="AP822" s="50" t="e">
        <f>VLOOKUP(Audit!#REF!,$V$13:$AE$22,4,FALSE)&amp; IF(Audit!#REF!=10,Audit!#REF!,"")</f>
        <v>#REF!</v>
      </c>
      <c r="AQ822" s="47" t="e">
        <f t="shared" si="381"/>
        <v>#REF!</v>
      </c>
      <c r="AR822" s="50" t="e">
        <f>VLOOKUP(Audit!#REF!,$V$3:$AE$12,5,FALSE)&amp; IF(Audit!#REF!=10,Audit!#REF!,"")</f>
        <v>#REF!</v>
      </c>
      <c r="AS822" s="50" t="e">
        <f>VLOOKUP(Audit!#REF!,$V$13:$AE$22,5,FALSE)&amp; IF(Audit!#REF!=10,Audit!#REF!,"")</f>
        <v>#REF!</v>
      </c>
      <c r="AT822" s="47" t="e">
        <f t="shared" si="382"/>
        <v>#REF!</v>
      </c>
      <c r="AU822" s="50" t="e">
        <f>VLOOKUP(Audit!#REF!,$V$3:$AE$12,6,FALSE)&amp; IF(Audit!#REF!=10,Audit!#REF!,"")</f>
        <v>#REF!</v>
      </c>
      <c r="AV822" s="50" t="e">
        <f>VLOOKUP(Audit!#REF!,$V$13:$AE$22,6,FALSE)&amp; IF(Audit!#REF!=10,Audit!#REF!,"")</f>
        <v>#REF!</v>
      </c>
      <c r="AW822" s="47" t="e">
        <f t="shared" si="383"/>
        <v>#REF!</v>
      </c>
      <c r="AX822" s="50" t="e">
        <f>VLOOKUP(Audit!#REF!,$V$3:$AE$12,7,FALSE)&amp; IF(Audit!#REF!=10,Audit!#REF!,"")</f>
        <v>#REF!</v>
      </c>
      <c r="AY822" s="50" t="e">
        <f>VLOOKUP(Audit!#REF!,$V$13:$AE$22,7,FALSE) &amp; IF(Audit!#REF!=10,Audit!#REF!,"")</f>
        <v>#REF!</v>
      </c>
      <c r="AZ822" s="47" t="e">
        <f t="shared" si="384"/>
        <v>#REF!</v>
      </c>
      <c r="BA822" s="50" t="e">
        <f>VLOOKUP(Audit!#REF!,$V$3:$AE$12,8,FALSE)&amp; Audit!#REF! &amp; IF(Audit!#REF!=10,Audit!#REF!,"")</f>
        <v>#REF!</v>
      </c>
      <c r="BB822" s="50" t="e">
        <f>VLOOKUP(Audit!#REF!,$V$13:$AE$22,8,FALSE) &amp; IF(Audit!#REF!=10,Audit!#REF!,"")</f>
        <v>#REF!</v>
      </c>
      <c r="BC822" s="47" t="e">
        <f t="shared" si="385"/>
        <v>#REF!</v>
      </c>
      <c r="BD822" s="50" t="e">
        <f>VLOOKUP(Audit!#REF!,$V$3:$AE$12,9,FALSE)&amp; IF(Audit!#REF!=10,Audit!#REF!,"")</f>
        <v>#REF!</v>
      </c>
      <c r="BE822" s="50" t="e">
        <f>VLOOKUP(Audit!#REF!,$V$13:$AE$22,9,FALSE) &amp; IF(Audit!#REF!=10,Audit!#REF!,"") &amp; IF(Audit!#REF!&lt;&gt;1,U822,"")</f>
        <v>#REF!</v>
      </c>
      <c r="BF822" s="47" t="e">
        <f t="shared" si="386"/>
        <v>#REF!</v>
      </c>
      <c r="BG822" s="50" t="e">
        <f>VLOOKUP(Audit!#REF!,$V$3:$AE$12,10,FALSE) &amp; Audit!#REF! &amp; IF(Audit!#REF!=10,Audit!#REF!,"")</f>
        <v>#REF!</v>
      </c>
      <c r="BH822" s="50" t="e">
        <f>VLOOKUP(Audit!#REF!,$V$13:$AE$22,10,FALSE) &amp; IF(Audit!#REF!=10,Audit!#REF!,"") &amp; IF(Audit!#REF!&lt;&gt;1,U822,"")</f>
        <v>#REF!</v>
      </c>
      <c r="BI822" s="47" t="e">
        <f t="shared" si="387"/>
        <v>#REF!</v>
      </c>
      <c r="BJ822" s="48" t="str">
        <f t="shared" si="388"/>
        <v/>
      </c>
      <c r="BK822" s="48" t="str">
        <f t="shared" si="389"/>
        <v/>
      </c>
      <c r="BL822" s="48" t="str">
        <f t="shared" si="390"/>
        <v/>
      </c>
      <c r="BM822" s="48" t="str">
        <f t="shared" si="391"/>
        <v/>
      </c>
      <c r="BN822" s="48" t="str">
        <f t="shared" si="392"/>
        <v/>
      </c>
      <c r="BO822" s="48" t="str">
        <f t="shared" si="393"/>
        <v/>
      </c>
      <c r="BP822" s="48" t="str">
        <f t="shared" si="394"/>
        <v/>
      </c>
      <c r="BQ822" s="48" t="str">
        <f t="shared" si="395"/>
        <v/>
      </c>
      <c r="BR822" s="48" t="str">
        <f t="shared" si="396"/>
        <v/>
      </c>
      <c r="BS822" s="48" t="str">
        <f t="shared" si="397"/>
        <v/>
      </c>
      <c r="BT822" s="48" t="str">
        <f t="shared" si="398"/>
        <v/>
      </c>
      <c r="BU822" s="48" t="str">
        <f t="shared" si="399"/>
        <v/>
      </c>
    </row>
    <row r="823" spans="1:73">
      <c r="A823" s="10" t="e">
        <f>Audit!#REF!</f>
        <v>#REF!</v>
      </c>
      <c r="B823" s="10" t="e">
        <f t="shared" si="370"/>
        <v>#REF!</v>
      </c>
      <c r="C823" s="17" t="e">
        <f>VLOOKUP(Audit!#REF!,$V$3:$AE$12,2,FALSE) &amp; VLOOKUP(Audit!#REF!,$V$13:$AE$22,2,FALSE)&amp; IF(Audit!#REF!=10,Audit!#REF!&amp;Audit!#REF!,"")</f>
        <v>#REF!</v>
      </c>
      <c r="D823" s="17" t="e">
        <f>VLOOKUP(Audit!#REF!,$V$3:$AE$12,3,FALSE) &amp; VLOOKUP(Audit!#REF!,$V$13:$AE$22,3,FALSE) &amp;IF(Audit!#REF!=10,Audit!#REF!&amp;Audit!#REF!,"")</f>
        <v>#REF!</v>
      </c>
      <c r="E823" s="17" t="e">
        <f>VLOOKUP(Audit!#REF!,$V$3:$AE$12,4,FALSE)&amp; Audit!#REF! &amp; VLOOKUP(Audit!#REF!,$V$13:$AE$22,4,FALSE)&amp; IF(Audit!#REF!=10,Audit!#REF!&amp;Audit!#REF!,"")</f>
        <v>#REF!</v>
      </c>
      <c r="F823" s="17" t="e">
        <f>VLOOKUP(Audit!#REF!,$V$3:$AE$12,5,FALSE) &amp; VLOOKUP(Audit!#REF!,$V$13:$AE$22,5,FALSE)&amp; IF(Audit!#REF!=10,Audit!#REF!&amp;Audit!#REF!,"")</f>
        <v>#REF!</v>
      </c>
      <c r="G823" s="17" t="e">
        <f>VLOOKUP(Audit!#REF!,$V$3:$AE$12,6,FALSE) &amp; VLOOKUP(Audit!#REF!,$V$13:$AE$22,6,FALSE)&amp; IF(Audit!#REF!=10,Audit!#REF!&amp;Audit!#REF!,"")</f>
        <v>#REF!</v>
      </c>
      <c r="H823" s="17" t="e">
        <f>VLOOKUP(Audit!#REF!,$V$3:$AE$12,7,FALSE) &amp; VLOOKUP(Audit!#REF!,$V$13:$AE$22,7,FALSE)&amp;IF(Audit!#REF!=10,Audit!#REF!&amp;Audit!#REF!,"")</f>
        <v>#REF!</v>
      </c>
      <c r="I823" s="17" t="e">
        <f>VLOOKUP(Audit!#REF!,$V$3:$AE$12,8,FALSE) &amp; Audit!#REF! &amp; VLOOKUP(Audit!#REF!,$V$13:$AE$22,8,FALSE)&amp;IF(Audit!#REF!=10,Audit!#REF!&amp;Audit!#REF!,"")</f>
        <v>#REF!</v>
      </c>
      <c r="J823" s="17" t="e">
        <f>VLOOKUP(Audit!#REF!,$V$3:$AE$12,9,FALSE) &amp; VLOOKUP(Audit!#REF!,$V$13:$AE$22,9,FALSE) &amp; IF(Audit!#REF!=10,Audit!#REF!&amp;Audit!#REF!,"") &amp; IF(Audit!#REF!&lt;&gt;1,U823,"")</f>
        <v>#REF!</v>
      </c>
      <c r="K823" s="17" t="e">
        <f>VLOOKUP(Audit!#REF!,$V$3:$AE$12,10,FALSE) &amp; Audit!#REF! &amp; VLOOKUP(Audit!#REF!,$V$13:$AE$22,10,FALSE) &amp; IF(Audit!#REF!=10,Audit!#REF!&amp;Audit!#REF!,"") &amp; IF(Audit!#REF!&lt;&gt;1,U823,"")</f>
        <v>#REF!</v>
      </c>
      <c r="L823" s="10" t="e">
        <f>Audit!#REF!</f>
        <v>#REF!</v>
      </c>
      <c r="M823" s="10" t="e">
        <f t="shared" si="371"/>
        <v>#REF!</v>
      </c>
      <c r="N823" s="10" t="e">
        <f t="shared" si="372"/>
        <v>#REF!</v>
      </c>
      <c r="O823" s="10" t="e">
        <f t="shared" si="373"/>
        <v>#REF!</v>
      </c>
      <c r="P823" s="10" t="e">
        <f t="shared" si="374"/>
        <v>#REF!</v>
      </c>
      <c r="Q823" s="10" t="e">
        <f t="shared" si="375"/>
        <v>#REF!</v>
      </c>
      <c r="R823" s="10" t="e">
        <f t="shared" si="376"/>
        <v>#REF!</v>
      </c>
      <c r="S823" s="10" t="e">
        <f t="shared" si="377"/>
        <v>#REF!</v>
      </c>
      <c r="T823" s="10" t="e">
        <f t="shared" si="378"/>
        <v>#REF!</v>
      </c>
      <c r="U823" s="17" t="e">
        <f>IF(Audit!#REF!="","",VLOOKUP(Audit!#REF!,$W$26:$X$35,2,FALSE)) &amp; Audit!#REF! &amp; IF(Audit!#REF!="","",IF(Audit!#REF!&lt;=1.4,VLOOKUP(Audit!#REF!,$W$38:X868,2,FALSE),VLOOKUP(Audit!#REF!,$W$51:$X$61,2,FALSE))) &amp; IF(Audit!#REF!="","",VLOOKUP(Audit!#REF!,$Y$26:$Z$35,2,FALSE) &amp; Audit!#REF! &amp; IF(Audit!#REF!="","",IF(Audit!#REF!&lt;=1.4,VLOOKUP(Audit!#REF!,$Y$38:$Z$48,2,FALSE),VLOOKUP(Audit!#REF!,$Y$51:$Z$61,2,FALSE))))</f>
        <v>#REF!</v>
      </c>
      <c r="V823" s="21"/>
      <c r="AH823" s="49" t="e">
        <f>Audit!#REF!</f>
        <v>#REF!</v>
      </c>
      <c r="AI823" s="50" t="e">
        <f>VLOOKUP(Audit!#REF!,$V$3:$AE$12,2,FALSE)&amp; IF(Audit!#REF!=10,Audit!#REF!,"")</f>
        <v>#REF!</v>
      </c>
      <c r="AJ823" s="50" t="e">
        <f>VLOOKUP(Audit!#REF!,$V$13:$AE$22,2,FALSE)&amp; IF(Audit!#REF!=10,Audit!#REF!,"")</f>
        <v>#REF!</v>
      </c>
      <c r="AK823" s="47" t="e">
        <f t="shared" si="379"/>
        <v>#REF!</v>
      </c>
      <c r="AL823" s="50" t="e">
        <f>VLOOKUP(Audit!#REF!,$V$3:$AE$12,3,FALSE)&amp; IF(Audit!#REF!=10,Audit!#REF!,"")</f>
        <v>#REF!</v>
      </c>
      <c r="AM823" s="50" t="e">
        <f>VLOOKUP(Audit!#REF!,$V$13:$AE$22,3,FALSE)&amp; IF(Audit!#REF!=10,Audit!#REF!,"")</f>
        <v>#REF!</v>
      </c>
      <c r="AN823" s="47" t="e">
        <f t="shared" si="380"/>
        <v>#REF!</v>
      </c>
      <c r="AO823" s="50" t="e">
        <f>VLOOKUP(Audit!#REF!,$V$3:$AE$12,4,FALSE) &amp;  Audit!#REF! &amp; IF(Audit!#REF!=10,Audit!#REF!,"")</f>
        <v>#REF!</v>
      </c>
      <c r="AP823" s="50" t="e">
        <f>VLOOKUP(Audit!#REF!,$V$13:$AE$22,4,FALSE)&amp; IF(Audit!#REF!=10,Audit!#REF!,"")</f>
        <v>#REF!</v>
      </c>
      <c r="AQ823" s="47" t="e">
        <f t="shared" si="381"/>
        <v>#REF!</v>
      </c>
      <c r="AR823" s="50" t="e">
        <f>VLOOKUP(Audit!#REF!,$V$3:$AE$12,5,FALSE)&amp; IF(Audit!#REF!=10,Audit!#REF!,"")</f>
        <v>#REF!</v>
      </c>
      <c r="AS823" s="50" t="e">
        <f>VLOOKUP(Audit!#REF!,$V$13:$AE$22,5,FALSE)&amp; IF(Audit!#REF!=10,Audit!#REF!,"")</f>
        <v>#REF!</v>
      </c>
      <c r="AT823" s="47" t="e">
        <f t="shared" si="382"/>
        <v>#REF!</v>
      </c>
      <c r="AU823" s="50" t="e">
        <f>VLOOKUP(Audit!#REF!,$V$3:$AE$12,6,FALSE)&amp; IF(Audit!#REF!=10,Audit!#REF!,"")</f>
        <v>#REF!</v>
      </c>
      <c r="AV823" s="50" t="e">
        <f>VLOOKUP(Audit!#REF!,$V$13:$AE$22,6,FALSE)&amp; IF(Audit!#REF!=10,Audit!#REF!,"")</f>
        <v>#REF!</v>
      </c>
      <c r="AW823" s="47" t="e">
        <f t="shared" si="383"/>
        <v>#REF!</v>
      </c>
      <c r="AX823" s="50" t="e">
        <f>VLOOKUP(Audit!#REF!,$V$3:$AE$12,7,FALSE)&amp; IF(Audit!#REF!=10,Audit!#REF!,"")</f>
        <v>#REF!</v>
      </c>
      <c r="AY823" s="50" t="e">
        <f>VLOOKUP(Audit!#REF!,$V$13:$AE$22,7,FALSE) &amp; IF(Audit!#REF!=10,Audit!#REF!,"")</f>
        <v>#REF!</v>
      </c>
      <c r="AZ823" s="47" t="e">
        <f t="shared" si="384"/>
        <v>#REF!</v>
      </c>
      <c r="BA823" s="50" t="e">
        <f>VLOOKUP(Audit!#REF!,$V$3:$AE$12,8,FALSE)&amp; Audit!#REF! &amp; IF(Audit!#REF!=10,Audit!#REF!,"")</f>
        <v>#REF!</v>
      </c>
      <c r="BB823" s="50" t="e">
        <f>VLOOKUP(Audit!#REF!,$V$13:$AE$22,8,FALSE) &amp; IF(Audit!#REF!=10,Audit!#REF!,"")</f>
        <v>#REF!</v>
      </c>
      <c r="BC823" s="47" t="e">
        <f t="shared" si="385"/>
        <v>#REF!</v>
      </c>
      <c r="BD823" s="50" t="e">
        <f>VLOOKUP(Audit!#REF!,$V$3:$AE$12,9,FALSE)&amp; IF(Audit!#REF!=10,Audit!#REF!,"")</f>
        <v>#REF!</v>
      </c>
      <c r="BE823" s="50" t="e">
        <f>VLOOKUP(Audit!#REF!,$V$13:$AE$22,9,FALSE) &amp; IF(Audit!#REF!=10,Audit!#REF!,"") &amp; IF(Audit!#REF!&lt;&gt;1,U823,"")</f>
        <v>#REF!</v>
      </c>
      <c r="BF823" s="47" t="e">
        <f t="shared" si="386"/>
        <v>#REF!</v>
      </c>
      <c r="BG823" s="50" t="e">
        <f>VLOOKUP(Audit!#REF!,$V$3:$AE$12,10,FALSE) &amp; Audit!#REF! &amp; IF(Audit!#REF!=10,Audit!#REF!,"")</f>
        <v>#REF!</v>
      </c>
      <c r="BH823" s="50" t="e">
        <f>VLOOKUP(Audit!#REF!,$V$13:$AE$22,10,FALSE) &amp; IF(Audit!#REF!=10,Audit!#REF!,"") &amp; IF(Audit!#REF!&lt;&gt;1,U823,"")</f>
        <v>#REF!</v>
      </c>
      <c r="BI823" s="47" t="e">
        <f t="shared" si="387"/>
        <v>#REF!</v>
      </c>
      <c r="BJ823" s="48" t="str">
        <f t="shared" si="388"/>
        <v/>
      </c>
      <c r="BK823" s="48" t="str">
        <f t="shared" si="389"/>
        <v/>
      </c>
      <c r="BL823" s="48" t="str">
        <f t="shared" si="390"/>
        <v/>
      </c>
      <c r="BM823" s="48" t="str">
        <f t="shared" si="391"/>
        <v/>
      </c>
      <c r="BN823" s="48" t="str">
        <f t="shared" si="392"/>
        <v/>
      </c>
      <c r="BO823" s="48" t="str">
        <f t="shared" si="393"/>
        <v/>
      </c>
      <c r="BP823" s="48" t="str">
        <f t="shared" si="394"/>
        <v/>
      </c>
      <c r="BQ823" s="48" t="str">
        <f t="shared" si="395"/>
        <v/>
      </c>
      <c r="BR823" s="48" t="str">
        <f t="shared" si="396"/>
        <v/>
      </c>
      <c r="BS823" s="48" t="str">
        <f t="shared" si="397"/>
        <v/>
      </c>
      <c r="BT823" s="48" t="str">
        <f t="shared" si="398"/>
        <v/>
      </c>
      <c r="BU823" s="48" t="str">
        <f t="shared" si="399"/>
        <v/>
      </c>
    </row>
    <row r="824" spans="1:73">
      <c r="A824" s="10" t="e">
        <f>Audit!#REF!</f>
        <v>#REF!</v>
      </c>
      <c r="B824" s="10" t="e">
        <f t="shared" si="370"/>
        <v>#REF!</v>
      </c>
      <c r="C824" s="17" t="e">
        <f>VLOOKUP(Audit!#REF!,$V$3:$AE$12,2,FALSE) &amp; VLOOKUP(Audit!#REF!,$V$13:$AE$22,2,FALSE)&amp; IF(Audit!#REF!=10,Audit!#REF!&amp;Audit!#REF!,"")</f>
        <v>#REF!</v>
      </c>
      <c r="D824" s="17" t="e">
        <f>VLOOKUP(Audit!#REF!,$V$3:$AE$12,3,FALSE) &amp; VLOOKUP(Audit!#REF!,$V$13:$AE$22,3,FALSE) &amp;IF(Audit!#REF!=10,Audit!#REF!&amp;Audit!#REF!,"")</f>
        <v>#REF!</v>
      </c>
      <c r="E824" s="17" t="e">
        <f>VLOOKUP(Audit!#REF!,$V$3:$AE$12,4,FALSE)&amp; Audit!#REF! &amp; VLOOKUP(Audit!#REF!,$V$13:$AE$22,4,FALSE)&amp; IF(Audit!#REF!=10,Audit!#REF!&amp;Audit!#REF!,"")</f>
        <v>#REF!</v>
      </c>
      <c r="F824" s="17" t="e">
        <f>VLOOKUP(Audit!#REF!,$V$3:$AE$12,5,FALSE) &amp; VLOOKUP(Audit!#REF!,$V$13:$AE$22,5,FALSE)&amp; IF(Audit!#REF!=10,Audit!#REF!&amp;Audit!#REF!,"")</f>
        <v>#REF!</v>
      </c>
      <c r="G824" s="17" t="e">
        <f>VLOOKUP(Audit!#REF!,$V$3:$AE$12,6,FALSE) &amp; VLOOKUP(Audit!#REF!,$V$13:$AE$22,6,FALSE)&amp; IF(Audit!#REF!=10,Audit!#REF!&amp;Audit!#REF!,"")</f>
        <v>#REF!</v>
      </c>
      <c r="H824" s="17" t="e">
        <f>VLOOKUP(Audit!#REF!,$V$3:$AE$12,7,FALSE) &amp; VLOOKUP(Audit!#REF!,$V$13:$AE$22,7,FALSE)&amp;IF(Audit!#REF!=10,Audit!#REF!&amp;Audit!#REF!,"")</f>
        <v>#REF!</v>
      </c>
      <c r="I824" s="17" t="e">
        <f>VLOOKUP(Audit!#REF!,$V$3:$AE$12,8,FALSE) &amp; Audit!#REF! &amp; VLOOKUP(Audit!#REF!,$V$13:$AE$22,8,FALSE)&amp;IF(Audit!#REF!=10,Audit!#REF!&amp;Audit!#REF!,"")</f>
        <v>#REF!</v>
      </c>
      <c r="J824" s="17" t="e">
        <f>VLOOKUP(Audit!#REF!,$V$3:$AE$12,9,FALSE) &amp; VLOOKUP(Audit!#REF!,$V$13:$AE$22,9,FALSE) &amp; IF(Audit!#REF!=10,Audit!#REF!&amp;Audit!#REF!,"") &amp; IF(Audit!#REF!&lt;&gt;1,U824,"")</f>
        <v>#REF!</v>
      </c>
      <c r="K824" s="17" t="e">
        <f>VLOOKUP(Audit!#REF!,$V$3:$AE$12,10,FALSE) &amp; Audit!#REF! &amp; VLOOKUP(Audit!#REF!,$V$13:$AE$22,10,FALSE) &amp; IF(Audit!#REF!=10,Audit!#REF!&amp;Audit!#REF!,"") &amp; IF(Audit!#REF!&lt;&gt;1,U824,"")</f>
        <v>#REF!</v>
      </c>
      <c r="L824" s="10" t="e">
        <f>Audit!#REF!</f>
        <v>#REF!</v>
      </c>
      <c r="M824" s="10" t="e">
        <f t="shared" si="371"/>
        <v>#REF!</v>
      </c>
      <c r="N824" s="10" t="e">
        <f t="shared" si="372"/>
        <v>#REF!</v>
      </c>
      <c r="O824" s="10" t="e">
        <f t="shared" si="373"/>
        <v>#REF!</v>
      </c>
      <c r="P824" s="10" t="e">
        <f t="shared" si="374"/>
        <v>#REF!</v>
      </c>
      <c r="Q824" s="10" t="e">
        <f t="shared" si="375"/>
        <v>#REF!</v>
      </c>
      <c r="R824" s="10" t="e">
        <f t="shared" si="376"/>
        <v>#REF!</v>
      </c>
      <c r="S824" s="10" t="e">
        <f t="shared" si="377"/>
        <v>#REF!</v>
      </c>
      <c r="T824" s="10" t="e">
        <f t="shared" si="378"/>
        <v>#REF!</v>
      </c>
      <c r="U824" s="17" t="e">
        <f>IF(Audit!#REF!="","",VLOOKUP(Audit!#REF!,$W$26:$X$35,2,FALSE)) &amp; Audit!#REF! &amp; IF(Audit!#REF!="","",IF(Audit!#REF!&lt;=1.4,VLOOKUP(Audit!#REF!,$W$38:X869,2,FALSE),VLOOKUP(Audit!#REF!,$W$51:$X$61,2,FALSE))) &amp; IF(Audit!#REF!="","",VLOOKUP(Audit!#REF!,$Y$26:$Z$35,2,FALSE) &amp; Audit!#REF! &amp; IF(Audit!#REF!="","",IF(Audit!#REF!&lt;=1.4,VLOOKUP(Audit!#REF!,$Y$38:$Z$48,2,FALSE),VLOOKUP(Audit!#REF!,$Y$51:$Z$61,2,FALSE))))</f>
        <v>#REF!</v>
      </c>
      <c r="V824" s="21"/>
      <c r="AH824" s="49" t="e">
        <f>Audit!#REF!</f>
        <v>#REF!</v>
      </c>
      <c r="AI824" s="50" t="e">
        <f>VLOOKUP(Audit!#REF!,$V$3:$AE$12,2,FALSE)&amp; IF(Audit!#REF!=10,Audit!#REF!,"")</f>
        <v>#REF!</v>
      </c>
      <c r="AJ824" s="50" t="e">
        <f>VLOOKUP(Audit!#REF!,$V$13:$AE$22,2,FALSE)&amp; IF(Audit!#REF!=10,Audit!#REF!,"")</f>
        <v>#REF!</v>
      </c>
      <c r="AK824" s="47" t="e">
        <f t="shared" si="379"/>
        <v>#REF!</v>
      </c>
      <c r="AL824" s="50" t="e">
        <f>VLOOKUP(Audit!#REF!,$V$3:$AE$12,3,FALSE)&amp; IF(Audit!#REF!=10,Audit!#REF!,"")</f>
        <v>#REF!</v>
      </c>
      <c r="AM824" s="50" t="e">
        <f>VLOOKUP(Audit!#REF!,$V$13:$AE$22,3,FALSE)&amp; IF(Audit!#REF!=10,Audit!#REF!,"")</f>
        <v>#REF!</v>
      </c>
      <c r="AN824" s="47" t="e">
        <f t="shared" si="380"/>
        <v>#REF!</v>
      </c>
      <c r="AO824" s="50" t="e">
        <f>VLOOKUP(Audit!#REF!,$V$3:$AE$12,4,FALSE) &amp;  Audit!#REF! &amp; IF(Audit!#REF!=10,Audit!#REF!,"")</f>
        <v>#REF!</v>
      </c>
      <c r="AP824" s="50" t="e">
        <f>VLOOKUP(Audit!#REF!,$V$13:$AE$22,4,FALSE)&amp; IF(Audit!#REF!=10,Audit!#REF!,"")</f>
        <v>#REF!</v>
      </c>
      <c r="AQ824" s="47" t="e">
        <f t="shared" si="381"/>
        <v>#REF!</v>
      </c>
      <c r="AR824" s="50" t="e">
        <f>VLOOKUP(Audit!#REF!,$V$3:$AE$12,5,FALSE)&amp; IF(Audit!#REF!=10,Audit!#REF!,"")</f>
        <v>#REF!</v>
      </c>
      <c r="AS824" s="50" t="e">
        <f>VLOOKUP(Audit!#REF!,$V$13:$AE$22,5,FALSE)&amp; IF(Audit!#REF!=10,Audit!#REF!,"")</f>
        <v>#REF!</v>
      </c>
      <c r="AT824" s="47" t="e">
        <f t="shared" si="382"/>
        <v>#REF!</v>
      </c>
      <c r="AU824" s="50" t="e">
        <f>VLOOKUP(Audit!#REF!,$V$3:$AE$12,6,FALSE)&amp; IF(Audit!#REF!=10,Audit!#REF!,"")</f>
        <v>#REF!</v>
      </c>
      <c r="AV824" s="50" t="e">
        <f>VLOOKUP(Audit!#REF!,$V$13:$AE$22,6,FALSE)&amp; IF(Audit!#REF!=10,Audit!#REF!,"")</f>
        <v>#REF!</v>
      </c>
      <c r="AW824" s="47" t="e">
        <f t="shared" si="383"/>
        <v>#REF!</v>
      </c>
      <c r="AX824" s="50" t="e">
        <f>VLOOKUP(Audit!#REF!,$V$3:$AE$12,7,FALSE)&amp; IF(Audit!#REF!=10,Audit!#REF!,"")</f>
        <v>#REF!</v>
      </c>
      <c r="AY824" s="50" t="e">
        <f>VLOOKUP(Audit!#REF!,$V$13:$AE$22,7,FALSE) &amp; IF(Audit!#REF!=10,Audit!#REF!,"")</f>
        <v>#REF!</v>
      </c>
      <c r="AZ824" s="47" t="e">
        <f t="shared" si="384"/>
        <v>#REF!</v>
      </c>
      <c r="BA824" s="50" t="e">
        <f>VLOOKUP(Audit!#REF!,$V$3:$AE$12,8,FALSE)&amp; Audit!#REF! &amp; IF(Audit!#REF!=10,Audit!#REF!,"")</f>
        <v>#REF!</v>
      </c>
      <c r="BB824" s="50" t="e">
        <f>VLOOKUP(Audit!#REF!,$V$13:$AE$22,8,FALSE) &amp; IF(Audit!#REF!=10,Audit!#REF!,"")</f>
        <v>#REF!</v>
      </c>
      <c r="BC824" s="47" t="e">
        <f t="shared" si="385"/>
        <v>#REF!</v>
      </c>
      <c r="BD824" s="50" t="e">
        <f>VLOOKUP(Audit!#REF!,$V$3:$AE$12,9,FALSE)&amp; IF(Audit!#REF!=10,Audit!#REF!,"")</f>
        <v>#REF!</v>
      </c>
      <c r="BE824" s="50" t="e">
        <f>VLOOKUP(Audit!#REF!,$V$13:$AE$22,9,FALSE) &amp; IF(Audit!#REF!=10,Audit!#REF!,"") &amp; IF(Audit!#REF!&lt;&gt;1,U824,"")</f>
        <v>#REF!</v>
      </c>
      <c r="BF824" s="47" t="e">
        <f t="shared" si="386"/>
        <v>#REF!</v>
      </c>
      <c r="BG824" s="50" t="e">
        <f>VLOOKUP(Audit!#REF!,$V$3:$AE$12,10,FALSE) &amp; Audit!#REF! &amp; IF(Audit!#REF!=10,Audit!#REF!,"")</f>
        <v>#REF!</v>
      </c>
      <c r="BH824" s="50" t="e">
        <f>VLOOKUP(Audit!#REF!,$V$13:$AE$22,10,FALSE) &amp; IF(Audit!#REF!=10,Audit!#REF!,"") &amp; IF(Audit!#REF!&lt;&gt;1,U824,"")</f>
        <v>#REF!</v>
      </c>
      <c r="BI824" s="47" t="e">
        <f t="shared" si="387"/>
        <v>#REF!</v>
      </c>
      <c r="BJ824" s="48" t="str">
        <f t="shared" si="388"/>
        <v/>
      </c>
      <c r="BK824" s="48" t="str">
        <f t="shared" si="389"/>
        <v/>
      </c>
      <c r="BL824" s="48" t="str">
        <f t="shared" si="390"/>
        <v/>
      </c>
      <c r="BM824" s="48" t="str">
        <f t="shared" si="391"/>
        <v/>
      </c>
      <c r="BN824" s="48" t="str">
        <f t="shared" si="392"/>
        <v/>
      </c>
      <c r="BO824" s="48" t="str">
        <f t="shared" si="393"/>
        <v/>
      </c>
      <c r="BP824" s="48" t="str">
        <f t="shared" si="394"/>
        <v/>
      </c>
      <c r="BQ824" s="48" t="str">
        <f t="shared" si="395"/>
        <v/>
      </c>
      <c r="BR824" s="48" t="str">
        <f t="shared" si="396"/>
        <v/>
      </c>
      <c r="BS824" s="48" t="str">
        <f t="shared" si="397"/>
        <v/>
      </c>
      <c r="BT824" s="48" t="str">
        <f t="shared" si="398"/>
        <v/>
      </c>
      <c r="BU824" s="48" t="str">
        <f t="shared" si="399"/>
        <v/>
      </c>
    </row>
    <row r="825" spans="1:73">
      <c r="A825" s="10" t="e">
        <f>Audit!#REF!</f>
        <v>#REF!</v>
      </c>
      <c r="B825" s="10" t="e">
        <f t="shared" si="370"/>
        <v>#REF!</v>
      </c>
      <c r="C825" s="17" t="e">
        <f>VLOOKUP(Audit!#REF!,$V$3:$AE$12,2,FALSE) &amp; VLOOKUP(Audit!#REF!,$V$13:$AE$22,2,FALSE)&amp; IF(Audit!#REF!=10,Audit!#REF!&amp;Audit!#REF!,"")</f>
        <v>#REF!</v>
      </c>
      <c r="D825" s="17" t="e">
        <f>VLOOKUP(Audit!#REF!,$V$3:$AE$12,3,FALSE) &amp; VLOOKUP(Audit!#REF!,$V$13:$AE$22,3,FALSE) &amp;IF(Audit!#REF!=10,Audit!#REF!&amp;Audit!#REF!,"")</f>
        <v>#REF!</v>
      </c>
      <c r="E825" s="17" t="e">
        <f>VLOOKUP(Audit!#REF!,$V$3:$AE$12,4,FALSE)&amp; Audit!#REF! &amp; VLOOKUP(Audit!#REF!,$V$13:$AE$22,4,FALSE)&amp; IF(Audit!#REF!=10,Audit!#REF!&amp;Audit!#REF!,"")</f>
        <v>#REF!</v>
      </c>
      <c r="F825" s="17" t="e">
        <f>VLOOKUP(Audit!#REF!,$V$3:$AE$12,5,FALSE) &amp; VLOOKUP(Audit!#REF!,$V$13:$AE$22,5,FALSE)&amp; IF(Audit!#REF!=10,Audit!#REF!&amp;Audit!#REF!,"")</f>
        <v>#REF!</v>
      </c>
      <c r="G825" s="17" t="e">
        <f>VLOOKUP(Audit!#REF!,$V$3:$AE$12,6,FALSE) &amp; VLOOKUP(Audit!#REF!,$V$13:$AE$22,6,FALSE)&amp; IF(Audit!#REF!=10,Audit!#REF!&amp;Audit!#REF!,"")</f>
        <v>#REF!</v>
      </c>
      <c r="H825" s="17" t="e">
        <f>VLOOKUP(Audit!#REF!,$V$3:$AE$12,7,FALSE) &amp; VLOOKUP(Audit!#REF!,$V$13:$AE$22,7,FALSE)&amp;IF(Audit!#REF!=10,Audit!#REF!&amp;Audit!#REF!,"")</f>
        <v>#REF!</v>
      </c>
      <c r="I825" s="17" t="e">
        <f>VLOOKUP(Audit!#REF!,$V$3:$AE$12,8,FALSE) &amp; Audit!#REF! &amp; VLOOKUP(Audit!#REF!,$V$13:$AE$22,8,FALSE)&amp;IF(Audit!#REF!=10,Audit!#REF!&amp;Audit!#REF!,"")</f>
        <v>#REF!</v>
      </c>
      <c r="J825" s="17" t="e">
        <f>VLOOKUP(Audit!#REF!,$V$3:$AE$12,9,FALSE) &amp; VLOOKUP(Audit!#REF!,$V$13:$AE$22,9,FALSE) &amp; IF(Audit!#REF!=10,Audit!#REF!&amp;Audit!#REF!,"") &amp; IF(Audit!#REF!&lt;&gt;1,U825,"")</f>
        <v>#REF!</v>
      </c>
      <c r="K825" s="17" t="e">
        <f>VLOOKUP(Audit!#REF!,$V$3:$AE$12,10,FALSE) &amp; Audit!#REF! &amp; VLOOKUP(Audit!#REF!,$V$13:$AE$22,10,FALSE) &amp; IF(Audit!#REF!=10,Audit!#REF!&amp;Audit!#REF!,"") &amp; IF(Audit!#REF!&lt;&gt;1,U825,"")</f>
        <v>#REF!</v>
      </c>
      <c r="L825" s="10" t="e">
        <f>Audit!#REF!</f>
        <v>#REF!</v>
      </c>
      <c r="M825" s="10" t="e">
        <f t="shared" si="371"/>
        <v>#REF!</v>
      </c>
      <c r="N825" s="10" t="e">
        <f t="shared" si="372"/>
        <v>#REF!</v>
      </c>
      <c r="O825" s="10" t="e">
        <f t="shared" si="373"/>
        <v>#REF!</v>
      </c>
      <c r="P825" s="10" t="e">
        <f t="shared" si="374"/>
        <v>#REF!</v>
      </c>
      <c r="Q825" s="10" t="e">
        <f t="shared" si="375"/>
        <v>#REF!</v>
      </c>
      <c r="R825" s="10" t="e">
        <f t="shared" si="376"/>
        <v>#REF!</v>
      </c>
      <c r="S825" s="10" t="e">
        <f t="shared" si="377"/>
        <v>#REF!</v>
      </c>
      <c r="T825" s="10" t="e">
        <f t="shared" si="378"/>
        <v>#REF!</v>
      </c>
      <c r="U825" s="17" t="e">
        <f>IF(Audit!#REF!="","",VLOOKUP(Audit!#REF!,$W$26:$X$35,2,FALSE)) &amp; Audit!#REF! &amp; IF(Audit!#REF!="","",IF(Audit!#REF!&lt;=1.4,VLOOKUP(Audit!#REF!,$W$38:X870,2,FALSE),VLOOKUP(Audit!#REF!,$W$51:$X$61,2,FALSE))) &amp; IF(Audit!#REF!="","",VLOOKUP(Audit!#REF!,$Y$26:$Z$35,2,FALSE) &amp; Audit!#REF! &amp; IF(Audit!#REF!="","",IF(Audit!#REF!&lt;=1.4,VLOOKUP(Audit!#REF!,$Y$38:$Z$48,2,FALSE),VLOOKUP(Audit!#REF!,$Y$51:$Z$61,2,FALSE))))</f>
        <v>#REF!</v>
      </c>
      <c r="V825" s="21"/>
      <c r="AH825" s="49" t="e">
        <f>Audit!#REF!</f>
        <v>#REF!</v>
      </c>
      <c r="AI825" s="50" t="e">
        <f>VLOOKUP(Audit!#REF!,$V$3:$AE$12,2,FALSE)&amp; IF(Audit!#REF!=10,Audit!#REF!,"")</f>
        <v>#REF!</v>
      </c>
      <c r="AJ825" s="50" t="e">
        <f>VLOOKUP(Audit!#REF!,$V$13:$AE$22,2,FALSE)&amp; IF(Audit!#REF!=10,Audit!#REF!,"")</f>
        <v>#REF!</v>
      </c>
      <c r="AK825" s="47" t="e">
        <f t="shared" si="379"/>
        <v>#REF!</v>
      </c>
      <c r="AL825" s="50" t="e">
        <f>VLOOKUP(Audit!#REF!,$V$3:$AE$12,3,FALSE)&amp; IF(Audit!#REF!=10,Audit!#REF!,"")</f>
        <v>#REF!</v>
      </c>
      <c r="AM825" s="50" t="e">
        <f>VLOOKUP(Audit!#REF!,$V$13:$AE$22,3,FALSE)&amp; IF(Audit!#REF!=10,Audit!#REF!,"")</f>
        <v>#REF!</v>
      </c>
      <c r="AN825" s="47" t="e">
        <f t="shared" si="380"/>
        <v>#REF!</v>
      </c>
      <c r="AO825" s="50" t="e">
        <f>VLOOKUP(Audit!#REF!,$V$3:$AE$12,4,FALSE) &amp;  Audit!#REF! &amp; IF(Audit!#REF!=10,Audit!#REF!,"")</f>
        <v>#REF!</v>
      </c>
      <c r="AP825" s="50" t="e">
        <f>VLOOKUP(Audit!#REF!,$V$13:$AE$22,4,FALSE)&amp; IF(Audit!#REF!=10,Audit!#REF!,"")</f>
        <v>#REF!</v>
      </c>
      <c r="AQ825" s="47" t="e">
        <f t="shared" si="381"/>
        <v>#REF!</v>
      </c>
      <c r="AR825" s="50" t="e">
        <f>VLOOKUP(Audit!#REF!,$V$3:$AE$12,5,FALSE)&amp; IF(Audit!#REF!=10,Audit!#REF!,"")</f>
        <v>#REF!</v>
      </c>
      <c r="AS825" s="50" t="e">
        <f>VLOOKUP(Audit!#REF!,$V$13:$AE$22,5,FALSE)&amp; IF(Audit!#REF!=10,Audit!#REF!,"")</f>
        <v>#REF!</v>
      </c>
      <c r="AT825" s="47" t="e">
        <f t="shared" si="382"/>
        <v>#REF!</v>
      </c>
      <c r="AU825" s="50" t="e">
        <f>VLOOKUP(Audit!#REF!,$V$3:$AE$12,6,FALSE)&amp; IF(Audit!#REF!=10,Audit!#REF!,"")</f>
        <v>#REF!</v>
      </c>
      <c r="AV825" s="50" t="e">
        <f>VLOOKUP(Audit!#REF!,$V$13:$AE$22,6,FALSE)&amp; IF(Audit!#REF!=10,Audit!#REF!,"")</f>
        <v>#REF!</v>
      </c>
      <c r="AW825" s="47" t="e">
        <f t="shared" si="383"/>
        <v>#REF!</v>
      </c>
      <c r="AX825" s="50" t="e">
        <f>VLOOKUP(Audit!#REF!,$V$3:$AE$12,7,FALSE)&amp; IF(Audit!#REF!=10,Audit!#REF!,"")</f>
        <v>#REF!</v>
      </c>
      <c r="AY825" s="50" t="e">
        <f>VLOOKUP(Audit!#REF!,$V$13:$AE$22,7,FALSE) &amp; IF(Audit!#REF!=10,Audit!#REF!,"")</f>
        <v>#REF!</v>
      </c>
      <c r="AZ825" s="47" t="e">
        <f t="shared" si="384"/>
        <v>#REF!</v>
      </c>
      <c r="BA825" s="50" t="e">
        <f>VLOOKUP(Audit!#REF!,$V$3:$AE$12,8,FALSE)&amp; Audit!#REF! &amp; IF(Audit!#REF!=10,Audit!#REF!,"")</f>
        <v>#REF!</v>
      </c>
      <c r="BB825" s="50" t="e">
        <f>VLOOKUP(Audit!#REF!,$V$13:$AE$22,8,FALSE) &amp; IF(Audit!#REF!=10,Audit!#REF!,"")</f>
        <v>#REF!</v>
      </c>
      <c r="BC825" s="47" t="e">
        <f t="shared" si="385"/>
        <v>#REF!</v>
      </c>
      <c r="BD825" s="50" t="e">
        <f>VLOOKUP(Audit!#REF!,$V$3:$AE$12,9,FALSE)&amp; IF(Audit!#REF!=10,Audit!#REF!,"")</f>
        <v>#REF!</v>
      </c>
      <c r="BE825" s="50" t="e">
        <f>VLOOKUP(Audit!#REF!,$V$13:$AE$22,9,FALSE) &amp; IF(Audit!#REF!=10,Audit!#REF!,"") &amp; IF(Audit!#REF!&lt;&gt;1,U825,"")</f>
        <v>#REF!</v>
      </c>
      <c r="BF825" s="47" t="e">
        <f t="shared" si="386"/>
        <v>#REF!</v>
      </c>
      <c r="BG825" s="50" t="e">
        <f>VLOOKUP(Audit!#REF!,$V$3:$AE$12,10,FALSE) &amp; Audit!#REF! &amp; IF(Audit!#REF!=10,Audit!#REF!,"")</f>
        <v>#REF!</v>
      </c>
      <c r="BH825" s="50" t="e">
        <f>VLOOKUP(Audit!#REF!,$V$13:$AE$22,10,FALSE) &amp; IF(Audit!#REF!=10,Audit!#REF!,"") &amp; IF(Audit!#REF!&lt;&gt;1,U825,"")</f>
        <v>#REF!</v>
      </c>
      <c r="BI825" s="47" t="e">
        <f t="shared" si="387"/>
        <v>#REF!</v>
      </c>
      <c r="BJ825" s="48" t="str">
        <f t="shared" si="388"/>
        <v/>
      </c>
      <c r="BK825" s="48" t="str">
        <f t="shared" si="389"/>
        <v/>
      </c>
      <c r="BL825" s="48" t="str">
        <f t="shared" si="390"/>
        <v/>
      </c>
      <c r="BM825" s="48" t="str">
        <f t="shared" si="391"/>
        <v/>
      </c>
      <c r="BN825" s="48" t="str">
        <f t="shared" si="392"/>
        <v/>
      </c>
      <c r="BO825" s="48" t="str">
        <f t="shared" si="393"/>
        <v/>
      </c>
      <c r="BP825" s="48" t="str">
        <f t="shared" si="394"/>
        <v/>
      </c>
      <c r="BQ825" s="48" t="str">
        <f t="shared" si="395"/>
        <v/>
      </c>
      <c r="BR825" s="48" t="str">
        <f t="shared" si="396"/>
        <v/>
      </c>
      <c r="BS825" s="48" t="str">
        <f t="shared" si="397"/>
        <v/>
      </c>
      <c r="BT825" s="48" t="str">
        <f t="shared" si="398"/>
        <v/>
      </c>
      <c r="BU825" s="48" t="str">
        <f t="shared" si="399"/>
        <v/>
      </c>
    </row>
    <row r="826" spans="1:73">
      <c r="A826" s="10" t="e">
        <f>Audit!#REF!</f>
        <v>#REF!</v>
      </c>
      <c r="B826" s="10" t="e">
        <f t="shared" si="370"/>
        <v>#REF!</v>
      </c>
      <c r="C826" s="17" t="e">
        <f>VLOOKUP(Audit!#REF!,$V$3:$AE$12,2,FALSE) &amp; VLOOKUP(Audit!#REF!,$V$13:$AE$22,2,FALSE)&amp; IF(Audit!#REF!=10,Audit!#REF!&amp;Audit!#REF!,"")</f>
        <v>#REF!</v>
      </c>
      <c r="D826" s="17" t="e">
        <f>VLOOKUP(Audit!#REF!,$V$3:$AE$12,3,FALSE) &amp; VLOOKUP(Audit!#REF!,$V$13:$AE$22,3,FALSE) &amp;IF(Audit!#REF!=10,Audit!#REF!&amp;Audit!#REF!,"")</f>
        <v>#REF!</v>
      </c>
      <c r="E826" s="17" t="e">
        <f>VLOOKUP(Audit!#REF!,$V$3:$AE$12,4,FALSE)&amp; Audit!#REF! &amp; VLOOKUP(Audit!#REF!,$V$13:$AE$22,4,FALSE)&amp; IF(Audit!#REF!=10,Audit!#REF!&amp;Audit!#REF!,"")</f>
        <v>#REF!</v>
      </c>
      <c r="F826" s="17" t="e">
        <f>VLOOKUP(Audit!#REF!,$V$3:$AE$12,5,FALSE) &amp; VLOOKUP(Audit!#REF!,$V$13:$AE$22,5,FALSE)&amp; IF(Audit!#REF!=10,Audit!#REF!&amp;Audit!#REF!,"")</f>
        <v>#REF!</v>
      </c>
      <c r="G826" s="17" t="e">
        <f>VLOOKUP(Audit!#REF!,$V$3:$AE$12,6,FALSE) &amp; VLOOKUP(Audit!#REF!,$V$13:$AE$22,6,FALSE)&amp; IF(Audit!#REF!=10,Audit!#REF!&amp;Audit!#REF!,"")</f>
        <v>#REF!</v>
      </c>
      <c r="H826" s="17" t="e">
        <f>VLOOKUP(Audit!#REF!,$V$3:$AE$12,7,FALSE) &amp; VLOOKUP(Audit!#REF!,$V$13:$AE$22,7,FALSE)&amp;IF(Audit!#REF!=10,Audit!#REF!&amp;Audit!#REF!,"")</f>
        <v>#REF!</v>
      </c>
      <c r="I826" s="17" t="e">
        <f>VLOOKUP(Audit!#REF!,$V$3:$AE$12,8,FALSE) &amp; Audit!#REF! &amp; VLOOKUP(Audit!#REF!,$V$13:$AE$22,8,FALSE)&amp;IF(Audit!#REF!=10,Audit!#REF!&amp;Audit!#REF!,"")</f>
        <v>#REF!</v>
      </c>
      <c r="J826" s="17" t="e">
        <f>VLOOKUP(Audit!#REF!,$V$3:$AE$12,9,FALSE) &amp; VLOOKUP(Audit!#REF!,$V$13:$AE$22,9,FALSE) &amp; IF(Audit!#REF!=10,Audit!#REF!&amp;Audit!#REF!,"") &amp; IF(Audit!#REF!&lt;&gt;1,U826,"")</f>
        <v>#REF!</v>
      </c>
      <c r="K826" s="17" t="e">
        <f>VLOOKUP(Audit!#REF!,$V$3:$AE$12,10,FALSE) &amp; Audit!#REF! &amp; VLOOKUP(Audit!#REF!,$V$13:$AE$22,10,FALSE) &amp; IF(Audit!#REF!=10,Audit!#REF!&amp;Audit!#REF!,"") &amp; IF(Audit!#REF!&lt;&gt;1,U826,"")</f>
        <v>#REF!</v>
      </c>
      <c r="L826" s="10" t="e">
        <f>Audit!#REF!</f>
        <v>#REF!</v>
      </c>
      <c r="M826" s="10" t="e">
        <f t="shared" si="371"/>
        <v>#REF!</v>
      </c>
      <c r="N826" s="10" t="e">
        <f t="shared" si="372"/>
        <v>#REF!</v>
      </c>
      <c r="O826" s="10" t="e">
        <f t="shared" si="373"/>
        <v>#REF!</v>
      </c>
      <c r="P826" s="10" t="e">
        <f t="shared" si="374"/>
        <v>#REF!</v>
      </c>
      <c r="Q826" s="10" t="e">
        <f t="shared" si="375"/>
        <v>#REF!</v>
      </c>
      <c r="R826" s="10" t="e">
        <f t="shared" si="376"/>
        <v>#REF!</v>
      </c>
      <c r="S826" s="10" t="e">
        <f t="shared" si="377"/>
        <v>#REF!</v>
      </c>
      <c r="T826" s="10" t="e">
        <f t="shared" si="378"/>
        <v>#REF!</v>
      </c>
      <c r="U826" s="17" t="e">
        <f>IF(Audit!#REF!="","",VLOOKUP(Audit!#REF!,$W$26:$X$35,2,FALSE)) &amp; Audit!#REF! &amp; IF(Audit!#REF!="","",IF(Audit!#REF!&lt;=1.4,VLOOKUP(Audit!#REF!,$W$38:X871,2,FALSE),VLOOKUP(Audit!#REF!,$W$51:$X$61,2,FALSE))) &amp; IF(Audit!#REF!="","",VLOOKUP(Audit!#REF!,$Y$26:$Z$35,2,FALSE) &amp; Audit!#REF! &amp; IF(Audit!#REF!="","",IF(Audit!#REF!&lt;=1.4,VLOOKUP(Audit!#REF!,$Y$38:$Z$48,2,FALSE),VLOOKUP(Audit!#REF!,$Y$51:$Z$61,2,FALSE))))</f>
        <v>#REF!</v>
      </c>
      <c r="V826" s="21"/>
      <c r="AH826" s="49" t="e">
        <f>Audit!#REF!</f>
        <v>#REF!</v>
      </c>
      <c r="AI826" s="50" t="e">
        <f>VLOOKUP(Audit!#REF!,$V$3:$AE$12,2,FALSE)&amp; IF(Audit!#REF!=10,Audit!#REF!,"")</f>
        <v>#REF!</v>
      </c>
      <c r="AJ826" s="50" t="e">
        <f>VLOOKUP(Audit!#REF!,$V$13:$AE$22,2,FALSE)&amp; IF(Audit!#REF!=10,Audit!#REF!,"")</f>
        <v>#REF!</v>
      </c>
      <c r="AK826" s="47" t="e">
        <f t="shared" si="379"/>
        <v>#REF!</v>
      </c>
      <c r="AL826" s="50" t="e">
        <f>VLOOKUP(Audit!#REF!,$V$3:$AE$12,3,FALSE)&amp; IF(Audit!#REF!=10,Audit!#REF!,"")</f>
        <v>#REF!</v>
      </c>
      <c r="AM826" s="50" t="e">
        <f>VLOOKUP(Audit!#REF!,$V$13:$AE$22,3,FALSE)&amp; IF(Audit!#REF!=10,Audit!#REF!,"")</f>
        <v>#REF!</v>
      </c>
      <c r="AN826" s="47" t="e">
        <f t="shared" si="380"/>
        <v>#REF!</v>
      </c>
      <c r="AO826" s="50" t="e">
        <f>VLOOKUP(Audit!#REF!,$V$3:$AE$12,4,FALSE) &amp;  Audit!#REF! &amp; IF(Audit!#REF!=10,Audit!#REF!,"")</f>
        <v>#REF!</v>
      </c>
      <c r="AP826" s="50" t="e">
        <f>VLOOKUP(Audit!#REF!,$V$13:$AE$22,4,FALSE)&amp; IF(Audit!#REF!=10,Audit!#REF!,"")</f>
        <v>#REF!</v>
      </c>
      <c r="AQ826" s="47" t="e">
        <f t="shared" si="381"/>
        <v>#REF!</v>
      </c>
      <c r="AR826" s="50" t="e">
        <f>VLOOKUP(Audit!#REF!,$V$3:$AE$12,5,FALSE)&amp; IF(Audit!#REF!=10,Audit!#REF!,"")</f>
        <v>#REF!</v>
      </c>
      <c r="AS826" s="50" t="e">
        <f>VLOOKUP(Audit!#REF!,$V$13:$AE$22,5,FALSE)&amp; IF(Audit!#REF!=10,Audit!#REF!,"")</f>
        <v>#REF!</v>
      </c>
      <c r="AT826" s="47" t="e">
        <f t="shared" si="382"/>
        <v>#REF!</v>
      </c>
      <c r="AU826" s="50" t="e">
        <f>VLOOKUP(Audit!#REF!,$V$3:$AE$12,6,FALSE)&amp; IF(Audit!#REF!=10,Audit!#REF!,"")</f>
        <v>#REF!</v>
      </c>
      <c r="AV826" s="50" t="e">
        <f>VLOOKUP(Audit!#REF!,$V$13:$AE$22,6,FALSE)&amp; IF(Audit!#REF!=10,Audit!#REF!,"")</f>
        <v>#REF!</v>
      </c>
      <c r="AW826" s="47" t="e">
        <f t="shared" si="383"/>
        <v>#REF!</v>
      </c>
      <c r="AX826" s="50" t="e">
        <f>VLOOKUP(Audit!#REF!,$V$3:$AE$12,7,FALSE)&amp; IF(Audit!#REF!=10,Audit!#REF!,"")</f>
        <v>#REF!</v>
      </c>
      <c r="AY826" s="50" t="e">
        <f>VLOOKUP(Audit!#REF!,$V$13:$AE$22,7,FALSE) &amp; IF(Audit!#REF!=10,Audit!#REF!,"")</f>
        <v>#REF!</v>
      </c>
      <c r="AZ826" s="47" t="e">
        <f t="shared" si="384"/>
        <v>#REF!</v>
      </c>
      <c r="BA826" s="50" t="e">
        <f>VLOOKUP(Audit!#REF!,$V$3:$AE$12,8,FALSE)&amp; Audit!#REF! &amp; IF(Audit!#REF!=10,Audit!#REF!,"")</f>
        <v>#REF!</v>
      </c>
      <c r="BB826" s="50" t="e">
        <f>VLOOKUP(Audit!#REF!,$V$13:$AE$22,8,FALSE) &amp; IF(Audit!#REF!=10,Audit!#REF!,"")</f>
        <v>#REF!</v>
      </c>
      <c r="BC826" s="47" t="e">
        <f t="shared" si="385"/>
        <v>#REF!</v>
      </c>
      <c r="BD826" s="50" t="e">
        <f>VLOOKUP(Audit!#REF!,$V$3:$AE$12,9,FALSE)&amp; IF(Audit!#REF!=10,Audit!#REF!,"")</f>
        <v>#REF!</v>
      </c>
      <c r="BE826" s="50" t="e">
        <f>VLOOKUP(Audit!#REF!,$V$13:$AE$22,9,FALSE) &amp; IF(Audit!#REF!=10,Audit!#REF!,"") &amp; IF(Audit!#REF!&lt;&gt;1,U826,"")</f>
        <v>#REF!</v>
      </c>
      <c r="BF826" s="47" t="e">
        <f t="shared" si="386"/>
        <v>#REF!</v>
      </c>
      <c r="BG826" s="50" t="e">
        <f>VLOOKUP(Audit!#REF!,$V$3:$AE$12,10,FALSE) &amp; Audit!#REF! &amp; IF(Audit!#REF!=10,Audit!#REF!,"")</f>
        <v>#REF!</v>
      </c>
      <c r="BH826" s="50" t="e">
        <f>VLOOKUP(Audit!#REF!,$V$13:$AE$22,10,FALSE) &amp; IF(Audit!#REF!=10,Audit!#REF!,"") &amp; IF(Audit!#REF!&lt;&gt;1,U826,"")</f>
        <v>#REF!</v>
      </c>
      <c r="BI826" s="47" t="e">
        <f t="shared" si="387"/>
        <v>#REF!</v>
      </c>
      <c r="BJ826" s="48" t="str">
        <f t="shared" si="388"/>
        <v/>
      </c>
      <c r="BK826" s="48" t="str">
        <f t="shared" si="389"/>
        <v/>
      </c>
      <c r="BL826" s="48" t="str">
        <f t="shared" si="390"/>
        <v/>
      </c>
      <c r="BM826" s="48" t="str">
        <f t="shared" si="391"/>
        <v/>
      </c>
      <c r="BN826" s="48" t="str">
        <f t="shared" si="392"/>
        <v/>
      </c>
      <c r="BO826" s="48" t="str">
        <f t="shared" si="393"/>
        <v/>
      </c>
      <c r="BP826" s="48" t="str">
        <f t="shared" si="394"/>
        <v/>
      </c>
      <c r="BQ826" s="48" t="str">
        <f t="shared" si="395"/>
        <v/>
      </c>
      <c r="BR826" s="48" t="str">
        <f t="shared" si="396"/>
        <v/>
      </c>
      <c r="BS826" s="48" t="str">
        <f t="shared" si="397"/>
        <v/>
      </c>
      <c r="BT826" s="48" t="str">
        <f t="shared" si="398"/>
        <v/>
      </c>
      <c r="BU826" s="48" t="str">
        <f t="shared" si="399"/>
        <v/>
      </c>
    </row>
    <row r="827" spans="1:73">
      <c r="A827" s="10" t="e">
        <f>Audit!#REF!</f>
        <v>#REF!</v>
      </c>
      <c r="B827" s="10" t="e">
        <f t="shared" si="370"/>
        <v>#REF!</v>
      </c>
      <c r="C827" s="17" t="e">
        <f>VLOOKUP(Audit!#REF!,$V$3:$AE$12,2,FALSE) &amp; VLOOKUP(Audit!#REF!,$V$13:$AE$22,2,FALSE)&amp; IF(Audit!#REF!=10,Audit!#REF!&amp;Audit!#REF!,"")</f>
        <v>#REF!</v>
      </c>
      <c r="D827" s="17" t="e">
        <f>VLOOKUP(Audit!#REF!,$V$3:$AE$12,3,FALSE) &amp; VLOOKUP(Audit!#REF!,$V$13:$AE$22,3,FALSE) &amp;IF(Audit!#REF!=10,Audit!#REF!&amp;Audit!#REF!,"")</f>
        <v>#REF!</v>
      </c>
      <c r="E827" s="17" t="e">
        <f>VLOOKUP(Audit!#REF!,$V$3:$AE$12,4,FALSE)&amp; Audit!#REF! &amp; VLOOKUP(Audit!#REF!,$V$13:$AE$22,4,FALSE)&amp; IF(Audit!#REF!=10,Audit!#REF!&amp;Audit!#REF!,"")</f>
        <v>#REF!</v>
      </c>
      <c r="F827" s="17" t="e">
        <f>VLOOKUP(Audit!#REF!,$V$3:$AE$12,5,FALSE) &amp; VLOOKUP(Audit!#REF!,$V$13:$AE$22,5,FALSE)&amp; IF(Audit!#REF!=10,Audit!#REF!&amp;Audit!#REF!,"")</f>
        <v>#REF!</v>
      </c>
      <c r="G827" s="17" t="e">
        <f>VLOOKUP(Audit!#REF!,$V$3:$AE$12,6,FALSE) &amp; VLOOKUP(Audit!#REF!,$V$13:$AE$22,6,FALSE)&amp; IF(Audit!#REF!=10,Audit!#REF!&amp;Audit!#REF!,"")</f>
        <v>#REF!</v>
      </c>
      <c r="H827" s="17" t="e">
        <f>VLOOKUP(Audit!#REF!,$V$3:$AE$12,7,FALSE) &amp; VLOOKUP(Audit!#REF!,$V$13:$AE$22,7,FALSE)&amp;IF(Audit!#REF!=10,Audit!#REF!&amp;Audit!#REF!,"")</f>
        <v>#REF!</v>
      </c>
      <c r="I827" s="17" t="e">
        <f>VLOOKUP(Audit!#REF!,$V$3:$AE$12,8,FALSE) &amp; Audit!#REF! &amp; VLOOKUP(Audit!#REF!,$V$13:$AE$22,8,FALSE)&amp;IF(Audit!#REF!=10,Audit!#REF!&amp;Audit!#REF!,"")</f>
        <v>#REF!</v>
      </c>
      <c r="J827" s="17" t="e">
        <f>VLOOKUP(Audit!#REF!,$V$3:$AE$12,9,FALSE) &amp; VLOOKUP(Audit!#REF!,$V$13:$AE$22,9,FALSE) &amp; IF(Audit!#REF!=10,Audit!#REF!&amp;Audit!#REF!,"") &amp; IF(Audit!#REF!&lt;&gt;1,U827,"")</f>
        <v>#REF!</v>
      </c>
      <c r="K827" s="17" t="e">
        <f>VLOOKUP(Audit!#REF!,$V$3:$AE$12,10,FALSE) &amp; Audit!#REF! &amp; VLOOKUP(Audit!#REF!,$V$13:$AE$22,10,FALSE) &amp; IF(Audit!#REF!=10,Audit!#REF!&amp;Audit!#REF!,"") &amp; IF(Audit!#REF!&lt;&gt;1,U827,"")</f>
        <v>#REF!</v>
      </c>
      <c r="L827" s="10" t="e">
        <f>Audit!#REF!</f>
        <v>#REF!</v>
      </c>
      <c r="M827" s="10" t="e">
        <f t="shared" si="371"/>
        <v>#REF!</v>
      </c>
      <c r="N827" s="10" t="e">
        <f t="shared" si="372"/>
        <v>#REF!</v>
      </c>
      <c r="O827" s="10" t="e">
        <f t="shared" si="373"/>
        <v>#REF!</v>
      </c>
      <c r="P827" s="10" t="e">
        <f t="shared" si="374"/>
        <v>#REF!</v>
      </c>
      <c r="Q827" s="10" t="e">
        <f t="shared" si="375"/>
        <v>#REF!</v>
      </c>
      <c r="R827" s="10" t="e">
        <f t="shared" si="376"/>
        <v>#REF!</v>
      </c>
      <c r="S827" s="10" t="e">
        <f t="shared" si="377"/>
        <v>#REF!</v>
      </c>
      <c r="T827" s="10" t="e">
        <f t="shared" si="378"/>
        <v>#REF!</v>
      </c>
      <c r="U827" s="17" t="e">
        <f>IF(Audit!#REF!="","",VLOOKUP(Audit!#REF!,$W$26:$X$35,2,FALSE)) &amp; Audit!#REF! &amp; IF(Audit!#REF!="","",IF(Audit!#REF!&lt;=1.4,VLOOKUP(Audit!#REF!,$W$38:X872,2,FALSE),VLOOKUP(Audit!#REF!,$W$51:$X$61,2,FALSE))) &amp; IF(Audit!#REF!="","",VLOOKUP(Audit!#REF!,$Y$26:$Z$35,2,FALSE) &amp; Audit!#REF! &amp; IF(Audit!#REF!="","",IF(Audit!#REF!&lt;=1.4,VLOOKUP(Audit!#REF!,$Y$38:$Z$48,2,FALSE),VLOOKUP(Audit!#REF!,$Y$51:$Z$61,2,FALSE))))</f>
        <v>#REF!</v>
      </c>
      <c r="V827" s="21"/>
      <c r="AH827" s="49" t="e">
        <f>Audit!#REF!</f>
        <v>#REF!</v>
      </c>
      <c r="AI827" s="50" t="e">
        <f>VLOOKUP(Audit!#REF!,$V$3:$AE$12,2,FALSE)&amp; IF(Audit!#REF!=10,Audit!#REF!,"")</f>
        <v>#REF!</v>
      </c>
      <c r="AJ827" s="50" t="e">
        <f>VLOOKUP(Audit!#REF!,$V$13:$AE$22,2,FALSE)&amp; IF(Audit!#REF!=10,Audit!#REF!,"")</f>
        <v>#REF!</v>
      </c>
      <c r="AK827" s="47" t="e">
        <f t="shared" si="379"/>
        <v>#REF!</v>
      </c>
      <c r="AL827" s="50" t="e">
        <f>VLOOKUP(Audit!#REF!,$V$3:$AE$12,3,FALSE)&amp; IF(Audit!#REF!=10,Audit!#REF!,"")</f>
        <v>#REF!</v>
      </c>
      <c r="AM827" s="50" t="e">
        <f>VLOOKUP(Audit!#REF!,$V$13:$AE$22,3,FALSE)&amp; IF(Audit!#REF!=10,Audit!#REF!,"")</f>
        <v>#REF!</v>
      </c>
      <c r="AN827" s="47" t="e">
        <f t="shared" si="380"/>
        <v>#REF!</v>
      </c>
      <c r="AO827" s="50" t="e">
        <f>VLOOKUP(Audit!#REF!,$V$3:$AE$12,4,FALSE) &amp;  Audit!#REF! &amp; IF(Audit!#REF!=10,Audit!#REF!,"")</f>
        <v>#REF!</v>
      </c>
      <c r="AP827" s="50" t="e">
        <f>VLOOKUP(Audit!#REF!,$V$13:$AE$22,4,FALSE)&amp; IF(Audit!#REF!=10,Audit!#REF!,"")</f>
        <v>#REF!</v>
      </c>
      <c r="AQ827" s="47" t="e">
        <f t="shared" si="381"/>
        <v>#REF!</v>
      </c>
      <c r="AR827" s="50" t="e">
        <f>VLOOKUP(Audit!#REF!,$V$3:$AE$12,5,FALSE)&amp; IF(Audit!#REF!=10,Audit!#REF!,"")</f>
        <v>#REF!</v>
      </c>
      <c r="AS827" s="50" t="e">
        <f>VLOOKUP(Audit!#REF!,$V$13:$AE$22,5,FALSE)&amp; IF(Audit!#REF!=10,Audit!#REF!,"")</f>
        <v>#REF!</v>
      </c>
      <c r="AT827" s="47" t="e">
        <f t="shared" si="382"/>
        <v>#REF!</v>
      </c>
      <c r="AU827" s="50" t="e">
        <f>VLOOKUP(Audit!#REF!,$V$3:$AE$12,6,FALSE)&amp; IF(Audit!#REF!=10,Audit!#REF!,"")</f>
        <v>#REF!</v>
      </c>
      <c r="AV827" s="50" t="e">
        <f>VLOOKUP(Audit!#REF!,$V$13:$AE$22,6,FALSE)&amp; IF(Audit!#REF!=10,Audit!#REF!,"")</f>
        <v>#REF!</v>
      </c>
      <c r="AW827" s="47" t="e">
        <f t="shared" si="383"/>
        <v>#REF!</v>
      </c>
      <c r="AX827" s="50" t="e">
        <f>VLOOKUP(Audit!#REF!,$V$3:$AE$12,7,FALSE)&amp; IF(Audit!#REF!=10,Audit!#REF!,"")</f>
        <v>#REF!</v>
      </c>
      <c r="AY827" s="50" t="e">
        <f>VLOOKUP(Audit!#REF!,$V$13:$AE$22,7,FALSE) &amp; IF(Audit!#REF!=10,Audit!#REF!,"")</f>
        <v>#REF!</v>
      </c>
      <c r="AZ827" s="47" t="e">
        <f t="shared" si="384"/>
        <v>#REF!</v>
      </c>
      <c r="BA827" s="50" t="e">
        <f>VLOOKUP(Audit!#REF!,$V$3:$AE$12,8,FALSE)&amp; Audit!#REF! &amp; IF(Audit!#REF!=10,Audit!#REF!,"")</f>
        <v>#REF!</v>
      </c>
      <c r="BB827" s="50" t="e">
        <f>VLOOKUP(Audit!#REF!,$V$13:$AE$22,8,FALSE) &amp; IF(Audit!#REF!=10,Audit!#REF!,"")</f>
        <v>#REF!</v>
      </c>
      <c r="BC827" s="47" t="e">
        <f t="shared" si="385"/>
        <v>#REF!</v>
      </c>
      <c r="BD827" s="50" t="e">
        <f>VLOOKUP(Audit!#REF!,$V$3:$AE$12,9,FALSE)&amp; IF(Audit!#REF!=10,Audit!#REF!,"")</f>
        <v>#REF!</v>
      </c>
      <c r="BE827" s="50" t="e">
        <f>VLOOKUP(Audit!#REF!,$V$13:$AE$22,9,FALSE) &amp; IF(Audit!#REF!=10,Audit!#REF!,"") &amp; IF(Audit!#REF!&lt;&gt;1,U827,"")</f>
        <v>#REF!</v>
      </c>
      <c r="BF827" s="47" t="e">
        <f t="shared" si="386"/>
        <v>#REF!</v>
      </c>
      <c r="BG827" s="50" t="e">
        <f>VLOOKUP(Audit!#REF!,$V$3:$AE$12,10,FALSE) &amp; Audit!#REF! &amp; IF(Audit!#REF!=10,Audit!#REF!,"")</f>
        <v>#REF!</v>
      </c>
      <c r="BH827" s="50" t="e">
        <f>VLOOKUP(Audit!#REF!,$V$13:$AE$22,10,FALSE) &amp; IF(Audit!#REF!=10,Audit!#REF!,"") &amp; IF(Audit!#REF!&lt;&gt;1,U827,"")</f>
        <v>#REF!</v>
      </c>
      <c r="BI827" s="47" t="e">
        <f t="shared" si="387"/>
        <v>#REF!</v>
      </c>
      <c r="BJ827" s="48" t="str">
        <f t="shared" si="388"/>
        <v/>
      </c>
      <c r="BK827" s="48" t="str">
        <f t="shared" si="389"/>
        <v/>
      </c>
      <c r="BL827" s="48" t="str">
        <f t="shared" si="390"/>
        <v/>
      </c>
      <c r="BM827" s="48" t="str">
        <f t="shared" si="391"/>
        <v/>
      </c>
      <c r="BN827" s="48" t="str">
        <f t="shared" si="392"/>
        <v/>
      </c>
      <c r="BO827" s="48" t="str">
        <f t="shared" si="393"/>
        <v/>
      </c>
      <c r="BP827" s="48" t="str">
        <f t="shared" si="394"/>
        <v/>
      </c>
      <c r="BQ827" s="48" t="str">
        <f t="shared" si="395"/>
        <v/>
      </c>
      <c r="BR827" s="48" t="str">
        <f t="shared" si="396"/>
        <v/>
      </c>
      <c r="BS827" s="48" t="str">
        <f t="shared" si="397"/>
        <v/>
      </c>
      <c r="BT827" s="48" t="str">
        <f t="shared" si="398"/>
        <v/>
      </c>
      <c r="BU827" s="48" t="str">
        <f t="shared" si="399"/>
        <v/>
      </c>
    </row>
    <row r="828" spans="1:73">
      <c r="A828" s="10" t="e">
        <f>Audit!#REF!</f>
        <v>#REF!</v>
      </c>
      <c r="B828" s="10" t="e">
        <f t="shared" si="370"/>
        <v>#REF!</v>
      </c>
      <c r="C828" s="17" t="e">
        <f>VLOOKUP(Audit!#REF!,$V$3:$AE$12,2,FALSE) &amp; VLOOKUP(Audit!#REF!,$V$13:$AE$22,2,FALSE)&amp; IF(Audit!#REF!=10,Audit!#REF!&amp;Audit!#REF!,"")</f>
        <v>#REF!</v>
      </c>
      <c r="D828" s="17" t="e">
        <f>VLOOKUP(Audit!#REF!,$V$3:$AE$12,3,FALSE) &amp; VLOOKUP(Audit!#REF!,$V$13:$AE$22,3,FALSE) &amp;IF(Audit!#REF!=10,Audit!#REF!&amp;Audit!#REF!,"")</f>
        <v>#REF!</v>
      </c>
      <c r="E828" s="17" t="e">
        <f>VLOOKUP(Audit!#REF!,$V$3:$AE$12,4,FALSE)&amp; Audit!#REF! &amp; VLOOKUP(Audit!#REF!,$V$13:$AE$22,4,FALSE)&amp; IF(Audit!#REF!=10,Audit!#REF!&amp;Audit!#REF!,"")</f>
        <v>#REF!</v>
      </c>
      <c r="F828" s="17" t="e">
        <f>VLOOKUP(Audit!#REF!,$V$3:$AE$12,5,FALSE) &amp; VLOOKUP(Audit!#REF!,$V$13:$AE$22,5,FALSE)&amp; IF(Audit!#REF!=10,Audit!#REF!&amp;Audit!#REF!,"")</f>
        <v>#REF!</v>
      </c>
      <c r="G828" s="17" t="e">
        <f>VLOOKUP(Audit!#REF!,$V$3:$AE$12,6,FALSE) &amp; VLOOKUP(Audit!#REF!,$V$13:$AE$22,6,FALSE)&amp; IF(Audit!#REF!=10,Audit!#REF!&amp;Audit!#REF!,"")</f>
        <v>#REF!</v>
      </c>
      <c r="H828" s="17" t="e">
        <f>VLOOKUP(Audit!#REF!,$V$3:$AE$12,7,FALSE) &amp; VLOOKUP(Audit!#REF!,$V$13:$AE$22,7,FALSE)&amp;IF(Audit!#REF!=10,Audit!#REF!&amp;Audit!#REF!,"")</f>
        <v>#REF!</v>
      </c>
      <c r="I828" s="17" t="e">
        <f>VLOOKUP(Audit!#REF!,$V$3:$AE$12,8,FALSE) &amp; Audit!#REF! &amp; VLOOKUP(Audit!#REF!,$V$13:$AE$22,8,FALSE)&amp;IF(Audit!#REF!=10,Audit!#REF!&amp;Audit!#REF!,"")</f>
        <v>#REF!</v>
      </c>
      <c r="J828" s="17" t="e">
        <f>VLOOKUP(Audit!#REF!,$V$3:$AE$12,9,FALSE) &amp; VLOOKUP(Audit!#REF!,$V$13:$AE$22,9,FALSE) &amp; IF(Audit!#REF!=10,Audit!#REF!&amp;Audit!#REF!,"") &amp; IF(Audit!#REF!&lt;&gt;1,U828,"")</f>
        <v>#REF!</v>
      </c>
      <c r="K828" s="17" t="e">
        <f>VLOOKUP(Audit!#REF!,$V$3:$AE$12,10,FALSE) &amp; Audit!#REF! &amp; VLOOKUP(Audit!#REF!,$V$13:$AE$22,10,FALSE) &amp; IF(Audit!#REF!=10,Audit!#REF!&amp;Audit!#REF!,"") &amp; IF(Audit!#REF!&lt;&gt;1,U828,"")</f>
        <v>#REF!</v>
      </c>
      <c r="L828" s="10" t="e">
        <f>Audit!#REF!</f>
        <v>#REF!</v>
      </c>
      <c r="M828" s="10" t="e">
        <f t="shared" si="371"/>
        <v>#REF!</v>
      </c>
      <c r="N828" s="10" t="e">
        <f t="shared" si="372"/>
        <v>#REF!</v>
      </c>
      <c r="O828" s="10" t="e">
        <f t="shared" si="373"/>
        <v>#REF!</v>
      </c>
      <c r="P828" s="10" t="e">
        <f t="shared" si="374"/>
        <v>#REF!</v>
      </c>
      <c r="Q828" s="10" t="e">
        <f t="shared" si="375"/>
        <v>#REF!</v>
      </c>
      <c r="R828" s="10" t="e">
        <f t="shared" si="376"/>
        <v>#REF!</v>
      </c>
      <c r="S828" s="10" t="e">
        <f t="shared" si="377"/>
        <v>#REF!</v>
      </c>
      <c r="T828" s="10" t="e">
        <f t="shared" si="378"/>
        <v>#REF!</v>
      </c>
      <c r="U828" s="17" t="e">
        <f>IF(Audit!#REF!="","",VLOOKUP(Audit!#REF!,$W$26:$X$35,2,FALSE)) &amp; Audit!#REF! &amp; IF(Audit!#REF!="","",IF(Audit!#REF!&lt;=1.4,VLOOKUP(Audit!#REF!,$W$38:X873,2,FALSE),VLOOKUP(Audit!#REF!,$W$51:$X$61,2,FALSE))) &amp; IF(Audit!#REF!="","",VLOOKUP(Audit!#REF!,$Y$26:$Z$35,2,FALSE) &amp; Audit!#REF! &amp; IF(Audit!#REF!="","",IF(Audit!#REF!&lt;=1.4,VLOOKUP(Audit!#REF!,$Y$38:$Z$48,2,FALSE),VLOOKUP(Audit!#REF!,$Y$51:$Z$61,2,FALSE))))</f>
        <v>#REF!</v>
      </c>
      <c r="V828" s="21"/>
      <c r="AH828" s="49" t="e">
        <f>Audit!#REF!</f>
        <v>#REF!</v>
      </c>
      <c r="AI828" s="50" t="e">
        <f>VLOOKUP(Audit!#REF!,$V$3:$AE$12,2,FALSE)&amp; IF(Audit!#REF!=10,Audit!#REF!,"")</f>
        <v>#REF!</v>
      </c>
      <c r="AJ828" s="50" t="e">
        <f>VLOOKUP(Audit!#REF!,$V$13:$AE$22,2,FALSE)&amp; IF(Audit!#REF!=10,Audit!#REF!,"")</f>
        <v>#REF!</v>
      </c>
      <c r="AK828" s="47" t="e">
        <f t="shared" si="379"/>
        <v>#REF!</v>
      </c>
      <c r="AL828" s="50" t="e">
        <f>VLOOKUP(Audit!#REF!,$V$3:$AE$12,3,FALSE)&amp; IF(Audit!#REF!=10,Audit!#REF!,"")</f>
        <v>#REF!</v>
      </c>
      <c r="AM828" s="50" t="e">
        <f>VLOOKUP(Audit!#REF!,$V$13:$AE$22,3,FALSE)&amp; IF(Audit!#REF!=10,Audit!#REF!,"")</f>
        <v>#REF!</v>
      </c>
      <c r="AN828" s="47" t="e">
        <f t="shared" si="380"/>
        <v>#REF!</v>
      </c>
      <c r="AO828" s="50" t="e">
        <f>VLOOKUP(Audit!#REF!,$V$3:$AE$12,4,FALSE) &amp;  Audit!#REF! &amp; IF(Audit!#REF!=10,Audit!#REF!,"")</f>
        <v>#REF!</v>
      </c>
      <c r="AP828" s="50" t="e">
        <f>VLOOKUP(Audit!#REF!,$V$13:$AE$22,4,FALSE)&amp; IF(Audit!#REF!=10,Audit!#REF!,"")</f>
        <v>#REF!</v>
      </c>
      <c r="AQ828" s="47" t="e">
        <f t="shared" si="381"/>
        <v>#REF!</v>
      </c>
      <c r="AR828" s="50" t="e">
        <f>VLOOKUP(Audit!#REF!,$V$3:$AE$12,5,FALSE)&amp; IF(Audit!#REF!=10,Audit!#REF!,"")</f>
        <v>#REF!</v>
      </c>
      <c r="AS828" s="50" t="e">
        <f>VLOOKUP(Audit!#REF!,$V$13:$AE$22,5,FALSE)&amp; IF(Audit!#REF!=10,Audit!#REF!,"")</f>
        <v>#REF!</v>
      </c>
      <c r="AT828" s="47" t="e">
        <f t="shared" si="382"/>
        <v>#REF!</v>
      </c>
      <c r="AU828" s="50" t="e">
        <f>VLOOKUP(Audit!#REF!,$V$3:$AE$12,6,FALSE)&amp; IF(Audit!#REF!=10,Audit!#REF!,"")</f>
        <v>#REF!</v>
      </c>
      <c r="AV828" s="50" t="e">
        <f>VLOOKUP(Audit!#REF!,$V$13:$AE$22,6,FALSE)&amp; IF(Audit!#REF!=10,Audit!#REF!,"")</f>
        <v>#REF!</v>
      </c>
      <c r="AW828" s="47" t="e">
        <f t="shared" si="383"/>
        <v>#REF!</v>
      </c>
      <c r="AX828" s="50" t="e">
        <f>VLOOKUP(Audit!#REF!,$V$3:$AE$12,7,FALSE)&amp; IF(Audit!#REF!=10,Audit!#REF!,"")</f>
        <v>#REF!</v>
      </c>
      <c r="AY828" s="50" t="e">
        <f>VLOOKUP(Audit!#REF!,$V$13:$AE$22,7,FALSE) &amp; IF(Audit!#REF!=10,Audit!#REF!,"")</f>
        <v>#REF!</v>
      </c>
      <c r="AZ828" s="47" t="e">
        <f t="shared" si="384"/>
        <v>#REF!</v>
      </c>
      <c r="BA828" s="50" t="e">
        <f>VLOOKUP(Audit!#REF!,$V$3:$AE$12,8,FALSE)&amp; Audit!#REF! &amp; IF(Audit!#REF!=10,Audit!#REF!,"")</f>
        <v>#REF!</v>
      </c>
      <c r="BB828" s="50" t="e">
        <f>VLOOKUP(Audit!#REF!,$V$13:$AE$22,8,FALSE) &amp; IF(Audit!#REF!=10,Audit!#REF!,"")</f>
        <v>#REF!</v>
      </c>
      <c r="BC828" s="47" t="e">
        <f t="shared" si="385"/>
        <v>#REF!</v>
      </c>
      <c r="BD828" s="50" t="e">
        <f>VLOOKUP(Audit!#REF!,$V$3:$AE$12,9,FALSE)&amp; IF(Audit!#REF!=10,Audit!#REF!,"")</f>
        <v>#REF!</v>
      </c>
      <c r="BE828" s="50" t="e">
        <f>VLOOKUP(Audit!#REF!,$V$13:$AE$22,9,FALSE) &amp; IF(Audit!#REF!=10,Audit!#REF!,"") &amp; IF(Audit!#REF!&lt;&gt;1,U828,"")</f>
        <v>#REF!</v>
      </c>
      <c r="BF828" s="47" t="e">
        <f t="shared" si="386"/>
        <v>#REF!</v>
      </c>
      <c r="BG828" s="50" t="e">
        <f>VLOOKUP(Audit!#REF!,$V$3:$AE$12,10,FALSE) &amp; Audit!#REF! &amp; IF(Audit!#REF!=10,Audit!#REF!,"")</f>
        <v>#REF!</v>
      </c>
      <c r="BH828" s="50" t="e">
        <f>VLOOKUP(Audit!#REF!,$V$13:$AE$22,10,FALSE) &amp; IF(Audit!#REF!=10,Audit!#REF!,"") &amp; IF(Audit!#REF!&lt;&gt;1,U828,"")</f>
        <v>#REF!</v>
      </c>
      <c r="BI828" s="47" t="e">
        <f t="shared" si="387"/>
        <v>#REF!</v>
      </c>
      <c r="BJ828" s="48" t="str">
        <f t="shared" si="388"/>
        <v/>
      </c>
      <c r="BK828" s="48" t="str">
        <f t="shared" si="389"/>
        <v/>
      </c>
      <c r="BL828" s="48" t="str">
        <f t="shared" si="390"/>
        <v/>
      </c>
      <c r="BM828" s="48" t="str">
        <f t="shared" si="391"/>
        <v/>
      </c>
      <c r="BN828" s="48" t="str">
        <f t="shared" si="392"/>
        <v/>
      </c>
      <c r="BO828" s="48" t="str">
        <f t="shared" si="393"/>
        <v/>
      </c>
      <c r="BP828" s="48" t="str">
        <f t="shared" si="394"/>
        <v/>
      </c>
      <c r="BQ828" s="48" t="str">
        <f t="shared" si="395"/>
        <v/>
      </c>
      <c r="BR828" s="48" t="str">
        <f t="shared" si="396"/>
        <v/>
      </c>
      <c r="BS828" s="48" t="str">
        <f t="shared" si="397"/>
        <v/>
      </c>
      <c r="BT828" s="48" t="str">
        <f t="shared" si="398"/>
        <v/>
      </c>
      <c r="BU828" s="48" t="str">
        <f t="shared" si="399"/>
        <v/>
      </c>
    </row>
    <row r="829" spans="1:73">
      <c r="A829" s="10" t="e">
        <f>Audit!#REF!</f>
        <v>#REF!</v>
      </c>
      <c r="B829" s="10" t="e">
        <f t="shared" si="370"/>
        <v>#REF!</v>
      </c>
      <c r="C829" s="17" t="e">
        <f>VLOOKUP(Audit!#REF!,$V$3:$AE$12,2,FALSE) &amp; VLOOKUP(Audit!#REF!,$V$13:$AE$22,2,FALSE)&amp; IF(Audit!#REF!=10,Audit!#REF!&amp;Audit!#REF!,"")</f>
        <v>#REF!</v>
      </c>
      <c r="D829" s="17" t="e">
        <f>VLOOKUP(Audit!#REF!,$V$3:$AE$12,3,FALSE) &amp; VLOOKUP(Audit!#REF!,$V$13:$AE$22,3,FALSE) &amp;IF(Audit!#REF!=10,Audit!#REF!&amp;Audit!#REF!,"")</f>
        <v>#REF!</v>
      </c>
      <c r="E829" s="17" t="e">
        <f>VLOOKUP(Audit!#REF!,$V$3:$AE$12,4,FALSE)&amp; Audit!#REF! &amp; VLOOKUP(Audit!#REF!,$V$13:$AE$22,4,FALSE)&amp; IF(Audit!#REF!=10,Audit!#REF!&amp;Audit!#REF!,"")</f>
        <v>#REF!</v>
      </c>
      <c r="F829" s="17" t="e">
        <f>VLOOKUP(Audit!#REF!,$V$3:$AE$12,5,FALSE) &amp; VLOOKUP(Audit!#REF!,$V$13:$AE$22,5,FALSE)&amp; IF(Audit!#REF!=10,Audit!#REF!&amp;Audit!#REF!,"")</f>
        <v>#REF!</v>
      </c>
      <c r="G829" s="17" t="e">
        <f>VLOOKUP(Audit!#REF!,$V$3:$AE$12,6,FALSE) &amp; VLOOKUP(Audit!#REF!,$V$13:$AE$22,6,FALSE)&amp; IF(Audit!#REF!=10,Audit!#REF!&amp;Audit!#REF!,"")</f>
        <v>#REF!</v>
      </c>
      <c r="H829" s="17" t="e">
        <f>VLOOKUP(Audit!#REF!,$V$3:$AE$12,7,FALSE) &amp; VLOOKUP(Audit!#REF!,$V$13:$AE$22,7,FALSE)&amp;IF(Audit!#REF!=10,Audit!#REF!&amp;Audit!#REF!,"")</f>
        <v>#REF!</v>
      </c>
      <c r="I829" s="17" t="e">
        <f>VLOOKUP(Audit!#REF!,$V$3:$AE$12,8,FALSE) &amp; Audit!#REF! &amp; VLOOKUP(Audit!#REF!,$V$13:$AE$22,8,FALSE)&amp;IF(Audit!#REF!=10,Audit!#REF!&amp;Audit!#REF!,"")</f>
        <v>#REF!</v>
      </c>
      <c r="J829" s="17" t="e">
        <f>VLOOKUP(Audit!#REF!,$V$3:$AE$12,9,FALSE) &amp; VLOOKUP(Audit!#REF!,$V$13:$AE$22,9,FALSE) &amp; IF(Audit!#REF!=10,Audit!#REF!&amp;Audit!#REF!,"") &amp; IF(Audit!#REF!&lt;&gt;1,U829,"")</f>
        <v>#REF!</v>
      </c>
      <c r="K829" s="17" t="e">
        <f>VLOOKUP(Audit!#REF!,$V$3:$AE$12,10,FALSE) &amp; Audit!#REF! &amp; VLOOKUP(Audit!#REF!,$V$13:$AE$22,10,FALSE) &amp; IF(Audit!#REF!=10,Audit!#REF!&amp;Audit!#REF!,"") &amp; IF(Audit!#REF!&lt;&gt;1,U829,"")</f>
        <v>#REF!</v>
      </c>
      <c r="L829" s="10" t="e">
        <f>Audit!#REF!</f>
        <v>#REF!</v>
      </c>
      <c r="M829" s="10" t="e">
        <f t="shared" si="371"/>
        <v>#REF!</v>
      </c>
      <c r="N829" s="10" t="e">
        <f t="shared" si="372"/>
        <v>#REF!</v>
      </c>
      <c r="O829" s="10" t="e">
        <f t="shared" si="373"/>
        <v>#REF!</v>
      </c>
      <c r="P829" s="10" t="e">
        <f t="shared" si="374"/>
        <v>#REF!</v>
      </c>
      <c r="Q829" s="10" t="e">
        <f t="shared" si="375"/>
        <v>#REF!</v>
      </c>
      <c r="R829" s="10" t="e">
        <f t="shared" si="376"/>
        <v>#REF!</v>
      </c>
      <c r="S829" s="10" t="e">
        <f t="shared" si="377"/>
        <v>#REF!</v>
      </c>
      <c r="T829" s="10" t="e">
        <f t="shared" si="378"/>
        <v>#REF!</v>
      </c>
      <c r="U829" s="17" t="e">
        <f>IF(Audit!#REF!="","",VLOOKUP(Audit!#REF!,$W$26:$X$35,2,FALSE)) &amp; Audit!#REF! &amp; IF(Audit!#REF!="","",IF(Audit!#REF!&lt;=1.4,VLOOKUP(Audit!#REF!,$W$38:X874,2,FALSE),VLOOKUP(Audit!#REF!,$W$51:$X$61,2,FALSE))) &amp; IF(Audit!#REF!="","",VLOOKUP(Audit!#REF!,$Y$26:$Z$35,2,FALSE) &amp; Audit!#REF! &amp; IF(Audit!#REF!="","",IF(Audit!#REF!&lt;=1.4,VLOOKUP(Audit!#REF!,$Y$38:$Z$48,2,FALSE),VLOOKUP(Audit!#REF!,$Y$51:$Z$61,2,FALSE))))</f>
        <v>#REF!</v>
      </c>
      <c r="V829" s="21"/>
      <c r="AH829" s="49" t="e">
        <f>Audit!#REF!</f>
        <v>#REF!</v>
      </c>
      <c r="AI829" s="50" t="e">
        <f>VLOOKUP(Audit!#REF!,$V$3:$AE$12,2,FALSE)&amp; IF(Audit!#REF!=10,Audit!#REF!,"")</f>
        <v>#REF!</v>
      </c>
      <c r="AJ829" s="50" t="e">
        <f>VLOOKUP(Audit!#REF!,$V$13:$AE$22,2,FALSE)&amp; IF(Audit!#REF!=10,Audit!#REF!,"")</f>
        <v>#REF!</v>
      </c>
      <c r="AK829" s="47" t="e">
        <f t="shared" si="379"/>
        <v>#REF!</v>
      </c>
      <c r="AL829" s="50" t="e">
        <f>VLOOKUP(Audit!#REF!,$V$3:$AE$12,3,FALSE)&amp; IF(Audit!#REF!=10,Audit!#REF!,"")</f>
        <v>#REF!</v>
      </c>
      <c r="AM829" s="50" t="e">
        <f>VLOOKUP(Audit!#REF!,$V$13:$AE$22,3,FALSE)&amp; IF(Audit!#REF!=10,Audit!#REF!,"")</f>
        <v>#REF!</v>
      </c>
      <c r="AN829" s="47" t="e">
        <f t="shared" si="380"/>
        <v>#REF!</v>
      </c>
      <c r="AO829" s="50" t="e">
        <f>VLOOKUP(Audit!#REF!,$V$3:$AE$12,4,FALSE) &amp;  Audit!#REF! &amp; IF(Audit!#REF!=10,Audit!#REF!,"")</f>
        <v>#REF!</v>
      </c>
      <c r="AP829" s="50" t="e">
        <f>VLOOKUP(Audit!#REF!,$V$13:$AE$22,4,FALSE)&amp; IF(Audit!#REF!=10,Audit!#REF!,"")</f>
        <v>#REF!</v>
      </c>
      <c r="AQ829" s="47" t="e">
        <f t="shared" si="381"/>
        <v>#REF!</v>
      </c>
      <c r="AR829" s="50" t="e">
        <f>VLOOKUP(Audit!#REF!,$V$3:$AE$12,5,FALSE)&amp; IF(Audit!#REF!=10,Audit!#REF!,"")</f>
        <v>#REF!</v>
      </c>
      <c r="AS829" s="50" t="e">
        <f>VLOOKUP(Audit!#REF!,$V$13:$AE$22,5,FALSE)&amp; IF(Audit!#REF!=10,Audit!#REF!,"")</f>
        <v>#REF!</v>
      </c>
      <c r="AT829" s="47" t="e">
        <f t="shared" si="382"/>
        <v>#REF!</v>
      </c>
      <c r="AU829" s="50" t="e">
        <f>VLOOKUP(Audit!#REF!,$V$3:$AE$12,6,FALSE)&amp; IF(Audit!#REF!=10,Audit!#REF!,"")</f>
        <v>#REF!</v>
      </c>
      <c r="AV829" s="50" t="e">
        <f>VLOOKUP(Audit!#REF!,$V$13:$AE$22,6,FALSE)&amp; IF(Audit!#REF!=10,Audit!#REF!,"")</f>
        <v>#REF!</v>
      </c>
      <c r="AW829" s="47" t="e">
        <f t="shared" si="383"/>
        <v>#REF!</v>
      </c>
      <c r="AX829" s="50" t="e">
        <f>VLOOKUP(Audit!#REF!,$V$3:$AE$12,7,FALSE)&amp; IF(Audit!#REF!=10,Audit!#REF!,"")</f>
        <v>#REF!</v>
      </c>
      <c r="AY829" s="50" t="e">
        <f>VLOOKUP(Audit!#REF!,$V$13:$AE$22,7,FALSE) &amp; IF(Audit!#REF!=10,Audit!#REF!,"")</f>
        <v>#REF!</v>
      </c>
      <c r="AZ829" s="47" t="e">
        <f t="shared" si="384"/>
        <v>#REF!</v>
      </c>
      <c r="BA829" s="50" t="e">
        <f>VLOOKUP(Audit!#REF!,$V$3:$AE$12,8,FALSE)&amp; Audit!#REF! &amp; IF(Audit!#REF!=10,Audit!#REF!,"")</f>
        <v>#REF!</v>
      </c>
      <c r="BB829" s="50" t="e">
        <f>VLOOKUP(Audit!#REF!,$V$13:$AE$22,8,FALSE) &amp; IF(Audit!#REF!=10,Audit!#REF!,"")</f>
        <v>#REF!</v>
      </c>
      <c r="BC829" s="47" t="e">
        <f t="shared" si="385"/>
        <v>#REF!</v>
      </c>
      <c r="BD829" s="50" t="e">
        <f>VLOOKUP(Audit!#REF!,$V$3:$AE$12,9,FALSE)&amp; IF(Audit!#REF!=10,Audit!#REF!,"")</f>
        <v>#REF!</v>
      </c>
      <c r="BE829" s="50" t="e">
        <f>VLOOKUP(Audit!#REF!,$V$13:$AE$22,9,FALSE) &amp; IF(Audit!#REF!=10,Audit!#REF!,"") &amp; IF(Audit!#REF!&lt;&gt;1,U829,"")</f>
        <v>#REF!</v>
      </c>
      <c r="BF829" s="47" t="e">
        <f t="shared" si="386"/>
        <v>#REF!</v>
      </c>
      <c r="BG829" s="50" t="e">
        <f>VLOOKUP(Audit!#REF!,$V$3:$AE$12,10,FALSE) &amp; Audit!#REF! &amp; IF(Audit!#REF!=10,Audit!#REF!,"")</f>
        <v>#REF!</v>
      </c>
      <c r="BH829" s="50" t="e">
        <f>VLOOKUP(Audit!#REF!,$V$13:$AE$22,10,FALSE) &amp; IF(Audit!#REF!=10,Audit!#REF!,"") &amp; IF(Audit!#REF!&lt;&gt;1,U829,"")</f>
        <v>#REF!</v>
      </c>
      <c r="BI829" s="47" t="e">
        <f t="shared" si="387"/>
        <v>#REF!</v>
      </c>
      <c r="BJ829" s="48" t="str">
        <f t="shared" si="388"/>
        <v/>
      </c>
      <c r="BK829" s="48" t="str">
        <f t="shared" si="389"/>
        <v/>
      </c>
      <c r="BL829" s="48" t="str">
        <f t="shared" si="390"/>
        <v/>
      </c>
      <c r="BM829" s="48" t="str">
        <f t="shared" si="391"/>
        <v/>
      </c>
      <c r="BN829" s="48" t="str">
        <f t="shared" si="392"/>
        <v/>
      </c>
      <c r="BO829" s="48" t="str">
        <f t="shared" si="393"/>
        <v/>
      </c>
      <c r="BP829" s="48" t="str">
        <f t="shared" si="394"/>
        <v/>
      </c>
      <c r="BQ829" s="48" t="str">
        <f t="shared" si="395"/>
        <v/>
      </c>
      <c r="BR829" s="48" t="str">
        <f t="shared" si="396"/>
        <v/>
      </c>
      <c r="BS829" s="48" t="str">
        <f t="shared" si="397"/>
        <v/>
      </c>
      <c r="BT829" s="48" t="str">
        <f t="shared" si="398"/>
        <v/>
      </c>
      <c r="BU829" s="48" t="str">
        <f t="shared" si="399"/>
        <v/>
      </c>
    </row>
    <row r="830" spans="1:73">
      <c r="A830" s="10" t="e">
        <f>Audit!#REF!</f>
        <v>#REF!</v>
      </c>
      <c r="B830" s="10" t="e">
        <f t="shared" si="370"/>
        <v>#REF!</v>
      </c>
      <c r="C830" s="17" t="e">
        <f>VLOOKUP(Audit!#REF!,$V$3:$AE$12,2,FALSE) &amp; VLOOKUP(Audit!#REF!,$V$13:$AE$22,2,FALSE)&amp; IF(Audit!#REF!=10,Audit!#REF!&amp;Audit!#REF!,"")</f>
        <v>#REF!</v>
      </c>
      <c r="D830" s="17" t="e">
        <f>VLOOKUP(Audit!#REF!,$V$3:$AE$12,3,FALSE) &amp; VLOOKUP(Audit!#REF!,$V$13:$AE$22,3,FALSE) &amp;IF(Audit!#REF!=10,Audit!#REF!&amp;Audit!#REF!,"")</f>
        <v>#REF!</v>
      </c>
      <c r="E830" s="17" t="e">
        <f>VLOOKUP(Audit!#REF!,$V$3:$AE$12,4,FALSE)&amp; Audit!#REF! &amp; VLOOKUP(Audit!#REF!,$V$13:$AE$22,4,FALSE)&amp; IF(Audit!#REF!=10,Audit!#REF!&amp;Audit!#REF!,"")</f>
        <v>#REF!</v>
      </c>
      <c r="F830" s="17" t="e">
        <f>VLOOKUP(Audit!#REF!,$V$3:$AE$12,5,FALSE) &amp; VLOOKUP(Audit!#REF!,$V$13:$AE$22,5,FALSE)&amp; IF(Audit!#REF!=10,Audit!#REF!&amp;Audit!#REF!,"")</f>
        <v>#REF!</v>
      </c>
      <c r="G830" s="17" t="e">
        <f>VLOOKUP(Audit!#REF!,$V$3:$AE$12,6,FALSE) &amp; VLOOKUP(Audit!#REF!,$V$13:$AE$22,6,FALSE)&amp; IF(Audit!#REF!=10,Audit!#REF!&amp;Audit!#REF!,"")</f>
        <v>#REF!</v>
      </c>
      <c r="H830" s="17" t="e">
        <f>VLOOKUP(Audit!#REF!,$V$3:$AE$12,7,FALSE) &amp; VLOOKUP(Audit!#REF!,$V$13:$AE$22,7,FALSE)&amp;IF(Audit!#REF!=10,Audit!#REF!&amp;Audit!#REF!,"")</f>
        <v>#REF!</v>
      </c>
      <c r="I830" s="17" t="e">
        <f>VLOOKUP(Audit!#REF!,$V$3:$AE$12,8,FALSE) &amp; Audit!#REF! &amp; VLOOKUP(Audit!#REF!,$V$13:$AE$22,8,FALSE)&amp;IF(Audit!#REF!=10,Audit!#REF!&amp;Audit!#REF!,"")</f>
        <v>#REF!</v>
      </c>
      <c r="J830" s="17" t="e">
        <f>VLOOKUP(Audit!#REF!,$V$3:$AE$12,9,FALSE) &amp; VLOOKUP(Audit!#REF!,$V$13:$AE$22,9,FALSE) &amp; IF(Audit!#REF!=10,Audit!#REF!&amp;Audit!#REF!,"") &amp; IF(Audit!#REF!&lt;&gt;1,U830,"")</f>
        <v>#REF!</v>
      </c>
      <c r="K830" s="17" t="e">
        <f>VLOOKUP(Audit!#REF!,$V$3:$AE$12,10,FALSE) &amp; Audit!#REF! &amp; VLOOKUP(Audit!#REF!,$V$13:$AE$22,10,FALSE) &amp; IF(Audit!#REF!=10,Audit!#REF!&amp;Audit!#REF!,"") &amp; IF(Audit!#REF!&lt;&gt;1,U830,"")</f>
        <v>#REF!</v>
      </c>
      <c r="L830" s="10" t="e">
        <f>Audit!#REF!</f>
        <v>#REF!</v>
      </c>
      <c r="M830" s="10" t="e">
        <f t="shared" si="371"/>
        <v>#REF!</v>
      </c>
      <c r="N830" s="10" t="e">
        <f t="shared" si="372"/>
        <v>#REF!</v>
      </c>
      <c r="O830" s="10" t="e">
        <f t="shared" si="373"/>
        <v>#REF!</v>
      </c>
      <c r="P830" s="10" t="e">
        <f t="shared" si="374"/>
        <v>#REF!</v>
      </c>
      <c r="Q830" s="10" t="e">
        <f t="shared" si="375"/>
        <v>#REF!</v>
      </c>
      <c r="R830" s="10" t="e">
        <f t="shared" si="376"/>
        <v>#REF!</v>
      </c>
      <c r="S830" s="10" t="e">
        <f t="shared" si="377"/>
        <v>#REF!</v>
      </c>
      <c r="T830" s="10" t="e">
        <f t="shared" si="378"/>
        <v>#REF!</v>
      </c>
      <c r="U830" s="17" t="e">
        <f>IF(Audit!#REF!="","",VLOOKUP(Audit!#REF!,$W$26:$X$35,2,FALSE)) &amp; Audit!#REF! &amp; IF(Audit!#REF!="","",IF(Audit!#REF!&lt;=1.4,VLOOKUP(Audit!#REF!,$W$38:X875,2,FALSE),VLOOKUP(Audit!#REF!,$W$51:$X$61,2,FALSE))) &amp; IF(Audit!#REF!="","",VLOOKUP(Audit!#REF!,$Y$26:$Z$35,2,FALSE) &amp; Audit!#REF! &amp; IF(Audit!#REF!="","",IF(Audit!#REF!&lt;=1.4,VLOOKUP(Audit!#REF!,$Y$38:$Z$48,2,FALSE),VLOOKUP(Audit!#REF!,$Y$51:$Z$61,2,FALSE))))</f>
        <v>#REF!</v>
      </c>
      <c r="V830" s="21"/>
      <c r="AH830" s="49" t="e">
        <f>Audit!#REF!</f>
        <v>#REF!</v>
      </c>
      <c r="AI830" s="50" t="e">
        <f>VLOOKUP(Audit!#REF!,$V$3:$AE$12,2,FALSE)&amp; IF(Audit!#REF!=10,Audit!#REF!,"")</f>
        <v>#REF!</v>
      </c>
      <c r="AJ830" s="50" t="e">
        <f>VLOOKUP(Audit!#REF!,$V$13:$AE$22,2,FALSE)&amp; IF(Audit!#REF!=10,Audit!#REF!,"")</f>
        <v>#REF!</v>
      </c>
      <c r="AK830" s="47" t="e">
        <f t="shared" si="379"/>
        <v>#REF!</v>
      </c>
      <c r="AL830" s="50" t="e">
        <f>VLOOKUP(Audit!#REF!,$V$3:$AE$12,3,FALSE)&amp; IF(Audit!#REF!=10,Audit!#REF!,"")</f>
        <v>#REF!</v>
      </c>
      <c r="AM830" s="50" t="e">
        <f>VLOOKUP(Audit!#REF!,$V$13:$AE$22,3,FALSE)&amp; IF(Audit!#REF!=10,Audit!#REF!,"")</f>
        <v>#REF!</v>
      </c>
      <c r="AN830" s="47" t="e">
        <f t="shared" si="380"/>
        <v>#REF!</v>
      </c>
      <c r="AO830" s="50" t="e">
        <f>VLOOKUP(Audit!#REF!,$V$3:$AE$12,4,FALSE) &amp;  Audit!#REF! &amp; IF(Audit!#REF!=10,Audit!#REF!,"")</f>
        <v>#REF!</v>
      </c>
      <c r="AP830" s="50" t="e">
        <f>VLOOKUP(Audit!#REF!,$V$13:$AE$22,4,FALSE)&amp; IF(Audit!#REF!=10,Audit!#REF!,"")</f>
        <v>#REF!</v>
      </c>
      <c r="AQ830" s="47" t="e">
        <f t="shared" si="381"/>
        <v>#REF!</v>
      </c>
      <c r="AR830" s="50" t="e">
        <f>VLOOKUP(Audit!#REF!,$V$3:$AE$12,5,FALSE)&amp; IF(Audit!#REF!=10,Audit!#REF!,"")</f>
        <v>#REF!</v>
      </c>
      <c r="AS830" s="50" t="e">
        <f>VLOOKUP(Audit!#REF!,$V$13:$AE$22,5,FALSE)&amp; IF(Audit!#REF!=10,Audit!#REF!,"")</f>
        <v>#REF!</v>
      </c>
      <c r="AT830" s="47" t="e">
        <f t="shared" si="382"/>
        <v>#REF!</v>
      </c>
      <c r="AU830" s="50" t="e">
        <f>VLOOKUP(Audit!#REF!,$V$3:$AE$12,6,FALSE)&amp; IF(Audit!#REF!=10,Audit!#REF!,"")</f>
        <v>#REF!</v>
      </c>
      <c r="AV830" s="50" t="e">
        <f>VLOOKUP(Audit!#REF!,$V$13:$AE$22,6,FALSE)&amp; IF(Audit!#REF!=10,Audit!#REF!,"")</f>
        <v>#REF!</v>
      </c>
      <c r="AW830" s="47" t="e">
        <f t="shared" si="383"/>
        <v>#REF!</v>
      </c>
      <c r="AX830" s="50" t="e">
        <f>VLOOKUP(Audit!#REF!,$V$3:$AE$12,7,FALSE)&amp; IF(Audit!#REF!=10,Audit!#REF!,"")</f>
        <v>#REF!</v>
      </c>
      <c r="AY830" s="50" t="e">
        <f>VLOOKUP(Audit!#REF!,$V$13:$AE$22,7,FALSE) &amp; IF(Audit!#REF!=10,Audit!#REF!,"")</f>
        <v>#REF!</v>
      </c>
      <c r="AZ830" s="47" t="e">
        <f t="shared" si="384"/>
        <v>#REF!</v>
      </c>
      <c r="BA830" s="50" t="e">
        <f>VLOOKUP(Audit!#REF!,$V$3:$AE$12,8,FALSE)&amp; Audit!#REF! &amp; IF(Audit!#REF!=10,Audit!#REF!,"")</f>
        <v>#REF!</v>
      </c>
      <c r="BB830" s="50" t="e">
        <f>VLOOKUP(Audit!#REF!,$V$13:$AE$22,8,FALSE) &amp; IF(Audit!#REF!=10,Audit!#REF!,"")</f>
        <v>#REF!</v>
      </c>
      <c r="BC830" s="47" t="e">
        <f t="shared" si="385"/>
        <v>#REF!</v>
      </c>
      <c r="BD830" s="50" t="e">
        <f>VLOOKUP(Audit!#REF!,$V$3:$AE$12,9,FALSE)&amp; IF(Audit!#REF!=10,Audit!#REF!,"")</f>
        <v>#REF!</v>
      </c>
      <c r="BE830" s="50" t="e">
        <f>VLOOKUP(Audit!#REF!,$V$13:$AE$22,9,FALSE) &amp; IF(Audit!#REF!=10,Audit!#REF!,"") &amp; IF(Audit!#REF!&lt;&gt;1,U830,"")</f>
        <v>#REF!</v>
      </c>
      <c r="BF830" s="47" t="e">
        <f t="shared" si="386"/>
        <v>#REF!</v>
      </c>
      <c r="BG830" s="50" t="e">
        <f>VLOOKUP(Audit!#REF!,$V$3:$AE$12,10,FALSE) &amp; Audit!#REF! &amp; IF(Audit!#REF!=10,Audit!#REF!,"")</f>
        <v>#REF!</v>
      </c>
      <c r="BH830" s="50" t="e">
        <f>VLOOKUP(Audit!#REF!,$V$13:$AE$22,10,FALSE) &amp; IF(Audit!#REF!=10,Audit!#REF!,"") &amp; IF(Audit!#REF!&lt;&gt;1,U830,"")</f>
        <v>#REF!</v>
      </c>
      <c r="BI830" s="47" t="e">
        <f t="shared" si="387"/>
        <v>#REF!</v>
      </c>
      <c r="BJ830" s="48" t="str">
        <f t="shared" si="388"/>
        <v/>
      </c>
      <c r="BK830" s="48" t="str">
        <f t="shared" si="389"/>
        <v/>
      </c>
      <c r="BL830" s="48" t="str">
        <f t="shared" si="390"/>
        <v/>
      </c>
      <c r="BM830" s="48" t="str">
        <f t="shared" si="391"/>
        <v/>
      </c>
      <c r="BN830" s="48" t="str">
        <f t="shared" si="392"/>
        <v/>
      </c>
      <c r="BO830" s="48" t="str">
        <f t="shared" si="393"/>
        <v/>
      </c>
      <c r="BP830" s="48" t="str">
        <f t="shared" si="394"/>
        <v/>
      </c>
      <c r="BQ830" s="48" t="str">
        <f t="shared" si="395"/>
        <v/>
      </c>
      <c r="BR830" s="48" t="str">
        <f t="shared" si="396"/>
        <v/>
      </c>
      <c r="BS830" s="48" t="str">
        <f t="shared" si="397"/>
        <v/>
      </c>
      <c r="BT830" s="48" t="str">
        <f t="shared" si="398"/>
        <v/>
      </c>
      <c r="BU830" s="48" t="str">
        <f t="shared" si="399"/>
        <v/>
      </c>
    </row>
    <row r="831" spans="1:73">
      <c r="A831" s="10" t="e">
        <f>Audit!#REF!</f>
        <v>#REF!</v>
      </c>
      <c r="B831" s="10" t="e">
        <f t="shared" si="370"/>
        <v>#REF!</v>
      </c>
      <c r="C831" s="17" t="e">
        <f>VLOOKUP(Audit!#REF!,$V$3:$AE$12,2,FALSE) &amp; VLOOKUP(Audit!#REF!,$V$13:$AE$22,2,FALSE)&amp; IF(Audit!#REF!=10,Audit!#REF!&amp;Audit!#REF!,"")</f>
        <v>#REF!</v>
      </c>
      <c r="D831" s="17" t="e">
        <f>VLOOKUP(Audit!#REF!,$V$3:$AE$12,3,FALSE) &amp; VLOOKUP(Audit!#REF!,$V$13:$AE$22,3,FALSE) &amp;IF(Audit!#REF!=10,Audit!#REF!&amp;Audit!#REF!,"")</f>
        <v>#REF!</v>
      </c>
      <c r="E831" s="17" t="e">
        <f>VLOOKUP(Audit!#REF!,$V$3:$AE$12,4,FALSE)&amp; Audit!#REF! &amp; VLOOKUP(Audit!#REF!,$V$13:$AE$22,4,FALSE)&amp; IF(Audit!#REF!=10,Audit!#REF!&amp;Audit!#REF!,"")</f>
        <v>#REF!</v>
      </c>
      <c r="F831" s="17" t="e">
        <f>VLOOKUP(Audit!#REF!,$V$3:$AE$12,5,FALSE) &amp; VLOOKUP(Audit!#REF!,$V$13:$AE$22,5,FALSE)&amp; IF(Audit!#REF!=10,Audit!#REF!&amp;Audit!#REF!,"")</f>
        <v>#REF!</v>
      </c>
      <c r="G831" s="17" t="e">
        <f>VLOOKUP(Audit!#REF!,$V$3:$AE$12,6,FALSE) &amp; VLOOKUP(Audit!#REF!,$V$13:$AE$22,6,FALSE)&amp; IF(Audit!#REF!=10,Audit!#REF!&amp;Audit!#REF!,"")</f>
        <v>#REF!</v>
      </c>
      <c r="H831" s="17" t="e">
        <f>VLOOKUP(Audit!#REF!,$V$3:$AE$12,7,FALSE) &amp; VLOOKUP(Audit!#REF!,$V$13:$AE$22,7,FALSE)&amp;IF(Audit!#REF!=10,Audit!#REF!&amp;Audit!#REF!,"")</f>
        <v>#REF!</v>
      </c>
      <c r="I831" s="17" t="e">
        <f>VLOOKUP(Audit!#REF!,$V$3:$AE$12,8,FALSE) &amp; Audit!#REF! &amp; VLOOKUP(Audit!#REF!,$V$13:$AE$22,8,FALSE)&amp;IF(Audit!#REF!=10,Audit!#REF!&amp;Audit!#REF!,"")</f>
        <v>#REF!</v>
      </c>
      <c r="J831" s="17" t="e">
        <f>VLOOKUP(Audit!#REF!,$V$3:$AE$12,9,FALSE) &amp; VLOOKUP(Audit!#REF!,$V$13:$AE$22,9,FALSE) &amp; IF(Audit!#REF!=10,Audit!#REF!&amp;Audit!#REF!,"") &amp; IF(Audit!#REF!&lt;&gt;1,U831,"")</f>
        <v>#REF!</v>
      </c>
      <c r="K831" s="17" t="e">
        <f>VLOOKUP(Audit!#REF!,$V$3:$AE$12,10,FALSE) &amp; Audit!#REF! &amp; VLOOKUP(Audit!#REF!,$V$13:$AE$22,10,FALSE) &amp; IF(Audit!#REF!=10,Audit!#REF!&amp;Audit!#REF!,"") &amp; IF(Audit!#REF!&lt;&gt;1,U831,"")</f>
        <v>#REF!</v>
      </c>
      <c r="L831" s="10" t="e">
        <f>Audit!#REF!</f>
        <v>#REF!</v>
      </c>
      <c r="M831" s="10" t="e">
        <f t="shared" si="371"/>
        <v>#REF!</v>
      </c>
      <c r="N831" s="10" t="e">
        <f t="shared" si="372"/>
        <v>#REF!</v>
      </c>
      <c r="O831" s="10" t="e">
        <f t="shared" si="373"/>
        <v>#REF!</v>
      </c>
      <c r="P831" s="10" t="e">
        <f t="shared" si="374"/>
        <v>#REF!</v>
      </c>
      <c r="Q831" s="10" t="e">
        <f t="shared" si="375"/>
        <v>#REF!</v>
      </c>
      <c r="R831" s="10" t="e">
        <f t="shared" si="376"/>
        <v>#REF!</v>
      </c>
      <c r="S831" s="10" t="e">
        <f t="shared" si="377"/>
        <v>#REF!</v>
      </c>
      <c r="T831" s="10" t="e">
        <f t="shared" si="378"/>
        <v>#REF!</v>
      </c>
      <c r="U831" s="17" t="e">
        <f>IF(Audit!#REF!="","",VLOOKUP(Audit!#REF!,$W$26:$X$35,2,FALSE)) &amp; Audit!#REF! &amp; IF(Audit!#REF!="","",IF(Audit!#REF!&lt;=1.4,VLOOKUP(Audit!#REF!,$W$38:X876,2,FALSE),VLOOKUP(Audit!#REF!,$W$51:$X$61,2,FALSE))) &amp; IF(Audit!#REF!="","",VLOOKUP(Audit!#REF!,$Y$26:$Z$35,2,FALSE) &amp; Audit!#REF! &amp; IF(Audit!#REF!="","",IF(Audit!#REF!&lt;=1.4,VLOOKUP(Audit!#REF!,$Y$38:$Z$48,2,FALSE),VLOOKUP(Audit!#REF!,$Y$51:$Z$61,2,FALSE))))</f>
        <v>#REF!</v>
      </c>
      <c r="V831" s="21"/>
      <c r="AH831" s="49" t="e">
        <f>Audit!#REF!</f>
        <v>#REF!</v>
      </c>
      <c r="AI831" s="50" t="e">
        <f>VLOOKUP(Audit!#REF!,$V$3:$AE$12,2,FALSE)&amp; IF(Audit!#REF!=10,Audit!#REF!,"")</f>
        <v>#REF!</v>
      </c>
      <c r="AJ831" s="50" t="e">
        <f>VLOOKUP(Audit!#REF!,$V$13:$AE$22,2,FALSE)&amp; IF(Audit!#REF!=10,Audit!#REF!,"")</f>
        <v>#REF!</v>
      </c>
      <c r="AK831" s="47" t="e">
        <f t="shared" si="379"/>
        <v>#REF!</v>
      </c>
      <c r="AL831" s="50" t="e">
        <f>VLOOKUP(Audit!#REF!,$V$3:$AE$12,3,FALSE)&amp; IF(Audit!#REF!=10,Audit!#REF!,"")</f>
        <v>#REF!</v>
      </c>
      <c r="AM831" s="50" t="e">
        <f>VLOOKUP(Audit!#REF!,$V$13:$AE$22,3,FALSE)&amp; IF(Audit!#REF!=10,Audit!#REF!,"")</f>
        <v>#REF!</v>
      </c>
      <c r="AN831" s="47" t="e">
        <f t="shared" si="380"/>
        <v>#REF!</v>
      </c>
      <c r="AO831" s="50" t="e">
        <f>VLOOKUP(Audit!#REF!,$V$3:$AE$12,4,FALSE) &amp;  Audit!#REF! &amp; IF(Audit!#REF!=10,Audit!#REF!,"")</f>
        <v>#REF!</v>
      </c>
      <c r="AP831" s="50" t="e">
        <f>VLOOKUP(Audit!#REF!,$V$13:$AE$22,4,FALSE)&amp; IF(Audit!#REF!=10,Audit!#REF!,"")</f>
        <v>#REF!</v>
      </c>
      <c r="AQ831" s="47" t="e">
        <f t="shared" si="381"/>
        <v>#REF!</v>
      </c>
      <c r="AR831" s="50" t="e">
        <f>VLOOKUP(Audit!#REF!,$V$3:$AE$12,5,FALSE)&amp; IF(Audit!#REF!=10,Audit!#REF!,"")</f>
        <v>#REF!</v>
      </c>
      <c r="AS831" s="50" t="e">
        <f>VLOOKUP(Audit!#REF!,$V$13:$AE$22,5,FALSE)&amp; IF(Audit!#REF!=10,Audit!#REF!,"")</f>
        <v>#REF!</v>
      </c>
      <c r="AT831" s="47" t="e">
        <f t="shared" si="382"/>
        <v>#REF!</v>
      </c>
      <c r="AU831" s="50" t="e">
        <f>VLOOKUP(Audit!#REF!,$V$3:$AE$12,6,FALSE)&amp; IF(Audit!#REF!=10,Audit!#REF!,"")</f>
        <v>#REF!</v>
      </c>
      <c r="AV831" s="50" t="e">
        <f>VLOOKUP(Audit!#REF!,$V$13:$AE$22,6,FALSE)&amp; IF(Audit!#REF!=10,Audit!#REF!,"")</f>
        <v>#REF!</v>
      </c>
      <c r="AW831" s="47" t="e">
        <f t="shared" si="383"/>
        <v>#REF!</v>
      </c>
      <c r="AX831" s="50" t="e">
        <f>VLOOKUP(Audit!#REF!,$V$3:$AE$12,7,FALSE)&amp; IF(Audit!#REF!=10,Audit!#REF!,"")</f>
        <v>#REF!</v>
      </c>
      <c r="AY831" s="50" t="e">
        <f>VLOOKUP(Audit!#REF!,$V$13:$AE$22,7,FALSE) &amp; IF(Audit!#REF!=10,Audit!#REF!,"")</f>
        <v>#REF!</v>
      </c>
      <c r="AZ831" s="47" t="e">
        <f t="shared" si="384"/>
        <v>#REF!</v>
      </c>
      <c r="BA831" s="50" t="e">
        <f>VLOOKUP(Audit!#REF!,$V$3:$AE$12,8,FALSE)&amp; Audit!#REF! &amp; IF(Audit!#REF!=10,Audit!#REF!,"")</f>
        <v>#REF!</v>
      </c>
      <c r="BB831" s="50" t="e">
        <f>VLOOKUP(Audit!#REF!,$V$13:$AE$22,8,FALSE) &amp; IF(Audit!#REF!=10,Audit!#REF!,"")</f>
        <v>#REF!</v>
      </c>
      <c r="BC831" s="47" t="e">
        <f t="shared" si="385"/>
        <v>#REF!</v>
      </c>
      <c r="BD831" s="50" t="e">
        <f>VLOOKUP(Audit!#REF!,$V$3:$AE$12,9,FALSE)&amp; IF(Audit!#REF!=10,Audit!#REF!,"")</f>
        <v>#REF!</v>
      </c>
      <c r="BE831" s="50" t="e">
        <f>VLOOKUP(Audit!#REF!,$V$13:$AE$22,9,FALSE) &amp; IF(Audit!#REF!=10,Audit!#REF!,"") &amp; IF(Audit!#REF!&lt;&gt;1,U831,"")</f>
        <v>#REF!</v>
      </c>
      <c r="BF831" s="47" t="e">
        <f t="shared" si="386"/>
        <v>#REF!</v>
      </c>
      <c r="BG831" s="50" t="e">
        <f>VLOOKUP(Audit!#REF!,$V$3:$AE$12,10,FALSE) &amp; Audit!#REF! &amp; IF(Audit!#REF!=10,Audit!#REF!,"")</f>
        <v>#REF!</v>
      </c>
      <c r="BH831" s="50" t="e">
        <f>VLOOKUP(Audit!#REF!,$V$13:$AE$22,10,FALSE) &amp; IF(Audit!#REF!=10,Audit!#REF!,"") &amp; IF(Audit!#REF!&lt;&gt;1,U831,"")</f>
        <v>#REF!</v>
      </c>
      <c r="BI831" s="47" t="e">
        <f t="shared" si="387"/>
        <v>#REF!</v>
      </c>
      <c r="BJ831" s="48" t="str">
        <f t="shared" si="388"/>
        <v/>
      </c>
      <c r="BK831" s="48" t="str">
        <f t="shared" si="389"/>
        <v/>
      </c>
      <c r="BL831" s="48" t="str">
        <f t="shared" si="390"/>
        <v/>
      </c>
      <c r="BM831" s="48" t="str">
        <f t="shared" si="391"/>
        <v/>
      </c>
      <c r="BN831" s="48" t="str">
        <f t="shared" si="392"/>
        <v/>
      </c>
      <c r="BO831" s="48" t="str">
        <f t="shared" si="393"/>
        <v/>
      </c>
      <c r="BP831" s="48" t="str">
        <f t="shared" si="394"/>
        <v/>
      </c>
      <c r="BQ831" s="48" t="str">
        <f t="shared" si="395"/>
        <v/>
      </c>
      <c r="BR831" s="48" t="str">
        <f t="shared" si="396"/>
        <v/>
      </c>
      <c r="BS831" s="48" t="str">
        <f t="shared" si="397"/>
        <v/>
      </c>
      <c r="BT831" s="48" t="str">
        <f t="shared" si="398"/>
        <v/>
      </c>
      <c r="BU831" s="48" t="str">
        <f t="shared" si="399"/>
        <v/>
      </c>
    </row>
    <row r="832" spans="1:73">
      <c r="A832" s="10" t="e">
        <f>Audit!#REF!</f>
        <v>#REF!</v>
      </c>
      <c r="B832" s="10" t="e">
        <f t="shared" si="370"/>
        <v>#REF!</v>
      </c>
      <c r="C832" s="17" t="e">
        <f>VLOOKUP(Audit!#REF!,$V$3:$AE$12,2,FALSE) &amp; VLOOKUP(Audit!#REF!,$V$13:$AE$22,2,FALSE)&amp; IF(Audit!#REF!=10,Audit!#REF!&amp;Audit!#REF!,"")</f>
        <v>#REF!</v>
      </c>
      <c r="D832" s="17" t="e">
        <f>VLOOKUP(Audit!#REF!,$V$3:$AE$12,3,FALSE) &amp; VLOOKUP(Audit!#REF!,$V$13:$AE$22,3,FALSE) &amp;IF(Audit!#REF!=10,Audit!#REF!&amp;Audit!#REF!,"")</f>
        <v>#REF!</v>
      </c>
      <c r="E832" s="17" t="e">
        <f>VLOOKUP(Audit!#REF!,$V$3:$AE$12,4,FALSE)&amp; Audit!#REF! &amp; VLOOKUP(Audit!#REF!,$V$13:$AE$22,4,FALSE)&amp; IF(Audit!#REF!=10,Audit!#REF!&amp;Audit!#REF!,"")</f>
        <v>#REF!</v>
      </c>
      <c r="F832" s="17" t="e">
        <f>VLOOKUP(Audit!#REF!,$V$3:$AE$12,5,FALSE) &amp; VLOOKUP(Audit!#REF!,$V$13:$AE$22,5,FALSE)&amp; IF(Audit!#REF!=10,Audit!#REF!&amp;Audit!#REF!,"")</f>
        <v>#REF!</v>
      </c>
      <c r="G832" s="17" t="e">
        <f>VLOOKUP(Audit!#REF!,$V$3:$AE$12,6,FALSE) &amp; VLOOKUP(Audit!#REF!,$V$13:$AE$22,6,FALSE)&amp; IF(Audit!#REF!=10,Audit!#REF!&amp;Audit!#REF!,"")</f>
        <v>#REF!</v>
      </c>
      <c r="H832" s="17" t="e">
        <f>VLOOKUP(Audit!#REF!,$V$3:$AE$12,7,FALSE) &amp; VLOOKUP(Audit!#REF!,$V$13:$AE$22,7,FALSE)&amp;IF(Audit!#REF!=10,Audit!#REF!&amp;Audit!#REF!,"")</f>
        <v>#REF!</v>
      </c>
      <c r="I832" s="17" t="e">
        <f>VLOOKUP(Audit!#REF!,$V$3:$AE$12,8,FALSE) &amp; Audit!#REF! &amp; VLOOKUP(Audit!#REF!,$V$13:$AE$22,8,FALSE)&amp;IF(Audit!#REF!=10,Audit!#REF!&amp;Audit!#REF!,"")</f>
        <v>#REF!</v>
      </c>
      <c r="J832" s="17" t="e">
        <f>VLOOKUP(Audit!#REF!,$V$3:$AE$12,9,FALSE) &amp; VLOOKUP(Audit!#REF!,$V$13:$AE$22,9,FALSE) &amp; IF(Audit!#REF!=10,Audit!#REF!&amp;Audit!#REF!,"") &amp; IF(Audit!#REF!&lt;&gt;1,U832,"")</f>
        <v>#REF!</v>
      </c>
      <c r="K832" s="17" t="e">
        <f>VLOOKUP(Audit!#REF!,$V$3:$AE$12,10,FALSE) &amp; Audit!#REF! &amp; VLOOKUP(Audit!#REF!,$V$13:$AE$22,10,FALSE) &amp; IF(Audit!#REF!=10,Audit!#REF!&amp;Audit!#REF!,"") &amp; IF(Audit!#REF!&lt;&gt;1,U832,"")</f>
        <v>#REF!</v>
      </c>
      <c r="L832" s="10" t="e">
        <f>Audit!#REF!</f>
        <v>#REF!</v>
      </c>
      <c r="M832" s="10" t="e">
        <f t="shared" si="371"/>
        <v>#REF!</v>
      </c>
      <c r="N832" s="10" t="e">
        <f t="shared" si="372"/>
        <v>#REF!</v>
      </c>
      <c r="O832" s="10" t="e">
        <f t="shared" si="373"/>
        <v>#REF!</v>
      </c>
      <c r="P832" s="10" t="e">
        <f t="shared" si="374"/>
        <v>#REF!</v>
      </c>
      <c r="Q832" s="10" t="e">
        <f t="shared" si="375"/>
        <v>#REF!</v>
      </c>
      <c r="R832" s="10" t="e">
        <f t="shared" si="376"/>
        <v>#REF!</v>
      </c>
      <c r="S832" s="10" t="e">
        <f t="shared" si="377"/>
        <v>#REF!</v>
      </c>
      <c r="T832" s="10" t="e">
        <f t="shared" si="378"/>
        <v>#REF!</v>
      </c>
      <c r="U832" s="17" t="e">
        <f>IF(Audit!#REF!="","",VLOOKUP(Audit!#REF!,$W$26:$X$35,2,FALSE)) &amp; Audit!#REF! &amp; IF(Audit!#REF!="","",IF(Audit!#REF!&lt;=1.4,VLOOKUP(Audit!#REF!,$W$38:X877,2,FALSE),VLOOKUP(Audit!#REF!,$W$51:$X$61,2,FALSE))) &amp; IF(Audit!#REF!="","",VLOOKUP(Audit!#REF!,$Y$26:$Z$35,2,FALSE) &amp; Audit!#REF! &amp; IF(Audit!#REF!="","",IF(Audit!#REF!&lt;=1.4,VLOOKUP(Audit!#REF!,$Y$38:$Z$48,2,FALSE),VLOOKUP(Audit!#REF!,$Y$51:$Z$61,2,FALSE))))</f>
        <v>#REF!</v>
      </c>
      <c r="V832" s="21"/>
      <c r="AH832" s="49" t="e">
        <f>Audit!#REF!</f>
        <v>#REF!</v>
      </c>
      <c r="AI832" s="50" t="e">
        <f>VLOOKUP(Audit!#REF!,$V$3:$AE$12,2,FALSE)&amp; IF(Audit!#REF!=10,Audit!#REF!,"")</f>
        <v>#REF!</v>
      </c>
      <c r="AJ832" s="50" t="e">
        <f>VLOOKUP(Audit!#REF!,$V$13:$AE$22,2,FALSE)&amp; IF(Audit!#REF!=10,Audit!#REF!,"")</f>
        <v>#REF!</v>
      </c>
      <c r="AK832" s="47" t="e">
        <f t="shared" si="379"/>
        <v>#REF!</v>
      </c>
      <c r="AL832" s="50" t="e">
        <f>VLOOKUP(Audit!#REF!,$V$3:$AE$12,3,FALSE)&amp; IF(Audit!#REF!=10,Audit!#REF!,"")</f>
        <v>#REF!</v>
      </c>
      <c r="AM832" s="50" t="e">
        <f>VLOOKUP(Audit!#REF!,$V$13:$AE$22,3,FALSE)&amp; IF(Audit!#REF!=10,Audit!#REF!,"")</f>
        <v>#REF!</v>
      </c>
      <c r="AN832" s="47" t="e">
        <f t="shared" si="380"/>
        <v>#REF!</v>
      </c>
      <c r="AO832" s="50" t="e">
        <f>VLOOKUP(Audit!#REF!,$V$3:$AE$12,4,FALSE) &amp;  Audit!#REF! &amp; IF(Audit!#REF!=10,Audit!#REF!,"")</f>
        <v>#REF!</v>
      </c>
      <c r="AP832" s="50" t="e">
        <f>VLOOKUP(Audit!#REF!,$V$13:$AE$22,4,FALSE)&amp; IF(Audit!#REF!=10,Audit!#REF!,"")</f>
        <v>#REF!</v>
      </c>
      <c r="AQ832" s="47" t="e">
        <f t="shared" si="381"/>
        <v>#REF!</v>
      </c>
      <c r="AR832" s="50" t="e">
        <f>VLOOKUP(Audit!#REF!,$V$3:$AE$12,5,FALSE)&amp; IF(Audit!#REF!=10,Audit!#REF!,"")</f>
        <v>#REF!</v>
      </c>
      <c r="AS832" s="50" t="e">
        <f>VLOOKUP(Audit!#REF!,$V$13:$AE$22,5,FALSE)&amp; IF(Audit!#REF!=10,Audit!#REF!,"")</f>
        <v>#REF!</v>
      </c>
      <c r="AT832" s="47" t="e">
        <f t="shared" si="382"/>
        <v>#REF!</v>
      </c>
      <c r="AU832" s="50" t="e">
        <f>VLOOKUP(Audit!#REF!,$V$3:$AE$12,6,FALSE)&amp; IF(Audit!#REF!=10,Audit!#REF!,"")</f>
        <v>#REF!</v>
      </c>
      <c r="AV832" s="50" t="e">
        <f>VLOOKUP(Audit!#REF!,$V$13:$AE$22,6,FALSE)&amp; IF(Audit!#REF!=10,Audit!#REF!,"")</f>
        <v>#REF!</v>
      </c>
      <c r="AW832" s="47" t="e">
        <f t="shared" si="383"/>
        <v>#REF!</v>
      </c>
      <c r="AX832" s="50" t="e">
        <f>VLOOKUP(Audit!#REF!,$V$3:$AE$12,7,FALSE)&amp; IF(Audit!#REF!=10,Audit!#REF!,"")</f>
        <v>#REF!</v>
      </c>
      <c r="AY832" s="50" t="e">
        <f>VLOOKUP(Audit!#REF!,$V$13:$AE$22,7,FALSE) &amp; IF(Audit!#REF!=10,Audit!#REF!,"")</f>
        <v>#REF!</v>
      </c>
      <c r="AZ832" s="47" t="e">
        <f t="shared" si="384"/>
        <v>#REF!</v>
      </c>
      <c r="BA832" s="50" t="e">
        <f>VLOOKUP(Audit!#REF!,$V$3:$AE$12,8,FALSE)&amp; Audit!#REF! &amp; IF(Audit!#REF!=10,Audit!#REF!,"")</f>
        <v>#REF!</v>
      </c>
      <c r="BB832" s="50" t="e">
        <f>VLOOKUP(Audit!#REF!,$V$13:$AE$22,8,FALSE) &amp; IF(Audit!#REF!=10,Audit!#REF!,"")</f>
        <v>#REF!</v>
      </c>
      <c r="BC832" s="47" t="e">
        <f t="shared" si="385"/>
        <v>#REF!</v>
      </c>
      <c r="BD832" s="50" t="e">
        <f>VLOOKUP(Audit!#REF!,$V$3:$AE$12,9,FALSE)&amp; IF(Audit!#REF!=10,Audit!#REF!,"")</f>
        <v>#REF!</v>
      </c>
      <c r="BE832" s="50" t="e">
        <f>VLOOKUP(Audit!#REF!,$V$13:$AE$22,9,FALSE) &amp; IF(Audit!#REF!=10,Audit!#REF!,"") &amp; IF(Audit!#REF!&lt;&gt;1,U832,"")</f>
        <v>#REF!</v>
      </c>
      <c r="BF832" s="47" t="e">
        <f t="shared" si="386"/>
        <v>#REF!</v>
      </c>
      <c r="BG832" s="50" t="e">
        <f>VLOOKUP(Audit!#REF!,$V$3:$AE$12,10,FALSE) &amp; Audit!#REF! &amp; IF(Audit!#REF!=10,Audit!#REF!,"")</f>
        <v>#REF!</v>
      </c>
      <c r="BH832" s="50" t="e">
        <f>VLOOKUP(Audit!#REF!,$V$13:$AE$22,10,FALSE) &amp; IF(Audit!#REF!=10,Audit!#REF!,"") &amp; IF(Audit!#REF!&lt;&gt;1,U832,"")</f>
        <v>#REF!</v>
      </c>
      <c r="BI832" s="47" t="e">
        <f t="shared" si="387"/>
        <v>#REF!</v>
      </c>
      <c r="BJ832" s="48" t="str">
        <f t="shared" si="388"/>
        <v/>
      </c>
      <c r="BK832" s="48" t="str">
        <f t="shared" si="389"/>
        <v/>
      </c>
      <c r="BL832" s="48" t="str">
        <f t="shared" si="390"/>
        <v/>
      </c>
      <c r="BM832" s="48" t="str">
        <f t="shared" si="391"/>
        <v/>
      </c>
      <c r="BN832" s="48" t="str">
        <f t="shared" si="392"/>
        <v/>
      </c>
      <c r="BO832" s="48" t="str">
        <f t="shared" si="393"/>
        <v/>
      </c>
      <c r="BP832" s="48" t="str">
        <f t="shared" si="394"/>
        <v/>
      </c>
      <c r="BQ832" s="48" t="str">
        <f t="shared" si="395"/>
        <v/>
      </c>
      <c r="BR832" s="48" t="str">
        <f t="shared" si="396"/>
        <v/>
      </c>
      <c r="BS832" s="48" t="str">
        <f t="shared" si="397"/>
        <v/>
      </c>
      <c r="BT832" s="48" t="str">
        <f t="shared" si="398"/>
        <v/>
      </c>
      <c r="BU832" s="48" t="str">
        <f t="shared" si="399"/>
        <v/>
      </c>
    </row>
    <row r="833" spans="1:73">
      <c r="A833" s="10" t="e">
        <f>Audit!#REF!</f>
        <v>#REF!</v>
      </c>
      <c r="B833" s="10" t="e">
        <f t="shared" si="370"/>
        <v>#REF!</v>
      </c>
      <c r="C833" s="17" t="e">
        <f>VLOOKUP(Audit!#REF!,$V$3:$AE$12,2,FALSE) &amp; VLOOKUP(Audit!#REF!,$V$13:$AE$22,2,FALSE)&amp; IF(Audit!#REF!=10,Audit!#REF!&amp;Audit!#REF!,"")</f>
        <v>#REF!</v>
      </c>
      <c r="D833" s="17" t="e">
        <f>VLOOKUP(Audit!#REF!,$V$3:$AE$12,3,FALSE) &amp; VLOOKUP(Audit!#REF!,$V$13:$AE$22,3,FALSE) &amp;IF(Audit!#REF!=10,Audit!#REF!&amp;Audit!#REF!,"")</f>
        <v>#REF!</v>
      </c>
      <c r="E833" s="17" t="e">
        <f>VLOOKUP(Audit!#REF!,$V$3:$AE$12,4,FALSE)&amp; Audit!#REF! &amp; VLOOKUP(Audit!#REF!,$V$13:$AE$22,4,FALSE)&amp; IF(Audit!#REF!=10,Audit!#REF!&amp;Audit!#REF!,"")</f>
        <v>#REF!</v>
      </c>
      <c r="F833" s="17" t="e">
        <f>VLOOKUP(Audit!#REF!,$V$3:$AE$12,5,FALSE) &amp; VLOOKUP(Audit!#REF!,$V$13:$AE$22,5,FALSE)&amp; IF(Audit!#REF!=10,Audit!#REF!&amp;Audit!#REF!,"")</f>
        <v>#REF!</v>
      </c>
      <c r="G833" s="17" t="e">
        <f>VLOOKUP(Audit!#REF!,$V$3:$AE$12,6,FALSE) &amp; VLOOKUP(Audit!#REF!,$V$13:$AE$22,6,FALSE)&amp; IF(Audit!#REF!=10,Audit!#REF!&amp;Audit!#REF!,"")</f>
        <v>#REF!</v>
      </c>
      <c r="H833" s="17" t="e">
        <f>VLOOKUP(Audit!#REF!,$V$3:$AE$12,7,FALSE) &amp; VLOOKUP(Audit!#REF!,$V$13:$AE$22,7,FALSE)&amp;IF(Audit!#REF!=10,Audit!#REF!&amp;Audit!#REF!,"")</f>
        <v>#REF!</v>
      </c>
      <c r="I833" s="17" t="e">
        <f>VLOOKUP(Audit!#REF!,$V$3:$AE$12,8,FALSE) &amp; Audit!#REF! &amp; VLOOKUP(Audit!#REF!,$V$13:$AE$22,8,FALSE)&amp;IF(Audit!#REF!=10,Audit!#REF!&amp;Audit!#REF!,"")</f>
        <v>#REF!</v>
      </c>
      <c r="J833" s="17" t="e">
        <f>VLOOKUP(Audit!#REF!,$V$3:$AE$12,9,FALSE) &amp; VLOOKUP(Audit!#REF!,$V$13:$AE$22,9,FALSE) &amp; IF(Audit!#REF!=10,Audit!#REF!&amp;Audit!#REF!,"") &amp; IF(Audit!#REF!&lt;&gt;1,U833,"")</f>
        <v>#REF!</v>
      </c>
      <c r="K833" s="17" t="e">
        <f>VLOOKUP(Audit!#REF!,$V$3:$AE$12,10,FALSE) &amp; Audit!#REF! &amp; VLOOKUP(Audit!#REF!,$V$13:$AE$22,10,FALSE) &amp; IF(Audit!#REF!=10,Audit!#REF!&amp;Audit!#REF!,"") &amp; IF(Audit!#REF!&lt;&gt;1,U833,"")</f>
        <v>#REF!</v>
      </c>
      <c r="L833" s="10" t="e">
        <f>Audit!#REF!</f>
        <v>#REF!</v>
      </c>
      <c r="M833" s="10" t="e">
        <f t="shared" si="371"/>
        <v>#REF!</v>
      </c>
      <c r="N833" s="10" t="e">
        <f t="shared" si="372"/>
        <v>#REF!</v>
      </c>
      <c r="O833" s="10" t="e">
        <f t="shared" si="373"/>
        <v>#REF!</v>
      </c>
      <c r="P833" s="10" t="e">
        <f t="shared" si="374"/>
        <v>#REF!</v>
      </c>
      <c r="Q833" s="10" t="e">
        <f t="shared" si="375"/>
        <v>#REF!</v>
      </c>
      <c r="R833" s="10" t="e">
        <f t="shared" si="376"/>
        <v>#REF!</v>
      </c>
      <c r="S833" s="10" t="e">
        <f t="shared" si="377"/>
        <v>#REF!</v>
      </c>
      <c r="T833" s="10" t="e">
        <f t="shared" si="378"/>
        <v>#REF!</v>
      </c>
      <c r="U833" s="17" t="e">
        <f>IF(Audit!#REF!="","",VLOOKUP(Audit!#REF!,$W$26:$X$35,2,FALSE)) &amp; Audit!#REF! &amp; IF(Audit!#REF!="","",IF(Audit!#REF!&lt;=1.4,VLOOKUP(Audit!#REF!,$W$38:X878,2,FALSE),VLOOKUP(Audit!#REF!,$W$51:$X$61,2,FALSE))) &amp; IF(Audit!#REF!="","",VLOOKUP(Audit!#REF!,$Y$26:$Z$35,2,FALSE) &amp; Audit!#REF! &amp; IF(Audit!#REF!="","",IF(Audit!#REF!&lt;=1.4,VLOOKUP(Audit!#REF!,$Y$38:$Z$48,2,FALSE),VLOOKUP(Audit!#REF!,$Y$51:$Z$61,2,FALSE))))</f>
        <v>#REF!</v>
      </c>
      <c r="V833" s="21"/>
      <c r="AH833" s="49" t="e">
        <f>Audit!#REF!</f>
        <v>#REF!</v>
      </c>
      <c r="AI833" s="50" t="e">
        <f>VLOOKUP(Audit!#REF!,$V$3:$AE$12,2,FALSE)&amp; IF(Audit!#REF!=10,Audit!#REF!,"")</f>
        <v>#REF!</v>
      </c>
      <c r="AJ833" s="50" t="e">
        <f>VLOOKUP(Audit!#REF!,$V$13:$AE$22,2,FALSE)&amp; IF(Audit!#REF!=10,Audit!#REF!,"")</f>
        <v>#REF!</v>
      </c>
      <c r="AK833" s="47" t="e">
        <f t="shared" si="379"/>
        <v>#REF!</v>
      </c>
      <c r="AL833" s="50" t="e">
        <f>VLOOKUP(Audit!#REF!,$V$3:$AE$12,3,FALSE)&amp; IF(Audit!#REF!=10,Audit!#REF!,"")</f>
        <v>#REF!</v>
      </c>
      <c r="AM833" s="50" t="e">
        <f>VLOOKUP(Audit!#REF!,$V$13:$AE$22,3,FALSE)&amp; IF(Audit!#REF!=10,Audit!#REF!,"")</f>
        <v>#REF!</v>
      </c>
      <c r="AN833" s="47" t="e">
        <f t="shared" si="380"/>
        <v>#REF!</v>
      </c>
      <c r="AO833" s="50" t="e">
        <f>VLOOKUP(Audit!#REF!,$V$3:$AE$12,4,FALSE) &amp;  Audit!#REF! &amp; IF(Audit!#REF!=10,Audit!#REF!,"")</f>
        <v>#REF!</v>
      </c>
      <c r="AP833" s="50" t="e">
        <f>VLOOKUP(Audit!#REF!,$V$13:$AE$22,4,FALSE)&amp; IF(Audit!#REF!=10,Audit!#REF!,"")</f>
        <v>#REF!</v>
      </c>
      <c r="AQ833" s="47" t="e">
        <f t="shared" si="381"/>
        <v>#REF!</v>
      </c>
      <c r="AR833" s="50" t="e">
        <f>VLOOKUP(Audit!#REF!,$V$3:$AE$12,5,FALSE)&amp; IF(Audit!#REF!=10,Audit!#REF!,"")</f>
        <v>#REF!</v>
      </c>
      <c r="AS833" s="50" t="e">
        <f>VLOOKUP(Audit!#REF!,$V$13:$AE$22,5,FALSE)&amp; IF(Audit!#REF!=10,Audit!#REF!,"")</f>
        <v>#REF!</v>
      </c>
      <c r="AT833" s="47" t="e">
        <f t="shared" si="382"/>
        <v>#REF!</v>
      </c>
      <c r="AU833" s="50" t="e">
        <f>VLOOKUP(Audit!#REF!,$V$3:$AE$12,6,FALSE)&amp; IF(Audit!#REF!=10,Audit!#REF!,"")</f>
        <v>#REF!</v>
      </c>
      <c r="AV833" s="50" t="e">
        <f>VLOOKUP(Audit!#REF!,$V$13:$AE$22,6,FALSE)&amp; IF(Audit!#REF!=10,Audit!#REF!,"")</f>
        <v>#REF!</v>
      </c>
      <c r="AW833" s="47" t="e">
        <f t="shared" si="383"/>
        <v>#REF!</v>
      </c>
      <c r="AX833" s="50" t="e">
        <f>VLOOKUP(Audit!#REF!,$V$3:$AE$12,7,FALSE)&amp; IF(Audit!#REF!=10,Audit!#REF!,"")</f>
        <v>#REF!</v>
      </c>
      <c r="AY833" s="50" t="e">
        <f>VLOOKUP(Audit!#REF!,$V$13:$AE$22,7,FALSE) &amp; IF(Audit!#REF!=10,Audit!#REF!,"")</f>
        <v>#REF!</v>
      </c>
      <c r="AZ833" s="47" t="e">
        <f t="shared" si="384"/>
        <v>#REF!</v>
      </c>
      <c r="BA833" s="50" t="e">
        <f>VLOOKUP(Audit!#REF!,$V$3:$AE$12,8,FALSE)&amp; Audit!#REF! &amp; IF(Audit!#REF!=10,Audit!#REF!,"")</f>
        <v>#REF!</v>
      </c>
      <c r="BB833" s="50" t="e">
        <f>VLOOKUP(Audit!#REF!,$V$13:$AE$22,8,FALSE) &amp; IF(Audit!#REF!=10,Audit!#REF!,"")</f>
        <v>#REF!</v>
      </c>
      <c r="BC833" s="47" t="e">
        <f t="shared" si="385"/>
        <v>#REF!</v>
      </c>
      <c r="BD833" s="50" t="e">
        <f>VLOOKUP(Audit!#REF!,$V$3:$AE$12,9,FALSE)&amp; IF(Audit!#REF!=10,Audit!#REF!,"")</f>
        <v>#REF!</v>
      </c>
      <c r="BE833" s="50" t="e">
        <f>VLOOKUP(Audit!#REF!,$V$13:$AE$22,9,FALSE) &amp; IF(Audit!#REF!=10,Audit!#REF!,"") &amp; IF(Audit!#REF!&lt;&gt;1,U833,"")</f>
        <v>#REF!</v>
      </c>
      <c r="BF833" s="47" t="e">
        <f t="shared" si="386"/>
        <v>#REF!</v>
      </c>
      <c r="BG833" s="50" t="e">
        <f>VLOOKUP(Audit!#REF!,$V$3:$AE$12,10,FALSE) &amp; Audit!#REF! &amp; IF(Audit!#REF!=10,Audit!#REF!,"")</f>
        <v>#REF!</v>
      </c>
      <c r="BH833" s="50" t="e">
        <f>VLOOKUP(Audit!#REF!,$V$13:$AE$22,10,FALSE) &amp; IF(Audit!#REF!=10,Audit!#REF!,"") &amp; IF(Audit!#REF!&lt;&gt;1,U833,"")</f>
        <v>#REF!</v>
      </c>
      <c r="BI833" s="47" t="e">
        <f t="shared" si="387"/>
        <v>#REF!</v>
      </c>
      <c r="BJ833" s="48" t="str">
        <f t="shared" si="388"/>
        <v/>
      </c>
      <c r="BK833" s="48" t="str">
        <f t="shared" si="389"/>
        <v/>
      </c>
      <c r="BL833" s="48" t="str">
        <f t="shared" si="390"/>
        <v/>
      </c>
      <c r="BM833" s="48" t="str">
        <f t="shared" si="391"/>
        <v/>
      </c>
      <c r="BN833" s="48" t="str">
        <f t="shared" si="392"/>
        <v/>
      </c>
      <c r="BO833" s="48" t="str">
        <f t="shared" si="393"/>
        <v/>
      </c>
      <c r="BP833" s="48" t="str">
        <f t="shared" si="394"/>
        <v/>
      </c>
      <c r="BQ833" s="48" t="str">
        <f t="shared" si="395"/>
        <v/>
      </c>
      <c r="BR833" s="48" t="str">
        <f t="shared" si="396"/>
        <v/>
      </c>
      <c r="BS833" s="48" t="str">
        <f t="shared" si="397"/>
        <v/>
      </c>
      <c r="BT833" s="48" t="str">
        <f t="shared" si="398"/>
        <v/>
      </c>
      <c r="BU833" s="48" t="str">
        <f t="shared" si="399"/>
        <v/>
      </c>
    </row>
    <row r="834" spans="1:73">
      <c r="A834" s="10" t="e">
        <f>Audit!#REF!</f>
        <v>#REF!</v>
      </c>
      <c r="B834" s="10" t="e">
        <f t="shared" si="370"/>
        <v>#REF!</v>
      </c>
      <c r="C834" s="17" t="e">
        <f>VLOOKUP(Audit!#REF!,$V$3:$AE$12,2,FALSE) &amp; VLOOKUP(Audit!#REF!,$V$13:$AE$22,2,FALSE)&amp; IF(Audit!#REF!=10,Audit!#REF!&amp;Audit!#REF!,"")</f>
        <v>#REF!</v>
      </c>
      <c r="D834" s="17" t="e">
        <f>VLOOKUP(Audit!#REF!,$V$3:$AE$12,3,FALSE) &amp; VLOOKUP(Audit!#REF!,$V$13:$AE$22,3,FALSE) &amp;IF(Audit!#REF!=10,Audit!#REF!&amp;Audit!#REF!,"")</f>
        <v>#REF!</v>
      </c>
      <c r="E834" s="17" t="e">
        <f>VLOOKUP(Audit!#REF!,$V$3:$AE$12,4,FALSE)&amp; Audit!#REF! &amp; VLOOKUP(Audit!#REF!,$V$13:$AE$22,4,FALSE)&amp; IF(Audit!#REF!=10,Audit!#REF!&amp;Audit!#REF!,"")</f>
        <v>#REF!</v>
      </c>
      <c r="F834" s="17" t="e">
        <f>VLOOKUP(Audit!#REF!,$V$3:$AE$12,5,FALSE) &amp; VLOOKUP(Audit!#REF!,$V$13:$AE$22,5,FALSE)&amp; IF(Audit!#REF!=10,Audit!#REF!&amp;Audit!#REF!,"")</f>
        <v>#REF!</v>
      </c>
      <c r="G834" s="17" t="e">
        <f>VLOOKUP(Audit!#REF!,$V$3:$AE$12,6,FALSE) &amp; VLOOKUP(Audit!#REF!,$V$13:$AE$22,6,FALSE)&amp; IF(Audit!#REF!=10,Audit!#REF!&amp;Audit!#REF!,"")</f>
        <v>#REF!</v>
      </c>
      <c r="H834" s="17" t="e">
        <f>VLOOKUP(Audit!#REF!,$V$3:$AE$12,7,FALSE) &amp; VLOOKUP(Audit!#REF!,$V$13:$AE$22,7,FALSE)&amp;IF(Audit!#REF!=10,Audit!#REF!&amp;Audit!#REF!,"")</f>
        <v>#REF!</v>
      </c>
      <c r="I834" s="17" t="e">
        <f>VLOOKUP(Audit!#REF!,$V$3:$AE$12,8,FALSE) &amp; Audit!#REF! &amp; VLOOKUP(Audit!#REF!,$V$13:$AE$22,8,FALSE)&amp;IF(Audit!#REF!=10,Audit!#REF!&amp;Audit!#REF!,"")</f>
        <v>#REF!</v>
      </c>
      <c r="J834" s="17" t="e">
        <f>VLOOKUP(Audit!#REF!,$V$3:$AE$12,9,FALSE) &amp; VLOOKUP(Audit!#REF!,$V$13:$AE$22,9,FALSE) &amp; IF(Audit!#REF!=10,Audit!#REF!&amp;Audit!#REF!,"") &amp; IF(Audit!#REF!&lt;&gt;1,U834,"")</f>
        <v>#REF!</v>
      </c>
      <c r="K834" s="17" t="e">
        <f>VLOOKUP(Audit!#REF!,$V$3:$AE$12,10,FALSE) &amp; Audit!#REF! &amp; VLOOKUP(Audit!#REF!,$V$13:$AE$22,10,FALSE) &amp; IF(Audit!#REF!=10,Audit!#REF!&amp;Audit!#REF!,"") &amp; IF(Audit!#REF!&lt;&gt;1,U834,"")</f>
        <v>#REF!</v>
      </c>
      <c r="L834" s="10" t="e">
        <f>Audit!#REF!</f>
        <v>#REF!</v>
      </c>
      <c r="M834" s="10" t="e">
        <f t="shared" si="371"/>
        <v>#REF!</v>
      </c>
      <c r="N834" s="10" t="e">
        <f t="shared" si="372"/>
        <v>#REF!</v>
      </c>
      <c r="O834" s="10" t="e">
        <f t="shared" si="373"/>
        <v>#REF!</v>
      </c>
      <c r="P834" s="10" t="e">
        <f t="shared" si="374"/>
        <v>#REF!</v>
      </c>
      <c r="Q834" s="10" t="e">
        <f t="shared" si="375"/>
        <v>#REF!</v>
      </c>
      <c r="R834" s="10" t="e">
        <f t="shared" si="376"/>
        <v>#REF!</v>
      </c>
      <c r="S834" s="10" t="e">
        <f t="shared" si="377"/>
        <v>#REF!</v>
      </c>
      <c r="T834" s="10" t="e">
        <f t="shared" si="378"/>
        <v>#REF!</v>
      </c>
      <c r="U834" s="17" t="e">
        <f>IF(Audit!#REF!="","",VLOOKUP(Audit!#REF!,$W$26:$X$35,2,FALSE)) &amp; Audit!#REF! &amp; IF(Audit!#REF!="","",IF(Audit!#REF!&lt;=1.4,VLOOKUP(Audit!#REF!,$W$38:X879,2,FALSE),VLOOKUP(Audit!#REF!,$W$51:$X$61,2,FALSE))) &amp; IF(Audit!#REF!="","",VLOOKUP(Audit!#REF!,$Y$26:$Z$35,2,FALSE) &amp; Audit!#REF! &amp; IF(Audit!#REF!="","",IF(Audit!#REF!&lt;=1.4,VLOOKUP(Audit!#REF!,$Y$38:$Z$48,2,FALSE),VLOOKUP(Audit!#REF!,$Y$51:$Z$61,2,FALSE))))</f>
        <v>#REF!</v>
      </c>
      <c r="V834" s="21"/>
      <c r="AH834" s="49" t="e">
        <f>Audit!#REF!</f>
        <v>#REF!</v>
      </c>
      <c r="AI834" s="50" t="e">
        <f>VLOOKUP(Audit!#REF!,$V$3:$AE$12,2,FALSE)&amp; IF(Audit!#REF!=10,Audit!#REF!,"")</f>
        <v>#REF!</v>
      </c>
      <c r="AJ834" s="50" t="e">
        <f>VLOOKUP(Audit!#REF!,$V$13:$AE$22,2,FALSE)&amp; IF(Audit!#REF!=10,Audit!#REF!,"")</f>
        <v>#REF!</v>
      </c>
      <c r="AK834" s="47" t="e">
        <f t="shared" si="379"/>
        <v>#REF!</v>
      </c>
      <c r="AL834" s="50" t="e">
        <f>VLOOKUP(Audit!#REF!,$V$3:$AE$12,3,FALSE)&amp; IF(Audit!#REF!=10,Audit!#REF!,"")</f>
        <v>#REF!</v>
      </c>
      <c r="AM834" s="50" t="e">
        <f>VLOOKUP(Audit!#REF!,$V$13:$AE$22,3,FALSE)&amp; IF(Audit!#REF!=10,Audit!#REF!,"")</f>
        <v>#REF!</v>
      </c>
      <c r="AN834" s="47" t="e">
        <f t="shared" si="380"/>
        <v>#REF!</v>
      </c>
      <c r="AO834" s="50" t="e">
        <f>VLOOKUP(Audit!#REF!,$V$3:$AE$12,4,FALSE) &amp;  Audit!#REF! &amp; IF(Audit!#REF!=10,Audit!#REF!,"")</f>
        <v>#REF!</v>
      </c>
      <c r="AP834" s="50" t="e">
        <f>VLOOKUP(Audit!#REF!,$V$13:$AE$22,4,FALSE)&amp; IF(Audit!#REF!=10,Audit!#REF!,"")</f>
        <v>#REF!</v>
      </c>
      <c r="AQ834" s="47" t="e">
        <f t="shared" si="381"/>
        <v>#REF!</v>
      </c>
      <c r="AR834" s="50" t="e">
        <f>VLOOKUP(Audit!#REF!,$V$3:$AE$12,5,FALSE)&amp; IF(Audit!#REF!=10,Audit!#REF!,"")</f>
        <v>#REF!</v>
      </c>
      <c r="AS834" s="50" t="e">
        <f>VLOOKUP(Audit!#REF!,$V$13:$AE$22,5,FALSE)&amp; IF(Audit!#REF!=10,Audit!#REF!,"")</f>
        <v>#REF!</v>
      </c>
      <c r="AT834" s="47" t="e">
        <f t="shared" si="382"/>
        <v>#REF!</v>
      </c>
      <c r="AU834" s="50" t="e">
        <f>VLOOKUP(Audit!#REF!,$V$3:$AE$12,6,FALSE)&amp; IF(Audit!#REF!=10,Audit!#REF!,"")</f>
        <v>#REF!</v>
      </c>
      <c r="AV834" s="50" t="e">
        <f>VLOOKUP(Audit!#REF!,$V$13:$AE$22,6,FALSE)&amp; IF(Audit!#REF!=10,Audit!#REF!,"")</f>
        <v>#REF!</v>
      </c>
      <c r="AW834" s="47" t="e">
        <f t="shared" si="383"/>
        <v>#REF!</v>
      </c>
      <c r="AX834" s="50" t="e">
        <f>VLOOKUP(Audit!#REF!,$V$3:$AE$12,7,FALSE)&amp; IF(Audit!#REF!=10,Audit!#REF!,"")</f>
        <v>#REF!</v>
      </c>
      <c r="AY834" s="50" t="e">
        <f>VLOOKUP(Audit!#REF!,$V$13:$AE$22,7,FALSE) &amp; IF(Audit!#REF!=10,Audit!#REF!,"")</f>
        <v>#REF!</v>
      </c>
      <c r="AZ834" s="47" t="e">
        <f t="shared" si="384"/>
        <v>#REF!</v>
      </c>
      <c r="BA834" s="50" t="e">
        <f>VLOOKUP(Audit!#REF!,$V$3:$AE$12,8,FALSE)&amp; Audit!#REF! &amp; IF(Audit!#REF!=10,Audit!#REF!,"")</f>
        <v>#REF!</v>
      </c>
      <c r="BB834" s="50" t="e">
        <f>VLOOKUP(Audit!#REF!,$V$13:$AE$22,8,FALSE) &amp; IF(Audit!#REF!=10,Audit!#REF!,"")</f>
        <v>#REF!</v>
      </c>
      <c r="BC834" s="47" t="e">
        <f t="shared" si="385"/>
        <v>#REF!</v>
      </c>
      <c r="BD834" s="50" t="e">
        <f>VLOOKUP(Audit!#REF!,$V$3:$AE$12,9,FALSE)&amp; IF(Audit!#REF!=10,Audit!#REF!,"")</f>
        <v>#REF!</v>
      </c>
      <c r="BE834" s="50" t="e">
        <f>VLOOKUP(Audit!#REF!,$V$13:$AE$22,9,FALSE) &amp; IF(Audit!#REF!=10,Audit!#REF!,"") &amp; IF(Audit!#REF!&lt;&gt;1,U834,"")</f>
        <v>#REF!</v>
      </c>
      <c r="BF834" s="47" t="e">
        <f t="shared" si="386"/>
        <v>#REF!</v>
      </c>
      <c r="BG834" s="50" t="e">
        <f>VLOOKUP(Audit!#REF!,$V$3:$AE$12,10,FALSE) &amp; Audit!#REF! &amp; IF(Audit!#REF!=10,Audit!#REF!,"")</f>
        <v>#REF!</v>
      </c>
      <c r="BH834" s="50" t="e">
        <f>VLOOKUP(Audit!#REF!,$V$13:$AE$22,10,FALSE) &amp; IF(Audit!#REF!=10,Audit!#REF!,"") &amp; IF(Audit!#REF!&lt;&gt;1,U834,"")</f>
        <v>#REF!</v>
      </c>
      <c r="BI834" s="47" t="e">
        <f t="shared" si="387"/>
        <v>#REF!</v>
      </c>
      <c r="BJ834" s="48" t="str">
        <f t="shared" si="388"/>
        <v/>
      </c>
      <c r="BK834" s="48" t="str">
        <f t="shared" si="389"/>
        <v/>
      </c>
      <c r="BL834" s="48" t="str">
        <f t="shared" si="390"/>
        <v/>
      </c>
      <c r="BM834" s="48" t="str">
        <f t="shared" si="391"/>
        <v/>
      </c>
      <c r="BN834" s="48" t="str">
        <f t="shared" si="392"/>
        <v/>
      </c>
      <c r="BO834" s="48" t="str">
        <f t="shared" si="393"/>
        <v/>
      </c>
      <c r="BP834" s="48" t="str">
        <f t="shared" si="394"/>
        <v/>
      </c>
      <c r="BQ834" s="48" t="str">
        <f t="shared" si="395"/>
        <v/>
      </c>
      <c r="BR834" s="48" t="str">
        <f t="shared" si="396"/>
        <v/>
      </c>
      <c r="BS834" s="48" t="str">
        <f t="shared" si="397"/>
        <v/>
      </c>
      <c r="BT834" s="48" t="str">
        <f t="shared" si="398"/>
        <v/>
      </c>
      <c r="BU834" s="48" t="str">
        <f t="shared" si="399"/>
        <v/>
      </c>
    </row>
    <row r="835" spans="1:73">
      <c r="A835" s="10" t="e">
        <f>Audit!#REF!</f>
        <v>#REF!</v>
      </c>
      <c r="B835" s="10" t="e">
        <f t="shared" si="370"/>
        <v>#REF!</v>
      </c>
      <c r="C835" s="17" t="e">
        <f>VLOOKUP(Audit!#REF!,$V$3:$AE$12,2,FALSE) &amp; VLOOKUP(Audit!#REF!,$V$13:$AE$22,2,FALSE)&amp; IF(Audit!#REF!=10,Audit!#REF!&amp;Audit!#REF!,"")</f>
        <v>#REF!</v>
      </c>
      <c r="D835" s="17" t="e">
        <f>VLOOKUP(Audit!#REF!,$V$3:$AE$12,3,FALSE) &amp; VLOOKUP(Audit!#REF!,$V$13:$AE$22,3,FALSE) &amp;IF(Audit!#REF!=10,Audit!#REF!&amp;Audit!#REF!,"")</f>
        <v>#REF!</v>
      </c>
      <c r="E835" s="17" t="e">
        <f>VLOOKUP(Audit!#REF!,$V$3:$AE$12,4,FALSE)&amp; Audit!#REF! &amp; VLOOKUP(Audit!#REF!,$V$13:$AE$22,4,FALSE)&amp; IF(Audit!#REF!=10,Audit!#REF!&amp;Audit!#REF!,"")</f>
        <v>#REF!</v>
      </c>
      <c r="F835" s="17" t="e">
        <f>VLOOKUP(Audit!#REF!,$V$3:$AE$12,5,FALSE) &amp; VLOOKUP(Audit!#REF!,$V$13:$AE$22,5,FALSE)&amp; IF(Audit!#REF!=10,Audit!#REF!&amp;Audit!#REF!,"")</f>
        <v>#REF!</v>
      </c>
      <c r="G835" s="17" t="e">
        <f>VLOOKUP(Audit!#REF!,$V$3:$AE$12,6,FALSE) &amp; VLOOKUP(Audit!#REF!,$V$13:$AE$22,6,FALSE)&amp; IF(Audit!#REF!=10,Audit!#REF!&amp;Audit!#REF!,"")</f>
        <v>#REF!</v>
      </c>
      <c r="H835" s="17" t="e">
        <f>VLOOKUP(Audit!#REF!,$V$3:$AE$12,7,FALSE) &amp; VLOOKUP(Audit!#REF!,$V$13:$AE$22,7,FALSE)&amp;IF(Audit!#REF!=10,Audit!#REF!&amp;Audit!#REF!,"")</f>
        <v>#REF!</v>
      </c>
      <c r="I835" s="17" t="e">
        <f>VLOOKUP(Audit!#REF!,$V$3:$AE$12,8,FALSE) &amp; Audit!#REF! &amp; VLOOKUP(Audit!#REF!,$V$13:$AE$22,8,FALSE)&amp;IF(Audit!#REF!=10,Audit!#REF!&amp;Audit!#REF!,"")</f>
        <v>#REF!</v>
      </c>
      <c r="J835" s="17" t="e">
        <f>VLOOKUP(Audit!#REF!,$V$3:$AE$12,9,FALSE) &amp; VLOOKUP(Audit!#REF!,$V$13:$AE$22,9,FALSE) &amp; IF(Audit!#REF!=10,Audit!#REF!&amp;Audit!#REF!,"") &amp; IF(Audit!#REF!&lt;&gt;1,U835,"")</f>
        <v>#REF!</v>
      </c>
      <c r="K835" s="17" t="e">
        <f>VLOOKUP(Audit!#REF!,$V$3:$AE$12,10,FALSE) &amp; Audit!#REF! &amp; VLOOKUP(Audit!#REF!,$V$13:$AE$22,10,FALSE) &amp; IF(Audit!#REF!=10,Audit!#REF!&amp;Audit!#REF!,"") &amp; IF(Audit!#REF!&lt;&gt;1,U835,"")</f>
        <v>#REF!</v>
      </c>
      <c r="L835" s="10" t="e">
        <f>Audit!#REF!</f>
        <v>#REF!</v>
      </c>
      <c r="M835" s="10" t="e">
        <f t="shared" si="371"/>
        <v>#REF!</v>
      </c>
      <c r="N835" s="10" t="e">
        <f t="shared" si="372"/>
        <v>#REF!</v>
      </c>
      <c r="O835" s="10" t="e">
        <f t="shared" si="373"/>
        <v>#REF!</v>
      </c>
      <c r="P835" s="10" t="e">
        <f t="shared" si="374"/>
        <v>#REF!</v>
      </c>
      <c r="Q835" s="10" t="e">
        <f t="shared" si="375"/>
        <v>#REF!</v>
      </c>
      <c r="R835" s="10" t="e">
        <f t="shared" si="376"/>
        <v>#REF!</v>
      </c>
      <c r="S835" s="10" t="e">
        <f t="shared" si="377"/>
        <v>#REF!</v>
      </c>
      <c r="T835" s="10" t="e">
        <f t="shared" si="378"/>
        <v>#REF!</v>
      </c>
      <c r="U835" s="17" t="e">
        <f>IF(Audit!#REF!="","",VLOOKUP(Audit!#REF!,$W$26:$X$35,2,FALSE)) &amp; Audit!#REF! &amp; IF(Audit!#REF!="","",IF(Audit!#REF!&lt;=1.4,VLOOKUP(Audit!#REF!,$W$38:X880,2,FALSE),VLOOKUP(Audit!#REF!,$W$51:$X$61,2,FALSE))) &amp; IF(Audit!#REF!="","",VLOOKUP(Audit!#REF!,$Y$26:$Z$35,2,FALSE) &amp; Audit!#REF! &amp; IF(Audit!#REF!="","",IF(Audit!#REF!&lt;=1.4,VLOOKUP(Audit!#REF!,$Y$38:$Z$48,2,FALSE),VLOOKUP(Audit!#REF!,$Y$51:$Z$61,2,FALSE))))</f>
        <v>#REF!</v>
      </c>
      <c r="V835" s="21"/>
      <c r="AH835" s="49" t="e">
        <f>Audit!#REF!</f>
        <v>#REF!</v>
      </c>
      <c r="AI835" s="50" t="e">
        <f>VLOOKUP(Audit!#REF!,$V$3:$AE$12,2,FALSE)&amp; IF(Audit!#REF!=10,Audit!#REF!,"")</f>
        <v>#REF!</v>
      </c>
      <c r="AJ835" s="50" t="e">
        <f>VLOOKUP(Audit!#REF!,$V$13:$AE$22,2,FALSE)&amp; IF(Audit!#REF!=10,Audit!#REF!,"")</f>
        <v>#REF!</v>
      </c>
      <c r="AK835" s="47" t="e">
        <f t="shared" si="379"/>
        <v>#REF!</v>
      </c>
      <c r="AL835" s="50" t="e">
        <f>VLOOKUP(Audit!#REF!,$V$3:$AE$12,3,FALSE)&amp; IF(Audit!#REF!=10,Audit!#REF!,"")</f>
        <v>#REF!</v>
      </c>
      <c r="AM835" s="50" t="e">
        <f>VLOOKUP(Audit!#REF!,$V$13:$AE$22,3,FALSE)&amp; IF(Audit!#REF!=10,Audit!#REF!,"")</f>
        <v>#REF!</v>
      </c>
      <c r="AN835" s="47" t="e">
        <f t="shared" si="380"/>
        <v>#REF!</v>
      </c>
      <c r="AO835" s="50" t="e">
        <f>VLOOKUP(Audit!#REF!,$V$3:$AE$12,4,FALSE) &amp;  Audit!#REF! &amp; IF(Audit!#REF!=10,Audit!#REF!,"")</f>
        <v>#REF!</v>
      </c>
      <c r="AP835" s="50" t="e">
        <f>VLOOKUP(Audit!#REF!,$V$13:$AE$22,4,FALSE)&amp; IF(Audit!#REF!=10,Audit!#REF!,"")</f>
        <v>#REF!</v>
      </c>
      <c r="AQ835" s="47" t="e">
        <f t="shared" si="381"/>
        <v>#REF!</v>
      </c>
      <c r="AR835" s="50" t="e">
        <f>VLOOKUP(Audit!#REF!,$V$3:$AE$12,5,FALSE)&amp; IF(Audit!#REF!=10,Audit!#REF!,"")</f>
        <v>#REF!</v>
      </c>
      <c r="AS835" s="50" t="e">
        <f>VLOOKUP(Audit!#REF!,$V$13:$AE$22,5,FALSE)&amp; IF(Audit!#REF!=10,Audit!#REF!,"")</f>
        <v>#REF!</v>
      </c>
      <c r="AT835" s="47" t="e">
        <f t="shared" si="382"/>
        <v>#REF!</v>
      </c>
      <c r="AU835" s="50" t="e">
        <f>VLOOKUP(Audit!#REF!,$V$3:$AE$12,6,FALSE)&amp; IF(Audit!#REF!=10,Audit!#REF!,"")</f>
        <v>#REF!</v>
      </c>
      <c r="AV835" s="50" t="e">
        <f>VLOOKUP(Audit!#REF!,$V$13:$AE$22,6,FALSE)&amp; IF(Audit!#REF!=10,Audit!#REF!,"")</f>
        <v>#REF!</v>
      </c>
      <c r="AW835" s="47" t="e">
        <f t="shared" si="383"/>
        <v>#REF!</v>
      </c>
      <c r="AX835" s="50" t="e">
        <f>VLOOKUP(Audit!#REF!,$V$3:$AE$12,7,FALSE)&amp; IF(Audit!#REF!=10,Audit!#REF!,"")</f>
        <v>#REF!</v>
      </c>
      <c r="AY835" s="50" t="e">
        <f>VLOOKUP(Audit!#REF!,$V$13:$AE$22,7,FALSE) &amp; IF(Audit!#REF!=10,Audit!#REF!,"")</f>
        <v>#REF!</v>
      </c>
      <c r="AZ835" s="47" t="e">
        <f t="shared" si="384"/>
        <v>#REF!</v>
      </c>
      <c r="BA835" s="50" t="e">
        <f>VLOOKUP(Audit!#REF!,$V$3:$AE$12,8,FALSE)&amp; Audit!#REF! &amp; IF(Audit!#REF!=10,Audit!#REF!,"")</f>
        <v>#REF!</v>
      </c>
      <c r="BB835" s="50" t="e">
        <f>VLOOKUP(Audit!#REF!,$V$13:$AE$22,8,FALSE) &amp; IF(Audit!#REF!=10,Audit!#REF!,"")</f>
        <v>#REF!</v>
      </c>
      <c r="BC835" s="47" t="e">
        <f t="shared" si="385"/>
        <v>#REF!</v>
      </c>
      <c r="BD835" s="50" t="e">
        <f>VLOOKUP(Audit!#REF!,$V$3:$AE$12,9,FALSE)&amp; IF(Audit!#REF!=10,Audit!#REF!,"")</f>
        <v>#REF!</v>
      </c>
      <c r="BE835" s="50" t="e">
        <f>VLOOKUP(Audit!#REF!,$V$13:$AE$22,9,FALSE) &amp; IF(Audit!#REF!=10,Audit!#REF!,"") &amp; IF(Audit!#REF!&lt;&gt;1,U835,"")</f>
        <v>#REF!</v>
      </c>
      <c r="BF835" s="47" t="e">
        <f t="shared" si="386"/>
        <v>#REF!</v>
      </c>
      <c r="BG835" s="50" t="e">
        <f>VLOOKUP(Audit!#REF!,$V$3:$AE$12,10,FALSE) &amp; Audit!#REF! &amp; IF(Audit!#REF!=10,Audit!#REF!,"")</f>
        <v>#REF!</v>
      </c>
      <c r="BH835" s="50" t="e">
        <f>VLOOKUP(Audit!#REF!,$V$13:$AE$22,10,FALSE) &amp; IF(Audit!#REF!=10,Audit!#REF!,"") &amp; IF(Audit!#REF!&lt;&gt;1,U835,"")</f>
        <v>#REF!</v>
      </c>
      <c r="BI835" s="47" t="e">
        <f t="shared" si="387"/>
        <v>#REF!</v>
      </c>
      <c r="BJ835" s="48" t="str">
        <f t="shared" si="388"/>
        <v/>
      </c>
      <c r="BK835" s="48" t="str">
        <f t="shared" si="389"/>
        <v/>
      </c>
      <c r="BL835" s="48" t="str">
        <f t="shared" si="390"/>
        <v/>
      </c>
      <c r="BM835" s="48" t="str">
        <f t="shared" si="391"/>
        <v/>
      </c>
      <c r="BN835" s="48" t="str">
        <f t="shared" si="392"/>
        <v/>
      </c>
      <c r="BO835" s="48" t="str">
        <f t="shared" si="393"/>
        <v/>
      </c>
      <c r="BP835" s="48" t="str">
        <f t="shared" si="394"/>
        <v/>
      </c>
      <c r="BQ835" s="48" t="str">
        <f t="shared" si="395"/>
        <v/>
      </c>
      <c r="BR835" s="48" t="str">
        <f t="shared" si="396"/>
        <v/>
      </c>
      <c r="BS835" s="48" t="str">
        <f t="shared" si="397"/>
        <v/>
      </c>
      <c r="BT835" s="48" t="str">
        <f t="shared" si="398"/>
        <v/>
      </c>
      <c r="BU835" s="48" t="str">
        <f t="shared" si="399"/>
        <v/>
      </c>
    </row>
    <row r="836" spans="1:73">
      <c r="A836" s="10" t="e">
        <f>Audit!#REF!</f>
        <v>#REF!</v>
      </c>
      <c r="B836" s="10" t="e">
        <f t="shared" ref="B836:B899" si="400">CONCATENATE(C836&amp;M836&amp;D836&amp;N836&amp;E836&amp;O836&amp;F836&amp;P836&amp;G836&amp;Q836&amp;H836&amp;R836&amp;I836&amp;S836&amp;J836&amp;T836&amp;K836)</f>
        <v>#REF!</v>
      </c>
      <c r="C836" s="17" t="e">
        <f>VLOOKUP(Audit!#REF!,$V$3:$AE$12,2,FALSE) &amp; VLOOKUP(Audit!#REF!,$V$13:$AE$22,2,FALSE)&amp; IF(Audit!#REF!=10,Audit!#REF!&amp;Audit!#REF!,"")</f>
        <v>#REF!</v>
      </c>
      <c r="D836" s="17" t="e">
        <f>VLOOKUP(Audit!#REF!,$V$3:$AE$12,3,FALSE) &amp; VLOOKUP(Audit!#REF!,$V$13:$AE$22,3,FALSE) &amp;IF(Audit!#REF!=10,Audit!#REF!&amp;Audit!#REF!,"")</f>
        <v>#REF!</v>
      </c>
      <c r="E836" s="17" t="e">
        <f>VLOOKUP(Audit!#REF!,$V$3:$AE$12,4,FALSE)&amp; Audit!#REF! &amp; VLOOKUP(Audit!#REF!,$V$13:$AE$22,4,FALSE)&amp; IF(Audit!#REF!=10,Audit!#REF!&amp;Audit!#REF!,"")</f>
        <v>#REF!</v>
      </c>
      <c r="F836" s="17" t="e">
        <f>VLOOKUP(Audit!#REF!,$V$3:$AE$12,5,FALSE) &amp; VLOOKUP(Audit!#REF!,$V$13:$AE$22,5,FALSE)&amp; IF(Audit!#REF!=10,Audit!#REF!&amp;Audit!#REF!,"")</f>
        <v>#REF!</v>
      </c>
      <c r="G836" s="17" t="e">
        <f>VLOOKUP(Audit!#REF!,$V$3:$AE$12,6,FALSE) &amp; VLOOKUP(Audit!#REF!,$V$13:$AE$22,6,FALSE)&amp; IF(Audit!#REF!=10,Audit!#REF!&amp;Audit!#REF!,"")</f>
        <v>#REF!</v>
      </c>
      <c r="H836" s="17" t="e">
        <f>VLOOKUP(Audit!#REF!,$V$3:$AE$12,7,FALSE) &amp; VLOOKUP(Audit!#REF!,$V$13:$AE$22,7,FALSE)&amp;IF(Audit!#REF!=10,Audit!#REF!&amp;Audit!#REF!,"")</f>
        <v>#REF!</v>
      </c>
      <c r="I836" s="17" t="e">
        <f>VLOOKUP(Audit!#REF!,$V$3:$AE$12,8,FALSE) &amp; Audit!#REF! &amp; VLOOKUP(Audit!#REF!,$V$13:$AE$22,8,FALSE)&amp;IF(Audit!#REF!=10,Audit!#REF!&amp;Audit!#REF!,"")</f>
        <v>#REF!</v>
      </c>
      <c r="J836" s="17" t="e">
        <f>VLOOKUP(Audit!#REF!,$V$3:$AE$12,9,FALSE) &amp; VLOOKUP(Audit!#REF!,$V$13:$AE$22,9,FALSE) &amp; IF(Audit!#REF!=10,Audit!#REF!&amp;Audit!#REF!,"") &amp; IF(Audit!#REF!&lt;&gt;1,U836,"")</f>
        <v>#REF!</v>
      </c>
      <c r="K836" s="17" t="e">
        <f>VLOOKUP(Audit!#REF!,$V$3:$AE$12,10,FALSE) &amp; Audit!#REF! &amp; VLOOKUP(Audit!#REF!,$V$13:$AE$22,10,FALSE) &amp; IF(Audit!#REF!=10,Audit!#REF!&amp;Audit!#REF!,"") &amp; IF(Audit!#REF!&lt;&gt;1,U836,"")</f>
        <v>#REF!</v>
      </c>
      <c r="L836" s="10" t="e">
        <f>Audit!#REF!</f>
        <v>#REF!</v>
      </c>
      <c r="M836" s="10" t="e">
        <f t="shared" ref="M836:M899" si="401">IF(C836="","",IF(D836&lt;&gt;"",$W$23,IF(E836&lt;&gt;"",$W$23,IF(F836&lt;&gt;"",$W$23,IF(G836&lt;&gt;"",$W$23,IF(H836&lt;&gt;"",$W$23,IF(I836&lt;&gt;"",$W$23,IF(J836&lt;&gt;"",$W$23,IF(K836&lt;&gt;"",$W$23,"")))))))))</f>
        <v>#REF!</v>
      </c>
      <c r="N836" s="10" t="e">
        <f t="shared" ref="N836:N899" si="402">IF(D836="","",IF(E836&lt;&gt;"",$W$23,IF(F836&lt;&gt;"",$W$23,IF(G836&lt;&gt;"",$W$23,IF(H836&lt;&gt;"",$W$23,IF(I836&lt;&gt;"",$W$23,IF(J836&lt;&gt;"",$W$23,IF(K836&lt;&gt;"",$W$23,""))))))))</f>
        <v>#REF!</v>
      </c>
      <c r="O836" s="10" t="e">
        <f t="shared" ref="O836:O899" si="403">IF(E836="","",IF(F836&lt;&gt;"",$W$23,IF(G836&lt;&gt;"",$W$23,IF(H836&lt;&gt;"",$W$23,IF(I836&lt;&gt;"",$W$23,IF(J836&lt;&gt;"",$W$23,IF(K836&lt;&gt;"",$W$23,"")))))))</f>
        <v>#REF!</v>
      </c>
      <c r="P836" s="10" t="e">
        <f t="shared" ref="P836:P899" si="404">IF(F836="","",IF(G836&lt;&gt;"",$W$23,IF(H836&lt;&gt;"",$W$23,IF(I836&lt;&gt;"",$W$23,IF(J836&lt;&gt;"",$W$23,IF(K836&lt;&gt;"",$W$23,""))))))</f>
        <v>#REF!</v>
      </c>
      <c r="Q836" s="10" t="e">
        <f t="shared" ref="Q836:Q899" si="405">IF(G836="","",IF(H836&lt;&gt;"",$W$23,IF(I836&lt;&gt;"",$W$23,IF(J836&lt;&gt;"",$W$23,IF(K836&lt;&gt;"",$W$23,"")))))</f>
        <v>#REF!</v>
      </c>
      <c r="R836" s="10" t="e">
        <f t="shared" ref="R836:R899" si="406">IF(H836="","",IF(I836&lt;&gt;"",$W$23,IF(J836&lt;&gt;"",$W$23,IF(K836&lt;&gt;"",$W$23,""))))</f>
        <v>#REF!</v>
      </c>
      <c r="S836" s="10" t="e">
        <f t="shared" ref="S836:S899" si="407">IF(I836="","",IF(J836&lt;&gt;"",$W$23,IF(K836&lt;&gt;"",$W$23,"")))</f>
        <v>#REF!</v>
      </c>
      <c r="T836" s="10" t="e">
        <f t="shared" ref="T836:T899" si="408">IF(J836="","",IF(K836&lt;&gt;"",$W$23,""))</f>
        <v>#REF!</v>
      </c>
      <c r="U836" s="17" t="e">
        <f>IF(Audit!#REF!="","",VLOOKUP(Audit!#REF!,$W$26:$X$35,2,FALSE)) &amp; Audit!#REF! &amp; IF(Audit!#REF!="","",IF(Audit!#REF!&lt;=1.4,VLOOKUP(Audit!#REF!,$W$38:X881,2,FALSE),VLOOKUP(Audit!#REF!,$W$51:$X$61,2,FALSE))) &amp; IF(Audit!#REF!="","",VLOOKUP(Audit!#REF!,$Y$26:$Z$35,2,FALSE) &amp; Audit!#REF! &amp; IF(Audit!#REF!="","",IF(Audit!#REF!&lt;=1.4,VLOOKUP(Audit!#REF!,$Y$38:$Z$48,2,FALSE),VLOOKUP(Audit!#REF!,$Y$51:$Z$61,2,FALSE))))</f>
        <v>#REF!</v>
      </c>
      <c r="V836" s="21"/>
      <c r="AH836" s="49" t="e">
        <f>Audit!#REF!</f>
        <v>#REF!</v>
      </c>
      <c r="AI836" s="50" t="e">
        <f>VLOOKUP(Audit!#REF!,$V$3:$AE$12,2,FALSE)&amp; IF(Audit!#REF!=10,Audit!#REF!,"")</f>
        <v>#REF!</v>
      </c>
      <c r="AJ836" s="50" t="e">
        <f>VLOOKUP(Audit!#REF!,$V$13:$AE$22,2,FALSE)&amp; IF(Audit!#REF!=10,Audit!#REF!,"")</f>
        <v>#REF!</v>
      </c>
      <c r="AK836" s="47" t="e">
        <f t="shared" ref="AK836:AK899" si="409">IF(AI836="","",COUNTIF(AI836," •*"))</f>
        <v>#REF!</v>
      </c>
      <c r="AL836" s="50" t="e">
        <f>VLOOKUP(Audit!#REF!,$V$3:$AE$12,3,FALSE)&amp; IF(Audit!#REF!=10,Audit!#REF!,"")</f>
        <v>#REF!</v>
      </c>
      <c r="AM836" s="50" t="e">
        <f>VLOOKUP(Audit!#REF!,$V$13:$AE$22,3,FALSE)&amp; IF(Audit!#REF!=10,Audit!#REF!,"")</f>
        <v>#REF!</v>
      </c>
      <c r="AN836" s="47" t="e">
        <f t="shared" ref="AN836:AN899" si="410">IF(AL836="","",COUNTIF(AL836," •*") + COUNTIF(AI836," •*"))</f>
        <v>#REF!</v>
      </c>
      <c r="AO836" s="50" t="e">
        <f>VLOOKUP(Audit!#REF!,$V$3:$AE$12,4,FALSE) &amp;  Audit!#REF! &amp; IF(Audit!#REF!=10,Audit!#REF!,"")</f>
        <v>#REF!</v>
      </c>
      <c r="AP836" s="50" t="e">
        <f>VLOOKUP(Audit!#REF!,$V$13:$AE$22,4,FALSE)&amp; IF(Audit!#REF!=10,Audit!#REF!,"")</f>
        <v>#REF!</v>
      </c>
      <c r="AQ836" s="47" t="e">
        <f t="shared" ref="AQ836:AQ899" si="411">IF(AO836="","",COUNTIF(AI836," •*")+COUNTIF(AL836," •*")+COUNTIF(AO836," •*"))</f>
        <v>#REF!</v>
      </c>
      <c r="AR836" s="50" t="e">
        <f>VLOOKUP(Audit!#REF!,$V$3:$AE$12,5,FALSE)&amp; IF(Audit!#REF!=10,Audit!#REF!,"")</f>
        <v>#REF!</v>
      </c>
      <c r="AS836" s="50" t="e">
        <f>VLOOKUP(Audit!#REF!,$V$13:$AE$22,5,FALSE)&amp; IF(Audit!#REF!=10,Audit!#REF!,"")</f>
        <v>#REF!</v>
      </c>
      <c r="AT836" s="47" t="e">
        <f t="shared" ref="AT836:AT899" si="412">IF(AR836="","",COUNTIF(AI836," •*")+COUNTIF(AL836," •*")+COUNTIF(AO836," •*")+COUNTIF(AR836," •*"))</f>
        <v>#REF!</v>
      </c>
      <c r="AU836" s="50" t="e">
        <f>VLOOKUP(Audit!#REF!,$V$3:$AE$12,6,FALSE)&amp; IF(Audit!#REF!=10,Audit!#REF!,"")</f>
        <v>#REF!</v>
      </c>
      <c r="AV836" s="50" t="e">
        <f>VLOOKUP(Audit!#REF!,$V$13:$AE$22,6,FALSE)&amp; IF(Audit!#REF!=10,Audit!#REF!,"")</f>
        <v>#REF!</v>
      </c>
      <c r="AW836" s="47" t="e">
        <f t="shared" ref="AW836:AW899" si="413">IF(AU836="","",COUNTIF(AI836," •*")+COUNTIF(AL836," •*")+COUNTIF(AO836," •*")+COUNTIF(AR836," •*")+COUNTIF(AU836," •*"))</f>
        <v>#REF!</v>
      </c>
      <c r="AX836" s="50" t="e">
        <f>VLOOKUP(Audit!#REF!,$V$3:$AE$12,7,FALSE)&amp; IF(Audit!#REF!=10,Audit!#REF!,"")</f>
        <v>#REF!</v>
      </c>
      <c r="AY836" s="50" t="e">
        <f>VLOOKUP(Audit!#REF!,$V$13:$AE$22,7,FALSE) &amp; IF(Audit!#REF!=10,Audit!#REF!,"")</f>
        <v>#REF!</v>
      </c>
      <c r="AZ836" s="47" t="e">
        <f t="shared" ref="AZ836:AZ899" si="414">IF(AX836="","",COUNTIF(AI836," •*")+COUNTIF(AL836," •*")+COUNTIF(AO836," •*")+COUNTIF(AR836," •*")+COUNTIF(AU836," •*")+COUNTIF(AX836," •*"))</f>
        <v>#REF!</v>
      </c>
      <c r="BA836" s="50" t="e">
        <f>VLOOKUP(Audit!#REF!,$V$3:$AE$12,8,FALSE)&amp; Audit!#REF! &amp; IF(Audit!#REF!=10,Audit!#REF!,"")</f>
        <v>#REF!</v>
      </c>
      <c r="BB836" s="50" t="e">
        <f>VLOOKUP(Audit!#REF!,$V$13:$AE$22,8,FALSE) &amp; IF(Audit!#REF!=10,Audit!#REF!,"")</f>
        <v>#REF!</v>
      </c>
      <c r="BC836" s="47" t="e">
        <f t="shared" ref="BC836:BC899" si="415">IF(BA836="","",COUNTIF(AI836," •*")+COUNTIF(AL836," •*")+COUNTIF(AO836," •*")+COUNTIF(AR836," •*")+COUNTIF(AU836," •*")+COUNTIF(AX836," •*")+COUNTIF(BA836," •*"))</f>
        <v>#REF!</v>
      </c>
      <c r="BD836" s="50" t="e">
        <f>VLOOKUP(Audit!#REF!,$V$3:$AE$12,9,FALSE)&amp; IF(Audit!#REF!=10,Audit!#REF!,"")</f>
        <v>#REF!</v>
      </c>
      <c r="BE836" s="50" t="e">
        <f>VLOOKUP(Audit!#REF!,$V$13:$AE$22,9,FALSE) &amp; IF(Audit!#REF!=10,Audit!#REF!,"") &amp; IF(Audit!#REF!&lt;&gt;1,U836,"")</f>
        <v>#REF!</v>
      </c>
      <c r="BF836" s="47" t="e">
        <f t="shared" ref="BF836:BF899" si="416">IF(BD836="","",COUNTIF(AI836," •*")+COUNTIF(AL836," •*")+COUNTIF(AO836," •*")+COUNTIF(AR836," •*")+COUNTIF(AU836," •*")+COUNTIF(AX836," •*")+COUNTIF(BA836," •*")+COUNTIF(BD836," •*"))</f>
        <v>#REF!</v>
      </c>
      <c r="BG836" s="50" t="e">
        <f>VLOOKUP(Audit!#REF!,$V$3:$AE$12,10,FALSE) &amp; Audit!#REF! &amp; IF(Audit!#REF!=10,Audit!#REF!,"")</f>
        <v>#REF!</v>
      </c>
      <c r="BH836" s="50" t="e">
        <f>VLOOKUP(Audit!#REF!,$V$13:$AE$22,10,FALSE) &amp; IF(Audit!#REF!=10,Audit!#REF!,"") &amp; IF(Audit!#REF!&lt;&gt;1,U836,"")</f>
        <v>#REF!</v>
      </c>
      <c r="BI836" s="47" t="e">
        <f t="shared" ref="BI836:BI899" si="417">IF(BG836="","",COUNTIF(AI836," •*")+COUNTIF(AL836," •*")+COUNTIF(AO836," •*")+COUNTIF(AR836," •*")+COUNTIF(AU836," •*")+COUNTIF(AX836," •*")+COUNTIF(BA836," •*")+COUNTIF(BD836," •*")+COUNTIF(BG836," •*"))</f>
        <v>#REF!</v>
      </c>
      <c r="BJ836" s="48" t="str">
        <f t="shared" ref="BJ836:BJ899" si="418">IFERROR(INDEX(AI836:BH836,MATCH(1,AK836:BI836,0)),"")</f>
        <v/>
      </c>
      <c r="BK836" s="48" t="str">
        <f t="shared" ref="BK836:BK899" si="419">IFERROR(INDEX(AJ836:BH836,MATCH(1,AK836:BI836,0)),"")</f>
        <v/>
      </c>
      <c r="BL836" s="48" t="str">
        <f t="shared" ref="BL836:BL899" si="420">IFERROR(INDEX(AI836:BH836,MATCH(2,AK836:BI836,0)),"")</f>
        <v/>
      </c>
      <c r="BM836" s="48" t="str">
        <f t="shared" ref="BM836:BM899" si="421">IFERROR(INDEX(AJ836:BH836,MATCH(2,AK836:BI836,0)),"")</f>
        <v/>
      </c>
      <c r="BN836" s="48" t="str">
        <f t="shared" ref="BN836:BN899" si="422">IFERROR(INDEX(AI836:BH836,MATCH(3,AK836:BI836,0)),"")</f>
        <v/>
      </c>
      <c r="BO836" s="48" t="str">
        <f t="shared" ref="BO836:BO899" si="423">IFERROR(INDEX(AJ836:BH836,MATCH(3,AK836:BI836,0)),"")</f>
        <v/>
      </c>
      <c r="BP836" s="48" t="str">
        <f t="shared" ref="BP836:BP899" si="424">IFERROR(INDEX(AI836:BH836,MATCH(4,AK836:BI836,0)),"")</f>
        <v/>
      </c>
      <c r="BQ836" s="48" t="str">
        <f t="shared" ref="BQ836:BQ899" si="425">IFERROR(INDEX(AJ836:BH836,MATCH(4,AK836:BI836,0)),"")</f>
        <v/>
      </c>
      <c r="BR836" s="48" t="str">
        <f t="shared" ref="BR836:BR899" si="426">IFERROR(INDEX(AI836:BH836,MATCH(5,AK836:BI836,0)),"")</f>
        <v/>
      </c>
      <c r="BS836" s="48" t="str">
        <f t="shared" ref="BS836:BS899" si="427">IFERROR(INDEX(AJ836:BH836,MATCH(5,AK836:BI836,0)),"")</f>
        <v/>
      </c>
      <c r="BT836" s="48" t="str">
        <f t="shared" ref="BT836:BT899" si="428">IFERROR(INDEX(AI836:BH836,MATCH(6,AK836:BI836,0)),"")</f>
        <v/>
      </c>
      <c r="BU836" s="48" t="str">
        <f t="shared" ref="BU836:BU899" si="429">IFERROR(INDEX(AJ836:BH836,MATCH(6,AK836:BI836,0)),"")</f>
        <v/>
      </c>
    </row>
    <row r="837" spans="1:73">
      <c r="A837" s="10" t="e">
        <f>Audit!#REF!</f>
        <v>#REF!</v>
      </c>
      <c r="B837" s="10" t="e">
        <f t="shared" si="400"/>
        <v>#REF!</v>
      </c>
      <c r="C837" s="17" t="e">
        <f>VLOOKUP(Audit!#REF!,$V$3:$AE$12,2,FALSE) &amp; VLOOKUP(Audit!#REF!,$V$13:$AE$22,2,FALSE)&amp; IF(Audit!#REF!=10,Audit!#REF!&amp;Audit!#REF!,"")</f>
        <v>#REF!</v>
      </c>
      <c r="D837" s="17" t="e">
        <f>VLOOKUP(Audit!#REF!,$V$3:$AE$12,3,FALSE) &amp; VLOOKUP(Audit!#REF!,$V$13:$AE$22,3,FALSE) &amp;IF(Audit!#REF!=10,Audit!#REF!&amp;Audit!#REF!,"")</f>
        <v>#REF!</v>
      </c>
      <c r="E837" s="17" t="e">
        <f>VLOOKUP(Audit!#REF!,$V$3:$AE$12,4,FALSE)&amp; Audit!#REF! &amp; VLOOKUP(Audit!#REF!,$V$13:$AE$22,4,FALSE)&amp; IF(Audit!#REF!=10,Audit!#REF!&amp;Audit!#REF!,"")</f>
        <v>#REF!</v>
      </c>
      <c r="F837" s="17" t="e">
        <f>VLOOKUP(Audit!#REF!,$V$3:$AE$12,5,FALSE) &amp; VLOOKUP(Audit!#REF!,$V$13:$AE$22,5,FALSE)&amp; IF(Audit!#REF!=10,Audit!#REF!&amp;Audit!#REF!,"")</f>
        <v>#REF!</v>
      </c>
      <c r="G837" s="17" t="e">
        <f>VLOOKUP(Audit!#REF!,$V$3:$AE$12,6,FALSE) &amp; VLOOKUP(Audit!#REF!,$V$13:$AE$22,6,FALSE)&amp; IF(Audit!#REF!=10,Audit!#REF!&amp;Audit!#REF!,"")</f>
        <v>#REF!</v>
      </c>
      <c r="H837" s="17" t="e">
        <f>VLOOKUP(Audit!#REF!,$V$3:$AE$12,7,FALSE) &amp; VLOOKUP(Audit!#REF!,$V$13:$AE$22,7,FALSE)&amp;IF(Audit!#REF!=10,Audit!#REF!&amp;Audit!#REF!,"")</f>
        <v>#REF!</v>
      </c>
      <c r="I837" s="17" t="e">
        <f>VLOOKUP(Audit!#REF!,$V$3:$AE$12,8,FALSE) &amp; Audit!#REF! &amp; VLOOKUP(Audit!#REF!,$V$13:$AE$22,8,FALSE)&amp;IF(Audit!#REF!=10,Audit!#REF!&amp;Audit!#REF!,"")</f>
        <v>#REF!</v>
      </c>
      <c r="J837" s="17" t="e">
        <f>VLOOKUP(Audit!#REF!,$V$3:$AE$12,9,FALSE) &amp; VLOOKUP(Audit!#REF!,$V$13:$AE$22,9,FALSE) &amp; IF(Audit!#REF!=10,Audit!#REF!&amp;Audit!#REF!,"") &amp; IF(Audit!#REF!&lt;&gt;1,U837,"")</f>
        <v>#REF!</v>
      </c>
      <c r="K837" s="17" t="e">
        <f>VLOOKUP(Audit!#REF!,$V$3:$AE$12,10,FALSE) &amp; Audit!#REF! &amp; VLOOKUP(Audit!#REF!,$V$13:$AE$22,10,FALSE) &amp; IF(Audit!#REF!=10,Audit!#REF!&amp;Audit!#REF!,"") &amp; IF(Audit!#REF!&lt;&gt;1,U837,"")</f>
        <v>#REF!</v>
      </c>
      <c r="L837" s="10" t="e">
        <f>Audit!#REF!</f>
        <v>#REF!</v>
      </c>
      <c r="M837" s="10" t="e">
        <f t="shared" si="401"/>
        <v>#REF!</v>
      </c>
      <c r="N837" s="10" t="e">
        <f t="shared" si="402"/>
        <v>#REF!</v>
      </c>
      <c r="O837" s="10" t="e">
        <f t="shared" si="403"/>
        <v>#REF!</v>
      </c>
      <c r="P837" s="10" t="e">
        <f t="shared" si="404"/>
        <v>#REF!</v>
      </c>
      <c r="Q837" s="10" t="e">
        <f t="shared" si="405"/>
        <v>#REF!</v>
      </c>
      <c r="R837" s="10" t="e">
        <f t="shared" si="406"/>
        <v>#REF!</v>
      </c>
      <c r="S837" s="10" t="e">
        <f t="shared" si="407"/>
        <v>#REF!</v>
      </c>
      <c r="T837" s="10" t="e">
        <f t="shared" si="408"/>
        <v>#REF!</v>
      </c>
      <c r="U837" s="17" t="e">
        <f>IF(Audit!#REF!="","",VLOOKUP(Audit!#REF!,$W$26:$X$35,2,FALSE)) &amp; Audit!#REF! &amp; IF(Audit!#REF!="","",IF(Audit!#REF!&lt;=1.4,VLOOKUP(Audit!#REF!,$W$38:X882,2,FALSE),VLOOKUP(Audit!#REF!,$W$51:$X$61,2,FALSE))) &amp; IF(Audit!#REF!="","",VLOOKUP(Audit!#REF!,$Y$26:$Z$35,2,FALSE) &amp; Audit!#REF! &amp; IF(Audit!#REF!="","",IF(Audit!#REF!&lt;=1.4,VLOOKUP(Audit!#REF!,$Y$38:$Z$48,2,FALSE),VLOOKUP(Audit!#REF!,$Y$51:$Z$61,2,FALSE))))</f>
        <v>#REF!</v>
      </c>
      <c r="V837" s="21"/>
      <c r="AH837" s="49" t="e">
        <f>Audit!#REF!</f>
        <v>#REF!</v>
      </c>
      <c r="AI837" s="50" t="e">
        <f>VLOOKUP(Audit!#REF!,$V$3:$AE$12,2,FALSE)&amp; IF(Audit!#REF!=10,Audit!#REF!,"")</f>
        <v>#REF!</v>
      </c>
      <c r="AJ837" s="50" t="e">
        <f>VLOOKUP(Audit!#REF!,$V$13:$AE$22,2,FALSE)&amp; IF(Audit!#REF!=10,Audit!#REF!,"")</f>
        <v>#REF!</v>
      </c>
      <c r="AK837" s="47" t="e">
        <f t="shared" si="409"/>
        <v>#REF!</v>
      </c>
      <c r="AL837" s="50" t="e">
        <f>VLOOKUP(Audit!#REF!,$V$3:$AE$12,3,FALSE)&amp; IF(Audit!#REF!=10,Audit!#REF!,"")</f>
        <v>#REF!</v>
      </c>
      <c r="AM837" s="50" t="e">
        <f>VLOOKUP(Audit!#REF!,$V$13:$AE$22,3,FALSE)&amp; IF(Audit!#REF!=10,Audit!#REF!,"")</f>
        <v>#REF!</v>
      </c>
      <c r="AN837" s="47" t="e">
        <f t="shared" si="410"/>
        <v>#REF!</v>
      </c>
      <c r="AO837" s="50" t="e">
        <f>VLOOKUP(Audit!#REF!,$V$3:$AE$12,4,FALSE) &amp;  Audit!#REF! &amp; IF(Audit!#REF!=10,Audit!#REF!,"")</f>
        <v>#REF!</v>
      </c>
      <c r="AP837" s="50" t="e">
        <f>VLOOKUP(Audit!#REF!,$V$13:$AE$22,4,FALSE)&amp; IF(Audit!#REF!=10,Audit!#REF!,"")</f>
        <v>#REF!</v>
      </c>
      <c r="AQ837" s="47" t="e">
        <f t="shared" si="411"/>
        <v>#REF!</v>
      </c>
      <c r="AR837" s="50" t="e">
        <f>VLOOKUP(Audit!#REF!,$V$3:$AE$12,5,FALSE)&amp; IF(Audit!#REF!=10,Audit!#REF!,"")</f>
        <v>#REF!</v>
      </c>
      <c r="AS837" s="50" t="e">
        <f>VLOOKUP(Audit!#REF!,$V$13:$AE$22,5,FALSE)&amp; IF(Audit!#REF!=10,Audit!#REF!,"")</f>
        <v>#REF!</v>
      </c>
      <c r="AT837" s="47" t="e">
        <f t="shared" si="412"/>
        <v>#REF!</v>
      </c>
      <c r="AU837" s="50" t="e">
        <f>VLOOKUP(Audit!#REF!,$V$3:$AE$12,6,FALSE)&amp; IF(Audit!#REF!=10,Audit!#REF!,"")</f>
        <v>#REF!</v>
      </c>
      <c r="AV837" s="50" t="e">
        <f>VLOOKUP(Audit!#REF!,$V$13:$AE$22,6,FALSE)&amp; IF(Audit!#REF!=10,Audit!#REF!,"")</f>
        <v>#REF!</v>
      </c>
      <c r="AW837" s="47" t="e">
        <f t="shared" si="413"/>
        <v>#REF!</v>
      </c>
      <c r="AX837" s="50" t="e">
        <f>VLOOKUP(Audit!#REF!,$V$3:$AE$12,7,FALSE)&amp; IF(Audit!#REF!=10,Audit!#REF!,"")</f>
        <v>#REF!</v>
      </c>
      <c r="AY837" s="50" t="e">
        <f>VLOOKUP(Audit!#REF!,$V$13:$AE$22,7,FALSE) &amp; IF(Audit!#REF!=10,Audit!#REF!,"")</f>
        <v>#REF!</v>
      </c>
      <c r="AZ837" s="47" t="e">
        <f t="shared" si="414"/>
        <v>#REF!</v>
      </c>
      <c r="BA837" s="50" t="e">
        <f>VLOOKUP(Audit!#REF!,$V$3:$AE$12,8,FALSE)&amp; Audit!#REF! &amp; IF(Audit!#REF!=10,Audit!#REF!,"")</f>
        <v>#REF!</v>
      </c>
      <c r="BB837" s="50" t="e">
        <f>VLOOKUP(Audit!#REF!,$V$13:$AE$22,8,FALSE) &amp; IF(Audit!#REF!=10,Audit!#REF!,"")</f>
        <v>#REF!</v>
      </c>
      <c r="BC837" s="47" t="e">
        <f t="shared" si="415"/>
        <v>#REF!</v>
      </c>
      <c r="BD837" s="50" t="e">
        <f>VLOOKUP(Audit!#REF!,$V$3:$AE$12,9,FALSE)&amp; IF(Audit!#REF!=10,Audit!#REF!,"")</f>
        <v>#REF!</v>
      </c>
      <c r="BE837" s="50" t="e">
        <f>VLOOKUP(Audit!#REF!,$V$13:$AE$22,9,FALSE) &amp; IF(Audit!#REF!=10,Audit!#REF!,"") &amp; IF(Audit!#REF!&lt;&gt;1,U837,"")</f>
        <v>#REF!</v>
      </c>
      <c r="BF837" s="47" t="e">
        <f t="shared" si="416"/>
        <v>#REF!</v>
      </c>
      <c r="BG837" s="50" t="e">
        <f>VLOOKUP(Audit!#REF!,$V$3:$AE$12,10,FALSE) &amp; Audit!#REF! &amp; IF(Audit!#REF!=10,Audit!#REF!,"")</f>
        <v>#REF!</v>
      </c>
      <c r="BH837" s="50" t="e">
        <f>VLOOKUP(Audit!#REF!,$V$13:$AE$22,10,FALSE) &amp; IF(Audit!#REF!=10,Audit!#REF!,"") &amp; IF(Audit!#REF!&lt;&gt;1,U837,"")</f>
        <v>#REF!</v>
      </c>
      <c r="BI837" s="47" t="e">
        <f t="shared" si="417"/>
        <v>#REF!</v>
      </c>
      <c r="BJ837" s="48" t="str">
        <f t="shared" si="418"/>
        <v/>
      </c>
      <c r="BK837" s="48" t="str">
        <f t="shared" si="419"/>
        <v/>
      </c>
      <c r="BL837" s="48" t="str">
        <f t="shared" si="420"/>
        <v/>
      </c>
      <c r="BM837" s="48" t="str">
        <f t="shared" si="421"/>
        <v/>
      </c>
      <c r="BN837" s="48" t="str">
        <f t="shared" si="422"/>
        <v/>
      </c>
      <c r="BO837" s="48" t="str">
        <f t="shared" si="423"/>
        <v/>
      </c>
      <c r="BP837" s="48" t="str">
        <f t="shared" si="424"/>
        <v/>
      </c>
      <c r="BQ837" s="48" t="str">
        <f t="shared" si="425"/>
        <v/>
      </c>
      <c r="BR837" s="48" t="str">
        <f t="shared" si="426"/>
        <v/>
      </c>
      <c r="BS837" s="48" t="str">
        <f t="shared" si="427"/>
        <v/>
      </c>
      <c r="BT837" s="48" t="str">
        <f t="shared" si="428"/>
        <v/>
      </c>
      <c r="BU837" s="48" t="str">
        <f t="shared" si="429"/>
        <v/>
      </c>
    </row>
    <row r="838" spans="1:73">
      <c r="A838" s="10" t="e">
        <f>Audit!#REF!</f>
        <v>#REF!</v>
      </c>
      <c r="B838" s="10" t="e">
        <f t="shared" si="400"/>
        <v>#REF!</v>
      </c>
      <c r="C838" s="17" t="e">
        <f>VLOOKUP(Audit!#REF!,$V$3:$AE$12,2,FALSE) &amp; VLOOKUP(Audit!#REF!,$V$13:$AE$22,2,FALSE)&amp; IF(Audit!#REF!=10,Audit!#REF!&amp;Audit!#REF!,"")</f>
        <v>#REF!</v>
      </c>
      <c r="D838" s="17" t="e">
        <f>VLOOKUP(Audit!#REF!,$V$3:$AE$12,3,FALSE) &amp; VLOOKUP(Audit!#REF!,$V$13:$AE$22,3,FALSE) &amp;IF(Audit!#REF!=10,Audit!#REF!&amp;Audit!#REF!,"")</f>
        <v>#REF!</v>
      </c>
      <c r="E838" s="17" t="e">
        <f>VLOOKUP(Audit!#REF!,$V$3:$AE$12,4,FALSE)&amp; Audit!#REF! &amp; VLOOKUP(Audit!#REF!,$V$13:$AE$22,4,FALSE)&amp; IF(Audit!#REF!=10,Audit!#REF!&amp;Audit!#REF!,"")</f>
        <v>#REF!</v>
      </c>
      <c r="F838" s="17" t="e">
        <f>VLOOKUP(Audit!#REF!,$V$3:$AE$12,5,FALSE) &amp; VLOOKUP(Audit!#REF!,$V$13:$AE$22,5,FALSE)&amp; IF(Audit!#REF!=10,Audit!#REF!&amp;Audit!#REF!,"")</f>
        <v>#REF!</v>
      </c>
      <c r="G838" s="17" t="e">
        <f>VLOOKUP(Audit!#REF!,$V$3:$AE$12,6,FALSE) &amp; VLOOKUP(Audit!#REF!,$V$13:$AE$22,6,FALSE)&amp; IF(Audit!#REF!=10,Audit!#REF!&amp;Audit!#REF!,"")</f>
        <v>#REF!</v>
      </c>
      <c r="H838" s="17" t="e">
        <f>VLOOKUP(Audit!#REF!,$V$3:$AE$12,7,FALSE) &amp; VLOOKUP(Audit!#REF!,$V$13:$AE$22,7,FALSE)&amp;IF(Audit!#REF!=10,Audit!#REF!&amp;Audit!#REF!,"")</f>
        <v>#REF!</v>
      </c>
      <c r="I838" s="17" t="e">
        <f>VLOOKUP(Audit!#REF!,$V$3:$AE$12,8,FALSE) &amp; Audit!#REF! &amp; VLOOKUP(Audit!#REF!,$V$13:$AE$22,8,FALSE)&amp;IF(Audit!#REF!=10,Audit!#REF!&amp;Audit!#REF!,"")</f>
        <v>#REF!</v>
      </c>
      <c r="J838" s="17" t="e">
        <f>VLOOKUP(Audit!#REF!,$V$3:$AE$12,9,FALSE) &amp; VLOOKUP(Audit!#REF!,$V$13:$AE$22,9,FALSE) &amp; IF(Audit!#REF!=10,Audit!#REF!&amp;Audit!#REF!,"") &amp; IF(Audit!#REF!&lt;&gt;1,U838,"")</f>
        <v>#REF!</v>
      </c>
      <c r="K838" s="17" t="e">
        <f>VLOOKUP(Audit!#REF!,$V$3:$AE$12,10,FALSE) &amp; Audit!#REF! &amp; VLOOKUP(Audit!#REF!,$V$13:$AE$22,10,FALSE) &amp; IF(Audit!#REF!=10,Audit!#REF!&amp;Audit!#REF!,"") &amp; IF(Audit!#REF!&lt;&gt;1,U838,"")</f>
        <v>#REF!</v>
      </c>
      <c r="L838" s="10" t="e">
        <f>Audit!#REF!</f>
        <v>#REF!</v>
      </c>
      <c r="M838" s="10" t="e">
        <f t="shared" si="401"/>
        <v>#REF!</v>
      </c>
      <c r="N838" s="10" t="e">
        <f t="shared" si="402"/>
        <v>#REF!</v>
      </c>
      <c r="O838" s="10" t="e">
        <f t="shared" si="403"/>
        <v>#REF!</v>
      </c>
      <c r="P838" s="10" t="e">
        <f t="shared" si="404"/>
        <v>#REF!</v>
      </c>
      <c r="Q838" s="10" t="e">
        <f t="shared" si="405"/>
        <v>#REF!</v>
      </c>
      <c r="R838" s="10" t="e">
        <f t="shared" si="406"/>
        <v>#REF!</v>
      </c>
      <c r="S838" s="10" t="e">
        <f t="shared" si="407"/>
        <v>#REF!</v>
      </c>
      <c r="T838" s="10" t="e">
        <f t="shared" si="408"/>
        <v>#REF!</v>
      </c>
      <c r="U838" s="17" t="e">
        <f>IF(Audit!#REF!="","",VLOOKUP(Audit!#REF!,$W$26:$X$35,2,FALSE)) &amp; Audit!#REF! &amp; IF(Audit!#REF!="","",IF(Audit!#REF!&lt;=1.4,VLOOKUP(Audit!#REF!,$W$38:X883,2,FALSE),VLOOKUP(Audit!#REF!,$W$51:$X$61,2,FALSE))) &amp; IF(Audit!#REF!="","",VLOOKUP(Audit!#REF!,$Y$26:$Z$35,2,FALSE) &amp; Audit!#REF! &amp; IF(Audit!#REF!="","",IF(Audit!#REF!&lt;=1.4,VLOOKUP(Audit!#REF!,$Y$38:$Z$48,2,FALSE),VLOOKUP(Audit!#REF!,$Y$51:$Z$61,2,FALSE))))</f>
        <v>#REF!</v>
      </c>
      <c r="V838" s="21"/>
      <c r="AH838" s="49" t="e">
        <f>Audit!#REF!</f>
        <v>#REF!</v>
      </c>
      <c r="AI838" s="50" t="e">
        <f>VLOOKUP(Audit!#REF!,$V$3:$AE$12,2,FALSE)&amp; IF(Audit!#REF!=10,Audit!#REF!,"")</f>
        <v>#REF!</v>
      </c>
      <c r="AJ838" s="50" t="e">
        <f>VLOOKUP(Audit!#REF!,$V$13:$AE$22,2,FALSE)&amp; IF(Audit!#REF!=10,Audit!#REF!,"")</f>
        <v>#REF!</v>
      </c>
      <c r="AK838" s="47" t="e">
        <f t="shared" si="409"/>
        <v>#REF!</v>
      </c>
      <c r="AL838" s="50" t="e">
        <f>VLOOKUP(Audit!#REF!,$V$3:$AE$12,3,FALSE)&amp; IF(Audit!#REF!=10,Audit!#REF!,"")</f>
        <v>#REF!</v>
      </c>
      <c r="AM838" s="50" t="e">
        <f>VLOOKUP(Audit!#REF!,$V$13:$AE$22,3,FALSE)&amp; IF(Audit!#REF!=10,Audit!#REF!,"")</f>
        <v>#REF!</v>
      </c>
      <c r="AN838" s="47" t="e">
        <f t="shared" si="410"/>
        <v>#REF!</v>
      </c>
      <c r="AO838" s="50" t="e">
        <f>VLOOKUP(Audit!#REF!,$V$3:$AE$12,4,FALSE) &amp;  Audit!#REF! &amp; IF(Audit!#REF!=10,Audit!#REF!,"")</f>
        <v>#REF!</v>
      </c>
      <c r="AP838" s="50" t="e">
        <f>VLOOKUP(Audit!#REF!,$V$13:$AE$22,4,FALSE)&amp; IF(Audit!#REF!=10,Audit!#REF!,"")</f>
        <v>#REF!</v>
      </c>
      <c r="AQ838" s="47" t="e">
        <f t="shared" si="411"/>
        <v>#REF!</v>
      </c>
      <c r="AR838" s="50" t="e">
        <f>VLOOKUP(Audit!#REF!,$V$3:$AE$12,5,FALSE)&amp; IF(Audit!#REF!=10,Audit!#REF!,"")</f>
        <v>#REF!</v>
      </c>
      <c r="AS838" s="50" t="e">
        <f>VLOOKUP(Audit!#REF!,$V$13:$AE$22,5,FALSE)&amp; IF(Audit!#REF!=10,Audit!#REF!,"")</f>
        <v>#REF!</v>
      </c>
      <c r="AT838" s="47" t="e">
        <f t="shared" si="412"/>
        <v>#REF!</v>
      </c>
      <c r="AU838" s="50" t="e">
        <f>VLOOKUP(Audit!#REF!,$V$3:$AE$12,6,FALSE)&amp; IF(Audit!#REF!=10,Audit!#REF!,"")</f>
        <v>#REF!</v>
      </c>
      <c r="AV838" s="50" t="e">
        <f>VLOOKUP(Audit!#REF!,$V$13:$AE$22,6,FALSE)&amp; IF(Audit!#REF!=10,Audit!#REF!,"")</f>
        <v>#REF!</v>
      </c>
      <c r="AW838" s="47" t="e">
        <f t="shared" si="413"/>
        <v>#REF!</v>
      </c>
      <c r="AX838" s="50" t="e">
        <f>VLOOKUP(Audit!#REF!,$V$3:$AE$12,7,FALSE)&amp; IF(Audit!#REF!=10,Audit!#REF!,"")</f>
        <v>#REF!</v>
      </c>
      <c r="AY838" s="50" t="e">
        <f>VLOOKUP(Audit!#REF!,$V$13:$AE$22,7,FALSE) &amp; IF(Audit!#REF!=10,Audit!#REF!,"")</f>
        <v>#REF!</v>
      </c>
      <c r="AZ838" s="47" t="e">
        <f t="shared" si="414"/>
        <v>#REF!</v>
      </c>
      <c r="BA838" s="50" t="e">
        <f>VLOOKUP(Audit!#REF!,$V$3:$AE$12,8,FALSE)&amp; Audit!#REF! &amp; IF(Audit!#REF!=10,Audit!#REF!,"")</f>
        <v>#REF!</v>
      </c>
      <c r="BB838" s="50" t="e">
        <f>VLOOKUP(Audit!#REF!,$V$13:$AE$22,8,FALSE) &amp; IF(Audit!#REF!=10,Audit!#REF!,"")</f>
        <v>#REF!</v>
      </c>
      <c r="BC838" s="47" t="e">
        <f t="shared" si="415"/>
        <v>#REF!</v>
      </c>
      <c r="BD838" s="50" t="e">
        <f>VLOOKUP(Audit!#REF!,$V$3:$AE$12,9,FALSE)&amp; IF(Audit!#REF!=10,Audit!#REF!,"")</f>
        <v>#REF!</v>
      </c>
      <c r="BE838" s="50" t="e">
        <f>VLOOKUP(Audit!#REF!,$V$13:$AE$22,9,FALSE) &amp; IF(Audit!#REF!=10,Audit!#REF!,"") &amp; IF(Audit!#REF!&lt;&gt;1,U838,"")</f>
        <v>#REF!</v>
      </c>
      <c r="BF838" s="47" t="e">
        <f t="shared" si="416"/>
        <v>#REF!</v>
      </c>
      <c r="BG838" s="50" t="e">
        <f>VLOOKUP(Audit!#REF!,$V$3:$AE$12,10,FALSE) &amp; Audit!#REF! &amp; IF(Audit!#REF!=10,Audit!#REF!,"")</f>
        <v>#REF!</v>
      </c>
      <c r="BH838" s="50" t="e">
        <f>VLOOKUP(Audit!#REF!,$V$13:$AE$22,10,FALSE) &amp; IF(Audit!#REF!=10,Audit!#REF!,"") &amp; IF(Audit!#REF!&lt;&gt;1,U838,"")</f>
        <v>#REF!</v>
      </c>
      <c r="BI838" s="47" t="e">
        <f t="shared" si="417"/>
        <v>#REF!</v>
      </c>
      <c r="BJ838" s="48" t="str">
        <f t="shared" si="418"/>
        <v/>
      </c>
      <c r="BK838" s="48" t="str">
        <f t="shared" si="419"/>
        <v/>
      </c>
      <c r="BL838" s="48" t="str">
        <f t="shared" si="420"/>
        <v/>
      </c>
      <c r="BM838" s="48" t="str">
        <f t="shared" si="421"/>
        <v/>
      </c>
      <c r="BN838" s="48" t="str">
        <f t="shared" si="422"/>
        <v/>
      </c>
      <c r="BO838" s="48" t="str">
        <f t="shared" si="423"/>
        <v/>
      </c>
      <c r="BP838" s="48" t="str">
        <f t="shared" si="424"/>
        <v/>
      </c>
      <c r="BQ838" s="48" t="str">
        <f t="shared" si="425"/>
        <v/>
      </c>
      <c r="BR838" s="48" t="str">
        <f t="shared" si="426"/>
        <v/>
      </c>
      <c r="BS838" s="48" t="str">
        <f t="shared" si="427"/>
        <v/>
      </c>
      <c r="BT838" s="48" t="str">
        <f t="shared" si="428"/>
        <v/>
      </c>
      <c r="BU838" s="48" t="str">
        <f t="shared" si="429"/>
        <v/>
      </c>
    </row>
    <row r="839" spans="1:73">
      <c r="A839" s="10" t="e">
        <f>Audit!#REF!</f>
        <v>#REF!</v>
      </c>
      <c r="B839" s="10" t="e">
        <f t="shared" si="400"/>
        <v>#REF!</v>
      </c>
      <c r="C839" s="17" t="e">
        <f>VLOOKUP(Audit!#REF!,$V$3:$AE$12,2,FALSE) &amp; VLOOKUP(Audit!#REF!,$V$13:$AE$22,2,FALSE)&amp; IF(Audit!#REF!=10,Audit!#REF!&amp;Audit!#REF!,"")</f>
        <v>#REF!</v>
      </c>
      <c r="D839" s="17" t="e">
        <f>VLOOKUP(Audit!#REF!,$V$3:$AE$12,3,FALSE) &amp; VLOOKUP(Audit!#REF!,$V$13:$AE$22,3,FALSE) &amp;IF(Audit!#REF!=10,Audit!#REF!&amp;Audit!#REF!,"")</f>
        <v>#REF!</v>
      </c>
      <c r="E839" s="17" t="e">
        <f>VLOOKUP(Audit!#REF!,$V$3:$AE$12,4,FALSE)&amp; Audit!#REF! &amp; VLOOKUP(Audit!#REF!,$V$13:$AE$22,4,FALSE)&amp; IF(Audit!#REF!=10,Audit!#REF!&amp;Audit!#REF!,"")</f>
        <v>#REF!</v>
      </c>
      <c r="F839" s="17" t="e">
        <f>VLOOKUP(Audit!#REF!,$V$3:$AE$12,5,FALSE) &amp; VLOOKUP(Audit!#REF!,$V$13:$AE$22,5,FALSE)&amp; IF(Audit!#REF!=10,Audit!#REF!&amp;Audit!#REF!,"")</f>
        <v>#REF!</v>
      </c>
      <c r="G839" s="17" t="e">
        <f>VLOOKUP(Audit!#REF!,$V$3:$AE$12,6,FALSE) &amp; VLOOKUP(Audit!#REF!,$V$13:$AE$22,6,FALSE)&amp; IF(Audit!#REF!=10,Audit!#REF!&amp;Audit!#REF!,"")</f>
        <v>#REF!</v>
      </c>
      <c r="H839" s="17" t="e">
        <f>VLOOKUP(Audit!#REF!,$V$3:$AE$12,7,FALSE) &amp; VLOOKUP(Audit!#REF!,$V$13:$AE$22,7,FALSE)&amp;IF(Audit!#REF!=10,Audit!#REF!&amp;Audit!#REF!,"")</f>
        <v>#REF!</v>
      </c>
      <c r="I839" s="17" t="e">
        <f>VLOOKUP(Audit!#REF!,$V$3:$AE$12,8,FALSE) &amp; Audit!#REF! &amp; VLOOKUP(Audit!#REF!,$V$13:$AE$22,8,FALSE)&amp;IF(Audit!#REF!=10,Audit!#REF!&amp;Audit!#REF!,"")</f>
        <v>#REF!</v>
      </c>
      <c r="J839" s="17" t="e">
        <f>VLOOKUP(Audit!#REF!,$V$3:$AE$12,9,FALSE) &amp; VLOOKUP(Audit!#REF!,$V$13:$AE$22,9,FALSE) &amp; IF(Audit!#REF!=10,Audit!#REF!&amp;Audit!#REF!,"") &amp; IF(Audit!#REF!&lt;&gt;1,U839,"")</f>
        <v>#REF!</v>
      </c>
      <c r="K839" s="17" t="e">
        <f>VLOOKUP(Audit!#REF!,$V$3:$AE$12,10,FALSE) &amp; Audit!#REF! &amp; VLOOKUP(Audit!#REF!,$V$13:$AE$22,10,FALSE) &amp; IF(Audit!#REF!=10,Audit!#REF!&amp;Audit!#REF!,"") &amp; IF(Audit!#REF!&lt;&gt;1,U839,"")</f>
        <v>#REF!</v>
      </c>
      <c r="L839" s="10" t="e">
        <f>Audit!#REF!</f>
        <v>#REF!</v>
      </c>
      <c r="M839" s="10" t="e">
        <f t="shared" si="401"/>
        <v>#REF!</v>
      </c>
      <c r="N839" s="10" t="e">
        <f t="shared" si="402"/>
        <v>#REF!</v>
      </c>
      <c r="O839" s="10" t="e">
        <f t="shared" si="403"/>
        <v>#REF!</v>
      </c>
      <c r="P839" s="10" t="e">
        <f t="shared" si="404"/>
        <v>#REF!</v>
      </c>
      <c r="Q839" s="10" t="e">
        <f t="shared" si="405"/>
        <v>#REF!</v>
      </c>
      <c r="R839" s="10" t="e">
        <f t="shared" si="406"/>
        <v>#REF!</v>
      </c>
      <c r="S839" s="10" t="e">
        <f t="shared" si="407"/>
        <v>#REF!</v>
      </c>
      <c r="T839" s="10" t="e">
        <f t="shared" si="408"/>
        <v>#REF!</v>
      </c>
      <c r="U839" s="17" t="e">
        <f>IF(Audit!#REF!="","",VLOOKUP(Audit!#REF!,$W$26:$X$35,2,FALSE)) &amp; Audit!#REF! &amp; IF(Audit!#REF!="","",IF(Audit!#REF!&lt;=1.4,VLOOKUP(Audit!#REF!,$W$38:X884,2,FALSE),VLOOKUP(Audit!#REF!,$W$51:$X$61,2,FALSE))) &amp; IF(Audit!#REF!="","",VLOOKUP(Audit!#REF!,$Y$26:$Z$35,2,FALSE) &amp; Audit!#REF! &amp; IF(Audit!#REF!="","",IF(Audit!#REF!&lt;=1.4,VLOOKUP(Audit!#REF!,$Y$38:$Z$48,2,FALSE),VLOOKUP(Audit!#REF!,$Y$51:$Z$61,2,FALSE))))</f>
        <v>#REF!</v>
      </c>
      <c r="V839" s="21"/>
      <c r="AH839" s="49" t="e">
        <f>Audit!#REF!</f>
        <v>#REF!</v>
      </c>
      <c r="AI839" s="50" t="e">
        <f>VLOOKUP(Audit!#REF!,$V$3:$AE$12,2,FALSE)&amp; IF(Audit!#REF!=10,Audit!#REF!,"")</f>
        <v>#REF!</v>
      </c>
      <c r="AJ839" s="50" t="e">
        <f>VLOOKUP(Audit!#REF!,$V$13:$AE$22,2,FALSE)&amp; IF(Audit!#REF!=10,Audit!#REF!,"")</f>
        <v>#REF!</v>
      </c>
      <c r="AK839" s="47" t="e">
        <f t="shared" si="409"/>
        <v>#REF!</v>
      </c>
      <c r="AL839" s="50" t="e">
        <f>VLOOKUP(Audit!#REF!,$V$3:$AE$12,3,FALSE)&amp; IF(Audit!#REF!=10,Audit!#REF!,"")</f>
        <v>#REF!</v>
      </c>
      <c r="AM839" s="50" t="e">
        <f>VLOOKUP(Audit!#REF!,$V$13:$AE$22,3,FALSE)&amp; IF(Audit!#REF!=10,Audit!#REF!,"")</f>
        <v>#REF!</v>
      </c>
      <c r="AN839" s="47" t="e">
        <f t="shared" si="410"/>
        <v>#REF!</v>
      </c>
      <c r="AO839" s="50" t="e">
        <f>VLOOKUP(Audit!#REF!,$V$3:$AE$12,4,FALSE) &amp;  Audit!#REF! &amp; IF(Audit!#REF!=10,Audit!#REF!,"")</f>
        <v>#REF!</v>
      </c>
      <c r="AP839" s="50" t="e">
        <f>VLOOKUP(Audit!#REF!,$V$13:$AE$22,4,FALSE)&amp; IF(Audit!#REF!=10,Audit!#REF!,"")</f>
        <v>#REF!</v>
      </c>
      <c r="AQ839" s="47" t="e">
        <f t="shared" si="411"/>
        <v>#REF!</v>
      </c>
      <c r="AR839" s="50" t="e">
        <f>VLOOKUP(Audit!#REF!,$V$3:$AE$12,5,FALSE)&amp; IF(Audit!#REF!=10,Audit!#REF!,"")</f>
        <v>#REF!</v>
      </c>
      <c r="AS839" s="50" t="e">
        <f>VLOOKUP(Audit!#REF!,$V$13:$AE$22,5,FALSE)&amp; IF(Audit!#REF!=10,Audit!#REF!,"")</f>
        <v>#REF!</v>
      </c>
      <c r="AT839" s="47" t="e">
        <f t="shared" si="412"/>
        <v>#REF!</v>
      </c>
      <c r="AU839" s="50" t="e">
        <f>VLOOKUP(Audit!#REF!,$V$3:$AE$12,6,FALSE)&amp; IF(Audit!#REF!=10,Audit!#REF!,"")</f>
        <v>#REF!</v>
      </c>
      <c r="AV839" s="50" t="e">
        <f>VLOOKUP(Audit!#REF!,$V$13:$AE$22,6,FALSE)&amp; IF(Audit!#REF!=10,Audit!#REF!,"")</f>
        <v>#REF!</v>
      </c>
      <c r="AW839" s="47" t="e">
        <f t="shared" si="413"/>
        <v>#REF!</v>
      </c>
      <c r="AX839" s="50" t="e">
        <f>VLOOKUP(Audit!#REF!,$V$3:$AE$12,7,FALSE)&amp; IF(Audit!#REF!=10,Audit!#REF!,"")</f>
        <v>#REF!</v>
      </c>
      <c r="AY839" s="50" t="e">
        <f>VLOOKUP(Audit!#REF!,$V$13:$AE$22,7,FALSE) &amp; IF(Audit!#REF!=10,Audit!#REF!,"")</f>
        <v>#REF!</v>
      </c>
      <c r="AZ839" s="47" t="e">
        <f t="shared" si="414"/>
        <v>#REF!</v>
      </c>
      <c r="BA839" s="50" t="e">
        <f>VLOOKUP(Audit!#REF!,$V$3:$AE$12,8,FALSE)&amp; Audit!#REF! &amp; IF(Audit!#REF!=10,Audit!#REF!,"")</f>
        <v>#REF!</v>
      </c>
      <c r="BB839" s="50" t="e">
        <f>VLOOKUP(Audit!#REF!,$V$13:$AE$22,8,FALSE) &amp; IF(Audit!#REF!=10,Audit!#REF!,"")</f>
        <v>#REF!</v>
      </c>
      <c r="BC839" s="47" t="e">
        <f t="shared" si="415"/>
        <v>#REF!</v>
      </c>
      <c r="BD839" s="50" t="e">
        <f>VLOOKUP(Audit!#REF!,$V$3:$AE$12,9,FALSE)&amp; IF(Audit!#REF!=10,Audit!#REF!,"")</f>
        <v>#REF!</v>
      </c>
      <c r="BE839" s="50" t="e">
        <f>VLOOKUP(Audit!#REF!,$V$13:$AE$22,9,FALSE) &amp; IF(Audit!#REF!=10,Audit!#REF!,"") &amp; IF(Audit!#REF!&lt;&gt;1,U839,"")</f>
        <v>#REF!</v>
      </c>
      <c r="BF839" s="47" t="e">
        <f t="shared" si="416"/>
        <v>#REF!</v>
      </c>
      <c r="BG839" s="50" t="e">
        <f>VLOOKUP(Audit!#REF!,$V$3:$AE$12,10,FALSE) &amp; Audit!#REF! &amp; IF(Audit!#REF!=10,Audit!#REF!,"")</f>
        <v>#REF!</v>
      </c>
      <c r="BH839" s="50" t="e">
        <f>VLOOKUP(Audit!#REF!,$V$13:$AE$22,10,FALSE) &amp; IF(Audit!#REF!=10,Audit!#REF!,"") &amp; IF(Audit!#REF!&lt;&gt;1,U839,"")</f>
        <v>#REF!</v>
      </c>
      <c r="BI839" s="47" t="e">
        <f t="shared" si="417"/>
        <v>#REF!</v>
      </c>
      <c r="BJ839" s="48" t="str">
        <f t="shared" si="418"/>
        <v/>
      </c>
      <c r="BK839" s="48" t="str">
        <f t="shared" si="419"/>
        <v/>
      </c>
      <c r="BL839" s="48" t="str">
        <f t="shared" si="420"/>
        <v/>
      </c>
      <c r="BM839" s="48" t="str">
        <f t="shared" si="421"/>
        <v/>
      </c>
      <c r="BN839" s="48" t="str">
        <f t="shared" si="422"/>
        <v/>
      </c>
      <c r="BO839" s="48" t="str">
        <f t="shared" si="423"/>
        <v/>
      </c>
      <c r="BP839" s="48" t="str">
        <f t="shared" si="424"/>
        <v/>
      </c>
      <c r="BQ839" s="48" t="str">
        <f t="shared" si="425"/>
        <v/>
      </c>
      <c r="BR839" s="48" t="str">
        <f t="shared" si="426"/>
        <v/>
      </c>
      <c r="BS839" s="48" t="str">
        <f t="shared" si="427"/>
        <v/>
      </c>
      <c r="BT839" s="48" t="str">
        <f t="shared" si="428"/>
        <v/>
      </c>
      <c r="BU839" s="48" t="str">
        <f t="shared" si="429"/>
        <v/>
      </c>
    </row>
    <row r="840" spans="1:73">
      <c r="A840" s="10" t="e">
        <f>Audit!#REF!</f>
        <v>#REF!</v>
      </c>
      <c r="B840" s="10" t="e">
        <f t="shared" si="400"/>
        <v>#REF!</v>
      </c>
      <c r="C840" s="17" t="e">
        <f>VLOOKUP(Audit!#REF!,$V$3:$AE$12,2,FALSE) &amp; VLOOKUP(Audit!#REF!,$V$13:$AE$22,2,FALSE)&amp; IF(Audit!#REF!=10,Audit!#REF!&amp;Audit!#REF!,"")</f>
        <v>#REF!</v>
      </c>
      <c r="D840" s="17" t="e">
        <f>VLOOKUP(Audit!#REF!,$V$3:$AE$12,3,FALSE) &amp; VLOOKUP(Audit!#REF!,$V$13:$AE$22,3,FALSE) &amp;IF(Audit!#REF!=10,Audit!#REF!&amp;Audit!#REF!,"")</f>
        <v>#REF!</v>
      </c>
      <c r="E840" s="17" t="e">
        <f>VLOOKUP(Audit!#REF!,$V$3:$AE$12,4,FALSE)&amp; Audit!#REF! &amp; VLOOKUP(Audit!#REF!,$V$13:$AE$22,4,FALSE)&amp; IF(Audit!#REF!=10,Audit!#REF!&amp;Audit!#REF!,"")</f>
        <v>#REF!</v>
      </c>
      <c r="F840" s="17" t="e">
        <f>VLOOKUP(Audit!#REF!,$V$3:$AE$12,5,FALSE) &amp; VLOOKUP(Audit!#REF!,$V$13:$AE$22,5,FALSE)&amp; IF(Audit!#REF!=10,Audit!#REF!&amp;Audit!#REF!,"")</f>
        <v>#REF!</v>
      </c>
      <c r="G840" s="17" t="e">
        <f>VLOOKUP(Audit!#REF!,$V$3:$AE$12,6,FALSE) &amp; VLOOKUP(Audit!#REF!,$V$13:$AE$22,6,FALSE)&amp; IF(Audit!#REF!=10,Audit!#REF!&amp;Audit!#REF!,"")</f>
        <v>#REF!</v>
      </c>
      <c r="H840" s="17" t="e">
        <f>VLOOKUP(Audit!#REF!,$V$3:$AE$12,7,FALSE) &amp; VLOOKUP(Audit!#REF!,$V$13:$AE$22,7,FALSE)&amp;IF(Audit!#REF!=10,Audit!#REF!&amp;Audit!#REF!,"")</f>
        <v>#REF!</v>
      </c>
      <c r="I840" s="17" t="e">
        <f>VLOOKUP(Audit!#REF!,$V$3:$AE$12,8,FALSE) &amp; Audit!#REF! &amp; VLOOKUP(Audit!#REF!,$V$13:$AE$22,8,FALSE)&amp;IF(Audit!#REF!=10,Audit!#REF!&amp;Audit!#REF!,"")</f>
        <v>#REF!</v>
      </c>
      <c r="J840" s="17" t="e">
        <f>VLOOKUP(Audit!#REF!,$V$3:$AE$12,9,FALSE) &amp; VLOOKUP(Audit!#REF!,$V$13:$AE$22,9,FALSE) &amp; IF(Audit!#REF!=10,Audit!#REF!&amp;Audit!#REF!,"") &amp; IF(Audit!#REF!&lt;&gt;1,U840,"")</f>
        <v>#REF!</v>
      </c>
      <c r="K840" s="17" t="e">
        <f>VLOOKUP(Audit!#REF!,$V$3:$AE$12,10,FALSE) &amp; Audit!#REF! &amp; VLOOKUP(Audit!#REF!,$V$13:$AE$22,10,FALSE) &amp; IF(Audit!#REF!=10,Audit!#REF!&amp;Audit!#REF!,"") &amp; IF(Audit!#REF!&lt;&gt;1,U840,"")</f>
        <v>#REF!</v>
      </c>
      <c r="L840" s="10" t="e">
        <f>Audit!#REF!</f>
        <v>#REF!</v>
      </c>
      <c r="M840" s="10" t="e">
        <f t="shared" si="401"/>
        <v>#REF!</v>
      </c>
      <c r="N840" s="10" t="e">
        <f t="shared" si="402"/>
        <v>#REF!</v>
      </c>
      <c r="O840" s="10" t="e">
        <f t="shared" si="403"/>
        <v>#REF!</v>
      </c>
      <c r="P840" s="10" t="e">
        <f t="shared" si="404"/>
        <v>#REF!</v>
      </c>
      <c r="Q840" s="10" t="e">
        <f t="shared" si="405"/>
        <v>#REF!</v>
      </c>
      <c r="R840" s="10" t="e">
        <f t="shared" si="406"/>
        <v>#REF!</v>
      </c>
      <c r="S840" s="10" t="e">
        <f t="shared" si="407"/>
        <v>#REF!</v>
      </c>
      <c r="T840" s="10" t="e">
        <f t="shared" si="408"/>
        <v>#REF!</v>
      </c>
      <c r="U840" s="17" t="e">
        <f>IF(Audit!#REF!="","",VLOOKUP(Audit!#REF!,$W$26:$X$35,2,FALSE)) &amp; Audit!#REF! &amp; IF(Audit!#REF!="","",IF(Audit!#REF!&lt;=1.4,VLOOKUP(Audit!#REF!,$W$38:X885,2,FALSE),VLOOKUP(Audit!#REF!,$W$51:$X$61,2,FALSE))) &amp; IF(Audit!#REF!="","",VLOOKUP(Audit!#REF!,$Y$26:$Z$35,2,FALSE) &amp; Audit!#REF! &amp; IF(Audit!#REF!="","",IF(Audit!#REF!&lt;=1.4,VLOOKUP(Audit!#REF!,$Y$38:$Z$48,2,FALSE),VLOOKUP(Audit!#REF!,$Y$51:$Z$61,2,FALSE))))</f>
        <v>#REF!</v>
      </c>
      <c r="V840" s="21"/>
      <c r="AH840" s="49" t="e">
        <f>Audit!#REF!</f>
        <v>#REF!</v>
      </c>
      <c r="AI840" s="50" t="e">
        <f>VLOOKUP(Audit!#REF!,$V$3:$AE$12,2,FALSE)&amp; IF(Audit!#REF!=10,Audit!#REF!,"")</f>
        <v>#REF!</v>
      </c>
      <c r="AJ840" s="50" t="e">
        <f>VLOOKUP(Audit!#REF!,$V$13:$AE$22,2,FALSE)&amp; IF(Audit!#REF!=10,Audit!#REF!,"")</f>
        <v>#REF!</v>
      </c>
      <c r="AK840" s="47" t="e">
        <f t="shared" si="409"/>
        <v>#REF!</v>
      </c>
      <c r="AL840" s="50" t="e">
        <f>VLOOKUP(Audit!#REF!,$V$3:$AE$12,3,FALSE)&amp; IF(Audit!#REF!=10,Audit!#REF!,"")</f>
        <v>#REF!</v>
      </c>
      <c r="AM840" s="50" t="e">
        <f>VLOOKUP(Audit!#REF!,$V$13:$AE$22,3,FALSE)&amp; IF(Audit!#REF!=10,Audit!#REF!,"")</f>
        <v>#REF!</v>
      </c>
      <c r="AN840" s="47" t="e">
        <f t="shared" si="410"/>
        <v>#REF!</v>
      </c>
      <c r="AO840" s="50" t="e">
        <f>VLOOKUP(Audit!#REF!,$V$3:$AE$12,4,FALSE) &amp;  Audit!#REF! &amp; IF(Audit!#REF!=10,Audit!#REF!,"")</f>
        <v>#REF!</v>
      </c>
      <c r="AP840" s="50" t="e">
        <f>VLOOKUP(Audit!#REF!,$V$13:$AE$22,4,FALSE)&amp; IF(Audit!#REF!=10,Audit!#REF!,"")</f>
        <v>#REF!</v>
      </c>
      <c r="AQ840" s="47" t="e">
        <f t="shared" si="411"/>
        <v>#REF!</v>
      </c>
      <c r="AR840" s="50" t="e">
        <f>VLOOKUP(Audit!#REF!,$V$3:$AE$12,5,FALSE)&amp; IF(Audit!#REF!=10,Audit!#REF!,"")</f>
        <v>#REF!</v>
      </c>
      <c r="AS840" s="50" t="e">
        <f>VLOOKUP(Audit!#REF!,$V$13:$AE$22,5,FALSE)&amp; IF(Audit!#REF!=10,Audit!#REF!,"")</f>
        <v>#REF!</v>
      </c>
      <c r="AT840" s="47" t="e">
        <f t="shared" si="412"/>
        <v>#REF!</v>
      </c>
      <c r="AU840" s="50" t="e">
        <f>VLOOKUP(Audit!#REF!,$V$3:$AE$12,6,FALSE)&amp; IF(Audit!#REF!=10,Audit!#REF!,"")</f>
        <v>#REF!</v>
      </c>
      <c r="AV840" s="50" t="e">
        <f>VLOOKUP(Audit!#REF!,$V$13:$AE$22,6,FALSE)&amp; IF(Audit!#REF!=10,Audit!#REF!,"")</f>
        <v>#REF!</v>
      </c>
      <c r="AW840" s="47" t="e">
        <f t="shared" si="413"/>
        <v>#REF!</v>
      </c>
      <c r="AX840" s="50" t="e">
        <f>VLOOKUP(Audit!#REF!,$V$3:$AE$12,7,FALSE)&amp; IF(Audit!#REF!=10,Audit!#REF!,"")</f>
        <v>#REF!</v>
      </c>
      <c r="AY840" s="50" t="e">
        <f>VLOOKUP(Audit!#REF!,$V$13:$AE$22,7,FALSE) &amp; IF(Audit!#REF!=10,Audit!#REF!,"")</f>
        <v>#REF!</v>
      </c>
      <c r="AZ840" s="47" t="e">
        <f t="shared" si="414"/>
        <v>#REF!</v>
      </c>
      <c r="BA840" s="50" t="e">
        <f>VLOOKUP(Audit!#REF!,$V$3:$AE$12,8,FALSE)&amp; Audit!#REF! &amp; IF(Audit!#REF!=10,Audit!#REF!,"")</f>
        <v>#REF!</v>
      </c>
      <c r="BB840" s="50" t="e">
        <f>VLOOKUP(Audit!#REF!,$V$13:$AE$22,8,FALSE) &amp; IF(Audit!#REF!=10,Audit!#REF!,"")</f>
        <v>#REF!</v>
      </c>
      <c r="BC840" s="47" t="e">
        <f t="shared" si="415"/>
        <v>#REF!</v>
      </c>
      <c r="BD840" s="50" t="e">
        <f>VLOOKUP(Audit!#REF!,$V$3:$AE$12,9,FALSE)&amp; IF(Audit!#REF!=10,Audit!#REF!,"")</f>
        <v>#REF!</v>
      </c>
      <c r="BE840" s="50" t="e">
        <f>VLOOKUP(Audit!#REF!,$V$13:$AE$22,9,FALSE) &amp; IF(Audit!#REF!=10,Audit!#REF!,"") &amp; IF(Audit!#REF!&lt;&gt;1,U840,"")</f>
        <v>#REF!</v>
      </c>
      <c r="BF840" s="47" t="e">
        <f t="shared" si="416"/>
        <v>#REF!</v>
      </c>
      <c r="BG840" s="50" t="e">
        <f>VLOOKUP(Audit!#REF!,$V$3:$AE$12,10,FALSE) &amp; Audit!#REF! &amp; IF(Audit!#REF!=10,Audit!#REF!,"")</f>
        <v>#REF!</v>
      </c>
      <c r="BH840" s="50" t="e">
        <f>VLOOKUP(Audit!#REF!,$V$13:$AE$22,10,FALSE) &amp; IF(Audit!#REF!=10,Audit!#REF!,"") &amp; IF(Audit!#REF!&lt;&gt;1,U840,"")</f>
        <v>#REF!</v>
      </c>
      <c r="BI840" s="47" t="e">
        <f t="shared" si="417"/>
        <v>#REF!</v>
      </c>
      <c r="BJ840" s="48" t="str">
        <f t="shared" si="418"/>
        <v/>
      </c>
      <c r="BK840" s="48" t="str">
        <f t="shared" si="419"/>
        <v/>
      </c>
      <c r="BL840" s="48" t="str">
        <f t="shared" si="420"/>
        <v/>
      </c>
      <c r="BM840" s="48" t="str">
        <f t="shared" si="421"/>
        <v/>
      </c>
      <c r="BN840" s="48" t="str">
        <f t="shared" si="422"/>
        <v/>
      </c>
      <c r="BO840" s="48" t="str">
        <f t="shared" si="423"/>
        <v/>
      </c>
      <c r="BP840" s="48" t="str">
        <f t="shared" si="424"/>
        <v/>
      </c>
      <c r="BQ840" s="48" t="str">
        <f t="shared" si="425"/>
        <v/>
      </c>
      <c r="BR840" s="48" t="str">
        <f t="shared" si="426"/>
        <v/>
      </c>
      <c r="BS840" s="48" t="str">
        <f t="shared" si="427"/>
        <v/>
      </c>
      <c r="BT840" s="48" t="str">
        <f t="shared" si="428"/>
        <v/>
      </c>
      <c r="BU840" s="48" t="str">
        <f t="shared" si="429"/>
        <v/>
      </c>
    </row>
    <row r="841" spans="1:73">
      <c r="A841" s="10" t="e">
        <f>Audit!#REF!</f>
        <v>#REF!</v>
      </c>
      <c r="B841" s="10" t="e">
        <f t="shared" si="400"/>
        <v>#REF!</v>
      </c>
      <c r="C841" s="17" t="e">
        <f>VLOOKUP(Audit!#REF!,$V$3:$AE$12,2,FALSE) &amp; VLOOKUP(Audit!#REF!,$V$13:$AE$22,2,FALSE)&amp; IF(Audit!#REF!=10,Audit!#REF!&amp;Audit!#REF!,"")</f>
        <v>#REF!</v>
      </c>
      <c r="D841" s="17" t="e">
        <f>VLOOKUP(Audit!#REF!,$V$3:$AE$12,3,FALSE) &amp; VLOOKUP(Audit!#REF!,$V$13:$AE$22,3,FALSE) &amp;IF(Audit!#REF!=10,Audit!#REF!&amp;Audit!#REF!,"")</f>
        <v>#REF!</v>
      </c>
      <c r="E841" s="17" t="e">
        <f>VLOOKUP(Audit!#REF!,$V$3:$AE$12,4,FALSE)&amp; Audit!#REF! &amp; VLOOKUP(Audit!#REF!,$V$13:$AE$22,4,FALSE)&amp; IF(Audit!#REF!=10,Audit!#REF!&amp;Audit!#REF!,"")</f>
        <v>#REF!</v>
      </c>
      <c r="F841" s="17" t="e">
        <f>VLOOKUP(Audit!#REF!,$V$3:$AE$12,5,FALSE) &amp; VLOOKUP(Audit!#REF!,$V$13:$AE$22,5,FALSE)&amp; IF(Audit!#REF!=10,Audit!#REF!&amp;Audit!#REF!,"")</f>
        <v>#REF!</v>
      </c>
      <c r="G841" s="17" t="e">
        <f>VLOOKUP(Audit!#REF!,$V$3:$AE$12,6,FALSE) &amp; VLOOKUP(Audit!#REF!,$V$13:$AE$22,6,FALSE)&amp; IF(Audit!#REF!=10,Audit!#REF!&amp;Audit!#REF!,"")</f>
        <v>#REF!</v>
      </c>
      <c r="H841" s="17" t="e">
        <f>VLOOKUP(Audit!#REF!,$V$3:$AE$12,7,FALSE) &amp; VLOOKUP(Audit!#REF!,$V$13:$AE$22,7,FALSE)&amp;IF(Audit!#REF!=10,Audit!#REF!&amp;Audit!#REF!,"")</f>
        <v>#REF!</v>
      </c>
      <c r="I841" s="17" t="e">
        <f>VLOOKUP(Audit!#REF!,$V$3:$AE$12,8,FALSE) &amp; Audit!#REF! &amp; VLOOKUP(Audit!#REF!,$V$13:$AE$22,8,FALSE)&amp;IF(Audit!#REF!=10,Audit!#REF!&amp;Audit!#REF!,"")</f>
        <v>#REF!</v>
      </c>
      <c r="J841" s="17" t="e">
        <f>VLOOKUP(Audit!#REF!,$V$3:$AE$12,9,FALSE) &amp; VLOOKUP(Audit!#REF!,$V$13:$AE$22,9,FALSE) &amp; IF(Audit!#REF!=10,Audit!#REF!&amp;Audit!#REF!,"") &amp; IF(Audit!#REF!&lt;&gt;1,U841,"")</f>
        <v>#REF!</v>
      </c>
      <c r="K841" s="17" t="e">
        <f>VLOOKUP(Audit!#REF!,$V$3:$AE$12,10,FALSE) &amp; Audit!#REF! &amp; VLOOKUP(Audit!#REF!,$V$13:$AE$22,10,FALSE) &amp; IF(Audit!#REF!=10,Audit!#REF!&amp;Audit!#REF!,"") &amp; IF(Audit!#REF!&lt;&gt;1,U841,"")</f>
        <v>#REF!</v>
      </c>
      <c r="L841" s="10" t="e">
        <f>Audit!#REF!</f>
        <v>#REF!</v>
      </c>
      <c r="M841" s="10" t="e">
        <f t="shared" si="401"/>
        <v>#REF!</v>
      </c>
      <c r="N841" s="10" t="e">
        <f t="shared" si="402"/>
        <v>#REF!</v>
      </c>
      <c r="O841" s="10" t="e">
        <f t="shared" si="403"/>
        <v>#REF!</v>
      </c>
      <c r="P841" s="10" t="e">
        <f t="shared" si="404"/>
        <v>#REF!</v>
      </c>
      <c r="Q841" s="10" t="e">
        <f t="shared" si="405"/>
        <v>#REF!</v>
      </c>
      <c r="R841" s="10" t="e">
        <f t="shared" si="406"/>
        <v>#REF!</v>
      </c>
      <c r="S841" s="10" t="e">
        <f t="shared" si="407"/>
        <v>#REF!</v>
      </c>
      <c r="T841" s="10" t="e">
        <f t="shared" si="408"/>
        <v>#REF!</v>
      </c>
      <c r="U841" s="17" t="e">
        <f>IF(Audit!#REF!="","",VLOOKUP(Audit!#REF!,$W$26:$X$35,2,FALSE)) &amp; Audit!#REF! &amp; IF(Audit!#REF!="","",IF(Audit!#REF!&lt;=1.4,VLOOKUP(Audit!#REF!,$W$38:X886,2,FALSE),VLOOKUP(Audit!#REF!,$W$51:$X$61,2,FALSE))) &amp; IF(Audit!#REF!="","",VLOOKUP(Audit!#REF!,$Y$26:$Z$35,2,FALSE) &amp; Audit!#REF! &amp; IF(Audit!#REF!="","",IF(Audit!#REF!&lt;=1.4,VLOOKUP(Audit!#REF!,$Y$38:$Z$48,2,FALSE),VLOOKUP(Audit!#REF!,$Y$51:$Z$61,2,FALSE))))</f>
        <v>#REF!</v>
      </c>
      <c r="V841" s="21"/>
      <c r="AH841" s="49" t="e">
        <f>Audit!#REF!</f>
        <v>#REF!</v>
      </c>
      <c r="AI841" s="50" t="e">
        <f>VLOOKUP(Audit!#REF!,$V$3:$AE$12,2,FALSE)&amp; IF(Audit!#REF!=10,Audit!#REF!,"")</f>
        <v>#REF!</v>
      </c>
      <c r="AJ841" s="50" t="e">
        <f>VLOOKUP(Audit!#REF!,$V$13:$AE$22,2,FALSE)&amp; IF(Audit!#REF!=10,Audit!#REF!,"")</f>
        <v>#REF!</v>
      </c>
      <c r="AK841" s="47" t="e">
        <f t="shared" si="409"/>
        <v>#REF!</v>
      </c>
      <c r="AL841" s="50" t="e">
        <f>VLOOKUP(Audit!#REF!,$V$3:$AE$12,3,FALSE)&amp; IF(Audit!#REF!=10,Audit!#REF!,"")</f>
        <v>#REF!</v>
      </c>
      <c r="AM841" s="50" t="e">
        <f>VLOOKUP(Audit!#REF!,$V$13:$AE$22,3,FALSE)&amp; IF(Audit!#REF!=10,Audit!#REF!,"")</f>
        <v>#REF!</v>
      </c>
      <c r="AN841" s="47" t="e">
        <f t="shared" si="410"/>
        <v>#REF!</v>
      </c>
      <c r="AO841" s="50" t="e">
        <f>VLOOKUP(Audit!#REF!,$V$3:$AE$12,4,FALSE) &amp;  Audit!#REF! &amp; IF(Audit!#REF!=10,Audit!#REF!,"")</f>
        <v>#REF!</v>
      </c>
      <c r="AP841" s="50" t="e">
        <f>VLOOKUP(Audit!#REF!,$V$13:$AE$22,4,FALSE)&amp; IF(Audit!#REF!=10,Audit!#REF!,"")</f>
        <v>#REF!</v>
      </c>
      <c r="AQ841" s="47" t="e">
        <f t="shared" si="411"/>
        <v>#REF!</v>
      </c>
      <c r="AR841" s="50" t="e">
        <f>VLOOKUP(Audit!#REF!,$V$3:$AE$12,5,FALSE)&amp; IF(Audit!#REF!=10,Audit!#REF!,"")</f>
        <v>#REF!</v>
      </c>
      <c r="AS841" s="50" t="e">
        <f>VLOOKUP(Audit!#REF!,$V$13:$AE$22,5,FALSE)&amp; IF(Audit!#REF!=10,Audit!#REF!,"")</f>
        <v>#REF!</v>
      </c>
      <c r="AT841" s="47" t="e">
        <f t="shared" si="412"/>
        <v>#REF!</v>
      </c>
      <c r="AU841" s="50" t="e">
        <f>VLOOKUP(Audit!#REF!,$V$3:$AE$12,6,FALSE)&amp; IF(Audit!#REF!=10,Audit!#REF!,"")</f>
        <v>#REF!</v>
      </c>
      <c r="AV841" s="50" t="e">
        <f>VLOOKUP(Audit!#REF!,$V$13:$AE$22,6,FALSE)&amp; IF(Audit!#REF!=10,Audit!#REF!,"")</f>
        <v>#REF!</v>
      </c>
      <c r="AW841" s="47" t="e">
        <f t="shared" si="413"/>
        <v>#REF!</v>
      </c>
      <c r="AX841" s="50" t="e">
        <f>VLOOKUP(Audit!#REF!,$V$3:$AE$12,7,FALSE)&amp; IF(Audit!#REF!=10,Audit!#REF!,"")</f>
        <v>#REF!</v>
      </c>
      <c r="AY841" s="50" t="e">
        <f>VLOOKUP(Audit!#REF!,$V$13:$AE$22,7,FALSE) &amp; IF(Audit!#REF!=10,Audit!#REF!,"")</f>
        <v>#REF!</v>
      </c>
      <c r="AZ841" s="47" t="e">
        <f t="shared" si="414"/>
        <v>#REF!</v>
      </c>
      <c r="BA841" s="50" t="e">
        <f>VLOOKUP(Audit!#REF!,$V$3:$AE$12,8,FALSE)&amp; Audit!#REF! &amp; IF(Audit!#REF!=10,Audit!#REF!,"")</f>
        <v>#REF!</v>
      </c>
      <c r="BB841" s="50" t="e">
        <f>VLOOKUP(Audit!#REF!,$V$13:$AE$22,8,FALSE) &amp; IF(Audit!#REF!=10,Audit!#REF!,"")</f>
        <v>#REF!</v>
      </c>
      <c r="BC841" s="47" t="e">
        <f t="shared" si="415"/>
        <v>#REF!</v>
      </c>
      <c r="BD841" s="50" t="e">
        <f>VLOOKUP(Audit!#REF!,$V$3:$AE$12,9,FALSE)&amp; IF(Audit!#REF!=10,Audit!#REF!,"")</f>
        <v>#REF!</v>
      </c>
      <c r="BE841" s="50" t="e">
        <f>VLOOKUP(Audit!#REF!,$V$13:$AE$22,9,FALSE) &amp; IF(Audit!#REF!=10,Audit!#REF!,"") &amp; IF(Audit!#REF!&lt;&gt;1,U841,"")</f>
        <v>#REF!</v>
      </c>
      <c r="BF841" s="47" t="e">
        <f t="shared" si="416"/>
        <v>#REF!</v>
      </c>
      <c r="BG841" s="50" t="e">
        <f>VLOOKUP(Audit!#REF!,$V$3:$AE$12,10,FALSE) &amp; Audit!#REF! &amp; IF(Audit!#REF!=10,Audit!#REF!,"")</f>
        <v>#REF!</v>
      </c>
      <c r="BH841" s="50" t="e">
        <f>VLOOKUP(Audit!#REF!,$V$13:$AE$22,10,FALSE) &amp; IF(Audit!#REF!=10,Audit!#REF!,"") &amp; IF(Audit!#REF!&lt;&gt;1,U841,"")</f>
        <v>#REF!</v>
      </c>
      <c r="BI841" s="47" t="e">
        <f t="shared" si="417"/>
        <v>#REF!</v>
      </c>
      <c r="BJ841" s="48" t="str">
        <f t="shared" si="418"/>
        <v/>
      </c>
      <c r="BK841" s="48" t="str">
        <f t="shared" si="419"/>
        <v/>
      </c>
      <c r="BL841" s="48" t="str">
        <f t="shared" si="420"/>
        <v/>
      </c>
      <c r="BM841" s="48" t="str">
        <f t="shared" si="421"/>
        <v/>
      </c>
      <c r="BN841" s="48" t="str">
        <f t="shared" si="422"/>
        <v/>
      </c>
      <c r="BO841" s="48" t="str">
        <f t="shared" si="423"/>
        <v/>
      </c>
      <c r="BP841" s="48" t="str">
        <f t="shared" si="424"/>
        <v/>
      </c>
      <c r="BQ841" s="48" t="str">
        <f t="shared" si="425"/>
        <v/>
      </c>
      <c r="BR841" s="48" t="str">
        <f t="shared" si="426"/>
        <v/>
      </c>
      <c r="BS841" s="48" t="str">
        <f t="shared" si="427"/>
        <v/>
      </c>
      <c r="BT841" s="48" t="str">
        <f t="shared" si="428"/>
        <v/>
      </c>
      <c r="BU841" s="48" t="str">
        <f t="shared" si="429"/>
        <v/>
      </c>
    </row>
    <row r="842" spans="1:73">
      <c r="A842" s="10" t="e">
        <f>Audit!#REF!</f>
        <v>#REF!</v>
      </c>
      <c r="B842" s="10" t="e">
        <f t="shared" si="400"/>
        <v>#REF!</v>
      </c>
      <c r="C842" s="17" t="e">
        <f>VLOOKUP(Audit!#REF!,$V$3:$AE$12,2,FALSE) &amp; VLOOKUP(Audit!#REF!,$V$13:$AE$22,2,FALSE)&amp; IF(Audit!#REF!=10,Audit!#REF!&amp;Audit!#REF!,"")</f>
        <v>#REF!</v>
      </c>
      <c r="D842" s="17" t="e">
        <f>VLOOKUP(Audit!#REF!,$V$3:$AE$12,3,FALSE) &amp; VLOOKUP(Audit!#REF!,$V$13:$AE$22,3,FALSE) &amp;IF(Audit!#REF!=10,Audit!#REF!&amp;Audit!#REF!,"")</f>
        <v>#REF!</v>
      </c>
      <c r="E842" s="17" t="e">
        <f>VLOOKUP(Audit!#REF!,$V$3:$AE$12,4,FALSE)&amp; Audit!#REF! &amp; VLOOKUP(Audit!#REF!,$V$13:$AE$22,4,FALSE)&amp; IF(Audit!#REF!=10,Audit!#REF!&amp;Audit!#REF!,"")</f>
        <v>#REF!</v>
      </c>
      <c r="F842" s="17" t="e">
        <f>VLOOKUP(Audit!#REF!,$V$3:$AE$12,5,FALSE) &amp; VLOOKUP(Audit!#REF!,$V$13:$AE$22,5,FALSE)&amp; IF(Audit!#REF!=10,Audit!#REF!&amp;Audit!#REF!,"")</f>
        <v>#REF!</v>
      </c>
      <c r="G842" s="17" t="e">
        <f>VLOOKUP(Audit!#REF!,$V$3:$AE$12,6,FALSE) &amp; VLOOKUP(Audit!#REF!,$V$13:$AE$22,6,FALSE)&amp; IF(Audit!#REF!=10,Audit!#REF!&amp;Audit!#REF!,"")</f>
        <v>#REF!</v>
      </c>
      <c r="H842" s="17" t="e">
        <f>VLOOKUP(Audit!#REF!,$V$3:$AE$12,7,FALSE) &amp; VLOOKUP(Audit!#REF!,$V$13:$AE$22,7,FALSE)&amp;IF(Audit!#REF!=10,Audit!#REF!&amp;Audit!#REF!,"")</f>
        <v>#REF!</v>
      </c>
      <c r="I842" s="17" t="e">
        <f>VLOOKUP(Audit!#REF!,$V$3:$AE$12,8,FALSE) &amp; Audit!#REF! &amp; VLOOKUP(Audit!#REF!,$V$13:$AE$22,8,FALSE)&amp;IF(Audit!#REF!=10,Audit!#REF!&amp;Audit!#REF!,"")</f>
        <v>#REF!</v>
      </c>
      <c r="J842" s="17" t="e">
        <f>VLOOKUP(Audit!#REF!,$V$3:$AE$12,9,FALSE) &amp; VLOOKUP(Audit!#REF!,$V$13:$AE$22,9,FALSE) &amp; IF(Audit!#REF!=10,Audit!#REF!&amp;Audit!#REF!,"") &amp; IF(Audit!#REF!&lt;&gt;1,U842,"")</f>
        <v>#REF!</v>
      </c>
      <c r="K842" s="17" t="e">
        <f>VLOOKUP(Audit!#REF!,$V$3:$AE$12,10,FALSE) &amp; Audit!#REF! &amp; VLOOKUP(Audit!#REF!,$V$13:$AE$22,10,FALSE) &amp; IF(Audit!#REF!=10,Audit!#REF!&amp;Audit!#REF!,"") &amp; IF(Audit!#REF!&lt;&gt;1,U842,"")</f>
        <v>#REF!</v>
      </c>
      <c r="L842" s="10" t="e">
        <f>Audit!#REF!</f>
        <v>#REF!</v>
      </c>
      <c r="M842" s="10" t="e">
        <f t="shared" si="401"/>
        <v>#REF!</v>
      </c>
      <c r="N842" s="10" t="e">
        <f t="shared" si="402"/>
        <v>#REF!</v>
      </c>
      <c r="O842" s="10" t="e">
        <f t="shared" si="403"/>
        <v>#REF!</v>
      </c>
      <c r="P842" s="10" t="e">
        <f t="shared" si="404"/>
        <v>#REF!</v>
      </c>
      <c r="Q842" s="10" t="e">
        <f t="shared" si="405"/>
        <v>#REF!</v>
      </c>
      <c r="R842" s="10" t="e">
        <f t="shared" si="406"/>
        <v>#REF!</v>
      </c>
      <c r="S842" s="10" t="e">
        <f t="shared" si="407"/>
        <v>#REF!</v>
      </c>
      <c r="T842" s="10" t="e">
        <f t="shared" si="408"/>
        <v>#REF!</v>
      </c>
      <c r="U842" s="17" t="e">
        <f>IF(Audit!#REF!="","",VLOOKUP(Audit!#REF!,$W$26:$X$35,2,FALSE)) &amp; Audit!#REF! &amp; IF(Audit!#REF!="","",IF(Audit!#REF!&lt;=1.4,VLOOKUP(Audit!#REF!,$W$38:X887,2,FALSE),VLOOKUP(Audit!#REF!,$W$51:$X$61,2,FALSE))) &amp; IF(Audit!#REF!="","",VLOOKUP(Audit!#REF!,$Y$26:$Z$35,2,FALSE) &amp; Audit!#REF! &amp; IF(Audit!#REF!="","",IF(Audit!#REF!&lt;=1.4,VLOOKUP(Audit!#REF!,$Y$38:$Z$48,2,FALSE),VLOOKUP(Audit!#REF!,$Y$51:$Z$61,2,FALSE))))</f>
        <v>#REF!</v>
      </c>
      <c r="V842" s="21"/>
      <c r="AH842" s="49" t="e">
        <f>Audit!#REF!</f>
        <v>#REF!</v>
      </c>
      <c r="AI842" s="50" t="e">
        <f>VLOOKUP(Audit!#REF!,$V$3:$AE$12,2,FALSE)&amp; IF(Audit!#REF!=10,Audit!#REF!,"")</f>
        <v>#REF!</v>
      </c>
      <c r="AJ842" s="50" t="e">
        <f>VLOOKUP(Audit!#REF!,$V$13:$AE$22,2,FALSE)&amp; IF(Audit!#REF!=10,Audit!#REF!,"")</f>
        <v>#REF!</v>
      </c>
      <c r="AK842" s="47" t="e">
        <f t="shared" si="409"/>
        <v>#REF!</v>
      </c>
      <c r="AL842" s="50" t="e">
        <f>VLOOKUP(Audit!#REF!,$V$3:$AE$12,3,FALSE)&amp; IF(Audit!#REF!=10,Audit!#REF!,"")</f>
        <v>#REF!</v>
      </c>
      <c r="AM842" s="50" t="e">
        <f>VLOOKUP(Audit!#REF!,$V$13:$AE$22,3,FALSE)&amp; IF(Audit!#REF!=10,Audit!#REF!,"")</f>
        <v>#REF!</v>
      </c>
      <c r="AN842" s="47" t="e">
        <f t="shared" si="410"/>
        <v>#REF!</v>
      </c>
      <c r="AO842" s="50" t="e">
        <f>VLOOKUP(Audit!#REF!,$V$3:$AE$12,4,FALSE) &amp;  Audit!#REF! &amp; IF(Audit!#REF!=10,Audit!#REF!,"")</f>
        <v>#REF!</v>
      </c>
      <c r="AP842" s="50" t="e">
        <f>VLOOKUP(Audit!#REF!,$V$13:$AE$22,4,FALSE)&amp; IF(Audit!#REF!=10,Audit!#REF!,"")</f>
        <v>#REF!</v>
      </c>
      <c r="AQ842" s="47" t="e">
        <f t="shared" si="411"/>
        <v>#REF!</v>
      </c>
      <c r="AR842" s="50" t="e">
        <f>VLOOKUP(Audit!#REF!,$V$3:$AE$12,5,FALSE)&amp; IF(Audit!#REF!=10,Audit!#REF!,"")</f>
        <v>#REF!</v>
      </c>
      <c r="AS842" s="50" t="e">
        <f>VLOOKUP(Audit!#REF!,$V$13:$AE$22,5,FALSE)&amp; IF(Audit!#REF!=10,Audit!#REF!,"")</f>
        <v>#REF!</v>
      </c>
      <c r="AT842" s="47" t="e">
        <f t="shared" si="412"/>
        <v>#REF!</v>
      </c>
      <c r="AU842" s="50" t="e">
        <f>VLOOKUP(Audit!#REF!,$V$3:$AE$12,6,FALSE)&amp; IF(Audit!#REF!=10,Audit!#REF!,"")</f>
        <v>#REF!</v>
      </c>
      <c r="AV842" s="50" t="e">
        <f>VLOOKUP(Audit!#REF!,$V$13:$AE$22,6,FALSE)&amp; IF(Audit!#REF!=10,Audit!#REF!,"")</f>
        <v>#REF!</v>
      </c>
      <c r="AW842" s="47" t="e">
        <f t="shared" si="413"/>
        <v>#REF!</v>
      </c>
      <c r="AX842" s="50" t="e">
        <f>VLOOKUP(Audit!#REF!,$V$3:$AE$12,7,FALSE)&amp; IF(Audit!#REF!=10,Audit!#REF!,"")</f>
        <v>#REF!</v>
      </c>
      <c r="AY842" s="50" t="e">
        <f>VLOOKUP(Audit!#REF!,$V$13:$AE$22,7,FALSE) &amp; IF(Audit!#REF!=10,Audit!#REF!,"")</f>
        <v>#REF!</v>
      </c>
      <c r="AZ842" s="47" t="e">
        <f t="shared" si="414"/>
        <v>#REF!</v>
      </c>
      <c r="BA842" s="50" t="e">
        <f>VLOOKUP(Audit!#REF!,$V$3:$AE$12,8,FALSE)&amp; Audit!#REF! &amp; IF(Audit!#REF!=10,Audit!#REF!,"")</f>
        <v>#REF!</v>
      </c>
      <c r="BB842" s="50" t="e">
        <f>VLOOKUP(Audit!#REF!,$V$13:$AE$22,8,FALSE) &amp; IF(Audit!#REF!=10,Audit!#REF!,"")</f>
        <v>#REF!</v>
      </c>
      <c r="BC842" s="47" t="e">
        <f t="shared" si="415"/>
        <v>#REF!</v>
      </c>
      <c r="BD842" s="50" t="e">
        <f>VLOOKUP(Audit!#REF!,$V$3:$AE$12,9,FALSE)&amp; IF(Audit!#REF!=10,Audit!#REF!,"")</f>
        <v>#REF!</v>
      </c>
      <c r="BE842" s="50" t="e">
        <f>VLOOKUP(Audit!#REF!,$V$13:$AE$22,9,FALSE) &amp; IF(Audit!#REF!=10,Audit!#REF!,"") &amp; IF(Audit!#REF!&lt;&gt;1,U842,"")</f>
        <v>#REF!</v>
      </c>
      <c r="BF842" s="47" t="e">
        <f t="shared" si="416"/>
        <v>#REF!</v>
      </c>
      <c r="BG842" s="50" t="e">
        <f>VLOOKUP(Audit!#REF!,$V$3:$AE$12,10,FALSE) &amp; Audit!#REF! &amp; IF(Audit!#REF!=10,Audit!#REF!,"")</f>
        <v>#REF!</v>
      </c>
      <c r="BH842" s="50" t="e">
        <f>VLOOKUP(Audit!#REF!,$V$13:$AE$22,10,FALSE) &amp; IF(Audit!#REF!=10,Audit!#REF!,"") &amp; IF(Audit!#REF!&lt;&gt;1,U842,"")</f>
        <v>#REF!</v>
      </c>
      <c r="BI842" s="47" t="e">
        <f t="shared" si="417"/>
        <v>#REF!</v>
      </c>
      <c r="BJ842" s="48" t="str">
        <f t="shared" si="418"/>
        <v/>
      </c>
      <c r="BK842" s="48" t="str">
        <f t="shared" si="419"/>
        <v/>
      </c>
      <c r="BL842" s="48" t="str">
        <f t="shared" si="420"/>
        <v/>
      </c>
      <c r="BM842" s="48" t="str">
        <f t="shared" si="421"/>
        <v/>
      </c>
      <c r="BN842" s="48" t="str">
        <f t="shared" si="422"/>
        <v/>
      </c>
      <c r="BO842" s="48" t="str">
        <f t="shared" si="423"/>
        <v/>
      </c>
      <c r="BP842" s="48" t="str">
        <f t="shared" si="424"/>
        <v/>
      </c>
      <c r="BQ842" s="48" t="str">
        <f t="shared" si="425"/>
        <v/>
      </c>
      <c r="BR842" s="48" t="str">
        <f t="shared" si="426"/>
        <v/>
      </c>
      <c r="BS842" s="48" t="str">
        <f t="shared" si="427"/>
        <v/>
      </c>
      <c r="BT842" s="48" t="str">
        <f t="shared" si="428"/>
        <v/>
      </c>
      <c r="BU842" s="48" t="str">
        <f t="shared" si="429"/>
        <v/>
      </c>
    </row>
    <row r="843" spans="1:73">
      <c r="A843" s="10" t="e">
        <f>Audit!#REF!</f>
        <v>#REF!</v>
      </c>
      <c r="B843" s="10" t="e">
        <f t="shared" si="400"/>
        <v>#REF!</v>
      </c>
      <c r="C843" s="17" t="e">
        <f>VLOOKUP(Audit!#REF!,$V$3:$AE$12,2,FALSE) &amp; VLOOKUP(Audit!#REF!,$V$13:$AE$22,2,FALSE)&amp; IF(Audit!#REF!=10,Audit!#REF!&amp;Audit!#REF!,"")</f>
        <v>#REF!</v>
      </c>
      <c r="D843" s="17" t="e">
        <f>VLOOKUP(Audit!#REF!,$V$3:$AE$12,3,FALSE) &amp; VLOOKUP(Audit!#REF!,$V$13:$AE$22,3,FALSE) &amp;IF(Audit!#REF!=10,Audit!#REF!&amp;Audit!#REF!,"")</f>
        <v>#REF!</v>
      </c>
      <c r="E843" s="17" t="e">
        <f>VLOOKUP(Audit!#REF!,$V$3:$AE$12,4,FALSE)&amp; Audit!#REF! &amp; VLOOKUP(Audit!#REF!,$V$13:$AE$22,4,FALSE)&amp; IF(Audit!#REF!=10,Audit!#REF!&amp;Audit!#REF!,"")</f>
        <v>#REF!</v>
      </c>
      <c r="F843" s="17" t="e">
        <f>VLOOKUP(Audit!#REF!,$V$3:$AE$12,5,FALSE) &amp; VLOOKUP(Audit!#REF!,$V$13:$AE$22,5,FALSE)&amp; IF(Audit!#REF!=10,Audit!#REF!&amp;Audit!#REF!,"")</f>
        <v>#REF!</v>
      </c>
      <c r="G843" s="17" t="e">
        <f>VLOOKUP(Audit!#REF!,$V$3:$AE$12,6,FALSE) &amp; VLOOKUP(Audit!#REF!,$V$13:$AE$22,6,FALSE)&amp; IF(Audit!#REF!=10,Audit!#REF!&amp;Audit!#REF!,"")</f>
        <v>#REF!</v>
      </c>
      <c r="H843" s="17" t="e">
        <f>VLOOKUP(Audit!#REF!,$V$3:$AE$12,7,FALSE) &amp; VLOOKUP(Audit!#REF!,$V$13:$AE$22,7,FALSE)&amp;IF(Audit!#REF!=10,Audit!#REF!&amp;Audit!#REF!,"")</f>
        <v>#REF!</v>
      </c>
      <c r="I843" s="17" t="e">
        <f>VLOOKUP(Audit!#REF!,$V$3:$AE$12,8,FALSE) &amp; Audit!#REF! &amp; VLOOKUP(Audit!#REF!,$V$13:$AE$22,8,FALSE)&amp;IF(Audit!#REF!=10,Audit!#REF!&amp;Audit!#REF!,"")</f>
        <v>#REF!</v>
      </c>
      <c r="J843" s="17" t="e">
        <f>VLOOKUP(Audit!#REF!,$V$3:$AE$12,9,FALSE) &amp; VLOOKUP(Audit!#REF!,$V$13:$AE$22,9,FALSE) &amp; IF(Audit!#REF!=10,Audit!#REF!&amp;Audit!#REF!,"") &amp; IF(Audit!#REF!&lt;&gt;1,U843,"")</f>
        <v>#REF!</v>
      </c>
      <c r="K843" s="17" t="e">
        <f>VLOOKUP(Audit!#REF!,$V$3:$AE$12,10,FALSE) &amp; Audit!#REF! &amp; VLOOKUP(Audit!#REF!,$V$13:$AE$22,10,FALSE) &amp; IF(Audit!#REF!=10,Audit!#REF!&amp;Audit!#REF!,"") &amp; IF(Audit!#REF!&lt;&gt;1,U843,"")</f>
        <v>#REF!</v>
      </c>
      <c r="L843" s="10" t="e">
        <f>Audit!#REF!</f>
        <v>#REF!</v>
      </c>
      <c r="M843" s="10" t="e">
        <f t="shared" si="401"/>
        <v>#REF!</v>
      </c>
      <c r="N843" s="10" t="e">
        <f t="shared" si="402"/>
        <v>#REF!</v>
      </c>
      <c r="O843" s="10" t="e">
        <f t="shared" si="403"/>
        <v>#REF!</v>
      </c>
      <c r="P843" s="10" t="e">
        <f t="shared" si="404"/>
        <v>#REF!</v>
      </c>
      <c r="Q843" s="10" t="e">
        <f t="shared" si="405"/>
        <v>#REF!</v>
      </c>
      <c r="R843" s="10" t="e">
        <f t="shared" si="406"/>
        <v>#REF!</v>
      </c>
      <c r="S843" s="10" t="e">
        <f t="shared" si="407"/>
        <v>#REF!</v>
      </c>
      <c r="T843" s="10" t="e">
        <f t="shared" si="408"/>
        <v>#REF!</v>
      </c>
      <c r="U843" s="17" t="e">
        <f>IF(Audit!#REF!="","",VLOOKUP(Audit!#REF!,$W$26:$X$35,2,FALSE)) &amp; Audit!#REF! &amp; IF(Audit!#REF!="","",IF(Audit!#REF!&lt;=1.4,VLOOKUP(Audit!#REF!,$W$38:X888,2,FALSE),VLOOKUP(Audit!#REF!,$W$51:$X$61,2,FALSE))) &amp; IF(Audit!#REF!="","",VLOOKUP(Audit!#REF!,$Y$26:$Z$35,2,FALSE) &amp; Audit!#REF! &amp; IF(Audit!#REF!="","",IF(Audit!#REF!&lt;=1.4,VLOOKUP(Audit!#REF!,$Y$38:$Z$48,2,FALSE),VLOOKUP(Audit!#REF!,$Y$51:$Z$61,2,FALSE))))</f>
        <v>#REF!</v>
      </c>
      <c r="V843" s="21"/>
      <c r="AH843" s="49" t="e">
        <f>Audit!#REF!</f>
        <v>#REF!</v>
      </c>
      <c r="AI843" s="50" t="e">
        <f>VLOOKUP(Audit!#REF!,$V$3:$AE$12,2,FALSE)&amp; IF(Audit!#REF!=10,Audit!#REF!,"")</f>
        <v>#REF!</v>
      </c>
      <c r="AJ843" s="50" t="e">
        <f>VLOOKUP(Audit!#REF!,$V$13:$AE$22,2,FALSE)&amp; IF(Audit!#REF!=10,Audit!#REF!,"")</f>
        <v>#REF!</v>
      </c>
      <c r="AK843" s="47" t="e">
        <f t="shared" si="409"/>
        <v>#REF!</v>
      </c>
      <c r="AL843" s="50" t="e">
        <f>VLOOKUP(Audit!#REF!,$V$3:$AE$12,3,FALSE)&amp; IF(Audit!#REF!=10,Audit!#REF!,"")</f>
        <v>#REF!</v>
      </c>
      <c r="AM843" s="50" t="e">
        <f>VLOOKUP(Audit!#REF!,$V$13:$AE$22,3,FALSE)&amp; IF(Audit!#REF!=10,Audit!#REF!,"")</f>
        <v>#REF!</v>
      </c>
      <c r="AN843" s="47" t="e">
        <f t="shared" si="410"/>
        <v>#REF!</v>
      </c>
      <c r="AO843" s="50" t="e">
        <f>VLOOKUP(Audit!#REF!,$V$3:$AE$12,4,FALSE) &amp;  Audit!#REF! &amp; IF(Audit!#REF!=10,Audit!#REF!,"")</f>
        <v>#REF!</v>
      </c>
      <c r="AP843" s="50" t="e">
        <f>VLOOKUP(Audit!#REF!,$V$13:$AE$22,4,FALSE)&amp; IF(Audit!#REF!=10,Audit!#REF!,"")</f>
        <v>#REF!</v>
      </c>
      <c r="AQ843" s="47" t="e">
        <f t="shared" si="411"/>
        <v>#REF!</v>
      </c>
      <c r="AR843" s="50" t="e">
        <f>VLOOKUP(Audit!#REF!,$V$3:$AE$12,5,FALSE)&amp; IF(Audit!#REF!=10,Audit!#REF!,"")</f>
        <v>#REF!</v>
      </c>
      <c r="AS843" s="50" t="e">
        <f>VLOOKUP(Audit!#REF!,$V$13:$AE$22,5,FALSE)&amp; IF(Audit!#REF!=10,Audit!#REF!,"")</f>
        <v>#REF!</v>
      </c>
      <c r="AT843" s="47" t="e">
        <f t="shared" si="412"/>
        <v>#REF!</v>
      </c>
      <c r="AU843" s="50" t="e">
        <f>VLOOKUP(Audit!#REF!,$V$3:$AE$12,6,FALSE)&amp; IF(Audit!#REF!=10,Audit!#REF!,"")</f>
        <v>#REF!</v>
      </c>
      <c r="AV843" s="50" t="e">
        <f>VLOOKUP(Audit!#REF!,$V$13:$AE$22,6,FALSE)&amp; IF(Audit!#REF!=10,Audit!#REF!,"")</f>
        <v>#REF!</v>
      </c>
      <c r="AW843" s="47" t="e">
        <f t="shared" si="413"/>
        <v>#REF!</v>
      </c>
      <c r="AX843" s="50" t="e">
        <f>VLOOKUP(Audit!#REF!,$V$3:$AE$12,7,FALSE)&amp; IF(Audit!#REF!=10,Audit!#REF!,"")</f>
        <v>#REF!</v>
      </c>
      <c r="AY843" s="50" t="e">
        <f>VLOOKUP(Audit!#REF!,$V$13:$AE$22,7,FALSE) &amp; IF(Audit!#REF!=10,Audit!#REF!,"")</f>
        <v>#REF!</v>
      </c>
      <c r="AZ843" s="47" t="e">
        <f t="shared" si="414"/>
        <v>#REF!</v>
      </c>
      <c r="BA843" s="50" t="e">
        <f>VLOOKUP(Audit!#REF!,$V$3:$AE$12,8,FALSE)&amp; Audit!#REF! &amp; IF(Audit!#REF!=10,Audit!#REF!,"")</f>
        <v>#REF!</v>
      </c>
      <c r="BB843" s="50" t="e">
        <f>VLOOKUP(Audit!#REF!,$V$13:$AE$22,8,FALSE) &amp; IF(Audit!#REF!=10,Audit!#REF!,"")</f>
        <v>#REF!</v>
      </c>
      <c r="BC843" s="47" t="e">
        <f t="shared" si="415"/>
        <v>#REF!</v>
      </c>
      <c r="BD843" s="50" t="e">
        <f>VLOOKUP(Audit!#REF!,$V$3:$AE$12,9,FALSE)&amp; IF(Audit!#REF!=10,Audit!#REF!,"")</f>
        <v>#REF!</v>
      </c>
      <c r="BE843" s="50" t="e">
        <f>VLOOKUP(Audit!#REF!,$V$13:$AE$22,9,FALSE) &amp; IF(Audit!#REF!=10,Audit!#REF!,"") &amp; IF(Audit!#REF!&lt;&gt;1,U843,"")</f>
        <v>#REF!</v>
      </c>
      <c r="BF843" s="47" t="e">
        <f t="shared" si="416"/>
        <v>#REF!</v>
      </c>
      <c r="BG843" s="50" t="e">
        <f>VLOOKUP(Audit!#REF!,$V$3:$AE$12,10,FALSE) &amp; Audit!#REF! &amp; IF(Audit!#REF!=10,Audit!#REF!,"")</f>
        <v>#REF!</v>
      </c>
      <c r="BH843" s="50" t="e">
        <f>VLOOKUP(Audit!#REF!,$V$13:$AE$22,10,FALSE) &amp; IF(Audit!#REF!=10,Audit!#REF!,"") &amp; IF(Audit!#REF!&lt;&gt;1,U843,"")</f>
        <v>#REF!</v>
      </c>
      <c r="BI843" s="47" t="e">
        <f t="shared" si="417"/>
        <v>#REF!</v>
      </c>
      <c r="BJ843" s="48" t="str">
        <f t="shared" si="418"/>
        <v/>
      </c>
      <c r="BK843" s="48" t="str">
        <f t="shared" si="419"/>
        <v/>
      </c>
      <c r="BL843" s="48" t="str">
        <f t="shared" si="420"/>
        <v/>
      </c>
      <c r="BM843" s="48" t="str">
        <f t="shared" si="421"/>
        <v/>
      </c>
      <c r="BN843" s="48" t="str">
        <f t="shared" si="422"/>
        <v/>
      </c>
      <c r="BO843" s="48" t="str">
        <f t="shared" si="423"/>
        <v/>
      </c>
      <c r="BP843" s="48" t="str">
        <f t="shared" si="424"/>
        <v/>
      </c>
      <c r="BQ843" s="48" t="str">
        <f t="shared" si="425"/>
        <v/>
      </c>
      <c r="BR843" s="48" t="str">
        <f t="shared" si="426"/>
        <v/>
      </c>
      <c r="BS843" s="48" t="str">
        <f t="shared" si="427"/>
        <v/>
      </c>
      <c r="BT843" s="48" t="str">
        <f t="shared" si="428"/>
        <v/>
      </c>
      <c r="BU843" s="48" t="str">
        <f t="shared" si="429"/>
        <v/>
      </c>
    </row>
    <row r="844" spans="1:73">
      <c r="A844" s="10" t="e">
        <f>Audit!#REF!</f>
        <v>#REF!</v>
      </c>
      <c r="B844" s="10" t="e">
        <f t="shared" si="400"/>
        <v>#REF!</v>
      </c>
      <c r="C844" s="17" t="e">
        <f>VLOOKUP(Audit!#REF!,$V$3:$AE$12,2,FALSE) &amp; VLOOKUP(Audit!#REF!,$V$13:$AE$22,2,FALSE)&amp; IF(Audit!#REF!=10,Audit!#REF!&amp;Audit!#REF!,"")</f>
        <v>#REF!</v>
      </c>
      <c r="D844" s="17" t="e">
        <f>VLOOKUP(Audit!#REF!,$V$3:$AE$12,3,FALSE) &amp; VLOOKUP(Audit!#REF!,$V$13:$AE$22,3,FALSE) &amp;IF(Audit!#REF!=10,Audit!#REF!&amp;Audit!#REF!,"")</f>
        <v>#REF!</v>
      </c>
      <c r="E844" s="17" t="e">
        <f>VLOOKUP(Audit!#REF!,$V$3:$AE$12,4,FALSE)&amp; Audit!#REF! &amp; VLOOKUP(Audit!#REF!,$V$13:$AE$22,4,FALSE)&amp; IF(Audit!#REF!=10,Audit!#REF!&amp;Audit!#REF!,"")</f>
        <v>#REF!</v>
      </c>
      <c r="F844" s="17" t="e">
        <f>VLOOKUP(Audit!#REF!,$V$3:$AE$12,5,FALSE) &amp; VLOOKUP(Audit!#REF!,$V$13:$AE$22,5,FALSE)&amp; IF(Audit!#REF!=10,Audit!#REF!&amp;Audit!#REF!,"")</f>
        <v>#REF!</v>
      </c>
      <c r="G844" s="17" t="e">
        <f>VLOOKUP(Audit!#REF!,$V$3:$AE$12,6,FALSE) &amp; VLOOKUP(Audit!#REF!,$V$13:$AE$22,6,FALSE)&amp; IF(Audit!#REF!=10,Audit!#REF!&amp;Audit!#REF!,"")</f>
        <v>#REF!</v>
      </c>
      <c r="H844" s="17" t="e">
        <f>VLOOKUP(Audit!#REF!,$V$3:$AE$12,7,FALSE) &amp; VLOOKUP(Audit!#REF!,$V$13:$AE$22,7,FALSE)&amp;IF(Audit!#REF!=10,Audit!#REF!&amp;Audit!#REF!,"")</f>
        <v>#REF!</v>
      </c>
      <c r="I844" s="17" t="e">
        <f>VLOOKUP(Audit!#REF!,$V$3:$AE$12,8,FALSE) &amp; Audit!#REF! &amp; VLOOKUP(Audit!#REF!,$V$13:$AE$22,8,FALSE)&amp;IF(Audit!#REF!=10,Audit!#REF!&amp;Audit!#REF!,"")</f>
        <v>#REF!</v>
      </c>
      <c r="J844" s="17" t="e">
        <f>VLOOKUP(Audit!#REF!,$V$3:$AE$12,9,FALSE) &amp; VLOOKUP(Audit!#REF!,$V$13:$AE$22,9,FALSE) &amp; IF(Audit!#REF!=10,Audit!#REF!&amp;Audit!#REF!,"") &amp; IF(Audit!#REF!&lt;&gt;1,U844,"")</f>
        <v>#REF!</v>
      </c>
      <c r="K844" s="17" t="e">
        <f>VLOOKUP(Audit!#REF!,$V$3:$AE$12,10,FALSE) &amp; Audit!#REF! &amp; VLOOKUP(Audit!#REF!,$V$13:$AE$22,10,FALSE) &amp; IF(Audit!#REF!=10,Audit!#REF!&amp;Audit!#REF!,"") &amp; IF(Audit!#REF!&lt;&gt;1,U844,"")</f>
        <v>#REF!</v>
      </c>
      <c r="L844" s="10" t="e">
        <f>Audit!#REF!</f>
        <v>#REF!</v>
      </c>
      <c r="M844" s="10" t="e">
        <f t="shared" si="401"/>
        <v>#REF!</v>
      </c>
      <c r="N844" s="10" t="e">
        <f t="shared" si="402"/>
        <v>#REF!</v>
      </c>
      <c r="O844" s="10" t="e">
        <f t="shared" si="403"/>
        <v>#REF!</v>
      </c>
      <c r="P844" s="10" t="e">
        <f t="shared" si="404"/>
        <v>#REF!</v>
      </c>
      <c r="Q844" s="10" t="e">
        <f t="shared" si="405"/>
        <v>#REF!</v>
      </c>
      <c r="R844" s="10" t="e">
        <f t="shared" si="406"/>
        <v>#REF!</v>
      </c>
      <c r="S844" s="10" t="e">
        <f t="shared" si="407"/>
        <v>#REF!</v>
      </c>
      <c r="T844" s="10" t="e">
        <f t="shared" si="408"/>
        <v>#REF!</v>
      </c>
      <c r="U844" s="17" t="e">
        <f>IF(Audit!#REF!="","",VLOOKUP(Audit!#REF!,$W$26:$X$35,2,FALSE)) &amp; Audit!#REF! &amp; IF(Audit!#REF!="","",IF(Audit!#REF!&lt;=1.4,VLOOKUP(Audit!#REF!,$W$38:X889,2,FALSE),VLOOKUP(Audit!#REF!,$W$51:$X$61,2,FALSE))) &amp; IF(Audit!#REF!="","",VLOOKUP(Audit!#REF!,$Y$26:$Z$35,2,FALSE) &amp; Audit!#REF! &amp; IF(Audit!#REF!="","",IF(Audit!#REF!&lt;=1.4,VLOOKUP(Audit!#REF!,$Y$38:$Z$48,2,FALSE),VLOOKUP(Audit!#REF!,$Y$51:$Z$61,2,FALSE))))</f>
        <v>#REF!</v>
      </c>
      <c r="V844" s="21"/>
      <c r="AH844" s="49" t="e">
        <f>Audit!#REF!</f>
        <v>#REF!</v>
      </c>
      <c r="AI844" s="50" t="e">
        <f>VLOOKUP(Audit!#REF!,$V$3:$AE$12,2,FALSE)&amp; IF(Audit!#REF!=10,Audit!#REF!,"")</f>
        <v>#REF!</v>
      </c>
      <c r="AJ844" s="50" t="e">
        <f>VLOOKUP(Audit!#REF!,$V$13:$AE$22,2,FALSE)&amp; IF(Audit!#REF!=10,Audit!#REF!,"")</f>
        <v>#REF!</v>
      </c>
      <c r="AK844" s="47" t="e">
        <f t="shared" si="409"/>
        <v>#REF!</v>
      </c>
      <c r="AL844" s="50" t="e">
        <f>VLOOKUP(Audit!#REF!,$V$3:$AE$12,3,FALSE)&amp; IF(Audit!#REF!=10,Audit!#REF!,"")</f>
        <v>#REF!</v>
      </c>
      <c r="AM844" s="50" t="e">
        <f>VLOOKUP(Audit!#REF!,$V$13:$AE$22,3,FALSE)&amp; IF(Audit!#REF!=10,Audit!#REF!,"")</f>
        <v>#REF!</v>
      </c>
      <c r="AN844" s="47" t="e">
        <f t="shared" si="410"/>
        <v>#REF!</v>
      </c>
      <c r="AO844" s="50" t="e">
        <f>VLOOKUP(Audit!#REF!,$V$3:$AE$12,4,FALSE) &amp;  Audit!#REF! &amp; IF(Audit!#REF!=10,Audit!#REF!,"")</f>
        <v>#REF!</v>
      </c>
      <c r="AP844" s="50" t="e">
        <f>VLOOKUP(Audit!#REF!,$V$13:$AE$22,4,FALSE)&amp; IF(Audit!#REF!=10,Audit!#REF!,"")</f>
        <v>#REF!</v>
      </c>
      <c r="AQ844" s="47" t="e">
        <f t="shared" si="411"/>
        <v>#REF!</v>
      </c>
      <c r="AR844" s="50" t="e">
        <f>VLOOKUP(Audit!#REF!,$V$3:$AE$12,5,FALSE)&amp; IF(Audit!#REF!=10,Audit!#REF!,"")</f>
        <v>#REF!</v>
      </c>
      <c r="AS844" s="50" t="e">
        <f>VLOOKUP(Audit!#REF!,$V$13:$AE$22,5,FALSE)&amp; IF(Audit!#REF!=10,Audit!#REF!,"")</f>
        <v>#REF!</v>
      </c>
      <c r="AT844" s="47" t="e">
        <f t="shared" si="412"/>
        <v>#REF!</v>
      </c>
      <c r="AU844" s="50" t="e">
        <f>VLOOKUP(Audit!#REF!,$V$3:$AE$12,6,FALSE)&amp; IF(Audit!#REF!=10,Audit!#REF!,"")</f>
        <v>#REF!</v>
      </c>
      <c r="AV844" s="50" t="e">
        <f>VLOOKUP(Audit!#REF!,$V$13:$AE$22,6,FALSE)&amp; IF(Audit!#REF!=10,Audit!#REF!,"")</f>
        <v>#REF!</v>
      </c>
      <c r="AW844" s="47" t="e">
        <f t="shared" si="413"/>
        <v>#REF!</v>
      </c>
      <c r="AX844" s="50" t="e">
        <f>VLOOKUP(Audit!#REF!,$V$3:$AE$12,7,FALSE)&amp; IF(Audit!#REF!=10,Audit!#REF!,"")</f>
        <v>#REF!</v>
      </c>
      <c r="AY844" s="50" t="e">
        <f>VLOOKUP(Audit!#REF!,$V$13:$AE$22,7,FALSE) &amp; IF(Audit!#REF!=10,Audit!#REF!,"")</f>
        <v>#REF!</v>
      </c>
      <c r="AZ844" s="47" t="e">
        <f t="shared" si="414"/>
        <v>#REF!</v>
      </c>
      <c r="BA844" s="50" t="e">
        <f>VLOOKUP(Audit!#REF!,$V$3:$AE$12,8,FALSE)&amp; Audit!#REF! &amp; IF(Audit!#REF!=10,Audit!#REF!,"")</f>
        <v>#REF!</v>
      </c>
      <c r="BB844" s="50" t="e">
        <f>VLOOKUP(Audit!#REF!,$V$13:$AE$22,8,FALSE) &amp; IF(Audit!#REF!=10,Audit!#REF!,"")</f>
        <v>#REF!</v>
      </c>
      <c r="BC844" s="47" t="e">
        <f t="shared" si="415"/>
        <v>#REF!</v>
      </c>
      <c r="BD844" s="50" t="e">
        <f>VLOOKUP(Audit!#REF!,$V$3:$AE$12,9,FALSE)&amp; IF(Audit!#REF!=10,Audit!#REF!,"")</f>
        <v>#REF!</v>
      </c>
      <c r="BE844" s="50" t="e">
        <f>VLOOKUP(Audit!#REF!,$V$13:$AE$22,9,FALSE) &amp; IF(Audit!#REF!=10,Audit!#REF!,"") &amp; IF(Audit!#REF!&lt;&gt;1,U844,"")</f>
        <v>#REF!</v>
      </c>
      <c r="BF844" s="47" t="e">
        <f t="shared" si="416"/>
        <v>#REF!</v>
      </c>
      <c r="BG844" s="50" t="e">
        <f>VLOOKUP(Audit!#REF!,$V$3:$AE$12,10,FALSE) &amp; Audit!#REF! &amp; IF(Audit!#REF!=10,Audit!#REF!,"")</f>
        <v>#REF!</v>
      </c>
      <c r="BH844" s="50" t="e">
        <f>VLOOKUP(Audit!#REF!,$V$13:$AE$22,10,FALSE) &amp; IF(Audit!#REF!=10,Audit!#REF!,"") &amp; IF(Audit!#REF!&lt;&gt;1,U844,"")</f>
        <v>#REF!</v>
      </c>
      <c r="BI844" s="47" t="e">
        <f t="shared" si="417"/>
        <v>#REF!</v>
      </c>
      <c r="BJ844" s="48" t="str">
        <f t="shared" si="418"/>
        <v/>
      </c>
      <c r="BK844" s="48" t="str">
        <f t="shared" si="419"/>
        <v/>
      </c>
      <c r="BL844" s="48" t="str">
        <f t="shared" si="420"/>
        <v/>
      </c>
      <c r="BM844" s="48" t="str">
        <f t="shared" si="421"/>
        <v/>
      </c>
      <c r="BN844" s="48" t="str">
        <f t="shared" si="422"/>
        <v/>
      </c>
      <c r="BO844" s="48" t="str">
        <f t="shared" si="423"/>
        <v/>
      </c>
      <c r="BP844" s="48" t="str">
        <f t="shared" si="424"/>
        <v/>
      </c>
      <c r="BQ844" s="48" t="str">
        <f t="shared" si="425"/>
        <v/>
      </c>
      <c r="BR844" s="48" t="str">
        <f t="shared" si="426"/>
        <v/>
      </c>
      <c r="BS844" s="48" t="str">
        <f t="shared" si="427"/>
        <v/>
      </c>
      <c r="BT844" s="48" t="str">
        <f t="shared" si="428"/>
        <v/>
      </c>
      <c r="BU844" s="48" t="str">
        <f t="shared" si="429"/>
        <v/>
      </c>
    </row>
    <row r="845" spans="1:73">
      <c r="A845" s="10" t="e">
        <f>Audit!#REF!</f>
        <v>#REF!</v>
      </c>
      <c r="B845" s="10" t="e">
        <f t="shared" si="400"/>
        <v>#REF!</v>
      </c>
      <c r="C845" s="17" t="e">
        <f>VLOOKUP(Audit!#REF!,$V$3:$AE$12,2,FALSE) &amp; VLOOKUP(Audit!#REF!,$V$13:$AE$22,2,FALSE)&amp; IF(Audit!#REF!=10,Audit!#REF!&amp;Audit!#REF!,"")</f>
        <v>#REF!</v>
      </c>
      <c r="D845" s="17" t="e">
        <f>VLOOKUP(Audit!#REF!,$V$3:$AE$12,3,FALSE) &amp; VLOOKUP(Audit!#REF!,$V$13:$AE$22,3,FALSE) &amp;IF(Audit!#REF!=10,Audit!#REF!&amp;Audit!#REF!,"")</f>
        <v>#REF!</v>
      </c>
      <c r="E845" s="17" t="e">
        <f>VLOOKUP(Audit!#REF!,$V$3:$AE$12,4,FALSE)&amp; Audit!#REF! &amp; VLOOKUP(Audit!#REF!,$V$13:$AE$22,4,FALSE)&amp; IF(Audit!#REF!=10,Audit!#REF!&amp;Audit!#REF!,"")</f>
        <v>#REF!</v>
      </c>
      <c r="F845" s="17" t="e">
        <f>VLOOKUP(Audit!#REF!,$V$3:$AE$12,5,FALSE) &amp; VLOOKUP(Audit!#REF!,$V$13:$AE$22,5,FALSE)&amp; IF(Audit!#REF!=10,Audit!#REF!&amp;Audit!#REF!,"")</f>
        <v>#REF!</v>
      </c>
      <c r="G845" s="17" t="e">
        <f>VLOOKUP(Audit!#REF!,$V$3:$AE$12,6,FALSE) &amp; VLOOKUP(Audit!#REF!,$V$13:$AE$22,6,FALSE)&amp; IF(Audit!#REF!=10,Audit!#REF!&amp;Audit!#REF!,"")</f>
        <v>#REF!</v>
      </c>
      <c r="H845" s="17" t="e">
        <f>VLOOKUP(Audit!#REF!,$V$3:$AE$12,7,FALSE) &amp; VLOOKUP(Audit!#REF!,$V$13:$AE$22,7,FALSE)&amp;IF(Audit!#REF!=10,Audit!#REF!&amp;Audit!#REF!,"")</f>
        <v>#REF!</v>
      </c>
      <c r="I845" s="17" t="e">
        <f>VLOOKUP(Audit!#REF!,$V$3:$AE$12,8,FALSE) &amp; Audit!#REF! &amp; VLOOKUP(Audit!#REF!,$V$13:$AE$22,8,FALSE)&amp;IF(Audit!#REF!=10,Audit!#REF!&amp;Audit!#REF!,"")</f>
        <v>#REF!</v>
      </c>
      <c r="J845" s="17" t="e">
        <f>VLOOKUP(Audit!#REF!,$V$3:$AE$12,9,FALSE) &amp; VLOOKUP(Audit!#REF!,$V$13:$AE$22,9,FALSE) &amp; IF(Audit!#REF!=10,Audit!#REF!&amp;Audit!#REF!,"") &amp; IF(Audit!#REF!&lt;&gt;1,U845,"")</f>
        <v>#REF!</v>
      </c>
      <c r="K845" s="17" t="e">
        <f>VLOOKUP(Audit!#REF!,$V$3:$AE$12,10,FALSE) &amp; Audit!#REF! &amp; VLOOKUP(Audit!#REF!,$V$13:$AE$22,10,FALSE) &amp; IF(Audit!#REF!=10,Audit!#REF!&amp;Audit!#REF!,"") &amp; IF(Audit!#REF!&lt;&gt;1,U845,"")</f>
        <v>#REF!</v>
      </c>
      <c r="L845" s="10" t="e">
        <f>Audit!#REF!</f>
        <v>#REF!</v>
      </c>
      <c r="M845" s="10" t="e">
        <f t="shared" si="401"/>
        <v>#REF!</v>
      </c>
      <c r="N845" s="10" t="e">
        <f t="shared" si="402"/>
        <v>#REF!</v>
      </c>
      <c r="O845" s="10" t="e">
        <f t="shared" si="403"/>
        <v>#REF!</v>
      </c>
      <c r="P845" s="10" t="e">
        <f t="shared" si="404"/>
        <v>#REF!</v>
      </c>
      <c r="Q845" s="10" t="e">
        <f t="shared" si="405"/>
        <v>#REF!</v>
      </c>
      <c r="R845" s="10" t="e">
        <f t="shared" si="406"/>
        <v>#REF!</v>
      </c>
      <c r="S845" s="10" t="e">
        <f t="shared" si="407"/>
        <v>#REF!</v>
      </c>
      <c r="T845" s="10" t="e">
        <f t="shared" si="408"/>
        <v>#REF!</v>
      </c>
      <c r="U845" s="17" t="e">
        <f>IF(Audit!#REF!="","",VLOOKUP(Audit!#REF!,$W$26:$X$35,2,FALSE)) &amp; Audit!#REF! &amp; IF(Audit!#REF!="","",IF(Audit!#REF!&lt;=1.4,VLOOKUP(Audit!#REF!,$W$38:X890,2,FALSE),VLOOKUP(Audit!#REF!,$W$51:$X$61,2,FALSE))) &amp; IF(Audit!#REF!="","",VLOOKUP(Audit!#REF!,$Y$26:$Z$35,2,FALSE) &amp; Audit!#REF! &amp; IF(Audit!#REF!="","",IF(Audit!#REF!&lt;=1.4,VLOOKUP(Audit!#REF!,$Y$38:$Z$48,2,FALSE),VLOOKUP(Audit!#REF!,$Y$51:$Z$61,2,FALSE))))</f>
        <v>#REF!</v>
      </c>
      <c r="V845" s="21"/>
      <c r="AH845" s="49" t="e">
        <f>Audit!#REF!</f>
        <v>#REF!</v>
      </c>
      <c r="AI845" s="50" t="e">
        <f>VLOOKUP(Audit!#REF!,$V$3:$AE$12,2,FALSE)&amp; IF(Audit!#REF!=10,Audit!#REF!,"")</f>
        <v>#REF!</v>
      </c>
      <c r="AJ845" s="50" t="e">
        <f>VLOOKUP(Audit!#REF!,$V$13:$AE$22,2,FALSE)&amp; IF(Audit!#REF!=10,Audit!#REF!,"")</f>
        <v>#REF!</v>
      </c>
      <c r="AK845" s="47" t="e">
        <f t="shared" si="409"/>
        <v>#REF!</v>
      </c>
      <c r="AL845" s="50" t="e">
        <f>VLOOKUP(Audit!#REF!,$V$3:$AE$12,3,FALSE)&amp; IF(Audit!#REF!=10,Audit!#REF!,"")</f>
        <v>#REF!</v>
      </c>
      <c r="AM845" s="50" t="e">
        <f>VLOOKUP(Audit!#REF!,$V$13:$AE$22,3,FALSE)&amp; IF(Audit!#REF!=10,Audit!#REF!,"")</f>
        <v>#REF!</v>
      </c>
      <c r="AN845" s="47" t="e">
        <f t="shared" si="410"/>
        <v>#REF!</v>
      </c>
      <c r="AO845" s="50" t="e">
        <f>VLOOKUP(Audit!#REF!,$V$3:$AE$12,4,FALSE) &amp;  Audit!#REF! &amp; IF(Audit!#REF!=10,Audit!#REF!,"")</f>
        <v>#REF!</v>
      </c>
      <c r="AP845" s="50" t="e">
        <f>VLOOKUP(Audit!#REF!,$V$13:$AE$22,4,FALSE)&amp; IF(Audit!#REF!=10,Audit!#REF!,"")</f>
        <v>#REF!</v>
      </c>
      <c r="AQ845" s="47" t="e">
        <f t="shared" si="411"/>
        <v>#REF!</v>
      </c>
      <c r="AR845" s="50" t="e">
        <f>VLOOKUP(Audit!#REF!,$V$3:$AE$12,5,FALSE)&amp; IF(Audit!#REF!=10,Audit!#REF!,"")</f>
        <v>#REF!</v>
      </c>
      <c r="AS845" s="50" t="e">
        <f>VLOOKUP(Audit!#REF!,$V$13:$AE$22,5,FALSE)&amp; IF(Audit!#REF!=10,Audit!#REF!,"")</f>
        <v>#REF!</v>
      </c>
      <c r="AT845" s="47" t="e">
        <f t="shared" si="412"/>
        <v>#REF!</v>
      </c>
      <c r="AU845" s="50" t="e">
        <f>VLOOKUP(Audit!#REF!,$V$3:$AE$12,6,FALSE)&amp; IF(Audit!#REF!=10,Audit!#REF!,"")</f>
        <v>#REF!</v>
      </c>
      <c r="AV845" s="50" t="e">
        <f>VLOOKUP(Audit!#REF!,$V$13:$AE$22,6,FALSE)&amp; IF(Audit!#REF!=10,Audit!#REF!,"")</f>
        <v>#REF!</v>
      </c>
      <c r="AW845" s="47" t="e">
        <f t="shared" si="413"/>
        <v>#REF!</v>
      </c>
      <c r="AX845" s="50" t="e">
        <f>VLOOKUP(Audit!#REF!,$V$3:$AE$12,7,FALSE)&amp; IF(Audit!#REF!=10,Audit!#REF!,"")</f>
        <v>#REF!</v>
      </c>
      <c r="AY845" s="50" t="e">
        <f>VLOOKUP(Audit!#REF!,$V$13:$AE$22,7,FALSE) &amp; IF(Audit!#REF!=10,Audit!#REF!,"")</f>
        <v>#REF!</v>
      </c>
      <c r="AZ845" s="47" t="e">
        <f t="shared" si="414"/>
        <v>#REF!</v>
      </c>
      <c r="BA845" s="50" t="e">
        <f>VLOOKUP(Audit!#REF!,$V$3:$AE$12,8,FALSE)&amp; Audit!#REF! &amp; IF(Audit!#REF!=10,Audit!#REF!,"")</f>
        <v>#REF!</v>
      </c>
      <c r="BB845" s="50" t="e">
        <f>VLOOKUP(Audit!#REF!,$V$13:$AE$22,8,FALSE) &amp; IF(Audit!#REF!=10,Audit!#REF!,"")</f>
        <v>#REF!</v>
      </c>
      <c r="BC845" s="47" t="e">
        <f t="shared" si="415"/>
        <v>#REF!</v>
      </c>
      <c r="BD845" s="50" t="e">
        <f>VLOOKUP(Audit!#REF!,$V$3:$AE$12,9,FALSE)&amp; IF(Audit!#REF!=10,Audit!#REF!,"")</f>
        <v>#REF!</v>
      </c>
      <c r="BE845" s="50" t="e">
        <f>VLOOKUP(Audit!#REF!,$V$13:$AE$22,9,FALSE) &amp; IF(Audit!#REF!=10,Audit!#REF!,"") &amp; IF(Audit!#REF!&lt;&gt;1,U845,"")</f>
        <v>#REF!</v>
      </c>
      <c r="BF845" s="47" t="e">
        <f t="shared" si="416"/>
        <v>#REF!</v>
      </c>
      <c r="BG845" s="50" t="e">
        <f>VLOOKUP(Audit!#REF!,$V$3:$AE$12,10,FALSE) &amp; Audit!#REF! &amp; IF(Audit!#REF!=10,Audit!#REF!,"")</f>
        <v>#REF!</v>
      </c>
      <c r="BH845" s="50" t="e">
        <f>VLOOKUP(Audit!#REF!,$V$13:$AE$22,10,FALSE) &amp; IF(Audit!#REF!=10,Audit!#REF!,"") &amp; IF(Audit!#REF!&lt;&gt;1,U845,"")</f>
        <v>#REF!</v>
      </c>
      <c r="BI845" s="47" t="e">
        <f t="shared" si="417"/>
        <v>#REF!</v>
      </c>
      <c r="BJ845" s="48" t="str">
        <f t="shared" si="418"/>
        <v/>
      </c>
      <c r="BK845" s="48" t="str">
        <f t="shared" si="419"/>
        <v/>
      </c>
      <c r="BL845" s="48" t="str">
        <f t="shared" si="420"/>
        <v/>
      </c>
      <c r="BM845" s="48" t="str">
        <f t="shared" si="421"/>
        <v/>
      </c>
      <c r="BN845" s="48" t="str">
        <f t="shared" si="422"/>
        <v/>
      </c>
      <c r="BO845" s="48" t="str">
        <f t="shared" si="423"/>
        <v/>
      </c>
      <c r="BP845" s="48" t="str">
        <f t="shared" si="424"/>
        <v/>
      </c>
      <c r="BQ845" s="48" t="str">
        <f t="shared" si="425"/>
        <v/>
      </c>
      <c r="BR845" s="48" t="str">
        <f t="shared" si="426"/>
        <v/>
      </c>
      <c r="BS845" s="48" t="str">
        <f t="shared" si="427"/>
        <v/>
      </c>
      <c r="BT845" s="48" t="str">
        <f t="shared" si="428"/>
        <v/>
      </c>
      <c r="BU845" s="48" t="str">
        <f t="shared" si="429"/>
        <v/>
      </c>
    </row>
    <row r="846" spans="1:73">
      <c r="A846" s="10" t="e">
        <f>Audit!#REF!</f>
        <v>#REF!</v>
      </c>
      <c r="B846" s="10" t="e">
        <f t="shared" si="400"/>
        <v>#REF!</v>
      </c>
      <c r="C846" s="17" t="e">
        <f>VLOOKUP(Audit!#REF!,$V$3:$AE$12,2,FALSE) &amp; VLOOKUP(Audit!#REF!,$V$13:$AE$22,2,FALSE)&amp; IF(Audit!#REF!=10,Audit!#REF!&amp;Audit!#REF!,"")</f>
        <v>#REF!</v>
      </c>
      <c r="D846" s="17" t="e">
        <f>VLOOKUP(Audit!#REF!,$V$3:$AE$12,3,FALSE) &amp; VLOOKUP(Audit!#REF!,$V$13:$AE$22,3,FALSE) &amp;IF(Audit!#REF!=10,Audit!#REF!&amp;Audit!#REF!,"")</f>
        <v>#REF!</v>
      </c>
      <c r="E846" s="17" t="e">
        <f>VLOOKUP(Audit!#REF!,$V$3:$AE$12,4,FALSE)&amp; Audit!#REF! &amp; VLOOKUP(Audit!#REF!,$V$13:$AE$22,4,FALSE)&amp; IF(Audit!#REF!=10,Audit!#REF!&amp;Audit!#REF!,"")</f>
        <v>#REF!</v>
      </c>
      <c r="F846" s="17" t="e">
        <f>VLOOKUP(Audit!#REF!,$V$3:$AE$12,5,FALSE) &amp; VLOOKUP(Audit!#REF!,$V$13:$AE$22,5,FALSE)&amp; IF(Audit!#REF!=10,Audit!#REF!&amp;Audit!#REF!,"")</f>
        <v>#REF!</v>
      </c>
      <c r="G846" s="17" t="e">
        <f>VLOOKUP(Audit!#REF!,$V$3:$AE$12,6,FALSE) &amp; VLOOKUP(Audit!#REF!,$V$13:$AE$22,6,FALSE)&amp; IF(Audit!#REF!=10,Audit!#REF!&amp;Audit!#REF!,"")</f>
        <v>#REF!</v>
      </c>
      <c r="H846" s="17" t="e">
        <f>VLOOKUP(Audit!#REF!,$V$3:$AE$12,7,FALSE) &amp; VLOOKUP(Audit!#REF!,$V$13:$AE$22,7,FALSE)&amp;IF(Audit!#REF!=10,Audit!#REF!&amp;Audit!#REF!,"")</f>
        <v>#REF!</v>
      </c>
      <c r="I846" s="17" t="e">
        <f>VLOOKUP(Audit!#REF!,$V$3:$AE$12,8,FALSE) &amp; Audit!#REF! &amp; VLOOKUP(Audit!#REF!,$V$13:$AE$22,8,FALSE)&amp;IF(Audit!#REF!=10,Audit!#REF!&amp;Audit!#REF!,"")</f>
        <v>#REF!</v>
      </c>
      <c r="J846" s="17" t="e">
        <f>VLOOKUP(Audit!#REF!,$V$3:$AE$12,9,FALSE) &amp; VLOOKUP(Audit!#REF!,$V$13:$AE$22,9,FALSE) &amp; IF(Audit!#REF!=10,Audit!#REF!&amp;Audit!#REF!,"") &amp; IF(Audit!#REF!&lt;&gt;1,U846,"")</f>
        <v>#REF!</v>
      </c>
      <c r="K846" s="17" t="e">
        <f>VLOOKUP(Audit!#REF!,$V$3:$AE$12,10,FALSE) &amp; Audit!#REF! &amp; VLOOKUP(Audit!#REF!,$V$13:$AE$22,10,FALSE) &amp; IF(Audit!#REF!=10,Audit!#REF!&amp;Audit!#REF!,"") &amp; IF(Audit!#REF!&lt;&gt;1,U846,"")</f>
        <v>#REF!</v>
      </c>
      <c r="L846" s="10" t="e">
        <f>Audit!#REF!</f>
        <v>#REF!</v>
      </c>
      <c r="M846" s="10" t="e">
        <f t="shared" si="401"/>
        <v>#REF!</v>
      </c>
      <c r="N846" s="10" t="e">
        <f t="shared" si="402"/>
        <v>#REF!</v>
      </c>
      <c r="O846" s="10" t="e">
        <f t="shared" si="403"/>
        <v>#REF!</v>
      </c>
      <c r="P846" s="10" t="e">
        <f t="shared" si="404"/>
        <v>#REF!</v>
      </c>
      <c r="Q846" s="10" t="e">
        <f t="shared" si="405"/>
        <v>#REF!</v>
      </c>
      <c r="R846" s="10" t="e">
        <f t="shared" si="406"/>
        <v>#REF!</v>
      </c>
      <c r="S846" s="10" t="e">
        <f t="shared" si="407"/>
        <v>#REF!</v>
      </c>
      <c r="T846" s="10" t="e">
        <f t="shared" si="408"/>
        <v>#REF!</v>
      </c>
      <c r="U846" s="17" t="e">
        <f>IF(Audit!#REF!="","",VLOOKUP(Audit!#REF!,$W$26:$X$35,2,FALSE)) &amp; Audit!#REF! &amp; IF(Audit!#REF!="","",IF(Audit!#REF!&lt;=1.4,VLOOKUP(Audit!#REF!,$W$38:X891,2,FALSE),VLOOKUP(Audit!#REF!,$W$51:$X$61,2,FALSE))) &amp; IF(Audit!#REF!="","",VLOOKUP(Audit!#REF!,$Y$26:$Z$35,2,FALSE) &amp; Audit!#REF! &amp; IF(Audit!#REF!="","",IF(Audit!#REF!&lt;=1.4,VLOOKUP(Audit!#REF!,$Y$38:$Z$48,2,FALSE),VLOOKUP(Audit!#REF!,$Y$51:$Z$61,2,FALSE))))</f>
        <v>#REF!</v>
      </c>
      <c r="V846" s="21"/>
      <c r="AH846" s="49" t="e">
        <f>Audit!#REF!</f>
        <v>#REF!</v>
      </c>
      <c r="AI846" s="50" t="e">
        <f>VLOOKUP(Audit!#REF!,$V$3:$AE$12,2,FALSE)&amp; IF(Audit!#REF!=10,Audit!#REF!,"")</f>
        <v>#REF!</v>
      </c>
      <c r="AJ846" s="50" t="e">
        <f>VLOOKUP(Audit!#REF!,$V$13:$AE$22,2,FALSE)&amp; IF(Audit!#REF!=10,Audit!#REF!,"")</f>
        <v>#REF!</v>
      </c>
      <c r="AK846" s="47" t="e">
        <f t="shared" si="409"/>
        <v>#REF!</v>
      </c>
      <c r="AL846" s="50" t="e">
        <f>VLOOKUP(Audit!#REF!,$V$3:$AE$12,3,FALSE)&amp; IF(Audit!#REF!=10,Audit!#REF!,"")</f>
        <v>#REF!</v>
      </c>
      <c r="AM846" s="50" t="e">
        <f>VLOOKUP(Audit!#REF!,$V$13:$AE$22,3,FALSE)&amp; IF(Audit!#REF!=10,Audit!#REF!,"")</f>
        <v>#REF!</v>
      </c>
      <c r="AN846" s="47" t="e">
        <f t="shared" si="410"/>
        <v>#REF!</v>
      </c>
      <c r="AO846" s="50" t="e">
        <f>VLOOKUP(Audit!#REF!,$V$3:$AE$12,4,FALSE) &amp;  Audit!#REF! &amp; IF(Audit!#REF!=10,Audit!#REF!,"")</f>
        <v>#REF!</v>
      </c>
      <c r="AP846" s="50" t="e">
        <f>VLOOKUP(Audit!#REF!,$V$13:$AE$22,4,FALSE)&amp; IF(Audit!#REF!=10,Audit!#REF!,"")</f>
        <v>#REF!</v>
      </c>
      <c r="AQ846" s="47" t="e">
        <f t="shared" si="411"/>
        <v>#REF!</v>
      </c>
      <c r="AR846" s="50" t="e">
        <f>VLOOKUP(Audit!#REF!,$V$3:$AE$12,5,FALSE)&amp; IF(Audit!#REF!=10,Audit!#REF!,"")</f>
        <v>#REF!</v>
      </c>
      <c r="AS846" s="50" t="e">
        <f>VLOOKUP(Audit!#REF!,$V$13:$AE$22,5,FALSE)&amp; IF(Audit!#REF!=10,Audit!#REF!,"")</f>
        <v>#REF!</v>
      </c>
      <c r="AT846" s="47" t="e">
        <f t="shared" si="412"/>
        <v>#REF!</v>
      </c>
      <c r="AU846" s="50" t="e">
        <f>VLOOKUP(Audit!#REF!,$V$3:$AE$12,6,FALSE)&amp; IF(Audit!#REF!=10,Audit!#REF!,"")</f>
        <v>#REF!</v>
      </c>
      <c r="AV846" s="50" t="e">
        <f>VLOOKUP(Audit!#REF!,$V$13:$AE$22,6,FALSE)&amp; IF(Audit!#REF!=10,Audit!#REF!,"")</f>
        <v>#REF!</v>
      </c>
      <c r="AW846" s="47" t="e">
        <f t="shared" si="413"/>
        <v>#REF!</v>
      </c>
      <c r="AX846" s="50" t="e">
        <f>VLOOKUP(Audit!#REF!,$V$3:$AE$12,7,FALSE)&amp; IF(Audit!#REF!=10,Audit!#REF!,"")</f>
        <v>#REF!</v>
      </c>
      <c r="AY846" s="50" t="e">
        <f>VLOOKUP(Audit!#REF!,$V$13:$AE$22,7,FALSE) &amp; IF(Audit!#REF!=10,Audit!#REF!,"")</f>
        <v>#REF!</v>
      </c>
      <c r="AZ846" s="47" t="e">
        <f t="shared" si="414"/>
        <v>#REF!</v>
      </c>
      <c r="BA846" s="50" t="e">
        <f>VLOOKUP(Audit!#REF!,$V$3:$AE$12,8,FALSE)&amp; Audit!#REF! &amp; IF(Audit!#REF!=10,Audit!#REF!,"")</f>
        <v>#REF!</v>
      </c>
      <c r="BB846" s="50" t="e">
        <f>VLOOKUP(Audit!#REF!,$V$13:$AE$22,8,FALSE) &amp; IF(Audit!#REF!=10,Audit!#REF!,"")</f>
        <v>#REF!</v>
      </c>
      <c r="BC846" s="47" t="e">
        <f t="shared" si="415"/>
        <v>#REF!</v>
      </c>
      <c r="BD846" s="50" t="e">
        <f>VLOOKUP(Audit!#REF!,$V$3:$AE$12,9,FALSE)&amp; IF(Audit!#REF!=10,Audit!#REF!,"")</f>
        <v>#REF!</v>
      </c>
      <c r="BE846" s="50" t="e">
        <f>VLOOKUP(Audit!#REF!,$V$13:$AE$22,9,FALSE) &amp; IF(Audit!#REF!=10,Audit!#REF!,"") &amp; IF(Audit!#REF!&lt;&gt;1,U846,"")</f>
        <v>#REF!</v>
      </c>
      <c r="BF846" s="47" t="e">
        <f t="shared" si="416"/>
        <v>#REF!</v>
      </c>
      <c r="BG846" s="50" t="e">
        <f>VLOOKUP(Audit!#REF!,$V$3:$AE$12,10,FALSE) &amp; Audit!#REF! &amp; IF(Audit!#REF!=10,Audit!#REF!,"")</f>
        <v>#REF!</v>
      </c>
      <c r="BH846" s="50" t="e">
        <f>VLOOKUP(Audit!#REF!,$V$13:$AE$22,10,FALSE) &amp; IF(Audit!#REF!=10,Audit!#REF!,"") &amp; IF(Audit!#REF!&lt;&gt;1,U846,"")</f>
        <v>#REF!</v>
      </c>
      <c r="BI846" s="47" t="e">
        <f t="shared" si="417"/>
        <v>#REF!</v>
      </c>
      <c r="BJ846" s="48" t="str">
        <f t="shared" si="418"/>
        <v/>
      </c>
      <c r="BK846" s="48" t="str">
        <f t="shared" si="419"/>
        <v/>
      </c>
      <c r="BL846" s="48" t="str">
        <f t="shared" si="420"/>
        <v/>
      </c>
      <c r="BM846" s="48" t="str">
        <f t="shared" si="421"/>
        <v/>
      </c>
      <c r="BN846" s="48" t="str">
        <f t="shared" si="422"/>
        <v/>
      </c>
      <c r="BO846" s="48" t="str">
        <f t="shared" si="423"/>
        <v/>
      </c>
      <c r="BP846" s="48" t="str">
        <f t="shared" si="424"/>
        <v/>
      </c>
      <c r="BQ846" s="48" t="str">
        <f t="shared" si="425"/>
        <v/>
      </c>
      <c r="BR846" s="48" t="str">
        <f t="shared" si="426"/>
        <v/>
      </c>
      <c r="BS846" s="48" t="str">
        <f t="shared" si="427"/>
        <v/>
      </c>
      <c r="BT846" s="48" t="str">
        <f t="shared" si="428"/>
        <v/>
      </c>
      <c r="BU846" s="48" t="str">
        <f t="shared" si="429"/>
        <v/>
      </c>
    </row>
    <row r="847" spans="1:73">
      <c r="A847" s="10" t="e">
        <f>Audit!#REF!</f>
        <v>#REF!</v>
      </c>
      <c r="B847" s="10" t="e">
        <f t="shared" si="400"/>
        <v>#REF!</v>
      </c>
      <c r="C847" s="17" t="e">
        <f>VLOOKUP(Audit!#REF!,$V$3:$AE$12,2,FALSE) &amp; VLOOKUP(Audit!#REF!,$V$13:$AE$22,2,FALSE)&amp; IF(Audit!#REF!=10,Audit!#REF!&amp;Audit!#REF!,"")</f>
        <v>#REF!</v>
      </c>
      <c r="D847" s="17" t="e">
        <f>VLOOKUP(Audit!#REF!,$V$3:$AE$12,3,FALSE) &amp; VLOOKUP(Audit!#REF!,$V$13:$AE$22,3,FALSE) &amp;IF(Audit!#REF!=10,Audit!#REF!&amp;Audit!#REF!,"")</f>
        <v>#REF!</v>
      </c>
      <c r="E847" s="17" t="e">
        <f>VLOOKUP(Audit!#REF!,$V$3:$AE$12,4,FALSE)&amp; Audit!#REF! &amp; VLOOKUP(Audit!#REF!,$V$13:$AE$22,4,FALSE)&amp; IF(Audit!#REF!=10,Audit!#REF!&amp;Audit!#REF!,"")</f>
        <v>#REF!</v>
      </c>
      <c r="F847" s="17" t="e">
        <f>VLOOKUP(Audit!#REF!,$V$3:$AE$12,5,FALSE) &amp; VLOOKUP(Audit!#REF!,$V$13:$AE$22,5,FALSE)&amp; IF(Audit!#REF!=10,Audit!#REF!&amp;Audit!#REF!,"")</f>
        <v>#REF!</v>
      </c>
      <c r="G847" s="17" t="e">
        <f>VLOOKUP(Audit!#REF!,$V$3:$AE$12,6,FALSE) &amp; VLOOKUP(Audit!#REF!,$V$13:$AE$22,6,FALSE)&amp; IF(Audit!#REF!=10,Audit!#REF!&amp;Audit!#REF!,"")</f>
        <v>#REF!</v>
      </c>
      <c r="H847" s="17" t="e">
        <f>VLOOKUP(Audit!#REF!,$V$3:$AE$12,7,FALSE) &amp; VLOOKUP(Audit!#REF!,$V$13:$AE$22,7,FALSE)&amp;IF(Audit!#REF!=10,Audit!#REF!&amp;Audit!#REF!,"")</f>
        <v>#REF!</v>
      </c>
      <c r="I847" s="17" t="e">
        <f>VLOOKUP(Audit!#REF!,$V$3:$AE$12,8,FALSE) &amp; Audit!#REF! &amp; VLOOKUP(Audit!#REF!,$V$13:$AE$22,8,FALSE)&amp;IF(Audit!#REF!=10,Audit!#REF!&amp;Audit!#REF!,"")</f>
        <v>#REF!</v>
      </c>
      <c r="J847" s="17" t="e">
        <f>VLOOKUP(Audit!#REF!,$V$3:$AE$12,9,FALSE) &amp; VLOOKUP(Audit!#REF!,$V$13:$AE$22,9,FALSE) &amp; IF(Audit!#REF!=10,Audit!#REF!&amp;Audit!#REF!,"") &amp; IF(Audit!#REF!&lt;&gt;1,U847,"")</f>
        <v>#REF!</v>
      </c>
      <c r="K847" s="17" t="e">
        <f>VLOOKUP(Audit!#REF!,$V$3:$AE$12,10,FALSE) &amp; Audit!#REF! &amp; VLOOKUP(Audit!#REF!,$V$13:$AE$22,10,FALSE) &amp; IF(Audit!#REF!=10,Audit!#REF!&amp;Audit!#REF!,"") &amp; IF(Audit!#REF!&lt;&gt;1,U847,"")</f>
        <v>#REF!</v>
      </c>
      <c r="L847" s="10" t="e">
        <f>Audit!#REF!</f>
        <v>#REF!</v>
      </c>
      <c r="M847" s="10" t="e">
        <f t="shared" si="401"/>
        <v>#REF!</v>
      </c>
      <c r="N847" s="10" t="e">
        <f t="shared" si="402"/>
        <v>#REF!</v>
      </c>
      <c r="O847" s="10" t="e">
        <f t="shared" si="403"/>
        <v>#REF!</v>
      </c>
      <c r="P847" s="10" t="e">
        <f t="shared" si="404"/>
        <v>#REF!</v>
      </c>
      <c r="Q847" s="10" t="e">
        <f t="shared" si="405"/>
        <v>#REF!</v>
      </c>
      <c r="R847" s="10" t="e">
        <f t="shared" si="406"/>
        <v>#REF!</v>
      </c>
      <c r="S847" s="10" t="e">
        <f t="shared" si="407"/>
        <v>#REF!</v>
      </c>
      <c r="T847" s="10" t="e">
        <f t="shared" si="408"/>
        <v>#REF!</v>
      </c>
      <c r="U847" s="17" t="e">
        <f>IF(Audit!#REF!="","",VLOOKUP(Audit!#REF!,$W$26:$X$35,2,FALSE)) &amp; Audit!#REF! &amp; IF(Audit!#REF!="","",IF(Audit!#REF!&lt;=1.4,VLOOKUP(Audit!#REF!,$W$38:X892,2,FALSE),VLOOKUP(Audit!#REF!,$W$51:$X$61,2,FALSE))) &amp; IF(Audit!#REF!="","",VLOOKUP(Audit!#REF!,$Y$26:$Z$35,2,FALSE) &amp; Audit!#REF! &amp; IF(Audit!#REF!="","",IF(Audit!#REF!&lt;=1.4,VLOOKUP(Audit!#REF!,$Y$38:$Z$48,2,FALSE),VLOOKUP(Audit!#REF!,$Y$51:$Z$61,2,FALSE))))</f>
        <v>#REF!</v>
      </c>
      <c r="V847" s="21"/>
      <c r="AH847" s="49" t="e">
        <f>Audit!#REF!</f>
        <v>#REF!</v>
      </c>
      <c r="AI847" s="50" t="e">
        <f>VLOOKUP(Audit!#REF!,$V$3:$AE$12,2,FALSE)&amp; IF(Audit!#REF!=10,Audit!#REF!,"")</f>
        <v>#REF!</v>
      </c>
      <c r="AJ847" s="50" t="e">
        <f>VLOOKUP(Audit!#REF!,$V$13:$AE$22,2,FALSE)&amp; IF(Audit!#REF!=10,Audit!#REF!,"")</f>
        <v>#REF!</v>
      </c>
      <c r="AK847" s="47" t="e">
        <f t="shared" si="409"/>
        <v>#REF!</v>
      </c>
      <c r="AL847" s="50" t="e">
        <f>VLOOKUP(Audit!#REF!,$V$3:$AE$12,3,FALSE)&amp; IF(Audit!#REF!=10,Audit!#REF!,"")</f>
        <v>#REF!</v>
      </c>
      <c r="AM847" s="50" t="e">
        <f>VLOOKUP(Audit!#REF!,$V$13:$AE$22,3,FALSE)&amp; IF(Audit!#REF!=10,Audit!#REF!,"")</f>
        <v>#REF!</v>
      </c>
      <c r="AN847" s="47" t="e">
        <f t="shared" si="410"/>
        <v>#REF!</v>
      </c>
      <c r="AO847" s="50" t="e">
        <f>VLOOKUP(Audit!#REF!,$V$3:$AE$12,4,FALSE) &amp;  Audit!#REF! &amp; IF(Audit!#REF!=10,Audit!#REF!,"")</f>
        <v>#REF!</v>
      </c>
      <c r="AP847" s="50" t="e">
        <f>VLOOKUP(Audit!#REF!,$V$13:$AE$22,4,FALSE)&amp; IF(Audit!#REF!=10,Audit!#REF!,"")</f>
        <v>#REF!</v>
      </c>
      <c r="AQ847" s="47" t="e">
        <f t="shared" si="411"/>
        <v>#REF!</v>
      </c>
      <c r="AR847" s="50" t="e">
        <f>VLOOKUP(Audit!#REF!,$V$3:$AE$12,5,FALSE)&amp; IF(Audit!#REF!=10,Audit!#REF!,"")</f>
        <v>#REF!</v>
      </c>
      <c r="AS847" s="50" t="e">
        <f>VLOOKUP(Audit!#REF!,$V$13:$AE$22,5,FALSE)&amp; IF(Audit!#REF!=10,Audit!#REF!,"")</f>
        <v>#REF!</v>
      </c>
      <c r="AT847" s="47" t="e">
        <f t="shared" si="412"/>
        <v>#REF!</v>
      </c>
      <c r="AU847" s="50" t="e">
        <f>VLOOKUP(Audit!#REF!,$V$3:$AE$12,6,FALSE)&amp; IF(Audit!#REF!=10,Audit!#REF!,"")</f>
        <v>#REF!</v>
      </c>
      <c r="AV847" s="50" t="e">
        <f>VLOOKUP(Audit!#REF!,$V$13:$AE$22,6,FALSE)&amp; IF(Audit!#REF!=10,Audit!#REF!,"")</f>
        <v>#REF!</v>
      </c>
      <c r="AW847" s="47" t="e">
        <f t="shared" si="413"/>
        <v>#REF!</v>
      </c>
      <c r="AX847" s="50" t="e">
        <f>VLOOKUP(Audit!#REF!,$V$3:$AE$12,7,FALSE)&amp; IF(Audit!#REF!=10,Audit!#REF!,"")</f>
        <v>#REF!</v>
      </c>
      <c r="AY847" s="50" t="e">
        <f>VLOOKUP(Audit!#REF!,$V$13:$AE$22,7,FALSE) &amp; IF(Audit!#REF!=10,Audit!#REF!,"")</f>
        <v>#REF!</v>
      </c>
      <c r="AZ847" s="47" t="e">
        <f t="shared" si="414"/>
        <v>#REF!</v>
      </c>
      <c r="BA847" s="50" t="e">
        <f>VLOOKUP(Audit!#REF!,$V$3:$AE$12,8,FALSE)&amp; Audit!#REF! &amp; IF(Audit!#REF!=10,Audit!#REF!,"")</f>
        <v>#REF!</v>
      </c>
      <c r="BB847" s="50" t="e">
        <f>VLOOKUP(Audit!#REF!,$V$13:$AE$22,8,FALSE) &amp; IF(Audit!#REF!=10,Audit!#REF!,"")</f>
        <v>#REF!</v>
      </c>
      <c r="BC847" s="47" t="e">
        <f t="shared" si="415"/>
        <v>#REF!</v>
      </c>
      <c r="BD847" s="50" t="e">
        <f>VLOOKUP(Audit!#REF!,$V$3:$AE$12,9,FALSE)&amp; IF(Audit!#REF!=10,Audit!#REF!,"")</f>
        <v>#REF!</v>
      </c>
      <c r="BE847" s="50" t="e">
        <f>VLOOKUP(Audit!#REF!,$V$13:$AE$22,9,FALSE) &amp; IF(Audit!#REF!=10,Audit!#REF!,"") &amp; IF(Audit!#REF!&lt;&gt;1,U847,"")</f>
        <v>#REF!</v>
      </c>
      <c r="BF847" s="47" t="e">
        <f t="shared" si="416"/>
        <v>#REF!</v>
      </c>
      <c r="BG847" s="50" t="e">
        <f>VLOOKUP(Audit!#REF!,$V$3:$AE$12,10,FALSE) &amp; Audit!#REF! &amp; IF(Audit!#REF!=10,Audit!#REF!,"")</f>
        <v>#REF!</v>
      </c>
      <c r="BH847" s="50" t="e">
        <f>VLOOKUP(Audit!#REF!,$V$13:$AE$22,10,FALSE) &amp; IF(Audit!#REF!=10,Audit!#REF!,"") &amp; IF(Audit!#REF!&lt;&gt;1,U847,"")</f>
        <v>#REF!</v>
      </c>
      <c r="BI847" s="47" t="e">
        <f t="shared" si="417"/>
        <v>#REF!</v>
      </c>
      <c r="BJ847" s="48" t="str">
        <f t="shared" si="418"/>
        <v/>
      </c>
      <c r="BK847" s="48" t="str">
        <f t="shared" si="419"/>
        <v/>
      </c>
      <c r="BL847" s="48" t="str">
        <f t="shared" si="420"/>
        <v/>
      </c>
      <c r="BM847" s="48" t="str">
        <f t="shared" si="421"/>
        <v/>
      </c>
      <c r="BN847" s="48" t="str">
        <f t="shared" si="422"/>
        <v/>
      </c>
      <c r="BO847" s="48" t="str">
        <f t="shared" si="423"/>
        <v/>
      </c>
      <c r="BP847" s="48" t="str">
        <f t="shared" si="424"/>
        <v/>
      </c>
      <c r="BQ847" s="48" t="str">
        <f t="shared" si="425"/>
        <v/>
      </c>
      <c r="BR847" s="48" t="str">
        <f t="shared" si="426"/>
        <v/>
      </c>
      <c r="BS847" s="48" t="str">
        <f t="shared" si="427"/>
        <v/>
      </c>
      <c r="BT847" s="48" t="str">
        <f t="shared" si="428"/>
        <v/>
      </c>
      <c r="BU847" s="48" t="str">
        <f t="shared" si="429"/>
        <v/>
      </c>
    </row>
    <row r="848" spans="1:73">
      <c r="A848" s="10" t="e">
        <f>Audit!#REF!</f>
        <v>#REF!</v>
      </c>
      <c r="B848" s="10" t="e">
        <f t="shared" si="400"/>
        <v>#REF!</v>
      </c>
      <c r="C848" s="17" t="e">
        <f>VLOOKUP(Audit!#REF!,$V$3:$AE$12,2,FALSE) &amp; VLOOKUP(Audit!#REF!,$V$13:$AE$22,2,FALSE)&amp; IF(Audit!#REF!=10,Audit!#REF!&amp;Audit!#REF!,"")</f>
        <v>#REF!</v>
      </c>
      <c r="D848" s="17" t="e">
        <f>VLOOKUP(Audit!#REF!,$V$3:$AE$12,3,FALSE) &amp; VLOOKUP(Audit!#REF!,$V$13:$AE$22,3,FALSE) &amp;IF(Audit!#REF!=10,Audit!#REF!&amp;Audit!#REF!,"")</f>
        <v>#REF!</v>
      </c>
      <c r="E848" s="17" t="e">
        <f>VLOOKUP(Audit!#REF!,$V$3:$AE$12,4,FALSE)&amp; Audit!#REF! &amp; VLOOKUP(Audit!#REF!,$V$13:$AE$22,4,FALSE)&amp; IF(Audit!#REF!=10,Audit!#REF!&amp;Audit!#REF!,"")</f>
        <v>#REF!</v>
      </c>
      <c r="F848" s="17" t="e">
        <f>VLOOKUP(Audit!#REF!,$V$3:$AE$12,5,FALSE) &amp; VLOOKUP(Audit!#REF!,$V$13:$AE$22,5,FALSE)&amp; IF(Audit!#REF!=10,Audit!#REF!&amp;Audit!#REF!,"")</f>
        <v>#REF!</v>
      </c>
      <c r="G848" s="17" t="e">
        <f>VLOOKUP(Audit!#REF!,$V$3:$AE$12,6,FALSE) &amp; VLOOKUP(Audit!#REF!,$V$13:$AE$22,6,FALSE)&amp; IF(Audit!#REF!=10,Audit!#REF!&amp;Audit!#REF!,"")</f>
        <v>#REF!</v>
      </c>
      <c r="H848" s="17" t="e">
        <f>VLOOKUP(Audit!#REF!,$V$3:$AE$12,7,FALSE) &amp; VLOOKUP(Audit!#REF!,$V$13:$AE$22,7,FALSE)&amp;IF(Audit!#REF!=10,Audit!#REF!&amp;Audit!#REF!,"")</f>
        <v>#REF!</v>
      </c>
      <c r="I848" s="17" t="e">
        <f>VLOOKUP(Audit!#REF!,$V$3:$AE$12,8,FALSE) &amp; Audit!#REF! &amp; VLOOKUP(Audit!#REF!,$V$13:$AE$22,8,FALSE)&amp;IF(Audit!#REF!=10,Audit!#REF!&amp;Audit!#REF!,"")</f>
        <v>#REF!</v>
      </c>
      <c r="J848" s="17" t="e">
        <f>VLOOKUP(Audit!#REF!,$V$3:$AE$12,9,FALSE) &amp; VLOOKUP(Audit!#REF!,$V$13:$AE$22,9,FALSE) &amp; IF(Audit!#REF!=10,Audit!#REF!&amp;Audit!#REF!,"") &amp; IF(Audit!#REF!&lt;&gt;1,U848,"")</f>
        <v>#REF!</v>
      </c>
      <c r="K848" s="17" t="e">
        <f>VLOOKUP(Audit!#REF!,$V$3:$AE$12,10,FALSE) &amp; Audit!#REF! &amp; VLOOKUP(Audit!#REF!,$V$13:$AE$22,10,FALSE) &amp; IF(Audit!#REF!=10,Audit!#REF!&amp;Audit!#REF!,"") &amp; IF(Audit!#REF!&lt;&gt;1,U848,"")</f>
        <v>#REF!</v>
      </c>
      <c r="L848" s="10" t="e">
        <f>Audit!#REF!</f>
        <v>#REF!</v>
      </c>
      <c r="M848" s="10" t="e">
        <f t="shared" si="401"/>
        <v>#REF!</v>
      </c>
      <c r="N848" s="10" t="e">
        <f t="shared" si="402"/>
        <v>#REF!</v>
      </c>
      <c r="O848" s="10" t="e">
        <f t="shared" si="403"/>
        <v>#REF!</v>
      </c>
      <c r="P848" s="10" t="e">
        <f t="shared" si="404"/>
        <v>#REF!</v>
      </c>
      <c r="Q848" s="10" t="e">
        <f t="shared" si="405"/>
        <v>#REF!</v>
      </c>
      <c r="R848" s="10" t="e">
        <f t="shared" si="406"/>
        <v>#REF!</v>
      </c>
      <c r="S848" s="10" t="e">
        <f t="shared" si="407"/>
        <v>#REF!</v>
      </c>
      <c r="T848" s="10" t="e">
        <f t="shared" si="408"/>
        <v>#REF!</v>
      </c>
      <c r="U848" s="17" t="e">
        <f>IF(Audit!#REF!="","",VLOOKUP(Audit!#REF!,$W$26:$X$35,2,FALSE)) &amp; Audit!#REF! &amp; IF(Audit!#REF!="","",IF(Audit!#REF!&lt;=1.4,VLOOKUP(Audit!#REF!,$W$38:X893,2,FALSE),VLOOKUP(Audit!#REF!,$W$51:$X$61,2,FALSE))) &amp; IF(Audit!#REF!="","",VLOOKUP(Audit!#REF!,$Y$26:$Z$35,2,FALSE) &amp; Audit!#REF! &amp; IF(Audit!#REF!="","",IF(Audit!#REF!&lt;=1.4,VLOOKUP(Audit!#REF!,$Y$38:$Z$48,2,FALSE),VLOOKUP(Audit!#REF!,$Y$51:$Z$61,2,FALSE))))</f>
        <v>#REF!</v>
      </c>
      <c r="V848" s="21"/>
      <c r="AH848" s="49" t="e">
        <f>Audit!#REF!</f>
        <v>#REF!</v>
      </c>
      <c r="AI848" s="50" t="e">
        <f>VLOOKUP(Audit!#REF!,$V$3:$AE$12,2,FALSE)&amp; IF(Audit!#REF!=10,Audit!#REF!,"")</f>
        <v>#REF!</v>
      </c>
      <c r="AJ848" s="50" t="e">
        <f>VLOOKUP(Audit!#REF!,$V$13:$AE$22,2,FALSE)&amp; IF(Audit!#REF!=10,Audit!#REF!,"")</f>
        <v>#REF!</v>
      </c>
      <c r="AK848" s="47" t="e">
        <f t="shared" si="409"/>
        <v>#REF!</v>
      </c>
      <c r="AL848" s="50" t="e">
        <f>VLOOKUP(Audit!#REF!,$V$3:$AE$12,3,FALSE)&amp; IF(Audit!#REF!=10,Audit!#REF!,"")</f>
        <v>#REF!</v>
      </c>
      <c r="AM848" s="50" t="e">
        <f>VLOOKUP(Audit!#REF!,$V$13:$AE$22,3,FALSE)&amp; IF(Audit!#REF!=10,Audit!#REF!,"")</f>
        <v>#REF!</v>
      </c>
      <c r="AN848" s="47" t="e">
        <f t="shared" si="410"/>
        <v>#REF!</v>
      </c>
      <c r="AO848" s="50" t="e">
        <f>VLOOKUP(Audit!#REF!,$V$3:$AE$12,4,FALSE) &amp;  Audit!#REF! &amp; IF(Audit!#REF!=10,Audit!#REF!,"")</f>
        <v>#REF!</v>
      </c>
      <c r="AP848" s="50" t="e">
        <f>VLOOKUP(Audit!#REF!,$V$13:$AE$22,4,FALSE)&amp; IF(Audit!#REF!=10,Audit!#REF!,"")</f>
        <v>#REF!</v>
      </c>
      <c r="AQ848" s="47" t="e">
        <f t="shared" si="411"/>
        <v>#REF!</v>
      </c>
      <c r="AR848" s="50" t="e">
        <f>VLOOKUP(Audit!#REF!,$V$3:$AE$12,5,FALSE)&amp; IF(Audit!#REF!=10,Audit!#REF!,"")</f>
        <v>#REF!</v>
      </c>
      <c r="AS848" s="50" t="e">
        <f>VLOOKUP(Audit!#REF!,$V$13:$AE$22,5,FALSE)&amp; IF(Audit!#REF!=10,Audit!#REF!,"")</f>
        <v>#REF!</v>
      </c>
      <c r="AT848" s="47" t="e">
        <f t="shared" si="412"/>
        <v>#REF!</v>
      </c>
      <c r="AU848" s="50" t="e">
        <f>VLOOKUP(Audit!#REF!,$V$3:$AE$12,6,FALSE)&amp; IF(Audit!#REF!=10,Audit!#REF!,"")</f>
        <v>#REF!</v>
      </c>
      <c r="AV848" s="50" t="e">
        <f>VLOOKUP(Audit!#REF!,$V$13:$AE$22,6,FALSE)&amp; IF(Audit!#REF!=10,Audit!#REF!,"")</f>
        <v>#REF!</v>
      </c>
      <c r="AW848" s="47" t="e">
        <f t="shared" si="413"/>
        <v>#REF!</v>
      </c>
      <c r="AX848" s="50" t="e">
        <f>VLOOKUP(Audit!#REF!,$V$3:$AE$12,7,FALSE)&amp; IF(Audit!#REF!=10,Audit!#REF!,"")</f>
        <v>#REF!</v>
      </c>
      <c r="AY848" s="50" t="e">
        <f>VLOOKUP(Audit!#REF!,$V$13:$AE$22,7,FALSE) &amp; IF(Audit!#REF!=10,Audit!#REF!,"")</f>
        <v>#REF!</v>
      </c>
      <c r="AZ848" s="47" t="e">
        <f t="shared" si="414"/>
        <v>#REF!</v>
      </c>
      <c r="BA848" s="50" t="e">
        <f>VLOOKUP(Audit!#REF!,$V$3:$AE$12,8,FALSE)&amp; Audit!#REF! &amp; IF(Audit!#REF!=10,Audit!#REF!,"")</f>
        <v>#REF!</v>
      </c>
      <c r="BB848" s="50" t="e">
        <f>VLOOKUP(Audit!#REF!,$V$13:$AE$22,8,FALSE) &amp; IF(Audit!#REF!=10,Audit!#REF!,"")</f>
        <v>#REF!</v>
      </c>
      <c r="BC848" s="47" t="e">
        <f t="shared" si="415"/>
        <v>#REF!</v>
      </c>
      <c r="BD848" s="50" t="e">
        <f>VLOOKUP(Audit!#REF!,$V$3:$AE$12,9,FALSE)&amp; IF(Audit!#REF!=10,Audit!#REF!,"")</f>
        <v>#REF!</v>
      </c>
      <c r="BE848" s="50" t="e">
        <f>VLOOKUP(Audit!#REF!,$V$13:$AE$22,9,FALSE) &amp; IF(Audit!#REF!=10,Audit!#REF!,"") &amp; IF(Audit!#REF!&lt;&gt;1,U848,"")</f>
        <v>#REF!</v>
      </c>
      <c r="BF848" s="47" t="e">
        <f t="shared" si="416"/>
        <v>#REF!</v>
      </c>
      <c r="BG848" s="50" t="e">
        <f>VLOOKUP(Audit!#REF!,$V$3:$AE$12,10,FALSE) &amp; Audit!#REF! &amp; IF(Audit!#REF!=10,Audit!#REF!,"")</f>
        <v>#REF!</v>
      </c>
      <c r="BH848" s="50" t="e">
        <f>VLOOKUP(Audit!#REF!,$V$13:$AE$22,10,FALSE) &amp; IF(Audit!#REF!=10,Audit!#REF!,"") &amp; IF(Audit!#REF!&lt;&gt;1,U848,"")</f>
        <v>#REF!</v>
      </c>
      <c r="BI848" s="47" t="e">
        <f t="shared" si="417"/>
        <v>#REF!</v>
      </c>
      <c r="BJ848" s="48" t="str">
        <f t="shared" si="418"/>
        <v/>
      </c>
      <c r="BK848" s="48" t="str">
        <f t="shared" si="419"/>
        <v/>
      </c>
      <c r="BL848" s="48" t="str">
        <f t="shared" si="420"/>
        <v/>
      </c>
      <c r="BM848" s="48" t="str">
        <f t="shared" si="421"/>
        <v/>
      </c>
      <c r="BN848" s="48" t="str">
        <f t="shared" si="422"/>
        <v/>
      </c>
      <c r="BO848" s="48" t="str">
        <f t="shared" si="423"/>
        <v/>
      </c>
      <c r="BP848" s="48" t="str">
        <f t="shared" si="424"/>
        <v/>
      </c>
      <c r="BQ848" s="48" t="str">
        <f t="shared" si="425"/>
        <v/>
      </c>
      <c r="BR848" s="48" t="str">
        <f t="shared" si="426"/>
        <v/>
      </c>
      <c r="BS848" s="48" t="str">
        <f t="shared" si="427"/>
        <v/>
      </c>
      <c r="BT848" s="48" t="str">
        <f t="shared" si="428"/>
        <v/>
      </c>
      <c r="BU848" s="48" t="str">
        <f t="shared" si="429"/>
        <v/>
      </c>
    </row>
    <row r="849" spans="1:73">
      <c r="A849" s="10" t="e">
        <f>Audit!#REF!</f>
        <v>#REF!</v>
      </c>
      <c r="B849" s="10" t="e">
        <f t="shared" si="400"/>
        <v>#REF!</v>
      </c>
      <c r="C849" s="17" t="e">
        <f>VLOOKUP(Audit!#REF!,$V$3:$AE$12,2,FALSE) &amp; VLOOKUP(Audit!#REF!,$V$13:$AE$22,2,FALSE)&amp; IF(Audit!#REF!=10,Audit!#REF!&amp;Audit!#REF!,"")</f>
        <v>#REF!</v>
      </c>
      <c r="D849" s="17" t="e">
        <f>VLOOKUP(Audit!#REF!,$V$3:$AE$12,3,FALSE) &amp; VLOOKUP(Audit!#REF!,$V$13:$AE$22,3,FALSE) &amp;IF(Audit!#REF!=10,Audit!#REF!&amp;Audit!#REF!,"")</f>
        <v>#REF!</v>
      </c>
      <c r="E849" s="17" t="e">
        <f>VLOOKUP(Audit!#REF!,$V$3:$AE$12,4,FALSE)&amp; Audit!#REF! &amp; VLOOKUP(Audit!#REF!,$V$13:$AE$22,4,FALSE)&amp; IF(Audit!#REF!=10,Audit!#REF!&amp;Audit!#REF!,"")</f>
        <v>#REF!</v>
      </c>
      <c r="F849" s="17" t="e">
        <f>VLOOKUP(Audit!#REF!,$V$3:$AE$12,5,FALSE) &amp; VLOOKUP(Audit!#REF!,$V$13:$AE$22,5,FALSE)&amp; IF(Audit!#REF!=10,Audit!#REF!&amp;Audit!#REF!,"")</f>
        <v>#REF!</v>
      </c>
      <c r="G849" s="17" t="e">
        <f>VLOOKUP(Audit!#REF!,$V$3:$AE$12,6,FALSE) &amp; VLOOKUP(Audit!#REF!,$V$13:$AE$22,6,FALSE)&amp; IF(Audit!#REF!=10,Audit!#REF!&amp;Audit!#REF!,"")</f>
        <v>#REF!</v>
      </c>
      <c r="H849" s="17" t="e">
        <f>VLOOKUP(Audit!#REF!,$V$3:$AE$12,7,FALSE) &amp; VLOOKUP(Audit!#REF!,$V$13:$AE$22,7,FALSE)&amp;IF(Audit!#REF!=10,Audit!#REF!&amp;Audit!#REF!,"")</f>
        <v>#REF!</v>
      </c>
      <c r="I849" s="17" t="e">
        <f>VLOOKUP(Audit!#REF!,$V$3:$AE$12,8,FALSE) &amp; Audit!#REF! &amp; VLOOKUP(Audit!#REF!,$V$13:$AE$22,8,FALSE)&amp;IF(Audit!#REF!=10,Audit!#REF!&amp;Audit!#REF!,"")</f>
        <v>#REF!</v>
      </c>
      <c r="J849" s="17" t="e">
        <f>VLOOKUP(Audit!#REF!,$V$3:$AE$12,9,FALSE) &amp; VLOOKUP(Audit!#REF!,$V$13:$AE$22,9,FALSE) &amp; IF(Audit!#REF!=10,Audit!#REF!&amp;Audit!#REF!,"") &amp; IF(Audit!#REF!&lt;&gt;1,U849,"")</f>
        <v>#REF!</v>
      </c>
      <c r="K849" s="17" t="e">
        <f>VLOOKUP(Audit!#REF!,$V$3:$AE$12,10,FALSE) &amp; Audit!#REF! &amp; VLOOKUP(Audit!#REF!,$V$13:$AE$22,10,FALSE) &amp; IF(Audit!#REF!=10,Audit!#REF!&amp;Audit!#REF!,"") &amp; IF(Audit!#REF!&lt;&gt;1,U849,"")</f>
        <v>#REF!</v>
      </c>
      <c r="L849" s="10" t="e">
        <f>Audit!#REF!</f>
        <v>#REF!</v>
      </c>
      <c r="M849" s="10" t="e">
        <f t="shared" si="401"/>
        <v>#REF!</v>
      </c>
      <c r="N849" s="10" t="e">
        <f t="shared" si="402"/>
        <v>#REF!</v>
      </c>
      <c r="O849" s="10" t="e">
        <f t="shared" si="403"/>
        <v>#REF!</v>
      </c>
      <c r="P849" s="10" t="e">
        <f t="shared" si="404"/>
        <v>#REF!</v>
      </c>
      <c r="Q849" s="10" t="e">
        <f t="shared" si="405"/>
        <v>#REF!</v>
      </c>
      <c r="R849" s="10" t="e">
        <f t="shared" si="406"/>
        <v>#REF!</v>
      </c>
      <c r="S849" s="10" t="e">
        <f t="shared" si="407"/>
        <v>#REF!</v>
      </c>
      <c r="T849" s="10" t="e">
        <f t="shared" si="408"/>
        <v>#REF!</v>
      </c>
      <c r="U849" s="17" t="e">
        <f>IF(Audit!#REF!="","",VLOOKUP(Audit!#REF!,$W$26:$X$35,2,FALSE)) &amp; Audit!#REF! &amp; IF(Audit!#REF!="","",IF(Audit!#REF!&lt;=1.4,VLOOKUP(Audit!#REF!,$W$38:X894,2,FALSE),VLOOKUP(Audit!#REF!,$W$51:$X$61,2,FALSE))) &amp; IF(Audit!#REF!="","",VLOOKUP(Audit!#REF!,$Y$26:$Z$35,2,FALSE) &amp; Audit!#REF! &amp; IF(Audit!#REF!="","",IF(Audit!#REF!&lt;=1.4,VLOOKUP(Audit!#REF!,$Y$38:$Z$48,2,FALSE),VLOOKUP(Audit!#REF!,$Y$51:$Z$61,2,FALSE))))</f>
        <v>#REF!</v>
      </c>
      <c r="V849" s="21"/>
      <c r="AH849" s="49" t="e">
        <f>Audit!#REF!</f>
        <v>#REF!</v>
      </c>
      <c r="AI849" s="50" t="e">
        <f>VLOOKUP(Audit!#REF!,$V$3:$AE$12,2,FALSE)&amp; IF(Audit!#REF!=10,Audit!#REF!,"")</f>
        <v>#REF!</v>
      </c>
      <c r="AJ849" s="50" t="e">
        <f>VLOOKUP(Audit!#REF!,$V$13:$AE$22,2,FALSE)&amp; IF(Audit!#REF!=10,Audit!#REF!,"")</f>
        <v>#REF!</v>
      </c>
      <c r="AK849" s="47" t="e">
        <f t="shared" si="409"/>
        <v>#REF!</v>
      </c>
      <c r="AL849" s="50" t="e">
        <f>VLOOKUP(Audit!#REF!,$V$3:$AE$12,3,FALSE)&amp; IF(Audit!#REF!=10,Audit!#REF!,"")</f>
        <v>#REF!</v>
      </c>
      <c r="AM849" s="50" t="e">
        <f>VLOOKUP(Audit!#REF!,$V$13:$AE$22,3,FALSE)&amp; IF(Audit!#REF!=10,Audit!#REF!,"")</f>
        <v>#REF!</v>
      </c>
      <c r="AN849" s="47" t="e">
        <f t="shared" si="410"/>
        <v>#REF!</v>
      </c>
      <c r="AO849" s="50" t="e">
        <f>VLOOKUP(Audit!#REF!,$V$3:$AE$12,4,FALSE) &amp;  Audit!#REF! &amp; IF(Audit!#REF!=10,Audit!#REF!,"")</f>
        <v>#REF!</v>
      </c>
      <c r="AP849" s="50" t="e">
        <f>VLOOKUP(Audit!#REF!,$V$13:$AE$22,4,FALSE)&amp; IF(Audit!#REF!=10,Audit!#REF!,"")</f>
        <v>#REF!</v>
      </c>
      <c r="AQ849" s="47" t="e">
        <f t="shared" si="411"/>
        <v>#REF!</v>
      </c>
      <c r="AR849" s="50" t="e">
        <f>VLOOKUP(Audit!#REF!,$V$3:$AE$12,5,FALSE)&amp; IF(Audit!#REF!=10,Audit!#REF!,"")</f>
        <v>#REF!</v>
      </c>
      <c r="AS849" s="50" t="e">
        <f>VLOOKUP(Audit!#REF!,$V$13:$AE$22,5,FALSE)&amp; IF(Audit!#REF!=10,Audit!#REF!,"")</f>
        <v>#REF!</v>
      </c>
      <c r="AT849" s="47" t="e">
        <f t="shared" si="412"/>
        <v>#REF!</v>
      </c>
      <c r="AU849" s="50" t="e">
        <f>VLOOKUP(Audit!#REF!,$V$3:$AE$12,6,FALSE)&amp; IF(Audit!#REF!=10,Audit!#REF!,"")</f>
        <v>#REF!</v>
      </c>
      <c r="AV849" s="50" t="e">
        <f>VLOOKUP(Audit!#REF!,$V$13:$AE$22,6,FALSE)&amp; IF(Audit!#REF!=10,Audit!#REF!,"")</f>
        <v>#REF!</v>
      </c>
      <c r="AW849" s="47" t="e">
        <f t="shared" si="413"/>
        <v>#REF!</v>
      </c>
      <c r="AX849" s="50" t="e">
        <f>VLOOKUP(Audit!#REF!,$V$3:$AE$12,7,FALSE)&amp; IF(Audit!#REF!=10,Audit!#REF!,"")</f>
        <v>#REF!</v>
      </c>
      <c r="AY849" s="50" t="e">
        <f>VLOOKUP(Audit!#REF!,$V$13:$AE$22,7,FALSE) &amp; IF(Audit!#REF!=10,Audit!#REF!,"")</f>
        <v>#REF!</v>
      </c>
      <c r="AZ849" s="47" t="e">
        <f t="shared" si="414"/>
        <v>#REF!</v>
      </c>
      <c r="BA849" s="50" t="e">
        <f>VLOOKUP(Audit!#REF!,$V$3:$AE$12,8,FALSE)&amp; Audit!#REF! &amp; IF(Audit!#REF!=10,Audit!#REF!,"")</f>
        <v>#REF!</v>
      </c>
      <c r="BB849" s="50" t="e">
        <f>VLOOKUP(Audit!#REF!,$V$13:$AE$22,8,FALSE) &amp; IF(Audit!#REF!=10,Audit!#REF!,"")</f>
        <v>#REF!</v>
      </c>
      <c r="BC849" s="47" t="e">
        <f t="shared" si="415"/>
        <v>#REF!</v>
      </c>
      <c r="BD849" s="50" t="e">
        <f>VLOOKUP(Audit!#REF!,$V$3:$AE$12,9,FALSE)&amp; IF(Audit!#REF!=10,Audit!#REF!,"")</f>
        <v>#REF!</v>
      </c>
      <c r="BE849" s="50" t="e">
        <f>VLOOKUP(Audit!#REF!,$V$13:$AE$22,9,FALSE) &amp; IF(Audit!#REF!=10,Audit!#REF!,"") &amp; IF(Audit!#REF!&lt;&gt;1,U849,"")</f>
        <v>#REF!</v>
      </c>
      <c r="BF849" s="47" t="e">
        <f t="shared" si="416"/>
        <v>#REF!</v>
      </c>
      <c r="BG849" s="50" t="e">
        <f>VLOOKUP(Audit!#REF!,$V$3:$AE$12,10,FALSE) &amp; Audit!#REF! &amp; IF(Audit!#REF!=10,Audit!#REF!,"")</f>
        <v>#REF!</v>
      </c>
      <c r="BH849" s="50" t="e">
        <f>VLOOKUP(Audit!#REF!,$V$13:$AE$22,10,FALSE) &amp; IF(Audit!#REF!=10,Audit!#REF!,"") &amp; IF(Audit!#REF!&lt;&gt;1,U849,"")</f>
        <v>#REF!</v>
      </c>
      <c r="BI849" s="47" t="e">
        <f t="shared" si="417"/>
        <v>#REF!</v>
      </c>
      <c r="BJ849" s="48" t="str">
        <f t="shared" si="418"/>
        <v/>
      </c>
      <c r="BK849" s="48" t="str">
        <f t="shared" si="419"/>
        <v/>
      </c>
      <c r="BL849" s="48" t="str">
        <f t="shared" si="420"/>
        <v/>
      </c>
      <c r="BM849" s="48" t="str">
        <f t="shared" si="421"/>
        <v/>
      </c>
      <c r="BN849" s="48" t="str">
        <f t="shared" si="422"/>
        <v/>
      </c>
      <c r="BO849" s="48" t="str">
        <f t="shared" si="423"/>
        <v/>
      </c>
      <c r="BP849" s="48" t="str">
        <f t="shared" si="424"/>
        <v/>
      </c>
      <c r="BQ849" s="48" t="str">
        <f t="shared" si="425"/>
        <v/>
      </c>
      <c r="BR849" s="48" t="str">
        <f t="shared" si="426"/>
        <v/>
      </c>
      <c r="BS849" s="48" t="str">
        <f t="shared" si="427"/>
        <v/>
      </c>
      <c r="BT849" s="48" t="str">
        <f t="shared" si="428"/>
        <v/>
      </c>
      <c r="BU849" s="48" t="str">
        <f t="shared" si="429"/>
        <v/>
      </c>
    </row>
    <row r="850" spans="1:73">
      <c r="A850" s="10" t="e">
        <f>Audit!#REF!</f>
        <v>#REF!</v>
      </c>
      <c r="B850" s="10" t="e">
        <f t="shared" si="400"/>
        <v>#REF!</v>
      </c>
      <c r="C850" s="17" t="e">
        <f>VLOOKUP(Audit!#REF!,$V$3:$AE$12,2,FALSE) &amp; VLOOKUP(Audit!#REF!,$V$13:$AE$22,2,FALSE)&amp; IF(Audit!#REF!=10,Audit!#REF!&amp;Audit!#REF!,"")</f>
        <v>#REF!</v>
      </c>
      <c r="D850" s="17" t="e">
        <f>VLOOKUP(Audit!#REF!,$V$3:$AE$12,3,FALSE) &amp; VLOOKUP(Audit!#REF!,$V$13:$AE$22,3,FALSE) &amp;IF(Audit!#REF!=10,Audit!#REF!&amp;Audit!#REF!,"")</f>
        <v>#REF!</v>
      </c>
      <c r="E850" s="17" t="e">
        <f>VLOOKUP(Audit!#REF!,$V$3:$AE$12,4,FALSE)&amp; Audit!#REF! &amp; VLOOKUP(Audit!#REF!,$V$13:$AE$22,4,FALSE)&amp; IF(Audit!#REF!=10,Audit!#REF!&amp;Audit!#REF!,"")</f>
        <v>#REF!</v>
      </c>
      <c r="F850" s="17" t="e">
        <f>VLOOKUP(Audit!#REF!,$V$3:$AE$12,5,FALSE) &amp; VLOOKUP(Audit!#REF!,$V$13:$AE$22,5,FALSE)&amp; IF(Audit!#REF!=10,Audit!#REF!&amp;Audit!#REF!,"")</f>
        <v>#REF!</v>
      </c>
      <c r="G850" s="17" t="e">
        <f>VLOOKUP(Audit!#REF!,$V$3:$AE$12,6,FALSE) &amp; VLOOKUP(Audit!#REF!,$V$13:$AE$22,6,FALSE)&amp; IF(Audit!#REF!=10,Audit!#REF!&amp;Audit!#REF!,"")</f>
        <v>#REF!</v>
      </c>
      <c r="H850" s="17" t="e">
        <f>VLOOKUP(Audit!#REF!,$V$3:$AE$12,7,FALSE) &amp; VLOOKUP(Audit!#REF!,$V$13:$AE$22,7,FALSE)&amp;IF(Audit!#REF!=10,Audit!#REF!&amp;Audit!#REF!,"")</f>
        <v>#REF!</v>
      </c>
      <c r="I850" s="17" t="e">
        <f>VLOOKUP(Audit!#REF!,$V$3:$AE$12,8,FALSE) &amp; Audit!#REF! &amp; VLOOKUP(Audit!#REF!,$V$13:$AE$22,8,FALSE)&amp;IF(Audit!#REF!=10,Audit!#REF!&amp;Audit!#REF!,"")</f>
        <v>#REF!</v>
      </c>
      <c r="J850" s="17" t="e">
        <f>VLOOKUP(Audit!#REF!,$V$3:$AE$12,9,FALSE) &amp; VLOOKUP(Audit!#REF!,$V$13:$AE$22,9,FALSE) &amp; IF(Audit!#REF!=10,Audit!#REF!&amp;Audit!#REF!,"") &amp; IF(Audit!#REF!&lt;&gt;1,U850,"")</f>
        <v>#REF!</v>
      </c>
      <c r="K850" s="17" t="e">
        <f>VLOOKUP(Audit!#REF!,$V$3:$AE$12,10,FALSE) &amp; Audit!#REF! &amp; VLOOKUP(Audit!#REF!,$V$13:$AE$22,10,FALSE) &amp; IF(Audit!#REF!=10,Audit!#REF!&amp;Audit!#REF!,"") &amp; IF(Audit!#REF!&lt;&gt;1,U850,"")</f>
        <v>#REF!</v>
      </c>
      <c r="L850" s="10" t="e">
        <f>Audit!#REF!</f>
        <v>#REF!</v>
      </c>
      <c r="M850" s="10" t="e">
        <f t="shared" si="401"/>
        <v>#REF!</v>
      </c>
      <c r="N850" s="10" t="e">
        <f t="shared" si="402"/>
        <v>#REF!</v>
      </c>
      <c r="O850" s="10" t="e">
        <f t="shared" si="403"/>
        <v>#REF!</v>
      </c>
      <c r="P850" s="10" t="e">
        <f t="shared" si="404"/>
        <v>#REF!</v>
      </c>
      <c r="Q850" s="10" t="e">
        <f t="shared" si="405"/>
        <v>#REF!</v>
      </c>
      <c r="R850" s="10" t="e">
        <f t="shared" si="406"/>
        <v>#REF!</v>
      </c>
      <c r="S850" s="10" t="e">
        <f t="shared" si="407"/>
        <v>#REF!</v>
      </c>
      <c r="T850" s="10" t="e">
        <f t="shared" si="408"/>
        <v>#REF!</v>
      </c>
      <c r="U850" s="17" t="e">
        <f>IF(Audit!#REF!="","",VLOOKUP(Audit!#REF!,$W$26:$X$35,2,FALSE)) &amp; Audit!#REF! &amp; IF(Audit!#REF!="","",IF(Audit!#REF!&lt;=1.4,VLOOKUP(Audit!#REF!,$W$38:X895,2,FALSE),VLOOKUP(Audit!#REF!,$W$51:$X$61,2,FALSE))) &amp; IF(Audit!#REF!="","",VLOOKUP(Audit!#REF!,$Y$26:$Z$35,2,FALSE) &amp; Audit!#REF! &amp; IF(Audit!#REF!="","",IF(Audit!#REF!&lt;=1.4,VLOOKUP(Audit!#REF!,$Y$38:$Z$48,2,FALSE),VLOOKUP(Audit!#REF!,$Y$51:$Z$61,2,FALSE))))</f>
        <v>#REF!</v>
      </c>
      <c r="V850" s="21"/>
      <c r="AH850" s="49" t="e">
        <f>Audit!#REF!</f>
        <v>#REF!</v>
      </c>
      <c r="AI850" s="50" t="e">
        <f>VLOOKUP(Audit!#REF!,$V$3:$AE$12,2,FALSE)&amp; IF(Audit!#REF!=10,Audit!#REF!,"")</f>
        <v>#REF!</v>
      </c>
      <c r="AJ850" s="50" t="e">
        <f>VLOOKUP(Audit!#REF!,$V$13:$AE$22,2,FALSE)&amp; IF(Audit!#REF!=10,Audit!#REF!,"")</f>
        <v>#REF!</v>
      </c>
      <c r="AK850" s="47" t="e">
        <f t="shared" si="409"/>
        <v>#REF!</v>
      </c>
      <c r="AL850" s="50" t="e">
        <f>VLOOKUP(Audit!#REF!,$V$3:$AE$12,3,FALSE)&amp; IF(Audit!#REF!=10,Audit!#REF!,"")</f>
        <v>#REF!</v>
      </c>
      <c r="AM850" s="50" t="e">
        <f>VLOOKUP(Audit!#REF!,$V$13:$AE$22,3,FALSE)&amp; IF(Audit!#REF!=10,Audit!#REF!,"")</f>
        <v>#REF!</v>
      </c>
      <c r="AN850" s="47" t="e">
        <f t="shared" si="410"/>
        <v>#REF!</v>
      </c>
      <c r="AO850" s="50" t="e">
        <f>VLOOKUP(Audit!#REF!,$V$3:$AE$12,4,FALSE) &amp;  Audit!#REF! &amp; IF(Audit!#REF!=10,Audit!#REF!,"")</f>
        <v>#REF!</v>
      </c>
      <c r="AP850" s="50" t="e">
        <f>VLOOKUP(Audit!#REF!,$V$13:$AE$22,4,FALSE)&amp; IF(Audit!#REF!=10,Audit!#REF!,"")</f>
        <v>#REF!</v>
      </c>
      <c r="AQ850" s="47" t="e">
        <f t="shared" si="411"/>
        <v>#REF!</v>
      </c>
      <c r="AR850" s="50" t="e">
        <f>VLOOKUP(Audit!#REF!,$V$3:$AE$12,5,FALSE)&amp; IF(Audit!#REF!=10,Audit!#REF!,"")</f>
        <v>#REF!</v>
      </c>
      <c r="AS850" s="50" t="e">
        <f>VLOOKUP(Audit!#REF!,$V$13:$AE$22,5,FALSE)&amp; IF(Audit!#REF!=10,Audit!#REF!,"")</f>
        <v>#REF!</v>
      </c>
      <c r="AT850" s="47" t="e">
        <f t="shared" si="412"/>
        <v>#REF!</v>
      </c>
      <c r="AU850" s="50" t="e">
        <f>VLOOKUP(Audit!#REF!,$V$3:$AE$12,6,FALSE)&amp; IF(Audit!#REF!=10,Audit!#REF!,"")</f>
        <v>#REF!</v>
      </c>
      <c r="AV850" s="50" t="e">
        <f>VLOOKUP(Audit!#REF!,$V$13:$AE$22,6,FALSE)&amp; IF(Audit!#REF!=10,Audit!#REF!,"")</f>
        <v>#REF!</v>
      </c>
      <c r="AW850" s="47" t="e">
        <f t="shared" si="413"/>
        <v>#REF!</v>
      </c>
      <c r="AX850" s="50" t="e">
        <f>VLOOKUP(Audit!#REF!,$V$3:$AE$12,7,FALSE)&amp; IF(Audit!#REF!=10,Audit!#REF!,"")</f>
        <v>#REF!</v>
      </c>
      <c r="AY850" s="50" t="e">
        <f>VLOOKUP(Audit!#REF!,$V$13:$AE$22,7,FALSE) &amp; IF(Audit!#REF!=10,Audit!#REF!,"")</f>
        <v>#REF!</v>
      </c>
      <c r="AZ850" s="47" t="e">
        <f t="shared" si="414"/>
        <v>#REF!</v>
      </c>
      <c r="BA850" s="50" t="e">
        <f>VLOOKUP(Audit!#REF!,$V$3:$AE$12,8,FALSE)&amp; Audit!#REF! &amp; IF(Audit!#REF!=10,Audit!#REF!,"")</f>
        <v>#REF!</v>
      </c>
      <c r="BB850" s="50" t="e">
        <f>VLOOKUP(Audit!#REF!,$V$13:$AE$22,8,FALSE) &amp; IF(Audit!#REF!=10,Audit!#REF!,"")</f>
        <v>#REF!</v>
      </c>
      <c r="BC850" s="47" t="e">
        <f t="shared" si="415"/>
        <v>#REF!</v>
      </c>
      <c r="BD850" s="50" t="e">
        <f>VLOOKUP(Audit!#REF!,$V$3:$AE$12,9,FALSE)&amp; IF(Audit!#REF!=10,Audit!#REF!,"")</f>
        <v>#REF!</v>
      </c>
      <c r="BE850" s="50" t="e">
        <f>VLOOKUP(Audit!#REF!,$V$13:$AE$22,9,FALSE) &amp; IF(Audit!#REF!=10,Audit!#REF!,"") &amp; IF(Audit!#REF!&lt;&gt;1,U850,"")</f>
        <v>#REF!</v>
      </c>
      <c r="BF850" s="47" t="e">
        <f t="shared" si="416"/>
        <v>#REF!</v>
      </c>
      <c r="BG850" s="50" t="e">
        <f>VLOOKUP(Audit!#REF!,$V$3:$AE$12,10,FALSE) &amp; Audit!#REF! &amp; IF(Audit!#REF!=10,Audit!#REF!,"")</f>
        <v>#REF!</v>
      </c>
      <c r="BH850" s="50" t="e">
        <f>VLOOKUP(Audit!#REF!,$V$13:$AE$22,10,FALSE) &amp; IF(Audit!#REF!=10,Audit!#REF!,"") &amp; IF(Audit!#REF!&lt;&gt;1,U850,"")</f>
        <v>#REF!</v>
      </c>
      <c r="BI850" s="47" t="e">
        <f t="shared" si="417"/>
        <v>#REF!</v>
      </c>
      <c r="BJ850" s="48" t="str">
        <f t="shared" si="418"/>
        <v/>
      </c>
      <c r="BK850" s="48" t="str">
        <f t="shared" si="419"/>
        <v/>
      </c>
      <c r="BL850" s="48" t="str">
        <f t="shared" si="420"/>
        <v/>
      </c>
      <c r="BM850" s="48" t="str">
        <f t="shared" si="421"/>
        <v/>
      </c>
      <c r="BN850" s="48" t="str">
        <f t="shared" si="422"/>
        <v/>
      </c>
      <c r="BO850" s="48" t="str">
        <f t="shared" si="423"/>
        <v/>
      </c>
      <c r="BP850" s="48" t="str">
        <f t="shared" si="424"/>
        <v/>
      </c>
      <c r="BQ850" s="48" t="str">
        <f t="shared" si="425"/>
        <v/>
      </c>
      <c r="BR850" s="48" t="str">
        <f t="shared" si="426"/>
        <v/>
      </c>
      <c r="BS850" s="48" t="str">
        <f t="shared" si="427"/>
        <v/>
      </c>
      <c r="BT850" s="48" t="str">
        <f t="shared" si="428"/>
        <v/>
      </c>
      <c r="BU850" s="48" t="str">
        <f t="shared" si="429"/>
        <v/>
      </c>
    </row>
    <row r="851" spans="1:73">
      <c r="A851" s="10" t="e">
        <f>Audit!#REF!</f>
        <v>#REF!</v>
      </c>
      <c r="B851" s="10" t="e">
        <f t="shared" si="400"/>
        <v>#REF!</v>
      </c>
      <c r="C851" s="17" t="e">
        <f>VLOOKUP(Audit!#REF!,$V$3:$AE$12,2,FALSE) &amp; VLOOKUP(Audit!#REF!,$V$13:$AE$22,2,FALSE)&amp; IF(Audit!#REF!=10,Audit!#REF!&amp;Audit!#REF!,"")</f>
        <v>#REF!</v>
      </c>
      <c r="D851" s="17" t="e">
        <f>VLOOKUP(Audit!#REF!,$V$3:$AE$12,3,FALSE) &amp; VLOOKUP(Audit!#REF!,$V$13:$AE$22,3,FALSE) &amp;IF(Audit!#REF!=10,Audit!#REF!&amp;Audit!#REF!,"")</f>
        <v>#REF!</v>
      </c>
      <c r="E851" s="17" t="e">
        <f>VLOOKUP(Audit!#REF!,$V$3:$AE$12,4,FALSE)&amp; Audit!#REF! &amp; VLOOKUP(Audit!#REF!,$V$13:$AE$22,4,FALSE)&amp; IF(Audit!#REF!=10,Audit!#REF!&amp;Audit!#REF!,"")</f>
        <v>#REF!</v>
      </c>
      <c r="F851" s="17" t="e">
        <f>VLOOKUP(Audit!#REF!,$V$3:$AE$12,5,FALSE) &amp; VLOOKUP(Audit!#REF!,$V$13:$AE$22,5,FALSE)&amp; IF(Audit!#REF!=10,Audit!#REF!&amp;Audit!#REF!,"")</f>
        <v>#REF!</v>
      </c>
      <c r="G851" s="17" t="e">
        <f>VLOOKUP(Audit!#REF!,$V$3:$AE$12,6,FALSE) &amp; VLOOKUP(Audit!#REF!,$V$13:$AE$22,6,FALSE)&amp; IF(Audit!#REF!=10,Audit!#REF!&amp;Audit!#REF!,"")</f>
        <v>#REF!</v>
      </c>
      <c r="H851" s="17" t="e">
        <f>VLOOKUP(Audit!#REF!,$V$3:$AE$12,7,FALSE) &amp; VLOOKUP(Audit!#REF!,$V$13:$AE$22,7,FALSE)&amp;IF(Audit!#REF!=10,Audit!#REF!&amp;Audit!#REF!,"")</f>
        <v>#REF!</v>
      </c>
      <c r="I851" s="17" t="e">
        <f>VLOOKUP(Audit!#REF!,$V$3:$AE$12,8,FALSE) &amp; Audit!#REF! &amp; VLOOKUP(Audit!#REF!,$V$13:$AE$22,8,FALSE)&amp;IF(Audit!#REF!=10,Audit!#REF!&amp;Audit!#REF!,"")</f>
        <v>#REF!</v>
      </c>
      <c r="J851" s="17" t="e">
        <f>VLOOKUP(Audit!#REF!,$V$3:$AE$12,9,FALSE) &amp; VLOOKUP(Audit!#REF!,$V$13:$AE$22,9,FALSE) &amp; IF(Audit!#REF!=10,Audit!#REF!&amp;Audit!#REF!,"") &amp; IF(Audit!#REF!&lt;&gt;1,U851,"")</f>
        <v>#REF!</v>
      </c>
      <c r="K851" s="17" t="e">
        <f>VLOOKUP(Audit!#REF!,$V$3:$AE$12,10,FALSE) &amp; Audit!#REF! &amp; VLOOKUP(Audit!#REF!,$V$13:$AE$22,10,FALSE) &amp; IF(Audit!#REF!=10,Audit!#REF!&amp;Audit!#REF!,"") &amp; IF(Audit!#REF!&lt;&gt;1,U851,"")</f>
        <v>#REF!</v>
      </c>
      <c r="L851" s="10" t="e">
        <f>Audit!#REF!</f>
        <v>#REF!</v>
      </c>
      <c r="M851" s="10" t="e">
        <f t="shared" si="401"/>
        <v>#REF!</v>
      </c>
      <c r="N851" s="10" t="e">
        <f t="shared" si="402"/>
        <v>#REF!</v>
      </c>
      <c r="O851" s="10" t="e">
        <f t="shared" si="403"/>
        <v>#REF!</v>
      </c>
      <c r="P851" s="10" t="e">
        <f t="shared" si="404"/>
        <v>#REF!</v>
      </c>
      <c r="Q851" s="10" t="e">
        <f t="shared" si="405"/>
        <v>#REF!</v>
      </c>
      <c r="R851" s="10" t="e">
        <f t="shared" si="406"/>
        <v>#REF!</v>
      </c>
      <c r="S851" s="10" t="e">
        <f t="shared" si="407"/>
        <v>#REF!</v>
      </c>
      <c r="T851" s="10" t="e">
        <f t="shared" si="408"/>
        <v>#REF!</v>
      </c>
      <c r="U851" s="17" t="e">
        <f>IF(Audit!#REF!="","",VLOOKUP(Audit!#REF!,$W$26:$X$35,2,FALSE)) &amp; Audit!#REF! &amp; IF(Audit!#REF!="","",IF(Audit!#REF!&lt;=1.4,VLOOKUP(Audit!#REF!,$W$38:X896,2,FALSE),VLOOKUP(Audit!#REF!,$W$51:$X$61,2,FALSE))) &amp; IF(Audit!#REF!="","",VLOOKUP(Audit!#REF!,$Y$26:$Z$35,2,FALSE) &amp; Audit!#REF! &amp; IF(Audit!#REF!="","",IF(Audit!#REF!&lt;=1.4,VLOOKUP(Audit!#REF!,$Y$38:$Z$48,2,FALSE),VLOOKUP(Audit!#REF!,$Y$51:$Z$61,2,FALSE))))</f>
        <v>#REF!</v>
      </c>
      <c r="V851" s="21"/>
      <c r="AH851" s="49" t="e">
        <f>Audit!#REF!</f>
        <v>#REF!</v>
      </c>
      <c r="AI851" s="50" t="e">
        <f>VLOOKUP(Audit!#REF!,$V$3:$AE$12,2,FALSE)&amp; IF(Audit!#REF!=10,Audit!#REF!,"")</f>
        <v>#REF!</v>
      </c>
      <c r="AJ851" s="50" t="e">
        <f>VLOOKUP(Audit!#REF!,$V$13:$AE$22,2,FALSE)&amp; IF(Audit!#REF!=10,Audit!#REF!,"")</f>
        <v>#REF!</v>
      </c>
      <c r="AK851" s="47" t="e">
        <f t="shared" si="409"/>
        <v>#REF!</v>
      </c>
      <c r="AL851" s="50" t="e">
        <f>VLOOKUP(Audit!#REF!,$V$3:$AE$12,3,FALSE)&amp; IF(Audit!#REF!=10,Audit!#REF!,"")</f>
        <v>#REF!</v>
      </c>
      <c r="AM851" s="50" t="e">
        <f>VLOOKUP(Audit!#REF!,$V$13:$AE$22,3,FALSE)&amp; IF(Audit!#REF!=10,Audit!#REF!,"")</f>
        <v>#REF!</v>
      </c>
      <c r="AN851" s="47" t="e">
        <f t="shared" si="410"/>
        <v>#REF!</v>
      </c>
      <c r="AO851" s="50" t="e">
        <f>VLOOKUP(Audit!#REF!,$V$3:$AE$12,4,FALSE) &amp;  Audit!#REF! &amp; IF(Audit!#REF!=10,Audit!#REF!,"")</f>
        <v>#REF!</v>
      </c>
      <c r="AP851" s="50" t="e">
        <f>VLOOKUP(Audit!#REF!,$V$13:$AE$22,4,FALSE)&amp; IF(Audit!#REF!=10,Audit!#REF!,"")</f>
        <v>#REF!</v>
      </c>
      <c r="AQ851" s="47" t="e">
        <f t="shared" si="411"/>
        <v>#REF!</v>
      </c>
      <c r="AR851" s="50" t="e">
        <f>VLOOKUP(Audit!#REF!,$V$3:$AE$12,5,FALSE)&amp; IF(Audit!#REF!=10,Audit!#REF!,"")</f>
        <v>#REF!</v>
      </c>
      <c r="AS851" s="50" t="e">
        <f>VLOOKUP(Audit!#REF!,$V$13:$AE$22,5,FALSE)&amp; IF(Audit!#REF!=10,Audit!#REF!,"")</f>
        <v>#REF!</v>
      </c>
      <c r="AT851" s="47" t="e">
        <f t="shared" si="412"/>
        <v>#REF!</v>
      </c>
      <c r="AU851" s="50" t="e">
        <f>VLOOKUP(Audit!#REF!,$V$3:$AE$12,6,FALSE)&amp; IF(Audit!#REF!=10,Audit!#REF!,"")</f>
        <v>#REF!</v>
      </c>
      <c r="AV851" s="50" t="e">
        <f>VLOOKUP(Audit!#REF!,$V$13:$AE$22,6,FALSE)&amp; IF(Audit!#REF!=10,Audit!#REF!,"")</f>
        <v>#REF!</v>
      </c>
      <c r="AW851" s="47" t="e">
        <f t="shared" si="413"/>
        <v>#REF!</v>
      </c>
      <c r="AX851" s="50" t="e">
        <f>VLOOKUP(Audit!#REF!,$V$3:$AE$12,7,FALSE)&amp; IF(Audit!#REF!=10,Audit!#REF!,"")</f>
        <v>#REF!</v>
      </c>
      <c r="AY851" s="50" t="e">
        <f>VLOOKUP(Audit!#REF!,$V$13:$AE$22,7,FALSE) &amp; IF(Audit!#REF!=10,Audit!#REF!,"")</f>
        <v>#REF!</v>
      </c>
      <c r="AZ851" s="47" t="e">
        <f t="shared" si="414"/>
        <v>#REF!</v>
      </c>
      <c r="BA851" s="50" t="e">
        <f>VLOOKUP(Audit!#REF!,$V$3:$AE$12,8,FALSE)&amp; Audit!#REF! &amp; IF(Audit!#REF!=10,Audit!#REF!,"")</f>
        <v>#REF!</v>
      </c>
      <c r="BB851" s="50" t="e">
        <f>VLOOKUP(Audit!#REF!,$V$13:$AE$22,8,FALSE) &amp; IF(Audit!#REF!=10,Audit!#REF!,"")</f>
        <v>#REF!</v>
      </c>
      <c r="BC851" s="47" t="e">
        <f t="shared" si="415"/>
        <v>#REF!</v>
      </c>
      <c r="BD851" s="50" t="e">
        <f>VLOOKUP(Audit!#REF!,$V$3:$AE$12,9,FALSE)&amp; IF(Audit!#REF!=10,Audit!#REF!,"")</f>
        <v>#REF!</v>
      </c>
      <c r="BE851" s="50" t="e">
        <f>VLOOKUP(Audit!#REF!,$V$13:$AE$22,9,FALSE) &amp; IF(Audit!#REF!=10,Audit!#REF!,"") &amp; IF(Audit!#REF!&lt;&gt;1,U851,"")</f>
        <v>#REF!</v>
      </c>
      <c r="BF851" s="47" t="e">
        <f t="shared" si="416"/>
        <v>#REF!</v>
      </c>
      <c r="BG851" s="50" t="e">
        <f>VLOOKUP(Audit!#REF!,$V$3:$AE$12,10,FALSE) &amp; Audit!#REF! &amp; IF(Audit!#REF!=10,Audit!#REF!,"")</f>
        <v>#REF!</v>
      </c>
      <c r="BH851" s="50" t="e">
        <f>VLOOKUP(Audit!#REF!,$V$13:$AE$22,10,FALSE) &amp; IF(Audit!#REF!=10,Audit!#REF!,"") &amp; IF(Audit!#REF!&lt;&gt;1,U851,"")</f>
        <v>#REF!</v>
      </c>
      <c r="BI851" s="47" t="e">
        <f t="shared" si="417"/>
        <v>#REF!</v>
      </c>
      <c r="BJ851" s="48" t="str">
        <f t="shared" si="418"/>
        <v/>
      </c>
      <c r="BK851" s="48" t="str">
        <f t="shared" si="419"/>
        <v/>
      </c>
      <c r="BL851" s="48" t="str">
        <f t="shared" si="420"/>
        <v/>
      </c>
      <c r="BM851" s="48" t="str">
        <f t="shared" si="421"/>
        <v/>
      </c>
      <c r="BN851" s="48" t="str">
        <f t="shared" si="422"/>
        <v/>
      </c>
      <c r="BO851" s="48" t="str">
        <f t="shared" si="423"/>
        <v/>
      </c>
      <c r="BP851" s="48" t="str">
        <f t="shared" si="424"/>
        <v/>
      </c>
      <c r="BQ851" s="48" t="str">
        <f t="shared" si="425"/>
        <v/>
      </c>
      <c r="BR851" s="48" t="str">
        <f t="shared" si="426"/>
        <v/>
      </c>
      <c r="BS851" s="48" t="str">
        <f t="shared" si="427"/>
        <v/>
      </c>
      <c r="BT851" s="48" t="str">
        <f t="shared" si="428"/>
        <v/>
      </c>
      <c r="BU851" s="48" t="str">
        <f t="shared" si="429"/>
        <v/>
      </c>
    </row>
    <row r="852" spans="1:73">
      <c r="A852" s="10" t="e">
        <f>Audit!#REF!</f>
        <v>#REF!</v>
      </c>
      <c r="B852" s="10" t="e">
        <f t="shared" si="400"/>
        <v>#REF!</v>
      </c>
      <c r="C852" s="17" t="e">
        <f>VLOOKUP(Audit!#REF!,$V$3:$AE$12,2,FALSE) &amp; VLOOKUP(Audit!#REF!,$V$13:$AE$22,2,FALSE)&amp; IF(Audit!#REF!=10,Audit!#REF!&amp;Audit!#REF!,"")</f>
        <v>#REF!</v>
      </c>
      <c r="D852" s="17" t="e">
        <f>VLOOKUP(Audit!#REF!,$V$3:$AE$12,3,FALSE) &amp; VLOOKUP(Audit!#REF!,$V$13:$AE$22,3,FALSE) &amp;IF(Audit!#REF!=10,Audit!#REF!&amp;Audit!#REF!,"")</f>
        <v>#REF!</v>
      </c>
      <c r="E852" s="17" t="e">
        <f>VLOOKUP(Audit!#REF!,$V$3:$AE$12,4,FALSE)&amp; Audit!#REF! &amp; VLOOKUP(Audit!#REF!,$V$13:$AE$22,4,FALSE)&amp; IF(Audit!#REF!=10,Audit!#REF!&amp;Audit!#REF!,"")</f>
        <v>#REF!</v>
      </c>
      <c r="F852" s="17" t="e">
        <f>VLOOKUP(Audit!#REF!,$V$3:$AE$12,5,FALSE) &amp; VLOOKUP(Audit!#REF!,$V$13:$AE$22,5,FALSE)&amp; IF(Audit!#REF!=10,Audit!#REF!&amp;Audit!#REF!,"")</f>
        <v>#REF!</v>
      </c>
      <c r="G852" s="17" t="e">
        <f>VLOOKUP(Audit!#REF!,$V$3:$AE$12,6,FALSE) &amp; VLOOKUP(Audit!#REF!,$V$13:$AE$22,6,FALSE)&amp; IF(Audit!#REF!=10,Audit!#REF!&amp;Audit!#REF!,"")</f>
        <v>#REF!</v>
      </c>
      <c r="H852" s="17" t="e">
        <f>VLOOKUP(Audit!#REF!,$V$3:$AE$12,7,FALSE) &amp; VLOOKUP(Audit!#REF!,$V$13:$AE$22,7,FALSE)&amp;IF(Audit!#REF!=10,Audit!#REF!&amp;Audit!#REF!,"")</f>
        <v>#REF!</v>
      </c>
      <c r="I852" s="17" t="e">
        <f>VLOOKUP(Audit!#REF!,$V$3:$AE$12,8,FALSE) &amp; Audit!#REF! &amp; VLOOKUP(Audit!#REF!,$V$13:$AE$22,8,FALSE)&amp;IF(Audit!#REF!=10,Audit!#REF!&amp;Audit!#REF!,"")</f>
        <v>#REF!</v>
      </c>
      <c r="J852" s="17" t="e">
        <f>VLOOKUP(Audit!#REF!,$V$3:$AE$12,9,FALSE) &amp; VLOOKUP(Audit!#REF!,$V$13:$AE$22,9,FALSE) &amp; IF(Audit!#REF!=10,Audit!#REF!&amp;Audit!#REF!,"") &amp; IF(Audit!#REF!&lt;&gt;1,U852,"")</f>
        <v>#REF!</v>
      </c>
      <c r="K852" s="17" t="e">
        <f>VLOOKUP(Audit!#REF!,$V$3:$AE$12,10,FALSE) &amp; Audit!#REF! &amp; VLOOKUP(Audit!#REF!,$V$13:$AE$22,10,FALSE) &amp; IF(Audit!#REF!=10,Audit!#REF!&amp;Audit!#REF!,"") &amp; IF(Audit!#REF!&lt;&gt;1,U852,"")</f>
        <v>#REF!</v>
      </c>
      <c r="L852" s="10" t="e">
        <f>Audit!#REF!</f>
        <v>#REF!</v>
      </c>
      <c r="M852" s="10" t="e">
        <f t="shared" si="401"/>
        <v>#REF!</v>
      </c>
      <c r="N852" s="10" t="e">
        <f t="shared" si="402"/>
        <v>#REF!</v>
      </c>
      <c r="O852" s="10" t="e">
        <f t="shared" si="403"/>
        <v>#REF!</v>
      </c>
      <c r="P852" s="10" t="e">
        <f t="shared" si="404"/>
        <v>#REF!</v>
      </c>
      <c r="Q852" s="10" t="e">
        <f t="shared" si="405"/>
        <v>#REF!</v>
      </c>
      <c r="R852" s="10" t="e">
        <f t="shared" si="406"/>
        <v>#REF!</v>
      </c>
      <c r="S852" s="10" t="e">
        <f t="shared" si="407"/>
        <v>#REF!</v>
      </c>
      <c r="T852" s="10" t="e">
        <f t="shared" si="408"/>
        <v>#REF!</v>
      </c>
      <c r="U852" s="17" t="e">
        <f>IF(Audit!#REF!="","",VLOOKUP(Audit!#REF!,$W$26:$X$35,2,FALSE)) &amp; Audit!#REF! &amp; IF(Audit!#REF!="","",IF(Audit!#REF!&lt;=1.4,VLOOKUP(Audit!#REF!,$W$38:X897,2,FALSE),VLOOKUP(Audit!#REF!,$W$51:$X$61,2,FALSE))) &amp; IF(Audit!#REF!="","",VLOOKUP(Audit!#REF!,$Y$26:$Z$35,2,FALSE) &amp; Audit!#REF! &amp; IF(Audit!#REF!="","",IF(Audit!#REF!&lt;=1.4,VLOOKUP(Audit!#REF!,$Y$38:$Z$48,2,FALSE),VLOOKUP(Audit!#REF!,$Y$51:$Z$61,2,FALSE))))</f>
        <v>#REF!</v>
      </c>
      <c r="V852" s="21"/>
      <c r="AH852" s="49" t="e">
        <f>Audit!#REF!</f>
        <v>#REF!</v>
      </c>
      <c r="AI852" s="50" t="e">
        <f>VLOOKUP(Audit!#REF!,$V$3:$AE$12,2,FALSE)&amp; IF(Audit!#REF!=10,Audit!#REF!,"")</f>
        <v>#REF!</v>
      </c>
      <c r="AJ852" s="50" t="e">
        <f>VLOOKUP(Audit!#REF!,$V$13:$AE$22,2,FALSE)&amp; IF(Audit!#REF!=10,Audit!#REF!,"")</f>
        <v>#REF!</v>
      </c>
      <c r="AK852" s="47" t="e">
        <f t="shared" si="409"/>
        <v>#REF!</v>
      </c>
      <c r="AL852" s="50" t="e">
        <f>VLOOKUP(Audit!#REF!,$V$3:$AE$12,3,FALSE)&amp; IF(Audit!#REF!=10,Audit!#REF!,"")</f>
        <v>#REF!</v>
      </c>
      <c r="AM852" s="50" t="e">
        <f>VLOOKUP(Audit!#REF!,$V$13:$AE$22,3,FALSE)&amp; IF(Audit!#REF!=10,Audit!#REF!,"")</f>
        <v>#REF!</v>
      </c>
      <c r="AN852" s="47" t="e">
        <f t="shared" si="410"/>
        <v>#REF!</v>
      </c>
      <c r="AO852" s="50" t="e">
        <f>VLOOKUP(Audit!#REF!,$V$3:$AE$12,4,FALSE) &amp;  Audit!#REF! &amp; IF(Audit!#REF!=10,Audit!#REF!,"")</f>
        <v>#REF!</v>
      </c>
      <c r="AP852" s="50" t="e">
        <f>VLOOKUP(Audit!#REF!,$V$13:$AE$22,4,FALSE)&amp; IF(Audit!#REF!=10,Audit!#REF!,"")</f>
        <v>#REF!</v>
      </c>
      <c r="AQ852" s="47" t="e">
        <f t="shared" si="411"/>
        <v>#REF!</v>
      </c>
      <c r="AR852" s="50" t="e">
        <f>VLOOKUP(Audit!#REF!,$V$3:$AE$12,5,FALSE)&amp; IF(Audit!#REF!=10,Audit!#REF!,"")</f>
        <v>#REF!</v>
      </c>
      <c r="AS852" s="50" t="e">
        <f>VLOOKUP(Audit!#REF!,$V$13:$AE$22,5,FALSE)&amp; IF(Audit!#REF!=10,Audit!#REF!,"")</f>
        <v>#REF!</v>
      </c>
      <c r="AT852" s="47" t="e">
        <f t="shared" si="412"/>
        <v>#REF!</v>
      </c>
      <c r="AU852" s="50" t="e">
        <f>VLOOKUP(Audit!#REF!,$V$3:$AE$12,6,FALSE)&amp; IF(Audit!#REF!=10,Audit!#REF!,"")</f>
        <v>#REF!</v>
      </c>
      <c r="AV852" s="50" t="e">
        <f>VLOOKUP(Audit!#REF!,$V$13:$AE$22,6,FALSE)&amp; IF(Audit!#REF!=10,Audit!#REF!,"")</f>
        <v>#REF!</v>
      </c>
      <c r="AW852" s="47" t="e">
        <f t="shared" si="413"/>
        <v>#REF!</v>
      </c>
      <c r="AX852" s="50" t="e">
        <f>VLOOKUP(Audit!#REF!,$V$3:$AE$12,7,FALSE)&amp; IF(Audit!#REF!=10,Audit!#REF!,"")</f>
        <v>#REF!</v>
      </c>
      <c r="AY852" s="50" t="e">
        <f>VLOOKUP(Audit!#REF!,$V$13:$AE$22,7,FALSE) &amp; IF(Audit!#REF!=10,Audit!#REF!,"")</f>
        <v>#REF!</v>
      </c>
      <c r="AZ852" s="47" t="e">
        <f t="shared" si="414"/>
        <v>#REF!</v>
      </c>
      <c r="BA852" s="50" t="e">
        <f>VLOOKUP(Audit!#REF!,$V$3:$AE$12,8,FALSE)&amp; Audit!#REF! &amp; IF(Audit!#REF!=10,Audit!#REF!,"")</f>
        <v>#REF!</v>
      </c>
      <c r="BB852" s="50" t="e">
        <f>VLOOKUP(Audit!#REF!,$V$13:$AE$22,8,FALSE) &amp; IF(Audit!#REF!=10,Audit!#REF!,"")</f>
        <v>#REF!</v>
      </c>
      <c r="BC852" s="47" t="e">
        <f t="shared" si="415"/>
        <v>#REF!</v>
      </c>
      <c r="BD852" s="50" t="e">
        <f>VLOOKUP(Audit!#REF!,$V$3:$AE$12,9,FALSE)&amp; IF(Audit!#REF!=10,Audit!#REF!,"")</f>
        <v>#REF!</v>
      </c>
      <c r="BE852" s="50" t="e">
        <f>VLOOKUP(Audit!#REF!,$V$13:$AE$22,9,FALSE) &amp; IF(Audit!#REF!=10,Audit!#REF!,"") &amp; IF(Audit!#REF!&lt;&gt;1,U852,"")</f>
        <v>#REF!</v>
      </c>
      <c r="BF852" s="47" t="e">
        <f t="shared" si="416"/>
        <v>#REF!</v>
      </c>
      <c r="BG852" s="50" t="e">
        <f>VLOOKUP(Audit!#REF!,$V$3:$AE$12,10,FALSE) &amp; Audit!#REF! &amp; IF(Audit!#REF!=10,Audit!#REF!,"")</f>
        <v>#REF!</v>
      </c>
      <c r="BH852" s="50" t="e">
        <f>VLOOKUP(Audit!#REF!,$V$13:$AE$22,10,FALSE) &amp; IF(Audit!#REF!=10,Audit!#REF!,"") &amp; IF(Audit!#REF!&lt;&gt;1,U852,"")</f>
        <v>#REF!</v>
      </c>
      <c r="BI852" s="47" t="e">
        <f t="shared" si="417"/>
        <v>#REF!</v>
      </c>
      <c r="BJ852" s="48" t="str">
        <f t="shared" si="418"/>
        <v/>
      </c>
      <c r="BK852" s="48" t="str">
        <f t="shared" si="419"/>
        <v/>
      </c>
      <c r="BL852" s="48" t="str">
        <f t="shared" si="420"/>
        <v/>
      </c>
      <c r="BM852" s="48" t="str">
        <f t="shared" si="421"/>
        <v/>
      </c>
      <c r="BN852" s="48" t="str">
        <f t="shared" si="422"/>
        <v/>
      </c>
      <c r="BO852" s="48" t="str">
        <f t="shared" si="423"/>
        <v/>
      </c>
      <c r="BP852" s="48" t="str">
        <f t="shared" si="424"/>
        <v/>
      </c>
      <c r="BQ852" s="48" t="str">
        <f t="shared" si="425"/>
        <v/>
      </c>
      <c r="BR852" s="48" t="str">
        <f t="shared" si="426"/>
        <v/>
      </c>
      <c r="BS852" s="48" t="str">
        <f t="shared" si="427"/>
        <v/>
      </c>
      <c r="BT852" s="48" t="str">
        <f t="shared" si="428"/>
        <v/>
      </c>
      <c r="BU852" s="48" t="str">
        <f t="shared" si="429"/>
        <v/>
      </c>
    </row>
    <row r="853" spans="1:73">
      <c r="A853" s="10" t="e">
        <f>Audit!#REF!</f>
        <v>#REF!</v>
      </c>
      <c r="B853" s="10" t="e">
        <f t="shared" si="400"/>
        <v>#REF!</v>
      </c>
      <c r="C853" s="17" t="e">
        <f>VLOOKUP(Audit!#REF!,$V$3:$AE$12,2,FALSE) &amp; VLOOKUP(Audit!#REF!,$V$13:$AE$22,2,FALSE)&amp; IF(Audit!#REF!=10,Audit!#REF!&amp;Audit!#REF!,"")</f>
        <v>#REF!</v>
      </c>
      <c r="D853" s="17" t="e">
        <f>VLOOKUP(Audit!#REF!,$V$3:$AE$12,3,FALSE) &amp; VLOOKUP(Audit!#REF!,$V$13:$AE$22,3,FALSE) &amp;IF(Audit!#REF!=10,Audit!#REF!&amp;Audit!#REF!,"")</f>
        <v>#REF!</v>
      </c>
      <c r="E853" s="17" t="e">
        <f>VLOOKUP(Audit!#REF!,$V$3:$AE$12,4,FALSE)&amp; Audit!#REF! &amp; VLOOKUP(Audit!#REF!,$V$13:$AE$22,4,FALSE)&amp; IF(Audit!#REF!=10,Audit!#REF!&amp;Audit!#REF!,"")</f>
        <v>#REF!</v>
      </c>
      <c r="F853" s="17" t="e">
        <f>VLOOKUP(Audit!#REF!,$V$3:$AE$12,5,FALSE) &amp; VLOOKUP(Audit!#REF!,$V$13:$AE$22,5,FALSE)&amp; IF(Audit!#REF!=10,Audit!#REF!&amp;Audit!#REF!,"")</f>
        <v>#REF!</v>
      </c>
      <c r="G853" s="17" t="e">
        <f>VLOOKUP(Audit!#REF!,$V$3:$AE$12,6,FALSE) &amp; VLOOKUP(Audit!#REF!,$V$13:$AE$22,6,FALSE)&amp; IF(Audit!#REF!=10,Audit!#REF!&amp;Audit!#REF!,"")</f>
        <v>#REF!</v>
      </c>
      <c r="H853" s="17" t="e">
        <f>VLOOKUP(Audit!#REF!,$V$3:$AE$12,7,FALSE) &amp; VLOOKUP(Audit!#REF!,$V$13:$AE$22,7,FALSE)&amp;IF(Audit!#REF!=10,Audit!#REF!&amp;Audit!#REF!,"")</f>
        <v>#REF!</v>
      </c>
      <c r="I853" s="17" t="e">
        <f>VLOOKUP(Audit!#REF!,$V$3:$AE$12,8,FALSE) &amp; Audit!#REF! &amp; VLOOKUP(Audit!#REF!,$V$13:$AE$22,8,FALSE)&amp;IF(Audit!#REF!=10,Audit!#REF!&amp;Audit!#REF!,"")</f>
        <v>#REF!</v>
      </c>
      <c r="J853" s="17" t="e">
        <f>VLOOKUP(Audit!#REF!,$V$3:$AE$12,9,FALSE) &amp; VLOOKUP(Audit!#REF!,$V$13:$AE$22,9,FALSE) &amp; IF(Audit!#REF!=10,Audit!#REF!&amp;Audit!#REF!,"") &amp; IF(Audit!#REF!&lt;&gt;1,U853,"")</f>
        <v>#REF!</v>
      </c>
      <c r="K853" s="17" t="e">
        <f>VLOOKUP(Audit!#REF!,$V$3:$AE$12,10,FALSE) &amp; Audit!#REF! &amp; VLOOKUP(Audit!#REF!,$V$13:$AE$22,10,FALSE) &amp; IF(Audit!#REF!=10,Audit!#REF!&amp;Audit!#REF!,"") &amp; IF(Audit!#REF!&lt;&gt;1,U853,"")</f>
        <v>#REF!</v>
      </c>
      <c r="L853" s="10" t="e">
        <f>Audit!#REF!</f>
        <v>#REF!</v>
      </c>
      <c r="M853" s="10" t="e">
        <f t="shared" si="401"/>
        <v>#REF!</v>
      </c>
      <c r="N853" s="10" t="e">
        <f t="shared" si="402"/>
        <v>#REF!</v>
      </c>
      <c r="O853" s="10" t="e">
        <f t="shared" si="403"/>
        <v>#REF!</v>
      </c>
      <c r="P853" s="10" t="e">
        <f t="shared" si="404"/>
        <v>#REF!</v>
      </c>
      <c r="Q853" s="10" t="e">
        <f t="shared" si="405"/>
        <v>#REF!</v>
      </c>
      <c r="R853" s="10" t="e">
        <f t="shared" si="406"/>
        <v>#REF!</v>
      </c>
      <c r="S853" s="10" t="e">
        <f t="shared" si="407"/>
        <v>#REF!</v>
      </c>
      <c r="T853" s="10" t="e">
        <f t="shared" si="408"/>
        <v>#REF!</v>
      </c>
      <c r="U853" s="17" t="e">
        <f>IF(Audit!#REF!="","",VLOOKUP(Audit!#REF!,$W$26:$X$35,2,FALSE)) &amp; Audit!#REF! &amp; IF(Audit!#REF!="","",IF(Audit!#REF!&lt;=1.4,VLOOKUP(Audit!#REF!,$W$38:X898,2,FALSE),VLOOKUP(Audit!#REF!,$W$51:$X$61,2,FALSE))) &amp; IF(Audit!#REF!="","",VLOOKUP(Audit!#REF!,$Y$26:$Z$35,2,FALSE) &amp; Audit!#REF! &amp; IF(Audit!#REF!="","",IF(Audit!#REF!&lt;=1.4,VLOOKUP(Audit!#REF!,$Y$38:$Z$48,2,FALSE),VLOOKUP(Audit!#REF!,$Y$51:$Z$61,2,FALSE))))</f>
        <v>#REF!</v>
      </c>
      <c r="V853" s="21"/>
      <c r="AH853" s="49" t="e">
        <f>Audit!#REF!</f>
        <v>#REF!</v>
      </c>
      <c r="AI853" s="50" t="e">
        <f>VLOOKUP(Audit!#REF!,$V$3:$AE$12,2,FALSE)&amp; IF(Audit!#REF!=10,Audit!#REF!,"")</f>
        <v>#REF!</v>
      </c>
      <c r="AJ853" s="50" t="e">
        <f>VLOOKUP(Audit!#REF!,$V$13:$AE$22,2,FALSE)&amp; IF(Audit!#REF!=10,Audit!#REF!,"")</f>
        <v>#REF!</v>
      </c>
      <c r="AK853" s="47" t="e">
        <f t="shared" si="409"/>
        <v>#REF!</v>
      </c>
      <c r="AL853" s="50" t="e">
        <f>VLOOKUP(Audit!#REF!,$V$3:$AE$12,3,FALSE)&amp; IF(Audit!#REF!=10,Audit!#REF!,"")</f>
        <v>#REF!</v>
      </c>
      <c r="AM853" s="50" t="e">
        <f>VLOOKUP(Audit!#REF!,$V$13:$AE$22,3,FALSE)&amp; IF(Audit!#REF!=10,Audit!#REF!,"")</f>
        <v>#REF!</v>
      </c>
      <c r="AN853" s="47" t="e">
        <f t="shared" si="410"/>
        <v>#REF!</v>
      </c>
      <c r="AO853" s="50" t="e">
        <f>VLOOKUP(Audit!#REF!,$V$3:$AE$12,4,FALSE) &amp;  Audit!#REF! &amp; IF(Audit!#REF!=10,Audit!#REF!,"")</f>
        <v>#REF!</v>
      </c>
      <c r="AP853" s="50" t="e">
        <f>VLOOKUP(Audit!#REF!,$V$13:$AE$22,4,FALSE)&amp; IF(Audit!#REF!=10,Audit!#REF!,"")</f>
        <v>#REF!</v>
      </c>
      <c r="AQ853" s="47" t="e">
        <f t="shared" si="411"/>
        <v>#REF!</v>
      </c>
      <c r="AR853" s="50" t="e">
        <f>VLOOKUP(Audit!#REF!,$V$3:$AE$12,5,FALSE)&amp; IF(Audit!#REF!=10,Audit!#REF!,"")</f>
        <v>#REF!</v>
      </c>
      <c r="AS853" s="50" t="e">
        <f>VLOOKUP(Audit!#REF!,$V$13:$AE$22,5,FALSE)&amp; IF(Audit!#REF!=10,Audit!#REF!,"")</f>
        <v>#REF!</v>
      </c>
      <c r="AT853" s="47" t="e">
        <f t="shared" si="412"/>
        <v>#REF!</v>
      </c>
      <c r="AU853" s="50" t="e">
        <f>VLOOKUP(Audit!#REF!,$V$3:$AE$12,6,FALSE)&amp; IF(Audit!#REF!=10,Audit!#REF!,"")</f>
        <v>#REF!</v>
      </c>
      <c r="AV853" s="50" t="e">
        <f>VLOOKUP(Audit!#REF!,$V$13:$AE$22,6,FALSE)&amp; IF(Audit!#REF!=10,Audit!#REF!,"")</f>
        <v>#REF!</v>
      </c>
      <c r="AW853" s="47" t="e">
        <f t="shared" si="413"/>
        <v>#REF!</v>
      </c>
      <c r="AX853" s="50" t="e">
        <f>VLOOKUP(Audit!#REF!,$V$3:$AE$12,7,FALSE)&amp; IF(Audit!#REF!=10,Audit!#REF!,"")</f>
        <v>#REF!</v>
      </c>
      <c r="AY853" s="50" t="e">
        <f>VLOOKUP(Audit!#REF!,$V$13:$AE$22,7,FALSE) &amp; IF(Audit!#REF!=10,Audit!#REF!,"")</f>
        <v>#REF!</v>
      </c>
      <c r="AZ853" s="47" t="e">
        <f t="shared" si="414"/>
        <v>#REF!</v>
      </c>
      <c r="BA853" s="50" t="e">
        <f>VLOOKUP(Audit!#REF!,$V$3:$AE$12,8,FALSE)&amp; Audit!#REF! &amp; IF(Audit!#REF!=10,Audit!#REF!,"")</f>
        <v>#REF!</v>
      </c>
      <c r="BB853" s="50" t="e">
        <f>VLOOKUP(Audit!#REF!,$V$13:$AE$22,8,FALSE) &amp; IF(Audit!#REF!=10,Audit!#REF!,"")</f>
        <v>#REF!</v>
      </c>
      <c r="BC853" s="47" t="e">
        <f t="shared" si="415"/>
        <v>#REF!</v>
      </c>
      <c r="BD853" s="50" t="e">
        <f>VLOOKUP(Audit!#REF!,$V$3:$AE$12,9,FALSE)&amp; IF(Audit!#REF!=10,Audit!#REF!,"")</f>
        <v>#REF!</v>
      </c>
      <c r="BE853" s="50" t="e">
        <f>VLOOKUP(Audit!#REF!,$V$13:$AE$22,9,FALSE) &amp; IF(Audit!#REF!=10,Audit!#REF!,"") &amp; IF(Audit!#REF!&lt;&gt;1,U853,"")</f>
        <v>#REF!</v>
      </c>
      <c r="BF853" s="47" t="e">
        <f t="shared" si="416"/>
        <v>#REF!</v>
      </c>
      <c r="BG853" s="50" t="e">
        <f>VLOOKUP(Audit!#REF!,$V$3:$AE$12,10,FALSE) &amp; Audit!#REF! &amp; IF(Audit!#REF!=10,Audit!#REF!,"")</f>
        <v>#REF!</v>
      </c>
      <c r="BH853" s="50" t="e">
        <f>VLOOKUP(Audit!#REF!,$V$13:$AE$22,10,FALSE) &amp; IF(Audit!#REF!=10,Audit!#REF!,"") &amp; IF(Audit!#REF!&lt;&gt;1,U853,"")</f>
        <v>#REF!</v>
      </c>
      <c r="BI853" s="47" t="e">
        <f t="shared" si="417"/>
        <v>#REF!</v>
      </c>
      <c r="BJ853" s="48" t="str">
        <f t="shared" si="418"/>
        <v/>
      </c>
      <c r="BK853" s="48" t="str">
        <f t="shared" si="419"/>
        <v/>
      </c>
      <c r="BL853" s="48" t="str">
        <f t="shared" si="420"/>
        <v/>
      </c>
      <c r="BM853" s="48" t="str">
        <f t="shared" si="421"/>
        <v/>
      </c>
      <c r="BN853" s="48" t="str">
        <f t="shared" si="422"/>
        <v/>
      </c>
      <c r="BO853" s="48" t="str">
        <f t="shared" si="423"/>
        <v/>
      </c>
      <c r="BP853" s="48" t="str">
        <f t="shared" si="424"/>
        <v/>
      </c>
      <c r="BQ853" s="48" t="str">
        <f t="shared" si="425"/>
        <v/>
      </c>
      <c r="BR853" s="48" t="str">
        <f t="shared" si="426"/>
        <v/>
      </c>
      <c r="BS853" s="48" t="str">
        <f t="shared" si="427"/>
        <v/>
      </c>
      <c r="BT853" s="48" t="str">
        <f t="shared" si="428"/>
        <v/>
      </c>
      <c r="BU853" s="48" t="str">
        <f t="shared" si="429"/>
        <v/>
      </c>
    </row>
    <row r="854" spans="1:73">
      <c r="A854" s="10" t="e">
        <f>Audit!#REF!</f>
        <v>#REF!</v>
      </c>
      <c r="B854" s="10" t="e">
        <f t="shared" si="400"/>
        <v>#REF!</v>
      </c>
      <c r="C854" s="17" t="e">
        <f>VLOOKUP(Audit!#REF!,$V$3:$AE$12,2,FALSE) &amp; VLOOKUP(Audit!#REF!,$V$13:$AE$22,2,FALSE)&amp; IF(Audit!#REF!=10,Audit!#REF!&amp;Audit!#REF!,"")</f>
        <v>#REF!</v>
      </c>
      <c r="D854" s="17" t="e">
        <f>VLOOKUP(Audit!#REF!,$V$3:$AE$12,3,FALSE) &amp; VLOOKUP(Audit!#REF!,$V$13:$AE$22,3,FALSE) &amp;IF(Audit!#REF!=10,Audit!#REF!&amp;Audit!#REF!,"")</f>
        <v>#REF!</v>
      </c>
      <c r="E854" s="17" t="e">
        <f>VLOOKUP(Audit!#REF!,$V$3:$AE$12,4,FALSE)&amp; Audit!#REF! &amp; VLOOKUP(Audit!#REF!,$V$13:$AE$22,4,FALSE)&amp; IF(Audit!#REF!=10,Audit!#REF!&amp;Audit!#REF!,"")</f>
        <v>#REF!</v>
      </c>
      <c r="F854" s="17" t="e">
        <f>VLOOKUP(Audit!#REF!,$V$3:$AE$12,5,FALSE) &amp; VLOOKUP(Audit!#REF!,$V$13:$AE$22,5,FALSE)&amp; IF(Audit!#REF!=10,Audit!#REF!&amp;Audit!#REF!,"")</f>
        <v>#REF!</v>
      </c>
      <c r="G854" s="17" t="e">
        <f>VLOOKUP(Audit!#REF!,$V$3:$AE$12,6,FALSE) &amp; VLOOKUP(Audit!#REF!,$V$13:$AE$22,6,FALSE)&amp; IF(Audit!#REF!=10,Audit!#REF!&amp;Audit!#REF!,"")</f>
        <v>#REF!</v>
      </c>
      <c r="H854" s="17" t="e">
        <f>VLOOKUP(Audit!#REF!,$V$3:$AE$12,7,FALSE) &amp; VLOOKUP(Audit!#REF!,$V$13:$AE$22,7,FALSE)&amp;IF(Audit!#REF!=10,Audit!#REF!&amp;Audit!#REF!,"")</f>
        <v>#REF!</v>
      </c>
      <c r="I854" s="17" t="e">
        <f>VLOOKUP(Audit!#REF!,$V$3:$AE$12,8,FALSE) &amp; Audit!#REF! &amp; VLOOKUP(Audit!#REF!,$V$13:$AE$22,8,FALSE)&amp;IF(Audit!#REF!=10,Audit!#REF!&amp;Audit!#REF!,"")</f>
        <v>#REF!</v>
      </c>
      <c r="J854" s="17" t="e">
        <f>VLOOKUP(Audit!#REF!,$V$3:$AE$12,9,FALSE) &amp; VLOOKUP(Audit!#REF!,$V$13:$AE$22,9,FALSE) &amp; IF(Audit!#REF!=10,Audit!#REF!&amp;Audit!#REF!,"") &amp; IF(Audit!#REF!&lt;&gt;1,U854,"")</f>
        <v>#REF!</v>
      </c>
      <c r="K854" s="17" t="e">
        <f>VLOOKUP(Audit!#REF!,$V$3:$AE$12,10,FALSE) &amp; Audit!#REF! &amp; VLOOKUP(Audit!#REF!,$V$13:$AE$22,10,FALSE) &amp; IF(Audit!#REF!=10,Audit!#REF!&amp;Audit!#REF!,"") &amp; IF(Audit!#REF!&lt;&gt;1,U854,"")</f>
        <v>#REF!</v>
      </c>
      <c r="L854" s="10" t="e">
        <f>Audit!#REF!</f>
        <v>#REF!</v>
      </c>
      <c r="M854" s="10" t="e">
        <f t="shared" si="401"/>
        <v>#REF!</v>
      </c>
      <c r="N854" s="10" t="e">
        <f t="shared" si="402"/>
        <v>#REF!</v>
      </c>
      <c r="O854" s="10" t="e">
        <f t="shared" si="403"/>
        <v>#REF!</v>
      </c>
      <c r="P854" s="10" t="e">
        <f t="shared" si="404"/>
        <v>#REF!</v>
      </c>
      <c r="Q854" s="10" t="e">
        <f t="shared" si="405"/>
        <v>#REF!</v>
      </c>
      <c r="R854" s="10" t="e">
        <f t="shared" si="406"/>
        <v>#REF!</v>
      </c>
      <c r="S854" s="10" t="e">
        <f t="shared" si="407"/>
        <v>#REF!</v>
      </c>
      <c r="T854" s="10" t="e">
        <f t="shared" si="408"/>
        <v>#REF!</v>
      </c>
      <c r="U854" s="17" t="e">
        <f>IF(Audit!#REF!="","",VLOOKUP(Audit!#REF!,$W$26:$X$35,2,FALSE)) &amp; Audit!#REF! &amp; IF(Audit!#REF!="","",IF(Audit!#REF!&lt;=1.4,VLOOKUP(Audit!#REF!,$W$38:X899,2,FALSE),VLOOKUP(Audit!#REF!,$W$51:$X$61,2,FALSE))) &amp; IF(Audit!#REF!="","",VLOOKUP(Audit!#REF!,$Y$26:$Z$35,2,FALSE) &amp; Audit!#REF! &amp; IF(Audit!#REF!="","",IF(Audit!#REF!&lt;=1.4,VLOOKUP(Audit!#REF!,$Y$38:$Z$48,2,FALSE),VLOOKUP(Audit!#REF!,$Y$51:$Z$61,2,FALSE))))</f>
        <v>#REF!</v>
      </c>
      <c r="V854" s="21"/>
      <c r="AH854" s="49" t="e">
        <f>Audit!#REF!</f>
        <v>#REF!</v>
      </c>
      <c r="AI854" s="50" t="e">
        <f>VLOOKUP(Audit!#REF!,$V$3:$AE$12,2,FALSE)&amp; IF(Audit!#REF!=10,Audit!#REF!,"")</f>
        <v>#REF!</v>
      </c>
      <c r="AJ854" s="50" t="e">
        <f>VLOOKUP(Audit!#REF!,$V$13:$AE$22,2,FALSE)&amp; IF(Audit!#REF!=10,Audit!#REF!,"")</f>
        <v>#REF!</v>
      </c>
      <c r="AK854" s="47" t="e">
        <f t="shared" si="409"/>
        <v>#REF!</v>
      </c>
      <c r="AL854" s="50" t="e">
        <f>VLOOKUP(Audit!#REF!,$V$3:$AE$12,3,FALSE)&amp; IF(Audit!#REF!=10,Audit!#REF!,"")</f>
        <v>#REF!</v>
      </c>
      <c r="AM854" s="50" t="e">
        <f>VLOOKUP(Audit!#REF!,$V$13:$AE$22,3,FALSE)&amp; IF(Audit!#REF!=10,Audit!#REF!,"")</f>
        <v>#REF!</v>
      </c>
      <c r="AN854" s="47" t="e">
        <f t="shared" si="410"/>
        <v>#REF!</v>
      </c>
      <c r="AO854" s="50" t="e">
        <f>VLOOKUP(Audit!#REF!,$V$3:$AE$12,4,FALSE) &amp;  Audit!#REF! &amp; IF(Audit!#REF!=10,Audit!#REF!,"")</f>
        <v>#REF!</v>
      </c>
      <c r="AP854" s="50" t="e">
        <f>VLOOKUP(Audit!#REF!,$V$13:$AE$22,4,FALSE)&amp; IF(Audit!#REF!=10,Audit!#REF!,"")</f>
        <v>#REF!</v>
      </c>
      <c r="AQ854" s="47" t="e">
        <f t="shared" si="411"/>
        <v>#REF!</v>
      </c>
      <c r="AR854" s="50" t="e">
        <f>VLOOKUP(Audit!#REF!,$V$3:$AE$12,5,FALSE)&amp; IF(Audit!#REF!=10,Audit!#REF!,"")</f>
        <v>#REF!</v>
      </c>
      <c r="AS854" s="50" t="e">
        <f>VLOOKUP(Audit!#REF!,$V$13:$AE$22,5,FALSE)&amp; IF(Audit!#REF!=10,Audit!#REF!,"")</f>
        <v>#REF!</v>
      </c>
      <c r="AT854" s="47" t="e">
        <f t="shared" si="412"/>
        <v>#REF!</v>
      </c>
      <c r="AU854" s="50" t="e">
        <f>VLOOKUP(Audit!#REF!,$V$3:$AE$12,6,FALSE)&amp; IF(Audit!#REF!=10,Audit!#REF!,"")</f>
        <v>#REF!</v>
      </c>
      <c r="AV854" s="50" t="e">
        <f>VLOOKUP(Audit!#REF!,$V$13:$AE$22,6,FALSE)&amp; IF(Audit!#REF!=10,Audit!#REF!,"")</f>
        <v>#REF!</v>
      </c>
      <c r="AW854" s="47" t="e">
        <f t="shared" si="413"/>
        <v>#REF!</v>
      </c>
      <c r="AX854" s="50" t="e">
        <f>VLOOKUP(Audit!#REF!,$V$3:$AE$12,7,FALSE)&amp; IF(Audit!#REF!=10,Audit!#REF!,"")</f>
        <v>#REF!</v>
      </c>
      <c r="AY854" s="50" t="e">
        <f>VLOOKUP(Audit!#REF!,$V$13:$AE$22,7,FALSE) &amp; IF(Audit!#REF!=10,Audit!#REF!,"")</f>
        <v>#REF!</v>
      </c>
      <c r="AZ854" s="47" t="e">
        <f t="shared" si="414"/>
        <v>#REF!</v>
      </c>
      <c r="BA854" s="50" t="e">
        <f>VLOOKUP(Audit!#REF!,$V$3:$AE$12,8,FALSE)&amp; Audit!#REF! &amp; IF(Audit!#REF!=10,Audit!#REF!,"")</f>
        <v>#REF!</v>
      </c>
      <c r="BB854" s="50" t="e">
        <f>VLOOKUP(Audit!#REF!,$V$13:$AE$22,8,FALSE) &amp; IF(Audit!#REF!=10,Audit!#REF!,"")</f>
        <v>#REF!</v>
      </c>
      <c r="BC854" s="47" t="e">
        <f t="shared" si="415"/>
        <v>#REF!</v>
      </c>
      <c r="BD854" s="50" t="e">
        <f>VLOOKUP(Audit!#REF!,$V$3:$AE$12,9,FALSE)&amp; IF(Audit!#REF!=10,Audit!#REF!,"")</f>
        <v>#REF!</v>
      </c>
      <c r="BE854" s="50" t="e">
        <f>VLOOKUP(Audit!#REF!,$V$13:$AE$22,9,FALSE) &amp; IF(Audit!#REF!=10,Audit!#REF!,"") &amp; IF(Audit!#REF!&lt;&gt;1,U854,"")</f>
        <v>#REF!</v>
      </c>
      <c r="BF854" s="47" t="e">
        <f t="shared" si="416"/>
        <v>#REF!</v>
      </c>
      <c r="BG854" s="50" t="e">
        <f>VLOOKUP(Audit!#REF!,$V$3:$AE$12,10,FALSE) &amp; Audit!#REF! &amp; IF(Audit!#REF!=10,Audit!#REF!,"")</f>
        <v>#REF!</v>
      </c>
      <c r="BH854" s="50" t="e">
        <f>VLOOKUP(Audit!#REF!,$V$13:$AE$22,10,FALSE) &amp; IF(Audit!#REF!=10,Audit!#REF!,"") &amp; IF(Audit!#REF!&lt;&gt;1,U854,"")</f>
        <v>#REF!</v>
      </c>
      <c r="BI854" s="47" t="e">
        <f t="shared" si="417"/>
        <v>#REF!</v>
      </c>
      <c r="BJ854" s="48" t="str">
        <f t="shared" si="418"/>
        <v/>
      </c>
      <c r="BK854" s="48" t="str">
        <f t="shared" si="419"/>
        <v/>
      </c>
      <c r="BL854" s="48" t="str">
        <f t="shared" si="420"/>
        <v/>
      </c>
      <c r="BM854" s="48" t="str">
        <f t="shared" si="421"/>
        <v/>
      </c>
      <c r="BN854" s="48" t="str">
        <f t="shared" si="422"/>
        <v/>
      </c>
      <c r="BO854" s="48" t="str">
        <f t="shared" si="423"/>
        <v/>
      </c>
      <c r="BP854" s="48" t="str">
        <f t="shared" si="424"/>
        <v/>
      </c>
      <c r="BQ854" s="48" t="str">
        <f t="shared" si="425"/>
        <v/>
      </c>
      <c r="BR854" s="48" t="str">
        <f t="shared" si="426"/>
        <v/>
      </c>
      <c r="BS854" s="48" t="str">
        <f t="shared" si="427"/>
        <v/>
      </c>
      <c r="BT854" s="48" t="str">
        <f t="shared" si="428"/>
        <v/>
      </c>
      <c r="BU854" s="48" t="str">
        <f t="shared" si="429"/>
        <v/>
      </c>
    </row>
    <row r="855" spans="1:73">
      <c r="A855" s="10" t="e">
        <f>Audit!#REF!</f>
        <v>#REF!</v>
      </c>
      <c r="B855" s="10" t="e">
        <f t="shared" si="400"/>
        <v>#REF!</v>
      </c>
      <c r="C855" s="17" t="e">
        <f>VLOOKUP(Audit!#REF!,$V$3:$AE$12,2,FALSE) &amp; VLOOKUP(Audit!#REF!,$V$13:$AE$22,2,FALSE)&amp; IF(Audit!#REF!=10,Audit!#REF!&amp;Audit!#REF!,"")</f>
        <v>#REF!</v>
      </c>
      <c r="D855" s="17" t="e">
        <f>VLOOKUP(Audit!#REF!,$V$3:$AE$12,3,FALSE) &amp; VLOOKUP(Audit!#REF!,$V$13:$AE$22,3,FALSE) &amp;IF(Audit!#REF!=10,Audit!#REF!&amp;Audit!#REF!,"")</f>
        <v>#REF!</v>
      </c>
      <c r="E855" s="17" t="e">
        <f>VLOOKUP(Audit!#REF!,$V$3:$AE$12,4,FALSE)&amp; Audit!#REF! &amp; VLOOKUP(Audit!#REF!,$V$13:$AE$22,4,FALSE)&amp; IF(Audit!#REF!=10,Audit!#REF!&amp;Audit!#REF!,"")</f>
        <v>#REF!</v>
      </c>
      <c r="F855" s="17" t="e">
        <f>VLOOKUP(Audit!#REF!,$V$3:$AE$12,5,FALSE) &amp; VLOOKUP(Audit!#REF!,$V$13:$AE$22,5,FALSE)&amp; IF(Audit!#REF!=10,Audit!#REF!&amp;Audit!#REF!,"")</f>
        <v>#REF!</v>
      </c>
      <c r="G855" s="17" t="e">
        <f>VLOOKUP(Audit!#REF!,$V$3:$AE$12,6,FALSE) &amp; VLOOKUP(Audit!#REF!,$V$13:$AE$22,6,FALSE)&amp; IF(Audit!#REF!=10,Audit!#REF!&amp;Audit!#REF!,"")</f>
        <v>#REF!</v>
      </c>
      <c r="H855" s="17" t="e">
        <f>VLOOKUP(Audit!#REF!,$V$3:$AE$12,7,FALSE) &amp; VLOOKUP(Audit!#REF!,$V$13:$AE$22,7,FALSE)&amp;IF(Audit!#REF!=10,Audit!#REF!&amp;Audit!#REF!,"")</f>
        <v>#REF!</v>
      </c>
      <c r="I855" s="17" t="e">
        <f>VLOOKUP(Audit!#REF!,$V$3:$AE$12,8,FALSE) &amp; Audit!#REF! &amp; VLOOKUP(Audit!#REF!,$V$13:$AE$22,8,FALSE)&amp;IF(Audit!#REF!=10,Audit!#REF!&amp;Audit!#REF!,"")</f>
        <v>#REF!</v>
      </c>
      <c r="J855" s="17" t="e">
        <f>VLOOKUP(Audit!#REF!,$V$3:$AE$12,9,FALSE) &amp; VLOOKUP(Audit!#REF!,$V$13:$AE$22,9,FALSE) &amp; IF(Audit!#REF!=10,Audit!#REF!&amp;Audit!#REF!,"") &amp; IF(Audit!#REF!&lt;&gt;1,U855,"")</f>
        <v>#REF!</v>
      </c>
      <c r="K855" s="17" t="e">
        <f>VLOOKUP(Audit!#REF!,$V$3:$AE$12,10,FALSE) &amp; Audit!#REF! &amp; VLOOKUP(Audit!#REF!,$V$13:$AE$22,10,FALSE) &amp; IF(Audit!#REF!=10,Audit!#REF!&amp;Audit!#REF!,"") &amp; IF(Audit!#REF!&lt;&gt;1,U855,"")</f>
        <v>#REF!</v>
      </c>
      <c r="L855" s="10" t="e">
        <f>Audit!#REF!</f>
        <v>#REF!</v>
      </c>
      <c r="M855" s="10" t="e">
        <f t="shared" si="401"/>
        <v>#REF!</v>
      </c>
      <c r="N855" s="10" t="e">
        <f t="shared" si="402"/>
        <v>#REF!</v>
      </c>
      <c r="O855" s="10" t="e">
        <f t="shared" si="403"/>
        <v>#REF!</v>
      </c>
      <c r="P855" s="10" t="e">
        <f t="shared" si="404"/>
        <v>#REF!</v>
      </c>
      <c r="Q855" s="10" t="e">
        <f t="shared" si="405"/>
        <v>#REF!</v>
      </c>
      <c r="R855" s="10" t="e">
        <f t="shared" si="406"/>
        <v>#REF!</v>
      </c>
      <c r="S855" s="10" t="e">
        <f t="shared" si="407"/>
        <v>#REF!</v>
      </c>
      <c r="T855" s="10" t="e">
        <f t="shared" si="408"/>
        <v>#REF!</v>
      </c>
      <c r="U855" s="17" t="e">
        <f>IF(Audit!#REF!="","",VLOOKUP(Audit!#REF!,$W$26:$X$35,2,FALSE)) &amp; Audit!#REF! &amp; IF(Audit!#REF!="","",IF(Audit!#REF!&lt;=1.4,VLOOKUP(Audit!#REF!,$W$38:X900,2,FALSE),VLOOKUP(Audit!#REF!,$W$51:$X$61,2,FALSE))) &amp; IF(Audit!#REF!="","",VLOOKUP(Audit!#REF!,$Y$26:$Z$35,2,FALSE) &amp; Audit!#REF! &amp; IF(Audit!#REF!="","",IF(Audit!#REF!&lt;=1.4,VLOOKUP(Audit!#REF!,$Y$38:$Z$48,2,FALSE),VLOOKUP(Audit!#REF!,$Y$51:$Z$61,2,FALSE))))</f>
        <v>#REF!</v>
      </c>
      <c r="V855" s="21"/>
      <c r="AH855" s="49" t="e">
        <f>Audit!#REF!</f>
        <v>#REF!</v>
      </c>
      <c r="AI855" s="50" t="e">
        <f>VLOOKUP(Audit!#REF!,$V$3:$AE$12,2,FALSE)&amp; IF(Audit!#REF!=10,Audit!#REF!,"")</f>
        <v>#REF!</v>
      </c>
      <c r="AJ855" s="50" t="e">
        <f>VLOOKUP(Audit!#REF!,$V$13:$AE$22,2,FALSE)&amp; IF(Audit!#REF!=10,Audit!#REF!,"")</f>
        <v>#REF!</v>
      </c>
      <c r="AK855" s="47" t="e">
        <f t="shared" si="409"/>
        <v>#REF!</v>
      </c>
      <c r="AL855" s="50" t="e">
        <f>VLOOKUP(Audit!#REF!,$V$3:$AE$12,3,FALSE)&amp; IF(Audit!#REF!=10,Audit!#REF!,"")</f>
        <v>#REF!</v>
      </c>
      <c r="AM855" s="50" t="e">
        <f>VLOOKUP(Audit!#REF!,$V$13:$AE$22,3,FALSE)&amp; IF(Audit!#REF!=10,Audit!#REF!,"")</f>
        <v>#REF!</v>
      </c>
      <c r="AN855" s="47" t="e">
        <f t="shared" si="410"/>
        <v>#REF!</v>
      </c>
      <c r="AO855" s="50" t="e">
        <f>VLOOKUP(Audit!#REF!,$V$3:$AE$12,4,FALSE) &amp;  Audit!#REF! &amp; IF(Audit!#REF!=10,Audit!#REF!,"")</f>
        <v>#REF!</v>
      </c>
      <c r="AP855" s="50" t="e">
        <f>VLOOKUP(Audit!#REF!,$V$13:$AE$22,4,FALSE)&amp; IF(Audit!#REF!=10,Audit!#REF!,"")</f>
        <v>#REF!</v>
      </c>
      <c r="AQ855" s="47" t="e">
        <f t="shared" si="411"/>
        <v>#REF!</v>
      </c>
      <c r="AR855" s="50" t="e">
        <f>VLOOKUP(Audit!#REF!,$V$3:$AE$12,5,FALSE)&amp; IF(Audit!#REF!=10,Audit!#REF!,"")</f>
        <v>#REF!</v>
      </c>
      <c r="AS855" s="50" t="e">
        <f>VLOOKUP(Audit!#REF!,$V$13:$AE$22,5,FALSE)&amp; IF(Audit!#REF!=10,Audit!#REF!,"")</f>
        <v>#REF!</v>
      </c>
      <c r="AT855" s="47" t="e">
        <f t="shared" si="412"/>
        <v>#REF!</v>
      </c>
      <c r="AU855" s="50" t="e">
        <f>VLOOKUP(Audit!#REF!,$V$3:$AE$12,6,FALSE)&amp; IF(Audit!#REF!=10,Audit!#REF!,"")</f>
        <v>#REF!</v>
      </c>
      <c r="AV855" s="50" t="e">
        <f>VLOOKUP(Audit!#REF!,$V$13:$AE$22,6,FALSE)&amp; IF(Audit!#REF!=10,Audit!#REF!,"")</f>
        <v>#REF!</v>
      </c>
      <c r="AW855" s="47" t="e">
        <f t="shared" si="413"/>
        <v>#REF!</v>
      </c>
      <c r="AX855" s="50" t="e">
        <f>VLOOKUP(Audit!#REF!,$V$3:$AE$12,7,FALSE)&amp; IF(Audit!#REF!=10,Audit!#REF!,"")</f>
        <v>#REF!</v>
      </c>
      <c r="AY855" s="50" t="e">
        <f>VLOOKUP(Audit!#REF!,$V$13:$AE$22,7,FALSE) &amp; IF(Audit!#REF!=10,Audit!#REF!,"")</f>
        <v>#REF!</v>
      </c>
      <c r="AZ855" s="47" t="e">
        <f t="shared" si="414"/>
        <v>#REF!</v>
      </c>
      <c r="BA855" s="50" t="e">
        <f>VLOOKUP(Audit!#REF!,$V$3:$AE$12,8,FALSE)&amp; Audit!#REF! &amp; IF(Audit!#REF!=10,Audit!#REF!,"")</f>
        <v>#REF!</v>
      </c>
      <c r="BB855" s="50" t="e">
        <f>VLOOKUP(Audit!#REF!,$V$13:$AE$22,8,FALSE) &amp; IF(Audit!#REF!=10,Audit!#REF!,"")</f>
        <v>#REF!</v>
      </c>
      <c r="BC855" s="47" t="e">
        <f t="shared" si="415"/>
        <v>#REF!</v>
      </c>
      <c r="BD855" s="50" t="e">
        <f>VLOOKUP(Audit!#REF!,$V$3:$AE$12,9,FALSE)&amp; IF(Audit!#REF!=10,Audit!#REF!,"")</f>
        <v>#REF!</v>
      </c>
      <c r="BE855" s="50" t="e">
        <f>VLOOKUP(Audit!#REF!,$V$13:$AE$22,9,FALSE) &amp; IF(Audit!#REF!=10,Audit!#REF!,"") &amp; IF(Audit!#REF!&lt;&gt;1,U855,"")</f>
        <v>#REF!</v>
      </c>
      <c r="BF855" s="47" t="e">
        <f t="shared" si="416"/>
        <v>#REF!</v>
      </c>
      <c r="BG855" s="50" t="e">
        <f>VLOOKUP(Audit!#REF!,$V$3:$AE$12,10,FALSE) &amp; Audit!#REF! &amp; IF(Audit!#REF!=10,Audit!#REF!,"")</f>
        <v>#REF!</v>
      </c>
      <c r="BH855" s="50" t="e">
        <f>VLOOKUP(Audit!#REF!,$V$13:$AE$22,10,FALSE) &amp; IF(Audit!#REF!=10,Audit!#REF!,"") &amp; IF(Audit!#REF!&lt;&gt;1,U855,"")</f>
        <v>#REF!</v>
      </c>
      <c r="BI855" s="47" t="e">
        <f t="shared" si="417"/>
        <v>#REF!</v>
      </c>
      <c r="BJ855" s="48" t="str">
        <f t="shared" si="418"/>
        <v/>
      </c>
      <c r="BK855" s="48" t="str">
        <f t="shared" si="419"/>
        <v/>
      </c>
      <c r="BL855" s="48" t="str">
        <f t="shared" si="420"/>
        <v/>
      </c>
      <c r="BM855" s="48" t="str">
        <f t="shared" si="421"/>
        <v/>
      </c>
      <c r="BN855" s="48" t="str">
        <f t="shared" si="422"/>
        <v/>
      </c>
      <c r="BO855" s="48" t="str">
        <f t="shared" si="423"/>
        <v/>
      </c>
      <c r="BP855" s="48" t="str">
        <f t="shared" si="424"/>
        <v/>
      </c>
      <c r="BQ855" s="48" t="str">
        <f t="shared" si="425"/>
        <v/>
      </c>
      <c r="BR855" s="48" t="str">
        <f t="shared" si="426"/>
        <v/>
      </c>
      <c r="BS855" s="48" t="str">
        <f t="shared" si="427"/>
        <v/>
      </c>
      <c r="BT855" s="48" t="str">
        <f t="shared" si="428"/>
        <v/>
      </c>
      <c r="BU855" s="48" t="str">
        <f t="shared" si="429"/>
        <v/>
      </c>
    </row>
    <row r="856" spans="1:73">
      <c r="A856" s="10" t="e">
        <f>Audit!#REF!</f>
        <v>#REF!</v>
      </c>
      <c r="B856" s="10" t="e">
        <f t="shared" si="400"/>
        <v>#REF!</v>
      </c>
      <c r="C856" s="17" t="e">
        <f>VLOOKUP(Audit!#REF!,$V$3:$AE$12,2,FALSE) &amp; VLOOKUP(Audit!#REF!,$V$13:$AE$22,2,FALSE)&amp; IF(Audit!#REF!=10,Audit!#REF!&amp;Audit!#REF!,"")</f>
        <v>#REF!</v>
      </c>
      <c r="D856" s="17" t="e">
        <f>VLOOKUP(Audit!#REF!,$V$3:$AE$12,3,FALSE) &amp; VLOOKUP(Audit!#REF!,$V$13:$AE$22,3,FALSE) &amp;IF(Audit!#REF!=10,Audit!#REF!&amp;Audit!#REF!,"")</f>
        <v>#REF!</v>
      </c>
      <c r="E856" s="17" t="e">
        <f>VLOOKUP(Audit!#REF!,$V$3:$AE$12,4,FALSE)&amp; Audit!#REF! &amp; VLOOKUP(Audit!#REF!,$V$13:$AE$22,4,FALSE)&amp; IF(Audit!#REF!=10,Audit!#REF!&amp;Audit!#REF!,"")</f>
        <v>#REF!</v>
      </c>
      <c r="F856" s="17" t="e">
        <f>VLOOKUP(Audit!#REF!,$V$3:$AE$12,5,FALSE) &amp; VLOOKUP(Audit!#REF!,$V$13:$AE$22,5,FALSE)&amp; IF(Audit!#REF!=10,Audit!#REF!&amp;Audit!#REF!,"")</f>
        <v>#REF!</v>
      </c>
      <c r="G856" s="17" t="e">
        <f>VLOOKUP(Audit!#REF!,$V$3:$AE$12,6,FALSE) &amp; VLOOKUP(Audit!#REF!,$V$13:$AE$22,6,FALSE)&amp; IF(Audit!#REF!=10,Audit!#REF!&amp;Audit!#REF!,"")</f>
        <v>#REF!</v>
      </c>
      <c r="H856" s="17" t="e">
        <f>VLOOKUP(Audit!#REF!,$V$3:$AE$12,7,FALSE) &amp; VLOOKUP(Audit!#REF!,$V$13:$AE$22,7,FALSE)&amp;IF(Audit!#REF!=10,Audit!#REF!&amp;Audit!#REF!,"")</f>
        <v>#REF!</v>
      </c>
      <c r="I856" s="17" t="e">
        <f>VLOOKUP(Audit!#REF!,$V$3:$AE$12,8,FALSE) &amp; Audit!#REF! &amp; VLOOKUP(Audit!#REF!,$V$13:$AE$22,8,FALSE)&amp;IF(Audit!#REF!=10,Audit!#REF!&amp;Audit!#REF!,"")</f>
        <v>#REF!</v>
      </c>
      <c r="J856" s="17" t="e">
        <f>VLOOKUP(Audit!#REF!,$V$3:$AE$12,9,FALSE) &amp; VLOOKUP(Audit!#REF!,$V$13:$AE$22,9,FALSE) &amp; IF(Audit!#REF!=10,Audit!#REF!&amp;Audit!#REF!,"") &amp; IF(Audit!#REF!&lt;&gt;1,U856,"")</f>
        <v>#REF!</v>
      </c>
      <c r="K856" s="17" t="e">
        <f>VLOOKUP(Audit!#REF!,$V$3:$AE$12,10,FALSE) &amp; Audit!#REF! &amp; VLOOKUP(Audit!#REF!,$V$13:$AE$22,10,FALSE) &amp; IF(Audit!#REF!=10,Audit!#REF!&amp;Audit!#REF!,"") &amp; IF(Audit!#REF!&lt;&gt;1,U856,"")</f>
        <v>#REF!</v>
      </c>
      <c r="L856" s="10" t="e">
        <f>Audit!#REF!</f>
        <v>#REF!</v>
      </c>
      <c r="M856" s="10" t="e">
        <f t="shared" si="401"/>
        <v>#REF!</v>
      </c>
      <c r="N856" s="10" t="e">
        <f t="shared" si="402"/>
        <v>#REF!</v>
      </c>
      <c r="O856" s="10" t="e">
        <f t="shared" si="403"/>
        <v>#REF!</v>
      </c>
      <c r="P856" s="10" t="e">
        <f t="shared" si="404"/>
        <v>#REF!</v>
      </c>
      <c r="Q856" s="10" t="e">
        <f t="shared" si="405"/>
        <v>#REF!</v>
      </c>
      <c r="R856" s="10" t="e">
        <f t="shared" si="406"/>
        <v>#REF!</v>
      </c>
      <c r="S856" s="10" t="e">
        <f t="shared" si="407"/>
        <v>#REF!</v>
      </c>
      <c r="T856" s="10" t="e">
        <f t="shared" si="408"/>
        <v>#REF!</v>
      </c>
      <c r="U856" s="17" t="e">
        <f>IF(Audit!#REF!="","",VLOOKUP(Audit!#REF!,$W$26:$X$35,2,FALSE)) &amp; Audit!#REF! &amp; IF(Audit!#REF!="","",IF(Audit!#REF!&lt;=1.4,VLOOKUP(Audit!#REF!,$W$38:X901,2,FALSE),VLOOKUP(Audit!#REF!,$W$51:$X$61,2,FALSE))) &amp; IF(Audit!#REF!="","",VLOOKUP(Audit!#REF!,$Y$26:$Z$35,2,FALSE) &amp; Audit!#REF! &amp; IF(Audit!#REF!="","",IF(Audit!#REF!&lt;=1.4,VLOOKUP(Audit!#REF!,$Y$38:$Z$48,2,FALSE),VLOOKUP(Audit!#REF!,$Y$51:$Z$61,2,FALSE))))</f>
        <v>#REF!</v>
      </c>
      <c r="V856" s="21"/>
      <c r="AH856" s="49" t="e">
        <f>Audit!#REF!</f>
        <v>#REF!</v>
      </c>
      <c r="AI856" s="50" t="e">
        <f>VLOOKUP(Audit!#REF!,$V$3:$AE$12,2,FALSE)&amp; IF(Audit!#REF!=10,Audit!#REF!,"")</f>
        <v>#REF!</v>
      </c>
      <c r="AJ856" s="50" t="e">
        <f>VLOOKUP(Audit!#REF!,$V$13:$AE$22,2,FALSE)&amp; IF(Audit!#REF!=10,Audit!#REF!,"")</f>
        <v>#REF!</v>
      </c>
      <c r="AK856" s="47" t="e">
        <f t="shared" si="409"/>
        <v>#REF!</v>
      </c>
      <c r="AL856" s="50" t="e">
        <f>VLOOKUP(Audit!#REF!,$V$3:$AE$12,3,FALSE)&amp; IF(Audit!#REF!=10,Audit!#REF!,"")</f>
        <v>#REF!</v>
      </c>
      <c r="AM856" s="50" t="e">
        <f>VLOOKUP(Audit!#REF!,$V$13:$AE$22,3,FALSE)&amp; IF(Audit!#REF!=10,Audit!#REF!,"")</f>
        <v>#REF!</v>
      </c>
      <c r="AN856" s="47" t="e">
        <f t="shared" si="410"/>
        <v>#REF!</v>
      </c>
      <c r="AO856" s="50" t="e">
        <f>VLOOKUP(Audit!#REF!,$V$3:$AE$12,4,FALSE) &amp;  Audit!#REF! &amp; IF(Audit!#REF!=10,Audit!#REF!,"")</f>
        <v>#REF!</v>
      </c>
      <c r="AP856" s="50" t="e">
        <f>VLOOKUP(Audit!#REF!,$V$13:$AE$22,4,FALSE)&amp; IF(Audit!#REF!=10,Audit!#REF!,"")</f>
        <v>#REF!</v>
      </c>
      <c r="AQ856" s="47" t="e">
        <f t="shared" si="411"/>
        <v>#REF!</v>
      </c>
      <c r="AR856" s="50" t="e">
        <f>VLOOKUP(Audit!#REF!,$V$3:$AE$12,5,FALSE)&amp; IF(Audit!#REF!=10,Audit!#REF!,"")</f>
        <v>#REF!</v>
      </c>
      <c r="AS856" s="50" t="e">
        <f>VLOOKUP(Audit!#REF!,$V$13:$AE$22,5,FALSE)&amp; IF(Audit!#REF!=10,Audit!#REF!,"")</f>
        <v>#REF!</v>
      </c>
      <c r="AT856" s="47" t="e">
        <f t="shared" si="412"/>
        <v>#REF!</v>
      </c>
      <c r="AU856" s="50" t="e">
        <f>VLOOKUP(Audit!#REF!,$V$3:$AE$12,6,FALSE)&amp; IF(Audit!#REF!=10,Audit!#REF!,"")</f>
        <v>#REF!</v>
      </c>
      <c r="AV856" s="50" t="e">
        <f>VLOOKUP(Audit!#REF!,$V$13:$AE$22,6,FALSE)&amp; IF(Audit!#REF!=10,Audit!#REF!,"")</f>
        <v>#REF!</v>
      </c>
      <c r="AW856" s="47" t="e">
        <f t="shared" si="413"/>
        <v>#REF!</v>
      </c>
      <c r="AX856" s="50" t="e">
        <f>VLOOKUP(Audit!#REF!,$V$3:$AE$12,7,FALSE)&amp; IF(Audit!#REF!=10,Audit!#REF!,"")</f>
        <v>#REF!</v>
      </c>
      <c r="AY856" s="50" t="e">
        <f>VLOOKUP(Audit!#REF!,$V$13:$AE$22,7,FALSE) &amp; IF(Audit!#REF!=10,Audit!#REF!,"")</f>
        <v>#REF!</v>
      </c>
      <c r="AZ856" s="47" t="e">
        <f t="shared" si="414"/>
        <v>#REF!</v>
      </c>
      <c r="BA856" s="50" t="e">
        <f>VLOOKUP(Audit!#REF!,$V$3:$AE$12,8,FALSE)&amp; Audit!#REF! &amp; IF(Audit!#REF!=10,Audit!#REF!,"")</f>
        <v>#REF!</v>
      </c>
      <c r="BB856" s="50" t="e">
        <f>VLOOKUP(Audit!#REF!,$V$13:$AE$22,8,FALSE) &amp; IF(Audit!#REF!=10,Audit!#REF!,"")</f>
        <v>#REF!</v>
      </c>
      <c r="BC856" s="47" t="e">
        <f t="shared" si="415"/>
        <v>#REF!</v>
      </c>
      <c r="BD856" s="50" t="e">
        <f>VLOOKUP(Audit!#REF!,$V$3:$AE$12,9,FALSE)&amp; IF(Audit!#REF!=10,Audit!#REF!,"")</f>
        <v>#REF!</v>
      </c>
      <c r="BE856" s="50" t="e">
        <f>VLOOKUP(Audit!#REF!,$V$13:$AE$22,9,FALSE) &amp; IF(Audit!#REF!=10,Audit!#REF!,"") &amp; IF(Audit!#REF!&lt;&gt;1,U856,"")</f>
        <v>#REF!</v>
      </c>
      <c r="BF856" s="47" t="e">
        <f t="shared" si="416"/>
        <v>#REF!</v>
      </c>
      <c r="BG856" s="50" t="e">
        <f>VLOOKUP(Audit!#REF!,$V$3:$AE$12,10,FALSE) &amp; Audit!#REF! &amp; IF(Audit!#REF!=10,Audit!#REF!,"")</f>
        <v>#REF!</v>
      </c>
      <c r="BH856" s="50" t="e">
        <f>VLOOKUP(Audit!#REF!,$V$13:$AE$22,10,FALSE) &amp; IF(Audit!#REF!=10,Audit!#REF!,"") &amp; IF(Audit!#REF!&lt;&gt;1,U856,"")</f>
        <v>#REF!</v>
      </c>
      <c r="BI856" s="47" t="e">
        <f t="shared" si="417"/>
        <v>#REF!</v>
      </c>
      <c r="BJ856" s="48" t="str">
        <f t="shared" si="418"/>
        <v/>
      </c>
      <c r="BK856" s="48" t="str">
        <f t="shared" si="419"/>
        <v/>
      </c>
      <c r="BL856" s="48" t="str">
        <f t="shared" si="420"/>
        <v/>
      </c>
      <c r="BM856" s="48" t="str">
        <f t="shared" si="421"/>
        <v/>
      </c>
      <c r="BN856" s="48" t="str">
        <f t="shared" si="422"/>
        <v/>
      </c>
      <c r="BO856" s="48" t="str">
        <f t="shared" si="423"/>
        <v/>
      </c>
      <c r="BP856" s="48" t="str">
        <f t="shared" si="424"/>
        <v/>
      </c>
      <c r="BQ856" s="48" t="str">
        <f t="shared" si="425"/>
        <v/>
      </c>
      <c r="BR856" s="48" t="str">
        <f t="shared" si="426"/>
        <v/>
      </c>
      <c r="BS856" s="48" t="str">
        <f t="shared" si="427"/>
        <v/>
      </c>
      <c r="BT856" s="48" t="str">
        <f t="shared" si="428"/>
        <v/>
      </c>
      <c r="BU856" s="48" t="str">
        <f t="shared" si="429"/>
        <v/>
      </c>
    </row>
    <row r="857" spans="1:73">
      <c r="A857" s="10" t="e">
        <f>Audit!#REF!</f>
        <v>#REF!</v>
      </c>
      <c r="B857" s="10" t="e">
        <f t="shared" si="400"/>
        <v>#REF!</v>
      </c>
      <c r="C857" s="17" t="e">
        <f>VLOOKUP(Audit!#REF!,$V$3:$AE$12,2,FALSE) &amp; VLOOKUP(Audit!#REF!,$V$13:$AE$22,2,FALSE)&amp; IF(Audit!#REF!=10,Audit!#REF!&amp;Audit!#REF!,"")</f>
        <v>#REF!</v>
      </c>
      <c r="D857" s="17" t="e">
        <f>VLOOKUP(Audit!#REF!,$V$3:$AE$12,3,FALSE) &amp; VLOOKUP(Audit!#REF!,$V$13:$AE$22,3,FALSE) &amp;IF(Audit!#REF!=10,Audit!#REF!&amp;Audit!#REF!,"")</f>
        <v>#REF!</v>
      </c>
      <c r="E857" s="17" t="e">
        <f>VLOOKUP(Audit!#REF!,$V$3:$AE$12,4,FALSE)&amp; Audit!#REF! &amp; VLOOKUP(Audit!#REF!,$V$13:$AE$22,4,FALSE)&amp; IF(Audit!#REF!=10,Audit!#REF!&amp;Audit!#REF!,"")</f>
        <v>#REF!</v>
      </c>
      <c r="F857" s="17" t="e">
        <f>VLOOKUP(Audit!#REF!,$V$3:$AE$12,5,FALSE) &amp; VLOOKUP(Audit!#REF!,$V$13:$AE$22,5,FALSE)&amp; IF(Audit!#REF!=10,Audit!#REF!&amp;Audit!#REF!,"")</f>
        <v>#REF!</v>
      </c>
      <c r="G857" s="17" t="e">
        <f>VLOOKUP(Audit!#REF!,$V$3:$AE$12,6,FALSE) &amp; VLOOKUP(Audit!#REF!,$V$13:$AE$22,6,FALSE)&amp; IF(Audit!#REF!=10,Audit!#REF!&amp;Audit!#REF!,"")</f>
        <v>#REF!</v>
      </c>
      <c r="H857" s="17" t="e">
        <f>VLOOKUP(Audit!#REF!,$V$3:$AE$12,7,FALSE) &amp; VLOOKUP(Audit!#REF!,$V$13:$AE$22,7,FALSE)&amp;IF(Audit!#REF!=10,Audit!#REF!&amp;Audit!#REF!,"")</f>
        <v>#REF!</v>
      </c>
      <c r="I857" s="17" t="e">
        <f>VLOOKUP(Audit!#REF!,$V$3:$AE$12,8,FALSE) &amp; Audit!#REF! &amp; VLOOKUP(Audit!#REF!,$V$13:$AE$22,8,FALSE)&amp;IF(Audit!#REF!=10,Audit!#REF!&amp;Audit!#REF!,"")</f>
        <v>#REF!</v>
      </c>
      <c r="J857" s="17" t="e">
        <f>VLOOKUP(Audit!#REF!,$V$3:$AE$12,9,FALSE) &amp; VLOOKUP(Audit!#REF!,$V$13:$AE$22,9,FALSE) &amp; IF(Audit!#REF!=10,Audit!#REF!&amp;Audit!#REF!,"") &amp; IF(Audit!#REF!&lt;&gt;1,U857,"")</f>
        <v>#REF!</v>
      </c>
      <c r="K857" s="17" t="e">
        <f>VLOOKUP(Audit!#REF!,$V$3:$AE$12,10,FALSE) &amp; Audit!#REF! &amp; VLOOKUP(Audit!#REF!,$V$13:$AE$22,10,FALSE) &amp; IF(Audit!#REF!=10,Audit!#REF!&amp;Audit!#REF!,"") &amp; IF(Audit!#REF!&lt;&gt;1,U857,"")</f>
        <v>#REF!</v>
      </c>
      <c r="L857" s="10" t="e">
        <f>Audit!#REF!</f>
        <v>#REF!</v>
      </c>
      <c r="M857" s="10" t="e">
        <f t="shared" si="401"/>
        <v>#REF!</v>
      </c>
      <c r="N857" s="10" t="e">
        <f t="shared" si="402"/>
        <v>#REF!</v>
      </c>
      <c r="O857" s="10" t="e">
        <f t="shared" si="403"/>
        <v>#REF!</v>
      </c>
      <c r="P857" s="10" t="e">
        <f t="shared" si="404"/>
        <v>#REF!</v>
      </c>
      <c r="Q857" s="10" t="e">
        <f t="shared" si="405"/>
        <v>#REF!</v>
      </c>
      <c r="R857" s="10" t="e">
        <f t="shared" si="406"/>
        <v>#REF!</v>
      </c>
      <c r="S857" s="10" t="e">
        <f t="shared" si="407"/>
        <v>#REF!</v>
      </c>
      <c r="T857" s="10" t="e">
        <f t="shared" si="408"/>
        <v>#REF!</v>
      </c>
      <c r="U857" s="17" t="e">
        <f>IF(Audit!#REF!="","",VLOOKUP(Audit!#REF!,$W$26:$X$35,2,FALSE)) &amp; Audit!#REF! &amp; IF(Audit!#REF!="","",IF(Audit!#REF!&lt;=1.4,VLOOKUP(Audit!#REF!,$W$38:X902,2,FALSE),VLOOKUP(Audit!#REF!,$W$51:$X$61,2,FALSE))) &amp; IF(Audit!#REF!="","",VLOOKUP(Audit!#REF!,$Y$26:$Z$35,2,FALSE) &amp; Audit!#REF! &amp; IF(Audit!#REF!="","",IF(Audit!#REF!&lt;=1.4,VLOOKUP(Audit!#REF!,$Y$38:$Z$48,2,FALSE),VLOOKUP(Audit!#REF!,$Y$51:$Z$61,2,FALSE))))</f>
        <v>#REF!</v>
      </c>
      <c r="V857" s="21"/>
      <c r="AH857" s="49" t="e">
        <f>Audit!#REF!</f>
        <v>#REF!</v>
      </c>
      <c r="AI857" s="50" t="e">
        <f>VLOOKUP(Audit!#REF!,$V$3:$AE$12,2,FALSE)&amp; IF(Audit!#REF!=10,Audit!#REF!,"")</f>
        <v>#REF!</v>
      </c>
      <c r="AJ857" s="50" t="e">
        <f>VLOOKUP(Audit!#REF!,$V$13:$AE$22,2,FALSE)&amp; IF(Audit!#REF!=10,Audit!#REF!,"")</f>
        <v>#REF!</v>
      </c>
      <c r="AK857" s="47" t="e">
        <f t="shared" si="409"/>
        <v>#REF!</v>
      </c>
      <c r="AL857" s="50" t="e">
        <f>VLOOKUP(Audit!#REF!,$V$3:$AE$12,3,FALSE)&amp; IF(Audit!#REF!=10,Audit!#REF!,"")</f>
        <v>#REF!</v>
      </c>
      <c r="AM857" s="50" t="e">
        <f>VLOOKUP(Audit!#REF!,$V$13:$AE$22,3,FALSE)&amp; IF(Audit!#REF!=10,Audit!#REF!,"")</f>
        <v>#REF!</v>
      </c>
      <c r="AN857" s="47" t="e">
        <f t="shared" si="410"/>
        <v>#REF!</v>
      </c>
      <c r="AO857" s="50" t="e">
        <f>VLOOKUP(Audit!#REF!,$V$3:$AE$12,4,FALSE) &amp;  Audit!#REF! &amp; IF(Audit!#REF!=10,Audit!#REF!,"")</f>
        <v>#REF!</v>
      </c>
      <c r="AP857" s="50" t="e">
        <f>VLOOKUP(Audit!#REF!,$V$13:$AE$22,4,FALSE)&amp; IF(Audit!#REF!=10,Audit!#REF!,"")</f>
        <v>#REF!</v>
      </c>
      <c r="AQ857" s="47" t="e">
        <f t="shared" si="411"/>
        <v>#REF!</v>
      </c>
      <c r="AR857" s="50" t="e">
        <f>VLOOKUP(Audit!#REF!,$V$3:$AE$12,5,FALSE)&amp; IF(Audit!#REF!=10,Audit!#REF!,"")</f>
        <v>#REF!</v>
      </c>
      <c r="AS857" s="50" t="e">
        <f>VLOOKUP(Audit!#REF!,$V$13:$AE$22,5,FALSE)&amp; IF(Audit!#REF!=10,Audit!#REF!,"")</f>
        <v>#REF!</v>
      </c>
      <c r="AT857" s="47" t="e">
        <f t="shared" si="412"/>
        <v>#REF!</v>
      </c>
      <c r="AU857" s="50" t="e">
        <f>VLOOKUP(Audit!#REF!,$V$3:$AE$12,6,FALSE)&amp; IF(Audit!#REF!=10,Audit!#REF!,"")</f>
        <v>#REF!</v>
      </c>
      <c r="AV857" s="50" t="e">
        <f>VLOOKUP(Audit!#REF!,$V$13:$AE$22,6,FALSE)&amp; IF(Audit!#REF!=10,Audit!#REF!,"")</f>
        <v>#REF!</v>
      </c>
      <c r="AW857" s="47" t="e">
        <f t="shared" si="413"/>
        <v>#REF!</v>
      </c>
      <c r="AX857" s="50" t="e">
        <f>VLOOKUP(Audit!#REF!,$V$3:$AE$12,7,FALSE)&amp; IF(Audit!#REF!=10,Audit!#REF!,"")</f>
        <v>#REF!</v>
      </c>
      <c r="AY857" s="50" t="e">
        <f>VLOOKUP(Audit!#REF!,$V$13:$AE$22,7,FALSE) &amp; IF(Audit!#REF!=10,Audit!#REF!,"")</f>
        <v>#REF!</v>
      </c>
      <c r="AZ857" s="47" t="e">
        <f t="shared" si="414"/>
        <v>#REF!</v>
      </c>
      <c r="BA857" s="50" t="e">
        <f>VLOOKUP(Audit!#REF!,$V$3:$AE$12,8,FALSE)&amp; Audit!#REF! &amp; IF(Audit!#REF!=10,Audit!#REF!,"")</f>
        <v>#REF!</v>
      </c>
      <c r="BB857" s="50" t="e">
        <f>VLOOKUP(Audit!#REF!,$V$13:$AE$22,8,FALSE) &amp; IF(Audit!#REF!=10,Audit!#REF!,"")</f>
        <v>#REF!</v>
      </c>
      <c r="BC857" s="47" t="e">
        <f t="shared" si="415"/>
        <v>#REF!</v>
      </c>
      <c r="BD857" s="50" t="e">
        <f>VLOOKUP(Audit!#REF!,$V$3:$AE$12,9,FALSE)&amp; IF(Audit!#REF!=10,Audit!#REF!,"")</f>
        <v>#REF!</v>
      </c>
      <c r="BE857" s="50" t="e">
        <f>VLOOKUP(Audit!#REF!,$V$13:$AE$22,9,FALSE) &amp; IF(Audit!#REF!=10,Audit!#REF!,"") &amp; IF(Audit!#REF!&lt;&gt;1,U857,"")</f>
        <v>#REF!</v>
      </c>
      <c r="BF857" s="47" t="e">
        <f t="shared" si="416"/>
        <v>#REF!</v>
      </c>
      <c r="BG857" s="50" t="e">
        <f>VLOOKUP(Audit!#REF!,$V$3:$AE$12,10,FALSE) &amp; Audit!#REF! &amp; IF(Audit!#REF!=10,Audit!#REF!,"")</f>
        <v>#REF!</v>
      </c>
      <c r="BH857" s="50" t="e">
        <f>VLOOKUP(Audit!#REF!,$V$13:$AE$22,10,FALSE) &amp; IF(Audit!#REF!=10,Audit!#REF!,"") &amp; IF(Audit!#REF!&lt;&gt;1,U857,"")</f>
        <v>#REF!</v>
      </c>
      <c r="BI857" s="47" t="e">
        <f t="shared" si="417"/>
        <v>#REF!</v>
      </c>
      <c r="BJ857" s="48" t="str">
        <f t="shared" si="418"/>
        <v/>
      </c>
      <c r="BK857" s="48" t="str">
        <f t="shared" si="419"/>
        <v/>
      </c>
      <c r="BL857" s="48" t="str">
        <f t="shared" si="420"/>
        <v/>
      </c>
      <c r="BM857" s="48" t="str">
        <f t="shared" si="421"/>
        <v/>
      </c>
      <c r="BN857" s="48" t="str">
        <f t="shared" si="422"/>
        <v/>
      </c>
      <c r="BO857" s="48" t="str">
        <f t="shared" si="423"/>
        <v/>
      </c>
      <c r="BP857" s="48" t="str">
        <f t="shared" si="424"/>
        <v/>
      </c>
      <c r="BQ857" s="48" t="str">
        <f t="shared" si="425"/>
        <v/>
      </c>
      <c r="BR857" s="48" t="str">
        <f t="shared" si="426"/>
        <v/>
      </c>
      <c r="BS857" s="48" t="str">
        <f t="shared" si="427"/>
        <v/>
      </c>
      <c r="BT857" s="48" t="str">
        <f t="shared" si="428"/>
        <v/>
      </c>
      <c r="BU857" s="48" t="str">
        <f t="shared" si="429"/>
        <v/>
      </c>
    </row>
    <row r="858" spans="1:73">
      <c r="A858" s="10" t="e">
        <f>Audit!#REF!</f>
        <v>#REF!</v>
      </c>
      <c r="B858" s="10" t="e">
        <f t="shared" si="400"/>
        <v>#REF!</v>
      </c>
      <c r="C858" s="17" t="e">
        <f>VLOOKUP(Audit!#REF!,$V$3:$AE$12,2,FALSE) &amp; VLOOKUP(Audit!#REF!,$V$13:$AE$22,2,FALSE)&amp; IF(Audit!#REF!=10,Audit!#REF!&amp;Audit!#REF!,"")</f>
        <v>#REF!</v>
      </c>
      <c r="D858" s="17" t="e">
        <f>VLOOKUP(Audit!#REF!,$V$3:$AE$12,3,FALSE) &amp; VLOOKUP(Audit!#REF!,$V$13:$AE$22,3,FALSE) &amp;IF(Audit!#REF!=10,Audit!#REF!&amp;Audit!#REF!,"")</f>
        <v>#REF!</v>
      </c>
      <c r="E858" s="17" t="e">
        <f>VLOOKUP(Audit!#REF!,$V$3:$AE$12,4,FALSE)&amp; Audit!#REF! &amp; VLOOKUP(Audit!#REF!,$V$13:$AE$22,4,FALSE)&amp; IF(Audit!#REF!=10,Audit!#REF!&amp;Audit!#REF!,"")</f>
        <v>#REF!</v>
      </c>
      <c r="F858" s="17" t="e">
        <f>VLOOKUP(Audit!#REF!,$V$3:$AE$12,5,FALSE) &amp; VLOOKUP(Audit!#REF!,$V$13:$AE$22,5,FALSE)&amp; IF(Audit!#REF!=10,Audit!#REF!&amp;Audit!#REF!,"")</f>
        <v>#REF!</v>
      </c>
      <c r="G858" s="17" t="e">
        <f>VLOOKUP(Audit!#REF!,$V$3:$AE$12,6,FALSE) &amp; VLOOKUP(Audit!#REF!,$V$13:$AE$22,6,FALSE)&amp; IF(Audit!#REF!=10,Audit!#REF!&amp;Audit!#REF!,"")</f>
        <v>#REF!</v>
      </c>
      <c r="H858" s="17" t="e">
        <f>VLOOKUP(Audit!#REF!,$V$3:$AE$12,7,FALSE) &amp; VLOOKUP(Audit!#REF!,$V$13:$AE$22,7,FALSE)&amp;IF(Audit!#REF!=10,Audit!#REF!&amp;Audit!#REF!,"")</f>
        <v>#REF!</v>
      </c>
      <c r="I858" s="17" t="e">
        <f>VLOOKUP(Audit!#REF!,$V$3:$AE$12,8,FALSE) &amp; Audit!#REF! &amp; VLOOKUP(Audit!#REF!,$V$13:$AE$22,8,FALSE)&amp;IF(Audit!#REF!=10,Audit!#REF!&amp;Audit!#REF!,"")</f>
        <v>#REF!</v>
      </c>
      <c r="J858" s="17" t="e">
        <f>VLOOKUP(Audit!#REF!,$V$3:$AE$12,9,FALSE) &amp; VLOOKUP(Audit!#REF!,$V$13:$AE$22,9,FALSE) &amp; IF(Audit!#REF!=10,Audit!#REF!&amp;Audit!#REF!,"") &amp; IF(Audit!#REF!&lt;&gt;1,U858,"")</f>
        <v>#REF!</v>
      </c>
      <c r="K858" s="17" t="e">
        <f>VLOOKUP(Audit!#REF!,$V$3:$AE$12,10,FALSE) &amp; Audit!#REF! &amp; VLOOKUP(Audit!#REF!,$V$13:$AE$22,10,FALSE) &amp; IF(Audit!#REF!=10,Audit!#REF!&amp;Audit!#REF!,"") &amp; IF(Audit!#REF!&lt;&gt;1,U858,"")</f>
        <v>#REF!</v>
      </c>
      <c r="L858" s="10" t="e">
        <f>Audit!#REF!</f>
        <v>#REF!</v>
      </c>
      <c r="M858" s="10" t="e">
        <f t="shared" si="401"/>
        <v>#REF!</v>
      </c>
      <c r="N858" s="10" t="e">
        <f t="shared" si="402"/>
        <v>#REF!</v>
      </c>
      <c r="O858" s="10" t="e">
        <f t="shared" si="403"/>
        <v>#REF!</v>
      </c>
      <c r="P858" s="10" t="e">
        <f t="shared" si="404"/>
        <v>#REF!</v>
      </c>
      <c r="Q858" s="10" t="e">
        <f t="shared" si="405"/>
        <v>#REF!</v>
      </c>
      <c r="R858" s="10" t="e">
        <f t="shared" si="406"/>
        <v>#REF!</v>
      </c>
      <c r="S858" s="10" t="e">
        <f t="shared" si="407"/>
        <v>#REF!</v>
      </c>
      <c r="T858" s="10" t="e">
        <f t="shared" si="408"/>
        <v>#REF!</v>
      </c>
      <c r="U858" s="17" t="e">
        <f>IF(Audit!#REF!="","",VLOOKUP(Audit!#REF!,$W$26:$X$35,2,FALSE)) &amp; Audit!#REF! &amp; IF(Audit!#REF!="","",IF(Audit!#REF!&lt;=1.4,VLOOKUP(Audit!#REF!,$W$38:X903,2,FALSE),VLOOKUP(Audit!#REF!,$W$51:$X$61,2,FALSE))) &amp; IF(Audit!#REF!="","",VLOOKUP(Audit!#REF!,$Y$26:$Z$35,2,FALSE) &amp; Audit!#REF! &amp; IF(Audit!#REF!="","",IF(Audit!#REF!&lt;=1.4,VLOOKUP(Audit!#REF!,$Y$38:$Z$48,2,FALSE),VLOOKUP(Audit!#REF!,$Y$51:$Z$61,2,FALSE))))</f>
        <v>#REF!</v>
      </c>
      <c r="V858" s="21"/>
      <c r="AH858" s="49" t="e">
        <f>Audit!#REF!</f>
        <v>#REF!</v>
      </c>
      <c r="AI858" s="50" t="e">
        <f>VLOOKUP(Audit!#REF!,$V$3:$AE$12,2,FALSE)&amp; IF(Audit!#REF!=10,Audit!#REF!,"")</f>
        <v>#REF!</v>
      </c>
      <c r="AJ858" s="50" t="e">
        <f>VLOOKUP(Audit!#REF!,$V$13:$AE$22,2,FALSE)&amp; IF(Audit!#REF!=10,Audit!#REF!,"")</f>
        <v>#REF!</v>
      </c>
      <c r="AK858" s="47" t="e">
        <f t="shared" si="409"/>
        <v>#REF!</v>
      </c>
      <c r="AL858" s="50" t="e">
        <f>VLOOKUP(Audit!#REF!,$V$3:$AE$12,3,FALSE)&amp; IF(Audit!#REF!=10,Audit!#REF!,"")</f>
        <v>#REF!</v>
      </c>
      <c r="AM858" s="50" t="e">
        <f>VLOOKUP(Audit!#REF!,$V$13:$AE$22,3,FALSE)&amp; IF(Audit!#REF!=10,Audit!#REF!,"")</f>
        <v>#REF!</v>
      </c>
      <c r="AN858" s="47" t="e">
        <f t="shared" si="410"/>
        <v>#REF!</v>
      </c>
      <c r="AO858" s="50" t="e">
        <f>VLOOKUP(Audit!#REF!,$V$3:$AE$12,4,FALSE) &amp;  Audit!#REF! &amp; IF(Audit!#REF!=10,Audit!#REF!,"")</f>
        <v>#REF!</v>
      </c>
      <c r="AP858" s="50" t="e">
        <f>VLOOKUP(Audit!#REF!,$V$13:$AE$22,4,FALSE)&amp; IF(Audit!#REF!=10,Audit!#REF!,"")</f>
        <v>#REF!</v>
      </c>
      <c r="AQ858" s="47" t="e">
        <f t="shared" si="411"/>
        <v>#REF!</v>
      </c>
      <c r="AR858" s="50" t="e">
        <f>VLOOKUP(Audit!#REF!,$V$3:$AE$12,5,FALSE)&amp; IF(Audit!#REF!=10,Audit!#REF!,"")</f>
        <v>#REF!</v>
      </c>
      <c r="AS858" s="50" t="e">
        <f>VLOOKUP(Audit!#REF!,$V$13:$AE$22,5,FALSE)&amp; IF(Audit!#REF!=10,Audit!#REF!,"")</f>
        <v>#REF!</v>
      </c>
      <c r="AT858" s="47" t="e">
        <f t="shared" si="412"/>
        <v>#REF!</v>
      </c>
      <c r="AU858" s="50" t="e">
        <f>VLOOKUP(Audit!#REF!,$V$3:$AE$12,6,FALSE)&amp; IF(Audit!#REF!=10,Audit!#REF!,"")</f>
        <v>#REF!</v>
      </c>
      <c r="AV858" s="50" t="e">
        <f>VLOOKUP(Audit!#REF!,$V$13:$AE$22,6,FALSE)&amp; IF(Audit!#REF!=10,Audit!#REF!,"")</f>
        <v>#REF!</v>
      </c>
      <c r="AW858" s="47" t="e">
        <f t="shared" si="413"/>
        <v>#REF!</v>
      </c>
      <c r="AX858" s="50" t="e">
        <f>VLOOKUP(Audit!#REF!,$V$3:$AE$12,7,FALSE)&amp; IF(Audit!#REF!=10,Audit!#REF!,"")</f>
        <v>#REF!</v>
      </c>
      <c r="AY858" s="50" t="e">
        <f>VLOOKUP(Audit!#REF!,$V$13:$AE$22,7,FALSE) &amp; IF(Audit!#REF!=10,Audit!#REF!,"")</f>
        <v>#REF!</v>
      </c>
      <c r="AZ858" s="47" t="e">
        <f t="shared" si="414"/>
        <v>#REF!</v>
      </c>
      <c r="BA858" s="50" t="e">
        <f>VLOOKUP(Audit!#REF!,$V$3:$AE$12,8,FALSE)&amp; Audit!#REF! &amp; IF(Audit!#REF!=10,Audit!#REF!,"")</f>
        <v>#REF!</v>
      </c>
      <c r="BB858" s="50" t="e">
        <f>VLOOKUP(Audit!#REF!,$V$13:$AE$22,8,FALSE) &amp; IF(Audit!#REF!=10,Audit!#REF!,"")</f>
        <v>#REF!</v>
      </c>
      <c r="BC858" s="47" t="e">
        <f t="shared" si="415"/>
        <v>#REF!</v>
      </c>
      <c r="BD858" s="50" t="e">
        <f>VLOOKUP(Audit!#REF!,$V$3:$AE$12,9,FALSE)&amp; IF(Audit!#REF!=10,Audit!#REF!,"")</f>
        <v>#REF!</v>
      </c>
      <c r="BE858" s="50" t="e">
        <f>VLOOKUP(Audit!#REF!,$V$13:$AE$22,9,FALSE) &amp; IF(Audit!#REF!=10,Audit!#REF!,"") &amp; IF(Audit!#REF!&lt;&gt;1,U858,"")</f>
        <v>#REF!</v>
      </c>
      <c r="BF858" s="47" t="e">
        <f t="shared" si="416"/>
        <v>#REF!</v>
      </c>
      <c r="BG858" s="50" t="e">
        <f>VLOOKUP(Audit!#REF!,$V$3:$AE$12,10,FALSE) &amp; Audit!#REF! &amp; IF(Audit!#REF!=10,Audit!#REF!,"")</f>
        <v>#REF!</v>
      </c>
      <c r="BH858" s="50" t="e">
        <f>VLOOKUP(Audit!#REF!,$V$13:$AE$22,10,FALSE) &amp; IF(Audit!#REF!=10,Audit!#REF!,"") &amp; IF(Audit!#REF!&lt;&gt;1,U858,"")</f>
        <v>#REF!</v>
      </c>
      <c r="BI858" s="47" t="e">
        <f t="shared" si="417"/>
        <v>#REF!</v>
      </c>
      <c r="BJ858" s="48" t="str">
        <f t="shared" si="418"/>
        <v/>
      </c>
      <c r="BK858" s="48" t="str">
        <f t="shared" si="419"/>
        <v/>
      </c>
      <c r="BL858" s="48" t="str">
        <f t="shared" si="420"/>
        <v/>
      </c>
      <c r="BM858" s="48" t="str">
        <f t="shared" si="421"/>
        <v/>
      </c>
      <c r="BN858" s="48" t="str">
        <f t="shared" si="422"/>
        <v/>
      </c>
      <c r="BO858" s="48" t="str">
        <f t="shared" si="423"/>
        <v/>
      </c>
      <c r="BP858" s="48" t="str">
        <f t="shared" si="424"/>
        <v/>
      </c>
      <c r="BQ858" s="48" t="str">
        <f t="shared" si="425"/>
        <v/>
      </c>
      <c r="BR858" s="48" t="str">
        <f t="shared" si="426"/>
        <v/>
      </c>
      <c r="BS858" s="48" t="str">
        <f t="shared" si="427"/>
        <v/>
      </c>
      <c r="BT858" s="48" t="str">
        <f t="shared" si="428"/>
        <v/>
      </c>
      <c r="BU858" s="48" t="str">
        <f t="shared" si="429"/>
        <v/>
      </c>
    </row>
    <row r="859" spans="1:73">
      <c r="A859" s="10" t="e">
        <f>Audit!#REF!</f>
        <v>#REF!</v>
      </c>
      <c r="B859" s="10" t="e">
        <f t="shared" si="400"/>
        <v>#REF!</v>
      </c>
      <c r="C859" s="17" t="e">
        <f>VLOOKUP(Audit!#REF!,$V$3:$AE$12,2,FALSE) &amp; VLOOKUP(Audit!#REF!,$V$13:$AE$22,2,FALSE)&amp; IF(Audit!#REF!=10,Audit!#REF!&amp;Audit!#REF!,"")</f>
        <v>#REF!</v>
      </c>
      <c r="D859" s="17" t="e">
        <f>VLOOKUP(Audit!#REF!,$V$3:$AE$12,3,FALSE) &amp; VLOOKUP(Audit!#REF!,$V$13:$AE$22,3,FALSE) &amp;IF(Audit!#REF!=10,Audit!#REF!&amp;Audit!#REF!,"")</f>
        <v>#REF!</v>
      </c>
      <c r="E859" s="17" t="e">
        <f>VLOOKUP(Audit!#REF!,$V$3:$AE$12,4,FALSE)&amp; Audit!#REF! &amp; VLOOKUP(Audit!#REF!,$V$13:$AE$22,4,FALSE)&amp; IF(Audit!#REF!=10,Audit!#REF!&amp;Audit!#REF!,"")</f>
        <v>#REF!</v>
      </c>
      <c r="F859" s="17" t="e">
        <f>VLOOKUP(Audit!#REF!,$V$3:$AE$12,5,FALSE) &amp; VLOOKUP(Audit!#REF!,$V$13:$AE$22,5,FALSE)&amp; IF(Audit!#REF!=10,Audit!#REF!&amp;Audit!#REF!,"")</f>
        <v>#REF!</v>
      </c>
      <c r="G859" s="17" t="e">
        <f>VLOOKUP(Audit!#REF!,$V$3:$AE$12,6,FALSE) &amp; VLOOKUP(Audit!#REF!,$V$13:$AE$22,6,FALSE)&amp; IF(Audit!#REF!=10,Audit!#REF!&amp;Audit!#REF!,"")</f>
        <v>#REF!</v>
      </c>
      <c r="H859" s="17" t="e">
        <f>VLOOKUP(Audit!#REF!,$V$3:$AE$12,7,FALSE) &amp; VLOOKUP(Audit!#REF!,$V$13:$AE$22,7,FALSE)&amp;IF(Audit!#REF!=10,Audit!#REF!&amp;Audit!#REF!,"")</f>
        <v>#REF!</v>
      </c>
      <c r="I859" s="17" t="e">
        <f>VLOOKUP(Audit!#REF!,$V$3:$AE$12,8,FALSE) &amp; Audit!#REF! &amp; VLOOKUP(Audit!#REF!,$V$13:$AE$22,8,FALSE)&amp;IF(Audit!#REF!=10,Audit!#REF!&amp;Audit!#REF!,"")</f>
        <v>#REF!</v>
      </c>
      <c r="J859" s="17" t="e">
        <f>VLOOKUP(Audit!#REF!,$V$3:$AE$12,9,FALSE) &amp; VLOOKUP(Audit!#REF!,$V$13:$AE$22,9,FALSE) &amp; IF(Audit!#REF!=10,Audit!#REF!&amp;Audit!#REF!,"") &amp; IF(Audit!#REF!&lt;&gt;1,U859,"")</f>
        <v>#REF!</v>
      </c>
      <c r="K859" s="17" t="e">
        <f>VLOOKUP(Audit!#REF!,$V$3:$AE$12,10,FALSE) &amp; Audit!#REF! &amp; VLOOKUP(Audit!#REF!,$V$13:$AE$22,10,FALSE) &amp; IF(Audit!#REF!=10,Audit!#REF!&amp;Audit!#REF!,"") &amp; IF(Audit!#REF!&lt;&gt;1,U859,"")</f>
        <v>#REF!</v>
      </c>
      <c r="L859" s="10" t="e">
        <f>Audit!#REF!</f>
        <v>#REF!</v>
      </c>
      <c r="M859" s="10" t="e">
        <f t="shared" si="401"/>
        <v>#REF!</v>
      </c>
      <c r="N859" s="10" t="e">
        <f t="shared" si="402"/>
        <v>#REF!</v>
      </c>
      <c r="O859" s="10" t="e">
        <f t="shared" si="403"/>
        <v>#REF!</v>
      </c>
      <c r="P859" s="10" t="e">
        <f t="shared" si="404"/>
        <v>#REF!</v>
      </c>
      <c r="Q859" s="10" t="e">
        <f t="shared" si="405"/>
        <v>#REF!</v>
      </c>
      <c r="R859" s="10" t="e">
        <f t="shared" si="406"/>
        <v>#REF!</v>
      </c>
      <c r="S859" s="10" t="e">
        <f t="shared" si="407"/>
        <v>#REF!</v>
      </c>
      <c r="T859" s="10" t="e">
        <f t="shared" si="408"/>
        <v>#REF!</v>
      </c>
      <c r="U859" s="17" t="e">
        <f>IF(Audit!#REF!="","",VLOOKUP(Audit!#REF!,$W$26:$X$35,2,FALSE)) &amp; Audit!#REF! &amp; IF(Audit!#REF!="","",IF(Audit!#REF!&lt;=1.4,VLOOKUP(Audit!#REF!,$W$38:X904,2,FALSE),VLOOKUP(Audit!#REF!,$W$51:$X$61,2,FALSE))) &amp; IF(Audit!#REF!="","",VLOOKUP(Audit!#REF!,$Y$26:$Z$35,2,FALSE) &amp; Audit!#REF! &amp; IF(Audit!#REF!="","",IF(Audit!#REF!&lt;=1.4,VLOOKUP(Audit!#REF!,$Y$38:$Z$48,2,FALSE),VLOOKUP(Audit!#REF!,$Y$51:$Z$61,2,FALSE))))</f>
        <v>#REF!</v>
      </c>
      <c r="V859" s="21"/>
      <c r="AH859" s="49" t="e">
        <f>Audit!#REF!</f>
        <v>#REF!</v>
      </c>
      <c r="AI859" s="50" t="e">
        <f>VLOOKUP(Audit!#REF!,$V$3:$AE$12,2,FALSE)&amp; IF(Audit!#REF!=10,Audit!#REF!,"")</f>
        <v>#REF!</v>
      </c>
      <c r="AJ859" s="50" t="e">
        <f>VLOOKUP(Audit!#REF!,$V$13:$AE$22,2,FALSE)&amp; IF(Audit!#REF!=10,Audit!#REF!,"")</f>
        <v>#REF!</v>
      </c>
      <c r="AK859" s="47" t="e">
        <f t="shared" si="409"/>
        <v>#REF!</v>
      </c>
      <c r="AL859" s="50" t="e">
        <f>VLOOKUP(Audit!#REF!,$V$3:$AE$12,3,FALSE)&amp; IF(Audit!#REF!=10,Audit!#REF!,"")</f>
        <v>#REF!</v>
      </c>
      <c r="AM859" s="50" t="e">
        <f>VLOOKUP(Audit!#REF!,$V$13:$AE$22,3,FALSE)&amp; IF(Audit!#REF!=10,Audit!#REF!,"")</f>
        <v>#REF!</v>
      </c>
      <c r="AN859" s="47" t="e">
        <f t="shared" si="410"/>
        <v>#REF!</v>
      </c>
      <c r="AO859" s="50" t="e">
        <f>VLOOKUP(Audit!#REF!,$V$3:$AE$12,4,FALSE) &amp;  Audit!#REF! &amp; IF(Audit!#REF!=10,Audit!#REF!,"")</f>
        <v>#REF!</v>
      </c>
      <c r="AP859" s="50" t="e">
        <f>VLOOKUP(Audit!#REF!,$V$13:$AE$22,4,FALSE)&amp; IF(Audit!#REF!=10,Audit!#REF!,"")</f>
        <v>#REF!</v>
      </c>
      <c r="AQ859" s="47" t="e">
        <f t="shared" si="411"/>
        <v>#REF!</v>
      </c>
      <c r="AR859" s="50" t="e">
        <f>VLOOKUP(Audit!#REF!,$V$3:$AE$12,5,FALSE)&amp; IF(Audit!#REF!=10,Audit!#REF!,"")</f>
        <v>#REF!</v>
      </c>
      <c r="AS859" s="50" t="e">
        <f>VLOOKUP(Audit!#REF!,$V$13:$AE$22,5,FALSE)&amp; IF(Audit!#REF!=10,Audit!#REF!,"")</f>
        <v>#REF!</v>
      </c>
      <c r="AT859" s="47" t="e">
        <f t="shared" si="412"/>
        <v>#REF!</v>
      </c>
      <c r="AU859" s="50" t="e">
        <f>VLOOKUP(Audit!#REF!,$V$3:$AE$12,6,FALSE)&amp; IF(Audit!#REF!=10,Audit!#REF!,"")</f>
        <v>#REF!</v>
      </c>
      <c r="AV859" s="50" t="e">
        <f>VLOOKUP(Audit!#REF!,$V$13:$AE$22,6,FALSE)&amp; IF(Audit!#REF!=10,Audit!#REF!,"")</f>
        <v>#REF!</v>
      </c>
      <c r="AW859" s="47" t="e">
        <f t="shared" si="413"/>
        <v>#REF!</v>
      </c>
      <c r="AX859" s="50" t="e">
        <f>VLOOKUP(Audit!#REF!,$V$3:$AE$12,7,FALSE)&amp; IF(Audit!#REF!=10,Audit!#REF!,"")</f>
        <v>#REF!</v>
      </c>
      <c r="AY859" s="50" t="e">
        <f>VLOOKUP(Audit!#REF!,$V$13:$AE$22,7,FALSE) &amp; IF(Audit!#REF!=10,Audit!#REF!,"")</f>
        <v>#REF!</v>
      </c>
      <c r="AZ859" s="47" t="e">
        <f t="shared" si="414"/>
        <v>#REF!</v>
      </c>
      <c r="BA859" s="50" t="e">
        <f>VLOOKUP(Audit!#REF!,$V$3:$AE$12,8,FALSE)&amp; Audit!#REF! &amp; IF(Audit!#REF!=10,Audit!#REF!,"")</f>
        <v>#REF!</v>
      </c>
      <c r="BB859" s="50" t="e">
        <f>VLOOKUP(Audit!#REF!,$V$13:$AE$22,8,FALSE) &amp; IF(Audit!#REF!=10,Audit!#REF!,"")</f>
        <v>#REF!</v>
      </c>
      <c r="BC859" s="47" t="e">
        <f t="shared" si="415"/>
        <v>#REF!</v>
      </c>
      <c r="BD859" s="50" t="e">
        <f>VLOOKUP(Audit!#REF!,$V$3:$AE$12,9,FALSE)&amp; IF(Audit!#REF!=10,Audit!#REF!,"")</f>
        <v>#REF!</v>
      </c>
      <c r="BE859" s="50" t="e">
        <f>VLOOKUP(Audit!#REF!,$V$13:$AE$22,9,FALSE) &amp; IF(Audit!#REF!=10,Audit!#REF!,"") &amp; IF(Audit!#REF!&lt;&gt;1,U859,"")</f>
        <v>#REF!</v>
      </c>
      <c r="BF859" s="47" t="e">
        <f t="shared" si="416"/>
        <v>#REF!</v>
      </c>
      <c r="BG859" s="50" t="e">
        <f>VLOOKUP(Audit!#REF!,$V$3:$AE$12,10,FALSE) &amp; Audit!#REF! &amp; IF(Audit!#REF!=10,Audit!#REF!,"")</f>
        <v>#REF!</v>
      </c>
      <c r="BH859" s="50" t="e">
        <f>VLOOKUP(Audit!#REF!,$V$13:$AE$22,10,FALSE) &amp; IF(Audit!#REF!=10,Audit!#REF!,"") &amp; IF(Audit!#REF!&lt;&gt;1,U859,"")</f>
        <v>#REF!</v>
      </c>
      <c r="BI859" s="47" t="e">
        <f t="shared" si="417"/>
        <v>#REF!</v>
      </c>
      <c r="BJ859" s="48" t="str">
        <f t="shared" si="418"/>
        <v/>
      </c>
      <c r="BK859" s="48" t="str">
        <f t="shared" si="419"/>
        <v/>
      </c>
      <c r="BL859" s="48" t="str">
        <f t="shared" si="420"/>
        <v/>
      </c>
      <c r="BM859" s="48" t="str">
        <f t="shared" si="421"/>
        <v/>
      </c>
      <c r="BN859" s="48" t="str">
        <f t="shared" si="422"/>
        <v/>
      </c>
      <c r="BO859" s="48" t="str">
        <f t="shared" si="423"/>
        <v/>
      </c>
      <c r="BP859" s="48" t="str">
        <f t="shared" si="424"/>
        <v/>
      </c>
      <c r="BQ859" s="48" t="str">
        <f t="shared" si="425"/>
        <v/>
      </c>
      <c r="BR859" s="48" t="str">
        <f t="shared" si="426"/>
        <v/>
      </c>
      <c r="BS859" s="48" t="str">
        <f t="shared" si="427"/>
        <v/>
      </c>
      <c r="BT859" s="48" t="str">
        <f t="shared" si="428"/>
        <v/>
      </c>
      <c r="BU859" s="48" t="str">
        <f t="shared" si="429"/>
        <v/>
      </c>
    </row>
    <row r="860" spans="1:73">
      <c r="A860" s="10" t="e">
        <f>Audit!#REF!</f>
        <v>#REF!</v>
      </c>
      <c r="B860" s="10" t="e">
        <f t="shared" si="400"/>
        <v>#REF!</v>
      </c>
      <c r="C860" s="17" t="e">
        <f>VLOOKUP(Audit!#REF!,$V$3:$AE$12,2,FALSE) &amp; VLOOKUP(Audit!#REF!,$V$13:$AE$22,2,FALSE)&amp; IF(Audit!#REF!=10,Audit!#REF!&amp;Audit!#REF!,"")</f>
        <v>#REF!</v>
      </c>
      <c r="D860" s="17" t="e">
        <f>VLOOKUP(Audit!#REF!,$V$3:$AE$12,3,FALSE) &amp; VLOOKUP(Audit!#REF!,$V$13:$AE$22,3,FALSE) &amp;IF(Audit!#REF!=10,Audit!#REF!&amp;Audit!#REF!,"")</f>
        <v>#REF!</v>
      </c>
      <c r="E860" s="17" t="e">
        <f>VLOOKUP(Audit!#REF!,$V$3:$AE$12,4,FALSE)&amp; Audit!#REF! &amp; VLOOKUP(Audit!#REF!,$V$13:$AE$22,4,FALSE)&amp; IF(Audit!#REF!=10,Audit!#REF!&amp;Audit!#REF!,"")</f>
        <v>#REF!</v>
      </c>
      <c r="F860" s="17" t="e">
        <f>VLOOKUP(Audit!#REF!,$V$3:$AE$12,5,FALSE) &amp; VLOOKUP(Audit!#REF!,$V$13:$AE$22,5,FALSE)&amp; IF(Audit!#REF!=10,Audit!#REF!&amp;Audit!#REF!,"")</f>
        <v>#REF!</v>
      </c>
      <c r="G860" s="17" t="e">
        <f>VLOOKUP(Audit!#REF!,$V$3:$AE$12,6,FALSE) &amp; VLOOKUP(Audit!#REF!,$V$13:$AE$22,6,FALSE)&amp; IF(Audit!#REF!=10,Audit!#REF!&amp;Audit!#REF!,"")</f>
        <v>#REF!</v>
      </c>
      <c r="H860" s="17" t="e">
        <f>VLOOKUP(Audit!#REF!,$V$3:$AE$12,7,FALSE) &amp; VLOOKUP(Audit!#REF!,$V$13:$AE$22,7,FALSE)&amp;IF(Audit!#REF!=10,Audit!#REF!&amp;Audit!#REF!,"")</f>
        <v>#REF!</v>
      </c>
      <c r="I860" s="17" t="e">
        <f>VLOOKUP(Audit!#REF!,$V$3:$AE$12,8,FALSE) &amp; Audit!#REF! &amp; VLOOKUP(Audit!#REF!,$V$13:$AE$22,8,FALSE)&amp;IF(Audit!#REF!=10,Audit!#REF!&amp;Audit!#REF!,"")</f>
        <v>#REF!</v>
      </c>
      <c r="J860" s="17" t="e">
        <f>VLOOKUP(Audit!#REF!,$V$3:$AE$12,9,FALSE) &amp; VLOOKUP(Audit!#REF!,$V$13:$AE$22,9,FALSE) &amp; IF(Audit!#REF!=10,Audit!#REF!&amp;Audit!#REF!,"") &amp; IF(Audit!#REF!&lt;&gt;1,U860,"")</f>
        <v>#REF!</v>
      </c>
      <c r="K860" s="17" t="e">
        <f>VLOOKUP(Audit!#REF!,$V$3:$AE$12,10,FALSE) &amp; Audit!#REF! &amp; VLOOKUP(Audit!#REF!,$V$13:$AE$22,10,FALSE) &amp; IF(Audit!#REF!=10,Audit!#REF!&amp;Audit!#REF!,"") &amp; IF(Audit!#REF!&lt;&gt;1,U860,"")</f>
        <v>#REF!</v>
      </c>
      <c r="L860" s="10" t="e">
        <f>Audit!#REF!</f>
        <v>#REF!</v>
      </c>
      <c r="M860" s="10" t="e">
        <f t="shared" si="401"/>
        <v>#REF!</v>
      </c>
      <c r="N860" s="10" t="e">
        <f t="shared" si="402"/>
        <v>#REF!</v>
      </c>
      <c r="O860" s="10" t="e">
        <f t="shared" si="403"/>
        <v>#REF!</v>
      </c>
      <c r="P860" s="10" t="e">
        <f t="shared" si="404"/>
        <v>#REF!</v>
      </c>
      <c r="Q860" s="10" t="e">
        <f t="shared" si="405"/>
        <v>#REF!</v>
      </c>
      <c r="R860" s="10" t="e">
        <f t="shared" si="406"/>
        <v>#REF!</v>
      </c>
      <c r="S860" s="10" t="e">
        <f t="shared" si="407"/>
        <v>#REF!</v>
      </c>
      <c r="T860" s="10" t="e">
        <f t="shared" si="408"/>
        <v>#REF!</v>
      </c>
      <c r="U860" s="17" t="e">
        <f>IF(Audit!#REF!="","",VLOOKUP(Audit!#REF!,$W$26:$X$35,2,FALSE)) &amp; Audit!#REF! &amp; IF(Audit!#REF!="","",IF(Audit!#REF!&lt;=1.4,VLOOKUP(Audit!#REF!,$W$38:X905,2,FALSE),VLOOKUP(Audit!#REF!,$W$51:$X$61,2,FALSE))) &amp; IF(Audit!#REF!="","",VLOOKUP(Audit!#REF!,$Y$26:$Z$35,2,FALSE) &amp; Audit!#REF! &amp; IF(Audit!#REF!="","",IF(Audit!#REF!&lt;=1.4,VLOOKUP(Audit!#REF!,$Y$38:$Z$48,2,FALSE),VLOOKUP(Audit!#REF!,$Y$51:$Z$61,2,FALSE))))</f>
        <v>#REF!</v>
      </c>
      <c r="V860" s="21"/>
      <c r="AH860" s="49" t="e">
        <f>Audit!#REF!</f>
        <v>#REF!</v>
      </c>
      <c r="AI860" s="50" t="e">
        <f>VLOOKUP(Audit!#REF!,$V$3:$AE$12,2,FALSE)&amp; IF(Audit!#REF!=10,Audit!#REF!,"")</f>
        <v>#REF!</v>
      </c>
      <c r="AJ860" s="50" t="e">
        <f>VLOOKUP(Audit!#REF!,$V$13:$AE$22,2,FALSE)&amp; IF(Audit!#REF!=10,Audit!#REF!,"")</f>
        <v>#REF!</v>
      </c>
      <c r="AK860" s="47" t="e">
        <f t="shared" si="409"/>
        <v>#REF!</v>
      </c>
      <c r="AL860" s="50" t="e">
        <f>VLOOKUP(Audit!#REF!,$V$3:$AE$12,3,FALSE)&amp; IF(Audit!#REF!=10,Audit!#REF!,"")</f>
        <v>#REF!</v>
      </c>
      <c r="AM860" s="50" t="e">
        <f>VLOOKUP(Audit!#REF!,$V$13:$AE$22,3,FALSE)&amp; IF(Audit!#REF!=10,Audit!#REF!,"")</f>
        <v>#REF!</v>
      </c>
      <c r="AN860" s="47" t="e">
        <f t="shared" si="410"/>
        <v>#REF!</v>
      </c>
      <c r="AO860" s="50" t="e">
        <f>VLOOKUP(Audit!#REF!,$V$3:$AE$12,4,FALSE) &amp;  Audit!#REF! &amp; IF(Audit!#REF!=10,Audit!#REF!,"")</f>
        <v>#REF!</v>
      </c>
      <c r="AP860" s="50" t="e">
        <f>VLOOKUP(Audit!#REF!,$V$13:$AE$22,4,FALSE)&amp; IF(Audit!#REF!=10,Audit!#REF!,"")</f>
        <v>#REF!</v>
      </c>
      <c r="AQ860" s="47" t="e">
        <f t="shared" si="411"/>
        <v>#REF!</v>
      </c>
      <c r="AR860" s="50" t="e">
        <f>VLOOKUP(Audit!#REF!,$V$3:$AE$12,5,FALSE)&amp; IF(Audit!#REF!=10,Audit!#REF!,"")</f>
        <v>#REF!</v>
      </c>
      <c r="AS860" s="50" t="e">
        <f>VLOOKUP(Audit!#REF!,$V$13:$AE$22,5,FALSE)&amp; IF(Audit!#REF!=10,Audit!#REF!,"")</f>
        <v>#REF!</v>
      </c>
      <c r="AT860" s="47" t="e">
        <f t="shared" si="412"/>
        <v>#REF!</v>
      </c>
      <c r="AU860" s="50" t="e">
        <f>VLOOKUP(Audit!#REF!,$V$3:$AE$12,6,FALSE)&amp; IF(Audit!#REF!=10,Audit!#REF!,"")</f>
        <v>#REF!</v>
      </c>
      <c r="AV860" s="50" t="e">
        <f>VLOOKUP(Audit!#REF!,$V$13:$AE$22,6,FALSE)&amp; IF(Audit!#REF!=10,Audit!#REF!,"")</f>
        <v>#REF!</v>
      </c>
      <c r="AW860" s="47" t="e">
        <f t="shared" si="413"/>
        <v>#REF!</v>
      </c>
      <c r="AX860" s="50" t="e">
        <f>VLOOKUP(Audit!#REF!,$V$3:$AE$12,7,FALSE)&amp; IF(Audit!#REF!=10,Audit!#REF!,"")</f>
        <v>#REF!</v>
      </c>
      <c r="AY860" s="50" t="e">
        <f>VLOOKUP(Audit!#REF!,$V$13:$AE$22,7,FALSE) &amp; IF(Audit!#REF!=10,Audit!#REF!,"")</f>
        <v>#REF!</v>
      </c>
      <c r="AZ860" s="47" t="e">
        <f t="shared" si="414"/>
        <v>#REF!</v>
      </c>
      <c r="BA860" s="50" t="e">
        <f>VLOOKUP(Audit!#REF!,$V$3:$AE$12,8,FALSE)&amp; Audit!#REF! &amp; IF(Audit!#REF!=10,Audit!#REF!,"")</f>
        <v>#REF!</v>
      </c>
      <c r="BB860" s="50" t="e">
        <f>VLOOKUP(Audit!#REF!,$V$13:$AE$22,8,FALSE) &amp; IF(Audit!#REF!=10,Audit!#REF!,"")</f>
        <v>#REF!</v>
      </c>
      <c r="BC860" s="47" t="e">
        <f t="shared" si="415"/>
        <v>#REF!</v>
      </c>
      <c r="BD860" s="50" t="e">
        <f>VLOOKUP(Audit!#REF!,$V$3:$AE$12,9,FALSE)&amp; IF(Audit!#REF!=10,Audit!#REF!,"")</f>
        <v>#REF!</v>
      </c>
      <c r="BE860" s="50" t="e">
        <f>VLOOKUP(Audit!#REF!,$V$13:$AE$22,9,FALSE) &amp; IF(Audit!#REF!=10,Audit!#REF!,"") &amp; IF(Audit!#REF!&lt;&gt;1,U860,"")</f>
        <v>#REF!</v>
      </c>
      <c r="BF860" s="47" t="e">
        <f t="shared" si="416"/>
        <v>#REF!</v>
      </c>
      <c r="BG860" s="50" t="e">
        <f>VLOOKUP(Audit!#REF!,$V$3:$AE$12,10,FALSE) &amp; Audit!#REF! &amp; IF(Audit!#REF!=10,Audit!#REF!,"")</f>
        <v>#REF!</v>
      </c>
      <c r="BH860" s="50" t="e">
        <f>VLOOKUP(Audit!#REF!,$V$13:$AE$22,10,FALSE) &amp; IF(Audit!#REF!=10,Audit!#REF!,"") &amp; IF(Audit!#REF!&lt;&gt;1,U860,"")</f>
        <v>#REF!</v>
      </c>
      <c r="BI860" s="47" t="e">
        <f t="shared" si="417"/>
        <v>#REF!</v>
      </c>
      <c r="BJ860" s="48" t="str">
        <f t="shared" si="418"/>
        <v/>
      </c>
      <c r="BK860" s="48" t="str">
        <f t="shared" si="419"/>
        <v/>
      </c>
      <c r="BL860" s="48" t="str">
        <f t="shared" si="420"/>
        <v/>
      </c>
      <c r="BM860" s="48" t="str">
        <f t="shared" si="421"/>
        <v/>
      </c>
      <c r="BN860" s="48" t="str">
        <f t="shared" si="422"/>
        <v/>
      </c>
      <c r="BO860" s="48" t="str">
        <f t="shared" si="423"/>
        <v/>
      </c>
      <c r="BP860" s="48" t="str">
        <f t="shared" si="424"/>
        <v/>
      </c>
      <c r="BQ860" s="48" t="str">
        <f t="shared" si="425"/>
        <v/>
      </c>
      <c r="BR860" s="48" t="str">
        <f t="shared" si="426"/>
        <v/>
      </c>
      <c r="BS860" s="48" t="str">
        <f t="shared" si="427"/>
        <v/>
      </c>
      <c r="BT860" s="48" t="str">
        <f t="shared" si="428"/>
        <v/>
      </c>
      <c r="BU860" s="48" t="str">
        <f t="shared" si="429"/>
        <v/>
      </c>
    </row>
    <row r="861" spans="1:73">
      <c r="A861" s="10" t="e">
        <f>Audit!#REF!</f>
        <v>#REF!</v>
      </c>
      <c r="B861" s="10" t="e">
        <f t="shared" si="400"/>
        <v>#REF!</v>
      </c>
      <c r="C861" s="17" t="e">
        <f>VLOOKUP(Audit!#REF!,$V$3:$AE$12,2,FALSE) &amp; VLOOKUP(Audit!#REF!,$V$13:$AE$22,2,FALSE)&amp; IF(Audit!#REF!=10,Audit!#REF!&amp;Audit!#REF!,"")</f>
        <v>#REF!</v>
      </c>
      <c r="D861" s="17" t="e">
        <f>VLOOKUP(Audit!#REF!,$V$3:$AE$12,3,FALSE) &amp; VLOOKUP(Audit!#REF!,$V$13:$AE$22,3,FALSE) &amp;IF(Audit!#REF!=10,Audit!#REF!&amp;Audit!#REF!,"")</f>
        <v>#REF!</v>
      </c>
      <c r="E861" s="17" t="e">
        <f>VLOOKUP(Audit!#REF!,$V$3:$AE$12,4,FALSE)&amp; Audit!#REF! &amp; VLOOKUP(Audit!#REF!,$V$13:$AE$22,4,FALSE)&amp; IF(Audit!#REF!=10,Audit!#REF!&amp;Audit!#REF!,"")</f>
        <v>#REF!</v>
      </c>
      <c r="F861" s="17" t="e">
        <f>VLOOKUP(Audit!#REF!,$V$3:$AE$12,5,FALSE) &amp; VLOOKUP(Audit!#REF!,$V$13:$AE$22,5,FALSE)&amp; IF(Audit!#REF!=10,Audit!#REF!&amp;Audit!#REF!,"")</f>
        <v>#REF!</v>
      </c>
      <c r="G861" s="17" t="e">
        <f>VLOOKUP(Audit!#REF!,$V$3:$AE$12,6,FALSE) &amp; VLOOKUP(Audit!#REF!,$V$13:$AE$22,6,FALSE)&amp; IF(Audit!#REF!=10,Audit!#REF!&amp;Audit!#REF!,"")</f>
        <v>#REF!</v>
      </c>
      <c r="H861" s="17" t="e">
        <f>VLOOKUP(Audit!#REF!,$V$3:$AE$12,7,FALSE) &amp; VLOOKUP(Audit!#REF!,$V$13:$AE$22,7,FALSE)&amp;IF(Audit!#REF!=10,Audit!#REF!&amp;Audit!#REF!,"")</f>
        <v>#REF!</v>
      </c>
      <c r="I861" s="17" t="e">
        <f>VLOOKUP(Audit!#REF!,$V$3:$AE$12,8,FALSE) &amp; Audit!#REF! &amp; VLOOKUP(Audit!#REF!,$V$13:$AE$22,8,FALSE)&amp;IF(Audit!#REF!=10,Audit!#REF!&amp;Audit!#REF!,"")</f>
        <v>#REF!</v>
      </c>
      <c r="J861" s="17" t="e">
        <f>VLOOKUP(Audit!#REF!,$V$3:$AE$12,9,FALSE) &amp; VLOOKUP(Audit!#REF!,$V$13:$AE$22,9,FALSE) &amp; IF(Audit!#REF!=10,Audit!#REF!&amp;Audit!#REF!,"") &amp; IF(Audit!#REF!&lt;&gt;1,U861,"")</f>
        <v>#REF!</v>
      </c>
      <c r="K861" s="17" t="e">
        <f>VLOOKUP(Audit!#REF!,$V$3:$AE$12,10,FALSE) &amp; Audit!#REF! &amp; VLOOKUP(Audit!#REF!,$V$13:$AE$22,10,FALSE) &amp; IF(Audit!#REF!=10,Audit!#REF!&amp;Audit!#REF!,"") &amp; IF(Audit!#REF!&lt;&gt;1,U861,"")</f>
        <v>#REF!</v>
      </c>
      <c r="L861" s="10" t="e">
        <f>Audit!#REF!</f>
        <v>#REF!</v>
      </c>
      <c r="M861" s="10" t="e">
        <f t="shared" si="401"/>
        <v>#REF!</v>
      </c>
      <c r="N861" s="10" t="e">
        <f t="shared" si="402"/>
        <v>#REF!</v>
      </c>
      <c r="O861" s="10" t="e">
        <f t="shared" si="403"/>
        <v>#REF!</v>
      </c>
      <c r="P861" s="10" t="e">
        <f t="shared" si="404"/>
        <v>#REF!</v>
      </c>
      <c r="Q861" s="10" t="e">
        <f t="shared" si="405"/>
        <v>#REF!</v>
      </c>
      <c r="R861" s="10" t="e">
        <f t="shared" si="406"/>
        <v>#REF!</v>
      </c>
      <c r="S861" s="10" t="e">
        <f t="shared" si="407"/>
        <v>#REF!</v>
      </c>
      <c r="T861" s="10" t="e">
        <f t="shared" si="408"/>
        <v>#REF!</v>
      </c>
      <c r="U861" s="17" t="e">
        <f>IF(Audit!#REF!="","",VLOOKUP(Audit!#REF!,$W$26:$X$35,2,FALSE)) &amp; Audit!#REF! &amp; IF(Audit!#REF!="","",IF(Audit!#REF!&lt;=1.4,VLOOKUP(Audit!#REF!,$W$38:X906,2,FALSE),VLOOKUP(Audit!#REF!,$W$51:$X$61,2,FALSE))) &amp; IF(Audit!#REF!="","",VLOOKUP(Audit!#REF!,$Y$26:$Z$35,2,FALSE) &amp; Audit!#REF! &amp; IF(Audit!#REF!="","",IF(Audit!#REF!&lt;=1.4,VLOOKUP(Audit!#REF!,$Y$38:$Z$48,2,FALSE),VLOOKUP(Audit!#REF!,$Y$51:$Z$61,2,FALSE))))</f>
        <v>#REF!</v>
      </c>
      <c r="V861" s="21"/>
      <c r="AH861" s="49" t="e">
        <f>Audit!#REF!</f>
        <v>#REF!</v>
      </c>
      <c r="AI861" s="50" t="e">
        <f>VLOOKUP(Audit!#REF!,$V$3:$AE$12,2,FALSE)&amp; IF(Audit!#REF!=10,Audit!#REF!,"")</f>
        <v>#REF!</v>
      </c>
      <c r="AJ861" s="50" t="e">
        <f>VLOOKUP(Audit!#REF!,$V$13:$AE$22,2,FALSE)&amp; IF(Audit!#REF!=10,Audit!#REF!,"")</f>
        <v>#REF!</v>
      </c>
      <c r="AK861" s="47" t="e">
        <f t="shared" si="409"/>
        <v>#REF!</v>
      </c>
      <c r="AL861" s="50" t="e">
        <f>VLOOKUP(Audit!#REF!,$V$3:$AE$12,3,FALSE)&amp; IF(Audit!#REF!=10,Audit!#REF!,"")</f>
        <v>#REF!</v>
      </c>
      <c r="AM861" s="50" t="e">
        <f>VLOOKUP(Audit!#REF!,$V$13:$AE$22,3,FALSE)&amp; IF(Audit!#REF!=10,Audit!#REF!,"")</f>
        <v>#REF!</v>
      </c>
      <c r="AN861" s="47" t="e">
        <f t="shared" si="410"/>
        <v>#REF!</v>
      </c>
      <c r="AO861" s="50" t="e">
        <f>VLOOKUP(Audit!#REF!,$V$3:$AE$12,4,FALSE) &amp;  Audit!#REF! &amp; IF(Audit!#REF!=10,Audit!#REF!,"")</f>
        <v>#REF!</v>
      </c>
      <c r="AP861" s="50" t="e">
        <f>VLOOKUP(Audit!#REF!,$V$13:$AE$22,4,FALSE)&amp; IF(Audit!#REF!=10,Audit!#REF!,"")</f>
        <v>#REF!</v>
      </c>
      <c r="AQ861" s="47" t="e">
        <f t="shared" si="411"/>
        <v>#REF!</v>
      </c>
      <c r="AR861" s="50" t="e">
        <f>VLOOKUP(Audit!#REF!,$V$3:$AE$12,5,FALSE)&amp; IF(Audit!#REF!=10,Audit!#REF!,"")</f>
        <v>#REF!</v>
      </c>
      <c r="AS861" s="50" t="e">
        <f>VLOOKUP(Audit!#REF!,$V$13:$AE$22,5,FALSE)&amp; IF(Audit!#REF!=10,Audit!#REF!,"")</f>
        <v>#REF!</v>
      </c>
      <c r="AT861" s="47" t="e">
        <f t="shared" si="412"/>
        <v>#REF!</v>
      </c>
      <c r="AU861" s="50" t="e">
        <f>VLOOKUP(Audit!#REF!,$V$3:$AE$12,6,FALSE)&amp; IF(Audit!#REF!=10,Audit!#REF!,"")</f>
        <v>#REF!</v>
      </c>
      <c r="AV861" s="50" t="e">
        <f>VLOOKUP(Audit!#REF!,$V$13:$AE$22,6,FALSE)&amp; IF(Audit!#REF!=10,Audit!#REF!,"")</f>
        <v>#REF!</v>
      </c>
      <c r="AW861" s="47" t="e">
        <f t="shared" si="413"/>
        <v>#REF!</v>
      </c>
      <c r="AX861" s="50" t="e">
        <f>VLOOKUP(Audit!#REF!,$V$3:$AE$12,7,FALSE)&amp; IF(Audit!#REF!=10,Audit!#REF!,"")</f>
        <v>#REF!</v>
      </c>
      <c r="AY861" s="50" t="e">
        <f>VLOOKUP(Audit!#REF!,$V$13:$AE$22,7,FALSE) &amp; IF(Audit!#REF!=10,Audit!#REF!,"")</f>
        <v>#REF!</v>
      </c>
      <c r="AZ861" s="47" t="e">
        <f t="shared" si="414"/>
        <v>#REF!</v>
      </c>
      <c r="BA861" s="50" t="e">
        <f>VLOOKUP(Audit!#REF!,$V$3:$AE$12,8,FALSE)&amp; Audit!#REF! &amp; IF(Audit!#REF!=10,Audit!#REF!,"")</f>
        <v>#REF!</v>
      </c>
      <c r="BB861" s="50" t="e">
        <f>VLOOKUP(Audit!#REF!,$V$13:$AE$22,8,FALSE) &amp; IF(Audit!#REF!=10,Audit!#REF!,"")</f>
        <v>#REF!</v>
      </c>
      <c r="BC861" s="47" t="e">
        <f t="shared" si="415"/>
        <v>#REF!</v>
      </c>
      <c r="BD861" s="50" t="e">
        <f>VLOOKUP(Audit!#REF!,$V$3:$AE$12,9,FALSE)&amp; IF(Audit!#REF!=10,Audit!#REF!,"")</f>
        <v>#REF!</v>
      </c>
      <c r="BE861" s="50" t="e">
        <f>VLOOKUP(Audit!#REF!,$V$13:$AE$22,9,FALSE) &amp; IF(Audit!#REF!=10,Audit!#REF!,"") &amp; IF(Audit!#REF!&lt;&gt;1,U861,"")</f>
        <v>#REF!</v>
      </c>
      <c r="BF861" s="47" t="e">
        <f t="shared" si="416"/>
        <v>#REF!</v>
      </c>
      <c r="BG861" s="50" t="e">
        <f>VLOOKUP(Audit!#REF!,$V$3:$AE$12,10,FALSE) &amp; Audit!#REF! &amp; IF(Audit!#REF!=10,Audit!#REF!,"")</f>
        <v>#REF!</v>
      </c>
      <c r="BH861" s="50" t="e">
        <f>VLOOKUP(Audit!#REF!,$V$13:$AE$22,10,FALSE) &amp; IF(Audit!#REF!=10,Audit!#REF!,"") &amp; IF(Audit!#REF!&lt;&gt;1,U861,"")</f>
        <v>#REF!</v>
      </c>
      <c r="BI861" s="47" t="e">
        <f t="shared" si="417"/>
        <v>#REF!</v>
      </c>
      <c r="BJ861" s="48" t="str">
        <f t="shared" si="418"/>
        <v/>
      </c>
      <c r="BK861" s="48" t="str">
        <f t="shared" si="419"/>
        <v/>
      </c>
      <c r="BL861" s="48" t="str">
        <f t="shared" si="420"/>
        <v/>
      </c>
      <c r="BM861" s="48" t="str">
        <f t="shared" si="421"/>
        <v/>
      </c>
      <c r="BN861" s="48" t="str">
        <f t="shared" si="422"/>
        <v/>
      </c>
      <c r="BO861" s="48" t="str">
        <f t="shared" si="423"/>
        <v/>
      </c>
      <c r="BP861" s="48" t="str">
        <f t="shared" si="424"/>
        <v/>
      </c>
      <c r="BQ861" s="48" t="str">
        <f t="shared" si="425"/>
        <v/>
      </c>
      <c r="BR861" s="48" t="str">
        <f t="shared" si="426"/>
        <v/>
      </c>
      <c r="BS861" s="48" t="str">
        <f t="shared" si="427"/>
        <v/>
      </c>
      <c r="BT861" s="48" t="str">
        <f t="shared" si="428"/>
        <v/>
      </c>
      <c r="BU861" s="48" t="str">
        <f t="shared" si="429"/>
        <v/>
      </c>
    </row>
    <row r="862" spans="1:73">
      <c r="A862" s="10" t="e">
        <f>Audit!#REF!</f>
        <v>#REF!</v>
      </c>
      <c r="B862" s="10" t="e">
        <f t="shared" si="400"/>
        <v>#REF!</v>
      </c>
      <c r="C862" s="17" t="e">
        <f>VLOOKUP(Audit!#REF!,$V$3:$AE$12,2,FALSE) &amp; VLOOKUP(Audit!#REF!,$V$13:$AE$22,2,FALSE)&amp; IF(Audit!#REF!=10,Audit!#REF!&amp;Audit!#REF!,"")</f>
        <v>#REF!</v>
      </c>
      <c r="D862" s="17" t="e">
        <f>VLOOKUP(Audit!#REF!,$V$3:$AE$12,3,FALSE) &amp; VLOOKUP(Audit!#REF!,$V$13:$AE$22,3,FALSE) &amp;IF(Audit!#REF!=10,Audit!#REF!&amp;Audit!#REF!,"")</f>
        <v>#REF!</v>
      </c>
      <c r="E862" s="17" t="e">
        <f>VLOOKUP(Audit!#REF!,$V$3:$AE$12,4,FALSE)&amp; Audit!#REF! &amp; VLOOKUP(Audit!#REF!,$V$13:$AE$22,4,FALSE)&amp; IF(Audit!#REF!=10,Audit!#REF!&amp;Audit!#REF!,"")</f>
        <v>#REF!</v>
      </c>
      <c r="F862" s="17" t="e">
        <f>VLOOKUP(Audit!#REF!,$V$3:$AE$12,5,FALSE) &amp; VLOOKUP(Audit!#REF!,$V$13:$AE$22,5,FALSE)&amp; IF(Audit!#REF!=10,Audit!#REF!&amp;Audit!#REF!,"")</f>
        <v>#REF!</v>
      </c>
      <c r="G862" s="17" t="e">
        <f>VLOOKUP(Audit!#REF!,$V$3:$AE$12,6,FALSE) &amp; VLOOKUP(Audit!#REF!,$V$13:$AE$22,6,FALSE)&amp; IF(Audit!#REF!=10,Audit!#REF!&amp;Audit!#REF!,"")</f>
        <v>#REF!</v>
      </c>
      <c r="H862" s="17" t="e">
        <f>VLOOKUP(Audit!#REF!,$V$3:$AE$12,7,FALSE) &amp; VLOOKUP(Audit!#REF!,$V$13:$AE$22,7,FALSE)&amp;IF(Audit!#REF!=10,Audit!#REF!&amp;Audit!#REF!,"")</f>
        <v>#REF!</v>
      </c>
      <c r="I862" s="17" t="e">
        <f>VLOOKUP(Audit!#REF!,$V$3:$AE$12,8,FALSE) &amp; Audit!#REF! &amp; VLOOKUP(Audit!#REF!,$V$13:$AE$22,8,FALSE)&amp;IF(Audit!#REF!=10,Audit!#REF!&amp;Audit!#REF!,"")</f>
        <v>#REF!</v>
      </c>
      <c r="J862" s="17" t="e">
        <f>VLOOKUP(Audit!#REF!,$V$3:$AE$12,9,FALSE) &amp; VLOOKUP(Audit!#REF!,$V$13:$AE$22,9,FALSE) &amp; IF(Audit!#REF!=10,Audit!#REF!&amp;Audit!#REF!,"") &amp; IF(Audit!#REF!&lt;&gt;1,U862,"")</f>
        <v>#REF!</v>
      </c>
      <c r="K862" s="17" t="e">
        <f>VLOOKUP(Audit!#REF!,$V$3:$AE$12,10,FALSE) &amp; Audit!#REF! &amp; VLOOKUP(Audit!#REF!,$V$13:$AE$22,10,FALSE) &amp; IF(Audit!#REF!=10,Audit!#REF!&amp;Audit!#REF!,"") &amp; IF(Audit!#REF!&lt;&gt;1,U862,"")</f>
        <v>#REF!</v>
      </c>
      <c r="L862" s="10" t="e">
        <f>Audit!#REF!</f>
        <v>#REF!</v>
      </c>
      <c r="M862" s="10" t="e">
        <f t="shared" si="401"/>
        <v>#REF!</v>
      </c>
      <c r="N862" s="10" t="e">
        <f t="shared" si="402"/>
        <v>#REF!</v>
      </c>
      <c r="O862" s="10" t="e">
        <f t="shared" si="403"/>
        <v>#REF!</v>
      </c>
      <c r="P862" s="10" t="e">
        <f t="shared" si="404"/>
        <v>#REF!</v>
      </c>
      <c r="Q862" s="10" t="e">
        <f t="shared" si="405"/>
        <v>#REF!</v>
      </c>
      <c r="R862" s="10" t="e">
        <f t="shared" si="406"/>
        <v>#REF!</v>
      </c>
      <c r="S862" s="10" t="e">
        <f t="shared" si="407"/>
        <v>#REF!</v>
      </c>
      <c r="T862" s="10" t="e">
        <f t="shared" si="408"/>
        <v>#REF!</v>
      </c>
      <c r="U862" s="17" t="e">
        <f>IF(Audit!#REF!="","",VLOOKUP(Audit!#REF!,$W$26:$X$35,2,FALSE)) &amp; Audit!#REF! &amp; IF(Audit!#REF!="","",IF(Audit!#REF!&lt;=1.4,VLOOKUP(Audit!#REF!,$W$38:X907,2,FALSE),VLOOKUP(Audit!#REF!,$W$51:$X$61,2,FALSE))) &amp; IF(Audit!#REF!="","",VLOOKUP(Audit!#REF!,$Y$26:$Z$35,2,FALSE) &amp; Audit!#REF! &amp; IF(Audit!#REF!="","",IF(Audit!#REF!&lt;=1.4,VLOOKUP(Audit!#REF!,$Y$38:$Z$48,2,FALSE),VLOOKUP(Audit!#REF!,$Y$51:$Z$61,2,FALSE))))</f>
        <v>#REF!</v>
      </c>
      <c r="V862" s="21"/>
      <c r="AH862" s="49" t="e">
        <f>Audit!#REF!</f>
        <v>#REF!</v>
      </c>
      <c r="AI862" s="50" t="e">
        <f>VLOOKUP(Audit!#REF!,$V$3:$AE$12,2,FALSE)&amp; IF(Audit!#REF!=10,Audit!#REF!,"")</f>
        <v>#REF!</v>
      </c>
      <c r="AJ862" s="50" t="e">
        <f>VLOOKUP(Audit!#REF!,$V$13:$AE$22,2,FALSE)&amp; IF(Audit!#REF!=10,Audit!#REF!,"")</f>
        <v>#REF!</v>
      </c>
      <c r="AK862" s="47" t="e">
        <f t="shared" si="409"/>
        <v>#REF!</v>
      </c>
      <c r="AL862" s="50" t="e">
        <f>VLOOKUP(Audit!#REF!,$V$3:$AE$12,3,FALSE)&amp; IF(Audit!#REF!=10,Audit!#REF!,"")</f>
        <v>#REF!</v>
      </c>
      <c r="AM862" s="50" t="e">
        <f>VLOOKUP(Audit!#REF!,$V$13:$AE$22,3,FALSE)&amp; IF(Audit!#REF!=10,Audit!#REF!,"")</f>
        <v>#REF!</v>
      </c>
      <c r="AN862" s="47" t="e">
        <f t="shared" si="410"/>
        <v>#REF!</v>
      </c>
      <c r="AO862" s="50" t="e">
        <f>VLOOKUP(Audit!#REF!,$V$3:$AE$12,4,FALSE) &amp;  Audit!#REF! &amp; IF(Audit!#REF!=10,Audit!#REF!,"")</f>
        <v>#REF!</v>
      </c>
      <c r="AP862" s="50" t="e">
        <f>VLOOKUP(Audit!#REF!,$V$13:$AE$22,4,FALSE)&amp; IF(Audit!#REF!=10,Audit!#REF!,"")</f>
        <v>#REF!</v>
      </c>
      <c r="AQ862" s="47" t="e">
        <f t="shared" si="411"/>
        <v>#REF!</v>
      </c>
      <c r="AR862" s="50" t="e">
        <f>VLOOKUP(Audit!#REF!,$V$3:$AE$12,5,FALSE)&amp; IF(Audit!#REF!=10,Audit!#REF!,"")</f>
        <v>#REF!</v>
      </c>
      <c r="AS862" s="50" t="e">
        <f>VLOOKUP(Audit!#REF!,$V$13:$AE$22,5,FALSE)&amp; IF(Audit!#REF!=10,Audit!#REF!,"")</f>
        <v>#REF!</v>
      </c>
      <c r="AT862" s="47" t="e">
        <f t="shared" si="412"/>
        <v>#REF!</v>
      </c>
      <c r="AU862" s="50" t="e">
        <f>VLOOKUP(Audit!#REF!,$V$3:$AE$12,6,FALSE)&amp; IF(Audit!#REF!=10,Audit!#REF!,"")</f>
        <v>#REF!</v>
      </c>
      <c r="AV862" s="50" t="e">
        <f>VLOOKUP(Audit!#REF!,$V$13:$AE$22,6,FALSE)&amp; IF(Audit!#REF!=10,Audit!#REF!,"")</f>
        <v>#REF!</v>
      </c>
      <c r="AW862" s="47" t="e">
        <f t="shared" si="413"/>
        <v>#REF!</v>
      </c>
      <c r="AX862" s="50" t="e">
        <f>VLOOKUP(Audit!#REF!,$V$3:$AE$12,7,FALSE)&amp; IF(Audit!#REF!=10,Audit!#REF!,"")</f>
        <v>#REF!</v>
      </c>
      <c r="AY862" s="50" t="e">
        <f>VLOOKUP(Audit!#REF!,$V$13:$AE$22,7,FALSE) &amp; IF(Audit!#REF!=10,Audit!#REF!,"")</f>
        <v>#REF!</v>
      </c>
      <c r="AZ862" s="47" t="e">
        <f t="shared" si="414"/>
        <v>#REF!</v>
      </c>
      <c r="BA862" s="50" t="e">
        <f>VLOOKUP(Audit!#REF!,$V$3:$AE$12,8,FALSE)&amp; Audit!#REF! &amp; IF(Audit!#REF!=10,Audit!#REF!,"")</f>
        <v>#REF!</v>
      </c>
      <c r="BB862" s="50" t="e">
        <f>VLOOKUP(Audit!#REF!,$V$13:$AE$22,8,FALSE) &amp; IF(Audit!#REF!=10,Audit!#REF!,"")</f>
        <v>#REF!</v>
      </c>
      <c r="BC862" s="47" t="e">
        <f t="shared" si="415"/>
        <v>#REF!</v>
      </c>
      <c r="BD862" s="50" t="e">
        <f>VLOOKUP(Audit!#REF!,$V$3:$AE$12,9,FALSE)&amp; IF(Audit!#REF!=10,Audit!#REF!,"")</f>
        <v>#REF!</v>
      </c>
      <c r="BE862" s="50" t="e">
        <f>VLOOKUP(Audit!#REF!,$V$13:$AE$22,9,FALSE) &amp; IF(Audit!#REF!=10,Audit!#REF!,"") &amp; IF(Audit!#REF!&lt;&gt;1,U862,"")</f>
        <v>#REF!</v>
      </c>
      <c r="BF862" s="47" t="e">
        <f t="shared" si="416"/>
        <v>#REF!</v>
      </c>
      <c r="BG862" s="50" t="e">
        <f>VLOOKUP(Audit!#REF!,$V$3:$AE$12,10,FALSE) &amp; Audit!#REF! &amp; IF(Audit!#REF!=10,Audit!#REF!,"")</f>
        <v>#REF!</v>
      </c>
      <c r="BH862" s="50" t="e">
        <f>VLOOKUP(Audit!#REF!,$V$13:$AE$22,10,FALSE) &amp; IF(Audit!#REF!=10,Audit!#REF!,"") &amp; IF(Audit!#REF!&lt;&gt;1,U862,"")</f>
        <v>#REF!</v>
      </c>
      <c r="BI862" s="47" t="e">
        <f t="shared" si="417"/>
        <v>#REF!</v>
      </c>
      <c r="BJ862" s="48" t="str">
        <f t="shared" si="418"/>
        <v/>
      </c>
      <c r="BK862" s="48" t="str">
        <f t="shared" si="419"/>
        <v/>
      </c>
      <c r="BL862" s="48" t="str">
        <f t="shared" si="420"/>
        <v/>
      </c>
      <c r="BM862" s="48" t="str">
        <f t="shared" si="421"/>
        <v/>
      </c>
      <c r="BN862" s="48" t="str">
        <f t="shared" si="422"/>
        <v/>
      </c>
      <c r="BO862" s="48" t="str">
        <f t="shared" si="423"/>
        <v/>
      </c>
      <c r="BP862" s="48" t="str">
        <f t="shared" si="424"/>
        <v/>
      </c>
      <c r="BQ862" s="48" t="str">
        <f t="shared" si="425"/>
        <v/>
      </c>
      <c r="BR862" s="48" t="str">
        <f t="shared" si="426"/>
        <v/>
      </c>
      <c r="BS862" s="48" t="str">
        <f t="shared" si="427"/>
        <v/>
      </c>
      <c r="BT862" s="48" t="str">
        <f t="shared" si="428"/>
        <v/>
      </c>
      <c r="BU862" s="48" t="str">
        <f t="shared" si="429"/>
        <v/>
      </c>
    </row>
    <row r="863" spans="1:73">
      <c r="A863" s="10" t="e">
        <f>Audit!#REF!</f>
        <v>#REF!</v>
      </c>
      <c r="B863" s="10" t="e">
        <f t="shared" si="400"/>
        <v>#REF!</v>
      </c>
      <c r="C863" s="17" t="e">
        <f>VLOOKUP(Audit!#REF!,$V$3:$AE$12,2,FALSE) &amp; VLOOKUP(Audit!#REF!,$V$13:$AE$22,2,FALSE)&amp; IF(Audit!#REF!=10,Audit!#REF!&amp;Audit!#REF!,"")</f>
        <v>#REF!</v>
      </c>
      <c r="D863" s="17" t="e">
        <f>VLOOKUP(Audit!#REF!,$V$3:$AE$12,3,FALSE) &amp; VLOOKUP(Audit!#REF!,$V$13:$AE$22,3,FALSE) &amp;IF(Audit!#REF!=10,Audit!#REF!&amp;Audit!#REF!,"")</f>
        <v>#REF!</v>
      </c>
      <c r="E863" s="17" t="e">
        <f>VLOOKUP(Audit!#REF!,$V$3:$AE$12,4,FALSE)&amp; Audit!#REF! &amp; VLOOKUP(Audit!#REF!,$V$13:$AE$22,4,FALSE)&amp; IF(Audit!#REF!=10,Audit!#REF!&amp;Audit!#REF!,"")</f>
        <v>#REF!</v>
      </c>
      <c r="F863" s="17" t="e">
        <f>VLOOKUP(Audit!#REF!,$V$3:$AE$12,5,FALSE) &amp; VLOOKUP(Audit!#REF!,$V$13:$AE$22,5,FALSE)&amp; IF(Audit!#REF!=10,Audit!#REF!&amp;Audit!#REF!,"")</f>
        <v>#REF!</v>
      </c>
      <c r="G863" s="17" t="e">
        <f>VLOOKUP(Audit!#REF!,$V$3:$AE$12,6,FALSE) &amp; VLOOKUP(Audit!#REF!,$V$13:$AE$22,6,FALSE)&amp; IF(Audit!#REF!=10,Audit!#REF!&amp;Audit!#REF!,"")</f>
        <v>#REF!</v>
      </c>
      <c r="H863" s="17" t="e">
        <f>VLOOKUP(Audit!#REF!,$V$3:$AE$12,7,FALSE) &amp; VLOOKUP(Audit!#REF!,$V$13:$AE$22,7,FALSE)&amp;IF(Audit!#REF!=10,Audit!#REF!&amp;Audit!#REF!,"")</f>
        <v>#REF!</v>
      </c>
      <c r="I863" s="17" t="e">
        <f>VLOOKUP(Audit!#REF!,$V$3:$AE$12,8,FALSE) &amp; Audit!#REF! &amp; VLOOKUP(Audit!#REF!,$V$13:$AE$22,8,FALSE)&amp;IF(Audit!#REF!=10,Audit!#REF!&amp;Audit!#REF!,"")</f>
        <v>#REF!</v>
      </c>
      <c r="J863" s="17" t="e">
        <f>VLOOKUP(Audit!#REF!,$V$3:$AE$12,9,FALSE) &amp; VLOOKUP(Audit!#REF!,$V$13:$AE$22,9,FALSE) &amp; IF(Audit!#REF!=10,Audit!#REF!&amp;Audit!#REF!,"") &amp; IF(Audit!#REF!&lt;&gt;1,U863,"")</f>
        <v>#REF!</v>
      </c>
      <c r="K863" s="17" t="e">
        <f>VLOOKUP(Audit!#REF!,$V$3:$AE$12,10,FALSE) &amp; Audit!#REF! &amp; VLOOKUP(Audit!#REF!,$V$13:$AE$22,10,FALSE) &amp; IF(Audit!#REF!=10,Audit!#REF!&amp;Audit!#REF!,"") &amp; IF(Audit!#REF!&lt;&gt;1,U863,"")</f>
        <v>#REF!</v>
      </c>
      <c r="L863" s="10" t="e">
        <f>Audit!#REF!</f>
        <v>#REF!</v>
      </c>
      <c r="M863" s="10" t="e">
        <f t="shared" si="401"/>
        <v>#REF!</v>
      </c>
      <c r="N863" s="10" t="e">
        <f t="shared" si="402"/>
        <v>#REF!</v>
      </c>
      <c r="O863" s="10" t="e">
        <f t="shared" si="403"/>
        <v>#REF!</v>
      </c>
      <c r="P863" s="10" t="e">
        <f t="shared" si="404"/>
        <v>#REF!</v>
      </c>
      <c r="Q863" s="10" t="e">
        <f t="shared" si="405"/>
        <v>#REF!</v>
      </c>
      <c r="R863" s="10" t="e">
        <f t="shared" si="406"/>
        <v>#REF!</v>
      </c>
      <c r="S863" s="10" t="e">
        <f t="shared" si="407"/>
        <v>#REF!</v>
      </c>
      <c r="T863" s="10" t="e">
        <f t="shared" si="408"/>
        <v>#REF!</v>
      </c>
      <c r="U863" s="17" t="e">
        <f>IF(Audit!#REF!="","",VLOOKUP(Audit!#REF!,$W$26:$X$35,2,FALSE)) &amp; Audit!#REF! &amp; IF(Audit!#REF!="","",IF(Audit!#REF!&lt;=1.4,VLOOKUP(Audit!#REF!,$W$38:X908,2,FALSE),VLOOKUP(Audit!#REF!,$W$51:$X$61,2,FALSE))) &amp; IF(Audit!#REF!="","",VLOOKUP(Audit!#REF!,$Y$26:$Z$35,2,FALSE) &amp; Audit!#REF! &amp; IF(Audit!#REF!="","",IF(Audit!#REF!&lt;=1.4,VLOOKUP(Audit!#REF!,$Y$38:$Z$48,2,FALSE),VLOOKUP(Audit!#REF!,$Y$51:$Z$61,2,FALSE))))</f>
        <v>#REF!</v>
      </c>
      <c r="V863" s="21"/>
      <c r="AH863" s="49" t="e">
        <f>Audit!#REF!</f>
        <v>#REF!</v>
      </c>
      <c r="AI863" s="50" t="e">
        <f>VLOOKUP(Audit!#REF!,$V$3:$AE$12,2,FALSE)&amp; IF(Audit!#REF!=10,Audit!#REF!,"")</f>
        <v>#REF!</v>
      </c>
      <c r="AJ863" s="50" t="e">
        <f>VLOOKUP(Audit!#REF!,$V$13:$AE$22,2,FALSE)&amp; IF(Audit!#REF!=10,Audit!#REF!,"")</f>
        <v>#REF!</v>
      </c>
      <c r="AK863" s="47" t="e">
        <f t="shared" si="409"/>
        <v>#REF!</v>
      </c>
      <c r="AL863" s="50" t="e">
        <f>VLOOKUP(Audit!#REF!,$V$3:$AE$12,3,FALSE)&amp; IF(Audit!#REF!=10,Audit!#REF!,"")</f>
        <v>#REF!</v>
      </c>
      <c r="AM863" s="50" t="e">
        <f>VLOOKUP(Audit!#REF!,$V$13:$AE$22,3,FALSE)&amp; IF(Audit!#REF!=10,Audit!#REF!,"")</f>
        <v>#REF!</v>
      </c>
      <c r="AN863" s="47" t="e">
        <f t="shared" si="410"/>
        <v>#REF!</v>
      </c>
      <c r="AO863" s="50" t="e">
        <f>VLOOKUP(Audit!#REF!,$V$3:$AE$12,4,FALSE) &amp;  Audit!#REF! &amp; IF(Audit!#REF!=10,Audit!#REF!,"")</f>
        <v>#REF!</v>
      </c>
      <c r="AP863" s="50" t="e">
        <f>VLOOKUP(Audit!#REF!,$V$13:$AE$22,4,FALSE)&amp; IF(Audit!#REF!=10,Audit!#REF!,"")</f>
        <v>#REF!</v>
      </c>
      <c r="AQ863" s="47" t="e">
        <f t="shared" si="411"/>
        <v>#REF!</v>
      </c>
      <c r="AR863" s="50" t="e">
        <f>VLOOKUP(Audit!#REF!,$V$3:$AE$12,5,FALSE)&amp; IF(Audit!#REF!=10,Audit!#REF!,"")</f>
        <v>#REF!</v>
      </c>
      <c r="AS863" s="50" t="e">
        <f>VLOOKUP(Audit!#REF!,$V$13:$AE$22,5,FALSE)&amp; IF(Audit!#REF!=10,Audit!#REF!,"")</f>
        <v>#REF!</v>
      </c>
      <c r="AT863" s="47" t="e">
        <f t="shared" si="412"/>
        <v>#REF!</v>
      </c>
      <c r="AU863" s="50" t="e">
        <f>VLOOKUP(Audit!#REF!,$V$3:$AE$12,6,FALSE)&amp; IF(Audit!#REF!=10,Audit!#REF!,"")</f>
        <v>#REF!</v>
      </c>
      <c r="AV863" s="50" t="e">
        <f>VLOOKUP(Audit!#REF!,$V$13:$AE$22,6,FALSE)&amp; IF(Audit!#REF!=10,Audit!#REF!,"")</f>
        <v>#REF!</v>
      </c>
      <c r="AW863" s="47" t="e">
        <f t="shared" si="413"/>
        <v>#REF!</v>
      </c>
      <c r="AX863" s="50" t="e">
        <f>VLOOKUP(Audit!#REF!,$V$3:$AE$12,7,FALSE)&amp; IF(Audit!#REF!=10,Audit!#REF!,"")</f>
        <v>#REF!</v>
      </c>
      <c r="AY863" s="50" t="e">
        <f>VLOOKUP(Audit!#REF!,$V$13:$AE$22,7,FALSE) &amp; IF(Audit!#REF!=10,Audit!#REF!,"")</f>
        <v>#REF!</v>
      </c>
      <c r="AZ863" s="47" t="e">
        <f t="shared" si="414"/>
        <v>#REF!</v>
      </c>
      <c r="BA863" s="50" t="e">
        <f>VLOOKUP(Audit!#REF!,$V$3:$AE$12,8,FALSE)&amp; Audit!#REF! &amp; IF(Audit!#REF!=10,Audit!#REF!,"")</f>
        <v>#REF!</v>
      </c>
      <c r="BB863" s="50" t="e">
        <f>VLOOKUP(Audit!#REF!,$V$13:$AE$22,8,FALSE) &amp; IF(Audit!#REF!=10,Audit!#REF!,"")</f>
        <v>#REF!</v>
      </c>
      <c r="BC863" s="47" t="e">
        <f t="shared" si="415"/>
        <v>#REF!</v>
      </c>
      <c r="BD863" s="50" t="e">
        <f>VLOOKUP(Audit!#REF!,$V$3:$AE$12,9,FALSE)&amp; IF(Audit!#REF!=10,Audit!#REF!,"")</f>
        <v>#REF!</v>
      </c>
      <c r="BE863" s="50" t="e">
        <f>VLOOKUP(Audit!#REF!,$V$13:$AE$22,9,FALSE) &amp; IF(Audit!#REF!=10,Audit!#REF!,"") &amp; IF(Audit!#REF!&lt;&gt;1,U863,"")</f>
        <v>#REF!</v>
      </c>
      <c r="BF863" s="47" t="e">
        <f t="shared" si="416"/>
        <v>#REF!</v>
      </c>
      <c r="BG863" s="50" t="e">
        <f>VLOOKUP(Audit!#REF!,$V$3:$AE$12,10,FALSE) &amp; Audit!#REF! &amp; IF(Audit!#REF!=10,Audit!#REF!,"")</f>
        <v>#REF!</v>
      </c>
      <c r="BH863" s="50" t="e">
        <f>VLOOKUP(Audit!#REF!,$V$13:$AE$22,10,FALSE) &amp; IF(Audit!#REF!=10,Audit!#REF!,"") &amp; IF(Audit!#REF!&lt;&gt;1,U863,"")</f>
        <v>#REF!</v>
      </c>
      <c r="BI863" s="47" t="e">
        <f t="shared" si="417"/>
        <v>#REF!</v>
      </c>
      <c r="BJ863" s="48" t="str">
        <f t="shared" si="418"/>
        <v/>
      </c>
      <c r="BK863" s="48" t="str">
        <f t="shared" si="419"/>
        <v/>
      </c>
      <c r="BL863" s="48" t="str">
        <f t="shared" si="420"/>
        <v/>
      </c>
      <c r="BM863" s="48" t="str">
        <f t="shared" si="421"/>
        <v/>
      </c>
      <c r="BN863" s="48" t="str">
        <f t="shared" si="422"/>
        <v/>
      </c>
      <c r="BO863" s="48" t="str">
        <f t="shared" si="423"/>
        <v/>
      </c>
      <c r="BP863" s="48" t="str">
        <f t="shared" si="424"/>
        <v/>
      </c>
      <c r="BQ863" s="48" t="str">
        <f t="shared" si="425"/>
        <v/>
      </c>
      <c r="BR863" s="48" t="str">
        <f t="shared" si="426"/>
        <v/>
      </c>
      <c r="BS863" s="48" t="str">
        <f t="shared" si="427"/>
        <v/>
      </c>
      <c r="BT863" s="48" t="str">
        <f t="shared" si="428"/>
        <v/>
      </c>
      <c r="BU863" s="48" t="str">
        <f t="shared" si="429"/>
        <v/>
      </c>
    </row>
    <row r="864" spans="1:73">
      <c r="A864" s="10" t="e">
        <f>Audit!#REF!</f>
        <v>#REF!</v>
      </c>
      <c r="B864" s="10" t="e">
        <f t="shared" si="400"/>
        <v>#REF!</v>
      </c>
      <c r="C864" s="17" t="e">
        <f>VLOOKUP(Audit!#REF!,$V$3:$AE$12,2,FALSE) &amp; VLOOKUP(Audit!#REF!,$V$13:$AE$22,2,FALSE)&amp; IF(Audit!#REF!=10,Audit!#REF!&amp;Audit!#REF!,"")</f>
        <v>#REF!</v>
      </c>
      <c r="D864" s="17" t="e">
        <f>VLOOKUP(Audit!#REF!,$V$3:$AE$12,3,FALSE) &amp; VLOOKUP(Audit!#REF!,$V$13:$AE$22,3,FALSE) &amp;IF(Audit!#REF!=10,Audit!#REF!&amp;Audit!#REF!,"")</f>
        <v>#REF!</v>
      </c>
      <c r="E864" s="17" t="e">
        <f>VLOOKUP(Audit!#REF!,$V$3:$AE$12,4,FALSE)&amp; Audit!#REF! &amp; VLOOKUP(Audit!#REF!,$V$13:$AE$22,4,FALSE)&amp; IF(Audit!#REF!=10,Audit!#REF!&amp;Audit!#REF!,"")</f>
        <v>#REF!</v>
      </c>
      <c r="F864" s="17" t="e">
        <f>VLOOKUP(Audit!#REF!,$V$3:$AE$12,5,FALSE) &amp; VLOOKUP(Audit!#REF!,$V$13:$AE$22,5,FALSE)&amp; IF(Audit!#REF!=10,Audit!#REF!&amp;Audit!#REF!,"")</f>
        <v>#REF!</v>
      </c>
      <c r="G864" s="17" t="e">
        <f>VLOOKUP(Audit!#REF!,$V$3:$AE$12,6,FALSE) &amp; VLOOKUP(Audit!#REF!,$V$13:$AE$22,6,FALSE)&amp; IF(Audit!#REF!=10,Audit!#REF!&amp;Audit!#REF!,"")</f>
        <v>#REF!</v>
      </c>
      <c r="H864" s="17" t="e">
        <f>VLOOKUP(Audit!#REF!,$V$3:$AE$12,7,FALSE) &amp; VLOOKUP(Audit!#REF!,$V$13:$AE$22,7,FALSE)&amp;IF(Audit!#REF!=10,Audit!#REF!&amp;Audit!#REF!,"")</f>
        <v>#REF!</v>
      </c>
      <c r="I864" s="17" t="e">
        <f>VLOOKUP(Audit!#REF!,$V$3:$AE$12,8,FALSE) &amp; Audit!#REF! &amp; VLOOKUP(Audit!#REF!,$V$13:$AE$22,8,FALSE)&amp;IF(Audit!#REF!=10,Audit!#REF!&amp;Audit!#REF!,"")</f>
        <v>#REF!</v>
      </c>
      <c r="J864" s="17" t="e">
        <f>VLOOKUP(Audit!#REF!,$V$3:$AE$12,9,FALSE) &amp; VLOOKUP(Audit!#REF!,$V$13:$AE$22,9,FALSE) &amp; IF(Audit!#REF!=10,Audit!#REF!&amp;Audit!#REF!,"") &amp; IF(Audit!#REF!&lt;&gt;1,U864,"")</f>
        <v>#REF!</v>
      </c>
      <c r="K864" s="17" t="e">
        <f>VLOOKUP(Audit!#REF!,$V$3:$AE$12,10,FALSE) &amp; Audit!#REF! &amp; VLOOKUP(Audit!#REF!,$V$13:$AE$22,10,FALSE) &amp; IF(Audit!#REF!=10,Audit!#REF!&amp;Audit!#REF!,"") &amp; IF(Audit!#REF!&lt;&gt;1,U864,"")</f>
        <v>#REF!</v>
      </c>
      <c r="L864" s="10" t="e">
        <f>Audit!#REF!</f>
        <v>#REF!</v>
      </c>
      <c r="M864" s="10" t="e">
        <f t="shared" si="401"/>
        <v>#REF!</v>
      </c>
      <c r="N864" s="10" t="e">
        <f t="shared" si="402"/>
        <v>#REF!</v>
      </c>
      <c r="O864" s="10" t="e">
        <f t="shared" si="403"/>
        <v>#REF!</v>
      </c>
      <c r="P864" s="10" t="e">
        <f t="shared" si="404"/>
        <v>#REF!</v>
      </c>
      <c r="Q864" s="10" t="e">
        <f t="shared" si="405"/>
        <v>#REF!</v>
      </c>
      <c r="R864" s="10" t="e">
        <f t="shared" si="406"/>
        <v>#REF!</v>
      </c>
      <c r="S864" s="10" t="e">
        <f t="shared" si="407"/>
        <v>#REF!</v>
      </c>
      <c r="T864" s="10" t="e">
        <f t="shared" si="408"/>
        <v>#REF!</v>
      </c>
      <c r="U864" s="17" t="e">
        <f>IF(Audit!#REF!="","",VLOOKUP(Audit!#REF!,$W$26:$X$35,2,FALSE)) &amp; Audit!#REF! &amp; IF(Audit!#REF!="","",IF(Audit!#REF!&lt;=1.4,VLOOKUP(Audit!#REF!,$W$38:X909,2,FALSE),VLOOKUP(Audit!#REF!,$W$51:$X$61,2,FALSE))) &amp; IF(Audit!#REF!="","",VLOOKUP(Audit!#REF!,$Y$26:$Z$35,2,FALSE) &amp; Audit!#REF! &amp; IF(Audit!#REF!="","",IF(Audit!#REF!&lt;=1.4,VLOOKUP(Audit!#REF!,$Y$38:$Z$48,2,FALSE),VLOOKUP(Audit!#REF!,$Y$51:$Z$61,2,FALSE))))</f>
        <v>#REF!</v>
      </c>
      <c r="V864" s="21"/>
      <c r="AH864" s="49" t="e">
        <f>Audit!#REF!</f>
        <v>#REF!</v>
      </c>
      <c r="AI864" s="50" t="e">
        <f>VLOOKUP(Audit!#REF!,$V$3:$AE$12,2,FALSE)&amp; IF(Audit!#REF!=10,Audit!#REF!,"")</f>
        <v>#REF!</v>
      </c>
      <c r="AJ864" s="50" t="e">
        <f>VLOOKUP(Audit!#REF!,$V$13:$AE$22,2,FALSE)&amp; IF(Audit!#REF!=10,Audit!#REF!,"")</f>
        <v>#REF!</v>
      </c>
      <c r="AK864" s="47" t="e">
        <f t="shared" si="409"/>
        <v>#REF!</v>
      </c>
      <c r="AL864" s="50" t="e">
        <f>VLOOKUP(Audit!#REF!,$V$3:$AE$12,3,FALSE)&amp; IF(Audit!#REF!=10,Audit!#REF!,"")</f>
        <v>#REF!</v>
      </c>
      <c r="AM864" s="50" t="e">
        <f>VLOOKUP(Audit!#REF!,$V$13:$AE$22,3,FALSE)&amp; IF(Audit!#REF!=10,Audit!#REF!,"")</f>
        <v>#REF!</v>
      </c>
      <c r="AN864" s="47" t="e">
        <f t="shared" si="410"/>
        <v>#REF!</v>
      </c>
      <c r="AO864" s="50" t="e">
        <f>VLOOKUP(Audit!#REF!,$V$3:$AE$12,4,FALSE) &amp;  Audit!#REF! &amp; IF(Audit!#REF!=10,Audit!#REF!,"")</f>
        <v>#REF!</v>
      </c>
      <c r="AP864" s="50" t="e">
        <f>VLOOKUP(Audit!#REF!,$V$13:$AE$22,4,FALSE)&amp; IF(Audit!#REF!=10,Audit!#REF!,"")</f>
        <v>#REF!</v>
      </c>
      <c r="AQ864" s="47" t="e">
        <f t="shared" si="411"/>
        <v>#REF!</v>
      </c>
      <c r="AR864" s="50" t="e">
        <f>VLOOKUP(Audit!#REF!,$V$3:$AE$12,5,FALSE)&amp; IF(Audit!#REF!=10,Audit!#REF!,"")</f>
        <v>#REF!</v>
      </c>
      <c r="AS864" s="50" t="e">
        <f>VLOOKUP(Audit!#REF!,$V$13:$AE$22,5,FALSE)&amp; IF(Audit!#REF!=10,Audit!#REF!,"")</f>
        <v>#REF!</v>
      </c>
      <c r="AT864" s="47" t="e">
        <f t="shared" si="412"/>
        <v>#REF!</v>
      </c>
      <c r="AU864" s="50" t="e">
        <f>VLOOKUP(Audit!#REF!,$V$3:$AE$12,6,FALSE)&amp; IF(Audit!#REF!=10,Audit!#REF!,"")</f>
        <v>#REF!</v>
      </c>
      <c r="AV864" s="50" t="e">
        <f>VLOOKUP(Audit!#REF!,$V$13:$AE$22,6,FALSE)&amp; IF(Audit!#REF!=10,Audit!#REF!,"")</f>
        <v>#REF!</v>
      </c>
      <c r="AW864" s="47" t="e">
        <f t="shared" si="413"/>
        <v>#REF!</v>
      </c>
      <c r="AX864" s="50" t="e">
        <f>VLOOKUP(Audit!#REF!,$V$3:$AE$12,7,FALSE)&amp; IF(Audit!#REF!=10,Audit!#REF!,"")</f>
        <v>#REF!</v>
      </c>
      <c r="AY864" s="50" t="e">
        <f>VLOOKUP(Audit!#REF!,$V$13:$AE$22,7,FALSE) &amp; IF(Audit!#REF!=10,Audit!#REF!,"")</f>
        <v>#REF!</v>
      </c>
      <c r="AZ864" s="47" t="e">
        <f t="shared" si="414"/>
        <v>#REF!</v>
      </c>
      <c r="BA864" s="50" t="e">
        <f>VLOOKUP(Audit!#REF!,$V$3:$AE$12,8,FALSE)&amp; Audit!#REF! &amp; IF(Audit!#REF!=10,Audit!#REF!,"")</f>
        <v>#REF!</v>
      </c>
      <c r="BB864" s="50" t="e">
        <f>VLOOKUP(Audit!#REF!,$V$13:$AE$22,8,FALSE) &amp; IF(Audit!#REF!=10,Audit!#REF!,"")</f>
        <v>#REF!</v>
      </c>
      <c r="BC864" s="47" t="e">
        <f t="shared" si="415"/>
        <v>#REF!</v>
      </c>
      <c r="BD864" s="50" t="e">
        <f>VLOOKUP(Audit!#REF!,$V$3:$AE$12,9,FALSE)&amp; IF(Audit!#REF!=10,Audit!#REF!,"")</f>
        <v>#REF!</v>
      </c>
      <c r="BE864" s="50" t="e">
        <f>VLOOKUP(Audit!#REF!,$V$13:$AE$22,9,FALSE) &amp; IF(Audit!#REF!=10,Audit!#REF!,"") &amp; IF(Audit!#REF!&lt;&gt;1,U864,"")</f>
        <v>#REF!</v>
      </c>
      <c r="BF864" s="47" t="e">
        <f t="shared" si="416"/>
        <v>#REF!</v>
      </c>
      <c r="BG864" s="50" t="e">
        <f>VLOOKUP(Audit!#REF!,$V$3:$AE$12,10,FALSE) &amp; Audit!#REF! &amp; IF(Audit!#REF!=10,Audit!#REF!,"")</f>
        <v>#REF!</v>
      </c>
      <c r="BH864" s="50" t="e">
        <f>VLOOKUP(Audit!#REF!,$V$13:$AE$22,10,FALSE) &amp; IF(Audit!#REF!=10,Audit!#REF!,"") &amp; IF(Audit!#REF!&lt;&gt;1,U864,"")</f>
        <v>#REF!</v>
      </c>
      <c r="BI864" s="47" t="e">
        <f t="shared" si="417"/>
        <v>#REF!</v>
      </c>
      <c r="BJ864" s="48" t="str">
        <f t="shared" si="418"/>
        <v/>
      </c>
      <c r="BK864" s="48" t="str">
        <f t="shared" si="419"/>
        <v/>
      </c>
      <c r="BL864" s="48" t="str">
        <f t="shared" si="420"/>
        <v/>
      </c>
      <c r="BM864" s="48" t="str">
        <f t="shared" si="421"/>
        <v/>
      </c>
      <c r="BN864" s="48" t="str">
        <f t="shared" si="422"/>
        <v/>
      </c>
      <c r="BO864" s="48" t="str">
        <f t="shared" si="423"/>
        <v/>
      </c>
      <c r="BP864" s="48" t="str">
        <f t="shared" si="424"/>
        <v/>
      </c>
      <c r="BQ864" s="48" t="str">
        <f t="shared" si="425"/>
        <v/>
      </c>
      <c r="BR864" s="48" t="str">
        <f t="shared" si="426"/>
        <v/>
      </c>
      <c r="BS864" s="48" t="str">
        <f t="shared" si="427"/>
        <v/>
      </c>
      <c r="BT864" s="48" t="str">
        <f t="shared" si="428"/>
        <v/>
      </c>
      <c r="BU864" s="48" t="str">
        <f t="shared" si="429"/>
        <v/>
      </c>
    </row>
    <row r="865" spans="1:73">
      <c r="A865" s="10" t="e">
        <f>Audit!#REF!</f>
        <v>#REF!</v>
      </c>
      <c r="B865" s="10" t="e">
        <f t="shared" si="400"/>
        <v>#REF!</v>
      </c>
      <c r="C865" s="17" t="e">
        <f>VLOOKUP(Audit!#REF!,$V$3:$AE$12,2,FALSE) &amp; VLOOKUP(Audit!#REF!,$V$13:$AE$22,2,FALSE)&amp; IF(Audit!#REF!=10,Audit!#REF!&amp;Audit!#REF!,"")</f>
        <v>#REF!</v>
      </c>
      <c r="D865" s="17" t="e">
        <f>VLOOKUP(Audit!#REF!,$V$3:$AE$12,3,FALSE) &amp; VLOOKUP(Audit!#REF!,$V$13:$AE$22,3,FALSE) &amp;IF(Audit!#REF!=10,Audit!#REF!&amp;Audit!#REF!,"")</f>
        <v>#REF!</v>
      </c>
      <c r="E865" s="17" t="e">
        <f>VLOOKUP(Audit!#REF!,$V$3:$AE$12,4,FALSE)&amp; Audit!#REF! &amp; VLOOKUP(Audit!#REF!,$V$13:$AE$22,4,FALSE)&amp; IF(Audit!#REF!=10,Audit!#REF!&amp;Audit!#REF!,"")</f>
        <v>#REF!</v>
      </c>
      <c r="F865" s="17" t="e">
        <f>VLOOKUP(Audit!#REF!,$V$3:$AE$12,5,FALSE) &amp; VLOOKUP(Audit!#REF!,$V$13:$AE$22,5,FALSE)&amp; IF(Audit!#REF!=10,Audit!#REF!&amp;Audit!#REF!,"")</f>
        <v>#REF!</v>
      </c>
      <c r="G865" s="17" t="e">
        <f>VLOOKUP(Audit!#REF!,$V$3:$AE$12,6,FALSE) &amp; VLOOKUP(Audit!#REF!,$V$13:$AE$22,6,FALSE)&amp; IF(Audit!#REF!=10,Audit!#REF!&amp;Audit!#REF!,"")</f>
        <v>#REF!</v>
      </c>
      <c r="H865" s="17" t="e">
        <f>VLOOKUP(Audit!#REF!,$V$3:$AE$12,7,FALSE) &amp; VLOOKUP(Audit!#REF!,$V$13:$AE$22,7,FALSE)&amp;IF(Audit!#REF!=10,Audit!#REF!&amp;Audit!#REF!,"")</f>
        <v>#REF!</v>
      </c>
      <c r="I865" s="17" t="e">
        <f>VLOOKUP(Audit!#REF!,$V$3:$AE$12,8,FALSE) &amp; Audit!#REF! &amp; VLOOKUP(Audit!#REF!,$V$13:$AE$22,8,FALSE)&amp;IF(Audit!#REF!=10,Audit!#REF!&amp;Audit!#REF!,"")</f>
        <v>#REF!</v>
      </c>
      <c r="J865" s="17" t="e">
        <f>VLOOKUP(Audit!#REF!,$V$3:$AE$12,9,FALSE) &amp; VLOOKUP(Audit!#REF!,$V$13:$AE$22,9,FALSE) &amp; IF(Audit!#REF!=10,Audit!#REF!&amp;Audit!#REF!,"") &amp; IF(Audit!#REF!&lt;&gt;1,U865,"")</f>
        <v>#REF!</v>
      </c>
      <c r="K865" s="17" t="e">
        <f>VLOOKUP(Audit!#REF!,$V$3:$AE$12,10,FALSE) &amp; Audit!#REF! &amp; VLOOKUP(Audit!#REF!,$V$13:$AE$22,10,FALSE) &amp; IF(Audit!#REF!=10,Audit!#REF!&amp;Audit!#REF!,"") &amp; IF(Audit!#REF!&lt;&gt;1,U865,"")</f>
        <v>#REF!</v>
      </c>
      <c r="L865" s="10" t="e">
        <f>Audit!#REF!</f>
        <v>#REF!</v>
      </c>
      <c r="M865" s="10" t="e">
        <f t="shared" si="401"/>
        <v>#REF!</v>
      </c>
      <c r="N865" s="10" t="e">
        <f t="shared" si="402"/>
        <v>#REF!</v>
      </c>
      <c r="O865" s="10" t="e">
        <f t="shared" si="403"/>
        <v>#REF!</v>
      </c>
      <c r="P865" s="10" t="e">
        <f t="shared" si="404"/>
        <v>#REF!</v>
      </c>
      <c r="Q865" s="10" t="e">
        <f t="shared" si="405"/>
        <v>#REF!</v>
      </c>
      <c r="R865" s="10" t="e">
        <f t="shared" si="406"/>
        <v>#REF!</v>
      </c>
      <c r="S865" s="10" t="e">
        <f t="shared" si="407"/>
        <v>#REF!</v>
      </c>
      <c r="T865" s="10" t="e">
        <f t="shared" si="408"/>
        <v>#REF!</v>
      </c>
      <c r="U865" s="17" t="e">
        <f>IF(Audit!#REF!="","",VLOOKUP(Audit!#REF!,$W$26:$X$35,2,FALSE)) &amp; Audit!#REF! &amp; IF(Audit!#REF!="","",IF(Audit!#REF!&lt;=1.4,VLOOKUP(Audit!#REF!,$W$38:X910,2,FALSE),VLOOKUP(Audit!#REF!,$W$51:$X$61,2,FALSE))) &amp; IF(Audit!#REF!="","",VLOOKUP(Audit!#REF!,$Y$26:$Z$35,2,FALSE) &amp; Audit!#REF! &amp; IF(Audit!#REF!="","",IF(Audit!#REF!&lt;=1.4,VLOOKUP(Audit!#REF!,$Y$38:$Z$48,2,FALSE),VLOOKUP(Audit!#REF!,$Y$51:$Z$61,2,FALSE))))</f>
        <v>#REF!</v>
      </c>
      <c r="V865" s="21"/>
      <c r="AH865" s="49" t="e">
        <f>Audit!#REF!</f>
        <v>#REF!</v>
      </c>
      <c r="AI865" s="50" t="e">
        <f>VLOOKUP(Audit!#REF!,$V$3:$AE$12,2,FALSE)&amp; IF(Audit!#REF!=10,Audit!#REF!,"")</f>
        <v>#REF!</v>
      </c>
      <c r="AJ865" s="50" t="e">
        <f>VLOOKUP(Audit!#REF!,$V$13:$AE$22,2,FALSE)&amp; IF(Audit!#REF!=10,Audit!#REF!,"")</f>
        <v>#REF!</v>
      </c>
      <c r="AK865" s="47" t="e">
        <f t="shared" si="409"/>
        <v>#REF!</v>
      </c>
      <c r="AL865" s="50" t="e">
        <f>VLOOKUP(Audit!#REF!,$V$3:$AE$12,3,FALSE)&amp; IF(Audit!#REF!=10,Audit!#REF!,"")</f>
        <v>#REF!</v>
      </c>
      <c r="AM865" s="50" t="e">
        <f>VLOOKUP(Audit!#REF!,$V$13:$AE$22,3,FALSE)&amp; IF(Audit!#REF!=10,Audit!#REF!,"")</f>
        <v>#REF!</v>
      </c>
      <c r="AN865" s="47" t="e">
        <f t="shared" si="410"/>
        <v>#REF!</v>
      </c>
      <c r="AO865" s="50" t="e">
        <f>VLOOKUP(Audit!#REF!,$V$3:$AE$12,4,FALSE) &amp;  Audit!#REF! &amp; IF(Audit!#REF!=10,Audit!#REF!,"")</f>
        <v>#REF!</v>
      </c>
      <c r="AP865" s="50" t="e">
        <f>VLOOKUP(Audit!#REF!,$V$13:$AE$22,4,FALSE)&amp; IF(Audit!#REF!=10,Audit!#REF!,"")</f>
        <v>#REF!</v>
      </c>
      <c r="AQ865" s="47" t="e">
        <f t="shared" si="411"/>
        <v>#REF!</v>
      </c>
      <c r="AR865" s="50" t="e">
        <f>VLOOKUP(Audit!#REF!,$V$3:$AE$12,5,FALSE)&amp; IF(Audit!#REF!=10,Audit!#REF!,"")</f>
        <v>#REF!</v>
      </c>
      <c r="AS865" s="50" t="e">
        <f>VLOOKUP(Audit!#REF!,$V$13:$AE$22,5,FALSE)&amp; IF(Audit!#REF!=10,Audit!#REF!,"")</f>
        <v>#REF!</v>
      </c>
      <c r="AT865" s="47" t="e">
        <f t="shared" si="412"/>
        <v>#REF!</v>
      </c>
      <c r="AU865" s="50" t="e">
        <f>VLOOKUP(Audit!#REF!,$V$3:$AE$12,6,FALSE)&amp; IF(Audit!#REF!=10,Audit!#REF!,"")</f>
        <v>#REF!</v>
      </c>
      <c r="AV865" s="50" t="e">
        <f>VLOOKUP(Audit!#REF!,$V$13:$AE$22,6,FALSE)&amp; IF(Audit!#REF!=10,Audit!#REF!,"")</f>
        <v>#REF!</v>
      </c>
      <c r="AW865" s="47" t="e">
        <f t="shared" si="413"/>
        <v>#REF!</v>
      </c>
      <c r="AX865" s="50" t="e">
        <f>VLOOKUP(Audit!#REF!,$V$3:$AE$12,7,FALSE)&amp; IF(Audit!#REF!=10,Audit!#REF!,"")</f>
        <v>#REF!</v>
      </c>
      <c r="AY865" s="50" t="e">
        <f>VLOOKUP(Audit!#REF!,$V$13:$AE$22,7,FALSE) &amp; IF(Audit!#REF!=10,Audit!#REF!,"")</f>
        <v>#REF!</v>
      </c>
      <c r="AZ865" s="47" t="e">
        <f t="shared" si="414"/>
        <v>#REF!</v>
      </c>
      <c r="BA865" s="50" t="e">
        <f>VLOOKUP(Audit!#REF!,$V$3:$AE$12,8,FALSE)&amp; Audit!#REF! &amp; IF(Audit!#REF!=10,Audit!#REF!,"")</f>
        <v>#REF!</v>
      </c>
      <c r="BB865" s="50" t="e">
        <f>VLOOKUP(Audit!#REF!,$V$13:$AE$22,8,FALSE) &amp; IF(Audit!#REF!=10,Audit!#REF!,"")</f>
        <v>#REF!</v>
      </c>
      <c r="BC865" s="47" t="e">
        <f t="shared" si="415"/>
        <v>#REF!</v>
      </c>
      <c r="BD865" s="50" t="e">
        <f>VLOOKUP(Audit!#REF!,$V$3:$AE$12,9,FALSE)&amp; IF(Audit!#REF!=10,Audit!#REF!,"")</f>
        <v>#REF!</v>
      </c>
      <c r="BE865" s="50" t="e">
        <f>VLOOKUP(Audit!#REF!,$V$13:$AE$22,9,FALSE) &amp; IF(Audit!#REF!=10,Audit!#REF!,"") &amp; IF(Audit!#REF!&lt;&gt;1,U865,"")</f>
        <v>#REF!</v>
      </c>
      <c r="BF865" s="47" t="e">
        <f t="shared" si="416"/>
        <v>#REF!</v>
      </c>
      <c r="BG865" s="50" t="e">
        <f>VLOOKUP(Audit!#REF!,$V$3:$AE$12,10,FALSE) &amp; Audit!#REF! &amp; IF(Audit!#REF!=10,Audit!#REF!,"")</f>
        <v>#REF!</v>
      </c>
      <c r="BH865" s="50" t="e">
        <f>VLOOKUP(Audit!#REF!,$V$13:$AE$22,10,FALSE) &amp; IF(Audit!#REF!=10,Audit!#REF!,"") &amp; IF(Audit!#REF!&lt;&gt;1,U865,"")</f>
        <v>#REF!</v>
      </c>
      <c r="BI865" s="47" t="e">
        <f t="shared" si="417"/>
        <v>#REF!</v>
      </c>
      <c r="BJ865" s="48" t="str">
        <f t="shared" si="418"/>
        <v/>
      </c>
      <c r="BK865" s="48" t="str">
        <f t="shared" si="419"/>
        <v/>
      </c>
      <c r="BL865" s="48" t="str">
        <f t="shared" si="420"/>
        <v/>
      </c>
      <c r="BM865" s="48" t="str">
        <f t="shared" si="421"/>
        <v/>
      </c>
      <c r="BN865" s="48" t="str">
        <f t="shared" si="422"/>
        <v/>
      </c>
      <c r="BO865" s="48" t="str">
        <f t="shared" si="423"/>
        <v/>
      </c>
      <c r="BP865" s="48" t="str">
        <f t="shared" si="424"/>
        <v/>
      </c>
      <c r="BQ865" s="48" t="str">
        <f t="shared" si="425"/>
        <v/>
      </c>
      <c r="BR865" s="48" t="str">
        <f t="shared" si="426"/>
        <v/>
      </c>
      <c r="BS865" s="48" t="str">
        <f t="shared" si="427"/>
        <v/>
      </c>
      <c r="BT865" s="48" t="str">
        <f t="shared" si="428"/>
        <v/>
      </c>
      <c r="BU865" s="48" t="str">
        <f t="shared" si="429"/>
        <v/>
      </c>
    </row>
    <row r="866" spans="1:73">
      <c r="A866" s="10" t="e">
        <f>Audit!#REF!</f>
        <v>#REF!</v>
      </c>
      <c r="B866" s="10" t="e">
        <f t="shared" si="400"/>
        <v>#REF!</v>
      </c>
      <c r="C866" s="17" t="e">
        <f>VLOOKUP(Audit!#REF!,$V$3:$AE$12,2,FALSE) &amp; VLOOKUP(Audit!#REF!,$V$13:$AE$22,2,FALSE)&amp; IF(Audit!#REF!=10,Audit!#REF!&amp;Audit!#REF!,"")</f>
        <v>#REF!</v>
      </c>
      <c r="D866" s="17" t="e">
        <f>VLOOKUP(Audit!#REF!,$V$3:$AE$12,3,FALSE) &amp; VLOOKUP(Audit!#REF!,$V$13:$AE$22,3,FALSE) &amp;IF(Audit!#REF!=10,Audit!#REF!&amp;Audit!#REF!,"")</f>
        <v>#REF!</v>
      </c>
      <c r="E866" s="17" t="e">
        <f>VLOOKUP(Audit!#REF!,$V$3:$AE$12,4,FALSE)&amp; Audit!#REF! &amp; VLOOKUP(Audit!#REF!,$V$13:$AE$22,4,FALSE)&amp; IF(Audit!#REF!=10,Audit!#REF!&amp;Audit!#REF!,"")</f>
        <v>#REF!</v>
      </c>
      <c r="F866" s="17" t="e">
        <f>VLOOKUP(Audit!#REF!,$V$3:$AE$12,5,FALSE) &amp; VLOOKUP(Audit!#REF!,$V$13:$AE$22,5,FALSE)&amp; IF(Audit!#REF!=10,Audit!#REF!&amp;Audit!#REF!,"")</f>
        <v>#REF!</v>
      </c>
      <c r="G866" s="17" t="e">
        <f>VLOOKUP(Audit!#REF!,$V$3:$AE$12,6,FALSE) &amp; VLOOKUP(Audit!#REF!,$V$13:$AE$22,6,FALSE)&amp; IF(Audit!#REF!=10,Audit!#REF!&amp;Audit!#REF!,"")</f>
        <v>#REF!</v>
      </c>
      <c r="H866" s="17" t="e">
        <f>VLOOKUP(Audit!#REF!,$V$3:$AE$12,7,FALSE) &amp; VLOOKUP(Audit!#REF!,$V$13:$AE$22,7,FALSE)&amp;IF(Audit!#REF!=10,Audit!#REF!&amp;Audit!#REF!,"")</f>
        <v>#REF!</v>
      </c>
      <c r="I866" s="17" t="e">
        <f>VLOOKUP(Audit!#REF!,$V$3:$AE$12,8,FALSE) &amp; Audit!#REF! &amp; VLOOKUP(Audit!#REF!,$V$13:$AE$22,8,FALSE)&amp;IF(Audit!#REF!=10,Audit!#REF!&amp;Audit!#REF!,"")</f>
        <v>#REF!</v>
      </c>
      <c r="J866" s="17" t="e">
        <f>VLOOKUP(Audit!#REF!,$V$3:$AE$12,9,FALSE) &amp; VLOOKUP(Audit!#REF!,$V$13:$AE$22,9,FALSE) &amp; IF(Audit!#REF!=10,Audit!#REF!&amp;Audit!#REF!,"") &amp; IF(Audit!#REF!&lt;&gt;1,U866,"")</f>
        <v>#REF!</v>
      </c>
      <c r="K866" s="17" t="e">
        <f>VLOOKUP(Audit!#REF!,$V$3:$AE$12,10,FALSE) &amp; Audit!#REF! &amp; VLOOKUP(Audit!#REF!,$V$13:$AE$22,10,FALSE) &amp; IF(Audit!#REF!=10,Audit!#REF!&amp;Audit!#REF!,"") &amp; IF(Audit!#REF!&lt;&gt;1,U866,"")</f>
        <v>#REF!</v>
      </c>
      <c r="L866" s="10" t="e">
        <f>Audit!#REF!</f>
        <v>#REF!</v>
      </c>
      <c r="M866" s="10" t="e">
        <f t="shared" si="401"/>
        <v>#REF!</v>
      </c>
      <c r="N866" s="10" t="e">
        <f t="shared" si="402"/>
        <v>#REF!</v>
      </c>
      <c r="O866" s="10" t="e">
        <f t="shared" si="403"/>
        <v>#REF!</v>
      </c>
      <c r="P866" s="10" t="e">
        <f t="shared" si="404"/>
        <v>#REF!</v>
      </c>
      <c r="Q866" s="10" t="e">
        <f t="shared" si="405"/>
        <v>#REF!</v>
      </c>
      <c r="R866" s="10" t="e">
        <f t="shared" si="406"/>
        <v>#REF!</v>
      </c>
      <c r="S866" s="10" t="e">
        <f t="shared" si="407"/>
        <v>#REF!</v>
      </c>
      <c r="T866" s="10" t="e">
        <f t="shared" si="408"/>
        <v>#REF!</v>
      </c>
      <c r="U866" s="17" t="e">
        <f>IF(Audit!#REF!="","",VLOOKUP(Audit!#REF!,$W$26:$X$35,2,FALSE)) &amp; Audit!#REF! &amp; IF(Audit!#REF!="","",IF(Audit!#REF!&lt;=1.4,VLOOKUP(Audit!#REF!,$W$38:X911,2,FALSE),VLOOKUP(Audit!#REF!,$W$51:$X$61,2,FALSE))) &amp; IF(Audit!#REF!="","",VLOOKUP(Audit!#REF!,$Y$26:$Z$35,2,FALSE) &amp; Audit!#REF! &amp; IF(Audit!#REF!="","",IF(Audit!#REF!&lt;=1.4,VLOOKUP(Audit!#REF!,$Y$38:$Z$48,2,FALSE),VLOOKUP(Audit!#REF!,$Y$51:$Z$61,2,FALSE))))</f>
        <v>#REF!</v>
      </c>
      <c r="V866" s="21"/>
      <c r="AH866" s="49" t="e">
        <f>Audit!#REF!</f>
        <v>#REF!</v>
      </c>
      <c r="AI866" s="50" t="e">
        <f>VLOOKUP(Audit!#REF!,$V$3:$AE$12,2,FALSE)&amp; IF(Audit!#REF!=10,Audit!#REF!,"")</f>
        <v>#REF!</v>
      </c>
      <c r="AJ866" s="50" t="e">
        <f>VLOOKUP(Audit!#REF!,$V$13:$AE$22,2,FALSE)&amp; IF(Audit!#REF!=10,Audit!#REF!,"")</f>
        <v>#REF!</v>
      </c>
      <c r="AK866" s="47" t="e">
        <f t="shared" si="409"/>
        <v>#REF!</v>
      </c>
      <c r="AL866" s="50" t="e">
        <f>VLOOKUP(Audit!#REF!,$V$3:$AE$12,3,FALSE)&amp; IF(Audit!#REF!=10,Audit!#REF!,"")</f>
        <v>#REF!</v>
      </c>
      <c r="AM866" s="50" t="e">
        <f>VLOOKUP(Audit!#REF!,$V$13:$AE$22,3,FALSE)&amp; IF(Audit!#REF!=10,Audit!#REF!,"")</f>
        <v>#REF!</v>
      </c>
      <c r="AN866" s="47" t="e">
        <f t="shared" si="410"/>
        <v>#REF!</v>
      </c>
      <c r="AO866" s="50" t="e">
        <f>VLOOKUP(Audit!#REF!,$V$3:$AE$12,4,FALSE) &amp;  Audit!#REF! &amp; IF(Audit!#REF!=10,Audit!#REF!,"")</f>
        <v>#REF!</v>
      </c>
      <c r="AP866" s="50" t="e">
        <f>VLOOKUP(Audit!#REF!,$V$13:$AE$22,4,FALSE)&amp; IF(Audit!#REF!=10,Audit!#REF!,"")</f>
        <v>#REF!</v>
      </c>
      <c r="AQ866" s="47" t="e">
        <f t="shared" si="411"/>
        <v>#REF!</v>
      </c>
      <c r="AR866" s="50" t="e">
        <f>VLOOKUP(Audit!#REF!,$V$3:$AE$12,5,FALSE)&amp; IF(Audit!#REF!=10,Audit!#REF!,"")</f>
        <v>#REF!</v>
      </c>
      <c r="AS866" s="50" t="e">
        <f>VLOOKUP(Audit!#REF!,$V$13:$AE$22,5,FALSE)&amp; IF(Audit!#REF!=10,Audit!#REF!,"")</f>
        <v>#REF!</v>
      </c>
      <c r="AT866" s="47" t="e">
        <f t="shared" si="412"/>
        <v>#REF!</v>
      </c>
      <c r="AU866" s="50" t="e">
        <f>VLOOKUP(Audit!#REF!,$V$3:$AE$12,6,FALSE)&amp; IF(Audit!#REF!=10,Audit!#REF!,"")</f>
        <v>#REF!</v>
      </c>
      <c r="AV866" s="50" t="e">
        <f>VLOOKUP(Audit!#REF!,$V$13:$AE$22,6,FALSE)&amp; IF(Audit!#REF!=10,Audit!#REF!,"")</f>
        <v>#REF!</v>
      </c>
      <c r="AW866" s="47" t="e">
        <f t="shared" si="413"/>
        <v>#REF!</v>
      </c>
      <c r="AX866" s="50" t="e">
        <f>VLOOKUP(Audit!#REF!,$V$3:$AE$12,7,FALSE)&amp; IF(Audit!#REF!=10,Audit!#REF!,"")</f>
        <v>#REF!</v>
      </c>
      <c r="AY866" s="50" t="e">
        <f>VLOOKUP(Audit!#REF!,$V$13:$AE$22,7,FALSE) &amp; IF(Audit!#REF!=10,Audit!#REF!,"")</f>
        <v>#REF!</v>
      </c>
      <c r="AZ866" s="47" t="e">
        <f t="shared" si="414"/>
        <v>#REF!</v>
      </c>
      <c r="BA866" s="50" t="e">
        <f>VLOOKUP(Audit!#REF!,$V$3:$AE$12,8,FALSE)&amp; Audit!#REF! &amp; IF(Audit!#REF!=10,Audit!#REF!,"")</f>
        <v>#REF!</v>
      </c>
      <c r="BB866" s="50" t="e">
        <f>VLOOKUP(Audit!#REF!,$V$13:$AE$22,8,FALSE) &amp; IF(Audit!#REF!=10,Audit!#REF!,"")</f>
        <v>#REF!</v>
      </c>
      <c r="BC866" s="47" t="e">
        <f t="shared" si="415"/>
        <v>#REF!</v>
      </c>
      <c r="BD866" s="50" t="e">
        <f>VLOOKUP(Audit!#REF!,$V$3:$AE$12,9,FALSE)&amp; IF(Audit!#REF!=10,Audit!#REF!,"")</f>
        <v>#REF!</v>
      </c>
      <c r="BE866" s="50" t="e">
        <f>VLOOKUP(Audit!#REF!,$V$13:$AE$22,9,FALSE) &amp; IF(Audit!#REF!=10,Audit!#REF!,"") &amp; IF(Audit!#REF!&lt;&gt;1,U866,"")</f>
        <v>#REF!</v>
      </c>
      <c r="BF866" s="47" t="e">
        <f t="shared" si="416"/>
        <v>#REF!</v>
      </c>
      <c r="BG866" s="50" t="e">
        <f>VLOOKUP(Audit!#REF!,$V$3:$AE$12,10,FALSE) &amp; Audit!#REF! &amp; IF(Audit!#REF!=10,Audit!#REF!,"")</f>
        <v>#REF!</v>
      </c>
      <c r="BH866" s="50" t="e">
        <f>VLOOKUP(Audit!#REF!,$V$13:$AE$22,10,FALSE) &amp; IF(Audit!#REF!=10,Audit!#REF!,"") &amp; IF(Audit!#REF!&lt;&gt;1,U866,"")</f>
        <v>#REF!</v>
      </c>
      <c r="BI866" s="47" t="e">
        <f t="shared" si="417"/>
        <v>#REF!</v>
      </c>
      <c r="BJ866" s="48" t="str">
        <f t="shared" si="418"/>
        <v/>
      </c>
      <c r="BK866" s="48" t="str">
        <f t="shared" si="419"/>
        <v/>
      </c>
      <c r="BL866" s="48" t="str">
        <f t="shared" si="420"/>
        <v/>
      </c>
      <c r="BM866" s="48" t="str">
        <f t="shared" si="421"/>
        <v/>
      </c>
      <c r="BN866" s="48" t="str">
        <f t="shared" si="422"/>
        <v/>
      </c>
      <c r="BO866" s="48" t="str">
        <f t="shared" si="423"/>
        <v/>
      </c>
      <c r="BP866" s="48" t="str">
        <f t="shared" si="424"/>
        <v/>
      </c>
      <c r="BQ866" s="48" t="str">
        <f t="shared" si="425"/>
        <v/>
      </c>
      <c r="BR866" s="48" t="str">
        <f t="shared" si="426"/>
        <v/>
      </c>
      <c r="BS866" s="48" t="str">
        <f t="shared" si="427"/>
        <v/>
      </c>
      <c r="BT866" s="48" t="str">
        <f t="shared" si="428"/>
        <v/>
      </c>
      <c r="BU866" s="48" t="str">
        <f t="shared" si="429"/>
        <v/>
      </c>
    </row>
    <row r="867" spans="1:73">
      <c r="A867" s="10" t="e">
        <f>Audit!#REF!</f>
        <v>#REF!</v>
      </c>
      <c r="B867" s="10" t="e">
        <f t="shared" si="400"/>
        <v>#REF!</v>
      </c>
      <c r="C867" s="17" t="e">
        <f>VLOOKUP(Audit!#REF!,$V$3:$AE$12,2,FALSE) &amp; VLOOKUP(Audit!#REF!,$V$13:$AE$22,2,FALSE)&amp; IF(Audit!#REF!=10,Audit!#REF!&amp;Audit!#REF!,"")</f>
        <v>#REF!</v>
      </c>
      <c r="D867" s="17" t="e">
        <f>VLOOKUP(Audit!#REF!,$V$3:$AE$12,3,FALSE) &amp; VLOOKUP(Audit!#REF!,$V$13:$AE$22,3,FALSE) &amp;IF(Audit!#REF!=10,Audit!#REF!&amp;Audit!#REF!,"")</f>
        <v>#REF!</v>
      </c>
      <c r="E867" s="17" t="e">
        <f>VLOOKUP(Audit!#REF!,$V$3:$AE$12,4,FALSE)&amp; Audit!#REF! &amp; VLOOKUP(Audit!#REF!,$V$13:$AE$22,4,FALSE)&amp; IF(Audit!#REF!=10,Audit!#REF!&amp;Audit!#REF!,"")</f>
        <v>#REF!</v>
      </c>
      <c r="F867" s="17" t="e">
        <f>VLOOKUP(Audit!#REF!,$V$3:$AE$12,5,FALSE) &amp; VLOOKUP(Audit!#REF!,$V$13:$AE$22,5,FALSE)&amp; IF(Audit!#REF!=10,Audit!#REF!&amp;Audit!#REF!,"")</f>
        <v>#REF!</v>
      </c>
      <c r="G867" s="17" t="e">
        <f>VLOOKUP(Audit!#REF!,$V$3:$AE$12,6,FALSE) &amp; VLOOKUP(Audit!#REF!,$V$13:$AE$22,6,FALSE)&amp; IF(Audit!#REF!=10,Audit!#REF!&amp;Audit!#REF!,"")</f>
        <v>#REF!</v>
      </c>
      <c r="H867" s="17" t="e">
        <f>VLOOKUP(Audit!#REF!,$V$3:$AE$12,7,FALSE) &amp; VLOOKUP(Audit!#REF!,$V$13:$AE$22,7,FALSE)&amp;IF(Audit!#REF!=10,Audit!#REF!&amp;Audit!#REF!,"")</f>
        <v>#REF!</v>
      </c>
      <c r="I867" s="17" t="e">
        <f>VLOOKUP(Audit!#REF!,$V$3:$AE$12,8,FALSE) &amp; Audit!#REF! &amp; VLOOKUP(Audit!#REF!,$V$13:$AE$22,8,FALSE)&amp;IF(Audit!#REF!=10,Audit!#REF!&amp;Audit!#REF!,"")</f>
        <v>#REF!</v>
      </c>
      <c r="J867" s="17" t="e">
        <f>VLOOKUP(Audit!#REF!,$V$3:$AE$12,9,FALSE) &amp; VLOOKUP(Audit!#REF!,$V$13:$AE$22,9,FALSE) &amp; IF(Audit!#REF!=10,Audit!#REF!&amp;Audit!#REF!,"") &amp; IF(Audit!#REF!&lt;&gt;1,U867,"")</f>
        <v>#REF!</v>
      </c>
      <c r="K867" s="17" t="e">
        <f>VLOOKUP(Audit!#REF!,$V$3:$AE$12,10,FALSE) &amp; Audit!#REF! &amp; VLOOKUP(Audit!#REF!,$V$13:$AE$22,10,FALSE) &amp; IF(Audit!#REF!=10,Audit!#REF!&amp;Audit!#REF!,"") &amp; IF(Audit!#REF!&lt;&gt;1,U867,"")</f>
        <v>#REF!</v>
      </c>
      <c r="L867" s="10" t="e">
        <f>Audit!#REF!</f>
        <v>#REF!</v>
      </c>
      <c r="M867" s="10" t="e">
        <f t="shared" si="401"/>
        <v>#REF!</v>
      </c>
      <c r="N867" s="10" t="e">
        <f t="shared" si="402"/>
        <v>#REF!</v>
      </c>
      <c r="O867" s="10" t="e">
        <f t="shared" si="403"/>
        <v>#REF!</v>
      </c>
      <c r="P867" s="10" t="e">
        <f t="shared" si="404"/>
        <v>#REF!</v>
      </c>
      <c r="Q867" s="10" t="e">
        <f t="shared" si="405"/>
        <v>#REF!</v>
      </c>
      <c r="R867" s="10" t="e">
        <f t="shared" si="406"/>
        <v>#REF!</v>
      </c>
      <c r="S867" s="10" t="e">
        <f t="shared" si="407"/>
        <v>#REF!</v>
      </c>
      <c r="T867" s="10" t="e">
        <f t="shared" si="408"/>
        <v>#REF!</v>
      </c>
      <c r="U867" s="17" t="e">
        <f>IF(Audit!#REF!="","",VLOOKUP(Audit!#REF!,$W$26:$X$35,2,FALSE)) &amp; Audit!#REF! &amp; IF(Audit!#REF!="","",IF(Audit!#REF!&lt;=1.4,VLOOKUP(Audit!#REF!,$W$38:X912,2,FALSE),VLOOKUP(Audit!#REF!,$W$51:$X$61,2,FALSE))) &amp; IF(Audit!#REF!="","",VLOOKUP(Audit!#REF!,$Y$26:$Z$35,2,FALSE) &amp; Audit!#REF! &amp; IF(Audit!#REF!="","",IF(Audit!#REF!&lt;=1.4,VLOOKUP(Audit!#REF!,$Y$38:$Z$48,2,FALSE),VLOOKUP(Audit!#REF!,$Y$51:$Z$61,2,FALSE))))</f>
        <v>#REF!</v>
      </c>
      <c r="V867" s="21"/>
      <c r="AH867" s="49" t="e">
        <f>Audit!#REF!</f>
        <v>#REF!</v>
      </c>
      <c r="AI867" s="50" t="e">
        <f>VLOOKUP(Audit!#REF!,$V$3:$AE$12,2,FALSE)&amp; IF(Audit!#REF!=10,Audit!#REF!,"")</f>
        <v>#REF!</v>
      </c>
      <c r="AJ867" s="50" t="e">
        <f>VLOOKUP(Audit!#REF!,$V$13:$AE$22,2,FALSE)&amp; IF(Audit!#REF!=10,Audit!#REF!,"")</f>
        <v>#REF!</v>
      </c>
      <c r="AK867" s="47" t="e">
        <f t="shared" si="409"/>
        <v>#REF!</v>
      </c>
      <c r="AL867" s="50" t="e">
        <f>VLOOKUP(Audit!#REF!,$V$3:$AE$12,3,FALSE)&amp; IF(Audit!#REF!=10,Audit!#REF!,"")</f>
        <v>#REF!</v>
      </c>
      <c r="AM867" s="50" t="e">
        <f>VLOOKUP(Audit!#REF!,$V$13:$AE$22,3,FALSE)&amp; IF(Audit!#REF!=10,Audit!#REF!,"")</f>
        <v>#REF!</v>
      </c>
      <c r="AN867" s="47" t="e">
        <f t="shared" si="410"/>
        <v>#REF!</v>
      </c>
      <c r="AO867" s="50" t="e">
        <f>VLOOKUP(Audit!#REF!,$V$3:$AE$12,4,FALSE) &amp;  Audit!#REF! &amp; IF(Audit!#REF!=10,Audit!#REF!,"")</f>
        <v>#REF!</v>
      </c>
      <c r="AP867" s="50" t="e">
        <f>VLOOKUP(Audit!#REF!,$V$13:$AE$22,4,FALSE)&amp; IF(Audit!#REF!=10,Audit!#REF!,"")</f>
        <v>#REF!</v>
      </c>
      <c r="AQ867" s="47" t="e">
        <f t="shared" si="411"/>
        <v>#REF!</v>
      </c>
      <c r="AR867" s="50" t="e">
        <f>VLOOKUP(Audit!#REF!,$V$3:$AE$12,5,FALSE)&amp; IF(Audit!#REF!=10,Audit!#REF!,"")</f>
        <v>#REF!</v>
      </c>
      <c r="AS867" s="50" t="e">
        <f>VLOOKUP(Audit!#REF!,$V$13:$AE$22,5,FALSE)&amp; IF(Audit!#REF!=10,Audit!#REF!,"")</f>
        <v>#REF!</v>
      </c>
      <c r="AT867" s="47" t="e">
        <f t="shared" si="412"/>
        <v>#REF!</v>
      </c>
      <c r="AU867" s="50" t="e">
        <f>VLOOKUP(Audit!#REF!,$V$3:$AE$12,6,FALSE)&amp; IF(Audit!#REF!=10,Audit!#REF!,"")</f>
        <v>#REF!</v>
      </c>
      <c r="AV867" s="50" t="e">
        <f>VLOOKUP(Audit!#REF!,$V$13:$AE$22,6,FALSE)&amp; IF(Audit!#REF!=10,Audit!#REF!,"")</f>
        <v>#REF!</v>
      </c>
      <c r="AW867" s="47" t="e">
        <f t="shared" si="413"/>
        <v>#REF!</v>
      </c>
      <c r="AX867" s="50" t="e">
        <f>VLOOKUP(Audit!#REF!,$V$3:$AE$12,7,FALSE)&amp; IF(Audit!#REF!=10,Audit!#REF!,"")</f>
        <v>#REF!</v>
      </c>
      <c r="AY867" s="50" t="e">
        <f>VLOOKUP(Audit!#REF!,$V$13:$AE$22,7,FALSE) &amp; IF(Audit!#REF!=10,Audit!#REF!,"")</f>
        <v>#REF!</v>
      </c>
      <c r="AZ867" s="47" t="e">
        <f t="shared" si="414"/>
        <v>#REF!</v>
      </c>
      <c r="BA867" s="50" t="e">
        <f>VLOOKUP(Audit!#REF!,$V$3:$AE$12,8,FALSE)&amp; Audit!#REF! &amp; IF(Audit!#REF!=10,Audit!#REF!,"")</f>
        <v>#REF!</v>
      </c>
      <c r="BB867" s="50" t="e">
        <f>VLOOKUP(Audit!#REF!,$V$13:$AE$22,8,FALSE) &amp; IF(Audit!#REF!=10,Audit!#REF!,"")</f>
        <v>#REF!</v>
      </c>
      <c r="BC867" s="47" t="e">
        <f t="shared" si="415"/>
        <v>#REF!</v>
      </c>
      <c r="BD867" s="50" t="e">
        <f>VLOOKUP(Audit!#REF!,$V$3:$AE$12,9,FALSE)&amp; IF(Audit!#REF!=10,Audit!#REF!,"")</f>
        <v>#REF!</v>
      </c>
      <c r="BE867" s="50" t="e">
        <f>VLOOKUP(Audit!#REF!,$V$13:$AE$22,9,FALSE) &amp; IF(Audit!#REF!=10,Audit!#REF!,"") &amp; IF(Audit!#REF!&lt;&gt;1,U867,"")</f>
        <v>#REF!</v>
      </c>
      <c r="BF867" s="47" t="e">
        <f t="shared" si="416"/>
        <v>#REF!</v>
      </c>
      <c r="BG867" s="50" t="e">
        <f>VLOOKUP(Audit!#REF!,$V$3:$AE$12,10,FALSE) &amp; Audit!#REF! &amp; IF(Audit!#REF!=10,Audit!#REF!,"")</f>
        <v>#REF!</v>
      </c>
      <c r="BH867" s="50" t="e">
        <f>VLOOKUP(Audit!#REF!,$V$13:$AE$22,10,FALSE) &amp; IF(Audit!#REF!=10,Audit!#REF!,"") &amp; IF(Audit!#REF!&lt;&gt;1,U867,"")</f>
        <v>#REF!</v>
      </c>
      <c r="BI867" s="47" t="e">
        <f t="shared" si="417"/>
        <v>#REF!</v>
      </c>
      <c r="BJ867" s="48" t="str">
        <f t="shared" si="418"/>
        <v/>
      </c>
      <c r="BK867" s="48" t="str">
        <f t="shared" si="419"/>
        <v/>
      </c>
      <c r="BL867" s="48" t="str">
        <f t="shared" si="420"/>
        <v/>
      </c>
      <c r="BM867" s="48" t="str">
        <f t="shared" si="421"/>
        <v/>
      </c>
      <c r="BN867" s="48" t="str">
        <f t="shared" si="422"/>
        <v/>
      </c>
      <c r="BO867" s="48" t="str">
        <f t="shared" si="423"/>
        <v/>
      </c>
      <c r="BP867" s="48" t="str">
        <f t="shared" si="424"/>
        <v/>
      </c>
      <c r="BQ867" s="48" t="str">
        <f t="shared" si="425"/>
        <v/>
      </c>
      <c r="BR867" s="48" t="str">
        <f t="shared" si="426"/>
        <v/>
      </c>
      <c r="BS867" s="48" t="str">
        <f t="shared" si="427"/>
        <v/>
      </c>
      <c r="BT867" s="48" t="str">
        <f t="shared" si="428"/>
        <v/>
      </c>
      <c r="BU867" s="48" t="str">
        <f t="shared" si="429"/>
        <v/>
      </c>
    </row>
    <row r="868" spans="1:73">
      <c r="A868" s="10" t="e">
        <f>Audit!#REF!</f>
        <v>#REF!</v>
      </c>
      <c r="B868" s="10" t="e">
        <f t="shared" si="400"/>
        <v>#REF!</v>
      </c>
      <c r="C868" s="17" t="e">
        <f>VLOOKUP(Audit!#REF!,$V$3:$AE$12,2,FALSE) &amp; VLOOKUP(Audit!#REF!,$V$13:$AE$22,2,FALSE)&amp; IF(Audit!#REF!=10,Audit!#REF!&amp;Audit!#REF!,"")</f>
        <v>#REF!</v>
      </c>
      <c r="D868" s="17" t="e">
        <f>VLOOKUP(Audit!#REF!,$V$3:$AE$12,3,FALSE) &amp; VLOOKUP(Audit!#REF!,$V$13:$AE$22,3,FALSE) &amp;IF(Audit!#REF!=10,Audit!#REF!&amp;Audit!#REF!,"")</f>
        <v>#REF!</v>
      </c>
      <c r="E868" s="17" t="e">
        <f>VLOOKUP(Audit!#REF!,$V$3:$AE$12,4,FALSE)&amp; Audit!#REF! &amp; VLOOKUP(Audit!#REF!,$V$13:$AE$22,4,FALSE)&amp; IF(Audit!#REF!=10,Audit!#REF!&amp;Audit!#REF!,"")</f>
        <v>#REF!</v>
      </c>
      <c r="F868" s="17" t="e">
        <f>VLOOKUP(Audit!#REF!,$V$3:$AE$12,5,FALSE) &amp; VLOOKUP(Audit!#REF!,$V$13:$AE$22,5,FALSE)&amp; IF(Audit!#REF!=10,Audit!#REF!&amp;Audit!#REF!,"")</f>
        <v>#REF!</v>
      </c>
      <c r="G868" s="17" t="e">
        <f>VLOOKUP(Audit!#REF!,$V$3:$AE$12,6,FALSE) &amp; VLOOKUP(Audit!#REF!,$V$13:$AE$22,6,FALSE)&amp; IF(Audit!#REF!=10,Audit!#REF!&amp;Audit!#REF!,"")</f>
        <v>#REF!</v>
      </c>
      <c r="H868" s="17" t="e">
        <f>VLOOKUP(Audit!#REF!,$V$3:$AE$12,7,FALSE) &amp; VLOOKUP(Audit!#REF!,$V$13:$AE$22,7,FALSE)&amp;IF(Audit!#REF!=10,Audit!#REF!&amp;Audit!#REF!,"")</f>
        <v>#REF!</v>
      </c>
      <c r="I868" s="17" t="e">
        <f>VLOOKUP(Audit!#REF!,$V$3:$AE$12,8,FALSE) &amp; Audit!#REF! &amp; VLOOKUP(Audit!#REF!,$V$13:$AE$22,8,FALSE)&amp;IF(Audit!#REF!=10,Audit!#REF!&amp;Audit!#REF!,"")</f>
        <v>#REF!</v>
      </c>
      <c r="J868" s="17" t="e">
        <f>VLOOKUP(Audit!#REF!,$V$3:$AE$12,9,FALSE) &amp; VLOOKUP(Audit!#REF!,$V$13:$AE$22,9,FALSE) &amp; IF(Audit!#REF!=10,Audit!#REF!&amp;Audit!#REF!,"") &amp; IF(Audit!#REF!&lt;&gt;1,U868,"")</f>
        <v>#REF!</v>
      </c>
      <c r="K868" s="17" t="e">
        <f>VLOOKUP(Audit!#REF!,$V$3:$AE$12,10,FALSE) &amp; Audit!#REF! &amp; VLOOKUP(Audit!#REF!,$V$13:$AE$22,10,FALSE) &amp; IF(Audit!#REF!=10,Audit!#REF!&amp;Audit!#REF!,"") &amp; IF(Audit!#REF!&lt;&gt;1,U868,"")</f>
        <v>#REF!</v>
      </c>
      <c r="L868" s="10" t="e">
        <f>Audit!#REF!</f>
        <v>#REF!</v>
      </c>
      <c r="M868" s="10" t="e">
        <f t="shared" si="401"/>
        <v>#REF!</v>
      </c>
      <c r="N868" s="10" t="e">
        <f t="shared" si="402"/>
        <v>#REF!</v>
      </c>
      <c r="O868" s="10" t="e">
        <f t="shared" si="403"/>
        <v>#REF!</v>
      </c>
      <c r="P868" s="10" t="e">
        <f t="shared" si="404"/>
        <v>#REF!</v>
      </c>
      <c r="Q868" s="10" t="e">
        <f t="shared" si="405"/>
        <v>#REF!</v>
      </c>
      <c r="R868" s="10" t="e">
        <f t="shared" si="406"/>
        <v>#REF!</v>
      </c>
      <c r="S868" s="10" t="e">
        <f t="shared" si="407"/>
        <v>#REF!</v>
      </c>
      <c r="T868" s="10" t="e">
        <f t="shared" si="408"/>
        <v>#REF!</v>
      </c>
      <c r="U868" s="17" t="e">
        <f>IF(Audit!#REF!="","",VLOOKUP(Audit!#REF!,$W$26:$X$35,2,FALSE)) &amp; Audit!#REF! &amp; IF(Audit!#REF!="","",IF(Audit!#REF!&lt;=1.4,VLOOKUP(Audit!#REF!,$W$38:X913,2,FALSE),VLOOKUP(Audit!#REF!,$W$51:$X$61,2,FALSE))) &amp; IF(Audit!#REF!="","",VLOOKUP(Audit!#REF!,$Y$26:$Z$35,2,FALSE) &amp; Audit!#REF! &amp; IF(Audit!#REF!="","",IF(Audit!#REF!&lt;=1.4,VLOOKUP(Audit!#REF!,$Y$38:$Z$48,2,FALSE),VLOOKUP(Audit!#REF!,$Y$51:$Z$61,2,FALSE))))</f>
        <v>#REF!</v>
      </c>
      <c r="V868" s="21"/>
      <c r="AH868" s="49" t="e">
        <f>Audit!#REF!</f>
        <v>#REF!</v>
      </c>
      <c r="AI868" s="50" t="e">
        <f>VLOOKUP(Audit!#REF!,$V$3:$AE$12,2,FALSE)&amp; IF(Audit!#REF!=10,Audit!#REF!,"")</f>
        <v>#REF!</v>
      </c>
      <c r="AJ868" s="50" t="e">
        <f>VLOOKUP(Audit!#REF!,$V$13:$AE$22,2,FALSE)&amp; IF(Audit!#REF!=10,Audit!#REF!,"")</f>
        <v>#REF!</v>
      </c>
      <c r="AK868" s="47" t="e">
        <f t="shared" si="409"/>
        <v>#REF!</v>
      </c>
      <c r="AL868" s="50" t="e">
        <f>VLOOKUP(Audit!#REF!,$V$3:$AE$12,3,FALSE)&amp; IF(Audit!#REF!=10,Audit!#REF!,"")</f>
        <v>#REF!</v>
      </c>
      <c r="AM868" s="50" t="e">
        <f>VLOOKUP(Audit!#REF!,$V$13:$AE$22,3,FALSE)&amp; IF(Audit!#REF!=10,Audit!#REF!,"")</f>
        <v>#REF!</v>
      </c>
      <c r="AN868" s="47" t="e">
        <f t="shared" si="410"/>
        <v>#REF!</v>
      </c>
      <c r="AO868" s="50" t="e">
        <f>VLOOKUP(Audit!#REF!,$V$3:$AE$12,4,FALSE) &amp;  Audit!#REF! &amp; IF(Audit!#REF!=10,Audit!#REF!,"")</f>
        <v>#REF!</v>
      </c>
      <c r="AP868" s="50" t="e">
        <f>VLOOKUP(Audit!#REF!,$V$13:$AE$22,4,FALSE)&amp; IF(Audit!#REF!=10,Audit!#REF!,"")</f>
        <v>#REF!</v>
      </c>
      <c r="AQ868" s="47" t="e">
        <f t="shared" si="411"/>
        <v>#REF!</v>
      </c>
      <c r="AR868" s="50" t="e">
        <f>VLOOKUP(Audit!#REF!,$V$3:$AE$12,5,FALSE)&amp; IF(Audit!#REF!=10,Audit!#REF!,"")</f>
        <v>#REF!</v>
      </c>
      <c r="AS868" s="50" t="e">
        <f>VLOOKUP(Audit!#REF!,$V$13:$AE$22,5,FALSE)&amp; IF(Audit!#REF!=10,Audit!#REF!,"")</f>
        <v>#REF!</v>
      </c>
      <c r="AT868" s="47" t="e">
        <f t="shared" si="412"/>
        <v>#REF!</v>
      </c>
      <c r="AU868" s="50" t="e">
        <f>VLOOKUP(Audit!#REF!,$V$3:$AE$12,6,FALSE)&amp; IF(Audit!#REF!=10,Audit!#REF!,"")</f>
        <v>#REF!</v>
      </c>
      <c r="AV868" s="50" t="e">
        <f>VLOOKUP(Audit!#REF!,$V$13:$AE$22,6,FALSE)&amp; IF(Audit!#REF!=10,Audit!#REF!,"")</f>
        <v>#REF!</v>
      </c>
      <c r="AW868" s="47" t="e">
        <f t="shared" si="413"/>
        <v>#REF!</v>
      </c>
      <c r="AX868" s="50" t="e">
        <f>VLOOKUP(Audit!#REF!,$V$3:$AE$12,7,FALSE)&amp; IF(Audit!#REF!=10,Audit!#REF!,"")</f>
        <v>#REF!</v>
      </c>
      <c r="AY868" s="50" t="e">
        <f>VLOOKUP(Audit!#REF!,$V$13:$AE$22,7,FALSE) &amp; IF(Audit!#REF!=10,Audit!#REF!,"")</f>
        <v>#REF!</v>
      </c>
      <c r="AZ868" s="47" t="e">
        <f t="shared" si="414"/>
        <v>#REF!</v>
      </c>
      <c r="BA868" s="50" t="e">
        <f>VLOOKUP(Audit!#REF!,$V$3:$AE$12,8,FALSE)&amp; Audit!#REF! &amp; IF(Audit!#REF!=10,Audit!#REF!,"")</f>
        <v>#REF!</v>
      </c>
      <c r="BB868" s="50" t="e">
        <f>VLOOKUP(Audit!#REF!,$V$13:$AE$22,8,FALSE) &amp; IF(Audit!#REF!=10,Audit!#REF!,"")</f>
        <v>#REF!</v>
      </c>
      <c r="BC868" s="47" t="e">
        <f t="shared" si="415"/>
        <v>#REF!</v>
      </c>
      <c r="BD868" s="50" t="e">
        <f>VLOOKUP(Audit!#REF!,$V$3:$AE$12,9,FALSE)&amp; IF(Audit!#REF!=10,Audit!#REF!,"")</f>
        <v>#REF!</v>
      </c>
      <c r="BE868" s="50" t="e">
        <f>VLOOKUP(Audit!#REF!,$V$13:$AE$22,9,FALSE) &amp; IF(Audit!#REF!=10,Audit!#REF!,"") &amp; IF(Audit!#REF!&lt;&gt;1,U868,"")</f>
        <v>#REF!</v>
      </c>
      <c r="BF868" s="47" t="e">
        <f t="shared" si="416"/>
        <v>#REF!</v>
      </c>
      <c r="BG868" s="50" t="e">
        <f>VLOOKUP(Audit!#REF!,$V$3:$AE$12,10,FALSE) &amp; Audit!#REF! &amp; IF(Audit!#REF!=10,Audit!#REF!,"")</f>
        <v>#REF!</v>
      </c>
      <c r="BH868" s="50" t="e">
        <f>VLOOKUP(Audit!#REF!,$V$13:$AE$22,10,FALSE) &amp; IF(Audit!#REF!=10,Audit!#REF!,"") &amp; IF(Audit!#REF!&lt;&gt;1,U868,"")</f>
        <v>#REF!</v>
      </c>
      <c r="BI868" s="47" t="e">
        <f t="shared" si="417"/>
        <v>#REF!</v>
      </c>
      <c r="BJ868" s="48" t="str">
        <f t="shared" si="418"/>
        <v/>
      </c>
      <c r="BK868" s="48" t="str">
        <f t="shared" si="419"/>
        <v/>
      </c>
      <c r="BL868" s="48" t="str">
        <f t="shared" si="420"/>
        <v/>
      </c>
      <c r="BM868" s="48" t="str">
        <f t="shared" si="421"/>
        <v/>
      </c>
      <c r="BN868" s="48" t="str">
        <f t="shared" si="422"/>
        <v/>
      </c>
      <c r="BO868" s="48" t="str">
        <f t="shared" si="423"/>
        <v/>
      </c>
      <c r="BP868" s="48" t="str">
        <f t="shared" si="424"/>
        <v/>
      </c>
      <c r="BQ868" s="48" t="str">
        <f t="shared" si="425"/>
        <v/>
      </c>
      <c r="BR868" s="48" t="str">
        <f t="shared" si="426"/>
        <v/>
      </c>
      <c r="BS868" s="48" t="str">
        <f t="shared" si="427"/>
        <v/>
      </c>
      <c r="BT868" s="48" t="str">
        <f t="shared" si="428"/>
        <v/>
      </c>
      <c r="BU868" s="48" t="str">
        <f t="shared" si="429"/>
        <v/>
      </c>
    </row>
    <row r="869" spans="1:73">
      <c r="A869" s="10" t="e">
        <f>Audit!#REF!</f>
        <v>#REF!</v>
      </c>
      <c r="B869" s="10" t="e">
        <f t="shared" si="400"/>
        <v>#REF!</v>
      </c>
      <c r="C869" s="17" t="e">
        <f>VLOOKUP(Audit!#REF!,$V$3:$AE$12,2,FALSE) &amp; VLOOKUP(Audit!#REF!,$V$13:$AE$22,2,FALSE)&amp; IF(Audit!#REF!=10,Audit!#REF!&amp;Audit!#REF!,"")</f>
        <v>#REF!</v>
      </c>
      <c r="D869" s="17" t="e">
        <f>VLOOKUP(Audit!#REF!,$V$3:$AE$12,3,FALSE) &amp; VLOOKUP(Audit!#REF!,$V$13:$AE$22,3,FALSE) &amp;IF(Audit!#REF!=10,Audit!#REF!&amp;Audit!#REF!,"")</f>
        <v>#REF!</v>
      </c>
      <c r="E869" s="17" t="e">
        <f>VLOOKUP(Audit!#REF!,$V$3:$AE$12,4,FALSE)&amp; Audit!#REF! &amp; VLOOKUP(Audit!#REF!,$V$13:$AE$22,4,FALSE)&amp; IF(Audit!#REF!=10,Audit!#REF!&amp;Audit!#REF!,"")</f>
        <v>#REF!</v>
      </c>
      <c r="F869" s="17" t="e">
        <f>VLOOKUP(Audit!#REF!,$V$3:$AE$12,5,FALSE) &amp; VLOOKUP(Audit!#REF!,$V$13:$AE$22,5,FALSE)&amp; IF(Audit!#REF!=10,Audit!#REF!&amp;Audit!#REF!,"")</f>
        <v>#REF!</v>
      </c>
      <c r="G869" s="17" t="e">
        <f>VLOOKUP(Audit!#REF!,$V$3:$AE$12,6,FALSE) &amp; VLOOKUP(Audit!#REF!,$V$13:$AE$22,6,FALSE)&amp; IF(Audit!#REF!=10,Audit!#REF!&amp;Audit!#REF!,"")</f>
        <v>#REF!</v>
      </c>
      <c r="H869" s="17" t="e">
        <f>VLOOKUP(Audit!#REF!,$V$3:$AE$12,7,FALSE) &amp; VLOOKUP(Audit!#REF!,$V$13:$AE$22,7,FALSE)&amp;IF(Audit!#REF!=10,Audit!#REF!&amp;Audit!#REF!,"")</f>
        <v>#REF!</v>
      </c>
      <c r="I869" s="17" t="e">
        <f>VLOOKUP(Audit!#REF!,$V$3:$AE$12,8,FALSE) &amp; Audit!#REF! &amp; VLOOKUP(Audit!#REF!,$V$13:$AE$22,8,FALSE)&amp;IF(Audit!#REF!=10,Audit!#REF!&amp;Audit!#REF!,"")</f>
        <v>#REF!</v>
      </c>
      <c r="J869" s="17" t="e">
        <f>VLOOKUP(Audit!#REF!,$V$3:$AE$12,9,FALSE) &amp; VLOOKUP(Audit!#REF!,$V$13:$AE$22,9,FALSE) &amp; IF(Audit!#REF!=10,Audit!#REF!&amp;Audit!#REF!,"") &amp; IF(Audit!#REF!&lt;&gt;1,U869,"")</f>
        <v>#REF!</v>
      </c>
      <c r="K869" s="17" t="e">
        <f>VLOOKUP(Audit!#REF!,$V$3:$AE$12,10,FALSE) &amp; Audit!#REF! &amp; VLOOKUP(Audit!#REF!,$V$13:$AE$22,10,FALSE) &amp; IF(Audit!#REF!=10,Audit!#REF!&amp;Audit!#REF!,"") &amp; IF(Audit!#REF!&lt;&gt;1,U869,"")</f>
        <v>#REF!</v>
      </c>
      <c r="L869" s="10" t="e">
        <f>Audit!#REF!</f>
        <v>#REF!</v>
      </c>
      <c r="M869" s="10" t="e">
        <f t="shared" si="401"/>
        <v>#REF!</v>
      </c>
      <c r="N869" s="10" t="e">
        <f t="shared" si="402"/>
        <v>#REF!</v>
      </c>
      <c r="O869" s="10" t="e">
        <f t="shared" si="403"/>
        <v>#REF!</v>
      </c>
      <c r="P869" s="10" t="e">
        <f t="shared" si="404"/>
        <v>#REF!</v>
      </c>
      <c r="Q869" s="10" t="e">
        <f t="shared" si="405"/>
        <v>#REF!</v>
      </c>
      <c r="R869" s="10" t="e">
        <f t="shared" si="406"/>
        <v>#REF!</v>
      </c>
      <c r="S869" s="10" t="e">
        <f t="shared" si="407"/>
        <v>#REF!</v>
      </c>
      <c r="T869" s="10" t="e">
        <f t="shared" si="408"/>
        <v>#REF!</v>
      </c>
      <c r="U869" s="17" t="e">
        <f>IF(Audit!#REF!="","",VLOOKUP(Audit!#REF!,$W$26:$X$35,2,FALSE)) &amp; Audit!#REF! &amp; IF(Audit!#REF!="","",IF(Audit!#REF!&lt;=1.4,VLOOKUP(Audit!#REF!,$W$38:X914,2,FALSE),VLOOKUP(Audit!#REF!,$W$51:$X$61,2,FALSE))) &amp; IF(Audit!#REF!="","",VLOOKUP(Audit!#REF!,$Y$26:$Z$35,2,FALSE) &amp; Audit!#REF! &amp; IF(Audit!#REF!="","",IF(Audit!#REF!&lt;=1.4,VLOOKUP(Audit!#REF!,$Y$38:$Z$48,2,FALSE),VLOOKUP(Audit!#REF!,$Y$51:$Z$61,2,FALSE))))</f>
        <v>#REF!</v>
      </c>
      <c r="V869" s="21"/>
      <c r="AH869" s="49" t="e">
        <f>Audit!#REF!</f>
        <v>#REF!</v>
      </c>
      <c r="AI869" s="50" t="e">
        <f>VLOOKUP(Audit!#REF!,$V$3:$AE$12,2,FALSE)&amp; IF(Audit!#REF!=10,Audit!#REF!,"")</f>
        <v>#REF!</v>
      </c>
      <c r="AJ869" s="50" t="e">
        <f>VLOOKUP(Audit!#REF!,$V$13:$AE$22,2,FALSE)&amp; IF(Audit!#REF!=10,Audit!#REF!,"")</f>
        <v>#REF!</v>
      </c>
      <c r="AK869" s="47" t="e">
        <f t="shared" si="409"/>
        <v>#REF!</v>
      </c>
      <c r="AL869" s="50" t="e">
        <f>VLOOKUP(Audit!#REF!,$V$3:$AE$12,3,FALSE)&amp; IF(Audit!#REF!=10,Audit!#REF!,"")</f>
        <v>#REF!</v>
      </c>
      <c r="AM869" s="50" t="e">
        <f>VLOOKUP(Audit!#REF!,$V$13:$AE$22,3,FALSE)&amp; IF(Audit!#REF!=10,Audit!#REF!,"")</f>
        <v>#REF!</v>
      </c>
      <c r="AN869" s="47" t="e">
        <f t="shared" si="410"/>
        <v>#REF!</v>
      </c>
      <c r="AO869" s="50" t="e">
        <f>VLOOKUP(Audit!#REF!,$V$3:$AE$12,4,FALSE) &amp;  Audit!#REF! &amp; IF(Audit!#REF!=10,Audit!#REF!,"")</f>
        <v>#REF!</v>
      </c>
      <c r="AP869" s="50" t="e">
        <f>VLOOKUP(Audit!#REF!,$V$13:$AE$22,4,FALSE)&amp; IF(Audit!#REF!=10,Audit!#REF!,"")</f>
        <v>#REF!</v>
      </c>
      <c r="AQ869" s="47" t="e">
        <f t="shared" si="411"/>
        <v>#REF!</v>
      </c>
      <c r="AR869" s="50" t="e">
        <f>VLOOKUP(Audit!#REF!,$V$3:$AE$12,5,FALSE)&amp; IF(Audit!#REF!=10,Audit!#REF!,"")</f>
        <v>#REF!</v>
      </c>
      <c r="AS869" s="50" t="e">
        <f>VLOOKUP(Audit!#REF!,$V$13:$AE$22,5,FALSE)&amp; IF(Audit!#REF!=10,Audit!#REF!,"")</f>
        <v>#REF!</v>
      </c>
      <c r="AT869" s="47" t="e">
        <f t="shared" si="412"/>
        <v>#REF!</v>
      </c>
      <c r="AU869" s="50" t="e">
        <f>VLOOKUP(Audit!#REF!,$V$3:$AE$12,6,FALSE)&amp; IF(Audit!#REF!=10,Audit!#REF!,"")</f>
        <v>#REF!</v>
      </c>
      <c r="AV869" s="50" t="e">
        <f>VLOOKUP(Audit!#REF!,$V$13:$AE$22,6,FALSE)&amp; IF(Audit!#REF!=10,Audit!#REF!,"")</f>
        <v>#REF!</v>
      </c>
      <c r="AW869" s="47" t="e">
        <f t="shared" si="413"/>
        <v>#REF!</v>
      </c>
      <c r="AX869" s="50" t="e">
        <f>VLOOKUP(Audit!#REF!,$V$3:$AE$12,7,FALSE)&amp; IF(Audit!#REF!=10,Audit!#REF!,"")</f>
        <v>#REF!</v>
      </c>
      <c r="AY869" s="50" t="e">
        <f>VLOOKUP(Audit!#REF!,$V$13:$AE$22,7,FALSE) &amp; IF(Audit!#REF!=10,Audit!#REF!,"")</f>
        <v>#REF!</v>
      </c>
      <c r="AZ869" s="47" t="e">
        <f t="shared" si="414"/>
        <v>#REF!</v>
      </c>
      <c r="BA869" s="50" t="e">
        <f>VLOOKUP(Audit!#REF!,$V$3:$AE$12,8,FALSE)&amp; Audit!#REF! &amp; IF(Audit!#REF!=10,Audit!#REF!,"")</f>
        <v>#REF!</v>
      </c>
      <c r="BB869" s="50" t="e">
        <f>VLOOKUP(Audit!#REF!,$V$13:$AE$22,8,FALSE) &amp; IF(Audit!#REF!=10,Audit!#REF!,"")</f>
        <v>#REF!</v>
      </c>
      <c r="BC869" s="47" t="e">
        <f t="shared" si="415"/>
        <v>#REF!</v>
      </c>
      <c r="BD869" s="50" t="e">
        <f>VLOOKUP(Audit!#REF!,$V$3:$AE$12,9,FALSE)&amp; IF(Audit!#REF!=10,Audit!#REF!,"")</f>
        <v>#REF!</v>
      </c>
      <c r="BE869" s="50" t="e">
        <f>VLOOKUP(Audit!#REF!,$V$13:$AE$22,9,FALSE) &amp; IF(Audit!#REF!=10,Audit!#REF!,"") &amp; IF(Audit!#REF!&lt;&gt;1,U869,"")</f>
        <v>#REF!</v>
      </c>
      <c r="BF869" s="47" t="e">
        <f t="shared" si="416"/>
        <v>#REF!</v>
      </c>
      <c r="BG869" s="50" t="e">
        <f>VLOOKUP(Audit!#REF!,$V$3:$AE$12,10,FALSE) &amp; Audit!#REF! &amp; IF(Audit!#REF!=10,Audit!#REF!,"")</f>
        <v>#REF!</v>
      </c>
      <c r="BH869" s="50" t="e">
        <f>VLOOKUP(Audit!#REF!,$V$13:$AE$22,10,FALSE) &amp; IF(Audit!#REF!=10,Audit!#REF!,"") &amp; IF(Audit!#REF!&lt;&gt;1,U869,"")</f>
        <v>#REF!</v>
      </c>
      <c r="BI869" s="47" t="e">
        <f t="shared" si="417"/>
        <v>#REF!</v>
      </c>
      <c r="BJ869" s="48" t="str">
        <f t="shared" si="418"/>
        <v/>
      </c>
      <c r="BK869" s="48" t="str">
        <f t="shared" si="419"/>
        <v/>
      </c>
      <c r="BL869" s="48" t="str">
        <f t="shared" si="420"/>
        <v/>
      </c>
      <c r="BM869" s="48" t="str">
        <f t="shared" si="421"/>
        <v/>
      </c>
      <c r="BN869" s="48" t="str">
        <f t="shared" si="422"/>
        <v/>
      </c>
      <c r="BO869" s="48" t="str">
        <f t="shared" si="423"/>
        <v/>
      </c>
      <c r="BP869" s="48" t="str">
        <f t="shared" si="424"/>
        <v/>
      </c>
      <c r="BQ869" s="48" t="str">
        <f t="shared" si="425"/>
        <v/>
      </c>
      <c r="BR869" s="48" t="str">
        <f t="shared" si="426"/>
        <v/>
      </c>
      <c r="BS869" s="48" t="str">
        <f t="shared" si="427"/>
        <v/>
      </c>
      <c r="BT869" s="48" t="str">
        <f t="shared" si="428"/>
        <v/>
      </c>
      <c r="BU869" s="48" t="str">
        <f t="shared" si="429"/>
        <v/>
      </c>
    </row>
    <row r="870" spans="1:73">
      <c r="A870" s="10" t="e">
        <f>Audit!#REF!</f>
        <v>#REF!</v>
      </c>
      <c r="B870" s="10" t="e">
        <f t="shared" si="400"/>
        <v>#REF!</v>
      </c>
      <c r="C870" s="17" t="e">
        <f>VLOOKUP(Audit!#REF!,$V$3:$AE$12,2,FALSE) &amp; VLOOKUP(Audit!#REF!,$V$13:$AE$22,2,FALSE)&amp; IF(Audit!#REF!=10,Audit!#REF!&amp;Audit!#REF!,"")</f>
        <v>#REF!</v>
      </c>
      <c r="D870" s="17" t="e">
        <f>VLOOKUP(Audit!#REF!,$V$3:$AE$12,3,FALSE) &amp; VLOOKUP(Audit!#REF!,$V$13:$AE$22,3,FALSE) &amp;IF(Audit!#REF!=10,Audit!#REF!&amp;Audit!#REF!,"")</f>
        <v>#REF!</v>
      </c>
      <c r="E870" s="17" t="e">
        <f>VLOOKUP(Audit!#REF!,$V$3:$AE$12,4,FALSE)&amp; Audit!#REF! &amp; VLOOKUP(Audit!#REF!,$V$13:$AE$22,4,FALSE)&amp; IF(Audit!#REF!=10,Audit!#REF!&amp;Audit!#REF!,"")</f>
        <v>#REF!</v>
      </c>
      <c r="F870" s="17" t="e">
        <f>VLOOKUP(Audit!#REF!,$V$3:$AE$12,5,FALSE) &amp; VLOOKUP(Audit!#REF!,$V$13:$AE$22,5,FALSE)&amp; IF(Audit!#REF!=10,Audit!#REF!&amp;Audit!#REF!,"")</f>
        <v>#REF!</v>
      </c>
      <c r="G870" s="17" t="e">
        <f>VLOOKUP(Audit!#REF!,$V$3:$AE$12,6,FALSE) &amp; VLOOKUP(Audit!#REF!,$V$13:$AE$22,6,FALSE)&amp; IF(Audit!#REF!=10,Audit!#REF!&amp;Audit!#REF!,"")</f>
        <v>#REF!</v>
      </c>
      <c r="H870" s="17" t="e">
        <f>VLOOKUP(Audit!#REF!,$V$3:$AE$12,7,FALSE) &amp; VLOOKUP(Audit!#REF!,$V$13:$AE$22,7,FALSE)&amp;IF(Audit!#REF!=10,Audit!#REF!&amp;Audit!#REF!,"")</f>
        <v>#REF!</v>
      </c>
      <c r="I870" s="17" t="e">
        <f>VLOOKUP(Audit!#REF!,$V$3:$AE$12,8,FALSE) &amp; Audit!#REF! &amp; VLOOKUP(Audit!#REF!,$V$13:$AE$22,8,FALSE)&amp;IF(Audit!#REF!=10,Audit!#REF!&amp;Audit!#REF!,"")</f>
        <v>#REF!</v>
      </c>
      <c r="J870" s="17" t="e">
        <f>VLOOKUP(Audit!#REF!,$V$3:$AE$12,9,FALSE) &amp; VLOOKUP(Audit!#REF!,$V$13:$AE$22,9,FALSE) &amp; IF(Audit!#REF!=10,Audit!#REF!&amp;Audit!#REF!,"") &amp; IF(Audit!#REF!&lt;&gt;1,U870,"")</f>
        <v>#REF!</v>
      </c>
      <c r="K870" s="17" t="e">
        <f>VLOOKUP(Audit!#REF!,$V$3:$AE$12,10,FALSE) &amp; Audit!#REF! &amp; VLOOKUP(Audit!#REF!,$V$13:$AE$22,10,FALSE) &amp; IF(Audit!#REF!=10,Audit!#REF!&amp;Audit!#REF!,"") &amp; IF(Audit!#REF!&lt;&gt;1,U870,"")</f>
        <v>#REF!</v>
      </c>
      <c r="L870" s="10" t="e">
        <f>Audit!#REF!</f>
        <v>#REF!</v>
      </c>
      <c r="M870" s="10" t="e">
        <f t="shared" si="401"/>
        <v>#REF!</v>
      </c>
      <c r="N870" s="10" t="e">
        <f t="shared" si="402"/>
        <v>#REF!</v>
      </c>
      <c r="O870" s="10" t="e">
        <f t="shared" si="403"/>
        <v>#REF!</v>
      </c>
      <c r="P870" s="10" t="e">
        <f t="shared" si="404"/>
        <v>#REF!</v>
      </c>
      <c r="Q870" s="10" t="e">
        <f t="shared" si="405"/>
        <v>#REF!</v>
      </c>
      <c r="R870" s="10" t="e">
        <f t="shared" si="406"/>
        <v>#REF!</v>
      </c>
      <c r="S870" s="10" t="e">
        <f t="shared" si="407"/>
        <v>#REF!</v>
      </c>
      <c r="T870" s="10" t="e">
        <f t="shared" si="408"/>
        <v>#REF!</v>
      </c>
      <c r="U870" s="17" t="e">
        <f>IF(Audit!#REF!="","",VLOOKUP(Audit!#REF!,$W$26:$X$35,2,FALSE)) &amp; Audit!#REF! &amp; IF(Audit!#REF!="","",IF(Audit!#REF!&lt;=1.4,VLOOKUP(Audit!#REF!,$W$38:X915,2,FALSE),VLOOKUP(Audit!#REF!,$W$51:$X$61,2,FALSE))) &amp; IF(Audit!#REF!="","",VLOOKUP(Audit!#REF!,$Y$26:$Z$35,2,FALSE) &amp; Audit!#REF! &amp; IF(Audit!#REF!="","",IF(Audit!#REF!&lt;=1.4,VLOOKUP(Audit!#REF!,$Y$38:$Z$48,2,FALSE),VLOOKUP(Audit!#REF!,$Y$51:$Z$61,2,FALSE))))</f>
        <v>#REF!</v>
      </c>
      <c r="V870" s="21"/>
      <c r="AH870" s="49" t="e">
        <f>Audit!#REF!</f>
        <v>#REF!</v>
      </c>
      <c r="AI870" s="50" t="e">
        <f>VLOOKUP(Audit!#REF!,$V$3:$AE$12,2,FALSE)&amp; IF(Audit!#REF!=10,Audit!#REF!,"")</f>
        <v>#REF!</v>
      </c>
      <c r="AJ870" s="50" t="e">
        <f>VLOOKUP(Audit!#REF!,$V$13:$AE$22,2,FALSE)&amp; IF(Audit!#REF!=10,Audit!#REF!,"")</f>
        <v>#REF!</v>
      </c>
      <c r="AK870" s="47" t="e">
        <f t="shared" si="409"/>
        <v>#REF!</v>
      </c>
      <c r="AL870" s="50" t="e">
        <f>VLOOKUP(Audit!#REF!,$V$3:$AE$12,3,FALSE)&amp; IF(Audit!#REF!=10,Audit!#REF!,"")</f>
        <v>#REF!</v>
      </c>
      <c r="AM870" s="50" t="e">
        <f>VLOOKUP(Audit!#REF!,$V$13:$AE$22,3,FALSE)&amp; IF(Audit!#REF!=10,Audit!#REF!,"")</f>
        <v>#REF!</v>
      </c>
      <c r="AN870" s="47" t="e">
        <f t="shared" si="410"/>
        <v>#REF!</v>
      </c>
      <c r="AO870" s="50" t="e">
        <f>VLOOKUP(Audit!#REF!,$V$3:$AE$12,4,FALSE) &amp;  Audit!#REF! &amp; IF(Audit!#REF!=10,Audit!#REF!,"")</f>
        <v>#REF!</v>
      </c>
      <c r="AP870" s="50" t="e">
        <f>VLOOKUP(Audit!#REF!,$V$13:$AE$22,4,FALSE)&amp; IF(Audit!#REF!=10,Audit!#REF!,"")</f>
        <v>#REF!</v>
      </c>
      <c r="AQ870" s="47" t="e">
        <f t="shared" si="411"/>
        <v>#REF!</v>
      </c>
      <c r="AR870" s="50" t="e">
        <f>VLOOKUP(Audit!#REF!,$V$3:$AE$12,5,FALSE)&amp; IF(Audit!#REF!=10,Audit!#REF!,"")</f>
        <v>#REF!</v>
      </c>
      <c r="AS870" s="50" t="e">
        <f>VLOOKUP(Audit!#REF!,$V$13:$AE$22,5,FALSE)&amp; IF(Audit!#REF!=10,Audit!#REF!,"")</f>
        <v>#REF!</v>
      </c>
      <c r="AT870" s="47" t="e">
        <f t="shared" si="412"/>
        <v>#REF!</v>
      </c>
      <c r="AU870" s="50" t="e">
        <f>VLOOKUP(Audit!#REF!,$V$3:$AE$12,6,FALSE)&amp; IF(Audit!#REF!=10,Audit!#REF!,"")</f>
        <v>#REF!</v>
      </c>
      <c r="AV870" s="50" t="e">
        <f>VLOOKUP(Audit!#REF!,$V$13:$AE$22,6,FALSE)&amp; IF(Audit!#REF!=10,Audit!#REF!,"")</f>
        <v>#REF!</v>
      </c>
      <c r="AW870" s="47" t="e">
        <f t="shared" si="413"/>
        <v>#REF!</v>
      </c>
      <c r="AX870" s="50" t="e">
        <f>VLOOKUP(Audit!#REF!,$V$3:$AE$12,7,FALSE)&amp; IF(Audit!#REF!=10,Audit!#REF!,"")</f>
        <v>#REF!</v>
      </c>
      <c r="AY870" s="50" t="e">
        <f>VLOOKUP(Audit!#REF!,$V$13:$AE$22,7,FALSE) &amp; IF(Audit!#REF!=10,Audit!#REF!,"")</f>
        <v>#REF!</v>
      </c>
      <c r="AZ870" s="47" t="e">
        <f t="shared" si="414"/>
        <v>#REF!</v>
      </c>
      <c r="BA870" s="50" t="e">
        <f>VLOOKUP(Audit!#REF!,$V$3:$AE$12,8,FALSE)&amp; Audit!#REF! &amp; IF(Audit!#REF!=10,Audit!#REF!,"")</f>
        <v>#REF!</v>
      </c>
      <c r="BB870" s="50" t="e">
        <f>VLOOKUP(Audit!#REF!,$V$13:$AE$22,8,FALSE) &amp; IF(Audit!#REF!=10,Audit!#REF!,"")</f>
        <v>#REF!</v>
      </c>
      <c r="BC870" s="47" t="e">
        <f t="shared" si="415"/>
        <v>#REF!</v>
      </c>
      <c r="BD870" s="50" t="e">
        <f>VLOOKUP(Audit!#REF!,$V$3:$AE$12,9,FALSE)&amp; IF(Audit!#REF!=10,Audit!#REF!,"")</f>
        <v>#REF!</v>
      </c>
      <c r="BE870" s="50" t="e">
        <f>VLOOKUP(Audit!#REF!,$V$13:$AE$22,9,FALSE) &amp; IF(Audit!#REF!=10,Audit!#REF!,"") &amp; IF(Audit!#REF!&lt;&gt;1,U870,"")</f>
        <v>#REF!</v>
      </c>
      <c r="BF870" s="47" t="e">
        <f t="shared" si="416"/>
        <v>#REF!</v>
      </c>
      <c r="BG870" s="50" t="e">
        <f>VLOOKUP(Audit!#REF!,$V$3:$AE$12,10,FALSE) &amp; Audit!#REF! &amp; IF(Audit!#REF!=10,Audit!#REF!,"")</f>
        <v>#REF!</v>
      </c>
      <c r="BH870" s="50" t="e">
        <f>VLOOKUP(Audit!#REF!,$V$13:$AE$22,10,FALSE) &amp; IF(Audit!#REF!=10,Audit!#REF!,"") &amp; IF(Audit!#REF!&lt;&gt;1,U870,"")</f>
        <v>#REF!</v>
      </c>
      <c r="BI870" s="47" t="e">
        <f t="shared" si="417"/>
        <v>#REF!</v>
      </c>
      <c r="BJ870" s="48" t="str">
        <f t="shared" si="418"/>
        <v/>
      </c>
      <c r="BK870" s="48" t="str">
        <f t="shared" si="419"/>
        <v/>
      </c>
      <c r="BL870" s="48" t="str">
        <f t="shared" si="420"/>
        <v/>
      </c>
      <c r="BM870" s="48" t="str">
        <f t="shared" si="421"/>
        <v/>
      </c>
      <c r="BN870" s="48" t="str">
        <f t="shared" si="422"/>
        <v/>
      </c>
      <c r="BO870" s="48" t="str">
        <f t="shared" si="423"/>
        <v/>
      </c>
      <c r="BP870" s="48" t="str">
        <f t="shared" si="424"/>
        <v/>
      </c>
      <c r="BQ870" s="48" t="str">
        <f t="shared" si="425"/>
        <v/>
      </c>
      <c r="BR870" s="48" t="str">
        <f t="shared" si="426"/>
        <v/>
      </c>
      <c r="BS870" s="48" t="str">
        <f t="shared" si="427"/>
        <v/>
      </c>
      <c r="BT870" s="48" t="str">
        <f t="shared" si="428"/>
        <v/>
      </c>
      <c r="BU870" s="48" t="str">
        <f t="shared" si="429"/>
        <v/>
      </c>
    </row>
    <row r="871" spans="1:73">
      <c r="A871" s="10" t="e">
        <f>Audit!#REF!</f>
        <v>#REF!</v>
      </c>
      <c r="B871" s="10" t="e">
        <f t="shared" si="400"/>
        <v>#REF!</v>
      </c>
      <c r="C871" s="17" t="e">
        <f>VLOOKUP(Audit!#REF!,$V$3:$AE$12,2,FALSE) &amp; VLOOKUP(Audit!#REF!,$V$13:$AE$22,2,FALSE)&amp; IF(Audit!#REF!=10,Audit!#REF!&amp;Audit!#REF!,"")</f>
        <v>#REF!</v>
      </c>
      <c r="D871" s="17" t="e">
        <f>VLOOKUP(Audit!#REF!,$V$3:$AE$12,3,FALSE) &amp; VLOOKUP(Audit!#REF!,$V$13:$AE$22,3,FALSE) &amp;IF(Audit!#REF!=10,Audit!#REF!&amp;Audit!#REF!,"")</f>
        <v>#REF!</v>
      </c>
      <c r="E871" s="17" t="e">
        <f>VLOOKUP(Audit!#REF!,$V$3:$AE$12,4,FALSE)&amp; Audit!#REF! &amp; VLOOKUP(Audit!#REF!,$V$13:$AE$22,4,FALSE)&amp; IF(Audit!#REF!=10,Audit!#REF!&amp;Audit!#REF!,"")</f>
        <v>#REF!</v>
      </c>
      <c r="F871" s="17" t="e">
        <f>VLOOKUP(Audit!#REF!,$V$3:$AE$12,5,FALSE) &amp; VLOOKUP(Audit!#REF!,$V$13:$AE$22,5,FALSE)&amp; IF(Audit!#REF!=10,Audit!#REF!&amp;Audit!#REF!,"")</f>
        <v>#REF!</v>
      </c>
      <c r="G871" s="17" t="e">
        <f>VLOOKUP(Audit!#REF!,$V$3:$AE$12,6,FALSE) &amp; VLOOKUP(Audit!#REF!,$V$13:$AE$22,6,FALSE)&amp; IF(Audit!#REF!=10,Audit!#REF!&amp;Audit!#REF!,"")</f>
        <v>#REF!</v>
      </c>
      <c r="H871" s="17" t="e">
        <f>VLOOKUP(Audit!#REF!,$V$3:$AE$12,7,FALSE) &amp; VLOOKUP(Audit!#REF!,$V$13:$AE$22,7,FALSE)&amp;IF(Audit!#REF!=10,Audit!#REF!&amp;Audit!#REF!,"")</f>
        <v>#REF!</v>
      </c>
      <c r="I871" s="17" t="e">
        <f>VLOOKUP(Audit!#REF!,$V$3:$AE$12,8,FALSE) &amp; Audit!#REF! &amp; VLOOKUP(Audit!#REF!,$V$13:$AE$22,8,FALSE)&amp;IF(Audit!#REF!=10,Audit!#REF!&amp;Audit!#REF!,"")</f>
        <v>#REF!</v>
      </c>
      <c r="J871" s="17" t="e">
        <f>VLOOKUP(Audit!#REF!,$V$3:$AE$12,9,FALSE) &amp; VLOOKUP(Audit!#REF!,$V$13:$AE$22,9,FALSE) &amp; IF(Audit!#REF!=10,Audit!#REF!&amp;Audit!#REF!,"") &amp; IF(Audit!#REF!&lt;&gt;1,U871,"")</f>
        <v>#REF!</v>
      </c>
      <c r="K871" s="17" t="e">
        <f>VLOOKUP(Audit!#REF!,$V$3:$AE$12,10,FALSE) &amp; Audit!#REF! &amp; VLOOKUP(Audit!#REF!,$V$13:$AE$22,10,FALSE) &amp; IF(Audit!#REF!=10,Audit!#REF!&amp;Audit!#REF!,"") &amp; IF(Audit!#REF!&lt;&gt;1,U871,"")</f>
        <v>#REF!</v>
      </c>
      <c r="L871" s="10" t="e">
        <f>Audit!#REF!</f>
        <v>#REF!</v>
      </c>
      <c r="M871" s="10" t="e">
        <f t="shared" si="401"/>
        <v>#REF!</v>
      </c>
      <c r="N871" s="10" t="e">
        <f t="shared" si="402"/>
        <v>#REF!</v>
      </c>
      <c r="O871" s="10" t="e">
        <f t="shared" si="403"/>
        <v>#REF!</v>
      </c>
      <c r="P871" s="10" t="e">
        <f t="shared" si="404"/>
        <v>#REF!</v>
      </c>
      <c r="Q871" s="10" t="e">
        <f t="shared" si="405"/>
        <v>#REF!</v>
      </c>
      <c r="R871" s="10" t="e">
        <f t="shared" si="406"/>
        <v>#REF!</v>
      </c>
      <c r="S871" s="10" t="e">
        <f t="shared" si="407"/>
        <v>#REF!</v>
      </c>
      <c r="T871" s="10" t="e">
        <f t="shared" si="408"/>
        <v>#REF!</v>
      </c>
      <c r="U871" s="17" t="e">
        <f>IF(Audit!#REF!="","",VLOOKUP(Audit!#REF!,$W$26:$X$35,2,FALSE)) &amp; Audit!#REF! &amp; IF(Audit!#REF!="","",IF(Audit!#REF!&lt;=1.4,VLOOKUP(Audit!#REF!,$W$38:X916,2,FALSE),VLOOKUP(Audit!#REF!,$W$51:$X$61,2,FALSE))) &amp; IF(Audit!#REF!="","",VLOOKUP(Audit!#REF!,$Y$26:$Z$35,2,FALSE) &amp; Audit!#REF! &amp; IF(Audit!#REF!="","",IF(Audit!#REF!&lt;=1.4,VLOOKUP(Audit!#REF!,$Y$38:$Z$48,2,FALSE),VLOOKUP(Audit!#REF!,$Y$51:$Z$61,2,FALSE))))</f>
        <v>#REF!</v>
      </c>
      <c r="V871" s="21"/>
      <c r="AH871" s="49" t="e">
        <f>Audit!#REF!</f>
        <v>#REF!</v>
      </c>
      <c r="AI871" s="50" t="e">
        <f>VLOOKUP(Audit!#REF!,$V$3:$AE$12,2,FALSE)&amp; IF(Audit!#REF!=10,Audit!#REF!,"")</f>
        <v>#REF!</v>
      </c>
      <c r="AJ871" s="50" t="e">
        <f>VLOOKUP(Audit!#REF!,$V$13:$AE$22,2,FALSE)&amp; IF(Audit!#REF!=10,Audit!#REF!,"")</f>
        <v>#REF!</v>
      </c>
      <c r="AK871" s="47" t="e">
        <f t="shared" si="409"/>
        <v>#REF!</v>
      </c>
      <c r="AL871" s="50" t="e">
        <f>VLOOKUP(Audit!#REF!,$V$3:$AE$12,3,FALSE)&amp; IF(Audit!#REF!=10,Audit!#REF!,"")</f>
        <v>#REF!</v>
      </c>
      <c r="AM871" s="50" t="e">
        <f>VLOOKUP(Audit!#REF!,$V$13:$AE$22,3,FALSE)&amp; IF(Audit!#REF!=10,Audit!#REF!,"")</f>
        <v>#REF!</v>
      </c>
      <c r="AN871" s="47" t="e">
        <f t="shared" si="410"/>
        <v>#REF!</v>
      </c>
      <c r="AO871" s="50" t="e">
        <f>VLOOKUP(Audit!#REF!,$V$3:$AE$12,4,FALSE) &amp;  Audit!#REF! &amp; IF(Audit!#REF!=10,Audit!#REF!,"")</f>
        <v>#REF!</v>
      </c>
      <c r="AP871" s="50" t="e">
        <f>VLOOKUP(Audit!#REF!,$V$13:$AE$22,4,FALSE)&amp; IF(Audit!#REF!=10,Audit!#REF!,"")</f>
        <v>#REF!</v>
      </c>
      <c r="AQ871" s="47" t="e">
        <f t="shared" si="411"/>
        <v>#REF!</v>
      </c>
      <c r="AR871" s="50" t="e">
        <f>VLOOKUP(Audit!#REF!,$V$3:$AE$12,5,FALSE)&amp; IF(Audit!#REF!=10,Audit!#REF!,"")</f>
        <v>#REF!</v>
      </c>
      <c r="AS871" s="50" t="e">
        <f>VLOOKUP(Audit!#REF!,$V$13:$AE$22,5,FALSE)&amp; IF(Audit!#REF!=10,Audit!#REF!,"")</f>
        <v>#REF!</v>
      </c>
      <c r="AT871" s="47" t="e">
        <f t="shared" si="412"/>
        <v>#REF!</v>
      </c>
      <c r="AU871" s="50" t="e">
        <f>VLOOKUP(Audit!#REF!,$V$3:$AE$12,6,FALSE)&amp; IF(Audit!#REF!=10,Audit!#REF!,"")</f>
        <v>#REF!</v>
      </c>
      <c r="AV871" s="50" t="e">
        <f>VLOOKUP(Audit!#REF!,$V$13:$AE$22,6,FALSE)&amp; IF(Audit!#REF!=10,Audit!#REF!,"")</f>
        <v>#REF!</v>
      </c>
      <c r="AW871" s="47" t="e">
        <f t="shared" si="413"/>
        <v>#REF!</v>
      </c>
      <c r="AX871" s="50" t="e">
        <f>VLOOKUP(Audit!#REF!,$V$3:$AE$12,7,FALSE)&amp; IF(Audit!#REF!=10,Audit!#REF!,"")</f>
        <v>#REF!</v>
      </c>
      <c r="AY871" s="50" t="e">
        <f>VLOOKUP(Audit!#REF!,$V$13:$AE$22,7,FALSE) &amp; IF(Audit!#REF!=10,Audit!#REF!,"")</f>
        <v>#REF!</v>
      </c>
      <c r="AZ871" s="47" t="e">
        <f t="shared" si="414"/>
        <v>#REF!</v>
      </c>
      <c r="BA871" s="50" t="e">
        <f>VLOOKUP(Audit!#REF!,$V$3:$AE$12,8,FALSE)&amp; Audit!#REF! &amp; IF(Audit!#REF!=10,Audit!#REF!,"")</f>
        <v>#REF!</v>
      </c>
      <c r="BB871" s="50" t="e">
        <f>VLOOKUP(Audit!#REF!,$V$13:$AE$22,8,FALSE) &amp; IF(Audit!#REF!=10,Audit!#REF!,"")</f>
        <v>#REF!</v>
      </c>
      <c r="BC871" s="47" t="e">
        <f t="shared" si="415"/>
        <v>#REF!</v>
      </c>
      <c r="BD871" s="50" t="e">
        <f>VLOOKUP(Audit!#REF!,$V$3:$AE$12,9,FALSE)&amp; IF(Audit!#REF!=10,Audit!#REF!,"")</f>
        <v>#REF!</v>
      </c>
      <c r="BE871" s="50" t="e">
        <f>VLOOKUP(Audit!#REF!,$V$13:$AE$22,9,FALSE) &amp; IF(Audit!#REF!=10,Audit!#REF!,"") &amp; IF(Audit!#REF!&lt;&gt;1,U871,"")</f>
        <v>#REF!</v>
      </c>
      <c r="BF871" s="47" t="e">
        <f t="shared" si="416"/>
        <v>#REF!</v>
      </c>
      <c r="BG871" s="50" t="e">
        <f>VLOOKUP(Audit!#REF!,$V$3:$AE$12,10,FALSE) &amp; Audit!#REF! &amp; IF(Audit!#REF!=10,Audit!#REF!,"")</f>
        <v>#REF!</v>
      </c>
      <c r="BH871" s="50" t="e">
        <f>VLOOKUP(Audit!#REF!,$V$13:$AE$22,10,FALSE) &amp; IF(Audit!#REF!=10,Audit!#REF!,"") &amp; IF(Audit!#REF!&lt;&gt;1,U871,"")</f>
        <v>#REF!</v>
      </c>
      <c r="BI871" s="47" t="e">
        <f t="shared" si="417"/>
        <v>#REF!</v>
      </c>
      <c r="BJ871" s="48" t="str">
        <f t="shared" si="418"/>
        <v/>
      </c>
      <c r="BK871" s="48" t="str">
        <f t="shared" si="419"/>
        <v/>
      </c>
      <c r="BL871" s="48" t="str">
        <f t="shared" si="420"/>
        <v/>
      </c>
      <c r="BM871" s="48" t="str">
        <f t="shared" si="421"/>
        <v/>
      </c>
      <c r="BN871" s="48" t="str">
        <f t="shared" si="422"/>
        <v/>
      </c>
      <c r="BO871" s="48" t="str">
        <f t="shared" si="423"/>
        <v/>
      </c>
      <c r="BP871" s="48" t="str">
        <f t="shared" si="424"/>
        <v/>
      </c>
      <c r="BQ871" s="48" t="str">
        <f t="shared" si="425"/>
        <v/>
      </c>
      <c r="BR871" s="48" t="str">
        <f t="shared" si="426"/>
        <v/>
      </c>
      <c r="BS871" s="48" t="str">
        <f t="shared" si="427"/>
        <v/>
      </c>
      <c r="BT871" s="48" t="str">
        <f t="shared" si="428"/>
        <v/>
      </c>
      <c r="BU871" s="48" t="str">
        <f t="shared" si="429"/>
        <v/>
      </c>
    </row>
    <row r="872" spans="1:73">
      <c r="A872" s="10" t="e">
        <f>Audit!#REF!</f>
        <v>#REF!</v>
      </c>
      <c r="B872" s="10" t="e">
        <f t="shared" si="400"/>
        <v>#REF!</v>
      </c>
      <c r="C872" s="17" t="e">
        <f>VLOOKUP(Audit!#REF!,$V$3:$AE$12,2,FALSE) &amp; VLOOKUP(Audit!#REF!,$V$13:$AE$22,2,FALSE)&amp; IF(Audit!#REF!=10,Audit!#REF!&amp;Audit!#REF!,"")</f>
        <v>#REF!</v>
      </c>
      <c r="D872" s="17" t="e">
        <f>VLOOKUP(Audit!#REF!,$V$3:$AE$12,3,FALSE) &amp; VLOOKUP(Audit!#REF!,$V$13:$AE$22,3,FALSE) &amp;IF(Audit!#REF!=10,Audit!#REF!&amp;Audit!#REF!,"")</f>
        <v>#REF!</v>
      </c>
      <c r="E872" s="17" t="e">
        <f>VLOOKUP(Audit!#REF!,$V$3:$AE$12,4,FALSE)&amp; Audit!#REF! &amp; VLOOKUP(Audit!#REF!,$V$13:$AE$22,4,FALSE)&amp; IF(Audit!#REF!=10,Audit!#REF!&amp;Audit!#REF!,"")</f>
        <v>#REF!</v>
      </c>
      <c r="F872" s="17" t="e">
        <f>VLOOKUP(Audit!#REF!,$V$3:$AE$12,5,FALSE) &amp; VLOOKUP(Audit!#REF!,$V$13:$AE$22,5,FALSE)&amp; IF(Audit!#REF!=10,Audit!#REF!&amp;Audit!#REF!,"")</f>
        <v>#REF!</v>
      </c>
      <c r="G872" s="17" t="e">
        <f>VLOOKUP(Audit!#REF!,$V$3:$AE$12,6,FALSE) &amp; VLOOKUP(Audit!#REF!,$V$13:$AE$22,6,FALSE)&amp; IF(Audit!#REF!=10,Audit!#REF!&amp;Audit!#REF!,"")</f>
        <v>#REF!</v>
      </c>
      <c r="H872" s="17" t="e">
        <f>VLOOKUP(Audit!#REF!,$V$3:$AE$12,7,FALSE) &amp; VLOOKUP(Audit!#REF!,$V$13:$AE$22,7,FALSE)&amp;IF(Audit!#REF!=10,Audit!#REF!&amp;Audit!#REF!,"")</f>
        <v>#REF!</v>
      </c>
      <c r="I872" s="17" t="e">
        <f>VLOOKUP(Audit!#REF!,$V$3:$AE$12,8,FALSE) &amp; Audit!#REF! &amp; VLOOKUP(Audit!#REF!,$V$13:$AE$22,8,FALSE)&amp;IF(Audit!#REF!=10,Audit!#REF!&amp;Audit!#REF!,"")</f>
        <v>#REF!</v>
      </c>
      <c r="J872" s="17" t="e">
        <f>VLOOKUP(Audit!#REF!,$V$3:$AE$12,9,FALSE) &amp; VLOOKUP(Audit!#REF!,$V$13:$AE$22,9,FALSE) &amp; IF(Audit!#REF!=10,Audit!#REF!&amp;Audit!#REF!,"") &amp; IF(Audit!#REF!&lt;&gt;1,U872,"")</f>
        <v>#REF!</v>
      </c>
      <c r="K872" s="17" t="e">
        <f>VLOOKUP(Audit!#REF!,$V$3:$AE$12,10,FALSE) &amp; Audit!#REF! &amp; VLOOKUP(Audit!#REF!,$V$13:$AE$22,10,FALSE) &amp; IF(Audit!#REF!=10,Audit!#REF!&amp;Audit!#REF!,"") &amp; IF(Audit!#REF!&lt;&gt;1,U872,"")</f>
        <v>#REF!</v>
      </c>
      <c r="L872" s="10" t="e">
        <f>Audit!#REF!</f>
        <v>#REF!</v>
      </c>
      <c r="M872" s="10" t="e">
        <f t="shared" si="401"/>
        <v>#REF!</v>
      </c>
      <c r="N872" s="10" t="e">
        <f t="shared" si="402"/>
        <v>#REF!</v>
      </c>
      <c r="O872" s="10" t="e">
        <f t="shared" si="403"/>
        <v>#REF!</v>
      </c>
      <c r="P872" s="10" t="e">
        <f t="shared" si="404"/>
        <v>#REF!</v>
      </c>
      <c r="Q872" s="10" t="e">
        <f t="shared" si="405"/>
        <v>#REF!</v>
      </c>
      <c r="R872" s="10" t="e">
        <f t="shared" si="406"/>
        <v>#REF!</v>
      </c>
      <c r="S872" s="10" t="e">
        <f t="shared" si="407"/>
        <v>#REF!</v>
      </c>
      <c r="T872" s="10" t="e">
        <f t="shared" si="408"/>
        <v>#REF!</v>
      </c>
      <c r="U872" s="17" t="e">
        <f>IF(Audit!#REF!="","",VLOOKUP(Audit!#REF!,$W$26:$X$35,2,FALSE)) &amp; Audit!#REF! &amp; IF(Audit!#REF!="","",IF(Audit!#REF!&lt;=1.4,VLOOKUP(Audit!#REF!,$W$38:X917,2,FALSE),VLOOKUP(Audit!#REF!,$W$51:$X$61,2,FALSE))) &amp; IF(Audit!#REF!="","",VLOOKUP(Audit!#REF!,$Y$26:$Z$35,2,FALSE) &amp; Audit!#REF! &amp; IF(Audit!#REF!="","",IF(Audit!#REF!&lt;=1.4,VLOOKUP(Audit!#REF!,$Y$38:$Z$48,2,FALSE),VLOOKUP(Audit!#REF!,$Y$51:$Z$61,2,FALSE))))</f>
        <v>#REF!</v>
      </c>
      <c r="V872" s="21"/>
      <c r="AH872" s="49" t="e">
        <f>Audit!#REF!</f>
        <v>#REF!</v>
      </c>
      <c r="AI872" s="50" t="e">
        <f>VLOOKUP(Audit!#REF!,$V$3:$AE$12,2,FALSE)&amp; IF(Audit!#REF!=10,Audit!#REF!,"")</f>
        <v>#REF!</v>
      </c>
      <c r="AJ872" s="50" t="e">
        <f>VLOOKUP(Audit!#REF!,$V$13:$AE$22,2,FALSE)&amp; IF(Audit!#REF!=10,Audit!#REF!,"")</f>
        <v>#REF!</v>
      </c>
      <c r="AK872" s="47" t="e">
        <f t="shared" si="409"/>
        <v>#REF!</v>
      </c>
      <c r="AL872" s="50" t="e">
        <f>VLOOKUP(Audit!#REF!,$V$3:$AE$12,3,FALSE)&amp; IF(Audit!#REF!=10,Audit!#REF!,"")</f>
        <v>#REF!</v>
      </c>
      <c r="AM872" s="50" t="e">
        <f>VLOOKUP(Audit!#REF!,$V$13:$AE$22,3,FALSE)&amp; IF(Audit!#REF!=10,Audit!#REF!,"")</f>
        <v>#REF!</v>
      </c>
      <c r="AN872" s="47" t="e">
        <f t="shared" si="410"/>
        <v>#REF!</v>
      </c>
      <c r="AO872" s="50" t="e">
        <f>VLOOKUP(Audit!#REF!,$V$3:$AE$12,4,FALSE) &amp;  Audit!#REF! &amp; IF(Audit!#REF!=10,Audit!#REF!,"")</f>
        <v>#REF!</v>
      </c>
      <c r="AP872" s="50" t="e">
        <f>VLOOKUP(Audit!#REF!,$V$13:$AE$22,4,FALSE)&amp; IF(Audit!#REF!=10,Audit!#REF!,"")</f>
        <v>#REF!</v>
      </c>
      <c r="AQ872" s="47" t="e">
        <f t="shared" si="411"/>
        <v>#REF!</v>
      </c>
      <c r="AR872" s="50" t="e">
        <f>VLOOKUP(Audit!#REF!,$V$3:$AE$12,5,FALSE)&amp; IF(Audit!#REF!=10,Audit!#REF!,"")</f>
        <v>#REF!</v>
      </c>
      <c r="AS872" s="50" t="e">
        <f>VLOOKUP(Audit!#REF!,$V$13:$AE$22,5,FALSE)&amp; IF(Audit!#REF!=10,Audit!#REF!,"")</f>
        <v>#REF!</v>
      </c>
      <c r="AT872" s="47" t="e">
        <f t="shared" si="412"/>
        <v>#REF!</v>
      </c>
      <c r="AU872" s="50" t="e">
        <f>VLOOKUP(Audit!#REF!,$V$3:$AE$12,6,FALSE)&amp; IF(Audit!#REF!=10,Audit!#REF!,"")</f>
        <v>#REF!</v>
      </c>
      <c r="AV872" s="50" t="e">
        <f>VLOOKUP(Audit!#REF!,$V$13:$AE$22,6,FALSE)&amp; IF(Audit!#REF!=10,Audit!#REF!,"")</f>
        <v>#REF!</v>
      </c>
      <c r="AW872" s="47" t="e">
        <f t="shared" si="413"/>
        <v>#REF!</v>
      </c>
      <c r="AX872" s="50" t="e">
        <f>VLOOKUP(Audit!#REF!,$V$3:$AE$12,7,FALSE)&amp; IF(Audit!#REF!=10,Audit!#REF!,"")</f>
        <v>#REF!</v>
      </c>
      <c r="AY872" s="50" t="e">
        <f>VLOOKUP(Audit!#REF!,$V$13:$AE$22,7,FALSE) &amp; IF(Audit!#REF!=10,Audit!#REF!,"")</f>
        <v>#REF!</v>
      </c>
      <c r="AZ872" s="47" t="e">
        <f t="shared" si="414"/>
        <v>#REF!</v>
      </c>
      <c r="BA872" s="50" t="e">
        <f>VLOOKUP(Audit!#REF!,$V$3:$AE$12,8,FALSE)&amp; Audit!#REF! &amp; IF(Audit!#REF!=10,Audit!#REF!,"")</f>
        <v>#REF!</v>
      </c>
      <c r="BB872" s="50" t="e">
        <f>VLOOKUP(Audit!#REF!,$V$13:$AE$22,8,FALSE) &amp; IF(Audit!#REF!=10,Audit!#REF!,"")</f>
        <v>#REF!</v>
      </c>
      <c r="BC872" s="47" t="e">
        <f t="shared" si="415"/>
        <v>#REF!</v>
      </c>
      <c r="BD872" s="50" t="e">
        <f>VLOOKUP(Audit!#REF!,$V$3:$AE$12,9,FALSE)&amp; IF(Audit!#REF!=10,Audit!#REF!,"")</f>
        <v>#REF!</v>
      </c>
      <c r="BE872" s="50" t="e">
        <f>VLOOKUP(Audit!#REF!,$V$13:$AE$22,9,FALSE) &amp; IF(Audit!#REF!=10,Audit!#REF!,"") &amp; IF(Audit!#REF!&lt;&gt;1,U872,"")</f>
        <v>#REF!</v>
      </c>
      <c r="BF872" s="47" t="e">
        <f t="shared" si="416"/>
        <v>#REF!</v>
      </c>
      <c r="BG872" s="50" t="e">
        <f>VLOOKUP(Audit!#REF!,$V$3:$AE$12,10,FALSE) &amp; Audit!#REF! &amp; IF(Audit!#REF!=10,Audit!#REF!,"")</f>
        <v>#REF!</v>
      </c>
      <c r="BH872" s="50" t="e">
        <f>VLOOKUP(Audit!#REF!,$V$13:$AE$22,10,FALSE) &amp; IF(Audit!#REF!=10,Audit!#REF!,"") &amp; IF(Audit!#REF!&lt;&gt;1,U872,"")</f>
        <v>#REF!</v>
      </c>
      <c r="BI872" s="47" t="e">
        <f t="shared" si="417"/>
        <v>#REF!</v>
      </c>
      <c r="BJ872" s="48" t="str">
        <f t="shared" si="418"/>
        <v/>
      </c>
      <c r="BK872" s="48" t="str">
        <f t="shared" si="419"/>
        <v/>
      </c>
      <c r="BL872" s="48" t="str">
        <f t="shared" si="420"/>
        <v/>
      </c>
      <c r="BM872" s="48" t="str">
        <f t="shared" si="421"/>
        <v/>
      </c>
      <c r="BN872" s="48" t="str">
        <f t="shared" si="422"/>
        <v/>
      </c>
      <c r="BO872" s="48" t="str">
        <f t="shared" si="423"/>
        <v/>
      </c>
      <c r="BP872" s="48" t="str">
        <f t="shared" si="424"/>
        <v/>
      </c>
      <c r="BQ872" s="48" t="str">
        <f t="shared" si="425"/>
        <v/>
      </c>
      <c r="BR872" s="48" t="str">
        <f t="shared" si="426"/>
        <v/>
      </c>
      <c r="BS872" s="48" t="str">
        <f t="shared" si="427"/>
        <v/>
      </c>
      <c r="BT872" s="48" t="str">
        <f t="shared" si="428"/>
        <v/>
      </c>
      <c r="BU872" s="48" t="str">
        <f t="shared" si="429"/>
        <v/>
      </c>
    </row>
    <row r="873" spans="1:73">
      <c r="A873" s="10" t="e">
        <f>Audit!#REF!</f>
        <v>#REF!</v>
      </c>
      <c r="B873" s="10" t="e">
        <f t="shared" si="400"/>
        <v>#REF!</v>
      </c>
      <c r="C873" s="17" t="e">
        <f>VLOOKUP(Audit!#REF!,$V$3:$AE$12,2,FALSE) &amp; VLOOKUP(Audit!#REF!,$V$13:$AE$22,2,FALSE)&amp; IF(Audit!#REF!=10,Audit!#REF!&amp;Audit!#REF!,"")</f>
        <v>#REF!</v>
      </c>
      <c r="D873" s="17" t="e">
        <f>VLOOKUP(Audit!#REF!,$V$3:$AE$12,3,FALSE) &amp; VLOOKUP(Audit!#REF!,$V$13:$AE$22,3,FALSE) &amp;IF(Audit!#REF!=10,Audit!#REF!&amp;Audit!#REF!,"")</f>
        <v>#REF!</v>
      </c>
      <c r="E873" s="17" t="e">
        <f>VLOOKUP(Audit!#REF!,$V$3:$AE$12,4,FALSE)&amp; Audit!#REF! &amp; VLOOKUP(Audit!#REF!,$V$13:$AE$22,4,FALSE)&amp; IF(Audit!#REF!=10,Audit!#REF!&amp;Audit!#REF!,"")</f>
        <v>#REF!</v>
      </c>
      <c r="F873" s="17" t="e">
        <f>VLOOKUP(Audit!#REF!,$V$3:$AE$12,5,FALSE) &amp; VLOOKUP(Audit!#REF!,$V$13:$AE$22,5,FALSE)&amp; IF(Audit!#REF!=10,Audit!#REF!&amp;Audit!#REF!,"")</f>
        <v>#REF!</v>
      </c>
      <c r="G873" s="17" t="e">
        <f>VLOOKUP(Audit!#REF!,$V$3:$AE$12,6,FALSE) &amp; VLOOKUP(Audit!#REF!,$V$13:$AE$22,6,FALSE)&amp; IF(Audit!#REF!=10,Audit!#REF!&amp;Audit!#REF!,"")</f>
        <v>#REF!</v>
      </c>
      <c r="H873" s="17" t="e">
        <f>VLOOKUP(Audit!#REF!,$V$3:$AE$12,7,FALSE) &amp; VLOOKUP(Audit!#REF!,$V$13:$AE$22,7,FALSE)&amp;IF(Audit!#REF!=10,Audit!#REF!&amp;Audit!#REF!,"")</f>
        <v>#REF!</v>
      </c>
      <c r="I873" s="17" t="e">
        <f>VLOOKUP(Audit!#REF!,$V$3:$AE$12,8,FALSE) &amp; Audit!#REF! &amp; VLOOKUP(Audit!#REF!,$V$13:$AE$22,8,FALSE)&amp;IF(Audit!#REF!=10,Audit!#REF!&amp;Audit!#REF!,"")</f>
        <v>#REF!</v>
      </c>
      <c r="J873" s="17" t="e">
        <f>VLOOKUP(Audit!#REF!,$V$3:$AE$12,9,FALSE) &amp; VLOOKUP(Audit!#REF!,$V$13:$AE$22,9,FALSE) &amp; IF(Audit!#REF!=10,Audit!#REF!&amp;Audit!#REF!,"") &amp; IF(Audit!#REF!&lt;&gt;1,U873,"")</f>
        <v>#REF!</v>
      </c>
      <c r="K873" s="17" t="e">
        <f>VLOOKUP(Audit!#REF!,$V$3:$AE$12,10,FALSE) &amp; Audit!#REF! &amp; VLOOKUP(Audit!#REF!,$V$13:$AE$22,10,FALSE) &amp; IF(Audit!#REF!=10,Audit!#REF!&amp;Audit!#REF!,"") &amp; IF(Audit!#REF!&lt;&gt;1,U873,"")</f>
        <v>#REF!</v>
      </c>
      <c r="L873" s="10" t="e">
        <f>Audit!#REF!</f>
        <v>#REF!</v>
      </c>
      <c r="M873" s="10" t="e">
        <f t="shared" si="401"/>
        <v>#REF!</v>
      </c>
      <c r="N873" s="10" t="e">
        <f t="shared" si="402"/>
        <v>#REF!</v>
      </c>
      <c r="O873" s="10" t="e">
        <f t="shared" si="403"/>
        <v>#REF!</v>
      </c>
      <c r="P873" s="10" t="e">
        <f t="shared" si="404"/>
        <v>#REF!</v>
      </c>
      <c r="Q873" s="10" t="e">
        <f t="shared" si="405"/>
        <v>#REF!</v>
      </c>
      <c r="R873" s="10" t="e">
        <f t="shared" si="406"/>
        <v>#REF!</v>
      </c>
      <c r="S873" s="10" t="e">
        <f t="shared" si="407"/>
        <v>#REF!</v>
      </c>
      <c r="T873" s="10" t="e">
        <f t="shared" si="408"/>
        <v>#REF!</v>
      </c>
      <c r="U873" s="17" t="e">
        <f>IF(Audit!#REF!="","",VLOOKUP(Audit!#REF!,$W$26:$X$35,2,FALSE)) &amp; Audit!#REF! &amp; IF(Audit!#REF!="","",IF(Audit!#REF!&lt;=1.4,VLOOKUP(Audit!#REF!,$W$38:X918,2,FALSE),VLOOKUP(Audit!#REF!,$W$51:$X$61,2,FALSE))) &amp; IF(Audit!#REF!="","",VLOOKUP(Audit!#REF!,$Y$26:$Z$35,2,FALSE) &amp; Audit!#REF! &amp; IF(Audit!#REF!="","",IF(Audit!#REF!&lt;=1.4,VLOOKUP(Audit!#REF!,$Y$38:$Z$48,2,FALSE),VLOOKUP(Audit!#REF!,$Y$51:$Z$61,2,FALSE))))</f>
        <v>#REF!</v>
      </c>
      <c r="V873" s="21"/>
      <c r="AH873" s="49" t="e">
        <f>Audit!#REF!</f>
        <v>#REF!</v>
      </c>
      <c r="AI873" s="50" t="e">
        <f>VLOOKUP(Audit!#REF!,$V$3:$AE$12,2,FALSE)&amp; IF(Audit!#REF!=10,Audit!#REF!,"")</f>
        <v>#REF!</v>
      </c>
      <c r="AJ873" s="50" t="e">
        <f>VLOOKUP(Audit!#REF!,$V$13:$AE$22,2,FALSE)&amp; IF(Audit!#REF!=10,Audit!#REF!,"")</f>
        <v>#REF!</v>
      </c>
      <c r="AK873" s="47" t="e">
        <f t="shared" si="409"/>
        <v>#REF!</v>
      </c>
      <c r="AL873" s="50" t="e">
        <f>VLOOKUP(Audit!#REF!,$V$3:$AE$12,3,FALSE)&amp; IF(Audit!#REF!=10,Audit!#REF!,"")</f>
        <v>#REF!</v>
      </c>
      <c r="AM873" s="50" t="e">
        <f>VLOOKUP(Audit!#REF!,$V$13:$AE$22,3,FALSE)&amp; IF(Audit!#REF!=10,Audit!#REF!,"")</f>
        <v>#REF!</v>
      </c>
      <c r="AN873" s="47" t="e">
        <f t="shared" si="410"/>
        <v>#REF!</v>
      </c>
      <c r="AO873" s="50" t="e">
        <f>VLOOKUP(Audit!#REF!,$V$3:$AE$12,4,FALSE) &amp;  Audit!#REF! &amp; IF(Audit!#REF!=10,Audit!#REF!,"")</f>
        <v>#REF!</v>
      </c>
      <c r="AP873" s="50" t="e">
        <f>VLOOKUP(Audit!#REF!,$V$13:$AE$22,4,FALSE)&amp; IF(Audit!#REF!=10,Audit!#REF!,"")</f>
        <v>#REF!</v>
      </c>
      <c r="AQ873" s="47" t="e">
        <f t="shared" si="411"/>
        <v>#REF!</v>
      </c>
      <c r="AR873" s="50" t="e">
        <f>VLOOKUP(Audit!#REF!,$V$3:$AE$12,5,FALSE)&amp; IF(Audit!#REF!=10,Audit!#REF!,"")</f>
        <v>#REF!</v>
      </c>
      <c r="AS873" s="50" t="e">
        <f>VLOOKUP(Audit!#REF!,$V$13:$AE$22,5,FALSE)&amp; IF(Audit!#REF!=10,Audit!#REF!,"")</f>
        <v>#REF!</v>
      </c>
      <c r="AT873" s="47" t="e">
        <f t="shared" si="412"/>
        <v>#REF!</v>
      </c>
      <c r="AU873" s="50" t="e">
        <f>VLOOKUP(Audit!#REF!,$V$3:$AE$12,6,FALSE)&amp; IF(Audit!#REF!=10,Audit!#REF!,"")</f>
        <v>#REF!</v>
      </c>
      <c r="AV873" s="50" t="e">
        <f>VLOOKUP(Audit!#REF!,$V$13:$AE$22,6,FALSE)&amp; IF(Audit!#REF!=10,Audit!#REF!,"")</f>
        <v>#REF!</v>
      </c>
      <c r="AW873" s="47" t="e">
        <f t="shared" si="413"/>
        <v>#REF!</v>
      </c>
      <c r="AX873" s="50" t="e">
        <f>VLOOKUP(Audit!#REF!,$V$3:$AE$12,7,FALSE)&amp; IF(Audit!#REF!=10,Audit!#REF!,"")</f>
        <v>#REF!</v>
      </c>
      <c r="AY873" s="50" t="e">
        <f>VLOOKUP(Audit!#REF!,$V$13:$AE$22,7,FALSE) &amp; IF(Audit!#REF!=10,Audit!#REF!,"")</f>
        <v>#REF!</v>
      </c>
      <c r="AZ873" s="47" t="e">
        <f t="shared" si="414"/>
        <v>#REF!</v>
      </c>
      <c r="BA873" s="50" t="e">
        <f>VLOOKUP(Audit!#REF!,$V$3:$AE$12,8,FALSE)&amp; Audit!#REF! &amp; IF(Audit!#REF!=10,Audit!#REF!,"")</f>
        <v>#REF!</v>
      </c>
      <c r="BB873" s="50" t="e">
        <f>VLOOKUP(Audit!#REF!,$V$13:$AE$22,8,FALSE) &amp; IF(Audit!#REF!=10,Audit!#REF!,"")</f>
        <v>#REF!</v>
      </c>
      <c r="BC873" s="47" t="e">
        <f t="shared" si="415"/>
        <v>#REF!</v>
      </c>
      <c r="BD873" s="50" t="e">
        <f>VLOOKUP(Audit!#REF!,$V$3:$AE$12,9,FALSE)&amp; IF(Audit!#REF!=10,Audit!#REF!,"")</f>
        <v>#REF!</v>
      </c>
      <c r="BE873" s="50" t="e">
        <f>VLOOKUP(Audit!#REF!,$V$13:$AE$22,9,FALSE) &amp; IF(Audit!#REF!=10,Audit!#REF!,"") &amp; IF(Audit!#REF!&lt;&gt;1,U873,"")</f>
        <v>#REF!</v>
      </c>
      <c r="BF873" s="47" t="e">
        <f t="shared" si="416"/>
        <v>#REF!</v>
      </c>
      <c r="BG873" s="50" t="e">
        <f>VLOOKUP(Audit!#REF!,$V$3:$AE$12,10,FALSE) &amp; Audit!#REF! &amp; IF(Audit!#REF!=10,Audit!#REF!,"")</f>
        <v>#REF!</v>
      </c>
      <c r="BH873" s="50" t="e">
        <f>VLOOKUP(Audit!#REF!,$V$13:$AE$22,10,FALSE) &amp; IF(Audit!#REF!=10,Audit!#REF!,"") &amp; IF(Audit!#REF!&lt;&gt;1,U873,"")</f>
        <v>#REF!</v>
      </c>
      <c r="BI873" s="47" t="e">
        <f t="shared" si="417"/>
        <v>#REF!</v>
      </c>
      <c r="BJ873" s="48" t="str">
        <f t="shared" si="418"/>
        <v/>
      </c>
      <c r="BK873" s="48" t="str">
        <f t="shared" si="419"/>
        <v/>
      </c>
      <c r="BL873" s="48" t="str">
        <f t="shared" si="420"/>
        <v/>
      </c>
      <c r="BM873" s="48" t="str">
        <f t="shared" si="421"/>
        <v/>
      </c>
      <c r="BN873" s="48" t="str">
        <f t="shared" si="422"/>
        <v/>
      </c>
      <c r="BO873" s="48" t="str">
        <f t="shared" si="423"/>
        <v/>
      </c>
      <c r="BP873" s="48" t="str">
        <f t="shared" si="424"/>
        <v/>
      </c>
      <c r="BQ873" s="48" t="str">
        <f t="shared" si="425"/>
        <v/>
      </c>
      <c r="BR873" s="48" t="str">
        <f t="shared" si="426"/>
        <v/>
      </c>
      <c r="BS873" s="48" t="str">
        <f t="shared" si="427"/>
        <v/>
      </c>
      <c r="BT873" s="48" t="str">
        <f t="shared" si="428"/>
        <v/>
      </c>
      <c r="BU873" s="48" t="str">
        <f t="shared" si="429"/>
        <v/>
      </c>
    </row>
    <row r="874" spans="1:73">
      <c r="A874" s="10" t="e">
        <f>Audit!#REF!</f>
        <v>#REF!</v>
      </c>
      <c r="B874" s="10" t="e">
        <f t="shared" si="400"/>
        <v>#REF!</v>
      </c>
      <c r="C874" s="17" t="e">
        <f>VLOOKUP(Audit!#REF!,$V$3:$AE$12,2,FALSE) &amp; VLOOKUP(Audit!#REF!,$V$13:$AE$22,2,FALSE)&amp; IF(Audit!#REF!=10,Audit!#REF!&amp;Audit!#REF!,"")</f>
        <v>#REF!</v>
      </c>
      <c r="D874" s="17" t="e">
        <f>VLOOKUP(Audit!#REF!,$V$3:$AE$12,3,FALSE) &amp; VLOOKUP(Audit!#REF!,$V$13:$AE$22,3,FALSE) &amp;IF(Audit!#REF!=10,Audit!#REF!&amp;Audit!#REF!,"")</f>
        <v>#REF!</v>
      </c>
      <c r="E874" s="17" t="e">
        <f>VLOOKUP(Audit!#REF!,$V$3:$AE$12,4,FALSE)&amp; Audit!#REF! &amp; VLOOKUP(Audit!#REF!,$V$13:$AE$22,4,FALSE)&amp; IF(Audit!#REF!=10,Audit!#REF!&amp;Audit!#REF!,"")</f>
        <v>#REF!</v>
      </c>
      <c r="F874" s="17" t="e">
        <f>VLOOKUP(Audit!#REF!,$V$3:$AE$12,5,FALSE) &amp; VLOOKUP(Audit!#REF!,$V$13:$AE$22,5,FALSE)&amp; IF(Audit!#REF!=10,Audit!#REF!&amp;Audit!#REF!,"")</f>
        <v>#REF!</v>
      </c>
      <c r="G874" s="17" t="e">
        <f>VLOOKUP(Audit!#REF!,$V$3:$AE$12,6,FALSE) &amp; VLOOKUP(Audit!#REF!,$V$13:$AE$22,6,FALSE)&amp; IF(Audit!#REF!=10,Audit!#REF!&amp;Audit!#REF!,"")</f>
        <v>#REF!</v>
      </c>
      <c r="H874" s="17" t="e">
        <f>VLOOKUP(Audit!#REF!,$V$3:$AE$12,7,FALSE) &amp; VLOOKUP(Audit!#REF!,$V$13:$AE$22,7,FALSE)&amp;IF(Audit!#REF!=10,Audit!#REF!&amp;Audit!#REF!,"")</f>
        <v>#REF!</v>
      </c>
      <c r="I874" s="17" t="e">
        <f>VLOOKUP(Audit!#REF!,$V$3:$AE$12,8,FALSE) &amp; Audit!#REF! &amp; VLOOKUP(Audit!#REF!,$V$13:$AE$22,8,FALSE)&amp;IF(Audit!#REF!=10,Audit!#REF!&amp;Audit!#REF!,"")</f>
        <v>#REF!</v>
      </c>
      <c r="J874" s="17" t="e">
        <f>VLOOKUP(Audit!#REF!,$V$3:$AE$12,9,FALSE) &amp; VLOOKUP(Audit!#REF!,$V$13:$AE$22,9,FALSE) &amp; IF(Audit!#REF!=10,Audit!#REF!&amp;Audit!#REF!,"") &amp; IF(Audit!#REF!&lt;&gt;1,U874,"")</f>
        <v>#REF!</v>
      </c>
      <c r="K874" s="17" t="e">
        <f>VLOOKUP(Audit!#REF!,$V$3:$AE$12,10,FALSE) &amp; Audit!#REF! &amp; VLOOKUP(Audit!#REF!,$V$13:$AE$22,10,FALSE) &amp; IF(Audit!#REF!=10,Audit!#REF!&amp;Audit!#REF!,"") &amp; IF(Audit!#REF!&lt;&gt;1,U874,"")</f>
        <v>#REF!</v>
      </c>
      <c r="L874" s="10" t="e">
        <f>Audit!#REF!</f>
        <v>#REF!</v>
      </c>
      <c r="M874" s="10" t="e">
        <f t="shared" si="401"/>
        <v>#REF!</v>
      </c>
      <c r="N874" s="10" t="e">
        <f t="shared" si="402"/>
        <v>#REF!</v>
      </c>
      <c r="O874" s="10" t="e">
        <f t="shared" si="403"/>
        <v>#REF!</v>
      </c>
      <c r="P874" s="10" t="e">
        <f t="shared" si="404"/>
        <v>#REF!</v>
      </c>
      <c r="Q874" s="10" t="e">
        <f t="shared" si="405"/>
        <v>#REF!</v>
      </c>
      <c r="R874" s="10" t="e">
        <f t="shared" si="406"/>
        <v>#REF!</v>
      </c>
      <c r="S874" s="10" t="e">
        <f t="shared" si="407"/>
        <v>#REF!</v>
      </c>
      <c r="T874" s="10" t="e">
        <f t="shared" si="408"/>
        <v>#REF!</v>
      </c>
      <c r="U874" s="17" t="e">
        <f>IF(Audit!#REF!="","",VLOOKUP(Audit!#REF!,$W$26:$X$35,2,FALSE)) &amp; Audit!#REF! &amp; IF(Audit!#REF!="","",IF(Audit!#REF!&lt;=1.4,VLOOKUP(Audit!#REF!,$W$38:X919,2,FALSE),VLOOKUP(Audit!#REF!,$W$51:$X$61,2,FALSE))) &amp; IF(Audit!#REF!="","",VLOOKUP(Audit!#REF!,$Y$26:$Z$35,2,FALSE) &amp; Audit!#REF! &amp; IF(Audit!#REF!="","",IF(Audit!#REF!&lt;=1.4,VLOOKUP(Audit!#REF!,$Y$38:$Z$48,2,FALSE),VLOOKUP(Audit!#REF!,$Y$51:$Z$61,2,FALSE))))</f>
        <v>#REF!</v>
      </c>
      <c r="V874" s="21"/>
      <c r="AH874" s="49" t="e">
        <f>Audit!#REF!</f>
        <v>#REF!</v>
      </c>
      <c r="AI874" s="50" t="e">
        <f>VLOOKUP(Audit!#REF!,$V$3:$AE$12,2,FALSE)&amp; IF(Audit!#REF!=10,Audit!#REF!,"")</f>
        <v>#REF!</v>
      </c>
      <c r="AJ874" s="50" t="e">
        <f>VLOOKUP(Audit!#REF!,$V$13:$AE$22,2,FALSE)&amp; IF(Audit!#REF!=10,Audit!#REF!,"")</f>
        <v>#REF!</v>
      </c>
      <c r="AK874" s="47" t="e">
        <f t="shared" si="409"/>
        <v>#REF!</v>
      </c>
      <c r="AL874" s="50" t="e">
        <f>VLOOKUP(Audit!#REF!,$V$3:$AE$12,3,FALSE)&amp; IF(Audit!#REF!=10,Audit!#REF!,"")</f>
        <v>#REF!</v>
      </c>
      <c r="AM874" s="50" t="e">
        <f>VLOOKUP(Audit!#REF!,$V$13:$AE$22,3,FALSE)&amp; IF(Audit!#REF!=10,Audit!#REF!,"")</f>
        <v>#REF!</v>
      </c>
      <c r="AN874" s="47" t="e">
        <f t="shared" si="410"/>
        <v>#REF!</v>
      </c>
      <c r="AO874" s="50" t="e">
        <f>VLOOKUP(Audit!#REF!,$V$3:$AE$12,4,FALSE) &amp;  Audit!#REF! &amp; IF(Audit!#REF!=10,Audit!#REF!,"")</f>
        <v>#REF!</v>
      </c>
      <c r="AP874" s="50" t="e">
        <f>VLOOKUP(Audit!#REF!,$V$13:$AE$22,4,FALSE)&amp; IF(Audit!#REF!=10,Audit!#REF!,"")</f>
        <v>#REF!</v>
      </c>
      <c r="AQ874" s="47" t="e">
        <f t="shared" si="411"/>
        <v>#REF!</v>
      </c>
      <c r="AR874" s="50" t="e">
        <f>VLOOKUP(Audit!#REF!,$V$3:$AE$12,5,FALSE)&amp; IF(Audit!#REF!=10,Audit!#REF!,"")</f>
        <v>#REF!</v>
      </c>
      <c r="AS874" s="50" t="e">
        <f>VLOOKUP(Audit!#REF!,$V$13:$AE$22,5,FALSE)&amp; IF(Audit!#REF!=10,Audit!#REF!,"")</f>
        <v>#REF!</v>
      </c>
      <c r="AT874" s="47" t="e">
        <f t="shared" si="412"/>
        <v>#REF!</v>
      </c>
      <c r="AU874" s="50" t="e">
        <f>VLOOKUP(Audit!#REF!,$V$3:$AE$12,6,FALSE)&amp; IF(Audit!#REF!=10,Audit!#REF!,"")</f>
        <v>#REF!</v>
      </c>
      <c r="AV874" s="50" t="e">
        <f>VLOOKUP(Audit!#REF!,$V$13:$AE$22,6,FALSE)&amp; IF(Audit!#REF!=10,Audit!#REF!,"")</f>
        <v>#REF!</v>
      </c>
      <c r="AW874" s="47" t="e">
        <f t="shared" si="413"/>
        <v>#REF!</v>
      </c>
      <c r="AX874" s="50" t="e">
        <f>VLOOKUP(Audit!#REF!,$V$3:$AE$12,7,FALSE)&amp; IF(Audit!#REF!=10,Audit!#REF!,"")</f>
        <v>#REF!</v>
      </c>
      <c r="AY874" s="50" t="e">
        <f>VLOOKUP(Audit!#REF!,$V$13:$AE$22,7,FALSE) &amp; IF(Audit!#REF!=10,Audit!#REF!,"")</f>
        <v>#REF!</v>
      </c>
      <c r="AZ874" s="47" t="e">
        <f t="shared" si="414"/>
        <v>#REF!</v>
      </c>
      <c r="BA874" s="50" t="e">
        <f>VLOOKUP(Audit!#REF!,$V$3:$AE$12,8,FALSE)&amp; Audit!#REF! &amp; IF(Audit!#REF!=10,Audit!#REF!,"")</f>
        <v>#REF!</v>
      </c>
      <c r="BB874" s="50" t="e">
        <f>VLOOKUP(Audit!#REF!,$V$13:$AE$22,8,FALSE) &amp; IF(Audit!#REF!=10,Audit!#REF!,"")</f>
        <v>#REF!</v>
      </c>
      <c r="BC874" s="47" t="e">
        <f t="shared" si="415"/>
        <v>#REF!</v>
      </c>
      <c r="BD874" s="50" t="e">
        <f>VLOOKUP(Audit!#REF!,$V$3:$AE$12,9,FALSE)&amp; IF(Audit!#REF!=10,Audit!#REF!,"")</f>
        <v>#REF!</v>
      </c>
      <c r="BE874" s="50" t="e">
        <f>VLOOKUP(Audit!#REF!,$V$13:$AE$22,9,FALSE) &amp; IF(Audit!#REF!=10,Audit!#REF!,"") &amp; IF(Audit!#REF!&lt;&gt;1,U874,"")</f>
        <v>#REF!</v>
      </c>
      <c r="BF874" s="47" t="e">
        <f t="shared" si="416"/>
        <v>#REF!</v>
      </c>
      <c r="BG874" s="50" t="e">
        <f>VLOOKUP(Audit!#REF!,$V$3:$AE$12,10,FALSE) &amp; Audit!#REF! &amp; IF(Audit!#REF!=10,Audit!#REF!,"")</f>
        <v>#REF!</v>
      </c>
      <c r="BH874" s="50" t="e">
        <f>VLOOKUP(Audit!#REF!,$V$13:$AE$22,10,FALSE) &amp; IF(Audit!#REF!=10,Audit!#REF!,"") &amp; IF(Audit!#REF!&lt;&gt;1,U874,"")</f>
        <v>#REF!</v>
      </c>
      <c r="BI874" s="47" t="e">
        <f t="shared" si="417"/>
        <v>#REF!</v>
      </c>
      <c r="BJ874" s="48" t="str">
        <f t="shared" si="418"/>
        <v/>
      </c>
      <c r="BK874" s="48" t="str">
        <f t="shared" si="419"/>
        <v/>
      </c>
      <c r="BL874" s="48" t="str">
        <f t="shared" si="420"/>
        <v/>
      </c>
      <c r="BM874" s="48" t="str">
        <f t="shared" si="421"/>
        <v/>
      </c>
      <c r="BN874" s="48" t="str">
        <f t="shared" si="422"/>
        <v/>
      </c>
      <c r="BO874" s="48" t="str">
        <f t="shared" si="423"/>
        <v/>
      </c>
      <c r="BP874" s="48" t="str">
        <f t="shared" si="424"/>
        <v/>
      </c>
      <c r="BQ874" s="48" t="str">
        <f t="shared" si="425"/>
        <v/>
      </c>
      <c r="BR874" s="48" t="str">
        <f t="shared" si="426"/>
        <v/>
      </c>
      <c r="BS874" s="48" t="str">
        <f t="shared" si="427"/>
        <v/>
      </c>
      <c r="BT874" s="48" t="str">
        <f t="shared" si="428"/>
        <v/>
      </c>
      <c r="BU874" s="48" t="str">
        <f t="shared" si="429"/>
        <v/>
      </c>
    </row>
    <row r="875" spans="1:73">
      <c r="A875" s="10" t="e">
        <f>Audit!#REF!</f>
        <v>#REF!</v>
      </c>
      <c r="B875" s="10" t="e">
        <f t="shared" si="400"/>
        <v>#REF!</v>
      </c>
      <c r="C875" s="17" t="e">
        <f>VLOOKUP(Audit!#REF!,$V$3:$AE$12,2,FALSE) &amp; VLOOKUP(Audit!#REF!,$V$13:$AE$22,2,FALSE)&amp; IF(Audit!#REF!=10,Audit!#REF!&amp;Audit!#REF!,"")</f>
        <v>#REF!</v>
      </c>
      <c r="D875" s="17" t="e">
        <f>VLOOKUP(Audit!#REF!,$V$3:$AE$12,3,FALSE) &amp; VLOOKUP(Audit!#REF!,$V$13:$AE$22,3,FALSE) &amp;IF(Audit!#REF!=10,Audit!#REF!&amp;Audit!#REF!,"")</f>
        <v>#REF!</v>
      </c>
      <c r="E875" s="17" t="e">
        <f>VLOOKUP(Audit!#REF!,$V$3:$AE$12,4,FALSE)&amp; Audit!#REF! &amp; VLOOKUP(Audit!#REF!,$V$13:$AE$22,4,FALSE)&amp; IF(Audit!#REF!=10,Audit!#REF!&amp;Audit!#REF!,"")</f>
        <v>#REF!</v>
      </c>
      <c r="F875" s="17" t="e">
        <f>VLOOKUP(Audit!#REF!,$V$3:$AE$12,5,FALSE) &amp; VLOOKUP(Audit!#REF!,$V$13:$AE$22,5,FALSE)&amp; IF(Audit!#REF!=10,Audit!#REF!&amp;Audit!#REF!,"")</f>
        <v>#REF!</v>
      </c>
      <c r="G875" s="17" t="e">
        <f>VLOOKUP(Audit!#REF!,$V$3:$AE$12,6,FALSE) &amp; VLOOKUP(Audit!#REF!,$V$13:$AE$22,6,FALSE)&amp; IF(Audit!#REF!=10,Audit!#REF!&amp;Audit!#REF!,"")</f>
        <v>#REF!</v>
      </c>
      <c r="H875" s="17" t="e">
        <f>VLOOKUP(Audit!#REF!,$V$3:$AE$12,7,FALSE) &amp; VLOOKUP(Audit!#REF!,$V$13:$AE$22,7,FALSE)&amp;IF(Audit!#REF!=10,Audit!#REF!&amp;Audit!#REF!,"")</f>
        <v>#REF!</v>
      </c>
      <c r="I875" s="17" t="e">
        <f>VLOOKUP(Audit!#REF!,$V$3:$AE$12,8,FALSE) &amp; Audit!#REF! &amp; VLOOKUP(Audit!#REF!,$V$13:$AE$22,8,FALSE)&amp;IF(Audit!#REF!=10,Audit!#REF!&amp;Audit!#REF!,"")</f>
        <v>#REF!</v>
      </c>
      <c r="J875" s="17" t="e">
        <f>VLOOKUP(Audit!#REF!,$V$3:$AE$12,9,FALSE) &amp; VLOOKUP(Audit!#REF!,$V$13:$AE$22,9,FALSE) &amp; IF(Audit!#REF!=10,Audit!#REF!&amp;Audit!#REF!,"") &amp; IF(Audit!#REF!&lt;&gt;1,U875,"")</f>
        <v>#REF!</v>
      </c>
      <c r="K875" s="17" t="e">
        <f>VLOOKUP(Audit!#REF!,$V$3:$AE$12,10,FALSE) &amp; Audit!#REF! &amp; VLOOKUP(Audit!#REF!,$V$13:$AE$22,10,FALSE) &amp; IF(Audit!#REF!=10,Audit!#REF!&amp;Audit!#REF!,"") &amp; IF(Audit!#REF!&lt;&gt;1,U875,"")</f>
        <v>#REF!</v>
      </c>
      <c r="L875" s="10" t="e">
        <f>Audit!#REF!</f>
        <v>#REF!</v>
      </c>
      <c r="M875" s="10" t="e">
        <f t="shared" si="401"/>
        <v>#REF!</v>
      </c>
      <c r="N875" s="10" t="e">
        <f t="shared" si="402"/>
        <v>#REF!</v>
      </c>
      <c r="O875" s="10" t="e">
        <f t="shared" si="403"/>
        <v>#REF!</v>
      </c>
      <c r="P875" s="10" t="e">
        <f t="shared" si="404"/>
        <v>#REF!</v>
      </c>
      <c r="Q875" s="10" t="e">
        <f t="shared" si="405"/>
        <v>#REF!</v>
      </c>
      <c r="R875" s="10" t="e">
        <f t="shared" si="406"/>
        <v>#REF!</v>
      </c>
      <c r="S875" s="10" t="e">
        <f t="shared" si="407"/>
        <v>#REF!</v>
      </c>
      <c r="T875" s="10" t="e">
        <f t="shared" si="408"/>
        <v>#REF!</v>
      </c>
      <c r="U875" s="17" t="e">
        <f>IF(Audit!#REF!="","",VLOOKUP(Audit!#REF!,$W$26:$X$35,2,FALSE)) &amp; Audit!#REF! &amp; IF(Audit!#REF!="","",IF(Audit!#REF!&lt;=1.4,VLOOKUP(Audit!#REF!,$W$38:X920,2,FALSE),VLOOKUP(Audit!#REF!,$W$51:$X$61,2,FALSE))) &amp; IF(Audit!#REF!="","",VLOOKUP(Audit!#REF!,$Y$26:$Z$35,2,FALSE) &amp; Audit!#REF! &amp; IF(Audit!#REF!="","",IF(Audit!#REF!&lt;=1.4,VLOOKUP(Audit!#REF!,$Y$38:$Z$48,2,FALSE),VLOOKUP(Audit!#REF!,$Y$51:$Z$61,2,FALSE))))</f>
        <v>#REF!</v>
      </c>
      <c r="V875" s="21"/>
      <c r="AH875" s="49" t="e">
        <f>Audit!#REF!</f>
        <v>#REF!</v>
      </c>
      <c r="AI875" s="50" t="e">
        <f>VLOOKUP(Audit!#REF!,$V$3:$AE$12,2,FALSE)&amp; IF(Audit!#REF!=10,Audit!#REF!,"")</f>
        <v>#REF!</v>
      </c>
      <c r="AJ875" s="50" t="e">
        <f>VLOOKUP(Audit!#REF!,$V$13:$AE$22,2,FALSE)&amp; IF(Audit!#REF!=10,Audit!#REF!,"")</f>
        <v>#REF!</v>
      </c>
      <c r="AK875" s="47" t="e">
        <f t="shared" si="409"/>
        <v>#REF!</v>
      </c>
      <c r="AL875" s="50" t="e">
        <f>VLOOKUP(Audit!#REF!,$V$3:$AE$12,3,FALSE)&amp; IF(Audit!#REF!=10,Audit!#REF!,"")</f>
        <v>#REF!</v>
      </c>
      <c r="AM875" s="50" t="e">
        <f>VLOOKUP(Audit!#REF!,$V$13:$AE$22,3,FALSE)&amp; IF(Audit!#REF!=10,Audit!#REF!,"")</f>
        <v>#REF!</v>
      </c>
      <c r="AN875" s="47" t="e">
        <f t="shared" si="410"/>
        <v>#REF!</v>
      </c>
      <c r="AO875" s="50" t="e">
        <f>VLOOKUP(Audit!#REF!,$V$3:$AE$12,4,FALSE) &amp;  Audit!#REF! &amp; IF(Audit!#REF!=10,Audit!#REF!,"")</f>
        <v>#REF!</v>
      </c>
      <c r="AP875" s="50" t="e">
        <f>VLOOKUP(Audit!#REF!,$V$13:$AE$22,4,FALSE)&amp; IF(Audit!#REF!=10,Audit!#REF!,"")</f>
        <v>#REF!</v>
      </c>
      <c r="AQ875" s="47" t="e">
        <f t="shared" si="411"/>
        <v>#REF!</v>
      </c>
      <c r="AR875" s="50" t="e">
        <f>VLOOKUP(Audit!#REF!,$V$3:$AE$12,5,FALSE)&amp; IF(Audit!#REF!=10,Audit!#REF!,"")</f>
        <v>#REF!</v>
      </c>
      <c r="AS875" s="50" t="e">
        <f>VLOOKUP(Audit!#REF!,$V$13:$AE$22,5,FALSE)&amp; IF(Audit!#REF!=10,Audit!#REF!,"")</f>
        <v>#REF!</v>
      </c>
      <c r="AT875" s="47" t="e">
        <f t="shared" si="412"/>
        <v>#REF!</v>
      </c>
      <c r="AU875" s="50" t="e">
        <f>VLOOKUP(Audit!#REF!,$V$3:$AE$12,6,FALSE)&amp; IF(Audit!#REF!=10,Audit!#REF!,"")</f>
        <v>#REF!</v>
      </c>
      <c r="AV875" s="50" t="e">
        <f>VLOOKUP(Audit!#REF!,$V$13:$AE$22,6,FALSE)&amp; IF(Audit!#REF!=10,Audit!#REF!,"")</f>
        <v>#REF!</v>
      </c>
      <c r="AW875" s="47" t="e">
        <f t="shared" si="413"/>
        <v>#REF!</v>
      </c>
      <c r="AX875" s="50" t="e">
        <f>VLOOKUP(Audit!#REF!,$V$3:$AE$12,7,FALSE)&amp; IF(Audit!#REF!=10,Audit!#REF!,"")</f>
        <v>#REF!</v>
      </c>
      <c r="AY875" s="50" t="e">
        <f>VLOOKUP(Audit!#REF!,$V$13:$AE$22,7,FALSE) &amp; IF(Audit!#REF!=10,Audit!#REF!,"")</f>
        <v>#REF!</v>
      </c>
      <c r="AZ875" s="47" t="e">
        <f t="shared" si="414"/>
        <v>#REF!</v>
      </c>
      <c r="BA875" s="50" t="e">
        <f>VLOOKUP(Audit!#REF!,$V$3:$AE$12,8,FALSE)&amp; Audit!#REF! &amp; IF(Audit!#REF!=10,Audit!#REF!,"")</f>
        <v>#REF!</v>
      </c>
      <c r="BB875" s="50" t="e">
        <f>VLOOKUP(Audit!#REF!,$V$13:$AE$22,8,FALSE) &amp; IF(Audit!#REF!=10,Audit!#REF!,"")</f>
        <v>#REF!</v>
      </c>
      <c r="BC875" s="47" t="e">
        <f t="shared" si="415"/>
        <v>#REF!</v>
      </c>
      <c r="BD875" s="50" t="e">
        <f>VLOOKUP(Audit!#REF!,$V$3:$AE$12,9,FALSE)&amp; IF(Audit!#REF!=10,Audit!#REF!,"")</f>
        <v>#REF!</v>
      </c>
      <c r="BE875" s="50" t="e">
        <f>VLOOKUP(Audit!#REF!,$V$13:$AE$22,9,FALSE) &amp; IF(Audit!#REF!=10,Audit!#REF!,"") &amp; IF(Audit!#REF!&lt;&gt;1,U875,"")</f>
        <v>#REF!</v>
      </c>
      <c r="BF875" s="47" t="e">
        <f t="shared" si="416"/>
        <v>#REF!</v>
      </c>
      <c r="BG875" s="50" t="e">
        <f>VLOOKUP(Audit!#REF!,$V$3:$AE$12,10,FALSE) &amp; Audit!#REF! &amp; IF(Audit!#REF!=10,Audit!#REF!,"")</f>
        <v>#REF!</v>
      </c>
      <c r="BH875" s="50" t="e">
        <f>VLOOKUP(Audit!#REF!,$V$13:$AE$22,10,FALSE) &amp; IF(Audit!#REF!=10,Audit!#REF!,"") &amp; IF(Audit!#REF!&lt;&gt;1,U875,"")</f>
        <v>#REF!</v>
      </c>
      <c r="BI875" s="47" t="e">
        <f t="shared" si="417"/>
        <v>#REF!</v>
      </c>
      <c r="BJ875" s="48" t="str">
        <f t="shared" si="418"/>
        <v/>
      </c>
      <c r="BK875" s="48" t="str">
        <f t="shared" si="419"/>
        <v/>
      </c>
      <c r="BL875" s="48" t="str">
        <f t="shared" si="420"/>
        <v/>
      </c>
      <c r="BM875" s="48" t="str">
        <f t="shared" si="421"/>
        <v/>
      </c>
      <c r="BN875" s="48" t="str">
        <f t="shared" si="422"/>
        <v/>
      </c>
      <c r="BO875" s="48" t="str">
        <f t="shared" si="423"/>
        <v/>
      </c>
      <c r="BP875" s="48" t="str">
        <f t="shared" si="424"/>
        <v/>
      </c>
      <c r="BQ875" s="48" t="str">
        <f t="shared" si="425"/>
        <v/>
      </c>
      <c r="BR875" s="48" t="str">
        <f t="shared" si="426"/>
        <v/>
      </c>
      <c r="BS875" s="48" t="str">
        <f t="shared" si="427"/>
        <v/>
      </c>
      <c r="BT875" s="48" t="str">
        <f t="shared" si="428"/>
        <v/>
      </c>
      <c r="BU875" s="48" t="str">
        <f t="shared" si="429"/>
        <v/>
      </c>
    </row>
    <row r="876" spans="1:73">
      <c r="A876" s="10" t="e">
        <f>Audit!#REF!</f>
        <v>#REF!</v>
      </c>
      <c r="B876" s="10" t="e">
        <f t="shared" si="400"/>
        <v>#REF!</v>
      </c>
      <c r="C876" s="17" t="e">
        <f>VLOOKUP(Audit!#REF!,$V$3:$AE$12,2,FALSE) &amp; VLOOKUP(Audit!#REF!,$V$13:$AE$22,2,FALSE)&amp; IF(Audit!#REF!=10,Audit!#REF!&amp;Audit!#REF!,"")</f>
        <v>#REF!</v>
      </c>
      <c r="D876" s="17" t="e">
        <f>VLOOKUP(Audit!#REF!,$V$3:$AE$12,3,FALSE) &amp; VLOOKUP(Audit!#REF!,$V$13:$AE$22,3,FALSE) &amp;IF(Audit!#REF!=10,Audit!#REF!&amp;Audit!#REF!,"")</f>
        <v>#REF!</v>
      </c>
      <c r="E876" s="17" t="e">
        <f>VLOOKUP(Audit!#REF!,$V$3:$AE$12,4,FALSE)&amp; Audit!#REF! &amp; VLOOKUP(Audit!#REF!,$V$13:$AE$22,4,FALSE)&amp; IF(Audit!#REF!=10,Audit!#REF!&amp;Audit!#REF!,"")</f>
        <v>#REF!</v>
      </c>
      <c r="F876" s="17" t="e">
        <f>VLOOKUP(Audit!#REF!,$V$3:$AE$12,5,FALSE) &amp; VLOOKUP(Audit!#REF!,$V$13:$AE$22,5,FALSE)&amp; IF(Audit!#REF!=10,Audit!#REF!&amp;Audit!#REF!,"")</f>
        <v>#REF!</v>
      </c>
      <c r="G876" s="17" t="e">
        <f>VLOOKUP(Audit!#REF!,$V$3:$AE$12,6,FALSE) &amp; VLOOKUP(Audit!#REF!,$V$13:$AE$22,6,FALSE)&amp; IF(Audit!#REF!=10,Audit!#REF!&amp;Audit!#REF!,"")</f>
        <v>#REF!</v>
      </c>
      <c r="H876" s="17" t="e">
        <f>VLOOKUP(Audit!#REF!,$V$3:$AE$12,7,FALSE) &amp; VLOOKUP(Audit!#REF!,$V$13:$AE$22,7,FALSE)&amp;IF(Audit!#REF!=10,Audit!#REF!&amp;Audit!#REF!,"")</f>
        <v>#REF!</v>
      </c>
      <c r="I876" s="17" t="e">
        <f>VLOOKUP(Audit!#REF!,$V$3:$AE$12,8,FALSE) &amp; Audit!#REF! &amp; VLOOKUP(Audit!#REF!,$V$13:$AE$22,8,FALSE)&amp;IF(Audit!#REF!=10,Audit!#REF!&amp;Audit!#REF!,"")</f>
        <v>#REF!</v>
      </c>
      <c r="J876" s="17" t="e">
        <f>VLOOKUP(Audit!#REF!,$V$3:$AE$12,9,FALSE) &amp; VLOOKUP(Audit!#REF!,$V$13:$AE$22,9,FALSE) &amp; IF(Audit!#REF!=10,Audit!#REF!&amp;Audit!#REF!,"") &amp; IF(Audit!#REF!&lt;&gt;1,U876,"")</f>
        <v>#REF!</v>
      </c>
      <c r="K876" s="17" t="e">
        <f>VLOOKUP(Audit!#REF!,$V$3:$AE$12,10,FALSE) &amp; Audit!#REF! &amp; VLOOKUP(Audit!#REF!,$V$13:$AE$22,10,FALSE) &amp; IF(Audit!#REF!=10,Audit!#REF!&amp;Audit!#REF!,"") &amp; IF(Audit!#REF!&lt;&gt;1,U876,"")</f>
        <v>#REF!</v>
      </c>
      <c r="L876" s="10" t="e">
        <f>Audit!#REF!</f>
        <v>#REF!</v>
      </c>
      <c r="M876" s="10" t="e">
        <f t="shared" si="401"/>
        <v>#REF!</v>
      </c>
      <c r="N876" s="10" t="e">
        <f t="shared" si="402"/>
        <v>#REF!</v>
      </c>
      <c r="O876" s="10" t="e">
        <f t="shared" si="403"/>
        <v>#REF!</v>
      </c>
      <c r="P876" s="10" t="e">
        <f t="shared" si="404"/>
        <v>#REF!</v>
      </c>
      <c r="Q876" s="10" t="e">
        <f t="shared" si="405"/>
        <v>#REF!</v>
      </c>
      <c r="R876" s="10" t="e">
        <f t="shared" si="406"/>
        <v>#REF!</v>
      </c>
      <c r="S876" s="10" t="e">
        <f t="shared" si="407"/>
        <v>#REF!</v>
      </c>
      <c r="T876" s="10" t="e">
        <f t="shared" si="408"/>
        <v>#REF!</v>
      </c>
      <c r="U876" s="17" t="e">
        <f>IF(Audit!#REF!="","",VLOOKUP(Audit!#REF!,$W$26:$X$35,2,FALSE)) &amp; Audit!#REF! &amp; IF(Audit!#REF!="","",IF(Audit!#REF!&lt;=1.4,VLOOKUP(Audit!#REF!,$W$38:X921,2,FALSE),VLOOKUP(Audit!#REF!,$W$51:$X$61,2,FALSE))) &amp; IF(Audit!#REF!="","",VLOOKUP(Audit!#REF!,$Y$26:$Z$35,2,FALSE) &amp; Audit!#REF! &amp; IF(Audit!#REF!="","",IF(Audit!#REF!&lt;=1.4,VLOOKUP(Audit!#REF!,$Y$38:$Z$48,2,FALSE),VLOOKUP(Audit!#REF!,$Y$51:$Z$61,2,FALSE))))</f>
        <v>#REF!</v>
      </c>
      <c r="V876" s="21"/>
      <c r="AH876" s="49" t="e">
        <f>Audit!#REF!</f>
        <v>#REF!</v>
      </c>
      <c r="AI876" s="50" t="e">
        <f>VLOOKUP(Audit!#REF!,$V$3:$AE$12,2,FALSE)&amp; IF(Audit!#REF!=10,Audit!#REF!,"")</f>
        <v>#REF!</v>
      </c>
      <c r="AJ876" s="50" t="e">
        <f>VLOOKUP(Audit!#REF!,$V$13:$AE$22,2,FALSE)&amp; IF(Audit!#REF!=10,Audit!#REF!,"")</f>
        <v>#REF!</v>
      </c>
      <c r="AK876" s="47" t="e">
        <f t="shared" si="409"/>
        <v>#REF!</v>
      </c>
      <c r="AL876" s="50" t="e">
        <f>VLOOKUP(Audit!#REF!,$V$3:$AE$12,3,FALSE)&amp; IF(Audit!#REF!=10,Audit!#REF!,"")</f>
        <v>#REF!</v>
      </c>
      <c r="AM876" s="50" t="e">
        <f>VLOOKUP(Audit!#REF!,$V$13:$AE$22,3,FALSE)&amp; IF(Audit!#REF!=10,Audit!#REF!,"")</f>
        <v>#REF!</v>
      </c>
      <c r="AN876" s="47" t="e">
        <f t="shared" si="410"/>
        <v>#REF!</v>
      </c>
      <c r="AO876" s="50" t="e">
        <f>VLOOKUP(Audit!#REF!,$V$3:$AE$12,4,FALSE) &amp;  Audit!#REF! &amp; IF(Audit!#REF!=10,Audit!#REF!,"")</f>
        <v>#REF!</v>
      </c>
      <c r="AP876" s="50" t="e">
        <f>VLOOKUP(Audit!#REF!,$V$13:$AE$22,4,FALSE)&amp; IF(Audit!#REF!=10,Audit!#REF!,"")</f>
        <v>#REF!</v>
      </c>
      <c r="AQ876" s="47" t="e">
        <f t="shared" si="411"/>
        <v>#REF!</v>
      </c>
      <c r="AR876" s="50" t="e">
        <f>VLOOKUP(Audit!#REF!,$V$3:$AE$12,5,FALSE)&amp; IF(Audit!#REF!=10,Audit!#REF!,"")</f>
        <v>#REF!</v>
      </c>
      <c r="AS876" s="50" t="e">
        <f>VLOOKUP(Audit!#REF!,$V$13:$AE$22,5,FALSE)&amp; IF(Audit!#REF!=10,Audit!#REF!,"")</f>
        <v>#REF!</v>
      </c>
      <c r="AT876" s="47" t="e">
        <f t="shared" si="412"/>
        <v>#REF!</v>
      </c>
      <c r="AU876" s="50" t="e">
        <f>VLOOKUP(Audit!#REF!,$V$3:$AE$12,6,FALSE)&amp; IF(Audit!#REF!=10,Audit!#REF!,"")</f>
        <v>#REF!</v>
      </c>
      <c r="AV876" s="50" t="e">
        <f>VLOOKUP(Audit!#REF!,$V$13:$AE$22,6,FALSE)&amp; IF(Audit!#REF!=10,Audit!#REF!,"")</f>
        <v>#REF!</v>
      </c>
      <c r="AW876" s="47" t="e">
        <f t="shared" si="413"/>
        <v>#REF!</v>
      </c>
      <c r="AX876" s="50" t="e">
        <f>VLOOKUP(Audit!#REF!,$V$3:$AE$12,7,FALSE)&amp; IF(Audit!#REF!=10,Audit!#REF!,"")</f>
        <v>#REF!</v>
      </c>
      <c r="AY876" s="50" t="e">
        <f>VLOOKUP(Audit!#REF!,$V$13:$AE$22,7,FALSE) &amp; IF(Audit!#REF!=10,Audit!#REF!,"")</f>
        <v>#REF!</v>
      </c>
      <c r="AZ876" s="47" t="e">
        <f t="shared" si="414"/>
        <v>#REF!</v>
      </c>
      <c r="BA876" s="50" t="e">
        <f>VLOOKUP(Audit!#REF!,$V$3:$AE$12,8,FALSE)&amp; Audit!#REF! &amp; IF(Audit!#REF!=10,Audit!#REF!,"")</f>
        <v>#REF!</v>
      </c>
      <c r="BB876" s="50" t="e">
        <f>VLOOKUP(Audit!#REF!,$V$13:$AE$22,8,FALSE) &amp; IF(Audit!#REF!=10,Audit!#REF!,"")</f>
        <v>#REF!</v>
      </c>
      <c r="BC876" s="47" t="e">
        <f t="shared" si="415"/>
        <v>#REF!</v>
      </c>
      <c r="BD876" s="50" t="e">
        <f>VLOOKUP(Audit!#REF!,$V$3:$AE$12,9,FALSE)&amp; IF(Audit!#REF!=10,Audit!#REF!,"")</f>
        <v>#REF!</v>
      </c>
      <c r="BE876" s="50" t="e">
        <f>VLOOKUP(Audit!#REF!,$V$13:$AE$22,9,FALSE) &amp; IF(Audit!#REF!=10,Audit!#REF!,"") &amp; IF(Audit!#REF!&lt;&gt;1,U876,"")</f>
        <v>#REF!</v>
      </c>
      <c r="BF876" s="47" t="e">
        <f t="shared" si="416"/>
        <v>#REF!</v>
      </c>
      <c r="BG876" s="50" t="e">
        <f>VLOOKUP(Audit!#REF!,$V$3:$AE$12,10,FALSE) &amp; Audit!#REF! &amp; IF(Audit!#REF!=10,Audit!#REF!,"")</f>
        <v>#REF!</v>
      </c>
      <c r="BH876" s="50" t="e">
        <f>VLOOKUP(Audit!#REF!,$V$13:$AE$22,10,FALSE) &amp; IF(Audit!#REF!=10,Audit!#REF!,"") &amp; IF(Audit!#REF!&lt;&gt;1,U876,"")</f>
        <v>#REF!</v>
      </c>
      <c r="BI876" s="47" t="e">
        <f t="shared" si="417"/>
        <v>#REF!</v>
      </c>
      <c r="BJ876" s="48" t="str">
        <f t="shared" si="418"/>
        <v/>
      </c>
      <c r="BK876" s="48" t="str">
        <f t="shared" si="419"/>
        <v/>
      </c>
      <c r="BL876" s="48" t="str">
        <f t="shared" si="420"/>
        <v/>
      </c>
      <c r="BM876" s="48" t="str">
        <f t="shared" si="421"/>
        <v/>
      </c>
      <c r="BN876" s="48" t="str">
        <f t="shared" si="422"/>
        <v/>
      </c>
      <c r="BO876" s="48" t="str">
        <f t="shared" si="423"/>
        <v/>
      </c>
      <c r="BP876" s="48" t="str">
        <f t="shared" si="424"/>
        <v/>
      </c>
      <c r="BQ876" s="48" t="str">
        <f t="shared" si="425"/>
        <v/>
      </c>
      <c r="BR876" s="48" t="str">
        <f t="shared" si="426"/>
        <v/>
      </c>
      <c r="BS876" s="48" t="str">
        <f t="shared" si="427"/>
        <v/>
      </c>
      <c r="BT876" s="48" t="str">
        <f t="shared" si="428"/>
        <v/>
      </c>
      <c r="BU876" s="48" t="str">
        <f t="shared" si="429"/>
        <v/>
      </c>
    </row>
    <row r="877" spans="1:73">
      <c r="A877" s="10" t="e">
        <f>Audit!#REF!</f>
        <v>#REF!</v>
      </c>
      <c r="B877" s="10" t="e">
        <f t="shared" si="400"/>
        <v>#REF!</v>
      </c>
      <c r="C877" s="17" t="e">
        <f>VLOOKUP(Audit!#REF!,$V$3:$AE$12,2,FALSE) &amp; VLOOKUP(Audit!#REF!,$V$13:$AE$22,2,FALSE)&amp; IF(Audit!#REF!=10,Audit!#REF!&amp;Audit!#REF!,"")</f>
        <v>#REF!</v>
      </c>
      <c r="D877" s="17" t="e">
        <f>VLOOKUP(Audit!#REF!,$V$3:$AE$12,3,FALSE) &amp; VLOOKUP(Audit!#REF!,$V$13:$AE$22,3,FALSE) &amp;IF(Audit!#REF!=10,Audit!#REF!&amp;Audit!#REF!,"")</f>
        <v>#REF!</v>
      </c>
      <c r="E877" s="17" t="e">
        <f>VLOOKUP(Audit!#REF!,$V$3:$AE$12,4,FALSE)&amp; Audit!#REF! &amp; VLOOKUP(Audit!#REF!,$V$13:$AE$22,4,FALSE)&amp; IF(Audit!#REF!=10,Audit!#REF!&amp;Audit!#REF!,"")</f>
        <v>#REF!</v>
      </c>
      <c r="F877" s="17" t="e">
        <f>VLOOKUP(Audit!#REF!,$V$3:$AE$12,5,FALSE) &amp; VLOOKUP(Audit!#REF!,$V$13:$AE$22,5,FALSE)&amp; IF(Audit!#REF!=10,Audit!#REF!&amp;Audit!#REF!,"")</f>
        <v>#REF!</v>
      </c>
      <c r="G877" s="17" t="e">
        <f>VLOOKUP(Audit!#REF!,$V$3:$AE$12,6,FALSE) &amp; VLOOKUP(Audit!#REF!,$V$13:$AE$22,6,FALSE)&amp; IF(Audit!#REF!=10,Audit!#REF!&amp;Audit!#REF!,"")</f>
        <v>#REF!</v>
      </c>
      <c r="H877" s="17" t="e">
        <f>VLOOKUP(Audit!#REF!,$V$3:$AE$12,7,FALSE) &amp; VLOOKUP(Audit!#REF!,$V$13:$AE$22,7,FALSE)&amp;IF(Audit!#REF!=10,Audit!#REF!&amp;Audit!#REF!,"")</f>
        <v>#REF!</v>
      </c>
      <c r="I877" s="17" t="e">
        <f>VLOOKUP(Audit!#REF!,$V$3:$AE$12,8,FALSE) &amp; Audit!#REF! &amp; VLOOKUP(Audit!#REF!,$V$13:$AE$22,8,FALSE)&amp;IF(Audit!#REF!=10,Audit!#REF!&amp;Audit!#REF!,"")</f>
        <v>#REF!</v>
      </c>
      <c r="J877" s="17" t="e">
        <f>VLOOKUP(Audit!#REF!,$V$3:$AE$12,9,FALSE) &amp; VLOOKUP(Audit!#REF!,$V$13:$AE$22,9,FALSE) &amp; IF(Audit!#REF!=10,Audit!#REF!&amp;Audit!#REF!,"") &amp; IF(Audit!#REF!&lt;&gt;1,U877,"")</f>
        <v>#REF!</v>
      </c>
      <c r="K877" s="17" t="e">
        <f>VLOOKUP(Audit!#REF!,$V$3:$AE$12,10,FALSE) &amp; Audit!#REF! &amp; VLOOKUP(Audit!#REF!,$V$13:$AE$22,10,FALSE) &amp; IF(Audit!#REF!=10,Audit!#REF!&amp;Audit!#REF!,"") &amp; IF(Audit!#REF!&lt;&gt;1,U877,"")</f>
        <v>#REF!</v>
      </c>
      <c r="L877" s="10" t="e">
        <f>Audit!#REF!</f>
        <v>#REF!</v>
      </c>
      <c r="M877" s="10" t="e">
        <f t="shared" si="401"/>
        <v>#REF!</v>
      </c>
      <c r="N877" s="10" t="e">
        <f t="shared" si="402"/>
        <v>#REF!</v>
      </c>
      <c r="O877" s="10" t="e">
        <f t="shared" si="403"/>
        <v>#REF!</v>
      </c>
      <c r="P877" s="10" t="e">
        <f t="shared" si="404"/>
        <v>#REF!</v>
      </c>
      <c r="Q877" s="10" t="e">
        <f t="shared" si="405"/>
        <v>#REF!</v>
      </c>
      <c r="R877" s="10" t="e">
        <f t="shared" si="406"/>
        <v>#REF!</v>
      </c>
      <c r="S877" s="10" t="e">
        <f t="shared" si="407"/>
        <v>#REF!</v>
      </c>
      <c r="T877" s="10" t="e">
        <f t="shared" si="408"/>
        <v>#REF!</v>
      </c>
      <c r="U877" s="17" t="e">
        <f>IF(Audit!#REF!="","",VLOOKUP(Audit!#REF!,$W$26:$X$35,2,FALSE)) &amp; Audit!#REF! &amp; IF(Audit!#REF!="","",IF(Audit!#REF!&lt;=1.4,VLOOKUP(Audit!#REF!,$W$38:X922,2,FALSE),VLOOKUP(Audit!#REF!,$W$51:$X$61,2,FALSE))) &amp; IF(Audit!#REF!="","",VLOOKUP(Audit!#REF!,$Y$26:$Z$35,2,FALSE) &amp; Audit!#REF! &amp; IF(Audit!#REF!="","",IF(Audit!#REF!&lt;=1.4,VLOOKUP(Audit!#REF!,$Y$38:$Z$48,2,FALSE),VLOOKUP(Audit!#REF!,$Y$51:$Z$61,2,FALSE))))</f>
        <v>#REF!</v>
      </c>
      <c r="V877" s="21"/>
      <c r="AH877" s="49" t="e">
        <f>Audit!#REF!</f>
        <v>#REF!</v>
      </c>
      <c r="AI877" s="50" t="e">
        <f>VLOOKUP(Audit!#REF!,$V$3:$AE$12,2,FALSE)&amp; IF(Audit!#REF!=10,Audit!#REF!,"")</f>
        <v>#REF!</v>
      </c>
      <c r="AJ877" s="50" t="e">
        <f>VLOOKUP(Audit!#REF!,$V$13:$AE$22,2,FALSE)&amp; IF(Audit!#REF!=10,Audit!#REF!,"")</f>
        <v>#REF!</v>
      </c>
      <c r="AK877" s="47" t="e">
        <f t="shared" si="409"/>
        <v>#REF!</v>
      </c>
      <c r="AL877" s="50" t="e">
        <f>VLOOKUP(Audit!#REF!,$V$3:$AE$12,3,FALSE)&amp; IF(Audit!#REF!=10,Audit!#REF!,"")</f>
        <v>#REF!</v>
      </c>
      <c r="AM877" s="50" t="e">
        <f>VLOOKUP(Audit!#REF!,$V$13:$AE$22,3,FALSE)&amp; IF(Audit!#REF!=10,Audit!#REF!,"")</f>
        <v>#REF!</v>
      </c>
      <c r="AN877" s="47" t="e">
        <f t="shared" si="410"/>
        <v>#REF!</v>
      </c>
      <c r="AO877" s="50" t="e">
        <f>VLOOKUP(Audit!#REF!,$V$3:$AE$12,4,FALSE) &amp;  Audit!#REF! &amp; IF(Audit!#REF!=10,Audit!#REF!,"")</f>
        <v>#REF!</v>
      </c>
      <c r="AP877" s="50" t="e">
        <f>VLOOKUP(Audit!#REF!,$V$13:$AE$22,4,FALSE)&amp; IF(Audit!#REF!=10,Audit!#REF!,"")</f>
        <v>#REF!</v>
      </c>
      <c r="AQ877" s="47" t="e">
        <f t="shared" si="411"/>
        <v>#REF!</v>
      </c>
      <c r="AR877" s="50" t="e">
        <f>VLOOKUP(Audit!#REF!,$V$3:$AE$12,5,FALSE)&amp; IF(Audit!#REF!=10,Audit!#REF!,"")</f>
        <v>#REF!</v>
      </c>
      <c r="AS877" s="50" t="e">
        <f>VLOOKUP(Audit!#REF!,$V$13:$AE$22,5,FALSE)&amp; IF(Audit!#REF!=10,Audit!#REF!,"")</f>
        <v>#REF!</v>
      </c>
      <c r="AT877" s="47" t="e">
        <f t="shared" si="412"/>
        <v>#REF!</v>
      </c>
      <c r="AU877" s="50" t="e">
        <f>VLOOKUP(Audit!#REF!,$V$3:$AE$12,6,FALSE)&amp; IF(Audit!#REF!=10,Audit!#REF!,"")</f>
        <v>#REF!</v>
      </c>
      <c r="AV877" s="50" t="e">
        <f>VLOOKUP(Audit!#REF!,$V$13:$AE$22,6,FALSE)&amp; IF(Audit!#REF!=10,Audit!#REF!,"")</f>
        <v>#REF!</v>
      </c>
      <c r="AW877" s="47" t="e">
        <f t="shared" si="413"/>
        <v>#REF!</v>
      </c>
      <c r="AX877" s="50" t="e">
        <f>VLOOKUP(Audit!#REF!,$V$3:$AE$12,7,FALSE)&amp; IF(Audit!#REF!=10,Audit!#REF!,"")</f>
        <v>#REF!</v>
      </c>
      <c r="AY877" s="50" t="e">
        <f>VLOOKUP(Audit!#REF!,$V$13:$AE$22,7,FALSE) &amp; IF(Audit!#REF!=10,Audit!#REF!,"")</f>
        <v>#REF!</v>
      </c>
      <c r="AZ877" s="47" t="e">
        <f t="shared" si="414"/>
        <v>#REF!</v>
      </c>
      <c r="BA877" s="50" t="e">
        <f>VLOOKUP(Audit!#REF!,$V$3:$AE$12,8,FALSE)&amp; Audit!#REF! &amp; IF(Audit!#REF!=10,Audit!#REF!,"")</f>
        <v>#REF!</v>
      </c>
      <c r="BB877" s="50" t="e">
        <f>VLOOKUP(Audit!#REF!,$V$13:$AE$22,8,FALSE) &amp; IF(Audit!#REF!=10,Audit!#REF!,"")</f>
        <v>#REF!</v>
      </c>
      <c r="BC877" s="47" t="e">
        <f t="shared" si="415"/>
        <v>#REF!</v>
      </c>
      <c r="BD877" s="50" t="e">
        <f>VLOOKUP(Audit!#REF!,$V$3:$AE$12,9,FALSE)&amp; IF(Audit!#REF!=10,Audit!#REF!,"")</f>
        <v>#REF!</v>
      </c>
      <c r="BE877" s="50" t="e">
        <f>VLOOKUP(Audit!#REF!,$V$13:$AE$22,9,FALSE) &amp; IF(Audit!#REF!=10,Audit!#REF!,"") &amp; IF(Audit!#REF!&lt;&gt;1,U877,"")</f>
        <v>#REF!</v>
      </c>
      <c r="BF877" s="47" t="e">
        <f t="shared" si="416"/>
        <v>#REF!</v>
      </c>
      <c r="BG877" s="50" t="e">
        <f>VLOOKUP(Audit!#REF!,$V$3:$AE$12,10,FALSE) &amp; Audit!#REF! &amp; IF(Audit!#REF!=10,Audit!#REF!,"")</f>
        <v>#REF!</v>
      </c>
      <c r="BH877" s="50" t="e">
        <f>VLOOKUP(Audit!#REF!,$V$13:$AE$22,10,FALSE) &amp; IF(Audit!#REF!=10,Audit!#REF!,"") &amp; IF(Audit!#REF!&lt;&gt;1,U877,"")</f>
        <v>#REF!</v>
      </c>
      <c r="BI877" s="47" t="e">
        <f t="shared" si="417"/>
        <v>#REF!</v>
      </c>
      <c r="BJ877" s="48" t="str">
        <f t="shared" si="418"/>
        <v/>
      </c>
      <c r="BK877" s="48" t="str">
        <f t="shared" si="419"/>
        <v/>
      </c>
      <c r="BL877" s="48" t="str">
        <f t="shared" si="420"/>
        <v/>
      </c>
      <c r="BM877" s="48" t="str">
        <f t="shared" si="421"/>
        <v/>
      </c>
      <c r="BN877" s="48" t="str">
        <f t="shared" si="422"/>
        <v/>
      </c>
      <c r="BO877" s="48" t="str">
        <f t="shared" si="423"/>
        <v/>
      </c>
      <c r="BP877" s="48" t="str">
        <f t="shared" si="424"/>
        <v/>
      </c>
      <c r="BQ877" s="48" t="str">
        <f t="shared" si="425"/>
        <v/>
      </c>
      <c r="BR877" s="48" t="str">
        <f t="shared" si="426"/>
        <v/>
      </c>
      <c r="BS877" s="48" t="str">
        <f t="shared" si="427"/>
        <v/>
      </c>
      <c r="BT877" s="48" t="str">
        <f t="shared" si="428"/>
        <v/>
      </c>
      <c r="BU877" s="48" t="str">
        <f t="shared" si="429"/>
        <v/>
      </c>
    </row>
    <row r="878" spans="1:73">
      <c r="A878" s="10" t="e">
        <f>Audit!#REF!</f>
        <v>#REF!</v>
      </c>
      <c r="B878" s="10" t="e">
        <f t="shared" si="400"/>
        <v>#REF!</v>
      </c>
      <c r="C878" s="17" t="e">
        <f>VLOOKUP(Audit!#REF!,$V$3:$AE$12,2,FALSE) &amp; VLOOKUP(Audit!#REF!,$V$13:$AE$22,2,FALSE)&amp; IF(Audit!#REF!=10,Audit!#REF!&amp;Audit!#REF!,"")</f>
        <v>#REF!</v>
      </c>
      <c r="D878" s="17" t="e">
        <f>VLOOKUP(Audit!#REF!,$V$3:$AE$12,3,FALSE) &amp; VLOOKUP(Audit!#REF!,$V$13:$AE$22,3,FALSE) &amp;IF(Audit!#REF!=10,Audit!#REF!&amp;Audit!#REF!,"")</f>
        <v>#REF!</v>
      </c>
      <c r="E878" s="17" t="e">
        <f>VLOOKUP(Audit!#REF!,$V$3:$AE$12,4,FALSE)&amp; Audit!#REF! &amp; VLOOKUP(Audit!#REF!,$V$13:$AE$22,4,FALSE)&amp; IF(Audit!#REF!=10,Audit!#REF!&amp;Audit!#REF!,"")</f>
        <v>#REF!</v>
      </c>
      <c r="F878" s="17" t="e">
        <f>VLOOKUP(Audit!#REF!,$V$3:$AE$12,5,FALSE) &amp; VLOOKUP(Audit!#REF!,$V$13:$AE$22,5,FALSE)&amp; IF(Audit!#REF!=10,Audit!#REF!&amp;Audit!#REF!,"")</f>
        <v>#REF!</v>
      </c>
      <c r="G878" s="17" t="e">
        <f>VLOOKUP(Audit!#REF!,$V$3:$AE$12,6,FALSE) &amp; VLOOKUP(Audit!#REF!,$V$13:$AE$22,6,FALSE)&amp; IF(Audit!#REF!=10,Audit!#REF!&amp;Audit!#REF!,"")</f>
        <v>#REF!</v>
      </c>
      <c r="H878" s="17" t="e">
        <f>VLOOKUP(Audit!#REF!,$V$3:$AE$12,7,FALSE) &amp; VLOOKUP(Audit!#REF!,$V$13:$AE$22,7,FALSE)&amp;IF(Audit!#REF!=10,Audit!#REF!&amp;Audit!#REF!,"")</f>
        <v>#REF!</v>
      </c>
      <c r="I878" s="17" t="e">
        <f>VLOOKUP(Audit!#REF!,$V$3:$AE$12,8,FALSE) &amp; Audit!#REF! &amp; VLOOKUP(Audit!#REF!,$V$13:$AE$22,8,FALSE)&amp;IF(Audit!#REF!=10,Audit!#REF!&amp;Audit!#REF!,"")</f>
        <v>#REF!</v>
      </c>
      <c r="J878" s="17" t="e">
        <f>VLOOKUP(Audit!#REF!,$V$3:$AE$12,9,FALSE) &amp; VLOOKUP(Audit!#REF!,$V$13:$AE$22,9,FALSE) &amp; IF(Audit!#REF!=10,Audit!#REF!&amp;Audit!#REF!,"") &amp; IF(Audit!#REF!&lt;&gt;1,U878,"")</f>
        <v>#REF!</v>
      </c>
      <c r="K878" s="17" t="e">
        <f>VLOOKUP(Audit!#REF!,$V$3:$AE$12,10,FALSE) &amp; Audit!#REF! &amp; VLOOKUP(Audit!#REF!,$V$13:$AE$22,10,FALSE) &amp; IF(Audit!#REF!=10,Audit!#REF!&amp;Audit!#REF!,"") &amp; IF(Audit!#REF!&lt;&gt;1,U878,"")</f>
        <v>#REF!</v>
      </c>
      <c r="L878" s="10" t="e">
        <f>Audit!#REF!</f>
        <v>#REF!</v>
      </c>
      <c r="M878" s="10" t="e">
        <f t="shared" si="401"/>
        <v>#REF!</v>
      </c>
      <c r="N878" s="10" t="e">
        <f t="shared" si="402"/>
        <v>#REF!</v>
      </c>
      <c r="O878" s="10" t="e">
        <f t="shared" si="403"/>
        <v>#REF!</v>
      </c>
      <c r="P878" s="10" t="e">
        <f t="shared" si="404"/>
        <v>#REF!</v>
      </c>
      <c r="Q878" s="10" t="e">
        <f t="shared" si="405"/>
        <v>#REF!</v>
      </c>
      <c r="R878" s="10" t="e">
        <f t="shared" si="406"/>
        <v>#REF!</v>
      </c>
      <c r="S878" s="10" t="e">
        <f t="shared" si="407"/>
        <v>#REF!</v>
      </c>
      <c r="T878" s="10" t="e">
        <f t="shared" si="408"/>
        <v>#REF!</v>
      </c>
      <c r="U878" s="17" t="e">
        <f>IF(Audit!#REF!="","",VLOOKUP(Audit!#REF!,$W$26:$X$35,2,FALSE)) &amp; Audit!#REF! &amp; IF(Audit!#REF!="","",IF(Audit!#REF!&lt;=1.4,VLOOKUP(Audit!#REF!,$W$38:X923,2,FALSE),VLOOKUP(Audit!#REF!,$W$51:$X$61,2,FALSE))) &amp; IF(Audit!#REF!="","",VLOOKUP(Audit!#REF!,$Y$26:$Z$35,2,FALSE) &amp; Audit!#REF! &amp; IF(Audit!#REF!="","",IF(Audit!#REF!&lt;=1.4,VLOOKUP(Audit!#REF!,$Y$38:$Z$48,2,FALSE),VLOOKUP(Audit!#REF!,$Y$51:$Z$61,2,FALSE))))</f>
        <v>#REF!</v>
      </c>
      <c r="V878" s="21"/>
      <c r="AH878" s="49" t="e">
        <f>Audit!#REF!</f>
        <v>#REF!</v>
      </c>
      <c r="AI878" s="50" t="e">
        <f>VLOOKUP(Audit!#REF!,$V$3:$AE$12,2,FALSE)&amp; IF(Audit!#REF!=10,Audit!#REF!,"")</f>
        <v>#REF!</v>
      </c>
      <c r="AJ878" s="50" t="e">
        <f>VLOOKUP(Audit!#REF!,$V$13:$AE$22,2,FALSE)&amp; IF(Audit!#REF!=10,Audit!#REF!,"")</f>
        <v>#REF!</v>
      </c>
      <c r="AK878" s="47" t="e">
        <f t="shared" si="409"/>
        <v>#REF!</v>
      </c>
      <c r="AL878" s="50" t="e">
        <f>VLOOKUP(Audit!#REF!,$V$3:$AE$12,3,FALSE)&amp; IF(Audit!#REF!=10,Audit!#REF!,"")</f>
        <v>#REF!</v>
      </c>
      <c r="AM878" s="50" t="e">
        <f>VLOOKUP(Audit!#REF!,$V$13:$AE$22,3,FALSE)&amp; IF(Audit!#REF!=10,Audit!#REF!,"")</f>
        <v>#REF!</v>
      </c>
      <c r="AN878" s="47" t="e">
        <f t="shared" si="410"/>
        <v>#REF!</v>
      </c>
      <c r="AO878" s="50" t="e">
        <f>VLOOKUP(Audit!#REF!,$V$3:$AE$12,4,FALSE) &amp;  Audit!#REF! &amp; IF(Audit!#REF!=10,Audit!#REF!,"")</f>
        <v>#REF!</v>
      </c>
      <c r="AP878" s="50" t="e">
        <f>VLOOKUP(Audit!#REF!,$V$13:$AE$22,4,FALSE)&amp; IF(Audit!#REF!=10,Audit!#REF!,"")</f>
        <v>#REF!</v>
      </c>
      <c r="AQ878" s="47" t="e">
        <f t="shared" si="411"/>
        <v>#REF!</v>
      </c>
      <c r="AR878" s="50" t="e">
        <f>VLOOKUP(Audit!#REF!,$V$3:$AE$12,5,FALSE)&amp; IF(Audit!#REF!=10,Audit!#REF!,"")</f>
        <v>#REF!</v>
      </c>
      <c r="AS878" s="50" t="e">
        <f>VLOOKUP(Audit!#REF!,$V$13:$AE$22,5,FALSE)&amp; IF(Audit!#REF!=10,Audit!#REF!,"")</f>
        <v>#REF!</v>
      </c>
      <c r="AT878" s="47" t="e">
        <f t="shared" si="412"/>
        <v>#REF!</v>
      </c>
      <c r="AU878" s="50" t="e">
        <f>VLOOKUP(Audit!#REF!,$V$3:$AE$12,6,FALSE)&amp; IF(Audit!#REF!=10,Audit!#REF!,"")</f>
        <v>#REF!</v>
      </c>
      <c r="AV878" s="50" t="e">
        <f>VLOOKUP(Audit!#REF!,$V$13:$AE$22,6,FALSE)&amp; IF(Audit!#REF!=10,Audit!#REF!,"")</f>
        <v>#REF!</v>
      </c>
      <c r="AW878" s="47" t="e">
        <f t="shared" si="413"/>
        <v>#REF!</v>
      </c>
      <c r="AX878" s="50" t="e">
        <f>VLOOKUP(Audit!#REF!,$V$3:$AE$12,7,FALSE)&amp; IF(Audit!#REF!=10,Audit!#REF!,"")</f>
        <v>#REF!</v>
      </c>
      <c r="AY878" s="50" t="e">
        <f>VLOOKUP(Audit!#REF!,$V$13:$AE$22,7,FALSE) &amp; IF(Audit!#REF!=10,Audit!#REF!,"")</f>
        <v>#REF!</v>
      </c>
      <c r="AZ878" s="47" t="e">
        <f t="shared" si="414"/>
        <v>#REF!</v>
      </c>
      <c r="BA878" s="50" t="e">
        <f>VLOOKUP(Audit!#REF!,$V$3:$AE$12,8,FALSE)&amp; Audit!#REF! &amp; IF(Audit!#REF!=10,Audit!#REF!,"")</f>
        <v>#REF!</v>
      </c>
      <c r="BB878" s="50" t="e">
        <f>VLOOKUP(Audit!#REF!,$V$13:$AE$22,8,FALSE) &amp; IF(Audit!#REF!=10,Audit!#REF!,"")</f>
        <v>#REF!</v>
      </c>
      <c r="BC878" s="47" t="e">
        <f t="shared" si="415"/>
        <v>#REF!</v>
      </c>
      <c r="BD878" s="50" t="e">
        <f>VLOOKUP(Audit!#REF!,$V$3:$AE$12,9,FALSE)&amp; IF(Audit!#REF!=10,Audit!#REF!,"")</f>
        <v>#REF!</v>
      </c>
      <c r="BE878" s="50" t="e">
        <f>VLOOKUP(Audit!#REF!,$V$13:$AE$22,9,FALSE) &amp; IF(Audit!#REF!=10,Audit!#REF!,"") &amp; IF(Audit!#REF!&lt;&gt;1,U878,"")</f>
        <v>#REF!</v>
      </c>
      <c r="BF878" s="47" t="e">
        <f t="shared" si="416"/>
        <v>#REF!</v>
      </c>
      <c r="BG878" s="50" t="e">
        <f>VLOOKUP(Audit!#REF!,$V$3:$AE$12,10,FALSE) &amp; Audit!#REF! &amp; IF(Audit!#REF!=10,Audit!#REF!,"")</f>
        <v>#REF!</v>
      </c>
      <c r="BH878" s="50" t="e">
        <f>VLOOKUP(Audit!#REF!,$V$13:$AE$22,10,FALSE) &amp; IF(Audit!#REF!=10,Audit!#REF!,"") &amp; IF(Audit!#REF!&lt;&gt;1,U878,"")</f>
        <v>#REF!</v>
      </c>
      <c r="BI878" s="47" t="e">
        <f t="shared" si="417"/>
        <v>#REF!</v>
      </c>
      <c r="BJ878" s="48" t="str">
        <f t="shared" si="418"/>
        <v/>
      </c>
      <c r="BK878" s="48" t="str">
        <f t="shared" si="419"/>
        <v/>
      </c>
      <c r="BL878" s="48" t="str">
        <f t="shared" si="420"/>
        <v/>
      </c>
      <c r="BM878" s="48" t="str">
        <f t="shared" si="421"/>
        <v/>
      </c>
      <c r="BN878" s="48" t="str">
        <f t="shared" si="422"/>
        <v/>
      </c>
      <c r="BO878" s="48" t="str">
        <f t="shared" si="423"/>
        <v/>
      </c>
      <c r="BP878" s="48" t="str">
        <f t="shared" si="424"/>
        <v/>
      </c>
      <c r="BQ878" s="48" t="str">
        <f t="shared" si="425"/>
        <v/>
      </c>
      <c r="BR878" s="48" t="str">
        <f t="shared" si="426"/>
        <v/>
      </c>
      <c r="BS878" s="48" t="str">
        <f t="shared" si="427"/>
        <v/>
      </c>
      <c r="BT878" s="48" t="str">
        <f t="shared" si="428"/>
        <v/>
      </c>
      <c r="BU878" s="48" t="str">
        <f t="shared" si="429"/>
        <v/>
      </c>
    </row>
    <row r="879" spans="1:73">
      <c r="A879" s="10" t="e">
        <f>Audit!#REF!</f>
        <v>#REF!</v>
      </c>
      <c r="B879" s="10" t="e">
        <f t="shared" si="400"/>
        <v>#REF!</v>
      </c>
      <c r="C879" s="17" t="e">
        <f>VLOOKUP(Audit!#REF!,$V$3:$AE$12,2,FALSE) &amp; VLOOKUP(Audit!#REF!,$V$13:$AE$22,2,FALSE)&amp; IF(Audit!#REF!=10,Audit!#REF!&amp;Audit!#REF!,"")</f>
        <v>#REF!</v>
      </c>
      <c r="D879" s="17" t="e">
        <f>VLOOKUP(Audit!#REF!,$V$3:$AE$12,3,FALSE) &amp; VLOOKUP(Audit!#REF!,$V$13:$AE$22,3,FALSE) &amp;IF(Audit!#REF!=10,Audit!#REF!&amp;Audit!#REF!,"")</f>
        <v>#REF!</v>
      </c>
      <c r="E879" s="17" t="e">
        <f>VLOOKUP(Audit!#REF!,$V$3:$AE$12,4,FALSE)&amp; Audit!#REF! &amp; VLOOKUP(Audit!#REF!,$V$13:$AE$22,4,FALSE)&amp; IF(Audit!#REF!=10,Audit!#REF!&amp;Audit!#REF!,"")</f>
        <v>#REF!</v>
      </c>
      <c r="F879" s="17" t="e">
        <f>VLOOKUP(Audit!#REF!,$V$3:$AE$12,5,FALSE) &amp; VLOOKUP(Audit!#REF!,$V$13:$AE$22,5,FALSE)&amp; IF(Audit!#REF!=10,Audit!#REF!&amp;Audit!#REF!,"")</f>
        <v>#REF!</v>
      </c>
      <c r="G879" s="17" t="e">
        <f>VLOOKUP(Audit!#REF!,$V$3:$AE$12,6,FALSE) &amp; VLOOKUP(Audit!#REF!,$V$13:$AE$22,6,FALSE)&amp; IF(Audit!#REF!=10,Audit!#REF!&amp;Audit!#REF!,"")</f>
        <v>#REF!</v>
      </c>
      <c r="H879" s="17" t="e">
        <f>VLOOKUP(Audit!#REF!,$V$3:$AE$12,7,FALSE) &amp; VLOOKUP(Audit!#REF!,$V$13:$AE$22,7,FALSE)&amp;IF(Audit!#REF!=10,Audit!#REF!&amp;Audit!#REF!,"")</f>
        <v>#REF!</v>
      </c>
      <c r="I879" s="17" t="e">
        <f>VLOOKUP(Audit!#REF!,$V$3:$AE$12,8,FALSE) &amp; Audit!#REF! &amp; VLOOKUP(Audit!#REF!,$V$13:$AE$22,8,FALSE)&amp;IF(Audit!#REF!=10,Audit!#REF!&amp;Audit!#REF!,"")</f>
        <v>#REF!</v>
      </c>
      <c r="J879" s="17" t="e">
        <f>VLOOKUP(Audit!#REF!,$V$3:$AE$12,9,FALSE) &amp; VLOOKUP(Audit!#REF!,$V$13:$AE$22,9,FALSE) &amp; IF(Audit!#REF!=10,Audit!#REF!&amp;Audit!#REF!,"") &amp; IF(Audit!#REF!&lt;&gt;1,U879,"")</f>
        <v>#REF!</v>
      </c>
      <c r="K879" s="17" t="e">
        <f>VLOOKUP(Audit!#REF!,$V$3:$AE$12,10,FALSE) &amp; Audit!#REF! &amp; VLOOKUP(Audit!#REF!,$V$13:$AE$22,10,FALSE) &amp; IF(Audit!#REF!=10,Audit!#REF!&amp;Audit!#REF!,"") &amp; IF(Audit!#REF!&lt;&gt;1,U879,"")</f>
        <v>#REF!</v>
      </c>
      <c r="L879" s="10" t="e">
        <f>Audit!#REF!</f>
        <v>#REF!</v>
      </c>
      <c r="M879" s="10" t="e">
        <f t="shared" si="401"/>
        <v>#REF!</v>
      </c>
      <c r="N879" s="10" t="e">
        <f t="shared" si="402"/>
        <v>#REF!</v>
      </c>
      <c r="O879" s="10" t="e">
        <f t="shared" si="403"/>
        <v>#REF!</v>
      </c>
      <c r="P879" s="10" t="e">
        <f t="shared" si="404"/>
        <v>#REF!</v>
      </c>
      <c r="Q879" s="10" t="e">
        <f t="shared" si="405"/>
        <v>#REF!</v>
      </c>
      <c r="R879" s="10" t="e">
        <f t="shared" si="406"/>
        <v>#REF!</v>
      </c>
      <c r="S879" s="10" t="e">
        <f t="shared" si="407"/>
        <v>#REF!</v>
      </c>
      <c r="T879" s="10" t="e">
        <f t="shared" si="408"/>
        <v>#REF!</v>
      </c>
      <c r="U879" s="17" t="e">
        <f>IF(Audit!#REF!="","",VLOOKUP(Audit!#REF!,$W$26:$X$35,2,FALSE)) &amp; Audit!#REF! &amp; IF(Audit!#REF!="","",IF(Audit!#REF!&lt;=1.4,VLOOKUP(Audit!#REF!,$W$38:X924,2,FALSE),VLOOKUP(Audit!#REF!,$W$51:$X$61,2,FALSE))) &amp; IF(Audit!#REF!="","",VLOOKUP(Audit!#REF!,$Y$26:$Z$35,2,FALSE) &amp; Audit!#REF! &amp; IF(Audit!#REF!="","",IF(Audit!#REF!&lt;=1.4,VLOOKUP(Audit!#REF!,$Y$38:$Z$48,2,FALSE),VLOOKUP(Audit!#REF!,$Y$51:$Z$61,2,FALSE))))</f>
        <v>#REF!</v>
      </c>
      <c r="V879" s="21"/>
      <c r="AH879" s="49" t="e">
        <f>Audit!#REF!</f>
        <v>#REF!</v>
      </c>
      <c r="AI879" s="50" t="e">
        <f>VLOOKUP(Audit!#REF!,$V$3:$AE$12,2,FALSE)&amp; IF(Audit!#REF!=10,Audit!#REF!,"")</f>
        <v>#REF!</v>
      </c>
      <c r="AJ879" s="50" t="e">
        <f>VLOOKUP(Audit!#REF!,$V$13:$AE$22,2,FALSE)&amp; IF(Audit!#REF!=10,Audit!#REF!,"")</f>
        <v>#REF!</v>
      </c>
      <c r="AK879" s="47" t="e">
        <f t="shared" si="409"/>
        <v>#REF!</v>
      </c>
      <c r="AL879" s="50" t="e">
        <f>VLOOKUP(Audit!#REF!,$V$3:$AE$12,3,FALSE)&amp; IF(Audit!#REF!=10,Audit!#REF!,"")</f>
        <v>#REF!</v>
      </c>
      <c r="AM879" s="50" t="e">
        <f>VLOOKUP(Audit!#REF!,$V$13:$AE$22,3,FALSE)&amp; IF(Audit!#REF!=10,Audit!#REF!,"")</f>
        <v>#REF!</v>
      </c>
      <c r="AN879" s="47" t="e">
        <f t="shared" si="410"/>
        <v>#REF!</v>
      </c>
      <c r="AO879" s="50" t="e">
        <f>VLOOKUP(Audit!#REF!,$V$3:$AE$12,4,FALSE) &amp;  Audit!#REF! &amp; IF(Audit!#REF!=10,Audit!#REF!,"")</f>
        <v>#REF!</v>
      </c>
      <c r="AP879" s="50" t="e">
        <f>VLOOKUP(Audit!#REF!,$V$13:$AE$22,4,FALSE)&amp; IF(Audit!#REF!=10,Audit!#REF!,"")</f>
        <v>#REF!</v>
      </c>
      <c r="AQ879" s="47" t="e">
        <f t="shared" si="411"/>
        <v>#REF!</v>
      </c>
      <c r="AR879" s="50" t="e">
        <f>VLOOKUP(Audit!#REF!,$V$3:$AE$12,5,FALSE)&amp; IF(Audit!#REF!=10,Audit!#REF!,"")</f>
        <v>#REF!</v>
      </c>
      <c r="AS879" s="50" t="e">
        <f>VLOOKUP(Audit!#REF!,$V$13:$AE$22,5,FALSE)&amp; IF(Audit!#REF!=10,Audit!#REF!,"")</f>
        <v>#REF!</v>
      </c>
      <c r="AT879" s="47" t="e">
        <f t="shared" si="412"/>
        <v>#REF!</v>
      </c>
      <c r="AU879" s="50" t="e">
        <f>VLOOKUP(Audit!#REF!,$V$3:$AE$12,6,FALSE)&amp; IF(Audit!#REF!=10,Audit!#REF!,"")</f>
        <v>#REF!</v>
      </c>
      <c r="AV879" s="50" t="e">
        <f>VLOOKUP(Audit!#REF!,$V$13:$AE$22,6,FALSE)&amp; IF(Audit!#REF!=10,Audit!#REF!,"")</f>
        <v>#REF!</v>
      </c>
      <c r="AW879" s="47" t="e">
        <f t="shared" si="413"/>
        <v>#REF!</v>
      </c>
      <c r="AX879" s="50" t="e">
        <f>VLOOKUP(Audit!#REF!,$V$3:$AE$12,7,FALSE)&amp; IF(Audit!#REF!=10,Audit!#REF!,"")</f>
        <v>#REF!</v>
      </c>
      <c r="AY879" s="50" t="e">
        <f>VLOOKUP(Audit!#REF!,$V$13:$AE$22,7,FALSE) &amp; IF(Audit!#REF!=10,Audit!#REF!,"")</f>
        <v>#REF!</v>
      </c>
      <c r="AZ879" s="47" t="e">
        <f t="shared" si="414"/>
        <v>#REF!</v>
      </c>
      <c r="BA879" s="50" t="e">
        <f>VLOOKUP(Audit!#REF!,$V$3:$AE$12,8,FALSE)&amp; Audit!#REF! &amp; IF(Audit!#REF!=10,Audit!#REF!,"")</f>
        <v>#REF!</v>
      </c>
      <c r="BB879" s="50" t="e">
        <f>VLOOKUP(Audit!#REF!,$V$13:$AE$22,8,FALSE) &amp; IF(Audit!#REF!=10,Audit!#REF!,"")</f>
        <v>#REF!</v>
      </c>
      <c r="BC879" s="47" t="e">
        <f t="shared" si="415"/>
        <v>#REF!</v>
      </c>
      <c r="BD879" s="50" t="e">
        <f>VLOOKUP(Audit!#REF!,$V$3:$AE$12,9,FALSE)&amp; IF(Audit!#REF!=10,Audit!#REF!,"")</f>
        <v>#REF!</v>
      </c>
      <c r="BE879" s="50" t="e">
        <f>VLOOKUP(Audit!#REF!,$V$13:$AE$22,9,FALSE) &amp; IF(Audit!#REF!=10,Audit!#REF!,"") &amp; IF(Audit!#REF!&lt;&gt;1,U879,"")</f>
        <v>#REF!</v>
      </c>
      <c r="BF879" s="47" t="e">
        <f t="shared" si="416"/>
        <v>#REF!</v>
      </c>
      <c r="BG879" s="50" t="e">
        <f>VLOOKUP(Audit!#REF!,$V$3:$AE$12,10,FALSE) &amp; Audit!#REF! &amp; IF(Audit!#REF!=10,Audit!#REF!,"")</f>
        <v>#REF!</v>
      </c>
      <c r="BH879" s="50" t="e">
        <f>VLOOKUP(Audit!#REF!,$V$13:$AE$22,10,FALSE) &amp; IF(Audit!#REF!=10,Audit!#REF!,"") &amp; IF(Audit!#REF!&lt;&gt;1,U879,"")</f>
        <v>#REF!</v>
      </c>
      <c r="BI879" s="47" t="e">
        <f t="shared" si="417"/>
        <v>#REF!</v>
      </c>
      <c r="BJ879" s="48" t="str">
        <f t="shared" si="418"/>
        <v/>
      </c>
      <c r="BK879" s="48" t="str">
        <f t="shared" si="419"/>
        <v/>
      </c>
      <c r="BL879" s="48" t="str">
        <f t="shared" si="420"/>
        <v/>
      </c>
      <c r="BM879" s="48" t="str">
        <f t="shared" si="421"/>
        <v/>
      </c>
      <c r="BN879" s="48" t="str">
        <f t="shared" si="422"/>
        <v/>
      </c>
      <c r="BO879" s="48" t="str">
        <f t="shared" si="423"/>
        <v/>
      </c>
      <c r="BP879" s="48" t="str">
        <f t="shared" si="424"/>
        <v/>
      </c>
      <c r="BQ879" s="48" t="str">
        <f t="shared" si="425"/>
        <v/>
      </c>
      <c r="BR879" s="48" t="str">
        <f t="shared" si="426"/>
        <v/>
      </c>
      <c r="BS879" s="48" t="str">
        <f t="shared" si="427"/>
        <v/>
      </c>
      <c r="BT879" s="48" t="str">
        <f t="shared" si="428"/>
        <v/>
      </c>
      <c r="BU879" s="48" t="str">
        <f t="shared" si="429"/>
        <v/>
      </c>
    </row>
    <row r="880" spans="1:73">
      <c r="A880" s="10" t="e">
        <f>Audit!#REF!</f>
        <v>#REF!</v>
      </c>
      <c r="B880" s="10" t="e">
        <f t="shared" si="400"/>
        <v>#REF!</v>
      </c>
      <c r="C880" s="17" t="e">
        <f>VLOOKUP(Audit!#REF!,$V$3:$AE$12,2,FALSE) &amp; VLOOKUP(Audit!#REF!,$V$13:$AE$22,2,FALSE)&amp; IF(Audit!#REF!=10,Audit!#REF!&amp;Audit!#REF!,"")</f>
        <v>#REF!</v>
      </c>
      <c r="D880" s="17" t="e">
        <f>VLOOKUP(Audit!#REF!,$V$3:$AE$12,3,FALSE) &amp; VLOOKUP(Audit!#REF!,$V$13:$AE$22,3,FALSE) &amp;IF(Audit!#REF!=10,Audit!#REF!&amp;Audit!#REF!,"")</f>
        <v>#REF!</v>
      </c>
      <c r="E880" s="17" t="e">
        <f>VLOOKUP(Audit!#REF!,$V$3:$AE$12,4,FALSE)&amp; Audit!#REF! &amp; VLOOKUP(Audit!#REF!,$V$13:$AE$22,4,FALSE)&amp; IF(Audit!#REF!=10,Audit!#REF!&amp;Audit!#REF!,"")</f>
        <v>#REF!</v>
      </c>
      <c r="F880" s="17" t="e">
        <f>VLOOKUP(Audit!#REF!,$V$3:$AE$12,5,FALSE) &amp; VLOOKUP(Audit!#REF!,$V$13:$AE$22,5,FALSE)&amp; IF(Audit!#REF!=10,Audit!#REF!&amp;Audit!#REF!,"")</f>
        <v>#REF!</v>
      </c>
      <c r="G880" s="17" t="e">
        <f>VLOOKUP(Audit!#REF!,$V$3:$AE$12,6,FALSE) &amp; VLOOKUP(Audit!#REF!,$V$13:$AE$22,6,FALSE)&amp; IF(Audit!#REF!=10,Audit!#REF!&amp;Audit!#REF!,"")</f>
        <v>#REF!</v>
      </c>
      <c r="H880" s="17" t="e">
        <f>VLOOKUP(Audit!#REF!,$V$3:$AE$12,7,FALSE) &amp; VLOOKUP(Audit!#REF!,$V$13:$AE$22,7,FALSE)&amp;IF(Audit!#REF!=10,Audit!#REF!&amp;Audit!#REF!,"")</f>
        <v>#REF!</v>
      </c>
      <c r="I880" s="17" t="e">
        <f>VLOOKUP(Audit!#REF!,$V$3:$AE$12,8,FALSE) &amp; Audit!#REF! &amp; VLOOKUP(Audit!#REF!,$V$13:$AE$22,8,FALSE)&amp;IF(Audit!#REF!=10,Audit!#REF!&amp;Audit!#REF!,"")</f>
        <v>#REF!</v>
      </c>
      <c r="J880" s="17" t="e">
        <f>VLOOKUP(Audit!#REF!,$V$3:$AE$12,9,FALSE) &amp; VLOOKUP(Audit!#REF!,$V$13:$AE$22,9,FALSE) &amp; IF(Audit!#REF!=10,Audit!#REF!&amp;Audit!#REF!,"") &amp; IF(Audit!#REF!&lt;&gt;1,U880,"")</f>
        <v>#REF!</v>
      </c>
      <c r="K880" s="17" t="e">
        <f>VLOOKUP(Audit!#REF!,$V$3:$AE$12,10,FALSE) &amp; Audit!#REF! &amp; VLOOKUP(Audit!#REF!,$V$13:$AE$22,10,FALSE) &amp; IF(Audit!#REF!=10,Audit!#REF!&amp;Audit!#REF!,"") &amp; IF(Audit!#REF!&lt;&gt;1,U880,"")</f>
        <v>#REF!</v>
      </c>
      <c r="L880" s="10" t="e">
        <f>Audit!#REF!</f>
        <v>#REF!</v>
      </c>
      <c r="M880" s="10" t="e">
        <f t="shared" si="401"/>
        <v>#REF!</v>
      </c>
      <c r="N880" s="10" t="e">
        <f t="shared" si="402"/>
        <v>#REF!</v>
      </c>
      <c r="O880" s="10" t="e">
        <f t="shared" si="403"/>
        <v>#REF!</v>
      </c>
      <c r="P880" s="10" t="e">
        <f t="shared" si="404"/>
        <v>#REF!</v>
      </c>
      <c r="Q880" s="10" t="e">
        <f t="shared" si="405"/>
        <v>#REF!</v>
      </c>
      <c r="R880" s="10" t="e">
        <f t="shared" si="406"/>
        <v>#REF!</v>
      </c>
      <c r="S880" s="10" t="e">
        <f t="shared" si="407"/>
        <v>#REF!</v>
      </c>
      <c r="T880" s="10" t="e">
        <f t="shared" si="408"/>
        <v>#REF!</v>
      </c>
      <c r="U880" s="17" t="e">
        <f>IF(Audit!#REF!="","",VLOOKUP(Audit!#REF!,$W$26:$X$35,2,FALSE)) &amp; Audit!#REF! &amp; IF(Audit!#REF!="","",IF(Audit!#REF!&lt;=1.4,VLOOKUP(Audit!#REF!,$W$38:X925,2,FALSE),VLOOKUP(Audit!#REF!,$W$51:$X$61,2,FALSE))) &amp; IF(Audit!#REF!="","",VLOOKUP(Audit!#REF!,$Y$26:$Z$35,2,FALSE) &amp; Audit!#REF! &amp; IF(Audit!#REF!="","",IF(Audit!#REF!&lt;=1.4,VLOOKUP(Audit!#REF!,$Y$38:$Z$48,2,FALSE),VLOOKUP(Audit!#REF!,$Y$51:$Z$61,2,FALSE))))</f>
        <v>#REF!</v>
      </c>
      <c r="V880" s="21"/>
      <c r="AH880" s="49" t="e">
        <f>Audit!#REF!</f>
        <v>#REF!</v>
      </c>
      <c r="AI880" s="50" t="e">
        <f>VLOOKUP(Audit!#REF!,$V$3:$AE$12,2,FALSE)&amp; IF(Audit!#REF!=10,Audit!#REF!,"")</f>
        <v>#REF!</v>
      </c>
      <c r="AJ880" s="50" t="e">
        <f>VLOOKUP(Audit!#REF!,$V$13:$AE$22,2,FALSE)&amp; IF(Audit!#REF!=10,Audit!#REF!,"")</f>
        <v>#REF!</v>
      </c>
      <c r="AK880" s="47" t="e">
        <f t="shared" si="409"/>
        <v>#REF!</v>
      </c>
      <c r="AL880" s="50" t="e">
        <f>VLOOKUP(Audit!#REF!,$V$3:$AE$12,3,FALSE)&amp; IF(Audit!#REF!=10,Audit!#REF!,"")</f>
        <v>#REF!</v>
      </c>
      <c r="AM880" s="50" t="e">
        <f>VLOOKUP(Audit!#REF!,$V$13:$AE$22,3,FALSE)&amp; IF(Audit!#REF!=10,Audit!#REF!,"")</f>
        <v>#REF!</v>
      </c>
      <c r="AN880" s="47" t="e">
        <f t="shared" si="410"/>
        <v>#REF!</v>
      </c>
      <c r="AO880" s="50" t="e">
        <f>VLOOKUP(Audit!#REF!,$V$3:$AE$12,4,FALSE) &amp;  Audit!#REF! &amp; IF(Audit!#REF!=10,Audit!#REF!,"")</f>
        <v>#REF!</v>
      </c>
      <c r="AP880" s="50" t="e">
        <f>VLOOKUP(Audit!#REF!,$V$13:$AE$22,4,FALSE)&amp; IF(Audit!#REF!=10,Audit!#REF!,"")</f>
        <v>#REF!</v>
      </c>
      <c r="AQ880" s="47" t="e">
        <f t="shared" si="411"/>
        <v>#REF!</v>
      </c>
      <c r="AR880" s="50" t="e">
        <f>VLOOKUP(Audit!#REF!,$V$3:$AE$12,5,FALSE)&amp; IF(Audit!#REF!=10,Audit!#REF!,"")</f>
        <v>#REF!</v>
      </c>
      <c r="AS880" s="50" t="e">
        <f>VLOOKUP(Audit!#REF!,$V$13:$AE$22,5,FALSE)&amp; IF(Audit!#REF!=10,Audit!#REF!,"")</f>
        <v>#REF!</v>
      </c>
      <c r="AT880" s="47" t="e">
        <f t="shared" si="412"/>
        <v>#REF!</v>
      </c>
      <c r="AU880" s="50" t="e">
        <f>VLOOKUP(Audit!#REF!,$V$3:$AE$12,6,FALSE)&amp; IF(Audit!#REF!=10,Audit!#REF!,"")</f>
        <v>#REF!</v>
      </c>
      <c r="AV880" s="50" t="e">
        <f>VLOOKUP(Audit!#REF!,$V$13:$AE$22,6,FALSE)&amp; IF(Audit!#REF!=10,Audit!#REF!,"")</f>
        <v>#REF!</v>
      </c>
      <c r="AW880" s="47" t="e">
        <f t="shared" si="413"/>
        <v>#REF!</v>
      </c>
      <c r="AX880" s="50" t="e">
        <f>VLOOKUP(Audit!#REF!,$V$3:$AE$12,7,FALSE)&amp; IF(Audit!#REF!=10,Audit!#REF!,"")</f>
        <v>#REF!</v>
      </c>
      <c r="AY880" s="50" t="e">
        <f>VLOOKUP(Audit!#REF!,$V$13:$AE$22,7,FALSE) &amp; IF(Audit!#REF!=10,Audit!#REF!,"")</f>
        <v>#REF!</v>
      </c>
      <c r="AZ880" s="47" t="e">
        <f t="shared" si="414"/>
        <v>#REF!</v>
      </c>
      <c r="BA880" s="50" t="e">
        <f>VLOOKUP(Audit!#REF!,$V$3:$AE$12,8,FALSE)&amp; Audit!#REF! &amp; IF(Audit!#REF!=10,Audit!#REF!,"")</f>
        <v>#REF!</v>
      </c>
      <c r="BB880" s="50" t="e">
        <f>VLOOKUP(Audit!#REF!,$V$13:$AE$22,8,FALSE) &amp; IF(Audit!#REF!=10,Audit!#REF!,"")</f>
        <v>#REF!</v>
      </c>
      <c r="BC880" s="47" t="e">
        <f t="shared" si="415"/>
        <v>#REF!</v>
      </c>
      <c r="BD880" s="50" t="e">
        <f>VLOOKUP(Audit!#REF!,$V$3:$AE$12,9,FALSE)&amp; IF(Audit!#REF!=10,Audit!#REF!,"")</f>
        <v>#REF!</v>
      </c>
      <c r="BE880" s="50" t="e">
        <f>VLOOKUP(Audit!#REF!,$V$13:$AE$22,9,FALSE) &amp; IF(Audit!#REF!=10,Audit!#REF!,"") &amp; IF(Audit!#REF!&lt;&gt;1,U880,"")</f>
        <v>#REF!</v>
      </c>
      <c r="BF880" s="47" t="e">
        <f t="shared" si="416"/>
        <v>#REF!</v>
      </c>
      <c r="BG880" s="50" t="e">
        <f>VLOOKUP(Audit!#REF!,$V$3:$AE$12,10,FALSE) &amp; Audit!#REF! &amp; IF(Audit!#REF!=10,Audit!#REF!,"")</f>
        <v>#REF!</v>
      </c>
      <c r="BH880" s="50" t="e">
        <f>VLOOKUP(Audit!#REF!,$V$13:$AE$22,10,FALSE) &amp; IF(Audit!#REF!=10,Audit!#REF!,"") &amp; IF(Audit!#REF!&lt;&gt;1,U880,"")</f>
        <v>#REF!</v>
      </c>
      <c r="BI880" s="47" t="e">
        <f t="shared" si="417"/>
        <v>#REF!</v>
      </c>
      <c r="BJ880" s="48" t="str">
        <f t="shared" si="418"/>
        <v/>
      </c>
      <c r="BK880" s="48" t="str">
        <f t="shared" si="419"/>
        <v/>
      </c>
      <c r="BL880" s="48" t="str">
        <f t="shared" si="420"/>
        <v/>
      </c>
      <c r="BM880" s="48" t="str">
        <f t="shared" si="421"/>
        <v/>
      </c>
      <c r="BN880" s="48" t="str">
        <f t="shared" si="422"/>
        <v/>
      </c>
      <c r="BO880" s="48" t="str">
        <f t="shared" si="423"/>
        <v/>
      </c>
      <c r="BP880" s="48" t="str">
        <f t="shared" si="424"/>
        <v/>
      </c>
      <c r="BQ880" s="48" t="str">
        <f t="shared" si="425"/>
        <v/>
      </c>
      <c r="BR880" s="48" t="str">
        <f t="shared" si="426"/>
        <v/>
      </c>
      <c r="BS880" s="48" t="str">
        <f t="shared" si="427"/>
        <v/>
      </c>
      <c r="BT880" s="48" t="str">
        <f t="shared" si="428"/>
        <v/>
      </c>
      <c r="BU880" s="48" t="str">
        <f t="shared" si="429"/>
        <v/>
      </c>
    </row>
    <row r="881" spans="1:73">
      <c r="A881" s="10" t="e">
        <f>Audit!#REF!</f>
        <v>#REF!</v>
      </c>
      <c r="B881" s="10" t="e">
        <f t="shared" si="400"/>
        <v>#REF!</v>
      </c>
      <c r="C881" s="17" t="e">
        <f>VLOOKUP(Audit!#REF!,$V$3:$AE$12,2,FALSE) &amp; VLOOKUP(Audit!#REF!,$V$13:$AE$22,2,FALSE)&amp; IF(Audit!#REF!=10,Audit!#REF!&amp;Audit!#REF!,"")</f>
        <v>#REF!</v>
      </c>
      <c r="D881" s="17" t="e">
        <f>VLOOKUP(Audit!#REF!,$V$3:$AE$12,3,FALSE) &amp; VLOOKUP(Audit!#REF!,$V$13:$AE$22,3,FALSE) &amp;IF(Audit!#REF!=10,Audit!#REF!&amp;Audit!#REF!,"")</f>
        <v>#REF!</v>
      </c>
      <c r="E881" s="17" t="e">
        <f>VLOOKUP(Audit!#REF!,$V$3:$AE$12,4,FALSE)&amp; Audit!#REF! &amp; VLOOKUP(Audit!#REF!,$V$13:$AE$22,4,FALSE)&amp; IF(Audit!#REF!=10,Audit!#REF!&amp;Audit!#REF!,"")</f>
        <v>#REF!</v>
      </c>
      <c r="F881" s="17" t="e">
        <f>VLOOKUP(Audit!#REF!,$V$3:$AE$12,5,FALSE) &amp; VLOOKUP(Audit!#REF!,$V$13:$AE$22,5,FALSE)&amp; IF(Audit!#REF!=10,Audit!#REF!&amp;Audit!#REF!,"")</f>
        <v>#REF!</v>
      </c>
      <c r="G881" s="17" t="e">
        <f>VLOOKUP(Audit!#REF!,$V$3:$AE$12,6,FALSE) &amp; VLOOKUP(Audit!#REF!,$V$13:$AE$22,6,FALSE)&amp; IF(Audit!#REF!=10,Audit!#REF!&amp;Audit!#REF!,"")</f>
        <v>#REF!</v>
      </c>
      <c r="H881" s="17" t="e">
        <f>VLOOKUP(Audit!#REF!,$V$3:$AE$12,7,FALSE) &amp; VLOOKUP(Audit!#REF!,$V$13:$AE$22,7,FALSE)&amp;IF(Audit!#REF!=10,Audit!#REF!&amp;Audit!#REF!,"")</f>
        <v>#REF!</v>
      </c>
      <c r="I881" s="17" t="e">
        <f>VLOOKUP(Audit!#REF!,$V$3:$AE$12,8,FALSE) &amp; Audit!#REF! &amp; VLOOKUP(Audit!#REF!,$V$13:$AE$22,8,FALSE)&amp;IF(Audit!#REF!=10,Audit!#REF!&amp;Audit!#REF!,"")</f>
        <v>#REF!</v>
      </c>
      <c r="J881" s="17" t="e">
        <f>VLOOKUP(Audit!#REF!,$V$3:$AE$12,9,FALSE) &amp; VLOOKUP(Audit!#REF!,$V$13:$AE$22,9,FALSE) &amp; IF(Audit!#REF!=10,Audit!#REF!&amp;Audit!#REF!,"") &amp; IF(Audit!#REF!&lt;&gt;1,U881,"")</f>
        <v>#REF!</v>
      </c>
      <c r="K881" s="17" t="e">
        <f>VLOOKUP(Audit!#REF!,$V$3:$AE$12,10,FALSE) &amp; Audit!#REF! &amp; VLOOKUP(Audit!#REF!,$V$13:$AE$22,10,FALSE) &amp; IF(Audit!#REF!=10,Audit!#REF!&amp;Audit!#REF!,"") &amp; IF(Audit!#REF!&lt;&gt;1,U881,"")</f>
        <v>#REF!</v>
      </c>
      <c r="L881" s="10" t="e">
        <f>Audit!#REF!</f>
        <v>#REF!</v>
      </c>
      <c r="M881" s="10" t="e">
        <f t="shared" si="401"/>
        <v>#REF!</v>
      </c>
      <c r="N881" s="10" t="e">
        <f t="shared" si="402"/>
        <v>#REF!</v>
      </c>
      <c r="O881" s="10" t="e">
        <f t="shared" si="403"/>
        <v>#REF!</v>
      </c>
      <c r="P881" s="10" t="e">
        <f t="shared" si="404"/>
        <v>#REF!</v>
      </c>
      <c r="Q881" s="10" t="e">
        <f t="shared" si="405"/>
        <v>#REF!</v>
      </c>
      <c r="R881" s="10" t="e">
        <f t="shared" si="406"/>
        <v>#REF!</v>
      </c>
      <c r="S881" s="10" t="e">
        <f t="shared" si="407"/>
        <v>#REF!</v>
      </c>
      <c r="T881" s="10" t="e">
        <f t="shared" si="408"/>
        <v>#REF!</v>
      </c>
      <c r="U881" s="17" t="e">
        <f>IF(Audit!#REF!="","",VLOOKUP(Audit!#REF!,$W$26:$X$35,2,FALSE)) &amp; Audit!#REF! &amp; IF(Audit!#REF!="","",IF(Audit!#REF!&lt;=1.4,VLOOKUP(Audit!#REF!,$W$38:X926,2,FALSE),VLOOKUP(Audit!#REF!,$W$51:$X$61,2,FALSE))) &amp; IF(Audit!#REF!="","",VLOOKUP(Audit!#REF!,$Y$26:$Z$35,2,FALSE) &amp; Audit!#REF! &amp; IF(Audit!#REF!="","",IF(Audit!#REF!&lt;=1.4,VLOOKUP(Audit!#REF!,$Y$38:$Z$48,2,FALSE),VLOOKUP(Audit!#REF!,$Y$51:$Z$61,2,FALSE))))</f>
        <v>#REF!</v>
      </c>
      <c r="V881" s="21"/>
      <c r="AH881" s="49" t="e">
        <f>Audit!#REF!</f>
        <v>#REF!</v>
      </c>
      <c r="AI881" s="50" t="e">
        <f>VLOOKUP(Audit!#REF!,$V$3:$AE$12,2,FALSE)&amp; IF(Audit!#REF!=10,Audit!#REF!,"")</f>
        <v>#REF!</v>
      </c>
      <c r="AJ881" s="50" t="e">
        <f>VLOOKUP(Audit!#REF!,$V$13:$AE$22,2,FALSE)&amp; IF(Audit!#REF!=10,Audit!#REF!,"")</f>
        <v>#REF!</v>
      </c>
      <c r="AK881" s="47" t="e">
        <f t="shared" si="409"/>
        <v>#REF!</v>
      </c>
      <c r="AL881" s="50" t="e">
        <f>VLOOKUP(Audit!#REF!,$V$3:$AE$12,3,FALSE)&amp; IF(Audit!#REF!=10,Audit!#REF!,"")</f>
        <v>#REF!</v>
      </c>
      <c r="AM881" s="50" t="e">
        <f>VLOOKUP(Audit!#REF!,$V$13:$AE$22,3,FALSE)&amp; IF(Audit!#REF!=10,Audit!#REF!,"")</f>
        <v>#REF!</v>
      </c>
      <c r="AN881" s="47" t="e">
        <f t="shared" si="410"/>
        <v>#REF!</v>
      </c>
      <c r="AO881" s="50" t="e">
        <f>VLOOKUP(Audit!#REF!,$V$3:$AE$12,4,FALSE) &amp;  Audit!#REF! &amp; IF(Audit!#REF!=10,Audit!#REF!,"")</f>
        <v>#REF!</v>
      </c>
      <c r="AP881" s="50" t="e">
        <f>VLOOKUP(Audit!#REF!,$V$13:$AE$22,4,FALSE)&amp; IF(Audit!#REF!=10,Audit!#REF!,"")</f>
        <v>#REF!</v>
      </c>
      <c r="AQ881" s="47" t="e">
        <f t="shared" si="411"/>
        <v>#REF!</v>
      </c>
      <c r="AR881" s="50" t="e">
        <f>VLOOKUP(Audit!#REF!,$V$3:$AE$12,5,FALSE)&amp; IF(Audit!#REF!=10,Audit!#REF!,"")</f>
        <v>#REF!</v>
      </c>
      <c r="AS881" s="50" t="e">
        <f>VLOOKUP(Audit!#REF!,$V$13:$AE$22,5,FALSE)&amp; IF(Audit!#REF!=10,Audit!#REF!,"")</f>
        <v>#REF!</v>
      </c>
      <c r="AT881" s="47" t="e">
        <f t="shared" si="412"/>
        <v>#REF!</v>
      </c>
      <c r="AU881" s="50" t="e">
        <f>VLOOKUP(Audit!#REF!,$V$3:$AE$12,6,FALSE)&amp; IF(Audit!#REF!=10,Audit!#REF!,"")</f>
        <v>#REF!</v>
      </c>
      <c r="AV881" s="50" t="e">
        <f>VLOOKUP(Audit!#REF!,$V$13:$AE$22,6,FALSE)&amp; IF(Audit!#REF!=10,Audit!#REF!,"")</f>
        <v>#REF!</v>
      </c>
      <c r="AW881" s="47" t="e">
        <f t="shared" si="413"/>
        <v>#REF!</v>
      </c>
      <c r="AX881" s="50" t="e">
        <f>VLOOKUP(Audit!#REF!,$V$3:$AE$12,7,FALSE)&amp; IF(Audit!#REF!=10,Audit!#REF!,"")</f>
        <v>#REF!</v>
      </c>
      <c r="AY881" s="50" t="e">
        <f>VLOOKUP(Audit!#REF!,$V$13:$AE$22,7,FALSE) &amp; IF(Audit!#REF!=10,Audit!#REF!,"")</f>
        <v>#REF!</v>
      </c>
      <c r="AZ881" s="47" t="e">
        <f t="shared" si="414"/>
        <v>#REF!</v>
      </c>
      <c r="BA881" s="50" t="e">
        <f>VLOOKUP(Audit!#REF!,$V$3:$AE$12,8,FALSE)&amp; Audit!#REF! &amp; IF(Audit!#REF!=10,Audit!#REF!,"")</f>
        <v>#REF!</v>
      </c>
      <c r="BB881" s="50" t="e">
        <f>VLOOKUP(Audit!#REF!,$V$13:$AE$22,8,FALSE) &amp; IF(Audit!#REF!=10,Audit!#REF!,"")</f>
        <v>#REF!</v>
      </c>
      <c r="BC881" s="47" t="e">
        <f t="shared" si="415"/>
        <v>#REF!</v>
      </c>
      <c r="BD881" s="50" t="e">
        <f>VLOOKUP(Audit!#REF!,$V$3:$AE$12,9,FALSE)&amp; IF(Audit!#REF!=10,Audit!#REF!,"")</f>
        <v>#REF!</v>
      </c>
      <c r="BE881" s="50" t="e">
        <f>VLOOKUP(Audit!#REF!,$V$13:$AE$22,9,FALSE) &amp; IF(Audit!#REF!=10,Audit!#REF!,"") &amp; IF(Audit!#REF!&lt;&gt;1,U881,"")</f>
        <v>#REF!</v>
      </c>
      <c r="BF881" s="47" t="e">
        <f t="shared" si="416"/>
        <v>#REF!</v>
      </c>
      <c r="BG881" s="50" t="e">
        <f>VLOOKUP(Audit!#REF!,$V$3:$AE$12,10,FALSE) &amp; Audit!#REF! &amp; IF(Audit!#REF!=10,Audit!#REF!,"")</f>
        <v>#REF!</v>
      </c>
      <c r="BH881" s="50" t="e">
        <f>VLOOKUP(Audit!#REF!,$V$13:$AE$22,10,FALSE) &amp; IF(Audit!#REF!=10,Audit!#REF!,"") &amp; IF(Audit!#REF!&lt;&gt;1,U881,"")</f>
        <v>#REF!</v>
      </c>
      <c r="BI881" s="47" t="e">
        <f t="shared" si="417"/>
        <v>#REF!</v>
      </c>
      <c r="BJ881" s="48" t="str">
        <f t="shared" si="418"/>
        <v/>
      </c>
      <c r="BK881" s="48" t="str">
        <f t="shared" si="419"/>
        <v/>
      </c>
      <c r="BL881" s="48" t="str">
        <f t="shared" si="420"/>
        <v/>
      </c>
      <c r="BM881" s="48" t="str">
        <f t="shared" si="421"/>
        <v/>
      </c>
      <c r="BN881" s="48" t="str">
        <f t="shared" si="422"/>
        <v/>
      </c>
      <c r="BO881" s="48" t="str">
        <f t="shared" si="423"/>
        <v/>
      </c>
      <c r="BP881" s="48" t="str">
        <f t="shared" si="424"/>
        <v/>
      </c>
      <c r="BQ881" s="48" t="str">
        <f t="shared" si="425"/>
        <v/>
      </c>
      <c r="BR881" s="48" t="str">
        <f t="shared" si="426"/>
        <v/>
      </c>
      <c r="BS881" s="48" t="str">
        <f t="shared" si="427"/>
        <v/>
      </c>
      <c r="BT881" s="48" t="str">
        <f t="shared" si="428"/>
        <v/>
      </c>
      <c r="BU881" s="48" t="str">
        <f t="shared" si="429"/>
        <v/>
      </c>
    </row>
    <row r="882" spans="1:73">
      <c r="A882" s="10" t="e">
        <f>Audit!#REF!</f>
        <v>#REF!</v>
      </c>
      <c r="B882" s="10" t="e">
        <f t="shared" si="400"/>
        <v>#REF!</v>
      </c>
      <c r="C882" s="17" t="e">
        <f>VLOOKUP(Audit!#REF!,$V$3:$AE$12,2,FALSE) &amp; VLOOKUP(Audit!#REF!,$V$13:$AE$22,2,FALSE)&amp; IF(Audit!#REF!=10,Audit!#REF!&amp;Audit!#REF!,"")</f>
        <v>#REF!</v>
      </c>
      <c r="D882" s="17" t="e">
        <f>VLOOKUP(Audit!#REF!,$V$3:$AE$12,3,FALSE) &amp; VLOOKUP(Audit!#REF!,$V$13:$AE$22,3,FALSE) &amp;IF(Audit!#REF!=10,Audit!#REF!&amp;Audit!#REF!,"")</f>
        <v>#REF!</v>
      </c>
      <c r="E882" s="17" t="e">
        <f>VLOOKUP(Audit!#REF!,$V$3:$AE$12,4,FALSE)&amp; Audit!#REF! &amp; VLOOKUP(Audit!#REF!,$V$13:$AE$22,4,FALSE)&amp; IF(Audit!#REF!=10,Audit!#REF!&amp;Audit!#REF!,"")</f>
        <v>#REF!</v>
      </c>
      <c r="F882" s="17" t="e">
        <f>VLOOKUP(Audit!#REF!,$V$3:$AE$12,5,FALSE) &amp; VLOOKUP(Audit!#REF!,$V$13:$AE$22,5,FALSE)&amp; IF(Audit!#REF!=10,Audit!#REF!&amp;Audit!#REF!,"")</f>
        <v>#REF!</v>
      </c>
      <c r="G882" s="17" t="e">
        <f>VLOOKUP(Audit!#REF!,$V$3:$AE$12,6,FALSE) &amp; VLOOKUP(Audit!#REF!,$V$13:$AE$22,6,FALSE)&amp; IF(Audit!#REF!=10,Audit!#REF!&amp;Audit!#REF!,"")</f>
        <v>#REF!</v>
      </c>
      <c r="H882" s="17" t="e">
        <f>VLOOKUP(Audit!#REF!,$V$3:$AE$12,7,FALSE) &amp; VLOOKUP(Audit!#REF!,$V$13:$AE$22,7,FALSE)&amp;IF(Audit!#REF!=10,Audit!#REF!&amp;Audit!#REF!,"")</f>
        <v>#REF!</v>
      </c>
      <c r="I882" s="17" t="e">
        <f>VLOOKUP(Audit!#REF!,$V$3:$AE$12,8,FALSE) &amp; Audit!#REF! &amp; VLOOKUP(Audit!#REF!,$V$13:$AE$22,8,FALSE)&amp;IF(Audit!#REF!=10,Audit!#REF!&amp;Audit!#REF!,"")</f>
        <v>#REF!</v>
      </c>
      <c r="J882" s="17" t="e">
        <f>VLOOKUP(Audit!#REF!,$V$3:$AE$12,9,FALSE) &amp; VLOOKUP(Audit!#REF!,$V$13:$AE$22,9,FALSE) &amp; IF(Audit!#REF!=10,Audit!#REF!&amp;Audit!#REF!,"") &amp; IF(Audit!#REF!&lt;&gt;1,U882,"")</f>
        <v>#REF!</v>
      </c>
      <c r="K882" s="17" t="e">
        <f>VLOOKUP(Audit!#REF!,$V$3:$AE$12,10,FALSE) &amp; Audit!#REF! &amp; VLOOKUP(Audit!#REF!,$V$13:$AE$22,10,FALSE) &amp; IF(Audit!#REF!=10,Audit!#REF!&amp;Audit!#REF!,"") &amp; IF(Audit!#REF!&lt;&gt;1,U882,"")</f>
        <v>#REF!</v>
      </c>
      <c r="L882" s="10" t="e">
        <f>Audit!#REF!</f>
        <v>#REF!</v>
      </c>
      <c r="M882" s="10" t="e">
        <f t="shared" si="401"/>
        <v>#REF!</v>
      </c>
      <c r="N882" s="10" t="e">
        <f t="shared" si="402"/>
        <v>#REF!</v>
      </c>
      <c r="O882" s="10" t="e">
        <f t="shared" si="403"/>
        <v>#REF!</v>
      </c>
      <c r="P882" s="10" t="e">
        <f t="shared" si="404"/>
        <v>#REF!</v>
      </c>
      <c r="Q882" s="10" t="e">
        <f t="shared" si="405"/>
        <v>#REF!</v>
      </c>
      <c r="R882" s="10" t="e">
        <f t="shared" si="406"/>
        <v>#REF!</v>
      </c>
      <c r="S882" s="10" t="e">
        <f t="shared" si="407"/>
        <v>#REF!</v>
      </c>
      <c r="T882" s="10" t="e">
        <f t="shared" si="408"/>
        <v>#REF!</v>
      </c>
      <c r="U882" s="17" t="e">
        <f>IF(Audit!#REF!="","",VLOOKUP(Audit!#REF!,$W$26:$X$35,2,FALSE)) &amp; Audit!#REF! &amp; IF(Audit!#REF!="","",IF(Audit!#REF!&lt;=1.4,VLOOKUP(Audit!#REF!,$W$38:X927,2,FALSE),VLOOKUP(Audit!#REF!,$W$51:$X$61,2,FALSE))) &amp; IF(Audit!#REF!="","",VLOOKUP(Audit!#REF!,$Y$26:$Z$35,2,FALSE) &amp; Audit!#REF! &amp; IF(Audit!#REF!="","",IF(Audit!#REF!&lt;=1.4,VLOOKUP(Audit!#REF!,$Y$38:$Z$48,2,FALSE),VLOOKUP(Audit!#REF!,$Y$51:$Z$61,2,FALSE))))</f>
        <v>#REF!</v>
      </c>
      <c r="V882" s="21"/>
      <c r="AH882" s="49" t="e">
        <f>Audit!#REF!</f>
        <v>#REF!</v>
      </c>
      <c r="AI882" s="50" t="e">
        <f>VLOOKUP(Audit!#REF!,$V$3:$AE$12,2,FALSE)&amp; IF(Audit!#REF!=10,Audit!#REF!,"")</f>
        <v>#REF!</v>
      </c>
      <c r="AJ882" s="50" t="e">
        <f>VLOOKUP(Audit!#REF!,$V$13:$AE$22,2,FALSE)&amp; IF(Audit!#REF!=10,Audit!#REF!,"")</f>
        <v>#REF!</v>
      </c>
      <c r="AK882" s="47" t="e">
        <f t="shared" si="409"/>
        <v>#REF!</v>
      </c>
      <c r="AL882" s="50" t="e">
        <f>VLOOKUP(Audit!#REF!,$V$3:$AE$12,3,FALSE)&amp; IF(Audit!#REF!=10,Audit!#REF!,"")</f>
        <v>#REF!</v>
      </c>
      <c r="AM882" s="50" t="e">
        <f>VLOOKUP(Audit!#REF!,$V$13:$AE$22,3,FALSE)&amp; IF(Audit!#REF!=10,Audit!#REF!,"")</f>
        <v>#REF!</v>
      </c>
      <c r="AN882" s="47" t="e">
        <f t="shared" si="410"/>
        <v>#REF!</v>
      </c>
      <c r="AO882" s="50" t="e">
        <f>VLOOKUP(Audit!#REF!,$V$3:$AE$12,4,FALSE) &amp;  Audit!#REF! &amp; IF(Audit!#REF!=10,Audit!#REF!,"")</f>
        <v>#REF!</v>
      </c>
      <c r="AP882" s="50" t="e">
        <f>VLOOKUP(Audit!#REF!,$V$13:$AE$22,4,FALSE)&amp; IF(Audit!#REF!=10,Audit!#REF!,"")</f>
        <v>#REF!</v>
      </c>
      <c r="AQ882" s="47" t="e">
        <f t="shared" si="411"/>
        <v>#REF!</v>
      </c>
      <c r="AR882" s="50" t="e">
        <f>VLOOKUP(Audit!#REF!,$V$3:$AE$12,5,FALSE)&amp; IF(Audit!#REF!=10,Audit!#REF!,"")</f>
        <v>#REF!</v>
      </c>
      <c r="AS882" s="50" t="e">
        <f>VLOOKUP(Audit!#REF!,$V$13:$AE$22,5,FALSE)&amp; IF(Audit!#REF!=10,Audit!#REF!,"")</f>
        <v>#REF!</v>
      </c>
      <c r="AT882" s="47" t="e">
        <f t="shared" si="412"/>
        <v>#REF!</v>
      </c>
      <c r="AU882" s="50" t="e">
        <f>VLOOKUP(Audit!#REF!,$V$3:$AE$12,6,FALSE)&amp; IF(Audit!#REF!=10,Audit!#REF!,"")</f>
        <v>#REF!</v>
      </c>
      <c r="AV882" s="50" t="e">
        <f>VLOOKUP(Audit!#REF!,$V$13:$AE$22,6,FALSE)&amp; IF(Audit!#REF!=10,Audit!#REF!,"")</f>
        <v>#REF!</v>
      </c>
      <c r="AW882" s="47" t="e">
        <f t="shared" si="413"/>
        <v>#REF!</v>
      </c>
      <c r="AX882" s="50" t="e">
        <f>VLOOKUP(Audit!#REF!,$V$3:$AE$12,7,FALSE)&amp; IF(Audit!#REF!=10,Audit!#REF!,"")</f>
        <v>#REF!</v>
      </c>
      <c r="AY882" s="50" t="e">
        <f>VLOOKUP(Audit!#REF!,$V$13:$AE$22,7,FALSE) &amp; IF(Audit!#REF!=10,Audit!#REF!,"")</f>
        <v>#REF!</v>
      </c>
      <c r="AZ882" s="47" t="e">
        <f t="shared" si="414"/>
        <v>#REF!</v>
      </c>
      <c r="BA882" s="50" t="e">
        <f>VLOOKUP(Audit!#REF!,$V$3:$AE$12,8,FALSE)&amp; Audit!#REF! &amp; IF(Audit!#REF!=10,Audit!#REF!,"")</f>
        <v>#REF!</v>
      </c>
      <c r="BB882" s="50" t="e">
        <f>VLOOKUP(Audit!#REF!,$V$13:$AE$22,8,FALSE) &amp; IF(Audit!#REF!=10,Audit!#REF!,"")</f>
        <v>#REF!</v>
      </c>
      <c r="BC882" s="47" t="e">
        <f t="shared" si="415"/>
        <v>#REF!</v>
      </c>
      <c r="BD882" s="50" t="e">
        <f>VLOOKUP(Audit!#REF!,$V$3:$AE$12,9,FALSE)&amp; IF(Audit!#REF!=10,Audit!#REF!,"")</f>
        <v>#REF!</v>
      </c>
      <c r="BE882" s="50" t="e">
        <f>VLOOKUP(Audit!#REF!,$V$13:$AE$22,9,FALSE) &amp; IF(Audit!#REF!=10,Audit!#REF!,"") &amp; IF(Audit!#REF!&lt;&gt;1,U882,"")</f>
        <v>#REF!</v>
      </c>
      <c r="BF882" s="47" t="e">
        <f t="shared" si="416"/>
        <v>#REF!</v>
      </c>
      <c r="BG882" s="50" t="e">
        <f>VLOOKUP(Audit!#REF!,$V$3:$AE$12,10,FALSE) &amp; Audit!#REF! &amp; IF(Audit!#REF!=10,Audit!#REF!,"")</f>
        <v>#REF!</v>
      </c>
      <c r="BH882" s="50" t="e">
        <f>VLOOKUP(Audit!#REF!,$V$13:$AE$22,10,FALSE) &amp; IF(Audit!#REF!=10,Audit!#REF!,"") &amp; IF(Audit!#REF!&lt;&gt;1,U882,"")</f>
        <v>#REF!</v>
      </c>
      <c r="BI882" s="47" t="e">
        <f t="shared" si="417"/>
        <v>#REF!</v>
      </c>
      <c r="BJ882" s="48" t="str">
        <f t="shared" si="418"/>
        <v/>
      </c>
      <c r="BK882" s="48" t="str">
        <f t="shared" si="419"/>
        <v/>
      </c>
      <c r="BL882" s="48" t="str">
        <f t="shared" si="420"/>
        <v/>
      </c>
      <c r="BM882" s="48" t="str">
        <f t="shared" si="421"/>
        <v/>
      </c>
      <c r="BN882" s="48" t="str">
        <f t="shared" si="422"/>
        <v/>
      </c>
      <c r="BO882" s="48" t="str">
        <f t="shared" si="423"/>
        <v/>
      </c>
      <c r="BP882" s="48" t="str">
        <f t="shared" si="424"/>
        <v/>
      </c>
      <c r="BQ882" s="48" t="str">
        <f t="shared" si="425"/>
        <v/>
      </c>
      <c r="BR882" s="48" t="str">
        <f t="shared" si="426"/>
        <v/>
      </c>
      <c r="BS882" s="48" t="str">
        <f t="shared" si="427"/>
        <v/>
      </c>
      <c r="BT882" s="48" t="str">
        <f t="shared" si="428"/>
        <v/>
      </c>
      <c r="BU882" s="48" t="str">
        <f t="shared" si="429"/>
        <v/>
      </c>
    </row>
    <row r="883" spans="1:73">
      <c r="A883" s="10" t="e">
        <f>Audit!#REF!</f>
        <v>#REF!</v>
      </c>
      <c r="B883" s="10" t="e">
        <f t="shared" si="400"/>
        <v>#REF!</v>
      </c>
      <c r="C883" s="17" t="e">
        <f>VLOOKUP(Audit!#REF!,$V$3:$AE$12,2,FALSE) &amp; VLOOKUP(Audit!#REF!,$V$13:$AE$22,2,FALSE)&amp; IF(Audit!#REF!=10,Audit!#REF!&amp;Audit!#REF!,"")</f>
        <v>#REF!</v>
      </c>
      <c r="D883" s="17" t="e">
        <f>VLOOKUP(Audit!#REF!,$V$3:$AE$12,3,FALSE) &amp; VLOOKUP(Audit!#REF!,$V$13:$AE$22,3,FALSE) &amp;IF(Audit!#REF!=10,Audit!#REF!&amp;Audit!#REF!,"")</f>
        <v>#REF!</v>
      </c>
      <c r="E883" s="17" t="e">
        <f>VLOOKUP(Audit!#REF!,$V$3:$AE$12,4,FALSE)&amp; Audit!#REF! &amp; VLOOKUP(Audit!#REF!,$V$13:$AE$22,4,FALSE)&amp; IF(Audit!#REF!=10,Audit!#REF!&amp;Audit!#REF!,"")</f>
        <v>#REF!</v>
      </c>
      <c r="F883" s="17" t="e">
        <f>VLOOKUP(Audit!#REF!,$V$3:$AE$12,5,FALSE) &amp; VLOOKUP(Audit!#REF!,$V$13:$AE$22,5,FALSE)&amp; IF(Audit!#REF!=10,Audit!#REF!&amp;Audit!#REF!,"")</f>
        <v>#REF!</v>
      </c>
      <c r="G883" s="17" t="e">
        <f>VLOOKUP(Audit!#REF!,$V$3:$AE$12,6,FALSE) &amp; VLOOKUP(Audit!#REF!,$V$13:$AE$22,6,FALSE)&amp; IF(Audit!#REF!=10,Audit!#REF!&amp;Audit!#REF!,"")</f>
        <v>#REF!</v>
      </c>
      <c r="H883" s="17" t="e">
        <f>VLOOKUP(Audit!#REF!,$V$3:$AE$12,7,FALSE) &amp; VLOOKUP(Audit!#REF!,$V$13:$AE$22,7,FALSE)&amp;IF(Audit!#REF!=10,Audit!#REF!&amp;Audit!#REF!,"")</f>
        <v>#REF!</v>
      </c>
      <c r="I883" s="17" t="e">
        <f>VLOOKUP(Audit!#REF!,$V$3:$AE$12,8,FALSE) &amp; Audit!#REF! &amp; VLOOKUP(Audit!#REF!,$V$13:$AE$22,8,FALSE)&amp;IF(Audit!#REF!=10,Audit!#REF!&amp;Audit!#REF!,"")</f>
        <v>#REF!</v>
      </c>
      <c r="J883" s="17" t="e">
        <f>VLOOKUP(Audit!#REF!,$V$3:$AE$12,9,FALSE) &amp; VLOOKUP(Audit!#REF!,$V$13:$AE$22,9,FALSE) &amp; IF(Audit!#REF!=10,Audit!#REF!&amp;Audit!#REF!,"") &amp; IF(Audit!#REF!&lt;&gt;1,U883,"")</f>
        <v>#REF!</v>
      </c>
      <c r="K883" s="17" t="e">
        <f>VLOOKUP(Audit!#REF!,$V$3:$AE$12,10,FALSE) &amp; Audit!#REF! &amp; VLOOKUP(Audit!#REF!,$V$13:$AE$22,10,FALSE) &amp; IF(Audit!#REF!=10,Audit!#REF!&amp;Audit!#REF!,"") &amp; IF(Audit!#REF!&lt;&gt;1,U883,"")</f>
        <v>#REF!</v>
      </c>
      <c r="L883" s="10" t="e">
        <f>Audit!#REF!</f>
        <v>#REF!</v>
      </c>
      <c r="M883" s="10" t="e">
        <f t="shared" si="401"/>
        <v>#REF!</v>
      </c>
      <c r="N883" s="10" t="e">
        <f t="shared" si="402"/>
        <v>#REF!</v>
      </c>
      <c r="O883" s="10" t="e">
        <f t="shared" si="403"/>
        <v>#REF!</v>
      </c>
      <c r="P883" s="10" t="e">
        <f t="shared" si="404"/>
        <v>#REF!</v>
      </c>
      <c r="Q883" s="10" t="e">
        <f t="shared" si="405"/>
        <v>#REF!</v>
      </c>
      <c r="R883" s="10" t="e">
        <f t="shared" si="406"/>
        <v>#REF!</v>
      </c>
      <c r="S883" s="10" t="e">
        <f t="shared" si="407"/>
        <v>#REF!</v>
      </c>
      <c r="T883" s="10" t="e">
        <f t="shared" si="408"/>
        <v>#REF!</v>
      </c>
      <c r="U883" s="17" t="e">
        <f>IF(Audit!#REF!="","",VLOOKUP(Audit!#REF!,$W$26:$X$35,2,FALSE)) &amp; Audit!#REF! &amp; IF(Audit!#REF!="","",IF(Audit!#REF!&lt;=1.4,VLOOKUP(Audit!#REF!,$W$38:X928,2,FALSE),VLOOKUP(Audit!#REF!,$W$51:$X$61,2,FALSE))) &amp; IF(Audit!#REF!="","",VLOOKUP(Audit!#REF!,$Y$26:$Z$35,2,FALSE) &amp; Audit!#REF! &amp; IF(Audit!#REF!="","",IF(Audit!#REF!&lt;=1.4,VLOOKUP(Audit!#REF!,$Y$38:$Z$48,2,FALSE),VLOOKUP(Audit!#REF!,$Y$51:$Z$61,2,FALSE))))</f>
        <v>#REF!</v>
      </c>
      <c r="V883" s="21"/>
      <c r="AH883" s="49" t="e">
        <f>Audit!#REF!</f>
        <v>#REF!</v>
      </c>
      <c r="AI883" s="50" t="e">
        <f>VLOOKUP(Audit!#REF!,$V$3:$AE$12,2,FALSE)&amp; IF(Audit!#REF!=10,Audit!#REF!,"")</f>
        <v>#REF!</v>
      </c>
      <c r="AJ883" s="50" t="e">
        <f>VLOOKUP(Audit!#REF!,$V$13:$AE$22,2,FALSE)&amp; IF(Audit!#REF!=10,Audit!#REF!,"")</f>
        <v>#REF!</v>
      </c>
      <c r="AK883" s="47" t="e">
        <f t="shared" si="409"/>
        <v>#REF!</v>
      </c>
      <c r="AL883" s="50" t="e">
        <f>VLOOKUP(Audit!#REF!,$V$3:$AE$12,3,FALSE)&amp; IF(Audit!#REF!=10,Audit!#REF!,"")</f>
        <v>#REF!</v>
      </c>
      <c r="AM883" s="50" t="e">
        <f>VLOOKUP(Audit!#REF!,$V$13:$AE$22,3,FALSE)&amp; IF(Audit!#REF!=10,Audit!#REF!,"")</f>
        <v>#REF!</v>
      </c>
      <c r="AN883" s="47" t="e">
        <f t="shared" si="410"/>
        <v>#REF!</v>
      </c>
      <c r="AO883" s="50" t="e">
        <f>VLOOKUP(Audit!#REF!,$V$3:$AE$12,4,FALSE) &amp;  Audit!#REF! &amp; IF(Audit!#REF!=10,Audit!#REF!,"")</f>
        <v>#REF!</v>
      </c>
      <c r="AP883" s="50" t="e">
        <f>VLOOKUP(Audit!#REF!,$V$13:$AE$22,4,FALSE)&amp; IF(Audit!#REF!=10,Audit!#REF!,"")</f>
        <v>#REF!</v>
      </c>
      <c r="AQ883" s="47" t="e">
        <f t="shared" si="411"/>
        <v>#REF!</v>
      </c>
      <c r="AR883" s="50" t="e">
        <f>VLOOKUP(Audit!#REF!,$V$3:$AE$12,5,FALSE)&amp; IF(Audit!#REF!=10,Audit!#REF!,"")</f>
        <v>#REF!</v>
      </c>
      <c r="AS883" s="50" t="e">
        <f>VLOOKUP(Audit!#REF!,$V$13:$AE$22,5,FALSE)&amp; IF(Audit!#REF!=10,Audit!#REF!,"")</f>
        <v>#REF!</v>
      </c>
      <c r="AT883" s="47" t="e">
        <f t="shared" si="412"/>
        <v>#REF!</v>
      </c>
      <c r="AU883" s="50" t="e">
        <f>VLOOKUP(Audit!#REF!,$V$3:$AE$12,6,FALSE)&amp; IF(Audit!#REF!=10,Audit!#REF!,"")</f>
        <v>#REF!</v>
      </c>
      <c r="AV883" s="50" t="e">
        <f>VLOOKUP(Audit!#REF!,$V$13:$AE$22,6,FALSE)&amp; IF(Audit!#REF!=10,Audit!#REF!,"")</f>
        <v>#REF!</v>
      </c>
      <c r="AW883" s="47" t="e">
        <f t="shared" si="413"/>
        <v>#REF!</v>
      </c>
      <c r="AX883" s="50" t="e">
        <f>VLOOKUP(Audit!#REF!,$V$3:$AE$12,7,FALSE)&amp; IF(Audit!#REF!=10,Audit!#REF!,"")</f>
        <v>#REF!</v>
      </c>
      <c r="AY883" s="50" t="e">
        <f>VLOOKUP(Audit!#REF!,$V$13:$AE$22,7,FALSE) &amp; IF(Audit!#REF!=10,Audit!#REF!,"")</f>
        <v>#REF!</v>
      </c>
      <c r="AZ883" s="47" t="e">
        <f t="shared" si="414"/>
        <v>#REF!</v>
      </c>
      <c r="BA883" s="50" t="e">
        <f>VLOOKUP(Audit!#REF!,$V$3:$AE$12,8,FALSE)&amp; Audit!#REF! &amp; IF(Audit!#REF!=10,Audit!#REF!,"")</f>
        <v>#REF!</v>
      </c>
      <c r="BB883" s="50" t="e">
        <f>VLOOKUP(Audit!#REF!,$V$13:$AE$22,8,FALSE) &amp; IF(Audit!#REF!=10,Audit!#REF!,"")</f>
        <v>#REF!</v>
      </c>
      <c r="BC883" s="47" t="e">
        <f t="shared" si="415"/>
        <v>#REF!</v>
      </c>
      <c r="BD883" s="50" t="e">
        <f>VLOOKUP(Audit!#REF!,$V$3:$AE$12,9,FALSE)&amp; IF(Audit!#REF!=10,Audit!#REF!,"")</f>
        <v>#REF!</v>
      </c>
      <c r="BE883" s="50" t="e">
        <f>VLOOKUP(Audit!#REF!,$V$13:$AE$22,9,FALSE) &amp; IF(Audit!#REF!=10,Audit!#REF!,"") &amp; IF(Audit!#REF!&lt;&gt;1,U883,"")</f>
        <v>#REF!</v>
      </c>
      <c r="BF883" s="47" t="e">
        <f t="shared" si="416"/>
        <v>#REF!</v>
      </c>
      <c r="BG883" s="50" t="e">
        <f>VLOOKUP(Audit!#REF!,$V$3:$AE$12,10,FALSE) &amp; Audit!#REF! &amp; IF(Audit!#REF!=10,Audit!#REF!,"")</f>
        <v>#REF!</v>
      </c>
      <c r="BH883" s="50" t="e">
        <f>VLOOKUP(Audit!#REF!,$V$13:$AE$22,10,FALSE) &amp; IF(Audit!#REF!=10,Audit!#REF!,"") &amp; IF(Audit!#REF!&lt;&gt;1,U883,"")</f>
        <v>#REF!</v>
      </c>
      <c r="BI883" s="47" t="e">
        <f t="shared" si="417"/>
        <v>#REF!</v>
      </c>
      <c r="BJ883" s="48" t="str">
        <f t="shared" si="418"/>
        <v/>
      </c>
      <c r="BK883" s="48" t="str">
        <f t="shared" si="419"/>
        <v/>
      </c>
      <c r="BL883" s="48" t="str">
        <f t="shared" si="420"/>
        <v/>
      </c>
      <c r="BM883" s="48" t="str">
        <f t="shared" si="421"/>
        <v/>
      </c>
      <c r="BN883" s="48" t="str">
        <f t="shared" si="422"/>
        <v/>
      </c>
      <c r="BO883" s="48" t="str">
        <f t="shared" si="423"/>
        <v/>
      </c>
      <c r="BP883" s="48" t="str">
        <f t="shared" si="424"/>
        <v/>
      </c>
      <c r="BQ883" s="48" t="str">
        <f t="shared" si="425"/>
        <v/>
      </c>
      <c r="BR883" s="48" t="str">
        <f t="shared" si="426"/>
        <v/>
      </c>
      <c r="BS883" s="48" t="str">
        <f t="shared" si="427"/>
        <v/>
      </c>
      <c r="BT883" s="48" t="str">
        <f t="shared" si="428"/>
        <v/>
      </c>
      <c r="BU883" s="48" t="str">
        <f t="shared" si="429"/>
        <v/>
      </c>
    </row>
    <row r="884" spans="1:73">
      <c r="A884" s="10" t="e">
        <f>Audit!#REF!</f>
        <v>#REF!</v>
      </c>
      <c r="B884" s="10" t="e">
        <f t="shared" si="400"/>
        <v>#REF!</v>
      </c>
      <c r="C884" s="17" t="e">
        <f>VLOOKUP(Audit!#REF!,$V$3:$AE$12,2,FALSE) &amp; VLOOKUP(Audit!#REF!,$V$13:$AE$22,2,FALSE)&amp; IF(Audit!#REF!=10,Audit!#REF!&amp;Audit!#REF!,"")</f>
        <v>#REF!</v>
      </c>
      <c r="D884" s="17" t="e">
        <f>VLOOKUP(Audit!#REF!,$V$3:$AE$12,3,FALSE) &amp; VLOOKUP(Audit!#REF!,$V$13:$AE$22,3,FALSE) &amp;IF(Audit!#REF!=10,Audit!#REF!&amp;Audit!#REF!,"")</f>
        <v>#REF!</v>
      </c>
      <c r="E884" s="17" t="e">
        <f>VLOOKUP(Audit!#REF!,$V$3:$AE$12,4,FALSE)&amp; Audit!#REF! &amp; VLOOKUP(Audit!#REF!,$V$13:$AE$22,4,FALSE)&amp; IF(Audit!#REF!=10,Audit!#REF!&amp;Audit!#REF!,"")</f>
        <v>#REF!</v>
      </c>
      <c r="F884" s="17" t="e">
        <f>VLOOKUP(Audit!#REF!,$V$3:$AE$12,5,FALSE) &amp; VLOOKUP(Audit!#REF!,$V$13:$AE$22,5,FALSE)&amp; IF(Audit!#REF!=10,Audit!#REF!&amp;Audit!#REF!,"")</f>
        <v>#REF!</v>
      </c>
      <c r="G884" s="17" t="e">
        <f>VLOOKUP(Audit!#REF!,$V$3:$AE$12,6,FALSE) &amp; VLOOKUP(Audit!#REF!,$V$13:$AE$22,6,FALSE)&amp; IF(Audit!#REF!=10,Audit!#REF!&amp;Audit!#REF!,"")</f>
        <v>#REF!</v>
      </c>
      <c r="H884" s="17" t="e">
        <f>VLOOKUP(Audit!#REF!,$V$3:$AE$12,7,FALSE) &amp; VLOOKUP(Audit!#REF!,$V$13:$AE$22,7,FALSE)&amp;IF(Audit!#REF!=10,Audit!#REF!&amp;Audit!#REF!,"")</f>
        <v>#REF!</v>
      </c>
      <c r="I884" s="17" t="e">
        <f>VLOOKUP(Audit!#REF!,$V$3:$AE$12,8,FALSE) &amp; Audit!#REF! &amp; VLOOKUP(Audit!#REF!,$V$13:$AE$22,8,FALSE)&amp;IF(Audit!#REF!=10,Audit!#REF!&amp;Audit!#REF!,"")</f>
        <v>#REF!</v>
      </c>
      <c r="J884" s="17" t="e">
        <f>VLOOKUP(Audit!#REF!,$V$3:$AE$12,9,FALSE) &amp; VLOOKUP(Audit!#REF!,$V$13:$AE$22,9,FALSE) &amp; IF(Audit!#REF!=10,Audit!#REF!&amp;Audit!#REF!,"") &amp; IF(Audit!#REF!&lt;&gt;1,U884,"")</f>
        <v>#REF!</v>
      </c>
      <c r="K884" s="17" t="e">
        <f>VLOOKUP(Audit!#REF!,$V$3:$AE$12,10,FALSE) &amp; Audit!#REF! &amp; VLOOKUP(Audit!#REF!,$V$13:$AE$22,10,FALSE) &amp; IF(Audit!#REF!=10,Audit!#REF!&amp;Audit!#REF!,"") &amp; IF(Audit!#REF!&lt;&gt;1,U884,"")</f>
        <v>#REF!</v>
      </c>
      <c r="L884" s="10" t="e">
        <f>Audit!#REF!</f>
        <v>#REF!</v>
      </c>
      <c r="M884" s="10" t="e">
        <f t="shared" si="401"/>
        <v>#REF!</v>
      </c>
      <c r="N884" s="10" t="e">
        <f t="shared" si="402"/>
        <v>#REF!</v>
      </c>
      <c r="O884" s="10" t="e">
        <f t="shared" si="403"/>
        <v>#REF!</v>
      </c>
      <c r="P884" s="10" t="e">
        <f t="shared" si="404"/>
        <v>#REF!</v>
      </c>
      <c r="Q884" s="10" t="e">
        <f t="shared" si="405"/>
        <v>#REF!</v>
      </c>
      <c r="R884" s="10" t="e">
        <f t="shared" si="406"/>
        <v>#REF!</v>
      </c>
      <c r="S884" s="10" t="e">
        <f t="shared" si="407"/>
        <v>#REF!</v>
      </c>
      <c r="T884" s="10" t="e">
        <f t="shared" si="408"/>
        <v>#REF!</v>
      </c>
      <c r="U884" s="17" t="e">
        <f>IF(Audit!#REF!="","",VLOOKUP(Audit!#REF!,$W$26:$X$35,2,FALSE)) &amp; Audit!#REF! &amp; IF(Audit!#REF!="","",IF(Audit!#REF!&lt;=1.4,VLOOKUP(Audit!#REF!,$W$38:X929,2,FALSE),VLOOKUP(Audit!#REF!,$W$51:$X$61,2,FALSE))) &amp; IF(Audit!#REF!="","",VLOOKUP(Audit!#REF!,$Y$26:$Z$35,2,FALSE) &amp; Audit!#REF! &amp; IF(Audit!#REF!="","",IF(Audit!#REF!&lt;=1.4,VLOOKUP(Audit!#REF!,$Y$38:$Z$48,2,FALSE),VLOOKUP(Audit!#REF!,$Y$51:$Z$61,2,FALSE))))</f>
        <v>#REF!</v>
      </c>
      <c r="V884" s="21"/>
      <c r="AH884" s="49" t="e">
        <f>Audit!#REF!</f>
        <v>#REF!</v>
      </c>
      <c r="AI884" s="50" t="e">
        <f>VLOOKUP(Audit!#REF!,$V$3:$AE$12,2,FALSE)&amp; IF(Audit!#REF!=10,Audit!#REF!,"")</f>
        <v>#REF!</v>
      </c>
      <c r="AJ884" s="50" t="e">
        <f>VLOOKUP(Audit!#REF!,$V$13:$AE$22,2,FALSE)&amp; IF(Audit!#REF!=10,Audit!#REF!,"")</f>
        <v>#REF!</v>
      </c>
      <c r="AK884" s="47" t="e">
        <f t="shared" si="409"/>
        <v>#REF!</v>
      </c>
      <c r="AL884" s="50" t="e">
        <f>VLOOKUP(Audit!#REF!,$V$3:$AE$12,3,FALSE)&amp; IF(Audit!#REF!=10,Audit!#REF!,"")</f>
        <v>#REF!</v>
      </c>
      <c r="AM884" s="50" t="e">
        <f>VLOOKUP(Audit!#REF!,$V$13:$AE$22,3,FALSE)&amp; IF(Audit!#REF!=10,Audit!#REF!,"")</f>
        <v>#REF!</v>
      </c>
      <c r="AN884" s="47" t="e">
        <f t="shared" si="410"/>
        <v>#REF!</v>
      </c>
      <c r="AO884" s="50" t="e">
        <f>VLOOKUP(Audit!#REF!,$V$3:$AE$12,4,FALSE) &amp;  Audit!#REF! &amp; IF(Audit!#REF!=10,Audit!#REF!,"")</f>
        <v>#REF!</v>
      </c>
      <c r="AP884" s="50" t="e">
        <f>VLOOKUP(Audit!#REF!,$V$13:$AE$22,4,FALSE)&amp; IF(Audit!#REF!=10,Audit!#REF!,"")</f>
        <v>#REF!</v>
      </c>
      <c r="AQ884" s="47" t="e">
        <f t="shared" si="411"/>
        <v>#REF!</v>
      </c>
      <c r="AR884" s="50" t="e">
        <f>VLOOKUP(Audit!#REF!,$V$3:$AE$12,5,FALSE)&amp; IF(Audit!#REF!=10,Audit!#REF!,"")</f>
        <v>#REF!</v>
      </c>
      <c r="AS884" s="50" t="e">
        <f>VLOOKUP(Audit!#REF!,$V$13:$AE$22,5,FALSE)&amp; IF(Audit!#REF!=10,Audit!#REF!,"")</f>
        <v>#REF!</v>
      </c>
      <c r="AT884" s="47" t="e">
        <f t="shared" si="412"/>
        <v>#REF!</v>
      </c>
      <c r="AU884" s="50" t="e">
        <f>VLOOKUP(Audit!#REF!,$V$3:$AE$12,6,FALSE)&amp; IF(Audit!#REF!=10,Audit!#REF!,"")</f>
        <v>#REF!</v>
      </c>
      <c r="AV884" s="50" t="e">
        <f>VLOOKUP(Audit!#REF!,$V$13:$AE$22,6,FALSE)&amp; IF(Audit!#REF!=10,Audit!#REF!,"")</f>
        <v>#REF!</v>
      </c>
      <c r="AW884" s="47" t="e">
        <f t="shared" si="413"/>
        <v>#REF!</v>
      </c>
      <c r="AX884" s="50" t="e">
        <f>VLOOKUP(Audit!#REF!,$V$3:$AE$12,7,FALSE)&amp; IF(Audit!#REF!=10,Audit!#REF!,"")</f>
        <v>#REF!</v>
      </c>
      <c r="AY884" s="50" t="e">
        <f>VLOOKUP(Audit!#REF!,$V$13:$AE$22,7,FALSE) &amp; IF(Audit!#REF!=10,Audit!#REF!,"")</f>
        <v>#REF!</v>
      </c>
      <c r="AZ884" s="47" t="e">
        <f t="shared" si="414"/>
        <v>#REF!</v>
      </c>
      <c r="BA884" s="50" t="e">
        <f>VLOOKUP(Audit!#REF!,$V$3:$AE$12,8,FALSE)&amp; Audit!#REF! &amp; IF(Audit!#REF!=10,Audit!#REF!,"")</f>
        <v>#REF!</v>
      </c>
      <c r="BB884" s="50" t="e">
        <f>VLOOKUP(Audit!#REF!,$V$13:$AE$22,8,FALSE) &amp; IF(Audit!#REF!=10,Audit!#REF!,"")</f>
        <v>#REF!</v>
      </c>
      <c r="BC884" s="47" t="e">
        <f t="shared" si="415"/>
        <v>#REF!</v>
      </c>
      <c r="BD884" s="50" t="e">
        <f>VLOOKUP(Audit!#REF!,$V$3:$AE$12,9,FALSE)&amp; IF(Audit!#REF!=10,Audit!#REF!,"")</f>
        <v>#REF!</v>
      </c>
      <c r="BE884" s="50" t="e">
        <f>VLOOKUP(Audit!#REF!,$V$13:$AE$22,9,FALSE) &amp; IF(Audit!#REF!=10,Audit!#REF!,"") &amp; IF(Audit!#REF!&lt;&gt;1,U884,"")</f>
        <v>#REF!</v>
      </c>
      <c r="BF884" s="47" t="e">
        <f t="shared" si="416"/>
        <v>#REF!</v>
      </c>
      <c r="BG884" s="50" t="e">
        <f>VLOOKUP(Audit!#REF!,$V$3:$AE$12,10,FALSE) &amp; Audit!#REF! &amp; IF(Audit!#REF!=10,Audit!#REF!,"")</f>
        <v>#REF!</v>
      </c>
      <c r="BH884" s="50" t="e">
        <f>VLOOKUP(Audit!#REF!,$V$13:$AE$22,10,FALSE) &amp; IF(Audit!#REF!=10,Audit!#REF!,"") &amp; IF(Audit!#REF!&lt;&gt;1,U884,"")</f>
        <v>#REF!</v>
      </c>
      <c r="BI884" s="47" t="e">
        <f t="shared" si="417"/>
        <v>#REF!</v>
      </c>
      <c r="BJ884" s="48" t="str">
        <f t="shared" si="418"/>
        <v/>
      </c>
      <c r="BK884" s="48" t="str">
        <f t="shared" si="419"/>
        <v/>
      </c>
      <c r="BL884" s="48" t="str">
        <f t="shared" si="420"/>
        <v/>
      </c>
      <c r="BM884" s="48" t="str">
        <f t="shared" si="421"/>
        <v/>
      </c>
      <c r="BN884" s="48" t="str">
        <f t="shared" si="422"/>
        <v/>
      </c>
      <c r="BO884" s="48" t="str">
        <f t="shared" si="423"/>
        <v/>
      </c>
      <c r="BP884" s="48" t="str">
        <f t="shared" si="424"/>
        <v/>
      </c>
      <c r="BQ884" s="48" t="str">
        <f t="shared" si="425"/>
        <v/>
      </c>
      <c r="BR884" s="48" t="str">
        <f t="shared" si="426"/>
        <v/>
      </c>
      <c r="BS884" s="48" t="str">
        <f t="shared" si="427"/>
        <v/>
      </c>
      <c r="BT884" s="48" t="str">
        <f t="shared" si="428"/>
        <v/>
      </c>
      <c r="BU884" s="48" t="str">
        <f t="shared" si="429"/>
        <v/>
      </c>
    </row>
    <row r="885" spans="1:73">
      <c r="A885" s="10" t="e">
        <f>Audit!#REF!</f>
        <v>#REF!</v>
      </c>
      <c r="B885" s="10" t="e">
        <f t="shared" si="400"/>
        <v>#REF!</v>
      </c>
      <c r="C885" s="17" t="e">
        <f>VLOOKUP(Audit!#REF!,$V$3:$AE$12,2,FALSE) &amp; VLOOKUP(Audit!#REF!,$V$13:$AE$22,2,FALSE)&amp; IF(Audit!#REF!=10,Audit!#REF!&amp;Audit!#REF!,"")</f>
        <v>#REF!</v>
      </c>
      <c r="D885" s="17" t="e">
        <f>VLOOKUP(Audit!#REF!,$V$3:$AE$12,3,FALSE) &amp; VLOOKUP(Audit!#REF!,$V$13:$AE$22,3,FALSE) &amp;IF(Audit!#REF!=10,Audit!#REF!&amp;Audit!#REF!,"")</f>
        <v>#REF!</v>
      </c>
      <c r="E885" s="17" t="e">
        <f>VLOOKUP(Audit!#REF!,$V$3:$AE$12,4,FALSE)&amp; Audit!#REF! &amp; VLOOKUP(Audit!#REF!,$V$13:$AE$22,4,FALSE)&amp; IF(Audit!#REF!=10,Audit!#REF!&amp;Audit!#REF!,"")</f>
        <v>#REF!</v>
      </c>
      <c r="F885" s="17" t="e">
        <f>VLOOKUP(Audit!#REF!,$V$3:$AE$12,5,FALSE) &amp; VLOOKUP(Audit!#REF!,$V$13:$AE$22,5,FALSE)&amp; IF(Audit!#REF!=10,Audit!#REF!&amp;Audit!#REF!,"")</f>
        <v>#REF!</v>
      </c>
      <c r="G885" s="17" t="e">
        <f>VLOOKUP(Audit!#REF!,$V$3:$AE$12,6,FALSE) &amp; VLOOKUP(Audit!#REF!,$V$13:$AE$22,6,FALSE)&amp; IF(Audit!#REF!=10,Audit!#REF!&amp;Audit!#REF!,"")</f>
        <v>#REF!</v>
      </c>
      <c r="H885" s="17" t="e">
        <f>VLOOKUP(Audit!#REF!,$V$3:$AE$12,7,FALSE) &amp; VLOOKUP(Audit!#REF!,$V$13:$AE$22,7,FALSE)&amp;IF(Audit!#REF!=10,Audit!#REF!&amp;Audit!#REF!,"")</f>
        <v>#REF!</v>
      </c>
      <c r="I885" s="17" t="e">
        <f>VLOOKUP(Audit!#REF!,$V$3:$AE$12,8,FALSE) &amp; Audit!#REF! &amp; VLOOKUP(Audit!#REF!,$V$13:$AE$22,8,FALSE)&amp;IF(Audit!#REF!=10,Audit!#REF!&amp;Audit!#REF!,"")</f>
        <v>#REF!</v>
      </c>
      <c r="J885" s="17" t="e">
        <f>VLOOKUP(Audit!#REF!,$V$3:$AE$12,9,FALSE) &amp; VLOOKUP(Audit!#REF!,$V$13:$AE$22,9,FALSE) &amp; IF(Audit!#REF!=10,Audit!#REF!&amp;Audit!#REF!,"") &amp; IF(Audit!#REF!&lt;&gt;1,U885,"")</f>
        <v>#REF!</v>
      </c>
      <c r="K885" s="17" t="e">
        <f>VLOOKUP(Audit!#REF!,$V$3:$AE$12,10,FALSE) &amp; Audit!#REF! &amp; VLOOKUP(Audit!#REF!,$V$13:$AE$22,10,FALSE) &amp; IF(Audit!#REF!=10,Audit!#REF!&amp;Audit!#REF!,"") &amp; IF(Audit!#REF!&lt;&gt;1,U885,"")</f>
        <v>#REF!</v>
      </c>
      <c r="L885" s="10" t="e">
        <f>Audit!#REF!</f>
        <v>#REF!</v>
      </c>
      <c r="M885" s="10" t="e">
        <f t="shared" si="401"/>
        <v>#REF!</v>
      </c>
      <c r="N885" s="10" t="e">
        <f t="shared" si="402"/>
        <v>#REF!</v>
      </c>
      <c r="O885" s="10" t="e">
        <f t="shared" si="403"/>
        <v>#REF!</v>
      </c>
      <c r="P885" s="10" t="e">
        <f t="shared" si="404"/>
        <v>#REF!</v>
      </c>
      <c r="Q885" s="10" t="e">
        <f t="shared" si="405"/>
        <v>#REF!</v>
      </c>
      <c r="R885" s="10" t="e">
        <f t="shared" si="406"/>
        <v>#REF!</v>
      </c>
      <c r="S885" s="10" t="e">
        <f t="shared" si="407"/>
        <v>#REF!</v>
      </c>
      <c r="T885" s="10" t="e">
        <f t="shared" si="408"/>
        <v>#REF!</v>
      </c>
      <c r="U885" s="17" t="e">
        <f>IF(Audit!#REF!="","",VLOOKUP(Audit!#REF!,$W$26:$X$35,2,FALSE)) &amp; Audit!#REF! &amp; IF(Audit!#REF!="","",IF(Audit!#REF!&lt;=1.4,VLOOKUP(Audit!#REF!,$W$38:X930,2,FALSE),VLOOKUP(Audit!#REF!,$W$51:$X$61,2,FALSE))) &amp; IF(Audit!#REF!="","",VLOOKUP(Audit!#REF!,$Y$26:$Z$35,2,FALSE) &amp; Audit!#REF! &amp; IF(Audit!#REF!="","",IF(Audit!#REF!&lt;=1.4,VLOOKUP(Audit!#REF!,$Y$38:$Z$48,2,FALSE),VLOOKUP(Audit!#REF!,$Y$51:$Z$61,2,FALSE))))</f>
        <v>#REF!</v>
      </c>
      <c r="V885" s="21"/>
      <c r="AH885" s="49" t="e">
        <f>Audit!#REF!</f>
        <v>#REF!</v>
      </c>
      <c r="AI885" s="50" t="e">
        <f>VLOOKUP(Audit!#REF!,$V$3:$AE$12,2,FALSE)&amp; IF(Audit!#REF!=10,Audit!#REF!,"")</f>
        <v>#REF!</v>
      </c>
      <c r="AJ885" s="50" t="e">
        <f>VLOOKUP(Audit!#REF!,$V$13:$AE$22,2,FALSE)&amp; IF(Audit!#REF!=10,Audit!#REF!,"")</f>
        <v>#REF!</v>
      </c>
      <c r="AK885" s="47" t="e">
        <f t="shared" si="409"/>
        <v>#REF!</v>
      </c>
      <c r="AL885" s="50" t="e">
        <f>VLOOKUP(Audit!#REF!,$V$3:$AE$12,3,FALSE)&amp; IF(Audit!#REF!=10,Audit!#REF!,"")</f>
        <v>#REF!</v>
      </c>
      <c r="AM885" s="50" t="e">
        <f>VLOOKUP(Audit!#REF!,$V$13:$AE$22,3,FALSE)&amp; IF(Audit!#REF!=10,Audit!#REF!,"")</f>
        <v>#REF!</v>
      </c>
      <c r="AN885" s="47" t="e">
        <f t="shared" si="410"/>
        <v>#REF!</v>
      </c>
      <c r="AO885" s="50" t="e">
        <f>VLOOKUP(Audit!#REF!,$V$3:$AE$12,4,FALSE) &amp;  Audit!#REF! &amp; IF(Audit!#REF!=10,Audit!#REF!,"")</f>
        <v>#REF!</v>
      </c>
      <c r="AP885" s="50" t="e">
        <f>VLOOKUP(Audit!#REF!,$V$13:$AE$22,4,FALSE)&amp; IF(Audit!#REF!=10,Audit!#REF!,"")</f>
        <v>#REF!</v>
      </c>
      <c r="AQ885" s="47" t="e">
        <f t="shared" si="411"/>
        <v>#REF!</v>
      </c>
      <c r="AR885" s="50" t="e">
        <f>VLOOKUP(Audit!#REF!,$V$3:$AE$12,5,FALSE)&amp; IF(Audit!#REF!=10,Audit!#REF!,"")</f>
        <v>#REF!</v>
      </c>
      <c r="AS885" s="50" t="e">
        <f>VLOOKUP(Audit!#REF!,$V$13:$AE$22,5,FALSE)&amp; IF(Audit!#REF!=10,Audit!#REF!,"")</f>
        <v>#REF!</v>
      </c>
      <c r="AT885" s="47" t="e">
        <f t="shared" si="412"/>
        <v>#REF!</v>
      </c>
      <c r="AU885" s="50" t="e">
        <f>VLOOKUP(Audit!#REF!,$V$3:$AE$12,6,FALSE)&amp; IF(Audit!#REF!=10,Audit!#REF!,"")</f>
        <v>#REF!</v>
      </c>
      <c r="AV885" s="50" t="e">
        <f>VLOOKUP(Audit!#REF!,$V$13:$AE$22,6,FALSE)&amp; IF(Audit!#REF!=10,Audit!#REF!,"")</f>
        <v>#REF!</v>
      </c>
      <c r="AW885" s="47" t="e">
        <f t="shared" si="413"/>
        <v>#REF!</v>
      </c>
      <c r="AX885" s="50" t="e">
        <f>VLOOKUP(Audit!#REF!,$V$3:$AE$12,7,FALSE)&amp; IF(Audit!#REF!=10,Audit!#REF!,"")</f>
        <v>#REF!</v>
      </c>
      <c r="AY885" s="50" t="e">
        <f>VLOOKUP(Audit!#REF!,$V$13:$AE$22,7,FALSE) &amp; IF(Audit!#REF!=10,Audit!#REF!,"")</f>
        <v>#REF!</v>
      </c>
      <c r="AZ885" s="47" t="e">
        <f t="shared" si="414"/>
        <v>#REF!</v>
      </c>
      <c r="BA885" s="50" t="e">
        <f>VLOOKUP(Audit!#REF!,$V$3:$AE$12,8,FALSE)&amp; Audit!#REF! &amp; IF(Audit!#REF!=10,Audit!#REF!,"")</f>
        <v>#REF!</v>
      </c>
      <c r="BB885" s="50" t="e">
        <f>VLOOKUP(Audit!#REF!,$V$13:$AE$22,8,FALSE) &amp; IF(Audit!#REF!=10,Audit!#REF!,"")</f>
        <v>#REF!</v>
      </c>
      <c r="BC885" s="47" t="e">
        <f t="shared" si="415"/>
        <v>#REF!</v>
      </c>
      <c r="BD885" s="50" t="e">
        <f>VLOOKUP(Audit!#REF!,$V$3:$AE$12,9,FALSE)&amp; IF(Audit!#REF!=10,Audit!#REF!,"")</f>
        <v>#REF!</v>
      </c>
      <c r="BE885" s="50" t="e">
        <f>VLOOKUP(Audit!#REF!,$V$13:$AE$22,9,FALSE) &amp; IF(Audit!#REF!=10,Audit!#REF!,"") &amp; IF(Audit!#REF!&lt;&gt;1,U885,"")</f>
        <v>#REF!</v>
      </c>
      <c r="BF885" s="47" t="e">
        <f t="shared" si="416"/>
        <v>#REF!</v>
      </c>
      <c r="BG885" s="50" t="e">
        <f>VLOOKUP(Audit!#REF!,$V$3:$AE$12,10,FALSE) &amp; Audit!#REF! &amp; IF(Audit!#REF!=10,Audit!#REF!,"")</f>
        <v>#REF!</v>
      </c>
      <c r="BH885" s="50" t="e">
        <f>VLOOKUP(Audit!#REF!,$V$13:$AE$22,10,FALSE) &amp; IF(Audit!#REF!=10,Audit!#REF!,"") &amp; IF(Audit!#REF!&lt;&gt;1,U885,"")</f>
        <v>#REF!</v>
      </c>
      <c r="BI885" s="47" t="e">
        <f t="shared" si="417"/>
        <v>#REF!</v>
      </c>
      <c r="BJ885" s="48" t="str">
        <f t="shared" si="418"/>
        <v/>
      </c>
      <c r="BK885" s="48" t="str">
        <f t="shared" si="419"/>
        <v/>
      </c>
      <c r="BL885" s="48" t="str">
        <f t="shared" si="420"/>
        <v/>
      </c>
      <c r="BM885" s="48" t="str">
        <f t="shared" si="421"/>
        <v/>
      </c>
      <c r="BN885" s="48" t="str">
        <f t="shared" si="422"/>
        <v/>
      </c>
      <c r="BO885" s="48" t="str">
        <f t="shared" si="423"/>
        <v/>
      </c>
      <c r="BP885" s="48" t="str">
        <f t="shared" si="424"/>
        <v/>
      </c>
      <c r="BQ885" s="48" t="str">
        <f t="shared" si="425"/>
        <v/>
      </c>
      <c r="BR885" s="48" t="str">
        <f t="shared" si="426"/>
        <v/>
      </c>
      <c r="BS885" s="48" t="str">
        <f t="shared" si="427"/>
        <v/>
      </c>
      <c r="BT885" s="48" t="str">
        <f t="shared" si="428"/>
        <v/>
      </c>
      <c r="BU885" s="48" t="str">
        <f t="shared" si="429"/>
        <v/>
      </c>
    </row>
    <row r="886" spans="1:73">
      <c r="A886" s="10" t="e">
        <f>Audit!#REF!</f>
        <v>#REF!</v>
      </c>
      <c r="B886" s="10" t="e">
        <f t="shared" si="400"/>
        <v>#REF!</v>
      </c>
      <c r="C886" s="17" t="e">
        <f>VLOOKUP(Audit!#REF!,$V$3:$AE$12,2,FALSE) &amp; VLOOKUP(Audit!#REF!,$V$13:$AE$22,2,FALSE)&amp; IF(Audit!#REF!=10,Audit!#REF!&amp;Audit!#REF!,"")</f>
        <v>#REF!</v>
      </c>
      <c r="D886" s="17" t="e">
        <f>VLOOKUP(Audit!#REF!,$V$3:$AE$12,3,FALSE) &amp; VLOOKUP(Audit!#REF!,$V$13:$AE$22,3,FALSE) &amp;IF(Audit!#REF!=10,Audit!#REF!&amp;Audit!#REF!,"")</f>
        <v>#REF!</v>
      </c>
      <c r="E886" s="17" t="e">
        <f>VLOOKUP(Audit!#REF!,$V$3:$AE$12,4,FALSE)&amp; Audit!#REF! &amp; VLOOKUP(Audit!#REF!,$V$13:$AE$22,4,FALSE)&amp; IF(Audit!#REF!=10,Audit!#REF!&amp;Audit!#REF!,"")</f>
        <v>#REF!</v>
      </c>
      <c r="F886" s="17" t="e">
        <f>VLOOKUP(Audit!#REF!,$V$3:$AE$12,5,FALSE) &amp; VLOOKUP(Audit!#REF!,$V$13:$AE$22,5,FALSE)&amp; IF(Audit!#REF!=10,Audit!#REF!&amp;Audit!#REF!,"")</f>
        <v>#REF!</v>
      </c>
      <c r="G886" s="17" t="e">
        <f>VLOOKUP(Audit!#REF!,$V$3:$AE$12,6,FALSE) &amp; VLOOKUP(Audit!#REF!,$V$13:$AE$22,6,FALSE)&amp; IF(Audit!#REF!=10,Audit!#REF!&amp;Audit!#REF!,"")</f>
        <v>#REF!</v>
      </c>
      <c r="H886" s="17" t="e">
        <f>VLOOKUP(Audit!#REF!,$V$3:$AE$12,7,FALSE) &amp; VLOOKUP(Audit!#REF!,$V$13:$AE$22,7,FALSE)&amp;IF(Audit!#REF!=10,Audit!#REF!&amp;Audit!#REF!,"")</f>
        <v>#REF!</v>
      </c>
      <c r="I886" s="17" t="e">
        <f>VLOOKUP(Audit!#REF!,$V$3:$AE$12,8,FALSE) &amp; Audit!#REF! &amp; VLOOKUP(Audit!#REF!,$V$13:$AE$22,8,FALSE)&amp;IF(Audit!#REF!=10,Audit!#REF!&amp;Audit!#REF!,"")</f>
        <v>#REF!</v>
      </c>
      <c r="J886" s="17" t="e">
        <f>VLOOKUP(Audit!#REF!,$V$3:$AE$12,9,FALSE) &amp; VLOOKUP(Audit!#REF!,$V$13:$AE$22,9,FALSE) &amp; IF(Audit!#REF!=10,Audit!#REF!&amp;Audit!#REF!,"") &amp; IF(Audit!#REF!&lt;&gt;1,U886,"")</f>
        <v>#REF!</v>
      </c>
      <c r="K886" s="17" t="e">
        <f>VLOOKUP(Audit!#REF!,$V$3:$AE$12,10,FALSE) &amp; Audit!#REF! &amp; VLOOKUP(Audit!#REF!,$V$13:$AE$22,10,FALSE) &amp; IF(Audit!#REF!=10,Audit!#REF!&amp;Audit!#REF!,"") &amp; IF(Audit!#REF!&lt;&gt;1,U886,"")</f>
        <v>#REF!</v>
      </c>
      <c r="L886" s="10" t="e">
        <f>Audit!#REF!</f>
        <v>#REF!</v>
      </c>
      <c r="M886" s="10" t="e">
        <f t="shared" si="401"/>
        <v>#REF!</v>
      </c>
      <c r="N886" s="10" t="e">
        <f t="shared" si="402"/>
        <v>#REF!</v>
      </c>
      <c r="O886" s="10" t="e">
        <f t="shared" si="403"/>
        <v>#REF!</v>
      </c>
      <c r="P886" s="10" t="e">
        <f t="shared" si="404"/>
        <v>#REF!</v>
      </c>
      <c r="Q886" s="10" t="e">
        <f t="shared" si="405"/>
        <v>#REF!</v>
      </c>
      <c r="R886" s="10" t="e">
        <f t="shared" si="406"/>
        <v>#REF!</v>
      </c>
      <c r="S886" s="10" t="e">
        <f t="shared" si="407"/>
        <v>#REF!</v>
      </c>
      <c r="T886" s="10" t="e">
        <f t="shared" si="408"/>
        <v>#REF!</v>
      </c>
      <c r="U886" s="17" t="e">
        <f>IF(Audit!#REF!="","",VLOOKUP(Audit!#REF!,$W$26:$X$35,2,FALSE)) &amp; Audit!#REF! &amp; IF(Audit!#REF!="","",IF(Audit!#REF!&lt;=1.4,VLOOKUP(Audit!#REF!,$W$38:X931,2,FALSE),VLOOKUP(Audit!#REF!,$W$51:$X$61,2,FALSE))) &amp; IF(Audit!#REF!="","",VLOOKUP(Audit!#REF!,$Y$26:$Z$35,2,FALSE) &amp; Audit!#REF! &amp; IF(Audit!#REF!="","",IF(Audit!#REF!&lt;=1.4,VLOOKUP(Audit!#REF!,$Y$38:$Z$48,2,FALSE),VLOOKUP(Audit!#REF!,$Y$51:$Z$61,2,FALSE))))</f>
        <v>#REF!</v>
      </c>
      <c r="V886" s="21"/>
      <c r="AH886" s="49" t="e">
        <f>Audit!#REF!</f>
        <v>#REF!</v>
      </c>
      <c r="AI886" s="50" t="e">
        <f>VLOOKUP(Audit!#REF!,$V$3:$AE$12,2,FALSE)&amp; IF(Audit!#REF!=10,Audit!#REF!,"")</f>
        <v>#REF!</v>
      </c>
      <c r="AJ886" s="50" t="e">
        <f>VLOOKUP(Audit!#REF!,$V$13:$AE$22,2,FALSE)&amp; IF(Audit!#REF!=10,Audit!#REF!,"")</f>
        <v>#REF!</v>
      </c>
      <c r="AK886" s="47" t="e">
        <f t="shared" si="409"/>
        <v>#REF!</v>
      </c>
      <c r="AL886" s="50" t="e">
        <f>VLOOKUP(Audit!#REF!,$V$3:$AE$12,3,FALSE)&amp; IF(Audit!#REF!=10,Audit!#REF!,"")</f>
        <v>#REF!</v>
      </c>
      <c r="AM886" s="50" t="e">
        <f>VLOOKUP(Audit!#REF!,$V$13:$AE$22,3,FALSE)&amp; IF(Audit!#REF!=10,Audit!#REF!,"")</f>
        <v>#REF!</v>
      </c>
      <c r="AN886" s="47" t="e">
        <f t="shared" si="410"/>
        <v>#REF!</v>
      </c>
      <c r="AO886" s="50" t="e">
        <f>VLOOKUP(Audit!#REF!,$V$3:$AE$12,4,FALSE) &amp;  Audit!#REF! &amp; IF(Audit!#REF!=10,Audit!#REF!,"")</f>
        <v>#REF!</v>
      </c>
      <c r="AP886" s="50" t="e">
        <f>VLOOKUP(Audit!#REF!,$V$13:$AE$22,4,FALSE)&amp; IF(Audit!#REF!=10,Audit!#REF!,"")</f>
        <v>#REF!</v>
      </c>
      <c r="AQ886" s="47" t="e">
        <f t="shared" si="411"/>
        <v>#REF!</v>
      </c>
      <c r="AR886" s="50" t="e">
        <f>VLOOKUP(Audit!#REF!,$V$3:$AE$12,5,FALSE)&amp; IF(Audit!#REF!=10,Audit!#REF!,"")</f>
        <v>#REF!</v>
      </c>
      <c r="AS886" s="50" t="e">
        <f>VLOOKUP(Audit!#REF!,$V$13:$AE$22,5,FALSE)&amp; IF(Audit!#REF!=10,Audit!#REF!,"")</f>
        <v>#REF!</v>
      </c>
      <c r="AT886" s="47" t="e">
        <f t="shared" si="412"/>
        <v>#REF!</v>
      </c>
      <c r="AU886" s="50" t="e">
        <f>VLOOKUP(Audit!#REF!,$V$3:$AE$12,6,FALSE)&amp; IF(Audit!#REF!=10,Audit!#REF!,"")</f>
        <v>#REF!</v>
      </c>
      <c r="AV886" s="50" t="e">
        <f>VLOOKUP(Audit!#REF!,$V$13:$AE$22,6,FALSE)&amp; IF(Audit!#REF!=10,Audit!#REF!,"")</f>
        <v>#REF!</v>
      </c>
      <c r="AW886" s="47" t="e">
        <f t="shared" si="413"/>
        <v>#REF!</v>
      </c>
      <c r="AX886" s="50" t="e">
        <f>VLOOKUP(Audit!#REF!,$V$3:$AE$12,7,FALSE)&amp; IF(Audit!#REF!=10,Audit!#REF!,"")</f>
        <v>#REF!</v>
      </c>
      <c r="AY886" s="50" t="e">
        <f>VLOOKUP(Audit!#REF!,$V$13:$AE$22,7,FALSE) &amp; IF(Audit!#REF!=10,Audit!#REF!,"")</f>
        <v>#REF!</v>
      </c>
      <c r="AZ886" s="47" t="e">
        <f t="shared" si="414"/>
        <v>#REF!</v>
      </c>
      <c r="BA886" s="50" t="e">
        <f>VLOOKUP(Audit!#REF!,$V$3:$AE$12,8,FALSE)&amp; Audit!#REF! &amp; IF(Audit!#REF!=10,Audit!#REF!,"")</f>
        <v>#REF!</v>
      </c>
      <c r="BB886" s="50" t="e">
        <f>VLOOKUP(Audit!#REF!,$V$13:$AE$22,8,FALSE) &amp; IF(Audit!#REF!=10,Audit!#REF!,"")</f>
        <v>#REF!</v>
      </c>
      <c r="BC886" s="47" t="e">
        <f t="shared" si="415"/>
        <v>#REF!</v>
      </c>
      <c r="BD886" s="50" t="e">
        <f>VLOOKUP(Audit!#REF!,$V$3:$AE$12,9,FALSE)&amp; IF(Audit!#REF!=10,Audit!#REF!,"")</f>
        <v>#REF!</v>
      </c>
      <c r="BE886" s="50" t="e">
        <f>VLOOKUP(Audit!#REF!,$V$13:$AE$22,9,FALSE) &amp; IF(Audit!#REF!=10,Audit!#REF!,"") &amp; IF(Audit!#REF!&lt;&gt;1,U886,"")</f>
        <v>#REF!</v>
      </c>
      <c r="BF886" s="47" t="e">
        <f t="shared" si="416"/>
        <v>#REF!</v>
      </c>
      <c r="BG886" s="50" t="e">
        <f>VLOOKUP(Audit!#REF!,$V$3:$AE$12,10,FALSE) &amp; Audit!#REF! &amp; IF(Audit!#REF!=10,Audit!#REF!,"")</f>
        <v>#REF!</v>
      </c>
      <c r="BH886" s="50" t="e">
        <f>VLOOKUP(Audit!#REF!,$V$13:$AE$22,10,FALSE) &amp; IF(Audit!#REF!=10,Audit!#REF!,"") &amp; IF(Audit!#REF!&lt;&gt;1,U886,"")</f>
        <v>#REF!</v>
      </c>
      <c r="BI886" s="47" t="e">
        <f t="shared" si="417"/>
        <v>#REF!</v>
      </c>
      <c r="BJ886" s="48" t="str">
        <f t="shared" si="418"/>
        <v/>
      </c>
      <c r="BK886" s="48" t="str">
        <f t="shared" si="419"/>
        <v/>
      </c>
      <c r="BL886" s="48" t="str">
        <f t="shared" si="420"/>
        <v/>
      </c>
      <c r="BM886" s="48" t="str">
        <f t="shared" si="421"/>
        <v/>
      </c>
      <c r="BN886" s="48" t="str">
        <f t="shared" si="422"/>
        <v/>
      </c>
      <c r="BO886" s="48" t="str">
        <f t="shared" si="423"/>
        <v/>
      </c>
      <c r="BP886" s="48" t="str">
        <f t="shared" si="424"/>
        <v/>
      </c>
      <c r="BQ886" s="48" t="str">
        <f t="shared" si="425"/>
        <v/>
      </c>
      <c r="BR886" s="48" t="str">
        <f t="shared" si="426"/>
        <v/>
      </c>
      <c r="BS886" s="48" t="str">
        <f t="shared" si="427"/>
        <v/>
      </c>
      <c r="BT886" s="48" t="str">
        <f t="shared" si="428"/>
        <v/>
      </c>
      <c r="BU886" s="48" t="str">
        <f t="shared" si="429"/>
        <v/>
      </c>
    </row>
    <row r="887" spans="1:73">
      <c r="A887" s="10" t="e">
        <f>Audit!#REF!</f>
        <v>#REF!</v>
      </c>
      <c r="B887" s="10" t="e">
        <f t="shared" si="400"/>
        <v>#REF!</v>
      </c>
      <c r="C887" s="17" t="e">
        <f>VLOOKUP(Audit!#REF!,$V$3:$AE$12,2,FALSE) &amp; VLOOKUP(Audit!#REF!,$V$13:$AE$22,2,FALSE)&amp; IF(Audit!#REF!=10,Audit!#REF!&amp;Audit!#REF!,"")</f>
        <v>#REF!</v>
      </c>
      <c r="D887" s="17" t="e">
        <f>VLOOKUP(Audit!#REF!,$V$3:$AE$12,3,FALSE) &amp; VLOOKUP(Audit!#REF!,$V$13:$AE$22,3,FALSE) &amp;IF(Audit!#REF!=10,Audit!#REF!&amp;Audit!#REF!,"")</f>
        <v>#REF!</v>
      </c>
      <c r="E887" s="17" t="e">
        <f>VLOOKUP(Audit!#REF!,$V$3:$AE$12,4,FALSE)&amp; Audit!#REF! &amp; VLOOKUP(Audit!#REF!,$V$13:$AE$22,4,FALSE)&amp; IF(Audit!#REF!=10,Audit!#REF!&amp;Audit!#REF!,"")</f>
        <v>#REF!</v>
      </c>
      <c r="F887" s="17" t="e">
        <f>VLOOKUP(Audit!#REF!,$V$3:$AE$12,5,FALSE) &amp; VLOOKUP(Audit!#REF!,$V$13:$AE$22,5,FALSE)&amp; IF(Audit!#REF!=10,Audit!#REF!&amp;Audit!#REF!,"")</f>
        <v>#REF!</v>
      </c>
      <c r="G887" s="17" t="e">
        <f>VLOOKUP(Audit!#REF!,$V$3:$AE$12,6,FALSE) &amp; VLOOKUP(Audit!#REF!,$V$13:$AE$22,6,FALSE)&amp; IF(Audit!#REF!=10,Audit!#REF!&amp;Audit!#REF!,"")</f>
        <v>#REF!</v>
      </c>
      <c r="H887" s="17" t="e">
        <f>VLOOKUP(Audit!#REF!,$V$3:$AE$12,7,FALSE) &amp; VLOOKUP(Audit!#REF!,$V$13:$AE$22,7,FALSE)&amp;IF(Audit!#REF!=10,Audit!#REF!&amp;Audit!#REF!,"")</f>
        <v>#REF!</v>
      </c>
      <c r="I887" s="17" t="e">
        <f>VLOOKUP(Audit!#REF!,$V$3:$AE$12,8,FALSE) &amp; Audit!#REF! &amp; VLOOKUP(Audit!#REF!,$V$13:$AE$22,8,FALSE)&amp;IF(Audit!#REF!=10,Audit!#REF!&amp;Audit!#REF!,"")</f>
        <v>#REF!</v>
      </c>
      <c r="J887" s="17" t="e">
        <f>VLOOKUP(Audit!#REF!,$V$3:$AE$12,9,FALSE) &amp; VLOOKUP(Audit!#REF!,$V$13:$AE$22,9,FALSE) &amp; IF(Audit!#REF!=10,Audit!#REF!&amp;Audit!#REF!,"") &amp; IF(Audit!#REF!&lt;&gt;1,U887,"")</f>
        <v>#REF!</v>
      </c>
      <c r="K887" s="17" t="e">
        <f>VLOOKUP(Audit!#REF!,$V$3:$AE$12,10,FALSE) &amp; Audit!#REF! &amp; VLOOKUP(Audit!#REF!,$V$13:$AE$22,10,FALSE) &amp; IF(Audit!#REF!=10,Audit!#REF!&amp;Audit!#REF!,"") &amp; IF(Audit!#REF!&lt;&gt;1,U887,"")</f>
        <v>#REF!</v>
      </c>
      <c r="L887" s="10" t="e">
        <f>Audit!#REF!</f>
        <v>#REF!</v>
      </c>
      <c r="M887" s="10" t="e">
        <f t="shared" si="401"/>
        <v>#REF!</v>
      </c>
      <c r="N887" s="10" t="e">
        <f t="shared" si="402"/>
        <v>#REF!</v>
      </c>
      <c r="O887" s="10" t="e">
        <f t="shared" si="403"/>
        <v>#REF!</v>
      </c>
      <c r="P887" s="10" t="e">
        <f t="shared" si="404"/>
        <v>#REF!</v>
      </c>
      <c r="Q887" s="10" t="e">
        <f t="shared" si="405"/>
        <v>#REF!</v>
      </c>
      <c r="R887" s="10" t="e">
        <f t="shared" si="406"/>
        <v>#REF!</v>
      </c>
      <c r="S887" s="10" t="e">
        <f t="shared" si="407"/>
        <v>#REF!</v>
      </c>
      <c r="T887" s="10" t="e">
        <f t="shared" si="408"/>
        <v>#REF!</v>
      </c>
      <c r="U887" s="17" t="e">
        <f>IF(Audit!#REF!="","",VLOOKUP(Audit!#REF!,$W$26:$X$35,2,FALSE)) &amp; Audit!#REF! &amp; IF(Audit!#REF!="","",IF(Audit!#REF!&lt;=1.4,VLOOKUP(Audit!#REF!,$W$38:X932,2,FALSE),VLOOKUP(Audit!#REF!,$W$51:$X$61,2,FALSE))) &amp; IF(Audit!#REF!="","",VLOOKUP(Audit!#REF!,$Y$26:$Z$35,2,FALSE) &amp; Audit!#REF! &amp; IF(Audit!#REF!="","",IF(Audit!#REF!&lt;=1.4,VLOOKUP(Audit!#REF!,$Y$38:$Z$48,2,FALSE),VLOOKUP(Audit!#REF!,$Y$51:$Z$61,2,FALSE))))</f>
        <v>#REF!</v>
      </c>
      <c r="V887" s="21"/>
      <c r="AH887" s="49" t="e">
        <f>Audit!#REF!</f>
        <v>#REF!</v>
      </c>
      <c r="AI887" s="50" t="e">
        <f>VLOOKUP(Audit!#REF!,$V$3:$AE$12,2,FALSE)&amp; IF(Audit!#REF!=10,Audit!#REF!,"")</f>
        <v>#REF!</v>
      </c>
      <c r="AJ887" s="50" t="e">
        <f>VLOOKUP(Audit!#REF!,$V$13:$AE$22,2,FALSE)&amp; IF(Audit!#REF!=10,Audit!#REF!,"")</f>
        <v>#REF!</v>
      </c>
      <c r="AK887" s="47" t="e">
        <f t="shared" si="409"/>
        <v>#REF!</v>
      </c>
      <c r="AL887" s="50" t="e">
        <f>VLOOKUP(Audit!#REF!,$V$3:$AE$12,3,FALSE)&amp; IF(Audit!#REF!=10,Audit!#REF!,"")</f>
        <v>#REF!</v>
      </c>
      <c r="AM887" s="50" t="e">
        <f>VLOOKUP(Audit!#REF!,$V$13:$AE$22,3,FALSE)&amp; IF(Audit!#REF!=10,Audit!#REF!,"")</f>
        <v>#REF!</v>
      </c>
      <c r="AN887" s="47" t="e">
        <f t="shared" si="410"/>
        <v>#REF!</v>
      </c>
      <c r="AO887" s="50" t="e">
        <f>VLOOKUP(Audit!#REF!,$V$3:$AE$12,4,FALSE) &amp;  Audit!#REF! &amp; IF(Audit!#REF!=10,Audit!#REF!,"")</f>
        <v>#REF!</v>
      </c>
      <c r="AP887" s="50" t="e">
        <f>VLOOKUP(Audit!#REF!,$V$13:$AE$22,4,FALSE)&amp; IF(Audit!#REF!=10,Audit!#REF!,"")</f>
        <v>#REF!</v>
      </c>
      <c r="AQ887" s="47" t="e">
        <f t="shared" si="411"/>
        <v>#REF!</v>
      </c>
      <c r="AR887" s="50" t="e">
        <f>VLOOKUP(Audit!#REF!,$V$3:$AE$12,5,FALSE)&amp; IF(Audit!#REF!=10,Audit!#REF!,"")</f>
        <v>#REF!</v>
      </c>
      <c r="AS887" s="50" t="e">
        <f>VLOOKUP(Audit!#REF!,$V$13:$AE$22,5,FALSE)&amp; IF(Audit!#REF!=10,Audit!#REF!,"")</f>
        <v>#REF!</v>
      </c>
      <c r="AT887" s="47" t="e">
        <f t="shared" si="412"/>
        <v>#REF!</v>
      </c>
      <c r="AU887" s="50" t="e">
        <f>VLOOKUP(Audit!#REF!,$V$3:$AE$12,6,FALSE)&amp; IF(Audit!#REF!=10,Audit!#REF!,"")</f>
        <v>#REF!</v>
      </c>
      <c r="AV887" s="50" t="e">
        <f>VLOOKUP(Audit!#REF!,$V$13:$AE$22,6,FALSE)&amp; IF(Audit!#REF!=10,Audit!#REF!,"")</f>
        <v>#REF!</v>
      </c>
      <c r="AW887" s="47" t="e">
        <f t="shared" si="413"/>
        <v>#REF!</v>
      </c>
      <c r="AX887" s="50" t="e">
        <f>VLOOKUP(Audit!#REF!,$V$3:$AE$12,7,FALSE)&amp; IF(Audit!#REF!=10,Audit!#REF!,"")</f>
        <v>#REF!</v>
      </c>
      <c r="AY887" s="50" t="e">
        <f>VLOOKUP(Audit!#REF!,$V$13:$AE$22,7,FALSE) &amp; IF(Audit!#REF!=10,Audit!#REF!,"")</f>
        <v>#REF!</v>
      </c>
      <c r="AZ887" s="47" t="e">
        <f t="shared" si="414"/>
        <v>#REF!</v>
      </c>
      <c r="BA887" s="50" t="e">
        <f>VLOOKUP(Audit!#REF!,$V$3:$AE$12,8,FALSE)&amp; Audit!#REF! &amp; IF(Audit!#REF!=10,Audit!#REF!,"")</f>
        <v>#REF!</v>
      </c>
      <c r="BB887" s="50" t="e">
        <f>VLOOKUP(Audit!#REF!,$V$13:$AE$22,8,FALSE) &amp; IF(Audit!#REF!=10,Audit!#REF!,"")</f>
        <v>#REF!</v>
      </c>
      <c r="BC887" s="47" t="e">
        <f t="shared" si="415"/>
        <v>#REF!</v>
      </c>
      <c r="BD887" s="50" t="e">
        <f>VLOOKUP(Audit!#REF!,$V$3:$AE$12,9,FALSE)&amp; IF(Audit!#REF!=10,Audit!#REF!,"")</f>
        <v>#REF!</v>
      </c>
      <c r="BE887" s="50" t="e">
        <f>VLOOKUP(Audit!#REF!,$V$13:$AE$22,9,FALSE) &amp; IF(Audit!#REF!=10,Audit!#REF!,"") &amp; IF(Audit!#REF!&lt;&gt;1,U887,"")</f>
        <v>#REF!</v>
      </c>
      <c r="BF887" s="47" t="e">
        <f t="shared" si="416"/>
        <v>#REF!</v>
      </c>
      <c r="BG887" s="50" t="e">
        <f>VLOOKUP(Audit!#REF!,$V$3:$AE$12,10,FALSE) &amp; Audit!#REF! &amp; IF(Audit!#REF!=10,Audit!#REF!,"")</f>
        <v>#REF!</v>
      </c>
      <c r="BH887" s="50" t="e">
        <f>VLOOKUP(Audit!#REF!,$V$13:$AE$22,10,FALSE) &amp; IF(Audit!#REF!=10,Audit!#REF!,"") &amp; IF(Audit!#REF!&lt;&gt;1,U887,"")</f>
        <v>#REF!</v>
      </c>
      <c r="BI887" s="47" t="e">
        <f t="shared" si="417"/>
        <v>#REF!</v>
      </c>
      <c r="BJ887" s="48" t="str">
        <f t="shared" si="418"/>
        <v/>
      </c>
      <c r="BK887" s="48" t="str">
        <f t="shared" si="419"/>
        <v/>
      </c>
      <c r="BL887" s="48" t="str">
        <f t="shared" si="420"/>
        <v/>
      </c>
      <c r="BM887" s="48" t="str">
        <f t="shared" si="421"/>
        <v/>
      </c>
      <c r="BN887" s="48" t="str">
        <f t="shared" si="422"/>
        <v/>
      </c>
      <c r="BO887" s="48" t="str">
        <f t="shared" si="423"/>
        <v/>
      </c>
      <c r="BP887" s="48" t="str">
        <f t="shared" si="424"/>
        <v/>
      </c>
      <c r="BQ887" s="48" t="str">
        <f t="shared" si="425"/>
        <v/>
      </c>
      <c r="BR887" s="48" t="str">
        <f t="shared" si="426"/>
        <v/>
      </c>
      <c r="BS887" s="48" t="str">
        <f t="shared" si="427"/>
        <v/>
      </c>
      <c r="BT887" s="48" t="str">
        <f t="shared" si="428"/>
        <v/>
      </c>
      <c r="BU887" s="48" t="str">
        <f t="shared" si="429"/>
        <v/>
      </c>
    </row>
    <row r="888" spans="1:73">
      <c r="A888" s="10" t="e">
        <f>Audit!#REF!</f>
        <v>#REF!</v>
      </c>
      <c r="B888" s="10" t="e">
        <f t="shared" si="400"/>
        <v>#REF!</v>
      </c>
      <c r="C888" s="17" t="e">
        <f>VLOOKUP(Audit!#REF!,$V$3:$AE$12,2,FALSE) &amp; VLOOKUP(Audit!#REF!,$V$13:$AE$22,2,FALSE)&amp; IF(Audit!#REF!=10,Audit!#REF!&amp;Audit!#REF!,"")</f>
        <v>#REF!</v>
      </c>
      <c r="D888" s="17" t="e">
        <f>VLOOKUP(Audit!#REF!,$V$3:$AE$12,3,FALSE) &amp; VLOOKUP(Audit!#REF!,$V$13:$AE$22,3,FALSE) &amp;IF(Audit!#REF!=10,Audit!#REF!&amp;Audit!#REF!,"")</f>
        <v>#REF!</v>
      </c>
      <c r="E888" s="17" t="e">
        <f>VLOOKUP(Audit!#REF!,$V$3:$AE$12,4,FALSE)&amp; Audit!#REF! &amp; VLOOKUP(Audit!#REF!,$V$13:$AE$22,4,FALSE)&amp; IF(Audit!#REF!=10,Audit!#REF!&amp;Audit!#REF!,"")</f>
        <v>#REF!</v>
      </c>
      <c r="F888" s="17" t="e">
        <f>VLOOKUP(Audit!#REF!,$V$3:$AE$12,5,FALSE) &amp; VLOOKUP(Audit!#REF!,$V$13:$AE$22,5,FALSE)&amp; IF(Audit!#REF!=10,Audit!#REF!&amp;Audit!#REF!,"")</f>
        <v>#REF!</v>
      </c>
      <c r="G888" s="17" t="e">
        <f>VLOOKUP(Audit!#REF!,$V$3:$AE$12,6,FALSE) &amp; VLOOKUP(Audit!#REF!,$V$13:$AE$22,6,FALSE)&amp; IF(Audit!#REF!=10,Audit!#REF!&amp;Audit!#REF!,"")</f>
        <v>#REF!</v>
      </c>
      <c r="H888" s="17" t="e">
        <f>VLOOKUP(Audit!#REF!,$V$3:$AE$12,7,FALSE) &amp; VLOOKUP(Audit!#REF!,$V$13:$AE$22,7,FALSE)&amp;IF(Audit!#REF!=10,Audit!#REF!&amp;Audit!#REF!,"")</f>
        <v>#REF!</v>
      </c>
      <c r="I888" s="17" t="e">
        <f>VLOOKUP(Audit!#REF!,$V$3:$AE$12,8,FALSE) &amp; Audit!#REF! &amp; VLOOKUP(Audit!#REF!,$V$13:$AE$22,8,FALSE)&amp;IF(Audit!#REF!=10,Audit!#REF!&amp;Audit!#REF!,"")</f>
        <v>#REF!</v>
      </c>
      <c r="J888" s="17" t="e">
        <f>VLOOKUP(Audit!#REF!,$V$3:$AE$12,9,FALSE) &amp; VLOOKUP(Audit!#REF!,$V$13:$AE$22,9,FALSE) &amp; IF(Audit!#REF!=10,Audit!#REF!&amp;Audit!#REF!,"") &amp; IF(Audit!#REF!&lt;&gt;1,U888,"")</f>
        <v>#REF!</v>
      </c>
      <c r="K888" s="17" t="e">
        <f>VLOOKUP(Audit!#REF!,$V$3:$AE$12,10,FALSE) &amp; Audit!#REF! &amp; VLOOKUP(Audit!#REF!,$V$13:$AE$22,10,FALSE) &amp; IF(Audit!#REF!=10,Audit!#REF!&amp;Audit!#REF!,"") &amp; IF(Audit!#REF!&lt;&gt;1,U888,"")</f>
        <v>#REF!</v>
      </c>
      <c r="L888" s="10" t="e">
        <f>Audit!#REF!</f>
        <v>#REF!</v>
      </c>
      <c r="M888" s="10" t="e">
        <f t="shared" si="401"/>
        <v>#REF!</v>
      </c>
      <c r="N888" s="10" t="e">
        <f t="shared" si="402"/>
        <v>#REF!</v>
      </c>
      <c r="O888" s="10" t="e">
        <f t="shared" si="403"/>
        <v>#REF!</v>
      </c>
      <c r="P888" s="10" t="e">
        <f t="shared" si="404"/>
        <v>#REF!</v>
      </c>
      <c r="Q888" s="10" t="e">
        <f t="shared" si="405"/>
        <v>#REF!</v>
      </c>
      <c r="R888" s="10" t="e">
        <f t="shared" si="406"/>
        <v>#REF!</v>
      </c>
      <c r="S888" s="10" t="e">
        <f t="shared" si="407"/>
        <v>#REF!</v>
      </c>
      <c r="T888" s="10" t="e">
        <f t="shared" si="408"/>
        <v>#REF!</v>
      </c>
      <c r="U888" s="17" t="e">
        <f>IF(Audit!#REF!="","",VLOOKUP(Audit!#REF!,$W$26:$X$35,2,FALSE)) &amp; Audit!#REF! &amp; IF(Audit!#REF!="","",IF(Audit!#REF!&lt;=1.4,VLOOKUP(Audit!#REF!,$W$38:X933,2,FALSE),VLOOKUP(Audit!#REF!,$W$51:$X$61,2,FALSE))) &amp; IF(Audit!#REF!="","",VLOOKUP(Audit!#REF!,$Y$26:$Z$35,2,FALSE) &amp; Audit!#REF! &amp; IF(Audit!#REF!="","",IF(Audit!#REF!&lt;=1.4,VLOOKUP(Audit!#REF!,$Y$38:$Z$48,2,FALSE),VLOOKUP(Audit!#REF!,$Y$51:$Z$61,2,FALSE))))</f>
        <v>#REF!</v>
      </c>
      <c r="V888" s="21"/>
      <c r="AH888" s="49" t="e">
        <f>Audit!#REF!</f>
        <v>#REF!</v>
      </c>
      <c r="AI888" s="50" t="e">
        <f>VLOOKUP(Audit!#REF!,$V$3:$AE$12,2,FALSE)&amp; IF(Audit!#REF!=10,Audit!#REF!,"")</f>
        <v>#REF!</v>
      </c>
      <c r="AJ888" s="50" t="e">
        <f>VLOOKUP(Audit!#REF!,$V$13:$AE$22,2,FALSE)&amp; IF(Audit!#REF!=10,Audit!#REF!,"")</f>
        <v>#REF!</v>
      </c>
      <c r="AK888" s="47" t="e">
        <f t="shared" si="409"/>
        <v>#REF!</v>
      </c>
      <c r="AL888" s="50" t="e">
        <f>VLOOKUP(Audit!#REF!,$V$3:$AE$12,3,FALSE)&amp; IF(Audit!#REF!=10,Audit!#REF!,"")</f>
        <v>#REF!</v>
      </c>
      <c r="AM888" s="50" t="e">
        <f>VLOOKUP(Audit!#REF!,$V$13:$AE$22,3,FALSE)&amp; IF(Audit!#REF!=10,Audit!#REF!,"")</f>
        <v>#REF!</v>
      </c>
      <c r="AN888" s="47" t="e">
        <f t="shared" si="410"/>
        <v>#REF!</v>
      </c>
      <c r="AO888" s="50" t="e">
        <f>VLOOKUP(Audit!#REF!,$V$3:$AE$12,4,FALSE) &amp;  Audit!#REF! &amp; IF(Audit!#REF!=10,Audit!#REF!,"")</f>
        <v>#REF!</v>
      </c>
      <c r="AP888" s="50" t="e">
        <f>VLOOKUP(Audit!#REF!,$V$13:$AE$22,4,FALSE)&amp; IF(Audit!#REF!=10,Audit!#REF!,"")</f>
        <v>#REF!</v>
      </c>
      <c r="AQ888" s="47" t="e">
        <f t="shared" si="411"/>
        <v>#REF!</v>
      </c>
      <c r="AR888" s="50" t="e">
        <f>VLOOKUP(Audit!#REF!,$V$3:$AE$12,5,FALSE)&amp; IF(Audit!#REF!=10,Audit!#REF!,"")</f>
        <v>#REF!</v>
      </c>
      <c r="AS888" s="50" t="e">
        <f>VLOOKUP(Audit!#REF!,$V$13:$AE$22,5,FALSE)&amp; IF(Audit!#REF!=10,Audit!#REF!,"")</f>
        <v>#REF!</v>
      </c>
      <c r="AT888" s="47" t="e">
        <f t="shared" si="412"/>
        <v>#REF!</v>
      </c>
      <c r="AU888" s="50" t="e">
        <f>VLOOKUP(Audit!#REF!,$V$3:$AE$12,6,FALSE)&amp; IF(Audit!#REF!=10,Audit!#REF!,"")</f>
        <v>#REF!</v>
      </c>
      <c r="AV888" s="50" t="e">
        <f>VLOOKUP(Audit!#REF!,$V$13:$AE$22,6,FALSE)&amp; IF(Audit!#REF!=10,Audit!#REF!,"")</f>
        <v>#REF!</v>
      </c>
      <c r="AW888" s="47" t="e">
        <f t="shared" si="413"/>
        <v>#REF!</v>
      </c>
      <c r="AX888" s="50" t="e">
        <f>VLOOKUP(Audit!#REF!,$V$3:$AE$12,7,FALSE)&amp; IF(Audit!#REF!=10,Audit!#REF!,"")</f>
        <v>#REF!</v>
      </c>
      <c r="AY888" s="50" t="e">
        <f>VLOOKUP(Audit!#REF!,$V$13:$AE$22,7,FALSE) &amp; IF(Audit!#REF!=10,Audit!#REF!,"")</f>
        <v>#REF!</v>
      </c>
      <c r="AZ888" s="47" t="e">
        <f t="shared" si="414"/>
        <v>#REF!</v>
      </c>
      <c r="BA888" s="50" t="e">
        <f>VLOOKUP(Audit!#REF!,$V$3:$AE$12,8,FALSE)&amp; Audit!#REF! &amp; IF(Audit!#REF!=10,Audit!#REF!,"")</f>
        <v>#REF!</v>
      </c>
      <c r="BB888" s="50" t="e">
        <f>VLOOKUP(Audit!#REF!,$V$13:$AE$22,8,FALSE) &amp; IF(Audit!#REF!=10,Audit!#REF!,"")</f>
        <v>#REF!</v>
      </c>
      <c r="BC888" s="47" t="e">
        <f t="shared" si="415"/>
        <v>#REF!</v>
      </c>
      <c r="BD888" s="50" t="e">
        <f>VLOOKUP(Audit!#REF!,$V$3:$AE$12,9,FALSE)&amp; IF(Audit!#REF!=10,Audit!#REF!,"")</f>
        <v>#REF!</v>
      </c>
      <c r="BE888" s="50" t="e">
        <f>VLOOKUP(Audit!#REF!,$V$13:$AE$22,9,FALSE) &amp; IF(Audit!#REF!=10,Audit!#REF!,"") &amp; IF(Audit!#REF!&lt;&gt;1,U888,"")</f>
        <v>#REF!</v>
      </c>
      <c r="BF888" s="47" t="e">
        <f t="shared" si="416"/>
        <v>#REF!</v>
      </c>
      <c r="BG888" s="50" t="e">
        <f>VLOOKUP(Audit!#REF!,$V$3:$AE$12,10,FALSE) &amp; Audit!#REF! &amp; IF(Audit!#REF!=10,Audit!#REF!,"")</f>
        <v>#REF!</v>
      </c>
      <c r="BH888" s="50" t="e">
        <f>VLOOKUP(Audit!#REF!,$V$13:$AE$22,10,FALSE) &amp; IF(Audit!#REF!=10,Audit!#REF!,"") &amp; IF(Audit!#REF!&lt;&gt;1,U888,"")</f>
        <v>#REF!</v>
      </c>
      <c r="BI888" s="47" t="e">
        <f t="shared" si="417"/>
        <v>#REF!</v>
      </c>
      <c r="BJ888" s="48" t="str">
        <f t="shared" si="418"/>
        <v/>
      </c>
      <c r="BK888" s="48" t="str">
        <f t="shared" si="419"/>
        <v/>
      </c>
      <c r="BL888" s="48" t="str">
        <f t="shared" si="420"/>
        <v/>
      </c>
      <c r="BM888" s="48" t="str">
        <f t="shared" si="421"/>
        <v/>
      </c>
      <c r="BN888" s="48" t="str">
        <f t="shared" si="422"/>
        <v/>
      </c>
      <c r="BO888" s="48" t="str">
        <f t="shared" si="423"/>
        <v/>
      </c>
      <c r="BP888" s="48" t="str">
        <f t="shared" si="424"/>
        <v/>
      </c>
      <c r="BQ888" s="48" t="str">
        <f t="shared" si="425"/>
        <v/>
      </c>
      <c r="BR888" s="48" t="str">
        <f t="shared" si="426"/>
        <v/>
      </c>
      <c r="BS888" s="48" t="str">
        <f t="shared" si="427"/>
        <v/>
      </c>
      <c r="BT888" s="48" t="str">
        <f t="shared" si="428"/>
        <v/>
      </c>
      <c r="BU888" s="48" t="str">
        <f t="shared" si="429"/>
        <v/>
      </c>
    </row>
    <row r="889" spans="1:73">
      <c r="A889" s="10" t="e">
        <f>Audit!#REF!</f>
        <v>#REF!</v>
      </c>
      <c r="B889" s="10" t="e">
        <f t="shared" si="400"/>
        <v>#REF!</v>
      </c>
      <c r="C889" s="17" t="e">
        <f>VLOOKUP(Audit!#REF!,$V$3:$AE$12,2,FALSE) &amp; VLOOKUP(Audit!#REF!,$V$13:$AE$22,2,FALSE)&amp; IF(Audit!#REF!=10,Audit!#REF!&amp;Audit!#REF!,"")</f>
        <v>#REF!</v>
      </c>
      <c r="D889" s="17" t="e">
        <f>VLOOKUP(Audit!#REF!,$V$3:$AE$12,3,FALSE) &amp; VLOOKUP(Audit!#REF!,$V$13:$AE$22,3,FALSE) &amp;IF(Audit!#REF!=10,Audit!#REF!&amp;Audit!#REF!,"")</f>
        <v>#REF!</v>
      </c>
      <c r="E889" s="17" t="e">
        <f>VLOOKUP(Audit!#REF!,$V$3:$AE$12,4,FALSE)&amp; Audit!#REF! &amp; VLOOKUP(Audit!#REF!,$V$13:$AE$22,4,FALSE)&amp; IF(Audit!#REF!=10,Audit!#REF!&amp;Audit!#REF!,"")</f>
        <v>#REF!</v>
      </c>
      <c r="F889" s="17" t="e">
        <f>VLOOKUP(Audit!#REF!,$V$3:$AE$12,5,FALSE) &amp; VLOOKUP(Audit!#REF!,$V$13:$AE$22,5,FALSE)&amp; IF(Audit!#REF!=10,Audit!#REF!&amp;Audit!#REF!,"")</f>
        <v>#REF!</v>
      </c>
      <c r="G889" s="17" t="e">
        <f>VLOOKUP(Audit!#REF!,$V$3:$AE$12,6,FALSE) &amp; VLOOKUP(Audit!#REF!,$V$13:$AE$22,6,FALSE)&amp; IF(Audit!#REF!=10,Audit!#REF!&amp;Audit!#REF!,"")</f>
        <v>#REF!</v>
      </c>
      <c r="H889" s="17" t="e">
        <f>VLOOKUP(Audit!#REF!,$V$3:$AE$12,7,FALSE) &amp; VLOOKUP(Audit!#REF!,$V$13:$AE$22,7,FALSE)&amp;IF(Audit!#REF!=10,Audit!#REF!&amp;Audit!#REF!,"")</f>
        <v>#REF!</v>
      </c>
      <c r="I889" s="17" t="e">
        <f>VLOOKUP(Audit!#REF!,$V$3:$AE$12,8,FALSE) &amp; Audit!#REF! &amp; VLOOKUP(Audit!#REF!,$V$13:$AE$22,8,FALSE)&amp;IF(Audit!#REF!=10,Audit!#REF!&amp;Audit!#REF!,"")</f>
        <v>#REF!</v>
      </c>
      <c r="J889" s="17" t="e">
        <f>VLOOKUP(Audit!#REF!,$V$3:$AE$12,9,FALSE) &amp; VLOOKUP(Audit!#REF!,$V$13:$AE$22,9,FALSE) &amp; IF(Audit!#REF!=10,Audit!#REF!&amp;Audit!#REF!,"") &amp; IF(Audit!#REF!&lt;&gt;1,U889,"")</f>
        <v>#REF!</v>
      </c>
      <c r="K889" s="17" t="e">
        <f>VLOOKUP(Audit!#REF!,$V$3:$AE$12,10,FALSE) &amp; Audit!#REF! &amp; VLOOKUP(Audit!#REF!,$V$13:$AE$22,10,FALSE) &amp; IF(Audit!#REF!=10,Audit!#REF!&amp;Audit!#REF!,"") &amp; IF(Audit!#REF!&lt;&gt;1,U889,"")</f>
        <v>#REF!</v>
      </c>
      <c r="L889" s="10" t="e">
        <f>Audit!#REF!</f>
        <v>#REF!</v>
      </c>
      <c r="M889" s="10" t="e">
        <f t="shared" si="401"/>
        <v>#REF!</v>
      </c>
      <c r="N889" s="10" t="e">
        <f t="shared" si="402"/>
        <v>#REF!</v>
      </c>
      <c r="O889" s="10" t="e">
        <f t="shared" si="403"/>
        <v>#REF!</v>
      </c>
      <c r="P889" s="10" t="e">
        <f t="shared" si="404"/>
        <v>#REF!</v>
      </c>
      <c r="Q889" s="10" t="e">
        <f t="shared" si="405"/>
        <v>#REF!</v>
      </c>
      <c r="R889" s="10" t="e">
        <f t="shared" si="406"/>
        <v>#REF!</v>
      </c>
      <c r="S889" s="10" t="e">
        <f t="shared" si="407"/>
        <v>#REF!</v>
      </c>
      <c r="T889" s="10" t="e">
        <f t="shared" si="408"/>
        <v>#REF!</v>
      </c>
      <c r="U889" s="17" t="e">
        <f>IF(Audit!#REF!="","",VLOOKUP(Audit!#REF!,$W$26:$X$35,2,FALSE)) &amp; Audit!#REF! &amp; IF(Audit!#REF!="","",IF(Audit!#REF!&lt;=1.4,VLOOKUP(Audit!#REF!,$W$38:X934,2,FALSE),VLOOKUP(Audit!#REF!,$W$51:$X$61,2,FALSE))) &amp; IF(Audit!#REF!="","",VLOOKUP(Audit!#REF!,$Y$26:$Z$35,2,FALSE) &amp; Audit!#REF! &amp; IF(Audit!#REF!="","",IF(Audit!#REF!&lt;=1.4,VLOOKUP(Audit!#REF!,$Y$38:$Z$48,2,FALSE),VLOOKUP(Audit!#REF!,$Y$51:$Z$61,2,FALSE))))</f>
        <v>#REF!</v>
      </c>
      <c r="V889" s="21"/>
      <c r="AH889" s="49" t="e">
        <f>Audit!#REF!</f>
        <v>#REF!</v>
      </c>
      <c r="AI889" s="50" t="e">
        <f>VLOOKUP(Audit!#REF!,$V$3:$AE$12,2,FALSE)&amp; IF(Audit!#REF!=10,Audit!#REF!,"")</f>
        <v>#REF!</v>
      </c>
      <c r="AJ889" s="50" t="e">
        <f>VLOOKUP(Audit!#REF!,$V$13:$AE$22,2,FALSE)&amp; IF(Audit!#REF!=10,Audit!#REF!,"")</f>
        <v>#REF!</v>
      </c>
      <c r="AK889" s="47" t="e">
        <f t="shared" si="409"/>
        <v>#REF!</v>
      </c>
      <c r="AL889" s="50" t="e">
        <f>VLOOKUP(Audit!#REF!,$V$3:$AE$12,3,FALSE)&amp; IF(Audit!#REF!=10,Audit!#REF!,"")</f>
        <v>#REF!</v>
      </c>
      <c r="AM889" s="50" t="e">
        <f>VLOOKUP(Audit!#REF!,$V$13:$AE$22,3,FALSE)&amp; IF(Audit!#REF!=10,Audit!#REF!,"")</f>
        <v>#REF!</v>
      </c>
      <c r="AN889" s="47" t="e">
        <f t="shared" si="410"/>
        <v>#REF!</v>
      </c>
      <c r="AO889" s="50" t="e">
        <f>VLOOKUP(Audit!#REF!,$V$3:$AE$12,4,FALSE) &amp;  Audit!#REF! &amp; IF(Audit!#REF!=10,Audit!#REF!,"")</f>
        <v>#REF!</v>
      </c>
      <c r="AP889" s="50" t="e">
        <f>VLOOKUP(Audit!#REF!,$V$13:$AE$22,4,FALSE)&amp; IF(Audit!#REF!=10,Audit!#REF!,"")</f>
        <v>#REF!</v>
      </c>
      <c r="AQ889" s="47" t="e">
        <f t="shared" si="411"/>
        <v>#REF!</v>
      </c>
      <c r="AR889" s="50" t="e">
        <f>VLOOKUP(Audit!#REF!,$V$3:$AE$12,5,FALSE)&amp; IF(Audit!#REF!=10,Audit!#REF!,"")</f>
        <v>#REF!</v>
      </c>
      <c r="AS889" s="50" t="e">
        <f>VLOOKUP(Audit!#REF!,$V$13:$AE$22,5,FALSE)&amp; IF(Audit!#REF!=10,Audit!#REF!,"")</f>
        <v>#REF!</v>
      </c>
      <c r="AT889" s="47" t="e">
        <f t="shared" si="412"/>
        <v>#REF!</v>
      </c>
      <c r="AU889" s="50" t="e">
        <f>VLOOKUP(Audit!#REF!,$V$3:$AE$12,6,FALSE)&amp; IF(Audit!#REF!=10,Audit!#REF!,"")</f>
        <v>#REF!</v>
      </c>
      <c r="AV889" s="50" t="e">
        <f>VLOOKUP(Audit!#REF!,$V$13:$AE$22,6,FALSE)&amp; IF(Audit!#REF!=10,Audit!#REF!,"")</f>
        <v>#REF!</v>
      </c>
      <c r="AW889" s="47" t="e">
        <f t="shared" si="413"/>
        <v>#REF!</v>
      </c>
      <c r="AX889" s="50" t="e">
        <f>VLOOKUP(Audit!#REF!,$V$3:$AE$12,7,FALSE)&amp; IF(Audit!#REF!=10,Audit!#REF!,"")</f>
        <v>#REF!</v>
      </c>
      <c r="AY889" s="50" t="e">
        <f>VLOOKUP(Audit!#REF!,$V$13:$AE$22,7,FALSE) &amp; IF(Audit!#REF!=10,Audit!#REF!,"")</f>
        <v>#REF!</v>
      </c>
      <c r="AZ889" s="47" t="e">
        <f t="shared" si="414"/>
        <v>#REF!</v>
      </c>
      <c r="BA889" s="50" t="e">
        <f>VLOOKUP(Audit!#REF!,$V$3:$AE$12,8,FALSE)&amp; Audit!#REF! &amp; IF(Audit!#REF!=10,Audit!#REF!,"")</f>
        <v>#REF!</v>
      </c>
      <c r="BB889" s="50" t="e">
        <f>VLOOKUP(Audit!#REF!,$V$13:$AE$22,8,FALSE) &amp; IF(Audit!#REF!=10,Audit!#REF!,"")</f>
        <v>#REF!</v>
      </c>
      <c r="BC889" s="47" t="e">
        <f t="shared" si="415"/>
        <v>#REF!</v>
      </c>
      <c r="BD889" s="50" t="e">
        <f>VLOOKUP(Audit!#REF!,$V$3:$AE$12,9,FALSE)&amp; IF(Audit!#REF!=10,Audit!#REF!,"")</f>
        <v>#REF!</v>
      </c>
      <c r="BE889" s="50" t="e">
        <f>VLOOKUP(Audit!#REF!,$V$13:$AE$22,9,FALSE) &amp; IF(Audit!#REF!=10,Audit!#REF!,"") &amp; IF(Audit!#REF!&lt;&gt;1,U889,"")</f>
        <v>#REF!</v>
      </c>
      <c r="BF889" s="47" t="e">
        <f t="shared" si="416"/>
        <v>#REF!</v>
      </c>
      <c r="BG889" s="50" t="e">
        <f>VLOOKUP(Audit!#REF!,$V$3:$AE$12,10,FALSE) &amp; Audit!#REF! &amp; IF(Audit!#REF!=10,Audit!#REF!,"")</f>
        <v>#REF!</v>
      </c>
      <c r="BH889" s="50" t="e">
        <f>VLOOKUP(Audit!#REF!,$V$13:$AE$22,10,FALSE) &amp; IF(Audit!#REF!=10,Audit!#REF!,"") &amp; IF(Audit!#REF!&lt;&gt;1,U889,"")</f>
        <v>#REF!</v>
      </c>
      <c r="BI889" s="47" t="e">
        <f t="shared" si="417"/>
        <v>#REF!</v>
      </c>
      <c r="BJ889" s="48" t="str">
        <f t="shared" si="418"/>
        <v/>
      </c>
      <c r="BK889" s="48" t="str">
        <f t="shared" si="419"/>
        <v/>
      </c>
      <c r="BL889" s="48" t="str">
        <f t="shared" si="420"/>
        <v/>
      </c>
      <c r="BM889" s="48" t="str">
        <f t="shared" si="421"/>
        <v/>
      </c>
      <c r="BN889" s="48" t="str">
        <f t="shared" si="422"/>
        <v/>
      </c>
      <c r="BO889" s="48" t="str">
        <f t="shared" si="423"/>
        <v/>
      </c>
      <c r="BP889" s="48" t="str">
        <f t="shared" si="424"/>
        <v/>
      </c>
      <c r="BQ889" s="48" t="str">
        <f t="shared" si="425"/>
        <v/>
      </c>
      <c r="BR889" s="48" t="str">
        <f t="shared" si="426"/>
        <v/>
      </c>
      <c r="BS889" s="48" t="str">
        <f t="shared" si="427"/>
        <v/>
      </c>
      <c r="BT889" s="48" t="str">
        <f t="shared" si="428"/>
        <v/>
      </c>
      <c r="BU889" s="48" t="str">
        <f t="shared" si="429"/>
        <v/>
      </c>
    </row>
    <row r="890" spans="1:73">
      <c r="A890" s="10" t="e">
        <f>Audit!#REF!</f>
        <v>#REF!</v>
      </c>
      <c r="B890" s="10" t="e">
        <f t="shared" si="400"/>
        <v>#REF!</v>
      </c>
      <c r="C890" s="17" t="e">
        <f>VLOOKUP(Audit!#REF!,$V$3:$AE$12,2,FALSE) &amp; VLOOKUP(Audit!#REF!,$V$13:$AE$22,2,FALSE)&amp; IF(Audit!#REF!=10,Audit!#REF!&amp;Audit!#REF!,"")</f>
        <v>#REF!</v>
      </c>
      <c r="D890" s="17" t="e">
        <f>VLOOKUP(Audit!#REF!,$V$3:$AE$12,3,FALSE) &amp; VLOOKUP(Audit!#REF!,$V$13:$AE$22,3,FALSE) &amp;IF(Audit!#REF!=10,Audit!#REF!&amp;Audit!#REF!,"")</f>
        <v>#REF!</v>
      </c>
      <c r="E890" s="17" t="e">
        <f>VLOOKUP(Audit!#REF!,$V$3:$AE$12,4,FALSE)&amp; Audit!#REF! &amp; VLOOKUP(Audit!#REF!,$V$13:$AE$22,4,FALSE)&amp; IF(Audit!#REF!=10,Audit!#REF!&amp;Audit!#REF!,"")</f>
        <v>#REF!</v>
      </c>
      <c r="F890" s="17" t="e">
        <f>VLOOKUP(Audit!#REF!,$V$3:$AE$12,5,FALSE) &amp; VLOOKUP(Audit!#REF!,$V$13:$AE$22,5,FALSE)&amp; IF(Audit!#REF!=10,Audit!#REF!&amp;Audit!#REF!,"")</f>
        <v>#REF!</v>
      </c>
      <c r="G890" s="17" t="e">
        <f>VLOOKUP(Audit!#REF!,$V$3:$AE$12,6,FALSE) &amp; VLOOKUP(Audit!#REF!,$V$13:$AE$22,6,FALSE)&amp; IF(Audit!#REF!=10,Audit!#REF!&amp;Audit!#REF!,"")</f>
        <v>#REF!</v>
      </c>
      <c r="H890" s="17" t="e">
        <f>VLOOKUP(Audit!#REF!,$V$3:$AE$12,7,FALSE) &amp; VLOOKUP(Audit!#REF!,$V$13:$AE$22,7,FALSE)&amp;IF(Audit!#REF!=10,Audit!#REF!&amp;Audit!#REF!,"")</f>
        <v>#REF!</v>
      </c>
      <c r="I890" s="17" t="e">
        <f>VLOOKUP(Audit!#REF!,$V$3:$AE$12,8,FALSE) &amp; Audit!#REF! &amp; VLOOKUP(Audit!#REF!,$V$13:$AE$22,8,FALSE)&amp;IF(Audit!#REF!=10,Audit!#REF!&amp;Audit!#REF!,"")</f>
        <v>#REF!</v>
      </c>
      <c r="J890" s="17" t="e">
        <f>VLOOKUP(Audit!#REF!,$V$3:$AE$12,9,FALSE) &amp; VLOOKUP(Audit!#REF!,$V$13:$AE$22,9,FALSE) &amp; IF(Audit!#REF!=10,Audit!#REF!&amp;Audit!#REF!,"") &amp; IF(Audit!#REF!&lt;&gt;1,U890,"")</f>
        <v>#REF!</v>
      </c>
      <c r="K890" s="17" t="e">
        <f>VLOOKUP(Audit!#REF!,$V$3:$AE$12,10,FALSE) &amp; Audit!#REF! &amp; VLOOKUP(Audit!#REF!,$V$13:$AE$22,10,FALSE) &amp; IF(Audit!#REF!=10,Audit!#REF!&amp;Audit!#REF!,"") &amp; IF(Audit!#REF!&lt;&gt;1,U890,"")</f>
        <v>#REF!</v>
      </c>
      <c r="L890" s="10" t="e">
        <f>Audit!#REF!</f>
        <v>#REF!</v>
      </c>
      <c r="M890" s="10" t="e">
        <f t="shared" si="401"/>
        <v>#REF!</v>
      </c>
      <c r="N890" s="10" t="e">
        <f t="shared" si="402"/>
        <v>#REF!</v>
      </c>
      <c r="O890" s="10" t="e">
        <f t="shared" si="403"/>
        <v>#REF!</v>
      </c>
      <c r="P890" s="10" t="e">
        <f t="shared" si="404"/>
        <v>#REF!</v>
      </c>
      <c r="Q890" s="10" t="e">
        <f t="shared" si="405"/>
        <v>#REF!</v>
      </c>
      <c r="R890" s="10" t="e">
        <f t="shared" si="406"/>
        <v>#REF!</v>
      </c>
      <c r="S890" s="10" t="e">
        <f t="shared" si="407"/>
        <v>#REF!</v>
      </c>
      <c r="T890" s="10" t="e">
        <f t="shared" si="408"/>
        <v>#REF!</v>
      </c>
      <c r="U890" s="17" t="e">
        <f>IF(Audit!#REF!="","",VLOOKUP(Audit!#REF!,$W$26:$X$35,2,FALSE)) &amp; Audit!#REF! &amp; IF(Audit!#REF!="","",IF(Audit!#REF!&lt;=1.4,VLOOKUP(Audit!#REF!,$W$38:X935,2,FALSE),VLOOKUP(Audit!#REF!,$W$51:$X$61,2,FALSE))) &amp; IF(Audit!#REF!="","",VLOOKUP(Audit!#REF!,$Y$26:$Z$35,2,FALSE) &amp; Audit!#REF! &amp; IF(Audit!#REF!="","",IF(Audit!#REF!&lt;=1.4,VLOOKUP(Audit!#REF!,$Y$38:$Z$48,2,FALSE),VLOOKUP(Audit!#REF!,$Y$51:$Z$61,2,FALSE))))</f>
        <v>#REF!</v>
      </c>
      <c r="V890" s="21"/>
      <c r="AH890" s="49" t="e">
        <f>Audit!#REF!</f>
        <v>#REF!</v>
      </c>
      <c r="AI890" s="50" t="e">
        <f>VLOOKUP(Audit!#REF!,$V$3:$AE$12,2,FALSE)&amp; IF(Audit!#REF!=10,Audit!#REF!,"")</f>
        <v>#REF!</v>
      </c>
      <c r="AJ890" s="50" t="e">
        <f>VLOOKUP(Audit!#REF!,$V$13:$AE$22,2,FALSE)&amp; IF(Audit!#REF!=10,Audit!#REF!,"")</f>
        <v>#REF!</v>
      </c>
      <c r="AK890" s="47" t="e">
        <f t="shared" si="409"/>
        <v>#REF!</v>
      </c>
      <c r="AL890" s="50" t="e">
        <f>VLOOKUP(Audit!#REF!,$V$3:$AE$12,3,FALSE)&amp; IF(Audit!#REF!=10,Audit!#REF!,"")</f>
        <v>#REF!</v>
      </c>
      <c r="AM890" s="50" t="e">
        <f>VLOOKUP(Audit!#REF!,$V$13:$AE$22,3,FALSE)&amp; IF(Audit!#REF!=10,Audit!#REF!,"")</f>
        <v>#REF!</v>
      </c>
      <c r="AN890" s="47" t="e">
        <f t="shared" si="410"/>
        <v>#REF!</v>
      </c>
      <c r="AO890" s="50" t="e">
        <f>VLOOKUP(Audit!#REF!,$V$3:$AE$12,4,FALSE) &amp;  Audit!#REF! &amp; IF(Audit!#REF!=10,Audit!#REF!,"")</f>
        <v>#REF!</v>
      </c>
      <c r="AP890" s="50" t="e">
        <f>VLOOKUP(Audit!#REF!,$V$13:$AE$22,4,FALSE)&amp; IF(Audit!#REF!=10,Audit!#REF!,"")</f>
        <v>#REF!</v>
      </c>
      <c r="AQ890" s="47" t="e">
        <f t="shared" si="411"/>
        <v>#REF!</v>
      </c>
      <c r="AR890" s="50" t="e">
        <f>VLOOKUP(Audit!#REF!,$V$3:$AE$12,5,FALSE)&amp; IF(Audit!#REF!=10,Audit!#REF!,"")</f>
        <v>#REF!</v>
      </c>
      <c r="AS890" s="50" t="e">
        <f>VLOOKUP(Audit!#REF!,$V$13:$AE$22,5,FALSE)&amp; IF(Audit!#REF!=10,Audit!#REF!,"")</f>
        <v>#REF!</v>
      </c>
      <c r="AT890" s="47" t="e">
        <f t="shared" si="412"/>
        <v>#REF!</v>
      </c>
      <c r="AU890" s="50" t="e">
        <f>VLOOKUP(Audit!#REF!,$V$3:$AE$12,6,FALSE)&amp; IF(Audit!#REF!=10,Audit!#REF!,"")</f>
        <v>#REF!</v>
      </c>
      <c r="AV890" s="50" t="e">
        <f>VLOOKUP(Audit!#REF!,$V$13:$AE$22,6,FALSE)&amp; IF(Audit!#REF!=10,Audit!#REF!,"")</f>
        <v>#REF!</v>
      </c>
      <c r="AW890" s="47" t="e">
        <f t="shared" si="413"/>
        <v>#REF!</v>
      </c>
      <c r="AX890" s="50" t="e">
        <f>VLOOKUP(Audit!#REF!,$V$3:$AE$12,7,FALSE)&amp; IF(Audit!#REF!=10,Audit!#REF!,"")</f>
        <v>#REF!</v>
      </c>
      <c r="AY890" s="50" t="e">
        <f>VLOOKUP(Audit!#REF!,$V$13:$AE$22,7,FALSE) &amp; IF(Audit!#REF!=10,Audit!#REF!,"")</f>
        <v>#REF!</v>
      </c>
      <c r="AZ890" s="47" t="e">
        <f t="shared" si="414"/>
        <v>#REF!</v>
      </c>
      <c r="BA890" s="50" t="e">
        <f>VLOOKUP(Audit!#REF!,$V$3:$AE$12,8,FALSE)&amp; Audit!#REF! &amp; IF(Audit!#REF!=10,Audit!#REF!,"")</f>
        <v>#REF!</v>
      </c>
      <c r="BB890" s="50" t="e">
        <f>VLOOKUP(Audit!#REF!,$V$13:$AE$22,8,FALSE) &amp; IF(Audit!#REF!=10,Audit!#REF!,"")</f>
        <v>#REF!</v>
      </c>
      <c r="BC890" s="47" t="e">
        <f t="shared" si="415"/>
        <v>#REF!</v>
      </c>
      <c r="BD890" s="50" t="e">
        <f>VLOOKUP(Audit!#REF!,$V$3:$AE$12,9,FALSE)&amp; IF(Audit!#REF!=10,Audit!#REF!,"")</f>
        <v>#REF!</v>
      </c>
      <c r="BE890" s="50" t="e">
        <f>VLOOKUP(Audit!#REF!,$V$13:$AE$22,9,FALSE) &amp; IF(Audit!#REF!=10,Audit!#REF!,"") &amp; IF(Audit!#REF!&lt;&gt;1,U890,"")</f>
        <v>#REF!</v>
      </c>
      <c r="BF890" s="47" t="e">
        <f t="shared" si="416"/>
        <v>#REF!</v>
      </c>
      <c r="BG890" s="50" t="e">
        <f>VLOOKUP(Audit!#REF!,$V$3:$AE$12,10,FALSE) &amp; Audit!#REF! &amp; IF(Audit!#REF!=10,Audit!#REF!,"")</f>
        <v>#REF!</v>
      </c>
      <c r="BH890" s="50" t="e">
        <f>VLOOKUP(Audit!#REF!,$V$13:$AE$22,10,FALSE) &amp; IF(Audit!#REF!=10,Audit!#REF!,"") &amp; IF(Audit!#REF!&lt;&gt;1,U890,"")</f>
        <v>#REF!</v>
      </c>
      <c r="BI890" s="47" t="e">
        <f t="shared" si="417"/>
        <v>#REF!</v>
      </c>
      <c r="BJ890" s="48" t="str">
        <f t="shared" si="418"/>
        <v/>
      </c>
      <c r="BK890" s="48" t="str">
        <f t="shared" si="419"/>
        <v/>
      </c>
      <c r="BL890" s="48" t="str">
        <f t="shared" si="420"/>
        <v/>
      </c>
      <c r="BM890" s="48" t="str">
        <f t="shared" si="421"/>
        <v/>
      </c>
      <c r="BN890" s="48" t="str">
        <f t="shared" si="422"/>
        <v/>
      </c>
      <c r="BO890" s="48" t="str">
        <f t="shared" si="423"/>
        <v/>
      </c>
      <c r="BP890" s="48" t="str">
        <f t="shared" si="424"/>
        <v/>
      </c>
      <c r="BQ890" s="48" t="str">
        <f t="shared" si="425"/>
        <v/>
      </c>
      <c r="BR890" s="48" t="str">
        <f t="shared" si="426"/>
        <v/>
      </c>
      <c r="BS890" s="48" t="str">
        <f t="shared" si="427"/>
        <v/>
      </c>
      <c r="BT890" s="48" t="str">
        <f t="shared" si="428"/>
        <v/>
      </c>
      <c r="BU890" s="48" t="str">
        <f t="shared" si="429"/>
        <v/>
      </c>
    </row>
    <row r="891" spans="1:73">
      <c r="A891" s="10" t="e">
        <f>Audit!#REF!</f>
        <v>#REF!</v>
      </c>
      <c r="B891" s="10" t="e">
        <f t="shared" si="400"/>
        <v>#REF!</v>
      </c>
      <c r="C891" s="17" t="e">
        <f>VLOOKUP(Audit!#REF!,$V$3:$AE$12,2,FALSE) &amp; VLOOKUP(Audit!#REF!,$V$13:$AE$22,2,FALSE)&amp; IF(Audit!#REF!=10,Audit!#REF!&amp;Audit!#REF!,"")</f>
        <v>#REF!</v>
      </c>
      <c r="D891" s="17" t="e">
        <f>VLOOKUP(Audit!#REF!,$V$3:$AE$12,3,FALSE) &amp; VLOOKUP(Audit!#REF!,$V$13:$AE$22,3,FALSE) &amp;IF(Audit!#REF!=10,Audit!#REF!&amp;Audit!#REF!,"")</f>
        <v>#REF!</v>
      </c>
      <c r="E891" s="17" t="e">
        <f>VLOOKUP(Audit!#REF!,$V$3:$AE$12,4,FALSE)&amp; Audit!#REF! &amp; VLOOKUP(Audit!#REF!,$V$13:$AE$22,4,FALSE)&amp; IF(Audit!#REF!=10,Audit!#REF!&amp;Audit!#REF!,"")</f>
        <v>#REF!</v>
      </c>
      <c r="F891" s="17" t="e">
        <f>VLOOKUP(Audit!#REF!,$V$3:$AE$12,5,FALSE) &amp; VLOOKUP(Audit!#REF!,$V$13:$AE$22,5,FALSE)&amp; IF(Audit!#REF!=10,Audit!#REF!&amp;Audit!#REF!,"")</f>
        <v>#REF!</v>
      </c>
      <c r="G891" s="17" t="e">
        <f>VLOOKUP(Audit!#REF!,$V$3:$AE$12,6,FALSE) &amp; VLOOKUP(Audit!#REF!,$V$13:$AE$22,6,FALSE)&amp; IF(Audit!#REF!=10,Audit!#REF!&amp;Audit!#REF!,"")</f>
        <v>#REF!</v>
      </c>
      <c r="H891" s="17" t="e">
        <f>VLOOKUP(Audit!#REF!,$V$3:$AE$12,7,FALSE) &amp; VLOOKUP(Audit!#REF!,$V$13:$AE$22,7,FALSE)&amp;IF(Audit!#REF!=10,Audit!#REF!&amp;Audit!#REF!,"")</f>
        <v>#REF!</v>
      </c>
      <c r="I891" s="17" t="e">
        <f>VLOOKUP(Audit!#REF!,$V$3:$AE$12,8,FALSE) &amp; Audit!#REF! &amp; VLOOKUP(Audit!#REF!,$V$13:$AE$22,8,FALSE)&amp;IF(Audit!#REF!=10,Audit!#REF!&amp;Audit!#REF!,"")</f>
        <v>#REF!</v>
      </c>
      <c r="J891" s="17" t="e">
        <f>VLOOKUP(Audit!#REF!,$V$3:$AE$12,9,FALSE) &amp; VLOOKUP(Audit!#REF!,$V$13:$AE$22,9,FALSE) &amp; IF(Audit!#REF!=10,Audit!#REF!&amp;Audit!#REF!,"") &amp; IF(Audit!#REF!&lt;&gt;1,U891,"")</f>
        <v>#REF!</v>
      </c>
      <c r="K891" s="17" t="e">
        <f>VLOOKUP(Audit!#REF!,$V$3:$AE$12,10,FALSE) &amp; Audit!#REF! &amp; VLOOKUP(Audit!#REF!,$V$13:$AE$22,10,FALSE) &amp; IF(Audit!#REF!=10,Audit!#REF!&amp;Audit!#REF!,"") &amp; IF(Audit!#REF!&lt;&gt;1,U891,"")</f>
        <v>#REF!</v>
      </c>
      <c r="L891" s="10" t="e">
        <f>Audit!#REF!</f>
        <v>#REF!</v>
      </c>
      <c r="M891" s="10" t="e">
        <f t="shared" si="401"/>
        <v>#REF!</v>
      </c>
      <c r="N891" s="10" t="e">
        <f t="shared" si="402"/>
        <v>#REF!</v>
      </c>
      <c r="O891" s="10" t="e">
        <f t="shared" si="403"/>
        <v>#REF!</v>
      </c>
      <c r="P891" s="10" t="e">
        <f t="shared" si="404"/>
        <v>#REF!</v>
      </c>
      <c r="Q891" s="10" t="e">
        <f t="shared" si="405"/>
        <v>#REF!</v>
      </c>
      <c r="R891" s="10" t="e">
        <f t="shared" si="406"/>
        <v>#REF!</v>
      </c>
      <c r="S891" s="10" t="e">
        <f t="shared" si="407"/>
        <v>#REF!</v>
      </c>
      <c r="T891" s="10" t="e">
        <f t="shared" si="408"/>
        <v>#REF!</v>
      </c>
      <c r="U891" s="17" t="e">
        <f>IF(Audit!#REF!="","",VLOOKUP(Audit!#REF!,$W$26:$X$35,2,FALSE)) &amp; Audit!#REF! &amp; IF(Audit!#REF!="","",IF(Audit!#REF!&lt;=1.4,VLOOKUP(Audit!#REF!,$W$38:X936,2,FALSE),VLOOKUP(Audit!#REF!,$W$51:$X$61,2,FALSE))) &amp; IF(Audit!#REF!="","",VLOOKUP(Audit!#REF!,$Y$26:$Z$35,2,FALSE) &amp; Audit!#REF! &amp; IF(Audit!#REF!="","",IF(Audit!#REF!&lt;=1.4,VLOOKUP(Audit!#REF!,$Y$38:$Z$48,2,FALSE),VLOOKUP(Audit!#REF!,$Y$51:$Z$61,2,FALSE))))</f>
        <v>#REF!</v>
      </c>
      <c r="V891" s="21"/>
      <c r="AH891" s="49" t="e">
        <f>Audit!#REF!</f>
        <v>#REF!</v>
      </c>
      <c r="AI891" s="50" t="e">
        <f>VLOOKUP(Audit!#REF!,$V$3:$AE$12,2,FALSE)&amp; IF(Audit!#REF!=10,Audit!#REF!,"")</f>
        <v>#REF!</v>
      </c>
      <c r="AJ891" s="50" t="e">
        <f>VLOOKUP(Audit!#REF!,$V$13:$AE$22,2,FALSE)&amp; IF(Audit!#REF!=10,Audit!#REF!,"")</f>
        <v>#REF!</v>
      </c>
      <c r="AK891" s="47" t="e">
        <f t="shared" si="409"/>
        <v>#REF!</v>
      </c>
      <c r="AL891" s="50" t="e">
        <f>VLOOKUP(Audit!#REF!,$V$3:$AE$12,3,FALSE)&amp; IF(Audit!#REF!=10,Audit!#REF!,"")</f>
        <v>#REF!</v>
      </c>
      <c r="AM891" s="50" t="e">
        <f>VLOOKUP(Audit!#REF!,$V$13:$AE$22,3,FALSE)&amp; IF(Audit!#REF!=10,Audit!#REF!,"")</f>
        <v>#REF!</v>
      </c>
      <c r="AN891" s="47" t="e">
        <f t="shared" si="410"/>
        <v>#REF!</v>
      </c>
      <c r="AO891" s="50" t="e">
        <f>VLOOKUP(Audit!#REF!,$V$3:$AE$12,4,FALSE) &amp;  Audit!#REF! &amp; IF(Audit!#REF!=10,Audit!#REF!,"")</f>
        <v>#REF!</v>
      </c>
      <c r="AP891" s="50" t="e">
        <f>VLOOKUP(Audit!#REF!,$V$13:$AE$22,4,FALSE)&amp; IF(Audit!#REF!=10,Audit!#REF!,"")</f>
        <v>#REF!</v>
      </c>
      <c r="AQ891" s="47" t="e">
        <f t="shared" si="411"/>
        <v>#REF!</v>
      </c>
      <c r="AR891" s="50" t="e">
        <f>VLOOKUP(Audit!#REF!,$V$3:$AE$12,5,FALSE)&amp; IF(Audit!#REF!=10,Audit!#REF!,"")</f>
        <v>#REF!</v>
      </c>
      <c r="AS891" s="50" t="e">
        <f>VLOOKUP(Audit!#REF!,$V$13:$AE$22,5,FALSE)&amp; IF(Audit!#REF!=10,Audit!#REF!,"")</f>
        <v>#REF!</v>
      </c>
      <c r="AT891" s="47" t="e">
        <f t="shared" si="412"/>
        <v>#REF!</v>
      </c>
      <c r="AU891" s="50" t="e">
        <f>VLOOKUP(Audit!#REF!,$V$3:$AE$12,6,FALSE)&amp; IF(Audit!#REF!=10,Audit!#REF!,"")</f>
        <v>#REF!</v>
      </c>
      <c r="AV891" s="50" t="e">
        <f>VLOOKUP(Audit!#REF!,$V$13:$AE$22,6,FALSE)&amp; IF(Audit!#REF!=10,Audit!#REF!,"")</f>
        <v>#REF!</v>
      </c>
      <c r="AW891" s="47" t="e">
        <f t="shared" si="413"/>
        <v>#REF!</v>
      </c>
      <c r="AX891" s="50" t="e">
        <f>VLOOKUP(Audit!#REF!,$V$3:$AE$12,7,FALSE)&amp; IF(Audit!#REF!=10,Audit!#REF!,"")</f>
        <v>#REF!</v>
      </c>
      <c r="AY891" s="50" t="e">
        <f>VLOOKUP(Audit!#REF!,$V$13:$AE$22,7,FALSE) &amp; IF(Audit!#REF!=10,Audit!#REF!,"")</f>
        <v>#REF!</v>
      </c>
      <c r="AZ891" s="47" t="e">
        <f t="shared" si="414"/>
        <v>#REF!</v>
      </c>
      <c r="BA891" s="50" t="e">
        <f>VLOOKUP(Audit!#REF!,$V$3:$AE$12,8,FALSE)&amp; Audit!#REF! &amp; IF(Audit!#REF!=10,Audit!#REF!,"")</f>
        <v>#REF!</v>
      </c>
      <c r="BB891" s="50" t="e">
        <f>VLOOKUP(Audit!#REF!,$V$13:$AE$22,8,FALSE) &amp; IF(Audit!#REF!=10,Audit!#REF!,"")</f>
        <v>#REF!</v>
      </c>
      <c r="BC891" s="47" t="e">
        <f t="shared" si="415"/>
        <v>#REF!</v>
      </c>
      <c r="BD891" s="50" t="e">
        <f>VLOOKUP(Audit!#REF!,$V$3:$AE$12,9,FALSE)&amp; IF(Audit!#REF!=10,Audit!#REF!,"")</f>
        <v>#REF!</v>
      </c>
      <c r="BE891" s="50" t="e">
        <f>VLOOKUP(Audit!#REF!,$V$13:$AE$22,9,FALSE) &amp; IF(Audit!#REF!=10,Audit!#REF!,"") &amp; IF(Audit!#REF!&lt;&gt;1,U891,"")</f>
        <v>#REF!</v>
      </c>
      <c r="BF891" s="47" t="e">
        <f t="shared" si="416"/>
        <v>#REF!</v>
      </c>
      <c r="BG891" s="50" t="e">
        <f>VLOOKUP(Audit!#REF!,$V$3:$AE$12,10,FALSE) &amp; Audit!#REF! &amp; IF(Audit!#REF!=10,Audit!#REF!,"")</f>
        <v>#REF!</v>
      </c>
      <c r="BH891" s="50" t="e">
        <f>VLOOKUP(Audit!#REF!,$V$13:$AE$22,10,FALSE) &amp; IF(Audit!#REF!=10,Audit!#REF!,"") &amp; IF(Audit!#REF!&lt;&gt;1,U891,"")</f>
        <v>#REF!</v>
      </c>
      <c r="BI891" s="47" t="e">
        <f t="shared" si="417"/>
        <v>#REF!</v>
      </c>
      <c r="BJ891" s="48" t="str">
        <f t="shared" si="418"/>
        <v/>
      </c>
      <c r="BK891" s="48" t="str">
        <f t="shared" si="419"/>
        <v/>
      </c>
      <c r="BL891" s="48" t="str">
        <f t="shared" si="420"/>
        <v/>
      </c>
      <c r="BM891" s="48" t="str">
        <f t="shared" si="421"/>
        <v/>
      </c>
      <c r="BN891" s="48" t="str">
        <f t="shared" si="422"/>
        <v/>
      </c>
      <c r="BO891" s="48" t="str">
        <f t="shared" si="423"/>
        <v/>
      </c>
      <c r="BP891" s="48" t="str">
        <f t="shared" si="424"/>
        <v/>
      </c>
      <c r="BQ891" s="48" t="str">
        <f t="shared" si="425"/>
        <v/>
      </c>
      <c r="BR891" s="48" t="str">
        <f t="shared" si="426"/>
        <v/>
      </c>
      <c r="BS891" s="48" t="str">
        <f t="shared" si="427"/>
        <v/>
      </c>
      <c r="BT891" s="48" t="str">
        <f t="shared" si="428"/>
        <v/>
      </c>
      <c r="BU891" s="48" t="str">
        <f t="shared" si="429"/>
        <v/>
      </c>
    </row>
    <row r="892" spans="1:73">
      <c r="A892" s="10" t="e">
        <f>Audit!#REF!</f>
        <v>#REF!</v>
      </c>
      <c r="B892" s="10" t="e">
        <f t="shared" si="400"/>
        <v>#REF!</v>
      </c>
      <c r="C892" s="17" t="e">
        <f>VLOOKUP(Audit!#REF!,$V$3:$AE$12,2,FALSE) &amp; VLOOKUP(Audit!#REF!,$V$13:$AE$22,2,FALSE)&amp; IF(Audit!#REF!=10,Audit!#REF!&amp;Audit!#REF!,"")</f>
        <v>#REF!</v>
      </c>
      <c r="D892" s="17" t="e">
        <f>VLOOKUP(Audit!#REF!,$V$3:$AE$12,3,FALSE) &amp; VLOOKUP(Audit!#REF!,$V$13:$AE$22,3,FALSE) &amp;IF(Audit!#REF!=10,Audit!#REF!&amp;Audit!#REF!,"")</f>
        <v>#REF!</v>
      </c>
      <c r="E892" s="17" t="e">
        <f>VLOOKUP(Audit!#REF!,$V$3:$AE$12,4,FALSE)&amp; Audit!#REF! &amp; VLOOKUP(Audit!#REF!,$V$13:$AE$22,4,FALSE)&amp; IF(Audit!#REF!=10,Audit!#REF!&amp;Audit!#REF!,"")</f>
        <v>#REF!</v>
      </c>
      <c r="F892" s="17" t="e">
        <f>VLOOKUP(Audit!#REF!,$V$3:$AE$12,5,FALSE) &amp; VLOOKUP(Audit!#REF!,$V$13:$AE$22,5,FALSE)&amp; IF(Audit!#REF!=10,Audit!#REF!&amp;Audit!#REF!,"")</f>
        <v>#REF!</v>
      </c>
      <c r="G892" s="17" t="e">
        <f>VLOOKUP(Audit!#REF!,$V$3:$AE$12,6,FALSE) &amp; VLOOKUP(Audit!#REF!,$V$13:$AE$22,6,FALSE)&amp; IF(Audit!#REF!=10,Audit!#REF!&amp;Audit!#REF!,"")</f>
        <v>#REF!</v>
      </c>
      <c r="H892" s="17" t="e">
        <f>VLOOKUP(Audit!#REF!,$V$3:$AE$12,7,FALSE) &amp; VLOOKUP(Audit!#REF!,$V$13:$AE$22,7,FALSE)&amp;IF(Audit!#REF!=10,Audit!#REF!&amp;Audit!#REF!,"")</f>
        <v>#REF!</v>
      </c>
      <c r="I892" s="17" t="e">
        <f>VLOOKUP(Audit!#REF!,$V$3:$AE$12,8,FALSE) &amp; Audit!#REF! &amp; VLOOKUP(Audit!#REF!,$V$13:$AE$22,8,FALSE)&amp;IF(Audit!#REF!=10,Audit!#REF!&amp;Audit!#REF!,"")</f>
        <v>#REF!</v>
      </c>
      <c r="J892" s="17" t="e">
        <f>VLOOKUP(Audit!#REF!,$V$3:$AE$12,9,FALSE) &amp; VLOOKUP(Audit!#REF!,$V$13:$AE$22,9,FALSE) &amp; IF(Audit!#REF!=10,Audit!#REF!&amp;Audit!#REF!,"") &amp; IF(Audit!#REF!&lt;&gt;1,U892,"")</f>
        <v>#REF!</v>
      </c>
      <c r="K892" s="17" t="e">
        <f>VLOOKUP(Audit!#REF!,$V$3:$AE$12,10,FALSE) &amp; Audit!#REF! &amp; VLOOKUP(Audit!#REF!,$V$13:$AE$22,10,FALSE) &amp; IF(Audit!#REF!=10,Audit!#REF!&amp;Audit!#REF!,"") &amp; IF(Audit!#REF!&lt;&gt;1,U892,"")</f>
        <v>#REF!</v>
      </c>
      <c r="L892" s="10" t="e">
        <f>Audit!#REF!</f>
        <v>#REF!</v>
      </c>
      <c r="M892" s="10" t="e">
        <f t="shared" si="401"/>
        <v>#REF!</v>
      </c>
      <c r="N892" s="10" t="e">
        <f t="shared" si="402"/>
        <v>#REF!</v>
      </c>
      <c r="O892" s="10" t="e">
        <f t="shared" si="403"/>
        <v>#REF!</v>
      </c>
      <c r="P892" s="10" t="e">
        <f t="shared" si="404"/>
        <v>#REF!</v>
      </c>
      <c r="Q892" s="10" t="e">
        <f t="shared" si="405"/>
        <v>#REF!</v>
      </c>
      <c r="R892" s="10" t="e">
        <f t="shared" si="406"/>
        <v>#REF!</v>
      </c>
      <c r="S892" s="10" t="e">
        <f t="shared" si="407"/>
        <v>#REF!</v>
      </c>
      <c r="T892" s="10" t="e">
        <f t="shared" si="408"/>
        <v>#REF!</v>
      </c>
      <c r="U892" s="17" t="e">
        <f>IF(Audit!#REF!="","",VLOOKUP(Audit!#REF!,$W$26:$X$35,2,FALSE)) &amp; Audit!#REF! &amp; IF(Audit!#REF!="","",IF(Audit!#REF!&lt;=1.4,VLOOKUP(Audit!#REF!,$W$38:X937,2,FALSE),VLOOKUP(Audit!#REF!,$W$51:$X$61,2,FALSE))) &amp; IF(Audit!#REF!="","",VLOOKUP(Audit!#REF!,$Y$26:$Z$35,2,FALSE) &amp; Audit!#REF! &amp; IF(Audit!#REF!="","",IF(Audit!#REF!&lt;=1.4,VLOOKUP(Audit!#REF!,$Y$38:$Z$48,2,FALSE),VLOOKUP(Audit!#REF!,$Y$51:$Z$61,2,FALSE))))</f>
        <v>#REF!</v>
      </c>
      <c r="V892" s="21"/>
      <c r="AH892" s="49" t="e">
        <f>Audit!#REF!</f>
        <v>#REF!</v>
      </c>
      <c r="AI892" s="50" t="e">
        <f>VLOOKUP(Audit!#REF!,$V$3:$AE$12,2,FALSE)&amp; IF(Audit!#REF!=10,Audit!#REF!,"")</f>
        <v>#REF!</v>
      </c>
      <c r="AJ892" s="50" t="e">
        <f>VLOOKUP(Audit!#REF!,$V$13:$AE$22,2,FALSE)&amp; IF(Audit!#REF!=10,Audit!#REF!,"")</f>
        <v>#REF!</v>
      </c>
      <c r="AK892" s="47" t="e">
        <f t="shared" si="409"/>
        <v>#REF!</v>
      </c>
      <c r="AL892" s="50" t="e">
        <f>VLOOKUP(Audit!#REF!,$V$3:$AE$12,3,FALSE)&amp; IF(Audit!#REF!=10,Audit!#REF!,"")</f>
        <v>#REF!</v>
      </c>
      <c r="AM892" s="50" t="e">
        <f>VLOOKUP(Audit!#REF!,$V$13:$AE$22,3,FALSE)&amp; IF(Audit!#REF!=10,Audit!#REF!,"")</f>
        <v>#REF!</v>
      </c>
      <c r="AN892" s="47" t="e">
        <f t="shared" si="410"/>
        <v>#REF!</v>
      </c>
      <c r="AO892" s="50" t="e">
        <f>VLOOKUP(Audit!#REF!,$V$3:$AE$12,4,FALSE) &amp;  Audit!#REF! &amp; IF(Audit!#REF!=10,Audit!#REF!,"")</f>
        <v>#REF!</v>
      </c>
      <c r="AP892" s="50" t="e">
        <f>VLOOKUP(Audit!#REF!,$V$13:$AE$22,4,FALSE)&amp; IF(Audit!#REF!=10,Audit!#REF!,"")</f>
        <v>#REF!</v>
      </c>
      <c r="AQ892" s="47" t="e">
        <f t="shared" si="411"/>
        <v>#REF!</v>
      </c>
      <c r="AR892" s="50" t="e">
        <f>VLOOKUP(Audit!#REF!,$V$3:$AE$12,5,FALSE)&amp; IF(Audit!#REF!=10,Audit!#REF!,"")</f>
        <v>#REF!</v>
      </c>
      <c r="AS892" s="50" t="e">
        <f>VLOOKUP(Audit!#REF!,$V$13:$AE$22,5,FALSE)&amp; IF(Audit!#REF!=10,Audit!#REF!,"")</f>
        <v>#REF!</v>
      </c>
      <c r="AT892" s="47" t="e">
        <f t="shared" si="412"/>
        <v>#REF!</v>
      </c>
      <c r="AU892" s="50" t="e">
        <f>VLOOKUP(Audit!#REF!,$V$3:$AE$12,6,FALSE)&amp; IF(Audit!#REF!=10,Audit!#REF!,"")</f>
        <v>#REF!</v>
      </c>
      <c r="AV892" s="50" t="e">
        <f>VLOOKUP(Audit!#REF!,$V$13:$AE$22,6,FALSE)&amp; IF(Audit!#REF!=10,Audit!#REF!,"")</f>
        <v>#REF!</v>
      </c>
      <c r="AW892" s="47" t="e">
        <f t="shared" si="413"/>
        <v>#REF!</v>
      </c>
      <c r="AX892" s="50" t="e">
        <f>VLOOKUP(Audit!#REF!,$V$3:$AE$12,7,FALSE)&amp; IF(Audit!#REF!=10,Audit!#REF!,"")</f>
        <v>#REF!</v>
      </c>
      <c r="AY892" s="50" t="e">
        <f>VLOOKUP(Audit!#REF!,$V$13:$AE$22,7,FALSE) &amp; IF(Audit!#REF!=10,Audit!#REF!,"")</f>
        <v>#REF!</v>
      </c>
      <c r="AZ892" s="47" t="e">
        <f t="shared" si="414"/>
        <v>#REF!</v>
      </c>
      <c r="BA892" s="50" t="e">
        <f>VLOOKUP(Audit!#REF!,$V$3:$AE$12,8,FALSE)&amp; Audit!#REF! &amp; IF(Audit!#REF!=10,Audit!#REF!,"")</f>
        <v>#REF!</v>
      </c>
      <c r="BB892" s="50" t="e">
        <f>VLOOKUP(Audit!#REF!,$V$13:$AE$22,8,FALSE) &amp; IF(Audit!#REF!=10,Audit!#REF!,"")</f>
        <v>#REF!</v>
      </c>
      <c r="BC892" s="47" t="e">
        <f t="shared" si="415"/>
        <v>#REF!</v>
      </c>
      <c r="BD892" s="50" t="e">
        <f>VLOOKUP(Audit!#REF!,$V$3:$AE$12,9,FALSE)&amp; IF(Audit!#REF!=10,Audit!#REF!,"")</f>
        <v>#REF!</v>
      </c>
      <c r="BE892" s="50" t="e">
        <f>VLOOKUP(Audit!#REF!,$V$13:$AE$22,9,FALSE) &amp; IF(Audit!#REF!=10,Audit!#REF!,"") &amp; IF(Audit!#REF!&lt;&gt;1,U892,"")</f>
        <v>#REF!</v>
      </c>
      <c r="BF892" s="47" t="e">
        <f t="shared" si="416"/>
        <v>#REF!</v>
      </c>
      <c r="BG892" s="50" t="e">
        <f>VLOOKUP(Audit!#REF!,$V$3:$AE$12,10,FALSE) &amp; Audit!#REF! &amp; IF(Audit!#REF!=10,Audit!#REF!,"")</f>
        <v>#REF!</v>
      </c>
      <c r="BH892" s="50" t="e">
        <f>VLOOKUP(Audit!#REF!,$V$13:$AE$22,10,FALSE) &amp; IF(Audit!#REF!=10,Audit!#REF!,"") &amp; IF(Audit!#REF!&lt;&gt;1,U892,"")</f>
        <v>#REF!</v>
      </c>
      <c r="BI892" s="47" t="e">
        <f t="shared" si="417"/>
        <v>#REF!</v>
      </c>
      <c r="BJ892" s="48" t="str">
        <f t="shared" si="418"/>
        <v/>
      </c>
      <c r="BK892" s="48" t="str">
        <f t="shared" si="419"/>
        <v/>
      </c>
      <c r="BL892" s="48" t="str">
        <f t="shared" si="420"/>
        <v/>
      </c>
      <c r="BM892" s="48" t="str">
        <f t="shared" si="421"/>
        <v/>
      </c>
      <c r="BN892" s="48" t="str">
        <f t="shared" si="422"/>
        <v/>
      </c>
      <c r="BO892" s="48" t="str">
        <f t="shared" si="423"/>
        <v/>
      </c>
      <c r="BP892" s="48" t="str">
        <f t="shared" si="424"/>
        <v/>
      </c>
      <c r="BQ892" s="48" t="str">
        <f t="shared" si="425"/>
        <v/>
      </c>
      <c r="BR892" s="48" t="str">
        <f t="shared" si="426"/>
        <v/>
      </c>
      <c r="BS892" s="48" t="str">
        <f t="shared" si="427"/>
        <v/>
      </c>
      <c r="BT892" s="48" t="str">
        <f t="shared" si="428"/>
        <v/>
      </c>
      <c r="BU892" s="48" t="str">
        <f t="shared" si="429"/>
        <v/>
      </c>
    </row>
    <row r="893" spans="1:73">
      <c r="A893" s="10" t="e">
        <f>Audit!#REF!</f>
        <v>#REF!</v>
      </c>
      <c r="B893" s="10" t="e">
        <f t="shared" si="400"/>
        <v>#REF!</v>
      </c>
      <c r="C893" s="17" t="e">
        <f>VLOOKUP(Audit!#REF!,$V$3:$AE$12,2,FALSE) &amp; VLOOKUP(Audit!#REF!,$V$13:$AE$22,2,FALSE)&amp; IF(Audit!#REF!=10,Audit!#REF!&amp;Audit!#REF!,"")</f>
        <v>#REF!</v>
      </c>
      <c r="D893" s="17" t="e">
        <f>VLOOKUP(Audit!#REF!,$V$3:$AE$12,3,FALSE) &amp; VLOOKUP(Audit!#REF!,$V$13:$AE$22,3,FALSE) &amp;IF(Audit!#REF!=10,Audit!#REF!&amp;Audit!#REF!,"")</f>
        <v>#REF!</v>
      </c>
      <c r="E893" s="17" t="e">
        <f>VLOOKUP(Audit!#REF!,$V$3:$AE$12,4,FALSE)&amp; Audit!#REF! &amp; VLOOKUP(Audit!#REF!,$V$13:$AE$22,4,FALSE)&amp; IF(Audit!#REF!=10,Audit!#REF!&amp;Audit!#REF!,"")</f>
        <v>#REF!</v>
      </c>
      <c r="F893" s="17" t="e">
        <f>VLOOKUP(Audit!#REF!,$V$3:$AE$12,5,FALSE) &amp; VLOOKUP(Audit!#REF!,$V$13:$AE$22,5,FALSE)&amp; IF(Audit!#REF!=10,Audit!#REF!&amp;Audit!#REF!,"")</f>
        <v>#REF!</v>
      </c>
      <c r="G893" s="17" t="e">
        <f>VLOOKUP(Audit!#REF!,$V$3:$AE$12,6,FALSE) &amp; VLOOKUP(Audit!#REF!,$V$13:$AE$22,6,FALSE)&amp; IF(Audit!#REF!=10,Audit!#REF!&amp;Audit!#REF!,"")</f>
        <v>#REF!</v>
      </c>
      <c r="H893" s="17" t="e">
        <f>VLOOKUP(Audit!#REF!,$V$3:$AE$12,7,FALSE) &amp; VLOOKUP(Audit!#REF!,$V$13:$AE$22,7,FALSE)&amp;IF(Audit!#REF!=10,Audit!#REF!&amp;Audit!#REF!,"")</f>
        <v>#REF!</v>
      </c>
      <c r="I893" s="17" t="e">
        <f>VLOOKUP(Audit!#REF!,$V$3:$AE$12,8,FALSE) &amp; Audit!#REF! &amp; VLOOKUP(Audit!#REF!,$V$13:$AE$22,8,FALSE)&amp;IF(Audit!#REF!=10,Audit!#REF!&amp;Audit!#REF!,"")</f>
        <v>#REF!</v>
      </c>
      <c r="J893" s="17" t="e">
        <f>VLOOKUP(Audit!#REF!,$V$3:$AE$12,9,FALSE) &amp; VLOOKUP(Audit!#REF!,$V$13:$AE$22,9,FALSE) &amp; IF(Audit!#REF!=10,Audit!#REF!&amp;Audit!#REF!,"") &amp; IF(Audit!#REF!&lt;&gt;1,U893,"")</f>
        <v>#REF!</v>
      </c>
      <c r="K893" s="17" t="e">
        <f>VLOOKUP(Audit!#REF!,$V$3:$AE$12,10,FALSE) &amp; Audit!#REF! &amp; VLOOKUP(Audit!#REF!,$V$13:$AE$22,10,FALSE) &amp; IF(Audit!#REF!=10,Audit!#REF!&amp;Audit!#REF!,"") &amp; IF(Audit!#REF!&lt;&gt;1,U893,"")</f>
        <v>#REF!</v>
      </c>
      <c r="L893" s="10" t="e">
        <f>Audit!#REF!</f>
        <v>#REF!</v>
      </c>
      <c r="M893" s="10" t="e">
        <f t="shared" si="401"/>
        <v>#REF!</v>
      </c>
      <c r="N893" s="10" t="e">
        <f t="shared" si="402"/>
        <v>#REF!</v>
      </c>
      <c r="O893" s="10" t="e">
        <f t="shared" si="403"/>
        <v>#REF!</v>
      </c>
      <c r="P893" s="10" t="e">
        <f t="shared" si="404"/>
        <v>#REF!</v>
      </c>
      <c r="Q893" s="10" t="e">
        <f t="shared" si="405"/>
        <v>#REF!</v>
      </c>
      <c r="R893" s="10" t="e">
        <f t="shared" si="406"/>
        <v>#REF!</v>
      </c>
      <c r="S893" s="10" t="e">
        <f t="shared" si="407"/>
        <v>#REF!</v>
      </c>
      <c r="T893" s="10" t="e">
        <f t="shared" si="408"/>
        <v>#REF!</v>
      </c>
      <c r="U893" s="17" t="e">
        <f>IF(Audit!#REF!="","",VLOOKUP(Audit!#REF!,$W$26:$X$35,2,FALSE)) &amp; Audit!#REF! &amp; IF(Audit!#REF!="","",IF(Audit!#REF!&lt;=1.4,VLOOKUP(Audit!#REF!,$W$38:X938,2,FALSE),VLOOKUP(Audit!#REF!,$W$51:$X$61,2,FALSE))) &amp; IF(Audit!#REF!="","",VLOOKUP(Audit!#REF!,$Y$26:$Z$35,2,FALSE) &amp; Audit!#REF! &amp; IF(Audit!#REF!="","",IF(Audit!#REF!&lt;=1.4,VLOOKUP(Audit!#REF!,$Y$38:$Z$48,2,FALSE),VLOOKUP(Audit!#REF!,$Y$51:$Z$61,2,FALSE))))</f>
        <v>#REF!</v>
      </c>
      <c r="V893" s="21"/>
      <c r="AH893" s="49" t="e">
        <f>Audit!#REF!</f>
        <v>#REF!</v>
      </c>
      <c r="AI893" s="50" t="e">
        <f>VLOOKUP(Audit!#REF!,$V$3:$AE$12,2,FALSE)&amp; IF(Audit!#REF!=10,Audit!#REF!,"")</f>
        <v>#REF!</v>
      </c>
      <c r="AJ893" s="50" t="e">
        <f>VLOOKUP(Audit!#REF!,$V$13:$AE$22,2,FALSE)&amp; IF(Audit!#REF!=10,Audit!#REF!,"")</f>
        <v>#REF!</v>
      </c>
      <c r="AK893" s="47" t="e">
        <f t="shared" si="409"/>
        <v>#REF!</v>
      </c>
      <c r="AL893" s="50" t="e">
        <f>VLOOKUP(Audit!#REF!,$V$3:$AE$12,3,FALSE)&amp; IF(Audit!#REF!=10,Audit!#REF!,"")</f>
        <v>#REF!</v>
      </c>
      <c r="AM893" s="50" t="e">
        <f>VLOOKUP(Audit!#REF!,$V$13:$AE$22,3,FALSE)&amp; IF(Audit!#REF!=10,Audit!#REF!,"")</f>
        <v>#REF!</v>
      </c>
      <c r="AN893" s="47" t="e">
        <f t="shared" si="410"/>
        <v>#REF!</v>
      </c>
      <c r="AO893" s="50" t="e">
        <f>VLOOKUP(Audit!#REF!,$V$3:$AE$12,4,FALSE) &amp;  Audit!#REF! &amp; IF(Audit!#REF!=10,Audit!#REF!,"")</f>
        <v>#REF!</v>
      </c>
      <c r="AP893" s="50" t="e">
        <f>VLOOKUP(Audit!#REF!,$V$13:$AE$22,4,FALSE)&amp; IF(Audit!#REF!=10,Audit!#REF!,"")</f>
        <v>#REF!</v>
      </c>
      <c r="AQ893" s="47" t="e">
        <f t="shared" si="411"/>
        <v>#REF!</v>
      </c>
      <c r="AR893" s="50" t="e">
        <f>VLOOKUP(Audit!#REF!,$V$3:$AE$12,5,FALSE)&amp; IF(Audit!#REF!=10,Audit!#REF!,"")</f>
        <v>#REF!</v>
      </c>
      <c r="AS893" s="50" t="e">
        <f>VLOOKUP(Audit!#REF!,$V$13:$AE$22,5,FALSE)&amp; IF(Audit!#REF!=10,Audit!#REF!,"")</f>
        <v>#REF!</v>
      </c>
      <c r="AT893" s="47" t="e">
        <f t="shared" si="412"/>
        <v>#REF!</v>
      </c>
      <c r="AU893" s="50" t="e">
        <f>VLOOKUP(Audit!#REF!,$V$3:$AE$12,6,FALSE)&amp; IF(Audit!#REF!=10,Audit!#REF!,"")</f>
        <v>#REF!</v>
      </c>
      <c r="AV893" s="50" t="e">
        <f>VLOOKUP(Audit!#REF!,$V$13:$AE$22,6,FALSE)&amp; IF(Audit!#REF!=10,Audit!#REF!,"")</f>
        <v>#REF!</v>
      </c>
      <c r="AW893" s="47" t="e">
        <f t="shared" si="413"/>
        <v>#REF!</v>
      </c>
      <c r="AX893" s="50" t="e">
        <f>VLOOKUP(Audit!#REF!,$V$3:$AE$12,7,FALSE)&amp; IF(Audit!#REF!=10,Audit!#REF!,"")</f>
        <v>#REF!</v>
      </c>
      <c r="AY893" s="50" t="e">
        <f>VLOOKUP(Audit!#REF!,$V$13:$AE$22,7,FALSE) &amp; IF(Audit!#REF!=10,Audit!#REF!,"")</f>
        <v>#REF!</v>
      </c>
      <c r="AZ893" s="47" t="e">
        <f t="shared" si="414"/>
        <v>#REF!</v>
      </c>
      <c r="BA893" s="50" t="e">
        <f>VLOOKUP(Audit!#REF!,$V$3:$AE$12,8,FALSE)&amp; Audit!#REF! &amp; IF(Audit!#REF!=10,Audit!#REF!,"")</f>
        <v>#REF!</v>
      </c>
      <c r="BB893" s="50" t="e">
        <f>VLOOKUP(Audit!#REF!,$V$13:$AE$22,8,FALSE) &amp; IF(Audit!#REF!=10,Audit!#REF!,"")</f>
        <v>#REF!</v>
      </c>
      <c r="BC893" s="47" t="e">
        <f t="shared" si="415"/>
        <v>#REF!</v>
      </c>
      <c r="BD893" s="50" t="e">
        <f>VLOOKUP(Audit!#REF!,$V$3:$AE$12,9,FALSE)&amp; IF(Audit!#REF!=10,Audit!#REF!,"")</f>
        <v>#REF!</v>
      </c>
      <c r="BE893" s="50" t="e">
        <f>VLOOKUP(Audit!#REF!,$V$13:$AE$22,9,FALSE) &amp; IF(Audit!#REF!=10,Audit!#REF!,"") &amp; IF(Audit!#REF!&lt;&gt;1,U893,"")</f>
        <v>#REF!</v>
      </c>
      <c r="BF893" s="47" t="e">
        <f t="shared" si="416"/>
        <v>#REF!</v>
      </c>
      <c r="BG893" s="50" t="e">
        <f>VLOOKUP(Audit!#REF!,$V$3:$AE$12,10,FALSE) &amp; Audit!#REF! &amp; IF(Audit!#REF!=10,Audit!#REF!,"")</f>
        <v>#REF!</v>
      </c>
      <c r="BH893" s="50" t="e">
        <f>VLOOKUP(Audit!#REF!,$V$13:$AE$22,10,FALSE) &amp; IF(Audit!#REF!=10,Audit!#REF!,"") &amp; IF(Audit!#REF!&lt;&gt;1,U893,"")</f>
        <v>#REF!</v>
      </c>
      <c r="BI893" s="47" t="e">
        <f t="shared" si="417"/>
        <v>#REF!</v>
      </c>
      <c r="BJ893" s="48" t="str">
        <f t="shared" si="418"/>
        <v/>
      </c>
      <c r="BK893" s="48" t="str">
        <f t="shared" si="419"/>
        <v/>
      </c>
      <c r="BL893" s="48" t="str">
        <f t="shared" si="420"/>
        <v/>
      </c>
      <c r="BM893" s="48" t="str">
        <f t="shared" si="421"/>
        <v/>
      </c>
      <c r="BN893" s="48" t="str">
        <f t="shared" si="422"/>
        <v/>
      </c>
      <c r="BO893" s="48" t="str">
        <f t="shared" si="423"/>
        <v/>
      </c>
      <c r="BP893" s="48" t="str">
        <f t="shared" si="424"/>
        <v/>
      </c>
      <c r="BQ893" s="48" t="str">
        <f t="shared" si="425"/>
        <v/>
      </c>
      <c r="BR893" s="48" t="str">
        <f t="shared" si="426"/>
        <v/>
      </c>
      <c r="BS893" s="48" t="str">
        <f t="shared" si="427"/>
        <v/>
      </c>
      <c r="BT893" s="48" t="str">
        <f t="shared" si="428"/>
        <v/>
      </c>
      <c r="BU893" s="48" t="str">
        <f t="shared" si="429"/>
        <v/>
      </c>
    </row>
    <row r="894" spans="1:73">
      <c r="A894" s="10" t="e">
        <f>Audit!#REF!</f>
        <v>#REF!</v>
      </c>
      <c r="B894" s="10" t="e">
        <f t="shared" si="400"/>
        <v>#REF!</v>
      </c>
      <c r="C894" s="17" t="e">
        <f>VLOOKUP(Audit!#REF!,$V$3:$AE$12,2,FALSE) &amp; VLOOKUP(Audit!#REF!,$V$13:$AE$22,2,FALSE)&amp; IF(Audit!#REF!=10,Audit!#REF!&amp;Audit!#REF!,"")</f>
        <v>#REF!</v>
      </c>
      <c r="D894" s="17" t="e">
        <f>VLOOKUP(Audit!#REF!,$V$3:$AE$12,3,FALSE) &amp; VLOOKUP(Audit!#REF!,$V$13:$AE$22,3,FALSE) &amp;IF(Audit!#REF!=10,Audit!#REF!&amp;Audit!#REF!,"")</f>
        <v>#REF!</v>
      </c>
      <c r="E894" s="17" t="e">
        <f>VLOOKUP(Audit!#REF!,$V$3:$AE$12,4,FALSE)&amp; Audit!#REF! &amp; VLOOKUP(Audit!#REF!,$V$13:$AE$22,4,FALSE)&amp; IF(Audit!#REF!=10,Audit!#REF!&amp;Audit!#REF!,"")</f>
        <v>#REF!</v>
      </c>
      <c r="F894" s="17" t="e">
        <f>VLOOKUP(Audit!#REF!,$V$3:$AE$12,5,FALSE) &amp; VLOOKUP(Audit!#REF!,$V$13:$AE$22,5,FALSE)&amp; IF(Audit!#REF!=10,Audit!#REF!&amp;Audit!#REF!,"")</f>
        <v>#REF!</v>
      </c>
      <c r="G894" s="17" t="e">
        <f>VLOOKUP(Audit!#REF!,$V$3:$AE$12,6,FALSE) &amp; VLOOKUP(Audit!#REF!,$V$13:$AE$22,6,FALSE)&amp; IF(Audit!#REF!=10,Audit!#REF!&amp;Audit!#REF!,"")</f>
        <v>#REF!</v>
      </c>
      <c r="H894" s="17" t="e">
        <f>VLOOKUP(Audit!#REF!,$V$3:$AE$12,7,FALSE) &amp; VLOOKUP(Audit!#REF!,$V$13:$AE$22,7,FALSE)&amp;IF(Audit!#REF!=10,Audit!#REF!&amp;Audit!#REF!,"")</f>
        <v>#REF!</v>
      </c>
      <c r="I894" s="17" t="e">
        <f>VLOOKUP(Audit!#REF!,$V$3:$AE$12,8,FALSE) &amp; Audit!#REF! &amp; VLOOKUP(Audit!#REF!,$V$13:$AE$22,8,FALSE)&amp;IF(Audit!#REF!=10,Audit!#REF!&amp;Audit!#REF!,"")</f>
        <v>#REF!</v>
      </c>
      <c r="J894" s="17" t="e">
        <f>VLOOKUP(Audit!#REF!,$V$3:$AE$12,9,FALSE) &amp; VLOOKUP(Audit!#REF!,$V$13:$AE$22,9,FALSE) &amp; IF(Audit!#REF!=10,Audit!#REF!&amp;Audit!#REF!,"") &amp; IF(Audit!#REF!&lt;&gt;1,U894,"")</f>
        <v>#REF!</v>
      </c>
      <c r="K894" s="17" t="e">
        <f>VLOOKUP(Audit!#REF!,$V$3:$AE$12,10,FALSE) &amp; Audit!#REF! &amp; VLOOKUP(Audit!#REF!,$V$13:$AE$22,10,FALSE) &amp; IF(Audit!#REF!=10,Audit!#REF!&amp;Audit!#REF!,"") &amp; IF(Audit!#REF!&lt;&gt;1,U894,"")</f>
        <v>#REF!</v>
      </c>
      <c r="L894" s="10" t="e">
        <f>Audit!#REF!</f>
        <v>#REF!</v>
      </c>
      <c r="M894" s="10" t="e">
        <f t="shared" si="401"/>
        <v>#REF!</v>
      </c>
      <c r="N894" s="10" t="e">
        <f t="shared" si="402"/>
        <v>#REF!</v>
      </c>
      <c r="O894" s="10" t="e">
        <f t="shared" si="403"/>
        <v>#REF!</v>
      </c>
      <c r="P894" s="10" t="e">
        <f t="shared" si="404"/>
        <v>#REF!</v>
      </c>
      <c r="Q894" s="10" t="e">
        <f t="shared" si="405"/>
        <v>#REF!</v>
      </c>
      <c r="R894" s="10" t="e">
        <f t="shared" si="406"/>
        <v>#REF!</v>
      </c>
      <c r="S894" s="10" t="e">
        <f t="shared" si="407"/>
        <v>#REF!</v>
      </c>
      <c r="T894" s="10" t="e">
        <f t="shared" si="408"/>
        <v>#REF!</v>
      </c>
      <c r="U894" s="17" t="e">
        <f>IF(Audit!#REF!="","",VLOOKUP(Audit!#REF!,$W$26:$X$35,2,FALSE)) &amp; Audit!#REF! &amp; IF(Audit!#REF!="","",IF(Audit!#REF!&lt;=1.4,VLOOKUP(Audit!#REF!,$W$38:X939,2,FALSE),VLOOKUP(Audit!#REF!,$W$51:$X$61,2,FALSE))) &amp; IF(Audit!#REF!="","",VLOOKUP(Audit!#REF!,$Y$26:$Z$35,2,FALSE) &amp; Audit!#REF! &amp; IF(Audit!#REF!="","",IF(Audit!#REF!&lt;=1.4,VLOOKUP(Audit!#REF!,$Y$38:$Z$48,2,FALSE),VLOOKUP(Audit!#REF!,$Y$51:$Z$61,2,FALSE))))</f>
        <v>#REF!</v>
      </c>
      <c r="V894" s="21"/>
      <c r="AH894" s="49" t="e">
        <f>Audit!#REF!</f>
        <v>#REF!</v>
      </c>
      <c r="AI894" s="50" t="e">
        <f>VLOOKUP(Audit!#REF!,$V$3:$AE$12,2,FALSE)&amp; IF(Audit!#REF!=10,Audit!#REF!,"")</f>
        <v>#REF!</v>
      </c>
      <c r="AJ894" s="50" t="e">
        <f>VLOOKUP(Audit!#REF!,$V$13:$AE$22,2,FALSE)&amp; IF(Audit!#REF!=10,Audit!#REF!,"")</f>
        <v>#REF!</v>
      </c>
      <c r="AK894" s="47" t="e">
        <f t="shared" si="409"/>
        <v>#REF!</v>
      </c>
      <c r="AL894" s="50" t="e">
        <f>VLOOKUP(Audit!#REF!,$V$3:$AE$12,3,FALSE)&amp; IF(Audit!#REF!=10,Audit!#REF!,"")</f>
        <v>#REF!</v>
      </c>
      <c r="AM894" s="50" t="e">
        <f>VLOOKUP(Audit!#REF!,$V$13:$AE$22,3,FALSE)&amp; IF(Audit!#REF!=10,Audit!#REF!,"")</f>
        <v>#REF!</v>
      </c>
      <c r="AN894" s="47" t="e">
        <f t="shared" si="410"/>
        <v>#REF!</v>
      </c>
      <c r="AO894" s="50" t="e">
        <f>VLOOKUP(Audit!#REF!,$V$3:$AE$12,4,FALSE) &amp;  Audit!#REF! &amp; IF(Audit!#REF!=10,Audit!#REF!,"")</f>
        <v>#REF!</v>
      </c>
      <c r="AP894" s="50" t="e">
        <f>VLOOKUP(Audit!#REF!,$V$13:$AE$22,4,FALSE)&amp; IF(Audit!#REF!=10,Audit!#REF!,"")</f>
        <v>#REF!</v>
      </c>
      <c r="AQ894" s="47" t="e">
        <f t="shared" si="411"/>
        <v>#REF!</v>
      </c>
      <c r="AR894" s="50" t="e">
        <f>VLOOKUP(Audit!#REF!,$V$3:$AE$12,5,FALSE)&amp; IF(Audit!#REF!=10,Audit!#REF!,"")</f>
        <v>#REF!</v>
      </c>
      <c r="AS894" s="50" t="e">
        <f>VLOOKUP(Audit!#REF!,$V$13:$AE$22,5,FALSE)&amp; IF(Audit!#REF!=10,Audit!#REF!,"")</f>
        <v>#REF!</v>
      </c>
      <c r="AT894" s="47" t="e">
        <f t="shared" si="412"/>
        <v>#REF!</v>
      </c>
      <c r="AU894" s="50" t="e">
        <f>VLOOKUP(Audit!#REF!,$V$3:$AE$12,6,FALSE)&amp; IF(Audit!#REF!=10,Audit!#REF!,"")</f>
        <v>#REF!</v>
      </c>
      <c r="AV894" s="50" t="e">
        <f>VLOOKUP(Audit!#REF!,$V$13:$AE$22,6,FALSE)&amp; IF(Audit!#REF!=10,Audit!#REF!,"")</f>
        <v>#REF!</v>
      </c>
      <c r="AW894" s="47" t="e">
        <f t="shared" si="413"/>
        <v>#REF!</v>
      </c>
      <c r="AX894" s="50" t="e">
        <f>VLOOKUP(Audit!#REF!,$V$3:$AE$12,7,FALSE)&amp; IF(Audit!#REF!=10,Audit!#REF!,"")</f>
        <v>#REF!</v>
      </c>
      <c r="AY894" s="50" t="e">
        <f>VLOOKUP(Audit!#REF!,$V$13:$AE$22,7,FALSE) &amp; IF(Audit!#REF!=10,Audit!#REF!,"")</f>
        <v>#REF!</v>
      </c>
      <c r="AZ894" s="47" t="e">
        <f t="shared" si="414"/>
        <v>#REF!</v>
      </c>
      <c r="BA894" s="50" t="e">
        <f>VLOOKUP(Audit!#REF!,$V$3:$AE$12,8,FALSE)&amp; Audit!#REF! &amp; IF(Audit!#REF!=10,Audit!#REF!,"")</f>
        <v>#REF!</v>
      </c>
      <c r="BB894" s="50" t="e">
        <f>VLOOKUP(Audit!#REF!,$V$13:$AE$22,8,FALSE) &amp; IF(Audit!#REF!=10,Audit!#REF!,"")</f>
        <v>#REF!</v>
      </c>
      <c r="BC894" s="47" t="e">
        <f t="shared" si="415"/>
        <v>#REF!</v>
      </c>
      <c r="BD894" s="50" t="e">
        <f>VLOOKUP(Audit!#REF!,$V$3:$AE$12,9,FALSE)&amp; IF(Audit!#REF!=10,Audit!#REF!,"")</f>
        <v>#REF!</v>
      </c>
      <c r="BE894" s="50" t="e">
        <f>VLOOKUP(Audit!#REF!,$V$13:$AE$22,9,FALSE) &amp; IF(Audit!#REF!=10,Audit!#REF!,"") &amp; IF(Audit!#REF!&lt;&gt;1,U894,"")</f>
        <v>#REF!</v>
      </c>
      <c r="BF894" s="47" t="e">
        <f t="shared" si="416"/>
        <v>#REF!</v>
      </c>
      <c r="BG894" s="50" t="e">
        <f>VLOOKUP(Audit!#REF!,$V$3:$AE$12,10,FALSE) &amp; Audit!#REF! &amp; IF(Audit!#REF!=10,Audit!#REF!,"")</f>
        <v>#REF!</v>
      </c>
      <c r="BH894" s="50" t="e">
        <f>VLOOKUP(Audit!#REF!,$V$13:$AE$22,10,FALSE) &amp; IF(Audit!#REF!=10,Audit!#REF!,"") &amp; IF(Audit!#REF!&lt;&gt;1,U894,"")</f>
        <v>#REF!</v>
      </c>
      <c r="BI894" s="47" t="e">
        <f t="shared" si="417"/>
        <v>#REF!</v>
      </c>
      <c r="BJ894" s="48" t="str">
        <f t="shared" si="418"/>
        <v/>
      </c>
      <c r="BK894" s="48" t="str">
        <f t="shared" si="419"/>
        <v/>
      </c>
      <c r="BL894" s="48" t="str">
        <f t="shared" si="420"/>
        <v/>
      </c>
      <c r="BM894" s="48" t="str">
        <f t="shared" si="421"/>
        <v/>
      </c>
      <c r="BN894" s="48" t="str">
        <f t="shared" si="422"/>
        <v/>
      </c>
      <c r="BO894" s="48" t="str">
        <f t="shared" si="423"/>
        <v/>
      </c>
      <c r="BP894" s="48" t="str">
        <f t="shared" si="424"/>
        <v/>
      </c>
      <c r="BQ894" s="48" t="str">
        <f t="shared" si="425"/>
        <v/>
      </c>
      <c r="BR894" s="48" t="str">
        <f t="shared" si="426"/>
        <v/>
      </c>
      <c r="BS894" s="48" t="str">
        <f t="shared" si="427"/>
        <v/>
      </c>
      <c r="BT894" s="48" t="str">
        <f t="shared" si="428"/>
        <v/>
      </c>
      <c r="BU894" s="48" t="str">
        <f t="shared" si="429"/>
        <v/>
      </c>
    </row>
    <row r="895" spans="1:73">
      <c r="A895" s="10" t="e">
        <f>Audit!#REF!</f>
        <v>#REF!</v>
      </c>
      <c r="B895" s="10" t="e">
        <f t="shared" si="400"/>
        <v>#REF!</v>
      </c>
      <c r="C895" s="17" t="e">
        <f>VLOOKUP(Audit!#REF!,$V$3:$AE$12,2,FALSE) &amp; VLOOKUP(Audit!#REF!,$V$13:$AE$22,2,FALSE)&amp; IF(Audit!#REF!=10,Audit!#REF!&amp;Audit!#REF!,"")</f>
        <v>#REF!</v>
      </c>
      <c r="D895" s="17" t="e">
        <f>VLOOKUP(Audit!#REF!,$V$3:$AE$12,3,FALSE) &amp; VLOOKUP(Audit!#REF!,$V$13:$AE$22,3,FALSE) &amp;IF(Audit!#REF!=10,Audit!#REF!&amp;Audit!#REF!,"")</f>
        <v>#REF!</v>
      </c>
      <c r="E895" s="17" t="e">
        <f>VLOOKUP(Audit!#REF!,$V$3:$AE$12,4,FALSE)&amp; Audit!#REF! &amp; VLOOKUP(Audit!#REF!,$V$13:$AE$22,4,FALSE)&amp; IF(Audit!#REF!=10,Audit!#REF!&amp;Audit!#REF!,"")</f>
        <v>#REF!</v>
      </c>
      <c r="F895" s="17" t="e">
        <f>VLOOKUP(Audit!#REF!,$V$3:$AE$12,5,FALSE) &amp; VLOOKUP(Audit!#REF!,$V$13:$AE$22,5,FALSE)&amp; IF(Audit!#REF!=10,Audit!#REF!&amp;Audit!#REF!,"")</f>
        <v>#REF!</v>
      </c>
      <c r="G895" s="17" t="e">
        <f>VLOOKUP(Audit!#REF!,$V$3:$AE$12,6,FALSE) &amp; VLOOKUP(Audit!#REF!,$V$13:$AE$22,6,FALSE)&amp; IF(Audit!#REF!=10,Audit!#REF!&amp;Audit!#REF!,"")</f>
        <v>#REF!</v>
      </c>
      <c r="H895" s="17" t="e">
        <f>VLOOKUP(Audit!#REF!,$V$3:$AE$12,7,FALSE) &amp; VLOOKUP(Audit!#REF!,$V$13:$AE$22,7,FALSE)&amp;IF(Audit!#REF!=10,Audit!#REF!&amp;Audit!#REF!,"")</f>
        <v>#REF!</v>
      </c>
      <c r="I895" s="17" t="e">
        <f>VLOOKUP(Audit!#REF!,$V$3:$AE$12,8,FALSE) &amp; Audit!#REF! &amp; VLOOKUP(Audit!#REF!,$V$13:$AE$22,8,FALSE)&amp;IF(Audit!#REF!=10,Audit!#REF!&amp;Audit!#REF!,"")</f>
        <v>#REF!</v>
      </c>
      <c r="J895" s="17" t="e">
        <f>VLOOKUP(Audit!#REF!,$V$3:$AE$12,9,FALSE) &amp; VLOOKUP(Audit!#REF!,$V$13:$AE$22,9,FALSE) &amp; IF(Audit!#REF!=10,Audit!#REF!&amp;Audit!#REF!,"") &amp; IF(Audit!#REF!&lt;&gt;1,U895,"")</f>
        <v>#REF!</v>
      </c>
      <c r="K895" s="17" t="e">
        <f>VLOOKUP(Audit!#REF!,$V$3:$AE$12,10,FALSE) &amp; Audit!#REF! &amp; VLOOKUP(Audit!#REF!,$V$13:$AE$22,10,FALSE) &amp; IF(Audit!#REF!=10,Audit!#REF!&amp;Audit!#REF!,"") &amp; IF(Audit!#REF!&lt;&gt;1,U895,"")</f>
        <v>#REF!</v>
      </c>
      <c r="L895" s="10" t="e">
        <f>Audit!#REF!</f>
        <v>#REF!</v>
      </c>
      <c r="M895" s="10" t="e">
        <f t="shared" si="401"/>
        <v>#REF!</v>
      </c>
      <c r="N895" s="10" t="e">
        <f t="shared" si="402"/>
        <v>#REF!</v>
      </c>
      <c r="O895" s="10" t="e">
        <f t="shared" si="403"/>
        <v>#REF!</v>
      </c>
      <c r="P895" s="10" t="e">
        <f t="shared" si="404"/>
        <v>#REF!</v>
      </c>
      <c r="Q895" s="10" t="e">
        <f t="shared" si="405"/>
        <v>#REF!</v>
      </c>
      <c r="R895" s="10" t="e">
        <f t="shared" si="406"/>
        <v>#REF!</v>
      </c>
      <c r="S895" s="10" t="e">
        <f t="shared" si="407"/>
        <v>#REF!</v>
      </c>
      <c r="T895" s="10" t="e">
        <f t="shared" si="408"/>
        <v>#REF!</v>
      </c>
      <c r="U895" s="17" t="e">
        <f>IF(Audit!#REF!="","",VLOOKUP(Audit!#REF!,$W$26:$X$35,2,FALSE)) &amp; Audit!#REF! &amp; IF(Audit!#REF!="","",IF(Audit!#REF!&lt;=1.4,VLOOKUP(Audit!#REF!,$W$38:X940,2,FALSE),VLOOKUP(Audit!#REF!,$W$51:$X$61,2,FALSE))) &amp; IF(Audit!#REF!="","",VLOOKUP(Audit!#REF!,$Y$26:$Z$35,2,FALSE) &amp; Audit!#REF! &amp; IF(Audit!#REF!="","",IF(Audit!#REF!&lt;=1.4,VLOOKUP(Audit!#REF!,$Y$38:$Z$48,2,FALSE),VLOOKUP(Audit!#REF!,$Y$51:$Z$61,2,FALSE))))</f>
        <v>#REF!</v>
      </c>
      <c r="V895" s="21"/>
      <c r="AH895" s="49" t="e">
        <f>Audit!#REF!</f>
        <v>#REF!</v>
      </c>
      <c r="AI895" s="50" t="e">
        <f>VLOOKUP(Audit!#REF!,$V$3:$AE$12,2,FALSE)&amp; IF(Audit!#REF!=10,Audit!#REF!,"")</f>
        <v>#REF!</v>
      </c>
      <c r="AJ895" s="50" t="e">
        <f>VLOOKUP(Audit!#REF!,$V$13:$AE$22,2,FALSE)&amp; IF(Audit!#REF!=10,Audit!#REF!,"")</f>
        <v>#REF!</v>
      </c>
      <c r="AK895" s="47" t="e">
        <f t="shared" si="409"/>
        <v>#REF!</v>
      </c>
      <c r="AL895" s="50" t="e">
        <f>VLOOKUP(Audit!#REF!,$V$3:$AE$12,3,FALSE)&amp; IF(Audit!#REF!=10,Audit!#REF!,"")</f>
        <v>#REF!</v>
      </c>
      <c r="AM895" s="50" t="e">
        <f>VLOOKUP(Audit!#REF!,$V$13:$AE$22,3,FALSE)&amp; IF(Audit!#REF!=10,Audit!#REF!,"")</f>
        <v>#REF!</v>
      </c>
      <c r="AN895" s="47" t="e">
        <f t="shared" si="410"/>
        <v>#REF!</v>
      </c>
      <c r="AO895" s="50" t="e">
        <f>VLOOKUP(Audit!#REF!,$V$3:$AE$12,4,FALSE) &amp;  Audit!#REF! &amp; IF(Audit!#REF!=10,Audit!#REF!,"")</f>
        <v>#REF!</v>
      </c>
      <c r="AP895" s="50" t="e">
        <f>VLOOKUP(Audit!#REF!,$V$13:$AE$22,4,FALSE)&amp; IF(Audit!#REF!=10,Audit!#REF!,"")</f>
        <v>#REF!</v>
      </c>
      <c r="AQ895" s="47" t="e">
        <f t="shared" si="411"/>
        <v>#REF!</v>
      </c>
      <c r="AR895" s="50" t="e">
        <f>VLOOKUP(Audit!#REF!,$V$3:$AE$12,5,FALSE)&amp; IF(Audit!#REF!=10,Audit!#REF!,"")</f>
        <v>#REF!</v>
      </c>
      <c r="AS895" s="50" t="e">
        <f>VLOOKUP(Audit!#REF!,$V$13:$AE$22,5,FALSE)&amp; IF(Audit!#REF!=10,Audit!#REF!,"")</f>
        <v>#REF!</v>
      </c>
      <c r="AT895" s="47" t="e">
        <f t="shared" si="412"/>
        <v>#REF!</v>
      </c>
      <c r="AU895" s="50" t="e">
        <f>VLOOKUP(Audit!#REF!,$V$3:$AE$12,6,FALSE)&amp; IF(Audit!#REF!=10,Audit!#REF!,"")</f>
        <v>#REF!</v>
      </c>
      <c r="AV895" s="50" t="e">
        <f>VLOOKUP(Audit!#REF!,$V$13:$AE$22,6,FALSE)&amp; IF(Audit!#REF!=10,Audit!#REF!,"")</f>
        <v>#REF!</v>
      </c>
      <c r="AW895" s="47" t="e">
        <f t="shared" si="413"/>
        <v>#REF!</v>
      </c>
      <c r="AX895" s="50" t="e">
        <f>VLOOKUP(Audit!#REF!,$V$3:$AE$12,7,FALSE)&amp; IF(Audit!#REF!=10,Audit!#REF!,"")</f>
        <v>#REF!</v>
      </c>
      <c r="AY895" s="50" t="e">
        <f>VLOOKUP(Audit!#REF!,$V$13:$AE$22,7,FALSE) &amp; IF(Audit!#REF!=10,Audit!#REF!,"")</f>
        <v>#REF!</v>
      </c>
      <c r="AZ895" s="47" t="e">
        <f t="shared" si="414"/>
        <v>#REF!</v>
      </c>
      <c r="BA895" s="50" t="e">
        <f>VLOOKUP(Audit!#REF!,$V$3:$AE$12,8,FALSE)&amp; Audit!#REF! &amp; IF(Audit!#REF!=10,Audit!#REF!,"")</f>
        <v>#REF!</v>
      </c>
      <c r="BB895" s="50" t="e">
        <f>VLOOKUP(Audit!#REF!,$V$13:$AE$22,8,FALSE) &amp; IF(Audit!#REF!=10,Audit!#REF!,"")</f>
        <v>#REF!</v>
      </c>
      <c r="BC895" s="47" t="e">
        <f t="shared" si="415"/>
        <v>#REF!</v>
      </c>
      <c r="BD895" s="50" t="e">
        <f>VLOOKUP(Audit!#REF!,$V$3:$AE$12,9,FALSE)&amp; IF(Audit!#REF!=10,Audit!#REF!,"")</f>
        <v>#REF!</v>
      </c>
      <c r="BE895" s="50" t="e">
        <f>VLOOKUP(Audit!#REF!,$V$13:$AE$22,9,FALSE) &amp; IF(Audit!#REF!=10,Audit!#REF!,"") &amp; IF(Audit!#REF!&lt;&gt;1,U895,"")</f>
        <v>#REF!</v>
      </c>
      <c r="BF895" s="47" t="e">
        <f t="shared" si="416"/>
        <v>#REF!</v>
      </c>
      <c r="BG895" s="50" t="e">
        <f>VLOOKUP(Audit!#REF!,$V$3:$AE$12,10,FALSE) &amp; Audit!#REF! &amp; IF(Audit!#REF!=10,Audit!#REF!,"")</f>
        <v>#REF!</v>
      </c>
      <c r="BH895" s="50" t="e">
        <f>VLOOKUP(Audit!#REF!,$V$13:$AE$22,10,FALSE) &amp; IF(Audit!#REF!=10,Audit!#REF!,"") &amp; IF(Audit!#REF!&lt;&gt;1,U895,"")</f>
        <v>#REF!</v>
      </c>
      <c r="BI895" s="47" t="e">
        <f t="shared" si="417"/>
        <v>#REF!</v>
      </c>
      <c r="BJ895" s="48" t="str">
        <f t="shared" si="418"/>
        <v/>
      </c>
      <c r="BK895" s="48" t="str">
        <f t="shared" si="419"/>
        <v/>
      </c>
      <c r="BL895" s="48" t="str">
        <f t="shared" si="420"/>
        <v/>
      </c>
      <c r="BM895" s="48" t="str">
        <f t="shared" si="421"/>
        <v/>
      </c>
      <c r="BN895" s="48" t="str">
        <f t="shared" si="422"/>
        <v/>
      </c>
      <c r="BO895" s="48" t="str">
        <f t="shared" si="423"/>
        <v/>
      </c>
      <c r="BP895" s="48" t="str">
        <f t="shared" si="424"/>
        <v/>
      </c>
      <c r="BQ895" s="48" t="str">
        <f t="shared" si="425"/>
        <v/>
      </c>
      <c r="BR895" s="48" t="str">
        <f t="shared" si="426"/>
        <v/>
      </c>
      <c r="BS895" s="48" t="str">
        <f t="shared" si="427"/>
        <v/>
      </c>
      <c r="BT895" s="48" t="str">
        <f t="shared" si="428"/>
        <v/>
      </c>
      <c r="BU895" s="48" t="str">
        <f t="shared" si="429"/>
        <v/>
      </c>
    </row>
    <row r="896" spans="1:73">
      <c r="A896" s="10" t="e">
        <f>Audit!#REF!</f>
        <v>#REF!</v>
      </c>
      <c r="B896" s="10" t="e">
        <f t="shared" si="400"/>
        <v>#REF!</v>
      </c>
      <c r="C896" s="17" t="e">
        <f>VLOOKUP(Audit!#REF!,$V$3:$AE$12,2,FALSE) &amp; VLOOKUP(Audit!#REF!,$V$13:$AE$22,2,FALSE)&amp; IF(Audit!#REF!=10,Audit!#REF!&amp;Audit!#REF!,"")</f>
        <v>#REF!</v>
      </c>
      <c r="D896" s="17" t="e">
        <f>VLOOKUP(Audit!#REF!,$V$3:$AE$12,3,FALSE) &amp; VLOOKUP(Audit!#REF!,$V$13:$AE$22,3,FALSE) &amp;IF(Audit!#REF!=10,Audit!#REF!&amp;Audit!#REF!,"")</f>
        <v>#REF!</v>
      </c>
      <c r="E896" s="17" t="e">
        <f>VLOOKUP(Audit!#REF!,$V$3:$AE$12,4,FALSE)&amp; Audit!#REF! &amp; VLOOKUP(Audit!#REF!,$V$13:$AE$22,4,FALSE)&amp; IF(Audit!#REF!=10,Audit!#REF!&amp;Audit!#REF!,"")</f>
        <v>#REF!</v>
      </c>
      <c r="F896" s="17" t="e">
        <f>VLOOKUP(Audit!#REF!,$V$3:$AE$12,5,FALSE) &amp; VLOOKUP(Audit!#REF!,$V$13:$AE$22,5,FALSE)&amp; IF(Audit!#REF!=10,Audit!#REF!&amp;Audit!#REF!,"")</f>
        <v>#REF!</v>
      </c>
      <c r="G896" s="17" t="e">
        <f>VLOOKUP(Audit!#REF!,$V$3:$AE$12,6,FALSE) &amp; VLOOKUP(Audit!#REF!,$V$13:$AE$22,6,FALSE)&amp; IF(Audit!#REF!=10,Audit!#REF!&amp;Audit!#REF!,"")</f>
        <v>#REF!</v>
      </c>
      <c r="H896" s="17" t="e">
        <f>VLOOKUP(Audit!#REF!,$V$3:$AE$12,7,FALSE) &amp; VLOOKUP(Audit!#REF!,$V$13:$AE$22,7,FALSE)&amp;IF(Audit!#REF!=10,Audit!#REF!&amp;Audit!#REF!,"")</f>
        <v>#REF!</v>
      </c>
      <c r="I896" s="17" t="e">
        <f>VLOOKUP(Audit!#REF!,$V$3:$AE$12,8,FALSE) &amp; Audit!#REF! &amp; VLOOKUP(Audit!#REF!,$V$13:$AE$22,8,FALSE)&amp;IF(Audit!#REF!=10,Audit!#REF!&amp;Audit!#REF!,"")</f>
        <v>#REF!</v>
      </c>
      <c r="J896" s="17" t="e">
        <f>VLOOKUP(Audit!#REF!,$V$3:$AE$12,9,FALSE) &amp; VLOOKUP(Audit!#REF!,$V$13:$AE$22,9,FALSE) &amp; IF(Audit!#REF!=10,Audit!#REF!&amp;Audit!#REF!,"") &amp; IF(Audit!#REF!&lt;&gt;1,U896,"")</f>
        <v>#REF!</v>
      </c>
      <c r="K896" s="17" t="e">
        <f>VLOOKUP(Audit!#REF!,$V$3:$AE$12,10,FALSE) &amp; Audit!#REF! &amp; VLOOKUP(Audit!#REF!,$V$13:$AE$22,10,FALSE) &amp; IF(Audit!#REF!=10,Audit!#REF!&amp;Audit!#REF!,"") &amp; IF(Audit!#REF!&lt;&gt;1,U896,"")</f>
        <v>#REF!</v>
      </c>
      <c r="L896" s="10" t="e">
        <f>Audit!#REF!</f>
        <v>#REF!</v>
      </c>
      <c r="M896" s="10" t="e">
        <f t="shared" si="401"/>
        <v>#REF!</v>
      </c>
      <c r="N896" s="10" t="e">
        <f t="shared" si="402"/>
        <v>#REF!</v>
      </c>
      <c r="O896" s="10" t="e">
        <f t="shared" si="403"/>
        <v>#REF!</v>
      </c>
      <c r="P896" s="10" t="e">
        <f t="shared" si="404"/>
        <v>#REF!</v>
      </c>
      <c r="Q896" s="10" t="e">
        <f t="shared" si="405"/>
        <v>#REF!</v>
      </c>
      <c r="R896" s="10" t="e">
        <f t="shared" si="406"/>
        <v>#REF!</v>
      </c>
      <c r="S896" s="10" t="e">
        <f t="shared" si="407"/>
        <v>#REF!</v>
      </c>
      <c r="T896" s="10" t="e">
        <f t="shared" si="408"/>
        <v>#REF!</v>
      </c>
      <c r="U896" s="17" t="e">
        <f>IF(Audit!#REF!="","",VLOOKUP(Audit!#REF!,$W$26:$X$35,2,FALSE)) &amp; Audit!#REF! &amp; IF(Audit!#REF!="","",IF(Audit!#REF!&lt;=1.4,VLOOKUP(Audit!#REF!,$W$38:X941,2,FALSE),VLOOKUP(Audit!#REF!,$W$51:$X$61,2,FALSE))) &amp; IF(Audit!#REF!="","",VLOOKUP(Audit!#REF!,$Y$26:$Z$35,2,FALSE) &amp; Audit!#REF! &amp; IF(Audit!#REF!="","",IF(Audit!#REF!&lt;=1.4,VLOOKUP(Audit!#REF!,$Y$38:$Z$48,2,FALSE),VLOOKUP(Audit!#REF!,$Y$51:$Z$61,2,FALSE))))</f>
        <v>#REF!</v>
      </c>
      <c r="V896" s="21"/>
      <c r="AH896" s="49" t="e">
        <f>Audit!#REF!</f>
        <v>#REF!</v>
      </c>
      <c r="AI896" s="50" t="e">
        <f>VLOOKUP(Audit!#REF!,$V$3:$AE$12,2,FALSE)&amp; IF(Audit!#REF!=10,Audit!#REF!,"")</f>
        <v>#REF!</v>
      </c>
      <c r="AJ896" s="50" t="e">
        <f>VLOOKUP(Audit!#REF!,$V$13:$AE$22,2,FALSE)&amp; IF(Audit!#REF!=10,Audit!#REF!,"")</f>
        <v>#REF!</v>
      </c>
      <c r="AK896" s="47" t="e">
        <f t="shared" si="409"/>
        <v>#REF!</v>
      </c>
      <c r="AL896" s="50" t="e">
        <f>VLOOKUP(Audit!#REF!,$V$3:$AE$12,3,FALSE)&amp; IF(Audit!#REF!=10,Audit!#REF!,"")</f>
        <v>#REF!</v>
      </c>
      <c r="AM896" s="50" t="e">
        <f>VLOOKUP(Audit!#REF!,$V$13:$AE$22,3,FALSE)&amp; IF(Audit!#REF!=10,Audit!#REF!,"")</f>
        <v>#REF!</v>
      </c>
      <c r="AN896" s="47" t="e">
        <f t="shared" si="410"/>
        <v>#REF!</v>
      </c>
      <c r="AO896" s="50" t="e">
        <f>VLOOKUP(Audit!#REF!,$V$3:$AE$12,4,FALSE) &amp;  Audit!#REF! &amp; IF(Audit!#REF!=10,Audit!#REF!,"")</f>
        <v>#REF!</v>
      </c>
      <c r="AP896" s="50" t="e">
        <f>VLOOKUP(Audit!#REF!,$V$13:$AE$22,4,FALSE)&amp; IF(Audit!#REF!=10,Audit!#REF!,"")</f>
        <v>#REF!</v>
      </c>
      <c r="AQ896" s="47" t="e">
        <f t="shared" si="411"/>
        <v>#REF!</v>
      </c>
      <c r="AR896" s="50" t="e">
        <f>VLOOKUP(Audit!#REF!,$V$3:$AE$12,5,FALSE)&amp; IF(Audit!#REF!=10,Audit!#REF!,"")</f>
        <v>#REF!</v>
      </c>
      <c r="AS896" s="50" t="e">
        <f>VLOOKUP(Audit!#REF!,$V$13:$AE$22,5,FALSE)&amp; IF(Audit!#REF!=10,Audit!#REF!,"")</f>
        <v>#REF!</v>
      </c>
      <c r="AT896" s="47" t="e">
        <f t="shared" si="412"/>
        <v>#REF!</v>
      </c>
      <c r="AU896" s="50" t="e">
        <f>VLOOKUP(Audit!#REF!,$V$3:$AE$12,6,FALSE)&amp; IF(Audit!#REF!=10,Audit!#REF!,"")</f>
        <v>#REF!</v>
      </c>
      <c r="AV896" s="50" t="e">
        <f>VLOOKUP(Audit!#REF!,$V$13:$AE$22,6,FALSE)&amp; IF(Audit!#REF!=10,Audit!#REF!,"")</f>
        <v>#REF!</v>
      </c>
      <c r="AW896" s="47" t="e">
        <f t="shared" si="413"/>
        <v>#REF!</v>
      </c>
      <c r="AX896" s="50" t="e">
        <f>VLOOKUP(Audit!#REF!,$V$3:$AE$12,7,FALSE)&amp; IF(Audit!#REF!=10,Audit!#REF!,"")</f>
        <v>#REF!</v>
      </c>
      <c r="AY896" s="50" t="e">
        <f>VLOOKUP(Audit!#REF!,$V$13:$AE$22,7,FALSE) &amp; IF(Audit!#REF!=10,Audit!#REF!,"")</f>
        <v>#REF!</v>
      </c>
      <c r="AZ896" s="47" t="e">
        <f t="shared" si="414"/>
        <v>#REF!</v>
      </c>
      <c r="BA896" s="50" t="e">
        <f>VLOOKUP(Audit!#REF!,$V$3:$AE$12,8,FALSE)&amp; Audit!#REF! &amp; IF(Audit!#REF!=10,Audit!#REF!,"")</f>
        <v>#REF!</v>
      </c>
      <c r="BB896" s="50" t="e">
        <f>VLOOKUP(Audit!#REF!,$V$13:$AE$22,8,FALSE) &amp; IF(Audit!#REF!=10,Audit!#REF!,"")</f>
        <v>#REF!</v>
      </c>
      <c r="BC896" s="47" t="e">
        <f t="shared" si="415"/>
        <v>#REF!</v>
      </c>
      <c r="BD896" s="50" t="e">
        <f>VLOOKUP(Audit!#REF!,$V$3:$AE$12,9,FALSE)&amp; IF(Audit!#REF!=10,Audit!#REF!,"")</f>
        <v>#REF!</v>
      </c>
      <c r="BE896" s="50" t="e">
        <f>VLOOKUP(Audit!#REF!,$V$13:$AE$22,9,FALSE) &amp; IF(Audit!#REF!=10,Audit!#REF!,"") &amp; IF(Audit!#REF!&lt;&gt;1,U896,"")</f>
        <v>#REF!</v>
      </c>
      <c r="BF896" s="47" t="e">
        <f t="shared" si="416"/>
        <v>#REF!</v>
      </c>
      <c r="BG896" s="50" t="e">
        <f>VLOOKUP(Audit!#REF!,$V$3:$AE$12,10,FALSE) &amp; Audit!#REF! &amp; IF(Audit!#REF!=10,Audit!#REF!,"")</f>
        <v>#REF!</v>
      </c>
      <c r="BH896" s="50" t="e">
        <f>VLOOKUP(Audit!#REF!,$V$13:$AE$22,10,FALSE) &amp; IF(Audit!#REF!=10,Audit!#REF!,"") &amp; IF(Audit!#REF!&lt;&gt;1,U896,"")</f>
        <v>#REF!</v>
      </c>
      <c r="BI896" s="47" t="e">
        <f t="shared" si="417"/>
        <v>#REF!</v>
      </c>
      <c r="BJ896" s="48" t="str">
        <f t="shared" si="418"/>
        <v/>
      </c>
      <c r="BK896" s="48" t="str">
        <f t="shared" si="419"/>
        <v/>
      </c>
      <c r="BL896" s="48" t="str">
        <f t="shared" si="420"/>
        <v/>
      </c>
      <c r="BM896" s="48" t="str">
        <f t="shared" si="421"/>
        <v/>
      </c>
      <c r="BN896" s="48" t="str">
        <f t="shared" si="422"/>
        <v/>
      </c>
      <c r="BO896" s="48" t="str">
        <f t="shared" si="423"/>
        <v/>
      </c>
      <c r="BP896" s="48" t="str">
        <f t="shared" si="424"/>
        <v/>
      </c>
      <c r="BQ896" s="48" t="str">
        <f t="shared" si="425"/>
        <v/>
      </c>
      <c r="BR896" s="48" t="str">
        <f t="shared" si="426"/>
        <v/>
      </c>
      <c r="BS896" s="48" t="str">
        <f t="shared" si="427"/>
        <v/>
      </c>
      <c r="BT896" s="48" t="str">
        <f t="shared" si="428"/>
        <v/>
      </c>
      <c r="BU896" s="48" t="str">
        <f t="shared" si="429"/>
        <v/>
      </c>
    </row>
    <row r="897" spans="1:73">
      <c r="A897" s="10" t="e">
        <f>Audit!#REF!</f>
        <v>#REF!</v>
      </c>
      <c r="B897" s="10" t="e">
        <f t="shared" si="400"/>
        <v>#REF!</v>
      </c>
      <c r="C897" s="17" t="e">
        <f>VLOOKUP(Audit!#REF!,$V$3:$AE$12,2,FALSE) &amp; VLOOKUP(Audit!#REF!,$V$13:$AE$22,2,FALSE)&amp; IF(Audit!#REF!=10,Audit!#REF!&amp;Audit!#REF!,"")</f>
        <v>#REF!</v>
      </c>
      <c r="D897" s="17" t="e">
        <f>VLOOKUP(Audit!#REF!,$V$3:$AE$12,3,FALSE) &amp; VLOOKUP(Audit!#REF!,$V$13:$AE$22,3,FALSE) &amp;IF(Audit!#REF!=10,Audit!#REF!&amp;Audit!#REF!,"")</f>
        <v>#REF!</v>
      </c>
      <c r="E897" s="17" t="e">
        <f>VLOOKUP(Audit!#REF!,$V$3:$AE$12,4,FALSE)&amp; Audit!#REF! &amp; VLOOKUP(Audit!#REF!,$V$13:$AE$22,4,FALSE)&amp; IF(Audit!#REF!=10,Audit!#REF!&amp;Audit!#REF!,"")</f>
        <v>#REF!</v>
      </c>
      <c r="F897" s="17" t="e">
        <f>VLOOKUP(Audit!#REF!,$V$3:$AE$12,5,FALSE) &amp; VLOOKUP(Audit!#REF!,$V$13:$AE$22,5,FALSE)&amp; IF(Audit!#REF!=10,Audit!#REF!&amp;Audit!#REF!,"")</f>
        <v>#REF!</v>
      </c>
      <c r="G897" s="17" t="e">
        <f>VLOOKUP(Audit!#REF!,$V$3:$AE$12,6,FALSE) &amp; VLOOKUP(Audit!#REF!,$V$13:$AE$22,6,FALSE)&amp; IF(Audit!#REF!=10,Audit!#REF!&amp;Audit!#REF!,"")</f>
        <v>#REF!</v>
      </c>
      <c r="H897" s="17" t="e">
        <f>VLOOKUP(Audit!#REF!,$V$3:$AE$12,7,FALSE) &amp; VLOOKUP(Audit!#REF!,$V$13:$AE$22,7,FALSE)&amp;IF(Audit!#REF!=10,Audit!#REF!&amp;Audit!#REF!,"")</f>
        <v>#REF!</v>
      </c>
      <c r="I897" s="17" t="e">
        <f>VLOOKUP(Audit!#REF!,$V$3:$AE$12,8,FALSE) &amp; Audit!#REF! &amp; VLOOKUP(Audit!#REF!,$V$13:$AE$22,8,FALSE)&amp;IF(Audit!#REF!=10,Audit!#REF!&amp;Audit!#REF!,"")</f>
        <v>#REF!</v>
      </c>
      <c r="J897" s="17" t="e">
        <f>VLOOKUP(Audit!#REF!,$V$3:$AE$12,9,FALSE) &amp; VLOOKUP(Audit!#REF!,$V$13:$AE$22,9,FALSE) &amp; IF(Audit!#REF!=10,Audit!#REF!&amp;Audit!#REF!,"") &amp; IF(Audit!#REF!&lt;&gt;1,U897,"")</f>
        <v>#REF!</v>
      </c>
      <c r="K897" s="17" t="e">
        <f>VLOOKUP(Audit!#REF!,$V$3:$AE$12,10,FALSE) &amp; Audit!#REF! &amp; VLOOKUP(Audit!#REF!,$V$13:$AE$22,10,FALSE) &amp; IF(Audit!#REF!=10,Audit!#REF!&amp;Audit!#REF!,"") &amp; IF(Audit!#REF!&lt;&gt;1,U897,"")</f>
        <v>#REF!</v>
      </c>
      <c r="L897" s="10" t="e">
        <f>Audit!#REF!</f>
        <v>#REF!</v>
      </c>
      <c r="M897" s="10" t="e">
        <f t="shared" si="401"/>
        <v>#REF!</v>
      </c>
      <c r="N897" s="10" t="e">
        <f t="shared" si="402"/>
        <v>#REF!</v>
      </c>
      <c r="O897" s="10" t="e">
        <f t="shared" si="403"/>
        <v>#REF!</v>
      </c>
      <c r="P897" s="10" t="e">
        <f t="shared" si="404"/>
        <v>#REF!</v>
      </c>
      <c r="Q897" s="10" t="e">
        <f t="shared" si="405"/>
        <v>#REF!</v>
      </c>
      <c r="R897" s="10" t="e">
        <f t="shared" si="406"/>
        <v>#REF!</v>
      </c>
      <c r="S897" s="10" t="e">
        <f t="shared" si="407"/>
        <v>#REF!</v>
      </c>
      <c r="T897" s="10" t="e">
        <f t="shared" si="408"/>
        <v>#REF!</v>
      </c>
      <c r="U897" s="17" t="e">
        <f>IF(Audit!#REF!="","",VLOOKUP(Audit!#REF!,$W$26:$X$35,2,FALSE)) &amp; Audit!#REF! &amp; IF(Audit!#REF!="","",IF(Audit!#REF!&lt;=1.4,VLOOKUP(Audit!#REF!,$W$38:X942,2,FALSE),VLOOKUP(Audit!#REF!,$W$51:$X$61,2,FALSE))) &amp; IF(Audit!#REF!="","",VLOOKUP(Audit!#REF!,$Y$26:$Z$35,2,FALSE) &amp; Audit!#REF! &amp; IF(Audit!#REF!="","",IF(Audit!#REF!&lt;=1.4,VLOOKUP(Audit!#REF!,$Y$38:$Z$48,2,FALSE),VLOOKUP(Audit!#REF!,$Y$51:$Z$61,2,FALSE))))</f>
        <v>#REF!</v>
      </c>
      <c r="V897" s="21"/>
      <c r="AH897" s="49" t="e">
        <f>Audit!#REF!</f>
        <v>#REF!</v>
      </c>
      <c r="AI897" s="50" t="e">
        <f>VLOOKUP(Audit!#REF!,$V$3:$AE$12,2,FALSE)&amp; IF(Audit!#REF!=10,Audit!#REF!,"")</f>
        <v>#REF!</v>
      </c>
      <c r="AJ897" s="50" t="e">
        <f>VLOOKUP(Audit!#REF!,$V$13:$AE$22,2,FALSE)&amp; IF(Audit!#REF!=10,Audit!#REF!,"")</f>
        <v>#REF!</v>
      </c>
      <c r="AK897" s="47" t="e">
        <f t="shared" si="409"/>
        <v>#REF!</v>
      </c>
      <c r="AL897" s="50" t="e">
        <f>VLOOKUP(Audit!#REF!,$V$3:$AE$12,3,FALSE)&amp; IF(Audit!#REF!=10,Audit!#REF!,"")</f>
        <v>#REF!</v>
      </c>
      <c r="AM897" s="50" t="e">
        <f>VLOOKUP(Audit!#REF!,$V$13:$AE$22,3,FALSE)&amp; IF(Audit!#REF!=10,Audit!#REF!,"")</f>
        <v>#REF!</v>
      </c>
      <c r="AN897" s="47" t="e">
        <f t="shared" si="410"/>
        <v>#REF!</v>
      </c>
      <c r="AO897" s="50" t="e">
        <f>VLOOKUP(Audit!#REF!,$V$3:$AE$12,4,FALSE) &amp;  Audit!#REF! &amp; IF(Audit!#REF!=10,Audit!#REF!,"")</f>
        <v>#REF!</v>
      </c>
      <c r="AP897" s="50" t="e">
        <f>VLOOKUP(Audit!#REF!,$V$13:$AE$22,4,FALSE)&amp; IF(Audit!#REF!=10,Audit!#REF!,"")</f>
        <v>#REF!</v>
      </c>
      <c r="AQ897" s="47" t="e">
        <f t="shared" si="411"/>
        <v>#REF!</v>
      </c>
      <c r="AR897" s="50" t="e">
        <f>VLOOKUP(Audit!#REF!,$V$3:$AE$12,5,FALSE)&amp; IF(Audit!#REF!=10,Audit!#REF!,"")</f>
        <v>#REF!</v>
      </c>
      <c r="AS897" s="50" t="e">
        <f>VLOOKUP(Audit!#REF!,$V$13:$AE$22,5,FALSE)&amp; IF(Audit!#REF!=10,Audit!#REF!,"")</f>
        <v>#REF!</v>
      </c>
      <c r="AT897" s="47" t="e">
        <f t="shared" si="412"/>
        <v>#REF!</v>
      </c>
      <c r="AU897" s="50" t="e">
        <f>VLOOKUP(Audit!#REF!,$V$3:$AE$12,6,FALSE)&amp; IF(Audit!#REF!=10,Audit!#REF!,"")</f>
        <v>#REF!</v>
      </c>
      <c r="AV897" s="50" t="e">
        <f>VLOOKUP(Audit!#REF!,$V$13:$AE$22,6,FALSE)&amp; IF(Audit!#REF!=10,Audit!#REF!,"")</f>
        <v>#REF!</v>
      </c>
      <c r="AW897" s="47" t="e">
        <f t="shared" si="413"/>
        <v>#REF!</v>
      </c>
      <c r="AX897" s="50" t="e">
        <f>VLOOKUP(Audit!#REF!,$V$3:$AE$12,7,FALSE)&amp; IF(Audit!#REF!=10,Audit!#REF!,"")</f>
        <v>#REF!</v>
      </c>
      <c r="AY897" s="50" t="e">
        <f>VLOOKUP(Audit!#REF!,$V$13:$AE$22,7,FALSE) &amp; IF(Audit!#REF!=10,Audit!#REF!,"")</f>
        <v>#REF!</v>
      </c>
      <c r="AZ897" s="47" t="e">
        <f t="shared" si="414"/>
        <v>#REF!</v>
      </c>
      <c r="BA897" s="50" t="e">
        <f>VLOOKUP(Audit!#REF!,$V$3:$AE$12,8,FALSE)&amp; Audit!#REF! &amp; IF(Audit!#REF!=10,Audit!#REF!,"")</f>
        <v>#REF!</v>
      </c>
      <c r="BB897" s="50" t="e">
        <f>VLOOKUP(Audit!#REF!,$V$13:$AE$22,8,FALSE) &amp; IF(Audit!#REF!=10,Audit!#REF!,"")</f>
        <v>#REF!</v>
      </c>
      <c r="BC897" s="47" t="e">
        <f t="shared" si="415"/>
        <v>#REF!</v>
      </c>
      <c r="BD897" s="50" t="e">
        <f>VLOOKUP(Audit!#REF!,$V$3:$AE$12,9,FALSE)&amp; IF(Audit!#REF!=10,Audit!#REF!,"")</f>
        <v>#REF!</v>
      </c>
      <c r="BE897" s="50" t="e">
        <f>VLOOKUP(Audit!#REF!,$V$13:$AE$22,9,FALSE) &amp; IF(Audit!#REF!=10,Audit!#REF!,"") &amp; IF(Audit!#REF!&lt;&gt;1,U897,"")</f>
        <v>#REF!</v>
      </c>
      <c r="BF897" s="47" t="e">
        <f t="shared" si="416"/>
        <v>#REF!</v>
      </c>
      <c r="BG897" s="50" t="e">
        <f>VLOOKUP(Audit!#REF!,$V$3:$AE$12,10,FALSE) &amp; Audit!#REF! &amp; IF(Audit!#REF!=10,Audit!#REF!,"")</f>
        <v>#REF!</v>
      </c>
      <c r="BH897" s="50" t="e">
        <f>VLOOKUP(Audit!#REF!,$V$13:$AE$22,10,FALSE) &amp; IF(Audit!#REF!=10,Audit!#REF!,"") &amp; IF(Audit!#REF!&lt;&gt;1,U897,"")</f>
        <v>#REF!</v>
      </c>
      <c r="BI897" s="47" t="e">
        <f t="shared" si="417"/>
        <v>#REF!</v>
      </c>
      <c r="BJ897" s="48" t="str">
        <f t="shared" si="418"/>
        <v/>
      </c>
      <c r="BK897" s="48" t="str">
        <f t="shared" si="419"/>
        <v/>
      </c>
      <c r="BL897" s="48" t="str">
        <f t="shared" si="420"/>
        <v/>
      </c>
      <c r="BM897" s="48" t="str">
        <f t="shared" si="421"/>
        <v/>
      </c>
      <c r="BN897" s="48" t="str">
        <f t="shared" si="422"/>
        <v/>
      </c>
      <c r="BO897" s="48" t="str">
        <f t="shared" si="423"/>
        <v/>
      </c>
      <c r="BP897" s="48" t="str">
        <f t="shared" si="424"/>
        <v/>
      </c>
      <c r="BQ897" s="48" t="str">
        <f t="shared" si="425"/>
        <v/>
      </c>
      <c r="BR897" s="48" t="str">
        <f t="shared" si="426"/>
        <v/>
      </c>
      <c r="BS897" s="48" t="str">
        <f t="shared" si="427"/>
        <v/>
      </c>
      <c r="BT897" s="48" t="str">
        <f t="shared" si="428"/>
        <v/>
      </c>
      <c r="BU897" s="48" t="str">
        <f t="shared" si="429"/>
        <v/>
      </c>
    </row>
    <row r="898" spans="1:73">
      <c r="A898" s="10" t="e">
        <f>Audit!#REF!</f>
        <v>#REF!</v>
      </c>
      <c r="B898" s="10" t="e">
        <f t="shared" si="400"/>
        <v>#REF!</v>
      </c>
      <c r="C898" s="17" t="e">
        <f>VLOOKUP(Audit!#REF!,$V$3:$AE$12,2,FALSE) &amp; VLOOKUP(Audit!#REF!,$V$13:$AE$22,2,FALSE)&amp; IF(Audit!#REF!=10,Audit!#REF!&amp;Audit!#REF!,"")</f>
        <v>#REF!</v>
      </c>
      <c r="D898" s="17" t="e">
        <f>VLOOKUP(Audit!#REF!,$V$3:$AE$12,3,FALSE) &amp; VLOOKUP(Audit!#REF!,$V$13:$AE$22,3,FALSE) &amp;IF(Audit!#REF!=10,Audit!#REF!&amp;Audit!#REF!,"")</f>
        <v>#REF!</v>
      </c>
      <c r="E898" s="17" t="e">
        <f>VLOOKUP(Audit!#REF!,$V$3:$AE$12,4,FALSE)&amp; Audit!#REF! &amp; VLOOKUP(Audit!#REF!,$V$13:$AE$22,4,FALSE)&amp; IF(Audit!#REF!=10,Audit!#REF!&amp;Audit!#REF!,"")</f>
        <v>#REF!</v>
      </c>
      <c r="F898" s="17" t="e">
        <f>VLOOKUP(Audit!#REF!,$V$3:$AE$12,5,FALSE) &amp; VLOOKUP(Audit!#REF!,$V$13:$AE$22,5,FALSE)&amp; IF(Audit!#REF!=10,Audit!#REF!&amp;Audit!#REF!,"")</f>
        <v>#REF!</v>
      </c>
      <c r="G898" s="17" t="e">
        <f>VLOOKUP(Audit!#REF!,$V$3:$AE$12,6,FALSE) &amp; VLOOKUP(Audit!#REF!,$V$13:$AE$22,6,FALSE)&amp; IF(Audit!#REF!=10,Audit!#REF!&amp;Audit!#REF!,"")</f>
        <v>#REF!</v>
      </c>
      <c r="H898" s="17" t="e">
        <f>VLOOKUP(Audit!#REF!,$V$3:$AE$12,7,FALSE) &amp; VLOOKUP(Audit!#REF!,$V$13:$AE$22,7,FALSE)&amp;IF(Audit!#REF!=10,Audit!#REF!&amp;Audit!#REF!,"")</f>
        <v>#REF!</v>
      </c>
      <c r="I898" s="17" t="e">
        <f>VLOOKUP(Audit!#REF!,$V$3:$AE$12,8,FALSE) &amp; Audit!#REF! &amp; VLOOKUP(Audit!#REF!,$V$13:$AE$22,8,FALSE)&amp;IF(Audit!#REF!=10,Audit!#REF!&amp;Audit!#REF!,"")</f>
        <v>#REF!</v>
      </c>
      <c r="J898" s="17" t="e">
        <f>VLOOKUP(Audit!#REF!,$V$3:$AE$12,9,FALSE) &amp; VLOOKUP(Audit!#REF!,$V$13:$AE$22,9,FALSE) &amp; IF(Audit!#REF!=10,Audit!#REF!&amp;Audit!#REF!,"") &amp; IF(Audit!#REF!&lt;&gt;1,U898,"")</f>
        <v>#REF!</v>
      </c>
      <c r="K898" s="17" t="e">
        <f>VLOOKUP(Audit!#REF!,$V$3:$AE$12,10,FALSE) &amp; Audit!#REF! &amp; VLOOKUP(Audit!#REF!,$V$13:$AE$22,10,FALSE) &amp; IF(Audit!#REF!=10,Audit!#REF!&amp;Audit!#REF!,"") &amp; IF(Audit!#REF!&lt;&gt;1,U898,"")</f>
        <v>#REF!</v>
      </c>
      <c r="L898" s="10" t="e">
        <f>Audit!#REF!</f>
        <v>#REF!</v>
      </c>
      <c r="M898" s="10" t="e">
        <f t="shared" si="401"/>
        <v>#REF!</v>
      </c>
      <c r="N898" s="10" t="e">
        <f t="shared" si="402"/>
        <v>#REF!</v>
      </c>
      <c r="O898" s="10" t="e">
        <f t="shared" si="403"/>
        <v>#REF!</v>
      </c>
      <c r="P898" s="10" t="e">
        <f t="shared" si="404"/>
        <v>#REF!</v>
      </c>
      <c r="Q898" s="10" t="e">
        <f t="shared" si="405"/>
        <v>#REF!</v>
      </c>
      <c r="R898" s="10" t="e">
        <f t="shared" si="406"/>
        <v>#REF!</v>
      </c>
      <c r="S898" s="10" t="e">
        <f t="shared" si="407"/>
        <v>#REF!</v>
      </c>
      <c r="T898" s="10" t="e">
        <f t="shared" si="408"/>
        <v>#REF!</v>
      </c>
      <c r="U898" s="17" t="e">
        <f>IF(Audit!#REF!="","",VLOOKUP(Audit!#REF!,$W$26:$X$35,2,FALSE)) &amp; Audit!#REF! &amp; IF(Audit!#REF!="","",IF(Audit!#REF!&lt;=1.4,VLOOKUP(Audit!#REF!,$W$38:X943,2,FALSE),VLOOKUP(Audit!#REF!,$W$51:$X$61,2,FALSE))) &amp; IF(Audit!#REF!="","",VLOOKUP(Audit!#REF!,$Y$26:$Z$35,2,FALSE) &amp; Audit!#REF! &amp; IF(Audit!#REF!="","",IF(Audit!#REF!&lt;=1.4,VLOOKUP(Audit!#REF!,$Y$38:$Z$48,2,FALSE),VLOOKUP(Audit!#REF!,$Y$51:$Z$61,2,FALSE))))</f>
        <v>#REF!</v>
      </c>
      <c r="V898" s="21"/>
      <c r="AH898" s="49" t="e">
        <f>Audit!#REF!</f>
        <v>#REF!</v>
      </c>
      <c r="AI898" s="50" t="e">
        <f>VLOOKUP(Audit!#REF!,$V$3:$AE$12,2,FALSE)&amp; IF(Audit!#REF!=10,Audit!#REF!,"")</f>
        <v>#REF!</v>
      </c>
      <c r="AJ898" s="50" t="e">
        <f>VLOOKUP(Audit!#REF!,$V$13:$AE$22,2,FALSE)&amp; IF(Audit!#REF!=10,Audit!#REF!,"")</f>
        <v>#REF!</v>
      </c>
      <c r="AK898" s="47" t="e">
        <f t="shared" si="409"/>
        <v>#REF!</v>
      </c>
      <c r="AL898" s="50" t="e">
        <f>VLOOKUP(Audit!#REF!,$V$3:$AE$12,3,FALSE)&amp; IF(Audit!#REF!=10,Audit!#REF!,"")</f>
        <v>#REF!</v>
      </c>
      <c r="AM898" s="50" t="e">
        <f>VLOOKUP(Audit!#REF!,$V$13:$AE$22,3,FALSE)&amp; IF(Audit!#REF!=10,Audit!#REF!,"")</f>
        <v>#REF!</v>
      </c>
      <c r="AN898" s="47" t="e">
        <f t="shared" si="410"/>
        <v>#REF!</v>
      </c>
      <c r="AO898" s="50" t="e">
        <f>VLOOKUP(Audit!#REF!,$V$3:$AE$12,4,FALSE) &amp;  Audit!#REF! &amp; IF(Audit!#REF!=10,Audit!#REF!,"")</f>
        <v>#REF!</v>
      </c>
      <c r="AP898" s="50" t="e">
        <f>VLOOKUP(Audit!#REF!,$V$13:$AE$22,4,FALSE)&amp; IF(Audit!#REF!=10,Audit!#REF!,"")</f>
        <v>#REF!</v>
      </c>
      <c r="AQ898" s="47" t="e">
        <f t="shared" si="411"/>
        <v>#REF!</v>
      </c>
      <c r="AR898" s="50" t="e">
        <f>VLOOKUP(Audit!#REF!,$V$3:$AE$12,5,FALSE)&amp; IF(Audit!#REF!=10,Audit!#REF!,"")</f>
        <v>#REF!</v>
      </c>
      <c r="AS898" s="50" t="e">
        <f>VLOOKUP(Audit!#REF!,$V$13:$AE$22,5,FALSE)&amp; IF(Audit!#REF!=10,Audit!#REF!,"")</f>
        <v>#REF!</v>
      </c>
      <c r="AT898" s="47" t="e">
        <f t="shared" si="412"/>
        <v>#REF!</v>
      </c>
      <c r="AU898" s="50" t="e">
        <f>VLOOKUP(Audit!#REF!,$V$3:$AE$12,6,FALSE)&amp; IF(Audit!#REF!=10,Audit!#REF!,"")</f>
        <v>#REF!</v>
      </c>
      <c r="AV898" s="50" t="e">
        <f>VLOOKUP(Audit!#REF!,$V$13:$AE$22,6,FALSE)&amp; IF(Audit!#REF!=10,Audit!#REF!,"")</f>
        <v>#REF!</v>
      </c>
      <c r="AW898" s="47" t="e">
        <f t="shared" si="413"/>
        <v>#REF!</v>
      </c>
      <c r="AX898" s="50" t="e">
        <f>VLOOKUP(Audit!#REF!,$V$3:$AE$12,7,FALSE)&amp; IF(Audit!#REF!=10,Audit!#REF!,"")</f>
        <v>#REF!</v>
      </c>
      <c r="AY898" s="50" t="e">
        <f>VLOOKUP(Audit!#REF!,$V$13:$AE$22,7,FALSE) &amp; IF(Audit!#REF!=10,Audit!#REF!,"")</f>
        <v>#REF!</v>
      </c>
      <c r="AZ898" s="47" t="e">
        <f t="shared" si="414"/>
        <v>#REF!</v>
      </c>
      <c r="BA898" s="50" t="e">
        <f>VLOOKUP(Audit!#REF!,$V$3:$AE$12,8,FALSE)&amp; Audit!#REF! &amp; IF(Audit!#REF!=10,Audit!#REF!,"")</f>
        <v>#REF!</v>
      </c>
      <c r="BB898" s="50" t="e">
        <f>VLOOKUP(Audit!#REF!,$V$13:$AE$22,8,FALSE) &amp; IF(Audit!#REF!=10,Audit!#REF!,"")</f>
        <v>#REF!</v>
      </c>
      <c r="BC898" s="47" t="e">
        <f t="shared" si="415"/>
        <v>#REF!</v>
      </c>
      <c r="BD898" s="50" t="e">
        <f>VLOOKUP(Audit!#REF!,$V$3:$AE$12,9,FALSE)&amp; IF(Audit!#REF!=10,Audit!#REF!,"")</f>
        <v>#REF!</v>
      </c>
      <c r="BE898" s="50" t="e">
        <f>VLOOKUP(Audit!#REF!,$V$13:$AE$22,9,FALSE) &amp; IF(Audit!#REF!=10,Audit!#REF!,"") &amp; IF(Audit!#REF!&lt;&gt;1,U898,"")</f>
        <v>#REF!</v>
      </c>
      <c r="BF898" s="47" t="e">
        <f t="shared" si="416"/>
        <v>#REF!</v>
      </c>
      <c r="BG898" s="50" t="e">
        <f>VLOOKUP(Audit!#REF!,$V$3:$AE$12,10,FALSE) &amp; Audit!#REF! &amp; IF(Audit!#REF!=10,Audit!#REF!,"")</f>
        <v>#REF!</v>
      </c>
      <c r="BH898" s="50" t="e">
        <f>VLOOKUP(Audit!#REF!,$V$13:$AE$22,10,FALSE) &amp; IF(Audit!#REF!=10,Audit!#REF!,"") &amp; IF(Audit!#REF!&lt;&gt;1,U898,"")</f>
        <v>#REF!</v>
      </c>
      <c r="BI898" s="47" t="e">
        <f t="shared" si="417"/>
        <v>#REF!</v>
      </c>
      <c r="BJ898" s="48" t="str">
        <f t="shared" si="418"/>
        <v/>
      </c>
      <c r="BK898" s="48" t="str">
        <f t="shared" si="419"/>
        <v/>
      </c>
      <c r="BL898" s="48" t="str">
        <f t="shared" si="420"/>
        <v/>
      </c>
      <c r="BM898" s="48" t="str">
        <f t="shared" si="421"/>
        <v/>
      </c>
      <c r="BN898" s="48" t="str">
        <f t="shared" si="422"/>
        <v/>
      </c>
      <c r="BO898" s="48" t="str">
        <f t="shared" si="423"/>
        <v/>
      </c>
      <c r="BP898" s="48" t="str">
        <f t="shared" si="424"/>
        <v/>
      </c>
      <c r="BQ898" s="48" t="str">
        <f t="shared" si="425"/>
        <v/>
      </c>
      <c r="BR898" s="48" t="str">
        <f t="shared" si="426"/>
        <v/>
      </c>
      <c r="BS898" s="48" t="str">
        <f t="shared" si="427"/>
        <v/>
      </c>
      <c r="BT898" s="48" t="str">
        <f t="shared" si="428"/>
        <v/>
      </c>
      <c r="BU898" s="48" t="str">
        <f t="shared" si="429"/>
        <v/>
      </c>
    </row>
    <row r="899" spans="1:73">
      <c r="A899" s="10" t="e">
        <f>Audit!#REF!</f>
        <v>#REF!</v>
      </c>
      <c r="B899" s="10" t="e">
        <f t="shared" si="400"/>
        <v>#REF!</v>
      </c>
      <c r="C899" s="17" t="e">
        <f>VLOOKUP(Audit!#REF!,$V$3:$AE$12,2,FALSE) &amp; VLOOKUP(Audit!#REF!,$V$13:$AE$22,2,FALSE)&amp; IF(Audit!#REF!=10,Audit!#REF!&amp;Audit!#REF!,"")</f>
        <v>#REF!</v>
      </c>
      <c r="D899" s="17" t="e">
        <f>VLOOKUP(Audit!#REF!,$V$3:$AE$12,3,FALSE) &amp; VLOOKUP(Audit!#REF!,$V$13:$AE$22,3,FALSE) &amp;IF(Audit!#REF!=10,Audit!#REF!&amp;Audit!#REF!,"")</f>
        <v>#REF!</v>
      </c>
      <c r="E899" s="17" t="e">
        <f>VLOOKUP(Audit!#REF!,$V$3:$AE$12,4,FALSE)&amp; Audit!#REF! &amp; VLOOKUP(Audit!#REF!,$V$13:$AE$22,4,FALSE)&amp; IF(Audit!#REF!=10,Audit!#REF!&amp;Audit!#REF!,"")</f>
        <v>#REF!</v>
      </c>
      <c r="F899" s="17" t="e">
        <f>VLOOKUP(Audit!#REF!,$V$3:$AE$12,5,FALSE) &amp; VLOOKUP(Audit!#REF!,$V$13:$AE$22,5,FALSE)&amp; IF(Audit!#REF!=10,Audit!#REF!&amp;Audit!#REF!,"")</f>
        <v>#REF!</v>
      </c>
      <c r="G899" s="17" t="e">
        <f>VLOOKUP(Audit!#REF!,$V$3:$AE$12,6,FALSE) &amp; VLOOKUP(Audit!#REF!,$V$13:$AE$22,6,FALSE)&amp; IF(Audit!#REF!=10,Audit!#REF!&amp;Audit!#REF!,"")</f>
        <v>#REF!</v>
      </c>
      <c r="H899" s="17" t="e">
        <f>VLOOKUP(Audit!#REF!,$V$3:$AE$12,7,FALSE) &amp; VLOOKUP(Audit!#REF!,$V$13:$AE$22,7,FALSE)&amp;IF(Audit!#REF!=10,Audit!#REF!&amp;Audit!#REF!,"")</f>
        <v>#REF!</v>
      </c>
      <c r="I899" s="17" t="e">
        <f>VLOOKUP(Audit!#REF!,$V$3:$AE$12,8,FALSE) &amp; Audit!#REF! &amp; VLOOKUP(Audit!#REF!,$V$13:$AE$22,8,FALSE)&amp;IF(Audit!#REF!=10,Audit!#REF!&amp;Audit!#REF!,"")</f>
        <v>#REF!</v>
      </c>
      <c r="J899" s="17" t="e">
        <f>VLOOKUP(Audit!#REF!,$V$3:$AE$12,9,FALSE) &amp; VLOOKUP(Audit!#REF!,$V$13:$AE$22,9,FALSE) &amp; IF(Audit!#REF!=10,Audit!#REF!&amp;Audit!#REF!,"") &amp; IF(Audit!#REF!&lt;&gt;1,U899,"")</f>
        <v>#REF!</v>
      </c>
      <c r="K899" s="17" t="e">
        <f>VLOOKUP(Audit!#REF!,$V$3:$AE$12,10,FALSE) &amp; Audit!#REF! &amp; VLOOKUP(Audit!#REF!,$V$13:$AE$22,10,FALSE) &amp; IF(Audit!#REF!=10,Audit!#REF!&amp;Audit!#REF!,"") &amp; IF(Audit!#REF!&lt;&gt;1,U899,"")</f>
        <v>#REF!</v>
      </c>
      <c r="L899" s="10" t="e">
        <f>Audit!#REF!</f>
        <v>#REF!</v>
      </c>
      <c r="M899" s="10" t="e">
        <f t="shared" si="401"/>
        <v>#REF!</v>
      </c>
      <c r="N899" s="10" t="e">
        <f t="shared" si="402"/>
        <v>#REF!</v>
      </c>
      <c r="O899" s="10" t="e">
        <f t="shared" si="403"/>
        <v>#REF!</v>
      </c>
      <c r="P899" s="10" t="e">
        <f t="shared" si="404"/>
        <v>#REF!</v>
      </c>
      <c r="Q899" s="10" t="e">
        <f t="shared" si="405"/>
        <v>#REF!</v>
      </c>
      <c r="R899" s="10" t="e">
        <f t="shared" si="406"/>
        <v>#REF!</v>
      </c>
      <c r="S899" s="10" t="e">
        <f t="shared" si="407"/>
        <v>#REF!</v>
      </c>
      <c r="T899" s="10" t="e">
        <f t="shared" si="408"/>
        <v>#REF!</v>
      </c>
      <c r="U899" s="17" t="e">
        <f>IF(Audit!#REF!="","",VLOOKUP(Audit!#REF!,$W$26:$X$35,2,FALSE)) &amp; Audit!#REF! &amp; IF(Audit!#REF!="","",IF(Audit!#REF!&lt;=1.4,VLOOKUP(Audit!#REF!,$W$38:X944,2,FALSE),VLOOKUP(Audit!#REF!,$W$51:$X$61,2,FALSE))) &amp; IF(Audit!#REF!="","",VLOOKUP(Audit!#REF!,$Y$26:$Z$35,2,FALSE) &amp; Audit!#REF! &amp; IF(Audit!#REF!="","",IF(Audit!#REF!&lt;=1.4,VLOOKUP(Audit!#REF!,$Y$38:$Z$48,2,FALSE),VLOOKUP(Audit!#REF!,$Y$51:$Z$61,2,FALSE))))</f>
        <v>#REF!</v>
      </c>
      <c r="V899" s="21"/>
      <c r="AH899" s="49" t="e">
        <f>Audit!#REF!</f>
        <v>#REF!</v>
      </c>
      <c r="AI899" s="50" t="e">
        <f>VLOOKUP(Audit!#REF!,$V$3:$AE$12,2,FALSE)&amp; IF(Audit!#REF!=10,Audit!#REF!,"")</f>
        <v>#REF!</v>
      </c>
      <c r="AJ899" s="50" t="e">
        <f>VLOOKUP(Audit!#REF!,$V$13:$AE$22,2,FALSE)&amp; IF(Audit!#REF!=10,Audit!#REF!,"")</f>
        <v>#REF!</v>
      </c>
      <c r="AK899" s="47" t="e">
        <f t="shared" si="409"/>
        <v>#REF!</v>
      </c>
      <c r="AL899" s="50" t="e">
        <f>VLOOKUP(Audit!#REF!,$V$3:$AE$12,3,FALSE)&amp; IF(Audit!#REF!=10,Audit!#REF!,"")</f>
        <v>#REF!</v>
      </c>
      <c r="AM899" s="50" t="e">
        <f>VLOOKUP(Audit!#REF!,$V$13:$AE$22,3,FALSE)&amp; IF(Audit!#REF!=10,Audit!#REF!,"")</f>
        <v>#REF!</v>
      </c>
      <c r="AN899" s="47" t="e">
        <f t="shared" si="410"/>
        <v>#REF!</v>
      </c>
      <c r="AO899" s="50" t="e">
        <f>VLOOKUP(Audit!#REF!,$V$3:$AE$12,4,FALSE) &amp;  Audit!#REF! &amp; IF(Audit!#REF!=10,Audit!#REF!,"")</f>
        <v>#REF!</v>
      </c>
      <c r="AP899" s="50" t="e">
        <f>VLOOKUP(Audit!#REF!,$V$13:$AE$22,4,FALSE)&amp; IF(Audit!#REF!=10,Audit!#REF!,"")</f>
        <v>#REF!</v>
      </c>
      <c r="AQ899" s="47" t="e">
        <f t="shared" si="411"/>
        <v>#REF!</v>
      </c>
      <c r="AR899" s="50" t="e">
        <f>VLOOKUP(Audit!#REF!,$V$3:$AE$12,5,FALSE)&amp; IF(Audit!#REF!=10,Audit!#REF!,"")</f>
        <v>#REF!</v>
      </c>
      <c r="AS899" s="50" t="e">
        <f>VLOOKUP(Audit!#REF!,$V$13:$AE$22,5,FALSE)&amp; IF(Audit!#REF!=10,Audit!#REF!,"")</f>
        <v>#REF!</v>
      </c>
      <c r="AT899" s="47" t="e">
        <f t="shared" si="412"/>
        <v>#REF!</v>
      </c>
      <c r="AU899" s="50" t="e">
        <f>VLOOKUP(Audit!#REF!,$V$3:$AE$12,6,FALSE)&amp; IF(Audit!#REF!=10,Audit!#REF!,"")</f>
        <v>#REF!</v>
      </c>
      <c r="AV899" s="50" t="e">
        <f>VLOOKUP(Audit!#REF!,$V$13:$AE$22,6,FALSE)&amp; IF(Audit!#REF!=10,Audit!#REF!,"")</f>
        <v>#REF!</v>
      </c>
      <c r="AW899" s="47" t="e">
        <f t="shared" si="413"/>
        <v>#REF!</v>
      </c>
      <c r="AX899" s="50" t="e">
        <f>VLOOKUP(Audit!#REF!,$V$3:$AE$12,7,FALSE)&amp; IF(Audit!#REF!=10,Audit!#REF!,"")</f>
        <v>#REF!</v>
      </c>
      <c r="AY899" s="50" t="e">
        <f>VLOOKUP(Audit!#REF!,$V$13:$AE$22,7,FALSE) &amp; IF(Audit!#REF!=10,Audit!#REF!,"")</f>
        <v>#REF!</v>
      </c>
      <c r="AZ899" s="47" t="e">
        <f t="shared" si="414"/>
        <v>#REF!</v>
      </c>
      <c r="BA899" s="50" t="e">
        <f>VLOOKUP(Audit!#REF!,$V$3:$AE$12,8,FALSE)&amp; Audit!#REF! &amp; IF(Audit!#REF!=10,Audit!#REF!,"")</f>
        <v>#REF!</v>
      </c>
      <c r="BB899" s="50" t="e">
        <f>VLOOKUP(Audit!#REF!,$V$13:$AE$22,8,FALSE) &amp; IF(Audit!#REF!=10,Audit!#REF!,"")</f>
        <v>#REF!</v>
      </c>
      <c r="BC899" s="47" t="e">
        <f t="shared" si="415"/>
        <v>#REF!</v>
      </c>
      <c r="BD899" s="50" t="e">
        <f>VLOOKUP(Audit!#REF!,$V$3:$AE$12,9,FALSE)&amp; IF(Audit!#REF!=10,Audit!#REF!,"")</f>
        <v>#REF!</v>
      </c>
      <c r="BE899" s="50" t="e">
        <f>VLOOKUP(Audit!#REF!,$V$13:$AE$22,9,FALSE) &amp; IF(Audit!#REF!=10,Audit!#REF!,"") &amp; IF(Audit!#REF!&lt;&gt;1,U899,"")</f>
        <v>#REF!</v>
      </c>
      <c r="BF899" s="47" t="e">
        <f t="shared" si="416"/>
        <v>#REF!</v>
      </c>
      <c r="BG899" s="50" t="e">
        <f>VLOOKUP(Audit!#REF!,$V$3:$AE$12,10,FALSE) &amp; Audit!#REF! &amp; IF(Audit!#REF!=10,Audit!#REF!,"")</f>
        <v>#REF!</v>
      </c>
      <c r="BH899" s="50" t="e">
        <f>VLOOKUP(Audit!#REF!,$V$13:$AE$22,10,FALSE) &amp; IF(Audit!#REF!=10,Audit!#REF!,"") &amp; IF(Audit!#REF!&lt;&gt;1,U899,"")</f>
        <v>#REF!</v>
      </c>
      <c r="BI899" s="47" t="e">
        <f t="shared" si="417"/>
        <v>#REF!</v>
      </c>
      <c r="BJ899" s="48" t="str">
        <f t="shared" si="418"/>
        <v/>
      </c>
      <c r="BK899" s="48" t="str">
        <f t="shared" si="419"/>
        <v/>
      </c>
      <c r="BL899" s="48" t="str">
        <f t="shared" si="420"/>
        <v/>
      </c>
      <c r="BM899" s="48" t="str">
        <f t="shared" si="421"/>
        <v/>
      </c>
      <c r="BN899" s="48" t="str">
        <f t="shared" si="422"/>
        <v/>
      </c>
      <c r="BO899" s="48" t="str">
        <f t="shared" si="423"/>
        <v/>
      </c>
      <c r="BP899" s="48" t="str">
        <f t="shared" si="424"/>
        <v/>
      </c>
      <c r="BQ899" s="48" t="str">
        <f t="shared" si="425"/>
        <v/>
      </c>
      <c r="BR899" s="48" t="str">
        <f t="shared" si="426"/>
        <v/>
      </c>
      <c r="BS899" s="48" t="str">
        <f t="shared" si="427"/>
        <v/>
      </c>
      <c r="BT899" s="48" t="str">
        <f t="shared" si="428"/>
        <v/>
      </c>
      <c r="BU899" s="48" t="str">
        <f t="shared" si="429"/>
        <v/>
      </c>
    </row>
    <row r="900" spans="1:73">
      <c r="A900" s="10" t="e">
        <f>Audit!#REF!</f>
        <v>#REF!</v>
      </c>
      <c r="B900" s="10" t="e">
        <f t="shared" ref="B900:B963" si="430">CONCATENATE(C900&amp;M900&amp;D900&amp;N900&amp;E900&amp;O900&amp;F900&amp;P900&amp;G900&amp;Q900&amp;H900&amp;R900&amp;I900&amp;S900&amp;J900&amp;T900&amp;K900)</f>
        <v>#REF!</v>
      </c>
      <c r="C900" s="17" t="e">
        <f>VLOOKUP(Audit!#REF!,$V$3:$AE$12,2,FALSE) &amp; VLOOKUP(Audit!#REF!,$V$13:$AE$22,2,FALSE)&amp; IF(Audit!#REF!=10,Audit!#REF!&amp;Audit!#REF!,"")</f>
        <v>#REF!</v>
      </c>
      <c r="D900" s="17" t="e">
        <f>VLOOKUP(Audit!#REF!,$V$3:$AE$12,3,FALSE) &amp; VLOOKUP(Audit!#REF!,$V$13:$AE$22,3,FALSE) &amp;IF(Audit!#REF!=10,Audit!#REF!&amp;Audit!#REF!,"")</f>
        <v>#REF!</v>
      </c>
      <c r="E900" s="17" t="e">
        <f>VLOOKUP(Audit!#REF!,$V$3:$AE$12,4,FALSE)&amp; Audit!#REF! &amp; VLOOKUP(Audit!#REF!,$V$13:$AE$22,4,FALSE)&amp; IF(Audit!#REF!=10,Audit!#REF!&amp;Audit!#REF!,"")</f>
        <v>#REF!</v>
      </c>
      <c r="F900" s="17" t="e">
        <f>VLOOKUP(Audit!#REF!,$V$3:$AE$12,5,FALSE) &amp; VLOOKUP(Audit!#REF!,$V$13:$AE$22,5,FALSE)&amp; IF(Audit!#REF!=10,Audit!#REF!&amp;Audit!#REF!,"")</f>
        <v>#REF!</v>
      </c>
      <c r="G900" s="17" t="e">
        <f>VLOOKUP(Audit!#REF!,$V$3:$AE$12,6,FALSE) &amp; VLOOKUP(Audit!#REF!,$V$13:$AE$22,6,FALSE)&amp; IF(Audit!#REF!=10,Audit!#REF!&amp;Audit!#REF!,"")</f>
        <v>#REF!</v>
      </c>
      <c r="H900" s="17" t="e">
        <f>VLOOKUP(Audit!#REF!,$V$3:$AE$12,7,FALSE) &amp; VLOOKUP(Audit!#REF!,$V$13:$AE$22,7,FALSE)&amp;IF(Audit!#REF!=10,Audit!#REF!&amp;Audit!#REF!,"")</f>
        <v>#REF!</v>
      </c>
      <c r="I900" s="17" t="e">
        <f>VLOOKUP(Audit!#REF!,$V$3:$AE$12,8,FALSE) &amp; Audit!#REF! &amp; VLOOKUP(Audit!#REF!,$V$13:$AE$22,8,FALSE)&amp;IF(Audit!#REF!=10,Audit!#REF!&amp;Audit!#REF!,"")</f>
        <v>#REF!</v>
      </c>
      <c r="J900" s="17" t="e">
        <f>VLOOKUP(Audit!#REF!,$V$3:$AE$12,9,FALSE) &amp; VLOOKUP(Audit!#REF!,$V$13:$AE$22,9,FALSE) &amp; IF(Audit!#REF!=10,Audit!#REF!&amp;Audit!#REF!,"") &amp; IF(Audit!#REF!&lt;&gt;1,U900,"")</f>
        <v>#REF!</v>
      </c>
      <c r="K900" s="17" t="e">
        <f>VLOOKUP(Audit!#REF!,$V$3:$AE$12,10,FALSE) &amp; Audit!#REF! &amp; VLOOKUP(Audit!#REF!,$V$13:$AE$22,10,FALSE) &amp; IF(Audit!#REF!=10,Audit!#REF!&amp;Audit!#REF!,"") &amp; IF(Audit!#REF!&lt;&gt;1,U900,"")</f>
        <v>#REF!</v>
      </c>
      <c r="L900" s="10" t="e">
        <f>Audit!#REF!</f>
        <v>#REF!</v>
      </c>
      <c r="M900" s="10" t="e">
        <f t="shared" ref="M900:M963" si="431">IF(C900="","",IF(D900&lt;&gt;"",$W$23,IF(E900&lt;&gt;"",$W$23,IF(F900&lt;&gt;"",$W$23,IF(G900&lt;&gt;"",$W$23,IF(H900&lt;&gt;"",$W$23,IF(I900&lt;&gt;"",$W$23,IF(J900&lt;&gt;"",$W$23,IF(K900&lt;&gt;"",$W$23,"")))))))))</f>
        <v>#REF!</v>
      </c>
      <c r="N900" s="10" t="e">
        <f t="shared" ref="N900:N963" si="432">IF(D900="","",IF(E900&lt;&gt;"",$W$23,IF(F900&lt;&gt;"",$W$23,IF(G900&lt;&gt;"",$W$23,IF(H900&lt;&gt;"",$W$23,IF(I900&lt;&gt;"",$W$23,IF(J900&lt;&gt;"",$W$23,IF(K900&lt;&gt;"",$W$23,""))))))))</f>
        <v>#REF!</v>
      </c>
      <c r="O900" s="10" t="e">
        <f t="shared" ref="O900:O963" si="433">IF(E900="","",IF(F900&lt;&gt;"",$W$23,IF(G900&lt;&gt;"",$W$23,IF(H900&lt;&gt;"",$W$23,IF(I900&lt;&gt;"",$W$23,IF(J900&lt;&gt;"",$W$23,IF(K900&lt;&gt;"",$W$23,"")))))))</f>
        <v>#REF!</v>
      </c>
      <c r="P900" s="10" t="e">
        <f t="shared" ref="P900:P963" si="434">IF(F900="","",IF(G900&lt;&gt;"",$W$23,IF(H900&lt;&gt;"",$W$23,IF(I900&lt;&gt;"",$W$23,IF(J900&lt;&gt;"",$W$23,IF(K900&lt;&gt;"",$W$23,""))))))</f>
        <v>#REF!</v>
      </c>
      <c r="Q900" s="10" t="e">
        <f t="shared" ref="Q900:Q963" si="435">IF(G900="","",IF(H900&lt;&gt;"",$W$23,IF(I900&lt;&gt;"",$W$23,IF(J900&lt;&gt;"",$W$23,IF(K900&lt;&gt;"",$W$23,"")))))</f>
        <v>#REF!</v>
      </c>
      <c r="R900" s="10" t="e">
        <f t="shared" ref="R900:R963" si="436">IF(H900="","",IF(I900&lt;&gt;"",$W$23,IF(J900&lt;&gt;"",$W$23,IF(K900&lt;&gt;"",$W$23,""))))</f>
        <v>#REF!</v>
      </c>
      <c r="S900" s="10" t="e">
        <f t="shared" ref="S900:S963" si="437">IF(I900="","",IF(J900&lt;&gt;"",$W$23,IF(K900&lt;&gt;"",$W$23,"")))</f>
        <v>#REF!</v>
      </c>
      <c r="T900" s="10" t="e">
        <f t="shared" ref="T900:T963" si="438">IF(J900="","",IF(K900&lt;&gt;"",$W$23,""))</f>
        <v>#REF!</v>
      </c>
      <c r="U900" s="17" t="e">
        <f>IF(Audit!#REF!="","",VLOOKUP(Audit!#REF!,$W$26:$X$35,2,FALSE)) &amp; Audit!#REF! &amp; IF(Audit!#REF!="","",IF(Audit!#REF!&lt;=1.4,VLOOKUP(Audit!#REF!,$W$38:X945,2,FALSE),VLOOKUP(Audit!#REF!,$W$51:$X$61,2,FALSE))) &amp; IF(Audit!#REF!="","",VLOOKUP(Audit!#REF!,$Y$26:$Z$35,2,FALSE) &amp; Audit!#REF! &amp; IF(Audit!#REF!="","",IF(Audit!#REF!&lt;=1.4,VLOOKUP(Audit!#REF!,$Y$38:$Z$48,2,FALSE),VLOOKUP(Audit!#REF!,$Y$51:$Z$61,2,FALSE))))</f>
        <v>#REF!</v>
      </c>
      <c r="V900" s="21"/>
      <c r="AH900" s="49" t="e">
        <f>Audit!#REF!</f>
        <v>#REF!</v>
      </c>
      <c r="AI900" s="50" t="e">
        <f>VLOOKUP(Audit!#REF!,$V$3:$AE$12,2,FALSE)&amp; IF(Audit!#REF!=10,Audit!#REF!,"")</f>
        <v>#REF!</v>
      </c>
      <c r="AJ900" s="50" t="e">
        <f>VLOOKUP(Audit!#REF!,$V$13:$AE$22,2,FALSE)&amp; IF(Audit!#REF!=10,Audit!#REF!,"")</f>
        <v>#REF!</v>
      </c>
      <c r="AK900" s="47" t="e">
        <f t="shared" ref="AK900:AK963" si="439">IF(AI900="","",COUNTIF(AI900," •*"))</f>
        <v>#REF!</v>
      </c>
      <c r="AL900" s="50" t="e">
        <f>VLOOKUP(Audit!#REF!,$V$3:$AE$12,3,FALSE)&amp; IF(Audit!#REF!=10,Audit!#REF!,"")</f>
        <v>#REF!</v>
      </c>
      <c r="AM900" s="50" t="e">
        <f>VLOOKUP(Audit!#REF!,$V$13:$AE$22,3,FALSE)&amp; IF(Audit!#REF!=10,Audit!#REF!,"")</f>
        <v>#REF!</v>
      </c>
      <c r="AN900" s="47" t="e">
        <f t="shared" ref="AN900:AN963" si="440">IF(AL900="","",COUNTIF(AL900," •*") + COUNTIF(AI900," •*"))</f>
        <v>#REF!</v>
      </c>
      <c r="AO900" s="50" t="e">
        <f>VLOOKUP(Audit!#REF!,$V$3:$AE$12,4,FALSE) &amp;  Audit!#REF! &amp; IF(Audit!#REF!=10,Audit!#REF!,"")</f>
        <v>#REF!</v>
      </c>
      <c r="AP900" s="50" t="e">
        <f>VLOOKUP(Audit!#REF!,$V$13:$AE$22,4,FALSE)&amp; IF(Audit!#REF!=10,Audit!#REF!,"")</f>
        <v>#REF!</v>
      </c>
      <c r="AQ900" s="47" t="e">
        <f t="shared" ref="AQ900:AQ963" si="441">IF(AO900="","",COUNTIF(AI900," •*")+COUNTIF(AL900," •*")+COUNTIF(AO900," •*"))</f>
        <v>#REF!</v>
      </c>
      <c r="AR900" s="50" t="e">
        <f>VLOOKUP(Audit!#REF!,$V$3:$AE$12,5,FALSE)&amp; IF(Audit!#REF!=10,Audit!#REF!,"")</f>
        <v>#REF!</v>
      </c>
      <c r="AS900" s="50" t="e">
        <f>VLOOKUP(Audit!#REF!,$V$13:$AE$22,5,FALSE)&amp; IF(Audit!#REF!=10,Audit!#REF!,"")</f>
        <v>#REF!</v>
      </c>
      <c r="AT900" s="47" t="e">
        <f t="shared" ref="AT900:AT963" si="442">IF(AR900="","",COUNTIF(AI900," •*")+COUNTIF(AL900," •*")+COUNTIF(AO900," •*")+COUNTIF(AR900," •*"))</f>
        <v>#REF!</v>
      </c>
      <c r="AU900" s="50" t="e">
        <f>VLOOKUP(Audit!#REF!,$V$3:$AE$12,6,FALSE)&amp; IF(Audit!#REF!=10,Audit!#REF!,"")</f>
        <v>#REF!</v>
      </c>
      <c r="AV900" s="50" t="e">
        <f>VLOOKUP(Audit!#REF!,$V$13:$AE$22,6,FALSE)&amp; IF(Audit!#REF!=10,Audit!#REF!,"")</f>
        <v>#REF!</v>
      </c>
      <c r="AW900" s="47" t="e">
        <f t="shared" ref="AW900:AW963" si="443">IF(AU900="","",COUNTIF(AI900," •*")+COUNTIF(AL900," •*")+COUNTIF(AO900," •*")+COUNTIF(AR900," •*")+COUNTIF(AU900," •*"))</f>
        <v>#REF!</v>
      </c>
      <c r="AX900" s="50" t="e">
        <f>VLOOKUP(Audit!#REF!,$V$3:$AE$12,7,FALSE)&amp; IF(Audit!#REF!=10,Audit!#REF!,"")</f>
        <v>#REF!</v>
      </c>
      <c r="AY900" s="50" t="e">
        <f>VLOOKUP(Audit!#REF!,$V$13:$AE$22,7,FALSE) &amp; IF(Audit!#REF!=10,Audit!#REF!,"")</f>
        <v>#REF!</v>
      </c>
      <c r="AZ900" s="47" t="e">
        <f t="shared" ref="AZ900:AZ963" si="444">IF(AX900="","",COUNTIF(AI900," •*")+COUNTIF(AL900," •*")+COUNTIF(AO900," •*")+COUNTIF(AR900," •*")+COUNTIF(AU900," •*")+COUNTIF(AX900," •*"))</f>
        <v>#REF!</v>
      </c>
      <c r="BA900" s="50" t="e">
        <f>VLOOKUP(Audit!#REF!,$V$3:$AE$12,8,FALSE)&amp; Audit!#REF! &amp; IF(Audit!#REF!=10,Audit!#REF!,"")</f>
        <v>#REF!</v>
      </c>
      <c r="BB900" s="50" t="e">
        <f>VLOOKUP(Audit!#REF!,$V$13:$AE$22,8,FALSE) &amp; IF(Audit!#REF!=10,Audit!#REF!,"")</f>
        <v>#REF!</v>
      </c>
      <c r="BC900" s="47" t="e">
        <f t="shared" ref="BC900:BC963" si="445">IF(BA900="","",COUNTIF(AI900," •*")+COUNTIF(AL900," •*")+COUNTIF(AO900," •*")+COUNTIF(AR900," •*")+COUNTIF(AU900," •*")+COUNTIF(AX900," •*")+COUNTIF(BA900," •*"))</f>
        <v>#REF!</v>
      </c>
      <c r="BD900" s="50" t="e">
        <f>VLOOKUP(Audit!#REF!,$V$3:$AE$12,9,FALSE)&amp; IF(Audit!#REF!=10,Audit!#REF!,"")</f>
        <v>#REF!</v>
      </c>
      <c r="BE900" s="50" t="e">
        <f>VLOOKUP(Audit!#REF!,$V$13:$AE$22,9,FALSE) &amp; IF(Audit!#REF!=10,Audit!#REF!,"") &amp; IF(Audit!#REF!&lt;&gt;1,U900,"")</f>
        <v>#REF!</v>
      </c>
      <c r="BF900" s="47" t="e">
        <f t="shared" ref="BF900:BF963" si="446">IF(BD900="","",COUNTIF(AI900," •*")+COUNTIF(AL900," •*")+COUNTIF(AO900," •*")+COUNTIF(AR900," •*")+COUNTIF(AU900," •*")+COUNTIF(AX900," •*")+COUNTIF(BA900," •*")+COUNTIF(BD900," •*"))</f>
        <v>#REF!</v>
      </c>
      <c r="BG900" s="50" t="e">
        <f>VLOOKUP(Audit!#REF!,$V$3:$AE$12,10,FALSE) &amp; Audit!#REF! &amp; IF(Audit!#REF!=10,Audit!#REF!,"")</f>
        <v>#REF!</v>
      </c>
      <c r="BH900" s="50" t="e">
        <f>VLOOKUP(Audit!#REF!,$V$13:$AE$22,10,FALSE) &amp; IF(Audit!#REF!=10,Audit!#REF!,"") &amp; IF(Audit!#REF!&lt;&gt;1,U900,"")</f>
        <v>#REF!</v>
      </c>
      <c r="BI900" s="47" t="e">
        <f t="shared" ref="BI900:BI963" si="447">IF(BG900="","",COUNTIF(AI900," •*")+COUNTIF(AL900," •*")+COUNTIF(AO900," •*")+COUNTIF(AR900," •*")+COUNTIF(AU900," •*")+COUNTIF(AX900," •*")+COUNTIF(BA900," •*")+COUNTIF(BD900," •*")+COUNTIF(BG900," •*"))</f>
        <v>#REF!</v>
      </c>
      <c r="BJ900" s="48" t="str">
        <f t="shared" ref="BJ900:BJ963" si="448">IFERROR(INDEX(AI900:BH900,MATCH(1,AK900:BI900,0)),"")</f>
        <v/>
      </c>
      <c r="BK900" s="48" t="str">
        <f t="shared" ref="BK900:BK963" si="449">IFERROR(INDEX(AJ900:BH900,MATCH(1,AK900:BI900,0)),"")</f>
        <v/>
      </c>
      <c r="BL900" s="48" t="str">
        <f t="shared" ref="BL900:BL963" si="450">IFERROR(INDEX(AI900:BH900,MATCH(2,AK900:BI900,0)),"")</f>
        <v/>
      </c>
      <c r="BM900" s="48" t="str">
        <f t="shared" ref="BM900:BM963" si="451">IFERROR(INDEX(AJ900:BH900,MATCH(2,AK900:BI900,0)),"")</f>
        <v/>
      </c>
      <c r="BN900" s="48" t="str">
        <f t="shared" ref="BN900:BN963" si="452">IFERROR(INDEX(AI900:BH900,MATCH(3,AK900:BI900,0)),"")</f>
        <v/>
      </c>
      <c r="BO900" s="48" t="str">
        <f t="shared" ref="BO900:BO963" si="453">IFERROR(INDEX(AJ900:BH900,MATCH(3,AK900:BI900,0)),"")</f>
        <v/>
      </c>
      <c r="BP900" s="48" t="str">
        <f t="shared" ref="BP900:BP963" si="454">IFERROR(INDEX(AI900:BH900,MATCH(4,AK900:BI900,0)),"")</f>
        <v/>
      </c>
      <c r="BQ900" s="48" t="str">
        <f t="shared" ref="BQ900:BQ963" si="455">IFERROR(INDEX(AJ900:BH900,MATCH(4,AK900:BI900,0)),"")</f>
        <v/>
      </c>
      <c r="BR900" s="48" t="str">
        <f t="shared" ref="BR900:BR963" si="456">IFERROR(INDEX(AI900:BH900,MATCH(5,AK900:BI900,0)),"")</f>
        <v/>
      </c>
      <c r="BS900" s="48" t="str">
        <f t="shared" ref="BS900:BS963" si="457">IFERROR(INDEX(AJ900:BH900,MATCH(5,AK900:BI900,0)),"")</f>
        <v/>
      </c>
      <c r="BT900" s="48" t="str">
        <f t="shared" ref="BT900:BT963" si="458">IFERROR(INDEX(AI900:BH900,MATCH(6,AK900:BI900,0)),"")</f>
        <v/>
      </c>
      <c r="BU900" s="48" t="str">
        <f t="shared" ref="BU900:BU963" si="459">IFERROR(INDEX(AJ900:BH900,MATCH(6,AK900:BI900,0)),"")</f>
        <v/>
      </c>
    </row>
    <row r="901" spans="1:73">
      <c r="A901" s="10" t="e">
        <f>Audit!#REF!</f>
        <v>#REF!</v>
      </c>
      <c r="B901" s="10" t="e">
        <f t="shared" si="430"/>
        <v>#REF!</v>
      </c>
      <c r="C901" s="17" t="e">
        <f>VLOOKUP(Audit!#REF!,$V$3:$AE$12,2,FALSE) &amp; VLOOKUP(Audit!#REF!,$V$13:$AE$22,2,FALSE)&amp; IF(Audit!#REF!=10,Audit!#REF!&amp;Audit!#REF!,"")</f>
        <v>#REF!</v>
      </c>
      <c r="D901" s="17" t="e">
        <f>VLOOKUP(Audit!#REF!,$V$3:$AE$12,3,FALSE) &amp; VLOOKUP(Audit!#REF!,$V$13:$AE$22,3,FALSE) &amp;IF(Audit!#REF!=10,Audit!#REF!&amp;Audit!#REF!,"")</f>
        <v>#REF!</v>
      </c>
      <c r="E901" s="17" t="e">
        <f>VLOOKUP(Audit!#REF!,$V$3:$AE$12,4,FALSE)&amp; Audit!#REF! &amp; VLOOKUP(Audit!#REF!,$V$13:$AE$22,4,FALSE)&amp; IF(Audit!#REF!=10,Audit!#REF!&amp;Audit!#REF!,"")</f>
        <v>#REF!</v>
      </c>
      <c r="F901" s="17" t="e">
        <f>VLOOKUP(Audit!#REF!,$V$3:$AE$12,5,FALSE) &amp; VLOOKUP(Audit!#REF!,$V$13:$AE$22,5,FALSE)&amp; IF(Audit!#REF!=10,Audit!#REF!&amp;Audit!#REF!,"")</f>
        <v>#REF!</v>
      </c>
      <c r="G901" s="17" t="e">
        <f>VLOOKUP(Audit!#REF!,$V$3:$AE$12,6,FALSE) &amp; VLOOKUP(Audit!#REF!,$V$13:$AE$22,6,FALSE)&amp; IF(Audit!#REF!=10,Audit!#REF!&amp;Audit!#REF!,"")</f>
        <v>#REF!</v>
      </c>
      <c r="H901" s="17" t="e">
        <f>VLOOKUP(Audit!#REF!,$V$3:$AE$12,7,FALSE) &amp; VLOOKUP(Audit!#REF!,$V$13:$AE$22,7,FALSE)&amp;IF(Audit!#REF!=10,Audit!#REF!&amp;Audit!#REF!,"")</f>
        <v>#REF!</v>
      </c>
      <c r="I901" s="17" t="e">
        <f>VLOOKUP(Audit!#REF!,$V$3:$AE$12,8,FALSE) &amp; Audit!#REF! &amp; VLOOKUP(Audit!#REF!,$V$13:$AE$22,8,FALSE)&amp;IF(Audit!#REF!=10,Audit!#REF!&amp;Audit!#REF!,"")</f>
        <v>#REF!</v>
      </c>
      <c r="J901" s="17" t="e">
        <f>VLOOKUP(Audit!#REF!,$V$3:$AE$12,9,FALSE) &amp; VLOOKUP(Audit!#REF!,$V$13:$AE$22,9,FALSE) &amp; IF(Audit!#REF!=10,Audit!#REF!&amp;Audit!#REF!,"") &amp; IF(Audit!#REF!&lt;&gt;1,U901,"")</f>
        <v>#REF!</v>
      </c>
      <c r="K901" s="17" t="e">
        <f>VLOOKUP(Audit!#REF!,$V$3:$AE$12,10,FALSE) &amp; Audit!#REF! &amp; VLOOKUP(Audit!#REF!,$V$13:$AE$22,10,FALSE) &amp; IF(Audit!#REF!=10,Audit!#REF!&amp;Audit!#REF!,"") &amp; IF(Audit!#REF!&lt;&gt;1,U901,"")</f>
        <v>#REF!</v>
      </c>
      <c r="L901" s="10" t="e">
        <f>Audit!#REF!</f>
        <v>#REF!</v>
      </c>
      <c r="M901" s="10" t="e">
        <f t="shared" si="431"/>
        <v>#REF!</v>
      </c>
      <c r="N901" s="10" t="e">
        <f t="shared" si="432"/>
        <v>#REF!</v>
      </c>
      <c r="O901" s="10" t="e">
        <f t="shared" si="433"/>
        <v>#REF!</v>
      </c>
      <c r="P901" s="10" t="e">
        <f t="shared" si="434"/>
        <v>#REF!</v>
      </c>
      <c r="Q901" s="10" t="e">
        <f t="shared" si="435"/>
        <v>#REF!</v>
      </c>
      <c r="R901" s="10" t="e">
        <f t="shared" si="436"/>
        <v>#REF!</v>
      </c>
      <c r="S901" s="10" t="e">
        <f t="shared" si="437"/>
        <v>#REF!</v>
      </c>
      <c r="T901" s="10" t="e">
        <f t="shared" si="438"/>
        <v>#REF!</v>
      </c>
      <c r="U901" s="17" t="e">
        <f>IF(Audit!#REF!="","",VLOOKUP(Audit!#REF!,$W$26:$X$35,2,FALSE)) &amp; Audit!#REF! &amp; IF(Audit!#REF!="","",IF(Audit!#REF!&lt;=1.4,VLOOKUP(Audit!#REF!,$W$38:X946,2,FALSE),VLOOKUP(Audit!#REF!,$W$51:$X$61,2,FALSE))) &amp; IF(Audit!#REF!="","",VLOOKUP(Audit!#REF!,$Y$26:$Z$35,2,FALSE) &amp; Audit!#REF! &amp; IF(Audit!#REF!="","",IF(Audit!#REF!&lt;=1.4,VLOOKUP(Audit!#REF!,$Y$38:$Z$48,2,FALSE),VLOOKUP(Audit!#REF!,$Y$51:$Z$61,2,FALSE))))</f>
        <v>#REF!</v>
      </c>
      <c r="V901" s="21"/>
      <c r="AH901" s="49" t="e">
        <f>Audit!#REF!</f>
        <v>#REF!</v>
      </c>
      <c r="AI901" s="50" t="e">
        <f>VLOOKUP(Audit!#REF!,$V$3:$AE$12,2,FALSE)&amp; IF(Audit!#REF!=10,Audit!#REF!,"")</f>
        <v>#REF!</v>
      </c>
      <c r="AJ901" s="50" t="e">
        <f>VLOOKUP(Audit!#REF!,$V$13:$AE$22,2,FALSE)&amp; IF(Audit!#REF!=10,Audit!#REF!,"")</f>
        <v>#REF!</v>
      </c>
      <c r="AK901" s="47" t="e">
        <f t="shared" si="439"/>
        <v>#REF!</v>
      </c>
      <c r="AL901" s="50" t="e">
        <f>VLOOKUP(Audit!#REF!,$V$3:$AE$12,3,FALSE)&amp; IF(Audit!#REF!=10,Audit!#REF!,"")</f>
        <v>#REF!</v>
      </c>
      <c r="AM901" s="50" t="e">
        <f>VLOOKUP(Audit!#REF!,$V$13:$AE$22,3,FALSE)&amp; IF(Audit!#REF!=10,Audit!#REF!,"")</f>
        <v>#REF!</v>
      </c>
      <c r="AN901" s="47" t="e">
        <f t="shared" si="440"/>
        <v>#REF!</v>
      </c>
      <c r="AO901" s="50" t="e">
        <f>VLOOKUP(Audit!#REF!,$V$3:$AE$12,4,FALSE) &amp;  Audit!#REF! &amp; IF(Audit!#REF!=10,Audit!#REF!,"")</f>
        <v>#REF!</v>
      </c>
      <c r="AP901" s="50" t="e">
        <f>VLOOKUP(Audit!#REF!,$V$13:$AE$22,4,FALSE)&amp; IF(Audit!#REF!=10,Audit!#REF!,"")</f>
        <v>#REF!</v>
      </c>
      <c r="AQ901" s="47" t="e">
        <f t="shared" si="441"/>
        <v>#REF!</v>
      </c>
      <c r="AR901" s="50" t="e">
        <f>VLOOKUP(Audit!#REF!,$V$3:$AE$12,5,FALSE)&amp; IF(Audit!#REF!=10,Audit!#REF!,"")</f>
        <v>#REF!</v>
      </c>
      <c r="AS901" s="50" t="e">
        <f>VLOOKUP(Audit!#REF!,$V$13:$AE$22,5,FALSE)&amp; IF(Audit!#REF!=10,Audit!#REF!,"")</f>
        <v>#REF!</v>
      </c>
      <c r="AT901" s="47" t="e">
        <f t="shared" si="442"/>
        <v>#REF!</v>
      </c>
      <c r="AU901" s="50" t="e">
        <f>VLOOKUP(Audit!#REF!,$V$3:$AE$12,6,FALSE)&amp; IF(Audit!#REF!=10,Audit!#REF!,"")</f>
        <v>#REF!</v>
      </c>
      <c r="AV901" s="50" t="e">
        <f>VLOOKUP(Audit!#REF!,$V$13:$AE$22,6,FALSE)&amp; IF(Audit!#REF!=10,Audit!#REF!,"")</f>
        <v>#REF!</v>
      </c>
      <c r="AW901" s="47" t="e">
        <f t="shared" si="443"/>
        <v>#REF!</v>
      </c>
      <c r="AX901" s="50" t="e">
        <f>VLOOKUP(Audit!#REF!,$V$3:$AE$12,7,FALSE)&amp; IF(Audit!#REF!=10,Audit!#REF!,"")</f>
        <v>#REF!</v>
      </c>
      <c r="AY901" s="50" t="e">
        <f>VLOOKUP(Audit!#REF!,$V$13:$AE$22,7,FALSE) &amp; IF(Audit!#REF!=10,Audit!#REF!,"")</f>
        <v>#REF!</v>
      </c>
      <c r="AZ901" s="47" t="e">
        <f t="shared" si="444"/>
        <v>#REF!</v>
      </c>
      <c r="BA901" s="50" t="e">
        <f>VLOOKUP(Audit!#REF!,$V$3:$AE$12,8,FALSE)&amp; Audit!#REF! &amp; IF(Audit!#REF!=10,Audit!#REF!,"")</f>
        <v>#REF!</v>
      </c>
      <c r="BB901" s="50" t="e">
        <f>VLOOKUP(Audit!#REF!,$V$13:$AE$22,8,FALSE) &amp; IF(Audit!#REF!=10,Audit!#REF!,"")</f>
        <v>#REF!</v>
      </c>
      <c r="BC901" s="47" t="e">
        <f t="shared" si="445"/>
        <v>#REF!</v>
      </c>
      <c r="BD901" s="50" t="e">
        <f>VLOOKUP(Audit!#REF!,$V$3:$AE$12,9,FALSE)&amp; IF(Audit!#REF!=10,Audit!#REF!,"")</f>
        <v>#REF!</v>
      </c>
      <c r="BE901" s="50" t="e">
        <f>VLOOKUP(Audit!#REF!,$V$13:$AE$22,9,FALSE) &amp; IF(Audit!#REF!=10,Audit!#REF!,"") &amp; IF(Audit!#REF!&lt;&gt;1,U901,"")</f>
        <v>#REF!</v>
      </c>
      <c r="BF901" s="47" t="e">
        <f t="shared" si="446"/>
        <v>#REF!</v>
      </c>
      <c r="BG901" s="50" t="e">
        <f>VLOOKUP(Audit!#REF!,$V$3:$AE$12,10,FALSE) &amp; Audit!#REF! &amp; IF(Audit!#REF!=10,Audit!#REF!,"")</f>
        <v>#REF!</v>
      </c>
      <c r="BH901" s="50" t="e">
        <f>VLOOKUP(Audit!#REF!,$V$13:$AE$22,10,FALSE) &amp; IF(Audit!#REF!=10,Audit!#REF!,"") &amp; IF(Audit!#REF!&lt;&gt;1,U901,"")</f>
        <v>#REF!</v>
      </c>
      <c r="BI901" s="47" t="e">
        <f t="shared" si="447"/>
        <v>#REF!</v>
      </c>
      <c r="BJ901" s="48" t="str">
        <f t="shared" si="448"/>
        <v/>
      </c>
      <c r="BK901" s="48" t="str">
        <f t="shared" si="449"/>
        <v/>
      </c>
      <c r="BL901" s="48" t="str">
        <f t="shared" si="450"/>
        <v/>
      </c>
      <c r="BM901" s="48" t="str">
        <f t="shared" si="451"/>
        <v/>
      </c>
      <c r="BN901" s="48" t="str">
        <f t="shared" si="452"/>
        <v/>
      </c>
      <c r="BO901" s="48" t="str">
        <f t="shared" si="453"/>
        <v/>
      </c>
      <c r="BP901" s="48" t="str">
        <f t="shared" si="454"/>
        <v/>
      </c>
      <c r="BQ901" s="48" t="str">
        <f t="shared" si="455"/>
        <v/>
      </c>
      <c r="BR901" s="48" t="str">
        <f t="shared" si="456"/>
        <v/>
      </c>
      <c r="BS901" s="48" t="str">
        <f t="shared" si="457"/>
        <v/>
      </c>
      <c r="BT901" s="48" t="str">
        <f t="shared" si="458"/>
        <v/>
      </c>
      <c r="BU901" s="48" t="str">
        <f t="shared" si="459"/>
        <v/>
      </c>
    </row>
    <row r="902" spans="1:73">
      <c r="A902" s="10" t="e">
        <f>Audit!#REF!</f>
        <v>#REF!</v>
      </c>
      <c r="B902" s="10" t="e">
        <f t="shared" si="430"/>
        <v>#REF!</v>
      </c>
      <c r="C902" s="17" t="e">
        <f>VLOOKUP(Audit!#REF!,$V$3:$AE$12,2,FALSE) &amp; VLOOKUP(Audit!#REF!,$V$13:$AE$22,2,FALSE)&amp; IF(Audit!#REF!=10,Audit!#REF!&amp;Audit!#REF!,"")</f>
        <v>#REF!</v>
      </c>
      <c r="D902" s="17" t="e">
        <f>VLOOKUP(Audit!#REF!,$V$3:$AE$12,3,FALSE) &amp; VLOOKUP(Audit!#REF!,$V$13:$AE$22,3,FALSE) &amp;IF(Audit!#REF!=10,Audit!#REF!&amp;Audit!#REF!,"")</f>
        <v>#REF!</v>
      </c>
      <c r="E902" s="17" t="e">
        <f>VLOOKUP(Audit!#REF!,$V$3:$AE$12,4,FALSE)&amp; Audit!#REF! &amp; VLOOKUP(Audit!#REF!,$V$13:$AE$22,4,FALSE)&amp; IF(Audit!#REF!=10,Audit!#REF!&amp;Audit!#REF!,"")</f>
        <v>#REF!</v>
      </c>
      <c r="F902" s="17" t="e">
        <f>VLOOKUP(Audit!#REF!,$V$3:$AE$12,5,FALSE) &amp; VLOOKUP(Audit!#REF!,$V$13:$AE$22,5,FALSE)&amp; IF(Audit!#REF!=10,Audit!#REF!&amp;Audit!#REF!,"")</f>
        <v>#REF!</v>
      </c>
      <c r="G902" s="17" t="e">
        <f>VLOOKUP(Audit!#REF!,$V$3:$AE$12,6,FALSE) &amp; VLOOKUP(Audit!#REF!,$V$13:$AE$22,6,FALSE)&amp; IF(Audit!#REF!=10,Audit!#REF!&amp;Audit!#REF!,"")</f>
        <v>#REF!</v>
      </c>
      <c r="H902" s="17" t="e">
        <f>VLOOKUP(Audit!#REF!,$V$3:$AE$12,7,FALSE) &amp; VLOOKUP(Audit!#REF!,$V$13:$AE$22,7,FALSE)&amp;IF(Audit!#REF!=10,Audit!#REF!&amp;Audit!#REF!,"")</f>
        <v>#REF!</v>
      </c>
      <c r="I902" s="17" t="e">
        <f>VLOOKUP(Audit!#REF!,$V$3:$AE$12,8,FALSE) &amp; Audit!#REF! &amp; VLOOKUP(Audit!#REF!,$V$13:$AE$22,8,FALSE)&amp;IF(Audit!#REF!=10,Audit!#REF!&amp;Audit!#REF!,"")</f>
        <v>#REF!</v>
      </c>
      <c r="J902" s="17" t="e">
        <f>VLOOKUP(Audit!#REF!,$V$3:$AE$12,9,FALSE) &amp; VLOOKUP(Audit!#REF!,$V$13:$AE$22,9,FALSE) &amp; IF(Audit!#REF!=10,Audit!#REF!&amp;Audit!#REF!,"") &amp; IF(Audit!#REF!&lt;&gt;1,U902,"")</f>
        <v>#REF!</v>
      </c>
      <c r="K902" s="17" t="e">
        <f>VLOOKUP(Audit!#REF!,$V$3:$AE$12,10,FALSE) &amp; Audit!#REF! &amp; VLOOKUP(Audit!#REF!,$V$13:$AE$22,10,FALSE) &amp; IF(Audit!#REF!=10,Audit!#REF!&amp;Audit!#REF!,"") &amp; IF(Audit!#REF!&lt;&gt;1,U902,"")</f>
        <v>#REF!</v>
      </c>
      <c r="L902" s="10" t="e">
        <f>Audit!#REF!</f>
        <v>#REF!</v>
      </c>
      <c r="M902" s="10" t="e">
        <f t="shared" si="431"/>
        <v>#REF!</v>
      </c>
      <c r="N902" s="10" t="e">
        <f t="shared" si="432"/>
        <v>#REF!</v>
      </c>
      <c r="O902" s="10" t="e">
        <f t="shared" si="433"/>
        <v>#REF!</v>
      </c>
      <c r="P902" s="10" t="e">
        <f t="shared" si="434"/>
        <v>#REF!</v>
      </c>
      <c r="Q902" s="10" t="e">
        <f t="shared" si="435"/>
        <v>#REF!</v>
      </c>
      <c r="R902" s="10" t="e">
        <f t="shared" si="436"/>
        <v>#REF!</v>
      </c>
      <c r="S902" s="10" t="e">
        <f t="shared" si="437"/>
        <v>#REF!</v>
      </c>
      <c r="T902" s="10" t="e">
        <f t="shared" si="438"/>
        <v>#REF!</v>
      </c>
      <c r="U902" s="17" t="e">
        <f>IF(Audit!#REF!="","",VLOOKUP(Audit!#REF!,$W$26:$X$35,2,FALSE)) &amp; Audit!#REF! &amp; IF(Audit!#REF!="","",IF(Audit!#REF!&lt;=1.4,VLOOKUP(Audit!#REF!,$W$38:X947,2,FALSE),VLOOKUP(Audit!#REF!,$W$51:$X$61,2,FALSE))) &amp; IF(Audit!#REF!="","",VLOOKUP(Audit!#REF!,$Y$26:$Z$35,2,FALSE) &amp; Audit!#REF! &amp; IF(Audit!#REF!="","",IF(Audit!#REF!&lt;=1.4,VLOOKUP(Audit!#REF!,$Y$38:$Z$48,2,FALSE),VLOOKUP(Audit!#REF!,$Y$51:$Z$61,2,FALSE))))</f>
        <v>#REF!</v>
      </c>
      <c r="V902" s="21"/>
      <c r="AH902" s="49" t="e">
        <f>Audit!#REF!</f>
        <v>#REF!</v>
      </c>
      <c r="AI902" s="50" t="e">
        <f>VLOOKUP(Audit!#REF!,$V$3:$AE$12,2,FALSE)&amp; IF(Audit!#REF!=10,Audit!#REF!,"")</f>
        <v>#REF!</v>
      </c>
      <c r="AJ902" s="50" t="e">
        <f>VLOOKUP(Audit!#REF!,$V$13:$AE$22,2,FALSE)&amp; IF(Audit!#REF!=10,Audit!#REF!,"")</f>
        <v>#REF!</v>
      </c>
      <c r="AK902" s="47" t="e">
        <f t="shared" si="439"/>
        <v>#REF!</v>
      </c>
      <c r="AL902" s="50" t="e">
        <f>VLOOKUP(Audit!#REF!,$V$3:$AE$12,3,FALSE)&amp; IF(Audit!#REF!=10,Audit!#REF!,"")</f>
        <v>#REF!</v>
      </c>
      <c r="AM902" s="50" t="e">
        <f>VLOOKUP(Audit!#REF!,$V$13:$AE$22,3,FALSE)&amp; IF(Audit!#REF!=10,Audit!#REF!,"")</f>
        <v>#REF!</v>
      </c>
      <c r="AN902" s="47" t="e">
        <f t="shared" si="440"/>
        <v>#REF!</v>
      </c>
      <c r="AO902" s="50" t="e">
        <f>VLOOKUP(Audit!#REF!,$V$3:$AE$12,4,FALSE) &amp;  Audit!#REF! &amp; IF(Audit!#REF!=10,Audit!#REF!,"")</f>
        <v>#REF!</v>
      </c>
      <c r="AP902" s="50" t="e">
        <f>VLOOKUP(Audit!#REF!,$V$13:$AE$22,4,FALSE)&amp; IF(Audit!#REF!=10,Audit!#REF!,"")</f>
        <v>#REF!</v>
      </c>
      <c r="AQ902" s="47" t="e">
        <f t="shared" si="441"/>
        <v>#REF!</v>
      </c>
      <c r="AR902" s="50" t="e">
        <f>VLOOKUP(Audit!#REF!,$V$3:$AE$12,5,FALSE)&amp; IF(Audit!#REF!=10,Audit!#REF!,"")</f>
        <v>#REF!</v>
      </c>
      <c r="AS902" s="50" t="e">
        <f>VLOOKUP(Audit!#REF!,$V$13:$AE$22,5,FALSE)&amp; IF(Audit!#REF!=10,Audit!#REF!,"")</f>
        <v>#REF!</v>
      </c>
      <c r="AT902" s="47" t="e">
        <f t="shared" si="442"/>
        <v>#REF!</v>
      </c>
      <c r="AU902" s="50" t="e">
        <f>VLOOKUP(Audit!#REF!,$V$3:$AE$12,6,FALSE)&amp; IF(Audit!#REF!=10,Audit!#REF!,"")</f>
        <v>#REF!</v>
      </c>
      <c r="AV902" s="50" t="e">
        <f>VLOOKUP(Audit!#REF!,$V$13:$AE$22,6,FALSE)&amp; IF(Audit!#REF!=10,Audit!#REF!,"")</f>
        <v>#REF!</v>
      </c>
      <c r="AW902" s="47" t="e">
        <f t="shared" si="443"/>
        <v>#REF!</v>
      </c>
      <c r="AX902" s="50" t="e">
        <f>VLOOKUP(Audit!#REF!,$V$3:$AE$12,7,FALSE)&amp; IF(Audit!#REF!=10,Audit!#REF!,"")</f>
        <v>#REF!</v>
      </c>
      <c r="AY902" s="50" t="e">
        <f>VLOOKUP(Audit!#REF!,$V$13:$AE$22,7,FALSE) &amp; IF(Audit!#REF!=10,Audit!#REF!,"")</f>
        <v>#REF!</v>
      </c>
      <c r="AZ902" s="47" t="e">
        <f t="shared" si="444"/>
        <v>#REF!</v>
      </c>
      <c r="BA902" s="50" t="e">
        <f>VLOOKUP(Audit!#REF!,$V$3:$AE$12,8,FALSE)&amp; Audit!#REF! &amp; IF(Audit!#REF!=10,Audit!#REF!,"")</f>
        <v>#REF!</v>
      </c>
      <c r="BB902" s="50" t="e">
        <f>VLOOKUP(Audit!#REF!,$V$13:$AE$22,8,FALSE) &amp; IF(Audit!#REF!=10,Audit!#REF!,"")</f>
        <v>#REF!</v>
      </c>
      <c r="BC902" s="47" t="e">
        <f t="shared" si="445"/>
        <v>#REF!</v>
      </c>
      <c r="BD902" s="50" t="e">
        <f>VLOOKUP(Audit!#REF!,$V$3:$AE$12,9,FALSE)&amp; IF(Audit!#REF!=10,Audit!#REF!,"")</f>
        <v>#REF!</v>
      </c>
      <c r="BE902" s="50" t="e">
        <f>VLOOKUP(Audit!#REF!,$V$13:$AE$22,9,FALSE) &amp; IF(Audit!#REF!=10,Audit!#REF!,"") &amp; IF(Audit!#REF!&lt;&gt;1,U902,"")</f>
        <v>#REF!</v>
      </c>
      <c r="BF902" s="47" t="e">
        <f t="shared" si="446"/>
        <v>#REF!</v>
      </c>
      <c r="BG902" s="50" t="e">
        <f>VLOOKUP(Audit!#REF!,$V$3:$AE$12,10,FALSE) &amp; Audit!#REF! &amp; IF(Audit!#REF!=10,Audit!#REF!,"")</f>
        <v>#REF!</v>
      </c>
      <c r="BH902" s="50" t="e">
        <f>VLOOKUP(Audit!#REF!,$V$13:$AE$22,10,FALSE) &amp; IF(Audit!#REF!=10,Audit!#REF!,"") &amp; IF(Audit!#REF!&lt;&gt;1,U902,"")</f>
        <v>#REF!</v>
      </c>
      <c r="BI902" s="47" t="e">
        <f t="shared" si="447"/>
        <v>#REF!</v>
      </c>
      <c r="BJ902" s="48" t="str">
        <f t="shared" si="448"/>
        <v/>
      </c>
      <c r="BK902" s="48" t="str">
        <f t="shared" si="449"/>
        <v/>
      </c>
      <c r="BL902" s="48" t="str">
        <f t="shared" si="450"/>
        <v/>
      </c>
      <c r="BM902" s="48" t="str">
        <f t="shared" si="451"/>
        <v/>
      </c>
      <c r="BN902" s="48" t="str">
        <f t="shared" si="452"/>
        <v/>
      </c>
      <c r="BO902" s="48" t="str">
        <f t="shared" si="453"/>
        <v/>
      </c>
      <c r="BP902" s="48" t="str">
        <f t="shared" si="454"/>
        <v/>
      </c>
      <c r="BQ902" s="48" t="str">
        <f t="shared" si="455"/>
        <v/>
      </c>
      <c r="BR902" s="48" t="str">
        <f t="shared" si="456"/>
        <v/>
      </c>
      <c r="BS902" s="48" t="str">
        <f t="shared" si="457"/>
        <v/>
      </c>
      <c r="BT902" s="48" t="str">
        <f t="shared" si="458"/>
        <v/>
      </c>
      <c r="BU902" s="48" t="str">
        <f t="shared" si="459"/>
        <v/>
      </c>
    </row>
    <row r="903" spans="1:73">
      <c r="A903" s="10" t="e">
        <f>Audit!#REF!</f>
        <v>#REF!</v>
      </c>
      <c r="B903" s="10" t="e">
        <f t="shared" si="430"/>
        <v>#REF!</v>
      </c>
      <c r="C903" s="17" t="e">
        <f>VLOOKUP(Audit!#REF!,$V$3:$AE$12,2,FALSE) &amp; VLOOKUP(Audit!#REF!,$V$13:$AE$22,2,FALSE)&amp; IF(Audit!#REF!=10,Audit!#REF!&amp;Audit!#REF!,"")</f>
        <v>#REF!</v>
      </c>
      <c r="D903" s="17" t="e">
        <f>VLOOKUP(Audit!#REF!,$V$3:$AE$12,3,FALSE) &amp; VLOOKUP(Audit!#REF!,$V$13:$AE$22,3,FALSE) &amp;IF(Audit!#REF!=10,Audit!#REF!&amp;Audit!#REF!,"")</f>
        <v>#REF!</v>
      </c>
      <c r="E903" s="17" t="e">
        <f>VLOOKUP(Audit!#REF!,$V$3:$AE$12,4,FALSE)&amp; Audit!#REF! &amp; VLOOKUP(Audit!#REF!,$V$13:$AE$22,4,FALSE)&amp; IF(Audit!#REF!=10,Audit!#REF!&amp;Audit!#REF!,"")</f>
        <v>#REF!</v>
      </c>
      <c r="F903" s="17" t="e">
        <f>VLOOKUP(Audit!#REF!,$V$3:$AE$12,5,FALSE) &amp; VLOOKUP(Audit!#REF!,$V$13:$AE$22,5,FALSE)&amp; IF(Audit!#REF!=10,Audit!#REF!&amp;Audit!#REF!,"")</f>
        <v>#REF!</v>
      </c>
      <c r="G903" s="17" t="e">
        <f>VLOOKUP(Audit!#REF!,$V$3:$AE$12,6,FALSE) &amp; VLOOKUP(Audit!#REF!,$V$13:$AE$22,6,FALSE)&amp; IF(Audit!#REF!=10,Audit!#REF!&amp;Audit!#REF!,"")</f>
        <v>#REF!</v>
      </c>
      <c r="H903" s="17" t="e">
        <f>VLOOKUP(Audit!#REF!,$V$3:$AE$12,7,FALSE) &amp; VLOOKUP(Audit!#REF!,$V$13:$AE$22,7,FALSE)&amp;IF(Audit!#REF!=10,Audit!#REF!&amp;Audit!#REF!,"")</f>
        <v>#REF!</v>
      </c>
      <c r="I903" s="17" t="e">
        <f>VLOOKUP(Audit!#REF!,$V$3:$AE$12,8,FALSE) &amp; Audit!#REF! &amp; VLOOKUP(Audit!#REF!,$V$13:$AE$22,8,FALSE)&amp;IF(Audit!#REF!=10,Audit!#REF!&amp;Audit!#REF!,"")</f>
        <v>#REF!</v>
      </c>
      <c r="J903" s="17" t="e">
        <f>VLOOKUP(Audit!#REF!,$V$3:$AE$12,9,FALSE) &amp; VLOOKUP(Audit!#REF!,$V$13:$AE$22,9,FALSE) &amp; IF(Audit!#REF!=10,Audit!#REF!&amp;Audit!#REF!,"") &amp; IF(Audit!#REF!&lt;&gt;1,U903,"")</f>
        <v>#REF!</v>
      </c>
      <c r="K903" s="17" t="e">
        <f>VLOOKUP(Audit!#REF!,$V$3:$AE$12,10,FALSE) &amp; Audit!#REF! &amp; VLOOKUP(Audit!#REF!,$V$13:$AE$22,10,FALSE) &amp; IF(Audit!#REF!=10,Audit!#REF!&amp;Audit!#REF!,"") &amp; IF(Audit!#REF!&lt;&gt;1,U903,"")</f>
        <v>#REF!</v>
      </c>
      <c r="L903" s="10" t="e">
        <f>Audit!#REF!</f>
        <v>#REF!</v>
      </c>
      <c r="M903" s="10" t="e">
        <f t="shared" si="431"/>
        <v>#REF!</v>
      </c>
      <c r="N903" s="10" t="e">
        <f t="shared" si="432"/>
        <v>#REF!</v>
      </c>
      <c r="O903" s="10" t="e">
        <f t="shared" si="433"/>
        <v>#REF!</v>
      </c>
      <c r="P903" s="10" t="e">
        <f t="shared" si="434"/>
        <v>#REF!</v>
      </c>
      <c r="Q903" s="10" t="e">
        <f t="shared" si="435"/>
        <v>#REF!</v>
      </c>
      <c r="R903" s="10" t="e">
        <f t="shared" si="436"/>
        <v>#REF!</v>
      </c>
      <c r="S903" s="10" t="e">
        <f t="shared" si="437"/>
        <v>#REF!</v>
      </c>
      <c r="T903" s="10" t="e">
        <f t="shared" si="438"/>
        <v>#REF!</v>
      </c>
      <c r="U903" s="17" t="e">
        <f>IF(Audit!#REF!="","",VLOOKUP(Audit!#REF!,$W$26:$X$35,2,FALSE)) &amp; Audit!#REF! &amp; IF(Audit!#REF!="","",IF(Audit!#REF!&lt;=1.4,VLOOKUP(Audit!#REF!,$W$38:X948,2,FALSE),VLOOKUP(Audit!#REF!,$W$51:$X$61,2,FALSE))) &amp; IF(Audit!#REF!="","",VLOOKUP(Audit!#REF!,$Y$26:$Z$35,2,FALSE) &amp; Audit!#REF! &amp; IF(Audit!#REF!="","",IF(Audit!#REF!&lt;=1.4,VLOOKUP(Audit!#REF!,$Y$38:$Z$48,2,FALSE),VLOOKUP(Audit!#REF!,$Y$51:$Z$61,2,FALSE))))</f>
        <v>#REF!</v>
      </c>
      <c r="V903" s="21"/>
      <c r="AH903" s="49" t="e">
        <f>Audit!#REF!</f>
        <v>#REF!</v>
      </c>
      <c r="AI903" s="50" t="e">
        <f>VLOOKUP(Audit!#REF!,$V$3:$AE$12,2,FALSE)&amp; IF(Audit!#REF!=10,Audit!#REF!,"")</f>
        <v>#REF!</v>
      </c>
      <c r="AJ903" s="50" t="e">
        <f>VLOOKUP(Audit!#REF!,$V$13:$AE$22,2,FALSE)&amp; IF(Audit!#REF!=10,Audit!#REF!,"")</f>
        <v>#REF!</v>
      </c>
      <c r="AK903" s="47" t="e">
        <f t="shared" si="439"/>
        <v>#REF!</v>
      </c>
      <c r="AL903" s="50" t="e">
        <f>VLOOKUP(Audit!#REF!,$V$3:$AE$12,3,FALSE)&amp; IF(Audit!#REF!=10,Audit!#REF!,"")</f>
        <v>#REF!</v>
      </c>
      <c r="AM903" s="50" t="e">
        <f>VLOOKUP(Audit!#REF!,$V$13:$AE$22,3,FALSE)&amp; IF(Audit!#REF!=10,Audit!#REF!,"")</f>
        <v>#REF!</v>
      </c>
      <c r="AN903" s="47" t="e">
        <f t="shared" si="440"/>
        <v>#REF!</v>
      </c>
      <c r="AO903" s="50" t="e">
        <f>VLOOKUP(Audit!#REF!,$V$3:$AE$12,4,FALSE) &amp;  Audit!#REF! &amp; IF(Audit!#REF!=10,Audit!#REF!,"")</f>
        <v>#REF!</v>
      </c>
      <c r="AP903" s="50" t="e">
        <f>VLOOKUP(Audit!#REF!,$V$13:$AE$22,4,FALSE)&amp; IF(Audit!#REF!=10,Audit!#REF!,"")</f>
        <v>#REF!</v>
      </c>
      <c r="AQ903" s="47" t="e">
        <f t="shared" si="441"/>
        <v>#REF!</v>
      </c>
      <c r="AR903" s="50" t="e">
        <f>VLOOKUP(Audit!#REF!,$V$3:$AE$12,5,FALSE)&amp; IF(Audit!#REF!=10,Audit!#REF!,"")</f>
        <v>#REF!</v>
      </c>
      <c r="AS903" s="50" t="e">
        <f>VLOOKUP(Audit!#REF!,$V$13:$AE$22,5,FALSE)&amp; IF(Audit!#REF!=10,Audit!#REF!,"")</f>
        <v>#REF!</v>
      </c>
      <c r="AT903" s="47" t="e">
        <f t="shared" si="442"/>
        <v>#REF!</v>
      </c>
      <c r="AU903" s="50" t="e">
        <f>VLOOKUP(Audit!#REF!,$V$3:$AE$12,6,FALSE)&amp; IF(Audit!#REF!=10,Audit!#REF!,"")</f>
        <v>#REF!</v>
      </c>
      <c r="AV903" s="50" t="e">
        <f>VLOOKUP(Audit!#REF!,$V$13:$AE$22,6,FALSE)&amp; IF(Audit!#REF!=10,Audit!#REF!,"")</f>
        <v>#REF!</v>
      </c>
      <c r="AW903" s="47" t="e">
        <f t="shared" si="443"/>
        <v>#REF!</v>
      </c>
      <c r="AX903" s="50" t="e">
        <f>VLOOKUP(Audit!#REF!,$V$3:$AE$12,7,FALSE)&amp; IF(Audit!#REF!=10,Audit!#REF!,"")</f>
        <v>#REF!</v>
      </c>
      <c r="AY903" s="50" t="e">
        <f>VLOOKUP(Audit!#REF!,$V$13:$AE$22,7,FALSE) &amp; IF(Audit!#REF!=10,Audit!#REF!,"")</f>
        <v>#REF!</v>
      </c>
      <c r="AZ903" s="47" t="e">
        <f t="shared" si="444"/>
        <v>#REF!</v>
      </c>
      <c r="BA903" s="50" t="e">
        <f>VLOOKUP(Audit!#REF!,$V$3:$AE$12,8,FALSE)&amp; Audit!#REF! &amp; IF(Audit!#REF!=10,Audit!#REF!,"")</f>
        <v>#REF!</v>
      </c>
      <c r="BB903" s="50" t="e">
        <f>VLOOKUP(Audit!#REF!,$V$13:$AE$22,8,FALSE) &amp; IF(Audit!#REF!=10,Audit!#REF!,"")</f>
        <v>#REF!</v>
      </c>
      <c r="BC903" s="47" t="e">
        <f t="shared" si="445"/>
        <v>#REF!</v>
      </c>
      <c r="BD903" s="50" t="e">
        <f>VLOOKUP(Audit!#REF!,$V$3:$AE$12,9,FALSE)&amp; IF(Audit!#REF!=10,Audit!#REF!,"")</f>
        <v>#REF!</v>
      </c>
      <c r="BE903" s="50" t="e">
        <f>VLOOKUP(Audit!#REF!,$V$13:$AE$22,9,FALSE) &amp; IF(Audit!#REF!=10,Audit!#REF!,"") &amp; IF(Audit!#REF!&lt;&gt;1,U903,"")</f>
        <v>#REF!</v>
      </c>
      <c r="BF903" s="47" t="e">
        <f t="shared" si="446"/>
        <v>#REF!</v>
      </c>
      <c r="BG903" s="50" t="e">
        <f>VLOOKUP(Audit!#REF!,$V$3:$AE$12,10,FALSE) &amp; Audit!#REF! &amp; IF(Audit!#REF!=10,Audit!#REF!,"")</f>
        <v>#REF!</v>
      </c>
      <c r="BH903" s="50" t="e">
        <f>VLOOKUP(Audit!#REF!,$V$13:$AE$22,10,FALSE) &amp; IF(Audit!#REF!=10,Audit!#REF!,"") &amp; IF(Audit!#REF!&lt;&gt;1,U903,"")</f>
        <v>#REF!</v>
      </c>
      <c r="BI903" s="47" t="e">
        <f t="shared" si="447"/>
        <v>#REF!</v>
      </c>
      <c r="BJ903" s="48" t="str">
        <f t="shared" si="448"/>
        <v/>
      </c>
      <c r="BK903" s="48" t="str">
        <f t="shared" si="449"/>
        <v/>
      </c>
      <c r="BL903" s="48" t="str">
        <f t="shared" si="450"/>
        <v/>
      </c>
      <c r="BM903" s="48" t="str">
        <f t="shared" si="451"/>
        <v/>
      </c>
      <c r="BN903" s="48" t="str">
        <f t="shared" si="452"/>
        <v/>
      </c>
      <c r="BO903" s="48" t="str">
        <f t="shared" si="453"/>
        <v/>
      </c>
      <c r="BP903" s="48" t="str">
        <f t="shared" si="454"/>
        <v/>
      </c>
      <c r="BQ903" s="48" t="str">
        <f t="shared" si="455"/>
        <v/>
      </c>
      <c r="BR903" s="48" t="str">
        <f t="shared" si="456"/>
        <v/>
      </c>
      <c r="BS903" s="48" t="str">
        <f t="shared" si="457"/>
        <v/>
      </c>
      <c r="BT903" s="48" t="str">
        <f t="shared" si="458"/>
        <v/>
      </c>
      <c r="BU903" s="48" t="str">
        <f t="shared" si="459"/>
        <v/>
      </c>
    </row>
    <row r="904" spans="1:73">
      <c r="A904" s="10" t="e">
        <f>Audit!#REF!</f>
        <v>#REF!</v>
      </c>
      <c r="B904" s="10" t="e">
        <f t="shared" si="430"/>
        <v>#REF!</v>
      </c>
      <c r="C904" s="17" t="e">
        <f>VLOOKUP(Audit!#REF!,$V$3:$AE$12,2,FALSE) &amp; VLOOKUP(Audit!#REF!,$V$13:$AE$22,2,FALSE)&amp; IF(Audit!#REF!=10,Audit!#REF!&amp;Audit!#REF!,"")</f>
        <v>#REF!</v>
      </c>
      <c r="D904" s="17" t="e">
        <f>VLOOKUP(Audit!#REF!,$V$3:$AE$12,3,FALSE) &amp; VLOOKUP(Audit!#REF!,$V$13:$AE$22,3,FALSE) &amp;IF(Audit!#REF!=10,Audit!#REF!&amp;Audit!#REF!,"")</f>
        <v>#REF!</v>
      </c>
      <c r="E904" s="17" t="e">
        <f>VLOOKUP(Audit!#REF!,$V$3:$AE$12,4,FALSE)&amp; Audit!#REF! &amp; VLOOKUP(Audit!#REF!,$V$13:$AE$22,4,FALSE)&amp; IF(Audit!#REF!=10,Audit!#REF!&amp;Audit!#REF!,"")</f>
        <v>#REF!</v>
      </c>
      <c r="F904" s="17" t="e">
        <f>VLOOKUP(Audit!#REF!,$V$3:$AE$12,5,FALSE) &amp; VLOOKUP(Audit!#REF!,$V$13:$AE$22,5,FALSE)&amp; IF(Audit!#REF!=10,Audit!#REF!&amp;Audit!#REF!,"")</f>
        <v>#REF!</v>
      </c>
      <c r="G904" s="17" t="e">
        <f>VLOOKUP(Audit!#REF!,$V$3:$AE$12,6,FALSE) &amp; VLOOKUP(Audit!#REF!,$V$13:$AE$22,6,FALSE)&amp; IF(Audit!#REF!=10,Audit!#REF!&amp;Audit!#REF!,"")</f>
        <v>#REF!</v>
      </c>
      <c r="H904" s="17" t="e">
        <f>VLOOKUP(Audit!#REF!,$V$3:$AE$12,7,FALSE) &amp; VLOOKUP(Audit!#REF!,$V$13:$AE$22,7,FALSE)&amp;IF(Audit!#REF!=10,Audit!#REF!&amp;Audit!#REF!,"")</f>
        <v>#REF!</v>
      </c>
      <c r="I904" s="17" t="e">
        <f>VLOOKUP(Audit!#REF!,$V$3:$AE$12,8,FALSE) &amp; Audit!#REF! &amp; VLOOKUP(Audit!#REF!,$V$13:$AE$22,8,FALSE)&amp;IF(Audit!#REF!=10,Audit!#REF!&amp;Audit!#REF!,"")</f>
        <v>#REF!</v>
      </c>
      <c r="J904" s="17" t="e">
        <f>VLOOKUP(Audit!#REF!,$V$3:$AE$12,9,FALSE) &amp; VLOOKUP(Audit!#REF!,$V$13:$AE$22,9,FALSE) &amp; IF(Audit!#REF!=10,Audit!#REF!&amp;Audit!#REF!,"") &amp; IF(Audit!#REF!&lt;&gt;1,U904,"")</f>
        <v>#REF!</v>
      </c>
      <c r="K904" s="17" t="e">
        <f>VLOOKUP(Audit!#REF!,$V$3:$AE$12,10,FALSE) &amp; Audit!#REF! &amp; VLOOKUP(Audit!#REF!,$V$13:$AE$22,10,FALSE) &amp; IF(Audit!#REF!=10,Audit!#REF!&amp;Audit!#REF!,"") &amp; IF(Audit!#REF!&lt;&gt;1,U904,"")</f>
        <v>#REF!</v>
      </c>
      <c r="L904" s="10" t="e">
        <f>Audit!#REF!</f>
        <v>#REF!</v>
      </c>
      <c r="M904" s="10" t="e">
        <f t="shared" si="431"/>
        <v>#REF!</v>
      </c>
      <c r="N904" s="10" t="e">
        <f t="shared" si="432"/>
        <v>#REF!</v>
      </c>
      <c r="O904" s="10" t="e">
        <f t="shared" si="433"/>
        <v>#REF!</v>
      </c>
      <c r="P904" s="10" t="e">
        <f t="shared" si="434"/>
        <v>#REF!</v>
      </c>
      <c r="Q904" s="10" t="e">
        <f t="shared" si="435"/>
        <v>#REF!</v>
      </c>
      <c r="R904" s="10" t="e">
        <f t="shared" si="436"/>
        <v>#REF!</v>
      </c>
      <c r="S904" s="10" t="e">
        <f t="shared" si="437"/>
        <v>#REF!</v>
      </c>
      <c r="T904" s="10" t="e">
        <f t="shared" si="438"/>
        <v>#REF!</v>
      </c>
      <c r="U904" s="17" t="e">
        <f>IF(Audit!#REF!="","",VLOOKUP(Audit!#REF!,$W$26:$X$35,2,FALSE)) &amp; Audit!#REF! &amp; IF(Audit!#REF!="","",IF(Audit!#REF!&lt;=1.4,VLOOKUP(Audit!#REF!,$W$38:X949,2,FALSE),VLOOKUP(Audit!#REF!,$W$51:$X$61,2,FALSE))) &amp; IF(Audit!#REF!="","",VLOOKUP(Audit!#REF!,$Y$26:$Z$35,2,FALSE) &amp; Audit!#REF! &amp; IF(Audit!#REF!="","",IF(Audit!#REF!&lt;=1.4,VLOOKUP(Audit!#REF!,$Y$38:$Z$48,2,FALSE),VLOOKUP(Audit!#REF!,$Y$51:$Z$61,2,FALSE))))</f>
        <v>#REF!</v>
      </c>
      <c r="V904" s="21"/>
      <c r="AH904" s="49" t="e">
        <f>Audit!#REF!</f>
        <v>#REF!</v>
      </c>
      <c r="AI904" s="50" t="e">
        <f>VLOOKUP(Audit!#REF!,$V$3:$AE$12,2,FALSE)&amp; IF(Audit!#REF!=10,Audit!#REF!,"")</f>
        <v>#REF!</v>
      </c>
      <c r="AJ904" s="50" t="e">
        <f>VLOOKUP(Audit!#REF!,$V$13:$AE$22,2,FALSE)&amp; IF(Audit!#REF!=10,Audit!#REF!,"")</f>
        <v>#REF!</v>
      </c>
      <c r="AK904" s="47" t="e">
        <f t="shared" si="439"/>
        <v>#REF!</v>
      </c>
      <c r="AL904" s="50" t="e">
        <f>VLOOKUP(Audit!#REF!,$V$3:$AE$12,3,FALSE)&amp; IF(Audit!#REF!=10,Audit!#REF!,"")</f>
        <v>#REF!</v>
      </c>
      <c r="AM904" s="50" t="e">
        <f>VLOOKUP(Audit!#REF!,$V$13:$AE$22,3,FALSE)&amp; IF(Audit!#REF!=10,Audit!#REF!,"")</f>
        <v>#REF!</v>
      </c>
      <c r="AN904" s="47" t="e">
        <f t="shared" si="440"/>
        <v>#REF!</v>
      </c>
      <c r="AO904" s="50" t="e">
        <f>VLOOKUP(Audit!#REF!,$V$3:$AE$12,4,FALSE) &amp;  Audit!#REF! &amp; IF(Audit!#REF!=10,Audit!#REF!,"")</f>
        <v>#REF!</v>
      </c>
      <c r="AP904" s="50" t="e">
        <f>VLOOKUP(Audit!#REF!,$V$13:$AE$22,4,FALSE)&amp; IF(Audit!#REF!=10,Audit!#REF!,"")</f>
        <v>#REF!</v>
      </c>
      <c r="AQ904" s="47" t="e">
        <f t="shared" si="441"/>
        <v>#REF!</v>
      </c>
      <c r="AR904" s="50" t="e">
        <f>VLOOKUP(Audit!#REF!,$V$3:$AE$12,5,FALSE)&amp; IF(Audit!#REF!=10,Audit!#REF!,"")</f>
        <v>#REF!</v>
      </c>
      <c r="AS904" s="50" t="e">
        <f>VLOOKUP(Audit!#REF!,$V$13:$AE$22,5,FALSE)&amp; IF(Audit!#REF!=10,Audit!#REF!,"")</f>
        <v>#REF!</v>
      </c>
      <c r="AT904" s="47" t="e">
        <f t="shared" si="442"/>
        <v>#REF!</v>
      </c>
      <c r="AU904" s="50" t="e">
        <f>VLOOKUP(Audit!#REF!,$V$3:$AE$12,6,FALSE)&amp; IF(Audit!#REF!=10,Audit!#REF!,"")</f>
        <v>#REF!</v>
      </c>
      <c r="AV904" s="50" t="e">
        <f>VLOOKUP(Audit!#REF!,$V$13:$AE$22,6,FALSE)&amp; IF(Audit!#REF!=10,Audit!#REF!,"")</f>
        <v>#REF!</v>
      </c>
      <c r="AW904" s="47" t="e">
        <f t="shared" si="443"/>
        <v>#REF!</v>
      </c>
      <c r="AX904" s="50" t="e">
        <f>VLOOKUP(Audit!#REF!,$V$3:$AE$12,7,FALSE)&amp; IF(Audit!#REF!=10,Audit!#REF!,"")</f>
        <v>#REF!</v>
      </c>
      <c r="AY904" s="50" t="e">
        <f>VLOOKUP(Audit!#REF!,$V$13:$AE$22,7,FALSE) &amp; IF(Audit!#REF!=10,Audit!#REF!,"")</f>
        <v>#REF!</v>
      </c>
      <c r="AZ904" s="47" t="e">
        <f t="shared" si="444"/>
        <v>#REF!</v>
      </c>
      <c r="BA904" s="50" t="e">
        <f>VLOOKUP(Audit!#REF!,$V$3:$AE$12,8,FALSE)&amp; Audit!#REF! &amp; IF(Audit!#REF!=10,Audit!#REF!,"")</f>
        <v>#REF!</v>
      </c>
      <c r="BB904" s="50" t="e">
        <f>VLOOKUP(Audit!#REF!,$V$13:$AE$22,8,FALSE) &amp; IF(Audit!#REF!=10,Audit!#REF!,"")</f>
        <v>#REF!</v>
      </c>
      <c r="BC904" s="47" t="e">
        <f t="shared" si="445"/>
        <v>#REF!</v>
      </c>
      <c r="BD904" s="50" t="e">
        <f>VLOOKUP(Audit!#REF!,$V$3:$AE$12,9,FALSE)&amp; IF(Audit!#REF!=10,Audit!#REF!,"")</f>
        <v>#REF!</v>
      </c>
      <c r="BE904" s="50" t="e">
        <f>VLOOKUP(Audit!#REF!,$V$13:$AE$22,9,FALSE) &amp; IF(Audit!#REF!=10,Audit!#REF!,"") &amp; IF(Audit!#REF!&lt;&gt;1,U904,"")</f>
        <v>#REF!</v>
      </c>
      <c r="BF904" s="47" t="e">
        <f t="shared" si="446"/>
        <v>#REF!</v>
      </c>
      <c r="BG904" s="50" t="e">
        <f>VLOOKUP(Audit!#REF!,$V$3:$AE$12,10,FALSE) &amp; Audit!#REF! &amp; IF(Audit!#REF!=10,Audit!#REF!,"")</f>
        <v>#REF!</v>
      </c>
      <c r="BH904" s="50" t="e">
        <f>VLOOKUP(Audit!#REF!,$V$13:$AE$22,10,FALSE) &amp; IF(Audit!#REF!=10,Audit!#REF!,"") &amp; IF(Audit!#REF!&lt;&gt;1,U904,"")</f>
        <v>#REF!</v>
      </c>
      <c r="BI904" s="47" t="e">
        <f t="shared" si="447"/>
        <v>#REF!</v>
      </c>
      <c r="BJ904" s="48" t="str">
        <f t="shared" si="448"/>
        <v/>
      </c>
      <c r="BK904" s="48" t="str">
        <f t="shared" si="449"/>
        <v/>
      </c>
      <c r="BL904" s="48" t="str">
        <f t="shared" si="450"/>
        <v/>
      </c>
      <c r="BM904" s="48" t="str">
        <f t="shared" si="451"/>
        <v/>
      </c>
      <c r="BN904" s="48" t="str">
        <f t="shared" si="452"/>
        <v/>
      </c>
      <c r="BO904" s="48" t="str">
        <f t="shared" si="453"/>
        <v/>
      </c>
      <c r="BP904" s="48" t="str">
        <f t="shared" si="454"/>
        <v/>
      </c>
      <c r="BQ904" s="48" t="str">
        <f t="shared" si="455"/>
        <v/>
      </c>
      <c r="BR904" s="48" t="str">
        <f t="shared" si="456"/>
        <v/>
      </c>
      <c r="BS904" s="48" t="str">
        <f t="shared" si="457"/>
        <v/>
      </c>
      <c r="BT904" s="48" t="str">
        <f t="shared" si="458"/>
        <v/>
      </c>
      <c r="BU904" s="48" t="str">
        <f t="shared" si="459"/>
        <v/>
      </c>
    </row>
    <row r="905" spans="1:73">
      <c r="A905" s="10" t="e">
        <f>Audit!#REF!</f>
        <v>#REF!</v>
      </c>
      <c r="B905" s="10" t="e">
        <f t="shared" si="430"/>
        <v>#REF!</v>
      </c>
      <c r="C905" s="17" t="e">
        <f>VLOOKUP(Audit!#REF!,$V$3:$AE$12,2,FALSE) &amp; VLOOKUP(Audit!#REF!,$V$13:$AE$22,2,FALSE)&amp; IF(Audit!#REF!=10,Audit!#REF!&amp;Audit!#REF!,"")</f>
        <v>#REF!</v>
      </c>
      <c r="D905" s="17" t="e">
        <f>VLOOKUP(Audit!#REF!,$V$3:$AE$12,3,FALSE) &amp; VLOOKUP(Audit!#REF!,$V$13:$AE$22,3,FALSE) &amp;IF(Audit!#REF!=10,Audit!#REF!&amp;Audit!#REF!,"")</f>
        <v>#REF!</v>
      </c>
      <c r="E905" s="17" t="e">
        <f>VLOOKUP(Audit!#REF!,$V$3:$AE$12,4,FALSE)&amp; Audit!#REF! &amp; VLOOKUP(Audit!#REF!,$V$13:$AE$22,4,FALSE)&amp; IF(Audit!#REF!=10,Audit!#REF!&amp;Audit!#REF!,"")</f>
        <v>#REF!</v>
      </c>
      <c r="F905" s="17" t="e">
        <f>VLOOKUP(Audit!#REF!,$V$3:$AE$12,5,FALSE) &amp; VLOOKUP(Audit!#REF!,$V$13:$AE$22,5,FALSE)&amp; IF(Audit!#REF!=10,Audit!#REF!&amp;Audit!#REF!,"")</f>
        <v>#REF!</v>
      </c>
      <c r="G905" s="17" t="e">
        <f>VLOOKUP(Audit!#REF!,$V$3:$AE$12,6,FALSE) &amp; VLOOKUP(Audit!#REF!,$V$13:$AE$22,6,FALSE)&amp; IF(Audit!#REF!=10,Audit!#REF!&amp;Audit!#REF!,"")</f>
        <v>#REF!</v>
      </c>
      <c r="H905" s="17" t="e">
        <f>VLOOKUP(Audit!#REF!,$V$3:$AE$12,7,FALSE) &amp; VLOOKUP(Audit!#REF!,$V$13:$AE$22,7,FALSE)&amp;IF(Audit!#REF!=10,Audit!#REF!&amp;Audit!#REF!,"")</f>
        <v>#REF!</v>
      </c>
      <c r="I905" s="17" t="e">
        <f>VLOOKUP(Audit!#REF!,$V$3:$AE$12,8,FALSE) &amp; Audit!#REF! &amp; VLOOKUP(Audit!#REF!,$V$13:$AE$22,8,FALSE)&amp;IF(Audit!#REF!=10,Audit!#REF!&amp;Audit!#REF!,"")</f>
        <v>#REF!</v>
      </c>
      <c r="J905" s="17" t="e">
        <f>VLOOKUP(Audit!#REF!,$V$3:$AE$12,9,FALSE) &amp; VLOOKUP(Audit!#REF!,$V$13:$AE$22,9,FALSE) &amp; IF(Audit!#REF!=10,Audit!#REF!&amp;Audit!#REF!,"") &amp; IF(Audit!#REF!&lt;&gt;1,U905,"")</f>
        <v>#REF!</v>
      </c>
      <c r="K905" s="17" t="e">
        <f>VLOOKUP(Audit!#REF!,$V$3:$AE$12,10,FALSE) &amp; Audit!#REF! &amp; VLOOKUP(Audit!#REF!,$V$13:$AE$22,10,FALSE) &amp; IF(Audit!#REF!=10,Audit!#REF!&amp;Audit!#REF!,"") &amp; IF(Audit!#REF!&lt;&gt;1,U905,"")</f>
        <v>#REF!</v>
      </c>
      <c r="L905" s="10" t="e">
        <f>Audit!#REF!</f>
        <v>#REF!</v>
      </c>
      <c r="M905" s="10" t="e">
        <f t="shared" si="431"/>
        <v>#REF!</v>
      </c>
      <c r="N905" s="10" t="e">
        <f t="shared" si="432"/>
        <v>#REF!</v>
      </c>
      <c r="O905" s="10" t="e">
        <f t="shared" si="433"/>
        <v>#REF!</v>
      </c>
      <c r="P905" s="10" t="e">
        <f t="shared" si="434"/>
        <v>#REF!</v>
      </c>
      <c r="Q905" s="10" t="e">
        <f t="shared" si="435"/>
        <v>#REF!</v>
      </c>
      <c r="R905" s="10" t="e">
        <f t="shared" si="436"/>
        <v>#REF!</v>
      </c>
      <c r="S905" s="10" t="e">
        <f t="shared" si="437"/>
        <v>#REF!</v>
      </c>
      <c r="T905" s="10" t="e">
        <f t="shared" si="438"/>
        <v>#REF!</v>
      </c>
      <c r="U905" s="17" t="e">
        <f>IF(Audit!#REF!="","",VLOOKUP(Audit!#REF!,$W$26:$X$35,2,FALSE)) &amp; Audit!#REF! &amp; IF(Audit!#REF!="","",IF(Audit!#REF!&lt;=1.4,VLOOKUP(Audit!#REF!,$W$38:X950,2,FALSE),VLOOKUP(Audit!#REF!,$W$51:$X$61,2,FALSE))) &amp; IF(Audit!#REF!="","",VLOOKUP(Audit!#REF!,$Y$26:$Z$35,2,FALSE) &amp; Audit!#REF! &amp; IF(Audit!#REF!="","",IF(Audit!#REF!&lt;=1.4,VLOOKUP(Audit!#REF!,$Y$38:$Z$48,2,FALSE),VLOOKUP(Audit!#REF!,$Y$51:$Z$61,2,FALSE))))</f>
        <v>#REF!</v>
      </c>
      <c r="V905" s="21"/>
      <c r="AH905" s="49" t="e">
        <f>Audit!#REF!</f>
        <v>#REF!</v>
      </c>
      <c r="AI905" s="50" t="e">
        <f>VLOOKUP(Audit!#REF!,$V$3:$AE$12,2,FALSE)&amp; IF(Audit!#REF!=10,Audit!#REF!,"")</f>
        <v>#REF!</v>
      </c>
      <c r="AJ905" s="50" t="e">
        <f>VLOOKUP(Audit!#REF!,$V$13:$AE$22,2,FALSE)&amp; IF(Audit!#REF!=10,Audit!#REF!,"")</f>
        <v>#REF!</v>
      </c>
      <c r="AK905" s="47" t="e">
        <f t="shared" si="439"/>
        <v>#REF!</v>
      </c>
      <c r="AL905" s="50" t="e">
        <f>VLOOKUP(Audit!#REF!,$V$3:$AE$12,3,FALSE)&amp; IF(Audit!#REF!=10,Audit!#REF!,"")</f>
        <v>#REF!</v>
      </c>
      <c r="AM905" s="50" t="e">
        <f>VLOOKUP(Audit!#REF!,$V$13:$AE$22,3,FALSE)&amp; IF(Audit!#REF!=10,Audit!#REF!,"")</f>
        <v>#REF!</v>
      </c>
      <c r="AN905" s="47" t="e">
        <f t="shared" si="440"/>
        <v>#REF!</v>
      </c>
      <c r="AO905" s="50" t="e">
        <f>VLOOKUP(Audit!#REF!,$V$3:$AE$12,4,FALSE) &amp;  Audit!#REF! &amp; IF(Audit!#REF!=10,Audit!#REF!,"")</f>
        <v>#REF!</v>
      </c>
      <c r="AP905" s="50" t="e">
        <f>VLOOKUP(Audit!#REF!,$V$13:$AE$22,4,FALSE)&amp; IF(Audit!#REF!=10,Audit!#REF!,"")</f>
        <v>#REF!</v>
      </c>
      <c r="AQ905" s="47" t="e">
        <f t="shared" si="441"/>
        <v>#REF!</v>
      </c>
      <c r="AR905" s="50" t="e">
        <f>VLOOKUP(Audit!#REF!,$V$3:$AE$12,5,FALSE)&amp; IF(Audit!#REF!=10,Audit!#REF!,"")</f>
        <v>#REF!</v>
      </c>
      <c r="AS905" s="50" t="e">
        <f>VLOOKUP(Audit!#REF!,$V$13:$AE$22,5,FALSE)&amp; IF(Audit!#REF!=10,Audit!#REF!,"")</f>
        <v>#REF!</v>
      </c>
      <c r="AT905" s="47" t="e">
        <f t="shared" si="442"/>
        <v>#REF!</v>
      </c>
      <c r="AU905" s="50" t="e">
        <f>VLOOKUP(Audit!#REF!,$V$3:$AE$12,6,FALSE)&amp; IF(Audit!#REF!=10,Audit!#REF!,"")</f>
        <v>#REF!</v>
      </c>
      <c r="AV905" s="50" t="e">
        <f>VLOOKUP(Audit!#REF!,$V$13:$AE$22,6,FALSE)&amp; IF(Audit!#REF!=10,Audit!#REF!,"")</f>
        <v>#REF!</v>
      </c>
      <c r="AW905" s="47" t="e">
        <f t="shared" si="443"/>
        <v>#REF!</v>
      </c>
      <c r="AX905" s="50" t="e">
        <f>VLOOKUP(Audit!#REF!,$V$3:$AE$12,7,FALSE)&amp; IF(Audit!#REF!=10,Audit!#REF!,"")</f>
        <v>#REF!</v>
      </c>
      <c r="AY905" s="50" t="e">
        <f>VLOOKUP(Audit!#REF!,$V$13:$AE$22,7,FALSE) &amp; IF(Audit!#REF!=10,Audit!#REF!,"")</f>
        <v>#REF!</v>
      </c>
      <c r="AZ905" s="47" t="e">
        <f t="shared" si="444"/>
        <v>#REF!</v>
      </c>
      <c r="BA905" s="50" t="e">
        <f>VLOOKUP(Audit!#REF!,$V$3:$AE$12,8,FALSE)&amp; Audit!#REF! &amp; IF(Audit!#REF!=10,Audit!#REF!,"")</f>
        <v>#REF!</v>
      </c>
      <c r="BB905" s="50" t="e">
        <f>VLOOKUP(Audit!#REF!,$V$13:$AE$22,8,FALSE) &amp; IF(Audit!#REF!=10,Audit!#REF!,"")</f>
        <v>#REF!</v>
      </c>
      <c r="BC905" s="47" t="e">
        <f t="shared" si="445"/>
        <v>#REF!</v>
      </c>
      <c r="BD905" s="50" t="e">
        <f>VLOOKUP(Audit!#REF!,$V$3:$AE$12,9,FALSE)&amp; IF(Audit!#REF!=10,Audit!#REF!,"")</f>
        <v>#REF!</v>
      </c>
      <c r="BE905" s="50" t="e">
        <f>VLOOKUP(Audit!#REF!,$V$13:$AE$22,9,FALSE) &amp; IF(Audit!#REF!=10,Audit!#REF!,"") &amp; IF(Audit!#REF!&lt;&gt;1,U905,"")</f>
        <v>#REF!</v>
      </c>
      <c r="BF905" s="47" t="e">
        <f t="shared" si="446"/>
        <v>#REF!</v>
      </c>
      <c r="BG905" s="50" t="e">
        <f>VLOOKUP(Audit!#REF!,$V$3:$AE$12,10,FALSE) &amp; Audit!#REF! &amp; IF(Audit!#REF!=10,Audit!#REF!,"")</f>
        <v>#REF!</v>
      </c>
      <c r="BH905" s="50" t="e">
        <f>VLOOKUP(Audit!#REF!,$V$13:$AE$22,10,FALSE) &amp; IF(Audit!#REF!=10,Audit!#REF!,"") &amp; IF(Audit!#REF!&lt;&gt;1,U905,"")</f>
        <v>#REF!</v>
      </c>
      <c r="BI905" s="47" t="e">
        <f t="shared" si="447"/>
        <v>#REF!</v>
      </c>
      <c r="BJ905" s="48" t="str">
        <f t="shared" si="448"/>
        <v/>
      </c>
      <c r="BK905" s="48" t="str">
        <f t="shared" si="449"/>
        <v/>
      </c>
      <c r="BL905" s="48" t="str">
        <f t="shared" si="450"/>
        <v/>
      </c>
      <c r="BM905" s="48" t="str">
        <f t="shared" si="451"/>
        <v/>
      </c>
      <c r="BN905" s="48" t="str">
        <f t="shared" si="452"/>
        <v/>
      </c>
      <c r="BO905" s="48" t="str">
        <f t="shared" si="453"/>
        <v/>
      </c>
      <c r="BP905" s="48" t="str">
        <f t="shared" si="454"/>
        <v/>
      </c>
      <c r="BQ905" s="48" t="str">
        <f t="shared" si="455"/>
        <v/>
      </c>
      <c r="BR905" s="48" t="str">
        <f t="shared" si="456"/>
        <v/>
      </c>
      <c r="BS905" s="48" t="str">
        <f t="shared" si="457"/>
        <v/>
      </c>
      <c r="BT905" s="48" t="str">
        <f t="shared" si="458"/>
        <v/>
      </c>
      <c r="BU905" s="48" t="str">
        <f t="shared" si="459"/>
        <v/>
      </c>
    </row>
    <row r="906" spans="1:73">
      <c r="A906" s="10" t="e">
        <f>Audit!#REF!</f>
        <v>#REF!</v>
      </c>
      <c r="B906" s="10" t="e">
        <f t="shared" si="430"/>
        <v>#REF!</v>
      </c>
      <c r="C906" s="17" t="e">
        <f>VLOOKUP(Audit!#REF!,$V$3:$AE$12,2,FALSE) &amp; VLOOKUP(Audit!#REF!,$V$13:$AE$22,2,FALSE)&amp; IF(Audit!#REF!=10,Audit!#REF!&amp;Audit!#REF!,"")</f>
        <v>#REF!</v>
      </c>
      <c r="D906" s="17" t="e">
        <f>VLOOKUP(Audit!#REF!,$V$3:$AE$12,3,FALSE) &amp; VLOOKUP(Audit!#REF!,$V$13:$AE$22,3,FALSE) &amp;IF(Audit!#REF!=10,Audit!#REF!&amp;Audit!#REF!,"")</f>
        <v>#REF!</v>
      </c>
      <c r="E906" s="17" t="e">
        <f>VLOOKUP(Audit!#REF!,$V$3:$AE$12,4,FALSE)&amp; Audit!#REF! &amp; VLOOKUP(Audit!#REF!,$V$13:$AE$22,4,FALSE)&amp; IF(Audit!#REF!=10,Audit!#REF!&amp;Audit!#REF!,"")</f>
        <v>#REF!</v>
      </c>
      <c r="F906" s="17" t="e">
        <f>VLOOKUP(Audit!#REF!,$V$3:$AE$12,5,FALSE) &amp; VLOOKUP(Audit!#REF!,$V$13:$AE$22,5,FALSE)&amp; IF(Audit!#REF!=10,Audit!#REF!&amp;Audit!#REF!,"")</f>
        <v>#REF!</v>
      </c>
      <c r="G906" s="17" t="e">
        <f>VLOOKUP(Audit!#REF!,$V$3:$AE$12,6,FALSE) &amp; VLOOKUP(Audit!#REF!,$V$13:$AE$22,6,FALSE)&amp; IF(Audit!#REF!=10,Audit!#REF!&amp;Audit!#REF!,"")</f>
        <v>#REF!</v>
      </c>
      <c r="H906" s="17" t="e">
        <f>VLOOKUP(Audit!#REF!,$V$3:$AE$12,7,FALSE) &amp; VLOOKUP(Audit!#REF!,$V$13:$AE$22,7,FALSE)&amp;IF(Audit!#REF!=10,Audit!#REF!&amp;Audit!#REF!,"")</f>
        <v>#REF!</v>
      </c>
      <c r="I906" s="17" t="e">
        <f>VLOOKUP(Audit!#REF!,$V$3:$AE$12,8,FALSE) &amp; Audit!#REF! &amp; VLOOKUP(Audit!#REF!,$V$13:$AE$22,8,FALSE)&amp;IF(Audit!#REF!=10,Audit!#REF!&amp;Audit!#REF!,"")</f>
        <v>#REF!</v>
      </c>
      <c r="J906" s="17" t="e">
        <f>VLOOKUP(Audit!#REF!,$V$3:$AE$12,9,FALSE) &amp; VLOOKUP(Audit!#REF!,$V$13:$AE$22,9,FALSE) &amp; IF(Audit!#REF!=10,Audit!#REF!&amp;Audit!#REF!,"") &amp; IF(Audit!#REF!&lt;&gt;1,U906,"")</f>
        <v>#REF!</v>
      </c>
      <c r="K906" s="17" t="e">
        <f>VLOOKUP(Audit!#REF!,$V$3:$AE$12,10,FALSE) &amp; Audit!#REF! &amp; VLOOKUP(Audit!#REF!,$V$13:$AE$22,10,FALSE) &amp; IF(Audit!#REF!=10,Audit!#REF!&amp;Audit!#REF!,"") &amp; IF(Audit!#REF!&lt;&gt;1,U906,"")</f>
        <v>#REF!</v>
      </c>
      <c r="L906" s="10" t="e">
        <f>Audit!#REF!</f>
        <v>#REF!</v>
      </c>
      <c r="M906" s="10" t="e">
        <f t="shared" si="431"/>
        <v>#REF!</v>
      </c>
      <c r="N906" s="10" t="e">
        <f t="shared" si="432"/>
        <v>#REF!</v>
      </c>
      <c r="O906" s="10" t="e">
        <f t="shared" si="433"/>
        <v>#REF!</v>
      </c>
      <c r="P906" s="10" t="e">
        <f t="shared" si="434"/>
        <v>#REF!</v>
      </c>
      <c r="Q906" s="10" t="e">
        <f t="shared" si="435"/>
        <v>#REF!</v>
      </c>
      <c r="R906" s="10" t="e">
        <f t="shared" si="436"/>
        <v>#REF!</v>
      </c>
      <c r="S906" s="10" t="e">
        <f t="shared" si="437"/>
        <v>#REF!</v>
      </c>
      <c r="T906" s="10" t="e">
        <f t="shared" si="438"/>
        <v>#REF!</v>
      </c>
      <c r="U906" s="17" t="e">
        <f>IF(Audit!#REF!="","",VLOOKUP(Audit!#REF!,$W$26:$X$35,2,FALSE)) &amp; Audit!#REF! &amp; IF(Audit!#REF!="","",IF(Audit!#REF!&lt;=1.4,VLOOKUP(Audit!#REF!,$W$38:X951,2,FALSE),VLOOKUP(Audit!#REF!,$W$51:$X$61,2,FALSE))) &amp; IF(Audit!#REF!="","",VLOOKUP(Audit!#REF!,$Y$26:$Z$35,2,FALSE) &amp; Audit!#REF! &amp; IF(Audit!#REF!="","",IF(Audit!#REF!&lt;=1.4,VLOOKUP(Audit!#REF!,$Y$38:$Z$48,2,FALSE),VLOOKUP(Audit!#REF!,$Y$51:$Z$61,2,FALSE))))</f>
        <v>#REF!</v>
      </c>
      <c r="V906" s="21"/>
      <c r="AH906" s="49" t="e">
        <f>Audit!#REF!</f>
        <v>#REF!</v>
      </c>
      <c r="AI906" s="50" t="e">
        <f>VLOOKUP(Audit!#REF!,$V$3:$AE$12,2,FALSE)&amp; IF(Audit!#REF!=10,Audit!#REF!,"")</f>
        <v>#REF!</v>
      </c>
      <c r="AJ906" s="50" t="e">
        <f>VLOOKUP(Audit!#REF!,$V$13:$AE$22,2,FALSE)&amp; IF(Audit!#REF!=10,Audit!#REF!,"")</f>
        <v>#REF!</v>
      </c>
      <c r="AK906" s="47" t="e">
        <f t="shared" si="439"/>
        <v>#REF!</v>
      </c>
      <c r="AL906" s="50" t="e">
        <f>VLOOKUP(Audit!#REF!,$V$3:$AE$12,3,FALSE)&amp; IF(Audit!#REF!=10,Audit!#REF!,"")</f>
        <v>#REF!</v>
      </c>
      <c r="AM906" s="50" t="e">
        <f>VLOOKUP(Audit!#REF!,$V$13:$AE$22,3,FALSE)&amp; IF(Audit!#REF!=10,Audit!#REF!,"")</f>
        <v>#REF!</v>
      </c>
      <c r="AN906" s="47" t="e">
        <f t="shared" si="440"/>
        <v>#REF!</v>
      </c>
      <c r="AO906" s="50" t="e">
        <f>VLOOKUP(Audit!#REF!,$V$3:$AE$12,4,FALSE) &amp;  Audit!#REF! &amp; IF(Audit!#REF!=10,Audit!#REF!,"")</f>
        <v>#REF!</v>
      </c>
      <c r="AP906" s="50" t="e">
        <f>VLOOKUP(Audit!#REF!,$V$13:$AE$22,4,FALSE)&amp; IF(Audit!#REF!=10,Audit!#REF!,"")</f>
        <v>#REF!</v>
      </c>
      <c r="AQ906" s="47" t="e">
        <f t="shared" si="441"/>
        <v>#REF!</v>
      </c>
      <c r="AR906" s="50" t="e">
        <f>VLOOKUP(Audit!#REF!,$V$3:$AE$12,5,FALSE)&amp; IF(Audit!#REF!=10,Audit!#REF!,"")</f>
        <v>#REF!</v>
      </c>
      <c r="AS906" s="50" t="e">
        <f>VLOOKUP(Audit!#REF!,$V$13:$AE$22,5,FALSE)&amp; IF(Audit!#REF!=10,Audit!#REF!,"")</f>
        <v>#REF!</v>
      </c>
      <c r="AT906" s="47" t="e">
        <f t="shared" si="442"/>
        <v>#REF!</v>
      </c>
      <c r="AU906" s="50" t="e">
        <f>VLOOKUP(Audit!#REF!,$V$3:$AE$12,6,FALSE)&amp; IF(Audit!#REF!=10,Audit!#REF!,"")</f>
        <v>#REF!</v>
      </c>
      <c r="AV906" s="50" t="e">
        <f>VLOOKUP(Audit!#REF!,$V$13:$AE$22,6,FALSE)&amp; IF(Audit!#REF!=10,Audit!#REF!,"")</f>
        <v>#REF!</v>
      </c>
      <c r="AW906" s="47" t="e">
        <f t="shared" si="443"/>
        <v>#REF!</v>
      </c>
      <c r="AX906" s="50" t="e">
        <f>VLOOKUP(Audit!#REF!,$V$3:$AE$12,7,FALSE)&amp; IF(Audit!#REF!=10,Audit!#REF!,"")</f>
        <v>#REF!</v>
      </c>
      <c r="AY906" s="50" t="e">
        <f>VLOOKUP(Audit!#REF!,$V$13:$AE$22,7,FALSE) &amp; IF(Audit!#REF!=10,Audit!#REF!,"")</f>
        <v>#REF!</v>
      </c>
      <c r="AZ906" s="47" t="e">
        <f t="shared" si="444"/>
        <v>#REF!</v>
      </c>
      <c r="BA906" s="50" t="e">
        <f>VLOOKUP(Audit!#REF!,$V$3:$AE$12,8,FALSE)&amp; Audit!#REF! &amp; IF(Audit!#REF!=10,Audit!#REF!,"")</f>
        <v>#REF!</v>
      </c>
      <c r="BB906" s="50" t="e">
        <f>VLOOKUP(Audit!#REF!,$V$13:$AE$22,8,FALSE) &amp; IF(Audit!#REF!=10,Audit!#REF!,"")</f>
        <v>#REF!</v>
      </c>
      <c r="BC906" s="47" t="e">
        <f t="shared" si="445"/>
        <v>#REF!</v>
      </c>
      <c r="BD906" s="50" t="e">
        <f>VLOOKUP(Audit!#REF!,$V$3:$AE$12,9,FALSE)&amp; IF(Audit!#REF!=10,Audit!#REF!,"")</f>
        <v>#REF!</v>
      </c>
      <c r="BE906" s="50" t="e">
        <f>VLOOKUP(Audit!#REF!,$V$13:$AE$22,9,FALSE) &amp; IF(Audit!#REF!=10,Audit!#REF!,"") &amp; IF(Audit!#REF!&lt;&gt;1,U906,"")</f>
        <v>#REF!</v>
      </c>
      <c r="BF906" s="47" t="e">
        <f t="shared" si="446"/>
        <v>#REF!</v>
      </c>
      <c r="BG906" s="50" t="e">
        <f>VLOOKUP(Audit!#REF!,$V$3:$AE$12,10,FALSE) &amp; Audit!#REF! &amp; IF(Audit!#REF!=10,Audit!#REF!,"")</f>
        <v>#REF!</v>
      </c>
      <c r="BH906" s="50" t="e">
        <f>VLOOKUP(Audit!#REF!,$V$13:$AE$22,10,FALSE) &amp; IF(Audit!#REF!=10,Audit!#REF!,"") &amp; IF(Audit!#REF!&lt;&gt;1,U906,"")</f>
        <v>#REF!</v>
      </c>
      <c r="BI906" s="47" t="e">
        <f t="shared" si="447"/>
        <v>#REF!</v>
      </c>
      <c r="BJ906" s="48" t="str">
        <f t="shared" si="448"/>
        <v/>
      </c>
      <c r="BK906" s="48" t="str">
        <f t="shared" si="449"/>
        <v/>
      </c>
      <c r="BL906" s="48" t="str">
        <f t="shared" si="450"/>
        <v/>
      </c>
      <c r="BM906" s="48" t="str">
        <f t="shared" si="451"/>
        <v/>
      </c>
      <c r="BN906" s="48" t="str">
        <f t="shared" si="452"/>
        <v/>
      </c>
      <c r="BO906" s="48" t="str">
        <f t="shared" si="453"/>
        <v/>
      </c>
      <c r="BP906" s="48" t="str">
        <f t="shared" si="454"/>
        <v/>
      </c>
      <c r="BQ906" s="48" t="str">
        <f t="shared" si="455"/>
        <v/>
      </c>
      <c r="BR906" s="48" t="str">
        <f t="shared" si="456"/>
        <v/>
      </c>
      <c r="BS906" s="48" t="str">
        <f t="shared" si="457"/>
        <v/>
      </c>
      <c r="BT906" s="48" t="str">
        <f t="shared" si="458"/>
        <v/>
      </c>
      <c r="BU906" s="48" t="str">
        <f t="shared" si="459"/>
        <v/>
      </c>
    </row>
    <row r="907" spans="1:73">
      <c r="A907" s="10" t="e">
        <f>Audit!#REF!</f>
        <v>#REF!</v>
      </c>
      <c r="B907" s="10" t="e">
        <f t="shared" si="430"/>
        <v>#REF!</v>
      </c>
      <c r="C907" s="17" t="e">
        <f>VLOOKUP(Audit!#REF!,$V$3:$AE$12,2,FALSE) &amp; VLOOKUP(Audit!#REF!,$V$13:$AE$22,2,FALSE)&amp; IF(Audit!#REF!=10,Audit!#REF!&amp;Audit!#REF!,"")</f>
        <v>#REF!</v>
      </c>
      <c r="D907" s="17" t="e">
        <f>VLOOKUP(Audit!#REF!,$V$3:$AE$12,3,FALSE) &amp; VLOOKUP(Audit!#REF!,$V$13:$AE$22,3,FALSE) &amp;IF(Audit!#REF!=10,Audit!#REF!&amp;Audit!#REF!,"")</f>
        <v>#REF!</v>
      </c>
      <c r="E907" s="17" t="e">
        <f>VLOOKUP(Audit!#REF!,$V$3:$AE$12,4,FALSE)&amp; Audit!#REF! &amp; VLOOKUP(Audit!#REF!,$V$13:$AE$22,4,FALSE)&amp; IF(Audit!#REF!=10,Audit!#REF!&amp;Audit!#REF!,"")</f>
        <v>#REF!</v>
      </c>
      <c r="F907" s="17" t="e">
        <f>VLOOKUP(Audit!#REF!,$V$3:$AE$12,5,FALSE) &amp; VLOOKUP(Audit!#REF!,$V$13:$AE$22,5,FALSE)&amp; IF(Audit!#REF!=10,Audit!#REF!&amp;Audit!#REF!,"")</f>
        <v>#REF!</v>
      </c>
      <c r="G907" s="17" t="e">
        <f>VLOOKUP(Audit!#REF!,$V$3:$AE$12,6,FALSE) &amp; VLOOKUP(Audit!#REF!,$V$13:$AE$22,6,FALSE)&amp; IF(Audit!#REF!=10,Audit!#REF!&amp;Audit!#REF!,"")</f>
        <v>#REF!</v>
      </c>
      <c r="H907" s="17" t="e">
        <f>VLOOKUP(Audit!#REF!,$V$3:$AE$12,7,FALSE) &amp; VLOOKUP(Audit!#REF!,$V$13:$AE$22,7,FALSE)&amp;IF(Audit!#REF!=10,Audit!#REF!&amp;Audit!#REF!,"")</f>
        <v>#REF!</v>
      </c>
      <c r="I907" s="17" t="e">
        <f>VLOOKUP(Audit!#REF!,$V$3:$AE$12,8,FALSE) &amp; Audit!#REF! &amp; VLOOKUP(Audit!#REF!,$V$13:$AE$22,8,FALSE)&amp;IF(Audit!#REF!=10,Audit!#REF!&amp;Audit!#REF!,"")</f>
        <v>#REF!</v>
      </c>
      <c r="J907" s="17" t="e">
        <f>VLOOKUP(Audit!#REF!,$V$3:$AE$12,9,FALSE) &amp; VLOOKUP(Audit!#REF!,$V$13:$AE$22,9,FALSE) &amp; IF(Audit!#REF!=10,Audit!#REF!&amp;Audit!#REF!,"") &amp; IF(Audit!#REF!&lt;&gt;1,U907,"")</f>
        <v>#REF!</v>
      </c>
      <c r="K907" s="17" t="e">
        <f>VLOOKUP(Audit!#REF!,$V$3:$AE$12,10,FALSE) &amp; Audit!#REF! &amp; VLOOKUP(Audit!#REF!,$V$13:$AE$22,10,FALSE) &amp; IF(Audit!#REF!=10,Audit!#REF!&amp;Audit!#REF!,"") &amp; IF(Audit!#REF!&lt;&gt;1,U907,"")</f>
        <v>#REF!</v>
      </c>
      <c r="L907" s="10" t="e">
        <f>Audit!#REF!</f>
        <v>#REF!</v>
      </c>
      <c r="M907" s="10" t="e">
        <f t="shared" si="431"/>
        <v>#REF!</v>
      </c>
      <c r="N907" s="10" t="e">
        <f t="shared" si="432"/>
        <v>#REF!</v>
      </c>
      <c r="O907" s="10" t="e">
        <f t="shared" si="433"/>
        <v>#REF!</v>
      </c>
      <c r="P907" s="10" t="e">
        <f t="shared" si="434"/>
        <v>#REF!</v>
      </c>
      <c r="Q907" s="10" t="e">
        <f t="shared" si="435"/>
        <v>#REF!</v>
      </c>
      <c r="R907" s="10" t="e">
        <f t="shared" si="436"/>
        <v>#REF!</v>
      </c>
      <c r="S907" s="10" t="e">
        <f t="shared" si="437"/>
        <v>#REF!</v>
      </c>
      <c r="T907" s="10" t="e">
        <f t="shared" si="438"/>
        <v>#REF!</v>
      </c>
      <c r="U907" s="17" t="e">
        <f>IF(Audit!#REF!="","",VLOOKUP(Audit!#REF!,$W$26:$X$35,2,FALSE)) &amp; Audit!#REF! &amp; IF(Audit!#REF!="","",IF(Audit!#REF!&lt;=1.4,VLOOKUP(Audit!#REF!,$W$38:X952,2,FALSE),VLOOKUP(Audit!#REF!,$W$51:$X$61,2,FALSE))) &amp; IF(Audit!#REF!="","",VLOOKUP(Audit!#REF!,$Y$26:$Z$35,2,FALSE) &amp; Audit!#REF! &amp; IF(Audit!#REF!="","",IF(Audit!#REF!&lt;=1.4,VLOOKUP(Audit!#REF!,$Y$38:$Z$48,2,FALSE),VLOOKUP(Audit!#REF!,$Y$51:$Z$61,2,FALSE))))</f>
        <v>#REF!</v>
      </c>
      <c r="V907" s="21"/>
      <c r="AH907" s="49" t="e">
        <f>Audit!#REF!</f>
        <v>#REF!</v>
      </c>
      <c r="AI907" s="50" t="e">
        <f>VLOOKUP(Audit!#REF!,$V$3:$AE$12,2,FALSE)&amp; IF(Audit!#REF!=10,Audit!#REF!,"")</f>
        <v>#REF!</v>
      </c>
      <c r="AJ907" s="50" t="e">
        <f>VLOOKUP(Audit!#REF!,$V$13:$AE$22,2,FALSE)&amp; IF(Audit!#REF!=10,Audit!#REF!,"")</f>
        <v>#REF!</v>
      </c>
      <c r="AK907" s="47" t="e">
        <f t="shared" si="439"/>
        <v>#REF!</v>
      </c>
      <c r="AL907" s="50" t="e">
        <f>VLOOKUP(Audit!#REF!,$V$3:$AE$12,3,FALSE)&amp; IF(Audit!#REF!=10,Audit!#REF!,"")</f>
        <v>#REF!</v>
      </c>
      <c r="AM907" s="50" t="e">
        <f>VLOOKUP(Audit!#REF!,$V$13:$AE$22,3,FALSE)&amp; IF(Audit!#REF!=10,Audit!#REF!,"")</f>
        <v>#REF!</v>
      </c>
      <c r="AN907" s="47" t="e">
        <f t="shared" si="440"/>
        <v>#REF!</v>
      </c>
      <c r="AO907" s="50" t="e">
        <f>VLOOKUP(Audit!#REF!,$V$3:$AE$12,4,FALSE) &amp;  Audit!#REF! &amp; IF(Audit!#REF!=10,Audit!#REF!,"")</f>
        <v>#REF!</v>
      </c>
      <c r="AP907" s="50" t="e">
        <f>VLOOKUP(Audit!#REF!,$V$13:$AE$22,4,FALSE)&amp; IF(Audit!#REF!=10,Audit!#REF!,"")</f>
        <v>#REF!</v>
      </c>
      <c r="AQ907" s="47" t="e">
        <f t="shared" si="441"/>
        <v>#REF!</v>
      </c>
      <c r="AR907" s="50" t="e">
        <f>VLOOKUP(Audit!#REF!,$V$3:$AE$12,5,FALSE)&amp; IF(Audit!#REF!=10,Audit!#REF!,"")</f>
        <v>#REF!</v>
      </c>
      <c r="AS907" s="50" t="e">
        <f>VLOOKUP(Audit!#REF!,$V$13:$AE$22,5,FALSE)&amp; IF(Audit!#REF!=10,Audit!#REF!,"")</f>
        <v>#REF!</v>
      </c>
      <c r="AT907" s="47" t="e">
        <f t="shared" si="442"/>
        <v>#REF!</v>
      </c>
      <c r="AU907" s="50" t="e">
        <f>VLOOKUP(Audit!#REF!,$V$3:$AE$12,6,FALSE)&amp; IF(Audit!#REF!=10,Audit!#REF!,"")</f>
        <v>#REF!</v>
      </c>
      <c r="AV907" s="50" t="e">
        <f>VLOOKUP(Audit!#REF!,$V$13:$AE$22,6,FALSE)&amp; IF(Audit!#REF!=10,Audit!#REF!,"")</f>
        <v>#REF!</v>
      </c>
      <c r="AW907" s="47" t="e">
        <f t="shared" si="443"/>
        <v>#REF!</v>
      </c>
      <c r="AX907" s="50" t="e">
        <f>VLOOKUP(Audit!#REF!,$V$3:$AE$12,7,FALSE)&amp; IF(Audit!#REF!=10,Audit!#REF!,"")</f>
        <v>#REF!</v>
      </c>
      <c r="AY907" s="50" t="e">
        <f>VLOOKUP(Audit!#REF!,$V$13:$AE$22,7,FALSE) &amp; IF(Audit!#REF!=10,Audit!#REF!,"")</f>
        <v>#REF!</v>
      </c>
      <c r="AZ907" s="47" t="e">
        <f t="shared" si="444"/>
        <v>#REF!</v>
      </c>
      <c r="BA907" s="50" t="e">
        <f>VLOOKUP(Audit!#REF!,$V$3:$AE$12,8,FALSE)&amp; Audit!#REF! &amp; IF(Audit!#REF!=10,Audit!#REF!,"")</f>
        <v>#REF!</v>
      </c>
      <c r="BB907" s="50" t="e">
        <f>VLOOKUP(Audit!#REF!,$V$13:$AE$22,8,FALSE) &amp; IF(Audit!#REF!=10,Audit!#REF!,"")</f>
        <v>#REF!</v>
      </c>
      <c r="BC907" s="47" t="e">
        <f t="shared" si="445"/>
        <v>#REF!</v>
      </c>
      <c r="BD907" s="50" t="e">
        <f>VLOOKUP(Audit!#REF!,$V$3:$AE$12,9,FALSE)&amp; IF(Audit!#REF!=10,Audit!#REF!,"")</f>
        <v>#REF!</v>
      </c>
      <c r="BE907" s="50" t="e">
        <f>VLOOKUP(Audit!#REF!,$V$13:$AE$22,9,FALSE) &amp; IF(Audit!#REF!=10,Audit!#REF!,"") &amp; IF(Audit!#REF!&lt;&gt;1,U907,"")</f>
        <v>#REF!</v>
      </c>
      <c r="BF907" s="47" t="e">
        <f t="shared" si="446"/>
        <v>#REF!</v>
      </c>
      <c r="BG907" s="50" t="e">
        <f>VLOOKUP(Audit!#REF!,$V$3:$AE$12,10,FALSE) &amp; Audit!#REF! &amp; IF(Audit!#REF!=10,Audit!#REF!,"")</f>
        <v>#REF!</v>
      </c>
      <c r="BH907" s="50" t="e">
        <f>VLOOKUP(Audit!#REF!,$V$13:$AE$22,10,FALSE) &amp; IF(Audit!#REF!=10,Audit!#REF!,"") &amp; IF(Audit!#REF!&lt;&gt;1,U907,"")</f>
        <v>#REF!</v>
      </c>
      <c r="BI907" s="47" t="e">
        <f t="shared" si="447"/>
        <v>#REF!</v>
      </c>
      <c r="BJ907" s="48" t="str">
        <f t="shared" si="448"/>
        <v/>
      </c>
      <c r="BK907" s="48" t="str">
        <f t="shared" si="449"/>
        <v/>
      </c>
      <c r="BL907" s="48" t="str">
        <f t="shared" si="450"/>
        <v/>
      </c>
      <c r="BM907" s="48" t="str">
        <f t="shared" si="451"/>
        <v/>
      </c>
      <c r="BN907" s="48" t="str">
        <f t="shared" si="452"/>
        <v/>
      </c>
      <c r="BO907" s="48" t="str">
        <f t="shared" si="453"/>
        <v/>
      </c>
      <c r="BP907" s="48" t="str">
        <f t="shared" si="454"/>
        <v/>
      </c>
      <c r="BQ907" s="48" t="str">
        <f t="shared" si="455"/>
        <v/>
      </c>
      <c r="BR907" s="48" t="str">
        <f t="shared" si="456"/>
        <v/>
      </c>
      <c r="BS907" s="48" t="str">
        <f t="shared" si="457"/>
        <v/>
      </c>
      <c r="BT907" s="48" t="str">
        <f t="shared" si="458"/>
        <v/>
      </c>
      <c r="BU907" s="48" t="str">
        <f t="shared" si="459"/>
        <v/>
      </c>
    </row>
    <row r="908" spans="1:73">
      <c r="A908" s="10" t="e">
        <f>Audit!#REF!</f>
        <v>#REF!</v>
      </c>
      <c r="B908" s="10" t="e">
        <f t="shared" si="430"/>
        <v>#REF!</v>
      </c>
      <c r="C908" s="17" t="e">
        <f>VLOOKUP(Audit!#REF!,$V$3:$AE$12,2,FALSE) &amp; VLOOKUP(Audit!#REF!,$V$13:$AE$22,2,FALSE)&amp; IF(Audit!#REF!=10,Audit!#REF!&amp;Audit!#REF!,"")</f>
        <v>#REF!</v>
      </c>
      <c r="D908" s="17" t="e">
        <f>VLOOKUP(Audit!#REF!,$V$3:$AE$12,3,FALSE) &amp; VLOOKUP(Audit!#REF!,$V$13:$AE$22,3,FALSE) &amp;IF(Audit!#REF!=10,Audit!#REF!&amp;Audit!#REF!,"")</f>
        <v>#REF!</v>
      </c>
      <c r="E908" s="17" t="e">
        <f>VLOOKUP(Audit!#REF!,$V$3:$AE$12,4,FALSE)&amp; Audit!#REF! &amp; VLOOKUP(Audit!#REF!,$V$13:$AE$22,4,FALSE)&amp; IF(Audit!#REF!=10,Audit!#REF!&amp;Audit!#REF!,"")</f>
        <v>#REF!</v>
      </c>
      <c r="F908" s="17" t="e">
        <f>VLOOKUP(Audit!#REF!,$V$3:$AE$12,5,FALSE) &amp; VLOOKUP(Audit!#REF!,$V$13:$AE$22,5,FALSE)&amp; IF(Audit!#REF!=10,Audit!#REF!&amp;Audit!#REF!,"")</f>
        <v>#REF!</v>
      </c>
      <c r="G908" s="17" t="e">
        <f>VLOOKUP(Audit!#REF!,$V$3:$AE$12,6,FALSE) &amp; VLOOKUP(Audit!#REF!,$V$13:$AE$22,6,FALSE)&amp; IF(Audit!#REF!=10,Audit!#REF!&amp;Audit!#REF!,"")</f>
        <v>#REF!</v>
      </c>
      <c r="H908" s="17" t="e">
        <f>VLOOKUP(Audit!#REF!,$V$3:$AE$12,7,FALSE) &amp; VLOOKUP(Audit!#REF!,$V$13:$AE$22,7,FALSE)&amp;IF(Audit!#REF!=10,Audit!#REF!&amp;Audit!#REF!,"")</f>
        <v>#REF!</v>
      </c>
      <c r="I908" s="17" t="e">
        <f>VLOOKUP(Audit!#REF!,$V$3:$AE$12,8,FALSE) &amp; Audit!#REF! &amp; VLOOKUP(Audit!#REF!,$V$13:$AE$22,8,FALSE)&amp;IF(Audit!#REF!=10,Audit!#REF!&amp;Audit!#REF!,"")</f>
        <v>#REF!</v>
      </c>
      <c r="J908" s="17" t="e">
        <f>VLOOKUP(Audit!#REF!,$V$3:$AE$12,9,FALSE) &amp; VLOOKUP(Audit!#REF!,$V$13:$AE$22,9,FALSE) &amp; IF(Audit!#REF!=10,Audit!#REF!&amp;Audit!#REF!,"") &amp; IF(Audit!#REF!&lt;&gt;1,U908,"")</f>
        <v>#REF!</v>
      </c>
      <c r="K908" s="17" t="e">
        <f>VLOOKUP(Audit!#REF!,$V$3:$AE$12,10,FALSE) &amp; Audit!#REF! &amp; VLOOKUP(Audit!#REF!,$V$13:$AE$22,10,FALSE) &amp; IF(Audit!#REF!=10,Audit!#REF!&amp;Audit!#REF!,"") &amp; IF(Audit!#REF!&lt;&gt;1,U908,"")</f>
        <v>#REF!</v>
      </c>
      <c r="L908" s="10" t="e">
        <f>Audit!#REF!</f>
        <v>#REF!</v>
      </c>
      <c r="M908" s="10" t="e">
        <f t="shared" si="431"/>
        <v>#REF!</v>
      </c>
      <c r="N908" s="10" t="e">
        <f t="shared" si="432"/>
        <v>#REF!</v>
      </c>
      <c r="O908" s="10" t="e">
        <f t="shared" si="433"/>
        <v>#REF!</v>
      </c>
      <c r="P908" s="10" t="e">
        <f t="shared" si="434"/>
        <v>#REF!</v>
      </c>
      <c r="Q908" s="10" t="e">
        <f t="shared" si="435"/>
        <v>#REF!</v>
      </c>
      <c r="R908" s="10" t="e">
        <f t="shared" si="436"/>
        <v>#REF!</v>
      </c>
      <c r="S908" s="10" t="e">
        <f t="shared" si="437"/>
        <v>#REF!</v>
      </c>
      <c r="T908" s="10" t="e">
        <f t="shared" si="438"/>
        <v>#REF!</v>
      </c>
      <c r="U908" s="17" t="e">
        <f>IF(Audit!#REF!="","",VLOOKUP(Audit!#REF!,$W$26:$X$35,2,FALSE)) &amp; Audit!#REF! &amp; IF(Audit!#REF!="","",IF(Audit!#REF!&lt;=1.4,VLOOKUP(Audit!#REF!,$W$38:X953,2,FALSE),VLOOKUP(Audit!#REF!,$W$51:$X$61,2,FALSE))) &amp; IF(Audit!#REF!="","",VLOOKUP(Audit!#REF!,$Y$26:$Z$35,2,FALSE) &amp; Audit!#REF! &amp; IF(Audit!#REF!="","",IF(Audit!#REF!&lt;=1.4,VLOOKUP(Audit!#REF!,$Y$38:$Z$48,2,FALSE),VLOOKUP(Audit!#REF!,$Y$51:$Z$61,2,FALSE))))</f>
        <v>#REF!</v>
      </c>
      <c r="V908" s="21"/>
      <c r="AH908" s="49" t="e">
        <f>Audit!#REF!</f>
        <v>#REF!</v>
      </c>
      <c r="AI908" s="50" t="e">
        <f>VLOOKUP(Audit!#REF!,$V$3:$AE$12,2,FALSE)&amp; IF(Audit!#REF!=10,Audit!#REF!,"")</f>
        <v>#REF!</v>
      </c>
      <c r="AJ908" s="50" t="e">
        <f>VLOOKUP(Audit!#REF!,$V$13:$AE$22,2,FALSE)&amp; IF(Audit!#REF!=10,Audit!#REF!,"")</f>
        <v>#REF!</v>
      </c>
      <c r="AK908" s="47" t="e">
        <f t="shared" si="439"/>
        <v>#REF!</v>
      </c>
      <c r="AL908" s="50" t="e">
        <f>VLOOKUP(Audit!#REF!,$V$3:$AE$12,3,FALSE)&amp; IF(Audit!#REF!=10,Audit!#REF!,"")</f>
        <v>#REF!</v>
      </c>
      <c r="AM908" s="50" t="e">
        <f>VLOOKUP(Audit!#REF!,$V$13:$AE$22,3,FALSE)&amp; IF(Audit!#REF!=10,Audit!#REF!,"")</f>
        <v>#REF!</v>
      </c>
      <c r="AN908" s="47" t="e">
        <f t="shared" si="440"/>
        <v>#REF!</v>
      </c>
      <c r="AO908" s="50" t="e">
        <f>VLOOKUP(Audit!#REF!,$V$3:$AE$12,4,FALSE) &amp;  Audit!#REF! &amp; IF(Audit!#REF!=10,Audit!#REF!,"")</f>
        <v>#REF!</v>
      </c>
      <c r="AP908" s="50" t="e">
        <f>VLOOKUP(Audit!#REF!,$V$13:$AE$22,4,FALSE)&amp; IF(Audit!#REF!=10,Audit!#REF!,"")</f>
        <v>#REF!</v>
      </c>
      <c r="AQ908" s="47" t="e">
        <f t="shared" si="441"/>
        <v>#REF!</v>
      </c>
      <c r="AR908" s="50" t="e">
        <f>VLOOKUP(Audit!#REF!,$V$3:$AE$12,5,FALSE)&amp; IF(Audit!#REF!=10,Audit!#REF!,"")</f>
        <v>#REF!</v>
      </c>
      <c r="AS908" s="50" t="e">
        <f>VLOOKUP(Audit!#REF!,$V$13:$AE$22,5,FALSE)&amp; IF(Audit!#REF!=10,Audit!#REF!,"")</f>
        <v>#REF!</v>
      </c>
      <c r="AT908" s="47" t="e">
        <f t="shared" si="442"/>
        <v>#REF!</v>
      </c>
      <c r="AU908" s="50" t="e">
        <f>VLOOKUP(Audit!#REF!,$V$3:$AE$12,6,FALSE)&amp; IF(Audit!#REF!=10,Audit!#REF!,"")</f>
        <v>#REF!</v>
      </c>
      <c r="AV908" s="50" t="e">
        <f>VLOOKUP(Audit!#REF!,$V$13:$AE$22,6,FALSE)&amp; IF(Audit!#REF!=10,Audit!#REF!,"")</f>
        <v>#REF!</v>
      </c>
      <c r="AW908" s="47" t="e">
        <f t="shared" si="443"/>
        <v>#REF!</v>
      </c>
      <c r="AX908" s="50" t="e">
        <f>VLOOKUP(Audit!#REF!,$V$3:$AE$12,7,FALSE)&amp; IF(Audit!#REF!=10,Audit!#REF!,"")</f>
        <v>#REF!</v>
      </c>
      <c r="AY908" s="50" t="e">
        <f>VLOOKUP(Audit!#REF!,$V$13:$AE$22,7,FALSE) &amp; IF(Audit!#REF!=10,Audit!#REF!,"")</f>
        <v>#REF!</v>
      </c>
      <c r="AZ908" s="47" t="e">
        <f t="shared" si="444"/>
        <v>#REF!</v>
      </c>
      <c r="BA908" s="50" t="e">
        <f>VLOOKUP(Audit!#REF!,$V$3:$AE$12,8,FALSE)&amp; Audit!#REF! &amp; IF(Audit!#REF!=10,Audit!#REF!,"")</f>
        <v>#REF!</v>
      </c>
      <c r="BB908" s="50" t="e">
        <f>VLOOKUP(Audit!#REF!,$V$13:$AE$22,8,FALSE) &amp; IF(Audit!#REF!=10,Audit!#REF!,"")</f>
        <v>#REF!</v>
      </c>
      <c r="BC908" s="47" t="e">
        <f t="shared" si="445"/>
        <v>#REF!</v>
      </c>
      <c r="BD908" s="50" t="e">
        <f>VLOOKUP(Audit!#REF!,$V$3:$AE$12,9,FALSE)&amp; IF(Audit!#REF!=10,Audit!#REF!,"")</f>
        <v>#REF!</v>
      </c>
      <c r="BE908" s="50" t="e">
        <f>VLOOKUP(Audit!#REF!,$V$13:$AE$22,9,FALSE) &amp; IF(Audit!#REF!=10,Audit!#REF!,"") &amp; IF(Audit!#REF!&lt;&gt;1,U908,"")</f>
        <v>#REF!</v>
      </c>
      <c r="BF908" s="47" t="e">
        <f t="shared" si="446"/>
        <v>#REF!</v>
      </c>
      <c r="BG908" s="50" t="e">
        <f>VLOOKUP(Audit!#REF!,$V$3:$AE$12,10,FALSE) &amp; Audit!#REF! &amp; IF(Audit!#REF!=10,Audit!#REF!,"")</f>
        <v>#REF!</v>
      </c>
      <c r="BH908" s="50" t="e">
        <f>VLOOKUP(Audit!#REF!,$V$13:$AE$22,10,FALSE) &amp; IF(Audit!#REF!=10,Audit!#REF!,"") &amp; IF(Audit!#REF!&lt;&gt;1,U908,"")</f>
        <v>#REF!</v>
      </c>
      <c r="BI908" s="47" t="e">
        <f t="shared" si="447"/>
        <v>#REF!</v>
      </c>
      <c r="BJ908" s="48" t="str">
        <f t="shared" si="448"/>
        <v/>
      </c>
      <c r="BK908" s="48" t="str">
        <f t="shared" si="449"/>
        <v/>
      </c>
      <c r="BL908" s="48" t="str">
        <f t="shared" si="450"/>
        <v/>
      </c>
      <c r="BM908" s="48" t="str">
        <f t="shared" si="451"/>
        <v/>
      </c>
      <c r="BN908" s="48" t="str">
        <f t="shared" si="452"/>
        <v/>
      </c>
      <c r="BO908" s="48" t="str">
        <f t="shared" si="453"/>
        <v/>
      </c>
      <c r="BP908" s="48" t="str">
        <f t="shared" si="454"/>
        <v/>
      </c>
      <c r="BQ908" s="48" t="str">
        <f t="shared" si="455"/>
        <v/>
      </c>
      <c r="BR908" s="48" t="str">
        <f t="shared" si="456"/>
        <v/>
      </c>
      <c r="BS908" s="48" t="str">
        <f t="shared" si="457"/>
        <v/>
      </c>
      <c r="BT908" s="48" t="str">
        <f t="shared" si="458"/>
        <v/>
      </c>
      <c r="BU908" s="48" t="str">
        <f t="shared" si="459"/>
        <v/>
      </c>
    </row>
    <row r="909" spans="1:73">
      <c r="A909" s="10" t="e">
        <f>Audit!#REF!</f>
        <v>#REF!</v>
      </c>
      <c r="B909" s="10" t="e">
        <f t="shared" si="430"/>
        <v>#REF!</v>
      </c>
      <c r="C909" s="17" t="e">
        <f>VLOOKUP(Audit!#REF!,$V$3:$AE$12,2,FALSE) &amp; VLOOKUP(Audit!#REF!,$V$13:$AE$22,2,FALSE)&amp; IF(Audit!#REF!=10,Audit!#REF!&amp;Audit!#REF!,"")</f>
        <v>#REF!</v>
      </c>
      <c r="D909" s="17" t="e">
        <f>VLOOKUP(Audit!#REF!,$V$3:$AE$12,3,FALSE) &amp; VLOOKUP(Audit!#REF!,$V$13:$AE$22,3,FALSE) &amp;IF(Audit!#REF!=10,Audit!#REF!&amp;Audit!#REF!,"")</f>
        <v>#REF!</v>
      </c>
      <c r="E909" s="17" t="e">
        <f>VLOOKUP(Audit!#REF!,$V$3:$AE$12,4,FALSE)&amp; Audit!#REF! &amp; VLOOKUP(Audit!#REF!,$V$13:$AE$22,4,FALSE)&amp; IF(Audit!#REF!=10,Audit!#REF!&amp;Audit!#REF!,"")</f>
        <v>#REF!</v>
      </c>
      <c r="F909" s="17" t="e">
        <f>VLOOKUP(Audit!#REF!,$V$3:$AE$12,5,FALSE) &amp; VLOOKUP(Audit!#REF!,$V$13:$AE$22,5,FALSE)&amp; IF(Audit!#REF!=10,Audit!#REF!&amp;Audit!#REF!,"")</f>
        <v>#REF!</v>
      </c>
      <c r="G909" s="17" t="e">
        <f>VLOOKUP(Audit!#REF!,$V$3:$AE$12,6,FALSE) &amp; VLOOKUP(Audit!#REF!,$V$13:$AE$22,6,FALSE)&amp; IF(Audit!#REF!=10,Audit!#REF!&amp;Audit!#REF!,"")</f>
        <v>#REF!</v>
      </c>
      <c r="H909" s="17" t="e">
        <f>VLOOKUP(Audit!#REF!,$V$3:$AE$12,7,FALSE) &amp; VLOOKUP(Audit!#REF!,$V$13:$AE$22,7,FALSE)&amp;IF(Audit!#REF!=10,Audit!#REF!&amp;Audit!#REF!,"")</f>
        <v>#REF!</v>
      </c>
      <c r="I909" s="17" t="e">
        <f>VLOOKUP(Audit!#REF!,$V$3:$AE$12,8,FALSE) &amp; Audit!#REF! &amp; VLOOKUP(Audit!#REF!,$V$13:$AE$22,8,FALSE)&amp;IF(Audit!#REF!=10,Audit!#REF!&amp;Audit!#REF!,"")</f>
        <v>#REF!</v>
      </c>
      <c r="J909" s="17" t="e">
        <f>VLOOKUP(Audit!#REF!,$V$3:$AE$12,9,FALSE) &amp; VLOOKUP(Audit!#REF!,$V$13:$AE$22,9,FALSE) &amp; IF(Audit!#REF!=10,Audit!#REF!&amp;Audit!#REF!,"") &amp; IF(Audit!#REF!&lt;&gt;1,U909,"")</f>
        <v>#REF!</v>
      </c>
      <c r="K909" s="17" t="e">
        <f>VLOOKUP(Audit!#REF!,$V$3:$AE$12,10,FALSE) &amp; Audit!#REF! &amp; VLOOKUP(Audit!#REF!,$V$13:$AE$22,10,FALSE) &amp; IF(Audit!#REF!=10,Audit!#REF!&amp;Audit!#REF!,"") &amp; IF(Audit!#REF!&lt;&gt;1,U909,"")</f>
        <v>#REF!</v>
      </c>
      <c r="L909" s="10" t="e">
        <f>Audit!#REF!</f>
        <v>#REF!</v>
      </c>
      <c r="M909" s="10" t="e">
        <f t="shared" si="431"/>
        <v>#REF!</v>
      </c>
      <c r="N909" s="10" t="e">
        <f t="shared" si="432"/>
        <v>#REF!</v>
      </c>
      <c r="O909" s="10" t="e">
        <f t="shared" si="433"/>
        <v>#REF!</v>
      </c>
      <c r="P909" s="10" t="e">
        <f t="shared" si="434"/>
        <v>#REF!</v>
      </c>
      <c r="Q909" s="10" t="e">
        <f t="shared" si="435"/>
        <v>#REF!</v>
      </c>
      <c r="R909" s="10" t="e">
        <f t="shared" si="436"/>
        <v>#REF!</v>
      </c>
      <c r="S909" s="10" t="e">
        <f t="shared" si="437"/>
        <v>#REF!</v>
      </c>
      <c r="T909" s="10" t="e">
        <f t="shared" si="438"/>
        <v>#REF!</v>
      </c>
      <c r="U909" s="17" t="e">
        <f>IF(Audit!#REF!="","",VLOOKUP(Audit!#REF!,$W$26:$X$35,2,FALSE)) &amp; Audit!#REF! &amp; IF(Audit!#REF!="","",IF(Audit!#REF!&lt;=1.4,VLOOKUP(Audit!#REF!,$W$38:X954,2,FALSE),VLOOKUP(Audit!#REF!,$W$51:$X$61,2,FALSE))) &amp; IF(Audit!#REF!="","",VLOOKUP(Audit!#REF!,$Y$26:$Z$35,2,FALSE) &amp; Audit!#REF! &amp; IF(Audit!#REF!="","",IF(Audit!#REF!&lt;=1.4,VLOOKUP(Audit!#REF!,$Y$38:$Z$48,2,FALSE),VLOOKUP(Audit!#REF!,$Y$51:$Z$61,2,FALSE))))</f>
        <v>#REF!</v>
      </c>
      <c r="V909" s="21"/>
      <c r="AH909" s="49" t="e">
        <f>Audit!#REF!</f>
        <v>#REF!</v>
      </c>
      <c r="AI909" s="50" t="e">
        <f>VLOOKUP(Audit!#REF!,$V$3:$AE$12,2,FALSE)&amp; IF(Audit!#REF!=10,Audit!#REF!,"")</f>
        <v>#REF!</v>
      </c>
      <c r="AJ909" s="50" t="e">
        <f>VLOOKUP(Audit!#REF!,$V$13:$AE$22,2,FALSE)&amp; IF(Audit!#REF!=10,Audit!#REF!,"")</f>
        <v>#REF!</v>
      </c>
      <c r="AK909" s="47" t="e">
        <f t="shared" si="439"/>
        <v>#REF!</v>
      </c>
      <c r="AL909" s="50" t="e">
        <f>VLOOKUP(Audit!#REF!,$V$3:$AE$12,3,FALSE)&amp; IF(Audit!#REF!=10,Audit!#REF!,"")</f>
        <v>#REF!</v>
      </c>
      <c r="AM909" s="50" t="e">
        <f>VLOOKUP(Audit!#REF!,$V$13:$AE$22,3,FALSE)&amp; IF(Audit!#REF!=10,Audit!#REF!,"")</f>
        <v>#REF!</v>
      </c>
      <c r="AN909" s="47" t="e">
        <f t="shared" si="440"/>
        <v>#REF!</v>
      </c>
      <c r="AO909" s="50" t="e">
        <f>VLOOKUP(Audit!#REF!,$V$3:$AE$12,4,FALSE) &amp;  Audit!#REF! &amp; IF(Audit!#REF!=10,Audit!#REF!,"")</f>
        <v>#REF!</v>
      </c>
      <c r="AP909" s="50" t="e">
        <f>VLOOKUP(Audit!#REF!,$V$13:$AE$22,4,FALSE)&amp; IF(Audit!#REF!=10,Audit!#REF!,"")</f>
        <v>#REF!</v>
      </c>
      <c r="AQ909" s="47" t="e">
        <f t="shared" si="441"/>
        <v>#REF!</v>
      </c>
      <c r="AR909" s="50" t="e">
        <f>VLOOKUP(Audit!#REF!,$V$3:$AE$12,5,FALSE)&amp; IF(Audit!#REF!=10,Audit!#REF!,"")</f>
        <v>#REF!</v>
      </c>
      <c r="AS909" s="50" t="e">
        <f>VLOOKUP(Audit!#REF!,$V$13:$AE$22,5,FALSE)&amp; IF(Audit!#REF!=10,Audit!#REF!,"")</f>
        <v>#REF!</v>
      </c>
      <c r="AT909" s="47" t="e">
        <f t="shared" si="442"/>
        <v>#REF!</v>
      </c>
      <c r="AU909" s="50" t="e">
        <f>VLOOKUP(Audit!#REF!,$V$3:$AE$12,6,FALSE)&amp; IF(Audit!#REF!=10,Audit!#REF!,"")</f>
        <v>#REF!</v>
      </c>
      <c r="AV909" s="50" t="e">
        <f>VLOOKUP(Audit!#REF!,$V$13:$AE$22,6,FALSE)&amp; IF(Audit!#REF!=10,Audit!#REF!,"")</f>
        <v>#REF!</v>
      </c>
      <c r="AW909" s="47" t="e">
        <f t="shared" si="443"/>
        <v>#REF!</v>
      </c>
      <c r="AX909" s="50" t="e">
        <f>VLOOKUP(Audit!#REF!,$V$3:$AE$12,7,FALSE)&amp; IF(Audit!#REF!=10,Audit!#REF!,"")</f>
        <v>#REF!</v>
      </c>
      <c r="AY909" s="50" t="e">
        <f>VLOOKUP(Audit!#REF!,$V$13:$AE$22,7,FALSE) &amp; IF(Audit!#REF!=10,Audit!#REF!,"")</f>
        <v>#REF!</v>
      </c>
      <c r="AZ909" s="47" t="e">
        <f t="shared" si="444"/>
        <v>#REF!</v>
      </c>
      <c r="BA909" s="50" t="e">
        <f>VLOOKUP(Audit!#REF!,$V$3:$AE$12,8,FALSE)&amp; Audit!#REF! &amp; IF(Audit!#REF!=10,Audit!#REF!,"")</f>
        <v>#REF!</v>
      </c>
      <c r="BB909" s="50" t="e">
        <f>VLOOKUP(Audit!#REF!,$V$13:$AE$22,8,FALSE) &amp; IF(Audit!#REF!=10,Audit!#REF!,"")</f>
        <v>#REF!</v>
      </c>
      <c r="BC909" s="47" t="e">
        <f t="shared" si="445"/>
        <v>#REF!</v>
      </c>
      <c r="BD909" s="50" t="e">
        <f>VLOOKUP(Audit!#REF!,$V$3:$AE$12,9,FALSE)&amp; IF(Audit!#REF!=10,Audit!#REF!,"")</f>
        <v>#REF!</v>
      </c>
      <c r="BE909" s="50" t="e">
        <f>VLOOKUP(Audit!#REF!,$V$13:$AE$22,9,FALSE) &amp; IF(Audit!#REF!=10,Audit!#REF!,"") &amp; IF(Audit!#REF!&lt;&gt;1,U909,"")</f>
        <v>#REF!</v>
      </c>
      <c r="BF909" s="47" t="e">
        <f t="shared" si="446"/>
        <v>#REF!</v>
      </c>
      <c r="BG909" s="50" t="e">
        <f>VLOOKUP(Audit!#REF!,$V$3:$AE$12,10,FALSE) &amp; Audit!#REF! &amp; IF(Audit!#REF!=10,Audit!#REF!,"")</f>
        <v>#REF!</v>
      </c>
      <c r="BH909" s="50" t="e">
        <f>VLOOKUP(Audit!#REF!,$V$13:$AE$22,10,FALSE) &amp; IF(Audit!#REF!=10,Audit!#REF!,"") &amp; IF(Audit!#REF!&lt;&gt;1,U909,"")</f>
        <v>#REF!</v>
      </c>
      <c r="BI909" s="47" t="e">
        <f t="shared" si="447"/>
        <v>#REF!</v>
      </c>
      <c r="BJ909" s="48" t="str">
        <f t="shared" si="448"/>
        <v/>
      </c>
      <c r="BK909" s="48" t="str">
        <f t="shared" si="449"/>
        <v/>
      </c>
      <c r="BL909" s="48" t="str">
        <f t="shared" si="450"/>
        <v/>
      </c>
      <c r="BM909" s="48" t="str">
        <f t="shared" si="451"/>
        <v/>
      </c>
      <c r="BN909" s="48" t="str">
        <f t="shared" si="452"/>
        <v/>
      </c>
      <c r="BO909" s="48" t="str">
        <f t="shared" si="453"/>
        <v/>
      </c>
      <c r="BP909" s="48" t="str">
        <f t="shared" si="454"/>
        <v/>
      </c>
      <c r="BQ909" s="48" t="str">
        <f t="shared" si="455"/>
        <v/>
      </c>
      <c r="BR909" s="48" t="str">
        <f t="shared" si="456"/>
        <v/>
      </c>
      <c r="BS909" s="48" t="str">
        <f t="shared" si="457"/>
        <v/>
      </c>
      <c r="BT909" s="48" t="str">
        <f t="shared" si="458"/>
        <v/>
      </c>
      <c r="BU909" s="48" t="str">
        <f t="shared" si="459"/>
        <v/>
      </c>
    </row>
    <row r="910" spans="1:73">
      <c r="A910" s="10" t="e">
        <f>Audit!#REF!</f>
        <v>#REF!</v>
      </c>
      <c r="B910" s="10" t="e">
        <f t="shared" si="430"/>
        <v>#REF!</v>
      </c>
      <c r="C910" s="17" t="e">
        <f>VLOOKUP(Audit!#REF!,$V$3:$AE$12,2,FALSE) &amp; VLOOKUP(Audit!#REF!,$V$13:$AE$22,2,FALSE)&amp; IF(Audit!#REF!=10,Audit!#REF!&amp;Audit!#REF!,"")</f>
        <v>#REF!</v>
      </c>
      <c r="D910" s="17" t="e">
        <f>VLOOKUP(Audit!#REF!,$V$3:$AE$12,3,FALSE) &amp; VLOOKUP(Audit!#REF!,$V$13:$AE$22,3,FALSE) &amp;IF(Audit!#REF!=10,Audit!#REF!&amp;Audit!#REF!,"")</f>
        <v>#REF!</v>
      </c>
      <c r="E910" s="17" t="e">
        <f>VLOOKUP(Audit!#REF!,$V$3:$AE$12,4,FALSE)&amp; Audit!#REF! &amp; VLOOKUP(Audit!#REF!,$V$13:$AE$22,4,FALSE)&amp; IF(Audit!#REF!=10,Audit!#REF!&amp;Audit!#REF!,"")</f>
        <v>#REF!</v>
      </c>
      <c r="F910" s="17" t="e">
        <f>VLOOKUP(Audit!#REF!,$V$3:$AE$12,5,FALSE) &amp; VLOOKUP(Audit!#REF!,$V$13:$AE$22,5,FALSE)&amp; IF(Audit!#REF!=10,Audit!#REF!&amp;Audit!#REF!,"")</f>
        <v>#REF!</v>
      </c>
      <c r="G910" s="17" t="e">
        <f>VLOOKUP(Audit!#REF!,$V$3:$AE$12,6,FALSE) &amp; VLOOKUP(Audit!#REF!,$V$13:$AE$22,6,FALSE)&amp; IF(Audit!#REF!=10,Audit!#REF!&amp;Audit!#REF!,"")</f>
        <v>#REF!</v>
      </c>
      <c r="H910" s="17" t="e">
        <f>VLOOKUP(Audit!#REF!,$V$3:$AE$12,7,FALSE) &amp; VLOOKUP(Audit!#REF!,$V$13:$AE$22,7,FALSE)&amp;IF(Audit!#REF!=10,Audit!#REF!&amp;Audit!#REF!,"")</f>
        <v>#REF!</v>
      </c>
      <c r="I910" s="17" t="e">
        <f>VLOOKUP(Audit!#REF!,$V$3:$AE$12,8,FALSE) &amp; Audit!#REF! &amp; VLOOKUP(Audit!#REF!,$V$13:$AE$22,8,FALSE)&amp;IF(Audit!#REF!=10,Audit!#REF!&amp;Audit!#REF!,"")</f>
        <v>#REF!</v>
      </c>
      <c r="J910" s="17" t="e">
        <f>VLOOKUP(Audit!#REF!,$V$3:$AE$12,9,FALSE) &amp; VLOOKUP(Audit!#REF!,$V$13:$AE$22,9,FALSE) &amp; IF(Audit!#REF!=10,Audit!#REF!&amp;Audit!#REF!,"") &amp; IF(Audit!#REF!&lt;&gt;1,U910,"")</f>
        <v>#REF!</v>
      </c>
      <c r="K910" s="17" t="e">
        <f>VLOOKUP(Audit!#REF!,$V$3:$AE$12,10,FALSE) &amp; Audit!#REF! &amp; VLOOKUP(Audit!#REF!,$V$13:$AE$22,10,FALSE) &amp; IF(Audit!#REF!=10,Audit!#REF!&amp;Audit!#REF!,"") &amp; IF(Audit!#REF!&lt;&gt;1,U910,"")</f>
        <v>#REF!</v>
      </c>
      <c r="L910" s="10" t="e">
        <f>Audit!#REF!</f>
        <v>#REF!</v>
      </c>
      <c r="M910" s="10" t="e">
        <f t="shared" si="431"/>
        <v>#REF!</v>
      </c>
      <c r="N910" s="10" t="e">
        <f t="shared" si="432"/>
        <v>#REF!</v>
      </c>
      <c r="O910" s="10" t="e">
        <f t="shared" si="433"/>
        <v>#REF!</v>
      </c>
      <c r="P910" s="10" t="e">
        <f t="shared" si="434"/>
        <v>#REF!</v>
      </c>
      <c r="Q910" s="10" t="e">
        <f t="shared" si="435"/>
        <v>#REF!</v>
      </c>
      <c r="R910" s="10" t="e">
        <f t="shared" si="436"/>
        <v>#REF!</v>
      </c>
      <c r="S910" s="10" t="e">
        <f t="shared" si="437"/>
        <v>#REF!</v>
      </c>
      <c r="T910" s="10" t="e">
        <f t="shared" si="438"/>
        <v>#REF!</v>
      </c>
      <c r="U910" s="17" t="e">
        <f>IF(Audit!#REF!="","",VLOOKUP(Audit!#REF!,$W$26:$X$35,2,FALSE)) &amp; Audit!#REF! &amp; IF(Audit!#REF!="","",IF(Audit!#REF!&lt;=1.4,VLOOKUP(Audit!#REF!,$W$38:X955,2,FALSE),VLOOKUP(Audit!#REF!,$W$51:$X$61,2,FALSE))) &amp; IF(Audit!#REF!="","",VLOOKUP(Audit!#REF!,$Y$26:$Z$35,2,FALSE) &amp; Audit!#REF! &amp; IF(Audit!#REF!="","",IF(Audit!#REF!&lt;=1.4,VLOOKUP(Audit!#REF!,$Y$38:$Z$48,2,FALSE),VLOOKUP(Audit!#REF!,$Y$51:$Z$61,2,FALSE))))</f>
        <v>#REF!</v>
      </c>
      <c r="V910" s="21"/>
      <c r="AH910" s="49" t="e">
        <f>Audit!#REF!</f>
        <v>#REF!</v>
      </c>
      <c r="AI910" s="50" t="e">
        <f>VLOOKUP(Audit!#REF!,$V$3:$AE$12,2,FALSE)&amp; IF(Audit!#REF!=10,Audit!#REF!,"")</f>
        <v>#REF!</v>
      </c>
      <c r="AJ910" s="50" t="e">
        <f>VLOOKUP(Audit!#REF!,$V$13:$AE$22,2,FALSE)&amp; IF(Audit!#REF!=10,Audit!#REF!,"")</f>
        <v>#REF!</v>
      </c>
      <c r="AK910" s="47" t="e">
        <f t="shared" si="439"/>
        <v>#REF!</v>
      </c>
      <c r="AL910" s="50" t="e">
        <f>VLOOKUP(Audit!#REF!,$V$3:$AE$12,3,FALSE)&amp; IF(Audit!#REF!=10,Audit!#REF!,"")</f>
        <v>#REF!</v>
      </c>
      <c r="AM910" s="50" t="e">
        <f>VLOOKUP(Audit!#REF!,$V$13:$AE$22,3,FALSE)&amp; IF(Audit!#REF!=10,Audit!#REF!,"")</f>
        <v>#REF!</v>
      </c>
      <c r="AN910" s="47" t="e">
        <f t="shared" si="440"/>
        <v>#REF!</v>
      </c>
      <c r="AO910" s="50" t="e">
        <f>VLOOKUP(Audit!#REF!,$V$3:$AE$12,4,FALSE) &amp;  Audit!#REF! &amp; IF(Audit!#REF!=10,Audit!#REF!,"")</f>
        <v>#REF!</v>
      </c>
      <c r="AP910" s="50" t="e">
        <f>VLOOKUP(Audit!#REF!,$V$13:$AE$22,4,FALSE)&amp; IF(Audit!#REF!=10,Audit!#REF!,"")</f>
        <v>#REF!</v>
      </c>
      <c r="AQ910" s="47" t="e">
        <f t="shared" si="441"/>
        <v>#REF!</v>
      </c>
      <c r="AR910" s="50" t="e">
        <f>VLOOKUP(Audit!#REF!,$V$3:$AE$12,5,FALSE)&amp; IF(Audit!#REF!=10,Audit!#REF!,"")</f>
        <v>#REF!</v>
      </c>
      <c r="AS910" s="50" t="e">
        <f>VLOOKUP(Audit!#REF!,$V$13:$AE$22,5,FALSE)&amp; IF(Audit!#REF!=10,Audit!#REF!,"")</f>
        <v>#REF!</v>
      </c>
      <c r="AT910" s="47" t="e">
        <f t="shared" si="442"/>
        <v>#REF!</v>
      </c>
      <c r="AU910" s="50" t="e">
        <f>VLOOKUP(Audit!#REF!,$V$3:$AE$12,6,FALSE)&amp; IF(Audit!#REF!=10,Audit!#REF!,"")</f>
        <v>#REF!</v>
      </c>
      <c r="AV910" s="50" t="e">
        <f>VLOOKUP(Audit!#REF!,$V$13:$AE$22,6,FALSE)&amp; IF(Audit!#REF!=10,Audit!#REF!,"")</f>
        <v>#REF!</v>
      </c>
      <c r="AW910" s="47" t="e">
        <f t="shared" si="443"/>
        <v>#REF!</v>
      </c>
      <c r="AX910" s="50" t="e">
        <f>VLOOKUP(Audit!#REF!,$V$3:$AE$12,7,FALSE)&amp; IF(Audit!#REF!=10,Audit!#REF!,"")</f>
        <v>#REF!</v>
      </c>
      <c r="AY910" s="50" t="e">
        <f>VLOOKUP(Audit!#REF!,$V$13:$AE$22,7,FALSE) &amp; IF(Audit!#REF!=10,Audit!#REF!,"")</f>
        <v>#REF!</v>
      </c>
      <c r="AZ910" s="47" t="e">
        <f t="shared" si="444"/>
        <v>#REF!</v>
      </c>
      <c r="BA910" s="50" t="e">
        <f>VLOOKUP(Audit!#REF!,$V$3:$AE$12,8,FALSE)&amp; Audit!#REF! &amp; IF(Audit!#REF!=10,Audit!#REF!,"")</f>
        <v>#REF!</v>
      </c>
      <c r="BB910" s="50" t="e">
        <f>VLOOKUP(Audit!#REF!,$V$13:$AE$22,8,FALSE) &amp; IF(Audit!#REF!=10,Audit!#REF!,"")</f>
        <v>#REF!</v>
      </c>
      <c r="BC910" s="47" t="e">
        <f t="shared" si="445"/>
        <v>#REF!</v>
      </c>
      <c r="BD910" s="50" t="e">
        <f>VLOOKUP(Audit!#REF!,$V$3:$AE$12,9,FALSE)&amp; IF(Audit!#REF!=10,Audit!#REF!,"")</f>
        <v>#REF!</v>
      </c>
      <c r="BE910" s="50" t="e">
        <f>VLOOKUP(Audit!#REF!,$V$13:$AE$22,9,FALSE) &amp; IF(Audit!#REF!=10,Audit!#REF!,"") &amp; IF(Audit!#REF!&lt;&gt;1,U910,"")</f>
        <v>#REF!</v>
      </c>
      <c r="BF910" s="47" t="e">
        <f t="shared" si="446"/>
        <v>#REF!</v>
      </c>
      <c r="BG910" s="50" t="e">
        <f>VLOOKUP(Audit!#REF!,$V$3:$AE$12,10,FALSE) &amp; Audit!#REF! &amp; IF(Audit!#REF!=10,Audit!#REF!,"")</f>
        <v>#REF!</v>
      </c>
      <c r="BH910" s="50" t="e">
        <f>VLOOKUP(Audit!#REF!,$V$13:$AE$22,10,FALSE) &amp; IF(Audit!#REF!=10,Audit!#REF!,"") &amp; IF(Audit!#REF!&lt;&gt;1,U910,"")</f>
        <v>#REF!</v>
      </c>
      <c r="BI910" s="47" t="e">
        <f t="shared" si="447"/>
        <v>#REF!</v>
      </c>
      <c r="BJ910" s="48" t="str">
        <f t="shared" si="448"/>
        <v/>
      </c>
      <c r="BK910" s="48" t="str">
        <f t="shared" si="449"/>
        <v/>
      </c>
      <c r="BL910" s="48" t="str">
        <f t="shared" si="450"/>
        <v/>
      </c>
      <c r="BM910" s="48" t="str">
        <f t="shared" si="451"/>
        <v/>
      </c>
      <c r="BN910" s="48" t="str">
        <f t="shared" si="452"/>
        <v/>
      </c>
      <c r="BO910" s="48" t="str">
        <f t="shared" si="453"/>
        <v/>
      </c>
      <c r="BP910" s="48" t="str">
        <f t="shared" si="454"/>
        <v/>
      </c>
      <c r="BQ910" s="48" t="str">
        <f t="shared" si="455"/>
        <v/>
      </c>
      <c r="BR910" s="48" t="str">
        <f t="shared" si="456"/>
        <v/>
      </c>
      <c r="BS910" s="48" t="str">
        <f t="shared" si="457"/>
        <v/>
      </c>
      <c r="BT910" s="48" t="str">
        <f t="shared" si="458"/>
        <v/>
      </c>
      <c r="BU910" s="48" t="str">
        <f t="shared" si="459"/>
        <v/>
      </c>
    </row>
    <row r="911" spans="1:73">
      <c r="A911" s="10" t="e">
        <f>Audit!#REF!</f>
        <v>#REF!</v>
      </c>
      <c r="B911" s="10" t="e">
        <f t="shared" si="430"/>
        <v>#REF!</v>
      </c>
      <c r="C911" s="17" t="e">
        <f>VLOOKUP(Audit!#REF!,$V$3:$AE$12,2,FALSE) &amp; VLOOKUP(Audit!#REF!,$V$13:$AE$22,2,FALSE)&amp; IF(Audit!#REF!=10,Audit!#REF!&amp;Audit!#REF!,"")</f>
        <v>#REF!</v>
      </c>
      <c r="D911" s="17" t="e">
        <f>VLOOKUP(Audit!#REF!,$V$3:$AE$12,3,FALSE) &amp; VLOOKUP(Audit!#REF!,$V$13:$AE$22,3,FALSE) &amp;IF(Audit!#REF!=10,Audit!#REF!&amp;Audit!#REF!,"")</f>
        <v>#REF!</v>
      </c>
      <c r="E911" s="17" t="e">
        <f>VLOOKUP(Audit!#REF!,$V$3:$AE$12,4,FALSE)&amp; Audit!#REF! &amp; VLOOKUP(Audit!#REF!,$V$13:$AE$22,4,FALSE)&amp; IF(Audit!#REF!=10,Audit!#REF!&amp;Audit!#REF!,"")</f>
        <v>#REF!</v>
      </c>
      <c r="F911" s="17" t="e">
        <f>VLOOKUP(Audit!#REF!,$V$3:$AE$12,5,FALSE) &amp; VLOOKUP(Audit!#REF!,$V$13:$AE$22,5,FALSE)&amp; IF(Audit!#REF!=10,Audit!#REF!&amp;Audit!#REF!,"")</f>
        <v>#REF!</v>
      </c>
      <c r="G911" s="17" t="e">
        <f>VLOOKUP(Audit!#REF!,$V$3:$AE$12,6,FALSE) &amp; VLOOKUP(Audit!#REF!,$V$13:$AE$22,6,FALSE)&amp; IF(Audit!#REF!=10,Audit!#REF!&amp;Audit!#REF!,"")</f>
        <v>#REF!</v>
      </c>
      <c r="H911" s="17" t="e">
        <f>VLOOKUP(Audit!#REF!,$V$3:$AE$12,7,FALSE) &amp; VLOOKUP(Audit!#REF!,$V$13:$AE$22,7,FALSE)&amp;IF(Audit!#REF!=10,Audit!#REF!&amp;Audit!#REF!,"")</f>
        <v>#REF!</v>
      </c>
      <c r="I911" s="17" t="e">
        <f>VLOOKUP(Audit!#REF!,$V$3:$AE$12,8,FALSE) &amp; Audit!#REF! &amp; VLOOKUP(Audit!#REF!,$V$13:$AE$22,8,FALSE)&amp;IF(Audit!#REF!=10,Audit!#REF!&amp;Audit!#REF!,"")</f>
        <v>#REF!</v>
      </c>
      <c r="J911" s="17" t="e">
        <f>VLOOKUP(Audit!#REF!,$V$3:$AE$12,9,FALSE) &amp; VLOOKUP(Audit!#REF!,$V$13:$AE$22,9,FALSE) &amp; IF(Audit!#REF!=10,Audit!#REF!&amp;Audit!#REF!,"") &amp; IF(Audit!#REF!&lt;&gt;1,U911,"")</f>
        <v>#REF!</v>
      </c>
      <c r="K911" s="17" t="e">
        <f>VLOOKUP(Audit!#REF!,$V$3:$AE$12,10,FALSE) &amp; Audit!#REF! &amp; VLOOKUP(Audit!#REF!,$V$13:$AE$22,10,FALSE) &amp; IF(Audit!#REF!=10,Audit!#REF!&amp;Audit!#REF!,"") &amp; IF(Audit!#REF!&lt;&gt;1,U911,"")</f>
        <v>#REF!</v>
      </c>
      <c r="L911" s="10" t="e">
        <f>Audit!#REF!</f>
        <v>#REF!</v>
      </c>
      <c r="M911" s="10" t="e">
        <f t="shared" si="431"/>
        <v>#REF!</v>
      </c>
      <c r="N911" s="10" t="e">
        <f t="shared" si="432"/>
        <v>#REF!</v>
      </c>
      <c r="O911" s="10" t="e">
        <f t="shared" si="433"/>
        <v>#REF!</v>
      </c>
      <c r="P911" s="10" t="e">
        <f t="shared" si="434"/>
        <v>#REF!</v>
      </c>
      <c r="Q911" s="10" t="e">
        <f t="shared" si="435"/>
        <v>#REF!</v>
      </c>
      <c r="R911" s="10" t="e">
        <f t="shared" si="436"/>
        <v>#REF!</v>
      </c>
      <c r="S911" s="10" t="e">
        <f t="shared" si="437"/>
        <v>#REF!</v>
      </c>
      <c r="T911" s="10" t="e">
        <f t="shared" si="438"/>
        <v>#REF!</v>
      </c>
      <c r="U911" s="17" t="e">
        <f>IF(Audit!#REF!="","",VLOOKUP(Audit!#REF!,$W$26:$X$35,2,FALSE)) &amp; Audit!#REF! &amp; IF(Audit!#REF!="","",IF(Audit!#REF!&lt;=1.4,VLOOKUP(Audit!#REF!,$W$38:X956,2,FALSE),VLOOKUP(Audit!#REF!,$W$51:$X$61,2,FALSE))) &amp; IF(Audit!#REF!="","",VLOOKUP(Audit!#REF!,$Y$26:$Z$35,2,FALSE) &amp; Audit!#REF! &amp; IF(Audit!#REF!="","",IF(Audit!#REF!&lt;=1.4,VLOOKUP(Audit!#REF!,$Y$38:$Z$48,2,FALSE),VLOOKUP(Audit!#REF!,$Y$51:$Z$61,2,FALSE))))</f>
        <v>#REF!</v>
      </c>
      <c r="V911" s="21"/>
      <c r="AH911" s="49" t="e">
        <f>Audit!#REF!</f>
        <v>#REF!</v>
      </c>
      <c r="AI911" s="50" t="e">
        <f>VLOOKUP(Audit!#REF!,$V$3:$AE$12,2,FALSE)&amp; IF(Audit!#REF!=10,Audit!#REF!,"")</f>
        <v>#REF!</v>
      </c>
      <c r="AJ911" s="50" t="e">
        <f>VLOOKUP(Audit!#REF!,$V$13:$AE$22,2,FALSE)&amp; IF(Audit!#REF!=10,Audit!#REF!,"")</f>
        <v>#REF!</v>
      </c>
      <c r="AK911" s="47" t="e">
        <f t="shared" si="439"/>
        <v>#REF!</v>
      </c>
      <c r="AL911" s="50" t="e">
        <f>VLOOKUP(Audit!#REF!,$V$3:$AE$12,3,FALSE)&amp; IF(Audit!#REF!=10,Audit!#REF!,"")</f>
        <v>#REF!</v>
      </c>
      <c r="AM911" s="50" t="e">
        <f>VLOOKUP(Audit!#REF!,$V$13:$AE$22,3,FALSE)&amp; IF(Audit!#REF!=10,Audit!#REF!,"")</f>
        <v>#REF!</v>
      </c>
      <c r="AN911" s="47" t="e">
        <f t="shared" si="440"/>
        <v>#REF!</v>
      </c>
      <c r="AO911" s="50" t="e">
        <f>VLOOKUP(Audit!#REF!,$V$3:$AE$12,4,FALSE) &amp;  Audit!#REF! &amp; IF(Audit!#REF!=10,Audit!#REF!,"")</f>
        <v>#REF!</v>
      </c>
      <c r="AP911" s="50" t="e">
        <f>VLOOKUP(Audit!#REF!,$V$13:$AE$22,4,FALSE)&amp; IF(Audit!#REF!=10,Audit!#REF!,"")</f>
        <v>#REF!</v>
      </c>
      <c r="AQ911" s="47" t="e">
        <f t="shared" si="441"/>
        <v>#REF!</v>
      </c>
      <c r="AR911" s="50" t="e">
        <f>VLOOKUP(Audit!#REF!,$V$3:$AE$12,5,FALSE)&amp; IF(Audit!#REF!=10,Audit!#REF!,"")</f>
        <v>#REF!</v>
      </c>
      <c r="AS911" s="50" t="e">
        <f>VLOOKUP(Audit!#REF!,$V$13:$AE$22,5,FALSE)&amp; IF(Audit!#REF!=10,Audit!#REF!,"")</f>
        <v>#REF!</v>
      </c>
      <c r="AT911" s="47" t="e">
        <f t="shared" si="442"/>
        <v>#REF!</v>
      </c>
      <c r="AU911" s="50" t="e">
        <f>VLOOKUP(Audit!#REF!,$V$3:$AE$12,6,FALSE)&amp; IF(Audit!#REF!=10,Audit!#REF!,"")</f>
        <v>#REF!</v>
      </c>
      <c r="AV911" s="50" t="e">
        <f>VLOOKUP(Audit!#REF!,$V$13:$AE$22,6,FALSE)&amp; IF(Audit!#REF!=10,Audit!#REF!,"")</f>
        <v>#REF!</v>
      </c>
      <c r="AW911" s="47" t="e">
        <f t="shared" si="443"/>
        <v>#REF!</v>
      </c>
      <c r="AX911" s="50" t="e">
        <f>VLOOKUP(Audit!#REF!,$V$3:$AE$12,7,FALSE)&amp; IF(Audit!#REF!=10,Audit!#REF!,"")</f>
        <v>#REF!</v>
      </c>
      <c r="AY911" s="50" t="e">
        <f>VLOOKUP(Audit!#REF!,$V$13:$AE$22,7,FALSE) &amp; IF(Audit!#REF!=10,Audit!#REF!,"")</f>
        <v>#REF!</v>
      </c>
      <c r="AZ911" s="47" t="e">
        <f t="shared" si="444"/>
        <v>#REF!</v>
      </c>
      <c r="BA911" s="50" t="e">
        <f>VLOOKUP(Audit!#REF!,$V$3:$AE$12,8,FALSE)&amp; Audit!#REF! &amp; IF(Audit!#REF!=10,Audit!#REF!,"")</f>
        <v>#REF!</v>
      </c>
      <c r="BB911" s="50" t="e">
        <f>VLOOKUP(Audit!#REF!,$V$13:$AE$22,8,FALSE) &amp; IF(Audit!#REF!=10,Audit!#REF!,"")</f>
        <v>#REF!</v>
      </c>
      <c r="BC911" s="47" t="e">
        <f t="shared" si="445"/>
        <v>#REF!</v>
      </c>
      <c r="BD911" s="50" t="e">
        <f>VLOOKUP(Audit!#REF!,$V$3:$AE$12,9,FALSE)&amp; IF(Audit!#REF!=10,Audit!#REF!,"")</f>
        <v>#REF!</v>
      </c>
      <c r="BE911" s="50" t="e">
        <f>VLOOKUP(Audit!#REF!,$V$13:$AE$22,9,FALSE) &amp; IF(Audit!#REF!=10,Audit!#REF!,"") &amp; IF(Audit!#REF!&lt;&gt;1,U911,"")</f>
        <v>#REF!</v>
      </c>
      <c r="BF911" s="47" t="e">
        <f t="shared" si="446"/>
        <v>#REF!</v>
      </c>
      <c r="BG911" s="50" t="e">
        <f>VLOOKUP(Audit!#REF!,$V$3:$AE$12,10,FALSE) &amp; Audit!#REF! &amp; IF(Audit!#REF!=10,Audit!#REF!,"")</f>
        <v>#REF!</v>
      </c>
      <c r="BH911" s="50" t="e">
        <f>VLOOKUP(Audit!#REF!,$V$13:$AE$22,10,FALSE) &amp; IF(Audit!#REF!=10,Audit!#REF!,"") &amp; IF(Audit!#REF!&lt;&gt;1,U911,"")</f>
        <v>#REF!</v>
      </c>
      <c r="BI911" s="47" t="e">
        <f t="shared" si="447"/>
        <v>#REF!</v>
      </c>
      <c r="BJ911" s="48" t="str">
        <f t="shared" si="448"/>
        <v/>
      </c>
      <c r="BK911" s="48" t="str">
        <f t="shared" si="449"/>
        <v/>
      </c>
      <c r="BL911" s="48" t="str">
        <f t="shared" si="450"/>
        <v/>
      </c>
      <c r="BM911" s="48" t="str">
        <f t="shared" si="451"/>
        <v/>
      </c>
      <c r="BN911" s="48" t="str">
        <f t="shared" si="452"/>
        <v/>
      </c>
      <c r="BO911" s="48" t="str">
        <f t="shared" si="453"/>
        <v/>
      </c>
      <c r="BP911" s="48" t="str">
        <f t="shared" si="454"/>
        <v/>
      </c>
      <c r="BQ911" s="48" t="str">
        <f t="shared" si="455"/>
        <v/>
      </c>
      <c r="BR911" s="48" t="str">
        <f t="shared" si="456"/>
        <v/>
      </c>
      <c r="BS911" s="48" t="str">
        <f t="shared" si="457"/>
        <v/>
      </c>
      <c r="BT911" s="48" t="str">
        <f t="shared" si="458"/>
        <v/>
      </c>
      <c r="BU911" s="48" t="str">
        <f t="shared" si="459"/>
        <v/>
      </c>
    </row>
    <row r="912" spans="1:73">
      <c r="A912" s="10" t="e">
        <f>Audit!#REF!</f>
        <v>#REF!</v>
      </c>
      <c r="B912" s="10" t="e">
        <f t="shared" si="430"/>
        <v>#REF!</v>
      </c>
      <c r="C912" s="17" t="e">
        <f>VLOOKUP(Audit!#REF!,$V$3:$AE$12,2,FALSE) &amp; VLOOKUP(Audit!#REF!,$V$13:$AE$22,2,FALSE)&amp; IF(Audit!#REF!=10,Audit!#REF!&amp;Audit!#REF!,"")</f>
        <v>#REF!</v>
      </c>
      <c r="D912" s="17" t="e">
        <f>VLOOKUP(Audit!#REF!,$V$3:$AE$12,3,FALSE) &amp; VLOOKUP(Audit!#REF!,$V$13:$AE$22,3,FALSE) &amp;IF(Audit!#REF!=10,Audit!#REF!&amp;Audit!#REF!,"")</f>
        <v>#REF!</v>
      </c>
      <c r="E912" s="17" t="e">
        <f>VLOOKUP(Audit!#REF!,$V$3:$AE$12,4,FALSE)&amp; Audit!#REF! &amp; VLOOKUP(Audit!#REF!,$V$13:$AE$22,4,FALSE)&amp; IF(Audit!#REF!=10,Audit!#REF!&amp;Audit!#REF!,"")</f>
        <v>#REF!</v>
      </c>
      <c r="F912" s="17" t="e">
        <f>VLOOKUP(Audit!#REF!,$V$3:$AE$12,5,FALSE) &amp; VLOOKUP(Audit!#REF!,$V$13:$AE$22,5,FALSE)&amp; IF(Audit!#REF!=10,Audit!#REF!&amp;Audit!#REF!,"")</f>
        <v>#REF!</v>
      </c>
      <c r="G912" s="17" t="e">
        <f>VLOOKUP(Audit!#REF!,$V$3:$AE$12,6,FALSE) &amp; VLOOKUP(Audit!#REF!,$V$13:$AE$22,6,FALSE)&amp; IF(Audit!#REF!=10,Audit!#REF!&amp;Audit!#REF!,"")</f>
        <v>#REF!</v>
      </c>
      <c r="H912" s="17" t="e">
        <f>VLOOKUP(Audit!#REF!,$V$3:$AE$12,7,FALSE) &amp; VLOOKUP(Audit!#REF!,$V$13:$AE$22,7,FALSE)&amp;IF(Audit!#REF!=10,Audit!#REF!&amp;Audit!#REF!,"")</f>
        <v>#REF!</v>
      </c>
      <c r="I912" s="17" t="e">
        <f>VLOOKUP(Audit!#REF!,$V$3:$AE$12,8,FALSE) &amp; Audit!#REF! &amp; VLOOKUP(Audit!#REF!,$V$13:$AE$22,8,FALSE)&amp;IF(Audit!#REF!=10,Audit!#REF!&amp;Audit!#REF!,"")</f>
        <v>#REF!</v>
      </c>
      <c r="J912" s="17" t="e">
        <f>VLOOKUP(Audit!#REF!,$V$3:$AE$12,9,FALSE) &amp; VLOOKUP(Audit!#REF!,$V$13:$AE$22,9,FALSE) &amp; IF(Audit!#REF!=10,Audit!#REF!&amp;Audit!#REF!,"") &amp; IF(Audit!#REF!&lt;&gt;1,U912,"")</f>
        <v>#REF!</v>
      </c>
      <c r="K912" s="17" t="e">
        <f>VLOOKUP(Audit!#REF!,$V$3:$AE$12,10,FALSE) &amp; Audit!#REF! &amp; VLOOKUP(Audit!#REF!,$V$13:$AE$22,10,FALSE) &amp; IF(Audit!#REF!=10,Audit!#REF!&amp;Audit!#REF!,"") &amp; IF(Audit!#REF!&lt;&gt;1,U912,"")</f>
        <v>#REF!</v>
      </c>
      <c r="L912" s="10" t="e">
        <f>Audit!#REF!</f>
        <v>#REF!</v>
      </c>
      <c r="M912" s="10" t="e">
        <f t="shared" si="431"/>
        <v>#REF!</v>
      </c>
      <c r="N912" s="10" t="e">
        <f t="shared" si="432"/>
        <v>#REF!</v>
      </c>
      <c r="O912" s="10" t="e">
        <f t="shared" si="433"/>
        <v>#REF!</v>
      </c>
      <c r="P912" s="10" t="e">
        <f t="shared" si="434"/>
        <v>#REF!</v>
      </c>
      <c r="Q912" s="10" t="e">
        <f t="shared" si="435"/>
        <v>#REF!</v>
      </c>
      <c r="R912" s="10" t="e">
        <f t="shared" si="436"/>
        <v>#REF!</v>
      </c>
      <c r="S912" s="10" t="e">
        <f t="shared" si="437"/>
        <v>#REF!</v>
      </c>
      <c r="T912" s="10" t="e">
        <f t="shared" si="438"/>
        <v>#REF!</v>
      </c>
      <c r="U912" s="17" t="e">
        <f>IF(Audit!#REF!="","",VLOOKUP(Audit!#REF!,$W$26:$X$35,2,FALSE)) &amp; Audit!#REF! &amp; IF(Audit!#REF!="","",IF(Audit!#REF!&lt;=1.4,VLOOKUP(Audit!#REF!,$W$38:X957,2,FALSE),VLOOKUP(Audit!#REF!,$W$51:$X$61,2,FALSE))) &amp; IF(Audit!#REF!="","",VLOOKUP(Audit!#REF!,$Y$26:$Z$35,2,FALSE) &amp; Audit!#REF! &amp; IF(Audit!#REF!="","",IF(Audit!#REF!&lt;=1.4,VLOOKUP(Audit!#REF!,$Y$38:$Z$48,2,FALSE),VLOOKUP(Audit!#REF!,$Y$51:$Z$61,2,FALSE))))</f>
        <v>#REF!</v>
      </c>
      <c r="V912" s="21"/>
      <c r="AH912" s="49" t="e">
        <f>Audit!#REF!</f>
        <v>#REF!</v>
      </c>
      <c r="AI912" s="50" t="e">
        <f>VLOOKUP(Audit!#REF!,$V$3:$AE$12,2,FALSE)&amp; IF(Audit!#REF!=10,Audit!#REF!,"")</f>
        <v>#REF!</v>
      </c>
      <c r="AJ912" s="50" t="e">
        <f>VLOOKUP(Audit!#REF!,$V$13:$AE$22,2,FALSE)&amp; IF(Audit!#REF!=10,Audit!#REF!,"")</f>
        <v>#REF!</v>
      </c>
      <c r="AK912" s="47" t="e">
        <f t="shared" si="439"/>
        <v>#REF!</v>
      </c>
      <c r="AL912" s="50" t="e">
        <f>VLOOKUP(Audit!#REF!,$V$3:$AE$12,3,FALSE)&amp; IF(Audit!#REF!=10,Audit!#REF!,"")</f>
        <v>#REF!</v>
      </c>
      <c r="AM912" s="50" t="e">
        <f>VLOOKUP(Audit!#REF!,$V$13:$AE$22,3,FALSE)&amp; IF(Audit!#REF!=10,Audit!#REF!,"")</f>
        <v>#REF!</v>
      </c>
      <c r="AN912" s="47" t="e">
        <f t="shared" si="440"/>
        <v>#REF!</v>
      </c>
      <c r="AO912" s="50" t="e">
        <f>VLOOKUP(Audit!#REF!,$V$3:$AE$12,4,FALSE) &amp;  Audit!#REF! &amp; IF(Audit!#REF!=10,Audit!#REF!,"")</f>
        <v>#REF!</v>
      </c>
      <c r="AP912" s="50" t="e">
        <f>VLOOKUP(Audit!#REF!,$V$13:$AE$22,4,FALSE)&amp; IF(Audit!#REF!=10,Audit!#REF!,"")</f>
        <v>#REF!</v>
      </c>
      <c r="AQ912" s="47" t="e">
        <f t="shared" si="441"/>
        <v>#REF!</v>
      </c>
      <c r="AR912" s="50" t="e">
        <f>VLOOKUP(Audit!#REF!,$V$3:$AE$12,5,FALSE)&amp; IF(Audit!#REF!=10,Audit!#REF!,"")</f>
        <v>#REF!</v>
      </c>
      <c r="AS912" s="50" t="e">
        <f>VLOOKUP(Audit!#REF!,$V$13:$AE$22,5,FALSE)&amp; IF(Audit!#REF!=10,Audit!#REF!,"")</f>
        <v>#REF!</v>
      </c>
      <c r="AT912" s="47" t="e">
        <f t="shared" si="442"/>
        <v>#REF!</v>
      </c>
      <c r="AU912" s="50" t="e">
        <f>VLOOKUP(Audit!#REF!,$V$3:$AE$12,6,FALSE)&amp; IF(Audit!#REF!=10,Audit!#REF!,"")</f>
        <v>#REF!</v>
      </c>
      <c r="AV912" s="50" t="e">
        <f>VLOOKUP(Audit!#REF!,$V$13:$AE$22,6,FALSE)&amp; IF(Audit!#REF!=10,Audit!#REF!,"")</f>
        <v>#REF!</v>
      </c>
      <c r="AW912" s="47" t="e">
        <f t="shared" si="443"/>
        <v>#REF!</v>
      </c>
      <c r="AX912" s="50" t="e">
        <f>VLOOKUP(Audit!#REF!,$V$3:$AE$12,7,FALSE)&amp; IF(Audit!#REF!=10,Audit!#REF!,"")</f>
        <v>#REF!</v>
      </c>
      <c r="AY912" s="50" t="e">
        <f>VLOOKUP(Audit!#REF!,$V$13:$AE$22,7,FALSE) &amp; IF(Audit!#REF!=10,Audit!#REF!,"")</f>
        <v>#REF!</v>
      </c>
      <c r="AZ912" s="47" t="e">
        <f t="shared" si="444"/>
        <v>#REF!</v>
      </c>
      <c r="BA912" s="50" t="e">
        <f>VLOOKUP(Audit!#REF!,$V$3:$AE$12,8,FALSE)&amp; Audit!#REF! &amp; IF(Audit!#REF!=10,Audit!#REF!,"")</f>
        <v>#REF!</v>
      </c>
      <c r="BB912" s="50" t="e">
        <f>VLOOKUP(Audit!#REF!,$V$13:$AE$22,8,FALSE) &amp; IF(Audit!#REF!=10,Audit!#REF!,"")</f>
        <v>#REF!</v>
      </c>
      <c r="BC912" s="47" t="e">
        <f t="shared" si="445"/>
        <v>#REF!</v>
      </c>
      <c r="BD912" s="50" t="e">
        <f>VLOOKUP(Audit!#REF!,$V$3:$AE$12,9,FALSE)&amp; IF(Audit!#REF!=10,Audit!#REF!,"")</f>
        <v>#REF!</v>
      </c>
      <c r="BE912" s="50" t="e">
        <f>VLOOKUP(Audit!#REF!,$V$13:$AE$22,9,FALSE) &amp; IF(Audit!#REF!=10,Audit!#REF!,"") &amp; IF(Audit!#REF!&lt;&gt;1,U912,"")</f>
        <v>#REF!</v>
      </c>
      <c r="BF912" s="47" t="e">
        <f t="shared" si="446"/>
        <v>#REF!</v>
      </c>
      <c r="BG912" s="50" t="e">
        <f>VLOOKUP(Audit!#REF!,$V$3:$AE$12,10,FALSE) &amp; Audit!#REF! &amp; IF(Audit!#REF!=10,Audit!#REF!,"")</f>
        <v>#REF!</v>
      </c>
      <c r="BH912" s="50" t="e">
        <f>VLOOKUP(Audit!#REF!,$V$13:$AE$22,10,FALSE) &amp; IF(Audit!#REF!=10,Audit!#REF!,"") &amp; IF(Audit!#REF!&lt;&gt;1,U912,"")</f>
        <v>#REF!</v>
      </c>
      <c r="BI912" s="47" t="e">
        <f t="shared" si="447"/>
        <v>#REF!</v>
      </c>
      <c r="BJ912" s="48" t="str">
        <f t="shared" si="448"/>
        <v/>
      </c>
      <c r="BK912" s="48" t="str">
        <f t="shared" si="449"/>
        <v/>
      </c>
      <c r="BL912" s="48" t="str">
        <f t="shared" si="450"/>
        <v/>
      </c>
      <c r="BM912" s="48" t="str">
        <f t="shared" si="451"/>
        <v/>
      </c>
      <c r="BN912" s="48" t="str">
        <f t="shared" si="452"/>
        <v/>
      </c>
      <c r="BO912" s="48" t="str">
        <f t="shared" si="453"/>
        <v/>
      </c>
      <c r="BP912" s="48" t="str">
        <f t="shared" si="454"/>
        <v/>
      </c>
      <c r="BQ912" s="48" t="str">
        <f t="shared" si="455"/>
        <v/>
      </c>
      <c r="BR912" s="48" t="str">
        <f t="shared" si="456"/>
        <v/>
      </c>
      <c r="BS912" s="48" t="str">
        <f t="shared" si="457"/>
        <v/>
      </c>
      <c r="BT912" s="48" t="str">
        <f t="shared" si="458"/>
        <v/>
      </c>
      <c r="BU912" s="48" t="str">
        <f t="shared" si="459"/>
        <v/>
      </c>
    </row>
    <row r="913" spans="1:73">
      <c r="A913" s="10" t="e">
        <f>Audit!#REF!</f>
        <v>#REF!</v>
      </c>
      <c r="B913" s="10" t="e">
        <f t="shared" si="430"/>
        <v>#REF!</v>
      </c>
      <c r="C913" s="17" t="e">
        <f>VLOOKUP(Audit!#REF!,$V$3:$AE$12,2,FALSE) &amp; VLOOKUP(Audit!#REF!,$V$13:$AE$22,2,FALSE)&amp; IF(Audit!#REF!=10,Audit!#REF!&amp;Audit!#REF!,"")</f>
        <v>#REF!</v>
      </c>
      <c r="D913" s="17" t="e">
        <f>VLOOKUP(Audit!#REF!,$V$3:$AE$12,3,FALSE) &amp; VLOOKUP(Audit!#REF!,$V$13:$AE$22,3,FALSE) &amp;IF(Audit!#REF!=10,Audit!#REF!&amp;Audit!#REF!,"")</f>
        <v>#REF!</v>
      </c>
      <c r="E913" s="17" t="e">
        <f>VLOOKUP(Audit!#REF!,$V$3:$AE$12,4,FALSE)&amp; Audit!#REF! &amp; VLOOKUP(Audit!#REF!,$V$13:$AE$22,4,FALSE)&amp; IF(Audit!#REF!=10,Audit!#REF!&amp;Audit!#REF!,"")</f>
        <v>#REF!</v>
      </c>
      <c r="F913" s="17" t="e">
        <f>VLOOKUP(Audit!#REF!,$V$3:$AE$12,5,FALSE) &amp; VLOOKUP(Audit!#REF!,$V$13:$AE$22,5,FALSE)&amp; IF(Audit!#REF!=10,Audit!#REF!&amp;Audit!#REF!,"")</f>
        <v>#REF!</v>
      </c>
      <c r="G913" s="17" t="e">
        <f>VLOOKUP(Audit!#REF!,$V$3:$AE$12,6,FALSE) &amp; VLOOKUP(Audit!#REF!,$V$13:$AE$22,6,FALSE)&amp; IF(Audit!#REF!=10,Audit!#REF!&amp;Audit!#REF!,"")</f>
        <v>#REF!</v>
      </c>
      <c r="H913" s="17" t="e">
        <f>VLOOKUP(Audit!#REF!,$V$3:$AE$12,7,FALSE) &amp; VLOOKUP(Audit!#REF!,$V$13:$AE$22,7,FALSE)&amp;IF(Audit!#REF!=10,Audit!#REF!&amp;Audit!#REF!,"")</f>
        <v>#REF!</v>
      </c>
      <c r="I913" s="17" t="e">
        <f>VLOOKUP(Audit!#REF!,$V$3:$AE$12,8,FALSE) &amp; Audit!#REF! &amp; VLOOKUP(Audit!#REF!,$V$13:$AE$22,8,FALSE)&amp;IF(Audit!#REF!=10,Audit!#REF!&amp;Audit!#REF!,"")</f>
        <v>#REF!</v>
      </c>
      <c r="J913" s="17" t="e">
        <f>VLOOKUP(Audit!#REF!,$V$3:$AE$12,9,FALSE) &amp; VLOOKUP(Audit!#REF!,$V$13:$AE$22,9,FALSE) &amp; IF(Audit!#REF!=10,Audit!#REF!&amp;Audit!#REF!,"") &amp; IF(Audit!#REF!&lt;&gt;1,U913,"")</f>
        <v>#REF!</v>
      </c>
      <c r="K913" s="17" t="e">
        <f>VLOOKUP(Audit!#REF!,$V$3:$AE$12,10,FALSE) &amp; Audit!#REF! &amp; VLOOKUP(Audit!#REF!,$V$13:$AE$22,10,FALSE) &amp; IF(Audit!#REF!=10,Audit!#REF!&amp;Audit!#REF!,"") &amp; IF(Audit!#REF!&lt;&gt;1,U913,"")</f>
        <v>#REF!</v>
      </c>
      <c r="L913" s="10" t="e">
        <f>Audit!#REF!</f>
        <v>#REF!</v>
      </c>
      <c r="M913" s="10" t="e">
        <f t="shared" si="431"/>
        <v>#REF!</v>
      </c>
      <c r="N913" s="10" t="e">
        <f t="shared" si="432"/>
        <v>#REF!</v>
      </c>
      <c r="O913" s="10" t="e">
        <f t="shared" si="433"/>
        <v>#REF!</v>
      </c>
      <c r="P913" s="10" t="e">
        <f t="shared" si="434"/>
        <v>#REF!</v>
      </c>
      <c r="Q913" s="10" t="e">
        <f t="shared" si="435"/>
        <v>#REF!</v>
      </c>
      <c r="R913" s="10" t="e">
        <f t="shared" si="436"/>
        <v>#REF!</v>
      </c>
      <c r="S913" s="10" t="e">
        <f t="shared" si="437"/>
        <v>#REF!</v>
      </c>
      <c r="T913" s="10" t="e">
        <f t="shared" si="438"/>
        <v>#REF!</v>
      </c>
      <c r="U913" s="17" t="e">
        <f>IF(Audit!#REF!="","",VLOOKUP(Audit!#REF!,$W$26:$X$35,2,FALSE)) &amp; Audit!#REF! &amp; IF(Audit!#REF!="","",IF(Audit!#REF!&lt;=1.4,VLOOKUP(Audit!#REF!,$W$38:X958,2,FALSE),VLOOKUP(Audit!#REF!,$W$51:$X$61,2,FALSE))) &amp; IF(Audit!#REF!="","",VLOOKUP(Audit!#REF!,$Y$26:$Z$35,2,FALSE) &amp; Audit!#REF! &amp; IF(Audit!#REF!="","",IF(Audit!#REF!&lt;=1.4,VLOOKUP(Audit!#REF!,$Y$38:$Z$48,2,FALSE),VLOOKUP(Audit!#REF!,$Y$51:$Z$61,2,FALSE))))</f>
        <v>#REF!</v>
      </c>
      <c r="V913" s="21"/>
      <c r="AH913" s="49" t="e">
        <f>Audit!#REF!</f>
        <v>#REF!</v>
      </c>
      <c r="AI913" s="50" t="e">
        <f>VLOOKUP(Audit!#REF!,$V$3:$AE$12,2,FALSE)&amp; IF(Audit!#REF!=10,Audit!#REF!,"")</f>
        <v>#REF!</v>
      </c>
      <c r="AJ913" s="50" t="e">
        <f>VLOOKUP(Audit!#REF!,$V$13:$AE$22,2,FALSE)&amp; IF(Audit!#REF!=10,Audit!#REF!,"")</f>
        <v>#REF!</v>
      </c>
      <c r="AK913" s="47" t="e">
        <f t="shared" si="439"/>
        <v>#REF!</v>
      </c>
      <c r="AL913" s="50" t="e">
        <f>VLOOKUP(Audit!#REF!,$V$3:$AE$12,3,FALSE)&amp; IF(Audit!#REF!=10,Audit!#REF!,"")</f>
        <v>#REF!</v>
      </c>
      <c r="AM913" s="50" t="e">
        <f>VLOOKUP(Audit!#REF!,$V$13:$AE$22,3,FALSE)&amp; IF(Audit!#REF!=10,Audit!#REF!,"")</f>
        <v>#REF!</v>
      </c>
      <c r="AN913" s="47" t="e">
        <f t="shared" si="440"/>
        <v>#REF!</v>
      </c>
      <c r="AO913" s="50" t="e">
        <f>VLOOKUP(Audit!#REF!,$V$3:$AE$12,4,FALSE) &amp;  Audit!#REF! &amp; IF(Audit!#REF!=10,Audit!#REF!,"")</f>
        <v>#REF!</v>
      </c>
      <c r="AP913" s="50" t="e">
        <f>VLOOKUP(Audit!#REF!,$V$13:$AE$22,4,FALSE)&amp; IF(Audit!#REF!=10,Audit!#REF!,"")</f>
        <v>#REF!</v>
      </c>
      <c r="AQ913" s="47" t="e">
        <f t="shared" si="441"/>
        <v>#REF!</v>
      </c>
      <c r="AR913" s="50" t="e">
        <f>VLOOKUP(Audit!#REF!,$V$3:$AE$12,5,FALSE)&amp; IF(Audit!#REF!=10,Audit!#REF!,"")</f>
        <v>#REF!</v>
      </c>
      <c r="AS913" s="50" t="e">
        <f>VLOOKUP(Audit!#REF!,$V$13:$AE$22,5,FALSE)&amp; IF(Audit!#REF!=10,Audit!#REF!,"")</f>
        <v>#REF!</v>
      </c>
      <c r="AT913" s="47" t="e">
        <f t="shared" si="442"/>
        <v>#REF!</v>
      </c>
      <c r="AU913" s="50" t="e">
        <f>VLOOKUP(Audit!#REF!,$V$3:$AE$12,6,FALSE)&amp; IF(Audit!#REF!=10,Audit!#REF!,"")</f>
        <v>#REF!</v>
      </c>
      <c r="AV913" s="50" t="e">
        <f>VLOOKUP(Audit!#REF!,$V$13:$AE$22,6,FALSE)&amp; IF(Audit!#REF!=10,Audit!#REF!,"")</f>
        <v>#REF!</v>
      </c>
      <c r="AW913" s="47" t="e">
        <f t="shared" si="443"/>
        <v>#REF!</v>
      </c>
      <c r="AX913" s="50" t="e">
        <f>VLOOKUP(Audit!#REF!,$V$3:$AE$12,7,FALSE)&amp; IF(Audit!#REF!=10,Audit!#REF!,"")</f>
        <v>#REF!</v>
      </c>
      <c r="AY913" s="50" t="e">
        <f>VLOOKUP(Audit!#REF!,$V$13:$AE$22,7,FALSE) &amp; IF(Audit!#REF!=10,Audit!#REF!,"")</f>
        <v>#REF!</v>
      </c>
      <c r="AZ913" s="47" t="e">
        <f t="shared" si="444"/>
        <v>#REF!</v>
      </c>
      <c r="BA913" s="50" t="e">
        <f>VLOOKUP(Audit!#REF!,$V$3:$AE$12,8,FALSE)&amp; Audit!#REF! &amp; IF(Audit!#REF!=10,Audit!#REF!,"")</f>
        <v>#REF!</v>
      </c>
      <c r="BB913" s="50" t="e">
        <f>VLOOKUP(Audit!#REF!,$V$13:$AE$22,8,FALSE) &amp; IF(Audit!#REF!=10,Audit!#REF!,"")</f>
        <v>#REF!</v>
      </c>
      <c r="BC913" s="47" t="e">
        <f t="shared" si="445"/>
        <v>#REF!</v>
      </c>
      <c r="BD913" s="50" t="e">
        <f>VLOOKUP(Audit!#REF!,$V$3:$AE$12,9,FALSE)&amp; IF(Audit!#REF!=10,Audit!#REF!,"")</f>
        <v>#REF!</v>
      </c>
      <c r="BE913" s="50" t="e">
        <f>VLOOKUP(Audit!#REF!,$V$13:$AE$22,9,FALSE) &amp; IF(Audit!#REF!=10,Audit!#REF!,"") &amp; IF(Audit!#REF!&lt;&gt;1,U913,"")</f>
        <v>#REF!</v>
      </c>
      <c r="BF913" s="47" t="e">
        <f t="shared" si="446"/>
        <v>#REF!</v>
      </c>
      <c r="BG913" s="50" t="e">
        <f>VLOOKUP(Audit!#REF!,$V$3:$AE$12,10,FALSE) &amp; Audit!#REF! &amp; IF(Audit!#REF!=10,Audit!#REF!,"")</f>
        <v>#REF!</v>
      </c>
      <c r="BH913" s="50" t="e">
        <f>VLOOKUP(Audit!#REF!,$V$13:$AE$22,10,FALSE) &amp; IF(Audit!#REF!=10,Audit!#REF!,"") &amp; IF(Audit!#REF!&lt;&gt;1,U913,"")</f>
        <v>#REF!</v>
      </c>
      <c r="BI913" s="47" t="e">
        <f t="shared" si="447"/>
        <v>#REF!</v>
      </c>
      <c r="BJ913" s="48" t="str">
        <f t="shared" si="448"/>
        <v/>
      </c>
      <c r="BK913" s="48" t="str">
        <f t="shared" si="449"/>
        <v/>
      </c>
      <c r="BL913" s="48" t="str">
        <f t="shared" si="450"/>
        <v/>
      </c>
      <c r="BM913" s="48" t="str">
        <f t="shared" si="451"/>
        <v/>
      </c>
      <c r="BN913" s="48" t="str">
        <f t="shared" si="452"/>
        <v/>
      </c>
      <c r="BO913" s="48" t="str">
        <f t="shared" si="453"/>
        <v/>
      </c>
      <c r="BP913" s="48" t="str">
        <f t="shared" si="454"/>
        <v/>
      </c>
      <c r="BQ913" s="48" t="str">
        <f t="shared" si="455"/>
        <v/>
      </c>
      <c r="BR913" s="48" t="str">
        <f t="shared" si="456"/>
        <v/>
      </c>
      <c r="BS913" s="48" t="str">
        <f t="shared" si="457"/>
        <v/>
      </c>
      <c r="BT913" s="48" t="str">
        <f t="shared" si="458"/>
        <v/>
      </c>
      <c r="BU913" s="48" t="str">
        <f t="shared" si="459"/>
        <v/>
      </c>
    </row>
    <row r="914" spans="1:73">
      <c r="A914" s="10" t="e">
        <f>Audit!#REF!</f>
        <v>#REF!</v>
      </c>
      <c r="B914" s="10" t="e">
        <f t="shared" si="430"/>
        <v>#REF!</v>
      </c>
      <c r="C914" s="17" t="e">
        <f>VLOOKUP(Audit!#REF!,$V$3:$AE$12,2,FALSE) &amp; VLOOKUP(Audit!#REF!,$V$13:$AE$22,2,FALSE)&amp; IF(Audit!#REF!=10,Audit!#REF!&amp;Audit!#REF!,"")</f>
        <v>#REF!</v>
      </c>
      <c r="D914" s="17" t="e">
        <f>VLOOKUP(Audit!#REF!,$V$3:$AE$12,3,FALSE) &amp; VLOOKUP(Audit!#REF!,$V$13:$AE$22,3,FALSE) &amp;IF(Audit!#REF!=10,Audit!#REF!&amp;Audit!#REF!,"")</f>
        <v>#REF!</v>
      </c>
      <c r="E914" s="17" t="e">
        <f>VLOOKUP(Audit!#REF!,$V$3:$AE$12,4,FALSE)&amp; Audit!#REF! &amp; VLOOKUP(Audit!#REF!,$V$13:$AE$22,4,FALSE)&amp; IF(Audit!#REF!=10,Audit!#REF!&amp;Audit!#REF!,"")</f>
        <v>#REF!</v>
      </c>
      <c r="F914" s="17" t="e">
        <f>VLOOKUP(Audit!#REF!,$V$3:$AE$12,5,FALSE) &amp; VLOOKUP(Audit!#REF!,$V$13:$AE$22,5,FALSE)&amp; IF(Audit!#REF!=10,Audit!#REF!&amp;Audit!#REF!,"")</f>
        <v>#REF!</v>
      </c>
      <c r="G914" s="17" t="e">
        <f>VLOOKUP(Audit!#REF!,$V$3:$AE$12,6,FALSE) &amp; VLOOKUP(Audit!#REF!,$V$13:$AE$22,6,FALSE)&amp; IF(Audit!#REF!=10,Audit!#REF!&amp;Audit!#REF!,"")</f>
        <v>#REF!</v>
      </c>
      <c r="H914" s="17" t="e">
        <f>VLOOKUP(Audit!#REF!,$V$3:$AE$12,7,FALSE) &amp; VLOOKUP(Audit!#REF!,$V$13:$AE$22,7,FALSE)&amp;IF(Audit!#REF!=10,Audit!#REF!&amp;Audit!#REF!,"")</f>
        <v>#REF!</v>
      </c>
      <c r="I914" s="17" t="e">
        <f>VLOOKUP(Audit!#REF!,$V$3:$AE$12,8,FALSE) &amp; Audit!#REF! &amp; VLOOKUP(Audit!#REF!,$V$13:$AE$22,8,FALSE)&amp;IF(Audit!#REF!=10,Audit!#REF!&amp;Audit!#REF!,"")</f>
        <v>#REF!</v>
      </c>
      <c r="J914" s="17" t="e">
        <f>VLOOKUP(Audit!#REF!,$V$3:$AE$12,9,FALSE) &amp; VLOOKUP(Audit!#REF!,$V$13:$AE$22,9,FALSE) &amp; IF(Audit!#REF!=10,Audit!#REF!&amp;Audit!#REF!,"") &amp; IF(Audit!#REF!&lt;&gt;1,U914,"")</f>
        <v>#REF!</v>
      </c>
      <c r="K914" s="17" t="e">
        <f>VLOOKUP(Audit!#REF!,$V$3:$AE$12,10,FALSE) &amp; Audit!#REF! &amp; VLOOKUP(Audit!#REF!,$V$13:$AE$22,10,FALSE) &amp; IF(Audit!#REF!=10,Audit!#REF!&amp;Audit!#REF!,"") &amp; IF(Audit!#REF!&lt;&gt;1,U914,"")</f>
        <v>#REF!</v>
      </c>
      <c r="L914" s="10" t="e">
        <f>Audit!#REF!</f>
        <v>#REF!</v>
      </c>
      <c r="M914" s="10" t="e">
        <f t="shared" si="431"/>
        <v>#REF!</v>
      </c>
      <c r="N914" s="10" t="e">
        <f t="shared" si="432"/>
        <v>#REF!</v>
      </c>
      <c r="O914" s="10" t="e">
        <f t="shared" si="433"/>
        <v>#REF!</v>
      </c>
      <c r="P914" s="10" t="e">
        <f t="shared" si="434"/>
        <v>#REF!</v>
      </c>
      <c r="Q914" s="10" t="e">
        <f t="shared" si="435"/>
        <v>#REF!</v>
      </c>
      <c r="R914" s="10" t="e">
        <f t="shared" si="436"/>
        <v>#REF!</v>
      </c>
      <c r="S914" s="10" t="e">
        <f t="shared" si="437"/>
        <v>#REF!</v>
      </c>
      <c r="T914" s="10" t="e">
        <f t="shared" si="438"/>
        <v>#REF!</v>
      </c>
      <c r="U914" s="17" t="e">
        <f>IF(Audit!#REF!="","",VLOOKUP(Audit!#REF!,$W$26:$X$35,2,FALSE)) &amp; Audit!#REF! &amp; IF(Audit!#REF!="","",IF(Audit!#REF!&lt;=1.4,VLOOKUP(Audit!#REF!,$W$38:X959,2,FALSE),VLOOKUP(Audit!#REF!,$W$51:$X$61,2,FALSE))) &amp; IF(Audit!#REF!="","",VLOOKUP(Audit!#REF!,$Y$26:$Z$35,2,FALSE) &amp; Audit!#REF! &amp; IF(Audit!#REF!="","",IF(Audit!#REF!&lt;=1.4,VLOOKUP(Audit!#REF!,$Y$38:$Z$48,2,FALSE),VLOOKUP(Audit!#REF!,$Y$51:$Z$61,2,FALSE))))</f>
        <v>#REF!</v>
      </c>
      <c r="V914" s="21"/>
      <c r="AH914" s="49" t="e">
        <f>Audit!#REF!</f>
        <v>#REF!</v>
      </c>
      <c r="AI914" s="50" t="e">
        <f>VLOOKUP(Audit!#REF!,$V$3:$AE$12,2,FALSE)&amp; IF(Audit!#REF!=10,Audit!#REF!,"")</f>
        <v>#REF!</v>
      </c>
      <c r="AJ914" s="50" t="e">
        <f>VLOOKUP(Audit!#REF!,$V$13:$AE$22,2,FALSE)&amp; IF(Audit!#REF!=10,Audit!#REF!,"")</f>
        <v>#REF!</v>
      </c>
      <c r="AK914" s="47" t="e">
        <f t="shared" si="439"/>
        <v>#REF!</v>
      </c>
      <c r="AL914" s="50" t="e">
        <f>VLOOKUP(Audit!#REF!,$V$3:$AE$12,3,FALSE)&amp; IF(Audit!#REF!=10,Audit!#REF!,"")</f>
        <v>#REF!</v>
      </c>
      <c r="AM914" s="50" t="e">
        <f>VLOOKUP(Audit!#REF!,$V$13:$AE$22,3,FALSE)&amp; IF(Audit!#REF!=10,Audit!#REF!,"")</f>
        <v>#REF!</v>
      </c>
      <c r="AN914" s="47" t="e">
        <f t="shared" si="440"/>
        <v>#REF!</v>
      </c>
      <c r="AO914" s="50" t="e">
        <f>VLOOKUP(Audit!#REF!,$V$3:$AE$12,4,FALSE) &amp;  Audit!#REF! &amp; IF(Audit!#REF!=10,Audit!#REF!,"")</f>
        <v>#REF!</v>
      </c>
      <c r="AP914" s="50" t="e">
        <f>VLOOKUP(Audit!#REF!,$V$13:$AE$22,4,FALSE)&amp; IF(Audit!#REF!=10,Audit!#REF!,"")</f>
        <v>#REF!</v>
      </c>
      <c r="AQ914" s="47" t="e">
        <f t="shared" si="441"/>
        <v>#REF!</v>
      </c>
      <c r="AR914" s="50" t="e">
        <f>VLOOKUP(Audit!#REF!,$V$3:$AE$12,5,FALSE)&amp; IF(Audit!#REF!=10,Audit!#REF!,"")</f>
        <v>#REF!</v>
      </c>
      <c r="AS914" s="50" t="e">
        <f>VLOOKUP(Audit!#REF!,$V$13:$AE$22,5,FALSE)&amp; IF(Audit!#REF!=10,Audit!#REF!,"")</f>
        <v>#REF!</v>
      </c>
      <c r="AT914" s="47" t="e">
        <f t="shared" si="442"/>
        <v>#REF!</v>
      </c>
      <c r="AU914" s="50" t="e">
        <f>VLOOKUP(Audit!#REF!,$V$3:$AE$12,6,FALSE)&amp; IF(Audit!#REF!=10,Audit!#REF!,"")</f>
        <v>#REF!</v>
      </c>
      <c r="AV914" s="50" t="e">
        <f>VLOOKUP(Audit!#REF!,$V$13:$AE$22,6,FALSE)&amp; IF(Audit!#REF!=10,Audit!#REF!,"")</f>
        <v>#REF!</v>
      </c>
      <c r="AW914" s="47" t="e">
        <f t="shared" si="443"/>
        <v>#REF!</v>
      </c>
      <c r="AX914" s="50" t="e">
        <f>VLOOKUP(Audit!#REF!,$V$3:$AE$12,7,FALSE)&amp; IF(Audit!#REF!=10,Audit!#REF!,"")</f>
        <v>#REF!</v>
      </c>
      <c r="AY914" s="50" t="e">
        <f>VLOOKUP(Audit!#REF!,$V$13:$AE$22,7,FALSE) &amp; IF(Audit!#REF!=10,Audit!#REF!,"")</f>
        <v>#REF!</v>
      </c>
      <c r="AZ914" s="47" t="e">
        <f t="shared" si="444"/>
        <v>#REF!</v>
      </c>
      <c r="BA914" s="50" t="e">
        <f>VLOOKUP(Audit!#REF!,$V$3:$AE$12,8,FALSE)&amp; Audit!#REF! &amp; IF(Audit!#REF!=10,Audit!#REF!,"")</f>
        <v>#REF!</v>
      </c>
      <c r="BB914" s="50" t="e">
        <f>VLOOKUP(Audit!#REF!,$V$13:$AE$22,8,FALSE) &amp; IF(Audit!#REF!=10,Audit!#REF!,"")</f>
        <v>#REF!</v>
      </c>
      <c r="BC914" s="47" t="e">
        <f t="shared" si="445"/>
        <v>#REF!</v>
      </c>
      <c r="BD914" s="50" t="e">
        <f>VLOOKUP(Audit!#REF!,$V$3:$AE$12,9,FALSE)&amp; IF(Audit!#REF!=10,Audit!#REF!,"")</f>
        <v>#REF!</v>
      </c>
      <c r="BE914" s="50" t="e">
        <f>VLOOKUP(Audit!#REF!,$V$13:$AE$22,9,FALSE) &amp; IF(Audit!#REF!=10,Audit!#REF!,"") &amp; IF(Audit!#REF!&lt;&gt;1,U914,"")</f>
        <v>#REF!</v>
      </c>
      <c r="BF914" s="47" t="e">
        <f t="shared" si="446"/>
        <v>#REF!</v>
      </c>
      <c r="BG914" s="50" t="e">
        <f>VLOOKUP(Audit!#REF!,$V$3:$AE$12,10,FALSE) &amp; Audit!#REF! &amp; IF(Audit!#REF!=10,Audit!#REF!,"")</f>
        <v>#REF!</v>
      </c>
      <c r="BH914" s="50" t="e">
        <f>VLOOKUP(Audit!#REF!,$V$13:$AE$22,10,FALSE) &amp; IF(Audit!#REF!=10,Audit!#REF!,"") &amp; IF(Audit!#REF!&lt;&gt;1,U914,"")</f>
        <v>#REF!</v>
      </c>
      <c r="BI914" s="47" t="e">
        <f t="shared" si="447"/>
        <v>#REF!</v>
      </c>
      <c r="BJ914" s="48" t="str">
        <f t="shared" si="448"/>
        <v/>
      </c>
      <c r="BK914" s="48" t="str">
        <f t="shared" si="449"/>
        <v/>
      </c>
      <c r="BL914" s="48" t="str">
        <f t="shared" si="450"/>
        <v/>
      </c>
      <c r="BM914" s="48" t="str">
        <f t="shared" si="451"/>
        <v/>
      </c>
      <c r="BN914" s="48" t="str">
        <f t="shared" si="452"/>
        <v/>
      </c>
      <c r="BO914" s="48" t="str">
        <f t="shared" si="453"/>
        <v/>
      </c>
      <c r="BP914" s="48" t="str">
        <f t="shared" si="454"/>
        <v/>
      </c>
      <c r="BQ914" s="48" t="str">
        <f t="shared" si="455"/>
        <v/>
      </c>
      <c r="BR914" s="48" t="str">
        <f t="shared" si="456"/>
        <v/>
      </c>
      <c r="BS914" s="48" t="str">
        <f t="shared" si="457"/>
        <v/>
      </c>
      <c r="BT914" s="48" t="str">
        <f t="shared" si="458"/>
        <v/>
      </c>
      <c r="BU914" s="48" t="str">
        <f t="shared" si="459"/>
        <v/>
      </c>
    </row>
    <row r="915" spans="1:73">
      <c r="A915" s="10" t="e">
        <f>Audit!#REF!</f>
        <v>#REF!</v>
      </c>
      <c r="B915" s="10" t="e">
        <f t="shared" si="430"/>
        <v>#REF!</v>
      </c>
      <c r="C915" s="17" t="e">
        <f>VLOOKUP(Audit!#REF!,$V$3:$AE$12,2,FALSE) &amp; VLOOKUP(Audit!#REF!,$V$13:$AE$22,2,FALSE)&amp; IF(Audit!#REF!=10,Audit!#REF!&amp;Audit!#REF!,"")</f>
        <v>#REF!</v>
      </c>
      <c r="D915" s="17" t="e">
        <f>VLOOKUP(Audit!#REF!,$V$3:$AE$12,3,FALSE) &amp; VLOOKUP(Audit!#REF!,$V$13:$AE$22,3,FALSE) &amp;IF(Audit!#REF!=10,Audit!#REF!&amp;Audit!#REF!,"")</f>
        <v>#REF!</v>
      </c>
      <c r="E915" s="17" t="e">
        <f>VLOOKUP(Audit!#REF!,$V$3:$AE$12,4,FALSE)&amp; Audit!#REF! &amp; VLOOKUP(Audit!#REF!,$V$13:$AE$22,4,FALSE)&amp; IF(Audit!#REF!=10,Audit!#REF!&amp;Audit!#REF!,"")</f>
        <v>#REF!</v>
      </c>
      <c r="F915" s="17" t="e">
        <f>VLOOKUP(Audit!#REF!,$V$3:$AE$12,5,FALSE) &amp; VLOOKUP(Audit!#REF!,$V$13:$AE$22,5,FALSE)&amp; IF(Audit!#REF!=10,Audit!#REF!&amp;Audit!#REF!,"")</f>
        <v>#REF!</v>
      </c>
      <c r="G915" s="17" t="e">
        <f>VLOOKUP(Audit!#REF!,$V$3:$AE$12,6,FALSE) &amp; VLOOKUP(Audit!#REF!,$V$13:$AE$22,6,FALSE)&amp; IF(Audit!#REF!=10,Audit!#REF!&amp;Audit!#REF!,"")</f>
        <v>#REF!</v>
      </c>
      <c r="H915" s="17" t="e">
        <f>VLOOKUP(Audit!#REF!,$V$3:$AE$12,7,FALSE) &amp; VLOOKUP(Audit!#REF!,$V$13:$AE$22,7,FALSE)&amp;IF(Audit!#REF!=10,Audit!#REF!&amp;Audit!#REF!,"")</f>
        <v>#REF!</v>
      </c>
      <c r="I915" s="17" t="e">
        <f>VLOOKUP(Audit!#REF!,$V$3:$AE$12,8,FALSE) &amp; Audit!#REF! &amp; VLOOKUP(Audit!#REF!,$V$13:$AE$22,8,FALSE)&amp;IF(Audit!#REF!=10,Audit!#REF!&amp;Audit!#REF!,"")</f>
        <v>#REF!</v>
      </c>
      <c r="J915" s="17" t="e">
        <f>VLOOKUP(Audit!#REF!,$V$3:$AE$12,9,FALSE) &amp; VLOOKUP(Audit!#REF!,$V$13:$AE$22,9,FALSE) &amp; IF(Audit!#REF!=10,Audit!#REF!&amp;Audit!#REF!,"") &amp; IF(Audit!#REF!&lt;&gt;1,U915,"")</f>
        <v>#REF!</v>
      </c>
      <c r="K915" s="17" t="e">
        <f>VLOOKUP(Audit!#REF!,$V$3:$AE$12,10,FALSE) &amp; Audit!#REF! &amp; VLOOKUP(Audit!#REF!,$V$13:$AE$22,10,FALSE) &amp; IF(Audit!#REF!=10,Audit!#REF!&amp;Audit!#REF!,"") &amp; IF(Audit!#REF!&lt;&gt;1,U915,"")</f>
        <v>#REF!</v>
      </c>
      <c r="L915" s="10" t="e">
        <f>Audit!#REF!</f>
        <v>#REF!</v>
      </c>
      <c r="M915" s="10" t="e">
        <f t="shared" si="431"/>
        <v>#REF!</v>
      </c>
      <c r="N915" s="10" t="e">
        <f t="shared" si="432"/>
        <v>#REF!</v>
      </c>
      <c r="O915" s="10" t="e">
        <f t="shared" si="433"/>
        <v>#REF!</v>
      </c>
      <c r="P915" s="10" t="e">
        <f t="shared" si="434"/>
        <v>#REF!</v>
      </c>
      <c r="Q915" s="10" t="e">
        <f t="shared" si="435"/>
        <v>#REF!</v>
      </c>
      <c r="R915" s="10" t="e">
        <f t="shared" si="436"/>
        <v>#REF!</v>
      </c>
      <c r="S915" s="10" t="e">
        <f t="shared" si="437"/>
        <v>#REF!</v>
      </c>
      <c r="T915" s="10" t="e">
        <f t="shared" si="438"/>
        <v>#REF!</v>
      </c>
      <c r="U915" s="17" t="e">
        <f>IF(Audit!#REF!="","",VLOOKUP(Audit!#REF!,$W$26:$X$35,2,FALSE)) &amp; Audit!#REF! &amp; IF(Audit!#REF!="","",IF(Audit!#REF!&lt;=1.4,VLOOKUP(Audit!#REF!,$W$38:X960,2,FALSE),VLOOKUP(Audit!#REF!,$W$51:$X$61,2,FALSE))) &amp; IF(Audit!#REF!="","",VLOOKUP(Audit!#REF!,$Y$26:$Z$35,2,FALSE) &amp; Audit!#REF! &amp; IF(Audit!#REF!="","",IF(Audit!#REF!&lt;=1.4,VLOOKUP(Audit!#REF!,$Y$38:$Z$48,2,FALSE),VLOOKUP(Audit!#REF!,$Y$51:$Z$61,2,FALSE))))</f>
        <v>#REF!</v>
      </c>
      <c r="V915" s="21"/>
      <c r="AH915" s="49" t="e">
        <f>Audit!#REF!</f>
        <v>#REF!</v>
      </c>
      <c r="AI915" s="50" t="e">
        <f>VLOOKUP(Audit!#REF!,$V$3:$AE$12,2,FALSE)&amp; IF(Audit!#REF!=10,Audit!#REF!,"")</f>
        <v>#REF!</v>
      </c>
      <c r="AJ915" s="50" t="e">
        <f>VLOOKUP(Audit!#REF!,$V$13:$AE$22,2,FALSE)&amp; IF(Audit!#REF!=10,Audit!#REF!,"")</f>
        <v>#REF!</v>
      </c>
      <c r="AK915" s="47" t="e">
        <f t="shared" si="439"/>
        <v>#REF!</v>
      </c>
      <c r="AL915" s="50" t="e">
        <f>VLOOKUP(Audit!#REF!,$V$3:$AE$12,3,FALSE)&amp; IF(Audit!#REF!=10,Audit!#REF!,"")</f>
        <v>#REF!</v>
      </c>
      <c r="AM915" s="50" t="e">
        <f>VLOOKUP(Audit!#REF!,$V$13:$AE$22,3,FALSE)&amp; IF(Audit!#REF!=10,Audit!#REF!,"")</f>
        <v>#REF!</v>
      </c>
      <c r="AN915" s="47" t="e">
        <f t="shared" si="440"/>
        <v>#REF!</v>
      </c>
      <c r="AO915" s="50" t="e">
        <f>VLOOKUP(Audit!#REF!,$V$3:$AE$12,4,FALSE) &amp;  Audit!#REF! &amp; IF(Audit!#REF!=10,Audit!#REF!,"")</f>
        <v>#REF!</v>
      </c>
      <c r="AP915" s="50" t="e">
        <f>VLOOKUP(Audit!#REF!,$V$13:$AE$22,4,FALSE)&amp; IF(Audit!#REF!=10,Audit!#REF!,"")</f>
        <v>#REF!</v>
      </c>
      <c r="AQ915" s="47" t="e">
        <f t="shared" si="441"/>
        <v>#REF!</v>
      </c>
      <c r="AR915" s="50" t="e">
        <f>VLOOKUP(Audit!#REF!,$V$3:$AE$12,5,FALSE)&amp; IF(Audit!#REF!=10,Audit!#REF!,"")</f>
        <v>#REF!</v>
      </c>
      <c r="AS915" s="50" t="e">
        <f>VLOOKUP(Audit!#REF!,$V$13:$AE$22,5,FALSE)&amp; IF(Audit!#REF!=10,Audit!#REF!,"")</f>
        <v>#REF!</v>
      </c>
      <c r="AT915" s="47" t="e">
        <f t="shared" si="442"/>
        <v>#REF!</v>
      </c>
      <c r="AU915" s="50" t="e">
        <f>VLOOKUP(Audit!#REF!,$V$3:$AE$12,6,FALSE)&amp; IF(Audit!#REF!=10,Audit!#REF!,"")</f>
        <v>#REF!</v>
      </c>
      <c r="AV915" s="50" t="e">
        <f>VLOOKUP(Audit!#REF!,$V$13:$AE$22,6,FALSE)&amp; IF(Audit!#REF!=10,Audit!#REF!,"")</f>
        <v>#REF!</v>
      </c>
      <c r="AW915" s="47" t="e">
        <f t="shared" si="443"/>
        <v>#REF!</v>
      </c>
      <c r="AX915" s="50" t="e">
        <f>VLOOKUP(Audit!#REF!,$V$3:$AE$12,7,FALSE)&amp; IF(Audit!#REF!=10,Audit!#REF!,"")</f>
        <v>#REF!</v>
      </c>
      <c r="AY915" s="50" t="e">
        <f>VLOOKUP(Audit!#REF!,$V$13:$AE$22,7,FALSE) &amp; IF(Audit!#REF!=10,Audit!#REF!,"")</f>
        <v>#REF!</v>
      </c>
      <c r="AZ915" s="47" t="e">
        <f t="shared" si="444"/>
        <v>#REF!</v>
      </c>
      <c r="BA915" s="50" t="e">
        <f>VLOOKUP(Audit!#REF!,$V$3:$AE$12,8,FALSE)&amp; Audit!#REF! &amp; IF(Audit!#REF!=10,Audit!#REF!,"")</f>
        <v>#REF!</v>
      </c>
      <c r="BB915" s="50" t="e">
        <f>VLOOKUP(Audit!#REF!,$V$13:$AE$22,8,FALSE) &amp; IF(Audit!#REF!=10,Audit!#REF!,"")</f>
        <v>#REF!</v>
      </c>
      <c r="BC915" s="47" t="e">
        <f t="shared" si="445"/>
        <v>#REF!</v>
      </c>
      <c r="BD915" s="50" t="e">
        <f>VLOOKUP(Audit!#REF!,$V$3:$AE$12,9,FALSE)&amp; IF(Audit!#REF!=10,Audit!#REF!,"")</f>
        <v>#REF!</v>
      </c>
      <c r="BE915" s="50" t="e">
        <f>VLOOKUP(Audit!#REF!,$V$13:$AE$22,9,FALSE) &amp; IF(Audit!#REF!=10,Audit!#REF!,"") &amp; IF(Audit!#REF!&lt;&gt;1,U915,"")</f>
        <v>#REF!</v>
      </c>
      <c r="BF915" s="47" t="e">
        <f t="shared" si="446"/>
        <v>#REF!</v>
      </c>
      <c r="BG915" s="50" t="e">
        <f>VLOOKUP(Audit!#REF!,$V$3:$AE$12,10,FALSE) &amp; Audit!#REF! &amp; IF(Audit!#REF!=10,Audit!#REF!,"")</f>
        <v>#REF!</v>
      </c>
      <c r="BH915" s="50" t="e">
        <f>VLOOKUP(Audit!#REF!,$V$13:$AE$22,10,FALSE) &amp; IF(Audit!#REF!=10,Audit!#REF!,"") &amp; IF(Audit!#REF!&lt;&gt;1,U915,"")</f>
        <v>#REF!</v>
      </c>
      <c r="BI915" s="47" t="e">
        <f t="shared" si="447"/>
        <v>#REF!</v>
      </c>
      <c r="BJ915" s="48" t="str">
        <f t="shared" si="448"/>
        <v/>
      </c>
      <c r="BK915" s="48" t="str">
        <f t="shared" si="449"/>
        <v/>
      </c>
      <c r="BL915" s="48" t="str">
        <f t="shared" si="450"/>
        <v/>
      </c>
      <c r="BM915" s="48" t="str">
        <f t="shared" si="451"/>
        <v/>
      </c>
      <c r="BN915" s="48" t="str">
        <f t="shared" si="452"/>
        <v/>
      </c>
      <c r="BO915" s="48" t="str">
        <f t="shared" si="453"/>
        <v/>
      </c>
      <c r="BP915" s="48" t="str">
        <f t="shared" si="454"/>
        <v/>
      </c>
      <c r="BQ915" s="48" t="str">
        <f t="shared" si="455"/>
        <v/>
      </c>
      <c r="BR915" s="48" t="str">
        <f t="shared" si="456"/>
        <v/>
      </c>
      <c r="BS915" s="48" t="str">
        <f t="shared" si="457"/>
        <v/>
      </c>
      <c r="BT915" s="48" t="str">
        <f t="shared" si="458"/>
        <v/>
      </c>
      <c r="BU915" s="48" t="str">
        <f t="shared" si="459"/>
        <v/>
      </c>
    </row>
    <row r="916" spans="1:73">
      <c r="A916" s="10" t="e">
        <f>Audit!#REF!</f>
        <v>#REF!</v>
      </c>
      <c r="B916" s="10" t="e">
        <f t="shared" si="430"/>
        <v>#REF!</v>
      </c>
      <c r="C916" s="17" t="e">
        <f>VLOOKUP(Audit!#REF!,$V$3:$AE$12,2,FALSE) &amp; VLOOKUP(Audit!#REF!,$V$13:$AE$22,2,FALSE)&amp; IF(Audit!#REF!=10,Audit!#REF!&amp;Audit!#REF!,"")</f>
        <v>#REF!</v>
      </c>
      <c r="D916" s="17" t="e">
        <f>VLOOKUP(Audit!#REF!,$V$3:$AE$12,3,FALSE) &amp; VLOOKUP(Audit!#REF!,$V$13:$AE$22,3,FALSE) &amp;IF(Audit!#REF!=10,Audit!#REF!&amp;Audit!#REF!,"")</f>
        <v>#REF!</v>
      </c>
      <c r="E916" s="17" t="e">
        <f>VLOOKUP(Audit!#REF!,$V$3:$AE$12,4,FALSE)&amp; Audit!#REF! &amp; VLOOKUP(Audit!#REF!,$V$13:$AE$22,4,FALSE)&amp; IF(Audit!#REF!=10,Audit!#REF!&amp;Audit!#REF!,"")</f>
        <v>#REF!</v>
      </c>
      <c r="F916" s="17" t="e">
        <f>VLOOKUP(Audit!#REF!,$V$3:$AE$12,5,FALSE) &amp; VLOOKUP(Audit!#REF!,$V$13:$AE$22,5,FALSE)&amp; IF(Audit!#REF!=10,Audit!#REF!&amp;Audit!#REF!,"")</f>
        <v>#REF!</v>
      </c>
      <c r="G916" s="17" t="e">
        <f>VLOOKUP(Audit!#REF!,$V$3:$AE$12,6,FALSE) &amp; VLOOKUP(Audit!#REF!,$V$13:$AE$22,6,FALSE)&amp; IF(Audit!#REF!=10,Audit!#REF!&amp;Audit!#REF!,"")</f>
        <v>#REF!</v>
      </c>
      <c r="H916" s="17" t="e">
        <f>VLOOKUP(Audit!#REF!,$V$3:$AE$12,7,FALSE) &amp; VLOOKUP(Audit!#REF!,$V$13:$AE$22,7,FALSE)&amp;IF(Audit!#REF!=10,Audit!#REF!&amp;Audit!#REF!,"")</f>
        <v>#REF!</v>
      </c>
      <c r="I916" s="17" t="e">
        <f>VLOOKUP(Audit!#REF!,$V$3:$AE$12,8,FALSE) &amp; Audit!#REF! &amp; VLOOKUP(Audit!#REF!,$V$13:$AE$22,8,FALSE)&amp;IF(Audit!#REF!=10,Audit!#REF!&amp;Audit!#REF!,"")</f>
        <v>#REF!</v>
      </c>
      <c r="J916" s="17" t="e">
        <f>VLOOKUP(Audit!#REF!,$V$3:$AE$12,9,FALSE) &amp; VLOOKUP(Audit!#REF!,$V$13:$AE$22,9,FALSE) &amp; IF(Audit!#REF!=10,Audit!#REF!&amp;Audit!#REF!,"") &amp; IF(Audit!#REF!&lt;&gt;1,U916,"")</f>
        <v>#REF!</v>
      </c>
      <c r="K916" s="17" t="e">
        <f>VLOOKUP(Audit!#REF!,$V$3:$AE$12,10,FALSE) &amp; Audit!#REF! &amp; VLOOKUP(Audit!#REF!,$V$13:$AE$22,10,FALSE) &amp; IF(Audit!#REF!=10,Audit!#REF!&amp;Audit!#REF!,"") &amp; IF(Audit!#REF!&lt;&gt;1,U916,"")</f>
        <v>#REF!</v>
      </c>
      <c r="L916" s="10" t="e">
        <f>Audit!#REF!</f>
        <v>#REF!</v>
      </c>
      <c r="M916" s="10" t="e">
        <f t="shared" si="431"/>
        <v>#REF!</v>
      </c>
      <c r="N916" s="10" t="e">
        <f t="shared" si="432"/>
        <v>#REF!</v>
      </c>
      <c r="O916" s="10" t="e">
        <f t="shared" si="433"/>
        <v>#REF!</v>
      </c>
      <c r="P916" s="10" t="e">
        <f t="shared" si="434"/>
        <v>#REF!</v>
      </c>
      <c r="Q916" s="10" t="e">
        <f t="shared" si="435"/>
        <v>#REF!</v>
      </c>
      <c r="R916" s="10" t="e">
        <f t="shared" si="436"/>
        <v>#REF!</v>
      </c>
      <c r="S916" s="10" t="e">
        <f t="shared" si="437"/>
        <v>#REF!</v>
      </c>
      <c r="T916" s="10" t="e">
        <f t="shared" si="438"/>
        <v>#REF!</v>
      </c>
      <c r="U916" s="17" t="e">
        <f>IF(Audit!#REF!="","",VLOOKUP(Audit!#REF!,$W$26:$X$35,2,FALSE)) &amp; Audit!#REF! &amp; IF(Audit!#REF!="","",IF(Audit!#REF!&lt;=1.4,VLOOKUP(Audit!#REF!,$W$38:X961,2,FALSE),VLOOKUP(Audit!#REF!,$W$51:$X$61,2,FALSE))) &amp; IF(Audit!#REF!="","",VLOOKUP(Audit!#REF!,$Y$26:$Z$35,2,FALSE) &amp; Audit!#REF! &amp; IF(Audit!#REF!="","",IF(Audit!#REF!&lt;=1.4,VLOOKUP(Audit!#REF!,$Y$38:$Z$48,2,FALSE),VLOOKUP(Audit!#REF!,$Y$51:$Z$61,2,FALSE))))</f>
        <v>#REF!</v>
      </c>
      <c r="V916" s="21"/>
      <c r="AH916" s="49" t="e">
        <f>Audit!#REF!</f>
        <v>#REF!</v>
      </c>
      <c r="AI916" s="50" t="e">
        <f>VLOOKUP(Audit!#REF!,$V$3:$AE$12,2,FALSE)&amp; IF(Audit!#REF!=10,Audit!#REF!,"")</f>
        <v>#REF!</v>
      </c>
      <c r="AJ916" s="50" t="e">
        <f>VLOOKUP(Audit!#REF!,$V$13:$AE$22,2,FALSE)&amp; IF(Audit!#REF!=10,Audit!#REF!,"")</f>
        <v>#REF!</v>
      </c>
      <c r="AK916" s="47" t="e">
        <f t="shared" si="439"/>
        <v>#REF!</v>
      </c>
      <c r="AL916" s="50" t="e">
        <f>VLOOKUP(Audit!#REF!,$V$3:$AE$12,3,FALSE)&amp; IF(Audit!#REF!=10,Audit!#REF!,"")</f>
        <v>#REF!</v>
      </c>
      <c r="AM916" s="50" t="e">
        <f>VLOOKUP(Audit!#REF!,$V$13:$AE$22,3,FALSE)&amp; IF(Audit!#REF!=10,Audit!#REF!,"")</f>
        <v>#REF!</v>
      </c>
      <c r="AN916" s="47" t="e">
        <f t="shared" si="440"/>
        <v>#REF!</v>
      </c>
      <c r="AO916" s="50" t="e">
        <f>VLOOKUP(Audit!#REF!,$V$3:$AE$12,4,FALSE) &amp;  Audit!#REF! &amp; IF(Audit!#REF!=10,Audit!#REF!,"")</f>
        <v>#REF!</v>
      </c>
      <c r="AP916" s="50" t="e">
        <f>VLOOKUP(Audit!#REF!,$V$13:$AE$22,4,FALSE)&amp; IF(Audit!#REF!=10,Audit!#REF!,"")</f>
        <v>#REF!</v>
      </c>
      <c r="AQ916" s="47" t="e">
        <f t="shared" si="441"/>
        <v>#REF!</v>
      </c>
      <c r="AR916" s="50" t="e">
        <f>VLOOKUP(Audit!#REF!,$V$3:$AE$12,5,FALSE)&amp; IF(Audit!#REF!=10,Audit!#REF!,"")</f>
        <v>#REF!</v>
      </c>
      <c r="AS916" s="50" t="e">
        <f>VLOOKUP(Audit!#REF!,$V$13:$AE$22,5,FALSE)&amp; IF(Audit!#REF!=10,Audit!#REF!,"")</f>
        <v>#REF!</v>
      </c>
      <c r="AT916" s="47" t="e">
        <f t="shared" si="442"/>
        <v>#REF!</v>
      </c>
      <c r="AU916" s="50" t="e">
        <f>VLOOKUP(Audit!#REF!,$V$3:$AE$12,6,FALSE)&amp; IF(Audit!#REF!=10,Audit!#REF!,"")</f>
        <v>#REF!</v>
      </c>
      <c r="AV916" s="50" t="e">
        <f>VLOOKUP(Audit!#REF!,$V$13:$AE$22,6,FALSE)&amp; IF(Audit!#REF!=10,Audit!#REF!,"")</f>
        <v>#REF!</v>
      </c>
      <c r="AW916" s="47" t="e">
        <f t="shared" si="443"/>
        <v>#REF!</v>
      </c>
      <c r="AX916" s="50" t="e">
        <f>VLOOKUP(Audit!#REF!,$V$3:$AE$12,7,FALSE)&amp; IF(Audit!#REF!=10,Audit!#REF!,"")</f>
        <v>#REF!</v>
      </c>
      <c r="AY916" s="50" t="e">
        <f>VLOOKUP(Audit!#REF!,$V$13:$AE$22,7,FALSE) &amp; IF(Audit!#REF!=10,Audit!#REF!,"")</f>
        <v>#REF!</v>
      </c>
      <c r="AZ916" s="47" t="e">
        <f t="shared" si="444"/>
        <v>#REF!</v>
      </c>
      <c r="BA916" s="50" t="e">
        <f>VLOOKUP(Audit!#REF!,$V$3:$AE$12,8,FALSE)&amp; Audit!#REF! &amp; IF(Audit!#REF!=10,Audit!#REF!,"")</f>
        <v>#REF!</v>
      </c>
      <c r="BB916" s="50" t="e">
        <f>VLOOKUP(Audit!#REF!,$V$13:$AE$22,8,FALSE) &amp; IF(Audit!#REF!=10,Audit!#REF!,"")</f>
        <v>#REF!</v>
      </c>
      <c r="BC916" s="47" t="e">
        <f t="shared" si="445"/>
        <v>#REF!</v>
      </c>
      <c r="BD916" s="50" t="e">
        <f>VLOOKUP(Audit!#REF!,$V$3:$AE$12,9,FALSE)&amp; IF(Audit!#REF!=10,Audit!#REF!,"")</f>
        <v>#REF!</v>
      </c>
      <c r="BE916" s="50" t="e">
        <f>VLOOKUP(Audit!#REF!,$V$13:$AE$22,9,FALSE) &amp; IF(Audit!#REF!=10,Audit!#REF!,"") &amp; IF(Audit!#REF!&lt;&gt;1,U916,"")</f>
        <v>#REF!</v>
      </c>
      <c r="BF916" s="47" t="e">
        <f t="shared" si="446"/>
        <v>#REF!</v>
      </c>
      <c r="BG916" s="50" t="e">
        <f>VLOOKUP(Audit!#REF!,$V$3:$AE$12,10,FALSE) &amp; Audit!#REF! &amp; IF(Audit!#REF!=10,Audit!#REF!,"")</f>
        <v>#REF!</v>
      </c>
      <c r="BH916" s="50" t="e">
        <f>VLOOKUP(Audit!#REF!,$V$13:$AE$22,10,FALSE) &amp; IF(Audit!#REF!=10,Audit!#REF!,"") &amp; IF(Audit!#REF!&lt;&gt;1,U916,"")</f>
        <v>#REF!</v>
      </c>
      <c r="BI916" s="47" t="e">
        <f t="shared" si="447"/>
        <v>#REF!</v>
      </c>
      <c r="BJ916" s="48" t="str">
        <f t="shared" si="448"/>
        <v/>
      </c>
      <c r="BK916" s="48" t="str">
        <f t="shared" si="449"/>
        <v/>
      </c>
      <c r="BL916" s="48" t="str">
        <f t="shared" si="450"/>
        <v/>
      </c>
      <c r="BM916" s="48" t="str">
        <f t="shared" si="451"/>
        <v/>
      </c>
      <c r="BN916" s="48" t="str">
        <f t="shared" si="452"/>
        <v/>
      </c>
      <c r="BO916" s="48" t="str">
        <f t="shared" si="453"/>
        <v/>
      </c>
      <c r="BP916" s="48" t="str">
        <f t="shared" si="454"/>
        <v/>
      </c>
      <c r="BQ916" s="48" t="str">
        <f t="shared" si="455"/>
        <v/>
      </c>
      <c r="BR916" s="48" t="str">
        <f t="shared" si="456"/>
        <v/>
      </c>
      <c r="BS916" s="48" t="str">
        <f t="shared" si="457"/>
        <v/>
      </c>
      <c r="BT916" s="48" t="str">
        <f t="shared" si="458"/>
        <v/>
      </c>
      <c r="BU916" s="48" t="str">
        <f t="shared" si="459"/>
        <v/>
      </c>
    </row>
    <row r="917" spans="1:73">
      <c r="A917" s="10" t="e">
        <f>Audit!#REF!</f>
        <v>#REF!</v>
      </c>
      <c r="B917" s="10" t="e">
        <f t="shared" si="430"/>
        <v>#REF!</v>
      </c>
      <c r="C917" s="17" t="e">
        <f>VLOOKUP(Audit!#REF!,$V$3:$AE$12,2,FALSE) &amp; VLOOKUP(Audit!#REF!,$V$13:$AE$22,2,FALSE)&amp; IF(Audit!#REF!=10,Audit!#REF!&amp;Audit!#REF!,"")</f>
        <v>#REF!</v>
      </c>
      <c r="D917" s="17" t="e">
        <f>VLOOKUP(Audit!#REF!,$V$3:$AE$12,3,FALSE) &amp; VLOOKUP(Audit!#REF!,$V$13:$AE$22,3,FALSE) &amp;IF(Audit!#REF!=10,Audit!#REF!&amp;Audit!#REF!,"")</f>
        <v>#REF!</v>
      </c>
      <c r="E917" s="17" t="e">
        <f>VLOOKUP(Audit!#REF!,$V$3:$AE$12,4,FALSE)&amp; Audit!#REF! &amp; VLOOKUP(Audit!#REF!,$V$13:$AE$22,4,FALSE)&amp; IF(Audit!#REF!=10,Audit!#REF!&amp;Audit!#REF!,"")</f>
        <v>#REF!</v>
      </c>
      <c r="F917" s="17" t="e">
        <f>VLOOKUP(Audit!#REF!,$V$3:$AE$12,5,FALSE) &amp; VLOOKUP(Audit!#REF!,$V$13:$AE$22,5,FALSE)&amp; IF(Audit!#REF!=10,Audit!#REF!&amp;Audit!#REF!,"")</f>
        <v>#REF!</v>
      </c>
      <c r="G917" s="17" t="e">
        <f>VLOOKUP(Audit!#REF!,$V$3:$AE$12,6,FALSE) &amp; VLOOKUP(Audit!#REF!,$V$13:$AE$22,6,FALSE)&amp; IF(Audit!#REF!=10,Audit!#REF!&amp;Audit!#REF!,"")</f>
        <v>#REF!</v>
      </c>
      <c r="H917" s="17" t="e">
        <f>VLOOKUP(Audit!#REF!,$V$3:$AE$12,7,FALSE) &amp; VLOOKUP(Audit!#REF!,$V$13:$AE$22,7,FALSE)&amp;IF(Audit!#REF!=10,Audit!#REF!&amp;Audit!#REF!,"")</f>
        <v>#REF!</v>
      </c>
      <c r="I917" s="17" t="e">
        <f>VLOOKUP(Audit!#REF!,$V$3:$AE$12,8,FALSE) &amp; Audit!#REF! &amp; VLOOKUP(Audit!#REF!,$V$13:$AE$22,8,FALSE)&amp;IF(Audit!#REF!=10,Audit!#REF!&amp;Audit!#REF!,"")</f>
        <v>#REF!</v>
      </c>
      <c r="J917" s="17" t="e">
        <f>VLOOKUP(Audit!#REF!,$V$3:$AE$12,9,FALSE) &amp; VLOOKUP(Audit!#REF!,$V$13:$AE$22,9,FALSE) &amp; IF(Audit!#REF!=10,Audit!#REF!&amp;Audit!#REF!,"") &amp; IF(Audit!#REF!&lt;&gt;1,U917,"")</f>
        <v>#REF!</v>
      </c>
      <c r="K917" s="17" t="e">
        <f>VLOOKUP(Audit!#REF!,$V$3:$AE$12,10,FALSE) &amp; Audit!#REF! &amp; VLOOKUP(Audit!#REF!,$V$13:$AE$22,10,FALSE) &amp; IF(Audit!#REF!=10,Audit!#REF!&amp;Audit!#REF!,"") &amp; IF(Audit!#REF!&lt;&gt;1,U917,"")</f>
        <v>#REF!</v>
      </c>
      <c r="L917" s="10" t="e">
        <f>Audit!#REF!</f>
        <v>#REF!</v>
      </c>
      <c r="M917" s="10" t="e">
        <f t="shared" si="431"/>
        <v>#REF!</v>
      </c>
      <c r="N917" s="10" t="e">
        <f t="shared" si="432"/>
        <v>#REF!</v>
      </c>
      <c r="O917" s="10" t="e">
        <f t="shared" si="433"/>
        <v>#REF!</v>
      </c>
      <c r="P917" s="10" t="e">
        <f t="shared" si="434"/>
        <v>#REF!</v>
      </c>
      <c r="Q917" s="10" t="e">
        <f t="shared" si="435"/>
        <v>#REF!</v>
      </c>
      <c r="R917" s="10" t="e">
        <f t="shared" si="436"/>
        <v>#REF!</v>
      </c>
      <c r="S917" s="10" t="e">
        <f t="shared" si="437"/>
        <v>#REF!</v>
      </c>
      <c r="T917" s="10" t="e">
        <f t="shared" si="438"/>
        <v>#REF!</v>
      </c>
      <c r="U917" s="17" t="e">
        <f>IF(Audit!#REF!="","",VLOOKUP(Audit!#REF!,$W$26:$X$35,2,FALSE)) &amp; Audit!#REF! &amp; IF(Audit!#REF!="","",IF(Audit!#REF!&lt;=1.4,VLOOKUP(Audit!#REF!,$W$38:X962,2,FALSE),VLOOKUP(Audit!#REF!,$W$51:$X$61,2,FALSE))) &amp; IF(Audit!#REF!="","",VLOOKUP(Audit!#REF!,$Y$26:$Z$35,2,FALSE) &amp; Audit!#REF! &amp; IF(Audit!#REF!="","",IF(Audit!#REF!&lt;=1.4,VLOOKUP(Audit!#REF!,$Y$38:$Z$48,2,FALSE),VLOOKUP(Audit!#REF!,$Y$51:$Z$61,2,FALSE))))</f>
        <v>#REF!</v>
      </c>
      <c r="V917" s="21"/>
      <c r="AH917" s="49" t="e">
        <f>Audit!#REF!</f>
        <v>#REF!</v>
      </c>
      <c r="AI917" s="50" t="e">
        <f>VLOOKUP(Audit!#REF!,$V$3:$AE$12,2,FALSE)&amp; IF(Audit!#REF!=10,Audit!#REF!,"")</f>
        <v>#REF!</v>
      </c>
      <c r="AJ917" s="50" t="e">
        <f>VLOOKUP(Audit!#REF!,$V$13:$AE$22,2,FALSE)&amp; IF(Audit!#REF!=10,Audit!#REF!,"")</f>
        <v>#REF!</v>
      </c>
      <c r="AK917" s="47" t="e">
        <f t="shared" si="439"/>
        <v>#REF!</v>
      </c>
      <c r="AL917" s="50" t="e">
        <f>VLOOKUP(Audit!#REF!,$V$3:$AE$12,3,FALSE)&amp; IF(Audit!#REF!=10,Audit!#REF!,"")</f>
        <v>#REF!</v>
      </c>
      <c r="AM917" s="50" t="e">
        <f>VLOOKUP(Audit!#REF!,$V$13:$AE$22,3,FALSE)&amp; IF(Audit!#REF!=10,Audit!#REF!,"")</f>
        <v>#REF!</v>
      </c>
      <c r="AN917" s="47" t="e">
        <f t="shared" si="440"/>
        <v>#REF!</v>
      </c>
      <c r="AO917" s="50" t="e">
        <f>VLOOKUP(Audit!#REF!,$V$3:$AE$12,4,FALSE) &amp;  Audit!#REF! &amp; IF(Audit!#REF!=10,Audit!#REF!,"")</f>
        <v>#REF!</v>
      </c>
      <c r="AP917" s="50" t="e">
        <f>VLOOKUP(Audit!#REF!,$V$13:$AE$22,4,FALSE)&amp; IF(Audit!#REF!=10,Audit!#REF!,"")</f>
        <v>#REF!</v>
      </c>
      <c r="AQ917" s="47" t="e">
        <f t="shared" si="441"/>
        <v>#REF!</v>
      </c>
      <c r="AR917" s="50" t="e">
        <f>VLOOKUP(Audit!#REF!,$V$3:$AE$12,5,FALSE)&amp; IF(Audit!#REF!=10,Audit!#REF!,"")</f>
        <v>#REF!</v>
      </c>
      <c r="AS917" s="50" t="e">
        <f>VLOOKUP(Audit!#REF!,$V$13:$AE$22,5,FALSE)&amp; IF(Audit!#REF!=10,Audit!#REF!,"")</f>
        <v>#REF!</v>
      </c>
      <c r="AT917" s="47" t="e">
        <f t="shared" si="442"/>
        <v>#REF!</v>
      </c>
      <c r="AU917" s="50" t="e">
        <f>VLOOKUP(Audit!#REF!,$V$3:$AE$12,6,FALSE)&amp; IF(Audit!#REF!=10,Audit!#REF!,"")</f>
        <v>#REF!</v>
      </c>
      <c r="AV917" s="50" t="e">
        <f>VLOOKUP(Audit!#REF!,$V$13:$AE$22,6,FALSE)&amp; IF(Audit!#REF!=10,Audit!#REF!,"")</f>
        <v>#REF!</v>
      </c>
      <c r="AW917" s="47" t="e">
        <f t="shared" si="443"/>
        <v>#REF!</v>
      </c>
      <c r="AX917" s="50" t="e">
        <f>VLOOKUP(Audit!#REF!,$V$3:$AE$12,7,FALSE)&amp; IF(Audit!#REF!=10,Audit!#REF!,"")</f>
        <v>#REF!</v>
      </c>
      <c r="AY917" s="50" t="e">
        <f>VLOOKUP(Audit!#REF!,$V$13:$AE$22,7,FALSE) &amp; IF(Audit!#REF!=10,Audit!#REF!,"")</f>
        <v>#REF!</v>
      </c>
      <c r="AZ917" s="47" t="e">
        <f t="shared" si="444"/>
        <v>#REF!</v>
      </c>
      <c r="BA917" s="50" t="e">
        <f>VLOOKUP(Audit!#REF!,$V$3:$AE$12,8,FALSE)&amp; Audit!#REF! &amp; IF(Audit!#REF!=10,Audit!#REF!,"")</f>
        <v>#REF!</v>
      </c>
      <c r="BB917" s="50" t="e">
        <f>VLOOKUP(Audit!#REF!,$V$13:$AE$22,8,FALSE) &amp; IF(Audit!#REF!=10,Audit!#REF!,"")</f>
        <v>#REF!</v>
      </c>
      <c r="BC917" s="47" t="e">
        <f t="shared" si="445"/>
        <v>#REF!</v>
      </c>
      <c r="BD917" s="50" t="e">
        <f>VLOOKUP(Audit!#REF!,$V$3:$AE$12,9,FALSE)&amp; IF(Audit!#REF!=10,Audit!#REF!,"")</f>
        <v>#REF!</v>
      </c>
      <c r="BE917" s="50" t="e">
        <f>VLOOKUP(Audit!#REF!,$V$13:$AE$22,9,FALSE) &amp; IF(Audit!#REF!=10,Audit!#REF!,"") &amp; IF(Audit!#REF!&lt;&gt;1,U917,"")</f>
        <v>#REF!</v>
      </c>
      <c r="BF917" s="47" t="e">
        <f t="shared" si="446"/>
        <v>#REF!</v>
      </c>
      <c r="BG917" s="50" t="e">
        <f>VLOOKUP(Audit!#REF!,$V$3:$AE$12,10,FALSE) &amp; Audit!#REF! &amp; IF(Audit!#REF!=10,Audit!#REF!,"")</f>
        <v>#REF!</v>
      </c>
      <c r="BH917" s="50" t="e">
        <f>VLOOKUP(Audit!#REF!,$V$13:$AE$22,10,FALSE) &amp; IF(Audit!#REF!=10,Audit!#REF!,"") &amp; IF(Audit!#REF!&lt;&gt;1,U917,"")</f>
        <v>#REF!</v>
      </c>
      <c r="BI917" s="47" t="e">
        <f t="shared" si="447"/>
        <v>#REF!</v>
      </c>
      <c r="BJ917" s="48" t="str">
        <f t="shared" si="448"/>
        <v/>
      </c>
      <c r="BK917" s="48" t="str">
        <f t="shared" si="449"/>
        <v/>
      </c>
      <c r="BL917" s="48" t="str">
        <f t="shared" si="450"/>
        <v/>
      </c>
      <c r="BM917" s="48" t="str">
        <f t="shared" si="451"/>
        <v/>
      </c>
      <c r="BN917" s="48" t="str">
        <f t="shared" si="452"/>
        <v/>
      </c>
      <c r="BO917" s="48" t="str">
        <f t="shared" si="453"/>
        <v/>
      </c>
      <c r="BP917" s="48" t="str">
        <f t="shared" si="454"/>
        <v/>
      </c>
      <c r="BQ917" s="48" t="str">
        <f t="shared" si="455"/>
        <v/>
      </c>
      <c r="BR917" s="48" t="str">
        <f t="shared" si="456"/>
        <v/>
      </c>
      <c r="BS917" s="48" t="str">
        <f t="shared" si="457"/>
        <v/>
      </c>
      <c r="BT917" s="48" t="str">
        <f t="shared" si="458"/>
        <v/>
      </c>
      <c r="BU917" s="48" t="str">
        <f t="shared" si="459"/>
        <v/>
      </c>
    </row>
    <row r="918" spans="1:73">
      <c r="A918" s="10" t="e">
        <f>Audit!#REF!</f>
        <v>#REF!</v>
      </c>
      <c r="B918" s="10" t="e">
        <f t="shared" si="430"/>
        <v>#REF!</v>
      </c>
      <c r="C918" s="17" t="e">
        <f>VLOOKUP(Audit!#REF!,$V$3:$AE$12,2,FALSE) &amp; VLOOKUP(Audit!#REF!,$V$13:$AE$22,2,FALSE)&amp; IF(Audit!#REF!=10,Audit!#REF!&amp;Audit!#REF!,"")</f>
        <v>#REF!</v>
      </c>
      <c r="D918" s="17" t="e">
        <f>VLOOKUP(Audit!#REF!,$V$3:$AE$12,3,FALSE) &amp; VLOOKUP(Audit!#REF!,$V$13:$AE$22,3,FALSE) &amp;IF(Audit!#REF!=10,Audit!#REF!&amp;Audit!#REF!,"")</f>
        <v>#REF!</v>
      </c>
      <c r="E918" s="17" t="e">
        <f>VLOOKUP(Audit!#REF!,$V$3:$AE$12,4,FALSE)&amp; Audit!#REF! &amp; VLOOKUP(Audit!#REF!,$V$13:$AE$22,4,FALSE)&amp; IF(Audit!#REF!=10,Audit!#REF!&amp;Audit!#REF!,"")</f>
        <v>#REF!</v>
      </c>
      <c r="F918" s="17" t="e">
        <f>VLOOKUP(Audit!#REF!,$V$3:$AE$12,5,FALSE) &amp; VLOOKUP(Audit!#REF!,$V$13:$AE$22,5,FALSE)&amp; IF(Audit!#REF!=10,Audit!#REF!&amp;Audit!#REF!,"")</f>
        <v>#REF!</v>
      </c>
      <c r="G918" s="17" t="e">
        <f>VLOOKUP(Audit!#REF!,$V$3:$AE$12,6,FALSE) &amp; VLOOKUP(Audit!#REF!,$V$13:$AE$22,6,FALSE)&amp; IF(Audit!#REF!=10,Audit!#REF!&amp;Audit!#REF!,"")</f>
        <v>#REF!</v>
      </c>
      <c r="H918" s="17" t="e">
        <f>VLOOKUP(Audit!#REF!,$V$3:$AE$12,7,FALSE) &amp; VLOOKUP(Audit!#REF!,$V$13:$AE$22,7,FALSE)&amp;IF(Audit!#REF!=10,Audit!#REF!&amp;Audit!#REF!,"")</f>
        <v>#REF!</v>
      </c>
      <c r="I918" s="17" t="e">
        <f>VLOOKUP(Audit!#REF!,$V$3:$AE$12,8,FALSE) &amp; Audit!#REF! &amp; VLOOKUP(Audit!#REF!,$V$13:$AE$22,8,FALSE)&amp;IF(Audit!#REF!=10,Audit!#REF!&amp;Audit!#REF!,"")</f>
        <v>#REF!</v>
      </c>
      <c r="J918" s="17" t="e">
        <f>VLOOKUP(Audit!#REF!,$V$3:$AE$12,9,FALSE) &amp; VLOOKUP(Audit!#REF!,$V$13:$AE$22,9,FALSE) &amp; IF(Audit!#REF!=10,Audit!#REF!&amp;Audit!#REF!,"") &amp; IF(Audit!#REF!&lt;&gt;1,U918,"")</f>
        <v>#REF!</v>
      </c>
      <c r="K918" s="17" t="e">
        <f>VLOOKUP(Audit!#REF!,$V$3:$AE$12,10,FALSE) &amp; Audit!#REF! &amp; VLOOKUP(Audit!#REF!,$V$13:$AE$22,10,FALSE) &amp; IF(Audit!#REF!=10,Audit!#REF!&amp;Audit!#REF!,"") &amp; IF(Audit!#REF!&lt;&gt;1,U918,"")</f>
        <v>#REF!</v>
      </c>
      <c r="L918" s="10" t="e">
        <f>Audit!#REF!</f>
        <v>#REF!</v>
      </c>
      <c r="M918" s="10" t="e">
        <f t="shared" si="431"/>
        <v>#REF!</v>
      </c>
      <c r="N918" s="10" t="e">
        <f t="shared" si="432"/>
        <v>#REF!</v>
      </c>
      <c r="O918" s="10" t="e">
        <f t="shared" si="433"/>
        <v>#REF!</v>
      </c>
      <c r="P918" s="10" t="e">
        <f t="shared" si="434"/>
        <v>#REF!</v>
      </c>
      <c r="Q918" s="10" t="e">
        <f t="shared" si="435"/>
        <v>#REF!</v>
      </c>
      <c r="R918" s="10" t="e">
        <f t="shared" si="436"/>
        <v>#REF!</v>
      </c>
      <c r="S918" s="10" t="e">
        <f t="shared" si="437"/>
        <v>#REF!</v>
      </c>
      <c r="T918" s="10" t="e">
        <f t="shared" si="438"/>
        <v>#REF!</v>
      </c>
      <c r="U918" s="17" t="e">
        <f>IF(Audit!#REF!="","",VLOOKUP(Audit!#REF!,$W$26:$X$35,2,FALSE)) &amp; Audit!#REF! &amp; IF(Audit!#REF!="","",IF(Audit!#REF!&lt;=1.4,VLOOKUP(Audit!#REF!,$W$38:X963,2,FALSE),VLOOKUP(Audit!#REF!,$W$51:$X$61,2,FALSE))) &amp; IF(Audit!#REF!="","",VLOOKUP(Audit!#REF!,$Y$26:$Z$35,2,FALSE) &amp; Audit!#REF! &amp; IF(Audit!#REF!="","",IF(Audit!#REF!&lt;=1.4,VLOOKUP(Audit!#REF!,$Y$38:$Z$48,2,FALSE),VLOOKUP(Audit!#REF!,$Y$51:$Z$61,2,FALSE))))</f>
        <v>#REF!</v>
      </c>
      <c r="V918" s="21"/>
      <c r="AH918" s="49" t="e">
        <f>Audit!#REF!</f>
        <v>#REF!</v>
      </c>
      <c r="AI918" s="50" t="e">
        <f>VLOOKUP(Audit!#REF!,$V$3:$AE$12,2,FALSE)&amp; IF(Audit!#REF!=10,Audit!#REF!,"")</f>
        <v>#REF!</v>
      </c>
      <c r="AJ918" s="50" t="e">
        <f>VLOOKUP(Audit!#REF!,$V$13:$AE$22,2,FALSE)&amp; IF(Audit!#REF!=10,Audit!#REF!,"")</f>
        <v>#REF!</v>
      </c>
      <c r="AK918" s="47" t="e">
        <f t="shared" si="439"/>
        <v>#REF!</v>
      </c>
      <c r="AL918" s="50" t="e">
        <f>VLOOKUP(Audit!#REF!,$V$3:$AE$12,3,FALSE)&amp; IF(Audit!#REF!=10,Audit!#REF!,"")</f>
        <v>#REF!</v>
      </c>
      <c r="AM918" s="50" t="e">
        <f>VLOOKUP(Audit!#REF!,$V$13:$AE$22,3,FALSE)&amp; IF(Audit!#REF!=10,Audit!#REF!,"")</f>
        <v>#REF!</v>
      </c>
      <c r="AN918" s="47" t="e">
        <f t="shared" si="440"/>
        <v>#REF!</v>
      </c>
      <c r="AO918" s="50" t="e">
        <f>VLOOKUP(Audit!#REF!,$V$3:$AE$12,4,FALSE) &amp;  Audit!#REF! &amp; IF(Audit!#REF!=10,Audit!#REF!,"")</f>
        <v>#REF!</v>
      </c>
      <c r="AP918" s="50" t="e">
        <f>VLOOKUP(Audit!#REF!,$V$13:$AE$22,4,FALSE)&amp; IF(Audit!#REF!=10,Audit!#REF!,"")</f>
        <v>#REF!</v>
      </c>
      <c r="AQ918" s="47" t="e">
        <f t="shared" si="441"/>
        <v>#REF!</v>
      </c>
      <c r="AR918" s="50" t="e">
        <f>VLOOKUP(Audit!#REF!,$V$3:$AE$12,5,FALSE)&amp; IF(Audit!#REF!=10,Audit!#REF!,"")</f>
        <v>#REF!</v>
      </c>
      <c r="AS918" s="50" t="e">
        <f>VLOOKUP(Audit!#REF!,$V$13:$AE$22,5,FALSE)&amp; IF(Audit!#REF!=10,Audit!#REF!,"")</f>
        <v>#REF!</v>
      </c>
      <c r="AT918" s="47" t="e">
        <f t="shared" si="442"/>
        <v>#REF!</v>
      </c>
      <c r="AU918" s="50" t="e">
        <f>VLOOKUP(Audit!#REF!,$V$3:$AE$12,6,FALSE)&amp; IF(Audit!#REF!=10,Audit!#REF!,"")</f>
        <v>#REF!</v>
      </c>
      <c r="AV918" s="50" t="e">
        <f>VLOOKUP(Audit!#REF!,$V$13:$AE$22,6,FALSE)&amp; IF(Audit!#REF!=10,Audit!#REF!,"")</f>
        <v>#REF!</v>
      </c>
      <c r="AW918" s="47" t="e">
        <f t="shared" si="443"/>
        <v>#REF!</v>
      </c>
      <c r="AX918" s="50" t="e">
        <f>VLOOKUP(Audit!#REF!,$V$3:$AE$12,7,FALSE)&amp; IF(Audit!#REF!=10,Audit!#REF!,"")</f>
        <v>#REF!</v>
      </c>
      <c r="AY918" s="50" t="e">
        <f>VLOOKUP(Audit!#REF!,$V$13:$AE$22,7,FALSE) &amp; IF(Audit!#REF!=10,Audit!#REF!,"")</f>
        <v>#REF!</v>
      </c>
      <c r="AZ918" s="47" t="e">
        <f t="shared" si="444"/>
        <v>#REF!</v>
      </c>
      <c r="BA918" s="50" t="e">
        <f>VLOOKUP(Audit!#REF!,$V$3:$AE$12,8,FALSE)&amp; Audit!#REF! &amp; IF(Audit!#REF!=10,Audit!#REF!,"")</f>
        <v>#REF!</v>
      </c>
      <c r="BB918" s="50" t="e">
        <f>VLOOKUP(Audit!#REF!,$V$13:$AE$22,8,FALSE) &amp; IF(Audit!#REF!=10,Audit!#REF!,"")</f>
        <v>#REF!</v>
      </c>
      <c r="BC918" s="47" t="e">
        <f t="shared" si="445"/>
        <v>#REF!</v>
      </c>
      <c r="BD918" s="50" t="e">
        <f>VLOOKUP(Audit!#REF!,$V$3:$AE$12,9,FALSE)&amp; IF(Audit!#REF!=10,Audit!#REF!,"")</f>
        <v>#REF!</v>
      </c>
      <c r="BE918" s="50" t="e">
        <f>VLOOKUP(Audit!#REF!,$V$13:$AE$22,9,FALSE) &amp; IF(Audit!#REF!=10,Audit!#REF!,"") &amp; IF(Audit!#REF!&lt;&gt;1,U918,"")</f>
        <v>#REF!</v>
      </c>
      <c r="BF918" s="47" t="e">
        <f t="shared" si="446"/>
        <v>#REF!</v>
      </c>
      <c r="BG918" s="50" t="e">
        <f>VLOOKUP(Audit!#REF!,$V$3:$AE$12,10,FALSE) &amp; Audit!#REF! &amp; IF(Audit!#REF!=10,Audit!#REF!,"")</f>
        <v>#REF!</v>
      </c>
      <c r="BH918" s="50" t="e">
        <f>VLOOKUP(Audit!#REF!,$V$13:$AE$22,10,FALSE) &amp; IF(Audit!#REF!=10,Audit!#REF!,"") &amp; IF(Audit!#REF!&lt;&gt;1,U918,"")</f>
        <v>#REF!</v>
      </c>
      <c r="BI918" s="47" t="e">
        <f t="shared" si="447"/>
        <v>#REF!</v>
      </c>
      <c r="BJ918" s="48" t="str">
        <f t="shared" si="448"/>
        <v/>
      </c>
      <c r="BK918" s="48" t="str">
        <f t="shared" si="449"/>
        <v/>
      </c>
      <c r="BL918" s="48" t="str">
        <f t="shared" si="450"/>
        <v/>
      </c>
      <c r="BM918" s="48" t="str">
        <f t="shared" si="451"/>
        <v/>
      </c>
      <c r="BN918" s="48" t="str">
        <f t="shared" si="452"/>
        <v/>
      </c>
      <c r="BO918" s="48" t="str">
        <f t="shared" si="453"/>
        <v/>
      </c>
      <c r="BP918" s="48" t="str">
        <f t="shared" si="454"/>
        <v/>
      </c>
      <c r="BQ918" s="48" t="str">
        <f t="shared" si="455"/>
        <v/>
      </c>
      <c r="BR918" s="48" t="str">
        <f t="shared" si="456"/>
        <v/>
      </c>
      <c r="BS918" s="48" t="str">
        <f t="shared" si="457"/>
        <v/>
      </c>
      <c r="BT918" s="48" t="str">
        <f t="shared" si="458"/>
        <v/>
      </c>
      <c r="BU918" s="48" t="str">
        <f t="shared" si="459"/>
        <v/>
      </c>
    </row>
    <row r="919" spans="1:73">
      <c r="A919" s="10" t="e">
        <f>Audit!#REF!</f>
        <v>#REF!</v>
      </c>
      <c r="B919" s="10" t="e">
        <f t="shared" si="430"/>
        <v>#REF!</v>
      </c>
      <c r="C919" s="17" t="e">
        <f>VLOOKUP(Audit!#REF!,$V$3:$AE$12,2,FALSE) &amp; VLOOKUP(Audit!#REF!,$V$13:$AE$22,2,FALSE)&amp; IF(Audit!#REF!=10,Audit!#REF!&amp;Audit!#REF!,"")</f>
        <v>#REF!</v>
      </c>
      <c r="D919" s="17" t="e">
        <f>VLOOKUP(Audit!#REF!,$V$3:$AE$12,3,FALSE) &amp; VLOOKUP(Audit!#REF!,$V$13:$AE$22,3,FALSE) &amp;IF(Audit!#REF!=10,Audit!#REF!&amp;Audit!#REF!,"")</f>
        <v>#REF!</v>
      </c>
      <c r="E919" s="17" t="e">
        <f>VLOOKUP(Audit!#REF!,$V$3:$AE$12,4,FALSE)&amp; Audit!#REF! &amp; VLOOKUP(Audit!#REF!,$V$13:$AE$22,4,FALSE)&amp; IF(Audit!#REF!=10,Audit!#REF!&amp;Audit!#REF!,"")</f>
        <v>#REF!</v>
      </c>
      <c r="F919" s="17" t="e">
        <f>VLOOKUP(Audit!#REF!,$V$3:$AE$12,5,FALSE) &amp; VLOOKUP(Audit!#REF!,$V$13:$AE$22,5,FALSE)&amp; IF(Audit!#REF!=10,Audit!#REF!&amp;Audit!#REF!,"")</f>
        <v>#REF!</v>
      </c>
      <c r="G919" s="17" t="e">
        <f>VLOOKUP(Audit!#REF!,$V$3:$AE$12,6,FALSE) &amp; VLOOKUP(Audit!#REF!,$V$13:$AE$22,6,FALSE)&amp; IF(Audit!#REF!=10,Audit!#REF!&amp;Audit!#REF!,"")</f>
        <v>#REF!</v>
      </c>
      <c r="H919" s="17" t="e">
        <f>VLOOKUP(Audit!#REF!,$V$3:$AE$12,7,FALSE) &amp; VLOOKUP(Audit!#REF!,$V$13:$AE$22,7,FALSE)&amp;IF(Audit!#REF!=10,Audit!#REF!&amp;Audit!#REF!,"")</f>
        <v>#REF!</v>
      </c>
      <c r="I919" s="17" t="e">
        <f>VLOOKUP(Audit!#REF!,$V$3:$AE$12,8,FALSE) &amp; Audit!#REF! &amp; VLOOKUP(Audit!#REF!,$V$13:$AE$22,8,FALSE)&amp;IF(Audit!#REF!=10,Audit!#REF!&amp;Audit!#REF!,"")</f>
        <v>#REF!</v>
      </c>
      <c r="J919" s="17" t="e">
        <f>VLOOKUP(Audit!#REF!,$V$3:$AE$12,9,FALSE) &amp; VLOOKUP(Audit!#REF!,$V$13:$AE$22,9,FALSE) &amp; IF(Audit!#REF!=10,Audit!#REF!&amp;Audit!#REF!,"") &amp; IF(Audit!#REF!&lt;&gt;1,U919,"")</f>
        <v>#REF!</v>
      </c>
      <c r="K919" s="17" t="e">
        <f>VLOOKUP(Audit!#REF!,$V$3:$AE$12,10,FALSE) &amp; Audit!#REF! &amp; VLOOKUP(Audit!#REF!,$V$13:$AE$22,10,FALSE) &amp; IF(Audit!#REF!=10,Audit!#REF!&amp;Audit!#REF!,"") &amp; IF(Audit!#REF!&lt;&gt;1,U919,"")</f>
        <v>#REF!</v>
      </c>
      <c r="L919" s="10" t="e">
        <f>Audit!#REF!</f>
        <v>#REF!</v>
      </c>
      <c r="M919" s="10" t="e">
        <f t="shared" si="431"/>
        <v>#REF!</v>
      </c>
      <c r="N919" s="10" t="e">
        <f t="shared" si="432"/>
        <v>#REF!</v>
      </c>
      <c r="O919" s="10" t="e">
        <f t="shared" si="433"/>
        <v>#REF!</v>
      </c>
      <c r="P919" s="10" t="e">
        <f t="shared" si="434"/>
        <v>#REF!</v>
      </c>
      <c r="Q919" s="10" t="e">
        <f t="shared" si="435"/>
        <v>#REF!</v>
      </c>
      <c r="R919" s="10" t="e">
        <f t="shared" si="436"/>
        <v>#REF!</v>
      </c>
      <c r="S919" s="10" t="e">
        <f t="shared" si="437"/>
        <v>#REF!</v>
      </c>
      <c r="T919" s="10" t="e">
        <f t="shared" si="438"/>
        <v>#REF!</v>
      </c>
      <c r="U919" s="17" t="e">
        <f>IF(Audit!#REF!="","",VLOOKUP(Audit!#REF!,$W$26:$X$35,2,FALSE)) &amp; Audit!#REF! &amp; IF(Audit!#REF!="","",IF(Audit!#REF!&lt;=1.4,VLOOKUP(Audit!#REF!,$W$38:X964,2,FALSE),VLOOKUP(Audit!#REF!,$W$51:$X$61,2,FALSE))) &amp; IF(Audit!#REF!="","",VLOOKUP(Audit!#REF!,$Y$26:$Z$35,2,FALSE) &amp; Audit!#REF! &amp; IF(Audit!#REF!="","",IF(Audit!#REF!&lt;=1.4,VLOOKUP(Audit!#REF!,$Y$38:$Z$48,2,FALSE),VLOOKUP(Audit!#REF!,$Y$51:$Z$61,2,FALSE))))</f>
        <v>#REF!</v>
      </c>
      <c r="V919" s="21"/>
      <c r="AH919" s="49" t="e">
        <f>Audit!#REF!</f>
        <v>#REF!</v>
      </c>
      <c r="AI919" s="50" t="e">
        <f>VLOOKUP(Audit!#REF!,$V$3:$AE$12,2,FALSE)&amp; IF(Audit!#REF!=10,Audit!#REF!,"")</f>
        <v>#REF!</v>
      </c>
      <c r="AJ919" s="50" t="e">
        <f>VLOOKUP(Audit!#REF!,$V$13:$AE$22,2,FALSE)&amp; IF(Audit!#REF!=10,Audit!#REF!,"")</f>
        <v>#REF!</v>
      </c>
      <c r="AK919" s="47" t="e">
        <f t="shared" si="439"/>
        <v>#REF!</v>
      </c>
      <c r="AL919" s="50" t="e">
        <f>VLOOKUP(Audit!#REF!,$V$3:$AE$12,3,FALSE)&amp; IF(Audit!#REF!=10,Audit!#REF!,"")</f>
        <v>#REF!</v>
      </c>
      <c r="AM919" s="50" t="e">
        <f>VLOOKUP(Audit!#REF!,$V$13:$AE$22,3,FALSE)&amp; IF(Audit!#REF!=10,Audit!#REF!,"")</f>
        <v>#REF!</v>
      </c>
      <c r="AN919" s="47" t="e">
        <f t="shared" si="440"/>
        <v>#REF!</v>
      </c>
      <c r="AO919" s="50" t="e">
        <f>VLOOKUP(Audit!#REF!,$V$3:$AE$12,4,FALSE) &amp;  Audit!#REF! &amp; IF(Audit!#REF!=10,Audit!#REF!,"")</f>
        <v>#REF!</v>
      </c>
      <c r="AP919" s="50" t="e">
        <f>VLOOKUP(Audit!#REF!,$V$13:$AE$22,4,FALSE)&amp; IF(Audit!#REF!=10,Audit!#REF!,"")</f>
        <v>#REF!</v>
      </c>
      <c r="AQ919" s="47" t="e">
        <f t="shared" si="441"/>
        <v>#REF!</v>
      </c>
      <c r="AR919" s="50" t="e">
        <f>VLOOKUP(Audit!#REF!,$V$3:$AE$12,5,FALSE)&amp; IF(Audit!#REF!=10,Audit!#REF!,"")</f>
        <v>#REF!</v>
      </c>
      <c r="AS919" s="50" t="e">
        <f>VLOOKUP(Audit!#REF!,$V$13:$AE$22,5,FALSE)&amp; IF(Audit!#REF!=10,Audit!#REF!,"")</f>
        <v>#REF!</v>
      </c>
      <c r="AT919" s="47" t="e">
        <f t="shared" si="442"/>
        <v>#REF!</v>
      </c>
      <c r="AU919" s="50" t="e">
        <f>VLOOKUP(Audit!#REF!,$V$3:$AE$12,6,FALSE)&amp; IF(Audit!#REF!=10,Audit!#REF!,"")</f>
        <v>#REF!</v>
      </c>
      <c r="AV919" s="50" t="e">
        <f>VLOOKUP(Audit!#REF!,$V$13:$AE$22,6,FALSE)&amp; IF(Audit!#REF!=10,Audit!#REF!,"")</f>
        <v>#REF!</v>
      </c>
      <c r="AW919" s="47" t="e">
        <f t="shared" si="443"/>
        <v>#REF!</v>
      </c>
      <c r="AX919" s="50" t="e">
        <f>VLOOKUP(Audit!#REF!,$V$3:$AE$12,7,FALSE)&amp; IF(Audit!#REF!=10,Audit!#REF!,"")</f>
        <v>#REF!</v>
      </c>
      <c r="AY919" s="50" t="e">
        <f>VLOOKUP(Audit!#REF!,$V$13:$AE$22,7,FALSE) &amp; IF(Audit!#REF!=10,Audit!#REF!,"")</f>
        <v>#REF!</v>
      </c>
      <c r="AZ919" s="47" t="e">
        <f t="shared" si="444"/>
        <v>#REF!</v>
      </c>
      <c r="BA919" s="50" t="e">
        <f>VLOOKUP(Audit!#REF!,$V$3:$AE$12,8,FALSE)&amp; Audit!#REF! &amp; IF(Audit!#REF!=10,Audit!#REF!,"")</f>
        <v>#REF!</v>
      </c>
      <c r="BB919" s="50" t="e">
        <f>VLOOKUP(Audit!#REF!,$V$13:$AE$22,8,FALSE) &amp; IF(Audit!#REF!=10,Audit!#REF!,"")</f>
        <v>#REF!</v>
      </c>
      <c r="BC919" s="47" t="e">
        <f t="shared" si="445"/>
        <v>#REF!</v>
      </c>
      <c r="BD919" s="50" t="e">
        <f>VLOOKUP(Audit!#REF!,$V$3:$AE$12,9,FALSE)&amp; IF(Audit!#REF!=10,Audit!#REF!,"")</f>
        <v>#REF!</v>
      </c>
      <c r="BE919" s="50" t="e">
        <f>VLOOKUP(Audit!#REF!,$V$13:$AE$22,9,FALSE) &amp; IF(Audit!#REF!=10,Audit!#REF!,"") &amp; IF(Audit!#REF!&lt;&gt;1,U919,"")</f>
        <v>#REF!</v>
      </c>
      <c r="BF919" s="47" t="e">
        <f t="shared" si="446"/>
        <v>#REF!</v>
      </c>
      <c r="BG919" s="50" t="e">
        <f>VLOOKUP(Audit!#REF!,$V$3:$AE$12,10,FALSE) &amp; Audit!#REF! &amp; IF(Audit!#REF!=10,Audit!#REF!,"")</f>
        <v>#REF!</v>
      </c>
      <c r="BH919" s="50" t="e">
        <f>VLOOKUP(Audit!#REF!,$V$13:$AE$22,10,FALSE) &amp; IF(Audit!#REF!=10,Audit!#REF!,"") &amp; IF(Audit!#REF!&lt;&gt;1,U919,"")</f>
        <v>#REF!</v>
      </c>
      <c r="BI919" s="47" t="e">
        <f t="shared" si="447"/>
        <v>#REF!</v>
      </c>
      <c r="BJ919" s="48" t="str">
        <f t="shared" si="448"/>
        <v/>
      </c>
      <c r="BK919" s="48" t="str">
        <f t="shared" si="449"/>
        <v/>
      </c>
      <c r="BL919" s="48" t="str">
        <f t="shared" si="450"/>
        <v/>
      </c>
      <c r="BM919" s="48" t="str">
        <f t="shared" si="451"/>
        <v/>
      </c>
      <c r="BN919" s="48" t="str">
        <f t="shared" si="452"/>
        <v/>
      </c>
      <c r="BO919" s="48" t="str">
        <f t="shared" si="453"/>
        <v/>
      </c>
      <c r="BP919" s="48" t="str">
        <f t="shared" si="454"/>
        <v/>
      </c>
      <c r="BQ919" s="48" t="str">
        <f t="shared" si="455"/>
        <v/>
      </c>
      <c r="BR919" s="48" t="str">
        <f t="shared" si="456"/>
        <v/>
      </c>
      <c r="BS919" s="48" t="str">
        <f t="shared" si="457"/>
        <v/>
      </c>
      <c r="BT919" s="48" t="str">
        <f t="shared" si="458"/>
        <v/>
      </c>
      <c r="BU919" s="48" t="str">
        <f t="shared" si="459"/>
        <v/>
      </c>
    </row>
    <row r="920" spans="1:73">
      <c r="A920" s="10" t="e">
        <f>Audit!#REF!</f>
        <v>#REF!</v>
      </c>
      <c r="B920" s="10" t="e">
        <f t="shared" si="430"/>
        <v>#REF!</v>
      </c>
      <c r="C920" s="17" t="e">
        <f>VLOOKUP(Audit!#REF!,$V$3:$AE$12,2,FALSE) &amp; VLOOKUP(Audit!#REF!,$V$13:$AE$22,2,FALSE)&amp; IF(Audit!#REF!=10,Audit!#REF!&amp;Audit!#REF!,"")</f>
        <v>#REF!</v>
      </c>
      <c r="D920" s="17" t="e">
        <f>VLOOKUP(Audit!#REF!,$V$3:$AE$12,3,FALSE) &amp; VLOOKUP(Audit!#REF!,$V$13:$AE$22,3,FALSE) &amp;IF(Audit!#REF!=10,Audit!#REF!&amp;Audit!#REF!,"")</f>
        <v>#REF!</v>
      </c>
      <c r="E920" s="17" t="e">
        <f>VLOOKUP(Audit!#REF!,$V$3:$AE$12,4,FALSE)&amp; Audit!#REF! &amp; VLOOKUP(Audit!#REF!,$V$13:$AE$22,4,FALSE)&amp; IF(Audit!#REF!=10,Audit!#REF!&amp;Audit!#REF!,"")</f>
        <v>#REF!</v>
      </c>
      <c r="F920" s="17" t="e">
        <f>VLOOKUP(Audit!#REF!,$V$3:$AE$12,5,FALSE) &amp; VLOOKUP(Audit!#REF!,$V$13:$AE$22,5,FALSE)&amp; IF(Audit!#REF!=10,Audit!#REF!&amp;Audit!#REF!,"")</f>
        <v>#REF!</v>
      </c>
      <c r="G920" s="17" t="e">
        <f>VLOOKUP(Audit!#REF!,$V$3:$AE$12,6,FALSE) &amp; VLOOKUP(Audit!#REF!,$V$13:$AE$22,6,FALSE)&amp; IF(Audit!#REF!=10,Audit!#REF!&amp;Audit!#REF!,"")</f>
        <v>#REF!</v>
      </c>
      <c r="H920" s="17" t="e">
        <f>VLOOKUP(Audit!#REF!,$V$3:$AE$12,7,FALSE) &amp; VLOOKUP(Audit!#REF!,$V$13:$AE$22,7,FALSE)&amp;IF(Audit!#REF!=10,Audit!#REF!&amp;Audit!#REF!,"")</f>
        <v>#REF!</v>
      </c>
      <c r="I920" s="17" t="e">
        <f>VLOOKUP(Audit!#REF!,$V$3:$AE$12,8,FALSE) &amp; Audit!#REF! &amp; VLOOKUP(Audit!#REF!,$V$13:$AE$22,8,FALSE)&amp;IF(Audit!#REF!=10,Audit!#REF!&amp;Audit!#REF!,"")</f>
        <v>#REF!</v>
      </c>
      <c r="J920" s="17" t="e">
        <f>VLOOKUP(Audit!#REF!,$V$3:$AE$12,9,FALSE) &amp; VLOOKUP(Audit!#REF!,$V$13:$AE$22,9,FALSE) &amp; IF(Audit!#REF!=10,Audit!#REF!&amp;Audit!#REF!,"") &amp; IF(Audit!#REF!&lt;&gt;1,U920,"")</f>
        <v>#REF!</v>
      </c>
      <c r="K920" s="17" t="e">
        <f>VLOOKUP(Audit!#REF!,$V$3:$AE$12,10,FALSE) &amp; Audit!#REF! &amp; VLOOKUP(Audit!#REF!,$V$13:$AE$22,10,FALSE) &amp; IF(Audit!#REF!=10,Audit!#REF!&amp;Audit!#REF!,"") &amp; IF(Audit!#REF!&lt;&gt;1,U920,"")</f>
        <v>#REF!</v>
      </c>
      <c r="L920" s="10" t="e">
        <f>Audit!#REF!</f>
        <v>#REF!</v>
      </c>
      <c r="M920" s="10" t="e">
        <f t="shared" si="431"/>
        <v>#REF!</v>
      </c>
      <c r="N920" s="10" t="e">
        <f t="shared" si="432"/>
        <v>#REF!</v>
      </c>
      <c r="O920" s="10" t="e">
        <f t="shared" si="433"/>
        <v>#REF!</v>
      </c>
      <c r="P920" s="10" t="e">
        <f t="shared" si="434"/>
        <v>#REF!</v>
      </c>
      <c r="Q920" s="10" t="e">
        <f t="shared" si="435"/>
        <v>#REF!</v>
      </c>
      <c r="R920" s="10" t="e">
        <f t="shared" si="436"/>
        <v>#REF!</v>
      </c>
      <c r="S920" s="10" t="e">
        <f t="shared" si="437"/>
        <v>#REF!</v>
      </c>
      <c r="T920" s="10" t="e">
        <f t="shared" si="438"/>
        <v>#REF!</v>
      </c>
      <c r="U920" s="17" t="e">
        <f>IF(Audit!#REF!="","",VLOOKUP(Audit!#REF!,$W$26:$X$35,2,FALSE)) &amp; Audit!#REF! &amp; IF(Audit!#REF!="","",IF(Audit!#REF!&lt;=1.4,VLOOKUP(Audit!#REF!,$W$38:X965,2,FALSE),VLOOKUP(Audit!#REF!,$W$51:$X$61,2,FALSE))) &amp; IF(Audit!#REF!="","",VLOOKUP(Audit!#REF!,$Y$26:$Z$35,2,FALSE) &amp; Audit!#REF! &amp; IF(Audit!#REF!="","",IF(Audit!#REF!&lt;=1.4,VLOOKUP(Audit!#REF!,$Y$38:$Z$48,2,FALSE),VLOOKUP(Audit!#REF!,$Y$51:$Z$61,2,FALSE))))</f>
        <v>#REF!</v>
      </c>
      <c r="V920" s="21"/>
      <c r="AH920" s="49" t="e">
        <f>Audit!#REF!</f>
        <v>#REF!</v>
      </c>
      <c r="AI920" s="50" t="e">
        <f>VLOOKUP(Audit!#REF!,$V$3:$AE$12,2,FALSE)&amp; IF(Audit!#REF!=10,Audit!#REF!,"")</f>
        <v>#REF!</v>
      </c>
      <c r="AJ920" s="50" t="e">
        <f>VLOOKUP(Audit!#REF!,$V$13:$AE$22,2,FALSE)&amp; IF(Audit!#REF!=10,Audit!#REF!,"")</f>
        <v>#REF!</v>
      </c>
      <c r="AK920" s="47" t="e">
        <f t="shared" si="439"/>
        <v>#REF!</v>
      </c>
      <c r="AL920" s="50" t="e">
        <f>VLOOKUP(Audit!#REF!,$V$3:$AE$12,3,FALSE)&amp; IF(Audit!#REF!=10,Audit!#REF!,"")</f>
        <v>#REF!</v>
      </c>
      <c r="AM920" s="50" t="e">
        <f>VLOOKUP(Audit!#REF!,$V$13:$AE$22,3,FALSE)&amp; IF(Audit!#REF!=10,Audit!#REF!,"")</f>
        <v>#REF!</v>
      </c>
      <c r="AN920" s="47" t="e">
        <f t="shared" si="440"/>
        <v>#REF!</v>
      </c>
      <c r="AO920" s="50" t="e">
        <f>VLOOKUP(Audit!#REF!,$V$3:$AE$12,4,FALSE) &amp;  Audit!#REF! &amp; IF(Audit!#REF!=10,Audit!#REF!,"")</f>
        <v>#REF!</v>
      </c>
      <c r="AP920" s="50" t="e">
        <f>VLOOKUP(Audit!#REF!,$V$13:$AE$22,4,FALSE)&amp; IF(Audit!#REF!=10,Audit!#REF!,"")</f>
        <v>#REF!</v>
      </c>
      <c r="AQ920" s="47" t="e">
        <f t="shared" si="441"/>
        <v>#REF!</v>
      </c>
      <c r="AR920" s="50" t="e">
        <f>VLOOKUP(Audit!#REF!,$V$3:$AE$12,5,FALSE)&amp; IF(Audit!#REF!=10,Audit!#REF!,"")</f>
        <v>#REF!</v>
      </c>
      <c r="AS920" s="50" t="e">
        <f>VLOOKUP(Audit!#REF!,$V$13:$AE$22,5,FALSE)&amp; IF(Audit!#REF!=10,Audit!#REF!,"")</f>
        <v>#REF!</v>
      </c>
      <c r="AT920" s="47" t="e">
        <f t="shared" si="442"/>
        <v>#REF!</v>
      </c>
      <c r="AU920" s="50" t="e">
        <f>VLOOKUP(Audit!#REF!,$V$3:$AE$12,6,FALSE)&amp; IF(Audit!#REF!=10,Audit!#REF!,"")</f>
        <v>#REF!</v>
      </c>
      <c r="AV920" s="50" t="e">
        <f>VLOOKUP(Audit!#REF!,$V$13:$AE$22,6,FALSE)&amp; IF(Audit!#REF!=10,Audit!#REF!,"")</f>
        <v>#REF!</v>
      </c>
      <c r="AW920" s="47" t="e">
        <f t="shared" si="443"/>
        <v>#REF!</v>
      </c>
      <c r="AX920" s="50" t="e">
        <f>VLOOKUP(Audit!#REF!,$V$3:$AE$12,7,FALSE)&amp; IF(Audit!#REF!=10,Audit!#REF!,"")</f>
        <v>#REF!</v>
      </c>
      <c r="AY920" s="50" t="e">
        <f>VLOOKUP(Audit!#REF!,$V$13:$AE$22,7,FALSE) &amp; IF(Audit!#REF!=10,Audit!#REF!,"")</f>
        <v>#REF!</v>
      </c>
      <c r="AZ920" s="47" t="e">
        <f t="shared" si="444"/>
        <v>#REF!</v>
      </c>
      <c r="BA920" s="50" t="e">
        <f>VLOOKUP(Audit!#REF!,$V$3:$AE$12,8,FALSE)&amp; Audit!#REF! &amp; IF(Audit!#REF!=10,Audit!#REF!,"")</f>
        <v>#REF!</v>
      </c>
      <c r="BB920" s="50" t="e">
        <f>VLOOKUP(Audit!#REF!,$V$13:$AE$22,8,FALSE) &amp; IF(Audit!#REF!=10,Audit!#REF!,"")</f>
        <v>#REF!</v>
      </c>
      <c r="BC920" s="47" t="e">
        <f t="shared" si="445"/>
        <v>#REF!</v>
      </c>
      <c r="BD920" s="50" t="e">
        <f>VLOOKUP(Audit!#REF!,$V$3:$AE$12,9,FALSE)&amp; IF(Audit!#REF!=10,Audit!#REF!,"")</f>
        <v>#REF!</v>
      </c>
      <c r="BE920" s="50" t="e">
        <f>VLOOKUP(Audit!#REF!,$V$13:$AE$22,9,FALSE) &amp; IF(Audit!#REF!=10,Audit!#REF!,"") &amp; IF(Audit!#REF!&lt;&gt;1,U920,"")</f>
        <v>#REF!</v>
      </c>
      <c r="BF920" s="47" t="e">
        <f t="shared" si="446"/>
        <v>#REF!</v>
      </c>
      <c r="BG920" s="50" t="e">
        <f>VLOOKUP(Audit!#REF!,$V$3:$AE$12,10,FALSE) &amp; Audit!#REF! &amp; IF(Audit!#REF!=10,Audit!#REF!,"")</f>
        <v>#REF!</v>
      </c>
      <c r="BH920" s="50" t="e">
        <f>VLOOKUP(Audit!#REF!,$V$13:$AE$22,10,FALSE) &amp; IF(Audit!#REF!=10,Audit!#REF!,"") &amp; IF(Audit!#REF!&lt;&gt;1,U920,"")</f>
        <v>#REF!</v>
      </c>
      <c r="BI920" s="47" t="e">
        <f t="shared" si="447"/>
        <v>#REF!</v>
      </c>
      <c r="BJ920" s="48" t="str">
        <f t="shared" si="448"/>
        <v/>
      </c>
      <c r="BK920" s="48" t="str">
        <f t="shared" si="449"/>
        <v/>
      </c>
      <c r="BL920" s="48" t="str">
        <f t="shared" si="450"/>
        <v/>
      </c>
      <c r="BM920" s="48" t="str">
        <f t="shared" si="451"/>
        <v/>
      </c>
      <c r="BN920" s="48" t="str">
        <f t="shared" si="452"/>
        <v/>
      </c>
      <c r="BO920" s="48" t="str">
        <f t="shared" si="453"/>
        <v/>
      </c>
      <c r="BP920" s="48" t="str">
        <f t="shared" si="454"/>
        <v/>
      </c>
      <c r="BQ920" s="48" t="str">
        <f t="shared" si="455"/>
        <v/>
      </c>
      <c r="BR920" s="48" t="str">
        <f t="shared" si="456"/>
        <v/>
      </c>
      <c r="BS920" s="48" t="str">
        <f t="shared" si="457"/>
        <v/>
      </c>
      <c r="BT920" s="48" t="str">
        <f t="shared" si="458"/>
        <v/>
      </c>
      <c r="BU920" s="48" t="str">
        <f t="shared" si="459"/>
        <v/>
      </c>
    </row>
    <row r="921" spans="1:73">
      <c r="A921" s="10" t="e">
        <f>Audit!#REF!</f>
        <v>#REF!</v>
      </c>
      <c r="B921" s="10" t="e">
        <f t="shared" si="430"/>
        <v>#REF!</v>
      </c>
      <c r="C921" s="17" t="e">
        <f>VLOOKUP(Audit!#REF!,$V$3:$AE$12,2,FALSE) &amp; VLOOKUP(Audit!#REF!,$V$13:$AE$22,2,FALSE)&amp; IF(Audit!#REF!=10,Audit!#REF!&amp;Audit!#REF!,"")</f>
        <v>#REF!</v>
      </c>
      <c r="D921" s="17" t="e">
        <f>VLOOKUP(Audit!#REF!,$V$3:$AE$12,3,FALSE) &amp; VLOOKUP(Audit!#REF!,$V$13:$AE$22,3,FALSE) &amp;IF(Audit!#REF!=10,Audit!#REF!&amp;Audit!#REF!,"")</f>
        <v>#REF!</v>
      </c>
      <c r="E921" s="17" t="e">
        <f>VLOOKUP(Audit!#REF!,$V$3:$AE$12,4,FALSE)&amp; Audit!#REF! &amp; VLOOKUP(Audit!#REF!,$V$13:$AE$22,4,FALSE)&amp; IF(Audit!#REF!=10,Audit!#REF!&amp;Audit!#REF!,"")</f>
        <v>#REF!</v>
      </c>
      <c r="F921" s="17" t="e">
        <f>VLOOKUP(Audit!#REF!,$V$3:$AE$12,5,FALSE) &amp; VLOOKUP(Audit!#REF!,$V$13:$AE$22,5,FALSE)&amp; IF(Audit!#REF!=10,Audit!#REF!&amp;Audit!#REF!,"")</f>
        <v>#REF!</v>
      </c>
      <c r="G921" s="17" t="e">
        <f>VLOOKUP(Audit!#REF!,$V$3:$AE$12,6,FALSE) &amp; VLOOKUP(Audit!#REF!,$V$13:$AE$22,6,FALSE)&amp; IF(Audit!#REF!=10,Audit!#REF!&amp;Audit!#REF!,"")</f>
        <v>#REF!</v>
      </c>
      <c r="H921" s="17" t="e">
        <f>VLOOKUP(Audit!#REF!,$V$3:$AE$12,7,FALSE) &amp; VLOOKUP(Audit!#REF!,$V$13:$AE$22,7,FALSE)&amp;IF(Audit!#REF!=10,Audit!#REF!&amp;Audit!#REF!,"")</f>
        <v>#REF!</v>
      </c>
      <c r="I921" s="17" t="e">
        <f>VLOOKUP(Audit!#REF!,$V$3:$AE$12,8,FALSE) &amp; Audit!#REF! &amp; VLOOKUP(Audit!#REF!,$V$13:$AE$22,8,FALSE)&amp;IF(Audit!#REF!=10,Audit!#REF!&amp;Audit!#REF!,"")</f>
        <v>#REF!</v>
      </c>
      <c r="J921" s="17" t="e">
        <f>VLOOKUP(Audit!#REF!,$V$3:$AE$12,9,FALSE) &amp; VLOOKUP(Audit!#REF!,$V$13:$AE$22,9,FALSE) &amp; IF(Audit!#REF!=10,Audit!#REF!&amp;Audit!#REF!,"") &amp; IF(Audit!#REF!&lt;&gt;1,U921,"")</f>
        <v>#REF!</v>
      </c>
      <c r="K921" s="17" t="e">
        <f>VLOOKUP(Audit!#REF!,$V$3:$AE$12,10,FALSE) &amp; Audit!#REF! &amp; VLOOKUP(Audit!#REF!,$V$13:$AE$22,10,FALSE) &amp; IF(Audit!#REF!=10,Audit!#REF!&amp;Audit!#REF!,"") &amp; IF(Audit!#REF!&lt;&gt;1,U921,"")</f>
        <v>#REF!</v>
      </c>
      <c r="L921" s="10" t="e">
        <f>Audit!#REF!</f>
        <v>#REF!</v>
      </c>
      <c r="M921" s="10" t="e">
        <f t="shared" si="431"/>
        <v>#REF!</v>
      </c>
      <c r="N921" s="10" t="e">
        <f t="shared" si="432"/>
        <v>#REF!</v>
      </c>
      <c r="O921" s="10" t="e">
        <f t="shared" si="433"/>
        <v>#REF!</v>
      </c>
      <c r="P921" s="10" t="e">
        <f t="shared" si="434"/>
        <v>#REF!</v>
      </c>
      <c r="Q921" s="10" t="e">
        <f t="shared" si="435"/>
        <v>#REF!</v>
      </c>
      <c r="R921" s="10" t="e">
        <f t="shared" si="436"/>
        <v>#REF!</v>
      </c>
      <c r="S921" s="10" t="e">
        <f t="shared" si="437"/>
        <v>#REF!</v>
      </c>
      <c r="T921" s="10" t="e">
        <f t="shared" si="438"/>
        <v>#REF!</v>
      </c>
      <c r="U921" s="17" t="e">
        <f>IF(Audit!#REF!="","",VLOOKUP(Audit!#REF!,$W$26:$X$35,2,FALSE)) &amp; Audit!#REF! &amp; IF(Audit!#REF!="","",IF(Audit!#REF!&lt;=1.4,VLOOKUP(Audit!#REF!,$W$38:X966,2,FALSE),VLOOKUP(Audit!#REF!,$W$51:$X$61,2,FALSE))) &amp; IF(Audit!#REF!="","",VLOOKUP(Audit!#REF!,$Y$26:$Z$35,2,FALSE) &amp; Audit!#REF! &amp; IF(Audit!#REF!="","",IF(Audit!#REF!&lt;=1.4,VLOOKUP(Audit!#REF!,$Y$38:$Z$48,2,FALSE),VLOOKUP(Audit!#REF!,$Y$51:$Z$61,2,FALSE))))</f>
        <v>#REF!</v>
      </c>
      <c r="V921" s="21"/>
      <c r="AH921" s="49" t="e">
        <f>Audit!#REF!</f>
        <v>#REF!</v>
      </c>
      <c r="AI921" s="50" t="e">
        <f>VLOOKUP(Audit!#REF!,$V$3:$AE$12,2,FALSE)&amp; IF(Audit!#REF!=10,Audit!#REF!,"")</f>
        <v>#REF!</v>
      </c>
      <c r="AJ921" s="50" t="e">
        <f>VLOOKUP(Audit!#REF!,$V$13:$AE$22,2,FALSE)&amp; IF(Audit!#REF!=10,Audit!#REF!,"")</f>
        <v>#REF!</v>
      </c>
      <c r="AK921" s="47" t="e">
        <f t="shared" si="439"/>
        <v>#REF!</v>
      </c>
      <c r="AL921" s="50" t="e">
        <f>VLOOKUP(Audit!#REF!,$V$3:$AE$12,3,FALSE)&amp; IF(Audit!#REF!=10,Audit!#REF!,"")</f>
        <v>#REF!</v>
      </c>
      <c r="AM921" s="50" t="e">
        <f>VLOOKUP(Audit!#REF!,$V$13:$AE$22,3,FALSE)&amp; IF(Audit!#REF!=10,Audit!#REF!,"")</f>
        <v>#REF!</v>
      </c>
      <c r="AN921" s="47" t="e">
        <f t="shared" si="440"/>
        <v>#REF!</v>
      </c>
      <c r="AO921" s="50" t="e">
        <f>VLOOKUP(Audit!#REF!,$V$3:$AE$12,4,FALSE) &amp;  Audit!#REF! &amp; IF(Audit!#REF!=10,Audit!#REF!,"")</f>
        <v>#REF!</v>
      </c>
      <c r="AP921" s="50" t="e">
        <f>VLOOKUP(Audit!#REF!,$V$13:$AE$22,4,FALSE)&amp; IF(Audit!#REF!=10,Audit!#REF!,"")</f>
        <v>#REF!</v>
      </c>
      <c r="AQ921" s="47" t="e">
        <f t="shared" si="441"/>
        <v>#REF!</v>
      </c>
      <c r="AR921" s="50" t="e">
        <f>VLOOKUP(Audit!#REF!,$V$3:$AE$12,5,FALSE)&amp; IF(Audit!#REF!=10,Audit!#REF!,"")</f>
        <v>#REF!</v>
      </c>
      <c r="AS921" s="50" t="e">
        <f>VLOOKUP(Audit!#REF!,$V$13:$AE$22,5,FALSE)&amp; IF(Audit!#REF!=10,Audit!#REF!,"")</f>
        <v>#REF!</v>
      </c>
      <c r="AT921" s="47" t="e">
        <f t="shared" si="442"/>
        <v>#REF!</v>
      </c>
      <c r="AU921" s="50" t="e">
        <f>VLOOKUP(Audit!#REF!,$V$3:$AE$12,6,FALSE)&amp; IF(Audit!#REF!=10,Audit!#REF!,"")</f>
        <v>#REF!</v>
      </c>
      <c r="AV921" s="50" t="e">
        <f>VLOOKUP(Audit!#REF!,$V$13:$AE$22,6,FALSE)&amp; IF(Audit!#REF!=10,Audit!#REF!,"")</f>
        <v>#REF!</v>
      </c>
      <c r="AW921" s="47" t="e">
        <f t="shared" si="443"/>
        <v>#REF!</v>
      </c>
      <c r="AX921" s="50" t="e">
        <f>VLOOKUP(Audit!#REF!,$V$3:$AE$12,7,FALSE)&amp; IF(Audit!#REF!=10,Audit!#REF!,"")</f>
        <v>#REF!</v>
      </c>
      <c r="AY921" s="50" t="e">
        <f>VLOOKUP(Audit!#REF!,$V$13:$AE$22,7,FALSE) &amp; IF(Audit!#REF!=10,Audit!#REF!,"")</f>
        <v>#REF!</v>
      </c>
      <c r="AZ921" s="47" t="e">
        <f t="shared" si="444"/>
        <v>#REF!</v>
      </c>
      <c r="BA921" s="50" t="e">
        <f>VLOOKUP(Audit!#REF!,$V$3:$AE$12,8,FALSE)&amp; Audit!#REF! &amp; IF(Audit!#REF!=10,Audit!#REF!,"")</f>
        <v>#REF!</v>
      </c>
      <c r="BB921" s="50" t="e">
        <f>VLOOKUP(Audit!#REF!,$V$13:$AE$22,8,FALSE) &amp; IF(Audit!#REF!=10,Audit!#REF!,"")</f>
        <v>#REF!</v>
      </c>
      <c r="BC921" s="47" t="e">
        <f t="shared" si="445"/>
        <v>#REF!</v>
      </c>
      <c r="BD921" s="50" t="e">
        <f>VLOOKUP(Audit!#REF!,$V$3:$AE$12,9,FALSE)&amp; IF(Audit!#REF!=10,Audit!#REF!,"")</f>
        <v>#REF!</v>
      </c>
      <c r="BE921" s="50" t="e">
        <f>VLOOKUP(Audit!#REF!,$V$13:$AE$22,9,FALSE) &amp; IF(Audit!#REF!=10,Audit!#REF!,"") &amp; IF(Audit!#REF!&lt;&gt;1,U921,"")</f>
        <v>#REF!</v>
      </c>
      <c r="BF921" s="47" t="e">
        <f t="shared" si="446"/>
        <v>#REF!</v>
      </c>
      <c r="BG921" s="50" t="e">
        <f>VLOOKUP(Audit!#REF!,$V$3:$AE$12,10,FALSE) &amp; Audit!#REF! &amp; IF(Audit!#REF!=10,Audit!#REF!,"")</f>
        <v>#REF!</v>
      </c>
      <c r="BH921" s="50" t="e">
        <f>VLOOKUP(Audit!#REF!,$V$13:$AE$22,10,FALSE) &amp; IF(Audit!#REF!=10,Audit!#REF!,"") &amp; IF(Audit!#REF!&lt;&gt;1,U921,"")</f>
        <v>#REF!</v>
      </c>
      <c r="BI921" s="47" t="e">
        <f t="shared" si="447"/>
        <v>#REF!</v>
      </c>
      <c r="BJ921" s="48" t="str">
        <f t="shared" si="448"/>
        <v/>
      </c>
      <c r="BK921" s="48" t="str">
        <f t="shared" si="449"/>
        <v/>
      </c>
      <c r="BL921" s="48" t="str">
        <f t="shared" si="450"/>
        <v/>
      </c>
      <c r="BM921" s="48" t="str">
        <f t="shared" si="451"/>
        <v/>
      </c>
      <c r="BN921" s="48" t="str">
        <f t="shared" si="452"/>
        <v/>
      </c>
      <c r="BO921" s="48" t="str">
        <f t="shared" si="453"/>
        <v/>
      </c>
      <c r="BP921" s="48" t="str">
        <f t="shared" si="454"/>
        <v/>
      </c>
      <c r="BQ921" s="48" t="str">
        <f t="shared" si="455"/>
        <v/>
      </c>
      <c r="BR921" s="48" t="str">
        <f t="shared" si="456"/>
        <v/>
      </c>
      <c r="BS921" s="48" t="str">
        <f t="shared" si="457"/>
        <v/>
      </c>
      <c r="BT921" s="48" t="str">
        <f t="shared" si="458"/>
        <v/>
      </c>
      <c r="BU921" s="48" t="str">
        <f t="shared" si="459"/>
        <v/>
      </c>
    </row>
    <row r="922" spans="1:73">
      <c r="A922" s="10" t="e">
        <f>Audit!#REF!</f>
        <v>#REF!</v>
      </c>
      <c r="B922" s="10" t="e">
        <f t="shared" si="430"/>
        <v>#REF!</v>
      </c>
      <c r="C922" s="17" t="e">
        <f>VLOOKUP(Audit!#REF!,$V$3:$AE$12,2,FALSE) &amp; VLOOKUP(Audit!#REF!,$V$13:$AE$22,2,FALSE)&amp; IF(Audit!#REF!=10,Audit!#REF!&amp;Audit!#REF!,"")</f>
        <v>#REF!</v>
      </c>
      <c r="D922" s="17" t="e">
        <f>VLOOKUP(Audit!#REF!,$V$3:$AE$12,3,FALSE) &amp; VLOOKUP(Audit!#REF!,$V$13:$AE$22,3,FALSE) &amp;IF(Audit!#REF!=10,Audit!#REF!&amp;Audit!#REF!,"")</f>
        <v>#REF!</v>
      </c>
      <c r="E922" s="17" t="e">
        <f>VLOOKUP(Audit!#REF!,$V$3:$AE$12,4,FALSE)&amp; Audit!#REF! &amp; VLOOKUP(Audit!#REF!,$V$13:$AE$22,4,FALSE)&amp; IF(Audit!#REF!=10,Audit!#REF!&amp;Audit!#REF!,"")</f>
        <v>#REF!</v>
      </c>
      <c r="F922" s="17" t="e">
        <f>VLOOKUP(Audit!#REF!,$V$3:$AE$12,5,FALSE) &amp; VLOOKUP(Audit!#REF!,$V$13:$AE$22,5,FALSE)&amp; IF(Audit!#REF!=10,Audit!#REF!&amp;Audit!#REF!,"")</f>
        <v>#REF!</v>
      </c>
      <c r="G922" s="17" t="e">
        <f>VLOOKUP(Audit!#REF!,$V$3:$AE$12,6,FALSE) &amp; VLOOKUP(Audit!#REF!,$V$13:$AE$22,6,FALSE)&amp; IF(Audit!#REF!=10,Audit!#REF!&amp;Audit!#REF!,"")</f>
        <v>#REF!</v>
      </c>
      <c r="H922" s="17" t="e">
        <f>VLOOKUP(Audit!#REF!,$V$3:$AE$12,7,FALSE) &amp; VLOOKUP(Audit!#REF!,$V$13:$AE$22,7,FALSE)&amp;IF(Audit!#REF!=10,Audit!#REF!&amp;Audit!#REF!,"")</f>
        <v>#REF!</v>
      </c>
      <c r="I922" s="17" t="e">
        <f>VLOOKUP(Audit!#REF!,$V$3:$AE$12,8,FALSE) &amp; Audit!#REF! &amp; VLOOKUP(Audit!#REF!,$V$13:$AE$22,8,FALSE)&amp;IF(Audit!#REF!=10,Audit!#REF!&amp;Audit!#REF!,"")</f>
        <v>#REF!</v>
      </c>
      <c r="J922" s="17" t="e">
        <f>VLOOKUP(Audit!#REF!,$V$3:$AE$12,9,FALSE) &amp; VLOOKUP(Audit!#REF!,$V$13:$AE$22,9,FALSE) &amp; IF(Audit!#REF!=10,Audit!#REF!&amp;Audit!#REF!,"") &amp; IF(Audit!#REF!&lt;&gt;1,U922,"")</f>
        <v>#REF!</v>
      </c>
      <c r="K922" s="17" t="e">
        <f>VLOOKUP(Audit!#REF!,$V$3:$AE$12,10,FALSE) &amp; Audit!#REF! &amp; VLOOKUP(Audit!#REF!,$V$13:$AE$22,10,FALSE) &amp; IF(Audit!#REF!=10,Audit!#REF!&amp;Audit!#REF!,"") &amp; IF(Audit!#REF!&lt;&gt;1,U922,"")</f>
        <v>#REF!</v>
      </c>
      <c r="L922" s="10" t="e">
        <f>Audit!#REF!</f>
        <v>#REF!</v>
      </c>
      <c r="M922" s="10" t="e">
        <f t="shared" si="431"/>
        <v>#REF!</v>
      </c>
      <c r="N922" s="10" t="e">
        <f t="shared" si="432"/>
        <v>#REF!</v>
      </c>
      <c r="O922" s="10" t="e">
        <f t="shared" si="433"/>
        <v>#REF!</v>
      </c>
      <c r="P922" s="10" t="e">
        <f t="shared" si="434"/>
        <v>#REF!</v>
      </c>
      <c r="Q922" s="10" t="e">
        <f t="shared" si="435"/>
        <v>#REF!</v>
      </c>
      <c r="R922" s="10" t="e">
        <f t="shared" si="436"/>
        <v>#REF!</v>
      </c>
      <c r="S922" s="10" t="e">
        <f t="shared" si="437"/>
        <v>#REF!</v>
      </c>
      <c r="T922" s="10" t="e">
        <f t="shared" si="438"/>
        <v>#REF!</v>
      </c>
      <c r="U922" s="17" t="e">
        <f>IF(Audit!#REF!="","",VLOOKUP(Audit!#REF!,$W$26:$X$35,2,FALSE)) &amp; Audit!#REF! &amp; IF(Audit!#REF!="","",IF(Audit!#REF!&lt;=1.4,VLOOKUP(Audit!#REF!,$W$38:X967,2,FALSE),VLOOKUP(Audit!#REF!,$W$51:$X$61,2,FALSE))) &amp; IF(Audit!#REF!="","",VLOOKUP(Audit!#REF!,$Y$26:$Z$35,2,FALSE) &amp; Audit!#REF! &amp; IF(Audit!#REF!="","",IF(Audit!#REF!&lt;=1.4,VLOOKUP(Audit!#REF!,$Y$38:$Z$48,2,FALSE),VLOOKUP(Audit!#REF!,$Y$51:$Z$61,2,FALSE))))</f>
        <v>#REF!</v>
      </c>
      <c r="V922" s="21"/>
      <c r="AH922" s="49" t="e">
        <f>Audit!#REF!</f>
        <v>#REF!</v>
      </c>
      <c r="AI922" s="50" t="e">
        <f>VLOOKUP(Audit!#REF!,$V$3:$AE$12,2,FALSE)&amp; IF(Audit!#REF!=10,Audit!#REF!,"")</f>
        <v>#REF!</v>
      </c>
      <c r="AJ922" s="50" t="e">
        <f>VLOOKUP(Audit!#REF!,$V$13:$AE$22,2,FALSE)&amp; IF(Audit!#REF!=10,Audit!#REF!,"")</f>
        <v>#REF!</v>
      </c>
      <c r="AK922" s="47" t="e">
        <f t="shared" si="439"/>
        <v>#REF!</v>
      </c>
      <c r="AL922" s="50" t="e">
        <f>VLOOKUP(Audit!#REF!,$V$3:$AE$12,3,FALSE)&amp; IF(Audit!#REF!=10,Audit!#REF!,"")</f>
        <v>#REF!</v>
      </c>
      <c r="AM922" s="50" t="e">
        <f>VLOOKUP(Audit!#REF!,$V$13:$AE$22,3,FALSE)&amp; IF(Audit!#REF!=10,Audit!#REF!,"")</f>
        <v>#REF!</v>
      </c>
      <c r="AN922" s="47" t="e">
        <f t="shared" si="440"/>
        <v>#REF!</v>
      </c>
      <c r="AO922" s="50" t="e">
        <f>VLOOKUP(Audit!#REF!,$V$3:$AE$12,4,FALSE) &amp;  Audit!#REF! &amp; IF(Audit!#REF!=10,Audit!#REF!,"")</f>
        <v>#REF!</v>
      </c>
      <c r="AP922" s="50" t="e">
        <f>VLOOKUP(Audit!#REF!,$V$13:$AE$22,4,FALSE)&amp; IF(Audit!#REF!=10,Audit!#REF!,"")</f>
        <v>#REF!</v>
      </c>
      <c r="AQ922" s="47" t="e">
        <f t="shared" si="441"/>
        <v>#REF!</v>
      </c>
      <c r="AR922" s="50" t="e">
        <f>VLOOKUP(Audit!#REF!,$V$3:$AE$12,5,FALSE)&amp; IF(Audit!#REF!=10,Audit!#REF!,"")</f>
        <v>#REF!</v>
      </c>
      <c r="AS922" s="50" t="e">
        <f>VLOOKUP(Audit!#REF!,$V$13:$AE$22,5,FALSE)&amp; IF(Audit!#REF!=10,Audit!#REF!,"")</f>
        <v>#REF!</v>
      </c>
      <c r="AT922" s="47" t="e">
        <f t="shared" si="442"/>
        <v>#REF!</v>
      </c>
      <c r="AU922" s="50" t="e">
        <f>VLOOKUP(Audit!#REF!,$V$3:$AE$12,6,FALSE)&amp; IF(Audit!#REF!=10,Audit!#REF!,"")</f>
        <v>#REF!</v>
      </c>
      <c r="AV922" s="50" t="e">
        <f>VLOOKUP(Audit!#REF!,$V$13:$AE$22,6,FALSE)&amp; IF(Audit!#REF!=10,Audit!#REF!,"")</f>
        <v>#REF!</v>
      </c>
      <c r="AW922" s="47" t="e">
        <f t="shared" si="443"/>
        <v>#REF!</v>
      </c>
      <c r="AX922" s="50" t="e">
        <f>VLOOKUP(Audit!#REF!,$V$3:$AE$12,7,FALSE)&amp; IF(Audit!#REF!=10,Audit!#REF!,"")</f>
        <v>#REF!</v>
      </c>
      <c r="AY922" s="50" t="e">
        <f>VLOOKUP(Audit!#REF!,$V$13:$AE$22,7,FALSE) &amp; IF(Audit!#REF!=10,Audit!#REF!,"")</f>
        <v>#REF!</v>
      </c>
      <c r="AZ922" s="47" t="e">
        <f t="shared" si="444"/>
        <v>#REF!</v>
      </c>
      <c r="BA922" s="50" t="e">
        <f>VLOOKUP(Audit!#REF!,$V$3:$AE$12,8,FALSE)&amp; Audit!#REF! &amp; IF(Audit!#REF!=10,Audit!#REF!,"")</f>
        <v>#REF!</v>
      </c>
      <c r="BB922" s="50" t="e">
        <f>VLOOKUP(Audit!#REF!,$V$13:$AE$22,8,FALSE) &amp; IF(Audit!#REF!=10,Audit!#REF!,"")</f>
        <v>#REF!</v>
      </c>
      <c r="BC922" s="47" t="e">
        <f t="shared" si="445"/>
        <v>#REF!</v>
      </c>
      <c r="BD922" s="50" t="e">
        <f>VLOOKUP(Audit!#REF!,$V$3:$AE$12,9,FALSE)&amp; IF(Audit!#REF!=10,Audit!#REF!,"")</f>
        <v>#REF!</v>
      </c>
      <c r="BE922" s="50" t="e">
        <f>VLOOKUP(Audit!#REF!,$V$13:$AE$22,9,FALSE) &amp; IF(Audit!#REF!=10,Audit!#REF!,"") &amp; IF(Audit!#REF!&lt;&gt;1,U922,"")</f>
        <v>#REF!</v>
      </c>
      <c r="BF922" s="47" t="e">
        <f t="shared" si="446"/>
        <v>#REF!</v>
      </c>
      <c r="BG922" s="50" t="e">
        <f>VLOOKUP(Audit!#REF!,$V$3:$AE$12,10,FALSE) &amp; Audit!#REF! &amp; IF(Audit!#REF!=10,Audit!#REF!,"")</f>
        <v>#REF!</v>
      </c>
      <c r="BH922" s="50" t="e">
        <f>VLOOKUP(Audit!#REF!,$V$13:$AE$22,10,FALSE) &amp; IF(Audit!#REF!=10,Audit!#REF!,"") &amp; IF(Audit!#REF!&lt;&gt;1,U922,"")</f>
        <v>#REF!</v>
      </c>
      <c r="BI922" s="47" t="e">
        <f t="shared" si="447"/>
        <v>#REF!</v>
      </c>
      <c r="BJ922" s="48" t="str">
        <f t="shared" si="448"/>
        <v/>
      </c>
      <c r="BK922" s="48" t="str">
        <f t="shared" si="449"/>
        <v/>
      </c>
      <c r="BL922" s="48" t="str">
        <f t="shared" si="450"/>
        <v/>
      </c>
      <c r="BM922" s="48" t="str">
        <f t="shared" si="451"/>
        <v/>
      </c>
      <c r="BN922" s="48" t="str">
        <f t="shared" si="452"/>
        <v/>
      </c>
      <c r="BO922" s="48" t="str">
        <f t="shared" si="453"/>
        <v/>
      </c>
      <c r="BP922" s="48" t="str">
        <f t="shared" si="454"/>
        <v/>
      </c>
      <c r="BQ922" s="48" t="str">
        <f t="shared" si="455"/>
        <v/>
      </c>
      <c r="BR922" s="48" t="str">
        <f t="shared" si="456"/>
        <v/>
      </c>
      <c r="BS922" s="48" t="str">
        <f t="shared" si="457"/>
        <v/>
      </c>
      <c r="BT922" s="48" t="str">
        <f t="shared" si="458"/>
        <v/>
      </c>
      <c r="BU922" s="48" t="str">
        <f t="shared" si="459"/>
        <v/>
      </c>
    </row>
    <row r="923" spans="1:73">
      <c r="A923" s="10" t="e">
        <f>Audit!#REF!</f>
        <v>#REF!</v>
      </c>
      <c r="B923" s="10" t="e">
        <f t="shared" si="430"/>
        <v>#REF!</v>
      </c>
      <c r="C923" s="17" t="e">
        <f>VLOOKUP(Audit!#REF!,$V$3:$AE$12,2,FALSE) &amp; VLOOKUP(Audit!#REF!,$V$13:$AE$22,2,FALSE)&amp; IF(Audit!#REF!=10,Audit!#REF!&amp;Audit!#REF!,"")</f>
        <v>#REF!</v>
      </c>
      <c r="D923" s="17" t="e">
        <f>VLOOKUP(Audit!#REF!,$V$3:$AE$12,3,FALSE) &amp; VLOOKUP(Audit!#REF!,$V$13:$AE$22,3,FALSE) &amp;IF(Audit!#REF!=10,Audit!#REF!&amp;Audit!#REF!,"")</f>
        <v>#REF!</v>
      </c>
      <c r="E923" s="17" t="e">
        <f>VLOOKUP(Audit!#REF!,$V$3:$AE$12,4,FALSE)&amp; Audit!#REF! &amp; VLOOKUP(Audit!#REF!,$V$13:$AE$22,4,FALSE)&amp; IF(Audit!#REF!=10,Audit!#REF!&amp;Audit!#REF!,"")</f>
        <v>#REF!</v>
      </c>
      <c r="F923" s="17" t="e">
        <f>VLOOKUP(Audit!#REF!,$V$3:$AE$12,5,FALSE) &amp; VLOOKUP(Audit!#REF!,$V$13:$AE$22,5,FALSE)&amp; IF(Audit!#REF!=10,Audit!#REF!&amp;Audit!#REF!,"")</f>
        <v>#REF!</v>
      </c>
      <c r="G923" s="17" t="e">
        <f>VLOOKUP(Audit!#REF!,$V$3:$AE$12,6,FALSE) &amp; VLOOKUP(Audit!#REF!,$V$13:$AE$22,6,FALSE)&amp; IF(Audit!#REF!=10,Audit!#REF!&amp;Audit!#REF!,"")</f>
        <v>#REF!</v>
      </c>
      <c r="H923" s="17" t="e">
        <f>VLOOKUP(Audit!#REF!,$V$3:$AE$12,7,FALSE) &amp; VLOOKUP(Audit!#REF!,$V$13:$AE$22,7,FALSE)&amp;IF(Audit!#REF!=10,Audit!#REF!&amp;Audit!#REF!,"")</f>
        <v>#REF!</v>
      </c>
      <c r="I923" s="17" t="e">
        <f>VLOOKUP(Audit!#REF!,$V$3:$AE$12,8,FALSE) &amp; Audit!#REF! &amp; VLOOKUP(Audit!#REF!,$V$13:$AE$22,8,FALSE)&amp;IF(Audit!#REF!=10,Audit!#REF!&amp;Audit!#REF!,"")</f>
        <v>#REF!</v>
      </c>
      <c r="J923" s="17" t="e">
        <f>VLOOKUP(Audit!#REF!,$V$3:$AE$12,9,FALSE) &amp; VLOOKUP(Audit!#REF!,$V$13:$AE$22,9,FALSE) &amp; IF(Audit!#REF!=10,Audit!#REF!&amp;Audit!#REF!,"") &amp; IF(Audit!#REF!&lt;&gt;1,U923,"")</f>
        <v>#REF!</v>
      </c>
      <c r="K923" s="17" t="e">
        <f>VLOOKUP(Audit!#REF!,$V$3:$AE$12,10,FALSE) &amp; Audit!#REF! &amp; VLOOKUP(Audit!#REF!,$V$13:$AE$22,10,FALSE) &amp; IF(Audit!#REF!=10,Audit!#REF!&amp;Audit!#REF!,"") &amp; IF(Audit!#REF!&lt;&gt;1,U923,"")</f>
        <v>#REF!</v>
      </c>
      <c r="L923" s="10" t="e">
        <f>Audit!#REF!</f>
        <v>#REF!</v>
      </c>
      <c r="M923" s="10" t="e">
        <f t="shared" si="431"/>
        <v>#REF!</v>
      </c>
      <c r="N923" s="10" t="e">
        <f t="shared" si="432"/>
        <v>#REF!</v>
      </c>
      <c r="O923" s="10" t="e">
        <f t="shared" si="433"/>
        <v>#REF!</v>
      </c>
      <c r="P923" s="10" t="e">
        <f t="shared" si="434"/>
        <v>#REF!</v>
      </c>
      <c r="Q923" s="10" t="e">
        <f t="shared" si="435"/>
        <v>#REF!</v>
      </c>
      <c r="R923" s="10" t="e">
        <f t="shared" si="436"/>
        <v>#REF!</v>
      </c>
      <c r="S923" s="10" t="e">
        <f t="shared" si="437"/>
        <v>#REF!</v>
      </c>
      <c r="T923" s="10" t="e">
        <f t="shared" si="438"/>
        <v>#REF!</v>
      </c>
      <c r="U923" s="17" t="e">
        <f>IF(Audit!#REF!="","",VLOOKUP(Audit!#REF!,$W$26:$X$35,2,FALSE)) &amp; Audit!#REF! &amp; IF(Audit!#REF!="","",IF(Audit!#REF!&lt;=1.4,VLOOKUP(Audit!#REF!,$W$38:X968,2,FALSE),VLOOKUP(Audit!#REF!,$W$51:$X$61,2,FALSE))) &amp; IF(Audit!#REF!="","",VLOOKUP(Audit!#REF!,$Y$26:$Z$35,2,FALSE) &amp; Audit!#REF! &amp; IF(Audit!#REF!="","",IF(Audit!#REF!&lt;=1.4,VLOOKUP(Audit!#REF!,$Y$38:$Z$48,2,FALSE),VLOOKUP(Audit!#REF!,$Y$51:$Z$61,2,FALSE))))</f>
        <v>#REF!</v>
      </c>
      <c r="V923" s="21"/>
      <c r="AH923" s="49" t="e">
        <f>Audit!#REF!</f>
        <v>#REF!</v>
      </c>
      <c r="AI923" s="50" t="e">
        <f>VLOOKUP(Audit!#REF!,$V$3:$AE$12,2,FALSE)&amp; IF(Audit!#REF!=10,Audit!#REF!,"")</f>
        <v>#REF!</v>
      </c>
      <c r="AJ923" s="50" t="e">
        <f>VLOOKUP(Audit!#REF!,$V$13:$AE$22,2,FALSE)&amp; IF(Audit!#REF!=10,Audit!#REF!,"")</f>
        <v>#REF!</v>
      </c>
      <c r="AK923" s="47" t="e">
        <f t="shared" si="439"/>
        <v>#REF!</v>
      </c>
      <c r="AL923" s="50" t="e">
        <f>VLOOKUP(Audit!#REF!,$V$3:$AE$12,3,FALSE)&amp; IF(Audit!#REF!=10,Audit!#REF!,"")</f>
        <v>#REF!</v>
      </c>
      <c r="AM923" s="50" t="e">
        <f>VLOOKUP(Audit!#REF!,$V$13:$AE$22,3,FALSE)&amp; IF(Audit!#REF!=10,Audit!#REF!,"")</f>
        <v>#REF!</v>
      </c>
      <c r="AN923" s="47" t="e">
        <f t="shared" si="440"/>
        <v>#REF!</v>
      </c>
      <c r="AO923" s="50" t="e">
        <f>VLOOKUP(Audit!#REF!,$V$3:$AE$12,4,FALSE) &amp;  Audit!#REF! &amp; IF(Audit!#REF!=10,Audit!#REF!,"")</f>
        <v>#REF!</v>
      </c>
      <c r="AP923" s="50" t="e">
        <f>VLOOKUP(Audit!#REF!,$V$13:$AE$22,4,FALSE)&amp; IF(Audit!#REF!=10,Audit!#REF!,"")</f>
        <v>#REF!</v>
      </c>
      <c r="AQ923" s="47" t="e">
        <f t="shared" si="441"/>
        <v>#REF!</v>
      </c>
      <c r="AR923" s="50" t="e">
        <f>VLOOKUP(Audit!#REF!,$V$3:$AE$12,5,FALSE)&amp; IF(Audit!#REF!=10,Audit!#REF!,"")</f>
        <v>#REF!</v>
      </c>
      <c r="AS923" s="50" t="e">
        <f>VLOOKUP(Audit!#REF!,$V$13:$AE$22,5,FALSE)&amp; IF(Audit!#REF!=10,Audit!#REF!,"")</f>
        <v>#REF!</v>
      </c>
      <c r="AT923" s="47" t="e">
        <f t="shared" si="442"/>
        <v>#REF!</v>
      </c>
      <c r="AU923" s="50" t="e">
        <f>VLOOKUP(Audit!#REF!,$V$3:$AE$12,6,FALSE)&amp; IF(Audit!#REF!=10,Audit!#REF!,"")</f>
        <v>#REF!</v>
      </c>
      <c r="AV923" s="50" t="e">
        <f>VLOOKUP(Audit!#REF!,$V$13:$AE$22,6,FALSE)&amp; IF(Audit!#REF!=10,Audit!#REF!,"")</f>
        <v>#REF!</v>
      </c>
      <c r="AW923" s="47" t="e">
        <f t="shared" si="443"/>
        <v>#REF!</v>
      </c>
      <c r="AX923" s="50" t="e">
        <f>VLOOKUP(Audit!#REF!,$V$3:$AE$12,7,FALSE)&amp; IF(Audit!#REF!=10,Audit!#REF!,"")</f>
        <v>#REF!</v>
      </c>
      <c r="AY923" s="50" t="e">
        <f>VLOOKUP(Audit!#REF!,$V$13:$AE$22,7,FALSE) &amp; IF(Audit!#REF!=10,Audit!#REF!,"")</f>
        <v>#REF!</v>
      </c>
      <c r="AZ923" s="47" t="e">
        <f t="shared" si="444"/>
        <v>#REF!</v>
      </c>
      <c r="BA923" s="50" t="e">
        <f>VLOOKUP(Audit!#REF!,$V$3:$AE$12,8,FALSE)&amp; Audit!#REF! &amp; IF(Audit!#REF!=10,Audit!#REF!,"")</f>
        <v>#REF!</v>
      </c>
      <c r="BB923" s="50" t="e">
        <f>VLOOKUP(Audit!#REF!,$V$13:$AE$22,8,FALSE) &amp; IF(Audit!#REF!=10,Audit!#REF!,"")</f>
        <v>#REF!</v>
      </c>
      <c r="BC923" s="47" t="e">
        <f t="shared" si="445"/>
        <v>#REF!</v>
      </c>
      <c r="BD923" s="50" t="e">
        <f>VLOOKUP(Audit!#REF!,$V$3:$AE$12,9,FALSE)&amp; IF(Audit!#REF!=10,Audit!#REF!,"")</f>
        <v>#REF!</v>
      </c>
      <c r="BE923" s="50" t="e">
        <f>VLOOKUP(Audit!#REF!,$V$13:$AE$22,9,FALSE) &amp; IF(Audit!#REF!=10,Audit!#REF!,"") &amp; IF(Audit!#REF!&lt;&gt;1,U923,"")</f>
        <v>#REF!</v>
      </c>
      <c r="BF923" s="47" t="e">
        <f t="shared" si="446"/>
        <v>#REF!</v>
      </c>
      <c r="BG923" s="50" t="e">
        <f>VLOOKUP(Audit!#REF!,$V$3:$AE$12,10,FALSE) &amp; Audit!#REF! &amp; IF(Audit!#REF!=10,Audit!#REF!,"")</f>
        <v>#REF!</v>
      </c>
      <c r="BH923" s="50" t="e">
        <f>VLOOKUP(Audit!#REF!,$V$13:$AE$22,10,FALSE) &amp; IF(Audit!#REF!=10,Audit!#REF!,"") &amp; IF(Audit!#REF!&lt;&gt;1,U923,"")</f>
        <v>#REF!</v>
      </c>
      <c r="BI923" s="47" t="e">
        <f t="shared" si="447"/>
        <v>#REF!</v>
      </c>
      <c r="BJ923" s="48" t="str">
        <f t="shared" si="448"/>
        <v/>
      </c>
      <c r="BK923" s="48" t="str">
        <f t="shared" si="449"/>
        <v/>
      </c>
      <c r="BL923" s="48" t="str">
        <f t="shared" si="450"/>
        <v/>
      </c>
      <c r="BM923" s="48" t="str">
        <f t="shared" si="451"/>
        <v/>
      </c>
      <c r="BN923" s="48" t="str">
        <f t="shared" si="452"/>
        <v/>
      </c>
      <c r="BO923" s="48" t="str">
        <f t="shared" si="453"/>
        <v/>
      </c>
      <c r="BP923" s="48" t="str">
        <f t="shared" si="454"/>
        <v/>
      </c>
      <c r="BQ923" s="48" t="str">
        <f t="shared" si="455"/>
        <v/>
      </c>
      <c r="BR923" s="48" t="str">
        <f t="shared" si="456"/>
        <v/>
      </c>
      <c r="BS923" s="48" t="str">
        <f t="shared" si="457"/>
        <v/>
      </c>
      <c r="BT923" s="48" t="str">
        <f t="shared" si="458"/>
        <v/>
      </c>
      <c r="BU923" s="48" t="str">
        <f t="shared" si="459"/>
        <v/>
      </c>
    </row>
    <row r="924" spans="1:73">
      <c r="A924" s="10" t="e">
        <f>Audit!#REF!</f>
        <v>#REF!</v>
      </c>
      <c r="B924" s="10" t="e">
        <f t="shared" si="430"/>
        <v>#REF!</v>
      </c>
      <c r="C924" s="17" t="e">
        <f>VLOOKUP(Audit!#REF!,$V$3:$AE$12,2,FALSE) &amp; VLOOKUP(Audit!#REF!,$V$13:$AE$22,2,FALSE)&amp; IF(Audit!#REF!=10,Audit!#REF!&amp;Audit!#REF!,"")</f>
        <v>#REF!</v>
      </c>
      <c r="D924" s="17" t="e">
        <f>VLOOKUP(Audit!#REF!,$V$3:$AE$12,3,FALSE) &amp; VLOOKUP(Audit!#REF!,$V$13:$AE$22,3,FALSE) &amp;IF(Audit!#REF!=10,Audit!#REF!&amp;Audit!#REF!,"")</f>
        <v>#REF!</v>
      </c>
      <c r="E924" s="17" t="e">
        <f>VLOOKUP(Audit!#REF!,$V$3:$AE$12,4,FALSE)&amp; Audit!#REF! &amp; VLOOKUP(Audit!#REF!,$V$13:$AE$22,4,FALSE)&amp; IF(Audit!#REF!=10,Audit!#REF!&amp;Audit!#REF!,"")</f>
        <v>#REF!</v>
      </c>
      <c r="F924" s="17" t="e">
        <f>VLOOKUP(Audit!#REF!,$V$3:$AE$12,5,FALSE) &amp; VLOOKUP(Audit!#REF!,$V$13:$AE$22,5,FALSE)&amp; IF(Audit!#REF!=10,Audit!#REF!&amp;Audit!#REF!,"")</f>
        <v>#REF!</v>
      </c>
      <c r="G924" s="17" t="e">
        <f>VLOOKUP(Audit!#REF!,$V$3:$AE$12,6,FALSE) &amp; VLOOKUP(Audit!#REF!,$V$13:$AE$22,6,FALSE)&amp; IF(Audit!#REF!=10,Audit!#REF!&amp;Audit!#REF!,"")</f>
        <v>#REF!</v>
      </c>
      <c r="H924" s="17" t="e">
        <f>VLOOKUP(Audit!#REF!,$V$3:$AE$12,7,FALSE) &amp; VLOOKUP(Audit!#REF!,$V$13:$AE$22,7,FALSE)&amp;IF(Audit!#REF!=10,Audit!#REF!&amp;Audit!#REF!,"")</f>
        <v>#REF!</v>
      </c>
      <c r="I924" s="17" t="e">
        <f>VLOOKUP(Audit!#REF!,$V$3:$AE$12,8,FALSE) &amp; Audit!#REF! &amp; VLOOKUP(Audit!#REF!,$V$13:$AE$22,8,FALSE)&amp;IF(Audit!#REF!=10,Audit!#REF!&amp;Audit!#REF!,"")</f>
        <v>#REF!</v>
      </c>
      <c r="J924" s="17" t="e">
        <f>VLOOKUP(Audit!#REF!,$V$3:$AE$12,9,FALSE) &amp; VLOOKUP(Audit!#REF!,$V$13:$AE$22,9,FALSE) &amp; IF(Audit!#REF!=10,Audit!#REF!&amp;Audit!#REF!,"") &amp; IF(Audit!#REF!&lt;&gt;1,U924,"")</f>
        <v>#REF!</v>
      </c>
      <c r="K924" s="17" t="e">
        <f>VLOOKUP(Audit!#REF!,$V$3:$AE$12,10,FALSE) &amp; Audit!#REF! &amp; VLOOKUP(Audit!#REF!,$V$13:$AE$22,10,FALSE) &amp; IF(Audit!#REF!=10,Audit!#REF!&amp;Audit!#REF!,"") &amp; IF(Audit!#REF!&lt;&gt;1,U924,"")</f>
        <v>#REF!</v>
      </c>
      <c r="L924" s="10" t="e">
        <f>Audit!#REF!</f>
        <v>#REF!</v>
      </c>
      <c r="M924" s="10" t="e">
        <f t="shared" si="431"/>
        <v>#REF!</v>
      </c>
      <c r="N924" s="10" t="e">
        <f t="shared" si="432"/>
        <v>#REF!</v>
      </c>
      <c r="O924" s="10" t="e">
        <f t="shared" si="433"/>
        <v>#REF!</v>
      </c>
      <c r="P924" s="10" t="e">
        <f t="shared" si="434"/>
        <v>#REF!</v>
      </c>
      <c r="Q924" s="10" t="e">
        <f t="shared" si="435"/>
        <v>#REF!</v>
      </c>
      <c r="R924" s="10" t="e">
        <f t="shared" si="436"/>
        <v>#REF!</v>
      </c>
      <c r="S924" s="10" t="e">
        <f t="shared" si="437"/>
        <v>#REF!</v>
      </c>
      <c r="T924" s="10" t="e">
        <f t="shared" si="438"/>
        <v>#REF!</v>
      </c>
      <c r="U924" s="17" t="e">
        <f>IF(Audit!#REF!="","",VLOOKUP(Audit!#REF!,$W$26:$X$35,2,FALSE)) &amp; Audit!#REF! &amp; IF(Audit!#REF!="","",IF(Audit!#REF!&lt;=1.4,VLOOKUP(Audit!#REF!,$W$38:X969,2,FALSE),VLOOKUP(Audit!#REF!,$W$51:$X$61,2,FALSE))) &amp; IF(Audit!#REF!="","",VLOOKUP(Audit!#REF!,$Y$26:$Z$35,2,FALSE) &amp; Audit!#REF! &amp; IF(Audit!#REF!="","",IF(Audit!#REF!&lt;=1.4,VLOOKUP(Audit!#REF!,$Y$38:$Z$48,2,FALSE),VLOOKUP(Audit!#REF!,$Y$51:$Z$61,2,FALSE))))</f>
        <v>#REF!</v>
      </c>
      <c r="V924" s="21"/>
      <c r="AH924" s="49" t="e">
        <f>Audit!#REF!</f>
        <v>#REF!</v>
      </c>
      <c r="AI924" s="50" t="e">
        <f>VLOOKUP(Audit!#REF!,$V$3:$AE$12,2,FALSE)&amp; IF(Audit!#REF!=10,Audit!#REF!,"")</f>
        <v>#REF!</v>
      </c>
      <c r="AJ924" s="50" t="e">
        <f>VLOOKUP(Audit!#REF!,$V$13:$AE$22,2,FALSE)&amp; IF(Audit!#REF!=10,Audit!#REF!,"")</f>
        <v>#REF!</v>
      </c>
      <c r="AK924" s="47" t="e">
        <f t="shared" si="439"/>
        <v>#REF!</v>
      </c>
      <c r="AL924" s="50" t="e">
        <f>VLOOKUP(Audit!#REF!,$V$3:$AE$12,3,FALSE)&amp; IF(Audit!#REF!=10,Audit!#REF!,"")</f>
        <v>#REF!</v>
      </c>
      <c r="AM924" s="50" t="e">
        <f>VLOOKUP(Audit!#REF!,$V$13:$AE$22,3,FALSE)&amp; IF(Audit!#REF!=10,Audit!#REF!,"")</f>
        <v>#REF!</v>
      </c>
      <c r="AN924" s="47" t="e">
        <f t="shared" si="440"/>
        <v>#REF!</v>
      </c>
      <c r="AO924" s="50" t="e">
        <f>VLOOKUP(Audit!#REF!,$V$3:$AE$12,4,FALSE) &amp;  Audit!#REF! &amp; IF(Audit!#REF!=10,Audit!#REF!,"")</f>
        <v>#REF!</v>
      </c>
      <c r="AP924" s="50" t="e">
        <f>VLOOKUP(Audit!#REF!,$V$13:$AE$22,4,FALSE)&amp; IF(Audit!#REF!=10,Audit!#REF!,"")</f>
        <v>#REF!</v>
      </c>
      <c r="AQ924" s="47" t="e">
        <f t="shared" si="441"/>
        <v>#REF!</v>
      </c>
      <c r="AR924" s="50" t="e">
        <f>VLOOKUP(Audit!#REF!,$V$3:$AE$12,5,FALSE)&amp; IF(Audit!#REF!=10,Audit!#REF!,"")</f>
        <v>#REF!</v>
      </c>
      <c r="AS924" s="50" t="e">
        <f>VLOOKUP(Audit!#REF!,$V$13:$AE$22,5,FALSE)&amp; IF(Audit!#REF!=10,Audit!#REF!,"")</f>
        <v>#REF!</v>
      </c>
      <c r="AT924" s="47" t="e">
        <f t="shared" si="442"/>
        <v>#REF!</v>
      </c>
      <c r="AU924" s="50" t="e">
        <f>VLOOKUP(Audit!#REF!,$V$3:$AE$12,6,FALSE)&amp; IF(Audit!#REF!=10,Audit!#REF!,"")</f>
        <v>#REF!</v>
      </c>
      <c r="AV924" s="50" t="e">
        <f>VLOOKUP(Audit!#REF!,$V$13:$AE$22,6,FALSE)&amp; IF(Audit!#REF!=10,Audit!#REF!,"")</f>
        <v>#REF!</v>
      </c>
      <c r="AW924" s="47" t="e">
        <f t="shared" si="443"/>
        <v>#REF!</v>
      </c>
      <c r="AX924" s="50" t="e">
        <f>VLOOKUP(Audit!#REF!,$V$3:$AE$12,7,FALSE)&amp; IF(Audit!#REF!=10,Audit!#REF!,"")</f>
        <v>#REF!</v>
      </c>
      <c r="AY924" s="50" t="e">
        <f>VLOOKUP(Audit!#REF!,$V$13:$AE$22,7,FALSE) &amp; IF(Audit!#REF!=10,Audit!#REF!,"")</f>
        <v>#REF!</v>
      </c>
      <c r="AZ924" s="47" t="e">
        <f t="shared" si="444"/>
        <v>#REF!</v>
      </c>
      <c r="BA924" s="50" t="e">
        <f>VLOOKUP(Audit!#REF!,$V$3:$AE$12,8,FALSE)&amp; Audit!#REF! &amp; IF(Audit!#REF!=10,Audit!#REF!,"")</f>
        <v>#REF!</v>
      </c>
      <c r="BB924" s="50" t="e">
        <f>VLOOKUP(Audit!#REF!,$V$13:$AE$22,8,FALSE) &amp; IF(Audit!#REF!=10,Audit!#REF!,"")</f>
        <v>#REF!</v>
      </c>
      <c r="BC924" s="47" t="e">
        <f t="shared" si="445"/>
        <v>#REF!</v>
      </c>
      <c r="BD924" s="50" t="e">
        <f>VLOOKUP(Audit!#REF!,$V$3:$AE$12,9,FALSE)&amp; IF(Audit!#REF!=10,Audit!#REF!,"")</f>
        <v>#REF!</v>
      </c>
      <c r="BE924" s="50" t="e">
        <f>VLOOKUP(Audit!#REF!,$V$13:$AE$22,9,FALSE) &amp; IF(Audit!#REF!=10,Audit!#REF!,"") &amp; IF(Audit!#REF!&lt;&gt;1,U924,"")</f>
        <v>#REF!</v>
      </c>
      <c r="BF924" s="47" t="e">
        <f t="shared" si="446"/>
        <v>#REF!</v>
      </c>
      <c r="BG924" s="50" t="e">
        <f>VLOOKUP(Audit!#REF!,$V$3:$AE$12,10,FALSE) &amp; Audit!#REF! &amp; IF(Audit!#REF!=10,Audit!#REF!,"")</f>
        <v>#REF!</v>
      </c>
      <c r="BH924" s="50" t="e">
        <f>VLOOKUP(Audit!#REF!,$V$13:$AE$22,10,FALSE) &amp; IF(Audit!#REF!=10,Audit!#REF!,"") &amp; IF(Audit!#REF!&lt;&gt;1,U924,"")</f>
        <v>#REF!</v>
      </c>
      <c r="BI924" s="47" t="e">
        <f t="shared" si="447"/>
        <v>#REF!</v>
      </c>
      <c r="BJ924" s="48" t="str">
        <f t="shared" si="448"/>
        <v/>
      </c>
      <c r="BK924" s="48" t="str">
        <f t="shared" si="449"/>
        <v/>
      </c>
      <c r="BL924" s="48" t="str">
        <f t="shared" si="450"/>
        <v/>
      </c>
      <c r="BM924" s="48" t="str">
        <f t="shared" si="451"/>
        <v/>
      </c>
      <c r="BN924" s="48" t="str">
        <f t="shared" si="452"/>
        <v/>
      </c>
      <c r="BO924" s="48" t="str">
        <f t="shared" si="453"/>
        <v/>
      </c>
      <c r="BP924" s="48" t="str">
        <f t="shared" si="454"/>
        <v/>
      </c>
      <c r="BQ924" s="48" t="str">
        <f t="shared" si="455"/>
        <v/>
      </c>
      <c r="BR924" s="48" t="str">
        <f t="shared" si="456"/>
        <v/>
      </c>
      <c r="BS924" s="48" t="str">
        <f t="shared" si="457"/>
        <v/>
      </c>
      <c r="BT924" s="48" t="str">
        <f t="shared" si="458"/>
        <v/>
      </c>
      <c r="BU924" s="48" t="str">
        <f t="shared" si="459"/>
        <v/>
      </c>
    </row>
    <row r="925" spans="1:73">
      <c r="A925" s="10" t="e">
        <f>Audit!#REF!</f>
        <v>#REF!</v>
      </c>
      <c r="B925" s="10" t="e">
        <f t="shared" si="430"/>
        <v>#REF!</v>
      </c>
      <c r="C925" s="17" t="e">
        <f>VLOOKUP(Audit!#REF!,$V$3:$AE$12,2,FALSE) &amp; VLOOKUP(Audit!#REF!,$V$13:$AE$22,2,FALSE)&amp; IF(Audit!#REF!=10,Audit!#REF!&amp;Audit!#REF!,"")</f>
        <v>#REF!</v>
      </c>
      <c r="D925" s="17" t="e">
        <f>VLOOKUP(Audit!#REF!,$V$3:$AE$12,3,FALSE) &amp; VLOOKUP(Audit!#REF!,$V$13:$AE$22,3,FALSE) &amp;IF(Audit!#REF!=10,Audit!#REF!&amp;Audit!#REF!,"")</f>
        <v>#REF!</v>
      </c>
      <c r="E925" s="17" t="e">
        <f>VLOOKUP(Audit!#REF!,$V$3:$AE$12,4,FALSE)&amp; Audit!#REF! &amp; VLOOKUP(Audit!#REF!,$V$13:$AE$22,4,FALSE)&amp; IF(Audit!#REF!=10,Audit!#REF!&amp;Audit!#REF!,"")</f>
        <v>#REF!</v>
      </c>
      <c r="F925" s="17" t="e">
        <f>VLOOKUP(Audit!#REF!,$V$3:$AE$12,5,FALSE) &amp; VLOOKUP(Audit!#REF!,$V$13:$AE$22,5,FALSE)&amp; IF(Audit!#REF!=10,Audit!#REF!&amp;Audit!#REF!,"")</f>
        <v>#REF!</v>
      </c>
      <c r="G925" s="17" t="e">
        <f>VLOOKUP(Audit!#REF!,$V$3:$AE$12,6,FALSE) &amp; VLOOKUP(Audit!#REF!,$V$13:$AE$22,6,FALSE)&amp; IF(Audit!#REF!=10,Audit!#REF!&amp;Audit!#REF!,"")</f>
        <v>#REF!</v>
      </c>
      <c r="H925" s="17" t="e">
        <f>VLOOKUP(Audit!#REF!,$V$3:$AE$12,7,FALSE) &amp; VLOOKUP(Audit!#REF!,$V$13:$AE$22,7,FALSE)&amp;IF(Audit!#REF!=10,Audit!#REF!&amp;Audit!#REF!,"")</f>
        <v>#REF!</v>
      </c>
      <c r="I925" s="17" t="e">
        <f>VLOOKUP(Audit!#REF!,$V$3:$AE$12,8,FALSE) &amp; Audit!#REF! &amp; VLOOKUP(Audit!#REF!,$V$13:$AE$22,8,FALSE)&amp;IF(Audit!#REF!=10,Audit!#REF!&amp;Audit!#REF!,"")</f>
        <v>#REF!</v>
      </c>
      <c r="J925" s="17" t="e">
        <f>VLOOKUP(Audit!#REF!,$V$3:$AE$12,9,FALSE) &amp; VLOOKUP(Audit!#REF!,$V$13:$AE$22,9,FALSE) &amp; IF(Audit!#REF!=10,Audit!#REF!&amp;Audit!#REF!,"") &amp; IF(Audit!#REF!&lt;&gt;1,U925,"")</f>
        <v>#REF!</v>
      </c>
      <c r="K925" s="17" t="e">
        <f>VLOOKUP(Audit!#REF!,$V$3:$AE$12,10,FALSE) &amp; Audit!#REF! &amp; VLOOKUP(Audit!#REF!,$V$13:$AE$22,10,FALSE) &amp; IF(Audit!#REF!=10,Audit!#REF!&amp;Audit!#REF!,"") &amp; IF(Audit!#REF!&lt;&gt;1,U925,"")</f>
        <v>#REF!</v>
      </c>
      <c r="L925" s="10" t="e">
        <f>Audit!#REF!</f>
        <v>#REF!</v>
      </c>
      <c r="M925" s="10" t="e">
        <f t="shared" si="431"/>
        <v>#REF!</v>
      </c>
      <c r="N925" s="10" t="e">
        <f t="shared" si="432"/>
        <v>#REF!</v>
      </c>
      <c r="O925" s="10" t="e">
        <f t="shared" si="433"/>
        <v>#REF!</v>
      </c>
      <c r="P925" s="10" t="e">
        <f t="shared" si="434"/>
        <v>#REF!</v>
      </c>
      <c r="Q925" s="10" t="e">
        <f t="shared" si="435"/>
        <v>#REF!</v>
      </c>
      <c r="R925" s="10" t="e">
        <f t="shared" si="436"/>
        <v>#REF!</v>
      </c>
      <c r="S925" s="10" t="e">
        <f t="shared" si="437"/>
        <v>#REF!</v>
      </c>
      <c r="T925" s="10" t="e">
        <f t="shared" si="438"/>
        <v>#REF!</v>
      </c>
      <c r="U925" s="17" t="e">
        <f>IF(Audit!#REF!="","",VLOOKUP(Audit!#REF!,$W$26:$X$35,2,FALSE)) &amp; Audit!#REF! &amp; IF(Audit!#REF!="","",IF(Audit!#REF!&lt;=1.4,VLOOKUP(Audit!#REF!,$W$38:X970,2,FALSE),VLOOKUP(Audit!#REF!,$W$51:$X$61,2,FALSE))) &amp; IF(Audit!#REF!="","",VLOOKUP(Audit!#REF!,$Y$26:$Z$35,2,FALSE) &amp; Audit!#REF! &amp; IF(Audit!#REF!="","",IF(Audit!#REF!&lt;=1.4,VLOOKUP(Audit!#REF!,$Y$38:$Z$48,2,FALSE),VLOOKUP(Audit!#REF!,$Y$51:$Z$61,2,FALSE))))</f>
        <v>#REF!</v>
      </c>
      <c r="V925" s="21"/>
      <c r="AH925" s="49" t="e">
        <f>Audit!#REF!</f>
        <v>#REF!</v>
      </c>
      <c r="AI925" s="50" t="e">
        <f>VLOOKUP(Audit!#REF!,$V$3:$AE$12,2,FALSE)&amp; IF(Audit!#REF!=10,Audit!#REF!,"")</f>
        <v>#REF!</v>
      </c>
      <c r="AJ925" s="50" t="e">
        <f>VLOOKUP(Audit!#REF!,$V$13:$AE$22,2,FALSE)&amp; IF(Audit!#REF!=10,Audit!#REF!,"")</f>
        <v>#REF!</v>
      </c>
      <c r="AK925" s="47" t="e">
        <f t="shared" si="439"/>
        <v>#REF!</v>
      </c>
      <c r="AL925" s="50" t="e">
        <f>VLOOKUP(Audit!#REF!,$V$3:$AE$12,3,FALSE)&amp; IF(Audit!#REF!=10,Audit!#REF!,"")</f>
        <v>#REF!</v>
      </c>
      <c r="AM925" s="50" t="e">
        <f>VLOOKUP(Audit!#REF!,$V$13:$AE$22,3,FALSE)&amp; IF(Audit!#REF!=10,Audit!#REF!,"")</f>
        <v>#REF!</v>
      </c>
      <c r="AN925" s="47" t="e">
        <f t="shared" si="440"/>
        <v>#REF!</v>
      </c>
      <c r="AO925" s="50" t="e">
        <f>VLOOKUP(Audit!#REF!,$V$3:$AE$12,4,FALSE) &amp;  Audit!#REF! &amp; IF(Audit!#REF!=10,Audit!#REF!,"")</f>
        <v>#REF!</v>
      </c>
      <c r="AP925" s="50" t="e">
        <f>VLOOKUP(Audit!#REF!,$V$13:$AE$22,4,FALSE)&amp; IF(Audit!#REF!=10,Audit!#REF!,"")</f>
        <v>#REF!</v>
      </c>
      <c r="AQ925" s="47" t="e">
        <f t="shared" si="441"/>
        <v>#REF!</v>
      </c>
      <c r="AR925" s="50" t="e">
        <f>VLOOKUP(Audit!#REF!,$V$3:$AE$12,5,FALSE)&amp; IF(Audit!#REF!=10,Audit!#REF!,"")</f>
        <v>#REF!</v>
      </c>
      <c r="AS925" s="50" t="e">
        <f>VLOOKUP(Audit!#REF!,$V$13:$AE$22,5,FALSE)&amp; IF(Audit!#REF!=10,Audit!#REF!,"")</f>
        <v>#REF!</v>
      </c>
      <c r="AT925" s="47" t="e">
        <f t="shared" si="442"/>
        <v>#REF!</v>
      </c>
      <c r="AU925" s="50" t="e">
        <f>VLOOKUP(Audit!#REF!,$V$3:$AE$12,6,FALSE)&amp; IF(Audit!#REF!=10,Audit!#REF!,"")</f>
        <v>#REF!</v>
      </c>
      <c r="AV925" s="50" t="e">
        <f>VLOOKUP(Audit!#REF!,$V$13:$AE$22,6,FALSE)&amp; IF(Audit!#REF!=10,Audit!#REF!,"")</f>
        <v>#REF!</v>
      </c>
      <c r="AW925" s="47" t="e">
        <f t="shared" si="443"/>
        <v>#REF!</v>
      </c>
      <c r="AX925" s="50" t="e">
        <f>VLOOKUP(Audit!#REF!,$V$3:$AE$12,7,FALSE)&amp; IF(Audit!#REF!=10,Audit!#REF!,"")</f>
        <v>#REF!</v>
      </c>
      <c r="AY925" s="50" t="e">
        <f>VLOOKUP(Audit!#REF!,$V$13:$AE$22,7,FALSE) &amp; IF(Audit!#REF!=10,Audit!#REF!,"")</f>
        <v>#REF!</v>
      </c>
      <c r="AZ925" s="47" t="e">
        <f t="shared" si="444"/>
        <v>#REF!</v>
      </c>
      <c r="BA925" s="50" t="e">
        <f>VLOOKUP(Audit!#REF!,$V$3:$AE$12,8,FALSE)&amp; Audit!#REF! &amp; IF(Audit!#REF!=10,Audit!#REF!,"")</f>
        <v>#REF!</v>
      </c>
      <c r="BB925" s="50" t="e">
        <f>VLOOKUP(Audit!#REF!,$V$13:$AE$22,8,FALSE) &amp; IF(Audit!#REF!=10,Audit!#REF!,"")</f>
        <v>#REF!</v>
      </c>
      <c r="BC925" s="47" t="e">
        <f t="shared" si="445"/>
        <v>#REF!</v>
      </c>
      <c r="BD925" s="50" t="e">
        <f>VLOOKUP(Audit!#REF!,$V$3:$AE$12,9,FALSE)&amp; IF(Audit!#REF!=10,Audit!#REF!,"")</f>
        <v>#REF!</v>
      </c>
      <c r="BE925" s="50" t="e">
        <f>VLOOKUP(Audit!#REF!,$V$13:$AE$22,9,FALSE) &amp; IF(Audit!#REF!=10,Audit!#REF!,"") &amp; IF(Audit!#REF!&lt;&gt;1,U925,"")</f>
        <v>#REF!</v>
      </c>
      <c r="BF925" s="47" t="e">
        <f t="shared" si="446"/>
        <v>#REF!</v>
      </c>
      <c r="BG925" s="50" t="e">
        <f>VLOOKUP(Audit!#REF!,$V$3:$AE$12,10,FALSE) &amp; Audit!#REF! &amp; IF(Audit!#REF!=10,Audit!#REF!,"")</f>
        <v>#REF!</v>
      </c>
      <c r="BH925" s="50" t="e">
        <f>VLOOKUP(Audit!#REF!,$V$13:$AE$22,10,FALSE) &amp; IF(Audit!#REF!=10,Audit!#REF!,"") &amp; IF(Audit!#REF!&lt;&gt;1,U925,"")</f>
        <v>#REF!</v>
      </c>
      <c r="BI925" s="47" t="e">
        <f t="shared" si="447"/>
        <v>#REF!</v>
      </c>
      <c r="BJ925" s="48" t="str">
        <f t="shared" si="448"/>
        <v/>
      </c>
      <c r="BK925" s="48" t="str">
        <f t="shared" si="449"/>
        <v/>
      </c>
      <c r="BL925" s="48" t="str">
        <f t="shared" si="450"/>
        <v/>
      </c>
      <c r="BM925" s="48" t="str">
        <f t="shared" si="451"/>
        <v/>
      </c>
      <c r="BN925" s="48" t="str">
        <f t="shared" si="452"/>
        <v/>
      </c>
      <c r="BO925" s="48" t="str">
        <f t="shared" si="453"/>
        <v/>
      </c>
      <c r="BP925" s="48" t="str">
        <f t="shared" si="454"/>
        <v/>
      </c>
      <c r="BQ925" s="48" t="str">
        <f t="shared" si="455"/>
        <v/>
      </c>
      <c r="BR925" s="48" t="str">
        <f t="shared" si="456"/>
        <v/>
      </c>
      <c r="BS925" s="48" t="str">
        <f t="shared" si="457"/>
        <v/>
      </c>
      <c r="BT925" s="48" t="str">
        <f t="shared" si="458"/>
        <v/>
      </c>
      <c r="BU925" s="48" t="str">
        <f t="shared" si="459"/>
        <v/>
      </c>
    </row>
    <row r="926" spans="1:73">
      <c r="A926" s="10" t="e">
        <f>Audit!#REF!</f>
        <v>#REF!</v>
      </c>
      <c r="B926" s="10" t="e">
        <f t="shared" si="430"/>
        <v>#REF!</v>
      </c>
      <c r="C926" s="17" t="e">
        <f>VLOOKUP(Audit!#REF!,$V$3:$AE$12,2,FALSE) &amp; VLOOKUP(Audit!#REF!,$V$13:$AE$22,2,FALSE)&amp; IF(Audit!#REF!=10,Audit!#REF!&amp;Audit!#REF!,"")</f>
        <v>#REF!</v>
      </c>
      <c r="D926" s="17" t="e">
        <f>VLOOKUP(Audit!#REF!,$V$3:$AE$12,3,FALSE) &amp; VLOOKUP(Audit!#REF!,$V$13:$AE$22,3,FALSE) &amp;IF(Audit!#REF!=10,Audit!#REF!&amp;Audit!#REF!,"")</f>
        <v>#REF!</v>
      </c>
      <c r="E926" s="17" t="e">
        <f>VLOOKUP(Audit!#REF!,$V$3:$AE$12,4,FALSE)&amp; Audit!#REF! &amp; VLOOKUP(Audit!#REF!,$V$13:$AE$22,4,FALSE)&amp; IF(Audit!#REF!=10,Audit!#REF!&amp;Audit!#REF!,"")</f>
        <v>#REF!</v>
      </c>
      <c r="F926" s="17" t="e">
        <f>VLOOKUP(Audit!#REF!,$V$3:$AE$12,5,FALSE) &amp; VLOOKUP(Audit!#REF!,$V$13:$AE$22,5,FALSE)&amp; IF(Audit!#REF!=10,Audit!#REF!&amp;Audit!#REF!,"")</f>
        <v>#REF!</v>
      </c>
      <c r="G926" s="17" t="e">
        <f>VLOOKUP(Audit!#REF!,$V$3:$AE$12,6,FALSE) &amp; VLOOKUP(Audit!#REF!,$V$13:$AE$22,6,FALSE)&amp; IF(Audit!#REF!=10,Audit!#REF!&amp;Audit!#REF!,"")</f>
        <v>#REF!</v>
      </c>
      <c r="H926" s="17" t="e">
        <f>VLOOKUP(Audit!#REF!,$V$3:$AE$12,7,FALSE) &amp; VLOOKUP(Audit!#REF!,$V$13:$AE$22,7,FALSE)&amp;IF(Audit!#REF!=10,Audit!#REF!&amp;Audit!#REF!,"")</f>
        <v>#REF!</v>
      </c>
      <c r="I926" s="17" t="e">
        <f>VLOOKUP(Audit!#REF!,$V$3:$AE$12,8,FALSE) &amp; Audit!#REF! &amp; VLOOKUP(Audit!#REF!,$V$13:$AE$22,8,FALSE)&amp;IF(Audit!#REF!=10,Audit!#REF!&amp;Audit!#REF!,"")</f>
        <v>#REF!</v>
      </c>
      <c r="J926" s="17" t="e">
        <f>VLOOKUP(Audit!#REF!,$V$3:$AE$12,9,FALSE) &amp; VLOOKUP(Audit!#REF!,$V$13:$AE$22,9,FALSE) &amp; IF(Audit!#REF!=10,Audit!#REF!&amp;Audit!#REF!,"") &amp; IF(Audit!#REF!&lt;&gt;1,U926,"")</f>
        <v>#REF!</v>
      </c>
      <c r="K926" s="17" t="e">
        <f>VLOOKUP(Audit!#REF!,$V$3:$AE$12,10,FALSE) &amp; Audit!#REF! &amp; VLOOKUP(Audit!#REF!,$V$13:$AE$22,10,FALSE) &amp; IF(Audit!#REF!=10,Audit!#REF!&amp;Audit!#REF!,"") &amp; IF(Audit!#REF!&lt;&gt;1,U926,"")</f>
        <v>#REF!</v>
      </c>
      <c r="L926" s="10" t="e">
        <f>Audit!#REF!</f>
        <v>#REF!</v>
      </c>
      <c r="M926" s="10" t="e">
        <f t="shared" si="431"/>
        <v>#REF!</v>
      </c>
      <c r="N926" s="10" t="e">
        <f t="shared" si="432"/>
        <v>#REF!</v>
      </c>
      <c r="O926" s="10" t="e">
        <f t="shared" si="433"/>
        <v>#REF!</v>
      </c>
      <c r="P926" s="10" t="e">
        <f t="shared" si="434"/>
        <v>#REF!</v>
      </c>
      <c r="Q926" s="10" t="e">
        <f t="shared" si="435"/>
        <v>#REF!</v>
      </c>
      <c r="R926" s="10" t="e">
        <f t="shared" si="436"/>
        <v>#REF!</v>
      </c>
      <c r="S926" s="10" t="e">
        <f t="shared" si="437"/>
        <v>#REF!</v>
      </c>
      <c r="T926" s="10" t="e">
        <f t="shared" si="438"/>
        <v>#REF!</v>
      </c>
      <c r="U926" s="17" t="e">
        <f>IF(Audit!#REF!="","",VLOOKUP(Audit!#REF!,$W$26:$X$35,2,FALSE)) &amp; Audit!#REF! &amp; IF(Audit!#REF!="","",IF(Audit!#REF!&lt;=1.4,VLOOKUP(Audit!#REF!,$W$38:X971,2,FALSE),VLOOKUP(Audit!#REF!,$W$51:$X$61,2,FALSE))) &amp; IF(Audit!#REF!="","",VLOOKUP(Audit!#REF!,$Y$26:$Z$35,2,FALSE) &amp; Audit!#REF! &amp; IF(Audit!#REF!="","",IF(Audit!#REF!&lt;=1.4,VLOOKUP(Audit!#REF!,$Y$38:$Z$48,2,FALSE),VLOOKUP(Audit!#REF!,$Y$51:$Z$61,2,FALSE))))</f>
        <v>#REF!</v>
      </c>
      <c r="V926" s="21"/>
      <c r="AH926" s="49" t="e">
        <f>Audit!#REF!</f>
        <v>#REF!</v>
      </c>
      <c r="AI926" s="50" t="e">
        <f>VLOOKUP(Audit!#REF!,$V$3:$AE$12,2,FALSE)&amp; IF(Audit!#REF!=10,Audit!#REF!,"")</f>
        <v>#REF!</v>
      </c>
      <c r="AJ926" s="50" t="e">
        <f>VLOOKUP(Audit!#REF!,$V$13:$AE$22,2,FALSE)&amp; IF(Audit!#REF!=10,Audit!#REF!,"")</f>
        <v>#REF!</v>
      </c>
      <c r="AK926" s="47" t="e">
        <f t="shared" si="439"/>
        <v>#REF!</v>
      </c>
      <c r="AL926" s="50" t="e">
        <f>VLOOKUP(Audit!#REF!,$V$3:$AE$12,3,FALSE)&amp; IF(Audit!#REF!=10,Audit!#REF!,"")</f>
        <v>#REF!</v>
      </c>
      <c r="AM926" s="50" t="e">
        <f>VLOOKUP(Audit!#REF!,$V$13:$AE$22,3,FALSE)&amp; IF(Audit!#REF!=10,Audit!#REF!,"")</f>
        <v>#REF!</v>
      </c>
      <c r="AN926" s="47" t="e">
        <f t="shared" si="440"/>
        <v>#REF!</v>
      </c>
      <c r="AO926" s="50" t="e">
        <f>VLOOKUP(Audit!#REF!,$V$3:$AE$12,4,FALSE) &amp;  Audit!#REF! &amp; IF(Audit!#REF!=10,Audit!#REF!,"")</f>
        <v>#REF!</v>
      </c>
      <c r="AP926" s="50" t="e">
        <f>VLOOKUP(Audit!#REF!,$V$13:$AE$22,4,FALSE)&amp; IF(Audit!#REF!=10,Audit!#REF!,"")</f>
        <v>#REF!</v>
      </c>
      <c r="AQ926" s="47" t="e">
        <f t="shared" si="441"/>
        <v>#REF!</v>
      </c>
      <c r="AR926" s="50" t="e">
        <f>VLOOKUP(Audit!#REF!,$V$3:$AE$12,5,FALSE)&amp; IF(Audit!#REF!=10,Audit!#REF!,"")</f>
        <v>#REF!</v>
      </c>
      <c r="AS926" s="50" t="e">
        <f>VLOOKUP(Audit!#REF!,$V$13:$AE$22,5,FALSE)&amp; IF(Audit!#REF!=10,Audit!#REF!,"")</f>
        <v>#REF!</v>
      </c>
      <c r="AT926" s="47" t="e">
        <f t="shared" si="442"/>
        <v>#REF!</v>
      </c>
      <c r="AU926" s="50" t="e">
        <f>VLOOKUP(Audit!#REF!,$V$3:$AE$12,6,FALSE)&amp; IF(Audit!#REF!=10,Audit!#REF!,"")</f>
        <v>#REF!</v>
      </c>
      <c r="AV926" s="50" t="e">
        <f>VLOOKUP(Audit!#REF!,$V$13:$AE$22,6,FALSE)&amp; IF(Audit!#REF!=10,Audit!#REF!,"")</f>
        <v>#REF!</v>
      </c>
      <c r="AW926" s="47" t="e">
        <f t="shared" si="443"/>
        <v>#REF!</v>
      </c>
      <c r="AX926" s="50" t="e">
        <f>VLOOKUP(Audit!#REF!,$V$3:$AE$12,7,FALSE)&amp; IF(Audit!#REF!=10,Audit!#REF!,"")</f>
        <v>#REF!</v>
      </c>
      <c r="AY926" s="50" t="e">
        <f>VLOOKUP(Audit!#REF!,$V$13:$AE$22,7,FALSE) &amp; IF(Audit!#REF!=10,Audit!#REF!,"")</f>
        <v>#REF!</v>
      </c>
      <c r="AZ926" s="47" t="e">
        <f t="shared" si="444"/>
        <v>#REF!</v>
      </c>
      <c r="BA926" s="50" t="e">
        <f>VLOOKUP(Audit!#REF!,$V$3:$AE$12,8,FALSE)&amp; Audit!#REF! &amp; IF(Audit!#REF!=10,Audit!#REF!,"")</f>
        <v>#REF!</v>
      </c>
      <c r="BB926" s="50" t="e">
        <f>VLOOKUP(Audit!#REF!,$V$13:$AE$22,8,FALSE) &amp; IF(Audit!#REF!=10,Audit!#REF!,"")</f>
        <v>#REF!</v>
      </c>
      <c r="BC926" s="47" t="e">
        <f t="shared" si="445"/>
        <v>#REF!</v>
      </c>
      <c r="BD926" s="50" t="e">
        <f>VLOOKUP(Audit!#REF!,$V$3:$AE$12,9,FALSE)&amp; IF(Audit!#REF!=10,Audit!#REF!,"")</f>
        <v>#REF!</v>
      </c>
      <c r="BE926" s="50" t="e">
        <f>VLOOKUP(Audit!#REF!,$V$13:$AE$22,9,FALSE) &amp; IF(Audit!#REF!=10,Audit!#REF!,"") &amp; IF(Audit!#REF!&lt;&gt;1,U926,"")</f>
        <v>#REF!</v>
      </c>
      <c r="BF926" s="47" t="e">
        <f t="shared" si="446"/>
        <v>#REF!</v>
      </c>
      <c r="BG926" s="50" t="e">
        <f>VLOOKUP(Audit!#REF!,$V$3:$AE$12,10,FALSE) &amp; Audit!#REF! &amp; IF(Audit!#REF!=10,Audit!#REF!,"")</f>
        <v>#REF!</v>
      </c>
      <c r="BH926" s="50" t="e">
        <f>VLOOKUP(Audit!#REF!,$V$13:$AE$22,10,FALSE) &amp; IF(Audit!#REF!=10,Audit!#REF!,"") &amp; IF(Audit!#REF!&lt;&gt;1,U926,"")</f>
        <v>#REF!</v>
      </c>
      <c r="BI926" s="47" t="e">
        <f t="shared" si="447"/>
        <v>#REF!</v>
      </c>
      <c r="BJ926" s="48" t="str">
        <f t="shared" si="448"/>
        <v/>
      </c>
      <c r="BK926" s="48" t="str">
        <f t="shared" si="449"/>
        <v/>
      </c>
      <c r="BL926" s="48" t="str">
        <f t="shared" si="450"/>
        <v/>
      </c>
      <c r="BM926" s="48" t="str">
        <f t="shared" si="451"/>
        <v/>
      </c>
      <c r="BN926" s="48" t="str">
        <f t="shared" si="452"/>
        <v/>
      </c>
      <c r="BO926" s="48" t="str">
        <f t="shared" si="453"/>
        <v/>
      </c>
      <c r="BP926" s="48" t="str">
        <f t="shared" si="454"/>
        <v/>
      </c>
      <c r="BQ926" s="48" t="str">
        <f t="shared" si="455"/>
        <v/>
      </c>
      <c r="BR926" s="48" t="str">
        <f t="shared" si="456"/>
        <v/>
      </c>
      <c r="BS926" s="48" t="str">
        <f t="shared" si="457"/>
        <v/>
      </c>
      <c r="BT926" s="48" t="str">
        <f t="shared" si="458"/>
        <v/>
      </c>
      <c r="BU926" s="48" t="str">
        <f t="shared" si="459"/>
        <v/>
      </c>
    </row>
    <row r="927" spans="1:73">
      <c r="A927" s="10" t="e">
        <f>Audit!#REF!</f>
        <v>#REF!</v>
      </c>
      <c r="B927" s="10" t="e">
        <f t="shared" si="430"/>
        <v>#REF!</v>
      </c>
      <c r="C927" s="17" t="e">
        <f>VLOOKUP(Audit!#REF!,$V$3:$AE$12,2,FALSE) &amp; VLOOKUP(Audit!#REF!,$V$13:$AE$22,2,FALSE)&amp; IF(Audit!#REF!=10,Audit!#REF!&amp;Audit!#REF!,"")</f>
        <v>#REF!</v>
      </c>
      <c r="D927" s="17" t="e">
        <f>VLOOKUP(Audit!#REF!,$V$3:$AE$12,3,FALSE) &amp; VLOOKUP(Audit!#REF!,$V$13:$AE$22,3,FALSE) &amp;IF(Audit!#REF!=10,Audit!#REF!&amp;Audit!#REF!,"")</f>
        <v>#REF!</v>
      </c>
      <c r="E927" s="17" t="e">
        <f>VLOOKUP(Audit!#REF!,$V$3:$AE$12,4,FALSE)&amp; Audit!#REF! &amp; VLOOKUP(Audit!#REF!,$V$13:$AE$22,4,FALSE)&amp; IF(Audit!#REF!=10,Audit!#REF!&amp;Audit!#REF!,"")</f>
        <v>#REF!</v>
      </c>
      <c r="F927" s="17" t="e">
        <f>VLOOKUP(Audit!#REF!,$V$3:$AE$12,5,FALSE) &amp; VLOOKUP(Audit!#REF!,$V$13:$AE$22,5,FALSE)&amp; IF(Audit!#REF!=10,Audit!#REF!&amp;Audit!#REF!,"")</f>
        <v>#REF!</v>
      </c>
      <c r="G927" s="17" t="e">
        <f>VLOOKUP(Audit!#REF!,$V$3:$AE$12,6,FALSE) &amp; VLOOKUP(Audit!#REF!,$V$13:$AE$22,6,FALSE)&amp; IF(Audit!#REF!=10,Audit!#REF!&amp;Audit!#REF!,"")</f>
        <v>#REF!</v>
      </c>
      <c r="H927" s="17" t="e">
        <f>VLOOKUP(Audit!#REF!,$V$3:$AE$12,7,FALSE) &amp; VLOOKUP(Audit!#REF!,$V$13:$AE$22,7,FALSE)&amp;IF(Audit!#REF!=10,Audit!#REF!&amp;Audit!#REF!,"")</f>
        <v>#REF!</v>
      </c>
      <c r="I927" s="17" t="e">
        <f>VLOOKUP(Audit!#REF!,$V$3:$AE$12,8,FALSE) &amp; Audit!#REF! &amp; VLOOKUP(Audit!#REF!,$V$13:$AE$22,8,FALSE)&amp;IF(Audit!#REF!=10,Audit!#REF!&amp;Audit!#REF!,"")</f>
        <v>#REF!</v>
      </c>
      <c r="J927" s="17" t="e">
        <f>VLOOKUP(Audit!#REF!,$V$3:$AE$12,9,FALSE) &amp; VLOOKUP(Audit!#REF!,$V$13:$AE$22,9,FALSE) &amp; IF(Audit!#REF!=10,Audit!#REF!&amp;Audit!#REF!,"") &amp; IF(Audit!#REF!&lt;&gt;1,U927,"")</f>
        <v>#REF!</v>
      </c>
      <c r="K927" s="17" t="e">
        <f>VLOOKUP(Audit!#REF!,$V$3:$AE$12,10,FALSE) &amp; Audit!#REF! &amp; VLOOKUP(Audit!#REF!,$V$13:$AE$22,10,FALSE) &amp; IF(Audit!#REF!=10,Audit!#REF!&amp;Audit!#REF!,"") &amp; IF(Audit!#REF!&lt;&gt;1,U927,"")</f>
        <v>#REF!</v>
      </c>
      <c r="L927" s="10" t="e">
        <f>Audit!#REF!</f>
        <v>#REF!</v>
      </c>
      <c r="M927" s="10" t="e">
        <f t="shared" si="431"/>
        <v>#REF!</v>
      </c>
      <c r="N927" s="10" t="e">
        <f t="shared" si="432"/>
        <v>#REF!</v>
      </c>
      <c r="O927" s="10" t="e">
        <f t="shared" si="433"/>
        <v>#REF!</v>
      </c>
      <c r="P927" s="10" t="e">
        <f t="shared" si="434"/>
        <v>#REF!</v>
      </c>
      <c r="Q927" s="10" t="e">
        <f t="shared" si="435"/>
        <v>#REF!</v>
      </c>
      <c r="R927" s="10" t="e">
        <f t="shared" si="436"/>
        <v>#REF!</v>
      </c>
      <c r="S927" s="10" t="e">
        <f t="shared" si="437"/>
        <v>#REF!</v>
      </c>
      <c r="T927" s="10" t="e">
        <f t="shared" si="438"/>
        <v>#REF!</v>
      </c>
      <c r="U927" s="17" t="e">
        <f>IF(Audit!#REF!="","",VLOOKUP(Audit!#REF!,$W$26:$X$35,2,FALSE)) &amp; Audit!#REF! &amp; IF(Audit!#REF!="","",IF(Audit!#REF!&lt;=1.4,VLOOKUP(Audit!#REF!,$W$38:X972,2,FALSE),VLOOKUP(Audit!#REF!,$W$51:$X$61,2,FALSE))) &amp; IF(Audit!#REF!="","",VLOOKUP(Audit!#REF!,$Y$26:$Z$35,2,FALSE) &amp; Audit!#REF! &amp; IF(Audit!#REF!="","",IF(Audit!#REF!&lt;=1.4,VLOOKUP(Audit!#REF!,$Y$38:$Z$48,2,FALSE),VLOOKUP(Audit!#REF!,$Y$51:$Z$61,2,FALSE))))</f>
        <v>#REF!</v>
      </c>
      <c r="V927" s="21"/>
      <c r="AH927" s="49" t="e">
        <f>Audit!#REF!</f>
        <v>#REF!</v>
      </c>
      <c r="AI927" s="50" t="e">
        <f>VLOOKUP(Audit!#REF!,$V$3:$AE$12,2,FALSE)&amp; IF(Audit!#REF!=10,Audit!#REF!,"")</f>
        <v>#REF!</v>
      </c>
      <c r="AJ927" s="50" t="e">
        <f>VLOOKUP(Audit!#REF!,$V$13:$AE$22,2,FALSE)&amp; IF(Audit!#REF!=10,Audit!#REF!,"")</f>
        <v>#REF!</v>
      </c>
      <c r="AK927" s="47" t="e">
        <f t="shared" si="439"/>
        <v>#REF!</v>
      </c>
      <c r="AL927" s="50" t="e">
        <f>VLOOKUP(Audit!#REF!,$V$3:$AE$12,3,FALSE)&amp; IF(Audit!#REF!=10,Audit!#REF!,"")</f>
        <v>#REF!</v>
      </c>
      <c r="AM927" s="50" t="e">
        <f>VLOOKUP(Audit!#REF!,$V$13:$AE$22,3,FALSE)&amp; IF(Audit!#REF!=10,Audit!#REF!,"")</f>
        <v>#REF!</v>
      </c>
      <c r="AN927" s="47" t="e">
        <f t="shared" si="440"/>
        <v>#REF!</v>
      </c>
      <c r="AO927" s="50" t="e">
        <f>VLOOKUP(Audit!#REF!,$V$3:$AE$12,4,FALSE) &amp;  Audit!#REF! &amp; IF(Audit!#REF!=10,Audit!#REF!,"")</f>
        <v>#REF!</v>
      </c>
      <c r="AP927" s="50" t="e">
        <f>VLOOKUP(Audit!#REF!,$V$13:$AE$22,4,FALSE)&amp; IF(Audit!#REF!=10,Audit!#REF!,"")</f>
        <v>#REF!</v>
      </c>
      <c r="AQ927" s="47" t="e">
        <f t="shared" si="441"/>
        <v>#REF!</v>
      </c>
      <c r="AR927" s="50" t="e">
        <f>VLOOKUP(Audit!#REF!,$V$3:$AE$12,5,FALSE)&amp; IF(Audit!#REF!=10,Audit!#REF!,"")</f>
        <v>#REF!</v>
      </c>
      <c r="AS927" s="50" t="e">
        <f>VLOOKUP(Audit!#REF!,$V$13:$AE$22,5,FALSE)&amp; IF(Audit!#REF!=10,Audit!#REF!,"")</f>
        <v>#REF!</v>
      </c>
      <c r="AT927" s="47" t="e">
        <f t="shared" si="442"/>
        <v>#REF!</v>
      </c>
      <c r="AU927" s="50" t="e">
        <f>VLOOKUP(Audit!#REF!,$V$3:$AE$12,6,FALSE)&amp; IF(Audit!#REF!=10,Audit!#REF!,"")</f>
        <v>#REF!</v>
      </c>
      <c r="AV927" s="50" t="e">
        <f>VLOOKUP(Audit!#REF!,$V$13:$AE$22,6,FALSE)&amp; IF(Audit!#REF!=10,Audit!#REF!,"")</f>
        <v>#REF!</v>
      </c>
      <c r="AW927" s="47" t="e">
        <f t="shared" si="443"/>
        <v>#REF!</v>
      </c>
      <c r="AX927" s="50" t="e">
        <f>VLOOKUP(Audit!#REF!,$V$3:$AE$12,7,FALSE)&amp; IF(Audit!#REF!=10,Audit!#REF!,"")</f>
        <v>#REF!</v>
      </c>
      <c r="AY927" s="50" t="e">
        <f>VLOOKUP(Audit!#REF!,$V$13:$AE$22,7,FALSE) &amp; IF(Audit!#REF!=10,Audit!#REF!,"")</f>
        <v>#REF!</v>
      </c>
      <c r="AZ927" s="47" t="e">
        <f t="shared" si="444"/>
        <v>#REF!</v>
      </c>
      <c r="BA927" s="50" t="e">
        <f>VLOOKUP(Audit!#REF!,$V$3:$AE$12,8,FALSE)&amp; Audit!#REF! &amp; IF(Audit!#REF!=10,Audit!#REF!,"")</f>
        <v>#REF!</v>
      </c>
      <c r="BB927" s="50" t="e">
        <f>VLOOKUP(Audit!#REF!,$V$13:$AE$22,8,FALSE) &amp; IF(Audit!#REF!=10,Audit!#REF!,"")</f>
        <v>#REF!</v>
      </c>
      <c r="BC927" s="47" t="e">
        <f t="shared" si="445"/>
        <v>#REF!</v>
      </c>
      <c r="BD927" s="50" t="e">
        <f>VLOOKUP(Audit!#REF!,$V$3:$AE$12,9,FALSE)&amp; IF(Audit!#REF!=10,Audit!#REF!,"")</f>
        <v>#REF!</v>
      </c>
      <c r="BE927" s="50" t="e">
        <f>VLOOKUP(Audit!#REF!,$V$13:$AE$22,9,FALSE) &amp; IF(Audit!#REF!=10,Audit!#REF!,"") &amp; IF(Audit!#REF!&lt;&gt;1,U927,"")</f>
        <v>#REF!</v>
      </c>
      <c r="BF927" s="47" t="e">
        <f t="shared" si="446"/>
        <v>#REF!</v>
      </c>
      <c r="BG927" s="50" t="e">
        <f>VLOOKUP(Audit!#REF!,$V$3:$AE$12,10,FALSE) &amp; Audit!#REF! &amp; IF(Audit!#REF!=10,Audit!#REF!,"")</f>
        <v>#REF!</v>
      </c>
      <c r="BH927" s="50" t="e">
        <f>VLOOKUP(Audit!#REF!,$V$13:$AE$22,10,FALSE) &amp; IF(Audit!#REF!=10,Audit!#REF!,"") &amp; IF(Audit!#REF!&lt;&gt;1,U927,"")</f>
        <v>#REF!</v>
      </c>
      <c r="BI927" s="47" t="e">
        <f t="shared" si="447"/>
        <v>#REF!</v>
      </c>
      <c r="BJ927" s="48" t="str">
        <f t="shared" si="448"/>
        <v/>
      </c>
      <c r="BK927" s="48" t="str">
        <f t="shared" si="449"/>
        <v/>
      </c>
      <c r="BL927" s="48" t="str">
        <f t="shared" si="450"/>
        <v/>
      </c>
      <c r="BM927" s="48" t="str">
        <f t="shared" si="451"/>
        <v/>
      </c>
      <c r="BN927" s="48" t="str">
        <f t="shared" si="452"/>
        <v/>
      </c>
      <c r="BO927" s="48" t="str">
        <f t="shared" si="453"/>
        <v/>
      </c>
      <c r="BP927" s="48" t="str">
        <f t="shared" si="454"/>
        <v/>
      </c>
      <c r="BQ927" s="48" t="str">
        <f t="shared" si="455"/>
        <v/>
      </c>
      <c r="BR927" s="48" t="str">
        <f t="shared" si="456"/>
        <v/>
      </c>
      <c r="BS927" s="48" t="str">
        <f t="shared" si="457"/>
        <v/>
      </c>
      <c r="BT927" s="48" t="str">
        <f t="shared" si="458"/>
        <v/>
      </c>
      <c r="BU927" s="48" t="str">
        <f t="shared" si="459"/>
        <v/>
      </c>
    </row>
    <row r="928" spans="1:73">
      <c r="A928" s="10" t="e">
        <f>Audit!#REF!</f>
        <v>#REF!</v>
      </c>
      <c r="B928" s="10" t="e">
        <f t="shared" si="430"/>
        <v>#REF!</v>
      </c>
      <c r="C928" s="17" t="e">
        <f>VLOOKUP(Audit!#REF!,$V$3:$AE$12,2,FALSE) &amp; VLOOKUP(Audit!#REF!,$V$13:$AE$22,2,FALSE)&amp; IF(Audit!#REF!=10,Audit!#REF!&amp;Audit!#REF!,"")</f>
        <v>#REF!</v>
      </c>
      <c r="D928" s="17" t="e">
        <f>VLOOKUP(Audit!#REF!,$V$3:$AE$12,3,FALSE) &amp; VLOOKUP(Audit!#REF!,$V$13:$AE$22,3,FALSE) &amp;IF(Audit!#REF!=10,Audit!#REF!&amp;Audit!#REF!,"")</f>
        <v>#REF!</v>
      </c>
      <c r="E928" s="17" t="e">
        <f>VLOOKUP(Audit!#REF!,$V$3:$AE$12,4,FALSE)&amp; Audit!#REF! &amp; VLOOKUP(Audit!#REF!,$V$13:$AE$22,4,FALSE)&amp; IF(Audit!#REF!=10,Audit!#REF!&amp;Audit!#REF!,"")</f>
        <v>#REF!</v>
      </c>
      <c r="F928" s="17" t="e">
        <f>VLOOKUP(Audit!#REF!,$V$3:$AE$12,5,FALSE) &amp; VLOOKUP(Audit!#REF!,$V$13:$AE$22,5,FALSE)&amp; IF(Audit!#REF!=10,Audit!#REF!&amp;Audit!#REF!,"")</f>
        <v>#REF!</v>
      </c>
      <c r="G928" s="17" t="e">
        <f>VLOOKUP(Audit!#REF!,$V$3:$AE$12,6,FALSE) &amp; VLOOKUP(Audit!#REF!,$V$13:$AE$22,6,FALSE)&amp; IF(Audit!#REF!=10,Audit!#REF!&amp;Audit!#REF!,"")</f>
        <v>#REF!</v>
      </c>
      <c r="H928" s="17" t="e">
        <f>VLOOKUP(Audit!#REF!,$V$3:$AE$12,7,FALSE) &amp; VLOOKUP(Audit!#REF!,$V$13:$AE$22,7,FALSE)&amp;IF(Audit!#REF!=10,Audit!#REF!&amp;Audit!#REF!,"")</f>
        <v>#REF!</v>
      </c>
      <c r="I928" s="17" t="e">
        <f>VLOOKUP(Audit!#REF!,$V$3:$AE$12,8,FALSE) &amp; Audit!#REF! &amp; VLOOKUP(Audit!#REF!,$V$13:$AE$22,8,FALSE)&amp;IF(Audit!#REF!=10,Audit!#REF!&amp;Audit!#REF!,"")</f>
        <v>#REF!</v>
      </c>
      <c r="J928" s="17" t="e">
        <f>VLOOKUP(Audit!#REF!,$V$3:$AE$12,9,FALSE) &amp; VLOOKUP(Audit!#REF!,$V$13:$AE$22,9,FALSE) &amp; IF(Audit!#REF!=10,Audit!#REF!&amp;Audit!#REF!,"") &amp; IF(Audit!#REF!&lt;&gt;1,U928,"")</f>
        <v>#REF!</v>
      </c>
      <c r="K928" s="17" t="e">
        <f>VLOOKUP(Audit!#REF!,$V$3:$AE$12,10,FALSE) &amp; Audit!#REF! &amp; VLOOKUP(Audit!#REF!,$V$13:$AE$22,10,FALSE) &amp; IF(Audit!#REF!=10,Audit!#REF!&amp;Audit!#REF!,"") &amp; IF(Audit!#REF!&lt;&gt;1,U928,"")</f>
        <v>#REF!</v>
      </c>
      <c r="L928" s="10" t="e">
        <f>Audit!#REF!</f>
        <v>#REF!</v>
      </c>
      <c r="M928" s="10" t="e">
        <f t="shared" si="431"/>
        <v>#REF!</v>
      </c>
      <c r="N928" s="10" t="e">
        <f t="shared" si="432"/>
        <v>#REF!</v>
      </c>
      <c r="O928" s="10" t="e">
        <f t="shared" si="433"/>
        <v>#REF!</v>
      </c>
      <c r="P928" s="10" t="e">
        <f t="shared" si="434"/>
        <v>#REF!</v>
      </c>
      <c r="Q928" s="10" t="e">
        <f t="shared" si="435"/>
        <v>#REF!</v>
      </c>
      <c r="R928" s="10" t="e">
        <f t="shared" si="436"/>
        <v>#REF!</v>
      </c>
      <c r="S928" s="10" t="e">
        <f t="shared" si="437"/>
        <v>#REF!</v>
      </c>
      <c r="T928" s="10" t="e">
        <f t="shared" si="438"/>
        <v>#REF!</v>
      </c>
      <c r="U928" s="17" t="e">
        <f>IF(Audit!#REF!="","",VLOOKUP(Audit!#REF!,$W$26:$X$35,2,FALSE)) &amp; Audit!#REF! &amp; IF(Audit!#REF!="","",IF(Audit!#REF!&lt;=1.4,VLOOKUP(Audit!#REF!,$W$38:X973,2,FALSE),VLOOKUP(Audit!#REF!,$W$51:$X$61,2,FALSE))) &amp; IF(Audit!#REF!="","",VLOOKUP(Audit!#REF!,$Y$26:$Z$35,2,FALSE) &amp; Audit!#REF! &amp; IF(Audit!#REF!="","",IF(Audit!#REF!&lt;=1.4,VLOOKUP(Audit!#REF!,$Y$38:$Z$48,2,FALSE),VLOOKUP(Audit!#REF!,$Y$51:$Z$61,2,FALSE))))</f>
        <v>#REF!</v>
      </c>
      <c r="V928" s="21"/>
      <c r="AH928" s="49" t="e">
        <f>Audit!#REF!</f>
        <v>#REF!</v>
      </c>
      <c r="AI928" s="50" t="e">
        <f>VLOOKUP(Audit!#REF!,$V$3:$AE$12,2,FALSE)&amp; IF(Audit!#REF!=10,Audit!#REF!,"")</f>
        <v>#REF!</v>
      </c>
      <c r="AJ928" s="50" t="e">
        <f>VLOOKUP(Audit!#REF!,$V$13:$AE$22,2,FALSE)&amp; IF(Audit!#REF!=10,Audit!#REF!,"")</f>
        <v>#REF!</v>
      </c>
      <c r="AK928" s="47" t="e">
        <f t="shared" si="439"/>
        <v>#REF!</v>
      </c>
      <c r="AL928" s="50" t="e">
        <f>VLOOKUP(Audit!#REF!,$V$3:$AE$12,3,FALSE)&amp; IF(Audit!#REF!=10,Audit!#REF!,"")</f>
        <v>#REF!</v>
      </c>
      <c r="AM928" s="50" t="e">
        <f>VLOOKUP(Audit!#REF!,$V$13:$AE$22,3,FALSE)&amp; IF(Audit!#REF!=10,Audit!#REF!,"")</f>
        <v>#REF!</v>
      </c>
      <c r="AN928" s="47" t="e">
        <f t="shared" si="440"/>
        <v>#REF!</v>
      </c>
      <c r="AO928" s="50" t="e">
        <f>VLOOKUP(Audit!#REF!,$V$3:$AE$12,4,FALSE) &amp;  Audit!#REF! &amp; IF(Audit!#REF!=10,Audit!#REF!,"")</f>
        <v>#REF!</v>
      </c>
      <c r="AP928" s="50" t="e">
        <f>VLOOKUP(Audit!#REF!,$V$13:$AE$22,4,FALSE)&amp; IF(Audit!#REF!=10,Audit!#REF!,"")</f>
        <v>#REF!</v>
      </c>
      <c r="AQ928" s="47" t="e">
        <f t="shared" si="441"/>
        <v>#REF!</v>
      </c>
      <c r="AR928" s="50" t="e">
        <f>VLOOKUP(Audit!#REF!,$V$3:$AE$12,5,FALSE)&amp; IF(Audit!#REF!=10,Audit!#REF!,"")</f>
        <v>#REF!</v>
      </c>
      <c r="AS928" s="50" t="e">
        <f>VLOOKUP(Audit!#REF!,$V$13:$AE$22,5,FALSE)&amp; IF(Audit!#REF!=10,Audit!#REF!,"")</f>
        <v>#REF!</v>
      </c>
      <c r="AT928" s="47" t="e">
        <f t="shared" si="442"/>
        <v>#REF!</v>
      </c>
      <c r="AU928" s="50" t="e">
        <f>VLOOKUP(Audit!#REF!,$V$3:$AE$12,6,FALSE)&amp; IF(Audit!#REF!=10,Audit!#REF!,"")</f>
        <v>#REF!</v>
      </c>
      <c r="AV928" s="50" t="e">
        <f>VLOOKUP(Audit!#REF!,$V$13:$AE$22,6,FALSE)&amp; IF(Audit!#REF!=10,Audit!#REF!,"")</f>
        <v>#REF!</v>
      </c>
      <c r="AW928" s="47" t="e">
        <f t="shared" si="443"/>
        <v>#REF!</v>
      </c>
      <c r="AX928" s="50" t="e">
        <f>VLOOKUP(Audit!#REF!,$V$3:$AE$12,7,FALSE)&amp; IF(Audit!#REF!=10,Audit!#REF!,"")</f>
        <v>#REF!</v>
      </c>
      <c r="AY928" s="50" t="e">
        <f>VLOOKUP(Audit!#REF!,$V$13:$AE$22,7,FALSE) &amp; IF(Audit!#REF!=10,Audit!#REF!,"")</f>
        <v>#REF!</v>
      </c>
      <c r="AZ928" s="47" t="e">
        <f t="shared" si="444"/>
        <v>#REF!</v>
      </c>
      <c r="BA928" s="50" t="e">
        <f>VLOOKUP(Audit!#REF!,$V$3:$AE$12,8,FALSE)&amp; Audit!#REF! &amp; IF(Audit!#REF!=10,Audit!#REF!,"")</f>
        <v>#REF!</v>
      </c>
      <c r="BB928" s="50" t="e">
        <f>VLOOKUP(Audit!#REF!,$V$13:$AE$22,8,FALSE) &amp; IF(Audit!#REF!=10,Audit!#REF!,"")</f>
        <v>#REF!</v>
      </c>
      <c r="BC928" s="47" t="e">
        <f t="shared" si="445"/>
        <v>#REF!</v>
      </c>
      <c r="BD928" s="50" t="e">
        <f>VLOOKUP(Audit!#REF!,$V$3:$AE$12,9,FALSE)&amp; IF(Audit!#REF!=10,Audit!#REF!,"")</f>
        <v>#REF!</v>
      </c>
      <c r="BE928" s="50" t="e">
        <f>VLOOKUP(Audit!#REF!,$V$13:$AE$22,9,FALSE) &amp; IF(Audit!#REF!=10,Audit!#REF!,"") &amp; IF(Audit!#REF!&lt;&gt;1,U928,"")</f>
        <v>#REF!</v>
      </c>
      <c r="BF928" s="47" t="e">
        <f t="shared" si="446"/>
        <v>#REF!</v>
      </c>
      <c r="BG928" s="50" t="e">
        <f>VLOOKUP(Audit!#REF!,$V$3:$AE$12,10,FALSE) &amp; Audit!#REF! &amp; IF(Audit!#REF!=10,Audit!#REF!,"")</f>
        <v>#REF!</v>
      </c>
      <c r="BH928" s="50" t="e">
        <f>VLOOKUP(Audit!#REF!,$V$13:$AE$22,10,FALSE) &amp; IF(Audit!#REF!=10,Audit!#REF!,"") &amp; IF(Audit!#REF!&lt;&gt;1,U928,"")</f>
        <v>#REF!</v>
      </c>
      <c r="BI928" s="47" t="e">
        <f t="shared" si="447"/>
        <v>#REF!</v>
      </c>
      <c r="BJ928" s="48" t="str">
        <f t="shared" si="448"/>
        <v/>
      </c>
      <c r="BK928" s="48" t="str">
        <f t="shared" si="449"/>
        <v/>
      </c>
      <c r="BL928" s="48" t="str">
        <f t="shared" si="450"/>
        <v/>
      </c>
      <c r="BM928" s="48" t="str">
        <f t="shared" si="451"/>
        <v/>
      </c>
      <c r="BN928" s="48" t="str">
        <f t="shared" si="452"/>
        <v/>
      </c>
      <c r="BO928" s="48" t="str">
        <f t="shared" si="453"/>
        <v/>
      </c>
      <c r="BP928" s="48" t="str">
        <f t="shared" si="454"/>
        <v/>
      </c>
      <c r="BQ928" s="48" t="str">
        <f t="shared" si="455"/>
        <v/>
      </c>
      <c r="BR928" s="48" t="str">
        <f t="shared" si="456"/>
        <v/>
      </c>
      <c r="BS928" s="48" t="str">
        <f t="shared" si="457"/>
        <v/>
      </c>
      <c r="BT928" s="48" t="str">
        <f t="shared" si="458"/>
        <v/>
      </c>
      <c r="BU928" s="48" t="str">
        <f t="shared" si="459"/>
        <v/>
      </c>
    </row>
    <row r="929" spans="1:73">
      <c r="A929" s="10" t="e">
        <f>Audit!#REF!</f>
        <v>#REF!</v>
      </c>
      <c r="B929" s="10" t="e">
        <f t="shared" si="430"/>
        <v>#REF!</v>
      </c>
      <c r="C929" s="17" t="e">
        <f>VLOOKUP(Audit!#REF!,$V$3:$AE$12,2,FALSE) &amp; VLOOKUP(Audit!#REF!,$V$13:$AE$22,2,FALSE)&amp; IF(Audit!#REF!=10,Audit!#REF!&amp;Audit!#REF!,"")</f>
        <v>#REF!</v>
      </c>
      <c r="D929" s="17" t="e">
        <f>VLOOKUP(Audit!#REF!,$V$3:$AE$12,3,FALSE) &amp; VLOOKUP(Audit!#REF!,$V$13:$AE$22,3,FALSE) &amp;IF(Audit!#REF!=10,Audit!#REF!&amp;Audit!#REF!,"")</f>
        <v>#REF!</v>
      </c>
      <c r="E929" s="17" t="e">
        <f>VLOOKUP(Audit!#REF!,$V$3:$AE$12,4,FALSE)&amp; Audit!#REF! &amp; VLOOKUP(Audit!#REF!,$V$13:$AE$22,4,FALSE)&amp; IF(Audit!#REF!=10,Audit!#REF!&amp;Audit!#REF!,"")</f>
        <v>#REF!</v>
      </c>
      <c r="F929" s="17" t="e">
        <f>VLOOKUP(Audit!#REF!,$V$3:$AE$12,5,FALSE) &amp; VLOOKUP(Audit!#REF!,$V$13:$AE$22,5,FALSE)&amp; IF(Audit!#REF!=10,Audit!#REF!&amp;Audit!#REF!,"")</f>
        <v>#REF!</v>
      </c>
      <c r="G929" s="17" t="e">
        <f>VLOOKUP(Audit!#REF!,$V$3:$AE$12,6,FALSE) &amp; VLOOKUP(Audit!#REF!,$V$13:$AE$22,6,FALSE)&amp; IF(Audit!#REF!=10,Audit!#REF!&amp;Audit!#REF!,"")</f>
        <v>#REF!</v>
      </c>
      <c r="H929" s="17" t="e">
        <f>VLOOKUP(Audit!#REF!,$V$3:$AE$12,7,FALSE) &amp; VLOOKUP(Audit!#REF!,$V$13:$AE$22,7,FALSE)&amp;IF(Audit!#REF!=10,Audit!#REF!&amp;Audit!#REF!,"")</f>
        <v>#REF!</v>
      </c>
      <c r="I929" s="17" t="e">
        <f>VLOOKUP(Audit!#REF!,$V$3:$AE$12,8,FALSE) &amp; Audit!#REF! &amp; VLOOKUP(Audit!#REF!,$V$13:$AE$22,8,FALSE)&amp;IF(Audit!#REF!=10,Audit!#REF!&amp;Audit!#REF!,"")</f>
        <v>#REF!</v>
      </c>
      <c r="J929" s="17" t="e">
        <f>VLOOKUP(Audit!#REF!,$V$3:$AE$12,9,FALSE) &amp; VLOOKUP(Audit!#REF!,$V$13:$AE$22,9,FALSE) &amp; IF(Audit!#REF!=10,Audit!#REF!&amp;Audit!#REF!,"") &amp; IF(Audit!#REF!&lt;&gt;1,U929,"")</f>
        <v>#REF!</v>
      </c>
      <c r="K929" s="17" t="e">
        <f>VLOOKUP(Audit!#REF!,$V$3:$AE$12,10,FALSE) &amp; Audit!#REF! &amp; VLOOKUP(Audit!#REF!,$V$13:$AE$22,10,FALSE) &amp; IF(Audit!#REF!=10,Audit!#REF!&amp;Audit!#REF!,"") &amp; IF(Audit!#REF!&lt;&gt;1,U929,"")</f>
        <v>#REF!</v>
      </c>
      <c r="L929" s="10" t="e">
        <f>Audit!#REF!</f>
        <v>#REF!</v>
      </c>
      <c r="M929" s="10" t="e">
        <f t="shared" si="431"/>
        <v>#REF!</v>
      </c>
      <c r="N929" s="10" t="e">
        <f t="shared" si="432"/>
        <v>#REF!</v>
      </c>
      <c r="O929" s="10" t="e">
        <f t="shared" si="433"/>
        <v>#REF!</v>
      </c>
      <c r="P929" s="10" t="e">
        <f t="shared" si="434"/>
        <v>#REF!</v>
      </c>
      <c r="Q929" s="10" t="e">
        <f t="shared" si="435"/>
        <v>#REF!</v>
      </c>
      <c r="R929" s="10" t="e">
        <f t="shared" si="436"/>
        <v>#REF!</v>
      </c>
      <c r="S929" s="10" t="e">
        <f t="shared" si="437"/>
        <v>#REF!</v>
      </c>
      <c r="T929" s="10" t="e">
        <f t="shared" si="438"/>
        <v>#REF!</v>
      </c>
      <c r="U929" s="17" t="e">
        <f>IF(Audit!#REF!="","",VLOOKUP(Audit!#REF!,$W$26:$X$35,2,FALSE)) &amp; Audit!#REF! &amp; IF(Audit!#REF!="","",IF(Audit!#REF!&lt;=1.4,VLOOKUP(Audit!#REF!,$W$38:X974,2,FALSE),VLOOKUP(Audit!#REF!,$W$51:$X$61,2,FALSE))) &amp; IF(Audit!#REF!="","",VLOOKUP(Audit!#REF!,$Y$26:$Z$35,2,FALSE) &amp; Audit!#REF! &amp; IF(Audit!#REF!="","",IF(Audit!#REF!&lt;=1.4,VLOOKUP(Audit!#REF!,$Y$38:$Z$48,2,FALSE),VLOOKUP(Audit!#REF!,$Y$51:$Z$61,2,FALSE))))</f>
        <v>#REF!</v>
      </c>
      <c r="V929" s="21"/>
      <c r="AH929" s="49" t="e">
        <f>Audit!#REF!</f>
        <v>#REF!</v>
      </c>
      <c r="AI929" s="50" t="e">
        <f>VLOOKUP(Audit!#REF!,$V$3:$AE$12,2,FALSE)&amp; IF(Audit!#REF!=10,Audit!#REF!,"")</f>
        <v>#REF!</v>
      </c>
      <c r="AJ929" s="50" t="e">
        <f>VLOOKUP(Audit!#REF!,$V$13:$AE$22,2,FALSE)&amp; IF(Audit!#REF!=10,Audit!#REF!,"")</f>
        <v>#REF!</v>
      </c>
      <c r="AK929" s="47" t="e">
        <f t="shared" si="439"/>
        <v>#REF!</v>
      </c>
      <c r="AL929" s="50" t="e">
        <f>VLOOKUP(Audit!#REF!,$V$3:$AE$12,3,FALSE)&amp; IF(Audit!#REF!=10,Audit!#REF!,"")</f>
        <v>#REF!</v>
      </c>
      <c r="AM929" s="50" t="e">
        <f>VLOOKUP(Audit!#REF!,$V$13:$AE$22,3,FALSE)&amp; IF(Audit!#REF!=10,Audit!#REF!,"")</f>
        <v>#REF!</v>
      </c>
      <c r="AN929" s="47" t="e">
        <f t="shared" si="440"/>
        <v>#REF!</v>
      </c>
      <c r="AO929" s="50" t="e">
        <f>VLOOKUP(Audit!#REF!,$V$3:$AE$12,4,FALSE) &amp;  Audit!#REF! &amp; IF(Audit!#REF!=10,Audit!#REF!,"")</f>
        <v>#REF!</v>
      </c>
      <c r="AP929" s="50" t="e">
        <f>VLOOKUP(Audit!#REF!,$V$13:$AE$22,4,FALSE)&amp; IF(Audit!#REF!=10,Audit!#REF!,"")</f>
        <v>#REF!</v>
      </c>
      <c r="AQ929" s="47" t="e">
        <f t="shared" si="441"/>
        <v>#REF!</v>
      </c>
      <c r="AR929" s="50" t="e">
        <f>VLOOKUP(Audit!#REF!,$V$3:$AE$12,5,FALSE)&amp; IF(Audit!#REF!=10,Audit!#REF!,"")</f>
        <v>#REF!</v>
      </c>
      <c r="AS929" s="50" t="e">
        <f>VLOOKUP(Audit!#REF!,$V$13:$AE$22,5,FALSE)&amp; IF(Audit!#REF!=10,Audit!#REF!,"")</f>
        <v>#REF!</v>
      </c>
      <c r="AT929" s="47" t="e">
        <f t="shared" si="442"/>
        <v>#REF!</v>
      </c>
      <c r="AU929" s="50" t="e">
        <f>VLOOKUP(Audit!#REF!,$V$3:$AE$12,6,FALSE)&amp; IF(Audit!#REF!=10,Audit!#REF!,"")</f>
        <v>#REF!</v>
      </c>
      <c r="AV929" s="50" t="e">
        <f>VLOOKUP(Audit!#REF!,$V$13:$AE$22,6,FALSE)&amp; IF(Audit!#REF!=10,Audit!#REF!,"")</f>
        <v>#REF!</v>
      </c>
      <c r="AW929" s="47" t="e">
        <f t="shared" si="443"/>
        <v>#REF!</v>
      </c>
      <c r="AX929" s="50" t="e">
        <f>VLOOKUP(Audit!#REF!,$V$3:$AE$12,7,FALSE)&amp; IF(Audit!#REF!=10,Audit!#REF!,"")</f>
        <v>#REF!</v>
      </c>
      <c r="AY929" s="50" t="e">
        <f>VLOOKUP(Audit!#REF!,$V$13:$AE$22,7,FALSE) &amp; IF(Audit!#REF!=10,Audit!#REF!,"")</f>
        <v>#REF!</v>
      </c>
      <c r="AZ929" s="47" t="e">
        <f t="shared" si="444"/>
        <v>#REF!</v>
      </c>
      <c r="BA929" s="50" t="e">
        <f>VLOOKUP(Audit!#REF!,$V$3:$AE$12,8,FALSE)&amp; Audit!#REF! &amp; IF(Audit!#REF!=10,Audit!#REF!,"")</f>
        <v>#REF!</v>
      </c>
      <c r="BB929" s="50" t="e">
        <f>VLOOKUP(Audit!#REF!,$V$13:$AE$22,8,FALSE) &amp; IF(Audit!#REF!=10,Audit!#REF!,"")</f>
        <v>#REF!</v>
      </c>
      <c r="BC929" s="47" t="e">
        <f t="shared" si="445"/>
        <v>#REF!</v>
      </c>
      <c r="BD929" s="50" t="e">
        <f>VLOOKUP(Audit!#REF!,$V$3:$AE$12,9,FALSE)&amp; IF(Audit!#REF!=10,Audit!#REF!,"")</f>
        <v>#REF!</v>
      </c>
      <c r="BE929" s="50" t="e">
        <f>VLOOKUP(Audit!#REF!,$V$13:$AE$22,9,FALSE) &amp; IF(Audit!#REF!=10,Audit!#REF!,"") &amp; IF(Audit!#REF!&lt;&gt;1,U929,"")</f>
        <v>#REF!</v>
      </c>
      <c r="BF929" s="47" t="e">
        <f t="shared" si="446"/>
        <v>#REF!</v>
      </c>
      <c r="BG929" s="50" t="e">
        <f>VLOOKUP(Audit!#REF!,$V$3:$AE$12,10,FALSE) &amp; Audit!#REF! &amp; IF(Audit!#REF!=10,Audit!#REF!,"")</f>
        <v>#REF!</v>
      </c>
      <c r="BH929" s="50" t="e">
        <f>VLOOKUP(Audit!#REF!,$V$13:$AE$22,10,FALSE) &amp; IF(Audit!#REF!=10,Audit!#REF!,"") &amp; IF(Audit!#REF!&lt;&gt;1,U929,"")</f>
        <v>#REF!</v>
      </c>
      <c r="BI929" s="47" t="e">
        <f t="shared" si="447"/>
        <v>#REF!</v>
      </c>
      <c r="BJ929" s="48" t="str">
        <f t="shared" si="448"/>
        <v/>
      </c>
      <c r="BK929" s="48" t="str">
        <f t="shared" si="449"/>
        <v/>
      </c>
      <c r="BL929" s="48" t="str">
        <f t="shared" si="450"/>
        <v/>
      </c>
      <c r="BM929" s="48" t="str">
        <f t="shared" si="451"/>
        <v/>
      </c>
      <c r="BN929" s="48" t="str">
        <f t="shared" si="452"/>
        <v/>
      </c>
      <c r="BO929" s="48" t="str">
        <f t="shared" si="453"/>
        <v/>
      </c>
      <c r="BP929" s="48" t="str">
        <f t="shared" si="454"/>
        <v/>
      </c>
      <c r="BQ929" s="48" t="str">
        <f t="shared" si="455"/>
        <v/>
      </c>
      <c r="BR929" s="48" t="str">
        <f t="shared" si="456"/>
        <v/>
      </c>
      <c r="BS929" s="48" t="str">
        <f t="shared" si="457"/>
        <v/>
      </c>
      <c r="BT929" s="48" t="str">
        <f t="shared" si="458"/>
        <v/>
      </c>
      <c r="BU929" s="48" t="str">
        <f t="shared" si="459"/>
        <v/>
      </c>
    </row>
    <row r="930" spans="1:73">
      <c r="A930" s="10" t="e">
        <f>Audit!#REF!</f>
        <v>#REF!</v>
      </c>
      <c r="B930" s="10" t="e">
        <f t="shared" si="430"/>
        <v>#REF!</v>
      </c>
      <c r="C930" s="17" t="e">
        <f>VLOOKUP(Audit!#REF!,$V$3:$AE$12,2,FALSE) &amp; VLOOKUP(Audit!#REF!,$V$13:$AE$22,2,FALSE)&amp; IF(Audit!#REF!=10,Audit!#REF!&amp;Audit!#REF!,"")</f>
        <v>#REF!</v>
      </c>
      <c r="D930" s="17" t="e">
        <f>VLOOKUP(Audit!#REF!,$V$3:$AE$12,3,FALSE) &amp; VLOOKUP(Audit!#REF!,$V$13:$AE$22,3,FALSE) &amp;IF(Audit!#REF!=10,Audit!#REF!&amp;Audit!#REF!,"")</f>
        <v>#REF!</v>
      </c>
      <c r="E930" s="17" t="e">
        <f>VLOOKUP(Audit!#REF!,$V$3:$AE$12,4,FALSE)&amp; Audit!#REF! &amp; VLOOKUP(Audit!#REF!,$V$13:$AE$22,4,FALSE)&amp; IF(Audit!#REF!=10,Audit!#REF!&amp;Audit!#REF!,"")</f>
        <v>#REF!</v>
      </c>
      <c r="F930" s="17" t="e">
        <f>VLOOKUP(Audit!#REF!,$V$3:$AE$12,5,FALSE) &amp; VLOOKUP(Audit!#REF!,$V$13:$AE$22,5,FALSE)&amp; IF(Audit!#REF!=10,Audit!#REF!&amp;Audit!#REF!,"")</f>
        <v>#REF!</v>
      </c>
      <c r="G930" s="17" t="e">
        <f>VLOOKUP(Audit!#REF!,$V$3:$AE$12,6,FALSE) &amp; VLOOKUP(Audit!#REF!,$V$13:$AE$22,6,FALSE)&amp; IF(Audit!#REF!=10,Audit!#REF!&amp;Audit!#REF!,"")</f>
        <v>#REF!</v>
      </c>
      <c r="H930" s="17" t="e">
        <f>VLOOKUP(Audit!#REF!,$V$3:$AE$12,7,FALSE) &amp; VLOOKUP(Audit!#REF!,$V$13:$AE$22,7,FALSE)&amp;IF(Audit!#REF!=10,Audit!#REF!&amp;Audit!#REF!,"")</f>
        <v>#REF!</v>
      </c>
      <c r="I930" s="17" t="e">
        <f>VLOOKUP(Audit!#REF!,$V$3:$AE$12,8,FALSE) &amp; Audit!#REF! &amp; VLOOKUP(Audit!#REF!,$V$13:$AE$22,8,FALSE)&amp;IF(Audit!#REF!=10,Audit!#REF!&amp;Audit!#REF!,"")</f>
        <v>#REF!</v>
      </c>
      <c r="J930" s="17" t="e">
        <f>VLOOKUP(Audit!#REF!,$V$3:$AE$12,9,FALSE) &amp; VLOOKUP(Audit!#REF!,$V$13:$AE$22,9,FALSE) &amp; IF(Audit!#REF!=10,Audit!#REF!&amp;Audit!#REF!,"") &amp; IF(Audit!#REF!&lt;&gt;1,U930,"")</f>
        <v>#REF!</v>
      </c>
      <c r="K930" s="17" t="e">
        <f>VLOOKUP(Audit!#REF!,$V$3:$AE$12,10,FALSE) &amp; Audit!#REF! &amp; VLOOKUP(Audit!#REF!,$V$13:$AE$22,10,FALSE) &amp; IF(Audit!#REF!=10,Audit!#REF!&amp;Audit!#REF!,"") &amp; IF(Audit!#REF!&lt;&gt;1,U930,"")</f>
        <v>#REF!</v>
      </c>
      <c r="L930" s="10" t="e">
        <f>Audit!#REF!</f>
        <v>#REF!</v>
      </c>
      <c r="M930" s="10" t="e">
        <f t="shared" si="431"/>
        <v>#REF!</v>
      </c>
      <c r="N930" s="10" t="e">
        <f t="shared" si="432"/>
        <v>#REF!</v>
      </c>
      <c r="O930" s="10" t="e">
        <f t="shared" si="433"/>
        <v>#REF!</v>
      </c>
      <c r="P930" s="10" t="e">
        <f t="shared" si="434"/>
        <v>#REF!</v>
      </c>
      <c r="Q930" s="10" t="e">
        <f t="shared" si="435"/>
        <v>#REF!</v>
      </c>
      <c r="R930" s="10" t="e">
        <f t="shared" si="436"/>
        <v>#REF!</v>
      </c>
      <c r="S930" s="10" t="e">
        <f t="shared" si="437"/>
        <v>#REF!</v>
      </c>
      <c r="T930" s="10" t="e">
        <f t="shared" si="438"/>
        <v>#REF!</v>
      </c>
      <c r="U930" s="17" t="e">
        <f>IF(Audit!#REF!="","",VLOOKUP(Audit!#REF!,$W$26:$X$35,2,FALSE)) &amp; Audit!#REF! &amp; IF(Audit!#REF!="","",IF(Audit!#REF!&lt;=1.4,VLOOKUP(Audit!#REF!,$W$38:X975,2,FALSE),VLOOKUP(Audit!#REF!,$W$51:$X$61,2,FALSE))) &amp; IF(Audit!#REF!="","",VLOOKUP(Audit!#REF!,$Y$26:$Z$35,2,FALSE) &amp; Audit!#REF! &amp; IF(Audit!#REF!="","",IF(Audit!#REF!&lt;=1.4,VLOOKUP(Audit!#REF!,$Y$38:$Z$48,2,FALSE),VLOOKUP(Audit!#REF!,$Y$51:$Z$61,2,FALSE))))</f>
        <v>#REF!</v>
      </c>
      <c r="V930" s="21"/>
      <c r="AH930" s="49" t="e">
        <f>Audit!#REF!</f>
        <v>#REF!</v>
      </c>
      <c r="AI930" s="50" t="e">
        <f>VLOOKUP(Audit!#REF!,$V$3:$AE$12,2,FALSE)&amp; IF(Audit!#REF!=10,Audit!#REF!,"")</f>
        <v>#REF!</v>
      </c>
      <c r="AJ930" s="50" t="e">
        <f>VLOOKUP(Audit!#REF!,$V$13:$AE$22,2,FALSE)&amp; IF(Audit!#REF!=10,Audit!#REF!,"")</f>
        <v>#REF!</v>
      </c>
      <c r="AK930" s="47" t="e">
        <f t="shared" si="439"/>
        <v>#REF!</v>
      </c>
      <c r="AL930" s="50" t="e">
        <f>VLOOKUP(Audit!#REF!,$V$3:$AE$12,3,FALSE)&amp; IF(Audit!#REF!=10,Audit!#REF!,"")</f>
        <v>#REF!</v>
      </c>
      <c r="AM930" s="50" t="e">
        <f>VLOOKUP(Audit!#REF!,$V$13:$AE$22,3,FALSE)&amp; IF(Audit!#REF!=10,Audit!#REF!,"")</f>
        <v>#REF!</v>
      </c>
      <c r="AN930" s="47" t="e">
        <f t="shared" si="440"/>
        <v>#REF!</v>
      </c>
      <c r="AO930" s="50" t="e">
        <f>VLOOKUP(Audit!#REF!,$V$3:$AE$12,4,FALSE) &amp;  Audit!#REF! &amp; IF(Audit!#REF!=10,Audit!#REF!,"")</f>
        <v>#REF!</v>
      </c>
      <c r="AP930" s="50" t="e">
        <f>VLOOKUP(Audit!#REF!,$V$13:$AE$22,4,FALSE)&amp; IF(Audit!#REF!=10,Audit!#REF!,"")</f>
        <v>#REF!</v>
      </c>
      <c r="AQ930" s="47" t="e">
        <f t="shared" si="441"/>
        <v>#REF!</v>
      </c>
      <c r="AR930" s="50" t="e">
        <f>VLOOKUP(Audit!#REF!,$V$3:$AE$12,5,FALSE)&amp; IF(Audit!#REF!=10,Audit!#REF!,"")</f>
        <v>#REF!</v>
      </c>
      <c r="AS930" s="50" t="e">
        <f>VLOOKUP(Audit!#REF!,$V$13:$AE$22,5,FALSE)&amp; IF(Audit!#REF!=10,Audit!#REF!,"")</f>
        <v>#REF!</v>
      </c>
      <c r="AT930" s="47" t="e">
        <f t="shared" si="442"/>
        <v>#REF!</v>
      </c>
      <c r="AU930" s="50" t="e">
        <f>VLOOKUP(Audit!#REF!,$V$3:$AE$12,6,FALSE)&amp; IF(Audit!#REF!=10,Audit!#REF!,"")</f>
        <v>#REF!</v>
      </c>
      <c r="AV930" s="50" t="e">
        <f>VLOOKUP(Audit!#REF!,$V$13:$AE$22,6,FALSE)&amp; IF(Audit!#REF!=10,Audit!#REF!,"")</f>
        <v>#REF!</v>
      </c>
      <c r="AW930" s="47" t="e">
        <f t="shared" si="443"/>
        <v>#REF!</v>
      </c>
      <c r="AX930" s="50" t="e">
        <f>VLOOKUP(Audit!#REF!,$V$3:$AE$12,7,FALSE)&amp; IF(Audit!#REF!=10,Audit!#REF!,"")</f>
        <v>#REF!</v>
      </c>
      <c r="AY930" s="50" t="e">
        <f>VLOOKUP(Audit!#REF!,$V$13:$AE$22,7,FALSE) &amp; IF(Audit!#REF!=10,Audit!#REF!,"")</f>
        <v>#REF!</v>
      </c>
      <c r="AZ930" s="47" t="e">
        <f t="shared" si="444"/>
        <v>#REF!</v>
      </c>
      <c r="BA930" s="50" t="e">
        <f>VLOOKUP(Audit!#REF!,$V$3:$AE$12,8,FALSE)&amp; Audit!#REF! &amp; IF(Audit!#REF!=10,Audit!#REF!,"")</f>
        <v>#REF!</v>
      </c>
      <c r="BB930" s="50" t="e">
        <f>VLOOKUP(Audit!#REF!,$V$13:$AE$22,8,FALSE) &amp; IF(Audit!#REF!=10,Audit!#REF!,"")</f>
        <v>#REF!</v>
      </c>
      <c r="BC930" s="47" t="e">
        <f t="shared" si="445"/>
        <v>#REF!</v>
      </c>
      <c r="BD930" s="50" t="e">
        <f>VLOOKUP(Audit!#REF!,$V$3:$AE$12,9,FALSE)&amp; IF(Audit!#REF!=10,Audit!#REF!,"")</f>
        <v>#REF!</v>
      </c>
      <c r="BE930" s="50" t="e">
        <f>VLOOKUP(Audit!#REF!,$V$13:$AE$22,9,FALSE) &amp; IF(Audit!#REF!=10,Audit!#REF!,"") &amp; IF(Audit!#REF!&lt;&gt;1,U930,"")</f>
        <v>#REF!</v>
      </c>
      <c r="BF930" s="47" t="e">
        <f t="shared" si="446"/>
        <v>#REF!</v>
      </c>
      <c r="BG930" s="50" t="e">
        <f>VLOOKUP(Audit!#REF!,$V$3:$AE$12,10,FALSE) &amp; Audit!#REF! &amp; IF(Audit!#REF!=10,Audit!#REF!,"")</f>
        <v>#REF!</v>
      </c>
      <c r="BH930" s="50" t="e">
        <f>VLOOKUP(Audit!#REF!,$V$13:$AE$22,10,FALSE) &amp; IF(Audit!#REF!=10,Audit!#REF!,"") &amp; IF(Audit!#REF!&lt;&gt;1,U930,"")</f>
        <v>#REF!</v>
      </c>
      <c r="BI930" s="47" t="e">
        <f t="shared" si="447"/>
        <v>#REF!</v>
      </c>
      <c r="BJ930" s="48" t="str">
        <f t="shared" si="448"/>
        <v/>
      </c>
      <c r="BK930" s="48" t="str">
        <f t="shared" si="449"/>
        <v/>
      </c>
      <c r="BL930" s="48" t="str">
        <f t="shared" si="450"/>
        <v/>
      </c>
      <c r="BM930" s="48" t="str">
        <f t="shared" si="451"/>
        <v/>
      </c>
      <c r="BN930" s="48" t="str">
        <f t="shared" si="452"/>
        <v/>
      </c>
      <c r="BO930" s="48" t="str">
        <f t="shared" si="453"/>
        <v/>
      </c>
      <c r="BP930" s="48" t="str">
        <f t="shared" si="454"/>
        <v/>
      </c>
      <c r="BQ930" s="48" t="str">
        <f t="shared" si="455"/>
        <v/>
      </c>
      <c r="BR930" s="48" t="str">
        <f t="shared" si="456"/>
        <v/>
      </c>
      <c r="BS930" s="48" t="str">
        <f t="shared" si="457"/>
        <v/>
      </c>
      <c r="BT930" s="48" t="str">
        <f t="shared" si="458"/>
        <v/>
      </c>
      <c r="BU930" s="48" t="str">
        <f t="shared" si="459"/>
        <v/>
      </c>
    </row>
    <row r="931" spans="1:73">
      <c r="A931" s="10" t="e">
        <f>Audit!#REF!</f>
        <v>#REF!</v>
      </c>
      <c r="B931" s="10" t="e">
        <f t="shared" si="430"/>
        <v>#REF!</v>
      </c>
      <c r="C931" s="17" t="e">
        <f>VLOOKUP(Audit!#REF!,$V$3:$AE$12,2,FALSE) &amp; VLOOKUP(Audit!#REF!,$V$13:$AE$22,2,FALSE)&amp; IF(Audit!#REF!=10,Audit!#REF!&amp;Audit!#REF!,"")</f>
        <v>#REF!</v>
      </c>
      <c r="D931" s="17" t="e">
        <f>VLOOKUP(Audit!#REF!,$V$3:$AE$12,3,FALSE) &amp; VLOOKUP(Audit!#REF!,$V$13:$AE$22,3,FALSE) &amp;IF(Audit!#REF!=10,Audit!#REF!&amp;Audit!#REF!,"")</f>
        <v>#REF!</v>
      </c>
      <c r="E931" s="17" t="e">
        <f>VLOOKUP(Audit!#REF!,$V$3:$AE$12,4,FALSE)&amp; Audit!#REF! &amp; VLOOKUP(Audit!#REF!,$V$13:$AE$22,4,FALSE)&amp; IF(Audit!#REF!=10,Audit!#REF!&amp;Audit!#REF!,"")</f>
        <v>#REF!</v>
      </c>
      <c r="F931" s="17" t="e">
        <f>VLOOKUP(Audit!#REF!,$V$3:$AE$12,5,FALSE) &amp; VLOOKUP(Audit!#REF!,$V$13:$AE$22,5,FALSE)&amp; IF(Audit!#REF!=10,Audit!#REF!&amp;Audit!#REF!,"")</f>
        <v>#REF!</v>
      </c>
      <c r="G931" s="17" t="e">
        <f>VLOOKUP(Audit!#REF!,$V$3:$AE$12,6,FALSE) &amp; VLOOKUP(Audit!#REF!,$V$13:$AE$22,6,FALSE)&amp; IF(Audit!#REF!=10,Audit!#REF!&amp;Audit!#REF!,"")</f>
        <v>#REF!</v>
      </c>
      <c r="H931" s="17" t="e">
        <f>VLOOKUP(Audit!#REF!,$V$3:$AE$12,7,FALSE) &amp; VLOOKUP(Audit!#REF!,$V$13:$AE$22,7,FALSE)&amp;IF(Audit!#REF!=10,Audit!#REF!&amp;Audit!#REF!,"")</f>
        <v>#REF!</v>
      </c>
      <c r="I931" s="17" t="e">
        <f>VLOOKUP(Audit!#REF!,$V$3:$AE$12,8,FALSE) &amp; Audit!#REF! &amp; VLOOKUP(Audit!#REF!,$V$13:$AE$22,8,FALSE)&amp;IF(Audit!#REF!=10,Audit!#REF!&amp;Audit!#REF!,"")</f>
        <v>#REF!</v>
      </c>
      <c r="J931" s="17" t="e">
        <f>VLOOKUP(Audit!#REF!,$V$3:$AE$12,9,FALSE) &amp; VLOOKUP(Audit!#REF!,$V$13:$AE$22,9,FALSE) &amp; IF(Audit!#REF!=10,Audit!#REF!&amp;Audit!#REF!,"") &amp; IF(Audit!#REF!&lt;&gt;1,U931,"")</f>
        <v>#REF!</v>
      </c>
      <c r="K931" s="17" t="e">
        <f>VLOOKUP(Audit!#REF!,$V$3:$AE$12,10,FALSE) &amp; Audit!#REF! &amp; VLOOKUP(Audit!#REF!,$V$13:$AE$22,10,FALSE) &amp; IF(Audit!#REF!=10,Audit!#REF!&amp;Audit!#REF!,"") &amp; IF(Audit!#REF!&lt;&gt;1,U931,"")</f>
        <v>#REF!</v>
      </c>
      <c r="L931" s="10" t="e">
        <f>Audit!#REF!</f>
        <v>#REF!</v>
      </c>
      <c r="M931" s="10" t="e">
        <f t="shared" si="431"/>
        <v>#REF!</v>
      </c>
      <c r="N931" s="10" t="e">
        <f t="shared" si="432"/>
        <v>#REF!</v>
      </c>
      <c r="O931" s="10" t="e">
        <f t="shared" si="433"/>
        <v>#REF!</v>
      </c>
      <c r="P931" s="10" t="e">
        <f t="shared" si="434"/>
        <v>#REF!</v>
      </c>
      <c r="Q931" s="10" t="e">
        <f t="shared" si="435"/>
        <v>#REF!</v>
      </c>
      <c r="R931" s="10" t="e">
        <f t="shared" si="436"/>
        <v>#REF!</v>
      </c>
      <c r="S931" s="10" t="e">
        <f t="shared" si="437"/>
        <v>#REF!</v>
      </c>
      <c r="T931" s="10" t="e">
        <f t="shared" si="438"/>
        <v>#REF!</v>
      </c>
      <c r="U931" s="17" t="e">
        <f>IF(Audit!#REF!="","",VLOOKUP(Audit!#REF!,$W$26:$X$35,2,FALSE)) &amp; Audit!#REF! &amp; IF(Audit!#REF!="","",IF(Audit!#REF!&lt;=1.4,VLOOKUP(Audit!#REF!,$W$38:X976,2,FALSE),VLOOKUP(Audit!#REF!,$W$51:$X$61,2,FALSE))) &amp; IF(Audit!#REF!="","",VLOOKUP(Audit!#REF!,$Y$26:$Z$35,2,FALSE) &amp; Audit!#REF! &amp; IF(Audit!#REF!="","",IF(Audit!#REF!&lt;=1.4,VLOOKUP(Audit!#REF!,$Y$38:$Z$48,2,FALSE),VLOOKUP(Audit!#REF!,$Y$51:$Z$61,2,FALSE))))</f>
        <v>#REF!</v>
      </c>
      <c r="V931" s="21"/>
      <c r="AH931" s="49" t="e">
        <f>Audit!#REF!</f>
        <v>#REF!</v>
      </c>
      <c r="AI931" s="50" t="e">
        <f>VLOOKUP(Audit!#REF!,$V$3:$AE$12,2,FALSE)&amp; IF(Audit!#REF!=10,Audit!#REF!,"")</f>
        <v>#REF!</v>
      </c>
      <c r="AJ931" s="50" t="e">
        <f>VLOOKUP(Audit!#REF!,$V$13:$AE$22,2,FALSE)&amp; IF(Audit!#REF!=10,Audit!#REF!,"")</f>
        <v>#REF!</v>
      </c>
      <c r="AK931" s="47" t="e">
        <f t="shared" si="439"/>
        <v>#REF!</v>
      </c>
      <c r="AL931" s="50" t="e">
        <f>VLOOKUP(Audit!#REF!,$V$3:$AE$12,3,FALSE)&amp; IF(Audit!#REF!=10,Audit!#REF!,"")</f>
        <v>#REF!</v>
      </c>
      <c r="AM931" s="50" t="e">
        <f>VLOOKUP(Audit!#REF!,$V$13:$AE$22,3,FALSE)&amp; IF(Audit!#REF!=10,Audit!#REF!,"")</f>
        <v>#REF!</v>
      </c>
      <c r="AN931" s="47" t="e">
        <f t="shared" si="440"/>
        <v>#REF!</v>
      </c>
      <c r="AO931" s="50" t="e">
        <f>VLOOKUP(Audit!#REF!,$V$3:$AE$12,4,FALSE) &amp;  Audit!#REF! &amp; IF(Audit!#REF!=10,Audit!#REF!,"")</f>
        <v>#REF!</v>
      </c>
      <c r="AP931" s="50" t="e">
        <f>VLOOKUP(Audit!#REF!,$V$13:$AE$22,4,FALSE)&amp; IF(Audit!#REF!=10,Audit!#REF!,"")</f>
        <v>#REF!</v>
      </c>
      <c r="AQ931" s="47" t="e">
        <f t="shared" si="441"/>
        <v>#REF!</v>
      </c>
      <c r="AR931" s="50" t="e">
        <f>VLOOKUP(Audit!#REF!,$V$3:$AE$12,5,FALSE)&amp; IF(Audit!#REF!=10,Audit!#REF!,"")</f>
        <v>#REF!</v>
      </c>
      <c r="AS931" s="50" t="e">
        <f>VLOOKUP(Audit!#REF!,$V$13:$AE$22,5,FALSE)&amp; IF(Audit!#REF!=10,Audit!#REF!,"")</f>
        <v>#REF!</v>
      </c>
      <c r="AT931" s="47" t="e">
        <f t="shared" si="442"/>
        <v>#REF!</v>
      </c>
      <c r="AU931" s="50" t="e">
        <f>VLOOKUP(Audit!#REF!,$V$3:$AE$12,6,FALSE)&amp; IF(Audit!#REF!=10,Audit!#REF!,"")</f>
        <v>#REF!</v>
      </c>
      <c r="AV931" s="50" t="e">
        <f>VLOOKUP(Audit!#REF!,$V$13:$AE$22,6,FALSE)&amp; IF(Audit!#REF!=10,Audit!#REF!,"")</f>
        <v>#REF!</v>
      </c>
      <c r="AW931" s="47" t="e">
        <f t="shared" si="443"/>
        <v>#REF!</v>
      </c>
      <c r="AX931" s="50" t="e">
        <f>VLOOKUP(Audit!#REF!,$V$3:$AE$12,7,FALSE)&amp; IF(Audit!#REF!=10,Audit!#REF!,"")</f>
        <v>#REF!</v>
      </c>
      <c r="AY931" s="50" t="e">
        <f>VLOOKUP(Audit!#REF!,$V$13:$AE$22,7,FALSE) &amp; IF(Audit!#REF!=10,Audit!#REF!,"")</f>
        <v>#REF!</v>
      </c>
      <c r="AZ931" s="47" t="e">
        <f t="shared" si="444"/>
        <v>#REF!</v>
      </c>
      <c r="BA931" s="50" t="e">
        <f>VLOOKUP(Audit!#REF!,$V$3:$AE$12,8,FALSE)&amp; Audit!#REF! &amp; IF(Audit!#REF!=10,Audit!#REF!,"")</f>
        <v>#REF!</v>
      </c>
      <c r="BB931" s="50" t="e">
        <f>VLOOKUP(Audit!#REF!,$V$13:$AE$22,8,FALSE) &amp; IF(Audit!#REF!=10,Audit!#REF!,"")</f>
        <v>#REF!</v>
      </c>
      <c r="BC931" s="47" t="e">
        <f t="shared" si="445"/>
        <v>#REF!</v>
      </c>
      <c r="BD931" s="50" t="e">
        <f>VLOOKUP(Audit!#REF!,$V$3:$AE$12,9,FALSE)&amp; IF(Audit!#REF!=10,Audit!#REF!,"")</f>
        <v>#REF!</v>
      </c>
      <c r="BE931" s="50" t="e">
        <f>VLOOKUP(Audit!#REF!,$V$13:$AE$22,9,FALSE) &amp; IF(Audit!#REF!=10,Audit!#REF!,"") &amp; IF(Audit!#REF!&lt;&gt;1,U931,"")</f>
        <v>#REF!</v>
      </c>
      <c r="BF931" s="47" t="e">
        <f t="shared" si="446"/>
        <v>#REF!</v>
      </c>
      <c r="BG931" s="50" t="e">
        <f>VLOOKUP(Audit!#REF!,$V$3:$AE$12,10,FALSE) &amp; Audit!#REF! &amp; IF(Audit!#REF!=10,Audit!#REF!,"")</f>
        <v>#REF!</v>
      </c>
      <c r="BH931" s="50" t="e">
        <f>VLOOKUP(Audit!#REF!,$V$13:$AE$22,10,FALSE) &amp; IF(Audit!#REF!=10,Audit!#REF!,"") &amp; IF(Audit!#REF!&lt;&gt;1,U931,"")</f>
        <v>#REF!</v>
      </c>
      <c r="BI931" s="47" t="e">
        <f t="shared" si="447"/>
        <v>#REF!</v>
      </c>
      <c r="BJ931" s="48" t="str">
        <f t="shared" si="448"/>
        <v/>
      </c>
      <c r="BK931" s="48" t="str">
        <f t="shared" si="449"/>
        <v/>
      </c>
      <c r="BL931" s="48" t="str">
        <f t="shared" si="450"/>
        <v/>
      </c>
      <c r="BM931" s="48" t="str">
        <f t="shared" si="451"/>
        <v/>
      </c>
      <c r="BN931" s="48" t="str">
        <f t="shared" si="452"/>
        <v/>
      </c>
      <c r="BO931" s="48" t="str">
        <f t="shared" si="453"/>
        <v/>
      </c>
      <c r="BP931" s="48" t="str">
        <f t="shared" si="454"/>
        <v/>
      </c>
      <c r="BQ931" s="48" t="str">
        <f t="shared" si="455"/>
        <v/>
      </c>
      <c r="BR931" s="48" t="str">
        <f t="shared" si="456"/>
        <v/>
      </c>
      <c r="BS931" s="48" t="str">
        <f t="shared" si="457"/>
        <v/>
      </c>
      <c r="BT931" s="48" t="str">
        <f t="shared" si="458"/>
        <v/>
      </c>
      <c r="BU931" s="48" t="str">
        <f t="shared" si="459"/>
        <v/>
      </c>
    </row>
    <row r="932" spans="1:73">
      <c r="A932" s="10" t="e">
        <f>Audit!#REF!</f>
        <v>#REF!</v>
      </c>
      <c r="B932" s="10" t="e">
        <f t="shared" si="430"/>
        <v>#REF!</v>
      </c>
      <c r="C932" s="17" t="e">
        <f>VLOOKUP(Audit!#REF!,$V$3:$AE$12,2,FALSE) &amp; VLOOKUP(Audit!#REF!,$V$13:$AE$22,2,FALSE)&amp; IF(Audit!#REF!=10,Audit!#REF!&amp;Audit!#REF!,"")</f>
        <v>#REF!</v>
      </c>
      <c r="D932" s="17" t="e">
        <f>VLOOKUP(Audit!#REF!,$V$3:$AE$12,3,FALSE) &amp; VLOOKUP(Audit!#REF!,$V$13:$AE$22,3,FALSE) &amp;IF(Audit!#REF!=10,Audit!#REF!&amp;Audit!#REF!,"")</f>
        <v>#REF!</v>
      </c>
      <c r="E932" s="17" t="e">
        <f>VLOOKUP(Audit!#REF!,$V$3:$AE$12,4,FALSE)&amp; Audit!#REF! &amp; VLOOKUP(Audit!#REF!,$V$13:$AE$22,4,FALSE)&amp; IF(Audit!#REF!=10,Audit!#REF!&amp;Audit!#REF!,"")</f>
        <v>#REF!</v>
      </c>
      <c r="F932" s="17" t="e">
        <f>VLOOKUP(Audit!#REF!,$V$3:$AE$12,5,FALSE) &amp; VLOOKUP(Audit!#REF!,$V$13:$AE$22,5,FALSE)&amp; IF(Audit!#REF!=10,Audit!#REF!&amp;Audit!#REF!,"")</f>
        <v>#REF!</v>
      </c>
      <c r="G932" s="17" t="e">
        <f>VLOOKUP(Audit!#REF!,$V$3:$AE$12,6,FALSE) &amp; VLOOKUP(Audit!#REF!,$V$13:$AE$22,6,FALSE)&amp; IF(Audit!#REF!=10,Audit!#REF!&amp;Audit!#REF!,"")</f>
        <v>#REF!</v>
      </c>
      <c r="H932" s="17" t="e">
        <f>VLOOKUP(Audit!#REF!,$V$3:$AE$12,7,FALSE) &amp; VLOOKUP(Audit!#REF!,$V$13:$AE$22,7,FALSE)&amp;IF(Audit!#REF!=10,Audit!#REF!&amp;Audit!#REF!,"")</f>
        <v>#REF!</v>
      </c>
      <c r="I932" s="17" t="e">
        <f>VLOOKUP(Audit!#REF!,$V$3:$AE$12,8,FALSE) &amp; Audit!#REF! &amp; VLOOKUP(Audit!#REF!,$V$13:$AE$22,8,FALSE)&amp;IF(Audit!#REF!=10,Audit!#REF!&amp;Audit!#REF!,"")</f>
        <v>#REF!</v>
      </c>
      <c r="J932" s="17" t="e">
        <f>VLOOKUP(Audit!#REF!,$V$3:$AE$12,9,FALSE) &amp; VLOOKUP(Audit!#REF!,$V$13:$AE$22,9,FALSE) &amp; IF(Audit!#REF!=10,Audit!#REF!&amp;Audit!#REF!,"") &amp; IF(Audit!#REF!&lt;&gt;1,U932,"")</f>
        <v>#REF!</v>
      </c>
      <c r="K932" s="17" t="e">
        <f>VLOOKUP(Audit!#REF!,$V$3:$AE$12,10,FALSE) &amp; Audit!#REF! &amp; VLOOKUP(Audit!#REF!,$V$13:$AE$22,10,FALSE) &amp; IF(Audit!#REF!=10,Audit!#REF!&amp;Audit!#REF!,"") &amp; IF(Audit!#REF!&lt;&gt;1,U932,"")</f>
        <v>#REF!</v>
      </c>
      <c r="L932" s="10" t="e">
        <f>Audit!#REF!</f>
        <v>#REF!</v>
      </c>
      <c r="M932" s="10" t="e">
        <f t="shared" si="431"/>
        <v>#REF!</v>
      </c>
      <c r="N932" s="10" t="e">
        <f t="shared" si="432"/>
        <v>#REF!</v>
      </c>
      <c r="O932" s="10" t="e">
        <f t="shared" si="433"/>
        <v>#REF!</v>
      </c>
      <c r="P932" s="10" t="e">
        <f t="shared" si="434"/>
        <v>#REF!</v>
      </c>
      <c r="Q932" s="10" t="e">
        <f t="shared" si="435"/>
        <v>#REF!</v>
      </c>
      <c r="R932" s="10" t="e">
        <f t="shared" si="436"/>
        <v>#REF!</v>
      </c>
      <c r="S932" s="10" t="e">
        <f t="shared" si="437"/>
        <v>#REF!</v>
      </c>
      <c r="T932" s="10" t="e">
        <f t="shared" si="438"/>
        <v>#REF!</v>
      </c>
      <c r="U932" s="17" t="e">
        <f>IF(Audit!#REF!="","",VLOOKUP(Audit!#REF!,$W$26:$X$35,2,FALSE)) &amp; Audit!#REF! &amp; IF(Audit!#REF!="","",IF(Audit!#REF!&lt;=1.4,VLOOKUP(Audit!#REF!,$W$38:X977,2,FALSE),VLOOKUP(Audit!#REF!,$W$51:$X$61,2,FALSE))) &amp; IF(Audit!#REF!="","",VLOOKUP(Audit!#REF!,$Y$26:$Z$35,2,FALSE) &amp; Audit!#REF! &amp; IF(Audit!#REF!="","",IF(Audit!#REF!&lt;=1.4,VLOOKUP(Audit!#REF!,$Y$38:$Z$48,2,FALSE),VLOOKUP(Audit!#REF!,$Y$51:$Z$61,2,FALSE))))</f>
        <v>#REF!</v>
      </c>
      <c r="V932" s="21"/>
      <c r="AH932" s="49" t="e">
        <f>Audit!#REF!</f>
        <v>#REF!</v>
      </c>
      <c r="AI932" s="50" t="e">
        <f>VLOOKUP(Audit!#REF!,$V$3:$AE$12,2,FALSE)&amp; IF(Audit!#REF!=10,Audit!#REF!,"")</f>
        <v>#REF!</v>
      </c>
      <c r="AJ932" s="50" t="e">
        <f>VLOOKUP(Audit!#REF!,$V$13:$AE$22,2,FALSE)&amp; IF(Audit!#REF!=10,Audit!#REF!,"")</f>
        <v>#REF!</v>
      </c>
      <c r="AK932" s="47" t="e">
        <f t="shared" si="439"/>
        <v>#REF!</v>
      </c>
      <c r="AL932" s="50" t="e">
        <f>VLOOKUP(Audit!#REF!,$V$3:$AE$12,3,FALSE)&amp; IF(Audit!#REF!=10,Audit!#REF!,"")</f>
        <v>#REF!</v>
      </c>
      <c r="AM932" s="50" t="e">
        <f>VLOOKUP(Audit!#REF!,$V$13:$AE$22,3,FALSE)&amp; IF(Audit!#REF!=10,Audit!#REF!,"")</f>
        <v>#REF!</v>
      </c>
      <c r="AN932" s="47" t="e">
        <f t="shared" si="440"/>
        <v>#REF!</v>
      </c>
      <c r="AO932" s="50" t="e">
        <f>VLOOKUP(Audit!#REF!,$V$3:$AE$12,4,FALSE) &amp;  Audit!#REF! &amp; IF(Audit!#REF!=10,Audit!#REF!,"")</f>
        <v>#REF!</v>
      </c>
      <c r="AP932" s="50" t="e">
        <f>VLOOKUP(Audit!#REF!,$V$13:$AE$22,4,FALSE)&amp; IF(Audit!#REF!=10,Audit!#REF!,"")</f>
        <v>#REF!</v>
      </c>
      <c r="AQ932" s="47" t="e">
        <f t="shared" si="441"/>
        <v>#REF!</v>
      </c>
      <c r="AR932" s="50" t="e">
        <f>VLOOKUP(Audit!#REF!,$V$3:$AE$12,5,FALSE)&amp; IF(Audit!#REF!=10,Audit!#REF!,"")</f>
        <v>#REF!</v>
      </c>
      <c r="AS932" s="50" t="e">
        <f>VLOOKUP(Audit!#REF!,$V$13:$AE$22,5,FALSE)&amp; IF(Audit!#REF!=10,Audit!#REF!,"")</f>
        <v>#REF!</v>
      </c>
      <c r="AT932" s="47" t="e">
        <f t="shared" si="442"/>
        <v>#REF!</v>
      </c>
      <c r="AU932" s="50" t="e">
        <f>VLOOKUP(Audit!#REF!,$V$3:$AE$12,6,FALSE)&amp; IF(Audit!#REF!=10,Audit!#REF!,"")</f>
        <v>#REF!</v>
      </c>
      <c r="AV932" s="50" t="e">
        <f>VLOOKUP(Audit!#REF!,$V$13:$AE$22,6,FALSE)&amp; IF(Audit!#REF!=10,Audit!#REF!,"")</f>
        <v>#REF!</v>
      </c>
      <c r="AW932" s="47" t="e">
        <f t="shared" si="443"/>
        <v>#REF!</v>
      </c>
      <c r="AX932" s="50" t="e">
        <f>VLOOKUP(Audit!#REF!,$V$3:$AE$12,7,FALSE)&amp; IF(Audit!#REF!=10,Audit!#REF!,"")</f>
        <v>#REF!</v>
      </c>
      <c r="AY932" s="50" t="e">
        <f>VLOOKUP(Audit!#REF!,$V$13:$AE$22,7,FALSE) &amp; IF(Audit!#REF!=10,Audit!#REF!,"")</f>
        <v>#REF!</v>
      </c>
      <c r="AZ932" s="47" t="e">
        <f t="shared" si="444"/>
        <v>#REF!</v>
      </c>
      <c r="BA932" s="50" t="e">
        <f>VLOOKUP(Audit!#REF!,$V$3:$AE$12,8,FALSE)&amp; Audit!#REF! &amp; IF(Audit!#REF!=10,Audit!#REF!,"")</f>
        <v>#REF!</v>
      </c>
      <c r="BB932" s="50" t="e">
        <f>VLOOKUP(Audit!#REF!,$V$13:$AE$22,8,FALSE) &amp; IF(Audit!#REF!=10,Audit!#REF!,"")</f>
        <v>#REF!</v>
      </c>
      <c r="BC932" s="47" t="e">
        <f t="shared" si="445"/>
        <v>#REF!</v>
      </c>
      <c r="BD932" s="50" t="e">
        <f>VLOOKUP(Audit!#REF!,$V$3:$AE$12,9,FALSE)&amp; IF(Audit!#REF!=10,Audit!#REF!,"")</f>
        <v>#REF!</v>
      </c>
      <c r="BE932" s="50" t="e">
        <f>VLOOKUP(Audit!#REF!,$V$13:$AE$22,9,FALSE) &amp; IF(Audit!#REF!=10,Audit!#REF!,"") &amp; IF(Audit!#REF!&lt;&gt;1,U932,"")</f>
        <v>#REF!</v>
      </c>
      <c r="BF932" s="47" t="e">
        <f t="shared" si="446"/>
        <v>#REF!</v>
      </c>
      <c r="BG932" s="50" t="e">
        <f>VLOOKUP(Audit!#REF!,$V$3:$AE$12,10,FALSE) &amp; Audit!#REF! &amp; IF(Audit!#REF!=10,Audit!#REF!,"")</f>
        <v>#REF!</v>
      </c>
      <c r="BH932" s="50" t="e">
        <f>VLOOKUP(Audit!#REF!,$V$13:$AE$22,10,FALSE) &amp; IF(Audit!#REF!=10,Audit!#REF!,"") &amp; IF(Audit!#REF!&lt;&gt;1,U932,"")</f>
        <v>#REF!</v>
      </c>
      <c r="BI932" s="47" t="e">
        <f t="shared" si="447"/>
        <v>#REF!</v>
      </c>
      <c r="BJ932" s="48" t="str">
        <f t="shared" si="448"/>
        <v/>
      </c>
      <c r="BK932" s="48" t="str">
        <f t="shared" si="449"/>
        <v/>
      </c>
      <c r="BL932" s="48" t="str">
        <f t="shared" si="450"/>
        <v/>
      </c>
      <c r="BM932" s="48" t="str">
        <f t="shared" si="451"/>
        <v/>
      </c>
      <c r="BN932" s="48" t="str">
        <f t="shared" si="452"/>
        <v/>
      </c>
      <c r="BO932" s="48" t="str">
        <f t="shared" si="453"/>
        <v/>
      </c>
      <c r="BP932" s="48" t="str">
        <f t="shared" si="454"/>
        <v/>
      </c>
      <c r="BQ932" s="48" t="str">
        <f t="shared" si="455"/>
        <v/>
      </c>
      <c r="BR932" s="48" t="str">
        <f t="shared" si="456"/>
        <v/>
      </c>
      <c r="BS932" s="48" t="str">
        <f t="shared" si="457"/>
        <v/>
      </c>
      <c r="BT932" s="48" t="str">
        <f t="shared" si="458"/>
        <v/>
      </c>
      <c r="BU932" s="48" t="str">
        <f t="shared" si="459"/>
        <v/>
      </c>
    </row>
    <row r="933" spans="1:73">
      <c r="A933" s="10" t="e">
        <f>Audit!#REF!</f>
        <v>#REF!</v>
      </c>
      <c r="B933" s="10" t="e">
        <f t="shared" si="430"/>
        <v>#REF!</v>
      </c>
      <c r="C933" s="17" t="e">
        <f>VLOOKUP(Audit!#REF!,$V$3:$AE$12,2,FALSE) &amp; VLOOKUP(Audit!#REF!,$V$13:$AE$22,2,FALSE)&amp; IF(Audit!#REF!=10,Audit!#REF!&amp;Audit!#REF!,"")</f>
        <v>#REF!</v>
      </c>
      <c r="D933" s="17" t="e">
        <f>VLOOKUP(Audit!#REF!,$V$3:$AE$12,3,FALSE) &amp; VLOOKUP(Audit!#REF!,$V$13:$AE$22,3,FALSE) &amp;IF(Audit!#REF!=10,Audit!#REF!&amp;Audit!#REF!,"")</f>
        <v>#REF!</v>
      </c>
      <c r="E933" s="17" t="e">
        <f>VLOOKUP(Audit!#REF!,$V$3:$AE$12,4,FALSE)&amp; Audit!#REF! &amp; VLOOKUP(Audit!#REF!,$V$13:$AE$22,4,FALSE)&amp; IF(Audit!#REF!=10,Audit!#REF!&amp;Audit!#REF!,"")</f>
        <v>#REF!</v>
      </c>
      <c r="F933" s="17" t="e">
        <f>VLOOKUP(Audit!#REF!,$V$3:$AE$12,5,FALSE) &amp; VLOOKUP(Audit!#REF!,$V$13:$AE$22,5,FALSE)&amp; IF(Audit!#REF!=10,Audit!#REF!&amp;Audit!#REF!,"")</f>
        <v>#REF!</v>
      </c>
      <c r="G933" s="17" t="e">
        <f>VLOOKUP(Audit!#REF!,$V$3:$AE$12,6,FALSE) &amp; VLOOKUP(Audit!#REF!,$V$13:$AE$22,6,FALSE)&amp; IF(Audit!#REF!=10,Audit!#REF!&amp;Audit!#REF!,"")</f>
        <v>#REF!</v>
      </c>
      <c r="H933" s="17" t="e">
        <f>VLOOKUP(Audit!#REF!,$V$3:$AE$12,7,FALSE) &amp; VLOOKUP(Audit!#REF!,$V$13:$AE$22,7,FALSE)&amp;IF(Audit!#REF!=10,Audit!#REF!&amp;Audit!#REF!,"")</f>
        <v>#REF!</v>
      </c>
      <c r="I933" s="17" t="e">
        <f>VLOOKUP(Audit!#REF!,$V$3:$AE$12,8,FALSE) &amp; Audit!#REF! &amp; VLOOKUP(Audit!#REF!,$V$13:$AE$22,8,FALSE)&amp;IF(Audit!#REF!=10,Audit!#REF!&amp;Audit!#REF!,"")</f>
        <v>#REF!</v>
      </c>
      <c r="J933" s="17" t="e">
        <f>VLOOKUP(Audit!#REF!,$V$3:$AE$12,9,FALSE) &amp; VLOOKUP(Audit!#REF!,$V$13:$AE$22,9,FALSE) &amp; IF(Audit!#REF!=10,Audit!#REF!&amp;Audit!#REF!,"") &amp; IF(Audit!#REF!&lt;&gt;1,U933,"")</f>
        <v>#REF!</v>
      </c>
      <c r="K933" s="17" t="e">
        <f>VLOOKUP(Audit!#REF!,$V$3:$AE$12,10,FALSE) &amp; Audit!#REF! &amp; VLOOKUP(Audit!#REF!,$V$13:$AE$22,10,FALSE) &amp; IF(Audit!#REF!=10,Audit!#REF!&amp;Audit!#REF!,"") &amp; IF(Audit!#REF!&lt;&gt;1,U933,"")</f>
        <v>#REF!</v>
      </c>
      <c r="L933" s="10" t="e">
        <f>Audit!#REF!</f>
        <v>#REF!</v>
      </c>
      <c r="M933" s="10" t="e">
        <f t="shared" si="431"/>
        <v>#REF!</v>
      </c>
      <c r="N933" s="10" t="e">
        <f t="shared" si="432"/>
        <v>#REF!</v>
      </c>
      <c r="O933" s="10" t="e">
        <f t="shared" si="433"/>
        <v>#REF!</v>
      </c>
      <c r="P933" s="10" t="e">
        <f t="shared" si="434"/>
        <v>#REF!</v>
      </c>
      <c r="Q933" s="10" t="e">
        <f t="shared" si="435"/>
        <v>#REF!</v>
      </c>
      <c r="R933" s="10" t="e">
        <f t="shared" si="436"/>
        <v>#REF!</v>
      </c>
      <c r="S933" s="10" t="e">
        <f t="shared" si="437"/>
        <v>#REF!</v>
      </c>
      <c r="T933" s="10" t="e">
        <f t="shared" si="438"/>
        <v>#REF!</v>
      </c>
      <c r="U933" s="17" t="e">
        <f>IF(Audit!#REF!="","",VLOOKUP(Audit!#REF!,$W$26:$X$35,2,FALSE)) &amp; Audit!#REF! &amp; IF(Audit!#REF!="","",IF(Audit!#REF!&lt;=1.4,VLOOKUP(Audit!#REF!,$W$38:X978,2,FALSE),VLOOKUP(Audit!#REF!,$W$51:$X$61,2,FALSE))) &amp; IF(Audit!#REF!="","",VLOOKUP(Audit!#REF!,$Y$26:$Z$35,2,FALSE) &amp; Audit!#REF! &amp; IF(Audit!#REF!="","",IF(Audit!#REF!&lt;=1.4,VLOOKUP(Audit!#REF!,$Y$38:$Z$48,2,FALSE),VLOOKUP(Audit!#REF!,$Y$51:$Z$61,2,FALSE))))</f>
        <v>#REF!</v>
      </c>
      <c r="V933" s="21"/>
      <c r="AH933" s="49" t="e">
        <f>Audit!#REF!</f>
        <v>#REF!</v>
      </c>
      <c r="AI933" s="50" t="e">
        <f>VLOOKUP(Audit!#REF!,$V$3:$AE$12,2,FALSE)&amp; IF(Audit!#REF!=10,Audit!#REF!,"")</f>
        <v>#REF!</v>
      </c>
      <c r="AJ933" s="50" t="e">
        <f>VLOOKUP(Audit!#REF!,$V$13:$AE$22,2,FALSE)&amp; IF(Audit!#REF!=10,Audit!#REF!,"")</f>
        <v>#REF!</v>
      </c>
      <c r="AK933" s="47" t="e">
        <f t="shared" si="439"/>
        <v>#REF!</v>
      </c>
      <c r="AL933" s="50" t="e">
        <f>VLOOKUP(Audit!#REF!,$V$3:$AE$12,3,FALSE)&amp; IF(Audit!#REF!=10,Audit!#REF!,"")</f>
        <v>#REF!</v>
      </c>
      <c r="AM933" s="50" t="e">
        <f>VLOOKUP(Audit!#REF!,$V$13:$AE$22,3,FALSE)&amp; IF(Audit!#REF!=10,Audit!#REF!,"")</f>
        <v>#REF!</v>
      </c>
      <c r="AN933" s="47" t="e">
        <f t="shared" si="440"/>
        <v>#REF!</v>
      </c>
      <c r="AO933" s="50" t="e">
        <f>VLOOKUP(Audit!#REF!,$V$3:$AE$12,4,FALSE) &amp;  Audit!#REF! &amp; IF(Audit!#REF!=10,Audit!#REF!,"")</f>
        <v>#REF!</v>
      </c>
      <c r="AP933" s="50" t="e">
        <f>VLOOKUP(Audit!#REF!,$V$13:$AE$22,4,FALSE)&amp; IF(Audit!#REF!=10,Audit!#REF!,"")</f>
        <v>#REF!</v>
      </c>
      <c r="AQ933" s="47" t="e">
        <f t="shared" si="441"/>
        <v>#REF!</v>
      </c>
      <c r="AR933" s="50" t="e">
        <f>VLOOKUP(Audit!#REF!,$V$3:$AE$12,5,FALSE)&amp; IF(Audit!#REF!=10,Audit!#REF!,"")</f>
        <v>#REF!</v>
      </c>
      <c r="AS933" s="50" t="e">
        <f>VLOOKUP(Audit!#REF!,$V$13:$AE$22,5,FALSE)&amp; IF(Audit!#REF!=10,Audit!#REF!,"")</f>
        <v>#REF!</v>
      </c>
      <c r="AT933" s="47" t="e">
        <f t="shared" si="442"/>
        <v>#REF!</v>
      </c>
      <c r="AU933" s="50" t="e">
        <f>VLOOKUP(Audit!#REF!,$V$3:$AE$12,6,FALSE)&amp; IF(Audit!#REF!=10,Audit!#REF!,"")</f>
        <v>#REF!</v>
      </c>
      <c r="AV933" s="50" t="e">
        <f>VLOOKUP(Audit!#REF!,$V$13:$AE$22,6,FALSE)&amp; IF(Audit!#REF!=10,Audit!#REF!,"")</f>
        <v>#REF!</v>
      </c>
      <c r="AW933" s="47" t="e">
        <f t="shared" si="443"/>
        <v>#REF!</v>
      </c>
      <c r="AX933" s="50" t="e">
        <f>VLOOKUP(Audit!#REF!,$V$3:$AE$12,7,FALSE)&amp; IF(Audit!#REF!=10,Audit!#REF!,"")</f>
        <v>#REF!</v>
      </c>
      <c r="AY933" s="50" t="e">
        <f>VLOOKUP(Audit!#REF!,$V$13:$AE$22,7,FALSE) &amp; IF(Audit!#REF!=10,Audit!#REF!,"")</f>
        <v>#REF!</v>
      </c>
      <c r="AZ933" s="47" t="e">
        <f t="shared" si="444"/>
        <v>#REF!</v>
      </c>
      <c r="BA933" s="50" t="e">
        <f>VLOOKUP(Audit!#REF!,$V$3:$AE$12,8,FALSE)&amp; Audit!#REF! &amp; IF(Audit!#REF!=10,Audit!#REF!,"")</f>
        <v>#REF!</v>
      </c>
      <c r="BB933" s="50" t="e">
        <f>VLOOKUP(Audit!#REF!,$V$13:$AE$22,8,FALSE) &amp; IF(Audit!#REF!=10,Audit!#REF!,"")</f>
        <v>#REF!</v>
      </c>
      <c r="BC933" s="47" t="e">
        <f t="shared" si="445"/>
        <v>#REF!</v>
      </c>
      <c r="BD933" s="50" t="e">
        <f>VLOOKUP(Audit!#REF!,$V$3:$AE$12,9,FALSE)&amp; IF(Audit!#REF!=10,Audit!#REF!,"")</f>
        <v>#REF!</v>
      </c>
      <c r="BE933" s="50" t="e">
        <f>VLOOKUP(Audit!#REF!,$V$13:$AE$22,9,FALSE) &amp; IF(Audit!#REF!=10,Audit!#REF!,"") &amp; IF(Audit!#REF!&lt;&gt;1,U933,"")</f>
        <v>#REF!</v>
      </c>
      <c r="BF933" s="47" t="e">
        <f t="shared" si="446"/>
        <v>#REF!</v>
      </c>
      <c r="BG933" s="50" t="e">
        <f>VLOOKUP(Audit!#REF!,$V$3:$AE$12,10,FALSE) &amp; Audit!#REF! &amp; IF(Audit!#REF!=10,Audit!#REF!,"")</f>
        <v>#REF!</v>
      </c>
      <c r="BH933" s="50" t="e">
        <f>VLOOKUP(Audit!#REF!,$V$13:$AE$22,10,FALSE) &amp; IF(Audit!#REF!=10,Audit!#REF!,"") &amp; IF(Audit!#REF!&lt;&gt;1,U933,"")</f>
        <v>#REF!</v>
      </c>
      <c r="BI933" s="47" t="e">
        <f t="shared" si="447"/>
        <v>#REF!</v>
      </c>
      <c r="BJ933" s="48" t="str">
        <f t="shared" si="448"/>
        <v/>
      </c>
      <c r="BK933" s="48" t="str">
        <f t="shared" si="449"/>
        <v/>
      </c>
      <c r="BL933" s="48" t="str">
        <f t="shared" si="450"/>
        <v/>
      </c>
      <c r="BM933" s="48" t="str">
        <f t="shared" si="451"/>
        <v/>
      </c>
      <c r="BN933" s="48" t="str">
        <f t="shared" si="452"/>
        <v/>
      </c>
      <c r="BO933" s="48" t="str">
        <f t="shared" si="453"/>
        <v/>
      </c>
      <c r="BP933" s="48" t="str">
        <f t="shared" si="454"/>
        <v/>
      </c>
      <c r="BQ933" s="48" t="str">
        <f t="shared" si="455"/>
        <v/>
      </c>
      <c r="BR933" s="48" t="str">
        <f t="shared" si="456"/>
        <v/>
      </c>
      <c r="BS933" s="48" t="str">
        <f t="shared" si="457"/>
        <v/>
      </c>
      <c r="BT933" s="48" t="str">
        <f t="shared" si="458"/>
        <v/>
      </c>
      <c r="BU933" s="48" t="str">
        <f t="shared" si="459"/>
        <v/>
      </c>
    </row>
    <row r="934" spans="1:73">
      <c r="A934" s="10" t="e">
        <f>Audit!#REF!</f>
        <v>#REF!</v>
      </c>
      <c r="B934" s="10" t="e">
        <f t="shared" si="430"/>
        <v>#REF!</v>
      </c>
      <c r="C934" s="17" t="e">
        <f>VLOOKUP(Audit!#REF!,$V$3:$AE$12,2,FALSE) &amp; VLOOKUP(Audit!#REF!,$V$13:$AE$22,2,FALSE)&amp; IF(Audit!#REF!=10,Audit!#REF!&amp;Audit!#REF!,"")</f>
        <v>#REF!</v>
      </c>
      <c r="D934" s="17" t="e">
        <f>VLOOKUP(Audit!#REF!,$V$3:$AE$12,3,FALSE) &amp; VLOOKUP(Audit!#REF!,$V$13:$AE$22,3,FALSE) &amp;IF(Audit!#REF!=10,Audit!#REF!&amp;Audit!#REF!,"")</f>
        <v>#REF!</v>
      </c>
      <c r="E934" s="17" t="e">
        <f>VLOOKUP(Audit!#REF!,$V$3:$AE$12,4,FALSE)&amp; Audit!#REF! &amp; VLOOKUP(Audit!#REF!,$V$13:$AE$22,4,FALSE)&amp; IF(Audit!#REF!=10,Audit!#REF!&amp;Audit!#REF!,"")</f>
        <v>#REF!</v>
      </c>
      <c r="F934" s="17" t="e">
        <f>VLOOKUP(Audit!#REF!,$V$3:$AE$12,5,FALSE) &amp; VLOOKUP(Audit!#REF!,$V$13:$AE$22,5,FALSE)&amp; IF(Audit!#REF!=10,Audit!#REF!&amp;Audit!#REF!,"")</f>
        <v>#REF!</v>
      </c>
      <c r="G934" s="17" t="e">
        <f>VLOOKUP(Audit!#REF!,$V$3:$AE$12,6,FALSE) &amp; VLOOKUP(Audit!#REF!,$V$13:$AE$22,6,FALSE)&amp; IF(Audit!#REF!=10,Audit!#REF!&amp;Audit!#REF!,"")</f>
        <v>#REF!</v>
      </c>
      <c r="H934" s="17" t="e">
        <f>VLOOKUP(Audit!#REF!,$V$3:$AE$12,7,FALSE) &amp; VLOOKUP(Audit!#REF!,$V$13:$AE$22,7,FALSE)&amp;IF(Audit!#REF!=10,Audit!#REF!&amp;Audit!#REF!,"")</f>
        <v>#REF!</v>
      </c>
      <c r="I934" s="17" t="e">
        <f>VLOOKUP(Audit!#REF!,$V$3:$AE$12,8,FALSE) &amp; Audit!#REF! &amp; VLOOKUP(Audit!#REF!,$V$13:$AE$22,8,FALSE)&amp;IF(Audit!#REF!=10,Audit!#REF!&amp;Audit!#REF!,"")</f>
        <v>#REF!</v>
      </c>
      <c r="J934" s="17" t="e">
        <f>VLOOKUP(Audit!#REF!,$V$3:$AE$12,9,FALSE) &amp; VLOOKUP(Audit!#REF!,$V$13:$AE$22,9,FALSE) &amp; IF(Audit!#REF!=10,Audit!#REF!&amp;Audit!#REF!,"") &amp; IF(Audit!#REF!&lt;&gt;1,U934,"")</f>
        <v>#REF!</v>
      </c>
      <c r="K934" s="17" t="e">
        <f>VLOOKUP(Audit!#REF!,$V$3:$AE$12,10,FALSE) &amp; Audit!#REF! &amp; VLOOKUP(Audit!#REF!,$V$13:$AE$22,10,FALSE) &amp; IF(Audit!#REF!=10,Audit!#REF!&amp;Audit!#REF!,"") &amp; IF(Audit!#REF!&lt;&gt;1,U934,"")</f>
        <v>#REF!</v>
      </c>
      <c r="L934" s="10" t="e">
        <f>Audit!#REF!</f>
        <v>#REF!</v>
      </c>
      <c r="M934" s="10" t="e">
        <f t="shared" si="431"/>
        <v>#REF!</v>
      </c>
      <c r="N934" s="10" t="e">
        <f t="shared" si="432"/>
        <v>#REF!</v>
      </c>
      <c r="O934" s="10" t="e">
        <f t="shared" si="433"/>
        <v>#REF!</v>
      </c>
      <c r="P934" s="10" t="e">
        <f t="shared" si="434"/>
        <v>#REF!</v>
      </c>
      <c r="Q934" s="10" t="e">
        <f t="shared" si="435"/>
        <v>#REF!</v>
      </c>
      <c r="R934" s="10" t="e">
        <f t="shared" si="436"/>
        <v>#REF!</v>
      </c>
      <c r="S934" s="10" t="e">
        <f t="shared" si="437"/>
        <v>#REF!</v>
      </c>
      <c r="T934" s="10" t="e">
        <f t="shared" si="438"/>
        <v>#REF!</v>
      </c>
      <c r="U934" s="17" t="e">
        <f>IF(Audit!#REF!="","",VLOOKUP(Audit!#REF!,$W$26:$X$35,2,FALSE)) &amp; Audit!#REF! &amp; IF(Audit!#REF!="","",IF(Audit!#REF!&lt;=1.4,VLOOKUP(Audit!#REF!,$W$38:X979,2,FALSE),VLOOKUP(Audit!#REF!,$W$51:$X$61,2,FALSE))) &amp; IF(Audit!#REF!="","",VLOOKUP(Audit!#REF!,$Y$26:$Z$35,2,FALSE) &amp; Audit!#REF! &amp; IF(Audit!#REF!="","",IF(Audit!#REF!&lt;=1.4,VLOOKUP(Audit!#REF!,$Y$38:$Z$48,2,FALSE),VLOOKUP(Audit!#REF!,$Y$51:$Z$61,2,FALSE))))</f>
        <v>#REF!</v>
      </c>
      <c r="V934" s="21"/>
      <c r="AH934" s="49" t="e">
        <f>Audit!#REF!</f>
        <v>#REF!</v>
      </c>
      <c r="AI934" s="50" t="e">
        <f>VLOOKUP(Audit!#REF!,$V$3:$AE$12,2,FALSE)&amp; IF(Audit!#REF!=10,Audit!#REF!,"")</f>
        <v>#REF!</v>
      </c>
      <c r="AJ934" s="50" t="e">
        <f>VLOOKUP(Audit!#REF!,$V$13:$AE$22,2,FALSE)&amp; IF(Audit!#REF!=10,Audit!#REF!,"")</f>
        <v>#REF!</v>
      </c>
      <c r="AK934" s="47" t="e">
        <f t="shared" si="439"/>
        <v>#REF!</v>
      </c>
      <c r="AL934" s="50" t="e">
        <f>VLOOKUP(Audit!#REF!,$V$3:$AE$12,3,FALSE)&amp; IF(Audit!#REF!=10,Audit!#REF!,"")</f>
        <v>#REF!</v>
      </c>
      <c r="AM934" s="50" t="e">
        <f>VLOOKUP(Audit!#REF!,$V$13:$AE$22,3,FALSE)&amp; IF(Audit!#REF!=10,Audit!#REF!,"")</f>
        <v>#REF!</v>
      </c>
      <c r="AN934" s="47" t="e">
        <f t="shared" si="440"/>
        <v>#REF!</v>
      </c>
      <c r="AO934" s="50" t="e">
        <f>VLOOKUP(Audit!#REF!,$V$3:$AE$12,4,FALSE) &amp;  Audit!#REF! &amp; IF(Audit!#REF!=10,Audit!#REF!,"")</f>
        <v>#REF!</v>
      </c>
      <c r="AP934" s="50" t="e">
        <f>VLOOKUP(Audit!#REF!,$V$13:$AE$22,4,FALSE)&amp; IF(Audit!#REF!=10,Audit!#REF!,"")</f>
        <v>#REF!</v>
      </c>
      <c r="AQ934" s="47" t="e">
        <f t="shared" si="441"/>
        <v>#REF!</v>
      </c>
      <c r="AR934" s="50" t="e">
        <f>VLOOKUP(Audit!#REF!,$V$3:$AE$12,5,FALSE)&amp; IF(Audit!#REF!=10,Audit!#REF!,"")</f>
        <v>#REF!</v>
      </c>
      <c r="AS934" s="50" t="e">
        <f>VLOOKUP(Audit!#REF!,$V$13:$AE$22,5,FALSE)&amp; IF(Audit!#REF!=10,Audit!#REF!,"")</f>
        <v>#REF!</v>
      </c>
      <c r="AT934" s="47" t="e">
        <f t="shared" si="442"/>
        <v>#REF!</v>
      </c>
      <c r="AU934" s="50" t="e">
        <f>VLOOKUP(Audit!#REF!,$V$3:$AE$12,6,FALSE)&amp; IF(Audit!#REF!=10,Audit!#REF!,"")</f>
        <v>#REF!</v>
      </c>
      <c r="AV934" s="50" t="e">
        <f>VLOOKUP(Audit!#REF!,$V$13:$AE$22,6,FALSE)&amp; IF(Audit!#REF!=10,Audit!#REF!,"")</f>
        <v>#REF!</v>
      </c>
      <c r="AW934" s="47" t="e">
        <f t="shared" si="443"/>
        <v>#REF!</v>
      </c>
      <c r="AX934" s="50" t="e">
        <f>VLOOKUP(Audit!#REF!,$V$3:$AE$12,7,FALSE)&amp; IF(Audit!#REF!=10,Audit!#REF!,"")</f>
        <v>#REF!</v>
      </c>
      <c r="AY934" s="50" t="e">
        <f>VLOOKUP(Audit!#REF!,$V$13:$AE$22,7,FALSE) &amp; IF(Audit!#REF!=10,Audit!#REF!,"")</f>
        <v>#REF!</v>
      </c>
      <c r="AZ934" s="47" t="e">
        <f t="shared" si="444"/>
        <v>#REF!</v>
      </c>
      <c r="BA934" s="50" t="e">
        <f>VLOOKUP(Audit!#REF!,$V$3:$AE$12,8,FALSE)&amp; Audit!#REF! &amp; IF(Audit!#REF!=10,Audit!#REF!,"")</f>
        <v>#REF!</v>
      </c>
      <c r="BB934" s="50" t="e">
        <f>VLOOKUP(Audit!#REF!,$V$13:$AE$22,8,FALSE) &amp; IF(Audit!#REF!=10,Audit!#REF!,"")</f>
        <v>#REF!</v>
      </c>
      <c r="BC934" s="47" t="e">
        <f t="shared" si="445"/>
        <v>#REF!</v>
      </c>
      <c r="BD934" s="50" t="e">
        <f>VLOOKUP(Audit!#REF!,$V$3:$AE$12,9,FALSE)&amp; IF(Audit!#REF!=10,Audit!#REF!,"")</f>
        <v>#REF!</v>
      </c>
      <c r="BE934" s="50" t="e">
        <f>VLOOKUP(Audit!#REF!,$V$13:$AE$22,9,FALSE) &amp; IF(Audit!#REF!=10,Audit!#REF!,"") &amp; IF(Audit!#REF!&lt;&gt;1,U934,"")</f>
        <v>#REF!</v>
      </c>
      <c r="BF934" s="47" t="e">
        <f t="shared" si="446"/>
        <v>#REF!</v>
      </c>
      <c r="BG934" s="50" t="e">
        <f>VLOOKUP(Audit!#REF!,$V$3:$AE$12,10,FALSE) &amp; Audit!#REF! &amp; IF(Audit!#REF!=10,Audit!#REF!,"")</f>
        <v>#REF!</v>
      </c>
      <c r="BH934" s="50" t="e">
        <f>VLOOKUP(Audit!#REF!,$V$13:$AE$22,10,FALSE) &amp; IF(Audit!#REF!=10,Audit!#REF!,"") &amp; IF(Audit!#REF!&lt;&gt;1,U934,"")</f>
        <v>#REF!</v>
      </c>
      <c r="BI934" s="47" t="e">
        <f t="shared" si="447"/>
        <v>#REF!</v>
      </c>
      <c r="BJ934" s="48" t="str">
        <f t="shared" si="448"/>
        <v/>
      </c>
      <c r="BK934" s="48" t="str">
        <f t="shared" si="449"/>
        <v/>
      </c>
      <c r="BL934" s="48" t="str">
        <f t="shared" si="450"/>
        <v/>
      </c>
      <c r="BM934" s="48" t="str">
        <f t="shared" si="451"/>
        <v/>
      </c>
      <c r="BN934" s="48" t="str">
        <f t="shared" si="452"/>
        <v/>
      </c>
      <c r="BO934" s="48" t="str">
        <f t="shared" si="453"/>
        <v/>
      </c>
      <c r="BP934" s="48" t="str">
        <f t="shared" si="454"/>
        <v/>
      </c>
      <c r="BQ934" s="48" t="str">
        <f t="shared" si="455"/>
        <v/>
      </c>
      <c r="BR934" s="48" t="str">
        <f t="shared" si="456"/>
        <v/>
      </c>
      <c r="BS934" s="48" t="str">
        <f t="shared" si="457"/>
        <v/>
      </c>
      <c r="BT934" s="48" t="str">
        <f t="shared" si="458"/>
        <v/>
      </c>
      <c r="BU934" s="48" t="str">
        <f t="shared" si="459"/>
        <v/>
      </c>
    </row>
    <row r="935" spans="1:73">
      <c r="A935" s="10" t="e">
        <f>Audit!#REF!</f>
        <v>#REF!</v>
      </c>
      <c r="B935" s="10" t="e">
        <f t="shared" si="430"/>
        <v>#REF!</v>
      </c>
      <c r="C935" s="17" t="e">
        <f>VLOOKUP(Audit!#REF!,$V$3:$AE$12,2,FALSE) &amp; VLOOKUP(Audit!#REF!,$V$13:$AE$22,2,FALSE)&amp; IF(Audit!#REF!=10,Audit!#REF!&amp;Audit!#REF!,"")</f>
        <v>#REF!</v>
      </c>
      <c r="D935" s="17" t="e">
        <f>VLOOKUP(Audit!#REF!,$V$3:$AE$12,3,FALSE) &amp; VLOOKUP(Audit!#REF!,$V$13:$AE$22,3,FALSE) &amp;IF(Audit!#REF!=10,Audit!#REF!&amp;Audit!#REF!,"")</f>
        <v>#REF!</v>
      </c>
      <c r="E935" s="17" t="e">
        <f>VLOOKUP(Audit!#REF!,$V$3:$AE$12,4,FALSE)&amp; Audit!#REF! &amp; VLOOKUP(Audit!#REF!,$V$13:$AE$22,4,FALSE)&amp; IF(Audit!#REF!=10,Audit!#REF!&amp;Audit!#REF!,"")</f>
        <v>#REF!</v>
      </c>
      <c r="F935" s="17" t="e">
        <f>VLOOKUP(Audit!#REF!,$V$3:$AE$12,5,FALSE) &amp; VLOOKUP(Audit!#REF!,$V$13:$AE$22,5,FALSE)&amp; IF(Audit!#REF!=10,Audit!#REF!&amp;Audit!#REF!,"")</f>
        <v>#REF!</v>
      </c>
      <c r="G935" s="17" t="e">
        <f>VLOOKUP(Audit!#REF!,$V$3:$AE$12,6,FALSE) &amp; VLOOKUP(Audit!#REF!,$V$13:$AE$22,6,FALSE)&amp; IF(Audit!#REF!=10,Audit!#REF!&amp;Audit!#REF!,"")</f>
        <v>#REF!</v>
      </c>
      <c r="H935" s="17" t="e">
        <f>VLOOKUP(Audit!#REF!,$V$3:$AE$12,7,FALSE) &amp; VLOOKUP(Audit!#REF!,$V$13:$AE$22,7,FALSE)&amp;IF(Audit!#REF!=10,Audit!#REF!&amp;Audit!#REF!,"")</f>
        <v>#REF!</v>
      </c>
      <c r="I935" s="17" t="e">
        <f>VLOOKUP(Audit!#REF!,$V$3:$AE$12,8,FALSE) &amp; Audit!#REF! &amp; VLOOKUP(Audit!#REF!,$V$13:$AE$22,8,FALSE)&amp;IF(Audit!#REF!=10,Audit!#REF!&amp;Audit!#REF!,"")</f>
        <v>#REF!</v>
      </c>
      <c r="J935" s="17" t="e">
        <f>VLOOKUP(Audit!#REF!,$V$3:$AE$12,9,FALSE) &amp; VLOOKUP(Audit!#REF!,$V$13:$AE$22,9,FALSE) &amp; IF(Audit!#REF!=10,Audit!#REF!&amp;Audit!#REF!,"") &amp; IF(Audit!#REF!&lt;&gt;1,U935,"")</f>
        <v>#REF!</v>
      </c>
      <c r="K935" s="17" t="e">
        <f>VLOOKUP(Audit!#REF!,$V$3:$AE$12,10,FALSE) &amp; Audit!#REF! &amp; VLOOKUP(Audit!#REF!,$V$13:$AE$22,10,FALSE) &amp; IF(Audit!#REF!=10,Audit!#REF!&amp;Audit!#REF!,"") &amp; IF(Audit!#REF!&lt;&gt;1,U935,"")</f>
        <v>#REF!</v>
      </c>
      <c r="L935" s="10" t="e">
        <f>Audit!#REF!</f>
        <v>#REF!</v>
      </c>
      <c r="M935" s="10" t="e">
        <f t="shared" si="431"/>
        <v>#REF!</v>
      </c>
      <c r="N935" s="10" t="e">
        <f t="shared" si="432"/>
        <v>#REF!</v>
      </c>
      <c r="O935" s="10" t="e">
        <f t="shared" si="433"/>
        <v>#REF!</v>
      </c>
      <c r="P935" s="10" t="e">
        <f t="shared" si="434"/>
        <v>#REF!</v>
      </c>
      <c r="Q935" s="10" t="e">
        <f t="shared" si="435"/>
        <v>#REF!</v>
      </c>
      <c r="R935" s="10" t="e">
        <f t="shared" si="436"/>
        <v>#REF!</v>
      </c>
      <c r="S935" s="10" t="e">
        <f t="shared" si="437"/>
        <v>#REF!</v>
      </c>
      <c r="T935" s="10" t="e">
        <f t="shared" si="438"/>
        <v>#REF!</v>
      </c>
      <c r="U935" s="17" t="e">
        <f>IF(Audit!#REF!="","",VLOOKUP(Audit!#REF!,$W$26:$X$35,2,FALSE)) &amp; Audit!#REF! &amp; IF(Audit!#REF!="","",IF(Audit!#REF!&lt;=1.4,VLOOKUP(Audit!#REF!,$W$38:X980,2,FALSE),VLOOKUP(Audit!#REF!,$W$51:$X$61,2,FALSE))) &amp; IF(Audit!#REF!="","",VLOOKUP(Audit!#REF!,$Y$26:$Z$35,2,FALSE) &amp; Audit!#REF! &amp; IF(Audit!#REF!="","",IF(Audit!#REF!&lt;=1.4,VLOOKUP(Audit!#REF!,$Y$38:$Z$48,2,FALSE),VLOOKUP(Audit!#REF!,$Y$51:$Z$61,2,FALSE))))</f>
        <v>#REF!</v>
      </c>
      <c r="V935" s="21"/>
      <c r="AH935" s="49" t="e">
        <f>Audit!#REF!</f>
        <v>#REF!</v>
      </c>
      <c r="AI935" s="50" t="e">
        <f>VLOOKUP(Audit!#REF!,$V$3:$AE$12,2,FALSE)&amp; IF(Audit!#REF!=10,Audit!#REF!,"")</f>
        <v>#REF!</v>
      </c>
      <c r="AJ935" s="50" t="e">
        <f>VLOOKUP(Audit!#REF!,$V$13:$AE$22,2,FALSE)&amp; IF(Audit!#REF!=10,Audit!#REF!,"")</f>
        <v>#REF!</v>
      </c>
      <c r="AK935" s="47" t="e">
        <f t="shared" si="439"/>
        <v>#REF!</v>
      </c>
      <c r="AL935" s="50" t="e">
        <f>VLOOKUP(Audit!#REF!,$V$3:$AE$12,3,FALSE)&amp; IF(Audit!#REF!=10,Audit!#REF!,"")</f>
        <v>#REF!</v>
      </c>
      <c r="AM935" s="50" t="e">
        <f>VLOOKUP(Audit!#REF!,$V$13:$AE$22,3,FALSE)&amp; IF(Audit!#REF!=10,Audit!#REF!,"")</f>
        <v>#REF!</v>
      </c>
      <c r="AN935" s="47" t="e">
        <f t="shared" si="440"/>
        <v>#REF!</v>
      </c>
      <c r="AO935" s="50" t="e">
        <f>VLOOKUP(Audit!#REF!,$V$3:$AE$12,4,FALSE) &amp;  Audit!#REF! &amp; IF(Audit!#REF!=10,Audit!#REF!,"")</f>
        <v>#REF!</v>
      </c>
      <c r="AP935" s="50" t="e">
        <f>VLOOKUP(Audit!#REF!,$V$13:$AE$22,4,FALSE)&amp; IF(Audit!#REF!=10,Audit!#REF!,"")</f>
        <v>#REF!</v>
      </c>
      <c r="AQ935" s="47" t="e">
        <f t="shared" si="441"/>
        <v>#REF!</v>
      </c>
      <c r="AR935" s="50" t="e">
        <f>VLOOKUP(Audit!#REF!,$V$3:$AE$12,5,FALSE)&amp; IF(Audit!#REF!=10,Audit!#REF!,"")</f>
        <v>#REF!</v>
      </c>
      <c r="AS935" s="50" t="e">
        <f>VLOOKUP(Audit!#REF!,$V$13:$AE$22,5,FALSE)&amp; IF(Audit!#REF!=10,Audit!#REF!,"")</f>
        <v>#REF!</v>
      </c>
      <c r="AT935" s="47" t="e">
        <f t="shared" si="442"/>
        <v>#REF!</v>
      </c>
      <c r="AU935" s="50" t="e">
        <f>VLOOKUP(Audit!#REF!,$V$3:$AE$12,6,FALSE)&amp; IF(Audit!#REF!=10,Audit!#REF!,"")</f>
        <v>#REF!</v>
      </c>
      <c r="AV935" s="50" t="e">
        <f>VLOOKUP(Audit!#REF!,$V$13:$AE$22,6,FALSE)&amp; IF(Audit!#REF!=10,Audit!#REF!,"")</f>
        <v>#REF!</v>
      </c>
      <c r="AW935" s="47" t="e">
        <f t="shared" si="443"/>
        <v>#REF!</v>
      </c>
      <c r="AX935" s="50" t="e">
        <f>VLOOKUP(Audit!#REF!,$V$3:$AE$12,7,FALSE)&amp; IF(Audit!#REF!=10,Audit!#REF!,"")</f>
        <v>#REF!</v>
      </c>
      <c r="AY935" s="50" t="e">
        <f>VLOOKUP(Audit!#REF!,$V$13:$AE$22,7,FALSE) &amp; IF(Audit!#REF!=10,Audit!#REF!,"")</f>
        <v>#REF!</v>
      </c>
      <c r="AZ935" s="47" t="e">
        <f t="shared" si="444"/>
        <v>#REF!</v>
      </c>
      <c r="BA935" s="50" t="e">
        <f>VLOOKUP(Audit!#REF!,$V$3:$AE$12,8,FALSE)&amp; Audit!#REF! &amp; IF(Audit!#REF!=10,Audit!#REF!,"")</f>
        <v>#REF!</v>
      </c>
      <c r="BB935" s="50" t="e">
        <f>VLOOKUP(Audit!#REF!,$V$13:$AE$22,8,FALSE) &amp; IF(Audit!#REF!=10,Audit!#REF!,"")</f>
        <v>#REF!</v>
      </c>
      <c r="BC935" s="47" t="e">
        <f t="shared" si="445"/>
        <v>#REF!</v>
      </c>
      <c r="BD935" s="50" t="e">
        <f>VLOOKUP(Audit!#REF!,$V$3:$AE$12,9,FALSE)&amp; IF(Audit!#REF!=10,Audit!#REF!,"")</f>
        <v>#REF!</v>
      </c>
      <c r="BE935" s="50" t="e">
        <f>VLOOKUP(Audit!#REF!,$V$13:$AE$22,9,FALSE) &amp; IF(Audit!#REF!=10,Audit!#REF!,"") &amp; IF(Audit!#REF!&lt;&gt;1,U935,"")</f>
        <v>#REF!</v>
      </c>
      <c r="BF935" s="47" t="e">
        <f t="shared" si="446"/>
        <v>#REF!</v>
      </c>
      <c r="BG935" s="50" t="e">
        <f>VLOOKUP(Audit!#REF!,$V$3:$AE$12,10,FALSE) &amp; Audit!#REF! &amp; IF(Audit!#REF!=10,Audit!#REF!,"")</f>
        <v>#REF!</v>
      </c>
      <c r="BH935" s="50" t="e">
        <f>VLOOKUP(Audit!#REF!,$V$13:$AE$22,10,FALSE) &amp; IF(Audit!#REF!=10,Audit!#REF!,"") &amp; IF(Audit!#REF!&lt;&gt;1,U935,"")</f>
        <v>#REF!</v>
      </c>
      <c r="BI935" s="47" t="e">
        <f t="shared" si="447"/>
        <v>#REF!</v>
      </c>
      <c r="BJ935" s="48" t="str">
        <f t="shared" si="448"/>
        <v/>
      </c>
      <c r="BK935" s="48" t="str">
        <f t="shared" si="449"/>
        <v/>
      </c>
      <c r="BL935" s="48" t="str">
        <f t="shared" si="450"/>
        <v/>
      </c>
      <c r="BM935" s="48" t="str">
        <f t="shared" si="451"/>
        <v/>
      </c>
      <c r="BN935" s="48" t="str">
        <f t="shared" si="452"/>
        <v/>
      </c>
      <c r="BO935" s="48" t="str">
        <f t="shared" si="453"/>
        <v/>
      </c>
      <c r="BP935" s="48" t="str">
        <f t="shared" si="454"/>
        <v/>
      </c>
      <c r="BQ935" s="48" t="str">
        <f t="shared" si="455"/>
        <v/>
      </c>
      <c r="BR935" s="48" t="str">
        <f t="shared" si="456"/>
        <v/>
      </c>
      <c r="BS935" s="48" t="str">
        <f t="shared" si="457"/>
        <v/>
      </c>
      <c r="BT935" s="48" t="str">
        <f t="shared" si="458"/>
        <v/>
      </c>
      <c r="BU935" s="48" t="str">
        <f t="shared" si="459"/>
        <v/>
      </c>
    </row>
    <row r="936" spans="1:73">
      <c r="A936" s="10" t="e">
        <f>Audit!#REF!</f>
        <v>#REF!</v>
      </c>
      <c r="B936" s="10" t="e">
        <f t="shared" si="430"/>
        <v>#REF!</v>
      </c>
      <c r="C936" s="17" t="e">
        <f>VLOOKUP(Audit!#REF!,$V$3:$AE$12,2,FALSE) &amp; VLOOKUP(Audit!#REF!,$V$13:$AE$22,2,FALSE)&amp; IF(Audit!#REF!=10,Audit!#REF!&amp;Audit!#REF!,"")</f>
        <v>#REF!</v>
      </c>
      <c r="D936" s="17" t="e">
        <f>VLOOKUP(Audit!#REF!,$V$3:$AE$12,3,FALSE) &amp; VLOOKUP(Audit!#REF!,$V$13:$AE$22,3,FALSE) &amp;IF(Audit!#REF!=10,Audit!#REF!&amp;Audit!#REF!,"")</f>
        <v>#REF!</v>
      </c>
      <c r="E936" s="17" t="e">
        <f>VLOOKUP(Audit!#REF!,$V$3:$AE$12,4,FALSE)&amp; Audit!#REF! &amp; VLOOKUP(Audit!#REF!,$V$13:$AE$22,4,FALSE)&amp; IF(Audit!#REF!=10,Audit!#REF!&amp;Audit!#REF!,"")</f>
        <v>#REF!</v>
      </c>
      <c r="F936" s="17" t="e">
        <f>VLOOKUP(Audit!#REF!,$V$3:$AE$12,5,FALSE) &amp; VLOOKUP(Audit!#REF!,$V$13:$AE$22,5,FALSE)&amp; IF(Audit!#REF!=10,Audit!#REF!&amp;Audit!#REF!,"")</f>
        <v>#REF!</v>
      </c>
      <c r="G936" s="17" t="e">
        <f>VLOOKUP(Audit!#REF!,$V$3:$AE$12,6,FALSE) &amp; VLOOKUP(Audit!#REF!,$V$13:$AE$22,6,FALSE)&amp; IF(Audit!#REF!=10,Audit!#REF!&amp;Audit!#REF!,"")</f>
        <v>#REF!</v>
      </c>
      <c r="H936" s="17" t="e">
        <f>VLOOKUP(Audit!#REF!,$V$3:$AE$12,7,FALSE) &amp; VLOOKUP(Audit!#REF!,$V$13:$AE$22,7,FALSE)&amp;IF(Audit!#REF!=10,Audit!#REF!&amp;Audit!#REF!,"")</f>
        <v>#REF!</v>
      </c>
      <c r="I936" s="17" t="e">
        <f>VLOOKUP(Audit!#REF!,$V$3:$AE$12,8,FALSE) &amp; Audit!#REF! &amp; VLOOKUP(Audit!#REF!,$V$13:$AE$22,8,FALSE)&amp;IF(Audit!#REF!=10,Audit!#REF!&amp;Audit!#REF!,"")</f>
        <v>#REF!</v>
      </c>
      <c r="J936" s="17" t="e">
        <f>VLOOKUP(Audit!#REF!,$V$3:$AE$12,9,FALSE) &amp; VLOOKUP(Audit!#REF!,$V$13:$AE$22,9,FALSE) &amp; IF(Audit!#REF!=10,Audit!#REF!&amp;Audit!#REF!,"") &amp; IF(Audit!#REF!&lt;&gt;1,U936,"")</f>
        <v>#REF!</v>
      </c>
      <c r="K936" s="17" t="e">
        <f>VLOOKUP(Audit!#REF!,$V$3:$AE$12,10,FALSE) &amp; Audit!#REF! &amp; VLOOKUP(Audit!#REF!,$V$13:$AE$22,10,FALSE) &amp; IF(Audit!#REF!=10,Audit!#REF!&amp;Audit!#REF!,"") &amp; IF(Audit!#REF!&lt;&gt;1,U936,"")</f>
        <v>#REF!</v>
      </c>
      <c r="L936" s="10" t="e">
        <f>Audit!#REF!</f>
        <v>#REF!</v>
      </c>
      <c r="M936" s="10" t="e">
        <f t="shared" si="431"/>
        <v>#REF!</v>
      </c>
      <c r="N936" s="10" t="e">
        <f t="shared" si="432"/>
        <v>#REF!</v>
      </c>
      <c r="O936" s="10" t="e">
        <f t="shared" si="433"/>
        <v>#REF!</v>
      </c>
      <c r="P936" s="10" t="e">
        <f t="shared" si="434"/>
        <v>#REF!</v>
      </c>
      <c r="Q936" s="10" t="e">
        <f t="shared" si="435"/>
        <v>#REF!</v>
      </c>
      <c r="R936" s="10" t="e">
        <f t="shared" si="436"/>
        <v>#REF!</v>
      </c>
      <c r="S936" s="10" t="e">
        <f t="shared" si="437"/>
        <v>#REF!</v>
      </c>
      <c r="T936" s="10" t="e">
        <f t="shared" si="438"/>
        <v>#REF!</v>
      </c>
      <c r="U936" s="17" t="e">
        <f>IF(Audit!#REF!="","",VLOOKUP(Audit!#REF!,$W$26:$X$35,2,FALSE)) &amp; Audit!#REF! &amp; IF(Audit!#REF!="","",IF(Audit!#REF!&lt;=1.4,VLOOKUP(Audit!#REF!,$W$38:X981,2,FALSE),VLOOKUP(Audit!#REF!,$W$51:$X$61,2,FALSE))) &amp; IF(Audit!#REF!="","",VLOOKUP(Audit!#REF!,$Y$26:$Z$35,2,FALSE) &amp; Audit!#REF! &amp; IF(Audit!#REF!="","",IF(Audit!#REF!&lt;=1.4,VLOOKUP(Audit!#REF!,$Y$38:$Z$48,2,FALSE),VLOOKUP(Audit!#REF!,$Y$51:$Z$61,2,FALSE))))</f>
        <v>#REF!</v>
      </c>
      <c r="V936" s="21"/>
      <c r="AH936" s="49" t="e">
        <f>Audit!#REF!</f>
        <v>#REF!</v>
      </c>
      <c r="AI936" s="50" t="e">
        <f>VLOOKUP(Audit!#REF!,$V$3:$AE$12,2,FALSE)&amp; IF(Audit!#REF!=10,Audit!#REF!,"")</f>
        <v>#REF!</v>
      </c>
      <c r="AJ936" s="50" t="e">
        <f>VLOOKUP(Audit!#REF!,$V$13:$AE$22,2,FALSE)&amp; IF(Audit!#REF!=10,Audit!#REF!,"")</f>
        <v>#REF!</v>
      </c>
      <c r="AK936" s="47" t="e">
        <f t="shared" si="439"/>
        <v>#REF!</v>
      </c>
      <c r="AL936" s="50" t="e">
        <f>VLOOKUP(Audit!#REF!,$V$3:$AE$12,3,FALSE)&amp; IF(Audit!#REF!=10,Audit!#REF!,"")</f>
        <v>#REF!</v>
      </c>
      <c r="AM936" s="50" t="e">
        <f>VLOOKUP(Audit!#REF!,$V$13:$AE$22,3,FALSE)&amp; IF(Audit!#REF!=10,Audit!#REF!,"")</f>
        <v>#REF!</v>
      </c>
      <c r="AN936" s="47" t="e">
        <f t="shared" si="440"/>
        <v>#REF!</v>
      </c>
      <c r="AO936" s="50" t="e">
        <f>VLOOKUP(Audit!#REF!,$V$3:$AE$12,4,FALSE) &amp;  Audit!#REF! &amp; IF(Audit!#REF!=10,Audit!#REF!,"")</f>
        <v>#REF!</v>
      </c>
      <c r="AP936" s="50" t="e">
        <f>VLOOKUP(Audit!#REF!,$V$13:$AE$22,4,FALSE)&amp; IF(Audit!#REF!=10,Audit!#REF!,"")</f>
        <v>#REF!</v>
      </c>
      <c r="AQ936" s="47" t="e">
        <f t="shared" si="441"/>
        <v>#REF!</v>
      </c>
      <c r="AR936" s="50" t="e">
        <f>VLOOKUP(Audit!#REF!,$V$3:$AE$12,5,FALSE)&amp; IF(Audit!#REF!=10,Audit!#REF!,"")</f>
        <v>#REF!</v>
      </c>
      <c r="AS936" s="50" t="e">
        <f>VLOOKUP(Audit!#REF!,$V$13:$AE$22,5,FALSE)&amp; IF(Audit!#REF!=10,Audit!#REF!,"")</f>
        <v>#REF!</v>
      </c>
      <c r="AT936" s="47" t="e">
        <f t="shared" si="442"/>
        <v>#REF!</v>
      </c>
      <c r="AU936" s="50" t="e">
        <f>VLOOKUP(Audit!#REF!,$V$3:$AE$12,6,FALSE)&amp; IF(Audit!#REF!=10,Audit!#REF!,"")</f>
        <v>#REF!</v>
      </c>
      <c r="AV936" s="50" t="e">
        <f>VLOOKUP(Audit!#REF!,$V$13:$AE$22,6,FALSE)&amp; IF(Audit!#REF!=10,Audit!#REF!,"")</f>
        <v>#REF!</v>
      </c>
      <c r="AW936" s="47" t="e">
        <f t="shared" si="443"/>
        <v>#REF!</v>
      </c>
      <c r="AX936" s="50" t="e">
        <f>VLOOKUP(Audit!#REF!,$V$3:$AE$12,7,FALSE)&amp; IF(Audit!#REF!=10,Audit!#REF!,"")</f>
        <v>#REF!</v>
      </c>
      <c r="AY936" s="50" t="e">
        <f>VLOOKUP(Audit!#REF!,$V$13:$AE$22,7,FALSE) &amp; IF(Audit!#REF!=10,Audit!#REF!,"")</f>
        <v>#REF!</v>
      </c>
      <c r="AZ936" s="47" t="e">
        <f t="shared" si="444"/>
        <v>#REF!</v>
      </c>
      <c r="BA936" s="50" t="e">
        <f>VLOOKUP(Audit!#REF!,$V$3:$AE$12,8,FALSE)&amp; Audit!#REF! &amp; IF(Audit!#REF!=10,Audit!#REF!,"")</f>
        <v>#REF!</v>
      </c>
      <c r="BB936" s="50" t="e">
        <f>VLOOKUP(Audit!#REF!,$V$13:$AE$22,8,FALSE) &amp; IF(Audit!#REF!=10,Audit!#REF!,"")</f>
        <v>#REF!</v>
      </c>
      <c r="BC936" s="47" t="e">
        <f t="shared" si="445"/>
        <v>#REF!</v>
      </c>
      <c r="BD936" s="50" t="e">
        <f>VLOOKUP(Audit!#REF!,$V$3:$AE$12,9,FALSE)&amp; IF(Audit!#REF!=10,Audit!#REF!,"")</f>
        <v>#REF!</v>
      </c>
      <c r="BE936" s="50" t="e">
        <f>VLOOKUP(Audit!#REF!,$V$13:$AE$22,9,FALSE) &amp; IF(Audit!#REF!=10,Audit!#REF!,"") &amp; IF(Audit!#REF!&lt;&gt;1,U936,"")</f>
        <v>#REF!</v>
      </c>
      <c r="BF936" s="47" t="e">
        <f t="shared" si="446"/>
        <v>#REF!</v>
      </c>
      <c r="BG936" s="50" t="e">
        <f>VLOOKUP(Audit!#REF!,$V$3:$AE$12,10,FALSE) &amp; Audit!#REF! &amp; IF(Audit!#REF!=10,Audit!#REF!,"")</f>
        <v>#REF!</v>
      </c>
      <c r="BH936" s="50" t="e">
        <f>VLOOKUP(Audit!#REF!,$V$13:$AE$22,10,FALSE) &amp; IF(Audit!#REF!=10,Audit!#REF!,"") &amp; IF(Audit!#REF!&lt;&gt;1,U936,"")</f>
        <v>#REF!</v>
      </c>
      <c r="BI936" s="47" t="e">
        <f t="shared" si="447"/>
        <v>#REF!</v>
      </c>
      <c r="BJ936" s="48" t="str">
        <f t="shared" si="448"/>
        <v/>
      </c>
      <c r="BK936" s="48" t="str">
        <f t="shared" si="449"/>
        <v/>
      </c>
      <c r="BL936" s="48" t="str">
        <f t="shared" si="450"/>
        <v/>
      </c>
      <c r="BM936" s="48" t="str">
        <f t="shared" si="451"/>
        <v/>
      </c>
      <c r="BN936" s="48" t="str">
        <f t="shared" si="452"/>
        <v/>
      </c>
      <c r="BO936" s="48" t="str">
        <f t="shared" si="453"/>
        <v/>
      </c>
      <c r="BP936" s="48" t="str">
        <f t="shared" si="454"/>
        <v/>
      </c>
      <c r="BQ936" s="48" t="str">
        <f t="shared" si="455"/>
        <v/>
      </c>
      <c r="BR936" s="48" t="str">
        <f t="shared" si="456"/>
        <v/>
      </c>
      <c r="BS936" s="48" t="str">
        <f t="shared" si="457"/>
        <v/>
      </c>
      <c r="BT936" s="48" t="str">
        <f t="shared" si="458"/>
        <v/>
      </c>
      <c r="BU936" s="48" t="str">
        <f t="shared" si="459"/>
        <v/>
      </c>
    </row>
    <row r="937" spans="1:73">
      <c r="A937" s="10" t="e">
        <f>Audit!#REF!</f>
        <v>#REF!</v>
      </c>
      <c r="B937" s="10" t="e">
        <f t="shared" si="430"/>
        <v>#REF!</v>
      </c>
      <c r="C937" s="17" t="e">
        <f>VLOOKUP(Audit!#REF!,$V$3:$AE$12,2,FALSE) &amp; VLOOKUP(Audit!#REF!,$V$13:$AE$22,2,FALSE)&amp; IF(Audit!#REF!=10,Audit!#REF!&amp;Audit!#REF!,"")</f>
        <v>#REF!</v>
      </c>
      <c r="D937" s="17" t="e">
        <f>VLOOKUP(Audit!#REF!,$V$3:$AE$12,3,FALSE) &amp; VLOOKUP(Audit!#REF!,$V$13:$AE$22,3,FALSE) &amp;IF(Audit!#REF!=10,Audit!#REF!&amp;Audit!#REF!,"")</f>
        <v>#REF!</v>
      </c>
      <c r="E937" s="17" t="e">
        <f>VLOOKUP(Audit!#REF!,$V$3:$AE$12,4,FALSE)&amp; Audit!#REF! &amp; VLOOKUP(Audit!#REF!,$V$13:$AE$22,4,FALSE)&amp; IF(Audit!#REF!=10,Audit!#REF!&amp;Audit!#REF!,"")</f>
        <v>#REF!</v>
      </c>
      <c r="F937" s="17" t="e">
        <f>VLOOKUP(Audit!#REF!,$V$3:$AE$12,5,FALSE) &amp; VLOOKUP(Audit!#REF!,$V$13:$AE$22,5,FALSE)&amp; IF(Audit!#REF!=10,Audit!#REF!&amp;Audit!#REF!,"")</f>
        <v>#REF!</v>
      </c>
      <c r="G937" s="17" t="e">
        <f>VLOOKUP(Audit!#REF!,$V$3:$AE$12,6,FALSE) &amp; VLOOKUP(Audit!#REF!,$V$13:$AE$22,6,FALSE)&amp; IF(Audit!#REF!=10,Audit!#REF!&amp;Audit!#REF!,"")</f>
        <v>#REF!</v>
      </c>
      <c r="H937" s="17" t="e">
        <f>VLOOKUP(Audit!#REF!,$V$3:$AE$12,7,FALSE) &amp; VLOOKUP(Audit!#REF!,$V$13:$AE$22,7,FALSE)&amp;IF(Audit!#REF!=10,Audit!#REF!&amp;Audit!#REF!,"")</f>
        <v>#REF!</v>
      </c>
      <c r="I937" s="17" t="e">
        <f>VLOOKUP(Audit!#REF!,$V$3:$AE$12,8,FALSE) &amp; Audit!#REF! &amp; VLOOKUP(Audit!#REF!,$V$13:$AE$22,8,FALSE)&amp;IF(Audit!#REF!=10,Audit!#REF!&amp;Audit!#REF!,"")</f>
        <v>#REF!</v>
      </c>
      <c r="J937" s="17" t="e">
        <f>VLOOKUP(Audit!#REF!,$V$3:$AE$12,9,FALSE) &amp; VLOOKUP(Audit!#REF!,$V$13:$AE$22,9,FALSE) &amp; IF(Audit!#REF!=10,Audit!#REF!&amp;Audit!#REF!,"") &amp; IF(Audit!#REF!&lt;&gt;1,U937,"")</f>
        <v>#REF!</v>
      </c>
      <c r="K937" s="17" t="e">
        <f>VLOOKUP(Audit!#REF!,$V$3:$AE$12,10,FALSE) &amp; Audit!#REF! &amp; VLOOKUP(Audit!#REF!,$V$13:$AE$22,10,FALSE) &amp; IF(Audit!#REF!=10,Audit!#REF!&amp;Audit!#REF!,"") &amp; IF(Audit!#REF!&lt;&gt;1,U937,"")</f>
        <v>#REF!</v>
      </c>
      <c r="L937" s="10" t="e">
        <f>Audit!#REF!</f>
        <v>#REF!</v>
      </c>
      <c r="M937" s="10" t="e">
        <f t="shared" si="431"/>
        <v>#REF!</v>
      </c>
      <c r="N937" s="10" t="e">
        <f t="shared" si="432"/>
        <v>#REF!</v>
      </c>
      <c r="O937" s="10" t="e">
        <f t="shared" si="433"/>
        <v>#REF!</v>
      </c>
      <c r="P937" s="10" t="e">
        <f t="shared" si="434"/>
        <v>#REF!</v>
      </c>
      <c r="Q937" s="10" t="e">
        <f t="shared" si="435"/>
        <v>#REF!</v>
      </c>
      <c r="R937" s="10" t="e">
        <f t="shared" si="436"/>
        <v>#REF!</v>
      </c>
      <c r="S937" s="10" t="e">
        <f t="shared" si="437"/>
        <v>#REF!</v>
      </c>
      <c r="T937" s="10" t="e">
        <f t="shared" si="438"/>
        <v>#REF!</v>
      </c>
      <c r="U937" s="17" t="e">
        <f>IF(Audit!#REF!="","",VLOOKUP(Audit!#REF!,$W$26:$X$35,2,FALSE)) &amp; Audit!#REF! &amp; IF(Audit!#REF!="","",IF(Audit!#REF!&lt;=1.4,VLOOKUP(Audit!#REF!,$W$38:X982,2,FALSE),VLOOKUP(Audit!#REF!,$W$51:$X$61,2,FALSE))) &amp; IF(Audit!#REF!="","",VLOOKUP(Audit!#REF!,$Y$26:$Z$35,2,FALSE) &amp; Audit!#REF! &amp; IF(Audit!#REF!="","",IF(Audit!#REF!&lt;=1.4,VLOOKUP(Audit!#REF!,$Y$38:$Z$48,2,FALSE),VLOOKUP(Audit!#REF!,$Y$51:$Z$61,2,FALSE))))</f>
        <v>#REF!</v>
      </c>
      <c r="V937" s="21"/>
      <c r="AH937" s="49" t="e">
        <f>Audit!#REF!</f>
        <v>#REF!</v>
      </c>
      <c r="AI937" s="50" t="e">
        <f>VLOOKUP(Audit!#REF!,$V$3:$AE$12,2,FALSE)&amp; IF(Audit!#REF!=10,Audit!#REF!,"")</f>
        <v>#REF!</v>
      </c>
      <c r="AJ937" s="50" t="e">
        <f>VLOOKUP(Audit!#REF!,$V$13:$AE$22,2,FALSE)&amp; IF(Audit!#REF!=10,Audit!#REF!,"")</f>
        <v>#REF!</v>
      </c>
      <c r="AK937" s="47" t="e">
        <f t="shared" si="439"/>
        <v>#REF!</v>
      </c>
      <c r="AL937" s="50" t="e">
        <f>VLOOKUP(Audit!#REF!,$V$3:$AE$12,3,FALSE)&amp; IF(Audit!#REF!=10,Audit!#REF!,"")</f>
        <v>#REF!</v>
      </c>
      <c r="AM937" s="50" t="e">
        <f>VLOOKUP(Audit!#REF!,$V$13:$AE$22,3,FALSE)&amp; IF(Audit!#REF!=10,Audit!#REF!,"")</f>
        <v>#REF!</v>
      </c>
      <c r="AN937" s="47" t="e">
        <f t="shared" si="440"/>
        <v>#REF!</v>
      </c>
      <c r="AO937" s="50" t="e">
        <f>VLOOKUP(Audit!#REF!,$V$3:$AE$12,4,FALSE) &amp;  Audit!#REF! &amp; IF(Audit!#REF!=10,Audit!#REF!,"")</f>
        <v>#REF!</v>
      </c>
      <c r="AP937" s="50" t="e">
        <f>VLOOKUP(Audit!#REF!,$V$13:$AE$22,4,FALSE)&amp; IF(Audit!#REF!=10,Audit!#REF!,"")</f>
        <v>#REF!</v>
      </c>
      <c r="AQ937" s="47" t="e">
        <f t="shared" si="441"/>
        <v>#REF!</v>
      </c>
      <c r="AR937" s="50" t="e">
        <f>VLOOKUP(Audit!#REF!,$V$3:$AE$12,5,FALSE)&amp; IF(Audit!#REF!=10,Audit!#REF!,"")</f>
        <v>#REF!</v>
      </c>
      <c r="AS937" s="50" t="e">
        <f>VLOOKUP(Audit!#REF!,$V$13:$AE$22,5,FALSE)&amp; IF(Audit!#REF!=10,Audit!#REF!,"")</f>
        <v>#REF!</v>
      </c>
      <c r="AT937" s="47" t="e">
        <f t="shared" si="442"/>
        <v>#REF!</v>
      </c>
      <c r="AU937" s="50" t="e">
        <f>VLOOKUP(Audit!#REF!,$V$3:$AE$12,6,FALSE)&amp; IF(Audit!#REF!=10,Audit!#REF!,"")</f>
        <v>#REF!</v>
      </c>
      <c r="AV937" s="50" t="e">
        <f>VLOOKUP(Audit!#REF!,$V$13:$AE$22,6,FALSE)&amp; IF(Audit!#REF!=10,Audit!#REF!,"")</f>
        <v>#REF!</v>
      </c>
      <c r="AW937" s="47" t="e">
        <f t="shared" si="443"/>
        <v>#REF!</v>
      </c>
      <c r="AX937" s="50" t="e">
        <f>VLOOKUP(Audit!#REF!,$V$3:$AE$12,7,FALSE)&amp; IF(Audit!#REF!=10,Audit!#REF!,"")</f>
        <v>#REF!</v>
      </c>
      <c r="AY937" s="50" t="e">
        <f>VLOOKUP(Audit!#REF!,$V$13:$AE$22,7,FALSE) &amp; IF(Audit!#REF!=10,Audit!#REF!,"")</f>
        <v>#REF!</v>
      </c>
      <c r="AZ937" s="47" t="e">
        <f t="shared" si="444"/>
        <v>#REF!</v>
      </c>
      <c r="BA937" s="50" t="e">
        <f>VLOOKUP(Audit!#REF!,$V$3:$AE$12,8,FALSE)&amp; Audit!#REF! &amp; IF(Audit!#REF!=10,Audit!#REF!,"")</f>
        <v>#REF!</v>
      </c>
      <c r="BB937" s="50" t="e">
        <f>VLOOKUP(Audit!#REF!,$V$13:$AE$22,8,FALSE) &amp; IF(Audit!#REF!=10,Audit!#REF!,"")</f>
        <v>#REF!</v>
      </c>
      <c r="BC937" s="47" t="e">
        <f t="shared" si="445"/>
        <v>#REF!</v>
      </c>
      <c r="BD937" s="50" t="e">
        <f>VLOOKUP(Audit!#REF!,$V$3:$AE$12,9,FALSE)&amp; IF(Audit!#REF!=10,Audit!#REF!,"")</f>
        <v>#REF!</v>
      </c>
      <c r="BE937" s="50" t="e">
        <f>VLOOKUP(Audit!#REF!,$V$13:$AE$22,9,FALSE) &amp; IF(Audit!#REF!=10,Audit!#REF!,"") &amp; IF(Audit!#REF!&lt;&gt;1,U937,"")</f>
        <v>#REF!</v>
      </c>
      <c r="BF937" s="47" t="e">
        <f t="shared" si="446"/>
        <v>#REF!</v>
      </c>
      <c r="BG937" s="50" t="e">
        <f>VLOOKUP(Audit!#REF!,$V$3:$AE$12,10,FALSE) &amp; Audit!#REF! &amp; IF(Audit!#REF!=10,Audit!#REF!,"")</f>
        <v>#REF!</v>
      </c>
      <c r="BH937" s="50" t="e">
        <f>VLOOKUP(Audit!#REF!,$V$13:$AE$22,10,FALSE) &amp; IF(Audit!#REF!=10,Audit!#REF!,"") &amp; IF(Audit!#REF!&lt;&gt;1,U937,"")</f>
        <v>#REF!</v>
      </c>
      <c r="BI937" s="47" t="e">
        <f t="shared" si="447"/>
        <v>#REF!</v>
      </c>
      <c r="BJ937" s="48" t="str">
        <f t="shared" si="448"/>
        <v/>
      </c>
      <c r="BK937" s="48" t="str">
        <f t="shared" si="449"/>
        <v/>
      </c>
      <c r="BL937" s="48" t="str">
        <f t="shared" si="450"/>
        <v/>
      </c>
      <c r="BM937" s="48" t="str">
        <f t="shared" si="451"/>
        <v/>
      </c>
      <c r="BN937" s="48" t="str">
        <f t="shared" si="452"/>
        <v/>
      </c>
      <c r="BO937" s="48" t="str">
        <f t="shared" si="453"/>
        <v/>
      </c>
      <c r="BP937" s="48" t="str">
        <f t="shared" si="454"/>
        <v/>
      </c>
      <c r="BQ937" s="48" t="str">
        <f t="shared" si="455"/>
        <v/>
      </c>
      <c r="BR937" s="48" t="str">
        <f t="shared" si="456"/>
        <v/>
      </c>
      <c r="BS937" s="48" t="str">
        <f t="shared" si="457"/>
        <v/>
      </c>
      <c r="BT937" s="48" t="str">
        <f t="shared" si="458"/>
        <v/>
      </c>
      <c r="BU937" s="48" t="str">
        <f t="shared" si="459"/>
        <v/>
      </c>
    </row>
    <row r="938" spans="1:73">
      <c r="A938" s="10" t="e">
        <f>Audit!#REF!</f>
        <v>#REF!</v>
      </c>
      <c r="B938" s="10" t="e">
        <f t="shared" si="430"/>
        <v>#REF!</v>
      </c>
      <c r="C938" s="17" t="e">
        <f>VLOOKUP(Audit!#REF!,$V$3:$AE$12,2,FALSE) &amp; VLOOKUP(Audit!#REF!,$V$13:$AE$22,2,FALSE)&amp; IF(Audit!#REF!=10,Audit!#REF!&amp;Audit!#REF!,"")</f>
        <v>#REF!</v>
      </c>
      <c r="D938" s="17" t="e">
        <f>VLOOKUP(Audit!#REF!,$V$3:$AE$12,3,FALSE) &amp; VLOOKUP(Audit!#REF!,$V$13:$AE$22,3,FALSE) &amp;IF(Audit!#REF!=10,Audit!#REF!&amp;Audit!#REF!,"")</f>
        <v>#REF!</v>
      </c>
      <c r="E938" s="17" t="e">
        <f>VLOOKUP(Audit!#REF!,$V$3:$AE$12,4,FALSE)&amp; Audit!#REF! &amp; VLOOKUP(Audit!#REF!,$V$13:$AE$22,4,FALSE)&amp; IF(Audit!#REF!=10,Audit!#REF!&amp;Audit!#REF!,"")</f>
        <v>#REF!</v>
      </c>
      <c r="F938" s="17" t="e">
        <f>VLOOKUP(Audit!#REF!,$V$3:$AE$12,5,FALSE) &amp; VLOOKUP(Audit!#REF!,$V$13:$AE$22,5,FALSE)&amp; IF(Audit!#REF!=10,Audit!#REF!&amp;Audit!#REF!,"")</f>
        <v>#REF!</v>
      </c>
      <c r="G938" s="17" t="e">
        <f>VLOOKUP(Audit!#REF!,$V$3:$AE$12,6,FALSE) &amp; VLOOKUP(Audit!#REF!,$V$13:$AE$22,6,FALSE)&amp; IF(Audit!#REF!=10,Audit!#REF!&amp;Audit!#REF!,"")</f>
        <v>#REF!</v>
      </c>
      <c r="H938" s="17" t="e">
        <f>VLOOKUP(Audit!#REF!,$V$3:$AE$12,7,FALSE) &amp; VLOOKUP(Audit!#REF!,$V$13:$AE$22,7,FALSE)&amp;IF(Audit!#REF!=10,Audit!#REF!&amp;Audit!#REF!,"")</f>
        <v>#REF!</v>
      </c>
      <c r="I938" s="17" t="e">
        <f>VLOOKUP(Audit!#REF!,$V$3:$AE$12,8,FALSE) &amp; Audit!#REF! &amp; VLOOKUP(Audit!#REF!,$V$13:$AE$22,8,FALSE)&amp;IF(Audit!#REF!=10,Audit!#REF!&amp;Audit!#REF!,"")</f>
        <v>#REF!</v>
      </c>
      <c r="J938" s="17" t="e">
        <f>VLOOKUP(Audit!#REF!,$V$3:$AE$12,9,FALSE) &amp; VLOOKUP(Audit!#REF!,$V$13:$AE$22,9,FALSE) &amp; IF(Audit!#REF!=10,Audit!#REF!&amp;Audit!#REF!,"") &amp; IF(Audit!#REF!&lt;&gt;1,U938,"")</f>
        <v>#REF!</v>
      </c>
      <c r="K938" s="17" t="e">
        <f>VLOOKUP(Audit!#REF!,$V$3:$AE$12,10,FALSE) &amp; Audit!#REF! &amp; VLOOKUP(Audit!#REF!,$V$13:$AE$22,10,FALSE) &amp; IF(Audit!#REF!=10,Audit!#REF!&amp;Audit!#REF!,"") &amp; IF(Audit!#REF!&lt;&gt;1,U938,"")</f>
        <v>#REF!</v>
      </c>
      <c r="L938" s="10" t="e">
        <f>Audit!#REF!</f>
        <v>#REF!</v>
      </c>
      <c r="M938" s="10" t="e">
        <f t="shared" si="431"/>
        <v>#REF!</v>
      </c>
      <c r="N938" s="10" t="e">
        <f t="shared" si="432"/>
        <v>#REF!</v>
      </c>
      <c r="O938" s="10" t="e">
        <f t="shared" si="433"/>
        <v>#REF!</v>
      </c>
      <c r="P938" s="10" t="e">
        <f t="shared" si="434"/>
        <v>#REF!</v>
      </c>
      <c r="Q938" s="10" t="e">
        <f t="shared" si="435"/>
        <v>#REF!</v>
      </c>
      <c r="R938" s="10" t="e">
        <f t="shared" si="436"/>
        <v>#REF!</v>
      </c>
      <c r="S938" s="10" t="e">
        <f t="shared" si="437"/>
        <v>#REF!</v>
      </c>
      <c r="T938" s="10" t="e">
        <f t="shared" si="438"/>
        <v>#REF!</v>
      </c>
      <c r="U938" s="17" t="e">
        <f>IF(Audit!#REF!="","",VLOOKUP(Audit!#REF!,$W$26:$X$35,2,FALSE)) &amp; Audit!#REF! &amp; IF(Audit!#REF!="","",IF(Audit!#REF!&lt;=1.4,VLOOKUP(Audit!#REF!,$W$38:X983,2,FALSE),VLOOKUP(Audit!#REF!,$W$51:$X$61,2,FALSE))) &amp; IF(Audit!#REF!="","",VLOOKUP(Audit!#REF!,$Y$26:$Z$35,2,FALSE) &amp; Audit!#REF! &amp; IF(Audit!#REF!="","",IF(Audit!#REF!&lt;=1.4,VLOOKUP(Audit!#REF!,$Y$38:$Z$48,2,FALSE),VLOOKUP(Audit!#REF!,$Y$51:$Z$61,2,FALSE))))</f>
        <v>#REF!</v>
      </c>
      <c r="V938" s="21"/>
      <c r="AH938" s="49" t="e">
        <f>Audit!#REF!</f>
        <v>#REF!</v>
      </c>
      <c r="AI938" s="50" t="e">
        <f>VLOOKUP(Audit!#REF!,$V$3:$AE$12,2,FALSE)&amp; IF(Audit!#REF!=10,Audit!#REF!,"")</f>
        <v>#REF!</v>
      </c>
      <c r="AJ938" s="50" t="e">
        <f>VLOOKUP(Audit!#REF!,$V$13:$AE$22,2,FALSE)&amp; IF(Audit!#REF!=10,Audit!#REF!,"")</f>
        <v>#REF!</v>
      </c>
      <c r="AK938" s="47" t="e">
        <f t="shared" si="439"/>
        <v>#REF!</v>
      </c>
      <c r="AL938" s="50" t="e">
        <f>VLOOKUP(Audit!#REF!,$V$3:$AE$12,3,FALSE)&amp; IF(Audit!#REF!=10,Audit!#REF!,"")</f>
        <v>#REF!</v>
      </c>
      <c r="AM938" s="50" t="e">
        <f>VLOOKUP(Audit!#REF!,$V$13:$AE$22,3,FALSE)&amp; IF(Audit!#REF!=10,Audit!#REF!,"")</f>
        <v>#REF!</v>
      </c>
      <c r="AN938" s="47" t="e">
        <f t="shared" si="440"/>
        <v>#REF!</v>
      </c>
      <c r="AO938" s="50" t="e">
        <f>VLOOKUP(Audit!#REF!,$V$3:$AE$12,4,FALSE) &amp;  Audit!#REF! &amp; IF(Audit!#REF!=10,Audit!#REF!,"")</f>
        <v>#REF!</v>
      </c>
      <c r="AP938" s="50" t="e">
        <f>VLOOKUP(Audit!#REF!,$V$13:$AE$22,4,FALSE)&amp; IF(Audit!#REF!=10,Audit!#REF!,"")</f>
        <v>#REF!</v>
      </c>
      <c r="AQ938" s="47" t="e">
        <f t="shared" si="441"/>
        <v>#REF!</v>
      </c>
      <c r="AR938" s="50" t="e">
        <f>VLOOKUP(Audit!#REF!,$V$3:$AE$12,5,FALSE)&amp; IF(Audit!#REF!=10,Audit!#REF!,"")</f>
        <v>#REF!</v>
      </c>
      <c r="AS938" s="50" t="e">
        <f>VLOOKUP(Audit!#REF!,$V$13:$AE$22,5,FALSE)&amp; IF(Audit!#REF!=10,Audit!#REF!,"")</f>
        <v>#REF!</v>
      </c>
      <c r="AT938" s="47" t="e">
        <f t="shared" si="442"/>
        <v>#REF!</v>
      </c>
      <c r="AU938" s="50" t="e">
        <f>VLOOKUP(Audit!#REF!,$V$3:$AE$12,6,FALSE)&amp; IF(Audit!#REF!=10,Audit!#REF!,"")</f>
        <v>#REF!</v>
      </c>
      <c r="AV938" s="50" t="e">
        <f>VLOOKUP(Audit!#REF!,$V$13:$AE$22,6,FALSE)&amp; IF(Audit!#REF!=10,Audit!#REF!,"")</f>
        <v>#REF!</v>
      </c>
      <c r="AW938" s="47" t="e">
        <f t="shared" si="443"/>
        <v>#REF!</v>
      </c>
      <c r="AX938" s="50" t="e">
        <f>VLOOKUP(Audit!#REF!,$V$3:$AE$12,7,FALSE)&amp; IF(Audit!#REF!=10,Audit!#REF!,"")</f>
        <v>#REF!</v>
      </c>
      <c r="AY938" s="50" t="e">
        <f>VLOOKUP(Audit!#REF!,$V$13:$AE$22,7,FALSE) &amp; IF(Audit!#REF!=10,Audit!#REF!,"")</f>
        <v>#REF!</v>
      </c>
      <c r="AZ938" s="47" t="e">
        <f t="shared" si="444"/>
        <v>#REF!</v>
      </c>
      <c r="BA938" s="50" t="e">
        <f>VLOOKUP(Audit!#REF!,$V$3:$AE$12,8,FALSE)&amp; Audit!#REF! &amp; IF(Audit!#REF!=10,Audit!#REF!,"")</f>
        <v>#REF!</v>
      </c>
      <c r="BB938" s="50" t="e">
        <f>VLOOKUP(Audit!#REF!,$V$13:$AE$22,8,FALSE) &amp; IF(Audit!#REF!=10,Audit!#REF!,"")</f>
        <v>#REF!</v>
      </c>
      <c r="BC938" s="47" t="e">
        <f t="shared" si="445"/>
        <v>#REF!</v>
      </c>
      <c r="BD938" s="50" t="e">
        <f>VLOOKUP(Audit!#REF!,$V$3:$AE$12,9,FALSE)&amp; IF(Audit!#REF!=10,Audit!#REF!,"")</f>
        <v>#REF!</v>
      </c>
      <c r="BE938" s="50" t="e">
        <f>VLOOKUP(Audit!#REF!,$V$13:$AE$22,9,FALSE) &amp; IF(Audit!#REF!=10,Audit!#REF!,"") &amp; IF(Audit!#REF!&lt;&gt;1,U938,"")</f>
        <v>#REF!</v>
      </c>
      <c r="BF938" s="47" t="e">
        <f t="shared" si="446"/>
        <v>#REF!</v>
      </c>
      <c r="BG938" s="50" t="e">
        <f>VLOOKUP(Audit!#REF!,$V$3:$AE$12,10,FALSE) &amp; Audit!#REF! &amp; IF(Audit!#REF!=10,Audit!#REF!,"")</f>
        <v>#REF!</v>
      </c>
      <c r="BH938" s="50" t="e">
        <f>VLOOKUP(Audit!#REF!,$V$13:$AE$22,10,FALSE) &amp; IF(Audit!#REF!=10,Audit!#REF!,"") &amp; IF(Audit!#REF!&lt;&gt;1,U938,"")</f>
        <v>#REF!</v>
      </c>
      <c r="BI938" s="47" t="e">
        <f t="shared" si="447"/>
        <v>#REF!</v>
      </c>
      <c r="BJ938" s="48" t="str">
        <f t="shared" si="448"/>
        <v/>
      </c>
      <c r="BK938" s="48" t="str">
        <f t="shared" si="449"/>
        <v/>
      </c>
      <c r="BL938" s="48" t="str">
        <f t="shared" si="450"/>
        <v/>
      </c>
      <c r="BM938" s="48" t="str">
        <f t="shared" si="451"/>
        <v/>
      </c>
      <c r="BN938" s="48" t="str">
        <f t="shared" si="452"/>
        <v/>
      </c>
      <c r="BO938" s="48" t="str">
        <f t="shared" si="453"/>
        <v/>
      </c>
      <c r="BP938" s="48" t="str">
        <f t="shared" si="454"/>
        <v/>
      </c>
      <c r="BQ938" s="48" t="str">
        <f t="shared" si="455"/>
        <v/>
      </c>
      <c r="BR938" s="48" t="str">
        <f t="shared" si="456"/>
        <v/>
      </c>
      <c r="BS938" s="48" t="str">
        <f t="shared" si="457"/>
        <v/>
      </c>
      <c r="BT938" s="48" t="str">
        <f t="shared" si="458"/>
        <v/>
      </c>
      <c r="BU938" s="48" t="str">
        <f t="shared" si="459"/>
        <v/>
      </c>
    </row>
    <row r="939" spans="1:73">
      <c r="A939" s="10" t="e">
        <f>Audit!#REF!</f>
        <v>#REF!</v>
      </c>
      <c r="B939" s="10" t="e">
        <f t="shared" si="430"/>
        <v>#REF!</v>
      </c>
      <c r="C939" s="17" t="e">
        <f>VLOOKUP(Audit!#REF!,$V$3:$AE$12,2,FALSE) &amp; VLOOKUP(Audit!#REF!,$V$13:$AE$22,2,FALSE)&amp; IF(Audit!#REF!=10,Audit!#REF!&amp;Audit!#REF!,"")</f>
        <v>#REF!</v>
      </c>
      <c r="D939" s="17" t="e">
        <f>VLOOKUP(Audit!#REF!,$V$3:$AE$12,3,FALSE) &amp; VLOOKUP(Audit!#REF!,$V$13:$AE$22,3,FALSE) &amp;IF(Audit!#REF!=10,Audit!#REF!&amp;Audit!#REF!,"")</f>
        <v>#REF!</v>
      </c>
      <c r="E939" s="17" t="e">
        <f>VLOOKUP(Audit!#REF!,$V$3:$AE$12,4,FALSE)&amp; Audit!#REF! &amp; VLOOKUP(Audit!#REF!,$V$13:$AE$22,4,FALSE)&amp; IF(Audit!#REF!=10,Audit!#REF!&amp;Audit!#REF!,"")</f>
        <v>#REF!</v>
      </c>
      <c r="F939" s="17" t="e">
        <f>VLOOKUP(Audit!#REF!,$V$3:$AE$12,5,FALSE) &amp; VLOOKUP(Audit!#REF!,$V$13:$AE$22,5,FALSE)&amp; IF(Audit!#REF!=10,Audit!#REF!&amp;Audit!#REF!,"")</f>
        <v>#REF!</v>
      </c>
      <c r="G939" s="17" t="e">
        <f>VLOOKUP(Audit!#REF!,$V$3:$AE$12,6,FALSE) &amp; VLOOKUP(Audit!#REF!,$V$13:$AE$22,6,FALSE)&amp; IF(Audit!#REF!=10,Audit!#REF!&amp;Audit!#REF!,"")</f>
        <v>#REF!</v>
      </c>
      <c r="H939" s="17" t="e">
        <f>VLOOKUP(Audit!#REF!,$V$3:$AE$12,7,FALSE) &amp; VLOOKUP(Audit!#REF!,$V$13:$AE$22,7,FALSE)&amp;IF(Audit!#REF!=10,Audit!#REF!&amp;Audit!#REF!,"")</f>
        <v>#REF!</v>
      </c>
      <c r="I939" s="17" t="e">
        <f>VLOOKUP(Audit!#REF!,$V$3:$AE$12,8,FALSE) &amp; Audit!#REF! &amp; VLOOKUP(Audit!#REF!,$V$13:$AE$22,8,FALSE)&amp;IF(Audit!#REF!=10,Audit!#REF!&amp;Audit!#REF!,"")</f>
        <v>#REF!</v>
      </c>
      <c r="J939" s="17" t="e">
        <f>VLOOKUP(Audit!#REF!,$V$3:$AE$12,9,FALSE) &amp; VLOOKUP(Audit!#REF!,$V$13:$AE$22,9,FALSE) &amp; IF(Audit!#REF!=10,Audit!#REF!&amp;Audit!#REF!,"") &amp; IF(Audit!#REF!&lt;&gt;1,U939,"")</f>
        <v>#REF!</v>
      </c>
      <c r="K939" s="17" t="e">
        <f>VLOOKUP(Audit!#REF!,$V$3:$AE$12,10,FALSE) &amp; Audit!#REF! &amp; VLOOKUP(Audit!#REF!,$V$13:$AE$22,10,FALSE) &amp; IF(Audit!#REF!=10,Audit!#REF!&amp;Audit!#REF!,"") &amp; IF(Audit!#REF!&lt;&gt;1,U939,"")</f>
        <v>#REF!</v>
      </c>
      <c r="L939" s="10" t="e">
        <f>Audit!#REF!</f>
        <v>#REF!</v>
      </c>
      <c r="M939" s="10" t="e">
        <f t="shared" si="431"/>
        <v>#REF!</v>
      </c>
      <c r="N939" s="10" t="e">
        <f t="shared" si="432"/>
        <v>#REF!</v>
      </c>
      <c r="O939" s="10" t="e">
        <f t="shared" si="433"/>
        <v>#REF!</v>
      </c>
      <c r="P939" s="10" t="e">
        <f t="shared" si="434"/>
        <v>#REF!</v>
      </c>
      <c r="Q939" s="10" t="e">
        <f t="shared" si="435"/>
        <v>#REF!</v>
      </c>
      <c r="R939" s="10" t="e">
        <f t="shared" si="436"/>
        <v>#REF!</v>
      </c>
      <c r="S939" s="10" t="e">
        <f t="shared" si="437"/>
        <v>#REF!</v>
      </c>
      <c r="T939" s="10" t="e">
        <f t="shared" si="438"/>
        <v>#REF!</v>
      </c>
      <c r="U939" s="17" t="e">
        <f>IF(Audit!#REF!="","",VLOOKUP(Audit!#REF!,$W$26:$X$35,2,FALSE)) &amp; Audit!#REF! &amp; IF(Audit!#REF!="","",IF(Audit!#REF!&lt;=1.4,VLOOKUP(Audit!#REF!,$W$38:X984,2,FALSE),VLOOKUP(Audit!#REF!,$W$51:$X$61,2,FALSE))) &amp; IF(Audit!#REF!="","",VLOOKUP(Audit!#REF!,$Y$26:$Z$35,2,FALSE) &amp; Audit!#REF! &amp; IF(Audit!#REF!="","",IF(Audit!#REF!&lt;=1.4,VLOOKUP(Audit!#REF!,$Y$38:$Z$48,2,FALSE),VLOOKUP(Audit!#REF!,$Y$51:$Z$61,2,FALSE))))</f>
        <v>#REF!</v>
      </c>
      <c r="V939" s="21"/>
      <c r="AH939" s="49" t="e">
        <f>Audit!#REF!</f>
        <v>#REF!</v>
      </c>
      <c r="AI939" s="50" t="e">
        <f>VLOOKUP(Audit!#REF!,$V$3:$AE$12,2,FALSE)&amp; IF(Audit!#REF!=10,Audit!#REF!,"")</f>
        <v>#REF!</v>
      </c>
      <c r="AJ939" s="50" t="e">
        <f>VLOOKUP(Audit!#REF!,$V$13:$AE$22,2,FALSE)&amp; IF(Audit!#REF!=10,Audit!#REF!,"")</f>
        <v>#REF!</v>
      </c>
      <c r="AK939" s="47" t="e">
        <f t="shared" si="439"/>
        <v>#REF!</v>
      </c>
      <c r="AL939" s="50" t="e">
        <f>VLOOKUP(Audit!#REF!,$V$3:$AE$12,3,FALSE)&amp; IF(Audit!#REF!=10,Audit!#REF!,"")</f>
        <v>#REF!</v>
      </c>
      <c r="AM939" s="50" t="e">
        <f>VLOOKUP(Audit!#REF!,$V$13:$AE$22,3,FALSE)&amp; IF(Audit!#REF!=10,Audit!#REF!,"")</f>
        <v>#REF!</v>
      </c>
      <c r="AN939" s="47" t="e">
        <f t="shared" si="440"/>
        <v>#REF!</v>
      </c>
      <c r="AO939" s="50" t="e">
        <f>VLOOKUP(Audit!#REF!,$V$3:$AE$12,4,FALSE) &amp;  Audit!#REF! &amp; IF(Audit!#REF!=10,Audit!#REF!,"")</f>
        <v>#REF!</v>
      </c>
      <c r="AP939" s="50" t="e">
        <f>VLOOKUP(Audit!#REF!,$V$13:$AE$22,4,FALSE)&amp; IF(Audit!#REF!=10,Audit!#REF!,"")</f>
        <v>#REF!</v>
      </c>
      <c r="AQ939" s="47" t="e">
        <f t="shared" si="441"/>
        <v>#REF!</v>
      </c>
      <c r="AR939" s="50" t="e">
        <f>VLOOKUP(Audit!#REF!,$V$3:$AE$12,5,FALSE)&amp; IF(Audit!#REF!=10,Audit!#REF!,"")</f>
        <v>#REF!</v>
      </c>
      <c r="AS939" s="50" t="e">
        <f>VLOOKUP(Audit!#REF!,$V$13:$AE$22,5,FALSE)&amp; IF(Audit!#REF!=10,Audit!#REF!,"")</f>
        <v>#REF!</v>
      </c>
      <c r="AT939" s="47" t="e">
        <f t="shared" si="442"/>
        <v>#REF!</v>
      </c>
      <c r="AU939" s="50" t="e">
        <f>VLOOKUP(Audit!#REF!,$V$3:$AE$12,6,FALSE)&amp; IF(Audit!#REF!=10,Audit!#REF!,"")</f>
        <v>#REF!</v>
      </c>
      <c r="AV939" s="50" t="e">
        <f>VLOOKUP(Audit!#REF!,$V$13:$AE$22,6,FALSE)&amp; IF(Audit!#REF!=10,Audit!#REF!,"")</f>
        <v>#REF!</v>
      </c>
      <c r="AW939" s="47" t="e">
        <f t="shared" si="443"/>
        <v>#REF!</v>
      </c>
      <c r="AX939" s="50" t="e">
        <f>VLOOKUP(Audit!#REF!,$V$3:$AE$12,7,FALSE)&amp; IF(Audit!#REF!=10,Audit!#REF!,"")</f>
        <v>#REF!</v>
      </c>
      <c r="AY939" s="50" t="e">
        <f>VLOOKUP(Audit!#REF!,$V$13:$AE$22,7,FALSE) &amp; IF(Audit!#REF!=10,Audit!#REF!,"")</f>
        <v>#REF!</v>
      </c>
      <c r="AZ939" s="47" t="e">
        <f t="shared" si="444"/>
        <v>#REF!</v>
      </c>
      <c r="BA939" s="50" t="e">
        <f>VLOOKUP(Audit!#REF!,$V$3:$AE$12,8,FALSE)&amp; Audit!#REF! &amp; IF(Audit!#REF!=10,Audit!#REF!,"")</f>
        <v>#REF!</v>
      </c>
      <c r="BB939" s="50" t="e">
        <f>VLOOKUP(Audit!#REF!,$V$13:$AE$22,8,FALSE) &amp; IF(Audit!#REF!=10,Audit!#REF!,"")</f>
        <v>#REF!</v>
      </c>
      <c r="BC939" s="47" t="e">
        <f t="shared" si="445"/>
        <v>#REF!</v>
      </c>
      <c r="BD939" s="50" t="e">
        <f>VLOOKUP(Audit!#REF!,$V$3:$AE$12,9,FALSE)&amp; IF(Audit!#REF!=10,Audit!#REF!,"")</f>
        <v>#REF!</v>
      </c>
      <c r="BE939" s="50" t="e">
        <f>VLOOKUP(Audit!#REF!,$V$13:$AE$22,9,FALSE) &amp; IF(Audit!#REF!=10,Audit!#REF!,"") &amp; IF(Audit!#REF!&lt;&gt;1,U939,"")</f>
        <v>#REF!</v>
      </c>
      <c r="BF939" s="47" t="e">
        <f t="shared" si="446"/>
        <v>#REF!</v>
      </c>
      <c r="BG939" s="50" t="e">
        <f>VLOOKUP(Audit!#REF!,$V$3:$AE$12,10,FALSE) &amp; Audit!#REF! &amp; IF(Audit!#REF!=10,Audit!#REF!,"")</f>
        <v>#REF!</v>
      </c>
      <c r="BH939" s="50" t="e">
        <f>VLOOKUP(Audit!#REF!,$V$13:$AE$22,10,FALSE) &amp; IF(Audit!#REF!=10,Audit!#REF!,"") &amp; IF(Audit!#REF!&lt;&gt;1,U939,"")</f>
        <v>#REF!</v>
      </c>
      <c r="BI939" s="47" t="e">
        <f t="shared" si="447"/>
        <v>#REF!</v>
      </c>
      <c r="BJ939" s="48" t="str">
        <f t="shared" si="448"/>
        <v/>
      </c>
      <c r="BK939" s="48" t="str">
        <f t="shared" si="449"/>
        <v/>
      </c>
      <c r="BL939" s="48" t="str">
        <f t="shared" si="450"/>
        <v/>
      </c>
      <c r="BM939" s="48" t="str">
        <f t="shared" si="451"/>
        <v/>
      </c>
      <c r="BN939" s="48" t="str">
        <f t="shared" si="452"/>
        <v/>
      </c>
      <c r="BO939" s="48" t="str">
        <f t="shared" si="453"/>
        <v/>
      </c>
      <c r="BP939" s="48" t="str">
        <f t="shared" si="454"/>
        <v/>
      </c>
      <c r="BQ939" s="48" t="str">
        <f t="shared" si="455"/>
        <v/>
      </c>
      <c r="BR939" s="48" t="str">
        <f t="shared" si="456"/>
        <v/>
      </c>
      <c r="BS939" s="48" t="str">
        <f t="shared" si="457"/>
        <v/>
      </c>
      <c r="BT939" s="48" t="str">
        <f t="shared" si="458"/>
        <v/>
      </c>
      <c r="BU939" s="48" t="str">
        <f t="shared" si="459"/>
        <v/>
      </c>
    </row>
    <row r="940" spans="1:73">
      <c r="A940" s="10" t="e">
        <f>Audit!#REF!</f>
        <v>#REF!</v>
      </c>
      <c r="B940" s="10" t="e">
        <f t="shared" si="430"/>
        <v>#REF!</v>
      </c>
      <c r="C940" s="17" t="e">
        <f>VLOOKUP(Audit!#REF!,$V$3:$AE$12,2,FALSE) &amp; VLOOKUP(Audit!#REF!,$V$13:$AE$22,2,FALSE)&amp; IF(Audit!#REF!=10,Audit!#REF!&amp;Audit!#REF!,"")</f>
        <v>#REF!</v>
      </c>
      <c r="D940" s="17" t="e">
        <f>VLOOKUP(Audit!#REF!,$V$3:$AE$12,3,FALSE) &amp; VLOOKUP(Audit!#REF!,$V$13:$AE$22,3,FALSE) &amp;IF(Audit!#REF!=10,Audit!#REF!&amp;Audit!#REF!,"")</f>
        <v>#REF!</v>
      </c>
      <c r="E940" s="17" t="e">
        <f>VLOOKUP(Audit!#REF!,$V$3:$AE$12,4,FALSE)&amp; Audit!#REF! &amp; VLOOKUP(Audit!#REF!,$V$13:$AE$22,4,FALSE)&amp; IF(Audit!#REF!=10,Audit!#REF!&amp;Audit!#REF!,"")</f>
        <v>#REF!</v>
      </c>
      <c r="F940" s="17" t="e">
        <f>VLOOKUP(Audit!#REF!,$V$3:$AE$12,5,FALSE) &amp; VLOOKUP(Audit!#REF!,$V$13:$AE$22,5,FALSE)&amp; IF(Audit!#REF!=10,Audit!#REF!&amp;Audit!#REF!,"")</f>
        <v>#REF!</v>
      </c>
      <c r="G940" s="17" t="e">
        <f>VLOOKUP(Audit!#REF!,$V$3:$AE$12,6,FALSE) &amp; VLOOKUP(Audit!#REF!,$V$13:$AE$22,6,FALSE)&amp; IF(Audit!#REF!=10,Audit!#REF!&amp;Audit!#REF!,"")</f>
        <v>#REF!</v>
      </c>
      <c r="H940" s="17" t="e">
        <f>VLOOKUP(Audit!#REF!,$V$3:$AE$12,7,FALSE) &amp; VLOOKUP(Audit!#REF!,$V$13:$AE$22,7,FALSE)&amp;IF(Audit!#REF!=10,Audit!#REF!&amp;Audit!#REF!,"")</f>
        <v>#REF!</v>
      </c>
      <c r="I940" s="17" t="e">
        <f>VLOOKUP(Audit!#REF!,$V$3:$AE$12,8,FALSE) &amp; Audit!#REF! &amp; VLOOKUP(Audit!#REF!,$V$13:$AE$22,8,FALSE)&amp;IF(Audit!#REF!=10,Audit!#REF!&amp;Audit!#REF!,"")</f>
        <v>#REF!</v>
      </c>
      <c r="J940" s="17" t="e">
        <f>VLOOKUP(Audit!#REF!,$V$3:$AE$12,9,FALSE) &amp; VLOOKUP(Audit!#REF!,$V$13:$AE$22,9,FALSE) &amp; IF(Audit!#REF!=10,Audit!#REF!&amp;Audit!#REF!,"") &amp; IF(Audit!#REF!&lt;&gt;1,U940,"")</f>
        <v>#REF!</v>
      </c>
      <c r="K940" s="17" t="e">
        <f>VLOOKUP(Audit!#REF!,$V$3:$AE$12,10,FALSE) &amp; Audit!#REF! &amp; VLOOKUP(Audit!#REF!,$V$13:$AE$22,10,FALSE) &amp; IF(Audit!#REF!=10,Audit!#REF!&amp;Audit!#REF!,"") &amp; IF(Audit!#REF!&lt;&gt;1,U940,"")</f>
        <v>#REF!</v>
      </c>
      <c r="L940" s="10" t="e">
        <f>Audit!#REF!</f>
        <v>#REF!</v>
      </c>
      <c r="M940" s="10" t="e">
        <f t="shared" si="431"/>
        <v>#REF!</v>
      </c>
      <c r="N940" s="10" t="e">
        <f t="shared" si="432"/>
        <v>#REF!</v>
      </c>
      <c r="O940" s="10" t="e">
        <f t="shared" si="433"/>
        <v>#REF!</v>
      </c>
      <c r="P940" s="10" t="e">
        <f t="shared" si="434"/>
        <v>#REF!</v>
      </c>
      <c r="Q940" s="10" t="e">
        <f t="shared" si="435"/>
        <v>#REF!</v>
      </c>
      <c r="R940" s="10" t="e">
        <f t="shared" si="436"/>
        <v>#REF!</v>
      </c>
      <c r="S940" s="10" t="e">
        <f t="shared" si="437"/>
        <v>#REF!</v>
      </c>
      <c r="T940" s="10" t="e">
        <f t="shared" si="438"/>
        <v>#REF!</v>
      </c>
      <c r="U940" s="17" t="e">
        <f>IF(Audit!#REF!="","",VLOOKUP(Audit!#REF!,$W$26:$X$35,2,FALSE)) &amp; Audit!#REF! &amp; IF(Audit!#REF!="","",IF(Audit!#REF!&lt;=1.4,VLOOKUP(Audit!#REF!,$W$38:X985,2,FALSE),VLOOKUP(Audit!#REF!,$W$51:$X$61,2,FALSE))) &amp; IF(Audit!#REF!="","",VLOOKUP(Audit!#REF!,$Y$26:$Z$35,2,FALSE) &amp; Audit!#REF! &amp; IF(Audit!#REF!="","",IF(Audit!#REF!&lt;=1.4,VLOOKUP(Audit!#REF!,$Y$38:$Z$48,2,FALSE),VLOOKUP(Audit!#REF!,$Y$51:$Z$61,2,FALSE))))</f>
        <v>#REF!</v>
      </c>
      <c r="V940" s="21"/>
      <c r="AH940" s="49" t="e">
        <f>Audit!#REF!</f>
        <v>#REF!</v>
      </c>
      <c r="AI940" s="50" t="e">
        <f>VLOOKUP(Audit!#REF!,$V$3:$AE$12,2,FALSE)&amp; IF(Audit!#REF!=10,Audit!#REF!,"")</f>
        <v>#REF!</v>
      </c>
      <c r="AJ940" s="50" t="e">
        <f>VLOOKUP(Audit!#REF!,$V$13:$AE$22,2,FALSE)&amp; IF(Audit!#REF!=10,Audit!#REF!,"")</f>
        <v>#REF!</v>
      </c>
      <c r="AK940" s="47" t="e">
        <f t="shared" si="439"/>
        <v>#REF!</v>
      </c>
      <c r="AL940" s="50" t="e">
        <f>VLOOKUP(Audit!#REF!,$V$3:$AE$12,3,FALSE)&amp; IF(Audit!#REF!=10,Audit!#REF!,"")</f>
        <v>#REF!</v>
      </c>
      <c r="AM940" s="50" t="e">
        <f>VLOOKUP(Audit!#REF!,$V$13:$AE$22,3,FALSE)&amp; IF(Audit!#REF!=10,Audit!#REF!,"")</f>
        <v>#REF!</v>
      </c>
      <c r="AN940" s="47" t="e">
        <f t="shared" si="440"/>
        <v>#REF!</v>
      </c>
      <c r="AO940" s="50" t="e">
        <f>VLOOKUP(Audit!#REF!,$V$3:$AE$12,4,FALSE) &amp;  Audit!#REF! &amp; IF(Audit!#REF!=10,Audit!#REF!,"")</f>
        <v>#REF!</v>
      </c>
      <c r="AP940" s="50" t="e">
        <f>VLOOKUP(Audit!#REF!,$V$13:$AE$22,4,FALSE)&amp; IF(Audit!#REF!=10,Audit!#REF!,"")</f>
        <v>#REF!</v>
      </c>
      <c r="AQ940" s="47" t="e">
        <f t="shared" si="441"/>
        <v>#REF!</v>
      </c>
      <c r="AR940" s="50" t="e">
        <f>VLOOKUP(Audit!#REF!,$V$3:$AE$12,5,FALSE)&amp; IF(Audit!#REF!=10,Audit!#REF!,"")</f>
        <v>#REF!</v>
      </c>
      <c r="AS940" s="50" t="e">
        <f>VLOOKUP(Audit!#REF!,$V$13:$AE$22,5,FALSE)&amp; IF(Audit!#REF!=10,Audit!#REF!,"")</f>
        <v>#REF!</v>
      </c>
      <c r="AT940" s="47" t="e">
        <f t="shared" si="442"/>
        <v>#REF!</v>
      </c>
      <c r="AU940" s="50" t="e">
        <f>VLOOKUP(Audit!#REF!,$V$3:$AE$12,6,FALSE)&amp; IF(Audit!#REF!=10,Audit!#REF!,"")</f>
        <v>#REF!</v>
      </c>
      <c r="AV940" s="50" t="e">
        <f>VLOOKUP(Audit!#REF!,$V$13:$AE$22,6,FALSE)&amp; IF(Audit!#REF!=10,Audit!#REF!,"")</f>
        <v>#REF!</v>
      </c>
      <c r="AW940" s="47" t="e">
        <f t="shared" si="443"/>
        <v>#REF!</v>
      </c>
      <c r="AX940" s="50" t="e">
        <f>VLOOKUP(Audit!#REF!,$V$3:$AE$12,7,FALSE)&amp; IF(Audit!#REF!=10,Audit!#REF!,"")</f>
        <v>#REF!</v>
      </c>
      <c r="AY940" s="50" t="e">
        <f>VLOOKUP(Audit!#REF!,$V$13:$AE$22,7,FALSE) &amp; IF(Audit!#REF!=10,Audit!#REF!,"")</f>
        <v>#REF!</v>
      </c>
      <c r="AZ940" s="47" t="e">
        <f t="shared" si="444"/>
        <v>#REF!</v>
      </c>
      <c r="BA940" s="50" t="e">
        <f>VLOOKUP(Audit!#REF!,$V$3:$AE$12,8,FALSE)&amp; Audit!#REF! &amp; IF(Audit!#REF!=10,Audit!#REF!,"")</f>
        <v>#REF!</v>
      </c>
      <c r="BB940" s="50" t="e">
        <f>VLOOKUP(Audit!#REF!,$V$13:$AE$22,8,FALSE) &amp; IF(Audit!#REF!=10,Audit!#REF!,"")</f>
        <v>#REF!</v>
      </c>
      <c r="BC940" s="47" t="e">
        <f t="shared" si="445"/>
        <v>#REF!</v>
      </c>
      <c r="BD940" s="50" t="e">
        <f>VLOOKUP(Audit!#REF!,$V$3:$AE$12,9,FALSE)&amp; IF(Audit!#REF!=10,Audit!#REF!,"")</f>
        <v>#REF!</v>
      </c>
      <c r="BE940" s="50" t="e">
        <f>VLOOKUP(Audit!#REF!,$V$13:$AE$22,9,FALSE) &amp; IF(Audit!#REF!=10,Audit!#REF!,"") &amp; IF(Audit!#REF!&lt;&gt;1,U940,"")</f>
        <v>#REF!</v>
      </c>
      <c r="BF940" s="47" t="e">
        <f t="shared" si="446"/>
        <v>#REF!</v>
      </c>
      <c r="BG940" s="50" t="e">
        <f>VLOOKUP(Audit!#REF!,$V$3:$AE$12,10,FALSE) &amp; Audit!#REF! &amp; IF(Audit!#REF!=10,Audit!#REF!,"")</f>
        <v>#REF!</v>
      </c>
      <c r="BH940" s="50" t="e">
        <f>VLOOKUP(Audit!#REF!,$V$13:$AE$22,10,FALSE) &amp; IF(Audit!#REF!=10,Audit!#REF!,"") &amp; IF(Audit!#REF!&lt;&gt;1,U940,"")</f>
        <v>#REF!</v>
      </c>
      <c r="BI940" s="47" t="e">
        <f t="shared" si="447"/>
        <v>#REF!</v>
      </c>
      <c r="BJ940" s="48" t="str">
        <f t="shared" si="448"/>
        <v/>
      </c>
      <c r="BK940" s="48" t="str">
        <f t="shared" si="449"/>
        <v/>
      </c>
      <c r="BL940" s="48" t="str">
        <f t="shared" si="450"/>
        <v/>
      </c>
      <c r="BM940" s="48" t="str">
        <f t="shared" si="451"/>
        <v/>
      </c>
      <c r="BN940" s="48" t="str">
        <f t="shared" si="452"/>
        <v/>
      </c>
      <c r="BO940" s="48" t="str">
        <f t="shared" si="453"/>
        <v/>
      </c>
      <c r="BP940" s="48" t="str">
        <f t="shared" si="454"/>
        <v/>
      </c>
      <c r="BQ940" s="48" t="str">
        <f t="shared" si="455"/>
        <v/>
      </c>
      <c r="BR940" s="48" t="str">
        <f t="shared" si="456"/>
        <v/>
      </c>
      <c r="BS940" s="48" t="str">
        <f t="shared" si="457"/>
        <v/>
      </c>
      <c r="BT940" s="48" t="str">
        <f t="shared" si="458"/>
        <v/>
      </c>
      <c r="BU940" s="48" t="str">
        <f t="shared" si="459"/>
        <v/>
      </c>
    </row>
    <row r="941" spans="1:73">
      <c r="A941" s="10" t="e">
        <f>Audit!#REF!</f>
        <v>#REF!</v>
      </c>
      <c r="B941" s="10" t="e">
        <f t="shared" si="430"/>
        <v>#REF!</v>
      </c>
      <c r="C941" s="17" t="e">
        <f>VLOOKUP(Audit!#REF!,$V$3:$AE$12,2,FALSE) &amp; VLOOKUP(Audit!#REF!,$V$13:$AE$22,2,FALSE)&amp; IF(Audit!#REF!=10,Audit!#REF!&amp;Audit!#REF!,"")</f>
        <v>#REF!</v>
      </c>
      <c r="D941" s="17" t="e">
        <f>VLOOKUP(Audit!#REF!,$V$3:$AE$12,3,FALSE) &amp; VLOOKUP(Audit!#REF!,$V$13:$AE$22,3,FALSE) &amp;IF(Audit!#REF!=10,Audit!#REF!&amp;Audit!#REF!,"")</f>
        <v>#REF!</v>
      </c>
      <c r="E941" s="17" t="e">
        <f>VLOOKUP(Audit!#REF!,$V$3:$AE$12,4,FALSE)&amp; Audit!#REF! &amp; VLOOKUP(Audit!#REF!,$V$13:$AE$22,4,FALSE)&amp; IF(Audit!#REF!=10,Audit!#REF!&amp;Audit!#REF!,"")</f>
        <v>#REF!</v>
      </c>
      <c r="F941" s="17" t="e">
        <f>VLOOKUP(Audit!#REF!,$V$3:$AE$12,5,FALSE) &amp; VLOOKUP(Audit!#REF!,$V$13:$AE$22,5,FALSE)&amp; IF(Audit!#REF!=10,Audit!#REF!&amp;Audit!#REF!,"")</f>
        <v>#REF!</v>
      </c>
      <c r="G941" s="17" t="e">
        <f>VLOOKUP(Audit!#REF!,$V$3:$AE$12,6,FALSE) &amp; VLOOKUP(Audit!#REF!,$V$13:$AE$22,6,FALSE)&amp; IF(Audit!#REF!=10,Audit!#REF!&amp;Audit!#REF!,"")</f>
        <v>#REF!</v>
      </c>
      <c r="H941" s="17" t="e">
        <f>VLOOKUP(Audit!#REF!,$V$3:$AE$12,7,FALSE) &amp; VLOOKUP(Audit!#REF!,$V$13:$AE$22,7,FALSE)&amp;IF(Audit!#REF!=10,Audit!#REF!&amp;Audit!#REF!,"")</f>
        <v>#REF!</v>
      </c>
      <c r="I941" s="17" t="e">
        <f>VLOOKUP(Audit!#REF!,$V$3:$AE$12,8,FALSE) &amp; Audit!#REF! &amp; VLOOKUP(Audit!#REF!,$V$13:$AE$22,8,FALSE)&amp;IF(Audit!#REF!=10,Audit!#REF!&amp;Audit!#REF!,"")</f>
        <v>#REF!</v>
      </c>
      <c r="J941" s="17" t="e">
        <f>VLOOKUP(Audit!#REF!,$V$3:$AE$12,9,FALSE) &amp; VLOOKUP(Audit!#REF!,$V$13:$AE$22,9,FALSE) &amp; IF(Audit!#REF!=10,Audit!#REF!&amp;Audit!#REF!,"") &amp; IF(Audit!#REF!&lt;&gt;1,U941,"")</f>
        <v>#REF!</v>
      </c>
      <c r="K941" s="17" t="e">
        <f>VLOOKUP(Audit!#REF!,$V$3:$AE$12,10,FALSE) &amp; Audit!#REF! &amp; VLOOKUP(Audit!#REF!,$V$13:$AE$22,10,FALSE) &amp; IF(Audit!#REF!=10,Audit!#REF!&amp;Audit!#REF!,"") &amp; IF(Audit!#REF!&lt;&gt;1,U941,"")</f>
        <v>#REF!</v>
      </c>
      <c r="L941" s="10" t="e">
        <f>Audit!#REF!</f>
        <v>#REF!</v>
      </c>
      <c r="M941" s="10" t="e">
        <f t="shared" si="431"/>
        <v>#REF!</v>
      </c>
      <c r="N941" s="10" t="e">
        <f t="shared" si="432"/>
        <v>#REF!</v>
      </c>
      <c r="O941" s="10" t="e">
        <f t="shared" si="433"/>
        <v>#REF!</v>
      </c>
      <c r="P941" s="10" t="e">
        <f t="shared" si="434"/>
        <v>#REF!</v>
      </c>
      <c r="Q941" s="10" t="e">
        <f t="shared" si="435"/>
        <v>#REF!</v>
      </c>
      <c r="R941" s="10" t="e">
        <f t="shared" si="436"/>
        <v>#REF!</v>
      </c>
      <c r="S941" s="10" t="e">
        <f t="shared" si="437"/>
        <v>#REF!</v>
      </c>
      <c r="T941" s="10" t="e">
        <f t="shared" si="438"/>
        <v>#REF!</v>
      </c>
      <c r="U941" s="17" t="e">
        <f>IF(Audit!#REF!="","",VLOOKUP(Audit!#REF!,$W$26:$X$35,2,FALSE)) &amp; Audit!#REF! &amp; IF(Audit!#REF!="","",IF(Audit!#REF!&lt;=1.4,VLOOKUP(Audit!#REF!,$W$38:X986,2,FALSE),VLOOKUP(Audit!#REF!,$W$51:$X$61,2,FALSE))) &amp; IF(Audit!#REF!="","",VLOOKUP(Audit!#REF!,$Y$26:$Z$35,2,FALSE) &amp; Audit!#REF! &amp; IF(Audit!#REF!="","",IF(Audit!#REF!&lt;=1.4,VLOOKUP(Audit!#REF!,$Y$38:$Z$48,2,FALSE),VLOOKUP(Audit!#REF!,$Y$51:$Z$61,2,FALSE))))</f>
        <v>#REF!</v>
      </c>
      <c r="V941" s="21"/>
      <c r="AH941" s="49" t="e">
        <f>Audit!#REF!</f>
        <v>#REF!</v>
      </c>
      <c r="AI941" s="50" t="e">
        <f>VLOOKUP(Audit!#REF!,$V$3:$AE$12,2,FALSE)&amp; IF(Audit!#REF!=10,Audit!#REF!,"")</f>
        <v>#REF!</v>
      </c>
      <c r="AJ941" s="50" t="e">
        <f>VLOOKUP(Audit!#REF!,$V$13:$AE$22,2,FALSE)&amp; IF(Audit!#REF!=10,Audit!#REF!,"")</f>
        <v>#REF!</v>
      </c>
      <c r="AK941" s="47" t="e">
        <f t="shared" si="439"/>
        <v>#REF!</v>
      </c>
      <c r="AL941" s="50" t="e">
        <f>VLOOKUP(Audit!#REF!,$V$3:$AE$12,3,FALSE)&amp; IF(Audit!#REF!=10,Audit!#REF!,"")</f>
        <v>#REF!</v>
      </c>
      <c r="AM941" s="50" t="e">
        <f>VLOOKUP(Audit!#REF!,$V$13:$AE$22,3,FALSE)&amp; IF(Audit!#REF!=10,Audit!#REF!,"")</f>
        <v>#REF!</v>
      </c>
      <c r="AN941" s="47" t="e">
        <f t="shared" si="440"/>
        <v>#REF!</v>
      </c>
      <c r="AO941" s="50" t="e">
        <f>VLOOKUP(Audit!#REF!,$V$3:$AE$12,4,FALSE) &amp;  Audit!#REF! &amp; IF(Audit!#REF!=10,Audit!#REF!,"")</f>
        <v>#REF!</v>
      </c>
      <c r="AP941" s="50" t="e">
        <f>VLOOKUP(Audit!#REF!,$V$13:$AE$22,4,FALSE)&amp; IF(Audit!#REF!=10,Audit!#REF!,"")</f>
        <v>#REF!</v>
      </c>
      <c r="AQ941" s="47" t="e">
        <f t="shared" si="441"/>
        <v>#REF!</v>
      </c>
      <c r="AR941" s="50" t="e">
        <f>VLOOKUP(Audit!#REF!,$V$3:$AE$12,5,FALSE)&amp; IF(Audit!#REF!=10,Audit!#REF!,"")</f>
        <v>#REF!</v>
      </c>
      <c r="AS941" s="50" t="e">
        <f>VLOOKUP(Audit!#REF!,$V$13:$AE$22,5,FALSE)&amp; IF(Audit!#REF!=10,Audit!#REF!,"")</f>
        <v>#REF!</v>
      </c>
      <c r="AT941" s="47" t="e">
        <f t="shared" si="442"/>
        <v>#REF!</v>
      </c>
      <c r="AU941" s="50" t="e">
        <f>VLOOKUP(Audit!#REF!,$V$3:$AE$12,6,FALSE)&amp; IF(Audit!#REF!=10,Audit!#REF!,"")</f>
        <v>#REF!</v>
      </c>
      <c r="AV941" s="50" t="e">
        <f>VLOOKUP(Audit!#REF!,$V$13:$AE$22,6,FALSE)&amp; IF(Audit!#REF!=10,Audit!#REF!,"")</f>
        <v>#REF!</v>
      </c>
      <c r="AW941" s="47" t="e">
        <f t="shared" si="443"/>
        <v>#REF!</v>
      </c>
      <c r="AX941" s="50" t="e">
        <f>VLOOKUP(Audit!#REF!,$V$3:$AE$12,7,FALSE)&amp; IF(Audit!#REF!=10,Audit!#REF!,"")</f>
        <v>#REF!</v>
      </c>
      <c r="AY941" s="50" t="e">
        <f>VLOOKUP(Audit!#REF!,$V$13:$AE$22,7,FALSE) &amp; IF(Audit!#REF!=10,Audit!#REF!,"")</f>
        <v>#REF!</v>
      </c>
      <c r="AZ941" s="47" t="e">
        <f t="shared" si="444"/>
        <v>#REF!</v>
      </c>
      <c r="BA941" s="50" t="e">
        <f>VLOOKUP(Audit!#REF!,$V$3:$AE$12,8,FALSE)&amp; Audit!#REF! &amp; IF(Audit!#REF!=10,Audit!#REF!,"")</f>
        <v>#REF!</v>
      </c>
      <c r="BB941" s="50" t="e">
        <f>VLOOKUP(Audit!#REF!,$V$13:$AE$22,8,FALSE) &amp; IF(Audit!#REF!=10,Audit!#REF!,"")</f>
        <v>#REF!</v>
      </c>
      <c r="BC941" s="47" t="e">
        <f t="shared" si="445"/>
        <v>#REF!</v>
      </c>
      <c r="BD941" s="50" t="e">
        <f>VLOOKUP(Audit!#REF!,$V$3:$AE$12,9,FALSE)&amp; IF(Audit!#REF!=10,Audit!#REF!,"")</f>
        <v>#REF!</v>
      </c>
      <c r="BE941" s="50" t="e">
        <f>VLOOKUP(Audit!#REF!,$V$13:$AE$22,9,FALSE) &amp; IF(Audit!#REF!=10,Audit!#REF!,"") &amp; IF(Audit!#REF!&lt;&gt;1,U941,"")</f>
        <v>#REF!</v>
      </c>
      <c r="BF941" s="47" t="e">
        <f t="shared" si="446"/>
        <v>#REF!</v>
      </c>
      <c r="BG941" s="50" t="e">
        <f>VLOOKUP(Audit!#REF!,$V$3:$AE$12,10,FALSE) &amp; Audit!#REF! &amp; IF(Audit!#REF!=10,Audit!#REF!,"")</f>
        <v>#REF!</v>
      </c>
      <c r="BH941" s="50" t="e">
        <f>VLOOKUP(Audit!#REF!,$V$13:$AE$22,10,FALSE) &amp; IF(Audit!#REF!=10,Audit!#REF!,"") &amp; IF(Audit!#REF!&lt;&gt;1,U941,"")</f>
        <v>#REF!</v>
      </c>
      <c r="BI941" s="47" t="e">
        <f t="shared" si="447"/>
        <v>#REF!</v>
      </c>
      <c r="BJ941" s="48" t="str">
        <f t="shared" si="448"/>
        <v/>
      </c>
      <c r="BK941" s="48" t="str">
        <f t="shared" si="449"/>
        <v/>
      </c>
      <c r="BL941" s="48" t="str">
        <f t="shared" si="450"/>
        <v/>
      </c>
      <c r="BM941" s="48" t="str">
        <f t="shared" si="451"/>
        <v/>
      </c>
      <c r="BN941" s="48" t="str">
        <f t="shared" si="452"/>
        <v/>
      </c>
      <c r="BO941" s="48" t="str">
        <f t="shared" si="453"/>
        <v/>
      </c>
      <c r="BP941" s="48" t="str">
        <f t="shared" si="454"/>
        <v/>
      </c>
      <c r="BQ941" s="48" t="str">
        <f t="shared" si="455"/>
        <v/>
      </c>
      <c r="BR941" s="48" t="str">
        <f t="shared" si="456"/>
        <v/>
      </c>
      <c r="BS941" s="48" t="str">
        <f t="shared" si="457"/>
        <v/>
      </c>
      <c r="BT941" s="48" t="str">
        <f t="shared" si="458"/>
        <v/>
      </c>
      <c r="BU941" s="48" t="str">
        <f t="shared" si="459"/>
        <v/>
      </c>
    </row>
    <row r="942" spans="1:73">
      <c r="A942" s="10" t="e">
        <f>Audit!#REF!</f>
        <v>#REF!</v>
      </c>
      <c r="B942" s="10" t="e">
        <f t="shared" si="430"/>
        <v>#REF!</v>
      </c>
      <c r="C942" s="17" t="e">
        <f>VLOOKUP(Audit!#REF!,$V$3:$AE$12,2,FALSE) &amp; VLOOKUP(Audit!#REF!,$V$13:$AE$22,2,FALSE)&amp; IF(Audit!#REF!=10,Audit!#REF!&amp;Audit!#REF!,"")</f>
        <v>#REF!</v>
      </c>
      <c r="D942" s="17" t="e">
        <f>VLOOKUP(Audit!#REF!,$V$3:$AE$12,3,FALSE) &amp; VLOOKUP(Audit!#REF!,$V$13:$AE$22,3,FALSE) &amp;IF(Audit!#REF!=10,Audit!#REF!&amp;Audit!#REF!,"")</f>
        <v>#REF!</v>
      </c>
      <c r="E942" s="17" t="e">
        <f>VLOOKUP(Audit!#REF!,$V$3:$AE$12,4,FALSE)&amp; Audit!#REF! &amp; VLOOKUP(Audit!#REF!,$V$13:$AE$22,4,FALSE)&amp; IF(Audit!#REF!=10,Audit!#REF!&amp;Audit!#REF!,"")</f>
        <v>#REF!</v>
      </c>
      <c r="F942" s="17" t="e">
        <f>VLOOKUP(Audit!#REF!,$V$3:$AE$12,5,FALSE) &amp; VLOOKUP(Audit!#REF!,$V$13:$AE$22,5,FALSE)&amp; IF(Audit!#REF!=10,Audit!#REF!&amp;Audit!#REF!,"")</f>
        <v>#REF!</v>
      </c>
      <c r="G942" s="17" t="e">
        <f>VLOOKUP(Audit!#REF!,$V$3:$AE$12,6,FALSE) &amp; VLOOKUP(Audit!#REF!,$V$13:$AE$22,6,FALSE)&amp; IF(Audit!#REF!=10,Audit!#REF!&amp;Audit!#REF!,"")</f>
        <v>#REF!</v>
      </c>
      <c r="H942" s="17" t="e">
        <f>VLOOKUP(Audit!#REF!,$V$3:$AE$12,7,FALSE) &amp; VLOOKUP(Audit!#REF!,$V$13:$AE$22,7,FALSE)&amp;IF(Audit!#REF!=10,Audit!#REF!&amp;Audit!#REF!,"")</f>
        <v>#REF!</v>
      </c>
      <c r="I942" s="17" t="e">
        <f>VLOOKUP(Audit!#REF!,$V$3:$AE$12,8,FALSE) &amp; Audit!#REF! &amp; VLOOKUP(Audit!#REF!,$V$13:$AE$22,8,FALSE)&amp;IF(Audit!#REF!=10,Audit!#REF!&amp;Audit!#REF!,"")</f>
        <v>#REF!</v>
      </c>
      <c r="J942" s="17" t="e">
        <f>VLOOKUP(Audit!#REF!,$V$3:$AE$12,9,FALSE) &amp; VLOOKUP(Audit!#REF!,$V$13:$AE$22,9,FALSE) &amp; IF(Audit!#REF!=10,Audit!#REF!&amp;Audit!#REF!,"") &amp; IF(Audit!#REF!&lt;&gt;1,U942,"")</f>
        <v>#REF!</v>
      </c>
      <c r="K942" s="17" t="e">
        <f>VLOOKUP(Audit!#REF!,$V$3:$AE$12,10,FALSE) &amp; Audit!#REF! &amp; VLOOKUP(Audit!#REF!,$V$13:$AE$22,10,FALSE) &amp; IF(Audit!#REF!=10,Audit!#REF!&amp;Audit!#REF!,"") &amp; IF(Audit!#REF!&lt;&gt;1,U942,"")</f>
        <v>#REF!</v>
      </c>
      <c r="L942" s="10" t="e">
        <f>Audit!#REF!</f>
        <v>#REF!</v>
      </c>
      <c r="M942" s="10" t="e">
        <f t="shared" si="431"/>
        <v>#REF!</v>
      </c>
      <c r="N942" s="10" t="e">
        <f t="shared" si="432"/>
        <v>#REF!</v>
      </c>
      <c r="O942" s="10" t="e">
        <f t="shared" si="433"/>
        <v>#REF!</v>
      </c>
      <c r="P942" s="10" t="e">
        <f t="shared" si="434"/>
        <v>#REF!</v>
      </c>
      <c r="Q942" s="10" t="e">
        <f t="shared" si="435"/>
        <v>#REF!</v>
      </c>
      <c r="R942" s="10" t="e">
        <f t="shared" si="436"/>
        <v>#REF!</v>
      </c>
      <c r="S942" s="10" t="e">
        <f t="shared" si="437"/>
        <v>#REF!</v>
      </c>
      <c r="T942" s="10" t="e">
        <f t="shared" si="438"/>
        <v>#REF!</v>
      </c>
      <c r="U942" s="17" t="e">
        <f>IF(Audit!#REF!="","",VLOOKUP(Audit!#REF!,$W$26:$X$35,2,FALSE)) &amp; Audit!#REF! &amp; IF(Audit!#REF!="","",IF(Audit!#REF!&lt;=1.4,VLOOKUP(Audit!#REF!,$W$38:X987,2,FALSE),VLOOKUP(Audit!#REF!,$W$51:$X$61,2,FALSE))) &amp; IF(Audit!#REF!="","",VLOOKUP(Audit!#REF!,$Y$26:$Z$35,2,FALSE) &amp; Audit!#REF! &amp; IF(Audit!#REF!="","",IF(Audit!#REF!&lt;=1.4,VLOOKUP(Audit!#REF!,$Y$38:$Z$48,2,FALSE),VLOOKUP(Audit!#REF!,$Y$51:$Z$61,2,FALSE))))</f>
        <v>#REF!</v>
      </c>
      <c r="V942" s="21"/>
      <c r="AH942" s="49" t="e">
        <f>Audit!#REF!</f>
        <v>#REF!</v>
      </c>
      <c r="AI942" s="50" t="e">
        <f>VLOOKUP(Audit!#REF!,$V$3:$AE$12,2,FALSE)&amp; IF(Audit!#REF!=10,Audit!#REF!,"")</f>
        <v>#REF!</v>
      </c>
      <c r="AJ942" s="50" t="e">
        <f>VLOOKUP(Audit!#REF!,$V$13:$AE$22,2,FALSE)&amp; IF(Audit!#REF!=10,Audit!#REF!,"")</f>
        <v>#REF!</v>
      </c>
      <c r="AK942" s="47" t="e">
        <f t="shared" si="439"/>
        <v>#REF!</v>
      </c>
      <c r="AL942" s="50" t="e">
        <f>VLOOKUP(Audit!#REF!,$V$3:$AE$12,3,FALSE)&amp; IF(Audit!#REF!=10,Audit!#REF!,"")</f>
        <v>#REF!</v>
      </c>
      <c r="AM942" s="50" t="e">
        <f>VLOOKUP(Audit!#REF!,$V$13:$AE$22,3,FALSE)&amp; IF(Audit!#REF!=10,Audit!#REF!,"")</f>
        <v>#REF!</v>
      </c>
      <c r="AN942" s="47" t="e">
        <f t="shared" si="440"/>
        <v>#REF!</v>
      </c>
      <c r="AO942" s="50" t="e">
        <f>VLOOKUP(Audit!#REF!,$V$3:$AE$12,4,FALSE) &amp;  Audit!#REF! &amp; IF(Audit!#REF!=10,Audit!#REF!,"")</f>
        <v>#REF!</v>
      </c>
      <c r="AP942" s="50" t="e">
        <f>VLOOKUP(Audit!#REF!,$V$13:$AE$22,4,FALSE)&amp; IF(Audit!#REF!=10,Audit!#REF!,"")</f>
        <v>#REF!</v>
      </c>
      <c r="AQ942" s="47" t="e">
        <f t="shared" si="441"/>
        <v>#REF!</v>
      </c>
      <c r="AR942" s="50" t="e">
        <f>VLOOKUP(Audit!#REF!,$V$3:$AE$12,5,FALSE)&amp; IF(Audit!#REF!=10,Audit!#REF!,"")</f>
        <v>#REF!</v>
      </c>
      <c r="AS942" s="50" t="e">
        <f>VLOOKUP(Audit!#REF!,$V$13:$AE$22,5,FALSE)&amp; IF(Audit!#REF!=10,Audit!#REF!,"")</f>
        <v>#REF!</v>
      </c>
      <c r="AT942" s="47" t="e">
        <f t="shared" si="442"/>
        <v>#REF!</v>
      </c>
      <c r="AU942" s="50" t="e">
        <f>VLOOKUP(Audit!#REF!,$V$3:$AE$12,6,FALSE)&amp; IF(Audit!#REF!=10,Audit!#REF!,"")</f>
        <v>#REF!</v>
      </c>
      <c r="AV942" s="50" t="e">
        <f>VLOOKUP(Audit!#REF!,$V$13:$AE$22,6,FALSE)&amp; IF(Audit!#REF!=10,Audit!#REF!,"")</f>
        <v>#REF!</v>
      </c>
      <c r="AW942" s="47" t="e">
        <f t="shared" si="443"/>
        <v>#REF!</v>
      </c>
      <c r="AX942" s="50" t="e">
        <f>VLOOKUP(Audit!#REF!,$V$3:$AE$12,7,FALSE)&amp; IF(Audit!#REF!=10,Audit!#REF!,"")</f>
        <v>#REF!</v>
      </c>
      <c r="AY942" s="50" t="e">
        <f>VLOOKUP(Audit!#REF!,$V$13:$AE$22,7,FALSE) &amp; IF(Audit!#REF!=10,Audit!#REF!,"")</f>
        <v>#REF!</v>
      </c>
      <c r="AZ942" s="47" t="e">
        <f t="shared" si="444"/>
        <v>#REF!</v>
      </c>
      <c r="BA942" s="50" t="e">
        <f>VLOOKUP(Audit!#REF!,$V$3:$AE$12,8,FALSE)&amp; Audit!#REF! &amp; IF(Audit!#REF!=10,Audit!#REF!,"")</f>
        <v>#REF!</v>
      </c>
      <c r="BB942" s="50" t="e">
        <f>VLOOKUP(Audit!#REF!,$V$13:$AE$22,8,FALSE) &amp; IF(Audit!#REF!=10,Audit!#REF!,"")</f>
        <v>#REF!</v>
      </c>
      <c r="BC942" s="47" t="e">
        <f t="shared" si="445"/>
        <v>#REF!</v>
      </c>
      <c r="BD942" s="50" t="e">
        <f>VLOOKUP(Audit!#REF!,$V$3:$AE$12,9,FALSE)&amp; IF(Audit!#REF!=10,Audit!#REF!,"")</f>
        <v>#REF!</v>
      </c>
      <c r="BE942" s="50" t="e">
        <f>VLOOKUP(Audit!#REF!,$V$13:$AE$22,9,FALSE) &amp; IF(Audit!#REF!=10,Audit!#REF!,"") &amp; IF(Audit!#REF!&lt;&gt;1,U942,"")</f>
        <v>#REF!</v>
      </c>
      <c r="BF942" s="47" t="e">
        <f t="shared" si="446"/>
        <v>#REF!</v>
      </c>
      <c r="BG942" s="50" t="e">
        <f>VLOOKUP(Audit!#REF!,$V$3:$AE$12,10,FALSE) &amp; Audit!#REF! &amp; IF(Audit!#REF!=10,Audit!#REF!,"")</f>
        <v>#REF!</v>
      </c>
      <c r="BH942" s="50" t="e">
        <f>VLOOKUP(Audit!#REF!,$V$13:$AE$22,10,FALSE) &amp; IF(Audit!#REF!=10,Audit!#REF!,"") &amp; IF(Audit!#REF!&lt;&gt;1,U942,"")</f>
        <v>#REF!</v>
      </c>
      <c r="BI942" s="47" t="e">
        <f t="shared" si="447"/>
        <v>#REF!</v>
      </c>
      <c r="BJ942" s="48" t="str">
        <f t="shared" si="448"/>
        <v/>
      </c>
      <c r="BK942" s="48" t="str">
        <f t="shared" si="449"/>
        <v/>
      </c>
      <c r="BL942" s="48" t="str">
        <f t="shared" si="450"/>
        <v/>
      </c>
      <c r="BM942" s="48" t="str">
        <f t="shared" si="451"/>
        <v/>
      </c>
      <c r="BN942" s="48" t="str">
        <f t="shared" si="452"/>
        <v/>
      </c>
      <c r="BO942" s="48" t="str">
        <f t="shared" si="453"/>
        <v/>
      </c>
      <c r="BP942" s="48" t="str">
        <f t="shared" si="454"/>
        <v/>
      </c>
      <c r="BQ942" s="48" t="str">
        <f t="shared" si="455"/>
        <v/>
      </c>
      <c r="BR942" s="48" t="str">
        <f t="shared" si="456"/>
        <v/>
      </c>
      <c r="BS942" s="48" t="str">
        <f t="shared" si="457"/>
        <v/>
      </c>
      <c r="BT942" s="48" t="str">
        <f t="shared" si="458"/>
        <v/>
      </c>
      <c r="BU942" s="48" t="str">
        <f t="shared" si="459"/>
        <v/>
      </c>
    </row>
    <row r="943" spans="1:73">
      <c r="A943" s="10" t="e">
        <f>Audit!#REF!</f>
        <v>#REF!</v>
      </c>
      <c r="B943" s="10" t="e">
        <f t="shared" si="430"/>
        <v>#REF!</v>
      </c>
      <c r="C943" s="17" t="e">
        <f>VLOOKUP(Audit!#REF!,$V$3:$AE$12,2,FALSE) &amp; VLOOKUP(Audit!#REF!,$V$13:$AE$22,2,FALSE)&amp; IF(Audit!#REF!=10,Audit!#REF!&amp;Audit!#REF!,"")</f>
        <v>#REF!</v>
      </c>
      <c r="D943" s="17" t="e">
        <f>VLOOKUP(Audit!#REF!,$V$3:$AE$12,3,FALSE) &amp; VLOOKUP(Audit!#REF!,$V$13:$AE$22,3,FALSE) &amp;IF(Audit!#REF!=10,Audit!#REF!&amp;Audit!#REF!,"")</f>
        <v>#REF!</v>
      </c>
      <c r="E943" s="17" t="e">
        <f>VLOOKUP(Audit!#REF!,$V$3:$AE$12,4,FALSE)&amp; Audit!#REF! &amp; VLOOKUP(Audit!#REF!,$V$13:$AE$22,4,FALSE)&amp; IF(Audit!#REF!=10,Audit!#REF!&amp;Audit!#REF!,"")</f>
        <v>#REF!</v>
      </c>
      <c r="F943" s="17" t="e">
        <f>VLOOKUP(Audit!#REF!,$V$3:$AE$12,5,FALSE) &amp; VLOOKUP(Audit!#REF!,$V$13:$AE$22,5,FALSE)&amp; IF(Audit!#REF!=10,Audit!#REF!&amp;Audit!#REF!,"")</f>
        <v>#REF!</v>
      </c>
      <c r="G943" s="17" t="e">
        <f>VLOOKUP(Audit!#REF!,$V$3:$AE$12,6,FALSE) &amp; VLOOKUP(Audit!#REF!,$V$13:$AE$22,6,FALSE)&amp; IF(Audit!#REF!=10,Audit!#REF!&amp;Audit!#REF!,"")</f>
        <v>#REF!</v>
      </c>
      <c r="H943" s="17" t="e">
        <f>VLOOKUP(Audit!#REF!,$V$3:$AE$12,7,FALSE) &amp; VLOOKUP(Audit!#REF!,$V$13:$AE$22,7,FALSE)&amp;IF(Audit!#REF!=10,Audit!#REF!&amp;Audit!#REF!,"")</f>
        <v>#REF!</v>
      </c>
      <c r="I943" s="17" t="e">
        <f>VLOOKUP(Audit!#REF!,$V$3:$AE$12,8,FALSE) &amp; Audit!#REF! &amp; VLOOKUP(Audit!#REF!,$V$13:$AE$22,8,FALSE)&amp;IF(Audit!#REF!=10,Audit!#REF!&amp;Audit!#REF!,"")</f>
        <v>#REF!</v>
      </c>
      <c r="J943" s="17" t="e">
        <f>VLOOKUP(Audit!#REF!,$V$3:$AE$12,9,FALSE) &amp; VLOOKUP(Audit!#REF!,$V$13:$AE$22,9,FALSE) &amp; IF(Audit!#REF!=10,Audit!#REF!&amp;Audit!#REF!,"") &amp; IF(Audit!#REF!&lt;&gt;1,U943,"")</f>
        <v>#REF!</v>
      </c>
      <c r="K943" s="17" t="e">
        <f>VLOOKUP(Audit!#REF!,$V$3:$AE$12,10,FALSE) &amp; Audit!#REF! &amp; VLOOKUP(Audit!#REF!,$V$13:$AE$22,10,FALSE) &amp; IF(Audit!#REF!=10,Audit!#REF!&amp;Audit!#REF!,"") &amp; IF(Audit!#REF!&lt;&gt;1,U943,"")</f>
        <v>#REF!</v>
      </c>
      <c r="L943" s="10" t="e">
        <f>Audit!#REF!</f>
        <v>#REF!</v>
      </c>
      <c r="M943" s="10" t="e">
        <f t="shared" si="431"/>
        <v>#REF!</v>
      </c>
      <c r="N943" s="10" t="e">
        <f t="shared" si="432"/>
        <v>#REF!</v>
      </c>
      <c r="O943" s="10" t="e">
        <f t="shared" si="433"/>
        <v>#REF!</v>
      </c>
      <c r="P943" s="10" t="e">
        <f t="shared" si="434"/>
        <v>#REF!</v>
      </c>
      <c r="Q943" s="10" t="e">
        <f t="shared" si="435"/>
        <v>#REF!</v>
      </c>
      <c r="R943" s="10" t="e">
        <f t="shared" si="436"/>
        <v>#REF!</v>
      </c>
      <c r="S943" s="10" t="e">
        <f t="shared" si="437"/>
        <v>#REF!</v>
      </c>
      <c r="T943" s="10" t="e">
        <f t="shared" si="438"/>
        <v>#REF!</v>
      </c>
      <c r="U943" s="17" t="e">
        <f>IF(Audit!#REF!="","",VLOOKUP(Audit!#REF!,$W$26:$X$35,2,FALSE)) &amp; Audit!#REF! &amp; IF(Audit!#REF!="","",IF(Audit!#REF!&lt;=1.4,VLOOKUP(Audit!#REF!,$W$38:X988,2,FALSE),VLOOKUP(Audit!#REF!,$W$51:$X$61,2,FALSE))) &amp; IF(Audit!#REF!="","",VLOOKUP(Audit!#REF!,$Y$26:$Z$35,2,FALSE) &amp; Audit!#REF! &amp; IF(Audit!#REF!="","",IF(Audit!#REF!&lt;=1.4,VLOOKUP(Audit!#REF!,$Y$38:$Z$48,2,FALSE),VLOOKUP(Audit!#REF!,$Y$51:$Z$61,2,FALSE))))</f>
        <v>#REF!</v>
      </c>
      <c r="V943" s="21"/>
      <c r="AH943" s="49" t="e">
        <f>Audit!#REF!</f>
        <v>#REF!</v>
      </c>
      <c r="AI943" s="50" t="e">
        <f>VLOOKUP(Audit!#REF!,$V$3:$AE$12,2,FALSE)&amp; IF(Audit!#REF!=10,Audit!#REF!,"")</f>
        <v>#REF!</v>
      </c>
      <c r="AJ943" s="50" t="e">
        <f>VLOOKUP(Audit!#REF!,$V$13:$AE$22,2,FALSE)&amp; IF(Audit!#REF!=10,Audit!#REF!,"")</f>
        <v>#REF!</v>
      </c>
      <c r="AK943" s="47" t="e">
        <f t="shared" si="439"/>
        <v>#REF!</v>
      </c>
      <c r="AL943" s="50" t="e">
        <f>VLOOKUP(Audit!#REF!,$V$3:$AE$12,3,FALSE)&amp; IF(Audit!#REF!=10,Audit!#REF!,"")</f>
        <v>#REF!</v>
      </c>
      <c r="AM943" s="50" t="e">
        <f>VLOOKUP(Audit!#REF!,$V$13:$AE$22,3,FALSE)&amp; IF(Audit!#REF!=10,Audit!#REF!,"")</f>
        <v>#REF!</v>
      </c>
      <c r="AN943" s="47" t="e">
        <f t="shared" si="440"/>
        <v>#REF!</v>
      </c>
      <c r="AO943" s="50" t="e">
        <f>VLOOKUP(Audit!#REF!,$V$3:$AE$12,4,FALSE) &amp;  Audit!#REF! &amp; IF(Audit!#REF!=10,Audit!#REF!,"")</f>
        <v>#REF!</v>
      </c>
      <c r="AP943" s="50" t="e">
        <f>VLOOKUP(Audit!#REF!,$V$13:$AE$22,4,FALSE)&amp; IF(Audit!#REF!=10,Audit!#REF!,"")</f>
        <v>#REF!</v>
      </c>
      <c r="AQ943" s="47" t="e">
        <f t="shared" si="441"/>
        <v>#REF!</v>
      </c>
      <c r="AR943" s="50" t="e">
        <f>VLOOKUP(Audit!#REF!,$V$3:$AE$12,5,FALSE)&amp; IF(Audit!#REF!=10,Audit!#REF!,"")</f>
        <v>#REF!</v>
      </c>
      <c r="AS943" s="50" t="e">
        <f>VLOOKUP(Audit!#REF!,$V$13:$AE$22,5,FALSE)&amp; IF(Audit!#REF!=10,Audit!#REF!,"")</f>
        <v>#REF!</v>
      </c>
      <c r="AT943" s="47" t="e">
        <f t="shared" si="442"/>
        <v>#REF!</v>
      </c>
      <c r="AU943" s="50" t="e">
        <f>VLOOKUP(Audit!#REF!,$V$3:$AE$12,6,FALSE)&amp; IF(Audit!#REF!=10,Audit!#REF!,"")</f>
        <v>#REF!</v>
      </c>
      <c r="AV943" s="50" t="e">
        <f>VLOOKUP(Audit!#REF!,$V$13:$AE$22,6,FALSE)&amp; IF(Audit!#REF!=10,Audit!#REF!,"")</f>
        <v>#REF!</v>
      </c>
      <c r="AW943" s="47" t="e">
        <f t="shared" si="443"/>
        <v>#REF!</v>
      </c>
      <c r="AX943" s="50" t="e">
        <f>VLOOKUP(Audit!#REF!,$V$3:$AE$12,7,FALSE)&amp; IF(Audit!#REF!=10,Audit!#REF!,"")</f>
        <v>#REF!</v>
      </c>
      <c r="AY943" s="50" t="e">
        <f>VLOOKUP(Audit!#REF!,$V$13:$AE$22,7,FALSE) &amp; IF(Audit!#REF!=10,Audit!#REF!,"")</f>
        <v>#REF!</v>
      </c>
      <c r="AZ943" s="47" t="e">
        <f t="shared" si="444"/>
        <v>#REF!</v>
      </c>
      <c r="BA943" s="50" t="e">
        <f>VLOOKUP(Audit!#REF!,$V$3:$AE$12,8,FALSE)&amp; Audit!#REF! &amp; IF(Audit!#REF!=10,Audit!#REF!,"")</f>
        <v>#REF!</v>
      </c>
      <c r="BB943" s="50" t="e">
        <f>VLOOKUP(Audit!#REF!,$V$13:$AE$22,8,FALSE) &amp; IF(Audit!#REF!=10,Audit!#REF!,"")</f>
        <v>#REF!</v>
      </c>
      <c r="BC943" s="47" t="e">
        <f t="shared" si="445"/>
        <v>#REF!</v>
      </c>
      <c r="BD943" s="50" t="e">
        <f>VLOOKUP(Audit!#REF!,$V$3:$AE$12,9,FALSE)&amp; IF(Audit!#REF!=10,Audit!#REF!,"")</f>
        <v>#REF!</v>
      </c>
      <c r="BE943" s="50" t="e">
        <f>VLOOKUP(Audit!#REF!,$V$13:$AE$22,9,FALSE) &amp; IF(Audit!#REF!=10,Audit!#REF!,"") &amp; IF(Audit!#REF!&lt;&gt;1,U943,"")</f>
        <v>#REF!</v>
      </c>
      <c r="BF943" s="47" t="e">
        <f t="shared" si="446"/>
        <v>#REF!</v>
      </c>
      <c r="BG943" s="50" t="e">
        <f>VLOOKUP(Audit!#REF!,$V$3:$AE$12,10,FALSE) &amp; Audit!#REF! &amp; IF(Audit!#REF!=10,Audit!#REF!,"")</f>
        <v>#REF!</v>
      </c>
      <c r="BH943" s="50" t="e">
        <f>VLOOKUP(Audit!#REF!,$V$13:$AE$22,10,FALSE) &amp; IF(Audit!#REF!=10,Audit!#REF!,"") &amp; IF(Audit!#REF!&lt;&gt;1,U943,"")</f>
        <v>#REF!</v>
      </c>
      <c r="BI943" s="47" t="e">
        <f t="shared" si="447"/>
        <v>#REF!</v>
      </c>
      <c r="BJ943" s="48" t="str">
        <f t="shared" si="448"/>
        <v/>
      </c>
      <c r="BK943" s="48" t="str">
        <f t="shared" si="449"/>
        <v/>
      </c>
      <c r="BL943" s="48" t="str">
        <f t="shared" si="450"/>
        <v/>
      </c>
      <c r="BM943" s="48" t="str">
        <f t="shared" si="451"/>
        <v/>
      </c>
      <c r="BN943" s="48" t="str">
        <f t="shared" si="452"/>
        <v/>
      </c>
      <c r="BO943" s="48" t="str">
        <f t="shared" si="453"/>
        <v/>
      </c>
      <c r="BP943" s="48" t="str">
        <f t="shared" si="454"/>
        <v/>
      </c>
      <c r="BQ943" s="48" t="str">
        <f t="shared" si="455"/>
        <v/>
      </c>
      <c r="BR943" s="48" t="str">
        <f t="shared" si="456"/>
        <v/>
      </c>
      <c r="BS943" s="48" t="str">
        <f t="shared" si="457"/>
        <v/>
      </c>
      <c r="BT943" s="48" t="str">
        <f t="shared" si="458"/>
        <v/>
      </c>
      <c r="BU943" s="48" t="str">
        <f t="shared" si="459"/>
        <v/>
      </c>
    </row>
    <row r="944" spans="1:73">
      <c r="A944" s="10" t="e">
        <f>Audit!#REF!</f>
        <v>#REF!</v>
      </c>
      <c r="B944" s="10" t="e">
        <f t="shared" si="430"/>
        <v>#REF!</v>
      </c>
      <c r="C944" s="17" t="e">
        <f>VLOOKUP(Audit!#REF!,$V$3:$AE$12,2,FALSE) &amp; VLOOKUP(Audit!#REF!,$V$13:$AE$22,2,FALSE)&amp; IF(Audit!#REF!=10,Audit!#REF!&amp;Audit!#REF!,"")</f>
        <v>#REF!</v>
      </c>
      <c r="D944" s="17" t="e">
        <f>VLOOKUP(Audit!#REF!,$V$3:$AE$12,3,FALSE) &amp; VLOOKUP(Audit!#REF!,$V$13:$AE$22,3,FALSE) &amp;IF(Audit!#REF!=10,Audit!#REF!&amp;Audit!#REF!,"")</f>
        <v>#REF!</v>
      </c>
      <c r="E944" s="17" t="e">
        <f>VLOOKUP(Audit!#REF!,$V$3:$AE$12,4,FALSE)&amp; Audit!#REF! &amp; VLOOKUP(Audit!#REF!,$V$13:$AE$22,4,FALSE)&amp; IF(Audit!#REF!=10,Audit!#REF!&amp;Audit!#REF!,"")</f>
        <v>#REF!</v>
      </c>
      <c r="F944" s="17" t="e">
        <f>VLOOKUP(Audit!#REF!,$V$3:$AE$12,5,FALSE) &amp; VLOOKUP(Audit!#REF!,$V$13:$AE$22,5,FALSE)&amp; IF(Audit!#REF!=10,Audit!#REF!&amp;Audit!#REF!,"")</f>
        <v>#REF!</v>
      </c>
      <c r="G944" s="17" t="e">
        <f>VLOOKUP(Audit!#REF!,$V$3:$AE$12,6,FALSE) &amp; VLOOKUP(Audit!#REF!,$V$13:$AE$22,6,FALSE)&amp; IF(Audit!#REF!=10,Audit!#REF!&amp;Audit!#REF!,"")</f>
        <v>#REF!</v>
      </c>
      <c r="H944" s="17" t="e">
        <f>VLOOKUP(Audit!#REF!,$V$3:$AE$12,7,FALSE) &amp; VLOOKUP(Audit!#REF!,$V$13:$AE$22,7,FALSE)&amp;IF(Audit!#REF!=10,Audit!#REF!&amp;Audit!#REF!,"")</f>
        <v>#REF!</v>
      </c>
      <c r="I944" s="17" t="e">
        <f>VLOOKUP(Audit!#REF!,$V$3:$AE$12,8,FALSE) &amp; Audit!#REF! &amp; VLOOKUP(Audit!#REF!,$V$13:$AE$22,8,FALSE)&amp;IF(Audit!#REF!=10,Audit!#REF!&amp;Audit!#REF!,"")</f>
        <v>#REF!</v>
      </c>
      <c r="J944" s="17" t="e">
        <f>VLOOKUP(Audit!#REF!,$V$3:$AE$12,9,FALSE) &amp; VLOOKUP(Audit!#REF!,$V$13:$AE$22,9,FALSE) &amp; IF(Audit!#REF!=10,Audit!#REF!&amp;Audit!#REF!,"") &amp; IF(Audit!#REF!&lt;&gt;1,U944,"")</f>
        <v>#REF!</v>
      </c>
      <c r="K944" s="17" t="e">
        <f>VLOOKUP(Audit!#REF!,$V$3:$AE$12,10,FALSE) &amp; Audit!#REF! &amp; VLOOKUP(Audit!#REF!,$V$13:$AE$22,10,FALSE) &amp; IF(Audit!#REF!=10,Audit!#REF!&amp;Audit!#REF!,"") &amp; IF(Audit!#REF!&lt;&gt;1,U944,"")</f>
        <v>#REF!</v>
      </c>
      <c r="L944" s="10" t="e">
        <f>Audit!#REF!</f>
        <v>#REF!</v>
      </c>
      <c r="M944" s="10" t="e">
        <f t="shared" si="431"/>
        <v>#REF!</v>
      </c>
      <c r="N944" s="10" t="e">
        <f t="shared" si="432"/>
        <v>#REF!</v>
      </c>
      <c r="O944" s="10" t="e">
        <f t="shared" si="433"/>
        <v>#REF!</v>
      </c>
      <c r="P944" s="10" t="e">
        <f t="shared" si="434"/>
        <v>#REF!</v>
      </c>
      <c r="Q944" s="10" t="e">
        <f t="shared" si="435"/>
        <v>#REF!</v>
      </c>
      <c r="R944" s="10" t="e">
        <f t="shared" si="436"/>
        <v>#REF!</v>
      </c>
      <c r="S944" s="10" t="e">
        <f t="shared" si="437"/>
        <v>#REF!</v>
      </c>
      <c r="T944" s="10" t="e">
        <f t="shared" si="438"/>
        <v>#REF!</v>
      </c>
      <c r="U944" s="17" t="e">
        <f>IF(Audit!#REF!="","",VLOOKUP(Audit!#REF!,$W$26:$X$35,2,FALSE)) &amp; Audit!#REF! &amp; IF(Audit!#REF!="","",IF(Audit!#REF!&lt;=1.4,VLOOKUP(Audit!#REF!,$W$38:X989,2,FALSE),VLOOKUP(Audit!#REF!,$W$51:$X$61,2,FALSE))) &amp; IF(Audit!#REF!="","",VLOOKUP(Audit!#REF!,$Y$26:$Z$35,2,FALSE) &amp; Audit!#REF! &amp; IF(Audit!#REF!="","",IF(Audit!#REF!&lt;=1.4,VLOOKUP(Audit!#REF!,$Y$38:$Z$48,2,FALSE),VLOOKUP(Audit!#REF!,$Y$51:$Z$61,2,FALSE))))</f>
        <v>#REF!</v>
      </c>
      <c r="V944" s="21"/>
      <c r="AH944" s="49" t="e">
        <f>Audit!#REF!</f>
        <v>#REF!</v>
      </c>
      <c r="AI944" s="50" t="e">
        <f>VLOOKUP(Audit!#REF!,$V$3:$AE$12,2,FALSE)&amp; IF(Audit!#REF!=10,Audit!#REF!,"")</f>
        <v>#REF!</v>
      </c>
      <c r="AJ944" s="50" t="e">
        <f>VLOOKUP(Audit!#REF!,$V$13:$AE$22,2,FALSE)&amp; IF(Audit!#REF!=10,Audit!#REF!,"")</f>
        <v>#REF!</v>
      </c>
      <c r="AK944" s="47" t="e">
        <f t="shared" si="439"/>
        <v>#REF!</v>
      </c>
      <c r="AL944" s="50" t="e">
        <f>VLOOKUP(Audit!#REF!,$V$3:$AE$12,3,FALSE)&amp; IF(Audit!#REF!=10,Audit!#REF!,"")</f>
        <v>#REF!</v>
      </c>
      <c r="AM944" s="50" t="e">
        <f>VLOOKUP(Audit!#REF!,$V$13:$AE$22,3,FALSE)&amp; IF(Audit!#REF!=10,Audit!#REF!,"")</f>
        <v>#REF!</v>
      </c>
      <c r="AN944" s="47" t="e">
        <f t="shared" si="440"/>
        <v>#REF!</v>
      </c>
      <c r="AO944" s="50" t="e">
        <f>VLOOKUP(Audit!#REF!,$V$3:$AE$12,4,FALSE) &amp;  Audit!#REF! &amp; IF(Audit!#REF!=10,Audit!#REF!,"")</f>
        <v>#REF!</v>
      </c>
      <c r="AP944" s="50" t="e">
        <f>VLOOKUP(Audit!#REF!,$V$13:$AE$22,4,FALSE)&amp; IF(Audit!#REF!=10,Audit!#REF!,"")</f>
        <v>#REF!</v>
      </c>
      <c r="AQ944" s="47" t="e">
        <f t="shared" si="441"/>
        <v>#REF!</v>
      </c>
      <c r="AR944" s="50" t="e">
        <f>VLOOKUP(Audit!#REF!,$V$3:$AE$12,5,FALSE)&amp; IF(Audit!#REF!=10,Audit!#REF!,"")</f>
        <v>#REF!</v>
      </c>
      <c r="AS944" s="50" t="e">
        <f>VLOOKUP(Audit!#REF!,$V$13:$AE$22,5,FALSE)&amp; IF(Audit!#REF!=10,Audit!#REF!,"")</f>
        <v>#REF!</v>
      </c>
      <c r="AT944" s="47" t="e">
        <f t="shared" si="442"/>
        <v>#REF!</v>
      </c>
      <c r="AU944" s="50" t="e">
        <f>VLOOKUP(Audit!#REF!,$V$3:$AE$12,6,FALSE)&amp; IF(Audit!#REF!=10,Audit!#REF!,"")</f>
        <v>#REF!</v>
      </c>
      <c r="AV944" s="50" t="e">
        <f>VLOOKUP(Audit!#REF!,$V$13:$AE$22,6,FALSE)&amp; IF(Audit!#REF!=10,Audit!#REF!,"")</f>
        <v>#REF!</v>
      </c>
      <c r="AW944" s="47" t="e">
        <f t="shared" si="443"/>
        <v>#REF!</v>
      </c>
      <c r="AX944" s="50" t="e">
        <f>VLOOKUP(Audit!#REF!,$V$3:$AE$12,7,FALSE)&amp; IF(Audit!#REF!=10,Audit!#REF!,"")</f>
        <v>#REF!</v>
      </c>
      <c r="AY944" s="50" t="e">
        <f>VLOOKUP(Audit!#REF!,$V$13:$AE$22,7,FALSE) &amp; IF(Audit!#REF!=10,Audit!#REF!,"")</f>
        <v>#REF!</v>
      </c>
      <c r="AZ944" s="47" t="e">
        <f t="shared" si="444"/>
        <v>#REF!</v>
      </c>
      <c r="BA944" s="50" t="e">
        <f>VLOOKUP(Audit!#REF!,$V$3:$AE$12,8,FALSE)&amp; Audit!#REF! &amp; IF(Audit!#REF!=10,Audit!#REF!,"")</f>
        <v>#REF!</v>
      </c>
      <c r="BB944" s="50" t="e">
        <f>VLOOKUP(Audit!#REF!,$V$13:$AE$22,8,FALSE) &amp; IF(Audit!#REF!=10,Audit!#REF!,"")</f>
        <v>#REF!</v>
      </c>
      <c r="BC944" s="47" t="e">
        <f t="shared" si="445"/>
        <v>#REF!</v>
      </c>
      <c r="BD944" s="50" t="e">
        <f>VLOOKUP(Audit!#REF!,$V$3:$AE$12,9,FALSE)&amp; IF(Audit!#REF!=10,Audit!#REF!,"")</f>
        <v>#REF!</v>
      </c>
      <c r="BE944" s="50" t="e">
        <f>VLOOKUP(Audit!#REF!,$V$13:$AE$22,9,FALSE) &amp; IF(Audit!#REF!=10,Audit!#REF!,"") &amp; IF(Audit!#REF!&lt;&gt;1,U944,"")</f>
        <v>#REF!</v>
      </c>
      <c r="BF944" s="47" t="e">
        <f t="shared" si="446"/>
        <v>#REF!</v>
      </c>
      <c r="BG944" s="50" t="e">
        <f>VLOOKUP(Audit!#REF!,$V$3:$AE$12,10,FALSE) &amp; Audit!#REF! &amp; IF(Audit!#REF!=10,Audit!#REF!,"")</f>
        <v>#REF!</v>
      </c>
      <c r="BH944" s="50" t="e">
        <f>VLOOKUP(Audit!#REF!,$V$13:$AE$22,10,FALSE) &amp; IF(Audit!#REF!=10,Audit!#REF!,"") &amp; IF(Audit!#REF!&lt;&gt;1,U944,"")</f>
        <v>#REF!</v>
      </c>
      <c r="BI944" s="47" t="e">
        <f t="shared" si="447"/>
        <v>#REF!</v>
      </c>
      <c r="BJ944" s="48" t="str">
        <f t="shared" si="448"/>
        <v/>
      </c>
      <c r="BK944" s="48" t="str">
        <f t="shared" si="449"/>
        <v/>
      </c>
      <c r="BL944" s="48" t="str">
        <f t="shared" si="450"/>
        <v/>
      </c>
      <c r="BM944" s="48" t="str">
        <f t="shared" si="451"/>
        <v/>
      </c>
      <c r="BN944" s="48" t="str">
        <f t="shared" si="452"/>
        <v/>
      </c>
      <c r="BO944" s="48" t="str">
        <f t="shared" si="453"/>
        <v/>
      </c>
      <c r="BP944" s="48" t="str">
        <f t="shared" si="454"/>
        <v/>
      </c>
      <c r="BQ944" s="48" t="str">
        <f t="shared" si="455"/>
        <v/>
      </c>
      <c r="BR944" s="48" t="str">
        <f t="shared" si="456"/>
        <v/>
      </c>
      <c r="BS944" s="48" t="str">
        <f t="shared" si="457"/>
        <v/>
      </c>
      <c r="BT944" s="48" t="str">
        <f t="shared" si="458"/>
        <v/>
      </c>
      <c r="BU944" s="48" t="str">
        <f t="shared" si="459"/>
        <v/>
      </c>
    </row>
    <row r="945" spans="1:73">
      <c r="A945" s="10" t="e">
        <f>Audit!#REF!</f>
        <v>#REF!</v>
      </c>
      <c r="B945" s="10" t="e">
        <f t="shared" si="430"/>
        <v>#REF!</v>
      </c>
      <c r="C945" s="17" t="e">
        <f>VLOOKUP(Audit!#REF!,$V$3:$AE$12,2,FALSE) &amp; VLOOKUP(Audit!#REF!,$V$13:$AE$22,2,FALSE)&amp; IF(Audit!#REF!=10,Audit!#REF!&amp;Audit!#REF!,"")</f>
        <v>#REF!</v>
      </c>
      <c r="D945" s="17" t="e">
        <f>VLOOKUP(Audit!#REF!,$V$3:$AE$12,3,FALSE) &amp; VLOOKUP(Audit!#REF!,$V$13:$AE$22,3,FALSE) &amp;IF(Audit!#REF!=10,Audit!#REF!&amp;Audit!#REF!,"")</f>
        <v>#REF!</v>
      </c>
      <c r="E945" s="17" t="e">
        <f>VLOOKUP(Audit!#REF!,$V$3:$AE$12,4,FALSE)&amp; Audit!#REF! &amp; VLOOKUP(Audit!#REF!,$V$13:$AE$22,4,FALSE)&amp; IF(Audit!#REF!=10,Audit!#REF!&amp;Audit!#REF!,"")</f>
        <v>#REF!</v>
      </c>
      <c r="F945" s="17" t="e">
        <f>VLOOKUP(Audit!#REF!,$V$3:$AE$12,5,FALSE) &amp; VLOOKUP(Audit!#REF!,$V$13:$AE$22,5,FALSE)&amp; IF(Audit!#REF!=10,Audit!#REF!&amp;Audit!#REF!,"")</f>
        <v>#REF!</v>
      </c>
      <c r="G945" s="17" t="e">
        <f>VLOOKUP(Audit!#REF!,$V$3:$AE$12,6,FALSE) &amp; VLOOKUP(Audit!#REF!,$V$13:$AE$22,6,FALSE)&amp; IF(Audit!#REF!=10,Audit!#REF!&amp;Audit!#REF!,"")</f>
        <v>#REF!</v>
      </c>
      <c r="H945" s="17" t="e">
        <f>VLOOKUP(Audit!#REF!,$V$3:$AE$12,7,FALSE) &amp; VLOOKUP(Audit!#REF!,$V$13:$AE$22,7,FALSE)&amp;IF(Audit!#REF!=10,Audit!#REF!&amp;Audit!#REF!,"")</f>
        <v>#REF!</v>
      </c>
      <c r="I945" s="17" t="e">
        <f>VLOOKUP(Audit!#REF!,$V$3:$AE$12,8,FALSE) &amp; Audit!#REF! &amp; VLOOKUP(Audit!#REF!,$V$13:$AE$22,8,FALSE)&amp;IF(Audit!#REF!=10,Audit!#REF!&amp;Audit!#REF!,"")</f>
        <v>#REF!</v>
      </c>
      <c r="J945" s="17" t="e">
        <f>VLOOKUP(Audit!#REF!,$V$3:$AE$12,9,FALSE) &amp; VLOOKUP(Audit!#REF!,$V$13:$AE$22,9,FALSE) &amp; IF(Audit!#REF!=10,Audit!#REF!&amp;Audit!#REF!,"") &amp; IF(Audit!#REF!&lt;&gt;1,U945,"")</f>
        <v>#REF!</v>
      </c>
      <c r="K945" s="17" t="e">
        <f>VLOOKUP(Audit!#REF!,$V$3:$AE$12,10,FALSE) &amp; Audit!#REF! &amp; VLOOKUP(Audit!#REF!,$V$13:$AE$22,10,FALSE) &amp; IF(Audit!#REF!=10,Audit!#REF!&amp;Audit!#REF!,"") &amp; IF(Audit!#REF!&lt;&gt;1,U945,"")</f>
        <v>#REF!</v>
      </c>
      <c r="L945" s="10" t="e">
        <f>Audit!#REF!</f>
        <v>#REF!</v>
      </c>
      <c r="M945" s="10" t="e">
        <f t="shared" si="431"/>
        <v>#REF!</v>
      </c>
      <c r="N945" s="10" t="e">
        <f t="shared" si="432"/>
        <v>#REF!</v>
      </c>
      <c r="O945" s="10" t="e">
        <f t="shared" si="433"/>
        <v>#REF!</v>
      </c>
      <c r="P945" s="10" t="e">
        <f t="shared" si="434"/>
        <v>#REF!</v>
      </c>
      <c r="Q945" s="10" t="e">
        <f t="shared" si="435"/>
        <v>#REF!</v>
      </c>
      <c r="R945" s="10" t="e">
        <f t="shared" si="436"/>
        <v>#REF!</v>
      </c>
      <c r="S945" s="10" t="e">
        <f t="shared" si="437"/>
        <v>#REF!</v>
      </c>
      <c r="T945" s="10" t="e">
        <f t="shared" si="438"/>
        <v>#REF!</v>
      </c>
      <c r="U945" s="17" t="e">
        <f>IF(Audit!#REF!="","",VLOOKUP(Audit!#REF!,$W$26:$X$35,2,FALSE)) &amp; Audit!#REF! &amp; IF(Audit!#REF!="","",IF(Audit!#REF!&lt;=1.4,VLOOKUP(Audit!#REF!,$W$38:X990,2,FALSE),VLOOKUP(Audit!#REF!,$W$51:$X$61,2,FALSE))) &amp; IF(Audit!#REF!="","",VLOOKUP(Audit!#REF!,$Y$26:$Z$35,2,FALSE) &amp; Audit!#REF! &amp; IF(Audit!#REF!="","",IF(Audit!#REF!&lt;=1.4,VLOOKUP(Audit!#REF!,$Y$38:$Z$48,2,FALSE),VLOOKUP(Audit!#REF!,$Y$51:$Z$61,2,FALSE))))</f>
        <v>#REF!</v>
      </c>
      <c r="V945" s="21"/>
      <c r="AH945" s="49" t="e">
        <f>Audit!#REF!</f>
        <v>#REF!</v>
      </c>
      <c r="AI945" s="50" t="e">
        <f>VLOOKUP(Audit!#REF!,$V$3:$AE$12,2,FALSE)&amp; IF(Audit!#REF!=10,Audit!#REF!,"")</f>
        <v>#REF!</v>
      </c>
      <c r="AJ945" s="50" t="e">
        <f>VLOOKUP(Audit!#REF!,$V$13:$AE$22,2,FALSE)&amp; IF(Audit!#REF!=10,Audit!#REF!,"")</f>
        <v>#REF!</v>
      </c>
      <c r="AK945" s="47" t="e">
        <f t="shared" si="439"/>
        <v>#REF!</v>
      </c>
      <c r="AL945" s="50" t="e">
        <f>VLOOKUP(Audit!#REF!,$V$3:$AE$12,3,FALSE)&amp; IF(Audit!#REF!=10,Audit!#REF!,"")</f>
        <v>#REF!</v>
      </c>
      <c r="AM945" s="50" t="e">
        <f>VLOOKUP(Audit!#REF!,$V$13:$AE$22,3,FALSE)&amp; IF(Audit!#REF!=10,Audit!#REF!,"")</f>
        <v>#REF!</v>
      </c>
      <c r="AN945" s="47" t="e">
        <f t="shared" si="440"/>
        <v>#REF!</v>
      </c>
      <c r="AO945" s="50" t="e">
        <f>VLOOKUP(Audit!#REF!,$V$3:$AE$12,4,FALSE) &amp;  Audit!#REF! &amp; IF(Audit!#REF!=10,Audit!#REF!,"")</f>
        <v>#REF!</v>
      </c>
      <c r="AP945" s="50" t="e">
        <f>VLOOKUP(Audit!#REF!,$V$13:$AE$22,4,FALSE)&amp; IF(Audit!#REF!=10,Audit!#REF!,"")</f>
        <v>#REF!</v>
      </c>
      <c r="AQ945" s="47" t="e">
        <f t="shared" si="441"/>
        <v>#REF!</v>
      </c>
      <c r="AR945" s="50" t="e">
        <f>VLOOKUP(Audit!#REF!,$V$3:$AE$12,5,FALSE)&amp; IF(Audit!#REF!=10,Audit!#REF!,"")</f>
        <v>#REF!</v>
      </c>
      <c r="AS945" s="50" t="e">
        <f>VLOOKUP(Audit!#REF!,$V$13:$AE$22,5,FALSE)&amp; IF(Audit!#REF!=10,Audit!#REF!,"")</f>
        <v>#REF!</v>
      </c>
      <c r="AT945" s="47" t="e">
        <f t="shared" si="442"/>
        <v>#REF!</v>
      </c>
      <c r="AU945" s="50" t="e">
        <f>VLOOKUP(Audit!#REF!,$V$3:$AE$12,6,FALSE)&amp; IF(Audit!#REF!=10,Audit!#REF!,"")</f>
        <v>#REF!</v>
      </c>
      <c r="AV945" s="50" t="e">
        <f>VLOOKUP(Audit!#REF!,$V$13:$AE$22,6,FALSE)&amp; IF(Audit!#REF!=10,Audit!#REF!,"")</f>
        <v>#REF!</v>
      </c>
      <c r="AW945" s="47" t="e">
        <f t="shared" si="443"/>
        <v>#REF!</v>
      </c>
      <c r="AX945" s="50" t="e">
        <f>VLOOKUP(Audit!#REF!,$V$3:$AE$12,7,FALSE)&amp; IF(Audit!#REF!=10,Audit!#REF!,"")</f>
        <v>#REF!</v>
      </c>
      <c r="AY945" s="50" t="e">
        <f>VLOOKUP(Audit!#REF!,$V$13:$AE$22,7,FALSE) &amp; IF(Audit!#REF!=10,Audit!#REF!,"")</f>
        <v>#REF!</v>
      </c>
      <c r="AZ945" s="47" t="e">
        <f t="shared" si="444"/>
        <v>#REF!</v>
      </c>
      <c r="BA945" s="50" t="e">
        <f>VLOOKUP(Audit!#REF!,$V$3:$AE$12,8,FALSE)&amp; Audit!#REF! &amp; IF(Audit!#REF!=10,Audit!#REF!,"")</f>
        <v>#REF!</v>
      </c>
      <c r="BB945" s="50" t="e">
        <f>VLOOKUP(Audit!#REF!,$V$13:$AE$22,8,FALSE) &amp; IF(Audit!#REF!=10,Audit!#REF!,"")</f>
        <v>#REF!</v>
      </c>
      <c r="BC945" s="47" t="e">
        <f t="shared" si="445"/>
        <v>#REF!</v>
      </c>
      <c r="BD945" s="50" t="e">
        <f>VLOOKUP(Audit!#REF!,$V$3:$AE$12,9,FALSE)&amp; IF(Audit!#REF!=10,Audit!#REF!,"")</f>
        <v>#REF!</v>
      </c>
      <c r="BE945" s="50" t="e">
        <f>VLOOKUP(Audit!#REF!,$V$13:$AE$22,9,FALSE) &amp; IF(Audit!#REF!=10,Audit!#REF!,"") &amp; IF(Audit!#REF!&lt;&gt;1,U945,"")</f>
        <v>#REF!</v>
      </c>
      <c r="BF945" s="47" t="e">
        <f t="shared" si="446"/>
        <v>#REF!</v>
      </c>
      <c r="BG945" s="50" t="e">
        <f>VLOOKUP(Audit!#REF!,$V$3:$AE$12,10,FALSE) &amp; Audit!#REF! &amp; IF(Audit!#REF!=10,Audit!#REF!,"")</f>
        <v>#REF!</v>
      </c>
      <c r="BH945" s="50" t="e">
        <f>VLOOKUP(Audit!#REF!,$V$13:$AE$22,10,FALSE) &amp; IF(Audit!#REF!=10,Audit!#REF!,"") &amp; IF(Audit!#REF!&lt;&gt;1,U945,"")</f>
        <v>#REF!</v>
      </c>
      <c r="BI945" s="47" t="e">
        <f t="shared" si="447"/>
        <v>#REF!</v>
      </c>
      <c r="BJ945" s="48" t="str">
        <f t="shared" si="448"/>
        <v/>
      </c>
      <c r="BK945" s="48" t="str">
        <f t="shared" si="449"/>
        <v/>
      </c>
      <c r="BL945" s="48" t="str">
        <f t="shared" si="450"/>
        <v/>
      </c>
      <c r="BM945" s="48" t="str">
        <f t="shared" si="451"/>
        <v/>
      </c>
      <c r="BN945" s="48" t="str">
        <f t="shared" si="452"/>
        <v/>
      </c>
      <c r="BO945" s="48" t="str">
        <f t="shared" si="453"/>
        <v/>
      </c>
      <c r="BP945" s="48" t="str">
        <f t="shared" si="454"/>
        <v/>
      </c>
      <c r="BQ945" s="48" t="str">
        <f t="shared" si="455"/>
        <v/>
      </c>
      <c r="BR945" s="48" t="str">
        <f t="shared" si="456"/>
        <v/>
      </c>
      <c r="BS945" s="48" t="str">
        <f t="shared" si="457"/>
        <v/>
      </c>
      <c r="BT945" s="48" t="str">
        <f t="shared" si="458"/>
        <v/>
      </c>
      <c r="BU945" s="48" t="str">
        <f t="shared" si="459"/>
        <v/>
      </c>
    </row>
    <row r="946" spans="1:73">
      <c r="A946" s="10" t="e">
        <f>Audit!#REF!</f>
        <v>#REF!</v>
      </c>
      <c r="B946" s="10" t="e">
        <f t="shared" si="430"/>
        <v>#REF!</v>
      </c>
      <c r="C946" s="17" t="e">
        <f>VLOOKUP(Audit!#REF!,$V$3:$AE$12,2,FALSE) &amp; VLOOKUP(Audit!#REF!,$V$13:$AE$22,2,FALSE)&amp; IF(Audit!#REF!=10,Audit!#REF!&amp;Audit!#REF!,"")</f>
        <v>#REF!</v>
      </c>
      <c r="D946" s="17" t="e">
        <f>VLOOKUP(Audit!#REF!,$V$3:$AE$12,3,FALSE) &amp; VLOOKUP(Audit!#REF!,$V$13:$AE$22,3,FALSE) &amp;IF(Audit!#REF!=10,Audit!#REF!&amp;Audit!#REF!,"")</f>
        <v>#REF!</v>
      </c>
      <c r="E946" s="17" t="e">
        <f>VLOOKUP(Audit!#REF!,$V$3:$AE$12,4,FALSE)&amp; Audit!#REF! &amp; VLOOKUP(Audit!#REF!,$V$13:$AE$22,4,FALSE)&amp; IF(Audit!#REF!=10,Audit!#REF!&amp;Audit!#REF!,"")</f>
        <v>#REF!</v>
      </c>
      <c r="F946" s="17" t="e">
        <f>VLOOKUP(Audit!#REF!,$V$3:$AE$12,5,FALSE) &amp; VLOOKUP(Audit!#REF!,$V$13:$AE$22,5,FALSE)&amp; IF(Audit!#REF!=10,Audit!#REF!&amp;Audit!#REF!,"")</f>
        <v>#REF!</v>
      </c>
      <c r="G946" s="17" t="e">
        <f>VLOOKUP(Audit!#REF!,$V$3:$AE$12,6,FALSE) &amp; VLOOKUP(Audit!#REF!,$V$13:$AE$22,6,FALSE)&amp; IF(Audit!#REF!=10,Audit!#REF!&amp;Audit!#REF!,"")</f>
        <v>#REF!</v>
      </c>
      <c r="H946" s="17" t="e">
        <f>VLOOKUP(Audit!#REF!,$V$3:$AE$12,7,FALSE) &amp; VLOOKUP(Audit!#REF!,$V$13:$AE$22,7,FALSE)&amp;IF(Audit!#REF!=10,Audit!#REF!&amp;Audit!#REF!,"")</f>
        <v>#REF!</v>
      </c>
      <c r="I946" s="17" t="e">
        <f>VLOOKUP(Audit!#REF!,$V$3:$AE$12,8,FALSE) &amp; Audit!#REF! &amp; VLOOKUP(Audit!#REF!,$V$13:$AE$22,8,FALSE)&amp;IF(Audit!#REF!=10,Audit!#REF!&amp;Audit!#REF!,"")</f>
        <v>#REF!</v>
      </c>
      <c r="J946" s="17" t="e">
        <f>VLOOKUP(Audit!#REF!,$V$3:$AE$12,9,FALSE) &amp; VLOOKUP(Audit!#REF!,$V$13:$AE$22,9,FALSE) &amp; IF(Audit!#REF!=10,Audit!#REF!&amp;Audit!#REF!,"") &amp; IF(Audit!#REF!&lt;&gt;1,U946,"")</f>
        <v>#REF!</v>
      </c>
      <c r="K946" s="17" t="e">
        <f>VLOOKUP(Audit!#REF!,$V$3:$AE$12,10,FALSE) &amp; Audit!#REF! &amp; VLOOKUP(Audit!#REF!,$V$13:$AE$22,10,FALSE) &amp; IF(Audit!#REF!=10,Audit!#REF!&amp;Audit!#REF!,"") &amp; IF(Audit!#REF!&lt;&gt;1,U946,"")</f>
        <v>#REF!</v>
      </c>
      <c r="L946" s="10" t="e">
        <f>Audit!#REF!</f>
        <v>#REF!</v>
      </c>
      <c r="M946" s="10" t="e">
        <f t="shared" si="431"/>
        <v>#REF!</v>
      </c>
      <c r="N946" s="10" t="e">
        <f t="shared" si="432"/>
        <v>#REF!</v>
      </c>
      <c r="O946" s="10" t="e">
        <f t="shared" si="433"/>
        <v>#REF!</v>
      </c>
      <c r="P946" s="10" t="e">
        <f t="shared" si="434"/>
        <v>#REF!</v>
      </c>
      <c r="Q946" s="10" t="e">
        <f t="shared" si="435"/>
        <v>#REF!</v>
      </c>
      <c r="R946" s="10" t="e">
        <f t="shared" si="436"/>
        <v>#REF!</v>
      </c>
      <c r="S946" s="10" t="e">
        <f t="shared" si="437"/>
        <v>#REF!</v>
      </c>
      <c r="T946" s="10" t="e">
        <f t="shared" si="438"/>
        <v>#REF!</v>
      </c>
      <c r="U946" s="17" t="e">
        <f>IF(Audit!#REF!="","",VLOOKUP(Audit!#REF!,$W$26:$X$35,2,FALSE)) &amp; Audit!#REF! &amp; IF(Audit!#REF!="","",IF(Audit!#REF!&lt;=1.4,VLOOKUP(Audit!#REF!,$W$38:X991,2,FALSE),VLOOKUP(Audit!#REF!,$W$51:$X$61,2,FALSE))) &amp; IF(Audit!#REF!="","",VLOOKUP(Audit!#REF!,$Y$26:$Z$35,2,FALSE) &amp; Audit!#REF! &amp; IF(Audit!#REF!="","",IF(Audit!#REF!&lt;=1.4,VLOOKUP(Audit!#REF!,$Y$38:$Z$48,2,FALSE),VLOOKUP(Audit!#REF!,$Y$51:$Z$61,2,FALSE))))</f>
        <v>#REF!</v>
      </c>
      <c r="V946" s="21"/>
      <c r="AH946" s="49" t="e">
        <f>Audit!#REF!</f>
        <v>#REF!</v>
      </c>
      <c r="AI946" s="50" t="e">
        <f>VLOOKUP(Audit!#REF!,$V$3:$AE$12,2,FALSE)&amp; IF(Audit!#REF!=10,Audit!#REF!,"")</f>
        <v>#REF!</v>
      </c>
      <c r="AJ946" s="50" t="e">
        <f>VLOOKUP(Audit!#REF!,$V$13:$AE$22,2,FALSE)&amp; IF(Audit!#REF!=10,Audit!#REF!,"")</f>
        <v>#REF!</v>
      </c>
      <c r="AK946" s="47" t="e">
        <f t="shared" si="439"/>
        <v>#REF!</v>
      </c>
      <c r="AL946" s="50" t="e">
        <f>VLOOKUP(Audit!#REF!,$V$3:$AE$12,3,FALSE)&amp; IF(Audit!#REF!=10,Audit!#REF!,"")</f>
        <v>#REF!</v>
      </c>
      <c r="AM946" s="50" t="e">
        <f>VLOOKUP(Audit!#REF!,$V$13:$AE$22,3,FALSE)&amp; IF(Audit!#REF!=10,Audit!#REF!,"")</f>
        <v>#REF!</v>
      </c>
      <c r="AN946" s="47" t="e">
        <f t="shared" si="440"/>
        <v>#REF!</v>
      </c>
      <c r="AO946" s="50" t="e">
        <f>VLOOKUP(Audit!#REF!,$V$3:$AE$12,4,FALSE) &amp;  Audit!#REF! &amp; IF(Audit!#REF!=10,Audit!#REF!,"")</f>
        <v>#REF!</v>
      </c>
      <c r="AP946" s="50" t="e">
        <f>VLOOKUP(Audit!#REF!,$V$13:$AE$22,4,FALSE)&amp; IF(Audit!#REF!=10,Audit!#REF!,"")</f>
        <v>#REF!</v>
      </c>
      <c r="AQ946" s="47" t="e">
        <f t="shared" si="441"/>
        <v>#REF!</v>
      </c>
      <c r="AR946" s="50" t="e">
        <f>VLOOKUP(Audit!#REF!,$V$3:$AE$12,5,FALSE)&amp; IF(Audit!#REF!=10,Audit!#REF!,"")</f>
        <v>#REF!</v>
      </c>
      <c r="AS946" s="50" t="e">
        <f>VLOOKUP(Audit!#REF!,$V$13:$AE$22,5,FALSE)&amp; IF(Audit!#REF!=10,Audit!#REF!,"")</f>
        <v>#REF!</v>
      </c>
      <c r="AT946" s="47" t="e">
        <f t="shared" si="442"/>
        <v>#REF!</v>
      </c>
      <c r="AU946" s="50" t="e">
        <f>VLOOKUP(Audit!#REF!,$V$3:$AE$12,6,FALSE)&amp; IF(Audit!#REF!=10,Audit!#REF!,"")</f>
        <v>#REF!</v>
      </c>
      <c r="AV946" s="50" t="e">
        <f>VLOOKUP(Audit!#REF!,$V$13:$AE$22,6,FALSE)&amp; IF(Audit!#REF!=10,Audit!#REF!,"")</f>
        <v>#REF!</v>
      </c>
      <c r="AW946" s="47" t="e">
        <f t="shared" si="443"/>
        <v>#REF!</v>
      </c>
      <c r="AX946" s="50" t="e">
        <f>VLOOKUP(Audit!#REF!,$V$3:$AE$12,7,FALSE)&amp; IF(Audit!#REF!=10,Audit!#REF!,"")</f>
        <v>#REF!</v>
      </c>
      <c r="AY946" s="50" t="e">
        <f>VLOOKUP(Audit!#REF!,$V$13:$AE$22,7,FALSE) &amp; IF(Audit!#REF!=10,Audit!#REF!,"")</f>
        <v>#REF!</v>
      </c>
      <c r="AZ946" s="47" t="e">
        <f t="shared" si="444"/>
        <v>#REF!</v>
      </c>
      <c r="BA946" s="50" t="e">
        <f>VLOOKUP(Audit!#REF!,$V$3:$AE$12,8,FALSE)&amp; Audit!#REF! &amp; IF(Audit!#REF!=10,Audit!#REF!,"")</f>
        <v>#REF!</v>
      </c>
      <c r="BB946" s="50" t="e">
        <f>VLOOKUP(Audit!#REF!,$V$13:$AE$22,8,FALSE) &amp; IF(Audit!#REF!=10,Audit!#REF!,"")</f>
        <v>#REF!</v>
      </c>
      <c r="BC946" s="47" t="e">
        <f t="shared" si="445"/>
        <v>#REF!</v>
      </c>
      <c r="BD946" s="50" t="e">
        <f>VLOOKUP(Audit!#REF!,$V$3:$AE$12,9,FALSE)&amp; IF(Audit!#REF!=10,Audit!#REF!,"")</f>
        <v>#REF!</v>
      </c>
      <c r="BE946" s="50" t="e">
        <f>VLOOKUP(Audit!#REF!,$V$13:$AE$22,9,FALSE) &amp; IF(Audit!#REF!=10,Audit!#REF!,"") &amp; IF(Audit!#REF!&lt;&gt;1,U946,"")</f>
        <v>#REF!</v>
      </c>
      <c r="BF946" s="47" t="e">
        <f t="shared" si="446"/>
        <v>#REF!</v>
      </c>
      <c r="BG946" s="50" t="e">
        <f>VLOOKUP(Audit!#REF!,$V$3:$AE$12,10,FALSE) &amp; Audit!#REF! &amp; IF(Audit!#REF!=10,Audit!#REF!,"")</f>
        <v>#REF!</v>
      </c>
      <c r="BH946" s="50" t="e">
        <f>VLOOKUP(Audit!#REF!,$V$13:$AE$22,10,FALSE) &amp; IF(Audit!#REF!=10,Audit!#REF!,"") &amp; IF(Audit!#REF!&lt;&gt;1,U946,"")</f>
        <v>#REF!</v>
      </c>
      <c r="BI946" s="47" t="e">
        <f t="shared" si="447"/>
        <v>#REF!</v>
      </c>
      <c r="BJ946" s="48" t="str">
        <f t="shared" si="448"/>
        <v/>
      </c>
      <c r="BK946" s="48" t="str">
        <f t="shared" si="449"/>
        <v/>
      </c>
      <c r="BL946" s="48" t="str">
        <f t="shared" si="450"/>
        <v/>
      </c>
      <c r="BM946" s="48" t="str">
        <f t="shared" si="451"/>
        <v/>
      </c>
      <c r="BN946" s="48" t="str">
        <f t="shared" si="452"/>
        <v/>
      </c>
      <c r="BO946" s="48" t="str">
        <f t="shared" si="453"/>
        <v/>
      </c>
      <c r="BP946" s="48" t="str">
        <f t="shared" si="454"/>
        <v/>
      </c>
      <c r="BQ946" s="48" t="str">
        <f t="shared" si="455"/>
        <v/>
      </c>
      <c r="BR946" s="48" t="str">
        <f t="shared" si="456"/>
        <v/>
      </c>
      <c r="BS946" s="48" t="str">
        <f t="shared" si="457"/>
        <v/>
      </c>
      <c r="BT946" s="48" t="str">
        <f t="shared" si="458"/>
        <v/>
      </c>
      <c r="BU946" s="48" t="str">
        <f t="shared" si="459"/>
        <v/>
      </c>
    </row>
    <row r="947" spans="1:73">
      <c r="A947" s="10" t="e">
        <f>Audit!#REF!</f>
        <v>#REF!</v>
      </c>
      <c r="B947" s="10" t="e">
        <f t="shared" si="430"/>
        <v>#REF!</v>
      </c>
      <c r="C947" s="17" t="e">
        <f>VLOOKUP(Audit!#REF!,$V$3:$AE$12,2,FALSE) &amp; VLOOKUP(Audit!#REF!,$V$13:$AE$22,2,FALSE)&amp; IF(Audit!#REF!=10,Audit!#REF!&amp;Audit!#REF!,"")</f>
        <v>#REF!</v>
      </c>
      <c r="D947" s="17" t="e">
        <f>VLOOKUP(Audit!#REF!,$V$3:$AE$12,3,FALSE) &amp; VLOOKUP(Audit!#REF!,$V$13:$AE$22,3,FALSE) &amp;IF(Audit!#REF!=10,Audit!#REF!&amp;Audit!#REF!,"")</f>
        <v>#REF!</v>
      </c>
      <c r="E947" s="17" t="e">
        <f>VLOOKUP(Audit!#REF!,$V$3:$AE$12,4,FALSE)&amp; Audit!#REF! &amp; VLOOKUP(Audit!#REF!,$V$13:$AE$22,4,FALSE)&amp; IF(Audit!#REF!=10,Audit!#REF!&amp;Audit!#REF!,"")</f>
        <v>#REF!</v>
      </c>
      <c r="F947" s="17" t="e">
        <f>VLOOKUP(Audit!#REF!,$V$3:$AE$12,5,FALSE) &amp; VLOOKUP(Audit!#REF!,$V$13:$AE$22,5,FALSE)&amp; IF(Audit!#REF!=10,Audit!#REF!&amp;Audit!#REF!,"")</f>
        <v>#REF!</v>
      </c>
      <c r="G947" s="17" t="e">
        <f>VLOOKUP(Audit!#REF!,$V$3:$AE$12,6,FALSE) &amp; VLOOKUP(Audit!#REF!,$V$13:$AE$22,6,FALSE)&amp; IF(Audit!#REF!=10,Audit!#REF!&amp;Audit!#REF!,"")</f>
        <v>#REF!</v>
      </c>
      <c r="H947" s="17" t="e">
        <f>VLOOKUP(Audit!#REF!,$V$3:$AE$12,7,FALSE) &amp; VLOOKUP(Audit!#REF!,$V$13:$AE$22,7,FALSE)&amp;IF(Audit!#REF!=10,Audit!#REF!&amp;Audit!#REF!,"")</f>
        <v>#REF!</v>
      </c>
      <c r="I947" s="17" t="e">
        <f>VLOOKUP(Audit!#REF!,$V$3:$AE$12,8,FALSE) &amp; Audit!#REF! &amp; VLOOKUP(Audit!#REF!,$V$13:$AE$22,8,FALSE)&amp;IF(Audit!#REF!=10,Audit!#REF!&amp;Audit!#REF!,"")</f>
        <v>#REF!</v>
      </c>
      <c r="J947" s="17" t="e">
        <f>VLOOKUP(Audit!#REF!,$V$3:$AE$12,9,FALSE) &amp; VLOOKUP(Audit!#REF!,$V$13:$AE$22,9,FALSE) &amp; IF(Audit!#REF!=10,Audit!#REF!&amp;Audit!#REF!,"") &amp; IF(Audit!#REF!&lt;&gt;1,U947,"")</f>
        <v>#REF!</v>
      </c>
      <c r="K947" s="17" t="e">
        <f>VLOOKUP(Audit!#REF!,$V$3:$AE$12,10,FALSE) &amp; Audit!#REF! &amp; VLOOKUP(Audit!#REF!,$V$13:$AE$22,10,FALSE) &amp; IF(Audit!#REF!=10,Audit!#REF!&amp;Audit!#REF!,"") &amp; IF(Audit!#REF!&lt;&gt;1,U947,"")</f>
        <v>#REF!</v>
      </c>
      <c r="L947" s="10" t="e">
        <f>Audit!#REF!</f>
        <v>#REF!</v>
      </c>
      <c r="M947" s="10" t="e">
        <f t="shared" si="431"/>
        <v>#REF!</v>
      </c>
      <c r="N947" s="10" t="e">
        <f t="shared" si="432"/>
        <v>#REF!</v>
      </c>
      <c r="O947" s="10" t="e">
        <f t="shared" si="433"/>
        <v>#REF!</v>
      </c>
      <c r="P947" s="10" t="e">
        <f t="shared" si="434"/>
        <v>#REF!</v>
      </c>
      <c r="Q947" s="10" t="e">
        <f t="shared" si="435"/>
        <v>#REF!</v>
      </c>
      <c r="R947" s="10" t="e">
        <f t="shared" si="436"/>
        <v>#REF!</v>
      </c>
      <c r="S947" s="10" t="e">
        <f t="shared" si="437"/>
        <v>#REF!</v>
      </c>
      <c r="T947" s="10" t="e">
        <f t="shared" si="438"/>
        <v>#REF!</v>
      </c>
      <c r="U947" s="17" t="e">
        <f>IF(Audit!#REF!="","",VLOOKUP(Audit!#REF!,$W$26:$X$35,2,FALSE)) &amp; Audit!#REF! &amp; IF(Audit!#REF!="","",IF(Audit!#REF!&lt;=1.4,VLOOKUP(Audit!#REF!,$W$38:X992,2,FALSE),VLOOKUP(Audit!#REF!,$W$51:$X$61,2,FALSE))) &amp; IF(Audit!#REF!="","",VLOOKUP(Audit!#REF!,$Y$26:$Z$35,2,FALSE) &amp; Audit!#REF! &amp; IF(Audit!#REF!="","",IF(Audit!#REF!&lt;=1.4,VLOOKUP(Audit!#REF!,$Y$38:$Z$48,2,FALSE),VLOOKUP(Audit!#REF!,$Y$51:$Z$61,2,FALSE))))</f>
        <v>#REF!</v>
      </c>
      <c r="V947" s="21"/>
      <c r="AH947" s="49" t="e">
        <f>Audit!#REF!</f>
        <v>#REF!</v>
      </c>
      <c r="AI947" s="50" t="e">
        <f>VLOOKUP(Audit!#REF!,$V$3:$AE$12,2,FALSE)&amp; IF(Audit!#REF!=10,Audit!#REF!,"")</f>
        <v>#REF!</v>
      </c>
      <c r="AJ947" s="50" t="e">
        <f>VLOOKUP(Audit!#REF!,$V$13:$AE$22,2,FALSE)&amp; IF(Audit!#REF!=10,Audit!#REF!,"")</f>
        <v>#REF!</v>
      </c>
      <c r="AK947" s="47" t="e">
        <f t="shared" si="439"/>
        <v>#REF!</v>
      </c>
      <c r="AL947" s="50" t="e">
        <f>VLOOKUP(Audit!#REF!,$V$3:$AE$12,3,FALSE)&amp; IF(Audit!#REF!=10,Audit!#REF!,"")</f>
        <v>#REF!</v>
      </c>
      <c r="AM947" s="50" t="e">
        <f>VLOOKUP(Audit!#REF!,$V$13:$AE$22,3,FALSE)&amp; IF(Audit!#REF!=10,Audit!#REF!,"")</f>
        <v>#REF!</v>
      </c>
      <c r="AN947" s="47" t="e">
        <f t="shared" si="440"/>
        <v>#REF!</v>
      </c>
      <c r="AO947" s="50" t="e">
        <f>VLOOKUP(Audit!#REF!,$V$3:$AE$12,4,FALSE) &amp;  Audit!#REF! &amp; IF(Audit!#REF!=10,Audit!#REF!,"")</f>
        <v>#REF!</v>
      </c>
      <c r="AP947" s="50" t="e">
        <f>VLOOKUP(Audit!#REF!,$V$13:$AE$22,4,FALSE)&amp; IF(Audit!#REF!=10,Audit!#REF!,"")</f>
        <v>#REF!</v>
      </c>
      <c r="AQ947" s="47" t="e">
        <f t="shared" si="441"/>
        <v>#REF!</v>
      </c>
      <c r="AR947" s="50" t="e">
        <f>VLOOKUP(Audit!#REF!,$V$3:$AE$12,5,FALSE)&amp; IF(Audit!#REF!=10,Audit!#REF!,"")</f>
        <v>#REF!</v>
      </c>
      <c r="AS947" s="50" t="e">
        <f>VLOOKUP(Audit!#REF!,$V$13:$AE$22,5,FALSE)&amp; IF(Audit!#REF!=10,Audit!#REF!,"")</f>
        <v>#REF!</v>
      </c>
      <c r="AT947" s="47" t="e">
        <f t="shared" si="442"/>
        <v>#REF!</v>
      </c>
      <c r="AU947" s="50" t="e">
        <f>VLOOKUP(Audit!#REF!,$V$3:$AE$12,6,FALSE)&amp; IF(Audit!#REF!=10,Audit!#REF!,"")</f>
        <v>#REF!</v>
      </c>
      <c r="AV947" s="50" t="e">
        <f>VLOOKUP(Audit!#REF!,$V$13:$AE$22,6,FALSE)&amp; IF(Audit!#REF!=10,Audit!#REF!,"")</f>
        <v>#REF!</v>
      </c>
      <c r="AW947" s="47" t="e">
        <f t="shared" si="443"/>
        <v>#REF!</v>
      </c>
      <c r="AX947" s="50" t="e">
        <f>VLOOKUP(Audit!#REF!,$V$3:$AE$12,7,FALSE)&amp; IF(Audit!#REF!=10,Audit!#REF!,"")</f>
        <v>#REF!</v>
      </c>
      <c r="AY947" s="50" t="e">
        <f>VLOOKUP(Audit!#REF!,$V$13:$AE$22,7,FALSE) &amp; IF(Audit!#REF!=10,Audit!#REF!,"")</f>
        <v>#REF!</v>
      </c>
      <c r="AZ947" s="47" t="e">
        <f t="shared" si="444"/>
        <v>#REF!</v>
      </c>
      <c r="BA947" s="50" t="e">
        <f>VLOOKUP(Audit!#REF!,$V$3:$AE$12,8,FALSE)&amp; Audit!#REF! &amp; IF(Audit!#REF!=10,Audit!#REF!,"")</f>
        <v>#REF!</v>
      </c>
      <c r="BB947" s="50" t="e">
        <f>VLOOKUP(Audit!#REF!,$V$13:$AE$22,8,FALSE) &amp; IF(Audit!#REF!=10,Audit!#REF!,"")</f>
        <v>#REF!</v>
      </c>
      <c r="BC947" s="47" t="e">
        <f t="shared" si="445"/>
        <v>#REF!</v>
      </c>
      <c r="BD947" s="50" t="e">
        <f>VLOOKUP(Audit!#REF!,$V$3:$AE$12,9,FALSE)&amp; IF(Audit!#REF!=10,Audit!#REF!,"")</f>
        <v>#REF!</v>
      </c>
      <c r="BE947" s="50" t="e">
        <f>VLOOKUP(Audit!#REF!,$V$13:$AE$22,9,FALSE) &amp; IF(Audit!#REF!=10,Audit!#REF!,"") &amp; IF(Audit!#REF!&lt;&gt;1,U947,"")</f>
        <v>#REF!</v>
      </c>
      <c r="BF947" s="47" t="e">
        <f t="shared" si="446"/>
        <v>#REF!</v>
      </c>
      <c r="BG947" s="50" t="e">
        <f>VLOOKUP(Audit!#REF!,$V$3:$AE$12,10,FALSE) &amp; Audit!#REF! &amp; IF(Audit!#REF!=10,Audit!#REF!,"")</f>
        <v>#REF!</v>
      </c>
      <c r="BH947" s="50" t="e">
        <f>VLOOKUP(Audit!#REF!,$V$13:$AE$22,10,FALSE) &amp; IF(Audit!#REF!=10,Audit!#REF!,"") &amp; IF(Audit!#REF!&lt;&gt;1,U947,"")</f>
        <v>#REF!</v>
      </c>
      <c r="BI947" s="47" t="e">
        <f t="shared" si="447"/>
        <v>#REF!</v>
      </c>
      <c r="BJ947" s="48" t="str">
        <f t="shared" si="448"/>
        <v/>
      </c>
      <c r="BK947" s="48" t="str">
        <f t="shared" si="449"/>
        <v/>
      </c>
      <c r="BL947" s="48" t="str">
        <f t="shared" si="450"/>
        <v/>
      </c>
      <c r="BM947" s="48" t="str">
        <f t="shared" si="451"/>
        <v/>
      </c>
      <c r="BN947" s="48" t="str">
        <f t="shared" si="452"/>
        <v/>
      </c>
      <c r="BO947" s="48" t="str">
        <f t="shared" si="453"/>
        <v/>
      </c>
      <c r="BP947" s="48" t="str">
        <f t="shared" si="454"/>
        <v/>
      </c>
      <c r="BQ947" s="48" t="str">
        <f t="shared" si="455"/>
        <v/>
      </c>
      <c r="BR947" s="48" t="str">
        <f t="shared" si="456"/>
        <v/>
      </c>
      <c r="BS947" s="48" t="str">
        <f t="shared" si="457"/>
        <v/>
      </c>
      <c r="BT947" s="48" t="str">
        <f t="shared" si="458"/>
        <v/>
      </c>
      <c r="BU947" s="48" t="str">
        <f t="shared" si="459"/>
        <v/>
      </c>
    </row>
    <row r="948" spans="1:73">
      <c r="A948" s="10" t="e">
        <f>Audit!#REF!</f>
        <v>#REF!</v>
      </c>
      <c r="B948" s="10" t="e">
        <f t="shared" si="430"/>
        <v>#REF!</v>
      </c>
      <c r="C948" s="17" t="e">
        <f>VLOOKUP(Audit!#REF!,$V$3:$AE$12,2,FALSE) &amp; VLOOKUP(Audit!#REF!,$V$13:$AE$22,2,FALSE)&amp; IF(Audit!#REF!=10,Audit!#REF!&amp;Audit!#REF!,"")</f>
        <v>#REF!</v>
      </c>
      <c r="D948" s="17" t="e">
        <f>VLOOKUP(Audit!#REF!,$V$3:$AE$12,3,FALSE) &amp; VLOOKUP(Audit!#REF!,$V$13:$AE$22,3,FALSE) &amp;IF(Audit!#REF!=10,Audit!#REF!&amp;Audit!#REF!,"")</f>
        <v>#REF!</v>
      </c>
      <c r="E948" s="17" t="e">
        <f>VLOOKUP(Audit!#REF!,$V$3:$AE$12,4,FALSE)&amp; Audit!#REF! &amp; VLOOKUP(Audit!#REF!,$V$13:$AE$22,4,FALSE)&amp; IF(Audit!#REF!=10,Audit!#REF!&amp;Audit!#REF!,"")</f>
        <v>#REF!</v>
      </c>
      <c r="F948" s="17" t="e">
        <f>VLOOKUP(Audit!#REF!,$V$3:$AE$12,5,FALSE) &amp; VLOOKUP(Audit!#REF!,$V$13:$AE$22,5,FALSE)&amp; IF(Audit!#REF!=10,Audit!#REF!&amp;Audit!#REF!,"")</f>
        <v>#REF!</v>
      </c>
      <c r="G948" s="17" t="e">
        <f>VLOOKUP(Audit!#REF!,$V$3:$AE$12,6,FALSE) &amp; VLOOKUP(Audit!#REF!,$V$13:$AE$22,6,FALSE)&amp; IF(Audit!#REF!=10,Audit!#REF!&amp;Audit!#REF!,"")</f>
        <v>#REF!</v>
      </c>
      <c r="H948" s="17" t="e">
        <f>VLOOKUP(Audit!#REF!,$V$3:$AE$12,7,FALSE) &amp; VLOOKUP(Audit!#REF!,$V$13:$AE$22,7,FALSE)&amp;IF(Audit!#REF!=10,Audit!#REF!&amp;Audit!#REF!,"")</f>
        <v>#REF!</v>
      </c>
      <c r="I948" s="17" t="e">
        <f>VLOOKUP(Audit!#REF!,$V$3:$AE$12,8,FALSE) &amp; Audit!#REF! &amp; VLOOKUP(Audit!#REF!,$V$13:$AE$22,8,FALSE)&amp;IF(Audit!#REF!=10,Audit!#REF!&amp;Audit!#REF!,"")</f>
        <v>#REF!</v>
      </c>
      <c r="J948" s="17" t="e">
        <f>VLOOKUP(Audit!#REF!,$V$3:$AE$12,9,FALSE) &amp; VLOOKUP(Audit!#REF!,$V$13:$AE$22,9,FALSE) &amp; IF(Audit!#REF!=10,Audit!#REF!&amp;Audit!#REF!,"") &amp; IF(Audit!#REF!&lt;&gt;1,U948,"")</f>
        <v>#REF!</v>
      </c>
      <c r="K948" s="17" t="e">
        <f>VLOOKUP(Audit!#REF!,$V$3:$AE$12,10,FALSE) &amp; Audit!#REF! &amp; VLOOKUP(Audit!#REF!,$V$13:$AE$22,10,FALSE) &amp; IF(Audit!#REF!=10,Audit!#REF!&amp;Audit!#REF!,"") &amp; IF(Audit!#REF!&lt;&gt;1,U948,"")</f>
        <v>#REF!</v>
      </c>
      <c r="L948" s="10" t="e">
        <f>Audit!#REF!</f>
        <v>#REF!</v>
      </c>
      <c r="M948" s="10" t="e">
        <f t="shared" si="431"/>
        <v>#REF!</v>
      </c>
      <c r="N948" s="10" t="e">
        <f t="shared" si="432"/>
        <v>#REF!</v>
      </c>
      <c r="O948" s="10" t="e">
        <f t="shared" si="433"/>
        <v>#REF!</v>
      </c>
      <c r="P948" s="10" t="e">
        <f t="shared" si="434"/>
        <v>#REF!</v>
      </c>
      <c r="Q948" s="10" t="e">
        <f t="shared" si="435"/>
        <v>#REF!</v>
      </c>
      <c r="R948" s="10" t="e">
        <f t="shared" si="436"/>
        <v>#REF!</v>
      </c>
      <c r="S948" s="10" t="e">
        <f t="shared" si="437"/>
        <v>#REF!</v>
      </c>
      <c r="T948" s="10" t="e">
        <f t="shared" si="438"/>
        <v>#REF!</v>
      </c>
      <c r="U948" s="17" t="e">
        <f>IF(Audit!#REF!="","",VLOOKUP(Audit!#REF!,$W$26:$X$35,2,FALSE)) &amp; Audit!#REF! &amp; IF(Audit!#REF!="","",IF(Audit!#REF!&lt;=1.4,VLOOKUP(Audit!#REF!,$W$38:X993,2,FALSE),VLOOKUP(Audit!#REF!,$W$51:$X$61,2,FALSE))) &amp; IF(Audit!#REF!="","",VLOOKUP(Audit!#REF!,$Y$26:$Z$35,2,FALSE) &amp; Audit!#REF! &amp; IF(Audit!#REF!="","",IF(Audit!#REF!&lt;=1.4,VLOOKUP(Audit!#REF!,$Y$38:$Z$48,2,FALSE),VLOOKUP(Audit!#REF!,$Y$51:$Z$61,2,FALSE))))</f>
        <v>#REF!</v>
      </c>
      <c r="V948" s="21"/>
      <c r="AH948" s="49" t="e">
        <f>Audit!#REF!</f>
        <v>#REF!</v>
      </c>
      <c r="AI948" s="50" t="e">
        <f>VLOOKUP(Audit!#REF!,$V$3:$AE$12,2,FALSE)&amp; IF(Audit!#REF!=10,Audit!#REF!,"")</f>
        <v>#REF!</v>
      </c>
      <c r="AJ948" s="50" t="e">
        <f>VLOOKUP(Audit!#REF!,$V$13:$AE$22,2,FALSE)&amp; IF(Audit!#REF!=10,Audit!#REF!,"")</f>
        <v>#REF!</v>
      </c>
      <c r="AK948" s="47" t="e">
        <f t="shared" si="439"/>
        <v>#REF!</v>
      </c>
      <c r="AL948" s="50" t="e">
        <f>VLOOKUP(Audit!#REF!,$V$3:$AE$12,3,FALSE)&amp; IF(Audit!#REF!=10,Audit!#REF!,"")</f>
        <v>#REF!</v>
      </c>
      <c r="AM948" s="50" t="e">
        <f>VLOOKUP(Audit!#REF!,$V$13:$AE$22,3,FALSE)&amp; IF(Audit!#REF!=10,Audit!#REF!,"")</f>
        <v>#REF!</v>
      </c>
      <c r="AN948" s="47" t="e">
        <f t="shared" si="440"/>
        <v>#REF!</v>
      </c>
      <c r="AO948" s="50" t="e">
        <f>VLOOKUP(Audit!#REF!,$V$3:$AE$12,4,FALSE) &amp;  Audit!#REF! &amp; IF(Audit!#REF!=10,Audit!#REF!,"")</f>
        <v>#REF!</v>
      </c>
      <c r="AP948" s="50" t="e">
        <f>VLOOKUP(Audit!#REF!,$V$13:$AE$22,4,FALSE)&amp; IF(Audit!#REF!=10,Audit!#REF!,"")</f>
        <v>#REF!</v>
      </c>
      <c r="AQ948" s="47" t="e">
        <f t="shared" si="441"/>
        <v>#REF!</v>
      </c>
      <c r="AR948" s="50" t="e">
        <f>VLOOKUP(Audit!#REF!,$V$3:$AE$12,5,FALSE)&amp; IF(Audit!#REF!=10,Audit!#REF!,"")</f>
        <v>#REF!</v>
      </c>
      <c r="AS948" s="50" t="e">
        <f>VLOOKUP(Audit!#REF!,$V$13:$AE$22,5,FALSE)&amp; IF(Audit!#REF!=10,Audit!#REF!,"")</f>
        <v>#REF!</v>
      </c>
      <c r="AT948" s="47" t="e">
        <f t="shared" si="442"/>
        <v>#REF!</v>
      </c>
      <c r="AU948" s="50" t="e">
        <f>VLOOKUP(Audit!#REF!,$V$3:$AE$12,6,FALSE)&amp; IF(Audit!#REF!=10,Audit!#REF!,"")</f>
        <v>#REF!</v>
      </c>
      <c r="AV948" s="50" t="e">
        <f>VLOOKUP(Audit!#REF!,$V$13:$AE$22,6,FALSE)&amp; IF(Audit!#REF!=10,Audit!#REF!,"")</f>
        <v>#REF!</v>
      </c>
      <c r="AW948" s="47" t="e">
        <f t="shared" si="443"/>
        <v>#REF!</v>
      </c>
      <c r="AX948" s="50" t="e">
        <f>VLOOKUP(Audit!#REF!,$V$3:$AE$12,7,FALSE)&amp; IF(Audit!#REF!=10,Audit!#REF!,"")</f>
        <v>#REF!</v>
      </c>
      <c r="AY948" s="50" t="e">
        <f>VLOOKUP(Audit!#REF!,$V$13:$AE$22,7,FALSE) &amp; IF(Audit!#REF!=10,Audit!#REF!,"")</f>
        <v>#REF!</v>
      </c>
      <c r="AZ948" s="47" t="e">
        <f t="shared" si="444"/>
        <v>#REF!</v>
      </c>
      <c r="BA948" s="50" t="e">
        <f>VLOOKUP(Audit!#REF!,$V$3:$AE$12,8,FALSE)&amp; Audit!#REF! &amp; IF(Audit!#REF!=10,Audit!#REF!,"")</f>
        <v>#REF!</v>
      </c>
      <c r="BB948" s="50" t="e">
        <f>VLOOKUP(Audit!#REF!,$V$13:$AE$22,8,FALSE) &amp; IF(Audit!#REF!=10,Audit!#REF!,"")</f>
        <v>#REF!</v>
      </c>
      <c r="BC948" s="47" t="e">
        <f t="shared" si="445"/>
        <v>#REF!</v>
      </c>
      <c r="BD948" s="50" t="e">
        <f>VLOOKUP(Audit!#REF!,$V$3:$AE$12,9,FALSE)&amp; IF(Audit!#REF!=10,Audit!#REF!,"")</f>
        <v>#REF!</v>
      </c>
      <c r="BE948" s="50" t="e">
        <f>VLOOKUP(Audit!#REF!,$V$13:$AE$22,9,FALSE) &amp; IF(Audit!#REF!=10,Audit!#REF!,"") &amp; IF(Audit!#REF!&lt;&gt;1,U948,"")</f>
        <v>#REF!</v>
      </c>
      <c r="BF948" s="47" t="e">
        <f t="shared" si="446"/>
        <v>#REF!</v>
      </c>
      <c r="BG948" s="50" t="e">
        <f>VLOOKUP(Audit!#REF!,$V$3:$AE$12,10,FALSE) &amp; Audit!#REF! &amp; IF(Audit!#REF!=10,Audit!#REF!,"")</f>
        <v>#REF!</v>
      </c>
      <c r="BH948" s="50" t="e">
        <f>VLOOKUP(Audit!#REF!,$V$13:$AE$22,10,FALSE) &amp; IF(Audit!#REF!=10,Audit!#REF!,"") &amp; IF(Audit!#REF!&lt;&gt;1,U948,"")</f>
        <v>#REF!</v>
      </c>
      <c r="BI948" s="47" t="e">
        <f t="shared" si="447"/>
        <v>#REF!</v>
      </c>
      <c r="BJ948" s="48" t="str">
        <f t="shared" si="448"/>
        <v/>
      </c>
      <c r="BK948" s="48" t="str">
        <f t="shared" si="449"/>
        <v/>
      </c>
      <c r="BL948" s="48" t="str">
        <f t="shared" si="450"/>
        <v/>
      </c>
      <c r="BM948" s="48" t="str">
        <f t="shared" si="451"/>
        <v/>
      </c>
      <c r="BN948" s="48" t="str">
        <f t="shared" si="452"/>
        <v/>
      </c>
      <c r="BO948" s="48" t="str">
        <f t="shared" si="453"/>
        <v/>
      </c>
      <c r="BP948" s="48" t="str">
        <f t="shared" si="454"/>
        <v/>
      </c>
      <c r="BQ948" s="48" t="str">
        <f t="shared" si="455"/>
        <v/>
      </c>
      <c r="BR948" s="48" t="str">
        <f t="shared" si="456"/>
        <v/>
      </c>
      <c r="BS948" s="48" t="str">
        <f t="shared" si="457"/>
        <v/>
      </c>
      <c r="BT948" s="48" t="str">
        <f t="shared" si="458"/>
        <v/>
      </c>
      <c r="BU948" s="48" t="str">
        <f t="shared" si="459"/>
        <v/>
      </c>
    </row>
    <row r="949" spans="1:73">
      <c r="A949" s="10" t="e">
        <f>Audit!#REF!</f>
        <v>#REF!</v>
      </c>
      <c r="B949" s="10" t="e">
        <f t="shared" si="430"/>
        <v>#REF!</v>
      </c>
      <c r="C949" s="17" t="e">
        <f>VLOOKUP(Audit!#REF!,$V$3:$AE$12,2,FALSE) &amp; VLOOKUP(Audit!#REF!,$V$13:$AE$22,2,FALSE)&amp; IF(Audit!#REF!=10,Audit!#REF!&amp;Audit!#REF!,"")</f>
        <v>#REF!</v>
      </c>
      <c r="D949" s="17" t="e">
        <f>VLOOKUP(Audit!#REF!,$V$3:$AE$12,3,FALSE) &amp; VLOOKUP(Audit!#REF!,$V$13:$AE$22,3,FALSE) &amp;IF(Audit!#REF!=10,Audit!#REF!&amp;Audit!#REF!,"")</f>
        <v>#REF!</v>
      </c>
      <c r="E949" s="17" t="e">
        <f>VLOOKUP(Audit!#REF!,$V$3:$AE$12,4,FALSE)&amp; Audit!#REF! &amp; VLOOKUP(Audit!#REF!,$V$13:$AE$22,4,FALSE)&amp; IF(Audit!#REF!=10,Audit!#REF!&amp;Audit!#REF!,"")</f>
        <v>#REF!</v>
      </c>
      <c r="F949" s="17" t="e">
        <f>VLOOKUP(Audit!#REF!,$V$3:$AE$12,5,FALSE) &amp; VLOOKUP(Audit!#REF!,$V$13:$AE$22,5,FALSE)&amp; IF(Audit!#REF!=10,Audit!#REF!&amp;Audit!#REF!,"")</f>
        <v>#REF!</v>
      </c>
      <c r="G949" s="17" t="e">
        <f>VLOOKUP(Audit!#REF!,$V$3:$AE$12,6,FALSE) &amp; VLOOKUP(Audit!#REF!,$V$13:$AE$22,6,FALSE)&amp; IF(Audit!#REF!=10,Audit!#REF!&amp;Audit!#REF!,"")</f>
        <v>#REF!</v>
      </c>
      <c r="H949" s="17" t="e">
        <f>VLOOKUP(Audit!#REF!,$V$3:$AE$12,7,FALSE) &amp; VLOOKUP(Audit!#REF!,$V$13:$AE$22,7,FALSE)&amp;IF(Audit!#REF!=10,Audit!#REF!&amp;Audit!#REF!,"")</f>
        <v>#REF!</v>
      </c>
      <c r="I949" s="17" t="e">
        <f>VLOOKUP(Audit!#REF!,$V$3:$AE$12,8,FALSE) &amp; Audit!#REF! &amp; VLOOKUP(Audit!#REF!,$V$13:$AE$22,8,FALSE)&amp;IF(Audit!#REF!=10,Audit!#REF!&amp;Audit!#REF!,"")</f>
        <v>#REF!</v>
      </c>
      <c r="J949" s="17" t="e">
        <f>VLOOKUP(Audit!#REF!,$V$3:$AE$12,9,FALSE) &amp; VLOOKUP(Audit!#REF!,$V$13:$AE$22,9,FALSE) &amp; IF(Audit!#REF!=10,Audit!#REF!&amp;Audit!#REF!,"") &amp; IF(Audit!#REF!&lt;&gt;1,U949,"")</f>
        <v>#REF!</v>
      </c>
      <c r="K949" s="17" t="e">
        <f>VLOOKUP(Audit!#REF!,$V$3:$AE$12,10,FALSE) &amp; Audit!#REF! &amp; VLOOKUP(Audit!#REF!,$V$13:$AE$22,10,FALSE) &amp; IF(Audit!#REF!=10,Audit!#REF!&amp;Audit!#REF!,"") &amp; IF(Audit!#REF!&lt;&gt;1,U949,"")</f>
        <v>#REF!</v>
      </c>
      <c r="L949" s="10" t="e">
        <f>Audit!#REF!</f>
        <v>#REF!</v>
      </c>
      <c r="M949" s="10" t="e">
        <f t="shared" si="431"/>
        <v>#REF!</v>
      </c>
      <c r="N949" s="10" t="e">
        <f t="shared" si="432"/>
        <v>#REF!</v>
      </c>
      <c r="O949" s="10" t="e">
        <f t="shared" si="433"/>
        <v>#REF!</v>
      </c>
      <c r="P949" s="10" t="e">
        <f t="shared" si="434"/>
        <v>#REF!</v>
      </c>
      <c r="Q949" s="10" t="e">
        <f t="shared" si="435"/>
        <v>#REF!</v>
      </c>
      <c r="R949" s="10" t="e">
        <f t="shared" si="436"/>
        <v>#REF!</v>
      </c>
      <c r="S949" s="10" t="e">
        <f t="shared" si="437"/>
        <v>#REF!</v>
      </c>
      <c r="T949" s="10" t="e">
        <f t="shared" si="438"/>
        <v>#REF!</v>
      </c>
      <c r="U949" s="17" t="e">
        <f>IF(Audit!#REF!="","",VLOOKUP(Audit!#REF!,$W$26:$X$35,2,FALSE)) &amp; Audit!#REF! &amp; IF(Audit!#REF!="","",IF(Audit!#REF!&lt;=1.4,VLOOKUP(Audit!#REF!,$W$38:X994,2,FALSE),VLOOKUP(Audit!#REF!,$W$51:$X$61,2,FALSE))) &amp; IF(Audit!#REF!="","",VLOOKUP(Audit!#REF!,$Y$26:$Z$35,2,FALSE) &amp; Audit!#REF! &amp; IF(Audit!#REF!="","",IF(Audit!#REF!&lt;=1.4,VLOOKUP(Audit!#REF!,$Y$38:$Z$48,2,FALSE),VLOOKUP(Audit!#REF!,$Y$51:$Z$61,2,FALSE))))</f>
        <v>#REF!</v>
      </c>
      <c r="V949" s="21"/>
      <c r="AH949" s="49" t="e">
        <f>Audit!#REF!</f>
        <v>#REF!</v>
      </c>
      <c r="AI949" s="50" t="e">
        <f>VLOOKUP(Audit!#REF!,$V$3:$AE$12,2,FALSE)&amp; IF(Audit!#REF!=10,Audit!#REF!,"")</f>
        <v>#REF!</v>
      </c>
      <c r="AJ949" s="50" t="e">
        <f>VLOOKUP(Audit!#REF!,$V$13:$AE$22,2,FALSE)&amp; IF(Audit!#REF!=10,Audit!#REF!,"")</f>
        <v>#REF!</v>
      </c>
      <c r="AK949" s="47" t="e">
        <f t="shared" si="439"/>
        <v>#REF!</v>
      </c>
      <c r="AL949" s="50" t="e">
        <f>VLOOKUP(Audit!#REF!,$V$3:$AE$12,3,FALSE)&amp; IF(Audit!#REF!=10,Audit!#REF!,"")</f>
        <v>#REF!</v>
      </c>
      <c r="AM949" s="50" t="e">
        <f>VLOOKUP(Audit!#REF!,$V$13:$AE$22,3,FALSE)&amp; IF(Audit!#REF!=10,Audit!#REF!,"")</f>
        <v>#REF!</v>
      </c>
      <c r="AN949" s="47" t="e">
        <f t="shared" si="440"/>
        <v>#REF!</v>
      </c>
      <c r="AO949" s="50" t="e">
        <f>VLOOKUP(Audit!#REF!,$V$3:$AE$12,4,FALSE) &amp;  Audit!#REF! &amp; IF(Audit!#REF!=10,Audit!#REF!,"")</f>
        <v>#REF!</v>
      </c>
      <c r="AP949" s="50" t="e">
        <f>VLOOKUP(Audit!#REF!,$V$13:$AE$22,4,FALSE)&amp; IF(Audit!#REF!=10,Audit!#REF!,"")</f>
        <v>#REF!</v>
      </c>
      <c r="AQ949" s="47" t="e">
        <f t="shared" si="441"/>
        <v>#REF!</v>
      </c>
      <c r="AR949" s="50" t="e">
        <f>VLOOKUP(Audit!#REF!,$V$3:$AE$12,5,FALSE)&amp; IF(Audit!#REF!=10,Audit!#REF!,"")</f>
        <v>#REF!</v>
      </c>
      <c r="AS949" s="50" t="e">
        <f>VLOOKUP(Audit!#REF!,$V$13:$AE$22,5,FALSE)&amp; IF(Audit!#REF!=10,Audit!#REF!,"")</f>
        <v>#REF!</v>
      </c>
      <c r="AT949" s="47" t="e">
        <f t="shared" si="442"/>
        <v>#REF!</v>
      </c>
      <c r="AU949" s="50" t="e">
        <f>VLOOKUP(Audit!#REF!,$V$3:$AE$12,6,FALSE)&amp; IF(Audit!#REF!=10,Audit!#REF!,"")</f>
        <v>#REF!</v>
      </c>
      <c r="AV949" s="50" t="e">
        <f>VLOOKUP(Audit!#REF!,$V$13:$AE$22,6,FALSE)&amp; IF(Audit!#REF!=10,Audit!#REF!,"")</f>
        <v>#REF!</v>
      </c>
      <c r="AW949" s="47" t="e">
        <f t="shared" si="443"/>
        <v>#REF!</v>
      </c>
      <c r="AX949" s="50" t="e">
        <f>VLOOKUP(Audit!#REF!,$V$3:$AE$12,7,FALSE)&amp; IF(Audit!#REF!=10,Audit!#REF!,"")</f>
        <v>#REF!</v>
      </c>
      <c r="AY949" s="50" t="e">
        <f>VLOOKUP(Audit!#REF!,$V$13:$AE$22,7,FALSE) &amp; IF(Audit!#REF!=10,Audit!#REF!,"")</f>
        <v>#REF!</v>
      </c>
      <c r="AZ949" s="47" t="e">
        <f t="shared" si="444"/>
        <v>#REF!</v>
      </c>
      <c r="BA949" s="50" t="e">
        <f>VLOOKUP(Audit!#REF!,$V$3:$AE$12,8,FALSE)&amp; Audit!#REF! &amp; IF(Audit!#REF!=10,Audit!#REF!,"")</f>
        <v>#REF!</v>
      </c>
      <c r="BB949" s="50" t="e">
        <f>VLOOKUP(Audit!#REF!,$V$13:$AE$22,8,FALSE) &amp; IF(Audit!#REF!=10,Audit!#REF!,"")</f>
        <v>#REF!</v>
      </c>
      <c r="BC949" s="47" t="e">
        <f t="shared" si="445"/>
        <v>#REF!</v>
      </c>
      <c r="BD949" s="50" t="e">
        <f>VLOOKUP(Audit!#REF!,$V$3:$AE$12,9,FALSE)&amp; IF(Audit!#REF!=10,Audit!#REF!,"")</f>
        <v>#REF!</v>
      </c>
      <c r="BE949" s="50" t="e">
        <f>VLOOKUP(Audit!#REF!,$V$13:$AE$22,9,FALSE) &amp; IF(Audit!#REF!=10,Audit!#REF!,"") &amp; IF(Audit!#REF!&lt;&gt;1,U949,"")</f>
        <v>#REF!</v>
      </c>
      <c r="BF949" s="47" t="e">
        <f t="shared" si="446"/>
        <v>#REF!</v>
      </c>
      <c r="BG949" s="50" t="e">
        <f>VLOOKUP(Audit!#REF!,$V$3:$AE$12,10,FALSE) &amp; Audit!#REF! &amp; IF(Audit!#REF!=10,Audit!#REF!,"")</f>
        <v>#REF!</v>
      </c>
      <c r="BH949" s="50" t="e">
        <f>VLOOKUP(Audit!#REF!,$V$13:$AE$22,10,FALSE) &amp; IF(Audit!#REF!=10,Audit!#REF!,"") &amp; IF(Audit!#REF!&lt;&gt;1,U949,"")</f>
        <v>#REF!</v>
      </c>
      <c r="BI949" s="47" t="e">
        <f t="shared" si="447"/>
        <v>#REF!</v>
      </c>
      <c r="BJ949" s="48" t="str">
        <f t="shared" si="448"/>
        <v/>
      </c>
      <c r="BK949" s="48" t="str">
        <f t="shared" si="449"/>
        <v/>
      </c>
      <c r="BL949" s="48" t="str">
        <f t="shared" si="450"/>
        <v/>
      </c>
      <c r="BM949" s="48" t="str">
        <f t="shared" si="451"/>
        <v/>
      </c>
      <c r="BN949" s="48" t="str">
        <f t="shared" si="452"/>
        <v/>
      </c>
      <c r="BO949" s="48" t="str">
        <f t="shared" si="453"/>
        <v/>
      </c>
      <c r="BP949" s="48" t="str">
        <f t="shared" si="454"/>
        <v/>
      </c>
      <c r="BQ949" s="48" t="str">
        <f t="shared" si="455"/>
        <v/>
      </c>
      <c r="BR949" s="48" t="str">
        <f t="shared" si="456"/>
        <v/>
      </c>
      <c r="BS949" s="48" t="str">
        <f t="shared" si="457"/>
        <v/>
      </c>
      <c r="BT949" s="48" t="str">
        <f t="shared" si="458"/>
        <v/>
      </c>
      <c r="BU949" s="48" t="str">
        <f t="shared" si="459"/>
        <v/>
      </c>
    </row>
    <row r="950" spans="1:73">
      <c r="A950" s="10" t="e">
        <f>Audit!#REF!</f>
        <v>#REF!</v>
      </c>
      <c r="B950" s="10" t="e">
        <f t="shared" si="430"/>
        <v>#REF!</v>
      </c>
      <c r="C950" s="17" t="e">
        <f>VLOOKUP(Audit!#REF!,$V$3:$AE$12,2,FALSE) &amp; VLOOKUP(Audit!#REF!,$V$13:$AE$22,2,FALSE)&amp; IF(Audit!#REF!=10,Audit!#REF!&amp;Audit!#REF!,"")</f>
        <v>#REF!</v>
      </c>
      <c r="D950" s="17" t="e">
        <f>VLOOKUP(Audit!#REF!,$V$3:$AE$12,3,FALSE) &amp; VLOOKUP(Audit!#REF!,$V$13:$AE$22,3,FALSE) &amp;IF(Audit!#REF!=10,Audit!#REF!&amp;Audit!#REF!,"")</f>
        <v>#REF!</v>
      </c>
      <c r="E950" s="17" t="e">
        <f>VLOOKUP(Audit!#REF!,$V$3:$AE$12,4,FALSE)&amp; Audit!#REF! &amp; VLOOKUP(Audit!#REF!,$V$13:$AE$22,4,FALSE)&amp; IF(Audit!#REF!=10,Audit!#REF!&amp;Audit!#REF!,"")</f>
        <v>#REF!</v>
      </c>
      <c r="F950" s="17" t="e">
        <f>VLOOKUP(Audit!#REF!,$V$3:$AE$12,5,FALSE) &amp; VLOOKUP(Audit!#REF!,$V$13:$AE$22,5,FALSE)&amp; IF(Audit!#REF!=10,Audit!#REF!&amp;Audit!#REF!,"")</f>
        <v>#REF!</v>
      </c>
      <c r="G950" s="17" t="e">
        <f>VLOOKUP(Audit!#REF!,$V$3:$AE$12,6,FALSE) &amp; VLOOKUP(Audit!#REF!,$V$13:$AE$22,6,FALSE)&amp; IF(Audit!#REF!=10,Audit!#REF!&amp;Audit!#REF!,"")</f>
        <v>#REF!</v>
      </c>
      <c r="H950" s="17" t="e">
        <f>VLOOKUP(Audit!#REF!,$V$3:$AE$12,7,FALSE) &amp; VLOOKUP(Audit!#REF!,$V$13:$AE$22,7,FALSE)&amp;IF(Audit!#REF!=10,Audit!#REF!&amp;Audit!#REF!,"")</f>
        <v>#REF!</v>
      </c>
      <c r="I950" s="17" t="e">
        <f>VLOOKUP(Audit!#REF!,$V$3:$AE$12,8,FALSE) &amp; Audit!#REF! &amp; VLOOKUP(Audit!#REF!,$V$13:$AE$22,8,FALSE)&amp;IF(Audit!#REF!=10,Audit!#REF!&amp;Audit!#REF!,"")</f>
        <v>#REF!</v>
      </c>
      <c r="J950" s="17" t="e">
        <f>VLOOKUP(Audit!#REF!,$V$3:$AE$12,9,FALSE) &amp; VLOOKUP(Audit!#REF!,$V$13:$AE$22,9,FALSE) &amp; IF(Audit!#REF!=10,Audit!#REF!&amp;Audit!#REF!,"") &amp; IF(Audit!#REF!&lt;&gt;1,U950,"")</f>
        <v>#REF!</v>
      </c>
      <c r="K950" s="17" t="e">
        <f>VLOOKUP(Audit!#REF!,$V$3:$AE$12,10,FALSE) &amp; Audit!#REF! &amp; VLOOKUP(Audit!#REF!,$V$13:$AE$22,10,FALSE) &amp; IF(Audit!#REF!=10,Audit!#REF!&amp;Audit!#REF!,"") &amp; IF(Audit!#REF!&lt;&gt;1,U950,"")</f>
        <v>#REF!</v>
      </c>
      <c r="L950" s="10" t="e">
        <f>Audit!#REF!</f>
        <v>#REF!</v>
      </c>
      <c r="M950" s="10" t="e">
        <f t="shared" si="431"/>
        <v>#REF!</v>
      </c>
      <c r="N950" s="10" t="e">
        <f t="shared" si="432"/>
        <v>#REF!</v>
      </c>
      <c r="O950" s="10" t="e">
        <f t="shared" si="433"/>
        <v>#REF!</v>
      </c>
      <c r="P950" s="10" t="e">
        <f t="shared" si="434"/>
        <v>#REF!</v>
      </c>
      <c r="Q950" s="10" t="e">
        <f t="shared" si="435"/>
        <v>#REF!</v>
      </c>
      <c r="R950" s="10" t="e">
        <f t="shared" si="436"/>
        <v>#REF!</v>
      </c>
      <c r="S950" s="10" t="e">
        <f t="shared" si="437"/>
        <v>#REF!</v>
      </c>
      <c r="T950" s="10" t="e">
        <f t="shared" si="438"/>
        <v>#REF!</v>
      </c>
      <c r="U950" s="17" t="e">
        <f>IF(Audit!#REF!="","",VLOOKUP(Audit!#REF!,$W$26:$X$35,2,FALSE)) &amp; Audit!#REF! &amp; IF(Audit!#REF!="","",IF(Audit!#REF!&lt;=1.4,VLOOKUP(Audit!#REF!,$W$38:X995,2,FALSE),VLOOKUP(Audit!#REF!,$W$51:$X$61,2,FALSE))) &amp; IF(Audit!#REF!="","",VLOOKUP(Audit!#REF!,$Y$26:$Z$35,2,FALSE) &amp; Audit!#REF! &amp; IF(Audit!#REF!="","",IF(Audit!#REF!&lt;=1.4,VLOOKUP(Audit!#REF!,$Y$38:$Z$48,2,FALSE),VLOOKUP(Audit!#REF!,$Y$51:$Z$61,2,FALSE))))</f>
        <v>#REF!</v>
      </c>
      <c r="V950" s="21"/>
      <c r="AH950" s="49" t="e">
        <f>Audit!#REF!</f>
        <v>#REF!</v>
      </c>
      <c r="AI950" s="50" t="e">
        <f>VLOOKUP(Audit!#REF!,$V$3:$AE$12,2,FALSE)&amp; IF(Audit!#REF!=10,Audit!#REF!,"")</f>
        <v>#REF!</v>
      </c>
      <c r="AJ950" s="50" t="e">
        <f>VLOOKUP(Audit!#REF!,$V$13:$AE$22,2,FALSE)&amp; IF(Audit!#REF!=10,Audit!#REF!,"")</f>
        <v>#REF!</v>
      </c>
      <c r="AK950" s="47" t="e">
        <f t="shared" si="439"/>
        <v>#REF!</v>
      </c>
      <c r="AL950" s="50" t="e">
        <f>VLOOKUP(Audit!#REF!,$V$3:$AE$12,3,FALSE)&amp; IF(Audit!#REF!=10,Audit!#REF!,"")</f>
        <v>#REF!</v>
      </c>
      <c r="AM950" s="50" t="e">
        <f>VLOOKUP(Audit!#REF!,$V$13:$AE$22,3,FALSE)&amp; IF(Audit!#REF!=10,Audit!#REF!,"")</f>
        <v>#REF!</v>
      </c>
      <c r="AN950" s="47" t="e">
        <f t="shared" si="440"/>
        <v>#REF!</v>
      </c>
      <c r="AO950" s="50" t="e">
        <f>VLOOKUP(Audit!#REF!,$V$3:$AE$12,4,FALSE) &amp;  Audit!#REF! &amp; IF(Audit!#REF!=10,Audit!#REF!,"")</f>
        <v>#REF!</v>
      </c>
      <c r="AP950" s="50" t="e">
        <f>VLOOKUP(Audit!#REF!,$V$13:$AE$22,4,FALSE)&amp; IF(Audit!#REF!=10,Audit!#REF!,"")</f>
        <v>#REF!</v>
      </c>
      <c r="AQ950" s="47" t="e">
        <f t="shared" si="441"/>
        <v>#REF!</v>
      </c>
      <c r="AR950" s="50" t="e">
        <f>VLOOKUP(Audit!#REF!,$V$3:$AE$12,5,FALSE)&amp; IF(Audit!#REF!=10,Audit!#REF!,"")</f>
        <v>#REF!</v>
      </c>
      <c r="AS950" s="50" t="e">
        <f>VLOOKUP(Audit!#REF!,$V$13:$AE$22,5,FALSE)&amp; IF(Audit!#REF!=10,Audit!#REF!,"")</f>
        <v>#REF!</v>
      </c>
      <c r="AT950" s="47" t="e">
        <f t="shared" si="442"/>
        <v>#REF!</v>
      </c>
      <c r="AU950" s="50" t="e">
        <f>VLOOKUP(Audit!#REF!,$V$3:$AE$12,6,FALSE)&amp; IF(Audit!#REF!=10,Audit!#REF!,"")</f>
        <v>#REF!</v>
      </c>
      <c r="AV950" s="50" t="e">
        <f>VLOOKUP(Audit!#REF!,$V$13:$AE$22,6,FALSE)&amp; IF(Audit!#REF!=10,Audit!#REF!,"")</f>
        <v>#REF!</v>
      </c>
      <c r="AW950" s="47" t="e">
        <f t="shared" si="443"/>
        <v>#REF!</v>
      </c>
      <c r="AX950" s="50" t="e">
        <f>VLOOKUP(Audit!#REF!,$V$3:$AE$12,7,FALSE)&amp; IF(Audit!#REF!=10,Audit!#REF!,"")</f>
        <v>#REF!</v>
      </c>
      <c r="AY950" s="50" t="e">
        <f>VLOOKUP(Audit!#REF!,$V$13:$AE$22,7,FALSE) &amp; IF(Audit!#REF!=10,Audit!#REF!,"")</f>
        <v>#REF!</v>
      </c>
      <c r="AZ950" s="47" t="e">
        <f t="shared" si="444"/>
        <v>#REF!</v>
      </c>
      <c r="BA950" s="50" t="e">
        <f>VLOOKUP(Audit!#REF!,$V$3:$AE$12,8,FALSE)&amp; Audit!#REF! &amp; IF(Audit!#REF!=10,Audit!#REF!,"")</f>
        <v>#REF!</v>
      </c>
      <c r="BB950" s="50" t="e">
        <f>VLOOKUP(Audit!#REF!,$V$13:$AE$22,8,FALSE) &amp; IF(Audit!#REF!=10,Audit!#REF!,"")</f>
        <v>#REF!</v>
      </c>
      <c r="BC950" s="47" t="e">
        <f t="shared" si="445"/>
        <v>#REF!</v>
      </c>
      <c r="BD950" s="50" t="e">
        <f>VLOOKUP(Audit!#REF!,$V$3:$AE$12,9,FALSE)&amp; IF(Audit!#REF!=10,Audit!#REF!,"")</f>
        <v>#REF!</v>
      </c>
      <c r="BE950" s="50" t="e">
        <f>VLOOKUP(Audit!#REF!,$V$13:$AE$22,9,FALSE) &amp; IF(Audit!#REF!=10,Audit!#REF!,"") &amp; IF(Audit!#REF!&lt;&gt;1,U950,"")</f>
        <v>#REF!</v>
      </c>
      <c r="BF950" s="47" t="e">
        <f t="shared" si="446"/>
        <v>#REF!</v>
      </c>
      <c r="BG950" s="50" t="e">
        <f>VLOOKUP(Audit!#REF!,$V$3:$AE$12,10,FALSE) &amp; Audit!#REF! &amp; IF(Audit!#REF!=10,Audit!#REF!,"")</f>
        <v>#REF!</v>
      </c>
      <c r="BH950" s="50" t="e">
        <f>VLOOKUP(Audit!#REF!,$V$13:$AE$22,10,FALSE) &amp; IF(Audit!#REF!=10,Audit!#REF!,"") &amp; IF(Audit!#REF!&lt;&gt;1,U950,"")</f>
        <v>#REF!</v>
      </c>
      <c r="BI950" s="47" t="e">
        <f t="shared" si="447"/>
        <v>#REF!</v>
      </c>
      <c r="BJ950" s="48" t="str">
        <f t="shared" si="448"/>
        <v/>
      </c>
      <c r="BK950" s="48" t="str">
        <f t="shared" si="449"/>
        <v/>
      </c>
      <c r="BL950" s="48" t="str">
        <f t="shared" si="450"/>
        <v/>
      </c>
      <c r="BM950" s="48" t="str">
        <f t="shared" si="451"/>
        <v/>
      </c>
      <c r="BN950" s="48" t="str">
        <f t="shared" si="452"/>
        <v/>
      </c>
      <c r="BO950" s="48" t="str">
        <f t="shared" si="453"/>
        <v/>
      </c>
      <c r="BP950" s="48" t="str">
        <f t="shared" si="454"/>
        <v/>
      </c>
      <c r="BQ950" s="48" t="str">
        <f t="shared" si="455"/>
        <v/>
      </c>
      <c r="BR950" s="48" t="str">
        <f t="shared" si="456"/>
        <v/>
      </c>
      <c r="BS950" s="48" t="str">
        <f t="shared" si="457"/>
        <v/>
      </c>
      <c r="BT950" s="48" t="str">
        <f t="shared" si="458"/>
        <v/>
      </c>
      <c r="BU950" s="48" t="str">
        <f t="shared" si="459"/>
        <v/>
      </c>
    </row>
    <row r="951" spans="1:73">
      <c r="A951" s="10" t="e">
        <f>Audit!#REF!</f>
        <v>#REF!</v>
      </c>
      <c r="B951" s="10" t="e">
        <f t="shared" si="430"/>
        <v>#REF!</v>
      </c>
      <c r="C951" s="17" t="e">
        <f>VLOOKUP(Audit!#REF!,$V$3:$AE$12,2,FALSE) &amp; VLOOKUP(Audit!#REF!,$V$13:$AE$22,2,FALSE)&amp; IF(Audit!#REF!=10,Audit!#REF!&amp;Audit!#REF!,"")</f>
        <v>#REF!</v>
      </c>
      <c r="D951" s="17" t="e">
        <f>VLOOKUP(Audit!#REF!,$V$3:$AE$12,3,FALSE) &amp; VLOOKUP(Audit!#REF!,$V$13:$AE$22,3,FALSE) &amp;IF(Audit!#REF!=10,Audit!#REF!&amp;Audit!#REF!,"")</f>
        <v>#REF!</v>
      </c>
      <c r="E951" s="17" t="e">
        <f>VLOOKUP(Audit!#REF!,$V$3:$AE$12,4,FALSE)&amp; Audit!#REF! &amp; VLOOKUP(Audit!#REF!,$V$13:$AE$22,4,FALSE)&amp; IF(Audit!#REF!=10,Audit!#REF!&amp;Audit!#REF!,"")</f>
        <v>#REF!</v>
      </c>
      <c r="F951" s="17" t="e">
        <f>VLOOKUP(Audit!#REF!,$V$3:$AE$12,5,FALSE) &amp; VLOOKUP(Audit!#REF!,$V$13:$AE$22,5,FALSE)&amp; IF(Audit!#REF!=10,Audit!#REF!&amp;Audit!#REF!,"")</f>
        <v>#REF!</v>
      </c>
      <c r="G951" s="17" t="e">
        <f>VLOOKUP(Audit!#REF!,$V$3:$AE$12,6,FALSE) &amp; VLOOKUP(Audit!#REF!,$V$13:$AE$22,6,FALSE)&amp; IF(Audit!#REF!=10,Audit!#REF!&amp;Audit!#REF!,"")</f>
        <v>#REF!</v>
      </c>
      <c r="H951" s="17" t="e">
        <f>VLOOKUP(Audit!#REF!,$V$3:$AE$12,7,FALSE) &amp; VLOOKUP(Audit!#REF!,$V$13:$AE$22,7,FALSE)&amp;IF(Audit!#REF!=10,Audit!#REF!&amp;Audit!#REF!,"")</f>
        <v>#REF!</v>
      </c>
      <c r="I951" s="17" t="e">
        <f>VLOOKUP(Audit!#REF!,$V$3:$AE$12,8,FALSE) &amp; Audit!#REF! &amp; VLOOKUP(Audit!#REF!,$V$13:$AE$22,8,FALSE)&amp;IF(Audit!#REF!=10,Audit!#REF!&amp;Audit!#REF!,"")</f>
        <v>#REF!</v>
      </c>
      <c r="J951" s="17" t="e">
        <f>VLOOKUP(Audit!#REF!,$V$3:$AE$12,9,FALSE) &amp; VLOOKUP(Audit!#REF!,$V$13:$AE$22,9,FALSE) &amp; IF(Audit!#REF!=10,Audit!#REF!&amp;Audit!#REF!,"") &amp; IF(Audit!#REF!&lt;&gt;1,U951,"")</f>
        <v>#REF!</v>
      </c>
      <c r="K951" s="17" t="e">
        <f>VLOOKUP(Audit!#REF!,$V$3:$AE$12,10,FALSE) &amp; Audit!#REF! &amp; VLOOKUP(Audit!#REF!,$V$13:$AE$22,10,FALSE) &amp; IF(Audit!#REF!=10,Audit!#REF!&amp;Audit!#REF!,"") &amp; IF(Audit!#REF!&lt;&gt;1,U951,"")</f>
        <v>#REF!</v>
      </c>
      <c r="L951" s="10" t="e">
        <f>Audit!#REF!</f>
        <v>#REF!</v>
      </c>
      <c r="M951" s="10" t="e">
        <f t="shared" si="431"/>
        <v>#REF!</v>
      </c>
      <c r="N951" s="10" t="e">
        <f t="shared" si="432"/>
        <v>#REF!</v>
      </c>
      <c r="O951" s="10" t="e">
        <f t="shared" si="433"/>
        <v>#REF!</v>
      </c>
      <c r="P951" s="10" t="e">
        <f t="shared" si="434"/>
        <v>#REF!</v>
      </c>
      <c r="Q951" s="10" t="e">
        <f t="shared" si="435"/>
        <v>#REF!</v>
      </c>
      <c r="R951" s="10" t="e">
        <f t="shared" si="436"/>
        <v>#REF!</v>
      </c>
      <c r="S951" s="10" t="e">
        <f t="shared" si="437"/>
        <v>#REF!</v>
      </c>
      <c r="T951" s="10" t="e">
        <f t="shared" si="438"/>
        <v>#REF!</v>
      </c>
      <c r="U951" s="17" t="e">
        <f>IF(Audit!#REF!="","",VLOOKUP(Audit!#REF!,$W$26:$X$35,2,FALSE)) &amp; Audit!#REF! &amp; IF(Audit!#REF!="","",IF(Audit!#REF!&lt;=1.4,VLOOKUP(Audit!#REF!,$W$38:X996,2,FALSE),VLOOKUP(Audit!#REF!,$W$51:$X$61,2,FALSE))) &amp; IF(Audit!#REF!="","",VLOOKUP(Audit!#REF!,$Y$26:$Z$35,2,FALSE) &amp; Audit!#REF! &amp; IF(Audit!#REF!="","",IF(Audit!#REF!&lt;=1.4,VLOOKUP(Audit!#REF!,$Y$38:$Z$48,2,FALSE),VLOOKUP(Audit!#REF!,$Y$51:$Z$61,2,FALSE))))</f>
        <v>#REF!</v>
      </c>
      <c r="V951" s="21"/>
      <c r="AH951" s="49" t="e">
        <f>Audit!#REF!</f>
        <v>#REF!</v>
      </c>
      <c r="AI951" s="50" t="e">
        <f>VLOOKUP(Audit!#REF!,$V$3:$AE$12,2,FALSE)&amp; IF(Audit!#REF!=10,Audit!#REF!,"")</f>
        <v>#REF!</v>
      </c>
      <c r="AJ951" s="50" t="e">
        <f>VLOOKUP(Audit!#REF!,$V$13:$AE$22,2,FALSE)&amp; IF(Audit!#REF!=10,Audit!#REF!,"")</f>
        <v>#REF!</v>
      </c>
      <c r="AK951" s="47" t="e">
        <f t="shared" si="439"/>
        <v>#REF!</v>
      </c>
      <c r="AL951" s="50" t="e">
        <f>VLOOKUP(Audit!#REF!,$V$3:$AE$12,3,FALSE)&amp; IF(Audit!#REF!=10,Audit!#REF!,"")</f>
        <v>#REF!</v>
      </c>
      <c r="AM951" s="50" t="e">
        <f>VLOOKUP(Audit!#REF!,$V$13:$AE$22,3,FALSE)&amp; IF(Audit!#REF!=10,Audit!#REF!,"")</f>
        <v>#REF!</v>
      </c>
      <c r="AN951" s="47" t="e">
        <f t="shared" si="440"/>
        <v>#REF!</v>
      </c>
      <c r="AO951" s="50" t="e">
        <f>VLOOKUP(Audit!#REF!,$V$3:$AE$12,4,FALSE) &amp;  Audit!#REF! &amp; IF(Audit!#REF!=10,Audit!#REF!,"")</f>
        <v>#REF!</v>
      </c>
      <c r="AP951" s="50" t="e">
        <f>VLOOKUP(Audit!#REF!,$V$13:$AE$22,4,FALSE)&amp; IF(Audit!#REF!=10,Audit!#REF!,"")</f>
        <v>#REF!</v>
      </c>
      <c r="AQ951" s="47" t="e">
        <f t="shared" si="441"/>
        <v>#REF!</v>
      </c>
      <c r="AR951" s="50" t="e">
        <f>VLOOKUP(Audit!#REF!,$V$3:$AE$12,5,FALSE)&amp; IF(Audit!#REF!=10,Audit!#REF!,"")</f>
        <v>#REF!</v>
      </c>
      <c r="AS951" s="50" t="e">
        <f>VLOOKUP(Audit!#REF!,$V$13:$AE$22,5,FALSE)&amp; IF(Audit!#REF!=10,Audit!#REF!,"")</f>
        <v>#REF!</v>
      </c>
      <c r="AT951" s="47" t="e">
        <f t="shared" si="442"/>
        <v>#REF!</v>
      </c>
      <c r="AU951" s="50" t="e">
        <f>VLOOKUP(Audit!#REF!,$V$3:$AE$12,6,FALSE)&amp; IF(Audit!#REF!=10,Audit!#REF!,"")</f>
        <v>#REF!</v>
      </c>
      <c r="AV951" s="50" t="e">
        <f>VLOOKUP(Audit!#REF!,$V$13:$AE$22,6,FALSE)&amp; IF(Audit!#REF!=10,Audit!#REF!,"")</f>
        <v>#REF!</v>
      </c>
      <c r="AW951" s="47" t="e">
        <f t="shared" si="443"/>
        <v>#REF!</v>
      </c>
      <c r="AX951" s="50" t="e">
        <f>VLOOKUP(Audit!#REF!,$V$3:$AE$12,7,FALSE)&amp; IF(Audit!#REF!=10,Audit!#REF!,"")</f>
        <v>#REF!</v>
      </c>
      <c r="AY951" s="50" t="e">
        <f>VLOOKUP(Audit!#REF!,$V$13:$AE$22,7,FALSE) &amp; IF(Audit!#REF!=10,Audit!#REF!,"")</f>
        <v>#REF!</v>
      </c>
      <c r="AZ951" s="47" t="e">
        <f t="shared" si="444"/>
        <v>#REF!</v>
      </c>
      <c r="BA951" s="50" t="e">
        <f>VLOOKUP(Audit!#REF!,$V$3:$AE$12,8,FALSE)&amp; Audit!#REF! &amp; IF(Audit!#REF!=10,Audit!#REF!,"")</f>
        <v>#REF!</v>
      </c>
      <c r="BB951" s="50" t="e">
        <f>VLOOKUP(Audit!#REF!,$V$13:$AE$22,8,FALSE) &amp; IF(Audit!#REF!=10,Audit!#REF!,"")</f>
        <v>#REF!</v>
      </c>
      <c r="BC951" s="47" t="e">
        <f t="shared" si="445"/>
        <v>#REF!</v>
      </c>
      <c r="BD951" s="50" t="e">
        <f>VLOOKUP(Audit!#REF!,$V$3:$AE$12,9,FALSE)&amp; IF(Audit!#REF!=10,Audit!#REF!,"")</f>
        <v>#REF!</v>
      </c>
      <c r="BE951" s="50" t="e">
        <f>VLOOKUP(Audit!#REF!,$V$13:$AE$22,9,FALSE) &amp; IF(Audit!#REF!=10,Audit!#REF!,"") &amp; IF(Audit!#REF!&lt;&gt;1,U951,"")</f>
        <v>#REF!</v>
      </c>
      <c r="BF951" s="47" t="e">
        <f t="shared" si="446"/>
        <v>#REF!</v>
      </c>
      <c r="BG951" s="50" t="e">
        <f>VLOOKUP(Audit!#REF!,$V$3:$AE$12,10,FALSE) &amp; Audit!#REF! &amp; IF(Audit!#REF!=10,Audit!#REF!,"")</f>
        <v>#REF!</v>
      </c>
      <c r="BH951" s="50" t="e">
        <f>VLOOKUP(Audit!#REF!,$V$13:$AE$22,10,FALSE) &amp; IF(Audit!#REF!=10,Audit!#REF!,"") &amp; IF(Audit!#REF!&lt;&gt;1,U951,"")</f>
        <v>#REF!</v>
      </c>
      <c r="BI951" s="47" t="e">
        <f t="shared" si="447"/>
        <v>#REF!</v>
      </c>
      <c r="BJ951" s="48" t="str">
        <f t="shared" si="448"/>
        <v/>
      </c>
      <c r="BK951" s="48" t="str">
        <f t="shared" si="449"/>
        <v/>
      </c>
      <c r="BL951" s="48" t="str">
        <f t="shared" si="450"/>
        <v/>
      </c>
      <c r="BM951" s="48" t="str">
        <f t="shared" si="451"/>
        <v/>
      </c>
      <c r="BN951" s="48" t="str">
        <f t="shared" si="452"/>
        <v/>
      </c>
      <c r="BO951" s="48" t="str">
        <f t="shared" si="453"/>
        <v/>
      </c>
      <c r="BP951" s="48" t="str">
        <f t="shared" si="454"/>
        <v/>
      </c>
      <c r="BQ951" s="48" t="str">
        <f t="shared" si="455"/>
        <v/>
      </c>
      <c r="BR951" s="48" t="str">
        <f t="shared" si="456"/>
        <v/>
      </c>
      <c r="BS951" s="48" t="str">
        <f t="shared" si="457"/>
        <v/>
      </c>
      <c r="BT951" s="48" t="str">
        <f t="shared" si="458"/>
        <v/>
      </c>
      <c r="BU951" s="48" t="str">
        <f t="shared" si="459"/>
        <v/>
      </c>
    </row>
    <row r="952" spans="1:73">
      <c r="A952" s="10" t="e">
        <f>Audit!#REF!</f>
        <v>#REF!</v>
      </c>
      <c r="B952" s="10" t="e">
        <f t="shared" si="430"/>
        <v>#REF!</v>
      </c>
      <c r="C952" s="17" t="e">
        <f>VLOOKUP(Audit!#REF!,$V$3:$AE$12,2,FALSE) &amp; VLOOKUP(Audit!#REF!,$V$13:$AE$22,2,FALSE)&amp; IF(Audit!#REF!=10,Audit!#REF!&amp;Audit!#REF!,"")</f>
        <v>#REF!</v>
      </c>
      <c r="D952" s="17" t="e">
        <f>VLOOKUP(Audit!#REF!,$V$3:$AE$12,3,FALSE) &amp; VLOOKUP(Audit!#REF!,$V$13:$AE$22,3,FALSE) &amp;IF(Audit!#REF!=10,Audit!#REF!&amp;Audit!#REF!,"")</f>
        <v>#REF!</v>
      </c>
      <c r="E952" s="17" t="e">
        <f>VLOOKUP(Audit!#REF!,$V$3:$AE$12,4,FALSE)&amp; Audit!#REF! &amp; VLOOKUP(Audit!#REF!,$V$13:$AE$22,4,FALSE)&amp; IF(Audit!#REF!=10,Audit!#REF!&amp;Audit!#REF!,"")</f>
        <v>#REF!</v>
      </c>
      <c r="F952" s="17" t="e">
        <f>VLOOKUP(Audit!#REF!,$V$3:$AE$12,5,FALSE) &amp; VLOOKUP(Audit!#REF!,$V$13:$AE$22,5,FALSE)&amp; IF(Audit!#REF!=10,Audit!#REF!&amp;Audit!#REF!,"")</f>
        <v>#REF!</v>
      </c>
      <c r="G952" s="17" t="e">
        <f>VLOOKUP(Audit!#REF!,$V$3:$AE$12,6,FALSE) &amp; VLOOKUP(Audit!#REF!,$V$13:$AE$22,6,FALSE)&amp; IF(Audit!#REF!=10,Audit!#REF!&amp;Audit!#REF!,"")</f>
        <v>#REF!</v>
      </c>
      <c r="H952" s="17" t="e">
        <f>VLOOKUP(Audit!#REF!,$V$3:$AE$12,7,FALSE) &amp; VLOOKUP(Audit!#REF!,$V$13:$AE$22,7,FALSE)&amp;IF(Audit!#REF!=10,Audit!#REF!&amp;Audit!#REF!,"")</f>
        <v>#REF!</v>
      </c>
      <c r="I952" s="17" t="e">
        <f>VLOOKUP(Audit!#REF!,$V$3:$AE$12,8,FALSE) &amp; Audit!#REF! &amp; VLOOKUP(Audit!#REF!,$V$13:$AE$22,8,FALSE)&amp;IF(Audit!#REF!=10,Audit!#REF!&amp;Audit!#REF!,"")</f>
        <v>#REF!</v>
      </c>
      <c r="J952" s="17" t="e">
        <f>VLOOKUP(Audit!#REF!,$V$3:$AE$12,9,FALSE) &amp; VLOOKUP(Audit!#REF!,$V$13:$AE$22,9,FALSE) &amp; IF(Audit!#REF!=10,Audit!#REF!&amp;Audit!#REF!,"") &amp; IF(Audit!#REF!&lt;&gt;1,U952,"")</f>
        <v>#REF!</v>
      </c>
      <c r="K952" s="17" t="e">
        <f>VLOOKUP(Audit!#REF!,$V$3:$AE$12,10,FALSE) &amp; Audit!#REF! &amp; VLOOKUP(Audit!#REF!,$V$13:$AE$22,10,FALSE) &amp; IF(Audit!#REF!=10,Audit!#REF!&amp;Audit!#REF!,"") &amp; IF(Audit!#REF!&lt;&gt;1,U952,"")</f>
        <v>#REF!</v>
      </c>
      <c r="L952" s="10" t="e">
        <f>Audit!#REF!</f>
        <v>#REF!</v>
      </c>
      <c r="M952" s="10" t="e">
        <f t="shared" si="431"/>
        <v>#REF!</v>
      </c>
      <c r="N952" s="10" t="e">
        <f t="shared" si="432"/>
        <v>#REF!</v>
      </c>
      <c r="O952" s="10" t="e">
        <f t="shared" si="433"/>
        <v>#REF!</v>
      </c>
      <c r="P952" s="10" t="e">
        <f t="shared" si="434"/>
        <v>#REF!</v>
      </c>
      <c r="Q952" s="10" t="e">
        <f t="shared" si="435"/>
        <v>#REF!</v>
      </c>
      <c r="R952" s="10" t="e">
        <f t="shared" si="436"/>
        <v>#REF!</v>
      </c>
      <c r="S952" s="10" t="e">
        <f t="shared" si="437"/>
        <v>#REF!</v>
      </c>
      <c r="T952" s="10" t="e">
        <f t="shared" si="438"/>
        <v>#REF!</v>
      </c>
      <c r="U952" s="17" t="e">
        <f>IF(Audit!#REF!="","",VLOOKUP(Audit!#REF!,$W$26:$X$35,2,FALSE)) &amp; Audit!#REF! &amp; IF(Audit!#REF!="","",IF(Audit!#REF!&lt;=1.4,VLOOKUP(Audit!#REF!,$W$38:X997,2,FALSE),VLOOKUP(Audit!#REF!,$W$51:$X$61,2,FALSE))) &amp; IF(Audit!#REF!="","",VLOOKUP(Audit!#REF!,$Y$26:$Z$35,2,FALSE) &amp; Audit!#REF! &amp; IF(Audit!#REF!="","",IF(Audit!#REF!&lt;=1.4,VLOOKUP(Audit!#REF!,$Y$38:$Z$48,2,FALSE),VLOOKUP(Audit!#REF!,$Y$51:$Z$61,2,FALSE))))</f>
        <v>#REF!</v>
      </c>
      <c r="V952" s="21"/>
      <c r="AH952" s="49" t="e">
        <f>Audit!#REF!</f>
        <v>#REF!</v>
      </c>
      <c r="AI952" s="50" t="e">
        <f>VLOOKUP(Audit!#REF!,$V$3:$AE$12,2,FALSE)&amp; IF(Audit!#REF!=10,Audit!#REF!,"")</f>
        <v>#REF!</v>
      </c>
      <c r="AJ952" s="50" t="e">
        <f>VLOOKUP(Audit!#REF!,$V$13:$AE$22,2,FALSE)&amp; IF(Audit!#REF!=10,Audit!#REF!,"")</f>
        <v>#REF!</v>
      </c>
      <c r="AK952" s="47" t="e">
        <f t="shared" si="439"/>
        <v>#REF!</v>
      </c>
      <c r="AL952" s="50" t="e">
        <f>VLOOKUP(Audit!#REF!,$V$3:$AE$12,3,FALSE)&amp; IF(Audit!#REF!=10,Audit!#REF!,"")</f>
        <v>#REF!</v>
      </c>
      <c r="AM952" s="50" t="e">
        <f>VLOOKUP(Audit!#REF!,$V$13:$AE$22,3,FALSE)&amp; IF(Audit!#REF!=10,Audit!#REF!,"")</f>
        <v>#REF!</v>
      </c>
      <c r="AN952" s="47" t="e">
        <f t="shared" si="440"/>
        <v>#REF!</v>
      </c>
      <c r="AO952" s="50" t="e">
        <f>VLOOKUP(Audit!#REF!,$V$3:$AE$12,4,FALSE) &amp;  Audit!#REF! &amp; IF(Audit!#REF!=10,Audit!#REF!,"")</f>
        <v>#REF!</v>
      </c>
      <c r="AP952" s="50" t="e">
        <f>VLOOKUP(Audit!#REF!,$V$13:$AE$22,4,FALSE)&amp; IF(Audit!#REF!=10,Audit!#REF!,"")</f>
        <v>#REF!</v>
      </c>
      <c r="AQ952" s="47" t="e">
        <f t="shared" si="441"/>
        <v>#REF!</v>
      </c>
      <c r="AR952" s="50" t="e">
        <f>VLOOKUP(Audit!#REF!,$V$3:$AE$12,5,FALSE)&amp; IF(Audit!#REF!=10,Audit!#REF!,"")</f>
        <v>#REF!</v>
      </c>
      <c r="AS952" s="50" t="e">
        <f>VLOOKUP(Audit!#REF!,$V$13:$AE$22,5,FALSE)&amp; IF(Audit!#REF!=10,Audit!#REF!,"")</f>
        <v>#REF!</v>
      </c>
      <c r="AT952" s="47" t="e">
        <f t="shared" si="442"/>
        <v>#REF!</v>
      </c>
      <c r="AU952" s="50" t="e">
        <f>VLOOKUP(Audit!#REF!,$V$3:$AE$12,6,FALSE)&amp; IF(Audit!#REF!=10,Audit!#REF!,"")</f>
        <v>#REF!</v>
      </c>
      <c r="AV952" s="50" t="e">
        <f>VLOOKUP(Audit!#REF!,$V$13:$AE$22,6,FALSE)&amp; IF(Audit!#REF!=10,Audit!#REF!,"")</f>
        <v>#REF!</v>
      </c>
      <c r="AW952" s="47" t="e">
        <f t="shared" si="443"/>
        <v>#REF!</v>
      </c>
      <c r="AX952" s="50" t="e">
        <f>VLOOKUP(Audit!#REF!,$V$3:$AE$12,7,FALSE)&amp; IF(Audit!#REF!=10,Audit!#REF!,"")</f>
        <v>#REF!</v>
      </c>
      <c r="AY952" s="50" t="e">
        <f>VLOOKUP(Audit!#REF!,$V$13:$AE$22,7,FALSE) &amp; IF(Audit!#REF!=10,Audit!#REF!,"")</f>
        <v>#REF!</v>
      </c>
      <c r="AZ952" s="47" t="e">
        <f t="shared" si="444"/>
        <v>#REF!</v>
      </c>
      <c r="BA952" s="50" t="e">
        <f>VLOOKUP(Audit!#REF!,$V$3:$AE$12,8,FALSE)&amp; Audit!#REF! &amp; IF(Audit!#REF!=10,Audit!#REF!,"")</f>
        <v>#REF!</v>
      </c>
      <c r="BB952" s="50" t="e">
        <f>VLOOKUP(Audit!#REF!,$V$13:$AE$22,8,FALSE) &amp; IF(Audit!#REF!=10,Audit!#REF!,"")</f>
        <v>#REF!</v>
      </c>
      <c r="BC952" s="47" t="e">
        <f t="shared" si="445"/>
        <v>#REF!</v>
      </c>
      <c r="BD952" s="50" t="e">
        <f>VLOOKUP(Audit!#REF!,$V$3:$AE$12,9,FALSE)&amp; IF(Audit!#REF!=10,Audit!#REF!,"")</f>
        <v>#REF!</v>
      </c>
      <c r="BE952" s="50" t="e">
        <f>VLOOKUP(Audit!#REF!,$V$13:$AE$22,9,FALSE) &amp; IF(Audit!#REF!=10,Audit!#REF!,"") &amp; IF(Audit!#REF!&lt;&gt;1,U952,"")</f>
        <v>#REF!</v>
      </c>
      <c r="BF952" s="47" t="e">
        <f t="shared" si="446"/>
        <v>#REF!</v>
      </c>
      <c r="BG952" s="50" t="e">
        <f>VLOOKUP(Audit!#REF!,$V$3:$AE$12,10,FALSE) &amp; Audit!#REF! &amp; IF(Audit!#REF!=10,Audit!#REF!,"")</f>
        <v>#REF!</v>
      </c>
      <c r="BH952" s="50" t="e">
        <f>VLOOKUP(Audit!#REF!,$V$13:$AE$22,10,FALSE) &amp; IF(Audit!#REF!=10,Audit!#REF!,"") &amp; IF(Audit!#REF!&lt;&gt;1,U952,"")</f>
        <v>#REF!</v>
      </c>
      <c r="BI952" s="47" t="e">
        <f t="shared" si="447"/>
        <v>#REF!</v>
      </c>
      <c r="BJ952" s="48" t="str">
        <f t="shared" si="448"/>
        <v/>
      </c>
      <c r="BK952" s="48" t="str">
        <f t="shared" si="449"/>
        <v/>
      </c>
      <c r="BL952" s="48" t="str">
        <f t="shared" si="450"/>
        <v/>
      </c>
      <c r="BM952" s="48" t="str">
        <f t="shared" si="451"/>
        <v/>
      </c>
      <c r="BN952" s="48" t="str">
        <f t="shared" si="452"/>
        <v/>
      </c>
      <c r="BO952" s="48" t="str">
        <f t="shared" si="453"/>
        <v/>
      </c>
      <c r="BP952" s="48" t="str">
        <f t="shared" si="454"/>
        <v/>
      </c>
      <c r="BQ952" s="48" t="str">
        <f t="shared" si="455"/>
        <v/>
      </c>
      <c r="BR952" s="48" t="str">
        <f t="shared" si="456"/>
        <v/>
      </c>
      <c r="BS952" s="48" t="str">
        <f t="shared" si="457"/>
        <v/>
      </c>
      <c r="BT952" s="48" t="str">
        <f t="shared" si="458"/>
        <v/>
      </c>
      <c r="BU952" s="48" t="str">
        <f t="shared" si="459"/>
        <v/>
      </c>
    </row>
    <row r="953" spans="1:73">
      <c r="A953" s="10" t="e">
        <f>Audit!#REF!</f>
        <v>#REF!</v>
      </c>
      <c r="B953" s="10" t="e">
        <f t="shared" si="430"/>
        <v>#REF!</v>
      </c>
      <c r="C953" s="17" t="e">
        <f>VLOOKUP(Audit!#REF!,$V$3:$AE$12,2,FALSE) &amp; VLOOKUP(Audit!#REF!,$V$13:$AE$22,2,FALSE)&amp; IF(Audit!#REF!=10,Audit!#REF!&amp;Audit!#REF!,"")</f>
        <v>#REF!</v>
      </c>
      <c r="D953" s="17" t="e">
        <f>VLOOKUP(Audit!#REF!,$V$3:$AE$12,3,FALSE) &amp; VLOOKUP(Audit!#REF!,$V$13:$AE$22,3,FALSE) &amp;IF(Audit!#REF!=10,Audit!#REF!&amp;Audit!#REF!,"")</f>
        <v>#REF!</v>
      </c>
      <c r="E953" s="17" t="e">
        <f>VLOOKUP(Audit!#REF!,$V$3:$AE$12,4,FALSE)&amp; Audit!#REF! &amp; VLOOKUP(Audit!#REF!,$V$13:$AE$22,4,FALSE)&amp; IF(Audit!#REF!=10,Audit!#REF!&amp;Audit!#REF!,"")</f>
        <v>#REF!</v>
      </c>
      <c r="F953" s="17" t="e">
        <f>VLOOKUP(Audit!#REF!,$V$3:$AE$12,5,FALSE) &amp; VLOOKUP(Audit!#REF!,$V$13:$AE$22,5,FALSE)&amp; IF(Audit!#REF!=10,Audit!#REF!&amp;Audit!#REF!,"")</f>
        <v>#REF!</v>
      </c>
      <c r="G953" s="17" t="e">
        <f>VLOOKUP(Audit!#REF!,$V$3:$AE$12,6,FALSE) &amp; VLOOKUP(Audit!#REF!,$V$13:$AE$22,6,FALSE)&amp; IF(Audit!#REF!=10,Audit!#REF!&amp;Audit!#REF!,"")</f>
        <v>#REF!</v>
      </c>
      <c r="H953" s="17" t="e">
        <f>VLOOKUP(Audit!#REF!,$V$3:$AE$12,7,FALSE) &amp; VLOOKUP(Audit!#REF!,$V$13:$AE$22,7,FALSE)&amp;IF(Audit!#REF!=10,Audit!#REF!&amp;Audit!#REF!,"")</f>
        <v>#REF!</v>
      </c>
      <c r="I953" s="17" t="e">
        <f>VLOOKUP(Audit!#REF!,$V$3:$AE$12,8,FALSE) &amp; Audit!#REF! &amp; VLOOKUP(Audit!#REF!,$V$13:$AE$22,8,FALSE)&amp;IF(Audit!#REF!=10,Audit!#REF!&amp;Audit!#REF!,"")</f>
        <v>#REF!</v>
      </c>
      <c r="J953" s="17" t="e">
        <f>VLOOKUP(Audit!#REF!,$V$3:$AE$12,9,FALSE) &amp; VLOOKUP(Audit!#REF!,$V$13:$AE$22,9,FALSE) &amp; IF(Audit!#REF!=10,Audit!#REF!&amp;Audit!#REF!,"") &amp; IF(Audit!#REF!&lt;&gt;1,U953,"")</f>
        <v>#REF!</v>
      </c>
      <c r="K953" s="17" t="e">
        <f>VLOOKUP(Audit!#REF!,$V$3:$AE$12,10,FALSE) &amp; Audit!#REF! &amp; VLOOKUP(Audit!#REF!,$V$13:$AE$22,10,FALSE) &amp; IF(Audit!#REF!=10,Audit!#REF!&amp;Audit!#REF!,"") &amp; IF(Audit!#REF!&lt;&gt;1,U953,"")</f>
        <v>#REF!</v>
      </c>
      <c r="L953" s="10" t="e">
        <f>Audit!#REF!</f>
        <v>#REF!</v>
      </c>
      <c r="M953" s="10" t="e">
        <f t="shared" si="431"/>
        <v>#REF!</v>
      </c>
      <c r="N953" s="10" t="e">
        <f t="shared" si="432"/>
        <v>#REF!</v>
      </c>
      <c r="O953" s="10" t="e">
        <f t="shared" si="433"/>
        <v>#REF!</v>
      </c>
      <c r="P953" s="10" t="e">
        <f t="shared" si="434"/>
        <v>#REF!</v>
      </c>
      <c r="Q953" s="10" t="e">
        <f t="shared" si="435"/>
        <v>#REF!</v>
      </c>
      <c r="R953" s="10" t="e">
        <f t="shared" si="436"/>
        <v>#REF!</v>
      </c>
      <c r="S953" s="10" t="e">
        <f t="shared" si="437"/>
        <v>#REF!</v>
      </c>
      <c r="T953" s="10" t="e">
        <f t="shared" si="438"/>
        <v>#REF!</v>
      </c>
      <c r="U953" s="17" t="e">
        <f>IF(Audit!#REF!="","",VLOOKUP(Audit!#REF!,$W$26:$X$35,2,FALSE)) &amp; Audit!#REF! &amp; IF(Audit!#REF!="","",IF(Audit!#REF!&lt;=1.4,VLOOKUP(Audit!#REF!,$W$38:X998,2,FALSE),VLOOKUP(Audit!#REF!,$W$51:$X$61,2,FALSE))) &amp; IF(Audit!#REF!="","",VLOOKUP(Audit!#REF!,$Y$26:$Z$35,2,FALSE) &amp; Audit!#REF! &amp; IF(Audit!#REF!="","",IF(Audit!#REF!&lt;=1.4,VLOOKUP(Audit!#REF!,$Y$38:$Z$48,2,FALSE),VLOOKUP(Audit!#REF!,$Y$51:$Z$61,2,FALSE))))</f>
        <v>#REF!</v>
      </c>
      <c r="V953" s="21"/>
      <c r="AH953" s="49" t="e">
        <f>Audit!#REF!</f>
        <v>#REF!</v>
      </c>
      <c r="AI953" s="50" t="e">
        <f>VLOOKUP(Audit!#REF!,$V$3:$AE$12,2,FALSE)&amp; IF(Audit!#REF!=10,Audit!#REF!,"")</f>
        <v>#REF!</v>
      </c>
      <c r="AJ953" s="50" t="e">
        <f>VLOOKUP(Audit!#REF!,$V$13:$AE$22,2,FALSE)&amp; IF(Audit!#REF!=10,Audit!#REF!,"")</f>
        <v>#REF!</v>
      </c>
      <c r="AK953" s="47" t="e">
        <f t="shared" si="439"/>
        <v>#REF!</v>
      </c>
      <c r="AL953" s="50" t="e">
        <f>VLOOKUP(Audit!#REF!,$V$3:$AE$12,3,FALSE)&amp; IF(Audit!#REF!=10,Audit!#REF!,"")</f>
        <v>#REF!</v>
      </c>
      <c r="AM953" s="50" t="e">
        <f>VLOOKUP(Audit!#REF!,$V$13:$AE$22,3,FALSE)&amp; IF(Audit!#REF!=10,Audit!#REF!,"")</f>
        <v>#REF!</v>
      </c>
      <c r="AN953" s="47" t="e">
        <f t="shared" si="440"/>
        <v>#REF!</v>
      </c>
      <c r="AO953" s="50" t="e">
        <f>VLOOKUP(Audit!#REF!,$V$3:$AE$12,4,FALSE) &amp;  Audit!#REF! &amp; IF(Audit!#REF!=10,Audit!#REF!,"")</f>
        <v>#REF!</v>
      </c>
      <c r="AP953" s="50" t="e">
        <f>VLOOKUP(Audit!#REF!,$V$13:$AE$22,4,FALSE)&amp; IF(Audit!#REF!=10,Audit!#REF!,"")</f>
        <v>#REF!</v>
      </c>
      <c r="AQ953" s="47" t="e">
        <f t="shared" si="441"/>
        <v>#REF!</v>
      </c>
      <c r="AR953" s="50" t="e">
        <f>VLOOKUP(Audit!#REF!,$V$3:$AE$12,5,FALSE)&amp; IF(Audit!#REF!=10,Audit!#REF!,"")</f>
        <v>#REF!</v>
      </c>
      <c r="AS953" s="50" t="e">
        <f>VLOOKUP(Audit!#REF!,$V$13:$AE$22,5,FALSE)&amp; IF(Audit!#REF!=10,Audit!#REF!,"")</f>
        <v>#REF!</v>
      </c>
      <c r="AT953" s="47" t="e">
        <f t="shared" si="442"/>
        <v>#REF!</v>
      </c>
      <c r="AU953" s="50" t="e">
        <f>VLOOKUP(Audit!#REF!,$V$3:$AE$12,6,FALSE)&amp; IF(Audit!#REF!=10,Audit!#REF!,"")</f>
        <v>#REF!</v>
      </c>
      <c r="AV953" s="50" t="e">
        <f>VLOOKUP(Audit!#REF!,$V$13:$AE$22,6,FALSE)&amp; IF(Audit!#REF!=10,Audit!#REF!,"")</f>
        <v>#REF!</v>
      </c>
      <c r="AW953" s="47" t="e">
        <f t="shared" si="443"/>
        <v>#REF!</v>
      </c>
      <c r="AX953" s="50" t="e">
        <f>VLOOKUP(Audit!#REF!,$V$3:$AE$12,7,FALSE)&amp; IF(Audit!#REF!=10,Audit!#REF!,"")</f>
        <v>#REF!</v>
      </c>
      <c r="AY953" s="50" t="e">
        <f>VLOOKUP(Audit!#REF!,$V$13:$AE$22,7,FALSE) &amp; IF(Audit!#REF!=10,Audit!#REF!,"")</f>
        <v>#REF!</v>
      </c>
      <c r="AZ953" s="47" t="e">
        <f t="shared" si="444"/>
        <v>#REF!</v>
      </c>
      <c r="BA953" s="50" t="e">
        <f>VLOOKUP(Audit!#REF!,$V$3:$AE$12,8,FALSE)&amp; Audit!#REF! &amp; IF(Audit!#REF!=10,Audit!#REF!,"")</f>
        <v>#REF!</v>
      </c>
      <c r="BB953" s="50" t="e">
        <f>VLOOKUP(Audit!#REF!,$V$13:$AE$22,8,FALSE) &amp; IF(Audit!#REF!=10,Audit!#REF!,"")</f>
        <v>#REF!</v>
      </c>
      <c r="BC953" s="47" t="e">
        <f t="shared" si="445"/>
        <v>#REF!</v>
      </c>
      <c r="BD953" s="50" t="e">
        <f>VLOOKUP(Audit!#REF!,$V$3:$AE$12,9,FALSE)&amp; IF(Audit!#REF!=10,Audit!#REF!,"")</f>
        <v>#REF!</v>
      </c>
      <c r="BE953" s="50" t="e">
        <f>VLOOKUP(Audit!#REF!,$V$13:$AE$22,9,FALSE) &amp; IF(Audit!#REF!=10,Audit!#REF!,"") &amp; IF(Audit!#REF!&lt;&gt;1,U953,"")</f>
        <v>#REF!</v>
      </c>
      <c r="BF953" s="47" t="e">
        <f t="shared" si="446"/>
        <v>#REF!</v>
      </c>
      <c r="BG953" s="50" t="e">
        <f>VLOOKUP(Audit!#REF!,$V$3:$AE$12,10,FALSE) &amp; Audit!#REF! &amp; IF(Audit!#REF!=10,Audit!#REF!,"")</f>
        <v>#REF!</v>
      </c>
      <c r="BH953" s="50" t="e">
        <f>VLOOKUP(Audit!#REF!,$V$13:$AE$22,10,FALSE) &amp; IF(Audit!#REF!=10,Audit!#REF!,"") &amp; IF(Audit!#REF!&lt;&gt;1,U953,"")</f>
        <v>#REF!</v>
      </c>
      <c r="BI953" s="47" t="e">
        <f t="shared" si="447"/>
        <v>#REF!</v>
      </c>
      <c r="BJ953" s="48" t="str">
        <f t="shared" si="448"/>
        <v/>
      </c>
      <c r="BK953" s="48" t="str">
        <f t="shared" si="449"/>
        <v/>
      </c>
      <c r="BL953" s="48" t="str">
        <f t="shared" si="450"/>
        <v/>
      </c>
      <c r="BM953" s="48" t="str">
        <f t="shared" si="451"/>
        <v/>
      </c>
      <c r="BN953" s="48" t="str">
        <f t="shared" si="452"/>
        <v/>
      </c>
      <c r="BO953" s="48" t="str">
        <f t="shared" si="453"/>
        <v/>
      </c>
      <c r="BP953" s="48" t="str">
        <f t="shared" si="454"/>
        <v/>
      </c>
      <c r="BQ953" s="48" t="str">
        <f t="shared" si="455"/>
        <v/>
      </c>
      <c r="BR953" s="48" t="str">
        <f t="shared" si="456"/>
        <v/>
      </c>
      <c r="BS953" s="48" t="str">
        <f t="shared" si="457"/>
        <v/>
      </c>
      <c r="BT953" s="48" t="str">
        <f t="shared" si="458"/>
        <v/>
      </c>
      <c r="BU953" s="48" t="str">
        <f t="shared" si="459"/>
        <v/>
      </c>
    </row>
    <row r="954" spans="1:73">
      <c r="A954" s="10" t="e">
        <f>Audit!#REF!</f>
        <v>#REF!</v>
      </c>
      <c r="B954" s="10" t="e">
        <f t="shared" si="430"/>
        <v>#REF!</v>
      </c>
      <c r="C954" s="17" t="e">
        <f>VLOOKUP(Audit!#REF!,$V$3:$AE$12,2,FALSE) &amp; VLOOKUP(Audit!#REF!,$V$13:$AE$22,2,FALSE)&amp; IF(Audit!#REF!=10,Audit!#REF!&amp;Audit!#REF!,"")</f>
        <v>#REF!</v>
      </c>
      <c r="D954" s="17" t="e">
        <f>VLOOKUP(Audit!#REF!,$V$3:$AE$12,3,FALSE) &amp; VLOOKUP(Audit!#REF!,$V$13:$AE$22,3,FALSE) &amp;IF(Audit!#REF!=10,Audit!#REF!&amp;Audit!#REF!,"")</f>
        <v>#REF!</v>
      </c>
      <c r="E954" s="17" t="e">
        <f>VLOOKUP(Audit!#REF!,$V$3:$AE$12,4,FALSE)&amp; Audit!#REF! &amp; VLOOKUP(Audit!#REF!,$V$13:$AE$22,4,FALSE)&amp; IF(Audit!#REF!=10,Audit!#REF!&amp;Audit!#REF!,"")</f>
        <v>#REF!</v>
      </c>
      <c r="F954" s="17" t="e">
        <f>VLOOKUP(Audit!#REF!,$V$3:$AE$12,5,FALSE) &amp; VLOOKUP(Audit!#REF!,$V$13:$AE$22,5,FALSE)&amp; IF(Audit!#REF!=10,Audit!#REF!&amp;Audit!#REF!,"")</f>
        <v>#REF!</v>
      </c>
      <c r="G954" s="17" t="e">
        <f>VLOOKUP(Audit!#REF!,$V$3:$AE$12,6,FALSE) &amp; VLOOKUP(Audit!#REF!,$V$13:$AE$22,6,FALSE)&amp; IF(Audit!#REF!=10,Audit!#REF!&amp;Audit!#REF!,"")</f>
        <v>#REF!</v>
      </c>
      <c r="H954" s="17" t="e">
        <f>VLOOKUP(Audit!#REF!,$V$3:$AE$12,7,FALSE) &amp; VLOOKUP(Audit!#REF!,$V$13:$AE$22,7,FALSE)&amp;IF(Audit!#REF!=10,Audit!#REF!&amp;Audit!#REF!,"")</f>
        <v>#REF!</v>
      </c>
      <c r="I954" s="17" t="e">
        <f>VLOOKUP(Audit!#REF!,$V$3:$AE$12,8,FALSE) &amp; Audit!#REF! &amp; VLOOKUP(Audit!#REF!,$V$13:$AE$22,8,FALSE)&amp;IF(Audit!#REF!=10,Audit!#REF!&amp;Audit!#REF!,"")</f>
        <v>#REF!</v>
      </c>
      <c r="J954" s="17" t="e">
        <f>VLOOKUP(Audit!#REF!,$V$3:$AE$12,9,FALSE) &amp; VLOOKUP(Audit!#REF!,$V$13:$AE$22,9,FALSE) &amp; IF(Audit!#REF!=10,Audit!#REF!&amp;Audit!#REF!,"") &amp; IF(Audit!#REF!&lt;&gt;1,U954,"")</f>
        <v>#REF!</v>
      </c>
      <c r="K954" s="17" t="e">
        <f>VLOOKUP(Audit!#REF!,$V$3:$AE$12,10,FALSE) &amp; Audit!#REF! &amp; VLOOKUP(Audit!#REF!,$V$13:$AE$22,10,FALSE) &amp; IF(Audit!#REF!=10,Audit!#REF!&amp;Audit!#REF!,"") &amp; IF(Audit!#REF!&lt;&gt;1,U954,"")</f>
        <v>#REF!</v>
      </c>
      <c r="L954" s="10" t="e">
        <f>Audit!#REF!</f>
        <v>#REF!</v>
      </c>
      <c r="M954" s="10" t="e">
        <f t="shared" si="431"/>
        <v>#REF!</v>
      </c>
      <c r="N954" s="10" t="e">
        <f t="shared" si="432"/>
        <v>#REF!</v>
      </c>
      <c r="O954" s="10" t="e">
        <f t="shared" si="433"/>
        <v>#REF!</v>
      </c>
      <c r="P954" s="10" t="e">
        <f t="shared" si="434"/>
        <v>#REF!</v>
      </c>
      <c r="Q954" s="10" t="e">
        <f t="shared" si="435"/>
        <v>#REF!</v>
      </c>
      <c r="R954" s="10" t="e">
        <f t="shared" si="436"/>
        <v>#REF!</v>
      </c>
      <c r="S954" s="10" t="e">
        <f t="shared" si="437"/>
        <v>#REF!</v>
      </c>
      <c r="T954" s="10" t="e">
        <f t="shared" si="438"/>
        <v>#REF!</v>
      </c>
      <c r="U954" s="17" t="e">
        <f>IF(Audit!#REF!="","",VLOOKUP(Audit!#REF!,$W$26:$X$35,2,FALSE)) &amp; Audit!#REF! &amp; IF(Audit!#REF!="","",IF(Audit!#REF!&lt;=1.4,VLOOKUP(Audit!#REF!,$W$38:X999,2,FALSE),VLOOKUP(Audit!#REF!,$W$51:$X$61,2,FALSE))) &amp; IF(Audit!#REF!="","",VLOOKUP(Audit!#REF!,$Y$26:$Z$35,2,FALSE) &amp; Audit!#REF! &amp; IF(Audit!#REF!="","",IF(Audit!#REF!&lt;=1.4,VLOOKUP(Audit!#REF!,$Y$38:$Z$48,2,FALSE),VLOOKUP(Audit!#REF!,$Y$51:$Z$61,2,FALSE))))</f>
        <v>#REF!</v>
      </c>
      <c r="V954" s="21"/>
      <c r="AH954" s="49" t="e">
        <f>Audit!#REF!</f>
        <v>#REF!</v>
      </c>
      <c r="AI954" s="50" t="e">
        <f>VLOOKUP(Audit!#REF!,$V$3:$AE$12,2,FALSE)&amp; IF(Audit!#REF!=10,Audit!#REF!,"")</f>
        <v>#REF!</v>
      </c>
      <c r="AJ954" s="50" t="e">
        <f>VLOOKUP(Audit!#REF!,$V$13:$AE$22,2,FALSE)&amp; IF(Audit!#REF!=10,Audit!#REF!,"")</f>
        <v>#REF!</v>
      </c>
      <c r="AK954" s="47" t="e">
        <f t="shared" si="439"/>
        <v>#REF!</v>
      </c>
      <c r="AL954" s="50" t="e">
        <f>VLOOKUP(Audit!#REF!,$V$3:$AE$12,3,FALSE)&amp; IF(Audit!#REF!=10,Audit!#REF!,"")</f>
        <v>#REF!</v>
      </c>
      <c r="AM954" s="50" t="e">
        <f>VLOOKUP(Audit!#REF!,$V$13:$AE$22,3,FALSE)&amp; IF(Audit!#REF!=10,Audit!#REF!,"")</f>
        <v>#REF!</v>
      </c>
      <c r="AN954" s="47" t="e">
        <f t="shared" si="440"/>
        <v>#REF!</v>
      </c>
      <c r="AO954" s="50" t="e">
        <f>VLOOKUP(Audit!#REF!,$V$3:$AE$12,4,FALSE) &amp;  Audit!#REF! &amp; IF(Audit!#REF!=10,Audit!#REF!,"")</f>
        <v>#REF!</v>
      </c>
      <c r="AP954" s="50" t="e">
        <f>VLOOKUP(Audit!#REF!,$V$13:$AE$22,4,FALSE)&amp; IF(Audit!#REF!=10,Audit!#REF!,"")</f>
        <v>#REF!</v>
      </c>
      <c r="AQ954" s="47" t="e">
        <f t="shared" si="441"/>
        <v>#REF!</v>
      </c>
      <c r="AR954" s="50" t="e">
        <f>VLOOKUP(Audit!#REF!,$V$3:$AE$12,5,FALSE)&amp; IF(Audit!#REF!=10,Audit!#REF!,"")</f>
        <v>#REF!</v>
      </c>
      <c r="AS954" s="50" t="e">
        <f>VLOOKUP(Audit!#REF!,$V$13:$AE$22,5,FALSE)&amp; IF(Audit!#REF!=10,Audit!#REF!,"")</f>
        <v>#REF!</v>
      </c>
      <c r="AT954" s="47" t="e">
        <f t="shared" si="442"/>
        <v>#REF!</v>
      </c>
      <c r="AU954" s="50" t="e">
        <f>VLOOKUP(Audit!#REF!,$V$3:$AE$12,6,FALSE)&amp; IF(Audit!#REF!=10,Audit!#REF!,"")</f>
        <v>#REF!</v>
      </c>
      <c r="AV954" s="50" t="e">
        <f>VLOOKUP(Audit!#REF!,$V$13:$AE$22,6,FALSE)&amp; IF(Audit!#REF!=10,Audit!#REF!,"")</f>
        <v>#REF!</v>
      </c>
      <c r="AW954" s="47" t="e">
        <f t="shared" si="443"/>
        <v>#REF!</v>
      </c>
      <c r="AX954" s="50" t="e">
        <f>VLOOKUP(Audit!#REF!,$V$3:$AE$12,7,FALSE)&amp; IF(Audit!#REF!=10,Audit!#REF!,"")</f>
        <v>#REF!</v>
      </c>
      <c r="AY954" s="50" t="e">
        <f>VLOOKUP(Audit!#REF!,$V$13:$AE$22,7,FALSE) &amp; IF(Audit!#REF!=10,Audit!#REF!,"")</f>
        <v>#REF!</v>
      </c>
      <c r="AZ954" s="47" t="e">
        <f t="shared" si="444"/>
        <v>#REF!</v>
      </c>
      <c r="BA954" s="50" t="e">
        <f>VLOOKUP(Audit!#REF!,$V$3:$AE$12,8,FALSE)&amp; Audit!#REF! &amp; IF(Audit!#REF!=10,Audit!#REF!,"")</f>
        <v>#REF!</v>
      </c>
      <c r="BB954" s="50" t="e">
        <f>VLOOKUP(Audit!#REF!,$V$13:$AE$22,8,FALSE) &amp; IF(Audit!#REF!=10,Audit!#REF!,"")</f>
        <v>#REF!</v>
      </c>
      <c r="BC954" s="47" t="e">
        <f t="shared" si="445"/>
        <v>#REF!</v>
      </c>
      <c r="BD954" s="50" t="e">
        <f>VLOOKUP(Audit!#REF!,$V$3:$AE$12,9,FALSE)&amp; IF(Audit!#REF!=10,Audit!#REF!,"")</f>
        <v>#REF!</v>
      </c>
      <c r="BE954" s="50" t="e">
        <f>VLOOKUP(Audit!#REF!,$V$13:$AE$22,9,FALSE) &amp; IF(Audit!#REF!=10,Audit!#REF!,"") &amp; IF(Audit!#REF!&lt;&gt;1,U954,"")</f>
        <v>#REF!</v>
      </c>
      <c r="BF954" s="47" t="e">
        <f t="shared" si="446"/>
        <v>#REF!</v>
      </c>
      <c r="BG954" s="50" t="e">
        <f>VLOOKUP(Audit!#REF!,$V$3:$AE$12,10,FALSE) &amp; Audit!#REF! &amp; IF(Audit!#REF!=10,Audit!#REF!,"")</f>
        <v>#REF!</v>
      </c>
      <c r="BH954" s="50" t="e">
        <f>VLOOKUP(Audit!#REF!,$V$13:$AE$22,10,FALSE) &amp; IF(Audit!#REF!=10,Audit!#REF!,"") &amp; IF(Audit!#REF!&lt;&gt;1,U954,"")</f>
        <v>#REF!</v>
      </c>
      <c r="BI954" s="47" t="e">
        <f t="shared" si="447"/>
        <v>#REF!</v>
      </c>
      <c r="BJ954" s="48" t="str">
        <f t="shared" si="448"/>
        <v/>
      </c>
      <c r="BK954" s="48" t="str">
        <f t="shared" si="449"/>
        <v/>
      </c>
      <c r="BL954" s="48" t="str">
        <f t="shared" si="450"/>
        <v/>
      </c>
      <c r="BM954" s="48" t="str">
        <f t="shared" si="451"/>
        <v/>
      </c>
      <c r="BN954" s="48" t="str">
        <f t="shared" si="452"/>
        <v/>
      </c>
      <c r="BO954" s="48" t="str">
        <f t="shared" si="453"/>
        <v/>
      </c>
      <c r="BP954" s="48" t="str">
        <f t="shared" si="454"/>
        <v/>
      </c>
      <c r="BQ954" s="48" t="str">
        <f t="shared" si="455"/>
        <v/>
      </c>
      <c r="BR954" s="48" t="str">
        <f t="shared" si="456"/>
        <v/>
      </c>
      <c r="BS954" s="48" t="str">
        <f t="shared" si="457"/>
        <v/>
      </c>
      <c r="BT954" s="48" t="str">
        <f t="shared" si="458"/>
        <v/>
      </c>
      <c r="BU954" s="48" t="str">
        <f t="shared" si="459"/>
        <v/>
      </c>
    </row>
    <row r="955" spans="1:73">
      <c r="A955" s="10" t="e">
        <f>Audit!#REF!</f>
        <v>#REF!</v>
      </c>
      <c r="B955" s="10" t="e">
        <f t="shared" si="430"/>
        <v>#REF!</v>
      </c>
      <c r="C955" s="17" t="e">
        <f>VLOOKUP(Audit!#REF!,$V$3:$AE$12,2,FALSE) &amp; VLOOKUP(Audit!#REF!,$V$13:$AE$22,2,FALSE)&amp; IF(Audit!#REF!=10,Audit!#REF!&amp;Audit!#REF!,"")</f>
        <v>#REF!</v>
      </c>
      <c r="D955" s="17" t="e">
        <f>VLOOKUP(Audit!#REF!,$V$3:$AE$12,3,FALSE) &amp; VLOOKUP(Audit!#REF!,$V$13:$AE$22,3,FALSE) &amp;IF(Audit!#REF!=10,Audit!#REF!&amp;Audit!#REF!,"")</f>
        <v>#REF!</v>
      </c>
      <c r="E955" s="17" t="e">
        <f>VLOOKUP(Audit!#REF!,$V$3:$AE$12,4,FALSE)&amp; Audit!#REF! &amp; VLOOKUP(Audit!#REF!,$V$13:$AE$22,4,FALSE)&amp; IF(Audit!#REF!=10,Audit!#REF!&amp;Audit!#REF!,"")</f>
        <v>#REF!</v>
      </c>
      <c r="F955" s="17" t="e">
        <f>VLOOKUP(Audit!#REF!,$V$3:$AE$12,5,FALSE) &amp; VLOOKUP(Audit!#REF!,$V$13:$AE$22,5,FALSE)&amp; IF(Audit!#REF!=10,Audit!#REF!&amp;Audit!#REF!,"")</f>
        <v>#REF!</v>
      </c>
      <c r="G955" s="17" t="e">
        <f>VLOOKUP(Audit!#REF!,$V$3:$AE$12,6,FALSE) &amp; VLOOKUP(Audit!#REF!,$V$13:$AE$22,6,FALSE)&amp; IF(Audit!#REF!=10,Audit!#REF!&amp;Audit!#REF!,"")</f>
        <v>#REF!</v>
      </c>
      <c r="H955" s="17" t="e">
        <f>VLOOKUP(Audit!#REF!,$V$3:$AE$12,7,FALSE) &amp; VLOOKUP(Audit!#REF!,$V$13:$AE$22,7,FALSE)&amp;IF(Audit!#REF!=10,Audit!#REF!&amp;Audit!#REF!,"")</f>
        <v>#REF!</v>
      </c>
      <c r="I955" s="17" t="e">
        <f>VLOOKUP(Audit!#REF!,$V$3:$AE$12,8,FALSE) &amp; Audit!#REF! &amp; VLOOKUP(Audit!#REF!,$V$13:$AE$22,8,FALSE)&amp;IF(Audit!#REF!=10,Audit!#REF!&amp;Audit!#REF!,"")</f>
        <v>#REF!</v>
      </c>
      <c r="J955" s="17" t="e">
        <f>VLOOKUP(Audit!#REF!,$V$3:$AE$12,9,FALSE) &amp; VLOOKUP(Audit!#REF!,$V$13:$AE$22,9,FALSE) &amp; IF(Audit!#REF!=10,Audit!#REF!&amp;Audit!#REF!,"") &amp; IF(Audit!#REF!&lt;&gt;1,U955,"")</f>
        <v>#REF!</v>
      </c>
      <c r="K955" s="17" t="e">
        <f>VLOOKUP(Audit!#REF!,$V$3:$AE$12,10,FALSE) &amp; Audit!#REF! &amp; VLOOKUP(Audit!#REF!,$V$13:$AE$22,10,FALSE) &amp; IF(Audit!#REF!=10,Audit!#REF!&amp;Audit!#REF!,"") &amp; IF(Audit!#REF!&lt;&gt;1,U955,"")</f>
        <v>#REF!</v>
      </c>
      <c r="L955" s="10" t="e">
        <f>Audit!#REF!</f>
        <v>#REF!</v>
      </c>
      <c r="M955" s="10" t="e">
        <f t="shared" si="431"/>
        <v>#REF!</v>
      </c>
      <c r="N955" s="10" t="e">
        <f t="shared" si="432"/>
        <v>#REF!</v>
      </c>
      <c r="O955" s="10" t="e">
        <f t="shared" si="433"/>
        <v>#REF!</v>
      </c>
      <c r="P955" s="10" t="e">
        <f t="shared" si="434"/>
        <v>#REF!</v>
      </c>
      <c r="Q955" s="10" t="e">
        <f t="shared" si="435"/>
        <v>#REF!</v>
      </c>
      <c r="R955" s="10" t="e">
        <f t="shared" si="436"/>
        <v>#REF!</v>
      </c>
      <c r="S955" s="10" t="e">
        <f t="shared" si="437"/>
        <v>#REF!</v>
      </c>
      <c r="T955" s="10" t="e">
        <f t="shared" si="438"/>
        <v>#REF!</v>
      </c>
      <c r="U955" s="17" t="e">
        <f>IF(Audit!#REF!="","",VLOOKUP(Audit!#REF!,$W$26:$X$35,2,FALSE)) &amp; Audit!#REF! &amp; IF(Audit!#REF!="","",IF(Audit!#REF!&lt;=1.4,VLOOKUP(Audit!#REF!,$W$38:X1000,2,FALSE),VLOOKUP(Audit!#REF!,$W$51:$X$61,2,FALSE))) &amp; IF(Audit!#REF!="","",VLOOKUP(Audit!#REF!,$Y$26:$Z$35,2,FALSE) &amp; Audit!#REF! &amp; IF(Audit!#REF!="","",IF(Audit!#REF!&lt;=1.4,VLOOKUP(Audit!#REF!,$Y$38:$Z$48,2,FALSE),VLOOKUP(Audit!#REF!,$Y$51:$Z$61,2,FALSE))))</f>
        <v>#REF!</v>
      </c>
      <c r="V955" s="21"/>
      <c r="AH955" s="49" t="e">
        <f>Audit!#REF!</f>
        <v>#REF!</v>
      </c>
      <c r="AI955" s="50" t="e">
        <f>VLOOKUP(Audit!#REF!,$V$3:$AE$12,2,FALSE)&amp; IF(Audit!#REF!=10,Audit!#REF!,"")</f>
        <v>#REF!</v>
      </c>
      <c r="AJ955" s="50" t="e">
        <f>VLOOKUP(Audit!#REF!,$V$13:$AE$22,2,FALSE)&amp; IF(Audit!#REF!=10,Audit!#REF!,"")</f>
        <v>#REF!</v>
      </c>
      <c r="AK955" s="47" t="e">
        <f t="shared" si="439"/>
        <v>#REF!</v>
      </c>
      <c r="AL955" s="50" t="e">
        <f>VLOOKUP(Audit!#REF!,$V$3:$AE$12,3,FALSE)&amp; IF(Audit!#REF!=10,Audit!#REF!,"")</f>
        <v>#REF!</v>
      </c>
      <c r="AM955" s="50" t="e">
        <f>VLOOKUP(Audit!#REF!,$V$13:$AE$22,3,FALSE)&amp; IF(Audit!#REF!=10,Audit!#REF!,"")</f>
        <v>#REF!</v>
      </c>
      <c r="AN955" s="47" t="e">
        <f t="shared" si="440"/>
        <v>#REF!</v>
      </c>
      <c r="AO955" s="50" t="e">
        <f>VLOOKUP(Audit!#REF!,$V$3:$AE$12,4,FALSE) &amp;  Audit!#REF! &amp; IF(Audit!#REF!=10,Audit!#REF!,"")</f>
        <v>#REF!</v>
      </c>
      <c r="AP955" s="50" t="e">
        <f>VLOOKUP(Audit!#REF!,$V$13:$AE$22,4,FALSE)&amp; IF(Audit!#REF!=10,Audit!#REF!,"")</f>
        <v>#REF!</v>
      </c>
      <c r="AQ955" s="47" t="e">
        <f t="shared" si="441"/>
        <v>#REF!</v>
      </c>
      <c r="AR955" s="50" t="e">
        <f>VLOOKUP(Audit!#REF!,$V$3:$AE$12,5,FALSE)&amp; IF(Audit!#REF!=10,Audit!#REF!,"")</f>
        <v>#REF!</v>
      </c>
      <c r="AS955" s="50" t="e">
        <f>VLOOKUP(Audit!#REF!,$V$13:$AE$22,5,FALSE)&amp; IF(Audit!#REF!=10,Audit!#REF!,"")</f>
        <v>#REF!</v>
      </c>
      <c r="AT955" s="47" t="e">
        <f t="shared" si="442"/>
        <v>#REF!</v>
      </c>
      <c r="AU955" s="50" t="e">
        <f>VLOOKUP(Audit!#REF!,$V$3:$AE$12,6,FALSE)&amp; IF(Audit!#REF!=10,Audit!#REF!,"")</f>
        <v>#REF!</v>
      </c>
      <c r="AV955" s="50" t="e">
        <f>VLOOKUP(Audit!#REF!,$V$13:$AE$22,6,FALSE)&amp; IF(Audit!#REF!=10,Audit!#REF!,"")</f>
        <v>#REF!</v>
      </c>
      <c r="AW955" s="47" t="e">
        <f t="shared" si="443"/>
        <v>#REF!</v>
      </c>
      <c r="AX955" s="50" t="e">
        <f>VLOOKUP(Audit!#REF!,$V$3:$AE$12,7,FALSE)&amp; IF(Audit!#REF!=10,Audit!#REF!,"")</f>
        <v>#REF!</v>
      </c>
      <c r="AY955" s="50" t="e">
        <f>VLOOKUP(Audit!#REF!,$V$13:$AE$22,7,FALSE) &amp; IF(Audit!#REF!=10,Audit!#REF!,"")</f>
        <v>#REF!</v>
      </c>
      <c r="AZ955" s="47" t="e">
        <f t="shared" si="444"/>
        <v>#REF!</v>
      </c>
      <c r="BA955" s="50" t="e">
        <f>VLOOKUP(Audit!#REF!,$V$3:$AE$12,8,FALSE)&amp; Audit!#REF! &amp; IF(Audit!#REF!=10,Audit!#REF!,"")</f>
        <v>#REF!</v>
      </c>
      <c r="BB955" s="50" t="e">
        <f>VLOOKUP(Audit!#REF!,$V$13:$AE$22,8,FALSE) &amp; IF(Audit!#REF!=10,Audit!#REF!,"")</f>
        <v>#REF!</v>
      </c>
      <c r="BC955" s="47" t="e">
        <f t="shared" si="445"/>
        <v>#REF!</v>
      </c>
      <c r="BD955" s="50" t="e">
        <f>VLOOKUP(Audit!#REF!,$V$3:$AE$12,9,FALSE)&amp; IF(Audit!#REF!=10,Audit!#REF!,"")</f>
        <v>#REF!</v>
      </c>
      <c r="BE955" s="50" t="e">
        <f>VLOOKUP(Audit!#REF!,$V$13:$AE$22,9,FALSE) &amp; IF(Audit!#REF!=10,Audit!#REF!,"") &amp; IF(Audit!#REF!&lt;&gt;1,U955,"")</f>
        <v>#REF!</v>
      </c>
      <c r="BF955" s="47" t="e">
        <f t="shared" si="446"/>
        <v>#REF!</v>
      </c>
      <c r="BG955" s="50" t="e">
        <f>VLOOKUP(Audit!#REF!,$V$3:$AE$12,10,FALSE) &amp; Audit!#REF! &amp; IF(Audit!#REF!=10,Audit!#REF!,"")</f>
        <v>#REF!</v>
      </c>
      <c r="BH955" s="50" t="e">
        <f>VLOOKUP(Audit!#REF!,$V$13:$AE$22,10,FALSE) &amp; IF(Audit!#REF!=10,Audit!#REF!,"") &amp; IF(Audit!#REF!&lt;&gt;1,U955,"")</f>
        <v>#REF!</v>
      </c>
      <c r="BI955" s="47" t="e">
        <f t="shared" si="447"/>
        <v>#REF!</v>
      </c>
      <c r="BJ955" s="48" t="str">
        <f t="shared" si="448"/>
        <v/>
      </c>
      <c r="BK955" s="48" t="str">
        <f t="shared" si="449"/>
        <v/>
      </c>
      <c r="BL955" s="48" t="str">
        <f t="shared" si="450"/>
        <v/>
      </c>
      <c r="BM955" s="48" t="str">
        <f t="shared" si="451"/>
        <v/>
      </c>
      <c r="BN955" s="48" t="str">
        <f t="shared" si="452"/>
        <v/>
      </c>
      <c r="BO955" s="48" t="str">
        <f t="shared" si="453"/>
        <v/>
      </c>
      <c r="BP955" s="48" t="str">
        <f t="shared" si="454"/>
        <v/>
      </c>
      <c r="BQ955" s="48" t="str">
        <f t="shared" si="455"/>
        <v/>
      </c>
      <c r="BR955" s="48" t="str">
        <f t="shared" si="456"/>
        <v/>
      </c>
      <c r="BS955" s="48" t="str">
        <f t="shared" si="457"/>
        <v/>
      </c>
      <c r="BT955" s="48" t="str">
        <f t="shared" si="458"/>
        <v/>
      </c>
      <c r="BU955" s="48" t="str">
        <f t="shared" si="459"/>
        <v/>
      </c>
    </row>
    <row r="956" spans="1:73">
      <c r="A956" s="10" t="e">
        <f>Audit!#REF!</f>
        <v>#REF!</v>
      </c>
      <c r="B956" s="10" t="e">
        <f t="shared" si="430"/>
        <v>#REF!</v>
      </c>
      <c r="C956" s="17" t="e">
        <f>VLOOKUP(Audit!#REF!,$V$3:$AE$12,2,FALSE) &amp; VLOOKUP(Audit!#REF!,$V$13:$AE$22,2,FALSE)&amp; IF(Audit!#REF!=10,Audit!#REF!&amp;Audit!#REF!,"")</f>
        <v>#REF!</v>
      </c>
      <c r="D956" s="17" t="e">
        <f>VLOOKUP(Audit!#REF!,$V$3:$AE$12,3,FALSE) &amp; VLOOKUP(Audit!#REF!,$V$13:$AE$22,3,FALSE) &amp;IF(Audit!#REF!=10,Audit!#REF!&amp;Audit!#REF!,"")</f>
        <v>#REF!</v>
      </c>
      <c r="E956" s="17" t="e">
        <f>VLOOKUP(Audit!#REF!,$V$3:$AE$12,4,FALSE)&amp; Audit!#REF! &amp; VLOOKUP(Audit!#REF!,$V$13:$AE$22,4,FALSE)&amp; IF(Audit!#REF!=10,Audit!#REF!&amp;Audit!#REF!,"")</f>
        <v>#REF!</v>
      </c>
      <c r="F956" s="17" t="e">
        <f>VLOOKUP(Audit!#REF!,$V$3:$AE$12,5,FALSE) &amp; VLOOKUP(Audit!#REF!,$V$13:$AE$22,5,FALSE)&amp; IF(Audit!#REF!=10,Audit!#REF!&amp;Audit!#REF!,"")</f>
        <v>#REF!</v>
      </c>
      <c r="G956" s="17" t="e">
        <f>VLOOKUP(Audit!#REF!,$V$3:$AE$12,6,FALSE) &amp; VLOOKUP(Audit!#REF!,$V$13:$AE$22,6,FALSE)&amp; IF(Audit!#REF!=10,Audit!#REF!&amp;Audit!#REF!,"")</f>
        <v>#REF!</v>
      </c>
      <c r="H956" s="17" t="e">
        <f>VLOOKUP(Audit!#REF!,$V$3:$AE$12,7,FALSE) &amp; VLOOKUP(Audit!#REF!,$V$13:$AE$22,7,FALSE)&amp;IF(Audit!#REF!=10,Audit!#REF!&amp;Audit!#REF!,"")</f>
        <v>#REF!</v>
      </c>
      <c r="I956" s="17" t="e">
        <f>VLOOKUP(Audit!#REF!,$V$3:$AE$12,8,FALSE) &amp; Audit!#REF! &amp; VLOOKUP(Audit!#REF!,$V$13:$AE$22,8,FALSE)&amp;IF(Audit!#REF!=10,Audit!#REF!&amp;Audit!#REF!,"")</f>
        <v>#REF!</v>
      </c>
      <c r="J956" s="17" t="e">
        <f>VLOOKUP(Audit!#REF!,$V$3:$AE$12,9,FALSE) &amp; VLOOKUP(Audit!#REF!,$V$13:$AE$22,9,FALSE) &amp; IF(Audit!#REF!=10,Audit!#REF!&amp;Audit!#REF!,"") &amp; IF(Audit!#REF!&lt;&gt;1,U956,"")</f>
        <v>#REF!</v>
      </c>
      <c r="K956" s="17" t="e">
        <f>VLOOKUP(Audit!#REF!,$V$3:$AE$12,10,FALSE) &amp; Audit!#REF! &amp; VLOOKUP(Audit!#REF!,$V$13:$AE$22,10,FALSE) &amp; IF(Audit!#REF!=10,Audit!#REF!&amp;Audit!#REF!,"") &amp; IF(Audit!#REF!&lt;&gt;1,U956,"")</f>
        <v>#REF!</v>
      </c>
      <c r="L956" s="10" t="e">
        <f>Audit!#REF!</f>
        <v>#REF!</v>
      </c>
      <c r="M956" s="10" t="e">
        <f t="shared" si="431"/>
        <v>#REF!</v>
      </c>
      <c r="N956" s="10" t="e">
        <f t="shared" si="432"/>
        <v>#REF!</v>
      </c>
      <c r="O956" s="10" t="e">
        <f t="shared" si="433"/>
        <v>#REF!</v>
      </c>
      <c r="P956" s="10" t="e">
        <f t="shared" si="434"/>
        <v>#REF!</v>
      </c>
      <c r="Q956" s="10" t="e">
        <f t="shared" si="435"/>
        <v>#REF!</v>
      </c>
      <c r="R956" s="10" t="e">
        <f t="shared" si="436"/>
        <v>#REF!</v>
      </c>
      <c r="S956" s="10" t="e">
        <f t="shared" si="437"/>
        <v>#REF!</v>
      </c>
      <c r="T956" s="10" t="e">
        <f t="shared" si="438"/>
        <v>#REF!</v>
      </c>
      <c r="U956" s="17" t="e">
        <f>IF(Audit!#REF!="","",VLOOKUP(Audit!#REF!,$W$26:$X$35,2,FALSE)) &amp; Audit!#REF! &amp; IF(Audit!#REF!="","",IF(Audit!#REF!&lt;=1.4,VLOOKUP(Audit!#REF!,$W$38:X1001,2,FALSE),VLOOKUP(Audit!#REF!,$W$51:$X$61,2,FALSE))) &amp; IF(Audit!#REF!="","",VLOOKUP(Audit!#REF!,$Y$26:$Z$35,2,FALSE) &amp; Audit!#REF! &amp; IF(Audit!#REF!="","",IF(Audit!#REF!&lt;=1.4,VLOOKUP(Audit!#REF!,$Y$38:$Z$48,2,FALSE),VLOOKUP(Audit!#REF!,$Y$51:$Z$61,2,FALSE))))</f>
        <v>#REF!</v>
      </c>
      <c r="V956" s="21"/>
      <c r="AH956" s="49" t="e">
        <f>Audit!#REF!</f>
        <v>#REF!</v>
      </c>
      <c r="AI956" s="50" t="e">
        <f>VLOOKUP(Audit!#REF!,$V$3:$AE$12,2,FALSE)&amp; IF(Audit!#REF!=10,Audit!#REF!,"")</f>
        <v>#REF!</v>
      </c>
      <c r="AJ956" s="50" t="e">
        <f>VLOOKUP(Audit!#REF!,$V$13:$AE$22,2,FALSE)&amp; IF(Audit!#REF!=10,Audit!#REF!,"")</f>
        <v>#REF!</v>
      </c>
      <c r="AK956" s="47" t="e">
        <f t="shared" si="439"/>
        <v>#REF!</v>
      </c>
      <c r="AL956" s="50" t="e">
        <f>VLOOKUP(Audit!#REF!,$V$3:$AE$12,3,FALSE)&amp; IF(Audit!#REF!=10,Audit!#REF!,"")</f>
        <v>#REF!</v>
      </c>
      <c r="AM956" s="50" t="e">
        <f>VLOOKUP(Audit!#REF!,$V$13:$AE$22,3,FALSE)&amp; IF(Audit!#REF!=10,Audit!#REF!,"")</f>
        <v>#REF!</v>
      </c>
      <c r="AN956" s="47" t="e">
        <f t="shared" si="440"/>
        <v>#REF!</v>
      </c>
      <c r="AO956" s="50" t="e">
        <f>VLOOKUP(Audit!#REF!,$V$3:$AE$12,4,FALSE) &amp;  Audit!#REF! &amp; IF(Audit!#REF!=10,Audit!#REF!,"")</f>
        <v>#REF!</v>
      </c>
      <c r="AP956" s="50" t="e">
        <f>VLOOKUP(Audit!#REF!,$V$13:$AE$22,4,FALSE)&amp; IF(Audit!#REF!=10,Audit!#REF!,"")</f>
        <v>#REF!</v>
      </c>
      <c r="AQ956" s="47" t="e">
        <f t="shared" si="441"/>
        <v>#REF!</v>
      </c>
      <c r="AR956" s="50" t="e">
        <f>VLOOKUP(Audit!#REF!,$V$3:$AE$12,5,FALSE)&amp; IF(Audit!#REF!=10,Audit!#REF!,"")</f>
        <v>#REF!</v>
      </c>
      <c r="AS956" s="50" t="e">
        <f>VLOOKUP(Audit!#REF!,$V$13:$AE$22,5,FALSE)&amp; IF(Audit!#REF!=10,Audit!#REF!,"")</f>
        <v>#REF!</v>
      </c>
      <c r="AT956" s="47" t="e">
        <f t="shared" si="442"/>
        <v>#REF!</v>
      </c>
      <c r="AU956" s="50" t="e">
        <f>VLOOKUP(Audit!#REF!,$V$3:$AE$12,6,FALSE)&amp; IF(Audit!#REF!=10,Audit!#REF!,"")</f>
        <v>#REF!</v>
      </c>
      <c r="AV956" s="50" t="e">
        <f>VLOOKUP(Audit!#REF!,$V$13:$AE$22,6,FALSE)&amp; IF(Audit!#REF!=10,Audit!#REF!,"")</f>
        <v>#REF!</v>
      </c>
      <c r="AW956" s="47" t="e">
        <f t="shared" si="443"/>
        <v>#REF!</v>
      </c>
      <c r="AX956" s="50" t="e">
        <f>VLOOKUP(Audit!#REF!,$V$3:$AE$12,7,FALSE)&amp; IF(Audit!#REF!=10,Audit!#REF!,"")</f>
        <v>#REF!</v>
      </c>
      <c r="AY956" s="50" t="e">
        <f>VLOOKUP(Audit!#REF!,$V$13:$AE$22,7,FALSE) &amp; IF(Audit!#REF!=10,Audit!#REF!,"")</f>
        <v>#REF!</v>
      </c>
      <c r="AZ956" s="47" t="e">
        <f t="shared" si="444"/>
        <v>#REF!</v>
      </c>
      <c r="BA956" s="50" t="e">
        <f>VLOOKUP(Audit!#REF!,$V$3:$AE$12,8,FALSE)&amp; Audit!#REF! &amp; IF(Audit!#REF!=10,Audit!#REF!,"")</f>
        <v>#REF!</v>
      </c>
      <c r="BB956" s="50" t="e">
        <f>VLOOKUP(Audit!#REF!,$V$13:$AE$22,8,FALSE) &amp; IF(Audit!#REF!=10,Audit!#REF!,"")</f>
        <v>#REF!</v>
      </c>
      <c r="BC956" s="47" t="e">
        <f t="shared" si="445"/>
        <v>#REF!</v>
      </c>
      <c r="BD956" s="50" t="e">
        <f>VLOOKUP(Audit!#REF!,$V$3:$AE$12,9,FALSE)&amp; IF(Audit!#REF!=10,Audit!#REF!,"")</f>
        <v>#REF!</v>
      </c>
      <c r="BE956" s="50" t="e">
        <f>VLOOKUP(Audit!#REF!,$V$13:$AE$22,9,FALSE) &amp; IF(Audit!#REF!=10,Audit!#REF!,"") &amp; IF(Audit!#REF!&lt;&gt;1,U956,"")</f>
        <v>#REF!</v>
      </c>
      <c r="BF956" s="47" t="e">
        <f t="shared" si="446"/>
        <v>#REF!</v>
      </c>
      <c r="BG956" s="50" t="e">
        <f>VLOOKUP(Audit!#REF!,$V$3:$AE$12,10,FALSE) &amp; Audit!#REF! &amp; IF(Audit!#REF!=10,Audit!#REF!,"")</f>
        <v>#REF!</v>
      </c>
      <c r="BH956" s="50" t="e">
        <f>VLOOKUP(Audit!#REF!,$V$13:$AE$22,10,FALSE) &amp; IF(Audit!#REF!=10,Audit!#REF!,"") &amp; IF(Audit!#REF!&lt;&gt;1,U956,"")</f>
        <v>#REF!</v>
      </c>
      <c r="BI956" s="47" t="e">
        <f t="shared" si="447"/>
        <v>#REF!</v>
      </c>
      <c r="BJ956" s="48" t="str">
        <f t="shared" si="448"/>
        <v/>
      </c>
      <c r="BK956" s="48" t="str">
        <f t="shared" si="449"/>
        <v/>
      </c>
      <c r="BL956" s="48" t="str">
        <f t="shared" si="450"/>
        <v/>
      </c>
      <c r="BM956" s="48" t="str">
        <f t="shared" si="451"/>
        <v/>
      </c>
      <c r="BN956" s="48" t="str">
        <f t="shared" si="452"/>
        <v/>
      </c>
      <c r="BO956" s="48" t="str">
        <f t="shared" si="453"/>
        <v/>
      </c>
      <c r="BP956" s="48" t="str">
        <f t="shared" si="454"/>
        <v/>
      </c>
      <c r="BQ956" s="48" t="str">
        <f t="shared" si="455"/>
        <v/>
      </c>
      <c r="BR956" s="48" t="str">
        <f t="shared" si="456"/>
        <v/>
      </c>
      <c r="BS956" s="48" t="str">
        <f t="shared" si="457"/>
        <v/>
      </c>
      <c r="BT956" s="48" t="str">
        <f t="shared" si="458"/>
        <v/>
      </c>
      <c r="BU956" s="48" t="str">
        <f t="shared" si="459"/>
        <v/>
      </c>
    </row>
    <row r="957" spans="1:73">
      <c r="A957" s="10" t="e">
        <f>Audit!#REF!</f>
        <v>#REF!</v>
      </c>
      <c r="B957" s="10" t="e">
        <f t="shared" si="430"/>
        <v>#REF!</v>
      </c>
      <c r="C957" s="17" t="e">
        <f>VLOOKUP(Audit!#REF!,$V$3:$AE$12,2,FALSE) &amp; VLOOKUP(Audit!#REF!,$V$13:$AE$22,2,FALSE)&amp; IF(Audit!#REF!=10,Audit!#REF!&amp;Audit!#REF!,"")</f>
        <v>#REF!</v>
      </c>
      <c r="D957" s="17" t="e">
        <f>VLOOKUP(Audit!#REF!,$V$3:$AE$12,3,FALSE) &amp; VLOOKUP(Audit!#REF!,$V$13:$AE$22,3,FALSE) &amp;IF(Audit!#REF!=10,Audit!#REF!&amp;Audit!#REF!,"")</f>
        <v>#REF!</v>
      </c>
      <c r="E957" s="17" t="e">
        <f>VLOOKUP(Audit!#REF!,$V$3:$AE$12,4,FALSE)&amp; Audit!#REF! &amp; VLOOKUP(Audit!#REF!,$V$13:$AE$22,4,FALSE)&amp; IF(Audit!#REF!=10,Audit!#REF!&amp;Audit!#REF!,"")</f>
        <v>#REF!</v>
      </c>
      <c r="F957" s="17" t="e">
        <f>VLOOKUP(Audit!#REF!,$V$3:$AE$12,5,FALSE) &amp; VLOOKUP(Audit!#REF!,$V$13:$AE$22,5,FALSE)&amp; IF(Audit!#REF!=10,Audit!#REF!&amp;Audit!#REF!,"")</f>
        <v>#REF!</v>
      </c>
      <c r="G957" s="17" t="e">
        <f>VLOOKUP(Audit!#REF!,$V$3:$AE$12,6,FALSE) &amp; VLOOKUP(Audit!#REF!,$V$13:$AE$22,6,FALSE)&amp; IF(Audit!#REF!=10,Audit!#REF!&amp;Audit!#REF!,"")</f>
        <v>#REF!</v>
      </c>
      <c r="H957" s="17" t="e">
        <f>VLOOKUP(Audit!#REF!,$V$3:$AE$12,7,FALSE) &amp; VLOOKUP(Audit!#REF!,$V$13:$AE$22,7,FALSE)&amp;IF(Audit!#REF!=10,Audit!#REF!&amp;Audit!#REF!,"")</f>
        <v>#REF!</v>
      </c>
      <c r="I957" s="17" t="e">
        <f>VLOOKUP(Audit!#REF!,$V$3:$AE$12,8,FALSE) &amp; Audit!#REF! &amp; VLOOKUP(Audit!#REF!,$V$13:$AE$22,8,FALSE)&amp;IF(Audit!#REF!=10,Audit!#REF!&amp;Audit!#REF!,"")</f>
        <v>#REF!</v>
      </c>
      <c r="J957" s="17" t="e">
        <f>VLOOKUP(Audit!#REF!,$V$3:$AE$12,9,FALSE) &amp; VLOOKUP(Audit!#REF!,$V$13:$AE$22,9,FALSE) &amp; IF(Audit!#REF!=10,Audit!#REF!&amp;Audit!#REF!,"") &amp; IF(Audit!#REF!&lt;&gt;1,U957,"")</f>
        <v>#REF!</v>
      </c>
      <c r="K957" s="17" t="e">
        <f>VLOOKUP(Audit!#REF!,$V$3:$AE$12,10,FALSE) &amp; Audit!#REF! &amp; VLOOKUP(Audit!#REF!,$V$13:$AE$22,10,FALSE) &amp; IF(Audit!#REF!=10,Audit!#REF!&amp;Audit!#REF!,"") &amp; IF(Audit!#REF!&lt;&gt;1,U957,"")</f>
        <v>#REF!</v>
      </c>
      <c r="L957" s="10" t="e">
        <f>Audit!#REF!</f>
        <v>#REF!</v>
      </c>
      <c r="M957" s="10" t="e">
        <f t="shared" si="431"/>
        <v>#REF!</v>
      </c>
      <c r="N957" s="10" t="e">
        <f t="shared" si="432"/>
        <v>#REF!</v>
      </c>
      <c r="O957" s="10" t="e">
        <f t="shared" si="433"/>
        <v>#REF!</v>
      </c>
      <c r="P957" s="10" t="e">
        <f t="shared" si="434"/>
        <v>#REF!</v>
      </c>
      <c r="Q957" s="10" t="e">
        <f t="shared" si="435"/>
        <v>#REF!</v>
      </c>
      <c r="R957" s="10" t="e">
        <f t="shared" si="436"/>
        <v>#REF!</v>
      </c>
      <c r="S957" s="10" t="e">
        <f t="shared" si="437"/>
        <v>#REF!</v>
      </c>
      <c r="T957" s="10" t="e">
        <f t="shared" si="438"/>
        <v>#REF!</v>
      </c>
      <c r="U957" s="17" t="e">
        <f>IF(Audit!#REF!="","",VLOOKUP(Audit!#REF!,$W$26:$X$35,2,FALSE)) &amp; Audit!#REF! &amp; IF(Audit!#REF!="","",IF(Audit!#REF!&lt;=1.4,VLOOKUP(Audit!#REF!,$W$38:X1002,2,FALSE),VLOOKUP(Audit!#REF!,$W$51:$X$61,2,FALSE))) &amp; IF(Audit!#REF!="","",VLOOKUP(Audit!#REF!,$Y$26:$Z$35,2,FALSE) &amp; Audit!#REF! &amp; IF(Audit!#REF!="","",IF(Audit!#REF!&lt;=1.4,VLOOKUP(Audit!#REF!,$Y$38:$Z$48,2,FALSE),VLOOKUP(Audit!#REF!,$Y$51:$Z$61,2,FALSE))))</f>
        <v>#REF!</v>
      </c>
      <c r="V957" s="21"/>
      <c r="AH957" s="49" t="e">
        <f>Audit!#REF!</f>
        <v>#REF!</v>
      </c>
      <c r="AI957" s="50" t="e">
        <f>VLOOKUP(Audit!#REF!,$V$3:$AE$12,2,FALSE)&amp; IF(Audit!#REF!=10,Audit!#REF!,"")</f>
        <v>#REF!</v>
      </c>
      <c r="AJ957" s="50" t="e">
        <f>VLOOKUP(Audit!#REF!,$V$13:$AE$22,2,FALSE)&amp; IF(Audit!#REF!=10,Audit!#REF!,"")</f>
        <v>#REF!</v>
      </c>
      <c r="AK957" s="47" t="e">
        <f t="shared" si="439"/>
        <v>#REF!</v>
      </c>
      <c r="AL957" s="50" t="e">
        <f>VLOOKUP(Audit!#REF!,$V$3:$AE$12,3,FALSE)&amp; IF(Audit!#REF!=10,Audit!#REF!,"")</f>
        <v>#REF!</v>
      </c>
      <c r="AM957" s="50" t="e">
        <f>VLOOKUP(Audit!#REF!,$V$13:$AE$22,3,FALSE)&amp; IF(Audit!#REF!=10,Audit!#REF!,"")</f>
        <v>#REF!</v>
      </c>
      <c r="AN957" s="47" t="e">
        <f t="shared" si="440"/>
        <v>#REF!</v>
      </c>
      <c r="AO957" s="50" t="e">
        <f>VLOOKUP(Audit!#REF!,$V$3:$AE$12,4,FALSE) &amp;  Audit!#REF! &amp; IF(Audit!#REF!=10,Audit!#REF!,"")</f>
        <v>#REF!</v>
      </c>
      <c r="AP957" s="50" t="e">
        <f>VLOOKUP(Audit!#REF!,$V$13:$AE$22,4,FALSE)&amp; IF(Audit!#REF!=10,Audit!#REF!,"")</f>
        <v>#REF!</v>
      </c>
      <c r="AQ957" s="47" t="e">
        <f t="shared" si="441"/>
        <v>#REF!</v>
      </c>
      <c r="AR957" s="50" t="e">
        <f>VLOOKUP(Audit!#REF!,$V$3:$AE$12,5,FALSE)&amp; IF(Audit!#REF!=10,Audit!#REF!,"")</f>
        <v>#REF!</v>
      </c>
      <c r="AS957" s="50" t="e">
        <f>VLOOKUP(Audit!#REF!,$V$13:$AE$22,5,FALSE)&amp; IF(Audit!#REF!=10,Audit!#REF!,"")</f>
        <v>#REF!</v>
      </c>
      <c r="AT957" s="47" t="e">
        <f t="shared" si="442"/>
        <v>#REF!</v>
      </c>
      <c r="AU957" s="50" t="e">
        <f>VLOOKUP(Audit!#REF!,$V$3:$AE$12,6,FALSE)&amp; IF(Audit!#REF!=10,Audit!#REF!,"")</f>
        <v>#REF!</v>
      </c>
      <c r="AV957" s="50" t="e">
        <f>VLOOKUP(Audit!#REF!,$V$13:$AE$22,6,FALSE)&amp; IF(Audit!#REF!=10,Audit!#REF!,"")</f>
        <v>#REF!</v>
      </c>
      <c r="AW957" s="47" t="e">
        <f t="shared" si="443"/>
        <v>#REF!</v>
      </c>
      <c r="AX957" s="50" t="e">
        <f>VLOOKUP(Audit!#REF!,$V$3:$AE$12,7,FALSE)&amp; IF(Audit!#REF!=10,Audit!#REF!,"")</f>
        <v>#REF!</v>
      </c>
      <c r="AY957" s="50" t="e">
        <f>VLOOKUP(Audit!#REF!,$V$13:$AE$22,7,FALSE) &amp; IF(Audit!#REF!=10,Audit!#REF!,"")</f>
        <v>#REF!</v>
      </c>
      <c r="AZ957" s="47" t="e">
        <f t="shared" si="444"/>
        <v>#REF!</v>
      </c>
      <c r="BA957" s="50" t="e">
        <f>VLOOKUP(Audit!#REF!,$V$3:$AE$12,8,FALSE)&amp; Audit!#REF! &amp; IF(Audit!#REF!=10,Audit!#REF!,"")</f>
        <v>#REF!</v>
      </c>
      <c r="BB957" s="50" t="e">
        <f>VLOOKUP(Audit!#REF!,$V$13:$AE$22,8,FALSE) &amp; IF(Audit!#REF!=10,Audit!#REF!,"")</f>
        <v>#REF!</v>
      </c>
      <c r="BC957" s="47" t="e">
        <f t="shared" si="445"/>
        <v>#REF!</v>
      </c>
      <c r="BD957" s="50" t="e">
        <f>VLOOKUP(Audit!#REF!,$V$3:$AE$12,9,FALSE)&amp; IF(Audit!#REF!=10,Audit!#REF!,"")</f>
        <v>#REF!</v>
      </c>
      <c r="BE957" s="50" t="e">
        <f>VLOOKUP(Audit!#REF!,$V$13:$AE$22,9,FALSE) &amp; IF(Audit!#REF!=10,Audit!#REF!,"") &amp; IF(Audit!#REF!&lt;&gt;1,U957,"")</f>
        <v>#REF!</v>
      </c>
      <c r="BF957" s="47" t="e">
        <f t="shared" si="446"/>
        <v>#REF!</v>
      </c>
      <c r="BG957" s="50" t="e">
        <f>VLOOKUP(Audit!#REF!,$V$3:$AE$12,10,FALSE) &amp; Audit!#REF! &amp; IF(Audit!#REF!=10,Audit!#REF!,"")</f>
        <v>#REF!</v>
      </c>
      <c r="BH957" s="50" t="e">
        <f>VLOOKUP(Audit!#REF!,$V$13:$AE$22,10,FALSE) &amp; IF(Audit!#REF!=10,Audit!#REF!,"") &amp; IF(Audit!#REF!&lt;&gt;1,U957,"")</f>
        <v>#REF!</v>
      </c>
      <c r="BI957" s="47" t="e">
        <f t="shared" si="447"/>
        <v>#REF!</v>
      </c>
      <c r="BJ957" s="48" t="str">
        <f t="shared" si="448"/>
        <v/>
      </c>
      <c r="BK957" s="48" t="str">
        <f t="shared" si="449"/>
        <v/>
      </c>
      <c r="BL957" s="48" t="str">
        <f t="shared" si="450"/>
        <v/>
      </c>
      <c r="BM957" s="48" t="str">
        <f t="shared" si="451"/>
        <v/>
      </c>
      <c r="BN957" s="48" t="str">
        <f t="shared" si="452"/>
        <v/>
      </c>
      <c r="BO957" s="48" t="str">
        <f t="shared" si="453"/>
        <v/>
      </c>
      <c r="BP957" s="48" t="str">
        <f t="shared" si="454"/>
        <v/>
      </c>
      <c r="BQ957" s="48" t="str">
        <f t="shared" si="455"/>
        <v/>
      </c>
      <c r="BR957" s="48" t="str">
        <f t="shared" si="456"/>
        <v/>
      </c>
      <c r="BS957" s="48" t="str">
        <f t="shared" si="457"/>
        <v/>
      </c>
      <c r="BT957" s="48" t="str">
        <f t="shared" si="458"/>
        <v/>
      </c>
      <c r="BU957" s="48" t="str">
        <f t="shared" si="459"/>
        <v/>
      </c>
    </row>
    <row r="958" spans="1:73">
      <c r="A958" s="10" t="e">
        <f>Audit!#REF!</f>
        <v>#REF!</v>
      </c>
      <c r="B958" s="10" t="e">
        <f t="shared" si="430"/>
        <v>#REF!</v>
      </c>
      <c r="C958" s="17" t="e">
        <f>VLOOKUP(Audit!#REF!,$V$3:$AE$12,2,FALSE) &amp; VLOOKUP(Audit!#REF!,$V$13:$AE$22,2,FALSE)&amp; IF(Audit!#REF!=10,Audit!#REF!&amp;Audit!#REF!,"")</f>
        <v>#REF!</v>
      </c>
      <c r="D958" s="17" t="e">
        <f>VLOOKUP(Audit!#REF!,$V$3:$AE$12,3,FALSE) &amp; VLOOKUP(Audit!#REF!,$V$13:$AE$22,3,FALSE) &amp;IF(Audit!#REF!=10,Audit!#REF!&amp;Audit!#REF!,"")</f>
        <v>#REF!</v>
      </c>
      <c r="E958" s="17" t="e">
        <f>VLOOKUP(Audit!#REF!,$V$3:$AE$12,4,FALSE)&amp; Audit!#REF! &amp; VLOOKUP(Audit!#REF!,$V$13:$AE$22,4,FALSE)&amp; IF(Audit!#REF!=10,Audit!#REF!&amp;Audit!#REF!,"")</f>
        <v>#REF!</v>
      </c>
      <c r="F958" s="17" t="e">
        <f>VLOOKUP(Audit!#REF!,$V$3:$AE$12,5,FALSE) &amp; VLOOKUP(Audit!#REF!,$V$13:$AE$22,5,FALSE)&amp; IF(Audit!#REF!=10,Audit!#REF!&amp;Audit!#REF!,"")</f>
        <v>#REF!</v>
      </c>
      <c r="G958" s="17" t="e">
        <f>VLOOKUP(Audit!#REF!,$V$3:$AE$12,6,FALSE) &amp; VLOOKUP(Audit!#REF!,$V$13:$AE$22,6,FALSE)&amp; IF(Audit!#REF!=10,Audit!#REF!&amp;Audit!#REF!,"")</f>
        <v>#REF!</v>
      </c>
      <c r="H958" s="17" t="e">
        <f>VLOOKUP(Audit!#REF!,$V$3:$AE$12,7,FALSE) &amp; VLOOKUP(Audit!#REF!,$V$13:$AE$22,7,FALSE)&amp;IF(Audit!#REF!=10,Audit!#REF!&amp;Audit!#REF!,"")</f>
        <v>#REF!</v>
      </c>
      <c r="I958" s="17" t="e">
        <f>VLOOKUP(Audit!#REF!,$V$3:$AE$12,8,FALSE) &amp; Audit!#REF! &amp; VLOOKUP(Audit!#REF!,$V$13:$AE$22,8,FALSE)&amp;IF(Audit!#REF!=10,Audit!#REF!&amp;Audit!#REF!,"")</f>
        <v>#REF!</v>
      </c>
      <c r="J958" s="17" t="e">
        <f>VLOOKUP(Audit!#REF!,$V$3:$AE$12,9,FALSE) &amp; VLOOKUP(Audit!#REF!,$V$13:$AE$22,9,FALSE) &amp; IF(Audit!#REF!=10,Audit!#REF!&amp;Audit!#REF!,"") &amp; IF(Audit!#REF!&lt;&gt;1,U958,"")</f>
        <v>#REF!</v>
      </c>
      <c r="K958" s="17" t="e">
        <f>VLOOKUP(Audit!#REF!,$V$3:$AE$12,10,FALSE) &amp; Audit!#REF! &amp; VLOOKUP(Audit!#REF!,$V$13:$AE$22,10,FALSE) &amp; IF(Audit!#REF!=10,Audit!#REF!&amp;Audit!#REF!,"") &amp; IF(Audit!#REF!&lt;&gt;1,U958,"")</f>
        <v>#REF!</v>
      </c>
      <c r="L958" s="10" t="e">
        <f>Audit!#REF!</f>
        <v>#REF!</v>
      </c>
      <c r="M958" s="10" t="e">
        <f t="shared" si="431"/>
        <v>#REF!</v>
      </c>
      <c r="N958" s="10" t="e">
        <f t="shared" si="432"/>
        <v>#REF!</v>
      </c>
      <c r="O958" s="10" t="e">
        <f t="shared" si="433"/>
        <v>#REF!</v>
      </c>
      <c r="P958" s="10" t="e">
        <f t="shared" si="434"/>
        <v>#REF!</v>
      </c>
      <c r="Q958" s="10" t="e">
        <f t="shared" si="435"/>
        <v>#REF!</v>
      </c>
      <c r="R958" s="10" t="e">
        <f t="shared" si="436"/>
        <v>#REF!</v>
      </c>
      <c r="S958" s="10" t="e">
        <f t="shared" si="437"/>
        <v>#REF!</v>
      </c>
      <c r="T958" s="10" t="e">
        <f t="shared" si="438"/>
        <v>#REF!</v>
      </c>
      <c r="U958" s="17" t="e">
        <f>IF(Audit!#REF!="","",VLOOKUP(Audit!#REF!,$W$26:$X$35,2,FALSE)) &amp; Audit!#REF! &amp; IF(Audit!#REF!="","",IF(Audit!#REF!&lt;=1.4,VLOOKUP(Audit!#REF!,$W$38:X1003,2,FALSE),VLOOKUP(Audit!#REF!,$W$51:$X$61,2,FALSE))) &amp; IF(Audit!#REF!="","",VLOOKUP(Audit!#REF!,$Y$26:$Z$35,2,FALSE) &amp; Audit!#REF! &amp; IF(Audit!#REF!="","",IF(Audit!#REF!&lt;=1.4,VLOOKUP(Audit!#REF!,$Y$38:$Z$48,2,FALSE),VLOOKUP(Audit!#REF!,$Y$51:$Z$61,2,FALSE))))</f>
        <v>#REF!</v>
      </c>
      <c r="V958" s="21"/>
      <c r="AH958" s="49" t="e">
        <f>Audit!#REF!</f>
        <v>#REF!</v>
      </c>
      <c r="AI958" s="50" t="e">
        <f>VLOOKUP(Audit!#REF!,$V$3:$AE$12,2,FALSE)&amp; IF(Audit!#REF!=10,Audit!#REF!,"")</f>
        <v>#REF!</v>
      </c>
      <c r="AJ958" s="50" t="e">
        <f>VLOOKUP(Audit!#REF!,$V$13:$AE$22,2,FALSE)&amp; IF(Audit!#REF!=10,Audit!#REF!,"")</f>
        <v>#REF!</v>
      </c>
      <c r="AK958" s="47" t="e">
        <f t="shared" si="439"/>
        <v>#REF!</v>
      </c>
      <c r="AL958" s="50" t="e">
        <f>VLOOKUP(Audit!#REF!,$V$3:$AE$12,3,FALSE)&amp; IF(Audit!#REF!=10,Audit!#REF!,"")</f>
        <v>#REF!</v>
      </c>
      <c r="AM958" s="50" t="e">
        <f>VLOOKUP(Audit!#REF!,$V$13:$AE$22,3,FALSE)&amp; IF(Audit!#REF!=10,Audit!#REF!,"")</f>
        <v>#REF!</v>
      </c>
      <c r="AN958" s="47" t="e">
        <f t="shared" si="440"/>
        <v>#REF!</v>
      </c>
      <c r="AO958" s="50" t="e">
        <f>VLOOKUP(Audit!#REF!,$V$3:$AE$12,4,FALSE) &amp;  Audit!#REF! &amp; IF(Audit!#REF!=10,Audit!#REF!,"")</f>
        <v>#REF!</v>
      </c>
      <c r="AP958" s="50" t="e">
        <f>VLOOKUP(Audit!#REF!,$V$13:$AE$22,4,FALSE)&amp; IF(Audit!#REF!=10,Audit!#REF!,"")</f>
        <v>#REF!</v>
      </c>
      <c r="AQ958" s="47" t="e">
        <f t="shared" si="441"/>
        <v>#REF!</v>
      </c>
      <c r="AR958" s="50" t="e">
        <f>VLOOKUP(Audit!#REF!,$V$3:$AE$12,5,FALSE)&amp; IF(Audit!#REF!=10,Audit!#REF!,"")</f>
        <v>#REF!</v>
      </c>
      <c r="AS958" s="50" t="e">
        <f>VLOOKUP(Audit!#REF!,$V$13:$AE$22,5,FALSE)&amp; IF(Audit!#REF!=10,Audit!#REF!,"")</f>
        <v>#REF!</v>
      </c>
      <c r="AT958" s="47" t="e">
        <f t="shared" si="442"/>
        <v>#REF!</v>
      </c>
      <c r="AU958" s="50" t="e">
        <f>VLOOKUP(Audit!#REF!,$V$3:$AE$12,6,FALSE)&amp; IF(Audit!#REF!=10,Audit!#REF!,"")</f>
        <v>#REF!</v>
      </c>
      <c r="AV958" s="50" t="e">
        <f>VLOOKUP(Audit!#REF!,$V$13:$AE$22,6,FALSE)&amp; IF(Audit!#REF!=10,Audit!#REF!,"")</f>
        <v>#REF!</v>
      </c>
      <c r="AW958" s="47" t="e">
        <f t="shared" si="443"/>
        <v>#REF!</v>
      </c>
      <c r="AX958" s="50" t="e">
        <f>VLOOKUP(Audit!#REF!,$V$3:$AE$12,7,FALSE)&amp; IF(Audit!#REF!=10,Audit!#REF!,"")</f>
        <v>#REF!</v>
      </c>
      <c r="AY958" s="50" t="e">
        <f>VLOOKUP(Audit!#REF!,$V$13:$AE$22,7,FALSE) &amp; IF(Audit!#REF!=10,Audit!#REF!,"")</f>
        <v>#REF!</v>
      </c>
      <c r="AZ958" s="47" t="e">
        <f t="shared" si="444"/>
        <v>#REF!</v>
      </c>
      <c r="BA958" s="50" t="e">
        <f>VLOOKUP(Audit!#REF!,$V$3:$AE$12,8,FALSE)&amp; Audit!#REF! &amp; IF(Audit!#REF!=10,Audit!#REF!,"")</f>
        <v>#REF!</v>
      </c>
      <c r="BB958" s="50" t="e">
        <f>VLOOKUP(Audit!#REF!,$V$13:$AE$22,8,FALSE) &amp; IF(Audit!#REF!=10,Audit!#REF!,"")</f>
        <v>#REF!</v>
      </c>
      <c r="BC958" s="47" t="e">
        <f t="shared" si="445"/>
        <v>#REF!</v>
      </c>
      <c r="BD958" s="50" t="e">
        <f>VLOOKUP(Audit!#REF!,$V$3:$AE$12,9,FALSE)&amp; IF(Audit!#REF!=10,Audit!#REF!,"")</f>
        <v>#REF!</v>
      </c>
      <c r="BE958" s="50" t="e">
        <f>VLOOKUP(Audit!#REF!,$V$13:$AE$22,9,FALSE) &amp; IF(Audit!#REF!=10,Audit!#REF!,"") &amp; IF(Audit!#REF!&lt;&gt;1,U958,"")</f>
        <v>#REF!</v>
      </c>
      <c r="BF958" s="47" t="e">
        <f t="shared" si="446"/>
        <v>#REF!</v>
      </c>
      <c r="BG958" s="50" t="e">
        <f>VLOOKUP(Audit!#REF!,$V$3:$AE$12,10,FALSE) &amp; Audit!#REF! &amp; IF(Audit!#REF!=10,Audit!#REF!,"")</f>
        <v>#REF!</v>
      </c>
      <c r="BH958" s="50" t="e">
        <f>VLOOKUP(Audit!#REF!,$V$13:$AE$22,10,FALSE) &amp; IF(Audit!#REF!=10,Audit!#REF!,"") &amp; IF(Audit!#REF!&lt;&gt;1,U958,"")</f>
        <v>#REF!</v>
      </c>
      <c r="BI958" s="47" t="e">
        <f t="shared" si="447"/>
        <v>#REF!</v>
      </c>
      <c r="BJ958" s="48" t="str">
        <f t="shared" si="448"/>
        <v/>
      </c>
      <c r="BK958" s="48" t="str">
        <f t="shared" si="449"/>
        <v/>
      </c>
      <c r="BL958" s="48" t="str">
        <f t="shared" si="450"/>
        <v/>
      </c>
      <c r="BM958" s="48" t="str">
        <f t="shared" si="451"/>
        <v/>
      </c>
      <c r="BN958" s="48" t="str">
        <f t="shared" si="452"/>
        <v/>
      </c>
      <c r="BO958" s="48" t="str">
        <f t="shared" si="453"/>
        <v/>
      </c>
      <c r="BP958" s="48" t="str">
        <f t="shared" si="454"/>
        <v/>
      </c>
      <c r="BQ958" s="48" t="str">
        <f t="shared" si="455"/>
        <v/>
      </c>
      <c r="BR958" s="48" t="str">
        <f t="shared" si="456"/>
        <v/>
      </c>
      <c r="BS958" s="48" t="str">
        <f t="shared" si="457"/>
        <v/>
      </c>
      <c r="BT958" s="48" t="str">
        <f t="shared" si="458"/>
        <v/>
      </c>
      <c r="BU958" s="48" t="str">
        <f t="shared" si="459"/>
        <v/>
      </c>
    </row>
    <row r="959" spans="1:73">
      <c r="A959" s="10" t="e">
        <f>Audit!#REF!</f>
        <v>#REF!</v>
      </c>
      <c r="B959" s="10" t="e">
        <f t="shared" si="430"/>
        <v>#REF!</v>
      </c>
      <c r="C959" s="17" t="e">
        <f>VLOOKUP(Audit!#REF!,$V$3:$AE$12,2,FALSE) &amp; VLOOKUP(Audit!#REF!,$V$13:$AE$22,2,FALSE)&amp; IF(Audit!#REF!=10,Audit!#REF!&amp;Audit!#REF!,"")</f>
        <v>#REF!</v>
      </c>
      <c r="D959" s="17" t="e">
        <f>VLOOKUP(Audit!#REF!,$V$3:$AE$12,3,FALSE) &amp; VLOOKUP(Audit!#REF!,$V$13:$AE$22,3,FALSE) &amp;IF(Audit!#REF!=10,Audit!#REF!&amp;Audit!#REF!,"")</f>
        <v>#REF!</v>
      </c>
      <c r="E959" s="17" t="e">
        <f>VLOOKUP(Audit!#REF!,$V$3:$AE$12,4,FALSE)&amp; Audit!#REF! &amp; VLOOKUP(Audit!#REF!,$V$13:$AE$22,4,FALSE)&amp; IF(Audit!#REF!=10,Audit!#REF!&amp;Audit!#REF!,"")</f>
        <v>#REF!</v>
      </c>
      <c r="F959" s="17" t="e">
        <f>VLOOKUP(Audit!#REF!,$V$3:$AE$12,5,FALSE) &amp; VLOOKUP(Audit!#REF!,$V$13:$AE$22,5,FALSE)&amp; IF(Audit!#REF!=10,Audit!#REF!&amp;Audit!#REF!,"")</f>
        <v>#REF!</v>
      </c>
      <c r="G959" s="17" t="e">
        <f>VLOOKUP(Audit!#REF!,$V$3:$AE$12,6,FALSE) &amp; VLOOKUP(Audit!#REF!,$V$13:$AE$22,6,FALSE)&amp; IF(Audit!#REF!=10,Audit!#REF!&amp;Audit!#REF!,"")</f>
        <v>#REF!</v>
      </c>
      <c r="H959" s="17" t="e">
        <f>VLOOKUP(Audit!#REF!,$V$3:$AE$12,7,FALSE) &amp; VLOOKUP(Audit!#REF!,$V$13:$AE$22,7,FALSE)&amp;IF(Audit!#REF!=10,Audit!#REF!&amp;Audit!#REF!,"")</f>
        <v>#REF!</v>
      </c>
      <c r="I959" s="17" t="e">
        <f>VLOOKUP(Audit!#REF!,$V$3:$AE$12,8,FALSE) &amp; Audit!#REF! &amp; VLOOKUP(Audit!#REF!,$V$13:$AE$22,8,FALSE)&amp;IF(Audit!#REF!=10,Audit!#REF!&amp;Audit!#REF!,"")</f>
        <v>#REF!</v>
      </c>
      <c r="J959" s="17" t="e">
        <f>VLOOKUP(Audit!#REF!,$V$3:$AE$12,9,FALSE) &amp; VLOOKUP(Audit!#REF!,$V$13:$AE$22,9,FALSE) &amp; IF(Audit!#REF!=10,Audit!#REF!&amp;Audit!#REF!,"") &amp; IF(Audit!#REF!&lt;&gt;1,U959,"")</f>
        <v>#REF!</v>
      </c>
      <c r="K959" s="17" t="e">
        <f>VLOOKUP(Audit!#REF!,$V$3:$AE$12,10,FALSE) &amp; Audit!#REF! &amp; VLOOKUP(Audit!#REF!,$V$13:$AE$22,10,FALSE) &amp; IF(Audit!#REF!=10,Audit!#REF!&amp;Audit!#REF!,"") &amp; IF(Audit!#REF!&lt;&gt;1,U959,"")</f>
        <v>#REF!</v>
      </c>
      <c r="L959" s="10" t="e">
        <f>Audit!#REF!</f>
        <v>#REF!</v>
      </c>
      <c r="M959" s="10" t="e">
        <f t="shared" si="431"/>
        <v>#REF!</v>
      </c>
      <c r="N959" s="10" t="e">
        <f t="shared" si="432"/>
        <v>#REF!</v>
      </c>
      <c r="O959" s="10" t="e">
        <f t="shared" si="433"/>
        <v>#REF!</v>
      </c>
      <c r="P959" s="10" t="e">
        <f t="shared" si="434"/>
        <v>#REF!</v>
      </c>
      <c r="Q959" s="10" t="e">
        <f t="shared" si="435"/>
        <v>#REF!</v>
      </c>
      <c r="R959" s="10" t="e">
        <f t="shared" si="436"/>
        <v>#REF!</v>
      </c>
      <c r="S959" s="10" t="e">
        <f t="shared" si="437"/>
        <v>#REF!</v>
      </c>
      <c r="T959" s="10" t="e">
        <f t="shared" si="438"/>
        <v>#REF!</v>
      </c>
      <c r="U959" s="17" t="e">
        <f>IF(Audit!#REF!="","",VLOOKUP(Audit!#REF!,$W$26:$X$35,2,FALSE)) &amp; Audit!#REF! &amp; IF(Audit!#REF!="","",IF(Audit!#REF!&lt;=1.4,VLOOKUP(Audit!#REF!,$W$38:X1004,2,FALSE),VLOOKUP(Audit!#REF!,$W$51:$X$61,2,FALSE))) &amp; IF(Audit!#REF!="","",VLOOKUP(Audit!#REF!,$Y$26:$Z$35,2,FALSE) &amp; Audit!#REF! &amp; IF(Audit!#REF!="","",IF(Audit!#REF!&lt;=1.4,VLOOKUP(Audit!#REF!,$Y$38:$Z$48,2,FALSE),VLOOKUP(Audit!#REF!,$Y$51:$Z$61,2,FALSE))))</f>
        <v>#REF!</v>
      </c>
      <c r="V959" s="21"/>
      <c r="AH959" s="49" t="e">
        <f>Audit!#REF!</f>
        <v>#REF!</v>
      </c>
      <c r="AI959" s="50" t="e">
        <f>VLOOKUP(Audit!#REF!,$V$3:$AE$12,2,FALSE)&amp; IF(Audit!#REF!=10,Audit!#REF!,"")</f>
        <v>#REF!</v>
      </c>
      <c r="AJ959" s="50" t="e">
        <f>VLOOKUP(Audit!#REF!,$V$13:$AE$22,2,FALSE)&amp; IF(Audit!#REF!=10,Audit!#REF!,"")</f>
        <v>#REF!</v>
      </c>
      <c r="AK959" s="47" t="e">
        <f t="shared" si="439"/>
        <v>#REF!</v>
      </c>
      <c r="AL959" s="50" t="e">
        <f>VLOOKUP(Audit!#REF!,$V$3:$AE$12,3,FALSE)&amp; IF(Audit!#REF!=10,Audit!#REF!,"")</f>
        <v>#REF!</v>
      </c>
      <c r="AM959" s="50" t="e">
        <f>VLOOKUP(Audit!#REF!,$V$13:$AE$22,3,FALSE)&amp; IF(Audit!#REF!=10,Audit!#REF!,"")</f>
        <v>#REF!</v>
      </c>
      <c r="AN959" s="47" t="e">
        <f t="shared" si="440"/>
        <v>#REF!</v>
      </c>
      <c r="AO959" s="50" t="e">
        <f>VLOOKUP(Audit!#REF!,$V$3:$AE$12,4,FALSE) &amp;  Audit!#REF! &amp; IF(Audit!#REF!=10,Audit!#REF!,"")</f>
        <v>#REF!</v>
      </c>
      <c r="AP959" s="50" t="e">
        <f>VLOOKUP(Audit!#REF!,$V$13:$AE$22,4,FALSE)&amp; IF(Audit!#REF!=10,Audit!#REF!,"")</f>
        <v>#REF!</v>
      </c>
      <c r="AQ959" s="47" t="e">
        <f t="shared" si="441"/>
        <v>#REF!</v>
      </c>
      <c r="AR959" s="50" t="e">
        <f>VLOOKUP(Audit!#REF!,$V$3:$AE$12,5,FALSE)&amp; IF(Audit!#REF!=10,Audit!#REF!,"")</f>
        <v>#REF!</v>
      </c>
      <c r="AS959" s="50" t="e">
        <f>VLOOKUP(Audit!#REF!,$V$13:$AE$22,5,FALSE)&amp; IF(Audit!#REF!=10,Audit!#REF!,"")</f>
        <v>#REF!</v>
      </c>
      <c r="AT959" s="47" t="e">
        <f t="shared" si="442"/>
        <v>#REF!</v>
      </c>
      <c r="AU959" s="50" t="e">
        <f>VLOOKUP(Audit!#REF!,$V$3:$AE$12,6,FALSE)&amp; IF(Audit!#REF!=10,Audit!#REF!,"")</f>
        <v>#REF!</v>
      </c>
      <c r="AV959" s="50" t="e">
        <f>VLOOKUP(Audit!#REF!,$V$13:$AE$22,6,FALSE)&amp; IF(Audit!#REF!=10,Audit!#REF!,"")</f>
        <v>#REF!</v>
      </c>
      <c r="AW959" s="47" t="e">
        <f t="shared" si="443"/>
        <v>#REF!</v>
      </c>
      <c r="AX959" s="50" t="e">
        <f>VLOOKUP(Audit!#REF!,$V$3:$AE$12,7,FALSE)&amp; IF(Audit!#REF!=10,Audit!#REF!,"")</f>
        <v>#REF!</v>
      </c>
      <c r="AY959" s="50" t="e">
        <f>VLOOKUP(Audit!#REF!,$V$13:$AE$22,7,FALSE) &amp; IF(Audit!#REF!=10,Audit!#REF!,"")</f>
        <v>#REF!</v>
      </c>
      <c r="AZ959" s="47" t="e">
        <f t="shared" si="444"/>
        <v>#REF!</v>
      </c>
      <c r="BA959" s="50" t="e">
        <f>VLOOKUP(Audit!#REF!,$V$3:$AE$12,8,FALSE)&amp; Audit!#REF! &amp; IF(Audit!#REF!=10,Audit!#REF!,"")</f>
        <v>#REF!</v>
      </c>
      <c r="BB959" s="50" t="e">
        <f>VLOOKUP(Audit!#REF!,$V$13:$AE$22,8,FALSE) &amp; IF(Audit!#REF!=10,Audit!#REF!,"")</f>
        <v>#REF!</v>
      </c>
      <c r="BC959" s="47" t="e">
        <f t="shared" si="445"/>
        <v>#REF!</v>
      </c>
      <c r="BD959" s="50" t="e">
        <f>VLOOKUP(Audit!#REF!,$V$3:$AE$12,9,FALSE)&amp; IF(Audit!#REF!=10,Audit!#REF!,"")</f>
        <v>#REF!</v>
      </c>
      <c r="BE959" s="50" t="e">
        <f>VLOOKUP(Audit!#REF!,$V$13:$AE$22,9,FALSE) &amp; IF(Audit!#REF!=10,Audit!#REF!,"") &amp; IF(Audit!#REF!&lt;&gt;1,U959,"")</f>
        <v>#REF!</v>
      </c>
      <c r="BF959" s="47" t="e">
        <f t="shared" si="446"/>
        <v>#REF!</v>
      </c>
      <c r="BG959" s="50" t="e">
        <f>VLOOKUP(Audit!#REF!,$V$3:$AE$12,10,FALSE) &amp; Audit!#REF! &amp; IF(Audit!#REF!=10,Audit!#REF!,"")</f>
        <v>#REF!</v>
      </c>
      <c r="BH959" s="50" t="e">
        <f>VLOOKUP(Audit!#REF!,$V$13:$AE$22,10,FALSE) &amp; IF(Audit!#REF!=10,Audit!#REF!,"") &amp; IF(Audit!#REF!&lt;&gt;1,U959,"")</f>
        <v>#REF!</v>
      </c>
      <c r="BI959" s="47" t="e">
        <f t="shared" si="447"/>
        <v>#REF!</v>
      </c>
      <c r="BJ959" s="48" t="str">
        <f t="shared" si="448"/>
        <v/>
      </c>
      <c r="BK959" s="48" t="str">
        <f t="shared" si="449"/>
        <v/>
      </c>
      <c r="BL959" s="48" t="str">
        <f t="shared" si="450"/>
        <v/>
      </c>
      <c r="BM959" s="48" t="str">
        <f t="shared" si="451"/>
        <v/>
      </c>
      <c r="BN959" s="48" t="str">
        <f t="shared" si="452"/>
        <v/>
      </c>
      <c r="BO959" s="48" t="str">
        <f t="shared" si="453"/>
        <v/>
      </c>
      <c r="BP959" s="48" t="str">
        <f t="shared" si="454"/>
        <v/>
      </c>
      <c r="BQ959" s="48" t="str">
        <f t="shared" si="455"/>
        <v/>
      </c>
      <c r="BR959" s="48" t="str">
        <f t="shared" si="456"/>
        <v/>
      </c>
      <c r="BS959" s="48" t="str">
        <f t="shared" si="457"/>
        <v/>
      </c>
      <c r="BT959" s="48" t="str">
        <f t="shared" si="458"/>
        <v/>
      </c>
      <c r="BU959" s="48" t="str">
        <f t="shared" si="459"/>
        <v/>
      </c>
    </row>
    <row r="960" spans="1:73">
      <c r="A960" s="10" t="e">
        <f>Audit!#REF!</f>
        <v>#REF!</v>
      </c>
      <c r="B960" s="10" t="e">
        <f t="shared" si="430"/>
        <v>#REF!</v>
      </c>
      <c r="C960" s="17" t="e">
        <f>VLOOKUP(Audit!#REF!,$V$3:$AE$12,2,FALSE) &amp; VLOOKUP(Audit!#REF!,$V$13:$AE$22,2,FALSE)&amp; IF(Audit!#REF!=10,Audit!#REF!&amp;Audit!#REF!,"")</f>
        <v>#REF!</v>
      </c>
      <c r="D960" s="17" t="e">
        <f>VLOOKUP(Audit!#REF!,$V$3:$AE$12,3,FALSE) &amp; VLOOKUP(Audit!#REF!,$V$13:$AE$22,3,FALSE) &amp;IF(Audit!#REF!=10,Audit!#REF!&amp;Audit!#REF!,"")</f>
        <v>#REF!</v>
      </c>
      <c r="E960" s="17" t="e">
        <f>VLOOKUP(Audit!#REF!,$V$3:$AE$12,4,FALSE)&amp; Audit!#REF! &amp; VLOOKUP(Audit!#REF!,$V$13:$AE$22,4,FALSE)&amp; IF(Audit!#REF!=10,Audit!#REF!&amp;Audit!#REF!,"")</f>
        <v>#REF!</v>
      </c>
      <c r="F960" s="17" t="e">
        <f>VLOOKUP(Audit!#REF!,$V$3:$AE$12,5,FALSE) &amp; VLOOKUP(Audit!#REF!,$V$13:$AE$22,5,FALSE)&amp; IF(Audit!#REF!=10,Audit!#REF!&amp;Audit!#REF!,"")</f>
        <v>#REF!</v>
      </c>
      <c r="G960" s="17" t="e">
        <f>VLOOKUP(Audit!#REF!,$V$3:$AE$12,6,FALSE) &amp; VLOOKUP(Audit!#REF!,$V$13:$AE$22,6,FALSE)&amp; IF(Audit!#REF!=10,Audit!#REF!&amp;Audit!#REF!,"")</f>
        <v>#REF!</v>
      </c>
      <c r="H960" s="17" t="e">
        <f>VLOOKUP(Audit!#REF!,$V$3:$AE$12,7,FALSE) &amp; VLOOKUP(Audit!#REF!,$V$13:$AE$22,7,FALSE)&amp;IF(Audit!#REF!=10,Audit!#REF!&amp;Audit!#REF!,"")</f>
        <v>#REF!</v>
      </c>
      <c r="I960" s="17" t="e">
        <f>VLOOKUP(Audit!#REF!,$V$3:$AE$12,8,FALSE) &amp; Audit!#REF! &amp; VLOOKUP(Audit!#REF!,$V$13:$AE$22,8,FALSE)&amp;IF(Audit!#REF!=10,Audit!#REF!&amp;Audit!#REF!,"")</f>
        <v>#REF!</v>
      </c>
      <c r="J960" s="17" t="e">
        <f>VLOOKUP(Audit!#REF!,$V$3:$AE$12,9,FALSE) &amp; VLOOKUP(Audit!#REF!,$V$13:$AE$22,9,FALSE) &amp; IF(Audit!#REF!=10,Audit!#REF!&amp;Audit!#REF!,"") &amp; IF(Audit!#REF!&lt;&gt;1,U960,"")</f>
        <v>#REF!</v>
      </c>
      <c r="K960" s="17" t="e">
        <f>VLOOKUP(Audit!#REF!,$V$3:$AE$12,10,FALSE) &amp; Audit!#REF! &amp; VLOOKUP(Audit!#REF!,$V$13:$AE$22,10,FALSE) &amp; IF(Audit!#REF!=10,Audit!#REF!&amp;Audit!#REF!,"") &amp; IF(Audit!#REF!&lt;&gt;1,U960,"")</f>
        <v>#REF!</v>
      </c>
      <c r="L960" s="10" t="e">
        <f>Audit!#REF!</f>
        <v>#REF!</v>
      </c>
      <c r="M960" s="10" t="e">
        <f t="shared" si="431"/>
        <v>#REF!</v>
      </c>
      <c r="N960" s="10" t="e">
        <f t="shared" si="432"/>
        <v>#REF!</v>
      </c>
      <c r="O960" s="10" t="e">
        <f t="shared" si="433"/>
        <v>#REF!</v>
      </c>
      <c r="P960" s="10" t="e">
        <f t="shared" si="434"/>
        <v>#REF!</v>
      </c>
      <c r="Q960" s="10" t="e">
        <f t="shared" si="435"/>
        <v>#REF!</v>
      </c>
      <c r="R960" s="10" t="e">
        <f t="shared" si="436"/>
        <v>#REF!</v>
      </c>
      <c r="S960" s="10" t="e">
        <f t="shared" si="437"/>
        <v>#REF!</v>
      </c>
      <c r="T960" s="10" t="e">
        <f t="shared" si="438"/>
        <v>#REF!</v>
      </c>
      <c r="U960" s="17" t="e">
        <f>IF(Audit!#REF!="","",VLOOKUP(Audit!#REF!,$W$26:$X$35,2,FALSE)) &amp; Audit!#REF! &amp; IF(Audit!#REF!="","",IF(Audit!#REF!&lt;=1.4,VLOOKUP(Audit!#REF!,$W$38:X1005,2,FALSE),VLOOKUP(Audit!#REF!,$W$51:$X$61,2,FALSE))) &amp; IF(Audit!#REF!="","",VLOOKUP(Audit!#REF!,$Y$26:$Z$35,2,FALSE) &amp; Audit!#REF! &amp; IF(Audit!#REF!="","",IF(Audit!#REF!&lt;=1.4,VLOOKUP(Audit!#REF!,$Y$38:$Z$48,2,FALSE),VLOOKUP(Audit!#REF!,$Y$51:$Z$61,2,FALSE))))</f>
        <v>#REF!</v>
      </c>
      <c r="V960" s="21"/>
      <c r="AH960" s="49" t="e">
        <f>Audit!#REF!</f>
        <v>#REF!</v>
      </c>
      <c r="AI960" s="50" t="e">
        <f>VLOOKUP(Audit!#REF!,$V$3:$AE$12,2,FALSE)&amp; IF(Audit!#REF!=10,Audit!#REF!,"")</f>
        <v>#REF!</v>
      </c>
      <c r="AJ960" s="50" t="e">
        <f>VLOOKUP(Audit!#REF!,$V$13:$AE$22,2,FALSE)&amp; IF(Audit!#REF!=10,Audit!#REF!,"")</f>
        <v>#REF!</v>
      </c>
      <c r="AK960" s="47" t="e">
        <f t="shared" si="439"/>
        <v>#REF!</v>
      </c>
      <c r="AL960" s="50" t="e">
        <f>VLOOKUP(Audit!#REF!,$V$3:$AE$12,3,FALSE)&amp; IF(Audit!#REF!=10,Audit!#REF!,"")</f>
        <v>#REF!</v>
      </c>
      <c r="AM960" s="50" t="e">
        <f>VLOOKUP(Audit!#REF!,$V$13:$AE$22,3,FALSE)&amp; IF(Audit!#REF!=10,Audit!#REF!,"")</f>
        <v>#REF!</v>
      </c>
      <c r="AN960" s="47" t="e">
        <f t="shared" si="440"/>
        <v>#REF!</v>
      </c>
      <c r="AO960" s="50" t="e">
        <f>VLOOKUP(Audit!#REF!,$V$3:$AE$12,4,FALSE) &amp;  Audit!#REF! &amp; IF(Audit!#REF!=10,Audit!#REF!,"")</f>
        <v>#REF!</v>
      </c>
      <c r="AP960" s="50" t="e">
        <f>VLOOKUP(Audit!#REF!,$V$13:$AE$22,4,FALSE)&amp; IF(Audit!#REF!=10,Audit!#REF!,"")</f>
        <v>#REF!</v>
      </c>
      <c r="AQ960" s="47" t="e">
        <f t="shared" si="441"/>
        <v>#REF!</v>
      </c>
      <c r="AR960" s="50" t="e">
        <f>VLOOKUP(Audit!#REF!,$V$3:$AE$12,5,FALSE)&amp; IF(Audit!#REF!=10,Audit!#REF!,"")</f>
        <v>#REF!</v>
      </c>
      <c r="AS960" s="50" t="e">
        <f>VLOOKUP(Audit!#REF!,$V$13:$AE$22,5,FALSE)&amp; IF(Audit!#REF!=10,Audit!#REF!,"")</f>
        <v>#REF!</v>
      </c>
      <c r="AT960" s="47" t="e">
        <f t="shared" si="442"/>
        <v>#REF!</v>
      </c>
      <c r="AU960" s="50" t="e">
        <f>VLOOKUP(Audit!#REF!,$V$3:$AE$12,6,FALSE)&amp; IF(Audit!#REF!=10,Audit!#REF!,"")</f>
        <v>#REF!</v>
      </c>
      <c r="AV960" s="50" t="e">
        <f>VLOOKUP(Audit!#REF!,$V$13:$AE$22,6,FALSE)&amp; IF(Audit!#REF!=10,Audit!#REF!,"")</f>
        <v>#REF!</v>
      </c>
      <c r="AW960" s="47" t="e">
        <f t="shared" si="443"/>
        <v>#REF!</v>
      </c>
      <c r="AX960" s="50" t="e">
        <f>VLOOKUP(Audit!#REF!,$V$3:$AE$12,7,FALSE)&amp; IF(Audit!#REF!=10,Audit!#REF!,"")</f>
        <v>#REF!</v>
      </c>
      <c r="AY960" s="50" t="e">
        <f>VLOOKUP(Audit!#REF!,$V$13:$AE$22,7,FALSE) &amp; IF(Audit!#REF!=10,Audit!#REF!,"")</f>
        <v>#REF!</v>
      </c>
      <c r="AZ960" s="47" t="e">
        <f t="shared" si="444"/>
        <v>#REF!</v>
      </c>
      <c r="BA960" s="50" t="e">
        <f>VLOOKUP(Audit!#REF!,$V$3:$AE$12,8,FALSE)&amp; Audit!#REF! &amp; IF(Audit!#REF!=10,Audit!#REF!,"")</f>
        <v>#REF!</v>
      </c>
      <c r="BB960" s="50" t="e">
        <f>VLOOKUP(Audit!#REF!,$V$13:$AE$22,8,FALSE) &amp; IF(Audit!#REF!=10,Audit!#REF!,"")</f>
        <v>#REF!</v>
      </c>
      <c r="BC960" s="47" t="e">
        <f t="shared" si="445"/>
        <v>#REF!</v>
      </c>
      <c r="BD960" s="50" t="e">
        <f>VLOOKUP(Audit!#REF!,$V$3:$AE$12,9,FALSE)&amp; IF(Audit!#REF!=10,Audit!#REF!,"")</f>
        <v>#REF!</v>
      </c>
      <c r="BE960" s="50" t="e">
        <f>VLOOKUP(Audit!#REF!,$V$13:$AE$22,9,FALSE) &amp; IF(Audit!#REF!=10,Audit!#REF!,"") &amp; IF(Audit!#REF!&lt;&gt;1,U960,"")</f>
        <v>#REF!</v>
      </c>
      <c r="BF960" s="47" t="e">
        <f t="shared" si="446"/>
        <v>#REF!</v>
      </c>
      <c r="BG960" s="50" t="e">
        <f>VLOOKUP(Audit!#REF!,$V$3:$AE$12,10,FALSE) &amp; Audit!#REF! &amp; IF(Audit!#REF!=10,Audit!#REF!,"")</f>
        <v>#REF!</v>
      </c>
      <c r="BH960" s="50" t="e">
        <f>VLOOKUP(Audit!#REF!,$V$13:$AE$22,10,FALSE) &amp; IF(Audit!#REF!=10,Audit!#REF!,"") &amp; IF(Audit!#REF!&lt;&gt;1,U960,"")</f>
        <v>#REF!</v>
      </c>
      <c r="BI960" s="47" t="e">
        <f t="shared" si="447"/>
        <v>#REF!</v>
      </c>
      <c r="BJ960" s="48" t="str">
        <f t="shared" si="448"/>
        <v/>
      </c>
      <c r="BK960" s="48" t="str">
        <f t="shared" si="449"/>
        <v/>
      </c>
      <c r="BL960" s="48" t="str">
        <f t="shared" si="450"/>
        <v/>
      </c>
      <c r="BM960" s="48" t="str">
        <f t="shared" si="451"/>
        <v/>
      </c>
      <c r="BN960" s="48" t="str">
        <f t="shared" si="452"/>
        <v/>
      </c>
      <c r="BO960" s="48" t="str">
        <f t="shared" si="453"/>
        <v/>
      </c>
      <c r="BP960" s="48" t="str">
        <f t="shared" si="454"/>
        <v/>
      </c>
      <c r="BQ960" s="48" t="str">
        <f t="shared" si="455"/>
        <v/>
      </c>
      <c r="BR960" s="48" t="str">
        <f t="shared" si="456"/>
        <v/>
      </c>
      <c r="BS960" s="48" t="str">
        <f t="shared" si="457"/>
        <v/>
      </c>
      <c r="BT960" s="48" t="str">
        <f t="shared" si="458"/>
        <v/>
      </c>
      <c r="BU960" s="48" t="str">
        <f t="shared" si="459"/>
        <v/>
      </c>
    </row>
    <row r="961" spans="1:73">
      <c r="A961" s="10" t="e">
        <f>Audit!#REF!</f>
        <v>#REF!</v>
      </c>
      <c r="B961" s="10" t="e">
        <f t="shared" si="430"/>
        <v>#REF!</v>
      </c>
      <c r="C961" s="17" t="e">
        <f>VLOOKUP(Audit!#REF!,$V$3:$AE$12,2,FALSE) &amp; VLOOKUP(Audit!#REF!,$V$13:$AE$22,2,FALSE)&amp; IF(Audit!#REF!=10,Audit!#REF!&amp;Audit!#REF!,"")</f>
        <v>#REF!</v>
      </c>
      <c r="D961" s="17" t="e">
        <f>VLOOKUP(Audit!#REF!,$V$3:$AE$12,3,FALSE) &amp; VLOOKUP(Audit!#REF!,$V$13:$AE$22,3,FALSE) &amp;IF(Audit!#REF!=10,Audit!#REF!&amp;Audit!#REF!,"")</f>
        <v>#REF!</v>
      </c>
      <c r="E961" s="17" t="e">
        <f>VLOOKUP(Audit!#REF!,$V$3:$AE$12,4,FALSE)&amp; Audit!#REF! &amp; VLOOKUP(Audit!#REF!,$V$13:$AE$22,4,FALSE)&amp; IF(Audit!#REF!=10,Audit!#REF!&amp;Audit!#REF!,"")</f>
        <v>#REF!</v>
      </c>
      <c r="F961" s="17" t="e">
        <f>VLOOKUP(Audit!#REF!,$V$3:$AE$12,5,FALSE) &amp; VLOOKUP(Audit!#REF!,$V$13:$AE$22,5,FALSE)&amp; IF(Audit!#REF!=10,Audit!#REF!&amp;Audit!#REF!,"")</f>
        <v>#REF!</v>
      </c>
      <c r="G961" s="17" t="e">
        <f>VLOOKUP(Audit!#REF!,$V$3:$AE$12,6,FALSE) &amp; VLOOKUP(Audit!#REF!,$V$13:$AE$22,6,FALSE)&amp; IF(Audit!#REF!=10,Audit!#REF!&amp;Audit!#REF!,"")</f>
        <v>#REF!</v>
      </c>
      <c r="H961" s="17" t="e">
        <f>VLOOKUP(Audit!#REF!,$V$3:$AE$12,7,FALSE) &amp; VLOOKUP(Audit!#REF!,$V$13:$AE$22,7,FALSE)&amp;IF(Audit!#REF!=10,Audit!#REF!&amp;Audit!#REF!,"")</f>
        <v>#REF!</v>
      </c>
      <c r="I961" s="17" t="e">
        <f>VLOOKUP(Audit!#REF!,$V$3:$AE$12,8,FALSE) &amp; Audit!#REF! &amp; VLOOKUP(Audit!#REF!,$V$13:$AE$22,8,FALSE)&amp;IF(Audit!#REF!=10,Audit!#REF!&amp;Audit!#REF!,"")</f>
        <v>#REF!</v>
      </c>
      <c r="J961" s="17" t="e">
        <f>VLOOKUP(Audit!#REF!,$V$3:$AE$12,9,FALSE) &amp; VLOOKUP(Audit!#REF!,$V$13:$AE$22,9,FALSE) &amp; IF(Audit!#REF!=10,Audit!#REF!&amp;Audit!#REF!,"") &amp; IF(Audit!#REF!&lt;&gt;1,U961,"")</f>
        <v>#REF!</v>
      </c>
      <c r="K961" s="17" t="e">
        <f>VLOOKUP(Audit!#REF!,$V$3:$AE$12,10,FALSE) &amp; Audit!#REF! &amp; VLOOKUP(Audit!#REF!,$V$13:$AE$22,10,FALSE) &amp; IF(Audit!#REF!=10,Audit!#REF!&amp;Audit!#REF!,"") &amp; IF(Audit!#REF!&lt;&gt;1,U961,"")</f>
        <v>#REF!</v>
      </c>
      <c r="L961" s="10" t="e">
        <f>Audit!#REF!</f>
        <v>#REF!</v>
      </c>
      <c r="M961" s="10" t="e">
        <f t="shared" si="431"/>
        <v>#REF!</v>
      </c>
      <c r="N961" s="10" t="e">
        <f t="shared" si="432"/>
        <v>#REF!</v>
      </c>
      <c r="O961" s="10" t="e">
        <f t="shared" si="433"/>
        <v>#REF!</v>
      </c>
      <c r="P961" s="10" t="e">
        <f t="shared" si="434"/>
        <v>#REF!</v>
      </c>
      <c r="Q961" s="10" t="e">
        <f t="shared" si="435"/>
        <v>#REF!</v>
      </c>
      <c r="R961" s="10" t="e">
        <f t="shared" si="436"/>
        <v>#REF!</v>
      </c>
      <c r="S961" s="10" t="e">
        <f t="shared" si="437"/>
        <v>#REF!</v>
      </c>
      <c r="T961" s="10" t="e">
        <f t="shared" si="438"/>
        <v>#REF!</v>
      </c>
      <c r="U961" s="17" t="e">
        <f>IF(Audit!#REF!="","",VLOOKUP(Audit!#REF!,$W$26:$X$35,2,FALSE)) &amp; Audit!#REF! &amp; IF(Audit!#REF!="","",IF(Audit!#REF!&lt;=1.4,VLOOKUP(Audit!#REF!,$W$38:X1006,2,FALSE),VLOOKUP(Audit!#REF!,$W$51:$X$61,2,FALSE))) &amp; IF(Audit!#REF!="","",VLOOKUP(Audit!#REF!,$Y$26:$Z$35,2,FALSE) &amp; Audit!#REF! &amp; IF(Audit!#REF!="","",IF(Audit!#REF!&lt;=1.4,VLOOKUP(Audit!#REF!,$Y$38:$Z$48,2,FALSE),VLOOKUP(Audit!#REF!,$Y$51:$Z$61,2,FALSE))))</f>
        <v>#REF!</v>
      </c>
      <c r="V961" s="21"/>
      <c r="AH961" s="49" t="e">
        <f>Audit!#REF!</f>
        <v>#REF!</v>
      </c>
      <c r="AI961" s="50" t="e">
        <f>VLOOKUP(Audit!#REF!,$V$3:$AE$12,2,FALSE)&amp; IF(Audit!#REF!=10,Audit!#REF!,"")</f>
        <v>#REF!</v>
      </c>
      <c r="AJ961" s="50" t="e">
        <f>VLOOKUP(Audit!#REF!,$V$13:$AE$22,2,FALSE)&amp; IF(Audit!#REF!=10,Audit!#REF!,"")</f>
        <v>#REF!</v>
      </c>
      <c r="AK961" s="47" t="e">
        <f t="shared" si="439"/>
        <v>#REF!</v>
      </c>
      <c r="AL961" s="50" t="e">
        <f>VLOOKUP(Audit!#REF!,$V$3:$AE$12,3,FALSE)&amp; IF(Audit!#REF!=10,Audit!#REF!,"")</f>
        <v>#REF!</v>
      </c>
      <c r="AM961" s="50" t="e">
        <f>VLOOKUP(Audit!#REF!,$V$13:$AE$22,3,FALSE)&amp; IF(Audit!#REF!=10,Audit!#REF!,"")</f>
        <v>#REF!</v>
      </c>
      <c r="AN961" s="47" t="e">
        <f t="shared" si="440"/>
        <v>#REF!</v>
      </c>
      <c r="AO961" s="50" t="e">
        <f>VLOOKUP(Audit!#REF!,$V$3:$AE$12,4,FALSE) &amp;  Audit!#REF! &amp; IF(Audit!#REF!=10,Audit!#REF!,"")</f>
        <v>#REF!</v>
      </c>
      <c r="AP961" s="50" t="e">
        <f>VLOOKUP(Audit!#REF!,$V$13:$AE$22,4,FALSE)&amp; IF(Audit!#REF!=10,Audit!#REF!,"")</f>
        <v>#REF!</v>
      </c>
      <c r="AQ961" s="47" t="e">
        <f t="shared" si="441"/>
        <v>#REF!</v>
      </c>
      <c r="AR961" s="50" t="e">
        <f>VLOOKUP(Audit!#REF!,$V$3:$AE$12,5,FALSE)&amp; IF(Audit!#REF!=10,Audit!#REF!,"")</f>
        <v>#REF!</v>
      </c>
      <c r="AS961" s="50" t="e">
        <f>VLOOKUP(Audit!#REF!,$V$13:$AE$22,5,FALSE)&amp; IF(Audit!#REF!=10,Audit!#REF!,"")</f>
        <v>#REF!</v>
      </c>
      <c r="AT961" s="47" t="e">
        <f t="shared" si="442"/>
        <v>#REF!</v>
      </c>
      <c r="AU961" s="50" t="e">
        <f>VLOOKUP(Audit!#REF!,$V$3:$AE$12,6,FALSE)&amp; IF(Audit!#REF!=10,Audit!#REF!,"")</f>
        <v>#REF!</v>
      </c>
      <c r="AV961" s="50" t="e">
        <f>VLOOKUP(Audit!#REF!,$V$13:$AE$22,6,FALSE)&amp; IF(Audit!#REF!=10,Audit!#REF!,"")</f>
        <v>#REF!</v>
      </c>
      <c r="AW961" s="47" t="e">
        <f t="shared" si="443"/>
        <v>#REF!</v>
      </c>
      <c r="AX961" s="50" t="e">
        <f>VLOOKUP(Audit!#REF!,$V$3:$AE$12,7,FALSE)&amp; IF(Audit!#REF!=10,Audit!#REF!,"")</f>
        <v>#REF!</v>
      </c>
      <c r="AY961" s="50" t="e">
        <f>VLOOKUP(Audit!#REF!,$V$13:$AE$22,7,FALSE) &amp; IF(Audit!#REF!=10,Audit!#REF!,"")</f>
        <v>#REF!</v>
      </c>
      <c r="AZ961" s="47" t="e">
        <f t="shared" si="444"/>
        <v>#REF!</v>
      </c>
      <c r="BA961" s="50" t="e">
        <f>VLOOKUP(Audit!#REF!,$V$3:$AE$12,8,FALSE)&amp; Audit!#REF! &amp; IF(Audit!#REF!=10,Audit!#REF!,"")</f>
        <v>#REF!</v>
      </c>
      <c r="BB961" s="50" t="e">
        <f>VLOOKUP(Audit!#REF!,$V$13:$AE$22,8,FALSE) &amp; IF(Audit!#REF!=10,Audit!#REF!,"")</f>
        <v>#REF!</v>
      </c>
      <c r="BC961" s="47" t="e">
        <f t="shared" si="445"/>
        <v>#REF!</v>
      </c>
      <c r="BD961" s="50" t="e">
        <f>VLOOKUP(Audit!#REF!,$V$3:$AE$12,9,FALSE)&amp; IF(Audit!#REF!=10,Audit!#REF!,"")</f>
        <v>#REF!</v>
      </c>
      <c r="BE961" s="50" t="e">
        <f>VLOOKUP(Audit!#REF!,$V$13:$AE$22,9,FALSE) &amp; IF(Audit!#REF!=10,Audit!#REF!,"") &amp; IF(Audit!#REF!&lt;&gt;1,U961,"")</f>
        <v>#REF!</v>
      </c>
      <c r="BF961" s="47" t="e">
        <f t="shared" si="446"/>
        <v>#REF!</v>
      </c>
      <c r="BG961" s="50" t="e">
        <f>VLOOKUP(Audit!#REF!,$V$3:$AE$12,10,FALSE) &amp; Audit!#REF! &amp; IF(Audit!#REF!=10,Audit!#REF!,"")</f>
        <v>#REF!</v>
      </c>
      <c r="BH961" s="50" t="e">
        <f>VLOOKUP(Audit!#REF!,$V$13:$AE$22,10,FALSE) &amp; IF(Audit!#REF!=10,Audit!#REF!,"") &amp; IF(Audit!#REF!&lt;&gt;1,U961,"")</f>
        <v>#REF!</v>
      </c>
      <c r="BI961" s="47" t="e">
        <f t="shared" si="447"/>
        <v>#REF!</v>
      </c>
      <c r="BJ961" s="48" t="str">
        <f t="shared" si="448"/>
        <v/>
      </c>
      <c r="BK961" s="48" t="str">
        <f t="shared" si="449"/>
        <v/>
      </c>
      <c r="BL961" s="48" t="str">
        <f t="shared" si="450"/>
        <v/>
      </c>
      <c r="BM961" s="48" t="str">
        <f t="shared" si="451"/>
        <v/>
      </c>
      <c r="BN961" s="48" t="str">
        <f t="shared" si="452"/>
        <v/>
      </c>
      <c r="BO961" s="48" t="str">
        <f t="shared" si="453"/>
        <v/>
      </c>
      <c r="BP961" s="48" t="str">
        <f t="shared" si="454"/>
        <v/>
      </c>
      <c r="BQ961" s="48" t="str">
        <f t="shared" si="455"/>
        <v/>
      </c>
      <c r="BR961" s="48" t="str">
        <f t="shared" si="456"/>
        <v/>
      </c>
      <c r="BS961" s="48" t="str">
        <f t="shared" si="457"/>
        <v/>
      </c>
      <c r="BT961" s="48" t="str">
        <f t="shared" si="458"/>
        <v/>
      </c>
      <c r="BU961" s="48" t="str">
        <f t="shared" si="459"/>
        <v/>
      </c>
    </row>
    <row r="962" spans="1:73">
      <c r="A962" s="10" t="e">
        <f>Audit!#REF!</f>
        <v>#REF!</v>
      </c>
      <c r="B962" s="10" t="e">
        <f t="shared" si="430"/>
        <v>#REF!</v>
      </c>
      <c r="C962" s="17" t="e">
        <f>VLOOKUP(Audit!#REF!,$V$3:$AE$12,2,FALSE) &amp; VLOOKUP(Audit!#REF!,$V$13:$AE$22,2,FALSE)&amp; IF(Audit!#REF!=10,Audit!#REF!&amp;Audit!#REF!,"")</f>
        <v>#REF!</v>
      </c>
      <c r="D962" s="17" t="e">
        <f>VLOOKUP(Audit!#REF!,$V$3:$AE$12,3,FALSE) &amp; VLOOKUP(Audit!#REF!,$V$13:$AE$22,3,FALSE) &amp;IF(Audit!#REF!=10,Audit!#REF!&amp;Audit!#REF!,"")</f>
        <v>#REF!</v>
      </c>
      <c r="E962" s="17" t="e">
        <f>VLOOKUP(Audit!#REF!,$V$3:$AE$12,4,FALSE)&amp; Audit!#REF! &amp; VLOOKUP(Audit!#REF!,$V$13:$AE$22,4,FALSE)&amp; IF(Audit!#REF!=10,Audit!#REF!&amp;Audit!#REF!,"")</f>
        <v>#REF!</v>
      </c>
      <c r="F962" s="17" t="e">
        <f>VLOOKUP(Audit!#REF!,$V$3:$AE$12,5,FALSE) &amp; VLOOKUP(Audit!#REF!,$V$13:$AE$22,5,FALSE)&amp; IF(Audit!#REF!=10,Audit!#REF!&amp;Audit!#REF!,"")</f>
        <v>#REF!</v>
      </c>
      <c r="G962" s="17" t="e">
        <f>VLOOKUP(Audit!#REF!,$V$3:$AE$12,6,FALSE) &amp; VLOOKUP(Audit!#REF!,$V$13:$AE$22,6,FALSE)&amp; IF(Audit!#REF!=10,Audit!#REF!&amp;Audit!#REF!,"")</f>
        <v>#REF!</v>
      </c>
      <c r="H962" s="17" t="e">
        <f>VLOOKUP(Audit!#REF!,$V$3:$AE$12,7,FALSE) &amp; VLOOKUP(Audit!#REF!,$V$13:$AE$22,7,FALSE)&amp;IF(Audit!#REF!=10,Audit!#REF!&amp;Audit!#REF!,"")</f>
        <v>#REF!</v>
      </c>
      <c r="I962" s="17" t="e">
        <f>VLOOKUP(Audit!#REF!,$V$3:$AE$12,8,FALSE) &amp; Audit!#REF! &amp; VLOOKUP(Audit!#REF!,$V$13:$AE$22,8,FALSE)&amp;IF(Audit!#REF!=10,Audit!#REF!&amp;Audit!#REF!,"")</f>
        <v>#REF!</v>
      </c>
      <c r="J962" s="17" t="e">
        <f>VLOOKUP(Audit!#REF!,$V$3:$AE$12,9,FALSE) &amp; VLOOKUP(Audit!#REF!,$V$13:$AE$22,9,FALSE) &amp; IF(Audit!#REF!=10,Audit!#REF!&amp;Audit!#REF!,"") &amp; IF(Audit!#REF!&lt;&gt;1,U962,"")</f>
        <v>#REF!</v>
      </c>
      <c r="K962" s="17" t="e">
        <f>VLOOKUP(Audit!#REF!,$V$3:$AE$12,10,FALSE) &amp; Audit!#REF! &amp; VLOOKUP(Audit!#REF!,$V$13:$AE$22,10,FALSE) &amp; IF(Audit!#REF!=10,Audit!#REF!&amp;Audit!#REF!,"") &amp; IF(Audit!#REF!&lt;&gt;1,U962,"")</f>
        <v>#REF!</v>
      </c>
      <c r="L962" s="10" t="e">
        <f>Audit!#REF!</f>
        <v>#REF!</v>
      </c>
      <c r="M962" s="10" t="e">
        <f t="shared" si="431"/>
        <v>#REF!</v>
      </c>
      <c r="N962" s="10" t="e">
        <f t="shared" si="432"/>
        <v>#REF!</v>
      </c>
      <c r="O962" s="10" t="e">
        <f t="shared" si="433"/>
        <v>#REF!</v>
      </c>
      <c r="P962" s="10" t="e">
        <f t="shared" si="434"/>
        <v>#REF!</v>
      </c>
      <c r="Q962" s="10" t="e">
        <f t="shared" si="435"/>
        <v>#REF!</v>
      </c>
      <c r="R962" s="10" t="e">
        <f t="shared" si="436"/>
        <v>#REF!</v>
      </c>
      <c r="S962" s="10" t="e">
        <f t="shared" si="437"/>
        <v>#REF!</v>
      </c>
      <c r="T962" s="10" t="e">
        <f t="shared" si="438"/>
        <v>#REF!</v>
      </c>
      <c r="U962" s="17" t="e">
        <f>IF(Audit!#REF!="","",VLOOKUP(Audit!#REF!,$W$26:$X$35,2,FALSE)) &amp; Audit!#REF! &amp; IF(Audit!#REF!="","",IF(Audit!#REF!&lt;=1.4,VLOOKUP(Audit!#REF!,$W$38:X1007,2,FALSE),VLOOKUP(Audit!#REF!,$W$51:$X$61,2,FALSE))) &amp; IF(Audit!#REF!="","",VLOOKUP(Audit!#REF!,$Y$26:$Z$35,2,FALSE) &amp; Audit!#REF! &amp; IF(Audit!#REF!="","",IF(Audit!#REF!&lt;=1.4,VLOOKUP(Audit!#REF!,$Y$38:$Z$48,2,FALSE),VLOOKUP(Audit!#REF!,$Y$51:$Z$61,2,FALSE))))</f>
        <v>#REF!</v>
      </c>
      <c r="V962" s="21"/>
      <c r="AH962" s="49" t="e">
        <f>Audit!#REF!</f>
        <v>#REF!</v>
      </c>
      <c r="AI962" s="50" t="e">
        <f>VLOOKUP(Audit!#REF!,$V$3:$AE$12,2,FALSE)&amp; IF(Audit!#REF!=10,Audit!#REF!,"")</f>
        <v>#REF!</v>
      </c>
      <c r="AJ962" s="50" t="e">
        <f>VLOOKUP(Audit!#REF!,$V$13:$AE$22,2,FALSE)&amp; IF(Audit!#REF!=10,Audit!#REF!,"")</f>
        <v>#REF!</v>
      </c>
      <c r="AK962" s="47" t="e">
        <f t="shared" si="439"/>
        <v>#REF!</v>
      </c>
      <c r="AL962" s="50" t="e">
        <f>VLOOKUP(Audit!#REF!,$V$3:$AE$12,3,FALSE)&amp; IF(Audit!#REF!=10,Audit!#REF!,"")</f>
        <v>#REF!</v>
      </c>
      <c r="AM962" s="50" t="e">
        <f>VLOOKUP(Audit!#REF!,$V$13:$AE$22,3,FALSE)&amp; IF(Audit!#REF!=10,Audit!#REF!,"")</f>
        <v>#REF!</v>
      </c>
      <c r="AN962" s="47" t="e">
        <f t="shared" si="440"/>
        <v>#REF!</v>
      </c>
      <c r="AO962" s="50" t="e">
        <f>VLOOKUP(Audit!#REF!,$V$3:$AE$12,4,FALSE) &amp;  Audit!#REF! &amp; IF(Audit!#REF!=10,Audit!#REF!,"")</f>
        <v>#REF!</v>
      </c>
      <c r="AP962" s="50" t="e">
        <f>VLOOKUP(Audit!#REF!,$V$13:$AE$22,4,FALSE)&amp; IF(Audit!#REF!=10,Audit!#REF!,"")</f>
        <v>#REF!</v>
      </c>
      <c r="AQ962" s="47" t="e">
        <f t="shared" si="441"/>
        <v>#REF!</v>
      </c>
      <c r="AR962" s="50" t="e">
        <f>VLOOKUP(Audit!#REF!,$V$3:$AE$12,5,FALSE)&amp; IF(Audit!#REF!=10,Audit!#REF!,"")</f>
        <v>#REF!</v>
      </c>
      <c r="AS962" s="50" t="e">
        <f>VLOOKUP(Audit!#REF!,$V$13:$AE$22,5,FALSE)&amp; IF(Audit!#REF!=10,Audit!#REF!,"")</f>
        <v>#REF!</v>
      </c>
      <c r="AT962" s="47" t="e">
        <f t="shared" si="442"/>
        <v>#REF!</v>
      </c>
      <c r="AU962" s="50" t="e">
        <f>VLOOKUP(Audit!#REF!,$V$3:$AE$12,6,FALSE)&amp; IF(Audit!#REF!=10,Audit!#REF!,"")</f>
        <v>#REF!</v>
      </c>
      <c r="AV962" s="50" t="e">
        <f>VLOOKUP(Audit!#REF!,$V$13:$AE$22,6,FALSE)&amp; IF(Audit!#REF!=10,Audit!#REF!,"")</f>
        <v>#REF!</v>
      </c>
      <c r="AW962" s="47" t="e">
        <f t="shared" si="443"/>
        <v>#REF!</v>
      </c>
      <c r="AX962" s="50" t="e">
        <f>VLOOKUP(Audit!#REF!,$V$3:$AE$12,7,FALSE)&amp; IF(Audit!#REF!=10,Audit!#REF!,"")</f>
        <v>#REF!</v>
      </c>
      <c r="AY962" s="50" t="e">
        <f>VLOOKUP(Audit!#REF!,$V$13:$AE$22,7,FALSE) &amp; IF(Audit!#REF!=10,Audit!#REF!,"")</f>
        <v>#REF!</v>
      </c>
      <c r="AZ962" s="47" t="e">
        <f t="shared" si="444"/>
        <v>#REF!</v>
      </c>
      <c r="BA962" s="50" t="e">
        <f>VLOOKUP(Audit!#REF!,$V$3:$AE$12,8,FALSE)&amp; Audit!#REF! &amp; IF(Audit!#REF!=10,Audit!#REF!,"")</f>
        <v>#REF!</v>
      </c>
      <c r="BB962" s="50" t="e">
        <f>VLOOKUP(Audit!#REF!,$V$13:$AE$22,8,FALSE) &amp; IF(Audit!#REF!=10,Audit!#REF!,"")</f>
        <v>#REF!</v>
      </c>
      <c r="BC962" s="47" t="e">
        <f t="shared" si="445"/>
        <v>#REF!</v>
      </c>
      <c r="BD962" s="50" t="e">
        <f>VLOOKUP(Audit!#REF!,$V$3:$AE$12,9,FALSE)&amp; IF(Audit!#REF!=10,Audit!#REF!,"")</f>
        <v>#REF!</v>
      </c>
      <c r="BE962" s="50" t="e">
        <f>VLOOKUP(Audit!#REF!,$V$13:$AE$22,9,FALSE) &amp; IF(Audit!#REF!=10,Audit!#REF!,"") &amp; IF(Audit!#REF!&lt;&gt;1,U962,"")</f>
        <v>#REF!</v>
      </c>
      <c r="BF962" s="47" t="e">
        <f t="shared" si="446"/>
        <v>#REF!</v>
      </c>
      <c r="BG962" s="50" t="e">
        <f>VLOOKUP(Audit!#REF!,$V$3:$AE$12,10,FALSE) &amp; Audit!#REF! &amp; IF(Audit!#REF!=10,Audit!#REF!,"")</f>
        <v>#REF!</v>
      </c>
      <c r="BH962" s="50" t="e">
        <f>VLOOKUP(Audit!#REF!,$V$13:$AE$22,10,FALSE) &amp; IF(Audit!#REF!=10,Audit!#REF!,"") &amp; IF(Audit!#REF!&lt;&gt;1,U962,"")</f>
        <v>#REF!</v>
      </c>
      <c r="BI962" s="47" t="e">
        <f t="shared" si="447"/>
        <v>#REF!</v>
      </c>
      <c r="BJ962" s="48" t="str">
        <f t="shared" si="448"/>
        <v/>
      </c>
      <c r="BK962" s="48" t="str">
        <f t="shared" si="449"/>
        <v/>
      </c>
      <c r="BL962" s="48" t="str">
        <f t="shared" si="450"/>
        <v/>
      </c>
      <c r="BM962" s="48" t="str">
        <f t="shared" si="451"/>
        <v/>
      </c>
      <c r="BN962" s="48" t="str">
        <f t="shared" si="452"/>
        <v/>
      </c>
      <c r="BO962" s="48" t="str">
        <f t="shared" si="453"/>
        <v/>
      </c>
      <c r="BP962" s="48" t="str">
        <f t="shared" si="454"/>
        <v/>
      </c>
      <c r="BQ962" s="48" t="str">
        <f t="shared" si="455"/>
        <v/>
      </c>
      <c r="BR962" s="48" t="str">
        <f t="shared" si="456"/>
        <v/>
      </c>
      <c r="BS962" s="48" t="str">
        <f t="shared" si="457"/>
        <v/>
      </c>
      <c r="BT962" s="48" t="str">
        <f t="shared" si="458"/>
        <v/>
      </c>
      <c r="BU962" s="48" t="str">
        <f t="shared" si="459"/>
        <v/>
      </c>
    </row>
    <row r="963" spans="1:73">
      <c r="A963" s="10" t="e">
        <f>Audit!#REF!</f>
        <v>#REF!</v>
      </c>
      <c r="B963" s="10" t="e">
        <f t="shared" si="430"/>
        <v>#REF!</v>
      </c>
      <c r="C963" s="17" t="e">
        <f>VLOOKUP(Audit!#REF!,$V$3:$AE$12,2,FALSE) &amp; VLOOKUP(Audit!#REF!,$V$13:$AE$22,2,FALSE)&amp; IF(Audit!#REF!=10,Audit!#REF!&amp;Audit!#REF!,"")</f>
        <v>#REF!</v>
      </c>
      <c r="D963" s="17" t="e">
        <f>VLOOKUP(Audit!#REF!,$V$3:$AE$12,3,FALSE) &amp; VLOOKUP(Audit!#REF!,$V$13:$AE$22,3,FALSE) &amp;IF(Audit!#REF!=10,Audit!#REF!&amp;Audit!#REF!,"")</f>
        <v>#REF!</v>
      </c>
      <c r="E963" s="17" t="e">
        <f>VLOOKUP(Audit!#REF!,$V$3:$AE$12,4,FALSE)&amp; Audit!#REF! &amp; VLOOKUP(Audit!#REF!,$V$13:$AE$22,4,FALSE)&amp; IF(Audit!#REF!=10,Audit!#REF!&amp;Audit!#REF!,"")</f>
        <v>#REF!</v>
      </c>
      <c r="F963" s="17" t="e">
        <f>VLOOKUP(Audit!#REF!,$V$3:$AE$12,5,FALSE) &amp; VLOOKUP(Audit!#REF!,$V$13:$AE$22,5,FALSE)&amp; IF(Audit!#REF!=10,Audit!#REF!&amp;Audit!#REF!,"")</f>
        <v>#REF!</v>
      </c>
      <c r="G963" s="17" t="e">
        <f>VLOOKUP(Audit!#REF!,$V$3:$AE$12,6,FALSE) &amp; VLOOKUP(Audit!#REF!,$V$13:$AE$22,6,FALSE)&amp; IF(Audit!#REF!=10,Audit!#REF!&amp;Audit!#REF!,"")</f>
        <v>#REF!</v>
      </c>
      <c r="H963" s="17" t="e">
        <f>VLOOKUP(Audit!#REF!,$V$3:$AE$12,7,FALSE) &amp; VLOOKUP(Audit!#REF!,$V$13:$AE$22,7,FALSE)&amp;IF(Audit!#REF!=10,Audit!#REF!&amp;Audit!#REF!,"")</f>
        <v>#REF!</v>
      </c>
      <c r="I963" s="17" t="e">
        <f>VLOOKUP(Audit!#REF!,$V$3:$AE$12,8,FALSE) &amp; Audit!#REF! &amp; VLOOKUP(Audit!#REF!,$V$13:$AE$22,8,FALSE)&amp;IF(Audit!#REF!=10,Audit!#REF!&amp;Audit!#REF!,"")</f>
        <v>#REF!</v>
      </c>
      <c r="J963" s="17" t="e">
        <f>VLOOKUP(Audit!#REF!,$V$3:$AE$12,9,FALSE) &amp; VLOOKUP(Audit!#REF!,$V$13:$AE$22,9,FALSE) &amp; IF(Audit!#REF!=10,Audit!#REF!&amp;Audit!#REF!,"") &amp; IF(Audit!#REF!&lt;&gt;1,U963,"")</f>
        <v>#REF!</v>
      </c>
      <c r="K963" s="17" t="e">
        <f>VLOOKUP(Audit!#REF!,$V$3:$AE$12,10,FALSE) &amp; Audit!#REF! &amp; VLOOKUP(Audit!#REF!,$V$13:$AE$22,10,FALSE) &amp; IF(Audit!#REF!=10,Audit!#REF!&amp;Audit!#REF!,"") &amp; IF(Audit!#REF!&lt;&gt;1,U963,"")</f>
        <v>#REF!</v>
      </c>
      <c r="L963" s="10" t="e">
        <f>Audit!#REF!</f>
        <v>#REF!</v>
      </c>
      <c r="M963" s="10" t="e">
        <f t="shared" si="431"/>
        <v>#REF!</v>
      </c>
      <c r="N963" s="10" t="e">
        <f t="shared" si="432"/>
        <v>#REF!</v>
      </c>
      <c r="O963" s="10" t="e">
        <f t="shared" si="433"/>
        <v>#REF!</v>
      </c>
      <c r="P963" s="10" t="e">
        <f t="shared" si="434"/>
        <v>#REF!</v>
      </c>
      <c r="Q963" s="10" t="e">
        <f t="shared" si="435"/>
        <v>#REF!</v>
      </c>
      <c r="R963" s="10" t="e">
        <f t="shared" si="436"/>
        <v>#REF!</v>
      </c>
      <c r="S963" s="10" t="e">
        <f t="shared" si="437"/>
        <v>#REF!</v>
      </c>
      <c r="T963" s="10" t="e">
        <f t="shared" si="438"/>
        <v>#REF!</v>
      </c>
      <c r="U963" s="17" t="e">
        <f>IF(Audit!#REF!="","",VLOOKUP(Audit!#REF!,$W$26:$X$35,2,FALSE)) &amp; Audit!#REF! &amp; IF(Audit!#REF!="","",IF(Audit!#REF!&lt;=1.4,VLOOKUP(Audit!#REF!,$W$38:X1008,2,FALSE),VLOOKUP(Audit!#REF!,$W$51:$X$61,2,FALSE))) &amp; IF(Audit!#REF!="","",VLOOKUP(Audit!#REF!,$Y$26:$Z$35,2,FALSE) &amp; Audit!#REF! &amp; IF(Audit!#REF!="","",IF(Audit!#REF!&lt;=1.4,VLOOKUP(Audit!#REF!,$Y$38:$Z$48,2,FALSE),VLOOKUP(Audit!#REF!,$Y$51:$Z$61,2,FALSE))))</f>
        <v>#REF!</v>
      </c>
      <c r="V963" s="21"/>
      <c r="AH963" s="49" t="e">
        <f>Audit!#REF!</f>
        <v>#REF!</v>
      </c>
      <c r="AI963" s="50" t="e">
        <f>VLOOKUP(Audit!#REF!,$V$3:$AE$12,2,FALSE)&amp; IF(Audit!#REF!=10,Audit!#REF!,"")</f>
        <v>#REF!</v>
      </c>
      <c r="AJ963" s="50" t="e">
        <f>VLOOKUP(Audit!#REF!,$V$13:$AE$22,2,FALSE)&amp; IF(Audit!#REF!=10,Audit!#REF!,"")</f>
        <v>#REF!</v>
      </c>
      <c r="AK963" s="47" t="e">
        <f t="shared" si="439"/>
        <v>#REF!</v>
      </c>
      <c r="AL963" s="50" t="e">
        <f>VLOOKUP(Audit!#REF!,$V$3:$AE$12,3,FALSE)&amp; IF(Audit!#REF!=10,Audit!#REF!,"")</f>
        <v>#REF!</v>
      </c>
      <c r="AM963" s="50" t="e">
        <f>VLOOKUP(Audit!#REF!,$V$13:$AE$22,3,FALSE)&amp; IF(Audit!#REF!=10,Audit!#REF!,"")</f>
        <v>#REF!</v>
      </c>
      <c r="AN963" s="47" t="e">
        <f t="shared" si="440"/>
        <v>#REF!</v>
      </c>
      <c r="AO963" s="50" t="e">
        <f>VLOOKUP(Audit!#REF!,$V$3:$AE$12,4,FALSE) &amp;  Audit!#REF! &amp; IF(Audit!#REF!=10,Audit!#REF!,"")</f>
        <v>#REF!</v>
      </c>
      <c r="AP963" s="50" t="e">
        <f>VLOOKUP(Audit!#REF!,$V$13:$AE$22,4,FALSE)&amp; IF(Audit!#REF!=10,Audit!#REF!,"")</f>
        <v>#REF!</v>
      </c>
      <c r="AQ963" s="47" t="e">
        <f t="shared" si="441"/>
        <v>#REF!</v>
      </c>
      <c r="AR963" s="50" t="e">
        <f>VLOOKUP(Audit!#REF!,$V$3:$AE$12,5,FALSE)&amp; IF(Audit!#REF!=10,Audit!#REF!,"")</f>
        <v>#REF!</v>
      </c>
      <c r="AS963" s="50" t="e">
        <f>VLOOKUP(Audit!#REF!,$V$13:$AE$22,5,FALSE)&amp; IF(Audit!#REF!=10,Audit!#REF!,"")</f>
        <v>#REF!</v>
      </c>
      <c r="AT963" s="47" t="e">
        <f t="shared" si="442"/>
        <v>#REF!</v>
      </c>
      <c r="AU963" s="50" t="e">
        <f>VLOOKUP(Audit!#REF!,$V$3:$AE$12,6,FALSE)&amp; IF(Audit!#REF!=10,Audit!#REF!,"")</f>
        <v>#REF!</v>
      </c>
      <c r="AV963" s="50" t="e">
        <f>VLOOKUP(Audit!#REF!,$V$13:$AE$22,6,FALSE)&amp; IF(Audit!#REF!=10,Audit!#REF!,"")</f>
        <v>#REF!</v>
      </c>
      <c r="AW963" s="47" t="e">
        <f t="shared" si="443"/>
        <v>#REF!</v>
      </c>
      <c r="AX963" s="50" t="e">
        <f>VLOOKUP(Audit!#REF!,$V$3:$AE$12,7,FALSE)&amp; IF(Audit!#REF!=10,Audit!#REF!,"")</f>
        <v>#REF!</v>
      </c>
      <c r="AY963" s="50" t="e">
        <f>VLOOKUP(Audit!#REF!,$V$13:$AE$22,7,FALSE) &amp; IF(Audit!#REF!=10,Audit!#REF!,"")</f>
        <v>#REF!</v>
      </c>
      <c r="AZ963" s="47" t="e">
        <f t="shared" si="444"/>
        <v>#REF!</v>
      </c>
      <c r="BA963" s="50" t="e">
        <f>VLOOKUP(Audit!#REF!,$V$3:$AE$12,8,FALSE)&amp; Audit!#REF! &amp; IF(Audit!#REF!=10,Audit!#REF!,"")</f>
        <v>#REF!</v>
      </c>
      <c r="BB963" s="50" t="e">
        <f>VLOOKUP(Audit!#REF!,$V$13:$AE$22,8,FALSE) &amp; IF(Audit!#REF!=10,Audit!#REF!,"")</f>
        <v>#REF!</v>
      </c>
      <c r="BC963" s="47" t="e">
        <f t="shared" si="445"/>
        <v>#REF!</v>
      </c>
      <c r="BD963" s="50" t="e">
        <f>VLOOKUP(Audit!#REF!,$V$3:$AE$12,9,FALSE)&amp; IF(Audit!#REF!=10,Audit!#REF!,"")</f>
        <v>#REF!</v>
      </c>
      <c r="BE963" s="50" t="e">
        <f>VLOOKUP(Audit!#REF!,$V$13:$AE$22,9,FALSE) &amp; IF(Audit!#REF!=10,Audit!#REF!,"") &amp; IF(Audit!#REF!&lt;&gt;1,U963,"")</f>
        <v>#REF!</v>
      </c>
      <c r="BF963" s="47" t="e">
        <f t="shared" si="446"/>
        <v>#REF!</v>
      </c>
      <c r="BG963" s="50" t="e">
        <f>VLOOKUP(Audit!#REF!,$V$3:$AE$12,10,FALSE) &amp; Audit!#REF! &amp; IF(Audit!#REF!=10,Audit!#REF!,"")</f>
        <v>#REF!</v>
      </c>
      <c r="BH963" s="50" t="e">
        <f>VLOOKUP(Audit!#REF!,$V$13:$AE$22,10,FALSE) &amp; IF(Audit!#REF!=10,Audit!#REF!,"") &amp; IF(Audit!#REF!&lt;&gt;1,U963,"")</f>
        <v>#REF!</v>
      </c>
      <c r="BI963" s="47" t="e">
        <f t="shared" si="447"/>
        <v>#REF!</v>
      </c>
      <c r="BJ963" s="48" t="str">
        <f t="shared" si="448"/>
        <v/>
      </c>
      <c r="BK963" s="48" t="str">
        <f t="shared" si="449"/>
        <v/>
      </c>
      <c r="BL963" s="48" t="str">
        <f t="shared" si="450"/>
        <v/>
      </c>
      <c r="BM963" s="48" t="str">
        <f t="shared" si="451"/>
        <v/>
      </c>
      <c r="BN963" s="48" t="str">
        <f t="shared" si="452"/>
        <v/>
      </c>
      <c r="BO963" s="48" t="str">
        <f t="shared" si="453"/>
        <v/>
      </c>
      <c r="BP963" s="48" t="str">
        <f t="shared" si="454"/>
        <v/>
      </c>
      <c r="BQ963" s="48" t="str">
        <f t="shared" si="455"/>
        <v/>
      </c>
      <c r="BR963" s="48" t="str">
        <f t="shared" si="456"/>
        <v/>
      </c>
      <c r="BS963" s="48" t="str">
        <f t="shared" si="457"/>
        <v/>
      </c>
      <c r="BT963" s="48" t="str">
        <f t="shared" si="458"/>
        <v/>
      </c>
      <c r="BU963" s="48" t="str">
        <f t="shared" si="459"/>
        <v/>
      </c>
    </row>
    <row r="964" spans="1:73">
      <c r="A964" s="10" t="e">
        <f>Audit!#REF!</f>
        <v>#REF!</v>
      </c>
      <c r="B964" s="10" t="e">
        <f t="shared" ref="B964:B1027" si="460">CONCATENATE(C964&amp;M964&amp;D964&amp;N964&amp;E964&amp;O964&amp;F964&amp;P964&amp;G964&amp;Q964&amp;H964&amp;R964&amp;I964&amp;S964&amp;J964&amp;T964&amp;K964)</f>
        <v>#REF!</v>
      </c>
      <c r="C964" s="17" t="e">
        <f>VLOOKUP(Audit!#REF!,$V$3:$AE$12,2,FALSE) &amp; VLOOKUP(Audit!#REF!,$V$13:$AE$22,2,FALSE)&amp; IF(Audit!#REF!=10,Audit!#REF!&amp;Audit!#REF!,"")</f>
        <v>#REF!</v>
      </c>
      <c r="D964" s="17" t="e">
        <f>VLOOKUP(Audit!#REF!,$V$3:$AE$12,3,FALSE) &amp; VLOOKUP(Audit!#REF!,$V$13:$AE$22,3,FALSE) &amp;IF(Audit!#REF!=10,Audit!#REF!&amp;Audit!#REF!,"")</f>
        <v>#REF!</v>
      </c>
      <c r="E964" s="17" t="e">
        <f>VLOOKUP(Audit!#REF!,$V$3:$AE$12,4,FALSE)&amp; Audit!#REF! &amp; VLOOKUP(Audit!#REF!,$V$13:$AE$22,4,FALSE)&amp; IF(Audit!#REF!=10,Audit!#REF!&amp;Audit!#REF!,"")</f>
        <v>#REF!</v>
      </c>
      <c r="F964" s="17" t="e">
        <f>VLOOKUP(Audit!#REF!,$V$3:$AE$12,5,FALSE) &amp; VLOOKUP(Audit!#REF!,$V$13:$AE$22,5,FALSE)&amp; IF(Audit!#REF!=10,Audit!#REF!&amp;Audit!#REF!,"")</f>
        <v>#REF!</v>
      </c>
      <c r="G964" s="17" t="e">
        <f>VLOOKUP(Audit!#REF!,$V$3:$AE$12,6,FALSE) &amp; VLOOKUP(Audit!#REF!,$V$13:$AE$22,6,FALSE)&amp; IF(Audit!#REF!=10,Audit!#REF!&amp;Audit!#REF!,"")</f>
        <v>#REF!</v>
      </c>
      <c r="H964" s="17" t="e">
        <f>VLOOKUP(Audit!#REF!,$V$3:$AE$12,7,FALSE) &amp; VLOOKUP(Audit!#REF!,$V$13:$AE$22,7,FALSE)&amp;IF(Audit!#REF!=10,Audit!#REF!&amp;Audit!#REF!,"")</f>
        <v>#REF!</v>
      </c>
      <c r="I964" s="17" t="e">
        <f>VLOOKUP(Audit!#REF!,$V$3:$AE$12,8,FALSE) &amp; Audit!#REF! &amp; VLOOKUP(Audit!#REF!,$V$13:$AE$22,8,FALSE)&amp;IF(Audit!#REF!=10,Audit!#REF!&amp;Audit!#REF!,"")</f>
        <v>#REF!</v>
      </c>
      <c r="J964" s="17" t="e">
        <f>VLOOKUP(Audit!#REF!,$V$3:$AE$12,9,FALSE) &amp; VLOOKUP(Audit!#REF!,$V$13:$AE$22,9,FALSE) &amp; IF(Audit!#REF!=10,Audit!#REF!&amp;Audit!#REF!,"") &amp; IF(Audit!#REF!&lt;&gt;1,U964,"")</f>
        <v>#REF!</v>
      </c>
      <c r="K964" s="17" t="e">
        <f>VLOOKUP(Audit!#REF!,$V$3:$AE$12,10,FALSE) &amp; Audit!#REF! &amp; VLOOKUP(Audit!#REF!,$V$13:$AE$22,10,FALSE) &amp; IF(Audit!#REF!=10,Audit!#REF!&amp;Audit!#REF!,"") &amp; IF(Audit!#REF!&lt;&gt;1,U964,"")</f>
        <v>#REF!</v>
      </c>
      <c r="L964" s="10" t="e">
        <f>Audit!#REF!</f>
        <v>#REF!</v>
      </c>
      <c r="M964" s="10" t="e">
        <f t="shared" ref="M964:M1027" si="461">IF(C964="","",IF(D964&lt;&gt;"",$W$23,IF(E964&lt;&gt;"",$W$23,IF(F964&lt;&gt;"",$W$23,IF(G964&lt;&gt;"",$W$23,IF(H964&lt;&gt;"",$W$23,IF(I964&lt;&gt;"",$W$23,IF(J964&lt;&gt;"",$W$23,IF(K964&lt;&gt;"",$W$23,"")))))))))</f>
        <v>#REF!</v>
      </c>
      <c r="N964" s="10" t="e">
        <f t="shared" ref="N964:N1027" si="462">IF(D964="","",IF(E964&lt;&gt;"",$W$23,IF(F964&lt;&gt;"",$W$23,IF(G964&lt;&gt;"",$W$23,IF(H964&lt;&gt;"",$W$23,IF(I964&lt;&gt;"",$W$23,IF(J964&lt;&gt;"",$W$23,IF(K964&lt;&gt;"",$W$23,""))))))))</f>
        <v>#REF!</v>
      </c>
      <c r="O964" s="10" t="e">
        <f t="shared" ref="O964:O1027" si="463">IF(E964="","",IF(F964&lt;&gt;"",$W$23,IF(G964&lt;&gt;"",$W$23,IF(H964&lt;&gt;"",$W$23,IF(I964&lt;&gt;"",$W$23,IF(J964&lt;&gt;"",$W$23,IF(K964&lt;&gt;"",$W$23,"")))))))</f>
        <v>#REF!</v>
      </c>
      <c r="P964" s="10" t="e">
        <f t="shared" ref="P964:P1027" si="464">IF(F964="","",IF(G964&lt;&gt;"",$W$23,IF(H964&lt;&gt;"",$W$23,IF(I964&lt;&gt;"",$W$23,IF(J964&lt;&gt;"",$W$23,IF(K964&lt;&gt;"",$W$23,""))))))</f>
        <v>#REF!</v>
      </c>
      <c r="Q964" s="10" t="e">
        <f t="shared" ref="Q964:Q1027" si="465">IF(G964="","",IF(H964&lt;&gt;"",$W$23,IF(I964&lt;&gt;"",$W$23,IF(J964&lt;&gt;"",$W$23,IF(K964&lt;&gt;"",$W$23,"")))))</f>
        <v>#REF!</v>
      </c>
      <c r="R964" s="10" t="e">
        <f t="shared" ref="R964:R1027" si="466">IF(H964="","",IF(I964&lt;&gt;"",$W$23,IF(J964&lt;&gt;"",$W$23,IF(K964&lt;&gt;"",$W$23,""))))</f>
        <v>#REF!</v>
      </c>
      <c r="S964" s="10" t="e">
        <f t="shared" ref="S964:S1027" si="467">IF(I964="","",IF(J964&lt;&gt;"",$W$23,IF(K964&lt;&gt;"",$W$23,"")))</f>
        <v>#REF!</v>
      </c>
      <c r="T964" s="10" t="e">
        <f t="shared" ref="T964:T1027" si="468">IF(J964="","",IF(K964&lt;&gt;"",$W$23,""))</f>
        <v>#REF!</v>
      </c>
      <c r="U964" s="17" t="e">
        <f>IF(Audit!#REF!="","",VLOOKUP(Audit!#REF!,$W$26:$X$35,2,FALSE)) &amp; Audit!#REF! &amp; IF(Audit!#REF!="","",IF(Audit!#REF!&lt;=1.4,VLOOKUP(Audit!#REF!,$W$38:X1009,2,FALSE),VLOOKUP(Audit!#REF!,$W$51:$X$61,2,FALSE))) &amp; IF(Audit!#REF!="","",VLOOKUP(Audit!#REF!,$Y$26:$Z$35,2,FALSE) &amp; Audit!#REF! &amp; IF(Audit!#REF!="","",IF(Audit!#REF!&lt;=1.4,VLOOKUP(Audit!#REF!,$Y$38:$Z$48,2,FALSE),VLOOKUP(Audit!#REF!,$Y$51:$Z$61,2,FALSE))))</f>
        <v>#REF!</v>
      </c>
      <c r="V964" s="21"/>
      <c r="AH964" s="49" t="e">
        <f>Audit!#REF!</f>
        <v>#REF!</v>
      </c>
      <c r="AI964" s="50" t="e">
        <f>VLOOKUP(Audit!#REF!,$V$3:$AE$12,2,FALSE)&amp; IF(Audit!#REF!=10,Audit!#REF!,"")</f>
        <v>#REF!</v>
      </c>
      <c r="AJ964" s="50" t="e">
        <f>VLOOKUP(Audit!#REF!,$V$13:$AE$22,2,FALSE)&amp; IF(Audit!#REF!=10,Audit!#REF!,"")</f>
        <v>#REF!</v>
      </c>
      <c r="AK964" s="47" t="e">
        <f t="shared" ref="AK964:AK1027" si="469">IF(AI964="","",COUNTIF(AI964," •*"))</f>
        <v>#REF!</v>
      </c>
      <c r="AL964" s="50" t="e">
        <f>VLOOKUP(Audit!#REF!,$V$3:$AE$12,3,FALSE)&amp; IF(Audit!#REF!=10,Audit!#REF!,"")</f>
        <v>#REF!</v>
      </c>
      <c r="AM964" s="50" t="e">
        <f>VLOOKUP(Audit!#REF!,$V$13:$AE$22,3,FALSE)&amp; IF(Audit!#REF!=10,Audit!#REF!,"")</f>
        <v>#REF!</v>
      </c>
      <c r="AN964" s="47" t="e">
        <f t="shared" ref="AN964:AN1027" si="470">IF(AL964="","",COUNTIF(AL964," •*") + COUNTIF(AI964," •*"))</f>
        <v>#REF!</v>
      </c>
      <c r="AO964" s="50" t="e">
        <f>VLOOKUP(Audit!#REF!,$V$3:$AE$12,4,FALSE) &amp;  Audit!#REF! &amp; IF(Audit!#REF!=10,Audit!#REF!,"")</f>
        <v>#REF!</v>
      </c>
      <c r="AP964" s="50" t="e">
        <f>VLOOKUP(Audit!#REF!,$V$13:$AE$22,4,FALSE)&amp; IF(Audit!#REF!=10,Audit!#REF!,"")</f>
        <v>#REF!</v>
      </c>
      <c r="AQ964" s="47" t="e">
        <f t="shared" ref="AQ964:AQ1027" si="471">IF(AO964="","",COUNTIF(AI964," •*")+COUNTIF(AL964," •*")+COUNTIF(AO964," •*"))</f>
        <v>#REF!</v>
      </c>
      <c r="AR964" s="50" t="e">
        <f>VLOOKUP(Audit!#REF!,$V$3:$AE$12,5,FALSE)&amp; IF(Audit!#REF!=10,Audit!#REF!,"")</f>
        <v>#REF!</v>
      </c>
      <c r="AS964" s="50" t="e">
        <f>VLOOKUP(Audit!#REF!,$V$13:$AE$22,5,FALSE)&amp; IF(Audit!#REF!=10,Audit!#REF!,"")</f>
        <v>#REF!</v>
      </c>
      <c r="AT964" s="47" t="e">
        <f t="shared" ref="AT964:AT1027" si="472">IF(AR964="","",COUNTIF(AI964," •*")+COUNTIF(AL964," •*")+COUNTIF(AO964," •*")+COUNTIF(AR964," •*"))</f>
        <v>#REF!</v>
      </c>
      <c r="AU964" s="50" t="e">
        <f>VLOOKUP(Audit!#REF!,$V$3:$AE$12,6,FALSE)&amp; IF(Audit!#REF!=10,Audit!#REF!,"")</f>
        <v>#REF!</v>
      </c>
      <c r="AV964" s="50" t="e">
        <f>VLOOKUP(Audit!#REF!,$V$13:$AE$22,6,FALSE)&amp; IF(Audit!#REF!=10,Audit!#REF!,"")</f>
        <v>#REF!</v>
      </c>
      <c r="AW964" s="47" t="e">
        <f t="shared" ref="AW964:AW1027" si="473">IF(AU964="","",COUNTIF(AI964," •*")+COUNTIF(AL964," •*")+COUNTIF(AO964," •*")+COUNTIF(AR964," •*")+COUNTIF(AU964," •*"))</f>
        <v>#REF!</v>
      </c>
      <c r="AX964" s="50" t="e">
        <f>VLOOKUP(Audit!#REF!,$V$3:$AE$12,7,FALSE)&amp; IF(Audit!#REF!=10,Audit!#REF!,"")</f>
        <v>#REF!</v>
      </c>
      <c r="AY964" s="50" t="e">
        <f>VLOOKUP(Audit!#REF!,$V$13:$AE$22,7,FALSE) &amp; IF(Audit!#REF!=10,Audit!#REF!,"")</f>
        <v>#REF!</v>
      </c>
      <c r="AZ964" s="47" t="e">
        <f t="shared" ref="AZ964:AZ1027" si="474">IF(AX964="","",COUNTIF(AI964," •*")+COUNTIF(AL964," •*")+COUNTIF(AO964," •*")+COUNTIF(AR964," •*")+COUNTIF(AU964," •*")+COUNTIF(AX964," •*"))</f>
        <v>#REF!</v>
      </c>
      <c r="BA964" s="50" t="e">
        <f>VLOOKUP(Audit!#REF!,$V$3:$AE$12,8,FALSE)&amp; Audit!#REF! &amp; IF(Audit!#REF!=10,Audit!#REF!,"")</f>
        <v>#REF!</v>
      </c>
      <c r="BB964" s="50" t="e">
        <f>VLOOKUP(Audit!#REF!,$V$13:$AE$22,8,FALSE) &amp; IF(Audit!#REF!=10,Audit!#REF!,"")</f>
        <v>#REF!</v>
      </c>
      <c r="BC964" s="47" t="e">
        <f t="shared" ref="BC964:BC1027" si="475">IF(BA964="","",COUNTIF(AI964," •*")+COUNTIF(AL964," •*")+COUNTIF(AO964," •*")+COUNTIF(AR964," •*")+COUNTIF(AU964," •*")+COUNTIF(AX964," •*")+COUNTIF(BA964," •*"))</f>
        <v>#REF!</v>
      </c>
      <c r="BD964" s="50" t="e">
        <f>VLOOKUP(Audit!#REF!,$V$3:$AE$12,9,FALSE)&amp; IF(Audit!#REF!=10,Audit!#REF!,"")</f>
        <v>#REF!</v>
      </c>
      <c r="BE964" s="50" t="e">
        <f>VLOOKUP(Audit!#REF!,$V$13:$AE$22,9,FALSE) &amp; IF(Audit!#REF!=10,Audit!#REF!,"") &amp; IF(Audit!#REF!&lt;&gt;1,U964,"")</f>
        <v>#REF!</v>
      </c>
      <c r="BF964" s="47" t="e">
        <f t="shared" ref="BF964:BF1027" si="476">IF(BD964="","",COUNTIF(AI964," •*")+COUNTIF(AL964," •*")+COUNTIF(AO964," •*")+COUNTIF(AR964," •*")+COUNTIF(AU964," •*")+COUNTIF(AX964," •*")+COUNTIF(BA964," •*")+COUNTIF(BD964," •*"))</f>
        <v>#REF!</v>
      </c>
      <c r="BG964" s="50" t="e">
        <f>VLOOKUP(Audit!#REF!,$V$3:$AE$12,10,FALSE) &amp; Audit!#REF! &amp; IF(Audit!#REF!=10,Audit!#REF!,"")</f>
        <v>#REF!</v>
      </c>
      <c r="BH964" s="50" t="e">
        <f>VLOOKUP(Audit!#REF!,$V$13:$AE$22,10,FALSE) &amp; IF(Audit!#REF!=10,Audit!#REF!,"") &amp; IF(Audit!#REF!&lt;&gt;1,U964,"")</f>
        <v>#REF!</v>
      </c>
      <c r="BI964" s="47" t="e">
        <f t="shared" ref="BI964:BI1027" si="477">IF(BG964="","",COUNTIF(AI964," •*")+COUNTIF(AL964," •*")+COUNTIF(AO964," •*")+COUNTIF(AR964," •*")+COUNTIF(AU964," •*")+COUNTIF(AX964," •*")+COUNTIF(BA964," •*")+COUNTIF(BD964," •*")+COUNTIF(BG964," •*"))</f>
        <v>#REF!</v>
      </c>
      <c r="BJ964" s="48" t="str">
        <f t="shared" ref="BJ964:BJ1027" si="478">IFERROR(INDEX(AI964:BH964,MATCH(1,AK964:BI964,0)),"")</f>
        <v/>
      </c>
      <c r="BK964" s="48" t="str">
        <f t="shared" ref="BK964:BK1027" si="479">IFERROR(INDEX(AJ964:BH964,MATCH(1,AK964:BI964,0)),"")</f>
        <v/>
      </c>
      <c r="BL964" s="48" t="str">
        <f t="shared" ref="BL964:BL1027" si="480">IFERROR(INDEX(AI964:BH964,MATCH(2,AK964:BI964,0)),"")</f>
        <v/>
      </c>
      <c r="BM964" s="48" t="str">
        <f t="shared" ref="BM964:BM1027" si="481">IFERROR(INDEX(AJ964:BH964,MATCH(2,AK964:BI964,0)),"")</f>
        <v/>
      </c>
      <c r="BN964" s="48" t="str">
        <f t="shared" ref="BN964:BN1027" si="482">IFERROR(INDEX(AI964:BH964,MATCH(3,AK964:BI964,0)),"")</f>
        <v/>
      </c>
      <c r="BO964" s="48" t="str">
        <f t="shared" ref="BO964:BO1027" si="483">IFERROR(INDEX(AJ964:BH964,MATCH(3,AK964:BI964,0)),"")</f>
        <v/>
      </c>
      <c r="BP964" s="48" t="str">
        <f t="shared" ref="BP964:BP1027" si="484">IFERROR(INDEX(AI964:BH964,MATCH(4,AK964:BI964,0)),"")</f>
        <v/>
      </c>
      <c r="BQ964" s="48" t="str">
        <f t="shared" ref="BQ964:BQ1027" si="485">IFERROR(INDEX(AJ964:BH964,MATCH(4,AK964:BI964,0)),"")</f>
        <v/>
      </c>
      <c r="BR964" s="48" t="str">
        <f t="shared" ref="BR964:BR1027" si="486">IFERROR(INDEX(AI964:BH964,MATCH(5,AK964:BI964,0)),"")</f>
        <v/>
      </c>
      <c r="BS964" s="48" t="str">
        <f t="shared" ref="BS964:BS1027" si="487">IFERROR(INDEX(AJ964:BH964,MATCH(5,AK964:BI964,0)),"")</f>
        <v/>
      </c>
      <c r="BT964" s="48" t="str">
        <f t="shared" ref="BT964:BT1027" si="488">IFERROR(INDEX(AI964:BH964,MATCH(6,AK964:BI964,0)),"")</f>
        <v/>
      </c>
      <c r="BU964" s="48" t="str">
        <f t="shared" ref="BU964:BU1027" si="489">IFERROR(INDEX(AJ964:BH964,MATCH(6,AK964:BI964,0)),"")</f>
        <v/>
      </c>
    </row>
    <row r="965" spans="1:73">
      <c r="A965" s="10" t="e">
        <f>Audit!#REF!</f>
        <v>#REF!</v>
      </c>
      <c r="B965" s="10" t="e">
        <f t="shared" si="460"/>
        <v>#REF!</v>
      </c>
      <c r="C965" s="17" t="e">
        <f>VLOOKUP(Audit!#REF!,$V$3:$AE$12,2,FALSE) &amp; VLOOKUP(Audit!#REF!,$V$13:$AE$22,2,FALSE)&amp; IF(Audit!#REF!=10,Audit!#REF!&amp;Audit!#REF!,"")</f>
        <v>#REF!</v>
      </c>
      <c r="D965" s="17" t="e">
        <f>VLOOKUP(Audit!#REF!,$V$3:$AE$12,3,FALSE) &amp; VLOOKUP(Audit!#REF!,$V$13:$AE$22,3,FALSE) &amp;IF(Audit!#REF!=10,Audit!#REF!&amp;Audit!#REF!,"")</f>
        <v>#REF!</v>
      </c>
      <c r="E965" s="17" t="e">
        <f>VLOOKUP(Audit!#REF!,$V$3:$AE$12,4,FALSE)&amp; Audit!#REF! &amp; VLOOKUP(Audit!#REF!,$V$13:$AE$22,4,FALSE)&amp; IF(Audit!#REF!=10,Audit!#REF!&amp;Audit!#REF!,"")</f>
        <v>#REF!</v>
      </c>
      <c r="F965" s="17" t="e">
        <f>VLOOKUP(Audit!#REF!,$V$3:$AE$12,5,FALSE) &amp; VLOOKUP(Audit!#REF!,$V$13:$AE$22,5,FALSE)&amp; IF(Audit!#REF!=10,Audit!#REF!&amp;Audit!#REF!,"")</f>
        <v>#REF!</v>
      </c>
      <c r="G965" s="17" t="e">
        <f>VLOOKUP(Audit!#REF!,$V$3:$AE$12,6,FALSE) &amp; VLOOKUP(Audit!#REF!,$V$13:$AE$22,6,FALSE)&amp; IF(Audit!#REF!=10,Audit!#REF!&amp;Audit!#REF!,"")</f>
        <v>#REF!</v>
      </c>
      <c r="H965" s="17" t="e">
        <f>VLOOKUP(Audit!#REF!,$V$3:$AE$12,7,FALSE) &amp; VLOOKUP(Audit!#REF!,$V$13:$AE$22,7,FALSE)&amp;IF(Audit!#REF!=10,Audit!#REF!&amp;Audit!#REF!,"")</f>
        <v>#REF!</v>
      </c>
      <c r="I965" s="17" t="e">
        <f>VLOOKUP(Audit!#REF!,$V$3:$AE$12,8,FALSE) &amp; Audit!#REF! &amp; VLOOKUP(Audit!#REF!,$V$13:$AE$22,8,FALSE)&amp;IF(Audit!#REF!=10,Audit!#REF!&amp;Audit!#REF!,"")</f>
        <v>#REF!</v>
      </c>
      <c r="J965" s="17" t="e">
        <f>VLOOKUP(Audit!#REF!,$V$3:$AE$12,9,FALSE) &amp; VLOOKUP(Audit!#REF!,$V$13:$AE$22,9,FALSE) &amp; IF(Audit!#REF!=10,Audit!#REF!&amp;Audit!#REF!,"") &amp; IF(Audit!#REF!&lt;&gt;1,U965,"")</f>
        <v>#REF!</v>
      </c>
      <c r="K965" s="17" t="e">
        <f>VLOOKUP(Audit!#REF!,$V$3:$AE$12,10,FALSE) &amp; Audit!#REF! &amp; VLOOKUP(Audit!#REF!,$V$13:$AE$22,10,FALSE) &amp; IF(Audit!#REF!=10,Audit!#REF!&amp;Audit!#REF!,"") &amp; IF(Audit!#REF!&lt;&gt;1,U965,"")</f>
        <v>#REF!</v>
      </c>
      <c r="L965" s="10" t="e">
        <f>Audit!#REF!</f>
        <v>#REF!</v>
      </c>
      <c r="M965" s="10" t="e">
        <f t="shared" si="461"/>
        <v>#REF!</v>
      </c>
      <c r="N965" s="10" t="e">
        <f t="shared" si="462"/>
        <v>#REF!</v>
      </c>
      <c r="O965" s="10" t="e">
        <f t="shared" si="463"/>
        <v>#REF!</v>
      </c>
      <c r="P965" s="10" t="e">
        <f t="shared" si="464"/>
        <v>#REF!</v>
      </c>
      <c r="Q965" s="10" t="e">
        <f t="shared" si="465"/>
        <v>#REF!</v>
      </c>
      <c r="R965" s="10" t="e">
        <f t="shared" si="466"/>
        <v>#REF!</v>
      </c>
      <c r="S965" s="10" t="e">
        <f t="shared" si="467"/>
        <v>#REF!</v>
      </c>
      <c r="T965" s="10" t="e">
        <f t="shared" si="468"/>
        <v>#REF!</v>
      </c>
      <c r="U965" s="17" t="e">
        <f>IF(Audit!#REF!="","",VLOOKUP(Audit!#REF!,$W$26:$X$35,2,FALSE)) &amp; Audit!#REF! &amp; IF(Audit!#REF!="","",IF(Audit!#REF!&lt;=1.4,VLOOKUP(Audit!#REF!,$W$38:X1010,2,FALSE),VLOOKUP(Audit!#REF!,$W$51:$X$61,2,FALSE))) &amp; IF(Audit!#REF!="","",VLOOKUP(Audit!#REF!,$Y$26:$Z$35,2,FALSE) &amp; Audit!#REF! &amp; IF(Audit!#REF!="","",IF(Audit!#REF!&lt;=1.4,VLOOKUP(Audit!#REF!,$Y$38:$Z$48,2,FALSE),VLOOKUP(Audit!#REF!,$Y$51:$Z$61,2,FALSE))))</f>
        <v>#REF!</v>
      </c>
      <c r="V965" s="21"/>
      <c r="AH965" s="49" t="e">
        <f>Audit!#REF!</f>
        <v>#REF!</v>
      </c>
      <c r="AI965" s="50" t="e">
        <f>VLOOKUP(Audit!#REF!,$V$3:$AE$12,2,FALSE)&amp; IF(Audit!#REF!=10,Audit!#REF!,"")</f>
        <v>#REF!</v>
      </c>
      <c r="AJ965" s="50" t="e">
        <f>VLOOKUP(Audit!#REF!,$V$13:$AE$22,2,FALSE)&amp; IF(Audit!#REF!=10,Audit!#REF!,"")</f>
        <v>#REF!</v>
      </c>
      <c r="AK965" s="47" t="e">
        <f t="shared" si="469"/>
        <v>#REF!</v>
      </c>
      <c r="AL965" s="50" t="e">
        <f>VLOOKUP(Audit!#REF!,$V$3:$AE$12,3,FALSE)&amp; IF(Audit!#REF!=10,Audit!#REF!,"")</f>
        <v>#REF!</v>
      </c>
      <c r="AM965" s="50" t="e">
        <f>VLOOKUP(Audit!#REF!,$V$13:$AE$22,3,FALSE)&amp; IF(Audit!#REF!=10,Audit!#REF!,"")</f>
        <v>#REF!</v>
      </c>
      <c r="AN965" s="47" t="e">
        <f t="shared" si="470"/>
        <v>#REF!</v>
      </c>
      <c r="AO965" s="50" t="e">
        <f>VLOOKUP(Audit!#REF!,$V$3:$AE$12,4,FALSE) &amp;  Audit!#REF! &amp; IF(Audit!#REF!=10,Audit!#REF!,"")</f>
        <v>#REF!</v>
      </c>
      <c r="AP965" s="50" t="e">
        <f>VLOOKUP(Audit!#REF!,$V$13:$AE$22,4,FALSE)&amp; IF(Audit!#REF!=10,Audit!#REF!,"")</f>
        <v>#REF!</v>
      </c>
      <c r="AQ965" s="47" t="e">
        <f t="shared" si="471"/>
        <v>#REF!</v>
      </c>
      <c r="AR965" s="50" t="e">
        <f>VLOOKUP(Audit!#REF!,$V$3:$AE$12,5,FALSE)&amp; IF(Audit!#REF!=10,Audit!#REF!,"")</f>
        <v>#REF!</v>
      </c>
      <c r="AS965" s="50" t="e">
        <f>VLOOKUP(Audit!#REF!,$V$13:$AE$22,5,FALSE)&amp; IF(Audit!#REF!=10,Audit!#REF!,"")</f>
        <v>#REF!</v>
      </c>
      <c r="AT965" s="47" t="e">
        <f t="shared" si="472"/>
        <v>#REF!</v>
      </c>
      <c r="AU965" s="50" t="e">
        <f>VLOOKUP(Audit!#REF!,$V$3:$AE$12,6,FALSE)&amp; IF(Audit!#REF!=10,Audit!#REF!,"")</f>
        <v>#REF!</v>
      </c>
      <c r="AV965" s="50" t="e">
        <f>VLOOKUP(Audit!#REF!,$V$13:$AE$22,6,FALSE)&amp; IF(Audit!#REF!=10,Audit!#REF!,"")</f>
        <v>#REF!</v>
      </c>
      <c r="AW965" s="47" t="e">
        <f t="shared" si="473"/>
        <v>#REF!</v>
      </c>
      <c r="AX965" s="50" t="e">
        <f>VLOOKUP(Audit!#REF!,$V$3:$AE$12,7,FALSE)&amp; IF(Audit!#REF!=10,Audit!#REF!,"")</f>
        <v>#REF!</v>
      </c>
      <c r="AY965" s="50" t="e">
        <f>VLOOKUP(Audit!#REF!,$V$13:$AE$22,7,FALSE) &amp; IF(Audit!#REF!=10,Audit!#REF!,"")</f>
        <v>#REF!</v>
      </c>
      <c r="AZ965" s="47" t="e">
        <f t="shared" si="474"/>
        <v>#REF!</v>
      </c>
      <c r="BA965" s="50" t="e">
        <f>VLOOKUP(Audit!#REF!,$V$3:$AE$12,8,FALSE)&amp; Audit!#REF! &amp; IF(Audit!#REF!=10,Audit!#REF!,"")</f>
        <v>#REF!</v>
      </c>
      <c r="BB965" s="50" t="e">
        <f>VLOOKUP(Audit!#REF!,$V$13:$AE$22,8,FALSE) &amp; IF(Audit!#REF!=10,Audit!#REF!,"")</f>
        <v>#REF!</v>
      </c>
      <c r="BC965" s="47" t="e">
        <f t="shared" si="475"/>
        <v>#REF!</v>
      </c>
      <c r="BD965" s="50" t="e">
        <f>VLOOKUP(Audit!#REF!,$V$3:$AE$12,9,FALSE)&amp; IF(Audit!#REF!=10,Audit!#REF!,"")</f>
        <v>#REF!</v>
      </c>
      <c r="BE965" s="50" t="e">
        <f>VLOOKUP(Audit!#REF!,$V$13:$AE$22,9,FALSE) &amp; IF(Audit!#REF!=10,Audit!#REF!,"") &amp; IF(Audit!#REF!&lt;&gt;1,U965,"")</f>
        <v>#REF!</v>
      </c>
      <c r="BF965" s="47" t="e">
        <f t="shared" si="476"/>
        <v>#REF!</v>
      </c>
      <c r="BG965" s="50" t="e">
        <f>VLOOKUP(Audit!#REF!,$V$3:$AE$12,10,FALSE) &amp; Audit!#REF! &amp; IF(Audit!#REF!=10,Audit!#REF!,"")</f>
        <v>#REF!</v>
      </c>
      <c r="BH965" s="50" t="e">
        <f>VLOOKUP(Audit!#REF!,$V$13:$AE$22,10,FALSE) &amp; IF(Audit!#REF!=10,Audit!#REF!,"") &amp; IF(Audit!#REF!&lt;&gt;1,U965,"")</f>
        <v>#REF!</v>
      </c>
      <c r="BI965" s="47" t="e">
        <f t="shared" si="477"/>
        <v>#REF!</v>
      </c>
      <c r="BJ965" s="48" t="str">
        <f t="shared" si="478"/>
        <v/>
      </c>
      <c r="BK965" s="48" t="str">
        <f t="shared" si="479"/>
        <v/>
      </c>
      <c r="BL965" s="48" t="str">
        <f t="shared" si="480"/>
        <v/>
      </c>
      <c r="BM965" s="48" t="str">
        <f t="shared" si="481"/>
        <v/>
      </c>
      <c r="BN965" s="48" t="str">
        <f t="shared" si="482"/>
        <v/>
      </c>
      <c r="BO965" s="48" t="str">
        <f t="shared" si="483"/>
        <v/>
      </c>
      <c r="BP965" s="48" t="str">
        <f t="shared" si="484"/>
        <v/>
      </c>
      <c r="BQ965" s="48" t="str">
        <f t="shared" si="485"/>
        <v/>
      </c>
      <c r="BR965" s="48" t="str">
        <f t="shared" si="486"/>
        <v/>
      </c>
      <c r="BS965" s="48" t="str">
        <f t="shared" si="487"/>
        <v/>
      </c>
      <c r="BT965" s="48" t="str">
        <f t="shared" si="488"/>
        <v/>
      </c>
      <c r="BU965" s="48" t="str">
        <f t="shared" si="489"/>
        <v/>
      </c>
    </row>
    <row r="966" spans="1:73">
      <c r="A966" s="10" t="e">
        <f>Audit!#REF!</f>
        <v>#REF!</v>
      </c>
      <c r="B966" s="10" t="e">
        <f t="shared" si="460"/>
        <v>#REF!</v>
      </c>
      <c r="C966" s="17" t="e">
        <f>VLOOKUP(Audit!#REF!,$V$3:$AE$12,2,FALSE) &amp; VLOOKUP(Audit!#REF!,$V$13:$AE$22,2,FALSE)&amp; IF(Audit!#REF!=10,Audit!#REF!&amp;Audit!#REF!,"")</f>
        <v>#REF!</v>
      </c>
      <c r="D966" s="17" t="e">
        <f>VLOOKUP(Audit!#REF!,$V$3:$AE$12,3,FALSE) &amp; VLOOKUP(Audit!#REF!,$V$13:$AE$22,3,FALSE) &amp;IF(Audit!#REF!=10,Audit!#REF!&amp;Audit!#REF!,"")</f>
        <v>#REF!</v>
      </c>
      <c r="E966" s="17" t="e">
        <f>VLOOKUP(Audit!#REF!,$V$3:$AE$12,4,FALSE)&amp; Audit!#REF! &amp; VLOOKUP(Audit!#REF!,$V$13:$AE$22,4,FALSE)&amp; IF(Audit!#REF!=10,Audit!#REF!&amp;Audit!#REF!,"")</f>
        <v>#REF!</v>
      </c>
      <c r="F966" s="17" t="e">
        <f>VLOOKUP(Audit!#REF!,$V$3:$AE$12,5,FALSE) &amp; VLOOKUP(Audit!#REF!,$V$13:$AE$22,5,FALSE)&amp; IF(Audit!#REF!=10,Audit!#REF!&amp;Audit!#REF!,"")</f>
        <v>#REF!</v>
      </c>
      <c r="G966" s="17" t="e">
        <f>VLOOKUP(Audit!#REF!,$V$3:$AE$12,6,FALSE) &amp; VLOOKUP(Audit!#REF!,$V$13:$AE$22,6,FALSE)&amp; IF(Audit!#REF!=10,Audit!#REF!&amp;Audit!#REF!,"")</f>
        <v>#REF!</v>
      </c>
      <c r="H966" s="17" t="e">
        <f>VLOOKUP(Audit!#REF!,$V$3:$AE$12,7,FALSE) &amp; VLOOKUP(Audit!#REF!,$V$13:$AE$22,7,FALSE)&amp;IF(Audit!#REF!=10,Audit!#REF!&amp;Audit!#REF!,"")</f>
        <v>#REF!</v>
      </c>
      <c r="I966" s="17" t="e">
        <f>VLOOKUP(Audit!#REF!,$V$3:$AE$12,8,FALSE) &amp; Audit!#REF! &amp; VLOOKUP(Audit!#REF!,$V$13:$AE$22,8,FALSE)&amp;IF(Audit!#REF!=10,Audit!#REF!&amp;Audit!#REF!,"")</f>
        <v>#REF!</v>
      </c>
      <c r="J966" s="17" t="e">
        <f>VLOOKUP(Audit!#REF!,$V$3:$AE$12,9,FALSE) &amp; VLOOKUP(Audit!#REF!,$V$13:$AE$22,9,FALSE) &amp; IF(Audit!#REF!=10,Audit!#REF!&amp;Audit!#REF!,"") &amp; IF(Audit!#REF!&lt;&gt;1,U966,"")</f>
        <v>#REF!</v>
      </c>
      <c r="K966" s="17" t="e">
        <f>VLOOKUP(Audit!#REF!,$V$3:$AE$12,10,FALSE) &amp; Audit!#REF! &amp; VLOOKUP(Audit!#REF!,$V$13:$AE$22,10,FALSE) &amp; IF(Audit!#REF!=10,Audit!#REF!&amp;Audit!#REF!,"") &amp; IF(Audit!#REF!&lt;&gt;1,U966,"")</f>
        <v>#REF!</v>
      </c>
      <c r="L966" s="10" t="e">
        <f>Audit!#REF!</f>
        <v>#REF!</v>
      </c>
      <c r="M966" s="10" t="e">
        <f t="shared" si="461"/>
        <v>#REF!</v>
      </c>
      <c r="N966" s="10" t="e">
        <f t="shared" si="462"/>
        <v>#REF!</v>
      </c>
      <c r="O966" s="10" t="e">
        <f t="shared" si="463"/>
        <v>#REF!</v>
      </c>
      <c r="P966" s="10" t="e">
        <f t="shared" si="464"/>
        <v>#REF!</v>
      </c>
      <c r="Q966" s="10" t="e">
        <f t="shared" si="465"/>
        <v>#REF!</v>
      </c>
      <c r="R966" s="10" t="e">
        <f t="shared" si="466"/>
        <v>#REF!</v>
      </c>
      <c r="S966" s="10" t="e">
        <f t="shared" si="467"/>
        <v>#REF!</v>
      </c>
      <c r="T966" s="10" t="e">
        <f t="shared" si="468"/>
        <v>#REF!</v>
      </c>
      <c r="U966" s="17" t="e">
        <f>IF(Audit!#REF!="","",VLOOKUP(Audit!#REF!,$W$26:$X$35,2,FALSE)) &amp; Audit!#REF! &amp; IF(Audit!#REF!="","",IF(Audit!#REF!&lt;=1.4,VLOOKUP(Audit!#REF!,$W$38:X1011,2,FALSE),VLOOKUP(Audit!#REF!,$W$51:$X$61,2,FALSE))) &amp; IF(Audit!#REF!="","",VLOOKUP(Audit!#REF!,$Y$26:$Z$35,2,FALSE) &amp; Audit!#REF! &amp; IF(Audit!#REF!="","",IF(Audit!#REF!&lt;=1.4,VLOOKUP(Audit!#REF!,$Y$38:$Z$48,2,FALSE),VLOOKUP(Audit!#REF!,$Y$51:$Z$61,2,FALSE))))</f>
        <v>#REF!</v>
      </c>
      <c r="V966" s="21"/>
      <c r="AH966" s="49" t="e">
        <f>Audit!#REF!</f>
        <v>#REF!</v>
      </c>
      <c r="AI966" s="50" t="e">
        <f>VLOOKUP(Audit!#REF!,$V$3:$AE$12,2,FALSE)&amp; IF(Audit!#REF!=10,Audit!#REF!,"")</f>
        <v>#REF!</v>
      </c>
      <c r="AJ966" s="50" t="e">
        <f>VLOOKUP(Audit!#REF!,$V$13:$AE$22,2,FALSE)&amp; IF(Audit!#REF!=10,Audit!#REF!,"")</f>
        <v>#REF!</v>
      </c>
      <c r="AK966" s="47" t="e">
        <f t="shared" si="469"/>
        <v>#REF!</v>
      </c>
      <c r="AL966" s="50" t="e">
        <f>VLOOKUP(Audit!#REF!,$V$3:$AE$12,3,FALSE)&amp; IF(Audit!#REF!=10,Audit!#REF!,"")</f>
        <v>#REF!</v>
      </c>
      <c r="AM966" s="50" t="e">
        <f>VLOOKUP(Audit!#REF!,$V$13:$AE$22,3,FALSE)&amp; IF(Audit!#REF!=10,Audit!#REF!,"")</f>
        <v>#REF!</v>
      </c>
      <c r="AN966" s="47" t="e">
        <f t="shared" si="470"/>
        <v>#REF!</v>
      </c>
      <c r="AO966" s="50" t="e">
        <f>VLOOKUP(Audit!#REF!,$V$3:$AE$12,4,FALSE) &amp;  Audit!#REF! &amp; IF(Audit!#REF!=10,Audit!#REF!,"")</f>
        <v>#REF!</v>
      </c>
      <c r="AP966" s="50" t="e">
        <f>VLOOKUP(Audit!#REF!,$V$13:$AE$22,4,FALSE)&amp; IF(Audit!#REF!=10,Audit!#REF!,"")</f>
        <v>#REF!</v>
      </c>
      <c r="AQ966" s="47" t="e">
        <f t="shared" si="471"/>
        <v>#REF!</v>
      </c>
      <c r="AR966" s="50" t="e">
        <f>VLOOKUP(Audit!#REF!,$V$3:$AE$12,5,FALSE)&amp; IF(Audit!#REF!=10,Audit!#REF!,"")</f>
        <v>#REF!</v>
      </c>
      <c r="AS966" s="50" t="e">
        <f>VLOOKUP(Audit!#REF!,$V$13:$AE$22,5,FALSE)&amp; IF(Audit!#REF!=10,Audit!#REF!,"")</f>
        <v>#REF!</v>
      </c>
      <c r="AT966" s="47" t="e">
        <f t="shared" si="472"/>
        <v>#REF!</v>
      </c>
      <c r="AU966" s="50" t="e">
        <f>VLOOKUP(Audit!#REF!,$V$3:$AE$12,6,FALSE)&amp; IF(Audit!#REF!=10,Audit!#REF!,"")</f>
        <v>#REF!</v>
      </c>
      <c r="AV966" s="50" t="e">
        <f>VLOOKUP(Audit!#REF!,$V$13:$AE$22,6,FALSE)&amp; IF(Audit!#REF!=10,Audit!#REF!,"")</f>
        <v>#REF!</v>
      </c>
      <c r="AW966" s="47" t="e">
        <f t="shared" si="473"/>
        <v>#REF!</v>
      </c>
      <c r="AX966" s="50" t="e">
        <f>VLOOKUP(Audit!#REF!,$V$3:$AE$12,7,FALSE)&amp; IF(Audit!#REF!=10,Audit!#REF!,"")</f>
        <v>#REF!</v>
      </c>
      <c r="AY966" s="50" t="e">
        <f>VLOOKUP(Audit!#REF!,$V$13:$AE$22,7,FALSE) &amp; IF(Audit!#REF!=10,Audit!#REF!,"")</f>
        <v>#REF!</v>
      </c>
      <c r="AZ966" s="47" t="e">
        <f t="shared" si="474"/>
        <v>#REF!</v>
      </c>
      <c r="BA966" s="50" t="e">
        <f>VLOOKUP(Audit!#REF!,$V$3:$AE$12,8,FALSE)&amp; Audit!#REF! &amp; IF(Audit!#REF!=10,Audit!#REF!,"")</f>
        <v>#REF!</v>
      </c>
      <c r="BB966" s="50" t="e">
        <f>VLOOKUP(Audit!#REF!,$V$13:$AE$22,8,FALSE) &amp; IF(Audit!#REF!=10,Audit!#REF!,"")</f>
        <v>#REF!</v>
      </c>
      <c r="BC966" s="47" t="e">
        <f t="shared" si="475"/>
        <v>#REF!</v>
      </c>
      <c r="BD966" s="50" t="e">
        <f>VLOOKUP(Audit!#REF!,$V$3:$AE$12,9,FALSE)&amp; IF(Audit!#REF!=10,Audit!#REF!,"")</f>
        <v>#REF!</v>
      </c>
      <c r="BE966" s="50" t="e">
        <f>VLOOKUP(Audit!#REF!,$V$13:$AE$22,9,FALSE) &amp; IF(Audit!#REF!=10,Audit!#REF!,"") &amp; IF(Audit!#REF!&lt;&gt;1,U966,"")</f>
        <v>#REF!</v>
      </c>
      <c r="BF966" s="47" t="e">
        <f t="shared" si="476"/>
        <v>#REF!</v>
      </c>
      <c r="BG966" s="50" t="e">
        <f>VLOOKUP(Audit!#REF!,$V$3:$AE$12,10,FALSE) &amp; Audit!#REF! &amp; IF(Audit!#REF!=10,Audit!#REF!,"")</f>
        <v>#REF!</v>
      </c>
      <c r="BH966" s="50" t="e">
        <f>VLOOKUP(Audit!#REF!,$V$13:$AE$22,10,FALSE) &amp; IF(Audit!#REF!=10,Audit!#REF!,"") &amp; IF(Audit!#REF!&lt;&gt;1,U966,"")</f>
        <v>#REF!</v>
      </c>
      <c r="BI966" s="47" t="e">
        <f t="shared" si="477"/>
        <v>#REF!</v>
      </c>
      <c r="BJ966" s="48" t="str">
        <f t="shared" si="478"/>
        <v/>
      </c>
      <c r="BK966" s="48" t="str">
        <f t="shared" si="479"/>
        <v/>
      </c>
      <c r="BL966" s="48" t="str">
        <f t="shared" si="480"/>
        <v/>
      </c>
      <c r="BM966" s="48" t="str">
        <f t="shared" si="481"/>
        <v/>
      </c>
      <c r="BN966" s="48" t="str">
        <f t="shared" si="482"/>
        <v/>
      </c>
      <c r="BO966" s="48" t="str">
        <f t="shared" si="483"/>
        <v/>
      </c>
      <c r="BP966" s="48" t="str">
        <f t="shared" si="484"/>
        <v/>
      </c>
      <c r="BQ966" s="48" t="str">
        <f t="shared" si="485"/>
        <v/>
      </c>
      <c r="BR966" s="48" t="str">
        <f t="shared" si="486"/>
        <v/>
      </c>
      <c r="BS966" s="48" t="str">
        <f t="shared" si="487"/>
        <v/>
      </c>
      <c r="BT966" s="48" t="str">
        <f t="shared" si="488"/>
        <v/>
      </c>
      <c r="BU966" s="48" t="str">
        <f t="shared" si="489"/>
        <v/>
      </c>
    </row>
    <row r="967" spans="1:73">
      <c r="A967" s="10" t="e">
        <f>Audit!#REF!</f>
        <v>#REF!</v>
      </c>
      <c r="B967" s="10" t="e">
        <f t="shared" si="460"/>
        <v>#REF!</v>
      </c>
      <c r="C967" s="17" t="e">
        <f>VLOOKUP(Audit!#REF!,$V$3:$AE$12,2,FALSE) &amp; VLOOKUP(Audit!#REF!,$V$13:$AE$22,2,FALSE)&amp; IF(Audit!#REF!=10,Audit!#REF!&amp;Audit!#REF!,"")</f>
        <v>#REF!</v>
      </c>
      <c r="D967" s="17" t="e">
        <f>VLOOKUP(Audit!#REF!,$V$3:$AE$12,3,FALSE) &amp; VLOOKUP(Audit!#REF!,$V$13:$AE$22,3,FALSE) &amp;IF(Audit!#REF!=10,Audit!#REF!&amp;Audit!#REF!,"")</f>
        <v>#REF!</v>
      </c>
      <c r="E967" s="17" t="e">
        <f>VLOOKUP(Audit!#REF!,$V$3:$AE$12,4,FALSE)&amp; Audit!#REF! &amp; VLOOKUP(Audit!#REF!,$V$13:$AE$22,4,FALSE)&amp; IF(Audit!#REF!=10,Audit!#REF!&amp;Audit!#REF!,"")</f>
        <v>#REF!</v>
      </c>
      <c r="F967" s="17" t="e">
        <f>VLOOKUP(Audit!#REF!,$V$3:$AE$12,5,FALSE) &amp; VLOOKUP(Audit!#REF!,$V$13:$AE$22,5,FALSE)&amp; IF(Audit!#REF!=10,Audit!#REF!&amp;Audit!#REF!,"")</f>
        <v>#REF!</v>
      </c>
      <c r="G967" s="17" t="e">
        <f>VLOOKUP(Audit!#REF!,$V$3:$AE$12,6,FALSE) &amp; VLOOKUP(Audit!#REF!,$V$13:$AE$22,6,FALSE)&amp; IF(Audit!#REF!=10,Audit!#REF!&amp;Audit!#REF!,"")</f>
        <v>#REF!</v>
      </c>
      <c r="H967" s="17" t="e">
        <f>VLOOKUP(Audit!#REF!,$V$3:$AE$12,7,FALSE) &amp; VLOOKUP(Audit!#REF!,$V$13:$AE$22,7,FALSE)&amp;IF(Audit!#REF!=10,Audit!#REF!&amp;Audit!#REF!,"")</f>
        <v>#REF!</v>
      </c>
      <c r="I967" s="17" t="e">
        <f>VLOOKUP(Audit!#REF!,$V$3:$AE$12,8,FALSE) &amp; Audit!#REF! &amp; VLOOKUP(Audit!#REF!,$V$13:$AE$22,8,FALSE)&amp;IF(Audit!#REF!=10,Audit!#REF!&amp;Audit!#REF!,"")</f>
        <v>#REF!</v>
      </c>
      <c r="J967" s="17" t="e">
        <f>VLOOKUP(Audit!#REF!,$V$3:$AE$12,9,FALSE) &amp; VLOOKUP(Audit!#REF!,$V$13:$AE$22,9,FALSE) &amp; IF(Audit!#REF!=10,Audit!#REF!&amp;Audit!#REF!,"") &amp; IF(Audit!#REF!&lt;&gt;1,U967,"")</f>
        <v>#REF!</v>
      </c>
      <c r="K967" s="17" t="e">
        <f>VLOOKUP(Audit!#REF!,$V$3:$AE$12,10,FALSE) &amp; Audit!#REF! &amp; VLOOKUP(Audit!#REF!,$V$13:$AE$22,10,FALSE) &amp; IF(Audit!#REF!=10,Audit!#REF!&amp;Audit!#REF!,"") &amp; IF(Audit!#REF!&lt;&gt;1,U967,"")</f>
        <v>#REF!</v>
      </c>
      <c r="L967" s="10" t="e">
        <f>Audit!#REF!</f>
        <v>#REF!</v>
      </c>
      <c r="M967" s="10" t="e">
        <f t="shared" si="461"/>
        <v>#REF!</v>
      </c>
      <c r="N967" s="10" t="e">
        <f t="shared" si="462"/>
        <v>#REF!</v>
      </c>
      <c r="O967" s="10" t="e">
        <f t="shared" si="463"/>
        <v>#REF!</v>
      </c>
      <c r="P967" s="10" t="e">
        <f t="shared" si="464"/>
        <v>#REF!</v>
      </c>
      <c r="Q967" s="10" t="e">
        <f t="shared" si="465"/>
        <v>#REF!</v>
      </c>
      <c r="R967" s="10" t="e">
        <f t="shared" si="466"/>
        <v>#REF!</v>
      </c>
      <c r="S967" s="10" t="e">
        <f t="shared" si="467"/>
        <v>#REF!</v>
      </c>
      <c r="T967" s="10" t="e">
        <f t="shared" si="468"/>
        <v>#REF!</v>
      </c>
      <c r="U967" s="17" t="e">
        <f>IF(Audit!#REF!="","",VLOOKUP(Audit!#REF!,$W$26:$X$35,2,FALSE)) &amp; Audit!#REF! &amp; IF(Audit!#REF!="","",IF(Audit!#REF!&lt;=1.4,VLOOKUP(Audit!#REF!,$W$38:X1012,2,FALSE),VLOOKUP(Audit!#REF!,$W$51:$X$61,2,FALSE))) &amp; IF(Audit!#REF!="","",VLOOKUP(Audit!#REF!,$Y$26:$Z$35,2,FALSE) &amp; Audit!#REF! &amp; IF(Audit!#REF!="","",IF(Audit!#REF!&lt;=1.4,VLOOKUP(Audit!#REF!,$Y$38:$Z$48,2,FALSE),VLOOKUP(Audit!#REF!,$Y$51:$Z$61,2,FALSE))))</f>
        <v>#REF!</v>
      </c>
      <c r="V967" s="21"/>
      <c r="AH967" s="49" t="e">
        <f>Audit!#REF!</f>
        <v>#REF!</v>
      </c>
      <c r="AI967" s="50" t="e">
        <f>VLOOKUP(Audit!#REF!,$V$3:$AE$12,2,FALSE)&amp; IF(Audit!#REF!=10,Audit!#REF!,"")</f>
        <v>#REF!</v>
      </c>
      <c r="AJ967" s="50" t="e">
        <f>VLOOKUP(Audit!#REF!,$V$13:$AE$22,2,FALSE)&amp; IF(Audit!#REF!=10,Audit!#REF!,"")</f>
        <v>#REF!</v>
      </c>
      <c r="AK967" s="47" t="e">
        <f t="shared" si="469"/>
        <v>#REF!</v>
      </c>
      <c r="AL967" s="50" t="e">
        <f>VLOOKUP(Audit!#REF!,$V$3:$AE$12,3,FALSE)&amp; IF(Audit!#REF!=10,Audit!#REF!,"")</f>
        <v>#REF!</v>
      </c>
      <c r="AM967" s="50" t="e">
        <f>VLOOKUP(Audit!#REF!,$V$13:$AE$22,3,FALSE)&amp; IF(Audit!#REF!=10,Audit!#REF!,"")</f>
        <v>#REF!</v>
      </c>
      <c r="AN967" s="47" t="e">
        <f t="shared" si="470"/>
        <v>#REF!</v>
      </c>
      <c r="AO967" s="50" t="e">
        <f>VLOOKUP(Audit!#REF!,$V$3:$AE$12,4,FALSE) &amp;  Audit!#REF! &amp; IF(Audit!#REF!=10,Audit!#REF!,"")</f>
        <v>#REF!</v>
      </c>
      <c r="AP967" s="50" t="e">
        <f>VLOOKUP(Audit!#REF!,$V$13:$AE$22,4,FALSE)&amp; IF(Audit!#REF!=10,Audit!#REF!,"")</f>
        <v>#REF!</v>
      </c>
      <c r="AQ967" s="47" t="e">
        <f t="shared" si="471"/>
        <v>#REF!</v>
      </c>
      <c r="AR967" s="50" t="e">
        <f>VLOOKUP(Audit!#REF!,$V$3:$AE$12,5,FALSE)&amp; IF(Audit!#REF!=10,Audit!#REF!,"")</f>
        <v>#REF!</v>
      </c>
      <c r="AS967" s="50" t="e">
        <f>VLOOKUP(Audit!#REF!,$V$13:$AE$22,5,FALSE)&amp; IF(Audit!#REF!=10,Audit!#REF!,"")</f>
        <v>#REF!</v>
      </c>
      <c r="AT967" s="47" t="e">
        <f t="shared" si="472"/>
        <v>#REF!</v>
      </c>
      <c r="AU967" s="50" t="e">
        <f>VLOOKUP(Audit!#REF!,$V$3:$AE$12,6,FALSE)&amp; IF(Audit!#REF!=10,Audit!#REF!,"")</f>
        <v>#REF!</v>
      </c>
      <c r="AV967" s="50" t="e">
        <f>VLOOKUP(Audit!#REF!,$V$13:$AE$22,6,FALSE)&amp; IF(Audit!#REF!=10,Audit!#REF!,"")</f>
        <v>#REF!</v>
      </c>
      <c r="AW967" s="47" t="e">
        <f t="shared" si="473"/>
        <v>#REF!</v>
      </c>
      <c r="AX967" s="50" t="e">
        <f>VLOOKUP(Audit!#REF!,$V$3:$AE$12,7,FALSE)&amp; IF(Audit!#REF!=10,Audit!#REF!,"")</f>
        <v>#REF!</v>
      </c>
      <c r="AY967" s="50" t="e">
        <f>VLOOKUP(Audit!#REF!,$V$13:$AE$22,7,FALSE) &amp; IF(Audit!#REF!=10,Audit!#REF!,"")</f>
        <v>#REF!</v>
      </c>
      <c r="AZ967" s="47" t="e">
        <f t="shared" si="474"/>
        <v>#REF!</v>
      </c>
      <c r="BA967" s="50" t="e">
        <f>VLOOKUP(Audit!#REF!,$V$3:$AE$12,8,FALSE)&amp; Audit!#REF! &amp; IF(Audit!#REF!=10,Audit!#REF!,"")</f>
        <v>#REF!</v>
      </c>
      <c r="BB967" s="50" t="e">
        <f>VLOOKUP(Audit!#REF!,$V$13:$AE$22,8,FALSE) &amp; IF(Audit!#REF!=10,Audit!#REF!,"")</f>
        <v>#REF!</v>
      </c>
      <c r="BC967" s="47" t="e">
        <f t="shared" si="475"/>
        <v>#REF!</v>
      </c>
      <c r="BD967" s="50" t="e">
        <f>VLOOKUP(Audit!#REF!,$V$3:$AE$12,9,FALSE)&amp; IF(Audit!#REF!=10,Audit!#REF!,"")</f>
        <v>#REF!</v>
      </c>
      <c r="BE967" s="50" t="e">
        <f>VLOOKUP(Audit!#REF!,$V$13:$AE$22,9,FALSE) &amp; IF(Audit!#REF!=10,Audit!#REF!,"") &amp; IF(Audit!#REF!&lt;&gt;1,U967,"")</f>
        <v>#REF!</v>
      </c>
      <c r="BF967" s="47" t="e">
        <f t="shared" si="476"/>
        <v>#REF!</v>
      </c>
      <c r="BG967" s="50" t="e">
        <f>VLOOKUP(Audit!#REF!,$V$3:$AE$12,10,FALSE) &amp; Audit!#REF! &amp; IF(Audit!#REF!=10,Audit!#REF!,"")</f>
        <v>#REF!</v>
      </c>
      <c r="BH967" s="50" t="e">
        <f>VLOOKUP(Audit!#REF!,$V$13:$AE$22,10,FALSE) &amp; IF(Audit!#REF!=10,Audit!#REF!,"") &amp; IF(Audit!#REF!&lt;&gt;1,U967,"")</f>
        <v>#REF!</v>
      </c>
      <c r="BI967" s="47" t="e">
        <f t="shared" si="477"/>
        <v>#REF!</v>
      </c>
      <c r="BJ967" s="48" t="str">
        <f t="shared" si="478"/>
        <v/>
      </c>
      <c r="BK967" s="48" t="str">
        <f t="shared" si="479"/>
        <v/>
      </c>
      <c r="BL967" s="48" t="str">
        <f t="shared" si="480"/>
        <v/>
      </c>
      <c r="BM967" s="48" t="str">
        <f t="shared" si="481"/>
        <v/>
      </c>
      <c r="BN967" s="48" t="str">
        <f t="shared" si="482"/>
        <v/>
      </c>
      <c r="BO967" s="48" t="str">
        <f t="shared" si="483"/>
        <v/>
      </c>
      <c r="BP967" s="48" t="str">
        <f t="shared" si="484"/>
        <v/>
      </c>
      <c r="BQ967" s="48" t="str">
        <f t="shared" si="485"/>
        <v/>
      </c>
      <c r="BR967" s="48" t="str">
        <f t="shared" si="486"/>
        <v/>
      </c>
      <c r="BS967" s="48" t="str">
        <f t="shared" si="487"/>
        <v/>
      </c>
      <c r="BT967" s="48" t="str">
        <f t="shared" si="488"/>
        <v/>
      </c>
      <c r="BU967" s="48" t="str">
        <f t="shared" si="489"/>
        <v/>
      </c>
    </row>
    <row r="968" spans="1:73">
      <c r="A968" s="10" t="e">
        <f>Audit!#REF!</f>
        <v>#REF!</v>
      </c>
      <c r="B968" s="10" t="e">
        <f t="shared" si="460"/>
        <v>#REF!</v>
      </c>
      <c r="C968" s="17" t="e">
        <f>VLOOKUP(Audit!#REF!,$V$3:$AE$12,2,FALSE) &amp; VLOOKUP(Audit!#REF!,$V$13:$AE$22,2,FALSE)&amp; IF(Audit!#REF!=10,Audit!#REF!&amp;Audit!#REF!,"")</f>
        <v>#REF!</v>
      </c>
      <c r="D968" s="17" t="e">
        <f>VLOOKUP(Audit!#REF!,$V$3:$AE$12,3,FALSE) &amp; VLOOKUP(Audit!#REF!,$V$13:$AE$22,3,FALSE) &amp;IF(Audit!#REF!=10,Audit!#REF!&amp;Audit!#REF!,"")</f>
        <v>#REF!</v>
      </c>
      <c r="E968" s="17" t="e">
        <f>VLOOKUP(Audit!#REF!,$V$3:$AE$12,4,FALSE)&amp; Audit!#REF! &amp; VLOOKUP(Audit!#REF!,$V$13:$AE$22,4,FALSE)&amp; IF(Audit!#REF!=10,Audit!#REF!&amp;Audit!#REF!,"")</f>
        <v>#REF!</v>
      </c>
      <c r="F968" s="17" t="e">
        <f>VLOOKUP(Audit!#REF!,$V$3:$AE$12,5,FALSE) &amp; VLOOKUP(Audit!#REF!,$V$13:$AE$22,5,FALSE)&amp; IF(Audit!#REF!=10,Audit!#REF!&amp;Audit!#REF!,"")</f>
        <v>#REF!</v>
      </c>
      <c r="G968" s="17" t="e">
        <f>VLOOKUP(Audit!#REF!,$V$3:$AE$12,6,FALSE) &amp; VLOOKUP(Audit!#REF!,$V$13:$AE$22,6,FALSE)&amp; IF(Audit!#REF!=10,Audit!#REF!&amp;Audit!#REF!,"")</f>
        <v>#REF!</v>
      </c>
      <c r="H968" s="17" t="e">
        <f>VLOOKUP(Audit!#REF!,$V$3:$AE$12,7,FALSE) &amp; VLOOKUP(Audit!#REF!,$V$13:$AE$22,7,FALSE)&amp;IF(Audit!#REF!=10,Audit!#REF!&amp;Audit!#REF!,"")</f>
        <v>#REF!</v>
      </c>
      <c r="I968" s="17" t="e">
        <f>VLOOKUP(Audit!#REF!,$V$3:$AE$12,8,FALSE) &amp; Audit!#REF! &amp; VLOOKUP(Audit!#REF!,$V$13:$AE$22,8,FALSE)&amp;IF(Audit!#REF!=10,Audit!#REF!&amp;Audit!#REF!,"")</f>
        <v>#REF!</v>
      </c>
      <c r="J968" s="17" t="e">
        <f>VLOOKUP(Audit!#REF!,$V$3:$AE$12,9,FALSE) &amp; VLOOKUP(Audit!#REF!,$V$13:$AE$22,9,FALSE) &amp; IF(Audit!#REF!=10,Audit!#REF!&amp;Audit!#REF!,"") &amp; IF(Audit!#REF!&lt;&gt;1,U968,"")</f>
        <v>#REF!</v>
      </c>
      <c r="K968" s="17" t="e">
        <f>VLOOKUP(Audit!#REF!,$V$3:$AE$12,10,FALSE) &amp; Audit!#REF! &amp; VLOOKUP(Audit!#REF!,$V$13:$AE$22,10,FALSE) &amp; IF(Audit!#REF!=10,Audit!#REF!&amp;Audit!#REF!,"") &amp; IF(Audit!#REF!&lt;&gt;1,U968,"")</f>
        <v>#REF!</v>
      </c>
      <c r="L968" s="10" t="e">
        <f>Audit!#REF!</f>
        <v>#REF!</v>
      </c>
      <c r="M968" s="10" t="e">
        <f t="shared" si="461"/>
        <v>#REF!</v>
      </c>
      <c r="N968" s="10" t="e">
        <f t="shared" si="462"/>
        <v>#REF!</v>
      </c>
      <c r="O968" s="10" t="e">
        <f t="shared" si="463"/>
        <v>#REF!</v>
      </c>
      <c r="P968" s="10" t="e">
        <f t="shared" si="464"/>
        <v>#REF!</v>
      </c>
      <c r="Q968" s="10" t="e">
        <f t="shared" si="465"/>
        <v>#REF!</v>
      </c>
      <c r="R968" s="10" t="e">
        <f t="shared" si="466"/>
        <v>#REF!</v>
      </c>
      <c r="S968" s="10" t="e">
        <f t="shared" si="467"/>
        <v>#REF!</v>
      </c>
      <c r="T968" s="10" t="e">
        <f t="shared" si="468"/>
        <v>#REF!</v>
      </c>
      <c r="U968" s="17" t="e">
        <f>IF(Audit!#REF!="","",VLOOKUP(Audit!#REF!,$W$26:$X$35,2,FALSE)) &amp; Audit!#REF! &amp; IF(Audit!#REF!="","",IF(Audit!#REF!&lt;=1.4,VLOOKUP(Audit!#REF!,$W$38:X1013,2,FALSE),VLOOKUP(Audit!#REF!,$W$51:$X$61,2,FALSE))) &amp; IF(Audit!#REF!="","",VLOOKUP(Audit!#REF!,$Y$26:$Z$35,2,FALSE) &amp; Audit!#REF! &amp; IF(Audit!#REF!="","",IF(Audit!#REF!&lt;=1.4,VLOOKUP(Audit!#REF!,$Y$38:$Z$48,2,FALSE),VLOOKUP(Audit!#REF!,$Y$51:$Z$61,2,FALSE))))</f>
        <v>#REF!</v>
      </c>
      <c r="V968" s="21"/>
      <c r="AH968" s="49" t="e">
        <f>Audit!#REF!</f>
        <v>#REF!</v>
      </c>
      <c r="AI968" s="50" t="e">
        <f>VLOOKUP(Audit!#REF!,$V$3:$AE$12,2,FALSE)&amp; IF(Audit!#REF!=10,Audit!#REF!,"")</f>
        <v>#REF!</v>
      </c>
      <c r="AJ968" s="50" t="e">
        <f>VLOOKUP(Audit!#REF!,$V$13:$AE$22,2,FALSE)&amp; IF(Audit!#REF!=10,Audit!#REF!,"")</f>
        <v>#REF!</v>
      </c>
      <c r="AK968" s="47" t="e">
        <f t="shared" si="469"/>
        <v>#REF!</v>
      </c>
      <c r="AL968" s="50" t="e">
        <f>VLOOKUP(Audit!#REF!,$V$3:$AE$12,3,FALSE)&amp; IF(Audit!#REF!=10,Audit!#REF!,"")</f>
        <v>#REF!</v>
      </c>
      <c r="AM968" s="50" t="e">
        <f>VLOOKUP(Audit!#REF!,$V$13:$AE$22,3,FALSE)&amp; IF(Audit!#REF!=10,Audit!#REF!,"")</f>
        <v>#REF!</v>
      </c>
      <c r="AN968" s="47" t="e">
        <f t="shared" si="470"/>
        <v>#REF!</v>
      </c>
      <c r="AO968" s="50" t="e">
        <f>VLOOKUP(Audit!#REF!,$V$3:$AE$12,4,FALSE) &amp;  Audit!#REF! &amp; IF(Audit!#REF!=10,Audit!#REF!,"")</f>
        <v>#REF!</v>
      </c>
      <c r="AP968" s="50" t="e">
        <f>VLOOKUP(Audit!#REF!,$V$13:$AE$22,4,FALSE)&amp; IF(Audit!#REF!=10,Audit!#REF!,"")</f>
        <v>#REF!</v>
      </c>
      <c r="AQ968" s="47" t="e">
        <f t="shared" si="471"/>
        <v>#REF!</v>
      </c>
      <c r="AR968" s="50" t="e">
        <f>VLOOKUP(Audit!#REF!,$V$3:$AE$12,5,FALSE)&amp; IF(Audit!#REF!=10,Audit!#REF!,"")</f>
        <v>#REF!</v>
      </c>
      <c r="AS968" s="50" t="e">
        <f>VLOOKUP(Audit!#REF!,$V$13:$AE$22,5,FALSE)&amp; IF(Audit!#REF!=10,Audit!#REF!,"")</f>
        <v>#REF!</v>
      </c>
      <c r="AT968" s="47" t="e">
        <f t="shared" si="472"/>
        <v>#REF!</v>
      </c>
      <c r="AU968" s="50" t="e">
        <f>VLOOKUP(Audit!#REF!,$V$3:$AE$12,6,FALSE)&amp; IF(Audit!#REF!=10,Audit!#REF!,"")</f>
        <v>#REF!</v>
      </c>
      <c r="AV968" s="50" t="e">
        <f>VLOOKUP(Audit!#REF!,$V$13:$AE$22,6,FALSE)&amp; IF(Audit!#REF!=10,Audit!#REF!,"")</f>
        <v>#REF!</v>
      </c>
      <c r="AW968" s="47" t="e">
        <f t="shared" si="473"/>
        <v>#REF!</v>
      </c>
      <c r="AX968" s="50" t="e">
        <f>VLOOKUP(Audit!#REF!,$V$3:$AE$12,7,FALSE)&amp; IF(Audit!#REF!=10,Audit!#REF!,"")</f>
        <v>#REF!</v>
      </c>
      <c r="AY968" s="50" t="e">
        <f>VLOOKUP(Audit!#REF!,$V$13:$AE$22,7,FALSE) &amp; IF(Audit!#REF!=10,Audit!#REF!,"")</f>
        <v>#REF!</v>
      </c>
      <c r="AZ968" s="47" t="e">
        <f t="shared" si="474"/>
        <v>#REF!</v>
      </c>
      <c r="BA968" s="50" t="e">
        <f>VLOOKUP(Audit!#REF!,$V$3:$AE$12,8,FALSE)&amp; Audit!#REF! &amp; IF(Audit!#REF!=10,Audit!#REF!,"")</f>
        <v>#REF!</v>
      </c>
      <c r="BB968" s="50" t="e">
        <f>VLOOKUP(Audit!#REF!,$V$13:$AE$22,8,FALSE) &amp; IF(Audit!#REF!=10,Audit!#REF!,"")</f>
        <v>#REF!</v>
      </c>
      <c r="BC968" s="47" t="e">
        <f t="shared" si="475"/>
        <v>#REF!</v>
      </c>
      <c r="BD968" s="50" t="e">
        <f>VLOOKUP(Audit!#REF!,$V$3:$AE$12,9,FALSE)&amp; IF(Audit!#REF!=10,Audit!#REF!,"")</f>
        <v>#REF!</v>
      </c>
      <c r="BE968" s="50" t="e">
        <f>VLOOKUP(Audit!#REF!,$V$13:$AE$22,9,FALSE) &amp; IF(Audit!#REF!=10,Audit!#REF!,"") &amp; IF(Audit!#REF!&lt;&gt;1,U968,"")</f>
        <v>#REF!</v>
      </c>
      <c r="BF968" s="47" t="e">
        <f t="shared" si="476"/>
        <v>#REF!</v>
      </c>
      <c r="BG968" s="50" t="e">
        <f>VLOOKUP(Audit!#REF!,$V$3:$AE$12,10,FALSE) &amp; Audit!#REF! &amp; IF(Audit!#REF!=10,Audit!#REF!,"")</f>
        <v>#REF!</v>
      </c>
      <c r="BH968" s="50" t="e">
        <f>VLOOKUP(Audit!#REF!,$V$13:$AE$22,10,FALSE) &amp; IF(Audit!#REF!=10,Audit!#REF!,"") &amp; IF(Audit!#REF!&lt;&gt;1,U968,"")</f>
        <v>#REF!</v>
      </c>
      <c r="BI968" s="47" t="e">
        <f t="shared" si="477"/>
        <v>#REF!</v>
      </c>
      <c r="BJ968" s="48" t="str">
        <f t="shared" si="478"/>
        <v/>
      </c>
      <c r="BK968" s="48" t="str">
        <f t="shared" si="479"/>
        <v/>
      </c>
      <c r="BL968" s="48" t="str">
        <f t="shared" si="480"/>
        <v/>
      </c>
      <c r="BM968" s="48" t="str">
        <f t="shared" si="481"/>
        <v/>
      </c>
      <c r="BN968" s="48" t="str">
        <f t="shared" si="482"/>
        <v/>
      </c>
      <c r="BO968" s="48" t="str">
        <f t="shared" si="483"/>
        <v/>
      </c>
      <c r="BP968" s="48" t="str">
        <f t="shared" si="484"/>
        <v/>
      </c>
      <c r="BQ968" s="48" t="str">
        <f t="shared" si="485"/>
        <v/>
      </c>
      <c r="BR968" s="48" t="str">
        <f t="shared" si="486"/>
        <v/>
      </c>
      <c r="BS968" s="48" t="str">
        <f t="shared" si="487"/>
        <v/>
      </c>
      <c r="BT968" s="48" t="str">
        <f t="shared" si="488"/>
        <v/>
      </c>
      <c r="BU968" s="48" t="str">
        <f t="shared" si="489"/>
        <v/>
      </c>
    </row>
    <row r="969" spans="1:73">
      <c r="A969" s="10" t="e">
        <f>Audit!#REF!</f>
        <v>#REF!</v>
      </c>
      <c r="B969" s="10" t="e">
        <f t="shared" si="460"/>
        <v>#REF!</v>
      </c>
      <c r="C969" s="17" t="e">
        <f>VLOOKUP(Audit!#REF!,$V$3:$AE$12,2,FALSE) &amp; VLOOKUP(Audit!#REF!,$V$13:$AE$22,2,FALSE)&amp; IF(Audit!#REF!=10,Audit!#REF!&amp;Audit!#REF!,"")</f>
        <v>#REF!</v>
      </c>
      <c r="D969" s="17" t="e">
        <f>VLOOKUP(Audit!#REF!,$V$3:$AE$12,3,FALSE) &amp; VLOOKUP(Audit!#REF!,$V$13:$AE$22,3,FALSE) &amp;IF(Audit!#REF!=10,Audit!#REF!&amp;Audit!#REF!,"")</f>
        <v>#REF!</v>
      </c>
      <c r="E969" s="17" t="e">
        <f>VLOOKUP(Audit!#REF!,$V$3:$AE$12,4,FALSE)&amp; Audit!#REF! &amp; VLOOKUP(Audit!#REF!,$V$13:$AE$22,4,FALSE)&amp; IF(Audit!#REF!=10,Audit!#REF!&amp;Audit!#REF!,"")</f>
        <v>#REF!</v>
      </c>
      <c r="F969" s="17" t="e">
        <f>VLOOKUP(Audit!#REF!,$V$3:$AE$12,5,FALSE) &amp; VLOOKUP(Audit!#REF!,$V$13:$AE$22,5,FALSE)&amp; IF(Audit!#REF!=10,Audit!#REF!&amp;Audit!#REF!,"")</f>
        <v>#REF!</v>
      </c>
      <c r="G969" s="17" t="e">
        <f>VLOOKUP(Audit!#REF!,$V$3:$AE$12,6,FALSE) &amp; VLOOKUP(Audit!#REF!,$V$13:$AE$22,6,FALSE)&amp; IF(Audit!#REF!=10,Audit!#REF!&amp;Audit!#REF!,"")</f>
        <v>#REF!</v>
      </c>
      <c r="H969" s="17" t="e">
        <f>VLOOKUP(Audit!#REF!,$V$3:$AE$12,7,FALSE) &amp; VLOOKUP(Audit!#REF!,$V$13:$AE$22,7,FALSE)&amp;IF(Audit!#REF!=10,Audit!#REF!&amp;Audit!#REF!,"")</f>
        <v>#REF!</v>
      </c>
      <c r="I969" s="17" t="e">
        <f>VLOOKUP(Audit!#REF!,$V$3:$AE$12,8,FALSE) &amp; Audit!#REF! &amp; VLOOKUP(Audit!#REF!,$V$13:$AE$22,8,FALSE)&amp;IF(Audit!#REF!=10,Audit!#REF!&amp;Audit!#REF!,"")</f>
        <v>#REF!</v>
      </c>
      <c r="J969" s="17" t="e">
        <f>VLOOKUP(Audit!#REF!,$V$3:$AE$12,9,FALSE) &amp; VLOOKUP(Audit!#REF!,$V$13:$AE$22,9,FALSE) &amp; IF(Audit!#REF!=10,Audit!#REF!&amp;Audit!#REF!,"") &amp; IF(Audit!#REF!&lt;&gt;1,U969,"")</f>
        <v>#REF!</v>
      </c>
      <c r="K969" s="17" t="e">
        <f>VLOOKUP(Audit!#REF!,$V$3:$AE$12,10,FALSE) &amp; Audit!#REF! &amp; VLOOKUP(Audit!#REF!,$V$13:$AE$22,10,FALSE) &amp; IF(Audit!#REF!=10,Audit!#REF!&amp;Audit!#REF!,"") &amp; IF(Audit!#REF!&lt;&gt;1,U969,"")</f>
        <v>#REF!</v>
      </c>
      <c r="L969" s="10" t="e">
        <f>Audit!#REF!</f>
        <v>#REF!</v>
      </c>
      <c r="M969" s="10" t="e">
        <f t="shared" si="461"/>
        <v>#REF!</v>
      </c>
      <c r="N969" s="10" t="e">
        <f t="shared" si="462"/>
        <v>#REF!</v>
      </c>
      <c r="O969" s="10" t="e">
        <f t="shared" si="463"/>
        <v>#REF!</v>
      </c>
      <c r="P969" s="10" t="e">
        <f t="shared" si="464"/>
        <v>#REF!</v>
      </c>
      <c r="Q969" s="10" t="e">
        <f t="shared" si="465"/>
        <v>#REF!</v>
      </c>
      <c r="R969" s="10" t="e">
        <f t="shared" si="466"/>
        <v>#REF!</v>
      </c>
      <c r="S969" s="10" t="e">
        <f t="shared" si="467"/>
        <v>#REF!</v>
      </c>
      <c r="T969" s="10" t="e">
        <f t="shared" si="468"/>
        <v>#REF!</v>
      </c>
      <c r="U969" s="17" t="e">
        <f>IF(Audit!#REF!="","",VLOOKUP(Audit!#REF!,$W$26:$X$35,2,FALSE)) &amp; Audit!#REF! &amp; IF(Audit!#REF!="","",IF(Audit!#REF!&lt;=1.4,VLOOKUP(Audit!#REF!,$W$38:X1014,2,FALSE),VLOOKUP(Audit!#REF!,$W$51:$X$61,2,FALSE))) &amp; IF(Audit!#REF!="","",VLOOKUP(Audit!#REF!,$Y$26:$Z$35,2,FALSE) &amp; Audit!#REF! &amp; IF(Audit!#REF!="","",IF(Audit!#REF!&lt;=1.4,VLOOKUP(Audit!#REF!,$Y$38:$Z$48,2,FALSE),VLOOKUP(Audit!#REF!,$Y$51:$Z$61,2,FALSE))))</f>
        <v>#REF!</v>
      </c>
      <c r="V969" s="21"/>
      <c r="AH969" s="49" t="e">
        <f>Audit!#REF!</f>
        <v>#REF!</v>
      </c>
      <c r="AI969" s="50" t="e">
        <f>VLOOKUP(Audit!#REF!,$V$3:$AE$12,2,FALSE)&amp; IF(Audit!#REF!=10,Audit!#REF!,"")</f>
        <v>#REF!</v>
      </c>
      <c r="AJ969" s="50" t="e">
        <f>VLOOKUP(Audit!#REF!,$V$13:$AE$22,2,FALSE)&amp; IF(Audit!#REF!=10,Audit!#REF!,"")</f>
        <v>#REF!</v>
      </c>
      <c r="AK969" s="47" t="e">
        <f t="shared" si="469"/>
        <v>#REF!</v>
      </c>
      <c r="AL969" s="50" t="e">
        <f>VLOOKUP(Audit!#REF!,$V$3:$AE$12,3,FALSE)&amp; IF(Audit!#REF!=10,Audit!#REF!,"")</f>
        <v>#REF!</v>
      </c>
      <c r="AM969" s="50" t="e">
        <f>VLOOKUP(Audit!#REF!,$V$13:$AE$22,3,FALSE)&amp; IF(Audit!#REF!=10,Audit!#REF!,"")</f>
        <v>#REF!</v>
      </c>
      <c r="AN969" s="47" t="e">
        <f t="shared" si="470"/>
        <v>#REF!</v>
      </c>
      <c r="AO969" s="50" t="e">
        <f>VLOOKUP(Audit!#REF!,$V$3:$AE$12,4,FALSE) &amp;  Audit!#REF! &amp; IF(Audit!#REF!=10,Audit!#REF!,"")</f>
        <v>#REF!</v>
      </c>
      <c r="AP969" s="50" t="e">
        <f>VLOOKUP(Audit!#REF!,$V$13:$AE$22,4,FALSE)&amp; IF(Audit!#REF!=10,Audit!#REF!,"")</f>
        <v>#REF!</v>
      </c>
      <c r="AQ969" s="47" t="e">
        <f t="shared" si="471"/>
        <v>#REF!</v>
      </c>
      <c r="AR969" s="50" t="e">
        <f>VLOOKUP(Audit!#REF!,$V$3:$AE$12,5,FALSE)&amp; IF(Audit!#REF!=10,Audit!#REF!,"")</f>
        <v>#REF!</v>
      </c>
      <c r="AS969" s="50" t="e">
        <f>VLOOKUP(Audit!#REF!,$V$13:$AE$22,5,FALSE)&amp; IF(Audit!#REF!=10,Audit!#REF!,"")</f>
        <v>#REF!</v>
      </c>
      <c r="AT969" s="47" t="e">
        <f t="shared" si="472"/>
        <v>#REF!</v>
      </c>
      <c r="AU969" s="50" t="e">
        <f>VLOOKUP(Audit!#REF!,$V$3:$AE$12,6,FALSE)&amp; IF(Audit!#REF!=10,Audit!#REF!,"")</f>
        <v>#REF!</v>
      </c>
      <c r="AV969" s="50" t="e">
        <f>VLOOKUP(Audit!#REF!,$V$13:$AE$22,6,FALSE)&amp; IF(Audit!#REF!=10,Audit!#REF!,"")</f>
        <v>#REF!</v>
      </c>
      <c r="AW969" s="47" t="e">
        <f t="shared" si="473"/>
        <v>#REF!</v>
      </c>
      <c r="AX969" s="50" t="e">
        <f>VLOOKUP(Audit!#REF!,$V$3:$AE$12,7,FALSE)&amp; IF(Audit!#REF!=10,Audit!#REF!,"")</f>
        <v>#REF!</v>
      </c>
      <c r="AY969" s="50" t="e">
        <f>VLOOKUP(Audit!#REF!,$V$13:$AE$22,7,FALSE) &amp; IF(Audit!#REF!=10,Audit!#REF!,"")</f>
        <v>#REF!</v>
      </c>
      <c r="AZ969" s="47" t="e">
        <f t="shared" si="474"/>
        <v>#REF!</v>
      </c>
      <c r="BA969" s="50" t="e">
        <f>VLOOKUP(Audit!#REF!,$V$3:$AE$12,8,FALSE)&amp; Audit!#REF! &amp; IF(Audit!#REF!=10,Audit!#REF!,"")</f>
        <v>#REF!</v>
      </c>
      <c r="BB969" s="50" t="e">
        <f>VLOOKUP(Audit!#REF!,$V$13:$AE$22,8,FALSE) &amp; IF(Audit!#REF!=10,Audit!#REF!,"")</f>
        <v>#REF!</v>
      </c>
      <c r="BC969" s="47" t="e">
        <f t="shared" si="475"/>
        <v>#REF!</v>
      </c>
      <c r="BD969" s="50" t="e">
        <f>VLOOKUP(Audit!#REF!,$V$3:$AE$12,9,FALSE)&amp; IF(Audit!#REF!=10,Audit!#REF!,"")</f>
        <v>#REF!</v>
      </c>
      <c r="BE969" s="50" t="e">
        <f>VLOOKUP(Audit!#REF!,$V$13:$AE$22,9,FALSE) &amp; IF(Audit!#REF!=10,Audit!#REF!,"") &amp; IF(Audit!#REF!&lt;&gt;1,U969,"")</f>
        <v>#REF!</v>
      </c>
      <c r="BF969" s="47" t="e">
        <f t="shared" si="476"/>
        <v>#REF!</v>
      </c>
      <c r="BG969" s="50" t="e">
        <f>VLOOKUP(Audit!#REF!,$V$3:$AE$12,10,FALSE) &amp; Audit!#REF! &amp; IF(Audit!#REF!=10,Audit!#REF!,"")</f>
        <v>#REF!</v>
      </c>
      <c r="BH969" s="50" t="e">
        <f>VLOOKUP(Audit!#REF!,$V$13:$AE$22,10,FALSE) &amp; IF(Audit!#REF!=10,Audit!#REF!,"") &amp; IF(Audit!#REF!&lt;&gt;1,U969,"")</f>
        <v>#REF!</v>
      </c>
      <c r="BI969" s="47" t="e">
        <f t="shared" si="477"/>
        <v>#REF!</v>
      </c>
      <c r="BJ969" s="48" t="str">
        <f t="shared" si="478"/>
        <v/>
      </c>
      <c r="BK969" s="48" t="str">
        <f t="shared" si="479"/>
        <v/>
      </c>
      <c r="BL969" s="48" t="str">
        <f t="shared" si="480"/>
        <v/>
      </c>
      <c r="BM969" s="48" t="str">
        <f t="shared" si="481"/>
        <v/>
      </c>
      <c r="BN969" s="48" t="str">
        <f t="shared" si="482"/>
        <v/>
      </c>
      <c r="BO969" s="48" t="str">
        <f t="shared" si="483"/>
        <v/>
      </c>
      <c r="BP969" s="48" t="str">
        <f t="shared" si="484"/>
        <v/>
      </c>
      <c r="BQ969" s="48" t="str">
        <f t="shared" si="485"/>
        <v/>
      </c>
      <c r="BR969" s="48" t="str">
        <f t="shared" si="486"/>
        <v/>
      </c>
      <c r="BS969" s="48" t="str">
        <f t="shared" si="487"/>
        <v/>
      </c>
      <c r="BT969" s="48" t="str">
        <f t="shared" si="488"/>
        <v/>
      </c>
      <c r="BU969" s="48" t="str">
        <f t="shared" si="489"/>
        <v/>
      </c>
    </row>
    <row r="970" spans="1:73">
      <c r="A970" s="10" t="e">
        <f>Audit!#REF!</f>
        <v>#REF!</v>
      </c>
      <c r="B970" s="10" t="e">
        <f t="shared" si="460"/>
        <v>#REF!</v>
      </c>
      <c r="C970" s="17" t="e">
        <f>VLOOKUP(Audit!#REF!,$V$3:$AE$12,2,FALSE) &amp; VLOOKUP(Audit!#REF!,$V$13:$AE$22,2,FALSE)&amp; IF(Audit!#REF!=10,Audit!#REF!&amp;Audit!#REF!,"")</f>
        <v>#REF!</v>
      </c>
      <c r="D970" s="17" t="e">
        <f>VLOOKUP(Audit!#REF!,$V$3:$AE$12,3,FALSE) &amp; VLOOKUP(Audit!#REF!,$V$13:$AE$22,3,FALSE) &amp;IF(Audit!#REF!=10,Audit!#REF!&amp;Audit!#REF!,"")</f>
        <v>#REF!</v>
      </c>
      <c r="E970" s="17" t="e">
        <f>VLOOKUP(Audit!#REF!,$V$3:$AE$12,4,FALSE)&amp; Audit!#REF! &amp; VLOOKUP(Audit!#REF!,$V$13:$AE$22,4,FALSE)&amp; IF(Audit!#REF!=10,Audit!#REF!&amp;Audit!#REF!,"")</f>
        <v>#REF!</v>
      </c>
      <c r="F970" s="17" t="e">
        <f>VLOOKUP(Audit!#REF!,$V$3:$AE$12,5,FALSE) &amp; VLOOKUP(Audit!#REF!,$V$13:$AE$22,5,FALSE)&amp; IF(Audit!#REF!=10,Audit!#REF!&amp;Audit!#REF!,"")</f>
        <v>#REF!</v>
      </c>
      <c r="G970" s="17" t="e">
        <f>VLOOKUP(Audit!#REF!,$V$3:$AE$12,6,FALSE) &amp; VLOOKUP(Audit!#REF!,$V$13:$AE$22,6,FALSE)&amp; IF(Audit!#REF!=10,Audit!#REF!&amp;Audit!#REF!,"")</f>
        <v>#REF!</v>
      </c>
      <c r="H970" s="17" t="e">
        <f>VLOOKUP(Audit!#REF!,$V$3:$AE$12,7,FALSE) &amp; VLOOKUP(Audit!#REF!,$V$13:$AE$22,7,FALSE)&amp;IF(Audit!#REF!=10,Audit!#REF!&amp;Audit!#REF!,"")</f>
        <v>#REF!</v>
      </c>
      <c r="I970" s="17" t="e">
        <f>VLOOKUP(Audit!#REF!,$V$3:$AE$12,8,FALSE) &amp; Audit!#REF! &amp; VLOOKUP(Audit!#REF!,$V$13:$AE$22,8,FALSE)&amp;IF(Audit!#REF!=10,Audit!#REF!&amp;Audit!#REF!,"")</f>
        <v>#REF!</v>
      </c>
      <c r="J970" s="17" t="e">
        <f>VLOOKUP(Audit!#REF!,$V$3:$AE$12,9,FALSE) &amp; VLOOKUP(Audit!#REF!,$V$13:$AE$22,9,FALSE) &amp; IF(Audit!#REF!=10,Audit!#REF!&amp;Audit!#REF!,"") &amp; IF(Audit!#REF!&lt;&gt;1,U970,"")</f>
        <v>#REF!</v>
      </c>
      <c r="K970" s="17" t="e">
        <f>VLOOKUP(Audit!#REF!,$V$3:$AE$12,10,FALSE) &amp; Audit!#REF! &amp; VLOOKUP(Audit!#REF!,$V$13:$AE$22,10,FALSE) &amp; IF(Audit!#REF!=10,Audit!#REF!&amp;Audit!#REF!,"") &amp; IF(Audit!#REF!&lt;&gt;1,U970,"")</f>
        <v>#REF!</v>
      </c>
      <c r="L970" s="10" t="e">
        <f>Audit!#REF!</f>
        <v>#REF!</v>
      </c>
      <c r="M970" s="10" t="e">
        <f t="shared" si="461"/>
        <v>#REF!</v>
      </c>
      <c r="N970" s="10" t="e">
        <f t="shared" si="462"/>
        <v>#REF!</v>
      </c>
      <c r="O970" s="10" t="e">
        <f t="shared" si="463"/>
        <v>#REF!</v>
      </c>
      <c r="P970" s="10" t="e">
        <f t="shared" si="464"/>
        <v>#REF!</v>
      </c>
      <c r="Q970" s="10" t="e">
        <f t="shared" si="465"/>
        <v>#REF!</v>
      </c>
      <c r="R970" s="10" t="e">
        <f t="shared" si="466"/>
        <v>#REF!</v>
      </c>
      <c r="S970" s="10" t="e">
        <f t="shared" si="467"/>
        <v>#REF!</v>
      </c>
      <c r="T970" s="10" t="e">
        <f t="shared" si="468"/>
        <v>#REF!</v>
      </c>
      <c r="U970" s="17" t="e">
        <f>IF(Audit!#REF!="","",VLOOKUP(Audit!#REF!,$W$26:$X$35,2,FALSE)) &amp; Audit!#REF! &amp; IF(Audit!#REF!="","",IF(Audit!#REF!&lt;=1.4,VLOOKUP(Audit!#REF!,$W$38:X1015,2,FALSE),VLOOKUP(Audit!#REF!,$W$51:$X$61,2,FALSE))) &amp; IF(Audit!#REF!="","",VLOOKUP(Audit!#REF!,$Y$26:$Z$35,2,FALSE) &amp; Audit!#REF! &amp; IF(Audit!#REF!="","",IF(Audit!#REF!&lt;=1.4,VLOOKUP(Audit!#REF!,$Y$38:$Z$48,2,FALSE),VLOOKUP(Audit!#REF!,$Y$51:$Z$61,2,FALSE))))</f>
        <v>#REF!</v>
      </c>
      <c r="V970" s="21"/>
      <c r="AH970" s="49" t="e">
        <f>Audit!#REF!</f>
        <v>#REF!</v>
      </c>
      <c r="AI970" s="50" t="e">
        <f>VLOOKUP(Audit!#REF!,$V$3:$AE$12,2,FALSE)&amp; IF(Audit!#REF!=10,Audit!#REF!,"")</f>
        <v>#REF!</v>
      </c>
      <c r="AJ970" s="50" t="e">
        <f>VLOOKUP(Audit!#REF!,$V$13:$AE$22,2,FALSE)&amp; IF(Audit!#REF!=10,Audit!#REF!,"")</f>
        <v>#REF!</v>
      </c>
      <c r="AK970" s="47" t="e">
        <f t="shared" si="469"/>
        <v>#REF!</v>
      </c>
      <c r="AL970" s="50" t="e">
        <f>VLOOKUP(Audit!#REF!,$V$3:$AE$12,3,FALSE)&amp; IF(Audit!#REF!=10,Audit!#REF!,"")</f>
        <v>#REF!</v>
      </c>
      <c r="AM970" s="50" t="e">
        <f>VLOOKUP(Audit!#REF!,$V$13:$AE$22,3,FALSE)&amp; IF(Audit!#REF!=10,Audit!#REF!,"")</f>
        <v>#REF!</v>
      </c>
      <c r="AN970" s="47" t="e">
        <f t="shared" si="470"/>
        <v>#REF!</v>
      </c>
      <c r="AO970" s="50" t="e">
        <f>VLOOKUP(Audit!#REF!,$V$3:$AE$12,4,FALSE) &amp;  Audit!#REF! &amp; IF(Audit!#REF!=10,Audit!#REF!,"")</f>
        <v>#REF!</v>
      </c>
      <c r="AP970" s="50" t="e">
        <f>VLOOKUP(Audit!#REF!,$V$13:$AE$22,4,FALSE)&amp; IF(Audit!#REF!=10,Audit!#REF!,"")</f>
        <v>#REF!</v>
      </c>
      <c r="AQ970" s="47" t="e">
        <f t="shared" si="471"/>
        <v>#REF!</v>
      </c>
      <c r="AR970" s="50" t="e">
        <f>VLOOKUP(Audit!#REF!,$V$3:$AE$12,5,FALSE)&amp; IF(Audit!#REF!=10,Audit!#REF!,"")</f>
        <v>#REF!</v>
      </c>
      <c r="AS970" s="50" t="e">
        <f>VLOOKUP(Audit!#REF!,$V$13:$AE$22,5,FALSE)&amp; IF(Audit!#REF!=10,Audit!#REF!,"")</f>
        <v>#REF!</v>
      </c>
      <c r="AT970" s="47" t="e">
        <f t="shared" si="472"/>
        <v>#REF!</v>
      </c>
      <c r="AU970" s="50" t="e">
        <f>VLOOKUP(Audit!#REF!,$V$3:$AE$12,6,FALSE)&amp; IF(Audit!#REF!=10,Audit!#REF!,"")</f>
        <v>#REF!</v>
      </c>
      <c r="AV970" s="50" t="e">
        <f>VLOOKUP(Audit!#REF!,$V$13:$AE$22,6,FALSE)&amp; IF(Audit!#REF!=10,Audit!#REF!,"")</f>
        <v>#REF!</v>
      </c>
      <c r="AW970" s="47" t="e">
        <f t="shared" si="473"/>
        <v>#REF!</v>
      </c>
      <c r="AX970" s="50" t="e">
        <f>VLOOKUP(Audit!#REF!,$V$3:$AE$12,7,FALSE)&amp; IF(Audit!#REF!=10,Audit!#REF!,"")</f>
        <v>#REF!</v>
      </c>
      <c r="AY970" s="50" t="e">
        <f>VLOOKUP(Audit!#REF!,$V$13:$AE$22,7,FALSE) &amp; IF(Audit!#REF!=10,Audit!#REF!,"")</f>
        <v>#REF!</v>
      </c>
      <c r="AZ970" s="47" t="e">
        <f t="shared" si="474"/>
        <v>#REF!</v>
      </c>
      <c r="BA970" s="50" t="e">
        <f>VLOOKUP(Audit!#REF!,$V$3:$AE$12,8,FALSE)&amp; Audit!#REF! &amp; IF(Audit!#REF!=10,Audit!#REF!,"")</f>
        <v>#REF!</v>
      </c>
      <c r="BB970" s="50" t="e">
        <f>VLOOKUP(Audit!#REF!,$V$13:$AE$22,8,FALSE) &amp; IF(Audit!#REF!=10,Audit!#REF!,"")</f>
        <v>#REF!</v>
      </c>
      <c r="BC970" s="47" t="e">
        <f t="shared" si="475"/>
        <v>#REF!</v>
      </c>
      <c r="BD970" s="50" t="e">
        <f>VLOOKUP(Audit!#REF!,$V$3:$AE$12,9,FALSE)&amp; IF(Audit!#REF!=10,Audit!#REF!,"")</f>
        <v>#REF!</v>
      </c>
      <c r="BE970" s="50" t="e">
        <f>VLOOKUP(Audit!#REF!,$V$13:$AE$22,9,FALSE) &amp; IF(Audit!#REF!=10,Audit!#REF!,"") &amp; IF(Audit!#REF!&lt;&gt;1,U970,"")</f>
        <v>#REF!</v>
      </c>
      <c r="BF970" s="47" t="e">
        <f t="shared" si="476"/>
        <v>#REF!</v>
      </c>
      <c r="BG970" s="50" t="e">
        <f>VLOOKUP(Audit!#REF!,$V$3:$AE$12,10,FALSE) &amp; Audit!#REF! &amp; IF(Audit!#REF!=10,Audit!#REF!,"")</f>
        <v>#REF!</v>
      </c>
      <c r="BH970" s="50" t="e">
        <f>VLOOKUP(Audit!#REF!,$V$13:$AE$22,10,FALSE) &amp; IF(Audit!#REF!=10,Audit!#REF!,"") &amp; IF(Audit!#REF!&lt;&gt;1,U970,"")</f>
        <v>#REF!</v>
      </c>
      <c r="BI970" s="47" t="e">
        <f t="shared" si="477"/>
        <v>#REF!</v>
      </c>
      <c r="BJ970" s="48" t="str">
        <f t="shared" si="478"/>
        <v/>
      </c>
      <c r="BK970" s="48" t="str">
        <f t="shared" si="479"/>
        <v/>
      </c>
      <c r="BL970" s="48" t="str">
        <f t="shared" si="480"/>
        <v/>
      </c>
      <c r="BM970" s="48" t="str">
        <f t="shared" si="481"/>
        <v/>
      </c>
      <c r="BN970" s="48" t="str">
        <f t="shared" si="482"/>
        <v/>
      </c>
      <c r="BO970" s="48" t="str">
        <f t="shared" si="483"/>
        <v/>
      </c>
      <c r="BP970" s="48" t="str">
        <f t="shared" si="484"/>
        <v/>
      </c>
      <c r="BQ970" s="48" t="str">
        <f t="shared" si="485"/>
        <v/>
      </c>
      <c r="BR970" s="48" t="str">
        <f t="shared" si="486"/>
        <v/>
      </c>
      <c r="BS970" s="48" t="str">
        <f t="shared" si="487"/>
        <v/>
      </c>
      <c r="BT970" s="48" t="str">
        <f t="shared" si="488"/>
        <v/>
      </c>
      <c r="BU970" s="48" t="str">
        <f t="shared" si="489"/>
        <v/>
      </c>
    </row>
    <row r="971" spans="1:73">
      <c r="A971" s="10" t="e">
        <f>Audit!#REF!</f>
        <v>#REF!</v>
      </c>
      <c r="B971" s="10" t="e">
        <f t="shared" si="460"/>
        <v>#REF!</v>
      </c>
      <c r="C971" s="17" t="e">
        <f>VLOOKUP(Audit!#REF!,$V$3:$AE$12,2,FALSE) &amp; VLOOKUP(Audit!#REF!,$V$13:$AE$22,2,FALSE)&amp; IF(Audit!#REF!=10,Audit!#REF!&amp;Audit!#REF!,"")</f>
        <v>#REF!</v>
      </c>
      <c r="D971" s="17" t="e">
        <f>VLOOKUP(Audit!#REF!,$V$3:$AE$12,3,FALSE) &amp; VLOOKUP(Audit!#REF!,$V$13:$AE$22,3,FALSE) &amp;IF(Audit!#REF!=10,Audit!#REF!&amp;Audit!#REF!,"")</f>
        <v>#REF!</v>
      </c>
      <c r="E971" s="17" t="e">
        <f>VLOOKUP(Audit!#REF!,$V$3:$AE$12,4,FALSE)&amp; Audit!#REF! &amp; VLOOKUP(Audit!#REF!,$V$13:$AE$22,4,FALSE)&amp; IF(Audit!#REF!=10,Audit!#REF!&amp;Audit!#REF!,"")</f>
        <v>#REF!</v>
      </c>
      <c r="F971" s="17" t="e">
        <f>VLOOKUP(Audit!#REF!,$V$3:$AE$12,5,FALSE) &amp; VLOOKUP(Audit!#REF!,$V$13:$AE$22,5,FALSE)&amp; IF(Audit!#REF!=10,Audit!#REF!&amp;Audit!#REF!,"")</f>
        <v>#REF!</v>
      </c>
      <c r="G971" s="17" t="e">
        <f>VLOOKUP(Audit!#REF!,$V$3:$AE$12,6,FALSE) &amp; VLOOKUP(Audit!#REF!,$V$13:$AE$22,6,FALSE)&amp; IF(Audit!#REF!=10,Audit!#REF!&amp;Audit!#REF!,"")</f>
        <v>#REF!</v>
      </c>
      <c r="H971" s="17" t="e">
        <f>VLOOKUP(Audit!#REF!,$V$3:$AE$12,7,FALSE) &amp; VLOOKUP(Audit!#REF!,$V$13:$AE$22,7,FALSE)&amp;IF(Audit!#REF!=10,Audit!#REF!&amp;Audit!#REF!,"")</f>
        <v>#REF!</v>
      </c>
      <c r="I971" s="17" t="e">
        <f>VLOOKUP(Audit!#REF!,$V$3:$AE$12,8,FALSE) &amp; Audit!#REF! &amp; VLOOKUP(Audit!#REF!,$V$13:$AE$22,8,FALSE)&amp;IF(Audit!#REF!=10,Audit!#REF!&amp;Audit!#REF!,"")</f>
        <v>#REF!</v>
      </c>
      <c r="J971" s="17" t="e">
        <f>VLOOKUP(Audit!#REF!,$V$3:$AE$12,9,FALSE) &amp; VLOOKUP(Audit!#REF!,$V$13:$AE$22,9,FALSE) &amp; IF(Audit!#REF!=10,Audit!#REF!&amp;Audit!#REF!,"") &amp; IF(Audit!#REF!&lt;&gt;1,U971,"")</f>
        <v>#REF!</v>
      </c>
      <c r="K971" s="17" t="e">
        <f>VLOOKUP(Audit!#REF!,$V$3:$AE$12,10,FALSE) &amp; Audit!#REF! &amp; VLOOKUP(Audit!#REF!,$V$13:$AE$22,10,FALSE) &amp; IF(Audit!#REF!=10,Audit!#REF!&amp;Audit!#REF!,"") &amp; IF(Audit!#REF!&lt;&gt;1,U971,"")</f>
        <v>#REF!</v>
      </c>
      <c r="L971" s="10" t="e">
        <f>Audit!#REF!</f>
        <v>#REF!</v>
      </c>
      <c r="M971" s="10" t="e">
        <f t="shared" si="461"/>
        <v>#REF!</v>
      </c>
      <c r="N971" s="10" t="e">
        <f t="shared" si="462"/>
        <v>#REF!</v>
      </c>
      <c r="O971" s="10" t="e">
        <f t="shared" si="463"/>
        <v>#REF!</v>
      </c>
      <c r="P971" s="10" t="e">
        <f t="shared" si="464"/>
        <v>#REF!</v>
      </c>
      <c r="Q971" s="10" t="e">
        <f t="shared" si="465"/>
        <v>#REF!</v>
      </c>
      <c r="R971" s="10" t="e">
        <f t="shared" si="466"/>
        <v>#REF!</v>
      </c>
      <c r="S971" s="10" t="e">
        <f t="shared" si="467"/>
        <v>#REF!</v>
      </c>
      <c r="T971" s="10" t="e">
        <f t="shared" si="468"/>
        <v>#REF!</v>
      </c>
      <c r="U971" s="17" t="e">
        <f>IF(Audit!#REF!="","",VLOOKUP(Audit!#REF!,$W$26:$X$35,2,FALSE)) &amp; Audit!#REF! &amp; IF(Audit!#REF!="","",IF(Audit!#REF!&lt;=1.4,VLOOKUP(Audit!#REF!,$W$38:X1016,2,FALSE),VLOOKUP(Audit!#REF!,$W$51:$X$61,2,FALSE))) &amp; IF(Audit!#REF!="","",VLOOKUP(Audit!#REF!,$Y$26:$Z$35,2,FALSE) &amp; Audit!#REF! &amp; IF(Audit!#REF!="","",IF(Audit!#REF!&lt;=1.4,VLOOKUP(Audit!#REF!,$Y$38:$Z$48,2,FALSE),VLOOKUP(Audit!#REF!,$Y$51:$Z$61,2,FALSE))))</f>
        <v>#REF!</v>
      </c>
      <c r="V971" s="21"/>
      <c r="AH971" s="49" t="e">
        <f>Audit!#REF!</f>
        <v>#REF!</v>
      </c>
      <c r="AI971" s="50" t="e">
        <f>VLOOKUP(Audit!#REF!,$V$3:$AE$12,2,FALSE)&amp; IF(Audit!#REF!=10,Audit!#REF!,"")</f>
        <v>#REF!</v>
      </c>
      <c r="AJ971" s="50" t="e">
        <f>VLOOKUP(Audit!#REF!,$V$13:$AE$22,2,FALSE)&amp; IF(Audit!#REF!=10,Audit!#REF!,"")</f>
        <v>#REF!</v>
      </c>
      <c r="AK971" s="47" t="e">
        <f t="shared" si="469"/>
        <v>#REF!</v>
      </c>
      <c r="AL971" s="50" t="e">
        <f>VLOOKUP(Audit!#REF!,$V$3:$AE$12,3,FALSE)&amp; IF(Audit!#REF!=10,Audit!#REF!,"")</f>
        <v>#REF!</v>
      </c>
      <c r="AM971" s="50" t="e">
        <f>VLOOKUP(Audit!#REF!,$V$13:$AE$22,3,FALSE)&amp; IF(Audit!#REF!=10,Audit!#REF!,"")</f>
        <v>#REF!</v>
      </c>
      <c r="AN971" s="47" t="e">
        <f t="shared" si="470"/>
        <v>#REF!</v>
      </c>
      <c r="AO971" s="50" t="e">
        <f>VLOOKUP(Audit!#REF!,$V$3:$AE$12,4,FALSE) &amp;  Audit!#REF! &amp; IF(Audit!#REF!=10,Audit!#REF!,"")</f>
        <v>#REF!</v>
      </c>
      <c r="AP971" s="50" t="e">
        <f>VLOOKUP(Audit!#REF!,$V$13:$AE$22,4,FALSE)&amp; IF(Audit!#REF!=10,Audit!#REF!,"")</f>
        <v>#REF!</v>
      </c>
      <c r="AQ971" s="47" t="e">
        <f t="shared" si="471"/>
        <v>#REF!</v>
      </c>
      <c r="AR971" s="50" t="e">
        <f>VLOOKUP(Audit!#REF!,$V$3:$AE$12,5,FALSE)&amp; IF(Audit!#REF!=10,Audit!#REF!,"")</f>
        <v>#REF!</v>
      </c>
      <c r="AS971" s="50" t="e">
        <f>VLOOKUP(Audit!#REF!,$V$13:$AE$22,5,FALSE)&amp; IF(Audit!#REF!=10,Audit!#REF!,"")</f>
        <v>#REF!</v>
      </c>
      <c r="AT971" s="47" t="e">
        <f t="shared" si="472"/>
        <v>#REF!</v>
      </c>
      <c r="AU971" s="50" t="e">
        <f>VLOOKUP(Audit!#REF!,$V$3:$AE$12,6,FALSE)&amp; IF(Audit!#REF!=10,Audit!#REF!,"")</f>
        <v>#REF!</v>
      </c>
      <c r="AV971" s="50" t="e">
        <f>VLOOKUP(Audit!#REF!,$V$13:$AE$22,6,FALSE)&amp; IF(Audit!#REF!=10,Audit!#REF!,"")</f>
        <v>#REF!</v>
      </c>
      <c r="AW971" s="47" t="e">
        <f t="shared" si="473"/>
        <v>#REF!</v>
      </c>
      <c r="AX971" s="50" t="e">
        <f>VLOOKUP(Audit!#REF!,$V$3:$AE$12,7,FALSE)&amp; IF(Audit!#REF!=10,Audit!#REF!,"")</f>
        <v>#REF!</v>
      </c>
      <c r="AY971" s="50" t="e">
        <f>VLOOKUP(Audit!#REF!,$V$13:$AE$22,7,FALSE) &amp; IF(Audit!#REF!=10,Audit!#REF!,"")</f>
        <v>#REF!</v>
      </c>
      <c r="AZ971" s="47" t="e">
        <f t="shared" si="474"/>
        <v>#REF!</v>
      </c>
      <c r="BA971" s="50" t="e">
        <f>VLOOKUP(Audit!#REF!,$V$3:$AE$12,8,FALSE)&amp; Audit!#REF! &amp; IF(Audit!#REF!=10,Audit!#REF!,"")</f>
        <v>#REF!</v>
      </c>
      <c r="BB971" s="50" t="e">
        <f>VLOOKUP(Audit!#REF!,$V$13:$AE$22,8,FALSE) &amp; IF(Audit!#REF!=10,Audit!#REF!,"")</f>
        <v>#REF!</v>
      </c>
      <c r="BC971" s="47" t="e">
        <f t="shared" si="475"/>
        <v>#REF!</v>
      </c>
      <c r="BD971" s="50" t="e">
        <f>VLOOKUP(Audit!#REF!,$V$3:$AE$12,9,FALSE)&amp; IF(Audit!#REF!=10,Audit!#REF!,"")</f>
        <v>#REF!</v>
      </c>
      <c r="BE971" s="50" t="e">
        <f>VLOOKUP(Audit!#REF!,$V$13:$AE$22,9,FALSE) &amp; IF(Audit!#REF!=10,Audit!#REF!,"") &amp; IF(Audit!#REF!&lt;&gt;1,U971,"")</f>
        <v>#REF!</v>
      </c>
      <c r="BF971" s="47" t="e">
        <f t="shared" si="476"/>
        <v>#REF!</v>
      </c>
      <c r="BG971" s="50" t="e">
        <f>VLOOKUP(Audit!#REF!,$V$3:$AE$12,10,FALSE) &amp; Audit!#REF! &amp; IF(Audit!#REF!=10,Audit!#REF!,"")</f>
        <v>#REF!</v>
      </c>
      <c r="BH971" s="50" t="e">
        <f>VLOOKUP(Audit!#REF!,$V$13:$AE$22,10,FALSE) &amp; IF(Audit!#REF!=10,Audit!#REF!,"") &amp; IF(Audit!#REF!&lt;&gt;1,U971,"")</f>
        <v>#REF!</v>
      </c>
      <c r="BI971" s="47" t="e">
        <f t="shared" si="477"/>
        <v>#REF!</v>
      </c>
      <c r="BJ971" s="48" t="str">
        <f t="shared" si="478"/>
        <v/>
      </c>
      <c r="BK971" s="48" t="str">
        <f t="shared" si="479"/>
        <v/>
      </c>
      <c r="BL971" s="48" t="str">
        <f t="shared" si="480"/>
        <v/>
      </c>
      <c r="BM971" s="48" t="str">
        <f t="shared" si="481"/>
        <v/>
      </c>
      <c r="BN971" s="48" t="str">
        <f t="shared" si="482"/>
        <v/>
      </c>
      <c r="BO971" s="48" t="str">
        <f t="shared" si="483"/>
        <v/>
      </c>
      <c r="BP971" s="48" t="str">
        <f t="shared" si="484"/>
        <v/>
      </c>
      <c r="BQ971" s="48" t="str">
        <f t="shared" si="485"/>
        <v/>
      </c>
      <c r="BR971" s="48" t="str">
        <f t="shared" si="486"/>
        <v/>
      </c>
      <c r="BS971" s="48" t="str">
        <f t="shared" si="487"/>
        <v/>
      </c>
      <c r="BT971" s="48" t="str">
        <f t="shared" si="488"/>
        <v/>
      </c>
      <c r="BU971" s="48" t="str">
        <f t="shared" si="489"/>
        <v/>
      </c>
    </row>
    <row r="972" spans="1:73">
      <c r="A972" s="10" t="e">
        <f>Audit!#REF!</f>
        <v>#REF!</v>
      </c>
      <c r="B972" s="10" t="e">
        <f t="shared" si="460"/>
        <v>#REF!</v>
      </c>
      <c r="C972" s="17" t="e">
        <f>VLOOKUP(Audit!#REF!,$V$3:$AE$12,2,FALSE) &amp; VLOOKUP(Audit!#REF!,$V$13:$AE$22,2,FALSE)&amp; IF(Audit!#REF!=10,Audit!#REF!&amp;Audit!#REF!,"")</f>
        <v>#REF!</v>
      </c>
      <c r="D972" s="17" t="e">
        <f>VLOOKUP(Audit!#REF!,$V$3:$AE$12,3,FALSE) &amp; VLOOKUP(Audit!#REF!,$V$13:$AE$22,3,FALSE) &amp;IF(Audit!#REF!=10,Audit!#REF!&amp;Audit!#REF!,"")</f>
        <v>#REF!</v>
      </c>
      <c r="E972" s="17" t="e">
        <f>VLOOKUP(Audit!#REF!,$V$3:$AE$12,4,FALSE)&amp; Audit!#REF! &amp; VLOOKUP(Audit!#REF!,$V$13:$AE$22,4,FALSE)&amp; IF(Audit!#REF!=10,Audit!#REF!&amp;Audit!#REF!,"")</f>
        <v>#REF!</v>
      </c>
      <c r="F972" s="17" t="e">
        <f>VLOOKUP(Audit!#REF!,$V$3:$AE$12,5,FALSE) &amp; VLOOKUP(Audit!#REF!,$V$13:$AE$22,5,FALSE)&amp; IF(Audit!#REF!=10,Audit!#REF!&amp;Audit!#REF!,"")</f>
        <v>#REF!</v>
      </c>
      <c r="G972" s="17" t="e">
        <f>VLOOKUP(Audit!#REF!,$V$3:$AE$12,6,FALSE) &amp; VLOOKUP(Audit!#REF!,$V$13:$AE$22,6,FALSE)&amp; IF(Audit!#REF!=10,Audit!#REF!&amp;Audit!#REF!,"")</f>
        <v>#REF!</v>
      </c>
      <c r="H972" s="17" t="e">
        <f>VLOOKUP(Audit!#REF!,$V$3:$AE$12,7,FALSE) &amp; VLOOKUP(Audit!#REF!,$V$13:$AE$22,7,FALSE)&amp;IF(Audit!#REF!=10,Audit!#REF!&amp;Audit!#REF!,"")</f>
        <v>#REF!</v>
      </c>
      <c r="I972" s="17" t="e">
        <f>VLOOKUP(Audit!#REF!,$V$3:$AE$12,8,FALSE) &amp; Audit!#REF! &amp; VLOOKUP(Audit!#REF!,$V$13:$AE$22,8,FALSE)&amp;IF(Audit!#REF!=10,Audit!#REF!&amp;Audit!#REF!,"")</f>
        <v>#REF!</v>
      </c>
      <c r="J972" s="17" t="e">
        <f>VLOOKUP(Audit!#REF!,$V$3:$AE$12,9,FALSE) &amp; VLOOKUP(Audit!#REF!,$V$13:$AE$22,9,FALSE) &amp; IF(Audit!#REF!=10,Audit!#REF!&amp;Audit!#REF!,"") &amp; IF(Audit!#REF!&lt;&gt;1,U972,"")</f>
        <v>#REF!</v>
      </c>
      <c r="K972" s="17" t="e">
        <f>VLOOKUP(Audit!#REF!,$V$3:$AE$12,10,FALSE) &amp; Audit!#REF! &amp; VLOOKUP(Audit!#REF!,$V$13:$AE$22,10,FALSE) &amp; IF(Audit!#REF!=10,Audit!#REF!&amp;Audit!#REF!,"") &amp; IF(Audit!#REF!&lt;&gt;1,U972,"")</f>
        <v>#REF!</v>
      </c>
      <c r="L972" s="10" t="e">
        <f>Audit!#REF!</f>
        <v>#REF!</v>
      </c>
      <c r="M972" s="10" t="e">
        <f t="shared" si="461"/>
        <v>#REF!</v>
      </c>
      <c r="N972" s="10" t="e">
        <f t="shared" si="462"/>
        <v>#REF!</v>
      </c>
      <c r="O972" s="10" t="e">
        <f t="shared" si="463"/>
        <v>#REF!</v>
      </c>
      <c r="P972" s="10" t="e">
        <f t="shared" si="464"/>
        <v>#REF!</v>
      </c>
      <c r="Q972" s="10" t="e">
        <f t="shared" si="465"/>
        <v>#REF!</v>
      </c>
      <c r="R972" s="10" t="e">
        <f t="shared" si="466"/>
        <v>#REF!</v>
      </c>
      <c r="S972" s="10" t="e">
        <f t="shared" si="467"/>
        <v>#REF!</v>
      </c>
      <c r="T972" s="10" t="e">
        <f t="shared" si="468"/>
        <v>#REF!</v>
      </c>
      <c r="U972" s="17" t="e">
        <f>IF(Audit!#REF!="","",VLOOKUP(Audit!#REF!,$W$26:$X$35,2,FALSE)) &amp; Audit!#REF! &amp; IF(Audit!#REF!="","",IF(Audit!#REF!&lt;=1.4,VLOOKUP(Audit!#REF!,$W$38:X1017,2,FALSE),VLOOKUP(Audit!#REF!,$W$51:$X$61,2,FALSE))) &amp; IF(Audit!#REF!="","",VLOOKUP(Audit!#REF!,$Y$26:$Z$35,2,FALSE) &amp; Audit!#REF! &amp; IF(Audit!#REF!="","",IF(Audit!#REF!&lt;=1.4,VLOOKUP(Audit!#REF!,$Y$38:$Z$48,2,FALSE),VLOOKUP(Audit!#REF!,$Y$51:$Z$61,2,FALSE))))</f>
        <v>#REF!</v>
      </c>
      <c r="V972" s="21"/>
      <c r="AH972" s="49" t="e">
        <f>Audit!#REF!</f>
        <v>#REF!</v>
      </c>
      <c r="AI972" s="50" t="e">
        <f>VLOOKUP(Audit!#REF!,$V$3:$AE$12,2,FALSE)&amp; IF(Audit!#REF!=10,Audit!#REF!,"")</f>
        <v>#REF!</v>
      </c>
      <c r="AJ972" s="50" t="e">
        <f>VLOOKUP(Audit!#REF!,$V$13:$AE$22,2,FALSE)&amp; IF(Audit!#REF!=10,Audit!#REF!,"")</f>
        <v>#REF!</v>
      </c>
      <c r="AK972" s="47" t="e">
        <f t="shared" si="469"/>
        <v>#REF!</v>
      </c>
      <c r="AL972" s="50" t="e">
        <f>VLOOKUP(Audit!#REF!,$V$3:$AE$12,3,FALSE)&amp; IF(Audit!#REF!=10,Audit!#REF!,"")</f>
        <v>#REF!</v>
      </c>
      <c r="AM972" s="50" t="e">
        <f>VLOOKUP(Audit!#REF!,$V$13:$AE$22,3,FALSE)&amp; IF(Audit!#REF!=10,Audit!#REF!,"")</f>
        <v>#REF!</v>
      </c>
      <c r="AN972" s="47" t="e">
        <f t="shared" si="470"/>
        <v>#REF!</v>
      </c>
      <c r="AO972" s="50" t="e">
        <f>VLOOKUP(Audit!#REF!,$V$3:$AE$12,4,FALSE) &amp;  Audit!#REF! &amp; IF(Audit!#REF!=10,Audit!#REF!,"")</f>
        <v>#REF!</v>
      </c>
      <c r="AP972" s="50" t="e">
        <f>VLOOKUP(Audit!#REF!,$V$13:$AE$22,4,FALSE)&amp; IF(Audit!#REF!=10,Audit!#REF!,"")</f>
        <v>#REF!</v>
      </c>
      <c r="AQ972" s="47" t="e">
        <f t="shared" si="471"/>
        <v>#REF!</v>
      </c>
      <c r="AR972" s="50" t="e">
        <f>VLOOKUP(Audit!#REF!,$V$3:$AE$12,5,FALSE)&amp; IF(Audit!#REF!=10,Audit!#REF!,"")</f>
        <v>#REF!</v>
      </c>
      <c r="AS972" s="50" t="e">
        <f>VLOOKUP(Audit!#REF!,$V$13:$AE$22,5,FALSE)&amp; IF(Audit!#REF!=10,Audit!#REF!,"")</f>
        <v>#REF!</v>
      </c>
      <c r="AT972" s="47" t="e">
        <f t="shared" si="472"/>
        <v>#REF!</v>
      </c>
      <c r="AU972" s="50" t="e">
        <f>VLOOKUP(Audit!#REF!,$V$3:$AE$12,6,FALSE)&amp; IF(Audit!#REF!=10,Audit!#REF!,"")</f>
        <v>#REF!</v>
      </c>
      <c r="AV972" s="50" t="e">
        <f>VLOOKUP(Audit!#REF!,$V$13:$AE$22,6,FALSE)&amp; IF(Audit!#REF!=10,Audit!#REF!,"")</f>
        <v>#REF!</v>
      </c>
      <c r="AW972" s="47" t="e">
        <f t="shared" si="473"/>
        <v>#REF!</v>
      </c>
      <c r="AX972" s="50" t="e">
        <f>VLOOKUP(Audit!#REF!,$V$3:$AE$12,7,FALSE)&amp; IF(Audit!#REF!=10,Audit!#REF!,"")</f>
        <v>#REF!</v>
      </c>
      <c r="AY972" s="50" t="e">
        <f>VLOOKUP(Audit!#REF!,$V$13:$AE$22,7,FALSE) &amp; IF(Audit!#REF!=10,Audit!#REF!,"")</f>
        <v>#REF!</v>
      </c>
      <c r="AZ972" s="47" t="e">
        <f t="shared" si="474"/>
        <v>#REF!</v>
      </c>
      <c r="BA972" s="50" t="e">
        <f>VLOOKUP(Audit!#REF!,$V$3:$AE$12,8,FALSE)&amp; Audit!#REF! &amp; IF(Audit!#REF!=10,Audit!#REF!,"")</f>
        <v>#REF!</v>
      </c>
      <c r="BB972" s="50" t="e">
        <f>VLOOKUP(Audit!#REF!,$V$13:$AE$22,8,FALSE) &amp; IF(Audit!#REF!=10,Audit!#REF!,"")</f>
        <v>#REF!</v>
      </c>
      <c r="BC972" s="47" t="e">
        <f t="shared" si="475"/>
        <v>#REF!</v>
      </c>
      <c r="BD972" s="50" t="e">
        <f>VLOOKUP(Audit!#REF!,$V$3:$AE$12,9,FALSE)&amp; IF(Audit!#REF!=10,Audit!#REF!,"")</f>
        <v>#REF!</v>
      </c>
      <c r="BE972" s="50" t="e">
        <f>VLOOKUP(Audit!#REF!,$V$13:$AE$22,9,FALSE) &amp; IF(Audit!#REF!=10,Audit!#REF!,"") &amp; IF(Audit!#REF!&lt;&gt;1,U972,"")</f>
        <v>#REF!</v>
      </c>
      <c r="BF972" s="47" t="e">
        <f t="shared" si="476"/>
        <v>#REF!</v>
      </c>
      <c r="BG972" s="50" t="e">
        <f>VLOOKUP(Audit!#REF!,$V$3:$AE$12,10,FALSE) &amp; Audit!#REF! &amp; IF(Audit!#REF!=10,Audit!#REF!,"")</f>
        <v>#REF!</v>
      </c>
      <c r="BH972" s="50" t="e">
        <f>VLOOKUP(Audit!#REF!,$V$13:$AE$22,10,FALSE) &amp; IF(Audit!#REF!=10,Audit!#REF!,"") &amp; IF(Audit!#REF!&lt;&gt;1,U972,"")</f>
        <v>#REF!</v>
      </c>
      <c r="BI972" s="47" t="e">
        <f t="shared" si="477"/>
        <v>#REF!</v>
      </c>
      <c r="BJ972" s="48" t="str">
        <f t="shared" si="478"/>
        <v/>
      </c>
      <c r="BK972" s="48" t="str">
        <f t="shared" si="479"/>
        <v/>
      </c>
      <c r="BL972" s="48" t="str">
        <f t="shared" si="480"/>
        <v/>
      </c>
      <c r="BM972" s="48" t="str">
        <f t="shared" si="481"/>
        <v/>
      </c>
      <c r="BN972" s="48" t="str">
        <f t="shared" si="482"/>
        <v/>
      </c>
      <c r="BO972" s="48" t="str">
        <f t="shared" si="483"/>
        <v/>
      </c>
      <c r="BP972" s="48" t="str">
        <f t="shared" si="484"/>
        <v/>
      </c>
      <c r="BQ972" s="48" t="str">
        <f t="shared" si="485"/>
        <v/>
      </c>
      <c r="BR972" s="48" t="str">
        <f t="shared" si="486"/>
        <v/>
      </c>
      <c r="BS972" s="48" t="str">
        <f t="shared" si="487"/>
        <v/>
      </c>
      <c r="BT972" s="48" t="str">
        <f t="shared" si="488"/>
        <v/>
      </c>
      <c r="BU972" s="48" t="str">
        <f t="shared" si="489"/>
        <v/>
      </c>
    </row>
    <row r="973" spans="1:73">
      <c r="A973" s="10" t="e">
        <f>Audit!#REF!</f>
        <v>#REF!</v>
      </c>
      <c r="B973" s="10" t="e">
        <f t="shared" si="460"/>
        <v>#REF!</v>
      </c>
      <c r="C973" s="17" t="e">
        <f>VLOOKUP(Audit!#REF!,$V$3:$AE$12,2,FALSE) &amp; VLOOKUP(Audit!#REF!,$V$13:$AE$22,2,FALSE)&amp; IF(Audit!#REF!=10,Audit!#REF!&amp;Audit!#REF!,"")</f>
        <v>#REF!</v>
      </c>
      <c r="D973" s="17" t="e">
        <f>VLOOKUP(Audit!#REF!,$V$3:$AE$12,3,FALSE) &amp; VLOOKUP(Audit!#REF!,$V$13:$AE$22,3,FALSE) &amp;IF(Audit!#REF!=10,Audit!#REF!&amp;Audit!#REF!,"")</f>
        <v>#REF!</v>
      </c>
      <c r="E973" s="17" t="e">
        <f>VLOOKUP(Audit!#REF!,$V$3:$AE$12,4,FALSE)&amp; Audit!#REF! &amp; VLOOKUP(Audit!#REF!,$V$13:$AE$22,4,FALSE)&amp; IF(Audit!#REF!=10,Audit!#REF!&amp;Audit!#REF!,"")</f>
        <v>#REF!</v>
      </c>
      <c r="F973" s="17" t="e">
        <f>VLOOKUP(Audit!#REF!,$V$3:$AE$12,5,FALSE) &amp; VLOOKUP(Audit!#REF!,$V$13:$AE$22,5,FALSE)&amp; IF(Audit!#REF!=10,Audit!#REF!&amp;Audit!#REF!,"")</f>
        <v>#REF!</v>
      </c>
      <c r="G973" s="17" t="e">
        <f>VLOOKUP(Audit!#REF!,$V$3:$AE$12,6,FALSE) &amp; VLOOKUP(Audit!#REF!,$V$13:$AE$22,6,FALSE)&amp; IF(Audit!#REF!=10,Audit!#REF!&amp;Audit!#REF!,"")</f>
        <v>#REF!</v>
      </c>
      <c r="H973" s="17" t="e">
        <f>VLOOKUP(Audit!#REF!,$V$3:$AE$12,7,FALSE) &amp; VLOOKUP(Audit!#REF!,$V$13:$AE$22,7,FALSE)&amp;IF(Audit!#REF!=10,Audit!#REF!&amp;Audit!#REF!,"")</f>
        <v>#REF!</v>
      </c>
      <c r="I973" s="17" t="e">
        <f>VLOOKUP(Audit!#REF!,$V$3:$AE$12,8,FALSE) &amp; Audit!#REF! &amp; VLOOKUP(Audit!#REF!,$V$13:$AE$22,8,FALSE)&amp;IF(Audit!#REF!=10,Audit!#REF!&amp;Audit!#REF!,"")</f>
        <v>#REF!</v>
      </c>
      <c r="J973" s="17" t="e">
        <f>VLOOKUP(Audit!#REF!,$V$3:$AE$12,9,FALSE) &amp; VLOOKUP(Audit!#REF!,$V$13:$AE$22,9,FALSE) &amp; IF(Audit!#REF!=10,Audit!#REF!&amp;Audit!#REF!,"") &amp; IF(Audit!#REF!&lt;&gt;1,U973,"")</f>
        <v>#REF!</v>
      </c>
      <c r="K973" s="17" t="e">
        <f>VLOOKUP(Audit!#REF!,$V$3:$AE$12,10,FALSE) &amp; Audit!#REF! &amp; VLOOKUP(Audit!#REF!,$V$13:$AE$22,10,FALSE) &amp; IF(Audit!#REF!=10,Audit!#REF!&amp;Audit!#REF!,"") &amp; IF(Audit!#REF!&lt;&gt;1,U973,"")</f>
        <v>#REF!</v>
      </c>
      <c r="L973" s="10" t="e">
        <f>Audit!#REF!</f>
        <v>#REF!</v>
      </c>
      <c r="M973" s="10" t="e">
        <f t="shared" si="461"/>
        <v>#REF!</v>
      </c>
      <c r="N973" s="10" t="e">
        <f t="shared" si="462"/>
        <v>#REF!</v>
      </c>
      <c r="O973" s="10" t="e">
        <f t="shared" si="463"/>
        <v>#REF!</v>
      </c>
      <c r="P973" s="10" t="e">
        <f t="shared" si="464"/>
        <v>#REF!</v>
      </c>
      <c r="Q973" s="10" t="e">
        <f t="shared" si="465"/>
        <v>#REF!</v>
      </c>
      <c r="R973" s="10" t="e">
        <f t="shared" si="466"/>
        <v>#REF!</v>
      </c>
      <c r="S973" s="10" t="e">
        <f t="shared" si="467"/>
        <v>#REF!</v>
      </c>
      <c r="T973" s="10" t="e">
        <f t="shared" si="468"/>
        <v>#REF!</v>
      </c>
      <c r="U973" s="17" t="e">
        <f>IF(Audit!#REF!="","",VLOOKUP(Audit!#REF!,$W$26:$X$35,2,FALSE)) &amp; Audit!#REF! &amp; IF(Audit!#REF!="","",IF(Audit!#REF!&lt;=1.4,VLOOKUP(Audit!#REF!,$W$38:X1018,2,FALSE),VLOOKUP(Audit!#REF!,$W$51:$X$61,2,FALSE))) &amp; IF(Audit!#REF!="","",VLOOKUP(Audit!#REF!,$Y$26:$Z$35,2,FALSE) &amp; Audit!#REF! &amp; IF(Audit!#REF!="","",IF(Audit!#REF!&lt;=1.4,VLOOKUP(Audit!#REF!,$Y$38:$Z$48,2,FALSE),VLOOKUP(Audit!#REF!,$Y$51:$Z$61,2,FALSE))))</f>
        <v>#REF!</v>
      </c>
      <c r="V973" s="21"/>
      <c r="AH973" s="49" t="e">
        <f>Audit!#REF!</f>
        <v>#REF!</v>
      </c>
      <c r="AI973" s="50" t="e">
        <f>VLOOKUP(Audit!#REF!,$V$3:$AE$12,2,FALSE)&amp; IF(Audit!#REF!=10,Audit!#REF!,"")</f>
        <v>#REF!</v>
      </c>
      <c r="AJ973" s="50" t="e">
        <f>VLOOKUP(Audit!#REF!,$V$13:$AE$22,2,FALSE)&amp; IF(Audit!#REF!=10,Audit!#REF!,"")</f>
        <v>#REF!</v>
      </c>
      <c r="AK973" s="47" t="e">
        <f t="shared" si="469"/>
        <v>#REF!</v>
      </c>
      <c r="AL973" s="50" t="e">
        <f>VLOOKUP(Audit!#REF!,$V$3:$AE$12,3,FALSE)&amp; IF(Audit!#REF!=10,Audit!#REF!,"")</f>
        <v>#REF!</v>
      </c>
      <c r="AM973" s="50" t="e">
        <f>VLOOKUP(Audit!#REF!,$V$13:$AE$22,3,FALSE)&amp; IF(Audit!#REF!=10,Audit!#REF!,"")</f>
        <v>#REF!</v>
      </c>
      <c r="AN973" s="47" t="e">
        <f t="shared" si="470"/>
        <v>#REF!</v>
      </c>
      <c r="AO973" s="50" t="e">
        <f>VLOOKUP(Audit!#REF!,$V$3:$AE$12,4,FALSE) &amp;  Audit!#REF! &amp; IF(Audit!#REF!=10,Audit!#REF!,"")</f>
        <v>#REF!</v>
      </c>
      <c r="AP973" s="50" t="e">
        <f>VLOOKUP(Audit!#REF!,$V$13:$AE$22,4,FALSE)&amp; IF(Audit!#REF!=10,Audit!#REF!,"")</f>
        <v>#REF!</v>
      </c>
      <c r="AQ973" s="47" t="e">
        <f t="shared" si="471"/>
        <v>#REF!</v>
      </c>
      <c r="AR973" s="50" t="e">
        <f>VLOOKUP(Audit!#REF!,$V$3:$AE$12,5,FALSE)&amp; IF(Audit!#REF!=10,Audit!#REF!,"")</f>
        <v>#REF!</v>
      </c>
      <c r="AS973" s="50" t="e">
        <f>VLOOKUP(Audit!#REF!,$V$13:$AE$22,5,FALSE)&amp; IF(Audit!#REF!=10,Audit!#REF!,"")</f>
        <v>#REF!</v>
      </c>
      <c r="AT973" s="47" t="e">
        <f t="shared" si="472"/>
        <v>#REF!</v>
      </c>
      <c r="AU973" s="50" t="e">
        <f>VLOOKUP(Audit!#REF!,$V$3:$AE$12,6,FALSE)&amp; IF(Audit!#REF!=10,Audit!#REF!,"")</f>
        <v>#REF!</v>
      </c>
      <c r="AV973" s="50" t="e">
        <f>VLOOKUP(Audit!#REF!,$V$13:$AE$22,6,FALSE)&amp; IF(Audit!#REF!=10,Audit!#REF!,"")</f>
        <v>#REF!</v>
      </c>
      <c r="AW973" s="47" t="e">
        <f t="shared" si="473"/>
        <v>#REF!</v>
      </c>
      <c r="AX973" s="50" t="e">
        <f>VLOOKUP(Audit!#REF!,$V$3:$AE$12,7,FALSE)&amp; IF(Audit!#REF!=10,Audit!#REF!,"")</f>
        <v>#REF!</v>
      </c>
      <c r="AY973" s="50" t="e">
        <f>VLOOKUP(Audit!#REF!,$V$13:$AE$22,7,FALSE) &amp; IF(Audit!#REF!=10,Audit!#REF!,"")</f>
        <v>#REF!</v>
      </c>
      <c r="AZ973" s="47" t="e">
        <f t="shared" si="474"/>
        <v>#REF!</v>
      </c>
      <c r="BA973" s="50" t="e">
        <f>VLOOKUP(Audit!#REF!,$V$3:$AE$12,8,FALSE)&amp; Audit!#REF! &amp; IF(Audit!#REF!=10,Audit!#REF!,"")</f>
        <v>#REF!</v>
      </c>
      <c r="BB973" s="50" t="e">
        <f>VLOOKUP(Audit!#REF!,$V$13:$AE$22,8,FALSE) &amp; IF(Audit!#REF!=10,Audit!#REF!,"")</f>
        <v>#REF!</v>
      </c>
      <c r="BC973" s="47" t="e">
        <f t="shared" si="475"/>
        <v>#REF!</v>
      </c>
      <c r="BD973" s="50" t="e">
        <f>VLOOKUP(Audit!#REF!,$V$3:$AE$12,9,FALSE)&amp; IF(Audit!#REF!=10,Audit!#REF!,"")</f>
        <v>#REF!</v>
      </c>
      <c r="BE973" s="50" t="e">
        <f>VLOOKUP(Audit!#REF!,$V$13:$AE$22,9,FALSE) &amp; IF(Audit!#REF!=10,Audit!#REF!,"") &amp; IF(Audit!#REF!&lt;&gt;1,U973,"")</f>
        <v>#REF!</v>
      </c>
      <c r="BF973" s="47" t="e">
        <f t="shared" si="476"/>
        <v>#REF!</v>
      </c>
      <c r="BG973" s="50" t="e">
        <f>VLOOKUP(Audit!#REF!,$V$3:$AE$12,10,FALSE) &amp; Audit!#REF! &amp; IF(Audit!#REF!=10,Audit!#REF!,"")</f>
        <v>#REF!</v>
      </c>
      <c r="BH973" s="50" t="e">
        <f>VLOOKUP(Audit!#REF!,$V$13:$AE$22,10,FALSE) &amp; IF(Audit!#REF!=10,Audit!#REF!,"") &amp; IF(Audit!#REF!&lt;&gt;1,U973,"")</f>
        <v>#REF!</v>
      </c>
      <c r="BI973" s="47" t="e">
        <f t="shared" si="477"/>
        <v>#REF!</v>
      </c>
      <c r="BJ973" s="48" t="str">
        <f t="shared" si="478"/>
        <v/>
      </c>
      <c r="BK973" s="48" t="str">
        <f t="shared" si="479"/>
        <v/>
      </c>
      <c r="BL973" s="48" t="str">
        <f t="shared" si="480"/>
        <v/>
      </c>
      <c r="BM973" s="48" t="str">
        <f t="shared" si="481"/>
        <v/>
      </c>
      <c r="BN973" s="48" t="str">
        <f t="shared" si="482"/>
        <v/>
      </c>
      <c r="BO973" s="48" t="str">
        <f t="shared" si="483"/>
        <v/>
      </c>
      <c r="BP973" s="48" t="str">
        <f t="shared" si="484"/>
        <v/>
      </c>
      <c r="BQ973" s="48" t="str">
        <f t="shared" si="485"/>
        <v/>
      </c>
      <c r="BR973" s="48" t="str">
        <f t="shared" si="486"/>
        <v/>
      </c>
      <c r="BS973" s="48" t="str">
        <f t="shared" si="487"/>
        <v/>
      </c>
      <c r="BT973" s="48" t="str">
        <f t="shared" si="488"/>
        <v/>
      </c>
      <c r="BU973" s="48" t="str">
        <f t="shared" si="489"/>
        <v/>
      </c>
    </row>
    <row r="974" spans="1:73">
      <c r="A974" s="10" t="e">
        <f>Audit!#REF!</f>
        <v>#REF!</v>
      </c>
      <c r="B974" s="10" t="e">
        <f t="shared" si="460"/>
        <v>#REF!</v>
      </c>
      <c r="C974" s="17" t="e">
        <f>VLOOKUP(Audit!#REF!,$V$3:$AE$12,2,FALSE) &amp; VLOOKUP(Audit!#REF!,$V$13:$AE$22,2,FALSE)&amp; IF(Audit!#REF!=10,Audit!#REF!&amp;Audit!#REF!,"")</f>
        <v>#REF!</v>
      </c>
      <c r="D974" s="17" t="e">
        <f>VLOOKUP(Audit!#REF!,$V$3:$AE$12,3,FALSE) &amp; VLOOKUP(Audit!#REF!,$V$13:$AE$22,3,FALSE) &amp;IF(Audit!#REF!=10,Audit!#REF!&amp;Audit!#REF!,"")</f>
        <v>#REF!</v>
      </c>
      <c r="E974" s="17" t="e">
        <f>VLOOKUP(Audit!#REF!,$V$3:$AE$12,4,FALSE)&amp; Audit!#REF! &amp; VLOOKUP(Audit!#REF!,$V$13:$AE$22,4,FALSE)&amp; IF(Audit!#REF!=10,Audit!#REF!&amp;Audit!#REF!,"")</f>
        <v>#REF!</v>
      </c>
      <c r="F974" s="17" t="e">
        <f>VLOOKUP(Audit!#REF!,$V$3:$AE$12,5,FALSE) &amp; VLOOKUP(Audit!#REF!,$V$13:$AE$22,5,FALSE)&amp; IF(Audit!#REF!=10,Audit!#REF!&amp;Audit!#REF!,"")</f>
        <v>#REF!</v>
      </c>
      <c r="G974" s="17" t="e">
        <f>VLOOKUP(Audit!#REF!,$V$3:$AE$12,6,FALSE) &amp; VLOOKUP(Audit!#REF!,$V$13:$AE$22,6,FALSE)&amp; IF(Audit!#REF!=10,Audit!#REF!&amp;Audit!#REF!,"")</f>
        <v>#REF!</v>
      </c>
      <c r="H974" s="17" t="e">
        <f>VLOOKUP(Audit!#REF!,$V$3:$AE$12,7,FALSE) &amp; VLOOKUP(Audit!#REF!,$V$13:$AE$22,7,FALSE)&amp;IF(Audit!#REF!=10,Audit!#REF!&amp;Audit!#REF!,"")</f>
        <v>#REF!</v>
      </c>
      <c r="I974" s="17" t="e">
        <f>VLOOKUP(Audit!#REF!,$V$3:$AE$12,8,FALSE) &amp; Audit!#REF! &amp; VLOOKUP(Audit!#REF!,$V$13:$AE$22,8,FALSE)&amp;IF(Audit!#REF!=10,Audit!#REF!&amp;Audit!#REF!,"")</f>
        <v>#REF!</v>
      </c>
      <c r="J974" s="17" t="e">
        <f>VLOOKUP(Audit!#REF!,$V$3:$AE$12,9,FALSE) &amp; VLOOKUP(Audit!#REF!,$V$13:$AE$22,9,FALSE) &amp; IF(Audit!#REF!=10,Audit!#REF!&amp;Audit!#REF!,"") &amp; IF(Audit!#REF!&lt;&gt;1,U974,"")</f>
        <v>#REF!</v>
      </c>
      <c r="K974" s="17" t="e">
        <f>VLOOKUP(Audit!#REF!,$V$3:$AE$12,10,FALSE) &amp; Audit!#REF! &amp; VLOOKUP(Audit!#REF!,$V$13:$AE$22,10,FALSE) &amp; IF(Audit!#REF!=10,Audit!#REF!&amp;Audit!#REF!,"") &amp; IF(Audit!#REF!&lt;&gt;1,U974,"")</f>
        <v>#REF!</v>
      </c>
      <c r="L974" s="10" t="e">
        <f>Audit!#REF!</f>
        <v>#REF!</v>
      </c>
      <c r="M974" s="10" t="e">
        <f t="shared" si="461"/>
        <v>#REF!</v>
      </c>
      <c r="N974" s="10" t="e">
        <f t="shared" si="462"/>
        <v>#REF!</v>
      </c>
      <c r="O974" s="10" t="e">
        <f t="shared" si="463"/>
        <v>#REF!</v>
      </c>
      <c r="P974" s="10" t="e">
        <f t="shared" si="464"/>
        <v>#REF!</v>
      </c>
      <c r="Q974" s="10" t="e">
        <f t="shared" si="465"/>
        <v>#REF!</v>
      </c>
      <c r="R974" s="10" t="e">
        <f t="shared" si="466"/>
        <v>#REF!</v>
      </c>
      <c r="S974" s="10" t="e">
        <f t="shared" si="467"/>
        <v>#REF!</v>
      </c>
      <c r="T974" s="10" t="e">
        <f t="shared" si="468"/>
        <v>#REF!</v>
      </c>
      <c r="U974" s="17" t="e">
        <f>IF(Audit!#REF!="","",VLOOKUP(Audit!#REF!,$W$26:$X$35,2,FALSE)) &amp; Audit!#REF! &amp; IF(Audit!#REF!="","",IF(Audit!#REF!&lt;=1.4,VLOOKUP(Audit!#REF!,$W$38:X1019,2,FALSE),VLOOKUP(Audit!#REF!,$W$51:$X$61,2,FALSE))) &amp; IF(Audit!#REF!="","",VLOOKUP(Audit!#REF!,$Y$26:$Z$35,2,FALSE) &amp; Audit!#REF! &amp; IF(Audit!#REF!="","",IF(Audit!#REF!&lt;=1.4,VLOOKUP(Audit!#REF!,$Y$38:$Z$48,2,FALSE),VLOOKUP(Audit!#REF!,$Y$51:$Z$61,2,FALSE))))</f>
        <v>#REF!</v>
      </c>
      <c r="V974" s="21"/>
      <c r="AH974" s="49" t="e">
        <f>Audit!#REF!</f>
        <v>#REF!</v>
      </c>
      <c r="AI974" s="50" t="e">
        <f>VLOOKUP(Audit!#REF!,$V$3:$AE$12,2,FALSE)&amp; IF(Audit!#REF!=10,Audit!#REF!,"")</f>
        <v>#REF!</v>
      </c>
      <c r="AJ974" s="50" t="e">
        <f>VLOOKUP(Audit!#REF!,$V$13:$AE$22,2,FALSE)&amp; IF(Audit!#REF!=10,Audit!#REF!,"")</f>
        <v>#REF!</v>
      </c>
      <c r="AK974" s="47" t="e">
        <f t="shared" si="469"/>
        <v>#REF!</v>
      </c>
      <c r="AL974" s="50" t="e">
        <f>VLOOKUP(Audit!#REF!,$V$3:$AE$12,3,FALSE)&amp; IF(Audit!#REF!=10,Audit!#REF!,"")</f>
        <v>#REF!</v>
      </c>
      <c r="AM974" s="50" t="e">
        <f>VLOOKUP(Audit!#REF!,$V$13:$AE$22,3,FALSE)&amp; IF(Audit!#REF!=10,Audit!#REF!,"")</f>
        <v>#REF!</v>
      </c>
      <c r="AN974" s="47" t="e">
        <f t="shared" si="470"/>
        <v>#REF!</v>
      </c>
      <c r="AO974" s="50" t="e">
        <f>VLOOKUP(Audit!#REF!,$V$3:$AE$12,4,FALSE) &amp;  Audit!#REF! &amp; IF(Audit!#REF!=10,Audit!#REF!,"")</f>
        <v>#REF!</v>
      </c>
      <c r="AP974" s="50" t="e">
        <f>VLOOKUP(Audit!#REF!,$V$13:$AE$22,4,FALSE)&amp; IF(Audit!#REF!=10,Audit!#REF!,"")</f>
        <v>#REF!</v>
      </c>
      <c r="AQ974" s="47" t="e">
        <f t="shared" si="471"/>
        <v>#REF!</v>
      </c>
      <c r="AR974" s="50" t="e">
        <f>VLOOKUP(Audit!#REF!,$V$3:$AE$12,5,FALSE)&amp; IF(Audit!#REF!=10,Audit!#REF!,"")</f>
        <v>#REF!</v>
      </c>
      <c r="AS974" s="50" t="e">
        <f>VLOOKUP(Audit!#REF!,$V$13:$AE$22,5,FALSE)&amp; IF(Audit!#REF!=10,Audit!#REF!,"")</f>
        <v>#REF!</v>
      </c>
      <c r="AT974" s="47" t="e">
        <f t="shared" si="472"/>
        <v>#REF!</v>
      </c>
      <c r="AU974" s="50" t="e">
        <f>VLOOKUP(Audit!#REF!,$V$3:$AE$12,6,FALSE)&amp; IF(Audit!#REF!=10,Audit!#REF!,"")</f>
        <v>#REF!</v>
      </c>
      <c r="AV974" s="50" t="e">
        <f>VLOOKUP(Audit!#REF!,$V$13:$AE$22,6,FALSE)&amp; IF(Audit!#REF!=10,Audit!#REF!,"")</f>
        <v>#REF!</v>
      </c>
      <c r="AW974" s="47" t="e">
        <f t="shared" si="473"/>
        <v>#REF!</v>
      </c>
      <c r="AX974" s="50" t="e">
        <f>VLOOKUP(Audit!#REF!,$V$3:$AE$12,7,FALSE)&amp; IF(Audit!#REF!=10,Audit!#REF!,"")</f>
        <v>#REF!</v>
      </c>
      <c r="AY974" s="50" t="e">
        <f>VLOOKUP(Audit!#REF!,$V$13:$AE$22,7,FALSE) &amp; IF(Audit!#REF!=10,Audit!#REF!,"")</f>
        <v>#REF!</v>
      </c>
      <c r="AZ974" s="47" t="e">
        <f t="shared" si="474"/>
        <v>#REF!</v>
      </c>
      <c r="BA974" s="50" t="e">
        <f>VLOOKUP(Audit!#REF!,$V$3:$AE$12,8,FALSE)&amp; Audit!#REF! &amp; IF(Audit!#REF!=10,Audit!#REF!,"")</f>
        <v>#REF!</v>
      </c>
      <c r="BB974" s="50" t="e">
        <f>VLOOKUP(Audit!#REF!,$V$13:$AE$22,8,FALSE) &amp; IF(Audit!#REF!=10,Audit!#REF!,"")</f>
        <v>#REF!</v>
      </c>
      <c r="BC974" s="47" t="e">
        <f t="shared" si="475"/>
        <v>#REF!</v>
      </c>
      <c r="BD974" s="50" t="e">
        <f>VLOOKUP(Audit!#REF!,$V$3:$AE$12,9,FALSE)&amp; IF(Audit!#REF!=10,Audit!#REF!,"")</f>
        <v>#REF!</v>
      </c>
      <c r="BE974" s="50" t="e">
        <f>VLOOKUP(Audit!#REF!,$V$13:$AE$22,9,FALSE) &amp; IF(Audit!#REF!=10,Audit!#REF!,"") &amp; IF(Audit!#REF!&lt;&gt;1,U974,"")</f>
        <v>#REF!</v>
      </c>
      <c r="BF974" s="47" t="e">
        <f t="shared" si="476"/>
        <v>#REF!</v>
      </c>
      <c r="BG974" s="50" t="e">
        <f>VLOOKUP(Audit!#REF!,$V$3:$AE$12,10,FALSE) &amp; Audit!#REF! &amp; IF(Audit!#REF!=10,Audit!#REF!,"")</f>
        <v>#REF!</v>
      </c>
      <c r="BH974" s="50" t="e">
        <f>VLOOKUP(Audit!#REF!,$V$13:$AE$22,10,FALSE) &amp; IF(Audit!#REF!=10,Audit!#REF!,"") &amp; IF(Audit!#REF!&lt;&gt;1,U974,"")</f>
        <v>#REF!</v>
      </c>
      <c r="BI974" s="47" t="e">
        <f t="shared" si="477"/>
        <v>#REF!</v>
      </c>
      <c r="BJ974" s="48" t="str">
        <f t="shared" si="478"/>
        <v/>
      </c>
      <c r="BK974" s="48" t="str">
        <f t="shared" si="479"/>
        <v/>
      </c>
      <c r="BL974" s="48" t="str">
        <f t="shared" si="480"/>
        <v/>
      </c>
      <c r="BM974" s="48" t="str">
        <f t="shared" si="481"/>
        <v/>
      </c>
      <c r="BN974" s="48" t="str">
        <f t="shared" si="482"/>
        <v/>
      </c>
      <c r="BO974" s="48" t="str">
        <f t="shared" si="483"/>
        <v/>
      </c>
      <c r="BP974" s="48" t="str">
        <f t="shared" si="484"/>
        <v/>
      </c>
      <c r="BQ974" s="48" t="str">
        <f t="shared" si="485"/>
        <v/>
      </c>
      <c r="BR974" s="48" t="str">
        <f t="shared" si="486"/>
        <v/>
      </c>
      <c r="BS974" s="48" t="str">
        <f t="shared" si="487"/>
        <v/>
      </c>
      <c r="BT974" s="48" t="str">
        <f t="shared" si="488"/>
        <v/>
      </c>
      <c r="BU974" s="48" t="str">
        <f t="shared" si="489"/>
        <v/>
      </c>
    </row>
    <row r="975" spans="1:73">
      <c r="A975" s="10" t="e">
        <f>Audit!#REF!</f>
        <v>#REF!</v>
      </c>
      <c r="B975" s="10" t="e">
        <f t="shared" si="460"/>
        <v>#REF!</v>
      </c>
      <c r="C975" s="17" t="e">
        <f>VLOOKUP(Audit!#REF!,$V$3:$AE$12,2,FALSE) &amp; VLOOKUP(Audit!#REF!,$V$13:$AE$22,2,FALSE)&amp; IF(Audit!#REF!=10,Audit!#REF!&amp;Audit!#REF!,"")</f>
        <v>#REF!</v>
      </c>
      <c r="D975" s="17" t="e">
        <f>VLOOKUP(Audit!#REF!,$V$3:$AE$12,3,FALSE) &amp; VLOOKUP(Audit!#REF!,$V$13:$AE$22,3,FALSE) &amp;IF(Audit!#REF!=10,Audit!#REF!&amp;Audit!#REF!,"")</f>
        <v>#REF!</v>
      </c>
      <c r="E975" s="17" t="e">
        <f>VLOOKUP(Audit!#REF!,$V$3:$AE$12,4,FALSE)&amp; Audit!#REF! &amp; VLOOKUP(Audit!#REF!,$V$13:$AE$22,4,FALSE)&amp; IF(Audit!#REF!=10,Audit!#REF!&amp;Audit!#REF!,"")</f>
        <v>#REF!</v>
      </c>
      <c r="F975" s="17" t="e">
        <f>VLOOKUP(Audit!#REF!,$V$3:$AE$12,5,FALSE) &amp; VLOOKUP(Audit!#REF!,$V$13:$AE$22,5,FALSE)&amp; IF(Audit!#REF!=10,Audit!#REF!&amp;Audit!#REF!,"")</f>
        <v>#REF!</v>
      </c>
      <c r="G975" s="17" t="e">
        <f>VLOOKUP(Audit!#REF!,$V$3:$AE$12,6,FALSE) &amp; VLOOKUP(Audit!#REF!,$V$13:$AE$22,6,FALSE)&amp; IF(Audit!#REF!=10,Audit!#REF!&amp;Audit!#REF!,"")</f>
        <v>#REF!</v>
      </c>
      <c r="H975" s="17" t="e">
        <f>VLOOKUP(Audit!#REF!,$V$3:$AE$12,7,FALSE) &amp; VLOOKUP(Audit!#REF!,$V$13:$AE$22,7,FALSE)&amp;IF(Audit!#REF!=10,Audit!#REF!&amp;Audit!#REF!,"")</f>
        <v>#REF!</v>
      </c>
      <c r="I975" s="17" t="e">
        <f>VLOOKUP(Audit!#REF!,$V$3:$AE$12,8,FALSE) &amp; Audit!#REF! &amp; VLOOKUP(Audit!#REF!,$V$13:$AE$22,8,FALSE)&amp;IF(Audit!#REF!=10,Audit!#REF!&amp;Audit!#REF!,"")</f>
        <v>#REF!</v>
      </c>
      <c r="J975" s="17" t="e">
        <f>VLOOKUP(Audit!#REF!,$V$3:$AE$12,9,FALSE) &amp; VLOOKUP(Audit!#REF!,$V$13:$AE$22,9,FALSE) &amp; IF(Audit!#REF!=10,Audit!#REF!&amp;Audit!#REF!,"") &amp; IF(Audit!#REF!&lt;&gt;1,U975,"")</f>
        <v>#REF!</v>
      </c>
      <c r="K975" s="17" t="e">
        <f>VLOOKUP(Audit!#REF!,$V$3:$AE$12,10,FALSE) &amp; Audit!#REF! &amp; VLOOKUP(Audit!#REF!,$V$13:$AE$22,10,FALSE) &amp; IF(Audit!#REF!=10,Audit!#REF!&amp;Audit!#REF!,"") &amp; IF(Audit!#REF!&lt;&gt;1,U975,"")</f>
        <v>#REF!</v>
      </c>
      <c r="L975" s="10" t="e">
        <f>Audit!#REF!</f>
        <v>#REF!</v>
      </c>
      <c r="M975" s="10" t="e">
        <f t="shared" si="461"/>
        <v>#REF!</v>
      </c>
      <c r="N975" s="10" t="e">
        <f t="shared" si="462"/>
        <v>#REF!</v>
      </c>
      <c r="O975" s="10" t="e">
        <f t="shared" si="463"/>
        <v>#REF!</v>
      </c>
      <c r="P975" s="10" t="e">
        <f t="shared" si="464"/>
        <v>#REF!</v>
      </c>
      <c r="Q975" s="10" t="e">
        <f t="shared" si="465"/>
        <v>#REF!</v>
      </c>
      <c r="R975" s="10" t="e">
        <f t="shared" si="466"/>
        <v>#REF!</v>
      </c>
      <c r="S975" s="10" t="e">
        <f t="shared" si="467"/>
        <v>#REF!</v>
      </c>
      <c r="T975" s="10" t="e">
        <f t="shared" si="468"/>
        <v>#REF!</v>
      </c>
      <c r="U975" s="17" t="e">
        <f>IF(Audit!#REF!="","",VLOOKUP(Audit!#REF!,$W$26:$X$35,2,FALSE)) &amp; Audit!#REF! &amp; IF(Audit!#REF!="","",IF(Audit!#REF!&lt;=1.4,VLOOKUP(Audit!#REF!,$W$38:X1020,2,FALSE),VLOOKUP(Audit!#REF!,$W$51:$X$61,2,FALSE))) &amp; IF(Audit!#REF!="","",VLOOKUP(Audit!#REF!,$Y$26:$Z$35,2,FALSE) &amp; Audit!#REF! &amp; IF(Audit!#REF!="","",IF(Audit!#REF!&lt;=1.4,VLOOKUP(Audit!#REF!,$Y$38:$Z$48,2,FALSE),VLOOKUP(Audit!#REF!,$Y$51:$Z$61,2,FALSE))))</f>
        <v>#REF!</v>
      </c>
      <c r="V975" s="21"/>
      <c r="AH975" s="49" t="e">
        <f>Audit!#REF!</f>
        <v>#REF!</v>
      </c>
      <c r="AI975" s="50" t="e">
        <f>VLOOKUP(Audit!#REF!,$V$3:$AE$12,2,FALSE)&amp; IF(Audit!#REF!=10,Audit!#REF!,"")</f>
        <v>#REF!</v>
      </c>
      <c r="AJ975" s="50" t="e">
        <f>VLOOKUP(Audit!#REF!,$V$13:$AE$22,2,FALSE)&amp; IF(Audit!#REF!=10,Audit!#REF!,"")</f>
        <v>#REF!</v>
      </c>
      <c r="AK975" s="47" t="e">
        <f t="shared" si="469"/>
        <v>#REF!</v>
      </c>
      <c r="AL975" s="50" t="e">
        <f>VLOOKUP(Audit!#REF!,$V$3:$AE$12,3,FALSE)&amp; IF(Audit!#REF!=10,Audit!#REF!,"")</f>
        <v>#REF!</v>
      </c>
      <c r="AM975" s="50" t="e">
        <f>VLOOKUP(Audit!#REF!,$V$13:$AE$22,3,FALSE)&amp; IF(Audit!#REF!=10,Audit!#REF!,"")</f>
        <v>#REF!</v>
      </c>
      <c r="AN975" s="47" t="e">
        <f t="shared" si="470"/>
        <v>#REF!</v>
      </c>
      <c r="AO975" s="50" t="e">
        <f>VLOOKUP(Audit!#REF!,$V$3:$AE$12,4,FALSE) &amp;  Audit!#REF! &amp; IF(Audit!#REF!=10,Audit!#REF!,"")</f>
        <v>#REF!</v>
      </c>
      <c r="AP975" s="50" t="e">
        <f>VLOOKUP(Audit!#REF!,$V$13:$AE$22,4,FALSE)&amp; IF(Audit!#REF!=10,Audit!#REF!,"")</f>
        <v>#REF!</v>
      </c>
      <c r="AQ975" s="47" t="e">
        <f t="shared" si="471"/>
        <v>#REF!</v>
      </c>
      <c r="AR975" s="50" t="e">
        <f>VLOOKUP(Audit!#REF!,$V$3:$AE$12,5,FALSE)&amp; IF(Audit!#REF!=10,Audit!#REF!,"")</f>
        <v>#REF!</v>
      </c>
      <c r="AS975" s="50" t="e">
        <f>VLOOKUP(Audit!#REF!,$V$13:$AE$22,5,FALSE)&amp; IF(Audit!#REF!=10,Audit!#REF!,"")</f>
        <v>#REF!</v>
      </c>
      <c r="AT975" s="47" t="e">
        <f t="shared" si="472"/>
        <v>#REF!</v>
      </c>
      <c r="AU975" s="50" t="e">
        <f>VLOOKUP(Audit!#REF!,$V$3:$AE$12,6,FALSE)&amp; IF(Audit!#REF!=10,Audit!#REF!,"")</f>
        <v>#REF!</v>
      </c>
      <c r="AV975" s="50" t="e">
        <f>VLOOKUP(Audit!#REF!,$V$13:$AE$22,6,FALSE)&amp; IF(Audit!#REF!=10,Audit!#REF!,"")</f>
        <v>#REF!</v>
      </c>
      <c r="AW975" s="47" t="e">
        <f t="shared" si="473"/>
        <v>#REF!</v>
      </c>
      <c r="AX975" s="50" t="e">
        <f>VLOOKUP(Audit!#REF!,$V$3:$AE$12,7,FALSE)&amp; IF(Audit!#REF!=10,Audit!#REF!,"")</f>
        <v>#REF!</v>
      </c>
      <c r="AY975" s="50" t="e">
        <f>VLOOKUP(Audit!#REF!,$V$13:$AE$22,7,FALSE) &amp; IF(Audit!#REF!=10,Audit!#REF!,"")</f>
        <v>#REF!</v>
      </c>
      <c r="AZ975" s="47" t="e">
        <f t="shared" si="474"/>
        <v>#REF!</v>
      </c>
      <c r="BA975" s="50" t="e">
        <f>VLOOKUP(Audit!#REF!,$V$3:$AE$12,8,FALSE)&amp; Audit!#REF! &amp; IF(Audit!#REF!=10,Audit!#REF!,"")</f>
        <v>#REF!</v>
      </c>
      <c r="BB975" s="50" t="e">
        <f>VLOOKUP(Audit!#REF!,$V$13:$AE$22,8,FALSE) &amp; IF(Audit!#REF!=10,Audit!#REF!,"")</f>
        <v>#REF!</v>
      </c>
      <c r="BC975" s="47" t="e">
        <f t="shared" si="475"/>
        <v>#REF!</v>
      </c>
      <c r="BD975" s="50" t="e">
        <f>VLOOKUP(Audit!#REF!,$V$3:$AE$12,9,FALSE)&amp; IF(Audit!#REF!=10,Audit!#REF!,"")</f>
        <v>#REF!</v>
      </c>
      <c r="BE975" s="50" t="e">
        <f>VLOOKUP(Audit!#REF!,$V$13:$AE$22,9,FALSE) &amp; IF(Audit!#REF!=10,Audit!#REF!,"") &amp; IF(Audit!#REF!&lt;&gt;1,U975,"")</f>
        <v>#REF!</v>
      </c>
      <c r="BF975" s="47" t="e">
        <f t="shared" si="476"/>
        <v>#REF!</v>
      </c>
      <c r="BG975" s="50" t="e">
        <f>VLOOKUP(Audit!#REF!,$V$3:$AE$12,10,FALSE) &amp; Audit!#REF! &amp; IF(Audit!#REF!=10,Audit!#REF!,"")</f>
        <v>#REF!</v>
      </c>
      <c r="BH975" s="50" t="e">
        <f>VLOOKUP(Audit!#REF!,$V$13:$AE$22,10,FALSE) &amp; IF(Audit!#REF!=10,Audit!#REF!,"") &amp; IF(Audit!#REF!&lt;&gt;1,U975,"")</f>
        <v>#REF!</v>
      </c>
      <c r="BI975" s="47" t="e">
        <f t="shared" si="477"/>
        <v>#REF!</v>
      </c>
      <c r="BJ975" s="48" t="str">
        <f t="shared" si="478"/>
        <v/>
      </c>
      <c r="BK975" s="48" t="str">
        <f t="shared" si="479"/>
        <v/>
      </c>
      <c r="BL975" s="48" t="str">
        <f t="shared" si="480"/>
        <v/>
      </c>
      <c r="BM975" s="48" t="str">
        <f t="shared" si="481"/>
        <v/>
      </c>
      <c r="BN975" s="48" t="str">
        <f t="shared" si="482"/>
        <v/>
      </c>
      <c r="BO975" s="48" t="str">
        <f t="shared" si="483"/>
        <v/>
      </c>
      <c r="BP975" s="48" t="str">
        <f t="shared" si="484"/>
        <v/>
      </c>
      <c r="BQ975" s="48" t="str">
        <f t="shared" si="485"/>
        <v/>
      </c>
      <c r="BR975" s="48" t="str">
        <f t="shared" si="486"/>
        <v/>
      </c>
      <c r="BS975" s="48" t="str">
        <f t="shared" si="487"/>
        <v/>
      </c>
      <c r="BT975" s="48" t="str">
        <f t="shared" si="488"/>
        <v/>
      </c>
      <c r="BU975" s="48" t="str">
        <f t="shared" si="489"/>
        <v/>
      </c>
    </row>
    <row r="976" spans="1:73">
      <c r="A976" s="10" t="e">
        <f>Audit!#REF!</f>
        <v>#REF!</v>
      </c>
      <c r="B976" s="10" t="e">
        <f t="shared" si="460"/>
        <v>#REF!</v>
      </c>
      <c r="C976" s="17" t="e">
        <f>VLOOKUP(Audit!#REF!,$V$3:$AE$12,2,FALSE) &amp; VLOOKUP(Audit!#REF!,$V$13:$AE$22,2,FALSE)&amp; IF(Audit!#REF!=10,Audit!#REF!&amp;Audit!#REF!,"")</f>
        <v>#REF!</v>
      </c>
      <c r="D976" s="17" t="e">
        <f>VLOOKUP(Audit!#REF!,$V$3:$AE$12,3,FALSE) &amp; VLOOKUP(Audit!#REF!,$V$13:$AE$22,3,FALSE) &amp;IF(Audit!#REF!=10,Audit!#REF!&amp;Audit!#REF!,"")</f>
        <v>#REF!</v>
      </c>
      <c r="E976" s="17" t="e">
        <f>VLOOKUP(Audit!#REF!,$V$3:$AE$12,4,FALSE)&amp; Audit!#REF! &amp; VLOOKUP(Audit!#REF!,$V$13:$AE$22,4,FALSE)&amp; IF(Audit!#REF!=10,Audit!#REF!&amp;Audit!#REF!,"")</f>
        <v>#REF!</v>
      </c>
      <c r="F976" s="17" t="e">
        <f>VLOOKUP(Audit!#REF!,$V$3:$AE$12,5,FALSE) &amp; VLOOKUP(Audit!#REF!,$V$13:$AE$22,5,FALSE)&amp; IF(Audit!#REF!=10,Audit!#REF!&amp;Audit!#REF!,"")</f>
        <v>#REF!</v>
      </c>
      <c r="G976" s="17" t="e">
        <f>VLOOKUP(Audit!#REF!,$V$3:$AE$12,6,FALSE) &amp; VLOOKUP(Audit!#REF!,$V$13:$AE$22,6,FALSE)&amp; IF(Audit!#REF!=10,Audit!#REF!&amp;Audit!#REF!,"")</f>
        <v>#REF!</v>
      </c>
      <c r="H976" s="17" t="e">
        <f>VLOOKUP(Audit!#REF!,$V$3:$AE$12,7,FALSE) &amp; VLOOKUP(Audit!#REF!,$V$13:$AE$22,7,FALSE)&amp;IF(Audit!#REF!=10,Audit!#REF!&amp;Audit!#REF!,"")</f>
        <v>#REF!</v>
      </c>
      <c r="I976" s="17" t="e">
        <f>VLOOKUP(Audit!#REF!,$V$3:$AE$12,8,FALSE) &amp; Audit!#REF! &amp; VLOOKUP(Audit!#REF!,$V$13:$AE$22,8,FALSE)&amp;IF(Audit!#REF!=10,Audit!#REF!&amp;Audit!#REF!,"")</f>
        <v>#REF!</v>
      </c>
      <c r="J976" s="17" t="e">
        <f>VLOOKUP(Audit!#REF!,$V$3:$AE$12,9,FALSE) &amp; VLOOKUP(Audit!#REF!,$V$13:$AE$22,9,FALSE) &amp; IF(Audit!#REF!=10,Audit!#REF!&amp;Audit!#REF!,"") &amp; IF(Audit!#REF!&lt;&gt;1,U976,"")</f>
        <v>#REF!</v>
      </c>
      <c r="K976" s="17" t="e">
        <f>VLOOKUP(Audit!#REF!,$V$3:$AE$12,10,FALSE) &amp; Audit!#REF! &amp; VLOOKUP(Audit!#REF!,$V$13:$AE$22,10,FALSE) &amp; IF(Audit!#REF!=10,Audit!#REF!&amp;Audit!#REF!,"") &amp; IF(Audit!#REF!&lt;&gt;1,U976,"")</f>
        <v>#REF!</v>
      </c>
      <c r="L976" s="10" t="e">
        <f>Audit!#REF!</f>
        <v>#REF!</v>
      </c>
      <c r="M976" s="10" t="e">
        <f t="shared" si="461"/>
        <v>#REF!</v>
      </c>
      <c r="N976" s="10" t="e">
        <f t="shared" si="462"/>
        <v>#REF!</v>
      </c>
      <c r="O976" s="10" t="e">
        <f t="shared" si="463"/>
        <v>#REF!</v>
      </c>
      <c r="P976" s="10" t="e">
        <f t="shared" si="464"/>
        <v>#REF!</v>
      </c>
      <c r="Q976" s="10" t="e">
        <f t="shared" si="465"/>
        <v>#REF!</v>
      </c>
      <c r="R976" s="10" t="e">
        <f t="shared" si="466"/>
        <v>#REF!</v>
      </c>
      <c r="S976" s="10" t="e">
        <f t="shared" si="467"/>
        <v>#REF!</v>
      </c>
      <c r="T976" s="10" t="e">
        <f t="shared" si="468"/>
        <v>#REF!</v>
      </c>
      <c r="U976" s="17" t="e">
        <f>IF(Audit!#REF!="","",VLOOKUP(Audit!#REF!,$W$26:$X$35,2,FALSE)) &amp; Audit!#REF! &amp; IF(Audit!#REF!="","",IF(Audit!#REF!&lt;=1.4,VLOOKUP(Audit!#REF!,$W$38:X1021,2,FALSE),VLOOKUP(Audit!#REF!,$W$51:$X$61,2,FALSE))) &amp; IF(Audit!#REF!="","",VLOOKUP(Audit!#REF!,$Y$26:$Z$35,2,FALSE) &amp; Audit!#REF! &amp; IF(Audit!#REF!="","",IF(Audit!#REF!&lt;=1.4,VLOOKUP(Audit!#REF!,$Y$38:$Z$48,2,FALSE),VLOOKUP(Audit!#REF!,$Y$51:$Z$61,2,FALSE))))</f>
        <v>#REF!</v>
      </c>
      <c r="V976" s="21"/>
      <c r="AH976" s="49" t="e">
        <f>Audit!#REF!</f>
        <v>#REF!</v>
      </c>
      <c r="AI976" s="50" t="e">
        <f>VLOOKUP(Audit!#REF!,$V$3:$AE$12,2,FALSE)&amp; IF(Audit!#REF!=10,Audit!#REF!,"")</f>
        <v>#REF!</v>
      </c>
      <c r="AJ976" s="50" t="e">
        <f>VLOOKUP(Audit!#REF!,$V$13:$AE$22,2,FALSE)&amp; IF(Audit!#REF!=10,Audit!#REF!,"")</f>
        <v>#REF!</v>
      </c>
      <c r="AK976" s="47" t="e">
        <f t="shared" si="469"/>
        <v>#REF!</v>
      </c>
      <c r="AL976" s="50" t="e">
        <f>VLOOKUP(Audit!#REF!,$V$3:$AE$12,3,FALSE)&amp; IF(Audit!#REF!=10,Audit!#REF!,"")</f>
        <v>#REF!</v>
      </c>
      <c r="AM976" s="50" t="e">
        <f>VLOOKUP(Audit!#REF!,$V$13:$AE$22,3,FALSE)&amp; IF(Audit!#REF!=10,Audit!#REF!,"")</f>
        <v>#REF!</v>
      </c>
      <c r="AN976" s="47" t="e">
        <f t="shared" si="470"/>
        <v>#REF!</v>
      </c>
      <c r="AO976" s="50" t="e">
        <f>VLOOKUP(Audit!#REF!,$V$3:$AE$12,4,FALSE) &amp;  Audit!#REF! &amp; IF(Audit!#REF!=10,Audit!#REF!,"")</f>
        <v>#REF!</v>
      </c>
      <c r="AP976" s="50" t="e">
        <f>VLOOKUP(Audit!#REF!,$V$13:$AE$22,4,FALSE)&amp; IF(Audit!#REF!=10,Audit!#REF!,"")</f>
        <v>#REF!</v>
      </c>
      <c r="AQ976" s="47" t="e">
        <f t="shared" si="471"/>
        <v>#REF!</v>
      </c>
      <c r="AR976" s="50" t="e">
        <f>VLOOKUP(Audit!#REF!,$V$3:$AE$12,5,FALSE)&amp; IF(Audit!#REF!=10,Audit!#REF!,"")</f>
        <v>#REF!</v>
      </c>
      <c r="AS976" s="50" t="e">
        <f>VLOOKUP(Audit!#REF!,$V$13:$AE$22,5,FALSE)&amp; IF(Audit!#REF!=10,Audit!#REF!,"")</f>
        <v>#REF!</v>
      </c>
      <c r="AT976" s="47" t="e">
        <f t="shared" si="472"/>
        <v>#REF!</v>
      </c>
      <c r="AU976" s="50" t="e">
        <f>VLOOKUP(Audit!#REF!,$V$3:$AE$12,6,FALSE)&amp; IF(Audit!#REF!=10,Audit!#REF!,"")</f>
        <v>#REF!</v>
      </c>
      <c r="AV976" s="50" t="e">
        <f>VLOOKUP(Audit!#REF!,$V$13:$AE$22,6,FALSE)&amp; IF(Audit!#REF!=10,Audit!#REF!,"")</f>
        <v>#REF!</v>
      </c>
      <c r="AW976" s="47" t="e">
        <f t="shared" si="473"/>
        <v>#REF!</v>
      </c>
      <c r="AX976" s="50" t="e">
        <f>VLOOKUP(Audit!#REF!,$V$3:$AE$12,7,FALSE)&amp; IF(Audit!#REF!=10,Audit!#REF!,"")</f>
        <v>#REF!</v>
      </c>
      <c r="AY976" s="50" t="e">
        <f>VLOOKUP(Audit!#REF!,$V$13:$AE$22,7,FALSE) &amp; IF(Audit!#REF!=10,Audit!#REF!,"")</f>
        <v>#REF!</v>
      </c>
      <c r="AZ976" s="47" t="e">
        <f t="shared" si="474"/>
        <v>#REF!</v>
      </c>
      <c r="BA976" s="50" t="e">
        <f>VLOOKUP(Audit!#REF!,$V$3:$AE$12,8,FALSE)&amp; Audit!#REF! &amp; IF(Audit!#REF!=10,Audit!#REF!,"")</f>
        <v>#REF!</v>
      </c>
      <c r="BB976" s="50" t="e">
        <f>VLOOKUP(Audit!#REF!,$V$13:$AE$22,8,FALSE) &amp; IF(Audit!#REF!=10,Audit!#REF!,"")</f>
        <v>#REF!</v>
      </c>
      <c r="BC976" s="47" t="e">
        <f t="shared" si="475"/>
        <v>#REF!</v>
      </c>
      <c r="BD976" s="50" t="e">
        <f>VLOOKUP(Audit!#REF!,$V$3:$AE$12,9,FALSE)&amp; IF(Audit!#REF!=10,Audit!#REF!,"")</f>
        <v>#REF!</v>
      </c>
      <c r="BE976" s="50" t="e">
        <f>VLOOKUP(Audit!#REF!,$V$13:$AE$22,9,FALSE) &amp; IF(Audit!#REF!=10,Audit!#REF!,"") &amp; IF(Audit!#REF!&lt;&gt;1,U976,"")</f>
        <v>#REF!</v>
      </c>
      <c r="BF976" s="47" t="e">
        <f t="shared" si="476"/>
        <v>#REF!</v>
      </c>
      <c r="BG976" s="50" t="e">
        <f>VLOOKUP(Audit!#REF!,$V$3:$AE$12,10,FALSE) &amp; Audit!#REF! &amp; IF(Audit!#REF!=10,Audit!#REF!,"")</f>
        <v>#REF!</v>
      </c>
      <c r="BH976" s="50" t="e">
        <f>VLOOKUP(Audit!#REF!,$V$13:$AE$22,10,FALSE) &amp; IF(Audit!#REF!=10,Audit!#REF!,"") &amp; IF(Audit!#REF!&lt;&gt;1,U976,"")</f>
        <v>#REF!</v>
      </c>
      <c r="BI976" s="47" t="e">
        <f t="shared" si="477"/>
        <v>#REF!</v>
      </c>
      <c r="BJ976" s="48" t="str">
        <f t="shared" si="478"/>
        <v/>
      </c>
      <c r="BK976" s="48" t="str">
        <f t="shared" si="479"/>
        <v/>
      </c>
      <c r="BL976" s="48" t="str">
        <f t="shared" si="480"/>
        <v/>
      </c>
      <c r="BM976" s="48" t="str">
        <f t="shared" si="481"/>
        <v/>
      </c>
      <c r="BN976" s="48" t="str">
        <f t="shared" si="482"/>
        <v/>
      </c>
      <c r="BO976" s="48" t="str">
        <f t="shared" si="483"/>
        <v/>
      </c>
      <c r="BP976" s="48" t="str">
        <f t="shared" si="484"/>
        <v/>
      </c>
      <c r="BQ976" s="48" t="str">
        <f t="shared" si="485"/>
        <v/>
      </c>
      <c r="BR976" s="48" t="str">
        <f t="shared" si="486"/>
        <v/>
      </c>
      <c r="BS976" s="48" t="str">
        <f t="shared" si="487"/>
        <v/>
      </c>
      <c r="BT976" s="48" t="str">
        <f t="shared" si="488"/>
        <v/>
      </c>
      <c r="BU976" s="48" t="str">
        <f t="shared" si="489"/>
        <v/>
      </c>
    </row>
    <row r="977" spans="1:73">
      <c r="A977" s="10" t="e">
        <f>Audit!#REF!</f>
        <v>#REF!</v>
      </c>
      <c r="B977" s="10" t="e">
        <f t="shared" si="460"/>
        <v>#REF!</v>
      </c>
      <c r="C977" s="17" t="e">
        <f>VLOOKUP(Audit!#REF!,$V$3:$AE$12,2,FALSE) &amp; VLOOKUP(Audit!#REF!,$V$13:$AE$22,2,FALSE)&amp; IF(Audit!#REF!=10,Audit!#REF!&amp;Audit!#REF!,"")</f>
        <v>#REF!</v>
      </c>
      <c r="D977" s="17" t="e">
        <f>VLOOKUP(Audit!#REF!,$V$3:$AE$12,3,FALSE) &amp; VLOOKUP(Audit!#REF!,$V$13:$AE$22,3,FALSE) &amp;IF(Audit!#REF!=10,Audit!#REF!&amp;Audit!#REF!,"")</f>
        <v>#REF!</v>
      </c>
      <c r="E977" s="17" t="e">
        <f>VLOOKUP(Audit!#REF!,$V$3:$AE$12,4,FALSE)&amp; Audit!#REF! &amp; VLOOKUP(Audit!#REF!,$V$13:$AE$22,4,FALSE)&amp; IF(Audit!#REF!=10,Audit!#REF!&amp;Audit!#REF!,"")</f>
        <v>#REF!</v>
      </c>
      <c r="F977" s="17" t="e">
        <f>VLOOKUP(Audit!#REF!,$V$3:$AE$12,5,FALSE) &amp; VLOOKUP(Audit!#REF!,$V$13:$AE$22,5,FALSE)&amp; IF(Audit!#REF!=10,Audit!#REF!&amp;Audit!#REF!,"")</f>
        <v>#REF!</v>
      </c>
      <c r="G977" s="17" t="e">
        <f>VLOOKUP(Audit!#REF!,$V$3:$AE$12,6,FALSE) &amp; VLOOKUP(Audit!#REF!,$V$13:$AE$22,6,FALSE)&amp; IF(Audit!#REF!=10,Audit!#REF!&amp;Audit!#REF!,"")</f>
        <v>#REF!</v>
      </c>
      <c r="H977" s="17" t="e">
        <f>VLOOKUP(Audit!#REF!,$V$3:$AE$12,7,FALSE) &amp; VLOOKUP(Audit!#REF!,$V$13:$AE$22,7,FALSE)&amp;IF(Audit!#REF!=10,Audit!#REF!&amp;Audit!#REF!,"")</f>
        <v>#REF!</v>
      </c>
      <c r="I977" s="17" t="e">
        <f>VLOOKUP(Audit!#REF!,$V$3:$AE$12,8,FALSE) &amp; Audit!#REF! &amp; VLOOKUP(Audit!#REF!,$V$13:$AE$22,8,FALSE)&amp;IF(Audit!#REF!=10,Audit!#REF!&amp;Audit!#REF!,"")</f>
        <v>#REF!</v>
      </c>
      <c r="J977" s="17" t="e">
        <f>VLOOKUP(Audit!#REF!,$V$3:$AE$12,9,FALSE) &amp; VLOOKUP(Audit!#REF!,$V$13:$AE$22,9,FALSE) &amp; IF(Audit!#REF!=10,Audit!#REF!&amp;Audit!#REF!,"") &amp; IF(Audit!#REF!&lt;&gt;1,U977,"")</f>
        <v>#REF!</v>
      </c>
      <c r="K977" s="17" t="e">
        <f>VLOOKUP(Audit!#REF!,$V$3:$AE$12,10,FALSE) &amp; Audit!#REF! &amp; VLOOKUP(Audit!#REF!,$V$13:$AE$22,10,FALSE) &amp; IF(Audit!#REF!=10,Audit!#REF!&amp;Audit!#REF!,"") &amp; IF(Audit!#REF!&lt;&gt;1,U977,"")</f>
        <v>#REF!</v>
      </c>
      <c r="L977" s="10" t="e">
        <f>Audit!#REF!</f>
        <v>#REF!</v>
      </c>
      <c r="M977" s="10" t="e">
        <f t="shared" si="461"/>
        <v>#REF!</v>
      </c>
      <c r="N977" s="10" t="e">
        <f t="shared" si="462"/>
        <v>#REF!</v>
      </c>
      <c r="O977" s="10" t="e">
        <f t="shared" si="463"/>
        <v>#REF!</v>
      </c>
      <c r="P977" s="10" t="e">
        <f t="shared" si="464"/>
        <v>#REF!</v>
      </c>
      <c r="Q977" s="10" t="e">
        <f t="shared" si="465"/>
        <v>#REF!</v>
      </c>
      <c r="R977" s="10" t="e">
        <f t="shared" si="466"/>
        <v>#REF!</v>
      </c>
      <c r="S977" s="10" t="e">
        <f t="shared" si="467"/>
        <v>#REF!</v>
      </c>
      <c r="T977" s="10" t="e">
        <f t="shared" si="468"/>
        <v>#REF!</v>
      </c>
      <c r="U977" s="17" t="e">
        <f>IF(Audit!#REF!="","",VLOOKUP(Audit!#REF!,$W$26:$X$35,2,FALSE)) &amp; Audit!#REF! &amp; IF(Audit!#REF!="","",IF(Audit!#REF!&lt;=1.4,VLOOKUP(Audit!#REF!,$W$38:X1022,2,FALSE),VLOOKUP(Audit!#REF!,$W$51:$X$61,2,FALSE))) &amp; IF(Audit!#REF!="","",VLOOKUP(Audit!#REF!,$Y$26:$Z$35,2,FALSE) &amp; Audit!#REF! &amp; IF(Audit!#REF!="","",IF(Audit!#REF!&lt;=1.4,VLOOKUP(Audit!#REF!,$Y$38:$Z$48,2,FALSE),VLOOKUP(Audit!#REF!,$Y$51:$Z$61,2,FALSE))))</f>
        <v>#REF!</v>
      </c>
      <c r="V977" s="21"/>
      <c r="AH977" s="49" t="e">
        <f>Audit!#REF!</f>
        <v>#REF!</v>
      </c>
      <c r="AI977" s="50" t="e">
        <f>VLOOKUP(Audit!#REF!,$V$3:$AE$12,2,FALSE)&amp; IF(Audit!#REF!=10,Audit!#REF!,"")</f>
        <v>#REF!</v>
      </c>
      <c r="AJ977" s="50" t="e">
        <f>VLOOKUP(Audit!#REF!,$V$13:$AE$22,2,FALSE)&amp; IF(Audit!#REF!=10,Audit!#REF!,"")</f>
        <v>#REF!</v>
      </c>
      <c r="AK977" s="47" t="e">
        <f t="shared" si="469"/>
        <v>#REF!</v>
      </c>
      <c r="AL977" s="50" t="e">
        <f>VLOOKUP(Audit!#REF!,$V$3:$AE$12,3,FALSE)&amp; IF(Audit!#REF!=10,Audit!#REF!,"")</f>
        <v>#REF!</v>
      </c>
      <c r="AM977" s="50" t="e">
        <f>VLOOKUP(Audit!#REF!,$V$13:$AE$22,3,FALSE)&amp; IF(Audit!#REF!=10,Audit!#REF!,"")</f>
        <v>#REF!</v>
      </c>
      <c r="AN977" s="47" t="e">
        <f t="shared" si="470"/>
        <v>#REF!</v>
      </c>
      <c r="AO977" s="50" t="e">
        <f>VLOOKUP(Audit!#REF!,$V$3:$AE$12,4,FALSE) &amp;  Audit!#REF! &amp; IF(Audit!#REF!=10,Audit!#REF!,"")</f>
        <v>#REF!</v>
      </c>
      <c r="AP977" s="50" t="e">
        <f>VLOOKUP(Audit!#REF!,$V$13:$AE$22,4,FALSE)&amp; IF(Audit!#REF!=10,Audit!#REF!,"")</f>
        <v>#REF!</v>
      </c>
      <c r="AQ977" s="47" t="e">
        <f t="shared" si="471"/>
        <v>#REF!</v>
      </c>
      <c r="AR977" s="50" t="e">
        <f>VLOOKUP(Audit!#REF!,$V$3:$AE$12,5,FALSE)&amp; IF(Audit!#REF!=10,Audit!#REF!,"")</f>
        <v>#REF!</v>
      </c>
      <c r="AS977" s="50" t="e">
        <f>VLOOKUP(Audit!#REF!,$V$13:$AE$22,5,FALSE)&amp; IF(Audit!#REF!=10,Audit!#REF!,"")</f>
        <v>#REF!</v>
      </c>
      <c r="AT977" s="47" t="e">
        <f t="shared" si="472"/>
        <v>#REF!</v>
      </c>
      <c r="AU977" s="50" t="e">
        <f>VLOOKUP(Audit!#REF!,$V$3:$AE$12,6,FALSE)&amp; IF(Audit!#REF!=10,Audit!#REF!,"")</f>
        <v>#REF!</v>
      </c>
      <c r="AV977" s="50" t="e">
        <f>VLOOKUP(Audit!#REF!,$V$13:$AE$22,6,FALSE)&amp; IF(Audit!#REF!=10,Audit!#REF!,"")</f>
        <v>#REF!</v>
      </c>
      <c r="AW977" s="47" t="e">
        <f t="shared" si="473"/>
        <v>#REF!</v>
      </c>
      <c r="AX977" s="50" t="e">
        <f>VLOOKUP(Audit!#REF!,$V$3:$AE$12,7,FALSE)&amp; IF(Audit!#REF!=10,Audit!#REF!,"")</f>
        <v>#REF!</v>
      </c>
      <c r="AY977" s="50" t="e">
        <f>VLOOKUP(Audit!#REF!,$V$13:$AE$22,7,FALSE) &amp; IF(Audit!#REF!=10,Audit!#REF!,"")</f>
        <v>#REF!</v>
      </c>
      <c r="AZ977" s="47" t="e">
        <f t="shared" si="474"/>
        <v>#REF!</v>
      </c>
      <c r="BA977" s="50" t="e">
        <f>VLOOKUP(Audit!#REF!,$V$3:$AE$12,8,FALSE)&amp; Audit!#REF! &amp; IF(Audit!#REF!=10,Audit!#REF!,"")</f>
        <v>#REF!</v>
      </c>
      <c r="BB977" s="50" t="e">
        <f>VLOOKUP(Audit!#REF!,$V$13:$AE$22,8,FALSE) &amp; IF(Audit!#REF!=10,Audit!#REF!,"")</f>
        <v>#REF!</v>
      </c>
      <c r="BC977" s="47" t="e">
        <f t="shared" si="475"/>
        <v>#REF!</v>
      </c>
      <c r="BD977" s="50" t="e">
        <f>VLOOKUP(Audit!#REF!,$V$3:$AE$12,9,FALSE)&amp; IF(Audit!#REF!=10,Audit!#REF!,"")</f>
        <v>#REF!</v>
      </c>
      <c r="BE977" s="50" t="e">
        <f>VLOOKUP(Audit!#REF!,$V$13:$AE$22,9,FALSE) &amp; IF(Audit!#REF!=10,Audit!#REF!,"") &amp; IF(Audit!#REF!&lt;&gt;1,U977,"")</f>
        <v>#REF!</v>
      </c>
      <c r="BF977" s="47" t="e">
        <f t="shared" si="476"/>
        <v>#REF!</v>
      </c>
      <c r="BG977" s="50" t="e">
        <f>VLOOKUP(Audit!#REF!,$V$3:$AE$12,10,FALSE) &amp; Audit!#REF! &amp; IF(Audit!#REF!=10,Audit!#REF!,"")</f>
        <v>#REF!</v>
      </c>
      <c r="BH977" s="50" t="e">
        <f>VLOOKUP(Audit!#REF!,$V$13:$AE$22,10,FALSE) &amp; IF(Audit!#REF!=10,Audit!#REF!,"") &amp; IF(Audit!#REF!&lt;&gt;1,U977,"")</f>
        <v>#REF!</v>
      </c>
      <c r="BI977" s="47" t="e">
        <f t="shared" si="477"/>
        <v>#REF!</v>
      </c>
      <c r="BJ977" s="48" t="str">
        <f t="shared" si="478"/>
        <v/>
      </c>
      <c r="BK977" s="48" t="str">
        <f t="shared" si="479"/>
        <v/>
      </c>
      <c r="BL977" s="48" t="str">
        <f t="shared" si="480"/>
        <v/>
      </c>
      <c r="BM977" s="48" t="str">
        <f t="shared" si="481"/>
        <v/>
      </c>
      <c r="BN977" s="48" t="str">
        <f t="shared" si="482"/>
        <v/>
      </c>
      <c r="BO977" s="48" t="str">
        <f t="shared" si="483"/>
        <v/>
      </c>
      <c r="BP977" s="48" t="str">
        <f t="shared" si="484"/>
        <v/>
      </c>
      <c r="BQ977" s="48" t="str">
        <f t="shared" si="485"/>
        <v/>
      </c>
      <c r="BR977" s="48" t="str">
        <f t="shared" si="486"/>
        <v/>
      </c>
      <c r="BS977" s="48" t="str">
        <f t="shared" si="487"/>
        <v/>
      </c>
      <c r="BT977" s="48" t="str">
        <f t="shared" si="488"/>
        <v/>
      </c>
      <c r="BU977" s="48" t="str">
        <f t="shared" si="489"/>
        <v/>
      </c>
    </row>
    <row r="978" spans="1:73">
      <c r="A978" s="10" t="e">
        <f>Audit!#REF!</f>
        <v>#REF!</v>
      </c>
      <c r="B978" s="10" t="e">
        <f t="shared" si="460"/>
        <v>#REF!</v>
      </c>
      <c r="C978" s="17" t="e">
        <f>VLOOKUP(Audit!#REF!,$V$3:$AE$12,2,FALSE) &amp; VLOOKUP(Audit!#REF!,$V$13:$AE$22,2,FALSE)&amp; IF(Audit!#REF!=10,Audit!#REF!&amp;Audit!#REF!,"")</f>
        <v>#REF!</v>
      </c>
      <c r="D978" s="17" t="e">
        <f>VLOOKUP(Audit!#REF!,$V$3:$AE$12,3,FALSE) &amp; VLOOKUP(Audit!#REF!,$V$13:$AE$22,3,FALSE) &amp;IF(Audit!#REF!=10,Audit!#REF!&amp;Audit!#REF!,"")</f>
        <v>#REF!</v>
      </c>
      <c r="E978" s="17" t="e">
        <f>VLOOKUP(Audit!#REF!,$V$3:$AE$12,4,FALSE)&amp; Audit!#REF! &amp; VLOOKUP(Audit!#REF!,$V$13:$AE$22,4,FALSE)&amp; IF(Audit!#REF!=10,Audit!#REF!&amp;Audit!#REF!,"")</f>
        <v>#REF!</v>
      </c>
      <c r="F978" s="17" t="e">
        <f>VLOOKUP(Audit!#REF!,$V$3:$AE$12,5,FALSE) &amp; VLOOKUP(Audit!#REF!,$V$13:$AE$22,5,FALSE)&amp; IF(Audit!#REF!=10,Audit!#REF!&amp;Audit!#REF!,"")</f>
        <v>#REF!</v>
      </c>
      <c r="G978" s="17" t="e">
        <f>VLOOKUP(Audit!#REF!,$V$3:$AE$12,6,FALSE) &amp; VLOOKUP(Audit!#REF!,$V$13:$AE$22,6,FALSE)&amp; IF(Audit!#REF!=10,Audit!#REF!&amp;Audit!#REF!,"")</f>
        <v>#REF!</v>
      </c>
      <c r="H978" s="17" t="e">
        <f>VLOOKUP(Audit!#REF!,$V$3:$AE$12,7,FALSE) &amp; VLOOKUP(Audit!#REF!,$V$13:$AE$22,7,FALSE)&amp;IF(Audit!#REF!=10,Audit!#REF!&amp;Audit!#REF!,"")</f>
        <v>#REF!</v>
      </c>
      <c r="I978" s="17" t="e">
        <f>VLOOKUP(Audit!#REF!,$V$3:$AE$12,8,FALSE) &amp; Audit!#REF! &amp; VLOOKUP(Audit!#REF!,$V$13:$AE$22,8,FALSE)&amp;IF(Audit!#REF!=10,Audit!#REF!&amp;Audit!#REF!,"")</f>
        <v>#REF!</v>
      </c>
      <c r="J978" s="17" t="e">
        <f>VLOOKUP(Audit!#REF!,$V$3:$AE$12,9,FALSE) &amp; VLOOKUP(Audit!#REF!,$V$13:$AE$22,9,FALSE) &amp; IF(Audit!#REF!=10,Audit!#REF!&amp;Audit!#REF!,"") &amp; IF(Audit!#REF!&lt;&gt;1,U978,"")</f>
        <v>#REF!</v>
      </c>
      <c r="K978" s="17" t="e">
        <f>VLOOKUP(Audit!#REF!,$V$3:$AE$12,10,FALSE) &amp; Audit!#REF! &amp; VLOOKUP(Audit!#REF!,$V$13:$AE$22,10,FALSE) &amp; IF(Audit!#REF!=10,Audit!#REF!&amp;Audit!#REF!,"") &amp; IF(Audit!#REF!&lt;&gt;1,U978,"")</f>
        <v>#REF!</v>
      </c>
      <c r="L978" s="10" t="e">
        <f>Audit!#REF!</f>
        <v>#REF!</v>
      </c>
      <c r="M978" s="10" t="e">
        <f t="shared" si="461"/>
        <v>#REF!</v>
      </c>
      <c r="N978" s="10" t="e">
        <f t="shared" si="462"/>
        <v>#REF!</v>
      </c>
      <c r="O978" s="10" t="e">
        <f t="shared" si="463"/>
        <v>#REF!</v>
      </c>
      <c r="P978" s="10" t="e">
        <f t="shared" si="464"/>
        <v>#REF!</v>
      </c>
      <c r="Q978" s="10" t="e">
        <f t="shared" si="465"/>
        <v>#REF!</v>
      </c>
      <c r="R978" s="10" t="e">
        <f t="shared" si="466"/>
        <v>#REF!</v>
      </c>
      <c r="S978" s="10" t="e">
        <f t="shared" si="467"/>
        <v>#REF!</v>
      </c>
      <c r="T978" s="10" t="e">
        <f t="shared" si="468"/>
        <v>#REF!</v>
      </c>
      <c r="U978" s="17" t="e">
        <f>IF(Audit!#REF!="","",VLOOKUP(Audit!#REF!,$W$26:$X$35,2,FALSE)) &amp; Audit!#REF! &amp; IF(Audit!#REF!="","",IF(Audit!#REF!&lt;=1.4,VLOOKUP(Audit!#REF!,$W$38:X1023,2,FALSE),VLOOKUP(Audit!#REF!,$W$51:$X$61,2,FALSE))) &amp; IF(Audit!#REF!="","",VLOOKUP(Audit!#REF!,$Y$26:$Z$35,2,FALSE) &amp; Audit!#REF! &amp; IF(Audit!#REF!="","",IF(Audit!#REF!&lt;=1.4,VLOOKUP(Audit!#REF!,$Y$38:$Z$48,2,FALSE),VLOOKUP(Audit!#REF!,$Y$51:$Z$61,2,FALSE))))</f>
        <v>#REF!</v>
      </c>
      <c r="V978" s="21"/>
      <c r="AH978" s="49" t="e">
        <f>Audit!#REF!</f>
        <v>#REF!</v>
      </c>
      <c r="AI978" s="50" t="e">
        <f>VLOOKUP(Audit!#REF!,$V$3:$AE$12,2,FALSE)&amp; IF(Audit!#REF!=10,Audit!#REF!,"")</f>
        <v>#REF!</v>
      </c>
      <c r="AJ978" s="50" t="e">
        <f>VLOOKUP(Audit!#REF!,$V$13:$AE$22,2,FALSE)&amp; IF(Audit!#REF!=10,Audit!#REF!,"")</f>
        <v>#REF!</v>
      </c>
      <c r="AK978" s="47" t="e">
        <f t="shared" si="469"/>
        <v>#REF!</v>
      </c>
      <c r="AL978" s="50" t="e">
        <f>VLOOKUP(Audit!#REF!,$V$3:$AE$12,3,FALSE)&amp; IF(Audit!#REF!=10,Audit!#REF!,"")</f>
        <v>#REF!</v>
      </c>
      <c r="AM978" s="50" t="e">
        <f>VLOOKUP(Audit!#REF!,$V$13:$AE$22,3,FALSE)&amp; IF(Audit!#REF!=10,Audit!#REF!,"")</f>
        <v>#REF!</v>
      </c>
      <c r="AN978" s="47" t="e">
        <f t="shared" si="470"/>
        <v>#REF!</v>
      </c>
      <c r="AO978" s="50" t="e">
        <f>VLOOKUP(Audit!#REF!,$V$3:$AE$12,4,FALSE) &amp;  Audit!#REF! &amp; IF(Audit!#REF!=10,Audit!#REF!,"")</f>
        <v>#REF!</v>
      </c>
      <c r="AP978" s="50" t="e">
        <f>VLOOKUP(Audit!#REF!,$V$13:$AE$22,4,FALSE)&amp; IF(Audit!#REF!=10,Audit!#REF!,"")</f>
        <v>#REF!</v>
      </c>
      <c r="AQ978" s="47" t="e">
        <f t="shared" si="471"/>
        <v>#REF!</v>
      </c>
      <c r="AR978" s="50" t="e">
        <f>VLOOKUP(Audit!#REF!,$V$3:$AE$12,5,FALSE)&amp; IF(Audit!#REF!=10,Audit!#REF!,"")</f>
        <v>#REF!</v>
      </c>
      <c r="AS978" s="50" t="e">
        <f>VLOOKUP(Audit!#REF!,$V$13:$AE$22,5,FALSE)&amp; IF(Audit!#REF!=10,Audit!#REF!,"")</f>
        <v>#REF!</v>
      </c>
      <c r="AT978" s="47" t="e">
        <f t="shared" si="472"/>
        <v>#REF!</v>
      </c>
      <c r="AU978" s="50" t="e">
        <f>VLOOKUP(Audit!#REF!,$V$3:$AE$12,6,FALSE)&amp; IF(Audit!#REF!=10,Audit!#REF!,"")</f>
        <v>#REF!</v>
      </c>
      <c r="AV978" s="50" t="e">
        <f>VLOOKUP(Audit!#REF!,$V$13:$AE$22,6,FALSE)&amp; IF(Audit!#REF!=10,Audit!#REF!,"")</f>
        <v>#REF!</v>
      </c>
      <c r="AW978" s="47" t="e">
        <f t="shared" si="473"/>
        <v>#REF!</v>
      </c>
      <c r="AX978" s="50" t="e">
        <f>VLOOKUP(Audit!#REF!,$V$3:$AE$12,7,FALSE)&amp; IF(Audit!#REF!=10,Audit!#REF!,"")</f>
        <v>#REF!</v>
      </c>
      <c r="AY978" s="50" t="e">
        <f>VLOOKUP(Audit!#REF!,$V$13:$AE$22,7,FALSE) &amp; IF(Audit!#REF!=10,Audit!#REF!,"")</f>
        <v>#REF!</v>
      </c>
      <c r="AZ978" s="47" t="e">
        <f t="shared" si="474"/>
        <v>#REF!</v>
      </c>
      <c r="BA978" s="50" t="e">
        <f>VLOOKUP(Audit!#REF!,$V$3:$AE$12,8,FALSE)&amp; Audit!#REF! &amp; IF(Audit!#REF!=10,Audit!#REF!,"")</f>
        <v>#REF!</v>
      </c>
      <c r="BB978" s="50" t="e">
        <f>VLOOKUP(Audit!#REF!,$V$13:$AE$22,8,FALSE) &amp; IF(Audit!#REF!=10,Audit!#REF!,"")</f>
        <v>#REF!</v>
      </c>
      <c r="BC978" s="47" t="e">
        <f t="shared" si="475"/>
        <v>#REF!</v>
      </c>
      <c r="BD978" s="50" t="e">
        <f>VLOOKUP(Audit!#REF!,$V$3:$AE$12,9,FALSE)&amp; IF(Audit!#REF!=10,Audit!#REF!,"")</f>
        <v>#REF!</v>
      </c>
      <c r="BE978" s="50" t="e">
        <f>VLOOKUP(Audit!#REF!,$V$13:$AE$22,9,FALSE) &amp; IF(Audit!#REF!=10,Audit!#REF!,"") &amp; IF(Audit!#REF!&lt;&gt;1,U978,"")</f>
        <v>#REF!</v>
      </c>
      <c r="BF978" s="47" t="e">
        <f t="shared" si="476"/>
        <v>#REF!</v>
      </c>
      <c r="BG978" s="50" t="e">
        <f>VLOOKUP(Audit!#REF!,$V$3:$AE$12,10,FALSE) &amp; Audit!#REF! &amp; IF(Audit!#REF!=10,Audit!#REF!,"")</f>
        <v>#REF!</v>
      </c>
      <c r="BH978" s="50" t="e">
        <f>VLOOKUP(Audit!#REF!,$V$13:$AE$22,10,FALSE) &amp; IF(Audit!#REF!=10,Audit!#REF!,"") &amp; IF(Audit!#REF!&lt;&gt;1,U978,"")</f>
        <v>#REF!</v>
      </c>
      <c r="BI978" s="47" t="e">
        <f t="shared" si="477"/>
        <v>#REF!</v>
      </c>
      <c r="BJ978" s="48" t="str">
        <f t="shared" si="478"/>
        <v/>
      </c>
      <c r="BK978" s="48" t="str">
        <f t="shared" si="479"/>
        <v/>
      </c>
      <c r="BL978" s="48" t="str">
        <f t="shared" si="480"/>
        <v/>
      </c>
      <c r="BM978" s="48" t="str">
        <f t="shared" si="481"/>
        <v/>
      </c>
      <c r="BN978" s="48" t="str">
        <f t="shared" si="482"/>
        <v/>
      </c>
      <c r="BO978" s="48" t="str">
        <f t="shared" si="483"/>
        <v/>
      </c>
      <c r="BP978" s="48" t="str">
        <f t="shared" si="484"/>
        <v/>
      </c>
      <c r="BQ978" s="48" t="str">
        <f t="shared" si="485"/>
        <v/>
      </c>
      <c r="BR978" s="48" t="str">
        <f t="shared" si="486"/>
        <v/>
      </c>
      <c r="BS978" s="48" t="str">
        <f t="shared" si="487"/>
        <v/>
      </c>
      <c r="BT978" s="48" t="str">
        <f t="shared" si="488"/>
        <v/>
      </c>
      <c r="BU978" s="48" t="str">
        <f t="shared" si="489"/>
        <v/>
      </c>
    </row>
    <row r="979" spans="1:73">
      <c r="A979" s="10" t="e">
        <f>Audit!#REF!</f>
        <v>#REF!</v>
      </c>
      <c r="B979" s="10" t="e">
        <f t="shared" si="460"/>
        <v>#REF!</v>
      </c>
      <c r="C979" s="17" t="e">
        <f>VLOOKUP(Audit!#REF!,$V$3:$AE$12,2,FALSE) &amp; VLOOKUP(Audit!#REF!,$V$13:$AE$22,2,FALSE)&amp; IF(Audit!#REF!=10,Audit!#REF!&amp;Audit!#REF!,"")</f>
        <v>#REF!</v>
      </c>
      <c r="D979" s="17" t="e">
        <f>VLOOKUP(Audit!#REF!,$V$3:$AE$12,3,FALSE) &amp; VLOOKUP(Audit!#REF!,$V$13:$AE$22,3,FALSE) &amp;IF(Audit!#REF!=10,Audit!#REF!&amp;Audit!#REF!,"")</f>
        <v>#REF!</v>
      </c>
      <c r="E979" s="17" t="e">
        <f>VLOOKUP(Audit!#REF!,$V$3:$AE$12,4,FALSE)&amp; Audit!#REF! &amp; VLOOKUP(Audit!#REF!,$V$13:$AE$22,4,FALSE)&amp; IF(Audit!#REF!=10,Audit!#REF!&amp;Audit!#REF!,"")</f>
        <v>#REF!</v>
      </c>
      <c r="F979" s="17" t="e">
        <f>VLOOKUP(Audit!#REF!,$V$3:$AE$12,5,FALSE) &amp; VLOOKUP(Audit!#REF!,$V$13:$AE$22,5,FALSE)&amp; IF(Audit!#REF!=10,Audit!#REF!&amp;Audit!#REF!,"")</f>
        <v>#REF!</v>
      </c>
      <c r="G979" s="17" t="e">
        <f>VLOOKUP(Audit!#REF!,$V$3:$AE$12,6,FALSE) &amp; VLOOKUP(Audit!#REF!,$V$13:$AE$22,6,FALSE)&amp; IF(Audit!#REF!=10,Audit!#REF!&amp;Audit!#REF!,"")</f>
        <v>#REF!</v>
      </c>
      <c r="H979" s="17" t="e">
        <f>VLOOKUP(Audit!#REF!,$V$3:$AE$12,7,FALSE) &amp; VLOOKUP(Audit!#REF!,$V$13:$AE$22,7,FALSE)&amp;IF(Audit!#REF!=10,Audit!#REF!&amp;Audit!#REF!,"")</f>
        <v>#REF!</v>
      </c>
      <c r="I979" s="17" t="e">
        <f>VLOOKUP(Audit!#REF!,$V$3:$AE$12,8,FALSE) &amp; Audit!#REF! &amp; VLOOKUP(Audit!#REF!,$V$13:$AE$22,8,FALSE)&amp;IF(Audit!#REF!=10,Audit!#REF!&amp;Audit!#REF!,"")</f>
        <v>#REF!</v>
      </c>
      <c r="J979" s="17" t="e">
        <f>VLOOKUP(Audit!#REF!,$V$3:$AE$12,9,FALSE) &amp; VLOOKUP(Audit!#REF!,$V$13:$AE$22,9,FALSE) &amp; IF(Audit!#REF!=10,Audit!#REF!&amp;Audit!#REF!,"") &amp; IF(Audit!#REF!&lt;&gt;1,U979,"")</f>
        <v>#REF!</v>
      </c>
      <c r="K979" s="17" t="e">
        <f>VLOOKUP(Audit!#REF!,$V$3:$AE$12,10,FALSE) &amp; Audit!#REF! &amp; VLOOKUP(Audit!#REF!,$V$13:$AE$22,10,FALSE) &amp; IF(Audit!#REF!=10,Audit!#REF!&amp;Audit!#REF!,"") &amp; IF(Audit!#REF!&lt;&gt;1,U979,"")</f>
        <v>#REF!</v>
      </c>
      <c r="L979" s="10" t="e">
        <f>Audit!#REF!</f>
        <v>#REF!</v>
      </c>
      <c r="M979" s="10" t="e">
        <f t="shared" si="461"/>
        <v>#REF!</v>
      </c>
      <c r="N979" s="10" t="e">
        <f t="shared" si="462"/>
        <v>#REF!</v>
      </c>
      <c r="O979" s="10" t="e">
        <f t="shared" si="463"/>
        <v>#REF!</v>
      </c>
      <c r="P979" s="10" t="e">
        <f t="shared" si="464"/>
        <v>#REF!</v>
      </c>
      <c r="Q979" s="10" t="e">
        <f t="shared" si="465"/>
        <v>#REF!</v>
      </c>
      <c r="R979" s="10" t="e">
        <f t="shared" si="466"/>
        <v>#REF!</v>
      </c>
      <c r="S979" s="10" t="e">
        <f t="shared" si="467"/>
        <v>#REF!</v>
      </c>
      <c r="T979" s="10" t="e">
        <f t="shared" si="468"/>
        <v>#REF!</v>
      </c>
      <c r="U979" s="17" t="e">
        <f>IF(Audit!#REF!="","",VLOOKUP(Audit!#REF!,$W$26:$X$35,2,FALSE)) &amp; Audit!#REF! &amp; IF(Audit!#REF!="","",IF(Audit!#REF!&lt;=1.4,VLOOKUP(Audit!#REF!,$W$38:X1024,2,FALSE),VLOOKUP(Audit!#REF!,$W$51:$X$61,2,FALSE))) &amp; IF(Audit!#REF!="","",VLOOKUP(Audit!#REF!,$Y$26:$Z$35,2,FALSE) &amp; Audit!#REF! &amp; IF(Audit!#REF!="","",IF(Audit!#REF!&lt;=1.4,VLOOKUP(Audit!#REF!,$Y$38:$Z$48,2,FALSE),VLOOKUP(Audit!#REF!,$Y$51:$Z$61,2,FALSE))))</f>
        <v>#REF!</v>
      </c>
      <c r="V979" s="21"/>
      <c r="AH979" s="49" t="e">
        <f>Audit!#REF!</f>
        <v>#REF!</v>
      </c>
      <c r="AI979" s="50" t="e">
        <f>VLOOKUP(Audit!#REF!,$V$3:$AE$12,2,FALSE)&amp; IF(Audit!#REF!=10,Audit!#REF!,"")</f>
        <v>#REF!</v>
      </c>
      <c r="AJ979" s="50" t="e">
        <f>VLOOKUP(Audit!#REF!,$V$13:$AE$22,2,FALSE)&amp; IF(Audit!#REF!=10,Audit!#REF!,"")</f>
        <v>#REF!</v>
      </c>
      <c r="AK979" s="47" t="e">
        <f t="shared" si="469"/>
        <v>#REF!</v>
      </c>
      <c r="AL979" s="50" t="e">
        <f>VLOOKUP(Audit!#REF!,$V$3:$AE$12,3,FALSE)&amp; IF(Audit!#REF!=10,Audit!#REF!,"")</f>
        <v>#REF!</v>
      </c>
      <c r="AM979" s="50" t="e">
        <f>VLOOKUP(Audit!#REF!,$V$13:$AE$22,3,FALSE)&amp; IF(Audit!#REF!=10,Audit!#REF!,"")</f>
        <v>#REF!</v>
      </c>
      <c r="AN979" s="47" t="e">
        <f t="shared" si="470"/>
        <v>#REF!</v>
      </c>
      <c r="AO979" s="50" t="e">
        <f>VLOOKUP(Audit!#REF!,$V$3:$AE$12,4,FALSE) &amp;  Audit!#REF! &amp; IF(Audit!#REF!=10,Audit!#REF!,"")</f>
        <v>#REF!</v>
      </c>
      <c r="AP979" s="50" t="e">
        <f>VLOOKUP(Audit!#REF!,$V$13:$AE$22,4,FALSE)&amp; IF(Audit!#REF!=10,Audit!#REF!,"")</f>
        <v>#REF!</v>
      </c>
      <c r="AQ979" s="47" t="e">
        <f t="shared" si="471"/>
        <v>#REF!</v>
      </c>
      <c r="AR979" s="50" t="e">
        <f>VLOOKUP(Audit!#REF!,$V$3:$AE$12,5,FALSE)&amp; IF(Audit!#REF!=10,Audit!#REF!,"")</f>
        <v>#REF!</v>
      </c>
      <c r="AS979" s="50" t="e">
        <f>VLOOKUP(Audit!#REF!,$V$13:$AE$22,5,FALSE)&amp; IF(Audit!#REF!=10,Audit!#REF!,"")</f>
        <v>#REF!</v>
      </c>
      <c r="AT979" s="47" t="e">
        <f t="shared" si="472"/>
        <v>#REF!</v>
      </c>
      <c r="AU979" s="50" t="e">
        <f>VLOOKUP(Audit!#REF!,$V$3:$AE$12,6,FALSE)&amp; IF(Audit!#REF!=10,Audit!#REF!,"")</f>
        <v>#REF!</v>
      </c>
      <c r="AV979" s="50" t="e">
        <f>VLOOKUP(Audit!#REF!,$V$13:$AE$22,6,FALSE)&amp; IF(Audit!#REF!=10,Audit!#REF!,"")</f>
        <v>#REF!</v>
      </c>
      <c r="AW979" s="47" t="e">
        <f t="shared" si="473"/>
        <v>#REF!</v>
      </c>
      <c r="AX979" s="50" t="e">
        <f>VLOOKUP(Audit!#REF!,$V$3:$AE$12,7,FALSE)&amp; IF(Audit!#REF!=10,Audit!#REF!,"")</f>
        <v>#REF!</v>
      </c>
      <c r="AY979" s="50" t="e">
        <f>VLOOKUP(Audit!#REF!,$V$13:$AE$22,7,FALSE) &amp; IF(Audit!#REF!=10,Audit!#REF!,"")</f>
        <v>#REF!</v>
      </c>
      <c r="AZ979" s="47" t="e">
        <f t="shared" si="474"/>
        <v>#REF!</v>
      </c>
      <c r="BA979" s="50" t="e">
        <f>VLOOKUP(Audit!#REF!,$V$3:$AE$12,8,FALSE)&amp; Audit!#REF! &amp; IF(Audit!#REF!=10,Audit!#REF!,"")</f>
        <v>#REF!</v>
      </c>
      <c r="BB979" s="50" t="e">
        <f>VLOOKUP(Audit!#REF!,$V$13:$AE$22,8,FALSE) &amp; IF(Audit!#REF!=10,Audit!#REF!,"")</f>
        <v>#REF!</v>
      </c>
      <c r="BC979" s="47" t="e">
        <f t="shared" si="475"/>
        <v>#REF!</v>
      </c>
      <c r="BD979" s="50" t="e">
        <f>VLOOKUP(Audit!#REF!,$V$3:$AE$12,9,FALSE)&amp; IF(Audit!#REF!=10,Audit!#REF!,"")</f>
        <v>#REF!</v>
      </c>
      <c r="BE979" s="50" t="e">
        <f>VLOOKUP(Audit!#REF!,$V$13:$AE$22,9,FALSE) &amp; IF(Audit!#REF!=10,Audit!#REF!,"") &amp; IF(Audit!#REF!&lt;&gt;1,U979,"")</f>
        <v>#REF!</v>
      </c>
      <c r="BF979" s="47" t="e">
        <f t="shared" si="476"/>
        <v>#REF!</v>
      </c>
      <c r="BG979" s="50" t="e">
        <f>VLOOKUP(Audit!#REF!,$V$3:$AE$12,10,FALSE) &amp; Audit!#REF! &amp; IF(Audit!#REF!=10,Audit!#REF!,"")</f>
        <v>#REF!</v>
      </c>
      <c r="BH979" s="50" t="e">
        <f>VLOOKUP(Audit!#REF!,$V$13:$AE$22,10,FALSE) &amp; IF(Audit!#REF!=10,Audit!#REF!,"") &amp; IF(Audit!#REF!&lt;&gt;1,U979,"")</f>
        <v>#REF!</v>
      </c>
      <c r="BI979" s="47" t="e">
        <f t="shared" si="477"/>
        <v>#REF!</v>
      </c>
      <c r="BJ979" s="48" t="str">
        <f t="shared" si="478"/>
        <v/>
      </c>
      <c r="BK979" s="48" t="str">
        <f t="shared" si="479"/>
        <v/>
      </c>
      <c r="BL979" s="48" t="str">
        <f t="shared" si="480"/>
        <v/>
      </c>
      <c r="BM979" s="48" t="str">
        <f t="shared" si="481"/>
        <v/>
      </c>
      <c r="BN979" s="48" t="str">
        <f t="shared" si="482"/>
        <v/>
      </c>
      <c r="BO979" s="48" t="str">
        <f t="shared" si="483"/>
        <v/>
      </c>
      <c r="BP979" s="48" t="str">
        <f t="shared" si="484"/>
        <v/>
      </c>
      <c r="BQ979" s="48" t="str">
        <f t="shared" si="485"/>
        <v/>
      </c>
      <c r="BR979" s="48" t="str">
        <f t="shared" si="486"/>
        <v/>
      </c>
      <c r="BS979" s="48" t="str">
        <f t="shared" si="487"/>
        <v/>
      </c>
      <c r="BT979" s="48" t="str">
        <f t="shared" si="488"/>
        <v/>
      </c>
      <c r="BU979" s="48" t="str">
        <f t="shared" si="489"/>
        <v/>
      </c>
    </row>
    <row r="980" spans="1:73">
      <c r="A980" s="10" t="e">
        <f>Audit!#REF!</f>
        <v>#REF!</v>
      </c>
      <c r="B980" s="10" t="e">
        <f t="shared" si="460"/>
        <v>#REF!</v>
      </c>
      <c r="C980" s="17" t="e">
        <f>VLOOKUP(Audit!#REF!,$V$3:$AE$12,2,FALSE) &amp; VLOOKUP(Audit!#REF!,$V$13:$AE$22,2,FALSE)&amp; IF(Audit!#REF!=10,Audit!#REF!&amp;Audit!#REF!,"")</f>
        <v>#REF!</v>
      </c>
      <c r="D980" s="17" t="e">
        <f>VLOOKUP(Audit!#REF!,$V$3:$AE$12,3,FALSE) &amp; VLOOKUP(Audit!#REF!,$V$13:$AE$22,3,FALSE) &amp;IF(Audit!#REF!=10,Audit!#REF!&amp;Audit!#REF!,"")</f>
        <v>#REF!</v>
      </c>
      <c r="E980" s="17" t="e">
        <f>VLOOKUP(Audit!#REF!,$V$3:$AE$12,4,FALSE)&amp; Audit!#REF! &amp; VLOOKUP(Audit!#REF!,$V$13:$AE$22,4,FALSE)&amp; IF(Audit!#REF!=10,Audit!#REF!&amp;Audit!#REF!,"")</f>
        <v>#REF!</v>
      </c>
      <c r="F980" s="17" t="e">
        <f>VLOOKUP(Audit!#REF!,$V$3:$AE$12,5,FALSE) &amp; VLOOKUP(Audit!#REF!,$V$13:$AE$22,5,FALSE)&amp; IF(Audit!#REF!=10,Audit!#REF!&amp;Audit!#REF!,"")</f>
        <v>#REF!</v>
      </c>
      <c r="G980" s="17" t="e">
        <f>VLOOKUP(Audit!#REF!,$V$3:$AE$12,6,FALSE) &amp; VLOOKUP(Audit!#REF!,$V$13:$AE$22,6,FALSE)&amp; IF(Audit!#REF!=10,Audit!#REF!&amp;Audit!#REF!,"")</f>
        <v>#REF!</v>
      </c>
      <c r="H980" s="17" t="e">
        <f>VLOOKUP(Audit!#REF!,$V$3:$AE$12,7,FALSE) &amp; VLOOKUP(Audit!#REF!,$V$13:$AE$22,7,FALSE)&amp;IF(Audit!#REF!=10,Audit!#REF!&amp;Audit!#REF!,"")</f>
        <v>#REF!</v>
      </c>
      <c r="I980" s="17" t="e">
        <f>VLOOKUP(Audit!#REF!,$V$3:$AE$12,8,FALSE) &amp; Audit!#REF! &amp; VLOOKUP(Audit!#REF!,$V$13:$AE$22,8,FALSE)&amp;IF(Audit!#REF!=10,Audit!#REF!&amp;Audit!#REF!,"")</f>
        <v>#REF!</v>
      </c>
      <c r="J980" s="17" t="e">
        <f>VLOOKUP(Audit!#REF!,$V$3:$AE$12,9,FALSE) &amp; VLOOKUP(Audit!#REF!,$V$13:$AE$22,9,FALSE) &amp; IF(Audit!#REF!=10,Audit!#REF!&amp;Audit!#REF!,"") &amp; IF(Audit!#REF!&lt;&gt;1,U980,"")</f>
        <v>#REF!</v>
      </c>
      <c r="K980" s="17" t="e">
        <f>VLOOKUP(Audit!#REF!,$V$3:$AE$12,10,FALSE) &amp; Audit!#REF! &amp; VLOOKUP(Audit!#REF!,$V$13:$AE$22,10,FALSE) &amp; IF(Audit!#REF!=10,Audit!#REF!&amp;Audit!#REF!,"") &amp; IF(Audit!#REF!&lt;&gt;1,U980,"")</f>
        <v>#REF!</v>
      </c>
      <c r="L980" s="10" t="e">
        <f>Audit!#REF!</f>
        <v>#REF!</v>
      </c>
      <c r="M980" s="10" t="e">
        <f t="shared" si="461"/>
        <v>#REF!</v>
      </c>
      <c r="N980" s="10" t="e">
        <f t="shared" si="462"/>
        <v>#REF!</v>
      </c>
      <c r="O980" s="10" t="e">
        <f t="shared" si="463"/>
        <v>#REF!</v>
      </c>
      <c r="P980" s="10" t="e">
        <f t="shared" si="464"/>
        <v>#REF!</v>
      </c>
      <c r="Q980" s="10" t="e">
        <f t="shared" si="465"/>
        <v>#REF!</v>
      </c>
      <c r="R980" s="10" t="e">
        <f t="shared" si="466"/>
        <v>#REF!</v>
      </c>
      <c r="S980" s="10" t="e">
        <f t="shared" si="467"/>
        <v>#REF!</v>
      </c>
      <c r="T980" s="10" t="e">
        <f t="shared" si="468"/>
        <v>#REF!</v>
      </c>
      <c r="U980" s="17" t="e">
        <f>IF(Audit!#REF!="","",VLOOKUP(Audit!#REF!,$W$26:$X$35,2,FALSE)) &amp; Audit!#REF! &amp; IF(Audit!#REF!="","",IF(Audit!#REF!&lt;=1.4,VLOOKUP(Audit!#REF!,$W$38:X1025,2,FALSE),VLOOKUP(Audit!#REF!,$W$51:$X$61,2,FALSE))) &amp; IF(Audit!#REF!="","",VLOOKUP(Audit!#REF!,$Y$26:$Z$35,2,FALSE) &amp; Audit!#REF! &amp; IF(Audit!#REF!="","",IF(Audit!#REF!&lt;=1.4,VLOOKUP(Audit!#REF!,$Y$38:$Z$48,2,FALSE),VLOOKUP(Audit!#REF!,$Y$51:$Z$61,2,FALSE))))</f>
        <v>#REF!</v>
      </c>
      <c r="V980" s="21"/>
      <c r="AH980" s="49" t="e">
        <f>Audit!#REF!</f>
        <v>#REF!</v>
      </c>
      <c r="AI980" s="50" t="e">
        <f>VLOOKUP(Audit!#REF!,$V$3:$AE$12,2,FALSE)&amp; IF(Audit!#REF!=10,Audit!#REF!,"")</f>
        <v>#REF!</v>
      </c>
      <c r="AJ980" s="50" t="e">
        <f>VLOOKUP(Audit!#REF!,$V$13:$AE$22,2,FALSE)&amp; IF(Audit!#REF!=10,Audit!#REF!,"")</f>
        <v>#REF!</v>
      </c>
      <c r="AK980" s="47" t="e">
        <f t="shared" si="469"/>
        <v>#REF!</v>
      </c>
      <c r="AL980" s="50" t="e">
        <f>VLOOKUP(Audit!#REF!,$V$3:$AE$12,3,FALSE)&amp; IF(Audit!#REF!=10,Audit!#REF!,"")</f>
        <v>#REF!</v>
      </c>
      <c r="AM980" s="50" t="e">
        <f>VLOOKUP(Audit!#REF!,$V$13:$AE$22,3,FALSE)&amp; IF(Audit!#REF!=10,Audit!#REF!,"")</f>
        <v>#REF!</v>
      </c>
      <c r="AN980" s="47" t="e">
        <f t="shared" si="470"/>
        <v>#REF!</v>
      </c>
      <c r="AO980" s="50" t="e">
        <f>VLOOKUP(Audit!#REF!,$V$3:$AE$12,4,FALSE) &amp;  Audit!#REF! &amp; IF(Audit!#REF!=10,Audit!#REF!,"")</f>
        <v>#REF!</v>
      </c>
      <c r="AP980" s="50" t="e">
        <f>VLOOKUP(Audit!#REF!,$V$13:$AE$22,4,FALSE)&amp; IF(Audit!#REF!=10,Audit!#REF!,"")</f>
        <v>#REF!</v>
      </c>
      <c r="AQ980" s="47" t="e">
        <f t="shared" si="471"/>
        <v>#REF!</v>
      </c>
      <c r="AR980" s="50" t="e">
        <f>VLOOKUP(Audit!#REF!,$V$3:$AE$12,5,FALSE)&amp; IF(Audit!#REF!=10,Audit!#REF!,"")</f>
        <v>#REF!</v>
      </c>
      <c r="AS980" s="50" t="e">
        <f>VLOOKUP(Audit!#REF!,$V$13:$AE$22,5,FALSE)&amp; IF(Audit!#REF!=10,Audit!#REF!,"")</f>
        <v>#REF!</v>
      </c>
      <c r="AT980" s="47" t="e">
        <f t="shared" si="472"/>
        <v>#REF!</v>
      </c>
      <c r="AU980" s="50" t="e">
        <f>VLOOKUP(Audit!#REF!,$V$3:$AE$12,6,FALSE)&amp; IF(Audit!#REF!=10,Audit!#REF!,"")</f>
        <v>#REF!</v>
      </c>
      <c r="AV980" s="50" t="e">
        <f>VLOOKUP(Audit!#REF!,$V$13:$AE$22,6,FALSE)&amp; IF(Audit!#REF!=10,Audit!#REF!,"")</f>
        <v>#REF!</v>
      </c>
      <c r="AW980" s="47" t="e">
        <f t="shared" si="473"/>
        <v>#REF!</v>
      </c>
      <c r="AX980" s="50" t="e">
        <f>VLOOKUP(Audit!#REF!,$V$3:$AE$12,7,FALSE)&amp; IF(Audit!#REF!=10,Audit!#REF!,"")</f>
        <v>#REF!</v>
      </c>
      <c r="AY980" s="50" t="e">
        <f>VLOOKUP(Audit!#REF!,$V$13:$AE$22,7,FALSE) &amp; IF(Audit!#REF!=10,Audit!#REF!,"")</f>
        <v>#REF!</v>
      </c>
      <c r="AZ980" s="47" t="e">
        <f t="shared" si="474"/>
        <v>#REF!</v>
      </c>
      <c r="BA980" s="50" t="e">
        <f>VLOOKUP(Audit!#REF!,$V$3:$AE$12,8,FALSE)&amp; Audit!#REF! &amp; IF(Audit!#REF!=10,Audit!#REF!,"")</f>
        <v>#REF!</v>
      </c>
      <c r="BB980" s="50" t="e">
        <f>VLOOKUP(Audit!#REF!,$V$13:$AE$22,8,FALSE) &amp; IF(Audit!#REF!=10,Audit!#REF!,"")</f>
        <v>#REF!</v>
      </c>
      <c r="BC980" s="47" t="e">
        <f t="shared" si="475"/>
        <v>#REF!</v>
      </c>
      <c r="BD980" s="50" t="e">
        <f>VLOOKUP(Audit!#REF!,$V$3:$AE$12,9,FALSE)&amp; IF(Audit!#REF!=10,Audit!#REF!,"")</f>
        <v>#REF!</v>
      </c>
      <c r="BE980" s="50" t="e">
        <f>VLOOKUP(Audit!#REF!,$V$13:$AE$22,9,FALSE) &amp; IF(Audit!#REF!=10,Audit!#REF!,"") &amp; IF(Audit!#REF!&lt;&gt;1,U980,"")</f>
        <v>#REF!</v>
      </c>
      <c r="BF980" s="47" t="e">
        <f t="shared" si="476"/>
        <v>#REF!</v>
      </c>
      <c r="BG980" s="50" t="e">
        <f>VLOOKUP(Audit!#REF!,$V$3:$AE$12,10,FALSE) &amp; Audit!#REF! &amp; IF(Audit!#REF!=10,Audit!#REF!,"")</f>
        <v>#REF!</v>
      </c>
      <c r="BH980" s="50" t="e">
        <f>VLOOKUP(Audit!#REF!,$V$13:$AE$22,10,FALSE) &amp; IF(Audit!#REF!=10,Audit!#REF!,"") &amp; IF(Audit!#REF!&lt;&gt;1,U980,"")</f>
        <v>#REF!</v>
      </c>
      <c r="BI980" s="47" t="e">
        <f t="shared" si="477"/>
        <v>#REF!</v>
      </c>
      <c r="BJ980" s="48" t="str">
        <f t="shared" si="478"/>
        <v/>
      </c>
      <c r="BK980" s="48" t="str">
        <f t="shared" si="479"/>
        <v/>
      </c>
      <c r="BL980" s="48" t="str">
        <f t="shared" si="480"/>
        <v/>
      </c>
      <c r="BM980" s="48" t="str">
        <f t="shared" si="481"/>
        <v/>
      </c>
      <c r="BN980" s="48" t="str">
        <f t="shared" si="482"/>
        <v/>
      </c>
      <c r="BO980" s="48" t="str">
        <f t="shared" si="483"/>
        <v/>
      </c>
      <c r="BP980" s="48" t="str">
        <f t="shared" si="484"/>
        <v/>
      </c>
      <c r="BQ980" s="48" t="str">
        <f t="shared" si="485"/>
        <v/>
      </c>
      <c r="BR980" s="48" t="str">
        <f t="shared" si="486"/>
        <v/>
      </c>
      <c r="BS980" s="48" t="str">
        <f t="shared" si="487"/>
        <v/>
      </c>
      <c r="BT980" s="48" t="str">
        <f t="shared" si="488"/>
        <v/>
      </c>
      <c r="BU980" s="48" t="str">
        <f t="shared" si="489"/>
        <v/>
      </c>
    </row>
    <row r="981" spans="1:73">
      <c r="A981" s="10" t="e">
        <f>Audit!#REF!</f>
        <v>#REF!</v>
      </c>
      <c r="B981" s="10" t="e">
        <f t="shared" si="460"/>
        <v>#REF!</v>
      </c>
      <c r="C981" s="17" t="e">
        <f>VLOOKUP(Audit!#REF!,$V$3:$AE$12,2,FALSE) &amp; VLOOKUP(Audit!#REF!,$V$13:$AE$22,2,FALSE)&amp; IF(Audit!#REF!=10,Audit!#REF!&amp;Audit!#REF!,"")</f>
        <v>#REF!</v>
      </c>
      <c r="D981" s="17" t="e">
        <f>VLOOKUP(Audit!#REF!,$V$3:$AE$12,3,FALSE) &amp; VLOOKUP(Audit!#REF!,$V$13:$AE$22,3,FALSE) &amp;IF(Audit!#REF!=10,Audit!#REF!&amp;Audit!#REF!,"")</f>
        <v>#REF!</v>
      </c>
      <c r="E981" s="17" t="e">
        <f>VLOOKUP(Audit!#REF!,$V$3:$AE$12,4,FALSE)&amp; Audit!#REF! &amp; VLOOKUP(Audit!#REF!,$V$13:$AE$22,4,FALSE)&amp; IF(Audit!#REF!=10,Audit!#REF!&amp;Audit!#REF!,"")</f>
        <v>#REF!</v>
      </c>
      <c r="F981" s="17" t="e">
        <f>VLOOKUP(Audit!#REF!,$V$3:$AE$12,5,FALSE) &amp; VLOOKUP(Audit!#REF!,$V$13:$AE$22,5,FALSE)&amp; IF(Audit!#REF!=10,Audit!#REF!&amp;Audit!#REF!,"")</f>
        <v>#REF!</v>
      </c>
      <c r="G981" s="17" t="e">
        <f>VLOOKUP(Audit!#REF!,$V$3:$AE$12,6,FALSE) &amp; VLOOKUP(Audit!#REF!,$V$13:$AE$22,6,FALSE)&amp; IF(Audit!#REF!=10,Audit!#REF!&amp;Audit!#REF!,"")</f>
        <v>#REF!</v>
      </c>
      <c r="H981" s="17" t="e">
        <f>VLOOKUP(Audit!#REF!,$V$3:$AE$12,7,FALSE) &amp; VLOOKUP(Audit!#REF!,$V$13:$AE$22,7,FALSE)&amp;IF(Audit!#REF!=10,Audit!#REF!&amp;Audit!#REF!,"")</f>
        <v>#REF!</v>
      </c>
      <c r="I981" s="17" t="e">
        <f>VLOOKUP(Audit!#REF!,$V$3:$AE$12,8,FALSE) &amp; Audit!#REF! &amp; VLOOKUP(Audit!#REF!,$V$13:$AE$22,8,FALSE)&amp;IF(Audit!#REF!=10,Audit!#REF!&amp;Audit!#REF!,"")</f>
        <v>#REF!</v>
      </c>
      <c r="J981" s="17" t="e">
        <f>VLOOKUP(Audit!#REF!,$V$3:$AE$12,9,FALSE) &amp; VLOOKUP(Audit!#REF!,$V$13:$AE$22,9,FALSE) &amp; IF(Audit!#REF!=10,Audit!#REF!&amp;Audit!#REF!,"") &amp; IF(Audit!#REF!&lt;&gt;1,U981,"")</f>
        <v>#REF!</v>
      </c>
      <c r="K981" s="17" t="e">
        <f>VLOOKUP(Audit!#REF!,$V$3:$AE$12,10,FALSE) &amp; Audit!#REF! &amp; VLOOKUP(Audit!#REF!,$V$13:$AE$22,10,FALSE) &amp; IF(Audit!#REF!=10,Audit!#REF!&amp;Audit!#REF!,"") &amp; IF(Audit!#REF!&lt;&gt;1,U981,"")</f>
        <v>#REF!</v>
      </c>
      <c r="L981" s="10" t="e">
        <f>Audit!#REF!</f>
        <v>#REF!</v>
      </c>
      <c r="M981" s="10" t="e">
        <f t="shared" si="461"/>
        <v>#REF!</v>
      </c>
      <c r="N981" s="10" t="e">
        <f t="shared" si="462"/>
        <v>#REF!</v>
      </c>
      <c r="O981" s="10" t="e">
        <f t="shared" si="463"/>
        <v>#REF!</v>
      </c>
      <c r="P981" s="10" t="e">
        <f t="shared" si="464"/>
        <v>#REF!</v>
      </c>
      <c r="Q981" s="10" t="e">
        <f t="shared" si="465"/>
        <v>#REF!</v>
      </c>
      <c r="R981" s="10" t="e">
        <f t="shared" si="466"/>
        <v>#REF!</v>
      </c>
      <c r="S981" s="10" t="e">
        <f t="shared" si="467"/>
        <v>#REF!</v>
      </c>
      <c r="T981" s="10" t="e">
        <f t="shared" si="468"/>
        <v>#REF!</v>
      </c>
      <c r="U981" s="17" t="e">
        <f>IF(Audit!#REF!="","",VLOOKUP(Audit!#REF!,$W$26:$X$35,2,FALSE)) &amp; Audit!#REF! &amp; IF(Audit!#REF!="","",IF(Audit!#REF!&lt;=1.4,VLOOKUP(Audit!#REF!,$W$38:X1026,2,FALSE),VLOOKUP(Audit!#REF!,$W$51:$X$61,2,FALSE))) &amp; IF(Audit!#REF!="","",VLOOKUP(Audit!#REF!,$Y$26:$Z$35,2,FALSE) &amp; Audit!#REF! &amp; IF(Audit!#REF!="","",IF(Audit!#REF!&lt;=1.4,VLOOKUP(Audit!#REF!,$Y$38:$Z$48,2,FALSE),VLOOKUP(Audit!#REF!,$Y$51:$Z$61,2,FALSE))))</f>
        <v>#REF!</v>
      </c>
      <c r="V981" s="21"/>
      <c r="AH981" s="49" t="e">
        <f>Audit!#REF!</f>
        <v>#REF!</v>
      </c>
      <c r="AI981" s="50" t="e">
        <f>VLOOKUP(Audit!#REF!,$V$3:$AE$12,2,FALSE)&amp; IF(Audit!#REF!=10,Audit!#REF!,"")</f>
        <v>#REF!</v>
      </c>
      <c r="AJ981" s="50" t="e">
        <f>VLOOKUP(Audit!#REF!,$V$13:$AE$22,2,FALSE)&amp; IF(Audit!#REF!=10,Audit!#REF!,"")</f>
        <v>#REF!</v>
      </c>
      <c r="AK981" s="47" t="e">
        <f t="shared" si="469"/>
        <v>#REF!</v>
      </c>
      <c r="AL981" s="50" t="e">
        <f>VLOOKUP(Audit!#REF!,$V$3:$AE$12,3,FALSE)&amp; IF(Audit!#REF!=10,Audit!#REF!,"")</f>
        <v>#REF!</v>
      </c>
      <c r="AM981" s="50" t="e">
        <f>VLOOKUP(Audit!#REF!,$V$13:$AE$22,3,FALSE)&amp; IF(Audit!#REF!=10,Audit!#REF!,"")</f>
        <v>#REF!</v>
      </c>
      <c r="AN981" s="47" t="e">
        <f t="shared" si="470"/>
        <v>#REF!</v>
      </c>
      <c r="AO981" s="50" t="e">
        <f>VLOOKUP(Audit!#REF!,$V$3:$AE$12,4,FALSE) &amp;  Audit!#REF! &amp; IF(Audit!#REF!=10,Audit!#REF!,"")</f>
        <v>#REF!</v>
      </c>
      <c r="AP981" s="50" t="e">
        <f>VLOOKUP(Audit!#REF!,$V$13:$AE$22,4,FALSE)&amp; IF(Audit!#REF!=10,Audit!#REF!,"")</f>
        <v>#REF!</v>
      </c>
      <c r="AQ981" s="47" t="e">
        <f t="shared" si="471"/>
        <v>#REF!</v>
      </c>
      <c r="AR981" s="50" t="e">
        <f>VLOOKUP(Audit!#REF!,$V$3:$AE$12,5,FALSE)&amp; IF(Audit!#REF!=10,Audit!#REF!,"")</f>
        <v>#REF!</v>
      </c>
      <c r="AS981" s="50" t="e">
        <f>VLOOKUP(Audit!#REF!,$V$13:$AE$22,5,FALSE)&amp; IF(Audit!#REF!=10,Audit!#REF!,"")</f>
        <v>#REF!</v>
      </c>
      <c r="AT981" s="47" t="e">
        <f t="shared" si="472"/>
        <v>#REF!</v>
      </c>
      <c r="AU981" s="50" t="e">
        <f>VLOOKUP(Audit!#REF!,$V$3:$AE$12,6,FALSE)&amp; IF(Audit!#REF!=10,Audit!#REF!,"")</f>
        <v>#REF!</v>
      </c>
      <c r="AV981" s="50" t="e">
        <f>VLOOKUP(Audit!#REF!,$V$13:$AE$22,6,FALSE)&amp; IF(Audit!#REF!=10,Audit!#REF!,"")</f>
        <v>#REF!</v>
      </c>
      <c r="AW981" s="47" t="e">
        <f t="shared" si="473"/>
        <v>#REF!</v>
      </c>
      <c r="AX981" s="50" t="e">
        <f>VLOOKUP(Audit!#REF!,$V$3:$AE$12,7,FALSE)&amp; IF(Audit!#REF!=10,Audit!#REF!,"")</f>
        <v>#REF!</v>
      </c>
      <c r="AY981" s="50" t="e">
        <f>VLOOKUP(Audit!#REF!,$V$13:$AE$22,7,FALSE) &amp; IF(Audit!#REF!=10,Audit!#REF!,"")</f>
        <v>#REF!</v>
      </c>
      <c r="AZ981" s="47" t="e">
        <f t="shared" si="474"/>
        <v>#REF!</v>
      </c>
      <c r="BA981" s="50" t="e">
        <f>VLOOKUP(Audit!#REF!,$V$3:$AE$12,8,FALSE)&amp; Audit!#REF! &amp; IF(Audit!#REF!=10,Audit!#REF!,"")</f>
        <v>#REF!</v>
      </c>
      <c r="BB981" s="50" t="e">
        <f>VLOOKUP(Audit!#REF!,$V$13:$AE$22,8,FALSE) &amp; IF(Audit!#REF!=10,Audit!#REF!,"")</f>
        <v>#REF!</v>
      </c>
      <c r="BC981" s="47" t="e">
        <f t="shared" si="475"/>
        <v>#REF!</v>
      </c>
      <c r="BD981" s="50" t="e">
        <f>VLOOKUP(Audit!#REF!,$V$3:$AE$12,9,FALSE)&amp; IF(Audit!#REF!=10,Audit!#REF!,"")</f>
        <v>#REF!</v>
      </c>
      <c r="BE981" s="50" t="e">
        <f>VLOOKUP(Audit!#REF!,$V$13:$AE$22,9,FALSE) &amp; IF(Audit!#REF!=10,Audit!#REF!,"") &amp; IF(Audit!#REF!&lt;&gt;1,U981,"")</f>
        <v>#REF!</v>
      </c>
      <c r="BF981" s="47" t="e">
        <f t="shared" si="476"/>
        <v>#REF!</v>
      </c>
      <c r="BG981" s="50" t="e">
        <f>VLOOKUP(Audit!#REF!,$V$3:$AE$12,10,FALSE) &amp; Audit!#REF! &amp; IF(Audit!#REF!=10,Audit!#REF!,"")</f>
        <v>#REF!</v>
      </c>
      <c r="BH981" s="50" t="e">
        <f>VLOOKUP(Audit!#REF!,$V$13:$AE$22,10,FALSE) &amp; IF(Audit!#REF!=10,Audit!#REF!,"") &amp; IF(Audit!#REF!&lt;&gt;1,U981,"")</f>
        <v>#REF!</v>
      </c>
      <c r="BI981" s="47" t="e">
        <f t="shared" si="477"/>
        <v>#REF!</v>
      </c>
      <c r="BJ981" s="48" t="str">
        <f t="shared" si="478"/>
        <v/>
      </c>
      <c r="BK981" s="48" t="str">
        <f t="shared" si="479"/>
        <v/>
      </c>
      <c r="BL981" s="48" t="str">
        <f t="shared" si="480"/>
        <v/>
      </c>
      <c r="BM981" s="48" t="str">
        <f t="shared" si="481"/>
        <v/>
      </c>
      <c r="BN981" s="48" t="str">
        <f t="shared" si="482"/>
        <v/>
      </c>
      <c r="BO981" s="48" t="str">
        <f t="shared" si="483"/>
        <v/>
      </c>
      <c r="BP981" s="48" t="str">
        <f t="shared" si="484"/>
        <v/>
      </c>
      <c r="BQ981" s="48" t="str">
        <f t="shared" si="485"/>
        <v/>
      </c>
      <c r="BR981" s="48" t="str">
        <f t="shared" si="486"/>
        <v/>
      </c>
      <c r="BS981" s="48" t="str">
        <f t="shared" si="487"/>
        <v/>
      </c>
      <c r="BT981" s="48" t="str">
        <f t="shared" si="488"/>
        <v/>
      </c>
      <c r="BU981" s="48" t="str">
        <f t="shared" si="489"/>
        <v/>
      </c>
    </row>
    <row r="982" spans="1:73">
      <c r="A982" s="10" t="e">
        <f>Audit!#REF!</f>
        <v>#REF!</v>
      </c>
      <c r="B982" s="10" t="e">
        <f t="shared" si="460"/>
        <v>#REF!</v>
      </c>
      <c r="C982" s="17" t="e">
        <f>VLOOKUP(Audit!#REF!,$V$3:$AE$12,2,FALSE) &amp; VLOOKUP(Audit!#REF!,$V$13:$AE$22,2,FALSE)&amp; IF(Audit!#REF!=10,Audit!#REF!&amp;Audit!#REF!,"")</f>
        <v>#REF!</v>
      </c>
      <c r="D982" s="17" t="e">
        <f>VLOOKUP(Audit!#REF!,$V$3:$AE$12,3,FALSE) &amp; VLOOKUP(Audit!#REF!,$V$13:$AE$22,3,FALSE) &amp;IF(Audit!#REF!=10,Audit!#REF!&amp;Audit!#REF!,"")</f>
        <v>#REF!</v>
      </c>
      <c r="E982" s="17" t="e">
        <f>VLOOKUP(Audit!#REF!,$V$3:$AE$12,4,FALSE)&amp; Audit!#REF! &amp; VLOOKUP(Audit!#REF!,$V$13:$AE$22,4,FALSE)&amp; IF(Audit!#REF!=10,Audit!#REF!&amp;Audit!#REF!,"")</f>
        <v>#REF!</v>
      </c>
      <c r="F982" s="17" t="e">
        <f>VLOOKUP(Audit!#REF!,$V$3:$AE$12,5,FALSE) &amp; VLOOKUP(Audit!#REF!,$V$13:$AE$22,5,FALSE)&amp; IF(Audit!#REF!=10,Audit!#REF!&amp;Audit!#REF!,"")</f>
        <v>#REF!</v>
      </c>
      <c r="G982" s="17" t="e">
        <f>VLOOKUP(Audit!#REF!,$V$3:$AE$12,6,FALSE) &amp; VLOOKUP(Audit!#REF!,$V$13:$AE$22,6,FALSE)&amp; IF(Audit!#REF!=10,Audit!#REF!&amp;Audit!#REF!,"")</f>
        <v>#REF!</v>
      </c>
      <c r="H982" s="17" t="e">
        <f>VLOOKUP(Audit!#REF!,$V$3:$AE$12,7,FALSE) &amp; VLOOKUP(Audit!#REF!,$V$13:$AE$22,7,FALSE)&amp;IF(Audit!#REF!=10,Audit!#REF!&amp;Audit!#REF!,"")</f>
        <v>#REF!</v>
      </c>
      <c r="I982" s="17" t="e">
        <f>VLOOKUP(Audit!#REF!,$V$3:$AE$12,8,FALSE) &amp; Audit!#REF! &amp; VLOOKUP(Audit!#REF!,$V$13:$AE$22,8,FALSE)&amp;IF(Audit!#REF!=10,Audit!#REF!&amp;Audit!#REF!,"")</f>
        <v>#REF!</v>
      </c>
      <c r="J982" s="17" t="e">
        <f>VLOOKUP(Audit!#REF!,$V$3:$AE$12,9,FALSE) &amp; VLOOKUP(Audit!#REF!,$V$13:$AE$22,9,FALSE) &amp; IF(Audit!#REF!=10,Audit!#REF!&amp;Audit!#REF!,"") &amp; IF(Audit!#REF!&lt;&gt;1,U982,"")</f>
        <v>#REF!</v>
      </c>
      <c r="K982" s="17" t="e">
        <f>VLOOKUP(Audit!#REF!,$V$3:$AE$12,10,FALSE) &amp; Audit!#REF! &amp; VLOOKUP(Audit!#REF!,$V$13:$AE$22,10,FALSE) &amp; IF(Audit!#REF!=10,Audit!#REF!&amp;Audit!#REF!,"") &amp; IF(Audit!#REF!&lt;&gt;1,U982,"")</f>
        <v>#REF!</v>
      </c>
      <c r="L982" s="10" t="e">
        <f>Audit!#REF!</f>
        <v>#REF!</v>
      </c>
      <c r="M982" s="10" t="e">
        <f t="shared" si="461"/>
        <v>#REF!</v>
      </c>
      <c r="N982" s="10" t="e">
        <f t="shared" si="462"/>
        <v>#REF!</v>
      </c>
      <c r="O982" s="10" t="e">
        <f t="shared" si="463"/>
        <v>#REF!</v>
      </c>
      <c r="P982" s="10" t="e">
        <f t="shared" si="464"/>
        <v>#REF!</v>
      </c>
      <c r="Q982" s="10" t="e">
        <f t="shared" si="465"/>
        <v>#REF!</v>
      </c>
      <c r="R982" s="10" t="e">
        <f t="shared" si="466"/>
        <v>#REF!</v>
      </c>
      <c r="S982" s="10" t="e">
        <f t="shared" si="467"/>
        <v>#REF!</v>
      </c>
      <c r="T982" s="10" t="e">
        <f t="shared" si="468"/>
        <v>#REF!</v>
      </c>
      <c r="U982" s="17" t="e">
        <f>IF(Audit!#REF!="","",VLOOKUP(Audit!#REF!,$W$26:$X$35,2,FALSE)) &amp; Audit!#REF! &amp; IF(Audit!#REF!="","",IF(Audit!#REF!&lt;=1.4,VLOOKUP(Audit!#REF!,$W$38:X1027,2,FALSE),VLOOKUP(Audit!#REF!,$W$51:$X$61,2,FALSE))) &amp; IF(Audit!#REF!="","",VLOOKUP(Audit!#REF!,$Y$26:$Z$35,2,FALSE) &amp; Audit!#REF! &amp; IF(Audit!#REF!="","",IF(Audit!#REF!&lt;=1.4,VLOOKUP(Audit!#REF!,$Y$38:$Z$48,2,FALSE),VLOOKUP(Audit!#REF!,$Y$51:$Z$61,2,FALSE))))</f>
        <v>#REF!</v>
      </c>
      <c r="V982" s="21"/>
      <c r="AH982" s="49" t="e">
        <f>Audit!#REF!</f>
        <v>#REF!</v>
      </c>
      <c r="AI982" s="50" t="e">
        <f>VLOOKUP(Audit!#REF!,$V$3:$AE$12,2,FALSE)&amp; IF(Audit!#REF!=10,Audit!#REF!,"")</f>
        <v>#REF!</v>
      </c>
      <c r="AJ982" s="50" t="e">
        <f>VLOOKUP(Audit!#REF!,$V$13:$AE$22,2,FALSE)&amp; IF(Audit!#REF!=10,Audit!#REF!,"")</f>
        <v>#REF!</v>
      </c>
      <c r="AK982" s="47" t="e">
        <f t="shared" si="469"/>
        <v>#REF!</v>
      </c>
      <c r="AL982" s="50" t="e">
        <f>VLOOKUP(Audit!#REF!,$V$3:$AE$12,3,FALSE)&amp; IF(Audit!#REF!=10,Audit!#REF!,"")</f>
        <v>#REF!</v>
      </c>
      <c r="AM982" s="50" t="e">
        <f>VLOOKUP(Audit!#REF!,$V$13:$AE$22,3,FALSE)&amp; IF(Audit!#REF!=10,Audit!#REF!,"")</f>
        <v>#REF!</v>
      </c>
      <c r="AN982" s="47" t="e">
        <f t="shared" si="470"/>
        <v>#REF!</v>
      </c>
      <c r="AO982" s="50" t="e">
        <f>VLOOKUP(Audit!#REF!,$V$3:$AE$12,4,FALSE) &amp;  Audit!#REF! &amp; IF(Audit!#REF!=10,Audit!#REF!,"")</f>
        <v>#REF!</v>
      </c>
      <c r="AP982" s="50" t="e">
        <f>VLOOKUP(Audit!#REF!,$V$13:$AE$22,4,FALSE)&amp; IF(Audit!#REF!=10,Audit!#REF!,"")</f>
        <v>#REF!</v>
      </c>
      <c r="AQ982" s="47" t="e">
        <f t="shared" si="471"/>
        <v>#REF!</v>
      </c>
      <c r="AR982" s="50" t="e">
        <f>VLOOKUP(Audit!#REF!,$V$3:$AE$12,5,FALSE)&amp; IF(Audit!#REF!=10,Audit!#REF!,"")</f>
        <v>#REF!</v>
      </c>
      <c r="AS982" s="50" t="e">
        <f>VLOOKUP(Audit!#REF!,$V$13:$AE$22,5,FALSE)&amp; IF(Audit!#REF!=10,Audit!#REF!,"")</f>
        <v>#REF!</v>
      </c>
      <c r="AT982" s="47" t="e">
        <f t="shared" si="472"/>
        <v>#REF!</v>
      </c>
      <c r="AU982" s="50" t="e">
        <f>VLOOKUP(Audit!#REF!,$V$3:$AE$12,6,FALSE)&amp; IF(Audit!#REF!=10,Audit!#REF!,"")</f>
        <v>#REF!</v>
      </c>
      <c r="AV982" s="50" t="e">
        <f>VLOOKUP(Audit!#REF!,$V$13:$AE$22,6,FALSE)&amp; IF(Audit!#REF!=10,Audit!#REF!,"")</f>
        <v>#REF!</v>
      </c>
      <c r="AW982" s="47" t="e">
        <f t="shared" si="473"/>
        <v>#REF!</v>
      </c>
      <c r="AX982" s="50" t="e">
        <f>VLOOKUP(Audit!#REF!,$V$3:$AE$12,7,FALSE)&amp; IF(Audit!#REF!=10,Audit!#REF!,"")</f>
        <v>#REF!</v>
      </c>
      <c r="AY982" s="50" t="e">
        <f>VLOOKUP(Audit!#REF!,$V$13:$AE$22,7,FALSE) &amp; IF(Audit!#REF!=10,Audit!#REF!,"")</f>
        <v>#REF!</v>
      </c>
      <c r="AZ982" s="47" t="e">
        <f t="shared" si="474"/>
        <v>#REF!</v>
      </c>
      <c r="BA982" s="50" t="e">
        <f>VLOOKUP(Audit!#REF!,$V$3:$AE$12,8,FALSE)&amp; Audit!#REF! &amp; IF(Audit!#REF!=10,Audit!#REF!,"")</f>
        <v>#REF!</v>
      </c>
      <c r="BB982" s="50" t="e">
        <f>VLOOKUP(Audit!#REF!,$V$13:$AE$22,8,FALSE) &amp; IF(Audit!#REF!=10,Audit!#REF!,"")</f>
        <v>#REF!</v>
      </c>
      <c r="BC982" s="47" t="e">
        <f t="shared" si="475"/>
        <v>#REF!</v>
      </c>
      <c r="BD982" s="50" t="e">
        <f>VLOOKUP(Audit!#REF!,$V$3:$AE$12,9,FALSE)&amp; IF(Audit!#REF!=10,Audit!#REF!,"")</f>
        <v>#REF!</v>
      </c>
      <c r="BE982" s="50" t="e">
        <f>VLOOKUP(Audit!#REF!,$V$13:$AE$22,9,FALSE) &amp; IF(Audit!#REF!=10,Audit!#REF!,"") &amp; IF(Audit!#REF!&lt;&gt;1,U982,"")</f>
        <v>#REF!</v>
      </c>
      <c r="BF982" s="47" t="e">
        <f t="shared" si="476"/>
        <v>#REF!</v>
      </c>
      <c r="BG982" s="50" t="e">
        <f>VLOOKUP(Audit!#REF!,$V$3:$AE$12,10,FALSE) &amp; Audit!#REF! &amp; IF(Audit!#REF!=10,Audit!#REF!,"")</f>
        <v>#REF!</v>
      </c>
      <c r="BH982" s="50" t="e">
        <f>VLOOKUP(Audit!#REF!,$V$13:$AE$22,10,FALSE) &amp; IF(Audit!#REF!=10,Audit!#REF!,"") &amp; IF(Audit!#REF!&lt;&gt;1,U982,"")</f>
        <v>#REF!</v>
      </c>
      <c r="BI982" s="47" t="e">
        <f t="shared" si="477"/>
        <v>#REF!</v>
      </c>
      <c r="BJ982" s="48" t="str">
        <f t="shared" si="478"/>
        <v/>
      </c>
      <c r="BK982" s="48" t="str">
        <f t="shared" si="479"/>
        <v/>
      </c>
      <c r="BL982" s="48" t="str">
        <f t="shared" si="480"/>
        <v/>
      </c>
      <c r="BM982" s="48" t="str">
        <f t="shared" si="481"/>
        <v/>
      </c>
      <c r="BN982" s="48" t="str">
        <f t="shared" si="482"/>
        <v/>
      </c>
      <c r="BO982" s="48" t="str">
        <f t="shared" si="483"/>
        <v/>
      </c>
      <c r="BP982" s="48" t="str">
        <f t="shared" si="484"/>
        <v/>
      </c>
      <c r="BQ982" s="48" t="str">
        <f t="shared" si="485"/>
        <v/>
      </c>
      <c r="BR982" s="48" t="str">
        <f t="shared" si="486"/>
        <v/>
      </c>
      <c r="BS982" s="48" t="str">
        <f t="shared" si="487"/>
        <v/>
      </c>
      <c r="BT982" s="48" t="str">
        <f t="shared" si="488"/>
        <v/>
      </c>
      <c r="BU982" s="48" t="str">
        <f t="shared" si="489"/>
        <v/>
      </c>
    </row>
    <row r="983" spans="1:73">
      <c r="A983" s="10" t="e">
        <f>Audit!#REF!</f>
        <v>#REF!</v>
      </c>
      <c r="B983" s="10" t="e">
        <f t="shared" si="460"/>
        <v>#REF!</v>
      </c>
      <c r="C983" s="17" t="e">
        <f>VLOOKUP(Audit!#REF!,$V$3:$AE$12,2,FALSE) &amp; VLOOKUP(Audit!#REF!,$V$13:$AE$22,2,FALSE)&amp; IF(Audit!#REF!=10,Audit!#REF!&amp;Audit!#REF!,"")</f>
        <v>#REF!</v>
      </c>
      <c r="D983" s="17" t="e">
        <f>VLOOKUP(Audit!#REF!,$V$3:$AE$12,3,FALSE) &amp; VLOOKUP(Audit!#REF!,$V$13:$AE$22,3,FALSE) &amp;IF(Audit!#REF!=10,Audit!#REF!&amp;Audit!#REF!,"")</f>
        <v>#REF!</v>
      </c>
      <c r="E983" s="17" t="e">
        <f>VLOOKUP(Audit!#REF!,$V$3:$AE$12,4,FALSE)&amp; Audit!#REF! &amp; VLOOKUP(Audit!#REF!,$V$13:$AE$22,4,FALSE)&amp; IF(Audit!#REF!=10,Audit!#REF!&amp;Audit!#REF!,"")</f>
        <v>#REF!</v>
      </c>
      <c r="F983" s="17" t="e">
        <f>VLOOKUP(Audit!#REF!,$V$3:$AE$12,5,FALSE) &amp; VLOOKUP(Audit!#REF!,$V$13:$AE$22,5,FALSE)&amp; IF(Audit!#REF!=10,Audit!#REF!&amp;Audit!#REF!,"")</f>
        <v>#REF!</v>
      </c>
      <c r="G983" s="17" t="e">
        <f>VLOOKUP(Audit!#REF!,$V$3:$AE$12,6,FALSE) &amp; VLOOKUP(Audit!#REF!,$V$13:$AE$22,6,FALSE)&amp; IF(Audit!#REF!=10,Audit!#REF!&amp;Audit!#REF!,"")</f>
        <v>#REF!</v>
      </c>
      <c r="H983" s="17" t="e">
        <f>VLOOKUP(Audit!#REF!,$V$3:$AE$12,7,FALSE) &amp; VLOOKUP(Audit!#REF!,$V$13:$AE$22,7,FALSE)&amp;IF(Audit!#REF!=10,Audit!#REF!&amp;Audit!#REF!,"")</f>
        <v>#REF!</v>
      </c>
      <c r="I983" s="17" t="e">
        <f>VLOOKUP(Audit!#REF!,$V$3:$AE$12,8,FALSE) &amp; Audit!#REF! &amp; VLOOKUP(Audit!#REF!,$V$13:$AE$22,8,FALSE)&amp;IF(Audit!#REF!=10,Audit!#REF!&amp;Audit!#REF!,"")</f>
        <v>#REF!</v>
      </c>
      <c r="J983" s="17" t="e">
        <f>VLOOKUP(Audit!#REF!,$V$3:$AE$12,9,FALSE) &amp; VLOOKUP(Audit!#REF!,$V$13:$AE$22,9,FALSE) &amp; IF(Audit!#REF!=10,Audit!#REF!&amp;Audit!#REF!,"") &amp; IF(Audit!#REF!&lt;&gt;1,U983,"")</f>
        <v>#REF!</v>
      </c>
      <c r="K983" s="17" t="e">
        <f>VLOOKUP(Audit!#REF!,$V$3:$AE$12,10,FALSE) &amp; Audit!#REF! &amp; VLOOKUP(Audit!#REF!,$V$13:$AE$22,10,FALSE) &amp; IF(Audit!#REF!=10,Audit!#REF!&amp;Audit!#REF!,"") &amp; IF(Audit!#REF!&lt;&gt;1,U983,"")</f>
        <v>#REF!</v>
      </c>
      <c r="L983" s="10" t="e">
        <f>Audit!#REF!</f>
        <v>#REF!</v>
      </c>
      <c r="M983" s="10" t="e">
        <f t="shared" si="461"/>
        <v>#REF!</v>
      </c>
      <c r="N983" s="10" t="e">
        <f t="shared" si="462"/>
        <v>#REF!</v>
      </c>
      <c r="O983" s="10" t="e">
        <f t="shared" si="463"/>
        <v>#REF!</v>
      </c>
      <c r="P983" s="10" t="e">
        <f t="shared" si="464"/>
        <v>#REF!</v>
      </c>
      <c r="Q983" s="10" t="e">
        <f t="shared" si="465"/>
        <v>#REF!</v>
      </c>
      <c r="R983" s="10" t="e">
        <f t="shared" si="466"/>
        <v>#REF!</v>
      </c>
      <c r="S983" s="10" t="e">
        <f t="shared" si="467"/>
        <v>#REF!</v>
      </c>
      <c r="T983" s="10" t="e">
        <f t="shared" si="468"/>
        <v>#REF!</v>
      </c>
      <c r="U983" s="17" t="e">
        <f>IF(Audit!#REF!="","",VLOOKUP(Audit!#REF!,$W$26:$X$35,2,FALSE)) &amp; Audit!#REF! &amp; IF(Audit!#REF!="","",IF(Audit!#REF!&lt;=1.4,VLOOKUP(Audit!#REF!,$W$38:X1028,2,FALSE),VLOOKUP(Audit!#REF!,$W$51:$X$61,2,FALSE))) &amp; IF(Audit!#REF!="","",VLOOKUP(Audit!#REF!,$Y$26:$Z$35,2,FALSE) &amp; Audit!#REF! &amp; IF(Audit!#REF!="","",IF(Audit!#REF!&lt;=1.4,VLOOKUP(Audit!#REF!,$Y$38:$Z$48,2,FALSE),VLOOKUP(Audit!#REF!,$Y$51:$Z$61,2,FALSE))))</f>
        <v>#REF!</v>
      </c>
      <c r="V983" s="21"/>
      <c r="AH983" s="49" t="e">
        <f>Audit!#REF!</f>
        <v>#REF!</v>
      </c>
      <c r="AI983" s="50" t="e">
        <f>VLOOKUP(Audit!#REF!,$V$3:$AE$12,2,FALSE)&amp; IF(Audit!#REF!=10,Audit!#REF!,"")</f>
        <v>#REF!</v>
      </c>
      <c r="AJ983" s="50" t="e">
        <f>VLOOKUP(Audit!#REF!,$V$13:$AE$22,2,FALSE)&amp; IF(Audit!#REF!=10,Audit!#REF!,"")</f>
        <v>#REF!</v>
      </c>
      <c r="AK983" s="47" t="e">
        <f t="shared" si="469"/>
        <v>#REF!</v>
      </c>
      <c r="AL983" s="50" t="e">
        <f>VLOOKUP(Audit!#REF!,$V$3:$AE$12,3,FALSE)&amp; IF(Audit!#REF!=10,Audit!#REF!,"")</f>
        <v>#REF!</v>
      </c>
      <c r="AM983" s="50" t="e">
        <f>VLOOKUP(Audit!#REF!,$V$13:$AE$22,3,FALSE)&amp; IF(Audit!#REF!=10,Audit!#REF!,"")</f>
        <v>#REF!</v>
      </c>
      <c r="AN983" s="47" t="e">
        <f t="shared" si="470"/>
        <v>#REF!</v>
      </c>
      <c r="AO983" s="50" t="e">
        <f>VLOOKUP(Audit!#REF!,$V$3:$AE$12,4,FALSE) &amp;  Audit!#REF! &amp; IF(Audit!#REF!=10,Audit!#REF!,"")</f>
        <v>#REF!</v>
      </c>
      <c r="AP983" s="50" t="e">
        <f>VLOOKUP(Audit!#REF!,$V$13:$AE$22,4,FALSE)&amp; IF(Audit!#REF!=10,Audit!#REF!,"")</f>
        <v>#REF!</v>
      </c>
      <c r="AQ983" s="47" t="e">
        <f t="shared" si="471"/>
        <v>#REF!</v>
      </c>
      <c r="AR983" s="50" t="e">
        <f>VLOOKUP(Audit!#REF!,$V$3:$AE$12,5,FALSE)&amp; IF(Audit!#REF!=10,Audit!#REF!,"")</f>
        <v>#REF!</v>
      </c>
      <c r="AS983" s="50" t="e">
        <f>VLOOKUP(Audit!#REF!,$V$13:$AE$22,5,FALSE)&amp; IF(Audit!#REF!=10,Audit!#REF!,"")</f>
        <v>#REF!</v>
      </c>
      <c r="AT983" s="47" t="e">
        <f t="shared" si="472"/>
        <v>#REF!</v>
      </c>
      <c r="AU983" s="50" t="e">
        <f>VLOOKUP(Audit!#REF!,$V$3:$AE$12,6,FALSE)&amp; IF(Audit!#REF!=10,Audit!#REF!,"")</f>
        <v>#REF!</v>
      </c>
      <c r="AV983" s="50" t="e">
        <f>VLOOKUP(Audit!#REF!,$V$13:$AE$22,6,FALSE)&amp; IF(Audit!#REF!=10,Audit!#REF!,"")</f>
        <v>#REF!</v>
      </c>
      <c r="AW983" s="47" t="e">
        <f t="shared" si="473"/>
        <v>#REF!</v>
      </c>
      <c r="AX983" s="50" t="e">
        <f>VLOOKUP(Audit!#REF!,$V$3:$AE$12,7,FALSE)&amp; IF(Audit!#REF!=10,Audit!#REF!,"")</f>
        <v>#REF!</v>
      </c>
      <c r="AY983" s="50" t="e">
        <f>VLOOKUP(Audit!#REF!,$V$13:$AE$22,7,FALSE) &amp; IF(Audit!#REF!=10,Audit!#REF!,"")</f>
        <v>#REF!</v>
      </c>
      <c r="AZ983" s="47" t="e">
        <f t="shared" si="474"/>
        <v>#REF!</v>
      </c>
      <c r="BA983" s="50" t="e">
        <f>VLOOKUP(Audit!#REF!,$V$3:$AE$12,8,FALSE)&amp; Audit!#REF! &amp; IF(Audit!#REF!=10,Audit!#REF!,"")</f>
        <v>#REF!</v>
      </c>
      <c r="BB983" s="50" t="e">
        <f>VLOOKUP(Audit!#REF!,$V$13:$AE$22,8,FALSE) &amp; IF(Audit!#REF!=10,Audit!#REF!,"")</f>
        <v>#REF!</v>
      </c>
      <c r="BC983" s="47" t="e">
        <f t="shared" si="475"/>
        <v>#REF!</v>
      </c>
      <c r="BD983" s="50" t="e">
        <f>VLOOKUP(Audit!#REF!,$V$3:$AE$12,9,FALSE)&amp; IF(Audit!#REF!=10,Audit!#REF!,"")</f>
        <v>#REF!</v>
      </c>
      <c r="BE983" s="50" t="e">
        <f>VLOOKUP(Audit!#REF!,$V$13:$AE$22,9,FALSE) &amp; IF(Audit!#REF!=10,Audit!#REF!,"") &amp; IF(Audit!#REF!&lt;&gt;1,U983,"")</f>
        <v>#REF!</v>
      </c>
      <c r="BF983" s="47" t="e">
        <f t="shared" si="476"/>
        <v>#REF!</v>
      </c>
      <c r="BG983" s="50" t="e">
        <f>VLOOKUP(Audit!#REF!,$V$3:$AE$12,10,FALSE) &amp; Audit!#REF! &amp; IF(Audit!#REF!=10,Audit!#REF!,"")</f>
        <v>#REF!</v>
      </c>
      <c r="BH983" s="50" t="e">
        <f>VLOOKUP(Audit!#REF!,$V$13:$AE$22,10,FALSE) &amp; IF(Audit!#REF!=10,Audit!#REF!,"") &amp; IF(Audit!#REF!&lt;&gt;1,U983,"")</f>
        <v>#REF!</v>
      </c>
      <c r="BI983" s="47" t="e">
        <f t="shared" si="477"/>
        <v>#REF!</v>
      </c>
      <c r="BJ983" s="48" t="str">
        <f t="shared" si="478"/>
        <v/>
      </c>
      <c r="BK983" s="48" t="str">
        <f t="shared" si="479"/>
        <v/>
      </c>
      <c r="BL983" s="48" t="str">
        <f t="shared" si="480"/>
        <v/>
      </c>
      <c r="BM983" s="48" t="str">
        <f t="shared" si="481"/>
        <v/>
      </c>
      <c r="BN983" s="48" t="str">
        <f t="shared" si="482"/>
        <v/>
      </c>
      <c r="BO983" s="48" t="str">
        <f t="shared" si="483"/>
        <v/>
      </c>
      <c r="BP983" s="48" t="str">
        <f t="shared" si="484"/>
        <v/>
      </c>
      <c r="BQ983" s="48" t="str">
        <f t="shared" si="485"/>
        <v/>
      </c>
      <c r="BR983" s="48" t="str">
        <f t="shared" si="486"/>
        <v/>
      </c>
      <c r="BS983" s="48" t="str">
        <f t="shared" si="487"/>
        <v/>
      </c>
      <c r="BT983" s="48" t="str">
        <f t="shared" si="488"/>
        <v/>
      </c>
      <c r="BU983" s="48" t="str">
        <f t="shared" si="489"/>
        <v/>
      </c>
    </row>
    <row r="984" spans="1:73">
      <c r="A984" s="10" t="e">
        <f>Audit!#REF!</f>
        <v>#REF!</v>
      </c>
      <c r="B984" s="10" t="e">
        <f t="shared" si="460"/>
        <v>#REF!</v>
      </c>
      <c r="C984" s="17" t="e">
        <f>VLOOKUP(Audit!#REF!,$V$3:$AE$12,2,FALSE) &amp; VLOOKUP(Audit!#REF!,$V$13:$AE$22,2,FALSE)&amp; IF(Audit!#REF!=10,Audit!#REF!&amp;Audit!#REF!,"")</f>
        <v>#REF!</v>
      </c>
      <c r="D984" s="17" t="e">
        <f>VLOOKUP(Audit!#REF!,$V$3:$AE$12,3,FALSE) &amp; VLOOKUP(Audit!#REF!,$V$13:$AE$22,3,FALSE) &amp;IF(Audit!#REF!=10,Audit!#REF!&amp;Audit!#REF!,"")</f>
        <v>#REF!</v>
      </c>
      <c r="E984" s="17" t="e">
        <f>VLOOKUP(Audit!#REF!,$V$3:$AE$12,4,FALSE)&amp; Audit!#REF! &amp; VLOOKUP(Audit!#REF!,$V$13:$AE$22,4,FALSE)&amp; IF(Audit!#REF!=10,Audit!#REF!&amp;Audit!#REF!,"")</f>
        <v>#REF!</v>
      </c>
      <c r="F984" s="17" t="e">
        <f>VLOOKUP(Audit!#REF!,$V$3:$AE$12,5,FALSE) &amp; VLOOKUP(Audit!#REF!,$V$13:$AE$22,5,FALSE)&amp; IF(Audit!#REF!=10,Audit!#REF!&amp;Audit!#REF!,"")</f>
        <v>#REF!</v>
      </c>
      <c r="G984" s="17" t="e">
        <f>VLOOKUP(Audit!#REF!,$V$3:$AE$12,6,FALSE) &amp; VLOOKUP(Audit!#REF!,$V$13:$AE$22,6,FALSE)&amp; IF(Audit!#REF!=10,Audit!#REF!&amp;Audit!#REF!,"")</f>
        <v>#REF!</v>
      </c>
      <c r="H984" s="17" t="e">
        <f>VLOOKUP(Audit!#REF!,$V$3:$AE$12,7,FALSE) &amp; VLOOKUP(Audit!#REF!,$V$13:$AE$22,7,FALSE)&amp;IF(Audit!#REF!=10,Audit!#REF!&amp;Audit!#REF!,"")</f>
        <v>#REF!</v>
      </c>
      <c r="I984" s="17" t="e">
        <f>VLOOKUP(Audit!#REF!,$V$3:$AE$12,8,FALSE) &amp; Audit!#REF! &amp; VLOOKUP(Audit!#REF!,$V$13:$AE$22,8,FALSE)&amp;IF(Audit!#REF!=10,Audit!#REF!&amp;Audit!#REF!,"")</f>
        <v>#REF!</v>
      </c>
      <c r="J984" s="17" t="e">
        <f>VLOOKUP(Audit!#REF!,$V$3:$AE$12,9,FALSE) &amp; VLOOKUP(Audit!#REF!,$V$13:$AE$22,9,FALSE) &amp; IF(Audit!#REF!=10,Audit!#REF!&amp;Audit!#REF!,"") &amp; IF(Audit!#REF!&lt;&gt;1,U984,"")</f>
        <v>#REF!</v>
      </c>
      <c r="K984" s="17" t="e">
        <f>VLOOKUP(Audit!#REF!,$V$3:$AE$12,10,FALSE) &amp; Audit!#REF! &amp; VLOOKUP(Audit!#REF!,$V$13:$AE$22,10,FALSE) &amp; IF(Audit!#REF!=10,Audit!#REF!&amp;Audit!#REF!,"") &amp; IF(Audit!#REF!&lt;&gt;1,U984,"")</f>
        <v>#REF!</v>
      </c>
      <c r="L984" s="10" t="e">
        <f>Audit!#REF!</f>
        <v>#REF!</v>
      </c>
      <c r="M984" s="10" t="e">
        <f t="shared" si="461"/>
        <v>#REF!</v>
      </c>
      <c r="N984" s="10" t="e">
        <f t="shared" si="462"/>
        <v>#REF!</v>
      </c>
      <c r="O984" s="10" t="e">
        <f t="shared" si="463"/>
        <v>#REF!</v>
      </c>
      <c r="P984" s="10" t="e">
        <f t="shared" si="464"/>
        <v>#REF!</v>
      </c>
      <c r="Q984" s="10" t="e">
        <f t="shared" si="465"/>
        <v>#REF!</v>
      </c>
      <c r="R984" s="10" t="e">
        <f t="shared" si="466"/>
        <v>#REF!</v>
      </c>
      <c r="S984" s="10" t="e">
        <f t="shared" si="467"/>
        <v>#REF!</v>
      </c>
      <c r="T984" s="10" t="e">
        <f t="shared" si="468"/>
        <v>#REF!</v>
      </c>
      <c r="U984" s="17" t="e">
        <f>IF(Audit!#REF!="","",VLOOKUP(Audit!#REF!,$W$26:$X$35,2,FALSE)) &amp; Audit!#REF! &amp; IF(Audit!#REF!="","",IF(Audit!#REF!&lt;=1.4,VLOOKUP(Audit!#REF!,$W$38:X1029,2,FALSE),VLOOKUP(Audit!#REF!,$W$51:$X$61,2,FALSE))) &amp; IF(Audit!#REF!="","",VLOOKUP(Audit!#REF!,$Y$26:$Z$35,2,FALSE) &amp; Audit!#REF! &amp; IF(Audit!#REF!="","",IF(Audit!#REF!&lt;=1.4,VLOOKUP(Audit!#REF!,$Y$38:$Z$48,2,FALSE),VLOOKUP(Audit!#REF!,$Y$51:$Z$61,2,FALSE))))</f>
        <v>#REF!</v>
      </c>
      <c r="V984" s="21"/>
      <c r="AH984" s="49" t="e">
        <f>Audit!#REF!</f>
        <v>#REF!</v>
      </c>
      <c r="AI984" s="50" t="e">
        <f>VLOOKUP(Audit!#REF!,$V$3:$AE$12,2,FALSE)&amp; IF(Audit!#REF!=10,Audit!#REF!,"")</f>
        <v>#REF!</v>
      </c>
      <c r="AJ984" s="50" t="e">
        <f>VLOOKUP(Audit!#REF!,$V$13:$AE$22,2,FALSE)&amp; IF(Audit!#REF!=10,Audit!#REF!,"")</f>
        <v>#REF!</v>
      </c>
      <c r="AK984" s="47" t="e">
        <f t="shared" si="469"/>
        <v>#REF!</v>
      </c>
      <c r="AL984" s="50" t="e">
        <f>VLOOKUP(Audit!#REF!,$V$3:$AE$12,3,FALSE)&amp; IF(Audit!#REF!=10,Audit!#REF!,"")</f>
        <v>#REF!</v>
      </c>
      <c r="AM984" s="50" t="e">
        <f>VLOOKUP(Audit!#REF!,$V$13:$AE$22,3,FALSE)&amp; IF(Audit!#REF!=10,Audit!#REF!,"")</f>
        <v>#REF!</v>
      </c>
      <c r="AN984" s="47" t="e">
        <f t="shared" si="470"/>
        <v>#REF!</v>
      </c>
      <c r="AO984" s="50" t="e">
        <f>VLOOKUP(Audit!#REF!,$V$3:$AE$12,4,FALSE) &amp;  Audit!#REF! &amp; IF(Audit!#REF!=10,Audit!#REF!,"")</f>
        <v>#REF!</v>
      </c>
      <c r="AP984" s="50" t="e">
        <f>VLOOKUP(Audit!#REF!,$V$13:$AE$22,4,FALSE)&amp; IF(Audit!#REF!=10,Audit!#REF!,"")</f>
        <v>#REF!</v>
      </c>
      <c r="AQ984" s="47" t="e">
        <f t="shared" si="471"/>
        <v>#REF!</v>
      </c>
      <c r="AR984" s="50" t="e">
        <f>VLOOKUP(Audit!#REF!,$V$3:$AE$12,5,FALSE)&amp; IF(Audit!#REF!=10,Audit!#REF!,"")</f>
        <v>#REF!</v>
      </c>
      <c r="AS984" s="50" t="e">
        <f>VLOOKUP(Audit!#REF!,$V$13:$AE$22,5,FALSE)&amp; IF(Audit!#REF!=10,Audit!#REF!,"")</f>
        <v>#REF!</v>
      </c>
      <c r="AT984" s="47" t="e">
        <f t="shared" si="472"/>
        <v>#REF!</v>
      </c>
      <c r="AU984" s="50" t="e">
        <f>VLOOKUP(Audit!#REF!,$V$3:$AE$12,6,FALSE)&amp; IF(Audit!#REF!=10,Audit!#REF!,"")</f>
        <v>#REF!</v>
      </c>
      <c r="AV984" s="50" t="e">
        <f>VLOOKUP(Audit!#REF!,$V$13:$AE$22,6,FALSE)&amp; IF(Audit!#REF!=10,Audit!#REF!,"")</f>
        <v>#REF!</v>
      </c>
      <c r="AW984" s="47" t="e">
        <f t="shared" si="473"/>
        <v>#REF!</v>
      </c>
      <c r="AX984" s="50" t="e">
        <f>VLOOKUP(Audit!#REF!,$V$3:$AE$12,7,FALSE)&amp; IF(Audit!#REF!=10,Audit!#REF!,"")</f>
        <v>#REF!</v>
      </c>
      <c r="AY984" s="50" t="e">
        <f>VLOOKUP(Audit!#REF!,$V$13:$AE$22,7,FALSE) &amp; IF(Audit!#REF!=10,Audit!#REF!,"")</f>
        <v>#REF!</v>
      </c>
      <c r="AZ984" s="47" t="e">
        <f t="shared" si="474"/>
        <v>#REF!</v>
      </c>
      <c r="BA984" s="50" t="e">
        <f>VLOOKUP(Audit!#REF!,$V$3:$AE$12,8,FALSE)&amp; Audit!#REF! &amp; IF(Audit!#REF!=10,Audit!#REF!,"")</f>
        <v>#REF!</v>
      </c>
      <c r="BB984" s="50" t="e">
        <f>VLOOKUP(Audit!#REF!,$V$13:$AE$22,8,FALSE) &amp; IF(Audit!#REF!=10,Audit!#REF!,"")</f>
        <v>#REF!</v>
      </c>
      <c r="BC984" s="47" t="e">
        <f t="shared" si="475"/>
        <v>#REF!</v>
      </c>
      <c r="BD984" s="50" t="e">
        <f>VLOOKUP(Audit!#REF!,$V$3:$AE$12,9,FALSE)&amp; IF(Audit!#REF!=10,Audit!#REF!,"")</f>
        <v>#REF!</v>
      </c>
      <c r="BE984" s="50" t="e">
        <f>VLOOKUP(Audit!#REF!,$V$13:$AE$22,9,FALSE) &amp; IF(Audit!#REF!=10,Audit!#REF!,"") &amp; IF(Audit!#REF!&lt;&gt;1,U984,"")</f>
        <v>#REF!</v>
      </c>
      <c r="BF984" s="47" t="e">
        <f t="shared" si="476"/>
        <v>#REF!</v>
      </c>
      <c r="BG984" s="50" t="e">
        <f>VLOOKUP(Audit!#REF!,$V$3:$AE$12,10,FALSE) &amp; Audit!#REF! &amp; IF(Audit!#REF!=10,Audit!#REF!,"")</f>
        <v>#REF!</v>
      </c>
      <c r="BH984" s="50" t="e">
        <f>VLOOKUP(Audit!#REF!,$V$13:$AE$22,10,FALSE) &amp; IF(Audit!#REF!=10,Audit!#REF!,"") &amp; IF(Audit!#REF!&lt;&gt;1,U984,"")</f>
        <v>#REF!</v>
      </c>
      <c r="BI984" s="47" t="e">
        <f t="shared" si="477"/>
        <v>#REF!</v>
      </c>
      <c r="BJ984" s="48" t="str">
        <f t="shared" si="478"/>
        <v/>
      </c>
      <c r="BK984" s="48" t="str">
        <f t="shared" si="479"/>
        <v/>
      </c>
      <c r="BL984" s="48" t="str">
        <f t="shared" si="480"/>
        <v/>
      </c>
      <c r="BM984" s="48" t="str">
        <f t="shared" si="481"/>
        <v/>
      </c>
      <c r="BN984" s="48" t="str">
        <f t="shared" si="482"/>
        <v/>
      </c>
      <c r="BO984" s="48" t="str">
        <f t="shared" si="483"/>
        <v/>
      </c>
      <c r="BP984" s="48" t="str">
        <f t="shared" si="484"/>
        <v/>
      </c>
      <c r="BQ984" s="48" t="str">
        <f t="shared" si="485"/>
        <v/>
      </c>
      <c r="BR984" s="48" t="str">
        <f t="shared" si="486"/>
        <v/>
      </c>
      <c r="BS984" s="48" t="str">
        <f t="shared" si="487"/>
        <v/>
      </c>
      <c r="BT984" s="48" t="str">
        <f t="shared" si="488"/>
        <v/>
      </c>
      <c r="BU984" s="48" t="str">
        <f t="shared" si="489"/>
        <v/>
      </c>
    </row>
    <row r="985" spans="1:73">
      <c r="A985" s="10" t="e">
        <f>Audit!#REF!</f>
        <v>#REF!</v>
      </c>
      <c r="B985" s="10" t="e">
        <f t="shared" si="460"/>
        <v>#REF!</v>
      </c>
      <c r="C985" s="17" t="e">
        <f>VLOOKUP(Audit!#REF!,$V$3:$AE$12,2,FALSE) &amp; VLOOKUP(Audit!#REF!,$V$13:$AE$22,2,FALSE)&amp; IF(Audit!#REF!=10,Audit!#REF!&amp;Audit!#REF!,"")</f>
        <v>#REF!</v>
      </c>
      <c r="D985" s="17" t="e">
        <f>VLOOKUP(Audit!#REF!,$V$3:$AE$12,3,FALSE) &amp; VLOOKUP(Audit!#REF!,$V$13:$AE$22,3,FALSE) &amp;IF(Audit!#REF!=10,Audit!#REF!&amp;Audit!#REF!,"")</f>
        <v>#REF!</v>
      </c>
      <c r="E985" s="17" t="e">
        <f>VLOOKUP(Audit!#REF!,$V$3:$AE$12,4,FALSE)&amp; Audit!#REF! &amp; VLOOKUP(Audit!#REF!,$V$13:$AE$22,4,FALSE)&amp; IF(Audit!#REF!=10,Audit!#REF!&amp;Audit!#REF!,"")</f>
        <v>#REF!</v>
      </c>
      <c r="F985" s="17" t="e">
        <f>VLOOKUP(Audit!#REF!,$V$3:$AE$12,5,FALSE) &amp; VLOOKUP(Audit!#REF!,$V$13:$AE$22,5,FALSE)&amp; IF(Audit!#REF!=10,Audit!#REF!&amp;Audit!#REF!,"")</f>
        <v>#REF!</v>
      </c>
      <c r="G985" s="17" t="e">
        <f>VLOOKUP(Audit!#REF!,$V$3:$AE$12,6,FALSE) &amp; VLOOKUP(Audit!#REF!,$V$13:$AE$22,6,FALSE)&amp; IF(Audit!#REF!=10,Audit!#REF!&amp;Audit!#REF!,"")</f>
        <v>#REF!</v>
      </c>
      <c r="H985" s="17" t="e">
        <f>VLOOKUP(Audit!#REF!,$V$3:$AE$12,7,FALSE) &amp; VLOOKUP(Audit!#REF!,$V$13:$AE$22,7,FALSE)&amp;IF(Audit!#REF!=10,Audit!#REF!&amp;Audit!#REF!,"")</f>
        <v>#REF!</v>
      </c>
      <c r="I985" s="17" t="e">
        <f>VLOOKUP(Audit!#REF!,$V$3:$AE$12,8,FALSE) &amp; Audit!#REF! &amp; VLOOKUP(Audit!#REF!,$V$13:$AE$22,8,FALSE)&amp;IF(Audit!#REF!=10,Audit!#REF!&amp;Audit!#REF!,"")</f>
        <v>#REF!</v>
      </c>
      <c r="J985" s="17" t="e">
        <f>VLOOKUP(Audit!#REF!,$V$3:$AE$12,9,FALSE) &amp; VLOOKUP(Audit!#REF!,$V$13:$AE$22,9,FALSE) &amp; IF(Audit!#REF!=10,Audit!#REF!&amp;Audit!#REF!,"") &amp; IF(Audit!#REF!&lt;&gt;1,U985,"")</f>
        <v>#REF!</v>
      </c>
      <c r="K985" s="17" t="e">
        <f>VLOOKUP(Audit!#REF!,$V$3:$AE$12,10,FALSE) &amp; Audit!#REF! &amp; VLOOKUP(Audit!#REF!,$V$13:$AE$22,10,FALSE) &amp; IF(Audit!#REF!=10,Audit!#REF!&amp;Audit!#REF!,"") &amp; IF(Audit!#REF!&lt;&gt;1,U985,"")</f>
        <v>#REF!</v>
      </c>
      <c r="L985" s="10" t="e">
        <f>Audit!#REF!</f>
        <v>#REF!</v>
      </c>
      <c r="M985" s="10" t="e">
        <f t="shared" si="461"/>
        <v>#REF!</v>
      </c>
      <c r="N985" s="10" t="e">
        <f t="shared" si="462"/>
        <v>#REF!</v>
      </c>
      <c r="O985" s="10" t="e">
        <f t="shared" si="463"/>
        <v>#REF!</v>
      </c>
      <c r="P985" s="10" t="e">
        <f t="shared" si="464"/>
        <v>#REF!</v>
      </c>
      <c r="Q985" s="10" t="e">
        <f t="shared" si="465"/>
        <v>#REF!</v>
      </c>
      <c r="R985" s="10" t="e">
        <f t="shared" si="466"/>
        <v>#REF!</v>
      </c>
      <c r="S985" s="10" t="e">
        <f t="shared" si="467"/>
        <v>#REF!</v>
      </c>
      <c r="T985" s="10" t="e">
        <f t="shared" si="468"/>
        <v>#REF!</v>
      </c>
      <c r="U985" s="17" t="e">
        <f>IF(Audit!#REF!="","",VLOOKUP(Audit!#REF!,$W$26:$X$35,2,FALSE)) &amp; Audit!#REF! &amp; IF(Audit!#REF!="","",IF(Audit!#REF!&lt;=1.4,VLOOKUP(Audit!#REF!,$W$38:X1030,2,FALSE),VLOOKUP(Audit!#REF!,$W$51:$X$61,2,FALSE))) &amp; IF(Audit!#REF!="","",VLOOKUP(Audit!#REF!,$Y$26:$Z$35,2,FALSE) &amp; Audit!#REF! &amp; IF(Audit!#REF!="","",IF(Audit!#REF!&lt;=1.4,VLOOKUP(Audit!#REF!,$Y$38:$Z$48,2,FALSE),VLOOKUP(Audit!#REF!,$Y$51:$Z$61,2,FALSE))))</f>
        <v>#REF!</v>
      </c>
      <c r="V985" s="21"/>
      <c r="AH985" s="49" t="e">
        <f>Audit!#REF!</f>
        <v>#REF!</v>
      </c>
      <c r="AI985" s="50" t="e">
        <f>VLOOKUP(Audit!#REF!,$V$3:$AE$12,2,FALSE)&amp; IF(Audit!#REF!=10,Audit!#REF!,"")</f>
        <v>#REF!</v>
      </c>
      <c r="AJ985" s="50" t="e">
        <f>VLOOKUP(Audit!#REF!,$V$13:$AE$22,2,FALSE)&amp; IF(Audit!#REF!=10,Audit!#REF!,"")</f>
        <v>#REF!</v>
      </c>
      <c r="AK985" s="47" t="e">
        <f t="shared" si="469"/>
        <v>#REF!</v>
      </c>
      <c r="AL985" s="50" t="e">
        <f>VLOOKUP(Audit!#REF!,$V$3:$AE$12,3,FALSE)&amp; IF(Audit!#REF!=10,Audit!#REF!,"")</f>
        <v>#REF!</v>
      </c>
      <c r="AM985" s="50" t="e">
        <f>VLOOKUP(Audit!#REF!,$V$13:$AE$22,3,FALSE)&amp; IF(Audit!#REF!=10,Audit!#REF!,"")</f>
        <v>#REF!</v>
      </c>
      <c r="AN985" s="47" t="e">
        <f t="shared" si="470"/>
        <v>#REF!</v>
      </c>
      <c r="AO985" s="50" t="e">
        <f>VLOOKUP(Audit!#REF!,$V$3:$AE$12,4,FALSE) &amp;  Audit!#REF! &amp; IF(Audit!#REF!=10,Audit!#REF!,"")</f>
        <v>#REF!</v>
      </c>
      <c r="AP985" s="50" t="e">
        <f>VLOOKUP(Audit!#REF!,$V$13:$AE$22,4,FALSE)&amp; IF(Audit!#REF!=10,Audit!#REF!,"")</f>
        <v>#REF!</v>
      </c>
      <c r="AQ985" s="47" t="e">
        <f t="shared" si="471"/>
        <v>#REF!</v>
      </c>
      <c r="AR985" s="50" t="e">
        <f>VLOOKUP(Audit!#REF!,$V$3:$AE$12,5,FALSE)&amp; IF(Audit!#REF!=10,Audit!#REF!,"")</f>
        <v>#REF!</v>
      </c>
      <c r="AS985" s="50" t="e">
        <f>VLOOKUP(Audit!#REF!,$V$13:$AE$22,5,FALSE)&amp; IF(Audit!#REF!=10,Audit!#REF!,"")</f>
        <v>#REF!</v>
      </c>
      <c r="AT985" s="47" t="e">
        <f t="shared" si="472"/>
        <v>#REF!</v>
      </c>
      <c r="AU985" s="50" t="e">
        <f>VLOOKUP(Audit!#REF!,$V$3:$AE$12,6,FALSE)&amp; IF(Audit!#REF!=10,Audit!#REF!,"")</f>
        <v>#REF!</v>
      </c>
      <c r="AV985" s="50" t="e">
        <f>VLOOKUP(Audit!#REF!,$V$13:$AE$22,6,FALSE)&amp; IF(Audit!#REF!=10,Audit!#REF!,"")</f>
        <v>#REF!</v>
      </c>
      <c r="AW985" s="47" t="e">
        <f t="shared" si="473"/>
        <v>#REF!</v>
      </c>
      <c r="AX985" s="50" t="e">
        <f>VLOOKUP(Audit!#REF!,$V$3:$AE$12,7,FALSE)&amp; IF(Audit!#REF!=10,Audit!#REF!,"")</f>
        <v>#REF!</v>
      </c>
      <c r="AY985" s="50" t="e">
        <f>VLOOKUP(Audit!#REF!,$V$13:$AE$22,7,FALSE) &amp; IF(Audit!#REF!=10,Audit!#REF!,"")</f>
        <v>#REF!</v>
      </c>
      <c r="AZ985" s="47" t="e">
        <f t="shared" si="474"/>
        <v>#REF!</v>
      </c>
      <c r="BA985" s="50" t="e">
        <f>VLOOKUP(Audit!#REF!,$V$3:$AE$12,8,FALSE)&amp; Audit!#REF! &amp; IF(Audit!#REF!=10,Audit!#REF!,"")</f>
        <v>#REF!</v>
      </c>
      <c r="BB985" s="50" t="e">
        <f>VLOOKUP(Audit!#REF!,$V$13:$AE$22,8,FALSE) &amp; IF(Audit!#REF!=10,Audit!#REF!,"")</f>
        <v>#REF!</v>
      </c>
      <c r="BC985" s="47" t="e">
        <f t="shared" si="475"/>
        <v>#REF!</v>
      </c>
      <c r="BD985" s="50" t="e">
        <f>VLOOKUP(Audit!#REF!,$V$3:$AE$12,9,FALSE)&amp; IF(Audit!#REF!=10,Audit!#REF!,"")</f>
        <v>#REF!</v>
      </c>
      <c r="BE985" s="50" t="e">
        <f>VLOOKUP(Audit!#REF!,$V$13:$AE$22,9,FALSE) &amp; IF(Audit!#REF!=10,Audit!#REF!,"") &amp; IF(Audit!#REF!&lt;&gt;1,U985,"")</f>
        <v>#REF!</v>
      </c>
      <c r="BF985" s="47" t="e">
        <f t="shared" si="476"/>
        <v>#REF!</v>
      </c>
      <c r="BG985" s="50" t="e">
        <f>VLOOKUP(Audit!#REF!,$V$3:$AE$12,10,FALSE) &amp; Audit!#REF! &amp; IF(Audit!#REF!=10,Audit!#REF!,"")</f>
        <v>#REF!</v>
      </c>
      <c r="BH985" s="50" t="e">
        <f>VLOOKUP(Audit!#REF!,$V$13:$AE$22,10,FALSE) &amp; IF(Audit!#REF!=10,Audit!#REF!,"") &amp; IF(Audit!#REF!&lt;&gt;1,U985,"")</f>
        <v>#REF!</v>
      </c>
      <c r="BI985" s="47" t="e">
        <f t="shared" si="477"/>
        <v>#REF!</v>
      </c>
      <c r="BJ985" s="48" t="str">
        <f t="shared" si="478"/>
        <v/>
      </c>
      <c r="BK985" s="48" t="str">
        <f t="shared" si="479"/>
        <v/>
      </c>
      <c r="BL985" s="48" t="str">
        <f t="shared" si="480"/>
        <v/>
      </c>
      <c r="BM985" s="48" t="str">
        <f t="shared" si="481"/>
        <v/>
      </c>
      <c r="BN985" s="48" t="str">
        <f t="shared" si="482"/>
        <v/>
      </c>
      <c r="BO985" s="48" t="str">
        <f t="shared" si="483"/>
        <v/>
      </c>
      <c r="BP985" s="48" t="str">
        <f t="shared" si="484"/>
        <v/>
      </c>
      <c r="BQ985" s="48" t="str">
        <f t="shared" si="485"/>
        <v/>
      </c>
      <c r="BR985" s="48" t="str">
        <f t="shared" si="486"/>
        <v/>
      </c>
      <c r="BS985" s="48" t="str">
        <f t="shared" si="487"/>
        <v/>
      </c>
      <c r="BT985" s="48" t="str">
        <f t="shared" si="488"/>
        <v/>
      </c>
      <c r="BU985" s="48" t="str">
        <f t="shared" si="489"/>
        <v/>
      </c>
    </row>
    <row r="986" spans="1:73">
      <c r="A986" s="10" t="e">
        <f>Audit!#REF!</f>
        <v>#REF!</v>
      </c>
      <c r="B986" s="10" t="e">
        <f t="shared" si="460"/>
        <v>#REF!</v>
      </c>
      <c r="C986" s="17" t="e">
        <f>VLOOKUP(Audit!#REF!,$V$3:$AE$12,2,FALSE) &amp; VLOOKUP(Audit!#REF!,$V$13:$AE$22,2,FALSE)&amp; IF(Audit!#REF!=10,Audit!#REF!&amp;Audit!#REF!,"")</f>
        <v>#REF!</v>
      </c>
      <c r="D986" s="17" t="e">
        <f>VLOOKUP(Audit!#REF!,$V$3:$AE$12,3,FALSE) &amp; VLOOKUP(Audit!#REF!,$V$13:$AE$22,3,FALSE) &amp;IF(Audit!#REF!=10,Audit!#REF!&amp;Audit!#REF!,"")</f>
        <v>#REF!</v>
      </c>
      <c r="E986" s="17" t="e">
        <f>VLOOKUP(Audit!#REF!,$V$3:$AE$12,4,FALSE)&amp; Audit!#REF! &amp; VLOOKUP(Audit!#REF!,$V$13:$AE$22,4,FALSE)&amp; IF(Audit!#REF!=10,Audit!#REF!&amp;Audit!#REF!,"")</f>
        <v>#REF!</v>
      </c>
      <c r="F986" s="17" t="e">
        <f>VLOOKUP(Audit!#REF!,$V$3:$AE$12,5,FALSE) &amp; VLOOKUP(Audit!#REF!,$V$13:$AE$22,5,FALSE)&amp; IF(Audit!#REF!=10,Audit!#REF!&amp;Audit!#REF!,"")</f>
        <v>#REF!</v>
      </c>
      <c r="G986" s="17" t="e">
        <f>VLOOKUP(Audit!#REF!,$V$3:$AE$12,6,FALSE) &amp; VLOOKUP(Audit!#REF!,$V$13:$AE$22,6,FALSE)&amp; IF(Audit!#REF!=10,Audit!#REF!&amp;Audit!#REF!,"")</f>
        <v>#REF!</v>
      </c>
      <c r="H986" s="17" t="e">
        <f>VLOOKUP(Audit!#REF!,$V$3:$AE$12,7,FALSE) &amp; VLOOKUP(Audit!#REF!,$V$13:$AE$22,7,FALSE)&amp;IF(Audit!#REF!=10,Audit!#REF!&amp;Audit!#REF!,"")</f>
        <v>#REF!</v>
      </c>
      <c r="I986" s="17" t="e">
        <f>VLOOKUP(Audit!#REF!,$V$3:$AE$12,8,FALSE) &amp; Audit!#REF! &amp; VLOOKUP(Audit!#REF!,$V$13:$AE$22,8,FALSE)&amp;IF(Audit!#REF!=10,Audit!#REF!&amp;Audit!#REF!,"")</f>
        <v>#REF!</v>
      </c>
      <c r="J986" s="17" t="e">
        <f>VLOOKUP(Audit!#REF!,$V$3:$AE$12,9,FALSE) &amp; VLOOKUP(Audit!#REF!,$V$13:$AE$22,9,FALSE) &amp; IF(Audit!#REF!=10,Audit!#REF!&amp;Audit!#REF!,"") &amp; IF(Audit!#REF!&lt;&gt;1,U986,"")</f>
        <v>#REF!</v>
      </c>
      <c r="K986" s="17" t="e">
        <f>VLOOKUP(Audit!#REF!,$V$3:$AE$12,10,FALSE) &amp; Audit!#REF! &amp; VLOOKUP(Audit!#REF!,$V$13:$AE$22,10,FALSE) &amp; IF(Audit!#REF!=10,Audit!#REF!&amp;Audit!#REF!,"") &amp; IF(Audit!#REF!&lt;&gt;1,U986,"")</f>
        <v>#REF!</v>
      </c>
      <c r="L986" s="10" t="e">
        <f>Audit!#REF!</f>
        <v>#REF!</v>
      </c>
      <c r="M986" s="10" t="e">
        <f t="shared" si="461"/>
        <v>#REF!</v>
      </c>
      <c r="N986" s="10" t="e">
        <f t="shared" si="462"/>
        <v>#REF!</v>
      </c>
      <c r="O986" s="10" t="e">
        <f t="shared" si="463"/>
        <v>#REF!</v>
      </c>
      <c r="P986" s="10" t="e">
        <f t="shared" si="464"/>
        <v>#REF!</v>
      </c>
      <c r="Q986" s="10" t="e">
        <f t="shared" si="465"/>
        <v>#REF!</v>
      </c>
      <c r="R986" s="10" t="e">
        <f t="shared" si="466"/>
        <v>#REF!</v>
      </c>
      <c r="S986" s="10" t="e">
        <f t="shared" si="467"/>
        <v>#REF!</v>
      </c>
      <c r="T986" s="10" t="e">
        <f t="shared" si="468"/>
        <v>#REF!</v>
      </c>
      <c r="U986" s="17" t="e">
        <f>IF(Audit!#REF!="","",VLOOKUP(Audit!#REF!,$W$26:$X$35,2,FALSE)) &amp; Audit!#REF! &amp; IF(Audit!#REF!="","",IF(Audit!#REF!&lt;=1.4,VLOOKUP(Audit!#REF!,$W$38:X1031,2,FALSE),VLOOKUP(Audit!#REF!,$W$51:$X$61,2,FALSE))) &amp; IF(Audit!#REF!="","",VLOOKUP(Audit!#REF!,$Y$26:$Z$35,2,FALSE) &amp; Audit!#REF! &amp; IF(Audit!#REF!="","",IF(Audit!#REF!&lt;=1.4,VLOOKUP(Audit!#REF!,$Y$38:$Z$48,2,FALSE),VLOOKUP(Audit!#REF!,$Y$51:$Z$61,2,FALSE))))</f>
        <v>#REF!</v>
      </c>
      <c r="V986" s="21"/>
      <c r="AH986" s="49" t="e">
        <f>Audit!#REF!</f>
        <v>#REF!</v>
      </c>
      <c r="AI986" s="50" t="e">
        <f>VLOOKUP(Audit!#REF!,$V$3:$AE$12,2,FALSE)&amp; IF(Audit!#REF!=10,Audit!#REF!,"")</f>
        <v>#REF!</v>
      </c>
      <c r="AJ986" s="50" t="e">
        <f>VLOOKUP(Audit!#REF!,$V$13:$AE$22,2,FALSE)&amp; IF(Audit!#REF!=10,Audit!#REF!,"")</f>
        <v>#REF!</v>
      </c>
      <c r="AK986" s="47" t="e">
        <f t="shared" si="469"/>
        <v>#REF!</v>
      </c>
      <c r="AL986" s="50" t="e">
        <f>VLOOKUP(Audit!#REF!,$V$3:$AE$12,3,FALSE)&amp; IF(Audit!#REF!=10,Audit!#REF!,"")</f>
        <v>#REF!</v>
      </c>
      <c r="AM986" s="50" t="e">
        <f>VLOOKUP(Audit!#REF!,$V$13:$AE$22,3,FALSE)&amp; IF(Audit!#REF!=10,Audit!#REF!,"")</f>
        <v>#REF!</v>
      </c>
      <c r="AN986" s="47" t="e">
        <f t="shared" si="470"/>
        <v>#REF!</v>
      </c>
      <c r="AO986" s="50" t="e">
        <f>VLOOKUP(Audit!#REF!,$V$3:$AE$12,4,FALSE) &amp;  Audit!#REF! &amp; IF(Audit!#REF!=10,Audit!#REF!,"")</f>
        <v>#REF!</v>
      </c>
      <c r="AP986" s="50" t="e">
        <f>VLOOKUP(Audit!#REF!,$V$13:$AE$22,4,FALSE)&amp; IF(Audit!#REF!=10,Audit!#REF!,"")</f>
        <v>#REF!</v>
      </c>
      <c r="AQ986" s="47" t="e">
        <f t="shared" si="471"/>
        <v>#REF!</v>
      </c>
      <c r="AR986" s="50" t="e">
        <f>VLOOKUP(Audit!#REF!,$V$3:$AE$12,5,FALSE)&amp; IF(Audit!#REF!=10,Audit!#REF!,"")</f>
        <v>#REF!</v>
      </c>
      <c r="AS986" s="50" t="e">
        <f>VLOOKUP(Audit!#REF!,$V$13:$AE$22,5,FALSE)&amp; IF(Audit!#REF!=10,Audit!#REF!,"")</f>
        <v>#REF!</v>
      </c>
      <c r="AT986" s="47" t="e">
        <f t="shared" si="472"/>
        <v>#REF!</v>
      </c>
      <c r="AU986" s="50" t="e">
        <f>VLOOKUP(Audit!#REF!,$V$3:$AE$12,6,FALSE)&amp; IF(Audit!#REF!=10,Audit!#REF!,"")</f>
        <v>#REF!</v>
      </c>
      <c r="AV986" s="50" t="e">
        <f>VLOOKUP(Audit!#REF!,$V$13:$AE$22,6,FALSE)&amp; IF(Audit!#REF!=10,Audit!#REF!,"")</f>
        <v>#REF!</v>
      </c>
      <c r="AW986" s="47" t="e">
        <f t="shared" si="473"/>
        <v>#REF!</v>
      </c>
      <c r="AX986" s="50" t="e">
        <f>VLOOKUP(Audit!#REF!,$V$3:$AE$12,7,FALSE)&amp; IF(Audit!#REF!=10,Audit!#REF!,"")</f>
        <v>#REF!</v>
      </c>
      <c r="AY986" s="50" t="e">
        <f>VLOOKUP(Audit!#REF!,$V$13:$AE$22,7,FALSE) &amp; IF(Audit!#REF!=10,Audit!#REF!,"")</f>
        <v>#REF!</v>
      </c>
      <c r="AZ986" s="47" t="e">
        <f t="shared" si="474"/>
        <v>#REF!</v>
      </c>
      <c r="BA986" s="50" t="e">
        <f>VLOOKUP(Audit!#REF!,$V$3:$AE$12,8,FALSE)&amp; Audit!#REF! &amp; IF(Audit!#REF!=10,Audit!#REF!,"")</f>
        <v>#REF!</v>
      </c>
      <c r="BB986" s="50" t="e">
        <f>VLOOKUP(Audit!#REF!,$V$13:$AE$22,8,FALSE) &amp; IF(Audit!#REF!=10,Audit!#REF!,"")</f>
        <v>#REF!</v>
      </c>
      <c r="BC986" s="47" t="e">
        <f t="shared" si="475"/>
        <v>#REF!</v>
      </c>
      <c r="BD986" s="50" t="e">
        <f>VLOOKUP(Audit!#REF!,$V$3:$AE$12,9,FALSE)&amp; IF(Audit!#REF!=10,Audit!#REF!,"")</f>
        <v>#REF!</v>
      </c>
      <c r="BE986" s="50" t="e">
        <f>VLOOKUP(Audit!#REF!,$V$13:$AE$22,9,FALSE) &amp; IF(Audit!#REF!=10,Audit!#REF!,"") &amp; IF(Audit!#REF!&lt;&gt;1,U986,"")</f>
        <v>#REF!</v>
      </c>
      <c r="BF986" s="47" t="e">
        <f t="shared" si="476"/>
        <v>#REF!</v>
      </c>
      <c r="BG986" s="50" t="e">
        <f>VLOOKUP(Audit!#REF!,$V$3:$AE$12,10,FALSE) &amp; Audit!#REF! &amp; IF(Audit!#REF!=10,Audit!#REF!,"")</f>
        <v>#REF!</v>
      </c>
      <c r="BH986" s="50" t="e">
        <f>VLOOKUP(Audit!#REF!,$V$13:$AE$22,10,FALSE) &amp; IF(Audit!#REF!=10,Audit!#REF!,"") &amp; IF(Audit!#REF!&lt;&gt;1,U986,"")</f>
        <v>#REF!</v>
      </c>
      <c r="BI986" s="47" t="e">
        <f t="shared" si="477"/>
        <v>#REF!</v>
      </c>
      <c r="BJ986" s="48" t="str">
        <f t="shared" si="478"/>
        <v/>
      </c>
      <c r="BK986" s="48" t="str">
        <f t="shared" si="479"/>
        <v/>
      </c>
      <c r="BL986" s="48" t="str">
        <f t="shared" si="480"/>
        <v/>
      </c>
      <c r="BM986" s="48" t="str">
        <f t="shared" si="481"/>
        <v/>
      </c>
      <c r="BN986" s="48" t="str">
        <f t="shared" si="482"/>
        <v/>
      </c>
      <c r="BO986" s="48" t="str">
        <f t="shared" si="483"/>
        <v/>
      </c>
      <c r="BP986" s="48" t="str">
        <f t="shared" si="484"/>
        <v/>
      </c>
      <c r="BQ986" s="48" t="str">
        <f t="shared" si="485"/>
        <v/>
      </c>
      <c r="BR986" s="48" t="str">
        <f t="shared" si="486"/>
        <v/>
      </c>
      <c r="BS986" s="48" t="str">
        <f t="shared" si="487"/>
        <v/>
      </c>
      <c r="BT986" s="48" t="str">
        <f t="shared" si="488"/>
        <v/>
      </c>
      <c r="BU986" s="48" t="str">
        <f t="shared" si="489"/>
        <v/>
      </c>
    </row>
    <row r="987" spans="1:73">
      <c r="A987" s="10" t="e">
        <f>Audit!#REF!</f>
        <v>#REF!</v>
      </c>
      <c r="B987" s="10" t="e">
        <f t="shared" si="460"/>
        <v>#REF!</v>
      </c>
      <c r="C987" s="17" t="e">
        <f>VLOOKUP(Audit!#REF!,$V$3:$AE$12,2,FALSE) &amp; VLOOKUP(Audit!#REF!,$V$13:$AE$22,2,FALSE)&amp; IF(Audit!#REF!=10,Audit!#REF!&amp;Audit!#REF!,"")</f>
        <v>#REF!</v>
      </c>
      <c r="D987" s="17" t="e">
        <f>VLOOKUP(Audit!#REF!,$V$3:$AE$12,3,FALSE) &amp; VLOOKUP(Audit!#REF!,$V$13:$AE$22,3,FALSE) &amp;IF(Audit!#REF!=10,Audit!#REF!&amp;Audit!#REF!,"")</f>
        <v>#REF!</v>
      </c>
      <c r="E987" s="17" t="e">
        <f>VLOOKUP(Audit!#REF!,$V$3:$AE$12,4,FALSE)&amp; Audit!#REF! &amp; VLOOKUP(Audit!#REF!,$V$13:$AE$22,4,FALSE)&amp; IF(Audit!#REF!=10,Audit!#REF!&amp;Audit!#REF!,"")</f>
        <v>#REF!</v>
      </c>
      <c r="F987" s="17" t="e">
        <f>VLOOKUP(Audit!#REF!,$V$3:$AE$12,5,FALSE) &amp; VLOOKUP(Audit!#REF!,$V$13:$AE$22,5,FALSE)&amp; IF(Audit!#REF!=10,Audit!#REF!&amp;Audit!#REF!,"")</f>
        <v>#REF!</v>
      </c>
      <c r="G987" s="17" t="e">
        <f>VLOOKUP(Audit!#REF!,$V$3:$AE$12,6,FALSE) &amp; VLOOKUP(Audit!#REF!,$V$13:$AE$22,6,FALSE)&amp; IF(Audit!#REF!=10,Audit!#REF!&amp;Audit!#REF!,"")</f>
        <v>#REF!</v>
      </c>
      <c r="H987" s="17" t="e">
        <f>VLOOKUP(Audit!#REF!,$V$3:$AE$12,7,FALSE) &amp; VLOOKUP(Audit!#REF!,$V$13:$AE$22,7,FALSE)&amp;IF(Audit!#REF!=10,Audit!#REF!&amp;Audit!#REF!,"")</f>
        <v>#REF!</v>
      </c>
      <c r="I987" s="17" t="e">
        <f>VLOOKUP(Audit!#REF!,$V$3:$AE$12,8,FALSE) &amp; Audit!#REF! &amp; VLOOKUP(Audit!#REF!,$V$13:$AE$22,8,FALSE)&amp;IF(Audit!#REF!=10,Audit!#REF!&amp;Audit!#REF!,"")</f>
        <v>#REF!</v>
      </c>
      <c r="J987" s="17" t="e">
        <f>VLOOKUP(Audit!#REF!,$V$3:$AE$12,9,FALSE) &amp; VLOOKUP(Audit!#REF!,$V$13:$AE$22,9,FALSE) &amp; IF(Audit!#REF!=10,Audit!#REF!&amp;Audit!#REF!,"") &amp; IF(Audit!#REF!&lt;&gt;1,U987,"")</f>
        <v>#REF!</v>
      </c>
      <c r="K987" s="17" t="e">
        <f>VLOOKUP(Audit!#REF!,$V$3:$AE$12,10,FALSE) &amp; Audit!#REF! &amp; VLOOKUP(Audit!#REF!,$V$13:$AE$22,10,FALSE) &amp; IF(Audit!#REF!=10,Audit!#REF!&amp;Audit!#REF!,"") &amp; IF(Audit!#REF!&lt;&gt;1,U987,"")</f>
        <v>#REF!</v>
      </c>
      <c r="L987" s="10" t="e">
        <f>Audit!#REF!</f>
        <v>#REF!</v>
      </c>
      <c r="M987" s="10" t="e">
        <f t="shared" si="461"/>
        <v>#REF!</v>
      </c>
      <c r="N987" s="10" t="e">
        <f t="shared" si="462"/>
        <v>#REF!</v>
      </c>
      <c r="O987" s="10" t="e">
        <f t="shared" si="463"/>
        <v>#REF!</v>
      </c>
      <c r="P987" s="10" t="e">
        <f t="shared" si="464"/>
        <v>#REF!</v>
      </c>
      <c r="Q987" s="10" t="e">
        <f t="shared" si="465"/>
        <v>#REF!</v>
      </c>
      <c r="R987" s="10" t="e">
        <f t="shared" si="466"/>
        <v>#REF!</v>
      </c>
      <c r="S987" s="10" t="e">
        <f t="shared" si="467"/>
        <v>#REF!</v>
      </c>
      <c r="T987" s="10" t="e">
        <f t="shared" si="468"/>
        <v>#REF!</v>
      </c>
      <c r="U987" s="17" t="e">
        <f>IF(Audit!#REF!="","",VLOOKUP(Audit!#REF!,$W$26:$X$35,2,FALSE)) &amp; Audit!#REF! &amp; IF(Audit!#REF!="","",IF(Audit!#REF!&lt;=1.4,VLOOKUP(Audit!#REF!,$W$38:X1032,2,FALSE),VLOOKUP(Audit!#REF!,$W$51:$X$61,2,FALSE))) &amp; IF(Audit!#REF!="","",VLOOKUP(Audit!#REF!,$Y$26:$Z$35,2,FALSE) &amp; Audit!#REF! &amp; IF(Audit!#REF!="","",IF(Audit!#REF!&lt;=1.4,VLOOKUP(Audit!#REF!,$Y$38:$Z$48,2,FALSE),VLOOKUP(Audit!#REF!,$Y$51:$Z$61,2,FALSE))))</f>
        <v>#REF!</v>
      </c>
      <c r="V987" s="21"/>
      <c r="AH987" s="49" t="e">
        <f>Audit!#REF!</f>
        <v>#REF!</v>
      </c>
      <c r="AI987" s="50" t="e">
        <f>VLOOKUP(Audit!#REF!,$V$3:$AE$12,2,FALSE)&amp; IF(Audit!#REF!=10,Audit!#REF!,"")</f>
        <v>#REF!</v>
      </c>
      <c r="AJ987" s="50" t="e">
        <f>VLOOKUP(Audit!#REF!,$V$13:$AE$22,2,FALSE)&amp; IF(Audit!#REF!=10,Audit!#REF!,"")</f>
        <v>#REF!</v>
      </c>
      <c r="AK987" s="47" t="e">
        <f t="shared" si="469"/>
        <v>#REF!</v>
      </c>
      <c r="AL987" s="50" t="e">
        <f>VLOOKUP(Audit!#REF!,$V$3:$AE$12,3,FALSE)&amp; IF(Audit!#REF!=10,Audit!#REF!,"")</f>
        <v>#REF!</v>
      </c>
      <c r="AM987" s="50" t="e">
        <f>VLOOKUP(Audit!#REF!,$V$13:$AE$22,3,FALSE)&amp; IF(Audit!#REF!=10,Audit!#REF!,"")</f>
        <v>#REF!</v>
      </c>
      <c r="AN987" s="47" t="e">
        <f t="shared" si="470"/>
        <v>#REF!</v>
      </c>
      <c r="AO987" s="50" t="e">
        <f>VLOOKUP(Audit!#REF!,$V$3:$AE$12,4,FALSE) &amp;  Audit!#REF! &amp; IF(Audit!#REF!=10,Audit!#REF!,"")</f>
        <v>#REF!</v>
      </c>
      <c r="AP987" s="50" t="e">
        <f>VLOOKUP(Audit!#REF!,$V$13:$AE$22,4,FALSE)&amp; IF(Audit!#REF!=10,Audit!#REF!,"")</f>
        <v>#REF!</v>
      </c>
      <c r="AQ987" s="47" t="e">
        <f t="shared" si="471"/>
        <v>#REF!</v>
      </c>
      <c r="AR987" s="50" t="e">
        <f>VLOOKUP(Audit!#REF!,$V$3:$AE$12,5,FALSE)&amp; IF(Audit!#REF!=10,Audit!#REF!,"")</f>
        <v>#REF!</v>
      </c>
      <c r="AS987" s="50" t="e">
        <f>VLOOKUP(Audit!#REF!,$V$13:$AE$22,5,FALSE)&amp; IF(Audit!#REF!=10,Audit!#REF!,"")</f>
        <v>#REF!</v>
      </c>
      <c r="AT987" s="47" t="e">
        <f t="shared" si="472"/>
        <v>#REF!</v>
      </c>
      <c r="AU987" s="50" t="e">
        <f>VLOOKUP(Audit!#REF!,$V$3:$AE$12,6,FALSE)&amp; IF(Audit!#REF!=10,Audit!#REF!,"")</f>
        <v>#REF!</v>
      </c>
      <c r="AV987" s="50" t="e">
        <f>VLOOKUP(Audit!#REF!,$V$13:$AE$22,6,FALSE)&amp; IF(Audit!#REF!=10,Audit!#REF!,"")</f>
        <v>#REF!</v>
      </c>
      <c r="AW987" s="47" t="e">
        <f t="shared" si="473"/>
        <v>#REF!</v>
      </c>
      <c r="AX987" s="50" t="e">
        <f>VLOOKUP(Audit!#REF!,$V$3:$AE$12,7,FALSE)&amp; IF(Audit!#REF!=10,Audit!#REF!,"")</f>
        <v>#REF!</v>
      </c>
      <c r="AY987" s="50" t="e">
        <f>VLOOKUP(Audit!#REF!,$V$13:$AE$22,7,FALSE) &amp; IF(Audit!#REF!=10,Audit!#REF!,"")</f>
        <v>#REF!</v>
      </c>
      <c r="AZ987" s="47" t="e">
        <f t="shared" si="474"/>
        <v>#REF!</v>
      </c>
      <c r="BA987" s="50" t="e">
        <f>VLOOKUP(Audit!#REF!,$V$3:$AE$12,8,FALSE)&amp; Audit!#REF! &amp; IF(Audit!#REF!=10,Audit!#REF!,"")</f>
        <v>#REF!</v>
      </c>
      <c r="BB987" s="50" t="e">
        <f>VLOOKUP(Audit!#REF!,$V$13:$AE$22,8,FALSE) &amp; IF(Audit!#REF!=10,Audit!#REF!,"")</f>
        <v>#REF!</v>
      </c>
      <c r="BC987" s="47" t="e">
        <f t="shared" si="475"/>
        <v>#REF!</v>
      </c>
      <c r="BD987" s="50" t="e">
        <f>VLOOKUP(Audit!#REF!,$V$3:$AE$12,9,FALSE)&amp; IF(Audit!#REF!=10,Audit!#REF!,"")</f>
        <v>#REF!</v>
      </c>
      <c r="BE987" s="50" t="e">
        <f>VLOOKUP(Audit!#REF!,$V$13:$AE$22,9,FALSE) &amp; IF(Audit!#REF!=10,Audit!#REF!,"") &amp; IF(Audit!#REF!&lt;&gt;1,U987,"")</f>
        <v>#REF!</v>
      </c>
      <c r="BF987" s="47" t="e">
        <f t="shared" si="476"/>
        <v>#REF!</v>
      </c>
      <c r="BG987" s="50" t="e">
        <f>VLOOKUP(Audit!#REF!,$V$3:$AE$12,10,FALSE) &amp; Audit!#REF! &amp; IF(Audit!#REF!=10,Audit!#REF!,"")</f>
        <v>#REF!</v>
      </c>
      <c r="BH987" s="50" t="e">
        <f>VLOOKUP(Audit!#REF!,$V$13:$AE$22,10,FALSE) &amp; IF(Audit!#REF!=10,Audit!#REF!,"") &amp; IF(Audit!#REF!&lt;&gt;1,U987,"")</f>
        <v>#REF!</v>
      </c>
      <c r="BI987" s="47" t="e">
        <f t="shared" si="477"/>
        <v>#REF!</v>
      </c>
      <c r="BJ987" s="48" t="str">
        <f t="shared" si="478"/>
        <v/>
      </c>
      <c r="BK987" s="48" t="str">
        <f t="shared" si="479"/>
        <v/>
      </c>
      <c r="BL987" s="48" t="str">
        <f t="shared" si="480"/>
        <v/>
      </c>
      <c r="BM987" s="48" t="str">
        <f t="shared" si="481"/>
        <v/>
      </c>
      <c r="BN987" s="48" t="str">
        <f t="shared" si="482"/>
        <v/>
      </c>
      <c r="BO987" s="48" t="str">
        <f t="shared" si="483"/>
        <v/>
      </c>
      <c r="BP987" s="48" t="str">
        <f t="shared" si="484"/>
        <v/>
      </c>
      <c r="BQ987" s="48" t="str">
        <f t="shared" si="485"/>
        <v/>
      </c>
      <c r="BR987" s="48" t="str">
        <f t="shared" si="486"/>
        <v/>
      </c>
      <c r="BS987" s="48" t="str">
        <f t="shared" si="487"/>
        <v/>
      </c>
      <c r="BT987" s="48" t="str">
        <f t="shared" si="488"/>
        <v/>
      </c>
      <c r="BU987" s="48" t="str">
        <f t="shared" si="489"/>
        <v/>
      </c>
    </row>
    <row r="988" spans="1:73">
      <c r="A988" s="10" t="e">
        <f>Audit!#REF!</f>
        <v>#REF!</v>
      </c>
      <c r="B988" s="10" t="e">
        <f t="shared" si="460"/>
        <v>#REF!</v>
      </c>
      <c r="C988" s="17" t="e">
        <f>VLOOKUP(Audit!#REF!,$V$3:$AE$12,2,FALSE) &amp; VLOOKUP(Audit!#REF!,$V$13:$AE$22,2,FALSE)&amp; IF(Audit!#REF!=10,Audit!#REF!&amp;Audit!#REF!,"")</f>
        <v>#REF!</v>
      </c>
      <c r="D988" s="17" t="e">
        <f>VLOOKUP(Audit!#REF!,$V$3:$AE$12,3,FALSE) &amp; VLOOKUP(Audit!#REF!,$V$13:$AE$22,3,FALSE) &amp;IF(Audit!#REF!=10,Audit!#REF!&amp;Audit!#REF!,"")</f>
        <v>#REF!</v>
      </c>
      <c r="E988" s="17" t="e">
        <f>VLOOKUP(Audit!#REF!,$V$3:$AE$12,4,FALSE)&amp; Audit!#REF! &amp; VLOOKUP(Audit!#REF!,$V$13:$AE$22,4,FALSE)&amp; IF(Audit!#REF!=10,Audit!#REF!&amp;Audit!#REF!,"")</f>
        <v>#REF!</v>
      </c>
      <c r="F988" s="17" t="e">
        <f>VLOOKUP(Audit!#REF!,$V$3:$AE$12,5,FALSE) &amp; VLOOKUP(Audit!#REF!,$V$13:$AE$22,5,FALSE)&amp; IF(Audit!#REF!=10,Audit!#REF!&amp;Audit!#REF!,"")</f>
        <v>#REF!</v>
      </c>
      <c r="G988" s="17" t="e">
        <f>VLOOKUP(Audit!#REF!,$V$3:$AE$12,6,FALSE) &amp; VLOOKUP(Audit!#REF!,$V$13:$AE$22,6,FALSE)&amp; IF(Audit!#REF!=10,Audit!#REF!&amp;Audit!#REF!,"")</f>
        <v>#REF!</v>
      </c>
      <c r="H988" s="17" t="e">
        <f>VLOOKUP(Audit!#REF!,$V$3:$AE$12,7,FALSE) &amp; VLOOKUP(Audit!#REF!,$V$13:$AE$22,7,FALSE)&amp;IF(Audit!#REF!=10,Audit!#REF!&amp;Audit!#REF!,"")</f>
        <v>#REF!</v>
      </c>
      <c r="I988" s="17" t="e">
        <f>VLOOKUP(Audit!#REF!,$V$3:$AE$12,8,FALSE) &amp; Audit!#REF! &amp; VLOOKUP(Audit!#REF!,$V$13:$AE$22,8,FALSE)&amp;IF(Audit!#REF!=10,Audit!#REF!&amp;Audit!#REF!,"")</f>
        <v>#REF!</v>
      </c>
      <c r="J988" s="17" t="e">
        <f>VLOOKUP(Audit!#REF!,$V$3:$AE$12,9,FALSE) &amp; VLOOKUP(Audit!#REF!,$V$13:$AE$22,9,FALSE) &amp; IF(Audit!#REF!=10,Audit!#REF!&amp;Audit!#REF!,"") &amp; IF(Audit!#REF!&lt;&gt;1,U988,"")</f>
        <v>#REF!</v>
      </c>
      <c r="K988" s="17" t="e">
        <f>VLOOKUP(Audit!#REF!,$V$3:$AE$12,10,FALSE) &amp; Audit!#REF! &amp; VLOOKUP(Audit!#REF!,$V$13:$AE$22,10,FALSE) &amp; IF(Audit!#REF!=10,Audit!#REF!&amp;Audit!#REF!,"") &amp; IF(Audit!#REF!&lt;&gt;1,U988,"")</f>
        <v>#REF!</v>
      </c>
      <c r="L988" s="10" t="e">
        <f>Audit!#REF!</f>
        <v>#REF!</v>
      </c>
      <c r="M988" s="10" t="e">
        <f t="shared" si="461"/>
        <v>#REF!</v>
      </c>
      <c r="N988" s="10" t="e">
        <f t="shared" si="462"/>
        <v>#REF!</v>
      </c>
      <c r="O988" s="10" t="e">
        <f t="shared" si="463"/>
        <v>#REF!</v>
      </c>
      <c r="P988" s="10" t="e">
        <f t="shared" si="464"/>
        <v>#REF!</v>
      </c>
      <c r="Q988" s="10" t="e">
        <f t="shared" si="465"/>
        <v>#REF!</v>
      </c>
      <c r="R988" s="10" t="e">
        <f t="shared" si="466"/>
        <v>#REF!</v>
      </c>
      <c r="S988" s="10" t="e">
        <f t="shared" si="467"/>
        <v>#REF!</v>
      </c>
      <c r="T988" s="10" t="e">
        <f t="shared" si="468"/>
        <v>#REF!</v>
      </c>
      <c r="U988" s="17" t="e">
        <f>IF(Audit!#REF!="","",VLOOKUP(Audit!#REF!,$W$26:$X$35,2,FALSE)) &amp; Audit!#REF! &amp; IF(Audit!#REF!="","",IF(Audit!#REF!&lt;=1.4,VLOOKUP(Audit!#REF!,$W$38:X1033,2,FALSE),VLOOKUP(Audit!#REF!,$W$51:$X$61,2,FALSE))) &amp; IF(Audit!#REF!="","",VLOOKUP(Audit!#REF!,$Y$26:$Z$35,2,FALSE) &amp; Audit!#REF! &amp; IF(Audit!#REF!="","",IF(Audit!#REF!&lt;=1.4,VLOOKUP(Audit!#REF!,$Y$38:$Z$48,2,FALSE),VLOOKUP(Audit!#REF!,$Y$51:$Z$61,2,FALSE))))</f>
        <v>#REF!</v>
      </c>
      <c r="V988" s="21"/>
      <c r="AH988" s="49" t="e">
        <f>Audit!#REF!</f>
        <v>#REF!</v>
      </c>
      <c r="AI988" s="50" t="e">
        <f>VLOOKUP(Audit!#REF!,$V$3:$AE$12,2,FALSE)&amp; IF(Audit!#REF!=10,Audit!#REF!,"")</f>
        <v>#REF!</v>
      </c>
      <c r="AJ988" s="50" t="e">
        <f>VLOOKUP(Audit!#REF!,$V$13:$AE$22,2,FALSE)&amp; IF(Audit!#REF!=10,Audit!#REF!,"")</f>
        <v>#REF!</v>
      </c>
      <c r="AK988" s="47" t="e">
        <f t="shared" si="469"/>
        <v>#REF!</v>
      </c>
      <c r="AL988" s="50" t="e">
        <f>VLOOKUP(Audit!#REF!,$V$3:$AE$12,3,FALSE)&amp; IF(Audit!#REF!=10,Audit!#REF!,"")</f>
        <v>#REF!</v>
      </c>
      <c r="AM988" s="50" t="e">
        <f>VLOOKUP(Audit!#REF!,$V$13:$AE$22,3,FALSE)&amp; IF(Audit!#REF!=10,Audit!#REF!,"")</f>
        <v>#REF!</v>
      </c>
      <c r="AN988" s="47" t="e">
        <f t="shared" si="470"/>
        <v>#REF!</v>
      </c>
      <c r="AO988" s="50" t="e">
        <f>VLOOKUP(Audit!#REF!,$V$3:$AE$12,4,FALSE) &amp;  Audit!#REF! &amp; IF(Audit!#REF!=10,Audit!#REF!,"")</f>
        <v>#REF!</v>
      </c>
      <c r="AP988" s="50" t="e">
        <f>VLOOKUP(Audit!#REF!,$V$13:$AE$22,4,FALSE)&amp; IF(Audit!#REF!=10,Audit!#REF!,"")</f>
        <v>#REF!</v>
      </c>
      <c r="AQ988" s="47" t="e">
        <f t="shared" si="471"/>
        <v>#REF!</v>
      </c>
      <c r="AR988" s="50" t="e">
        <f>VLOOKUP(Audit!#REF!,$V$3:$AE$12,5,FALSE)&amp; IF(Audit!#REF!=10,Audit!#REF!,"")</f>
        <v>#REF!</v>
      </c>
      <c r="AS988" s="50" t="e">
        <f>VLOOKUP(Audit!#REF!,$V$13:$AE$22,5,FALSE)&amp; IF(Audit!#REF!=10,Audit!#REF!,"")</f>
        <v>#REF!</v>
      </c>
      <c r="AT988" s="47" t="e">
        <f t="shared" si="472"/>
        <v>#REF!</v>
      </c>
      <c r="AU988" s="50" t="e">
        <f>VLOOKUP(Audit!#REF!,$V$3:$AE$12,6,FALSE)&amp; IF(Audit!#REF!=10,Audit!#REF!,"")</f>
        <v>#REF!</v>
      </c>
      <c r="AV988" s="50" t="e">
        <f>VLOOKUP(Audit!#REF!,$V$13:$AE$22,6,FALSE)&amp; IF(Audit!#REF!=10,Audit!#REF!,"")</f>
        <v>#REF!</v>
      </c>
      <c r="AW988" s="47" t="e">
        <f t="shared" si="473"/>
        <v>#REF!</v>
      </c>
      <c r="AX988" s="50" t="e">
        <f>VLOOKUP(Audit!#REF!,$V$3:$AE$12,7,FALSE)&amp; IF(Audit!#REF!=10,Audit!#REF!,"")</f>
        <v>#REF!</v>
      </c>
      <c r="AY988" s="50" t="e">
        <f>VLOOKUP(Audit!#REF!,$V$13:$AE$22,7,FALSE) &amp; IF(Audit!#REF!=10,Audit!#REF!,"")</f>
        <v>#REF!</v>
      </c>
      <c r="AZ988" s="47" t="e">
        <f t="shared" si="474"/>
        <v>#REF!</v>
      </c>
      <c r="BA988" s="50" t="e">
        <f>VLOOKUP(Audit!#REF!,$V$3:$AE$12,8,FALSE)&amp; Audit!#REF! &amp; IF(Audit!#REF!=10,Audit!#REF!,"")</f>
        <v>#REF!</v>
      </c>
      <c r="BB988" s="50" t="e">
        <f>VLOOKUP(Audit!#REF!,$V$13:$AE$22,8,FALSE) &amp; IF(Audit!#REF!=10,Audit!#REF!,"")</f>
        <v>#REF!</v>
      </c>
      <c r="BC988" s="47" t="e">
        <f t="shared" si="475"/>
        <v>#REF!</v>
      </c>
      <c r="BD988" s="50" t="e">
        <f>VLOOKUP(Audit!#REF!,$V$3:$AE$12,9,FALSE)&amp; IF(Audit!#REF!=10,Audit!#REF!,"")</f>
        <v>#REF!</v>
      </c>
      <c r="BE988" s="50" t="e">
        <f>VLOOKUP(Audit!#REF!,$V$13:$AE$22,9,FALSE) &amp; IF(Audit!#REF!=10,Audit!#REF!,"") &amp; IF(Audit!#REF!&lt;&gt;1,U988,"")</f>
        <v>#REF!</v>
      </c>
      <c r="BF988" s="47" t="e">
        <f t="shared" si="476"/>
        <v>#REF!</v>
      </c>
      <c r="BG988" s="50" t="e">
        <f>VLOOKUP(Audit!#REF!,$V$3:$AE$12,10,FALSE) &amp; Audit!#REF! &amp; IF(Audit!#REF!=10,Audit!#REF!,"")</f>
        <v>#REF!</v>
      </c>
      <c r="BH988" s="50" t="e">
        <f>VLOOKUP(Audit!#REF!,$V$13:$AE$22,10,FALSE) &amp; IF(Audit!#REF!=10,Audit!#REF!,"") &amp; IF(Audit!#REF!&lt;&gt;1,U988,"")</f>
        <v>#REF!</v>
      </c>
      <c r="BI988" s="47" t="e">
        <f t="shared" si="477"/>
        <v>#REF!</v>
      </c>
      <c r="BJ988" s="48" t="str">
        <f t="shared" si="478"/>
        <v/>
      </c>
      <c r="BK988" s="48" t="str">
        <f t="shared" si="479"/>
        <v/>
      </c>
      <c r="BL988" s="48" t="str">
        <f t="shared" si="480"/>
        <v/>
      </c>
      <c r="BM988" s="48" t="str">
        <f t="shared" si="481"/>
        <v/>
      </c>
      <c r="BN988" s="48" t="str">
        <f t="shared" si="482"/>
        <v/>
      </c>
      <c r="BO988" s="48" t="str">
        <f t="shared" si="483"/>
        <v/>
      </c>
      <c r="BP988" s="48" t="str">
        <f t="shared" si="484"/>
        <v/>
      </c>
      <c r="BQ988" s="48" t="str">
        <f t="shared" si="485"/>
        <v/>
      </c>
      <c r="BR988" s="48" t="str">
        <f t="shared" si="486"/>
        <v/>
      </c>
      <c r="BS988" s="48" t="str">
        <f t="shared" si="487"/>
        <v/>
      </c>
      <c r="BT988" s="48" t="str">
        <f t="shared" si="488"/>
        <v/>
      </c>
      <c r="BU988" s="48" t="str">
        <f t="shared" si="489"/>
        <v/>
      </c>
    </row>
    <row r="989" spans="1:73">
      <c r="A989" s="10" t="e">
        <f>Audit!#REF!</f>
        <v>#REF!</v>
      </c>
      <c r="B989" s="10" t="e">
        <f t="shared" si="460"/>
        <v>#REF!</v>
      </c>
      <c r="C989" s="17" t="e">
        <f>VLOOKUP(Audit!#REF!,$V$3:$AE$12,2,FALSE) &amp; VLOOKUP(Audit!#REF!,$V$13:$AE$22,2,FALSE)&amp; IF(Audit!#REF!=10,Audit!#REF!&amp;Audit!#REF!,"")</f>
        <v>#REF!</v>
      </c>
      <c r="D989" s="17" t="e">
        <f>VLOOKUP(Audit!#REF!,$V$3:$AE$12,3,FALSE) &amp; VLOOKUP(Audit!#REF!,$V$13:$AE$22,3,FALSE) &amp;IF(Audit!#REF!=10,Audit!#REF!&amp;Audit!#REF!,"")</f>
        <v>#REF!</v>
      </c>
      <c r="E989" s="17" t="e">
        <f>VLOOKUP(Audit!#REF!,$V$3:$AE$12,4,FALSE)&amp; Audit!#REF! &amp; VLOOKUP(Audit!#REF!,$V$13:$AE$22,4,FALSE)&amp; IF(Audit!#REF!=10,Audit!#REF!&amp;Audit!#REF!,"")</f>
        <v>#REF!</v>
      </c>
      <c r="F989" s="17" t="e">
        <f>VLOOKUP(Audit!#REF!,$V$3:$AE$12,5,FALSE) &amp; VLOOKUP(Audit!#REF!,$V$13:$AE$22,5,FALSE)&amp; IF(Audit!#REF!=10,Audit!#REF!&amp;Audit!#REF!,"")</f>
        <v>#REF!</v>
      </c>
      <c r="G989" s="17" t="e">
        <f>VLOOKUP(Audit!#REF!,$V$3:$AE$12,6,FALSE) &amp; VLOOKUP(Audit!#REF!,$V$13:$AE$22,6,FALSE)&amp; IF(Audit!#REF!=10,Audit!#REF!&amp;Audit!#REF!,"")</f>
        <v>#REF!</v>
      </c>
      <c r="H989" s="17" t="e">
        <f>VLOOKUP(Audit!#REF!,$V$3:$AE$12,7,FALSE) &amp; VLOOKUP(Audit!#REF!,$V$13:$AE$22,7,FALSE)&amp;IF(Audit!#REF!=10,Audit!#REF!&amp;Audit!#REF!,"")</f>
        <v>#REF!</v>
      </c>
      <c r="I989" s="17" t="e">
        <f>VLOOKUP(Audit!#REF!,$V$3:$AE$12,8,FALSE) &amp; Audit!#REF! &amp; VLOOKUP(Audit!#REF!,$V$13:$AE$22,8,FALSE)&amp;IF(Audit!#REF!=10,Audit!#REF!&amp;Audit!#REF!,"")</f>
        <v>#REF!</v>
      </c>
      <c r="J989" s="17" t="e">
        <f>VLOOKUP(Audit!#REF!,$V$3:$AE$12,9,FALSE) &amp; VLOOKUP(Audit!#REF!,$V$13:$AE$22,9,FALSE) &amp; IF(Audit!#REF!=10,Audit!#REF!&amp;Audit!#REF!,"") &amp; IF(Audit!#REF!&lt;&gt;1,U989,"")</f>
        <v>#REF!</v>
      </c>
      <c r="K989" s="17" t="e">
        <f>VLOOKUP(Audit!#REF!,$V$3:$AE$12,10,FALSE) &amp; Audit!#REF! &amp; VLOOKUP(Audit!#REF!,$V$13:$AE$22,10,FALSE) &amp; IF(Audit!#REF!=10,Audit!#REF!&amp;Audit!#REF!,"") &amp; IF(Audit!#REF!&lt;&gt;1,U989,"")</f>
        <v>#REF!</v>
      </c>
      <c r="L989" s="10" t="e">
        <f>Audit!#REF!</f>
        <v>#REF!</v>
      </c>
      <c r="M989" s="10" t="e">
        <f t="shared" si="461"/>
        <v>#REF!</v>
      </c>
      <c r="N989" s="10" t="e">
        <f t="shared" si="462"/>
        <v>#REF!</v>
      </c>
      <c r="O989" s="10" t="e">
        <f t="shared" si="463"/>
        <v>#REF!</v>
      </c>
      <c r="P989" s="10" t="e">
        <f t="shared" si="464"/>
        <v>#REF!</v>
      </c>
      <c r="Q989" s="10" t="e">
        <f t="shared" si="465"/>
        <v>#REF!</v>
      </c>
      <c r="R989" s="10" t="e">
        <f t="shared" si="466"/>
        <v>#REF!</v>
      </c>
      <c r="S989" s="10" t="e">
        <f t="shared" si="467"/>
        <v>#REF!</v>
      </c>
      <c r="T989" s="10" t="e">
        <f t="shared" si="468"/>
        <v>#REF!</v>
      </c>
      <c r="U989" s="17" t="e">
        <f>IF(Audit!#REF!="","",VLOOKUP(Audit!#REF!,$W$26:$X$35,2,FALSE)) &amp; Audit!#REF! &amp; IF(Audit!#REF!="","",IF(Audit!#REF!&lt;=1.4,VLOOKUP(Audit!#REF!,$W$38:X1034,2,FALSE),VLOOKUP(Audit!#REF!,$W$51:$X$61,2,FALSE))) &amp; IF(Audit!#REF!="","",VLOOKUP(Audit!#REF!,$Y$26:$Z$35,2,FALSE) &amp; Audit!#REF! &amp; IF(Audit!#REF!="","",IF(Audit!#REF!&lt;=1.4,VLOOKUP(Audit!#REF!,$Y$38:$Z$48,2,FALSE),VLOOKUP(Audit!#REF!,$Y$51:$Z$61,2,FALSE))))</f>
        <v>#REF!</v>
      </c>
      <c r="V989" s="21"/>
      <c r="AH989" s="49" t="e">
        <f>Audit!#REF!</f>
        <v>#REF!</v>
      </c>
      <c r="AI989" s="50" t="e">
        <f>VLOOKUP(Audit!#REF!,$V$3:$AE$12,2,FALSE)&amp; IF(Audit!#REF!=10,Audit!#REF!,"")</f>
        <v>#REF!</v>
      </c>
      <c r="AJ989" s="50" t="e">
        <f>VLOOKUP(Audit!#REF!,$V$13:$AE$22,2,FALSE)&amp; IF(Audit!#REF!=10,Audit!#REF!,"")</f>
        <v>#REF!</v>
      </c>
      <c r="AK989" s="47" t="e">
        <f t="shared" si="469"/>
        <v>#REF!</v>
      </c>
      <c r="AL989" s="50" t="e">
        <f>VLOOKUP(Audit!#REF!,$V$3:$AE$12,3,FALSE)&amp; IF(Audit!#REF!=10,Audit!#REF!,"")</f>
        <v>#REF!</v>
      </c>
      <c r="AM989" s="50" t="e">
        <f>VLOOKUP(Audit!#REF!,$V$13:$AE$22,3,FALSE)&amp; IF(Audit!#REF!=10,Audit!#REF!,"")</f>
        <v>#REF!</v>
      </c>
      <c r="AN989" s="47" t="e">
        <f t="shared" si="470"/>
        <v>#REF!</v>
      </c>
      <c r="AO989" s="50" t="e">
        <f>VLOOKUP(Audit!#REF!,$V$3:$AE$12,4,FALSE) &amp;  Audit!#REF! &amp; IF(Audit!#REF!=10,Audit!#REF!,"")</f>
        <v>#REF!</v>
      </c>
      <c r="AP989" s="50" t="e">
        <f>VLOOKUP(Audit!#REF!,$V$13:$AE$22,4,FALSE)&amp; IF(Audit!#REF!=10,Audit!#REF!,"")</f>
        <v>#REF!</v>
      </c>
      <c r="AQ989" s="47" t="e">
        <f t="shared" si="471"/>
        <v>#REF!</v>
      </c>
      <c r="AR989" s="50" t="e">
        <f>VLOOKUP(Audit!#REF!,$V$3:$AE$12,5,FALSE)&amp; IF(Audit!#REF!=10,Audit!#REF!,"")</f>
        <v>#REF!</v>
      </c>
      <c r="AS989" s="50" t="e">
        <f>VLOOKUP(Audit!#REF!,$V$13:$AE$22,5,FALSE)&amp; IF(Audit!#REF!=10,Audit!#REF!,"")</f>
        <v>#REF!</v>
      </c>
      <c r="AT989" s="47" t="e">
        <f t="shared" si="472"/>
        <v>#REF!</v>
      </c>
      <c r="AU989" s="50" t="e">
        <f>VLOOKUP(Audit!#REF!,$V$3:$AE$12,6,FALSE)&amp; IF(Audit!#REF!=10,Audit!#REF!,"")</f>
        <v>#REF!</v>
      </c>
      <c r="AV989" s="50" t="e">
        <f>VLOOKUP(Audit!#REF!,$V$13:$AE$22,6,FALSE)&amp; IF(Audit!#REF!=10,Audit!#REF!,"")</f>
        <v>#REF!</v>
      </c>
      <c r="AW989" s="47" t="e">
        <f t="shared" si="473"/>
        <v>#REF!</v>
      </c>
      <c r="AX989" s="50" t="e">
        <f>VLOOKUP(Audit!#REF!,$V$3:$AE$12,7,FALSE)&amp; IF(Audit!#REF!=10,Audit!#REF!,"")</f>
        <v>#REF!</v>
      </c>
      <c r="AY989" s="50" t="e">
        <f>VLOOKUP(Audit!#REF!,$V$13:$AE$22,7,FALSE) &amp; IF(Audit!#REF!=10,Audit!#REF!,"")</f>
        <v>#REF!</v>
      </c>
      <c r="AZ989" s="47" t="e">
        <f t="shared" si="474"/>
        <v>#REF!</v>
      </c>
      <c r="BA989" s="50" t="e">
        <f>VLOOKUP(Audit!#REF!,$V$3:$AE$12,8,FALSE)&amp; Audit!#REF! &amp; IF(Audit!#REF!=10,Audit!#REF!,"")</f>
        <v>#REF!</v>
      </c>
      <c r="BB989" s="50" t="e">
        <f>VLOOKUP(Audit!#REF!,$V$13:$AE$22,8,FALSE) &amp; IF(Audit!#REF!=10,Audit!#REF!,"")</f>
        <v>#REF!</v>
      </c>
      <c r="BC989" s="47" t="e">
        <f t="shared" si="475"/>
        <v>#REF!</v>
      </c>
      <c r="BD989" s="50" t="e">
        <f>VLOOKUP(Audit!#REF!,$V$3:$AE$12,9,FALSE)&amp; IF(Audit!#REF!=10,Audit!#REF!,"")</f>
        <v>#REF!</v>
      </c>
      <c r="BE989" s="50" t="e">
        <f>VLOOKUP(Audit!#REF!,$V$13:$AE$22,9,FALSE) &amp; IF(Audit!#REF!=10,Audit!#REF!,"") &amp; IF(Audit!#REF!&lt;&gt;1,U989,"")</f>
        <v>#REF!</v>
      </c>
      <c r="BF989" s="47" t="e">
        <f t="shared" si="476"/>
        <v>#REF!</v>
      </c>
      <c r="BG989" s="50" t="e">
        <f>VLOOKUP(Audit!#REF!,$V$3:$AE$12,10,FALSE) &amp; Audit!#REF! &amp; IF(Audit!#REF!=10,Audit!#REF!,"")</f>
        <v>#REF!</v>
      </c>
      <c r="BH989" s="50" t="e">
        <f>VLOOKUP(Audit!#REF!,$V$13:$AE$22,10,FALSE) &amp; IF(Audit!#REF!=10,Audit!#REF!,"") &amp; IF(Audit!#REF!&lt;&gt;1,U989,"")</f>
        <v>#REF!</v>
      </c>
      <c r="BI989" s="47" t="e">
        <f t="shared" si="477"/>
        <v>#REF!</v>
      </c>
      <c r="BJ989" s="48" t="str">
        <f t="shared" si="478"/>
        <v/>
      </c>
      <c r="BK989" s="48" t="str">
        <f t="shared" si="479"/>
        <v/>
      </c>
      <c r="BL989" s="48" t="str">
        <f t="shared" si="480"/>
        <v/>
      </c>
      <c r="BM989" s="48" t="str">
        <f t="shared" si="481"/>
        <v/>
      </c>
      <c r="BN989" s="48" t="str">
        <f t="shared" si="482"/>
        <v/>
      </c>
      <c r="BO989" s="48" t="str">
        <f t="shared" si="483"/>
        <v/>
      </c>
      <c r="BP989" s="48" t="str">
        <f t="shared" si="484"/>
        <v/>
      </c>
      <c r="BQ989" s="48" t="str">
        <f t="shared" si="485"/>
        <v/>
      </c>
      <c r="BR989" s="48" t="str">
        <f t="shared" si="486"/>
        <v/>
      </c>
      <c r="BS989" s="48" t="str">
        <f t="shared" si="487"/>
        <v/>
      </c>
      <c r="BT989" s="48" t="str">
        <f t="shared" si="488"/>
        <v/>
      </c>
      <c r="BU989" s="48" t="str">
        <f t="shared" si="489"/>
        <v/>
      </c>
    </row>
    <row r="990" spans="1:73">
      <c r="A990" s="10" t="e">
        <f>Audit!#REF!</f>
        <v>#REF!</v>
      </c>
      <c r="B990" s="10" t="e">
        <f t="shared" si="460"/>
        <v>#REF!</v>
      </c>
      <c r="C990" s="17" t="e">
        <f>VLOOKUP(Audit!#REF!,$V$3:$AE$12,2,FALSE) &amp; VLOOKUP(Audit!#REF!,$V$13:$AE$22,2,FALSE)&amp; IF(Audit!#REF!=10,Audit!#REF!&amp;Audit!#REF!,"")</f>
        <v>#REF!</v>
      </c>
      <c r="D990" s="17" t="e">
        <f>VLOOKUP(Audit!#REF!,$V$3:$AE$12,3,FALSE) &amp; VLOOKUP(Audit!#REF!,$V$13:$AE$22,3,FALSE) &amp;IF(Audit!#REF!=10,Audit!#REF!&amp;Audit!#REF!,"")</f>
        <v>#REF!</v>
      </c>
      <c r="E990" s="17" t="e">
        <f>VLOOKUP(Audit!#REF!,$V$3:$AE$12,4,FALSE)&amp; Audit!#REF! &amp; VLOOKUP(Audit!#REF!,$V$13:$AE$22,4,FALSE)&amp; IF(Audit!#REF!=10,Audit!#REF!&amp;Audit!#REF!,"")</f>
        <v>#REF!</v>
      </c>
      <c r="F990" s="17" t="e">
        <f>VLOOKUP(Audit!#REF!,$V$3:$AE$12,5,FALSE) &amp; VLOOKUP(Audit!#REF!,$V$13:$AE$22,5,FALSE)&amp; IF(Audit!#REF!=10,Audit!#REF!&amp;Audit!#REF!,"")</f>
        <v>#REF!</v>
      </c>
      <c r="G990" s="17" t="e">
        <f>VLOOKUP(Audit!#REF!,$V$3:$AE$12,6,FALSE) &amp; VLOOKUP(Audit!#REF!,$V$13:$AE$22,6,FALSE)&amp; IF(Audit!#REF!=10,Audit!#REF!&amp;Audit!#REF!,"")</f>
        <v>#REF!</v>
      </c>
      <c r="H990" s="17" t="e">
        <f>VLOOKUP(Audit!#REF!,$V$3:$AE$12,7,FALSE) &amp; VLOOKUP(Audit!#REF!,$V$13:$AE$22,7,FALSE)&amp;IF(Audit!#REF!=10,Audit!#REF!&amp;Audit!#REF!,"")</f>
        <v>#REF!</v>
      </c>
      <c r="I990" s="17" t="e">
        <f>VLOOKUP(Audit!#REF!,$V$3:$AE$12,8,FALSE) &amp; Audit!#REF! &amp; VLOOKUP(Audit!#REF!,$V$13:$AE$22,8,FALSE)&amp;IF(Audit!#REF!=10,Audit!#REF!&amp;Audit!#REF!,"")</f>
        <v>#REF!</v>
      </c>
      <c r="J990" s="17" t="e">
        <f>VLOOKUP(Audit!#REF!,$V$3:$AE$12,9,FALSE) &amp; VLOOKUP(Audit!#REF!,$V$13:$AE$22,9,FALSE) &amp; IF(Audit!#REF!=10,Audit!#REF!&amp;Audit!#REF!,"") &amp; IF(Audit!#REF!&lt;&gt;1,U990,"")</f>
        <v>#REF!</v>
      </c>
      <c r="K990" s="17" t="e">
        <f>VLOOKUP(Audit!#REF!,$V$3:$AE$12,10,FALSE) &amp; Audit!#REF! &amp; VLOOKUP(Audit!#REF!,$V$13:$AE$22,10,FALSE) &amp; IF(Audit!#REF!=10,Audit!#REF!&amp;Audit!#REF!,"") &amp; IF(Audit!#REF!&lt;&gt;1,U990,"")</f>
        <v>#REF!</v>
      </c>
      <c r="L990" s="10" t="e">
        <f>Audit!#REF!</f>
        <v>#REF!</v>
      </c>
      <c r="M990" s="10" t="e">
        <f t="shared" si="461"/>
        <v>#REF!</v>
      </c>
      <c r="N990" s="10" t="e">
        <f t="shared" si="462"/>
        <v>#REF!</v>
      </c>
      <c r="O990" s="10" t="e">
        <f t="shared" si="463"/>
        <v>#REF!</v>
      </c>
      <c r="P990" s="10" t="e">
        <f t="shared" si="464"/>
        <v>#REF!</v>
      </c>
      <c r="Q990" s="10" t="e">
        <f t="shared" si="465"/>
        <v>#REF!</v>
      </c>
      <c r="R990" s="10" t="e">
        <f t="shared" si="466"/>
        <v>#REF!</v>
      </c>
      <c r="S990" s="10" t="e">
        <f t="shared" si="467"/>
        <v>#REF!</v>
      </c>
      <c r="T990" s="10" t="e">
        <f t="shared" si="468"/>
        <v>#REF!</v>
      </c>
      <c r="U990" s="17" t="e">
        <f>IF(Audit!#REF!="","",VLOOKUP(Audit!#REF!,$W$26:$X$35,2,FALSE)) &amp; Audit!#REF! &amp; IF(Audit!#REF!="","",IF(Audit!#REF!&lt;=1.4,VLOOKUP(Audit!#REF!,$W$38:X1035,2,FALSE),VLOOKUP(Audit!#REF!,$W$51:$X$61,2,FALSE))) &amp; IF(Audit!#REF!="","",VLOOKUP(Audit!#REF!,$Y$26:$Z$35,2,FALSE) &amp; Audit!#REF! &amp; IF(Audit!#REF!="","",IF(Audit!#REF!&lt;=1.4,VLOOKUP(Audit!#REF!,$Y$38:$Z$48,2,FALSE),VLOOKUP(Audit!#REF!,$Y$51:$Z$61,2,FALSE))))</f>
        <v>#REF!</v>
      </c>
      <c r="V990" s="21"/>
      <c r="AH990" s="49" t="e">
        <f>Audit!#REF!</f>
        <v>#REF!</v>
      </c>
      <c r="AI990" s="50" t="e">
        <f>VLOOKUP(Audit!#REF!,$V$3:$AE$12,2,FALSE)&amp; IF(Audit!#REF!=10,Audit!#REF!,"")</f>
        <v>#REF!</v>
      </c>
      <c r="AJ990" s="50" t="e">
        <f>VLOOKUP(Audit!#REF!,$V$13:$AE$22,2,FALSE)&amp; IF(Audit!#REF!=10,Audit!#REF!,"")</f>
        <v>#REF!</v>
      </c>
      <c r="AK990" s="47" t="e">
        <f t="shared" si="469"/>
        <v>#REF!</v>
      </c>
      <c r="AL990" s="50" t="e">
        <f>VLOOKUP(Audit!#REF!,$V$3:$AE$12,3,FALSE)&amp; IF(Audit!#REF!=10,Audit!#REF!,"")</f>
        <v>#REF!</v>
      </c>
      <c r="AM990" s="50" t="e">
        <f>VLOOKUP(Audit!#REF!,$V$13:$AE$22,3,FALSE)&amp; IF(Audit!#REF!=10,Audit!#REF!,"")</f>
        <v>#REF!</v>
      </c>
      <c r="AN990" s="47" t="e">
        <f t="shared" si="470"/>
        <v>#REF!</v>
      </c>
      <c r="AO990" s="50" t="e">
        <f>VLOOKUP(Audit!#REF!,$V$3:$AE$12,4,FALSE) &amp;  Audit!#REF! &amp; IF(Audit!#REF!=10,Audit!#REF!,"")</f>
        <v>#REF!</v>
      </c>
      <c r="AP990" s="50" t="e">
        <f>VLOOKUP(Audit!#REF!,$V$13:$AE$22,4,FALSE)&amp; IF(Audit!#REF!=10,Audit!#REF!,"")</f>
        <v>#REF!</v>
      </c>
      <c r="AQ990" s="47" t="e">
        <f t="shared" si="471"/>
        <v>#REF!</v>
      </c>
      <c r="AR990" s="50" t="e">
        <f>VLOOKUP(Audit!#REF!,$V$3:$AE$12,5,FALSE)&amp; IF(Audit!#REF!=10,Audit!#REF!,"")</f>
        <v>#REF!</v>
      </c>
      <c r="AS990" s="50" t="e">
        <f>VLOOKUP(Audit!#REF!,$V$13:$AE$22,5,FALSE)&amp; IF(Audit!#REF!=10,Audit!#REF!,"")</f>
        <v>#REF!</v>
      </c>
      <c r="AT990" s="47" t="e">
        <f t="shared" si="472"/>
        <v>#REF!</v>
      </c>
      <c r="AU990" s="50" t="e">
        <f>VLOOKUP(Audit!#REF!,$V$3:$AE$12,6,FALSE)&amp; IF(Audit!#REF!=10,Audit!#REF!,"")</f>
        <v>#REF!</v>
      </c>
      <c r="AV990" s="50" t="e">
        <f>VLOOKUP(Audit!#REF!,$V$13:$AE$22,6,FALSE)&amp; IF(Audit!#REF!=10,Audit!#REF!,"")</f>
        <v>#REF!</v>
      </c>
      <c r="AW990" s="47" t="e">
        <f t="shared" si="473"/>
        <v>#REF!</v>
      </c>
      <c r="AX990" s="50" t="e">
        <f>VLOOKUP(Audit!#REF!,$V$3:$AE$12,7,FALSE)&amp; IF(Audit!#REF!=10,Audit!#REF!,"")</f>
        <v>#REF!</v>
      </c>
      <c r="AY990" s="50" t="e">
        <f>VLOOKUP(Audit!#REF!,$V$13:$AE$22,7,FALSE) &amp; IF(Audit!#REF!=10,Audit!#REF!,"")</f>
        <v>#REF!</v>
      </c>
      <c r="AZ990" s="47" t="e">
        <f t="shared" si="474"/>
        <v>#REF!</v>
      </c>
      <c r="BA990" s="50" t="e">
        <f>VLOOKUP(Audit!#REF!,$V$3:$AE$12,8,FALSE)&amp; Audit!#REF! &amp; IF(Audit!#REF!=10,Audit!#REF!,"")</f>
        <v>#REF!</v>
      </c>
      <c r="BB990" s="50" t="e">
        <f>VLOOKUP(Audit!#REF!,$V$13:$AE$22,8,FALSE) &amp; IF(Audit!#REF!=10,Audit!#REF!,"")</f>
        <v>#REF!</v>
      </c>
      <c r="BC990" s="47" t="e">
        <f t="shared" si="475"/>
        <v>#REF!</v>
      </c>
      <c r="BD990" s="50" t="e">
        <f>VLOOKUP(Audit!#REF!,$V$3:$AE$12,9,FALSE)&amp; IF(Audit!#REF!=10,Audit!#REF!,"")</f>
        <v>#REF!</v>
      </c>
      <c r="BE990" s="50" t="e">
        <f>VLOOKUP(Audit!#REF!,$V$13:$AE$22,9,FALSE) &amp; IF(Audit!#REF!=10,Audit!#REF!,"") &amp; IF(Audit!#REF!&lt;&gt;1,U990,"")</f>
        <v>#REF!</v>
      </c>
      <c r="BF990" s="47" t="e">
        <f t="shared" si="476"/>
        <v>#REF!</v>
      </c>
      <c r="BG990" s="50" t="e">
        <f>VLOOKUP(Audit!#REF!,$V$3:$AE$12,10,FALSE) &amp; Audit!#REF! &amp; IF(Audit!#REF!=10,Audit!#REF!,"")</f>
        <v>#REF!</v>
      </c>
      <c r="BH990" s="50" t="e">
        <f>VLOOKUP(Audit!#REF!,$V$13:$AE$22,10,FALSE) &amp; IF(Audit!#REF!=10,Audit!#REF!,"") &amp; IF(Audit!#REF!&lt;&gt;1,U990,"")</f>
        <v>#REF!</v>
      </c>
      <c r="BI990" s="47" t="e">
        <f t="shared" si="477"/>
        <v>#REF!</v>
      </c>
      <c r="BJ990" s="48" t="str">
        <f t="shared" si="478"/>
        <v/>
      </c>
      <c r="BK990" s="48" t="str">
        <f t="shared" si="479"/>
        <v/>
      </c>
      <c r="BL990" s="48" t="str">
        <f t="shared" si="480"/>
        <v/>
      </c>
      <c r="BM990" s="48" t="str">
        <f t="shared" si="481"/>
        <v/>
      </c>
      <c r="BN990" s="48" t="str">
        <f t="shared" si="482"/>
        <v/>
      </c>
      <c r="BO990" s="48" t="str">
        <f t="shared" si="483"/>
        <v/>
      </c>
      <c r="BP990" s="48" t="str">
        <f t="shared" si="484"/>
        <v/>
      </c>
      <c r="BQ990" s="48" t="str">
        <f t="shared" si="485"/>
        <v/>
      </c>
      <c r="BR990" s="48" t="str">
        <f t="shared" si="486"/>
        <v/>
      </c>
      <c r="BS990" s="48" t="str">
        <f t="shared" si="487"/>
        <v/>
      </c>
      <c r="BT990" s="48" t="str">
        <f t="shared" si="488"/>
        <v/>
      </c>
      <c r="BU990" s="48" t="str">
        <f t="shared" si="489"/>
        <v/>
      </c>
    </row>
    <row r="991" spans="1:73">
      <c r="A991" s="10" t="e">
        <f>Audit!#REF!</f>
        <v>#REF!</v>
      </c>
      <c r="B991" s="10" t="e">
        <f t="shared" si="460"/>
        <v>#REF!</v>
      </c>
      <c r="C991" s="17" t="e">
        <f>VLOOKUP(Audit!#REF!,$V$3:$AE$12,2,FALSE) &amp; VLOOKUP(Audit!#REF!,$V$13:$AE$22,2,FALSE)&amp; IF(Audit!#REF!=10,Audit!#REF!&amp;Audit!#REF!,"")</f>
        <v>#REF!</v>
      </c>
      <c r="D991" s="17" t="e">
        <f>VLOOKUP(Audit!#REF!,$V$3:$AE$12,3,FALSE) &amp; VLOOKUP(Audit!#REF!,$V$13:$AE$22,3,FALSE) &amp;IF(Audit!#REF!=10,Audit!#REF!&amp;Audit!#REF!,"")</f>
        <v>#REF!</v>
      </c>
      <c r="E991" s="17" t="e">
        <f>VLOOKUP(Audit!#REF!,$V$3:$AE$12,4,FALSE)&amp; Audit!#REF! &amp; VLOOKUP(Audit!#REF!,$V$13:$AE$22,4,FALSE)&amp; IF(Audit!#REF!=10,Audit!#REF!&amp;Audit!#REF!,"")</f>
        <v>#REF!</v>
      </c>
      <c r="F991" s="17" t="e">
        <f>VLOOKUP(Audit!#REF!,$V$3:$AE$12,5,FALSE) &amp; VLOOKUP(Audit!#REF!,$V$13:$AE$22,5,FALSE)&amp; IF(Audit!#REF!=10,Audit!#REF!&amp;Audit!#REF!,"")</f>
        <v>#REF!</v>
      </c>
      <c r="G991" s="17" t="e">
        <f>VLOOKUP(Audit!#REF!,$V$3:$AE$12,6,FALSE) &amp; VLOOKUP(Audit!#REF!,$V$13:$AE$22,6,FALSE)&amp; IF(Audit!#REF!=10,Audit!#REF!&amp;Audit!#REF!,"")</f>
        <v>#REF!</v>
      </c>
      <c r="H991" s="17" t="e">
        <f>VLOOKUP(Audit!#REF!,$V$3:$AE$12,7,FALSE) &amp; VLOOKUP(Audit!#REF!,$V$13:$AE$22,7,FALSE)&amp;IF(Audit!#REF!=10,Audit!#REF!&amp;Audit!#REF!,"")</f>
        <v>#REF!</v>
      </c>
      <c r="I991" s="17" t="e">
        <f>VLOOKUP(Audit!#REF!,$V$3:$AE$12,8,FALSE) &amp; Audit!#REF! &amp; VLOOKUP(Audit!#REF!,$V$13:$AE$22,8,FALSE)&amp;IF(Audit!#REF!=10,Audit!#REF!&amp;Audit!#REF!,"")</f>
        <v>#REF!</v>
      </c>
      <c r="J991" s="17" t="e">
        <f>VLOOKUP(Audit!#REF!,$V$3:$AE$12,9,FALSE) &amp; VLOOKUP(Audit!#REF!,$V$13:$AE$22,9,FALSE) &amp; IF(Audit!#REF!=10,Audit!#REF!&amp;Audit!#REF!,"") &amp; IF(Audit!#REF!&lt;&gt;1,U991,"")</f>
        <v>#REF!</v>
      </c>
      <c r="K991" s="17" t="e">
        <f>VLOOKUP(Audit!#REF!,$V$3:$AE$12,10,FALSE) &amp; Audit!#REF! &amp; VLOOKUP(Audit!#REF!,$V$13:$AE$22,10,FALSE) &amp; IF(Audit!#REF!=10,Audit!#REF!&amp;Audit!#REF!,"") &amp; IF(Audit!#REF!&lt;&gt;1,U991,"")</f>
        <v>#REF!</v>
      </c>
      <c r="L991" s="10" t="e">
        <f>Audit!#REF!</f>
        <v>#REF!</v>
      </c>
      <c r="M991" s="10" t="e">
        <f t="shared" si="461"/>
        <v>#REF!</v>
      </c>
      <c r="N991" s="10" t="e">
        <f t="shared" si="462"/>
        <v>#REF!</v>
      </c>
      <c r="O991" s="10" t="e">
        <f t="shared" si="463"/>
        <v>#REF!</v>
      </c>
      <c r="P991" s="10" t="e">
        <f t="shared" si="464"/>
        <v>#REF!</v>
      </c>
      <c r="Q991" s="10" t="e">
        <f t="shared" si="465"/>
        <v>#REF!</v>
      </c>
      <c r="R991" s="10" t="e">
        <f t="shared" si="466"/>
        <v>#REF!</v>
      </c>
      <c r="S991" s="10" t="e">
        <f t="shared" si="467"/>
        <v>#REF!</v>
      </c>
      <c r="T991" s="10" t="e">
        <f t="shared" si="468"/>
        <v>#REF!</v>
      </c>
      <c r="U991" s="17" t="e">
        <f>IF(Audit!#REF!="","",VLOOKUP(Audit!#REF!,$W$26:$X$35,2,FALSE)) &amp; Audit!#REF! &amp; IF(Audit!#REF!="","",IF(Audit!#REF!&lt;=1.4,VLOOKUP(Audit!#REF!,$W$38:X1036,2,FALSE),VLOOKUP(Audit!#REF!,$W$51:$X$61,2,FALSE))) &amp; IF(Audit!#REF!="","",VLOOKUP(Audit!#REF!,$Y$26:$Z$35,2,FALSE) &amp; Audit!#REF! &amp; IF(Audit!#REF!="","",IF(Audit!#REF!&lt;=1.4,VLOOKUP(Audit!#REF!,$Y$38:$Z$48,2,FALSE),VLOOKUP(Audit!#REF!,$Y$51:$Z$61,2,FALSE))))</f>
        <v>#REF!</v>
      </c>
      <c r="V991" s="21"/>
      <c r="AH991" s="49" t="e">
        <f>Audit!#REF!</f>
        <v>#REF!</v>
      </c>
      <c r="AI991" s="50" t="e">
        <f>VLOOKUP(Audit!#REF!,$V$3:$AE$12,2,FALSE)&amp; IF(Audit!#REF!=10,Audit!#REF!,"")</f>
        <v>#REF!</v>
      </c>
      <c r="AJ991" s="50" t="e">
        <f>VLOOKUP(Audit!#REF!,$V$13:$AE$22,2,FALSE)&amp; IF(Audit!#REF!=10,Audit!#REF!,"")</f>
        <v>#REF!</v>
      </c>
      <c r="AK991" s="47" t="e">
        <f t="shared" si="469"/>
        <v>#REF!</v>
      </c>
      <c r="AL991" s="50" t="e">
        <f>VLOOKUP(Audit!#REF!,$V$3:$AE$12,3,FALSE)&amp; IF(Audit!#REF!=10,Audit!#REF!,"")</f>
        <v>#REF!</v>
      </c>
      <c r="AM991" s="50" t="e">
        <f>VLOOKUP(Audit!#REF!,$V$13:$AE$22,3,FALSE)&amp; IF(Audit!#REF!=10,Audit!#REF!,"")</f>
        <v>#REF!</v>
      </c>
      <c r="AN991" s="47" t="e">
        <f t="shared" si="470"/>
        <v>#REF!</v>
      </c>
      <c r="AO991" s="50" t="e">
        <f>VLOOKUP(Audit!#REF!,$V$3:$AE$12,4,FALSE) &amp;  Audit!#REF! &amp; IF(Audit!#REF!=10,Audit!#REF!,"")</f>
        <v>#REF!</v>
      </c>
      <c r="AP991" s="50" t="e">
        <f>VLOOKUP(Audit!#REF!,$V$13:$AE$22,4,FALSE)&amp; IF(Audit!#REF!=10,Audit!#REF!,"")</f>
        <v>#REF!</v>
      </c>
      <c r="AQ991" s="47" t="e">
        <f t="shared" si="471"/>
        <v>#REF!</v>
      </c>
      <c r="AR991" s="50" t="e">
        <f>VLOOKUP(Audit!#REF!,$V$3:$AE$12,5,FALSE)&amp; IF(Audit!#REF!=10,Audit!#REF!,"")</f>
        <v>#REF!</v>
      </c>
      <c r="AS991" s="50" t="e">
        <f>VLOOKUP(Audit!#REF!,$V$13:$AE$22,5,FALSE)&amp; IF(Audit!#REF!=10,Audit!#REF!,"")</f>
        <v>#REF!</v>
      </c>
      <c r="AT991" s="47" t="e">
        <f t="shared" si="472"/>
        <v>#REF!</v>
      </c>
      <c r="AU991" s="50" t="e">
        <f>VLOOKUP(Audit!#REF!,$V$3:$AE$12,6,FALSE)&amp; IF(Audit!#REF!=10,Audit!#REF!,"")</f>
        <v>#REF!</v>
      </c>
      <c r="AV991" s="50" t="e">
        <f>VLOOKUP(Audit!#REF!,$V$13:$AE$22,6,FALSE)&amp; IF(Audit!#REF!=10,Audit!#REF!,"")</f>
        <v>#REF!</v>
      </c>
      <c r="AW991" s="47" t="e">
        <f t="shared" si="473"/>
        <v>#REF!</v>
      </c>
      <c r="AX991" s="50" t="e">
        <f>VLOOKUP(Audit!#REF!,$V$3:$AE$12,7,FALSE)&amp; IF(Audit!#REF!=10,Audit!#REF!,"")</f>
        <v>#REF!</v>
      </c>
      <c r="AY991" s="50" t="e">
        <f>VLOOKUP(Audit!#REF!,$V$13:$AE$22,7,FALSE) &amp; IF(Audit!#REF!=10,Audit!#REF!,"")</f>
        <v>#REF!</v>
      </c>
      <c r="AZ991" s="47" t="e">
        <f t="shared" si="474"/>
        <v>#REF!</v>
      </c>
      <c r="BA991" s="50" t="e">
        <f>VLOOKUP(Audit!#REF!,$V$3:$AE$12,8,FALSE)&amp; Audit!#REF! &amp; IF(Audit!#REF!=10,Audit!#REF!,"")</f>
        <v>#REF!</v>
      </c>
      <c r="BB991" s="50" t="e">
        <f>VLOOKUP(Audit!#REF!,$V$13:$AE$22,8,FALSE) &amp; IF(Audit!#REF!=10,Audit!#REF!,"")</f>
        <v>#REF!</v>
      </c>
      <c r="BC991" s="47" t="e">
        <f t="shared" si="475"/>
        <v>#REF!</v>
      </c>
      <c r="BD991" s="50" t="e">
        <f>VLOOKUP(Audit!#REF!,$V$3:$AE$12,9,FALSE)&amp; IF(Audit!#REF!=10,Audit!#REF!,"")</f>
        <v>#REF!</v>
      </c>
      <c r="BE991" s="50" t="e">
        <f>VLOOKUP(Audit!#REF!,$V$13:$AE$22,9,FALSE) &amp; IF(Audit!#REF!=10,Audit!#REF!,"") &amp; IF(Audit!#REF!&lt;&gt;1,U991,"")</f>
        <v>#REF!</v>
      </c>
      <c r="BF991" s="47" t="e">
        <f t="shared" si="476"/>
        <v>#REF!</v>
      </c>
      <c r="BG991" s="50" t="e">
        <f>VLOOKUP(Audit!#REF!,$V$3:$AE$12,10,FALSE) &amp; Audit!#REF! &amp; IF(Audit!#REF!=10,Audit!#REF!,"")</f>
        <v>#REF!</v>
      </c>
      <c r="BH991" s="50" t="e">
        <f>VLOOKUP(Audit!#REF!,$V$13:$AE$22,10,FALSE) &amp; IF(Audit!#REF!=10,Audit!#REF!,"") &amp; IF(Audit!#REF!&lt;&gt;1,U991,"")</f>
        <v>#REF!</v>
      </c>
      <c r="BI991" s="47" t="e">
        <f t="shared" si="477"/>
        <v>#REF!</v>
      </c>
      <c r="BJ991" s="48" t="str">
        <f t="shared" si="478"/>
        <v/>
      </c>
      <c r="BK991" s="48" t="str">
        <f t="shared" si="479"/>
        <v/>
      </c>
      <c r="BL991" s="48" t="str">
        <f t="shared" si="480"/>
        <v/>
      </c>
      <c r="BM991" s="48" t="str">
        <f t="shared" si="481"/>
        <v/>
      </c>
      <c r="BN991" s="48" t="str">
        <f t="shared" si="482"/>
        <v/>
      </c>
      <c r="BO991" s="48" t="str">
        <f t="shared" si="483"/>
        <v/>
      </c>
      <c r="BP991" s="48" t="str">
        <f t="shared" si="484"/>
        <v/>
      </c>
      <c r="BQ991" s="48" t="str">
        <f t="shared" si="485"/>
        <v/>
      </c>
      <c r="BR991" s="48" t="str">
        <f t="shared" si="486"/>
        <v/>
      </c>
      <c r="BS991" s="48" t="str">
        <f t="shared" si="487"/>
        <v/>
      </c>
      <c r="BT991" s="48" t="str">
        <f t="shared" si="488"/>
        <v/>
      </c>
      <c r="BU991" s="48" t="str">
        <f t="shared" si="489"/>
        <v/>
      </c>
    </row>
    <row r="992" spans="1:73">
      <c r="A992" s="10" t="e">
        <f>Audit!#REF!</f>
        <v>#REF!</v>
      </c>
      <c r="B992" s="10" t="e">
        <f t="shared" si="460"/>
        <v>#REF!</v>
      </c>
      <c r="C992" s="17" t="e">
        <f>VLOOKUP(Audit!#REF!,$V$3:$AE$12,2,FALSE) &amp; VLOOKUP(Audit!#REF!,$V$13:$AE$22,2,FALSE)&amp; IF(Audit!#REF!=10,Audit!#REF!&amp;Audit!#REF!,"")</f>
        <v>#REF!</v>
      </c>
      <c r="D992" s="17" t="e">
        <f>VLOOKUP(Audit!#REF!,$V$3:$AE$12,3,FALSE) &amp; VLOOKUP(Audit!#REF!,$V$13:$AE$22,3,FALSE) &amp;IF(Audit!#REF!=10,Audit!#REF!&amp;Audit!#REF!,"")</f>
        <v>#REF!</v>
      </c>
      <c r="E992" s="17" t="e">
        <f>VLOOKUP(Audit!#REF!,$V$3:$AE$12,4,FALSE)&amp; Audit!#REF! &amp; VLOOKUP(Audit!#REF!,$V$13:$AE$22,4,FALSE)&amp; IF(Audit!#REF!=10,Audit!#REF!&amp;Audit!#REF!,"")</f>
        <v>#REF!</v>
      </c>
      <c r="F992" s="17" t="e">
        <f>VLOOKUP(Audit!#REF!,$V$3:$AE$12,5,FALSE) &amp; VLOOKUP(Audit!#REF!,$V$13:$AE$22,5,FALSE)&amp; IF(Audit!#REF!=10,Audit!#REF!&amp;Audit!#REF!,"")</f>
        <v>#REF!</v>
      </c>
      <c r="G992" s="17" t="e">
        <f>VLOOKUP(Audit!#REF!,$V$3:$AE$12,6,FALSE) &amp; VLOOKUP(Audit!#REF!,$V$13:$AE$22,6,FALSE)&amp; IF(Audit!#REF!=10,Audit!#REF!&amp;Audit!#REF!,"")</f>
        <v>#REF!</v>
      </c>
      <c r="H992" s="17" t="e">
        <f>VLOOKUP(Audit!#REF!,$V$3:$AE$12,7,FALSE) &amp; VLOOKUP(Audit!#REF!,$V$13:$AE$22,7,FALSE)&amp;IF(Audit!#REF!=10,Audit!#REF!&amp;Audit!#REF!,"")</f>
        <v>#REF!</v>
      </c>
      <c r="I992" s="17" t="e">
        <f>VLOOKUP(Audit!#REF!,$V$3:$AE$12,8,FALSE) &amp; Audit!#REF! &amp; VLOOKUP(Audit!#REF!,$V$13:$AE$22,8,FALSE)&amp;IF(Audit!#REF!=10,Audit!#REF!&amp;Audit!#REF!,"")</f>
        <v>#REF!</v>
      </c>
      <c r="J992" s="17" t="e">
        <f>VLOOKUP(Audit!#REF!,$V$3:$AE$12,9,FALSE) &amp; VLOOKUP(Audit!#REF!,$V$13:$AE$22,9,FALSE) &amp; IF(Audit!#REF!=10,Audit!#REF!&amp;Audit!#REF!,"") &amp; IF(Audit!#REF!&lt;&gt;1,U992,"")</f>
        <v>#REF!</v>
      </c>
      <c r="K992" s="17" t="e">
        <f>VLOOKUP(Audit!#REF!,$V$3:$AE$12,10,FALSE) &amp; Audit!#REF! &amp; VLOOKUP(Audit!#REF!,$V$13:$AE$22,10,FALSE) &amp; IF(Audit!#REF!=10,Audit!#REF!&amp;Audit!#REF!,"") &amp; IF(Audit!#REF!&lt;&gt;1,U992,"")</f>
        <v>#REF!</v>
      </c>
      <c r="L992" s="10" t="e">
        <f>Audit!#REF!</f>
        <v>#REF!</v>
      </c>
      <c r="M992" s="10" t="e">
        <f t="shared" si="461"/>
        <v>#REF!</v>
      </c>
      <c r="N992" s="10" t="e">
        <f t="shared" si="462"/>
        <v>#REF!</v>
      </c>
      <c r="O992" s="10" t="e">
        <f t="shared" si="463"/>
        <v>#REF!</v>
      </c>
      <c r="P992" s="10" t="e">
        <f t="shared" si="464"/>
        <v>#REF!</v>
      </c>
      <c r="Q992" s="10" t="e">
        <f t="shared" si="465"/>
        <v>#REF!</v>
      </c>
      <c r="R992" s="10" t="e">
        <f t="shared" si="466"/>
        <v>#REF!</v>
      </c>
      <c r="S992" s="10" t="e">
        <f t="shared" si="467"/>
        <v>#REF!</v>
      </c>
      <c r="T992" s="10" t="e">
        <f t="shared" si="468"/>
        <v>#REF!</v>
      </c>
      <c r="U992" s="17" t="e">
        <f>IF(Audit!#REF!="","",VLOOKUP(Audit!#REF!,$W$26:$X$35,2,FALSE)) &amp; Audit!#REF! &amp; IF(Audit!#REF!="","",IF(Audit!#REF!&lt;=1.4,VLOOKUP(Audit!#REF!,$W$38:X1037,2,FALSE),VLOOKUP(Audit!#REF!,$W$51:$X$61,2,FALSE))) &amp; IF(Audit!#REF!="","",VLOOKUP(Audit!#REF!,$Y$26:$Z$35,2,FALSE) &amp; Audit!#REF! &amp; IF(Audit!#REF!="","",IF(Audit!#REF!&lt;=1.4,VLOOKUP(Audit!#REF!,$Y$38:$Z$48,2,FALSE),VLOOKUP(Audit!#REF!,$Y$51:$Z$61,2,FALSE))))</f>
        <v>#REF!</v>
      </c>
      <c r="V992" s="21"/>
      <c r="AH992" s="49" t="e">
        <f>Audit!#REF!</f>
        <v>#REF!</v>
      </c>
      <c r="AI992" s="50" t="e">
        <f>VLOOKUP(Audit!#REF!,$V$3:$AE$12,2,FALSE)&amp; IF(Audit!#REF!=10,Audit!#REF!,"")</f>
        <v>#REF!</v>
      </c>
      <c r="AJ992" s="50" t="e">
        <f>VLOOKUP(Audit!#REF!,$V$13:$AE$22,2,FALSE)&amp; IF(Audit!#REF!=10,Audit!#REF!,"")</f>
        <v>#REF!</v>
      </c>
      <c r="AK992" s="47" t="e">
        <f t="shared" si="469"/>
        <v>#REF!</v>
      </c>
      <c r="AL992" s="50" t="e">
        <f>VLOOKUP(Audit!#REF!,$V$3:$AE$12,3,FALSE)&amp; IF(Audit!#REF!=10,Audit!#REF!,"")</f>
        <v>#REF!</v>
      </c>
      <c r="AM992" s="50" t="e">
        <f>VLOOKUP(Audit!#REF!,$V$13:$AE$22,3,FALSE)&amp; IF(Audit!#REF!=10,Audit!#REF!,"")</f>
        <v>#REF!</v>
      </c>
      <c r="AN992" s="47" t="e">
        <f t="shared" si="470"/>
        <v>#REF!</v>
      </c>
      <c r="AO992" s="50" t="e">
        <f>VLOOKUP(Audit!#REF!,$V$3:$AE$12,4,FALSE) &amp;  Audit!#REF! &amp; IF(Audit!#REF!=10,Audit!#REF!,"")</f>
        <v>#REF!</v>
      </c>
      <c r="AP992" s="50" t="e">
        <f>VLOOKUP(Audit!#REF!,$V$13:$AE$22,4,FALSE)&amp; IF(Audit!#REF!=10,Audit!#REF!,"")</f>
        <v>#REF!</v>
      </c>
      <c r="AQ992" s="47" t="e">
        <f t="shared" si="471"/>
        <v>#REF!</v>
      </c>
      <c r="AR992" s="50" t="e">
        <f>VLOOKUP(Audit!#REF!,$V$3:$AE$12,5,FALSE)&amp; IF(Audit!#REF!=10,Audit!#REF!,"")</f>
        <v>#REF!</v>
      </c>
      <c r="AS992" s="50" t="e">
        <f>VLOOKUP(Audit!#REF!,$V$13:$AE$22,5,FALSE)&amp; IF(Audit!#REF!=10,Audit!#REF!,"")</f>
        <v>#REF!</v>
      </c>
      <c r="AT992" s="47" t="e">
        <f t="shared" si="472"/>
        <v>#REF!</v>
      </c>
      <c r="AU992" s="50" t="e">
        <f>VLOOKUP(Audit!#REF!,$V$3:$AE$12,6,FALSE)&amp; IF(Audit!#REF!=10,Audit!#REF!,"")</f>
        <v>#REF!</v>
      </c>
      <c r="AV992" s="50" t="e">
        <f>VLOOKUP(Audit!#REF!,$V$13:$AE$22,6,FALSE)&amp; IF(Audit!#REF!=10,Audit!#REF!,"")</f>
        <v>#REF!</v>
      </c>
      <c r="AW992" s="47" t="e">
        <f t="shared" si="473"/>
        <v>#REF!</v>
      </c>
      <c r="AX992" s="50" t="e">
        <f>VLOOKUP(Audit!#REF!,$V$3:$AE$12,7,FALSE)&amp; IF(Audit!#REF!=10,Audit!#REF!,"")</f>
        <v>#REF!</v>
      </c>
      <c r="AY992" s="50" t="e">
        <f>VLOOKUP(Audit!#REF!,$V$13:$AE$22,7,FALSE) &amp; IF(Audit!#REF!=10,Audit!#REF!,"")</f>
        <v>#REF!</v>
      </c>
      <c r="AZ992" s="47" t="e">
        <f t="shared" si="474"/>
        <v>#REF!</v>
      </c>
      <c r="BA992" s="50" t="e">
        <f>VLOOKUP(Audit!#REF!,$V$3:$AE$12,8,FALSE)&amp; Audit!#REF! &amp; IF(Audit!#REF!=10,Audit!#REF!,"")</f>
        <v>#REF!</v>
      </c>
      <c r="BB992" s="50" t="e">
        <f>VLOOKUP(Audit!#REF!,$V$13:$AE$22,8,FALSE) &amp; IF(Audit!#REF!=10,Audit!#REF!,"")</f>
        <v>#REF!</v>
      </c>
      <c r="BC992" s="47" t="e">
        <f t="shared" si="475"/>
        <v>#REF!</v>
      </c>
      <c r="BD992" s="50" t="e">
        <f>VLOOKUP(Audit!#REF!,$V$3:$AE$12,9,FALSE)&amp; IF(Audit!#REF!=10,Audit!#REF!,"")</f>
        <v>#REF!</v>
      </c>
      <c r="BE992" s="50" t="e">
        <f>VLOOKUP(Audit!#REF!,$V$13:$AE$22,9,FALSE) &amp; IF(Audit!#REF!=10,Audit!#REF!,"") &amp; IF(Audit!#REF!&lt;&gt;1,U992,"")</f>
        <v>#REF!</v>
      </c>
      <c r="BF992" s="47" t="e">
        <f t="shared" si="476"/>
        <v>#REF!</v>
      </c>
      <c r="BG992" s="50" t="e">
        <f>VLOOKUP(Audit!#REF!,$V$3:$AE$12,10,FALSE) &amp; Audit!#REF! &amp; IF(Audit!#REF!=10,Audit!#REF!,"")</f>
        <v>#REF!</v>
      </c>
      <c r="BH992" s="50" t="e">
        <f>VLOOKUP(Audit!#REF!,$V$13:$AE$22,10,FALSE) &amp; IF(Audit!#REF!=10,Audit!#REF!,"") &amp; IF(Audit!#REF!&lt;&gt;1,U992,"")</f>
        <v>#REF!</v>
      </c>
      <c r="BI992" s="47" t="e">
        <f t="shared" si="477"/>
        <v>#REF!</v>
      </c>
      <c r="BJ992" s="48" t="str">
        <f t="shared" si="478"/>
        <v/>
      </c>
      <c r="BK992" s="48" t="str">
        <f t="shared" si="479"/>
        <v/>
      </c>
      <c r="BL992" s="48" t="str">
        <f t="shared" si="480"/>
        <v/>
      </c>
      <c r="BM992" s="48" t="str">
        <f t="shared" si="481"/>
        <v/>
      </c>
      <c r="BN992" s="48" t="str">
        <f t="shared" si="482"/>
        <v/>
      </c>
      <c r="BO992" s="48" t="str">
        <f t="shared" si="483"/>
        <v/>
      </c>
      <c r="BP992" s="48" t="str">
        <f t="shared" si="484"/>
        <v/>
      </c>
      <c r="BQ992" s="48" t="str">
        <f t="shared" si="485"/>
        <v/>
      </c>
      <c r="BR992" s="48" t="str">
        <f t="shared" si="486"/>
        <v/>
      </c>
      <c r="BS992" s="48" t="str">
        <f t="shared" si="487"/>
        <v/>
      </c>
      <c r="BT992" s="48" t="str">
        <f t="shared" si="488"/>
        <v/>
      </c>
      <c r="BU992" s="48" t="str">
        <f t="shared" si="489"/>
        <v/>
      </c>
    </row>
    <row r="993" spans="1:73">
      <c r="A993" s="10" t="e">
        <f>Audit!#REF!</f>
        <v>#REF!</v>
      </c>
      <c r="B993" s="10" t="e">
        <f t="shared" si="460"/>
        <v>#REF!</v>
      </c>
      <c r="C993" s="17" t="e">
        <f>VLOOKUP(Audit!#REF!,$V$3:$AE$12,2,FALSE) &amp; VLOOKUP(Audit!#REF!,$V$13:$AE$22,2,FALSE)&amp; IF(Audit!#REF!=10,Audit!#REF!&amp;Audit!#REF!,"")</f>
        <v>#REF!</v>
      </c>
      <c r="D993" s="17" t="e">
        <f>VLOOKUP(Audit!#REF!,$V$3:$AE$12,3,FALSE) &amp; VLOOKUP(Audit!#REF!,$V$13:$AE$22,3,FALSE) &amp;IF(Audit!#REF!=10,Audit!#REF!&amp;Audit!#REF!,"")</f>
        <v>#REF!</v>
      </c>
      <c r="E993" s="17" t="e">
        <f>VLOOKUP(Audit!#REF!,$V$3:$AE$12,4,FALSE)&amp; Audit!#REF! &amp; VLOOKUP(Audit!#REF!,$V$13:$AE$22,4,FALSE)&amp; IF(Audit!#REF!=10,Audit!#REF!&amp;Audit!#REF!,"")</f>
        <v>#REF!</v>
      </c>
      <c r="F993" s="17" t="e">
        <f>VLOOKUP(Audit!#REF!,$V$3:$AE$12,5,FALSE) &amp; VLOOKUP(Audit!#REF!,$V$13:$AE$22,5,FALSE)&amp; IF(Audit!#REF!=10,Audit!#REF!&amp;Audit!#REF!,"")</f>
        <v>#REF!</v>
      </c>
      <c r="G993" s="17" t="e">
        <f>VLOOKUP(Audit!#REF!,$V$3:$AE$12,6,FALSE) &amp; VLOOKUP(Audit!#REF!,$V$13:$AE$22,6,FALSE)&amp; IF(Audit!#REF!=10,Audit!#REF!&amp;Audit!#REF!,"")</f>
        <v>#REF!</v>
      </c>
      <c r="H993" s="17" t="e">
        <f>VLOOKUP(Audit!#REF!,$V$3:$AE$12,7,FALSE) &amp; VLOOKUP(Audit!#REF!,$V$13:$AE$22,7,FALSE)&amp;IF(Audit!#REF!=10,Audit!#REF!&amp;Audit!#REF!,"")</f>
        <v>#REF!</v>
      </c>
      <c r="I993" s="17" t="e">
        <f>VLOOKUP(Audit!#REF!,$V$3:$AE$12,8,FALSE) &amp; Audit!#REF! &amp; VLOOKUP(Audit!#REF!,$V$13:$AE$22,8,FALSE)&amp;IF(Audit!#REF!=10,Audit!#REF!&amp;Audit!#REF!,"")</f>
        <v>#REF!</v>
      </c>
      <c r="J993" s="17" t="e">
        <f>VLOOKUP(Audit!#REF!,$V$3:$AE$12,9,FALSE) &amp; VLOOKUP(Audit!#REF!,$V$13:$AE$22,9,FALSE) &amp; IF(Audit!#REF!=10,Audit!#REF!&amp;Audit!#REF!,"") &amp; IF(Audit!#REF!&lt;&gt;1,U993,"")</f>
        <v>#REF!</v>
      </c>
      <c r="K993" s="17" t="e">
        <f>VLOOKUP(Audit!#REF!,$V$3:$AE$12,10,FALSE) &amp; Audit!#REF! &amp; VLOOKUP(Audit!#REF!,$V$13:$AE$22,10,FALSE) &amp; IF(Audit!#REF!=10,Audit!#REF!&amp;Audit!#REF!,"") &amp; IF(Audit!#REF!&lt;&gt;1,U993,"")</f>
        <v>#REF!</v>
      </c>
      <c r="L993" s="10" t="e">
        <f>Audit!#REF!</f>
        <v>#REF!</v>
      </c>
      <c r="M993" s="10" t="e">
        <f t="shared" si="461"/>
        <v>#REF!</v>
      </c>
      <c r="N993" s="10" t="e">
        <f t="shared" si="462"/>
        <v>#REF!</v>
      </c>
      <c r="O993" s="10" t="e">
        <f t="shared" si="463"/>
        <v>#REF!</v>
      </c>
      <c r="P993" s="10" t="e">
        <f t="shared" si="464"/>
        <v>#REF!</v>
      </c>
      <c r="Q993" s="10" t="e">
        <f t="shared" si="465"/>
        <v>#REF!</v>
      </c>
      <c r="R993" s="10" t="e">
        <f t="shared" si="466"/>
        <v>#REF!</v>
      </c>
      <c r="S993" s="10" t="e">
        <f t="shared" si="467"/>
        <v>#REF!</v>
      </c>
      <c r="T993" s="10" t="e">
        <f t="shared" si="468"/>
        <v>#REF!</v>
      </c>
      <c r="U993" s="17" t="e">
        <f>IF(Audit!#REF!="","",VLOOKUP(Audit!#REF!,$W$26:$X$35,2,FALSE)) &amp; Audit!#REF! &amp; IF(Audit!#REF!="","",IF(Audit!#REF!&lt;=1.4,VLOOKUP(Audit!#REF!,$W$38:X1038,2,FALSE),VLOOKUP(Audit!#REF!,$W$51:$X$61,2,FALSE))) &amp; IF(Audit!#REF!="","",VLOOKUP(Audit!#REF!,$Y$26:$Z$35,2,FALSE) &amp; Audit!#REF! &amp; IF(Audit!#REF!="","",IF(Audit!#REF!&lt;=1.4,VLOOKUP(Audit!#REF!,$Y$38:$Z$48,2,FALSE),VLOOKUP(Audit!#REF!,$Y$51:$Z$61,2,FALSE))))</f>
        <v>#REF!</v>
      </c>
      <c r="V993" s="21"/>
      <c r="AH993" s="49" t="e">
        <f>Audit!#REF!</f>
        <v>#REF!</v>
      </c>
      <c r="AI993" s="50" t="e">
        <f>VLOOKUP(Audit!#REF!,$V$3:$AE$12,2,FALSE)&amp; IF(Audit!#REF!=10,Audit!#REF!,"")</f>
        <v>#REF!</v>
      </c>
      <c r="AJ993" s="50" t="e">
        <f>VLOOKUP(Audit!#REF!,$V$13:$AE$22,2,FALSE)&amp; IF(Audit!#REF!=10,Audit!#REF!,"")</f>
        <v>#REF!</v>
      </c>
      <c r="AK993" s="47" t="e">
        <f t="shared" si="469"/>
        <v>#REF!</v>
      </c>
      <c r="AL993" s="50" t="e">
        <f>VLOOKUP(Audit!#REF!,$V$3:$AE$12,3,FALSE)&amp; IF(Audit!#REF!=10,Audit!#REF!,"")</f>
        <v>#REF!</v>
      </c>
      <c r="AM993" s="50" t="e">
        <f>VLOOKUP(Audit!#REF!,$V$13:$AE$22,3,FALSE)&amp; IF(Audit!#REF!=10,Audit!#REF!,"")</f>
        <v>#REF!</v>
      </c>
      <c r="AN993" s="47" t="e">
        <f t="shared" si="470"/>
        <v>#REF!</v>
      </c>
      <c r="AO993" s="50" t="e">
        <f>VLOOKUP(Audit!#REF!,$V$3:$AE$12,4,FALSE) &amp;  Audit!#REF! &amp; IF(Audit!#REF!=10,Audit!#REF!,"")</f>
        <v>#REF!</v>
      </c>
      <c r="AP993" s="50" t="e">
        <f>VLOOKUP(Audit!#REF!,$V$13:$AE$22,4,FALSE)&amp; IF(Audit!#REF!=10,Audit!#REF!,"")</f>
        <v>#REF!</v>
      </c>
      <c r="AQ993" s="47" t="e">
        <f t="shared" si="471"/>
        <v>#REF!</v>
      </c>
      <c r="AR993" s="50" t="e">
        <f>VLOOKUP(Audit!#REF!,$V$3:$AE$12,5,FALSE)&amp; IF(Audit!#REF!=10,Audit!#REF!,"")</f>
        <v>#REF!</v>
      </c>
      <c r="AS993" s="50" t="e">
        <f>VLOOKUP(Audit!#REF!,$V$13:$AE$22,5,FALSE)&amp; IF(Audit!#REF!=10,Audit!#REF!,"")</f>
        <v>#REF!</v>
      </c>
      <c r="AT993" s="47" t="e">
        <f t="shared" si="472"/>
        <v>#REF!</v>
      </c>
      <c r="AU993" s="50" t="e">
        <f>VLOOKUP(Audit!#REF!,$V$3:$AE$12,6,FALSE)&amp; IF(Audit!#REF!=10,Audit!#REF!,"")</f>
        <v>#REF!</v>
      </c>
      <c r="AV993" s="50" t="e">
        <f>VLOOKUP(Audit!#REF!,$V$13:$AE$22,6,FALSE)&amp; IF(Audit!#REF!=10,Audit!#REF!,"")</f>
        <v>#REF!</v>
      </c>
      <c r="AW993" s="47" t="e">
        <f t="shared" si="473"/>
        <v>#REF!</v>
      </c>
      <c r="AX993" s="50" t="e">
        <f>VLOOKUP(Audit!#REF!,$V$3:$AE$12,7,FALSE)&amp; IF(Audit!#REF!=10,Audit!#REF!,"")</f>
        <v>#REF!</v>
      </c>
      <c r="AY993" s="50" t="e">
        <f>VLOOKUP(Audit!#REF!,$V$13:$AE$22,7,FALSE) &amp; IF(Audit!#REF!=10,Audit!#REF!,"")</f>
        <v>#REF!</v>
      </c>
      <c r="AZ993" s="47" t="e">
        <f t="shared" si="474"/>
        <v>#REF!</v>
      </c>
      <c r="BA993" s="50" t="e">
        <f>VLOOKUP(Audit!#REF!,$V$3:$AE$12,8,FALSE)&amp; Audit!#REF! &amp; IF(Audit!#REF!=10,Audit!#REF!,"")</f>
        <v>#REF!</v>
      </c>
      <c r="BB993" s="50" t="e">
        <f>VLOOKUP(Audit!#REF!,$V$13:$AE$22,8,FALSE) &amp; IF(Audit!#REF!=10,Audit!#REF!,"")</f>
        <v>#REF!</v>
      </c>
      <c r="BC993" s="47" t="e">
        <f t="shared" si="475"/>
        <v>#REF!</v>
      </c>
      <c r="BD993" s="50" t="e">
        <f>VLOOKUP(Audit!#REF!,$V$3:$AE$12,9,FALSE)&amp; IF(Audit!#REF!=10,Audit!#REF!,"")</f>
        <v>#REF!</v>
      </c>
      <c r="BE993" s="50" t="e">
        <f>VLOOKUP(Audit!#REF!,$V$13:$AE$22,9,FALSE) &amp; IF(Audit!#REF!=10,Audit!#REF!,"") &amp; IF(Audit!#REF!&lt;&gt;1,U993,"")</f>
        <v>#REF!</v>
      </c>
      <c r="BF993" s="47" t="e">
        <f t="shared" si="476"/>
        <v>#REF!</v>
      </c>
      <c r="BG993" s="50" t="e">
        <f>VLOOKUP(Audit!#REF!,$V$3:$AE$12,10,FALSE) &amp; Audit!#REF! &amp; IF(Audit!#REF!=10,Audit!#REF!,"")</f>
        <v>#REF!</v>
      </c>
      <c r="BH993" s="50" t="e">
        <f>VLOOKUP(Audit!#REF!,$V$13:$AE$22,10,FALSE) &amp; IF(Audit!#REF!=10,Audit!#REF!,"") &amp; IF(Audit!#REF!&lt;&gt;1,U993,"")</f>
        <v>#REF!</v>
      </c>
      <c r="BI993" s="47" t="e">
        <f t="shared" si="477"/>
        <v>#REF!</v>
      </c>
      <c r="BJ993" s="48" t="str">
        <f t="shared" si="478"/>
        <v/>
      </c>
      <c r="BK993" s="48" t="str">
        <f t="shared" si="479"/>
        <v/>
      </c>
      <c r="BL993" s="48" t="str">
        <f t="shared" si="480"/>
        <v/>
      </c>
      <c r="BM993" s="48" t="str">
        <f t="shared" si="481"/>
        <v/>
      </c>
      <c r="BN993" s="48" t="str">
        <f t="shared" si="482"/>
        <v/>
      </c>
      <c r="BO993" s="48" t="str">
        <f t="shared" si="483"/>
        <v/>
      </c>
      <c r="BP993" s="48" t="str">
        <f t="shared" si="484"/>
        <v/>
      </c>
      <c r="BQ993" s="48" t="str">
        <f t="shared" si="485"/>
        <v/>
      </c>
      <c r="BR993" s="48" t="str">
        <f t="shared" si="486"/>
        <v/>
      </c>
      <c r="BS993" s="48" t="str">
        <f t="shared" si="487"/>
        <v/>
      </c>
      <c r="BT993" s="48" t="str">
        <f t="shared" si="488"/>
        <v/>
      </c>
      <c r="BU993" s="48" t="str">
        <f t="shared" si="489"/>
        <v/>
      </c>
    </row>
    <row r="994" spans="1:73">
      <c r="A994" s="10" t="e">
        <f>Audit!#REF!</f>
        <v>#REF!</v>
      </c>
      <c r="B994" s="10" t="e">
        <f t="shared" si="460"/>
        <v>#REF!</v>
      </c>
      <c r="C994" s="17" t="e">
        <f>VLOOKUP(Audit!#REF!,$V$3:$AE$12,2,FALSE) &amp; VLOOKUP(Audit!#REF!,$V$13:$AE$22,2,FALSE)&amp; IF(Audit!#REF!=10,Audit!#REF!&amp;Audit!#REF!,"")</f>
        <v>#REF!</v>
      </c>
      <c r="D994" s="17" t="e">
        <f>VLOOKUP(Audit!#REF!,$V$3:$AE$12,3,FALSE) &amp; VLOOKUP(Audit!#REF!,$V$13:$AE$22,3,FALSE) &amp;IF(Audit!#REF!=10,Audit!#REF!&amp;Audit!#REF!,"")</f>
        <v>#REF!</v>
      </c>
      <c r="E994" s="17" t="e">
        <f>VLOOKUP(Audit!#REF!,$V$3:$AE$12,4,FALSE)&amp; Audit!#REF! &amp; VLOOKUP(Audit!#REF!,$V$13:$AE$22,4,FALSE)&amp; IF(Audit!#REF!=10,Audit!#REF!&amp;Audit!#REF!,"")</f>
        <v>#REF!</v>
      </c>
      <c r="F994" s="17" t="e">
        <f>VLOOKUP(Audit!#REF!,$V$3:$AE$12,5,FALSE) &amp; VLOOKUP(Audit!#REF!,$V$13:$AE$22,5,FALSE)&amp; IF(Audit!#REF!=10,Audit!#REF!&amp;Audit!#REF!,"")</f>
        <v>#REF!</v>
      </c>
      <c r="G994" s="17" t="e">
        <f>VLOOKUP(Audit!#REF!,$V$3:$AE$12,6,FALSE) &amp; VLOOKUP(Audit!#REF!,$V$13:$AE$22,6,FALSE)&amp; IF(Audit!#REF!=10,Audit!#REF!&amp;Audit!#REF!,"")</f>
        <v>#REF!</v>
      </c>
      <c r="H994" s="17" t="e">
        <f>VLOOKUP(Audit!#REF!,$V$3:$AE$12,7,FALSE) &amp; VLOOKUP(Audit!#REF!,$V$13:$AE$22,7,FALSE)&amp;IF(Audit!#REF!=10,Audit!#REF!&amp;Audit!#REF!,"")</f>
        <v>#REF!</v>
      </c>
      <c r="I994" s="17" t="e">
        <f>VLOOKUP(Audit!#REF!,$V$3:$AE$12,8,FALSE) &amp; Audit!#REF! &amp; VLOOKUP(Audit!#REF!,$V$13:$AE$22,8,FALSE)&amp;IF(Audit!#REF!=10,Audit!#REF!&amp;Audit!#REF!,"")</f>
        <v>#REF!</v>
      </c>
      <c r="J994" s="17" t="e">
        <f>VLOOKUP(Audit!#REF!,$V$3:$AE$12,9,FALSE) &amp; VLOOKUP(Audit!#REF!,$V$13:$AE$22,9,FALSE) &amp; IF(Audit!#REF!=10,Audit!#REF!&amp;Audit!#REF!,"") &amp; IF(Audit!#REF!&lt;&gt;1,U994,"")</f>
        <v>#REF!</v>
      </c>
      <c r="K994" s="17" t="e">
        <f>VLOOKUP(Audit!#REF!,$V$3:$AE$12,10,FALSE) &amp; Audit!#REF! &amp; VLOOKUP(Audit!#REF!,$V$13:$AE$22,10,FALSE) &amp; IF(Audit!#REF!=10,Audit!#REF!&amp;Audit!#REF!,"") &amp; IF(Audit!#REF!&lt;&gt;1,U994,"")</f>
        <v>#REF!</v>
      </c>
      <c r="L994" s="10" t="e">
        <f>Audit!#REF!</f>
        <v>#REF!</v>
      </c>
      <c r="M994" s="10" t="e">
        <f t="shared" si="461"/>
        <v>#REF!</v>
      </c>
      <c r="N994" s="10" t="e">
        <f t="shared" si="462"/>
        <v>#REF!</v>
      </c>
      <c r="O994" s="10" t="e">
        <f t="shared" si="463"/>
        <v>#REF!</v>
      </c>
      <c r="P994" s="10" t="e">
        <f t="shared" si="464"/>
        <v>#REF!</v>
      </c>
      <c r="Q994" s="10" t="e">
        <f t="shared" si="465"/>
        <v>#REF!</v>
      </c>
      <c r="R994" s="10" t="e">
        <f t="shared" si="466"/>
        <v>#REF!</v>
      </c>
      <c r="S994" s="10" t="e">
        <f t="shared" si="467"/>
        <v>#REF!</v>
      </c>
      <c r="T994" s="10" t="e">
        <f t="shared" si="468"/>
        <v>#REF!</v>
      </c>
      <c r="U994" s="17" t="e">
        <f>IF(Audit!#REF!="","",VLOOKUP(Audit!#REF!,$W$26:$X$35,2,FALSE)) &amp; Audit!#REF! &amp; IF(Audit!#REF!="","",IF(Audit!#REF!&lt;=1.4,VLOOKUP(Audit!#REF!,$W$38:X1039,2,FALSE),VLOOKUP(Audit!#REF!,$W$51:$X$61,2,FALSE))) &amp; IF(Audit!#REF!="","",VLOOKUP(Audit!#REF!,$Y$26:$Z$35,2,FALSE) &amp; Audit!#REF! &amp; IF(Audit!#REF!="","",IF(Audit!#REF!&lt;=1.4,VLOOKUP(Audit!#REF!,$Y$38:$Z$48,2,FALSE),VLOOKUP(Audit!#REF!,$Y$51:$Z$61,2,FALSE))))</f>
        <v>#REF!</v>
      </c>
      <c r="V994" s="21"/>
      <c r="AH994" s="49" t="e">
        <f>Audit!#REF!</f>
        <v>#REF!</v>
      </c>
      <c r="AI994" s="50" t="e">
        <f>VLOOKUP(Audit!#REF!,$V$3:$AE$12,2,FALSE)&amp; IF(Audit!#REF!=10,Audit!#REF!,"")</f>
        <v>#REF!</v>
      </c>
      <c r="AJ994" s="50" t="e">
        <f>VLOOKUP(Audit!#REF!,$V$13:$AE$22,2,FALSE)&amp; IF(Audit!#REF!=10,Audit!#REF!,"")</f>
        <v>#REF!</v>
      </c>
      <c r="AK994" s="47" t="e">
        <f t="shared" si="469"/>
        <v>#REF!</v>
      </c>
      <c r="AL994" s="50" t="e">
        <f>VLOOKUP(Audit!#REF!,$V$3:$AE$12,3,FALSE)&amp; IF(Audit!#REF!=10,Audit!#REF!,"")</f>
        <v>#REF!</v>
      </c>
      <c r="AM994" s="50" t="e">
        <f>VLOOKUP(Audit!#REF!,$V$13:$AE$22,3,FALSE)&amp; IF(Audit!#REF!=10,Audit!#REF!,"")</f>
        <v>#REF!</v>
      </c>
      <c r="AN994" s="47" t="e">
        <f t="shared" si="470"/>
        <v>#REF!</v>
      </c>
      <c r="AO994" s="50" t="e">
        <f>VLOOKUP(Audit!#REF!,$V$3:$AE$12,4,FALSE) &amp;  Audit!#REF! &amp; IF(Audit!#REF!=10,Audit!#REF!,"")</f>
        <v>#REF!</v>
      </c>
      <c r="AP994" s="50" t="e">
        <f>VLOOKUP(Audit!#REF!,$V$13:$AE$22,4,FALSE)&amp; IF(Audit!#REF!=10,Audit!#REF!,"")</f>
        <v>#REF!</v>
      </c>
      <c r="AQ994" s="47" t="e">
        <f t="shared" si="471"/>
        <v>#REF!</v>
      </c>
      <c r="AR994" s="50" t="e">
        <f>VLOOKUP(Audit!#REF!,$V$3:$AE$12,5,FALSE)&amp; IF(Audit!#REF!=10,Audit!#REF!,"")</f>
        <v>#REF!</v>
      </c>
      <c r="AS994" s="50" t="e">
        <f>VLOOKUP(Audit!#REF!,$V$13:$AE$22,5,FALSE)&amp; IF(Audit!#REF!=10,Audit!#REF!,"")</f>
        <v>#REF!</v>
      </c>
      <c r="AT994" s="47" t="e">
        <f t="shared" si="472"/>
        <v>#REF!</v>
      </c>
      <c r="AU994" s="50" t="e">
        <f>VLOOKUP(Audit!#REF!,$V$3:$AE$12,6,FALSE)&amp; IF(Audit!#REF!=10,Audit!#REF!,"")</f>
        <v>#REF!</v>
      </c>
      <c r="AV994" s="50" t="e">
        <f>VLOOKUP(Audit!#REF!,$V$13:$AE$22,6,FALSE)&amp; IF(Audit!#REF!=10,Audit!#REF!,"")</f>
        <v>#REF!</v>
      </c>
      <c r="AW994" s="47" t="e">
        <f t="shared" si="473"/>
        <v>#REF!</v>
      </c>
      <c r="AX994" s="50" t="e">
        <f>VLOOKUP(Audit!#REF!,$V$3:$AE$12,7,FALSE)&amp; IF(Audit!#REF!=10,Audit!#REF!,"")</f>
        <v>#REF!</v>
      </c>
      <c r="AY994" s="50" t="e">
        <f>VLOOKUP(Audit!#REF!,$V$13:$AE$22,7,FALSE) &amp; IF(Audit!#REF!=10,Audit!#REF!,"")</f>
        <v>#REF!</v>
      </c>
      <c r="AZ994" s="47" t="e">
        <f t="shared" si="474"/>
        <v>#REF!</v>
      </c>
      <c r="BA994" s="50" t="e">
        <f>VLOOKUP(Audit!#REF!,$V$3:$AE$12,8,FALSE)&amp; Audit!#REF! &amp; IF(Audit!#REF!=10,Audit!#REF!,"")</f>
        <v>#REF!</v>
      </c>
      <c r="BB994" s="50" t="e">
        <f>VLOOKUP(Audit!#REF!,$V$13:$AE$22,8,FALSE) &amp; IF(Audit!#REF!=10,Audit!#REF!,"")</f>
        <v>#REF!</v>
      </c>
      <c r="BC994" s="47" t="e">
        <f t="shared" si="475"/>
        <v>#REF!</v>
      </c>
      <c r="BD994" s="50" t="e">
        <f>VLOOKUP(Audit!#REF!,$V$3:$AE$12,9,FALSE)&amp; IF(Audit!#REF!=10,Audit!#REF!,"")</f>
        <v>#REF!</v>
      </c>
      <c r="BE994" s="50" t="e">
        <f>VLOOKUP(Audit!#REF!,$V$13:$AE$22,9,FALSE) &amp; IF(Audit!#REF!=10,Audit!#REF!,"") &amp; IF(Audit!#REF!&lt;&gt;1,U994,"")</f>
        <v>#REF!</v>
      </c>
      <c r="BF994" s="47" t="e">
        <f t="shared" si="476"/>
        <v>#REF!</v>
      </c>
      <c r="BG994" s="50" t="e">
        <f>VLOOKUP(Audit!#REF!,$V$3:$AE$12,10,FALSE) &amp; Audit!#REF! &amp; IF(Audit!#REF!=10,Audit!#REF!,"")</f>
        <v>#REF!</v>
      </c>
      <c r="BH994" s="50" t="e">
        <f>VLOOKUP(Audit!#REF!,$V$13:$AE$22,10,FALSE) &amp; IF(Audit!#REF!=10,Audit!#REF!,"") &amp; IF(Audit!#REF!&lt;&gt;1,U994,"")</f>
        <v>#REF!</v>
      </c>
      <c r="BI994" s="47" t="e">
        <f t="shared" si="477"/>
        <v>#REF!</v>
      </c>
      <c r="BJ994" s="48" t="str">
        <f t="shared" si="478"/>
        <v/>
      </c>
      <c r="BK994" s="48" t="str">
        <f t="shared" si="479"/>
        <v/>
      </c>
      <c r="BL994" s="48" t="str">
        <f t="shared" si="480"/>
        <v/>
      </c>
      <c r="BM994" s="48" t="str">
        <f t="shared" si="481"/>
        <v/>
      </c>
      <c r="BN994" s="48" t="str">
        <f t="shared" si="482"/>
        <v/>
      </c>
      <c r="BO994" s="48" t="str">
        <f t="shared" si="483"/>
        <v/>
      </c>
      <c r="BP994" s="48" t="str">
        <f t="shared" si="484"/>
        <v/>
      </c>
      <c r="BQ994" s="48" t="str">
        <f t="shared" si="485"/>
        <v/>
      </c>
      <c r="BR994" s="48" t="str">
        <f t="shared" si="486"/>
        <v/>
      </c>
      <c r="BS994" s="48" t="str">
        <f t="shared" si="487"/>
        <v/>
      </c>
      <c r="BT994" s="48" t="str">
        <f t="shared" si="488"/>
        <v/>
      </c>
      <c r="BU994" s="48" t="str">
        <f t="shared" si="489"/>
        <v/>
      </c>
    </row>
    <row r="995" spans="1:73">
      <c r="A995" s="10" t="e">
        <f>Audit!#REF!</f>
        <v>#REF!</v>
      </c>
      <c r="B995" s="10" t="e">
        <f t="shared" si="460"/>
        <v>#REF!</v>
      </c>
      <c r="C995" s="17" t="e">
        <f>VLOOKUP(Audit!#REF!,$V$3:$AE$12,2,FALSE) &amp; VLOOKUP(Audit!#REF!,$V$13:$AE$22,2,FALSE)&amp; IF(Audit!#REF!=10,Audit!#REF!&amp;Audit!#REF!,"")</f>
        <v>#REF!</v>
      </c>
      <c r="D995" s="17" t="e">
        <f>VLOOKUP(Audit!#REF!,$V$3:$AE$12,3,FALSE) &amp; VLOOKUP(Audit!#REF!,$V$13:$AE$22,3,FALSE) &amp;IF(Audit!#REF!=10,Audit!#REF!&amp;Audit!#REF!,"")</f>
        <v>#REF!</v>
      </c>
      <c r="E995" s="17" t="e">
        <f>VLOOKUP(Audit!#REF!,$V$3:$AE$12,4,FALSE)&amp; Audit!#REF! &amp; VLOOKUP(Audit!#REF!,$V$13:$AE$22,4,FALSE)&amp; IF(Audit!#REF!=10,Audit!#REF!&amp;Audit!#REF!,"")</f>
        <v>#REF!</v>
      </c>
      <c r="F995" s="17" t="e">
        <f>VLOOKUP(Audit!#REF!,$V$3:$AE$12,5,FALSE) &amp; VLOOKUP(Audit!#REF!,$V$13:$AE$22,5,FALSE)&amp; IF(Audit!#REF!=10,Audit!#REF!&amp;Audit!#REF!,"")</f>
        <v>#REF!</v>
      </c>
      <c r="G995" s="17" t="e">
        <f>VLOOKUP(Audit!#REF!,$V$3:$AE$12,6,FALSE) &amp; VLOOKUP(Audit!#REF!,$V$13:$AE$22,6,FALSE)&amp; IF(Audit!#REF!=10,Audit!#REF!&amp;Audit!#REF!,"")</f>
        <v>#REF!</v>
      </c>
      <c r="H995" s="17" t="e">
        <f>VLOOKUP(Audit!#REF!,$V$3:$AE$12,7,FALSE) &amp; VLOOKUP(Audit!#REF!,$V$13:$AE$22,7,FALSE)&amp;IF(Audit!#REF!=10,Audit!#REF!&amp;Audit!#REF!,"")</f>
        <v>#REF!</v>
      </c>
      <c r="I995" s="17" t="e">
        <f>VLOOKUP(Audit!#REF!,$V$3:$AE$12,8,FALSE) &amp; Audit!#REF! &amp; VLOOKUP(Audit!#REF!,$V$13:$AE$22,8,FALSE)&amp;IF(Audit!#REF!=10,Audit!#REF!&amp;Audit!#REF!,"")</f>
        <v>#REF!</v>
      </c>
      <c r="J995" s="17" t="e">
        <f>VLOOKUP(Audit!#REF!,$V$3:$AE$12,9,FALSE) &amp; VLOOKUP(Audit!#REF!,$V$13:$AE$22,9,FALSE) &amp; IF(Audit!#REF!=10,Audit!#REF!&amp;Audit!#REF!,"") &amp; IF(Audit!#REF!&lt;&gt;1,U995,"")</f>
        <v>#REF!</v>
      </c>
      <c r="K995" s="17" t="e">
        <f>VLOOKUP(Audit!#REF!,$V$3:$AE$12,10,FALSE) &amp; Audit!#REF! &amp; VLOOKUP(Audit!#REF!,$V$13:$AE$22,10,FALSE) &amp; IF(Audit!#REF!=10,Audit!#REF!&amp;Audit!#REF!,"") &amp; IF(Audit!#REF!&lt;&gt;1,U995,"")</f>
        <v>#REF!</v>
      </c>
      <c r="L995" s="10" t="e">
        <f>Audit!#REF!</f>
        <v>#REF!</v>
      </c>
      <c r="M995" s="10" t="e">
        <f t="shared" si="461"/>
        <v>#REF!</v>
      </c>
      <c r="N995" s="10" t="e">
        <f t="shared" si="462"/>
        <v>#REF!</v>
      </c>
      <c r="O995" s="10" t="e">
        <f t="shared" si="463"/>
        <v>#REF!</v>
      </c>
      <c r="P995" s="10" t="e">
        <f t="shared" si="464"/>
        <v>#REF!</v>
      </c>
      <c r="Q995" s="10" t="e">
        <f t="shared" si="465"/>
        <v>#REF!</v>
      </c>
      <c r="R995" s="10" t="e">
        <f t="shared" si="466"/>
        <v>#REF!</v>
      </c>
      <c r="S995" s="10" t="e">
        <f t="shared" si="467"/>
        <v>#REF!</v>
      </c>
      <c r="T995" s="10" t="e">
        <f t="shared" si="468"/>
        <v>#REF!</v>
      </c>
      <c r="U995" s="17" t="e">
        <f>IF(Audit!#REF!="","",VLOOKUP(Audit!#REF!,$W$26:$X$35,2,FALSE)) &amp; Audit!#REF! &amp; IF(Audit!#REF!="","",IF(Audit!#REF!&lt;=1.4,VLOOKUP(Audit!#REF!,$W$38:X1040,2,FALSE),VLOOKUP(Audit!#REF!,$W$51:$X$61,2,FALSE))) &amp; IF(Audit!#REF!="","",VLOOKUP(Audit!#REF!,$Y$26:$Z$35,2,FALSE) &amp; Audit!#REF! &amp; IF(Audit!#REF!="","",IF(Audit!#REF!&lt;=1.4,VLOOKUP(Audit!#REF!,$Y$38:$Z$48,2,FALSE),VLOOKUP(Audit!#REF!,$Y$51:$Z$61,2,FALSE))))</f>
        <v>#REF!</v>
      </c>
      <c r="V995" s="21"/>
      <c r="AH995" s="49" t="e">
        <f>Audit!#REF!</f>
        <v>#REF!</v>
      </c>
      <c r="AI995" s="50" t="e">
        <f>VLOOKUP(Audit!#REF!,$V$3:$AE$12,2,FALSE)&amp; IF(Audit!#REF!=10,Audit!#REF!,"")</f>
        <v>#REF!</v>
      </c>
      <c r="AJ995" s="50" t="e">
        <f>VLOOKUP(Audit!#REF!,$V$13:$AE$22,2,FALSE)&amp; IF(Audit!#REF!=10,Audit!#REF!,"")</f>
        <v>#REF!</v>
      </c>
      <c r="AK995" s="47" t="e">
        <f t="shared" si="469"/>
        <v>#REF!</v>
      </c>
      <c r="AL995" s="50" t="e">
        <f>VLOOKUP(Audit!#REF!,$V$3:$AE$12,3,FALSE)&amp; IF(Audit!#REF!=10,Audit!#REF!,"")</f>
        <v>#REF!</v>
      </c>
      <c r="AM995" s="50" t="e">
        <f>VLOOKUP(Audit!#REF!,$V$13:$AE$22,3,FALSE)&amp; IF(Audit!#REF!=10,Audit!#REF!,"")</f>
        <v>#REF!</v>
      </c>
      <c r="AN995" s="47" t="e">
        <f t="shared" si="470"/>
        <v>#REF!</v>
      </c>
      <c r="AO995" s="50" t="e">
        <f>VLOOKUP(Audit!#REF!,$V$3:$AE$12,4,FALSE) &amp;  Audit!#REF! &amp; IF(Audit!#REF!=10,Audit!#REF!,"")</f>
        <v>#REF!</v>
      </c>
      <c r="AP995" s="50" t="e">
        <f>VLOOKUP(Audit!#REF!,$V$13:$AE$22,4,FALSE)&amp; IF(Audit!#REF!=10,Audit!#REF!,"")</f>
        <v>#REF!</v>
      </c>
      <c r="AQ995" s="47" t="e">
        <f t="shared" si="471"/>
        <v>#REF!</v>
      </c>
      <c r="AR995" s="50" t="e">
        <f>VLOOKUP(Audit!#REF!,$V$3:$AE$12,5,FALSE)&amp; IF(Audit!#REF!=10,Audit!#REF!,"")</f>
        <v>#REF!</v>
      </c>
      <c r="AS995" s="50" t="e">
        <f>VLOOKUP(Audit!#REF!,$V$13:$AE$22,5,FALSE)&amp; IF(Audit!#REF!=10,Audit!#REF!,"")</f>
        <v>#REF!</v>
      </c>
      <c r="AT995" s="47" t="e">
        <f t="shared" si="472"/>
        <v>#REF!</v>
      </c>
      <c r="AU995" s="50" t="e">
        <f>VLOOKUP(Audit!#REF!,$V$3:$AE$12,6,FALSE)&amp; IF(Audit!#REF!=10,Audit!#REF!,"")</f>
        <v>#REF!</v>
      </c>
      <c r="AV995" s="50" t="e">
        <f>VLOOKUP(Audit!#REF!,$V$13:$AE$22,6,FALSE)&amp; IF(Audit!#REF!=10,Audit!#REF!,"")</f>
        <v>#REF!</v>
      </c>
      <c r="AW995" s="47" t="e">
        <f t="shared" si="473"/>
        <v>#REF!</v>
      </c>
      <c r="AX995" s="50" t="e">
        <f>VLOOKUP(Audit!#REF!,$V$3:$AE$12,7,FALSE)&amp; IF(Audit!#REF!=10,Audit!#REF!,"")</f>
        <v>#REF!</v>
      </c>
      <c r="AY995" s="50" t="e">
        <f>VLOOKUP(Audit!#REF!,$V$13:$AE$22,7,FALSE) &amp; IF(Audit!#REF!=10,Audit!#REF!,"")</f>
        <v>#REF!</v>
      </c>
      <c r="AZ995" s="47" t="e">
        <f t="shared" si="474"/>
        <v>#REF!</v>
      </c>
      <c r="BA995" s="50" t="e">
        <f>VLOOKUP(Audit!#REF!,$V$3:$AE$12,8,FALSE)&amp; Audit!#REF! &amp; IF(Audit!#REF!=10,Audit!#REF!,"")</f>
        <v>#REF!</v>
      </c>
      <c r="BB995" s="50" t="e">
        <f>VLOOKUP(Audit!#REF!,$V$13:$AE$22,8,FALSE) &amp; IF(Audit!#REF!=10,Audit!#REF!,"")</f>
        <v>#REF!</v>
      </c>
      <c r="BC995" s="47" t="e">
        <f t="shared" si="475"/>
        <v>#REF!</v>
      </c>
      <c r="BD995" s="50" t="e">
        <f>VLOOKUP(Audit!#REF!,$V$3:$AE$12,9,FALSE)&amp; IF(Audit!#REF!=10,Audit!#REF!,"")</f>
        <v>#REF!</v>
      </c>
      <c r="BE995" s="50" t="e">
        <f>VLOOKUP(Audit!#REF!,$V$13:$AE$22,9,FALSE) &amp; IF(Audit!#REF!=10,Audit!#REF!,"") &amp; IF(Audit!#REF!&lt;&gt;1,U995,"")</f>
        <v>#REF!</v>
      </c>
      <c r="BF995" s="47" t="e">
        <f t="shared" si="476"/>
        <v>#REF!</v>
      </c>
      <c r="BG995" s="50" t="e">
        <f>VLOOKUP(Audit!#REF!,$V$3:$AE$12,10,FALSE) &amp; Audit!#REF! &amp; IF(Audit!#REF!=10,Audit!#REF!,"")</f>
        <v>#REF!</v>
      </c>
      <c r="BH995" s="50" t="e">
        <f>VLOOKUP(Audit!#REF!,$V$13:$AE$22,10,FALSE) &amp; IF(Audit!#REF!=10,Audit!#REF!,"") &amp; IF(Audit!#REF!&lt;&gt;1,U995,"")</f>
        <v>#REF!</v>
      </c>
      <c r="BI995" s="47" t="e">
        <f t="shared" si="477"/>
        <v>#REF!</v>
      </c>
      <c r="BJ995" s="48" t="str">
        <f t="shared" si="478"/>
        <v/>
      </c>
      <c r="BK995" s="48" t="str">
        <f t="shared" si="479"/>
        <v/>
      </c>
      <c r="BL995" s="48" t="str">
        <f t="shared" si="480"/>
        <v/>
      </c>
      <c r="BM995" s="48" t="str">
        <f t="shared" si="481"/>
        <v/>
      </c>
      <c r="BN995" s="48" t="str">
        <f t="shared" si="482"/>
        <v/>
      </c>
      <c r="BO995" s="48" t="str">
        <f t="shared" si="483"/>
        <v/>
      </c>
      <c r="BP995" s="48" t="str">
        <f t="shared" si="484"/>
        <v/>
      </c>
      <c r="BQ995" s="48" t="str">
        <f t="shared" si="485"/>
        <v/>
      </c>
      <c r="BR995" s="48" t="str">
        <f t="shared" si="486"/>
        <v/>
      </c>
      <c r="BS995" s="48" t="str">
        <f t="shared" si="487"/>
        <v/>
      </c>
      <c r="BT995" s="48" t="str">
        <f t="shared" si="488"/>
        <v/>
      </c>
      <c r="BU995" s="48" t="str">
        <f t="shared" si="489"/>
        <v/>
      </c>
    </row>
    <row r="996" spans="1:73">
      <c r="A996" s="10" t="e">
        <f>Audit!#REF!</f>
        <v>#REF!</v>
      </c>
      <c r="B996" s="10" t="e">
        <f t="shared" si="460"/>
        <v>#REF!</v>
      </c>
      <c r="C996" s="17" t="e">
        <f>VLOOKUP(Audit!#REF!,$V$3:$AE$12,2,FALSE) &amp; VLOOKUP(Audit!#REF!,$V$13:$AE$22,2,FALSE)&amp; IF(Audit!#REF!=10,Audit!#REF!&amp;Audit!#REF!,"")</f>
        <v>#REF!</v>
      </c>
      <c r="D996" s="17" t="e">
        <f>VLOOKUP(Audit!#REF!,$V$3:$AE$12,3,FALSE) &amp; VLOOKUP(Audit!#REF!,$V$13:$AE$22,3,FALSE) &amp;IF(Audit!#REF!=10,Audit!#REF!&amp;Audit!#REF!,"")</f>
        <v>#REF!</v>
      </c>
      <c r="E996" s="17" t="e">
        <f>VLOOKUP(Audit!#REF!,$V$3:$AE$12,4,FALSE)&amp; Audit!#REF! &amp; VLOOKUP(Audit!#REF!,$V$13:$AE$22,4,FALSE)&amp; IF(Audit!#REF!=10,Audit!#REF!&amp;Audit!#REF!,"")</f>
        <v>#REF!</v>
      </c>
      <c r="F996" s="17" t="e">
        <f>VLOOKUP(Audit!#REF!,$V$3:$AE$12,5,FALSE) &amp; VLOOKUP(Audit!#REF!,$V$13:$AE$22,5,FALSE)&amp; IF(Audit!#REF!=10,Audit!#REF!&amp;Audit!#REF!,"")</f>
        <v>#REF!</v>
      </c>
      <c r="G996" s="17" t="e">
        <f>VLOOKUP(Audit!#REF!,$V$3:$AE$12,6,FALSE) &amp; VLOOKUP(Audit!#REF!,$V$13:$AE$22,6,FALSE)&amp; IF(Audit!#REF!=10,Audit!#REF!&amp;Audit!#REF!,"")</f>
        <v>#REF!</v>
      </c>
      <c r="H996" s="17" t="e">
        <f>VLOOKUP(Audit!#REF!,$V$3:$AE$12,7,FALSE) &amp; VLOOKUP(Audit!#REF!,$V$13:$AE$22,7,FALSE)&amp;IF(Audit!#REF!=10,Audit!#REF!&amp;Audit!#REF!,"")</f>
        <v>#REF!</v>
      </c>
      <c r="I996" s="17" t="e">
        <f>VLOOKUP(Audit!#REF!,$V$3:$AE$12,8,FALSE) &amp; Audit!#REF! &amp; VLOOKUP(Audit!#REF!,$V$13:$AE$22,8,FALSE)&amp;IF(Audit!#REF!=10,Audit!#REF!&amp;Audit!#REF!,"")</f>
        <v>#REF!</v>
      </c>
      <c r="J996" s="17" t="e">
        <f>VLOOKUP(Audit!#REF!,$V$3:$AE$12,9,FALSE) &amp; VLOOKUP(Audit!#REF!,$V$13:$AE$22,9,FALSE) &amp; IF(Audit!#REF!=10,Audit!#REF!&amp;Audit!#REF!,"") &amp; IF(Audit!#REF!&lt;&gt;1,U996,"")</f>
        <v>#REF!</v>
      </c>
      <c r="K996" s="17" t="e">
        <f>VLOOKUP(Audit!#REF!,$V$3:$AE$12,10,FALSE) &amp; Audit!#REF! &amp; VLOOKUP(Audit!#REF!,$V$13:$AE$22,10,FALSE) &amp; IF(Audit!#REF!=10,Audit!#REF!&amp;Audit!#REF!,"") &amp; IF(Audit!#REF!&lt;&gt;1,U996,"")</f>
        <v>#REF!</v>
      </c>
      <c r="L996" s="10" t="e">
        <f>Audit!#REF!</f>
        <v>#REF!</v>
      </c>
      <c r="M996" s="10" t="e">
        <f t="shared" si="461"/>
        <v>#REF!</v>
      </c>
      <c r="N996" s="10" t="e">
        <f t="shared" si="462"/>
        <v>#REF!</v>
      </c>
      <c r="O996" s="10" t="e">
        <f t="shared" si="463"/>
        <v>#REF!</v>
      </c>
      <c r="P996" s="10" t="e">
        <f t="shared" si="464"/>
        <v>#REF!</v>
      </c>
      <c r="Q996" s="10" t="e">
        <f t="shared" si="465"/>
        <v>#REF!</v>
      </c>
      <c r="R996" s="10" t="e">
        <f t="shared" si="466"/>
        <v>#REF!</v>
      </c>
      <c r="S996" s="10" t="e">
        <f t="shared" si="467"/>
        <v>#REF!</v>
      </c>
      <c r="T996" s="10" t="e">
        <f t="shared" si="468"/>
        <v>#REF!</v>
      </c>
      <c r="U996" s="17" t="e">
        <f>IF(Audit!#REF!="","",VLOOKUP(Audit!#REF!,$W$26:$X$35,2,FALSE)) &amp; Audit!#REF! &amp; IF(Audit!#REF!="","",IF(Audit!#REF!&lt;=1.4,VLOOKUP(Audit!#REF!,$W$38:X1041,2,FALSE),VLOOKUP(Audit!#REF!,$W$51:$X$61,2,FALSE))) &amp; IF(Audit!#REF!="","",VLOOKUP(Audit!#REF!,$Y$26:$Z$35,2,FALSE) &amp; Audit!#REF! &amp; IF(Audit!#REF!="","",IF(Audit!#REF!&lt;=1.4,VLOOKUP(Audit!#REF!,$Y$38:$Z$48,2,FALSE),VLOOKUP(Audit!#REF!,$Y$51:$Z$61,2,FALSE))))</f>
        <v>#REF!</v>
      </c>
      <c r="V996" s="21"/>
      <c r="AH996" s="49" t="e">
        <f>Audit!#REF!</f>
        <v>#REF!</v>
      </c>
      <c r="AI996" s="50" t="e">
        <f>VLOOKUP(Audit!#REF!,$V$3:$AE$12,2,FALSE)&amp; IF(Audit!#REF!=10,Audit!#REF!,"")</f>
        <v>#REF!</v>
      </c>
      <c r="AJ996" s="50" t="e">
        <f>VLOOKUP(Audit!#REF!,$V$13:$AE$22,2,FALSE)&amp; IF(Audit!#REF!=10,Audit!#REF!,"")</f>
        <v>#REF!</v>
      </c>
      <c r="AK996" s="47" t="e">
        <f t="shared" si="469"/>
        <v>#REF!</v>
      </c>
      <c r="AL996" s="50" t="e">
        <f>VLOOKUP(Audit!#REF!,$V$3:$AE$12,3,FALSE)&amp; IF(Audit!#REF!=10,Audit!#REF!,"")</f>
        <v>#REF!</v>
      </c>
      <c r="AM996" s="50" t="e">
        <f>VLOOKUP(Audit!#REF!,$V$13:$AE$22,3,FALSE)&amp; IF(Audit!#REF!=10,Audit!#REF!,"")</f>
        <v>#REF!</v>
      </c>
      <c r="AN996" s="47" t="e">
        <f t="shared" si="470"/>
        <v>#REF!</v>
      </c>
      <c r="AO996" s="50" t="e">
        <f>VLOOKUP(Audit!#REF!,$V$3:$AE$12,4,FALSE) &amp;  Audit!#REF! &amp; IF(Audit!#REF!=10,Audit!#REF!,"")</f>
        <v>#REF!</v>
      </c>
      <c r="AP996" s="50" t="e">
        <f>VLOOKUP(Audit!#REF!,$V$13:$AE$22,4,FALSE)&amp; IF(Audit!#REF!=10,Audit!#REF!,"")</f>
        <v>#REF!</v>
      </c>
      <c r="AQ996" s="47" t="e">
        <f t="shared" si="471"/>
        <v>#REF!</v>
      </c>
      <c r="AR996" s="50" t="e">
        <f>VLOOKUP(Audit!#REF!,$V$3:$AE$12,5,FALSE)&amp; IF(Audit!#REF!=10,Audit!#REF!,"")</f>
        <v>#REF!</v>
      </c>
      <c r="AS996" s="50" t="e">
        <f>VLOOKUP(Audit!#REF!,$V$13:$AE$22,5,FALSE)&amp; IF(Audit!#REF!=10,Audit!#REF!,"")</f>
        <v>#REF!</v>
      </c>
      <c r="AT996" s="47" t="e">
        <f t="shared" si="472"/>
        <v>#REF!</v>
      </c>
      <c r="AU996" s="50" t="e">
        <f>VLOOKUP(Audit!#REF!,$V$3:$AE$12,6,FALSE)&amp; IF(Audit!#REF!=10,Audit!#REF!,"")</f>
        <v>#REF!</v>
      </c>
      <c r="AV996" s="50" t="e">
        <f>VLOOKUP(Audit!#REF!,$V$13:$AE$22,6,FALSE)&amp; IF(Audit!#REF!=10,Audit!#REF!,"")</f>
        <v>#REF!</v>
      </c>
      <c r="AW996" s="47" t="e">
        <f t="shared" si="473"/>
        <v>#REF!</v>
      </c>
      <c r="AX996" s="50" t="e">
        <f>VLOOKUP(Audit!#REF!,$V$3:$AE$12,7,FALSE)&amp; IF(Audit!#REF!=10,Audit!#REF!,"")</f>
        <v>#REF!</v>
      </c>
      <c r="AY996" s="50" t="e">
        <f>VLOOKUP(Audit!#REF!,$V$13:$AE$22,7,FALSE) &amp; IF(Audit!#REF!=10,Audit!#REF!,"")</f>
        <v>#REF!</v>
      </c>
      <c r="AZ996" s="47" t="e">
        <f t="shared" si="474"/>
        <v>#REF!</v>
      </c>
      <c r="BA996" s="50" t="e">
        <f>VLOOKUP(Audit!#REF!,$V$3:$AE$12,8,FALSE)&amp; Audit!#REF! &amp; IF(Audit!#REF!=10,Audit!#REF!,"")</f>
        <v>#REF!</v>
      </c>
      <c r="BB996" s="50" t="e">
        <f>VLOOKUP(Audit!#REF!,$V$13:$AE$22,8,FALSE) &amp; IF(Audit!#REF!=10,Audit!#REF!,"")</f>
        <v>#REF!</v>
      </c>
      <c r="BC996" s="47" t="e">
        <f t="shared" si="475"/>
        <v>#REF!</v>
      </c>
      <c r="BD996" s="50" t="e">
        <f>VLOOKUP(Audit!#REF!,$V$3:$AE$12,9,FALSE)&amp; IF(Audit!#REF!=10,Audit!#REF!,"")</f>
        <v>#REF!</v>
      </c>
      <c r="BE996" s="50" t="e">
        <f>VLOOKUP(Audit!#REF!,$V$13:$AE$22,9,FALSE) &amp; IF(Audit!#REF!=10,Audit!#REF!,"") &amp; IF(Audit!#REF!&lt;&gt;1,U996,"")</f>
        <v>#REF!</v>
      </c>
      <c r="BF996" s="47" t="e">
        <f t="shared" si="476"/>
        <v>#REF!</v>
      </c>
      <c r="BG996" s="50" t="e">
        <f>VLOOKUP(Audit!#REF!,$V$3:$AE$12,10,FALSE) &amp; Audit!#REF! &amp; IF(Audit!#REF!=10,Audit!#REF!,"")</f>
        <v>#REF!</v>
      </c>
      <c r="BH996" s="50" t="e">
        <f>VLOOKUP(Audit!#REF!,$V$13:$AE$22,10,FALSE) &amp; IF(Audit!#REF!=10,Audit!#REF!,"") &amp; IF(Audit!#REF!&lt;&gt;1,U996,"")</f>
        <v>#REF!</v>
      </c>
      <c r="BI996" s="47" t="e">
        <f t="shared" si="477"/>
        <v>#REF!</v>
      </c>
      <c r="BJ996" s="48" t="str">
        <f t="shared" si="478"/>
        <v/>
      </c>
      <c r="BK996" s="48" t="str">
        <f t="shared" si="479"/>
        <v/>
      </c>
      <c r="BL996" s="48" t="str">
        <f t="shared" si="480"/>
        <v/>
      </c>
      <c r="BM996" s="48" t="str">
        <f t="shared" si="481"/>
        <v/>
      </c>
      <c r="BN996" s="48" t="str">
        <f t="shared" si="482"/>
        <v/>
      </c>
      <c r="BO996" s="48" t="str">
        <f t="shared" si="483"/>
        <v/>
      </c>
      <c r="BP996" s="48" t="str">
        <f t="shared" si="484"/>
        <v/>
      </c>
      <c r="BQ996" s="48" t="str">
        <f t="shared" si="485"/>
        <v/>
      </c>
      <c r="BR996" s="48" t="str">
        <f t="shared" si="486"/>
        <v/>
      </c>
      <c r="BS996" s="48" t="str">
        <f t="shared" si="487"/>
        <v/>
      </c>
      <c r="BT996" s="48" t="str">
        <f t="shared" si="488"/>
        <v/>
      </c>
      <c r="BU996" s="48" t="str">
        <f t="shared" si="489"/>
        <v/>
      </c>
    </row>
    <row r="997" spans="1:73">
      <c r="A997" s="10" t="e">
        <f>Audit!#REF!</f>
        <v>#REF!</v>
      </c>
      <c r="B997" s="10" t="e">
        <f t="shared" si="460"/>
        <v>#REF!</v>
      </c>
      <c r="C997" s="17" t="e">
        <f>VLOOKUP(Audit!#REF!,$V$3:$AE$12,2,FALSE) &amp; VLOOKUP(Audit!#REF!,$V$13:$AE$22,2,FALSE)&amp; IF(Audit!#REF!=10,Audit!#REF!&amp;Audit!#REF!,"")</f>
        <v>#REF!</v>
      </c>
      <c r="D997" s="17" t="e">
        <f>VLOOKUP(Audit!#REF!,$V$3:$AE$12,3,FALSE) &amp; VLOOKUP(Audit!#REF!,$V$13:$AE$22,3,FALSE) &amp;IF(Audit!#REF!=10,Audit!#REF!&amp;Audit!#REF!,"")</f>
        <v>#REF!</v>
      </c>
      <c r="E997" s="17" t="e">
        <f>VLOOKUP(Audit!#REF!,$V$3:$AE$12,4,FALSE)&amp; Audit!#REF! &amp; VLOOKUP(Audit!#REF!,$V$13:$AE$22,4,FALSE)&amp; IF(Audit!#REF!=10,Audit!#REF!&amp;Audit!#REF!,"")</f>
        <v>#REF!</v>
      </c>
      <c r="F997" s="17" t="e">
        <f>VLOOKUP(Audit!#REF!,$V$3:$AE$12,5,FALSE) &amp; VLOOKUP(Audit!#REF!,$V$13:$AE$22,5,FALSE)&amp; IF(Audit!#REF!=10,Audit!#REF!&amp;Audit!#REF!,"")</f>
        <v>#REF!</v>
      </c>
      <c r="G997" s="17" t="e">
        <f>VLOOKUP(Audit!#REF!,$V$3:$AE$12,6,FALSE) &amp; VLOOKUP(Audit!#REF!,$V$13:$AE$22,6,FALSE)&amp; IF(Audit!#REF!=10,Audit!#REF!&amp;Audit!#REF!,"")</f>
        <v>#REF!</v>
      </c>
      <c r="H997" s="17" t="e">
        <f>VLOOKUP(Audit!#REF!,$V$3:$AE$12,7,FALSE) &amp; VLOOKUP(Audit!#REF!,$V$13:$AE$22,7,FALSE)&amp;IF(Audit!#REF!=10,Audit!#REF!&amp;Audit!#REF!,"")</f>
        <v>#REF!</v>
      </c>
      <c r="I997" s="17" t="e">
        <f>VLOOKUP(Audit!#REF!,$V$3:$AE$12,8,FALSE) &amp; Audit!#REF! &amp; VLOOKUP(Audit!#REF!,$V$13:$AE$22,8,FALSE)&amp;IF(Audit!#REF!=10,Audit!#REF!&amp;Audit!#REF!,"")</f>
        <v>#REF!</v>
      </c>
      <c r="J997" s="17" t="e">
        <f>VLOOKUP(Audit!#REF!,$V$3:$AE$12,9,FALSE) &amp; VLOOKUP(Audit!#REF!,$V$13:$AE$22,9,FALSE) &amp; IF(Audit!#REF!=10,Audit!#REF!&amp;Audit!#REF!,"") &amp; IF(Audit!#REF!&lt;&gt;1,U997,"")</f>
        <v>#REF!</v>
      </c>
      <c r="K997" s="17" t="e">
        <f>VLOOKUP(Audit!#REF!,$V$3:$AE$12,10,FALSE) &amp; Audit!#REF! &amp; VLOOKUP(Audit!#REF!,$V$13:$AE$22,10,FALSE) &amp; IF(Audit!#REF!=10,Audit!#REF!&amp;Audit!#REF!,"") &amp; IF(Audit!#REF!&lt;&gt;1,U997,"")</f>
        <v>#REF!</v>
      </c>
      <c r="L997" s="10" t="e">
        <f>Audit!#REF!</f>
        <v>#REF!</v>
      </c>
      <c r="M997" s="10" t="e">
        <f t="shared" si="461"/>
        <v>#REF!</v>
      </c>
      <c r="N997" s="10" t="e">
        <f t="shared" si="462"/>
        <v>#REF!</v>
      </c>
      <c r="O997" s="10" t="e">
        <f t="shared" si="463"/>
        <v>#REF!</v>
      </c>
      <c r="P997" s="10" t="e">
        <f t="shared" si="464"/>
        <v>#REF!</v>
      </c>
      <c r="Q997" s="10" t="e">
        <f t="shared" si="465"/>
        <v>#REF!</v>
      </c>
      <c r="R997" s="10" t="e">
        <f t="shared" si="466"/>
        <v>#REF!</v>
      </c>
      <c r="S997" s="10" t="e">
        <f t="shared" si="467"/>
        <v>#REF!</v>
      </c>
      <c r="T997" s="10" t="e">
        <f t="shared" si="468"/>
        <v>#REF!</v>
      </c>
      <c r="U997" s="17" t="e">
        <f>IF(Audit!#REF!="","",VLOOKUP(Audit!#REF!,$W$26:$X$35,2,FALSE)) &amp; Audit!#REF! &amp; IF(Audit!#REF!="","",IF(Audit!#REF!&lt;=1.4,VLOOKUP(Audit!#REF!,$W$38:X1042,2,FALSE),VLOOKUP(Audit!#REF!,$W$51:$X$61,2,FALSE))) &amp; IF(Audit!#REF!="","",VLOOKUP(Audit!#REF!,$Y$26:$Z$35,2,FALSE) &amp; Audit!#REF! &amp; IF(Audit!#REF!="","",IF(Audit!#REF!&lt;=1.4,VLOOKUP(Audit!#REF!,$Y$38:$Z$48,2,FALSE),VLOOKUP(Audit!#REF!,$Y$51:$Z$61,2,FALSE))))</f>
        <v>#REF!</v>
      </c>
      <c r="V997" s="21"/>
      <c r="AH997" s="49" t="e">
        <f>Audit!#REF!</f>
        <v>#REF!</v>
      </c>
      <c r="AI997" s="50" t="e">
        <f>VLOOKUP(Audit!#REF!,$V$3:$AE$12,2,FALSE)&amp; IF(Audit!#REF!=10,Audit!#REF!,"")</f>
        <v>#REF!</v>
      </c>
      <c r="AJ997" s="50" t="e">
        <f>VLOOKUP(Audit!#REF!,$V$13:$AE$22,2,FALSE)&amp; IF(Audit!#REF!=10,Audit!#REF!,"")</f>
        <v>#REF!</v>
      </c>
      <c r="AK997" s="47" t="e">
        <f t="shared" si="469"/>
        <v>#REF!</v>
      </c>
      <c r="AL997" s="50" t="e">
        <f>VLOOKUP(Audit!#REF!,$V$3:$AE$12,3,FALSE)&amp; IF(Audit!#REF!=10,Audit!#REF!,"")</f>
        <v>#REF!</v>
      </c>
      <c r="AM997" s="50" t="e">
        <f>VLOOKUP(Audit!#REF!,$V$13:$AE$22,3,FALSE)&amp; IF(Audit!#REF!=10,Audit!#REF!,"")</f>
        <v>#REF!</v>
      </c>
      <c r="AN997" s="47" t="e">
        <f t="shared" si="470"/>
        <v>#REF!</v>
      </c>
      <c r="AO997" s="50" t="e">
        <f>VLOOKUP(Audit!#REF!,$V$3:$AE$12,4,FALSE) &amp;  Audit!#REF! &amp; IF(Audit!#REF!=10,Audit!#REF!,"")</f>
        <v>#REF!</v>
      </c>
      <c r="AP997" s="50" t="e">
        <f>VLOOKUP(Audit!#REF!,$V$13:$AE$22,4,FALSE)&amp; IF(Audit!#REF!=10,Audit!#REF!,"")</f>
        <v>#REF!</v>
      </c>
      <c r="AQ997" s="47" t="e">
        <f t="shared" si="471"/>
        <v>#REF!</v>
      </c>
      <c r="AR997" s="50" t="e">
        <f>VLOOKUP(Audit!#REF!,$V$3:$AE$12,5,FALSE)&amp; IF(Audit!#REF!=10,Audit!#REF!,"")</f>
        <v>#REF!</v>
      </c>
      <c r="AS997" s="50" t="e">
        <f>VLOOKUP(Audit!#REF!,$V$13:$AE$22,5,FALSE)&amp; IF(Audit!#REF!=10,Audit!#REF!,"")</f>
        <v>#REF!</v>
      </c>
      <c r="AT997" s="47" t="e">
        <f t="shared" si="472"/>
        <v>#REF!</v>
      </c>
      <c r="AU997" s="50" t="e">
        <f>VLOOKUP(Audit!#REF!,$V$3:$AE$12,6,FALSE)&amp; IF(Audit!#REF!=10,Audit!#REF!,"")</f>
        <v>#REF!</v>
      </c>
      <c r="AV997" s="50" t="e">
        <f>VLOOKUP(Audit!#REF!,$V$13:$AE$22,6,FALSE)&amp; IF(Audit!#REF!=10,Audit!#REF!,"")</f>
        <v>#REF!</v>
      </c>
      <c r="AW997" s="47" t="e">
        <f t="shared" si="473"/>
        <v>#REF!</v>
      </c>
      <c r="AX997" s="50" t="e">
        <f>VLOOKUP(Audit!#REF!,$V$3:$AE$12,7,FALSE)&amp; IF(Audit!#REF!=10,Audit!#REF!,"")</f>
        <v>#REF!</v>
      </c>
      <c r="AY997" s="50" t="e">
        <f>VLOOKUP(Audit!#REF!,$V$13:$AE$22,7,FALSE) &amp; IF(Audit!#REF!=10,Audit!#REF!,"")</f>
        <v>#REF!</v>
      </c>
      <c r="AZ997" s="47" t="e">
        <f t="shared" si="474"/>
        <v>#REF!</v>
      </c>
      <c r="BA997" s="50" t="e">
        <f>VLOOKUP(Audit!#REF!,$V$3:$AE$12,8,FALSE)&amp; Audit!#REF! &amp; IF(Audit!#REF!=10,Audit!#REF!,"")</f>
        <v>#REF!</v>
      </c>
      <c r="BB997" s="50" t="e">
        <f>VLOOKUP(Audit!#REF!,$V$13:$AE$22,8,FALSE) &amp; IF(Audit!#REF!=10,Audit!#REF!,"")</f>
        <v>#REF!</v>
      </c>
      <c r="BC997" s="47" t="e">
        <f t="shared" si="475"/>
        <v>#REF!</v>
      </c>
      <c r="BD997" s="50" t="e">
        <f>VLOOKUP(Audit!#REF!,$V$3:$AE$12,9,FALSE)&amp; IF(Audit!#REF!=10,Audit!#REF!,"")</f>
        <v>#REF!</v>
      </c>
      <c r="BE997" s="50" t="e">
        <f>VLOOKUP(Audit!#REF!,$V$13:$AE$22,9,FALSE) &amp; IF(Audit!#REF!=10,Audit!#REF!,"") &amp; IF(Audit!#REF!&lt;&gt;1,U997,"")</f>
        <v>#REF!</v>
      </c>
      <c r="BF997" s="47" t="e">
        <f t="shared" si="476"/>
        <v>#REF!</v>
      </c>
      <c r="BG997" s="50" t="e">
        <f>VLOOKUP(Audit!#REF!,$V$3:$AE$12,10,FALSE) &amp; Audit!#REF! &amp; IF(Audit!#REF!=10,Audit!#REF!,"")</f>
        <v>#REF!</v>
      </c>
      <c r="BH997" s="50" t="e">
        <f>VLOOKUP(Audit!#REF!,$V$13:$AE$22,10,FALSE) &amp; IF(Audit!#REF!=10,Audit!#REF!,"") &amp; IF(Audit!#REF!&lt;&gt;1,U997,"")</f>
        <v>#REF!</v>
      </c>
      <c r="BI997" s="47" t="e">
        <f t="shared" si="477"/>
        <v>#REF!</v>
      </c>
      <c r="BJ997" s="48" t="str">
        <f t="shared" si="478"/>
        <v/>
      </c>
      <c r="BK997" s="48" t="str">
        <f t="shared" si="479"/>
        <v/>
      </c>
      <c r="BL997" s="48" t="str">
        <f t="shared" si="480"/>
        <v/>
      </c>
      <c r="BM997" s="48" t="str">
        <f t="shared" si="481"/>
        <v/>
      </c>
      <c r="BN997" s="48" t="str">
        <f t="shared" si="482"/>
        <v/>
      </c>
      <c r="BO997" s="48" t="str">
        <f t="shared" si="483"/>
        <v/>
      </c>
      <c r="BP997" s="48" t="str">
        <f t="shared" si="484"/>
        <v/>
      </c>
      <c r="BQ997" s="48" t="str">
        <f t="shared" si="485"/>
        <v/>
      </c>
      <c r="BR997" s="48" t="str">
        <f t="shared" si="486"/>
        <v/>
      </c>
      <c r="BS997" s="48" t="str">
        <f t="shared" si="487"/>
        <v/>
      </c>
      <c r="BT997" s="48" t="str">
        <f t="shared" si="488"/>
        <v/>
      </c>
      <c r="BU997" s="48" t="str">
        <f t="shared" si="489"/>
        <v/>
      </c>
    </row>
    <row r="998" spans="1:73">
      <c r="A998" s="10" t="e">
        <f>Audit!#REF!</f>
        <v>#REF!</v>
      </c>
      <c r="B998" s="10" t="e">
        <f t="shared" si="460"/>
        <v>#REF!</v>
      </c>
      <c r="C998" s="17" t="e">
        <f>VLOOKUP(Audit!#REF!,$V$3:$AE$12,2,FALSE) &amp; VLOOKUP(Audit!#REF!,$V$13:$AE$22,2,FALSE)&amp; IF(Audit!#REF!=10,Audit!#REF!&amp;Audit!#REF!,"")</f>
        <v>#REF!</v>
      </c>
      <c r="D998" s="17" t="e">
        <f>VLOOKUP(Audit!#REF!,$V$3:$AE$12,3,FALSE) &amp; VLOOKUP(Audit!#REF!,$V$13:$AE$22,3,FALSE) &amp;IF(Audit!#REF!=10,Audit!#REF!&amp;Audit!#REF!,"")</f>
        <v>#REF!</v>
      </c>
      <c r="E998" s="17" t="e">
        <f>VLOOKUP(Audit!#REF!,$V$3:$AE$12,4,FALSE)&amp; Audit!#REF! &amp; VLOOKUP(Audit!#REF!,$V$13:$AE$22,4,FALSE)&amp; IF(Audit!#REF!=10,Audit!#REF!&amp;Audit!#REF!,"")</f>
        <v>#REF!</v>
      </c>
      <c r="F998" s="17" t="e">
        <f>VLOOKUP(Audit!#REF!,$V$3:$AE$12,5,FALSE) &amp; VLOOKUP(Audit!#REF!,$V$13:$AE$22,5,FALSE)&amp; IF(Audit!#REF!=10,Audit!#REF!&amp;Audit!#REF!,"")</f>
        <v>#REF!</v>
      </c>
      <c r="G998" s="17" t="e">
        <f>VLOOKUP(Audit!#REF!,$V$3:$AE$12,6,FALSE) &amp; VLOOKUP(Audit!#REF!,$V$13:$AE$22,6,FALSE)&amp; IF(Audit!#REF!=10,Audit!#REF!&amp;Audit!#REF!,"")</f>
        <v>#REF!</v>
      </c>
      <c r="H998" s="17" t="e">
        <f>VLOOKUP(Audit!#REF!,$V$3:$AE$12,7,FALSE) &amp; VLOOKUP(Audit!#REF!,$V$13:$AE$22,7,FALSE)&amp;IF(Audit!#REF!=10,Audit!#REF!&amp;Audit!#REF!,"")</f>
        <v>#REF!</v>
      </c>
      <c r="I998" s="17" t="e">
        <f>VLOOKUP(Audit!#REF!,$V$3:$AE$12,8,FALSE) &amp; Audit!#REF! &amp; VLOOKUP(Audit!#REF!,$V$13:$AE$22,8,FALSE)&amp;IF(Audit!#REF!=10,Audit!#REF!&amp;Audit!#REF!,"")</f>
        <v>#REF!</v>
      </c>
      <c r="J998" s="17" t="e">
        <f>VLOOKUP(Audit!#REF!,$V$3:$AE$12,9,FALSE) &amp; VLOOKUP(Audit!#REF!,$V$13:$AE$22,9,FALSE) &amp; IF(Audit!#REF!=10,Audit!#REF!&amp;Audit!#REF!,"") &amp; IF(Audit!#REF!&lt;&gt;1,U998,"")</f>
        <v>#REF!</v>
      </c>
      <c r="K998" s="17" t="e">
        <f>VLOOKUP(Audit!#REF!,$V$3:$AE$12,10,FALSE) &amp; Audit!#REF! &amp; VLOOKUP(Audit!#REF!,$V$13:$AE$22,10,FALSE) &amp; IF(Audit!#REF!=10,Audit!#REF!&amp;Audit!#REF!,"") &amp; IF(Audit!#REF!&lt;&gt;1,U998,"")</f>
        <v>#REF!</v>
      </c>
      <c r="L998" s="10" t="e">
        <f>Audit!#REF!</f>
        <v>#REF!</v>
      </c>
      <c r="M998" s="10" t="e">
        <f t="shared" si="461"/>
        <v>#REF!</v>
      </c>
      <c r="N998" s="10" t="e">
        <f t="shared" si="462"/>
        <v>#REF!</v>
      </c>
      <c r="O998" s="10" t="e">
        <f t="shared" si="463"/>
        <v>#REF!</v>
      </c>
      <c r="P998" s="10" t="e">
        <f t="shared" si="464"/>
        <v>#REF!</v>
      </c>
      <c r="Q998" s="10" t="e">
        <f t="shared" si="465"/>
        <v>#REF!</v>
      </c>
      <c r="R998" s="10" t="e">
        <f t="shared" si="466"/>
        <v>#REF!</v>
      </c>
      <c r="S998" s="10" t="e">
        <f t="shared" si="467"/>
        <v>#REF!</v>
      </c>
      <c r="T998" s="10" t="e">
        <f t="shared" si="468"/>
        <v>#REF!</v>
      </c>
      <c r="U998" s="17" t="e">
        <f>IF(Audit!#REF!="","",VLOOKUP(Audit!#REF!,$W$26:$X$35,2,FALSE)) &amp; Audit!#REF! &amp; IF(Audit!#REF!="","",IF(Audit!#REF!&lt;=1.4,VLOOKUP(Audit!#REF!,$W$38:X1043,2,FALSE),VLOOKUP(Audit!#REF!,$W$51:$X$61,2,FALSE))) &amp; IF(Audit!#REF!="","",VLOOKUP(Audit!#REF!,$Y$26:$Z$35,2,FALSE) &amp; Audit!#REF! &amp; IF(Audit!#REF!="","",IF(Audit!#REF!&lt;=1.4,VLOOKUP(Audit!#REF!,$Y$38:$Z$48,2,FALSE),VLOOKUP(Audit!#REF!,$Y$51:$Z$61,2,FALSE))))</f>
        <v>#REF!</v>
      </c>
      <c r="V998" s="21"/>
      <c r="AH998" s="49" t="e">
        <f>Audit!#REF!</f>
        <v>#REF!</v>
      </c>
      <c r="AI998" s="50" t="e">
        <f>VLOOKUP(Audit!#REF!,$V$3:$AE$12,2,FALSE)&amp; IF(Audit!#REF!=10,Audit!#REF!,"")</f>
        <v>#REF!</v>
      </c>
      <c r="AJ998" s="50" t="e">
        <f>VLOOKUP(Audit!#REF!,$V$13:$AE$22,2,FALSE)&amp; IF(Audit!#REF!=10,Audit!#REF!,"")</f>
        <v>#REF!</v>
      </c>
      <c r="AK998" s="47" t="e">
        <f t="shared" si="469"/>
        <v>#REF!</v>
      </c>
      <c r="AL998" s="50" t="e">
        <f>VLOOKUP(Audit!#REF!,$V$3:$AE$12,3,FALSE)&amp; IF(Audit!#REF!=10,Audit!#REF!,"")</f>
        <v>#REF!</v>
      </c>
      <c r="AM998" s="50" t="e">
        <f>VLOOKUP(Audit!#REF!,$V$13:$AE$22,3,FALSE)&amp; IF(Audit!#REF!=10,Audit!#REF!,"")</f>
        <v>#REF!</v>
      </c>
      <c r="AN998" s="47" t="e">
        <f t="shared" si="470"/>
        <v>#REF!</v>
      </c>
      <c r="AO998" s="50" t="e">
        <f>VLOOKUP(Audit!#REF!,$V$3:$AE$12,4,FALSE) &amp;  Audit!#REF! &amp; IF(Audit!#REF!=10,Audit!#REF!,"")</f>
        <v>#REF!</v>
      </c>
      <c r="AP998" s="50" t="e">
        <f>VLOOKUP(Audit!#REF!,$V$13:$AE$22,4,FALSE)&amp; IF(Audit!#REF!=10,Audit!#REF!,"")</f>
        <v>#REF!</v>
      </c>
      <c r="AQ998" s="47" t="e">
        <f t="shared" si="471"/>
        <v>#REF!</v>
      </c>
      <c r="AR998" s="50" t="e">
        <f>VLOOKUP(Audit!#REF!,$V$3:$AE$12,5,FALSE)&amp; IF(Audit!#REF!=10,Audit!#REF!,"")</f>
        <v>#REF!</v>
      </c>
      <c r="AS998" s="50" t="e">
        <f>VLOOKUP(Audit!#REF!,$V$13:$AE$22,5,FALSE)&amp; IF(Audit!#REF!=10,Audit!#REF!,"")</f>
        <v>#REF!</v>
      </c>
      <c r="AT998" s="47" t="e">
        <f t="shared" si="472"/>
        <v>#REF!</v>
      </c>
      <c r="AU998" s="50" t="e">
        <f>VLOOKUP(Audit!#REF!,$V$3:$AE$12,6,FALSE)&amp; IF(Audit!#REF!=10,Audit!#REF!,"")</f>
        <v>#REF!</v>
      </c>
      <c r="AV998" s="50" t="e">
        <f>VLOOKUP(Audit!#REF!,$V$13:$AE$22,6,FALSE)&amp; IF(Audit!#REF!=10,Audit!#REF!,"")</f>
        <v>#REF!</v>
      </c>
      <c r="AW998" s="47" t="e">
        <f t="shared" si="473"/>
        <v>#REF!</v>
      </c>
      <c r="AX998" s="50" t="e">
        <f>VLOOKUP(Audit!#REF!,$V$3:$AE$12,7,FALSE)&amp; IF(Audit!#REF!=10,Audit!#REF!,"")</f>
        <v>#REF!</v>
      </c>
      <c r="AY998" s="50" t="e">
        <f>VLOOKUP(Audit!#REF!,$V$13:$AE$22,7,FALSE) &amp; IF(Audit!#REF!=10,Audit!#REF!,"")</f>
        <v>#REF!</v>
      </c>
      <c r="AZ998" s="47" t="e">
        <f t="shared" si="474"/>
        <v>#REF!</v>
      </c>
      <c r="BA998" s="50" t="e">
        <f>VLOOKUP(Audit!#REF!,$V$3:$AE$12,8,FALSE)&amp; Audit!#REF! &amp; IF(Audit!#REF!=10,Audit!#REF!,"")</f>
        <v>#REF!</v>
      </c>
      <c r="BB998" s="50" t="e">
        <f>VLOOKUP(Audit!#REF!,$V$13:$AE$22,8,FALSE) &amp; IF(Audit!#REF!=10,Audit!#REF!,"")</f>
        <v>#REF!</v>
      </c>
      <c r="BC998" s="47" t="e">
        <f t="shared" si="475"/>
        <v>#REF!</v>
      </c>
      <c r="BD998" s="50" t="e">
        <f>VLOOKUP(Audit!#REF!,$V$3:$AE$12,9,FALSE)&amp; IF(Audit!#REF!=10,Audit!#REF!,"")</f>
        <v>#REF!</v>
      </c>
      <c r="BE998" s="50" t="e">
        <f>VLOOKUP(Audit!#REF!,$V$13:$AE$22,9,FALSE) &amp; IF(Audit!#REF!=10,Audit!#REF!,"") &amp; IF(Audit!#REF!&lt;&gt;1,U998,"")</f>
        <v>#REF!</v>
      </c>
      <c r="BF998" s="47" t="e">
        <f t="shared" si="476"/>
        <v>#REF!</v>
      </c>
      <c r="BG998" s="50" t="e">
        <f>VLOOKUP(Audit!#REF!,$V$3:$AE$12,10,FALSE) &amp; Audit!#REF! &amp; IF(Audit!#REF!=10,Audit!#REF!,"")</f>
        <v>#REF!</v>
      </c>
      <c r="BH998" s="50" t="e">
        <f>VLOOKUP(Audit!#REF!,$V$13:$AE$22,10,FALSE) &amp; IF(Audit!#REF!=10,Audit!#REF!,"") &amp; IF(Audit!#REF!&lt;&gt;1,U998,"")</f>
        <v>#REF!</v>
      </c>
      <c r="BI998" s="47" t="e">
        <f t="shared" si="477"/>
        <v>#REF!</v>
      </c>
      <c r="BJ998" s="48" t="str">
        <f t="shared" si="478"/>
        <v/>
      </c>
      <c r="BK998" s="48" t="str">
        <f t="shared" si="479"/>
        <v/>
      </c>
      <c r="BL998" s="48" t="str">
        <f t="shared" si="480"/>
        <v/>
      </c>
      <c r="BM998" s="48" t="str">
        <f t="shared" si="481"/>
        <v/>
      </c>
      <c r="BN998" s="48" t="str">
        <f t="shared" si="482"/>
        <v/>
      </c>
      <c r="BO998" s="48" t="str">
        <f t="shared" si="483"/>
        <v/>
      </c>
      <c r="BP998" s="48" t="str">
        <f t="shared" si="484"/>
        <v/>
      </c>
      <c r="BQ998" s="48" t="str">
        <f t="shared" si="485"/>
        <v/>
      </c>
      <c r="BR998" s="48" t="str">
        <f t="shared" si="486"/>
        <v/>
      </c>
      <c r="BS998" s="48" t="str">
        <f t="shared" si="487"/>
        <v/>
      </c>
      <c r="BT998" s="48" t="str">
        <f t="shared" si="488"/>
        <v/>
      </c>
      <c r="BU998" s="48" t="str">
        <f t="shared" si="489"/>
        <v/>
      </c>
    </row>
    <row r="999" spans="1:73">
      <c r="A999" s="10" t="e">
        <f>Audit!#REF!</f>
        <v>#REF!</v>
      </c>
      <c r="B999" s="10" t="e">
        <f t="shared" si="460"/>
        <v>#REF!</v>
      </c>
      <c r="C999" s="17" t="e">
        <f>VLOOKUP(Audit!#REF!,$V$3:$AE$12,2,FALSE) &amp; VLOOKUP(Audit!#REF!,$V$13:$AE$22,2,FALSE)&amp; IF(Audit!#REF!=10,Audit!#REF!&amp;Audit!#REF!,"")</f>
        <v>#REF!</v>
      </c>
      <c r="D999" s="17" t="e">
        <f>VLOOKUP(Audit!#REF!,$V$3:$AE$12,3,FALSE) &amp; VLOOKUP(Audit!#REF!,$V$13:$AE$22,3,FALSE) &amp;IF(Audit!#REF!=10,Audit!#REF!&amp;Audit!#REF!,"")</f>
        <v>#REF!</v>
      </c>
      <c r="E999" s="17" t="e">
        <f>VLOOKUP(Audit!#REF!,$V$3:$AE$12,4,FALSE)&amp; Audit!#REF! &amp; VLOOKUP(Audit!#REF!,$V$13:$AE$22,4,FALSE)&amp; IF(Audit!#REF!=10,Audit!#REF!&amp;Audit!#REF!,"")</f>
        <v>#REF!</v>
      </c>
      <c r="F999" s="17" t="e">
        <f>VLOOKUP(Audit!#REF!,$V$3:$AE$12,5,FALSE) &amp; VLOOKUP(Audit!#REF!,$V$13:$AE$22,5,FALSE)&amp; IF(Audit!#REF!=10,Audit!#REF!&amp;Audit!#REF!,"")</f>
        <v>#REF!</v>
      </c>
      <c r="G999" s="17" t="e">
        <f>VLOOKUP(Audit!#REF!,$V$3:$AE$12,6,FALSE) &amp; VLOOKUP(Audit!#REF!,$V$13:$AE$22,6,FALSE)&amp; IF(Audit!#REF!=10,Audit!#REF!&amp;Audit!#REF!,"")</f>
        <v>#REF!</v>
      </c>
      <c r="H999" s="17" t="e">
        <f>VLOOKUP(Audit!#REF!,$V$3:$AE$12,7,FALSE) &amp; VLOOKUP(Audit!#REF!,$V$13:$AE$22,7,FALSE)&amp;IF(Audit!#REF!=10,Audit!#REF!&amp;Audit!#REF!,"")</f>
        <v>#REF!</v>
      </c>
      <c r="I999" s="17" t="e">
        <f>VLOOKUP(Audit!#REF!,$V$3:$AE$12,8,FALSE) &amp; Audit!#REF! &amp; VLOOKUP(Audit!#REF!,$V$13:$AE$22,8,FALSE)&amp;IF(Audit!#REF!=10,Audit!#REF!&amp;Audit!#REF!,"")</f>
        <v>#REF!</v>
      </c>
      <c r="J999" s="17" t="e">
        <f>VLOOKUP(Audit!#REF!,$V$3:$AE$12,9,FALSE) &amp; VLOOKUP(Audit!#REF!,$V$13:$AE$22,9,FALSE) &amp; IF(Audit!#REF!=10,Audit!#REF!&amp;Audit!#REF!,"") &amp; IF(Audit!#REF!&lt;&gt;1,U999,"")</f>
        <v>#REF!</v>
      </c>
      <c r="K999" s="17" t="e">
        <f>VLOOKUP(Audit!#REF!,$V$3:$AE$12,10,FALSE) &amp; Audit!#REF! &amp; VLOOKUP(Audit!#REF!,$V$13:$AE$22,10,FALSE) &amp; IF(Audit!#REF!=10,Audit!#REF!&amp;Audit!#REF!,"") &amp; IF(Audit!#REF!&lt;&gt;1,U999,"")</f>
        <v>#REF!</v>
      </c>
      <c r="L999" s="10" t="e">
        <f>Audit!#REF!</f>
        <v>#REF!</v>
      </c>
      <c r="M999" s="10" t="e">
        <f t="shared" si="461"/>
        <v>#REF!</v>
      </c>
      <c r="N999" s="10" t="e">
        <f t="shared" si="462"/>
        <v>#REF!</v>
      </c>
      <c r="O999" s="10" t="e">
        <f t="shared" si="463"/>
        <v>#REF!</v>
      </c>
      <c r="P999" s="10" t="e">
        <f t="shared" si="464"/>
        <v>#REF!</v>
      </c>
      <c r="Q999" s="10" t="e">
        <f t="shared" si="465"/>
        <v>#REF!</v>
      </c>
      <c r="R999" s="10" t="e">
        <f t="shared" si="466"/>
        <v>#REF!</v>
      </c>
      <c r="S999" s="10" t="e">
        <f t="shared" si="467"/>
        <v>#REF!</v>
      </c>
      <c r="T999" s="10" t="e">
        <f t="shared" si="468"/>
        <v>#REF!</v>
      </c>
      <c r="U999" s="17" t="e">
        <f>IF(Audit!#REF!="","",VLOOKUP(Audit!#REF!,$W$26:$X$35,2,FALSE)) &amp; Audit!#REF! &amp; IF(Audit!#REF!="","",IF(Audit!#REF!&lt;=1.4,VLOOKUP(Audit!#REF!,$W$38:X1044,2,FALSE),VLOOKUP(Audit!#REF!,$W$51:$X$61,2,FALSE))) &amp; IF(Audit!#REF!="","",VLOOKUP(Audit!#REF!,$Y$26:$Z$35,2,FALSE) &amp; Audit!#REF! &amp; IF(Audit!#REF!="","",IF(Audit!#REF!&lt;=1.4,VLOOKUP(Audit!#REF!,$Y$38:$Z$48,2,FALSE),VLOOKUP(Audit!#REF!,$Y$51:$Z$61,2,FALSE))))</f>
        <v>#REF!</v>
      </c>
      <c r="V999" s="21"/>
      <c r="AH999" s="49" t="e">
        <f>Audit!#REF!</f>
        <v>#REF!</v>
      </c>
      <c r="AI999" s="50" t="e">
        <f>VLOOKUP(Audit!#REF!,$V$3:$AE$12,2,FALSE)&amp; IF(Audit!#REF!=10,Audit!#REF!,"")</f>
        <v>#REF!</v>
      </c>
      <c r="AJ999" s="50" t="e">
        <f>VLOOKUP(Audit!#REF!,$V$13:$AE$22,2,FALSE)&amp; IF(Audit!#REF!=10,Audit!#REF!,"")</f>
        <v>#REF!</v>
      </c>
      <c r="AK999" s="47" t="e">
        <f t="shared" si="469"/>
        <v>#REF!</v>
      </c>
      <c r="AL999" s="50" t="e">
        <f>VLOOKUP(Audit!#REF!,$V$3:$AE$12,3,FALSE)&amp; IF(Audit!#REF!=10,Audit!#REF!,"")</f>
        <v>#REF!</v>
      </c>
      <c r="AM999" s="50" t="e">
        <f>VLOOKUP(Audit!#REF!,$V$13:$AE$22,3,FALSE)&amp; IF(Audit!#REF!=10,Audit!#REF!,"")</f>
        <v>#REF!</v>
      </c>
      <c r="AN999" s="47" t="e">
        <f t="shared" si="470"/>
        <v>#REF!</v>
      </c>
      <c r="AO999" s="50" t="e">
        <f>VLOOKUP(Audit!#REF!,$V$3:$AE$12,4,FALSE) &amp;  Audit!#REF! &amp; IF(Audit!#REF!=10,Audit!#REF!,"")</f>
        <v>#REF!</v>
      </c>
      <c r="AP999" s="50" t="e">
        <f>VLOOKUP(Audit!#REF!,$V$13:$AE$22,4,FALSE)&amp; IF(Audit!#REF!=10,Audit!#REF!,"")</f>
        <v>#REF!</v>
      </c>
      <c r="AQ999" s="47" t="e">
        <f t="shared" si="471"/>
        <v>#REF!</v>
      </c>
      <c r="AR999" s="50" t="e">
        <f>VLOOKUP(Audit!#REF!,$V$3:$AE$12,5,FALSE)&amp; IF(Audit!#REF!=10,Audit!#REF!,"")</f>
        <v>#REF!</v>
      </c>
      <c r="AS999" s="50" t="e">
        <f>VLOOKUP(Audit!#REF!,$V$13:$AE$22,5,FALSE)&amp; IF(Audit!#REF!=10,Audit!#REF!,"")</f>
        <v>#REF!</v>
      </c>
      <c r="AT999" s="47" t="e">
        <f t="shared" si="472"/>
        <v>#REF!</v>
      </c>
      <c r="AU999" s="50" t="e">
        <f>VLOOKUP(Audit!#REF!,$V$3:$AE$12,6,FALSE)&amp; IF(Audit!#REF!=10,Audit!#REF!,"")</f>
        <v>#REF!</v>
      </c>
      <c r="AV999" s="50" t="e">
        <f>VLOOKUP(Audit!#REF!,$V$13:$AE$22,6,FALSE)&amp; IF(Audit!#REF!=10,Audit!#REF!,"")</f>
        <v>#REF!</v>
      </c>
      <c r="AW999" s="47" t="e">
        <f t="shared" si="473"/>
        <v>#REF!</v>
      </c>
      <c r="AX999" s="50" t="e">
        <f>VLOOKUP(Audit!#REF!,$V$3:$AE$12,7,FALSE)&amp; IF(Audit!#REF!=10,Audit!#REF!,"")</f>
        <v>#REF!</v>
      </c>
      <c r="AY999" s="50" t="e">
        <f>VLOOKUP(Audit!#REF!,$V$13:$AE$22,7,FALSE) &amp; IF(Audit!#REF!=10,Audit!#REF!,"")</f>
        <v>#REF!</v>
      </c>
      <c r="AZ999" s="47" t="e">
        <f t="shared" si="474"/>
        <v>#REF!</v>
      </c>
      <c r="BA999" s="50" t="e">
        <f>VLOOKUP(Audit!#REF!,$V$3:$AE$12,8,FALSE)&amp; Audit!#REF! &amp; IF(Audit!#REF!=10,Audit!#REF!,"")</f>
        <v>#REF!</v>
      </c>
      <c r="BB999" s="50" t="e">
        <f>VLOOKUP(Audit!#REF!,$V$13:$AE$22,8,FALSE) &amp; IF(Audit!#REF!=10,Audit!#REF!,"")</f>
        <v>#REF!</v>
      </c>
      <c r="BC999" s="47" t="e">
        <f t="shared" si="475"/>
        <v>#REF!</v>
      </c>
      <c r="BD999" s="50" t="e">
        <f>VLOOKUP(Audit!#REF!,$V$3:$AE$12,9,FALSE)&amp; IF(Audit!#REF!=10,Audit!#REF!,"")</f>
        <v>#REF!</v>
      </c>
      <c r="BE999" s="50" t="e">
        <f>VLOOKUP(Audit!#REF!,$V$13:$AE$22,9,FALSE) &amp; IF(Audit!#REF!=10,Audit!#REF!,"") &amp; IF(Audit!#REF!&lt;&gt;1,U999,"")</f>
        <v>#REF!</v>
      </c>
      <c r="BF999" s="47" t="e">
        <f t="shared" si="476"/>
        <v>#REF!</v>
      </c>
      <c r="BG999" s="50" t="e">
        <f>VLOOKUP(Audit!#REF!,$V$3:$AE$12,10,FALSE) &amp; Audit!#REF! &amp; IF(Audit!#REF!=10,Audit!#REF!,"")</f>
        <v>#REF!</v>
      </c>
      <c r="BH999" s="50" t="e">
        <f>VLOOKUP(Audit!#REF!,$V$13:$AE$22,10,FALSE) &amp; IF(Audit!#REF!=10,Audit!#REF!,"") &amp; IF(Audit!#REF!&lt;&gt;1,U999,"")</f>
        <v>#REF!</v>
      </c>
      <c r="BI999" s="47" t="e">
        <f t="shared" si="477"/>
        <v>#REF!</v>
      </c>
      <c r="BJ999" s="48" t="str">
        <f t="shared" si="478"/>
        <v/>
      </c>
      <c r="BK999" s="48" t="str">
        <f t="shared" si="479"/>
        <v/>
      </c>
      <c r="BL999" s="48" t="str">
        <f t="shared" si="480"/>
        <v/>
      </c>
      <c r="BM999" s="48" t="str">
        <f t="shared" si="481"/>
        <v/>
      </c>
      <c r="BN999" s="48" t="str">
        <f t="shared" si="482"/>
        <v/>
      </c>
      <c r="BO999" s="48" t="str">
        <f t="shared" si="483"/>
        <v/>
      </c>
      <c r="BP999" s="48" t="str">
        <f t="shared" si="484"/>
        <v/>
      </c>
      <c r="BQ999" s="48" t="str">
        <f t="shared" si="485"/>
        <v/>
      </c>
      <c r="BR999" s="48" t="str">
        <f t="shared" si="486"/>
        <v/>
      </c>
      <c r="BS999" s="48" t="str">
        <f t="shared" si="487"/>
        <v/>
      </c>
      <c r="BT999" s="48" t="str">
        <f t="shared" si="488"/>
        <v/>
      </c>
      <c r="BU999" s="48" t="str">
        <f t="shared" si="489"/>
        <v/>
      </c>
    </row>
    <row r="1000" spans="1:73">
      <c r="A1000" s="10" t="e">
        <f>Audit!#REF!</f>
        <v>#REF!</v>
      </c>
      <c r="B1000" s="10" t="e">
        <f t="shared" si="460"/>
        <v>#REF!</v>
      </c>
      <c r="C1000" s="17" t="e">
        <f>VLOOKUP(Audit!#REF!,$V$3:$AE$12,2,FALSE) &amp; VLOOKUP(Audit!#REF!,$V$13:$AE$22,2,FALSE)&amp; IF(Audit!#REF!=10,Audit!#REF!&amp;Audit!#REF!,"")</f>
        <v>#REF!</v>
      </c>
      <c r="D1000" s="17" t="e">
        <f>VLOOKUP(Audit!#REF!,$V$3:$AE$12,3,FALSE) &amp; VLOOKUP(Audit!#REF!,$V$13:$AE$22,3,FALSE) &amp;IF(Audit!#REF!=10,Audit!#REF!&amp;Audit!#REF!,"")</f>
        <v>#REF!</v>
      </c>
      <c r="E1000" s="17" t="e">
        <f>VLOOKUP(Audit!#REF!,$V$3:$AE$12,4,FALSE)&amp; Audit!#REF! &amp; VLOOKUP(Audit!#REF!,$V$13:$AE$22,4,FALSE)&amp; IF(Audit!#REF!=10,Audit!#REF!&amp;Audit!#REF!,"")</f>
        <v>#REF!</v>
      </c>
      <c r="F1000" s="17" t="e">
        <f>VLOOKUP(Audit!#REF!,$V$3:$AE$12,5,FALSE) &amp; VLOOKUP(Audit!#REF!,$V$13:$AE$22,5,FALSE)&amp; IF(Audit!#REF!=10,Audit!#REF!&amp;Audit!#REF!,"")</f>
        <v>#REF!</v>
      </c>
      <c r="G1000" s="17" t="e">
        <f>VLOOKUP(Audit!#REF!,$V$3:$AE$12,6,FALSE) &amp; VLOOKUP(Audit!#REF!,$V$13:$AE$22,6,FALSE)&amp; IF(Audit!#REF!=10,Audit!#REF!&amp;Audit!#REF!,"")</f>
        <v>#REF!</v>
      </c>
      <c r="H1000" s="17" t="e">
        <f>VLOOKUP(Audit!#REF!,$V$3:$AE$12,7,FALSE) &amp; VLOOKUP(Audit!#REF!,$V$13:$AE$22,7,FALSE)&amp;IF(Audit!#REF!=10,Audit!#REF!&amp;Audit!#REF!,"")</f>
        <v>#REF!</v>
      </c>
      <c r="I1000" s="17" t="e">
        <f>VLOOKUP(Audit!#REF!,$V$3:$AE$12,8,FALSE) &amp; Audit!#REF! &amp; VLOOKUP(Audit!#REF!,$V$13:$AE$22,8,FALSE)&amp;IF(Audit!#REF!=10,Audit!#REF!&amp;Audit!#REF!,"")</f>
        <v>#REF!</v>
      </c>
      <c r="J1000" s="17" t="e">
        <f>VLOOKUP(Audit!#REF!,$V$3:$AE$12,9,FALSE) &amp; VLOOKUP(Audit!#REF!,$V$13:$AE$22,9,FALSE) &amp; IF(Audit!#REF!=10,Audit!#REF!&amp;Audit!#REF!,"") &amp; IF(Audit!#REF!&lt;&gt;1,U1000,"")</f>
        <v>#REF!</v>
      </c>
      <c r="K1000" s="17" t="e">
        <f>VLOOKUP(Audit!#REF!,$V$3:$AE$12,10,FALSE) &amp; Audit!#REF! &amp; VLOOKUP(Audit!#REF!,$V$13:$AE$22,10,FALSE) &amp; IF(Audit!#REF!=10,Audit!#REF!&amp;Audit!#REF!,"") &amp; IF(Audit!#REF!&lt;&gt;1,U1000,"")</f>
        <v>#REF!</v>
      </c>
      <c r="L1000" s="10" t="e">
        <f>Audit!#REF!</f>
        <v>#REF!</v>
      </c>
      <c r="M1000" s="10" t="e">
        <f t="shared" si="461"/>
        <v>#REF!</v>
      </c>
      <c r="N1000" s="10" t="e">
        <f t="shared" si="462"/>
        <v>#REF!</v>
      </c>
      <c r="O1000" s="10" t="e">
        <f t="shared" si="463"/>
        <v>#REF!</v>
      </c>
      <c r="P1000" s="10" t="e">
        <f t="shared" si="464"/>
        <v>#REF!</v>
      </c>
      <c r="Q1000" s="10" t="e">
        <f t="shared" si="465"/>
        <v>#REF!</v>
      </c>
      <c r="R1000" s="10" t="e">
        <f t="shared" si="466"/>
        <v>#REF!</v>
      </c>
      <c r="S1000" s="10" t="e">
        <f t="shared" si="467"/>
        <v>#REF!</v>
      </c>
      <c r="T1000" s="10" t="e">
        <f t="shared" si="468"/>
        <v>#REF!</v>
      </c>
      <c r="U1000" s="17" t="e">
        <f>IF(Audit!#REF!="","",VLOOKUP(Audit!#REF!,$W$26:$X$35,2,FALSE)) &amp; Audit!#REF! &amp; IF(Audit!#REF!="","",IF(Audit!#REF!&lt;=1.4,VLOOKUP(Audit!#REF!,$W$38:X1045,2,FALSE),VLOOKUP(Audit!#REF!,$W$51:$X$61,2,FALSE))) &amp; IF(Audit!#REF!="","",VLOOKUP(Audit!#REF!,$Y$26:$Z$35,2,FALSE) &amp; Audit!#REF! &amp; IF(Audit!#REF!="","",IF(Audit!#REF!&lt;=1.4,VLOOKUP(Audit!#REF!,$Y$38:$Z$48,2,FALSE),VLOOKUP(Audit!#REF!,$Y$51:$Z$61,2,FALSE))))</f>
        <v>#REF!</v>
      </c>
      <c r="V1000" s="21"/>
      <c r="AH1000" s="49" t="e">
        <f>Audit!#REF!</f>
        <v>#REF!</v>
      </c>
      <c r="AI1000" s="50" t="e">
        <f>VLOOKUP(Audit!#REF!,$V$3:$AE$12,2,FALSE)&amp; IF(Audit!#REF!=10,Audit!#REF!,"")</f>
        <v>#REF!</v>
      </c>
      <c r="AJ1000" s="50" t="e">
        <f>VLOOKUP(Audit!#REF!,$V$13:$AE$22,2,FALSE)&amp; IF(Audit!#REF!=10,Audit!#REF!,"")</f>
        <v>#REF!</v>
      </c>
      <c r="AK1000" s="47" t="e">
        <f t="shared" si="469"/>
        <v>#REF!</v>
      </c>
      <c r="AL1000" s="50" t="e">
        <f>VLOOKUP(Audit!#REF!,$V$3:$AE$12,3,FALSE)&amp; IF(Audit!#REF!=10,Audit!#REF!,"")</f>
        <v>#REF!</v>
      </c>
      <c r="AM1000" s="50" t="e">
        <f>VLOOKUP(Audit!#REF!,$V$13:$AE$22,3,FALSE)&amp; IF(Audit!#REF!=10,Audit!#REF!,"")</f>
        <v>#REF!</v>
      </c>
      <c r="AN1000" s="47" t="e">
        <f t="shared" si="470"/>
        <v>#REF!</v>
      </c>
      <c r="AO1000" s="50" t="e">
        <f>VLOOKUP(Audit!#REF!,$V$3:$AE$12,4,FALSE) &amp;  Audit!#REF! &amp; IF(Audit!#REF!=10,Audit!#REF!,"")</f>
        <v>#REF!</v>
      </c>
      <c r="AP1000" s="50" t="e">
        <f>VLOOKUP(Audit!#REF!,$V$13:$AE$22,4,FALSE)&amp; IF(Audit!#REF!=10,Audit!#REF!,"")</f>
        <v>#REF!</v>
      </c>
      <c r="AQ1000" s="47" t="e">
        <f t="shared" si="471"/>
        <v>#REF!</v>
      </c>
      <c r="AR1000" s="50" t="e">
        <f>VLOOKUP(Audit!#REF!,$V$3:$AE$12,5,FALSE)&amp; IF(Audit!#REF!=10,Audit!#REF!,"")</f>
        <v>#REF!</v>
      </c>
      <c r="AS1000" s="50" t="e">
        <f>VLOOKUP(Audit!#REF!,$V$13:$AE$22,5,FALSE)&amp; IF(Audit!#REF!=10,Audit!#REF!,"")</f>
        <v>#REF!</v>
      </c>
      <c r="AT1000" s="47" t="e">
        <f t="shared" si="472"/>
        <v>#REF!</v>
      </c>
      <c r="AU1000" s="50" t="e">
        <f>VLOOKUP(Audit!#REF!,$V$3:$AE$12,6,FALSE)&amp; IF(Audit!#REF!=10,Audit!#REF!,"")</f>
        <v>#REF!</v>
      </c>
      <c r="AV1000" s="50" t="e">
        <f>VLOOKUP(Audit!#REF!,$V$13:$AE$22,6,FALSE)&amp; IF(Audit!#REF!=10,Audit!#REF!,"")</f>
        <v>#REF!</v>
      </c>
      <c r="AW1000" s="47" t="e">
        <f t="shared" si="473"/>
        <v>#REF!</v>
      </c>
      <c r="AX1000" s="50" t="e">
        <f>VLOOKUP(Audit!#REF!,$V$3:$AE$12,7,FALSE)&amp; IF(Audit!#REF!=10,Audit!#REF!,"")</f>
        <v>#REF!</v>
      </c>
      <c r="AY1000" s="50" t="e">
        <f>VLOOKUP(Audit!#REF!,$V$13:$AE$22,7,FALSE) &amp; IF(Audit!#REF!=10,Audit!#REF!,"")</f>
        <v>#REF!</v>
      </c>
      <c r="AZ1000" s="47" t="e">
        <f t="shared" si="474"/>
        <v>#REF!</v>
      </c>
      <c r="BA1000" s="50" t="e">
        <f>VLOOKUP(Audit!#REF!,$V$3:$AE$12,8,FALSE)&amp; Audit!#REF! &amp; IF(Audit!#REF!=10,Audit!#REF!,"")</f>
        <v>#REF!</v>
      </c>
      <c r="BB1000" s="50" t="e">
        <f>VLOOKUP(Audit!#REF!,$V$13:$AE$22,8,FALSE) &amp; IF(Audit!#REF!=10,Audit!#REF!,"")</f>
        <v>#REF!</v>
      </c>
      <c r="BC1000" s="47" t="e">
        <f t="shared" si="475"/>
        <v>#REF!</v>
      </c>
      <c r="BD1000" s="50" t="e">
        <f>VLOOKUP(Audit!#REF!,$V$3:$AE$12,9,FALSE)&amp; IF(Audit!#REF!=10,Audit!#REF!,"")</f>
        <v>#REF!</v>
      </c>
      <c r="BE1000" s="50" t="e">
        <f>VLOOKUP(Audit!#REF!,$V$13:$AE$22,9,FALSE) &amp; IF(Audit!#REF!=10,Audit!#REF!,"") &amp; IF(Audit!#REF!&lt;&gt;1,U1000,"")</f>
        <v>#REF!</v>
      </c>
      <c r="BF1000" s="47" t="e">
        <f t="shared" si="476"/>
        <v>#REF!</v>
      </c>
      <c r="BG1000" s="50" t="e">
        <f>VLOOKUP(Audit!#REF!,$V$3:$AE$12,10,FALSE) &amp; Audit!#REF! &amp; IF(Audit!#REF!=10,Audit!#REF!,"")</f>
        <v>#REF!</v>
      </c>
      <c r="BH1000" s="50" t="e">
        <f>VLOOKUP(Audit!#REF!,$V$13:$AE$22,10,FALSE) &amp; IF(Audit!#REF!=10,Audit!#REF!,"") &amp; IF(Audit!#REF!&lt;&gt;1,U1000,"")</f>
        <v>#REF!</v>
      </c>
      <c r="BI1000" s="47" t="e">
        <f t="shared" si="477"/>
        <v>#REF!</v>
      </c>
      <c r="BJ1000" s="48" t="str">
        <f t="shared" si="478"/>
        <v/>
      </c>
      <c r="BK1000" s="48" t="str">
        <f t="shared" si="479"/>
        <v/>
      </c>
      <c r="BL1000" s="48" t="str">
        <f t="shared" si="480"/>
        <v/>
      </c>
      <c r="BM1000" s="48" t="str">
        <f t="shared" si="481"/>
        <v/>
      </c>
      <c r="BN1000" s="48" t="str">
        <f t="shared" si="482"/>
        <v/>
      </c>
      <c r="BO1000" s="48" t="str">
        <f t="shared" si="483"/>
        <v/>
      </c>
      <c r="BP1000" s="48" t="str">
        <f t="shared" si="484"/>
        <v/>
      </c>
      <c r="BQ1000" s="48" t="str">
        <f t="shared" si="485"/>
        <v/>
      </c>
      <c r="BR1000" s="48" t="str">
        <f t="shared" si="486"/>
        <v/>
      </c>
      <c r="BS1000" s="48" t="str">
        <f t="shared" si="487"/>
        <v/>
      </c>
      <c r="BT1000" s="48" t="str">
        <f t="shared" si="488"/>
        <v/>
      </c>
      <c r="BU1000" s="48" t="str">
        <f t="shared" si="489"/>
        <v/>
      </c>
    </row>
    <row r="1001" spans="1:73">
      <c r="A1001" s="10" t="e">
        <f>Audit!#REF!</f>
        <v>#REF!</v>
      </c>
      <c r="B1001" s="10" t="e">
        <f t="shared" si="460"/>
        <v>#REF!</v>
      </c>
      <c r="C1001" s="17" t="e">
        <f>VLOOKUP(Audit!#REF!,$V$3:$AE$12,2,FALSE) &amp; VLOOKUP(Audit!#REF!,$V$13:$AE$22,2,FALSE)&amp; IF(Audit!#REF!=10,Audit!#REF!&amp;Audit!#REF!,"")</f>
        <v>#REF!</v>
      </c>
      <c r="D1001" s="17" t="e">
        <f>VLOOKUP(Audit!#REF!,$V$3:$AE$12,3,FALSE) &amp; VLOOKUP(Audit!#REF!,$V$13:$AE$22,3,FALSE) &amp;IF(Audit!#REF!=10,Audit!#REF!&amp;Audit!#REF!,"")</f>
        <v>#REF!</v>
      </c>
      <c r="E1001" s="17" t="e">
        <f>VLOOKUP(Audit!#REF!,$V$3:$AE$12,4,FALSE)&amp; Audit!#REF! &amp; VLOOKUP(Audit!#REF!,$V$13:$AE$22,4,FALSE)&amp; IF(Audit!#REF!=10,Audit!#REF!&amp;Audit!#REF!,"")</f>
        <v>#REF!</v>
      </c>
      <c r="F1001" s="17" t="e">
        <f>VLOOKUP(Audit!#REF!,$V$3:$AE$12,5,FALSE) &amp; VLOOKUP(Audit!#REF!,$V$13:$AE$22,5,FALSE)&amp; IF(Audit!#REF!=10,Audit!#REF!&amp;Audit!#REF!,"")</f>
        <v>#REF!</v>
      </c>
      <c r="G1001" s="17" t="e">
        <f>VLOOKUP(Audit!#REF!,$V$3:$AE$12,6,FALSE) &amp; VLOOKUP(Audit!#REF!,$V$13:$AE$22,6,FALSE)&amp; IF(Audit!#REF!=10,Audit!#REF!&amp;Audit!#REF!,"")</f>
        <v>#REF!</v>
      </c>
      <c r="H1001" s="17" t="e">
        <f>VLOOKUP(Audit!#REF!,$V$3:$AE$12,7,FALSE) &amp; VLOOKUP(Audit!#REF!,$V$13:$AE$22,7,FALSE)&amp;IF(Audit!#REF!=10,Audit!#REF!&amp;Audit!#REF!,"")</f>
        <v>#REF!</v>
      </c>
      <c r="I1001" s="17" t="e">
        <f>VLOOKUP(Audit!#REF!,$V$3:$AE$12,8,FALSE) &amp; Audit!#REF! &amp; VLOOKUP(Audit!#REF!,$V$13:$AE$22,8,FALSE)&amp;IF(Audit!#REF!=10,Audit!#REF!&amp;Audit!#REF!,"")</f>
        <v>#REF!</v>
      </c>
      <c r="J1001" s="17" t="e">
        <f>VLOOKUP(Audit!#REF!,$V$3:$AE$12,9,FALSE) &amp; VLOOKUP(Audit!#REF!,$V$13:$AE$22,9,FALSE) &amp; IF(Audit!#REF!=10,Audit!#REF!&amp;Audit!#REF!,"") &amp; IF(Audit!#REF!&lt;&gt;1,U1001,"")</f>
        <v>#REF!</v>
      </c>
      <c r="K1001" s="17" t="e">
        <f>VLOOKUP(Audit!#REF!,$V$3:$AE$12,10,FALSE) &amp; Audit!#REF! &amp; VLOOKUP(Audit!#REF!,$V$13:$AE$22,10,FALSE) &amp; IF(Audit!#REF!=10,Audit!#REF!&amp;Audit!#REF!,"") &amp; IF(Audit!#REF!&lt;&gt;1,U1001,"")</f>
        <v>#REF!</v>
      </c>
      <c r="L1001" s="10" t="e">
        <f>Audit!#REF!</f>
        <v>#REF!</v>
      </c>
      <c r="M1001" s="10" t="e">
        <f t="shared" si="461"/>
        <v>#REF!</v>
      </c>
      <c r="N1001" s="10" t="e">
        <f t="shared" si="462"/>
        <v>#REF!</v>
      </c>
      <c r="O1001" s="10" t="e">
        <f t="shared" si="463"/>
        <v>#REF!</v>
      </c>
      <c r="P1001" s="10" t="e">
        <f t="shared" si="464"/>
        <v>#REF!</v>
      </c>
      <c r="Q1001" s="10" t="e">
        <f t="shared" si="465"/>
        <v>#REF!</v>
      </c>
      <c r="R1001" s="10" t="e">
        <f t="shared" si="466"/>
        <v>#REF!</v>
      </c>
      <c r="S1001" s="10" t="e">
        <f t="shared" si="467"/>
        <v>#REF!</v>
      </c>
      <c r="T1001" s="10" t="e">
        <f t="shared" si="468"/>
        <v>#REF!</v>
      </c>
      <c r="U1001" s="17" t="e">
        <f>IF(Audit!#REF!="","",VLOOKUP(Audit!#REF!,$W$26:$X$35,2,FALSE)) &amp; Audit!#REF! &amp; IF(Audit!#REF!="","",IF(Audit!#REF!&lt;=1.4,VLOOKUP(Audit!#REF!,$W$38:X1046,2,FALSE),VLOOKUP(Audit!#REF!,$W$51:$X$61,2,FALSE))) &amp; IF(Audit!#REF!="","",VLOOKUP(Audit!#REF!,$Y$26:$Z$35,2,FALSE) &amp; Audit!#REF! &amp; IF(Audit!#REF!="","",IF(Audit!#REF!&lt;=1.4,VLOOKUP(Audit!#REF!,$Y$38:$Z$48,2,FALSE),VLOOKUP(Audit!#REF!,$Y$51:$Z$61,2,FALSE))))</f>
        <v>#REF!</v>
      </c>
      <c r="V1001" s="21"/>
      <c r="AH1001" s="49" t="e">
        <f>Audit!#REF!</f>
        <v>#REF!</v>
      </c>
      <c r="AI1001" s="50" t="e">
        <f>VLOOKUP(Audit!#REF!,$V$3:$AE$12,2,FALSE)&amp; IF(Audit!#REF!=10,Audit!#REF!,"")</f>
        <v>#REF!</v>
      </c>
      <c r="AJ1001" s="50" t="e">
        <f>VLOOKUP(Audit!#REF!,$V$13:$AE$22,2,FALSE)&amp; IF(Audit!#REF!=10,Audit!#REF!,"")</f>
        <v>#REF!</v>
      </c>
      <c r="AK1001" s="47" t="e">
        <f t="shared" si="469"/>
        <v>#REF!</v>
      </c>
      <c r="AL1001" s="50" t="e">
        <f>VLOOKUP(Audit!#REF!,$V$3:$AE$12,3,FALSE)&amp; IF(Audit!#REF!=10,Audit!#REF!,"")</f>
        <v>#REF!</v>
      </c>
      <c r="AM1001" s="50" t="e">
        <f>VLOOKUP(Audit!#REF!,$V$13:$AE$22,3,FALSE)&amp; IF(Audit!#REF!=10,Audit!#REF!,"")</f>
        <v>#REF!</v>
      </c>
      <c r="AN1001" s="47" t="e">
        <f t="shared" si="470"/>
        <v>#REF!</v>
      </c>
      <c r="AO1001" s="50" t="e">
        <f>VLOOKUP(Audit!#REF!,$V$3:$AE$12,4,FALSE) &amp;  Audit!#REF! &amp; IF(Audit!#REF!=10,Audit!#REF!,"")</f>
        <v>#REF!</v>
      </c>
      <c r="AP1001" s="50" t="e">
        <f>VLOOKUP(Audit!#REF!,$V$13:$AE$22,4,FALSE)&amp; IF(Audit!#REF!=10,Audit!#REF!,"")</f>
        <v>#REF!</v>
      </c>
      <c r="AQ1001" s="47" t="e">
        <f t="shared" si="471"/>
        <v>#REF!</v>
      </c>
      <c r="AR1001" s="50" t="e">
        <f>VLOOKUP(Audit!#REF!,$V$3:$AE$12,5,FALSE)&amp; IF(Audit!#REF!=10,Audit!#REF!,"")</f>
        <v>#REF!</v>
      </c>
      <c r="AS1001" s="50" t="e">
        <f>VLOOKUP(Audit!#REF!,$V$13:$AE$22,5,FALSE)&amp; IF(Audit!#REF!=10,Audit!#REF!,"")</f>
        <v>#REF!</v>
      </c>
      <c r="AT1001" s="47" t="e">
        <f t="shared" si="472"/>
        <v>#REF!</v>
      </c>
      <c r="AU1001" s="50" t="e">
        <f>VLOOKUP(Audit!#REF!,$V$3:$AE$12,6,FALSE)&amp; IF(Audit!#REF!=10,Audit!#REF!,"")</f>
        <v>#REF!</v>
      </c>
      <c r="AV1001" s="50" t="e">
        <f>VLOOKUP(Audit!#REF!,$V$13:$AE$22,6,FALSE)&amp; IF(Audit!#REF!=10,Audit!#REF!,"")</f>
        <v>#REF!</v>
      </c>
      <c r="AW1001" s="47" t="e">
        <f t="shared" si="473"/>
        <v>#REF!</v>
      </c>
      <c r="AX1001" s="50" t="e">
        <f>VLOOKUP(Audit!#REF!,$V$3:$AE$12,7,FALSE)&amp; IF(Audit!#REF!=10,Audit!#REF!,"")</f>
        <v>#REF!</v>
      </c>
      <c r="AY1001" s="50" t="e">
        <f>VLOOKUP(Audit!#REF!,$V$13:$AE$22,7,FALSE) &amp; IF(Audit!#REF!=10,Audit!#REF!,"")</f>
        <v>#REF!</v>
      </c>
      <c r="AZ1001" s="47" t="e">
        <f t="shared" si="474"/>
        <v>#REF!</v>
      </c>
      <c r="BA1001" s="50" t="e">
        <f>VLOOKUP(Audit!#REF!,$V$3:$AE$12,8,FALSE)&amp; Audit!#REF! &amp; IF(Audit!#REF!=10,Audit!#REF!,"")</f>
        <v>#REF!</v>
      </c>
      <c r="BB1001" s="50" t="e">
        <f>VLOOKUP(Audit!#REF!,$V$13:$AE$22,8,FALSE) &amp; IF(Audit!#REF!=10,Audit!#REF!,"")</f>
        <v>#REF!</v>
      </c>
      <c r="BC1001" s="47" t="e">
        <f t="shared" si="475"/>
        <v>#REF!</v>
      </c>
      <c r="BD1001" s="50" t="e">
        <f>VLOOKUP(Audit!#REF!,$V$3:$AE$12,9,FALSE)&amp; IF(Audit!#REF!=10,Audit!#REF!,"")</f>
        <v>#REF!</v>
      </c>
      <c r="BE1001" s="50" t="e">
        <f>VLOOKUP(Audit!#REF!,$V$13:$AE$22,9,FALSE) &amp; IF(Audit!#REF!=10,Audit!#REF!,"") &amp; IF(Audit!#REF!&lt;&gt;1,U1001,"")</f>
        <v>#REF!</v>
      </c>
      <c r="BF1001" s="47" t="e">
        <f t="shared" si="476"/>
        <v>#REF!</v>
      </c>
      <c r="BG1001" s="50" t="e">
        <f>VLOOKUP(Audit!#REF!,$V$3:$AE$12,10,FALSE) &amp; Audit!#REF! &amp; IF(Audit!#REF!=10,Audit!#REF!,"")</f>
        <v>#REF!</v>
      </c>
      <c r="BH1001" s="50" t="e">
        <f>VLOOKUP(Audit!#REF!,$V$13:$AE$22,10,FALSE) &amp; IF(Audit!#REF!=10,Audit!#REF!,"") &amp; IF(Audit!#REF!&lt;&gt;1,U1001,"")</f>
        <v>#REF!</v>
      </c>
      <c r="BI1001" s="47" t="e">
        <f t="shared" si="477"/>
        <v>#REF!</v>
      </c>
      <c r="BJ1001" s="48" t="str">
        <f t="shared" si="478"/>
        <v/>
      </c>
      <c r="BK1001" s="48" t="str">
        <f t="shared" si="479"/>
        <v/>
      </c>
      <c r="BL1001" s="48" t="str">
        <f t="shared" si="480"/>
        <v/>
      </c>
      <c r="BM1001" s="48" t="str">
        <f t="shared" si="481"/>
        <v/>
      </c>
      <c r="BN1001" s="48" t="str">
        <f t="shared" si="482"/>
        <v/>
      </c>
      <c r="BO1001" s="48" t="str">
        <f t="shared" si="483"/>
        <v/>
      </c>
      <c r="BP1001" s="48" t="str">
        <f t="shared" si="484"/>
        <v/>
      </c>
      <c r="BQ1001" s="48" t="str">
        <f t="shared" si="485"/>
        <v/>
      </c>
      <c r="BR1001" s="48" t="str">
        <f t="shared" si="486"/>
        <v/>
      </c>
      <c r="BS1001" s="48" t="str">
        <f t="shared" si="487"/>
        <v/>
      </c>
      <c r="BT1001" s="48" t="str">
        <f t="shared" si="488"/>
        <v/>
      </c>
      <c r="BU1001" s="48" t="str">
        <f t="shared" si="489"/>
        <v/>
      </c>
    </row>
    <row r="1002" spans="1:73">
      <c r="A1002" s="10" t="e">
        <f>Audit!#REF!</f>
        <v>#REF!</v>
      </c>
      <c r="B1002" s="10" t="e">
        <f t="shared" si="460"/>
        <v>#REF!</v>
      </c>
      <c r="C1002" s="17" t="e">
        <f>VLOOKUP(Audit!#REF!,$V$3:$AE$12,2,FALSE) &amp; VLOOKUP(Audit!#REF!,$V$13:$AE$22,2,FALSE)&amp; IF(Audit!#REF!=10,Audit!#REF!&amp;Audit!#REF!,"")</f>
        <v>#REF!</v>
      </c>
      <c r="D1002" s="17" t="e">
        <f>VLOOKUP(Audit!#REF!,$V$3:$AE$12,3,FALSE) &amp; VLOOKUP(Audit!#REF!,$V$13:$AE$22,3,FALSE) &amp;IF(Audit!#REF!=10,Audit!#REF!&amp;Audit!#REF!,"")</f>
        <v>#REF!</v>
      </c>
      <c r="E1002" s="17" t="e">
        <f>VLOOKUP(Audit!#REF!,$V$3:$AE$12,4,FALSE)&amp; Audit!#REF! &amp; VLOOKUP(Audit!#REF!,$V$13:$AE$22,4,FALSE)&amp; IF(Audit!#REF!=10,Audit!#REF!&amp;Audit!#REF!,"")</f>
        <v>#REF!</v>
      </c>
      <c r="F1002" s="17" t="e">
        <f>VLOOKUP(Audit!#REF!,$V$3:$AE$12,5,FALSE) &amp; VLOOKUP(Audit!#REF!,$V$13:$AE$22,5,FALSE)&amp; IF(Audit!#REF!=10,Audit!#REF!&amp;Audit!#REF!,"")</f>
        <v>#REF!</v>
      </c>
      <c r="G1002" s="17" t="e">
        <f>VLOOKUP(Audit!#REF!,$V$3:$AE$12,6,FALSE) &amp; VLOOKUP(Audit!#REF!,$V$13:$AE$22,6,FALSE)&amp; IF(Audit!#REF!=10,Audit!#REF!&amp;Audit!#REF!,"")</f>
        <v>#REF!</v>
      </c>
      <c r="H1002" s="17" t="e">
        <f>VLOOKUP(Audit!#REF!,$V$3:$AE$12,7,FALSE) &amp; VLOOKUP(Audit!#REF!,$V$13:$AE$22,7,FALSE)&amp;IF(Audit!#REF!=10,Audit!#REF!&amp;Audit!#REF!,"")</f>
        <v>#REF!</v>
      </c>
      <c r="I1002" s="17" t="e">
        <f>VLOOKUP(Audit!#REF!,$V$3:$AE$12,8,FALSE) &amp; Audit!#REF! &amp; VLOOKUP(Audit!#REF!,$V$13:$AE$22,8,FALSE)&amp;IF(Audit!#REF!=10,Audit!#REF!&amp;Audit!#REF!,"")</f>
        <v>#REF!</v>
      </c>
      <c r="J1002" s="17" t="e">
        <f>VLOOKUP(Audit!#REF!,$V$3:$AE$12,9,FALSE) &amp; VLOOKUP(Audit!#REF!,$V$13:$AE$22,9,FALSE) &amp; IF(Audit!#REF!=10,Audit!#REF!&amp;Audit!#REF!,"") &amp; IF(Audit!#REF!&lt;&gt;1,U1002,"")</f>
        <v>#REF!</v>
      </c>
      <c r="K1002" s="17" t="e">
        <f>VLOOKUP(Audit!#REF!,$V$3:$AE$12,10,FALSE) &amp; Audit!#REF! &amp; VLOOKUP(Audit!#REF!,$V$13:$AE$22,10,FALSE) &amp; IF(Audit!#REF!=10,Audit!#REF!&amp;Audit!#REF!,"") &amp; IF(Audit!#REF!&lt;&gt;1,U1002,"")</f>
        <v>#REF!</v>
      </c>
      <c r="L1002" s="10" t="e">
        <f>Audit!#REF!</f>
        <v>#REF!</v>
      </c>
      <c r="M1002" s="10" t="e">
        <f t="shared" si="461"/>
        <v>#REF!</v>
      </c>
      <c r="N1002" s="10" t="e">
        <f t="shared" si="462"/>
        <v>#REF!</v>
      </c>
      <c r="O1002" s="10" t="e">
        <f t="shared" si="463"/>
        <v>#REF!</v>
      </c>
      <c r="P1002" s="10" t="e">
        <f t="shared" si="464"/>
        <v>#REF!</v>
      </c>
      <c r="Q1002" s="10" t="e">
        <f t="shared" si="465"/>
        <v>#REF!</v>
      </c>
      <c r="R1002" s="10" t="e">
        <f t="shared" si="466"/>
        <v>#REF!</v>
      </c>
      <c r="S1002" s="10" t="e">
        <f t="shared" si="467"/>
        <v>#REF!</v>
      </c>
      <c r="T1002" s="10" t="e">
        <f t="shared" si="468"/>
        <v>#REF!</v>
      </c>
      <c r="U1002" s="17" t="e">
        <f>IF(Audit!#REF!="","",VLOOKUP(Audit!#REF!,$W$26:$X$35,2,FALSE)) &amp; Audit!#REF! &amp; IF(Audit!#REF!="","",IF(Audit!#REF!&lt;=1.4,VLOOKUP(Audit!#REF!,$W$38:X1047,2,FALSE),VLOOKUP(Audit!#REF!,$W$51:$X$61,2,FALSE))) &amp; IF(Audit!#REF!="","",VLOOKUP(Audit!#REF!,$Y$26:$Z$35,2,FALSE) &amp; Audit!#REF! &amp; IF(Audit!#REF!="","",IF(Audit!#REF!&lt;=1.4,VLOOKUP(Audit!#REF!,$Y$38:$Z$48,2,FALSE),VLOOKUP(Audit!#REF!,$Y$51:$Z$61,2,FALSE))))</f>
        <v>#REF!</v>
      </c>
      <c r="V1002" s="21"/>
      <c r="AH1002" s="49" t="e">
        <f>Audit!#REF!</f>
        <v>#REF!</v>
      </c>
      <c r="AI1002" s="50" t="e">
        <f>VLOOKUP(Audit!#REF!,$V$3:$AE$12,2,FALSE)&amp; IF(Audit!#REF!=10,Audit!#REF!,"")</f>
        <v>#REF!</v>
      </c>
      <c r="AJ1002" s="50" t="e">
        <f>VLOOKUP(Audit!#REF!,$V$13:$AE$22,2,FALSE)&amp; IF(Audit!#REF!=10,Audit!#REF!,"")</f>
        <v>#REF!</v>
      </c>
      <c r="AK1002" s="47" t="e">
        <f t="shared" si="469"/>
        <v>#REF!</v>
      </c>
      <c r="AL1002" s="50" t="e">
        <f>VLOOKUP(Audit!#REF!,$V$3:$AE$12,3,FALSE)&amp; IF(Audit!#REF!=10,Audit!#REF!,"")</f>
        <v>#REF!</v>
      </c>
      <c r="AM1002" s="50" t="e">
        <f>VLOOKUP(Audit!#REF!,$V$13:$AE$22,3,FALSE)&amp; IF(Audit!#REF!=10,Audit!#REF!,"")</f>
        <v>#REF!</v>
      </c>
      <c r="AN1002" s="47" t="e">
        <f t="shared" si="470"/>
        <v>#REF!</v>
      </c>
      <c r="AO1002" s="50" t="e">
        <f>VLOOKUP(Audit!#REF!,$V$3:$AE$12,4,FALSE) &amp;  Audit!#REF! &amp; IF(Audit!#REF!=10,Audit!#REF!,"")</f>
        <v>#REF!</v>
      </c>
      <c r="AP1002" s="50" t="e">
        <f>VLOOKUP(Audit!#REF!,$V$13:$AE$22,4,FALSE)&amp; IF(Audit!#REF!=10,Audit!#REF!,"")</f>
        <v>#REF!</v>
      </c>
      <c r="AQ1002" s="47" t="e">
        <f t="shared" si="471"/>
        <v>#REF!</v>
      </c>
      <c r="AR1002" s="50" t="e">
        <f>VLOOKUP(Audit!#REF!,$V$3:$AE$12,5,FALSE)&amp; IF(Audit!#REF!=10,Audit!#REF!,"")</f>
        <v>#REF!</v>
      </c>
      <c r="AS1002" s="50" t="e">
        <f>VLOOKUP(Audit!#REF!,$V$13:$AE$22,5,FALSE)&amp; IF(Audit!#REF!=10,Audit!#REF!,"")</f>
        <v>#REF!</v>
      </c>
      <c r="AT1002" s="47" t="e">
        <f t="shared" si="472"/>
        <v>#REF!</v>
      </c>
      <c r="AU1002" s="50" t="e">
        <f>VLOOKUP(Audit!#REF!,$V$3:$AE$12,6,FALSE)&amp; IF(Audit!#REF!=10,Audit!#REF!,"")</f>
        <v>#REF!</v>
      </c>
      <c r="AV1002" s="50" t="e">
        <f>VLOOKUP(Audit!#REF!,$V$13:$AE$22,6,FALSE)&amp; IF(Audit!#REF!=10,Audit!#REF!,"")</f>
        <v>#REF!</v>
      </c>
      <c r="AW1002" s="47" t="e">
        <f t="shared" si="473"/>
        <v>#REF!</v>
      </c>
      <c r="AX1002" s="50" t="e">
        <f>VLOOKUP(Audit!#REF!,$V$3:$AE$12,7,FALSE)&amp; IF(Audit!#REF!=10,Audit!#REF!,"")</f>
        <v>#REF!</v>
      </c>
      <c r="AY1002" s="50" t="e">
        <f>VLOOKUP(Audit!#REF!,$V$13:$AE$22,7,FALSE) &amp; IF(Audit!#REF!=10,Audit!#REF!,"")</f>
        <v>#REF!</v>
      </c>
      <c r="AZ1002" s="47" t="e">
        <f t="shared" si="474"/>
        <v>#REF!</v>
      </c>
      <c r="BA1002" s="50" t="e">
        <f>VLOOKUP(Audit!#REF!,$V$3:$AE$12,8,FALSE)&amp; Audit!#REF! &amp; IF(Audit!#REF!=10,Audit!#REF!,"")</f>
        <v>#REF!</v>
      </c>
      <c r="BB1002" s="50" t="e">
        <f>VLOOKUP(Audit!#REF!,$V$13:$AE$22,8,FALSE) &amp; IF(Audit!#REF!=10,Audit!#REF!,"")</f>
        <v>#REF!</v>
      </c>
      <c r="BC1002" s="47" t="e">
        <f t="shared" si="475"/>
        <v>#REF!</v>
      </c>
      <c r="BD1002" s="50" t="e">
        <f>VLOOKUP(Audit!#REF!,$V$3:$AE$12,9,FALSE)&amp; IF(Audit!#REF!=10,Audit!#REF!,"")</f>
        <v>#REF!</v>
      </c>
      <c r="BE1002" s="50" t="e">
        <f>VLOOKUP(Audit!#REF!,$V$13:$AE$22,9,FALSE) &amp; IF(Audit!#REF!=10,Audit!#REF!,"") &amp; IF(Audit!#REF!&lt;&gt;1,U1002,"")</f>
        <v>#REF!</v>
      </c>
      <c r="BF1002" s="47" t="e">
        <f t="shared" si="476"/>
        <v>#REF!</v>
      </c>
      <c r="BG1002" s="50" t="e">
        <f>VLOOKUP(Audit!#REF!,$V$3:$AE$12,10,FALSE) &amp; Audit!#REF! &amp; IF(Audit!#REF!=10,Audit!#REF!,"")</f>
        <v>#REF!</v>
      </c>
      <c r="BH1002" s="50" t="e">
        <f>VLOOKUP(Audit!#REF!,$V$13:$AE$22,10,FALSE) &amp; IF(Audit!#REF!=10,Audit!#REF!,"") &amp; IF(Audit!#REF!&lt;&gt;1,U1002,"")</f>
        <v>#REF!</v>
      </c>
      <c r="BI1002" s="47" t="e">
        <f t="shared" si="477"/>
        <v>#REF!</v>
      </c>
      <c r="BJ1002" s="48" t="str">
        <f t="shared" si="478"/>
        <v/>
      </c>
      <c r="BK1002" s="48" t="str">
        <f t="shared" si="479"/>
        <v/>
      </c>
      <c r="BL1002" s="48" t="str">
        <f t="shared" si="480"/>
        <v/>
      </c>
      <c r="BM1002" s="48" t="str">
        <f t="shared" si="481"/>
        <v/>
      </c>
      <c r="BN1002" s="48" t="str">
        <f t="shared" si="482"/>
        <v/>
      </c>
      <c r="BO1002" s="48" t="str">
        <f t="shared" si="483"/>
        <v/>
      </c>
      <c r="BP1002" s="48" t="str">
        <f t="shared" si="484"/>
        <v/>
      </c>
      <c r="BQ1002" s="48" t="str">
        <f t="shared" si="485"/>
        <v/>
      </c>
      <c r="BR1002" s="48" t="str">
        <f t="shared" si="486"/>
        <v/>
      </c>
      <c r="BS1002" s="48" t="str">
        <f t="shared" si="487"/>
        <v/>
      </c>
      <c r="BT1002" s="48" t="str">
        <f t="shared" si="488"/>
        <v/>
      </c>
      <c r="BU1002" s="48" t="str">
        <f t="shared" si="489"/>
        <v/>
      </c>
    </row>
    <row r="1003" spans="1:73">
      <c r="A1003" s="10" t="e">
        <f>Audit!#REF!</f>
        <v>#REF!</v>
      </c>
      <c r="B1003" s="10" t="e">
        <f t="shared" si="460"/>
        <v>#REF!</v>
      </c>
      <c r="C1003" s="17" t="e">
        <f>VLOOKUP(Audit!#REF!,$V$3:$AE$12,2,FALSE) &amp; VLOOKUP(Audit!#REF!,$V$13:$AE$22,2,FALSE)&amp; IF(Audit!#REF!=10,Audit!#REF!&amp;Audit!#REF!,"")</f>
        <v>#REF!</v>
      </c>
      <c r="D1003" s="17" t="e">
        <f>VLOOKUP(Audit!#REF!,$V$3:$AE$12,3,FALSE) &amp; VLOOKUP(Audit!#REF!,$V$13:$AE$22,3,FALSE) &amp;IF(Audit!#REF!=10,Audit!#REF!&amp;Audit!#REF!,"")</f>
        <v>#REF!</v>
      </c>
      <c r="E1003" s="17" t="e">
        <f>VLOOKUP(Audit!#REF!,$V$3:$AE$12,4,FALSE)&amp; Audit!#REF! &amp; VLOOKUP(Audit!#REF!,$V$13:$AE$22,4,FALSE)&amp; IF(Audit!#REF!=10,Audit!#REF!&amp;Audit!#REF!,"")</f>
        <v>#REF!</v>
      </c>
      <c r="F1003" s="17" t="e">
        <f>VLOOKUP(Audit!#REF!,$V$3:$AE$12,5,FALSE) &amp; VLOOKUP(Audit!#REF!,$V$13:$AE$22,5,FALSE)&amp; IF(Audit!#REF!=10,Audit!#REF!&amp;Audit!#REF!,"")</f>
        <v>#REF!</v>
      </c>
      <c r="G1003" s="17" t="e">
        <f>VLOOKUP(Audit!#REF!,$V$3:$AE$12,6,FALSE) &amp; VLOOKUP(Audit!#REF!,$V$13:$AE$22,6,FALSE)&amp; IF(Audit!#REF!=10,Audit!#REF!&amp;Audit!#REF!,"")</f>
        <v>#REF!</v>
      </c>
      <c r="H1003" s="17" t="e">
        <f>VLOOKUP(Audit!#REF!,$V$3:$AE$12,7,FALSE) &amp; VLOOKUP(Audit!#REF!,$V$13:$AE$22,7,FALSE)&amp;IF(Audit!#REF!=10,Audit!#REF!&amp;Audit!#REF!,"")</f>
        <v>#REF!</v>
      </c>
      <c r="I1003" s="17" t="e">
        <f>VLOOKUP(Audit!#REF!,$V$3:$AE$12,8,FALSE) &amp; Audit!#REF! &amp; VLOOKUP(Audit!#REF!,$V$13:$AE$22,8,FALSE)&amp;IF(Audit!#REF!=10,Audit!#REF!&amp;Audit!#REF!,"")</f>
        <v>#REF!</v>
      </c>
      <c r="J1003" s="17" t="e">
        <f>VLOOKUP(Audit!#REF!,$V$3:$AE$12,9,FALSE) &amp; VLOOKUP(Audit!#REF!,$V$13:$AE$22,9,FALSE) &amp; IF(Audit!#REF!=10,Audit!#REF!&amp;Audit!#REF!,"") &amp; IF(Audit!#REF!&lt;&gt;1,U1003,"")</f>
        <v>#REF!</v>
      </c>
      <c r="K1003" s="17" t="e">
        <f>VLOOKUP(Audit!#REF!,$V$3:$AE$12,10,FALSE) &amp; Audit!#REF! &amp; VLOOKUP(Audit!#REF!,$V$13:$AE$22,10,FALSE) &amp; IF(Audit!#REF!=10,Audit!#REF!&amp;Audit!#REF!,"") &amp; IF(Audit!#REF!&lt;&gt;1,U1003,"")</f>
        <v>#REF!</v>
      </c>
      <c r="L1003" s="10" t="e">
        <f>Audit!#REF!</f>
        <v>#REF!</v>
      </c>
      <c r="M1003" s="10" t="e">
        <f t="shared" si="461"/>
        <v>#REF!</v>
      </c>
      <c r="N1003" s="10" t="e">
        <f t="shared" si="462"/>
        <v>#REF!</v>
      </c>
      <c r="O1003" s="10" t="e">
        <f t="shared" si="463"/>
        <v>#REF!</v>
      </c>
      <c r="P1003" s="10" t="e">
        <f t="shared" si="464"/>
        <v>#REF!</v>
      </c>
      <c r="Q1003" s="10" t="e">
        <f t="shared" si="465"/>
        <v>#REF!</v>
      </c>
      <c r="R1003" s="10" t="e">
        <f t="shared" si="466"/>
        <v>#REF!</v>
      </c>
      <c r="S1003" s="10" t="e">
        <f t="shared" si="467"/>
        <v>#REF!</v>
      </c>
      <c r="T1003" s="10" t="e">
        <f t="shared" si="468"/>
        <v>#REF!</v>
      </c>
      <c r="U1003" s="17" t="e">
        <f>IF(Audit!#REF!="","",VLOOKUP(Audit!#REF!,$W$26:$X$35,2,FALSE)) &amp; Audit!#REF! &amp; IF(Audit!#REF!="","",IF(Audit!#REF!&lt;=1.4,VLOOKUP(Audit!#REF!,$W$38:X1048,2,FALSE),VLOOKUP(Audit!#REF!,$W$51:$X$61,2,FALSE))) &amp; IF(Audit!#REF!="","",VLOOKUP(Audit!#REF!,$Y$26:$Z$35,2,FALSE) &amp; Audit!#REF! &amp; IF(Audit!#REF!="","",IF(Audit!#REF!&lt;=1.4,VLOOKUP(Audit!#REF!,$Y$38:$Z$48,2,FALSE),VLOOKUP(Audit!#REF!,$Y$51:$Z$61,2,FALSE))))</f>
        <v>#REF!</v>
      </c>
      <c r="V1003" s="21"/>
      <c r="AH1003" s="49" t="e">
        <f>Audit!#REF!</f>
        <v>#REF!</v>
      </c>
      <c r="AI1003" s="50" t="e">
        <f>VLOOKUP(Audit!#REF!,$V$3:$AE$12,2,FALSE)&amp; IF(Audit!#REF!=10,Audit!#REF!,"")</f>
        <v>#REF!</v>
      </c>
      <c r="AJ1003" s="50" t="e">
        <f>VLOOKUP(Audit!#REF!,$V$13:$AE$22,2,FALSE)&amp; IF(Audit!#REF!=10,Audit!#REF!,"")</f>
        <v>#REF!</v>
      </c>
      <c r="AK1003" s="47" t="e">
        <f t="shared" si="469"/>
        <v>#REF!</v>
      </c>
      <c r="AL1003" s="50" t="e">
        <f>VLOOKUP(Audit!#REF!,$V$3:$AE$12,3,FALSE)&amp; IF(Audit!#REF!=10,Audit!#REF!,"")</f>
        <v>#REF!</v>
      </c>
      <c r="AM1003" s="50" t="e">
        <f>VLOOKUP(Audit!#REF!,$V$13:$AE$22,3,FALSE)&amp; IF(Audit!#REF!=10,Audit!#REF!,"")</f>
        <v>#REF!</v>
      </c>
      <c r="AN1003" s="47" t="e">
        <f t="shared" si="470"/>
        <v>#REF!</v>
      </c>
      <c r="AO1003" s="50" t="e">
        <f>VLOOKUP(Audit!#REF!,$V$3:$AE$12,4,FALSE) &amp;  Audit!#REF! &amp; IF(Audit!#REF!=10,Audit!#REF!,"")</f>
        <v>#REF!</v>
      </c>
      <c r="AP1003" s="50" t="e">
        <f>VLOOKUP(Audit!#REF!,$V$13:$AE$22,4,FALSE)&amp; IF(Audit!#REF!=10,Audit!#REF!,"")</f>
        <v>#REF!</v>
      </c>
      <c r="AQ1003" s="47" t="e">
        <f t="shared" si="471"/>
        <v>#REF!</v>
      </c>
      <c r="AR1003" s="50" t="e">
        <f>VLOOKUP(Audit!#REF!,$V$3:$AE$12,5,FALSE)&amp; IF(Audit!#REF!=10,Audit!#REF!,"")</f>
        <v>#REF!</v>
      </c>
      <c r="AS1003" s="50" t="e">
        <f>VLOOKUP(Audit!#REF!,$V$13:$AE$22,5,FALSE)&amp; IF(Audit!#REF!=10,Audit!#REF!,"")</f>
        <v>#REF!</v>
      </c>
      <c r="AT1003" s="47" t="e">
        <f t="shared" si="472"/>
        <v>#REF!</v>
      </c>
      <c r="AU1003" s="50" t="e">
        <f>VLOOKUP(Audit!#REF!,$V$3:$AE$12,6,FALSE)&amp; IF(Audit!#REF!=10,Audit!#REF!,"")</f>
        <v>#REF!</v>
      </c>
      <c r="AV1003" s="50" t="e">
        <f>VLOOKUP(Audit!#REF!,$V$13:$AE$22,6,FALSE)&amp; IF(Audit!#REF!=10,Audit!#REF!,"")</f>
        <v>#REF!</v>
      </c>
      <c r="AW1003" s="47" t="e">
        <f t="shared" si="473"/>
        <v>#REF!</v>
      </c>
      <c r="AX1003" s="50" t="e">
        <f>VLOOKUP(Audit!#REF!,$V$3:$AE$12,7,FALSE)&amp; IF(Audit!#REF!=10,Audit!#REF!,"")</f>
        <v>#REF!</v>
      </c>
      <c r="AY1003" s="50" t="e">
        <f>VLOOKUP(Audit!#REF!,$V$13:$AE$22,7,FALSE) &amp; IF(Audit!#REF!=10,Audit!#REF!,"")</f>
        <v>#REF!</v>
      </c>
      <c r="AZ1003" s="47" t="e">
        <f t="shared" si="474"/>
        <v>#REF!</v>
      </c>
      <c r="BA1003" s="50" t="e">
        <f>VLOOKUP(Audit!#REF!,$V$3:$AE$12,8,FALSE)&amp; Audit!#REF! &amp; IF(Audit!#REF!=10,Audit!#REF!,"")</f>
        <v>#REF!</v>
      </c>
      <c r="BB1003" s="50" t="e">
        <f>VLOOKUP(Audit!#REF!,$V$13:$AE$22,8,FALSE) &amp; IF(Audit!#REF!=10,Audit!#REF!,"")</f>
        <v>#REF!</v>
      </c>
      <c r="BC1003" s="47" t="e">
        <f t="shared" si="475"/>
        <v>#REF!</v>
      </c>
      <c r="BD1003" s="50" t="e">
        <f>VLOOKUP(Audit!#REF!,$V$3:$AE$12,9,FALSE)&amp; IF(Audit!#REF!=10,Audit!#REF!,"")</f>
        <v>#REF!</v>
      </c>
      <c r="BE1003" s="50" t="e">
        <f>VLOOKUP(Audit!#REF!,$V$13:$AE$22,9,FALSE) &amp; IF(Audit!#REF!=10,Audit!#REF!,"") &amp; IF(Audit!#REF!&lt;&gt;1,U1003,"")</f>
        <v>#REF!</v>
      </c>
      <c r="BF1003" s="47" t="e">
        <f t="shared" si="476"/>
        <v>#REF!</v>
      </c>
      <c r="BG1003" s="50" t="e">
        <f>VLOOKUP(Audit!#REF!,$V$3:$AE$12,10,FALSE) &amp; Audit!#REF! &amp; IF(Audit!#REF!=10,Audit!#REF!,"")</f>
        <v>#REF!</v>
      </c>
      <c r="BH1003" s="50" t="e">
        <f>VLOOKUP(Audit!#REF!,$V$13:$AE$22,10,FALSE) &amp; IF(Audit!#REF!=10,Audit!#REF!,"") &amp; IF(Audit!#REF!&lt;&gt;1,U1003,"")</f>
        <v>#REF!</v>
      </c>
      <c r="BI1003" s="47" t="e">
        <f t="shared" si="477"/>
        <v>#REF!</v>
      </c>
      <c r="BJ1003" s="48" t="str">
        <f t="shared" si="478"/>
        <v/>
      </c>
      <c r="BK1003" s="48" t="str">
        <f t="shared" si="479"/>
        <v/>
      </c>
      <c r="BL1003" s="48" t="str">
        <f t="shared" si="480"/>
        <v/>
      </c>
      <c r="BM1003" s="48" t="str">
        <f t="shared" si="481"/>
        <v/>
      </c>
      <c r="BN1003" s="48" t="str">
        <f t="shared" si="482"/>
        <v/>
      </c>
      <c r="BO1003" s="48" t="str">
        <f t="shared" si="483"/>
        <v/>
      </c>
      <c r="BP1003" s="48" t="str">
        <f t="shared" si="484"/>
        <v/>
      </c>
      <c r="BQ1003" s="48" t="str">
        <f t="shared" si="485"/>
        <v/>
      </c>
      <c r="BR1003" s="48" t="str">
        <f t="shared" si="486"/>
        <v/>
      </c>
      <c r="BS1003" s="48" t="str">
        <f t="shared" si="487"/>
        <v/>
      </c>
      <c r="BT1003" s="48" t="str">
        <f t="shared" si="488"/>
        <v/>
      </c>
      <c r="BU1003" s="48" t="str">
        <f t="shared" si="489"/>
        <v/>
      </c>
    </row>
    <row r="1004" spans="1:73">
      <c r="A1004" s="10" t="e">
        <f>Audit!#REF!</f>
        <v>#REF!</v>
      </c>
      <c r="B1004" s="10" t="e">
        <f t="shared" si="460"/>
        <v>#REF!</v>
      </c>
      <c r="C1004" s="17" t="e">
        <f>VLOOKUP(Audit!#REF!,$V$3:$AE$12,2,FALSE) &amp; VLOOKUP(Audit!#REF!,$V$13:$AE$22,2,FALSE)&amp; IF(Audit!#REF!=10,Audit!#REF!&amp;Audit!#REF!,"")</f>
        <v>#REF!</v>
      </c>
      <c r="D1004" s="17" t="e">
        <f>VLOOKUP(Audit!#REF!,$V$3:$AE$12,3,FALSE) &amp; VLOOKUP(Audit!#REF!,$V$13:$AE$22,3,FALSE) &amp;IF(Audit!#REF!=10,Audit!#REF!&amp;Audit!#REF!,"")</f>
        <v>#REF!</v>
      </c>
      <c r="E1004" s="17" t="e">
        <f>VLOOKUP(Audit!#REF!,$V$3:$AE$12,4,FALSE)&amp; Audit!#REF! &amp; VLOOKUP(Audit!#REF!,$V$13:$AE$22,4,FALSE)&amp; IF(Audit!#REF!=10,Audit!#REF!&amp;Audit!#REF!,"")</f>
        <v>#REF!</v>
      </c>
      <c r="F1004" s="17" t="e">
        <f>VLOOKUP(Audit!#REF!,$V$3:$AE$12,5,FALSE) &amp; VLOOKUP(Audit!#REF!,$V$13:$AE$22,5,FALSE)&amp; IF(Audit!#REF!=10,Audit!#REF!&amp;Audit!#REF!,"")</f>
        <v>#REF!</v>
      </c>
      <c r="G1004" s="17" t="e">
        <f>VLOOKUP(Audit!#REF!,$V$3:$AE$12,6,FALSE) &amp; VLOOKUP(Audit!#REF!,$V$13:$AE$22,6,FALSE)&amp; IF(Audit!#REF!=10,Audit!#REF!&amp;Audit!#REF!,"")</f>
        <v>#REF!</v>
      </c>
      <c r="H1004" s="17" t="e">
        <f>VLOOKUP(Audit!#REF!,$V$3:$AE$12,7,FALSE) &amp; VLOOKUP(Audit!#REF!,$V$13:$AE$22,7,FALSE)&amp;IF(Audit!#REF!=10,Audit!#REF!&amp;Audit!#REF!,"")</f>
        <v>#REF!</v>
      </c>
      <c r="I1004" s="17" t="e">
        <f>VLOOKUP(Audit!#REF!,$V$3:$AE$12,8,FALSE) &amp; Audit!#REF! &amp; VLOOKUP(Audit!#REF!,$V$13:$AE$22,8,FALSE)&amp;IF(Audit!#REF!=10,Audit!#REF!&amp;Audit!#REF!,"")</f>
        <v>#REF!</v>
      </c>
      <c r="J1004" s="17" t="e">
        <f>VLOOKUP(Audit!#REF!,$V$3:$AE$12,9,FALSE) &amp; VLOOKUP(Audit!#REF!,$V$13:$AE$22,9,FALSE) &amp; IF(Audit!#REF!=10,Audit!#REF!&amp;Audit!#REF!,"") &amp; IF(Audit!#REF!&lt;&gt;1,U1004,"")</f>
        <v>#REF!</v>
      </c>
      <c r="K1004" s="17" t="e">
        <f>VLOOKUP(Audit!#REF!,$V$3:$AE$12,10,FALSE) &amp; Audit!#REF! &amp; VLOOKUP(Audit!#REF!,$V$13:$AE$22,10,FALSE) &amp; IF(Audit!#REF!=10,Audit!#REF!&amp;Audit!#REF!,"") &amp; IF(Audit!#REF!&lt;&gt;1,U1004,"")</f>
        <v>#REF!</v>
      </c>
      <c r="L1004" s="10" t="e">
        <f>Audit!#REF!</f>
        <v>#REF!</v>
      </c>
      <c r="M1004" s="10" t="e">
        <f t="shared" si="461"/>
        <v>#REF!</v>
      </c>
      <c r="N1004" s="10" t="e">
        <f t="shared" si="462"/>
        <v>#REF!</v>
      </c>
      <c r="O1004" s="10" t="e">
        <f t="shared" si="463"/>
        <v>#REF!</v>
      </c>
      <c r="P1004" s="10" t="e">
        <f t="shared" si="464"/>
        <v>#REF!</v>
      </c>
      <c r="Q1004" s="10" t="e">
        <f t="shared" si="465"/>
        <v>#REF!</v>
      </c>
      <c r="R1004" s="10" t="e">
        <f t="shared" si="466"/>
        <v>#REF!</v>
      </c>
      <c r="S1004" s="10" t="e">
        <f t="shared" si="467"/>
        <v>#REF!</v>
      </c>
      <c r="T1004" s="10" t="e">
        <f t="shared" si="468"/>
        <v>#REF!</v>
      </c>
      <c r="U1004" s="17" t="e">
        <f>IF(Audit!#REF!="","",VLOOKUP(Audit!#REF!,$W$26:$X$35,2,FALSE)) &amp; Audit!#REF! &amp; IF(Audit!#REF!="","",IF(Audit!#REF!&lt;=1.4,VLOOKUP(Audit!#REF!,$W$38:X1049,2,FALSE),VLOOKUP(Audit!#REF!,$W$51:$X$61,2,FALSE))) &amp; IF(Audit!#REF!="","",VLOOKUP(Audit!#REF!,$Y$26:$Z$35,2,FALSE) &amp; Audit!#REF! &amp; IF(Audit!#REF!="","",IF(Audit!#REF!&lt;=1.4,VLOOKUP(Audit!#REF!,$Y$38:$Z$48,2,FALSE),VLOOKUP(Audit!#REF!,$Y$51:$Z$61,2,FALSE))))</f>
        <v>#REF!</v>
      </c>
      <c r="V1004" s="21"/>
      <c r="AH1004" s="49" t="e">
        <f>Audit!#REF!</f>
        <v>#REF!</v>
      </c>
      <c r="AI1004" s="50" t="e">
        <f>VLOOKUP(Audit!#REF!,$V$3:$AE$12,2,FALSE)&amp; IF(Audit!#REF!=10,Audit!#REF!,"")</f>
        <v>#REF!</v>
      </c>
      <c r="AJ1004" s="50" t="e">
        <f>VLOOKUP(Audit!#REF!,$V$13:$AE$22,2,FALSE)&amp; IF(Audit!#REF!=10,Audit!#REF!,"")</f>
        <v>#REF!</v>
      </c>
      <c r="AK1004" s="47" t="e">
        <f t="shared" si="469"/>
        <v>#REF!</v>
      </c>
      <c r="AL1004" s="50" t="e">
        <f>VLOOKUP(Audit!#REF!,$V$3:$AE$12,3,FALSE)&amp; IF(Audit!#REF!=10,Audit!#REF!,"")</f>
        <v>#REF!</v>
      </c>
      <c r="AM1004" s="50" t="e">
        <f>VLOOKUP(Audit!#REF!,$V$13:$AE$22,3,FALSE)&amp; IF(Audit!#REF!=10,Audit!#REF!,"")</f>
        <v>#REF!</v>
      </c>
      <c r="AN1004" s="47" t="e">
        <f t="shared" si="470"/>
        <v>#REF!</v>
      </c>
      <c r="AO1004" s="50" t="e">
        <f>VLOOKUP(Audit!#REF!,$V$3:$AE$12,4,FALSE) &amp;  Audit!#REF! &amp; IF(Audit!#REF!=10,Audit!#REF!,"")</f>
        <v>#REF!</v>
      </c>
      <c r="AP1004" s="50" t="e">
        <f>VLOOKUP(Audit!#REF!,$V$13:$AE$22,4,FALSE)&amp; IF(Audit!#REF!=10,Audit!#REF!,"")</f>
        <v>#REF!</v>
      </c>
      <c r="AQ1004" s="47" t="e">
        <f t="shared" si="471"/>
        <v>#REF!</v>
      </c>
      <c r="AR1004" s="50" t="e">
        <f>VLOOKUP(Audit!#REF!,$V$3:$AE$12,5,FALSE)&amp; IF(Audit!#REF!=10,Audit!#REF!,"")</f>
        <v>#REF!</v>
      </c>
      <c r="AS1004" s="50" t="e">
        <f>VLOOKUP(Audit!#REF!,$V$13:$AE$22,5,FALSE)&amp; IF(Audit!#REF!=10,Audit!#REF!,"")</f>
        <v>#REF!</v>
      </c>
      <c r="AT1004" s="47" t="e">
        <f t="shared" si="472"/>
        <v>#REF!</v>
      </c>
      <c r="AU1004" s="50" t="e">
        <f>VLOOKUP(Audit!#REF!,$V$3:$AE$12,6,FALSE)&amp; IF(Audit!#REF!=10,Audit!#REF!,"")</f>
        <v>#REF!</v>
      </c>
      <c r="AV1004" s="50" t="e">
        <f>VLOOKUP(Audit!#REF!,$V$13:$AE$22,6,FALSE)&amp; IF(Audit!#REF!=10,Audit!#REF!,"")</f>
        <v>#REF!</v>
      </c>
      <c r="AW1004" s="47" t="e">
        <f t="shared" si="473"/>
        <v>#REF!</v>
      </c>
      <c r="AX1004" s="50" t="e">
        <f>VLOOKUP(Audit!#REF!,$V$3:$AE$12,7,FALSE)&amp; IF(Audit!#REF!=10,Audit!#REF!,"")</f>
        <v>#REF!</v>
      </c>
      <c r="AY1004" s="50" t="e">
        <f>VLOOKUP(Audit!#REF!,$V$13:$AE$22,7,FALSE) &amp; IF(Audit!#REF!=10,Audit!#REF!,"")</f>
        <v>#REF!</v>
      </c>
      <c r="AZ1004" s="47" t="e">
        <f t="shared" si="474"/>
        <v>#REF!</v>
      </c>
      <c r="BA1004" s="50" t="e">
        <f>VLOOKUP(Audit!#REF!,$V$3:$AE$12,8,FALSE)&amp; Audit!#REF! &amp; IF(Audit!#REF!=10,Audit!#REF!,"")</f>
        <v>#REF!</v>
      </c>
      <c r="BB1004" s="50" t="e">
        <f>VLOOKUP(Audit!#REF!,$V$13:$AE$22,8,FALSE) &amp; IF(Audit!#REF!=10,Audit!#REF!,"")</f>
        <v>#REF!</v>
      </c>
      <c r="BC1004" s="47" t="e">
        <f t="shared" si="475"/>
        <v>#REF!</v>
      </c>
      <c r="BD1004" s="50" t="e">
        <f>VLOOKUP(Audit!#REF!,$V$3:$AE$12,9,FALSE)&amp; IF(Audit!#REF!=10,Audit!#REF!,"")</f>
        <v>#REF!</v>
      </c>
      <c r="BE1004" s="50" t="e">
        <f>VLOOKUP(Audit!#REF!,$V$13:$AE$22,9,FALSE) &amp; IF(Audit!#REF!=10,Audit!#REF!,"") &amp; IF(Audit!#REF!&lt;&gt;1,U1004,"")</f>
        <v>#REF!</v>
      </c>
      <c r="BF1004" s="47" t="e">
        <f t="shared" si="476"/>
        <v>#REF!</v>
      </c>
      <c r="BG1004" s="50" t="e">
        <f>VLOOKUP(Audit!#REF!,$V$3:$AE$12,10,FALSE) &amp; Audit!#REF! &amp; IF(Audit!#REF!=10,Audit!#REF!,"")</f>
        <v>#REF!</v>
      </c>
      <c r="BH1004" s="50" t="e">
        <f>VLOOKUP(Audit!#REF!,$V$13:$AE$22,10,FALSE) &amp; IF(Audit!#REF!=10,Audit!#REF!,"") &amp; IF(Audit!#REF!&lt;&gt;1,U1004,"")</f>
        <v>#REF!</v>
      </c>
      <c r="BI1004" s="47" t="e">
        <f t="shared" si="477"/>
        <v>#REF!</v>
      </c>
      <c r="BJ1004" s="48" t="str">
        <f t="shared" si="478"/>
        <v/>
      </c>
      <c r="BK1004" s="48" t="str">
        <f t="shared" si="479"/>
        <v/>
      </c>
      <c r="BL1004" s="48" t="str">
        <f t="shared" si="480"/>
        <v/>
      </c>
      <c r="BM1004" s="48" t="str">
        <f t="shared" si="481"/>
        <v/>
      </c>
      <c r="BN1004" s="48" t="str">
        <f t="shared" si="482"/>
        <v/>
      </c>
      <c r="BO1004" s="48" t="str">
        <f t="shared" si="483"/>
        <v/>
      </c>
      <c r="BP1004" s="48" t="str">
        <f t="shared" si="484"/>
        <v/>
      </c>
      <c r="BQ1004" s="48" t="str">
        <f t="shared" si="485"/>
        <v/>
      </c>
      <c r="BR1004" s="48" t="str">
        <f t="shared" si="486"/>
        <v/>
      </c>
      <c r="BS1004" s="48" t="str">
        <f t="shared" si="487"/>
        <v/>
      </c>
      <c r="BT1004" s="48" t="str">
        <f t="shared" si="488"/>
        <v/>
      </c>
      <c r="BU1004" s="48" t="str">
        <f t="shared" si="489"/>
        <v/>
      </c>
    </row>
    <row r="1005" spans="1:73">
      <c r="A1005" s="10" t="e">
        <f>Audit!#REF!</f>
        <v>#REF!</v>
      </c>
      <c r="B1005" s="10" t="e">
        <f t="shared" si="460"/>
        <v>#REF!</v>
      </c>
      <c r="C1005" s="17" t="e">
        <f>VLOOKUP(Audit!#REF!,$V$3:$AE$12,2,FALSE) &amp; VLOOKUP(Audit!#REF!,$V$13:$AE$22,2,FALSE)&amp; IF(Audit!#REF!=10,Audit!#REF!&amp;Audit!#REF!,"")</f>
        <v>#REF!</v>
      </c>
      <c r="D1005" s="17" t="e">
        <f>VLOOKUP(Audit!#REF!,$V$3:$AE$12,3,FALSE) &amp; VLOOKUP(Audit!#REF!,$V$13:$AE$22,3,FALSE) &amp;IF(Audit!#REF!=10,Audit!#REF!&amp;Audit!#REF!,"")</f>
        <v>#REF!</v>
      </c>
      <c r="E1005" s="17" t="e">
        <f>VLOOKUP(Audit!#REF!,$V$3:$AE$12,4,FALSE)&amp; Audit!#REF! &amp; VLOOKUP(Audit!#REF!,$V$13:$AE$22,4,FALSE)&amp; IF(Audit!#REF!=10,Audit!#REF!&amp;Audit!#REF!,"")</f>
        <v>#REF!</v>
      </c>
      <c r="F1005" s="17" t="e">
        <f>VLOOKUP(Audit!#REF!,$V$3:$AE$12,5,FALSE) &amp; VLOOKUP(Audit!#REF!,$V$13:$AE$22,5,FALSE)&amp; IF(Audit!#REF!=10,Audit!#REF!&amp;Audit!#REF!,"")</f>
        <v>#REF!</v>
      </c>
      <c r="G1005" s="17" t="e">
        <f>VLOOKUP(Audit!#REF!,$V$3:$AE$12,6,FALSE) &amp; VLOOKUP(Audit!#REF!,$V$13:$AE$22,6,FALSE)&amp; IF(Audit!#REF!=10,Audit!#REF!&amp;Audit!#REF!,"")</f>
        <v>#REF!</v>
      </c>
      <c r="H1005" s="17" t="e">
        <f>VLOOKUP(Audit!#REF!,$V$3:$AE$12,7,FALSE) &amp; VLOOKUP(Audit!#REF!,$V$13:$AE$22,7,FALSE)&amp;IF(Audit!#REF!=10,Audit!#REF!&amp;Audit!#REF!,"")</f>
        <v>#REF!</v>
      </c>
      <c r="I1005" s="17" t="e">
        <f>VLOOKUP(Audit!#REF!,$V$3:$AE$12,8,FALSE) &amp; Audit!#REF! &amp; VLOOKUP(Audit!#REF!,$V$13:$AE$22,8,FALSE)&amp;IF(Audit!#REF!=10,Audit!#REF!&amp;Audit!#REF!,"")</f>
        <v>#REF!</v>
      </c>
      <c r="J1005" s="17" t="e">
        <f>VLOOKUP(Audit!#REF!,$V$3:$AE$12,9,FALSE) &amp; VLOOKUP(Audit!#REF!,$V$13:$AE$22,9,FALSE) &amp; IF(Audit!#REF!=10,Audit!#REF!&amp;Audit!#REF!,"") &amp; IF(Audit!#REF!&lt;&gt;1,U1005,"")</f>
        <v>#REF!</v>
      </c>
      <c r="K1005" s="17" t="e">
        <f>VLOOKUP(Audit!#REF!,$V$3:$AE$12,10,FALSE) &amp; Audit!#REF! &amp; VLOOKUP(Audit!#REF!,$V$13:$AE$22,10,FALSE) &amp; IF(Audit!#REF!=10,Audit!#REF!&amp;Audit!#REF!,"") &amp; IF(Audit!#REF!&lt;&gt;1,U1005,"")</f>
        <v>#REF!</v>
      </c>
      <c r="L1005" s="10" t="e">
        <f>Audit!#REF!</f>
        <v>#REF!</v>
      </c>
      <c r="M1005" s="10" t="e">
        <f t="shared" si="461"/>
        <v>#REF!</v>
      </c>
      <c r="N1005" s="10" t="e">
        <f t="shared" si="462"/>
        <v>#REF!</v>
      </c>
      <c r="O1005" s="10" t="e">
        <f t="shared" si="463"/>
        <v>#REF!</v>
      </c>
      <c r="P1005" s="10" t="e">
        <f t="shared" si="464"/>
        <v>#REF!</v>
      </c>
      <c r="Q1005" s="10" t="e">
        <f t="shared" si="465"/>
        <v>#REF!</v>
      </c>
      <c r="R1005" s="10" t="e">
        <f t="shared" si="466"/>
        <v>#REF!</v>
      </c>
      <c r="S1005" s="10" t="e">
        <f t="shared" si="467"/>
        <v>#REF!</v>
      </c>
      <c r="T1005" s="10" t="e">
        <f t="shared" si="468"/>
        <v>#REF!</v>
      </c>
      <c r="U1005" s="17" t="e">
        <f>IF(Audit!#REF!="","",VLOOKUP(Audit!#REF!,$W$26:$X$35,2,FALSE)) &amp; Audit!#REF! &amp; IF(Audit!#REF!="","",IF(Audit!#REF!&lt;=1.4,VLOOKUP(Audit!#REF!,$W$38:X1050,2,FALSE),VLOOKUP(Audit!#REF!,$W$51:$X$61,2,FALSE))) &amp; IF(Audit!#REF!="","",VLOOKUP(Audit!#REF!,$Y$26:$Z$35,2,FALSE) &amp; Audit!#REF! &amp; IF(Audit!#REF!="","",IF(Audit!#REF!&lt;=1.4,VLOOKUP(Audit!#REF!,$Y$38:$Z$48,2,FALSE),VLOOKUP(Audit!#REF!,$Y$51:$Z$61,2,FALSE))))</f>
        <v>#REF!</v>
      </c>
      <c r="V1005" s="21"/>
      <c r="AH1005" s="49" t="e">
        <f>Audit!#REF!</f>
        <v>#REF!</v>
      </c>
      <c r="AI1005" s="50" t="e">
        <f>VLOOKUP(Audit!#REF!,$V$3:$AE$12,2,FALSE)&amp; IF(Audit!#REF!=10,Audit!#REF!,"")</f>
        <v>#REF!</v>
      </c>
      <c r="AJ1005" s="50" t="e">
        <f>VLOOKUP(Audit!#REF!,$V$13:$AE$22,2,FALSE)&amp; IF(Audit!#REF!=10,Audit!#REF!,"")</f>
        <v>#REF!</v>
      </c>
      <c r="AK1005" s="47" t="e">
        <f t="shared" si="469"/>
        <v>#REF!</v>
      </c>
      <c r="AL1005" s="50" t="e">
        <f>VLOOKUP(Audit!#REF!,$V$3:$AE$12,3,FALSE)&amp; IF(Audit!#REF!=10,Audit!#REF!,"")</f>
        <v>#REF!</v>
      </c>
      <c r="AM1005" s="50" t="e">
        <f>VLOOKUP(Audit!#REF!,$V$13:$AE$22,3,FALSE)&amp; IF(Audit!#REF!=10,Audit!#REF!,"")</f>
        <v>#REF!</v>
      </c>
      <c r="AN1005" s="47" t="e">
        <f t="shared" si="470"/>
        <v>#REF!</v>
      </c>
      <c r="AO1005" s="50" t="e">
        <f>VLOOKUP(Audit!#REF!,$V$3:$AE$12,4,FALSE) &amp;  Audit!#REF! &amp; IF(Audit!#REF!=10,Audit!#REF!,"")</f>
        <v>#REF!</v>
      </c>
      <c r="AP1005" s="50" t="e">
        <f>VLOOKUP(Audit!#REF!,$V$13:$AE$22,4,FALSE)&amp; IF(Audit!#REF!=10,Audit!#REF!,"")</f>
        <v>#REF!</v>
      </c>
      <c r="AQ1005" s="47" t="e">
        <f t="shared" si="471"/>
        <v>#REF!</v>
      </c>
      <c r="AR1005" s="50" t="e">
        <f>VLOOKUP(Audit!#REF!,$V$3:$AE$12,5,FALSE)&amp; IF(Audit!#REF!=10,Audit!#REF!,"")</f>
        <v>#REF!</v>
      </c>
      <c r="AS1005" s="50" t="e">
        <f>VLOOKUP(Audit!#REF!,$V$13:$AE$22,5,FALSE)&amp; IF(Audit!#REF!=10,Audit!#REF!,"")</f>
        <v>#REF!</v>
      </c>
      <c r="AT1005" s="47" t="e">
        <f t="shared" si="472"/>
        <v>#REF!</v>
      </c>
      <c r="AU1005" s="50" t="e">
        <f>VLOOKUP(Audit!#REF!,$V$3:$AE$12,6,FALSE)&amp; IF(Audit!#REF!=10,Audit!#REF!,"")</f>
        <v>#REF!</v>
      </c>
      <c r="AV1005" s="50" t="e">
        <f>VLOOKUP(Audit!#REF!,$V$13:$AE$22,6,FALSE)&amp; IF(Audit!#REF!=10,Audit!#REF!,"")</f>
        <v>#REF!</v>
      </c>
      <c r="AW1005" s="47" t="e">
        <f t="shared" si="473"/>
        <v>#REF!</v>
      </c>
      <c r="AX1005" s="50" t="e">
        <f>VLOOKUP(Audit!#REF!,$V$3:$AE$12,7,FALSE)&amp; IF(Audit!#REF!=10,Audit!#REF!,"")</f>
        <v>#REF!</v>
      </c>
      <c r="AY1005" s="50" t="e">
        <f>VLOOKUP(Audit!#REF!,$V$13:$AE$22,7,FALSE) &amp; IF(Audit!#REF!=10,Audit!#REF!,"")</f>
        <v>#REF!</v>
      </c>
      <c r="AZ1005" s="47" t="e">
        <f t="shared" si="474"/>
        <v>#REF!</v>
      </c>
      <c r="BA1005" s="50" t="e">
        <f>VLOOKUP(Audit!#REF!,$V$3:$AE$12,8,FALSE)&amp; Audit!#REF! &amp; IF(Audit!#REF!=10,Audit!#REF!,"")</f>
        <v>#REF!</v>
      </c>
      <c r="BB1005" s="50" t="e">
        <f>VLOOKUP(Audit!#REF!,$V$13:$AE$22,8,FALSE) &amp; IF(Audit!#REF!=10,Audit!#REF!,"")</f>
        <v>#REF!</v>
      </c>
      <c r="BC1005" s="47" t="e">
        <f t="shared" si="475"/>
        <v>#REF!</v>
      </c>
      <c r="BD1005" s="50" t="e">
        <f>VLOOKUP(Audit!#REF!,$V$3:$AE$12,9,FALSE)&amp; IF(Audit!#REF!=10,Audit!#REF!,"")</f>
        <v>#REF!</v>
      </c>
      <c r="BE1005" s="50" t="e">
        <f>VLOOKUP(Audit!#REF!,$V$13:$AE$22,9,FALSE) &amp; IF(Audit!#REF!=10,Audit!#REF!,"") &amp; IF(Audit!#REF!&lt;&gt;1,U1005,"")</f>
        <v>#REF!</v>
      </c>
      <c r="BF1005" s="47" t="e">
        <f t="shared" si="476"/>
        <v>#REF!</v>
      </c>
      <c r="BG1005" s="50" t="e">
        <f>VLOOKUP(Audit!#REF!,$V$3:$AE$12,10,FALSE) &amp; Audit!#REF! &amp; IF(Audit!#REF!=10,Audit!#REF!,"")</f>
        <v>#REF!</v>
      </c>
      <c r="BH1005" s="50" t="e">
        <f>VLOOKUP(Audit!#REF!,$V$13:$AE$22,10,FALSE) &amp; IF(Audit!#REF!=10,Audit!#REF!,"") &amp; IF(Audit!#REF!&lt;&gt;1,U1005,"")</f>
        <v>#REF!</v>
      </c>
      <c r="BI1005" s="47" t="e">
        <f t="shared" si="477"/>
        <v>#REF!</v>
      </c>
      <c r="BJ1005" s="48" t="str">
        <f t="shared" si="478"/>
        <v/>
      </c>
      <c r="BK1005" s="48" t="str">
        <f t="shared" si="479"/>
        <v/>
      </c>
      <c r="BL1005" s="48" t="str">
        <f t="shared" si="480"/>
        <v/>
      </c>
      <c r="BM1005" s="48" t="str">
        <f t="shared" si="481"/>
        <v/>
      </c>
      <c r="BN1005" s="48" t="str">
        <f t="shared" si="482"/>
        <v/>
      </c>
      <c r="BO1005" s="48" t="str">
        <f t="shared" si="483"/>
        <v/>
      </c>
      <c r="BP1005" s="48" t="str">
        <f t="shared" si="484"/>
        <v/>
      </c>
      <c r="BQ1005" s="48" t="str">
        <f t="shared" si="485"/>
        <v/>
      </c>
      <c r="BR1005" s="48" t="str">
        <f t="shared" si="486"/>
        <v/>
      </c>
      <c r="BS1005" s="48" t="str">
        <f t="shared" si="487"/>
        <v/>
      </c>
      <c r="BT1005" s="48" t="str">
        <f t="shared" si="488"/>
        <v/>
      </c>
      <c r="BU1005" s="48" t="str">
        <f t="shared" si="489"/>
        <v/>
      </c>
    </row>
    <row r="1006" spans="1:73">
      <c r="A1006" s="10" t="e">
        <f>Audit!#REF!</f>
        <v>#REF!</v>
      </c>
      <c r="B1006" s="10" t="e">
        <f t="shared" si="460"/>
        <v>#REF!</v>
      </c>
      <c r="C1006" s="17" t="e">
        <f>VLOOKUP(Audit!#REF!,$V$3:$AE$12,2,FALSE) &amp; VLOOKUP(Audit!#REF!,$V$13:$AE$22,2,FALSE)&amp; IF(Audit!#REF!=10,Audit!#REF!&amp;Audit!#REF!,"")</f>
        <v>#REF!</v>
      </c>
      <c r="D1006" s="17" t="e">
        <f>VLOOKUP(Audit!#REF!,$V$3:$AE$12,3,FALSE) &amp; VLOOKUP(Audit!#REF!,$V$13:$AE$22,3,FALSE) &amp;IF(Audit!#REF!=10,Audit!#REF!&amp;Audit!#REF!,"")</f>
        <v>#REF!</v>
      </c>
      <c r="E1006" s="17" t="e">
        <f>VLOOKUP(Audit!#REF!,$V$3:$AE$12,4,FALSE)&amp; Audit!#REF! &amp; VLOOKUP(Audit!#REF!,$V$13:$AE$22,4,FALSE)&amp; IF(Audit!#REF!=10,Audit!#REF!&amp;Audit!#REF!,"")</f>
        <v>#REF!</v>
      </c>
      <c r="F1006" s="17" t="e">
        <f>VLOOKUP(Audit!#REF!,$V$3:$AE$12,5,FALSE) &amp; VLOOKUP(Audit!#REF!,$V$13:$AE$22,5,FALSE)&amp; IF(Audit!#REF!=10,Audit!#REF!&amp;Audit!#REF!,"")</f>
        <v>#REF!</v>
      </c>
      <c r="G1006" s="17" t="e">
        <f>VLOOKUP(Audit!#REF!,$V$3:$AE$12,6,FALSE) &amp; VLOOKUP(Audit!#REF!,$V$13:$AE$22,6,FALSE)&amp; IF(Audit!#REF!=10,Audit!#REF!&amp;Audit!#REF!,"")</f>
        <v>#REF!</v>
      </c>
      <c r="H1006" s="17" t="e">
        <f>VLOOKUP(Audit!#REF!,$V$3:$AE$12,7,FALSE) &amp; VLOOKUP(Audit!#REF!,$V$13:$AE$22,7,FALSE)&amp;IF(Audit!#REF!=10,Audit!#REF!&amp;Audit!#REF!,"")</f>
        <v>#REF!</v>
      </c>
      <c r="I1006" s="17" t="e">
        <f>VLOOKUP(Audit!#REF!,$V$3:$AE$12,8,FALSE) &amp; Audit!#REF! &amp; VLOOKUP(Audit!#REF!,$V$13:$AE$22,8,FALSE)&amp;IF(Audit!#REF!=10,Audit!#REF!&amp;Audit!#REF!,"")</f>
        <v>#REF!</v>
      </c>
      <c r="J1006" s="17" t="e">
        <f>VLOOKUP(Audit!#REF!,$V$3:$AE$12,9,FALSE) &amp; VLOOKUP(Audit!#REF!,$V$13:$AE$22,9,FALSE) &amp; IF(Audit!#REF!=10,Audit!#REF!&amp;Audit!#REF!,"") &amp; IF(Audit!#REF!&lt;&gt;1,U1006,"")</f>
        <v>#REF!</v>
      </c>
      <c r="K1006" s="17" t="e">
        <f>VLOOKUP(Audit!#REF!,$V$3:$AE$12,10,FALSE) &amp; Audit!#REF! &amp; VLOOKUP(Audit!#REF!,$V$13:$AE$22,10,FALSE) &amp; IF(Audit!#REF!=10,Audit!#REF!&amp;Audit!#REF!,"") &amp; IF(Audit!#REF!&lt;&gt;1,U1006,"")</f>
        <v>#REF!</v>
      </c>
      <c r="L1006" s="10" t="e">
        <f>Audit!#REF!</f>
        <v>#REF!</v>
      </c>
      <c r="M1006" s="10" t="e">
        <f t="shared" si="461"/>
        <v>#REF!</v>
      </c>
      <c r="N1006" s="10" t="e">
        <f t="shared" si="462"/>
        <v>#REF!</v>
      </c>
      <c r="O1006" s="10" t="e">
        <f t="shared" si="463"/>
        <v>#REF!</v>
      </c>
      <c r="P1006" s="10" t="e">
        <f t="shared" si="464"/>
        <v>#REF!</v>
      </c>
      <c r="Q1006" s="10" t="e">
        <f t="shared" si="465"/>
        <v>#REF!</v>
      </c>
      <c r="R1006" s="10" t="e">
        <f t="shared" si="466"/>
        <v>#REF!</v>
      </c>
      <c r="S1006" s="10" t="e">
        <f t="shared" si="467"/>
        <v>#REF!</v>
      </c>
      <c r="T1006" s="10" t="e">
        <f t="shared" si="468"/>
        <v>#REF!</v>
      </c>
      <c r="U1006" s="17" t="e">
        <f>IF(Audit!#REF!="","",VLOOKUP(Audit!#REF!,$W$26:$X$35,2,FALSE)) &amp; Audit!#REF! &amp; IF(Audit!#REF!="","",IF(Audit!#REF!&lt;=1.4,VLOOKUP(Audit!#REF!,$W$38:X1051,2,FALSE),VLOOKUP(Audit!#REF!,$W$51:$X$61,2,FALSE))) &amp; IF(Audit!#REF!="","",VLOOKUP(Audit!#REF!,$Y$26:$Z$35,2,FALSE) &amp; Audit!#REF! &amp; IF(Audit!#REF!="","",IF(Audit!#REF!&lt;=1.4,VLOOKUP(Audit!#REF!,$Y$38:$Z$48,2,FALSE),VLOOKUP(Audit!#REF!,$Y$51:$Z$61,2,FALSE))))</f>
        <v>#REF!</v>
      </c>
      <c r="V1006" s="21"/>
      <c r="AH1006" s="49" t="e">
        <f>Audit!#REF!</f>
        <v>#REF!</v>
      </c>
      <c r="AI1006" s="50" t="e">
        <f>VLOOKUP(Audit!#REF!,$V$3:$AE$12,2,FALSE)&amp; IF(Audit!#REF!=10,Audit!#REF!,"")</f>
        <v>#REF!</v>
      </c>
      <c r="AJ1006" s="50" t="e">
        <f>VLOOKUP(Audit!#REF!,$V$13:$AE$22,2,FALSE)&amp; IF(Audit!#REF!=10,Audit!#REF!,"")</f>
        <v>#REF!</v>
      </c>
      <c r="AK1006" s="47" t="e">
        <f t="shared" si="469"/>
        <v>#REF!</v>
      </c>
      <c r="AL1006" s="50" t="e">
        <f>VLOOKUP(Audit!#REF!,$V$3:$AE$12,3,FALSE)&amp; IF(Audit!#REF!=10,Audit!#REF!,"")</f>
        <v>#REF!</v>
      </c>
      <c r="AM1006" s="50" t="e">
        <f>VLOOKUP(Audit!#REF!,$V$13:$AE$22,3,FALSE)&amp; IF(Audit!#REF!=10,Audit!#REF!,"")</f>
        <v>#REF!</v>
      </c>
      <c r="AN1006" s="47" t="e">
        <f t="shared" si="470"/>
        <v>#REF!</v>
      </c>
      <c r="AO1006" s="50" t="e">
        <f>VLOOKUP(Audit!#REF!,$V$3:$AE$12,4,FALSE) &amp;  Audit!#REF! &amp; IF(Audit!#REF!=10,Audit!#REF!,"")</f>
        <v>#REF!</v>
      </c>
      <c r="AP1006" s="50" t="e">
        <f>VLOOKUP(Audit!#REF!,$V$13:$AE$22,4,FALSE)&amp; IF(Audit!#REF!=10,Audit!#REF!,"")</f>
        <v>#REF!</v>
      </c>
      <c r="AQ1006" s="47" t="e">
        <f t="shared" si="471"/>
        <v>#REF!</v>
      </c>
      <c r="AR1006" s="50" t="e">
        <f>VLOOKUP(Audit!#REF!,$V$3:$AE$12,5,FALSE)&amp; IF(Audit!#REF!=10,Audit!#REF!,"")</f>
        <v>#REF!</v>
      </c>
      <c r="AS1006" s="50" t="e">
        <f>VLOOKUP(Audit!#REF!,$V$13:$AE$22,5,FALSE)&amp; IF(Audit!#REF!=10,Audit!#REF!,"")</f>
        <v>#REF!</v>
      </c>
      <c r="AT1006" s="47" t="e">
        <f t="shared" si="472"/>
        <v>#REF!</v>
      </c>
      <c r="AU1006" s="50" t="e">
        <f>VLOOKUP(Audit!#REF!,$V$3:$AE$12,6,FALSE)&amp; IF(Audit!#REF!=10,Audit!#REF!,"")</f>
        <v>#REF!</v>
      </c>
      <c r="AV1006" s="50" t="e">
        <f>VLOOKUP(Audit!#REF!,$V$13:$AE$22,6,FALSE)&amp; IF(Audit!#REF!=10,Audit!#REF!,"")</f>
        <v>#REF!</v>
      </c>
      <c r="AW1006" s="47" t="e">
        <f t="shared" si="473"/>
        <v>#REF!</v>
      </c>
      <c r="AX1006" s="50" t="e">
        <f>VLOOKUP(Audit!#REF!,$V$3:$AE$12,7,FALSE)&amp; IF(Audit!#REF!=10,Audit!#REF!,"")</f>
        <v>#REF!</v>
      </c>
      <c r="AY1006" s="50" t="e">
        <f>VLOOKUP(Audit!#REF!,$V$13:$AE$22,7,FALSE) &amp; IF(Audit!#REF!=10,Audit!#REF!,"")</f>
        <v>#REF!</v>
      </c>
      <c r="AZ1006" s="47" t="e">
        <f t="shared" si="474"/>
        <v>#REF!</v>
      </c>
      <c r="BA1006" s="50" t="e">
        <f>VLOOKUP(Audit!#REF!,$V$3:$AE$12,8,FALSE)&amp; Audit!#REF! &amp; IF(Audit!#REF!=10,Audit!#REF!,"")</f>
        <v>#REF!</v>
      </c>
      <c r="BB1006" s="50" t="e">
        <f>VLOOKUP(Audit!#REF!,$V$13:$AE$22,8,FALSE) &amp; IF(Audit!#REF!=10,Audit!#REF!,"")</f>
        <v>#REF!</v>
      </c>
      <c r="BC1006" s="47" t="e">
        <f t="shared" si="475"/>
        <v>#REF!</v>
      </c>
      <c r="BD1006" s="50" t="e">
        <f>VLOOKUP(Audit!#REF!,$V$3:$AE$12,9,FALSE)&amp; IF(Audit!#REF!=10,Audit!#REF!,"")</f>
        <v>#REF!</v>
      </c>
      <c r="BE1006" s="50" t="e">
        <f>VLOOKUP(Audit!#REF!,$V$13:$AE$22,9,FALSE) &amp; IF(Audit!#REF!=10,Audit!#REF!,"") &amp; IF(Audit!#REF!&lt;&gt;1,U1006,"")</f>
        <v>#REF!</v>
      </c>
      <c r="BF1006" s="47" t="e">
        <f t="shared" si="476"/>
        <v>#REF!</v>
      </c>
      <c r="BG1006" s="50" t="e">
        <f>VLOOKUP(Audit!#REF!,$V$3:$AE$12,10,FALSE) &amp; Audit!#REF! &amp; IF(Audit!#REF!=10,Audit!#REF!,"")</f>
        <v>#REF!</v>
      </c>
      <c r="BH1006" s="50" t="e">
        <f>VLOOKUP(Audit!#REF!,$V$13:$AE$22,10,FALSE) &amp; IF(Audit!#REF!=10,Audit!#REF!,"") &amp; IF(Audit!#REF!&lt;&gt;1,U1006,"")</f>
        <v>#REF!</v>
      </c>
      <c r="BI1006" s="47" t="e">
        <f t="shared" si="477"/>
        <v>#REF!</v>
      </c>
      <c r="BJ1006" s="48" t="str">
        <f t="shared" si="478"/>
        <v/>
      </c>
      <c r="BK1006" s="48" t="str">
        <f t="shared" si="479"/>
        <v/>
      </c>
      <c r="BL1006" s="48" t="str">
        <f t="shared" si="480"/>
        <v/>
      </c>
      <c r="BM1006" s="48" t="str">
        <f t="shared" si="481"/>
        <v/>
      </c>
      <c r="BN1006" s="48" t="str">
        <f t="shared" si="482"/>
        <v/>
      </c>
      <c r="BO1006" s="48" t="str">
        <f t="shared" si="483"/>
        <v/>
      </c>
      <c r="BP1006" s="48" t="str">
        <f t="shared" si="484"/>
        <v/>
      </c>
      <c r="BQ1006" s="48" t="str">
        <f t="shared" si="485"/>
        <v/>
      </c>
      <c r="BR1006" s="48" t="str">
        <f t="shared" si="486"/>
        <v/>
      </c>
      <c r="BS1006" s="48" t="str">
        <f t="shared" si="487"/>
        <v/>
      </c>
      <c r="BT1006" s="48" t="str">
        <f t="shared" si="488"/>
        <v/>
      </c>
      <c r="BU1006" s="48" t="str">
        <f t="shared" si="489"/>
        <v/>
      </c>
    </row>
    <row r="1007" spans="1:73">
      <c r="A1007" s="10" t="e">
        <f>Audit!#REF!</f>
        <v>#REF!</v>
      </c>
      <c r="B1007" s="10" t="e">
        <f t="shared" si="460"/>
        <v>#REF!</v>
      </c>
      <c r="C1007" s="17" t="e">
        <f>VLOOKUP(Audit!#REF!,$V$3:$AE$12,2,FALSE) &amp; VLOOKUP(Audit!#REF!,$V$13:$AE$22,2,FALSE)&amp; IF(Audit!#REF!=10,Audit!#REF!&amp;Audit!#REF!,"")</f>
        <v>#REF!</v>
      </c>
      <c r="D1007" s="17" t="e">
        <f>VLOOKUP(Audit!#REF!,$V$3:$AE$12,3,FALSE) &amp; VLOOKUP(Audit!#REF!,$V$13:$AE$22,3,FALSE) &amp;IF(Audit!#REF!=10,Audit!#REF!&amp;Audit!#REF!,"")</f>
        <v>#REF!</v>
      </c>
      <c r="E1007" s="17" t="e">
        <f>VLOOKUP(Audit!#REF!,$V$3:$AE$12,4,FALSE)&amp; Audit!#REF! &amp; VLOOKUP(Audit!#REF!,$V$13:$AE$22,4,FALSE)&amp; IF(Audit!#REF!=10,Audit!#REF!&amp;Audit!#REF!,"")</f>
        <v>#REF!</v>
      </c>
      <c r="F1007" s="17" t="e">
        <f>VLOOKUP(Audit!#REF!,$V$3:$AE$12,5,FALSE) &amp; VLOOKUP(Audit!#REF!,$V$13:$AE$22,5,FALSE)&amp; IF(Audit!#REF!=10,Audit!#REF!&amp;Audit!#REF!,"")</f>
        <v>#REF!</v>
      </c>
      <c r="G1007" s="17" t="e">
        <f>VLOOKUP(Audit!#REF!,$V$3:$AE$12,6,FALSE) &amp; VLOOKUP(Audit!#REF!,$V$13:$AE$22,6,FALSE)&amp; IF(Audit!#REF!=10,Audit!#REF!&amp;Audit!#REF!,"")</f>
        <v>#REF!</v>
      </c>
      <c r="H1007" s="17" t="e">
        <f>VLOOKUP(Audit!#REF!,$V$3:$AE$12,7,FALSE) &amp; VLOOKUP(Audit!#REF!,$V$13:$AE$22,7,FALSE)&amp;IF(Audit!#REF!=10,Audit!#REF!&amp;Audit!#REF!,"")</f>
        <v>#REF!</v>
      </c>
      <c r="I1007" s="17" t="e">
        <f>VLOOKUP(Audit!#REF!,$V$3:$AE$12,8,FALSE) &amp; Audit!#REF! &amp; VLOOKUP(Audit!#REF!,$V$13:$AE$22,8,FALSE)&amp;IF(Audit!#REF!=10,Audit!#REF!&amp;Audit!#REF!,"")</f>
        <v>#REF!</v>
      </c>
      <c r="J1007" s="17" t="e">
        <f>VLOOKUP(Audit!#REF!,$V$3:$AE$12,9,FALSE) &amp; VLOOKUP(Audit!#REF!,$V$13:$AE$22,9,FALSE) &amp; IF(Audit!#REF!=10,Audit!#REF!&amp;Audit!#REF!,"") &amp; IF(Audit!#REF!&lt;&gt;1,U1007,"")</f>
        <v>#REF!</v>
      </c>
      <c r="K1007" s="17" t="e">
        <f>VLOOKUP(Audit!#REF!,$V$3:$AE$12,10,FALSE) &amp; Audit!#REF! &amp; VLOOKUP(Audit!#REF!,$V$13:$AE$22,10,FALSE) &amp; IF(Audit!#REF!=10,Audit!#REF!&amp;Audit!#REF!,"") &amp; IF(Audit!#REF!&lt;&gt;1,U1007,"")</f>
        <v>#REF!</v>
      </c>
      <c r="L1007" s="10" t="e">
        <f>Audit!#REF!</f>
        <v>#REF!</v>
      </c>
      <c r="M1007" s="10" t="e">
        <f t="shared" si="461"/>
        <v>#REF!</v>
      </c>
      <c r="N1007" s="10" t="e">
        <f t="shared" si="462"/>
        <v>#REF!</v>
      </c>
      <c r="O1007" s="10" t="e">
        <f t="shared" si="463"/>
        <v>#REF!</v>
      </c>
      <c r="P1007" s="10" t="e">
        <f t="shared" si="464"/>
        <v>#REF!</v>
      </c>
      <c r="Q1007" s="10" t="e">
        <f t="shared" si="465"/>
        <v>#REF!</v>
      </c>
      <c r="R1007" s="10" t="e">
        <f t="shared" si="466"/>
        <v>#REF!</v>
      </c>
      <c r="S1007" s="10" t="e">
        <f t="shared" si="467"/>
        <v>#REF!</v>
      </c>
      <c r="T1007" s="10" t="e">
        <f t="shared" si="468"/>
        <v>#REF!</v>
      </c>
      <c r="U1007" s="17" t="e">
        <f>IF(Audit!#REF!="","",VLOOKUP(Audit!#REF!,$W$26:$X$35,2,FALSE)) &amp; Audit!#REF! &amp; IF(Audit!#REF!="","",IF(Audit!#REF!&lt;=1.4,VLOOKUP(Audit!#REF!,$W$38:X1052,2,FALSE),VLOOKUP(Audit!#REF!,$W$51:$X$61,2,FALSE))) &amp; IF(Audit!#REF!="","",VLOOKUP(Audit!#REF!,$Y$26:$Z$35,2,FALSE) &amp; Audit!#REF! &amp; IF(Audit!#REF!="","",IF(Audit!#REF!&lt;=1.4,VLOOKUP(Audit!#REF!,$Y$38:$Z$48,2,FALSE),VLOOKUP(Audit!#REF!,$Y$51:$Z$61,2,FALSE))))</f>
        <v>#REF!</v>
      </c>
      <c r="V1007" s="21"/>
      <c r="AH1007" s="49" t="e">
        <f>Audit!#REF!</f>
        <v>#REF!</v>
      </c>
      <c r="AI1007" s="50" t="e">
        <f>VLOOKUP(Audit!#REF!,$V$3:$AE$12,2,FALSE)&amp; IF(Audit!#REF!=10,Audit!#REF!,"")</f>
        <v>#REF!</v>
      </c>
      <c r="AJ1007" s="50" t="e">
        <f>VLOOKUP(Audit!#REF!,$V$13:$AE$22,2,FALSE)&amp; IF(Audit!#REF!=10,Audit!#REF!,"")</f>
        <v>#REF!</v>
      </c>
      <c r="AK1007" s="47" t="e">
        <f t="shared" si="469"/>
        <v>#REF!</v>
      </c>
      <c r="AL1007" s="50" t="e">
        <f>VLOOKUP(Audit!#REF!,$V$3:$AE$12,3,FALSE)&amp; IF(Audit!#REF!=10,Audit!#REF!,"")</f>
        <v>#REF!</v>
      </c>
      <c r="AM1007" s="50" t="e">
        <f>VLOOKUP(Audit!#REF!,$V$13:$AE$22,3,FALSE)&amp; IF(Audit!#REF!=10,Audit!#REF!,"")</f>
        <v>#REF!</v>
      </c>
      <c r="AN1007" s="47" t="e">
        <f t="shared" si="470"/>
        <v>#REF!</v>
      </c>
      <c r="AO1007" s="50" t="e">
        <f>VLOOKUP(Audit!#REF!,$V$3:$AE$12,4,FALSE) &amp;  Audit!#REF! &amp; IF(Audit!#REF!=10,Audit!#REF!,"")</f>
        <v>#REF!</v>
      </c>
      <c r="AP1007" s="50" t="e">
        <f>VLOOKUP(Audit!#REF!,$V$13:$AE$22,4,FALSE)&amp; IF(Audit!#REF!=10,Audit!#REF!,"")</f>
        <v>#REF!</v>
      </c>
      <c r="AQ1007" s="47" t="e">
        <f t="shared" si="471"/>
        <v>#REF!</v>
      </c>
      <c r="AR1007" s="50" t="e">
        <f>VLOOKUP(Audit!#REF!,$V$3:$AE$12,5,FALSE)&amp; IF(Audit!#REF!=10,Audit!#REF!,"")</f>
        <v>#REF!</v>
      </c>
      <c r="AS1007" s="50" t="e">
        <f>VLOOKUP(Audit!#REF!,$V$13:$AE$22,5,FALSE)&amp; IF(Audit!#REF!=10,Audit!#REF!,"")</f>
        <v>#REF!</v>
      </c>
      <c r="AT1007" s="47" t="e">
        <f t="shared" si="472"/>
        <v>#REF!</v>
      </c>
      <c r="AU1007" s="50" t="e">
        <f>VLOOKUP(Audit!#REF!,$V$3:$AE$12,6,FALSE)&amp; IF(Audit!#REF!=10,Audit!#REF!,"")</f>
        <v>#REF!</v>
      </c>
      <c r="AV1007" s="50" t="e">
        <f>VLOOKUP(Audit!#REF!,$V$13:$AE$22,6,FALSE)&amp; IF(Audit!#REF!=10,Audit!#REF!,"")</f>
        <v>#REF!</v>
      </c>
      <c r="AW1007" s="47" t="e">
        <f t="shared" si="473"/>
        <v>#REF!</v>
      </c>
      <c r="AX1007" s="50" t="e">
        <f>VLOOKUP(Audit!#REF!,$V$3:$AE$12,7,FALSE)&amp; IF(Audit!#REF!=10,Audit!#REF!,"")</f>
        <v>#REF!</v>
      </c>
      <c r="AY1007" s="50" t="e">
        <f>VLOOKUP(Audit!#REF!,$V$13:$AE$22,7,FALSE) &amp; IF(Audit!#REF!=10,Audit!#REF!,"")</f>
        <v>#REF!</v>
      </c>
      <c r="AZ1007" s="47" t="e">
        <f t="shared" si="474"/>
        <v>#REF!</v>
      </c>
      <c r="BA1007" s="50" t="e">
        <f>VLOOKUP(Audit!#REF!,$V$3:$AE$12,8,FALSE)&amp; Audit!#REF! &amp; IF(Audit!#REF!=10,Audit!#REF!,"")</f>
        <v>#REF!</v>
      </c>
      <c r="BB1007" s="50" t="e">
        <f>VLOOKUP(Audit!#REF!,$V$13:$AE$22,8,FALSE) &amp; IF(Audit!#REF!=10,Audit!#REF!,"")</f>
        <v>#REF!</v>
      </c>
      <c r="BC1007" s="47" t="e">
        <f t="shared" si="475"/>
        <v>#REF!</v>
      </c>
      <c r="BD1007" s="50" t="e">
        <f>VLOOKUP(Audit!#REF!,$V$3:$AE$12,9,FALSE)&amp; IF(Audit!#REF!=10,Audit!#REF!,"")</f>
        <v>#REF!</v>
      </c>
      <c r="BE1007" s="50" t="e">
        <f>VLOOKUP(Audit!#REF!,$V$13:$AE$22,9,FALSE) &amp; IF(Audit!#REF!=10,Audit!#REF!,"") &amp; IF(Audit!#REF!&lt;&gt;1,U1007,"")</f>
        <v>#REF!</v>
      </c>
      <c r="BF1007" s="47" t="e">
        <f t="shared" si="476"/>
        <v>#REF!</v>
      </c>
      <c r="BG1007" s="50" t="e">
        <f>VLOOKUP(Audit!#REF!,$V$3:$AE$12,10,FALSE) &amp; Audit!#REF! &amp; IF(Audit!#REF!=10,Audit!#REF!,"")</f>
        <v>#REF!</v>
      </c>
      <c r="BH1007" s="50" t="e">
        <f>VLOOKUP(Audit!#REF!,$V$13:$AE$22,10,FALSE) &amp; IF(Audit!#REF!=10,Audit!#REF!,"") &amp; IF(Audit!#REF!&lt;&gt;1,U1007,"")</f>
        <v>#REF!</v>
      </c>
      <c r="BI1007" s="47" t="e">
        <f t="shared" si="477"/>
        <v>#REF!</v>
      </c>
      <c r="BJ1007" s="48" t="str">
        <f t="shared" si="478"/>
        <v/>
      </c>
      <c r="BK1007" s="48" t="str">
        <f t="shared" si="479"/>
        <v/>
      </c>
      <c r="BL1007" s="48" t="str">
        <f t="shared" si="480"/>
        <v/>
      </c>
      <c r="BM1007" s="48" t="str">
        <f t="shared" si="481"/>
        <v/>
      </c>
      <c r="BN1007" s="48" t="str">
        <f t="shared" si="482"/>
        <v/>
      </c>
      <c r="BO1007" s="48" t="str">
        <f t="shared" si="483"/>
        <v/>
      </c>
      <c r="BP1007" s="48" t="str">
        <f t="shared" si="484"/>
        <v/>
      </c>
      <c r="BQ1007" s="48" t="str">
        <f t="shared" si="485"/>
        <v/>
      </c>
      <c r="BR1007" s="48" t="str">
        <f t="shared" si="486"/>
        <v/>
      </c>
      <c r="BS1007" s="48" t="str">
        <f t="shared" si="487"/>
        <v/>
      </c>
      <c r="BT1007" s="48" t="str">
        <f t="shared" si="488"/>
        <v/>
      </c>
      <c r="BU1007" s="48" t="str">
        <f t="shared" si="489"/>
        <v/>
      </c>
    </row>
    <row r="1008" spans="1:73">
      <c r="A1008" s="10" t="e">
        <f>Audit!#REF!</f>
        <v>#REF!</v>
      </c>
      <c r="B1008" s="10" t="e">
        <f t="shared" si="460"/>
        <v>#REF!</v>
      </c>
      <c r="C1008" s="17" t="e">
        <f>VLOOKUP(Audit!#REF!,$V$3:$AE$12,2,FALSE) &amp; VLOOKUP(Audit!#REF!,$V$13:$AE$22,2,FALSE)&amp; IF(Audit!#REF!=10,Audit!#REF!&amp;Audit!#REF!,"")</f>
        <v>#REF!</v>
      </c>
      <c r="D1008" s="17" t="e">
        <f>VLOOKUP(Audit!#REF!,$V$3:$AE$12,3,FALSE) &amp; VLOOKUP(Audit!#REF!,$V$13:$AE$22,3,FALSE) &amp;IF(Audit!#REF!=10,Audit!#REF!&amp;Audit!#REF!,"")</f>
        <v>#REF!</v>
      </c>
      <c r="E1008" s="17" t="e">
        <f>VLOOKUP(Audit!#REF!,$V$3:$AE$12,4,FALSE)&amp; Audit!#REF! &amp; VLOOKUP(Audit!#REF!,$V$13:$AE$22,4,FALSE)&amp; IF(Audit!#REF!=10,Audit!#REF!&amp;Audit!#REF!,"")</f>
        <v>#REF!</v>
      </c>
      <c r="F1008" s="17" t="e">
        <f>VLOOKUP(Audit!#REF!,$V$3:$AE$12,5,FALSE) &amp; VLOOKUP(Audit!#REF!,$V$13:$AE$22,5,FALSE)&amp; IF(Audit!#REF!=10,Audit!#REF!&amp;Audit!#REF!,"")</f>
        <v>#REF!</v>
      </c>
      <c r="G1008" s="17" t="e">
        <f>VLOOKUP(Audit!#REF!,$V$3:$AE$12,6,FALSE) &amp; VLOOKUP(Audit!#REF!,$V$13:$AE$22,6,FALSE)&amp; IF(Audit!#REF!=10,Audit!#REF!&amp;Audit!#REF!,"")</f>
        <v>#REF!</v>
      </c>
      <c r="H1008" s="17" t="e">
        <f>VLOOKUP(Audit!#REF!,$V$3:$AE$12,7,FALSE) &amp; VLOOKUP(Audit!#REF!,$V$13:$AE$22,7,FALSE)&amp;IF(Audit!#REF!=10,Audit!#REF!&amp;Audit!#REF!,"")</f>
        <v>#REF!</v>
      </c>
      <c r="I1008" s="17" t="e">
        <f>VLOOKUP(Audit!#REF!,$V$3:$AE$12,8,FALSE) &amp; Audit!#REF! &amp; VLOOKUP(Audit!#REF!,$V$13:$AE$22,8,FALSE)&amp;IF(Audit!#REF!=10,Audit!#REF!&amp;Audit!#REF!,"")</f>
        <v>#REF!</v>
      </c>
      <c r="J1008" s="17" t="e">
        <f>VLOOKUP(Audit!#REF!,$V$3:$AE$12,9,FALSE) &amp; VLOOKUP(Audit!#REF!,$V$13:$AE$22,9,FALSE) &amp; IF(Audit!#REF!=10,Audit!#REF!&amp;Audit!#REF!,"") &amp; IF(Audit!#REF!&lt;&gt;1,U1008,"")</f>
        <v>#REF!</v>
      </c>
      <c r="K1008" s="17" t="e">
        <f>VLOOKUP(Audit!#REF!,$V$3:$AE$12,10,FALSE) &amp; Audit!#REF! &amp; VLOOKUP(Audit!#REF!,$V$13:$AE$22,10,FALSE) &amp; IF(Audit!#REF!=10,Audit!#REF!&amp;Audit!#REF!,"") &amp; IF(Audit!#REF!&lt;&gt;1,U1008,"")</f>
        <v>#REF!</v>
      </c>
      <c r="L1008" s="10" t="e">
        <f>Audit!#REF!</f>
        <v>#REF!</v>
      </c>
      <c r="M1008" s="10" t="e">
        <f t="shared" si="461"/>
        <v>#REF!</v>
      </c>
      <c r="N1008" s="10" t="e">
        <f t="shared" si="462"/>
        <v>#REF!</v>
      </c>
      <c r="O1008" s="10" t="e">
        <f t="shared" si="463"/>
        <v>#REF!</v>
      </c>
      <c r="P1008" s="10" t="e">
        <f t="shared" si="464"/>
        <v>#REF!</v>
      </c>
      <c r="Q1008" s="10" t="e">
        <f t="shared" si="465"/>
        <v>#REF!</v>
      </c>
      <c r="R1008" s="10" t="e">
        <f t="shared" si="466"/>
        <v>#REF!</v>
      </c>
      <c r="S1008" s="10" t="e">
        <f t="shared" si="467"/>
        <v>#REF!</v>
      </c>
      <c r="T1008" s="10" t="e">
        <f t="shared" si="468"/>
        <v>#REF!</v>
      </c>
      <c r="U1008" s="17" t="e">
        <f>IF(Audit!#REF!="","",VLOOKUP(Audit!#REF!,$W$26:$X$35,2,FALSE)) &amp; Audit!#REF! &amp; IF(Audit!#REF!="","",IF(Audit!#REF!&lt;=1.4,VLOOKUP(Audit!#REF!,$W$38:X1053,2,FALSE),VLOOKUP(Audit!#REF!,$W$51:$X$61,2,FALSE))) &amp; IF(Audit!#REF!="","",VLOOKUP(Audit!#REF!,$Y$26:$Z$35,2,FALSE) &amp; Audit!#REF! &amp; IF(Audit!#REF!="","",IF(Audit!#REF!&lt;=1.4,VLOOKUP(Audit!#REF!,$Y$38:$Z$48,2,FALSE),VLOOKUP(Audit!#REF!,$Y$51:$Z$61,2,FALSE))))</f>
        <v>#REF!</v>
      </c>
      <c r="V1008" s="21"/>
      <c r="AH1008" s="49" t="e">
        <f>Audit!#REF!</f>
        <v>#REF!</v>
      </c>
      <c r="AI1008" s="50" t="e">
        <f>VLOOKUP(Audit!#REF!,$V$3:$AE$12,2,FALSE)&amp; IF(Audit!#REF!=10,Audit!#REF!,"")</f>
        <v>#REF!</v>
      </c>
      <c r="AJ1008" s="50" t="e">
        <f>VLOOKUP(Audit!#REF!,$V$13:$AE$22,2,FALSE)&amp; IF(Audit!#REF!=10,Audit!#REF!,"")</f>
        <v>#REF!</v>
      </c>
      <c r="AK1008" s="47" t="e">
        <f t="shared" si="469"/>
        <v>#REF!</v>
      </c>
      <c r="AL1008" s="50" t="e">
        <f>VLOOKUP(Audit!#REF!,$V$3:$AE$12,3,FALSE)&amp; IF(Audit!#REF!=10,Audit!#REF!,"")</f>
        <v>#REF!</v>
      </c>
      <c r="AM1008" s="50" t="e">
        <f>VLOOKUP(Audit!#REF!,$V$13:$AE$22,3,FALSE)&amp; IF(Audit!#REF!=10,Audit!#REF!,"")</f>
        <v>#REF!</v>
      </c>
      <c r="AN1008" s="47" t="e">
        <f t="shared" si="470"/>
        <v>#REF!</v>
      </c>
      <c r="AO1008" s="50" t="e">
        <f>VLOOKUP(Audit!#REF!,$V$3:$AE$12,4,FALSE) &amp;  Audit!#REF! &amp; IF(Audit!#REF!=10,Audit!#REF!,"")</f>
        <v>#REF!</v>
      </c>
      <c r="AP1008" s="50" t="e">
        <f>VLOOKUP(Audit!#REF!,$V$13:$AE$22,4,FALSE)&amp; IF(Audit!#REF!=10,Audit!#REF!,"")</f>
        <v>#REF!</v>
      </c>
      <c r="AQ1008" s="47" t="e">
        <f t="shared" si="471"/>
        <v>#REF!</v>
      </c>
      <c r="AR1008" s="50" t="e">
        <f>VLOOKUP(Audit!#REF!,$V$3:$AE$12,5,FALSE)&amp; IF(Audit!#REF!=10,Audit!#REF!,"")</f>
        <v>#REF!</v>
      </c>
      <c r="AS1008" s="50" t="e">
        <f>VLOOKUP(Audit!#REF!,$V$13:$AE$22,5,FALSE)&amp; IF(Audit!#REF!=10,Audit!#REF!,"")</f>
        <v>#REF!</v>
      </c>
      <c r="AT1008" s="47" t="e">
        <f t="shared" si="472"/>
        <v>#REF!</v>
      </c>
      <c r="AU1008" s="50" t="e">
        <f>VLOOKUP(Audit!#REF!,$V$3:$AE$12,6,FALSE)&amp; IF(Audit!#REF!=10,Audit!#REF!,"")</f>
        <v>#REF!</v>
      </c>
      <c r="AV1008" s="50" t="e">
        <f>VLOOKUP(Audit!#REF!,$V$13:$AE$22,6,FALSE)&amp; IF(Audit!#REF!=10,Audit!#REF!,"")</f>
        <v>#REF!</v>
      </c>
      <c r="AW1008" s="47" t="e">
        <f t="shared" si="473"/>
        <v>#REF!</v>
      </c>
      <c r="AX1008" s="50" t="e">
        <f>VLOOKUP(Audit!#REF!,$V$3:$AE$12,7,FALSE)&amp; IF(Audit!#REF!=10,Audit!#REF!,"")</f>
        <v>#REF!</v>
      </c>
      <c r="AY1008" s="50" t="e">
        <f>VLOOKUP(Audit!#REF!,$V$13:$AE$22,7,FALSE) &amp; IF(Audit!#REF!=10,Audit!#REF!,"")</f>
        <v>#REF!</v>
      </c>
      <c r="AZ1008" s="47" t="e">
        <f t="shared" si="474"/>
        <v>#REF!</v>
      </c>
      <c r="BA1008" s="50" t="e">
        <f>VLOOKUP(Audit!#REF!,$V$3:$AE$12,8,FALSE)&amp; Audit!#REF! &amp; IF(Audit!#REF!=10,Audit!#REF!,"")</f>
        <v>#REF!</v>
      </c>
      <c r="BB1008" s="50" t="e">
        <f>VLOOKUP(Audit!#REF!,$V$13:$AE$22,8,FALSE) &amp; IF(Audit!#REF!=10,Audit!#REF!,"")</f>
        <v>#REF!</v>
      </c>
      <c r="BC1008" s="47" t="e">
        <f t="shared" si="475"/>
        <v>#REF!</v>
      </c>
      <c r="BD1008" s="50" t="e">
        <f>VLOOKUP(Audit!#REF!,$V$3:$AE$12,9,FALSE)&amp; IF(Audit!#REF!=10,Audit!#REF!,"")</f>
        <v>#REF!</v>
      </c>
      <c r="BE1008" s="50" t="e">
        <f>VLOOKUP(Audit!#REF!,$V$13:$AE$22,9,FALSE) &amp; IF(Audit!#REF!=10,Audit!#REF!,"") &amp; IF(Audit!#REF!&lt;&gt;1,U1008,"")</f>
        <v>#REF!</v>
      </c>
      <c r="BF1008" s="47" t="e">
        <f t="shared" si="476"/>
        <v>#REF!</v>
      </c>
      <c r="BG1008" s="50" t="e">
        <f>VLOOKUP(Audit!#REF!,$V$3:$AE$12,10,FALSE) &amp; Audit!#REF! &amp; IF(Audit!#REF!=10,Audit!#REF!,"")</f>
        <v>#REF!</v>
      </c>
      <c r="BH1008" s="50" t="e">
        <f>VLOOKUP(Audit!#REF!,$V$13:$AE$22,10,FALSE) &amp; IF(Audit!#REF!=10,Audit!#REF!,"") &amp; IF(Audit!#REF!&lt;&gt;1,U1008,"")</f>
        <v>#REF!</v>
      </c>
      <c r="BI1008" s="47" t="e">
        <f t="shared" si="477"/>
        <v>#REF!</v>
      </c>
      <c r="BJ1008" s="48" t="str">
        <f t="shared" si="478"/>
        <v/>
      </c>
      <c r="BK1008" s="48" t="str">
        <f t="shared" si="479"/>
        <v/>
      </c>
      <c r="BL1008" s="48" t="str">
        <f t="shared" si="480"/>
        <v/>
      </c>
      <c r="BM1008" s="48" t="str">
        <f t="shared" si="481"/>
        <v/>
      </c>
      <c r="BN1008" s="48" t="str">
        <f t="shared" si="482"/>
        <v/>
      </c>
      <c r="BO1008" s="48" t="str">
        <f t="shared" si="483"/>
        <v/>
      </c>
      <c r="BP1008" s="48" t="str">
        <f t="shared" si="484"/>
        <v/>
      </c>
      <c r="BQ1008" s="48" t="str">
        <f t="shared" si="485"/>
        <v/>
      </c>
      <c r="BR1008" s="48" t="str">
        <f t="shared" si="486"/>
        <v/>
      </c>
      <c r="BS1008" s="48" t="str">
        <f t="shared" si="487"/>
        <v/>
      </c>
      <c r="BT1008" s="48" t="str">
        <f t="shared" si="488"/>
        <v/>
      </c>
      <c r="BU1008" s="48" t="str">
        <f t="shared" si="489"/>
        <v/>
      </c>
    </row>
    <row r="1009" spans="1:73">
      <c r="A1009" s="10" t="e">
        <f>Audit!#REF!</f>
        <v>#REF!</v>
      </c>
      <c r="B1009" s="10" t="e">
        <f t="shared" si="460"/>
        <v>#REF!</v>
      </c>
      <c r="C1009" s="17" t="e">
        <f>VLOOKUP(Audit!#REF!,$V$3:$AE$12,2,FALSE) &amp; VLOOKUP(Audit!#REF!,$V$13:$AE$22,2,FALSE)&amp; IF(Audit!#REF!=10,Audit!#REF!&amp;Audit!#REF!,"")</f>
        <v>#REF!</v>
      </c>
      <c r="D1009" s="17" t="e">
        <f>VLOOKUP(Audit!#REF!,$V$3:$AE$12,3,FALSE) &amp; VLOOKUP(Audit!#REF!,$V$13:$AE$22,3,FALSE) &amp;IF(Audit!#REF!=10,Audit!#REF!&amp;Audit!#REF!,"")</f>
        <v>#REF!</v>
      </c>
      <c r="E1009" s="17" t="e">
        <f>VLOOKUP(Audit!#REF!,$V$3:$AE$12,4,FALSE)&amp; Audit!#REF! &amp; VLOOKUP(Audit!#REF!,$V$13:$AE$22,4,FALSE)&amp; IF(Audit!#REF!=10,Audit!#REF!&amp;Audit!#REF!,"")</f>
        <v>#REF!</v>
      </c>
      <c r="F1009" s="17" t="e">
        <f>VLOOKUP(Audit!#REF!,$V$3:$AE$12,5,FALSE) &amp; VLOOKUP(Audit!#REF!,$V$13:$AE$22,5,FALSE)&amp; IF(Audit!#REF!=10,Audit!#REF!&amp;Audit!#REF!,"")</f>
        <v>#REF!</v>
      </c>
      <c r="G1009" s="17" t="e">
        <f>VLOOKUP(Audit!#REF!,$V$3:$AE$12,6,FALSE) &amp; VLOOKUP(Audit!#REF!,$V$13:$AE$22,6,FALSE)&amp; IF(Audit!#REF!=10,Audit!#REF!&amp;Audit!#REF!,"")</f>
        <v>#REF!</v>
      </c>
      <c r="H1009" s="17" t="e">
        <f>VLOOKUP(Audit!#REF!,$V$3:$AE$12,7,FALSE) &amp; VLOOKUP(Audit!#REF!,$V$13:$AE$22,7,FALSE)&amp;IF(Audit!#REF!=10,Audit!#REF!&amp;Audit!#REF!,"")</f>
        <v>#REF!</v>
      </c>
      <c r="I1009" s="17" t="e">
        <f>VLOOKUP(Audit!#REF!,$V$3:$AE$12,8,FALSE) &amp; Audit!#REF! &amp; VLOOKUP(Audit!#REF!,$V$13:$AE$22,8,FALSE)&amp;IF(Audit!#REF!=10,Audit!#REF!&amp;Audit!#REF!,"")</f>
        <v>#REF!</v>
      </c>
      <c r="J1009" s="17" t="e">
        <f>VLOOKUP(Audit!#REF!,$V$3:$AE$12,9,FALSE) &amp; VLOOKUP(Audit!#REF!,$V$13:$AE$22,9,FALSE) &amp; IF(Audit!#REF!=10,Audit!#REF!&amp;Audit!#REF!,"") &amp; IF(Audit!#REF!&lt;&gt;1,U1009,"")</f>
        <v>#REF!</v>
      </c>
      <c r="K1009" s="17" t="e">
        <f>VLOOKUP(Audit!#REF!,$V$3:$AE$12,10,FALSE) &amp; Audit!#REF! &amp; VLOOKUP(Audit!#REF!,$V$13:$AE$22,10,FALSE) &amp; IF(Audit!#REF!=10,Audit!#REF!&amp;Audit!#REF!,"") &amp; IF(Audit!#REF!&lt;&gt;1,U1009,"")</f>
        <v>#REF!</v>
      </c>
      <c r="L1009" s="10" t="e">
        <f>Audit!#REF!</f>
        <v>#REF!</v>
      </c>
      <c r="M1009" s="10" t="e">
        <f t="shared" si="461"/>
        <v>#REF!</v>
      </c>
      <c r="N1009" s="10" t="e">
        <f t="shared" si="462"/>
        <v>#REF!</v>
      </c>
      <c r="O1009" s="10" t="e">
        <f t="shared" si="463"/>
        <v>#REF!</v>
      </c>
      <c r="P1009" s="10" t="e">
        <f t="shared" si="464"/>
        <v>#REF!</v>
      </c>
      <c r="Q1009" s="10" t="e">
        <f t="shared" si="465"/>
        <v>#REF!</v>
      </c>
      <c r="R1009" s="10" t="e">
        <f t="shared" si="466"/>
        <v>#REF!</v>
      </c>
      <c r="S1009" s="10" t="e">
        <f t="shared" si="467"/>
        <v>#REF!</v>
      </c>
      <c r="T1009" s="10" t="e">
        <f t="shared" si="468"/>
        <v>#REF!</v>
      </c>
      <c r="U1009" s="17" t="e">
        <f>IF(Audit!#REF!="","",VLOOKUP(Audit!#REF!,$W$26:$X$35,2,FALSE)) &amp; Audit!#REF! &amp; IF(Audit!#REF!="","",IF(Audit!#REF!&lt;=1.4,VLOOKUP(Audit!#REF!,$W$38:X1054,2,FALSE),VLOOKUP(Audit!#REF!,$W$51:$X$61,2,FALSE))) &amp; IF(Audit!#REF!="","",VLOOKUP(Audit!#REF!,$Y$26:$Z$35,2,FALSE) &amp; Audit!#REF! &amp; IF(Audit!#REF!="","",IF(Audit!#REF!&lt;=1.4,VLOOKUP(Audit!#REF!,$Y$38:$Z$48,2,FALSE),VLOOKUP(Audit!#REF!,$Y$51:$Z$61,2,FALSE))))</f>
        <v>#REF!</v>
      </c>
      <c r="V1009" s="21"/>
      <c r="AH1009" s="49" t="e">
        <f>Audit!#REF!</f>
        <v>#REF!</v>
      </c>
      <c r="AI1009" s="50" t="e">
        <f>VLOOKUP(Audit!#REF!,$V$3:$AE$12,2,FALSE)&amp; IF(Audit!#REF!=10,Audit!#REF!,"")</f>
        <v>#REF!</v>
      </c>
      <c r="AJ1009" s="50" t="e">
        <f>VLOOKUP(Audit!#REF!,$V$13:$AE$22,2,FALSE)&amp; IF(Audit!#REF!=10,Audit!#REF!,"")</f>
        <v>#REF!</v>
      </c>
      <c r="AK1009" s="47" t="e">
        <f t="shared" si="469"/>
        <v>#REF!</v>
      </c>
      <c r="AL1009" s="50" t="e">
        <f>VLOOKUP(Audit!#REF!,$V$3:$AE$12,3,FALSE)&amp; IF(Audit!#REF!=10,Audit!#REF!,"")</f>
        <v>#REF!</v>
      </c>
      <c r="AM1009" s="50" t="e">
        <f>VLOOKUP(Audit!#REF!,$V$13:$AE$22,3,FALSE)&amp; IF(Audit!#REF!=10,Audit!#REF!,"")</f>
        <v>#REF!</v>
      </c>
      <c r="AN1009" s="47" t="e">
        <f t="shared" si="470"/>
        <v>#REF!</v>
      </c>
      <c r="AO1009" s="50" t="e">
        <f>VLOOKUP(Audit!#REF!,$V$3:$AE$12,4,FALSE) &amp;  Audit!#REF! &amp; IF(Audit!#REF!=10,Audit!#REF!,"")</f>
        <v>#REF!</v>
      </c>
      <c r="AP1009" s="50" t="e">
        <f>VLOOKUP(Audit!#REF!,$V$13:$AE$22,4,FALSE)&amp; IF(Audit!#REF!=10,Audit!#REF!,"")</f>
        <v>#REF!</v>
      </c>
      <c r="AQ1009" s="47" t="e">
        <f t="shared" si="471"/>
        <v>#REF!</v>
      </c>
      <c r="AR1009" s="50" t="e">
        <f>VLOOKUP(Audit!#REF!,$V$3:$AE$12,5,FALSE)&amp; IF(Audit!#REF!=10,Audit!#REF!,"")</f>
        <v>#REF!</v>
      </c>
      <c r="AS1009" s="50" t="e">
        <f>VLOOKUP(Audit!#REF!,$V$13:$AE$22,5,FALSE)&amp; IF(Audit!#REF!=10,Audit!#REF!,"")</f>
        <v>#REF!</v>
      </c>
      <c r="AT1009" s="47" t="e">
        <f t="shared" si="472"/>
        <v>#REF!</v>
      </c>
      <c r="AU1009" s="50" t="e">
        <f>VLOOKUP(Audit!#REF!,$V$3:$AE$12,6,FALSE)&amp; IF(Audit!#REF!=10,Audit!#REF!,"")</f>
        <v>#REF!</v>
      </c>
      <c r="AV1009" s="50" t="e">
        <f>VLOOKUP(Audit!#REF!,$V$13:$AE$22,6,FALSE)&amp; IF(Audit!#REF!=10,Audit!#REF!,"")</f>
        <v>#REF!</v>
      </c>
      <c r="AW1009" s="47" t="e">
        <f t="shared" si="473"/>
        <v>#REF!</v>
      </c>
      <c r="AX1009" s="50" t="e">
        <f>VLOOKUP(Audit!#REF!,$V$3:$AE$12,7,FALSE)&amp; IF(Audit!#REF!=10,Audit!#REF!,"")</f>
        <v>#REF!</v>
      </c>
      <c r="AY1009" s="50" t="e">
        <f>VLOOKUP(Audit!#REF!,$V$13:$AE$22,7,FALSE) &amp; IF(Audit!#REF!=10,Audit!#REF!,"")</f>
        <v>#REF!</v>
      </c>
      <c r="AZ1009" s="47" t="e">
        <f t="shared" si="474"/>
        <v>#REF!</v>
      </c>
      <c r="BA1009" s="50" t="e">
        <f>VLOOKUP(Audit!#REF!,$V$3:$AE$12,8,FALSE)&amp; Audit!#REF! &amp; IF(Audit!#REF!=10,Audit!#REF!,"")</f>
        <v>#REF!</v>
      </c>
      <c r="BB1009" s="50" t="e">
        <f>VLOOKUP(Audit!#REF!,$V$13:$AE$22,8,FALSE) &amp; IF(Audit!#REF!=10,Audit!#REF!,"")</f>
        <v>#REF!</v>
      </c>
      <c r="BC1009" s="47" t="e">
        <f t="shared" si="475"/>
        <v>#REF!</v>
      </c>
      <c r="BD1009" s="50" t="e">
        <f>VLOOKUP(Audit!#REF!,$V$3:$AE$12,9,FALSE)&amp; IF(Audit!#REF!=10,Audit!#REF!,"")</f>
        <v>#REF!</v>
      </c>
      <c r="BE1009" s="50" t="e">
        <f>VLOOKUP(Audit!#REF!,$V$13:$AE$22,9,FALSE) &amp; IF(Audit!#REF!=10,Audit!#REF!,"") &amp; IF(Audit!#REF!&lt;&gt;1,U1009,"")</f>
        <v>#REF!</v>
      </c>
      <c r="BF1009" s="47" t="e">
        <f t="shared" si="476"/>
        <v>#REF!</v>
      </c>
      <c r="BG1009" s="50" t="e">
        <f>VLOOKUP(Audit!#REF!,$V$3:$AE$12,10,FALSE) &amp; Audit!#REF! &amp; IF(Audit!#REF!=10,Audit!#REF!,"")</f>
        <v>#REF!</v>
      </c>
      <c r="BH1009" s="50" t="e">
        <f>VLOOKUP(Audit!#REF!,$V$13:$AE$22,10,FALSE) &amp; IF(Audit!#REF!=10,Audit!#REF!,"") &amp; IF(Audit!#REF!&lt;&gt;1,U1009,"")</f>
        <v>#REF!</v>
      </c>
      <c r="BI1009" s="47" t="e">
        <f t="shared" si="477"/>
        <v>#REF!</v>
      </c>
      <c r="BJ1009" s="48" t="str">
        <f t="shared" si="478"/>
        <v/>
      </c>
      <c r="BK1009" s="48" t="str">
        <f t="shared" si="479"/>
        <v/>
      </c>
      <c r="BL1009" s="48" t="str">
        <f t="shared" si="480"/>
        <v/>
      </c>
      <c r="BM1009" s="48" t="str">
        <f t="shared" si="481"/>
        <v/>
      </c>
      <c r="BN1009" s="48" t="str">
        <f t="shared" si="482"/>
        <v/>
      </c>
      <c r="BO1009" s="48" t="str">
        <f t="shared" si="483"/>
        <v/>
      </c>
      <c r="BP1009" s="48" t="str">
        <f t="shared" si="484"/>
        <v/>
      </c>
      <c r="BQ1009" s="48" t="str">
        <f t="shared" si="485"/>
        <v/>
      </c>
      <c r="BR1009" s="48" t="str">
        <f t="shared" si="486"/>
        <v/>
      </c>
      <c r="BS1009" s="48" t="str">
        <f t="shared" si="487"/>
        <v/>
      </c>
      <c r="BT1009" s="48" t="str">
        <f t="shared" si="488"/>
        <v/>
      </c>
      <c r="BU1009" s="48" t="str">
        <f t="shared" si="489"/>
        <v/>
      </c>
    </row>
    <row r="1010" spans="1:73">
      <c r="A1010" s="10" t="e">
        <f>Audit!#REF!</f>
        <v>#REF!</v>
      </c>
      <c r="B1010" s="10" t="e">
        <f t="shared" si="460"/>
        <v>#REF!</v>
      </c>
      <c r="C1010" s="17" t="e">
        <f>VLOOKUP(Audit!#REF!,$V$3:$AE$12,2,FALSE) &amp; VLOOKUP(Audit!#REF!,$V$13:$AE$22,2,FALSE)&amp; IF(Audit!#REF!=10,Audit!#REF!&amp;Audit!#REF!,"")</f>
        <v>#REF!</v>
      </c>
      <c r="D1010" s="17" t="e">
        <f>VLOOKUP(Audit!#REF!,$V$3:$AE$12,3,FALSE) &amp; VLOOKUP(Audit!#REF!,$V$13:$AE$22,3,FALSE) &amp;IF(Audit!#REF!=10,Audit!#REF!&amp;Audit!#REF!,"")</f>
        <v>#REF!</v>
      </c>
      <c r="E1010" s="17" t="e">
        <f>VLOOKUP(Audit!#REF!,$V$3:$AE$12,4,FALSE)&amp; Audit!#REF! &amp; VLOOKUP(Audit!#REF!,$V$13:$AE$22,4,FALSE)&amp; IF(Audit!#REF!=10,Audit!#REF!&amp;Audit!#REF!,"")</f>
        <v>#REF!</v>
      </c>
      <c r="F1010" s="17" t="e">
        <f>VLOOKUP(Audit!#REF!,$V$3:$AE$12,5,FALSE) &amp; VLOOKUP(Audit!#REF!,$V$13:$AE$22,5,FALSE)&amp; IF(Audit!#REF!=10,Audit!#REF!&amp;Audit!#REF!,"")</f>
        <v>#REF!</v>
      </c>
      <c r="G1010" s="17" t="e">
        <f>VLOOKUP(Audit!#REF!,$V$3:$AE$12,6,FALSE) &amp; VLOOKUP(Audit!#REF!,$V$13:$AE$22,6,FALSE)&amp; IF(Audit!#REF!=10,Audit!#REF!&amp;Audit!#REF!,"")</f>
        <v>#REF!</v>
      </c>
      <c r="H1010" s="17" t="e">
        <f>VLOOKUP(Audit!#REF!,$V$3:$AE$12,7,FALSE) &amp; VLOOKUP(Audit!#REF!,$V$13:$AE$22,7,FALSE)&amp;IF(Audit!#REF!=10,Audit!#REF!&amp;Audit!#REF!,"")</f>
        <v>#REF!</v>
      </c>
      <c r="I1010" s="17" t="e">
        <f>VLOOKUP(Audit!#REF!,$V$3:$AE$12,8,FALSE) &amp; Audit!#REF! &amp; VLOOKUP(Audit!#REF!,$V$13:$AE$22,8,FALSE)&amp;IF(Audit!#REF!=10,Audit!#REF!&amp;Audit!#REF!,"")</f>
        <v>#REF!</v>
      </c>
      <c r="J1010" s="17" t="e">
        <f>VLOOKUP(Audit!#REF!,$V$3:$AE$12,9,FALSE) &amp; VLOOKUP(Audit!#REF!,$V$13:$AE$22,9,FALSE) &amp; IF(Audit!#REF!=10,Audit!#REF!&amp;Audit!#REF!,"") &amp; IF(Audit!#REF!&lt;&gt;1,U1010,"")</f>
        <v>#REF!</v>
      </c>
      <c r="K1010" s="17" t="e">
        <f>VLOOKUP(Audit!#REF!,$V$3:$AE$12,10,FALSE) &amp; Audit!#REF! &amp; VLOOKUP(Audit!#REF!,$V$13:$AE$22,10,FALSE) &amp; IF(Audit!#REF!=10,Audit!#REF!&amp;Audit!#REF!,"") &amp; IF(Audit!#REF!&lt;&gt;1,U1010,"")</f>
        <v>#REF!</v>
      </c>
      <c r="L1010" s="10" t="e">
        <f>Audit!#REF!</f>
        <v>#REF!</v>
      </c>
      <c r="M1010" s="10" t="e">
        <f t="shared" si="461"/>
        <v>#REF!</v>
      </c>
      <c r="N1010" s="10" t="e">
        <f t="shared" si="462"/>
        <v>#REF!</v>
      </c>
      <c r="O1010" s="10" t="e">
        <f t="shared" si="463"/>
        <v>#REF!</v>
      </c>
      <c r="P1010" s="10" t="e">
        <f t="shared" si="464"/>
        <v>#REF!</v>
      </c>
      <c r="Q1010" s="10" t="e">
        <f t="shared" si="465"/>
        <v>#REF!</v>
      </c>
      <c r="R1010" s="10" t="e">
        <f t="shared" si="466"/>
        <v>#REF!</v>
      </c>
      <c r="S1010" s="10" t="e">
        <f t="shared" si="467"/>
        <v>#REF!</v>
      </c>
      <c r="T1010" s="10" t="e">
        <f t="shared" si="468"/>
        <v>#REF!</v>
      </c>
      <c r="U1010" s="17" t="e">
        <f>IF(Audit!#REF!="","",VLOOKUP(Audit!#REF!,$W$26:$X$35,2,FALSE)) &amp; Audit!#REF! &amp; IF(Audit!#REF!="","",IF(Audit!#REF!&lt;=1.4,VLOOKUP(Audit!#REF!,$W$38:X1055,2,FALSE),VLOOKUP(Audit!#REF!,$W$51:$X$61,2,FALSE))) &amp; IF(Audit!#REF!="","",VLOOKUP(Audit!#REF!,$Y$26:$Z$35,2,FALSE) &amp; Audit!#REF! &amp; IF(Audit!#REF!="","",IF(Audit!#REF!&lt;=1.4,VLOOKUP(Audit!#REF!,$Y$38:$Z$48,2,FALSE),VLOOKUP(Audit!#REF!,$Y$51:$Z$61,2,FALSE))))</f>
        <v>#REF!</v>
      </c>
      <c r="V1010" s="21"/>
      <c r="AH1010" s="49" t="e">
        <f>Audit!#REF!</f>
        <v>#REF!</v>
      </c>
      <c r="AI1010" s="50" t="e">
        <f>VLOOKUP(Audit!#REF!,$V$3:$AE$12,2,FALSE)&amp; IF(Audit!#REF!=10,Audit!#REF!,"")</f>
        <v>#REF!</v>
      </c>
      <c r="AJ1010" s="50" t="e">
        <f>VLOOKUP(Audit!#REF!,$V$13:$AE$22,2,FALSE)&amp; IF(Audit!#REF!=10,Audit!#REF!,"")</f>
        <v>#REF!</v>
      </c>
      <c r="AK1010" s="47" t="e">
        <f t="shared" si="469"/>
        <v>#REF!</v>
      </c>
      <c r="AL1010" s="50" t="e">
        <f>VLOOKUP(Audit!#REF!,$V$3:$AE$12,3,FALSE)&amp; IF(Audit!#REF!=10,Audit!#REF!,"")</f>
        <v>#REF!</v>
      </c>
      <c r="AM1010" s="50" t="e">
        <f>VLOOKUP(Audit!#REF!,$V$13:$AE$22,3,FALSE)&amp; IF(Audit!#REF!=10,Audit!#REF!,"")</f>
        <v>#REF!</v>
      </c>
      <c r="AN1010" s="47" t="e">
        <f t="shared" si="470"/>
        <v>#REF!</v>
      </c>
      <c r="AO1010" s="50" t="e">
        <f>VLOOKUP(Audit!#REF!,$V$3:$AE$12,4,FALSE) &amp;  Audit!#REF! &amp; IF(Audit!#REF!=10,Audit!#REF!,"")</f>
        <v>#REF!</v>
      </c>
      <c r="AP1010" s="50" t="e">
        <f>VLOOKUP(Audit!#REF!,$V$13:$AE$22,4,FALSE)&amp; IF(Audit!#REF!=10,Audit!#REF!,"")</f>
        <v>#REF!</v>
      </c>
      <c r="AQ1010" s="47" t="e">
        <f t="shared" si="471"/>
        <v>#REF!</v>
      </c>
      <c r="AR1010" s="50" t="e">
        <f>VLOOKUP(Audit!#REF!,$V$3:$AE$12,5,FALSE)&amp; IF(Audit!#REF!=10,Audit!#REF!,"")</f>
        <v>#REF!</v>
      </c>
      <c r="AS1010" s="50" t="e">
        <f>VLOOKUP(Audit!#REF!,$V$13:$AE$22,5,FALSE)&amp; IF(Audit!#REF!=10,Audit!#REF!,"")</f>
        <v>#REF!</v>
      </c>
      <c r="AT1010" s="47" t="e">
        <f t="shared" si="472"/>
        <v>#REF!</v>
      </c>
      <c r="AU1010" s="50" t="e">
        <f>VLOOKUP(Audit!#REF!,$V$3:$AE$12,6,FALSE)&amp; IF(Audit!#REF!=10,Audit!#REF!,"")</f>
        <v>#REF!</v>
      </c>
      <c r="AV1010" s="50" t="e">
        <f>VLOOKUP(Audit!#REF!,$V$13:$AE$22,6,FALSE)&amp; IF(Audit!#REF!=10,Audit!#REF!,"")</f>
        <v>#REF!</v>
      </c>
      <c r="AW1010" s="47" t="e">
        <f t="shared" si="473"/>
        <v>#REF!</v>
      </c>
      <c r="AX1010" s="50" t="e">
        <f>VLOOKUP(Audit!#REF!,$V$3:$AE$12,7,FALSE)&amp; IF(Audit!#REF!=10,Audit!#REF!,"")</f>
        <v>#REF!</v>
      </c>
      <c r="AY1010" s="50" t="e">
        <f>VLOOKUP(Audit!#REF!,$V$13:$AE$22,7,FALSE) &amp; IF(Audit!#REF!=10,Audit!#REF!,"")</f>
        <v>#REF!</v>
      </c>
      <c r="AZ1010" s="47" t="e">
        <f t="shared" si="474"/>
        <v>#REF!</v>
      </c>
      <c r="BA1010" s="50" t="e">
        <f>VLOOKUP(Audit!#REF!,$V$3:$AE$12,8,FALSE)&amp; Audit!#REF! &amp; IF(Audit!#REF!=10,Audit!#REF!,"")</f>
        <v>#REF!</v>
      </c>
      <c r="BB1010" s="50" t="e">
        <f>VLOOKUP(Audit!#REF!,$V$13:$AE$22,8,FALSE) &amp; IF(Audit!#REF!=10,Audit!#REF!,"")</f>
        <v>#REF!</v>
      </c>
      <c r="BC1010" s="47" t="e">
        <f t="shared" si="475"/>
        <v>#REF!</v>
      </c>
      <c r="BD1010" s="50" t="e">
        <f>VLOOKUP(Audit!#REF!,$V$3:$AE$12,9,FALSE)&amp; IF(Audit!#REF!=10,Audit!#REF!,"")</f>
        <v>#REF!</v>
      </c>
      <c r="BE1010" s="50" t="e">
        <f>VLOOKUP(Audit!#REF!,$V$13:$AE$22,9,FALSE) &amp; IF(Audit!#REF!=10,Audit!#REF!,"") &amp; IF(Audit!#REF!&lt;&gt;1,U1010,"")</f>
        <v>#REF!</v>
      </c>
      <c r="BF1010" s="47" t="e">
        <f t="shared" si="476"/>
        <v>#REF!</v>
      </c>
      <c r="BG1010" s="50" t="e">
        <f>VLOOKUP(Audit!#REF!,$V$3:$AE$12,10,FALSE) &amp; Audit!#REF! &amp; IF(Audit!#REF!=10,Audit!#REF!,"")</f>
        <v>#REF!</v>
      </c>
      <c r="BH1010" s="50" t="e">
        <f>VLOOKUP(Audit!#REF!,$V$13:$AE$22,10,FALSE) &amp; IF(Audit!#REF!=10,Audit!#REF!,"") &amp; IF(Audit!#REF!&lt;&gt;1,U1010,"")</f>
        <v>#REF!</v>
      </c>
      <c r="BI1010" s="47" t="e">
        <f t="shared" si="477"/>
        <v>#REF!</v>
      </c>
      <c r="BJ1010" s="48" t="str">
        <f t="shared" si="478"/>
        <v/>
      </c>
      <c r="BK1010" s="48" t="str">
        <f t="shared" si="479"/>
        <v/>
      </c>
      <c r="BL1010" s="48" t="str">
        <f t="shared" si="480"/>
        <v/>
      </c>
      <c r="BM1010" s="48" t="str">
        <f t="shared" si="481"/>
        <v/>
      </c>
      <c r="BN1010" s="48" t="str">
        <f t="shared" si="482"/>
        <v/>
      </c>
      <c r="BO1010" s="48" t="str">
        <f t="shared" si="483"/>
        <v/>
      </c>
      <c r="BP1010" s="48" t="str">
        <f t="shared" si="484"/>
        <v/>
      </c>
      <c r="BQ1010" s="48" t="str">
        <f t="shared" si="485"/>
        <v/>
      </c>
      <c r="BR1010" s="48" t="str">
        <f t="shared" si="486"/>
        <v/>
      </c>
      <c r="BS1010" s="48" t="str">
        <f t="shared" si="487"/>
        <v/>
      </c>
      <c r="BT1010" s="48" t="str">
        <f t="shared" si="488"/>
        <v/>
      </c>
      <c r="BU1010" s="48" t="str">
        <f t="shared" si="489"/>
        <v/>
      </c>
    </row>
    <row r="1011" spans="1:73">
      <c r="A1011" s="10" t="e">
        <f>Audit!#REF!</f>
        <v>#REF!</v>
      </c>
      <c r="B1011" s="10" t="e">
        <f t="shared" si="460"/>
        <v>#REF!</v>
      </c>
      <c r="C1011" s="17" t="e">
        <f>VLOOKUP(Audit!#REF!,$V$3:$AE$12,2,FALSE) &amp; VLOOKUP(Audit!#REF!,$V$13:$AE$22,2,FALSE)&amp; IF(Audit!#REF!=10,Audit!#REF!&amp;Audit!#REF!,"")</f>
        <v>#REF!</v>
      </c>
      <c r="D1011" s="17" t="e">
        <f>VLOOKUP(Audit!#REF!,$V$3:$AE$12,3,FALSE) &amp; VLOOKUP(Audit!#REF!,$V$13:$AE$22,3,FALSE) &amp;IF(Audit!#REF!=10,Audit!#REF!&amp;Audit!#REF!,"")</f>
        <v>#REF!</v>
      </c>
      <c r="E1011" s="17" t="e">
        <f>VLOOKUP(Audit!#REF!,$V$3:$AE$12,4,FALSE)&amp; Audit!#REF! &amp; VLOOKUP(Audit!#REF!,$V$13:$AE$22,4,FALSE)&amp; IF(Audit!#REF!=10,Audit!#REF!&amp;Audit!#REF!,"")</f>
        <v>#REF!</v>
      </c>
      <c r="F1011" s="17" t="e">
        <f>VLOOKUP(Audit!#REF!,$V$3:$AE$12,5,FALSE) &amp; VLOOKUP(Audit!#REF!,$V$13:$AE$22,5,FALSE)&amp; IF(Audit!#REF!=10,Audit!#REF!&amp;Audit!#REF!,"")</f>
        <v>#REF!</v>
      </c>
      <c r="G1011" s="17" t="e">
        <f>VLOOKUP(Audit!#REF!,$V$3:$AE$12,6,FALSE) &amp; VLOOKUP(Audit!#REF!,$V$13:$AE$22,6,FALSE)&amp; IF(Audit!#REF!=10,Audit!#REF!&amp;Audit!#REF!,"")</f>
        <v>#REF!</v>
      </c>
      <c r="H1011" s="17" t="e">
        <f>VLOOKUP(Audit!#REF!,$V$3:$AE$12,7,FALSE) &amp; VLOOKUP(Audit!#REF!,$V$13:$AE$22,7,FALSE)&amp;IF(Audit!#REF!=10,Audit!#REF!&amp;Audit!#REF!,"")</f>
        <v>#REF!</v>
      </c>
      <c r="I1011" s="17" t="e">
        <f>VLOOKUP(Audit!#REF!,$V$3:$AE$12,8,FALSE) &amp; Audit!#REF! &amp; VLOOKUP(Audit!#REF!,$V$13:$AE$22,8,FALSE)&amp;IF(Audit!#REF!=10,Audit!#REF!&amp;Audit!#REF!,"")</f>
        <v>#REF!</v>
      </c>
      <c r="J1011" s="17" t="e">
        <f>VLOOKUP(Audit!#REF!,$V$3:$AE$12,9,FALSE) &amp; VLOOKUP(Audit!#REF!,$V$13:$AE$22,9,FALSE) &amp; IF(Audit!#REF!=10,Audit!#REF!&amp;Audit!#REF!,"") &amp; IF(Audit!#REF!&lt;&gt;1,U1011,"")</f>
        <v>#REF!</v>
      </c>
      <c r="K1011" s="17" t="e">
        <f>VLOOKUP(Audit!#REF!,$V$3:$AE$12,10,FALSE) &amp; Audit!#REF! &amp; VLOOKUP(Audit!#REF!,$V$13:$AE$22,10,FALSE) &amp; IF(Audit!#REF!=10,Audit!#REF!&amp;Audit!#REF!,"") &amp; IF(Audit!#REF!&lt;&gt;1,U1011,"")</f>
        <v>#REF!</v>
      </c>
      <c r="L1011" s="10" t="e">
        <f>Audit!#REF!</f>
        <v>#REF!</v>
      </c>
      <c r="M1011" s="10" t="e">
        <f t="shared" si="461"/>
        <v>#REF!</v>
      </c>
      <c r="N1011" s="10" t="e">
        <f t="shared" si="462"/>
        <v>#REF!</v>
      </c>
      <c r="O1011" s="10" t="e">
        <f t="shared" si="463"/>
        <v>#REF!</v>
      </c>
      <c r="P1011" s="10" t="e">
        <f t="shared" si="464"/>
        <v>#REF!</v>
      </c>
      <c r="Q1011" s="10" t="e">
        <f t="shared" si="465"/>
        <v>#REF!</v>
      </c>
      <c r="R1011" s="10" t="e">
        <f t="shared" si="466"/>
        <v>#REF!</v>
      </c>
      <c r="S1011" s="10" t="e">
        <f t="shared" si="467"/>
        <v>#REF!</v>
      </c>
      <c r="T1011" s="10" t="e">
        <f t="shared" si="468"/>
        <v>#REF!</v>
      </c>
      <c r="U1011" s="17" t="e">
        <f>IF(Audit!#REF!="","",VLOOKUP(Audit!#REF!,$W$26:$X$35,2,FALSE)) &amp; Audit!#REF! &amp; IF(Audit!#REF!="","",IF(Audit!#REF!&lt;=1.4,VLOOKUP(Audit!#REF!,$W$38:X1056,2,FALSE),VLOOKUP(Audit!#REF!,$W$51:$X$61,2,FALSE))) &amp; IF(Audit!#REF!="","",VLOOKUP(Audit!#REF!,$Y$26:$Z$35,2,FALSE) &amp; Audit!#REF! &amp; IF(Audit!#REF!="","",IF(Audit!#REF!&lt;=1.4,VLOOKUP(Audit!#REF!,$Y$38:$Z$48,2,FALSE),VLOOKUP(Audit!#REF!,$Y$51:$Z$61,2,FALSE))))</f>
        <v>#REF!</v>
      </c>
      <c r="V1011" s="21"/>
      <c r="AH1011" s="49" t="e">
        <f>Audit!#REF!</f>
        <v>#REF!</v>
      </c>
      <c r="AI1011" s="50" t="e">
        <f>VLOOKUP(Audit!#REF!,$V$3:$AE$12,2,FALSE)&amp; IF(Audit!#REF!=10,Audit!#REF!,"")</f>
        <v>#REF!</v>
      </c>
      <c r="AJ1011" s="50" t="e">
        <f>VLOOKUP(Audit!#REF!,$V$13:$AE$22,2,FALSE)&amp; IF(Audit!#REF!=10,Audit!#REF!,"")</f>
        <v>#REF!</v>
      </c>
      <c r="AK1011" s="47" t="e">
        <f t="shared" si="469"/>
        <v>#REF!</v>
      </c>
      <c r="AL1011" s="50" t="e">
        <f>VLOOKUP(Audit!#REF!,$V$3:$AE$12,3,FALSE)&amp; IF(Audit!#REF!=10,Audit!#REF!,"")</f>
        <v>#REF!</v>
      </c>
      <c r="AM1011" s="50" t="e">
        <f>VLOOKUP(Audit!#REF!,$V$13:$AE$22,3,FALSE)&amp; IF(Audit!#REF!=10,Audit!#REF!,"")</f>
        <v>#REF!</v>
      </c>
      <c r="AN1011" s="47" t="e">
        <f t="shared" si="470"/>
        <v>#REF!</v>
      </c>
      <c r="AO1011" s="50" t="e">
        <f>VLOOKUP(Audit!#REF!,$V$3:$AE$12,4,FALSE) &amp;  Audit!#REF! &amp; IF(Audit!#REF!=10,Audit!#REF!,"")</f>
        <v>#REF!</v>
      </c>
      <c r="AP1011" s="50" t="e">
        <f>VLOOKUP(Audit!#REF!,$V$13:$AE$22,4,FALSE)&amp; IF(Audit!#REF!=10,Audit!#REF!,"")</f>
        <v>#REF!</v>
      </c>
      <c r="AQ1011" s="47" t="e">
        <f t="shared" si="471"/>
        <v>#REF!</v>
      </c>
      <c r="AR1011" s="50" t="e">
        <f>VLOOKUP(Audit!#REF!,$V$3:$AE$12,5,FALSE)&amp; IF(Audit!#REF!=10,Audit!#REF!,"")</f>
        <v>#REF!</v>
      </c>
      <c r="AS1011" s="50" t="e">
        <f>VLOOKUP(Audit!#REF!,$V$13:$AE$22,5,FALSE)&amp; IF(Audit!#REF!=10,Audit!#REF!,"")</f>
        <v>#REF!</v>
      </c>
      <c r="AT1011" s="47" t="e">
        <f t="shared" si="472"/>
        <v>#REF!</v>
      </c>
      <c r="AU1011" s="50" t="e">
        <f>VLOOKUP(Audit!#REF!,$V$3:$AE$12,6,FALSE)&amp; IF(Audit!#REF!=10,Audit!#REF!,"")</f>
        <v>#REF!</v>
      </c>
      <c r="AV1011" s="50" t="e">
        <f>VLOOKUP(Audit!#REF!,$V$13:$AE$22,6,FALSE)&amp; IF(Audit!#REF!=10,Audit!#REF!,"")</f>
        <v>#REF!</v>
      </c>
      <c r="AW1011" s="47" t="e">
        <f t="shared" si="473"/>
        <v>#REF!</v>
      </c>
      <c r="AX1011" s="50" t="e">
        <f>VLOOKUP(Audit!#REF!,$V$3:$AE$12,7,FALSE)&amp; IF(Audit!#REF!=10,Audit!#REF!,"")</f>
        <v>#REF!</v>
      </c>
      <c r="AY1011" s="50" t="e">
        <f>VLOOKUP(Audit!#REF!,$V$13:$AE$22,7,FALSE) &amp; IF(Audit!#REF!=10,Audit!#REF!,"")</f>
        <v>#REF!</v>
      </c>
      <c r="AZ1011" s="47" t="e">
        <f t="shared" si="474"/>
        <v>#REF!</v>
      </c>
      <c r="BA1011" s="50" t="e">
        <f>VLOOKUP(Audit!#REF!,$V$3:$AE$12,8,FALSE)&amp; Audit!#REF! &amp; IF(Audit!#REF!=10,Audit!#REF!,"")</f>
        <v>#REF!</v>
      </c>
      <c r="BB1011" s="50" t="e">
        <f>VLOOKUP(Audit!#REF!,$V$13:$AE$22,8,FALSE) &amp; IF(Audit!#REF!=10,Audit!#REF!,"")</f>
        <v>#REF!</v>
      </c>
      <c r="BC1011" s="47" t="e">
        <f t="shared" si="475"/>
        <v>#REF!</v>
      </c>
      <c r="BD1011" s="50" t="e">
        <f>VLOOKUP(Audit!#REF!,$V$3:$AE$12,9,FALSE)&amp; IF(Audit!#REF!=10,Audit!#REF!,"")</f>
        <v>#REF!</v>
      </c>
      <c r="BE1011" s="50" t="e">
        <f>VLOOKUP(Audit!#REF!,$V$13:$AE$22,9,FALSE) &amp; IF(Audit!#REF!=10,Audit!#REF!,"") &amp; IF(Audit!#REF!&lt;&gt;1,U1011,"")</f>
        <v>#REF!</v>
      </c>
      <c r="BF1011" s="47" t="e">
        <f t="shared" si="476"/>
        <v>#REF!</v>
      </c>
      <c r="BG1011" s="50" t="e">
        <f>VLOOKUP(Audit!#REF!,$V$3:$AE$12,10,FALSE) &amp; Audit!#REF! &amp; IF(Audit!#REF!=10,Audit!#REF!,"")</f>
        <v>#REF!</v>
      </c>
      <c r="BH1011" s="50" t="e">
        <f>VLOOKUP(Audit!#REF!,$V$13:$AE$22,10,FALSE) &amp; IF(Audit!#REF!=10,Audit!#REF!,"") &amp; IF(Audit!#REF!&lt;&gt;1,U1011,"")</f>
        <v>#REF!</v>
      </c>
      <c r="BI1011" s="47" t="e">
        <f t="shared" si="477"/>
        <v>#REF!</v>
      </c>
      <c r="BJ1011" s="48" t="str">
        <f t="shared" si="478"/>
        <v/>
      </c>
      <c r="BK1011" s="48" t="str">
        <f t="shared" si="479"/>
        <v/>
      </c>
      <c r="BL1011" s="48" t="str">
        <f t="shared" si="480"/>
        <v/>
      </c>
      <c r="BM1011" s="48" t="str">
        <f t="shared" si="481"/>
        <v/>
      </c>
      <c r="BN1011" s="48" t="str">
        <f t="shared" si="482"/>
        <v/>
      </c>
      <c r="BO1011" s="48" t="str">
        <f t="shared" si="483"/>
        <v/>
      </c>
      <c r="BP1011" s="48" t="str">
        <f t="shared" si="484"/>
        <v/>
      </c>
      <c r="BQ1011" s="48" t="str">
        <f t="shared" si="485"/>
        <v/>
      </c>
      <c r="BR1011" s="48" t="str">
        <f t="shared" si="486"/>
        <v/>
      </c>
      <c r="BS1011" s="48" t="str">
        <f t="shared" si="487"/>
        <v/>
      </c>
      <c r="BT1011" s="48" t="str">
        <f t="shared" si="488"/>
        <v/>
      </c>
      <c r="BU1011" s="48" t="str">
        <f t="shared" si="489"/>
        <v/>
      </c>
    </row>
    <row r="1012" spans="1:73">
      <c r="A1012" s="10" t="e">
        <f>Audit!#REF!</f>
        <v>#REF!</v>
      </c>
      <c r="B1012" s="10" t="e">
        <f t="shared" si="460"/>
        <v>#REF!</v>
      </c>
      <c r="C1012" s="17" t="e">
        <f>VLOOKUP(Audit!#REF!,$V$3:$AE$12,2,FALSE) &amp; VLOOKUP(Audit!#REF!,$V$13:$AE$22,2,FALSE)&amp; IF(Audit!#REF!=10,Audit!#REF!&amp;Audit!#REF!,"")</f>
        <v>#REF!</v>
      </c>
      <c r="D1012" s="17" t="e">
        <f>VLOOKUP(Audit!#REF!,$V$3:$AE$12,3,FALSE) &amp; VLOOKUP(Audit!#REF!,$V$13:$AE$22,3,FALSE) &amp;IF(Audit!#REF!=10,Audit!#REF!&amp;Audit!#REF!,"")</f>
        <v>#REF!</v>
      </c>
      <c r="E1012" s="17" t="e">
        <f>VLOOKUP(Audit!#REF!,$V$3:$AE$12,4,FALSE)&amp; Audit!#REF! &amp; VLOOKUP(Audit!#REF!,$V$13:$AE$22,4,FALSE)&amp; IF(Audit!#REF!=10,Audit!#REF!&amp;Audit!#REF!,"")</f>
        <v>#REF!</v>
      </c>
      <c r="F1012" s="17" t="e">
        <f>VLOOKUP(Audit!#REF!,$V$3:$AE$12,5,FALSE) &amp; VLOOKUP(Audit!#REF!,$V$13:$AE$22,5,FALSE)&amp; IF(Audit!#REF!=10,Audit!#REF!&amp;Audit!#REF!,"")</f>
        <v>#REF!</v>
      </c>
      <c r="G1012" s="17" t="e">
        <f>VLOOKUP(Audit!#REF!,$V$3:$AE$12,6,FALSE) &amp; VLOOKUP(Audit!#REF!,$V$13:$AE$22,6,FALSE)&amp; IF(Audit!#REF!=10,Audit!#REF!&amp;Audit!#REF!,"")</f>
        <v>#REF!</v>
      </c>
      <c r="H1012" s="17" t="e">
        <f>VLOOKUP(Audit!#REF!,$V$3:$AE$12,7,FALSE) &amp; VLOOKUP(Audit!#REF!,$V$13:$AE$22,7,FALSE)&amp;IF(Audit!#REF!=10,Audit!#REF!&amp;Audit!#REF!,"")</f>
        <v>#REF!</v>
      </c>
      <c r="I1012" s="17" t="e">
        <f>VLOOKUP(Audit!#REF!,$V$3:$AE$12,8,FALSE) &amp; Audit!#REF! &amp; VLOOKUP(Audit!#REF!,$V$13:$AE$22,8,FALSE)&amp;IF(Audit!#REF!=10,Audit!#REF!&amp;Audit!#REF!,"")</f>
        <v>#REF!</v>
      </c>
      <c r="J1012" s="17" t="e">
        <f>VLOOKUP(Audit!#REF!,$V$3:$AE$12,9,FALSE) &amp; VLOOKUP(Audit!#REF!,$V$13:$AE$22,9,FALSE) &amp; IF(Audit!#REF!=10,Audit!#REF!&amp;Audit!#REF!,"") &amp; IF(Audit!#REF!&lt;&gt;1,U1012,"")</f>
        <v>#REF!</v>
      </c>
      <c r="K1012" s="17" t="e">
        <f>VLOOKUP(Audit!#REF!,$V$3:$AE$12,10,FALSE) &amp; Audit!#REF! &amp; VLOOKUP(Audit!#REF!,$V$13:$AE$22,10,FALSE) &amp; IF(Audit!#REF!=10,Audit!#REF!&amp;Audit!#REF!,"") &amp; IF(Audit!#REF!&lt;&gt;1,U1012,"")</f>
        <v>#REF!</v>
      </c>
      <c r="L1012" s="10" t="e">
        <f>Audit!#REF!</f>
        <v>#REF!</v>
      </c>
      <c r="M1012" s="10" t="e">
        <f t="shared" si="461"/>
        <v>#REF!</v>
      </c>
      <c r="N1012" s="10" t="e">
        <f t="shared" si="462"/>
        <v>#REF!</v>
      </c>
      <c r="O1012" s="10" t="e">
        <f t="shared" si="463"/>
        <v>#REF!</v>
      </c>
      <c r="P1012" s="10" t="e">
        <f t="shared" si="464"/>
        <v>#REF!</v>
      </c>
      <c r="Q1012" s="10" t="e">
        <f t="shared" si="465"/>
        <v>#REF!</v>
      </c>
      <c r="R1012" s="10" t="e">
        <f t="shared" si="466"/>
        <v>#REF!</v>
      </c>
      <c r="S1012" s="10" t="e">
        <f t="shared" si="467"/>
        <v>#REF!</v>
      </c>
      <c r="T1012" s="10" t="e">
        <f t="shared" si="468"/>
        <v>#REF!</v>
      </c>
      <c r="U1012" s="17" t="e">
        <f>IF(Audit!#REF!="","",VLOOKUP(Audit!#REF!,$W$26:$X$35,2,FALSE)) &amp; Audit!#REF! &amp; IF(Audit!#REF!="","",IF(Audit!#REF!&lt;=1.4,VLOOKUP(Audit!#REF!,$W$38:X1057,2,FALSE),VLOOKUP(Audit!#REF!,$W$51:$X$61,2,FALSE))) &amp; IF(Audit!#REF!="","",VLOOKUP(Audit!#REF!,$Y$26:$Z$35,2,FALSE) &amp; Audit!#REF! &amp; IF(Audit!#REF!="","",IF(Audit!#REF!&lt;=1.4,VLOOKUP(Audit!#REF!,$Y$38:$Z$48,2,FALSE),VLOOKUP(Audit!#REF!,$Y$51:$Z$61,2,FALSE))))</f>
        <v>#REF!</v>
      </c>
      <c r="V1012" s="21"/>
      <c r="AH1012" s="49" t="e">
        <f>Audit!#REF!</f>
        <v>#REF!</v>
      </c>
      <c r="AI1012" s="50" t="e">
        <f>VLOOKUP(Audit!#REF!,$V$3:$AE$12,2,FALSE)&amp; IF(Audit!#REF!=10,Audit!#REF!,"")</f>
        <v>#REF!</v>
      </c>
      <c r="AJ1012" s="50" t="e">
        <f>VLOOKUP(Audit!#REF!,$V$13:$AE$22,2,FALSE)&amp; IF(Audit!#REF!=10,Audit!#REF!,"")</f>
        <v>#REF!</v>
      </c>
      <c r="AK1012" s="47" t="e">
        <f t="shared" si="469"/>
        <v>#REF!</v>
      </c>
      <c r="AL1012" s="50" t="e">
        <f>VLOOKUP(Audit!#REF!,$V$3:$AE$12,3,FALSE)&amp; IF(Audit!#REF!=10,Audit!#REF!,"")</f>
        <v>#REF!</v>
      </c>
      <c r="AM1012" s="50" t="e">
        <f>VLOOKUP(Audit!#REF!,$V$13:$AE$22,3,FALSE)&amp; IF(Audit!#REF!=10,Audit!#REF!,"")</f>
        <v>#REF!</v>
      </c>
      <c r="AN1012" s="47" t="e">
        <f t="shared" si="470"/>
        <v>#REF!</v>
      </c>
      <c r="AO1012" s="50" t="e">
        <f>VLOOKUP(Audit!#REF!,$V$3:$AE$12,4,FALSE) &amp;  Audit!#REF! &amp; IF(Audit!#REF!=10,Audit!#REF!,"")</f>
        <v>#REF!</v>
      </c>
      <c r="AP1012" s="50" t="e">
        <f>VLOOKUP(Audit!#REF!,$V$13:$AE$22,4,FALSE)&amp; IF(Audit!#REF!=10,Audit!#REF!,"")</f>
        <v>#REF!</v>
      </c>
      <c r="AQ1012" s="47" t="e">
        <f t="shared" si="471"/>
        <v>#REF!</v>
      </c>
      <c r="AR1012" s="50" t="e">
        <f>VLOOKUP(Audit!#REF!,$V$3:$AE$12,5,FALSE)&amp; IF(Audit!#REF!=10,Audit!#REF!,"")</f>
        <v>#REF!</v>
      </c>
      <c r="AS1012" s="50" t="e">
        <f>VLOOKUP(Audit!#REF!,$V$13:$AE$22,5,FALSE)&amp; IF(Audit!#REF!=10,Audit!#REF!,"")</f>
        <v>#REF!</v>
      </c>
      <c r="AT1012" s="47" t="e">
        <f t="shared" si="472"/>
        <v>#REF!</v>
      </c>
      <c r="AU1012" s="50" t="e">
        <f>VLOOKUP(Audit!#REF!,$V$3:$AE$12,6,FALSE)&amp; IF(Audit!#REF!=10,Audit!#REF!,"")</f>
        <v>#REF!</v>
      </c>
      <c r="AV1012" s="50" t="e">
        <f>VLOOKUP(Audit!#REF!,$V$13:$AE$22,6,FALSE)&amp; IF(Audit!#REF!=10,Audit!#REF!,"")</f>
        <v>#REF!</v>
      </c>
      <c r="AW1012" s="47" t="e">
        <f t="shared" si="473"/>
        <v>#REF!</v>
      </c>
      <c r="AX1012" s="50" t="e">
        <f>VLOOKUP(Audit!#REF!,$V$3:$AE$12,7,FALSE)&amp; IF(Audit!#REF!=10,Audit!#REF!,"")</f>
        <v>#REF!</v>
      </c>
      <c r="AY1012" s="50" t="e">
        <f>VLOOKUP(Audit!#REF!,$V$13:$AE$22,7,FALSE) &amp; IF(Audit!#REF!=10,Audit!#REF!,"")</f>
        <v>#REF!</v>
      </c>
      <c r="AZ1012" s="47" t="e">
        <f t="shared" si="474"/>
        <v>#REF!</v>
      </c>
      <c r="BA1012" s="50" t="e">
        <f>VLOOKUP(Audit!#REF!,$V$3:$AE$12,8,FALSE)&amp; Audit!#REF! &amp; IF(Audit!#REF!=10,Audit!#REF!,"")</f>
        <v>#REF!</v>
      </c>
      <c r="BB1012" s="50" t="e">
        <f>VLOOKUP(Audit!#REF!,$V$13:$AE$22,8,FALSE) &amp; IF(Audit!#REF!=10,Audit!#REF!,"")</f>
        <v>#REF!</v>
      </c>
      <c r="BC1012" s="47" t="e">
        <f t="shared" si="475"/>
        <v>#REF!</v>
      </c>
      <c r="BD1012" s="50" t="e">
        <f>VLOOKUP(Audit!#REF!,$V$3:$AE$12,9,FALSE)&amp; IF(Audit!#REF!=10,Audit!#REF!,"")</f>
        <v>#REF!</v>
      </c>
      <c r="BE1012" s="50" t="e">
        <f>VLOOKUP(Audit!#REF!,$V$13:$AE$22,9,FALSE) &amp; IF(Audit!#REF!=10,Audit!#REF!,"") &amp; IF(Audit!#REF!&lt;&gt;1,U1012,"")</f>
        <v>#REF!</v>
      </c>
      <c r="BF1012" s="47" t="e">
        <f t="shared" si="476"/>
        <v>#REF!</v>
      </c>
      <c r="BG1012" s="50" t="e">
        <f>VLOOKUP(Audit!#REF!,$V$3:$AE$12,10,FALSE) &amp; Audit!#REF! &amp; IF(Audit!#REF!=10,Audit!#REF!,"")</f>
        <v>#REF!</v>
      </c>
      <c r="BH1012" s="50" t="e">
        <f>VLOOKUP(Audit!#REF!,$V$13:$AE$22,10,FALSE) &amp; IF(Audit!#REF!=10,Audit!#REF!,"") &amp; IF(Audit!#REF!&lt;&gt;1,U1012,"")</f>
        <v>#REF!</v>
      </c>
      <c r="BI1012" s="47" t="e">
        <f t="shared" si="477"/>
        <v>#REF!</v>
      </c>
      <c r="BJ1012" s="48" t="str">
        <f t="shared" si="478"/>
        <v/>
      </c>
      <c r="BK1012" s="48" t="str">
        <f t="shared" si="479"/>
        <v/>
      </c>
      <c r="BL1012" s="48" t="str">
        <f t="shared" si="480"/>
        <v/>
      </c>
      <c r="BM1012" s="48" t="str">
        <f t="shared" si="481"/>
        <v/>
      </c>
      <c r="BN1012" s="48" t="str">
        <f t="shared" si="482"/>
        <v/>
      </c>
      <c r="BO1012" s="48" t="str">
        <f t="shared" si="483"/>
        <v/>
      </c>
      <c r="BP1012" s="48" t="str">
        <f t="shared" si="484"/>
        <v/>
      </c>
      <c r="BQ1012" s="48" t="str">
        <f t="shared" si="485"/>
        <v/>
      </c>
      <c r="BR1012" s="48" t="str">
        <f t="shared" si="486"/>
        <v/>
      </c>
      <c r="BS1012" s="48" t="str">
        <f t="shared" si="487"/>
        <v/>
      </c>
      <c r="BT1012" s="48" t="str">
        <f t="shared" si="488"/>
        <v/>
      </c>
      <c r="BU1012" s="48" t="str">
        <f t="shared" si="489"/>
        <v/>
      </c>
    </row>
    <row r="1013" spans="1:73">
      <c r="A1013" s="10" t="e">
        <f>Audit!#REF!</f>
        <v>#REF!</v>
      </c>
      <c r="B1013" s="10" t="e">
        <f t="shared" si="460"/>
        <v>#REF!</v>
      </c>
      <c r="C1013" s="17" t="e">
        <f>VLOOKUP(Audit!#REF!,$V$3:$AE$12,2,FALSE) &amp; VLOOKUP(Audit!#REF!,$V$13:$AE$22,2,FALSE)&amp; IF(Audit!#REF!=10,Audit!#REF!&amp;Audit!#REF!,"")</f>
        <v>#REF!</v>
      </c>
      <c r="D1013" s="17" t="e">
        <f>VLOOKUP(Audit!#REF!,$V$3:$AE$12,3,FALSE) &amp; VLOOKUP(Audit!#REF!,$V$13:$AE$22,3,FALSE) &amp;IF(Audit!#REF!=10,Audit!#REF!&amp;Audit!#REF!,"")</f>
        <v>#REF!</v>
      </c>
      <c r="E1013" s="17" t="e">
        <f>VLOOKUP(Audit!#REF!,$V$3:$AE$12,4,FALSE)&amp; Audit!#REF! &amp; VLOOKUP(Audit!#REF!,$V$13:$AE$22,4,FALSE)&amp; IF(Audit!#REF!=10,Audit!#REF!&amp;Audit!#REF!,"")</f>
        <v>#REF!</v>
      </c>
      <c r="F1013" s="17" t="e">
        <f>VLOOKUP(Audit!#REF!,$V$3:$AE$12,5,FALSE) &amp; VLOOKUP(Audit!#REF!,$V$13:$AE$22,5,FALSE)&amp; IF(Audit!#REF!=10,Audit!#REF!&amp;Audit!#REF!,"")</f>
        <v>#REF!</v>
      </c>
      <c r="G1013" s="17" t="e">
        <f>VLOOKUP(Audit!#REF!,$V$3:$AE$12,6,FALSE) &amp; VLOOKUP(Audit!#REF!,$V$13:$AE$22,6,FALSE)&amp; IF(Audit!#REF!=10,Audit!#REF!&amp;Audit!#REF!,"")</f>
        <v>#REF!</v>
      </c>
      <c r="H1013" s="17" t="e">
        <f>VLOOKUP(Audit!#REF!,$V$3:$AE$12,7,FALSE) &amp; VLOOKUP(Audit!#REF!,$V$13:$AE$22,7,FALSE)&amp;IF(Audit!#REF!=10,Audit!#REF!&amp;Audit!#REF!,"")</f>
        <v>#REF!</v>
      </c>
      <c r="I1013" s="17" t="e">
        <f>VLOOKUP(Audit!#REF!,$V$3:$AE$12,8,FALSE) &amp; Audit!#REF! &amp; VLOOKUP(Audit!#REF!,$V$13:$AE$22,8,FALSE)&amp;IF(Audit!#REF!=10,Audit!#REF!&amp;Audit!#REF!,"")</f>
        <v>#REF!</v>
      </c>
      <c r="J1013" s="17" t="e">
        <f>VLOOKUP(Audit!#REF!,$V$3:$AE$12,9,FALSE) &amp; VLOOKUP(Audit!#REF!,$V$13:$AE$22,9,FALSE) &amp; IF(Audit!#REF!=10,Audit!#REF!&amp;Audit!#REF!,"") &amp; IF(Audit!#REF!&lt;&gt;1,U1013,"")</f>
        <v>#REF!</v>
      </c>
      <c r="K1013" s="17" t="e">
        <f>VLOOKUP(Audit!#REF!,$V$3:$AE$12,10,FALSE) &amp; Audit!#REF! &amp; VLOOKUP(Audit!#REF!,$V$13:$AE$22,10,FALSE) &amp; IF(Audit!#REF!=10,Audit!#REF!&amp;Audit!#REF!,"") &amp; IF(Audit!#REF!&lt;&gt;1,U1013,"")</f>
        <v>#REF!</v>
      </c>
      <c r="L1013" s="10" t="e">
        <f>Audit!#REF!</f>
        <v>#REF!</v>
      </c>
      <c r="M1013" s="10" t="e">
        <f t="shared" si="461"/>
        <v>#REF!</v>
      </c>
      <c r="N1013" s="10" t="e">
        <f t="shared" si="462"/>
        <v>#REF!</v>
      </c>
      <c r="O1013" s="10" t="e">
        <f t="shared" si="463"/>
        <v>#REF!</v>
      </c>
      <c r="P1013" s="10" t="e">
        <f t="shared" si="464"/>
        <v>#REF!</v>
      </c>
      <c r="Q1013" s="10" t="e">
        <f t="shared" si="465"/>
        <v>#REF!</v>
      </c>
      <c r="R1013" s="10" t="e">
        <f t="shared" si="466"/>
        <v>#REF!</v>
      </c>
      <c r="S1013" s="10" t="e">
        <f t="shared" si="467"/>
        <v>#REF!</v>
      </c>
      <c r="T1013" s="10" t="e">
        <f t="shared" si="468"/>
        <v>#REF!</v>
      </c>
      <c r="U1013" s="17" t="e">
        <f>IF(Audit!#REF!="","",VLOOKUP(Audit!#REF!,$W$26:$X$35,2,FALSE)) &amp; Audit!#REF! &amp; IF(Audit!#REF!="","",IF(Audit!#REF!&lt;=1.4,VLOOKUP(Audit!#REF!,$W$38:X1058,2,FALSE),VLOOKUP(Audit!#REF!,$W$51:$X$61,2,FALSE))) &amp; IF(Audit!#REF!="","",VLOOKUP(Audit!#REF!,$Y$26:$Z$35,2,FALSE) &amp; Audit!#REF! &amp; IF(Audit!#REF!="","",IF(Audit!#REF!&lt;=1.4,VLOOKUP(Audit!#REF!,$Y$38:$Z$48,2,FALSE),VLOOKUP(Audit!#REF!,$Y$51:$Z$61,2,FALSE))))</f>
        <v>#REF!</v>
      </c>
      <c r="V1013" s="21"/>
      <c r="AH1013" s="49" t="e">
        <f>Audit!#REF!</f>
        <v>#REF!</v>
      </c>
      <c r="AI1013" s="50" t="e">
        <f>VLOOKUP(Audit!#REF!,$V$3:$AE$12,2,FALSE)&amp; IF(Audit!#REF!=10,Audit!#REF!,"")</f>
        <v>#REF!</v>
      </c>
      <c r="AJ1013" s="50" t="e">
        <f>VLOOKUP(Audit!#REF!,$V$13:$AE$22,2,FALSE)&amp; IF(Audit!#REF!=10,Audit!#REF!,"")</f>
        <v>#REF!</v>
      </c>
      <c r="AK1013" s="47" t="e">
        <f t="shared" si="469"/>
        <v>#REF!</v>
      </c>
      <c r="AL1013" s="50" t="e">
        <f>VLOOKUP(Audit!#REF!,$V$3:$AE$12,3,FALSE)&amp; IF(Audit!#REF!=10,Audit!#REF!,"")</f>
        <v>#REF!</v>
      </c>
      <c r="AM1013" s="50" t="e">
        <f>VLOOKUP(Audit!#REF!,$V$13:$AE$22,3,FALSE)&amp; IF(Audit!#REF!=10,Audit!#REF!,"")</f>
        <v>#REF!</v>
      </c>
      <c r="AN1013" s="47" t="e">
        <f t="shared" si="470"/>
        <v>#REF!</v>
      </c>
      <c r="AO1013" s="50" t="e">
        <f>VLOOKUP(Audit!#REF!,$V$3:$AE$12,4,FALSE) &amp;  Audit!#REF! &amp; IF(Audit!#REF!=10,Audit!#REF!,"")</f>
        <v>#REF!</v>
      </c>
      <c r="AP1013" s="50" t="e">
        <f>VLOOKUP(Audit!#REF!,$V$13:$AE$22,4,FALSE)&amp; IF(Audit!#REF!=10,Audit!#REF!,"")</f>
        <v>#REF!</v>
      </c>
      <c r="AQ1013" s="47" t="e">
        <f t="shared" si="471"/>
        <v>#REF!</v>
      </c>
      <c r="AR1013" s="50" t="e">
        <f>VLOOKUP(Audit!#REF!,$V$3:$AE$12,5,FALSE)&amp; IF(Audit!#REF!=10,Audit!#REF!,"")</f>
        <v>#REF!</v>
      </c>
      <c r="AS1013" s="50" t="e">
        <f>VLOOKUP(Audit!#REF!,$V$13:$AE$22,5,FALSE)&amp; IF(Audit!#REF!=10,Audit!#REF!,"")</f>
        <v>#REF!</v>
      </c>
      <c r="AT1013" s="47" t="e">
        <f t="shared" si="472"/>
        <v>#REF!</v>
      </c>
      <c r="AU1013" s="50" t="e">
        <f>VLOOKUP(Audit!#REF!,$V$3:$AE$12,6,FALSE)&amp; IF(Audit!#REF!=10,Audit!#REF!,"")</f>
        <v>#REF!</v>
      </c>
      <c r="AV1013" s="50" t="e">
        <f>VLOOKUP(Audit!#REF!,$V$13:$AE$22,6,FALSE)&amp; IF(Audit!#REF!=10,Audit!#REF!,"")</f>
        <v>#REF!</v>
      </c>
      <c r="AW1013" s="47" t="e">
        <f t="shared" si="473"/>
        <v>#REF!</v>
      </c>
      <c r="AX1013" s="50" t="e">
        <f>VLOOKUP(Audit!#REF!,$V$3:$AE$12,7,FALSE)&amp; IF(Audit!#REF!=10,Audit!#REF!,"")</f>
        <v>#REF!</v>
      </c>
      <c r="AY1013" s="50" t="e">
        <f>VLOOKUP(Audit!#REF!,$V$13:$AE$22,7,FALSE) &amp; IF(Audit!#REF!=10,Audit!#REF!,"")</f>
        <v>#REF!</v>
      </c>
      <c r="AZ1013" s="47" t="e">
        <f t="shared" si="474"/>
        <v>#REF!</v>
      </c>
      <c r="BA1013" s="50" t="e">
        <f>VLOOKUP(Audit!#REF!,$V$3:$AE$12,8,FALSE)&amp; Audit!#REF! &amp; IF(Audit!#REF!=10,Audit!#REF!,"")</f>
        <v>#REF!</v>
      </c>
      <c r="BB1013" s="50" t="e">
        <f>VLOOKUP(Audit!#REF!,$V$13:$AE$22,8,FALSE) &amp; IF(Audit!#REF!=10,Audit!#REF!,"")</f>
        <v>#REF!</v>
      </c>
      <c r="BC1013" s="47" t="e">
        <f t="shared" si="475"/>
        <v>#REF!</v>
      </c>
      <c r="BD1013" s="50" t="e">
        <f>VLOOKUP(Audit!#REF!,$V$3:$AE$12,9,FALSE)&amp; IF(Audit!#REF!=10,Audit!#REF!,"")</f>
        <v>#REF!</v>
      </c>
      <c r="BE1013" s="50" t="e">
        <f>VLOOKUP(Audit!#REF!,$V$13:$AE$22,9,FALSE) &amp; IF(Audit!#REF!=10,Audit!#REF!,"") &amp; IF(Audit!#REF!&lt;&gt;1,U1013,"")</f>
        <v>#REF!</v>
      </c>
      <c r="BF1013" s="47" t="e">
        <f t="shared" si="476"/>
        <v>#REF!</v>
      </c>
      <c r="BG1013" s="50" t="e">
        <f>VLOOKUP(Audit!#REF!,$V$3:$AE$12,10,FALSE) &amp; Audit!#REF! &amp; IF(Audit!#REF!=10,Audit!#REF!,"")</f>
        <v>#REF!</v>
      </c>
      <c r="BH1013" s="50" t="e">
        <f>VLOOKUP(Audit!#REF!,$V$13:$AE$22,10,FALSE) &amp; IF(Audit!#REF!=10,Audit!#REF!,"") &amp; IF(Audit!#REF!&lt;&gt;1,U1013,"")</f>
        <v>#REF!</v>
      </c>
      <c r="BI1013" s="47" t="e">
        <f t="shared" si="477"/>
        <v>#REF!</v>
      </c>
      <c r="BJ1013" s="48" t="str">
        <f t="shared" si="478"/>
        <v/>
      </c>
      <c r="BK1013" s="48" t="str">
        <f t="shared" si="479"/>
        <v/>
      </c>
      <c r="BL1013" s="48" t="str">
        <f t="shared" si="480"/>
        <v/>
      </c>
      <c r="BM1013" s="48" t="str">
        <f t="shared" si="481"/>
        <v/>
      </c>
      <c r="BN1013" s="48" t="str">
        <f t="shared" si="482"/>
        <v/>
      </c>
      <c r="BO1013" s="48" t="str">
        <f t="shared" si="483"/>
        <v/>
      </c>
      <c r="BP1013" s="48" t="str">
        <f t="shared" si="484"/>
        <v/>
      </c>
      <c r="BQ1013" s="48" t="str">
        <f t="shared" si="485"/>
        <v/>
      </c>
      <c r="BR1013" s="48" t="str">
        <f t="shared" si="486"/>
        <v/>
      </c>
      <c r="BS1013" s="48" t="str">
        <f t="shared" si="487"/>
        <v/>
      </c>
      <c r="BT1013" s="48" t="str">
        <f t="shared" si="488"/>
        <v/>
      </c>
      <c r="BU1013" s="48" t="str">
        <f t="shared" si="489"/>
        <v/>
      </c>
    </row>
    <row r="1014" spans="1:73">
      <c r="A1014" s="10" t="e">
        <f>Audit!#REF!</f>
        <v>#REF!</v>
      </c>
      <c r="B1014" s="10" t="e">
        <f t="shared" si="460"/>
        <v>#REF!</v>
      </c>
      <c r="C1014" s="17" t="e">
        <f>VLOOKUP(Audit!#REF!,$V$3:$AE$12,2,FALSE) &amp; VLOOKUP(Audit!#REF!,$V$13:$AE$22,2,FALSE)&amp; IF(Audit!#REF!=10,Audit!#REF!&amp;Audit!#REF!,"")</f>
        <v>#REF!</v>
      </c>
      <c r="D1014" s="17" t="e">
        <f>VLOOKUP(Audit!#REF!,$V$3:$AE$12,3,FALSE) &amp; VLOOKUP(Audit!#REF!,$V$13:$AE$22,3,FALSE) &amp;IF(Audit!#REF!=10,Audit!#REF!&amp;Audit!#REF!,"")</f>
        <v>#REF!</v>
      </c>
      <c r="E1014" s="17" t="e">
        <f>VLOOKUP(Audit!#REF!,$V$3:$AE$12,4,FALSE)&amp; Audit!#REF! &amp; VLOOKUP(Audit!#REF!,$V$13:$AE$22,4,FALSE)&amp; IF(Audit!#REF!=10,Audit!#REF!&amp;Audit!#REF!,"")</f>
        <v>#REF!</v>
      </c>
      <c r="F1014" s="17" t="e">
        <f>VLOOKUP(Audit!#REF!,$V$3:$AE$12,5,FALSE) &amp; VLOOKUP(Audit!#REF!,$V$13:$AE$22,5,FALSE)&amp; IF(Audit!#REF!=10,Audit!#REF!&amp;Audit!#REF!,"")</f>
        <v>#REF!</v>
      </c>
      <c r="G1014" s="17" t="e">
        <f>VLOOKUP(Audit!#REF!,$V$3:$AE$12,6,FALSE) &amp; VLOOKUP(Audit!#REF!,$V$13:$AE$22,6,FALSE)&amp; IF(Audit!#REF!=10,Audit!#REF!&amp;Audit!#REF!,"")</f>
        <v>#REF!</v>
      </c>
      <c r="H1014" s="17" t="e">
        <f>VLOOKUP(Audit!#REF!,$V$3:$AE$12,7,FALSE) &amp; VLOOKUP(Audit!#REF!,$V$13:$AE$22,7,FALSE)&amp;IF(Audit!#REF!=10,Audit!#REF!&amp;Audit!#REF!,"")</f>
        <v>#REF!</v>
      </c>
      <c r="I1014" s="17" t="e">
        <f>VLOOKUP(Audit!#REF!,$V$3:$AE$12,8,FALSE) &amp; Audit!#REF! &amp; VLOOKUP(Audit!#REF!,$V$13:$AE$22,8,FALSE)&amp;IF(Audit!#REF!=10,Audit!#REF!&amp;Audit!#REF!,"")</f>
        <v>#REF!</v>
      </c>
      <c r="J1014" s="17" t="e">
        <f>VLOOKUP(Audit!#REF!,$V$3:$AE$12,9,FALSE) &amp; VLOOKUP(Audit!#REF!,$V$13:$AE$22,9,FALSE) &amp; IF(Audit!#REF!=10,Audit!#REF!&amp;Audit!#REF!,"") &amp; IF(Audit!#REF!&lt;&gt;1,U1014,"")</f>
        <v>#REF!</v>
      </c>
      <c r="K1014" s="17" t="e">
        <f>VLOOKUP(Audit!#REF!,$V$3:$AE$12,10,FALSE) &amp; Audit!#REF! &amp; VLOOKUP(Audit!#REF!,$V$13:$AE$22,10,FALSE) &amp; IF(Audit!#REF!=10,Audit!#REF!&amp;Audit!#REF!,"") &amp; IF(Audit!#REF!&lt;&gt;1,U1014,"")</f>
        <v>#REF!</v>
      </c>
      <c r="L1014" s="10" t="e">
        <f>Audit!#REF!</f>
        <v>#REF!</v>
      </c>
      <c r="M1014" s="10" t="e">
        <f t="shared" si="461"/>
        <v>#REF!</v>
      </c>
      <c r="N1014" s="10" t="e">
        <f t="shared" si="462"/>
        <v>#REF!</v>
      </c>
      <c r="O1014" s="10" t="e">
        <f t="shared" si="463"/>
        <v>#REF!</v>
      </c>
      <c r="P1014" s="10" t="e">
        <f t="shared" si="464"/>
        <v>#REF!</v>
      </c>
      <c r="Q1014" s="10" t="e">
        <f t="shared" si="465"/>
        <v>#REF!</v>
      </c>
      <c r="R1014" s="10" t="e">
        <f t="shared" si="466"/>
        <v>#REF!</v>
      </c>
      <c r="S1014" s="10" t="e">
        <f t="shared" si="467"/>
        <v>#REF!</v>
      </c>
      <c r="T1014" s="10" t="e">
        <f t="shared" si="468"/>
        <v>#REF!</v>
      </c>
      <c r="U1014" s="17" t="e">
        <f>IF(Audit!#REF!="","",VLOOKUP(Audit!#REF!,$W$26:$X$35,2,FALSE)) &amp; Audit!#REF! &amp; IF(Audit!#REF!="","",IF(Audit!#REF!&lt;=1.4,VLOOKUP(Audit!#REF!,$W$38:X1059,2,FALSE),VLOOKUP(Audit!#REF!,$W$51:$X$61,2,FALSE))) &amp; IF(Audit!#REF!="","",VLOOKUP(Audit!#REF!,$Y$26:$Z$35,2,FALSE) &amp; Audit!#REF! &amp; IF(Audit!#REF!="","",IF(Audit!#REF!&lt;=1.4,VLOOKUP(Audit!#REF!,$Y$38:$Z$48,2,FALSE),VLOOKUP(Audit!#REF!,$Y$51:$Z$61,2,FALSE))))</f>
        <v>#REF!</v>
      </c>
      <c r="V1014" s="21"/>
      <c r="AH1014" s="49" t="e">
        <f>Audit!#REF!</f>
        <v>#REF!</v>
      </c>
      <c r="AI1014" s="50" t="e">
        <f>VLOOKUP(Audit!#REF!,$V$3:$AE$12,2,FALSE)&amp; IF(Audit!#REF!=10,Audit!#REF!,"")</f>
        <v>#REF!</v>
      </c>
      <c r="AJ1014" s="50" t="e">
        <f>VLOOKUP(Audit!#REF!,$V$13:$AE$22,2,FALSE)&amp; IF(Audit!#REF!=10,Audit!#REF!,"")</f>
        <v>#REF!</v>
      </c>
      <c r="AK1014" s="47" t="e">
        <f t="shared" si="469"/>
        <v>#REF!</v>
      </c>
      <c r="AL1014" s="50" t="e">
        <f>VLOOKUP(Audit!#REF!,$V$3:$AE$12,3,FALSE)&amp; IF(Audit!#REF!=10,Audit!#REF!,"")</f>
        <v>#REF!</v>
      </c>
      <c r="AM1014" s="50" t="e">
        <f>VLOOKUP(Audit!#REF!,$V$13:$AE$22,3,FALSE)&amp; IF(Audit!#REF!=10,Audit!#REF!,"")</f>
        <v>#REF!</v>
      </c>
      <c r="AN1014" s="47" t="e">
        <f t="shared" si="470"/>
        <v>#REF!</v>
      </c>
      <c r="AO1014" s="50" t="e">
        <f>VLOOKUP(Audit!#REF!,$V$3:$AE$12,4,FALSE) &amp;  Audit!#REF! &amp; IF(Audit!#REF!=10,Audit!#REF!,"")</f>
        <v>#REF!</v>
      </c>
      <c r="AP1014" s="50" t="e">
        <f>VLOOKUP(Audit!#REF!,$V$13:$AE$22,4,FALSE)&amp; IF(Audit!#REF!=10,Audit!#REF!,"")</f>
        <v>#REF!</v>
      </c>
      <c r="AQ1014" s="47" t="e">
        <f t="shared" si="471"/>
        <v>#REF!</v>
      </c>
      <c r="AR1014" s="50" t="e">
        <f>VLOOKUP(Audit!#REF!,$V$3:$AE$12,5,FALSE)&amp; IF(Audit!#REF!=10,Audit!#REF!,"")</f>
        <v>#REF!</v>
      </c>
      <c r="AS1014" s="50" t="e">
        <f>VLOOKUP(Audit!#REF!,$V$13:$AE$22,5,FALSE)&amp; IF(Audit!#REF!=10,Audit!#REF!,"")</f>
        <v>#REF!</v>
      </c>
      <c r="AT1014" s="47" t="e">
        <f t="shared" si="472"/>
        <v>#REF!</v>
      </c>
      <c r="AU1014" s="50" t="e">
        <f>VLOOKUP(Audit!#REF!,$V$3:$AE$12,6,FALSE)&amp; IF(Audit!#REF!=10,Audit!#REF!,"")</f>
        <v>#REF!</v>
      </c>
      <c r="AV1014" s="50" t="e">
        <f>VLOOKUP(Audit!#REF!,$V$13:$AE$22,6,FALSE)&amp; IF(Audit!#REF!=10,Audit!#REF!,"")</f>
        <v>#REF!</v>
      </c>
      <c r="AW1014" s="47" t="e">
        <f t="shared" si="473"/>
        <v>#REF!</v>
      </c>
      <c r="AX1014" s="50" t="e">
        <f>VLOOKUP(Audit!#REF!,$V$3:$AE$12,7,FALSE)&amp; IF(Audit!#REF!=10,Audit!#REF!,"")</f>
        <v>#REF!</v>
      </c>
      <c r="AY1014" s="50" t="e">
        <f>VLOOKUP(Audit!#REF!,$V$13:$AE$22,7,FALSE) &amp; IF(Audit!#REF!=10,Audit!#REF!,"")</f>
        <v>#REF!</v>
      </c>
      <c r="AZ1014" s="47" t="e">
        <f t="shared" si="474"/>
        <v>#REF!</v>
      </c>
      <c r="BA1014" s="50" t="e">
        <f>VLOOKUP(Audit!#REF!,$V$3:$AE$12,8,FALSE)&amp; Audit!#REF! &amp; IF(Audit!#REF!=10,Audit!#REF!,"")</f>
        <v>#REF!</v>
      </c>
      <c r="BB1014" s="50" t="e">
        <f>VLOOKUP(Audit!#REF!,$V$13:$AE$22,8,FALSE) &amp; IF(Audit!#REF!=10,Audit!#REF!,"")</f>
        <v>#REF!</v>
      </c>
      <c r="BC1014" s="47" t="e">
        <f t="shared" si="475"/>
        <v>#REF!</v>
      </c>
      <c r="BD1014" s="50" t="e">
        <f>VLOOKUP(Audit!#REF!,$V$3:$AE$12,9,FALSE)&amp; IF(Audit!#REF!=10,Audit!#REF!,"")</f>
        <v>#REF!</v>
      </c>
      <c r="BE1014" s="50" t="e">
        <f>VLOOKUP(Audit!#REF!,$V$13:$AE$22,9,FALSE) &amp; IF(Audit!#REF!=10,Audit!#REF!,"") &amp; IF(Audit!#REF!&lt;&gt;1,U1014,"")</f>
        <v>#REF!</v>
      </c>
      <c r="BF1014" s="47" t="e">
        <f t="shared" si="476"/>
        <v>#REF!</v>
      </c>
      <c r="BG1014" s="50" t="e">
        <f>VLOOKUP(Audit!#REF!,$V$3:$AE$12,10,FALSE) &amp; Audit!#REF! &amp; IF(Audit!#REF!=10,Audit!#REF!,"")</f>
        <v>#REF!</v>
      </c>
      <c r="BH1014" s="50" t="e">
        <f>VLOOKUP(Audit!#REF!,$V$13:$AE$22,10,FALSE) &amp; IF(Audit!#REF!=10,Audit!#REF!,"") &amp; IF(Audit!#REF!&lt;&gt;1,U1014,"")</f>
        <v>#REF!</v>
      </c>
      <c r="BI1014" s="47" t="e">
        <f t="shared" si="477"/>
        <v>#REF!</v>
      </c>
      <c r="BJ1014" s="48" t="str">
        <f t="shared" si="478"/>
        <v/>
      </c>
      <c r="BK1014" s="48" t="str">
        <f t="shared" si="479"/>
        <v/>
      </c>
      <c r="BL1014" s="48" t="str">
        <f t="shared" si="480"/>
        <v/>
      </c>
      <c r="BM1014" s="48" t="str">
        <f t="shared" si="481"/>
        <v/>
      </c>
      <c r="BN1014" s="48" t="str">
        <f t="shared" si="482"/>
        <v/>
      </c>
      <c r="BO1014" s="48" t="str">
        <f t="shared" si="483"/>
        <v/>
      </c>
      <c r="BP1014" s="48" t="str">
        <f t="shared" si="484"/>
        <v/>
      </c>
      <c r="BQ1014" s="48" t="str">
        <f t="shared" si="485"/>
        <v/>
      </c>
      <c r="BR1014" s="48" t="str">
        <f t="shared" si="486"/>
        <v/>
      </c>
      <c r="BS1014" s="48" t="str">
        <f t="shared" si="487"/>
        <v/>
      </c>
      <c r="BT1014" s="48" t="str">
        <f t="shared" si="488"/>
        <v/>
      </c>
      <c r="BU1014" s="48" t="str">
        <f t="shared" si="489"/>
        <v/>
      </c>
    </row>
    <row r="1015" spans="1:73">
      <c r="A1015" s="10" t="e">
        <f>Audit!#REF!</f>
        <v>#REF!</v>
      </c>
      <c r="B1015" s="10" t="e">
        <f t="shared" si="460"/>
        <v>#REF!</v>
      </c>
      <c r="C1015" s="17" t="e">
        <f>VLOOKUP(Audit!#REF!,$V$3:$AE$12,2,FALSE) &amp; VLOOKUP(Audit!#REF!,$V$13:$AE$22,2,FALSE)&amp; IF(Audit!#REF!=10,Audit!#REF!&amp;Audit!#REF!,"")</f>
        <v>#REF!</v>
      </c>
      <c r="D1015" s="17" t="e">
        <f>VLOOKUP(Audit!#REF!,$V$3:$AE$12,3,FALSE) &amp; VLOOKUP(Audit!#REF!,$V$13:$AE$22,3,FALSE) &amp;IF(Audit!#REF!=10,Audit!#REF!&amp;Audit!#REF!,"")</f>
        <v>#REF!</v>
      </c>
      <c r="E1015" s="17" t="e">
        <f>VLOOKUP(Audit!#REF!,$V$3:$AE$12,4,FALSE)&amp; Audit!#REF! &amp; VLOOKUP(Audit!#REF!,$V$13:$AE$22,4,FALSE)&amp; IF(Audit!#REF!=10,Audit!#REF!&amp;Audit!#REF!,"")</f>
        <v>#REF!</v>
      </c>
      <c r="F1015" s="17" t="e">
        <f>VLOOKUP(Audit!#REF!,$V$3:$AE$12,5,FALSE) &amp; VLOOKUP(Audit!#REF!,$V$13:$AE$22,5,FALSE)&amp; IF(Audit!#REF!=10,Audit!#REF!&amp;Audit!#REF!,"")</f>
        <v>#REF!</v>
      </c>
      <c r="G1015" s="17" t="e">
        <f>VLOOKUP(Audit!#REF!,$V$3:$AE$12,6,FALSE) &amp; VLOOKUP(Audit!#REF!,$V$13:$AE$22,6,FALSE)&amp; IF(Audit!#REF!=10,Audit!#REF!&amp;Audit!#REF!,"")</f>
        <v>#REF!</v>
      </c>
      <c r="H1015" s="17" t="e">
        <f>VLOOKUP(Audit!#REF!,$V$3:$AE$12,7,FALSE) &amp; VLOOKUP(Audit!#REF!,$V$13:$AE$22,7,FALSE)&amp;IF(Audit!#REF!=10,Audit!#REF!&amp;Audit!#REF!,"")</f>
        <v>#REF!</v>
      </c>
      <c r="I1015" s="17" t="e">
        <f>VLOOKUP(Audit!#REF!,$V$3:$AE$12,8,FALSE) &amp; Audit!#REF! &amp; VLOOKUP(Audit!#REF!,$V$13:$AE$22,8,FALSE)&amp;IF(Audit!#REF!=10,Audit!#REF!&amp;Audit!#REF!,"")</f>
        <v>#REF!</v>
      </c>
      <c r="J1015" s="17" t="e">
        <f>VLOOKUP(Audit!#REF!,$V$3:$AE$12,9,FALSE) &amp; VLOOKUP(Audit!#REF!,$V$13:$AE$22,9,FALSE) &amp; IF(Audit!#REF!=10,Audit!#REF!&amp;Audit!#REF!,"") &amp; IF(Audit!#REF!&lt;&gt;1,U1015,"")</f>
        <v>#REF!</v>
      </c>
      <c r="K1015" s="17" t="e">
        <f>VLOOKUP(Audit!#REF!,$V$3:$AE$12,10,FALSE) &amp; Audit!#REF! &amp; VLOOKUP(Audit!#REF!,$V$13:$AE$22,10,FALSE) &amp; IF(Audit!#REF!=10,Audit!#REF!&amp;Audit!#REF!,"") &amp; IF(Audit!#REF!&lt;&gt;1,U1015,"")</f>
        <v>#REF!</v>
      </c>
      <c r="L1015" s="10" t="e">
        <f>Audit!#REF!</f>
        <v>#REF!</v>
      </c>
      <c r="M1015" s="10" t="e">
        <f t="shared" si="461"/>
        <v>#REF!</v>
      </c>
      <c r="N1015" s="10" t="e">
        <f t="shared" si="462"/>
        <v>#REF!</v>
      </c>
      <c r="O1015" s="10" t="e">
        <f t="shared" si="463"/>
        <v>#REF!</v>
      </c>
      <c r="P1015" s="10" t="e">
        <f t="shared" si="464"/>
        <v>#REF!</v>
      </c>
      <c r="Q1015" s="10" t="e">
        <f t="shared" si="465"/>
        <v>#REF!</v>
      </c>
      <c r="R1015" s="10" t="e">
        <f t="shared" si="466"/>
        <v>#REF!</v>
      </c>
      <c r="S1015" s="10" t="e">
        <f t="shared" si="467"/>
        <v>#REF!</v>
      </c>
      <c r="T1015" s="10" t="e">
        <f t="shared" si="468"/>
        <v>#REF!</v>
      </c>
      <c r="U1015" s="17" t="e">
        <f>IF(Audit!#REF!="","",VLOOKUP(Audit!#REF!,$W$26:$X$35,2,FALSE)) &amp; Audit!#REF! &amp; IF(Audit!#REF!="","",IF(Audit!#REF!&lt;=1.4,VLOOKUP(Audit!#REF!,$W$38:X1060,2,FALSE),VLOOKUP(Audit!#REF!,$W$51:$X$61,2,FALSE))) &amp; IF(Audit!#REF!="","",VLOOKUP(Audit!#REF!,$Y$26:$Z$35,2,FALSE) &amp; Audit!#REF! &amp; IF(Audit!#REF!="","",IF(Audit!#REF!&lt;=1.4,VLOOKUP(Audit!#REF!,$Y$38:$Z$48,2,FALSE),VLOOKUP(Audit!#REF!,$Y$51:$Z$61,2,FALSE))))</f>
        <v>#REF!</v>
      </c>
      <c r="V1015" s="21"/>
      <c r="AH1015" s="49" t="e">
        <f>Audit!#REF!</f>
        <v>#REF!</v>
      </c>
      <c r="AI1015" s="50" t="e">
        <f>VLOOKUP(Audit!#REF!,$V$3:$AE$12,2,FALSE)&amp; IF(Audit!#REF!=10,Audit!#REF!,"")</f>
        <v>#REF!</v>
      </c>
      <c r="AJ1015" s="50" t="e">
        <f>VLOOKUP(Audit!#REF!,$V$13:$AE$22,2,FALSE)&amp; IF(Audit!#REF!=10,Audit!#REF!,"")</f>
        <v>#REF!</v>
      </c>
      <c r="AK1015" s="47" t="e">
        <f t="shared" si="469"/>
        <v>#REF!</v>
      </c>
      <c r="AL1015" s="50" t="e">
        <f>VLOOKUP(Audit!#REF!,$V$3:$AE$12,3,FALSE)&amp; IF(Audit!#REF!=10,Audit!#REF!,"")</f>
        <v>#REF!</v>
      </c>
      <c r="AM1015" s="50" t="e">
        <f>VLOOKUP(Audit!#REF!,$V$13:$AE$22,3,FALSE)&amp; IF(Audit!#REF!=10,Audit!#REF!,"")</f>
        <v>#REF!</v>
      </c>
      <c r="AN1015" s="47" t="e">
        <f t="shared" si="470"/>
        <v>#REF!</v>
      </c>
      <c r="AO1015" s="50" t="e">
        <f>VLOOKUP(Audit!#REF!,$V$3:$AE$12,4,FALSE) &amp;  Audit!#REF! &amp; IF(Audit!#REF!=10,Audit!#REF!,"")</f>
        <v>#REF!</v>
      </c>
      <c r="AP1015" s="50" t="e">
        <f>VLOOKUP(Audit!#REF!,$V$13:$AE$22,4,FALSE)&amp; IF(Audit!#REF!=10,Audit!#REF!,"")</f>
        <v>#REF!</v>
      </c>
      <c r="AQ1015" s="47" t="e">
        <f t="shared" si="471"/>
        <v>#REF!</v>
      </c>
      <c r="AR1015" s="50" t="e">
        <f>VLOOKUP(Audit!#REF!,$V$3:$AE$12,5,FALSE)&amp; IF(Audit!#REF!=10,Audit!#REF!,"")</f>
        <v>#REF!</v>
      </c>
      <c r="AS1015" s="50" t="e">
        <f>VLOOKUP(Audit!#REF!,$V$13:$AE$22,5,FALSE)&amp; IF(Audit!#REF!=10,Audit!#REF!,"")</f>
        <v>#REF!</v>
      </c>
      <c r="AT1015" s="47" t="e">
        <f t="shared" si="472"/>
        <v>#REF!</v>
      </c>
      <c r="AU1015" s="50" t="e">
        <f>VLOOKUP(Audit!#REF!,$V$3:$AE$12,6,FALSE)&amp; IF(Audit!#REF!=10,Audit!#REF!,"")</f>
        <v>#REF!</v>
      </c>
      <c r="AV1015" s="50" t="e">
        <f>VLOOKUP(Audit!#REF!,$V$13:$AE$22,6,FALSE)&amp; IF(Audit!#REF!=10,Audit!#REF!,"")</f>
        <v>#REF!</v>
      </c>
      <c r="AW1015" s="47" t="e">
        <f t="shared" si="473"/>
        <v>#REF!</v>
      </c>
      <c r="AX1015" s="50" t="e">
        <f>VLOOKUP(Audit!#REF!,$V$3:$AE$12,7,FALSE)&amp; IF(Audit!#REF!=10,Audit!#REF!,"")</f>
        <v>#REF!</v>
      </c>
      <c r="AY1015" s="50" t="e">
        <f>VLOOKUP(Audit!#REF!,$V$13:$AE$22,7,FALSE) &amp; IF(Audit!#REF!=10,Audit!#REF!,"")</f>
        <v>#REF!</v>
      </c>
      <c r="AZ1015" s="47" t="e">
        <f t="shared" si="474"/>
        <v>#REF!</v>
      </c>
      <c r="BA1015" s="50" t="e">
        <f>VLOOKUP(Audit!#REF!,$V$3:$AE$12,8,FALSE)&amp; Audit!#REF! &amp; IF(Audit!#REF!=10,Audit!#REF!,"")</f>
        <v>#REF!</v>
      </c>
      <c r="BB1015" s="50" t="e">
        <f>VLOOKUP(Audit!#REF!,$V$13:$AE$22,8,FALSE) &amp; IF(Audit!#REF!=10,Audit!#REF!,"")</f>
        <v>#REF!</v>
      </c>
      <c r="BC1015" s="47" t="e">
        <f t="shared" si="475"/>
        <v>#REF!</v>
      </c>
      <c r="BD1015" s="50" t="e">
        <f>VLOOKUP(Audit!#REF!,$V$3:$AE$12,9,FALSE)&amp; IF(Audit!#REF!=10,Audit!#REF!,"")</f>
        <v>#REF!</v>
      </c>
      <c r="BE1015" s="50" t="e">
        <f>VLOOKUP(Audit!#REF!,$V$13:$AE$22,9,FALSE) &amp; IF(Audit!#REF!=10,Audit!#REF!,"") &amp; IF(Audit!#REF!&lt;&gt;1,U1015,"")</f>
        <v>#REF!</v>
      </c>
      <c r="BF1015" s="47" t="e">
        <f t="shared" si="476"/>
        <v>#REF!</v>
      </c>
      <c r="BG1015" s="50" t="e">
        <f>VLOOKUP(Audit!#REF!,$V$3:$AE$12,10,FALSE) &amp; Audit!#REF! &amp; IF(Audit!#REF!=10,Audit!#REF!,"")</f>
        <v>#REF!</v>
      </c>
      <c r="BH1015" s="50" t="e">
        <f>VLOOKUP(Audit!#REF!,$V$13:$AE$22,10,FALSE) &amp; IF(Audit!#REF!=10,Audit!#REF!,"") &amp; IF(Audit!#REF!&lt;&gt;1,U1015,"")</f>
        <v>#REF!</v>
      </c>
      <c r="BI1015" s="47" t="e">
        <f t="shared" si="477"/>
        <v>#REF!</v>
      </c>
      <c r="BJ1015" s="48" t="str">
        <f t="shared" si="478"/>
        <v/>
      </c>
      <c r="BK1015" s="48" t="str">
        <f t="shared" si="479"/>
        <v/>
      </c>
      <c r="BL1015" s="48" t="str">
        <f t="shared" si="480"/>
        <v/>
      </c>
      <c r="BM1015" s="48" t="str">
        <f t="shared" si="481"/>
        <v/>
      </c>
      <c r="BN1015" s="48" t="str">
        <f t="shared" si="482"/>
        <v/>
      </c>
      <c r="BO1015" s="48" t="str">
        <f t="shared" si="483"/>
        <v/>
      </c>
      <c r="BP1015" s="48" t="str">
        <f t="shared" si="484"/>
        <v/>
      </c>
      <c r="BQ1015" s="48" t="str">
        <f t="shared" si="485"/>
        <v/>
      </c>
      <c r="BR1015" s="48" t="str">
        <f t="shared" si="486"/>
        <v/>
      </c>
      <c r="BS1015" s="48" t="str">
        <f t="shared" si="487"/>
        <v/>
      </c>
      <c r="BT1015" s="48" t="str">
        <f t="shared" si="488"/>
        <v/>
      </c>
      <c r="BU1015" s="48" t="str">
        <f t="shared" si="489"/>
        <v/>
      </c>
    </row>
    <row r="1016" spans="1:73">
      <c r="A1016" s="10" t="e">
        <f>Audit!#REF!</f>
        <v>#REF!</v>
      </c>
      <c r="B1016" s="10" t="e">
        <f t="shared" si="460"/>
        <v>#REF!</v>
      </c>
      <c r="C1016" s="17" t="e">
        <f>VLOOKUP(Audit!#REF!,$V$3:$AE$12,2,FALSE) &amp; VLOOKUP(Audit!#REF!,$V$13:$AE$22,2,FALSE)&amp; IF(Audit!#REF!=10,Audit!#REF!&amp;Audit!#REF!,"")</f>
        <v>#REF!</v>
      </c>
      <c r="D1016" s="17" t="e">
        <f>VLOOKUP(Audit!#REF!,$V$3:$AE$12,3,FALSE) &amp; VLOOKUP(Audit!#REF!,$V$13:$AE$22,3,FALSE) &amp;IF(Audit!#REF!=10,Audit!#REF!&amp;Audit!#REF!,"")</f>
        <v>#REF!</v>
      </c>
      <c r="E1016" s="17" t="e">
        <f>VLOOKUP(Audit!#REF!,$V$3:$AE$12,4,FALSE)&amp; Audit!#REF! &amp; VLOOKUP(Audit!#REF!,$V$13:$AE$22,4,FALSE)&amp; IF(Audit!#REF!=10,Audit!#REF!&amp;Audit!#REF!,"")</f>
        <v>#REF!</v>
      </c>
      <c r="F1016" s="17" t="e">
        <f>VLOOKUP(Audit!#REF!,$V$3:$AE$12,5,FALSE) &amp; VLOOKUP(Audit!#REF!,$V$13:$AE$22,5,FALSE)&amp; IF(Audit!#REF!=10,Audit!#REF!&amp;Audit!#REF!,"")</f>
        <v>#REF!</v>
      </c>
      <c r="G1016" s="17" t="e">
        <f>VLOOKUP(Audit!#REF!,$V$3:$AE$12,6,FALSE) &amp; VLOOKUP(Audit!#REF!,$V$13:$AE$22,6,FALSE)&amp; IF(Audit!#REF!=10,Audit!#REF!&amp;Audit!#REF!,"")</f>
        <v>#REF!</v>
      </c>
      <c r="H1016" s="17" t="e">
        <f>VLOOKUP(Audit!#REF!,$V$3:$AE$12,7,FALSE) &amp; VLOOKUP(Audit!#REF!,$V$13:$AE$22,7,FALSE)&amp;IF(Audit!#REF!=10,Audit!#REF!&amp;Audit!#REF!,"")</f>
        <v>#REF!</v>
      </c>
      <c r="I1016" s="17" t="e">
        <f>VLOOKUP(Audit!#REF!,$V$3:$AE$12,8,FALSE) &amp; Audit!#REF! &amp; VLOOKUP(Audit!#REF!,$V$13:$AE$22,8,FALSE)&amp;IF(Audit!#REF!=10,Audit!#REF!&amp;Audit!#REF!,"")</f>
        <v>#REF!</v>
      </c>
      <c r="J1016" s="17" t="e">
        <f>VLOOKUP(Audit!#REF!,$V$3:$AE$12,9,FALSE) &amp; VLOOKUP(Audit!#REF!,$V$13:$AE$22,9,FALSE) &amp; IF(Audit!#REF!=10,Audit!#REF!&amp;Audit!#REF!,"") &amp; IF(Audit!#REF!&lt;&gt;1,U1016,"")</f>
        <v>#REF!</v>
      </c>
      <c r="K1016" s="17" t="e">
        <f>VLOOKUP(Audit!#REF!,$V$3:$AE$12,10,FALSE) &amp; Audit!#REF! &amp; VLOOKUP(Audit!#REF!,$V$13:$AE$22,10,FALSE) &amp; IF(Audit!#REF!=10,Audit!#REF!&amp;Audit!#REF!,"") &amp; IF(Audit!#REF!&lt;&gt;1,U1016,"")</f>
        <v>#REF!</v>
      </c>
      <c r="L1016" s="10" t="e">
        <f>Audit!#REF!</f>
        <v>#REF!</v>
      </c>
      <c r="M1016" s="10" t="e">
        <f t="shared" si="461"/>
        <v>#REF!</v>
      </c>
      <c r="N1016" s="10" t="e">
        <f t="shared" si="462"/>
        <v>#REF!</v>
      </c>
      <c r="O1016" s="10" t="e">
        <f t="shared" si="463"/>
        <v>#REF!</v>
      </c>
      <c r="P1016" s="10" t="e">
        <f t="shared" si="464"/>
        <v>#REF!</v>
      </c>
      <c r="Q1016" s="10" t="e">
        <f t="shared" si="465"/>
        <v>#REF!</v>
      </c>
      <c r="R1016" s="10" t="e">
        <f t="shared" si="466"/>
        <v>#REF!</v>
      </c>
      <c r="S1016" s="10" t="e">
        <f t="shared" si="467"/>
        <v>#REF!</v>
      </c>
      <c r="T1016" s="10" t="e">
        <f t="shared" si="468"/>
        <v>#REF!</v>
      </c>
      <c r="U1016" s="17" t="e">
        <f>IF(Audit!#REF!="","",VLOOKUP(Audit!#REF!,$W$26:$X$35,2,FALSE)) &amp; Audit!#REF! &amp; IF(Audit!#REF!="","",IF(Audit!#REF!&lt;=1.4,VLOOKUP(Audit!#REF!,$W$38:X1061,2,FALSE),VLOOKUP(Audit!#REF!,$W$51:$X$61,2,FALSE))) &amp; IF(Audit!#REF!="","",VLOOKUP(Audit!#REF!,$Y$26:$Z$35,2,FALSE) &amp; Audit!#REF! &amp; IF(Audit!#REF!="","",IF(Audit!#REF!&lt;=1.4,VLOOKUP(Audit!#REF!,$Y$38:$Z$48,2,FALSE),VLOOKUP(Audit!#REF!,$Y$51:$Z$61,2,FALSE))))</f>
        <v>#REF!</v>
      </c>
      <c r="V1016" s="21"/>
      <c r="AH1016" s="49" t="e">
        <f>Audit!#REF!</f>
        <v>#REF!</v>
      </c>
      <c r="AI1016" s="50" t="e">
        <f>VLOOKUP(Audit!#REF!,$V$3:$AE$12,2,FALSE)&amp; IF(Audit!#REF!=10,Audit!#REF!,"")</f>
        <v>#REF!</v>
      </c>
      <c r="AJ1016" s="50" t="e">
        <f>VLOOKUP(Audit!#REF!,$V$13:$AE$22,2,FALSE)&amp; IF(Audit!#REF!=10,Audit!#REF!,"")</f>
        <v>#REF!</v>
      </c>
      <c r="AK1016" s="47" t="e">
        <f t="shared" si="469"/>
        <v>#REF!</v>
      </c>
      <c r="AL1016" s="50" t="e">
        <f>VLOOKUP(Audit!#REF!,$V$3:$AE$12,3,FALSE)&amp; IF(Audit!#REF!=10,Audit!#REF!,"")</f>
        <v>#REF!</v>
      </c>
      <c r="AM1016" s="50" t="e">
        <f>VLOOKUP(Audit!#REF!,$V$13:$AE$22,3,FALSE)&amp; IF(Audit!#REF!=10,Audit!#REF!,"")</f>
        <v>#REF!</v>
      </c>
      <c r="AN1016" s="47" t="e">
        <f t="shared" si="470"/>
        <v>#REF!</v>
      </c>
      <c r="AO1016" s="50" t="e">
        <f>VLOOKUP(Audit!#REF!,$V$3:$AE$12,4,FALSE) &amp;  Audit!#REF! &amp; IF(Audit!#REF!=10,Audit!#REF!,"")</f>
        <v>#REF!</v>
      </c>
      <c r="AP1016" s="50" t="e">
        <f>VLOOKUP(Audit!#REF!,$V$13:$AE$22,4,FALSE)&amp; IF(Audit!#REF!=10,Audit!#REF!,"")</f>
        <v>#REF!</v>
      </c>
      <c r="AQ1016" s="47" t="e">
        <f t="shared" si="471"/>
        <v>#REF!</v>
      </c>
      <c r="AR1016" s="50" t="e">
        <f>VLOOKUP(Audit!#REF!,$V$3:$AE$12,5,FALSE)&amp; IF(Audit!#REF!=10,Audit!#REF!,"")</f>
        <v>#REF!</v>
      </c>
      <c r="AS1016" s="50" t="e">
        <f>VLOOKUP(Audit!#REF!,$V$13:$AE$22,5,FALSE)&amp; IF(Audit!#REF!=10,Audit!#REF!,"")</f>
        <v>#REF!</v>
      </c>
      <c r="AT1016" s="47" t="e">
        <f t="shared" si="472"/>
        <v>#REF!</v>
      </c>
      <c r="AU1016" s="50" t="e">
        <f>VLOOKUP(Audit!#REF!,$V$3:$AE$12,6,FALSE)&amp; IF(Audit!#REF!=10,Audit!#REF!,"")</f>
        <v>#REF!</v>
      </c>
      <c r="AV1016" s="50" t="e">
        <f>VLOOKUP(Audit!#REF!,$V$13:$AE$22,6,FALSE)&amp; IF(Audit!#REF!=10,Audit!#REF!,"")</f>
        <v>#REF!</v>
      </c>
      <c r="AW1016" s="47" t="e">
        <f t="shared" si="473"/>
        <v>#REF!</v>
      </c>
      <c r="AX1016" s="50" t="e">
        <f>VLOOKUP(Audit!#REF!,$V$3:$AE$12,7,FALSE)&amp; IF(Audit!#REF!=10,Audit!#REF!,"")</f>
        <v>#REF!</v>
      </c>
      <c r="AY1016" s="50" t="e">
        <f>VLOOKUP(Audit!#REF!,$V$13:$AE$22,7,FALSE) &amp; IF(Audit!#REF!=10,Audit!#REF!,"")</f>
        <v>#REF!</v>
      </c>
      <c r="AZ1016" s="47" t="e">
        <f t="shared" si="474"/>
        <v>#REF!</v>
      </c>
      <c r="BA1016" s="50" t="e">
        <f>VLOOKUP(Audit!#REF!,$V$3:$AE$12,8,FALSE)&amp; Audit!#REF! &amp; IF(Audit!#REF!=10,Audit!#REF!,"")</f>
        <v>#REF!</v>
      </c>
      <c r="BB1016" s="50" t="e">
        <f>VLOOKUP(Audit!#REF!,$V$13:$AE$22,8,FALSE) &amp; IF(Audit!#REF!=10,Audit!#REF!,"")</f>
        <v>#REF!</v>
      </c>
      <c r="BC1016" s="47" t="e">
        <f t="shared" si="475"/>
        <v>#REF!</v>
      </c>
      <c r="BD1016" s="50" t="e">
        <f>VLOOKUP(Audit!#REF!,$V$3:$AE$12,9,FALSE)&amp; IF(Audit!#REF!=10,Audit!#REF!,"")</f>
        <v>#REF!</v>
      </c>
      <c r="BE1016" s="50" t="e">
        <f>VLOOKUP(Audit!#REF!,$V$13:$AE$22,9,FALSE) &amp; IF(Audit!#REF!=10,Audit!#REF!,"") &amp; IF(Audit!#REF!&lt;&gt;1,U1016,"")</f>
        <v>#REF!</v>
      </c>
      <c r="BF1016" s="47" t="e">
        <f t="shared" si="476"/>
        <v>#REF!</v>
      </c>
      <c r="BG1016" s="50" t="e">
        <f>VLOOKUP(Audit!#REF!,$V$3:$AE$12,10,FALSE) &amp; Audit!#REF! &amp; IF(Audit!#REF!=10,Audit!#REF!,"")</f>
        <v>#REF!</v>
      </c>
      <c r="BH1016" s="50" t="e">
        <f>VLOOKUP(Audit!#REF!,$V$13:$AE$22,10,FALSE) &amp; IF(Audit!#REF!=10,Audit!#REF!,"") &amp; IF(Audit!#REF!&lt;&gt;1,U1016,"")</f>
        <v>#REF!</v>
      </c>
      <c r="BI1016" s="47" t="e">
        <f t="shared" si="477"/>
        <v>#REF!</v>
      </c>
      <c r="BJ1016" s="48" t="str">
        <f t="shared" si="478"/>
        <v/>
      </c>
      <c r="BK1016" s="48" t="str">
        <f t="shared" si="479"/>
        <v/>
      </c>
      <c r="BL1016" s="48" t="str">
        <f t="shared" si="480"/>
        <v/>
      </c>
      <c r="BM1016" s="48" t="str">
        <f t="shared" si="481"/>
        <v/>
      </c>
      <c r="BN1016" s="48" t="str">
        <f t="shared" si="482"/>
        <v/>
      </c>
      <c r="BO1016" s="48" t="str">
        <f t="shared" si="483"/>
        <v/>
      </c>
      <c r="BP1016" s="48" t="str">
        <f t="shared" si="484"/>
        <v/>
      </c>
      <c r="BQ1016" s="48" t="str">
        <f t="shared" si="485"/>
        <v/>
      </c>
      <c r="BR1016" s="48" t="str">
        <f t="shared" si="486"/>
        <v/>
      </c>
      <c r="BS1016" s="48" t="str">
        <f t="shared" si="487"/>
        <v/>
      </c>
      <c r="BT1016" s="48" t="str">
        <f t="shared" si="488"/>
        <v/>
      </c>
      <c r="BU1016" s="48" t="str">
        <f t="shared" si="489"/>
        <v/>
      </c>
    </row>
    <row r="1017" spans="1:73">
      <c r="A1017" s="10" t="e">
        <f>Audit!#REF!</f>
        <v>#REF!</v>
      </c>
      <c r="B1017" s="10" t="e">
        <f t="shared" si="460"/>
        <v>#REF!</v>
      </c>
      <c r="C1017" s="17" t="e">
        <f>VLOOKUP(Audit!#REF!,$V$3:$AE$12,2,FALSE) &amp; VLOOKUP(Audit!#REF!,$V$13:$AE$22,2,FALSE)&amp; IF(Audit!#REF!=10,Audit!#REF!&amp;Audit!#REF!,"")</f>
        <v>#REF!</v>
      </c>
      <c r="D1017" s="17" t="e">
        <f>VLOOKUP(Audit!#REF!,$V$3:$AE$12,3,FALSE) &amp; VLOOKUP(Audit!#REF!,$V$13:$AE$22,3,FALSE) &amp;IF(Audit!#REF!=10,Audit!#REF!&amp;Audit!#REF!,"")</f>
        <v>#REF!</v>
      </c>
      <c r="E1017" s="17" t="e">
        <f>VLOOKUP(Audit!#REF!,$V$3:$AE$12,4,FALSE)&amp; Audit!#REF! &amp; VLOOKUP(Audit!#REF!,$V$13:$AE$22,4,FALSE)&amp; IF(Audit!#REF!=10,Audit!#REF!&amp;Audit!#REF!,"")</f>
        <v>#REF!</v>
      </c>
      <c r="F1017" s="17" t="e">
        <f>VLOOKUP(Audit!#REF!,$V$3:$AE$12,5,FALSE) &amp; VLOOKUP(Audit!#REF!,$V$13:$AE$22,5,FALSE)&amp; IF(Audit!#REF!=10,Audit!#REF!&amp;Audit!#REF!,"")</f>
        <v>#REF!</v>
      </c>
      <c r="G1017" s="17" t="e">
        <f>VLOOKUP(Audit!#REF!,$V$3:$AE$12,6,FALSE) &amp; VLOOKUP(Audit!#REF!,$V$13:$AE$22,6,FALSE)&amp; IF(Audit!#REF!=10,Audit!#REF!&amp;Audit!#REF!,"")</f>
        <v>#REF!</v>
      </c>
      <c r="H1017" s="17" t="e">
        <f>VLOOKUP(Audit!#REF!,$V$3:$AE$12,7,FALSE) &amp; VLOOKUP(Audit!#REF!,$V$13:$AE$22,7,FALSE)&amp;IF(Audit!#REF!=10,Audit!#REF!&amp;Audit!#REF!,"")</f>
        <v>#REF!</v>
      </c>
      <c r="I1017" s="17" t="e">
        <f>VLOOKUP(Audit!#REF!,$V$3:$AE$12,8,FALSE) &amp; Audit!#REF! &amp; VLOOKUP(Audit!#REF!,$V$13:$AE$22,8,FALSE)&amp;IF(Audit!#REF!=10,Audit!#REF!&amp;Audit!#REF!,"")</f>
        <v>#REF!</v>
      </c>
      <c r="J1017" s="17" t="e">
        <f>VLOOKUP(Audit!#REF!,$V$3:$AE$12,9,FALSE) &amp; VLOOKUP(Audit!#REF!,$V$13:$AE$22,9,FALSE) &amp; IF(Audit!#REF!=10,Audit!#REF!&amp;Audit!#REF!,"") &amp; IF(Audit!#REF!&lt;&gt;1,U1017,"")</f>
        <v>#REF!</v>
      </c>
      <c r="K1017" s="17" t="e">
        <f>VLOOKUP(Audit!#REF!,$V$3:$AE$12,10,FALSE) &amp; Audit!#REF! &amp; VLOOKUP(Audit!#REF!,$V$13:$AE$22,10,FALSE) &amp; IF(Audit!#REF!=10,Audit!#REF!&amp;Audit!#REF!,"") &amp; IF(Audit!#REF!&lt;&gt;1,U1017,"")</f>
        <v>#REF!</v>
      </c>
      <c r="L1017" s="10" t="e">
        <f>Audit!#REF!</f>
        <v>#REF!</v>
      </c>
      <c r="M1017" s="10" t="e">
        <f t="shared" si="461"/>
        <v>#REF!</v>
      </c>
      <c r="N1017" s="10" t="e">
        <f t="shared" si="462"/>
        <v>#REF!</v>
      </c>
      <c r="O1017" s="10" t="e">
        <f t="shared" si="463"/>
        <v>#REF!</v>
      </c>
      <c r="P1017" s="10" t="e">
        <f t="shared" si="464"/>
        <v>#REF!</v>
      </c>
      <c r="Q1017" s="10" t="e">
        <f t="shared" si="465"/>
        <v>#REF!</v>
      </c>
      <c r="R1017" s="10" t="e">
        <f t="shared" si="466"/>
        <v>#REF!</v>
      </c>
      <c r="S1017" s="10" t="e">
        <f t="shared" si="467"/>
        <v>#REF!</v>
      </c>
      <c r="T1017" s="10" t="e">
        <f t="shared" si="468"/>
        <v>#REF!</v>
      </c>
      <c r="U1017" s="17" t="e">
        <f>IF(Audit!#REF!="","",VLOOKUP(Audit!#REF!,$W$26:$X$35,2,FALSE)) &amp; Audit!#REF! &amp; IF(Audit!#REF!="","",IF(Audit!#REF!&lt;=1.4,VLOOKUP(Audit!#REF!,$W$38:X1062,2,FALSE),VLOOKUP(Audit!#REF!,$W$51:$X$61,2,FALSE))) &amp; IF(Audit!#REF!="","",VLOOKUP(Audit!#REF!,$Y$26:$Z$35,2,FALSE) &amp; Audit!#REF! &amp; IF(Audit!#REF!="","",IF(Audit!#REF!&lt;=1.4,VLOOKUP(Audit!#REF!,$Y$38:$Z$48,2,FALSE),VLOOKUP(Audit!#REF!,$Y$51:$Z$61,2,FALSE))))</f>
        <v>#REF!</v>
      </c>
      <c r="V1017" s="21"/>
      <c r="AH1017" s="49" t="e">
        <f>Audit!#REF!</f>
        <v>#REF!</v>
      </c>
      <c r="AI1017" s="50" t="e">
        <f>VLOOKUP(Audit!#REF!,$V$3:$AE$12,2,FALSE)&amp; IF(Audit!#REF!=10,Audit!#REF!,"")</f>
        <v>#REF!</v>
      </c>
      <c r="AJ1017" s="50" t="e">
        <f>VLOOKUP(Audit!#REF!,$V$13:$AE$22,2,FALSE)&amp; IF(Audit!#REF!=10,Audit!#REF!,"")</f>
        <v>#REF!</v>
      </c>
      <c r="AK1017" s="47" t="e">
        <f t="shared" si="469"/>
        <v>#REF!</v>
      </c>
      <c r="AL1017" s="50" t="e">
        <f>VLOOKUP(Audit!#REF!,$V$3:$AE$12,3,FALSE)&amp; IF(Audit!#REF!=10,Audit!#REF!,"")</f>
        <v>#REF!</v>
      </c>
      <c r="AM1017" s="50" t="e">
        <f>VLOOKUP(Audit!#REF!,$V$13:$AE$22,3,FALSE)&amp; IF(Audit!#REF!=10,Audit!#REF!,"")</f>
        <v>#REF!</v>
      </c>
      <c r="AN1017" s="47" t="e">
        <f t="shared" si="470"/>
        <v>#REF!</v>
      </c>
      <c r="AO1017" s="50" t="e">
        <f>VLOOKUP(Audit!#REF!,$V$3:$AE$12,4,FALSE) &amp;  Audit!#REF! &amp; IF(Audit!#REF!=10,Audit!#REF!,"")</f>
        <v>#REF!</v>
      </c>
      <c r="AP1017" s="50" t="e">
        <f>VLOOKUP(Audit!#REF!,$V$13:$AE$22,4,FALSE)&amp; IF(Audit!#REF!=10,Audit!#REF!,"")</f>
        <v>#REF!</v>
      </c>
      <c r="AQ1017" s="47" t="e">
        <f t="shared" si="471"/>
        <v>#REF!</v>
      </c>
      <c r="AR1017" s="50" t="e">
        <f>VLOOKUP(Audit!#REF!,$V$3:$AE$12,5,FALSE)&amp; IF(Audit!#REF!=10,Audit!#REF!,"")</f>
        <v>#REF!</v>
      </c>
      <c r="AS1017" s="50" t="e">
        <f>VLOOKUP(Audit!#REF!,$V$13:$AE$22,5,FALSE)&amp; IF(Audit!#REF!=10,Audit!#REF!,"")</f>
        <v>#REF!</v>
      </c>
      <c r="AT1017" s="47" t="e">
        <f t="shared" si="472"/>
        <v>#REF!</v>
      </c>
      <c r="AU1017" s="50" t="e">
        <f>VLOOKUP(Audit!#REF!,$V$3:$AE$12,6,FALSE)&amp; IF(Audit!#REF!=10,Audit!#REF!,"")</f>
        <v>#REF!</v>
      </c>
      <c r="AV1017" s="50" t="e">
        <f>VLOOKUP(Audit!#REF!,$V$13:$AE$22,6,FALSE)&amp; IF(Audit!#REF!=10,Audit!#REF!,"")</f>
        <v>#REF!</v>
      </c>
      <c r="AW1017" s="47" t="e">
        <f t="shared" si="473"/>
        <v>#REF!</v>
      </c>
      <c r="AX1017" s="50" t="e">
        <f>VLOOKUP(Audit!#REF!,$V$3:$AE$12,7,FALSE)&amp; IF(Audit!#REF!=10,Audit!#REF!,"")</f>
        <v>#REF!</v>
      </c>
      <c r="AY1017" s="50" t="e">
        <f>VLOOKUP(Audit!#REF!,$V$13:$AE$22,7,FALSE) &amp; IF(Audit!#REF!=10,Audit!#REF!,"")</f>
        <v>#REF!</v>
      </c>
      <c r="AZ1017" s="47" t="e">
        <f t="shared" si="474"/>
        <v>#REF!</v>
      </c>
      <c r="BA1017" s="50" t="e">
        <f>VLOOKUP(Audit!#REF!,$V$3:$AE$12,8,FALSE)&amp; Audit!#REF! &amp; IF(Audit!#REF!=10,Audit!#REF!,"")</f>
        <v>#REF!</v>
      </c>
      <c r="BB1017" s="50" t="e">
        <f>VLOOKUP(Audit!#REF!,$V$13:$AE$22,8,FALSE) &amp; IF(Audit!#REF!=10,Audit!#REF!,"")</f>
        <v>#REF!</v>
      </c>
      <c r="BC1017" s="47" t="e">
        <f t="shared" si="475"/>
        <v>#REF!</v>
      </c>
      <c r="BD1017" s="50" t="e">
        <f>VLOOKUP(Audit!#REF!,$V$3:$AE$12,9,FALSE)&amp; IF(Audit!#REF!=10,Audit!#REF!,"")</f>
        <v>#REF!</v>
      </c>
      <c r="BE1017" s="50" t="e">
        <f>VLOOKUP(Audit!#REF!,$V$13:$AE$22,9,FALSE) &amp; IF(Audit!#REF!=10,Audit!#REF!,"") &amp; IF(Audit!#REF!&lt;&gt;1,U1017,"")</f>
        <v>#REF!</v>
      </c>
      <c r="BF1017" s="47" t="e">
        <f t="shared" si="476"/>
        <v>#REF!</v>
      </c>
      <c r="BG1017" s="50" t="e">
        <f>VLOOKUP(Audit!#REF!,$V$3:$AE$12,10,FALSE) &amp; Audit!#REF! &amp; IF(Audit!#REF!=10,Audit!#REF!,"")</f>
        <v>#REF!</v>
      </c>
      <c r="BH1017" s="50" t="e">
        <f>VLOOKUP(Audit!#REF!,$V$13:$AE$22,10,FALSE) &amp; IF(Audit!#REF!=10,Audit!#REF!,"") &amp; IF(Audit!#REF!&lt;&gt;1,U1017,"")</f>
        <v>#REF!</v>
      </c>
      <c r="BI1017" s="47" t="e">
        <f t="shared" si="477"/>
        <v>#REF!</v>
      </c>
      <c r="BJ1017" s="48" t="str">
        <f t="shared" si="478"/>
        <v/>
      </c>
      <c r="BK1017" s="48" t="str">
        <f t="shared" si="479"/>
        <v/>
      </c>
      <c r="BL1017" s="48" t="str">
        <f t="shared" si="480"/>
        <v/>
      </c>
      <c r="BM1017" s="48" t="str">
        <f t="shared" si="481"/>
        <v/>
      </c>
      <c r="BN1017" s="48" t="str">
        <f t="shared" si="482"/>
        <v/>
      </c>
      <c r="BO1017" s="48" t="str">
        <f t="shared" si="483"/>
        <v/>
      </c>
      <c r="BP1017" s="48" t="str">
        <f t="shared" si="484"/>
        <v/>
      </c>
      <c r="BQ1017" s="48" t="str">
        <f t="shared" si="485"/>
        <v/>
      </c>
      <c r="BR1017" s="48" t="str">
        <f t="shared" si="486"/>
        <v/>
      </c>
      <c r="BS1017" s="48" t="str">
        <f t="shared" si="487"/>
        <v/>
      </c>
      <c r="BT1017" s="48" t="str">
        <f t="shared" si="488"/>
        <v/>
      </c>
      <c r="BU1017" s="48" t="str">
        <f t="shared" si="489"/>
        <v/>
      </c>
    </row>
    <row r="1018" spans="1:73">
      <c r="A1018" s="10" t="e">
        <f>Audit!#REF!</f>
        <v>#REF!</v>
      </c>
      <c r="B1018" s="10" t="e">
        <f t="shared" si="460"/>
        <v>#REF!</v>
      </c>
      <c r="C1018" s="17" t="e">
        <f>VLOOKUP(Audit!#REF!,$V$3:$AE$12,2,FALSE) &amp; VLOOKUP(Audit!#REF!,$V$13:$AE$22,2,FALSE)&amp; IF(Audit!#REF!=10,Audit!#REF!&amp;Audit!#REF!,"")</f>
        <v>#REF!</v>
      </c>
      <c r="D1018" s="17" t="e">
        <f>VLOOKUP(Audit!#REF!,$V$3:$AE$12,3,FALSE) &amp; VLOOKUP(Audit!#REF!,$V$13:$AE$22,3,FALSE) &amp;IF(Audit!#REF!=10,Audit!#REF!&amp;Audit!#REF!,"")</f>
        <v>#REF!</v>
      </c>
      <c r="E1018" s="17" t="e">
        <f>VLOOKUP(Audit!#REF!,$V$3:$AE$12,4,FALSE)&amp; Audit!#REF! &amp; VLOOKUP(Audit!#REF!,$V$13:$AE$22,4,FALSE)&amp; IF(Audit!#REF!=10,Audit!#REF!&amp;Audit!#REF!,"")</f>
        <v>#REF!</v>
      </c>
      <c r="F1018" s="17" t="e">
        <f>VLOOKUP(Audit!#REF!,$V$3:$AE$12,5,FALSE) &amp; VLOOKUP(Audit!#REF!,$V$13:$AE$22,5,FALSE)&amp; IF(Audit!#REF!=10,Audit!#REF!&amp;Audit!#REF!,"")</f>
        <v>#REF!</v>
      </c>
      <c r="G1018" s="17" t="e">
        <f>VLOOKUP(Audit!#REF!,$V$3:$AE$12,6,FALSE) &amp; VLOOKUP(Audit!#REF!,$V$13:$AE$22,6,FALSE)&amp; IF(Audit!#REF!=10,Audit!#REF!&amp;Audit!#REF!,"")</f>
        <v>#REF!</v>
      </c>
      <c r="H1018" s="17" t="e">
        <f>VLOOKUP(Audit!#REF!,$V$3:$AE$12,7,FALSE) &amp; VLOOKUP(Audit!#REF!,$V$13:$AE$22,7,FALSE)&amp;IF(Audit!#REF!=10,Audit!#REF!&amp;Audit!#REF!,"")</f>
        <v>#REF!</v>
      </c>
      <c r="I1018" s="17" t="e">
        <f>VLOOKUP(Audit!#REF!,$V$3:$AE$12,8,FALSE) &amp; Audit!#REF! &amp; VLOOKUP(Audit!#REF!,$V$13:$AE$22,8,FALSE)&amp;IF(Audit!#REF!=10,Audit!#REF!&amp;Audit!#REF!,"")</f>
        <v>#REF!</v>
      </c>
      <c r="J1018" s="17" t="e">
        <f>VLOOKUP(Audit!#REF!,$V$3:$AE$12,9,FALSE) &amp; VLOOKUP(Audit!#REF!,$V$13:$AE$22,9,FALSE) &amp; IF(Audit!#REF!=10,Audit!#REF!&amp;Audit!#REF!,"") &amp; IF(Audit!#REF!&lt;&gt;1,U1018,"")</f>
        <v>#REF!</v>
      </c>
      <c r="K1018" s="17" t="e">
        <f>VLOOKUP(Audit!#REF!,$V$3:$AE$12,10,FALSE) &amp; Audit!#REF! &amp; VLOOKUP(Audit!#REF!,$V$13:$AE$22,10,FALSE) &amp; IF(Audit!#REF!=10,Audit!#REF!&amp;Audit!#REF!,"") &amp; IF(Audit!#REF!&lt;&gt;1,U1018,"")</f>
        <v>#REF!</v>
      </c>
      <c r="L1018" s="10" t="e">
        <f>Audit!#REF!</f>
        <v>#REF!</v>
      </c>
      <c r="M1018" s="10" t="e">
        <f t="shared" si="461"/>
        <v>#REF!</v>
      </c>
      <c r="N1018" s="10" t="e">
        <f t="shared" si="462"/>
        <v>#REF!</v>
      </c>
      <c r="O1018" s="10" t="e">
        <f t="shared" si="463"/>
        <v>#REF!</v>
      </c>
      <c r="P1018" s="10" t="e">
        <f t="shared" si="464"/>
        <v>#REF!</v>
      </c>
      <c r="Q1018" s="10" t="e">
        <f t="shared" si="465"/>
        <v>#REF!</v>
      </c>
      <c r="R1018" s="10" t="e">
        <f t="shared" si="466"/>
        <v>#REF!</v>
      </c>
      <c r="S1018" s="10" t="e">
        <f t="shared" si="467"/>
        <v>#REF!</v>
      </c>
      <c r="T1018" s="10" t="e">
        <f t="shared" si="468"/>
        <v>#REF!</v>
      </c>
      <c r="U1018" s="17" t="e">
        <f>IF(Audit!#REF!="","",VLOOKUP(Audit!#REF!,$W$26:$X$35,2,FALSE)) &amp; Audit!#REF! &amp; IF(Audit!#REF!="","",IF(Audit!#REF!&lt;=1.4,VLOOKUP(Audit!#REF!,$W$38:X1063,2,FALSE),VLOOKUP(Audit!#REF!,$W$51:$X$61,2,FALSE))) &amp; IF(Audit!#REF!="","",VLOOKUP(Audit!#REF!,$Y$26:$Z$35,2,FALSE) &amp; Audit!#REF! &amp; IF(Audit!#REF!="","",IF(Audit!#REF!&lt;=1.4,VLOOKUP(Audit!#REF!,$Y$38:$Z$48,2,FALSE),VLOOKUP(Audit!#REF!,$Y$51:$Z$61,2,FALSE))))</f>
        <v>#REF!</v>
      </c>
      <c r="V1018" s="21"/>
      <c r="AH1018" s="49" t="e">
        <f>Audit!#REF!</f>
        <v>#REF!</v>
      </c>
      <c r="AI1018" s="50" t="e">
        <f>VLOOKUP(Audit!#REF!,$V$3:$AE$12,2,FALSE)&amp; IF(Audit!#REF!=10,Audit!#REF!,"")</f>
        <v>#REF!</v>
      </c>
      <c r="AJ1018" s="50" t="e">
        <f>VLOOKUP(Audit!#REF!,$V$13:$AE$22,2,FALSE)&amp; IF(Audit!#REF!=10,Audit!#REF!,"")</f>
        <v>#REF!</v>
      </c>
      <c r="AK1018" s="47" t="e">
        <f t="shared" si="469"/>
        <v>#REF!</v>
      </c>
      <c r="AL1018" s="50" t="e">
        <f>VLOOKUP(Audit!#REF!,$V$3:$AE$12,3,FALSE)&amp; IF(Audit!#REF!=10,Audit!#REF!,"")</f>
        <v>#REF!</v>
      </c>
      <c r="AM1018" s="50" t="e">
        <f>VLOOKUP(Audit!#REF!,$V$13:$AE$22,3,FALSE)&amp; IF(Audit!#REF!=10,Audit!#REF!,"")</f>
        <v>#REF!</v>
      </c>
      <c r="AN1018" s="47" t="e">
        <f t="shared" si="470"/>
        <v>#REF!</v>
      </c>
      <c r="AO1018" s="50" t="e">
        <f>VLOOKUP(Audit!#REF!,$V$3:$AE$12,4,FALSE) &amp;  Audit!#REF! &amp; IF(Audit!#REF!=10,Audit!#REF!,"")</f>
        <v>#REF!</v>
      </c>
      <c r="AP1018" s="50" t="e">
        <f>VLOOKUP(Audit!#REF!,$V$13:$AE$22,4,FALSE)&amp; IF(Audit!#REF!=10,Audit!#REF!,"")</f>
        <v>#REF!</v>
      </c>
      <c r="AQ1018" s="47" t="e">
        <f t="shared" si="471"/>
        <v>#REF!</v>
      </c>
      <c r="AR1018" s="50" t="e">
        <f>VLOOKUP(Audit!#REF!,$V$3:$AE$12,5,FALSE)&amp; IF(Audit!#REF!=10,Audit!#REF!,"")</f>
        <v>#REF!</v>
      </c>
      <c r="AS1018" s="50" t="e">
        <f>VLOOKUP(Audit!#REF!,$V$13:$AE$22,5,FALSE)&amp; IF(Audit!#REF!=10,Audit!#REF!,"")</f>
        <v>#REF!</v>
      </c>
      <c r="AT1018" s="47" t="e">
        <f t="shared" si="472"/>
        <v>#REF!</v>
      </c>
      <c r="AU1018" s="50" t="e">
        <f>VLOOKUP(Audit!#REF!,$V$3:$AE$12,6,FALSE)&amp; IF(Audit!#REF!=10,Audit!#REF!,"")</f>
        <v>#REF!</v>
      </c>
      <c r="AV1018" s="50" t="e">
        <f>VLOOKUP(Audit!#REF!,$V$13:$AE$22,6,FALSE)&amp; IF(Audit!#REF!=10,Audit!#REF!,"")</f>
        <v>#REF!</v>
      </c>
      <c r="AW1018" s="47" t="e">
        <f t="shared" si="473"/>
        <v>#REF!</v>
      </c>
      <c r="AX1018" s="50" t="e">
        <f>VLOOKUP(Audit!#REF!,$V$3:$AE$12,7,FALSE)&amp; IF(Audit!#REF!=10,Audit!#REF!,"")</f>
        <v>#REF!</v>
      </c>
      <c r="AY1018" s="50" t="e">
        <f>VLOOKUP(Audit!#REF!,$V$13:$AE$22,7,FALSE) &amp; IF(Audit!#REF!=10,Audit!#REF!,"")</f>
        <v>#REF!</v>
      </c>
      <c r="AZ1018" s="47" t="e">
        <f t="shared" si="474"/>
        <v>#REF!</v>
      </c>
      <c r="BA1018" s="50" t="e">
        <f>VLOOKUP(Audit!#REF!,$V$3:$AE$12,8,FALSE)&amp; Audit!#REF! &amp; IF(Audit!#REF!=10,Audit!#REF!,"")</f>
        <v>#REF!</v>
      </c>
      <c r="BB1018" s="50" t="e">
        <f>VLOOKUP(Audit!#REF!,$V$13:$AE$22,8,FALSE) &amp; IF(Audit!#REF!=10,Audit!#REF!,"")</f>
        <v>#REF!</v>
      </c>
      <c r="BC1018" s="47" t="e">
        <f t="shared" si="475"/>
        <v>#REF!</v>
      </c>
      <c r="BD1018" s="50" t="e">
        <f>VLOOKUP(Audit!#REF!,$V$3:$AE$12,9,FALSE)&amp; IF(Audit!#REF!=10,Audit!#REF!,"")</f>
        <v>#REF!</v>
      </c>
      <c r="BE1018" s="50" t="e">
        <f>VLOOKUP(Audit!#REF!,$V$13:$AE$22,9,FALSE) &amp; IF(Audit!#REF!=10,Audit!#REF!,"") &amp; IF(Audit!#REF!&lt;&gt;1,U1018,"")</f>
        <v>#REF!</v>
      </c>
      <c r="BF1018" s="47" t="e">
        <f t="shared" si="476"/>
        <v>#REF!</v>
      </c>
      <c r="BG1018" s="50" t="e">
        <f>VLOOKUP(Audit!#REF!,$V$3:$AE$12,10,FALSE) &amp; Audit!#REF! &amp; IF(Audit!#REF!=10,Audit!#REF!,"")</f>
        <v>#REF!</v>
      </c>
      <c r="BH1018" s="50" t="e">
        <f>VLOOKUP(Audit!#REF!,$V$13:$AE$22,10,FALSE) &amp; IF(Audit!#REF!=10,Audit!#REF!,"") &amp; IF(Audit!#REF!&lt;&gt;1,U1018,"")</f>
        <v>#REF!</v>
      </c>
      <c r="BI1018" s="47" t="e">
        <f t="shared" si="477"/>
        <v>#REF!</v>
      </c>
      <c r="BJ1018" s="48" t="str">
        <f t="shared" si="478"/>
        <v/>
      </c>
      <c r="BK1018" s="48" t="str">
        <f t="shared" si="479"/>
        <v/>
      </c>
      <c r="BL1018" s="48" t="str">
        <f t="shared" si="480"/>
        <v/>
      </c>
      <c r="BM1018" s="48" t="str">
        <f t="shared" si="481"/>
        <v/>
      </c>
      <c r="BN1018" s="48" t="str">
        <f t="shared" si="482"/>
        <v/>
      </c>
      <c r="BO1018" s="48" t="str">
        <f t="shared" si="483"/>
        <v/>
      </c>
      <c r="BP1018" s="48" t="str">
        <f t="shared" si="484"/>
        <v/>
      </c>
      <c r="BQ1018" s="48" t="str">
        <f t="shared" si="485"/>
        <v/>
      </c>
      <c r="BR1018" s="48" t="str">
        <f t="shared" si="486"/>
        <v/>
      </c>
      <c r="BS1018" s="48" t="str">
        <f t="shared" si="487"/>
        <v/>
      </c>
      <c r="BT1018" s="48" t="str">
        <f t="shared" si="488"/>
        <v/>
      </c>
      <c r="BU1018" s="48" t="str">
        <f t="shared" si="489"/>
        <v/>
      </c>
    </row>
    <row r="1019" spans="1:73">
      <c r="A1019" s="10" t="e">
        <f>Audit!#REF!</f>
        <v>#REF!</v>
      </c>
      <c r="B1019" s="10" t="e">
        <f t="shared" si="460"/>
        <v>#REF!</v>
      </c>
      <c r="C1019" s="17" t="e">
        <f>VLOOKUP(Audit!#REF!,$V$3:$AE$12,2,FALSE) &amp; VLOOKUP(Audit!#REF!,$V$13:$AE$22,2,FALSE)&amp; IF(Audit!#REF!=10,Audit!#REF!&amp;Audit!#REF!,"")</f>
        <v>#REF!</v>
      </c>
      <c r="D1019" s="17" t="e">
        <f>VLOOKUP(Audit!#REF!,$V$3:$AE$12,3,FALSE) &amp; VLOOKUP(Audit!#REF!,$V$13:$AE$22,3,FALSE) &amp;IF(Audit!#REF!=10,Audit!#REF!&amp;Audit!#REF!,"")</f>
        <v>#REF!</v>
      </c>
      <c r="E1019" s="17" t="e">
        <f>VLOOKUP(Audit!#REF!,$V$3:$AE$12,4,FALSE)&amp; Audit!#REF! &amp; VLOOKUP(Audit!#REF!,$V$13:$AE$22,4,FALSE)&amp; IF(Audit!#REF!=10,Audit!#REF!&amp;Audit!#REF!,"")</f>
        <v>#REF!</v>
      </c>
      <c r="F1019" s="17" t="e">
        <f>VLOOKUP(Audit!#REF!,$V$3:$AE$12,5,FALSE) &amp; VLOOKUP(Audit!#REF!,$V$13:$AE$22,5,FALSE)&amp; IF(Audit!#REF!=10,Audit!#REF!&amp;Audit!#REF!,"")</f>
        <v>#REF!</v>
      </c>
      <c r="G1019" s="17" t="e">
        <f>VLOOKUP(Audit!#REF!,$V$3:$AE$12,6,FALSE) &amp; VLOOKUP(Audit!#REF!,$V$13:$AE$22,6,FALSE)&amp; IF(Audit!#REF!=10,Audit!#REF!&amp;Audit!#REF!,"")</f>
        <v>#REF!</v>
      </c>
      <c r="H1019" s="17" t="e">
        <f>VLOOKUP(Audit!#REF!,$V$3:$AE$12,7,FALSE) &amp; VLOOKUP(Audit!#REF!,$V$13:$AE$22,7,FALSE)&amp;IF(Audit!#REF!=10,Audit!#REF!&amp;Audit!#REF!,"")</f>
        <v>#REF!</v>
      </c>
      <c r="I1019" s="17" t="e">
        <f>VLOOKUP(Audit!#REF!,$V$3:$AE$12,8,FALSE) &amp; Audit!#REF! &amp; VLOOKUP(Audit!#REF!,$V$13:$AE$22,8,FALSE)&amp;IF(Audit!#REF!=10,Audit!#REF!&amp;Audit!#REF!,"")</f>
        <v>#REF!</v>
      </c>
      <c r="J1019" s="17" t="e">
        <f>VLOOKUP(Audit!#REF!,$V$3:$AE$12,9,FALSE) &amp; VLOOKUP(Audit!#REF!,$V$13:$AE$22,9,FALSE) &amp; IF(Audit!#REF!=10,Audit!#REF!&amp;Audit!#REF!,"") &amp; IF(Audit!#REF!&lt;&gt;1,U1019,"")</f>
        <v>#REF!</v>
      </c>
      <c r="K1019" s="17" t="e">
        <f>VLOOKUP(Audit!#REF!,$V$3:$AE$12,10,FALSE) &amp; Audit!#REF! &amp; VLOOKUP(Audit!#REF!,$V$13:$AE$22,10,FALSE) &amp; IF(Audit!#REF!=10,Audit!#REF!&amp;Audit!#REF!,"") &amp; IF(Audit!#REF!&lt;&gt;1,U1019,"")</f>
        <v>#REF!</v>
      </c>
      <c r="L1019" s="10" t="e">
        <f>Audit!#REF!</f>
        <v>#REF!</v>
      </c>
      <c r="M1019" s="10" t="e">
        <f t="shared" si="461"/>
        <v>#REF!</v>
      </c>
      <c r="N1019" s="10" t="e">
        <f t="shared" si="462"/>
        <v>#REF!</v>
      </c>
      <c r="O1019" s="10" t="e">
        <f t="shared" si="463"/>
        <v>#REF!</v>
      </c>
      <c r="P1019" s="10" t="e">
        <f t="shared" si="464"/>
        <v>#REF!</v>
      </c>
      <c r="Q1019" s="10" t="e">
        <f t="shared" si="465"/>
        <v>#REF!</v>
      </c>
      <c r="R1019" s="10" t="e">
        <f t="shared" si="466"/>
        <v>#REF!</v>
      </c>
      <c r="S1019" s="10" t="e">
        <f t="shared" si="467"/>
        <v>#REF!</v>
      </c>
      <c r="T1019" s="10" t="e">
        <f t="shared" si="468"/>
        <v>#REF!</v>
      </c>
      <c r="U1019" s="17" t="e">
        <f>IF(Audit!#REF!="","",VLOOKUP(Audit!#REF!,$W$26:$X$35,2,FALSE)) &amp; Audit!#REF! &amp; IF(Audit!#REF!="","",IF(Audit!#REF!&lt;=1.4,VLOOKUP(Audit!#REF!,$W$38:X1064,2,FALSE),VLOOKUP(Audit!#REF!,$W$51:$X$61,2,FALSE))) &amp; IF(Audit!#REF!="","",VLOOKUP(Audit!#REF!,$Y$26:$Z$35,2,FALSE) &amp; Audit!#REF! &amp; IF(Audit!#REF!="","",IF(Audit!#REF!&lt;=1.4,VLOOKUP(Audit!#REF!,$Y$38:$Z$48,2,FALSE),VLOOKUP(Audit!#REF!,$Y$51:$Z$61,2,FALSE))))</f>
        <v>#REF!</v>
      </c>
      <c r="V1019" s="21"/>
      <c r="AH1019" s="49" t="e">
        <f>Audit!#REF!</f>
        <v>#REF!</v>
      </c>
      <c r="AI1019" s="50" t="e">
        <f>VLOOKUP(Audit!#REF!,$V$3:$AE$12,2,FALSE)&amp; IF(Audit!#REF!=10,Audit!#REF!,"")</f>
        <v>#REF!</v>
      </c>
      <c r="AJ1019" s="50" t="e">
        <f>VLOOKUP(Audit!#REF!,$V$13:$AE$22,2,FALSE)&amp; IF(Audit!#REF!=10,Audit!#REF!,"")</f>
        <v>#REF!</v>
      </c>
      <c r="AK1019" s="47" t="e">
        <f t="shared" si="469"/>
        <v>#REF!</v>
      </c>
      <c r="AL1019" s="50" t="e">
        <f>VLOOKUP(Audit!#REF!,$V$3:$AE$12,3,FALSE)&amp; IF(Audit!#REF!=10,Audit!#REF!,"")</f>
        <v>#REF!</v>
      </c>
      <c r="AM1019" s="50" t="e">
        <f>VLOOKUP(Audit!#REF!,$V$13:$AE$22,3,FALSE)&amp; IF(Audit!#REF!=10,Audit!#REF!,"")</f>
        <v>#REF!</v>
      </c>
      <c r="AN1019" s="47" t="e">
        <f t="shared" si="470"/>
        <v>#REF!</v>
      </c>
      <c r="AO1019" s="50" t="e">
        <f>VLOOKUP(Audit!#REF!,$V$3:$AE$12,4,FALSE) &amp;  Audit!#REF! &amp; IF(Audit!#REF!=10,Audit!#REF!,"")</f>
        <v>#REF!</v>
      </c>
      <c r="AP1019" s="50" t="e">
        <f>VLOOKUP(Audit!#REF!,$V$13:$AE$22,4,FALSE)&amp; IF(Audit!#REF!=10,Audit!#REF!,"")</f>
        <v>#REF!</v>
      </c>
      <c r="AQ1019" s="47" t="e">
        <f t="shared" si="471"/>
        <v>#REF!</v>
      </c>
      <c r="AR1019" s="50" t="e">
        <f>VLOOKUP(Audit!#REF!,$V$3:$AE$12,5,FALSE)&amp; IF(Audit!#REF!=10,Audit!#REF!,"")</f>
        <v>#REF!</v>
      </c>
      <c r="AS1019" s="50" t="e">
        <f>VLOOKUP(Audit!#REF!,$V$13:$AE$22,5,FALSE)&amp; IF(Audit!#REF!=10,Audit!#REF!,"")</f>
        <v>#REF!</v>
      </c>
      <c r="AT1019" s="47" t="e">
        <f t="shared" si="472"/>
        <v>#REF!</v>
      </c>
      <c r="AU1019" s="50" t="e">
        <f>VLOOKUP(Audit!#REF!,$V$3:$AE$12,6,FALSE)&amp; IF(Audit!#REF!=10,Audit!#REF!,"")</f>
        <v>#REF!</v>
      </c>
      <c r="AV1019" s="50" t="e">
        <f>VLOOKUP(Audit!#REF!,$V$13:$AE$22,6,FALSE)&amp; IF(Audit!#REF!=10,Audit!#REF!,"")</f>
        <v>#REF!</v>
      </c>
      <c r="AW1019" s="47" t="e">
        <f t="shared" si="473"/>
        <v>#REF!</v>
      </c>
      <c r="AX1019" s="50" t="e">
        <f>VLOOKUP(Audit!#REF!,$V$3:$AE$12,7,FALSE)&amp; IF(Audit!#REF!=10,Audit!#REF!,"")</f>
        <v>#REF!</v>
      </c>
      <c r="AY1019" s="50" t="e">
        <f>VLOOKUP(Audit!#REF!,$V$13:$AE$22,7,FALSE) &amp; IF(Audit!#REF!=10,Audit!#REF!,"")</f>
        <v>#REF!</v>
      </c>
      <c r="AZ1019" s="47" t="e">
        <f t="shared" si="474"/>
        <v>#REF!</v>
      </c>
      <c r="BA1019" s="50" t="e">
        <f>VLOOKUP(Audit!#REF!,$V$3:$AE$12,8,FALSE)&amp; Audit!#REF! &amp; IF(Audit!#REF!=10,Audit!#REF!,"")</f>
        <v>#REF!</v>
      </c>
      <c r="BB1019" s="50" t="e">
        <f>VLOOKUP(Audit!#REF!,$V$13:$AE$22,8,FALSE) &amp; IF(Audit!#REF!=10,Audit!#REF!,"")</f>
        <v>#REF!</v>
      </c>
      <c r="BC1019" s="47" t="e">
        <f t="shared" si="475"/>
        <v>#REF!</v>
      </c>
      <c r="BD1019" s="50" t="e">
        <f>VLOOKUP(Audit!#REF!,$V$3:$AE$12,9,FALSE)&amp; IF(Audit!#REF!=10,Audit!#REF!,"")</f>
        <v>#REF!</v>
      </c>
      <c r="BE1019" s="50" t="e">
        <f>VLOOKUP(Audit!#REF!,$V$13:$AE$22,9,FALSE) &amp; IF(Audit!#REF!=10,Audit!#REF!,"") &amp; IF(Audit!#REF!&lt;&gt;1,U1019,"")</f>
        <v>#REF!</v>
      </c>
      <c r="BF1019" s="47" t="e">
        <f t="shared" si="476"/>
        <v>#REF!</v>
      </c>
      <c r="BG1019" s="50" t="e">
        <f>VLOOKUP(Audit!#REF!,$V$3:$AE$12,10,FALSE) &amp; Audit!#REF! &amp; IF(Audit!#REF!=10,Audit!#REF!,"")</f>
        <v>#REF!</v>
      </c>
      <c r="BH1019" s="50" t="e">
        <f>VLOOKUP(Audit!#REF!,$V$13:$AE$22,10,FALSE) &amp; IF(Audit!#REF!=10,Audit!#REF!,"") &amp; IF(Audit!#REF!&lt;&gt;1,U1019,"")</f>
        <v>#REF!</v>
      </c>
      <c r="BI1019" s="47" t="e">
        <f t="shared" si="477"/>
        <v>#REF!</v>
      </c>
      <c r="BJ1019" s="48" t="str">
        <f t="shared" si="478"/>
        <v/>
      </c>
      <c r="BK1019" s="48" t="str">
        <f t="shared" si="479"/>
        <v/>
      </c>
      <c r="BL1019" s="48" t="str">
        <f t="shared" si="480"/>
        <v/>
      </c>
      <c r="BM1019" s="48" t="str">
        <f t="shared" si="481"/>
        <v/>
      </c>
      <c r="BN1019" s="48" t="str">
        <f t="shared" si="482"/>
        <v/>
      </c>
      <c r="BO1019" s="48" t="str">
        <f t="shared" si="483"/>
        <v/>
      </c>
      <c r="BP1019" s="48" t="str">
        <f t="shared" si="484"/>
        <v/>
      </c>
      <c r="BQ1019" s="48" t="str">
        <f t="shared" si="485"/>
        <v/>
      </c>
      <c r="BR1019" s="48" t="str">
        <f t="shared" si="486"/>
        <v/>
      </c>
      <c r="BS1019" s="48" t="str">
        <f t="shared" si="487"/>
        <v/>
      </c>
      <c r="BT1019" s="48" t="str">
        <f t="shared" si="488"/>
        <v/>
      </c>
      <c r="BU1019" s="48" t="str">
        <f t="shared" si="489"/>
        <v/>
      </c>
    </row>
    <row r="1020" spans="1:73">
      <c r="A1020" s="10" t="e">
        <f>Audit!#REF!</f>
        <v>#REF!</v>
      </c>
      <c r="B1020" s="10" t="e">
        <f t="shared" si="460"/>
        <v>#REF!</v>
      </c>
      <c r="C1020" s="17" t="e">
        <f>VLOOKUP(Audit!#REF!,$V$3:$AE$12,2,FALSE) &amp; VLOOKUP(Audit!#REF!,$V$13:$AE$22,2,FALSE)&amp; IF(Audit!#REF!=10,Audit!#REF!&amp;Audit!#REF!,"")</f>
        <v>#REF!</v>
      </c>
      <c r="D1020" s="17" t="e">
        <f>VLOOKUP(Audit!#REF!,$V$3:$AE$12,3,FALSE) &amp; VLOOKUP(Audit!#REF!,$V$13:$AE$22,3,FALSE) &amp;IF(Audit!#REF!=10,Audit!#REF!&amp;Audit!#REF!,"")</f>
        <v>#REF!</v>
      </c>
      <c r="E1020" s="17" t="e">
        <f>VLOOKUP(Audit!#REF!,$V$3:$AE$12,4,FALSE)&amp; Audit!#REF! &amp; VLOOKUP(Audit!#REF!,$V$13:$AE$22,4,FALSE)&amp; IF(Audit!#REF!=10,Audit!#REF!&amp;Audit!#REF!,"")</f>
        <v>#REF!</v>
      </c>
      <c r="F1020" s="17" t="e">
        <f>VLOOKUP(Audit!#REF!,$V$3:$AE$12,5,FALSE) &amp; VLOOKUP(Audit!#REF!,$V$13:$AE$22,5,FALSE)&amp; IF(Audit!#REF!=10,Audit!#REF!&amp;Audit!#REF!,"")</f>
        <v>#REF!</v>
      </c>
      <c r="G1020" s="17" t="e">
        <f>VLOOKUP(Audit!#REF!,$V$3:$AE$12,6,FALSE) &amp; VLOOKUP(Audit!#REF!,$V$13:$AE$22,6,FALSE)&amp; IF(Audit!#REF!=10,Audit!#REF!&amp;Audit!#REF!,"")</f>
        <v>#REF!</v>
      </c>
      <c r="H1020" s="17" t="e">
        <f>VLOOKUP(Audit!#REF!,$V$3:$AE$12,7,FALSE) &amp; VLOOKUP(Audit!#REF!,$V$13:$AE$22,7,FALSE)&amp;IF(Audit!#REF!=10,Audit!#REF!&amp;Audit!#REF!,"")</f>
        <v>#REF!</v>
      </c>
      <c r="I1020" s="17" t="e">
        <f>VLOOKUP(Audit!#REF!,$V$3:$AE$12,8,FALSE) &amp; Audit!#REF! &amp; VLOOKUP(Audit!#REF!,$V$13:$AE$22,8,FALSE)&amp;IF(Audit!#REF!=10,Audit!#REF!&amp;Audit!#REF!,"")</f>
        <v>#REF!</v>
      </c>
      <c r="J1020" s="17" t="e">
        <f>VLOOKUP(Audit!#REF!,$V$3:$AE$12,9,FALSE) &amp; VLOOKUP(Audit!#REF!,$V$13:$AE$22,9,FALSE) &amp; IF(Audit!#REF!=10,Audit!#REF!&amp;Audit!#REF!,"") &amp; IF(Audit!#REF!&lt;&gt;1,U1020,"")</f>
        <v>#REF!</v>
      </c>
      <c r="K1020" s="17" t="e">
        <f>VLOOKUP(Audit!#REF!,$V$3:$AE$12,10,FALSE) &amp; Audit!#REF! &amp; VLOOKUP(Audit!#REF!,$V$13:$AE$22,10,FALSE) &amp; IF(Audit!#REF!=10,Audit!#REF!&amp;Audit!#REF!,"") &amp; IF(Audit!#REF!&lt;&gt;1,U1020,"")</f>
        <v>#REF!</v>
      </c>
      <c r="L1020" s="10" t="e">
        <f>Audit!#REF!</f>
        <v>#REF!</v>
      </c>
      <c r="M1020" s="10" t="e">
        <f t="shared" si="461"/>
        <v>#REF!</v>
      </c>
      <c r="N1020" s="10" t="e">
        <f t="shared" si="462"/>
        <v>#REF!</v>
      </c>
      <c r="O1020" s="10" t="e">
        <f t="shared" si="463"/>
        <v>#REF!</v>
      </c>
      <c r="P1020" s="10" t="e">
        <f t="shared" si="464"/>
        <v>#REF!</v>
      </c>
      <c r="Q1020" s="10" t="e">
        <f t="shared" si="465"/>
        <v>#REF!</v>
      </c>
      <c r="R1020" s="10" t="e">
        <f t="shared" si="466"/>
        <v>#REF!</v>
      </c>
      <c r="S1020" s="10" t="e">
        <f t="shared" si="467"/>
        <v>#REF!</v>
      </c>
      <c r="T1020" s="10" t="e">
        <f t="shared" si="468"/>
        <v>#REF!</v>
      </c>
      <c r="U1020" s="17" t="e">
        <f>IF(Audit!#REF!="","",VLOOKUP(Audit!#REF!,$W$26:$X$35,2,FALSE)) &amp; Audit!#REF! &amp; IF(Audit!#REF!="","",IF(Audit!#REF!&lt;=1.4,VLOOKUP(Audit!#REF!,$W$38:X1065,2,FALSE),VLOOKUP(Audit!#REF!,$W$51:$X$61,2,FALSE))) &amp; IF(Audit!#REF!="","",VLOOKUP(Audit!#REF!,$Y$26:$Z$35,2,FALSE) &amp; Audit!#REF! &amp; IF(Audit!#REF!="","",IF(Audit!#REF!&lt;=1.4,VLOOKUP(Audit!#REF!,$Y$38:$Z$48,2,FALSE),VLOOKUP(Audit!#REF!,$Y$51:$Z$61,2,FALSE))))</f>
        <v>#REF!</v>
      </c>
      <c r="V1020" s="21"/>
      <c r="AH1020" s="49" t="e">
        <f>Audit!#REF!</f>
        <v>#REF!</v>
      </c>
      <c r="AI1020" s="50" t="e">
        <f>VLOOKUP(Audit!#REF!,$V$3:$AE$12,2,FALSE)&amp; IF(Audit!#REF!=10,Audit!#REF!,"")</f>
        <v>#REF!</v>
      </c>
      <c r="AJ1020" s="50" t="e">
        <f>VLOOKUP(Audit!#REF!,$V$13:$AE$22,2,FALSE)&amp; IF(Audit!#REF!=10,Audit!#REF!,"")</f>
        <v>#REF!</v>
      </c>
      <c r="AK1020" s="47" t="e">
        <f t="shared" si="469"/>
        <v>#REF!</v>
      </c>
      <c r="AL1020" s="50" t="e">
        <f>VLOOKUP(Audit!#REF!,$V$3:$AE$12,3,FALSE)&amp; IF(Audit!#REF!=10,Audit!#REF!,"")</f>
        <v>#REF!</v>
      </c>
      <c r="AM1020" s="50" t="e">
        <f>VLOOKUP(Audit!#REF!,$V$13:$AE$22,3,FALSE)&amp; IF(Audit!#REF!=10,Audit!#REF!,"")</f>
        <v>#REF!</v>
      </c>
      <c r="AN1020" s="47" t="e">
        <f t="shared" si="470"/>
        <v>#REF!</v>
      </c>
      <c r="AO1020" s="50" t="e">
        <f>VLOOKUP(Audit!#REF!,$V$3:$AE$12,4,FALSE) &amp;  Audit!#REF! &amp; IF(Audit!#REF!=10,Audit!#REF!,"")</f>
        <v>#REF!</v>
      </c>
      <c r="AP1020" s="50" t="e">
        <f>VLOOKUP(Audit!#REF!,$V$13:$AE$22,4,FALSE)&amp; IF(Audit!#REF!=10,Audit!#REF!,"")</f>
        <v>#REF!</v>
      </c>
      <c r="AQ1020" s="47" t="e">
        <f t="shared" si="471"/>
        <v>#REF!</v>
      </c>
      <c r="AR1020" s="50" t="e">
        <f>VLOOKUP(Audit!#REF!,$V$3:$AE$12,5,FALSE)&amp; IF(Audit!#REF!=10,Audit!#REF!,"")</f>
        <v>#REF!</v>
      </c>
      <c r="AS1020" s="50" t="e">
        <f>VLOOKUP(Audit!#REF!,$V$13:$AE$22,5,FALSE)&amp; IF(Audit!#REF!=10,Audit!#REF!,"")</f>
        <v>#REF!</v>
      </c>
      <c r="AT1020" s="47" t="e">
        <f t="shared" si="472"/>
        <v>#REF!</v>
      </c>
      <c r="AU1020" s="50" t="e">
        <f>VLOOKUP(Audit!#REF!,$V$3:$AE$12,6,FALSE)&amp; IF(Audit!#REF!=10,Audit!#REF!,"")</f>
        <v>#REF!</v>
      </c>
      <c r="AV1020" s="50" t="e">
        <f>VLOOKUP(Audit!#REF!,$V$13:$AE$22,6,FALSE)&amp; IF(Audit!#REF!=10,Audit!#REF!,"")</f>
        <v>#REF!</v>
      </c>
      <c r="AW1020" s="47" t="e">
        <f t="shared" si="473"/>
        <v>#REF!</v>
      </c>
      <c r="AX1020" s="50" t="e">
        <f>VLOOKUP(Audit!#REF!,$V$3:$AE$12,7,FALSE)&amp; IF(Audit!#REF!=10,Audit!#REF!,"")</f>
        <v>#REF!</v>
      </c>
      <c r="AY1020" s="50" t="e">
        <f>VLOOKUP(Audit!#REF!,$V$13:$AE$22,7,FALSE) &amp; IF(Audit!#REF!=10,Audit!#REF!,"")</f>
        <v>#REF!</v>
      </c>
      <c r="AZ1020" s="47" t="e">
        <f t="shared" si="474"/>
        <v>#REF!</v>
      </c>
      <c r="BA1020" s="50" t="e">
        <f>VLOOKUP(Audit!#REF!,$V$3:$AE$12,8,FALSE)&amp; Audit!#REF! &amp; IF(Audit!#REF!=10,Audit!#REF!,"")</f>
        <v>#REF!</v>
      </c>
      <c r="BB1020" s="50" t="e">
        <f>VLOOKUP(Audit!#REF!,$V$13:$AE$22,8,FALSE) &amp; IF(Audit!#REF!=10,Audit!#REF!,"")</f>
        <v>#REF!</v>
      </c>
      <c r="BC1020" s="47" t="e">
        <f t="shared" si="475"/>
        <v>#REF!</v>
      </c>
      <c r="BD1020" s="50" t="e">
        <f>VLOOKUP(Audit!#REF!,$V$3:$AE$12,9,FALSE)&amp; IF(Audit!#REF!=10,Audit!#REF!,"")</f>
        <v>#REF!</v>
      </c>
      <c r="BE1020" s="50" t="e">
        <f>VLOOKUP(Audit!#REF!,$V$13:$AE$22,9,FALSE) &amp; IF(Audit!#REF!=10,Audit!#REF!,"") &amp; IF(Audit!#REF!&lt;&gt;1,U1020,"")</f>
        <v>#REF!</v>
      </c>
      <c r="BF1020" s="47" t="e">
        <f t="shared" si="476"/>
        <v>#REF!</v>
      </c>
      <c r="BG1020" s="50" t="e">
        <f>VLOOKUP(Audit!#REF!,$V$3:$AE$12,10,FALSE) &amp; Audit!#REF! &amp; IF(Audit!#REF!=10,Audit!#REF!,"")</f>
        <v>#REF!</v>
      </c>
      <c r="BH1020" s="50" t="e">
        <f>VLOOKUP(Audit!#REF!,$V$13:$AE$22,10,FALSE) &amp; IF(Audit!#REF!=10,Audit!#REF!,"") &amp; IF(Audit!#REF!&lt;&gt;1,U1020,"")</f>
        <v>#REF!</v>
      </c>
      <c r="BI1020" s="47" t="e">
        <f t="shared" si="477"/>
        <v>#REF!</v>
      </c>
      <c r="BJ1020" s="48" t="str">
        <f t="shared" si="478"/>
        <v/>
      </c>
      <c r="BK1020" s="48" t="str">
        <f t="shared" si="479"/>
        <v/>
      </c>
      <c r="BL1020" s="48" t="str">
        <f t="shared" si="480"/>
        <v/>
      </c>
      <c r="BM1020" s="48" t="str">
        <f t="shared" si="481"/>
        <v/>
      </c>
      <c r="BN1020" s="48" t="str">
        <f t="shared" si="482"/>
        <v/>
      </c>
      <c r="BO1020" s="48" t="str">
        <f t="shared" si="483"/>
        <v/>
      </c>
      <c r="BP1020" s="48" t="str">
        <f t="shared" si="484"/>
        <v/>
      </c>
      <c r="BQ1020" s="48" t="str">
        <f t="shared" si="485"/>
        <v/>
      </c>
      <c r="BR1020" s="48" t="str">
        <f t="shared" si="486"/>
        <v/>
      </c>
      <c r="BS1020" s="48" t="str">
        <f t="shared" si="487"/>
        <v/>
      </c>
      <c r="BT1020" s="48" t="str">
        <f t="shared" si="488"/>
        <v/>
      </c>
      <c r="BU1020" s="48" t="str">
        <f t="shared" si="489"/>
        <v/>
      </c>
    </row>
    <row r="1021" spans="1:73">
      <c r="A1021" s="10" t="e">
        <f>Audit!#REF!</f>
        <v>#REF!</v>
      </c>
      <c r="B1021" s="10" t="e">
        <f t="shared" si="460"/>
        <v>#REF!</v>
      </c>
      <c r="C1021" s="17" t="e">
        <f>VLOOKUP(Audit!#REF!,$V$3:$AE$12,2,FALSE) &amp; VLOOKUP(Audit!#REF!,$V$13:$AE$22,2,FALSE)&amp; IF(Audit!#REF!=10,Audit!#REF!&amp;Audit!#REF!,"")</f>
        <v>#REF!</v>
      </c>
      <c r="D1021" s="17" t="e">
        <f>VLOOKUP(Audit!#REF!,$V$3:$AE$12,3,FALSE) &amp; VLOOKUP(Audit!#REF!,$V$13:$AE$22,3,FALSE) &amp;IF(Audit!#REF!=10,Audit!#REF!&amp;Audit!#REF!,"")</f>
        <v>#REF!</v>
      </c>
      <c r="E1021" s="17" t="e">
        <f>VLOOKUP(Audit!#REF!,$V$3:$AE$12,4,FALSE)&amp; Audit!#REF! &amp; VLOOKUP(Audit!#REF!,$V$13:$AE$22,4,FALSE)&amp; IF(Audit!#REF!=10,Audit!#REF!&amp;Audit!#REF!,"")</f>
        <v>#REF!</v>
      </c>
      <c r="F1021" s="17" t="e">
        <f>VLOOKUP(Audit!#REF!,$V$3:$AE$12,5,FALSE) &amp; VLOOKUP(Audit!#REF!,$V$13:$AE$22,5,FALSE)&amp; IF(Audit!#REF!=10,Audit!#REF!&amp;Audit!#REF!,"")</f>
        <v>#REF!</v>
      </c>
      <c r="G1021" s="17" t="e">
        <f>VLOOKUP(Audit!#REF!,$V$3:$AE$12,6,FALSE) &amp; VLOOKUP(Audit!#REF!,$V$13:$AE$22,6,FALSE)&amp; IF(Audit!#REF!=10,Audit!#REF!&amp;Audit!#REF!,"")</f>
        <v>#REF!</v>
      </c>
      <c r="H1021" s="17" t="e">
        <f>VLOOKUP(Audit!#REF!,$V$3:$AE$12,7,FALSE) &amp; VLOOKUP(Audit!#REF!,$V$13:$AE$22,7,FALSE)&amp;IF(Audit!#REF!=10,Audit!#REF!&amp;Audit!#REF!,"")</f>
        <v>#REF!</v>
      </c>
      <c r="I1021" s="17" t="e">
        <f>VLOOKUP(Audit!#REF!,$V$3:$AE$12,8,FALSE) &amp; Audit!#REF! &amp; VLOOKUP(Audit!#REF!,$V$13:$AE$22,8,FALSE)&amp;IF(Audit!#REF!=10,Audit!#REF!&amp;Audit!#REF!,"")</f>
        <v>#REF!</v>
      </c>
      <c r="J1021" s="17" t="e">
        <f>VLOOKUP(Audit!#REF!,$V$3:$AE$12,9,FALSE) &amp; VLOOKUP(Audit!#REF!,$V$13:$AE$22,9,FALSE) &amp; IF(Audit!#REF!=10,Audit!#REF!&amp;Audit!#REF!,"") &amp; IF(Audit!#REF!&lt;&gt;1,U1021,"")</f>
        <v>#REF!</v>
      </c>
      <c r="K1021" s="17" t="e">
        <f>VLOOKUP(Audit!#REF!,$V$3:$AE$12,10,FALSE) &amp; Audit!#REF! &amp; VLOOKUP(Audit!#REF!,$V$13:$AE$22,10,FALSE) &amp; IF(Audit!#REF!=10,Audit!#REF!&amp;Audit!#REF!,"") &amp; IF(Audit!#REF!&lt;&gt;1,U1021,"")</f>
        <v>#REF!</v>
      </c>
      <c r="L1021" s="10" t="e">
        <f>Audit!#REF!</f>
        <v>#REF!</v>
      </c>
      <c r="M1021" s="10" t="e">
        <f t="shared" si="461"/>
        <v>#REF!</v>
      </c>
      <c r="N1021" s="10" t="e">
        <f t="shared" si="462"/>
        <v>#REF!</v>
      </c>
      <c r="O1021" s="10" t="e">
        <f t="shared" si="463"/>
        <v>#REF!</v>
      </c>
      <c r="P1021" s="10" t="e">
        <f t="shared" si="464"/>
        <v>#REF!</v>
      </c>
      <c r="Q1021" s="10" t="e">
        <f t="shared" si="465"/>
        <v>#REF!</v>
      </c>
      <c r="R1021" s="10" t="e">
        <f t="shared" si="466"/>
        <v>#REF!</v>
      </c>
      <c r="S1021" s="10" t="e">
        <f t="shared" si="467"/>
        <v>#REF!</v>
      </c>
      <c r="T1021" s="10" t="e">
        <f t="shared" si="468"/>
        <v>#REF!</v>
      </c>
      <c r="U1021" s="17" t="e">
        <f>IF(Audit!#REF!="","",VLOOKUP(Audit!#REF!,$W$26:$X$35,2,FALSE)) &amp; Audit!#REF! &amp; IF(Audit!#REF!="","",IF(Audit!#REF!&lt;=1.4,VLOOKUP(Audit!#REF!,$W$38:X1066,2,FALSE),VLOOKUP(Audit!#REF!,$W$51:$X$61,2,FALSE))) &amp; IF(Audit!#REF!="","",VLOOKUP(Audit!#REF!,$Y$26:$Z$35,2,FALSE) &amp; Audit!#REF! &amp; IF(Audit!#REF!="","",IF(Audit!#REF!&lt;=1.4,VLOOKUP(Audit!#REF!,$Y$38:$Z$48,2,FALSE),VLOOKUP(Audit!#REF!,$Y$51:$Z$61,2,FALSE))))</f>
        <v>#REF!</v>
      </c>
      <c r="V1021" s="21"/>
      <c r="AH1021" s="49" t="e">
        <f>Audit!#REF!</f>
        <v>#REF!</v>
      </c>
      <c r="AI1021" s="50" t="e">
        <f>VLOOKUP(Audit!#REF!,$V$3:$AE$12,2,FALSE)&amp; IF(Audit!#REF!=10,Audit!#REF!,"")</f>
        <v>#REF!</v>
      </c>
      <c r="AJ1021" s="50" t="e">
        <f>VLOOKUP(Audit!#REF!,$V$13:$AE$22,2,FALSE)&amp; IF(Audit!#REF!=10,Audit!#REF!,"")</f>
        <v>#REF!</v>
      </c>
      <c r="AK1021" s="47" t="e">
        <f t="shared" si="469"/>
        <v>#REF!</v>
      </c>
      <c r="AL1021" s="50" t="e">
        <f>VLOOKUP(Audit!#REF!,$V$3:$AE$12,3,FALSE)&amp; IF(Audit!#REF!=10,Audit!#REF!,"")</f>
        <v>#REF!</v>
      </c>
      <c r="AM1021" s="50" t="e">
        <f>VLOOKUP(Audit!#REF!,$V$13:$AE$22,3,FALSE)&amp; IF(Audit!#REF!=10,Audit!#REF!,"")</f>
        <v>#REF!</v>
      </c>
      <c r="AN1021" s="47" t="e">
        <f t="shared" si="470"/>
        <v>#REF!</v>
      </c>
      <c r="AO1021" s="50" t="e">
        <f>VLOOKUP(Audit!#REF!,$V$3:$AE$12,4,FALSE) &amp;  Audit!#REF! &amp; IF(Audit!#REF!=10,Audit!#REF!,"")</f>
        <v>#REF!</v>
      </c>
      <c r="AP1021" s="50" t="e">
        <f>VLOOKUP(Audit!#REF!,$V$13:$AE$22,4,FALSE)&amp; IF(Audit!#REF!=10,Audit!#REF!,"")</f>
        <v>#REF!</v>
      </c>
      <c r="AQ1021" s="47" t="e">
        <f t="shared" si="471"/>
        <v>#REF!</v>
      </c>
      <c r="AR1021" s="50" t="e">
        <f>VLOOKUP(Audit!#REF!,$V$3:$AE$12,5,FALSE)&amp; IF(Audit!#REF!=10,Audit!#REF!,"")</f>
        <v>#REF!</v>
      </c>
      <c r="AS1021" s="50" t="e">
        <f>VLOOKUP(Audit!#REF!,$V$13:$AE$22,5,FALSE)&amp; IF(Audit!#REF!=10,Audit!#REF!,"")</f>
        <v>#REF!</v>
      </c>
      <c r="AT1021" s="47" t="e">
        <f t="shared" si="472"/>
        <v>#REF!</v>
      </c>
      <c r="AU1021" s="50" t="e">
        <f>VLOOKUP(Audit!#REF!,$V$3:$AE$12,6,FALSE)&amp; IF(Audit!#REF!=10,Audit!#REF!,"")</f>
        <v>#REF!</v>
      </c>
      <c r="AV1021" s="50" t="e">
        <f>VLOOKUP(Audit!#REF!,$V$13:$AE$22,6,FALSE)&amp; IF(Audit!#REF!=10,Audit!#REF!,"")</f>
        <v>#REF!</v>
      </c>
      <c r="AW1021" s="47" t="e">
        <f t="shared" si="473"/>
        <v>#REF!</v>
      </c>
      <c r="AX1021" s="50" t="e">
        <f>VLOOKUP(Audit!#REF!,$V$3:$AE$12,7,FALSE)&amp; IF(Audit!#REF!=10,Audit!#REF!,"")</f>
        <v>#REF!</v>
      </c>
      <c r="AY1021" s="50" t="e">
        <f>VLOOKUP(Audit!#REF!,$V$13:$AE$22,7,FALSE) &amp; IF(Audit!#REF!=10,Audit!#REF!,"")</f>
        <v>#REF!</v>
      </c>
      <c r="AZ1021" s="47" t="e">
        <f t="shared" si="474"/>
        <v>#REF!</v>
      </c>
      <c r="BA1021" s="50" t="e">
        <f>VLOOKUP(Audit!#REF!,$V$3:$AE$12,8,FALSE)&amp; Audit!#REF! &amp; IF(Audit!#REF!=10,Audit!#REF!,"")</f>
        <v>#REF!</v>
      </c>
      <c r="BB1021" s="50" t="e">
        <f>VLOOKUP(Audit!#REF!,$V$13:$AE$22,8,FALSE) &amp; IF(Audit!#REF!=10,Audit!#REF!,"")</f>
        <v>#REF!</v>
      </c>
      <c r="BC1021" s="47" t="e">
        <f t="shared" si="475"/>
        <v>#REF!</v>
      </c>
      <c r="BD1021" s="50" t="e">
        <f>VLOOKUP(Audit!#REF!,$V$3:$AE$12,9,FALSE)&amp; IF(Audit!#REF!=10,Audit!#REF!,"")</f>
        <v>#REF!</v>
      </c>
      <c r="BE1021" s="50" t="e">
        <f>VLOOKUP(Audit!#REF!,$V$13:$AE$22,9,FALSE) &amp; IF(Audit!#REF!=10,Audit!#REF!,"") &amp; IF(Audit!#REF!&lt;&gt;1,U1021,"")</f>
        <v>#REF!</v>
      </c>
      <c r="BF1021" s="47" t="e">
        <f t="shared" si="476"/>
        <v>#REF!</v>
      </c>
      <c r="BG1021" s="50" t="e">
        <f>VLOOKUP(Audit!#REF!,$V$3:$AE$12,10,FALSE) &amp; Audit!#REF! &amp; IF(Audit!#REF!=10,Audit!#REF!,"")</f>
        <v>#REF!</v>
      </c>
      <c r="BH1021" s="50" t="e">
        <f>VLOOKUP(Audit!#REF!,$V$13:$AE$22,10,FALSE) &amp; IF(Audit!#REF!=10,Audit!#REF!,"") &amp; IF(Audit!#REF!&lt;&gt;1,U1021,"")</f>
        <v>#REF!</v>
      </c>
      <c r="BI1021" s="47" t="e">
        <f t="shared" si="477"/>
        <v>#REF!</v>
      </c>
      <c r="BJ1021" s="48" t="str">
        <f t="shared" si="478"/>
        <v/>
      </c>
      <c r="BK1021" s="48" t="str">
        <f t="shared" si="479"/>
        <v/>
      </c>
      <c r="BL1021" s="48" t="str">
        <f t="shared" si="480"/>
        <v/>
      </c>
      <c r="BM1021" s="48" t="str">
        <f t="shared" si="481"/>
        <v/>
      </c>
      <c r="BN1021" s="48" t="str">
        <f t="shared" si="482"/>
        <v/>
      </c>
      <c r="BO1021" s="48" t="str">
        <f t="shared" si="483"/>
        <v/>
      </c>
      <c r="BP1021" s="48" t="str">
        <f t="shared" si="484"/>
        <v/>
      </c>
      <c r="BQ1021" s="48" t="str">
        <f t="shared" si="485"/>
        <v/>
      </c>
      <c r="BR1021" s="48" t="str">
        <f t="shared" si="486"/>
        <v/>
      </c>
      <c r="BS1021" s="48" t="str">
        <f t="shared" si="487"/>
        <v/>
      </c>
      <c r="BT1021" s="48" t="str">
        <f t="shared" si="488"/>
        <v/>
      </c>
      <c r="BU1021" s="48" t="str">
        <f t="shared" si="489"/>
        <v/>
      </c>
    </row>
    <row r="1022" spans="1:73">
      <c r="A1022" s="10" t="e">
        <f>Audit!#REF!</f>
        <v>#REF!</v>
      </c>
      <c r="B1022" s="10" t="e">
        <f t="shared" si="460"/>
        <v>#REF!</v>
      </c>
      <c r="C1022" s="17" t="e">
        <f>VLOOKUP(Audit!#REF!,$V$3:$AE$12,2,FALSE) &amp; VLOOKUP(Audit!#REF!,$V$13:$AE$22,2,FALSE)&amp; IF(Audit!#REF!=10,Audit!#REF!&amp;Audit!#REF!,"")</f>
        <v>#REF!</v>
      </c>
      <c r="D1022" s="17" t="e">
        <f>VLOOKUP(Audit!#REF!,$V$3:$AE$12,3,FALSE) &amp; VLOOKUP(Audit!#REF!,$V$13:$AE$22,3,FALSE) &amp;IF(Audit!#REF!=10,Audit!#REF!&amp;Audit!#REF!,"")</f>
        <v>#REF!</v>
      </c>
      <c r="E1022" s="17" t="e">
        <f>VLOOKUP(Audit!#REF!,$V$3:$AE$12,4,FALSE)&amp; Audit!#REF! &amp; VLOOKUP(Audit!#REF!,$V$13:$AE$22,4,FALSE)&amp; IF(Audit!#REF!=10,Audit!#REF!&amp;Audit!#REF!,"")</f>
        <v>#REF!</v>
      </c>
      <c r="F1022" s="17" t="e">
        <f>VLOOKUP(Audit!#REF!,$V$3:$AE$12,5,FALSE) &amp; VLOOKUP(Audit!#REF!,$V$13:$AE$22,5,FALSE)&amp; IF(Audit!#REF!=10,Audit!#REF!&amp;Audit!#REF!,"")</f>
        <v>#REF!</v>
      </c>
      <c r="G1022" s="17" t="e">
        <f>VLOOKUP(Audit!#REF!,$V$3:$AE$12,6,FALSE) &amp; VLOOKUP(Audit!#REF!,$V$13:$AE$22,6,FALSE)&amp; IF(Audit!#REF!=10,Audit!#REF!&amp;Audit!#REF!,"")</f>
        <v>#REF!</v>
      </c>
      <c r="H1022" s="17" t="e">
        <f>VLOOKUP(Audit!#REF!,$V$3:$AE$12,7,FALSE) &amp; VLOOKUP(Audit!#REF!,$V$13:$AE$22,7,FALSE)&amp;IF(Audit!#REF!=10,Audit!#REF!&amp;Audit!#REF!,"")</f>
        <v>#REF!</v>
      </c>
      <c r="I1022" s="17" t="e">
        <f>VLOOKUP(Audit!#REF!,$V$3:$AE$12,8,FALSE) &amp; Audit!#REF! &amp; VLOOKUP(Audit!#REF!,$V$13:$AE$22,8,FALSE)&amp;IF(Audit!#REF!=10,Audit!#REF!&amp;Audit!#REF!,"")</f>
        <v>#REF!</v>
      </c>
      <c r="J1022" s="17" t="e">
        <f>VLOOKUP(Audit!#REF!,$V$3:$AE$12,9,FALSE) &amp; VLOOKUP(Audit!#REF!,$V$13:$AE$22,9,FALSE) &amp; IF(Audit!#REF!=10,Audit!#REF!&amp;Audit!#REF!,"") &amp; IF(Audit!#REF!&lt;&gt;1,U1022,"")</f>
        <v>#REF!</v>
      </c>
      <c r="K1022" s="17" t="e">
        <f>VLOOKUP(Audit!#REF!,$V$3:$AE$12,10,FALSE) &amp; Audit!#REF! &amp; VLOOKUP(Audit!#REF!,$V$13:$AE$22,10,FALSE) &amp; IF(Audit!#REF!=10,Audit!#REF!&amp;Audit!#REF!,"") &amp; IF(Audit!#REF!&lt;&gt;1,U1022,"")</f>
        <v>#REF!</v>
      </c>
      <c r="L1022" s="10" t="e">
        <f>Audit!#REF!</f>
        <v>#REF!</v>
      </c>
      <c r="M1022" s="10" t="e">
        <f t="shared" si="461"/>
        <v>#REF!</v>
      </c>
      <c r="N1022" s="10" t="e">
        <f t="shared" si="462"/>
        <v>#REF!</v>
      </c>
      <c r="O1022" s="10" t="e">
        <f t="shared" si="463"/>
        <v>#REF!</v>
      </c>
      <c r="P1022" s="10" t="e">
        <f t="shared" si="464"/>
        <v>#REF!</v>
      </c>
      <c r="Q1022" s="10" t="e">
        <f t="shared" si="465"/>
        <v>#REF!</v>
      </c>
      <c r="R1022" s="10" t="e">
        <f t="shared" si="466"/>
        <v>#REF!</v>
      </c>
      <c r="S1022" s="10" t="e">
        <f t="shared" si="467"/>
        <v>#REF!</v>
      </c>
      <c r="T1022" s="10" t="e">
        <f t="shared" si="468"/>
        <v>#REF!</v>
      </c>
      <c r="U1022" s="17" t="e">
        <f>IF(Audit!#REF!="","",VLOOKUP(Audit!#REF!,$W$26:$X$35,2,FALSE)) &amp; Audit!#REF! &amp; IF(Audit!#REF!="","",IF(Audit!#REF!&lt;=1.4,VLOOKUP(Audit!#REF!,$W$38:X1067,2,FALSE),VLOOKUP(Audit!#REF!,$W$51:$X$61,2,FALSE))) &amp; IF(Audit!#REF!="","",VLOOKUP(Audit!#REF!,$Y$26:$Z$35,2,FALSE) &amp; Audit!#REF! &amp; IF(Audit!#REF!="","",IF(Audit!#REF!&lt;=1.4,VLOOKUP(Audit!#REF!,$Y$38:$Z$48,2,FALSE),VLOOKUP(Audit!#REF!,$Y$51:$Z$61,2,FALSE))))</f>
        <v>#REF!</v>
      </c>
      <c r="V1022" s="21"/>
      <c r="AH1022" s="49" t="e">
        <f>Audit!#REF!</f>
        <v>#REF!</v>
      </c>
      <c r="AI1022" s="50" t="e">
        <f>VLOOKUP(Audit!#REF!,$V$3:$AE$12,2,FALSE)&amp; IF(Audit!#REF!=10,Audit!#REF!,"")</f>
        <v>#REF!</v>
      </c>
      <c r="AJ1022" s="50" t="e">
        <f>VLOOKUP(Audit!#REF!,$V$13:$AE$22,2,FALSE)&amp; IF(Audit!#REF!=10,Audit!#REF!,"")</f>
        <v>#REF!</v>
      </c>
      <c r="AK1022" s="47" t="e">
        <f t="shared" si="469"/>
        <v>#REF!</v>
      </c>
      <c r="AL1022" s="50" t="e">
        <f>VLOOKUP(Audit!#REF!,$V$3:$AE$12,3,FALSE)&amp; IF(Audit!#REF!=10,Audit!#REF!,"")</f>
        <v>#REF!</v>
      </c>
      <c r="AM1022" s="50" t="e">
        <f>VLOOKUP(Audit!#REF!,$V$13:$AE$22,3,FALSE)&amp; IF(Audit!#REF!=10,Audit!#REF!,"")</f>
        <v>#REF!</v>
      </c>
      <c r="AN1022" s="47" t="e">
        <f t="shared" si="470"/>
        <v>#REF!</v>
      </c>
      <c r="AO1022" s="50" t="e">
        <f>VLOOKUP(Audit!#REF!,$V$3:$AE$12,4,FALSE) &amp;  Audit!#REF! &amp; IF(Audit!#REF!=10,Audit!#REF!,"")</f>
        <v>#REF!</v>
      </c>
      <c r="AP1022" s="50" t="e">
        <f>VLOOKUP(Audit!#REF!,$V$13:$AE$22,4,FALSE)&amp; IF(Audit!#REF!=10,Audit!#REF!,"")</f>
        <v>#REF!</v>
      </c>
      <c r="AQ1022" s="47" t="e">
        <f t="shared" si="471"/>
        <v>#REF!</v>
      </c>
      <c r="AR1022" s="50" t="e">
        <f>VLOOKUP(Audit!#REF!,$V$3:$AE$12,5,FALSE)&amp; IF(Audit!#REF!=10,Audit!#REF!,"")</f>
        <v>#REF!</v>
      </c>
      <c r="AS1022" s="50" t="e">
        <f>VLOOKUP(Audit!#REF!,$V$13:$AE$22,5,FALSE)&amp; IF(Audit!#REF!=10,Audit!#REF!,"")</f>
        <v>#REF!</v>
      </c>
      <c r="AT1022" s="47" t="e">
        <f t="shared" si="472"/>
        <v>#REF!</v>
      </c>
      <c r="AU1022" s="50" t="e">
        <f>VLOOKUP(Audit!#REF!,$V$3:$AE$12,6,FALSE)&amp; IF(Audit!#REF!=10,Audit!#REF!,"")</f>
        <v>#REF!</v>
      </c>
      <c r="AV1022" s="50" t="e">
        <f>VLOOKUP(Audit!#REF!,$V$13:$AE$22,6,FALSE)&amp; IF(Audit!#REF!=10,Audit!#REF!,"")</f>
        <v>#REF!</v>
      </c>
      <c r="AW1022" s="47" t="e">
        <f t="shared" si="473"/>
        <v>#REF!</v>
      </c>
      <c r="AX1022" s="50" t="e">
        <f>VLOOKUP(Audit!#REF!,$V$3:$AE$12,7,FALSE)&amp; IF(Audit!#REF!=10,Audit!#REF!,"")</f>
        <v>#REF!</v>
      </c>
      <c r="AY1022" s="50" t="e">
        <f>VLOOKUP(Audit!#REF!,$V$13:$AE$22,7,FALSE) &amp; IF(Audit!#REF!=10,Audit!#REF!,"")</f>
        <v>#REF!</v>
      </c>
      <c r="AZ1022" s="47" t="e">
        <f t="shared" si="474"/>
        <v>#REF!</v>
      </c>
      <c r="BA1022" s="50" t="e">
        <f>VLOOKUP(Audit!#REF!,$V$3:$AE$12,8,FALSE)&amp; Audit!#REF! &amp; IF(Audit!#REF!=10,Audit!#REF!,"")</f>
        <v>#REF!</v>
      </c>
      <c r="BB1022" s="50" t="e">
        <f>VLOOKUP(Audit!#REF!,$V$13:$AE$22,8,FALSE) &amp; IF(Audit!#REF!=10,Audit!#REF!,"")</f>
        <v>#REF!</v>
      </c>
      <c r="BC1022" s="47" t="e">
        <f t="shared" si="475"/>
        <v>#REF!</v>
      </c>
      <c r="BD1022" s="50" t="e">
        <f>VLOOKUP(Audit!#REF!,$V$3:$AE$12,9,FALSE)&amp; IF(Audit!#REF!=10,Audit!#REF!,"")</f>
        <v>#REF!</v>
      </c>
      <c r="BE1022" s="50" t="e">
        <f>VLOOKUP(Audit!#REF!,$V$13:$AE$22,9,FALSE) &amp; IF(Audit!#REF!=10,Audit!#REF!,"") &amp; IF(Audit!#REF!&lt;&gt;1,U1022,"")</f>
        <v>#REF!</v>
      </c>
      <c r="BF1022" s="47" t="e">
        <f t="shared" si="476"/>
        <v>#REF!</v>
      </c>
      <c r="BG1022" s="50" t="e">
        <f>VLOOKUP(Audit!#REF!,$V$3:$AE$12,10,FALSE) &amp; Audit!#REF! &amp; IF(Audit!#REF!=10,Audit!#REF!,"")</f>
        <v>#REF!</v>
      </c>
      <c r="BH1022" s="50" t="e">
        <f>VLOOKUP(Audit!#REF!,$V$13:$AE$22,10,FALSE) &amp; IF(Audit!#REF!=10,Audit!#REF!,"") &amp; IF(Audit!#REF!&lt;&gt;1,U1022,"")</f>
        <v>#REF!</v>
      </c>
      <c r="BI1022" s="47" t="e">
        <f t="shared" si="477"/>
        <v>#REF!</v>
      </c>
      <c r="BJ1022" s="48" t="str">
        <f t="shared" si="478"/>
        <v/>
      </c>
      <c r="BK1022" s="48" t="str">
        <f t="shared" si="479"/>
        <v/>
      </c>
      <c r="BL1022" s="48" t="str">
        <f t="shared" si="480"/>
        <v/>
      </c>
      <c r="BM1022" s="48" t="str">
        <f t="shared" si="481"/>
        <v/>
      </c>
      <c r="BN1022" s="48" t="str">
        <f t="shared" si="482"/>
        <v/>
      </c>
      <c r="BO1022" s="48" t="str">
        <f t="shared" si="483"/>
        <v/>
      </c>
      <c r="BP1022" s="48" t="str">
        <f t="shared" si="484"/>
        <v/>
      </c>
      <c r="BQ1022" s="48" t="str">
        <f t="shared" si="485"/>
        <v/>
      </c>
      <c r="BR1022" s="48" t="str">
        <f t="shared" si="486"/>
        <v/>
      </c>
      <c r="BS1022" s="48" t="str">
        <f t="shared" si="487"/>
        <v/>
      </c>
      <c r="BT1022" s="48" t="str">
        <f t="shared" si="488"/>
        <v/>
      </c>
      <c r="BU1022" s="48" t="str">
        <f t="shared" si="489"/>
        <v/>
      </c>
    </row>
    <row r="1023" spans="1:73">
      <c r="A1023" s="10" t="e">
        <f>Audit!#REF!</f>
        <v>#REF!</v>
      </c>
      <c r="B1023" s="10" t="e">
        <f t="shared" si="460"/>
        <v>#REF!</v>
      </c>
      <c r="C1023" s="17" t="e">
        <f>VLOOKUP(Audit!#REF!,$V$3:$AE$12,2,FALSE) &amp; VLOOKUP(Audit!#REF!,$V$13:$AE$22,2,FALSE)&amp; IF(Audit!#REF!=10,Audit!#REF!&amp;Audit!#REF!,"")</f>
        <v>#REF!</v>
      </c>
      <c r="D1023" s="17" t="e">
        <f>VLOOKUP(Audit!#REF!,$V$3:$AE$12,3,FALSE) &amp; VLOOKUP(Audit!#REF!,$V$13:$AE$22,3,FALSE) &amp;IF(Audit!#REF!=10,Audit!#REF!&amp;Audit!#REF!,"")</f>
        <v>#REF!</v>
      </c>
      <c r="E1023" s="17" t="e">
        <f>VLOOKUP(Audit!#REF!,$V$3:$AE$12,4,FALSE)&amp; Audit!#REF! &amp; VLOOKUP(Audit!#REF!,$V$13:$AE$22,4,FALSE)&amp; IF(Audit!#REF!=10,Audit!#REF!&amp;Audit!#REF!,"")</f>
        <v>#REF!</v>
      </c>
      <c r="F1023" s="17" t="e">
        <f>VLOOKUP(Audit!#REF!,$V$3:$AE$12,5,FALSE) &amp; VLOOKUP(Audit!#REF!,$V$13:$AE$22,5,FALSE)&amp; IF(Audit!#REF!=10,Audit!#REF!&amp;Audit!#REF!,"")</f>
        <v>#REF!</v>
      </c>
      <c r="G1023" s="17" t="e">
        <f>VLOOKUP(Audit!#REF!,$V$3:$AE$12,6,FALSE) &amp; VLOOKUP(Audit!#REF!,$V$13:$AE$22,6,FALSE)&amp; IF(Audit!#REF!=10,Audit!#REF!&amp;Audit!#REF!,"")</f>
        <v>#REF!</v>
      </c>
      <c r="H1023" s="17" t="e">
        <f>VLOOKUP(Audit!#REF!,$V$3:$AE$12,7,FALSE) &amp; VLOOKUP(Audit!#REF!,$V$13:$AE$22,7,FALSE)&amp;IF(Audit!#REF!=10,Audit!#REF!&amp;Audit!#REF!,"")</f>
        <v>#REF!</v>
      </c>
      <c r="I1023" s="17" t="e">
        <f>VLOOKUP(Audit!#REF!,$V$3:$AE$12,8,FALSE) &amp; Audit!#REF! &amp; VLOOKUP(Audit!#REF!,$V$13:$AE$22,8,FALSE)&amp;IF(Audit!#REF!=10,Audit!#REF!&amp;Audit!#REF!,"")</f>
        <v>#REF!</v>
      </c>
      <c r="J1023" s="17" t="e">
        <f>VLOOKUP(Audit!#REF!,$V$3:$AE$12,9,FALSE) &amp; VLOOKUP(Audit!#REF!,$V$13:$AE$22,9,FALSE) &amp; IF(Audit!#REF!=10,Audit!#REF!&amp;Audit!#REF!,"") &amp; IF(Audit!#REF!&lt;&gt;1,U1023,"")</f>
        <v>#REF!</v>
      </c>
      <c r="K1023" s="17" t="e">
        <f>VLOOKUP(Audit!#REF!,$V$3:$AE$12,10,FALSE) &amp; Audit!#REF! &amp; VLOOKUP(Audit!#REF!,$V$13:$AE$22,10,FALSE) &amp; IF(Audit!#REF!=10,Audit!#REF!&amp;Audit!#REF!,"") &amp; IF(Audit!#REF!&lt;&gt;1,U1023,"")</f>
        <v>#REF!</v>
      </c>
      <c r="L1023" s="10" t="e">
        <f>Audit!#REF!</f>
        <v>#REF!</v>
      </c>
      <c r="M1023" s="10" t="e">
        <f t="shared" si="461"/>
        <v>#REF!</v>
      </c>
      <c r="N1023" s="10" t="e">
        <f t="shared" si="462"/>
        <v>#REF!</v>
      </c>
      <c r="O1023" s="10" t="e">
        <f t="shared" si="463"/>
        <v>#REF!</v>
      </c>
      <c r="P1023" s="10" t="e">
        <f t="shared" si="464"/>
        <v>#REF!</v>
      </c>
      <c r="Q1023" s="10" t="e">
        <f t="shared" si="465"/>
        <v>#REF!</v>
      </c>
      <c r="R1023" s="10" t="e">
        <f t="shared" si="466"/>
        <v>#REF!</v>
      </c>
      <c r="S1023" s="10" t="e">
        <f t="shared" si="467"/>
        <v>#REF!</v>
      </c>
      <c r="T1023" s="10" t="e">
        <f t="shared" si="468"/>
        <v>#REF!</v>
      </c>
      <c r="U1023" s="17" t="e">
        <f>IF(Audit!#REF!="","",VLOOKUP(Audit!#REF!,$W$26:$X$35,2,FALSE)) &amp; Audit!#REF! &amp; IF(Audit!#REF!="","",IF(Audit!#REF!&lt;=1.4,VLOOKUP(Audit!#REF!,$W$38:X1068,2,FALSE),VLOOKUP(Audit!#REF!,$W$51:$X$61,2,FALSE))) &amp; IF(Audit!#REF!="","",VLOOKUP(Audit!#REF!,$Y$26:$Z$35,2,FALSE) &amp; Audit!#REF! &amp; IF(Audit!#REF!="","",IF(Audit!#REF!&lt;=1.4,VLOOKUP(Audit!#REF!,$Y$38:$Z$48,2,FALSE),VLOOKUP(Audit!#REF!,$Y$51:$Z$61,2,FALSE))))</f>
        <v>#REF!</v>
      </c>
      <c r="V1023" s="21"/>
      <c r="AH1023" s="49" t="e">
        <f>Audit!#REF!</f>
        <v>#REF!</v>
      </c>
      <c r="AI1023" s="50" t="e">
        <f>VLOOKUP(Audit!#REF!,$V$3:$AE$12,2,FALSE)&amp; IF(Audit!#REF!=10,Audit!#REF!,"")</f>
        <v>#REF!</v>
      </c>
      <c r="AJ1023" s="50" t="e">
        <f>VLOOKUP(Audit!#REF!,$V$13:$AE$22,2,FALSE)&amp; IF(Audit!#REF!=10,Audit!#REF!,"")</f>
        <v>#REF!</v>
      </c>
      <c r="AK1023" s="47" t="e">
        <f t="shared" si="469"/>
        <v>#REF!</v>
      </c>
      <c r="AL1023" s="50" t="e">
        <f>VLOOKUP(Audit!#REF!,$V$3:$AE$12,3,FALSE)&amp; IF(Audit!#REF!=10,Audit!#REF!,"")</f>
        <v>#REF!</v>
      </c>
      <c r="AM1023" s="50" t="e">
        <f>VLOOKUP(Audit!#REF!,$V$13:$AE$22,3,FALSE)&amp; IF(Audit!#REF!=10,Audit!#REF!,"")</f>
        <v>#REF!</v>
      </c>
      <c r="AN1023" s="47" t="e">
        <f t="shared" si="470"/>
        <v>#REF!</v>
      </c>
      <c r="AO1023" s="50" t="e">
        <f>VLOOKUP(Audit!#REF!,$V$3:$AE$12,4,FALSE) &amp;  Audit!#REF! &amp; IF(Audit!#REF!=10,Audit!#REF!,"")</f>
        <v>#REF!</v>
      </c>
      <c r="AP1023" s="50" t="e">
        <f>VLOOKUP(Audit!#REF!,$V$13:$AE$22,4,FALSE)&amp; IF(Audit!#REF!=10,Audit!#REF!,"")</f>
        <v>#REF!</v>
      </c>
      <c r="AQ1023" s="47" t="e">
        <f t="shared" si="471"/>
        <v>#REF!</v>
      </c>
      <c r="AR1023" s="50" t="e">
        <f>VLOOKUP(Audit!#REF!,$V$3:$AE$12,5,FALSE)&amp; IF(Audit!#REF!=10,Audit!#REF!,"")</f>
        <v>#REF!</v>
      </c>
      <c r="AS1023" s="50" t="e">
        <f>VLOOKUP(Audit!#REF!,$V$13:$AE$22,5,FALSE)&amp; IF(Audit!#REF!=10,Audit!#REF!,"")</f>
        <v>#REF!</v>
      </c>
      <c r="AT1023" s="47" t="e">
        <f t="shared" si="472"/>
        <v>#REF!</v>
      </c>
      <c r="AU1023" s="50" t="e">
        <f>VLOOKUP(Audit!#REF!,$V$3:$AE$12,6,FALSE)&amp; IF(Audit!#REF!=10,Audit!#REF!,"")</f>
        <v>#REF!</v>
      </c>
      <c r="AV1023" s="50" t="e">
        <f>VLOOKUP(Audit!#REF!,$V$13:$AE$22,6,FALSE)&amp; IF(Audit!#REF!=10,Audit!#REF!,"")</f>
        <v>#REF!</v>
      </c>
      <c r="AW1023" s="47" t="e">
        <f t="shared" si="473"/>
        <v>#REF!</v>
      </c>
      <c r="AX1023" s="50" t="e">
        <f>VLOOKUP(Audit!#REF!,$V$3:$AE$12,7,FALSE)&amp; IF(Audit!#REF!=10,Audit!#REF!,"")</f>
        <v>#REF!</v>
      </c>
      <c r="AY1023" s="50" t="e">
        <f>VLOOKUP(Audit!#REF!,$V$13:$AE$22,7,FALSE) &amp; IF(Audit!#REF!=10,Audit!#REF!,"")</f>
        <v>#REF!</v>
      </c>
      <c r="AZ1023" s="47" t="e">
        <f t="shared" si="474"/>
        <v>#REF!</v>
      </c>
      <c r="BA1023" s="50" t="e">
        <f>VLOOKUP(Audit!#REF!,$V$3:$AE$12,8,FALSE)&amp; Audit!#REF! &amp; IF(Audit!#REF!=10,Audit!#REF!,"")</f>
        <v>#REF!</v>
      </c>
      <c r="BB1023" s="50" t="e">
        <f>VLOOKUP(Audit!#REF!,$V$13:$AE$22,8,FALSE) &amp; IF(Audit!#REF!=10,Audit!#REF!,"")</f>
        <v>#REF!</v>
      </c>
      <c r="BC1023" s="47" t="e">
        <f t="shared" si="475"/>
        <v>#REF!</v>
      </c>
      <c r="BD1023" s="50" t="e">
        <f>VLOOKUP(Audit!#REF!,$V$3:$AE$12,9,FALSE)&amp; IF(Audit!#REF!=10,Audit!#REF!,"")</f>
        <v>#REF!</v>
      </c>
      <c r="BE1023" s="50" t="e">
        <f>VLOOKUP(Audit!#REF!,$V$13:$AE$22,9,FALSE) &amp; IF(Audit!#REF!=10,Audit!#REF!,"") &amp; IF(Audit!#REF!&lt;&gt;1,U1023,"")</f>
        <v>#REF!</v>
      </c>
      <c r="BF1023" s="47" t="e">
        <f t="shared" si="476"/>
        <v>#REF!</v>
      </c>
      <c r="BG1023" s="50" t="e">
        <f>VLOOKUP(Audit!#REF!,$V$3:$AE$12,10,FALSE) &amp; Audit!#REF! &amp; IF(Audit!#REF!=10,Audit!#REF!,"")</f>
        <v>#REF!</v>
      </c>
      <c r="BH1023" s="50" t="e">
        <f>VLOOKUP(Audit!#REF!,$V$13:$AE$22,10,FALSE) &amp; IF(Audit!#REF!=10,Audit!#REF!,"") &amp; IF(Audit!#REF!&lt;&gt;1,U1023,"")</f>
        <v>#REF!</v>
      </c>
      <c r="BI1023" s="47" t="e">
        <f t="shared" si="477"/>
        <v>#REF!</v>
      </c>
      <c r="BJ1023" s="48" t="str">
        <f t="shared" si="478"/>
        <v/>
      </c>
      <c r="BK1023" s="48" t="str">
        <f t="shared" si="479"/>
        <v/>
      </c>
      <c r="BL1023" s="48" t="str">
        <f t="shared" si="480"/>
        <v/>
      </c>
      <c r="BM1023" s="48" t="str">
        <f t="shared" si="481"/>
        <v/>
      </c>
      <c r="BN1023" s="48" t="str">
        <f t="shared" si="482"/>
        <v/>
      </c>
      <c r="BO1023" s="48" t="str">
        <f t="shared" si="483"/>
        <v/>
      </c>
      <c r="BP1023" s="48" t="str">
        <f t="shared" si="484"/>
        <v/>
      </c>
      <c r="BQ1023" s="48" t="str">
        <f t="shared" si="485"/>
        <v/>
      </c>
      <c r="BR1023" s="48" t="str">
        <f t="shared" si="486"/>
        <v/>
      </c>
      <c r="BS1023" s="48" t="str">
        <f t="shared" si="487"/>
        <v/>
      </c>
      <c r="BT1023" s="48" t="str">
        <f t="shared" si="488"/>
        <v/>
      </c>
      <c r="BU1023" s="48" t="str">
        <f t="shared" si="489"/>
        <v/>
      </c>
    </row>
    <row r="1024" spans="1:73">
      <c r="A1024" s="10" t="e">
        <f>Audit!#REF!</f>
        <v>#REF!</v>
      </c>
      <c r="B1024" s="10" t="e">
        <f t="shared" si="460"/>
        <v>#REF!</v>
      </c>
      <c r="C1024" s="17" t="e">
        <f>VLOOKUP(Audit!#REF!,$V$3:$AE$12,2,FALSE) &amp; VLOOKUP(Audit!#REF!,$V$13:$AE$22,2,FALSE)&amp; IF(Audit!#REF!=10,Audit!#REF!&amp;Audit!#REF!,"")</f>
        <v>#REF!</v>
      </c>
      <c r="D1024" s="17" t="e">
        <f>VLOOKUP(Audit!#REF!,$V$3:$AE$12,3,FALSE) &amp; VLOOKUP(Audit!#REF!,$V$13:$AE$22,3,FALSE) &amp;IF(Audit!#REF!=10,Audit!#REF!&amp;Audit!#REF!,"")</f>
        <v>#REF!</v>
      </c>
      <c r="E1024" s="17" t="e">
        <f>VLOOKUP(Audit!#REF!,$V$3:$AE$12,4,FALSE)&amp; Audit!#REF! &amp; VLOOKUP(Audit!#REF!,$V$13:$AE$22,4,FALSE)&amp; IF(Audit!#REF!=10,Audit!#REF!&amp;Audit!#REF!,"")</f>
        <v>#REF!</v>
      </c>
      <c r="F1024" s="17" t="e">
        <f>VLOOKUP(Audit!#REF!,$V$3:$AE$12,5,FALSE) &amp; VLOOKUP(Audit!#REF!,$V$13:$AE$22,5,FALSE)&amp; IF(Audit!#REF!=10,Audit!#REF!&amp;Audit!#REF!,"")</f>
        <v>#REF!</v>
      </c>
      <c r="G1024" s="17" t="e">
        <f>VLOOKUP(Audit!#REF!,$V$3:$AE$12,6,FALSE) &amp; VLOOKUP(Audit!#REF!,$V$13:$AE$22,6,FALSE)&amp; IF(Audit!#REF!=10,Audit!#REF!&amp;Audit!#REF!,"")</f>
        <v>#REF!</v>
      </c>
      <c r="H1024" s="17" t="e">
        <f>VLOOKUP(Audit!#REF!,$V$3:$AE$12,7,FALSE) &amp; VLOOKUP(Audit!#REF!,$V$13:$AE$22,7,FALSE)&amp;IF(Audit!#REF!=10,Audit!#REF!&amp;Audit!#REF!,"")</f>
        <v>#REF!</v>
      </c>
      <c r="I1024" s="17" t="e">
        <f>VLOOKUP(Audit!#REF!,$V$3:$AE$12,8,FALSE) &amp; Audit!#REF! &amp; VLOOKUP(Audit!#REF!,$V$13:$AE$22,8,FALSE)&amp;IF(Audit!#REF!=10,Audit!#REF!&amp;Audit!#REF!,"")</f>
        <v>#REF!</v>
      </c>
      <c r="J1024" s="17" t="e">
        <f>VLOOKUP(Audit!#REF!,$V$3:$AE$12,9,FALSE) &amp; VLOOKUP(Audit!#REF!,$V$13:$AE$22,9,FALSE) &amp; IF(Audit!#REF!=10,Audit!#REF!&amp;Audit!#REF!,"") &amp; IF(Audit!#REF!&lt;&gt;1,U1024,"")</f>
        <v>#REF!</v>
      </c>
      <c r="K1024" s="17" t="e">
        <f>VLOOKUP(Audit!#REF!,$V$3:$AE$12,10,FALSE) &amp; Audit!#REF! &amp; VLOOKUP(Audit!#REF!,$V$13:$AE$22,10,FALSE) &amp; IF(Audit!#REF!=10,Audit!#REF!&amp;Audit!#REF!,"") &amp; IF(Audit!#REF!&lt;&gt;1,U1024,"")</f>
        <v>#REF!</v>
      </c>
      <c r="L1024" s="10" t="e">
        <f>Audit!#REF!</f>
        <v>#REF!</v>
      </c>
      <c r="M1024" s="10" t="e">
        <f t="shared" si="461"/>
        <v>#REF!</v>
      </c>
      <c r="N1024" s="10" t="e">
        <f t="shared" si="462"/>
        <v>#REF!</v>
      </c>
      <c r="O1024" s="10" t="e">
        <f t="shared" si="463"/>
        <v>#REF!</v>
      </c>
      <c r="P1024" s="10" t="e">
        <f t="shared" si="464"/>
        <v>#REF!</v>
      </c>
      <c r="Q1024" s="10" t="e">
        <f t="shared" si="465"/>
        <v>#REF!</v>
      </c>
      <c r="R1024" s="10" t="e">
        <f t="shared" si="466"/>
        <v>#REF!</v>
      </c>
      <c r="S1024" s="10" t="e">
        <f t="shared" si="467"/>
        <v>#REF!</v>
      </c>
      <c r="T1024" s="10" t="e">
        <f t="shared" si="468"/>
        <v>#REF!</v>
      </c>
      <c r="U1024" s="17" t="e">
        <f>IF(Audit!#REF!="","",VLOOKUP(Audit!#REF!,$W$26:$X$35,2,FALSE)) &amp; Audit!#REF! &amp; IF(Audit!#REF!="","",IF(Audit!#REF!&lt;=1.4,VLOOKUP(Audit!#REF!,$W$38:X1069,2,FALSE),VLOOKUP(Audit!#REF!,$W$51:$X$61,2,FALSE))) &amp; IF(Audit!#REF!="","",VLOOKUP(Audit!#REF!,$Y$26:$Z$35,2,FALSE) &amp; Audit!#REF! &amp; IF(Audit!#REF!="","",IF(Audit!#REF!&lt;=1.4,VLOOKUP(Audit!#REF!,$Y$38:$Z$48,2,FALSE),VLOOKUP(Audit!#REF!,$Y$51:$Z$61,2,FALSE))))</f>
        <v>#REF!</v>
      </c>
      <c r="V1024" s="21"/>
      <c r="AH1024" s="49" t="e">
        <f>Audit!#REF!</f>
        <v>#REF!</v>
      </c>
      <c r="AI1024" s="50" t="e">
        <f>VLOOKUP(Audit!#REF!,$V$3:$AE$12,2,FALSE)&amp; IF(Audit!#REF!=10,Audit!#REF!,"")</f>
        <v>#REF!</v>
      </c>
      <c r="AJ1024" s="50" t="e">
        <f>VLOOKUP(Audit!#REF!,$V$13:$AE$22,2,FALSE)&amp; IF(Audit!#REF!=10,Audit!#REF!,"")</f>
        <v>#REF!</v>
      </c>
      <c r="AK1024" s="47" t="e">
        <f t="shared" si="469"/>
        <v>#REF!</v>
      </c>
      <c r="AL1024" s="50" t="e">
        <f>VLOOKUP(Audit!#REF!,$V$3:$AE$12,3,FALSE)&amp; IF(Audit!#REF!=10,Audit!#REF!,"")</f>
        <v>#REF!</v>
      </c>
      <c r="AM1024" s="50" t="e">
        <f>VLOOKUP(Audit!#REF!,$V$13:$AE$22,3,FALSE)&amp; IF(Audit!#REF!=10,Audit!#REF!,"")</f>
        <v>#REF!</v>
      </c>
      <c r="AN1024" s="47" t="e">
        <f t="shared" si="470"/>
        <v>#REF!</v>
      </c>
      <c r="AO1024" s="50" t="e">
        <f>VLOOKUP(Audit!#REF!,$V$3:$AE$12,4,FALSE) &amp;  Audit!#REF! &amp; IF(Audit!#REF!=10,Audit!#REF!,"")</f>
        <v>#REF!</v>
      </c>
      <c r="AP1024" s="50" t="e">
        <f>VLOOKUP(Audit!#REF!,$V$13:$AE$22,4,FALSE)&amp; IF(Audit!#REF!=10,Audit!#REF!,"")</f>
        <v>#REF!</v>
      </c>
      <c r="AQ1024" s="47" t="e">
        <f t="shared" si="471"/>
        <v>#REF!</v>
      </c>
      <c r="AR1024" s="50" t="e">
        <f>VLOOKUP(Audit!#REF!,$V$3:$AE$12,5,FALSE)&amp; IF(Audit!#REF!=10,Audit!#REF!,"")</f>
        <v>#REF!</v>
      </c>
      <c r="AS1024" s="50" t="e">
        <f>VLOOKUP(Audit!#REF!,$V$13:$AE$22,5,FALSE)&amp; IF(Audit!#REF!=10,Audit!#REF!,"")</f>
        <v>#REF!</v>
      </c>
      <c r="AT1024" s="47" t="e">
        <f t="shared" si="472"/>
        <v>#REF!</v>
      </c>
      <c r="AU1024" s="50" t="e">
        <f>VLOOKUP(Audit!#REF!,$V$3:$AE$12,6,FALSE)&amp; IF(Audit!#REF!=10,Audit!#REF!,"")</f>
        <v>#REF!</v>
      </c>
      <c r="AV1024" s="50" t="e">
        <f>VLOOKUP(Audit!#REF!,$V$13:$AE$22,6,FALSE)&amp; IF(Audit!#REF!=10,Audit!#REF!,"")</f>
        <v>#REF!</v>
      </c>
      <c r="AW1024" s="47" t="e">
        <f t="shared" si="473"/>
        <v>#REF!</v>
      </c>
      <c r="AX1024" s="50" t="e">
        <f>VLOOKUP(Audit!#REF!,$V$3:$AE$12,7,FALSE)&amp; IF(Audit!#REF!=10,Audit!#REF!,"")</f>
        <v>#REF!</v>
      </c>
      <c r="AY1024" s="50" t="e">
        <f>VLOOKUP(Audit!#REF!,$V$13:$AE$22,7,FALSE) &amp; IF(Audit!#REF!=10,Audit!#REF!,"")</f>
        <v>#REF!</v>
      </c>
      <c r="AZ1024" s="47" t="e">
        <f t="shared" si="474"/>
        <v>#REF!</v>
      </c>
      <c r="BA1024" s="50" t="e">
        <f>VLOOKUP(Audit!#REF!,$V$3:$AE$12,8,FALSE)&amp; Audit!#REF! &amp; IF(Audit!#REF!=10,Audit!#REF!,"")</f>
        <v>#REF!</v>
      </c>
      <c r="BB1024" s="50" t="e">
        <f>VLOOKUP(Audit!#REF!,$V$13:$AE$22,8,FALSE) &amp; IF(Audit!#REF!=10,Audit!#REF!,"")</f>
        <v>#REF!</v>
      </c>
      <c r="BC1024" s="47" t="e">
        <f t="shared" si="475"/>
        <v>#REF!</v>
      </c>
      <c r="BD1024" s="50" t="e">
        <f>VLOOKUP(Audit!#REF!,$V$3:$AE$12,9,FALSE)&amp; IF(Audit!#REF!=10,Audit!#REF!,"")</f>
        <v>#REF!</v>
      </c>
      <c r="BE1024" s="50" t="e">
        <f>VLOOKUP(Audit!#REF!,$V$13:$AE$22,9,FALSE) &amp; IF(Audit!#REF!=10,Audit!#REF!,"") &amp; IF(Audit!#REF!&lt;&gt;1,U1024,"")</f>
        <v>#REF!</v>
      </c>
      <c r="BF1024" s="47" t="e">
        <f t="shared" si="476"/>
        <v>#REF!</v>
      </c>
      <c r="BG1024" s="50" t="e">
        <f>VLOOKUP(Audit!#REF!,$V$3:$AE$12,10,FALSE) &amp; Audit!#REF! &amp; IF(Audit!#REF!=10,Audit!#REF!,"")</f>
        <v>#REF!</v>
      </c>
      <c r="BH1024" s="50" t="e">
        <f>VLOOKUP(Audit!#REF!,$V$13:$AE$22,10,FALSE) &amp; IF(Audit!#REF!=10,Audit!#REF!,"") &amp; IF(Audit!#REF!&lt;&gt;1,U1024,"")</f>
        <v>#REF!</v>
      </c>
      <c r="BI1024" s="47" t="e">
        <f t="shared" si="477"/>
        <v>#REF!</v>
      </c>
      <c r="BJ1024" s="48" t="str">
        <f t="shared" si="478"/>
        <v/>
      </c>
      <c r="BK1024" s="48" t="str">
        <f t="shared" si="479"/>
        <v/>
      </c>
      <c r="BL1024" s="48" t="str">
        <f t="shared" si="480"/>
        <v/>
      </c>
      <c r="BM1024" s="48" t="str">
        <f t="shared" si="481"/>
        <v/>
      </c>
      <c r="BN1024" s="48" t="str">
        <f t="shared" si="482"/>
        <v/>
      </c>
      <c r="BO1024" s="48" t="str">
        <f t="shared" si="483"/>
        <v/>
      </c>
      <c r="BP1024" s="48" t="str">
        <f t="shared" si="484"/>
        <v/>
      </c>
      <c r="BQ1024" s="48" t="str">
        <f t="shared" si="485"/>
        <v/>
      </c>
      <c r="BR1024" s="48" t="str">
        <f t="shared" si="486"/>
        <v/>
      </c>
      <c r="BS1024" s="48" t="str">
        <f t="shared" si="487"/>
        <v/>
      </c>
      <c r="BT1024" s="48" t="str">
        <f t="shared" si="488"/>
        <v/>
      </c>
      <c r="BU1024" s="48" t="str">
        <f t="shared" si="489"/>
        <v/>
      </c>
    </row>
    <row r="1025" spans="1:73">
      <c r="A1025" s="10" t="e">
        <f>Audit!#REF!</f>
        <v>#REF!</v>
      </c>
      <c r="B1025" s="10" t="e">
        <f t="shared" si="460"/>
        <v>#REF!</v>
      </c>
      <c r="C1025" s="17" t="e">
        <f>VLOOKUP(Audit!#REF!,$V$3:$AE$12,2,FALSE) &amp; VLOOKUP(Audit!#REF!,$V$13:$AE$22,2,FALSE)&amp; IF(Audit!#REF!=10,Audit!#REF!&amp;Audit!#REF!,"")</f>
        <v>#REF!</v>
      </c>
      <c r="D1025" s="17" t="e">
        <f>VLOOKUP(Audit!#REF!,$V$3:$AE$12,3,FALSE) &amp; VLOOKUP(Audit!#REF!,$V$13:$AE$22,3,FALSE) &amp;IF(Audit!#REF!=10,Audit!#REF!&amp;Audit!#REF!,"")</f>
        <v>#REF!</v>
      </c>
      <c r="E1025" s="17" t="e">
        <f>VLOOKUP(Audit!#REF!,$V$3:$AE$12,4,FALSE)&amp; Audit!#REF! &amp; VLOOKUP(Audit!#REF!,$V$13:$AE$22,4,FALSE)&amp; IF(Audit!#REF!=10,Audit!#REF!&amp;Audit!#REF!,"")</f>
        <v>#REF!</v>
      </c>
      <c r="F1025" s="17" t="e">
        <f>VLOOKUP(Audit!#REF!,$V$3:$AE$12,5,FALSE) &amp; VLOOKUP(Audit!#REF!,$V$13:$AE$22,5,FALSE)&amp; IF(Audit!#REF!=10,Audit!#REF!&amp;Audit!#REF!,"")</f>
        <v>#REF!</v>
      </c>
      <c r="G1025" s="17" t="e">
        <f>VLOOKUP(Audit!#REF!,$V$3:$AE$12,6,FALSE) &amp; VLOOKUP(Audit!#REF!,$V$13:$AE$22,6,FALSE)&amp; IF(Audit!#REF!=10,Audit!#REF!&amp;Audit!#REF!,"")</f>
        <v>#REF!</v>
      </c>
      <c r="H1025" s="17" t="e">
        <f>VLOOKUP(Audit!#REF!,$V$3:$AE$12,7,FALSE) &amp; VLOOKUP(Audit!#REF!,$V$13:$AE$22,7,FALSE)&amp;IF(Audit!#REF!=10,Audit!#REF!&amp;Audit!#REF!,"")</f>
        <v>#REF!</v>
      </c>
      <c r="I1025" s="17" t="e">
        <f>VLOOKUP(Audit!#REF!,$V$3:$AE$12,8,FALSE) &amp; Audit!#REF! &amp; VLOOKUP(Audit!#REF!,$V$13:$AE$22,8,FALSE)&amp;IF(Audit!#REF!=10,Audit!#REF!&amp;Audit!#REF!,"")</f>
        <v>#REF!</v>
      </c>
      <c r="J1025" s="17" t="e">
        <f>VLOOKUP(Audit!#REF!,$V$3:$AE$12,9,FALSE) &amp; VLOOKUP(Audit!#REF!,$V$13:$AE$22,9,FALSE) &amp; IF(Audit!#REF!=10,Audit!#REF!&amp;Audit!#REF!,"") &amp; IF(Audit!#REF!&lt;&gt;1,U1025,"")</f>
        <v>#REF!</v>
      </c>
      <c r="K1025" s="17" t="e">
        <f>VLOOKUP(Audit!#REF!,$V$3:$AE$12,10,FALSE) &amp; Audit!#REF! &amp; VLOOKUP(Audit!#REF!,$V$13:$AE$22,10,FALSE) &amp; IF(Audit!#REF!=10,Audit!#REF!&amp;Audit!#REF!,"") &amp; IF(Audit!#REF!&lt;&gt;1,U1025,"")</f>
        <v>#REF!</v>
      </c>
      <c r="L1025" s="10" t="e">
        <f>Audit!#REF!</f>
        <v>#REF!</v>
      </c>
      <c r="M1025" s="10" t="e">
        <f t="shared" si="461"/>
        <v>#REF!</v>
      </c>
      <c r="N1025" s="10" t="e">
        <f t="shared" si="462"/>
        <v>#REF!</v>
      </c>
      <c r="O1025" s="10" t="e">
        <f t="shared" si="463"/>
        <v>#REF!</v>
      </c>
      <c r="P1025" s="10" t="e">
        <f t="shared" si="464"/>
        <v>#REF!</v>
      </c>
      <c r="Q1025" s="10" t="e">
        <f t="shared" si="465"/>
        <v>#REF!</v>
      </c>
      <c r="R1025" s="10" t="e">
        <f t="shared" si="466"/>
        <v>#REF!</v>
      </c>
      <c r="S1025" s="10" t="e">
        <f t="shared" si="467"/>
        <v>#REF!</v>
      </c>
      <c r="T1025" s="10" t="e">
        <f t="shared" si="468"/>
        <v>#REF!</v>
      </c>
      <c r="U1025" s="17" t="e">
        <f>IF(Audit!#REF!="","",VLOOKUP(Audit!#REF!,$W$26:$X$35,2,FALSE)) &amp; Audit!#REF! &amp; IF(Audit!#REF!="","",IF(Audit!#REF!&lt;=1.4,VLOOKUP(Audit!#REF!,$W$38:X1070,2,FALSE),VLOOKUP(Audit!#REF!,$W$51:$X$61,2,FALSE))) &amp; IF(Audit!#REF!="","",VLOOKUP(Audit!#REF!,$Y$26:$Z$35,2,FALSE) &amp; Audit!#REF! &amp; IF(Audit!#REF!="","",IF(Audit!#REF!&lt;=1.4,VLOOKUP(Audit!#REF!,$Y$38:$Z$48,2,FALSE),VLOOKUP(Audit!#REF!,$Y$51:$Z$61,2,FALSE))))</f>
        <v>#REF!</v>
      </c>
      <c r="V1025" s="21"/>
      <c r="AH1025" s="49" t="e">
        <f>Audit!#REF!</f>
        <v>#REF!</v>
      </c>
      <c r="AI1025" s="50" t="e">
        <f>VLOOKUP(Audit!#REF!,$V$3:$AE$12,2,FALSE)&amp; IF(Audit!#REF!=10,Audit!#REF!,"")</f>
        <v>#REF!</v>
      </c>
      <c r="AJ1025" s="50" t="e">
        <f>VLOOKUP(Audit!#REF!,$V$13:$AE$22,2,FALSE)&amp; IF(Audit!#REF!=10,Audit!#REF!,"")</f>
        <v>#REF!</v>
      </c>
      <c r="AK1025" s="47" t="e">
        <f t="shared" si="469"/>
        <v>#REF!</v>
      </c>
      <c r="AL1025" s="50" t="e">
        <f>VLOOKUP(Audit!#REF!,$V$3:$AE$12,3,FALSE)&amp; IF(Audit!#REF!=10,Audit!#REF!,"")</f>
        <v>#REF!</v>
      </c>
      <c r="AM1025" s="50" t="e">
        <f>VLOOKUP(Audit!#REF!,$V$13:$AE$22,3,FALSE)&amp; IF(Audit!#REF!=10,Audit!#REF!,"")</f>
        <v>#REF!</v>
      </c>
      <c r="AN1025" s="47" t="e">
        <f t="shared" si="470"/>
        <v>#REF!</v>
      </c>
      <c r="AO1025" s="50" t="e">
        <f>VLOOKUP(Audit!#REF!,$V$3:$AE$12,4,FALSE) &amp;  Audit!#REF! &amp; IF(Audit!#REF!=10,Audit!#REF!,"")</f>
        <v>#REF!</v>
      </c>
      <c r="AP1025" s="50" t="e">
        <f>VLOOKUP(Audit!#REF!,$V$13:$AE$22,4,FALSE)&amp; IF(Audit!#REF!=10,Audit!#REF!,"")</f>
        <v>#REF!</v>
      </c>
      <c r="AQ1025" s="47" t="e">
        <f t="shared" si="471"/>
        <v>#REF!</v>
      </c>
      <c r="AR1025" s="50" t="e">
        <f>VLOOKUP(Audit!#REF!,$V$3:$AE$12,5,FALSE)&amp; IF(Audit!#REF!=10,Audit!#REF!,"")</f>
        <v>#REF!</v>
      </c>
      <c r="AS1025" s="50" t="e">
        <f>VLOOKUP(Audit!#REF!,$V$13:$AE$22,5,FALSE)&amp; IF(Audit!#REF!=10,Audit!#REF!,"")</f>
        <v>#REF!</v>
      </c>
      <c r="AT1025" s="47" t="e">
        <f t="shared" si="472"/>
        <v>#REF!</v>
      </c>
      <c r="AU1025" s="50" t="e">
        <f>VLOOKUP(Audit!#REF!,$V$3:$AE$12,6,FALSE)&amp; IF(Audit!#REF!=10,Audit!#REF!,"")</f>
        <v>#REF!</v>
      </c>
      <c r="AV1025" s="50" t="e">
        <f>VLOOKUP(Audit!#REF!,$V$13:$AE$22,6,FALSE)&amp; IF(Audit!#REF!=10,Audit!#REF!,"")</f>
        <v>#REF!</v>
      </c>
      <c r="AW1025" s="47" t="e">
        <f t="shared" si="473"/>
        <v>#REF!</v>
      </c>
      <c r="AX1025" s="50" t="e">
        <f>VLOOKUP(Audit!#REF!,$V$3:$AE$12,7,FALSE)&amp; IF(Audit!#REF!=10,Audit!#REF!,"")</f>
        <v>#REF!</v>
      </c>
      <c r="AY1025" s="50" t="e">
        <f>VLOOKUP(Audit!#REF!,$V$13:$AE$22,7,FALSE) &amp; IF(Audit!#REF!=10,Audit!#REF!,"")</f>
        <v>#REF!</v>
      </c>
      <c r="AZ1025" s="47" t="e">
        <f t="shared" si="474"/>
        <v>#REF!</v>
      </c>
      <c r="BA1025" s="50" t="e">
        <f>VLOOKUP(Audit!#REF!,$V$3:$AE$12,8,FALSE)&amp; Audit!#REF! &amp; IF(Audit!#REF!=10,Audit!#REF!,"")</f>
        <v>#REF!</v>
      </c>
      <c r="BB1025" s="50" t="e">
        <f>VLOOKUP(Audit!#REF!,$V$13:$AE$22,8,FALSE) &amp; IF(Audit!#REF!=10,Audit!#REF!,"")</f>
        <v>#REF!</v>
      </c>
      <c r="BC1025" s="47" t="e">
        <f t="shared" si="475"/>
        <v>#REF!</v>
      </c>
      <c r="BD1025" s="50" t="e">
        <f>VLOOKUP(Audit!#REF!,$V$3:$AE$12,9,FALSE)&amp; IF(Audit!#REF!=10,Audit!#REF!,"")</f>
        <v>#REF!</v>
      </c>
      <c r="BE1025" s="50" t="e">
        <f>VLOOKUP(Audit!#REF!,$V$13:$AE$22,9,FALSE) &amp; IF(Audit!#REF!=10,Audit!#REF!,"") &amp; IF(Audit!#REF!&lt;&gt;1,U1025,"")</f>
        <v>#REF!</v>
      </c>
      <c r="BF1025" s="47" t="e">
        <f t="shared" si="476"/>
        <v>#REF!</v>
      </c>
      <c r="BG1025" s="50" t="e">
        <f>VLOOKUP(Audit!#REF!,$V$3:$AE$12,10,FALSE) &amp; Audit!#REF! &amp; IF(Audit!#REF!=10,Audit!#REF!,"")</f>
        <v>#REF!</v>
      </c>
      <c r="BH1025" s="50" t="e">
        <f>VLOOKUP(Audit!#REF!,$V$13:$AE$22,10,FALSE) &amp; IF(Audit!#REF!=10,Audit!#REF!,"") &amp; IF(Audit!#REF!&lt;&gt;1,U1025,"")</f>
        <v>#REF!</v>
      </c>
      <c r="BI1025" s="47" t="e">
        <f t="shared" si="477"/>
        <v>#REF!</v>
      </c>
      <c r="BJ1025" s="48" t="str">
        <f t="shared" si="478"/>
        <v/>
      </c>
      <c r="BK1025" s="48" t="str">
        <f t="shared" si="479"/>
        <v/>
      </c>
      <c r="BL1025" s="48" t="str">
        <f t="shared" si="480"/>
        <v/>
      </c>
      <c r="BM1025" s="48" t="str">
        <f t="shared" si="481"/>
        <v/>
      </c>
      <c r="BN1025" s="48" t="str">
        <f t="shared" si="482"/>
        <v/>
      </c>
      <c r="BO1025" s="48" t="str">
        <f t="shared" si="483"/>
        <v/>
      </c>
      <c r="BP1025" s="48" t="str">
        <f t="shared" si="484"/>
        <v/>
      </c>
      <c r="BQ1025" s="48" t="str">
        <f t="shared" si="485"/>
        <v/>
      </c>
      <c r="BR1025" s="48" t="str">
        <f t="shared" si="486"/>
        <v/>
      </c>
      <c r="BS1025" s="48" t="str">
        <f t="shared" si="487"/>
        <v/>
      </c>
      <c r="BT1025" s="48" t="str">
        <f t="shared" si="488"/>
        <v/>
      </c>
      <c r="BU1025" s="48" t="str">
        <f t="shared" si="489"/>
        <v/>
      </c>
    </row>
    <row r="1026" spans="1:73">
      <c r="A1026" s="10" t="e">
        <f>Audit!#REF!</f>
        <v>#REF!</v>
      </c>
      <c r="B1026" s="10" t="e">
        <f t="shared" si="460"/>
        <v>#REF!</v>
      </c>
      <c r="C1026" s="17" t="e">
        <f>VLOOKUP(Audit!#REF!,$V$3:$AE$12,2,FALSE) &amp; VLOOKUP(Audit!#REF!,$V$13:$AE$22,2,FALSE)&amp; IF(Audit!#REF!=10,Audit!#REF!&amp;Audit!#REF!,"")</f>
        <v>#REF!</v>
      </c>
      <c r="D1026" s="17" t="e">
        <f>VLOOKUP(Audit!#REF!,$V$3:$AE$12,3,FALSE) &amp; VLOOKUP(Audit!#REF!,$V$13:$AE$22,3,FALSE) &amp;IF(Audit!#REF!=10,Audit!#REF!&amp;Audit!#REF!,"")</f>
        <v>#REF!</v>
      </c>
      <c r="E1026" s="17" t="e">
        <f>VLOOKUP(Audit!#REF!,$V$3:$AE$12,4,FALSE)&amp; Audit!#REF! &amp; VLOOKUP(Audit!#REF!,$V$13:$AE$22,4,FALSE)&amp; IF(Audit!#REF!=10,Audit!#REF!&amp;Audit!#REF!,"")</f>
        <v>#REF!</v>
      </c>
      <c r="F1026" s="17" t="e">
        <f>VLOOKUP(Audit!#REF!,$V$3:$AE$12,5,FALSE) &amp; VLOOKUP(Audit!#REF!,$V$13:$AE$22,5,FALSE)&amp; IF(Audit!#REF!=10,Audit!#REF!&amp;Audit!#REF!,"")</f>
        <v>#REF!</v>
      </c>
      <c r="G1026" s="17" t="e">
        <f>VLOOKUP(Audit!#REF!,$V$3:$AE$12,6,FALSE) &amp; VLOOKUP(Audit!#REF!,$V$13:$AE$22,6,FALSE)&amp; IF(Audit!#REF!=10,Audit!#REF!&amp;Audit!#REF!,"")</f>
        <v>#REF!</v>
      </c>
      <c r="H1026" s="17" t="e">
        <f>VLOOKUP(Audit!#REF!,$V$3:$AE$12,7,FALSE) &amp; VLOOKUP(Audit!#REF!,$V$13:$AE$22,7,FALSE)&amp;IF(Audit!#REF!=10,Audit!#REF!&amp;Audit!#REF!,"")</f>
        <v>#REF!</v>
      </c>
      <c r="I1026" s="17" t="e">
        <f>VLOOKUP(Audit!#REF!,$V$3:$AE$12,8,FALSE) &amp; Audit!#REF! &amp; VLOOKUP(Audit!#REF!,$V$13:$AE$22,8,FALSE)&amp;IF(Audit!#REF!=10,Audit!#REF!&amp;Audit!#REF!,"")</f>
        <v>#REF!</v>
      </c>
      <c r="J1026" s="17" t="e">
        <f>VLOOKUP(Audit!#REF!,$V$3:$AE$12,9,FALSE) &amp; VLOOKUP(Audit!#REF!,$V$13:$AE$22,9,FALSE) &amp; IF(Audit!#REF!=10,Audit!#REF!&amp;Audit!#REF!,"") &amp; IF(Audit!#REF!&lt;&gt;1,U1026,"")</f>
        <v>#REF!</v>
      </c>
      <c r="K1026" s="17" t="e">
        <f>VLOOKUP(Audit!#REF!,$V$3:$AE$12,10,FALSE) &amp; Audit!#REF! &amp; VLOOKUP(Audit!#REF!,$V$13:$AE$22,10,FALSE) &amp; IF(Audit!#REF!=10,Audit!#REF!&amp;Audit!#REF!,"") &amp; IF(Audit!#REF!&lt;&gt;1,U1026,"")</f>
        <v>#REF!</v>
      </c>
      <c r="L1026" s="10" t="e">
        <f>Audit!#REF!</f>
        <v>#REF!</v>
      </c>
      <c r="M1026" s="10" t="e">
        <f t="shared" si="461"/>
        <v>#REF!</v>
      </c>
      <c r="N1026" s="10" t="e">
        <f t="shared" si="462"/>
        <v>#REF!</v>
      </c>
      <c r="O1026" s="10" t="e">
        <f t="shared" si="463"/>
        <v>#REF!</v>
      </c>
      <c r="P1026" s="10" t="e">
        <f t="shared" si="464"/>
        <v>#REF!</v>
      </c>
      <c r="Q1026" s="10" t="e">
        <f t="shared" si="465"/>
        <v>#REF!</v>
      </c>
      <c r="R1026" s="10" t="e">
        <f t="shared" si="466"/>
        <v>#REF!</v>
      </c>
      <c r="S1026" s="10" t="e">
        <f t="shared" si="467"/>
        <v>#REF!</v>
      </c>
      <c r="T1026" s="10" t="e">
        <f t="shared" si="468"/>
        <v>#REF!</v>
      </c>
      <c r="U1026" s="17" t="e">
        <f>IF(Audit!#REF!="","",VLOOKUP(Audit!#REF!,$W$26:$X$35,2,FALSE)) &amp; Audit!#REF! &amp; IF(Audit!#REF!="","",IF(Audit!#REF!&lt;=1.4,VLOOKUP(Audit!#REF!,$W$38:X1071,2,FALSE),VLOOKUP(Audit!#REF!,$W$51:$X$61,2,FALSE))) &amp; IF(Audit!#REF!="","",VLOOKUP(Audit!#REF!,$Y$26:$Z$35,2,FALSE) &amp; Audit!#REF! &amp; IF(Audit!#REF!="","",IF(Audit!#REF!&lt;=1.4,VLOOKUP(Audit!#REF!,$Y$38:$Z$48,2,FALSE),VLOOKUP(Audit!#REF!,$Y$51:$Z$61,2,FALSE))))</f>
        <v>#REF!</v>
      </c>
      <c r="V1026" s="21"/>
      <c r="AH1026" s="49" t="e">
        <f>Audit!#REF!</f>
        <v>#REF!</v>
      </c>
      <c r="AI1026" s="50" t="e">
        <f>VLOOKUP(Audit!#REF!,$V$3:$AE$12,2,FALSE)&amp; IF(Audit!#REF!=10,Audit!#REF!,"")</f>
        <v>#REF!</v>
      </c>
      <c r="AJ1026" s="50" t="e">
        <f>VLOOKUP(Audit!#REF!,$V$13:$AE$22,2,FALSE)&amp; IF(Audit!#REF!=10,Audit!#REF!,"")</f>
        <v>#REF!</v>
      </c>
      <c r="AK1026" s="47" t="e">
        <f t="shared" si="469"/>
        <v>#REF!</v>
      </c>
      <c r="AL1026" s="50" t="e">
        <f>VLOOKUP(Audit!#REF!,$V$3:$AE$12,3,FALSE)&amp; IF(Audit!#REF!=10,Audit!#REF!,"")</f>
        <v>#REF!</v>
      </c>
      <c r="AM1026" s="50" t="e">
        <f>VLOOKUP(Audit!#REF!,$V$13:$AE$22,3,FALSE)&amp; IF(Audit!#REF!=10,Audit!#REF!,"")</f>
        <v>#REF!</v>
      </c>
      <c r="AN1026" s="47" t="e">
        <f t="shared" si="470"/>
        <v>#REF!</v>
      </c>
      <c r="AO1026" s="50" t="e">
        <f>VLOOKUP(Audit!#REF!,$V$3:$AE$12,4,FALSE) &amp;  Audit!#REF! &amp; IF(Audit!#REF!=10,Audit!#REF!,"")</f>
        <v>#REF!</v>
      </c>
      <c r="AP1026" s="50" t="e">
        <f>VLOOKUP(Audit!#REF!,$V$13:$AE$22,4,FALSE)&amp; IF(Audit!#REF!=10,Audit!#REF!,"")</f>
        <v>#REF!</v>
      </c>
      <c r="AQ1026" s="47" t="e">
        <f t="shared" si="471"/>
        <v>#REF!</v>
      </c>
      <c r="AR1026" s="50" t="e">
        <f>VLOOKUP(Audit!#REF!,$V$3:$AE$12,5,FALSE)&amp; IF(Audit!#REF!=10,Audit!#REF!,"")</f>
        <v>#REF!</v>
      </c>
      <c r="AS1026" s="50" t="e">
        <f>VLOOKUP(Audit!#REF!,$V$13:$AE$22,5,FALSE)&amp; IF(Audit!#REF!=10,Audit!#REF!,"")</f>
        <v>#REF!</v>
      </c>
      <c r="AT1026" s="47" t="e">
        <f t="shared" si="472"/>
        <v>#REF!</v>
      </c>
      <c r="AU1026" s="50" t="e">
        <f>VLOOKUP(Audit!#REF!,$V$3:$AE$12,6,FALSE)&amp; IF(Audit!#REF!=10,Audit!#REF!,"")</f>
        <v>#REF!</v>
      </c>
      <c r="AV1026" s="50" t="e">
        <f>VLOOKUP(Audit!#REF!,$V$13:$AE$22,6,FALSE)&amp; IF(Audit!#REF!=10,Audit!#REF!,"")</f>
        <v>#REF!</v>
      </c>
      <c r="AW1026" s="47" t="e">
        <f t="shared" si="473"/>
        <v>#REF!</v>
      </c>
      <c r="AX1026" s="50" t="e">
        <f>VLOOKUP(Audit!#REF!,$V$3:$AE$12,7,FALSE)&amp; IF(Audit!#REF!=10,Audit!#REF!,"")</f>
        <v>#REF!</v>
      </c>
      <c r="AY1026" s="50" t="e">
        <f>VLOOKUP(Audit!#REF!,$V$13:$AE$22,7,FALSE) &amp; IF(Audit!#REF!=10,Audit!#REF!,"")</f>
        <v>#REF!</v>
      </c>
      <c r="AZ1026" s="47" t="e">
        <f t="shared" si="474"/>
        <v>#REF!</v>
      </c>
      <c r="BA1026" s="50" t="e">
        <f>VLOOKUP(Audit!#REF!,$V$3:$AE$12,8,FALSE)&amp; Audit!#REF! &amp; IF(Audit!#REF!=10,Audit!#REF!,"")</f>
        <v>#REF!</v>
      </c>
      <c r="BB1026" s="50" t="e">
        <f>VLOOKUP(Audit!#REF!,$V$13:$AE$22,8,FALSE) &amp; IF(Audit!#REF!=10,Audit!#REF!,"")</f>
        <v>#REF!</v>
      </c>
      <c r="BC1026" s="47" t="e">
        <f t="shared" si="475"/>
        <v>#REF!</v>
      </c>
      <c r="BD1026" s="50" t="e">
        <f>VLOOKUP(Audit!#REF!,$V$3:$AE$12,9,FALSE)&amp; IF(Audit!#REF!=10,Audit!#REF!,"")</f>
        <v>#REF!</v>
      </c>
      <c r="BE1026" s="50" t="e">
        <f>VLOOKUP(Audit!#REF!,$V$13:$AE$22,9,FALSE) &amp; IF(Audit!#REF!=10,Audit!#REF!,"") &amp; IF(Audit!#REF!&lt;&gt;1,U1026,"")</f>
        <v>#REF!</v>
      </c>
      <c r="BF1026" s="47" t="e">
        <f t="shared" si="476"/>
        <v>#REF!</v>
      </c>
      <c r="BG1026" s="50" t="e">
        <f>VLOOKUP(Audit!#REF!,$V$3:$AE$12,10,FALSE) &amp; Audit!#REF! &amp; IF(Audit!#REF!=10,Audit!#REF!,"")</f>
        <v>#REF!</v>
      </c>
      <c r="BH1026" s="50" t="e">
        <f>VLOOKUP(Audit!#REF!,$V$13:$AE$22,10,FALSE) &amp; IF(Audit!#REF!=10,Audit!#REF!,"") &amp; IF(Audit!#REF!&lt;&gt;1,U1026,"")</f>
        <v>#REF!</v>
      </c>
      <c r="BI1026" s="47" t="e">
        <f t="shared" si="477"/>
        <v>#REF!</v>
      </c>
      <c r="BJ1026" s="48" t="str">
        <f t="shared" si="478"/>
        <v/>
      </c>
      <c r="BK1026" s="48" t="str">
        <f t="shared" si="479"/>
        <v/>
      </c>
      <c r="BL1026" s="48" t="str">
        <f t="shared" si="480"/>
        <v/>
      </c>
      <c r="BM1026" s="48" t="str">
        <f t="shared" si="481"/>
        <v/>
      </c>
      <c r="BN1026" s="48" t="str">
        <f t="shared" si="482"/>
        <v/>
      </c>
      <c r="BO1026" s="48" t="str">
        <f t="shared" si="483"/>
        <v/>
      </c>
      <c r="BP1026" s="48" t="str">
        <f t="shared" si="484"/>
        <v/>
      </c>
      <c r="BQ1026" s="48" t="str">
        <f t="shared" si="485"/>
        <v/>
      </c>
      <c r="BR1026" s="48" t="str">
        <f t="shared" si="486"/>
        <v/>
      </c>
      <c r="BS1026" s="48" t="str">
        <f t="shared" si="487"/>
        <v/>
      </c>
      <c r="BT1026" s="48" t="str">
        <f t="shared" si="488"/>
        <v/>
      </c>
      <c r="BU1026" s="48" t="str">
        <f t="shared" si="489"/>
        <v/>
      </c>
    </row>
    <row r="1027" spans="1:73">
      <c r="A1027" s="10" t="e">
        <f>Audit!#REF!</f>
        <v>#REF!</v>
      </c>
      <c r="B1027" s="10" t="e">
        <f t="shared" si="460"/>
        <v>#REF!</v>
      </c>
      <c r="C1027" s="17" t="e">
        <f>VLOOKUP(Audit!#REF!,$V$3:$AE$12,2,FALSE) &amp; VLOOKUP(Audit!#REF!,$V$13:$AE$22,2,FALSE)&amp; IF(Audit!#REF!=10,Audit!#REF!&amp;Audit!#REF!,"")</f>
        <v>#REF!</v>
      </c>
      <c r="D1027" s="17" t="e">
        <f>VLOOKUP(Audit!#REF!,$V$3:$AE$12,3,FALSE) &amp; VLOOKUP(Audit!#REF!,$V$13:$AE$22,3,FALSE) &amp;IF(Audit!#REF!=10,Audit!#REF!&amp;Audit!#REF!,"")</f>
        <v>#REF!</v>
      </c>
      <c r="E1027" s="17" t="e">
        <f>VLOOKUP(Audit!#REF!,$V$3:$AE$12,4,FALSE)&amp; Audit!#REF! &amp; VLOOKUP(Audit!#REF!,$V$13:$AE$22,4,FALSE)&amp; IF(Audit!#REF!=10,Audit!#REF!&amp;Audit!#REF!,"")</f>
        <v>#REF!</v>
      </c>
      <c r="F1027" s="17" t="e">
        <f>VLOOKUP(Audit!#REF!,$V$3:$AE$12,5,FALSE) &amp; VLOOKUP(Audit!#REF!,$V$13:$AE$22,5,FALSE)&amp; IF(Audit!#REF!=10,Audit!#REF!&amp;Audit!#REF!,"")</f>
        <v>#REF!</v>
      </c>
      <c r="G1027" s="17" t="e">
        <f>VLOOKUP(Audit!#REF!,$V$3:$AE$12,6,FALSE) &amp; VLOOKUP(Audit!#REF!,$V$13:$AE$22,6,FALSE)&amp; IF(Audit!#REF!=10,Audit!#REF!&amp;Audit!#REF!,"")</f>
        <v>#REF!</v>
      </c>
      <c r="H1027" s="17" t="e">
        <f>VLOOKUP(Audit!#REF!,$V$3:$AE$12,7,FALSE) &amp; VLOOKUP(Audit!#REF!,$V$13:$AE$22,7,FALSE)&amp;IF(Audit!#REF!=10,Audit!#REF!&amp;Audit!#REF!,"")</f>
        <v>#REF!</v>
      </c>
      <c r="I1027" s="17" t="e">
        <f>VLOOKUP(Audit!#REF!,$V$3:$AE$12,8,FALSE) &amp; Audit!#REF! &amp; VLOOKUP(Audit!#REF!,$V$13:$AE$22,8,FALSE)&amp;IF(Audit!#REF!=10,Audit!#REF!&amp;Audit!#REF!,"")</f>
        <v>#REF!</v>
      </c>
      <c r="J1027" s="17" t="e">
        <f>VLOOKUP(Audit!#REF!,$V$3:$AE$12,9,FALSE) &amp; VLOOKUP(Audit!#REF!,$V$13:$AE$22,9,FALSE) &amp; IF(Audit!#REF!=10,Audit!#REF!&amp;Audit!#REF!,"") &amp; IF(Audit!#REF!&lt;&gt;1,U1027,"")</f>
        <v>#REF!</v>
      </c>
      <c r="K1027" s="17" t="e">
        <f>VLOOKUP(Audit!#REF!,$V$3:$AE$12,10,FALSE) &amp; Audit!#REF! &amp; VLOOKUP(Audit!#REF!,$V$13:$AE$22,10,FALSE) &amp; IF(Audit!#REF!=10,Audit!#REF!&amp;Audit!#REF!,"") &amp; IF(Audit!#REF!&lt;&gt;1,U1027,"")</f>
        <v>#REF!</v>
      </c>
      <c r="L1027" s="10" t="e">
        <f>Audit!#REF!</f>
        <v>#REF!</v>
      </c>
      <c r="M1027" s="10" t="e">
        <f t="shared" si="461"/>
        <v>#REF!</v>
      </c>
      <c r="N1027" s="10" t="e">
        <f t="shared" si="462"/>
        <v>#REF!</v>
      </c>
      <c r="O1027" s="10" t="e">
        <f t="shared" si="463"/>
        <v>#REF!</v>
      </c>
      <c r="P1027" s="10" t="e">
        <f t="shared" si="464"/>
        <v>#REF!</v>
      </c>
      <c r="Q1027" s="10" t="e">
        <f t="shared" si="465"/>
        <v>#REF!</v>
      </c>
      <c r="R1027" s="10" t="e">
        <f t="shared" si="466"/>
        <v>#REF!</v>
      </c>
      <c r="S1027" s="10" t="e">
        <f t="shared" si="467"/>
        <v>#REF!</v>
      </c>
      <c r="T1027" s="10" t="e">
        <f t="shared" si="468"/>
        <v>#REF!</v>
      </c>
      <c r="U1027" s="17" t="e">
        <f>IF(Audit!#REF!="","",VLOOKUP(Audit!#REF!,$W$26:$X$35,2,FALSE)) &amp; Audit!#REF! &amp; IF(Audit!#REF!="","",IF(Audit!#REF!&lt;=1.4,VLOOKUP(Audit!#REF!,$W$38:X1072,2,FALSE),VLOOKUP(Audit!#REF!,$W$51:$X$61,2,FALSE))) &amp; IF(Audit!#REF!="","",VLOOKUP(Audit!#REF!,$Y$26:$Z$35,2,FALSE) &amp; Audit!#REF! &amp; IF(Audit!#REF!="","",IF(Audit!#REF!&lt;=1.4,VLOOKUP(Audit!#REF!,$Y$38:$Z$48,2,FALSE),VLOOKUP(Audit!#REF!,$Y$51:$Z$61,2,FALSE))))</f>
        <v>#REF!</v>
      </c>
      <c r="V1027" s="21"/>
      <c r="AH1027" s="49" t="e">
        <f>Audit!#REF!</f>
        <v>#REF!</v>
      </c>
      <c r="AI1027" s="50" t="e">
        <f>VLOOKUP(Audit!#REF!,$V$3:$AE$12,2,FALSE)&amp; IF(Audit!#REF!=10,Audit!#REF!,"")</f>
        <v>#REF!</v>
      </c>
      <c r="AJ1027" s="50" t="e">
        <f>VLOOKUP(Audit!#REF!,$V$13:$AE$22,2,FALSE)&amp; IF(Audit!#REF!=10,Audit!#REF!,"")</f>
        <v>#REF!</v>
      </c>
      <c r="AK1027" s="47" t="e">
        <f t="shared" si="469"/>
        <v>#REF!</v>
      </c>
      <c r="AL1027" s="50" t="e">
        <f>VLOOKUP(Audit!#REF!,$V$3:$AE$12,3,FALSE)&amp; IF(Audit!#REF!=10,Audit!#REF!,"")</f>
        <v>#REF!</v>
      </c>
      <c r="AM1027" s="50" t="e">
        <f>VLOOKUP(Audit!#REF!,$V$13:$AE$22,3,FALSE)&amp; IF(Audit!#REF!=10,Audit!#REF!,"")</f>
        <v>#REF!</v>
      </c>
      <c r="AN1027" s="47" t="e">
        <f t="shared" si="470"/>
        <v>#REF!</v>
      </c>
      <c r="AO1027" s="50" t="e">
        <f>VLOOKUP(Audit!#REF!,$V$3:$AE$12,4,FALSE) &amp;  Audit!#REF! &amp; IF(Audit!#REF!=10,Audit!#REF!,"")</f>
        <v>#REF!</v>
      </c>
      <c r="AP1027" s="50" t="e">
        <f>VLOOKUP(Audit!#REF!,$V$13:$AE$22,4,FALSE)&amp; IF(Audit!#REF!=10,Audit!#REF!,"")</f>
        <v>#REF!</v>
      </c>
      <c r="AQ1027" s="47" t="e">
        <f t="shared" si="471"/>
        <v>#REF!</v>
      </c>
      <c r="AR1027" s="50" t="e">
        <f>VLOOKUP(Audit!#REF!,$V$3:$AE$12,5,FALSE)&amp; IF(Audit!#REF!=10,Audit!#REF!,"")</f>
        <v>#REF!</v>
      </c>
      <c r="AS1027" s="50" t="e">
        <f>VLOOKUP(Audit!#REF!,$V$13:$AE$22,5,FALSE)&amp; IF(Audit!#REF!=10,Audit!#REF!,"")</f>
        <v>#REF!</v>
      </c>
      <c r="AT1027" s="47" t="e">
        <f t="shared" si="472"/>
        <v>#REF!</v>
      </c>
      <c r="AU1027" s="50" t="e">
        <f>VLOOKUP(Audit!#REF!,$V$3:$AE$12,6,FALSE)&amp; IF(Audit!#REF!=10,Audit!#REF!,"")</f>
        <v>#REF!</v>
      </c>
      <c r="AV1027" s="50" t="e">
        <f>VLOOKUP(Audit!#REF!,$V$13:$AE$22,6,FALSE)&amp; IF(Audit!#REF!=10,Audit!#REF!,"")</f>
        <v>#REF!</v>
      </c>
      <c r="AW1027" s="47" t="e">
        <f t="shared" si="473"/>
        <v>#REF!</v>
      </c>
      <c r="AX1027" s="50" t="e">
        <f>VLOOKUP(Audit!#REF!,$V$3:$AE$12,7,FALSE)&amp; IF(Audit!#REF!=10,Audit!#REF!,"")</f>
        <v>#REF!</v>
      </c>
      <c r="AY1027" s="50" t="e">
        <f>VLOOKUP(Audit!#REF!,$V$13:$AE$22,7,FALSE) &amp; IF(Audit!#REF!=10,Audit!#REF!,"")</f>
        <v>#REF!</v>
      </c>
      <c r="AZ1027" s="47" t="e">
        <f t="shared" si="474"/>
        <v>#REF!</v>
      </c>
      <c r="BA1027" s="50" t="e">
        <f>VLOOKUP(Audit!#REF!,$V$3:$AE$12,8,FALSE)&amp; Audit!#REF! &amp; IF(Audit!#REF!=10,Audit!#REF!,"")</f>
        <v>#REF!</v>
      </c>
      <c r="BB1027" s="50" t="e">
        <f>VLOOKUP(Audit!#REF!,$V$13:$AE$22,8,FALSE) &amp; IF(Audit!#REF!=10,Audit!#REF!,"")</f>
        <v>#REF!</v>
      </c>
      <c r="BC1027" s="47" t="e">
        <f t="shared" si="475"/>
        <v>#REF!</v>
      </c>
      <c r="BD1027" s="50" t="e">
        <f>VLOOKUP(Audit!#REF!,$V$3:$AE$12,9,FALSE)&amp; IF(Audit!#REF!=10,Audit!#REF!,"")</f>
        <v>#REF!</v>
      </c>
      <c r="BE1027" s="50" t="e">
        <f>VLOOKUP(Audit!#REF!,$V$13:$AE$22,9,FALSE) &amp; IF(Audit!#REF!=10,Audit!#REF!,"") &amp; IF(Audit!#REF!&lt;&gt;1,U1027,"")</f>
        <v>#REF!</v>
      </c>
      <c r="BF1027" s="47" t="e">
        <f t="shared" si="476"/>
        <v>#REF!</v>
      </c>
      <c r="BG1027" s="50" t="e">
        <f>VLOOKUP(Audit!#REF!,$V$3:$AE$12,10,FALSE) &amp; Audit!#REF! &amp; IF(Audit!#REF!=10,Audit!#REF!,"")</f>
        <v>#REF!</v>
      </c>
      <c r="BH1027" s="50" t="e">
        <f>VLOOKUP(Audit!#REF!,$V$13:$AE$22,10,FALSE) &amp; IF(Audit!#REF!=10,Audit!#REF!,"") &amp; IF(Audit!#REF!&lt;&gt;1,U1027,"")</f>
        <v>#REF!</v>
      </c>
      <c r="BI1027" s="47" t="e">
        <f t="shared" si="477"/>
        <v>#REF!</v>
      </c>
      <c r="BJ1027" s="48" t="str">
        <f t="shared" si="478"/>
        <v/>
      </c>
      <c r="BK1027" s="48" t="str">
        <f t="shared" si="479"/>
        <v/>
      </c>
      <c r="BL1027" s="48" t="str">
        <f t="shared" si="480"/>
        <v/>
      </c>
      <c r="BM1027" s="48" t="str">
        <f t="shared" si="481"/>
        <v/>
      </c>
      <c r="BN1027" s="48" t="str">
        <f t="shared" si="482"/>
        <v/>
      </c>
      <c r="BO1027" s="48" t="str">
        <f t="shared" si="483"/>
        <v/>
      </c>
      <c r="BP1027" s="48" t="str">
        <f t="shared" si="484"/>
        <v/>
      </c>
      <c r="BQ1027" s="48" t="str">
        <f t="shared" si="485"/>
        <v/>
      </c>
      <c r="BR1027" s="48" t="str">
        <f t="shared" si="486"/>
        <v/>
      </c>
      <c r="BS1027" s="48" t="str">
        <f t="shared" si="487"/>
        <v/>
      </c>
      <c r="BT1027" s="48" t="str">
        <f t="shared" si="488"/>
        <v/>
      </c>
      <c r="BU1027" s="48" t="str">
        <f t="shared" si="489"/>
        <v/>
      </c>
    </row>
    <row r="1028" spans="1:73">
      <c r="A1028" s="10" t="e">
        <f>Audit!#REF!</f>
        <v>#REF!</v>
      </c>
      <c r="B1028" s="10" t="e">
        <f t="shared" ref="B1028:B1091" si="490">CONCATENATE(C1028&amp;M1028&amp;D1028&amp;N1028&amp;E1028&amp;O1028&amp;F1028&amp;P1028&amp;G1028&amp;Q1028&amp;H1028&amp;R1028&amp;I1028&amp;S1028&amp;J1028&amp;T1028&amp;K1028)</f>
        <v>#REF!</v>
      </c>
      <c r="C1028" s="17" t="e">
        <f>VLOOKUP(Audit!#REF!,$V$3:$AE$12,2,FALSE) &amp; VLOOKUP(Audit!#REF!,$V$13:$AE$22,2,FALSE)&amp; IF(Audit!#REF!=10,Audit!#REF!&amp;Audit!#REF!,"")</f>
        <v>#REF!</v>
      </c>
      <c r="D1028" s="17" t="e">
        <f>VLOOKUP(Audit!#REF!,$V$3:$AE$12,3,FALSE) &amp; VLOOKUP(Audit!#REF!,$V$13:$AE$22,3,FALSE) &amp;IF(Audit!#REF!=10,Audit!#REF!&amp;Audit!#REF!,"")</f>
        <v>#REF!</v>
      </c>
      <c r="E1028" s="17" t="e">
        <f>VLOOKUP(Audit!#REF!,$V$3:$AE$12,4,FALSE)&amp; Audit!#REF! &amp; VLOOKUP(Audit!#REF!,$V$13:$AE$22,4,FALSE)&amp; IF(Audit!#REF!=10,Audit!#REF!&amp;Audit!#REF!,"")</f>
        <v>#REF!</v>
      </c>
      <c r="F1028" s="17" t="e">
        <f>VLOOKUP(Audit!#REF!,$V$3:$AE$12,5,FALSE) &amp; VLOOKUP(Audit!#REF!,$V$13:$AE$22,5,FALSE)&amp; IF(Audit!#REF!=10,Audit!#REF!&amp;Audit!#REF!,"")</f>
        <v>#REF!</v>
      </c>
      <c r="G1028" s="17" t="e">
        <f>VLOOKUP(Audit!#REF!,$V$3:$AE$12,6,FALSE) &amp; VLOOKUP(Audit!#REF!,$V$13:$AE$22,6,FALSE)&amp; IF(Audit!#REF!=10,Audit!#REF!&amp;Audit!#REF!,"")</f>
        <v>#REF!</v>
      </c>
      <c r="H1028" s="17" t="e">
        <f>VLOOKUP(Audit!#REF!,$V$3:$AE$12,7,FALSE) &amp; VLOOKUP(Audit!#REF!,$V$13:$AE$22,7,FALSE)&amp;IF(Audit!#REF!=10,Audit!#REF!&amp;Audit!#REF!,"")</f>
        <v>#REF!</v>
      </c>
      <c r="I1028" s="17" t="e">
        <f>VLOOKUP(Audit!#REF!,$V$3:$AE$12,8,FALSE) &amp; Audit!#REF! &amp; VLOOKUP(Audit!#REF!,$V$13:$AE$22,8,FALSE)&amp;IF(Audit!#REF!=10,Audit!#REF!&amp;Audit!#REF!,"")</f>
        <v>#REF!</v>
      </c>
      <c r="J1028" s="17" t="e">
        <f>VLOOKUP(Audit!#REF!,$V$3:$AE$12,9,FALSE) &amp; VLOOKUP(Audit!#REF!,$V$13:$AE$22,9,FALSE) &amp; IF(Audit!#REF!=10,Audit!#REF!&amp;Audit!#REF!,"") &amp; IF(Audit!#REF!&lt;&gt;1,U1028,"")</f>
        <v>#REF!</v>
      </c>
      <c r="K1028" s="17" t="e">
        <f>VLOOKUP(Audit!#REF!,$V$3:$AE$12,10,FALSE) &amp; Audit!#REF! &amp; VLOOKUP(Audit!#REF!,$V$13:$AE$22,10,FALSE) &amp; IF(Audit!#REF!=10,Audit!#REF!&amp;Audit!#REF!,"") &amp; IF(Audit!#REF!&lt;&gt;1,U1028,"")</f>
        <v>#REF!</v>
      </c>
      <c r="L1028" s="10" t="e">
        <f>Audit!#REF!</f>
        <v>#REF!</v>
      </c>
      <c r="M1028" s="10" t="e">
        <f t="shared" ref="M1028:M1091" si="491">IF(C1028="","",IF(D1028&lt;&gt;"",$W$23,IF(E1028&lt;&gt;"",$W$23,IF(F1028&lt;&gt;"",$W$23,IF(G1028&lt;&gt;"",$W$23,IF(H1028&lt;&gt;"",$W$23,IF(I1028&lt;&gt;"",$W$23,IF(J1028&lt;&gt;"",$W$23,IF(K1028&lt;&gt;"",$W$23,"")))))))))</f>
        <v>#REF!</v>
      </c>
      <c r="N1028" s="10" t="e">
        <f t="shared" ref="N1028:N1091" si="492">IF(D1028="","",IF(E1028&lt;&gt;"",$W$23,IF(F1028&lt;&gt;"",$W$23,IF(G1028&lt;&gt;"",$W$23,IF(H1028&lt;&gt;"",$W$23,IF(I1028&lt;&gt;"",$W$23,IF(J1028&lt;&gt;"",$W$23,IF(K1028&lt;&gt;"",$W$23,""))))))))</f>
        <v>#REF!</v>
      </c>
      <c r="O1028" s="10" t="e">
        <f t="shared" ref="O1028:O1091" si="493">IF(E1028="","",IF(F1028&lt;&gt;"",$W$23,IF(G1028&lt;&gt;"",$W$23,IF(H1028&lt;&gt;"",$W$23,IF(I1028&lt;&gt;"",$W$23,IF(J1028&lt;&gt;"",$W$23,IF(K1028&lt;&gt;"",$W$23,"")))))))</f>
        <v>#REF!</v>
      </c>
      <c r="P1028" s="10" t="e">
        <f t="shared" ref="P1028:P1091" si="494">IF(F1028="","",IF(G1028&lt;&gt;"",$W$23,IF(H1028&lt;&gt;"",$W$23,IF(I1028&lt;&gt;"",$W$23,IF(J1028&lt;&gt;"",$W$23,IF(K1028&lt;&gt;"",$W$23,""))))))</f>
        <v>#REF!</v>
      </c>
      <c r="Q1028" s="10" t="e">
        <f t="shared" ref="Q1028:Q1091" si="495">IF(G1028="","",IF(H1028&lt;&gt;"",$W$23,IF(I1028&lt;&gt;"",$W$23,IF(J1028&lt;&gt;"",$W$23,IF(K1028&lt;&gt;"",$W$23,"")))))</f>
        <v>#REF!</v>
      </c>
      <c r="R1028" s="10" t="e">
        <f t="shared" ref="R1028:R1091" si="496">IF(H1028="","",IF(I1028&lt;&gt;"",$W$23,IF(J1028&lt;&gt;"",$W$23,IF(K1028&lt;&gt;"",$W$23,""))))</f>
        <v>#REF!</v>
      </c>
      <c r="S1028" s="10" t="e">
        <f t="shared" ref="S1028:S1091" si="497">IF(I1028="","",IF(J1028&lt;&gt;"",$W$23,IF(K1028&lt;&gt;"",$W$23,"")))</f>
        <v>#REF!</v>
      </c>
      <c r="T1028" s="10" t="e">
        <f t="shared" ref="T1028:T1091" si="498">IF(J1028="","",IF(K1028&lt;&gt;"",$W$23,""))</f>
        <v>#REF!</v>
      </c>
      <c r="U1028" s="17" t="e">
        <f>IF(Audit!#REF!="","",VLOOKUP(Audit!#REF!,$W$26:$X$35,2,FALSE)) &amp; Audit!#REF! &amp; IF(Audit!#REF!="","",IF(Audit!#REF!&lt;=1.4,VLOOKUP(Audit!#REF!,$W$38:X1073,2,FALSE),VLOOKUP(Audit!#REF!,$W$51:$X$61,2,FALSE))) &amp; IF(Audit!#REF!="","",VLOOKUP(Audit!#REF!,$Y$26:$Z$35,2,FALSE) &amp; Audit!#REF! &amp; IF(Audit!#REF!="","",IF(Audit!#REF!&lt;=1.4,VLOOKUP(Audit!#REF!,$Y$38:$Z$48,2,FALSE),VLOOKUP(Audit!#REF!,$Y$51:$Z$61,2,FALSE))))</f>
        <v>#REF!</v>
      </c>
      <c r="V1028" s="21"/>
      <c r="AH1028" s="49" t="e">
        <f>Audit!#REF!</f>
        <v>#REF!</v>
      </c>
      <c r="AI1028" s="50" t="e">
        <f>VLOOKUP(Audit!#REF!,$V$3:$AE$12,2,FALSE)&amp; IF(Audit!#REF!=10,Audit!#REF!,"")</f>
        <v>#REF!</v>
      </c>
      <c r="AJ1028" s="50" t="e">
        <f>VLOOKUP(Audit!#REF!,$V$13:$AE$22,2,FALSE)&amp; IF(Audit!#REF!=10,Audit!#REF!,"")</f>
        <v>#REF!</v>
      </c>
      <c r="AK1028" s="47" t="e">
        <f t="shared" ref="AK1028:AK1091" si="499">IF(AI1028="","",COUNTIF(AI1028," •*"))</f>
        <v>#REF!</v>
      </c>
      <c r="AL1028" s="50" t="e">
        <f>VLOOKUP(Audit!#REF!,$V$3:$AE$12,3,FALSE)&amp; IF(Audit!#REF!=10,Audit!#REF!,"")</f>
        <v>#REF!</v>
      </c>
      <c r="AM1028" s="50" t="e">
        <f>VLOOKUP(Audit!#REF!,$V$13:$AE$22,3,FALSE)&amp; IF(Audit!#REF!=10,Audit!#REF!,"")</f>
        <v>#REF!</v>
      </c>
      <c r="AN1028" s="47" t="e">
        <f t="shared" ref="AN1028:AN1091" si="500">IF(AL1028="","",COUNTIF(AL1028," •*") + COUNTIF(AI1028," •*"))</f>
        <v>#REF!</v>
      </c>
      <c r="AO1028" s="50" t="e">
        <f>VLOOKUP(Audit!#REF!,$V$3:$AE$12,4,FALSE) &amp;  Audit!#REF! &amp; IF(Audit!#REF!=10,Audit!#REF!,"")</f>
        <v>#REF!</v>
      </c>
      <c r="AP1028" s="50" t="e">
        <f>VLOOKUP(Audit!#REF!,$V$13:$AE$22,4,FALSE)&amp; IF(Audit!#REF!=10,Audit!#REF!,"")</f>
        <v>#REF!</v>
      </c>
      <c r="AQ1028" s="47" t="e">
        <f t="shared" ref="AQ1028:AQ1091" si="501">IF(AO1028="","",COUNTIF(AI1028," •*")+COUNTIF(AL1028," •*")+COUNTIF(AO1028," •*"))</f>
        <v>#REF!</v>
      </c>
      <c r="AR1028" s="50" t="e">
        <f>VLOOKUP(Audit!#REF!,$V$3:$AE$12,5,FALSE)&amp; IF(Audit!#REF!=10,Audit!#REF!,"")</f>
        <v>#REF!</v>
      </c>
      <c r="AS1028" s="50" t="e">
        <f>VLOOKUP(Audit!#REF!,$V$13:$AE$22,5,FALSE)&amp; IF(Audit!#REF!=10,Audit!#REF!,"")</f>
        <v>#REF!</v>
      </c>
      <c r="AT1028" s="47" t="e">
        <f t="shared" ref="AT1028:AT1091" si="502">IF(AR1028="","",COUNTIF(AI1028," •*")+COUNTIF(AL1028," •*")+COUNTIF(AO1028," •*")+COUNTIF(AR1028," •*"))</f>
        <v>#REF!</v>
      </c>
      <c r="AU1028" s="50" t="e">
        <f>VLOOKUP(Audit!#REF!,$V$3:$AE$12,6,FALSE)&amp; IF(Audit!#REF!=10,Audit!#REF!,"")</f>
        <v>#REF!</v>
      </c>
      <c r="AV1028" s="50" t="e">
        <f>VLOOKUP(Audit!#REF!,$V$13:$AE$22,6,FALSE)&amp; IF(Audit!#REF!=10,Audit!#REF!,"")</f>
        <v>#REF!</v>
      </c>
      <c r="AW1028" s="47" t="e">
        <f t="shared" ref="AW1028:AW1091" si="503">IF(AU1028="","",COUNTIF(AI1028," •*")+COUNTIF(AL1028," •*")+COUNTIF(AO1028," •*")+COUNTIF(AR1028," •*")+COUNTIF(AU1028," •*"))</f>
        <v>#REF!</v>
      </c>
      <c r="AX1028" s="50" t="e">
        <f>VLOOKUP(Audit!#REF!,$V$3:$AE$12,7,FALSE)&amp; IF(Audit!#REF!=10,Audit!#REF!,"")</f>
        <v>#REF!</v>
      </c>
      <c r="AY1028" s="50" t="e">
        <f>VLOOKUP(Audit!#REF!,$V$13:$AE$22,7,FALSE) &amp; IF(Audit!#REF!=10,Audit!#REF!,"")</f>
        <v>#REF!</v>
      </c>
      <c r="AZ1028" s="47" t="e">
        <f t="shared" ref="AZ1028:AZ1091" si="504">IF(AX1028="","",COUNTIF(AI1028," •*")+COUNTIF(AL1028," •*")+COUNTIF(AO1028," •*")+COUNTIF(AR1028," •*")+COUNTIF(AU1028," •*")+COUNTIF(AX1028," •*"))</f>
        <v>#REF!</v>
      </c>
      <c r="BA1028" s="50" t="e">
        <f>VLOOKUP(Audit!#REF!,$V$3:$AE$12,8,FALSE)&amp; Audit!#REF! &amp; IF(Audit!#REF!=10,Audit!#REF!,"")</f>
        <v>#REF!</v>
      </c>
      <c r="BB1028" s="50" t="e">
        <f>VLOOKUP(Audit!#REF!,$V$13:$AE$22,8,FALSE) &amp; IF(Audit!#REF!=10,Audit!#REF!,"")</f>
        <v>#REF!</v>
      </c>
      <c r="BC1028" s="47" t="e">
        <f t="shared" ref="BC1028:BC1091" si="505">IF(BA1028="","",COUNTIF(AI1028," •*")+COUNTIF(AL1028," •*")+COUNTIF(AO1028," •*")+COUNTIF(AR1028," •*")+COUNTIF(AU1028," •*")+COUNTIF(AX1028," •*")+COUNTIF(BA1028," •*"))</f>
        <v>#REF!</v>
      </c>
      <c r="BD1028" s="50" t="e">
        <f>VLOOKUP(Audit!#REF!,$V$3:$AE$12,9,FALSE)&amp; IF(Audit!#REF!=10,Audit!#REF!,"")</f>
        <v>#REF!</v>
      </c>
      <c r="BE1028" s="50" t="e">
        <f>VLOOKUP(Audit!#REF!,$V$13:$AE$22,9,FALSE) &amp; IF(Audit!#REF!=10,Audit!#REF!,"") &amp; IF(Audit!#REF!&lt;&gt;1,U1028,"")</f>
        <v>#REF!</v>
      </c>
      <c r="BF1028" s="47" t="e">
        <f t="shared" ref="BF1028:BF1091" si="506">IF(BD1028="","",COUNTIF(AI1028," •*")+COUNTIF(AL1028," •*")+COUNTIF(AO1028," •*")+COUNTIF(AR1028," •*")+COUNTIF(AU1028," •*")+COUNTIF(AX1028," •*")+COUNTIF(BA1028," •*")+COUNTIF(BD1028," •*"))</f>
        <v>#REF!</v>
      </c>
      <c r="BG1028" s="50" t="e">
        <f>VLOOKUP(Audit!#REF!,$V$3:$AE$12,10,FALSE) &amp; Audit!#REF! &amp; IF(Audit!#REF!=10,Audit!#REF!,"")</f>
        <v>#REF!</v>
      </c>
      <c r="BH1028" s="50" t="e">
        <f>VLOOKUP(Audit!#REF!,$V$13:$AE$22,10,FALSE) &amp; IF(Audit!#REF!=10,Audit!#REF!,"") &amp; IF(Audit!#REF!&lt;&gt;1,U1028,"")</f>
        <v>#REF!</v>
      </c>
      <c r="BI1028" s="47" t="e">
        <f t="shared" ref="BI1028:BI1091" si="507">IF(BG1028="","",COUNTIF(AI1028," •*")+COUNTIF(AL1028," •*")+COUNTIF(AO1028," •*")+COUNTIF(AR1028," •*")+COUNTIF(AU1028," •*")+COUNTIF(AX1028," •*")+COUNTIF(BA1028," •*")+COUNTIF(BD1028," •*")+COUNTIF(BG1028," •*"))</f>
        <v>#REF!</v>
      </c>
      <c r="BJ1028" s="48" t="str">
        <f t="shared" ref="BJ1028:BJ1091" si="508">IFERROR(INDEX(AI1028:BH1028,MATCH(1,AK1028:BI1028,0)),"")</f>
        <v/>
      </c>
      <c r="BK1028" s="48" t="str">
        <f t="shared" ref="BK1028:BK1091" si="509">IFERROR(INDEX(AJ1028:BH1028,MATCH(1,AK1028:BI1028,0)),"")</f>
        <v/>
      </c>
      <c r="BL1028" s="48" t="str">
        <f t="shared" ref="BL1028:BL1091" si="510">IFERROR(INDEX(AI1028:BH1028,MATCH(2,AK1028:BI1028,0)),"")</f>
        <v/>
      </c>
      <c r="BM1028" s="48" t="str">
        <f t="shared" ref="BM1028:BM1091" si="511">IFERROR(INDEX(AJ1028:BH1028,MATCH(2,AK1028:BI1028,0)),"")</f>
        <v/>
      </c>
      <c r="BN1028" s="48" t="str">
        <f t="shared" ref="BN1028:BN1091" si="512">IFERROR(INDEX(AI1028:BH1028,MATCH(3,AK1028:BI1028,0)),"")</f>
        <v/>
      </c>
      <c r="BO1028" s="48" t="str">
        <f t="shared" ref="BO1028:BO1091" si="513">IFERROR(INDEX(AJ1028:BH1028,MATCH(3,AK1028:BI1028,0)),"")</f>
        <v/>
      </c>
      <c r="BP1028" s="48" t="str">
        <f t="shared" ref="BP1028:BP1091" si="514">IFERROR(INDEX(AI1028:BH1028,MATCH(4,AK1028:BI1028,0)),"")</f>
        <v/>
      </c>
      <c r="BQ1028" s="48" t="str">
        <f t="shared" ref="BQ1028:BQ1091" si="515">IFERROR(INDEX(AJ1028:BH1028,MATCH(4,AK1028:BI1028,0)),"")</f>
        <v/>
      </c>
      <c r="BR1028" s="48" t="str">
        <f t="shared" ref="BR1028:BR1091" si="516">IFERROR(INDEX(AI1028:BH1028,MATCH(5,AK1028:BI1028,0)),"")</f>
        <v/>
      </c>
      <c r="BS1028" s="48" t="str">
        <f t="shared" ref="BS1028:BS1091" si="517">IFERROR(INDEX(AJ1028:BH1028,MATCH(5,AK1028:BI1028,0)),"")</f>
        <v/>
      </c>
      <c r="BT1028" s="48" t="str">
        <f t="shared" ref="BT1028:BT1091" si="518">IFERROR(INDEX(AI1028:BH1028,MATCH(6,AK1028:BI1028,0)),"")</f>
        <v/>
      </c>
      <c r="BU1028" s="48" t="str">
        <f t="shared" ref="BU1028:BU1091" si="519">IFERROR(INDEX(AJ1028:BH1028,MATCH(6,AK1028:BI1028,0)),"")</f>
        <v/>
      </c>
    </row>
    <row r="1029" spans="1:73">
      <c r="A1029" s="10" t="e">
        <f>Audit!#REF!</f>
        <v>#REF!</v>
      </c>
      <c r="B1029" s="10" t="e">
        <f t="shared" si="490"/>
        <v>#REF!</v>
      </c>
      <c r="C1029" s="17" t="e">
        <f>VLOOKUP(Audit!#REF!,$V$3:$AE$12,2,FALSE) &amp; VLOOKUP(Audit!#REF!,$V$13:$AE$22,2,FALSE)&amp; IF(Audit!#REF!=10,Audit!#REF!&amp;Audit!#REF!,"")</f>
        <v>#REF!</v>
      </c>
      <c r="D1029" s="17" t="e">
        <f>VLOOKUP(Audit!#REF!,$V$3:$AE$12,3,FALSE) &amp; VLOOKUP(Audit!#REF!,$V$13:$AE$22,3,FALSE) &amp;IF(Audit!#REF!=10,Audit!#REF!&amp;Audit!#REF!,"")</f>
        <v>#REF!</v>
      </c>
      <c r="E1029" s="17" t="e">
        <f>VLOOKUP(Audit!#REF!,$V$3:$AE$12,4,FALSE)&amp; Audit!#REF! &amp; VLOOKUP(Audit!#REF!,$V$13:$AE$22,4,FALSE)&amp; IF(Audit!#REF!=10,Audit!#REF!&amp;Audit!#REF!,"")</f>
        <v>#REF!</v>
      </c>
      <c r="F1029" s="17" t="e">
        <f>VLOOKUP(Audit!#REF!,$V$3:$AE$12,5,FALSE) &amp; VLOOKUP(Audit!#REF!,$V$13:$AE$22,5,FALSE)&amp; IF(Audit!#REF!=10,Audit!#REF!&amp;Audit!#REF!,"")</f>
        <v>#REF!</v>
      </c>
      <c r="G1029" s="17" t="e">
        <f>VLOOKUP(Audit!#REF!,$V$3:$AE$12,6,FALSE) &amp; VLOOKUP(Audit!#REF!,$V$13:$AE$22,6,FALSE)&amp; IF(Audit!#REF!=10,Audit!#REF!&amp;Audit!#REF!,"")</f>
        <v>#REF!</v>
      </c>
      <c r="H1029" s="17" t="e">
        <f>VLOOKUP(Audit!#REF!,$V$3:$AE$12,7,FALSE) &amp; VLOOKUP(Audit!#REF!,$V$13:$AE$22,7,FALSE)&amp;IF(Audit!#REF!=10,Audit!#REF!&amp;Audit!#REF!,"")</f>
        <v>#REF!</v>
      </c>
      <c r="I1029" s="17" t="e">
        <f>VLOOKUP(Audit!#REF!,$V$3:$AE$12,8,FALSE) &amp; Audit!#REF! &amp; VLOOKUP(Audit!#REF!,$V$13:$AE$22,8,FALSE)&amp;IF(Audit!#REF!=10,Audit!#REF!&amp;Audit!#REF!,"")</f>
        <v>#REF!</v>
      </c>
      <c r="J1029" s="17" t="e">
        <f>VLOOKUP(Audit!#REF!,$V$3:$AE$12,9,FALSE) &amp; VLOOKUP(Audit!#REF!,$V$13:$AE$22,9,FALSE) &amp; IF(Audit!#REF!=10,Audit!#REF!&amp;Audit!#REF!,"") &amp; IF(Audit!#REF!&lt;&gt;1,U1029,"")</f>
        <v>#REF!</v>
      </c>
      <c r="K1029" s="17" t="e">
        <f>VLOOKUP(Audit!#REF!,$V$3:$AE$12,10,FALSE) &amp; Audit!#REF! &amp; VLOOKUP(Audit!#REF!,$V$13:$AE$22,10,FALSE) &amp; IF(Audit!#REF!=10,Audit!#REF!&amp;Audit!#REF!,"") &amp; IF(Audit!#REF!&lt;&gt;1,U1029,"")</f>
        <v>#REF!</v>
      </c>
      <c r="L1029" s="10" t="e">
        <f>Audit!#REF!</f>
        <v>#REF!</v>
      </c>
      <c r="M1029" s="10" t="e">
        <f t="shared" si="491"/>
        <v>#REF!</v>
      </c>
      <c r="N1029" s="10" t="e">
        <f t="shared" si="492"/>
        <v>#REF!</v>
      </c>
      <c r="O1029" s="10" t="e">
        <f t="shared" si="493"/>
        <v>#REF!</v>
      </c>
      <c r="P1029" s="10" t="e">
        <f t="shared" si="494"/>
        <v>#REF!</v>
      </c>
      <c r="Q1029" s="10" t="e">
        <f t="shared" si="495"/>
        <v>#REF!</v>
      </c>
      <c r="R1029" s="10" t="e">
        <f t="shared" si="496"/>
        <v>#REF!</v>
      </c>
      <c r="S1029" s="10" t="e">
        <f t="shared" si="497"/>
        <v>#REF!</v>
      </c>
      <c r="T1029" s="10" t="e">
        <f t="shared" si="498"/>
        <v>#REF!</v>
      </c>
      <c r="U1029" s="17" t="e">
        <f>IF(Audit!#REF!="","",VLOOKUP(Audit!#REF!,$W$26:$X$35,2,FALSE)) &amp; Audit!#REF! &amp; IF(Audit!#REF!="","",IF(Audit!#REF!&lt;=1.4,VLOOKUP(Audit!#REF!,$W$38:X1074,2,FALSE),VLOOKUP(Audit!#REF!,$W$51:$X$61,2,FALSE))) &amp; IF(Audit!#REF!="","",VLOOKUP(Audit!#REF!,$Y$26:$Z$35,2,FALSE) &amp; Audit!#REF! &amp; IF(Audit!#REF!="","",IF(Audit!#REF!&lt;=1.4,VLOOKUP(Audit!#REF!,$Y$38:$Z$48,2,FALSE),VLOOKUP(Audit!#REF!,$Y$51:$Z$61,2,FALSE))))</f>
        <v>#REF!</v>
      </c>
      <c r="V1029" s="21"/>
      <c r="AH1029" s="49" t="e">
        <f>Audit!#REF!</f>
        <v>#REF!</v>
      </c>
      <c r="AI1029" s="50" t="e">
        <f>VLOOKUP(Audit!#REF!,$V$3:$AE$12,2,FALSE)&amp; IF(Audit!#REF!=10,Audit!#REF!,"")</f>
        <v>#REF!</v>
      </c>
      <c r="AJ1029" s="50" t="e">
        <f>VLOOKUP(Audit!#REF!,$V$13:$AE$22,2,FALSE)&amp; IF(Audit!#REF!=10,Audit!#REF!,"")</f>
        <v>#REF!</v>
      </c>
      <c r="AK1029" s="47" t="e">
        <f t="shared" si="499"/>
        <v>#REF!</v>
      </c>
      <c r="AL1029" s="50" t="e">
        <f>VLOOKUP(Audit!#REF!,$V$3:$AE$12,3,FALSE)&amp; IF(Audit!#REF!=10,Audit!#REF!,"")</f>
        <v>#REF!</v>
      </c>
      <c r="AM1029" s="50" t="e">
        <f>VLOOKUP(Audit!#REF!,$V$13:$AE$22,3,FALSE)&amp; IF(Audit!#REF!=10,Audit!#REF!,"")</f>
        <v>#REF!</v>
      </c>
      <c r="AN1029" s="47" t="e">
        <f t="shared" si="500"/>
        <v>#REF!</v>
      </c>
      <c r="AO1029" s="50" t="e">
        <f>VLOOKUP(Audit!#REF!,$V$3:$AE$12,4,FALSE) &amp;  Audit!#REF! &amp; IF(Audit!#REF!=10,Audit!#REF!,"")</f>
        <v>#REF!</v>
      </c>
      <c r="AP1029" s="50" t="e">
        <f>VLOOKUP(Audit!#REF!,$V$13:$AE$22,4,FALSE)&amp; IF(Audit!#REF!=10,Audit!#REF!,"")</f>
        <v>#REF!</v>
      </c>
      <c r="AQ1029" s="47" t="e">
        <f t="shared" si="501"/>
        <v>#REF!</v>
      </c>
      <c r="AR1029" s="50" t="e">
        <f>VLOOKUP(Audit!#REF!,$V$3:$AE$12,5,FALSE)&amp; IF(Audit!#REF!=10,Audit!#REF!,"")</f>
        <v>#REF!</v>
      </c>
      <c r="AS1029" s="50" t="e">
        <f>VLOOKUP(Audit!#REF!,$V$13:$AE$22,5,FALSE)&amp; IF(Audit!#REF!=10,Audit!#REF!,"")</f>
        <v>#REF!</v>
      </c>
      <c r="AT1029" s="47" t="e">
        <f t="shared" si="502"/>
        <v>#REF!</v>
      </c>
      <c r="AU1029" s="50" t="e">
        <f>VLOOKUP(Audit!#REF!,$V$3:$AE$12,6,FALSE)&amp; IF(Audit!#REF!=10,Audit!#REF!,"")</f>
        <v>#REF!</v>
      </c>
      <c r="AV1029" s="50" t="e">
        <f>VLOOKUP(Audit!#REF!,$V$13:$AE$22,6,FALSE)&amp; IF(Audit!#REF!=10,Audit!#REF!,"")</f>
        <v>#REF!</v>
      </c>
      <c r="AW1029" s="47" t="e">
        <f t="shared" si="503"/>
        <v>#REF!</v>
      </c>
      <c r="AX1029" s="50" t="e">
        <f>VLOOKUP(Audit!#REF!,$V$3:$AE$12,7,FALSE)&amp; IF(Audit!#REF!=10,Audit!#REF!,"")</f>
        <v>#REF!</v>
      </c>
      <c r="AY1029" s="50" t="e">
        <f>VLOOKUP(Audit!#REF!,$V$13:$AE$22,7,FALSE) &amp; IF(Audit!#REF!=10,Audit!#REF!,"")</f>
        <v>#REF!</v>
      </c>
      <c r="AZ1029" s="47" t="e">
        <f t="shared" si="504"/>
        <v>#REF!</v>
      </c>
      <c r="BA1029" s="50" t="e">
        <f>VLOOKUP(Audit!#REF!,$V$3:$AE$12,8,FALSE)&amp; Audit!#REF! &amp; IF(Audit!#REF!=10,Audit!#REF!,"")</f>
        <v>#REF!</v>
      </c>
      <c r="BB1029" s="50" t="e">
        <f>VLOOKUP(Audit!#REF!,$V$13:$AE$22,8,FALSE) &amp; IF(Audit!#REF!=10,Audit!#REF!,"")</f>
        <v>#REF!</v>
      </c>
      <c r="BC1029" s="47" t="e">
        <f t="shared" si="505"/>
        <v>#REF!</v>
      </c>
      <c r="BD1029" s="50" t="e">
        <f>VLOOKUP(Audit!#REF!,$V$3:$AE$12,9,FALSE)&amp; IF(Audit!#REF!=10,Audit!#REF!,"")</f>
        <v>#REF!</v>
      </c>
      <c r="BE1029" s="50" t="e">
        <f>VLOOKUP(Audit!#REF!,$V$13:$AE$22,9,FALSE) &amp; IF(Audit!#REF!=10,Audit!#REF!,"") &amp; IF(Audit!#REF!&lt;&gt;1,U1029,"")</f>
        <v>#REF!</v>
      </c>
      <c r="BF1029" s="47" t="e">
        <f t="shared" si="506"/>
        <v>#REF!</v>
      </c>
      <c r="BG1029" s="50" t="e">
        <f>VLOOKUP(Audit!#REF!,$V$3:$AE$12,10,FALSE) &amp; Audit!#REF! &amp; IF(Audit!#REF!=10,Audit!#REF!,"")</f>
        <v>#REF!</v>
      </c>
      <c r="BH1029" s="50" t="e">
        <f>VLOOKUP(Audit!#REF!,$V$13:$AE$22,10,FALSE) &amp; IF(Audit!#REF!=10,Audit!#REF!,"") &amp; IF(Audit!#REF!&lt;&gt;1,U1029,"")</f>
        <v>#REF!</v>
      </c>
      <c r="BI1029" s="47" t="e">
        <f t="shared" si="507"/>
        <v>#REF!</v>
      </c>
      <c r="BJ1029" s="48" t="str">
        <f t="shared" si="508"/>
        <v/>
      </c>
      <c r="BK1029" s="48" t="str">
        <f t="shared" si="509"/>
        <v/>
      </c>
      <c r="BL1029" s="48" t="str">
        <f t="shared" si="510"/>
        <v/>
      </c>
      <c r="BM1029" s="48" t="str">
        <f t="shared" si="511"/>
        <v/>
      </c>
      <c r="BN1029" s="48" t="str">
        <f t="shared" si="512"/>
        <v/>
      </c>
      <c r="BO1029" s="48" t="str">
        <f t="shared" si="513"/>
        <v/>
      </c>
      <c r="BP1029" s="48" t="str">
        <f t="shared" si="514"/>
        <v/>
      </c>
      <c r="BQ1029" s="48" t="str">
        <f t="shared" si="515"/>
        <v/>
      </c>
      <c r="BR1029" s="48" t="str">
        <f t="shared" si="516"/>
        <v/>
      </c>
      <c r="BS1029" s="48" t="str">
        <f t="shared" si="517"/>
        <v/>
      </c>
      <c r="BT1029" s="48" t="str">
        <f t="shared" si="518"/>
        <v/>
      </c>
      <c r="BU1029" s="48" t="str">
        <f t="shared" si="519"/>
        <v/>
      </c>
    </row>
    <row r="1030" spans="1:73">
      <c r="A1030" s="10" t="e">
        <f>Audit!#REF!</f>
        <v>#REF!</v>
      </c>
      <c r="B1030" s="10" t="e">
        <f t="shared" si="490"/>
        <v>#REF!</v>
      </c>
      <c r="C1030" s="17" t="e">
        <f>VLOOKUP(Audit!#REF!,$V$3:$AE$12,2,FALSE) &amp; VLOOKUP(Audit!#REF!,$V$13:$AE$22,2,FALSE)&amp; IF(Audit!#REF!=10,Audit!#REF!&amp;Audit!#REF!,"")</f>
        <v>#REF!</v>
      </c>
      <c r="D1030" s="17" t="e">
        <f>VLOOKUP(Audit!#REF!,$V$3:$AE$12,3,FALSE) &amp; VLOOKUP(Audit!#REF!,$V$13:$AE$22,3,FALSE) &amp;IF(Audit!#REF!=10,Audit!#REF!&amp;Audit!#REF!,"")</f>
        <v>#REF!</v>
      </c>
      <c r="E1030" s="17" t="e">
        <f>VLOOKUP(Audit!#REF!,$V$3:$AE$12,4,FALSE)&amp; Audit!#REF! &amp; VLOOKUP(Audit!#REF!,$V$13:$AE$22,4,FALSE)&amp; IF(Audit!#REF!=10,Audit!#REF!&amp;Audit!#REF!,"")</f>
        <v>#REF!</v>
      </c>
      <c r="F1030" s="17" t="e">
        <f>VLOOKUP(Audit!#REF!,$V$3:$AE$12,5,FALSE) &amp; VLOOKUP(Audit!#REF!,$V$13:$AE$22,5,FALSE)&amp; IF(Audit!#REF!=10,Audit!#REF!&amp;Audit!#REF!,"")</f>
        <v>#REF!</v>
      </c>
      <c r="G1030" s="17" t="e">
        <f>VLOOKUP(Audit!#REF!,$V$3:$AE$12,6,FALSE) &amp; VLOOKUP(Audit!#REF!,$V$13:$AE$22,6,FALSE)&amp; IF(Audit!#REF!=10,Audit!#REF!&amp;Audit!#REF!,"")</f>
        <v>#REF!</v>
      </c>
      <c r="H1030" s="17" t="e">
        <f>VLOOKUP(Audit!#REF!,$V$3:$AE$12,7,FALSE) &amp; VLOOKUP(Audit!#REF!,$V$13:$AE$22,7,FALSE)&amp;IF(Audit!#REF!=10,Audit!#REF!&amp;Audit!#REF!,"")</f>
        <v>#REF!</v>
      </c>
      <c r="I1030" s="17" t="e">
        <f>VLOOKUP(Audit!#REF!,$V$3:$AE$12,8,FALSE) &amp; Audit!#REF! &amp; VLOOKUP(Audit!#REF!,$V$13:$AE$22,8,FALSE)&amp;IF(Audit!#REF!=10,Audit!#REF!&amp;Audit!#REF!,"")</f>
        <v>#REF!</v>
      </c>
      <c r="J1030" s="17" t="e">
        <f>VLOOKUP(Audit!#REF!,$V$3:$AE$12,9,FALSE) &amp; VLOOKUP(Audit!#REF!,$V$13:$AE$22,9,FALSE) &amp; IF(Audit!#REF!=10,Audit!#REF!&amp;Audit!#REF!,"") &amp; IF(Audit!#REF!&lt;&gt;1,U1030,"")</f>
        <v>#REF!</v>
      </c>
      <c r="K1030" s="17" t="e">
        <f>VLOOKUP(Audit!#REF!,$V$3:$AE$12,10,FALSE) &amp; Audit!#REF! &amp; VLOOKUP(Audit!#REF!,$V$13:$AE$22,10,FALSE) &amp; IF(Audit!#REF!=10,Audit!#REF!&amp;Audit!#REF!,"") &amp; IF(Audit!#REF!&lt;&gt;1,U1030,"")</f>
        <v>#REF!</v>
      </c>
      <c r="L1030" s="10" t="e">
        <f>Audit!#REF!</f>
        <v>#REF!</v>
      </c>
      <c r="M1030" s="10" t="e">
        <f t="shared" si="491"/>
        <v>#REF!</v>
      </c>
      <c r="N1030" s="10" t="e">
        <f t="shared" si="492"/>
        <v>#REF!</v>
      </c>
      <c r="O1030" s="10" t="e">
        <f t="shared" si="493"/>
        <v>#REF!</v>
      </c>
      <c r="P1030" s="10" t="e">
        <f t="shared" si="494"/>
        <v>#REF!</v>
      </c>
      <c r="Q1030" s="10" t="e">
        <f t="shared" si="495"/>
        <v>#REF!</v>
      </c>
      <c r="R1030" s="10" t="e">
        <f t="shared" si="496"/>
        <v>#REF!</v>
      </c>
      <c r="S1030" s="10" t="e">
        <f t="shared" si="497"/>
        <v>#REF!</v>
      </c>
      <c r="T1030" s="10" t="e">
        <f t="shared" si="498"/>
        <v>#REF!</v>
      </c>
      <c r="U1030" s="17" t="e">
        <f>IF(Audit!#REF!="","",VLOOKUP(Audit!#REF!,$W$26:$X$35,2,FALSE)) &amp; Audit!#REF! &amp; IF(Audit!#REF!="","",IF(Audit!#REF!&lt;=1.4,VLOOKUP(Audit!#REF!,$W$38:X1075,2,FALSE),VLOOKUP(Audit!#REF!,$W$51:$X$61,2,FALSE))) &amp; IF(Audit!#REF!="","",VLOOKUP(Audit!#REF!,$Y$26:$Z$35,2,FALSE) &amp; Audit!#REF! &amp; IF(Audit!#REF!="","",IF(Audit!#REF!&lt;=1.4,VLOOKUP(Audit!#REF!,$Y$38:$Z$48,2,FALSE),VLOOKUP(Audit!#REF!,$Y$51:$Z$61,2,FALSE))))</f>
        <v>#REF!</v>
      </c>
      <c r="V1030" s="21"/>
      <c r="AH1030" s="49" t="e">
        <f>Audit!#REF!</f>
        <v>#REF!</v>
      </c>
      <c r="AI1030" s="50" t="e">
        <f>VLOOKUP(Audit!#REF!,$V$3:$AE$12,2,FALSE)&amp; IF(Audit!#REF!=10,Audit!#REF!,"")</f>
        <v>#REF!</v>
      </c>
      <c r="AJ1030" s="50" t="e">
        <f>VLOOKUP(Audit!#REF!,$V$13:$AE$22,2,FALSE)&amp; IF(Audit!#REF!=10,Audit!#REF!,"")</f>
        <v>#REF!</v>
      </c>
      <c r="AK1030" s="47" t="e">
        <f t="shared" si="499"/>
        <v>#REF!</v>
      </c>
      <c r="AL1030" s="50" t="e">
        <f>VLOOKUP(Audit!#REF!,$V$3:$AE$12,3,FALSE)&amp; IF(Audit!#REF!=10,Audit!#REF!,"")</f>
        <v>#REF!</v>
      </c>
      <c r="AM1030" s="50" t="e">
        <f>VLOOKUP(Audit!#REF!,$V$13:$AE$22,3,FALSE)&amp; IF(Audit!#REF!=10,Audit!#REF!,"")</f>
        <v>#REF!</v>
      </c>
      <c r="AN1030" s="47" t="e">
        <f t="shared" si="500"/>
        <v>#REF!</v>
      </c>
      <c r="AO1030" s="50" t="e">
        <f>VLOOKUP(Audit!#REF!,$V$3:$AE$12,4,FALSE) &amp;  Audit!#REF! &amp; IF(Audit!#REF!=10,Audit!#REF!,"")</f>
        <v>#REF!</v>
      </c>
      <c r="AP1030" s="50" t="e">
        <f>VLOOKUP(Audit!#REF!,$V$13:$AE$22,4,FALSE)&amp; IF(Audit!#REF!=10,Audit!#REF!,"")</f>
        <v>#REF!</v>
      </c>
      <c r="AQ1030" s="47" t="e">
        <f t="shared" si="501"/>
        <v>#REF!</v>
      </c>
      <c r="AR1030" s="50" t="e">
        <f>VLOOKUP(Audit!#REF!,$V$3:$AE$12,5,FALSE)&amp; IF(Audit!#REF!=10,Audit!#REF!,"")</f>
        <v>#REF!</v>
      </c>
      <c r="AS1030" s="50" t="e">
        <f>VLOOKUP(Audit!#REF!,$V$13:$AE$22,5,FALSE)&amp; IF(Audit!#REF!=10,Audit!#REF!,"")</f>
        <v>#REF!</v>
      </c>
      <c r="AT1030" s="47" t="e">
        <f t="shared" si="502"/>
        <v>#REF!</v>
      </c>
      <c r="AU1030" s="50" t="e">
        <f>VLOOKUP(Audit!#REF!,$V$3:$AE$12,6,FALSE)&amp; IF(Audit!#REF!=10,Audit!#REF!,"")</f>
        <v>#REF!</v>
      </c>
      <c r="AV1030" s="50" t="e">
        <f>VLOOKUP(Audit!#REF!,$V$13:$AE$22,6,FALSE)&amp; IF(Audit!#REF!=10,Audit!#REF!,"")</f>
        <v>#REF!</v>
      </c>
      <c r="AW1030" s="47" t="e">
        <f t="shared" si="503"/>
        <v>#REF!</v>
      </c>
      <c r="AX1030" s="50" t="e">
        <f>VLOOKUP(Audit!#REF!,$V$3:$AE$12,7,FALSE)&amp; IF(Audit!#REF!=10,Audit!#REF!,"")</f>
        <v>#REF!</v>
      </c>
      <c r="AY1030" s="50" t="e">
        <f>VLOOKUP(Audit!#REF!,$V$13:$AE$22,7,FALSE) &amp; IF(Audit!#REF!=10,Audit!#REF!,"")</f>
        <v>#REF!</v>
      </c>
      <c r="AZ1030" s="47" t="e">
        <f t="shared" si="504"/>
        <v>#REF!</v>
      </c>
      <c r="BA1030" s="50" t="e">
        <f>VLOOKUP(Audit!#REF!,$V$3:$AE$12,8,FALSE)&amp; Audit!#REF! &amp; IF(Audit!#REF!=10,Audit!#REF!,"")</f>
        <v>#REF!</v>
      </c>
      <c r="BB1030" s="50" t="e">
        <f>VLOOKUP(Audit!#REF!,$V$13:$AE$22,8,FALSE) &amp; IF(Audit!#REF!=10,Audit!#REF!,"")</f>
        <v>#REF!</v>
      </c>
      <c r="BC1030" s="47" t="e">
        <f t="shared" si="505"/>
        <v>#REF!</v>
      </c>
      <c r="BD1030" s="50" t="e">
        <f>VLOOKUP(Audit!#REF!,$V$3:$AE$12,9,FALSE)&amp; IF(Audit!#REF!=10,Audit!#REF!,"")</f>
        <v>#REF!</v>
      </c>
      <c r="BE1030" s="50" t="e">
        <f>VLOOKUP(Audit!#REF!,$V$13:$AE$22,9,FALSE) &amp; IF(Audit!#REF!=10,Audit!#REF!,"") &amp; IF(Audit!#REF!&lt;&gt;1,U1030,"")</f>
        <v>#REF!</v>
      </c>
      <c r="BF1030" s="47" t="e">
        <f t="shared" si="506"/>
        <v>#REF!</v>
      </c>
      <c r="BG1030" s="50" t="e">
        <f>VLOOKUP(Audit!#REF!,$V$3:$AE$12,10,FALSE) &amp; Audit!#REF! &amp; IF(Audit!#REF!=10,Audit!#REF!,"")</f>
        <v>#REF!</v>
      </c>
      <c r="BH1030" s="50" t="e">
        <f>VLOOKUP(Audit!#REF!,$V$13:$AE$22,10,FALSE) &amp; IF(Audit!#REF!=10,Audit!#REF!,"") &amp; IF(Audit!#REF!&lt;&gt;1,U1030,"")</f>
        <v>#REF!</v>
      </c>
      <c r="BI1030" s="47" t="e">
        <f t="shared" si="507"/>
        <v>#REF!</v>
      </c>
      <c r="BJ1030" s="48" t="str">
        <f t="shared" si="508"/>
        <v/>
      </c>
      <c r="BK1030" s="48" t="str">
        <f t="shared" si="509"/>
        <v/>
      </c>
      <c r="BL1030" s="48" t="str">
        <f t="shared" si="510"/>
        <v/>
      </c>
      <c r="BM1030" s="48" t="str">
        <f t="shared" si="511"/>
        <v/>
      </c>
      <c r="BN1030" s="48" t="str">
        <f t="shared" si="512"/>
        <v/>
      </c>
      <c r="BO1030" s="48" t="str">
        <f t="shared" si="513"/>
        <v/>
      </c>
      <c r="BP1030" s="48" t="str">
        <f t="shared" si="514"/>
        <v/>
      </c>
      <c r="BQ1030" s="48" t="str">
        <f t="shared" si="515"/>
        <v/>
      </c>
      <c r="BR1030" s="48" t="str">
        <f t="shared" si="516"/>
        <v/>
      </c>
      <c r="BS1030" s="48" t="str">
        <f t="shared" si="517"/>
        <v/>
      </c>
      <c r="BT1030" s="48" t="str">
        <f t="shared" si="518"/>
        <v/>
      </c>
      <c r="BU1030" s="48" t="str">
        <f t="shared" si="519"/>
        <v/>
      </c>
    </row>
    <row r="1031" spans="1:73">
      <c r="A1031" s="10" t="e">
        <f>Audit!#REF!</f>
        <v>#REF!</v>
      </c>
      <c r="B1031" s="10" t="e">
        <f t="shared" si="490"/>
        <v>#REF!</v>
      </c>
      <c r="C1031" s="17" t="e">
        <f>VLOOKUP(Audit!#REF!,$V$3:$AE$12,2,FALSE) &amp; VLOOKUP(Audit!#REF!,$V$13:$AE$22,2,FALSE)&amp; IF(Audit!#REF!=10,Audit!#REF!&amp;Audit!#REF!,"")</f>
        <v>#REF!</v>
      </c>
      <c r="D1031" s="17" t="e">
        <f>VLOOKUP(Audit!#REF!,$V$3:$AE$12,3,FALSE) &amp; VLOOKUP(Audit!#REF!,$V$13:$AE$22,3,FALSE) &amp;IF(Audit!#REF!=10,Audit!#REF!&amp;Audit!#REF!,"")</f>
        <v>#REF!</v>
      </c>
      <c r="E1031" s="17" t="e">
        <f>VLOOKUP(Audit!#REF!,$V$3:$AE$12,4,FALSE)&amp; Audit!#REF! &amp; VLOOKUP(Audit!#REF!,$V$13:$AE$22,4,FALSE)&amp; IF(Audit!#REF!=10,Audit!#REF!&amp;Audit!#REF!,"")</f>
        <v>#REF!</v>
      </c>
      <c r="F1031" s="17" t="e">
        <f>VLOOKUP(Audit!#REF!,$V$3:$AE$12,5,FALSE) &amp; VLOOKUP(Audit!#REF!,$V$13:$AE$22,5,FALSE)&amp; IF(Audit!#REF!=10,Audit!#REF!&amp;Audit!#REF!,"")</f>
        <v>#REF!</v>
      </c>
      <c r="G1031" s="17" t="e">
        <f>VLOOKUP(Audit!#REF!,$V$3:$AE$12,6,FALSE) &amp; VLOOKUP(Audit!#REF!,$V$13:$AE$22,6,FALSE)&amp; IF(Audit!#REF!=10,Audit!#REF!&amp;Audit!#REF!,"")</f>
        <v>#REF!</v>
      </c>
      <c r="H1031" s="17" t="e">
        <f>VLOOKUP(Audit!#REF!,$V$3:$AE$12,7,FALSE) &amp; VLOOKUP(Audit!#REF!,$V$13:$AE$22,7,FALSE)&amp;IF(Audit!#REF!=10,Audit!#REF!&amp;Audit!#REF!,"")</f>
        <v>#REF!</v>
      </c>
      <c r="I1031" s="17" t="e">
        <f>VLOOKUP(Audit!#REF!,$V$3:$AE$12,8,FALSE) &amp; Audit!#REF! &amp; VLOOKUP(Audit!#REF!,$V$13:$AE$22,8,FALSE)&amp;IF(Audit!#REF!=10,Audit!#REF!&amp;Audit!#REF!,"")</f>
        <v>#REF!</v>
      </c>
      <c r="J1031" s="17" t="e">
        <f>VLOOKUP(Audit!#REF!,$V$3:$AE$12,9,FALSE) &amp; VLOOKUP(Audit!#REF!,$V$13:$AE$22,9,FALSE) &amp; IF(Audit!#REF!=10,Audit!#REF!&amp;Audit!#REF!,"") &amp; IF(Audit!#REF!&lt;&gt;1,U1031,"")</f>
        <v>#REF!</v>
      </c>
      <c r="K1031" s="17" t="e">
        <f>VLOOKUP(Audit!#REF!,$V$3:$AE$12,10,FALSE) &amp; Audit!#REF! &amp; VLOOKUP(Audit!#REF!,$V$13:$AE$22,10,FALSE) &amp; IF(Audit!#REF!=10,Audit!#REF!&amp;Audit!#REF!,"") &amp; IF(Audit!#REF!&lt;&gt;1,U1031,"")</f>
        <v>#REF!</v>
      </c>
      <c r="L1031" s="10" t="e">
        <f>Audit!#REF!</f>
        <v>#REF!</v>
      </c>
      <c r="M1031" s="10" t="e">
        <f t="shared" si="491"/>
        <v>#REF!</v>
      </c>
      <c r="N1031" s="10" t="e">
        <f t="shared" si="492"/>
        <v>#REF!</v>
      </c>
      <c r="O1031" s="10" t="e">
        <f t="shared" si="493"/>
        <v>#REF!</v>
      </c>
      <c r="P1031" s="10" t="e">
        <f t="shared" si="494"/>
        <v>#REF!</v>
      </c>
      <c r="Q1031" s="10" t="e">
        <f t="shared" si="495"/>
        <v>#REF!</v>
      </c>
      <c r="R1031" s="10" t="e">
        <f t="shared" si="496"/>
        <v>#REF!</v>
      </c>
      <c r="S1031" s="10" t="e">
        <f t="shared" si="497"/>
        <v>#REF!</v>
      </c>
      <c r="T1031" s="10" t="e">
        <f t="shared" si="498"/>
        <v>#REF!</v>
      </c>
      <c r="U1031" s="17" t="e">
        <f>IF(Audit!#REF!="","",VLOOKUP(Audit!#REF!,$W$26:$X$35,2,FALSE)) &amp; Audit!#REF! &amp; IF(Audit!#REF!="","",IF(Audit!#REF!&lt;=1.4,VLOOKUP(Audit!#REF!,$W$38:X1076,2,FALSE),VLOOKUP(Audit!#REF!,$W$51:$X$61,2,FALSE))) &amp; IF(Audit!#REF!="","",VLOOKUP(Audit!#REF!,$Y$26:$Z$35,2,FALSE) &amp; Audit!#REF! &amp; IF(Audit!#REF!="","",IF(Audit!#REF!&lt;=1.4,VLOOKUP(Audit!#REF!,$Y$38:$Z$48,2,FALSE),VLOOKUP(Audit!#REF!,$Y$51:$Z$61,2,FALSE))))</f>
        <v>#REF!</v>
      </c>
      <c r="V1031" s="21"/>
      <c r="AH1031" s="49" t="e">
        <f>Audit!#REF!</f>
        <v>#REF!</v>
      </c>
      <c r="AI1031" s="50" t="e">
        <f>VLOOKUP(Audit!#REF!,$V$3:$AE$12,2,FALSE)&amp; IF(Audit!#REF!=10,Audit!#REF!,"")</f>
        <v>#REF!</v>
      </c>
      <c r="AJ1031" s="50" t="e">
        <f>VLOOKUP(Audit!#REF!,$V$13:$AE$22,2,FALSE)&amp; IF(Audit!#REF!=10,Audit!#REF!,"")</f>
        <v>#REF!</v>
      </c>
      <c r="AK1031" s="47" t="e">
        <f t="shared" si="499"/>
        <v>#REF!</v>
      </c>
      <c r="AL1031" s="50" t="e">
        <f>VLOOKUP(Audit!#REF!,$V$3:$AE$12,3,FALSE)&amp; IF(Audit!#REF!=10,Audit!#REF!,"")</f>
        <v>#REF!</v>
      </c>
      <c r="AM1031" s="50" t="e">
        <f>VLOOKUP(Audit!#REF!,$V$13:$AE$22,3,FALSE)&amp; IF(Audit!#REF!=10,Audit!#REF!,"")</f>
        <v>#REF!</v>
      </c>
      <c r="AN1031" s="47" t="e">
        <f t="shared" si="500"/>
        <v>#REF!</v>
      </c>
      <c r="AO1031" s="50" t="e">
        <f>VLOOKUP(Audit!#REF!,$V$3:$AE$12,4,FALSE) &amp;  Audit!#REF! &amp; IF(Audit!#REF!=10,Audit!#REF!,"")</f>
        <v>#REF!</v>
      </c>
      <c r="AP1031" s="50" t="e">
        <f>VLOOKUP(Audit!#REF!,$V$13:$AE$22,4,FALSE)&amp; IF(Audit!#REF!=10,Audit!#REF!,"")</f>
        <v>#REF!</v>
      </c>
      <c r="AQ1031" s="47" t="e">
        <f t="shared" si="501"/>
        <v>#REF!</v>
      </c>
      <c r="AR1031" s="50" t="e">
        <f>VLOOKUP(Audit!#REF!,$V$3:$AE$12,5,FALSE)&amp; IF(Audit!#REF!=10,Audit!#REF!,"")</f>
        <v>#REF!</v>
      </c>
      <c r="AS1031" s="50" t="e">
        <f>VLOOKUP(Audit!#REF!,$V$13:$AE$22,5,FALSE)&amp; IF(Audit!#REF!=10,Audit!#REF!,"")</f>
        <v>#REF!</v>
      </c>
      <c r="AT1031" s="47" t="e">
        <f t="shared" si="502"/>
        <v>#REF!</v>
      </c>
      <c r="AU1031" s="50" t="e">
        <f>VLOOKUP(Audit!#REF!,$V$3:$AE$12,6,FALSE)&amp; IF(Audit!#REF!=10,Audit!#REF!,"")</f>
        <v>#REF!</v>
      </c>
      <c r="AV1031" s="50" t="e">
        <f>VLOOKUP(Audit!#REF!,$V$13:$AE$22,6,FALSE)&amp; IF(Audit!#REF!=10,Audit!#REF!,"")</f>
        <v>#REF!</v>
      </c>
      <c r="AW1031" s="47" t="e">
        <f t="shared" si="503"/>
        <v>#REF!</v>
      </c>
      <c r="AX1031" s="50" t="e">
        <f>VLOOKUP(Audit!#REF!,$V$3:$AE$12,7,FALSE)&amp; IF(Audit!#REF!=10,Audit!#REF!,"")</f>
        <v>#REF!</v>
      </c>
      <c r="AY1031" s="50" t="e">
        <f>VLOOKUP(Audit!#REF!,$V$13:$AE$22,7,FALSE) &amp; IF(Audit!#REF!=10,Audit!#REF!,"")</f>
        <v>#REF!</v>
      </c>
      <c r="AZ1031" s="47" t="e">
        <f t="shared" si="504"/>
        <v>#REF!</v>
      </c>
      <c r="BA1031" s="50" t="e">
        <f>VLOOKUP(Audit!#REF!,$V$3:$AE$12,8,FALSE)&amp; Audit!#REF! &amp; IF(Audit!#REF!=10,Audit!#REF!,"")</f>
        <v>#REF!</v>
      </c>
      <c r="BB1031" s="50" t="e">
        <f>VLOOKUP(Audit!#REF!,$V$13:$AE$22,8,FALSE) &amp; IF(Audit!#REF!=10,Audit!#REF!,"")</f>
        <v>#REF!</v>
      </c>
      <c r="BC1031" s="47" t="e">
        <f t="shared" si="505"/>
        <v>#REF!</v>
      </c>
      <c r="BD1031" s="50" t="e">
        <f>VLOOKUP(Audit!#REF!,$V$3:$AE$12,9,FALSE)&amp; IF(Audit!#REF!=10,Audit!#REF!,"")</f>
        <v>#REF!</v>
      </c>
      <c r="BE1031" s="50" t="e">
        <f>VLOOKUP(Audit!#REF!,$V$13:$AE$22,9,FALSE) &amp; IF(Audit!#REF!=10,Audit!#REF!,"") &amp; IF(Audit!#REF!&lt;&gt;1,U1031,"")</f>
        <v>#REF!</v>
      </c>
      <c r="BF1031" s="47" t="e">
        <f t="shared" si="506"/>
        <v>#REF!</v>
      </c>
      <c r="BG1031" s="50" t="e">
        <f>VLOOKUP(Audit!#REF!,$V$3:$AE$12,10,FALSE) &amp; Audit!#REF! &amp; IF(Audit!#REF!=10,Audit!#REF!,"")</f>
        <v>#REF!</v>
      </c>
      <c r="BH1031" s="50" t="e">
        <f>VLOOKUP(Audit!#REF!,$V$13:$AE$22,10,FALSE) &amp; IF(Audit!#REF!=10,Audit!#REF!,"") &amp; IF(Audit!#REF!&lt;&gt;1,U1031,"")</f>
        <v>#REF!</v>
      </c>
      <c r="BI1031" s="47" t="e">
        <f t="shared" si="507"/>
        <v>#REF!</v>
      </c>
      <c r="BJ1031" s="48" t="str">
        <f t="shared" si="508"/>
        <v/>
      </c>
      <c r="BK1031" s="48" t="str">
        <f t="shared" si="509"/>
        <v/>
      </c>
      <c r="BL1031" s="48" t="str">
        <f t="shared" si="510"/>
        <v/>
      </c>
      <c r="BM1031" s="48" t="str">
        <f t="shared" si="511"/>
        <v/>
      </c>
      <c r="BN1031" s="48" t="str">
        <f t="shared" si="512"/>
        <v/>
      </c>
      <c r="BO1031" s="48" t="str">
        <f t="shared" si="513"/>
        <v/>
      </c>
      <c r="BP1031" s="48" t="str">
        <f t="shared" si="514"/>
        <v/>
      </c>
      <c r="BQ1031" s="48" t="str">
        <f t="shared" si="515"/>
        <v/>
      </c>
      <c r="BR1031" s="48" t="str">
        <f t="shared" si="516"/>
        <v/>
      </c>
      <c r="BS1031" s="48" t="str">
        <f t="shared" si="517"/>
        <v/>
      </c>
      <c r="BT1031" s="48" t="str">
        <f t="shared" si="518"/>
        <v/>
      </c>
      <c r="BU1031" s="48" t="str">
        <f t="shared" si="519"/>
        <v/>
      </c>
    </row>
    <row r="1032" spans="1:73">
      <c r="A1032" s="10" t="e">
        <f>Audit!#REF!</f>
        <v>#REF!</v>
      </c>
      <c r="B1032" s="10" t="e">
        <f t="shared" si="490"/>
        <v>#REF!</v>
      </c>
      <c r="C1032" s="17" t="e">
        <f>VLOOKUP(Audit!#REF!,$V$3:$AE$12,2,FALSE) &amp; VLOOKUP(Audit!#REF!,$V$13:$AE$22,2,FALSE)&amp; IF(Audit!#REF!=10,Audit!#REF!&amp;Audit!#REF!,"")</f>
        <v>#REF!</v>
      </c>
      <c r="D1032" s="17" t="e">
        <f>VLOOKUP(Audit!#REF!,$V$3:$AE$12,3,FALSE) &amp; VLOOKUP(Audit!#REF!,$V$13:$AE$22,3,FALSE) &amp;IF(Audit!#REF!=10,Audit!#REF!&amp;Audit!#REF!,"")</f>
        <v>#REF!</v>
      </c>
      <c r="E1032" s="17" t="e">
        <f>VLOOKUP(Audit!#REF!,$V$3:$AE$12,4,FALSE)&amp; Audit!#REF! &amp; VLOOKUP(Audit!#REF!,$V$13:$AE$22,4,FALSE)&amp; IF(Audit!#REF!=10,Audit!#REF!&amp;Audit!#REF!,"")</f>
        <v>#REF!</v>
      </c>
      <c r="F1032" s="17" t="e">
        <f>VLOOKUP(Audit!#REF!,$V$3:$AE$12,5,FALSE) &amp; VLOOKUP(Audit!#REF!,$V$13:$AE$22,5,FALSE)&amp; IF(Audit!#REF!=10,Audit!#REF!&amp;Audit!#REF!,"")</f>
        <v>#REF!</v>
      </c>
      <c r="G1032" s="17" t="e">
        <f>VLOOKUP(Audit!#REF!,$V$3:$AE$12,6,FALSE) &amp; VLOOKUP(Audit!#REF!,$V$13:$AE$22,6,FALSE)&amp; IF(Audit!#REF!=10,Audit!#REF!&amp;Audit!#REF!,"")</f>
        <v>#REF!</v>
      </c>
      <c r="H1032" s="17" t="e">
        <f>VLOOKUP(Audit!#REF!,$V$3:$AE$12,7,FALSE) &amp; VLOOKUP(Audit!#REF!,$V$13:$AE$22,7,FALSE)&amp;IF(Audit!#REF!=10,Audit!#REF!&amp;Audit!#REF!,"")</f>
        <v>#REF!</v>
      </c>
      <c r="I1032" s="17" t="e">
        <f>VLOOKUP(Audit!#REF!,$V$3:$AE$12,8,FALSE) &amp; Audit!#REF! &amp; VLOOKUP(Audit!#REF!,$V$13:$AE$22,8,FALSE)&amp;IF(Audit!#REF!=10,Audit!#REF!&amp;Audit!#REF!,"")</f>
        <v>#REF!</v>
      </c>
      <c r="J1032" s="17" t="e">
        <f>VLOOKUP(Audit!#REF!,$V$3:$AE$12,9,FALSE) &amp; VLOOKUP(Audit!#REF!,$V$13:$AE$22,9,FALSE) &amp; IF(Audit!#REF!=10,Audit!#REF!&amp;Audit!#REF!,"") &amp; IF(Audit!#REF!&lt;&gt;1,U1032,"")</f>
        <v>#REF!</v>
      </c>
      <c r="K1032" s="17" t="e">
        <f>VLOOKUP(Audit!#REF!,$V$3:$AE$12,10,FALSE) &amp; Audit!#REF! &amp; VLOOKUP(Audit!#REF!,$V$13:$AE$22,10,FALSE) &amp; IF(Audit!#REF!=10,Audit!#REF!&amp;Audit!#REF!,"") &amp; IF(Audit!#REF!&lt;&gt;1,U1032,"")</f>
        <v>#REF!</v>
      </c>
      <c r="L1032" s="10" t="e">
        <f>Audit!#REF!</f>
        <v>#REF!</v>
      </c>
      <c r="M1032" s="10" t="e">
        <f t="shared" si="491"/>
        <v>#REF!</v>
      </c>
      <c r="N1032" s="10" t="e">
        <f t="shared" si="492"/>
        <v>#REF!</v>
      </c>
      <c r="O1032" s="10" t="e">
        <f t="shared" si="493"/>
        <v>#REF!</v>
      </c>
      <c r="P1032" s="10" t="e">
        <f t="shared" si="494"/>
        <v>#REF!</v>
      </c>
      <c r="Q1032" s="10" t="e">
        <f t="shared" si="495"/>
        <v>#REF!</v>
      </c>
      <c r="R1032" s="10" t="e">
        <f t="shared" si="496"/>
        <v>#REF!</v>
      </c>
      <c r="S1032" s="10" t="e">
        <f t="shared" si="497"/>
        <v>#REF!</v>
      </c>
      <c r="T1032" s="10" t="e">
        <f t="shared" si="498"/>
        <v>#REF!</v>
      </c>
      <c r="U1032" s="17" t="e">
        <f>IF(Audit!#REF!="","",VLOOKUP(Audit!#REF!,$W$26:$X$35,2,FALSE)) &amp; Audit!#REF! &amp; IF(Audit!#REF!="","",IF(Audit!#REF!&lt;=1.4,VLOOKUP(Audit!#REF!,$W$38:X1077,2,FALSE),VLOOKUP(Audit!#REF!,$W$51:$X$61,2,FALSE))) &amp; IF(Audit!#REF!="","",VLOOKUP(Audit!#REF!,$Y$26:$Z$35,2,FALSE) &amp; Audit!#REF! &amp; IF(Audit!#REF!="","",IF(Audit!#REF!&lt;=1.4,VLOOKUP(Audit!#REF!,$Y$38:$Z$48,2,FALSE),VLOOKUP(Audit!#REF!,$Y$51:$Z$61,2,FALSE))))</f>
        <v>#REF!</v>
      </c>
      <c r="V1032" s="21"/>
      <c r="AH1032" s="49" t="e">
        <f>Audit!#REF!</f>
        <v>#REF!</v>
      </c>
      <c r="AI1032" s="50" t="e">
        <f>VLOOKUP(Audit!#REF!,$V$3:$AE$12,2,FALSE)&amp; IF(Audit!#REF!=10,Audit!#REF!,"")</f>
        <v>#REF!</v>
      </c>
      <c r="AJ1032" s="50" t="e">
        <f>VLOOKUP(Audit!#REF!,$V$13:$AE$22,2,FALSE)&amp; IF(Audit!#REF!=10,Audit!#REF!,"")</f>
        <v>#REF!</v>
      </c>
      <c r="AK1032" s="47" t="e">
        <f t="shared" si="499"/>
        <v>#REF!</v>
      </c>
      <c r="AL1032" s="50" t="e">
        <f>VLOOKUP(Audit!#REF!,$V$3:$AE$12,3,FALSE)&amp; IF(Audit!#REF!=10,Audit!#REF!,"")</f>
        <v>#REF!</v>
      </c>
      <c r="AM1032" s="50" t="e">
        <f>VLOOKUP(Audit!#REF!,$V$13:$AE$22,3,FALSE)&amp; IF(Audit!#REF!=10,Audit!#REF!,"")</f>
        <v>#REF!</v>
      </c>
      <c r="AN1032" s="47" t="e">
        <f t="shared" si="500"/>
        <v>#REF!</v>
      </c>
      <c r="AO1032" s="50" t="e">
        <f>VLOOKUP(Audit!#REF!,$V$3:$AE$12,4,FALSE) &amp;  Audit!#REF! &amp; IF(Audit!#REF!=10,Audit!#REF!,"")</f>
        <v>#REF!</v>
      </c>
      <c r="AP1032" s="50" t="e">
        <f>VLOOKUP(Audit!#REF!,$V$13:$AE$22,4,FALSE)&amp; IF(Audit!#REF!=10,Audit!#REF!,"")</f>
        <v>#REF!</v>
      </c>
      <c r="AQ1032" s="47" t="e">
        <f t="shared" si="501"/>
        <v>#REF!</v>
      </c>
      <c r="AR1032" s="50" t="e">
        <f>VLOOKUP(Audit!#REF!,$V$3:$AE$12,5,FALSE)&amp; IF(Audit!#REF!=10,Audit!#REF!,"")</f>
        <v>#REF!</v>
      </c>
      <c r="AS1032" s="50" t="e">
        <f>VLOOKUP(Audit!#REF!,$V$13:$AE$22,5,FALSE)&amp; IF(Audit!#REF!=10,Audit!#REF!,"")</f>
        <v>#REF!</v>
      </c>
      <c r="AT1032" s="47" t="e">
        <f t="shared" si="502"/>
        <v>#REF!</v>
      </c>
      <c r="AU1032" s="50" t="e">
        <f>VLOOKUP(Audit!#REF!,$V$3:$AE$12,6,FALSE)&amp; IF(Audit!#REF!=10,Audit!#REF!,"")</f>
        <v>#REF!</v>
      </c>
      <c r="AV1032" s="50" t="e">
        <f>VLOOKUP(Audit!#REF!,$V$13:$AE$22,6,FALSE)&amp; IF(Audit!#REF!=10,Audit!#REF!,"")</f>
        <v>#REF!</v>
      </c>
      <c r="AW1032" s="47" t="e">
        <f t="shared" si="503"/>
        <v>#REF!</v>
      </c>
      <c r="AX1032" s="50" t="e">
        <f>VLOOKUP(Audit!#REF!,$V$3:$AE$12,7,FALSE)&amp; IF(Audit!#REF!=10,Audit!#REF!,"")</f>
        <v>#REF!</v>
      </c>
      <c r="AY1032" s="50" t="e">
        <f>VLOOKUP(Audit!#REF!,$V$13:$AE$22,7,FALSE) &amp; IF(Audit!#REF!=10,Audit!#REF!,"")</f>
        <v>#REF!</v>
      </c>
      <c r="AZ1032" s="47" t="e">
        <f t="shared" si="504"/>
        <v>#REF!</v>
      </c>
      <c r="BA1032" s="50" t="e">
        <f>VLOOKUP(Audit!#REF!,$V$3:$AE$12,8,FALSE)&amp; Audit!#REF! &amp; IF(Audit!#REF!=10,Audit!#REF!,"")</f>
        <v>#REF!</v>
      </c>
      <c r="BB1032" s="50" t="e">
        <f>VLOOKUP(Audit!#REF!,$V$13:$AE$22,8,FALSE) &amp; IF(Audit!#REF!=10,Audit!#REF!,"")</f>
        <v>#REF!</v>
      </c>
      <c r="BC1032" s="47" t="e">
        <f t="shared" si="505"/>
        <v>#REF!</v>
      </c>
      <c r="BD1032" s="50" t="e">
        <f>VLOOKUP(Audit!#REF!,$V$3:$AE$12,9,FALSE)&amp; IF(Audit!#REF!=10,Audit!#REF!,"")</f>
        <v>#REF!</v>
      </c>
      <c r="BE1032" s="50" t="e">
        <f>VLOOKUP(Audit!#REF!,$V$13:$AE$22,9,FALSE) &amp; IF(Audit!#REF!=10,Audit!#REF!,"") &amp; IF(Audit!#REF!&lt;&gt;1,U1032,"")</f>
        <v>#REF!</v>
      </c>
      <c r="BF1032" s="47" t="e">
        <f t="shared" si="506"/>
        <v>#REF!</v>
      </c>
      <c r="BG1032" s="50" t="e">
        <f>VLOOKUP(Audit!#REF!,$V$3:$AE$12,10,FALSE) &amp; Audit!#REF! &amp; IF(Audit!#REF!=10,Audit!#REF!,"")</f>
        <v>#REF!</v>
      </c>
      <c r="BH1032" s="50" t="e">
        <f>VLOOKUP(Audit!#REF!,$V$13:$AE$22,10,FALSE) &amp; IF(Audit!#REF!=10,Audit!#REF!,"") &amp; IF(Audit!#REF!&lt;&gt;1,U1032,"")</f>
        <v>#REF!</v>
      </c>
      <c r="BI1032" s="47" t="e">
        <f t="shared" si="507"/>
        <v>#REF!</v>
      </c>
      <c r="BJ1032" s="48" t="str">
        <f t="shared" si="508"/>
        <v/>
      </c>
      <c r="BK1032" s="48" t="str">
        <f t="shared" si="509"/>
        <v/>
      </c>
      <c r="BL1032" s="48" t="str">
        <f t="shared" si="510"/>
        <v/>
      </c>
      <c r="BM1032" s="48" t="str">
        <f t="shared" si="511"/>
        <v/>
      </c>
      <c r="BN1032" s="48" t="str">
        <f t="shared" si="512"/>
        <v/>
      </c>
      <c r="BO1032" s="48" t="str">
        <f t="shared" si="513"/>
        <v/>
      </c>
      <c r="BP1032" s="48" t="str">
        <f t="shared" si="514"/>
        <v/>
      </c>
      <c r="BQ1032" s="48" t="str">
        <f t="shared" si="515"/>
        <v/>
      </c>
      <c r="BR1032" s="48" t="str">
        <f t="shared" si="516"/>
        <v/>
      </c>
      <c r="BS1032" s="48" t="str">
        <f t="shared" si="517"/>
        <v/>
      </c>
      <c r="BT1032" s="48" t="str">
        <f t="shared" si="518"/>
        <v/>
      </c>
      <c r="BU1032" s="48" t="str">
        <f t="shared" si="519"/>
        <v/>
      </c>
    </row>
    <row r="1033" spans="1:73">
      <c r="A1033" s="10" t="e">
        <f>Audit!#REF!</f>
        <v>#REF!</v>
      </c>
      <c r="B1033" s="10" t="e">
        <f t="shared" si="490"/>
        <v>#REF!</v>
      </c>
      <c r="C1033" s="17" t="e">
        <f>VLOOKUP(Audit!#REF!,$V$3:$AE$12,2,FALSE) &amp; VLOOKUP(Audit!#REF!,$V$13:$AE$22,2,FALSE)&amp; IF(Audit!#REF!=10,Audit!#REF!&amp;Audit!#REF!,"")</f>
        <v>#REF!</v>
      </c>
      <c r="D1033" s="17" t="e">
        <f>VLOOKUP(Audit!#REF!,$V$3:$AE$12,3,FALSE) &amp; VLOOKUP(Audit!#REF!,$V$13:$AE$22,3,FALSE) &amp;IF(Audit!#REF!=10,Audit!#REF!&amp;Audit!#REF!,"")</f>
        <v>#REF!</v>
      </c>
      <c r="E1033" s="17" t="e">
        <f>VLOOKUP(Audit!#REF!,$V$3:$AE$12,4,FALSE)&amp; Audit!#REF! &amp; VLOOKUP(Audit!#REF!,$V$13:$AE$22,4,FALSE)&amp; IF(Audit!#REF!=10,Audit!#REF!&amp;Audit!#REF!,"")</f>
        <v>#REF!</v>
      </c>
      <c r="F1033" s="17" t="e">
        <f>VLOOKUP(Audit!#REF!,$V$3:$AE$12,5,FALSE) &amp; VLOOKUP(Audit!#REF!,$V$13:$AE$22,5,FALSE)&amp; IF(Audit!#REF!=10,Audit!#REF!&amp;Audit!#REF!,"")</f>
        <v>#REF!</v>
      </c>
      <c r="G1033" s="17" t="e">
        <f>VLOOKUP(Audit!#REF!,$V$3:$AE$12,6,FALSE) &amp; VLOOKUP(Audit!#REF!,$V$13:$AE$22,6,FALSE)&amp; IF(Audit!#REF!=10,Audit!#REF!&amp;Audit!#REF!,"")</f>
        <v>#REF!</v>
      </c>
      <c r="H1033" s="17" t="e">
        <f>VLOOKUP(Audit!#REF!,$V$3:$AE$12,7,FALSE) &amp; VLOOKUP(Audit!#REF!,$V$13:$AE$22,7,FALSE)&amp;IF(Audit!#REF!=10,Audit!#REF!&amp;Audit!#REF!,"")</f>
        <v>#REF!</v>
      </c>
      <c r="I1033" s="17" t="e">
        <f>VLOOKUP(Audit!#REF!,$V$3:$AE$12,8,FALSE) &amp; Audit!#REF! &amp; VLOOKUP(Audit!#REF!,$V$13:$AE$22,8,FALSE)&amp;IF(Audit!#REF!=10,Audit!#REF!&amp;Audit!#REF!,"")</f>
        <v>#REF!</v>
      </c>
      <c r="J1033" s="17" t="e">
        <f>VLOOKUP(Audit!#REF!,$V$3:$AE$12,9,FALSE) &amp; VLOOKUP(Audit!#REF!,$V$13:$AE$22,9,FALSE) &amp; IF(Audit!#REF!=10,Audit!#REF!&amp;Audit!#REF!,"") &amp; IF(Audit!#REF!&lt;&gt;1,U1033,"")</f>
        <v>#REF!</v>
      </c>
      <c r="K1033" s="17" t="e">
        <f>VLOOKUP(Audit!#REF!,$V$3:$AE$12,10,FALSE) &amp; Audit!#REF! &amp; VLOOKUP(Audit!#REF!,$V$13:$AE$22,10,FALSE) &amp; IF(Audit!#REF!=10,Audit!#REF!&amp;Audit!#REF!,"") &amp; IF(Audit!#REF!&lt;&gt;1,U1033,"")</f>
        <v>#REF!</v>
      </c>
      <c r="L1033" s="10" t="e">
        <f>Audit!#REF!</f>
        <v>#REF!</v>
      </c>
      <c r="M1033" s="10" t="e">
        <f t="shared" si="491"/>
        <v>#REF!</v>
      </c>
      <c r="N1033" s="10" t="e">
        <f t="shared" si="492"/>
        <v>#REF!</v>
      </c>
      <c r="O1033" s="10" t="e">
        <f t="shared" si="493"/>
        <v>#REF!</v>
      </c>
      <c r="P1033" s="10" t="e">
        <f t="shared" si="494"/>
        <v>#REF!</v>
      </c>
      <c r="Q1033" s="10" t="e">
        <f t="shared" si="495"/>
        <v>#REF!</v>
      </c>
      <c r="R1033" s="10" t="e">
        <f t="shared" si="496"/>
        <v>#REF!</v>
      </c>
      <c r="S1033" s="10" t="e">
        <f t="shared" si="497"/>
        <v>#REF!</v>
      </c>
      <c r="T1033" s="10" t="e">
        <f t="shared" si="498"/>
        <v>#REF!</v>
      </c>
      <c r="U1033" s="17" t="e">
        <f>IF(Audit!#REF!="","",VLOOKUP(Audit!#REF!,$W$26:$X$35,2,FALSE)) &amp; Audit!#REF! &amp; IF(Audit!#REF!="","",IF(Audit!#REF!&lt;=1.4,VLOOKUP(Audit!#REF!,$W$38:X1078,2,FALSE),VLOOKUP(Audit!#REF!,$W$51:$X$61,2,FALSE))) &amp; IF(Audit!#REF!="","",VLOOKUP(Audit!#REF!,$Y$26:$Z$35,2,FALSE) &amp; Audit!#REF! &amp; IF(Audit!#REF!="","",IF(Audit!#REF!&lt;=1.4,VLOOKUP(Audit!#REF!,$Y$38:$Z$48,2,FALSE),VLOOKUP(Audit!#REF!,$Y$51:$Z$61,2,FALSE))))</f>
        <v>#REF!</v>
      </c>
      <c r="V1033" s="21"/>
      <c r="AH1033" s="49" t="e">
        <f>Audit!#REF!</f>
        <v>#REF!</v>
      </c>
      <c r="AI1033" s="50" t="e">
        <f>VLOOKUP(Audit!#REF!,$V$3:$AE$12,2,FALSE)&amp; IF(Audit!#REF!=10,Audit!#REF!,"")</f>
        <v>#REF!</v>
      </c>
      <c r="AJ1033" s="50" t="e">
        <f>VLOOKUP(Audit!#REF!,$V$13:$AE$22,2,FALSE)&amp; IF(Audit!#REF!=10,Audit!#REF!,"")</f>
        <v>#REF!</v>
      </c>
      <c r="AK1033" s="47" t="e">
        <f t="shared" si="499"/>
        <v>#REF!</v>
      </c>
      <c r="AL1033" s="50" t="e">
        <f>VLOOKUP(Audit!#REF!,$V$3:$AE$12,3,FALSE)&amp; IF(Audit!#REF!=10,Audit!#REF!,"")</f>
        <v>#REF!</v>
      </c>
      <c r="AM1033" s="50" t="e">
        <f>VLOOKUP(Audit!#REF!,$V$13:$AE$22,3,FALSE)&amp; IF(Audit!#REF!=10,Audit!#REF!,"")</f>
        <v>#REF!</v>
      </c>
      <c r="AN1033" s="47" t="e">
        <f t="shared" si="500"/>
        <v>#REF!</v>
      </c>
      <c r="AO1033" s="50" t="e">
        <f>VLOOKUP(Audit!#REF!,$V$3:$AE$12,4,FALSE) &amp;  Audit!#REF! &amp; IF(Audit!#REF!=10,Audit!#REF!,"")</f>
        <v>#REF!</v>
      </c>
      <c r="AP1033" s="50" t="e">
        <f>VLOOKUP(Audit!#REF!,$V$13:$AE$22,4,FALSE)&amp; IF(Audit!#REF!=10,Audit!#REF!,"")</f>
        <v>#REF!</v>
      </c>
      <c r="AQ1033" s="47" t="e">
        <f t="shared" si="501"/>
        <v>#REF!</v>
      </c>
      <c r="AR1033" s="50" t="e">
        <f>VLOOKUP(Audit!#REF!,$V$3:$AE$12,5,FALSE)&amp; IF(Audit!#REF!=10,Audit!#REF!,"")</f>
        <v>#REF!</v>
      </c>
      <c r="AS1033" s="50" t="e">
        <f>VLOOKUP(Audit!#REF!,$V$13:$AE$22,5,FALSE)&amp; IF(Audit!#REF!=10,Audit!#REF!,"")</f>
        <v>#REF!</v>
      </c>
      <c r="AT1033" s="47" t="e">
        <f t="shared" si="502"/>
        <v>#REF!</v>
      </c>
      <c r="AU1033" s="50" t="e">
        <f>VLOOKUP(Audit!#REF!,$V$3:$AE$12,6,FALSE)&amp; IF(Audit!#REF!=10,Audit!#REF!,"")</f>
        <v>#REF!</v>
      </c>
      <c r="AV1033" s="50" t="e">
        <f>VLOOKUP(Audit!#REF!,$V$13:$AE$22,6,FALSE)&amp; IF(Audit!#REF!=10,Audit!#REF!,"")</f>
        <v>#REF!</v>
      </c>
      <c r="AW1033" s="47" t="e">
        <f t="shared" si="503"/>
        <v>#REF!</v>
      </c>
      <c r="AX1033" s="50" t="e">
        <f>VLOOKUP(Audit!#REF!,$V$3:$AE$12,7,FALSE)&amp; IF(Audit!#REF!=10,Audit!#REF!,"")</f>
        <v>#REF!</v>
      </c>
      <c r="AY1033" s="50" t="e">
        <f>VLOOKUP(Audit!#REF!,$V$13:$AE$22,7,FALSE) &amp; IF(Audit!#REF!=10,Audit!#REF!,"")</f>
        <v>#REF!</v>
      </c>
      <c r="AZ1033" s="47" t="e">
        <f t="shared" si="504"/>
        <v>#REF!</v>
      </c>
      <c r="BA1033" s="50" t="e">
        <f>VLOOKUP(Audit!#REF!,$V$3:$AE$12,8,FALSE)&amp; Audit!#REF! &amp; IF(Audit!#REF!=10,Audit!#REF!,"")</f>
        <v>#REF!</v>
      </c>
      <c r="BB1033" s="50" t="e">
        <f>VLOOKUP(Audit!#REF!,$V$13:$AE$22,8,FALSE) &amp; IF(Audit!#REF!=10,Audit!#REF!,"")</f>
        <v>#REF!</v>
      </c>
      <c r="BC1033" s="47" t="e">
        <f t="shared" si="505"/>
        <v>#REF!</v>
      </c>
      <c r="BD1033" s="50" t="e">
        <f>VLOOKUP(Audit!#REF!,$V$3:$AE$12,9,FALSE)&amp; IF(Audit!#REF!=10,Audit!#REF!,"")</f>
        <v>#REF!</v>
      </c>
      <c r="BE1033" s="50" t="e">
        <f>VLOOKUP(Audit!#REF!,$V$13:$AE$22,9,FALSE) &amp; IF(Audit!#REF!=10,Audit!#REF!,"") &amp; IF(Audit!#REF!&lt;&gt;1,U1033,"")</f>
        <v>#REF!</v>
      </c>
      <c r="BF1033" s="47" t="e">
        <f t="shared" si="506"/>
        <v>#REF!</v>
      </c>
      <c r="BG1033" s="50" t="e">
        <f>VLOOKUP(Audit!#REF!,$V$3:$AE$12,10,FALSE) &amp; Audit!#REF! &amp; IF(Audit!#REF!=10,Audit!#REF!,"")</f>
        <v>#REF!</v>
      </c>
      <c r="BH1033" s="50" t="e">
        <f>VLOOKUP(Audit!#REF!,$V$13:$AE$22,10,FALSE) &amp; IF(Audit!#REF!=10,Audit!#REF!,"") &amp; IF(Audit!#REF!&lt;&gt;1,U1033,"")</f>
        <v>#REF!</v>
      </c>
      <c r="BI1033" s="47" t="e">
        <f t="shared" si="507"/>
        <v>#REF!</v>
      </c>
      <c r="BJ1033" s="48" t="str">
        <f t="shared" si="508"/>
        <v/>
      </c>
      <c r="BK1033" s="48" t="str">
        <f t="shared" si="509"/>
        <v/>
      </c>
      <c r="BL1033" s="48" t="str">
        <f t="shared" si="510"/>
        <v/>
      </c>
      <c r="BM1033" s="48" t="str">
        <f t="shared" si="511"/>
        <v/>
      </c>
      <c r="BN1033" s="48" t="str">
        <f t="shared" si="512"/>
        <v/>
      </c>
      <c r="BO1033" s="48" t="str">
        <f t="shared" si="513"/>
        <v/>
      </c>
      <c r="BP1033" s="48" t="str">
        <f t="shared" si="514"/>
        <v/>
      </c>
      <c r="BQ1033" s="48" t="str">
        <f t="shared" si="515"/>
        <v/>
      </c>
      <c r="BR1033" s="48" t="str">
        <f t="shared" si="516"/>
        <v/>
      </c>
      <c r="BS1033" s="48" t="str">
        <f t="shared" si="517"/>
        <v/>
      </c>
      <c r="BT1033" s="48" t="str">
        <f t="shared" si="518"/>
        <v/>
      </c>
      <c r="BU1033" s="48" t="str">
        <f t="shared" si="519"/>
        <v/>
      </c>
    </row>
    <row r="1034" spans="1:73">
      <c r="A1034" s="10" t="e">
        <f>Audit!#REF!</f>
        <v>#REF!</v>
      </c>
      <c r="B1034" s="10" t="e">
        <f t="shared" si="490"/>
        <v>#REF!</v>
      </c>
      <c r="C1034" s="17" t="e">
        <f>VLOOKUP(Audit!#REF!,$V$3:$AE$12,2,FALSE) &amp; VLOOKUP(Audit!#REF!,$V$13:$AE$22,2,FALSE)&amp; IF(Audit!#REF!=10,Audit!#REF!&amp;Audit!#REF!,"")</f>
        <v>#REF!</v>
      </c>
      <c r="D1034" s="17" t="e">
        <f>VLOOKUP(Audit!#REF!,$V$3:$AE$12,3,FALSE) &amp; VLOOKUP(Audit!#REF!,$V$13:$AE$22,3,FALSE) &amp;IF(Audit!#REF!=10,Audit!#REF!&amp;Audit!#REF!,"")</f>
        <v>#REF!</v>
      </c>
      <c r="E1034" s="17" t="e">
        <f>VLOOKUP(Audit!#REF!,$V$3:$AE$12,4,FALSE)&amp; Audit!#REF! &amp; VLOOKUP(Audit!#REF!,$V$13:$AE$22,4,FALSE)&amp; IF(Audit!#REF!=10,Audit!#REF!&amp;Audit!#REF!,"")</f>
        <v>#REF!</v>
      </c>
      <c r="F1034" s="17" t="e">
        <f>VLOOKUP(Audit!#REF!,$V$3:$AE$12,5,FALSE) &amp; VLOOKUP(Audit!#REF!,$V$13:$AE$22,5,FALSE)&amp; IF(Audit!#REF!=10,Audit!#REF!&amp;Audit!#REF!,"")</f>
        <v>#REF!</v>
      </c>
      <c r="G1034" s="17" t="e">
        <f>VLOOKUP(Audit!#REF!,$V$3:$AE$12,6,FALSE) &amp; VLOOKUP(Audit!#REF!,$V$13:$AE$22,6,FALSE)&amp; IF(Audit!#REF!=10,Audit!#REF!&amp;Audit!#REF!,"")</f>
        <v>#REF!</v>
      </c>
      <c r="H1034" s="17" t="e">
        <f>VLOOKUP(Audit!#REF!,$V$3:$AE$12,7,FALSE) &amp; VLOOKUP(Audit!#REF!,$V$13:$AE$22,7,FALSE)&amp;IF(Audit!#REF!=10,Audit!#REF!&amp;Audit!#REF!,"")</f>
        <v>#REF!</v>
      </c>
      <c r="I1034" s="17" t="e">
        <f>VLOOKUP(Audit!#REF!,$V$3:$AE$12,8,FALSE) &amp; Audit!#REF! &amp; VLOOKUP(Audit!#REF!,$V$13:$AE$22,8,FALSE)&amp;IF(Audit!#REF!=10,Audit!#REF!&amp;Audit!#REF!,"")</f>
        <v>#REF!</v>
      </c>
      <c r="J1034" s="17" t="e">
        <f>VLOOKUP(Audit!#REF!,$V$3:$AE$12,9,FALSE) &amp; VLOOKUP(Audit!#REF!,$V$13:$AE$22,9,FALSE) &amp; IF(Audit!#REF!=10,Audit!#REF!&amp;Audit!#REF!,"") &amp; IF(Audit!#REF!&lt;&gt;1,U1034,"")</f>
        <v>#REF!</v>
      </c>
      <c r="K1034" s="17" t="e">
        <f>VLOOKUP(Audit!#REF!,$V$3:$AE$12,10,FALSE) &amp; Audit!#REF! &amp; VLOOKUP(Audit!#REF!,$V$13:$AE$22,10,FALSE) &amp; IF(Audit!#REF!=10,Audit!#REF!&amp;Audit!#REF!,"") &amp; IF(Audit!#REF!&lt;&gt;1,U1034,"")</f>
        <v>#REF!</v>
      </c>
      <c r="L1034" s="10" t="e">
        <f>Audit!#REF!</f>
        <v>#REF!</v>
      </c>
      <c r="M1034" s="10" t="e">
        <f t="shared" si="491"/>
        <v>#REF!</v>
      </c>
      <c r="N1034" s="10" t="e">
        <f t="shared" si="492"/>
        <v>#REF!</v>
      </c>
      <c r="O1034" s="10" t="e">
        <f t="shared" si="493"/>
        <v>#REF!</v>
      </c>
      <c r="P1034" s="10" t="e">
        <f t="shared" si="494"/>
        <v>#REF!</v>
      </c>
      <c r="Q1034" s="10" t="e">
        <f t="shared" si="495"/>
        <v>#REF!</v>
      </c>
      <c r="R1034" s="10" t="e">
        <f t="shared" si="496"/>
        <v>#REF!</v>
      </c>
      <c r="S1034" s="10" t="e">
        <f t="shared" si="497"/>
        <v>#REF!</v>
      </c>
      <c r="T1034" s="10" t="e">
        <f t="shared" si="498"/>
        <v>#REF!</v>
      </c>
      <c r="U1034" s="17" t="e">
        <f>IF(Audit!#REF!="","",VLOOKUP(Audit!#REF!,$W$26:$X$35,2,FALSE)) &amp; Audit!#REF! &amp; IF(Audit!#REF!="","",IF(Audit!#REF!&lt;=1.4,VLOOKUP(Audit!#REF!,$W$38:X1079,2,FALSE),VLOOKUP(Audit!#REF!,$W$51:$X$61,2,FALSE))) &amp; IF(Audit!#REF!="","",VLOOKUP(Audit!#REF!,$Y$26:$Z$35,2,FALSE) &amp; Audit!#REF! &amp; IF(Audit!#REF!="","",IF(Audit!#REF!&lt;=1.4,VLOOKUP(Audit!#REF!,$Y$38:$Z$48,2,FALSE),VLOOKUP(Audit!#REF!,$Y$51:$Z$61,2,FALSE))))</f>
        <v>#REF!</v>
      </c>
      <c r="V1034" s="21"/>
      <c r="AH1034" s="49" t="e">
        <f>Audit!#REF!</f>
        <v>#REF!</v>
      </c>
      <c r="AI1034" s="50" t="e">
        <f>VLOOKUP(Audit!#REF!,$V$3:$AE$12,2,FALSE)&amp; IF(Audit!#REF!=10,Audit!#REF!,"")</f>
        <v>#REF!</v>
      </c>
      <c r="AJ1034" s="50" t="e">
        <f>VLOOKUP(Audit!#REF!,$V$13:$AE$22,2,FALSE)&amp; IF(Audit!#REF!=10,Audit!#REF!,"")</f>
        <v>#REF!</v>
      </c>
      <c r="AK1034" s="47" t="e">
        <f t="shared" si="499"/>
        <v>#REF!</v>
      </c>
      <c r="AL1034" s="50" t="e">
        <f>VLOOKUP(Audit!#REF!,$V$3:$AE$12,3,FALSE)&amp; IF(Audit!#REF!=10,Audit!#REF!,"")</f>
        <v>#REF!</v>
      </c>
      <c r="AM1034" s="50" t="e">
        <f>VLOOKUP(Audit!#REF!,$V$13:$AE$22,3,FALSE)&amp; IF(Audit!#REF!=10,Audit!#REF!,"")</f>
        <v>#REF!</v>
      </c>
      <c r="AN1034" s="47" t="e">
        <f t="shared" si="500"/>
        <v>#REF!</v>
      </c>
      <c r="AO1034" s="50" t="e">
        <f>VLOOKUP(Audit!#REF!,$V$3:$AE$12,4,FALSE) &amp;  Audit!#REF! &amp; IF(Audit!#REF!=10,Audit!#REF!,"")</f>
        <v>#REF!</v>
      </c>
      <c r="AP1034" s="50" t="e">
        <f>VLOOKUP(Audit!#REF!,$V$13:$AE$22,4,FALSE)&amp; IF(Audit!#REF!=10,Audit!#REF!,"")</f>
        <v>#REF!</v>
      </c>
      <c r="AQ1034" s="47" t="e">
        <f t="shared" si="501"/>
        <v>#REF!</v>
      </c>
      <c r="AR1034" s="50" t="e">
        <f>VLOOKUP(Audit!#REF!,$V$3:$AE$12,5,FALSE)&amp; IF(Audit!#REF!=10,Audit!#REF!,"")</f>
        <v>#REF!</v>
      </c>
      <c r="AS1034" s="50" t="e">
        <f>VLOOKUP(Audit!#REF!,$V$13:$AE$22,5,FALSE)&amp; IF(Audit!#REF!=10,Audit!#REF!,"")</f>
        <v>#REF!</v>
      </c>
      <c r="AT1034" s="47" t="e">
        <f t="shared" si="502"/>
        <v>#REF!</v>
      </c>
      <c r="AU1034" s="50" t="e">
        <f>VLOOKUP(Audit!#REF!,$V$3:$AE$12,6,FALSE)&amp; IF(Audit!#REF!=10,Audit!#REF!,"")</f>
        <v>#REF!</v>
      </c>
      <c r="AV1034" s="50" t="e">
        <f>VLOOKUP(Audit!#REF!,$V$13:$AE$22,6,FALSE)&amp; IF(Audit!#REF!=10,Audit!#REF!,"")</f>
        <v>#REF!</v>
      </c>
      <c r="AW1034" s="47" t="e">
        <f t="shared" si="503"/>
        <v>#REF!</v>
      </c>
      <c r="AX1034" s="50" t="e">
        <f>VLOOKUP(Audit!#REF!,$V$3:$AE$12,7,FALSE)&amp; IF(Audit!#REF!=10,Audit!#REF!,"")</f>
        <v>#REF!</v>
      </c>
      <c r="AY1034" s="50" t="e">
        <f>VLOOKUP(Audit!#REF!,$V$13:$AE$22,7,FALSE) &amp; IF(Audit!#REF!=10,Audit!#REF!,"")</f>
        <v>#REF!</v>
      </c>
      <c r="AZ1034" s="47" t="e">
        <f t="shared" si="504"/>
        <v>#REF!</v>
      </c>
      <c r="BA1034" s="50" t="e">
        <f>VLOOKUP(Audit!#REF!,$V$3:$AE$12,8,FALSE)&amp; Audit!#REF! &amp; IF(Audit!#REF!=10,Audit!#REF!,"")</f>
        <v>#REF!</v>
      </c>
      <c r="BB1034" s="50" t="e">
        <f>VLOOKUP(Audit!#REF!,$V$13:$AE$22,8,FALSE) &amp; IF(Audit!#REF!=10,Audit!#REF!,"")</f>
        <v>#REF!</v>
      </c>
      <c r="BC1034" s="47" t="e">
        <f t="shared" si="505"/>
        <v>#REF!</v>
      </c>
      <c r="BD1034" s="50" t="e">
        <f>VLOOKUP(Audit!#REF!,$V$3:$AE$12,9,FALSE)&amp; IF(Audit!#REF!=10,Audit!#REF!,"")</f>
        <v>#REF!</v>
      </c>
      <c r="BE1034" s="50" t="e">
        <f>VLOOKUP(Audit!#REF!,$V$13:$AE$22,9,FALSE) &amp; IF(Audit!#REF!=10,Audit!#REF!,"") &amp; IF(Audit!#REF!&lt;&gt;1,U1034,"")</f>
        <v>#REF!</v>
      </c>
      <c r="BF1034" s="47" t="e">
        <f t="shared" si="506"/>
        <v>#REF!</v>
      </c>
      <c r="BG1034" s="50" t="e">
        <f>VLOOKUP(Audit!#REF!,$V$3:$AE$12,10,FALSE) &amp; Audit!#REF! &amp; IF(Audit!#REF!=10,Audit!#REF!,"")</f>
        <v>#REF!</v>
      </c>
      <c r="BH1034" s="50" t="e">
        <f>VLOOKUP(Audit!#REF!,$V$13:$AE$22,10,FALSE) &amp; IF(Audit!#REF!=10,Audit!#REF!,"") &amp; IF(Audit!#REF!&lt;&gt;1,U1034,"")</f>
        <v>#REF!</v>
      </c>
      <c r="BI1034" s="47" t="e">
        <f t="shared" si="507"/>
        <v>#REF!</v>
      </c>
      <c r="BJ1034" s="48" t="str">
        <f t="shared" si="508"/>
        <v/>
      </c>
      <c r="BK1034" s="48" t="str">
        <f t="shared" si="509"/>
        <v/>
      </c>
      <c r="BL1034" s="48" t="str">
        <f t="shared" si="510"/>
        <v/>
      </c>
      <c r="BM1034" s="48" t="str">
        <f t="shared" si="511"/>
        <v/>
      </c>
      <c r="BN1034" s="48" t="str">
        <f t="shared" si="512"/>
        <v/>
      </c>
      <c r="BO1034" s="48" t="str">
        <f t="shared" si="513"/>
        <v/>
      </c>
      <c r="BP1034" s="48" t="str">
        <f t="shared" si="514"/>
        <v/>
      </c>
      <c r="BQ1034" s="48" t="str">
        <f t="shared" si="515"/>
        <v/>
      </c>
      <c r="BR1034" s="48" t="str">
        <f t="shared" si="516"/>
        <v/>
      </c>
      <c r="BS1034" s="48" t="str">
        <f t="shared" si="517"/>
        <v/>
      </c>
      <c r="BT1034" s="48" t="str">
        <f t="shared" si="518"/>
        <v/>
      </c>
      <c r="BU1034" s="48" t="str">
        <f t="shared" si="519"/>
        <v/>
      </c>
    </row>
    <row r="1035" spans="1:73">
      <c r="A1035" s="10" t="e">
        <f>Audit!#REF!</f>
        <v>#REF!</v>
      </c>
      <c r="B1035" s="10" t="e">
        <f t="shared" si="490"/>
        <v>#REF!</v>
      </c>
      <c r="C1035" s="17" t="e">
        <f>VLOOKUP(Audit!#REF!,$V$3:$AE$12,2,FALSE) &amp; VLOOKUP(Audit!#REF!,$V$13:$AE$22,2,FALSE)&amp; IF(Audit!#REF!=10,Audit!#REF!&amp;Audit!#REF!,"")</f>
        <v>#REF!</v>
      </c>
      <c r="D1035" s="17" t="e">
        <f>VLOOKUP(Audit!#REF!,$V$3:$AE$12,3,FALSE) &amp; VLOOKUP(Audit!#REF!,$V$13:$AE$22,3,FALSE) &amp;IF(Audit!#REF!=10,Audit!#REF!&amp;Audit!#REF!,"")</f>
        <v>#REF!</v>
      </c>
      <c r="E1035" s="17" t="e">
        <f>VLOOKUP(Audit!#REF!,$V$3:$AE$12,4,FALSE)&amp; Audit!#REF! &amp; VLOOKUP(Audit!#REF!,$V$13:$AE$22,4,FALSE)&amp; IF(Audit!#REF!=10,Audit!#REF!&amp;Audit!#REF!,"")</f>
        <v>#REF!</v>
      </c>
      <c r="F1035" s="17" t="e">
        <f>VLOOKUP(Audit!#REF!,$V$3:$AE$12,5,FALSE) &amp; VLOOKUP(Audit!#REF!,$V$13:$AE$22,5,FALSE)&amp; IF(Audit!#REF!=10,Audit!#REF!&amp;Audit!#REF!,"")</f>
        <v>#REF!</v>
      </c>
      <c r="G1035" s="17" t="e">
        <f>VLOOKUP(Audit!#REF!,$V$3:$AE$12,6,FALSE) &amp; VLOOKUP(Audit!#REF!,$V$13:$AE$22,6,FALSE)&amp; IF(Audit!#REF!=10,Audit!#REF!&amp;Audit!#REF!,"")</f>
        <v>#REF!</v>
      </c>
      <c r="H1035" s="17" t="e">
        <f>VLOOKUP(Audit!#REF!,$V$3:$AE$12,7,FALSE) &amp; VLOOKUP(Audit!#REF!,$V$13:$AE$22,7,FALSE)&amp;IF(Audit!#REF!=10,Audit!#REF!&amp;Audit!#REF!,"")</f>
        <v>#REF!</v>
      </c>
      <c r="I1035" s="17" t="e">
        <f>VLOOKUP(Audit!#REF!,$V$3:$AE$12,8,FALSE) &amp; Audit!#REF! &amp; VLOOKUP(Audit!#REF!,$V$13:$AE$22,8,FALSE)&amp;IF(Audit!#REF!=10,Audit!#REF!&amp;Audit!#REF!,"")</f>
        <v>#REF!</v>
      </c>
      <c r="J1035" s="17" t="e">
        <f>VLOOKUP(Audit!#REF!,$V$3:$AE$12,9,FALSE) &amp; VLOOKUP(Audit!#REF!,$V$13:$AE$22,9,FALSE) &amp; IF(Audit!#REF!=10,Audit!#REF!&amp;Audit!#REF!,"") &amp; IF(Audit!#REF!&lt;&gt;1,U1035,"")</f>
        <v>#REF!</v>
      </c>
      <c r="K1035" s="17" t="e">
        <f>VLOOKUP(Audit!#REF!,$V$3:$AE$12,10,FALSE) &amp; Audit!#REF! &amp; VLOOKUP(Audit!#REF!,$V$13:$AE$22,10,FALSE) &amp; IF(Audit!#REF!=10,Audit!#REF!&amp;Audit!#REF!,"") &amp; IF(Audit!#REF!&lt;&gt;1,U1035,"")</f>
        <v>#REF!</v>
      </c>
      <c r="L1035" s="10" t="e">
        <f>Audit!#REF!</f>
        <v>#REF!</v>
      </c>
      <c r="M1035" s="10" t="e">
        <f t="shared" si="491"/>
        <v>#REF!</v>
      </c>
      <c r="N1035" s="10" t="e">
        <f t="shared" si="492"/>
        <v>#REF!</v>
      </c>
      <c r="O1035" s="10" t="e">
        <f t="shared" si="493"/>
        <v>#REF!</v>
      </c>
      <c r="P1035" s="10" t="e">
        <f t="shared" si="494"/>
        <v>#REF!</v>
      </c>
      <c r="Q1035" s="10" t="e">
        <f t="shared" si="495"/>
        <v>#REF!</v>
      </c>
      <c r="R1035" s="10" t="e">
        <f t="shared" si="496"/>
        <v>#REF!</v>
      </c>
      <c r="S1035" s="10" t="e">
        <f t="shared" si="497"/>
        <v>#REF!</v>
      </c>
      <c r="T1035" s="10" t="e">
        <f t="shared" si="498"/>
        <v>#REF!</v>
      </c>
      <c r="U1035" s="17" t="e">
        <f>IF(Audit!#REF!="","",VLOOKUP(Audit!#REF!,$W$26:$X$35,2,FALSE)) &amp; Audit!#REF! &amp; IF(Audit!#REF!="","",IF(Audit!#REF!&lt;=1.4,VLOOKUP(Audit!#REF!,$W$38:X1080,2,FALSE),VLOOKUP(Audit!#REF!,$W$51:$X$61,2,FALSE))) &amp; IF(Audit!#REF!="","",VLOOKUP(Audit!#REF!,$Y$26:$Z$35,2,FALSE) &amp; Audit!#REF! &amp; IF(Audit!#REF!="","",IF(Audit!#REF!&lt;=1.4,VLOOKUP(Audit!#REF!,$Y$38:$Z$48,2,FALSE),VLOOKUP(Audit!#REF!,$Y$51:$Z$61,2,FALSE))))</f>
        <v>#REF!</v>
      </c>
      <c r="V1035" s="21"/>
      <c r="AH1035" s="49" t="e">
        <f>Audit!#REF!</f>
        <v>#REF!</v>
      </c>
      <c r="AI1035" s="50" t="e">
        <f>VLOOKUP(Audit!#REF!,$V$3:$AE$12,2,FALSE)&amp; IF(Audit!#REF!=10,Audit!#REF!,"")</f>
        <v>#REF!</v>
      </c>
      <c r="AJ1035" s="50" t="e">
        <f>VLOOKUP(Audit!#REF!,$V$13:$AE$22,2,FALSE)&amp; IF(Audit!#REF!=10,Audit!#REF!,"")</f>
        <v>#REF!</v>
      </c>
      <c r="AK1035" s="47" t="e">
        <f t="shared" si="499"/>
        <v>#REF!</v>
      </c>
      <c r="AL1035" s="50" t="e">
        <f>VLOOKUP(Audit!#REF!,$V$3:$AE$12,3,FALSE)&amp; IF(Audit!#REF!=10,Audit!#REF!,"")</f>
        <v>#REF!</v>
      </c>
      <c r="AM1035" s="50" t="e">
        <f>VLOOKUP(Audit!#REF!,$V$13:$AE$22,3,FALSE)&amp; IF(Audit!#REF!=10,Audit!#REF!,"")</f>
        <v>#REF!</v>
      </c>
      <c r="AN1035" s="47" t="e">
        <f t="shared" si="500"/>
        <v>#REF!</v>
      </c>
      <c r="AO1035" s="50" t="e">
        <f>VLOOKUP(Audit!#REF!,$V$3:$AE$12,4,FALSE) &amp;  Audit!#REF! &amp; IF(Audit!#REF!=10,Audit!#REF!,"")</f>
        <v>#REF!</v>
      </c>
      <c r="AP1035" s="50" t="e">
        <f>VLOOKUP(Audit!#REF!,$V$13:$AE$22,4,FALSE)&amp; IF(Audit!#REF!=10,Audit!#REF!,"")</f>
        <v>#REF!</v>
      </c>
      <c r="AQ1035" s="47" t="e">
        <f t="shared" si="501"/>
        <v>#REF!</v>
      </c>
      <c r="AR1035" s="50" t="e">
        <f>VLOOKUP(Audit!#REF!,$V$3:$AE$12,5,FALSE)&amp; IF(Audit!#REF!=10,Audit!#REF!,"")</f>
        <v>#REF!</v>
      </c>
      <c r="AS1035" s="50" t="e">
        <f>VLOOKUP(Audit!#REF!,$V$13:$AE$22,5,FALSE)&amp; IF(Audit!#REF!=10,Audit!#REF!,"")</f>
        <v>#REF!</v>
      </c>
      <c r="AT1035" s="47" t="e">
        <f t="shared" si="502"/>
        <v>#REF!</v>
      </c>
      <c r="AU1035" s="50" t="e">
        <f>VLOOKUP(Audit!#REF!,$V$3:$AE$12,6,FALSE)&amp; IF(Audit!#REF!=10,Audit!#REF!,"")</f>
        <v>#REF!</v>
      </c>
      <c r="AV1035" s="50" t="e">
        <f>VLOOKUP(Audit!#REF!,$V$13:$AE$22,6,FALSE)&amp; IF(Audit!#REF!=10,Audit!#REF!,"")</f>
        <v>#REF!</v>
      </c>
      <c r="AW1035" s="47" t="e">
        <f t="shared" si="503"/>
        <v>#REF!</v>
      </c>
      <c r="AX1035" s="50" t="e">
        <f>VLOOKUP(Audit!#REF!,$V$3:$AE$12,7,FALSE)&amp; IF(Audit!#REF!=10,Audit!#REF!,"")</f>
        <v>#REF!</v>
      </c>
      <c r="AY1035" s="50" t="e">
        <f>VLOOKUP(Audit!#REF!,$V$13:$AE$22,7,FALSE) &amp; IF(Audit!#REF!=10,Audit!#REF!,"")</f>
        <v>#REF!</v>
      </c>
      <c r="AZ1035" s="47" t="e">
        <f t="shared" si="504"/>
        <v>#REF!</v>
      </c>
      <c r="BA1035" s="50" t="e">
        <f>VLOOKUP(Audit!#REF!,$V$3:$AE$12,8,FALSE)&amp; Audit!#REF! &amp; IF(Audit!#REF!=10,Audit!#REF!,"")</f>
        <v>#REF!</v>
      </c>
      <c r="BB1035" s="50" t="e">
        <f>VLOOKUP(Audit!#REF!,$V$13:$AE$22,8,FALSE) &amp; IF(Audit!#REF!=10,Audit!#REF!,"")</f>
        <v>#REF!</v>
      </c>
      <c r="BC1035" s="47" t="e">
        <f t="shared" si="505"/>
        <v>#REF!</v>
      </c>
      <c r="BD1035" s="50" t="e">
        <f>VLOOKUP(Audit!#REF!,$V$3:$AE$12,9,FALSE)&amp; IF(Audit!#REF!=10,Audit!#REF!,"")</f>
        <v>#REF!</v>
      </c>
      <c r="BE1035" s="50" t="e">
        <f>VLOOKUP(Audit!#REF!,$V$13:$AE$22,9,FALSE) &amp; IF(Audit!#REF!=10,Audit!#REF!,"") &amp; IF(Audit!#REF!&lt;&gt;1,U1035,"")</f>
        <v>#REF!</v>
      </c>
      <c r="BF1035" s="47" t="e">
        <f t="shared" si="506"/>
        <v>#REF!</v>
      </c>
      <c r="BG1035" s="50" t="e">
        <f>VLOOKUP(Audit!#REF!,$V$3:$AE$12,10,FALSE) &amp; Audit!#REF! &amp; IF(Audit!#REF!=10,Audit!#REF!,"")</f>
        <v>#REF!</v>
      </c>
      <c r="BH1035" s="50" t="e">
        <f>VLOOKUP(Audit!#REF!,$V$13:$AE$22,10,FALSE) &amp; IF(Audit!#REF!=10,Audit!#REF!,"") &amp; IF(Audit!#REF!&lt;&gt;1,U1035,"")</f>
        <v>#REF!</v>
      </c>
      <c r="BI1035" s="47" t="e">
        <f t="shared" si="507"/>
        <v>#REF!</v>
      </c>
      <c r="BJ1035" s="48" t="str">
        <f t="shared" si="508"/>
        <v/>
      </c>
      <c r="BK1035" s="48" t="str">
        <f t="shared" si="509"/>
        <v/>
      </c>
      <c r="BL1035" s="48" t="str">
        <f t="shared" si="510"/>
        <v/>
      </c>
      <c r="BM1035" s="48" t="str">
        <f t="shared" si="511"/>
        <v/>
      </c>
      <c r="BN1035" s="48" t="str">
        <f t="shared" si="512"/>
        <v/>
      </c>
      <c r="BO1035" s="48" t="str">
        <f t="shared" si="513"/>
        <v/>
      </c>
      <c r="BP1035" s="48" t="str">
        <f t="shared" si="514"/>
        <v/>
      </c>
      <c r="BQ1035" s="48" t="str">
        <f t="shared" si="515"/>
        <v/>
      </c>
      <c r="BR1035" s="48" t="str">
        <f t="shared" si="516"/>
        <v/>
      </c>
      <c r="BS1035" s="48" t="str">
        <f t="shared" si="517"/>
        <v/>
      </c>
      <c r="BT1035" s="48" t="str">
        <f t="shared" si="518"/>
        <v/>
      </c>
      <c r="BU1035" s="48" t="str">
        <f t="shared" si="519"/>
        <v/>
      </c>
    </row>
    <row r="1036" spans="1:73">
      <c r="A1036" s="10" t="e">
        <f>Audit!#REF!</f>
        <v>#REF!</v>
      </c>
      <c r="B1036" s="10" t="e">
        <f t="shared" si="490"/>
        <v>#REF!</v>
      </c>
      <c r="C1036" s="17" t="e">
        <f>VLOOKUP(Audit!#REF!,$V$3:$AE$12,2,FALSE) &amp; VLOOKUP(Audit!#REF!,$V$13:$AE$22,2,FALSE)&amp; IF(Audit!#REF!=10,Audit!#REF!&amp;Audit!#REF!,"")</f>
        <v>#REF!</v>
      </c>
      <c r="D1036" s="17" t="e">
        <f>VLOOKUP(Audit!#REF!,$V$3:$AE$12,3,FALSE) &amp; VLOOKUP(Audit!#REF!,$V$13:$AE$22,3,FALSE) &amp;IF(Audit!#REF!=10,Audit!#REF!&amp;Audit!#REF!,"")</f>
        <v>#REF!</v>
      </c>
      <c r="E1036" s="17" t="e">
        <f>VLOOKUP(Audit!#REF!,$V$3:$AE$12,4,FALSE)&amp; Audit!#REF! &amp; VLOOKUP(Audit!#REF!,$V$13:$AE$22,4,FALSE)&amp; IF(Audit!#REF!=10,Audit!#REF!&amp;Audit!#REF!,"")</f>
        <v>#REF!</v>
      </c>
      <c r="F1036" s="17" t="e">
        <f>VLOOKUP(Audit!#REF!,$V$3:$AE$12,5,FALSE) &amp; VLOOKUP(Audit!#REF!,$V$13:$AE$22,5,FALSE)&amp; IF(Audit!#REF!=10,Audit!#REF!&amp;Audit!#REF!,"")</f>
        <v>#REF!</v>
      </c>
      <c r="G1036" s="17" t="e">
        <f>VLOOKUP(Audit!#REF!,$V$3:$AE$12,6,FALSE) &amp; VLOOKUP(Audit!#REF!,$V$13:$AE$22,6,FALSE)&amp; IF(Audit!#REF!=10,Audit!#REF!&amp;Audit!#REF!,"")</f>
        <v>#REF!</v>
      </c>
      <c r="H1036" s="17" t="e">
        <f>VLOOKUP(Audit!#REF!,$V$3:$AE$12,7,FALSE) &amp; VLOOKUP(Audit!#REF!,$V$13:$AE$22,7,FALSE)&amp;IF(Audit!#REF!=10,Audit!#REF!&amp;Audit!#REF!,"")</f>
        <v>#REF!</v>
      </c>
      <c r="I1036" s="17" t="e">
        <f>VLOOKUP(Audit!#REF!,$V$3:$AE$12,8,FALSE) &amp; Audit!#REF! &amp; VLOOKUP(Audit!#REF!,$V$13:$AE$22,8,FALSE)&amp;IF(Audit!#REF!=10,Audit!#REF!&amp;Audit!#REF!,"")</f>
        <v>#REF!</v>
      </c>
      <c r="J1036" s="17" t="e">
        <f>VLOOKUP(Audit!#REF!,$V$3:$AE$12,9,FALSE) &amp; VLOOKUP(Audit!#REF!,$V$13:$AE$22,9,FALSE) &amp; IF(Audit!#REF!=10,Audit!#REF!&amp;Audit!#REF!,"") &amp; IF(Audit!#REF!&lt;&gt;1,U1036,"")</f>
        <v>#REF!</v>
      </c>
      <c r="K1036" s="17" t="e">
        <f>VLOOKUP(Audit!#REF!,$V$3:$AE$12,10,FALSE) &amp; Audit!#REF! &amp; VLOOKUP(Audit!#REF!,$V$13:$AE$22,10,FALSE) &amp; IF(Audit!#REF!=10,Audit!#REF!&amp;Audit!#REF!,"") &amp; IF(Audit!#REF!&lt;&gt;1,U1036,"")</f>
        <v>#REF!</v>
      </c>
      <c r="L1036" s="10" t="e">
        <f>Audit!#REF!</f>
        <v>#REF!</v>
      </c>
      <c r="M1036" s="10" t="e">
        <f t="shared" si="491"/>
        <v>#REF!</v>
      </c>
      <c r="N1036" s="10" t="e">
        <f t="shared" si="492"/>
        <v>#REF!</v>
      </c>
      <c r="O1036" s="10" t="e">
        <f t="shared" si="493"/>
        <v>#REF!</v>
      </c>
      <c r="P1036" s="10" t="e">
        <f t="shared" si="494"/>
        <v>#REF!</v>
      </c>
      <c r="Q1036" s="10" t="e">
        <f t="shared" si="495"/>
        <v>#REF!</v>
      </c>
      <c r="R1036" s="10" t="e">
        <f t="shared" si="496"/>
        <v>#REF!</v>
      </c>
      <c r="S1036" s="10" t="e">
        <f t="shared" si="497"/>
        <v>#REF!</v>
      </c>
      <c r="T1036" s="10" t="e">
        <f t="shared" si="498"/>
        <v>#REF!</v>
      </c>
      <c r="U1036" s="17" t="e">
        <f>IF(Audit!#REF!="","",VLOOKUP(Audit!#REF!,$W$26:$X$35,2,FALSE)) &amp; Audit!#REF! &amp; IF(Audit!#REF!="","",IF(Audit!#REF!&lt;=1.4,VLOOKUP(Audit!#REF!,$W$38:X1081,2,FALSE),VLOOKUP(Audit!#REF!,$W$51:$X$61,2,FALSE))) &amp; IF(Audit!#REF!="","",VLOOKUP(Audit!#REF!,$Y$26:$Z$35,2,FALSE) &amp; Audit!#REF! &amp; IF(Audit!#REF!="","",IF(Audit!#REF!&lt;=1.4,VLOOKUP(Audit!#REF!,$Y$38:$Z$48,2,FALSE),VLOOKUP(Audit!#REF!,$Y$51:$Z$61,2,FALSE))))</f>
        <v>#REF!</v>
      </c>
      <c r="V1036" s="21"/>
      <c r="AH1036" s="49" t="e">
        <f>Audit!#REF!</f>
        <v>#REF!</v>
      </c>
      <c r="AI1036" s="50" t="e">
        <f>VLOOKUP(Audit!#REF!,$V$3:$AE$12,2,FALSE)&amp; IF(Audit!#REF!=10,Audit!#REF!,"")</f>
        <v>#REF!</v>
      </c>
      <c r="AJ1036" s="50" t="e">
        <f>VLOOKUP(Audit!#REF!,$V$13:$AE$22,2,FALSE)&amp; IF(Audit!#REF!=10,Audit!#REF!,"")</f>
        <v>#REF!</v>
      </c>
      <c r="AK1036" s="47" t="e">
        <f t="shared" si="499"/>
        <v>#REF!</v>
      </c>
      <c r="AL1036" s="50" t="e">
        <f>VLOOKUP(Audit!#REF!,$V$3:$AE$12,3,FALSE)&amp; IF(Audit!#REF!=10,Audit!#REF!,"")</f>
        <v>#REF!</v>
      </c>
      <c r="AM1036" s="50" t="e">
        <f>VLOOKUP(Audit!#REF!,$V$13:$AE$22,3,FALSE)&amp; IF(Audit!#REF!=10,Audit!#REF!,"")</f>
        <v>#REF!</v>
      </c>
      <c r="AN1036" s="47" t="e">
        <f t="shared" si="500"/>
        <v>#REF!</v>
      </c>
      <c r="AO1036" s="50" t="e">
        <f>VLOOKUP(Audit!#REF!,$V$3:$AE$12,4,FALSE) &amp;  Audit!#REF! &amp; IF(Audit!#REF!=10,Audit!#REF!,"")</f>
        <v>#REF!</v>
      </c>
      <c r="AP1036" s="50" t="e">
        <f>VLOOKUP(Audit!#REF!,$V$13:$AE$22,4,FALSE)&amp; IF(Audit!#REF!=10,Audit!#REF!,"")</f>
        <v>#REF!</v>
      </c>
      <c r="AQ1036" s="47" t="e">
        <f t="shared" si="501"/>
        <v>#REF!</v>
      </c>
      <c r="AR1036" s="50" t="e">
        <f>VLOOKUP(Audit!#REF!,$V$3:$AE$12,5,FALSE)&amp; IF(Audit!#REF!=10,Audit!#REF!,"")</f>
        <v>#REF!</v>
      </c>
      <c r="AS1036" s="50" t="e">
        <f>VLOOKUP(Audit!#REF!,$V$13:$AE$22,5,FALSE)&amp; IF(Audit!#REF!=10,Audit!#REF!,"")</f>
        <v>#REF!</v>
      </c>
      <c r="AT1036" s="47" t="e">
        <f t="shared" si="502"/>
        <v>#REF!</v>
      </c>
      <c r="AU1036" s="50" t="e">
        <f>VLOOKUP(Audit!#REF!,$V$3:$AE$12,6,FALSE)&amp; IF(Audit!#REF!=10,Audit!#REF!,"")</f>
        <v>#REF!</v>
      </c>
      <c r="AV1036" s="50" t="e">
        <f>VLOOKUP(Audit!#REF!,$V$13:$AE$22,6,FALSE)&amp; IF(Audit!#REF!=10,Audit!#REF!,"")</f>
        <v>#REF!</v>
      </c>
      <c r="AW1036" s="47" t="e">
        <f t="shared" si="503"/>
        <v>#REF!</v>
      </c>
      <c r="AX1036" s="50" t="e">
        <f>VLOOKUP(Audit!#REF!,$V$3:$AE$12,7,FALSE)&amp; IF(Audit!#REF!=10,Audit!#REF!,"")</f>
        <v>#REF!</v>
      </c>
      <c r="AY1036" s="50" t="e">
        <f>VLOOKUP(Audit!#REF!,$V$13:$AE$22,7,FALSE) &amp; IF(Audit!#REF!=10,Audit!#REF!,"")</f>
        <v>#REF!</v>
      </c>
      <c r="AZ1036" s="47" t="e">
        <f t="shared" si="504"/>
        <v>#REF!</v>
      </c>
      <c r="BA1036" s="50" t="e">
        <f>VLOOKUP(Audit!#REF!,$V$3:$AE$12,8,FALSE)&amp; Audit!#REF! &amp; IF(Audit!#REF!=10,Audit!#REF!,"")</f>
        <v>#REF!</v>
      </c>
      <c r="BB1036" s="50" t="e">
        <f>VLOOKUP(Audit!#REF!,$V$13:$AE$22,8,FALSE) &amp; IF(Audit!#REF!=10,Audit!#REF!,"")</f>
        <v>#REF!</v>
      </c>
      <c r="BC1036" s="47" t="e">
        <f t="shared" si="505"/>
        <v>#REF!</v>
      </c>
      <c r="BD1036" s="50" t="e">
        <f>VLOOKUP(Audit!#REF!,$V$3:$AE$12,9,FALSE)&amp; IF(Audit!#REF!=10,Audit!#REF!,"")</f>
        <v>#REF!</v>
      </c>
      <c r="BE1036" s="50" t="e">
        <f>VLOOKUP(Audit!#REF!,$V$13:$AE$22,9,FALSE) &amp; IF(Audit!#REF!=10,Audit!#REF!,"") &amp; IF(Audit!#REF!&lt;&gt;1,U1036,"")</f>
        <v>#REF!</v>
      </c>
      <c r="BF1036" s="47" t="e">
        <f t="shared" si="506"/>
        <v>#REF!</v>
      </c>
      <c r="BG1036" s="50" t="e">
        <f>VLOOKUP(Audit!#REF!,$V$3:$AE$12,10,FALSE) &amp; Audit!#REF! &amp; IF(Audit!#REF!=10,Audit!#REF!,"")</f>
        <v>#REF!</v>
      </c>
      <c r="BH1036" s="50" t="e">
        <f>VLOOKUP(Audit!#REF!,$V$13:$AE$22,10,FALSE) &amp; IF(Audit!#REF!=10,Audit!#REF!,"") &amp; IF(Audit!#REF!&lt;&gt;1,U1036,"")</f>
        <v>#REF!</v>
      </c>
      <c r="BI1036" s="47" t="e">
        <f t="shared" si="507"/>
        <v>#REF!</v>
      </c>
      <c r="BJ1036" s="48" t="str">
        <f t="shared" si="508"/>
        <v/>
      </c>
      <c r="BK1036" s="48" t="str">
        <f t="shared" si="509"/>
        <v/>
      </c>
      <c r="BL1036" s="48" t="str">
        <f t="shared" si="510"/>
        <v/>
      </c>
      <c r="BM1036" s="48" t="str">
        <f t="shared" si="511"/>
        <v/>
      </c>
      <c r="BN1036" s="48" t="str">
        <f t="shared" si="512"/>
        <v/>
      </c>
      <c r="BO1036" s="48" t="str">
        <f t="shared" si="513"/>
        <v/>
      </c>
      <c r="BP1036" s="48" t="str">
        <f t="shared" si="514"/>
        <v/>
      </c>
      <c r="BQ1036" s="48" t="str">
        <f t="shared" si="515"/>
        <v/>
      </c>
      <c r="BR1036" s="48" t="str">
        <f t="shared" si="516"/>
        <v/>
      </c>
      <c r="BS1036" s="48" t="str">
        <f t="shared" si="517"/>
        <v/>
      </c>
      <c r="BT1036" s="48" t="str">
        <f t="shared" si="518"/>
        <v/>
      </c>
      <c r="BU1036" s="48" t="str">
        <f t="shared" si="519"/>
        <v/>
      </c>
    </row>
    <row r="1037" spans="1:73">
      <c r="A1037" s="10" t="e">
        <f>Audit!#REF!</f>
        <v>#REF!</v>
      </c>
      <c r="B1037" s="10" t="e">
        <f t="shared" si="490"/>
        <v>#REF!</v>
      </c>
      <c r="C1037" s="17" t="e">
        <f>VLOOKUP(Audit!#REF!,$V$3:$AE$12,2,FALSE) &amp; VLOOKUP(Audit!#REF!,$V$13:$AE$22,2,FALSE)&amp; IF(Audit!#REF!=10,Audit!#REF!&amp;Audit!#REF!,"")</f>
        <v>#REF!</v>
      </c>
      <c r="D1037" s="17" t="e">
        <f>VLOOKUP(Audit!#REF!,$V$3:$AE$12,3,FALSE) &amp; VLOOKUP(Audit!#REF!,$V$13:$AE$22,3,FALSE) &amp;IF(Audit!#REF!=10,Audit!#REF!&amp;Audit!#REF!,"")</f>
        <v>#REF!</v>
      </c>
      <c r="E1037" s="17" t="e">
        <f>VLOOKUP(Audit!#REF!,$V$3:$AE$12,4,FALSE)&amp; Audit!#REF! &amp; VLOOKUP(Audit!#REF!,$V$13:$AE$22,4,FALSE)&amp; IF(Audit!#REF!=10,Audit!#REF!&amp;Audit!#REF!,"")</f>
        <v>#REF!</v>
      </c>
      <c r="F1037" s="17" t="e">
        <f>VLOOKUP(Audit!#REF!,$V$3:$AE$12,5,FALSE) &amp; VLOOKUP(Audit!#REF!,$V$13:$AE$22,5,FALSE)&amp; IF(Audit!#REF!=10,Audit!#REF!&amp;Audit!#REF!,"")</f>
        <v>#REF!</v>
      </c>
      <c r="G1037" s="17" t="e">
        <f>VLOOKUP(Audit!#REF!,$V$3:$AE$12,6,FALSE) &amp; VLOOKUP(Audit!#REF!,$V$13:$AE$22,6,FALSE)&amp; IF(Audit!#REF!=10,Audit!#REF!&amp;Audit!#REF!,"")</f>
        <v>#REF!</v>
      </c>
      <c r="H1037" s="17" t="e">
        <f>VLOOKUP(Audit!#REF!,$V$3:$AE$12,7,FALSE) &amp; VLOOKUP(Audit!#REF!,$V$13:$AE$22,7,FALSE)&amp;IF(Audit!#REF!=10,Audit!#REF!&amp;Audit!#REF!,"")</f>
        <v>#REF!</v>
      </c>
      <c r="I1037" s="17" t="e">
        <f>VLOOKUP(Audit!#REF!,$V$3:$AE$12,8,FALSE) &amp; Audit!#REF! &amp; VLOOKUP(Audit!#REF!,$V$13:$AE$22,8,FALSE)&amp;IF(Audit!#REF!=10,Audit!#REF!&amp;Audit!#REF!,"")</f>
        <v>#REF!</v>
      </c>
      <c r="J1037" s="17" t="e">
        <f>VLOOKUP(Audit!#REF!,$V$3:$AE$12,9,FALSE) &amp; VLOOKUP(Audit!#REF!,$V$13:$AE$22,9,FALSE) &amp; IF(Audit!#REF!=10,Audit!#REF!&amp;Audit!#REF!,"") &amp; IF(Audit!#REF!&lt;&gt;1,U1037,"")</f>
        <v>#REF!</v>
      </c>
      <c r="K1037" s="17" t="e">
        <f>VLOOKUP(Audit!#REF!,$V$3:$AE$12,10,FALSE) &amp; Audit!#REF! &amp; VLOOKUP(Audit!#REF!,$V$13:$AE$22,10,FALSE) &amp; IF(Audit!#REF!=10,Audit!#REF!&amp;Audit!#REF!,"") &amp; IF(Audit!#REF!&lt;&gt;1,U1037,"")</f>
        <v>#REF!</v>
      </c>
      <c r="L1037" s="10" t="e">
        <f>Audit!#REF!</f>
        <v>#REF!</v>
      </c>
      <c r="M1037" s="10" t="e">
        <f t="shared" si="491"/>
        <v>#REF!</v>
      </c>
      <c r="N1037" s="10" t="e">
        <f t="shared" si="492"/>
        <v>#REF!</v>
      </c>
      <c r="O1037" s="10" t="e">
        <f t="shared" si="493"/>
        <v>#REF!</v>
      </c>
      <c r="P1037" s="10" t="e">
        <f t="shared" si="494"/>
        <v>#REF!</v>
      </c>
      <c r="Q1037" s="10" t="e">
        <f t="shared" si="495"/>
        <v>#REF!</v>
      </c>
      <c r="R1037" s="10" t="e">
        <f t="shared" si="496"/>
        <v>#REF!</v>
      </c>
      <c r="S1037" s="10" t="e">
        <f t="shared" si="497"/>
        <v>#REF!</v>
      </c>
      <c r="T1037" s="10" t="e">
        <f t="shared" si="498"/>
        <v>#REF!</v>
      </c>
      <c r="U1037" s="17" t="e">
        <f>IF(Audit!#REF!="","",VLOOKUP(Audit!#REF!,$W$26:$X$35,2,FALSE)) &amp; Audit!#REF! &amp; IF(Audit!#REF!="","",IF(Audit!#REF!&lt;=1.4,VLOOKUP(Audit!#REF!,$W$38:X1082,2,FALSE),VLOOKUP(Audit!#REF!,$W$51:$X$61,2,FALSE))) &amp; IF(Audit!#REF!="","",VLOOKUP(Audit!#REF!,$Y$26:$Z$35,2,FALSE) &amp; Audit!#REF! &amp; IF(Audit!#REF!="","",IF(Audit!#REF!&lt;=1.4,VLOOKUP(Audit!#REF!,$Y$38:$Z$48,2,FALSE),VLOOKUP(Audit!#REF!,$Y$51:$Z$61,2,FALSE))))</f>
        <v>#REF!</v>
      </c>
      <c r="V1037" s="21"/>
      <c r="AH1037" s="49" t="e">
        <f>Audit!#REF!</f>
        <v>#REF!</v>
      </c>
      <c r="AI1037" s="50" t="e">
        <f>VLOOKUP(Audit!#REF!,$V$3:$AE$12,2,FALSE)&amp; IF(Audit!#REF!=10,Audit!#REF!,"")</f>
        <v>#REF!</v>
      </c>
      <c r="AJ1037" s="50" t="e">
        <f>VLOOKUP(Audit!#REF!,$V$13:$AE$22,2,FALSE)&amp; IF(Audit!#REF!=10,Audit!#REF!,"")</f>
        <v>#REF!</v>
      </c>
      <c r="AK1037" s="47" t="e">
        <f t="shared" si="499"/>
        <v>#REF!</v>
      </c>
      <c r="AL1037" s="50" t="e">
        <f>VLOOKUP(Audit!#REF!,$V$3:$AE$12,3,FALSE)&amp; IF(Audit!#REF!=10,Audit!#REF!,"")</f>
        <v>#REF!</v>
      </c>
      <c r="AM1037" s="50" t="e">
        <f>VLOOKUP(Audit!#REF!,$V$13:$AE$22,3,FALSE)&amp; IF(Audit!#REF!=10,Audit!#REF!,"")</f>
        <v>#REF!</v>
      </c>
      <c r="AN1037" s="47" t="e">
        <f t="shared" si="500"/>
        <v>#REF!</v>
      </c>
      <c r="AO1037" s="50" t="e">
        <f>VLOOKUP(Audit!#REF!,$V$3:$AE$12,4,FALSE) &amp;  Audit!#REF! &amp; IF(Audit!#REF!=10,Audit!#REF!,"")</f>
        <v>#REF!</v>
      </c>
      <c r="AP1037" s="50" t="e">
        <f>VLOOKUP(Audit!#REF!,$V$13:$AE$22,4,FALSE)&amp; IF(Audit!#REF!=10,Audit!#REF!,"")</f>
        <v>#REF!</v>
      </c>
      <c r="AQ1037" s="47" t="e">
        <f t="shared" si="501"/>
        <v>#REF!</v>
      </c>
      <c r="AR1037" s="50" t="e">
        <f>VLOOKUP(Audit!#REF!,$V$3:$AE$12,5,FALSE)&amp; IF(Audit!#REF!=10,Audit!#REF!,"")</f>
        <v>#REF!</v>
      </c>
      <c r="AS1037" s="50" t="e">
        <f>VLOOKUP(Audit!#REF!,$V$13:$AE$22,5,FALSE)&amp; IF(Audit!#REF!=10,Audit!#REF!,"")</f>
        <v>#REF!</v>
      </c>
      <c r="AT1037" s="47" t="e">
        <f t="shared" si="502"/>
        <v>#REF!</v>
      </c>
      <c r="AU1037" s="50" t="e">
        <f>VLOOKUP(Audit!#REF!,$V$3:$AE$12,6,FALSE)&amp; IF(Audit!#REF!=10,Audit!#REF!,"")</f>
        <v>#REF!</v>
      </c>
      <c r="AV1037" s="50" t="e">
        <f>VLOOKUP(Audit!#REF!,$V$13:$AE$22,6,FALSE)&amp; IF(Audit!#REF!=10,Audit!#REF!,"")</f>
        <v>#REF!</v>
      </c>
      <c r="AW1037" s="47" t="e">
        <f t="shared" si="503"/>
        <v>#REF!</v>
      </c>
      <c r="AX1037" s="50" t="e">
        <f>VLOOKUP(Audit!#REF!,$V$3:$AE$12,7,FALSE)&amp; IF(Audit!#REF!=10,Audit!#REF!,"")</f>
        <v>#REF!</v>
      </c>
      <c r="AY1037" s="50" t="e">
        <f>VLOOKUP(Audit!#REF!,$V$13:$AE$22,7,FALSE) &amp; IF(Audit!#REF!=10,Audit!#REF!,"")</f>
        <v>#REF!</v>
      </c>
      <c r="AZ1037" s="47" t="e">
        <f t="shared" si="504"/>
        <v>#REF!</v>
      </c>
      <c r="BA1037" s="50" t="e">
        <f>VLOOKUP(Audit!#REF!,$V$3:$AE$12,8,FALSE)&amp; Audit!#REF! &amp; IF(Audit!#REF!=10,Audit!#REF!,"")</f>
        <v>#REF!</v>
      </c>
      <c r="BB1037" s="50" t="e">
        <f>VLOOKUP(Audit!#REF!,$V$13:$AE$22,8,FALSE) &amp; IF(Audit!#REF!=10,Audit!#REF!,"")</f>
        <v>#REF!</v>
      </c>
      <c r="BC1037" s="47" t="e">
        <f t="shared" si="505"/>
        <v>#REF!</v>
      </c>
      <c r="BD1037" s="50" t="e">
        <f>VLOOKUP(Audit!#REF!,$V$3:$AE$12,9,FALSE)&amp; IF(Audit!#REF!=10,Audit!#REF!,"")</f>
        <v>#REF!</v>
      </c>
      <c r="BE1037" s="50" t="e">
        <f>VLOOKUP(Audit!#REF!,$V$13:$AE$22,9,FALSE) &amp; IF(Audit!#REF!=10,Audit!#REF!,"") &amp; IF(Audit!#REF!&lt;&gt;1,U1037,"")</f>
        <v>#REF!</v>
      </c>
      <c r="BF1037" s="47" t="e">
        <f t="shared" si="506"/>
        <v>#REF!</v>
      </c>
      <c r="BG1037" s="50" t="e">
        <f>VLOOKUP(Audit!#REF!,$V$3:$AE$12,10,FALSE) &amp; Audit!#REF! &amp; IF(Audit!#REF!=10,Audit!#REF!,"")</f>
        <v>#REF!</v>
      </c>
      <c r="BH1037" s="50" t="e">
        <f>VLOOKUP(Audit!#REF!,$V$13:$AE$22,10,FALSE) &amp; IF(Audit!#REF!=10,Audit!#REF!,"") &amp; IF(Audit!#REF!&lt;&gt;1,U1037,"")</f>
        <v>#REF!</v>
      </c>
      <c r="BI1037" s="47" t="e">
        <f t="shared" si="507"/>
        <v>#REF!</v>
      </c>
      <c r="BJ1037" s="48" t="str">
        <f t="shared" si="508"/>
        <v/>
      </c>
      <c r="BK1037" s="48" t="str">
        <f t="shared" si="509"/>
        <v/>
      </c>
      <c r="BL1037" s="48" t="str">
        <f t="shared" si="510"/>
        <v/>
      </c>
      <c r="BM1037" s="48" t="str">
        <f t="shared" si="511"/>
        <v/>
      </c>
      <c r="BN1037" s="48" t="str">
        <f t="shared" si="512"/>
        <v/>
      </c>
      <c r="BO1037" s="48" t="str">
        <f t="shared" si="513"/>
        <v/>
      </c>
      <c r="BP1037" s="48" t="str">
        <f t="shared" si="514"/>
        <v/>
      </c>
      <c r="BQ1037" s="48" t="str">
        <f t="shared" si="515"/>
        <v/>
      </c>
      <c r="BR1037" s="48" t="str">
        <f t="shared" si="516"/>
        <v/>
      </c>
      <c r="BS1037" s="48" t="str">
        <f t="shared" si="517"/>
        <v/>
      </c>
      <c r="BT1037" s="48" t="str">
        <f t="shared" si="518"/>
        <v/>
      </c>
      <c r="BU1037" s="48" t="str">
        <f t="shared" si="519"/>
        <v/>
      </c>
    </row>
    <row r="1038" spans="1:73">
      <c r="A1038" s="10" t="e">
        <f>Audit!#REF!</f>
        <v>#REF!</v>
      </c>
      <c r="B1038" s="10" t="e">
        <f t="shared" si="490"/>
        <v>#REF!</v>
      </c>
      <c r="C1038" s="17" t="e">
        <f>VLOOKUP(Audit!#REF!,$V$3:$AE$12,2,FALSE) &amp; VLOOKUP(Audit!#REF!,$V$13:$AE$22,2,FALSE)&amp; IF(Audit!#REF!=10,Audit!#REF!&amp;Audit!#REF!,"")</f>
        <v>#REF!</v>
      </c>
      <c r="D1038" s="17" t="e">
        <f>VLOOKUP(Audit!#REF!,$V$3:$AE$12,3,FALSE) &amp; VLOOKUP(Audit!#REF!,$V$13:$AE$22,3,FALSE) &amp;IF(Audit!#REF!=10,Audit!#REF!&amp;Audit!#REF!,"")</f>
        <v>#REF!</v>
      </c>
      <c r="E1038" s="17" t="e">
        <f>VLOOKUP(Audit!#REF!,$V$3:$AE$12,4,FALSE)&amp; Audit!#REF! &amp; VLOOKUP(Audit!#REF!,$V$13:$AE$22,4,FALSE)&amp; IF(Audit!#REF!=10,Audit!#REF!&amp;Audit!#REF!,"")</f>
        <v>#REF!</v>
      </c>
      <c r="F1038" s="17" t="e">
        <f>VLOOKUP(Audit!#REF!,$V$3:$AE$12,5,FALSE) &amp; VLOOKUP(Audit!#REF!,$V$13:$AE$22,5,FALSE)&amp; IF(Audit!#REF!=10,Audit!#REF!&amp;Audit!#REF!,"")</f>
        <v>#REF!</v>
      </c>
      <c r="G1038" s="17" t="e">
        <f>VLOOKUP(Audit!#REF!,$V$3:$AE$12,6,FALSE) &amp; VLOOKUP(Audit!#REF!,$V$13:$AE$22,6,FALSE)&amp; IF(Audit!#REF!=10,Audit!#REF!&amp;Audit!#REF!,"")</f>
        <v>#REF!</v>
      </c>
      <c r="H1038" s="17" t="e">
        <f>VLOOKUP(Audit!#REF!,$V$3:$AE$12,7,FALSE) &amp; VLOOKUP(Audit!#REF!,$V$13:$AE$22,7,FALSE)&amp;IF(Audit!#REF!=10,Audit!#REF!&amp;Audit!#REF!,"")</f>
        <v>#REF!</v>
      </c>
      <c r="I1038" s="17" t="e">
        <f>VLOOKUP(Audit!#REF!,$V$3:$AE$12,8,FALSE) &amp; Audit!#REF! &amp; VLOOKUP(Audit!#REF!,$V$13:$AE$22,8,FALSE)&amp;IF(Audit!#REF!=10,Audit!#REF!&amp;Audit!#REF!,"")</f>
        <v>#REF!</v>
      </c>
      <c r="J1038" s="17" t="e">
        <f>VLOOKUP(Audit!#REF!,$V$3:$AE$12,9,FALSE) &amp; VLOOKUP(Audit!#REF!,$V$13:$AE$22,9,FALSE) &amp; IF(Audit!#REF!=10,Audit!#REF!&amp;Audit!#REF!,"") &amp; IF(Audit!#REF!&lt;&gt;1,U1038,"")</f>
        <v>#REF!</v>
      </c>
      <c r="K1038" s="17" t="e">
        <f>VLOOKUP(Audit!#REF!,$V$3:$AE$12,10,FALSE) &amp; Audit!#REF! &amp; VLOOKUP(Audit!#REF!,$V$13:$AE$22,10,FALSE) &amp; IF(Audit!#REF!=10,Audit!#REF!&amp;Audit!#REF!,"") &amp; IF(Audit!#REF!&lt;&gt;1,U1038,"")</f>
        <v>#REF!</v>
      </c>
      <c r="L1038" s="10" t="e">
        <f>Audit!#REF!</f>
        <v>#REF!</v>
      </c>
      <c r="M1038" s="10" t="e">
        <f t="shared" si="491"/>
        <v>#REF!</v>
      </c>
      <c r="N1038" s="10" t="e">
        <f t="shared" si="492"/>
        <v>#REF!</v>
      </c>
      <c r="O1038" s="10" t="e">
        <f t="shared" si="493"/>
        <v>#REF!</v>
      </c>
      <c r="P1038" s="10" t="e">
        <f t="shared" si="494"/>
        <v>#REF!</v>
      </c>
      <c r="Q1038" s="10" t="e">
        <f t="shared" si="495"/>
        <v>#REF!</v>
      </c>
      <c r="R1038" s="10" t="e">
        <f t="shared" si="496"/>
        <v>#REF!</v>
      </c>
      <c r="S1038" s="10" t="e">
        <f t="shared" si="497"/>
        <v>#REF!</v>
      </c>
      <c r="T1038" s="10" t="e">
        <f t="shared" si="498"/>
        <v>#REF!</v>
      </c>
      <c r="U1038" s="17" t="e">
        <f>IF(Audit!#REF!="","",VLOOKUP(Audit!#REF!,$W$26:$X$35,2,FALSE)) &amp; Audit!#REF! &amp; IF(Audit!#REF!="","",IF(Audit!#REF!&lt;=1.4,VLOOKUP(Audit!#REF!,$W$38:X1083,2,FALSE),VLOOKUP(Audit!#REF!,$W$51:$X$61,2,FALSE))) &amp; IF(Audit!#REF!="","",VLOOKUP(Audit!#REF!,$Y$26:$Z$35,2,FALSE) &amp; Audit!#REF! &amp; IF(Audit!#REF!="","",IF(Audit!#REF!&lt;=1.4,VLOOKUP(Audit!#REF!,$Y$38:$Z$48,2,FALSE),VLOOKUP(Audit!#REF!,$Y$51:$Z$61,2,FALSE))))</f>
        <v>#REF!</v>
      </c>
      <c r="V1038" s="21"/>
      <c r="AH1038" s="49" t="e">
        <f>Audit!#REF!</f>
        <v>#REF!</v>
      </c>
      <c r="AI1038" s="50" t="e">
        <f>VLOOKUP(Audit!#REF!,$V$3:$AE$12,2,FALSE)&amp; IF(Audit!#REF!=10,Audit!#REF!,"")</f>
        <v>#REF!</v>
      </c>
      <c r="AJ1038" s="50" t="e">
        <f>VLOOKUP(Audit!#REF!,$V$13:$AE$22,2,FALSE)&amp; IF(Audit!#REF!=10,Audit!#REF!,"")</f>
        <v>#REF!</v>
      </c>
      <c r="AK1038" s="47" t="e">
        <f t="shared" si="499"/>
        <v>#REF!</v>
      </c>
      <c r="AL1038" s="50" t="e">
        <f>VLOOKUP(Audit!#REF!,$V$3:$AE$12,3,FALSE)&amp; IF(Audit!#REF!=10,Audit!#REF!,"")</f>
        <v>#REF!</v>
      </c>
      <c r="AM1038" s="50" t="e">
        <f>VLOOKUP(Audit!#REF!,$V$13:$AE$22,3,FALSE)&amp; IF(Audit!#REF!=10,Audit!#REF!,"")</f>
        <v>#REF!</v>
      </c>
      <c r="AN1038" s="47" t="e">
        <f t="shared" si="500"/>
        <v>#REF!</v>
      </c>
      <c r="AO1038" s="50" t="e">
        <f>VLOOKUP(Audit!#REF!,$V$3:$AE$12,4,FALSE) &amp;  Audit!#REF! &amp; IF(Audit!#REF!=10,Audit!#REF!,"")</f>
        <v>#REF!</v>
      </c>
      <c r="AP1038" s="50" t="e">
        <f>VLOOKUP(Audit!#REF!,$V$13:$AE$22,4,FALSE)&amp; IF(Audit!#REF!=10,Audit!#REF!,"")</f>
        <v>#REF!</v>
      </c>
      <c r="AQ1038" s="47" t="e">
        <f t="shared" si="501"/>
        <v>#REF!</v>
      </c>
      <c r="AR1038" s="50" t="e">
        <f>VLOOKUP(Audit!#REF!,$V$3:$AE$12,5,FALSE)&amp; IF(Audit!#REF!=10,Audit!#REF!,"")</f>
        <v>#REF!</v>
      </c>
      <c r="AS1038" s="50" t="e">
        <f>VLOOKUP(Audit!#REF!,$V$13:$AE$22,5,FALSE)&amp; IF(Audit!#REF!=10,Audit!#REF!,"")</f>
        <v>#REF!</v>
      </c>
      <c r="AT1038" s="47" t="e">
        <f t="shared" si="502"/>
        <v>#REF!</v>
      </c>
      <c r="AU1038" s="50" t="e">
        <f>VLOOKUP(Audit!#REF!,$V$3:$AE$12,6,FALSE)&amp; IF(Audit!#REF!=10,Audit!#REF!,"")</f>
        <v>#REF!</v>
      </c>
      <c r="AV1038" s="50" t="e">
        <f>VLOOKUP(Audit!#REF!,$V$13:$AE$22,6,FALSE)&amp; IF(Audit!#REF!=10,Audit!#REF!,"")</f>
        <v>#REF!</v>
      </c>
      <c r="AW1038" s="47" t="e">
        <f t="shared" si="503"/>
        <v>#REF!</v>
      </c>
      <c r="AX1038" s="50" t="e">
        <f>VLOOKUP(Audit!#REF!,$V$3:$AE$12,7,FALSE)&amp; IF(Audit!#REF!=10,Audit!#REF!,"")</f>
        <v>#REF!</v>
      </c>
      <c r="AY1038" s="50" t="e">
        <f>VLOOKUP(Audit!#REF!,$V$13:$AE$22,7,FALSE) &amp; IF(Audit!#REF!=10,Audit!#REF!,"")</f>
        <v>#REF!</v>
      </c>
      <c r="AZ1038" s="47" t="e">
        <f t="shared" si="504"/>
        <v>#REF!</v>
      </c>
      <c r="BA1038" s="50" t="e">
        <f>VLOOKUP(Audit!#REF!,$V$3:$AE$12,8,FALSE)&amp; Audit!#REF! &amp; IF(Audit!#REF!=10,Audit!#REF!,"")</f>
        <v>#REF!</v>
      </c>
      <c r="BB1038" s="50" t="e">
        <f>VLOOKUP(Audit!#REF!,$V$13:$AE$22,8,FALSE) &amp; IF(Audit!#REF!=10,Audit!#REF!,"")</f>
        <v>#REF!</v>
      </c>
      <c r="BC1038" s="47" t="e">
        <f t="shared" si="505"/>
        <v>#REF!</v>
      </c>
      <c r="BD1038" s="50" t="e">
        <f>VLOOKUP(Audit!#REF!,$V$3:$AE$12,9,FALSE)&amp; IF(Audit!#REF!=10,Audit!#REF!,"")</f>
        <v>#REF!</v>
      </c>
      <c r="BE1038" s="50" t="e">
        <f>VLOOKUP(Audit!#REF!,$V$13:$AE$22,9,FALSE) &amp; IF(Audit!#REF!=10,Audit!#REF!,"") &amp; IF(Audit!#REF!&lt;&gt;1,U1038,"")</f>
        <v>#REF!</v>
      </c>
      <c r="BF1038" s="47" t="e">
        <f t="shared" si="506"/>
        <v>#REF!</v>
      </c>
      <c r="BG1038" s="50" t="e">
        <f>VLOOKUP(Audit!#REF!,$V$3:$AE$12,10,FALSE) &amp; Audit!#REF! &amp; IF(Audit!#REF!=10,Audit!#REF!,"")</f>
        <v>#REF!</v>
      </c>
      <c r="BH1038" s="50" t="e">
        <f>VLOOKUP(Audit!#REF!,$V$13:$AE$22,10,FALSE) &amp; IF(Audit!#REF!=10,Audit!#REF!,"") &amp; IF(Audit!#REF!&lt;&gt;1,U1038,"")</f>
        <v>#REF!</v>
      </c>
      <c r="BI1038" s="47" t="e">
        <f t="shared" si="507"/>
        <v>#REF!</v>
      </c>
      <c r="BJ1038" s="48" t="str">
        <f t="shared" si="508"/>
        <v/>
      </c>
      <c r="BK1038" s="48" t="str">
        <f t="shared" si="509"/>
        <v/>
      </c>
      <c r="BL1038" s="48" t="str">
        <f t="shared" si="510"/>
        <v/>
      </c>
      <c r="BM1038" s="48" t="str">
        <f t="shared" si="511"/>
        <v/>
      </c>
      <c r="BN1038" s="48" t="str">
        <f t="shared" si="512"/>
        <v/>
      </c>
      <c r="BO1038" s="48" t="str">
        <f t="shared" si="513"/>
        <v/>
      </c>
      <c r="BP1038" s="48" t="str">
        <f t="shared" si="514"/>
        <v/>
      </c>
      <c r="BQ1038" s="48" t="str">
        <f t="shared" si="515"/>
        <v/>
      </c>
      <c r="BR1038" s="48" t="str">
        <f t="shared" si="516"/>
        <v/>
      </c>
      <c r="BS1038" s="48" t="str">
        <f t="shared" si="517"/>
        <v/>
      </c>
      <c r="BT1038" s="48" t="str">
        <f t="shared" si="518"/>
        <v/>
      </c>
      <c r="BU1038" s="48" t="str">
        <f t="shared" si="519"/>
        <v/>
      </c>
    </row>
    <row r="1039" spans="1:73">
      <c r="A1039" s="10" t="e">
        <f>Audit!#REF!</f>
        <v>#REF!</v>
      </c>
      <c r="B1039" s="10" t="e">
        <f t="shared" si="490"/>
        <v>#REF!</v>
      </c>
      <c r="C1039" s="17" t="e">
        <f>VLOOKUP(Audit!#REF!,$V$3:$AE$12,2,FALSE) &amp; VLOOKUP(Audit!#REF!,$V$13:$AE$22,2,FALSE)&amp; IF(Audit!#REF!=10,Audit!#REF!&amp;Audit!#REF!,"")</f>
        <v>#REF!</v>
      </c>
      <c r="D1039" s="17" t="e">
        <f>VLOOKUP(Audit!#REF!,$V$3:$AE$12,3,FALSE) &amp; VLOOKUP(Audit!#REF!,$V$13:$AE$22,3,FALSE) &amp;IF(Audit!#REF!=10,Audit!#REF!&amp;Audit!#REF!,"")</f>
        <v>#REF!</v>
      </c>
      <c r="E1039" s="17" t="e">
        <f>VLOOKUP(Audit!#REF!,$V$3:$AE$12,4,FALSE)&amp; Audit!#REF! &amp; VLOOKUP(Audit!#REF!,$V$13:$AE$22,4,FALSE)&amp; IF(Audit!#REF!=10,Audit!#REF!&amp;Audit!#REF!,"")</f>
        <v>#REF!</v>
      </c>
      <c r="F1039" s="17" t="e">
        <f>VLOOKUP(Audit!#REF!,$V$3:$AE$12,5,FALSE) &amp; VLOOKUP(Audit!#REF!,$V$13:$AE$22,5,FALSE)&amp; IF(Audit!#REF!=10,Audit!#REF!&amp;Audit!#REF!,"")</f>
        <v>#REF!</v>
      </c>
      <c r="G1039" s="17" t="e">
        <f>VLOOKUP(Audit!#REF!,$V$3:$AE$12,6,FALSE) &amp; VLOOKUP(Audit!#REF!,$V$13:$AE$22,6,FALSE)&amp; IF(Audit!#REF!=10,Audit!#REF!&amp;Audit!#REF!,"")</f>
        <v>#REF!</v>
      </c>
      <c r="H1039" s="17" t="e">
        <f>VLOOKUP(Audit!#REF!,$V$3:$AE$12,7,FALSE) &amp; VLOOKUP(Audit!#REF!,$V$13:$AE$22,7,FALSE)&amp;IF(Audit!#REF!=10,Audit!#REF!&amp;Audit!#REF!,"")</f>
        <v>#REF!</v>
      </c>
      <c r="I1039" s="17" t="e">
        <f>VLOOKUP(Audit!#REF!,$V$3:$AE$12,8,FALSE) &amp; Audit!#REF! &amp; VLOOKUP(Audit!#REF!,$V$13:$AE$22,8,FALSE)&amp;IF(Audit!#REF!=10,Audit!#REF!&amp;Audit!#REF!,"")</f>
        <v>#REF!</v>
      </c>
      <c r="J1039" s="17" t="e">
        <f>VLOOKUP(Audit!#REF!,$V$3:$AE$12,9,FALSE) &amp; VLOOKUP(Audit!#REF!,$V$13:$AE$22,9,FALSE) &amp; IF(Audit!#REF!=10,Audit!#REF!&amp;Audit!#REF!,"") &amp; IF(Audit!#REF!&lt;&gt;1,U1039,"")</f>
        <v>#REF!</v>
      </c>
      <c r="K1039" s="17" t="e">
        <f>VLOOKUP(Audit!#REF!,$V$3:$AE$12,10,FALSE) &amp; Audit!#REF! &amp; VLOOKUP(Audit!#REF!,$V$13:$AE$22,10,FALSE) &amp; IF(Audit!#REF!=10,Audit!#REF!&amp;Audit!#REF!,"") &amp; IF(Audit!#REF!&lt;&gt;1,U1039,"")</f>
        <v>#REF!</v>
      </c>
      <c r="L1039" s="10" t="e">
        <f>Audit!#REF!</f>
        <v>#REF!</v>
      </c>
      <c r="M1039" s="10" t="e">
        <f t="shared" si="491"/>
        <v>#REF!</v>
      </c>
      <c r="N1039" s="10" t="e">
        <f t="shared" si="492"/>
        <v>#REF!</v>
      </c>
      <c r="O1039" s="10" t="e">
        <f t="shared" si="493"/>
        <v>#REF!</v>
      </c>
      <c r="P1039" s="10" t="e">
        <f t="shared" si="494"/>
        <v>#REF!</v>
      </c>
      <c r="Q1039" s="10" t="e">
        <f t="shared" si="495"/>
        <v>#REF!</v>
      </c>
      <c r="R1039" s="10" t="e">
        <f t="shared" si="496"/>
        <v>#REF!</v>
      </c>
      <c r="S1039" s="10" t="e">
        <f t="shared" si="497"/>
        <v>#REF!</v>
      </c>
      <c r="T1039" s="10" t="e">
        <f t="shared" si="498"/>
        <v>#REF!</v>
      </c>
      <c r="U1039" s="17" t="e">
        <f>IF(Audit!#REF!="","",VLOOKUP(Audit!#REF!,$W$26:$X$35,2,FALSE)) &amp; Audit!#REF! &amp; IF(Audit!#REF!="","",IF(Audit!#REF!&lt;=1.4,VLOOKUP(Audit!#REF!,$W$38:X1084,2,FALSE),VLOOKUP(Audit!#REF!,$W$51:$X$61,2,FALSE))) &amp; IF(Audit!#REF!="","",VLOOKUP(Audit!#REF!,$Y$26:$Z$35,2,FALSE) &amp; Audit!#REF! &amp; IF(Audit!#REF!="","",IF(Audit!#REF!&lt;=1.4,VLOOKUP(Audit!#REF!,$Y$38:$Z$48,2,FALSE),VLOOKUP(Audit!#REF!,$Y$51:$Z$61,2,FALSE))))</f>
        <v>#REF!</v>
      </c>
      <c r="V1039" s="21"/>
      <c r="AH1039" s="49" t="e">
        <f>Audit!#REF!</f>
        <v>#REF!</v>
      </c>
      <c r="AI1039" s="50" t="e">
        <f>VLOOKUP(Audit!#REF!,$V$3:$AE$12,2,FALSE)&amp; IF(Audit!#REF!=10,Audit!#REF!,"")</f>
        <v>#REF!</v>
      </c>
      <c r="AJ1039" s="50" t="e">
        <f>VLOOKUP(Audit!#REF!,$V$13:$AE$22,2,FALSE)&amp; IF(Audit!#REF!=10,Audit!#REF!,"")</f>
        <v>#REF!</v>
      </c>
      <c r="AK1039" s="47" t="e">
        <f t="shared" si="499"/>
        <v>#REF!</v>
      </c>
      <c r="AL1039" s="50" t="e">
        <f>VLOOKUP(Audit!#REF!,$V$3:$AE$12,3,FALSE)&amp; IF(Audit!#REF!=10,Audit!#REF!,"")</f>
        <v>#REF!</v>
      </c>
      <c r="AM1039" s="50" t="e">
        <f>VLOOKUP(Audit!#REF!,$V$13:$AE$22,3,FALSE)&amp; IF(Audit!#REF!=10,Audit!#REF!,"")</f>
        <v>#REF!</v>
      </c>
      <c r="AN1039" s="47" t="e">
        <f t="shared" si="500"/>
        <v>#REF!</v>
      </c>
      <c r="AO1039" s="50" t="e">
        <f>VLOOKUP(Audit!#REF!,$V$3:$AE$12,4,FALSE) &amp;  Audit!#REF! &amp; IF(Audit!#REF!=10,Audit!#REF!,"")</f>
        <v>#REF!</v>
      </c>
      <c r="AP1039" s="50" t="e">
        <f>VLOOKUP(Audit!#REF!,$V$13:$AE$22,4,FALSE)&amp; IF(Audit!#REF!=10,Audit!#REF!,"")</f>
        <v>#REF!</v>
      </c>
      <c r="AQ1039" s="47" t="e">
        <f t="shared" si="501"/>
        <v>#REF!</v>
      </c>
      <c r="AR1039" s="50" t="e">
        <f>VLOOKUP(Audit!#REF!,$V$3:$AE$12,5,FALSE)&amp; IF(Audit!#REF!=10,Audit!#REF!,"")</f>
        <v>#REF!</v>
      </c>
      <c r="AS1039" s="50" t="e">
        <f>VLOOKUP(Audit!#REF!,$V$13:$AE$22,5,FALSE)&amp; IF(Audit!#REF!=10,Audit!#REF!,"")</f>
        <v>#REF!</v>
      </c>
      <c r="AT1039" s="47" t="e">
        <f t="shared" si="502"/>
        <v>#REF!</v>
      </c>
      <c r="AU1039" s="50" t="e">
        <f>VLOOKUP(Audit!#REF!,$V$3:$AE$12,6,FALSE)&amp; IF(Audit!#REF!=10,Audit!#REF!,"")</f>
        <v>#REF!</v>
      </c>
      <c r="AV1039" s="50" t="e">
        <f>VLOOKUP(Audit!#REF!,$V$13:$AE$22,6,FALSE)&amp; IF(Audit!#REF!=10,Audit!#REF!,"")</f>
        <v>#REF!</v>
      </c>
      <c r="AW1039" s="47" t="e">
        <f t="shared" si="503"/>
        <v>#REF!</v>
      </c>
      <c r="AX1039" s="50" t="e">
        <f>VLOOKUP(Audit!#REF!,$V$3:$AE$12,7,FALSE)&amp; IF(Audit!#REF!=10,Audit!#REF!,"")</f>
        <v>#REF!</v>
      </c>
      <c r="AY1039" s="50" t="e">
        <f>VLOOKUP(Audit!#REF!,$V$13:$AE$22,7,FALSE) &amp; IF(Audit!#REF!=10,Audit!#REF!,"")</f>
        <v>#REF!</v>
      </c>
      <c r="AZ1039" s="47" t="e">
        <f t="shared" si="504"/>
        <v>#REF!</v>
      </c>
      <c r="BA1039" s="50" t="e">
        <f>VLOOKUP(Audit!#REF!,$V$3:$AE$12,8,FALSE)&amp; Audit!#REF! &amp; IF(Audit!#REF!=10,Audit!#REF!,"")</f>
        <v>#REF!</v>
      </c>
      <c r="BB1039" s="50" t="e">
        <f>VLOOKUP(Audit!#REF!,$V$13:$AE$22,8,FALSE) &amp; IF(Audit!#REF!=10,Audit!#REF!,"")</f>
        <v>#REF!</v>
      </c>
      <c r="BC1039" s="47" t="e">
        <f t="shared" si="505"/>
        <v>#REF!</v>
      </c>
      <c r="BD1039" s="50" t="e">
        <f>VLOOKUP(Audit!#REF!,$V$3:$AE$12,9,FALSE)&amp; IF(Audit!#REF!=10,Audit!#REF!,"")</f>
        <v>#REF!</v>
      </c>
      <c r="BE1039" s="50" t="e">
        <f>VLOOKUP(Audit!#REF!,$V$13:$AE$22,9,FALSE) &amp; IF(Audit!#REF!=10,Audit!#REF!,"") &amp; IF(Audit!#REF!&lt;&gt;1,U1039,"")</f>
        <v>#REF!</v>
      </c>
      <c r="BF1039" s="47" t="e">
        <f t="shared" si="506"/>
        <v>#REF!</v>
      </c>
      <c r="BG1039" s="50" t="e">
        <f>VLOOKUP(Audit!#REF!,$V$3:$AE$12,10,FALSE) &amp; Audit!#REF! &amp; IF(Audit!#REF!=10,Audit!#REF!,"")</f>
        <v>#REF!</v>
      </c>
      <c r="BH1039" s="50" t="e">
        <f>VLOOKUP(Audit!#REF!,$V$13:$AE$22,10,FALSE) &amp; IF(Audit!#REF!=10,Audit!#REF!,"") &amp; IF(Audit!#REF!&lt;&gt;1,U1039,"")</f>
        <v>#REF!</v>
      </c>
      <c r="BI1039" s="47" t="e">
        <f t="shared" si="507"/>
        <v>#REF!</v>
      </c>
      <c r="BJ1039" s="48" t="str">
        <f t="shared" si="508"/>
        <v/>
      </c>
      <c r="BK1039" s="48" t="str">
        <f t="shared" si="509"/>
        <v/>
      </c>
      <c r="BL1039" s="48" t="str">
        <f t="shared" si="510"/>
        <v/>
      </c>
      <c r="BM1039" s="48" t="str">
        <f t="shared" si="511"/>
        <v/>
      </c>
      <c r="BN1039" s="48" t="str">
        <f t="shared" si="512"/>
        <v/>
      </c>
      <c r="BO1039" s="48" t="str">
        <f t="shared" si="513"/>
        <v/>
      </c>
      <c r="BP1039" s="48" t="str">
        <f t="shared" si="514"/>
        <v/>
      </c>
      <c r="BQ1039" s="48" t="str">
        <f t="shared" si="515"/>
        <v/>
      </c>
      <c r="BR1039" s="48" t="str">
        <f t="shared" si="516"/>
        <v/>
      </c>
      <c r="BS1039" s="48" t="str">
        <f t="shared" si="517"/>
        <v/>
      </c>
      <c r="BT1039" s="48" t="str">
        <f t="shared" si="518"/>
        <v/>
      </c>
      <c r="BU1039" s="48" t="str">
        <f t="shared" si="519"/>
        <v/>
      </c>
    </row>
    <row r="1040" spans="1:73">
      <c r="A1040" s="10" t="e">
        <f>Audit!#REF!</f>
        <v>#REF!</v>
      </c>
      <c r="B1040" s="10" t="e">
        <f t="shared" si="490"/>
        <v>#REF!</v>
      </c>
      <c r="C1040" s="17" t="e">
        <f>VLOOKUP(Audit!#REF!,$V$3:$AE$12,2,FALSE) &amp; VLOOKUP(Audit!#REF!,$V$13:$AE$22,2,FALSE)&amp; IF(Audit!#REF!=10,Audit!#REF!&amp;Audit!#REF!,"")</f>
        <v>#REF!</v>
      </c>
      <c r="D1040" s="17" t="e">
        <f>VLOOKUP(Audit!#REF!,$V$3:$AE$12,3,FALSE) &amp; VLOOKUP(Audit!#REF!,$V$13:$AE$22,3,FALSE) &amp;IF(Audit!#REF!=10,Audit!#REF!&amp;Audit!#REF!,"")</f>
        <v>#REF!</v>
      </c>
      <c r="E1040" s="17" t="e">
        <f>VLOOKUP(Audit!#REF!,$V$3:$AE$12,4,FALSE)&amp; Audit!#REF! &amp; VLOOKUP(Audit!#REF!,$V$13:$AE$22,4,FALSE)&amp; IF(Audit!#REF!=10,Audit!#REF!&amp;Audit!#REF!,"")</f>
        <v>#REF!</v>
      </c>
      <c r="F1040" s="17" t="e">
        <f>VLOOKUP(Audit!#REF!,$V$3:$AE$12,5,FALSE) &amp; VLOOKUP(Audit!#REF!,$V$13:$AE$22,5,FALSE)&amp; IF(Audit!#REF!=10,Audit!#REF!&amp;Audit!#REF!,"")</f>
        <v>#REF!</v>
      </c>
      <c r="G1040" s="17" t="e">
        <f>VLOOKUP(Audit!#REF!,$V$3:$AE$12,6,FALSE) &amp; VLOOKUP(Audit!#REF!,$V$13:$AE$22,6,FALSE)&amp; IF(Audit!#REF!=10,Audit!#REF!&amp;Audit!#REF!,"")</f>
        <v>#REF!</v>
      </c>
      <c r="H1040" s="17" t="e">
        <f>VLOOKUP(Audit!#REF!,$V$3:$AE$12,7,FALSE) &amp; VLOOKUP(Audit!#REF!,$V$13:$AE$22,7,FALSE)&amp;IF(Audit!#REF!=10,Audit!#REF!&amp;Audit!#REF!,"")</f>
        <v>#REF!</v>
      </c>
      <c r="I1040" s="17" t="e">
        <f>VLOOKUP(Audit!#REF!,$V$3:$AE$12,8,FALSE) &amp; Audit!#REF! &amp; VLOOKUP(Audit!#REF!,$V$13:$AE$22,8,FALSE)&amp;IF(Audit!#REF!=10,Audit!#REF!&amp;Audit!#REF!,"")</f>
        <v>#REF!</v>
      </c>
      <c r="J1040" s="17" t="e">
        <f>VLOOKUP(Audit!#REF!,$V$3:$AE$12,9,FALSE) &amp; VLOOKUP(Audit!#REF!,$V$13:$AE$22,9,FALSE) &amp; IF(Audit!#REF!=10,Audit!#REF!&amp;Audit!#REF!,"") &amp; IF(Audit!#REF!&lt;&gt;1,U1040,"")</f>
        <v>#REF!</v>
      </c>
      <c r="K1040" s="17" t="e">
        <f>VLOOKUP(Audit!#REF!,$V$3:$AE$12,10,FALSE) &amp; Audit!#REF! &amp; VLOOKUP(Audit!#REF!,$V$13:$AE$22,10,FALSE) &amp; IF(Audit!#REF!=10,Audit!#REF!&amp;Audit!#REF!,"") &amp; IF(Audit!#REF!&lt;&gt;1,U1040,"")</f>
        <v>#REF!</v>
      </c>
      <c r="L1040" s="10" t="e">
        <f>Audit!#REF!</f>
        <v>#REF!</v>
      </c>
      <c r="M1040" s="10" t="e">
        <f t="shared" si="491"/>
        <v>#REF!</v>
      </c>
      <c r="N1040" s="10" t="e">
        <f t="shared" si="492"/>
        <v>#REF!</v>
      </c>
      <c r="O1040" s="10" t="e">
        <f t="shared" si="493"/>
        <v>#REF!</v>
      </c>
      <c r="P1040" s="10" t="e">
        <f t="shared" si="494"/>
        <v>#REF!</v>
      </c>
      <c r="Q1040" s="10" t="e">
        <f t="shared" si="495"/>
        <v>#REF!</v>
      </c>
      <c r="R1040" s="10" t="e">
        <f t="shared" si="496"/>
        <v>#REF!</v>
      </c>
      <c r="S1040" s="10" t="e">
        <f t="shared" si="497"/>
        <v>#REF!</v>
      </c>
      <c r="T1040" s="10" t="e">
        <f t="shared" si="498"/>
        <v>#REF!</v>
      </c>
      <c r="U1040" s="17" t="e">
        <f>IF(Audit!#REF!="","",VLOOKUP(Audit!#REF!,$W$26:$X$35,2,FALSE)) &amp; Audit!#REF! &amp; IF(Audit!#REF!="","",IF(Audit!#REF!&lt;=1.4,VLOOKUP(Audit!#REF!,$W$38:X1085,2,FALSE),VLOOKUP(Audit!#REF!,$W$51:$X$61,2,FALSE))) &amp; IF(Audit!#REF!="","",VLOOKUP(Audit!#REF!,$Y$26:$Z$35,2,FALSE) &amp; Audit!#REF! &amp; IF(Audit!#REF!="","",IF(Audit!#REF!&lt;=1.4,VLOOKUP(Audit!#REF!,$Y$38:$Z$48,2,FALSE),VLOOKUP(Audit!#REF!,$Y$51:$Z$61,2,FALSE))))</f>
        <v>#REF!</v>
      </c>
      <c r="V1040" s="21"/>
      <c r="AH1040" s="49" t="e">
        <f>Audit!#REF!</f>
        <v>#REF!</v>
      </c>
      <c r="AI1040" s="50" t="e">
        <f>VLOOKUP(Audit!#REF!,$V$3:$AE$12,2,FALSE)&amp; IF(Audit!#REF!=10,Audit!#REF!,"")</f>
        <v>#REF!</v>
      </c>
      <c r="AJ1040" s="50" t="e">
        <f>VLOOKUP(Audit!#REF!,$V$13:$AE$22,2,FALSE)&amp; IF(Audit!#REF!=10,Audit!#REF!,"")</f>
        <v>#REF!</v>
      </c>
      <c r="AK1040" s="47" t="e">
        <f t="shared" si="499"/>
        <v>#REF!</v>
      </c>
      <c r="AL1040" s="50" t="e">
        <f>VLOOKUP(Audit!#REF!,$V$3:$AE$12,3,FALSE)&amp; IF(Audit!#REF!=10,Audit!#REF!,"")</f>
        <v>#REF!</v>
      </c>
      <c r="AM1040" s="50" t="e">
        <f>VLOOKUP(Audit!#REF!,$V$13:$AE$22,3,FALSE)&amp; IF(Audit!#REF!=10,Audit!#REF!,"")</f>
        <v>#REF!</v>
      </c>
      <c r="AN1040" s="47" t="e">
        <f t="shared" si="500"/>
        <v>#REF!</v>
      </c>
      <c r="AO1040" s="50" t="e">
        <f>VLOOKUP(Audit!#REF!,$V$3:$AE$12,4,FALSE) &amp;  Audit!#REF! &amp; IF(Audit!#REF!=10,Audit!#REF!,"")</f>
        <v>#REF!</v>
      </c>
      <c r="AP1040" s="50" t="e">
        <f>VLOOKUP(Audit!#REF!,$V$13:$AE$22,4,FALSE)&amp; IF(Audit!#REF!=10,Audit!#REF!,"")</f>
        <v>#REF!</v>
      </c>
      <c r="AQ1040" s="47" t="e">
        <f t="shared" si="501"/>
        <v>#REF!</v>
      </c>
      <c r="AR1040" s="50" t="e">
        <f>VLOOKUP(Audit!#REF!,$V$3:$AE$12,5,FALSE)&amp; IF(Audit!#REF!=10,Audit!#REF!,"")</f>
        <v>#REF!</v>
      </c>
      <c r="AS1040" s="50" t="e">
        <f>VLOOKUP(Audit!#REF!,$V$13:$AE$22,5,FALSE)&amp; IF(Audit!#REF!=10,Audit!#REF!,"")</f>
        <v>#REF!</v>
      </c>
      <c r="AT1040" s="47" t="e">
        <f t="shared" si="502"/>
        <v>#REF!</v>
      </c>
      <c r="AU1040" s="50" t="e">
        <f>VLOOKUP(Audit!#REF!,$V$3:$AE$12,6,FALSE)&amp; IF(Audit!#REF!=10,Audit!#REF!,"")</f>
        <v>#REF!</v>
      </c>
      <c r="AV1040" s="50" t="e">
        <f>VLOOKUP(Audit!#REF!,$V$13:$AE$22,6,FALSE)&amp; IF(Audit!#REF!=10,Audit!#REF!,"")</f>
        <v>#REF!</v>
      </c>
      <c r="AW1040" s="47" t="e">
        <f t="shared" si="503"/>
        <v>#REF!</v>
      </c>
      <c r="AX1040" s="50" t="e">
        <f>VLOOKUP(Audit!#REF!,$V$3:$AE$12,7,FALSE)&amp; IF(Audit!#REF!=10,Audit!#REF!,"")</f>
        <v>#REF!</v>
      </c>
      <c r="AY1040" s="50" t="e">
        <f>VLOOKUP(Audit!#REF!,$V$13:$AE$22,7,FALSE) &amp; IF(Audit!#REF!=10,Audit!#REF!,"")</f>
        <v>#REF!</v>
      </c>
      <c r="AZ1040" s="47" t="e">
        <f t="shared" si="504"/>
        <v>#REF!</v>
      </c>
      <c r="BA1040" s="50" t="e">
        <f>VLOOKUP(Audit!#REF!,$V$3:$AE$12,8,FALSE)&amp; Audit!#REF! &amp; IF(Audit!#REF!=10,Audit!#REF!,"")</f>
        <v>#REF!</v>
      </c>
      <c r="BB1040" s="50" t="e">
        <f>VLOOKUP(Audit!#REF!,$V$13:$AE$22,8,FALSE) &amp; IF(Audit!#REF!=10,Audit!#REF!,"")</f>
        <v>#REF!</v>
      </c>
      <c r="BC1040" s="47" t="e">
        <f t="shared" si="505"/>
        <v>#REF!</v>
      </c>
      <c r="BD1040" s="50" t="e">
        <f>VLOOKUP(Audit!#REF!,$V$3:$AE$12,9,FALSE)&amp; IF(Audit!#REF!=10,Audit!#REF!,"")</f>
        <v>#REF!</v>
      </c>
      <c r="BE1040" s="50" t="e">
        <f>VLOOKUP(Audit!#REF!,$V$13:$AE$22,9,FALSE) &amp; IF(Audit!#REF!=10,Audit!#REF!,"") &amp; IF(Audit!#REF!&lt;&gt;1,U1040,"")</f>
        <v>#REF!</v>
      </c>
      <c r="BF1040" s="47" t="e">
        <f t="shared" si="506"/>
        <v>#REF!</v>
      </c>
      <c r="BG1040" s="50" t="e">
        <f>VLOOKUP(Audit!#REF!,$V$3:$AE$12,10,FALSE) &amp; Audit!#REF! &amp; IF(Audit!#REF!=10,Audit!#REF!,"")</f>
        <v>#REF!</v>
      </c>
      <c r="BH1040" s="50" t="e">
        <f>VLOOKUP(Audit!#REF!,$V$13:$AE$22,10,FALSE) &amp; IF(Audit!#REF!=10,Audit!#REF!,"") &amp; IF(Audit!#REF!&lt;&gt;1,U1040,"")</f>
        <v>#REF!</v>
      </c>
      <c r="BI1040" s="47" t="e">
        <f t="shared" si="507"/>
        <v>#REF!</v>
      </c>
      <c r="BJ1040" s="48" t="str">
        <f t="shared" si="508"/>
        <v/>
      </c>
      <c r="BK1040" s="48" t="str">
        <f t="shared" si="509"/>
        <v/>
      </c>
      <c r="BL1040" s="48" t="str">
        <f t="shared" si="510"/>
        <v/>
      </c>
      <c r="BM1040" s="48" t="str">
        <f t="shared" si="511"/>
        <v/>
      </c>
      <c r="BN1040" s="48" t="str">
        <f t="shared" si="512"/>
        <v/>
      </c>
      <c r="BO1040" s="48" t="str">
        <f t="shared" si="513"/>
        <v/>
      </c>
      <c r="BP1040" s="48" t="str">
        <f t="shared" si="514"/>
        <v/>
      </c>
      <c r="BQ1040" s="48" t="str">
        <f t="shared" si="515"/>
        <v/>
      </c>
      <c r="BR1040" s="48" t="str">
        <f t="shared" si="516"/>
        <v/>
      </c>
      <c r="BS1040" s="48" t="str">
        <f t="shared" si="517"/>
        <v/>
      </c>
      <c r="BT1040" s="48" t="str">
        <f t="shared" si="518"/>
        <v/>
      </c>
      <c r="BU1040" s="48" t="str">
        <f t="shared" si="519"/>
        <v/>
      </c>
    </row>
    <row r="1041" spans="1:73">
      <c r="A1041" s="10" t="e">
        <f>Audit!#REF!</f>
        <v>#REF!</v>
      </c>
      <c r="B1041" s="10" t="e">
        <f t="shared" si="490"/>
        <v>#REF!</v>
      </c>
      <c r="C1041" s="17" t="e">
        <f>VLOOKUP(Audit!#REF!,$V$3:$AE$12,2,FALSE) &amp; VLOOKUP(Audit!#REF!,$V$13:$AE$22,2,FALSE)&amp; IF(Audit!#REF!=10,Audit!#REF!&amp;Audit!#REF!,"")</f>
        <v>#REF!</v>
      </c>
      <c r="D1041" s="17" t="e">
        <f>VLOOKUP(Audit!#REF!,$V$3:$AE$12,3,FALSE) &amp; VLOOKUP(Audit!#REF!,$V$13:$AE$22,3,FALSE) &amp;IF(Audit!#REF!=10,Audit!#REF!&amp;Audit!#REF!,"")</f>
        <v>#REF!</v>
      </c>
      <c r="E1041" s="17" t="e">
        <f>VLOOKUP(Audit!#REF!,$V$3:$AE$12,4,FALSE)&amp; Audit!#REF! &amp; VLOOKUP(Audit!#REF!,$V$13:$AE$22,4,FALSE)&amp; IF(Audit!#REF!=10,Audit!#REF!&amp;Audit!#REF!,"")</f>
        <v>#REF!</v>
      </c>
      <c r="F1041" s="17" t="e">
        <f>VLOOKUP(Audit!#REF!,$V$3:$AE$12,5,FALSE) &amp; VLOOKUP(Audit!#REF!,$V$13:$AE$22,5,FALSE)&amp; IF(Audit!#REF!=10,Audit!#REF!&amp;Audit!#REF!,"")</f>
        <v>#REF!</v>
      </c>
      <c r="G1041" s="17" t="e">
        <f>VLOOKUP(Audit!#REF!,$V$3:$AE$12,6,FALSE) &amp; VLOOKUP(Audit!#REF!,$V$13:$AE$22,6,FALSE)&amp; IF(Audit!#REF!=10,Audit!#REF!&amp;Audit!#REF!,"")</f>
        <v>#REF!</v>
      </c>
      <c r="H1041" s="17" t="e">
        <f>VLOOKUP(Audit!#REF!,$V$3:$AE$12,7,FALSE) &amp; VLOOKUP(Audit!#REF!,$V$13:$AE$22,7,FALSE)&amp;IF(Audit!#REF!=10,Audit!#REF!&amp;Audit!#REF!,"")</f>
        <v>#REF!</v>
      </c>
      <c r="I1041" s="17" t="e">
        <f>VLOOKUP(Audit!#REF!,$V$3:$AE$12,8,FALSE) &amp; Audit!#REF! &amp; VLOOKUP(Audit!#REF!,$V$13:$AE$22,8,FALSE)&amp;IF(Audit!#REF!=10,Audit!#REF!&amp;Audit!#REF!,"")</f>
        <v>#REF!</v>
      </c>
      <c r="J1041" s="17" t="e">
        <f>VLOOKUP(Audit!#REF!,$V$3:$AE$12,9,FALSE) &amp; VLOOKUP(Audit!#REF!,$V$13:$AE$22,9,FALSE) &amp; IF(Audit!#REF!=10,Audit!#REF!&amp;Audit!#REF!,"") &amp; IF(Audit!#REF!&lt;&gt;1,U1041,"")</f>
        <v>#REF!</v>
      </c>
      <c r="K1041" s="17" t="e">
        <f>VLOOKUP(Audit!#REF!,$V$3:$AE$12,10,FALSE) &amp; Audit!#REF! &amp; VLOOKUP(Audit!#REF!,$V$13:$AE$22,10,FALSE) &amp; IF(Audit!#REF!=10,Audit!#REF!&amp;Audit!#REF!,"") &amp; IF(Audit!#REF!&lt;&gt;1,U1041,"")</f>
        <v>#REF!</v>
      </c>
      <c r="L1041" s="10" t="e">
        <f>Audit!#REF!</f>
        <v>#REF!</v>
      </c>
      <c r="M1041" s="10" t="e">
        <f t="shared" si="491"/>
        <v>#REF!</v>
      </c>
      <c r="N1041" s="10" t="e">
        <f t="shared" si="492"/>
        <v>#REF!</v>
      </c>
      <c r="O1041" s="10" t="e">
        <f t="shared" si="493"/>
        <v>#REF!</v>
      </c>
      <c r="P1041" s="10" t="e">
        <f t="shared" si="494"/>
        <v>#REF!</v>
      </c>
      <c r="Q1041" s="10" t="e">
        <f t="shared" si="495"/>
        <v>#REF!</v>
      </c>
      <c r="R1041" s="10" t="e">
        <f t="shared" si="496"/>
        <v>#REF!</v>
      </c>
      <c r="S1041" s="10" t="e">
        <f t="shared" si="497"/>
        <v>#REF!</v>
      </c>
      <c r="T1041" s="10" t="e">
        <f t="shared" si="498"/>
        <v>#REF!</v>
      </c>
      <c r="U1041" s="17" t="e">
        <f>IF(Audit!#REF!="","",VLOOKUP(Audit!#REF!,$W$26:$X$35,2,FALSE)) &amp; Audit!#REF! &amp; IF(Audit!#REF!="","",IF(Audit!#REF!&lt;=1.4,VLOOKUP(Audit!#REF!,$W$38:X1086,2,FALSE),VLOOKUP(Audit!#REF!,$W$51:$X$61,2,FALSE))) &amp; IF(Audit!#REF!="","",VLOOKUP(Audit!#REF!,$Y$26:$Z$35,2,FALSE) &amp; Audit!#REF! &amp; IF(Audit!#REF!="","",IF(Audit!#REF!&lt;=1.4,VLOOKUP(Audit!#REF!,$Y$38:$Z$48,2,FALSE),VLOOKUP(Audit!#REF!,$Y$51:$Z$61,2,FALSE))))</f>
        <v>#REF!</v>
      </c>
      <c r="V1041" s="21"/>
      <c r="AH1041" s="49" t="e">
        <f>Audit!#REF!</f>
        <v>#REF!</v>
      </c>
      <c r="AI1041" s="50" t="e">
        <f>VLOOKUP(Audit!#REF!,$V$3:$AE$12,2,FALSE)&amp; IF(Audit!#REF!=10,Audit!#REF!,"")</f>
        <v>#REF!</v>
      </c>
      <c r="AJ1041" s="50" t="e">
        <f>VLOOKUP(Audit!#REF!,$V$13:$AE$22,2,FALSE)&amp; IF(Audit!#REF!=10,Audit!#REF!,"")</f>
        <v>#REF!</v>
      </c>
      <c r="AK1041" s="47" t="e">
        <f t="shared" si="499"/>
        <v>#REF!</v>
      </c>
      <c r="AL1041" s="50" t="e">
        <f>VLOOKUP(Audit!#REF!,$V$3:$AE$12,3,FALSE)&amp; IF(Audit!#REF!=10,Audit!#REF!,"")</f>
        <v>#REF!</v>
      </c>
      <c r="AM1041" s="50" t="e">
        <f>VLOOKUP(Audit!#REF!,$V$13:$AE$22,3,FALSE)&amp; IF(Audit!#REF!=10,Audit!#REF!,"")</f>
        <v>#REF!</v>
      </c>
      <c r="AN1041" s="47" t="e">
        <f t="shared" si="500"/>
        <v>#REF!</v>
      </c>
      <c r="AO1041" s="50" t="e">
        <f>VLOOKUP(Audit!#REF!,$V$3:$AE$12,4,FALSE) &amp;  Audit!#REF! &amp; IF(Audit!#REF!=10,Audit!#REF!,"")</f>
        <v>#REF!</v>
      </c>
      <c r="AP1041" s="50" t="e">
        <f>VLOOKUP(Audit!#REF!,$V$13:$AE$22,4,FALSE)&amp; IF(Audit!#REF!=10,Audit!#REF!,"")</f>
        <v>#REF!</v>
      </c>
      <c r="AQ1041" s="47" t="e">
        <f t="shared" si="501"/>
        <v>#REF!</v>
      </c>
      <c r="AR1041" s="50" t="e">
        <f>VLOOKUP(Audit!#REF!,$V$3:$AE$12,5,FALSE)&amp; IF(Audit!#REF!=10,Audit!#REF!,"")</f>
        <v>#REF!</v>
      </c>
      <c r="AS1041" s="50" t="e">
        <f>VLOOKUP(Audit!#REF!,$V$13:$AE$22,5,FALSE)&amp; IF(Audit!#REF!=10,Audit!#REF!,"")</f>
        <v>#REF!</v>
      </c>
      <c r="AT1041" s="47" t="e">
        <f t="shared" si="502"/>
        <v>#REF!</v>
      </c>
      <c r="AU1041" s="50" t="e">
        <f>VLOOKUP(Audit!#REF!,$V$3:$AE$12,6,FALSE)&amp; IF(Audit!#REF!=10,Audit!#REF!,"")</f>
        <v>#REF!</v>
      </c>
      <c r="AV1041" s="50" t="e">
        <f>VLOOKUP(Audit!#REF!,$V$13:$AE$22,6,FALSE)&amp; IF(Audit!#REF!=10,Audit!#REF!,"")</f>
        <v>#REF!</v>
      </c>
      <c r="AW1041" s="47" t="e">
        <f t="shared" si="503"/>
        <v>#REF!</v>
      </c>
      <c r="AX1041" s="50" t="e">
        <f>VLOOKUP(Audit!#REF!,$V$3:$AE$12,7,FALSE)&amp; IF(Audit!#REF!=10,Audit!#REF!,"")</f>
        <v>#REF!</v>
      </c>
      <c r="AY1041" s="50" t="e">
        <f>VLOOKUP(Audit!#REF!,$V$13:$AE$22,7,FALSE) &amp; IF(Audit!#REF!=10,Audit!#REF!,"")</f>
        <v>#REF!</v>
      </c>
      <c r="AZ1041" s="47" t="e">
        <f t="shared" si="504"/>
        <v>#REF!</v>
      </c>
      <c r="BA1041" s="50" t="e">
        <f>VLOOKUP(Audit!#REF!,$V$3:$AE$12,8,FALSE)&amp; Audit!#REF! &amp; IF(Audit!#REF!=10,Audit!#REF!,"")</f>
        <v>#REF!</v>
      </c>
      <c r="BB1041" s="50" t="e">
        <f>VLOOKUP(Audit!#REF!,$V$13:$AE$22,8,FALSE) &amp; IF(Audit!#REF!=10,Audit!#REF!,"")</f>
        <v>#REF!</v>
      </c>
      <c r="BC1041" s="47" t="e">
        <f t="shared" si="505"/>
        <v>#REF!</v>
      </c>
      <c r="BD1041" s="50" t="e">
        <f>VLOOKUP(Audit!#REF!,$V$3:$AE$12,9,FALSE)&amp; IF(Audit!#REF!=10,Audit!#REF!,"")</f>
        <v>#REF!</v>
      </c>
      <c r="BE1041" s="50" t="e">
        <f>VLOOKUP(Audit!#REF!,$V$13:$AE$22,9,FALSE) &amp; IF(Audit!#REF!=10,Audit!#REF!,"") &amp; IF(Audit!#REF!&lt;&gt;1,U1041,"")</f>
        <v>#REF!</v>
      </c>
      <c r="BF1041" s="47" t="e">
        <f t="shared" si="506"/>
        <v>#REF!</v>
      </c>
      <c r="BG1041" s="50" t="e">
        <f>VLOOKUP(Audit!#REF!,$V$3:$AE$12,10,FALSE) &amp; Audit!#REF! &amp; IF(Audit!#REF!=10,Audit!#REF!,"")</f>
        <v>#REF!</v>
      </c>
      <c r="BH1041" s="50" t="e">
        <f>VLOOKUP(Audit!#REF!,$V$13:$AE$22,10,FALSE) &amp; IF(Audit!#REF!=10,Audit!#REF!,"") &amp; IF(Audit!#REF!&lt;&gt;1,U1041,"")</f>
        <v>#REF!</v>
      </c>
      <c r="BI1041" s="47" t="e">
        <f t="shared" si="507"/>
        <v>#REF!</v>
      </c>
      <c r="BJ1041" s="48" t="str">
        <f t="shared" si="508"/>
        <v/>
      </c>
      <c r="BK1041" s="48" t="str">
        <f t="shared" si="509"/>
        <v/>
      </c>
      <c r="BL1041" s="48" t="str">
        <f t="shared" si="510"/>
        <v/>
      </c>
      <c r="BM1041" s="48" t="str">
        <f t="shared" si="511"/>
        <v/>
      </c>
      <c r="BN1041" s="48" t="str">
        <f t="shared" si="512"/>
        <v/>
      </c>
      <c r="BO1041" s="48" t="str">
        <f t="shared" si="513"/>
        <v/>
      </c>
      <c r="BP1041" s="48" t="str">
        <f t="shared" si="514"/>
        <v/>
      </c>
      <c r="BQ1041" s="48" t="str">
        <f t="shared" si="515"/>
        <v/>
      </c>
      <c r="BR1041" s="48" t="str">
        <f t="shared" si="516"/>
        <v/>
      </c>
      <c r="BS1041" s="48" t="str">
        <f t="shared" si="517"/>
        <v/>
      </c>
      <c r="BT1041" s="48" t="str">
        <f t="shared" si="518"/>
        <v/>
      </c>
      <c r="BU1041" s="48" t="str">
        <f t="shared" si="519"/>
        <v/>
      </c>
    </row>
    <row r="1042" spans="1:73">
      <c r="A1042" s="10" t="e">
        <f>Audit!#REF!</f>
        <v>#REF!</v>
      </c>
      <c r="B1042" s="10" t="e">
        <f t="shared" si="490"/>
        <v>#REF!</v>
      </c>
      <c r="C1042" s="17" t="e">
        <f>VLOOKUP(Audit!#REF!,$V$3:$AE$12,2,FALSE) &amp; VLOOKUP(Audit!#REF!,$V$13:$AE$22,2,FALSE)&amp; IF(Audit!#REF!=10,Audit!#REF!&amp;Audit!#REF!,"")</f>
        <v>#REF!</v>
      </c>
      <c r="D1042" s="17" t="e">
        <f>VLOOKUP(Audit!#REF!,$V$3:$AE$12,3,FALSE) &amp; VLOOKUP(Audit!#REF!,$V$13:$AE$22,3,FALSE) &amp;IF(Audit!#REF!=10,Audit!#REF!&amp;Audit!#REF!,"")</f>
        <v>#REF!</v>
      </c>
      <c r="E1042" s="17" t="e">
        <f>VLOOKUP(Audit!#REF!,$V$3:$AE$12,4,FALSE)&amp; Audit!#REF! &amp; VLOOKUP(Audit!#REF!,$V$13:$AE$22,4,FALSE)&amp; IF(Audit!#REF!=10,Audit!#REF!&amp;Audit!#REF!,"")</f>
        <v>#REF!</v>
      </c>
      <c r="F1042" s="17" t="e">
        <f>VLOOKUP(Audit!#REF!,$V$3:$AE$12,5,FALSE) &amp; VLOOKUP(Audit!#REF!,$V$13:$AE$22,5,FALSE)&amp; IF(Audit!#REF!=10,Audit!#REF!&amp;Audit!#REF!,"")</f>
        <v>#REF!</v>
      </c>
      <c r="G1042" s="17" t="e">
        <f>VLOOKUP(Audit!#REF!,$V$3:$AE$12,6,FALSE) &amp; VLOOKUP(Audit!#REF!,$V$13:$AE$22,6,FALSE)&amp; IF(Audit!#REF!=10,Audit!#REF!&amp;Audit!#REF!,"")</f>
        <v>#REF!</v>
      </c>
      <c r="H1042" s="17" t="e">
        <f>VLOOKUP(Audit!#REF!,$V$3:$AE$12,7,FALSE) &amp; VLOOKUP(Audit!#REF!,$V$13:$AE$22,7,FALSE)&amp;IF(Audit!#REF!=10,Audit!#REF!&amp;Audit!#REF!,"")</f>
        <v>#REF!</v>
      </c>
      <c r="I1042" s="17" t="e">
        <f>VLOOKUP(Audit!#REF!,$V$3:$AE$12,8,FALSE) &amp; Audit!#REF! &amp; VLOOKUP(Audit!#REF!,$V$13:$AE$22,8,FALSE)&amp;IF(Audit!#REF!=10,Audit!#REF!&amp;Audit!#REF!,"")</f>
        <v>#REF!</v>
      </c>
      <c r="J1042" s="17" t="e">
        <f>VLOOKUP(Audit!#REF!,$V$3:$AE$12,9,FALSE) &amp; VLOOKUP(Audit!#REF!,$V$13:$AE$22,9,FALSE) &amp; IF(Audit!#REF!=10,Audit!#REF!&amp;Audit!#REF!,"") &amp; IF(Audit!#REF!&lt;&gt;1,U1042,"")</f>
        <v>#REF!</v>
      </c>
      <c r="K1042" s="17" t="e">
        <f>VLOOKUP(Audit!#REF!,$V$3:$AE$12,10,FALSE) &amp; Audit!#REF! &amp; VLOOKUP(Audit!#REF!,$V$13:$AE$22,10,FALSE) &amp; IF(Audit!#REF!=10,Audit!#REF!&amp;Audit!#REF!,"") &amp; IF(Audit!#REF!&lt;&gt;1,U1042,"")</f>
        <v>#REF!</v>
      </c>
      <c r="L1042" s="10" t="e">
        <f>Audit!#REF!</f>
        <v>#REF!</v>
      </c>
      <c r="M1042" s="10" t="e">
        <f t="shared" si="491"/>
        <v>#REF!</v>
      </c>
      <c r="N1042" s="10" t="e">
        <f t="shared" si="492"/>
        <v>#REF!</v>
      </c>
      <c r="O1042" s="10" t="e">
        <f t="shared" si="493"/>
        <v>#REF!</v>
      </c>
      <c r="P1042" s="10" t="e">
        <f t="shared" si="494"/>
        <v>#REF!</v>
      </c>
      <c r="Q1042" s="10" t="e">
        <f t="shared" si="495"/>
        <v>#REF!</v>
      </c>
      <c r="R1042" s="10" t="e">
        <f t="shared" si="496"/>
        <v>#REF!</v>
      </c>
      <c r="S1042" s="10" t="e">
        <f t="shared" si="497"/>
        <v>#REF!</v>
      </c>
      <c r="T1042" s="10" t="e">
        <f t="shared" si="498"/>
        <v>#REF!</v>
      </c>
      <c r="U1042" s="17" t="e">
        <f>IF(Audit!#REF!="","",VLOOKUP(Audit!#REF!,$W$26:$X$35,2,FALSE)) &amp; Audit!#REF! &amp; IF(Audit!#REF!="","",IF(Audit!#REF!&lt;=1.4,VLOOKUP(Audit!#REF!,$W$38:X1087,2,FALSE),VLOOKUP(Audit!#REF!,$W$51:$X$61,2,FALSE))) &amp; IF(Audit!#REF!="","",VLOOKUP(Audit!#REF!,$Y$26:$Z$35,2,FALSE) &amp; Audit!#REF! &amp; IF(Audit!#REF!="","",IF(Audit!#REF!&lt;=1.4,VLOOKUP(Audit!#REF!,$Y$38:$Z$48,2,FALSE),VLOOKUP(Audit!#REF!,$Y$51:$Z$61,2,FALSE))))</f>
        <v>#REF!</v>
      </c>
      <c r="V1042" s="21"/>
      <c r="AH1042" s="49" t="e">
        <f>Audit!#REF!</f>
        <v>#REF!</v>
      </c>
      <c r="AI1042" s="50" t="e">
        <f>VLOOKUP(Audit!#REF!,$V$3:$AE$12,2,FALSE)&amp; IF(Audit!#REF!=10,Audit!#REF!,"")</f>
        <v>#REF!</v>
      </c>
      <c r="AJ1042" s="50" t="e">
        <f>VLOOKUP(Audit!#REF!,$V$13:$AE$22,2,FALSE)&amp; IF(Audit!#REF!=10,Audit!#REF!,"")</f>
        <v>#REF!</v>
      </c>
      <c r="AK1042" s="47" t="e">
        <f t="shared" si="499"/>
        <v>#REF!</v>
      </c>
      <c r="AL1042" s="50" t="e">
        <f>VLOOKUP(Audit!#REF!,$V$3:$AE$12,3,FALSE)&amp; IF(Audit!#REF!=10,Audit!#REF!,"")</f>
        <v>#REF!</v>
      </c>
      <c r="AM1042" s="50" t="e">
        <f>VLOOKUP(Audit!#REF!,$V$13:$AE$22,3,FALSE)&amp; IF(Audit!#REF!=10,Audit!#REF!,"")</f>
        <v>#REF!</v>
      </c>
      <c r="AN1042" s="47" t="e">
        <f t="shared" si="500"/>
        <v>#REF!</v>
      </c>
      <c r="AO1042" s="50" t="e">
        <f>VLOOKUP(Audit!#REF!,$V$3:$AE$12,4,FALSE) &amp;  Audit!#REF! &amp; IF(Audit!#REF!=10,Audit!#REF!,"")</f>
        <v>#REF!</v>
      </c>
      <c r="AP1042" s="50" t="e">
        <f>VLOOKUP(Audit!#REF!,$V$13:$AE$22,4,FALSE)&amp; IF(Audit!#REF!=10,Audit!#REF!,"")</f>
        <v>#REF!</v>
      </c>
      <c r="AQ1042" s="47" t="e">
        <f t="shared" si="501"/>
        <v>#REF!</v>
      </c>
      <c r="AR1042" s="50" t="e">
        <f>VLOOKUP(Audit!#REF!,$V$3:$AE$12,5,FALSE)&amp; IF(Audit!#REF!=10,Audit!#REF!,"")</f>
        <v>#REF!</v>
      </c>
      <c r="AS1042" s="50" t="e">
        <f>VLOOKUP(Audit!#REF!,$V$13:$AE$22,5,FALSE)&amp; IF(Audit!#REF!=10,Audit!#REF!,"")</f>
        <v>#REF!</v>
      </c>
      <c r="AT1042" s="47" t="e">
        <f t="shared" si="502"/>
        <v>#REF!</v>
      </c>
      <c r="AU1042" s="50" t="e">
        <f>VLOOKUP(Audit!#REF!,$V$3:$AE$12,6,FALSE)&amp; IF(Audit!#REF!=10,Audit!#REF!,"")</f>
        <v>#REF!</v>
      </c>
      <c r="AV1042" s="50" t="e">
        <f>VLOOKUP(Audit!#REF!,$V$13:$AE$22,6,FALSE)&amp; IF(Audit!#REF!=10,Audit!#REF!,"")</f>
        <v>#REF!</v>
      </c>
      <c r="AW1042" s="47" t="e">
        <f t="shared" si="503"/>
        <v>#REF!</v>
      </c>
      <c r="AX1042" s="50" t="e">
        <f>VLOOKUP(Audit!#REF!,$V$3:$AE$12,7,FALSE)&amp; IF(Audit!#REF!=10,Audit!#REF!,"")</f>
        <v>#REF!</v>
      </c>
      <c r="AY1042" s="50" t="e">
        <f>VLOOKUP(Audit!#REF!,$V$13:$AE$22,7,FALSE) &amp; IF(Audit!#REF!=10,Audit!#REF!,"")</f>
        <v>#REF!</v>
      </c>
      <c r="AZ1042" s="47" t="e">
        <f t="shared" si="504"/>
        <v>#REF!</v>
      </c>
      <c r="BA1042" s="50" t="e">
        <f>VLOOKUP(Audit!#REF!,$V$3:$AE$12,8,FALSE)&amp; Audit!#REF! &amp; IF(Audit!#REF!=10,Audit!#REF!,"")</f>
        <v>#REF!</v>
      </c>
      <c r="BB1042" s="50" t="e">
        <f>VLOOKUP(Audit!#REF!,$V$13:$AE$22,8,FALSE) &amp; IF(Audit!#REF!=10,Audit!#REF!,"")</f>
        <v>#REF!</v>
      </c>
      <c r="BC1042" s="47" t="e">
        <f t="shared" si="505"/>
        <v>#REF!</v>
      </c>
      <c r="BD1042" s="50" t="e">
        <f>VLOOKUP(Audit!#REF!,$V$3:$AE$12,9,FALSE)&amp; IF(Audit!#REF!=10,Audit!#REF!,"")</f>
        <v>#REF!</v>
      </c>
      <c r="BE1042" s="50" t="e">
        <f>VLOOKUP(Audit!#REF!,$V$13:$AE$22,9,FALSE) &amp; IF(Audit!#REF!=10,Audit!#REF!,"") &amp; IF(Audit!#REF!&lt;&gt;1,U1042,"")</f>
        <v>#REF!</v>
      </c>
      <c r="BF1042" s="47" t="e">
        <f t="shared" si="506"/>
        <v>#REF!</v>
      </c>
      <c r="BG1042" s="50" t="e">
        <f>VLOOKUP(Audit!#REF!,$V$3:$AE$12,10,FALSE) &amp; Audit!#REF! &amp; IF(Audit!#REF!=10,Audit!#REF!,"")</f>
        <v>#REF!</v>
      </c>
      <c r="BH1042" s="50" t="e">
        <f>VLOOKUP(Audit!#REF!,$V$13:$AE$22,10,FALSE) &amp; IF(Audit!#REF!=10,Audit!#REF!,"") &amp; IF(Audit!#REF!&lt;&gt;1,U1042,"")</f>
        <v>#REF!</v>
      </c>
      <c r="BI1042" s="47" t="e">
        <f t="shared" si="507"/>
        <v>#REF!</v>
      </c>
      <c r="BJ1042" s="48" t="str">
        <f t="shared" si="508"/>
        <v/>
      </c>
      <c r="BK1042" s="48" t="str">
        <f t="shared" si="509"/>
        <v/>
      </c>
      <c r="BL1042" s="48" t="str">
        <f t="shared" si="510"/>
        <v/>
      </c>
      <c r="BM1042" s="48" t="str">
        <f t="shared" si="511"/>
        <v/>
      </c>
      <c r="BN1042" s="48" t="str">
        <f t="shared" si="512"/>
        <v/>
      </c>
      <c r="BO1042" s="48" t="str">
        <f t="shared" si="513"/>
        <v/>
      </c>
      <c r="BP1042" s="48" t="str">
        <f t="shared" si="514"/>
        <v/>
      </c>
      <c r="BQ1042" s="48" t="str">
        <f t="shared" si="515"/>
        <v/>
      </c>
      <c r="BR1042" s="48" t="str">
        <f t="shared" si="516"/>
        <v/>
      </c>
      <c r="BS1042" s="48" t="str">
        <f t="shared" si="517"/>
        <v/>
      </c>
      <c r="BT1042" s="48" t="str">
        <f t="shared" si="518"/>
        <v/>
      </c>
      <c r="BU1042" s="48" t="str">
        <f t="shared" si="519"/>
        <v/>
      </c>
    </row>
    <row r="1043" spans="1:73">
      <c r="A1043" s="10" t="e">
        <f>Audit!#REF!</f>
        <v>#REF!</v>
      </c>
      <c r="B1043" s="10" t="e">
        <f t="shared" si="490"/>
        <v>#REF!</v>
      </c>
      <c r="C1043" s="17" t="e">
        <f>VLOOKUP(Audit!#REF!,$V$3:$AE$12,2,FALSE) &amp; VLOOKUP(Audit!#REF!,$V$13:$AE$22,2,FALSE)&amp; IF(Audit!#REF!=10,Audit!#REF!&amp;Audit!#REF!,"")</f>
        <v>#REF!</v>
      </c>
      <c r="D1043" s="17" t="e">
        <f>VLOOKUP(Audit!#REF!,$V$3:$AE$12,3,FALSE) &amp; VLOOKUP(Audit!#REF!,$V$13:$AE$22,3,FALSE) &amp;IF(Audit!#REF!=10,Audit!#REF!&amp;Audit!#REF!,"")</f>
        <v>#REF!</v>
      </c>
      <c r="E1043" s="17" t="e">
        <f>VLOOKUP(Audit!#REF!,$V$3:$AE$12,4,FALSE)&amp; Audit!#REF! &amp; VLOOKUP(Audit!#REF!,$V$13:$AE$22,4,FALSE)&amp; IF(Audit!#REF!=10,Audit!#REF!&amp;Audit!#REF!,"")</f>
        <v>#REF!</v>
      </c>
      <c r="F1043" s="17" t="e">
        <f>VLOOKUP(Audit!#REF!,$V$3:$AE$12,5,FALSE) &amp; VLOOKUP(Audit!#REF!,$V$13:$AE$22,5,FALSE)&amp; IF(Audit!#REF!=10,Audit!#REF!&amp;Audit!#REF!,"")</f>
        <v>#REF!</v>
      </c>
      <c r="G1043" s="17" t="e">
        <f>VLOOKUP(Audit!#REF!,$V$3:$AE$12,6,FALSE) &amp; VLOOKUP(Audit!#REF!,$V$13:$AE$22,6,FALSE)&amp; IF(Audit!#REF!=10,Audit!#REF!&amp;Audit!#REF!,"")</f>
        <v>#REF!</v>
      </c>
      <c r="H1043" s="17" t="e">
        <f>VLOOKUP(Audit!#REF!,$V$3:$AE$12,7,FALSE) &amp; VLOOKUP(Audit!#REF!,$V$13:$AE$22,7,FALSE)&amp;IF(Audit!#REF!=10,Audit!#REF!&amp;Audit!#REF!,"")</f>
        <v>#REF!</v>
      </c>
      <c r="I1043" s="17" t="e">
        <f>VLOOKUP(Audit!#REF!,$V$3:$AE$12,8,FALSE) &amp; Audit!#REF! &amp; VLOOKUP(Audit!#REF!,$V$13:$AE$22,8,FALSE)&amp;IF(Audit!#REF!=10,Audit!#REF!&amp;Audit!#REF!,"")</f>
        <v>#REF!</v>
      </c>
      <c r="J1043" s="17" t="e">
        <f>VLOOKUP(Audit!#REF!,$V$3:$AE$12,9,FALSE) &amp; VLOOKUP(Audit!#REF!,$V$13:$AE$22,9,FALSE) &amp; IF(Audit!#REF!=10,Audit!#REF!&amp;Audit!#REF!,"") &amp; IF(Audit!#REF!&lt;&gt;1,U1043,"")</f>
        <v>#REF!</v>
      </c>
      <c r="K1043" s="17" t="e">
        <f>VLOOKUP(Audit!#REF!,$V$3:$AE$12,10,FALSE) &amp; Audit!#REF! &amp; VLOOKUP(Audit!#REF!,$V$13:$AE$22,10,FALSE) &amp; IF(Audit!#REF!=10,Audit!#REF!&amp;Audit!#REF!,"") &amp; IF(Audit!#REF!&lt;&gt;1,U1043,"")</f>
        <v>#REF!</v>
      </c>
      <c r="L1043" s="10" t="e">
        <f>Audit!#REF!</f>
        <v>#REF!</v>
      </c>
      <c r="M1043" s="10" t="e">
        <f t="shared" si="491"/>
        <v>#REF!</v>
      </c>
      <c r="N1043" s="10" t="e">
        <f t="shared" si="492"/>
        <v>#REF!</v>
      </c>
      <c r="O1043" s="10" t="e">
        <f t="shared" si="493"/>
        <v>#REF!</v>
      </c>
      <c r="P1043" s="10" t="e">
        <f t="shared" si="494"/>
        <v>#REF!</v>
      </c>
      <c r="Q1043" s="10" t="e">
        <f t="shared" si="495"/>
        <v>#REF!</v>
      </c>
      <c r="R1043" s="10" t="e">
        <f t="shared" si="496"/>
        <v>#REF!</v>
      </c>
      <c r="S1043" s="10" t="e">
        <f t="shared" si="497"/>
        <v>#REF!</v>
      </c>
      <c r="T1043" s="10" t="e">
        <f t="shared" si="498"/>
        <v>#REF!</v>
      </c>
      <c r="U1043" s="17" t="e">
        <f>IF(Audit!#REF!="","",VLOOKUP(Audit!#REF!,$W$26:$X$35,2,FALSE)) &amp; Audit!#REF! &amp; IF(Audit!#REF!="","",IF(Audit!#REF!&lt;=1.4,VLOOKUP(Audit!#REF!,$W$38:X1088,2,FALSE),VLOOKUP(Audit!#REF!,$W$51:$X$61,2,FALSE))) &amp; IF(Audit!#REF!="","",VLOOKUP(Audit!#REF!,$Y$26:$Z$35,2,FALSE) &amp; Audit!#REF! &amp; IF(Audit!#REF!="","",IF(Audit!#REF!&lt;=1.4,VLOOKUP(Audit!#REF!,$Y$38:$Z$48,2,FALSE),VLOOKUP(Audit!#REF!,$Y$51:$Z$61,2,FALSE))))</f>
        <v>#REF!</v>
      </c>
      <c r="V1043" s="21"/>
      <c r="AH1043" s="49" t="e">
        <f>Audit!#REF!</f>
        <v>#REF!</v>
      </c>
      <c r="AI1043" s="50" t="e">
        <f>VLOOKUP(Audit!#REF!,$V$3:$AE$12,2,FALSE)&amp; IF(Audit!#REF!=10,Audit!#REF!,"")</f>
        <v>#REF!</v>
      </c>
      <c r="AJ1043" s="50" t="e">
        <f>VLOOKUP(Audit!#REF!,$V$13:$AE$22,2,FALSE)&amp; IF(Audit!#REF!=10,Audit!#REF!,"")</f>
        <v>#REF!</v>
      </c>
      <c r="AK1043" s="47" t="e">
        <f t="shared" si="499"/>
        <v>#REF!</v>
      </c>
      <c r="AL1043" s="50" t="e">
        <f>VLOOKUP(Audit!#REF!,$V$3:$AE$12,3,FALSE)&amp; IF(Audit!#REF!=10,Audit!#REF!,"")</f>
        <v>#REF!</v>
      </c>
      <c r="AM1043" s="50" t="e">
        <f>VLOOKUP(Audit!#REF!,$V$13:$AE$22,3,FALSE)&amp; IF(Audit!#REF!=10,Audit!#REF!,"")</f>
        <v>#REF!</v>
      </c>
      <c r="AN1043" s="47" t="e">
        <f t="shared" si="500"/>
        <v>#REF!</v>
      </c>
      <c r="AO1043" s="50" t="e">
        <f>VLOOKUP(Audit!#REF!,$V$3:$AE$12,4,FALSE) &amp;  Audit!#REF! &amp; IF(Audit!#REF!=10,Audit!#REF!,"")</f>
        <v>#REF!</v>
      </c>
      <c r="AP1043" s="50" t="e">
        <f>VLOOKUP(Audit!#REF!,$V$13:$AE$22,4,FALSE)&amp; IF(Audit!#REF!=10,Audit!#REF!,"")</f>
        <v>#REF!</v>
      </c>
      <c r="AQ1043" s="47" t="e">
        <f t="shared" si="501"/>
        <v>#REF!</v>
      </c>
      <c r="AR1043" s="50" t="e">
        <f>VLOOKUP(Audit!#REF!,$V$3:$AE$12,5,FALSE)&amp; IF(Audit!#REF!=10,Audit!#REF!,"")</f>
        <v>#REF!</v>
      </c>
      <c r="AS1043" s="50" t="e">
        <f>VLOOKUP(Audit!#REF!,$V$13:$AE$22,5,FALSE)&amp; IF(Audit!#REF!=10,Audit!#REF!,"")</f>
        <v>#REF!</v>
      </c>
      <c r="AT1043" s="47" t="e">
        <f t="shared" si="502"/>
        <v>#REF!</v>
      </c>
      <c r="AU1043" s="50" t="e">
        <f>VLOOKUP(Audit!#REF!,$V$3:$AE$12,6,FALSE)&amp; IF(Audit!#REF!=10,Audit!#REF!,"")</f>
        <v>#REF!</v>
      </c>
      <c r="AV1043" s="50" t="e">
        <f>VLOOKUP(Audit!#REF!,$V$13:$AE$22,6,FALSE)&amp; IF(Audit!#REF!=10,Audit!#REF!,"")</f>
        <v>#REF!</v>
      </c>
      <c r="AW1043" s="47" t="e">
        <f t="shared" si="503"/>
        <v>#REF!</v>
      </c>
      <c r="AX1043" s="50" t="e">
        <f>VLOOKUP(Audit!#REF!,$V$3:$AE$12,7,FALSE)&amp; IF(Audit!#REF!=10,Audit!#REF!,"")</f>
        <v>#REF!</v>
      </c>
      <c r="AY1043" s="50" t="e">
        <f>VLOOKUP(Audit!#REF!,$V$13:$AE$22,7,FALSE) &amp; IF(Audit!#REF!=10,Audit!#REF!,"")</f>
        <v>#REF!</v>
      </c>
      <c r="AZ1043" s="47" t="e">
        <f t="shared" si="504"/>
        <v>#REF!</v>
      </c>
      <c r="BA1043" s="50" t="e">
        <f>VLOOKUP(Audit!#REF!,$V$3:$AE$12,8,FALSE)&amp; Audit!#REF! &amp; IF(Audit!#REF!=10,Audit!#REF!,"")</f>
        <v>#REF!</v>
      </c>
      <c r="BB1043" s="50" t="e">
        <f>VLOOKUP(Audit!#REF!,$V$13:$AE$22,8,FALSE) &amp; IF(Audit!#REF!=10,Audit!#REF!,"")</f>
        <v>#REF!</v>
      </c>
      <c r="BC1043" s="47" t="e">
        <f t="shared" si="505"/>
        <v>#REF!</v>
      </c>
      <c r="BD1043" s="50" t="e">
        <f>VLOOKUP(Audit!#REF!,$V$3:$AE$12,9,FALSE)&amp; IF(Audit!#REF!=10,Audit!#REF!,"")</f>
        <v>#REF!</v>
      </c>
      <c r="BE1043" s="50" t="e">
        <f>VLOOKUP(Audit!#REF!,$V$13:$AE$22,9,FALSE) &amp; IF(Audit!#REF!=10,Audit!#REF!,"") &amp; IF(Audit!#REF!&lt;&gt;1,U1043,"")</f>
        <v>#REF!</v>
      </c>
      <c r="BF1043" s="47" t="e">
        <f t="shared" si="506"/>
        <v>#REF!</v>
      </c>
      <c r="BG1043" s="50" t="e">
        <f>VLOOKUP(Audit!#REF!,$V$3:$AE$12,10,FALSE) &amp; Audit!#REF! &amp; IF(Audit!#REF!=10,Audit!#REF!,"")</f>
        <v>#REF!</v>
      </c>
      <c r="BH1043" s="50" t="e">
        <f>VLOOKUP(Audit!#REF!,$V$13:$AE$22,10,FALSE) &amp; IF(Audit!#REF!=10,Audit!#REF!,"") &amp; IF(Audit!#REF!&lt;&gt;1,U1043,"")</f>
        <v>#REF!</v>
      </c>
      <c r="BI1043" s="47" t="e">
        <f t="shared" si="507"/>
        <v>#REF!</v>
      </c>
      <c r="BJ1043" s="48" t="str">
        <f t="shared" si="508"/>
        <v/>
      </c>
      <c r="BK1043" s="48" t="str">
        <f t="shared" si="509"/>
        <v/>
      </c>
      <c r="BL1043" s="48" t="str">
        <f t="shared" si="510"/>
        <v/>
      </c>
      <c r="BM1043" s="48" t="str">
        <f t="shared" si="511"/>
        <v/>
      </c>
      <c r="BN1043" s="48" t="str">
        <f t="shared" si="512"/>
        <v/>
      </c>
      <c r="BO1043" s="48" t="str">
        <f t="shared" si="513"/>
        <v/>
      </c>
      <c r="BP1043" s="48" t="str">
        <f t="shared" si="514"/>
        <v/>
      </c>
      <c r="BQ1043" s="48" t="str">
        <f t="shared" si="515"/>
        <v/>
      </c>
      <c r="BR1043" s="48" t="str">
        <f t="shared" si="516"/>
        <v/>
      </c>
      <c r="BS1043" s="48" t="str">
        <f t="shared" si="517"/>
        <v/>
      </c>
      <c r="BT1043" s="48" t="str">
        <f t="shared" si="518"/>
        <v/>
      </c>
      <c r="BU1043" s="48" t="str">
        <f t="shared" si="519"/>
        <v/>
      </c>
    </row>
    <row r="1044" spans="1:73">
      <c r="A1044" s="10" t="e">
        <f>Audit!#REF!</f>
        <v>#REF!</v>
      </c>
      <c r="B1044" s="10" t="e">
        <f t="shared" si="490"/>
        <v>#REF!</v>
      </c>
      <c r="C1044" s="17" t="e">
        <f>VLOOKUP(Audit!#REF!,$V$3:$AE$12,2,FALSE) &amp; VLOOKUP(Audit!#REF!,$V$13:$AE$22,2,FALSE)&amp; IF(Audit!#REF!=10,Audit!#REF!&amp;Audit!#REF!,"")</f>
        <v>#REF!</v>
      </c>
      <c r="D1044" s="17" t="e">
        <f>VLOOKUP(Audit!#REF!,$V$3:$AE$12,3,FALSE) &amp; VLOOKUP(Audit!#REF!,$V$13:$AE$22,3,FALSE) &amp;IF(Audit!#REF!=10,Audit!#REF!&amp;Audit!#REF!,"")</f>
        <v>#REF!</v>
      </c>
      <c r="E1044" s="17" t="e">
        <f>VLOOKUP(Audit!#REF!,$V$3:$AE$12,4,FALSE)&amp; Audit!#REF! &amp; VLOOKUP(Audit!#REF!,$V$13:$AE$22,4,FALSE)&amp; IF(Audit!#REF!=10,Audit!#REF!&amp;Audit!#REF!,"")</f>
        <v>#REF!</v>
      </c>
      <c r="F1044" s="17" t="e">
        <f>VLOOKUP(Audit!#REF!,$V$3:$AE$12,5,FALSE) &amp; VLOOKUP(Audit!#REF!,$V$13:$AE$22,5,FALSE)&amp; IF(Audit!#REF!=10,Audit!#REF!&amp;Audit!#REF!,"")</f>
        <v>#REF!</v>
      </c>
      <c r="G1044" s="17" t="e">
        <f>VLOOKUP(Audit!#REF!,$V$3:$AE$12,6,FALSE) &amp; VLOOKUP(Audit!#REF!,$V$13:$AE$22,6,FALSE)&amp; IF(Audit!#REF!=10,Audit!#REF!&amp;Audit!#REF!,"")</f>
        <v>#REF!</v>
      </c>
      <c r="H1044" s="17" t="e">
        <f>VLOOKUP(Audit!#REF!,$V$3:$AE$12,7,FALSE) &amp; VLOOKUP(Audit!#REF!,$V$13:$AE$22,7,FALSE)&amp;IF(Audit!#REF!=10,Audit!#REF!&amp;Audit!#REF!,"")</f>
        <v>#REF!</v>
      </c>
      <c r="I1044" s="17" t="e">
        <f>VLOOKUP(Audit!#REF!,$V$3:$AE$12,8,FALSE) &amp; Audit!#REF! &amp; VLOOKUP(Audit!#REF!,$V$13:$AE$22,8,FALSE)&amp;IF(Audit!#REF!=10,Audit!#REF!&amp;Audit!#REF!,"")</f>
        <v>#REF!</v>
      </c>
      <c r="J1044" s="17" t="e">
        <f>VLOOKUP(Audit!#REF!,$V$3:$AE$12,9,FALSE) &amp; VLOOKUP(Audit!#REF!,$V$13:$AE$22,9,FALSE) &amp; IF(Audit!#REF!=10,Audit!#REF!&amp;Audit!#REF!,"") &amp; IF(Audit!#REF!&lt;&gt;1,U1044,"")</f>
        <v>#REF!</v>
      </c>
      <c r="K1044" s="17" t="e">
        <f>VLOOKUP(Audit!#REF!,$V$3:$AE$12,10,FALSE) &amp; Audit!#REF! &amp; VLOOKUP(Audit!#REF!,$V$13:$AE$22,10,FALSE) &amp; IF(Audit!#REF!=10,Audit!#REF!&amp;Audit!#REF!,"") &amp; IF(Audit!#REF!&lt;&gt;1,U1044,"")</f>
        <v>#REF!</v>
      </c>
      <c r="L1044" s="10" t="e">
        <f>Audit!#REF!</f>
        <v>#REF!</v>
      </c>
      <c r="M1044" s="10" t="e">
        <f t="shared" si="491"/>
        <v>#REF!</v>
      </c>
      <c r="N1044" s="10" t="e">
        <f t="shared" si="492"/>
        <v>#REF!</v>
      </c>
      <c r="O1044" s="10" t="e">
        <f t="shared" si="493"/>
        <v>#REF!</v>
      </c>
      <c r="P1044" s="10" t="e">
        <f t="shared" si="494"/>
        <v>#REF!</v>
      </c>
      <c r="Q1044" s="10" t="e">
        <f t="shared" si="495"/>
        <v>#REF!</v>
      </c>
      <c r="R1044" s="10" t="e">
        <f t="shared" si="496"/>
        <v>#REF!</v>
      </c>
      <c r="S1044" s="10" t="e">
        <f t="shared" si="497"/>
        <v>#REF!</v>
      </c>
      <c r="T1044" s="10" t="e">
        <f t="shared" si="498"/>
        <v>#REF!</v>
      </c>
      <c r="U1044" s="17" t="e">
        <f>IF(Audit!#REF!="","",VLOOKUP(Audit!#REF!,$W$26:$X$35,2,FALSE)) &amp; Audit!#REF! &amp; IF(Audit!#REF!="","",IF(Audit!#REF!&lt;=1.4,VLOOKUP(Audit!#REF!,$W$38:X1089,2,FALSE),VLOOKUP(Audit!#REF!,$W$51:$X$61,2,FALSE))) &amp; IF(Audit!#REF!="","",VLOOKUP(Audit!#REF!,$Y$26:$Z$35,2,FALSE) &amp; Audit!#REF! &amp; IF(Audit!#REF!="","",IF(Audit!#REF!&lt;=1.4,VLOOKUP(Audit!#REF!,$Y$38:$Z$48,2,FALSE),VLOOKUP(Audit!#REF!,$Y$51:$Z$61,2,FALSE))))</f>
        <v>#REF!</v>
      </c>
      <c r="V1044" s="21"/>
      <c r="AH1044" s="49" t="e">
        <f>Audit!#REF!</f>
        <v>#REF!</v>
      </c>
      <c r="AI1044" s="50" t="e">
        <f>VLOOKUP(Audit!#REF!,$V$3:$AE$12,2,FALSE)&amp; IF(Audit!#REF!=10,Audit!#REF!,"")</f>
        <v>#REF!</v>
      </c>
      <c r="AJ1044" s="50" t="e">
        <f>VLOOKUP(Audit!#REF!,$V$13:$AE$22,2,FALSE)&amp; IF(Audit!#REF!=10,Audit!#REF!,"")</f>
        <v>#REF!</v>
      </c>
      <c r="AK1044" s="47" t="e">
        <f t="shared" si="499"/>
        <v>#REF!</v>
      </c>
      <c r="AL1044" s="50" t="e">
        <f>VLOOKUP(Audit!#REF!,$V$3:$AE$12,3,FALSE)&amp; IF(Audit!#REF!=10,Audit!#REF!,"")</f>
        <v>#REF!</v>
      </c>
      <c r="AM1044" s="50" t="e">
        <f>VLOOKUP(Audit!#REF!,$V$13:$AE$22,3,FALSE)&amp; IF(Audit!#REF!=10,Audit!#REF!,"")</f>
        <v>#REF!</v>
      </c>
      <c r="AN1044" s="47" t="e">
        <f t="shared" si="500"/>
        <v>#REF!</v>
      </c>
      <c r="AO1044" s="50" t="e">
        <f>VLOOKUP(Audit!#REF!,$V$3:$AE$12,4,FALSE) &amp;  Audit!#REF! &amp; IF(Audit!#REF!=10,Audit!#REF!,"")</f>
        <v>#REF!</v>
      </c>
      <c r="AP1044" s="50" t="e">
        <f>VLOOKUP(Audit!#REF!,$V$13:$AE$22,4,FALSE)&amp; IF(Audit!#REF!=10,Audit!#REF!,"")</f>
        <v>#REF!</v>
      </c>
      <c r="AQ1044" s="47" t="e">
        <f t="shared" si="501"/>
        <v>#REF!</v>
      </c>
      <c r="AR1044" s="50" t="e">
        <f>VLOOKUP(Audit!#REF!,$V$3:$AE$12,5,FALSE)&amp; IF(Audit!#REF!=10,Audit!#REF!,"")</f>
        <v>#REF!</v>
      </c>
      <c r="AS1044" s="50" t="e">
        <f>VLOOKUP(Audit!#REF!,$V$13:$AE$22,5,FALSE)&amp; IF(Audit!#REF!=10,Audit!#REF!,"")</f>
        <v>#REF!</v>
      </c>
      <c r="AT1044" s="47" t="e">
        <f t="shared" si="502"/>
        <v>#REF!</v>
      </c>
      <c r="AU1044" s="50" t="e">
        <f>VLOOKUP(Audit!#REF!,$V$3:$AE$12,6,FALSE)&amp; IF(Audit!#REF!=10,Audit!#REF!,"")</f>
        <v>#REF!</v>
      </c>
      <c r="AV1044" s="50" t="e">
        <f>VLOOKUP(Audit!#REF!,$V$13:$AE$22,6,FALSE)&amp; IF(Audit!#REF!=10,Audit!#REF!,"")</f>
        <v>#REF!</v>
      </c>
      <c r="AW1044" s="47" t="e">
        <f t="shared" si="503"/>
        <v>#REF!</v>
      </c>
      <c r="AX1044" s="50" t="e">
        <f>VLOOKUP(Audit!#REF!,$V$3:$AE$12,7,FALSE)&amp; IF(Audit!#REF!=10,Audit!#REF!,"")</f>
        <v>#REF!</v>
      </c>
      <c r="AY1044" s="50" t="e">
        <f>VLOOKUP(Audit!#REF!,$V$13:$AE$22,7,FALSE) &amp; IF(Audit!#REF!=10,Audit!#REF!,"")</f>
        <v>#REF!</v>
      </c>
      <c r="AZ1044" s="47" t="e">
        <f t="shared" si="504"/>
        <v>#REF!</v>
      </c>
      <c r="BA1044" s="50" t="e">
        <f>VLOOKUP(Audit!#REF!,$V$3:$AE$12,8,FALSE)&amp; Audit!#REF! &amp; IF(Audit!#REF!=10,Audit!#REF!,"")</f>
        <v>#REF!</v>
      </c>
      <c r="BB1044" s="50" t="e">
        <f>VLOOKUP(Audit!#REF!,$V$13:$AE$22,8,FALSE) &amp; IF(Audit!#REF!=10,Audit!#REF!,"")</f>
        <v>#REF!</v>
      </c>
      <c r="BC1044" s="47" t="e">
        <f t="shared" si="505"/>
        <v>#REF!</v>
      </c>
      <c r="BD1044" s="50" t="e">
        <f>VLOOKUP(Audit!#REF!,$V$3:$AE$12,9,FALSE)&amp; IF(Audit!#REF!=10,Audit!#REF!,"")</f>
        <v>#REF!</v>
      </c>
      <c r="BE1044" s="50" t="e">
        <f>VLOOKUP(Audit!#REF!,$V$13:$AE$22,9,FALSE) &amp; IF(Audit!#REF!=10,Audit!#REF!,"") &amp; IF(Audit!#REF!&lt;&gt;1,U1044,"")</f>
        <v>#REF!</v>
      </c>
      <c r="BF1044" s="47" t="e">
        <f t="shared" si="506"/>
        <v>#REF!</v>
      </c>
      <c r="BG1044" s="50" t="e">
        <f>VLOOKUP(Audit!#REF!,$V$3:$AE$12,10,FALSE) &amp; Audit!#REF! &amp; IF(Audit!#REF!=10,Audit!#REF!,"")</f>
        <v>#REF!</v>
      </c>
      <c r="BH1044" s="50" t="e">
        <f>VLOOKUP(Audit!#REF!,$V$13:$AE$22,10,FALSE) &amp; IF(Audit!#REF!=10,Audit!#REF!,"") &amp; IF(Audit!#REF!&lt;&gt;1,U1044,"")</f>
        <v>#REF!</v>
      </c>
      <c r="BI1044" s="47" t="e">
        <f t="shared" si="507"/>
        <v>#REF!</v>
      </c>
      <c r="BJ1044" s="48" t="str">
        <f t="shared" si="508"/>
        <v/>
      </c>
      <c r="BK1044" s="48" t="str">
        <f t="shared" si="509"/>
        <v/>
      </c>
      <c r="BL1044" s="48" t="str">
        <f t="shared" si="510"/>
        <v/>
      </c>
      <c r="BM1044" s="48" t="str">
        <f t="shared" si="511"/>
        <v/>
      </c>
      <c r="BN1044" s="48" t="str">
        <f t="shared" si="512"/>
        <v/>
      </c>
      <c r="BO1044" s="48" t="str">
        <f t="shared" si="513"/>
        <v/>
      </c>
      <c r="BP1044" s="48" t="str">
        <f t="shared" si="514"/>
        <v/>
      </c>
      <c r="BQ1044" s="48" t="str">
        <f t="shared" si="515"/>
        <v/>
      </c>
      <c r="BR1044" s="48" t="str">
        <f t="shared" si="516"/>
        <v/>
      </c>
      <c r="BS1044" s="48" t="str">
        <f t="shared" si="517"/>
        <v/>
      </c>
      <c r="BT1044" s="48" t="str">
        <f t="shared" si="518"/>
        <v/>
      </c>
      <c r="BU1044" s="48" t="str">
        <f t="shared" si="519"/>
        <v/>
      </c>
    </row>
    <row r="1045" spans="1:73">
      <c r="A1045" s="10" t="e">
        <f>Audit!#REF!</f>
        <v>#REF!</v>
      </c>
      <c r="B1045" s="10" t="e">
        <f t="shared" si="490"/>
        <v>#REF!</v>
      </c>
      <c r="C1045" s="17" t="e">
        <f>VLOOKUP(Audit!#REF!,$V$3:$AE$12,2,FALSE) &amp; VLOOKUP(Audit!#REF!,$V$13:$AE$22,2,FALSE)&amp; IF(Audit!#REF!=10,Audit!#REF!&amp;Audit!#REF!,"")</f>
        <v>#REF!</v>
      </c>
      <c r="D1045" s="17" t="e">
        <f>VLOOKUP(Audit!#REF!,$V$3:$AE$12,3,FALSE) &amp; VLOOKUP(Audit!#REF!,$V$13:$AE$22,3,FALSE) &amp;IF(Audit!#REF!=10,Audit!#REF!&amp;Audit!#REF!,"")</f>
        <v>#REF!</v>
      </c>
      <c r="E1045" s="17" t="e">
        <f>VLOOKUP(Audit!#REF!,$V$3:$AE$12,4,FALSE)&amp; Audit!#REF! &amp; VLOOKUP(Audit!#REF!,$V$13:$AE$22,4,FALSE)&amp; IF(Audit!#REF!=10,Audit!#REF!&amp;Audit!#REF!,"")</f>
        <v>#REF!</v>
      </c>
      <c r="F1045" s="17" t="e">
        <f>VLOOKUP(Audit!#REF!,$V$3:$AE$12,5,FALSE) &amp; VLOOKUP(Audit!#REF!,$V$13:$AE$22,5,FALSE)&amp; IF(Audit!#REF!=10,Audit!#REF!&amp;Audit!#REF!,"")</f>
        <v>#REF!</v>
      </c>
      <c r="G1045" s="17" t="e">
        <f>VLOOKUP(Audit!#REF!,$V$3:$AE$12,6,FALSE) &amp; VLOOKUP(Audit!#REF!,$V$13:$AE$22,6,FALSE)&amp; IF(Audit!#REF!=10,Audit!#REF!&amp;Audit!#REF!,"")</f>
        <v>#REF!</v>
      </c>
      <c r="H1045" s="17" t="e">
        <f>VLOOKUP(Audit!#REF!,$V$3:$AE$12,7,FALSE) &amp; VLOOKUP(Audit!#REF!,$V$13:$AE$22,7,FALSE)&amp;IF(Audit!#REF!=10,Audit!#REF!&amp;Audit!#REF!,"")</f>
        <v>#REF!</v>
      </c>
      <c r="I1045" s="17" t="e">
        <f>VLOOKUP(Audit!#REF!,$V$3:$AE$12,8,FALSE) &amp; Audit!#REF! &amp; VLOOKUP(Audit!#REF!,$V$13:$AE$22,8,FALSE)&amp;IF(Audit!#REF!=10,Audit!#REF!&amp;Audit!#REF!,"")</f>
        <v>#REF!</v>
      </c>
      <c r="J1045" s="17" t="e">
        <f>VLOOKUP(Audit!#REF!,$V$3:$AE$12,9,FALSE) &amp; VLOOKUP(Audit!#REF!,$V$13:$AE$22,9,FALSE) &amp; IF(Audit!#REF!=10,Audit!#REF!&amp;Audit!#REF!,"") &amp; IF(Audit!#REF!&lt;&gt;1,U1045,"")</f>
        <v>#REF!</v>
      </c>
      <c r="K1045" s="17" t="e">
        <f>VLOOKUP(Audit!#REF!,$V$3:$AE$12,10,FALSE) &amp; Audit!#REF! &amp; VLOOKUP(Audit!#REF!,$V$13:$AE$22,10,FALSE) &amp; IF(Audit!#REF!=10,Audit!#REF!&amp;Audit!#REF!,"") &amp; IF(Audit!#REF!&lt;&gt;1,U1045,"")</f>
        <v>#REF!</v>
      </c>
      <c r="L1045" s="10" t="e">
        <f>Audit!#REF!</f>
        <v>#REF!</v>
      </c>
      <c r="M1045" s="10" t="e">
        <f t="shared" si="491"/>
        <v>#REF!</v>
      </c>
      <c r="N1045" s="10" t="e">
        <f t="shared" si="492"/>
        <v>#REF!</v>
      </c>
      <c r="O1045" s="10" t="e">
        <f t="shared" si="493"/>
        <v>#REF!</v>
      </c>
      <c r="P1045" s="10" t="e">
        <f t="shared" si="494"/>
        <v>#REF!</v>
      </c>
      <c r="Q1045" s="10" t="e">
        <f t="shared" si="495"/>
        <v>#REF!</v>
      </c>
      <c r="R1045" s="10" t="e">
        <f t="shared" si="496"/>
        <v>#REF!</v>
      </c>
      <c r="S1045" s="10" t="e">
        <f t="shared" si="497"/>
        <v>#REF!</v>
      </c>
      <c r="T1045" s="10" t="e">
        <f t="shared" si="498"/>
        <v>#REF!</v>
      </c>
      <c r="U1045" s="17" t="e">
        <f>IF(Audit!#REF!="","",VLOOKUP(Audit!#REF!,$W$26:$X$35,2,FALSE)) &amp; Audit!#REF! &amp; IF(Audit!#REF!="","",IF(Audit!#REF!&lt;=1.4,VLOOKUP(Audit!#REF!,$W$38:X1090,2,FALSE),VLOOKUP(Audit!#REF!,$W$51:$X$61,2,FALSE))) &amp; IF(Audit!#REF!="","",VLOOKUP(Audit!#REF!,$Y$26:$Z$35,2,FALSE) &amp; Audit!#REF! &amp; IF(Audit!#REF!="","",IF(Audit!#REF!&lt;=1.4,VLOOKUP(Audit!#REF!,$Y$38:$Z$48,2,FALSE),VLOOKUP(Audit!#REF!,$Y$51:$Z$61,2,FALSE))))</f>
        <v>#REF!</v>
      </c>
      <c r="V1045" s="21"/>
      <c r="AH1045" s="49" t="e">
        <f>Audit!#REF!</f>
        <v>#REF!</v>
      </c>
      <c r="AI1045" s="50" t="e">
        <f>VLOOKUP(Audit!#REF!,$V$3:$AE$12,2,FALSE)&amp; IF(Audit!#REF!=10,Audit!#REF!,"")</f>
        <v>#REF!</v>
      </c>
      <c r="AJ1045" s="50" t="e">
        <f>VLOOKUP(Audit!#REF!,$V$13:$AE$22,2,FALSE)&amp; IF(Audit!#REF!=10,Audit!#REF!,"")</f>
        <v>#REF!</v>
      </c>
      <c r="AK1045" s="47" t="e">
        <f t="shared" si="499"/>
        <v>#REF!</v>
      </c>
      <c r="AL1045" s="50" t="e">
        <f>VLOOKUP(Audit!#REF!,$V$3:$AE$12,3,FALSE)&amp; IF(Audit!#REF!=10,Audit!#REF!,"")</f>
        <v>#REF!</v>
      </c>
      <c r="AM1045" s="50" t="e">
        <f>VLOOKUP(Audit!#REF!,$V$13:$AE$22,3,FALSE)&amp; IF(Audit!#REF!=10,Audit!#REF!,"")</f>
        <v>#REF!</v>
      </c>
      <c r="AN1045" s="47" t="e">
        <f t="shared" si="500"/>
        <v>#REF!</v>
      </c>
      <c r="AO1045" s="50" t="e">
        <f>VLOOKUP(Audit!#REF!,$V$3:$AE$12,4,FALSE) &amp;  Audit!#REF! &amp; IF(Audit!#REF!=10,Audit!#REF!,"")</f>
        <v>#REF!</v>
      </c>
      <c r="AP1045" s="50" t="e">
        <f>VLOOKUP(Audit!#REF!,$V$13:$AE$22,4,FALSE)&amp; IF(Audit!#REF!=10,Audit!#REF!,"")</f>
        <v>#REF!</v>
      </c>
      <c r="AQ1045" s="47" t="e">
        <f t="shared" si="501"/>
        <v>#REF!</v>
      </c>
      <c r="AR1045" s="50" t="e">
        <f>VLOOKUP(Audit!#REF!,$V$3:$AE$12,5,FALSE)&amp; IF(Audit!#REF!=10,Audit!#REF!,"")</f>
        <v>#REF!</v>
      </c>
      <c r="AS1045" s="50" t="e">
        <f>VLOOKUP(Audit!#REF!,$V$13:$AE$22,5,FALSE)&amp; IF(Audit!#REF!=10,Audit!#REF!,"")</f>
        <v>#REF!</v>
      </c>
      <c r="AT1045" s="47" t="e">
        <f t="shared" si="502"/>
        <v>#REF!</v>
      </c>
      <c r="AU1045" s="50" t="e">
        <f>VLOOKUP(Audit!#REF!,$V$3:$AE$12,6,FALSE)&amp; IF(Audit!#REF!=10,Audit!#REF!,"")</f>
        <v>#REF!</v>
      </c>
      <c r="AV1045" s="50" t="e">
        <f>VLOOKUP(Audit!#REF!,$V$13:$AE$22,6,FALSE)&amp; IF(Audit!#REF!=10,Audit!#REF!,"")</f>
        <v>#REF!</v>
      </c>
      <c r="AW1045" s="47" t="e">
        <f t="shared" si="503"/>
        <v>#REF!</v>
      </c>
      <c r="AX1045" s="50" t="e">
        <f>VLOOKUP(Audit!#REF!,$V$3:$AE$12,7,FALSE)&amp; IF(Audit!#REF!=10,Audit!#REF!,"")</f>
        <v>#REF!</v>
      </c>
      <c r="AY1045" s="50" t="e">
        <f>VLOOKUP(Audit!#REF!,$V$13:$AE$22,7,FALSE) &amp; IF(Audit!#REF!=10,Audit!#REF!,"")</f>
        <v>#REF!</v>
      </c>
      <c r="AZ1045" s="47" t="e">
        <f t="shared" si="504"/>
        <v>#REF!</v>
      </c>
      <c r="BA1045" s="50" t="e">
        <f>VLOOKUP(Audit!#REF!,$V$3:$AE$12,8,FALSE)&amp; Audit!#REF! &amp; IF(Audit!#REF!=10,Audit!#REF!,"")</f>
        <v>#REF!</v>
      </c>
      <c r="BB1045" s="50" t="e">
        <f>VLOOKUP(Audit!#REF!,$V$13:$AE$22,8,FALSE) &amp; IF(Audit!#REF!=10,Audit!#REF!,"")</f>
        <v>#REF!</v>
      </c>
      <c r="BC1045" s="47" t="e">
        <f t="shared" si="505"/>
        <v>#REF!</v>
      </c>
      <c r="BD1045" s="50" t="e">
        <f>VLOOKUP(Audit!#REF!,$V$3:$AE$12,9,FALSE)&amp; IF(Audit!#REF!=10,Audit!#REF!,"")</f>
        <v>#REF!</v>
      </c>
      <c r="BE1045" s="50" t="e">
        <f>VLOOKUP(Audit!#REF!,$V$13:$AE$22,9,FALSE) &amp; IF(Audit!#REF!=10,Audit!#REF!,"") &amp; IF(Audit!#REF!&lt;&gt;1,U1045,"")</f>
        <v>#REF!</v>
      </c>
      <c r="BF1045" s="47" t="e">
        <f t="shared" si="506"/>
        <v>#REF!</v>
      </c>
      <c r="BG1045" s="50" t="e">
        <f>VLOOKUP(Audit!#REF!,$V$3:$AE$12,10,FALSE) &amp; Audit!#REF! &amp; IF(Audit!#REF!=10,Audit!#REF!,"")</f>
        <v>#REF!</v>
      </c>
      <c r="BH1045" s="50" t="e">
        <f>VLOOKUP(Audit!#REF!,$V$13:$AE$22,10,FALSE) &amp; IF(Audit!#REF!=10,Audit!#REF!,"") &amp; IF(Audit!#REF!&lt;&gt;1,U1045,"")</f>
        <v>#REF!</v>
      </c>
      <c r="BI1045" s="47" t="e">
        <f t="shared" si="507"/>
        <v>#REF!</v>
      </c>
      <c r="BJ1045" s="48" t="str">
        <f t="shared" si="508"/>
        <v/>
      </c>
      <c r="BK1045" s="48" t="str">
        <f t="shared" si="509"/>
        <v/>
      </c>
      <c r="BL1045" s="48" t="str">
        <f t="shared" si="510"/>
        <v/>
      </c>
      <c r="BM1045" s="48" t="str">
        <f t="shared" si="511"/>
        <v/>
      </c>
      <c r="BN1045" s="48" t="str">
        <f t="shared" si="512"/>
        <v/>
      </c>
      <c r="BO1045" s="48" t="str">
        <f t="shared" si="513"/>
        <v/>
      </c>
      <c r="BP1045" s="48" t="str">
        <f t="shared" si="514"/>
        <v/>
      </c>
      <c r="BQ1045" s="48" t="str">
        <f t="shared" si="515"/>
        <v/>
      </c>
      <c r="BR1045" s="48" t="str">
        <f t="shared" si="516"/>
        <v/>
      </c>
      <c r="BS1045" s="48" t="str">
        <f t="shared" si="517"/>
        <v/>
      </c>
      <c r="BT1045" s="48" t="str">
        <f t="shared" si="518"/>
        <v/>
      </c>
      <c r="BU1045" s="48" t="str">
        <f t="shared" si="519"/>
        <v/>
      </c>
    </row>
    <row r="1046" spans="1:73">
      <c r="A1046" s="10" t="e">
        <f>Audit!#REF!</f>
        <v>#REF!</v>
      </c>
      <c r="B1046" s="10" t="e">
        <f t="shared" si="490"/>
        <v>#REF!</v>
      </c>
      <c r="C1046" s="17" t="e">
        <f>VLOOKUP(Audit!#REF!,$V$3:$AE$12,2,FALSE) &amp; VLOOKUP(Audit!#REF!,$V$13:$AE$22,2,FALSE)&amp; IF(Audit!#REF!=10,Audit!#REF!&amp;Audit!#REF!,"")</f>
        <v>#REF!</v>
      </c>
      <c r="D1046" s="17" t="e">
        <f>VLOOKUP(Audit!#REF!,$V$3:$AE$12,3,FALSE) &amp; VLOOKUP(Audit!#REF!,$V$13:$AE$22,3,FALSE) &amp;IF(Audit!#REF!=10,Audit!#REF!&amp;Audit!#REF!,"")</f>
        <v>#REF!</v>
      </c>
      <c r="E1046" s="17" t="e">
        <f>VLOOKUP(Audit!#REF!,$V$3:$AE$12,4,FALSE)&amp; Audit!#REF! &amp; VLOOKUP(Audit!#REF!,$V$13:$AE$22,4,FALSE)&amp; IF(Audit!#REF!=10,Audit!#REF!&amp;Audit!#REF!,"")</f>
        <v>#REF!</v>
      </c>
      <c r="F1046" s="17" t="e">
        <f>VLOOKUP(Audit!#REF!,$V$3:$AE$12,5,FALSE) &amp; VLOOKUP(Audit!#REF!,$V$13:$AE$22,5,FALSE)&amp; IF(Audit!#REF!=10,Audit!#REF!&amp;Audit!#REF!,"")</f>
        <v>#REF!</v>
      </c>
      <c r="G1046" s="17" t="e">
        <f>VLOOKUP(Audit!#REF!,$V$3:$AE$12,6,FALSE) &amp; VLOOKUP(Audit!#REF!,$V$13:$AE$22,6,FALSE)&amp; IF(Audit!#REF!=10,Audit!#REF!&amp;Audit!#REF!,"")</f>
        <v>#REF!</v>
      </c>
      <c r="H1046" s="17" t="e">
        <f>VLOOKUP(Audit!#REF!,$V$3:$AE$12,7,FALSE) &amp; VLOOKUP(Audit!#REF!,$V$13:$AE$22,7,FALSE)&amp;IF(Audit!#REF!=10,Audit!#REF!&amp;Audit!#REF!,"")</f>
        <v>#REF!</v>
      </c>
      <c r="I1046" s="17" t="e">
        <f>VLOOKUP(Audit!#REF!,$V$3:$AE$12,8,FALSE) &amp; Audit!#REF! &amp; VLOOKUP(Audit!#REF!,$V$13:$AE$22,8,FALSE)&amp;IF(Audit!#REF!=10,Audit!#REF!&amp;Audit!#REF!,"")</f>
        <v>#REF!</v>
      </c>
      <c r="J1046" s="17" t="e">
        <f>VLOOKUP(Audit!#REF!,$V$3:$AE$12,9,FALSE) &amp; VLOOKUP(Audit!#REF!,$V$13:$AE$22,9,FALSE) &amp; IF(Audit!#REF!=10,Audit!#REF!&amp;Audit!#REF!,"") &amp; IF(Audit!#REF!&lt;&gt;1,U1046,"")</f>
        <v>#REF!</v>
      </c>
      <c r="K1046" s="17" t="e">
        <f>VLOOKUP(Audit!#REF!,$V$3:$AE$12,10,FALSE) &amp; Audit!#REF! &amp; VLOOKUP(Audit!#REF!,$V$13:$AE$22,10,FALSE) &amp; IF(Audit!#REF!=10,Audit!#REF!&amp;Audit!#REF!,"") &amp; IF(Audit!#REF!&lt;&gt;1,U1046,"")</f>
        <v>#REF!</v>
      </c>
      <c r="L1046" s="10" t="e">
        <f>Audit!#REF!</f>
        <v>#REF!</v>
      </c>
      <c r="M1046" s="10" t="e">
        <f t="shared" si="491"/>
        <v>#REF!</v>
      </c>
      <c r="N1046" s="10" t="e">
        <f t="shared" si="492"/>
        <v>#REF!</v>
      </c>
      <c r="O1046" s="10" t="e">
        <f t="shared" si="493"/>
        <v>#REF!</v>
      </c>
      <c r="P1046" s="10" t="e">
        <f t="shared" si="494"/>
        <v>#REF!</v>
      </c>
      <c r="Q1046" s="10" t="e">
        <f t="shared" si="495"/>
        <v>#REF!</v>
      </c>
      <c r="R1046" s="10" t="e">
        <f t="shared" si="496"/>
        <v>#REF!</v>
      </c>
      <c r="S1046" s="10" t="e">
        <f t="shared" si="497"/>
        <v>#REF!</v>
      </c>
      <c r="T1046" s="10" t="e">
        <f t="shared" si="498"/>
        <v>#REF!</v>
      </c>
      <c r="U1046" s="17" t="e">
        <f>IF(Audit!#REF!="","",VLOOKUP(Audit!#REF!,$W$26:$X$35,2,FALSE)) &amp; Audit!#REF! &amp; IF(Audit!#REF!="","",IF(Audit!#REF!&lt;=1.4,VLOOKUP(Audit!#REF!,$W$38:X1091,2,FALSE),VLOOKUP(Audit!#REF!,$W$51:$X$61,2,FALSE))) &amp; IF(Audit!#REF!="","",VLOOKUP(Audit!#REF!,$Y$26:$Z$35,2,FALSE) &amp; Audit!#REF! &amp; IF(Audit!#REF!="","",IF(Audit!#REF!&lt;=1.4,VLOOKUP(Audit!#REF!,$Y$38:$Z$48,2,FALSE),VLOOKUP(Audit!#REF!,$Y$51:$Z$61,2,FALSE))))</f>
        <v>#REF!</v>
      </c>
      <c r="V1046" s="21"/>
      <c r="AH1046" s="49" t="e">
        <f>Audit!#REF!</f>
        <v>#REF!</v>
      </c>
      <c r="AI1046" s="50" t="e">
        <f>VLOOKUP(Audit!#REF!,$V$3:$AE$12,2,FALSE)&amp; IF(Audit!#REF!=10,Audit!#REF!,"")</f>
        <v>#REF!</v>
      </c>
      <c r="AJ1046" s="50" t="e">
        <f>VLOOKUP(Audit!#REF!,$V$13:$AE$22,2,FALSE)&amp; IF(Audit!#REF!=10,Audit!#REF!,"")</f>
        <v>#REF!</v>
      </c>
      <c r="AK1046" s="47" t="e">
        <f t="shared" si="499"/>
        <v>#REF!</v>
      </c>
      <c r="AL1046" s="50" t="e">
        <f>VLOOKUP(Audit!#REF!,$V$3:$AE$12,3,FALSE)&amp; IF(Audit!#REF!=10,Audit!#REF!,"")</f>
        <v>#REF!</v>
      </c>
      <c r="AM1046" s="50" t="e">
        <f>VLOOKUP(Audit!#REF!,$V$13:$AE$22,3,FALSE)&amp; IF(Audit!#REF!=10,Audit!#REF!,"")</f>
        <v>#REF!</v>
      </c>
      <c r="AN1046" s="47" t="e">
        <f t="shared" si="500"/>
        <v>#REF!</v>
      </c>
      <c r="AO1046" s="50" t="e">
        <f>VLOOKUP(Audit!#REF!,$V$3:$AE$12,4,FALSE) &amp;  Audit!#REF! &amp; IF(Audit!#REF!=10,Audit!#REF!,"")</f>
        <v>#REF!</v>
      </c>
      <c r="AP1046" s="50" t="e">
        <f>VLOOKUP(Audit!#REF!,$V$13:$AE$22,4,FALSE)&amp; IF(Audit!#REF!=10,Audit!#REF!,"")</f>
        <v>#REF!</v>
      </c>
      <c r="AQ1046" s="47" t="e">
        <f t="shared" si="501"/>
        <v>#REF!</v>
      </c>
      <c r="AR1046" s="50" t="e">
        <f>VLOOKUP(Audit!#REF!,$V$3:$AE$12,5,FALSE)&amp; IF(Audit!#REF!=10,Audit!#REF!,"")</f>
        <v>#REF!</v>
      </c>
      <c r="AS1046" s="50" t="e">
        <f>VLOOKUP(Audit!#REF!,$V$13:$AE$22,5,FALSE)&amp; IF(Audit!#REF!=10,Audit!#REF!,"")</f>
        <v>#REF!</v>
      </c>
      <c r="AT1046" s="47" t="e">
        <f t="shared" si="502"/>
        <v>#REF!</v>
      </c>
      <c r="AU1046" s="50" t="e">
        <f>VLOOKUP(Audit!#REF!,$V$3:$AE$12,6,FALSE)&amp; IF(Audit!#REF!=10,Audit!#REF!,"")</f>
        <v>#REF!</v>
      </c>
      <c r="AV1046" s="50" t="e">
        <f>VLOOKUP(Audit!#REF!,$V$13:$AE$22,6,FALSE)&amp; IF(Audit!#REF!=10,Audit!#REF!,"")</f>
        <v>#REF!</v>
      </c>
      <c r="AW1046" s="47" t="e">
        <f t="shared" si="503"/>
        <v>#REF!</v>
      </c>
      <c r="AX1046" s="50" t="e">
        <f>VLOOKUP(Audit!#REF!,$V$3:$AE$12,7,FALSE)&amp; IF(Audit!#REF!=10,Audit!#REF!,"")</f>
        <v>#REF!</v>
      </c>
      <c r="AY1046" s="50" t="e">
        <f>VLOOKUP(Audit!#REF!,$V$13:$AE$22,7,FALSE) &amp; IF(Audit!#REF!=10,Audit!#REF!,"")</f>
        <v>#REF!</v>
      </c>
      <c r="AZ1046" s="47" t="e">
        <f t="shared" si="504"/>
        <v>#REF!</v>
      </c>
      <c r="BA1046" s="50" t="e">
        <f>VLOOKUP(Audit!#REF!,$V$3:$AE$12,8,FALSE)&amp; Audit!#REF! &amp; IF(Audit!#REF!=10,Audit!#REF!,"")</f>
        <v>#REF!</v>
      </c>
      <c r="BB1046" s="50" t="e">
        <f>VLOOKUP(Audit!#REF!,$V$13:$AE$22,8,FALSE) &amp; IF(Audit!#REF!=10,Audit!#REF!,"")</f>
        <v>#REF!</v>
      </c>
      <c r="BC1046" s="47" t="e">
        <f t="shared" si="505"/>
        <v>#REF!</v>
      </c>
      <c r="BD1046" s="50" t="e">
        <f>VLOOKUP(Audit!#REF!,$V$3:$AE$12,9,FALSE)&amp; IF(Audit!#REF!=10,Audit!#REF!,"")</f>
        <v>#REF!</v>
      </c>
      <c r="BE1046" s="50" t="e">
        <f>VLOOKUP(Audit!#REF!,$V$13:$AE$22,9,FALSE) &amp; IF(Audit!#REF!=10,Audit!#REF!,"") &amp; IF(Audit!#REF!&lt;&gt;1,U1046,"")</f>
        <v>#REF!</v>
      </c>
      <c r="BF1046" s="47" t="e">
        <f t="shared" si="506"/>
        <v>#REF!</v>
      </c>
      <c r="BG1046" s="50" t="e">
        <f>VLOOKUP(Audit!#REF!,$V$3:$AE$12,10,FALSE) &amp; Audit!#REF! &amp; IF(Audit!#REF!=10,Audit!#REF!,"")</f>
        <v>#REF!</v>
      </c>
      <c r="BH1046" s="50" t="e">
        <f>VLOOKUP(Audit!#REF!,$V$13:$AE$22,10,FALSE) &amp; IF(Audit!#REF!=10,Audit!#REF!,"") &amp; IF(Audit!#REF!&lt;&gt;1,U1046,"")</f>
        <v>#REF!</v>
      </c>
      <c r="BI1046" s="47" t="e">
        <f t="shared" si="507"/>
        <v>#REF!</v>
      </c>
      <c r="BJ1046" s="48" t="str">
        <f t="shared" si="508"/>
        <v/>
      </c>
      <c r="BK1046" s="48" t="str">
        <f t="shared" si="509"/>
        <v/>
      </c>
      <c r="BL1046" s="48" t="str">
        <f t="shared" si="510"/>
        <v/>
      </c>
      <c r="BM1046" s="48" t="str">
        <f t="shared" si="511"/>
        <v/>
      </c>
      <c r="BN1046" s="48" t="str">
        <f t="shared" si="512"/>
        <v/>
      </c>
      <c r="BO1046" s="48" t="str">
        <f t="shared" si="513"/>
        <v/>
      </c>
      <c r="BP1046" s="48" t="str">
        <f t="shared" si="514"/>
        <v/>
      </c>
      <c r="BQ1046" s="48" t="str">
        <f t="shared" si="515"/>
        <v/>
      </c>
      <c r="BR1046" s="48" t="str">
        <f t="shared" si="516"/>
        <v/>
      </c>
      <c r="BS1046" s="48" t="str">
        <f t="shared" si="517"/>
        <v/>
      </c>
      <c r="BT1046" s="48" t="str">
        <f t="shared" si="518"/>
        <v/>
      </c>
      <c r="BU1046" s="48" t="str">
        <f t="shared" si="519"/>
        <v/>
      </c>
    </row>
    <row r="1047" spans="1:73">
      <c r="A1047" s="10" t="e">
        <f>Audit!#REF!</f>
        <v>#REF!</v>
      </c>
      <c r="B1047" s="10" t="e">
        <f t="shared" si="490"/>
        <v>#REF!</v>
      </c>
      <c r="C1047" s="17" t="e">
        <f>VLOOKUP(Audit!#REF!,$V$3:$AE$12,2,FALSE) &amp; VLOOKUP(Audit!#REF!,$V$13:$AE$22,2,FALSE)&amp; IF(Audit!#REF!=10,Audit!#REF!&amp;Audit!#REF!,"")</f>
        <v>#REF!</v>
      </c>
      <c r="D1047" s="17" t="e">
        <f>VLOOKUP(Audit!#REF!,$V$3:$AE$12,3,FALSE) &amp; VLOOKUP(Audit!#REF!,$V$13:$AE$22,3,FALSE) &amp;IF(Audit!#REF!=10,Audit!#REF!&amp;Audit!#REF!,"")</f>
        <v>#REF!</v>
      </c>
      <c r="E1047" s="17" t="e">
        <f>VLOOKUP(Audit!#REF!,$V$3:$AE$12,4,FALSE)&amp; Audit!#REF! &amp; VLOOKUP(Audit!#REF!,$V$13:$AE$22,4,FALSE)&amp; IF(Audit!#REF!=10,Audit!#REF!&amp;Audit!#REF!,"")</f>
        <v>#REF!</v>
      </c>
      <c r="F1047" s="17" t="e">
        <f>VLOOKUP(Audit!#REF!,$V$3:$AE$12,5,FALSE) &amp; VLOOKUP(Audit!#REF!,$V$13:$AE$22,5,FALSE)&amp; IF(Audit!#REF!=10,Audit!#REF!&amp;Audit!#REF!,"")</f>
        <v>#REF!</v>
      </c>
      <c r="G1047" s="17" t="e">
        <f>VLOOKUP(Audit!#REF!,$V$3:$AE$12,6,FALSE) &amp; VLOOKUP(Audit!#REF!,$V$13:$AE$22,6,FALSE)&amp; IF(Audit!#REF!=10,Audit!#REF!&amp;Audit!#REF!,"")</f>
        <v>#REF!</v>
      </c>
      <c r="H1047" s="17" t="e">
        <f>VLOOKUP(Audit!#REF!,$V$3:$AE$12,7,FALSE) &amp; VLOOKUP(Audit!#REF!,$V$13:$AE$22,7,FALSE)&amp;IF(Audit!#REF!=10,Audit!#REF!&amp;Audit!#REF!,"")</f>
        <v>#REF!</v>
      </c>
      <c r="I1047" s="17" t="e">
        <f>VLOOKUP(Audit!#REF!,$V$3:$AE$12,8,FALSE) &amp; Audit!#REF! &amp; VLOOKUP(Audit!#REF!,$V$13:$AE$22,8,FALSE)&amp;IF(Audit!#REF!=10,Audit!#REF!&amp;Audit!#REF!,"")</f>
        <v>#REF!</v>
      </c>
      <c r="J1047" s="17" t="e">
        <f>VLOOKUP(Audit!#REF!,$V$3:$AE$12,9,FALSE) &amp; VLOOKUP(Audit!#REF!,$V$13:$AE$22,9,FALSE) &amp; IF(Audit!#REF!=10,Audit!#REF!&amp;Audit!#REF!,"") &amp; IF(Audit!#REF!&lt;&gt;1,U1047,"")</f>
        <v>#REF!</v>
      </c>
      <c r="K1047" s="17" t="e">
        <f>VLOOKUP(Audit!#REF!,$V$3:$AE$12,10,FALSE) &amp; Audit!#REF! &amp; VLOOKUP(Audit!#REF!,$V$13:$AE$22,10,FALSE) &amp; IF(Audit!#REF!=10,Audit!#REF!&amp;Audit!#REF!,"") &amp; IF(Audit!#REF!&lt;&gt;1,U1047,"")</f>
        <v>#REF!</v>
      </c>
      <c r="L1047" s="10" t="e">
        <f>Audit!#REF!</f>
        <v>#REF!</v>
      </c>
      <c r="M1047" s="10" t="e">
        <f t="shared" si="491"/>
        <v>#REF!</v>
      </c>
      <c r="N1047" s="10" t="e">
        <f t="shared" si="492"/>
        <v>#REF!</v>
      </c>
      <c r="O1047" s="10" t="e">
        <f t="shared" si="493"/>
        <v>#REF!</v>
      </c>
      <c r="P1047" s="10" t="e">
        <f t="shared" si="494"/>
        <v>#REF!</v>
      </c>
      <c r="Q1047" s="10" t="e">
        <f t="shared" si="495"/>
        <v>#REF!</v>
      </c>
      <c r="R1047" s="10" t="e">
        <f t="shared" si="496"/>
        <v>#REF!</v>
      </c>
      <c r="S1047" s="10" t="e">
        <f t="shared" si="497"/>
        <v>#REF!</v>
      </c>
      <c r="T1047" s="10" t="e">
        <f t="shared" si="498"/>
        <v>#REF!</v>
      </c>
      <c r="U1047" s="17" t="e">
        <f>IF(Audit!#REF!="","",VLOOKUP(Audit!#REF!,$W$26:$X$35,2,FALSE)) &amp; Audit!#REF! &amp; IF(Audit!#REF!="","",IF(Audit!#REF!&lt;=1.4,VLOOKUP(Audit!#REF!,$W$38:X1092,2,FALSE),VLOOKUP(Audit!#REF!,$W$51:$X$61,2,FALSE))) &amp; IF(Audit!#REF!="","",VLOOKUP(Audit!#REF!,$Y$26:$Z$35,2,FALSE) &amp; Audit!#REF! &amp; IF(Audit!#REF!="","",IF(Audit!#REF!&lt;=1.4,VLOOKUP(Audit!#REF!,$Y$38:$Z$48,2,FALSE),VLOOKUP(Audit!#REF!,$Y$51:$Z$61,2,FALSE))))</f>
        <v>#REF!</v>
      </c>
      <c r="V1047" s="21"/>
      <c r="AH1047" s="49" t="e">
        <f>Audit!#REF!</f>
        <v>#REF!</v>
      </c>
      <c r="AI1047" s="50" t="e">
        <f>VLOOKUP(Audit!#REF!,$V$3:$AE$12,2,FALSE)&amp; IF(Audit!#REF!=10,Audit!#REF!,"")</f>
        <v>#REF!</v>
      </c>
      <c r="AJ1047" s="50" t="e">
        <f>VLOOKUP(Audit!#REF!,$V$13:$AE$22,2,FALSE)&amp; IF(Audit!#REF!=10,Audit!#REF!,"")</f>
        <v>#REF!</v>
      </c>
      <c r="AK1047" s="47" t="e">
        <f t="shared" si="499"/>
        <v>#REF!</v>
      </c>
      <c r="AL1047" s="50" t="e">
        <f>VLOOKUP(Audit!#REF!,$V$3:$AE$12,3,FALSE)&amp; IF(Audit!#REF!=10,Audit!#REF!,"")</f>
        <v>#REF!</v>
      </c>
      <c r="AM1047" s="50" t="e">
        <f>VLOOKUP(Audit!#REF!,$V$13:$AE$22,3,FALSE)&amp; IF(Audit!#REF!=10,Audit!#REF!,"")</f>
        <v>#REF!</v>
      </c>
      <c r="AN1047" s="47" t="e">
        <f t="shared" si="500"/>
        <v>#REF!</v>
      </c>
      <c r="AO1047" s="50" t="e">
        <f>VLOOKUP(Audit!#REF!,$V$3:$AE$12,4,FALSE) &amp;  Audit!#REF! &amp; IF(Audit!#REF!=10,Audit!#REF!,"")</f>
        <v>#REF!</v>
      </c>
      <c r="AP1047" s="50" t="e">
        <f>VLOOKUP(Audit!#REF!,$V$13:$AE$22,4,FALSE)&amp; IF(Audit!#REF!=10,Audit!#REF!,"")</f>
        <v>#REF!</v>
      </c>
      <c r="AQ1047" s="47" t="e">
        <f t="shared" si="501"/>
        <v>#REF!</v>
      </c>
      <c r="AR1047" s="50" t="e">
        <f>VLOOKUP(Audit!#REF!,$V$3:$AE$12,5,FALSE)&amp; IF(Audit!#REF!=10,Audit!#REF!,"")</f>
        <v>#REF!</v>
      </c>
      <c r="AS1047" s="50" t="e">
        <f>VLOOKUP(Audit!#REF!,$V$13:$AE$22,5,FALSE)&amp; IF(Audit!#REF!=10,Audit!#REF!,"")</f>
        <v>#REF!</v>
      </c>
      <c r="AT1047" s="47" t="e">
        <f t="shared" si="502"/>
        <v>#REF!</v>
      </c>
      <c r="AU1047" s="50" t="e">
        <f>VLOOKUP(Audit!#REF!,$V$3:$AE$12,6,FALSE)&amp; IF(Audit!#REF!=10,Audit!#REF!,"")</f>
        <v>#REF!</v>
      </c>
      <c r="AV1047" s="50" t="e">
        <f>VLOOKUP(Audit!#REF!,$V$13:$AE$22,6,FALSE)&amp; IF(Audit!#REF!=10,Audit!#REF!,"")</f>
        <v>#REF!</v>
      </c>
      <c r="AW1047" s="47" t="e">
        <f t="shared" si="503"/>
        <v>#REF!</v>
      </c>
      <c r="AX1047" s="50" t="e">
        <f>VLOOKUP(Audit!#REF!,$V$3:$AE$12,7,FALSE)&amp; IF(Audit!#REF!=10,Audit!#REF!,"")</f>
        <v>#REF!</v>
      </c>
      <c r="AY1047" s="50" t="e">
        <f>VLOOKUP(Audit!#REF!,$V$13:$AE$22,7,FALSE) &amp; IF(Audit!#REF!=10,Audit!#REF!,"")</f>
        <v>#REF!</v>
      </c>
      <c r="AZ1047" s="47" t="e">
        <f t="shared" si="504"/>
        <v>#REF!</v>
      </c>
      <c r="BA1047" s="50" t="e">
        <f>VLOOKUP(Audit!#REF!,$V$3:$AE$12,8,FALSE)&amp; Audit!#REF! &amp; IF(Audit!#REF!=10,Audit!#REF!,"")</f>
        <v>#REF!</v>
      </c>
      <c r="BB1047" s="50" t="e">
        <f>VLOOKUP(Audit!#REF!,$V$13:$AE$22,8,FALSE) &amp; IF(Audit!#REF!=10,Audit!#REF!,"")</f>
        <v>#REF!</v>
      </c>
      <c r="BC1047" s="47" t="e">
        <f t="shared" si="505"/>
        <v>#REF!</v>
      </c>
      <c r="BD1047" s="50" t="e">
        <f>VLOOKUP(Audit!#REF!,$V$3:$AE$12,9,FALSE)&amp; IF(Audit!#REF!=10,Audit!#REF!,"")</f>
        <v>#REF!</v>
      </c>
      <c r="BE1047" s="50" t="e">
        <f>VLOOKUP(Audit!#REF!,$V$13:$AE$22,9,FALSE) &amp; IF(Audit!#REF!=10,Audit!#REF!,"") &amp; IF(Audit!#REF!&lt;&gt;1,U1047,"")</f>
        <v>#REF!</v>
      </c>
      <c r="BF1047" s="47" t="e">
        <f t="shared" si="506"/>
        <v>#REF!</v>
      </c>
      <c r="BG1047" s="50" t="e">
        <f>VLOOKUP(Audit!#REF!,$V$3:$AE$12,10,FALSE) &amp; Audit!#REF! &amp; IF(Audit!#REF!=10,Audit!#REF!,"")</f>
        <v>#REF!</v>
      </c>
      <c r="BH1047" s="50" t="e">
        <f>VLOOKUP(Audit!#REF!,$V$13:$AE$22,10,FALSE) &amp; IF(Audit!#REF!=10,Audit!#REF!,"") &amp; IF(Audit!#REF!&lt;&gt;1,U1047,"")</f>
        <v>#REF!</v>
      </c>
      <c r="BI1047" s="47" t="e">
        <f t="shared" si="507"/>
        <v>#REF!</v>
      </c>
      <c r="BJ1047" s="48" t="str">
        <f t="shared" si="508"/>
        <v/>
      </c>
      <c r="BK1047" s="48" t="str">
        <f t="shared" si="509"/>
        <v/>
      </c>
      <c r="BL1047" s="48" t="str">
        <f t="shared" si="510"/>
        <v/>
      </c>
      <c r="BM1047" s="48" t="str">
        <f t="shared" si="511"/>
        <v/>
      </c>
      <c r="BN1047" s="48" t="str">
        <f t="shared" si="512"/>
        <v/>
      </c>
      <c r="BO1047" s="48" t="str">
        <f t="shared" si="513"/>
        <v/>
      </c>
      <c r="BP1047" s="48" t="str">
        <f t="shared" si="514"/>
        <v/>
      </c>
      <c r="BQ1047" s="48" t="str">
        <f t="shared" si="515"/>
        <v/>
      </c>
      <c r="BR1047" s="48" t="str">
        <f t="shared" si="516"/>
        <v/>
      </c>
      <c r="BS1047" s="48" t="str">
        <f t="shared" si="517"/>
        <v/>
      </c>
      <c r="BT1047" s="48" t="str">
        <f t="shared" si="518"/>
        <v/>
      </c>
      <c r="BU1047" s="48" t="str">
        <f t="shared" si="519"/>
        <v/>
      </c>
    </row>
    <row r="1048" spans="1:73">
      <c r="A1048" s="10" t="e">
        <f>Audit!#REF!</f>
        <v>#REF!</v>
      </c>
      <c r="B1048" s="10" t="e">
        <f t="shared" si="490"/>
        <v>#REF!</v>
      </c>
      <c r="C1048" s="17" t="e">
        <f>VLOOKUP(Audit!#REF!,$V$3:$AE$12,2,FALSE) &amp; VLOOKUP(Audit!#REF!,$V$13:$AE$22,2,FALSE)&amp; IF(Audit!#REF!=10,Audit!#REF!&amp;Audit!#REF!,"")</f>
        <v>#REF!</v>
      </c>
      <c r="D1048" s="17" t="e">
        <f>VLOOKUP(Audit!#REF!,$V$3:$AE$12,3,FALSE) &amp; VLOOKUP(Audit!#REF!,$V$13:$AE$22,3,FALSE) &amp;IF(Audit!#REF!=10,Audit!#REF!&amp;Audit!#REF!,"")</f>
        <v>#REF!</v>
      </c>
      <c r="E1048" s="17" t="e">
        <f>VLOOKUP(Audit!#REF!,$V$3:$AE$12,4,FALSE)&amp; Audit!#REF! &amp; VLOOKUP(Audit!#REF!,$V$13:$AE$22,4,FALSE)&amp; IF(Audit!#REF!=10,Audit!#REF!&amp;Audit!#REF!,"")</f>
        <v>#REF!</v>
      </c>
      <c r="F1048" s="17" t="e">
        <f>VLOOKUP(Audit!#REF!,$V$3:$AE$12,5,FALSE) &amp; VLOOKUP(Audit!#REF!,$V$13:$AE$22,5,FALSE)&amp; IF(Audit!#REF!=10,Audit!#REF!&amp;Audit!#REF!,"")</f>
        <v>#REF!</v>
      </c>
      <c r="G1048" s="17" t="e">
        <f>VLOOKUP(Audit!#REF!,$V$3:$AE$12,6,FALSE) &amp; VLOOKUP(Audit!#REF!,$V$13:$AE$22,6,FALSE)&amp; IF(Audit!#REF!=10,Audit!#REF!&amp;Audit!#REF!,"")</f>
        <v>#REF!</v>
      </c>
      <c r="H1048" s="17" t="e">
        <f>VLOOKUP(Audit!#REF!,$V$3:$AE$12,7,FALSE) &amp; VLOOKUP(Audit!#REF!,$V$13:$AE$22,7,FALSE)&amp;IF(Audit!#REF!=10,Audit!#REF!&amp;Audit!#REF!,"")</f>
        <v>#REF!</v>
      </c>
      <c r="I1048" s="17" t="e">
        <f>VLOOKUP(Audit!#REF!,$V$3:$AE$12,8,FALSE) &amp; Audit!#REF! &amp; VLOOKUP(Audit!#REF!,$V$13:$AE$22,8,FALSE)&amp;IF(Audit!#REF!=10,Audit!#REF!&amp;Audit!#REF!,"")</f>
        <v>#REF!</v>
      </c>
      <c r="J1048" s="17" t="e">
        <f>VLOOKUP(Audit!#REF!,$V$3:$AE$12,9,FALSE) &amp; VLOOKUP(Audit!#REF!,$V$13:$AE$22,9,FALSE) &amp; IF(Audit!#REF!=10,Audit!#REF!&amp;Audit!#REF!,"") &amp; IF(Audit!#REF!&lt;&gt;1,U1048,"")</f>
        <v>#REF!</v>
      </c>
      <c r="K1048" s="17" t="e">
        <f>VLOOKUP(Audit!#REF!,$V$3:$AE$12,10,FALSE) &amp; Audit!#REF! &amp; VLOOKUP(Audit!#REF!,$V$13:$AE$22,10,FALSE) &amp; IF(Audit!#REF!=10,Audit!#REF!&amp;Audit!#REF!,"") &amp; IF(Audit!#REF!&lt;&gt;1,U1048,"")</f>
        <v>#REF!</v>
      </c>
      <c r="L1048" s="10" t="e">
        <f>Audit!#REF!</f>
        <v>#REF!</v>
      </c>
      <c r="M1048" s="10" t="e">
        <f t="shared" si="491"/>
        <v>#REF!</v>
      </c>
      <c r="N1048" s="10" t="e">
        <f t="shared" si="492"/>
        <v>#REF!</v>
      </c>
      <c r="O1048" s="10" t="e">
        <f t="shared" si="493"/>
        <v>#REF!</v>
      </c>
      <c r="P1048" s="10" t="e">
        <f t="shared" si="494"/>
        <v>#REF!</v>
      </c>
      <c r="Q1048" s="10" t="e">
        <f t="shared" si="495"/>
        <v>#REF!</v>
      </c>
      <c r="R1048" s="10" t="e">
        <f t="shared" si="496"/>
        <v>#REF!</v>
      </c>
      <c r="S1048" s="10" t="e">
        <f t="shared" si="497"/>
        <v>#REF!</v>
      </c>
      <c r="T1048" s="10" t="e">
        <f t="shared" si="498"/>
        <v>#REF!</v>
      </c>
      <c r="U1048" s="17" t="e">
        <f>IF(Audit!#REF!="","",VLOOKUP(Audit!#REF!,$W$26:$X$35,2,FALSE)) &amp; Audit!#REF! &amp; IF(Audit!#REF!="","",IF(Audit!#REF!&lt;=1.4,VLOOKUP(Audit!#REF!,$W$38:X1093,2,FALSE),VLOOKUP(Audit!#REF!,$W$51:$X$61,2,FALSE))) &amp; IF(Audit!#REF!="","",VLOOKUP(Audit!#REF!,$Y$26:$Z$35,2,FALSE) &amp; Audit!#REF! &amp; IF(Audit!#REF!="","",IF(Audit!#REF!&lt;=1.4,VLOOKUP(Audit!#REF!,$Y$38:$Z$48,2,FALSE),VLOOKUP(Audit!#REF!,$Y$51:$Z$61,2,FALSE))))</f>
        <v>#REF!</v>
      </c>
      <c r="V1048" s="21"/>
      <c r="AH1048" s="49" t="e">
        <f>Audit!#REF!</f>
        <v>#REF!</v>
      </c>
      <c r="AI1048" s="50" t="e">
        <f>VLOOKUP(Audit!#REF!,$V$3:$AE$12,2,FALSE)&amp; IF(Audit!#REF!=10,Audit!#REF!,"")</f>
        <v>#REF!</v>
      </c>
      <c r="AJ1048" s="50" t="e">
        <f>VLOOKUP(Audit!#REF!,$V$13:$AE$22,2,FALSE)&amp; IF(Audit!#REF!=10,Audit!#REF!,"")</f>
        <v>#REF!</v>
      </c>
      <c r="AK1048" s="47" t="e">
        <f t="shared" si="499"/>
        <v>#REF!</v>
      </c>
      <c r="AL1048" s="50" t="e">
        <f>VLOOKUP(Audit!#REF!,$V$3:$AE$12,3,FALSE)&amp; IF(Audit!#REF!=10,Audit!#REF!,"")</f>
        <v>#REF!</v>
      </c>
      <c r="AM1048" s="50" t="e">
        <f>VLOOKUP(Audit!#REF!,$V$13:$AE$22,3,FALSE)&amp; IF(Audit!#REF!=10,Audit!#REF!,"")</f>
        <v>#REF!</v>
      </c>
      <c r="AN1048" s="47" t="e">
        <f t="shared" si="500"/>
        <v>#REF!</v>
      </c>
      <c r="AO1048" s="50" t="e">
        <f>VLOOKUP(Audit!#REF!,$V$3:$AE$12,4,FALSE) &amp;  Audit!#REF! &amp; IF(Audit!#REF!=10,Audit!#REF!,"")</f>
        <v>#REF!</v>
      </c>
      <c r="AP1048" s="50" t="e">
        <f>VLOOKUP(Audit!#REF!,$V$13:$AE$22,4,FALSE)&amp; IF(Audit!#REF!=10,Audit!#REF!,"")</f>
        <v>#REF!</v>
      </c>
      <c r="AQ1048" s="47" t="e">
        <f t="shared" si="501"/>
        <v>#REF!</v>
      </c>
      <c r="AR1048" s="50" t="e">
        <f>VLOOKUP(Audit!#REF!,$V$3:$AE$12,5,FALSE)&amp; IF(Audit!#REF!=10,Audit!#REF!,"")</f>
        <v>#REF!</v>
      </c>
      <c r="AS1048" s="50" t="e">
        <f>VLOOKUP(Audit!#REF!,$V$13:$AE$22,5,FALSE)&amp; IF(Audit!#REF!=10,Audit!#REF!,"")</f>
        <v>#REF!</v>
      </c>
      <c r="AT1048" s="47" t="e">
        <f t="shared" si="502"/>
        <v>#REF!</v>
      </c>
      <c r="AU1048" s="50" t="e">
        <f>VLOOKUP(Audit!#REF!,$V$3:$AE$12,6,FALSE)&amp; IF(Audit!#REF!=10,Audit!#REF!,"")</f>
        <v>#REF!</v>
      </c>
      <c r="AV1048" s="50" t="e">
        <f>VLOOKUP(Audit!#REF!,$V$13:$AE$22,6,FALSE)&amp; IF(Audit!#REF!=10,Audit!#REF!,"")</f>
        <v>#REF!</v>
      </c>
      <c r="AW1048" s="47" t="e">
        <f t="shared" si="503"/>
        <v>#REF!</v>
      </c>
      <c r="AX1048" s="50" t="e">
        <f>VLOOKUP(Audit!#REF!,$V$3:$AE$12,7,FALSE)&amp; IF(Audit!#REF!=10,Audit!#REF!,"")</f>
        <v>#REF!</v>
      </c>
      <c r="AY1048" s="50" t="e">
        <f>VLOOKUP(Audit!#REF!,$V$13:$AE$22,7,FALSE) &amp; IF(Audit!#REF!=10,Audit!#REF!,"")</f>
        <v>#REF!</v>
      </c>
      <c r="AZ1048" s="47" t="e">
        <f t="shared" si="504"/>
        <v>#REF!</v>
      </c>
      <c r="BA1048" s="50" t="e">
        <f>VLOOKUP(Audit!#REF!,$V$3:$AE$12,8,FALSE)&amp; Audit!#REF! &amp; IF(Audit!#REF!=10,Audit!#REF!,"")</f>
        <v>#REF!</v>
      </c>
      <c r="BB1048" s="50" t="e">
        <f>VLOOKUP(Audit!#REF!,$V$13:$AE$22,8,FALSE) &amp; IF(Audit!#REF!=10,Audit!#REF!,"")</f>
        <v>#REF!</v>
      </c>
      <c r="BC1048" s="47" t="e">
        <f t="shared" si="505"/>
        <v>#REF!</v>
      </c>
      <c r="BD1048" s="50" t="e">
        <f>VLOOKUP(Audit!#REF!,$V$3:$AE$12,9,FALSE)&amp; IF(Audit!#REF!=10,Audit!#REF!,"")</f>
        <v>#REF!</v>
      </c>
      <c r="BE1048" s="50" t="e">
        <f>VLOOKUP(Audit!#REF!,$V$13:$AE$22,9,FALSE) &amp; IF(Audit!#REF!=10,Audit!#REF!,"") &amp; IF(Audit!#REF!&lt;&gt;1,U1048,"")</f>
        <v>#REF!</v>
      </c>
      <c r="BF1048" s="47" t="e">
        <f t="shared" si="506"/>
        <v>#REF!</v>
      </c>
      <c r="BG1048" s="50" t="e">
        <f>VLOOKUP(Audit!#REF!,$V$3:$AE$12,10,FALSE) &amp; Audit!#REF! &amp; IF(Audit!#REF!=10,Audit!#REF!,"")</f>
        <v>#REF!</v>
      </c>
      <c r="BH1048" s="50" t="e">
        <f>VLOOKUP(Audit!#REF!,$V$13:$AE$22,10,FALSE) &amp; IF(Audit!#REF!=10,Audit!#REF!,"") &amp; IF(Audit!#REF!&lt;&gt;1,U1048,"")</f>
        <v>#REF!</v>
      </c>
      <c r="BI1048" s="47" t="e">
        <f t="shared" si="507"/>
        <v>#REF!</v>
      </c>
      <c r="BJ1048" s="48" t="str">
        <f t="shared" si="508"/>
        <v/>
      </c>
      <c r="BK1048" s="48" t="str">
        <f t="shared" si="509"/>
        <v/>
      </c>
      <c r="BL1048" s="48" t="str">
        <f t="shared" si="510"/>
        <v/>
      </c>
      <c r="BM1048" s="48" t="str">
        <f t="shared" si="511"/>
        <v/>
      </c>
      <c r="BN1048" s="48" t="str">
        <f t="shared" si="512"/>
        <v/>
      </c>
      <c r="BO1048" s="48" t="str">
        <f t="shared" si="513"/>
        <v/>
      </c>
      <c r="BP1048" s="48" t="str">
        <f t="shared" si="514"/>
        <v/>
      </c>
      <c r="BQ1048" s="48" t="str">
        <f t="shared" si="515"/>
        <v/>
      </c>
      <c r="BR1048" s="48" t="str">
        <f t="shared" si="516"/>
        <v/>
      </c>
      <c r="BS1048" s="48" t="str">
        <f t="shared" si="517"/>
        <v/>
      </c>
      <c r="BT1048" s="48" t="str">
        <f t="shared" si="518"/>
        <v/>
      </c>
      <c r="BU1048" s="48" t="str">
        <f t="shared" si="519"/>
        <v/>
      </c>
    </row>
    <row r="1049" spans="1:73">
      <c r="A1049" s="10" t="e">
        <f>Audit!#REF!</f>
        <v>#REF!</v>
      </c>
      <c r="B1049" s="10" t="e">
        <f t="shared" si="490"/>
        <v>#REF!</v>
      </c>
      <c r="C1049" s="17" t="e">
        <f>VLOOKUP(Audit!#REF!,$V$3:$AE$12,2,FALSE) &amp; VLOOKUP(Audit!#REF!,$V$13:$AE$22,2,FALSE)&amp; IF(Audit!#REF!=10,Audit!#REF!&amp;Audit!#REF!,"")</f>
        <v>#REF!</v>
      </c>
      <c r="D1049" s="17" t="e">
        <f>VLOOKUP(Audit!#REF!,$V$3:$AE$12,3,FALSE) &amp; VLOOKUP(Audit!#REF!,$V$13:$AE$22,3,FALSE) &amp;IF(Audit!#REF!=10,Audit!#REF!&amp;Audit!#REF!,"")</f>
        <v>#REF!</v>
      </c>
      <c r="E1049" s="17" t="e">
        <f>VLOOKUP(Audit!#REF!,$V$3:$AE$12,4,FALSE)&amp; Audit!#REF! &amp; VLOOKUP(Audit!#REF!,$V$13:$AE$22,4,FALSE)&amp; IF(Audit!#REF!=10,Audit!#REF!&amp;Audit!#REF!,"")</f>
        <v>#REF!</v>
      </c>
      <c r="F1049" s="17" t="e">
        <f>VLOOKUP(Audit!#REF!,$V$3:$AE$12,5,FALSE) &amp; VLOOKUP(Audit!#REF!,$V$13:$AE$22,5,FALSE)&amp; IF(Audit!#REF!=10,Audit!#REF!&amp;Audit!#REF!,"")</f>
        <v>#REF!</v>
      </c>
      <c r="G1049" s="17" t="e">
        <f>VLOOKUP(Audit!#REF!,$V$3:$AE$12,6,FALSE) &amp; VLOOKUP(Audit!#REF!,$V$13:$AE$22,6,FALSE)&amp; IF(Audit!#REF!=10,Audit!#REF!&amp;Audit!#REF!,"")</f>
        <v>#REF!</v>
      </c>
      <c r="H1049" s="17" t="e">
        <f>VLOOKUP(Audit!#REF!,$V$3:$AE$12,7,FALSE) &amp; VLOOKUP(Audit!#REF!,$V$13:$AE$22,7,FALSE)&amp;IF(Audit!#REF!=10,Audit!#REF!&amp;Audit!#REF!,"")</f>
        <v>#REF!</v>
      </c>
      <c r="I1049" s="17" t="e">
        <f>VLOOKUP(Audit!#REF!,$V$3:$AE$12,8,FALSE) &amp; Audit!#REF! &amp; VLOOKUP(Audit!#REF!,$V$13:$AE$22,8,FALSE)&amp;IF(Audit!#REF!=10,Audit!#REF!&amp;Audit!#REF!,"")</f>
        <v>#REF!</v>
      </c>
      <c r="J1049" s="17" t="e">
        <f>VLOOKUP(Audit!#REF!,$V$3:$AE$12,9,FALSE) &amp; VLOOKUP(Audit!#REF!,$V$13:$AE$22,9,FALSE) &amp; IF(Audit!#REF!=10,Audit!#REF!&amp;Audit!#REF!,"") &amp; IF(Audit!#REF!&lt;&gt;1,U1049,"")</f>
        <v>#REF!</v>
      </c>
      <c r="K1049" s="17" t="e">
        <f>VLOOKUP(Audit!#REF!,$V$3:$AE$12,10,FALSE) &amp; Audit!#REF! &amp; VLOOKUP(Audit!#REF!,$V$13:$AE$22,10,FALSE) &amp; IF(Audit!#REF!=10,Audit!#REF!&amp;Audit!#REF!,"") &amp; IF(Audit!#REF!&lt;&gt;1,U1049,"")</f>
        <v>#REF!</v>
      </c>
      <c r="L1049" s="10" t="e">
        <f>Audit!#REF!</f>
        <v>#REF!</v>
      </c>
      <c r="M1049" s="10" t="e">
        <f t="shared" si="491"/>
        <v>#REF!</v>
      </c>
      <c r="N1049" s="10" t="e">
        <f t="shared" si="492"/>
        <v>#REF!</v>
      </c>
      <c r="O1049" s="10" t="e">
        <f t="shared" si="493"/>
        <v>#REF!</v>
      </c>
      <c r="P1049" s="10" t="e">
        <f t="shared" si="494"/>
        <v>#REF!</v>
      </c>
      <c r="Q1049" s="10" t="e">
        <f t="shared" si="495"/>
        <v>#REF!</v>
      </c>
      <c r="R1049" s="10" t="e">
        <f t="shared" si="496"/>
        <v>#REF!</v>
      </c>
      <c r="S1049" s="10" t="e">
        <f t="shared" si="497"/>
        <v>#REF!</v>
      </c>
      <c r="T1049" s="10" t="e">
        <f t="shared" si="498"/>
        <v>#REF!</v>
      </c>
      <c r="U1049" s="17" t="e">
        <f>IF(Audit!#REF!="","",VLOOKUP(Audit!#REF!,$W$26:$X$35,2,FALSE)) &amp; Audit!#REF! &amp; IF(Audit!#REF!="","",IF(Audit!#REF!&lt;=1.4,VLOOKUP(Audit!#REF!,$W$38:X1094,2,FALSE),VLOOKUP(Audit!#REF!,$W$51:$X$61,2,FALSE))) &amp; IF(Audit!#REF!="","",VLOOKUP(Audit!#REF!,$Y$26:$Z$35,2,FALSE) &amp; Audit!#REF! &amp; IF(Audit!#REF!="","",IF(Audit!#REF!&lt;=1.4,VLOOKUP(Audit!#REF!,$Y$38:$Z$48,2,FALSE),VLOOKUP(Audit!#REF!,$Y$51:$Z$61,2,FALSE))))</f>
        <v>#REF!</v>
      </c>
      <c r="V1049" s="21"/>
      <c r="AH1049" s="49" t="e">
        <f>Audit!#REF!</f>
        <v>#REF!</v>
      </c>
      <c r="AI1049" s="50" t="e">
        <f>VLOOKUP(Audit!#REF!,$V$3:$AE$12,2,FALSE)&amp; IF(Audit!#REF!=10,Audit!#REF!,"")</f>
        <v>#REF!</v>
      </c>
      <c r="AJ1049" s="50" t="e">
        <f>VLOOKUP(Audit!#REF!,$V$13:$AE$22,2,FALSE)&amp; IF(Audit!#REF!=10,Audit!#REF!,"")</f>
        <v>#REF!</v>
      </c>
      <c r="AK1049" s="47" t="e">
        <f t="shared" si="499"/>
        <v>#REF!</v>
      </c>
      <c r="AL1049" s="50" t="e">
        <f>VLOOKUP(Audit!#REF!,$V$3:$AE$12,3,FALSE)&amp; IF(Audit!#REF!=10,Audit!#REF!,"")</f>
        <v>#REF!</v>
      </c>
      <c r="AM1049" s="50" t="e">
        <f>VLOOKUP(Audit!#REF!,$V$13:$AE$22,3,FALSE)&amp; IF(Audit!#REF!=10,Audit!#REF!,"")</f>
        <v>#REF!</v>
      </c>
      <c r="AN1049" s="47" t="e">
        <f t="shared" si="500"/>
        <v>#REF!</v>
      </c>
      <c r="AO1049" s="50" t="e">
        <f>VLOOKUP(Audit!#REF!,$V$3:$AE$12,4,FALSE) &amp;  Audit!#REF! &amp; IF(Audit!#REF!=10,Audit!#REF!,"")</f>
        <v>#REF!</v>
      </c>
      <c r="AP1049" s="50" t="e">
        <f>VLOOKUP(Audit!#REF!,$V$13:$AE$22,4,FALSE)&amp; IF(Audit!#REF!=10,Audit!#REF!,"")</f>
        <v>#REF!</v>
      </c>
      <c r="AQ1049" s="47" t="e">
        <f t="shared" si="501"/>
        <v>#REF!</v>
      </c>
      <c r="AR1049" s="50" t="e">
        <f>VLOOKUP(Audit!#REF!,$V$3:$AE$12,5,FALSE)&amp; IF(Audit!#REF!=10,Audit!#REF!,"")</f>
        <v>#REF!</v>
      </c>
      <c r="AS1049" s="50" t="e">
        <f>VLOOKUP(Audit!#REF!,$V$13:$AE$22,5,FALSE)&amp; IF(Audit!#REF!=10,Audit!#REF!,"")</f>
        <v>#REF!</v>
      </c>
      <c r="AT1049" s="47" t="e">
        <f t="shared" si="502"/>
        <v>#REF!</v>
      </c>
      <c r="AU1049" s="50" t="e">
        <f>VLOOKUP(Audit!#REF!,$V$3:$AE$12,6,FALSE)&amp; IF(Audit!#REF!=10,Audit!#REF!,"")</f>
        <v>#REF!</v>
      </c>
      <c r="AV1049" s="50" t="e">
        <f>VLOOKUP(Audit!#REF!,$V$13:$AE$22,6,FALSE)&amp; IF(Audit!#REF!=10,Audit!#REF!,"")</f>
        <v>#REF!</v>
      </c>
      <c r="AW1049" s="47" t="e">
        <f t="shared" si="503"/>
        <v>#REF!</v>
      </c>
      <c r="AX1049" s="50" t="e">
        <f>VLOOKUP(Audit!#REF!,$V$3:$AE$12,7,FALSE)&amp; IF(Audit!#REF!=10,Audit!#REF!,"")</f>
        <v>#REF!</v>
      </c>
      <c r="AY1049" s="50" t="e">
        <f>VLOOKUP(Audit!#REF!,$V$13:$AE$22,7,FALSE) &amp; IF(Audit!#REF!=10,Audit!#REF!,"")</f>
        <v>#REF!</v>
      </c>
      <c r="AZ1049" s="47" t="e">
        <f t="shared" si="504"/>
        <v>#REF!</v>
      </c>
      <c r="BA1049" s="50" t="e">
        <f>VLOOKUP(Audit!#REF!,$V$3:$AE$12,8,FALSE)&amp; Audit!#REF! &amp; IF(Audit!#REF!=10,Audit!#REF!,"")</f>
        <v>#REF!</v>
      </c>
      <c r="BB1049" s="50" t="e">
        <f>VLOOKUP(Audit!#REF!,$V$13:$AE$22,8,FALSE) &amp; IF(Audit!#REF!=10,Audit!#REF!,"")</f>
        <v>#REF!</v>
      </c>
      <c r="BC1049" s="47" t="e">
        <f t="shared" si="505"/>
        <v>#REF!</v>
      </c>
      <c r="BD1049" s="50" t="e">
        <f>VLOOKUP(Audit!#REF!,$V$3:$AE$12,9,FALSE)&amp; IF(Audit!#REF!=10,Audit!#REF!,"")</f>
        <v>#REF!</v>
      </c>
      <c r="BE1049" s="50" t="e">
        <f>VLOOKUP(Audit!#REF!,$V$13:$AE$22,9,FALSE) &amp; IF(Audit!#REF!=10,Audit!#REF!,"") &amp; IF(Audit!#REF!&lt;&gt;1,U1049,"")</f>
        <v>#REF!</v>
      </c>
      <c r="BF1049" s="47" t="e">
        <f t="shared" si="506"/>
        <v>#REF!</v>
      </c>
      <c r="BG1049" s="50" t="e">
        <f>VLOOKUP(Audit!#REF!,$V$3:$AE$12,10,FALSE) &amp; Audit!#REF! &amp; IF(Audit!#REF!=10,Audit!#REF!,"")</f>
        <v>#REF!</v>
      </c>
      <c r="BH1049" s="50" t="e">
        <f>VLOOKUP(Audit!#REF!,$V$13:$AE$22,10,FALSE) &amp; IF(Audit!#REF!=10,Audit!#REF!,"") &amp; IF(Audit!#REF!&lt;&gt;1,U1049,"")</f>
        <v>#REF!</v>
      </c>
      <c r="BI1049" s="47" t="e">
        <f t="shared" si="507"/>
        <v>#REF!</v>
      </c>
      <c r="BJ1049" s="48" t="str">
        <f t="shared" si="508"/>
        <v/>
      </c>
      <c r="BK1049" s="48" t="str">
        <f t="shared" si="509"/>
        <v/>
      </c>
      <c r="BL1049" s="48" t="str">
        <f t="shared" si="510"/>
        <v/>
      </c>
      <c r="BM1049" s="48" t="str">
        <f t="shared" si="511"/>
        <v/>
      </c>
      <c r="BN1049" s="48" t="str">
        <f t="shared" si="512"/>
        <v/>
      </c>
      <c r="BO1049" s="48" t="str">
        <f t="shared" si="513"/>
        <v/>
      </c>
      <c r="BP1049" s="48" t="str">
        <f t="shared" si="514"/>
        <v/>
      </c>
      <c r="BQ1049" s="48" t="str">
        <f t="shared" si="515"/>
        <v/>
      </c>
      <c r="BR1049" s="48" t="str">
        <f t="shared" si="516"/>
        <v/>
      </c>
      <c r="BS1049" s="48" t="str">
        <f t="shared" si="517"/>
        <v/>
      </c>
      <c r="BT1049" s="48" t="str">
        <f t="shared" si="518"/>
        <v/>
      </c>
      <c r="BU1049" s="48" t="str">
        <f t="shared" si="519"/>
        <v/>
      </c>
    </row>
    <row r="1050" spans="1:73">
      <c r="A1050" s="10" t="e">
        <f>Audit!#REF!</f>
        <v>#REF!</v>
      </c>
      <c r="B1050" s="10" t="e">
        <f t="shared" si="490"/>
        <v>#REF!</v>
      </c>
      <c r="C1050" s="17" t="e">
        <f>VLOOKUP(Audit!#REF!,$V$3:$AE$12,2,FALSE) &amp; VLOOKUP(Audit!#REF!,$V$13:$AE$22,2,FALSE)&amp; IF(Audit!#REF!=10,Audit!#REF!&amp;Audit!#REF!,"")</f>
        <v>#REF!</v>
      </c>
      <c r="D1050" s="17" t="e">
        <f>VLOOKUP(Audit!#REF!,$V$3:$AE$12,3,FALSE) &amp; VLOOKUP(Audit!#REF!,$V$13:$AE$22,3,FALSE) &amp;IF(Audit!#REF!=10,Audit!#REF!&amp;Audit!#REF!,"")</f>
        <v>#REF!</v>
      </c>
      <c r="E1050" s="17" t="e">
        <f>VLOOKUP(Audit!#REF!,$V$3:$AE$12,4,FALSE)&amp; Audit!#REF! &amp; VLOOKUP(Audit!#REF!,$V$13:$AE$22,4,FALSE)&amp; IF(Audit!#REF!=10,Audit!#REF!&amp;Audit!#REF!,"")</f>
        <v>#REF!</v>
      </c>
      <c r="F1050" s="17" t="e">
        <f>VLOOKUP(Audit!#REF!,$V$3:$AE$12,5,FALSE) &amp; VLOOKUP(Audit!#REF!,$V$13:$AE$22,5,FALSE)&amp; IF(Audit!#REF!=10,Audit!#REF!&amp;Audit!#REF!,"")</f>
        <v>#REF!</v>
      </c>
      <c r="G1050" s="17" t="e">
        <f>VLOOKUP(Audit!#REF!,$V$3:$AE$12,6,FALSE) &amp; VLOOKUP(Audit!#REF!,$V$13:$AE$22,6,FALSE)&amp; IF(Audit!#REF!=10,Audit!#REF!&amp;Audit!#REF!,"")</f>
        <v>#REF!</v>
      </c>
      <c r="H1050" s="17" t="e">
        <f>VLOOKUP(Audit!#REF!,$V$3:$AE$12,7,FALSE) &amp; VLOOKUP(Audit!#REF!,$V$13:$AE$22,7,FALSE)&amp;IF(Audit!#REF!=10,Audit!#REF!&amp;Audit!#REF!,"")</f>
        <v>#REF!</v>
      </c>
      <c r="I1050" s="17" t="e">
        <f>VLOOKUP(Audit!#REF!,$V$3:$AE$12,8,FALSE) &amp; Audit!#REF! &amp; VLOOKUP(Audit!#REF!,$V$13:$AE$22,8,FALSE)&amp;IF(Audit!#REF!=10,Audit!#REF!&amp;Audit!#REF!,"")</f>
        <v>#REF!</v>
      </c>
      <c r="J1050" s="17" t="e">
        <f>VLOOKUP(Audit!#REF!,$V$3:$AE$12,9,FALSE) &amp; VLOOKUP(Audit!#REF!,$V$13:$AE$22,9,FALSE) &amp; IF(Audit!#REF!=10,Audit!#REF!&amp;Audit!#REF!,"") &amp; IF(Audit!#REF!&lt;&gt;1,U1050,"")</f>
        <v>#REF!</v>
      </c>
      <c r="K1050" s="17" t="e">
        <f>VLOOKUP(Audit!#REF!,$V$3:$AE$12,10,FALSE) &amp; Audit!#REF! &amp; VLOOKUP(Audit!#REF!,$V$13:$AE$22,10,FALSE) &amp; IF(Audit!#REF!=10,Audit!#REF!&amp;Audit!#REF!,"") &amp; IF(Audit!#REF!&lt;&gt;1,U1050,"")</f>
        <v>#REF!</v>
      </c>
      <c r="L1050" s="10" t="e">
        <f>Audit!#REF!</f>
        <v>#REF!</v>
      </c>
      <c r="M1050" s="10" t="e">
        <f t="shared" si="491"/>
        <v>#REF!</v>
      </c>
      <c r="N1050" s="10" t="e">
        <f t="shared" si="492"/>
        <v>#REF!</v>
      </c>
      <c r="O1050" s="10" t="e">
        <f t="shared" si="493"/>
        <v>#REF!</v>
      </c>
      <c r="P1050" s="10" t="e">
        <f t="shared" si="494"/>
        <v>#REF!</v>
      </c>
      <c r="Q1050" s="10" t="e">
        <f t="shared" si="495"/>
        <v>#REF!</v>
      </c>
      <c r="R1050" s="10" t="e">
        <f t="shared" si="496"/>
        <v>#REF!</v>
      </c>
      <c r="S1050" s="10" t="e">
        <f t="shared" si="497"/>
        <v>#REF!</v>
      </c>
      <c r="T1050" s="10" t="e">
        <f t="shared" si="498"/>
        <v>#REF!</v>
      </c>
      <c r="U1050" s="17" t="e">
        <f>IF(Audit!#REF!="","",VLOOKUP(Audit!#REF!,$W$26:$X$35,2,FALSE)) &amp; Audit!#REF! &amp; IF(Audit!#REF!="","",IF(Audit!#REF!&lt;=1.4,VLOOKUP(Audit!#REF!,$W$38:X1095,2,FALSE),VLOOKUP(Audit!#REF!,$W$51:$X$61,2,FALSE))) &amp; IF(Audit!#REF!="","",VLOOKUP(Audit!#REF!,$Y$26:$Z$35,2,FALSE) &amp; Audit!#REF! &amp; IF(Audit!#REF!="","",IF(Audit!#REF!&lt;=1.4,VLOOKUP(Audit!#REF!,$Y$38:$Z$48,2,FALSE),VLOOKUP(Audit!#REF!,$Y$51:$Z$61,2,FALSE))))</f>
        <v>#REF!</v>
      </c>
      <c r="V1050" s="21"/>
      <c r="AH1050" s="49" t="e">
        <f>Audit!#REF!</f>
        <v>#REF!</v>
      </c>
      <c r="AI1050" s="50" t="e">
        <f>VLOOKUP(Audit!#REF!,$V$3:$AE$12,2,FALSE)&amp; IF(Audit!#REF!=10,Audit!#REF!,"")</f>
        <v>#REF!</v>
      </c>
      <c r="AJ1050" s="50" t="e">
        <f>VLOOKUP(Audit!#REF!,$V$13:$AE$22,2,FALSE)&amp; IF(Audit!#REF!=10,Audit!#REF!,"")</f>
        <v>#REF!</v>
      </c>
      <c r="AK1050" s="47" t="e">
        <f t="shared" si="499"/>
        <v>#REF!</v>
      </c>
      <c r="AL1050" s="50" t="e">
        <f>VLOOKUP(Audit!#REF!,$V$3:$AE$12,3,FALSE)&amp; IF(Audit!#REF!=10,Audit!#REF!,"")</f>
        <v>#REF!</v>
      </c>
      <c r="AM1050" s="50" t="e">
        <f>VLOOKUP(Audit!#REF!,$V$13:$AE$22,3,FALSE)&amp; IF(Audit!#REF!=10,Audit!#REF!,"")</f>
        <v>#REF!</v>
      </c>
      <c r="AN1050" s="47" t="e">
        <f t="shared" si="500"/>
        <v>#REF!</v>
      </c>
      <c r="AO1050" s="50" t="e">
        <f>VLOOKUP(Audit!#REF!,$V$3:$AE$12,4,FALSE) &amp;  Audit!#REF! &amp; IF(Audit!#REF!=10,Audit!#REF!,"")</f>
        <v>#REF!</v>
      </c>
      <c r="AP1050" s="50" t="e">
        <f>VLOOKUP(Audit!#REF!,$V$13:$AE$22,4,FALSE)&amp; IF(Audit!#REF!=10,Audit!#REF!,"")</f>
        <v>#REF!</v>
      </c>
      <c r="AQ1050" s="47" t="e">
        <f t="shared" si="501"/>
        <v>#REF!</v>
      </c>
      <c r="AR1050" s="50" t="e">
        <f>VLOOKUP(Audit!#REF!,$V$3:$AE$12,5,FALSE)&amp; IF(Audit!#REF!=10,Audit!#REF!,"")</f>
        <v>#REF!</v>
      </c>
      <c r="AS1050" s="50" t="e">
        <f>VLOOKUP(Audit!#REF!,$V$13:$AE$22,5,FALSE)&amp; IF(Audit!#REF!=10,Audit!#REF!,"")</f>
        <v>#REF!</v>
      </c>
      <c r="AT1050" s="47" t="e">
        <f t="shared" si="502"/>
        <v>#REF!</v>
      </c>
      <c r="AU1050" s="50" t="e">
        <f>VLOOKUP(Audit!#REF!,$V$3:$AE$12,6,FALSE)&amp; IF(Audit!#REF!=10,Audit!#REF!,"")</f>
        <v>#REF!</v>
      </c>
      <c r="AV1050" s="50" t="e">
        <f>VLOOKUP(Audit!#REF!,$V$13:$AE$22,6,FALSE)&amp; IF(Audit!#REF!=10,Audit!#REF!,"")</f>
        <v>#REF!</v>
      </c>
      <c r="AW1050" s="47" t="e">
        <f t="shared" si="503"/>
        <v>#REF!</v>
      </c>
      <c r="AX1050" s="50" t="e">
        <f>VLOOKUP(Audit!#REF!,$V$3:$AE$12,7,FALSE)&amp; IF(Audit!#REF!=10,Audit!#REF!,"")</f>
        <v>#REF!</v>
      </c>
      <c r="AY1050" s="50" t="e">
        <f>VLOOKUP(Audit!#REF!,$V$13:$AE$22,7,FALSE) &amp; IF(Audit!#REF!=10,Audit!#REF!,"")</f>
        <v>#REF!</v>
      </c>
      <c r="AZ1050" s="47" t="e">
        <f t="shared" si="504"/>
        <v>#REF!</v>
      </c>
      <c r="BA1050" s="50" t="e">
        <f>VLOOKUP(Audit!#REF!,$V$3:$AE$12,8,FALSE)&amp; Audit!#REF! &amp; IF(Audit!#REF!=10,Audit!#REF!,"")</f>
        <v>#REF!</v>
      </c>
      <c r="BB1050" s="50" t="e">
        <f>VLOOKUP(Audit!#REF!,$V$13:$AE$22,8,FALSE) &amp; IF(Audit!#REF!=10,Audit!#REF!,"")</f>
        <v>#REF!</v>
      </c>
      <c r="BC1050" s="47" t="e">
        <f t="shared" si="505"/>
        <v>#REF!</v>
      </c>
      <c r="BD1050" s="50" t="e">
        <f>VLOOKUP(Audit!#REF!,$V$3:$AE$12,9,FALSE)&amp; IF(Audit!#REF!=10,Audit!#REF!,"")</f>
        <v>#REF!</v>
      </c>
      <c r="BE1050" s="50" t="e">
        <f>VLOOKUP(Audit!#REF!,$V$13:$AE$22,9,FALSE) &amp; IF(Audit!#REF!=10,Audit!#REF!,"") &amp; IF(Audit!#REF!&lt;&gt;1,U1050,"")</f>
        <v>#REF!</v>
      </c>
      <c r="BF1050" s="47" t="e">
        <f t="shared" si="506"/>
        <v>#REF!</v>
      </c>
      <c r="BG1050" s="50" t="e">
        <f>VLOOKUP(Audit!#REF!,$V$3:$AE$12,10,FALSE) &amp; Audit!#REF! &amp; IF(Audit!#REF!=10,Audit!#REF!,"")</f>
        <v>#REF!</v>
      </c>
      <c r="BH1050" s="50" t="e">
        <f>VLOOKUP(Audit!#REF!,$V$13:$AE$22,10,FALSE) &amp; IF(Audit!#REF!=10,Audit!#REF!,"") &amp; IF(Audit!#REF!&lt;&gt;1,U1050,"")</f>
        <v>#REF!</v>
      </c>
      <c r="BI1050" s="47" t="e">
        <f t="shared" si="507"/>
        <v>#REF!</v>
      </c>
      <c r="BJ1050" s="48" t="str">
        <f t="shared" si="508"/>
        <v/>
      </c>
      <c r="BK1050" s="48" t="str">
        <f t="shared" si="509"/>
        <v/>
      </c>
      <c r="BL1050" s="48" t="str">
        <f t="shared" si="510"/>
        <v/>
      </c>
      <c r="BM1050" s="48" t="str">
        <f t="shared" si="511"/>
        <v/>
      </c>
      <c r="BN1050" s="48" t="str">
        <f t="shared" si="512"/>
        <v/>
      </c>
      <c r="BO1050" s="48" t="str">
        <f t="shared" si="513"/>
        <v/>
      </c>
      <c r="BP1050" s="48" t="str">
        <f t="shared" si="514"/>
        <v/>
      </c>
      <c r="BQ1050" s="48" t="str">
        <f t="shared" si="515"/>
        <v/>
      </c>
      <c r="BR1050" s="48" t="str">
        <f t="shared" si="516"/>
        <v/>
      </c>
      <c r="BS1050" s="48" t="str">
        <f t="shared" si="517"/>
        <v/>
      </c>
      <c r="BT1050" s="48" t="str">
        <f t="shared" si="518"/>
        <v/>
      </c>
      <c r="BU1050" s="48" t="str">
        <f t="shared" si="519"/>
        <v/>
      </c>
    </row>
    <row r="1051" spans="1:73">
      <c r="A1051" s="10" t="e">
        <f>Audit!#REF!</f>
        <v>#REF!</v>
      </c>
      <c r="B1051" s="10" t="e">
        <f t="shared" si="490"/>
        <v>#REF!</v>
      </c>
      <c r="C1051" s="17" t="e">
        <f>VLOOKUP(Audit!#REF!,$V$3:$AE$12,2,FALSE) &amp; VLOOKUP(Audit!#REF!,$V$13:$AE$22,2,FALSE)&amp; IF(Audit!#REF!=10,Audit!#REF!&amp;Audit!#REF!,"")</f>
        <v>#REF!</v>
      </c>
      <c r="D1051" s="17" t="e">
        <f>VLOOKUP(Audit!#REF!,$V$3:$AE$12,3,FALSE) &amp; VLOOKUP(Audit!#REF!,$V$13:$AE$22,3,FALSE) &amp;IF(Audit!#REF!=10,Audit!#REF!&amp;Audit!#REF!,"")</f>
        <v>#REF!</v>
      </c>
      <c r="E1051" s="17" t="e">
        <f>VLOOKUP(Audit!#REF!,$V$3:$AE$12,4,FALSE)&amp; Audit!#REF! &amp; VLOOKUP(Audit!#REF!,$V$13:$AE$22,4,FALSE)&amp; IF(Audit!#REF!=10,Audit!#REF!&amp;Audit!#REF!,"")</f>
        <v>#REF!</v>
      </c>
      <c r="F1051" s="17" t="e">
        <f>VLOOKUP(Audit!#REF!,$V$3:$AE$12,5,FALSE) &amp; VLOOKUP(Audit!#REF!,$V$13:$AE$22,5,FALSE)&amp; IF(Audit!#REF!=10,Audit!#REF!&amp;Audit!#REF!,"")</f>
        <v>#REF!</v>
      </c>
      <c r="G1051" s="17" t="e">
        <f>VLOOKUP(Audit!#REF!,$V$3:$AE$12,6,FALSE) &amp; VLOOKUP(Audit!#REF!,$V$13:$AE$22,6,FALSE)&amp; IF(Audit!#REF!=10,Audit!#REF!&amp;Audit!#REF!,"")</f>
        <v>#REF!</v>
      </c>
      <c r="H1051" s="17" t="e">
        <f>VLOOKUP(Audit!#REF!,$V$3:$AE$12,7,FALSE) &amp; VLOOKUP(Audit!#REF!,$V$13:$AE$22,7,FALSE)&amp;IF(Audit!#REF!=10,Audit!#REF!&amp;Audit!#REF!,"")</f>
        <v>#REF!</v>
      </c>
      <c r="I1051" s="17" t="e">
        <f>VLOOKUP(Audit!#REF!,$V$3:$AE$12,8,FALSE) &amp; Audit!#REF! &amp; VLOOKUP(Audit!#REF!,$V$13:$AE$22,8,FALSE)&amp;IF(Audit!#REF!=10,Audit!#REF!&amp;Audit!#REF!,"")</f>
        <v>#REF!</v>
      </c>
      <c r="J1051" s="17" t="e">
        <f>VLOOKUP(Audit!#REF!,$V$3:$AE$12,9,FALSE) &amp; VLOOKUP(Audit!#REF!,$V$13:$AE$22,9,FALSE) &amp; IF(Audit!#REF!=10,Audit!#REF!&amp;Audit!#REF!,"") &amp; IF(Audit!#REF!&lt;&gt;1,U1051,"")</f>
        <v>#REF!</v>
      </c>
      <c r="K1051" s="17" t="e">
        <f>VLOOKUP(Audit!#REF!,$V$3:$AE$12,10,FALSE) &amp; Audit!#REF! &amp; VLOOKUP(Audit!#REF!,$V$13:$AE$22,10,FALSE) &amp; IF(Audit!#REF!=10,Audit!#REF!&amp;Audit!#REF!,"") &amp; IF(Audit!#REF!&lt;&gt;1,U1051,"")</f>
        <v>#REF!</v>
      </c>
      <c r="L1051" s="10" t="e">
        <f>Audit!#REF!</f>
        <v>#REF!</v>
      </c>
      <c r="M1051" s="10" t="e">
        <f t="shared" si="491"/>
        <v>#REF!</v>
      </c>
      <c r="N1051" s="10" t="e">
        <f t="shared" si="492"/>
        <v>#REF!</v>
      </c>
      <c r="O1051" s="10" t="e">
        <f t="shared" si="493"/>
        <v>#REF!</v>
      </c>
      <c r="P1051" s="10" t="e">
        <f t="shared" si="494"/>
        <v>#REF!</v>
      </c>
      <c r="Q1051" s="10" t="e">
        <f t="shared" si="495"/>
        <v>#REF!</v>
      </c>
      <c r="R1051" s="10" t="e">
        <f t="shared" si="496"/>
        <v>#REF!</v>
      </c>
      <c r="S1051" s="10" t="e">
        <f t="shared" si="497"/>
        <v>#REF!</v>
      </c>
      <c r="T1051" s="10" t="e">
        <f t="shared" si="498"/>
        <v>#REF!</v>
      </c>
      <c r="U1051" s="17" t="e">
        <f>IF(Audit!#REF!="","",VLOOKUP(Audit!#REF!,$W$26:$X$35,2,FALSE)) &amp; Audit!#REF! &amp; IF(Audit!#REF!="","",IF(Audit!#REF!&lt;=1.4,VLOOKUP(Audit!#REF!,$W$38:X1096,2,FALSE),VLOOKUP(Audit!#REF!,$W$51:$X$61,2,FALSE))) &amp; IF(Audit!#REF!="","",VLOOKUP(Audit!#REF!,$Y$26:$Z$35,2,FALSE) &amp; Audit!#REF! &amp; IF(Audit!#REF!="","",IF(Audit!#REF!&lt;=1.4,VLOOKUP(Audit!#REF!,$Y$38:$Z$48,2,FALSE),VLOOKUP(Audit!#REF!,$Y$51:$Z$61,2,FALSE))))</f>
        <v>#REF!</v>
      </c>
      <c r="V1051" s="21"/>
      <c r="AH1051" s="49" t="e">
        <f>Audit!#REF!</f>
        <v>#REF!</v>
      </c>
      <c r="AI1051" s="50" t="e">
        <f>VLOOKUP(Audit!#REF!,$V$3:$AE$12,2,FALSE)&amp; IF(Audit!#REF!=10,Audit!#REF!,"")</f>
        <v>#REF!</v>
      </c>
      <c r="AJ1051" s="50" t="e">
        <f>VLOOKUP(Audit!#REF!,$V$13:$AE$22,2,FALSE)&amp; IF(Audit!#REF!=10,Audit!#REF!,"")</f>
        <v>#REF!</v>
      </c>
      <c r="AK1051" s="47" t="e">
        <f t="shared" si="499"/>
        <v>#REF!</v>
      </c>
      <c r="AL1051" s="50" t="e">
        <f>VLOOKUP(Audit!#REF!,$V$3:$AE$12,3,FALSE)&amp; IF(Audit!#REF!=10,Audit!#REF!,"")</f>
        <v>#REF!</v>
      </c>
      <c r="AM1051" s="50" t="e">
        <f>VLOOKUP(Audit!#REF!,$V$13:$AE$22,3,FALSE)&amp; IF(Audit!#REF!=10,Audit!#REF!,"")</f>
        <v>#REF!</v>
      </c>
      <c r="AN1051" s="47" t="e">
        <f t="shared" si="500"/>
        <v>#REF!</v>
      </c>
      <c r="AO1051" s="50" t="e">
        <f>VLOOKUP(Audit!#REF!,$V$3:$AE$12,4,FALSE) &amp;  Audit!#REF! &amp; IF(Audit!#REF!=10,Audit!#REF!,"")</f>
        <v>#REF!</v>
      </c>
      <c r="AP1051" s="50" t="e">
        <f>VLOOKUP(Audit!#REF!,$V$13:$AE$22,4,FALSE)&amp; IF(Audit!#REF!=10,Audit!#REF!,"")</f>
        <v>#REF!</v>
      </c>
      <c r="AQ1051" s="47" t="e">
        <f t="shared" si="501"/>
        <v>#REF!</v>
      </c>
      <c r="AR1051" s="50" t="e">
        <f>VLOOKUP(Audit!#REF!,$V$3:$AE$12,5,FALSE)&amp; IF(Audit!#REF!=10,Audit!#REF!,"")</f>
        <v>#REF!</v>
      </c>
      <c r="AS1051" s="50" t="e">
        <f>VLOOKUP(Audit!#REF!,$V$13:$AE$22,5,FALSE)&amp; IF(Audit!#REF!=10,Audit!#REF!,"")</f>
        <v>#REF!</v>
      </c>
      <c r="AT1051" s="47" t="e">
        <f t="shared" si="502"/>
        <v>#REF!</v>
      </c>
      <c r="AU1051" s="50" t="e">
        <f>VLOOKUP(Audit!#REF!,$V$3:$AE$12,6,FALSE)&amp; IF(Audit!#REF!=10,Audit!#REF!,"")</f>
        <v>#REF!</v>
      </c>
      <c r="AV1051" s="50" t="e">
        <f>VLOOKUP(Audit!#REF!,$V$13:$AE$22,6,FALSE)&amp; IF(Audit!#REF!=10,Audit!#REF!,"")</f>
        <v>#REF!</v>
      </c>
      <c r="AW1051" s="47" t="e">
        <f t="shared" si="503"/>
        <v>#REF!</v>
      </c>
      <c r="AX1051" s="50" t="e">
        <f>VLOOKUP(Audit!#REF!,$V$3:$AE$12,7,FALSE)&amp; IF(Audit!#REF!=10,Audit!#REF!,"")</f>
        <v>#REF!</v>
      </c>
      <c r="AY1051" s="50" t="e">
        <f>VLOOKUP(Audit!#REF!,$V$13:$AE$22,7,FALSE) &amp; IF(Audit!#REF!=10,Audit!#REF!,"")</f>
        <v>#REF!</v>
      </c>
      <c r="AZ1051" s="47" t="e">
        <f t="shared" si="504"/>
        <v>#REF!</v>
      </c>
      <c r="BA1051" s="50" t="e">
        <f>VLOOKUP(Audit!#REF!,$V$3:$AE$12,8,FALSE)&amp; Audit!#REF! &amp; IF(Audit!#REF!=10,Audit!#REF!,"")</f>
        <v>#REF!</v>
      </c>
      <c r="BB1051" s="50" t="e">
        <f>VLOOKUP(Audit!#REF!,$V$13:$AE$22,8,FALSE) &amp; IF(Audit!#REF!=10,Audit!#REF!,"")</f>
        <v>#REF!</v>
      </c>
      <c r="BC1051" s="47" t="e">
        <f t="shared" si="505"/>
        <v>#REF!</v>
      </c>
      <c r="BD1051" s="50" t="e">
        <f>VLOOKUP(Audit!#REF!,$V$3:$AE$12,9,FALSE)&amp; IF(Audit!#REF!=10,Audit!#REF!,"")</f>
        <v>#REF!</v>
      </c>
      <c r="BE1051" s="50" t="e">
        <f>VLOOKUP(Audit!#REF!,$V$13:$AE$22,9,FALSE) &amp; IF(Audit!#REF!=10,Audit!#REF!,"") &amp; IF(Audit!#REF!&lt;&gt;1,U1051,"")</f>
        <v>#REF!</v>
      </c>
      <c r="BF1051" s="47" t="e">
        <f t="shared" si="506"/>
        <v>#REF!</v>
      </c>
      <c r="BG1051" s="50" t="e">
        <f>VLOOKUP(Audit!#REF!,$V$3:$AE$12,10,FALSE) &amp; Audit!#REF! &amp; IF(Audit!#REF!=10,Audit!#REF!,"")</f>
        <v>#REF!</v>
      </c>
      <c r="BH1051" s="50" t="e">
        <f>VLOOKUP(Audit!#REF!,$V$13:$AE$22,10,FALSE) &amp; IF(Audit!#REF!=10,Audit!#REF!,"") &amp; IF(Audit!#REF!&lt;&gt;1,U1051,"")</f>
        <v>#REF!</v>
      </c>
      <c r="BI1051" s="47" t="e">
        <f t="shared" si="507"/>
        <v>#REF!</v>
      </c>
      <c r="BJ1051" s="48" t="str">
        <f t="shared" si="508"/>
        <v/>
      </c>
      <c r="BK1051" s="48" t="str">
        <f t="shared" si="509"/>
        <v/>
      </c>
      <c r="BL1051" s="48" t="str">
        <f t="shared" si="510"/>
        <v/>
      </c>
      <c r="BM1051" s="48" t="str">
        <f t="shared" si="511"/>
        <v/>
      </c>
      <c r="BN1051" s="48" t="str">
        <f t="shared" si="512"/>
        <v/>
      </c>
      <c r="BO1051" s="48" t="str">
        <f t="shared" si="513"/>
        <v/>
      </c>
      <c r="BP1051" s="48" t="str">
        <f t="shared" si="514"/>
        <v/>
      </c>
      <c r="BQ1051" s="48" t="str">
        <f t="shared" si="515"/>
        <v/>
      </c>
      <c r="BR1051" s="48" t="str">
        <f t="shared" si="516"/>
        <v/>
      </c>
      <c r="BS1051" s="48" t="str">
        <f t="shared" si="517"/>
        <v/>
      </c>
      <c r="BT1051" s="48" t="str">
        <f t="shared" si="518"/>
        <v/>
      </c>
      <c r="BU1051" s="48" t="str">
        <f t="shared" si="519"/>
        <v/>
      </c>
    </row>
    <row r="1052" spans="1:73">
      <c r="A1052" s="10" t="e">
        <f>Audit!#REF!</f>
        <v>#REF!</v>
      </c>
      <c r="B1052" s="10" t="e">
        <f t="shared" si="490"/>
        <v>#REF!</v>
      </c>
      <c r="C1052" s="17" t="e">
        <f>VLOOKUP(Audit!#REF!,$V$3:$AE$12,2,FALSE) &amp; VLOOKUP(Audit!#REF!,$V$13:$AE$22,2,FALSE)&amp; IF(Audit!#REF!=10,Audit!#REF!&amp;Audit!#REF!,"")</f>
        <v>#REF!</v>
      </c>
      <c r="D1052" s="17" t="e">
        <f>VLOOKUP(Audit!#REF!,$V$3:$AE$12,3,FALSE) &amp; VLOOKUP(Audit!#REF!,$V$13:$AE$22,3,FALSE) &amp;IF(Audit!#REF!=10,Audit!#REF!&amp;Audit!#REF!,"")</f>
        <v>#REF!</v>
      </c>
      <c r="E1052" s="17" t="e">
        <f>VLOOKUP(Audit!#REF!,$V$3:$AE$12,4,FALSE)&amp; Audit!#REF! &amp; VLOOKUP(Audit!#REF!,$V$13:$AE$22,4,FALSE)&amp; IF(Audit!#REF!=10,Audit!#REF!&amp;Audit!#REF!,"")</f>
        <v>#REF!</v>
      </c>
      <c r="F1052" s="17" t="e">
        <f>VLOOKUP(Audit!#REF!,$V$3:$AE$12,5,FALSE) &amp; VLOOKUP(Audit!#REF!,$V$13:$AE$22,5,FALSE)&amp; IF(Audit!#REF!=10,Audit!#REF!&amp;Audit!#REF!,"")</f>
        <v>#REF!</v>
      </c>
      <c r="G1052" s="17" t="e">
        <f>VLOOKUP(Audit!#REF!,$V$3:$AE$12,6,FALSE) &amp; VLOOKUP(Audit!#REF!,$V$13:$AE$22,6,FALSE)&amp; IF(Audit!#REF!=10,Audit!#REF!&amp;Audit!#REF!,"")</f>
        <v>#REF!</v>
      </c>
      <c r="H1052" s="17" t="e">
        <f>VLOOKUP(Audit!#REF!,$V$3:$AE$12,7,FALSE) &amp; VLOOKUP(Audit!#REF!,$V$13:$AE$22,7,FALSE)&amp;IF(Audit!#REF!=10,Audit!#REF!&amp;Audit!#REF!,"")</f>
        <v>#REF!</v>
      </c>
      <c r="I1052" s="17" t="e">
        <f>VLOOKUP(Audit!#REF!,$V$3:$AE$12,8,FALSE) &amp; Audit!#REF! &amp; VLOOKUP(Audit!#REF!,$V$13:$AE$22,8,FALSE)&amp;IF(Audit!#REF!=10,Audit!#REF!&amp;Audit!#REF!,"")</f>
        <v>#REF!</v>
      </c>
      <c r="J1052" s="17" t="e">
        <f>VLOOKUP(Audit!#REF!,$V$3:$AE$12,9,FALSE) &amp; VLOOKUP(Audit!#REF!,$V$13:$AE$22,9,FALSE) &amp; IF(Audit!#REF!=10,Audit!#REF!&amp;Audit!#REF!,"") &amp; IF(Audit!#REF!&lt;&gt;1,U1052,"")</f>
        <v>#REF!</v>
      </c>
      <c r="K1052" s="17" t="e">
        <f>VLOOKUP(Audit!#REF!,$V$3:$AE$12,10,FALSE) &amp; Audit!#REF! &amp; VLOOKUP(Audit!#REF!,$V$13:$AE$22,10,FALSE) &amp; IF(Audit!#REF!=10,Audit!#REF!&amp;Audit!#REF!,"") &amp; IF(Audit!#REF!&lt;&gt;1,U1052,"")</f>
        <v>#REF!</v>
      </c>
      <c r="L1052" s="10" t="e">
        <f>Audit!#REF!</f>
        <v>#REF!</v>
      </c>
      <c r="M1052" s="10" t="e">
        <f t="shared" si="491"/>
        <v>#REF!</v>
      </c>
      <c r="N1052" s="10" t="e">
        <f t="shared" si="492"/>
        <v>#REF!</v>
      </c>
      <c r="O1052" s="10" t="e">
        <f t="shared" si="493"/>
        <v>#REF!</v>
      </c>
      <c r="P1052" s="10" t="e">
        <f t="shared" si="494"/>
        <v>#REF!</v>
      </c>
      <c r="Q1052" s="10" t="e">
        <f t="shared" si="495"/>
        <v>#REF!</v>
      </c>
      <c r="R1052" s="10" t="e">
        <f t="shared" si="496"/>
        <v>#REF!</v>
      </c>
      <c r="S1052" s="10" t="e">
        <f t="shared" si="497"/>
        <v>#REF!</v>
      </c>
      <c r="T1052" s="10" t="e">
        <f t="shared" si="498"/>
        <v>#REF!</v>
      </c>
      <c r="U1052" s="17" t="e">
        <f>IF(Audit!#REF!="","",VLOOKUP(Audit!#REF!,$W$26:$X$35,2,FALSE)) &amp; Audit!#REF! &amp; IF(Audit!#REF!="","",IF(Audit!#REF!&lt;=1.4,VLOOKUP(Audit!#REF!,$W$38:X1097,2,FALSE),VLOOKUP(Audit!#REF!,$W$51:$X$61,2,FALSE))) &amp; IF(Audit!#REF!="","",VLOOKUP(Audit!#REF!,$Y$26:$Z$35,2,FALSE) &amp; Audit!#REF! &amp; IF(Audit!#REF!="","",IF(Audit!#REF!&lt;=1.4,VLOOKUP(Audit!#REF!,$Y$38:$Z$48,2,FALSE),VLOOKUP(Audit!#REF!,$Y$51:$Z$61,2,FALSE))))</f>
        <v>#REF!</v>
      </c>
      <c r="V1052" s="21"/>
      <c r="AH1052" s="49" t="e">
        <f>Audit!#REF!</f>
        <v>#REF!</v>
      </c>
      <c r="AI1052" s="50" t="e">
        <f>VLOOKUP(Audit!#REF!,$V$3:$AE$12,2,FALSE)&amp; IF(Audit!#REF!=10,Audit!#REF!,"")</f>
        <v>#REF!</v>
      </c>
      <c r="AJ1052" s="50" t="e">
        <f>VLOOKUP(Audit!#REF!,$V$13:$AE$22,2,FALSE)&amp; IF(Audit!#REF!=10,Audit!#REF!,"")</f>
        <v>#REF!</v>
      </c>
      <c r="AK1052" s="47" t="e">
        <f t="shared" si="499"/>
        <v>#REF!</v>
      </c>
      <c r="AL1052" s="50" t="e">
        <f>VLOOKUP(Audit!#REF!,$V$3:$AE$12,3,FALSE)&amp; IF(Audit!#REF!=10,Audit!#REF!,"")</f>
        <v>#REF!</v>
      </c>
      <c r="AM1052" s="50" t="e">
        <f>VLOOKUP(Audit!#REF!,$V$13:$AE$22,3,FALSE)&amp; IF(Audit!#REF!=10,Audit!#REF!,"")</f>
        <v>#REF!</v>
      </c>
      <c r="AN1052" s="47" t="e">
        <f t="shared" si="500"/>
        <v>#REF!</v>
      </c>
      <c r="AO1052" s="50" t="e">
        <f>VLOOKUP(Audit!#REF!,$V$3:$AE$12,4,FALSE) &amp;  Audit!#REF! &amp; IF(Audit!#REF!=10,Audit!#REF!,"")</f>
        <v>#REF!</v>
      </c>
      <c r="AP1052" s="50" t="e">
        <f>VLOOKUP(Audit!#REF!,$V$13:$AE$22,4,FALSE)&amp; IF(Audit!#REF!=10,Audit!#REF!,"")</f>
        <v>#REF!</v>
      </c>
      <c r="AQ1052" s="47" t="e">
        <f t="shared" si="501"/>
        <v>#REF!</v>
      </c>
      <c r="AR1052" s="50" t="e">
        <f>VLOOKUP(Audit!#REF!,$V$3:$AE$12,5,FALSE)&amp; IF(Audit!#REF!=10,Audit!#REF!,"")</f>
        <v>#REF!</v>
      </c>
      <c r="AS1052" s="50" t="e">
        <f>VLOOKUP(Audit!#REF!,$V$13:$AE$22,5,FALSE)&amp; IF(Audit!#REF!=10,Audit!#REF!,"")</f>
        <v>#REF!</v>
      </c>
      <c r="AT1052" s="47" t="e">
        <f t="shared" si="502"/>
        <v>#REF!</v>
      </c>
      <c r="AU1052" s="50" t="e">
        <f>VLOOKUP(Audit!#REF!,$V$3:$AE$12,6,FALSE)&amp; IF(Audit!#REF!=10,Audit!#REF!,"")</f>
        <v>#REF!</v>
      </c>
      <c r="AV1052" s="50" t="e">
        <f>VLOOKUP(Audit!#REF!,$V$13:$AE$22,6,FALSE)&amp; IF(Audit!#REF!=10,Audit!#REF!,"")</f>
        <v>#REF!</v>
      </c>
      <c r="AW1052" s="47" t="e">
        <f t="shared" si="503"/>
        <v>#REF!</v>
      </c>
      <c r="AX1052" s="50" t="e">
        <f>VLOOKUP(Audit!#REF!,$V$3:$AE$12,7,FALSE)&amp; IF(Audit!#REF!=10,Audit!#REF!,"")</f>
        <v>#REF!</v>
      </c>
      <c r="AY1052" s="50" t="e">
        <f>VLOOKUP(Audit!#REF!,$V$13:$AE$22,7,FALSE) &amp; IF(Audit!#REF!=10,Audit!#REF!,"")</f>
        <v>#REF!</v>
      </c>
      <c r="AZ1052" s="47" t="e">
        <f t="shared" si="504"/>
        <v>#REF!</v>
      </c>
      <c r="BA1052" s="50" t="e">
        <f>VLOOKUP(Audit!#REF!,$V$3:$AE$12,8,FALSE)&amp; Audit!#REF! &amp; IF(Audit!#REF!=10,Audit!#REF!,"")</f>
        <v>#REF!</v>
      </c>
      <c r="BB1052" s="50" t="e">
        <f>VLOOKUP(Audit!#REF!,$V$13:$AE$22,8,FALSE) &amp; IF(Audit!#REF!=10,Audit!#REF!,"")</f>
        <v>#REF!</v>
      </c>
      <c r="BC1052" s="47" t="e">
        <f t="shared" si="505"/>
        <v>#REF!</v>
      </c>
      <c r="BD1052" s="50" t="e">
        <f>VLOOKUP(Audit!#REF!,$V$3:$AE$12,9,FALSE)&amp; IF(Audit!#REF!=10,Audit!#REF!,"")</f>
        <v>#REF!</v>
      </c>
      <c r="BE1052" s="50" t="e">
        <f>VLOOKUP(Audit!#REF!,$V$13:$AE$22,9,FALSE) &amp; IF(Audit!#REF!=10,Audit!#REF!,"") &amp; IF(Audit!#REF!&lt;&gt;1,U1052,"")</f>
        <v>#REF!</v>
      </c>
      <c r="BF1052" s="47" t="e">
        <f t="shared" si="506"/>
        <v>#REF!</v>
      </c>
      <c r="BG1052" s="50" t="e">
        <f>VLOOKUP(Audit!#REF!,$V$3:$AE$12,10,FALSE) &amp; Audit!#REF! &amp; IF(Audit!#REF!=10,Audit!#REF!,"")</f>
        <v>#REF!</v>
      </c>
      <c r="BH1052" s="50" t="e">
        <f>VLOOKUP(Audit!#REF!,$V$13:$AE$22,10,FALSE) &amp; IF(Audit!#REF!=10,Audit!#REF!,"") &amp; IF(Audit!#REF!&lt;&gt;1,U1052,"")</f>
        <v>#REF!</v>
      </c>
      <c r="BI1052" s="47" t="e">
        <f t="shared" si="507"/>
        <v>#REF!</v>
      </c>
      <c r="BJ1052" s="48" t="str">
        <f t="shared" si="508"/>
        <v/>
      </c>
      <c r="BK1052" s="48" t="str">
        <f t="shared" si="509"/>
        <v/>
      </c>
      <c r="BL1052" s="48" t="str">
        <f t="shared" si="510"/>
        <v/>
      </c>
      <c r="BM1052" s="48" t="str">
        <f t="shared" si="511"/>
        <v/>
      </c>
      <c r="BN1052" s="48" t="str">
        <f t="shared" si="512"/>
        <v/>
      </c>
      <c r="BO1052" s="48" t="str">
        <f t="shared" si="513"/>
        <v/>
      </c>
      <c r="BP1052" s="48" t="str">
        <f t="shared" si="514"/>
        <v/>
      </c>
      <c r="BQ1052" s="48" t="str">
        <f t="shared" si="515"/>
        <v/>
      </c>
      <c r="BR1052" s="48" t="str">
        <f t="shared" si="516"/>
        <v/>
      </c>
      <c r="BS1052" s="48" t="str">
        <f t="shared" si="517"/>
        <v/>
      </c>
      <c r="BT1052" s="48" t="str">
        <f t="shared" si="518"/>
        <v/>
      </c>
      <c r="BU1052" s="48" t="str">
        <f t="shared" si="519"/>
        <v/>
      </c>
    </row>
    <row r="1053" spans="1:73">
      <c r="A1053" s="10" t="e">
        <f>Audit!#REF!</f>
        <v>#REF!</v>
      </c>
      <c r="B1053" s="10" t="e">
        <f t="shared" si="490"/>
        <v>#REF!</v>
      </c>
      <c r="C1053" s="17" t="e">
        <f>VLOOKUP(Audit!#REF!,$V$3:$AE$12,2,FALSE) &amp; VLOOKUP(Audit!#REF!,$V$13:$AE$22,2,FALSE)&amp; IF(Audit!#REF!=10,Audit!#REF!&amp;Audit!#REF!,"")</f>
        <v>#REF!</v>
      </c>
      <c r="D1053" s="17" t="e">
        <f>VLOOKUP(Audit!#REF!,$V$3:$AE$12,3,FALSE) &amp; VLOOKUP(Audit!#REF!,$V$13:$AE$22,3,FALSE) &amp;IF(Audit!#REF!=10,Audit!#REF!&amp;Audit!#REF!,"")</f>
        <v>#REF!</v>
      </c>
      <c r="E1053" s="17" t="e">
        <f>VLOOKUP(Audit!#REF!,$V$3:$AE$12,4,FALSE)&amp; Audit!#REF! &amp; VLOOKUP(Audit!#REF!,$V$13:$AE$22,4,FALSE)&amp; IF(Audit!#REF!=10,Audit!#REF!&amp;Audit!#REF!,"")</f>
        <v>#REF!</v>
      </c>
      <c r="F1053" s="17" t="e">
        <f>VLOOKUP(Audit!#REF!,$V$3:$AE$12,5,FALSE) &amp; VLOOKUP(Audit!#REF!,$V$13:$AE$22,5,FALSE)&amp; IF(Audit!#REF!=10,Audit!#REF!&amp;Audit!#REF!,"")</f>
        <v>#REF!</v>
      </c>
      <c r="G1053" s="17" t="e">
        <f>VLOOKUP(Audit!#REF!,$V$3:$AE$12,6,FALSE) &amp; VLOOKUP(Audit!#REF!,$V$13:$AE$22,6,FALSE)&amp; IF(Audit!#REF!=10,Audit!#REF!&amp;Audit!#REF!,"")</f>
        <v>#REF!</v>
      </c>
      <c r="H1053" s="17" t="e">
        <f>VLOOKUP(Audit!#REF!,$V$3:$AE$12,7,FALSE) &amp; VLOOKUP(Audit!#REF!,$V$13:$AE$22,7,FALSE)&amp;IF(Audit!#REF!=10,Audit!#REF!&amp;Audit!#REF!,"")</f>
        <v>#REF!</v>
      </c>
      <c r="I1053" s="17" t="e">
        <f>VLOOKUP(Audit!#REF!,$V$3:$AE$12,8,FALSE) &amp; Audit!#REF! &amp; VLOOKUP(Audit!#REF!,$V$13:$AE$22,8,FALSE)&amp;IF(Audit!#REF!=10,Audit!#REF!&amp;Audit!#REF!,"")</f>
        <v>#REF!</v>
      </c>
      <c r="J1053" s="17" t="e">
        <f>VLOOKUP(Audit!#REF!,$V$3:$AE$12,9,FALSE) &amp; VLOOKUP(Audit!#REF!,$V$13:$AE$22,9,FALSE) &amp; IF(Audit!#REF!=10,Audit!#REF!&amp;Audit!#REF!,"") &amp; IF(Audit!#REF!&lt;&gt;1,U1053,"")</f>
        <v>#REF!</v>
      </c>
      <c r="K1053" s="17" t="e">
        <f>VLOOKUP(Audit!#REF!,$V$3:$AE$12,10,FALSE) &amp; Audit!#REF! &amp; VLOOKUP(Audit!#REF!,$V$13:$AE$22,10,FALSE) &amp; IF(Audit!#REF!=10,Audit!#REF!&amp;Audit!#REF!,"") &amp; IF(Audit!#REF!&lt;&gt;1,U1053,"")</f>
        <v>#REF!</v>
      </c>
      <c r="L1053" s="10" t="e">
        <f>Audit!#REF!</f>
        <v>#REF!</v>
      </c>
      <c r="M1053" s="10" t="e">
        <f t="shared" si="491"/>
        <v>#REF!</v>
      </c>
      <c r="N1053" s="10" t="e">
        <f t="shared" si="492"/>
        <v>#REF!</v>
      </c>
      <c r="O1053" s="10" t="e">
        <f t="shared" si="493"/>
        <v>#REF!</v>
      </c>
      <c r="P1053" s="10" t="e">
        <f t="shared" si="494"/>
        <v>#REF!</v>
      </c>
      <c r="Q1053" s="10" t="e">
        <f t="shared" si="495"/>
        <v>#REF!</v>
      </c>
      <c r="R1053" s="10" t="e">
        <f t="shared" si="496"/>
        <v>#REF!</v>
      </c>
      <c r="S1053" s="10" t="e">
        <f t="shared" si="497"/>
        <v>#REF!</v>
      </c>
      <c r="T1053" s="10" t="e">
        <f t="shared" si="498"/>
        <v>#REF!</v>
      </c>
      <c r="U1053" s="17" t="e">
        <f>IF(Audit!#REF!="","",VLOOKUP(Audit!#REF!,$W$26:$X$35,2,FALSE)) &amp; Audit!#REF! &amp; IF(Audit!#REF!="","",IF(Audit!#REF!&lt;=1.4,VLOOKUP(Audit!#REF!,$W$38:X1098,2,FALSE),VLOOKUP(Audit!#REF!,$W$51:$X$61,2,FALSE))) &amp; IF(Audit!#REF!="","",VLOOKUP(Audit!#REF!,$Y$26:$Z$35,2,FALSE) &amp; Audit!#REF! &amp; IF(Audit!#REF!="","",IF(Audit!#REF!&lt;=1.4,VLOOKUP(Audit!#REF!,$Y$38:$Z$48,2,FALSE),VLOOKUP(Audit!#REF!,$Y$51:$Z$61,2,FALSE))))</f>
        <v>#REF!</v>
      </c>
      <c r="V1053" s="21"/>
      <c r="AH1053" s="49" t="e">
        <f>Audit!#REF!</f>
        <v>#REF!</v>
      </c>
      <c r="AI1053" s="50" t="e">
        <f>VLOOKUP(Audit!#REF!,$V$3:$AE$12,2,FALSE)&amp; IF(Audit!#REF!=10,Audit!#REF!,"")</f>
        <v>#REF!</v>
      </c>
      <c r="AJ1053" s="50" t="e">
        <f>VLOOKUP(Audit!#REF!,$V$13:$AE$22,2,FALSE)&amp; IF(Audit!#REF!=10,Audit!#REF!,"")</f>
        <v>#REF!</v>
      </c>
      <c r="AK1053" s="47" t="e">
        <f t="shared" si="499"/>
        <v>#REF!</v>
      </c>
      <c r="AL1053" s="50" t="e">
        <f>VLOOKUP(Audit!#REF!,$V$3:$AE$12,3,FALSE)&amp; IF(Audit!#REF!=10,Audit!#REF!,"")</f>
        <v>#REF!</v>
      </c>
      <c r="AM1053" s="50" t="e">
        <f>VLOOKUP(Audit!#REF!,$V$13:$AE$22,3,FALSE)&amp; IF(Audit!#REF!=10,Audit!#REF!,"")</f>
        <v>#REF!</v>
      </c>
      <c r="AN1053" s="47" t="e">
        <f t="shared" si="500"/>
        <v>#REF!</v>
      </c>
      <c r="AO1053" s="50" t="e">
        <f>VLOOKUP(Audit!#REF!,$V$3:$AE$12,4,FALSE) &amp;  Audit!#REF! &amp; IF(Audit!#REF!=10,Audit!#REF!,"")</f>
        <v>#REF!</v>
      </c>
      <c r="AP1053" s="50" t="e">
        <f>VLOOKUP(Audit!#REF!,$V$13:$AE$22,4,FALSE)&amp; IF(Audit!#REF!=10,Audit!#REF!,"")</f>
        <v>#REF!</v>
      </c>
      <c r="AQ1053" s="47" t="e">
        <f t="shared" si="501"/>
        <v>#REF!</v>
      </c>
      <c r="AR1053" s="50" t="e">
        <f>VLOOKUP(Audit!#REF!,$V$3:$AE$12,5,FALSE)&amp; IF(Audit!#REF!=10,Audit!#REF!,"")</f>
        <v>#REF!</v>
      </c>
      <c r="AS1053" s="50" t="e">
        <f>VLOOKUP(Audit!#REF!,$V$13:$AE$22,5,FALSE)&amp; IF(Audit!#REF!=10,Audit!#REF!,"")</f>
        <v>#REF!</v>
      </c>
      <c r="AT1053" s="47" t="e">
        <f t="shared" si="502"/>
        <v>#REF!</v>
      </c>
      <c r="AU1053" s="50" t="e">
        <f>VLOOKUP(Audit!#REF!,$V$3:$AE$12,6,FALSE)&amp; IF(Audit!#REF!=10,Audit!#REF!,"")</f>
        <v>#REF!</v>
      </c>
      <c r="AV1053" s="50" t="e">
        <f>VLOOKUP(Audit!#REF!,$V$13:$AE$22,6,FALSE)&amp; IF(Audit!#REF!=10,Audit!#REF!,"")</f>
        <v>#REF!</v>
      </c>
      <c r="AW1053" s="47" t="e">
        <f t="shared" si="503"/>
        <v>#REF!</v>
      </c>
      <c r="AX1053" s="50" t="e">
        <f>VLOOKUP(Audit!#REF!,$V$3:$AE$12,7,FALSE)&amp; IF(Audit!#REF!=10,Audit!#REF!,"")</f>
        <v>#REF!</v>
      </c>
      <c r="AY1053" s="50" t="e">
        <f>VLOOKUP(Audit!#REF!,$V$13:$AE$22,7,FALSE) &amp; IF(Audit!#REF!=10,Audit!#REF!,"")</f>
        <v>#REF!</v>
      </c>
      <c r="AZ1053" s="47" t="e">
        <f t="shared" si="504"/>
        <v>#REF!</v>
      </c>
      <c r="BA1053" s="50" t="e">
        <f>VLOOKUP(Audit!#REF!,$V$3:$AE$12,8,FALSE)&amp; Audit!#REF! &amp; IF(Audit!#REF!=10,Audit!#REF!,"")</f>
        <v>#REF!</v>
      </c>
      <c r="BB1053" s="50" t="e">
        <f>VLOOKUP(Audit!#REF!,$V$13:$AE$22,8,FALSE) &amp; IF(Audit!#REF!=10,Audit!#REF!,"")</f>
        <v>#REF!</v>
      </c>
      <c r="BC1053" s="47" t="e">
        <f t="shared" si="505"/>
        <v>#REF!</v>
      </c>
      <c r="BD1053" s="50" t="e">
        <f>VLOOKUP(Audit!#REF!,$V$3:$AE$12,9,FALSE)&amp; IF(Audit!#REF!=10,Audit!#REF!,"")</f>
        <v>#REF!</v>
      </c>
      <c r="BE1053" s="50" t="e">
        <f>VLOOKUP(Audit!#REF!,$V$13:$AE$22,9,FALSE) &amp; IF(Audit!#REF!=10,Audit!#REF!,"") &amp; IF(Audit!#REF!&lt;&gt;1,U1053,"")</f>
        <v>#REF!</v>
      </c>
      <c r="BF1053" s="47" t="e">
        <f t="shared" si="506"/>
        <v>#REF!</v>
      </c>
      <c r="BG1053" s="50" t="e">
        <f>VLOOKUP(Audit!#REF!,$V$3:$AE$12,10,FALSE) &amp; Audit!#REF! &amp; IF(Audit!#REF!=10,Audit!#REF!,"")</f>
        <v>#REF!</v>
      </c>
      <c r="BH1053" s="50" t="e">
        <f>VLOOKUP(Audit!#REF!,$V$13:$AE$22,10,FALSE) &amp; IF(Audit!#REF!=10,Audit!#REF!,"") &amp; IF(Audit!#REF!&lt;&gt;1,U1053,"")</f>
        <v>#REF!</v>
      </c>
      <c r="BI1053" s="47" t="e">
        <f t="shared" si="507"/>
        <v>#REF!</v>
      </c>
      <c r="BJ1053" s="48" t="str">
        <f t="shared" si="508"/>
        <v/>
      </c>
      <c r="BK1053" s="48" t="str">
        <f t="shared" si="509"/>
        <v/>
      </c>
      <c r="BL1053" s="48" t="str">
        <f t="shared" si="510"/>
        <v/>
      </c>
      <c r="BM1053" s="48" t="str">
        <f t="shared" si="511"/>
        <v/>
      </c>
      <c r="BN1053" s="48" t="str">
        <f t="shared" si="512"/>
        <v/>
      </c>
      <c r="BO1053" s="48" t="str">
        <f t="shared" si="513"/>
        <v/>
      </c>
      <c r="BP1053" s="48" t="str">
        <f t="shared" si="514"/>
        <v/>
      </c>
      <c r="BQ1053" s="48" t="str">
        <f t="shared" si="515"/>
        <v/>
      </c>
      <c r="BR1053" s="48" t="str">
        <f t="shared" si="516"/>
        <v/>
      </c>
      <c r="BS1053" s="48" t="str">
        <f t="shared" si="517"/>
        <v/>
      </c>
      <c r="BT1053" s="48" t="str">
        <f t="shared" si="518"/>
        <v/>
      </c>
      <c r="BU1053" s="48" t="str">
        <f t="shared" si="519"/>
        <v/>
      </c>
    </row>
    <row r="1054" spans="1:73">
      <c r="A1054" s="10" t="e">
        <f>Audit!#REF!</f>
        <v>#REF!</v>
      </c>
      <c r="B1054" s="10" t="e">
        <f t="shared" si="490"/>
        <v>#REF!</v>
      </c>
      <c r="C1054" s="17" t="e">
        <f>VLOOKUP(Audit!#REF!,$V$3:$AE$12,2,FALSE) &amp; VLOOKUP(Audit!#REF!,$V$13:$AE$22,2,FALSE)&amp; IF(Audit!#REF!=10,Audit!#REF!&amp;Audit!#REF!,"")</f>
        <v>#REF!</v>
      </c>
      <c r="D1054" s="17" t="e">
        <f>VLOOKUP(Audit!#REF!,$V$3:$AE$12,3,FALSE) &amp; VLOOKUP(Audit!#REF!,$V$13:$AE$22,3,FALSE) &amp;IF(Audit!#REF!=10,Audit!#REF!&amp;Audit!#REF!,"")</f>
        <v>#REF!</v>
      </c>
      <c r="E1054" s="17" t="e">
        <f>VLOOKUP(Audit!#REF!,$V$3:$AE$12,4,FALSE)&amp; Audit!#REF! &amp; VLOOKUP(Audit!#REF!,$V$13:$AE$22,4,FALSE)&amp; IF(Audit!#REF!=10,Audit!#REF!&amp;Audit!#REF!,"")</f>
        <v>#REF!</v>
      </c>
      <c r="F1054" s="17" t="e">
        <f>VLOOKUP(Audit!#REF!,$V$3:$AE$12,5,FALSE) &amp; VLOOKUP(Audit!#REF!,$V$13:$AE$22,5,FALSE)&amp; IF(Audit!#REF!=10,Audit!#REF!&amp;Audit!#REF!,"")</f>
        <v>#REF!</v>
      </c>
      <c r="G1054" s="17" t="e">
        <f>VLOOKUP(Audit!#REF!,$V$3:$AE$12,6,FALSE) &amp; VLOOKUP(Audit!#REF!,$V$13:$AE$22,6,FALSE)&amp; IF(Audit!#REF!=10,Audit!#REF!&amp;Audit!#REF!,"")</f>
        <v>#REF!</v>
      </c>
      <c r="H1054" s="17" t="e">
        <f>VLOOKUP(Audit!#REF!,$V$3:$AE$12,7,FALSE) &amp; VLOOKUP(Audit!#REF!,$V$13:$AE$22,7,FALSE)&amp;IF(Audit!#REF!=10,Audit!#REF!&amp;Audit!#REF!,"")</f>
        <v>#REF!</v>
      </c>
      <c r="I1054" s="17" t="e">
        <f>VLOOKUP(Audit!#REF!,$V$3:$AE$12,8,FALSE) &amp; Audit!#REF! &amp; VLOOKUP(Audit!#REF!,$V$13:$AE$22,8,FALSE)&amp;IF(Audit!#REF!=10,Audit!#REF!&amp;Audit!#REF!,"")</f>
        <v>#REF!</v>
      </c>
      <c r="J1054" s="17" t="e">
        <f>VLOOKUP(Audit!#REF!,$V$3:$AE$12,9,FALSE) &amp; VLOOKUP(Audit!#REF!,$V$13:$AE$22,9,FALSE) &amp; IF(Audit!#REF!=10,Audit!#REF!&amp;Audit!#REF!,"") &amp; IF(Audit!#REF!&lt;&gt;1,U1054,"")</f>
        <v>#REF!</v>
      </c>
      <c r="K1054" s="17" t="e">
        <f>VLOOKUP(Audit!#REF!,$V$3:$AE$12,10,FALSE) &amp; Audit!#REF! &amp; VLOOKUP(Audit!#REF!,$V$13:$AE$22,10,FALSE) &amp; IF(Audit!#REF!=10,Audit!#REF!&amp;Audit!#REF!,"") &amp; IF(Audit!#REF!&lt;&gt;1,U1054,"")</f>
        <v>#REF!</v>
      </c>
      <c r="L1054" s="10" t="e">
        <f>Audit!#REF!</f>
        <v>#REF!</v>
      </c>
      <c r="M1054" s="10" t="e">
        <f t="shared" si="491"/>
        <v>#REF!</v>
      </c>
      <c r="N1054" s="10" t="e">
        <f t="shared" si="492"/>
        <v>#REF!</v>
      </c>
      <c r="O1054" s="10" t="e">
        <f t="shared" si="493"/>
        <v>#REF!</v>
      </c>
      <c r="P1054" s="10" t="e">
        <f t="shared" si="494"/>
        <v>#REF!</v>
      </c>
      <c r="Q1054" s="10" t="e">
        <f t="shared" si="495"/>
        <v>#REF!</v>
      </c>
      <c r="R1054" s="10" t="e">
        <f t="shared" si="496"/>
        <v>#REF!</v>
      </c>
      <c r="S1054" s="10" t="e">
        <f t="shared" si="497"/>
        <v>#REF!</v>
      </c>
      <c r="T1054" s="10" t="e">
        <f t="shared" si="498"/>
        <v>#REF!</v>
      </c>
      <c r="U1054" s="17" t="e">
        <f>IF(Audit!#REF!="","",VLOOKUP(Audit!#REF!,$W$26:$X$35,2,FALSE)) &amp; Audit!#REF! &amp; IF(Audit!#REF!="","",IF(Audit!#REF!&lt;=1.4,VLOOKUP(Audit!#REF!,$W$38:X1099,2,FALSE),VLOOKUP(Audit!#REF!,$W$51:$X$61,2,FALSE))) &amp; IF(Audit!#REF!="","",VLOOKUP(Audit!#REF!,$Y$26:$Z$35,2,FALSE) &amp; Audit!#REF! &amp; IF(Audit!#REF!="","",IF(Audit!#REF!&lt;=1.4,VLOOKUP(Audit!#REF!,$Y$38:$Z$48,2,FALSE),VLOOKUP(Audit!#REF!,$Y$51:$Z$61,2,FALSE))))</f>
        <v>#REF!</v>
      </c>
      <c r="V1054" s="21"/>
      <c r="AH1054" s="49" t="e">
        <f>Audit!#REF!</f>
        <v>#REF!</v>
      </c>
      <c r="AI1054" s="50" t="e">
        <f>VLOOKUP(Audit!#REF!,$V$3:$AE$12,2,FALSE)&amp; IF(Audit!#REF!=10,Audit!#REF!,"")</f>
        <v>#REF!</v>
      </c>
      <c r="AJ1054" s="50" t="e">
        <f>VLOOKUP(Audit!#REF!,$V$13:$AE$22,2,FALSE)&amp; IF(Audit!#REF!=10,Audit!#REF!,"")</f>
        <v>#REF!</v>
      </c>
      <c r="AK1054" s="47" t="e">
        <f t="shared" si="499"/>
        <v>#REF!</v>
      </c>
      <c r="AL1054" s="50" t="e">
        <f>VLOOKUP(Audit!#REF!,$V$3:$AE$12,3,FALSE)&amp; IF(Audit!#REF!=10,Audit!#REF!,"")</f>
        <v>#REF!</v>
      </c>
      <c r="AM1054" s="50" t="e">
        <f>VLOOKUP(Audit!#REF!,$V$13:$AE$22,3,FALSE)&amp; IF(Audit!#REF!=10,Audit!#REF!,"")</f>
        <v>#REF!</v>
      </c>
      <c r="AN1054" s="47" t="e">
        <f t="shared" si="500"/>
        <v>#REF!</v>
      </c>
      <c r="AO1054" s="50" t="e">
        <f>VLOOKUP(Audit!#REF!,$V$3:$AE$12,4,FALSE) &amp;  Audit!#REF! &amp; IF(Audit!#REF!=10,Audit!#REF!,"")</f>
        <v>#REF!</v>
      </c>
      <c r="AP1054" s="50" t="e">
        <f>VLOOKUP(Audit!#REF!,$V$13:$AE$22,4,FALSE)&amp; IF(Audit!#REF!=10,Audit!#REF!,"")</f>
        <v>#REF!</v>
      </c>
      <c r="AQ1054" s="47" t="e">
        <f t="shared" si="501"/>
        <v>#REF!</v>
      </c>
      <c r="AR1054" s="50" t="e">
        <f>VLOOKUP(Audit!#REF!,$V$3:$AE$12,5,FALSE)&amp; IF(Audit!#REF!=10,Audit!#REF!,"")</f>
        <v>#REF!</v>
      </c>
      <c r="AS1054" s="50" t="e">
        <f>VLOOKUP(Audit!#REF!,$V$13:$AE$22,5,FALSE)&amp; IF(Audit!#REF!=10,Audit!#REF!,"")</f>
        <v>#REF!</v>
      </c>
      <c r="AT1054" s="47" t="e">
        <f t="shared" si="502"/>
        <v>#REF!</v>
      </c>
      <c r="AU1054" s="50" t="e">
        <f>VLOOKUP(Audit!#REF!,$V$3:$AE$12,6,FALSE)&amp; IF(Audit!#REF!=10,Audit!#REF!,"")</f>
        <v>#REF!</v>
      </c>
      <c r="AV1054" s="50" t="e">
        <f>VLOOKUP(Audit!#REF!,$V$13:$AE$22,6,FALSE)&amp; IF(Audit!#REF!=10,Audit!#REF!,"")</f>
        <v>#REF!</v>
      </c>
      <c r="AW1054" s="47" t="e">
        <f t="shared" si="503"/>
        <v>#REF!</v>
      </c>
      <c r="AX1054" s="50" t="e">
        <f>VLOOKUP(Audit!#REF!,$V$3:$AE$12,7,FALSE)&amp; IF(Audit!#REF!=10,Audit!#REF!,"")</f>
        <v>#REF!</v>
      </c>
      <c r="AY1054" s="50" t="e">
        <f>VLOOKUP(Audit!#REF!,$V$13:$AE$22,7,FALSE) &amp; IF(Audit!#REF!=10,Audit!#REF!,"")</f>
        <v>#REF!</v>
      </c>
      <c r="AZ1054" s="47" t="e">
        <f t="shared" si="504"/>
        <v>#REF!</v>
      </c>
      <c r="BA1054" s="50" t="e">
        <f>VLOOKUP(Audit!#REF!,$V$3:$AE$12,8,FALSE)&amp; Audit!#REF! &amp; IF(Audit!#REF!=10,Audit!#REF!,"")</f>
        <v>#REF!</v>
      </c>
      <c r="BB1054" s="50" t="e">
        <f>VLOOKUP(Audit!#REF!,$V$13:$AE$22,8,FALSE) &amp; IF(Audit!#REF!=10,Audit!#REF!,"")</f>
        <v>#REF!</v>
      </c>
      <c r="BC1054" s="47" t="e">
        <f t="shared" si="505"/>
        <v>#REF!</v>
      </c>
      <c r="BD1054" s="50" t="e">
        <f>VLOOKUP(Audit!#REF!,$V$3:$AE$12,9,FALSE)&amp; IF(Audit!#REF!=10,Audit!#REF!,"")</f>
        <v>#REF!</v>
      </c>
      <c r="BE1054" s="50" t="e">
        <f>VLOOKUP(Audit!#REF!,$V$13:$AE$22,9,FALSE) &amp; IF(Audit!#REF!=10,Audit!#REF!,"") &amp; IF(Audit!#REF!&lt;&gt;1,U1054,"")</f>
        <v>#REF!</v>
      </c>
      <c r="BF1054" s="47" t="e">
        <f t="shared" si="506"/>
        <v>#REF!</v>
      </c>
      <c r="BG1054" s="50" t="e">
        <f>VLOOKUP(Audit!#REF!,$V$3:$AE$12,10,FALSE) &amp; Audit!#REF! &amp; IF(Audit!#REF!=10,Audit!#REF!,"")</f>
        <v>#REF!</v>
      </c>
      <c r="BH1054" s="50" t="e">
        <f>VLOOKUP(Audit!#REF!,$V$13:$AE$22,10,FALSE) &amp; IF(Audit!#REF!=10,Audit!#REF!,"") &amp; IF(Audit!#REF!&lt;&gt;1,U1054,"")</f>
        <v>#REF!</v>
      </c>
      <c r="BI1054" s="47" t="e">
        <f t="shared" si="507"/>
        <v>#REF!</v>
      </c>
      <c r="BJ1054" s="48" t="str">
        <f t="shared" si="508"/>
        <v/>
      </c>
      <c r="BK1054" s="48" t="str">
        <f t="shared" si="509"/>
        <v/>
      </c>
      <c r="BL1054" s="48" t="str">
        <f t="shared" si="510"/>
        <v/>
      </c>
      <c r="BM1054" s="48" t="str">
        <f t="shared" si="511"/>
        <v/>
      </c>
      <c r="BN1054" s="48" t="str">
        <f t="shared" si="512"/>
        <v/>
      </c>
      <c r="BO1054" s="48" t="str">
        <f t="shared" si="513"/>
        <v/>
      </c>
      <c r="BP1054" s="48" t="str">
        <f t="shared" si="514"/>
        <v/>
      </c>
      <c r="BQ1054" s="48" t="str">
        <f t="shared" si="515"/>
        <v/>
      </c>
      <c r="BR1054" s="48" t="str">
        <f t="shared" si="516"/>
        <v/>
      </c>
      <c r="BS1054" s="48" t="str">
        <f t="shared" si="517"/>
        <v/>
      </c>
      <c r="BT1054" s="48" t="str">
        <f t="shared" si="518"/>
        <v/>
      </c>
      <c r="BU1054" s="48" t="str">
        <f t="shared" si="519"/>
        <v/>
      </c>
    </row>
    <row r="1055" spans="1:73">
      <c r="A1055" s="10" t="e">
        <f>Audit!#REF!</f>
        <v>#REF!</v>
      </c>
      <c r="B1055" s="10" t="e">
        <f t="shared" si="490"/>
        <v>#REF!</v>
      </c>
      <c r="C1055" s="17" t="e">
        <f>VLOOKUP(Audit!#REF!,$V$3:$AE$12,2,FALSE) &amp; VLOOKUP(Audit!#REF!,$V$13:$AE$22,2,FALSE)&amp; IF(Audit!#REF!=10,Audit!#REF!&amp;Audit!#REF!,"")</f>
        <v>#REF!</v>
      </c>
      <c r="D1055" s="17" t="e">
        <f>VLOOKUP(Audit!#REF!,$V$3:$AE$12,3,FALSE) &amp; VLOOKUP(Audit!#REF!,$V$13:$AE$22,3,FALSE) &amp;IF(Audit!#REF!=10,Audit!#REF!&amp;Audit!#REF!,"")</f>
        <v>#REF!</v>
      </c>
      <c r="E1055" s="17" t="e">
        <f>VLOOKUP(Audit!#REF!,$V$3:$AE$12,4,FALSE)&amp; Audit!#REF! &amp; VLOOKUP(Audit!#REF!,$V$13:$AE$22,4,FALSE)&amp; IF(Audit!#REF!=10,Audit!#REF!&amp;Audit!#REF!,"")</f>
        <v>#REF!</v>
      </c>
      <c r="F1055" s="17" t="e">
        <f>VLOOKUP(Audit!#REF!,$V$3:$AE$12,5,FALSE) &amp; VLOOKUP(Audit!#REF!,$V$13:$AE$22,5,FALSE)&amp; IF(Audit!#REF!=10,Audit!#REF!&amp;Audit!#REF!,"")</f>
        <v>#REF!</v>
      </c>
      <c r="G1055" s="17" t="e">
        <f>VLOOKUP(Audit!#REF!,$V$3:$AE$12,6,FALSE) &amp; VLOOKUP(Audit!#REF!,$V$13:$AE$22,6,FALSE)&amp; IF(Audit!#REF!=10,Audit!#REF!&amp;Audit!#REF!,"")</f>
        <v>#REF!</v>
      </c>
      <c r="H1055" s="17" t="e">
        <f>VLOOKUP(Audit!#REF!,$V$3:$AE$12,7,FALSE) &amp; VLOOKUP(Audit!#REF!,$V$13:$AE$22,7,FALSE)&amp;IF(Audit!#REF!=10,Audit!#REF!&amp;Audit!#REF!,"")</f>
        <v>#REF!</v>
      </c>
      <c r="I1055" s="17" t="e">
        <f>VLOOKUP(Audit!#REF!,$V$3:$AE$12,8,FALSE) &amp; Audit!#REF! &amp; VLOOKUP(Audit!#REF!,$V$13:$AE$22,8,FALSE)&amp;IF(Audit!#REF!=10,Audit!#REF!&amp;Audit!#REF!,"")</f>
        <v>#REF!</v>
      </c>
      <c r="J1055" s="17" t="e">
        <f>VLOOKUP(Audit!#REF!,$V$3:$AE$12,9,FALSE) &amp; VLOOKUP(Audit!#REF!,$V$13:$AE$22,9,FALSE) &amp; IF(Audit!#REF!=10,Audit!#REF!&amp;Audit!#REF!,"") &amp; IF(Audit!#REF!&lt;&gt;1,U1055,"")</f>
        <v>#REF!</v>
      </c>
      <c r="K1055" s="17" t="e">
        <f>VLOOKUP(Audit!#REF!,$V$3:$AE$12,10,FALSE) &amp; Audit!#REF! &amp; VLOOKUP(Audit!#REF!,$V$13:$AE$22,10,FALSE) &amp; IF(Audit!#REF!=10,Audit!#REF!&amp;Audit!#REF!,"") &amp; IF(Audit!#REF!&lt;&gt;1,U1055,"")</f>
        <v>#REF!</v>
      </c>
      <c r="L1055" s="10" t="e">
        <f>Audit!#REF!</f>
        <v>#REF!</v>
      </c>
      <c r="M1055" s="10" t="e">
        <f t="shared" si="491"/>
        <v>#REF!</v>
      </c>
      <c r="N1055" s="10" t="e">
        <f t="shared" si="492"/>
        <v>#REF!</v>
      </c>
      <c r="O1055" s="10" t="e">
        <f t="shared" si="493"/>
        <v>#REF!</v>
      </c>
      <c r="P1055" s="10" t="e">
        <f t="shared" si="494"/>
        <v>#REF!</v>
      </c>
      <c r="Q1055" s="10" t="e">
        <f t="shared" si="495"/>
        <v>#REF!</v>
      </c>
      <c r="R1055" s="10" t="e">
        <f t="shared" si="496"/>
        <v>#REF!</v>
      </c>
      <c r="S1055" s="10" t="e">
        <f t="shared" si="497"/>
        <v>#REF!</v>
      </c>
      <c r="T1055" s="10" t="e">
        <f t="shared" si="498"/>
        <v>#REF!</v>
      </c>
      <c r="U1055" s="17" t="e">
        <f>IF(Audit!#REF!="","",VLOOKUP(Audit!#REF!,$W$26:$X$35,2,FALSE)) &amp; Audit!#REF! &amp; IF(Audit!#REF!="","",IF(Audit!#REF!&lt;=1.4,VLOOKUP(Audit!#REF!,$W$38:X1100,2,FALSE),VLOOKUP(Audit!#REF!,$W$51:$X$61,2,FALSE))) &amp; IF(Audit!#REF!="","",VLOOKUP(Audit!#REF!,$Y$26:$Z$35,2,FALSE) &amp; Audit!#REF! &amp; IF(Audit!#REF!="","",IF(Audit!#REF!&lt;=1.4,VLOOKUP(Audit!#REF!,$Y$38:$Z$48,2,FALSE),VLOOKUP(Audit!#REF!,$Y$51:$Z$61,2,FALSE))))</f>
        <v>#REF!</v>
      </c>
      <c r="V1055" s="21"/>
      <c r="AH1055" s="49" t="e">
        <f>Audit!#REF!</f>
        <v>#REF!</v>
      </c>
      <c r="AI1055" s="50" t="e">
        <f>VLOOKUP(Audit!#REF!,$V$3:$AE$12,2,FALSE)&amp; IF(Audit!#REF!=10,Audit!#REF!,"")</f>
        <v>#REF!</v>
      </c>
      <c r="AJ1055" s="50" t="e">
        <f>VLOOKUP(Audit!#REF!,$V$13:$AE$22,2,FALSE)&amp; IF(Audit!#REF!=10,Audit!#REF!,"")</f>
        <v>#REF!</v>
      </c>
      <c r="AK1055" s="47" t="e">
        <f t="shared" si="499"/>
        <v>#REF!</v>
      </c>
      <c r="AL1055" s="50" t="e">
        <f>VLOOKUP(Audit!#REF!,$V$3:$AE$12,3,FALSE)&amp; IF(Audit!#REF!=10,Audit!#REF!,"")</f>
        <v>#REF!</v>
      </c>
      <c r="AM1055" s="50" t="e">
        <f>VLOOKUP(Audit!#REF!,$V$13:$AE$22,3,FALSE)&amp; IF(Audit!#REF!=10,Audit!#REF!,"")</f>
        <v>#REF!</v>
      </c>
      <c r="AN1055" s="47" t="e">
        <f t="shared" si="500"/>
        <v>#REF!</v>
      </c>
      <c r="AO1055" s="50" t="e">
        <f>VLOOKUP(Audit!#REF!,$V$3:$AE$12,4,FALSE) &amp;  Audit!#REF! &amp; IF(Audit!#REF!=10,Audit!#REF!,"")</f>
        <v>#REF!</v>
      </c>
      <c r="AP1055" s="50" t="e">
        <f>VLOOKUP(Audit!#REF!,$V$13:$AE$22,4,FALSE)&amp; IF(Audit!#REF!=10,Audit!#REF!,"")</f>
        <v>#REF!</v>
      </c>
      <c r="AQ1055" s="47" t="e">
        <f t="shared" si="501"/>
        <v>#REF!</v>
      </c>
      <c r="AR1055" s="50" t="e">
        <f>VLOOKUP(Audit!#REF!,$V$3:$AE$12,5,FALSE)&amp; IF(Audit!#REF!=10,Audit!#REF!,"")</f>
        <v>#REF!</v>
      </c>
      <c r="AS1055" s="50" t="e">
        <f>VLOOKUP(Audit!#REF!,$V$13:$AE$22,5,FALSE)&amp; IF(Audit!#REF!=10,Audit!#REF!,"")</f>
        <v>#REF!</v>
      </c>
      <c r="AT1055" s="47" t="e">
        <f t="shared" si="502"/>
        <v>#REF!</v>
      </c>
      <c r="AU1055" s="50" t="e">
        <f>VLOOKUP(Audit!#REF!,$V$3:$AE$12,6,FALSE)&amp; IF(Audit!#REF!=10,Audit!#REF!,"")</f>
        <v>#REF!</v>
      </c>
      <c r="AV1055" s="50" t="e">
        <f>VLOOKUP(Audit!#REF!,$V$13:$AE$22,6,FALSE)&amp; IF(Audit!#REF!=10,Audit!#REF!,"")</f>
        <v>#REF!</v>
      </c>
      <c r="AW1055" s="47" t="e">
        <f t="shared" si="503"/>
        <v>#REF!</v>
      </c>
      <c r="AX1055" s="50" t="e">
        <f>VLOOKUP(Audit!#REF!,$V$3:$AE$12,7,FALSE)&amp; IF(Audit!#REF!=10,Audit!#REF!,"")</f>
        <v>#REF!</v>
      </c>
      <c r="AY1055" s="50" t="e">
        <f>VLOOKUP(Audit!#REF!,$V$13:$AE$22,7,FALSE) &amp; IF(Audit!#REF!=10,Audit!#REF!,"")</f>
        <v>#REF!</v>
      </c>
      <c r="AZ1055" s="47" t="e">
        <f t="shared" si="504"/>
        <v>#REF!</v>
      </c>
      <c r="BA1055" s="50" t="e">
        <f>VLOOKUP(Audit!#REF!,$V$3:$AE$12,8,FALSE)&amp; Audit!#REF! &amp; IF(Audit!#REF!=10,Audit!#REF!,"")</f>
        <v>#REF!</v>
      </c>
      <c r="BB1055" s="50" t="e">
        <f>VLOOKUP(Audit!#REF!,$V$13:$AE$22,8,FALSE) &amp; IF(Audit!#REF!=10,Audit!#REF!,"")</f>
        <v>#REF!</v>
      </c>
      <c r="BC1055" s="47" t="e">
        <f t="shared" si="505"/>
        <v>#REF!</v>
      </c>
      <c r="BD1055" s="50" t="e">
        <f>VLOOKUP(Audit!#REF!,$V$3:$AE$12,9,FALSE)&amp; IF(Audit!#REF!=10,Audit!#REF!,"")</f>
        <v>#REF!</v>
      </c>
      <c r="BE1055" s="50" t="e">
        <f>VLOOKUP(Audit!#REF!,$V$13:$AE$22,9,FALSE) &amp; IF(Audit!#REF!=10,Audit!#REF!,"") &amp; IF(Audit!#REF!&lt;&gt;1,U1055,"")</f>
        <v>#REF!</v>
      </c>
      <c r="BF1055" s="47" t="e">
        <f t="shared" si="506"/>
        <v>#REF!</v>
      </c>
      <c r="BG1055" s="50" t="e">
        <f>VLOOKUP(Audit!#REF!,$V$3:$AE$12,10,FALSE) &amp; Audit!#REF! &amp; IF(Audit!#REF!=10,Audit!#REF!,"")</f>
        <v>#REF!</v>
      </c>
      <c r="BH1055" s="50" t="e">
        <f>VLOOKUP(Audit!#REF!,$V$13:$AE$22,10,FALSE) &amp; IF(Audit!#REF!=10,Audit!#REF!,"") &amp; IF(Audit!#REF!&lt;&gt;1,U1055,"")</f>
        <v>#REF!</v>
      </c>
      <c r="BI1055" s="47" t="e">
        <f t="shared" si="507"/>
        <v>#REF!</v>
      </c>
      <c r="BJ1055" s="48" t="str">
        <f t="shared" si="508"/>
        <v/>
      </c>
      <c r="BK1055" s="48" t="str">
        <f t="shared" si="509"/>
        <v/>
      </c>
      <c r="BL1055" s="48" t="str">
        <f t="shared" si="510"/>
        <v/>
      </c>
      <c r="BM1055" s="48" t="str">
        <f t="shared" si="511"/>
        <v/>
      </c>
      <c r="BN1055" s="48" t="str">
        <f t="shared" si="512"/>
        <v/>
      </c>
      <c r="BO1055" s="48" t="str">
        <f t="shared" si="513"/>
        <v/>
      </c>
      <c r="BP1055" s="48" t="str">
        <f t="shared" si="514"/>
        <v/>
      </c>
      <c r="BQ1055" s="48" t="str">
        <f t="shared" si="515"/>
        <v/>
      </c>
      <c r="BR1055" s="48" t="str">
        <f t="shared" si="516"/>
        <v/>
      </c>
      <c r="BS1055" s="48" t="str">
        <f t="shared" si="517"/>
        <v/>
      </c>
      <c r="BT1055" s="48" t="str">
        <f t="shared" si="518"/>
        <v/>
      </c>
      <c r="BU1055" s="48" t="str">
        <f t="shared" si="519"/>
        <v/>
      </c>
    </row>
    <row r="1056" spans="1:73">
      <c r="A1056" s="10" t="e">
        <f>Audit!#REF!</f>
        <v>#REF!</v>
      </c>
      <c r="B1056" s="10" t="e">
        <f t="shared" si="490"/>
        <v>#REF!</v>
      </c>
      <c r="C1056" s="17" t="e">
        <f>VLOOKUP(Audit!#REF!,$V$3:$AE$12,2,FALSE) &amp; VLOOKUP(Audit!#REF!,$V$13:$AE$22,2,FALSE)&amp; IF(Audit!#REF!=10,Audit!#REF!&amp;Audit!#REF!,"")</f>
        <v>#REF!</v>
      </c>
      <c r="D1056" s="17" t="e">
        <f>VLOOKUP(Audit!#REF!,$V$3:$AE$12,3,FALSE) &amp; VLOOKUP(Audit!#REF!,$V$13:$AE$22,3,FALSE) &amp;IF(Audit!#REF!=10,Audit!#REF!&amp;Audit!#REF!,"")</f>
        <v>#REF!</v>
      </c>
      <c r="E1056" s="17" t="e">
        <f>VLOOKUP(Audit!#REF!,$V$3:$AE$12,4,FALSE)&amp; Audit!#REF! &amp; VLOOKUP(Audit!#REF!,$V$13:$AE$22,4,FALSE)&amp; IF(Audit!#REF!=10,Audit!#REF!&amp;Audit!#REF!,"")</f>
        <v>#REF!</v>
      </c>
      <c r="F1056" s="17" t="e">
        <f>VLOOKUP(Audit!#REF!,$V$3:$AE$12,5,FALSE) &amp; VLOOKUP(Audit!#REF!,$V$13:$AE$22,5,FALSE)&amp; IF(Audit!#REF!=10,Audit!#REF!&amp;Audit!#REF!,"")</f>
        <v>#REF!</v>
      </c>
      <c r="G1056" s="17" t="e">
        <f>VLOOKUP(Audit!#REF!,$V$3:$AE$12,6,FALSE) &amp; VLOOKUP(Audit!#REF!,$V$13:$AE$22,6,FALSE)&amp; IF(Audit!#REF!=10,Audit!#REF!&amp;Audit!#REF!,"")</f>
        <v>#REF!</v>
      </c>
      <c r="H1056" s="17" t="e">
        <f>VLOOKUP(Audit!#REF!,$V$3:$AE$12,7,FALSE) &amp; VLOOKUP(Audit!#REF!,$V$13:$AE$22,7,FALSE)&amp;IF(Audit!#REF!=10,Audit!#REF!&amp;Audit!#REF!,"")</f>
        <v>#REF!</v>
      </c>
      <c r="I1056" s="17" t="e">
        <f>VLOOKUP(Audit!#REF!,$V$3:$AE$12,8,FALSE) &amp; Audit!#REF! &amp; VLOOKUP(Audit!#REF!,$V$13:$AE$22,8,FALSE)&amp;IF(Audit!#REF!=10,Audit!#REF!&amp;Audit!#REF!,"")</f>
        <v>#REF!</v>
      </c>
      <c r="J1056" s="17" t="e">
        <f>VLOOKUP(Audit!#REF!,$V$3:$AE$12,9,FALSE) &amp; VLOOKUP(Audit!#REF!,$V$13:$AE$22,9,FALSE) &amp; IF(Audit!#REF!=10,Audit!#REF!&amp;Audit!#REF!,"") &amp; IF(Audit!#REF!&lt;&gt;1,U1056,"")</f>
        <v>#REF!</v>
      </c>
      <c r="K1056" s="17" t="e">
        <f>VLOOKUP(Audit!#REF!,$V$3:$AE$12,10,FALSE) &amp; Audit!#REF! &amp; VLOOKUP(Audit!#REF!,$V$13:$AE$22,10,FALSE) &amp; IF(Audit!#REF!=10,Audit!#REF!&amp;Audit!#REF!,"") &amp; IF(Audit!#REF!&lt;&gt;1,U1056,"")</f>
        <v>#REF!</v>
      </c>
      <c r="L1056" s="10" t="e">
        <f>Audit!#REF!</f>
        <v>#REF!</v>
      </c>
      <c r="M1056" s="10" t="e">
        <f t="shared" si="491"/>
        <v>#REF!</v>
      </c>
      <c r="N1056" s="10" t="e">
        <f t="shared" si="492"/>
        <v>#REF!</v>
      </c>
      <c r="O1056" s="10" t="e">
        <f t="shared" si="493"/>
        <v>#REF!</v>
      </c>
      <c r="P1056" s="10" t="e">
        <f t="shared" si="494"/>
        <v>#REF!</v>
      </c>
      <c r="Q1056" s="10" t="e">
        <f t="shared" si="495"/>
        <v>#REF!</v>
      </c>
      <c r="R1056" s="10" t="e">
        <f t="shared" si="496"/>
        <v>#REF!</v>
      </c>
      <c r="S1056" s="10" t="e">
        <f t="shared" si="497"/>
        <v>#REF!</v>
      </c>
      <c r="T1056" s="10" t="e">
        <f t="shared" si="498"/>
        <v>#REF!</v>
      </c>
      <c r="U1056" s="17" t="e">
        <f>IF(Audit!#REF!="","",VLOOKUP(Audit!#REF!,$W$26:$X$35,2,FALSE)) &amp; Audit!#REF! &amp; IF(Audit!#REF!="","",IF(Audit!#REF!&lt;=1.4,VLOOKUP(Audit!#REF!,$W$38:X1101,2,FALSE),VLOOKUP(Audit!#REF!,$W$51:$X$61,2,FALSE))) &amp; IF(Audit!#REF!="","",VLOOKUP(Audit!#REF!,$Y$26:$Z$35,2,FALSE) &amp; Audit!#REF! &amp; IF(Audit!#REF!="","",IF(Audit!#REF!&lt;=1.4,VLOOKUP(Audit!#REF!,$Y$38:$Z$48,2,FALSE),VLOOKUP(Audit!#REF!,$Y$51:$Z$61,2,FALSE))))</f>
        <v>#REF!</v>
      </c>
      <c r="V1056" s="21"/>
      <c r="AH1056" s="49" t="e">
        <f>Audit!#REF!</f>
        <v>#REF!</v>
      </c>
      <c r="AI1056" s="50" t="e">
        <f>VLOOKUP(Audit!#REF!,$V$3:$AE$12,2,FALSE)&amp; IF(Audit!#REF!=10,Audit!#REF!,"")</f>
        <v>#REF!</v>
      </c>
      <c r="AJ1056" s="50" t="e">
        <f>VLOOKUP(Audit!#REF!,$V$13:$AE$22,2,FALSE)&amp; IF(Audit!#REF!=10,Audit!#REF!,"")</f>
        <v>#REF!</v>
      </c>
      <c r="AK1056" s="47" t="e">
        <f t="shared" si="499"/>
        <v>#REF!</v>
      </c>
      <c r="AL1056" s="50" t="e">
        <f>VLOOKUP(Audit!#REF!,$V$3:$AE$12,3,FALSE)&amp; IF(Audit!#REF!=10,Audit!#REF!,"")</f>
        <v>#REF!</v>
      </c>
      <c r="AM1056" s="50" t="e">
        <f>VLOOKUP(Audit!#REF!,$V$13:$AE$22,3,FALSE)&amp; IF(Audit!#REF!=10,Audit!#REF!,"")</f>
        <v>#REF!</v>
      </c>
      <c r="AN1056" s="47" t="e">
        <f t="shared" si="500"/>
        <v>#REF!</v>
      </c>
      <c r="AO1056" s="50" t="e">
        <f>VLOOKUP(Audit!#REF!,$V$3:$AE$12,4,FALSE) &amp;  Audit!#REF! &amp; IF(Audit!#REF!=10,Audit!#REF!,"")</f>
        <v>#REF!</v>
      </c>
      <c r="AP1056" s="50" t="e">
        <f>VLOOKUP(Audit!#REF!,$V$13:$AE$22,4,FALSE)&amp; IF(Audit!#REF!=10,Audit!#REF!,"")</f>
        <v>#REF!</v>
      </c>
      <c r="AQ1056" s="47" t="e">
        <f t="shared" si="501"/>
        <v>#REF!</v>
      </c>
      <c r="AR1056" s="50" t="e">
        <f>VLOOKUP(Audit!#REF!,$V$3:$AE$12,5,FALSE)&amp; IF(Audit!#REF!=10,Audit!#REF!,"")</f>
        <v>#REF!</v>
      </c>
      <c r="AS1056" s="50" t="e">
        <f>VLOOKUP(Audit!#REF!,$V$13:$AE$22,5,FALSE)&amp; IF(Audit!#REF!=10,Audit!#REF!,"")</f>
        <v>#REF!</v>
      </c>
      <c r="AT1056" s="47" t="e">
        <f t="shared" si="502"/>
        <v>#REF!</v>
      </c>
      <c r="AU1056" s="50" t="e">
        <f>VLOOKUP(Audit!#REF!,$V$3:$AE$12,6,FALSE)&amp; IF(Audit!#REF!=10,Audit!#REF!,"")</f>
        <v>#REF!</v>
      </c>
      <c r="AV1056" s="50" t="e">
        <f>VLOOKUP(Audit!#REF!,$V$13:$AE$22,6,FALSE)&amp; IF(Audit!#REF!=10,Audit!#REF!,"")</f>
        <v>#REF!</v>
      </c>
      <c r="AW1056" s="47" t="e">
        <f t="shared" si="503"/>
        <v>#REF!</v>
      </c>
      <c r="AX1056" s="50" t="e">
        <f>VLOOKUP(Audit!#REF!,$V$3:$AE$12,7,FALSE)&amp; IF(Audit!#REF!=10,Audit!#REF!,"")</f>
        <v>#REF!</v>
      </c>
      <c r="AY1056" s="50" t="e">
        <f>VLOOKUP(Audit!#REF!,$V$13:$AE$22,7,FALSE) &amp; IF(Audit!#REF!=10,Audit!#REF!,"")</f>
        <v>#REF!</v>
      </c>
      <c r="AZ1056" s="47" t="e">
        <f t="shared" si="504"/>
        <v>#REF!</v>
      </c>
      <c r="BA1056" s="50" t="e">
        <f>VLOOKUP(Audit!#REF!,$V$3:$AE$12,8,FALSE)&amp; Audit!#REF! &amp; IF(Audit!#REF!=10,Audit!#REF!,"")</f>
        <v>#REF!</v>
      </c>
      <c r="BB1056" s="50" t="e">
        <f>VLOOKUP(Audit!#REF!,$V$13:$AE$22,8,FALSE) &amp; IF(Audit!#REF!=10,Audit!#REF!,"")</f>
        <v>#REF!</v>
      </c>
      <c r="BC1056" s="47" t="e">
        <f t="shared" si="505"/>
        <v>#REF!</v>
      </c>
      <c r="BD1056" s="50" t="e">
        <f>VLOOKUP(Audit!#REF!,$V$3:$AE$12,9,FALSE)&amp; IF(Audit!#REF!=10,Audit!#REF!,"")</f>
        <v>#REF!</v>
      </c>
      <c r="BE1056" s="50" t="e">
        <f>VLOOKUP(Audit!#REF!,$V$13:$AE$22,9,FALSE) &amp; IF(Audit!#REF!=10,Audit!#REF!,"") &amp; IF(Audit!#REF!&lt;&gt;1,U1056,"")</f>
        <v>#REF!</v>
      </c>
      <c r="BF1056" s="47" t="e">
        <f t="shared" si="506"/>
        <v>#REF!</v>
      </c>
      <c r="BG1056" s="50" t="e">
        <f>VLOOKUP(Audit!#REF!,$V$3:$AE$12,10,FALSE) &amp; Audit!#REF! &amp; IF(Audit!#REF!=10,Audit!#REF!,"")</f>
        <v>#REF!</v>
      </c>
      <c r="BH1056" s="50" t="e">
        <f>VLOOKUP(Audit!#REF!,$V$13:$AE$22,10,FALSE) &amp; IF(Audit!#REF!=10,Audit!#REF!,"") &amp; IF(Audit!#REF!&lt;&gt;1,U1056,"")</f>
        <v>#REF!</v>
      </c>
      <c r="BI1056" s="47" t="e">
        <f t="shared" si="507"/>
        <v>#REF!</v>
      </c>
      <c r="BJ1056" s="48" t="str">
        <f t="shared" si="508"/>
        <v/>
      </c>
      <c r="BK1056" s="48" t="str">
        <f t="shared" si="509"/>
        <v/>
      </c>
      <c r="BL1056" s="48" t="str">
        <f t="shared" si="510"/>
        <v/>
      </c>
      <c r="BM1056" s="48" t="str">
        <f t="shared" si="511"/>
        <v/>
      </c>
      <c r="BN1056" s="48" t="str">
        <f t="shared" si="512"/>
        <v/>
      </c>
      <c r="BO1056" s="48" t="str">
        <f t="shared" si="513"/>
        <v/>
      </c>
      <c r="BP1056" s="48" t="str">
        <f t="shared" si="514"/>
        <v/>
      </c>
      <c r="BQ1056" s="48" t="str">
        <f t="shared" si="515"/>
        <v/>
      </c>
      <c r="BR1056" s="48" t="str">
        <f t="shared" si="516"/>
        <v/>
      </c>
      <c r="BS1056" s="48" t="str">
        <f t="shared" si="517"/>
        <v/>
      </c>
      <c r="BT1056" s="48" t="str">
        <f t="shared" si="518"/>
        <v/>
      </c>
      <c r="BU1056" s="48" t="str">
        <f t="shared" si="519"/>
        <v/>
      </c>
    </row>
    <row r="1057" spans="1:73">
      <c r="A1057" s="10" t="e">
        <f>Audit!#REF!</f>
        <v>#REF!</v>
      </c>
      <c r="B1057" s="10" t="e">
        <f t="shared" si="490"/>
        <v>#REF!</v>
      </c>
      <c r="C1057" s="17" t="e">
        <f>VLOOKUP(Audit!#REF!,$V$3:$AE$12,2,FALSE) &amp; VLOOKUP(Audit!#REF!,$V$13:$AE$22,2,FALSE)&amp; IF(Audit!#REF!=10,Audit!#REF!&amp;Audit!#REF!,"")</f>
        <v>#REF!</v>
      </c>
      <c r="D1057" s="17" t="e">
        <f>VLOOKUP(Audit!#REF!,$V$3:$AE$12,3,FALSE) &amp; VLOOKUP(Audit!#REF!,$V$13:$AE$22,3,FALSE) &amp;IF(Audit!#REF!=10,Audit!#REF!&amp;Audit!#REF!,"")</f>
        <v>#REF!</v>
      </c>
      <c r="E1057" s="17" t="e">
        <f>VLOOKUP(Audit!#REF!,$V$3:$AE$12,4,FALSE)&amp; Audit!#REF! &amp; VLOOKUP(Audit!#REF!,$V$13:$AE$22,4,FALSE)&amp; IF(Audit!#REF!=10,Audit!#REF!&amp;Audit!#REF!,"")</f>
        <v>#REF!</v>
      </c>
      <c r="F1057" s="17" t="e">
        <f>VLOOKUP(Audit!#REF!,$V$3:$AE$12,5,FALSE) &amp; VLOOKUP(Audit!#REF!,$V$13:$AE$22,5,FALSE)&amp; IF(Audit!#REF!=10,Audit!#REF!&amp;Audit!#REF!,"")</f>
        <v>#REF!</v>
      </c>
      <c r="G1057" s="17" t="e">
        <f>VLOOKUP(Audit!#REF!,$V$3:$AE$12,6,FALSE) &amp; VLOOKUP(Audit!#REF!,$V$13:$AE$22,6,FALSE)&amp; IF(Audit!#REF!=10,Audit!#REF!&amp;Audit!#REF!,"")</f>
        <v>#REF!</v>
      </c>
      <c r="H1057" s="17" t="e">
        <f>VLOOKUP(Audit!#REF!,$V$3:$AE$12,7,FALSE) &amp; VLOOKUP(Audit!#REF!,$V$13:$AE$22,7,FALSE)&amp;IF(Audit!#REF!=10,Audit!#REF!&amp;Audit!#REF!,"")</f>
        <v>#REF!</v>
      </c>
      <c r="I1057" s="17" t="e">
        <f>VLOOKUP(Audit!#REF!,$V$3:$AE$12,8,FALSE) &amp; Audit!#REF! &amp; VLOOKUP(Audit!#REF!,$V$13:$AE$22,8,FALSE)&amp;IF(Audit!#REF!=10,Audit!#REF!&amp;Audit!#REF!,"")</f>
        <v>#REF!</v>
      </c>
      <c r="J1057" s="17" t="e">
        <f>VLOOKUP(Audit!#REF!,$V$3:$AE$12,9,FALSE) &amp; VLOOKUP(Audit!#REF!,$V$13:$AE$22,9,FALSE) &amp; IF(Audit!#REF!=10,Audit!#REF!&amp;Audit!#REF!,"") &amp; IF(Audit!#REF!&lt;&gt;1,U1057,"")</f>
        <v>#REF!</v>
      </c>
      <c r="K1057" s="17" t="e">
        <f>VLOOKUP(Audit!#REF!,$V$3:$AE$12,10,FALSE) &amp; Audit!#REF! &amp; VLOOKUP(Audit!#REF!,$V$13:$AE$22,10,FALSE) &amp; IF(Audit!#REF!=10,Audit!#REF!&amp;Audit!#REF!,"") &amp; IF(Audit!#REF!&lt;&gt;1,U1057,"")</f>
        <v>#REF!</v>
      </c>
      <c r="L1057" s="10" t="e">
        <f>Audit!#REF!</f>
        <v>#REF!</v>
      </c>
      <c r="M1057" s="10" t="e">
        <f t="shared" si="491"/>
        <v>#REF!</v>
      </c>
      <c r="N1057" s="10" t="e">
        <f t="shared" si="492"/>
        <v>#REF!</v>
      </c>
      <c r="O1057" s="10" t="e">
        <f t="shared" si="493"/>
        <v>#REF!</v>
      </c>
      <c r="P1057" s="10" t="e">
        <f t="shared" si="494"/>
        <v>#REF!</v>
      </c>
      <c r="Q1057" s="10" t="e">
        <f t="shared" si="495"/>
        <v>#REF!</v>
      </c>
      <c r="R1057" s="10" t="e">
        <f t="shared" si="496"/>
        <v>#REF!</v>
      </c>
      <c r="S1057" s="10" t="e">
        <f t="shared" si="497"/>
        <v>#REF!</v>
      </c>
      <c r="T1057" s="10" t="e">
        <f t="shared" si="498"/>
        <v>#REF!</v>
      </c>
      <c r="U1057" s="17" t="e">
        <f>IF(Audit!#REF!="","",VLOOKUP(Audit!#REF!,$W$26:$X$35,2,FALSE)) &amp; Audit!#REF! &amp; IF(Audit!#REF!="","",IF(Audit!#REF!&lt;=1.4,VLOOKUP(Audit!#REF!,$W$38:X1102,2,FALSE),VLOOKUP(Audit!#REF!,$W$51:$X$61,2,FALSE))) &amp; IF(Audit!#REF!="","",VLOOKUP(Audit!#REF!,$Y$26:$Z$35,2,FALSE) &amp; Audit!#REF! &amp; IF(Audit!#REF!="","",IF(Audit!#REF!&lt;=1.4,VLOOKUP(Audit!#REF!,$Y$38:$Z$48,2,FALSE),VLOOKUP(Audit!#REF!,$Y$51:$Z$61,2,FALSE))))</f>
        <v>#REF!</v>
      </c>
      <c r="V1057" s="21"/>
      <c r="AH1057" s="49" t="e">
        <f>Audit!#REF!</f>
        <v>#REF!</v>
      </c>
      <c r="AI1057" s="50" t="e">
        <f>VLOOKUP(Audit!#REF!,$V$3:$AE$12,2,FALSE)&amp; IF(Audit!#REF!=10,Audit!#REF!,"")</f>
        <v>#REF!</v>
      </c>
      <c r="AJ1057" s="50" t="e">
        <f>VLOOKUP(Audit!#REF!,$V$13:$AE$22,2,FALSE)&amp; IF(Audit!#REF!=10,Audit!#REF!,"")</f>
        <v>#REF!</v>
      </c>
      <c r="AK1057" s="47" t="e">
        <f t="shared" si="499"/>
        <v>#REF!</v>
      </c>
      <c r="AL1057" s="50" t="e">
        <f>VLOOKUP(Audit!#REF!,$V$3:$AE$12,3,FALSE)&amp; IF(Audit!#REF!=10,Audit!#REF!,"")</f>
        <v>#REF!</v>
      </c>
      <c r="AM1057" s="50" t="e">
        <f>VLOOKUP(Audit!#REF!,$V$13:$AE$22,3,FALSE)&amp; IF(Audit!#REF!=10,Audit!#REF!,"")</f>
        <v>#REF!</v>
      </c>
      <c r="AN1057" s="47" t="e">
        <f t="shared" si="500"/>
        <v>#REF!</v>
      </c>
      <c r="AO1057" s="50" t="e">
        <f>VLOOKUP(Audit!#REF!,$V$3:$AE$12,4,FALSE) &amp;  Audit!#REF! &amp; IF(Audit!#REF!=10,Audit!#REF!,"")</f>
        <v>#REF!</v>
      </c>
      <c r="AP1057" s="50" t="e">
        <f>VLOOKUP(Audit!#REF!,$V$13:$AE$22,4,FALSE)&amp; IF(Audit!#REF!=10,Audit!#REF!,"")</f>
        <v>#REF!</v>
      </c>
      <c r="AQ1057" s="47" t="e">
        <f t="shared" si="501"/>
        <v>#REF!</v>
      </c>
      <c r="AR1057" s="50" t="e">
        <f>VLOOKUP(Audit!#REF!,$V$3:$AE$12,5,FALSE)&amp; IF(Audit!#REF!=10,Audit!#REF!,"")</f>
        <v>#REF!</v>
      </c>
      <c r="AS1057" s="50" t="e">
        <f>VLOOKUP(Audit!#REF!,$V$13:$AE$22,5,FALSE)&amp; IF(Audit!#REF!=10,Audit!#REF!,"")</f>
        <v>#REF!</v>
      </c>
      <c r="AT1057" s="47" t="e">
        <f t="shared" si="502"/>
        <v>#REF!</v>
      </c>
      <c r="AU1057" s="50" t="e">
        <f>VLOOKUP(Audit!#REF!,$V$3:$AE$12,6,FALSE)&amp; IF(Audit!#REF!=10,Audit!#REF!,"")</f>
        <v>#REF!</v>
      </c>
      <c r="AV1057" s="50" t="e">
        <f>VLOOKUP(Audit!#REF!,$V$13:$AE$22,6,FALSE)&amp; IF(Audit!#REF!=10,Audit!#REF!,"")</f>
        <v>#REF!</v>
      </c>
      <c r="AW1057" s="47" t="e">
        <f t="shared" si="503"/>
        <v>#REF!</v>
      </c>
      <c r="AX1057" s="50" t="e">
        <f>VLOOKUP(Audit!#REF!,$V$3:$AE$12,7,FALSE)&amp; IF(Audit!#REF!=10,Audit!#REF!,"")</f>
        <v>#REF!</v>
      </c>
      <c r="AY1057" s="50" t="e">
        <f>VLOOKUP(Audit!#REF!,$V$13:$AE$22,7,FALSE) &amp; IF(Audit!#REF!=10,Audit!#REF!,"")</f>
        <v>#REF!</v>
      </c>
      <c r="AZ1057" s="47" t="e">
        <f t="shared" si="504"/>
        <v>#REF!</v>
      </c>
      <c r="BA1057" s="50" t="e">
        <f>VLOOKUP(Audit!#REF!,$V$3:$AE$12,8,FALSE)&amp; Audit!#REF! &amp; IF(Audit!#REF!=10,Audit!#REF!,"")</f>
        <v>#REF!</v>
      </c>
      <c r="BB1057" s="50" t="e">
        <f>VLOOKUP(Audit!#REF!,$V$13:$AE$22,8,FALSE) &amp; IF(Audit!#REF!=10,Audit!#REF!,"")</f>
        <v>#REF!</v>
      </c>
      <c r="BC1057" s="47" t="e">
        <f t="shared" si="505"/>
        <v>#REF!</v>
      </c>
      <c r="BD1057" s="50" t="e">
        <f>VLOOKUP(Audit!#REF!,$V$3:$AE$12,9,FALSE)&amp; IF(Audit!#REF!=10,Audit!#REF!,"")</f>
        <v>#REF!</v>
      </c>
      <c r="BE1057" s="50" t="e">
        <f>VLOOKUP(Audit!#REF!,$V$13:$AE$22,9,FALSE) &amp; IF(Audit!#REF!=10,Audit!#REF!,"") &amp; IF(Audit!#REF!&lt;&gt;1,U1057,"")</f>
        <v>#REF!</v>
      </c>
      <c r="BF1057" s="47" t="e">
        <f t="shared" si="506"/>
        <v>#REF!</v>
      </c>
      <c r="BG1057" s="50" t="e">
        <f>VLOOKUP(Audit!#REF!,$V$3:$AE$12,10,FALSE) &amp; Audit!#REF! &amp; IF(Audit!#REF!=10,Audit!#REF!,"")</f>
        <v>#REF!</v>
      </c>
      <c r="BH1057" s="50" t="e">
        <f>VLOOKUP(Audit!#REF!,$V$13:$AE$22,10,FALSE) &amp; IF(Audit!#REF!=10,Audit!#REF!,"") &amp; IF(Audit!#REF!&lt;&gt;1,U1057,"")</f>
        <v>#REF!</v>
      </c>
      <c r="BI1057" s="47" t="e">
        <f t="shared" si="507"/>
        <v>#REF!</v>
      </c>
      <c r="BJ1057" s="48" t="str">
        <f t="shared" si="508"/>
        <v/>
      </c>
      <c r="BK1057" s="48" t="str">
        <f t="shared" si="509"/>
        <v/>
      </c>
      <c r="BL1057" s="48" t="str">
        <f t="shared" si="510"/>
        <v/>
      </c>
      <c r="BM1057" s="48" t="str">
        <f t="shared" si="511"/>
        <v/>
      </c>
      <c r="BN1057" s="48" t="str">
        <f t="shared" si="512"/>
        <v/>
      </c>
      <c r="BO1057" s="48" t="str">
        <f t="shared" si="513"/>
        <v/>
      </c>
      <c r="BP1057" s="48" t="str">
        <f t="shared" si="514"/>
        <v/>
      </c>
      <c r="BQ1057" s="48" t="str">
        <f t="shared" si="515"/>
        <v/>
      </c>
      <c r="BR1057" s="48" t="str">
        <f t="shared" si="516"/>
        <v/>
      </c>
      <c r="BS1057" s="48" t="str">
        <f t="shared" si="517"/>
        <v/>
      </c>
      <c r="BT1057" s="48" t="str">
        <f t="shared" si="518"/>
        <v/>
      </c>
      <c r="BU1057" s="48" t="str">
        <f t="shared" si="519"/>
        <v/>
      </c>
    </row>
    <row r="1058" spans="1:73">
      <c r="A1058" s="10" t="e">
        <f>Audit!#REF!</f>
        <v>#REF!</v>
      </c>
      <c r="B1058" s="10" t="e">
        <f t="shared" si="490"/>
        <v>#REF!</v>
      </c>
      <c r="C1058" s="17" t="e">
        <f>VLOOKUP(Audit!#REF!,$V$3:$AE$12,2,FALSE) &amp; VLOOKUP(Audit!#REF!,$V$13:$AE$22,2,FALSE)&amp; IF(Audit!#REF!=10,Audit!#REF!&amp;Audit!#REF!,"")</f>
        <v>#REF!</v>
      </c>
      <c r="D1058" s="17" t="e">
        <f>VLOOKUP(Audit!#REF!,$V$3:$AE$12,3,FALSE) &amp; VLOOKUP(Audit!#REF!,$V$13:$AE$22,3,FALSE) &amp;IF(Audit!#REF!=10,Audit!#REF!&amp;Audit!#REF!,"")</f>
        <v>#REF!</v>
      </c>
      <c r="E1058" s="17" t="e">
        <f>VLOOKUP(Audit!#REF!,$V$3:$AE$12,4,FALSE)&amp; Audit!#REF! &amp; VLOOKUP(Audit!#REF!,$V$13:$AE$22,4,FALSE)&amp; IF(Audit!#REF!=10,Audit!#REF!&amp;Audit!#REF!,"")</f>
        <v>#REF!</v>
      </c>
      <c r="F1058" s="17" t="e">
        <f>VLOOKUP(Audit!#REF!,$V$3:$AE$12,5,FALSE) &amp; VLOOKUP(Audit!#REF!,$V$13:$AE$22,5,FALSE)&amp; IF(Audit!#REF!=10,Audit!#REF!&amp;Audit!#REF!,"")</f>
        <v>#REF!</v>
      </c>
      <c r="G1058" s="17" t="e">
        <f>VLOOKUP(Audit!#REF!,$V$3:$AE$12,6,FALSE) &amp; VLOOKUP(Audit!#REF!,$V$13:$AE$22,6,FALSE)&amp; IF(Audit!#REF!=10,Audit!#REF!&amp;Audit!#REF!,"")</f>
        <v>#REF!</v>
      </c>
      <c r="H1058" s="17" t="e">
        <f>VLOOKUP(Audit!#REF!,$V$3:$AE$12,7,FALSE) &amp; VLOOKUP(Audit!#REF!,$V$13:$AE$22,7,FALSE)&amp;IF(Audit!#REF!=10,Audit!#REF!&amp;Audit!#REF!,"")</f>
        <v>#REF!</v>
      </c>
      <c r="I1058" s="17" t="e">
        <f>VLOOKUP(Audit!#REF!,$V$3:$AE$12,8,FALSE) &amp; Audit!#REF! &amp; VLOOKUP(Audit!#REF!,$V$13:$AE$22,8,FALSE)&amp;IF(Audit!#REF!=10,Audit!#REF!&amp;Audit!#REF!,"")</f>
        <v>#REF!</v>
      </c>
      <c r="J1058" s="17" t="e">
        <f>VLOOKUP(Audit!#REF!,$V$3:$AE$12,9,FALSE) &amp; VLOOKUP(Audit!#REF!,$V$13:$AE$22,9,FALSE) &amp; IF(Audit!#REF!=10,Audit!#REF!&amp;Audit!#REF!,"") &amp; IF(Audit!#REF!&lt;&gt;1,U1058,"")</f>
        <v>#REF!</v>
      </c>
      <c r="K1058" s="17" t="e">
        <f>VLOOKUP(Audit!#REF!,$V$3:$AE$12,10,FALSE) &amp; Audit!#REF! &amp; VLOOKUP(Audit!#REF!,$V$13:$AE$22,10,FALSE) &amp; IF(Audit!#REF!=10,Audit!#REF!&amp;Audit!#REF!,"") &amp; IF(Audit!#REF!&lt;&gt;1,U1058,"")</f>
        <v>#REF!</v>
      </c>
      <c r="L1058" s="10" t="e">
        <f>Audit!#REF!</f>
        <v>#REF!</v>
      </c>
      <c r="M1058" s="10" t="e">
        <f t="shared" si="491"/>
        <v>#REF!</v>
      </c>
      <c r="N1058" s="10" t="e">
        <f t="shared" si="492"/>
        <v>#REF!</v>
      </c>
      <c r="O1058" s="10" t="e">
        <f t="shared" si="493"/>
        <v>#REF!</v>
      </c>
      <c r="P1058" s="10" t="e">
        <f t="shared" si="494"/>
        <v>#REF!</v>
      </c>
      <c r="Q1058" s="10" t="e">
        <f t="shared" si="495"/>
        <v>#REF!</v>
      </c>
      <c r="R1058" s="10" t="e">
        <f t="shared" si="496"/>
        <v>#REF!</v>
      </c>
      <c r="S1058" s="10" t="e">
        <f t="shared" si="497"/>
        <v>#REF!</v>
      </c>
      <c r="T1058" s="10" t="e">
        <f t="shared" si="498"/>
        <v>#REF!</v>
      </c>
      <c r="U1058" s="17" t="e">
        <f>IF(Audit!#REF!="","",VLOOKUP(Audit!#REF!,$W$26:$X$35,2,FALSE)) &amp; Audit!#REF! &amp; IF(Audit!#REF!="","",IF(Audit!#REF!&lt;=1.4,VLOOKUP(Audit!#REF!,$W$38:X1103,2,FALSE),VLOOKUP(Audit!#REF!,$W$51:$X$61,2,FALSE))) &amp; IF(Audit!#REF!="","",VLOOKUP(Audit!#REF!,$Y$26:$Z$35,2,FALSE) &amp; Audit!#REF! &amp; IF(Audit!#REF!="","",IF(Audit!#REF!&lt;=1.4,VLOOKUP(Audit!#REF!,$Y$38:$Z$48,2,FALSE),VLOOKUP(Audit!#REF!,$Y$51:$Z$61,2,FALSE))))</f>
        <v>#REF!</v>
      </c>
      <c r="V1058" s="21"/>
      <c r="AH1058" s="49" t="e">
        <f>Audit!#REF!</f>
        <v>#REF!</v>
      </c>
      <c r="AI1058" s="50" t="e">
        <f>VLOOKUP(Audit!#REF!,$V$3:$AE$12,2,FALSE)&amp; IF(Audit!#REF!=10,Audit!#REF!,"")</f>
        <v>#REF!</v>
      </c>
      <c r="AJ1058" s="50" t="e">
        <f>VLOOKUP(Audit!#REF!,$V$13:$AE$22,2,FALSE)&amp; IF(Audit!#REF!=10,Audit!#REF!,"")</f>
        <v>#REF!</v>
      </c>
      <c r="AK1058" s="47" t="e">
        <f t="shared" si="499"/>
        <v>#REF!</v>
      </c>
      <c r="AL1058" s="50" t="e">
        <f>VLOOKUP(Audit!#REF!,$V$3:$AE$12,3,FALSE)&amp; IF(Audit!#REF!=10,Audit!#REF!,"")</f>
        <v>#REF!</v>
      </c>
      <c r="AM1058" s="50" t="e">
        <f>VLOOKUP(Audit!#REF!,$V$13:$AE$22,3,FALSE)&amp; IF(Audit!#REF!=10,Audit!#REF!,"")</f>
        <v>#REF!</v>
      </c>
      <c r="AN1058" s="47" t="e">
        <f t="shared" si="500"/>
        <v>#REF!</v>
      </c>
      <c r="AO1058" s="50" t="e">
        <f>VLOOKUP(Audit!#REF!,$V$3:$AE$12,4,FALSE) &amp;  Audit!#REF! &amp; IF(Audit!#REF!=10,Audit!#REF!,"")</f>
        <v>#REF!</v>
      </c>
      <c r="AP1058" s="50" t="e">
        <f>VLOOKUP(Audit!#REF!,$V$13:$AE$22,4,FALSE)&amp; IF(Audit!#REF!=10,Audit!#REF!,"")</f>
        <v>#REF!</v>
      </c>
      <c r="AQ1058" s="47" t="e">
        <f t="shared" si="501"/>
        <v>#REF!</v>
      </c>
      <c r="AR1058" s="50" t="e">
        <f>VLOOKUP(Audit!#REF!,$V$3:$AE$12,5,FALSE)&amp; IF(Audit!#REF!=10,Audit!#REF!,"")</f>
        <v>#REF!</v>
      </c>
      <c r="AS1058" s="50" t="e">
        <f>VLOOKUP(Audit!#REF!,$V$13:$AE$22,5,FALSE)&amp; IF(Audit!#REF!=10,Audit!#REF!,"")</f>
        <v>#REF!</v>
      </c>
      <c r="AT1058" s="47" t="e">
        <f t="shared" si="502"/>
        <v>#REF!</v>
      </c>
      <c r="AU1058" s="50" t="e">
        <f>VLOOKUP(Audit!#REF!,$V$3:$AE$12,6,FALSE)&amp; IF(Audit!#REF!=10,Audit!#REF!,"")</f>
        <v>#REF!</v>
      </c>
      <c r="AV1058" s="50" t="e">
        <f>VLOOKUP(Audit!#REF!,$V$13:$AE$22,6,FALSE)&amp; IF(Audit!#REF!=10,Audit!#REF!,"")</f>
        <v>#REF!</v>
      </c>
      <c r="AW1058" s="47" t="e">
        <f t="shared" si="503"/>
        <v>#REF!</v>
      </c>
      <c r="AX1058" s="50" t="e">
        <f>VLOOKUP(Audit!#REF!,$V$3:$AE$12,7,FALSE)&amp; IF(Audit!#REF!=10,Audit!#REF!,"")</f>
        <v>#REF!</v>
      </c>
      <c r="AY1058" s="50" t="e">
        <f>VLOOKUP(Audit!#REF!,$V$13:$AE$22,7,FALSE) &amp; IF(Audit!#REF!=10,Audit!#REF!,"")</f>
        <v>#REF!</v>
      </c>
      <c r="AZ1058" s="47" t="e">
        <f t="shared" si="504"/>
        <v>#REF!</v>
      </c>
      <c r="BA1058" s="50" t="e">
        <f>VLOOKUP(Audit!#REF!,$V$3:$AE$12,8,FALSE)&amp; Audit!#REF! &amp; IF(Audit!#REF!=10,Audit!#REF!,"")</f>
        <v>#REF!</v>
      </c>
      <c r="BB1058" s="50" t="e">
        <f>VLOOKUP(Audit!#REF!,$V$13:$AE$22,8,FALSE) &amp; IF(Audit!#REF!=10,Audit!#REF!,"")</f>
        <v>#REF!</v>
      </c>
      <c r="BC1058" s="47" t="e">
        <f t="shared" si="505"/>
        <v>#REF!</v>
      </c>
      <c r="BD1058" s="50" t="e">
        <f>VLOOKUP(Audit!#REF!,$V$3:$AE$12,9,FALSE)&amp; IF(Audit!#REF!=10,Audit!#REF!,"")</f>
        <v>#REF!</v>
      </c>
      <c r="BE1058" s="50" t="e">
        <f>VLOOKUP(Audit!#REF!,$V$13:$AE$22,9,FALSE) &amp; IF(Audit!#REF!=10,Audit!#REF!,"") &amp; IF(Audit!#REF!&lt;&gt;1,U1058,"")</f>
        <v>#REF!</v>
      </c>
      <c r="BF1058" s="47" t="e">
        <f t="shared" si="506"/>
        <v>#REF!</v>
      </c>
      <c r="BG1058" s="50" t="e">
        <f>VLOOKUP(Audit!#REF!,$V$3:$AE$12,10,FALSE) &amp; Audit!#REF! &amp; IF(Audit!#REF!=10,Audit!#REF!,"")</f>
        <v>#REF!</v>
      </c>
      <c r="BH1058" s="50" t="e">
        <f>VLOOKUP(Audit!#REF!,$V$13:$AE$22,10,FALSE) &amp; IF(Audit!#REF!=10,Audit!#REF!,"") &amp; IF(Audit!#REF!&lt;&gt;1,U1058,"")</f>
        <v>#REF!</v>
      </c>
      <c r="BI1058" s="47" t="e">
        <f t="shared" si="507"/>
        <v>#REF!</v>
      </c>
      <c r="BJ1058" s="48" t="str">
        <f t="shared" si="508"/>
        <v/>
      </c>
      <c r="BK1058" s="48" t="str">
        <f t="shared" si="509"/>
        <v/>
      </c>
      <c r="BL1058" s="48" t="str">
        <f t="shared" si="510"/>
        <v/>
      </c>
      <c r="BM1058" s="48" t="str">
        <f t="shared" si="511"/>
        <v/>
      </c>
      <c r="BN1058" s="48" t="str">
        <f t="shared" si="512"/>
        <v/>
      </c>
      <c r="BO1058" s="48" t="str">
        <f t="shared" si="513"/>
        <v/>
      </c>
      <c r="BP1058" s="48" t="str">
        <f t="shared" si="514"/>
        <v/>
      </c>
      <c r="BQ1058" s="48" t="str">
        <f t="shared" si="515"/>
        <v/>
      </c>
      <c r="BR1058" s="48" t="str">
        <f t="shared" si="516"/>
        <v/>
      </c>
      <c r="BS1058" s="48" t="str">
        <f t="shared" si="517"/>
        <v/>
      </c>
      <c r="BT1058" s="48" t="str">
        <f t="shared" si="518"/>
        <v/>
      </c>
      <c r="BU1058" s="48" t="str">
        <f t="shared" si="519"/>
        <v/>
      </c>
    </row>
    <row r="1059" spans="1:73">
      <c r="A1059" s="10" t="e">
        <f>Audit!#REF!</f>
        <v>#REF!</v>
      </c>
      <c r="B1059" s="10" t="e">
        <f t="shared" si="490"/>
        <v>#REF!</v>
      </c>
      <c r="C1059" s="17" t="e">
        <f>VLOOKUP(Audit!#REF!,$V$3:$AE$12,2,FALSE) &amp; VLOOKUP(Audit!#REF!,$V$13:$AE$22,2,FALSE)&amp; IF(Audit!#REF!=10,Audit!#REF!&amp;Audit!#REF!,"")</f>
        <v>#REF!</v>
      </c>
      <c r="D1059" s="17" t="e">
        <f>VLOOKUP(Audit!#REF!,$V$3:$AE$12,3,FALSE) &amp; VLOOKUP(Audit!#REF!,$V$13:$AE$22,3,FALSE) &amp;IF(Audit!#REF!=10,Audit!#REF!&amp;Audit!#REF!,"")</f>
        <v>#REF!</v>
      </c>
      <c r="E1059" s="17" t="e">
        <f>VLOOKUP(Audit!#REF!,$V$3:$AE$12,4,FALSE)&amp; Audit!#REF! &amp; VLOOKUP(Audit!#REF!,$V$13:$AE$22,4,FALSE)&amp; IF(Audit!#REF!=10,Audit!#REF!&amp;Audit!#REF!,"")</f>
        <v>#REF!</v>
      </c>
      <c r="F1059" s="17" t="e">
        <f>VLOOKUP(Audit!#REF!,$V$3:$AE$12,5,FALSE) &amp; VLOOKUP(Audit!#REF!,$V$13:$AE$22,5,FALSE)&amp; IF(Audit!#REF!=10,Audit!#REF!&amp;Audit!#REF!,"")</f>
        <v>#REF!</v>
      </c>
      <c r="G1059" s="17" t="e">
        <f>VLOOKUP(Audit!#REF!,$V$3:$AE$12,6,FALSE) &amp; VLOOKUP(Audit!#REF!,$V$13:$AE$22,6,FALSE)&amp; IF(Audit!#REF!=10,Audit!#REF!&amp;Audit!#REF!,"")</f>
        <v>#REF!</v>
      </c>
      <c r="H1059" s="17" t="e">
        <f>VLOOKUP(Audit!#REF!,$V$3:$AE$12,7,FALSE) &amp; VLOOKUP(Audit!#REF!,$V$13:$AE$22,7,FALSE)&amp;IF(Audit!#REF!=10,Audit!#REF!&amp;Audit!#REF!,"")</f>
        <v>#REF!</v>
      </c>
      <c r="I1059" s="17" t="e">
        <f>VLOOKUP(Audit!#REF!,$V$3:$AE$12,8,FALSE) &amp; Audit!#REF! &amp; VLOOKUP(Audit!#REF!,$V$13:$AE$22,8,FALSE)&amp;IF(Audit!#REF!=10,Audit!#REF!&amp;Audit!#REF!,"")</f>
        <v>#REF!</v>
      </c>
      <c r="J1059" s="17" t="e">
        <f>VLOOKUP(Audit!#REF!,$V$3:$AE$12,9,FALSE) &amp; VLOOKUP(Audit!#REF!,$V$13:$AE$22,9,FALSE) &amp; IF(Audit!#REF!=10,Audit!#REF!&amp;Audit!#REF!,"") &amp; IF(Audit!#REF!&lt;&gt;1,U1059,"")</f>
        <v>#REF!</v>
      </c>
      <c r="K1059" s="17" t="e">
        <f>VLOOKUP(Audit!#REF!,$V$3:$AE$12,10,FALSE) &amp; Audit!#REF! &amp; VLOOKUP(Audit!#REF!,$V$13:$AE$22,10,FALSE) &amp; IF(Audit!#REF!=10,Audit!#REF!&amp;Audit!#REF!,"") &amp; IF(Audit!#REF!&lt;&gt;1,U1059,"")</f>
        <v>#REF!</v>
      </c>
      <c r="L1059" s="10" t="e">
        <f>Audit!#REF!</f>
        <v>#REF!</v>
      </c>
      <c r="M1059" s="10" t="e">
        <f t="shared" si="491"/>
        <v>#REF!</v>
      </c>
      <c r="N1059" s="10" t="e">
        <f t="shared" si="492"/>
        <v>#REF!</v>
      </c>
      <c r="O1059" s="10" t="e">
        <f t="shared" si="493"/>
        <v>#REF!</v>
      </c>
      <c r="P1059" s="10" t="e">
        <f t="shared" si="494"/>
        <v>#REF!</v>
      </c>
      <c r="Q1059" s="10" t="e">
        <f t="shared" si="495"/>
        <v>#REF!</v>
      </c>
      <c r="R1059" s="10" t="e">
        <f t="shared" si="496"/>
        <v>#REF!</v>
      </c>
      <c r="S1059" s="10" t="e">
        <f t="shared" si="497"/>
        <v>#REF!</v>
      </c>
      <c r="T1059" s="10" t="e">
        <f t="shared" si="498"/>
        <v>#REF!</v>
      </c>
      <c r="U1059" s="17" t="e">
        <f>IF(Audit!#REF!="","",VLOOKUP(Audit!#REF!,$W$26:$X$35,2,FALSE)) &amp; Audit!#REF! &amp; IF(Audit!#REF!="","",IF(Audit!#REF!&lt;=1.4,VLOOKUP(Audit!#REF!,$W$38:X1104,2,FALSE),VLOOKUP(Audit!#REF!,$W$51:$X$61,2,FALSE))) &amp; IF(Audit!#REF!="","",VLOOKUP(Audit!#REF!,$Y$26:$Z$35,2,FALSE) &amp; Audit!#REF! &amp; IF(Audit!#REF!="","",IF(Audit!#REF!&lt;=1.4,VLOOKUP(Audit!#REF!,$Y$38:$Z$48,2,FALSE),VLOOKUP(Audit!#REF!,$Y$51:$Z$61,2,FALSE))))</f>
        <v>#REF!</v>
      </c>
      <c r="V1059" s="21"/>
      <c r="AH1059" s="49" t="e">
        <f>Audit!#REF!</f>
        <v>#REF!</v>
      </c>
      <c r="AI1059" s="50" t="e">
        <f>VLOOKUP(Audit!#REF!,$V$3:$AE$12,2,FALSE)&amp; IF(Audit!#REF!=10,Audit!#REF!,"")</f>
        <v>#REF!</v>
      </c>
      <c r="AJ1059" s="50" t="e">
        <f>VLOOKUP(Audit!#REF!,$V$13:$AE$22,2,FALSE)&amp; IF(Audit!#REF!=10,Audit!#REF!,"")</f>
        <v>#REF!</v>
      </c>
      <c r="AK1059" s="47" t="e">
        <f t="shared" si="499"/>
        <v>#REF!</v>
      </c>
      <c r="AL1059" s="50" t="e">
        <f>VLOOKUP(Audit!#REF!,$V$3:$AE$12,3,FALSE)&amp; IF(Audit!#REF!=10,Audit!#REF!,"")</f>
        <v>#REF!</v>
      </c>
      <c r="AM1059" s="50" t="e">
        <f>VLOOKUP(Audit!#REF!,$V$13:$AE$22,3,FALSE)&amp; IF(Audit!#REF!=10,Audit!#REF!,"")</f>
        <v>#REF!</v>
      </c>
      <c r="AN1059" s="47" t="e">
        <f t="shared" si="500"/>
        <v>#REF!</v>
      </c>
      <c r="AO1059" s="50" t="e">
        <f>VLOOKUP(Audit!#REF!,$V$3:$AE$12,4,FALSE) &amp;  Audit!#REF! &amp; IF(Audit!#REF!=10,Audit!#REF!,"")</f>
        <v>#REF!</v>
      </c>
      <c r="AP1059" s="50" t="e">
        <f>VLOOKUP(Audit!#REF!,$V$13:$AE$22,4,FALSE)&amp; IF(Audit!#REF!=10,Audit!#REF!,"")</f>
        <v>#REF!</v>
      </c>
      <c r="AQ1059" s="47" t="e">
        <f t="shared" si="501"/>
        <v>#REF!</v>
      </c>
      <c r="AR1059" s="50" t="e">
        <f>VLOOKUP(Audit!#REF!,$V$3:$AE$12,5,FALSE)&amp; IF(Audit!#REF!=10,Audit!#REF!,"")</f>
        <v>#REF!</v>
      </c>
      <c r="AS1059" s="50" t="e">
        <f>VLOOKUP(Audit!#REF!,$V$13:$AE$22,5,FALSE)&amp; IF(Audit!#REF!=10,Audit!#REF!,"")</f>
        <v>#REF!</v>
      </c>
      <c r="AT1059" s="47" t="e">
        <f t="shared" si="502"/>
        <v>#REF!</v>
      </c>
      <c r="AU1059" s="50" t="e">
        <f>VLOOKUP(Audit!#REF!,$V$3:$AE$12,6,FALSE)&amp; IF(Audit!#REF!=10,Audit!#REF!,"")</f>
        <v>#REF!</v>
      </c>
      <c r="AV1059" s="50" t="e">
        <f>VLOOKUP(Audit!#REF!,$V$13:$AE$22,6,FALSE)&amp; IF(Audit!#REF!=10,Audit!#REF!,"")</f>
        <v>#REF!</v>
      </c>
      <c r="AW1059" s="47" t="e">
        <f t="shared" si="503"/>
        <v>#REF!</v>
      </c>
      <c r="AX1059" s="50" t="e">
        <f>VLOOKUP(Audit!#REF!,$V$3:$AE$12,7,FALSE)&amp; IF(Audit!#REF!=10,Audit!#REF!,"")</f>
        <v>#REF!</v>
      </c>
      <c r="AY1059" s="50" t="e">
        <f>VLOOKUP(Audit!#REF!,$V$13:$AE$22,7,FALSE) &amp; IF(Audit!#REF!=10,Audit!#REF!,"")</f>
        <v>#REF!</v>
      </c>
      <c r="AZ1059" s="47" t="e">
        <f t="shared" si="504"/>
        <v>#REF!</v>
      </c>
      <c r="BA1059" s="50" t="e">
        <f>VLOOKUP(Audit!#REF!,$V$3:$AE$12,8,FALSE)&amp; Audit!#REF! &amp; IF(Audit!#REF!=10,Audit!#REF!,"")</f>
        <v>#REF!</v>
      </c>
      <c r="BB1059" s="50" t="e">
        <f>VLOOKUP(Audit!#REF!,$V$13:$AE$22,8,FALSE) &amp; IF(Audit!#REF!=10,Audit!#REF!,"")</f>
        <v>#REF!</v>
      </c>
      <c r="BC1059" s="47" t="e">
        <f t="shared" si="505"/>
        <v>#REF!</v>
      </c>
      <c r="BD1059" s="50" t="e">
        <f>VLOOKUP(Audit!#REF!,$V$3:$AE$12,9,FALSE)&amp; IF(Audit!#REF!=10,Audit!#REF!,"")</f>
        <v>#REF!</v>
      </c>
      <c r="BE1059" s="50" t="e">
        <f>VLOOKUP(Audit!#REF!,$V$13:$AE$22,9,FALSE) &amp; IF(Audit!#REF!=10,Audit!#REF!,"") &amp; IF(Audit!#REF!&lt;&gt;1,U1059,"")</f>
        <v>#REF!</v>
      </c>
      <c r="BF1059" s="47" t="e">
        <f t="shared" si="506"/>
        <v>#REF!</v>
      </c>
      <c r="BG1059" s="50" t="e">
        <f>VLOOKUP(Audit!#REF!,$V$3:$AE$12,10,FALSE) &amp; Audit!#REF! &amp; IF(Audit!#REF!=10,Audit!#REF!,"")</f>
        <v>#REF!</v>
      </c>
      <c r="BH1059" s="50" t="e">
        <f>VLOOKUP(Audit!#REF!,$V$13:$AE$22,10,FALSE) &amp; IF(Audit!#REF!=10,Audit!#REF!,"") &amp; IF(Audit!#REF!&lt;&gt;1,U1059,"")</f>
        <v>#REF!</v>
      </c>
      <c r="BI1059" s="47" t="e">
        <f t="shared" si="507"/>
        <v>#REF!</v>
      </c>
      <c r="BJ1059" s="48" t="str">
        <f t="shared" si="508"/>
        <v/>
      </c>
      <c r="BK1059" s="48" t="str">
        <f t="shared" si="509"/>
        <v/>
      </c>
      <c r="BL1059" s="48" t="str">
        <f t="shared" si="510"/>
        <v/>
      </c>
      <c r="BM1059" s="48" t="str">
        <f t="shared" si="511"/>
        <v/>
      </c>
      <c r="BN1059" s="48" t="str">
        <f t="shared" si="512"/>
        <v/>
      </c>
      <c r="BO1059" s="48" t="str">
        <f t="shared" si="513"/>
        <v/>
      </c>
      <c r="BP1059" s="48" t="str">
        <f t="shared" si="514"/>
        <v/>
      </c>
      <c r="BQ1059" s="48" t="str">
        <f t="shared" si="515"/>
        <v/>
      </c>
      <c r="BR1059" s="48" t="str">
        <f t="shared" si="516"/>
        <v/>
      </c>
      <c r="BS1059" s="48" t="str">
        <f t="shared" si="517"/>
        <v/>
      </c>
      <c r="BT1059" s="48" t="str">
        <f t="shared" si="518"/>
        <v/>
      </c>
      <c r="BU1059" s="48" t="str">
        <f t="shared" si="519"/>
        <v/>
      </c>
    </row>
    <row r="1060" spans="1:73">
      <c r="A1060" s="10" t="e">
        <f>Audit!#REF!</f>
        <v>#REF!</v>
      </c>
      <c r="B1060" s="10" t="e">
        <f t="shared" si="490"/>
        <v>#REF!</v>
      </c>
      <c r="C1060" s="17" t="e">
        <f>VLOOKUP(Audit!#REF!,$V$3:$AE$12,2,FALSE) &amp; VLOOKUP(Audit!#REF!,$V$13:$AE$22,2,FALSE)&amp; IF(Audit!#REF!=10,Audit!#REF!&amp;Audit!#REF!,"")</f>
        <v>#REF!</v>
      </c>
      <c r="D1060" s="17" t="e">
        <f>VLOOKUP(Audit!#REF!,$V$3:$AE$12,3,FALSE) &amp; VLOOKUP(Audit!#REF!,$V$13:$AE$22,3,FALSE) &amp;IF(Audit!#REF!=10,Audit!#REF!&amp;Audit!#REF!,"")</f>
        <v>#REF!</v>
      </c>
      <c r="E1060" s="17" t="e">
        <f>VLOOKUP(Audit!#REF!,$V$3:$AE$12,4,FALSE)&amp; Audit!#REF! &amp; VLOOKUP(Audit!#REF!,$V$13:$AE$22,4,FALSE)&amp; IF(Audit!#REF!=10,Audit!#REF!&amp;Audit!#REF!,"")</f>
        <v>#REF!</v>
      </c>
      <c r="F1060" s="17" t="e">
        <f>VLOOKUP(Audit!#REF!,$V$3:$AE$12,5,FALSE) &amp; VLOOKUP(Audit!#REF!,$V$13:$AE$22,5,FALSE)&amp; IF(Audit!#REF!=10,Audit!#REF!&amp;Audit!#REF!,"")</f>
        <v>#REF!</v>
      </c>
      <c r="G1060" s="17" t="e">
        <f>VLOOKUP(Audit!#REF!,$V$3:$AE$12,6,FALSE) &amp; VLOOKUP(Audit!#REF!,$V$13:$AE$22,6,FALSE)&amp; IF(Audit!#REF!=10,Audit!#REF!&amp;Audit!#REF!,"")</f>
        <v>#REF!</v>
      </c>
      <c r="H1060" s="17" t="e">
        <f>VLOOKUP(Audit!#REF!,$V$3:$AE$12,7,FALSE) &amp; VLOOKUP(Audit!#REF!,$V$13:$AE$22,7,FALSE)&amp;IF(Audit!#REF!=10,Audit!#REF!&amp;Audit!#REF!,"")</f>
        <v>#REF!</v>
      </c>
      <c r="I1060" s="17" t="e">
        <f>VLOOKUP(Audit!#REF!,$V$3:$AE$12,8,FALSE) &amp; Audit!#REF! &amp; VLOOKUP(Audit!#REF!,$V$13:$AE$22,8,FALSE)&amp;IF(Audit!#REF!=10,Audit!#REF!&amp;Audit!#REF!,"")</f>
        <v>#REF!</v>
      </c>
      <c r="J1060" s="17" t="e">
        <f>VLOOKUP(Audit!#REF!,$V$3:$AE$12,9,FALSE) &amp; VLOOKUP(Audit!#REF!,$V$13:$AE$22,9,FALSE) &amp; IF(Audit!#REF!=10,Audit!#REF!&amp;Audit!#REF!,"") &amp; IF(Audit!#REF!&lt;&gt;1,U1060,"")</f>
        <v>#REF!</v>
      </c>
      <c r="K1060" s="17" t="e">
        <f>VLOOKUP(Audit!#REF!,$V$3:$AE$12,10,FALSE) &amp; Audit!#REF! &amp; VLOOKUP(Audit!#REF!,$V$13:$AE$22,10,FALSE) &amp; IF(Audit!#REF!=10,Audit!#REF!&amp;Audit!#REF!,"") &amp; IF(Audit!#REF!&lt;&gt;1,U1060,"")</f>
        <v>#REF!</v>
      </c>
      <c r="L1060" s="10" t="e">
        <f>Audit!#REF!</f>
        <v>#REF!</v>
      </c>
      <c r="M1060" s="10" t="e">
        <f t="shared" si="491"/>
        <v>#REF!</v>
      </c>
      <c r="N1060" s="10" t="e">
        <f t="shared" si="492"/>
        <v>#REF!</v>
      </c>
      <c r="O1060" s="10" t="e">
        <f t="shared" si="493"/>
        <v>#REF!</v>
      </c>
      <c r="P1060" s="10" t="e">
        <f t="shared" si="494"/>
        <v>#REF!</v>
      </c>
      <c r="Q1060" s="10" t="e">
        <f t="shared" si="495"/>
        <v>#REF!</v>
      </c>
      <c r="R1060" s="10" t="e">
        <f t="shared" si="496"/>
        <v>#REF!</v>
      </c>
      <c r="S1060" s="10" t="e">
        <f t="shared" si="497"/>
        <v>#REF!</v>
      </c>
      <c r="T1060" s="10" t="e">
        <f t="shared" si="498"/>
        <v>#REF!</v>
      </c>
      <c r="U1060" s="17" t="e">
        <f>IF(Audit!#REF!="","",VLOOKUP(Audit!#REF!,$W$26:$X$35,2,FALSE)) &amp; Audit!#REF! &amp; IF(Audit!#REF!="","",IF(Audit!#REF!&lt;=1.4,VLOOKUP(Audit!#REF!,$W$38:X1105,2,FALSE),VLOOKUP(Audit!#REF!,$W$51:$X$61,2,FALSE))) &amp; IF(Audit!#REF!="","",VLOOKUP(Audit!#REF!,$Y$26:$Z$35,2,FALSE) &amp; Audit!#REF! &amp; IF(Audit!#REF!="","",IF(Audit!#REF!&lt;=1.4,VLOOKUP(Audit!#REF!,$Y$38:$Z$48,2,FALSE),VLOOKUP(Audit!#REF!,$Y$51:$Z$61,2,FALSE))))</f>
        <v>#REF!</v>
      </c>
      <c r="V1060" s="21"/>
      <c r="AH1060" s="49" t="e">
        <f>Audit!#REF!</f>
        <v>#REF!</v>
      </c>
      <c r="AI1060" s="50" t="e">
        <f>VLOOKUP(Audit!#REF!,$V$3:$AE$12,2,FALSE)&amp; IF(Audit!#REF!=10,Audit!#REF!,"")</f>
        <v>#REF!</v>
      </c>
      <c r="AJ1060" s="50" t="e">
        <f>VLOOKUP(Audit!#REF!,$V$13:$AE$22,2,FALSE)&amp; IF(Audit!#REF!=10,Audit!#REF!,"")</f>
        <v>#REF!</v>
      </c>
      <c r="AK1060" s="47" t="e">
        <f t="shared" si="499"/>
        <v>#REF!</v>
      </c>
      <c r="AL1060" s="50" t="e">
        <f>VLOOKUP(Audit!#REF!,$V$3:$AE$12,3,FALSE)&amp; IF(Audit!#REF!=10,Audit!#REF!,"")</f>
        <v>#REF!</v>
      </c>
      <c r="AM1060" s="50" t="e">
        <f>VLOOKUP(Audit!#REF!,$V$13:$AE$22,3,FALSE)&amp; IF(Audit!#REF!=10,Audit!#REF!,"")</f>
        <v>#REF!</v>
      </c>
      <c r="AN1060" s="47" t="e">
        <f t="shared" si="500"/>
        <v>#REF!</v>
      </c>
      <c r="AO1060" s="50" t="e">
        <f>VLOOKUP(Audit!#REF!,$V$3:$AE$12,4,FALSE) &amp;  Audit!#REF! &amp; IF(Audit!#REF!=10,Audit!#REF!,"")</f>
        <v>#REF!</v>
      </c>
      <c r="AP1060" s="50" t="e">
        <f>VLOOKUP(Audit!#REF!,$V$13:$AE$22,4,FALSE)&amp; IF(Audit!#REF!=10,Audit!#REF!,"")</f>
        <v>#REF!</v>
      </c>
      <c r="AQ1060" s="47" t="e">
        <f t="shared" si="501"/>
        <v>#REF!</v>
      </c>
      <c r="AR1060" s="50" t="e">
        <f>VLOOKUP(Audit!#REF!,$V$3:$AE$12,5,FALSE)&amp; IF(Audit!#REF!=10,Audit!#REF!,"")</f>
        <v>#REF!</v>
      </c>
      <c r="AS1060" s="50" t="e">
        <f>VLOOKUP(Audit!#REF!,$V$13:$AE$22,5,FALSE)&amp; IF(Audit!#REF!=10,Audit!#REF!,"")</f>
        <v>#REF!</v>
      </c>
      <c r="AT1060" s="47" t="e">
        <f t="shared" si="502"/>
        <v>#REF!</v>
      </c>
      <c r="AU1060" s="50" t="e">
        <f>VLOOKUP(Audit!#REF!,$V$3:$AE$12,6,FALSE)&amp; IF(Audit!#REF!=10,Audit!#REF!,"")</f>
        <v>#REF!</v>
      </c>
      <c r="AV1060" s="50" t="e">
        <f>VLOOKUP(Audit!#REF!,$V$13:$AE$22,6,FALSE)&amp; IF(Audit!#REF!=10,Audit!#REF!,"")</f>
        <v>#REF!</v>
      </c>
      <c r="AW1060" s="47" t="e">
        <f t="shared" si="503"/>
        <v>#REF!</v>
      </c>
      <c r="AX1060" s="50" t="e">
        <f>VLOOKUP(Audit!#REF!,$V$3:$AE$12,7,FALSE)&amp; IF(Audit!#REF!=10,Audit!#REF!,"")</f>
        <v>#REF!</v>
      </c>
      <c r="AY1060" s="50" t="e">
        <f>VLOOKUP(Audit!#REF!,$V$13:$AE$22,7,FALSE) &amp; IF(Audit!#REF!=10,Audit!#REF!,"")</f>
        <v>#REF!</v>
      </c>
      <c r="AZ1060" s="47" t="e">
        <f t="shared" si="504"/>
        <v>#REF!</v>
      </c>
      <c r="BA1060" s="50" t="e">
        <f>VLOOKUP(Audit!#REF!,$V$3:$AE$12,8,FALSE)&amp; Audit!#REF! &amp; IF(Audit!#REF!=10,Audit!#REF!,"")</f>
        <v>#REF!</v>
      </c>
      <c r="BB1060" s="50" t="e">
        <f>VLOOKUP(Audit!#REF!,$V$13:$AE$22,8,FALSE) &amp; IF(Audit!#REF!=10,Audit!#REF!,"")</f>
        <v>#REF!</v>
      </c>
      <c r="BC1060" s="47" t="e">
        <f t="shared" si="505"/>
        <v>#REF!</v>
      </c>
      <c r="BD1060" s="50" t="e">
        <f>VLOOKUP(Audit!#REF!,$V$3:$AE$12,9,FALSE)&amp; IF(Audit!#REF!=10,Audit!#REF!,"")</f>
        <v>#REF!</v>
      </c>
      <c r="BE1060" s="50" t="e">
        <f>VLOOKUP(Audit!#REF!,$V$13:$AE$22,9,FALSE) &amp; IF(Audit!#REF!=10,Audit!#REF!,"") &amp; IF(Audit!#REF!&lt;&gt;1,U1060,"")</f>
        <v>#REF!</v>
      </c>
      <c r="BF1060" s="47" t="e">
        <f t="shared" si="506"/>
        <v>#REF!</v>
      </c>
      <c r="BG1060" s="50" t="e">
        <f>VLOOKUP(Audit!#REF!,$V$3:$AE$12,10,FALSE) &amp; Audit!#REF! &amp; IF(Audit!#REF!=10,Audit!#REF!,"")</f>
        <v>#REF!</v>
      </c>
      <c r="BH1060" s="50" t="e">
        <f>VLOOKUP(Audit!#REF!,$V$13:$AE$22,10,FALSE) &amp; IF(Audit!#REF!=10,Audit!#REF!,"") &amp; IF(Audit!#REF!&lt;&gt;1,U1060,"")</f>
        <v>#REF!</v>
      </c>
      <c r="BI1060" s="47" t="e">
        <f t="shared" si="507"/>
        <v>#REF!</v>
      </c>
      <c r="BJ1060" s="48" t="str">
        <f t="shared" si="508"/>
        <v/>
      </c>
      <c r="BK1060" s="48" t="str">
        <f t="shared" si="509"/>
        <v/>
      </c>
      <c r="BL1060" s="48" t="str">
        <f t="shared" si="510"/>
        <v/>
      </c>
      <c r="BM1060" s="48" t="str">
        <f t="shared" si="511"/>
        <v/>
      </c>
      <c r="BN1060" s="48" t="str">
        <f t="shared" si="512"/>
        <v/>
      </c>
      <c r="BO1060" s="48" t="str">
        <f t="shared" si="513"/>
        <v/>
      </c>
      <c r="BP1060" s="48" t="str">
        <f t="shared" si="514"/>
        <v/>
      </c>
      <c r="BQ1060" s="48" t="str">
        <f t="shared" si="515"/>
        <v/>
      </c>
      <c r="BR1060" s="48" t="str">
        <f t="shared" si="516"/>
        <v/>
      </c>
      <c r="BS1060" s="48" t="str">
        <f t="shared" si="517"/>
        <v/>
      </c>
      <c r="BT1060" s="48" t="str">
        <f t="shared" si="518"/>
        <v/>
      </c>
      <c r="BU1060" s="48" t="str">
        <f t="shared" si="519"/>
        <v/>
      </c>
    </row>
    <row r="1061" spans="1:73">
      <c r="A1061" s="10" t="e">
        <f>Audit!#REF!</f>
        <v>#REF!</v>
      </c>
      <c r="B1061" s="10" t="e">
        <f t="shared" si="490"/>
        <v>#REF!</v>
      </c>
      <c r="C1061" s="17" t="e">
        <f>VLOOKUP(Audit!#REF!,$V$3:$AE$12,2,FALSE) &amp; VLOOKUP(Audit!#REF!,$V$13:$AE$22,2,FALSE)&amp; IF(Audit!#REF!=10,Audit!#REF!&amp;Audit!#REF!,"")</f>
        <v>#REF!</v>
      </c>
      <c r="D1061" s="17" t="e">
        <f>VLOOKUP(Audit!#REF!,$V$3:$AE$12,3,FALSE) &amp; VLOOKUP(Audit!#REF!,$V$13:$AE$22,3,FALSE) &amp;IF(Audit!#REF!=10,Audit!#REF!&amp;Audit!#REF!,"")</f>
        <v>#REF!</v>
      </c>
      <c r="E1061" s="17" t="e">
        <f>VLOOKUP(Audit!#REF!,$V$3:$AE$12,4,FALSE)&amp; Audit!#REF! &amp; VLOOKUP(Audit!#REF!,$V$13:$AE$22,4,FALSE)&amp; IF(Audit!#REF!=10,Audit!#REF!&amp;Audit!#REF!,"")</f>
        <v>#REF!</v>
      </c>
      <c r="F1061" s="17" t="e">
        <f>VLOOKUP(Audit!#REF!,$V$3:$AE$12,5,FALSE) &amp; VLOOKUP(Audit!#REF!,$V$13:$AE$22,5,FALSE)&amp; IF(Audit!#REF!=10,Audit!#REF!&amp;Audit!#REF!,"")</f>
        <v>#REF!</v>
      </c>
      <c r="G1061" s="17" t="e">
        <f>VLOOKUP(Audit!#REF!,$V$3:$AE$12,6,FALSE) &amp; VLOOKUP(Audit!#REF!,$V$13:$AE$22,6,FALSE)&amp; IF(Audit!#REF!=10,Audit!#REF!&amp;Audit!#REF!,"")</f>
        <v>#REF!</v>
      </c>
      <c r="H1061" s="17" t="e">
        <f>VLOOKUP(Audit!#REF!,$V$3:$AE$12,7,FALSE) &amp; VLOOKUP(Audit!#REF!,$V$13:$AE$22,7,FALSE)&amp;IF(Audit!#REF!=10,Audit!#REF!&amp;Audit!#REF!,"")</f>
        <v>#REF!</v>
      </c>
      <c r="I1061" s="17" t="e">
        <f>VLOOKUP(Audit!#REF!,$V$3:$AE$12,8,FALSE) &amp; Audit!#REF! &amp; VLOOKUP(Audit!#REF!,$V$13:$AE$22,8,FALSE)&amp;IF(Audit!#REF!=10,Audit!#REF!&amp;Audit!#REF!,"")</f>
        <v>#REF!</v>
      </c>
      <c r="J1061" s="17" t="e">
        <f>VLOOKUP(Audit!#REF!,$V$3:$AE$12,9,FALSE) &amp; VLOOKUP(Audit!#REF!,$V$13:$AE$22,9,FALSE) &amp; IF(Audit!#REF!=10,Audit!#REF!&amp;Audit!#REF!,"") &amp; IF(Audit!#REF!&lt;&gt;1,U1061,"")</f>
        <v>#REF!</v>
      </c>
      <c r="K1061" s="17" t="e">
        <f>VLOOKUP(Audit!#REF!,$V$3:$AE$12,10,FALSE) &amp; Audit!#REF! &amp; VLOOKUP(Audit!#REF!,$V$13:$AE$22,10,FALSE) &amp; IF(Audit!#REF!=10,Audit!#REF!&amp;Audit!#REF!,"") &amp; IF(Audit!#REF!&lt;&gt;1,U1061,"")</f>
        <v>#REF!</v>
      </c>
      <c r="L1061" s="10" t="e">
        <f>Audit!#REF!</f>
        <v>#REF!</v>
      </c>
      <c r="M1061" s="10" t="e">
        <f t="shared" si="491"/>
        <v>#REF!</v>
      </c>
      <c r="N1061" s="10" t="e">
        <f t="shared" si="492"/>
        <v>#REF!</v>
      </c>
      <c r="O1061" s="10" t="e">
        <f t="shared" si="493"/>
        <v>#REF!</v>
      </c>
      <c r="P1061" s="10" t="e">
        <f t="shared" si="494"/>
        <v>#REF!</v>
      </c>
      <c r="Q1061" s="10" t="e">
        <f t="shared" si="495"/>
        <v>#REF!</v>
      </c>
      <c r="R1061" s="10" t="e">
        <f t="shared" si="496"/>
        <v>#REF!</v>
      </c>
      <c r="S1061" s="10" t="e">
        <f t="shared" si="497"/>
        <v>#REF!</v>
      </c>
      <c r="T1061" s="10" t="e">
        <f t="shared" si="498"/>
        <v>#REF!</v>
      </c>
      <c r="U1061" s="17" t="e">
        <f>IF(Audit!#REF!="","",VLOOKUP(Audit!#REF!,$W$26:$X$35,2,FALSE)) &amp; Audit!#REF! &amp; IF(Audit!#REF!="","",IF(Audit!#REF!&lt;=1.4,VLOOKUP(Audit!#REF!,$W$38:X1106,2,FALSE),VLOOKUP(Audit!#REF!,$W$51:$X$61,2,FALSE))) &amp; IF(Audit!#REF!="","",VLOOKUP(Audit!#REF!,$Y$26:$Z$35,2,FALSE) &amp; Audit!#REF! &amp; IF(Audit!#REF!="","",IF(Audit!#REF!&lt;=1.4,VLOOKUP(Audit!#REF!,$Y$38:$Z$48,2,FALSE),VLOOKUP(Audit!#REF!,$Y$51:$Z$61,2,FALSE))))</f>
        <v>#REF!</v>
      </c>
      <c r="V1061" s="21"/>
      <c r="AH1061" s="49" t="e">
        <f>Audit!#REF!</f>
        <v>#REF!</v>
      </c>
      <c r="AI1061" s="50" t="e">
        <f>VLOOKUP(Audit!#REF!,$V$3:$AE$12,2,FALSE)&amp; IF(Audit!#REF!=10,Audit!#REF!,"")</f>
        <v>#REF!</v>
      </c>
      <c r="AJ1061" s="50" t="e">
        <f>VLOOKUP(Audit!#REF!,$V$13:$AE$22,2,FALSE)&amp; IF(Audit!#REF!=10,Audit!#REF!,"")</f>
        <v>#REF!</v>
      </c>
      <c r="AK1061" s="47" t="e">
        <f t="shared" si="499"/>
        <v>#REF!</v>
      </c>
      <c r="AL1061" s="50" t="e">
        <f>VLOOKUP(Audit!#REF!,$V$3:$AE$12,3,FALSE)&amp; IF(Audit!#REF!=10,Audit!#REF!,"")</f>
        <v>#REF!</v>
      </c>
      <c r="AM1061" s="50" t="e">
        <f>VLOOKUP(Audit!#REF!,$V$13:$AE$22,3,FALSE)&amp; IF(Audit!#REF!=10,Audit!#REF!,"")</f>
        <v>#REF!</v>
      </c>
      <c r="AN1061" s="47" t="e">
        <f t="shared" si="500"/>
        <v>#REF!</v>
      </c>
      <c r="AO1061" s="50" t="e">
        <f>VLOOKUP(Audit!#REF!,$V$3:$AE$12,4,FALSE) &amp;  Audit!#REF! &amp; IF(Audit!#REF!=10,Audit!#REF!,"")</f>
        <v>#REF!</v>
      </c>
      <c r="AP1061" s="50" t="e">
        <f>VLOOKUP(Audit!#REF!,$V$13:$AE$22,4,FALSE)&amp; IF(Audit!#REF!=10,Audit!#REF!,"")</f>
        <v>#REF!</v>
      </c>
      <c r="AQ1061" s="47" t="e">
        <f t="shared" si="501"/>
        <v>#REF!</v>
      </c>
      <c r="AR1061" s="50" t="e">
        <f>VLOOKUP(Audit!#REF!,$V$3:$AE$12,5,FALSE)&amp; IF(Audit!#REF!=10,Audit!#REF!,"")</f>
        <v>#REF!</v>
      </c>
      <c r="AS1061" s="50" t="e">
        <f>VLOOKUP(Audit!#REF!,$V$13:$AE$22,5,FALSE)&amp; IF(Audit!#REF!=10,Audit!#REF!,"")</f>
        <v>#REF!</v>
      </c>
      <c r="AT1061" s="47" t="e">
        <f t="shared" si="502"/>
        <v>#REF!</v>
      </c>
      <c r="AU1061" s="50" t="e">
        <f>VLOOKUP(Audit!#REF!,$V$3:$AE$12,6,FALSE)&amp; IF(Audit!#REF!=10,Audit!#REF!,"")</f>
        <v>#REF!</v>
      </c>
      <c r="AV1061" s="50" t="e">
        <f>VLOOKUP(Audit!#REF!,$V$13:$AE$22,6,FALSE)&amp; IF(Audit!#REF!=10,Audit!#REF!,"")</f>
        <v>#REF!</v>
      </c>
      <c r="AW1061" s="47" t="e">
        <f t="shared" si="503"/>
        <v>#REF!</v>
      </c>
      <c r="AX1061" s="50" t="e">
        <f>VLOOKUP(Audit!#REF!,$V$3:$AE$12,7,FALSE)&amp; IF(Audit!#REF!=10,Audit!#REF!,"")</f>
        <v>#REF!</v>
      </c>
      <c r="AY1061" s="50" t="e">
        <f>VLOOKUP(Audit!#REF!,$V$13:$AE$22,7,FALSE) &amp; IF(Audit!#REF!=10,Audit!#REF!,"")</f>
        <v>#REF!</v>
      </c>
      <c r="AZ1061" s="47" t="e">
        <f t="shared" si="504"/>
        <v>#REF!</v>
      </c>
      <c r="BA1061" s="50" t="e">
        <f>VLOOKUP(Audit!#REF!,$V$3:$AE$12,8,FALSE)&amp; Audit!#REF! &amp; IF(Audit!#REF!=10,Audit!#REF!,"")</f>
        <v>#REF!</v>
      </c>
      <c r="BB1061" s="50" t="e">
        <f>VLOOKUP(Audit!#REF!,$V$13:$AE$22,8,FALSE) &amp; IF(Audit!#REF!=10,Audit!#REF!,"")</f>
        <v>#REF!</v>
      </c>
      <c r="BC1061" s="47" t="e">
        <f t="shared" si="505"/>
        <v>#REF!</v>
      </c>
      <c r="BD1061" s="50" t="e">
        <f>VLOOKUP(Audit!#REF!,$V$3:$AE$12,9,FALSE)&amp; IF(Audit!#REF!=10,Audit!#REF!,"")</f>
        <v>#REF!</v>
      </c>
      <c r="BE1061" s="50" t="e">
        <f>VLOOKUP(Audit!#REF!,$V$13:$AE$22,9,FALSE) &amp; IF(Audit!#REF!=10,Audit!#REF!,"") &amp; IF(Audit!#REF!&lt;&gt;1,U1061,"")</f>
        <v>#REF!</v>
      </c>
      <c r="BF1061" s="47" t="e">
        <f t="shared" si="506"/>
        <v>#REF!</v>
      </c>
      <c r="BG1061" s="50" t="e">
        <f>VLOOKUP(Audit!#REF!,$V$3:$AE$12,10,FALSE) &amp; Audit!#REF! &amp; IF(Audit!#REF!=10,Audit!#REF!,"")</f>
        <v>#REF!</v>
      </c>
      <c r="BH1061" s="50" t="e">
        <f>VLOOKUP(Audit!#REF!,$V$13:$AE$22,10,FALSE) &amp; IF(Audit!#REF!=10,Audit!#REF!,"") &amp; IF(Audit!#REF!&lt;&gt;1,U1061,"")</f>
        <v>#REF!</v>
      </c>
      <c r="BI1061" s="47" t="e">
        <f t="shared" si="507"/>
        <v>#REF!</v>
      </c>
      <c r="BJ1061" s="48" t="str">
        <f t="shared" si="508"/>
        <v/>
      </c>
      <c r="BK1061" s="48" t="str">
        <f t="shared" si="509"/>
        <v/>
      </c>
      <c r="BL1061" s="48" t="str">
        <f t="shared" si="510"/>
        <v/>
      </c>
      <c r="BM1061" s="48" t="str">
        <f t="shared" si="511"/>
        <v/>
      </c>
      <c r="BN1061" s="48" t="str">
        <f t="shared" si="512"/>
        <v/>
      </c>
      <c r="BO1061" s="48" t="str">
        <f t="shared" si="513"/>
        <v/>
      </c>
      <c r="BP1061" s="48" t="str">
        <f t="shared" si="514"/>
        <v/>
      </c>
      <c r="BQ1061" s="48" t="str">
        <f t="shared" si="515"/>
        <v/>
      </c>
      <c r="BR1061" s="48" t="str">
        <f t="shared" si="516"/>
        <v/>
      </c>
      <c r="BS1061" s="48" t="str">
        <f t="shared" si="517"/>
        <v/>
      </c>
      <c r="BT1061" s="48" t="str">
        <f t="shared" si="518"/>
        <v/>
      </c>
      <c r="BU1061" s="48" t="str">
        <f t="shared" si="519"/>
        <v/>
      </c>
    </row>
    <row r="1062" spans="1:73">
      <c r="A1062" s="10" t="e">
        <f>Audit!#REF!</f>
        <v>#REF!</v>
      </c>
      <c r="B1062" s="10" t="e">
        <f t="shared" si="490"/>
        <v>#REF!</v>
      </c>
      <c r="C1062" s="17" t="e">
        <f>VLOOKUP(Audit!#REF!,$V$3:$AE$12,2,FALSE) &amp; VLOOKUP(Audit!#REF!,$V$13:$AE$22,2,FALSE)&amp; IF(Audit!#REF!=10,Audit!#REF!&amp;Audit!#REF!,"")</f>
        <v>#REF!</v>
      </c>
      <c r="D1062" s="17" t="e">
        <f>VLOOKUP(Audit!#REF!,$V$3:$AE$12,3,FALSE) &amp; VLOOKUP(Audit!#REF!,$V$13:$AE$22,3,FALSE) &amp;IF(Audit!#REF!=10,Audit!#REF!&amp;Audit!#REF!,"")</f>
        <v>#REF!</v>
      </c>
      <c r="E1062" s="17" t="e">
        <f>VLOOKUP(Audit!#REF!,$V$3:$AE$12,4,FALSE)&amp; Audit!#REF! &amp; VLOOKUP(Audit!#REF!,$V$13:$AE$22,4,FALSE)&amp; IF(Audit!#REF!=10,Audit!#REF!&amp;Audit!#REF!,"")</f>
        <v>#REF!</v>
      </c>
      <c r="F1062" s="17" t="e">
        <f>VLOOKUP(Audit!#REF!,$V$3:$AE$12,5,FALSE) &amp; VLOOKUP(Audit!#REF!,$V$13:$AE$22,5,FALSE)&amp; IF(Audit!#REF!=10,Audit!#REF!&amp;Audit!#REF!,"")</f>
        <v>#REF!</v>
      </c>
      <c r="G1062" s="17" t="e">
        <f>VLOOKUP(Audit!#REF!,$V$3:$AE$12,6,FALSE) &amp; VLOOKUP(Audit!#REF!,$V$13:$AE$22,6,FALSE)&amp; IF(Audit!#REF!=10,Audit!#REF!&amp;Audit!#REF!,"")</f>
        <v>#REF!</v>
      </c>
      <c r="H1062" s="17" t="e">
        <f>VLOOKUP(Audit!#REF!,$V$3:$AE$12,7,FALSE) &amp; VLOOKUP(Audit!#REF!,$V$13:$AE$22,7,FALSE)&amp;IF(Audit!#REF!=10,Audit!#REF!&amp;Audit!#REF!,"")</f>
        <v>#REF!</v>
      </c>
      <c r="I1062" s="17" t="e">
        <f>VLOOKUP(Audit!#REF!,$V$3:$AE$12,8,FALSE) &amp; Audit!#REF! &amp; VLOOKUP(Audit!#REF!,$V$13:$AE$22,8,FALSE)&amp;IF(Audit!#REF!=10,Audit!#REF!&amp;Audit!#REF!,"")</f>
        <v>#REF!</v>
      </c>
      <c r="J1062" s="17" t="e">
        <f>VLOOKUP(Audit!#REF!,$V$3:$AE$12,9,FALSE) &amp; VLOOKUP(Audit!#REF!,$V$13:$AE$22,9,FALSE) &amp; IF(Audit!#REF!=10,Audit!#REF!&amp;Audit!#REF!,"") &amp; IF(Audit!#REF!&lt;&gt;1,U1062,"")</f>
        <v>#REF!</v>
      </c>
      <c r="K1062" s="17" t="e">
        <f>VLOOKUP(Audit!#REF!,$V$3:$AE$12,10,FALSE) &amp; Audit!#REF! &amp; VLOOKUP(Audit!#REF!,$V$13:$AE$22,10,FALSE) &amp; IF(Audit!#REF!=10,Audit!#REF!&amp;Audit!#REF!,"") &amp; IF(Audit!#REF!&lt;&gt;1,U1062,"")</f>
        <v>#REF!</v>
      </c>
      <c r="L1062" s="10" t="e">
        <f>Audit!#REF!</f>
        <v>#REF!</v>
      </c>
      <c r="M1062" s="10" t="e">
        <f t="shared" si="491"/>
        <v>#REF!</v>
      </c>
      <c r="N1062" s="10" t="e">
        <f t="shared" si="492"/>
        <v>#REF!</v>
      </c>
      <c r="O1062" s="10" t="e">
        <f t="shared" si="493"/>
        <v>#REF!</v>
      </c>
      <c r="P1062" s="10" t="e">
        <f t="shared" si="494"/>
        <v>#REF!</v>
      </c>
      <c r="Q1062" s="10" t="e">
        <f t="shared" si="495"/>
        <v>#REF!</v>
      </c>
      <c r="R1062" s="10" t="e">
        <f t="shared" si="496"/>
        <v>#REF!</v>
      </c>
      <c r="S1062" s="10" t="e">
        <f t="shared" si="497"/>
        <v>#REF!</v>
      </c>
      <c r="T1062" s="10" t="e">
        <f t="shared" si="498"/>
        <v>#REF!</v>
      </c>
      <c r="U1062" s="17" t="e">
        <f>IF(Audit!#REF!="","",VLOOKUP(Audit!#REF!,$W$26:$X$35,2,FALSE)) &amp; Audit!#REF! &amp; IF(Audit!#REF!="","",IF(Audit!#REF!&lt;=1.4,VLOOKUP(Audit!#REF!,$W$38:X1107,2,FALSE),VLOOKUP(Audit!#REF!,$W$51:$X$61,2,FALSE))) &amp; IF(Audit!#REF!="","",VLOOKUP(Audit!#REF!,$Y$26:$Z$35,2,FALSE) &amp; Audit!#REF! &amp; IF(Audit!#REF!="","",IF(Audit!#REF!&lt;=1.4,VLOOKUP(Audit!#REF!,$Y$38:$Z$48,2,FALSE),VLOOKUP(Audit!#REF!,$Y$51:$Z$61,2,FALSE))))</f>
        <v>#REF!</v>
      </c>
      <c r="V1062" s="21"/>
      <c r="AH1062" s="49" t="e">
        <f>Audit!#REF!</f>
        <v>#REF!</v>
      </c>
      <c r="AI1062" s="50" t="e">
        <f>VLOOKUP(Audit!#REF!,$V$3:$AE$12,2,FALSE)&amp; IF(Audit!#REF!=10,Audit!#REF!,"")</f>
        <v>#REF!</v>
      </c>
      <c r="AJ1062" s="50" t="e">
        <f>VLOOKUP(Audit!#REF!,$V$13:$AE$22,2,FALSE)&amp; IF(Audit!#REF!=10,Audit!#REF!,"")</f>
        <v>#REF!</v>
      </c>
      <c r="AK1062" s="47" t="e">
        <f t="shared" si="499"/>
        <v>#REF!</v>
      </c>
      <c r="AL1062" s="50" t="e">
        <f>VLOOKUP(Audit!#REF!,$V$3:$AE$12,3,FALSE)&amp; IF(Audit!#REF!=10,Audit!#REF!,"")</f>
        <v>#REF!</v>
      </c>
      <c r="AM1062" s="50" t="e">
        <f>VLOOKUP(Audit!#REF!,$V$13:$AE$22,3,FALSE)&amp; IF(Audit!#REF!=10,Audit!#REF!,"")</f>
        <v>#REF!</v>
      </c>
      <c r="AN1062" s="47" t="e">
        <f t="shared" si="500"/>
        <v>#REF!</v>
      </c>
      <c r="AO1062" s="50" t="e">
        <f>VLOOKUP(Audit!#REF!,$V$3:$AE$12,4,FALSE) &amp;  Audit!#REF! &amp; IF(Audit!#REF!=10,Audit!#REF!,"")</f>
        <v>#REF!</v>
      </c>
      <c r="AP1062" s="50" t="e">
        <f>VLOOKUP(Audit!#REF!,$V$13:$AE$22,4,FALSE)&amp; IF(Audit!#REF!=10,Audit!#REF!,"")</f>
        <v>#REF!</v>
      </c>
      <c r="AQ1062" s="47" t="e">
        <f t="shared" si="501"/>
        <v>#REF!</v>
      </c>
      <c r="AR1062" s="50" t="e">
        <f>VLOOKUP(Audit!#REF!,$V$3:$AE$12,5,FALSE)&amp; IF(Audit!#REF!=10,Audit!#REF!,"")</f>
        <v>#REF!</v>
      </c>
      <c r="AS1062" s="50" t="e">
        <f>VLOOKUP(Audit!#REF!,$V$13:$AE$22,5,FALSE)&amp; IF(Audit!#REF!=10,Audit!#REF!,"")</f>
        <v>#REF!</v>
      </c>
      <c r="AT1062" s="47" t="e">
        <f t="shared" si="502"/>
        <v>#REF!</v>
      </c>
      <c r="AU1062" s="50" t="e">
        <f>VLOOKUP(Audit!#REF!,$V$3:$AE$12,6,FALSE)&amp; IF(Audit!#REF!=10,Audit!#REF!,"")</f>
        <v>#REF!</v>
      </c>
      <c r="AV1062" s="50" t="e">
        <f>VLOOKUP(Audit!#REF!,$V$13:$AE$22,6,FALSE)&amp; IF(Audit!#REF!=10,Audit!#REF!,"")</f>
        <v>#REF!</v>
      </c>
      <c r="AW1062" s="47" t="e">
        <f t="shared" si="503"/>
        <v>#REF!</v>
      </c>
      <c r="AX1062" s="50" t="e">
        <f>VLOOKUP(Audit!#REF!,$V$3:$AE$12,7,FALSE)&amp; IF(Audit!#REF!=10,Audit!#REF!,"")</f>
        <v>#REF!</v>
      </c>
      <c r="AY1062" s="50" t="e">
        <f>VLOOKUP(Audit!#REF!,$V$13:$AE$22,7,FALSE) &amp; IF(Audit!#REF!=10,Audit!#REF!,"")</f>
        <v>#REF!</v>
      </c>
      <c r="AZ1062" s="47" t="e">
        <f t="shared" si="504"/>
        <v>#REF!</v>
      </c>
      <c r="BA1062" s="50" t="e">
        <f>VLOOKUP(Audit!#REF!,$V$3:$AE$12,8,FALSE)&amp; Audit!#REF! &amp; IF(Audit!#REF!=10,Audit!#REF!,"")</f>
        <v>#REF!</v>
      </c>
      <c r="BB1062" s="50" t="e">
        <f>VLOOKUP(Audit!#REF!,$V$13:$AE$22,8,FALSE) &amp; IF(Audit!#REF!=10,Audit!#REF!,"")</f>
        <v>#REF!</v>
      </c>
      <c r="BC1062" s="47" t="e">
        <f t="shared" si="505"/>
        <v>#REF!</v>
      </c>
      <c r="BD1062" s="50" t="e">
        <f>VLOOKUP(Audit!#REF!,$V$3:$AE$12,9,FALSE)&amp; IF(Audit!#REF!=10,Audit!#REF!,"")</f>
        <v>#REF!</v>
      </c>
      <c r="BE1062" s="50" t="e">
        <f>VLOOKUP(Audit!#REF!,$V$13:$AE$22,9,FALSE) &amp; IF(Audit!#REF!=10,Audit!#REF!,"") &amp; IF(Audit!#REF!&lt;&gt;1,U1062,"")</f>
        <v>#REF!</v>
      </c>
      <c r="BF1062" s="47" t="e">
        <f t="shared" si="506"/>
        <v>#REF!</v>
      </c>
      <c r="BG1062" s="50" t="e">
        <f>VLOOKUP(Audit!#REF!,$V$3:$AE$12,10,FALSE) &amp; Audit!#REF! &amp; IF(Audit!#REF!=10,Audit!#REF!,"")</f>
        <v>#REF!</v>
      </c>
      <c r="BH1062" s="50" t="e">
        <f>VLOOKUP(Audit!#REF!,$V$13:$AE$22,10,FALSE) &amp; IF(Audit!#REF!=10,Audit!#REF!,"") &amp; IF(Audit!#REF!&lt;&gt;1,U1062,"")</f>
        <v>#REF!</v>
      </c>
      <c r="BI1062" s="47" t="e">
        <f t="shared" si="507"/>
        <v>#REF!</v>
      </c>
      <c r="BJ1062" s="48" t="str">
        <f t="shared" si="508"/>
        <v/>
      </c>
      <c r="BK1062" s="48" t="str">
        <f t="shared" si="509"/>
        <v/>
      </c>
      <c r="BL1062" s="48" t="str">
        <f t="shared" si="510"/>
        <v/>
      </c>
      <c r="BM1062" s="48" t="str">
        <f t="shared" si="511"/>
        <v/>
      </c>
      <c r="BN1062" s="48" t="str">
        <f t="shared" si="512"/>
        <v/>
      </c>
      <c r="BO1062" s="48" t="str">
        <f t="shared" si="513"/>
        <v/>
      </c>
      <c r="BP1062" s="48" t="str">
        <f t="shared" si="514"/>
        <v/>
      </c>
      <c r="BQ1062" s="48" t="str">
        <f t="shared" si="515"/>
        <v/>
      </c>
      <c r="BR1062" s="48" t="str">
        <f t="shared" si="516"/>
        <v/>
      </c>
      <c r="BS1062" s="48" t="str">
        <f t="shared" si="517"/>
        <v/>
      </c>
      <c r="BT1062" s="48" t="str">
        <f t="shared" si="518"/>
        <v/>
      </c>
      <c r="BU1062" s="48" t="str">
        <f t="shared" si="519"/>
        <v/>
      </c>
    </row>
    <row r="1063" spans="1:73">
      <c r="A1063" s="10" t="e">
        <f>Audit!#REF!</f>
        <v>#REF!</v>
      </c>
      <c r="B1063" s="10" t="e">
        <f t="shared" si="490"/>
        <v>#REF!</v>
      </c>
      <c r="C1063" s="17" t="e">
        <f>VLOOKUP(Audit!#REF!,$V$3:$AE$12,2,FALSE) &amp; VLOOKUP(Audit!#REF!,$V$13:$AE$22,2,FALSE)&amp; IF(Audit!#REF!=10,Audit!#REF!&amp;Audit!#REF!,"")</f>
        <v>#REF!</v>
      </c>
      <c r="D1063" s="17" t="e">
        <f>VLOOKUP(Audit!#REF!,$V$3:$AE$12,3,FALSE) &amp; VLOOKUP(Audit!#REF!,$V$13:$AE$22,3,FALSE) &amp;IF(Audit!#REF!=10,Audit!#REF!&amp;Audit!#REF!,"")</f>
        <v>#REF!</v>
      </c>
      <c r="E1063" s="17" t="e">
        <f>VLOOKUP(Audit!#REF!,$V$3:$AE$12,4,FALSE)&amp; Audit!#REF! &amp; VLOOKUP(Audit!#REF!,$V$13:$AE$22,4,FALSE)&amp; IF(Audit!#REF!=10,Audit!#REF!&amp;Audit!#REF!,"")</f>
        <v>#REF!</v>
      </c>
      <c r="F1063" s="17" t="e">
        <f>VLOOKUP(Audit!#REF!,$V$3:$AE$12,5,FALSE) &amp; VLOOKUP(Audit!#REF!,$V$13:$AE$22,5,FALSE)&amp; IF(Audit!#REF!=10,Audit!#REF!&amp;Audit!#REF!,"")</f>
        <v>#REF!</v>
      </c>
      <c r="G1063" s="17" t="e">
        <f>VLOOKUP(Audit!#REF!,$V$3:$AE$12,6,FALSE) &amp; VLOOKUP(Audit!#REF!,$V$13:$AE$22,6,FALSE)&amp; IF(Audit!#REF!=10,Audit!#REF!&amp;Audit!#REF!,"")</f>
        <v>#REF!</v>
      </c>
      <c r="H1063" s="17" t="e">
        <f>VLOOKUP(Audit!#REF!,$V$3:$AE$12,7,FALSE) &amp; VLOOKUP(Audit!#REF!,$V$13:$AE$22,7,FALSE)&amp;IF(Audit!#REF!=10,Audit!#REF!&amp;Audit!#REF!,"")</f>
        <v>#REF!</v>
      </c>
      <c r="I1063" s="17" t="e">
        <f>VLOOKUP(Audit!#REF!,$V$3:$AE$12,8,FALSE) &amp; Audit!#REF! &amp; VLOOKUP(Audit!#REF!,$V$13:$AE$22,8,FALSE)&amp;IF(Audit!#REF!=10,Audit!#REF!&amp;Audit!#REF!,"")</f>
        <v>#REF!</v>
      </c>
      <c r="J1063" s="17" t="e">
        <f>VLOOKUP(Audit!#REF!,$V$3:$AE$12,9,FALSE) &amp; VLOOKUP(Audit!#REF!,$V$13:$AE$22,9,FALSE) &amp; IF(Audit!#REF!=10,Audit!#REF!&amp;Audit!#REF!,"") &amp; IF(Audit!#REF!&lt;&gt;1,U1063,"")</f>
        <v>#REF!</v>
      </c>
      <c r="K1063" s="17" t="e">
        <f>VLOOKUP(Audit!#REF!,$V$3:$AE$12,10,FALSE) &amp; Audit!#REF! &amp; VLOOKUP(Audit!#REF!,$V$13:$AE$22,10,FALSE) &amp; IF(Audit!#REF!=10,Audit!#REF!&amp;Audit!#REF!,"") &amp; IF(Audit!#REF!&lt;&gt;1,U1063,"")</f>
        <v>#REF!</v>
      </c>
      <c r="L1063" s="10" t="e">
        <f>Audit!#REF!</f>
        <v>#REF!</v>
      </c>
      <c r="M1063" s="10" t="e">
        <f t="shared" si="491"/>
        <v>#REF!</v>
      </c>
      <c r="N1063" s="10" t="e">
        <f t="shared" si="492"/>
        <v>#REF!</v>
      </c>
      <c r="O1063" s="10" t="e">
        <f t="shared" si="493"/>
        <v>#REF!</v>
      </c>
      <c r="P1063" s="10" t="e">
        <f t="shared" si="494"/>
        <v>#REF!</v>
      </c>
      <c r="Q1063" s="10" t="e">
        <f t="shared" si="495"/>
        <v>#REF!</v>
      </c>
      <c r="R1063" s="10" t="e">
        <f t="shared" si="496"/>
        <v>#REF!</v>
      </c>
      <c r="S1063" s="10" t="e">
        <f t="shared" si="497"/>
        <v>#REF!</v>
      </c>
      <c r="T1063" s="10" t="e">
        <f t="shared" si="498"/>
        <v>#REF!</v>
      </c>
      <c r="U1063" s="17" t="e">
        <f>IF(Audit!#REF!="","",VLOOKUP(Audit!#REF!,$W$26:$X$35,2,FALSE)) &amp; Audit!#REF! &amp; IF(Audit!#REF!="","",IF(Audit!#REF!&lt;=1.4,VLOOKUP(Audit!#REF!,$W$38:X1108,2,FALSE),VLOOKUP(Audit!#REF!,$W$51:$X$61,2,FALSE))) &amp; IF(Audit!#REF!="","",VLOOKUP(Audit!#REF!,$Y$26:$Z$35,2,FALSE) &amp; Audit!#REF! &amp; IF(Audit!#REF!="","",IF(Audit!#REF!&lt;=1.4,VLOOKUP(Audit!#REF!,$Y$38:$Z$48,2,FALSE),VLOOKUP(Audit!#REF!,$Y$51:$Z$61,2,FALSE))))</f>
        <v>#REF!</v>
      </c>
      <c r="V1063" s="21"/>
      <c r="AH1063" s="49" t="e">
        <f>Audit!#REF!</f>
        <v>#REF!</v>
      </c>
      <c r="AI1063" s="50" t="e">
        <f>VLOOKUP(Audit!#REF!,$V$3:$AE$12,2,FALSE)&amp; IF(Audit!#REF!=10,Audit!#REF!,"")</f>
        <v>#REF!</v>
      </c>
      <c r="AJ1063" s="50" t="e">
        <f>VLOOKUP(Audit!#REF!,$V$13:$AE$22,2,FALSE)&amp; IF(Audit!#REF!=10,Audit!#REF!,"")</f>
        <v>#REF!</v>
      </c>
      <c r="AK1063" s="47" t="e">
        <f t="shared" si="499"/>
        <v>#REF!</v>
      </c>
      <c r="AL1063" s="50" t="e">
        <f>VLOOKUP(Audit!#REF!,$V$3:$AE$12,3,FALSE)&amp; IF(Audit!#REF!=10,Audit!#REF!,"")</f>
        <v>#REF!</v>
      </c>
      <c r="AM1063" s="50" t="e">
        <f>VLOOKUP(Audit!#REF!,$V$13:$AE$22,3,FALSE)&amp; IF(Audit!#REF!=10,Audit!#REF!,"")</f>
        <v>#REF!</v>
      </c>
      <c r="AN1063" s="47" t="e">
        <f t="shared" si="500"/>
        <v>#REF!</v>
      </c>
      <c r="AO1063" s="50" t="e">
        <f>VLOOKUP(Audit!#REF!,$V$3:$AE$12,4,FALSE) &amp;  Audit!#REF! &amp; IF(Audit!#REF!=10,Audit!#REF!,"")</f>
        <v>#REF!</v>
      </c>
      <c r="AP1063" s="50" t="e">
        <f>VLOOKUP(Audit!#REF!,$V$13:$AE$22,4,FALSE)&amp; IF(Audit!#REF!=10,Audit!#REF!,"")</f>
        <v>#REF!</v>
      </c>
      <c r="AQ1063" s="47" t="e">
        <f t="shared" si="501"/>
        <v>#REF!</v>
      </c>
      <c r="AR1063" s="50" t="e">
        <f>VLOOKUP(Audit!#REF!,$V$3:$AE$12,5,FALSE)&amp; IF(Audit!#REF!=10,Audit!#REF!,"")</f>
        <v>#REF!</v>
      </c>
      <c r="AS1063" s="50" t="e">
        <f>VLOOKUP(Audit!#REF!,$V$13:$AE$22,5,FALSE)&amp; IF(Audit!#REF!=10,Audit!#REF!,"")</f>
        <v>#REF!</v>
      </c>
      <c r="AT1063" s="47" t="e">
        <f t="shared" si="502"/>
        <v>#REF!</v>
      </c>
      <c r="AU1063" s="50" t="e">
        <f>VLOOKUP(Audit!#REF!,$V$3:$AE$12,6,FALSE)&amp; IF(Audit!#REF!=10,Audit!#REF!,"")</f>
        <v>#REF!</v>
      </c>
      <c r="AV1063" s="50" t="e">
        <f>VLOOKUP(Audit!#REF!,$V$13:$AE$22,6,FALSE)&amp; IF(Audit!#REF!=10,Audit!#REF!,"")</f>
        <v>#REF!</v>
      </c>
      <c r="AW1063" s="47" t="e">
        <f t="shared" si="503"/>
        <v>#REF!</v>
      </c>
      <c r="AX1063" s="50" t="e">
        <f>VLOOKUP(Audit!#REF!,$V$3:$AE$12,7,FALSE)&amp; IF(Audit!#REF!=10,Audit!#REF!,"")</f>
        <v>#REF!</v>
      </c>
      <c r="AY1063" s="50" t="e">
        <f>VLOOKUP(Audit!#REF!,$V$13:$AE$22,7,FALSE) &amp; IF(Audit!#REF!=10,Audit!#REF!,"")</f>
        <v>#REF!</v>
      </c>
      <c r="AZ1063" s="47" t="e">
        <f t="shared" si="504"/>
        <v>#REF!</v>
      </c>
      <c r="BA1063" s="50" t="e">
        <f>VLOOKUP(Audit!#REF!,$V$3:$AE$12,8,FALSE)&amp; Audit!#REF! &amp; IF(Audit!#REF!=10,Audit!#REF!,"")</f>
        <v>#REF!</v>
      </c>
      <c r="BB1063" s="50" t="e">
        <f>VLOOKUP(Audit!#REF!,$V$13:$AE$22,8,FALSE) &amp; IF(Audit!#REF!=10,Audit!#REF!,"")</f>
        <v>#REF!</v>
      </c>
      <c r="BC1063" s="47" t="e">
        <f t="shared" si="505"/>
        <v>#REF!</v>
      </c>
      <c r="BD1063" s="50" t="e">
        <f>VLOOKUP(Audit!#REF!,$V$3:$AE$12,9,FALSE)&amp; IF(Audit!#REF!=10,Audit!#REF!,"")</f>
        <v>#REF!</v>
      </c>
      <c r="BE1063" s="50" t="e">
        <f>VLOOKUP(Audit!#REF!,$V$13:$AE$22,9,FALSE) &amp; IF(Audit!#REF!=10,Audit!#REF!,"") &amp; IF(Audit!#REF!&lt;&gt;1,U1063,"")</f>
        <v>#REF!</v>
      </c>
      <c r="BF1063" s="47" t="e">
        <f t="shared" si="506"/>
        <v>#REF!</v>
      </c>
      <c r="BG1063" s="50" t="e">
        <f>VLOOKUP(Audit!#REF!,$V$3:$AE$12,10,FALSE) &amp; Audit!#REF! &amp; IF(Audit!#REF!=10,Audit!#REF!,"")</f>
        <v>#REF!</v>
      </c>
      <c r="BH1063" s="50" t="e">
        <f>VLOOKUP(Audit!#REF!,$V$13:$AE$22,10,FALSE) &amp; IF(Audit!#REF!=10,Audit!#REF!,"") &amp; IF(Audit!#REF!&lt;&gt;1,U1063,"")</f>
        <v>#REF!</v>
      </c>
      <c r="BI1063" s="47" t="e">
        <f t="shared" si="507"/>
        <v>#REF!</v>
      </c>
      <c r="BJ1063" s="48" t="str">
        <f t="shared" si="508"/>
        <v/>
      </c>
      <c r="BK1063" s="48" t="str">
        <f t="shared" si="509"/>
        <v/>
      </c>
      <c r="BL1063" s="48" t="str">
        <f t="shared" si="510"/>
        <v/>
      </c>
      <c r="BM1063" s="48" t="str">
        <f t="shared" si="511"/>
        <v/>
      </c>
      <c r="BN1063" s="48" t="str">
        <f t="shared" si="512"/>
        <v/>
      </c>
      <c r="BO1063" s="48" t="str">
        <f t="shared" si="513"/>
        <v/>
      </c>
      <c r="BP1063" s="48" t="str">
        <f t="shared" si="514"/>
        <v/>
      </c>
      <c r="BQ1063" s="48" t="str">
        <f t="shared" si="515"/>
        <v/>
      </c>
      <c r="BR1063" s="48" t="str">
        <f t="shared" si="516"/>
        <v/>
      </c>
      <c r="BS1063" s="48" t="str">
        <f t="shared" si="517"/>
        <v/>
      </c>
      <c r="BT1063" s="48" t="str">
        <f t="shared" si="518"/>
        <v/>
      </c>
      <c r="BU1063" s="48" t="str">
        <f t="shared" si="519"/>
        <v/>
      </c>
    </row>
    <row r="1064" spans="1:73">
      <c r="A1064" s="10" t="e">
        <f>Audit!#REF!</f>
        <v>#REF!</v>
      </c>
      <c r="B1064" s="10" t="e">
        <f t="shared" si="490"/>
        <v>#REF!</v>
      </c>
      <c r="C1064" s="17" t="e">
        <f>VLOOKUP(Audit!#REF!,$V$3:$AE$12,2,FALSE) &amp; VLOOKUP(Audit!#REF!,$V$13:$AE$22,2,FALSE)&amp; IF(Audit!#REF!=10,Audit!#REF!&amp;Audit!#REF!,"")</f>
        <v>#REF!</v>
      </c>
      <c r="D1064" s="17" t="e">
        <f>VLOOKUP(Audit!#REF!,$V$3:$AE$12,3,FALSE) &amp; VLOOKUP(Audit!#REF!,$V$13:$AE$22,3,FALSE) &amp;IF(Audit!#REF!=10,Audit!#REF!&amp;Audit!#REF!,"")</f>
        <v>#REF!</v>
      </c>
      <c r="E1064" s="17" t="e">
        <f>VLOOKUP(Audit!#REF!,$V$3:$AE$12,4,FALSE)&amp; Audit!#REF! &amp; VLOOKUP(Audit!#REF!,$V$13:$AE$22,4,FALSE)&amp; IF(Audit!#REF!=10,Audit!#REF!&amp;Audit!#REF!,"")</f>
        <v>#REF!</v>
      </c>
      <c r="F1064" s="17" t="e">
        <f>VLOOKUP(Audit!#REF!,$V$3:$AE$12,5,FALSE) &amp; VLOOKUP(Audit!#REF!,$V$13:$AE$22,5,FALSE)&amp; IF(Audit!#REF!=10,Audit!#REF!&amp;Audit!#REF!,"")</f>
        <v>#REF!</v>
      </c>
      <c r="G1064" s="17" t="e">
        <f>VLOOKUP(Audit!#REF!,$V$3:$AE$12,6,FALSE) &amp; VLOOKUP(Audit!#REF!,$V$13:$AE$22,6,FALSE)&amp; IF(Audit!#REF!=10,Audit!#REF!&amp;Audit!#REF!,"")</f>
        <v>#REF!</v>
      </c>
      <c r="H1064" s="17" t="e">
        <f>VLOOKUP(Audit!#REF!,$V$3:$AE$12,7,FALSE) &amp; VLOOKUP(Audit!#REF!,$V$13:$AE$22,7,FALSE)&amp;IF(Audit!#REF!=10,Audit!#REF!&amp;Audit!#REF!,"")</f>
        <v>#REF!</v>
      </c>
      <c r="I1064" s="17" t="e">
        <f>VLOOKUP(Audit!#REF!,$V$3:$AE$12,8,FALSE) &amp; Audit!#REF! &amp; VLOOKUP(Audit!#REF!,$V$13:$AE$22,8,FALSE)&amp;IF(Audit!#REF!=10,Audit!#REF!&amp;Audit!#REF!,"")</f>
        <v>#REF!</v>
      </c>
      <c r="J1064" s="17" t="e">
        <f>VLOOKUP(Audit!#REF!,$V$3:$AE$12,9,FALSE) &amp; VLOOKUP(Audit!#REF!,$V$13:$AE$22,9,FALSE) &amp; IF(Audit!#REF!=10,Audit!#REF!&amp;Audit!#REF!,"") &amp; IF(Audit!#REF!&lt;&gt;1,U1064,"")</f>
        <v>#REF!</v>
      </c>
      <c r="K1064" s="17" t="e">
        <f>VLOOKUP(Audit!#REF!,$V$3:$AE$12,10,FALSE) &amp; Audit!#REF! &amp; VLOOKUP(Audit!#REF!,$V$13:$AE$22,10,FALSE) &amp; IF(Audit!#REF!=10,Audit!#REF!&amp;Audit!#REF!,"") &amp; IF(Audit!#REF!&lt;&gt;1,U1064,"")</f>
        <v>#REF!</v>
      </c>
      <c r="L1064" s="10" t="e">
        <f>Audit!#REF!</f>
        <v>#REF!</v>
      </c>
      <c r="M1064" s="10" t="e">
        <f t="shared" si="491"/>
        <v>#REF!</v>
      </c>
      <c r="N1064" s="10" t="e">
        <f t="shared" si="492"/>
        <v>#REF!</v>
      </c>
      <c r="O1064" s="10" t="e">
        <f t="shared" si="493"/>
        <v>#REF!</v>
      </c>
      <c r="P1064" s="10" t="e">
        <f t="shared" si="494"/>
        <v>#REF!</v>
      </c>
      <c r="Q1064" s="10" t="e">
        <f t="shared" si="495"/>
        <v>#REF!</v>
      </c>
      <c r="R1064" s="10" t="e">
        <f t="shared" si="496"/>
        <v>#REF!</v>
      </c>
      <c r="S1064" s="10" t="e">
        <f t="shared" si="497"/>
        <v>#REF!</v>
      </c>
      <c r="T1064" s="10" t="e">
        <f t="shared" si="498"/>
        <v>#REF!</v>
      </c>
      <c r="U1064" s="17" t="e">
        <f>IF(Audit!#REF!="","",VLOOKUP(Audit!#REF!,$W$26:$X$35,2,FALSE)) &amp; Audit!#REF! &amp; IF(Audit!#REF!="","",IF(Audit!#REF!&lt;=1.4,VLOOKUP(Audit!#REF!,$W$38:X1109,2,FALSE),VLOOKUP(Audit!#REF!,$W$51:$X$61,2,FALSE))) &amp; IF(Audit!#REF!="","",VLOOKUP(Audit!#REF!,$Y$26:$Z$35,2,FALSE) &amp; Audit!#REF! &amp; IF(Audit!#REF!="","",IF(Audit!#REF!&lt;=1.4,VLOOKUP(Audit!#REF!,$Y$38:$Z$48,2,FALSE),VLOOKUP(Audit!#REF!,$Y$51:$Z$61,2,FALSE))))</f>
        <v>#REF!</v>
      </c>
      <c r="V1064" s="21"/>
      <c r="AH1064" s="49" t="e">
        <f>Audit!#REF!</f>
        <v>#REF!</v>
      </c>
      <c r="AI1064" s="50" t="e">
        <f>VLOOKUP(Audit!#REF!,$V$3:$AE$12,2,FALSE)&amp; IF(Audit!#REF!=10,Audit!#REF!,"")</f>
        <v>#REF!</v>
      </c>
      <c r="AJ1064" s="50" t="e">
        <f>VLOOKUP(Audit!#REF!,$V$13:$AE$22,2,FALSE)&amp; IF(Audit!#REF!=10,Audit!#REF!,"")</f>
        <v>#REF!</v>
      </c>
      <c r="AK1064" s="47" t="e">
        <f t="shared" si="499"/>
        <v>#REF!</v>
      </c>
      <c r="AL1064" s="50" t="e">
        <f>VLOOKUP(Audit!#REF!,$V$3:$AE$12,3,FALSE)&amp; IF(Audit!#REF!=10,Audit!#REF!,"")</f>
        <v>#REF!</v>
      </c>
      <c r="AM1064" s="50" t="e">
        <f>VLOOKUP(Audit!#REF!,$V$13:$AE$22,3,FALSE)&amp; IF(Audit!#REF!=10,Audit!#REF!,"")</f>
        <v>#REF!</v>
      </c>
      <c r="AN1064" s="47" t="e">
        <f t="shared" si="500"/>
        <v>#REF!</v>
      </c>
      <c r="AO1064" s="50" t="e">
        <f>VLOOKUP(Audit!#REF!,$V$3:$AE$12,4,FALSE) &amp;  Audit!#REF! &amp; IF(Audit!#REF!=10,Audit!#REF!,"")</f>
        <v>#REF!</v>
      </c>
      <c r="AP1064" s="50" t="e">
        <f>VLOOKUP(Audit!#REF!,$V$13:$AE$22,4,FALSE)&amp; IF(Audit!#REF!=10,Audit!#REF!,"")</f>
        <v>#REF!</v>
      </c>
      <c r="AQ1064" s="47" t="e">
        <f t="shared" si="501"/>
        <v>#REF!</v>
      </c>
      <c r="AR1064" s="50" t="e">
        <f>VLOOKUP(Audit!#REF!,$V$3:$AE$12,5,FALSE)&amp; IF(Audit!#REF!=10,Audit!#REF!,"")</f>
        <v>#REF!</v>
      </c>
      <c r="AS1064" s="50" t="e">
        <f>VLOOKUP(Audit!#REF!,$V$13:$AE$22,5,FALSE)&amp; IF(Audit!#REF!=10,Audit!#REF!,"")</f>
        <v>#REF!</v>
      </c>
      <c r="AT1064" s="47" t="e">
        <f t="shared" si="502"/>
        <v>#REF!</v>
      </c>
      <c r="AU1064" s="50" t="e">
        <f>VLOOKUP(Audit!#REF!,$V$3:$AE$12,6,FALSE)&amp; IF(Audit!#REF!=10,Audit!#REF!,"")</f>
        <v>#REF!</v>
      </c>
      <c r="AV1064" s="50" t="e">
        <f>VLOOKUP(Audit!#REF!,$V$13:$AE$22,6,FALSE)&amp; IF(Audit!#REF!=10,Audit!#REF!,"")</f>
        <v>#REF!</v>
      </c>
      <c r="AW1064" s="47" t="e">
        <f t="shared" si="503"/>
        <v>#REF!</v>
      </c>
      <c r="AX1064" s="50" t="e">
        <f>VLOOKUP(Audit!#REF!,$V$3:$AE$12,7,FALSE)&amp; IF(Audit!#REF!=10,Audit!#REF!,"")</f>
        <v>#REF!</v>
      </c>
      <c r="AY1064" s="50" t="e">
        <f>VLOOKUP(Audit!#REF!,$V$13:$AE$22,7,FALSE) &amp; IF(Audit!#REF!=10,Audit!#REF!,"")</f>
        <v>#REF!</v>
      </c>
      <c r="AZ1064" s="47" t="e">
        <f t="shared" si="504"/>
        <v>#REF!</v>
      </c>
      <c r="BA1064" s="50" t="e">
        <f>VLOOKUP(Audit!#REF!,$V$3:$AE$12,8,FALSE)&amp; Audit!#REF! &amp; IF(Audit!#REF!=10,Audit!#REF!,"")</f>
        <v>#REF!</v>
      </c>
      <c r="BB1064" s="50" t="e">
        <f>VLOOKUP(Audit!#REF!,$V$13:$AE$22,8,FALSE) &amp; IF(Audit!#REF!=10,Audit!#REF!,"")</f>
        <v>#REF!</v>
      </c>
      <c r="BC1064" s="47" t="e">
        <f t="shared" si="505"/>
        <v>#REF!</v>
      </c>
      <c r="BD1064" s="50" t="e">
        <f>VLOOKUP(Audit!#REF!,$V$3:$AE$12,9,FALSE)&amp; IF(Audit!#REF!=10,Audit!#REF!,"")</f>
        <v>#REF!</v>
      </c>
      <c r="BE1064" s="50" t="e">
        <f>VLOOKUP(Audit!#REF!,$V$13:$AE$22,9,FALSE) &amp; IF(Audit!#REF!=10,Audit!#REF!,"") &amp; IF(Audit!#REF!&lt;&gt;1,U1064,"")</f>
        <v>#REF!</v>
      </c>
      <c r="BF1064" s="47" t="e">
        <f t="shared" si="506"/>
        <v>#REF!</v>
      </c>
      <c r="BG1064" s="50" t="e">
        <f>VLOOKUP(Audit!#REF!,$V$3:$AE$12,10,FALSE) &amp; Audit!#REF! &amp; IF(Audit!#REF!=10,Audit!#REF!,"")</f>
        <v>#REF!</v>
      </c>
      <c r="BH1064" s="50" t="e">
        <f>VLOOKUP(Audit!#REF!,$V$13:$AE$22,10,FALSE) &amp; IF(Audit!#REF!=10,Audit!#REF!,"") &amp; IF(Audit!#REF!&lt;&gt;1,U1064,"")</f>
        <v>#REF!</v>
      </c>
      <c r="BI1064" s="47" t="e">
        <f t="shared" si="507"/>
        <v>#REF!</v>
      </c>
      <c r="BJ1064" s="48" t="str">
        <f t="shared" si="508"/>
        <v/>
      </c>
      <c r="BK1064" s="48" t="str">
        <f t="shared" si="509"/>
        <v/>
      </c>
      <c r="BL1064" s="48" t="str">
        <f t="shared" si="510"/>
        <v/>
      </c>
      <c r="BM1064" s="48" t="str">
        <f t="shared" si="511"/>
        <v/>
      </c>
      <c r="BN1064" s="48" t="str">
        <f t="shared" si="512"/>
        <v/>
      </c>
      <c r="BO1064" s="48" t="str">
        <f t="shared" si="513"/>
        <v/>
      </c>
      <c r="BP1064" s="48" t="str">
        <f t="shared" si="514"/>
        <v/>
      </c>
      <c r="BQ1064" s="48" t="str">
        <f t="shared" si="515"/>
        <v/>
      </c>
      <c r="BR1064" s="48" t="str">
        <f t="shared" si="516"/>
        <v/>
      </c>
      <c r="BS1064" s="48" t="str">
        <f t="shared" si="517"/>
        <v/>
      </c>
      <c r="BT1064" s="48" t="str">
        <f t="shared" si="518"/>
        <v/>
      </c>
      <c r="BU1064" s="48" t="str">
        <f t="shared" si="519"/>
        <v/>
      </c>
    </row>
    <row r="1065" spans="1:73">
      <c r="A1065" s="10" t="e">
        <f>Audit!#REF!</f>
        <v>#REF!</v>
      </c>
      <c r="B1065" s="10" t="e">
        <f t="shared" si="490"/>
        <v>#REF!</v>
      </c>
      <c r="C1065" s="17" t="e">
        <f>VLOOKUP(Audit!#REF!,$V$3:$AE$12,2,FALSE) &amp; VLOOKUP(Audit!#REF!,$V$13:$AE$22,2,FALSE)&amp; IF(Audit!#REF!=10,Audit!#REF!&amp;Audit!#REF!,"")</f>
        <v>#REF!</v>
      </c>
      <c r="D1065" s="17" t="e">
        <f>VLOOKUP(Audit!#REF!,$V$3:$AE$12,3,FALSE) &amp; VLOOKUP(Audit!#REF!,$V$13:$AE$22,3,FALSE) &amp;IF(Audit!#REF!=10,Audit!#REF!&amp;Audit!#REF!,"")</f>
        <v>#REF!</v>
      </c>
      <c r="E1065" s="17" t="e">
        <f>VLOOKUP(Audit!#REF!,$V$3:$AE$12,4,FALSE)&amp; Audit!#REF! &amp; VLOOKUP(Audit!#REF!,$V$13:$AE$22,4,FALSE)&amp; IF(Audit!#REF!=10,Audit!#REF!&amp;Audit!#REF!,"")</f>
        <v>#REF!</v>
      </c>
      <c r="F1065" s="17" t="e">
        <f>VLOOKUP(Audit!#REF!,$V$3:$AE$12,5,FALSE) &amp; VLOOKUP(Audit!#REF!,$V$13:$AE$22,5,FALSE)&amp; IF(Audit!#REF!=10,Audit!#REF!&amp;Audit!#REF!,"")</f>
        <v>#REF!</v>
      </c>
      <c r="G1065" s="17" t="e">
        <f>VLOOKUP(Audit!#REF!,$V$3:$AE$12,6,FALSE) &amp; VLOOKUP(Audit!#REF!,$V$13:$AE$22,6,FALSE)&amp; IF(Audit!#REF!=10,Audit!#REF!&amp;Audit!#REF!,"")</f>
        <v>#REF!</v>
      </c>
      <c r="H1065" s="17" t="e">
        <f>VLOOKUP(Audit!#REF!,$V$3:$AE$12,7,FALSE) &amp; VLOOKUP(Audit!#REF!,$V$13:$AE$22,7,FALSE)&amp;IF(Audit!#REF!=10,Audit!#REF!&amp;Audit!#REF!,"")</f>
        <v>#REF!</v>
      </c>
      <c r="I1065" s="17" t="e">
        <f>VLOOKUP(Audit!#REF!,$V$3:$AE$12,8,FALSE) &amp; Audit!#REF! &amp; VLOOKUP(Audit!#REF!,$V$13:$AE$22,8,FALSE)&amp;IF(Audit!#REF!=10,Audit!#REF!&amp;Audit!#REF!,"")</f>
        <v>#REF!</v>
      </c>
      <c r="J1065" s="17" t="e">
        <f>VLOOKUP(Audit!#REF!,$V$3:$AE$12,9,FALSE) &amp; VLOOKUP(Audit!#REF!,$V$13:$AE$22,9,FALSE) &amp; IF(Audit!#REF!=10,Audit!#REF!&amp;Audit!#REF!,"") &amp; IF(Audit!#REF!&lt;&gt;1,U1065,"")</f>
        <v>#REF!</v>
      </c>
      <c r="K1065" s="17" t="e">
        <f>VLOOKUP(Audit!#REF!,$V$3:$AE$12,10,FALSE) &amp; Audit!#REF! &amp; VLOOKUP(Audit!#REF!,$V$13:$AE$22,10,FALSE) &amp; IF(Audit!#REF!=10,Audit!#REF!&amp;Audit!#REF!,"") &amp; IF(Audit!#REF!&lt;&gt;1,U1065,"")</f>
        <v>#REF!</v>
      </c>
      <c r="L1065" s="10" t="e">
        <f>Audit!#REF!</f>
        <v>#REF!</v>
      </c>
      <c r="M1065" s="10" t="e">
        <f t="shared" si="491"/>
        <v>#REF!</v>
      </c>
      <c r="N1065" s="10" t="e">
        <f t="shared" si="492"/>
        <v>#REF!</v>
      </c>
      <c r="O1065" s="10" t="e">
        <f t="shared" si="493"/>
        <v>#REF!</v>
      </c>
      <c r="P1065" s="10" t="e">
        <f t="shared" si="494"/>
        <v>#REF!</v>
      </c>
      <c r="Q1065" s="10" t="e">
        <f t="shared" si="495"/>
        <v>#REF!</v>
      </c>
      <c r="R1065" s="10" t="e">
        <f t="shared" si="496"/>
        <v>#REF!</v>
      </c>
      <c r="S1065" s="10" t="e">
        <f t="shared" si="497"/>
        <v>#REF!</v>
      </c>
      <c r="T1065" s="10" t="e">
        <f t="shared" si="498"/>
        <v>#REF!</v>
      </c>
      <c r="U1065" s="17" t="e">
        <f>IF(Audit!#REF!="","",VLOOKUP(Audit!#REF!,$W$26:$X$35,2,FALSE)) &amp; Audit!#REF! &amp; IF(Audit!#REF!="","",IF(Audit!#REF!&lt;=1.4,VLOOKUP(Audit!#REF!,$W$38:X1110,2,FALSE),VLOOKUP(Audit!#REF!,$W$51:$X$61,2,FALSE))) &amp; IF(Audit!#REF!="","",VLOOKUP(Audit!#REF!,$Y$26:$Z$35,2,FALSE) &amp; Audit!#REF! &amp; IF(Audit!#REF!="","",IF(Audit!#REF!&lt;=1.4,VLOOKUP(Audit!#REF!,$Y$38:$Z$48,2,FALSE),VLOOKUP(Audit!#REF!,$Y$51:$Z$61,2,FALSE))))</f>
        <v>#REF!</v>
      </c>
      <c r="V1065" s="21"/>
      <c r="AH1065" s="49" t="e">
        <f>Audit!#REF!</f>
        <v>#REF!</v>
      </c>
      <c r="AI1065" s="50" t="e">
        <f>VLOOKUP(Audit!#REF!,$V$3:$AE$12,2,FALSE)&amp; IF(Audit!#REF!=10,Audit!#REF!,"")</f>
        <v>#REF!</v>
      </c>
      <c r="AJ1065" s="50" t="e">
        <f>VLOOKUP(Audit!#REF!,$V$13:$AE$22,2,FALSE)&amp; IF(Audit!#REF!=10,Audit!#REF!,"")</f>
        <v>#REF!</v>
      </c>
      <c r="AK1065" s="47" t="e">
        <f t="shared" si="499"/>
        <v>#REF!</v>
      </c>
      <c r="AL1065" s="50" t="e">
        <f>VLOOKUP(Audit!#REF!,$V$3:$AE$12,3,FALSE)&amp; IF(Audit!#REF!=10,Audit!#REF!,"")</f>
        <v>#REF!</v>
      </c>
      <c r="AM1065" s="50" t="e">
        <f>VLOOKUP(Audit!#REF!,$V$13:$AE$22,3,FALSE)&amp; IF(Audit!#REF!=10,Audit!#REF!,"")</f>
        <v>#REF!</v>
      </c>
      <c r="AN1065" s="47" t="e">
        <f t="shared" si="500"/>
        <v>#REF!</v>
      </c>
      <c r="AO1065" s="50" t="e">
        <f>VLOOKUP(Audit!#REF!,$V$3:$AE$12,4,FALSE) &amp;  Audit!#REF! &amp; IF(Audit!#REF!=10,Audit!#REF!,"")</f>
        <v>#REF!</v>
      </c>
      <c r="AP1065" s="50" t="e">
        <f>VLOOKUP(Audit!#REF!,$V$13:$AE$22,4,FALSE)&amp; IF(Audit!#REF!=10,Audit!#REF!,"")</f>
        <v>#REF!</v>
      </c>
      <c r="AQ1065" s="47" t="e">
        <f t="shared" si="501"/>
        <v>#REF!</v>
      </c>
      <c r="AR1065" s="50" t="e">
        <f>VLOOKUP(Audit!#REF!,$V$3:$AE$12,5,FALSE)&amp; IF(Audit!#REF!=10,Audit!#REF!,"")</f>
        <v>#REF!</v>
      </c>
      <c r="AS1065" s="50" t="e">
        <f>VLOOKUP(Audit!#REF!,$V$13:$AE$22,5,FALSE)&amp; IF(Audit!#REF!=10,Audit!#REF!,"")</f>
        <v>#REF!</v>
      </c>
      <c r="AT1065" s="47" t="e">
        <f t="shared" si="502"/>
        <v>#REF!</v>
      </c>
      <c r="AU1065" s="50" t="e">
        <f>VLOOKUP(Audit!#REF!,$V$3:$AE$12,6,FALSE)&amp; IF(Audit!#REF!=10,Audit!#REF!,"")</f>
        <v>#REF!</v>
      </c>
      <c r="AV1065" s="50" t="e">
        <f>VLOOKUP(Audit!#REF!,$V$13:$AE$22,6,FALSE)&amp; IF(Audit!#REF!=10,Audit!#REF!,"")</f>
        <v>#REF!</v>
      </c>
      <c r="AW1065" s="47" t="e">
        <f t="shared" si="503"/>
        <v>#REF!</v>
      </c>
      <c r="AX1065" s="50" t="e">
        <f>VLOOKUP(Audit!#REF!,$V$3:$AE$12,7,FALSE)&amp; IF(Audit!#REF!=10,Audit!#REF!,"")</f>
        <v>#REF!</v>
      </c>
      <c r="AY1065" s="50" t="e">
        <f>VLOOKUP(Audit!#REF!,$V$13:$AE$22,7,FALSE) &amp; IF(Audit!#REF!=10,Audit!#REF!,"")</f>
        <v>#REF!</v>
      </c>
      <c r="AZ1065" s="47" t="e">
        <f t="shared" si="504"/>
        <v>#REF!</v>
      </c>
      <c r="BA1065" s="50" t="e">
        <f>VLOOKUP(Audit!#REF!,$V$3:$AE$12,8,FALSE)&amp; Audit!#REF! &amp; IF(Audit!#REF!=10,Audit!#REF!,"")</f>
        <v>#REF!</v>
      </c>
      <c r="BB1065" s="50" t="e">
        <f>VLOOKUP(Audit!#REF!,$V$13:$AE$22,8,FALSE) &amp; IF(Audit!#REF!=10,Audit!#REF!,"")</f>
        <v>#REF!</v>
      </c>
      <c r="BC1065" s="47" t="e">
        <f t="shared" si="505"/>
        <v>#REF!</v>
      </c>
      <c r="BD1065" s="50" t="e">
        <f>VLOOKUP(Audit!#REF!,$V$3:$AE$12,9,FALSE)&amp; IF(Audit!#REF!=10,Audit!#REF!,"")</f>
        <v>#REF!</v>
      </c>
      <c r="BE1065" s="50" t="e">
        <f>VLOOKUP(Audit!#REF!,$V$13:$AE$22,9,FALSE) &amp; IF(Audit!#REF!=10,Audit!#REF!,"") &amp; IF(Audit!#REF!&lt;&gt;1,U1065,"")</f>
        <v>#REF!</v>
      </c>
      <c r="BF1065" s="47" t="e">
        <f t="shared" si="506"/>
        <v>#REF!</v>
      </c>
      <c r="BG1065" s="50" t="e">
        <f>VLOOKUP(Audit!#REF!,$V$3:$AE$12,10,FALSE) &amp; Audit!#REF! &amp; IF(Audit!#REF!=10,Audit!#REF!,"")</f>
        <v>#REF!</v>
      </c>
      <c r="BH1065" s="50" t="e">
        <f>VLOOKUP(Audit!#REF!,$V$13:$AE$22,10,FALSE) &amp; IF(Audit!#REF!=10,Audit!#REF!,"") &amp; IF(Audit!#REF!&lt;&gt;1,U1065,"")</f>
        <v>#REF!</v>
      </c>
      <c r="BI1065" s="47" t="e">
        <f t="shared" si="507"/>
        <v>#REF!</v>
      </c>
      <c r="BJ1065" s="48" t="str">
        <f t="shared" si="508"/>
        <v/>
      </c>
      <c r="BK1065" s="48" t="str">
        <f t="shared" si="509"/>
        <v/>
      </c>
      <c r="BL1065" s="48" t="str">
        <f t="shared" si="510"/>
        <v/>
      </c>
      <c r="BM1065" s="48" t="str">
        <f t="shared" si="511"/>
        <v/>
      </c>
      <c r="BN1065" s="48" t="str">
        <f t="shared" si="512"/>
        <v/>
      </c>
      <c r="BO1065" s="48" t="str">
        <f t="shared" si="513"/>
        <v/>
      </c>
      <c r="BP1065" s="48" t="str">
        <f t="shared" si="514"/>
        <v/>
      </c>
      <c r="BQ1065" s="48" t="str">
        <f t="shared" si="515"/>
        <v/>
      </c>
      <c r="BR1065" s="48" t="str">
        <f t="shared" si="516"/>
        <v/>
      </c>
      <c r="BS1065" s="48" t="str">
        <f t="shared" si="517"/>
        <v/>
      </c>
      <c r="BT1065" s="48" t="str">
        <f t="shared" si="518"/>
        <v/>
      </c>
      <c r="BU1065" s="48" t="str">
        <f t="shared" si="519"/>
        <v/>
      </c>
    </row>
    <row r="1066" spans="1:73">
      <c r="A1066" s="10" t="e">
        <f>Audit!#REF!</f>
        <v>#REF!</v>
      </c>
      <c r="B1066" s="10" t="e">
        <f t="shared" si="490"/>
        <v>#REF!</v>
      </c>
      <c r="C1066" s="17" t="e">
        <f>VLOOKUP(Audit!#REF!,$V$3:$AE$12,2,FALSE) &amp; VLOOKUP(Audit!#REF!,$V$13:$AE$22,2,FALSE)&amp; IF(Audit!#REF!=10,Audit!#REF!&amp;Audit!#REF!,"")</f>
        <v>#REF!</v>
      </c>
      <c r="D1066" s="17" t="e">
        <f>VLOOKUP(Audit!#REF!,$V$3:$AE$12,3,FALSE) &amp; VLOOKUP(Audit!#REF!,$V$13:$AE$22,3,FALSE) &amp;IF(Audit!#REF!=10,Audit!#REF!&amp;Audit!#REF!,"")</f>
        <v>#REF!</v>
      </c>
      <c r="E1066" s="17" t="e">
        <f>VLOOKUP(Audit!#REF!,$V$3:$AE$12,4,FALSE)&amp; Audit!#REF! &amp; VLOOKUP(Audit!#REF!,$V$13:$AE$22,4,FALSE)&amp; IF(Audit!#REF!=10,Audit!#REF!&amp;Audit!#REF!,"")</f>
        <v>#REF!</v>
      </c>
      <c r="F1066" s="17" t="e">
        <f>VLOOKUP(Audit!#REF!,$V$3:$AE$12,5,FALSE) &amp; VLOOKUP(Audit!#REF!,$V$13:$AE$22,5,FALSE)&amp; IF(Audit!#REF!=10,Audit!#REF!&amp;Audit!#REF!,"")</f>
        <v>#REF!</v>
      </c>
      <c r="G1066" s="17" t="e">
        <f>VLOOKUP(Audit!#REF!,$V$3:$AE$12,6,FALSE) &amp; VLOOKUP(Audit!#REF!,$V$13:$AE$22,6,FALSE)&amp; IF(Audit!#REF!=10,Audit!#REF!&amp;Audit!#REF!,"")</f>
        <v>#REF!</v>
      </c>
      <c r="H1066" s="17" t="e">
        <f>VLOOKUP(Audit!#REF!,$V$3:$AE$12,7,FALSE) &amp; VLOOKUP(Audit!#REF!,$V$13:$AE$22,7,FALSE)&amp;IF(Audit!#REF!=10,Audit!#REF!&amp;Audit!#REF!,"")</f>
        <v>#REF!</v>
      </c>
      <c r="I1066" s="17" t="e">
        <f>VLOOKUP(Audit!#REF!,$V$3:$AE$12,8,FALSE) &amp; Audit!#REF! &amp; VLOOKUP(Audit!#REF!,$V$13:$AE$22,8,FALSE)&amp;IF(Audit!#REF!=10,Audit!#REF!&amp;Audit!#REF!,"")</f>
        <v>#REF!</v>
      </c>
      <c r="J1066" s="17" t="e">
        <f>VLOOKUP(Audit!#REF!,$V$3:$AE$12,9,FALSE) &amp; VLOOKUP(Audit!#REF!,$V$13:$AE$22,9,FALSE) &amp; IF(Audit!#REF!=10,Audit!#REF!&amp;Audit!#REF!,"") &amp; IF(Audit!#REF!&lt;&gt;1,U1066,"")</f>
        <v>#REF!</v>
      </c>
      <c r="K1066" s="17" t="e">
        <f>VLOOKUP(Audit!#REF!,$V$3:$AE$12,10,FALSE) &amp; Audit!#REF! &amp; VLOOKUP(Audit!#REF!,$V$13:$AE$22,10,FALSE) &amp; IF(Audit!#REF!=10,Audit!#REF!&amp;Audit!#REF!,"") &amp; IF(Audit!#REF!&lt;&gt;1,U1066,"")</f>
        <v>#REF!</v>
      </c>
      <c r="L1066" s="10" t="e">
        <f>Audit!#REF!</f>
        <v>#REF!</v>
      </c>
      <c r="M1066" s="10" t="e">
        <f t="shared" si="491"/>
        <v>#REF!</v>
      </c>
      <c r="N1066" s="10" t="e">
        <f t="shared" si="492"/>
        <v>#REF!</v>
      </c>
      <c r="O1066" s="10" t="e">
        <f t="shared" si="493"/>
        <v>#REF!</v>
      </c>
      <c r="P1066" s="10" t="e">
        <f t="shared" si="494"/>
        <v>#REF!</v>
      </c>
      <c r="Q1066" s="10" t="e">
        <f t="shared" si="495"/>
        <v>#REF!</v>
      </c>
      <c r="R1066" s="10" t="e">
        <f t="shared" si="496"/>
        <v>#REF!</v>
      </c>
      <c r="S1066" s="10" t="e">
        <f t="shared" si="497"/>
        <v>#REF!</v>
      </c>
      <c r="T1066" s="10" t="e">
        <f t="shared" si="498"/>
        <v>#REF!</v>
      </c>
      <c r="U1066" s="17" t="e">
        <f>IF(Audit!#REF!="","",VLOOKUP(Audit!#REF!,$W$26:$X$35,2,FALSE)) &amp; Audit!#REF! &amp; IF(Audit!#REF!="","",IF(Audit!#REF!&lt;=1.4,VLOOKUP(Audit!#REF!,$W$38:X1111,2,FALSE),VLOOKUP(Audit!#REF!,$W$51:$X$61,2,FALSE))) &amp; IF(Audit!#REF!="","",VLOOKUP(Audit!#REF!,$Y$26:$Z$35,2,FALSE) &amp; Audit!#REF! &amp; IF(Audit!#REF!="","",IF(Audit!#REF!&lt;=1.4,VLOOKUP(Audit!#REF!,$Y$38:$Z$48,2,FALSE),VLOOKUP(Audit!#REF!,$Y$51:$Z$61,2,FALSE))))</f>
        <v>#REF!</v>
      </c>
      <c r="V1066" s="21"/>
      <c r="AH1066" s="49" t="e">
        <f>Audit!#REF!</f>
        <v>#REF!</v>
      </c>
      <c r="AI1066" s="50" t="e">
        <f>VLOOKUP(Audit!#REF!,$V$3:$AE$12,2,FALSE)&amp; IF(Audit!#REF!=10,Audit!#REF!,"")</f>
        <v>#REF!</v>
      </c>
      <c r="AJ1066" s="50" t="e">
        <f>VLOOKUP(Audit!#REF!,$V$13:$AE$22,2,FALSE)&amp; IF(Audit!#REF!=10,Audit!#REF!,"")</f>
        <v>#REF!</v>
      </c>
      <c r="AK1066" s="47" t="e">
        <f t="shared" si="499"/>
        <v>#REF!</v>
      </c>
      <c r="AL1066" s="50" t="e">
        <f>VLOOKUP(Audit!#REF!,$V$3:$AE$12,3,FALSE)&amp; IF(Audit!#REF!=10,Audit!#REF!,"")</f>
        <v>#REF!</v>
      </c>
      <c r="AM1066" s="50" t="e">
        <f>VLOOKUP(Audit!#REF!,$V$13:$AE$22,3,FALSE)&amp; IF(Audit!#REF!=10,Audit!#REF!,"")</f>
        <v>#REF!</v>
      </c>
      <c r="AN1066" s="47" t="e">
        <f t="shared" si="500"/>
        <v>#REF!</v>
      </c>
      <c r="AO1066" s="50" t="e">
        <f>VLOOKUP(Audit!#REF!,$V$3:$AE$12,4,FALSE) &amp;  Audit!#REF! &amp; IF(Audit!#REF!=10,Audit!#REF!,"")</f>
        <v>#REF!</v>
      </c>
      <c r="AP1066" s="50" t="e">
        <f>VLOOKUP(Audit!#REF!,$V$13:$AE$22,4,FALSE)&amp; IF(Audit!#REF!=10,Audit!#REF!,"")</f>
        <v>#REF!</v>
      </c>
      <c r="AQ1066" s="47" t="e">
        <f t="shared" si="501"/>
        <v>#REF!</v>
      </c>
      <c r="AR1066" s="50" t="e">
        <f>VLOOKUP(Audit!#REF!,$V$3:$AE$12,5,FALSE)&amp; IF(Audit!#REF!=10,Audit!#REF!,"")</f>
        <v>#REF!</v>
      </c>
      <c r="AS1066" s="50" t="e">
        <f>VLOOKUP(Audit!#REF!,$V$13:$AE$22,5,FALSE)&amp; IF(Audit!#REF!=10,Audit!#REF!,"")</f>
        <v>#REF!</v>
      </c>
      <c r="AT1066" s="47" t="e">
        <f t="shared" si="502"/>
        <v>#REF!</v>
      </c>
      <c r="AU1066" s="50" t="e">
        <f>VLOOKUP(Audit!#REF!,$V$3:$AE$12,6,FALSE)&amp; IF(Audit!#REF!=10,Audit!#REF!,"")</f>
        <v>#REF!</v>
      </c>
      <c r="AV1066" s="50" t="e">
        <f>VLOOKUP(Audit!#REF!,$V$13:$AE$22,6,FALSE)&amp; IF(Audit!#REF!=10,Audit!#REF!,"")</f>
        <v>#REF!</v>
      </c>
      <c r="AW1066" s="47" t="e">
        <f t="shared" si="503"/>
        <v>#REF!</v>
      </c>
      <c r="AX1066" s="50" t="e">
        <f>VLOOKUP(Audit!#REF!,$V$3:$AE$12,7,FALSE)&amp; IF(Audit!#REF!=10,Audit!#REF!,"")</f>
        <v>#REF!</v>
      </c>
      <c r="AY1066" s="50" t="e">
        <f>VLOOKUP(Audit!#REF!,$V$13:$AE$22,7,FALSE) &amp; IF(Audit!#REF!=10,Audit!#REF!,"")</f>
        <v>#REF!</v>
      </c>
      <c r="AZ1066" s="47" t="e">
        <f t="shared" si="504"/>
        <v>#REF!</v>
      </c>
      <c r="BA1066" s="50" t="e">
        <f>VLOOKUP(Audit!#REF!,$V$3:$AE$12,8,FALSE)&amp; Audit!#REF! &amp; IF(Audit!#REF!=10,Audit!#REF!,"")</f>
        <v>#REF!</v>
      </c>
      <c r="BB1066" s="50" t="e">
        <f>VLOOKUP(Audit!#REF!,$V$13:$AE$22,8,FALSE) &amp; IF(Audit!#REF!=10,Audit!#REF!,"")</f>
        <v>#REF!</v>
      </c>
      <c r="BC1066" s="47" t="e">
        <f t="shared" si="505"/>
        <v>#REF!</v>
      </c>
      <c r="BD1066" s="50" t="e">
        <f>VLOOKUP(Audit!#REF!,$V$3:$AE$12,9,FALSE)&amp; IF(Audit!#REF!=10,Audit!#REF!,"")</f>
        <v>#REF!</v>
      </c>
      <c r="BE1066" s="50" t="e">
        <f>VLOOKUP(Audit!#REF!,$V$13:$AE$22,9,FALSE) &amp; IF(Audit!#REF!=10,Audit!#REF!,"") &amp; IF(Audit!#REF!&lt;&gt;1,U1066,"")</f>
        <v>#REF!</v>
      </c>
      <c r="BF1066" s="47" t="e">
        <f t="shared" si="506"/>
        <v>#REF!</v>
      </c>
      <c r="BG1066" s="50" t="e">
        <f>VLOOKUP(Audit!#REF!,$V$3:$AE$12,10,FALSE) &amp; Audit!#REF! &amp; IF(Audit!#REF!=10,Audit!#REF!,"")</f>
        <v>#REF!</v>
      </c>
      <c r="BH1066" s="50" t="e">
        <f>VLOOKUP(Audit!#REF!,$V$13:$AE$22,10,FALSE) &amp; IF(Audit!#REF!=10,Audit!#REF!,"") &amp; IF(Audit!#REF!&lt;&gt;1,U1066,"")</f>
        <v>#REF!</v>
      </c>
      <c r="BI1066" s="47" t="e">
        <f t="shared" si="507"/>
        <v>#REF!</v>
      </c>
      <c r="BJ1066" s="48" t="str">
        <f t="shared" si="508"/>
        <v/>
      </c>
      <c r="BK1066" s="48" t="str">
        <f t="shared" si="509"/>
        <v/>
      </c>
      <c r="BL1066" s="48" t="str">
        <f t="shared" si="510"/>
        <v/>
      </c>
      <c r="BM1066" s="48" t="str">
        <f t="shared" si="511"/>
        <v/>
      </c>
      <c r="BN1066" s="48" t="str">
        <f t="shared" si="512"/>
        <v/>
      </c>
      <c r="BO1066" s="48" t="str">
        <f t="shared" si="513"/>
        <v/>
      </c>
      <c r="BP1066" s="48" t="str">
        <f t="shared" si="514"/>
        <v/>
      </c>
      <c r="BQ1066" s="48" t="str">
        <f t="shared" si="515"/>
        <v/>
      </c>
      <c r="BR1066" s="48" t="str">
        <f t="shared" si="516"/>
        <v/>
      </c>
      <c r="BS1066" s="48" t="str">
        <f t="shared" si="517"/>
        <v/>
      </c>
      <c r="BT1066" s="48" t="str">
        <f t="shared" si="518"/>
        <v/>
      </c>
      <c r="BU1066" s="48" t="str">
        <f t="shared" si="519"/>
        <v/>
      </c>
    </row>
    <row r="1067" spans="1:73">
      <c r="A1067" s="10" t="e">
        <f>Audit!#REF!</f>
        <v>#REF!</v>
      </c>
      <c r="B1067" s="10" t="e">
        <f t="shared" si="490"/>
        <v>#REF!</v>
      </c>
      <c r="C1067" s="17" t="e">
        <f>VLOOKUP(Audit!#REF!,$V$3:$AE$12,2,FALSE) &amp; VLOOKUP(Audit!#REF!,$V$13:$AE$22,2,FALSE)&amp; IF(Audit!#REF!=10,Audit!#REF!&amp;Audit!#REF!,"")</f>
        <v>#REF!</v>
      </c>
      <c r="D1067" s="17" t="e">
        <f>VLOOKUP(Audit!#REF!,$V$3:$AE$12,3,FALSE) &amp; VLOOKUP(Audit!#REF!,$V$13:$AE$22,3,FALSE) &amp;IF(Audit!#REF!=10,Audit!#REF!&amp;Audit!#REF!,"")</f>
        <v>#REF!</v>
      </c>
      <c r="E1067" s="17" t="e">
        <f>VLOOKUP(Audit!#REF!,$V$3:$AE$12,4,FALSE)&amp; Audit!#REF! &amp; VLOOKUP(Audit!#REF!,$V$13:$AE$22,4,FALSE)&amp; IF(Audit!#REF!=10,Audit!#REF!&amp;Audit!#REF!,"")</f>
        <v>#REF!</v>
      </c>
      <c r="F1067" s="17" t="e">
        <f>VLOOKUP(Audit!#REF!,$V$3:$AE$12,5,FALSE) &amp; VLOOKUP(Audit!#REF!,$V$13:$AE$22,5,FALSE)&amp; IF(Audit!#REF!=10,Audit!#REF!&amp;Audit!#REF!,"")</f>
        <v>#REF!</v>
      </c>
      <c r="G1067" s="17" t="e">
        <f>VLOOKUP(Audit!#REF!,$V$3:$AE$12,6,FALSE) &amp; VLOOKUP(Audit!#REF!,$V$13:$AE$22,6,FALSE)&amp; IF(Audit!#REF!=10,Audit!#REF!&amp;Audit!#REF!,"")</f>
        <v>#REF!</v>
      </c>
      <c r="H1067" s="17" t="e">
        <f>VLOOKUP(Audit!#REF!,$V$3:$AE$12,7,FALSE) &amp; VLOOKUP(Audit!#REF!,$V$13:$AE$22,7,FALSE)&amp;IF(Audit!#REF!=10,Audit!#REF!&amp;Audit!#REF!,"")</f>
        <v>#REF!</v>
      </c>
      <c r="I1067" s="17" t="e">
        <f>VLOOKUP(Audit!#REF!,$V$3:$AE$12,8,FALSE) &amp; Audit!#REF! &amp; VLOOKUP(Audit!#REF!,$V$13:$AE$22,8,FALSE)&amp;IF(Audit!#REF!=10,Audit!#REF!&amp;Audit!#REF!,"")</f>
        <v>#REF!</v>
      </c>
      <c r="J1067" s="17" t="e">
        <f>VLOOKUP(Audit!#REF!,$V$3:$AE$12,9,FALSE) &amp; VLOOKUP(Audit!#REF!,$V$13:$AE$22,9,FALSE) &amp; IF(Audit!#REF!=10,Audit!#REF!&amp;Audit!#REF!,"") &amp; IF(Audit!#REF!&lt;&gt;1,U1067,"")</f>
        <v>#REF!</v>
      </c>
      <c r="K1067" s="17" t="e">
        <f>VLOOKUP(Audit!#REF!,$V$3:$AE$12,10,FALSE) &amp; Audit!#REF! &amp; VLOOKUP(Audit!#REF!,$V$13:$AE$22,10,FALSE) &amp; IF(Audit!#REF!=10,Audit!#REF!&amp;Audit!#REF!,"") &amp; IF(Audit!#REF!&lt;&gt;1,U1067,"")</f>
        <v>#REF!</v>
      </c>
      <c r="L1067" s="10" t="e">
        <f>Audit!#REF!</f>
        <v>#REF!</v>
      </c>
      <c r="M1067" s="10" t="e">
        <f t="shared" si="491"/>
        <v>#REF!</v>
      </c>
      <c r="N1067" s="10" t="e">
        <f t="shared" si="492"/>
        <v>#REF!</v>
      </c>
      <c r="O1067" s="10" t="e">
        <f t="shared" si="493"/>
        <v>#REF!</v>
      </c>
      <c r="P1067" s="10" t="e">
        <f t="shared" si="494"/>
        <v>#REF!</v>
      </c>
      <c r="Q1067" s="10" t="e">
        <f t="shared" si="495"/>
        <v>#REF!</v>
      </c>
      <c r="R1067" s="10" t="e">
        <f t="shared" si="496"/>
        <v>#REF!</v>
      </c>
      <c r="S1067" s="10" t="e">
        <f t="shared" si="497"/>
        <v>#REF!</v>
      </c>
      <c r="T1067" s="10" t="e">
        <f t="shared" si="498"/>
        <v>#REF!</v>
      </c>
      <c r="U1067" s="17" t="e">
        <f>IF(Audit!#REF!="","",VLOOKUP(Audit!#REF!,$W$26:$X$35,2,FALSE)) &amp; Audit!#REF! &amp; IF(Audit!#REF!="","",IF(Audit!#REF!&lt;=1.4,VLOOKUP(Audit!#REF!,$W$38:X1112,2,FALSE),VLOOKUP(Audit!#REF!,$W$51:$X$61,2,FALSE))) &amp; IF(Audit!#REF!="","",VLOOKUP(Audit!#REF!,$Y$26:$Z$35,2,FALSE) &amp; Audit!#REF! &amp; IF(Audit!#REF!="","",IF(Audit!#REF!&lt;=1.4,VLOOKUP(Audit!#REF!,$Y$38:$Z$48,2,FALSE),VLOOKUP(Audit!#REF!,$Y$51:$Z$61,2,FALSE))))</f>
        <v>#REF!</v>
      </c>
      <c r="V1067" s="21"/>
      <c r="AH1067" s="49" t="e">
        <f>Audit!#REF!</f>
        <v>#REF!</v>
      </c>
      <c r="AI1067" s="50" t="e">
        <f>VLOOKUP(Audit!#REF!,$V$3:$AE$12,2,FALSE)&amp; IF(Audit!#REF!=10,Audit!#REF!,"")</f>
        <v>#REF!</v>
      </c>
      <c r="AJ1067" s="50" t="e">
        <f>VLOOKUP(Audit!#REF!,$V$13:$AE$22,2,FALSE)&amp; IF(Audit!#REF!=10,Audit!#REF!,"")</f>
        <v>#REF!</v>
      </c>
      <c r="AK1067" s="47" t="e">
        <f t="shared" si="499"/>
        <v>#REF!</v>
      </c>
      <c r="AL1067" s="50" t="e">
        <f>VLOOKUP(Audit!#REF!,$V$3:$AE$12,3,FALSE)&amp; IF(Audit!#REF!=10,Audit!#REF!,"")</f>
        <v>#REF!</v>
      </c>
      <c r="AM1067" s="50" t="e">
        <f>VLOOKUP(Audit!#REF!,$V$13:$AE$22,3,FALSE)&amp; IF(Audit!#REF!=10,Audit!#REF!,"")</f>
        <v>#REF!</v>
      </c>
      <c r="AN1067" s="47" t="e">
        <f t="shared" si="500"/>
        <v>#REF!</v>
      </c>
      <c r="AO1067" s="50" t="e">
        <f>VLOOKUP(Audit!#REF!,$V$3:$AE$12,4,FALSE) &amp;  Audit!#REF! &amp; IF(Audit!#REF!=10,Audit!#REF!,"")</f>
        <v>#REF!</v>
      </c>
      <c r="AP1067" s="50" t="e">
        <f>VLOOKUP(Audit!#REF!,$V$13:$AE$22,4,FALSE)&amp; IF(Audit!#REF!=10,Audit!#REF!,"")</f>
        <v>#REF!</v>
      </c>
      <c r="AQ1067" s="47" t="e">
        <f t="shared" si="501"/>
        <v>#REF!</v>
      </c>
      <c r="AR1067" s="50" t="e">
        <f>VLOOKUP(Audit!#REF!,$V$3:$AE$12,5,FALSE)&amp; IF(Audit!#REF!=10,Audit!#REF!,"")</f>
        <v>#REF!</v>
      </c>
      <c r="AS1067" s="50" t="e">
        <f>VLOOKUP(Audit!#REF!,$V$13:$AE$22,5,FALSE)&amp; IF(Audit!#REF!=10,Audit!#REF!,"")</f>
        <v>#REF!</v>
      </c>
      <c r="AT1067" s="47" t="e">
        <f t="shared" si="502"/>
        <v>#REF!</v>
      </c>
      <c r="AU1067" s="50" t="e">
        <f>VLOOKUP(Audit!#REF!,$V$3:$AE$12,6,FALSE)&amp; IF(Audit!#REF!=10,Audit!#REF!,"")</f>
        <v>#REF!</v>
      </c>
      <c r="AV1067" s="50" t="e">
        <f>VLOOKUP(Audit!#REF!,$V$13:$AE$22,6,FALSE)&amp; IF(Audit!#REF!=10,Audit!#REF!,"")</f>
        <v>#REF!</v>
      </c>
      <c r="AW1067" s="47" t="e">
        <f t="shared" si="503"/>
        <v>#REF!</v>
      </c>
      <c r="AX1067" s="50" t="e">
        <f>VLOOKUP(Audit!#REF!,$V$3:$AE$12,7,FALSE)&amp; IF(Audit!#REF!=10,Audit!#REF!,"")</f>
        <v>#REF!</v>
      </c>
      <c r="AY1067" s="50" t="e">
        <f>VLOOKUP(Audit!#REF!,$V$13:$AE$22,7,FALSE) &amp; IF(Audit!#REF!=10,Audit!#REF!,"")</f>
        <v>#REF!</v>
      </c>
      <c r="AZ1067" s="47" t="e">
        <f t="shared" si="504"/>
        <v>#REF!</v>
      </c>
      <c r="BA1067" s="50" t="e">
        <f>VLOOKUP(Audit!#REF!,$V$3:$AE$12,8,FALSE)&amp; Audit!#REF! &amp; IF(Audit!#REF!=10,Audit!#REF!,"")</f>
        <v>#REF!</v>
      </c>
      <c r="BB1067" s="50" t="e">
        <f>VLOOKUP(Audit!#REF!,$V$13:$AE$22,8,FALSE) &amp; IF(Audit!#REF!=10,Audit!#REF!,"")</f>
        <v>#REF!</v>
      </c>
      <c r="BC1067" s="47" t="e">
        <f t="shared" si="505"/>
        <v>#REF!</v>
      </c>
      <c r="BD1067" s="50" t="e">
        <f>VLOOKUP(Audit!#REF!,$V$3:$AE$12,9,FALSE)&amp; IF(Audit!#REF!=10,Audit!#REF!,"")</f>
        <v>#REF!</v>
      </c>
      <c r="BE1067" s="50" t="e">
        <f>VLOOKUP(Audit!#REF!,$V$13:$AE$22,9,FALSE) &amp; IF(Audit!#REF!=10,Audit!#REF!,"") &amp; IF(Audit!#REF!&lt;&gt;1,U1067,"")</f>
        <v>#REF!</v>
      </c>
      <c r="BF1067" s="47" t="e">
        <f t="shared" si="506"/>
        <v>#REF!</v>
      </c>
      <c r="BG1067" s="50" t="e">
        <f>VLOOKUP(Audit!#REF!,$V$3:$AE$12,10,FALSE) &amp; Audit!#REF! &amp; IF(Audit!#REF!=10,Audit!#REF!,"")</f>
        <v>#REF!</v>
      </c>
      <c r="BH1067" s="50" t="e">
        <f>VLOOKUP(Audit!#REF!,$V$13:$AE$22,10,FALSE) &amp; IF(Audit!#REF!=10,Audit!#REF!,"") &amp; IF(Audit!#REF!&lt;&gt;1,U1067,"")</f>
        <v>#REF!</v>
      </c>
      <c r="BI1067" s="47" t="e">
        <f t="shared" si="507"/>
        <v>#REF!</v>
      </c>
      <c r="BJ1067" s="48" t="str">
        <f t="shared" si="508"/>
        <v/>
      </c>
      <c r="BK1067" s="48" t="str">
        <f t="shared" si="509"/>
        <v/>
      </c>
      <c r="BL1067" s="48" t="str">
        <f t="shared" si="510"/>
        <v/>
      </c>
      <c r="BM1067" s="48" t="str">
        <f t="shared" si="511"/>
        <v/>
      </c>
      <c r="BN1067" s="48" t="str">
        <f t="shared" si="512"/>
        <v/>
      </c>
      <c r="BO1067" s="48" t="str">
        <f t="shared" si="513"/>
        <v/>
      </c>
      <c r="BP1067" s="48" t="str">
        <f t="shared" si="514"/>
        <v/>
      </c>
      <c r="BQ1067" s="48" t="str">
        <f t="shared" si="515"/>
        <v/>
      </c>
      <c r="BR1067" s="48" t="str">
        <f t="shared" si="516"/>
        <v/>
      </c>
      <c r="BS1067" s="48" t="str">
        <f t="shared" si="517"/>
        <v/>
      </c>
      <c r="BT1067" s="48" t="str">
        <f t="shared" si="518"/>
        <v/>
      </c>
      <c r="BU1067" s="48" t="str">
        <f t="shared" si="519"/>
        <v/>
      </c>
    </row>
    <row r="1068" spans="1:73">
      <c r="A1068" s="10" t="e">
        <f>Audit!#REF!</f>
        <v>#REF!</v>
      </c>
      <c r="B1068" s="10" t="e">
        <f t="shared" si="490"/>
        <v>#REF!</v>
      </c>
      <c r="C1068" s="17" t="e">
        <f>VLOOKUP(Audit!#REF!,$V$3:$AE$12,2,FALSE) &amp; VLOOKUP(Audit!#REF!,$V$13:$AE$22,2,FALSE)&amp; IF(Audit!#REF!=10,Audit!#REF!&amp;Audit!#REF!,"")</f>
        <v>#REF!</v>
      </c>
      <c r="D1068" s="17" t="e">
        <f>VLOOKUP(Audit!#REF!,$V$3:$AE$12,3,FALSE) &amp; VLOOKUP(Audit!#REF!,$V$13:$AE$22,3,FALSE) &amp;IF(Audit!#REF!=10,Audit!#REF!&amp;Audit!#REF!,"")</f>
        <v>#REF!</v>
      </c>
      <c r="E1068" s="17" t="e">
        <f>VLOOKUP(Audit!#REF!,$V$3:$AE$12,4,FALSE)&amp; Audit!#REF! &amp; VLOOKUP(Audit!#REF!,$V$13:$AE$22,4,FALSE)&amp; IF(Audit!#REF!=10,Audit!#REF!&amp;Audit!#REF!,"")</f>
        <v>#REF!</v>
      </c>
      <c r="F1068" s="17" t="e">
        <f>VLOOKUP(Audit!#REF!,$V$3:$AE$12,5,FALSE) &amp; VLOOKUP(Audit!#REF!,$V$13:$AE$22,5,FALSE)&amp; IF(Audit!#REF!=10,Audit!#REF!&amp;Audit!#REF!,"")</f>
        <v>#REF!</v>
      </c>
      <c r="G1068" s="17" t="e">
        <f>VLOOKUP(Audit!#REF!,$V$3:$AE$12,6,FALSE) &amp; VLOOKUP(Audit!#REF!,$V$13:$AE$22,6,FALSE)&amp; IF(Audit!#REF!=10,Audit!#REF!&amp;Audit!#REF!,"")</f>
        <v>#REF!</v>
      </c>
      <c r="H1068" s="17" t="e">
        <f>VLOOKUP(Audit!#REF!,$V$3:$AE$12,7,FALSE) &amp; VLOOKUP(Audit!#REF!,$V$13:$AE$22,7,FALSE)&amp;IF(Audit!#REF!=10,Audit!#REF!&amp;Audit!#REF!,"")</f>
        <v>#REF!</v>
      </c>
      <c r="I1068" s="17" t="e">
        <f>VLOOKUP(Audit!#REF!,$V$3:$AE$12,8,FALSE) &amp; Audit!#REF! &amp; VLOOKUP(Audit!#REF!,$V$13:$AE$22,8,FALSE)&amp;IF(Audit!#REF!=10,Audit!#REF!&amp;Audit!#REF!,"")</f>
        <v>#REF!</v>
      </c>
      <c r="J1068" s="17" t="e">
        <f>VLOOKUP(Audit!#REF!,$V$3:$AE$12,9,FALSE) &amp; VLOOKUP(Audit!#REF!,$V$13:$AE$22,9,FALSE) &amp; IF(Audit!#REF!=10,Audit!#REF!&amp;Audit!#REF!,"") &amp; IF(Audit!#REF!&lt;&gt;1,U1068,"")</f>
        <v>#REF!</v>
      </c>
      <c r="K1068" s="17" t="e">
        <f>VLOOKUP(Audit!#REF!,$V$3:$AE$12,10,FALSE) &amp; Audit!#REF! &amp; VLOOKUP(Audit!#REF!,$V$13:$AE$22,10,FALSE) &amp; IF(Audit!#REF!=10,Audit!#REF!&amp;Audit!#REF!,"") &amp; IF(Audit!#REF!&lt;&gt;1,U1068,"")</f>
        <v>#REF!</v>
      </c>
      <c r="L1068" s="10" t="e">
        <f>Audit!#REF!</f>
        <v>#REF!</v>
      </c>
      <c r="M1068" s="10" t="e">
        <f t="shared" si="491"/>
        <v>#REF!</v>
      </c>
      <c r="N1068" s="10" t="e">
        <f t="shared" si="492"/>
        <v>#REF!</v>
      </c>
      <c r="O1068" s="10" t="e">
        <f t="shared" si="493"/>
        <v>#REF!</v>
      </c>
      <c r="P1068" s="10" t="e">
        <f t="shared" si="494"/>
        <v>#REF!</v>
      </c>
      <c r="Q1068" s="10" t="e">
        <f t="shared" si="495"/>
        <v>#REF!</v>
      </c>
      <c r="R1068" s="10" t="e">
        <f t="shared" si="496"/>
        <v>#REF!</v>
      </c>
      <c r="S1068" s="10" t="e">
        <f t="shared" si="497"/>
        <v>#REF!</v>
      </c>
      <c r="T1068" s="10" t="e">
        <f t="shared" si="498"/>
        <v>#REF!</v>
      </c>
      <c r="U1068" s="17" t="e">
        <f>IF(Audit!#REF!="","",VLOOKUP(Audit!#REF!,$W$26:$X$35,2,FALSE)) &amp; Audit!#REF! &amp; IF(Audit!#REF!="","",IF(Audit!#REF!&lt;=1.4,VLOOKUP(Audit!#REF!,$W$38:X1113,2,FALSE),VLOOKUP(Audit!#REF!,$W$51:$X$61,2,FALSE))) &amp; IF(Audit!#REF!="","",VLOOKUP(Audit!#REF!,$Y$26:$Z$35,2,FALSE) &amp; Audit!#REF! &amp; IF(Audit!#REF!="","",IF(Audit!#REF!&lt;=1.4,VLOOKUP(Audit!#REF!,$Y$38:$Z$48,2,FALSE),VLOOKUP(Audit!#REF!,$Y$51:$Z$61,2,FALSE))))</f>
        <v>#REF!</v>
      </c>
      <c r="V1068" s="21"/>
      <c r="AH1068" s="49" t="e">
        <f>Audit!#REF!</f>
        <v>#REF!</v>
      </c>
      <c r="AI1068" s="50" t="e">
        <f>VLOOKUP(Audit!#REF!,$V$3:$AE$12,2,FALSE)&amp; IF(Audit!#REF!=10,Audit!#REF!,"")</f>
        <v>#REF!</v>
      </c>
      <c r="AJ1068" s="50" t="e">
        <f>VLOOKUP(Audit!#REF!,$V$13:$AE$22,2,FALSE)&amp; IF(Audit!#REF!=10,Audit!#REF!,"")</f>
        <v>#REF!</v>
      </c>
      <c r="AK1068" s="47" t="e">
        <f t="shared" si="499"/>
        <v>#REF!</v>
      </c>
      <c r="AL1068" s="50" t="e">
        <f>VLOOKUP(Audit!#REF!,$V$3:$AE$12,3,FALSE)&amp; IF(Audit!#REF!=10,Audit!#REF!,"")</f>
        <v>#REF!</v>
      </c>
      <c r="AM1068" s="50" t="e">
        <f>VLOOKUP(Audit!#REF!,$V$13:$AE$22,3,FALSE)&amp; IF(Audit!#REF!=10,Audit!#REF!,"")</f>
        <v>#REF!</v>
      </c>
      <c r="AN1068" s="47" t="e">
        <f t="shared" si="500"/>
        <v>#REF!</v>
      </c>
      <c r="AO1068" s="50" t="e">
        <f>VLOOKUP(Audit!#REF!,$V$3:$AE$12,4,FALSE) &amp;  Audit!#REF! &amp; IF(Audit!#REF!=10,Audit!#REF!,"")</f>
        <v>#REF!</v>
      </c>
      <c r="AP1068" s="50" t="e">
        <f>VLOOKUP(Audit!#REF!,$V$13:$AE$22,4,FALSE)&amp; IF(Audit!#REF!=10,Audit!#REF!,"")</f>
        <v>#REF!</v>
      </c>
      <c r="AQ1068" s="47" t="e">
        <f t="shared" si="501"/>
        <v>#REF!</v>
      </c>
      <c r="AR1068" s="50" t="e">
        <f>VLOOKUP(Audit!#REF!,$V$3:$AE$12,5,FALSE)&amp; IF(Audit!#REF!=10,Audit!#REF!,"")</f>
        <v>#REF!</v>
      </c>
      <c r="AS1068" s="50" t="e">
        <f>VLOOKUP(Audit!#REF!,$V$13:$AE$22,5,FALSE)&amp; IF(Audit!#REF!=10,Audit!#REF!,"")</f>
        <v>#REF!</v>
      </c>
      <c r="AT1068" s="47" t="e">
        <f t="shared" si="502"/>
        <v>#REF!</v>
      </c>
      <c r="AU1068" s="50" t="e">
        <f>VLOOKUP(Audit!#REF!,$V$3:$AE$12,6,FALSE)&amp; IF(Audit!#REF!=10,Audit!#REF!,"")</f>
        <v>#REF!</v>
      </c>
      <c r="AV1068" s="50" t="e">
        <f>VLOOKUP(Audit!#REF!,$V$13:$AE$22,6,FALSE)&amp; IF(Audit!#REF!=10,Audit!#REF!,"")</f>
        <v>#REF!</v>
      </c>
      <c r="AW1068" s="47" t="e">
        <f t="shared" si="503"/>
        <v>#REF!</v>
      </c>
      <c r="AX1068" s="50" t="e">
        <f>VLOOKUP(Audit!#REF!,$V$3:$AE$12,7,FALSE)&amp; IF(Audit!#REF!=10,Audit!#REF!,"")</f>
        <v>#REF!</v>
      </c>
      <c r="AY1068" s="50" t="e">
        <f>VLOOKUP(Audit!#REF!,$V$13:$AE$22,7,FALSE) &amp; IF(Audit!#REF!=10,Audit!#REF!,"")</f>
        <v>#REF!</v>
      </c>
      <c r="AZ1068" s="47" t="e">
        <f t="shared" si="504"/>
        <v>#REF!</v>
      </c>
      <c r="BA1068" s="50" t="e">
        <f>VLOOKUP(Audit!#REF!,$V$3:$AE$12,8,FALSE)&amp; Audit!#REF! &amp; IF(Audit!#REF!=10,Audit!#REF!,"")</f>
        <v>#REF!</v>
      </c>
      <c r="BB1068" s="50" t="e">
        <f>VLOOKUP(Audit!#REF!,$V$13:$AE$22,8,FALSE) &amp; IF(Audit!#REF!=10,Audit!#REF!,"")</f>
        <v>#REF!</v>
      </c>
      <c r="BC1068" s="47" t="e">
        <f t="shared" si="505"/>
        <v>#REF!</v>
      </c>
      <c r="BD1068" s="50" t="e">
        <f>VLOOKUP(Audit!#REF!,$V$3:$AE$12,9,FALSE)&amp; IF(Audit!#REF!=10,Audit!#REF!,"")</f>
        <v>#REF!</v>
      </c>
      <c r="BE1068" s="50" t="e">
        <f>VLOOKUP(Audit!#REF!,$V$13:$AE$22,9,FALSE) &amp; IF(Audit!#REF!=10,Audit!#REF!,"") &amp; IF(Audit!#REF!&lt;&gt;1,U1068,"")</f>
        <v>#REF!</v>
      </c>
      <c r="BF1068" s="47" t="e">
        <f t="shared" si="506"/>
        <v>#REF!</v>
      </c>
      <c r="BG1068" s="50" t="e">
        <f>VLOOKUP(Audit!#REF!,$V$3:$AE$12,10,FALSE) &amp; Audit!#REF! &amp; IF(Audit!#REF!=10,Audit!#REF!,"")</f>
        <v>#REF!</v>
      </c>
      <c r="BH1068" s="50" t="e">
        <f>VLOOKUP(Audit!#REF!,$V$13:$AE$22,10,FALSE) &amp; IF(Audit!#REF!=10,Audit!#REF!,"") &amp; IF(Audit!#REF!&lt;&gt;1,U1068,"")</f>
        <v>#REF!</v>
      </c>
      <c r="BI1068" s="47" t="e">
        <f t="shared" si="507"/>
        <v>#REF!</v>
      </c>
      <c r="BJ1068" s="48" t="str">
        <f t="shared" si="508"/>
        <v/>
      </c>
      <c r="BK1068" s="48" t="str">
        <f t="shared" si="509"/>
        <v/>
      </c>
      <c r="BL1068" s="48" t="str">
        <f t="shared" si="510"/>
        <v/>
      </c>
      <c r="BM1068" s="48" t="str">
        <f t="shared" si="511"/>
        <v/>
      </c>
      <c r="BN1068" s="48" t="str">
        <f t="shared" si="512"/>
        <v/>
      </c>
      <c r="BO1068" s="48" t="str">
        <f t="shared" si="513"/>
        <v/>
      </c>
      <c r="BP1068" s="48" t="str">
        <f t="shared" si="514"/>
        <v/>
      </c>
      <c r="BQ1068" s="48" t="str">
        <f t="shared" si="515"/>
        <v/>
      </c>
      <c r="BR1068" s="48" t="str">
        <f t="shared" si="516"/>
        <v/>
      </c>
      <c r="BS1068" s="48" t="str">
        <f t="shared" si="517"/>
        <v/>
      </c>
      <c r="BT1068" s="48" t="str">
        <f t="shared" si="518"/>
        <v/>
      </c>
      <c r="BU1068" s="48" t="str">
        <f t="shared" si="519"/>
        <v/>
      </c>
    </row>
    <row r="1069" spans="1:73">
      <c r="A1069" s="10" t="e">
        <f>Audit!#REF!</f>
        <v>#REF!</v>
      </c>
      <c r="B1069" s="10" t="e">
        <f t="shared" si="490"/>
        <v>#REF!</v>
      </c>
      <c r="C1069" s="17" t="e">
        <f>VLOOKUP(Audit!#REF!,$V$3:$AE$12,2,FALSE) &amp; VLOOKUP(Audit!#REF!,$V$13:$AE$22,2,FALSE)&amp; IF(Audit!#REF!=10,Audit!#REF!&amp;Audit!#REF!,"")</f>
        <v>#REF!</v>
      </c>
      <c r="D1069" s="17" t="e">
        <f>VLOOKUP(Audit!#REF!,$V$3:$AE$12,3,FALSE) &amp; VLOOKUP(Audit!#REF!,$V$13:$AE$22,3,FALSE) &amp;IF(Audit!#REF!=10,Audit!#REF!&amp;Audit!#REF!,"")</f>
        <v>#REF!</v>
      </c>
      <c r="E1069" s="17" t="e">
        <f>VLOOKUP(Audit!#REF!,$V$3:$AE$12,4,FALSE)&amp; Audit!#REF! &amp; VLOOKUP(Audit!#REF!,$V$13:$AE$22,4,FALSE)&amp; IF(Audit!#REF!=10,Audit!#REF!&amp;Audit!#REF!,"")</f>
        <v>#REF!</v>
      </c>
      <c r="F1069" s="17" t="e">
        <f>VLOOKUP(Audit!#REF!,$V$3:$AE$12,5,FALSE) &amp; VLOOKUP(Audit!#REF!,$V$13:$AE$22,5,FALSE)&amp; IF(Audit!#REF!=10,Audit!#REF!&amp;Audit!#REF!,"")</f>
        <v>#REF!</v>
      </c>
      <c r="G1069" s="17" t="e">
        <f>VLOOKUP(Audit!#REF!,$V$3:$AE$12,6,FALSE) &amp; VLOOKUP(Audit!#REF!,$V$13:$AE$22,6,FALSE)&amp; IF(Audit!#REF!=10,Audit!#REF!&amp;Audit!#REF!,"")</f>
        <v>#REF!</v>
      </c>
      <c r="H1069" s="17" t="e">
        <f>VLOOKUP(Audit!#REF!,$V$3:$AE$12,7,FALSE) &amp; VLOOKUP(Audit!#REF!,$V$13:$AE$22,7,FALSE)&amp;IF(Audit!#REF!=10,Audit!#REF!&amp;Audit!#REF!,"")</f>
        <v>#REF!</v>
      </c>
      <c r="I1069" s="17" t="e">
        <f>VLOOKUP(Audit!#REF!,$V$3:$AE$12,8,FALSE) &amp; Audit!#REF! &amp; VLOOKUP(Audit!#REF!,$V$13:$AE$22,8,FALSE)&amp;IF(Audit!#REF!=10,Audit!#REF!&amp;Audit!#REF!,"")</f>
        <v>#REF!</v>
      </c>
      <c r="J1069" s="17" t="e">
        <f>VLOOKUP(Audit!#REF!,$V$3:$AE$12,9,FALSE) &amp; VLOOKUP(Audit!#REF!,$V$13:$AE$22,9,FALSE) &amp; IF(Audit!#REF!=10,Audit!#REF!&amp;Audit!#REF!,"") &amp; IF(Audit!#REF!&lt;&gt;1,U1069,"")</f>
        <v>#REF!</v>
      </c>
      <c r="K1069" s="17" t="e">
        <f>VLOOKUP(Audit!#REF!,$V$3:$AE$12,10,FALSE) &amp; Audit!#REF! &amp; VLOOKUP(Audit!#REF!,$V$13:$AE$22,10,FALSE) &amp; IF(Audit!#REF!=10,Audit!#REF!&amp;Audit!#REF!,"") &amp; IF(Audit!#REF!&lt;&gt;1,U1069,"")</f>
        <v>#REF!</v>
      </c>
      <c r="L1069" s="10" t="e">
        <f>Audit!#REF!</f>
        <v>#REF!</v>
      </c>
      <c r="M1069" s="10" t="e">
        <f t="shared" si="491"/>
        <v>#REF!</v>
      </c>
      <c r="N1069" s="10" t="e">
        <f t="shared" si="492"/>
        <v>#REF!</v>
      </c>
      <c r="O1069" s="10" t="e">
        <f t="shared" si="493"/>
        <v>#REF!</v>
      </c>
      <c r="P1069" s="10" t="e">
        <f t="shared" si="494"/>
        <v>#REF!</v>
      </c>
      <c r="Q1069" s="10" t="e">
        <f t="shared" si="495"/>
        <v>#REF!</v>
      </c>
      <c r="R1069" s="10" t="e">
        <f t="shared" si="496"/>
        <v>#REF!</v>
      </c>
      <c r="S1069" s="10" t="e">
        <f t="shared" si="497"/>
        <v>#REF!</v>
      </c>
      <c r="T1069" s="10" t="e">
        <f t="shared" si="498"/>
        <v>#REF!</v>
      </c>
      <c r="U1069" s="17" t="e">
        <f>IF(Audit!#REF!="","",VLOOKUP(Audit!#REF!,$W$26:$X$35,2,FALSE)) &amp; Audit!#REF! &amp; IF(Audit!#REF!="","",IF(Audit!#REF!&lt;=1.4,VLOOKUP(Audit!#REF!,$W$38:X1114,2,FALSE),VLOOKUP(Audit!#REF!,$W$51:$X$61,2,FALSE))) &amp; IF(Audit!#REF!="","",VLOOKUP(Audit!#REF!,$Y$26:$Z$35,2,FALSE) &amp; Audit!#REF! &amp; IF(Audit!#REF!="","",IF(Audit!#REF!&lt;=1.4,VLOOKUP(Audit!#REF!,$Y$38:$Z$48,2,FALSE),VLOOKUP(Audit!#REF!,$Y$51:$Z$61,2,FALSE))))</f>
        <v>#REF!</v>
      </c>
      <c r="V1069" s="21"/>
      <c r="AH1069" s="49" t="e">
        <f>Audit!#REF!</f>
        <v>#REF!</v>
      </c>
      <c r="AI1069" s="50" t="e">
        <f>VLOOKUP(Audit!#REF!,$V$3:$AE$12,2,FALSE)&amp; IF(Audit!#REF!=10,Audit!#REF!,"")</f>
        <v>#REF!</v>
      </c>
      <c r="AJ1069" s="50" t="e">
        <f>VLOOKUP(Audit!#REF!,$V$13:$AE$22,2,FALSE)&amp; IF(Audit!#REF!=10,Audit!#REF!,"")</f>
        <v>#REF!</v>
      </c>
      <c r="AK1069" s="47" t="e">
        <f t="shared" si="499"/>
        <v>#REF!</v>
      </c>
      <c r="AL1069" s="50" t="e">
        <f>VLOOKUP(Audit!#REF!,$V$3:$AE$12,3,FALSE)&amp; IF(Audit!#REF!=10,Audit!#REF!,"")</f>
        <v>#REF!</v>
      </c>
      <c r="AM1069" s="50" t="e">
        <f>VLOOKUP(Audit!#REF!,$V$13:$AE$22,3,FALSE)&amp; IF(Audit!#REF!=10,Audit!#REF!,"")</f>
        <v>#REF!</v>
      </c>
      <c r="AN1069" s="47" t="e">
        <f t="shared" si="500"/>
        <v>#REF!</v>
      </c>
      <c r="AO1069" s="50" t="e">
        <f>VLOOKUP(Audit!#REF!,$V$3:$AE$12,4,FALSE) &amp;  Audit!#REF! &amp; IF(Audit!#REF!=10,Audit!#REF!,"")</f>
        <v>#REF!</v>
      </c>
      <c r="AP1069" s="50" t="e">
        <f>VLOOKUP(Audit!#REF!,$V$13:$AE$22,4,FALSE)&amp; IF(Audit!#REF!=10,Audit!#REF!,"")</f>
        <v>#REF!</v>
      </c>
      <c r="AQ1069" s="47" t="e">
        <f t="shared" si="501"/>
        <v>#REF!</v>
      </c>
      <c r="AR1069" s="50" t="e">
        <f>VLOOKUP(Audit!#REF!,$V$3:$AE$12,5,FALSE)&amp; IF(Audit!#REF!=10,Audit!#REF!,"")</f>
        <v>#REF!</v>
      </c>
      <c r="AS1069" s="50" t="e">
        <f>VLOOKUP(Audit!#REF!,$V$13:$AE$22,5,FALSE)&amp; IF(Audit!#REF!=10,Audit!#REF!,"")</f>
        <v>#REF!</v>
      </c>
      <c r="AT1069" s="47" t="e">
        <f t="shared" si="502"/>
        <v>#REF!</v>
      </c>
      <c r="AU1069" s="50" t="e">
        <f>VLOOKUP(Audit!#REF!,$V$3:$AE$12,6,FALSE)&amp; IF(Audit!#REF!=10,Audit!#REF!,"")</f>
        <v>#REF!</v>
      </c>
      <c r="AV1069" s="50" t="e">
        <f>VLOOKUP(Audit!#REF!,$V$13:$AE$22,6,FALSE)&amp; IF(Audit!#REF!=10,Audit!#REF!,"")</f>
        <v>#REF!</v>
      </c>
      <c r="AW1069" s="47" t="e">
        <f t="shared" si="503"/>
        <v>#REF!</v>
      </c>
      <c r="AX1069" s="50" t="e">
        <f>VLOOKUP(Audit!#REF!,$V$3:$AE$12,7,FALSE)&amp; IF(Audit!#REF!=10,Audit!#REF!,"")</f>
        <v>#REF!</v>
      </c>
      <c r="AY1069" s="50" t="e">
        <f>VLOOKUP(Audit!#REF!,$V$13:$AE$22,7,FALSE) &amp; IF(Audit!#REF!=10,Audit!#REF!,"")</f>
        <v>#REF!</v>
      </c>
      <c r="AZ1069" s="47" t="e">
        <f t="shared" si="504"/>
        <v>#REF!</v>
      </c>
      <c r="BA1069" s="50" t="e">
        <f>VLOOKUP(Audit!#REF!,$V$3:$AE$12,8,FALSE)&amp; Audit!#REF! &amp; IF(Audit!#REF!=10,Audit!#REF!,"")</f>
        <v>#REF!</v>
      </c>
      <c r="BB1069" s="50" t="e">
        <f>VLOOKUP(Audit!#REF!,$V$13:$AE$22,8,FALSE) &amp; IF(Audit!#REF!=10,Audit!#REF!,"")</f>
        <v>#REF!</v>
      </c>
      <c r="BC1069" s="47" t="e">
        <f t="shared" si="505"/>
        <v>#REF!</v>
      </c>
      <c r="BD1069" s="50" t="e">
        <f>VLOOKUP(Audit!#REF!,$V$3:$AE$12,9,FALSE)&amp; IF(Audit!#REF!=10,Audit!#REF!,"")</f>
        <v>#REF!</v>
      </c>
      <c r="BE1069" s="50" t="e">
        <f>VLOOKUP(Audit!#REF!,$V$13:$AE$22,9,FALSE) &amp; IF(Audit!#REF!=10,Audit!#REF!,"") &amp; IF(Audit!#REF!&lt;&gt;1,U1069,"")</f>
        <v>#REF!</v>
      </c>
      <c r="BF1069" s="47" t="e">
        <f t="shared" si="506"/>
        <v>#REF!</v>
      </c>
      <c r="BG1069" s="50" t="e">
        <f>VLOOKUP(Audit!#REF!,$V$3:$AE$12,10,FALSE) &amp; Audit!#REF! &amp; IF(Audit!#REF!=10,Audit!#REF!,"")</f>
        <v>#REF!</v>
      </c>
      <c r="BH1069" s="50" t="e">
        <f>VLOOKUP(Audit!#REF!,$V$13:$AE$22,10,FALSE) &amp; IF(Audit!#REF!=10,Audit!#REF!,"") &amp; IF(Audit!#REF!&lt;&gt;1,U1069,"")</f>
        <v>#REF!</v>
      </c>
      <c r="BI1069" s="47" t="e">
        <f t="shared" si="507"/>
        <v>#REF!</v>
      </c>
      <c r="BJ1069" s="48" t="str">
        <f t="shared" si="508"/>
        <v/>
      </c>
      <c r="BK1069" s="48" t="str">
        <f t="shared" si="509"/>
        <v/>
      </c>
      <c r="BL1069" s="48" t="str">
        <f t="shared" si="510"/>
        <v/>
      </c>
      <c r="BM1069" s="48" t="str">
        <f t="shared" si="511"/>
        <v/>
      </c>
      <c r="BN1069" s="48" t="str">
        <f t="shared" si="512"/>
        <v/>
      </c>
      <c r="BO1069" s="48" t="str">
        <f t="shared" si="513"/>
        <v/>
      </c>
      <c r="BP1069" s="48" t="str">
        <f t="shared" si="514"/>
        <v/>
      </c>
      <c r="BQ1069" s="48" t="str">
        <f t="shared" si="515"/>
        <v/>
      </c>
      <c r="BR1069" s="48" t="str">
        <f t="shared" si="516"/>
        <v/>
      </c>
      <c r="BS1069" s="48" t="str">
        <f t="shared" si="517"/>
        <v/>
      </c>
      <c r="BT1069" s="48" t="str">
        <f t="shared" si="518"/>
        <v/>
      </c>
      <c r="BU1069" s="48" t="str">
        <f t="shared" si="519"/>
        <v/>
      </c>
    </row>
    <row r="1070" spans="1:73">
      <c r="A1070" s="10" t="e">
        <f>Audit!#REF!</f>
        <v>#REF!</v>
      </c>
      <c r="B1070" s="10" t="e">
        <f t="shared" si="490"/>
        <v>#REF!</v>
      </c>
      <c r="C1070" s="17" t="e">
        <f>VLOOKUP(Audit!#REF!,$V$3:$AE$12,2,FALSE) &amp; VLOOKUP(Audit!#REF!,$V$13:$AE$22,2,FALSE)&amp; IF(Audit!#REF!=10,Audit!#REF!&amp;Audit!#REF!,"")</f>
        <v>#REF!</v>
      </c>
      <c r="D1070" s="17" t="e">
        <f>VLOOKUP(Audit!#REF!,$V$3:$AE$12,3,FALSE) &amp; VLOOKUP(Audit!#REF!,$V$13:$AE$22,3,FALSE) &amp;IF(Audit!#REF!=10,Audit!#REF!&amp;Audit!#REF!,"")</f>
        <v>#REF!</v>
      </c>
      <c r="E1070" s="17" t="e">
        <f>VLOOKUP(Audit!#REF!,$V$3:$AE$12,4,FALSE)&amp; Audit!#REF! &amp; VLOOKUP(Audit!#REF!,$V$13:$AE$22,4,FALSE)&amp; IF(Audit!#REF!=10,Audit!#REF!&amp;Audit!#REF!,"")</f>
        <v>#REF!</v>
      </c>
      <c r="F1070" s="17" t="e">
        <f>VLOOKUP(Audit!#REF!,$V$3:$AE$12,5,FALSE) &amp; VLOOKUP(Audit!#REF!,$V$13:$AE$22,5,FALSE)&amp; IF(Audit!#REF!=10,Audit!#REF!&amp;Audit!#REF!,"")</f>
        <v>#REF!</v>
      </c>
      <c r="G1070" s="17" t="e">
        <f>VLOOKUP(Audit!#REF!,$V$3:$AE$12,6,FALSE) &amp; VLOOKUP(Audit!#REF!,$V$13:$AE$22,6,FALSE)&amp; IF(Audit!#REF!=10,Audit!#REF!&amp;Audit!#REF!,"")</f>
        <v>#REF!</v>
      </c>
      <c r="H1070" s="17" t="e">
        <f>VLOOKUP(Audit!#REF!,$V$3:$AE$12,7,FALSE) &amp; VLOOKUP(Audit!#REF!,$V$13:$AE$22,7,FALSE)&amp;IF(Audit!#REF!=10,Audit!#REF!&amp;Audit!#REF!,"")</f>
        <v>#REF!</v>
      </c>
      <c r="I1070" s="17" t="e">
        <f>VLOOKUP(Audit!#REF!,$V$3:$AE$12,8,FALSE) &amp; Audit!#REF! &amp; VLOOKUP(Audit!#REF!,$V$13:$AE$22,8,FALSE)&amp;IF(Audit!#REF!=10,Audit!#REF!&amp;Audit!#REF!,"")</f>
        <v>#REF!</v>
      </c>
      <c r="J1070" s="17" t="e">
        <f>VLOOKUP(Audit!#REF!,$V$3:$AE$12,9,FALSE) &amp; VLOOKUP(Audit!#REF!,$V$13:$AE$22,9,FALSE) &amp; IF(Audit!#REF!=10,Audit!#REF!&amp;Audit!#REF!,"") &amp; IF(Audit!#REF!&lt;&gt;1,U1070,"")</f>
        <v>#REF!</v>
      </c>
      <c r="K1070" s="17" t="e">
        <f>VLOOKUP(Audit!#REF!,$V$3:$AE$12,10,FALSE) &amp; Audit!#REF! &amp; VLOOKUP(Audit!#REF!,$V$13:$AE$22,10,FALSE) &amp; IF(Audit!#REF!=10,Audit!#REF!&amp;Audit!#REF!,"") &amp; IF(Audit!#REF!&lt;&gt;1,U1070,"")</f>
        <v>#REF!</v>
      </c>
      <c r="L1070" s="10" t="e">
        <f>Audit!#REF!</f>
        <v>#REF!</v>
      </c>
      <c r="M1070" s="10" t="e">
        <f t="shared" si="491"/>
        <v>#REF!</v>
      </c>
      <c r="N1070" s="10" t="e">
        <f t="shared" si="492"/>
        <v>#REF!</v>
      </c>
      <c r="O1070" s="10" t="e">
        <f t="shared" si="493"/>
        <v>#REF!</v>
      </c>
      <c r="P1070" s="10" t="e">
        <f t="shared" si="494"/>
        <v>#REF!</v>
      </c>
      <c r="Q1070" s="10" t="e">
        <f t="shared" si="495"/>
        <v>#REF!</v>
      </c>
      <c r="R1070" s="10" t="e">
        <f t="shared" si="496"/>
        <v>#REF!</v>
      </c>
      <c r="S1070" s="10" t="e">
        <f t="shared" si="497"/>
        <v>#REF!</v>
      </c>
      <c r="T1070" s="10" t="e">
        <f t="shared" si="498"/>
        <v>#REF!</v>
      </c>
      <c r="U1070" s="17" t="e">
        <f>IF(Audit!#REF!="","",VLOOKUP(Audit!#REF!,$W$26:$X$35,2,FALSE)) &amp; Audit!#REF! &amp; IF(Audit!#REF!="","",IF(Audit!#REF!&lt;=1.4,VLOOKUP(Audit!#REF!,$W$38:X1115,2,FALSE),VLOOKUP(Audit!#REF!,$W$51:$X$61,2,FALSE))) &amp; IF(Audit!#REF!="","",VLOOKUP(Audit!#REF!,$Y$26:$Z$35,2,FALSE) &amp; Audit!#REF! &amp; IF(Audit!#REF!="","",IF(Audit!#REF!&lt;=1.4,VLOOKUP(Audit!#REF!,$Y$38:$Z$48,2,FALSE),VLOOKUP(Audit!#REF!,$Y$51:$Z$61,2,FALSE))))</f>
        <v>#REF!</v>
      </c>
      <c r="V1070" s="21"/>
      <c r="AH1070" s="49" t="e">
        <f>Audit!#REF!</f>
        <v>#REF!</v>
      </c>
      <c r="AI1070" s="50" t="e">
        <f>VLOOKUP(Audit!#REF!,$V$3:$AE$12,2,FALSE)&amp; IF(Audit!#REF!=10,Audit!#REF!,"")</f>
        <v>#REF!</v>
      </c>
      <c r="AJ1070" s="50" t="e">
        <f>VLOOKUP(Audit!#REF!,$V$13:$AE$22,2,FALSE)&amp; IF(Audit!#REF!=10,Audit!#REF!,"")</f>
        <v>#REF!</v>
      </c>
      <c r="AK1070" s="47" t="e">
        <f t="shared" si="499"/>
        <v>#REF!</v>
      </c>
      <c r="AL1070" s="50" t="e">
        <f>VLOOKUP(Audit!#REF!,$V$3:$AE$12,3,FALSE)&amp; IF(Audit!#REF!=10,Audit!#REF!,"")</f>
        <v>#REF!</v>
      </c>
      <c r="AM1070" s="50" t="e">
        <f>VLOOKUP(Audit!#REF!,$V$13:$AE$22,3,FALSE)&amp; IF(Audit!#REF!=10,Audit!#REF!,"")</f>
        <v>#REF!</v>
      </c>
      <c r="AN1070" s="47" t="e">
        <f t="shared" si="500"/>
        <v>#REF!</v>
      </c>
      <c r="AO1070" s="50" t="e">
        <f>VLOOKUP(Audit!#REF!,$V$3:$AE$12,4,FALSE) &amp;  Audit!#REF! &amp; IF(Audit!#REF!=10,Audit!#REF!,"")</f>
        <v>#REF!</v>
      </c>
      <c r="AP1070" s="50" t="e">
        <f>VLOOKUP(Audit!#REF!,$V$13:$AE$22,4,FALSE)&amp; IF(Audit!#REF!=10,Audit!#REF!,"")</f>
        <v>#REF!</v>
      </c>
      <c r="AQ1070" s="47" t="e">
        <f t="shared" si="501"/>
        <v>#REF!</v>
      </c>
      <c r="AR1070" s="50" t="e">
        <f>VLOOKUP(Audit!#REF!,$V$3:$AE$12,5,FALSE)&amp; IF(Audit!#REF!=10,Audit!#REF!,"")</f>
        <v>#REF!</v>
      </c>
      <c r="AS1070" s="50" t="e">
        <f>VLOOKUP(Audit!#REF!,$V$13:$AE$22,5,FALSE)&amp; IF(Audit!#REF!=10,Audit!#REF!,"")</f>
        <v>#REF!</v>
      </c>
      <c r="AT1070" s="47" t="e">
        <f t="shared" si="502"/>
        <v>#REF!</v>
      </c>
      <c r="AU1070" s="50" t="e">
        <f>VLOOKUP(Audit!#REF!,$V$3:$AE$12,6,FALSE)&amp; IF(Audit!#REF!=10,Audit!#REF!,"")</f>
        <v>#REF!</v>
      </c>
      <c r="AV1070" s="50" t="e">
        <f>VLOOKUP(Audit!#REF!,$V$13:$AE$22,6,FALSE)&amp; IF(Audit!#REF!=10,Audit!#REF!,"")</f>
        <v>#REF!</v>
      </c>
      <c r="AW1070" s="47" t="e">
        <f t="shared" si="503"/>
        <v>#REF!</v>
      </c>
      <c r="AX1070" s="50" t="e">
        <f>VLOOKUP(Audit!#REF!,$V$3:$AE$12,7,FALSE)&amp; IF(Audit!#REF!=10,Audit!#REF!,"")</f>
        <v>#REF!</v>
      </c>
      <c r="AY1070" s="50" t="e">
        <f>VLOOKUP(Audit!#REF!,$V$13:$AE$22,7,FALSE) &amp; IF(Audit!#REF!=10,Audit!#REF!,"")</f>
        <v>#REF!</v>
      </c>
      <c r="AZ1070" s="47" t="e">
        <f t="shared" si="504"/>
        <v>#REF!</v>
      </c>
      <c r="BA1070" s="50" t="e">
        <f>VLOOKUP(Audit!#REF!,$V$3:$AE$12,8,FALSE)&amp; Audit!#REF! &amp; IF(Audit!#REF!=10,Audit!#REF!,"")</f>
        <v>#REF!</v>
      </c>
      <c r="BB1070" s="50" t="e">
        <f>VLOOKUP(Audit!#REF!,$V$13:$AE$22,8,FALSE) &amp; IF(Audit!#REF!=10,Audit!#REF!,"")</f>
        <v>#REF!</v>
      </c>
      <c r="BC1070" s="47" t="e">
        <f t="shared" si="505"/>
        <v>#REF!</v>
      </c>
      <c r="BD1070" s="50" t="e">
        <f>VLOOKUP(Audit!#REF!,$V$3:$AE$12,9,FALSE)&amp; IF(Audit!#REF!=10,Audit!#REF!,"")</f>
        <v>#REF!</v>
      </c>
      <c r="BE1070" s="50" t="e">
        <f>VLOOKUP(Audit!#REF!,$V$13:$AE$22,9,FALSE) &amp; IF(Audit!#REF!=10,Audit!#REF!,"") &amp; IF(Audit!#REF!&lt;&gt;1,U1070,"")</f>
        <v>#REF!</v>
      </c>
      <c r="BF1070" s="47" t="e">
        <f t="shared" si="506"/>
        <v>#REF!</v>
      </c>
      <c r="BG1070" s="50" t="e">
        <f>VLOOKUP(Audit!#REF!,$V$3:$AE$12,10,FALSE) &amp; Audit!#REF! &amp; IF(Audit!#REF!=10,Audit!#REF!,"")</f>
        <v>#REF!</v>
      </c>
      <c r="BH1070" s="50" t="e">
        <f>VLOOKUP(Audit!#REF!,$V$13:$AE$22,10,FALSE) &amp; IF(Audit!#REF!=10,Audit!#REF!,"") &amp; IF(Audit!#REF!&lt;&gt;1,U1070,"")</f>
        <v>#REF!</v>
      </c>
      <c r="BI1070" s="47" t="e">
        <f t="shared" si="507"/>
        <v>#REF!</v>
      </c>
      <c r="BJ1070" s="48" t="str">
        <f t="shared" si="508"/>
        <v/>
      </c>
      <c r="BK1070" s="48" t="str">
        <f t="shared" si="509"/>
        <v/>
      </c>
      <c r="BL1070" s="48" t="str">
        <f t="shared" si="510"/>
        <v/>
      </c>
      <c r="BM1070" s="48" t="str">
        <f t="shared" si="511"/>
        <v/>
      </c>
      <c r="BN1070" s="48" t="str">
        <f t="shared" si="512"/>
        <v/>
      </c>
      <c r="BO1070" s="48" t="str">
        <f t="shared" si="513"/>
        <v/>
      </c>
      <c r="BP1070" s="48" t="str">
        <f t="shared" si="514"/>
        <v/>
      </c>
      <c r="BQ1070" s="48" t="str">
        <f t="shared" si="515"/>
        <v/>
      </c>
      <c r="BR1070" s="48" t="str">
        <f t="shared" si="516"/>
        <v/>
      </c>
      <c r="BS1070" s="48" t="str">
        <f t="shared" si="517"/>
        <v/>
      </c>
      <c r="BT1070" s="48" t="str">
        <f t="shared" si="518"/>
        <v/>
      </c>
      <c r="BU1070" s="48" t="str">
        <f t="shared" si="519"/>
        <v/>
      </c>
    </row>
    <row r="1071" spans="1:73">
      <c r="A1071" s="10" t="e">
        <f>Audit!#REF!</f>
        <v>#REF!</v>
      </c>
      <c r="B1071" s="10" t="e">
        <f t="shared" si="490"/>
        <v>#REF!</v>
      </c>
      <c r="C1071" s="17" t="e">
        <f>VLOOKUP(Audit!#REF!,$V$3:$AE$12,2,FALSE) &amp; VLOOKUP(Audit!#REF!,$V$13:$AE$22,2,FALSE)&amp; IF(Audit!#REF!=10,Audit!#REF!&amp;Audit!#REF!,"")</f>
        <v>#REF!</v>
      </c>
      <c r="D1071" s="17" t="e">
        <f>VLOOKUP(Audit!#REF!,$V$3:$AE$12,3,FALSE) &amp; VLOOKUP(Audit!#REF!,$V$13:$AE$22,3,FALSE) &amp;IF(Audit!#REF!=10,Audit!#REF!&amp;Audit!#REF!,"")</f>
        <v>#REF!</v>
      </c>
      <c r="E1071" s="17" t="e">
        <f>VLOOKUP(Audit!#REF!,$V$3:$AE$12,4,FALSE)&amp; Audit!#REF! &amp; VLOOKUP(Audit!#REF!,$V$13:$AE$22,4,FALSE)&amp; IF(Audit!#REF!=10,Audit!#REF!&amp;Audit!#REF!,"")</f>
        <v>#REF!</v>
      </c>
      <c r="F1071" s="17" t="e">
        <f>VLOOKUP(Audit!#REF!,$V$3:$AE$12,5,FALSE) &amp; VLOOKUP(Audit!#REF!,$V$13:$AE$22,5,FALSE)&amp; IF(Audit!#REF!=10,Audit!#REF!&amp;Audit!#REF!,"")</f>
        <v>#REF!</v>
      </c>
      <c r="G1071" s="17" t="e">
        <f>VLOOKUP(Audit!#REF!,$V$3:$AE$12,6,FALSE) &amp; VLOOKUP(Audit!#REF!,$V$13:$AE$22,6,FALSE)&amp; IF(Audit!#REF!=10,Audit!#REF!&amp;Audit!#REF!,"")</f>
        <v>#REF!</v>
      </c>
      <c r="H1071" s="17" t="e">
        <f>VLOOKUP(Audit!#REF!,$V$3:$AE$12,7,FALSE) &amp; VLOOKUP(Audit!#REF!,$V$13:$AE$22,7,FALSE)&amp;IF(Audit!#REF!=10,Audit!#REF!&amp;Audit!#REF!,"")</f>
        <v>#REF!</v>
      </c>
      <c r="I1071" s="17" t="e">
        <f>VLOOKUP(Audit!#REF!,$V$3:$AE$12,8,FALSE) &amp; Audit!#REF! &amp; VLOOKUP(Audit!#REF!,$V$13:$AE$22,8,FALSE)&amp;IF(Audit!#REF!=10,Audit!#REF!&amp;Audit!#REF!,"")</f>
        <v>#REF!</v>
      </c>
      <c r="J1071" s="17" t="e">
        <f>VLOOKUP(Audit!#REF!,$V$3:$AE$12,9,FALSE) &amp; VLOOKUP(Audit!#REF!,$V$13:$AE$22,9,FALSE) &amp; IF(Audit!#REF!=10,Audit!#REF!&amp;Audit!#REF!,"") &amp; IF(Audit!#REF!&lt;&gt;1,U1071,"")</f>
        <v>#REF!</v>
      </c>
      <c r="K1071" s="17" t="e">
        <f>VLOOKUP(Audit!#REF!,$V$3:$AE$12,10,FALSE) &amp; Audit!#REF! &amp; VLOOKUP(Audit!#REF!,$V$13:$AE$22,10,FALSE) &amp; IF(Audit!#REF!=10,Audit!#REF!&amp;Audit!#REF!,"") &amp; IF(Audit!#REF!&lt;&gt;1,U1071,"")</f>
        <v>#REF!</v>
      </c>
      <c r="L1071" s="10" t="e">
        <f>Audit!#REF!</f>
        <v>#REF!</v>
      </c>
      <c r="M1071" s="10" t="e">
        <f t="shared" si="491"/>
        <v>#REF!</v>
      </c>
      <c r="N1071" s="10" t="e">
        <f t="shared" si="492"/>
        <v>#REF!</v>
      </c>
      <c r="O1071" s="10" t="e">
        <f t="shared" si="493"/>
        <v>#REF!</v>
      </c>
      <c r="P1071" s="10" t="e">
        <f t="shared" si="494"/>
        <v>#REF!</v>
      </c>
      <c r="Q1071" s="10" t="e">
        <f t="shared" si="495"/>
        <v>#REF!</v>
      </c>
      <c r="R1071" s="10" t="e">
        <f t="shared" si="496"/>
        <v>#REF!</v>
      </c>
      <c r="S1071" s="10" t="e">
        <f t="shared" si="497"/>
        <v>#REF!</v>
      </c>
      <c r="T1071" s="10" t="e">
        <f t="shared" si="498"/>
        <v>#REF!</v>
      </c>
      <c r="U1071" s="17" t="e">
        <f>IF(Audit!#REF!="","",VLOOKUP(Audit!#REF!,$W$26:$X$35,2,FALSE)) &amp; Audit!#REF! &amp; IF(Audit!#REF!="","",IF(Audit!#REF!&lt;=1.4,VLOOKUP(Audit!#REF!,$W$38:X1116,2,FALSE),VLOOKUP(Audit!#REF!,$W$51:$X$61,2,FALSE))) &amp; IF(Audit!#REF!="","",VLOOKUP(Audit!#REF!,$Y$26:$Z$35,2,FALSE) &amp; Audit!#REF! &amp; IF(Audit!#REF!="","",IF(Audit!#REF!&lt;=1.4,VLOOKUP(Audit!#REF!,$Y$38:$Z$48,2,FALSE),VLOOKUP(Audit!#REF!,$Y$51:$Z$61,2,FALSE))))</f>
        <v>#REF!</v>
      </c>
      <c r="V1071" s="21"/>
      <c r="AH1071" s="49" t="e">
        <f>Audit!#REF!</f>
        <v>#REF!</v>
      </c>
      <c r="AI1071" s="50" t="e">
        <f>VLOOKUP(Audit!#REF!,$V$3:$AE$12,2,FALSE)&amp; IF(Audit!#REF!=10,Audit!#REF!,"")</f>
        <v>#REF!</v>
      </c>
      <c r="AJ1071" s="50" t="e">
        <f>VLOOKUP(Audit!#REF!,$V$13:$AE$22,2,FALSE)&amp; IF(Audit!#REF!=10,Audit!#REF!,"")</f>
        <v>#REF!</v>
      </c>
      <c r="AK1071" s="47" t="e">
        <f t="shared" si="499"/>
        <v>#REF!</v>
      </c>
      <c r="AL1071" s="50" t="e">
        <f>VLOOKUP(Audit!#REF!,$V$3:$AE$12,3,FALSE)&amp; IF(Audit!#REF!=10,Audit!#REF!,"")</f>
        <v>#REF!</v>
      </c>
      <c r="AM1071" s="50" t="e">
        <f>VLOOKUP(Audit!#REF!,$V$13:$AE$22,3,FALSE)&amp; IF(Audit!#REF!=10,Audit!#REF!,"")</f>
        <v>#REF!</v>
      </c>
      <c r="AN1071" s="47" t="e">
        <f t="shared" si="500"/>
        <v>#REF!</v>
      </c>
      <c r="AO1071" s="50" t="e">
        <f>VLOOKUP(Audit!#REF!,$V$3:$AE$12,4,FALSE) &amp;  Audit!#REF! &amp; IF(Audit!#REF!=10,Audit!#REF!,"")</f>
        <v>#REF!</v>
      </c>
      <c r="AP1071" s="50" t="e">
        <f>VLOOKUP(Audit!#REF!,$V$13:$AE$22,4,FALSE)&amp; IF(Audit!#REF!=10,Audit!#REF!,"")</f>
        <v>#REF!</v>
      </c>
      <c r="AQ1071" s="47" t="e">
        <f t="shared" si="501"/>
        <v>#REF!</v>
      </c>
      <c r="AR1071" s="50" t="e">
        <f>VLOOKUP(Audit!#REF!,$V$3:$AE$12,5,FALSE)&amp; IF(Audit!#REF!=10,Audit!#REF!,"")</f>
        <v>#REF!</v>
      </c>
      <c r="AS1071" s="50" t="e">
        <f>VLOOKUP(Audit!#REF!,$V$13:$AE$22,5,FALSE)&amp; IF(Audit!#REF!=10,Audit!#REF!,"")</f>
        <v>#REF!</v>
      </c>
      <c r="AT1071" s="47" t="e">
        <f t="shared" si="502"/>
        <v>#REF!</v>
      </c>
      <c r="AU1071" s="50" t="e">
        <f>VLOOKUP(Audit!#REF!,$V$3:$AE$12,6,FALSE)&amp; IF(Audit!#REF!=10,Audit!#REF!,"")</f>
        <v>#REF!</v>
      </c>
      <c r="AV1071" s="50" t="e">
        <f>VLOOKUP(Audit!#REF!,$V$13:$AE$22,6,FALSE)&amp; IF(Audit!#REF!=10,Audit!#REF!,"")</f>
        <v>#REF!</v>
      </c>
      <c r="AW1071" s="47" t="e">
        <f t="shared" si="503"/>
        <v>#REF!</v>
      </c>
      <c r="AX1071" s="50" t="e">
        <f>VLOOKUP(Audit!#REF!,$V$3:$AE$12,7,FALSE)&amp; IF(Audit!#REF!=10,Audit!#REF!,"")</f>
        <v>#REF!</v>
      </c>
      <c r="AY1071" s="50" t="e">
        <f>VLOOKUP(Audit!#REF!,$V$13:$AE$22,7,FALSE) &amp; IF(Audit!#REF!=10,Audit!#REF!,"")</f>
        <v>#REF!</v>
      </c>
      <c r="AZ1071" s="47" t="e">
        <f t="shared" si="504"/>
        <v>#REF!</v>
      </c>
      <c r="BA1071" s="50" t="e">
        <f>VLOOKUP(Audit!#REF!,$V$3:$AE$12,8,FALSE)&amp; Audit!#REF! &amp; IF(Audit!#REF!=10,Audit!#REF!,"")</f>
        <v>#REF!</v>
      </c>
      <c r="BB1071" s="50" t="e">
        <f>VLOOKUP(Audit!#REF!,$V$13:$AE$22,8,FALSE) &amp; IF(Audit!#REF!=10,Audit!#REF!,"")</f>
        <v>#REF!</v>
      </c>
      <c r="BC1071" s="47" t="e">
        <f t="shared" si="505"/>
        <v>#REF!</v>
      </c>
      <c r="BD1071" s="50" t="e">
        <f>VLOOKUP(Audit!#REF!,$V$3:$AE$12,9,FALSE)&amp; IF(Audit!#REF!=10,Audit!#REF!,"")</f>
        <v>#REF!</v>
      </c>
      <c r="BE1071" s="50" t="e">
        <f>VLOOKUP(Audit!#REF!,$V$13:$AE$22,9,FALSE) &amp; IF(Audit!#REF!=10,Audit!#REF!,"") &amp; IF(Audit!#REF!&lt;&gt;1,U1071,"")</f>
        <v>#REF!</v>
      </c>
      <c r="BF1071" s="47" t="e">
        <f t="shared" si="506"/>
        <v>#REF!</v>
      </c>
      <c r="BG1071" s="50" t="e">
        <f>VLOOKUP(Audit!#REF!,$V$3:$AE$12,10,FALSE) &amp; Audit!#REF! &amp; IF(Audit!#REF!=10,Audit!#REF!,"")</f>
        <v>#REF!</v>
      </c>
      <c r="BH1071" s="50" t="e">
        <f>VLOOKUP(Audit!#REF!,$V$13:$AE$22,10,FALSE) &amp; IF(Audit!#REF!=10,Audit!#REF!,"") &amp; IF(Audit!#REF!&lt;&gt;1,U1071,"")</f>
        <v>#REF!</v>
      </c>
      <c r="BI1071" s="47" t="e">
        <f t="shared" si="507"/>
        <v>#REF!</v>
      </c>
      <c r="BJ1071" s="48" t="str">
        <f t="shared" si="508"/>
        <v/>
      </c>
      <c r="BK1071" s="48" t="str">
        <f t="shared" si="509"/>
        <v/>
      </c>
      <c r="BL1071" s="48" t="str">
        <f t="shared" si="510"/>
        <v/>
      </c>
      <c r="BM1071" s="48" t="str">
        <f t="shared" si="511"/>
        <v/>
      </c>
      <c r="BN1071" s="48" t="str">
        <f t="shared" si="512"/>
        <v/>
      </c>
      <c r="BO1071" s="48" t="str">
        <f t="shared" si="513"/>
        <v/>
      </c>
      <c r="BP1071" s="48" t="str">
        <f t="shared" si="514"/>
        <v/>
      </c>
      <c r="BQ1071" s="48" t="str">
        <f t="shared" si="515"/>
        <v/>
      </c>
      <c r="BR1071" s="48" t="str">
        <f t="shared" si="516"/>
        <v/>
      </c>
      <c r="BS1071" s="48" t="str">
        <f t="shared" si="517"/>
        <v/>
      </c>
      <c r="BT1071" s="48" t="str">
        <f t="shared" si="518"/>
        <v/>
      </c>
      <c r="BU1071" s="48" t="str">
        <f t="shared" si="519"/>
        <v/>
      </c>
    </row>
    <row r="1072" spans="1:73">
      <c r="A1072" s="10" t="e">
        <f>Audit!#REF!</f>
        <v>#REF!</v>
      </c>
      <c r="B1072" s="10" t="e">
        <f t="shared" si="490"/>
        <v>#REF!</v>
      </c>
      <c r="C1072" s="17" t="e">
        <f>VLOOKUP(Audit!#REF!,$V$3:$AE$12,2,FALSE) &amp; VLOOKUP(Audit!#REF!,$V$13:$AE$22,2,FALSE)&amp; IF(Audit!#REF!=10,Audit!#REF!&amp;Audit!#REF!,"")</f>
        <v>#REF!</v>
      </c>
      <c r="D1072" s="17" t="e">
        <f>VLOOKUP(Audit!#REF!,$V$3:$AE$12,3,FALSE) &amp; VLOOKUP(Audit!#REF!,$V$13:$AE$22,3,FALSE) &amp;IF(Audit!#REF!=10,Audit!#REF!&amp;Audit!#REF!,"")</f>
        <v>#REF!</v>
      </c>
      <c r="E1072" s="17" t="e">
        <f>VLOOKUP(Audit!#REF!,$V$3:$AE$12,4,FALSE)&amp; Audit!#REF! &amp; VLOOKUP(Audit!#REF!,$V$13:$AE$22,4,FALSE)&amp; IF(Audit!#REF!=10,Audit!#REF!&amp;Audit!#REF!,"")</f>
        <v>#REF!</v>
      </c>
      <c r="F1072" s="17" t="e">
        <f>VLOOKUP(Audit!#REF!,$V$3:$AE$12,5,FALSE) &amp; VLOOKUP(Audit!#REF!,$V$13:$AE$22,5,FALSE)&amp; IF(Audit!#REF!=10,Audit!#REF!&amp;Audit!#REF!,"")</f>
        <v>#REF!</v>
      </c>
      <c r="G1072" s="17" t="e">
        <f>VLOOKUP(Audit!#REF!,$V$3:$AE$12,6,FALSE) &amp; VLOOKUP(Audit!#REF!,$V$13:$AE$22,6,FALSE)&amp; IF(Audit!#REF!=10,Audit!#REF!&amp;Audit!#REF!,"")</f>
        <v>#REF!</v>
      </c>
      <c r="H1072" s="17" t="e">
        <f>VLOOKUP(Audit!#REF!,$V$3:$AE$12,7,FALSE) &amp; VLOOKUP(Audit!#REF!,$V$13:$AE$22,7,FALSE)&amp;IF(Audit!#REF!=10,Audit!#REF!&amp;Audit!#REF!,"")</f>
        <v>#REF!</v>
      </c>
      <c r="I1072" s="17" t="e">
        <f>VLOOKUP(Audit!#REF!,$V$3:$AE$12,8,FALSE) &amp; Audit!#REF! &amp; VLOOKUP(Audit!#REF!,$V$13:$AE$22,8,FALSE)&amp;IF(Audit!#REF!=10,Audit!#REF!&amp;Audit!#REF!,"")</f>
        <v>#REF!</v>
      </c>
      <c r="J1072" s="17" t="e">
        <f>VLOOKUP(Audit!#REF!,$V$3:$AE$12,9,FALSE) &amp; VLOOKUP(Audit!#REF!,$V$13:$AE$22,9,FALSE) &amp; IF(Audit!#REF!=10,Audit!#REF!&amp;Audit!#REF!,"") &amp; IF(Audit!#REF!&lt;&gt;1,U1072,"")</f>
        <v>#REF!</v>
      </c>
      <c r="K1072" s="17" t="e">
        <f>VLOOKUP(Audit!#REF!,$V$3:$AE$12,10,FALSE) &amp; Audit!#REF! &amp; VLOOKUP(Audit!#REF!,$V$13:$AE$22,10,FALSE) &amp; IF(Audit!#REF!=10,Audit!#REF!&amp;Audit!#REF!,"") &amp; IF(Audit!#REF!&lt;&gt;1,U1072,"")</f>
        <v>#REF!</v>
      </c>
      <c r="L1072" s="10" t="e">
        <f>Audit!#REF!</f>
        <v>#REF!</v>
      </c>
      <c r="M1072" s="10" t="e">
        <f t="shared" si="491"/>
        <v>#REF!</v>
      </c>
      <c r="N1072" s="10" t="e">
        <f t="shared" si="492"/>
        <v>#REF!</v>
      </c>
      <c r="O1072" s="10" t="e">
        <f t="shared" si="493"/>
        <v>#REF!</v>
      </c>
      <c r="P1072" s="10" t="e">
        <f t="shared" si="494"/>
        <v>#REF!</v>
      </c>
      <c r="Q1072" s="10" t="e">
        <f t="shared" si="495"/>
        <v>#REF!</v>
      </c>
      <c r="R1072" s="10" t="e">
        <f t="shared" si="496"/>
        <v>#REF!</v>
      </c>
      <c r="S1072" s="10" t="e">
        <f t="shared" si="497"/>
        <v>#REF!</v>
      </c>
      <c r="T1072" s="10" t="e">
        <f t="shared" si="498"/>
        <v>#REF!</v>
      </c>
      <c r="U1072" s="17" t="e">
        <f>IF(Audit!#REF!="","",VLOOKUP(Audit!#REF!,$W$26:$X$35,2,FALSE)) &amp; Audit!#REF! &amp; IF(Audit!#REF!="","",IF(Audit!#REF!&lt;=1.4,VLOOKUP(Audit!#REF!,$W$38:X1117,2,FALSE),VLOOKUP(Audit!#REF!,$W$51:$X$61,2,FALSE))) &amp; IF(Audit!#REF!="","",VLOOKUP(Audit!#REF!,$Y$26:$Z$35,2,FALSE) &amp; Audit!#REF! &amp; IF(Audit!#REF!="","",IF(Audit!#REF!&lt;=1.4,VLOOKUP(Audit!#REF!,$Y$38:$Z$48,2,FALSE),VLOOKUP(Audit!#REF!,$Y$51:$Z$61,2,FALSE))))</f>
        <v>#REF!</v>
      </c>
      <c r="V1072" s="21"/>
      <c r="AH1072" s="49" t="e">
        <f>Audit!#REF!</f>
        <v>#REF!</v>
      </c>
      <c r="AI1072" s="50" t="e">
        <f>VLOOKUP(Audit!#REF!,$V$3:$AE$12,2,FALSE)&amp; IF(Audit!#REF!=10,Audit!#REF!,"")</f>
        <v>#REF!</v>
      </c>
      <c r="AJ1072" s="50" t="e">
        <f>VLOOKUP(Audit!#REF!,$V$13:$AE$22,2,FALSE)&amp; IF(Audit!#REF!=10,Audit!#REF!,"")</f>
        <v>#REF!</v>
      </c>
      <c r="AK1072" s="47" t="e">
        <f t="shared" si="499"/>
        <v>#REF!</v>
      </c>
      <c r="AL1072" s="50" t="e">
        <f>VLOOKUP(Audit!#REF!,$V$3:$AE$12,3,FALSE)&amp; IF(Audit!#REF!=10,Audit!#REF!,"")</f>
        <v>#REF!</v>
      </c>
      <c r="AM1072" s="50" t="e">
        <f>VLOOKUP(Audit!#REF!,$V$13:$AE$22,3,FALSE)&amp; IF(Audit!#REF!=10,Audit!#REF!,"")</f>
        <v>#REF!</v>
      </c>
      <c r="AN1072" s="47" t="e">
        <f t="shared" si="500"/>
        <v>#REF!</v>
      </c>
      <c r="AO1072" s="50" t="e">
        <f>VLOOKUP(Audit!#REF!,$V$3:$AE$12,4,FALSE) &amp;  Audit!#REF! &amp; IF(Audit!#REF!=10,Audit!#REF!,"")</f>
        <v>#REF!</v>
      </c>
      <c r="AP1072" s="50" t="e">
        <f>VLOOKUP(Audit!#REF!,$V$13:$AE$22,4,FALSE)&amp; IF(Audit!#REF!=10,Audit!#REF!,"")</f>
        <v>#REF!</v>
      </c>
      <c r="AQ1072" s="47" t="e">
        <f t="shared" si="501"/>
        <v>#REF!</v>
      </c>
      <c r="AR1072" s="50" t="e">
        <f>VLOOKUP(Audit!#REF!,$V$3:$AE$12,5,FALSE)&amp; IF(Audit!#REF!=10,Audit!#REF!,"")</f>
        <v>#REF!</v>
      </c>
      <c r="AS1072" s="50" t="e">
        <f>VLOOKUP(Audit!#REF!,$V$13:$AE$22,5,FALSE)&amp; IF(Audit!#REF!=10,Audit!#REF!,"")</f>
        <v>#REF!</v>
      </c>
      <c r="AT1072" s="47" t="e">
        <f t="shared" si="502"/>
        <v>#REF!</v>
      </c>
      <c r="AU1072" s="50" t="e">
        <f>VLOOKUP(Audit!#REF!,$V$3:$AE$12,6,FALSE)&amp; IF(Audit!#REF!=10,Audit!#REF!,"")</f>
        <v>#REF!</v>
      </c>
      <c r="AV1072" s="50" t="e">
        <f>VLOOKUP(Audit!#REF!,$V$13:$AE$22,6,FALSE)&amp; IF(Audit!#REF!=10,Audit!#REF!,"")</f>
        <v>#REF!</v>
      </c>
      <c r="AW1072" s="47" t="e">
        <f t="shared" si="503"/>
        <v>#REF!</v>
      </c>
      <c r="AX1072" s="50" t="e">
        <f>VLOOKUP(Audit!#REF!,$V$3:$AE$12,7,FALSE)&amp; IF(Audit!#REF!=10,Audit!#REF!,"")</f>
        <v>#REF!</v>
      </c>
      <c r="AY1072" s="50" t="e">
        <f>VLOOKUP(Audit!#REF!,$V$13:$AE$22,7,FALSE) &amp; IF(Audit!#REF!=10,Audit!#REF!,"")</f>
        <v>#REF!</v>
      </c>
      <c r="AZ1072" s="47" t="e">
        <f t="shared" si="504"/>
        <v>#REF!</v>
      </c>
      <c r="BA1072" s="50" t="e">
        <f>VLOOKUP(Audit!#REF!,$V$3:$AE$12,8,FALSE)&amp; Audit!#REF! &amp; IF(Audit!#REF!=10,Audit!#REF!,"")</f>
        <v>#REF!</v>
      </c>
      <c r="BB1072" s="50" t="e">
        <f>VLOOKUP(Audit!#REF!,$V$13:$AE$22,8,FALSE) &amp; IF(Audit!#REF!=10,Audit!#REF!,"")</f>
        <v>#REF!</v>
      </c>
      <c r="BC1072" s="47" t="e">
        <f t="shared" si="505"/>
        <v>#REF!</v>
      </c>
      <c r="BD1072" s="50" t="e">
        <f>VLOOKUP(Audit!#REF!,$V$3:$AE$12,9,FALSE)&amp; IF(Audit!#REF!=10,Audit!#REF!,"")</f>
        <v>#REF!</v>
      </c>
      <c r="BE1072" s="50" t="e">
        <f>VLOOKUP(Audit!#REF!,$V$13:$AE$22,9,FALSE) &amp; IF(Audit!#REF!=10,Audit!#REF!,"") &amp; IF(Audit!#REF!&lt;&gt;1,U1072,"")</f>
        <v>#REF!</v>
      </c>
      <c r="BF1072" s="47" t="e">
        <f t="shared" si="506"/>
        <v>#REF!</v>
      </c>
      <c r="BG1072" s="50" t="e">
        <f>VLOOKUP(Audit!#REF!,$V$3:$AE$12,10,FALSE) &amp; Audit!#REF! &amp; IF(Audit!#REF!=10,Audit!#REF!,"")</f>
        <v>#REF!</v>
      </c>
      <c r="BH1072" s="50" t="e">
        <f>VLOOKUP(Audit!#REF!,$V$13:$AE$22,10,FALSE) &amp; IF(Audit!#REF!=10,Audit!#REF!,"") &amp; IF(Audit!#REF!&lt;&gt;1,U1072,"")</f>
        <v>#REF!</v>
      </c>
      <c r="BI1072" s="47" t="e">
        <f t="shared" si="507"/>
        <v>#REF!</v>
      </c>
      <c r="BJ1072" s="48" t="str">
        <f t="shared" si="508"/>
        <v/>
      </c>
      <c r="BK1072" s="48" t="str">
        <f t="shared" si="509"/>
        <v/>
      </c>
      <c r="BL1072" s="48" t="str">
        <f t="shared" si="510"/>
        <v/>
      </c>
      <c r="BM1072" s="48" t="str">
        <f t="shared" si="511"/>
        <v/>
      </c>
      <c r="BN1072" s="48" t="str">
        <f t="shared" si="512"/>
        <v/>
      </c>
      <c r="BO1072" s="48" t="str">
        <f t="shared" si="513"/>
        <v/>
      </c>
      <c r="BP1072" s="48" t="str">
        <f t="shared" si="514"/>
        <v/>
      </c>
      <c r="BQ1072" s="48" t="str">
        <f t="shared" si="515"/>
        <v/>
      </c>
      <c r="BR1072" s="48" t="str">
        <f t="shared" si="516"/>
        <v/>
      </c>
      <c r="BS1072" s="48" t="str">
        <f t="shared" si="517"/>
        <v/>
      </c>
      <c r="BT1072" s="48" t="str">
        <f t="shared" si="518"/>
        <v/>
      </c>
      <c r="BU1072" s="48" t="str">
        <f t="shared" si="519"/>
        <v/>
      </c>
    </row>
    <row r="1073" spans="1:73">
      <c r="A1073" s="10" t="e">
        <f>Audit!#REF!</f>
        <v>#REF!</v>
      </c>
      <c r="B1073" s="10" t="e">
        <f t="shared" si="490"/>
        <v>#REF!</v>
      </c>
      <c r="C1073" s="17" t="e">
        <f>VLOOKUP(Audit!#REF!,$V$3:$AE$12,2,FALSE) &amp; VLOOKUP(Audit!#REF!,$V$13:$AE$22,2,FALSE)&amp; IF(Audit!#REF!=10,Audit!#REF!&amp;Audit!#REF!,"")</f>
        <v>#REF!</v>
      </c>
      <c r="D1073" s="17" t="e">
        <f>VLOOKUP(Audit!#REF!,$V$3:$AE$12,3,FALSE) &amp; VLOOKUP(Audit!#REF!,$V$13:$AE$22,3,FALSE) &amp;IF(Audit!#REF!=10,Audit!#REF!&amp;Audit!#REF!,"")</f>
        <v>#REF!</v>
      </c>
      <c r="E1073" s="17" t="e">
        <f>VLOOKUP(Audit!#REF!,$V$3:$AE$12,4,FALSE)&amp; Audit!#REF! &amp; VLOOKUP(Audit!#REF!,$V$13:$AE$22,4,FALSE)&amp; IF(Audit!#REF!=10,Audit!#REF!&amp;Audit!#REF!,"")</f>
        <v>#REF!</v>
      </c>
      <c r="F1073" s="17" t="e">
        <f>VLOOKUP(Audit!#REF!,$V$3:$AE$12,5,FALSE) &amp; VLOOKUP(Audit!#REF!,$V$13:$AE$22,5,FALSE)&amp; IF(Audit!#REF!=10,Audit!#REF!&amp;Audit!#REF!,"")</f>
        <v>#REF!</v>
      </c>
      <c r="G1073" s="17" t="e">
        <f>VLOOKUP(Audit!#REF!,$V$3:$AE$12,6,FALSE) &amp; VLOOKUP(Audit!#REF!,$V$13:$AE$22,6,FALSE)&amp; IF(Audit!#REF!=10,Audit!#REF!&amp;Audit!#REF!,"")</f>
        <v>#REF!</v>
      </c>
      <c r="H1073" s="17" t="e">
        <f>VLOOKUP(Audit!#REF!,$V$3:$AE$12,7,FALSE) &amp; VLOOKUP(Audit!#REF!,$V$13:$AE$22,7,FALSE)&amp;IF(Audit!#REF!=10,Audit!#REF!&amp;Audit!#REF!,"")</f>
        <v>#REF!</v>
      </c>
      <c r="I1073" s="17" t="e">
        <f>VLOOKUP(Audit!#REF!,$V$3:$AE$12,8,FALSE) &amp; Audit!#REF! &amp; VLOOKUP(Audit!#REF!,$V$13:$AE$22,8,FALSE)&amp;IF(Audit!#REF!=10,Audit!#REF!&amp;Audit!#REF!,"")</f>
        <v>#REF!</v>
      </c>
      <c r="J1073" s="17" t="e">
        <f>VLOOKUP(Audit!#REF!,$V$3:$AE$12,9,FALSE) &amp; VLOOKUP(Audit!#REF!,$V$13:$AE$22,9,FALSE) &amp; IF(Audit!#REF!=10,Audit!#REF!&amp;Audit!#REF!,"") &amp; IF(Audit!#REF!&lt;&gt;1,U1073,"")</f>
        <v>#REF!</v>
      </c>
      <c r="K1073" s="17" t="e">
        <f>VLOOKUP(Audit!#REF!,$V$3:$AE$12,10,FALSE) &amp; Audit!#REF! &amp; VLOOKUP(Audit!#REF!,$V$13:$AE$22,10,FALSE) &amp; IF(Audit!#REF!=10,Audit!#REF!&amp;Audit!#REF!,"") &amp; IF(Audit!#REF!&lt;&gt;1,U1073,"")</f>
        <v>#REF!</v>
      </c>
      <c r="L1073" s="10" t="e">
        <f>Audit!#REF!</f>
        <v>#REF!</v>
      </c>
      <c r="M1073" s="10" t="e">
        <f t="shared" si="491"/>
        <v>#REF!</v>
      </c>
      <c r="N1073" s="10" t="e">
        <f t="shared" si="492"/>
        <v>#REF!</v>
      </c>
      <c r="O1073" s="10" t="e">
        <f t="shared" si="493"/>
        <v>#REF!</v>
      </c>
      <c r="P1073" s="10" t="e">
        <f t="shared" si="494"/>
        <v>#REF!</v>
      </c>
      <c r="Q1073" s="10" t="e">
        <f t="shared" si="495"/>
        <v>#REF!</v>
      </c>
      <c r="R1073" s="10" t="e">
        <f t="shared" si="496"/>
        <v>#REF!</v>
      </c>
      <c r="S1073" s="10" t="e">
        <f t="shared" si="497"/>
        <v>#REF!</v>
      </c>
      <c r="T1073" s="10" t="e">
        <f t="shared" si="498"/>
        <v>#REF!</v>
      </c>
      <c r="U1073" s="17" t="e">
        <f>IF(Audit!#REF!="","",VLOOKUP(Audit!#REF!,$W$26:$X$35,2,FALSE)) &amp; Audit!#REF! &amp; IF(Audit!#REF!="","",IF(Audit!#REF!&lt;=1.4,VLOOKUP(Audit!#REF!,$W$38:X1118,2,FALSE),VLOOKUP(Audit!#REF!,$W$51:$X$61,2,FALSE))) &amp; IF(Audit!#REF!="","",VLOOKUP(Audit!#REF!,$Y$26:$Z$35,2,FALSE) &amp; Audit!#REF! &amp; IF(Audit!#REF!="","",IF(Audit!#REF!&lt;=1.4,VLOOKUP(Audit!#REF!,$Y$38:$Z$48,2,FALSE),VLOOKUP(Audit!#REF!,$Y$51:$Z$61,2,FALSE))))</f>
        <v>#REF!</v>
      </c>
      <c r="V1073" s="21"/>
      <c r="AH1073" s="49" t="e">
        <f>Audit!#REF!</f>
        <v>#REF!</v>
      </c>
      <c r="AI1073" s="50" t="e">
        <f>VLOOKUP(Audit!#REF!,$V$3:$AE$12,2,FALSE)&amp; IF(Audit!#REF!=10,Audit!#REF!,"")</f>
        <v>#REF!</v>
      </c>
      <c r="AJ1073" s="50" t="e">
        <f>VLOOKUP(Audit!#REF!,$V$13:$AE$22,2,FALSE)&amp; IF(Audit!#REF!=10,Audit!#REF!,"")</f>
        <v>#REF!</v>
      </c>
      <c r="AK1073" s="47" t="e">
        <f t="shared" si="499"/>
        <v>#REF!</v>
      </c>
      <c r="AL1073" s="50" t="e">
        <f>VLOOKUP(Audit!#REF!,$V$3:$AE$12,3,FALSE)&amp; IF(Audit!#REF!=10,Audit!#REF!,"")</f>
        <v>#REF!</v>
      </c>
      <c r="AM1073" s="50" t="e">
        <f>VLOOKUP(Audit!#REF!,$V$13:$AE$22,3,FALSE)&amp; IF(Audit!#REF!=10,Audit!#REF!,"")</f>
        <v>#REF!</v>
      </c>
      <c r="AN1073" s="47" t="e">
        <f t="shared" si="500"/>
        <v>#REF!</v>
      </c>
      <c r="AO1073" s="50" t="e">
        <f>VLOOKUP(Audit!#REF!,$V$3:$AE$12,4,FALSE) &amp;  Audit!#REF! &amp; IF(Audit!#REF!=10,Audit!#REF!,"")</f>
        <v>#REF!</v>
      </c>
      <c r="AP1073" s="50" t="e">
        <f>VLOOKUP(Audit!#REF!,$V$13:$AE$22,4,FALSE)&amp; IF(Audit!#REF!=10,Audit!#REF!,"")</f>
        <v>#REF!</v>
      </c>
      <c r="AQ1073" s="47" t="e">
        <f t="shared" si="501"/>
        <v>#REF!</v>
      </c>
      <c r="AR1073" s="50" t="e">
        <f>VLOOKUP(Audit!#REF!,$V$3:$AE$12,5,FALSE)&amp; IF(Audit!#REF!=10,Audit!#REF!,"")</f>
        <v>#REF!</v>
      </c>
      <c r="AS1073" s="50" t="e">
        <f>VLOOKUP(Audit!#REF!,$V$13:$AE$22,5,FALSE)&amp; IF(Audit!#REF!=10,Audit!#REF!,"")</f>
        <v>#REF!</v>
      </c>
      <c r="AT1073" s="47" t="e">
        <f t="shared" si="502"/>
        <v>#REF!</v>
      </c>
      <c r="AU1073" s="50" t="e">
        <f>VLOOKUP(Audit!#REF!,$V$3:$AE$12,6,FALSE)&amp; IF(Audit!#REF!=10,Audit!#REF!,"")</f>
        <v>#REF!</v>
      </c>
      <c r="AV1073" s="50" t="e">
        <f>VLOOKUP(Audit!#REF!,$V$13:$AE$22,6,FALSE)&amp; IF(Audit!#REF!=10,Audit!#REF!,"")</f>
        <v>#REF!</v>
      </c>
      <c r="AW1073" s="47" t="e">
        <f t="shared" si="503"/>
        <v>#REF!</v>
      </c>
      <c r="AX1073" s="50" t="e">
        <f>VLOOKUP(Audit!#REF!,$V$3:$AE$12,7,FALSE)&amp; IF(Audit!#REF!=10,Audit!#REF!,"")</f>
        <v>#REF!</v>
      </c>
      <c r="AY1073" s="50" t="e">
        <f>VLOOKUP(Audit!#REF!,$V$13:$AE$22,7,FALSE) &amp; IF(Audit!#REF!=10,Audit!#REF!,"")</f>
        <v>#REF!</v>
      </c>
      <c r="AZ1073" s="47" t="e">
        <f t="shared" si="504"/>
        <v>#REF!</v>
      </c>
      <c r="BA1073" s="50" t="e">
        <f>VLOOKUP(Audit!#REF!,$V$3:$AE$12,8,FALSE)&amp; Audit!#REF! &amp; IF(Audit!#REF!=10,Audit!#REF!,"")</f>
        <v>#REF!</v>
      </c>
      <c r="BB1073" s="50" t="e">
        <f>VLOOKUP(Audit!#REF!,$V$13:$AE$22,8,FALSE) &amp; IF(Audit!#REF!=10,Audit!#REF!,"")</f>
        <v>#REF!</v>
      </c>
      <c r="BC1073" s="47" t="e">
        <f t="shared" si="505"/>
        <v>#REF!</v>
      </c>
      <c r="BD1073" s="50" t="e">
        <f>VLOOKUP(Audit!#REF!,$V$3:$AE$12,9,FALSE)&amp; IF(Audit!#REF!=10,Audit!#REF!,"")</f>
        <v>#REF!</v>
      </c>
      <c r="BE1073" s="50" t="e">
        <f>VLOOKUP(Audit!#REF!,$V$13:$AE$22,9,FALSE) &amp; IF(Audit!#REF!=10,Audit!#REF!,"") &amp; IF(Audit!#REF!&lt;&gt;1,U1073,"")</f>
        <v>#REF!</v>
      </c>
      <c r="BF1073" s="47" t="e">
        <f t="shared" si="506"/>
        <v>#REF!</v>
      </c>
      <c r="BG1073" s="50" t="e">
        <f>VLOOKUP(Audit!#REF!,$V$3:$AE$12,10,FALSE) &amp; Audit!#REF! &amp; IF(Audit!#REF!=10,Audit!#REF!,"")</f>
        <v>#REF!</v>
      </c>
      <c r="BH1073" s="50" t="e">
        <f>VLOOKUP(Audit!#REF!,$V$13:$AE$22,10,FALSE) &amp; IF(Audit!#REF!=10,Audit!#REF!,"") &amp; IF(Audit!#REF!&lt;&gt;1,U1073,"")</f>
        <v>#REF!</v>
      </c>
      <c r="BI1073" s="47" t="e">
        <f t="shared" si="507"/>
        <v>#REF!</v>
      </c>
      <c r="BJ1073" s="48" t="str">
        <f t="shared" si="508"/>
        <v/>
      </c>
      <c r="BK1073" s="48" t="str">
        <f t="shared" si="509"/>
        <v/>
      </c>
      <c r="BL1073" s="48" t="str">
        <f t="shared" si="510"/>
        <v/>
      </c>
      <c r="BM1073" s="48" t="str">
        <f t="shared" si="511"/>
        <v/>
      </c>
      <c r="BN1073" s="48" t="str">
        <f t="shared" si="512"/>
        <v/>
      </c>
      <c r="BO1073" s="48" t="str">
        <f t="shared" si="513"/>
        <v/>
      </c>
      <c r="BP1073" s="48" t="str">
        <f t="shared" si="514"/>
        <v/>
      </c>
      <c r="BQ1073" s="48" t="str">
        <f t="shared" si="515"/>
        <v/>
      </c>
      <c r="BR1073" s="48" t="str">
        <f t="shared" si="516"/>
        <v/>
      </c>
      <c r="BS1073" s="48" t="str">
        <f t="shared" si="517"/>
        <v/>
      </c>
      <c r="BT1073" s="48" t="str">
        <f t="shared" si="518"/>
        <v/>
      </c>
      <c r="BU1073" s="48" t="str">
        <f t="shared" si="519"/>
        <v/>
      </c>
    </row>
    <row r="1074" spans="1:73">
      <c r="A1074" s="10" t="e">
        <f>Audit!#REF!</f>
        <v>#REF!</v>
      </c>
      <c r="B1074" s="10" t="e">
        <f t="shared" si="490"/>
        <v>#REF!</v>
      </c>
      <c r="C1074" s="17" t="e">
        <f>VLOOKUP(Audit!#REF!,$V$3:$AE$12,2,FALSE) &amp; VLOOKUP(Audit!#REF!,$V$13:$AE$22,2,FALSE)&amp; IF(Audit!#REF!=10,Audit!#REF!&amp;Audit!#REF!,"")</f>
        <v>#REF!</v>
      </c>
      <c r="D1074" s="17" t="e">
        <f>VLOOKUP(Audit!#REF!,$V$3:$AE$12,3,FALSE) &amp; VLOOKUP(Audit!#REF!,$V$13:$AE$22,3,FALSE) &amp;IF(Audit!#REF!=10,Audit!#REF!&amp;Audit!#REF!,"")</f>
        <v>#REF!</v>
      </c>
      <c r="E1074" s="17" t="e">
        <f>VLOOKUP(Audit!#REF!,$V$3:$AE$12,4,FALSE)&amp; Audit!#REF! &amp; VLOOKUP(Audit!#REF!,$V$13:$AE$22,4,FALSE)&amp; IF(Audit!#REF!=10,Audit!#REF!&amp;Audit!#REF!,"")</f>
        <v>#REF!</v>
      </c>
      <c r="F1074" s="17" t="e">
        <f>VLOOKUP(Audit!#REF!,$V$3:$AE$12,5,FALSE) &amp; VLOOKUP(Audit!#REF!,$V$13:$AE$22,5,FALSE)&amp; IF(Audit!#REF!=10,Audit!#REF!&amp;Audit!#REF!,"")</f>
        <v>#REF!</v>
      </c>
      <c r="G1074" s="17" t="e">
        <f>VLOOKUP(Audit!#REF!,$V$3:$AE$12,6,FALSE) &amp; VLOOKUP(Audit!#REF!,$V$13:$AE$22,6,FALSE)&amp; IF(Audit!#REF!=10,Audit!#REF!&amp;Audit!#REF!,"")</f>
        <v>#REF!</v>
      </c>
      <c r="H1074" s="17" t="e">
        <f>VLOOKUP(Audit!#REF!,$V$3:$AE$12,7,FALSE) &amp; VLOOKUP(Audit!#REF!,$V$13:$AE$22,7,FALSE)&amp;IF(Audit!#REF!=10,Audit!#REF!&amp;Audit!#REF!,"")</f>
        <v>#REF!</v>
      </c>
      <c r="I1074" s="17" t="e">
        <f>VLOOKUP(Audit!#REF!,$V$3:$AE$12,8,FALSE) &amp; Audit!#REF! &amp; VLOOKUP(Audit!#REF!,$V$13:$AE$22,8,FALSE)&amp;IF(Audit!#REF!=10,Audit!#REF!&amp;Audit!#REF!,"")</f>
        <v>#REF!</v>
      </c>
      <c r="J1074" s="17" t="e">
        <f>VLOOKUP(Audit!#REF!,$V$3:$AE$12,9,FALSE) &amp; VLOOKUP(Audit!#REF!,$V$13:$AE$22,9,FALSE) &amp; IF(Audit!#REF!=10,Audit!#REF!&amp;Audit!#REF!,"") &amp; IF(Audit!#REF!&lt;&gt;1,U1074,"")</f>
        <v>#REF!</v>
      </c>
      <c r="K1074" s="17" t="e">
        <f>VLOOKUP(Audit!#REF!,$V$3:$AE$12,10,FALSE) &amp; Audit!#REF! &amp; VLOOKUP(Audit!#REF!,$V$13:$AE$22,10,FALSE) &amp; IF(Audit!#REF!=10,Audit!#REF!&amp;Audit!#REF!,"") &amp; IF(Audit!#REF!&lt;&gt;1,U1074,"")</f>
        <v>#REF!</v>
      </c>
      <c r="L1074" s="10" t="e">
        <f>Audit!#REF!</f>
        <v>#REF!</v>
      </c>
      <c r="M1074" s="10" t="e">
        <f t="shared" si="491"/>
        <v>#REF!</v>
      </c>
      <c r="N1074" s="10" t="e">
        <f t="shared" si="492"/>
        <v>#REF!</v>
      </c>
      <c r="O1074" s="10" t="e">
        <f t="shared" si="493"/>
        <v>#REF!</v>
      </c>
      <c r="P1074" s="10" t="e">
        <f t="shared" si="494"/>
        <v>#REF!</v>
      </c>
      <c r="Q1074" s="10" t="e">
        <f t="shared" si="495"/>
        <v>#REF!</v>
      </c>
      <c r="R1074" s="10" t="e">
        <f t="shared" si="496"/>
        <v>#REF!</v>
      </c>
      <c r="S1074" s="10" t="e">
        <f t="shared" si="497"/>
        <v>#REF!</v>
      </c>
      <c r="T1074" s="10" t="e">
        <f t="shared" si="498"/>
        <v>#REF!</v>
      </c>
      <c r="U1074" s="17" t="e">
        <f>IF(Audit!#REF!="","",VLOOKUP(Audit!#REF!,$W$26:$X$35,2,FALSE)) &amp; Audit!#REF! &amp; IF(Audit!#REF!="","",IF(Audit!#REF!&lt;=1.4,VLOOKUP(Audit!#REF!,$W$38:X1119,2,FALSE),VLOOKUP(Audit!#REF!,$W$51:$X$61,2,FALSE))) &amp; IF(Audit!#REF!="","",VLOOKUP(Audit!#REF!,$Y$26:$Z$35,2,FALSE) &amp; Audit!#REF! &amp; IF(Audit!#REF!="","",IF(Audit!#REF!&lt;=1.4,VLOOKUP(Audit!#REF!,$Y$38:$Z$48,2,FALSE),VLOOKUP(Audit!#REF!,$Y$51:$Z$61,2,FALSE))))</f>
        <v>#REF!</v>
      </c>
      <c r="V1074" s="21"/>
      <c r="AH1074" s="49" t="e">
        <f>Audit!#REF!</f>
        <v>#REF!</v>
      </c>
      <c r="AI1074" s="50" t="e">
        <f>VLOOKUP(Audit!#REF!,$V$3:$AE$12,2,FALSE)&amp; IF(Audit!#REF!=10,Audit!#REF!,"")</f>
        <v>#REF!</v>
      </c>
      <c r="AJ1074" s="50" t="e">
        <f>VLOOKUP(Audit!#REF!,$V$13:$AE$22,2,FALSE)&amp; IF(Audit!#REF!=10,Audit!#REF!,"")</f>
        <v>#REF!</v>
      </c>
      <c r="AK1074" s="47" t="e">
        <f t="shared" si="499"/>
        <v>#REF!</v>
      </c>
      <c r="AL1074" s="50" t="e">
        <f>VLOOKUP(Audit!#REF!,$V$3:$AE$12,3,FALSE)&amp; IF(Audit!#REF!=10,Audit!#REF!,"")</f>
        <v>#REF!</v>
      </c>
      <c r="AM1074" s="50" t="e">
        <f>VLOOKUP(Audit!#REF!,$V$13:$AE$22,3,FALSE)&amp; IF(Audit!#REF!=10,Audit!#REF!,"")</f>
        <v>#REF!</v>
      </c>
      <c r="AN1074" s="47" t="e">
        <f t="shared" si="500"/>
        <v>#REF!</v>
      </c>
      <c r="AO1074" s="50" t="e">
        <f>VLOOKUP(Audit!#REF!,$V$3:$AE$12,4,FALSE) &amp;  Audit!#REF! &amp; IF(Audit!#REF!=10,Audit!#REF!,"")</f>
        <v>#REF!</v>
      </c>
      <c r="AP1074" s="50" t="e">
        <f>VLOOKUP(Audit!#REF!,$V$13:$AE$22,4,FALSE)&amp; IF(Audit!#REF!=10,Audit!#REF!,"")</f>
        <v>#REF!</v>
      </c>
      <c r="AQ1074" s="47" t="e">
        <f t="shared" si="501"/>
        <v>#REF!</v>
      </c>
      <c r="AR1074" s="50" t="e">
        <f>VLOOKUP(Audit!#REF!,$V$3:$AE$12,5,FALSE)&amp; IF(Audit!#REF!=10,Audit!#REF!,"")</f>
        <v>#REF!</v>
      </c>
      <c r="AS1074" s="50" t="e">
        <f>VLOOKUP(Audit!#REF!,$V$13:$AE$22,5,FALSE)&amp; IF(Audit!#REF!=10,Audit!#REF!,"")</f>
        <v>#REF!</v>
      </c>
      <c r="AT1074" s="47" t="e">
        <f t="shared" si="502"/>
        <v>#REF!</v>
      </c>
      <c r="AU1074" s="50" t="e">
        <f>VLOOKUP(Audit!#REF!,$V$3:$AE$12,6,FALSE)&amp; IF(Audit!#REF!=10,Audit!#REF!,"")</f>
        <v>#REF!</v>
      </c>
      <c r="AV1074" s="50" t="e">
        <f>VLOOKUP(Audit!#REF!,$V$13:$AE$22,6,FALSE)&amp; IF(Audit!#REF!=10,Audit!#REF!,"")</f>
        <v>#REF!</v>
      </c>
      <c r="AW1074" s="47" t="e">
        <f t="shared" si="503"/>
        <v>#REF!</v>
      </c>
      <c r="AX1074" s="50" t="e">
        <f>VLOOKUP(Audit!#REF!,$V$3:$AE$12,7,FALSE)&amp; IF(Audit!#REF!=10,Audit!#REF!,"")</f>
        <v>#REF!</v>
      </c>
      <c r="AY1074" s="50" t="e">
        <f>VLOOKUP(Audit!#REF!,$V$13:$AE$22,7,FALSE) &amp; IF(Audit!#REF!=10,Audit!#REF!,"")</f>
        <v>#REF!</v>
      </c>
      <c r="AZ1074" s="47" t="e">
        <f t="shared" si="504"/>
        <v>#REF!</v>
      </c>
      <c r="BA1074" s="50" t="e">
        <f>VLOOKUP(Audit!#REF!,$V$3:$AE$12,8,FALSE)&amp; Audit!#REF! &amp; IF(Audit!#REF!=10,Audit!#REF!,"")</f>
        <v>#REF!</v>
      </c>
      <c r="BB1074" s="50" t="e">
        <f>VLOOKUP(Audit!#REF!,$V$13:$AE$22,8,FALSE) &amp; IF(Audit!#REF!=10,Audit!#REF!,"")</f>
        <v>#REF!</v>
      </c>
      <c r="BC1074" s="47" t="e">
        <f t="shared" si="505"/>
        <v>#REF!</v>
      </c>
      <c r="BD1074" s="50" t="e">
        <f>VLOOKUP(Audit!#REF!,$V$3:$AE$12,9,FALSE)&amp; IF(Audit!#REF!=10,Audit!#REF!,"")</f>
        <v>#REF!</v>
      </c>
      <c r="BE1074" s="50" t="e">
        <f>VLOOKUP(Audit!#REF!,$V$13:$AE$22,9,FALSE) &amp; IF(Audit!#REF!=10,Audit!#REF!,"") &amp; IF(Audit!#REF!&lt;&gt;1,U1074,"")</f>
        <v>#REF!</v>
      </c>
      <c r="BF1074" s="47" t="e">
        <f t="shared" si="506"/>
        <v>#REF!</v>
      </c>
      <c r="BG1074" s="50" t="e">
        <f>VLOOKUP(Audit!#REF!,$V$3:$AE$12,10,FALSE) &amp; Audit!#REF! &amp; IF(Audit!#REF!=10,Audit!#REF!,"")</f>
        <v>#REF!</v>
      </c>
      <c r="BH1074" s="50" t="e">
        <f>VLOOKUP(Audit!#REF!,$V$13:$AE$22,10,FALSE) &amp; IF(Audit!#REF!=10,Audit!#REF!,"") &amp; IF(Audit!#REF!&lt;&gt;1,U1074,"")</f>
        <v>#REF!</v>
      </c>
      <c r="BI1074" s="47" t="e">
        <f t="shared" si="507"/>
        <v>#REF!</v>
      </c>
      <c r="BJ1074" s="48" t="str">
        <f t="shared" si="508"/>
        <v/>
      </c>
      <c r="BK1074" s="48" t="str">
        <f t="shared" si="509"/>
        <v/>
      </c>
      <c r="BL1074" s="48" t="str">
        <f t="shared" si="510"/>
        <v/>
      </c>
      <c r="BM1074" s="48" t="str">
        <f t="shared" si="511"/>
        <v/>
      </c>
      <c r="BN1074" s="48" t="str">
        <f t="shared" si="512"/>
        <v/>
      </c>
      <c r="BO1074" s="48" t="str">
        <f t="shared" si="513"/>
        <v/>
      </c>
      <c r="BP1074" s="48" t="str">
        <f t="shared" si="514"/>
        <v/>
      </c>
      <c r="BQ1074" s="48" t="str">
        <f t="shared" si="515"/>
        <v/>
      </c>
      <c r="BR1074" s="48" t="str">
        <f t="shared" si="516"/>
        <v/>
      </c>
      <c r="BS1074" s="48" t="str">
        <f t="shared" si="517"/>
        <v/>
      </c>
      <c r="BT1074" s="48" t="str">
        <f t="shared" si="518"/>
        <v/>
      </c>
      <c r="BU1074" s="48" t="str">
        <f t="shared" si="519"/>
        <v/>
      </c>
    </row>
    <row r="1075" spans="1:73">
      <c r="A1075" s="10" t="e">
        <f>Audit!#REF!</f>
        <v>#REF!</v>
      </c>
      <c r="B1075" s="10" t="e">
        <f t="shared" si="490"/>
        <v>#REF!</v>
      </c>
      <c r="C1075" s="17" t="e">
        <f>VLOOKUP(Audit!#REF!,$V$3:$AE$12,2,FALSE) &amp; VLOOKUP(Audit!#REF!,$V$13:$AE$22,2,FALSE)&amp; IF(Audit!#REF!=10,Audit!#REF!&amp;Audit!#REF!,"")</f>
        <v>#REF!</v>
      </c>
      <c r="D1075" s="17" t="e">
        <f>VLOOKUP(Audit!#REF!,$V$3:$AE$12,3,FALSE) &amp; VLOOKUP(Audit!#REF!,$V$13:$AE$22,3,FALSE) &amp;IF(Audit!#REF!=10,Audit!#REF!&amp;Audit!#REF!,"")</f>
        <v>#REF!</v>
      </c>
      <c r="E1075" s="17" t="e">
        <f>VLOOKUP(Audit!#REF!,$V$3:$AE$12,4,FALSE)&amp; Audit!#REF! &amp; VLOOKUP(Audit!#REF!,$V$13:$AE$22,4,FALSE)&amp; IF(Audit!#REF!=10,Audit!#REF!&amp;Audit!#REF!,"")</f>
        <v>#REF!</v>
      </c>
      <c r="F1075" s="17" t="e">
        <f>VLOOKUP(Audit!#REF!,$V$3:$AE$12,5,FALSE) &amp; VLOOKUP(Audit!#REF!,$V$13:$AE$22,5,FALSE)&amp; IF(Audit!#REF!=10,Audit!#REF!&amp;Audit!#REF!,"")</f>
        <v>#REF!</v>
      </c>
      <c r="G1075" s="17" t="e">
        <f>VLOOKUP(Audit!#REF!,$V$3:$AE$12,6,FALSE) &amp; VLOOKUP(Audit!#REF!,$V$13:$AE$22,6,FALSE)&amp; IF(Audit!#REF!=10,Audit!#REF!&amp;Audit!#REF!,"")</f>
        <v>#REF!</v>
      </c>
      <c r="H1075" s="17" t="e">
        <f>VLOOKUP(Audit!#REF!,$V$3:$AE$12,7,FALSE) &amp; VLOOKUP(Audit!#REF!,$V$13:$AE$22,7,FALSE)&amp;IF(Audit!#REF!=10,Audit!#REF!&amp;Audit!#REF!,"")</f>
        <v>#REF!</v>
      </c>
      <c r="I1075" s="17" t="e">
        <f>VLOOKUP(Audit!#REF!,$V$3:$AE$12,8,FALSE) &amp; Audit!#REF! &amp; VLOOKUP(Audit!#REF!,$V$13:$AE$22,8,FALSE)&amp;IF(Audit!#REF!=10,Audit!#REF!&amp;Audit!#REF!,"")</f>
        <v>#REF!</v>
      </c>
      <c r="J1075" s="17" t="e">
        <f>VLOOKUP(Audit!#REF!,$V$3:$AE$12,9,FALSE) &amp; VLOOKUP(Audit!#REF!,$V$13:$AE$22,9,FALSE) &amp; IF(Audit!#REF!=10,Audit!#REF!&amp;Audit!#REF!,"") &amp; IF(Audit!#REF!&lt;&gt;1,U1075,"")</f>
        <v>#REF!</v>
      </c>
      <c r="K1075" s="17" t="e">
        <f>VLOOKUP(Audit!#REF!,$V$3:$AE$12,10,FALSE) &amp; Audit!#REF! &amp; VLOOKUP(Audit!#REF!,$V$13:$AE$22,10,FALSE) &amp; IF(Audit!#REF!=10,Audit!#REF!&amp;Audit!#REF!,"") &amp; IF(Audit!#REF!&lt;&gt;1,U1075,"")</f>
        <v>#REF!</v>
      </c>
      <c r="L1075" s="10" t="e">
        <f>Audit!#REF!</f>
        <v>#REF!</v>
      </c>
      <c r="M1075" s="10" t="e">
        <f t="shared" si="491"/>
        <v>#REF!</v>
      </c>
      <c r="N1075" s="10" t="e">
        <f t="shared" si="492"/>
        <v>#REF!</v>
      </c>
      <c r="O1075" s="10" t="e">
        <f t="shared" si="493"/>
        <v>#REF!</v>
      </c>
      <c r="P1075" s="10" t="e">
        <f t="shared" si="494"/>
        <v>#REF!</v>
      </c>
      <c r="Q1075" s="10" t="e">
        <f t="shared" si="495"/>
        <v>#REF!</v>
      </c>
      <c r="R1075" s="10" t="e">
        <f t="shared" si="496"/>
        <v>#REF!</v>
      </c>
      <c r="S1075" s="10" t="e">
        <f t="shared" si="497"/>
        <v>#REF!</v>
      </c>
      <c r="T1075" s="10" t="e">
        <f t="shared" si="498"/>
        <v>#REF!</v>
      </c>
      <c r="U1075" s="17" t="e">
        <f>IF(Audit!#REF!="","",VLOOKUP(Audit!#REF!,$W$26:$X$35,2,FALSE)) &amp; Audit!#REF! &amp; IF(Audit!#REF!="","",IF(Audit!#REF!&lt;=1.4,VLOOKUP(Audit!#REF!,$W$38:X1120,2,FALSE),VLOOKUP(Audit!#REF!,$W$51:$X$61,2,FALSE))) &amp; IF(Audit!#REF!="","",VLOOKUP(Audit!#REF!,$Y$26:$Z$35,2,FALSE) &amp; Audit!#REF! &amp; IF(Audit!#REF!="","",IF(Audit!#REF!&lt;=1.4,VLOOKUP(Audit!#REF!,$Y$38:$Z$48,2,FALSE),VLOOKUP(Audit!#REF!,$Y$51:$Z$61,2,FALSE))))</f>
        <v>#REF!</v>
      </c>
      <c r="V1075" s="21"/>
      <c r="AH1075" s="49" t="e">
        <f>Audit!#REF!</f>
        <v>#REF!</v>
      </c>
      <c r="AI1075" s="50" t="e">
        <f>VLOOKUP(Audit!#REF!,$V$3:$AE$12,2,FALSE)&amp; IF(Audit!#REF!=10,Audit!#REF!,"")</f>
        <v>#REF!</v>
      </c>
      <c r="AJ1075" s="50" t="e">
        <f>VLOOKUP(Audit!#REF!,$V$13:$AE$22,2,FALSE)&amp; IF(Audit!#REF!=10,Audit!#REF!,"")</f>
        <v>#REF!</v>
      </c>
      <c r="AK1075" s="47" t="e">
        <f t="shared" si="499"/>
        <v>#REF!</v>
      </c>
      <c r="AL1075" s="50" t="e">
        <f>VLOOKUP(Audit!#REF!,$V$3:$AE$12,3,FALSE)&amp; IF(Audit!#REF!=10,Audit!#REF!,"")</f>
        <v>#REF!</v>
      </c>
      <c r="AM1075" s="50" t="e">
        <f>VLOOKUP(Audit!#REF!,$V$13:$AE$22,3,FALSE)&amp; IF(Audit!#REF!=10,Audit!#REF!,"")</f>
        <v>#REF!</v>
      </c>
      <c r="AN1075" s="47" t="e">
        <f t="shared" si="500"/>
        <v>#REF!</v>
      </c>
      <c r="AO1075" s="50" t="e">
        <f>VLOOKUP(Audit!#REF!,$V$3:$AE$12,4,FALSE) &amp;  Audit!#REF! &amp; IF(Audit!#REF!=10,Audit!#REF!,"")</f>
        <v>#REF!</v>
      </c>
      <c r="AP1075" s="50" t="e">
        <f>VLOOKUP(Audit!#REF!,$V$13:$AE$22,4,FALSE)&amp; IF(Audit!#REF!=10,Audit!#REF!,"")</f>
        <v>#REF!</v>
      </c>
      <c r="AQ1075" s="47" t="e">
        <f t="shared" si="501"/>
        <v>#REF!</v>
      </c>
      <c r="AR1075" s="50" t="e">
        <f>VLOOKUP(Audit!#REF!,$V$3:$AE$12,5,FALSE)&amp; IF(Audit!#REF!=10,Audit!#REF!,"")</f>
        <v>#REF!</v>
      </c>
      <c r="AS1075" s="50" t="e">
        <f>VLOOKUP(Audit!#REF!,$V$13:$AE$22,5,FALSE)&amp; IF(Audit!#REF!=10,Audit!#REF!,"")</f>
        <v>#REF!</v>
      </c>
      <c r="AT1075" s="47" t="e">
        <f t="shared" si="502"/>
        <v>#REF!</v>
      </c>
      <c r="AU1075" s="50" t="e">
        <f>VLOOKUP(Audit!#REF!,$V$3:$AE$12,6,FALSE)&amp; IF(Audit!#REF!=10,Audit!#REF!,"")</f>
        <v>#REF!</v>
      </c>
      <c r="AV1075" s="50" t="e">
        <f>VLOOKUP(Audit!#REF!,$V$13:$AE$22,6,FALSE)&amp; IF(Audit!#REF!=10,Audit!#REF!,"")</f>
        <v>#REF!</v>
      </c>
      <c r="AW1075" s="47" t="e">
        <f t="shared" si="503"/>
        <v>#REF!</v>
      </c>
      <c r="AX1075" s="50" t="e">
        <f>VLOOKUP(Audit!#REF!,$V$3:$AE$12,7,FALSE)&amp; IF(Audit!#REF!=10,Audit!#REF!,"")</f>
        <v>#REF!</v>
      </c>
      <c r="AY1075" s="50" t="e">
        <f>VLOOKUP(Audit!#REF!,$V$13:$AE$22,7,FALSE) &amp; IF(Audit!#REF!=10,Audit!#REF!,"")</f>
        <v>#REF!</v>
      </c>
      <c r="AZ1075" s="47" t="e">
        <f t="shared" si="504"/>
        <v>#REF!</v>
      </c>
      <c r="BA1075" s="50" t="e">
        <f>VLOOKUP(Audit!#REF!,$V$3:$AE$12,8,FALSE)&amp; Audit!#REF! &amp; IF(Audit!#REF!=10,Audit!#REF!,"")</f>
        <v>#REF!</v>
      </c>
      <c r="BB1075" s="50" t="e">
        <f>VLOOKUP(Audit!#REF!,$V$13:$AE$22,8,FALSE) &amp; IF(Audit!#REF!=10,Audit!#REF!,"")</f>
        <v>#REF!</v>
      </c>
      <c r="BC1075" s="47" t="e">
        <f t="shared" si="505"/>
        <v>#REF!</v>
      </c>
      <c r="BD1075" s="50" t="e">
        <f>VLOOKUP(Audit!#REF!,$V$3:$AE$12,9,FALSE)&amp; IF(Audit!#REF!=10,Audit!#REF!,"")</f>
        <v>#REF!</v>
      </c>
      <c r="BE1075" s="50" t="e">
        <f>VLOOKUP(Audit!#REF!,$V$13:$AE$22,9,FALSE) &amp; IF(Audit!#REF!=10,Audit!#REF!,"") &amp; IF(Audit!#REF!&lt;&gt;1,U1075,"")</f>
        <v>#REF!</v>
      </c>
      <c r="BF1075" s="47" t="e">
        <f t="shared" si="506"/>
        <v>#REF!</v>
      </c>
      <c r="BG1075" s="50" t="e">
        <f>VLOOKUP(Audit!#REF!,$V$3:$AE$12,10,FALSE) &amp; Audit!#REF! &amp; IF(Audit!#REF!=10,Audit!#REF!,"")</f>
        <v>#REF!</v>
      </c>
      <c r="BH1075" s="50" t="e">
        <f>VLOOKUP(Audit!#REF!,$V$13:$AE$22,10,FALSE) &amp; IF(Audit!#REF!=10,Audit!#REF!,"") &amp; IF(Audit!#REF!&lt;&gt;1,U1075,"")</f>
        <v>#REF!</v>
      </c>
      <c r="BI1075" s="47" t="e">
        <f t="shared" si="507"/>
        <v>#REF!</v>
      </c>
      <c r="BJ1075" s="48" t="str">
        <f t="shared" si="508"/>
        <v/>
      </c>
      <c r="BK1075" s="48" t="str">
        <f t="shared" si="509"/>
        <v/>
      </c>
      <c r="BL1075" s="48" t="str">
        <f t="shared" si="510"/>
        <v/>
      </c>
      <c r="BM1075" s="48" t="str">
        <f t="shared" si="511"/>
        <v/>
      </c>
      <c r="BN1075" s="48" t="str">
        <f t="shared" si="512"/>
        <v/>
      </c>
      <c r="BO1075" s="48" t="str">
        <f t="shared" si="513"/>
        <v/>
      </c>
      <c r="BP1075" s="48" t="str">
        <f t="shared" si="514"/>
        <v/>
      </c>
      <c r="BQ1075" s="48" t="str">
        <f t="shared" si="515"/>
        <v/>
      </c>
      <c r="BR1075" s="48" t="str">
        <f t="shared" si="516"/>
        <v/>
      </c>
      <c r="BS1075" s="48" t="str">
        <f t="shared" si="517"/>
        <v/>
      </c>
      <c r="BT1075" s="48" t="str">
        <f t="shared" si="518"/>
        <v/>
      </c>
      <c r="BU1075" s="48" t="str">
        <f t="shared" si="519"/>
        <v/>
      </c>
    </row>
    <row r="1076" spans="1:73">
      <c r="A1076" s="10" t="e">
        <f>Audit!#REF!</f>
        <v>#REF!</v>
      </c>
      <c r="B1076" s="10" t="e">
        <f t="shared" si="490"/>
        <v>#REF!</v>
      </c>
      <c r="C1076" s="17" t="e">
        <f>VLOOKUP(Audit!#REF!,$V$3:$AE$12,2,FALSE) &amp; VLOOKUP(Audit!#REF!,$V$13:$AE$22,2,FALSE)&amp; IF(Audit!#REF!=10,Audit!#REF!&amp;Audit!#REF!,"")</f>
        <v>#REF!</v>
      </c>
      <c r="D1076" s="17" t="e">
        <f>VLOOKUP(Audit!#REF!,$V$3:$AE$12,3,FALSE) &amp; VLOOKUP(Audit!#REF!,$V$13:$AE$22,3,FALSE) &amp;IF(Audit!#REF!=10,Audit!#REF!&amp;Audit!#REF!,"")</f>
        <v>#REF!</v>
      </c>
      <c r="E1076" s="17" t="e">
        <f>VLOOKUP(Audit!#REF!,$V$3:$AE$12,4,FALSE)&amp; Audit!#REF! &amp; VLOOKUP(Audit!#REF!,$V$13:$AE$22,4,FALSE)&amp; IF(Audit!#REF!=10,Audit!#REF!&amp;Audit!#REF!,"")</f>
        <v>#REF!</v>
      </c>
      <c r="F1076" s="17" t="e">
        <f>VLOOKUP(Audit!#REF!,$V$3:$AE$12,5,FALSE) &amp; VLOOKUP(Audit!#REF!,$V$13:$AE$22,5,FALSE)&amp; IF(Audit!#REF!=10,Audit!#REF!&amp;Audit!#REF!,"")</f>
        <v>#REF!</v>
      </c>
      <c r="G1076" s="17" t="e">
        <f>VLOOKUP(Audit!#REF!,$V$3:$AE$12,6,FALSE) &amp; VLOOKUP(Audit!#REF!,$V$13:$AE$22,6,FALSE)&amp; IF(Audit!#REF!=10,Audit!#REF!&amp;Audit!#REF!,"")</f>
        <v>#REF!</v>
      </c>
      <c r="H1076" s="17" t="e">
        <f>VLOOKUP(Audit!#REF!,$V$3:$AE$12,7,FALSE) &amp; VLOOKUP(Audit!#REF!,$V$13:$AE$22,7,FALSE)&amp;IF(Audit!#REF!=10,Audit!#REF!&amp;Audit!#REF!,"")</f>
        <v>#REF!</v>
      </c>
      <c r="I1076" s="17" t="e">
        <f>VLOOKUP(Audit!#REF!,$V$3:$AE$12,8,FALSE) &amp; Audit!#REF! &amp; VLOOKUP(Audit!#REF!,$V$13:$AE$22,8,FALSE)&amp;IF(Audit!#REF!=10,Audit!#REF!&amp;Audit!#REF!,"")</f>
        <v>#REF!</v>
      </c>
      <c r="J1076" s="17" t="e">
        <f>VLOOKUP(Audit!#REF!,$V$3:$AE$12,9,FALSE) &amp; VLOOKUP(Audit!#REF!,$V$13:$AE$22,9,FALSE) &amp; IF(Audit!#REF!=10,Audit!#REF!&amp;Audit!#REF!,"") &amp; IF(Audit!#REF!&lt;&gt;1,U1076,"")</f>
        <v>#REF!</v>
      </c>
      <c r="K1076" s="17" t="e">
        <f>VLOOKUP(Audit!#REF!,$V$3:$AE$12,10,FALSE) &amp; Audit!#REF! &amp; VLOOKUP(Audit!#REF!,$V$13:$AE$22,10,FALSE) &amp; IF(Audit!#REF!=10,Audit!#REF!&amp;Audit!#REF!,"") &amp; IF(Audit!#REF!&lt;&gt;1,U1076,"")</f>
        <v>#REF!</v>
      </c>
      <c r="L1076" s="10" t="e">
        <f>Audit!#REF!</f>
        <v>#REF!</v>
      </c>
      <c r="M1076" s="10" t="e">
        <f t="shared" si="491"/>
        <v>#REF!</v>
      </c>
      <c r="N1076" s="10" t="e">
        <f t="shared" si="492"/>
        <v>#REF!</v>
      </c>
      <c r="O1076" s="10" t="e">
        <f t="shared" si="493"/>
        <v>#REF!</v>
      </c>
      <c r="P1076" s="10" t="e">
        <f t="shared" si="494"/>
        <v>#REF!</v>
      </c>
      <c r="Q1076" s="10" t="e">
        <f t="shared" si="495"/>
        <v>#REF!</v>
      </c>
      <c r="R1076" s="10" t="e">
        <f t="shared" si="496"/>
        <v>#REF!</v>
      </c>
      <c r="S1076" s="10" t="e">
        <f t="shared" si="497"/>
        <v>#REF!</v>
      </c>
      <c r="T1076" s="10" t="e">
        <f t="shared" si="498"/>
        <v>#REF!</v>
      </c>
      <c r="U1076" s="17" t="e">
        <f>IF(Audit!#REF!="","",VLOOKUP(Audit!#REF!,$W$26:$X$35,2,FALSE)) &amp; Audit!#REF! &amp; IF(Audit!#REF!="","",IF(Audit!#REF!&lt;=1.4,VLOOKUP(Audit!#REF!,$W$38:X1121,2,FALSE),VLOOKUP(Audit!#REF!,$W$51:$X$61,2,FALSE))) &amp; IF(Audit!#REF!="","",VLOOKUP(Audit!#REF!,$Y$26:$Z$35,2,FALSE) &amp; Audit!#REF! &amp; IF(Audit!#REF!="","",IF(Audit!#REF!&lt;=1.4,VLOOKUP(Audit!#REF!,$Y$38:$Z$48,2,FALSE),VLOOKUP(Audit!#REF!,$Y$51:$Z$61,2,FALSE))))</f>
        <v>#REF!</v>
      </c>
      <c r="V1076" s="21"/>
      <c r="AH1076" s="49" t="e">
        <f>Audit!#REF!</f>
        <v>#REF!</v>
      </c>
      <c r="AI1076" s="50" t="e">
        <f>VLOOKUP(Audit!#REF!,$V$3:$AE$12,2,FALSE)&amp; IF(Audit!#REF!=10,Audit!#REF!,"")</f>
        <v>#REF!</v>
      </c>
      <c r="AJ1076" s="50" t="e">
        <f>VLOOKUP(Audit!#REF!,$V$13:$AE$22,2,FALSE)&amp; IF(Audit!#REF!=10,Audit!#REF!,"")</f>
        <v>#REF!</v>
      </c>
      <c r="AK1076" s="47" t="e">
        <f t="shared" si="499"/>
        <v>#REF!</v>
      </c>
      <c r="AL1076" s="50" t="e">
        <f>VLOOKUP(Audit!#REF!,$V$3:$AE$12,3,FALSE)&amp; IF(Audit!#REF!=10,Audit!#REF!,"")</f>
        <v>#REF!</v>
      </c>
      <c r="AM1076" s="50" t="e">
        <f>VLOOKUP(Audit!#REF!,$V$13:$AE$22,3,FALSE)&amp; IF(Audit!#REF!=10,Audit!#REF!,"")</f>
        <v>#REF!</v>
      </c>
      <c r="AN1076" s="47" t="e">
        <f t="shared" si="500"/>
        <v>#REF!</v>
      </c>
      <c r="AO1076" s="50" t="e">
        <f>VLOOKUP(Audit!#REF!,$V$3:$AE$12,4,FALSE) &amp;  Audit!#REF! &amp; IF(Audit!#REF!=10,Audit!#REF!,"")</f>
        <v>#REF!</v>
      </c>
      <c r="AP1076" s="50" t="e">
        <f>VLOOKUP(Audit!#REF!,$V$13:$AE$22,4,FALSE)&amp; IF(Audit!#REF!=10,Audit!#REF!,"")</f>
        <v>#REF!</v>
      </c>
      <c r="AQ1076" s="47" t="e">
        <f t="shared" si="501"/>
        <v>#REF!</v>
      </c>
      <c r="AR1076" s="50" t="e">
        <f>VLOOKUP(Audit!#REF!,$V$3:$AE$12,5,FALSE)&amp; IF(Audit!#REF!=10,Audit!#REF!,"")</f>
        <v>#REF!</v>
      </c>
      <c r="AS1076" s="50" t="e">
        <f>VLOOKUP(Audit!#REF!,$V$13:$AE$22,5,FALSE)&amp; IF(Audit!#REF!=10,Audit!#REF!,"")</f>
        <v>#REF!</v>
      </c>
      <c r="AT1076" s="47" t="e">
        <f t="shared" si="502"/>
        <v>#REF!</v>
      </c>
      <c r="AU1076" s="50" t="e">
        <f>VLOOKUP(Audit!#REF!,$V$3:$AE$12,6,FALSE)&amp; IF(Audit!#REF!=10,Audit!#REF!,"")</f>
        <v>#REF!</v>
      </c>
      <c r="AV1076" s="50" t="e">
        <f>VLOOKUP(Audit!#REF!,$V$13:$AE$22,6,FALSE)&amp; IF(Audit!#REF!=10,Audit!#REF!,"")</f>
        <v>#REF!</v>
      </c>
      <c r="AW1076" s="47" t="e">
        <f t="shared" si="503"/>
        <v>#REF!</v>
      </c>
      <c r="AX1076" s="50" t="e">
        <f>VLOOKUP(Audit!#REF!,$V$3:$AE$12,7,FALSE)&amp; IF(Audit!#REF!=10,Audit!#REF!,"")</f>
        <v>#REF!</v>
      </c>
      <c r="AY1076" s="50" t="e">
        <f>VLOOKUP(Audit!#REF!,$V$13:$AE$22,7,FALSE) &amp; IF(Audit!#REF!=10,Audit!#REF!,"")</f>
        <v>#REF!</v>
      </c>
      <c r="AZ1076" s="47" t="e">
        <f t="shared" si="504"/>
        <v>#REF!</v>
      </c>
      <c r="BA1076" s="50" t="e">
        <f>VLOOKUP(Audit!#REF!,$V$3:$AE$12,8,FALSE)&amp; Audit!#REF! &amp; IF(Audit!#REF!=10,Audit!#REF!,"")</f>
        <v>#REF!</v>
      </c>
      <c r="BB1076" s="50" t="e">
        <f>VLOOKUP(Audit!#REF!,$V$13:$AE$22,8,FALSE) &amp; IF(Audit!#REF!=10,Audit!#REF!,"")</f>
        <v>#REF!</v>
      </c>
      <c r="BC1076" s="47" t="e">
        <f t="shared" si="505"/>
        <v>#REF!</v>
      </c>
      <c r="BD1076" s="50" t="e">
        <f>VLOOKUP(Audit!#REF!,$V$3:$AE$12,9,FALSE)&amp; IF(Audit!#REF!=10,Audit!#REF!,"")</f>
        <v>#REF!</v>
      </c>
      <c r="BE1076" s="50" t="e">
        <f>VLOOKUP(Audit!#REF!,$V$13:$AE$22,9,FALSE) &amp; IF(Audit!#REF!=10,Audit!#REF!,"") &amp; IF(Audit!#REF!&lt;&gt;1,U1076,"")</f>
        <v>#REF!</v>
      </c>
      <c r="BF1076" s="47" t="e">
        <f t="shared" si="506"/>
        <v>#REF!</v>
      </c>
      <c r="BG1076" s="50" t="e">
        <f>VLOOKUP(Audit!#REF!,$V$3:$AE$12,10,FALSE) &amp; Audit!#REF! &amp; IF(Audit!#REF!=10,Audit!#REF!,"")</f>
        <v>#REF!</v>
      </c>
      <c r="BH1076" s="50" t="e">
        <f>VLOOKUP(Audit!#REF!,$V$13:$AE$22,10,FALSE) &amp; IF(Audit!#REF!=10,Audit!#REF!,"") &amp; IF(Audit!#REF!&lt;&gt;1,U1076,"")</f>
        <v>#REF!</v>
      </c>
      <c r="BI1076" s="47" t="e">
        <f t="shared" si="507"/>
        <v>#REF!</v>
      </c>
      <c r="BJ1076" s="48" t="str">
        <f t="shared" si="508"/>
        <v/>
      </c>
      <c r="BK1076" s="48" t="str">
        <f t="shared" si="509"/>
        <v/>
      </c>
      <c r="BL1076" s="48" t="str">
        <f t="shared" si="510"/>
        <v/>
      </c>
      <c r="BM1076" s="48" t="str">
        <f t="shared" si="511"/>
        <v/>
      </c>
      <c r="BN1076" s="48" t="str">
        <f t="shared" si="512"/>
        <v/>
      </c>
      <c r="BO1076" s="48" t="str">
        <f t="shared" si="513"/>
        <v/>
      </c>
      <c r="BP1076" s="48" t="str">
        <f t="shared" si="514"/>
        <v/>
      </c>
      <c r="BQ1076" s="48" t="str">
        <f t="shared" si="515"/>
        <v/>
      </c>
      <c r="BR1076" s="48" t="str">
        <f t="shared" si="516"/>
        <v/>
      </c>
      <c r="BS1076" s="48" t="str">
        <f t="shared" si="517"/>
        <v/>
      </c>
      <c r="BT1076" s="48" t="str">
        <f t="shared" si="518"/>
        <v/>
      </c>
      <c r="BU1076" s="48" t="str">
        <f t="shared" si="519"/>
        <v/>
      </c>
    </row>
    <row r="1077" spans="1:73">
      <c r="A1077" s="10" t="e">
        <f>Audit!#REF!</f>
        <v>#REF!</v>
      </c>
      <c r="B1077" s="10" t="e">
        <f t="shared" si="490"/>
        <v>#REF!</v>
      </c>
      <c r="C1077" s="17" t="e">
        <f>VLOOKUP(Audit!#REF!,$V$3:$AE$12,2,FALSE) &amp; VLOOKUP(Audit!#REF!,$V$13:$AE$22,2,FALSE)&amp; IF(Audit!#REF!=10,Audit!#REF!&amp;Audit!#REF!,"")</f>
        <v>#REF!</v>
      </c>
      <c r="D1077" s="17" t="e">
        <f>VLOOKUP(Audit!#REF!,$V$3:$AE$12,3,FALSE) &amp; VLOOKUP(Audit!#REF!,$V$13:$AE$22,3,FALSE) &amp;IF(Audit!#REF!=10,Audit!#REF!&amp;Audit!#REF!,"")</f>
        <v>#REF!</v>
      </c>
      <c r="E1077" s="17" t="e">
        <f>VLOOKUP(Audit!#REF!,$V$3:$AE$12,4,FALSE)&amp; Audit!#REF! &amp; VLOOKUP(Audit!#REF!,$V$13:$AE$22,4,FALSE)&amp; IF(Audit!#REF!=10,Audit!#REF!&amp;Audit!#REF!,"")</f>
        <v>#REF!</v>
      </c>
      <c r="F1077" s="17" t="e">
        <f>VLOOKUP(Audit!#REF!,$V$3:$AE$12,5,FALSE) &amp; VLOOKUP(Audit!#REF!,$V$13:$AE$22,5,FALSE)&amp; IF(Audit!#REF!=10,Audit!#REF!&amp;Audit!#REF!,"")</f>
        <v>#REF!</v>
      </c>
      <c r="G1077" s="17" t="e">
        <f>VLOOKUP(Audit!#REF!,$V$3:$AE$12,6,FALSE) &amp; VLOOKUP(Audit!#REF!,$V$13:$AE$22,6,FALSE)&amp; IF(Audit!#REF!=10,Audit!#REF!&amp;Audit!#REF!,"")</f>
        <v>#REF!</v>
      </c>
      <c r="H1077" s="17" t="e">
        <f>VLOOKUP(Audit!#REF!,$V$3:$AE$12,7,FALSE) &amp; VLOOKUP(Audit!#REF!,$V$13:$AE$22,7,FALSE)&amp;IF(Audit!#REF!=10,Audit!#REF!&amp;Audit!#REF!,"")</f>
        <v>#REF!</v>
      </c>
      <c r="I1077" s="17" t="e">
        <f>VLOOKUP(Audit!#REF!,$V$3:$AE$12,8,FALSE) &amp; Audit!#REF! &amp; VLOOKUP(Audit!#REF!,$V$13:$AE$22,8,FALSE)&amp;IF(Audit!#REF!=10,Audit!#REF!&amp;Audit!#REF!,"")</f>
        <v>#REF!</v>
      </c>
      <c r="J1077" s="17" t="e">
        <f>VLOOKUP(Audit!#REF!,$V$3:$AE$12,9,FALSE) &amp; VLOOKUP(Audit!#REF!,$V$13:$AE$22,9,FALSE) &amp; IF(Audit!#REF!=10,Audit!#REF!&amp;Audit!#REF!,"") &amp; IF(Audit!#REF!&lt;&gt;1,U1077,"")</f>
        <v>#REF!</v>
      </c>
      <c r="K1077" s="17" t="e">
        <f>VLOOKUP(Audit!#REF!,$V$3:$AE$12,10,FALSE) &amp; Audit!#REF! &amp; VLOOKUP(Audit!#REF!,$V$13:$AE$22,10,FALSE) &amp; IF(Audit!#REF!=10,Audit!#REF!&amp;Audit!#REF!,"") &amp; IF(Audit!#REF!&lt;&gt;1,U1077,"")</f>
        <v>#REF!</v>
      </c>
      <c r="L1077" s="10" t="e">
        <f>Audit!#REF!</f>
        <v>#REF!</v>
      </c>
      <c r="M1077" s="10" t="e">
        <f t="shared" si="491"/>
        <v>#REF!</v>
      </c>
      <c r="N1077" s="10" t="e">
        <f t="shared" si="492"/>
        <v>#REF!</v>
      </c>
      <c r="O1077" s="10" t="e">
        <f t="shared" si="493"/>
        <v>#REF!</v>
      </c>
      <c r="P1077" s="10" t="e">
        <f t="shared" si="494"/>
        <v>#REF!</v>
      </c>
      <c r="Q1077" s="10" t="e">
        <f t="shared" si="495"/>
        <v>#REF!</v>
      </c>
      <c r="R1077" s="10" t="e">
        <f t="shared" si="496"/>
        <v>#REF!</v>
      </c>
      <c r="S1077" s="10" t="e">
        <f t="shared" si="497"/>
        <v>#REF!</v>
      </c>
      <c r="T1077" s="10" t="e">
        <f t="shared" si="498"/>
        <v>#REF!</v>
      </c>
      <c r="U1077" s="17" t="e">
        <f>IF(Audit!#REF!="","",VLOOKUP(Audit!#REF!,$W$26:$X$35,2,FALSE)) &amp; Audit!#REF! &amp; IF(Audit!#REF!="","",IF(Audit!#REF!&lt;=1.4,VLOOKUP(Audit!#REF!,$W$38:X1122,2,FALSE),VLOOKUP(Audit!#REF!,$W$51:$X$61,2,FALSE))) &amp; IF(Audit!#REF!="","",VLOOKUP(Audit!#REF!,$Y$26:$Z$35,2,FALSE) &amp; Audit!#REF! &amp; IF(Audit!#REF!="","",IF(Audit!#REF!&lt;=1.4,VLOOKUP(Audit!#REF!,$Y$38:$Z$48,2,FALSE),VLOOKUP(Audit!#REF!,$Y$51:$Z$61,2,FALSE))))</f>
        <v>#REF!</v>
      </c>
      <c r="V1077" s="21"/>
      <c r="AH1077" s="49" t="e">
        <f>Audit!#REF!</f>
        <v>#REF!</v>
      </c>
      <c r="AI1077" s="50" t="e">
        <f>VLOOKUP(Audit!#REF!,$V$3:$AE$12,2,FALSE)&amp; IF(Audit!#REF!=10,Audit!#REF!,"")</f>
        <v>#REF!</v>
      </c>
      <c r="AJ1077" s="50" t="e">
        <f>VLOOKUP(Audit!#REF!,$V$13:$AE$22,2,FALSE)&amp; IF(Audit!#REF!=10,Audit!#REF!,"")</f>
        <v>#REF!</v>
      </c>
      <c r="AK1077" s="47" t="e">
        <f t="shared" si="499"/>
        <v>#REF!</v>
      </c>
      <c r="AL1077" s="50" t="e">
        <f>VLOOKUP(Audit!#REF!,$V$3:$AE$12,3,FALSE)&amp; IF(Audit!#REF!=10,Audit!#REF!,"")</f>
        <v>#REF!</v>
      </c>
      <c r="AM1077" s="50" t="e">
        <f>VLOOKUP(Audit!#REF!,$V$13:$AE$22,3,FALSE)&amp; IF(Audit!#REF!=10,Audit!#REF!,"")</f>
        <v>#REF!</v>
      </c>
      <c r="AN1077" s="47" t="e">
        <f t="shared" si="500"/>
        <v>#REF!</v>
      </c>
      <c r="AO1077" s="50" t="e">
        <f>VLOOKUP(Audit!#REF!,$V$3:$AE$12,4,FALSE) &amp;  Audit!#REF! &amp; IF(Audit!#REF!=10,Audit!#REF!,"")</f>
        <v>#REF!</v>
      </c>
      <c r="AP1077" s="50" t="e">
        <f>VLOOKUP(Audit!#REF!,$V$13:$AE$22,4,FALSE)&amp; IF(Audit!#REF!=10,Audit!#REF!,"")</f>
        <v>#REF!</v>
      </c>
      <c r="AQ1077" s="47" t="e">
        <f t="shared" si="501"/>
        <v>#REF!</v>
      </c>
      <c r="AR1077" s="50" t="e">
        <f>VLOOKUP(Audit!#REF!,$V$3:$AE$12,5,FALSE)&amp; IF(Audit!#REF!=10,Audit!#REF!,"")</f>
        <v>#REF!</v>
      </c>
      <c r="AS1077" s="50" t="e">
        <f>VLOOKUP(Audit!#REF!,$V$13:$AE$22,5,FALSE)&amp; IF(Audit!#REF!=10,Audit!#REF!,"")</f>
        <v>#REF!</v>
      </c>
      <c r="AT1077" s="47" t="e">
        <f t="shared" si="502"/>
        <v>#REF!</v>
      </c>
      <c r="AU1077" s="50" t="e">
        <f>VLOOKUP(Audit!#REF!,$V$3:$AE$12,6,FALSE)&amp; IF(Audit!#REF!=10,Audit!#REF!,"")</f>
        <v>#REF!</v>
      </c>
      <c r="AV1077" s="50" t="e">
        <f>VLOOKUP(Audit!#REF!,$V$13:$AE$22,6,FALSE)&amp; IF(Audit!#REF!=10,Audit!#REF!,"")</f>
        <v>#REF!</v>
      </c>
      <c r="AW1077" s="47" t="e">
        <f t="shared" si="503"/>
        <v>#REF!</v>
      </c>
      <c r="AX1077" s="50" t="e">
        <f>VLOOKUP(Audit!#REF!,$V$3:$AE$12,7,FALSE)&amp; IF(Audit!#REF!=10,Audit!#REF!,"")</f>
        <v>#REF!</v>
      </c>
      <c r="AY1077" s="50" t="e">
        <f>VLOOKUP(Audit!#REF!,$V$13:$AE$22,7,FALSE) &amp; IF(Audit!#REF!=10,Audit!#REF!,"")</f>
        <v>#REF!</v>
      </c>
      <c r="AZ1077" s="47" t="e">
        <f t="shared" si="504"/>
        <v>#REF!</v>
      </c>
      <c r="BA1077" s="50" t="e">
        <f>VLOOKUP(Audit!#REF!,$V$3:$AE$12,8,FALSE)&amp; Audit!#REF! &amp; IF(Audit!#REF!=10,Audit!#REF!,"")</f>
        <v>#REF!</v>
      </c>
      <c r="BB1077" s="50" t="e">
        <f>VLOOKUP(Audit!#REF!,$V$13:$AE$22,8,FALSE) &amp; IF(Audit!#REF!=10,Audit!#REF!,"")</f>
        <v>#REF!</v>
      </c>
      <c r="BC1077" s="47" t="e">
        <f t="shared" si="505"/>
        <v>#REF!</v>
      </c>
      <c r="BD1077" s="50" t="e">
        <f>VLOOKUP(Audit!#REF!,$V$3:$AE$12,9,FALSE)&amp; IF(Audit!#REF!=10,Audit!#REF!,"")</f>
        <v>#REF!</v>
      </c>
      <c r="BE1077" s="50" t="e">
        <f>VLOOKUP(Audit!#REF!,$V$13:$AE$22,9,FALSE) &amp; IF(Audit!#REF!=10,Audit!#REF!,"") &amp; IF(Audit!#REF!&lt;&gt;1,U1077,"")</f>
        <v>#REF!</v>
      </c>
      <c r="BF1077" s="47" t="e">
        <f t="shared" si="506"/>
        <v>#REF!</v>
      </c>
      <c r="BG1077" s="50" t="e">
        <f>VLOOKUP(Audit!#REF!,$V$3:$AE$12,10,FALSE) &amp; Audit!#REF! &amp; IF(Audit!#REF!=10,Audit!#REF!,"")</f>
        <v>#REF!</v>
      </c>
      <c r="BH1077" s="50" t="e">
        <f>VLOOKUP(Audit!#REF!,$V$13:$AE$22,10,FALSE) &amp; IF(Audit!#REF!=10,Audit!#REF!,"") &amp; IF(Audit!#REF!&lt;&gt;1,U1077,"")</f>
        <v>#REF!</v>
      </c>
      <c r="BI1077" s="47" t="e">
        <f t="shared" si="507"/>
        <v>#REF!</v>
      </c>
      <c r="BJ1077" s="48" t="str">
        <f t="shared" si="508"/>
        <v/>
      </c>
      <c r="BK1077" s="48" t="str">
        <f t="shared" si="509"/>
        <v/>
      </c>
      <c r="BL1077" s="48" t="str">
        <f t="shared" si="510"/>
        <v/>
      </c>
      <c r="BM1077" s="48" t="str">
        <f t="shared" si="511"/>
        <v/>
      </c>
      <c r="BN1077" s="48" t="str">
        <f t="shared" si="512"/>
        <v/>
      </c>
      <c r="BO1077" s="48" t="str">
        <f t="shared" si="513"/>
        <v/>
      </c>
      <c r="BP1077" s="48" t="str">
        <f t="shared" si="514"/>
        <v/>
      </c>
      <c r="BQ1077" s="48" t="str">
        <f t="shared" si="515"/>
        <v/>
      </c>
      <c r="BR1077" s="48" t="str">
        <f t="shared" si="516"/>
        <v/>
      </c>
      <c r="BS1077" s="48" t="str">
        <f t="shared" si="517"/>
        <v/>
      </c>
      <c r="BT1077" s="48" t="str">
        <f t="shared" si="518"/>
        <v/>
      </c>
      <c r="BU1077" s="48" t="str">
        <f t="shared" si="519"/>
        <v/>
      </c>
    </row>
    <row r="1078" spans="1:73">
      <c r="A1078" s="10" t="e">
        <f>Audit!#REF!</f>
        <v>#REF!</v>
      </c>
      <c r="B1078" s="10" t="e">
        <f t="shared" si="490"/>
        <v>#REF!</v>
      </c>
      <c r="C1078" s="17" t="e">
        <f>VLOOKUP(Audit!#REF!,$V$3:$AE$12,2,FALSE) &amp; VLOOKUP(Audit!#REF!,$V$13:$AE$22,2,FALSE)&amp; IF(Audit!#REF!=10,Audit!#REF!&amp;Audit!#REF!,"")</f>
        <v>#REF!</v>
      </c>
      <c r="D1078" s="17" t="e">
        <f>VLOOKUP(Audit!#REF!,$V$3:$AE$12,3,FALSE) &amp; VLOOKUP(Audit!#REF!,$V$13:$AE$22,3,FALSE) &amp;IF(Audit!#REF!=10,Audit!#REF!&amp;Audit!#REF!,"")</f>
        <v>#REF!</v>
      </c>
      <c r="E1078" s="17" t="e">
        <f>VLOOKUP(Audit!#REF!,$V$3:$AE$12,4,FALSE)&amp; Audit!#REF! &amp; VLOOKUP(Audit!#REF!,$V$13:$AE$22,4,FALSE)&amp; IF(Audit!#REF!=10,Audit!#REF!&amp;Audit!#REF!,"")</f>
        <v>#REF!</v>
      </c>
      <c r="F1078" s="17" t="e">
        <f>VLOOKUP(Audit!#REF!,$V$3:$AE$12,5,FALSE) &amp; VLOOKUP(Audit!#REF!,$V$13:$AE$22,5,FALSE)&amp; IF(Audit!#REF!=10,Audit!#REF!&amp;Audit!#REF!,"")</f>
        <v>#REF!</v>
      </c>
      <c r="G1078" s="17" t="e">
        <f>VLOOKUP(Audit!#REF!,$V$3:$AE$12,6,FALSE) &amp; VLOOKUP(Audit!#REF!,$V$13:$AE$22,6,FALSE)&amp; IF(Audit!#REF!=10,Audit!#REF!&amp;Audit!#REF!,"")</f>
        <v>#REF!</v>
      </c>
      <c r="H1078" s="17" t="e">
        <f>VLOOKUP(Audit!#REF!,$V$3:$AE$12,7,FALSE) &amp; VLOOKUP(Audit!#REF!,$V$13:$AE$22,7,FALSE)&amp;IF(Audit!#REF!=10,Audit!#REF!&amp;Audit!#REF!,"")</f>
        <v>#REF!</v>
      </c>
      <c r="I1078" s="17" t="e">
        <f>VLOOKUP(Audit!#REF!,$V$3:$AE$12,8,FALSE) &amp; Audit!#REF! &amp; VLOOKUP(Audit!#REF!,$V$13:$AE$22,8,FALSE)&amp;IF(Audit!#REF!=10,Audit!#REF!&amp;Audit!#REF!,"")</f>
        <v>#REF!</v>
      </c>
      <c r="J1078" s="17" t="e">
        <f>VLOOKUP(Audit!#REF!,$V$3:$AE$12,9,FALSE) &amp; VLOOKUP(Audit!#REF!,$V$13:$AE$22,9,FALSE) &amp; IF(Audit!#REF!=10,Audit!#REF!&amp;Audit!#REF!,"") &amp; IF(Audit!#REF!&lt;&gt;1,U1078,"")</f>
        <v>#REF!</v>
      </c>
      <c r="K1078" s="17" t="e">
        <f>VLOOKUP(Audit!#REF!,$V$3:$AE$12,10,FALSE) &amp; Audit!#REF! &amp; VLOOKUP(Audit!#REF!,$V$13:$AE$22,10,FALSE) &amp; IF(Audit!#REF!=10,Audit!#REF!&amp;Audit!#REF!,"") &amp; IF(Audit!#REF!&lt;&gt;1,U1078,"")</f>
        <v>#REF!</v>
      </c>
      <c r="L1078" s="10" t="e">
        <f>Audit!#REF!</f>
        <v>#REF!</v>
      </c>
      <c r="M1078" s="10" t="e">
        <f t="shared" si="491"/>
        <v>#REF!</v>
      </c>
      <c r="N1078" s="10" t="e">
        <f t="shared" si="492"/>
        <v>#REF!</v>
      </c>
      <c r="O1078" s="10" t="e">
        <f t="shared" si="493"/>
        <v>#REF!</v>
      </c>
      <c r="P1078" s="10" t="e">
        <f t="shared" si="494"/>
        <v>#REF!</v>
      </c>
      <c r="Q1078" s="10" t="e">
        <f t="shared" si="495"/>
        <v>#REF!</v>
      </c>
      <c r="R1078" s="10" t="e">
        <f t="shared" si="496"/>
        <v>#REF!</v>
      </c>
      <c r="S1078" s="10" t="e">
        <f t="shared" si="497"/>
        <v>#REF!</v>
      </c>
      <c r="T1078" s="10" t="e">
        <f t="shared" si="498"/>
        <v>#REF!</v>
      </c>
      <c r="U1078" s="17" t="e">
        <f>IF(Audit!#REF!="","",VLOOKUP(Audit!#REF!,$W$26:$X$35,2,FALSE)) &amp; Audit!#REF! &amp; IF(Audit!#REF!="","",IF(Audit!#REF!&lt;=1.4,VLOOKUP(Audit!#REF!,$W$38:X1123,2,FALSE),VLOOKUP(Audit!#REF!,$W$51:$X$61,2,FALSE))) &amp; IF(Audit!#REF!="","",VLOOKUP(Audit!#REF!,$Y$26:$Z$35,2,FALSE) &amp; Audit!#REF! &amp; IF(Audit!#REF!="","",IF(Audit!#REF!&lt;=1.4,VLOOKUP(Audit!#REF!,$Y$38:$Z$48,2,FALSE),VLOOKUP(Audit!#REF!,$Y$51:$Z$61,2,FALSE))))</f>
        <v>#REF!</v>
      </c>
      <c r="V1078" s="21"/>
      <c r="AH1078" s="49" t="e">
        <f>Audit!#REF!</f>
        <v>#REF!</v>
      </c>
      <c r="AI1078" s="50" t="e">
        <f>VLOOKUP(Audit!#REF!,$V$3:$AE$12,2,FALSE)&amp; IF(Audit!#REF!=10,Audit!#REF!,"")</f>
        <v>#REF!</v>
      </c>
      <c r="AJ1078" s="50" t="e">
        <f>VLOOKUP(Audit!#REF!,$V$13:$AE$22,2,FALSE)&amp; IF(Audit!#REF!=10,Audit!#REF!,"")</f>
        <v>#REF!</v>
      </c>
      <c r="AK1078" s="47" t="e">
        <f t="shared" si="499"/>
        <v>#REF!</v>
      </c>
      <c r="AL1078" s="50" t="e">
        <f>VLOOKUP(Audit!#REF!,$V$3:$AE$12,3,FALSE)&amp; IF(Audit!#REF!=10,Audit!#REF!,"")</f>
        <v>#REF!</v>
      </c>
      <c r="AM1078" s="50" t="e">
        <f>VLOOKUP(Audit!#REF!,$V$13:$AE$22,3,FALSE)&amp; IF(Audit!#REF!=10,Audit!#REF!,"")</f>
        <v>#REF!</v>
      </c>
      <c r="AN1078" s="47" t="e">
        <f t="shared" si="500"/>
        <v>#REF!</v>
      </c>
      <c r="AO1078" s="50" t="e">
        <f>VLOOKUP(Audit!#REF!,$V$3:$AE$12,4,FALSE) &amp;  Audit!#REF! &amp; IF(Audit!#REF!=10,Audit!#REF!,"")</f>
        <v>#REF!</v>
      </c>
      <c r="AP1078" s="50" t="e">
        <f>VLOOKUP(Audit!#REF!,$V$13:$AE$22,4,FALSE)&amp; IF(Audit!#REF!=10,Audit!#REF!,"")</f>
        <v>#REF!</v>
      </c>
      <c r="AQ1078" s="47" t="e">
        <f t="shared" si="501"/>
        <v>#REF!</v>
      </c>
      <c r="AR1078" s="50" t="e">
        <f>VLOOKUP(Audit!#REF!,$V$3:$AE$12,5,FALSE)&amp; IF(Audit!#REF!=10,Audit!#REF!,"")</f>
        <v>#REF!</v>
      </c>
      <c r="AS1078" s="50" t="e">
        <f>VLOOKUP(Audit!#REF!,$V$13:$AE$22,5,FALSE)&amp; IF(Audit!#REF!=10,Audit!#REF!,"")</f>
        <v>#REF!</v>
      </c>
      <c r="AT1078" s="47" t="e">
        <f t="shared" si="502"/>
        <v>#REF!</v>
      </c>
      <c r="AU1078" s="50" t="e">
        <f>VLOOKUP(Audit!#REF!,$V$3:$AE$12,6,FALSE)&amp; IF(Audit!#REF!=10,Audit!#REF!,"")</f>
        <v>#REF!</v>
      </c>
      <c r="AV1078" s="50" t="e">
        <f>VLOOKUP(Audit!#REF!,$V$13:$AE$22,6,FALSE)&amp; IF(Audit!#REF!=10,Audit!#REF!,"")</f>
        <v>#REF!</v>
      </c>
      <c r="AW1078" s="47" t="e">
        <f t="shared" si="503"/>
        <v>#REF!</v>
      </c>
      <c r="AX1078" s="50" t="e">
        <f>VLOOKUP(Audit!#REF!,$V$3:$AE$12,7,FALSE)&amp; IF(Audit!#REF!=10,Audit!#REF!,"")</f>
        <v>#REF!</v>
      </c>
      <c r="AY1078" s="50" t="e">
        <f>VLOOKUP(Audit!#REF!,$V$13:$AE$22,7,FALSE) &amp; IF(Audit!#REF!=10,Audit!#REF!,"")</f>
        <v>#REF!</v>
      </c>
      <c r="AZ1078" s="47" t="e">
        <f t="shared" si="504"/>
        <v>#REF!</v>
      </c>
      <c r="BA1078" s="50" t="e">
        <f>VLOOKUP(Audit!#REF!,$V$3:$AE$12,8,FALSE)&amp; Audit!#REF! &amp; IF(Audit!#REF!=10,Audit!#REF!,"")</f>
        <v>#REF!</v>
      </c>
      <c r="BB1078" s="50" t="e">
        <f>VLOOKUP(Audit!#REF!,$V$13:$AE$22,8,FALSE) &amp; IF(Audit!#REF!=10,Audit!#REF!,"")</f>
        <v>#REF!</v>
      </c>
      <c r="BC1078" s="47" t="e">
        <f t="shared" si="505"/>
        <v>#REF!</v>
      </c>
      <c r="BD1078" s="50" t="e">
        <f>VLOOKUP(Audit!#REF!,$V$3:$AE$12,9,FALSE)&amp; IF(Audit!#REF!=10,Audit!#REF!,"")</f>
        <v>#REF!</v>
      </c>
      <c r="BE1078" s="50" t="e">
        <f>VLOOKUP(Audit!#REF!,$V$13:$AE$22,9,FALSE) &amp; IF(Audit!#REF!=10,Audit!#REF!,"") &amp; IF(Audit!#REF!&lt;&gt;1,U1078,"")</f>
        <v>#REF!</v>
      </c>
      <c r="BF1078" s="47" t="e">
        <f t="shared" si="506"/>
        <v>#REF!</v>
      </c>
      <c r="BG1078" s="50" t="e">
        <f>VLOOKUP(Audit!#REF!,$V$3:$AE$12,10,FALSE) &amp; Audit!#REF! &amp; IF(Audit!#REF!=10,Audit!#REF!,"")</f>
        <v>#REF!</v>
      </c>
      <c r="BH1078" s="50" t="e">
        <f>VLOOKUP(Audit!#REF!,$V$13:$AE$22,10,FALSE) &amp; IF(Audit!#REF!=10,Audit!#REF!,"") &amp; IF(Audit!#REF!&lt;&gt;1,U1078,"")</f>
        <v>#REF!</v>
      </c>
      <c r="BI1078" s="47" t="e">
        <f t="shared" si="507"/>
        <v>#REF!</v>
      </c>
      <c r="BJ1078" s="48" t="str">
        <f t="shared" si="508"/>
        <v/>
      </c>
      <c r="BK1078" s="48" t="str">
        <f t="shared" si="509"/>
        <v/>
      </c>
      <c r="BL1078" s="48" t="str">
        <f t="shared" si="510"/>
        <v/>
      </c>
      <c r="BM1078" s="48" t="str">
        <f t="shared" si="511"/>
        <v/>
      </c>
      <c r="BN1078" s="48" t="str">
        <f t="shared" si="512"/>
        <v/>
      </c>
      <c r="BO1078" s="48" t="str">
        <f t="shared" si="513"/>
        <v/>
      </c>
      <c r="BP1078" s="48" t="str">
        <f t="shared" si="514"/>
        <v/>
      </c>
      <c r="BQ1078" s="48" t="str">
        <f t="shared" si="515"/>
        <v/>
      </c>
      <c r="BR1078" s="48" t="str">
        <f t="shared" si="516"/>
        <v/>
      </c>
      <c r="BS1078" s="48" t="str">
        <f t="shared" si="517"/>
        <v/>
      </c>
      <c r="BT1078" s="48" t="str">
        <f t="shared" si="518"/>
        <v/>
      </c>
      <c r="BU1078" s="48" t="str">
        <f t="shared" si="519"/>
        <v/>
      </c>
    </row>
    <row r="1079" spans="1:73">
      <c r="A1079" s="10" t="e">
        <f>Audit!#REF!</f>
        <v>#REF!</v>
      </c>
      <c r="B1079" s="10" t="e">
        <f t="shared" si="490"/>
        <v>#REF!</v>
      </c>
      <c r="C1079" s="17" t="e">
        <f>VLOOKUP(Audit!#REF!,$V$3:$AE$12,2,FALSE) &amp; VLOOKUP(Audit!#REF!,$V$13:$AE$22,2,FALSE)&amp; IF(Audit!#REF!=10,Audit!#REF!&amp;Audit!#REF!,"")</f>
        <v>#REF!</v>
      </c>
      <c r="D1079" s="17" t="e">
        <f>VLOOKUP(Audit!#REF!,$V$3:$AE$12,3,FALSE) &amp; VLOOKUP(Audit!#REF!,$V$13:$AE$22,3,FALSE) &amp;IF(Audit!#REF!=10,Audit!#REF!&amp;Audit!#REF!,"")</f>
        <v>#REF!</v>
      </c>
      <c r="E1079" s="17" t="e">
        <f>VLOOKUP(Audit!#REF!,$V$3:$AE$12,4,FALSE)&amp; Audit!#REF! &amp; VLOOKUP(Audit!#REF!,$V$13:$AE$22,4,FALSE)&amp; IF(Audit!#REF!=10,Audit!#REF!&amp;Audit!#REF!,"")</f>
        <v>#REF!</v>
      </c>
      <c r="F1079" s="17" t="e">
        <f>VLOOKUP(Audit!#REF!,$V$3:$AE$12,5,FALSE) &amp; VLOOKUP(Audit!#REF!,$V$13:$AE$22,5,FALSE)&amp; IF(Audit!#REF!=10,Audit!#REF!&amp;Audit!#REF!,"")</f>
        <v>#REF!</v>
      </c>
      <c r="G1079" s="17" t="e">
        <f>VLOOKUP(Audit!#REF!,$V$3:$AE$12,6,FALSE) &amp; VLOOKUP(Audit!#REF!,$V$13:$AE$22,6,FALSE)&amp; IF(Audit!#REF!=10,Audit!#REF!&amp;Audit!#REF!,"")</f>
        <v>#REF!</v>
      </c>
      <c r="H1079" s="17" t="e">
        <f>VLOOKUP(Audit!#REF!,$V$3:$AE$12,7,FALSE) &amp; VLOOKUP(Audit!#REF!,$V$13:$AE$22,7,FALSE)&amp;IF(Audit!#REF!=10,Audit!#REF!&amp;Audit!#REF!,"")</f>
        <v>#REF!</v>
      </c>
      <c r="I1079" s="17" t="e">
        <f>VLOOKUP(Audit!#REF!,$V$3:$AE$12,8,FALSE) &amp; Audit!#REF! &amp; VLOOKUP(Audit!#REF!,$V$13:$AE$22,8,FALSE)&amp;IF(Audit!#REF!=10,Audit!#REF!&amp;Audit!#REF!,"")</f>
        <v>#REF!</v>
      </c>
      <c r="J1079" s="17" t="e">
        <f>VLOOKUP(Audit!#REF!,$V$3:$AE$12,9,FALSE) &amp; VLOOKUP(Audit!#REF!,$V$13:$AE$22,9,FALSE) &amp; IF(Audit!#REF!=10,Audit!#REF!&amp;Audit!#REF!,"") &amp; IF(Audit!#REF!&lt;&gt;1,U1079,"")</f>
        <v>#REF!</v>
      </c>
      <c r="K1079" s="17" t="e">
        <f>VLOOKUP(Audit!#REF!,$V$3:$AE$12,10,FALSE) &amp; Audit!#REF! &amp; VLOOKUP(Audit!#REF!,$V$13:$AE$22,10,FALSE) &amp; IF(Audit!#REF!=10,Audit!#REF!&amp;Audit!#REF!,"") &amp; IF(Audit!#REF!&lt;&gt;1,U1079,"")</f>
        <v>#REF!</v>
      </c>
      <c r="L1079" s="10" t="e">
        <f>Audit!#REF!</f>
        <v>#REF!</v>
      </c>
      <c r="M1079" s="10" t="e">
        <f t="shared" si="491"/>
        <v>#REF!</v>
      </c>
      <c r="N1079" s="10" t="e">
        <f t="shared" si="492"/>
        <v>#REF!</v>
      </c>
      <c r="O1079" s="10" t="e">
        <f t="shared" si="493"/>
        <v>#REF!</v>
      </c>
      <c r="P1079" s="10" t="e">
        <f t="shared" si="494"/>
        <v>#REF!</v>
      </c>
      <c r="Q1079" s="10" t="e">
        <f t="shared" si="495"/>
        <v>#REF!</v>
      </c>
      <c r="R1079" s="10" t="e">
        <f t="shared" si="496"/>
        <v>#REF!</v>
      </c>
      <c r="S1079" s="10" t="e">
        <f t="shared" si="497"/>
        <v>#REF!</v>
      </c>
      <c r="T1079" s="10" t="e">
        <f t="shared" si="498"/>
        <v>#REF!</v>
      </c>
      <c r="U1079" s="17" t="e">
        <f>IF(Audit!#REF!="","",VLOOKUP(Audit!#REF!,$W$26:$X$35,2,FALSE)) &amp; Audit!#REF! &amp; IF(Audit!#REF!="","",IF(Audit!#REF!&lt;=1.4,VLOOKUP(Audit!#REF!,$W$38:X1124,2,FALSE),VLOOKUP(Audit!#REF!,$W$51:$X$61,2,FALSE))) &amp; IF(Audit!#REF!="","",VLOOKUP(Audit!#REF!,$Y$26:$Z$35,2,FALSE) &amp; Audit!#REF! &amp; IF(Audit!#REF!="","",IF(Audit!#REF!&lt;=1.4,VLOOKUP(Audit!#REF!,$Y$38:$Z$48,2,FALSE),VLOOKUP(Audit!#REF!,$Y$51:$Z$61,2,FALSE))))</f>
        <v>#REF!</v>
      </c>
      <c r="V1079" s="21"/>
      <c r="AH1079" s="49" t="e">
        <f>Audit!#REF!</f>
        <v>#REF!</v>
      </c>
      <c r="AI1079" s="50" t="e">
        <f>VLOOKUP(Audit!#REF!,$V$3:$AE$12,2,FALSE)&amp; IF(Audit!#REF!=10,Audit!#REF!,"")</f>
        <v>#REF!</v>
      </c>
      <c r="AJ1079" s="50" t="e">
        <f>VLOOKUP(Audit!#REF!,$V$13:$AE$22,2,FALSE)&amp; IF(Audit!#REF!=10,Audit!#REF!,"")</f>
        <v>#REF!</v>
      </c>
      <c r="AK1079" s="47" t="e">
        <f t="shared" si="499"/>
        <v>#REF!</v>
      </c>
      <c r="AL1079" s="50" t="e">
        <f>VLOOKUP(Audit!#REF!,$V$3:$AE$12,3,FALSE)&amp; IF(Audit!#REF!=10,Audit!#REF!,"")</f>
        <v>#REF!</v>
      </c>
      <c r="AM1079" s="50" t="e">
        <f>VLOOKUP(Audit!#REF!,$V$13:$AE$22,3,FALSE)&amp; IF(Audit!#REF!=10,Audit!#REF!,"")</f>
        <v>#REF!</v>
      </c>
      <c r="AN1079" s="47" t="e">
        <f t="shared" si="500"/>
        <v>#REF!</v>
      </c>
      <c r="AO1079" s="50" t="e">
        <f>VLOOKUP(Audit!#REF!,$V$3:$AE$12,4,FALSE) &amp;  Audit!#REF! &amp; IF(Audit!#REF!=10,Audit!#REF!,"")</f>
        <v>#REF!</v>
      </c>
      <c r="AP1079" s="50" t="e">
        <f>VLOOKUP(Audit!#REF!,$V$13:$AE$22,4,FALSE)&amp; IF(Audit!#REF!=10,Audit!#REF!,"")</f>
        <v>#REF!</v>
      </c>
      <c r="AQ1079" s="47" t="e">
        <f t="shared" si="501"/>
        <v>#REF!</v>
      </c>
      <c r="AR1079" s="50" t="e">
        <f>VLOOKUP(Audit!#REF!,$V$3:$AE$12,5,FALSE)&amp; IF(Audit!#REF!=10,Audit!#REF!,"")</f>
        <v>#REF!</v>
      </c>
      <c r="AS1079" s="50" t="e">
        <f>VLOOKUP(Audit!#REF!,$V$13:$AE$22,5,FALSE)&amp; IF(Audit!#REF!=10,Audit!#REF!,"")</f>
        <v>#REF!</v>
      </c>
      <c r="AT1079" s="47" t="e">
        <f t="shared" si="502"/>
        <v>#REF!</v>
      </c>
      <c r="AU1079" s="50" t="e">
        <f>VLOOKUP(Audit!#REF!,$V$3:$AE$12,6,FALSE)&amp; IF(Audit!#REF!=10,Audit!#REF!,"")</f>
        <v>#REF!</v>
      </c>
      <c r="AV1079" s="50" t="e">
        <f>VLOOKUP(Audit!#REF!,$V$13:$AE$22,6,FALSE)&amp; IF(Audit!#REF!=10,Audit!#REF!,"")</f>
        <v>#REF!</v>
      </c>
      <c r="AW1079" s="47" t="e">
        <f t="shared" si="503"/>
        <v>#REF!</v>
      </c>
      <c r="AX1079" s="50" t="e">
        <f>VLOOKUP(Audit!#REF!,$V$3:$AE$12,7,FALSE)&amp; IF(Audit!#REF!=10,Audit!#REF!,"")</f>
        <v>#REF!</v>
      </c>
      <c r="AY1079" s="50" t="e">
        <f>VLOOKUP(Audit!#REF!,$V$13:$AE$22,7,FALSE) &amp; IF(Audit!#REF!=10,Audit!#REF!,"")</f>
        <v>#REF!</v>
      </c>
      <c r="AZ1079" s="47" t="e">
        <f t="shared" si="504"/>
        <v>#REF!</v>
      </c>
      <c r="BA1079" s="50" t="e">
        <f>VLOOKUP(Audit!#REF!,$V$3:$AE$12,8,FALSE)&amp; Audit!#REF! &amp; IF(Audit!#REF!=10,Audit!#REF!,"")</f>
        <v>#REF!</v>
      </c>
      <c r="BB1079" s="50" t="e">
        <f>VLOOKUP(Audit!#REF!,$V$13:$AE$22,8,FALSE) &amp; IF(Audit!#REF!=10,Audit!#REF!,"")</f>
        <v>#REF!</v>
      </c>
      <c r="BC1079" s="47" t="e">
        <f t="shared" si="505"/>
        <v>#REF!</v>
      </c>
      <c r="BD1079" s="50" t="e">
        <f>VLOOKUP(Audit!#REF!,$V$3:$AE$12,9,FALSE)&amp; IF(Audit!#REF!=10,Audit!#REF!,"")</f>
        <v>#REF!</v>
      </c>
      <c r="BE1079" s="50" t="e">
        <f>VLOOKUP(Audit!#REF!,$V$13:$AE$22,9,FALSE) &amp; IF(Audit!#REF!=10,Audit!#REF!,"") &amp; IF(Audit!#REF!&lt;&gt;1,U1079,"")</f>
        <v>#REF!</v>
      </c>
      <c r="BF1079" s="47" t="e">
        <f t="shared" si="506"/>
        <v>#REF!</v>
      </c>
      <c r="BG1079" s="50" t="e">
        <f>VLOOKUP(Audit!#REF!,$V$3:$AE$12,10,FALSE) &amp; Audit!#REF! &amp; IF(Audit!#REF!=10,Audit!#REF!,"")</f>
        <v>#REF!</v>
      </c>
      <c r="BH1079" s="50" t="e">
        <f>VLOOKUP(Audit!#REF!,$V$13:$AE$22,10,FALSE) &amp; IF(Audit!#REF!=10,Audit!#REF!,"") &amp; IF(Audit!#REF!&lt;&gt;1,U1079,"")</f>
        <v>#REF!</v>
      </c>
      <c r="BI1079" s="47" t="e">
        <f t="shared" si="507"/>
        <v>#REF!</v>
      </c>
      <c r="BJ1079" s="48" t="str">
        <f t="shared" si="508"/>
        <v/>
      </c>
      <c r="BK1079" s="48" t="str">
        <f t="shared" si="509"/>
        <v/>
      </c>
      <c r="BL1079" s="48" t="str">
        <f t="shared" si="510"/>
        <v/>
      </c>
      <c r="BM1079" s="48" t="str">
        <f t="shared" si="511"/>
        <v/>
      </c>
      <c r="BN1079" s="48" t="str">
        <f t="shared" si="512"/>
        <v/>
      </c>
      <c r="BO1079" s="48" t="str">
        <f t="shared" si="513"/>
        <v/>
      </c>
      <c r="BP1079" s="48" t="str">
        <f t="shared" si="514"/>
        <v/>
      </c>
      <c r="BQ1079" s="48" t="str">
        <f t="shared" si="515"/>
        <v/>
      </c>
      <c r="BR1079" s="48" t="str">
        <f t="shared" si="516"/>
        <v/>
      </c>
      <c r="BS1079" s="48" t="str">
        <f t="shared" si="517"/>
        <v/>
      </c>
      <c r="BT1079" s="48" t="str">
        <f t="shared" si="518"/>
        <v/>
      </c>
      <c r="BU1079" s="48" t="str">
        <f t="shared" si="519"/>
        <v/>
      </c>
    </row>
    <row r="1080" spans="1:73">
      <c r="A1080" s="10" t="e">
        <f>Audit!#REF!</f>
        <v>#REF!</v>
      </c>
      <c r="B1080" s="10" t="e">
        <f t="shared" si="490"/>
        <v>#REF!</v>
      </c>
      <c r="C1080" s="17" t="e">
        <f>VLOOKUP(Audit!#REF!,$V$3:$AE$12,2,FALSE) &amp; VLOOKUP(Audit!#REF!,$V$13:$AE$22,2,FALSE)&amp; IF(Audit!#REF!=10,Audit!#REF!&amp;Audit!#REF!,"")</f>
        <v>#REF!</v>
      </c>
      <c r="D1080" s="17" t="e">
        <f>VLOOKUP(Audit!#REF!,$V$3:$AE$12,3,FALSE) &amp; VLOOKUP(Audit!#REF!,$V$13:$AE$22,3,FALSE) &amp;IF(Audit!#REF!=10,Audit!#REF!&amp;Audit!#REF!,"")</f>
        <v>#REF!</v>
      </c>
      <c r="E1080" s="17" t="e">
        <f>VLOOKUP(Audit!#REF!,$V$3:$AE$12,4,FALSE)&amp; Audit!#REF! &amp; VLOOKUP(Audit!#REF!,$V$13:$AE$22,4,FALSE)&amp; IF(Audit!#REF!=10,Audit!#REF!&amp;Audit!#REF!,"")</f>
        <v>#REF!</v>
      </c>
      <c r="F1080" s="17" t="e">
        <f>VLOOKUP(Audit!#REF!,$V$3:$AE$12,5,FALSE) &amp; VLOOKUP(Audit!#REF!,$V$13:$AE$22,5,FALSE)&amp; IF(Audit!#REF!=10,Audit!#REF!&amp;Audit!#REF!,"")</f>
        <v>#REF!</v>
      </c>
      <c r="G1080" s="17" t="e">
        <f>VLOOKUP(Audit!#REF!,$V$3:$AE$12,6,FALSE) &amp; VLOOKUP(Audit!#REF!,$V$13:$AE$22,6,FALSE)&amp; IF(Audit!#REF!=10,Audit!#REF!&amp;Audit!#REF!,"")</f>
        <v>#REF!</v>
      </c>
      <c r="H1080" s="17" t="e">
        <f>VLOOKUP(Audit!#REF!,$V$3:$AE$12,7,FALSE) &amp; VLOOKUP(Audit!#REF!,$V$13:$AE$22,7,FALSE)&amp;IF(Audit!#REF!=10,Audit!#REF!&amp;Audit!#REF!,"")</f>
        <v>#REF!</v>
      </c>
      <c r="I1080" s="17" t="e">
        <f>VLOOKUP(Audit!#REF!,$V$3:$AE$12,8,FALSE) &amp; Audit!#REF! &amp; VLOOKUP(Audit!#REF!,$V$13:$AE$22,8,FALSE)&amp;IF(Audit!#REF!=10,Audit!#REF!&amp;Audit!#REF!,"")</f>
        <v>#REF!</v>
      </c>
      <c r="J1080" s="17" t="e">
        <f>VLOOKUP(Audit!#REF!,$V$3:$AE$12,9,FALSE) &amp; VLOOKUP(Audit!#REF!,$V$13:$AE$22,9,FALSE) &amp; IF(Audit!#REF!=10,Audit!#REF!&amp;Audit!#REF!,"") &amp; IF(Audit!#REF!&lt;&gt;1,U1080,"")</f>
        <v>#REF!</v>
      </c>
      <c r="K1080" s="17" t="e">
        <f>VLOOKUP(Audit!#REF!,$V$3:$AE$12,10,FALSE) &amp; Audit!#REF! &amp; VLOOKUP(Audit!#REF!,$V$13:$AE$22,10,FALSE) &amp; IF(Audit!#REF!=10,Audit!#REF!&amp;Audit!#REF!,"") &amp; IF(Audit!#REF!&lt;&gt;1,U1080,"")</f>
        <v>#REF!</v>
      </c>
      <c r="L1080" s="10" t="e">
        <f>Audit!#REF!</f>
        <v>#REF!</v>
      </c>
      <c r="M1080" s="10" t="e">
        <f t="shared" si="491"/>
        <v>#REF!</v>
      </c>
      <c r="N1080" s="10" t="e">
        <f t="shared" si="492"/>
        <v>#REF!</v>
      </c>
      <c r="O1080" s="10" t="e">
        <f t="shared" si="493"/>
        <v>#REF!</v>
      </c>
      <c r="P1080" s="10" t="e">
        <f t="shared" si="494"/>
        <v>#REF!</v>
      </c>
      <c r="Q1080" s="10" t="e">
        <f t="shared" si="495"/>
        <v>#REF!</v>
      </c>
      <c r="R1080" s="10" t="e">
        <f t="shared" si="496"/>
        <v>#REF!</v>
      </c>
      <c r="S1080" s="10" t="e">
        <f t="shared" si="497"/>
        <v>#REF!</v>
      </c>
      <c r="T1080" s="10" t="e">
        <f t="shared" si="498"/>
        <v>#REF!</v>
      </c>
      <c r="U1080" s="17" t="e">
        <f>IF(Audit!#REF!="","",VLOOKUP(Audit!#REF!,$W$26:$X$35,2,FALSE)) &amp; Audit!#REF! &amp; IF(Audit!#REF!="","",IF(Audit!#REF!&lt;=1.4,VLOOKUP(Audit!#REF!,$W$38:X1125,2,FALSE),VLOOKUP(Audit!#REF!,$W$51:$X$61,2,FALSE))) &amp; IF(Audit!#REF!="","",VLOOKUP(Audit!#REF!,$Y$26:$Z$35,2,FALSE) &amp; Audit!#REF! &amp; IF(Audit!#REF!="","",IF(Audit!#REF!&lt;=1.4,VLOOKUP(Audit!#REF!,$Y$38:$Z$48,2,FALSE),VLOOKUP(Audit!#REF!,$Y$51:$Z$61,2,FALSE))))</f>
        <v>#REF!</v>
      </c>
      <c r="V1080" s="21"/>
      <c r="AH1080" s="49" t="e">
        <f>Audit!#REF!</f>
        <v>#REF!</v>
      </c>
      <c r="AI1080" s="50" t="e">
        <f>VLOOKUP(Audit!#REF!,$V$3:$AE$12,2,FALSE)&amp; IF(Audit!#REF!=10,Audit!#REF!,"")</f>
        <v>#REF!</v>
      </c>
      <c r="AJ1080" s="50" t="e">
        <f>VLOOKUP(Audit!#REF!,$V$13:$AE$22,2,FALSE)&amp; IF(Audit!#REF!=10,Audit!#REF!,"")</f>
        <v>#REF!</v>
      </c>
      <c r="AK1080" s="47" t="e">
        <f t="shared" si="499"/>
        <v>#REF!</v>
      </c>
      <c r="AL1080" s="50" t="e">
        <f>VLOOKUP(Audit!#REF!,$V$3:$AE$12,3,FALSE)&amp; IF(Audit!#REF!=10,Audit!#REF!,"")</f>
        <v>#REF!</v>
      </c>
      <c r="AM1080" s="50" t="e">
        <f>VLOOKUP(Audit!#REF!,$V$13:$AE$22,3,FALSE)&amp; IF(Audit!#REF!=10,Audit!#REF!,"")</f>
        <v>#REF!</v>
      </c>
      <c r="AN1080" s="47" t="e">
        <f t="shared" si="500"/>
        <v>#REF!</v>
      </c>
      <c r="AO1080" s="50" t="e">
        <f>VLOOKUP(Audit!#REF!,$V$3:$AE$12,4,FALSE) &amp;  Audit!#REF! &amp; IF(Audit!#REF!=10,Audit!#REF!,"")</f>
        <v>#REF!</v>
      </c>
      <c r="AP1080" s="50" t="e">
        <f>VLOOKUP(Audit!#REF!,$V$13:$AE$22,4,FALSE)&amp; IF(Audit!#REF!=10,Audit!#REF!,"")</f>
        <v>#REF!</v>
      </c>
      <c r="AQ1080" s="47" t="e">
        <f t="shared" si="501"/>
        <v>#REF!</v>
      </c>
      <c r="AR1080" s="50" t="e">
        <f>VLOOKUP(Audit!#REF!,$V$3:$AE$12,5,FALSE)&amp; IF(Audit!#REF!=10,Audit!#REF!,"")</f>
        <v>#REF!</v>
      </c>
      <c r="AS1080" s="50" t="e">
        <f>VLOOKUP(Audit!#REF!,$V$13:$AE$22,5,FALSE)&amp; IF(Audit!#REF!=10,Audit!#REF!,"")</f>
        <v>#REF!</v>
      </c>
      <c r="AT1080" s="47" t="e">
        <f t="shared" si="502"/>
        <v>#REF!</v>
      </c>
      <c r="AU1080" s="50" t="e">
        <f>VLOOKUP(Audit!#REF!,$V$3:$AE$12,6,FALSE)&amp; IF(Audit!#REF!=10,Audit!#REF!,"")</f>
        <v>#REF!</v>
      </c>
      <c r="AV1080" s="50" t="e">
        <f>VLOOKUP(Audit!#REF!,$V$13:$AE$22,6,FALSE)&amp; IF(Audit!#REF!=10,Audit!#REF!,"")</f>
        <v>#REF!</v>
      </c>
      <c r="AW1080" s="47" t="e">
        <f t="shared" si="503"/>
        <v>#REF!</v>
      </c>
      <c r="AX1080" s="50" t="e">
        <f>VLOOKUP(Audit!#REF!,$V$3:$AE$12,7,FALSE)&amp; IF(Audit!#REF!=10,Audit!#REF!,"")</f>
        <v>#REF!</v>
      </c>
      <c r="AY1080" s="50" t="e">
        <f>VLOOKUP(Audit!#REF!,$V$13:$AE$22,7,FALSE) &amp; IF(Audit!#REF!=10,Audit!#REF!,"")</f>
        <v>#REF!</v>
      </c>
      <c r="AZ1080" s="47" t="e">
        <f t="shared" si="504"/>
        <v>#REF!</v>
      </c>
      <c r="BA1080" s="50" t="e">
        <f>VLOOKUP(Audit!#REF!,$V$3:$AE$12,8,FALSE)&amp; Audit!#REF! &amp; IF(Audit!#REF!=10,Audit!#REF!,"")</f>
        <v>#REF!</v>
      </c>
      <c r="BB1080" s="50" t="e">
        <f>VLOOKUP(Audit!#REF!,$V$13:$AE$22,8,FALSE) &amp; IF(Audit!#REF!=10,Audit!#REF!,"")</f>
        <v>#REF!</v>
      </c>
      <c r="BC1080" s="47" t="e">
        <f t="shared" si="505"/>
        <v>#REF!</v>
      </c>
      <c r="BD1080" s="50" t="e">
        <f>VLOOKUP(Audit!#REF!,$V$3:$AE$12,9,FALSE)&amp; IF(Audit!#REF!=10,Audit!#REF!,"")</f>
        <v>#REF!</v>
      </c>
      <c r="BE1080" s="50" t="e">
        <f>VLOOKUP(Audit!#REF!,$V$13:$AE$22,9,FALSE) &amp; IF(Audit!#REF!=10,Audit!#REF!,"") &amp; IF(Audit!#REF!&lt;&gt;1,U1080,"")</f>
        <v>#REF!</v>
      </c>
      <c r="BF1080" s="47" t="e">
        <f t="shared" si="506"/>
        <v>#REF!</v>
      </c>
      <c r="BG1080" s="50" t="e">
        <f>VLOOKUP(Audit!#REF!,$V$3:$AE$12,10,FALSE) &amp; Audit!#REF! &amp; IF(Audit!#REF!=10,Audit!#REF!,"")</f>
        <v>#REF!</v>
      </c>
      <c r="BH1080" s="50" t="e">
        <f>VLOOKUP(Audit!#REF!,$V$13:$AE$22,10,FALSE) &amp; IF(Audit!#REF!=10,Audit!#REF!,"") &amp; IF(Audit!#REF!&lt;&gt;1,U1080,"")</f>
        <v>#REF!</v>
      </c>
      <c r="BI1080" s="47" t="e">
        <f t="shared" si="507"/>
        <v>#REF!</v>
      </c>
      <c r="BJ1080" s="48" t="str">
        <f t="shared" si="508"/>
        <v/>
      </c>
      <c r="BK1080" s="48" t="str">
        <f t="shared" si="509"/>
        <v/>
      </c>
      <c r="BL1080" s="48" t="str">
        <f t="shared" si="510"/>
        <v/>
      </c>
      <c r="BM1080" s="48" t="str">
        <f t="shared" si="511"/>
        <v/>
      </c>
      <c r="BN1080" s="48" t="str">
        <f t="shared" si="512"/>
        <v/>
      </c>
      <c r="BO1080" s="48" t="str">
        <f t="shared" si="513"/>
        <v/>
      </c>
      <c r="BP1080" s="48" t="str">
        <f t="shared" si="514"/>
        <v/>
      </c>
      <c r="BQ1080" s="48" t="str">
        <f t="shared" si="515"/>
        <v/>
      </c>
      <c r="BR1080" s="48" t="str">
        <f t="shared" si="516"/>
        <v/>
      </c>
      <c r="BS1080" s="48" t="str">
        <f t="shared" si="517"/>
        <v/>
      </c>
      <c r="BT1080" s="48" t="str">
        <f t="shared" si="518"/>
        <v/>
      </c>
      <c r="BU1080" s="48" t="str">
        <f t="shared" si="519"/>
        <v/>
      </c>
    </row>
    <row r="1081" spans="1:73">
      <c r="A1081" s="10" t="e">
        <f>Audit!#REF!</f>
        <v>#REF!</v>
      </c>
      <c r="B1081" s="10" t="e">
        <f t="shared" si="490"/>
        <v>#REF!</v>
      </c>
      <c r="C1081" s="17" t="e">
        <f>VLOOKUP(Audit!#REF!,$V$3:$AE$12,2,FALSE) &amp; VLOOKUP(Audit!#REF!,$V$13:$AE$22,2,FALSE)&amp; IF(Audit!#REF!=10,Audit!#REF!&amp;Audit!#REF!,"")</f>
        <v>#REF!</v>
      </c>
      <c r="D1081" s="17" t="e">
        <f>VLOOKUP(Audit!#REF!,$V$3:$AE$12,3,FALSE) &amp; VLOOKUP(Audit!#REF!,$V$13:$AE$22,3,FALSE) &amp;IF(Audit!#REF!=10,Audit!#REF!&amp;Audit!#REF!,"")</f>
        <v>#REF!</v>
      </c>
      <c r="E1081" s="17" t="e">
        <f>VLOOKUP(Audit!#REF!,$V$3:$AE$12,4,FALSE)&amp; Audit!#REF! &amp; VLOOKUP(Audit!#REF!,$V$13:$AE$22,4,FALSE)&amp; IF(Audit!#REF!=10,Audit!#REF!&amp;Audit!#REF!,"")</f>
        <v>#REF!</v>
      </c>
      <c r="F1081" s="17" t="e">
        <f>VLOOKUP(Audit!#REF!,$V$3:$AE$12,5,FALSE) &amp; VLOOKUP(Audit!#REF!,$V$13:$AE$22,5,FALSE)&amp; IF(Audit!#REF!=10,Audit!#REF!&amp;Audit!#REF!,"")</f>
        <v>#REF!</v>
      </c>
      <c r="G1081" s="17" t="e">
        <f>VLOOKUP(Audit!#REF!,$V$3:$AE$12,6,FALSE) &amp; VLOOKUP(Audit!#REF!,$V$13:$AE$22,6,FALSE)&amp; IF(Audit!#REF!=10,Audit!#REF!&amp;Audit!#REF!,"")</f>
        <v>#REF!</v>
      </c>
      <c r="H1081" s="17" t="e">
        <f>VLOOKUP(Audit!#REF!,$V$3:$AE$12,7,FALSE) &amp; VLOOKUP(Audit!#REF!,$V$13:$AE$22,7,FALSE)&amp;IF(Audit!#REF!=10,Audit!#REF!&amp;Audit!#REF!,"")</f>
        <v>#REF!</v>
      </c>
      <c r="I1081" s="17" t="e">
        <f>VLOOKUP(Audit!#REF!,$V$3:$AE$12,8,FALSE) &amp; Audit!#REF! &amp; VLOOKUP(Audit!#REF!,$V$13:$AE$22,8,FALSE)&amp;IF(Audit!#REF!=10,Audit!#REF!&amp;Audit!#REF!,"")</f>
        <v>#REF!</v>
      </c>
      <c r="J1081" s="17" t="e">
        <f>VLOOKUP(Audit!#REF!,$V$3:$AE$12,9,FALSE) &amp; VLOOKUP(Audit!#REF!,$V$13:$AE$22,9,FALSE) &amp; IF(Audit!#REF!=10,Audit!#REF!&amp;Audit!#REF!,"") &amp; IF(Audit!#REF!&lt;&gt;1,U1081,"")</f>
        <v>#REF!</v>
      </c>
      <c r="K1081" s="17" t="e">
        <f>VLOOKUP(Audit!#REF!,$V$3:$AE$12,10,FALSE) &amp; Audit!#REF! &amp; VLOOKUP(Audit!#REF!,$V$13:$AE$22,10,FALSE) &amp; IF(Audit!#REF!=10,Audit!#REF!&amp;Audit!#REF!,"") &amp; IF(Audit!#REF!&lt;&gt;1,U1081,"")</f>
        <v>#REF!</v>
      </c>
      <c r="L1081" s="10" t="e">
        <f>Audit!#REF!</f>
        <v>#REF!</v>
      </c>
      <c r="M1081" s="10" t="e">
        <f t="shared" si="491"/>
        <v>#REF!</v>
      </c>
      <c r="N1081" s="10" t="e">
        <f t="shared" si="492"/>
        <v>#REF!</v>
      </c>
      <c r="O1081" s="10" t="e">
        <f t="shared" si="493"/>
        <v>#REF!</v>
      </c>
      <c r="P1081" s="10" t="e">
        <f t="shared" si="494"/>
        <v>#REF!</v>
      </c>
      <c r="Q1081" s="10" t="e">
        <f t="shared" si="495"/>
        <v>#REF!</v>
      </c>
      <c r="R1081" s="10" t="e">
        <f t="shared" si="496"/>
        <v>#REF!</v>
      </c>
      <c r="S1081" s="10" t="e">
        <f t="shared" si="497"/>
        <v>#REF!</v>
      </c>
      <c r="T1081" s="10" t="e">
        <f t="shared" si="498"/>
        <v>#REF!</v>
      </c>
      <c r="U1081" s="17" t="e">
        <f>IF(Audit!#REF!="","",VLOOKUP(Audit!#REF!,$W$26:$X$35,2,FALSE)) &amp; Audit!#REF! &amp; IF(Audit!#REF!="","",IF(Audit!#REF!&lt;=1.4,VLOOKUP(Audit!#REF!,$W$38:X1126,2,FALSE),VLOOKUP(Audit!#REF!,$W$51:$X$61,2,FALSE))) &amp; IF(Audit!#REF!="","",VLOOKUP(Audit!#REF!,$Y$26:$Z$35,2,FALSE) &amp; Audit!#REF! &amp; IF(Audit!#REF!="","",IF(Audit!#REF!&lt;=1.4,VLOOKUP(Audit!#REF!,$Y$38:$Z$48,2,FALSE),VLOOKUP(Audit!#REF!,$Y$51:$Z$61,2,FALSE))))</f>
        <v>#REF!</v>
      </c>
      <c r="V1081" s="21"/>
      <c r="AH1081" s="49" t="e">
        <f>Audit!#REF!</f>
        <v>#REF!</v>
      </c>
      <c r="AI1081" s="50" t="e">
        <f>VLOOKUP(Audit!#REF!,$V$3:$AE$12,2,FALSE)&amp; IF(Audit!#REF!=10,Audit!#REF!,"")</f>
        <v>#REF!</v>
      </c>
      <c r="AJ1081" s="50" t="e">
        <f>VLOOKUP(Audit!#REF!,$V$13:$AE$22,2,FALSE)&amp; IF(Audit!#REF!=10,Audit!#REF!,"")</f>
        <v>#REF!</v>
      </c>
      <c r="AK1081" s="47" t="e">
        <f t="shared" si="499"/>
        <v>#REF!</v>
      </c>
      <c r="AL1081" s="50" t="e">
        <f>VLOOKUP(Audit!#REF!,$V$3:$AE$12,3,FALSE)&amp; IF(Audit!#REF!=10,Audit!#REF!,"")</f>
        <v>#REF!</v>
      </c>
      <c r="AM1081" s="50" t="e">
        <f>VLOOKUP(Audit!#REF!,$V$13:$AE$22,3,FALSE)&amp; IF(Audit!#REF!=10,Audit!#REF!,"")</f>
        <v>#REF!</v>
      </c>
      <c r="AN1081" s="47" t="e">
        <f t="shared" si="500"/>
        <v>#REF!</v>
      </c>
      <c r="AO1081" s="50" t="e">
        <f>VLOOKUP(Audit!#REF!,$V$3:$AE$12,4,FALSE) &amp;  Audit!#REF! &amp; IF(Audit!#REF!=10,Audit!#REF!,"")</f>
        <v>#REF!</v>
      </c>
      <c r="AP1081" s="50" t="e">
        <f>VLOOKUP(Audit!#REF!,$V$13:$AE$22,4,FALSE)&amp; IF(Audit!#REF!=10,Audit!#REF!,"")</f>
        <v>#REF!</v>
      </c>
      <c r="AQ1081" s="47" t="e">
        <f t="shared" si="501"/>
        <v>#REF!</v>
      </c>
      <c r="AR1081" s="50" t="e">
        <f>VLOOKUP(Audit!#REF!,$V$3:$AE$12,5,FALSE)&amp; IF(Audit!#REF!=10,Audit!#REF!,"")</f>
        <v>#REF!</v>
      </c>
      <c r="AS1081" s="50" t="e">
        <f>VLOOKUP(Audit!#REF!,$V$13:$AE$22,5,FALSE)&amp; IF(Audit!#REF!=10,Audit!#REF!,"")</f>
        <v>#REF!</v>
      </c>
      <c r="AT1081" s="47" t="e">
        <f t="shared" si="502"/>
        <v>#REF!</v>
      </c>
      <c r="AU1081" s="50" t="e">
        <f>VLOOKUP(Audit!#REF!,$V$3:$AE$12,6,FALSE)&amp; IF(Audit!#REF!=10,Audit!#REF!,"")</f>
        <v>#REF!</v>
      </c>
      <c r="AV1081" s="50" t="e">
        <f>VLOOKUP(Audit!#REF!,$V$13:$AE$22,6,FALSE)&amp; IF(Audit!#REF!=10,Audit!#REF!,"")</f>
        <v>#REF!</v>
      </c>
      <c r="AW1081" s="47" t="e">
        <f t="shared" si="503"/>
        <v>#REF!</v>
      </c>
      <c r="AX1081" s="50" t="e">
        <f>VLOOKUP(Audit!#REF!,$V$3:$AE$12,7,FALSE)&amp; IF(Audit!#REF!=10,Audit!#REF!,"")</f>
        <v>#REF!</v>
      </c>
      <c r="AY1081" s="50" t="e">
        <f>VLOOKUP(Audit!#REF!,$V$13:$AE$22,7,FALSE) &amp; IF(Audit!#REF!=10,Audit!#REF!,"")</f>
        <v>#REF!</v>
      </c>
      <c r="AZ1081" s="47" t="e">
        <f t="shared" si="504"/>
        <v>#REF!</v>
      </c>
      <c r="BA1081" s="50" t="e">
        <f>VLOOKUP(Audit!#REF!,$V$3:$AE$12,8,FALSE)&amp; Audit!#REF! &amp; IF(Audit!#REF!=10,Audit!#REF!,"")</f>
        <v>#REF!</v>
      </c>
      <c r="BB1081" s="50" t="e">
        <f>VLOOKUP(Audit!#REF!,$V$13:$AE$22,8,FALSE) &amp; IF(Audit!#REF!=10,Audit!#REF!,"")</f>
        <v>#REF!</v>
      </c>
      <c r="BC1081" s="47" t="e">
        <f t="shared" si="505"/>
        <v>#REF!</v>
      </c>
      <c r="BD1081" s="50" t="e">
        <f>VLOOKUP(Audit!#REF!,$V$3:$AE$12,9,FALSE)&amp; IF(Audit!#REF!=10,Audit!#REF!,"")</f>
        <v>#REF!</v>
      </c>
      <c r="BE1081" s="50" t="e">
        <f>VLOOKUP(Audit!#REF!,$V$13:$AE$22,9,FALSE) &amp; IF(Audit!#REF!=10,Audit!#REF!,"") &amp; IF(Audit!#REF!&lt;&gt;1,U1081,"")</f>
        <v>#REF!</v>
      </c>
      <c r="BF1081" s="47" t="e">
        <f t="shared" si="506"/>
        <v>#REF!</v>
      </c>
      <c r="BG1081" s="50" t="e">
        <f>VLOOKUP(Audit!#REF!,$V$3:$AE$12,10,FALSE) &amp; Audit!#REF! &amp; IF(Audit!#REF!=10,Audit!#REF!,"")</f>
        <v>#REF!</v>
      </c>
      <c r="BH1081" s="50" t="e">
        <f>VLOOKUP(Audit!#REF!,$V$13:$AE$22,10,FALSE) &amp; IF(Audit!#REF!=10,Audit!#REF!,"") &amp; IF(Audit!#REF!&lt;&gt;1,U1081,"")</f>
        <v>#REF!</v>
      </c>
      <c r="BI1081" s="47" t="e">
        <f t="shared" si="507"/>
        <v>#REF!</v>
      </c>
      <c r="BJ1081" s="48" t="str">
        <f t="shared" si="508"/>
        <v/>
      </c>
      <c r="BK1081" s="48" t="str">
        <f t="shared" si="509"/>
        <v/>
      </c>
      <c r="BL1081" s="48" t="str">
        <f t="shared" si="510"/>
        <v/>
      </c>
      <c r="BM1081" s="48" t="str">
        <f t="shared" si="511"/>
        <v/>
      </c>
      <c r="BN1081" s="48" t="str">
        <f t="shared" si="512"/>
        <v/>
      </c>
      <c r="BO1081" s="48" t="str">
        <f t="shared" si="513"/>
        <v/>
      </c>
      <c r="BP1081" s="48" t="str">
        <f t="shared" si="514"/>
        <v/>
      </c>
      <c r="BQ1081" s="48" t="str">
        <f t="shared" si="515"/>
        <v/>
      </c>
      <c r="BR1081" s="48" t="str">
        <f t="shared" si="516"/>
        <v/>
      </c>
      <c r="BS1081" s="48" t="str">
        <f t="shared" si="517"/>
        <v/>
      </c>
      <c r="BT1081" s="48" t="str">
        <f t="shared" si="518"/>
        <v/>
      </c>
      <c r="BU1081" s="48" t="str">
        <f t="shared" si="519"/>
        <v/>
      </c>
    </row>
    <row r="1082" spans="1:73">
      <c r="A1082" s="10" t="e">
        <f>Audit!#REF!</f>
        <v>#REF!</v>
      </c>
      <c r="B1082" s="10" t="e">
        <f t="shared" si="490"/>
        <v>#REF!</v>
      </c>
      <c r="C1082" s="17" t="e">
        <f>VLOOKUP(Audit!#REF!,$V$3:$AE$12,2,FALSE) &amp; VLOOKUP(Audit!#REF!,$V$13:$AE$22,2,FALSE)&amp; IF(Audit!#REF!=10,Audit!#REF!&amp;Audit!#REF!,"")</f>
        <v>#REF!</v>
      </c>
      <c r="D1082" s="17" t="e">
        <f>VLOOKUP(Audit!#REF!,$V$3:$AE$12,3,FALSE) &amp; VLOOKUP(Audit!#REF!,$V$13:$AE$22,3,FALSE) &amp;IF(Audit!#REF!=10,Audit!#REF!&amp;Audit!#REF!,"")</f>
        <v>#REF!</v>
      </c>
      <c r="E1082" s="17" t="e">
        <f>VLOOKUP(Audit!#REF!,$V$3:$AE$12,4,FALSE)&amp; Audit!#REF! &amp; VLOOKUP(Audit!#REF!,$V$13:$AE$22,4,FALSE)&amp; IF(Audit!#REF!=10,Audit!#REF!&amp;Audit!#REF!,"")</f>
        <v>#REF!</v>
      </c>
      <c r="F1082" s="17" t="e">
        <f>VLOOKUP(Audit!#REF!,$V$3:$AE$12,5,FALSE) &amp; VLOOKUP(Audit!#REF!,$V$13:$AE$22,5,FALSE)&amp; IF(Audit!#REF!=10,Audit!#REF!&amp;Audit!#REF!,"")</f>
        <v>#REF!</v>
      </c>
      <c r="G1082" s="17" t="e">
        <f>VLOOKUP(Audit!#REF!,$V$3:$AE$12,6,FALSE) &amp; VLOOKUP(Audit!#REF!,$V$13:$AE$22,6,FALSE)&amp; IF(Audit!#REF!=10,Audit!#REF!&amp;Audit!#REF!,"")</f>
        <v>#REF!</v>
      </c>
      <c r="H1082" s="17" t="e">
        <f>VLOOKUP(Audit!#REF!,$V$3:$AE$12,7,FALSE) &amp; VLOOKUP(Audit!#REF!,$V$13:$AE$22,7,FALSE)&amp;IF(Audit!#REF!=10,Audit!#REF!&amp;Audit!#REF!,"")</f>
        <v>#REF!</v>
      </c>
      <c r="I1082" s="17" t="e">
        <f>VLOOKUP(Audit!#REF!,$V$3:$AE$12,8,FALSE) &amp; Audit!#REF! &amp; VLOOKUP(Audit!#REF!,$V$13:$AE$22,8,FALSE)&amp;IF(Audit!#REF!=10,Audit!#REF!&amp;Audit!#REF!,"")</f>
        <v>#REF!</v>
      </c>
      <c r="J1082" s="17" t="e">
        <f>VLOOKUP(Audit!#REF!,$V$3:$AE$12,9,FALSE) &amp; VLOOKUP(Audit!#REF!,$V$13:$AE$22,9,FALSE) &amp; IF(Audit!#REF!=10,Audit!#REF!&amp;Audit!#REF!,"") &amp; IF(Audit!#REF!&lt;&gt;1,U1082,"")</f>
        <v>#REF!</v>
      </c>
      <c r="K1082" s="17" t="e">
        <f>VLOOKUP(Audit!#REF!,$V$3:$AE$12,10,FALSE) &amp; Audit!#REF! &amp; VLOOKUP(Audit!#REF!,$V$13:$AE$22,10,FALSE) &amp; IF(Audit!#REF!=10,Audit!#REF!&amp;Audit!#REF!,"") &amp; IF(Audit!#REF!&lt;&gt;1,U1082,"")</f>
        <v>#REF!</v>
      </c>
      <c r="L1082" s="10" t="e">
        <f>Audit!#REF!</f>
        <v>#REF!</v>
      </c>
      <c r="M1082" s="10" t="e">
        <f t="shared" si="491"/>
        <v>#REF!</v>
      </c>
      <c r="N1082" s="10" t="e">
        <f t="shared" si="492"/>
        <v>#REF!</v>
      </c>
      <c r="O1082" s="10" t="e">
        <f t="shared" si="493"/>
        <v>#REF!</v>
      </c>
      <c r="P1082" s="10" t="e">
        <f t="shared" si="494"/>
        <v>#REF!</v>
      </c>
      <c r="Q1082" s="10" t="e">
        <f t="shared" si="495"/>
        <v>#REF!</v>
      </c>
      <c r="R1082" s="10" t="e">
        <f t="shared" si="496"/>
        <v>#REF!</v>
      </c>
      <c r="S1082" s="10" t="e">
        <f t="shared" si="497"/>
        <v>#REF!</v>
      </c>
      <c r="T1082" s="10" t="e">
        <f t="shared" si="498"/>
        <v>#REF!</v>
      </c>
      <c r="U1082" s="17" t="e">
        <f>IF(Audit!#REF!="","",VLOOKUP(Audit!#REF!,$W$26:$X$35,2,FALSE)) &amp; Audit!#REF! &amp; IF(Audit!#REF!="","",IF(Audit!#REF!&lt;=1.4,VLOOKUP(Audit!#REF!,$W$38:X1127,2,FALSE),VLOOKUP(Audit!#REF!,$W$51:$X$61,2,FALSE))) &amp; IF(Audit!#REF!="","",VLOOKUP(Audit!#REF!,$Y$26:$Z$35,2,FALSE) &amp; Audit!#REF! &amp; IF(Audit!#REF!="","",IF(Audit!#REF!&lt;=1.4,VLOOKUP(Audit!#REF!,$Y$38:$Z$48,2,FALSE),VLOOKUP(Audit!#REF!,$Y$51:$Z$61,2,FALSE))))</f>
        <v>#REF!</v>
      </c>
      <c r="V1082" s="21"/>
      <c r="AH1082" s="49" t="e">
        <f>Audit!#REF!</f>
        <v>#REF!</v>
      </c>
      <c r="AI1082" s="50" t="e">
        <f>VLOOKUP(Audit!#REF!,$V$3:$AE$12,2,FALSE)&amp; IF(Audit!#REF!=10,Audit!#REF!,"")</f>
        <v>#REF!</v>
      </c>
      <c r="AJ1082" s="50" t="e">
        <f>VLOOKUP(Audit!#REF!,$V$13:$AE$22,2,FALSE)&amp; IF(Audit!#REF!=10,Audit!#REF!,"")</f>
        <v>#REF!</v>
      </c>
      <c r="AK1082" s="47" t="e">
        <f t="shared" si="499"/>
        <v>#REF!</v>
      </c>
      <c r="AL1082" s="50" t="e">
        <f>VLOOKUP(Audit!#REF!,$V$3:$AE$12,3,FALSE)&amp; IF(Audit!#REF!=10,Audit!#REF!,"")</f>
        <v>#REF!</v>
      </c>
      <c r="AM1082" s="50" t="e">
        <f>VLOOKUP(Audit!#REF!,$V$13:$AE$22,3,FALSE)&amp; IF(Audit!#REF!=10,Audit!#REF!,"")</f>
        <v>#REF!</v>
      </c>
      <c r="AN1082" s="47" t="e">
        <f t="shared" si="500"/>
        <v>#REF!</v>
      </c>
      <c r="AO1082" s="50" t="e">
        <f>VLOOKUP(Audit!#REF!,$V$3:$AE$12,4,FALSE) &amp;  Audit!#REF! &amp; IF(Audit!#REF!=10,Audit!#REF!,"")</f>
        <v>#REF!</v>
      </c>
      <c r="AP1082" s="50" t="e">
        <f>VLOOKUP(Audit!#REF!,$V$13:$AE$22,4,FALSE)&amp; IF(Audit!#REF!=10,Audit!#REF!,"")</f>
        <v>#REF!</v>
      </c>
      <c r="AQ1082" s="47" t="e">
        <f t="shared" si="501"/>
        <v>#REF!</v>
      </c>
      <c r="AR1082" s="50" t="e">
        <f>VLOOKUP(Audit!#REF!,$V$3:$AE$12,5,FALSE)&amp; IF(Audit!#REF!=10,Audit!#REF!,"")</f>
        <v>#REF!</v>
      </c>
      <c r="AS1082" s="50" t="e">
        <f>VLOOKUP(Audit!#REF!,$V$13:$AE$22,5,FALSE)&amp; IF(Audit!#REF!=10,Audit!#REF!,"")</f>
        <v>#REF!</v>
      </c>
      <c r="AT1082" s="47" t="e">
        <f t="shared" si="502"/>
        <v>#REF!</v>
      </c>
      <c r="AU1082" s="50" t="e">
        <f>VLOOKUP(Audit!#REF!,$V$3:$AE$12,6,FALSE)&amp; IF(Audit!#REF!=10,Audit!#REF!,"")</f>
        <v>#REF!</v>
      </c>
      <c r="AV1082" s="50" t="e">
        <f>VLOOKUP(Audit!#REF!,$V$13:$AE$22,6,FALSE)&amp; IF(Audit!#REF!=10,Audit!#REF!,"")</f>
        <v>#REF!</v>
      </c>
      <c r="AW1082" s="47" t="e">
        <f t="shared" si="503"/>
        <v>#REF!</v>
      </c>
      <c r="AX1082" s="50" t="e">
        <f>VLOOKUP(Audit!#REF!,$V$3:$AE$12,7,FALSE)&amp; IF(Audit!#REF!=10,Audit!#REF!,"")</f>
        <v>#REF!</v>
      </c>
      <c r="AY1082" s="50" t="e">
        <f>VLOOKUP(Audit!#REF!,$V$13:$AE$22,7,FALSE) &amp; IF(Audit!#REF!=10,Audit!#REF!,"")</f>
        <v>#REF!</v>
      </c>
      <c r="AZ1082" s="47" t="e">
        <f t="shared" si="504"/>
        <v>#REF!</v>
      </c>
      <c r="BA1082" s="50" t="e">
        <f>VLOOKUP(Audit!#REF!,$V$3:$AE$12,8,FALSE)&amp; Audit!#REF! &amp; IF(Audit!#REF!=10,Audit!#REF!,"")</f>
        <v>#REF!</v>
      </c>
      <c r="BB1082" s="50" t="e">
        <f>VLOOKUP(Audit!#REF!,$V$13:$AE$22,8,FALSE) &amp; IF(Audit!#REF!=10,Audit!#REF!,"")</f>
        <v>#REF!</v>
      </c>
      <c r="BC1082" s="47" t="e">
        <f t="shared" si="505"/>
        <v>#REF!</v>
      </c>
      <c r="BD1082" s="50" t="e">
        <f>VLOOKUP(Audit!#REF!,$V$3:$AE$12,9,FALSE)&amp; IF(Audit!#REF!=10,Audit!#REF!,"")</f>
        <v>#REF!</v>
      </c>
      <c r="BE1082" s="50" t="e">
        <f>VLOOKUP(Audit!#REF!,$V$13:$AE$22,9,FALSE) &amp; IF(Audit!#REF!=10,Audit!#REF!,"") &amp; IF(Audit!#REF!&lt;&gt;1,U1082,"")</f>
        <v>#REF!</v>
      </c>
      <c r="BF1082" s="47" t="e">
        <f t="shared" si="506"/>
        <v>#REF!</v>
      </c>
      <c r="BG1082" s="50" t="e">
        <f>VLOOKUP(Audit!#REF!,$V$3:$AE$12,10,FALSE) &amp; Audit!#REF! &amp; IF(Audit!#REF!=10,Audit!#REF!,"")</f>
        <v>#REF!</v>
      </c>
      <c r="BH1082" s="50" t="e">
        <f>VLOOKUP(Audit!#REF!,$V$13:$AE$22,10,FALSE) &amp; IF(Audit!#REF!=10,Audit!#REF!,"") &amp; IF(Audit!#REF!&lt;&gt;1,U1082,"")</f>
        <v>#REF!</v>
      </c>
      <c r="BI1082" s="47" t="e">
        <f t="shared" si="507"/>
        <v>#REF!</v>
      </c>
      <c r="BJ1082" s="48" t="str">
        <f t="shared" si="508"/>
        <v/>
      </c>
      <c r="BK1082" s="48" t="str">
        <f t="shared" si="509"/>
        <v/>
      </c>
      <c r="BL1082" s="48" t="str">
        <f t="shared" si="510"/>
        <v/>
      </c>
      <c r="BM1082" s="48" t="str">
        <f t="shared" si="511"/>
        <v/>
      </c>
      <c r="BN1082" s="48" t="str">
        <f t="shared" si="512"/>
        <v/>
      </c>
      <c r="BO1082" s="48" t="str">
        <f t="shared" si="513"/>
        <v/>
      </c>
      <c r="BP1082" s="48" t="str">
        <f t="shared" si="514"/>
        <v/>
      </c>
      <c r="BQ1082" s="48" t="str">
        <f t="shared" si="515"/>
        <v/>
      </c>
      <c r="BR1082" s="48" t="str">
        <f t="shared" si="516"/>
        <v/>
      </c>
      <c r="BS1082" s="48" t="str">
        <f t="shared" si="517"/>
        <v/>
      </c>
      <c r="BT1082" s="48" t="str">
        <f t="shared" si="518"/>
        <v/>
      </c>
      <c r="BU1082" s="48" t="str">
        <f t="shared" si="519"/>
        <v/>
      </c>
    </row>
    <row r="1083" spans="1:73">
      <c r="A1083" s="10" t="e">
        <f>Audit!#REF!</f>
        <v>#REF!</v>
      </c>
      <c r="B1083" s="10" t="e">
        <f t="shared" si="490"/>
        <v>#REF!</v>
      </c>
      <c r="C1083" s="17" t="e">
        <f>VLOOKUP(Audit!#REF!,$V$3:$AE$12,2,FALSE) &amp; VLOOKUP(Audit!#REF!,$V$13:$AE$22,2,FALSE)&amp; IF(Audit!#REF!=10,Audit!#REF!&amp;Audit!#REF!,"")</f>
        <v>#REF!</v>
      </c>
      <c r="D1083" s="17" t="e">
        <f>VLOOKUP(Audit!#REF!,$V$3:$AE$12,3,FALSE) &amp; VLOOKUP(Audit!#REF!,$V$13:$AE$22,3,FALSE) &amp;IF(Audit!#REF!=10,Audit!#REF!&amp;Audit!#REF!,"")</f>
        <v>#REF!</v>
      </c>
      <c r="E1083" s="17" t="e">
        <f>VLOOKUP(Audit!#REF!,$V$3:$AE$12,4,FALSE)&amp; Audit!#REF! &amp; VLOOKUP(Audit!#REF!,$V$13:$AE$22,4,FALSE)&amp; IF(Audit!#REF!=10,Audit!#REF!&amp;Audit!#REF!,"")</f>
        <v>#REF!</v>
      </c>
      <c r="F1083" s="17" t="e">
        <f>VLOOKUP(Audit!#REF!,$V$3:$AE$12,5,FALSE) &amp; VLOOKUP(Audit!#REF!,$V$13:$AE$22,5,FALSE)&amp; IF(Audit!#REF!=10,Audit!#REF!&amp;Audit!#REF!,"")</f>
        <v>#REF!</v>
      </c>
      <c r="G1083" s="17" t="e">
        <f>VLOOKUP(Audit!#REF!,$V$3:$AE$12,6,FALSE) &amp; VLOOKUP(Audit!#REF!,$V$13:$AE$22,6,FALSE)&amp; IF(Audit!#REF!=10,Audit!#REF!&amp;Audit!#REF!,"")</f>
        <v>#REF!</v>
      </c>
      <c r="H1083" s="17" t="e">
        <f>VLOOKUP(Audit!#REF!,$V$3:$AE$12,7,FALSE) &amp; VLOOKUP(Audit!#REF!,$V$13:$AE$22,7,FALSE)&amp;IF(Audit!#REF!=10,Audit!#REF!&amp;Audit!#REF!,"")</f>
        <v>#REF!</v>
      </c>
      <c r="I1083" s="17" t="e">
        <f>VLOOKUP(Audit!#REF!,$V$3:$AE$12,8,FALSE) &amp; Audit!#REF! &amp; VLOOKUP(Audit!#REF!,$V$13:$AE$22,8,FALSE)&amp;IF(Audit!#REF!=10,Audit!#REF!&amp;Audit!#REF!,"")</f>
        <v>#REF!</v>
      </c>
      <c r="J1083" s="17" t="e">
        <f>VLOOKUP(Audit!#REF!,$V$3:$AE$12,9,FALSE) &amp; VLOOKUP(Audit!#REF!,$V$13:$AE$22,9,FALSE) &amp; IF(Audit!#REF!=10,Audit!#REF!&amp;Audit!#REF!,"") &amp; IF(Audit!#REF!&lt;&gt;1,U1083,"")</f>
        <v>#REF!</v>
      </c>
      <c r="K1083" s="17" t="e">
        <f>VLOOKUP(Audit!#REF!,$V$3:$AE$12,10,FALSE) &amp; Audit!#REF! &amp; VLOOKUP(Audit!#REF!,$V$13:$AE$22,10,FALSE) &amp; IF(Audit!#REF!=10,Audit!#REF!&amp;Audit!#REF!,"") &amp; IF(Audit!#REF!&lt;&gt;1,U1083,"")</f>
        <v>#REF!</v>
      </c>
      <c r="L1083" s="10" t="e">
        <f>Audit!#REF!</f>
        <v>#REF!</v>
      </c>
      <c r="M1083" s="10" t="e">
        <f t="shared" si="491"/>
        <v>#REF!</v>
      </c>
      <c r="N1083" s="10" t="e">
        <f t="shared" si="492"/>
        <v>#REF!</v>
      </c>
      <c r="O1083" s="10" t="e">
        <f t="shared" si="493"/>
        <v>#REF!</v>
      </c>
      <c r="P1083" s="10" t="e">
        <f t="shared" si="494"/>
        <v>#REF!</v>
      </c>
      <c r="Q1083" s="10" t="e">
        <f t="shared" si="495"/>
        <v>#REF!</v>
      </c>
      <c r="R1083" s="10" t="e">
        <f t="shared" si="496"/>
        <v>#REF!</v>
      </c>
      <c r="S1083" s="10" t="e">
        <f t="shared" si="497"/>
        <v>#REF!</v>
      </c>
      <c r="T1083" s="10" t="e">
        <f t="shared" si="498"/>
        <v>#REF!</v>
      </c>
      <c r="U1083" s="17" t="e">
        <f>IF(Audit!#REF!="","",VLOOKUP(Audit!#REF!,$W$26:$X$35,2,FALSE)) &amp; Audit!#REF! &amp; IF(Audit!#REF!="","",IF(Audit!#REF!&lt;=1.4,VLOOKUP(Audit!#REF!,$W$38:X1128,2,FALSE),VLOOKUP(Audit!#REF!,$W$51:$X$61,2,FALSE))) &amp; IF(Audit!#REF!="","",VLOOKUP(Audit!#REF!,$Y$26:$Z$35,2,FALSE) &amp; Audit!#REF! &amp; IF(Audit!#REF!="","",IF(Audit!#REF!&lt;=1.4,VLOOKUP(Audit!#REF!,$Y$38:$Z$48,2,FALSE),VLOOKUP(Audit!#REF!,$Y$51:$Z$61,2,FALSE))))</f>
        <v>#REF!</v>
      </c>
      <c r="V1083" s="21"/>
      <c r="AH1083" s="49" t="e">
        <f>Audit!#REF!</f>
        <v>#REF!</v>
      </c>
      <c r="AI1083" s="50" t="e">
        <f>VLOOKUP(Audit!#REF!,$V$3:$AE$12,2,FALSE)&amp; IF(Audit!#REF!=10,Audit!#REF!,"")</f>
        <v>#REF!</v>
      </c>
      <c r="AJ1083" s="50" t="e">
        <f>VLOOKUP(Audit!#REF!,$V$13:$AE$22,2,FALSE)&amp; IF(Audit!#REF!=10,Audit!#REF!,"")</f>
        <v>#REF!</v>
      </c>
      <c r="AK1083" s="47" t="e">
        <f t="shared" si="499"/>
        <v>#REF!</v>
      </c>
      <c r="AL1083" s="50" t="e">
        <f>VLOOKUP(Audit!#REF!,$V$3:$AE$12,3,FALSE)&amp; IF(Audit!#REF!=10,Audit!#REF!,"")</f>
        <v>#REF!</v>
      </c>
      <c r="AM1083" s="50" t="e">
        <f>VLOOKUP(Audit!#REF!,$V$13:$AE$22,3,FALSE)&amp; IF(Audit!#REF!=10,Audit!#REF!,"")</f>
        <v>#REF!</v>
      </c>
      <c r="AN1083" s="47" t="e">
        <f t="shared" si="500"/>
        <v>#REF!</v>
      </c>
      <c r="AO1083" s="50" t="e">
        <f>VLOOKUP(Audit!#REF!,$V$3:$AE$12,4,FALSE) &amp;  Audit!#REF! &amp; IF(Audit!#REF!=10,Audit!#REF!,"")</f>
        <v>#REF!</v>
      </c>
      <c r="AP1083" s="50" t="e">
        <f>VLOOKUP(Audit!#REF!,$V$13:$AE$22,4,FALSE)&amp; IF(Audit!#REF!=10,Audit!#REF!,"")</f>
        <v>#REF!</v>
      </c>
      <c r="AQ1083" s="47" t="e">
        <f t="shared" si="501"/>
        <v>#REF!</v>
      </c>
      <c r="AR1083" s="50" t="e">
        <f>VLOOKUP(Audit!#REF!,$V$3:$AE$12,5,FALSE)&amp; IF(Audit!#REF!=10,Audit!#REF!,"")</f>
        <v>#REF!</v>
      </c>
      <c r="AS1083" s="50" t="e">
        <f>VLOOKUP(Audit!#REF!,$V$13:$AE$22,5,FALSE)&amp; IF(Audit!#REF!=10,Audit!#REF!,"")</f>
        <v>#REF!</v>
      </c>
      <c r="AT1083" s="47" t="e">
        <f t="shared" si="502"/>
        <v>#REF!</v>
      </c>
      <c r="AU1083" s="50" t="e">
        <f>VLOOKUP(Audit!#REF!,$V$3:$AE$12,6,FALSE)&amp; IF(Audit!#REF!=10,Audit!#REF!,"")</f>
        <v>#REF!</v>
      </c>
      <c r="AV1083" s="50" t="e">
        <f>VLOOKUP(Audit!#REF!,$V$13:$AE$22,6,FALSE)&amp; IF(Audit!#REF!=10,Audit!#REF!,"")</f>
        <v>#REF!</v>
      </c>
      <c r="AW1083" s="47" t="e">
        <f t="shared" si="503"/>
        <v>#REF!</v>
      </c>
      <c r="AX1083" s="50" t="e">
        <f>VLOOKUP(Audit!#REF!,$V$3:$AE$12,7,FALSE)&amp; IF(Audit!#REF!=10,Audit!#REF!,"")</f>
        <v>#REF!</v>
      </c>
      <c r="AY1083" s="50" t="e">
        <f>VLOOKUP(Audit!#REF!,$V$13:$AE$22,7,FALSE) &amp; IF(Audit!#REF!=10,Audit!#REF!,"")</f>
        <v>#REF!</v>
      </c>
      <c r="AZ1083" s="47" t="e">
        <f t="shared" si="504"/>
        <v>#REF!</v>
      </c>
      <c r="BA1083" s="50" t="e">
        <f>VLOOKUP(Audit!#REF!,$V$3:$AE$12,8,FALSE)&amp; Audit!#REF! &amp; IF(Audit!#REF!=10,Audit!#REF!,"")</f>
        <v>#REF!</v>
      </c>
      <c r="BB1083" s="50" t="e">
        <f>VLOOKUP(Audit!#REF!,$V$13:$AE$22,8,FALSE) &amp; IF(Audit!#REF!=10,Audit!#REF!,"")</f>
        <v>#REF!</v>
      </c>
      <c r="BC1083" s="47" t="e">
        <f t="shared" si="505"/>
        <v>#REF!</v>
      </c>
      <c r="BD1083" s="50" t="e">
        <f>VLOOKUP(Audit!#REF!,$V$3:$AE$12,9,FALSE)&amp; IF(Audit!#REF!=10,Audit!#REF!,"")</f>
        <v>#REF!</v>
      </c>
      <c r="BE1083" s="50" t="e">
        <f>VLOOKUP(Audit!#REF!,$V$13:$AE$22,9,FALSE) &amp; IF(Audit!#REF!=10,Audit!#REF!,"") &amp; IF(Audit!#REF!&lt;&gt;1,U1083,"")</f>
        <v>#REF!</v>
      </c>
      <c r="BF1083" s="47" t="e">
        <f t="shared" si="506"/>
        <v>#REF!</v>
      </c>
      <c r="BG1083" s="50" t="e">
        <f>VLOOKUP(Audit!#REF!,$V$3:$AE$12,10,FALSE) &amp; Audit!#REF! &amp; IF(Audit!#REF!=10,Audit!#REF!,"")</f>
        <v>#REF!</v>
      </c>
      <c r="BH1083" s="50" t="e">
        <f>VLOOKUP(Audit!#REF!,$V$13:$AE$22,10,FALSE) &amp; IF(Audit!#REF!=10,Audit!#REF!,"") &amp; IF(Audit!#REF!&lt;&gt;1,U1083,"")</f>
        <v>#REF!</v>
      </c>
      <c r="BI1083" s="47" t="e">
        <f t="shared" si="507"/>
        <v>#REF!</v>
      </c>
      <c r="BJ1083" s="48" t="str">
        <f t="shared" si="508"/>
        <v/>
      </c>
      <c r="BK1083" s="48" t="str">
        <f t="shared" si="509"/>
        <v/>
      </c>
      <c r="BL1083" s="48" t="str">
        <f t="shared" si="510"/>
        <v/>
      </c>
      <c r="BM1083" s="48" t="str">
        <f t="shared" si="511"/>
        <v/>
      </c>
      <c r="BN1083" s="48" t="str">
        <f t="shared" si="512"/>
        <v/>
      </c>
      <c r="BO1083" s="48" t="str">
        <f t="shared" si="513"/>
        <v/>
      </c>
      <c r="BP1083" s="48" t="str">
        <f t="shared" si="514"/>
        <v/>
      </c>
      <c r="BQ1083" s="48" t="str">
        <f t="shared" si="515"/>
        <v/>
      </c>
      <c r="BR1083" s="48" t="str">
        <f t="shared" si="516"/>
        <v/>
      </c>
      <c r="BS1083" s="48" t="str">
        <f t="shared" si="517"/>
        <v/>
      </c>
      <c r="BT1083" s="48" t="str">
        <f t="shared" si="518"/>
        <v/>
      </c>
      <c r="BU1083" s="48" t="str">
        <f t="shared" si="519"/>
        <v/>
      </c>
    </row>
    <row r="1084" spans="1:73">
      <c r="A1084" s="10" t="e">
        <f>Audit!#REF!</f>
        <v>#REF!</v>
      </c>
      <c r="B1084" s="10" t="e">
        <f t="shared" si="490"/>
        <v>#REF!</v>
      </c>
      <c r="C1084" s="17" t="e">
        <f>VLOOKUP(Audit!#REF!,$V$3:$AE$12,2,FALSE) &amp; VLOOKUP(Audit!#REF!,$V$13:$AE$22,2,FALSE)&amp; IF(Audit!#REF!=10,Audit!#REF!&amp;Audit!#REF!,"")</f>
        <v>#REF!</v>
      </c>
      <c r="D1084" s="17" t="e">
        <f>VLOOKUP(Audit!#REF!,$V$3:$AE$12,3,FALSE) &amp; VLOOKUP(Audit!#REF!,$V$13:$AE$22,3,FALSE) &amp;IF(Audit!#REF!=10,Audit!#REF!&amp;Audit!#REF!,"")</f>
        <v>#REF!</v>
      </c>
      <c r="E1084" s="17" t="e">
        <f>VLOOKUP(Audit!#REF!,$V$3:$AE$12,4,FALSE)&amp; Audit!#REF! &amp; VLOOKUP(Audit!#REF!,$V$13:$AE$22,4,FALSE)&amp; IF(Audit!#REF!=10,Audit!#REF!&amp;Audit!#REF!,"")</f>
        <v>#REF!</v>
      </c>
      <c r="F1084" s="17" t="e">
        <f>VLOOKUP(Audit!#REF!,$V$3:$AE$12,5,FALSE) &amp; VLOOKUP(Audit!#REF!,$V$13:$AE$22,5,FALSE)&amp; IF(Audit!#REF!=10,Audit!#REF!&amp;Audit!#REF!,"")</f>
        <v>#REF!</v>
      </c>
      <c r="G1084" s="17" t="e">
        <f>VLOOKUP(Audit!#REF!,$V$3:$AE$12,6,FALSE) &amp; VLOOKUP(Audit!#REF!,$V$13:$AE$22,6,FALSE)&amp; IF(Audit!#REF!=10,Audit!#REF!&amp;Audit!#REF!,"")</f>
        <v>#REF!</v>
      </c>
      <c r="H1084" s="17" t="e">
        <f>VLOOKUP(Audit!#REF!,$V$3:$AE$12,7,FALSE) &amp; VLOOKUP(Audit!#REF!,$V$13:$AE$22,7,FALSE)&amp;IF(Audit!#REF!=10,Audit!#REF!&amp;Audit!#REF!,"")</f>
        <v>#REF!</v>
      </c>
      <c r="I1084" s="17" t="e">
        <f>VLOOKUP(Audit!#REF!,$V$3:$AE$12,8,FALSE) &amp; Audit!#REF! &amp; VLOOKUP(Audit!#REF!,$V$13:$AE$22,8,FALSE)&amp;IF(Audit!#REF!=10,Audit!#REF!&amp;Audit!#REF!,"")</f>
        <v>#REF!</v>
      </c>
      <c r="J1084" s="17" t="e">
        <f>VLOOKUP(Audit!#REF!,$V$3:$AE$12,9,FALSE) &amp; VLOOKUP(Audit!#REF!,$V$13:$AE$22,9,FALSE) &amp; IF(Audit!#REF!=10,Audit!#REF!&amp;Audit!#REF!,"") &amp; IF(Audit!#REF!&lt;&gt;1,U1084,"")</f>
        <v>#REF!</v>
      </c>
      <c r="K1084" s="17" t="e">
        <f>VLOOKUP(Audit!#REF!,$V$3:$AE$12,10,FALSE) &amp; Audit!#REF! &amp; VLOOKUP(Audit!#REF!,$V$13:$AE$22,10,FALSE) &amp; IF(Audit!#REF!=10,Audit!#REF!&amp;Audit!#REF!,"") &amp; IF(Audit!#REF!&lt;&gt;1,U1084,"")</f>
        <v>#REF!</v>
      </c>
      <c r="L1084" s="10" t="e">
        <f>Audit!#REF!</f>
        <v>#REF!</v>
      </c>
      <c r="M1084" s="10" t="e">
        <f t="shared" si="491"/>
        <v>#REF!</v>
      </c>
      <c r="N1084" s="10" t="e">
        <f t="shared" si="492"/>
        <v>#REF!</v>
      </c>
      <c r="O1084" s="10" t="e">
        <f t="shared" si="493"/>
        <v>#REF!</v>
      </c>
      <c r="P1084" s="10" t="e">
        <f t="shared" si="494"/>
        <v>#REF!</v>
      </c>
      <c r="Q1084" s="10" t="e">
        <f t="shared" si="495"/>
        <v>#REF!</v>
      </c>
      <c r="R1084" s="10" t="e">
        <f t="shared" si="496"/>
        <v>#REF!</v>
      </c>
      <c r="S1084" s="10" t="e">
        <f t="shared" si="497"/>
        <v>#REF!</v>
      </c>
      <c r="T1084" s="10" t="e">
        <f t="shared" si="498"/>
        <v>#REF!</v>
      </c>
      <c r="U1084" s="17" t="e">
        <f>IF(Audit!#REF!="","",VLOOKUP(Audit!#REF!,$W$26:$X$35,2,FALSE)) &amp; Audit!#REF! &amp; IF(Audit!#REF!="","",IF(Audit!#REF!&lt;=1.4,VLOOKUP(Audit!#REF!,$W$38:X1129,2,FALSE),VLOOKUP(Audit!#REF!,$W$51:$X$61,2,FALSE))) &amp; IF(Audit!#REF!="","",VLOOKUP(Audit!#REF!,$Y$26:$Z$35,2,FALSE) &amp; Audit!#REF! &amp; IF(Audit!#REF!="","",IF(Audit!#REF!&lt;=1.4,VLOOKUP(Audit!#REF!,$Y$38:$Z$48,2,FALSE),VLOOKUP(Audit!#REF!,$Y$51:$Z$61,2,FALSE))))</f>
        <v>#REF!</v>
      </c>
      <c r="V1084" s="21"/>
      <c r="AH1084" s="49" t="e">
        <f>Audit!#REF!</f>
        <v>#REF!</v>
      </c>
      <c r="AI1084" s="50" t="e">
        <f>VLOOKUP(Audit!#REF!,$V$3:$AE$12,2,FALSE)&amp; IF(Audit!#REF!=10,Audit!#REF!,"")</f>
        <v>#REF!</v>
      </c>
      <c r="AJ1084" s="50" t="e">
        <f>VLOOKUP(Audit!#REF!,$V$13:$AE$22,2,FALSE)&amp; IF(Audit!#REF!=10,Audit!#REF!,"")</f>
        <v>#REF!</v>
      </c>
      <c r="AK1084" s="47" t="e">
        <f t="shared" si="499"/>
        <v>#REF!</v>
      </c>
      <c r="AL1084" s="50" t="e">
        <f>VLOOKUP(Audit!#REF!,$V$3:$AE$12,3,FALSE)&amp; IF(Audit!#REF!=10,Audit!#REF!,"")</f>
        <v>#REF!</v>
      </c>
      <c r="AM1084" s="50" t="e">
        <f>VLOOKUP(Audit!#REF!,$V$13:$AE$22,3,FALSE)&amp; IF(Audit!#REF!=10,Audit!#REF!,"")</f>
        <v>#REF!</v>
      </c>
      <c r="AN1084" s="47" t="e">
        <f t="shared" si="500"/>
        <v>#REF!</v>
      </c>
      <c r="AO1084" s="50" t="e">
        <f>VLOOKUP(Audit!#REF!,$V$3:$AE$12,4,FALSE) &amp;  Audit!#REF! &amp; IF(Audit!#REF!=10,Audit!#REF!,"")</f>
        <v>#REF!</v>
      </c>
      <c r="AP1084" s="50" t="e">
        <f>VLOOKUP(Audit!#REF!,$V$13:$AE$22,4,FALSE)&amp; IF(Audit!#REF!=10,Audit!#REF!,"")</f>
        <v>#REF!</v>
      </c>
      <c r="AQ1084" s="47" t="e">
        <f t="shared" si="501"/>
        <v>#REF!</v>
      </c>
      <c r="AR1084" s="50" t="e">
        <f>VLOOKUP(Audit!#REF!,$V$3:$AE$12,5,FALSE)&amp; IF(Audit!#REF!=10,Audit!#REF!,"")</f>
        <v>#REF!</v>
      </c>
      <c r="AS1084" s="50" t="e">
        <f>VLOOKUP(Audit!#REF!,$V$13:$AE$22,5,FALSE)&amp; IF(Audit!#REF!=10,Audit!#REF!,"")</f>
        <v>#REF!</v>
      </c>
      <c r="AT1084" s="47" t="e">
        <f t="shared" si="502"/>
        <v>#REF!</v>
      </c>
      <c r="AU1084" s="50" t="e">
        <f>VLOOKUP(Audit!#REF!,$V$3:$AE$12,6,FALSE)&amp; IF(Audit!#REF!=10,Audit!#REF!,"")</f>
        <v>#REF!</v>
      </c>
      <c r="AV1084" s="50" t="e">
        <f>VLOOKUP(Audit!#REF!,$V$13:$AE$22,6,FALSE)&amp; IF(Audit!#REF!=10,Audit!#REF!,"")</f>
        <v>#REF!</v>
      </c>
      <c r="AW1084" s="47" t="e">
        <f t="shared" si="503"/>
        <v>#REF!</v>
      </c>
      <c r="AX1084" s="50" t="e">
        <f>VLOOKUP(Audit!#REF!,$V$3:$AE$12,7,FALSE)&amp; IF(Audit!#REF!=10,Audit!#REF!,"")</f>
        <v>#REF!</v>
      </c>
      <c r="AY1084" s="50" t="e">
        <f>VLOOKUP(Audit!#REF!,$V$13:$AE$22,7,FALSE) &amp; IF(Audit!#REF!=10,Audit!#REF!,"")</f>
        <v>#REF!</v>
      </c>
      <c r="AZ1084" s="47" t="e">
        <f t="shared" si="504"/>
        <v>#REF!</v>
      </c>
      <c r="BA1084" s="50" t="e">
        <f>VLOOKUP(Audit!#REF!,$V$3:$AE$12,8,FALSE)&amp; Audit!#REF! &amp; IF(Audit!#REF!=10,Audit!#REF!,"")</f>
        <v>#REF!</v>
      </c>
      <c r="BB1084" s="50" t="e">
        <f>VLOOKUP(Audit!#REF!,$V$13:$AE$22,8,FALSE) &amp; IF(Audit!#REF!=10,Audit!#REF!,"")</f>
        <v>#REF!</v>
      </c>
      <c r="BC1084" s="47" t="e">
        <f t="shared" si="505"/>
        <v>#REF!</v>
      </c>
      <c r="BD1084" s="50" t="e">
        <f>VLOOKUP(Audit!#REF!,$V$3:$AE$12,9,FALSE)&amp; IF(Audit!#REF!=10,Audit!#REF!,"")</f>
        <v>#REF!</v>
      </c>
      <c r="BE1084" s="50" t="e">
        <f>VLOOKUP(Audit!#REF!,$V$13:$AE$22,9,FALSE) &amp; IF(Audit!#REF!=10,Audit!#REF!,"") &amp; IF(Audit!#REF!&lt;&gt;1,U1084,"")</f>
        <v>#REF!</v>
      </c>
      <c r="BF1084" s="47" t="e">
        <f t="shared" si="506"/>
        <v>#REF!</v>
      </c>
      <c r="BG1084" s="50" t="e">
        <f>VLOOKUP(Audit!#REF!,$V$3:$AE$12,10,FALSE) &amp; Audit!#REF! &amp; IF(Audit!#REF!=10,Audit!#REF!,"")</f>
        <v>#REF!</v>
      </c>
      <c r="BH1084" s="50" t="e">
        <f>VLOOKUP(Audit!#REF!,$V$13:$AE$22,10,FALSE) &amp; IF(Audit!#REF!=10,Audit!#REF!,"") &amp; IF(Audit!#REF!&lt;&gt;1,U1084,"")</f>
        <v>#REF!</v>
      </c>
      <c r="BI1084" s="47" t="e">
        <f t="shared" si="507"/>
        <v>#REF!</v>
      </c>
      <c r="BJ1084" s="48" t="str">
        <f t="shared" si="508"/>
        <v/>
      </c>
      <c r="BK1084" s="48" t="str">
        <f t="shared" si="509"/>
        <v/>
      </c>
      <c r="BL1084" s="48" t="str">
        <f t="shared" si="510"/>
        <v/>
      </c>
      <c r="BM1084" s="48" t="str">
        <f t="shared" si="511"/>
        <v/>
      </c>
      <c r="BN1084" s="48" t="str">
        <f t="shared" si="512"/>
        <v/>
      </c>
      <c r="BO1084" s="48" t="str">
        <f t="shared" si="513"/>
        <v/>
      </c>
      <c r="BP1084" s="48" t="str">
        <f t="shared" si="514"/>
        <v/>
      </c>
      <c r="BQ1084" s="48" t="str">
        <f t="shared" si="515"/>
        <v/>
      </c>
      <c r="BR1084" s="48" t="str">
        <f t="shared" si="516"/>
        <v/>
      </c>
      <c r="BS1084" s="48" t="str">
        <f t="shared" si="517"/>
        <v/>
      </c>
      <c r="BT1084" s="48" t="str">
        <f t="shared" si="518"/>
        <v/>
      </c>
      <c r="BU1084" s="48" t="str">
        <f t="shared" si="519"/>
        <v/>
      </c>
    </row>
    <row r="1085" spans="1:73">
      <c r="A1085" s="10" t="e">
        <f>Audit!#REF!</f>
        <v>#REF!</v>
      </c>
      <c r="B1085" s="10" t="e">
        <f t="shared" si="490"/>
        <v>#REF!</v>
      </c>
      <c r="C1085" s="17" t="e">
        <f>VLOOKUP(Audit!#REF!,$V$3:$AE$12,2,FALSE) &amp; VLOOKUP(Audit!#REF!,$V$13:$AE$22,2,FALSE)&amp; IF(Audit!#REF!=10,Audit!#REF!&amp;Audit!#REF!,"")</f>
        <v>#REF!</v>
      </c>
      <c r="D1085" s="17" t="e">
        <f>VLOOKUP(Audit!#REF!,$V$3:$AE$12,3,FALSE) &amp; VLOOKUP(Audit!#REF!,$V$13:$AE$22,3,FALSE) &amp;IF(Audit!#REF!=10,Audit!#REF!&amp;Audit!#REF!,"")</f>
        <v>#REF!</v>
      </c>
      <c r="E1085" s="17" t="e">
        <f>VLOOKUP(Audit!#REF!,$V$3:$AE$12,4,FALSE)&amp; Audit!#REF! &amp; VLOOKUP(Audit!#REF!,$V$13:$AE$22,4,FALSE)&amp; IF(Audit!#REF!=10,Audit!#REF!&amp;Audit!#REF!,"")</f>
        <v>#REF!</v>
      </c>
      <c r="F1085" s="17" t="e">
        <f>VLOOKUP(Audit!#REF!,$V$3:$AE$12,5,FALSE) &amp; VLOOKUP(Audit!#REF!,$V$13:$AE$22,5,FALSE)&amp; IF(Audit!#REF!=10,Audit!#REF!&amp;Audit!#REF!,"")</f>
        <v>#REF!</v>
      </c>
      <c r="G1085" s="17" t="e">
        <f>VLOOKUP(Audit!#REF!,$V$3:$AE$12,6,FALSE) &amp; VLOOKUP(Audit!#REF!,$V$13:$AE$22,6,FALSE)&amp; IF(Audit!#REF!=10,Audit!#REF!&amp;Audit!#REF!,"")</f>
        <v>#REF!</v>
      </c>
      <c r="H1085" s="17" t="e">
        <f>VLOOKUP(Audit!#REF!,$V$3:$AE$12,7,FALSE) &amp; VLOOKUP(Audit!#REF!,$V$13:$AE$22,7,FALSE)&amp;IF(Audit!#REF!=10,Audit!#REF!&amp;Audit!#REF!,"")</f>
        <v>#REF!</v>
      </c>
      <c r="I1085" s="17" t="e">
        <f>VLOOKUP(Audit!#REF!,$V$3:$AE$12,8,FALSE) &amp; Audit!#REF! &amp; VLOOKUP(Audit!#REF!,$V$13:$AE$22,8,FALSE)&amp;IF(Audit!#REF!=10,Audit!#REF!&amp;Audit!#REF!,"")</f>
        <v>#REF!</v>
      </c>
      <c r="J1085" s="17" t="e">
        <f>VLOOKUP(Audit!#REF!,$V$3:$AE$12,9,FALSE) &amp; VLOOKUP(Audit!#REF!,$V$13:$AE$22,9,FALSE) &amp; IF(Audit!#REF!=10,Audit!#REF!&amp;Audit!#REF!,"") &amp; IF(Audit!#REF!&lt;&gt;1,U1085,"")</f>
        <v>#REF!</v>
      </c>
      <c r="K1085" s="17" t="e">
        <f>VLOOKUP(Audit!#REF!,$V$3:$AE$12,10,FALSE) &amp; Audit!#REF! &amp; VLOOKUP(Audit!#REF!,$V$13:$AE$22,10,FALSE) &amp; IF(Audit!#REF!=10,Audit!#REF!&amp;Audit!#REF!,"") &amp; IF(Audit!#REF!&lt;&gt;1,U1085,"")</f>
        <v>#REF!</v>
      </c>
      <c r="L1085" s="10" t="e">
        <f>Audit!#REF!</f>
        <v>#REF!</v>
      </c>
      <c r="M1085" s="10" t="e">
        <f t="shared" si="491"/>
        <v>#REF!</v>
      </c>
      <c r="N1085" s="10" t="e">
        <f t="shared" si="492"/>
        <v>#REF!</v>
      </c>
      <c r="O1085" s="10" t="e">
        <f t="shared" si="493"/>
        <v>#REF!</v>
      </c>
      <c r="P1085" s="10" t="e">
        <f t="shared" si="494"/>
        <v>#REF!</v>
      </c>
      <c r="Q1085" s="10" t="e">
        <f t="shared" si="495"/>
        <v>#REF!</v>
      </c>
      <c r="R1085" s="10" t="e">
        <f t="shared" si="496"/>
        <v>#REF!</v>
      </c>
      <c r="S1085" s="10" t="e">
        <f t="shared" si="497"/>
        <v>#REF!</v>
      </c>
      <c r="T1085" s="10" t="e">
        <f t="shared" si="498"/>
        <v>#REF!</v>
      </c>
      <c r="U1085" s="17" t="e">
        <f>IF(Audit!#REF!="","",VLOOKUP(Audit!#REF!,$W$26:$X$35,2,FALSE)) &amp; Audit!#REF! &amp; IF(Audit!#REF!="","",IF(Audit!#REF!&lt;=1.4,VLOOKUP(Audit!#REF!,$W$38:X1130,2,FALSE),VLOOKUP(Audit!#REF!,$W$51:$X$61,2,FALSE))) &amp; IF(Audit!#REF!="","",VLOOKUP(Audit!#REF!,$Y$26:$Z$35,2,FALSE) &amp; Audit!#REF! &amp; IF(Audit!#REF!="","",IF(Audit!#REF!&lt;=1.4,VLOOKUP(Audit!#REF!,$Y$38:$Z$48,2,FALSE),VLOOKUP(Audit!#REF!,$Y$51:$Z$61,2,FALSE))))</f>
        <v>#REF!</v>
      </c>
      <c r="V1085" s="21"/>
      <c r="AH1085" s="49" t="e">
        <f>Audit!#REF!</f>
        <v>#REF!</v>
      </c>
      <c r="AI1085" s="50" t="e">
        <f>VLOOKUP(Audit!#REF!,$V$3:$AE$12,2,FALSE)&amp; IF(Audit!#REF!=10,Audit!#REF!,"")</f>
        <v>#REF!</v>
      </c>
      <c r="AJ1085" s="50" t="e">
        <f>VLOOKUP(Audit!#REF!,$V$13:$AE$22,2,FALSE)&amp; IF(Audit!#REF!=10,Audit!#REF!,"")</f>
        <v>#REF!</v>
      </c>
      <c r="AK1085" s="47" t="e">
        <f t="shared" si="499"/>
        <v>#REF!</v>
      </c>
      <c r="AL1085" s="50" t="e">
        <f>VLOOKUP(Audit!#REF!,$V$3:$AE$12,3,FALSE)&amp; IF(Audit!#REF!=10,Audit!#REF!,"")</f>
        <v>#REF!</v>
      </c>
      <c r="AM1085" s="50" t="e">
        <f>VLOOKUP(Audit!#REF!,$V$13:$AE$22,3,FALSE)&amp; IF(Audit!#REF!=10,Audit!#REF!,"")</f>
        <v>#REF!</v>
      </c>
      <c r="AN1085" s="47" t="e">
        <f t="shared" si="500"/>
        <v>#REF!</v>
      </c>
      <c r="AO1085" s="50" t="e">
        <f>VLOOKUP(Audit!#REF!,$V$3:$AE$12,4,FALSE) &amp;  Audit!#REF! &amp; IF(Audit!#REF!=10,Audit!#REF!,"")</f>
        <v>#REF!</v>
      </c>
      <c r="AP1085" s="50" t="e">
        <f>VLOOKUP(Audit!#REF!,$V$13:$AE$22,4,FALSE)&amp; IF(Audit!#REF!=10,Audit!#REF!,"")</f>
        <v>#REF!</v>
      </c>
      <c r="AQ1085" s="47" t="e">
        <f t="shared" si="501"/>
        <v>#REF!</v>
      </c>
      <c r="AR1085" s="50" t="e">
        <f>VLOOKUP(Audit!#REF!,$V$3:$AE$12,5,FALSE)&amp; IF(Audit!#REF!=10,Audit!#REF!,"")</f>
        <v>#REF!</v>
      </c>
      <c r="AS1085" s="50" t="e">
        <f>VLOOKUP(Audit!#REF!,$V$13:$AE$22,5,FALSE)&amp; IF(Audit!#REF!=10,Audit!#REF!,"")</f>
        <v>#REF!</v>
      </c>
      <c r="AT1085" s="47" t="e">
        <f t="shared" si="502"/>
        <v>#REF!</v>
      </c>
      <c r="AU1085" s="50" t="e">
        <f>VLOOKUP(Audit!#REF!,$V$3:$AE$12,6,FALSE)&amp; IF(Audit!#REF!=10,Audit!#REF!,"")</f>
        <v>#REF!</v>
      </c>
      <c r="AV1085" s="50" t="e">
        <f>VLOOKUP(Audit!#REF!,$V$13:$AE$22,6,FALSE)&amp; IF(Audit!#REF!=10,Audit!#REF!,"")</f>
        <v>#REF!</v>
      </c>
      <c r="AW1085" s="47" t="e">
        <f t="shared" si="503"/>
        <v>#REF!</v>
      </c>
      <c r="AX1085" s="50" t="e">
        <f>VLOOKUP(Audit!#REF!,$V$3:$AE$12,7,FALSE)&amp; IF(Audit!#REF!=10,Audit!#REF!,"")</f>
        <v>#REF!</v>
      </c>
      <c r="AY1085" s="50" t="e">
        <f>VLOOKUP(Audit!#REF!,$V$13:$AE$22,7,FALSE) &amp; IF(Audit!#REF!=10,Audit!#REF!,"")</f>
        <v>#REF!</v>
      </c>
      <c r="AZ1085" s="47" t="e">
        <f t="shared" si="504"/>
        <v>#REF!</v>
      </c>
      <c r="BA1085" s="50" t="e">
        <f>VLOOKUP(Audit!#REF!,$V$3:$AE$12,8,FALSE)&amp; Audit!#REF! &amp; IF(Audit!#REF!=10,Audit!#REF!,"")</f>
        <v>#REF!</v>
      </c>
      <c r="BB1085" s="50" t="e">
        <f>VLOOKUP(Audit!#REF!,$V$13:$AE$22,8,FALSE) &amp; IF(Audit!#REF!=10,Audit!#REF!,"")</f>
        <v>#REF!</v>
      </c>
      <c r="BC1085" s="47" t="e">
        <f t="shared" si="505"/>
        <v>#REF!</v>
      </c>
      <c r="BD1085" s="50" t="e">
        <f>VLOOKUP(Audit!#REF!,$V$3:$AE$12,9,FALSE)&amp; IF(Audit!#REF!=10,Audit!#REF!,"")</f>
        <v>#REF!</v>
      </c>
      <c r="BE1085" s="50" t="e">
        <f>VLOOKUP(Audit!#REF!,$V$13:$AE$22,9,FALSE) &amp; IF(Audit!#REF!=10,Audit!#REF!,"") &amp; IF(Audit!#REF!&lt;&gt;1,U1085,"")</f>
        <v>#REF!</v>
      </c>
      <c r="BF1085" s="47" t="e">
        <f t="shared" si="506"/>
        <v>#REF!</v>
      </c>
      <c r="BG1085" s="50" t="e">
        <f>VLOOKUP(Audit!#REF!,$V$3:$AE$12,10,FALSE) &amp; Audit!#REF! &amp; IF(Audit!#REF!=10,Audit!#REF!,"")</f>
        <v>#REF!</v>
      </c>
      <c r="BH1085" s="50" t="e">
        <f>VLOOKUP(Audit!#REF!,$V$13:$AE$22,10,FALSE) &amp; IF(Audit!#REF!=10,Audit!#REF!,"") &amp; IF(Audit!#REF!&lt;&gt;1,U1085,"")</f>
        <v>#REF!</v>
      </c>
      <c r="BI1085" s="47" t="e">
        <f t="shared" si="507"/>
        <v>#REF!</v>
      </c>
      <c r="BJ1085" s="48" t="str">
        <f t="shared" si="508"/>
        <v/>
      </c>
      <c r="BK1085" s="48" t="str">
        <f t="shared" si="509"/>
        <v/>
      </c>
      <c r="BL1085" s="48" t="str">
        <f t="shared" si="510"/>
        <v/>
      </c>
      <c r="BM1085" s="48" t="str">
        <f t="shared" si="511"/>
        <v/>
      </c>
      <c r="BN1085" s="48" t="str">
        <f t="shared" si="512"/>
        <v/>
      </c>
      <c r="BO1085" s="48" t="str">
        <f t="shared" si="513"/>
        <v/>
      </c>
      <c r="BP1085" s="48" t="str">
        <f t="shared" si="514"/>
        <v/>
      </c>
      <c r="BQ1085" s="48" t="str">
        <f t="shared" si="515"/>
        <v/>
      </c>
      <c r="BR1085" s="48" t="str">
        <f t="shared" si="516"/>
        <v/>
      </c>
      <c r="BS1085" s="48" t="str">
        <f t="shared" si="517"/>
        <v/>
      </c>
      <c r="BT1085" s="48" t="str">
        <f t="shared" si="518"/>
        <v/>
      </c>
      <c r="BU1085" s="48" t="str">
        <f t="shared" si="519"/>
        <v/>
      </c>
    </row>
    <row r="1086" spans="1:73">
      <c r="A1086" s="10" t="e">
        <f>Audit!#REF!</f>
        <v>#REF!</v>
      </c>
      <c r="B1086" s="10" t="e">
        <f t="shared" si="490"/>
        <v>#REF!</v>
      </c>
      <c r="C1086" s="17" t="e">
        <f>VLOOKUP(Audit!#REF!,$V$3:$AE$12,2,FALSE) &amp; VLOOKUP(Audit!#REF!,$V$13:$AE$22,2,FALSE)&amp; IF(Audit!#REF!=10,Audit!#REF!&amp;Audit!#REF!,"")</f>
        <v>#REF!</v>
      </c>
      <c r="D1086" s="17" t="e">
        <f>VLOOKUP(Audit!#REF!,$V$3:$AE$12,3,FALSE) &amp; VLOOKUP(Audit!#REF!,$V$13:$AE$22,3,FALSE) &amp;IF(Audit!#REF!=10,Audit!#REF!&amp;Audit!#REF!,"")</f>
        <v>#REF!</v>
      </c>
      <c r="E1086" s="17" t="e">
        <f>VLOOKUP(Audit!#REF!,$V$3:$AE$12,4,FALSE)&amp; Audit!#REF! &amp; VLOOKUP(Audit!#REF!,$V$13:$AE$22,4,FALSE)&amp; IF(Audit!#REF!=10,Audit!#REF!&amp;Audit!#REF!,"")</f>
        <v>#REF!</v>
      </c>
      <c r="F1086" s="17" t="e">
        <f>VLOOKUP(Audit!#REF!,$V$3:$AE$12,5,FALSE) &amp; VLOOKUP(Audit!#REF!,$V$13:$AE$22,5,FALSE)&amp; IF(Audit!#REF!=10,Audit!#REF!&amp;Audit!#REF!,"")</f>
        <v>#REF!</v>
      </c>
      <c r="G1086" s="17" t="e">
        <f>VLOOKUP(Audit!#REF!,$V$3:$AE$12,6,FALSE) &amp; VLOOKUP(Audit!#REF!,$V$13:$AE$22,6,FALSE)&amp; IF(Audit!#REF!=10,Audit!#REF!&amp;Audit!#REF!,"")</f>
        <v>#REF!</v>
      </c>
      <c r="H1086" s="17" t="e">
        <f>VLOOKUP(Audit!#REF!,$V$3:$AE$12,7,FALSE) &amp; VLOOKUP(Audit!#REF!,$V$13:$AE$22,7,FALSE)&amp;IF(Audit!#REF!=10,Audit!#REF!&amp;Audit!#REF!,"")</f>
        <v>#REF!</v>
      </c>
      <c r="I1086" s="17" t="e">
        <f>VLOOKUP(Audit!#REF!,$V$3:$AE$12,8,FALSE) &amp; Audit!#REF! &amp; VLOOKUP(Audit!#REF!,$V$13:$AE$22,8,FALSE)&amp;IF(Audit!#REF!=10,Audit!#REF!&amp;Audit!#REF!,"")</f>
        <v>#REF!</v>
      </c>
      <c r="J1086" s="17" t="e">
        <f>VLOOKUP(Audit!#REF!,$V$3:$AE$12,9,FALSE) &amp; VLOOKUP(Audit!#REF!,$V$13:$AE$22,9,FALSE) &amp; IF(Audit!#REF!=10,Audit!#REF!&amp;Audit!#REF!,"") &amp; IF(Audit!#REF!&lt;&gt;1,U1086,"")</f>
        <v>#REF!</v>
      </c>
      <c r="K1086" s="17" t="e">
        <f>VLOOKUP(Audit!#REF!,$V$3:$AE$12,10,FALSE) &amp; Audit!#REF! &amp; VLOOKUP(Audit!#REF!,$V$13:$AE$22,10,FALSE) &amp; IF(Audit!#REF!=10,Audit!#REF!&amp;Audit!#REF!,"") &amp; IF(Audit!#REF!&lt;&gt;1,U1086,"")</f>
        <v>#REF!</v>
      </c>
      <c r="L1086" s="10" t="e">
        <f>Audit!#REF!</f>
        <v>#REF!</v>
      </c>
      <c r="M1086" s="10" t="e">
        <f t="shared" si="491"/>
        <v>#REF!</v>
      </c>
      <c r="N1086" s="10" t="e">
        <f t="shared" si="492"/>
        <v>#REF!</v>
      </c>
      <c r="O1086" s="10" t="e">
        <f t="shared" si="493"/>
        <v>#REF!</v>
      </c>
      <c r="P1086" s="10" t="e">
        <f t="shared" si="494"/>
        <v>#REF!</v>
      </c>
      <c r="Q1086" s="10" t="e">
        <f t="shared" si="495"/>
        <v>#REF!</v>
      </c>
      <c r="R1086" s="10" t="e">
        <f t="shared" si="496"/>
        <v>#REF!</v>
      </c>
      <c r="S1086" s="10" t="e">
        <f t="shared" si="497"/>
        <v>#REF!</v>
      </c>
      <c r="T1086" s="10" t="e">
        <f t="shared" si="498"/>
        <v>#REF!</v>
      </c>
      <c r="U1086" s="17" t="e">
        <f>IF(Audit!#REF!="","",VLOOKUP(Audit!#REF!,$W$26:$X$35,2,FALSE)) &amp; Audit!#REF! &amp; IF(Audit!#REF!="","",IF(Audit!#REF!&lt;=1.4,VLOOKUP(Audit!#REF!,$W$38:X1131,2,FALSE),VLOOKUP(Audit!#REF!,$W$51:$X$61,2,FALSE))) &amp; IF(Audit!#REF!="","",VLOOKUP(Audit!#REF!,$Y$26:$Z$35,2,FALSE) &amp; Audit!#REF! &amp; IF(Audit!#REF!="","",IF(Audit!#REF!&lt;=1.4,VLOOKUP(Audit!#REF!,$Y$38:$Z$48,2,FALSE),VLOOKUP(Audit!#REF!,$Y$51:$Z$61,2,FALSE))))</f>
        <v>#REF!</v>
      </c>
      <c r="V1086" s="21"/>
      <c r="AH1086" s="49" t="e">
        <f>Audit!#REF!</f>
        <v>#REF!</v>
      </c>
      <c r="AI1086" s="50" t="e">
        <f>VLOOKUP(Audit!#REF!,$V$3:$AE$12,2,FALSE)&amp; IF(Audit!#REF!=10,Audit!#REF!,"")</f>
        <v>#REF!</v>
      </c>
      <c r="AJ1086" s="50" t="e">
        <f>VLOOKUP(Audit!#REF!,$V$13:$AE$22,2,FALSE)&amp; IF(Audit!#REF!=10,Audit!#REF!,"")</f>
        <v>#REF!</v>
      </c>
      <c r="AK1086" s="47" t="e">
        <f t="shared" si="499"/>
        <v>#REF!</v>
      </c>
      <c r="AL1086" s="50" t="e">
        <f>VLOOKUP(Audit!#REF!,$V$3:$AE$12,3,FALSE)&amp; IF(Audit!#REF!=10,Audit!#REF!,"")</f>
        <v>#REF!</v>
      </c>
      <c r="AM1086" s="50" t="e">
        <f>VLOOKUP(Audit!#REF!,$V$13:$AE$22,3,FALSE)&amp; IF(Audit!#REF!=10,Audit!#REF!,"")</f>
        <v>#REF!</v>
      </c>
      <c r="AN1086" s="47" t="e">
        <f t="shared" si="500"/>
        <v>#REF!</v>
      </c>
      <c r="AO1086" s="50" t="e">
        <f>VLOOKUP(Audit!#REF!,$V$3:$AE$12,4,FALSE) &amp;  Audit!#REF! &amp; IF(Audit!#REF!=10,Audit!#REF!,"")</f>
        <v>#REF!</v>
      </c>
      <c r="AP1086" s="50" t="e">
        <f>VLOOKUP(Audit!#REF!,$V$13:$AE$22,4,FALSE)&amp; IF(Audit!#REF!=10,Audit!#REF!,"")</f>
        <v>#REF!</v>
      </c>
      <c r="AQ1086" s="47" t="e">
        <f t="shared" si="501"/>
        <v>#REF!</v>
      </c>
      <c r="AR1086" s="50" t="e">
        <f>VLOOKUP(Audit!#REF!,$V$3:$AE$12,5,FALSE)&amp; IF(Audit!#REF!=10,Audit!#REF!,"")</f>
        <v>#REF!</v>
      </c>
      <c r="AS1086" s="50" t="e">
        <f>VLOOKUP(Audit!#REF!,$V$13:$AE$22,5,FALSE)&amp; IF(Audit!#REF!=10,Audit!#REF!,"")</f>
        <v>#REF!</v>
      </c>
      <c r="AT1086" s="47" t="e">
        <f t="shared" si="502"/>
        <v>#REF!</v>
      </c>
      <c r="AU1086" s="50" t="e">
        <f>VLOOKUP(Audit!#REF!,$V$3:$AE$12,6,FALSE)&amp; IF(Audit!#REF!=10,Audit!#REF!,"")</f>
        <v>#REF!</v>
      </c>
      <c r="AV1086" s="50" t="e">
        <f>VLOOKUP(Audit!#REF!,$V$13:$AE$22,6,FALSE)&amp; IF(Audit!#REF!=10,Audit!#REF!,"")</f>
        <v>#REF!</v>
      </c>
      <c r="AW1086" s="47" t="e">
        <f t="shared" si="503"/>
        <v>#REF!</v>
      </c>
      <c r="AX1086" s="50" t="e">
        <f>VLOOKUP(Audit!#REF!,$V$3:$AE$12,7,FALSE)&amp; IF(Audit!#REF!=10,Audit!#REF!,"")</f>
        <v>#REF!</v>
      </c>
      <c r="AY1086" s="50" t="e">
        <f>VLOOKUP(Audit!#REF!,$V$13:$AE$22,7,FALSE) &amp; IF(Audit!#REF!=10,Audit!#REF!,"")</f>
        <v>#REF!</v>
      </c>
      <c r="AZ1086" s="47" t="e">
        <f t="shared" si="504"/>
        <v>#REF!</v>
      </c>
      <c r="BA1086" s="50" t="e">
        <f>VLOOKUP(Audit!#REF!,$V$3:$AE$12,8,FALSE)&amp; Audit!#REF! &amp; IF(Audit!#REF!=10,Audit!#REF!,"")</f>
        <v>#REF!</v>
      </c>
      <c r="BB1086" s="50" t="e">
        <f>VLOOKUP(Audit!#REF!,$V$13:$AE$22,8,FALSE) &amp; IF(Audit!#REF!=10,Audit!#REF!,"")</f>
        <v>#REF!</v>
      </c>
      <c r="BC1086" s="47" t="e">
        <f t="shared" si="505"/>
        <v>#REF!</v>
      </c>
      <c r="BD1086" s="50" t="e">
        <f>VLOOKUP(Audit!#REF!,$V$3:$AE$12,9,FALSE)&amp; IF(Audit!#REF!=10,Audit!#REF!,"")</f>
        <v>#REF!</v>
      </c>
      <c r="BE1086" s="50" t="e">
        <f>VLOOKUP(Audit!#REF!,$V$13:$AE$22,9,FALSE) &amp; IF(Audit!#REF!=10,Audit!#REF!,"") &amp; IF(Audit!#REF!&lt;&gt;1,U1086,"")</f>
        <v>#REF!</v>
      </c>
      <c r="BF1086" s="47" t="e">
        <f t="shared" si="506"/>
        <v>#REF!</v>
      </c>
      <c r="BG1086" s="50" t="e">
        <f>VLOOKUP(Audit!#REF!,$V$3:$AE$12,10,FALSE) &amp; Audit!#REF! &amp; IF(Audit!#REF!=10,Audit!#REF!,"")</f>
        <v>#REF!</v>
      </c>
      <c r="BH1086" s="50" t="e">
        <f>VLOOKUP(Audit!#REF!,$V$13:$AE$22,10,FALSE) &amp; IF(Audit!#REF!=10,Audit!#REF!,"") &amp; IF(Audit!#REF!&lt;&gt;1,U1086,"")</f>
        <v>#REF!</v>
      </c>
      <c r="BI1086" s="47" t="e">
        <f t="shared" si="507"/>
        <v>#REF!</v>
      </c>
      <c r="BJ1086" s="48" t="str">
        <f t="shared" si="508"/>
        <v/>
      </c>
      <c r="BK1086" s="48" t="str">
        <f t="shared" si="509"/>
        <v/>
      </c>
      <c r="BL1086" s="48" t="str">
        <f t="shared" si="510"/>
        <v/>
      </c>
      <c r="BM1086" s="48" t="str">
        <f t="shared" si="511"/>
        <v/>
      </c>
      <c r="BN1086" s="48" t="str">
        <f t="shared" si="512"/>
        <v/>
      </c>
      <c r="BO1086" s="48" t="str">
        <f t="shared" si="513"/>
        <v/>
      </c>
      <c r="BP1086" s="48" t="str">
        <f t="shared" si="514"/>
        <v/>
      </c>
      <c r="BQ1086" s="48" t="str">
        <f t="shared" si="515"/>
        <v/>
      </c>
      <c r="BR1086" s="48" t="str">
        <f t="shared" si="516"/>
        <v/>
      </c>
      <c r="BS1086" s="48" t="str">
        <f t="shared" si="517"/>
        <v/>
      </c>
      <c r="BT1086" s="48" t="str">
        <f t="shared" si="518"/>
        <v/>
      </c>
      <c r="BU1086" s="48" t="str">
        <f t="shared" si="519"/>
        <v/>
      </c>
    </row>
    <row r="1087" spans="1:73">
      <c r="A1087" s="10" t="e">
        <f>Audit!#REF!</f>
        <v>#REF!</v>
      </c>
      <c r="B1087" s="10" t="e">
        <f t="shared" si="490"/>
        <v>#REF!</v>
      </c>
      <c r="C1087" s="17" t="e">
        <f>VLOOKUP(Audit!#REF!,$V$3:$AE$12,2,FALSE) &amp; VLOOKUP(Audit!#REF!,$V$13:$AE$22,2,FALSE)&amp; IF(Audit!#REF!=10,Audit!#REF!&amp;Audit!#REF!,"")</f>
        <v>#REF!</v>
      </c>
      <c r="D1087" s="17" t="e">
        <f>VLOOKUP(Audit!#REF!,$V$3:$AE$12,3,FALSE) &amp; VLOOKUP(Audit!#REF!,$V$13:$AE$22,3,FALSE) &amp;IF(Audit!#REF!=10,Audit!#REF!&amp;Audit!#REF!,"")</f>
        <v>#REF!</v>
      </c>
      <c r="E1087" s="17" t="e">
        <f>VLOOKUP(Audit!#REF!,$V$3:$AE$12,4,FALSE)&amp; Audit!#REF! &amp; VLOOKUP(Audit!#REF!,$V$13:$AE$22,4,FALSE)&amp; IF(Audit!#REF!=10,Audit!#REF!&amp;Audit!#REF!,"")</f>
        <v>#REF!</v>
      </c>
      <c r="F1087" s="17" t="e">
        <f>VLOOKUP(Audit!#REF!,$V$3:$AE$12,5,FALSE) &amp; VLOOKUP(Audit!#REF!,$V$13:$AE$22,5,FALSE)&amp; IF(Audit!#REF!=10,Audit!#REF!&amp;Audit!#REF!,"")</f>
        <v>#REF!</v>
      </c>
      <c r="G1087" s="17" t="e">
        <f>VLOOKUP(Audit!#REF!,$V$3:$AE$12,6,FALSE) &amp; VLOOKUP(Audit!#REF!,$V$13:$AE$22,6,FALSE)&amp; IF(Audit!#REF!=10,Audit!#REF!&amp;Audit!#REF!,"")</f>
        <v>#REF!</v>
      </c>
      <c r="H1087" s="17" t="e">
        <f>VLOOKUP(Audit!#REF!,$V$3:$AE$12,7,FALSE) &amp; VLOOKUP(Audit!#REF!,$V$13:$AE$22,7,FALSE)&amp;IF(Audit!#REF!=10,Audit!#REF!&amp;Audit!#REF!,"")</f>
        <v>#REF!</v>
      </c>
      <c r="I1087" s="17" t="e">
        <f>VLOOKUP(Audit!#REF!,$V$3:$AE$12,8,FALSE) &amp; Audit!#REF! &amp; VLOOKUP(Audit!#REF!,$V$13:$AE$22,8,FALSE)&amp;IF(Audit!#REF!=10,Audit!#REF!&amp;Audit!#REF!,"")</f>
        <v>#REF!</v>
      </c>
      <c r="J1087" s="17" t="e">
        <f>VLOOKUP(Audit!#REF!,$V$3:$AE$12,9,FALSE) &amp; VLOOKUP(Audit!#REF!,$V$13:$AE$22,9,FALSE) &amp; IF(Audit!#REF!=10,Audit!#REF!&amp;Audit!#REF!,"") &amp; IF(Audit!#REF!&lt;&gt;1,U1087,"")</f>
        <v>#REF!</v>
      </c>
      <c r="K1087" s="17" t="e">
        <f>VLOOKUP(Audit!#REF!,$V$3:$AE$12,10,FALSE) &amp; Audit!#REF! &amp; VLOOKUP(Audit!#REF!,$V$13:$AE$22,10,FALSE) &amp; IF(Audit!#REF!=10,Audit!#REF!&amp;Audit!#REF!,"") &amp; IF(Audit!#REF!&lt;&gt;1,U1087,"")</f>
        <v>#REF!</v>
      </c>
      <c r="L1087" s="10" t="e">
        <f>Audit!#REF!</f>
        <v>#REF!</v>
      </c>
      <c r="M1087" s="10" t="e">
        <f t="shared" si="491"/>
        <v>#REF!</v>
      </c>
      <c r="N1087" s="10" t="e">
        <f t="shared" si="492"/>
        <v>#REF!</v>
      </c>
      <c r="O1087" s="10" t="e">
        <f t="shared" si="493"/>
        <v>#REF!</v>
      </c>
      <c r="P1087" s="10" t="e">
        <f t="shared" si="494"/>
        <v>#REF!</v>
      </c>
      <c r="Q1087" s="10" t="e">
        <f t="shared" si="495"/>
        <v>#REF!</v>
      </c>
      <c r="R1087" s="10" t="e">
        <f t="shared" si="496"/>
        <v>#REF!</v>
      </c>
      <c r="S1087" s="10" t="e">
        <f t="shared" si="497"/>
        <v>#REF!</v>
      </c>
      <c r="T1087" s="10" t="e">
        <f t="shared" si="498"/>
        <v>#REF!</v>
      </c>
      <c r="U1087" s="17" t="e">
        <f>IF(Audit!#REF!="","",VLOOKUP(Audit!#REF!,$W$26:$X$35,2,FALSE)) &amp; Audit!#REF! &amp; IF(Audit!#REF!="","",IF(Audit!#REF!&lt;=1.4,VLOOKUP(Audit!#REF!,$W$38:X1132,2,FALSE),VLOOKUP(Audit!#REF!,$W$51:$X$61,2,FALSE))) &amp; IF(Audit!#REF!="","",VLOOKUP(Audit!#REF!,$Y$26:$Z$35,2,FALSE) &amp; Audit!#REF! &amp; IF(Audit!#REF!="","",IF(Audit!#REF!&lt;=1.4,VLOOKUP(Audit!#REF!,$Y$38:$Z$48,2,FALSE),VLOOKUP(Audit!#REF!,$Y$51:$Z$61,2,FALSE))))</f>
        <v>#REF!</v>
      </c>
      <c r="V1087" s="21"/>
      <c r="AH1087" s="49" t="e">
        <f>Audit!#REF!</f>
        <v>#REF!</v>
      </c>
      <c r="AI1087" s="50" t="e">
        <f>VLOOKUP(Audit!#REF!,$V$3:$AE$12,2,FALSE)&amp; IF(Audit!#REF!=10,Audit!#REF!,"")</f>
        <v>#REF!</v>
      </c>
      <c r="AJ1087" s="50" t="e">
        <f>VLOOKUP(Audit!#REF!,$V$13:$AE$22,2,FALSE)&amp; IF(Audit!#REF!=10,Audit!#REF!,"")</f>
        <v>#REF!</v>
      </c>
      <c r="AK1087" s="47" t="e">
        <f t="shared" si="499"/>
        <v>#REF!</v>
      </c>
      <c r="AL1087" s="50" t="e">
        <f>VLOOKUP(Audit!#REF!,$V$3:$AE$12,3,FALSE)&amp; IF(Audit!#REF!=10,Audit!#REF!,"")</f>
        <v>#REF!</v>
      </c>
      <c r="AM1087" s="50" t="e">
        <f>VLOOKUP(Audit!#REF!,$V$13:$AE$22,3,FALSE)&amp; IF(Audit!#REF!=10,Audit!#REF!,"")</f>
        <v>#REF!</v>
      </c>
      <c r="AN1087" s="47" t="e">
        <f t="shared" si="500"/>
        <v>#REF!</v>
      </c>
      <c r="AO1087" s="50" t="e">
        <f>VLOOKUP(Audit!#REF!,$V$3:$AE$12,4,FALSE) &amp;  Audit!#REF! &amp; IF(Audit!#REF!=10,Audit!#REF!,"")</f>
        <v>#REF!</v>
      </c>
      <c r="AP1087" s="50" t="e">
        <f>VLOOKUP(Audit!#REF!,$V$13:$AE$22,4,FALSE)&amp; IF(Audit!#REF!=10,Audit!#REF!,"")</f>
        <v>#REF!</v>
      </c>
      <c r="AQ1087" s="47" t="e">
        <f t="shared" si="501"/>
        <v>#REF!</v>
      </c>
      <c r="AR1087" s="50" t="e">
        <f>VLOOKUP(Audit!#REF!,$V$3:$AE$12,5,FALSE)&amp; IF(Audit!#REF!=10,Audit!#REF!,"")</f>
        <v>#REF!</v>
      </c>
      <c r="AS1087" s="50" t="e">
        <f>VLOOKUP(Audit!#REF!,$V$13:$AE$22,5,FALSE)&amp; IF(Audit!#REF!=10,Audit!#REF!,"")</f>
        <v>#REF!</v>
      </c>
      <c r="AT1087" s="47" t="e">
        <f t="shared" si="502"/>
        <v>#REF!</v>
      </c>
      <c r="AU1087" s="50" t="e">
        <f>VLOOKUP(Audit!#REF!,$V$3:$AE$12,6,FALSE)&amp; IF(Audit!#REF!=10,Audit!#REF!,"")</f>
        <v>#REF!</v>
      </c>
      <c r="AV1087" s="50" t="e">
        <f>VLOOKUP(Audit!#REF!,$V$13:$AE$22,6,FALSE)&amp; IF(Audit!#REF!=10,Audit!#REF!,"")</f>
        <v>#REF!</v>
      </c>
      <c r="AW1087" s="47" t="e">
        <f t="shared" si="503"/>
        <v>#REF!</v>
      </c>
      <c r="AX1087" s="50" t="e">
        <f>VLOOKUP(Audit!#REF!,$V$3:$AE$12,7,FALSE)&amp; IF(Audit!#REF!=10,Audit!#REF!,"")</f>
        <v>#REF!</v>
      </c>
      <c r="AY1087" s="50" t="e">
        <f>VLOOKUP(Audit!#REF!,$V$13:$AE$22,7,FALSE) &amp; IF(Audit!#REF!=10,Audit!#REF!,"")</f>
        <v>#REF!</v>
      </c>
      <c r="AZ1087" s="47" t="e">
        <f t="shared" si="504"/>
        <v>#REF!</v>
      </c>
      <c r="BA1087" s="50" t="e">
        <f>VLOOKUP(Audit!#REF!,$V$3:$AE$12,8,FALSE)&amp; Audit!#REF! &amp; IF(Audit!#REF!=10,Audit!#REF!,"")</f>
        <v>#REF!</v>
      </c>
      <c r="BB1087" s="50" t="e">
        <f>VLOOKUP(Audit!#REF!,$V$13:$AE$22,8,FALSE) &amp; IF(Audit!#REF!=10,Audit!#REF!,"")</f>
        <v>#REF!</v>
      </c>
      <c r="BC1087" s="47" t="e">
        <f t="shared" si="505"/>
        <v>#REF!</v>
      </c>
      <c r="BD1087" s="50" t="e">
        <f>VLOOKUP(Audit!#REF!,$V$3:$AE$12,9,FALSE)&amp; IF(Audit!#REF!=10,Audit!#REF!,"")</f>
        <v>#REF!</v>
      </c>
      <c r="BE1087" s="50" t="e">
        <f>VLOOKUP(Audit!#REF!,$V$13:$AE$22,9,FALSE) &amp; IF(Audit!#REF!=10,Audit!#REF!,"") &amp; IF(Audit!#REF!&lt;&gt;1,U1087,"")</f>
        <v>#REF!</v>
      </c>
      <c r="BF1087" s="47" t="e">
        <f t="shared" si="506"/>
        <v>#REF!</v>
      </c>
      <c r="BG1087" s="50" t="e">
        <f>VLOOKUP(Audit!#REF!,$V$3:$AE$12,10,FALSE) &amp; Audit!#REF! &amp; IF(Audit!#REF!=10,Audit!#REF!,"")</f>
        <v>#REF!</v>
      </c>
      <c r="BH1087" s="50" t="e">
        <f>VLOOKUP(Audit!#REF!,$V$13:$AE$22,10,FALSE) &amp; IF(Audit!#REF!=10,Audit!#REF!,"") &amp; IF(Audit!#REF!&lt;&gt;1,U1087,"")</f>
        <v>#REF!</v>
      </c>
      <c r="BI1087" s="47" t="e">
        <f t="shared" si="507"/>
        <v>#REF!</v>
      </c>
      <c r="BJ1087" s="48" t="str">
        <f t="shared" si="508"/>
        <v/>
      </c>
      <c r="BK1087" s="48" t="str">
        <f t="shared" si="509"/>
        <v/>
      </c>
      <c r="BL1087" s="48" t="str">
        <f t="shared" si="510"/>
        <v/>
      </c>
      <c r="BM1087" s="48" t="str">
        <f t="shared" si="511"/>
        <v/>
      </c>
      <c r="BN1087" s="48" t="str">
        <f t="shared" si="512"/>
        <v/>
      </c>
      <c r="BO1087" s="48" t="str">
        <f t="shared" si="513"/>
        <v/>
      </c>
      <c r="BP1087" s="48" t="str">
        <f t="shared" si="514"/>
        <v/>
      </c>
      <c r="BQ1087" s="48" t="str">
        <f t="shared" si="515"/>
        <v/>
      </c>
      <c r="BR1087" s="48" t="str">
        <f t="shared" si="516"/>
        <v/>
      </c>
      <c r="BS1087" s="48" t="str">
        <f t="shared" si="517"/>
        <v/>
      </c>
      <c r="BT1087" s="48" t="str">
        <f t="shared" si="518"/>
        <v/>
      </c>
      <c r="BU1087" s="48" t="str">
        <f t="shared" si="519"/>
        <v/>
      </c>
    </row>
    <row r="1088" spans="1:73">
      <c r="A1088" s="10" t="e">
        <f>Audit!#REF!</f>
        <v>#REF!</v>
      </c>
      <c r="B1088" s="10" t="e">
        <f t="shared" si="490"/>
        <v>#REF!</v>
      </c>
      <c r="C1088" s="17" t="e">
        <f>VLOOKUP(Audit!#REF!,$V$3:$AE$12,2,FALSE) &amp; VLOOKUP(Audit!#REF!,$V$13:$AE$22,2,FALSE)&amp; IF(Audit!#REF!=10,Audit!#REF!&amp;Audit!#REF!,"")</f>
        <v>#REF!</v>
      </c>
      <c r="D1088" s="17" t="e">
        <f>VLOOKUP(Audit!#REF!,$V$3:$AE$12,3,FALSE) &amp; VLOOKUP(Audit!#REF!,$V$13:$AE$22,3,FALSE) &amp;IF(Audit!#REF!=10,Audit!#REF!&amp;Audit!#REF!,"")</f>
        <v>#REF!</v>
      </c>
      <c r="E1088" s="17" t="e">
        <f>VLOOKUP(Audit!#REF!,$V$3:$AE$12,4,FALSE)&amp; Audit!#REF! &amp; VLOOKUP(Audit!#REF!,$V$13:$AE$22,4,FALSE)&amp; IF(Audit!#REF!=10,Audit!#REF!&amp;Audit!#REF!,"")</f>
        <v>#REF!</v>
      </c>
      <c r="F1088" s="17" t="e">
        <f>VLOOKUP(Audit!#REF!,$V$3:$AE$12,5,FALSE) &amp; VLOOKUP(Audit!#REF!,$V$13:$AE$22,5,FALSE)&amp; IF(Audit!#REF!=10,Audit!#REF!&amp;Audit!#REF!,"")</f>
        <v>#REF!</v>
      </c>
      <c r="G1088" s="17" t="e">
        <f>VLOOKUP(Audit!#REF!,$V$3:$AE$12,6,FALSE) &amp; VLOOKUP(Audit!#REF!,$V$13:$AE$22,6,FALSE)&amp; IF(Audit!#REF!=10,Audit!#REF!&amp;Audit!#REF!,"")</f>
        <v>#REF!</v>
      </c>
      <c r="H1088" s="17" t="e">
        <f>VLOOKUP(Audit!#REF!,$V$3:$AE$12,7,FALSE) &amp; VLOOKUP(Audit!#REF!,$V$13:$AE$22,7,FALSE)&amp;IF(Audit!#REF!=10,Audit!#REF!&amp;Audit!#REF!,"")</f>
        <v>#REF!</v>
      </c>
      <c r="I1088" s="17" t="e">
        <f>VLOOKUP(Audit!#REF!,$V$3:$AE$12,8,FALSE) &amp; Audit!#REF! &amp; VLOOKUP(Audit!#REF!,$V$13:$AE$22,8,FALSE)&amp;IF(Audit!#REF!=10,Audit!#REF!&amp;Audit!#REF!,"")</f>
        <v>#REF!</v>
      </c>
      <c r="J1088" s="17" t="e">
        <f>VLOOKUP(Audit!#REF!,$V$3:$AE$12,9,FALSE) &amp; VLOOKUP(Audit!#REF!,$V$13:$AE$22,9,FALSE) &amp; IF(Audit!#REF!=10,Audit!#REF!&amp;Audit!#REF!,"") &amp; IF(Audit!#REF!&lt;&gt;1,U1088,"")</f>
        <v>#REF!</v>
      </c>
      <c r="K1088" s="17" t="e">
        <f>VLOOKUP(Audit!#REF!,$V$3:$AE$12,10,FALSE) &amp; Audit!#REF! &amp; VLOOKUP(Audit!#REF!,$V$13:$AE$22,10,FALSE) &amp; IF(Audit!#REF!=10,Audit!#REF!&amp;Audit!#REF!,"") &amp; IF(Audit!#REF!&lt;&gt;1,U1088,"")</f>
        <v>#REF!</v>
      </c>
      <c r="L1088" s="10" t="e">
        <f>Audit!#REF!</f>
        <v>#REF!</v>
      </c>
      <c r="M1088" s="10" t="e">
        <f t="shared" si="491"/>
        <v>#REF!</v>
      </c>
      <c r="N1088" s="10" t="e">
        <f t="shared" si="492"/>
        <v>#REF!</v>
      </c>
      <c r="O1088" s="10" t="e">
        <f t="shared" si="493"/>
        <v>#REF!</v>
      </c>
      <c r="P1088" s="10" t="e">
        <f t="shared" si="494"/>
        <v>#REF!</v>
      </c>
      <c r="Q1088" s="10" t="e">
        <f t="shared" si="495"/>
        <v>#REF!</v>
      </c>
      <c r="R1088" s="10" t="e">
        <f t="shared" si="496"/>
        <v>#REF!</v>
      </c>
      <c r="S1088" s="10" t="e">
        <f t="shared" si="497"/>
        <v>#REF!</v>
      </c>
      <c r="T1088" s="10" t="e">
        <f t="shared" si="498"/>
        <v>#REF!</v>
      </c>
      <c r="U1088" s="17" t="e">
        <f>IF(Audit!#REF!="","",VLOOKUP(Audit!#REF!,$W$26:$X$35,2,FALSE)) &amp; Audit!#REF! &amp; IF(Audit!#REF!="","",IF(Audit!#REF!&lt;=1.4,VLOOKUP(Audit!#REF!,$W$38:X1133,2,FALSE),VLOOKUP(Audit!#REF!,$W$51:$X$61,2,FALSE))) &amp; IF(Audit!#REF!="","",VLOOKUP(Audit!#REF!,$Y$26:$Z$35,2,FALSE) &amp; Audit!#REF! &amp; IF(Audit!#REF!="","",IF(Audit!#REF!&lt;=1.4,VLOOKUP(Audit!#REF!,$Y$38:$Z$48,2,FALSE),VLOOKUP(Audit!#REF!,$Y$51:$Z$61,2,FALSE))))</f>
        <v>#REF!</v>
      </c>
      <c r="V1088" s="21"/>
      <c r="AH1088" s="49" t="e">
        <f>Audit!#REF!</f>
        <v>#REF!</v>
      </c>
      <c r="AI1088" s="50" t="e">
        <f>VLOOKUP(Audit!#REF!,$V$3:$AE$12,2,FALSE)&amp; IF(Audit!#REF!=10,Audit!#REF!,"")</f>
        <v>#REF!</v>
      </c>
      <c r="AJ1088" s="50" t="e">
        <f>VLOOKUP(Audit!#REF!,$V$13:$AE$22,2,FALSE)&amp; IF(Audit!#REF!=10,Audit!#REF!,"")</f>
        <v>#REF!</v>
      </c>
      <c r="AK1088" s="47" t="e">
        <f t="shared" si="499"/>
        <v>#REF!</v>
      </c>
      <c r="AL1088" s="50" t="e">
        <f>VLOOKUP(Audit!#REF!,$V$3:$AE$12,3,FALSE)&amp; IF(Audit!#REF!=10,Audit!#REF!,"")</f>
        <v>#REF!</v>
      </c>
      <c r="AM1088" s="50" t="e">
        <f>VLOOKUP(Audit!#REF!,$V$13:$AE$22,3,FALSE)&amp; IF(Audit!#REF!=10,Audit!#REF!,"")</f>
        <v>#REF!</v>
      </c>
      <c r="AN1088" s="47" t="e">
        <f t="shared" si="500"/>
        <v>#REF!</v>
      </c>
      <c r="AO1088" s="50" t="e">
        <f>VLOOKUP(Audit!#REF!,$V$3:$AE$12,4,FALSE) &amp;  Audit!#REF! &amp; IF(Audit!#REF!=10,Audit!#REF!,"")</f>
        <v>#REF!</v>
      </c>
      <c r="AP1088" s="50" t="e">
        <f>VLOOKUP(Audit!#REF!,$V$13:$AE$22,4,FALSE)&amp; IF(Audit!#REF!=10,Audit!#REF!,"")</f>
        <v>#REF!</v>
      </c>
      <c r="AQ1088" s="47" t="e">
        <f t="shared" si="501"/>
        <v>#REF!</v>
      </c>
      <c r="AR1088" s="50" t="e">
        <f>VLOOKUP(Audit!#REF!,$V$3:$AE$12,5,FALSE)&amp; IF(Audit!#REF!=10,Audit!#REF!,"")</f>
        <v>#REF!</v>
      </c>
      <c r="AS1088" s="50" t="e">
        <f>VLOOKUP(Audit!#REF!,$V$13:$AE$22,5,FALSE)&amp; IF(Audit!#REF!=10,Audit!#REF!,"")</f>
        <v>#REF!</v>
      </c>
      <c r="AT1088" s="47" t="e">
        <f t="shared" si="502"/>
        <v>#REF!</v>
      </c>
      <c r="AU1088" s="50" t="e">
        <f>VLOOKUP(Audit!#REF!,$V$3:$AE$12,6,FALSE)&amp; IF(Audit!#REF!=10,Audit!#REF!,"")</f>
        <v>#REF!</v>
      </c>
      <c r="AV1088" s="50" t="e">
        <f>VLOOKUP(Audit!#REF!,$V$13:$AE$22,6,FALSE)&amp; IF(Audit!#REF!=10,Audit!#REF!,"")</f>
        <v>#REF!</v>
      </c>
      <c r="AW1088" s="47" t="e">
        <f t="shared" si="503"/>
        <v>#REF!</v>
      </c>
      <c r="AX1088" s="50" t="e">
        <f>VLOOKUP(Audit!#REF!,$V$3:$AE$12,7,FALSE)&amp; IF(Audit!#REF!=10,Audit!#REF!,"")</f>
        <v>#REF!</v>
      </c>
      <c r="AY1088" s="50" t="e">
        <f>VLOOKUP(Audit!#REF!,$V$13:$AE$22,7,FALSE) &amp; IF(Audit!#REF!=10,Audit!#REF!,"")</f>
        <v>#REF!</v>
      </c>
      <c r="AZ1088" s="47" t="e">
        <f t="shared" si="504"/>
        <v>#REF!</v>
      </c>
      <c r="BA1088" s="50" t="e">
        <f>VLOOKUP(Audit!#REF!,$V$3:$AE$12,8,FALSE)&amp; Audit!#REF! &amp; IF(Audit!#REF!=10,Audit!#REF!,"")</f>
        <v>#REF!</v>
      </c>
      <c r="BB1088" s="50" t="e">
        <f>VLOOKUP(Audit!#REF!,$V$13:$AE$22,8,FALSE) &amp; IF(Audit!#REF!=10,Audit!#REF!,"")</f>
        <v>#REF!</v>
      </c>
      <c r="BC1088" s="47" t="e">
        <f t="shared" si="505"/>
        <v>#REF!</v>
      </c>
      <c r="BD1088" s="50" t="e">
        <f>VLOOKUP(Audit!#REF!,$V$3:$AE$12,9,FALSE)&amp; IF(Audit!#REF!=10,Audit!#REF!,"")</f>
        <v>#REF!</v>
      </c>
      <c r="BE1088" s="50" t="e">
        <f>VLOOKUP(Audit!#REF!,$V$13:$AE$22,9,FALSE) &amp; IF(Audit!#REF!=10,Audit!#REF!,"") &amp; IF(Audit!#REF!&lt;&gt;1,U1088,"")</f>
        <v>#REF!</v>
      </c>
      <c r="BF1088" s="47" t="e">
        <f t="shared" si="506"/>
        <v>#REF!</v>
      </c>
      <c r="BG1088" s="50" t="e">
        <f>VLOOKUP(Audit!#REF!,$V$3:$AE$12,10,FALSE) &amp; Audit!#REF! &amp; IF(Audit!#REF!=10,Audit!#REF!,"")</f>
        <v>#REF!</v>
      </c>
      <c r="BH1088" s="50" t="e">
        <f>VLOOKUP(Audit!#REF!,$V$13:$AE$22,10,FALSE) &amp; IF(Audit!#REF!=10,Audit!#REF!,"") &amp; IF(Audit!#REF!&lt;&gt;1,U1088,"")</f>
        <v>#REF!</v>
      </c>
      <c r="BI1088" s="47" t="e">
        <f t="shared" si="507"/>
        <v>#REF!</v>
      </c>
      <c r="BJ1088" s="48" t="str">
        <f t="shared" si="508"/>
        <v/>
      </c>
      <c r="BK1088" s="48" t="str">
        <f t="shared" si="509"/>
        <v/>
      </c>
      <c r="BL1088" s="48" t="str">
        <f t="shared" si="510"/>
        <v/>
      </c>
      <c r="BM1088" s="48" t="str">
        <f t="shared" si="511"/>
        <v/>
      </c>
      <c r="BN1088" s="48" t="str">
        <f t="shared" si="512"/>
        <v/>
      </c>
      <c r="BO1088" s="48" t="str">
        <f t="shared" si="513"/>
        <v/>
      </c>
      <c r="BP1088" s="48" t="str">
        <f t="shared" si="514"/>
        <v/>
      </c>
      <c r="BQ1088" s="48" t="str">
        <f t="shared" si="515"/>
        <v/>
      </c>
      <c r="BR1088" s="48" t="str">
        <f t="shared" si="516"/>
        <v/>
      </c>
      <c r="BS1088" s="48" t="str">
        <f t="shared" si="517"/>
        <v/>
      </c>
      <c r="BT1088" s="48" t="str">
        <f t="shared" si="518"/>
        <v/>
      </c>
      <c r="BU1088" s="48" t="str">
        <f t="shared" si="519"/>
        <v/>
      </c>
    </row>
    <row r="1089" spans="1:73">
      <c r="A1089" s="10" t="e">
        <f>Audit!#REF!</f>
        <v>#REF!</v>
      </c>
      <c r="B1089" s="10" t="e">
        <f t="shared" si="490"/>
        <v>#REF!</v>
      </c>
      <c r="C1089" s="17" t="e">
        <f>VLOOKUP(Audit!#REF!,$V$3:$AE$12,2,FALSE) &amp; VLOOKUP(Audit!#REF!,$V$13:$AE$22,2,FALSE)&amp; IF(Audit!#REF!=10,Audit!#REF!&amp;Audit!#REF!,"")</f>
        <v>#REF!</v>
      </c>
      <c r="D1089" s="17" t="e">
        <f>VLOOKUP(Audit!#REF!,$V$3:$AE$12,3,FALSE) &amp; VLOOKUP(Audit!#REF!,$V$13:$AE$22,3,FALSE) &amp;IF(Audit!#REF!=10,Audit!#REF!&amp;Audit!#REF!,"")</f>
        <v>#REF!</v>
      </c>
      <c r="E1089" s="17" t="e">
        <f>VLOOKUP(Audit!#REF!,$V$3:$AE$12,4,FALSE)&amp; Audit!#REF! &amp; VLOOKUP(Audit!#REF!,$V$13:$AE$22,4,FALSE)&amp; IF(Audit!#REF!=10,Audit!#REF!&amp;Audit!#REF!,"")</f>
        <v>#REF!</v>
      </c>
      <c r="F1089" s="17" t="e">
        <f>VLOOKUP(Audit!#REF!,$V$3:$AE$12,5,FALSE) &amp; VLOOKUP(Audit!#REF!,$V$13:$AE$22,5,FALSE)&amp; IF(Audit!#REF!=10,Audit!#REF!&amp;Audit!#REF!,"")</f>
        <v>#REF!</v>
      </c>
      <c r="G1089" s="17" t="e">
        <f>VLOOKUP(Audit!#REF!,$V$3:$AE$12,6,FALSE) &amp; VLOOKUP(Audit!#REF!,$V$13:$AE$22,6,FALSE)&amp; IF(Audit!#REF!=10,Audit!#REF!&amp;Audit!#REF!,"")</f>
        <v>#REF!</v>
      </c>
      <c r="H1089" s="17" t="e">
        <f>VLOOKUP(Audit!#REF!,$V$3:$AE$12,7,FALSE) &amp; VLOOKUP(Audit!#REF!,$V$13:$AE$22,7,FALSE)&amp;IF(Audit!#REF!=10,Audit!#REF!&amp;Audit!#REF!,"")</f>
        <v>#REF!</v>
      </c>
      <c r="I1089" s="17" t="e">
        <f>VLOOKUP(Audit!#REF!,$V$3:$AE$12,8,FALSE) &amp; Audit!#REF! &amp; VLOOKUP(Audit!#REF!,$V$13:$AE$22,8,FALSE)&amp;IF(Audit!#REF!=10,Audit!#REF!&amp;Audit!#REF!,"")</f>
        <v>#REF!</v>
      </c>
      <c r="J1089" s="17" t="e">
        <f>VLOOKUP(Audit!#REF!,$V$3:$AE$12,9,FALSE) &amp; VLOOKUP(Audit!#REF!,$V$13:$AE$22,9,FALSE) &amp; IF(Audit!#REF!=10,Audit!#REF!&amp;Audit!#REF!,"") &amp; IF(Audit!#REF!&lt;&gt;1,U1089,"")</f>
        <v>#REF!</v>
      </c>
      <c r="K1089" s="17" t="e">
        <f>VLOOKUP(Audit!#REF!,$V$3:$AE$12,10,FALSE) &amp; Audit!#REF! &amp; VLOOKUP(Audit!#REF!,$V$13:$AE$22,10,FALSE) &amp; IF(Audit!#REF!=10,Audit!#REF!&amp;Audit!#REF!,"") &amp; IF(Audit!#REF!&lt;&gt;1,U1089,"")</f>
        <v>#REF!</v>
      </c>
      <c r="L1089" s="10" t="e">
        <f>Audit!#REF!</f>
        <v>#REF!</v>
      </c>
      <c r="M1089" s="10" t="e">
        <f t="shared" si="491"/>
        <v>#REF!</v>
      </c>
      <c r="N1089" s="10" t="e">
        <f t="shared" si="492"/>
        <v>#REF!</v>
      </c>
      <c r="O1089" s="10" t="e">
        <f t="shared" si="493"/>
        <v>#REF!</v>
      </c>
      <c r="P1089" s="10" t="e">
        <f t="shared" si="494"/>
        <v>#REF!</v>
      </c>
      <c r="Q1089" s="10" t="e">
        <f t="shared" si="495"/>
        <v>#REF!</v>
      </c>
      <c r="R1089" s="10" t="e">
        <f t="shared" si="496"/>
        <v>#REF!</v>
      </c>
      <c r="S1089" s="10" t="e">
        <f t="shared" si="497"/>
        <v>#REF!</v>
      </c>
      <c r="T1089" s="10" t="e">
        <f t="shared" si="498"/>
        <v>#REF!</v>
      </c>
      <c r="U1089" s="17" t="e">
        <f>IF(Audit!#REF!="","",VLOOKUP(Audit!#REF!,$W$26:$X$35,2,FALSE)) &amp; Audit!#REF! &amp; IF(Audit!#REF!="","",IF(Audit!#REF!&lt;=1.4,VLOOKUP(Audit!#REF!,$W$38:X1134,2,FALSE),VLOOKUP(Audit!#REF!,$W$51:$X$61,2,FALSE))) &amp; IF(Audit!#REF!="","",VLOOKUP(Audit!#REF!,$Y$26:$Z$35,2,FALSE) &amp; Audit!#REF! &amp; IF(Audit!#REF!="","",IF(Audit!#REF!&lt;=1.4,VLOOKUP(Audit!#REF!,$Y$38:$Z$48,2,FALSE),VLOOKUP(Audit!#REF!,$Y$51:$Z$61,2,FALSE))))</f>
        <v>#REF!</v>
      </c>
      <c r="V1089" s="21"/>
      <c r="AH1089" s="49" t="e">
        <f>Audit!#REF!</f>
        <v>#REF!</v>
      </c>
      <c r="AI1089" s="50" t="e">
        <f>VLOOKUP(Audit!#REF!,$V$3:$AE$12,2,FALSE)&amp; IF(Audit!#REF!=10,Audit!#REF!,"")</f>
        <v>#REF!</v>
      </c>
      <c r="AJ1089" s="50" t="e">
        <f>VLOOKUP(Audit!#REF!,$V$13:$AE$22,2,FALSE)&amp; IF(Audit!#REF!=10,Audit!#REF!,"")</f>
        <v>#REF!</v>
      </c>
      <c r="AK1089" s="47" t="e">
        <f t="shared" si="499"/>
        <v>#REF!</v>
      </c>
      <c r="AL1089" s="50" t="e">
        <f>VLOOKUP(Audit!#REF!,$V$3:$AE$12,3,FALSE)&amp; IF(Audit!#REF!=10,Audit!#REF!,"")</f>
        <v>#REF!</v>
      </c>
      <c r="AM1089" s="50" t="e">
        <f>VLOOKUP(Audit!#REF!,$V$13:$AE$22,3,FALSE)&amp; IF(Audit!#REF!=10,Audit!#REF!,"")</f>
        <v>#REF!</v>
      </c>
      <c r="AN1089" s="47" t="e">
        <f t="shared" si="500"/>
        <v>#REF!</v>
      </c>
      <c r="AO1089" s="50" t="e">
        <f>VLOOKUP(Audit!#REF!,$V$3:$AE$12,4,FALSE) &amp;  Audit!#REF! &amp; IF(Audit!#REF!=10,Audit!#REF!,"")</f>
        <v>#REF!</v>
      </c>
      <c r="AP1089" s="50" t="e">
        <f>VLOOKUP(Audit!#REF!,$V$13:$AE$22,4,FALSE)&amp; IF(Audit!#REF!=10,Audit!#REF!,"")</f>
        <v>#REF!</v>
      </c>
      <c r="AQ1089" s="47" t="e">
        <f t="shared" si="501"/>
        <v>#REF!</v>
      </c>
      <c r="AR1089" s="50" t="e">
        <f>VLOOKUP(Audit!#REF!,$V$3:$AE$12,5,FALSE)&amp; IF(Audit!#REF!=10,Audit!#REF!,"")</f>
        <v>#REF!</v>
      </c>
      <c r="AS1089" s="50" t="e">
        <f>VLOOKUP(Audit!#REF!,$V$13:$AE$22,5,FALSE)&amp; IF(Audit!#REF!=10,Audit!#REF!,"")</f>
        <v>#REF!</v>
      </c>
      <c r="AT1089" s="47" t="e">
        <f t="shared" si="502"/>
        <v>#REF!</v>
      </c>
      <c r="AU1089" s="50" t="e">
        <f>VLOOKUP(Audit!#REF!,$V$3:$AE$12,6,FALSE)&amp; IF(Audit!#REF!=10,Audit!#REF!,"")</f>
        <v>#REF!</v>
      </c>
      <c r="AV1089" s="50" t="e">
        <f>VLOOKUP(Audit!#REF!,$V$13:$AE$22,6,FALSE)&amp; IF(Audit!#REF!=10,Audit!#REF!,"")</f>
        <v>#REF!</v>
      </c>
      <c r="AW1089" s="47" t="e">
        <f t="shared" si="503"/>
        <v>#REF!</v>
      </c>
      <c r="AX1089" s="50" t="e">
        <f>VLOOKUP(Audit!#REF!,$V$3:$AE$12,7,FALSE)&amp; IF(Audit!#REF!=10,Audit!#REF!,"")</f>
        <v>#REF!</v>
      </c>
      <c r="AY1089" s="50" t="e">
        <f>VLOOKUP(Audit!#REF!,$V$13:$AE$22,7,FALSE) &amp; IF(Audit!#REF!=10,Audit!#REF!,"")</f>
        <v>#REF!</v>
      </c>
      <c r="AZ1089" s="47" t="e">
        <f t="shared" si="504"/>
        <v>#REF!</v>
      </c>
      <c r="BA1089" s="50" t="e">
        <f>VLOOKUP(Audit!#REF!,$V$3:$AE$12,8,FALSE)&amp; Audit!#REF! &amp; IF(Audit!#REF!=10,Audit!#REF!,"")</f>
        <v>#REF!</v>
      </c>
      <c r="BB1089" s="50" t="e">
        <f>VLOOKUP(Audit!#REF!,$V$13:$AE$22,8,FALSE) &amp; IF(Audit!#REF!=10,Audit!#REF!,"")</f>
        <v>#REF!</v>
      </c>
      <c r="BC1089" s="47" t="e">
        <f t="shared" si="505"/>
        <v>#REF!</v>
      </c>
      <c r="BD1089" s="50" t="e">
        <f>VLOOKUP(Audit!#REF!,$V$3:$AE$12,9,FALSE)&amp; IF(Audit!#REF!=10,Audit!#REF!,"")</f>
        <v>#REF!</v>
      </c>
      <c r="BE1089" s="50" t="e">
        <f>VLOOKUP(Audit!#REF!,$V$13:$AE$22,9,FALSE) &amp; IF(Audit!#REF!=10,Audit!#REF!,"") &amp; IF(Audit!#REF!&lt;&gt;1,U1089,"")</f>
        <v>#REF!</v>
      </c>
      <c r="BF1089" s="47" t="e">
        <f t="shared" si="506"/>
        <v>#REF!</v>
      </c>
      <c r="BG1089" s="50" t="e">
        <f>VLOOKUP(Audit!#REF!,$V$3:$AE$12,10,FALSE) &amp; Audit!#REF! &amp; IF(Audit!#REF!=10,Audit!#REF!,"")</f>
        <v>#REF!</v>
      </c>
      <c r="BH1089" s="50" t="e">
        <f>VLOOKUP(Audit!#REF!,$V$13:$AE$22,10,FALSE) &amp; IF(Audit!#REF!=10,Audit!#REF!,"") &amp; IF(Audit!#REF!&lt;&gt;1,U1089,"")</f>
        <v>#REF!</v>
      </c>
      <c r="BI1089" s="47" t="e">
        <f t="shared" si="507"/>
        <v>#REF!</v>
      </c>
      <c r="BJ1089" s="48" t="str">
        <f t="shared" si="508"/>
        <v/>
      </c>
      <c r="BK1089" s="48" t="str">
        <f t="shared" si="509"/>
        <v/>
      </c>
      <c r="BL1089" s="48" t="str">
        <f t="shared" si="510"/>
        <v/>
      </c>
      <c r="BM1089" s="48" t="str">
        <f t="shared" si="511"/>
        <v/>
      </c>
      <c r="BN1089" s="48" t="str">
        <f t="shared" si="512"/>
        <v/>
      </c>
      <c r="BO1089" s="48" t="str">
        <f t="shared" si="513"/>
        <v/>
      </c>
      <c r="BP1089" s="48" t="str">
        <f t="shared" si="514"/>
        <v/>
      </c>
      <c r="BQ1089" s="48" t="str">
        <f t="shared" si="515"/>
        <v/>
      </c>
      <c r="BR1089" s="48" t="str">
        <f t="shared" si="516"/>
        <v/>
      </c>
      <c r="BS1089" s="48" t="str">
        <f t="shared" si="517"/>
        <v/>
      </c>
      <c r="BT1089" s="48" t="str">
        <f t="shared" si="518"/>
        <v/>
      </c>
      <c r="BU1089" s="48" t="str">
        <f t="shared" si="519"/>
        <v/>
      </c>
    </row>
    <row r="1090" spans="1:73">
      <c r="A1090" s="10" t="e">
        <f>Audit!#REF!</f>
        <v>#REF!</v>
      </c>
      <c r="B1090" s="10" t="e">
        <f t="shared" si="490"/>
        <v>#REF!</v>
      </c>
      <c r="C1090" s="17" t="e">
        <f>VLOOKUP(Audit!#REF!,$V$3:$AE$12,2,FALSE) &amp; VLOOKUP(Audit!#REF!,$V$13:$AE$22,2,FALSE)&amp; IF(Audit!#REF!=10,Audit!#REF!&amp;Audit!#REF!,"")</f>
        <v>#REF!</v>
      </c>
      <c r="D1090" s="17" t="e">
        <f>VLOOKUP(Audit!#REF!,$V$3:$AE$12,3,FALSE) &amp; VLOOKUP(Audit!#REF!,$V$13:$AE$22,3,FALSE) &amp;IF(Audit!#REF!=10,Audit!#REF!&amp;Audit!#REF!,"")</f>
        <v>#REF!</v>
      </c>
      <c r="E1090" s="17" t="e">
        <f>VLOOKUP(Audit!#REF!,$V$3:$AE$12,4,FALSE)&amp; Audit!#REF! &amp; VLOOKUP(Audit!#REF!,$V$13:$AE$22,4,FALSE)&amp; IF(Audit!#REF!=10,Audit!#REF!&amp;Audit!#REF!,"")</f>
        <v>#REF!</v>
      </c>
      <c r="F1090" s="17" t="e">
        <f>VLOOKUP(Audit!#REF!,$V$3:$AE$12,5,FALSE) &amp; VLOOKUP(Audit!#REF!,$V$13:$AE$22,5,FALSE)&amp; IF(Audit!#REF!=10,Audit!#REF!&amp;Audit!#REF!,"")</f>
        <v>#REF!</v>
      </c>
      <c r="G1090" s="17" t="e">
        <f>VLOOKUP(Audit!#REF!,$V$3:$AE$12,6,FALSE) &amp; VLOOKUP(Audit!#REF!,$V$13:$AE$22,6,FALSE)&amp; IF(Audit!#REF!=10,Audit!#REF!&amp;Audit!#REF!,"")</f>
        <v>#REF!</v>
      </c>
      <c r="H1090" s="17" t="e">
        <f>VLOOKUP(Audit!#REF!,$V$3:$AE$12,7,FALSE) &amp; VLOOKUP(Audit!#REF!,$V$13:$AE$22,7,FALSE)&amp;IF(Audit!#REF!=10,Audit!#REF!&amp;Audit!#REF!,"")</f>
        <v>#REF!</v>
      </c>
      <c r="I1090" s="17" t="e">
        <f>VLOOKUP(Audit!#REF!,$V$3:$AE$12,8,FALSE) &amp; Audit!#REF! &amp; VLOOKUP(Audit!#REF!,$V$13:$AE$22,8,FALSE)&amp;IF(Audit!#REF!=10,Audit!#REF!&amp;Audit!#REF!,"")</f>
        <v>#REF!</v>
      </c>
      <c r="J1090" s="17" t="e">
        <f>VLOOKUP(Audit!#REF!,$V$3:$AE$12,9,FALSE) &amp; VLOOKUP(Audit!#REF!,$V$13:$AE$22,9,FALSE) &amp; IF(Audit!#REF!=10,Audit!#REF!&amp;Audit!#REF!,"") &amp; IF(Audit!#REF!&lt;&gt;1,U1090,"")</f>
        <v>#REF!</v>
      </c>
      <c r="K1090" s="17" t="e">
        <f>VLOOKUP(Audit!#REF!,$V$3:$AE$12,10,FALSE) &amp; Audit!#REF! &amp; VLOOKUP(Audit!#REF!,$V$13:$AE$22,10,FALSE) &amp; IF(Audit!#REF!=10,Audit!#REF!&amp;Audit!#REF!,"") &amp; IF(Audit!#REF!&lt;&gt;1,U1090,"")</f>
        <v>#REF!</v>
      </c>
      <c r="L1090" s="10" t="e">
        <f>Audit!#REF!</f>
        <v>#REF!</v>
      </c>
      <c r="M1090" s="10" t="e">
        <f t="shared" si="491"/>
        <v>#REF!</v>
      </c>
      <c r="N1090" s="10" t="e">
        <f t="shared" si="492"/>
        <v>#REF!</v>
      </c>
      <c r="O1090" s="10" t="e">
        <f t="shared" si="493"/>
        <v>#REF!</v>
      </c>
      <c r="P1090" s="10" t="e">
        <f t="shared" si="494"/>
        <v>#REF!</v>
      </c>
      <c r="Q1090" s="10" t="e">
        <f t="shared" si="495"/>
        <v>#REF!</v>
      </c>
      <c r="R1090" s="10" t="e">
        <f t="shared" si="496"/>
        <v>#REF!</v>
      </c>
      <c r="S1090" s="10" t="e">
        <f t="shared" si="497"/>
        <v>#REF!</v>
      </c>
      <c r="T1090" s="10" t="e">
        <f t="shared" si="498"/>
        <v>#REF!</v>
      </c>
      <c r="U1090" s="17" t="e">
        <f>IF(Audit!#REF!="","",VLOOKUP(Audit!#REF!,$W$26:$X$35,2,FALSE)) &amp; Audit!#REF! &amp; IF(Audit!#REF!="","",IF(Audit!#REF!&lt;=1.4,VLOOKUP(Audit!#REF!,$W$38:X1135,2,FALSE),VLOOKUP(Audit!#REF!,$W$51:$X$61,2,FALSE))) &amp; IF(Audit!#REF!="","",VLOOKUP(Audit!#REF!,$Y$26:$Z$35,2,FALSE) &amp; Audit!#REF! &amp; IF(Audit!#REF!="","",IF(Audit!#REF!&lt;=1.4,VLOOKUP(Audit!#REF!,$Y$38:$Z$48,2,FALSE),VLOOKUP(Audit!#REF!,$Y$51:$Z$61,2,FALSE))))</f>
        <v>#REF!</v>
      </c>
      <c r="V1090" s="21"/>
      <c r="AH1090" s="49" t="e">
        <f>Audit!#REF!</f>
        <v>#REF!</v>
      </c>
      <c r="AI1090" s="50" t="e">
        <f>VLOOKUP(Audit!#REF!,$V$3:$AE$12,2,FALSE)&amp; IF(Audit!#REF!=10,Audit!#REF!,"")</f>
        <v>#REF!</v>
      </c>
      <c r="AJ1090" s="50" t="e">
        <f>VLOOKUP(Audit!#REF!,$V$13:$AE$22,2,FALSE)&amp; IF(Audit!#REF!=10,Audit!#REF!,"")</f>
        <v>#REF!</v>
      </c>
      <c r="AK1090" s="47" t="e">
        <f t="shared" si="499"/>
        <v>#REF!</v>
      </c>
      <c r="AL1090" s="50" t="e">
        <f>VLOOKUP(Audit!#REF!,$V$3:$AE$12,3,FALSE)&amp; IF(Audit!#REF!=10,Audit!#REF!,"")</f>
        <v>#REF!</v>
      </c>
      <c r="AM1090" s="50" t="e">
        <f>VLOOKUP(Audit!#REF!,$V$13:$AE$22,3,FALSE)&amp; IF(Audit!#REF!=10,Audit!#REF!,"")</f>
        <v>#REF!</v>
      </c>
      <c r="AN1090" s="47" t="e">
        <f t="shared" si="500"/>
        <v>#REF!</v>
      </c>
      <c r="AO1090" s="50" t="e">
        <f>VLOOKUP(Audit!#REF!,$V$3:$AE$12,4,FALSE) &amp;  Audit!#REF! &amp; IF(Audit!#REF!=10,Audit!#REF!,"")</f>
        <v>#REF!</v>
      </c>
      <c r="AP1090" s="50" t="e">
        <f>VLOOKUP(Audit!#REF!,$V$13:$AE$22,4,FALSE)&amp; IF(Audit!#REF!=10,Audit!#REF!,"")</f>
        <v>#REF!</v>
      </c>
      <c r="AQ1090" s="47" t="e">
        <f t="shared" si="501"/>
        <v>#REF!</v>
      </c>
      <c r="AR1090" s="50" t="e">
        <f>VLOOKUP(Audit!#REF!,$V$3:$AE$12,5,FALSE)&amp; IF(Audit!#REF!=10,Audit!#REF!,"")</f>
        <v>#REF!</v>
      </c>
      <c r="AS1090" s="50" t="e">
        <f>VLOOKUP(Audit!#REF!,$V$13:$AE$22,5,FALSE)&amp; IF(Audit!#REF!=10,Audit!#REF!,"")</f>
        <v>#REF!</v>
      </c>
      <c r="AT1090" s="47" t="e">
        <f t="shared" si="502"/>
        <v>#REF!</v>
      </c>
      <c r="AU1090" s="50" t="e">
        <f>VLOOKUP(Audit!#REF!,$V$3:$AE$12,6,FALSE)&amp; IF(Audit!#REF!=10,Audit!#REF!,"")</f>
        <v>#REF!</v>
      </c>
      <c r="AV1090" s="50" t="e">
        <f>VLOOKUP(Audit!#REF!,$V$13:$AE$22,6,FALSE)&amp; IF(Audit!#REF!=10,Audit!#REF!,"")</f>
        <v>#REF!</v>
      </c>
      <c r="AW1090" s="47" t="e">
        <f t="shared" si="503"/>
        <v>#REF!</v>
      </c>
      <c r="AX1090" s="50" t="e">
        <f>VLOOKUP(Audit!#REF!,$V$3:$AE$12,7,FALSE)&amp; IF(Audit!#REF!=10,Audit!#REF!,"")</f>
        <v>#REF!</v>
      </c>
      <c r="AY1090" s="50" t="e">
        <f>VLOOKUP(Audit!#REF!,$V$13:$AE$22,7,FALSE) &amp; IF(Audit!#REF!=10,Audit!#REF!,"")</f>
        <v>#REF!</v>
      </c>
      <c r="AZ1090" s="47" t="e">
        <f t="shared" si="504"/>
        <v>#REF!</v>
      </c>
      <c r="BA1090" s="50" t="e">
        <f>VLOOKUP(Audit!#REF!,$V$3:$AE$12,8,FALSE)&amp; Audit!#REF! &amp; IF(Audit!#REF!=10,Audit!#REF!,"")</f>
        <v>#REF!</v>
      </c>
      <c r="BB1090" s="50" t="e">
        <f>VLOOKUP(Audit!#REF!,$V$13:$AE$22,8,FALSE) &amp; IF(Audit!#REF!=10,Audit!#REF!,"")</f>
        <v>#REF!</v>
      </c>
      <c r="BC1090" s="47" t="e">
        <f t="shared" si="505"/>
        <v>#REF!</v>
      </c>
      <c r="BD1090" s="50" t="e">
        <f>VLOOKUP(Audit!#REF!,$V$3:$AE$12,9,FALSE)&amp; IF(Audit!#REF!=10,Audit!#REF!,"")</f>
        <v>#REF!</v>
      </c>
      <c r="BE1090" s="50" t="e">
        <f>VLOOKUP(Audit!#REF!,$V$13:$AE$22,9,FALSE) &amp; IF(Audit!#REF!=10,Audit!#REF!,"") &amp; IF(Audit!#REF!&lt;&gt;1,U1090,"")</f>
        <v>#REF!</v>
      </c>
      <c r="BF1090" s="47" t="e">
        <f t="shared" si="506"/>
        <v>#REF!</v>
      </c>
      <c r="BG1090" s="50" t="e">
        <f>VLOOKUP(Audit!#REF!,$V$3:$AE$12,10,FALSE) &amp; Audit!#REF! &amp; IF(Audit!#REF!=10,Audit!#REF!,"")</f>
        <v>#REF!</v>
      </c>
      <c r="BH1090" s="50" t="e">
        <f>VLOOKUP(Audit!#REF!,$V$13:$AE$22,10,FALSE) &amp; IF(Audit!#REF!=10,Audit!#REF!,"") &amp; IF(Audit!#REF!&lt;&gt;1,U1090,"")</f>
        <v>#REF!</v>
      </c>
      <c r="BI1090" s="47" t="e">
        <f t="shared" si="507"/>
        <v>#REF!</v>
      </c>
      <c r="BJ1090" s="48" t="str">
        <f t="shared" si="508"/>
        <v/>
      </c>
      <c r="BK1090" s="48" t="str">
        <f t="shared" si="509"/>
        <v/>
      </c>
      <c r="BL1090" s="48" t="str">
        <f t="shared" si="510"/>
        <v/>
      </c>
      <c r="BM1090" s="48" t="str">
        <f t="shared" si="511"/>
        <v/>
      </c>
      <c r="BN1090" s="48" t="str">
        <f t="shared" si="512"/>
        <v/>
      </c>
      <c r="BO1090" s="48" t="str">
        <f t="shared" si="513"/>
        <v/>
      </c>
      <c r="BP1090" s="48" t="str">
        <f t="shared" si="514"/>
        <v/>
      </c>
      <c r="BQ1090" s="48" t="str">
        <f t="shared" si="515"/>
        <v/>
      </c>
      <c r="BR1090" s="48" t="str">
        <f t="shared" si="516"/>
        <v/>
      </c>
      <c r="BS1090" s="48" t="str">
        <f t="shared" si="517"/>
        <v/>
      </c>
      <c r="BT1090" s="48" t="str">
        <f t="shared" si="518"/>
        <v/>
      </c>
      <c r="BU1090" s="48" t="str">
        <f t="shared" si="519"/>
        <v/>
      </c>
    </row>
    <row r="1091" spans="1:73">
      <c r="A1091" s="10" t="e">
        <f>Audit!#REF!</f>
        <v>#REF!</v>
      </c>
      <c r="B1091" s="10" t="e">
        <f t="shared" si="490"/>
        <v>#REF!</v>
      </c>
      <c r="C1091" s="17" t="e">
        <f>VLOOKUP(Audit!#REF!,$V$3:$AE$12,2,FALSE) &amp; VLOOKUP(Audit!#REF!,$V$13:$AE$22,2,FALSE)&amp; IF(Audit!#REF!=10,Audit!#REF!&amp;Audit!#REF!,"")</f>
        <v>#REF!</v>
      </c>
      <c r="D1091" s="17" t="e">
        <f>VLOOKUP(Audit!#REF!,$V$3:$AE$12,3,FALSE) &amp; VLOOKUP(Audit!#REF!,$V$13:$AE$22,3,FALSE) &amp;IF(Audit!#REF!=10,Audit!#REF!&amp;Audit!#REF!,"")</f>
        <v>#REF!</v>
      </c>
      <c r="E1091" s="17" t="e">
        <f>VLOOKUP(Audit!#REF!,$V$3:$AE$12,4,FALSE)&amp; Audit!#REF! &amp; VLOOKUP(Audit!#REF!,$V$13:$AE$22,4,FALSE)&amp; IF(Audit!#REF!=10,Audit!#REF!&amp;Audit!#REF!,"")</f>
        <v>#REF!</v>
      </c>
      <c r="F1091" s="17" t="e">
        <f>VLOOKUP(Audit!#REF!,$V$3:$AE$12,5,FALSE) &amp; VLOOKUP(Audit!#REF!,$V$13:$AE$22,5,FALSE)&amp; IF(Audit!#REF!=10,Audit!#REF!&amp;Audit!#REF!,"")</f>
        <v>#REF!</v>
      </c>
      <c r="G1091" s="17" t="e">
        <f>VLOOKUP(Audit!#REF!,$V$3:$AE$12,6,FALSE) &amp; VLOOKUP(Audit!#REF!,$V$13:$AE$22,6,FALSE)&amp; IF(Audit!#REF!=10,Audit!#REF!&amp;Audit!#REF!,"")</f>
        <v>#REF!</v>
      </c>
      <c r="H1091" s="17" t="e">
        <f>VLOOKUP(Audit!#REF!,$V$3:$AE$12,7,FALSE) &amp; VLOOKUP(Audit!#REF!,$V$13:$AE$22,7,FALSE)&amp;IF(Audit!#REF!=10,Audit!#REF!&amp;Audit!#REF!,"")</f>
        <v>#REF!</v>
      </c>
      <c r="I1091" s="17" t="e">
        <f>VLOOKUP(Audit!#REF!,$V$3:$AE$12,8,FALSE) &amp; Audit!#REF! &amp; VLOOKUP(Audit!#REF!,$V$13:$AE$22,8,FALSE)&amp;IF(Audit!#REF!=10,Audit!#REF!&amp;Audit!#REF!,"")</f>
        <v>#REF!</v>
      </c>
      <c r="J1091" s="17" t="e">
        <f>VLOOKUP(Audit!#REF!,$V$3:$AE$12,9,FALSE) &amp; VLOOKUP(Audit!#REF!,$V$13:$AE$22,9,FALSE) &amp; IF(Audit!#REF!=10,Audit!#REF!&amp;Audit!#REF!,"") &amp; IF(Audit!#REF!&lt;&gt;1,U1091,"")</f>
        <v>#REF!</v>
      </c>
      <c r="K1091" s="17" t="e">
        <f>VLOOKUP(Audit!#REF!,$V$3:$AE$12,10,FALSE) &amp; Audit!#REF! &amp; VLOOKUP(Audit!#REF!,$V$13:$AE$22,10,FALSE) &amp; IF(Audit!#REF!=10,Audit!#REF!&amp;Audit!#REF!,"") &amp; IF(Audit!#REF!&lt;&gt;1,U1091,"")</f>
        <v>#REF!</v>
      </c>
      <c r="L1091" s="10" t="e">
        <f>Audit!#REF!</f>
        <v>#REF!</v>
      </c>
      <c r="M1091" s="10" t="e">
        <f t="shared" si="491"/>
        <v>#REF!</v>
      </c>
      <c r="N1091" s="10" t="e">
        <f t="shared" si="492"/>
        <v>#REF!</v>
      </c>
      <c r="O1091" s="10" t="e">
        <f t="shared" si="493"/>
        <v>#REF!</v>
      </c>
      <c r="P1091" s="10" t="e">
        <f t="shared" si="494"/>
        <v>#REF!</v>
      </c>
      <c r="Q1091" s="10" t="e">
        <f t="shared" si="495"/>
        <v>#REF!</v>
      </c>
      <c r="R1091" s="10" t="e">
        <f t="shared" si="496"/>
        <v>#REF!</v>
      </c>
      <c r="S1091" s="10" t="e">
        <f t="shared" si="497"/>
        <v>#REF!</v>
      </c>
      <c r="T1091" s="10" t="e">
        <f t="shared" si="498"/>
        <v>#REF!</v>
      </c>
      <c r="U1091" s="17" t="e">
        <f>IF(Audit!#REF!="","",VLOOKUP(Audit!#REF!,$W$26:$X$35,2,FALSE)) &amp; Audit!#REF! &amp; IF(Audit!#REF!="","",IF(Audit!#REF!&lt;=1.4,VLOOKUP(Audit!#REF!,$W$38:X1136,2,FALSE),VLOOKUP(Audit!#REF!,$W$51:$X$61,2,FALSE))) &amp; IF(Audit!#REF!="","",VLOOKUP(Audit!#REF!,$Y$26:$Z$35,2,FALSE) &amp; Audit!#REF! &amp; IF(Audit!#REF!="","",IF(Audit!#REF!&lt;=1.4,VLOOKUP(Audit!#REF!,$Y$38:$Z$48,2,FALSE),VLOOKUP(Audit!#REF!,$Y$51:$Z$61,2,FALSE))))</f>
        <v>#REF!</v>
      </c>
      <c r="V1091" s="21"/>
      <c r="AH1091" s="49" t="e">
        <f>Audit!#REF!</f>
        <v>#REF!</v>
      </c>
      <c r="AI1091" s="50" t="e">
        <f>VLOOKUP(Audit!#REF!,$V$3:$AE$12,2,FALSE)&amp; IF(Audit!#REF!=10,Audit!#REF!,"")</f>
        <v>#REF!</v>
      </c>
      <c r="AJ1091" s="50" t="e">
        <f>VLOOKUP(Audit!#REF!,$V$13:$AE$22,2,FALSE)&amp; IF(Audit!#REF!=10,Audit!#REF!,"")</f>
        <v>#REF!</v>
      </c>
      <c r="AK1091" s="47" t="e">
        <f t="shared" si="499"/>
        <v>#REF!</v>
      </c>
      <c r="AL1091" s="50" t="e">
        <f>VLOOKUP(Audit!#REF!,$V$3:$AE$12,3,FALSE)&amp; IF(Audit!#REF!=10,Audit!#REF!,"")</f>
        <v>#REF!</v>
      </c>
      <c r="AM1091" s="50" t="e">
        <f>VLOOKUP(Audit!#REF!,$V$13:$AE$22,3,FALSE)&amp; IF(Audit!#REF!=10,Audit!#REF!,"")</f>
        <v>#REF!</v>
      </c>
      <c r="AN1091" s="47" t="e">
        <f t="shared" si="500"/>
        <v>#REF!</v>
      </c>
      <c r="AO1091" s="50" t="e">
        <f>VLOOKUP(Audit!#REF!,$V$3:$AE$12,4,FALSE) &amp;  Audit!#REF! &amp; IF(Audit!#REF!=10,Audit!#REF!,"")</f>
        <v>#REF!</v>
      </c>
      <c r="AP1091" s="50" t="e">
        <f>VLOOKUP(Audit!#REF!,$V$13:$AE$22,4,FALSE)&amp; IF(Audit!#REF!=10,Audit!#REF!,"")</f>
        <v>#REF!</v>
      </c>
      <c r="AQ1091" s="47" t="e">
        <f t="shared" si="501"/>
        <v>#REF!</v>
      </c>
      <c r="AR1091" s="50" t="e">
        <f>VLOOKUP(Audit!#REF!,$V$3:$AE$12,5,FALSE)&amp; IF(Audit!#REF!=10,Audit!#REF!,"")</f>
        <v>#REF!</v>
      </c>
      <c r="AS1091" s="50" t="e">
        <f>VLOOKUP(Audit!#REF!,$V$13:$AE$22,5,FALSE)&amp; IF(Audit!#REF!=10,Audit!#REF!,"")</f>
        <v>#REF!</v>
      </c>
      <c r="AT1091" s="47" t="e">
        <f t="shared" si="502"/>
        <v>#REF!</v>
      </c>
      <c r="AU1091" s="50" t="e">
        <f>VLOOKUP(Audit!#REF!,$V$3:$AE$12,6,FALSE)&amp; IF(Audit!#REF!=10,Audit!#REF!,"")</f>
        <v>#REF!</v>
      </c>
      <c r="AV1091" s="50" t="e">
        <f>VLOOKUP(Audit!#REF!,$V$13:$AE$22,6,FALSE)&amp; IF(Audit!#REF!=10,Audit!#REF!,"")</f>
        <v>#REF!</v>
      </c>
      <c r="AW1091" s="47" t="e">
        <f t="shared" si="503"/>
        <v>#REF!</v>
      </c>
      <c r="AX1091" s="50" t="e">
        <f>VLOOKUP(Audit!#REF!,$V$3:$AE$12,7,FALSE)&amp; IF(Audit!#REF!=10,Audit!#REF!,"")</f>
        <v>#REF!</v>
      </c>
      <c r="AY1091" s="50" t="e">
        <f>VLOOKUP(Audit!#REF!,$V$13:$AE$22,7,FALSE) &amp; IF(Audit!#REF!=10,Audit!#REF!,"")</f>
        <v>#REF!</v>
      </c>
      <c r="AZ1091" s="47" t="e">
        <f t="shared" si="504"/>
        <v>#REF!</v>
      </c>
      <c r="BA1091" s="50" t="e">
        <f>VLOOKUP(Audit!#REF!,$V$3:$AE$12,8,FALSE)&amp; Audit!#REF! &amp; IF(Audit!#REF!=10,Audit!#REF!,"")</f>
        <v>#REF!</v>
      </c>
      <c r="BB1091" s="50" t="e">
        <f>VLOOKUP(Audit!#REF!,$V$13:$AE$22,8,FALSE) &amp; IF(Audit!#REF!=10,Audit!#REF!,"")</f>
        <v>#REF!</v>
      </c>
      <c r="BC1091" s="47" t="e">
        <f t="shared" si="505"/>
        <v>#REF!</v>
      </c>
      <c r="BD1091" s="50" t="e">
        <f>VLOOKUP(Audit!#REF!,$V$3:$AE$12,9,FALSE)&amp; IF(Audit!#REF!=10,Audit!#REF!,"")</f>
        <v>#REF!</v>
      </c>
      <c r="BE1091" s="50" t="e">
        <f>VLOOKUP(Audit!#REF!,$V$13:$AE$22,9,FALSE) &amp; IF(Audit!#REF!=10,Audit!#REF!,"") &amp; IF(Audit!#REF!&lt;&gt;1,U1091,"")</f>
        <v>#REF!</v>
      </c>
      <c r="BF1091" s="47" t="e">
        <f t="shared" si="506"/>
        <v>#REF!</v>
      </c>
      <c r="BG1091" s="50" t="e">
        <f>VLOOKUP(Audit!#REF!,$V$3:$AE$12,10,FALSE) &amp; Audit!#REF! &amp; IF(Audit!#REF!=10,Audit!#REF!,"")</f>
        <v>#REF!</v>
      </c>
      <c r="BH1091" s="50" t="e">
        <f>VLOOKUP(Audit!#REF!,$V$13:$AE$22,10,FALSE) &amp; IF(Audit!#REF!=10,Audit!#REF!,"") &amp; IF(Audit!#REF!&lt;&gt;1,U1091,"")</f>
        <v>#REF!</v>
      </c>
      <c r="BI1091" s="47" t="e">
        <f t="shared" si="507"/>
        <v>#REF!</v>
      </c>
      <c r="BJ1091" s="48" t="str">
        <f t="shared" si="508"/>
        <v/>
      </c>
      <c r="BK1091" s="48" t="str">
        <f t="shared" si="509"/>
        <v/>
      </c>
      <c r="BL1091" s="48" t="str">
        <f t="shared" si="510"/>
        <v/>
      </c>
      <c r="BM1091" s="48" t="str">
        <f t="shared" si="511"/>
        <v/>
      </c>
      <c r="BN1091" s="48" t="str">
        <f t="shared" si="512"/>
        <v/>
      </c>
      <c r="BO1091" s="48" t="str">
        <f t="shared" si="513"/>
        <v/>
      </c>
      <c r="BP1091" s="48" t="str">
        <f t="shared" si="514"/>
        <v/>
      </c>
      <c r="BQ1091" s="48" t="str">
        <f t="shared" si="515"/>
        <v/>
      </c>
      <c r="BR1091" s="48" t="str">
        <f t="shared" si="516"/>
        <v/>
      </c>
      <c r="BS1091" s="48" t="str">
        <f t="shared" si="517"/>
        <v/>
      </c>
      <c r="BT1091" s="48" t="str">
        <f t="shared" si="518"/>
        <v/>
      </c>
      <c r="BU1091" s="48" t="str">
        <f t="shared" si="519"/>
        <v/>
      </c>
    </row>
    <row r="1092" spans="1:73">
      <c r="A1092" s="10" t="e">
        <f>Audit!#REF!</f>
        <v>#REF!</v>
      </c>
      <c r="B1092" s="10" t="e">
        <f t="shared" ref="B1092:B1155" si="520">CONCATENATE(C1092&amp;M1092&amp;D1092&amp;N1092&amp;E1092&amp;O1092&amp;F1092&amp;P1092&amp;G1092&amp;Q1092&amp;H1092&amp;R1092&amp;I1092&amp;S1092&amp;J1092&amp;T1092&amp;K1092)</f>
        <v>#REF!</v>
      </c>
      <c r="C1092" s="17" t="e">
        <f>VLOOKUP(Audit!#REF!,$V$3:$AE$12,2,FALSE) &amp; VLOOKUP(Audit!#REF!,$V$13:$AE$22,2,FALSE)&amp; IF(Audit!#REF!=10,Audit!#REF!&amp;Audit!#REF!,"")</f>
        <v>#REF!</v>
      </c>
      <c r="D1092" s="17" t="e">
        <f>VLOOKUP(Audit!#REF!,$V$3:$AE$12,3,FALSE) &amp; VLOOKUP(Audit!#REF!,$V$13:$AE$22,3,FALSE) &amp;IF(Audit!#REF!=10,Audit!#REF!&amp;Audit!#REF!,"")</f>
        <v>#REF!</v>
      </c>
      <c r="E1092" s="17" t="e">
        <f>VLOOKUP(Audit!#REF!,$V$3:$AE$12,4,FALSE)&amp; Audit!#REF! &amp; VLOOKUP(Audit!#REF!,$V$13:$AE$22,4,FALSE)&amp; IF(Audit!#REF!=10,Audit!#REF!&amp;Audit!#REF!,"")</f>
        <v>#REF!</v>
      </c>
      <c r="F1092" s="17" t="e">
        <f>VLOOKUP(Audit!#REF!,$V$3:$AE$12,5,FALSE) &amp; VLOOKUP(Audit!#REF!,$V$13:$AE$22,5,FALSE)&amp; IF(Audit!#REF!=10,Audit!#REF!&amp;Audit!#REF!,"")</f>
        <v>#REF!</v>
      </c>
      <c r="G1092" s="17" t="e">
        <f>VLOOKUP(Audit!#REF!,$V$3:$AE$12,6,FALSE) &amp; VLOOKUP(Audit!#REF!,$V$13:$AE$22,6,FALSE)&amp; IF(Audit!#REF!=10,Audit!#REF!&amp;Audit!#REF!,"")</f>
        <v>#REF!</v>
      </c>
      <c r="H1092" s="17" t="e">
        <f>VLOOKUP(Audit!#REF!,$V$3:$AE$12,7,FALSE) &amp; VLOOKUP(Audit!#REF!,$V$13:$AE$22,7,FALSE)&amp;IF(Audit!#REF!=10,Audit!#REF!&amp;Audit!#REF!,"")</f>
        <v>#REF!</v>
      </c>
      <c r="I1092" s="17" t="e">
        <f>VLOOKUP(Audit!#REF!,$V$3:$AE$12,8,FALSE) &amp; Audit!#REF! &amp; VLOOKUP(Audit!#REF!,$V$13:$AE$22,8,FALSE)&amp;IF(Audit!#REF!=10,Audit!#REF!&amp;Audit!#REF!,"")</f>
        <v>#REF!</v>
      </c>
      <c r="J1092" s="17" t="e">
        <f>VLOOKUP(Audit!#REF!,$V$3:$AE$12,9,FALSE) &amp; VLOOKUP(Audit!#REF!,$V$13:$AE$22,9,FALSE) &amp; IF(Audit!#REF!=10,Audit!#REF!&amp;Audit!#REF!,"") &amp; IF(Audit!#REF!&lt;&gt;1,U1092,"")</f>
        <v>#REF!</v>
      </c>
      <c r="K1092" s="17" t="e">
        <f>VLOOKUP(Audit!#REF!,$V$3:$AE$12,10,FALSE) &amp; Audit!#REF! &amp; VLOOKUP(Audit!#REF!,$V$13:$AE$22,10,FALSE) &amp; IF(Audit!#REF!=10,Audit!#REF!&amp;Audit!#REF!,"") &amp; IF(Audit!#REF!&lt;&gt;1,U1092,"")</f>
        <v>#REF!</v>
      </c>
      <c r="L1092" s="10" t="e">
        <f>Audit!#REF!</f>
        <v>#REF!</v>
      </c>
      <c r="M1092" s="10" t="e">
        <f t="shared" ref="M1092:M1155" si="521">IF(C1092="","",IF(D1092&lt;&gt;"",$W$23,IF(E1092&lt;&gt;"",$W$23,IF(F1092&lt;&gt;"",$W$23,IF(G1092&lt;&gt;"",$W$23,IF(H1092&lt;&gt;"",$W$23,IF(I1092&lt;&gt;"",$W$23,IF(J1092&lt;&gt;"",$W$23,IF(K1092&lt;&gt;"",$W$23,"")))))))))</f>
        <v>#REF!</v>
      </c>
      <c r="N1092" s="10" t="e">
        <f t="shared" ref="N1092:N1155" si="522">IF(D1092="","",IF(E1092&lt;&gt;"",$W$23,IF(F1092&lt;&gt;"",$W$23,IF(G1092&lt;&gt;"",$W$23,IF(H1092&lt;&gt;"",$W$23,IF(I1092&lt;&gt;"",$W$23,IF(J1092&lt;&gt;"",$W$23,IF(K1092&lt;&gt;"",$W$23,""))))))))</f>
        <v>#REF!</v>
      </c>
      <c r="O1092" s="10" t="e">
        <f t="shared" ref="O1092:O1155" si="523">IF(E1092="","",IF(F1092&lt;&gt;"",$W$23,IF(G1092&lt;&gt;"",$W$23,IF(H1092&lt;&gt;"",$W$23,IF(I1092&lt;&gt;"",$W$23,IF(J1092&lt;&gt;"",$W$23,IF(K1092&lt;&gt;"",$W$23,"")))))))</f>
        <v>#REF!</v>
      </c>
      <c r="P1092" s="10" t="e">
        <f t="shared" ref="P1092:P1155" si="524">IF(F1092="","",IF(G1092&lt;&gt;"",$W$23,IF(H1092&lt;&gt;"",$W$23,IF(I1092&lt;&gt;"",$W$23,IF(J1092&lt;&gt;"",$W$23,IF(K1092&lt;&gt;"",$W$23,""))))))</f>
        <v>#REF!</v>
      </c>
      <c r="Q1092" s="10" t="e">
        <f t="shared" ref="Q1092:Q1155" si="525">IF(G1092="","",IF(H1092&lt;&gt;"",$W$23,IF(I1092&lt;&gt;"",$W$23,IF(J1092&lt;&gt;"",$W$23,IF(K1092&lt;&gt;"",$W$23,"")))))</f>
        <v>#REF!</v>
      </c>
      <c r="R1092" s="10" t="e">
        <f t="shared" ref="R1092:R1155" si="526">IF(H1092="","",IF(I1092&lt;&gt;"",$W$23,IF(J1092&lt;&gt;"",$W$23,IF(K1092&lt;&gt;"",$W$23,""))))</f>
        <v>#REF!</v>
      </c>
      <c r="S1092" s="10" t="e">
        <f t="shared" ref="S1092:S1155" si="527">IF(I1092="","",IF(J1092&lt;&gt;"",$W$23,IF(K1092&lt;&gt;"",$W$23,"")))</f>
        <v>#REF!</v>
      </c>
      <c r="T1092" s="10" t="e">
        <f t="shared" ref="T1092:T1155" si="528">IF(J1092="","",IF(K1092&lt;&gt;"",$W$23,""))</f>
        <v>#REF!</v>
      </c>
      <c r="U1092" s="17" t="e">
        <f>IF(Audit!#REF!="","",VLOOKUP(Audit!#REF!,$W$26:$X$35,2,FALSE)) &amp; Audit!#REF! &amp; IF(Audit!#REF!="","",IF(Audit!#REF!&lt;=1.4,VLOOKUP(Audit!#REF!,$W$38:X1137,2,FALSE),VLOOKUP(Audit!#REF!,$W$51:$X$61,2,FALSE))) &amp; IF(Audit!#REF!="","",VLOOKUP(Audit!#REF!,$Y$26:$Z$35,2,FALSE) &amp; Audit!#REF! &amp; IF(Audit!#REF!="","",IF(Audit!#REF!&lt;=1.4,VLOOKUP(Audit!#REF!,$Y$38:$Z$48,2,FALSE),VLOOKUP(Audit!#REF!,$Y$51:$Z$61,2,FALSE))))</f>
        <v>#REF!</v>
      </c>
      <c r="V1092" s="21"/>
      <c r="AH1092" s="49" t="e">
        <f>Audit!#REF!</f>
        <v>#REF!</v>
      </c>
      <c r="AI1092" s="50" t="e">
        <f>VLOOKUP(Audit!#REF!,$V$3:$AE$12,2,FALSE)&amp; IF(Audit!#REF!=10,Audit!#REF!,"")</f>
        <v>#REF!</v>
      </c>
      <c r="AJ1092" s="50" t="e">
        <f>VLOOKUP(Audit!#REF!,$V$13:$AE$22,2,FALSE)&amp; IF(Audit!#REF!=10,Audit!#REF!,"")</f>
        <v>#REF!</v>
      </c>
      <c r="AK1092" s="47" t="e">
        <f t="shared" ref="AK1092:AK1155" si="529">IF(AI1092="","",COUNTIF(AI1092," •*"))</f>
        <v>#REF!</v>
      </c>
      <c r="AL1092" s="50" t="e">
        <f>VLOOKUP(Audit!#REF!,$V$3:$AE$12,3,FALSE)&amp; IF(Audit!#REF!=10,Audit!#REF!,"")</f>
        <v>#REF!</v>
      </c>
      <c r="AM1092" s="50" t="e">
        <f>VLOOKUP(Audit!#REF!,$V$13:$AE$22,3,FALSE)&amp; IF(Audit!#REF!=10,Audit!#REF!,"")</f>
        <v>#REF!</v>
      </c>
      <c r="AN1092" s="47" t="e">
        <f t="shared" ref="AN1092:AN1155" si="530">IF(AL1092="","",COUNTIF(AL1092," •*") + COUNTIF(AI1092," •*"))</f>
        <v>#REF!</v>
      </c>
      <c r="AO1092" s="50" t="e">
        <f>VLOOKUP(Audit!#REF!,$V$3:$AE$12,4,FALSE) &amp;  Audit!#REF! &amp; IF(Audit!#REF!=10,Audit!#REF!,"")</f>
        <v>#REF!</v>
      </c>
      <c r="AP1092" s="50" t="e">
        <f>VLOOKUP(Audit!#REF!,$V$13:$AE$22,4,FALSE)&amp; IF(Audit!#REF!=10,Audit!#REF!,"")</f>
        <v>#REF!</v>
      </c>
      <c r="AQ1092" s="47" t="e">
        <f t="shared" ref="AQ1092:AQ1155" si="531">IF(AO1092="","",COUNTIF(AI1092," •*")+COUNTIF(AL1092," •*")+COUNTIF(AO1092," •*"))</f>
        <v>#REF!</v>
      </c>
      <c r="AR1092" s="50" t="e">
        <f>VLOOKUP(Audit!#REF!,$V$3:$AE$12,5,FALSE)&amp; IF(Audit!#REF!=10,Audit!#REF!,"")</f>
        <v>#REF!</v>
      </c>
      <c r="AS1092" s="50" t="e">
        <f>VLOOKUP(Audit!#REF!,$V$13:$AE$22,5,FALSE)&amp; IF(Audit!#REF!=10,Audit!#REF!,"")</f>
        <v>#REF!</v>
      </c>
      <c r="AT1092" s="47" t="e">
        <f t="shared" ref="AT1092:AT1155" si="532">IF(AR1092="","",COUNTIF(AI1092," •*")+COUNTIF(AL1092," •*")+COUNTIF(AO1092," •*")+COUNTIF(AR1092," •*"))</f>
        <v>#REF!</v>
      </c>
      <c r="AU1092" s="50" t="e">
        <f>VLOOKUP(Audit!#REF!,$V$3:$AE$12,6,FALSE)&amp; IF(Audit!#REF!=10,Audit!#REF!,"")</f>
        <v>#REF!</v>
      </c>
      <c r="AV1092" s="50" t="e">
        <f>VLOOKUP(Audit!#REF!,$V$13:$AE$22,6,FALSE)&amp; IF(Audit!#REF!=10,Audit!#REF!,"")</f>
        <v>#REF!</v>
      </c>
      <c r="AW1092" s="47" t="e">
        <f t="shared" ref="AW1092:AW1155" si="533">IF(AU1092="","",COUNTIF(AI1092," •*")+COUNTIF(AL1092," •*")+COUNTIF(AO1092," •*")+COUNTIF(AR1092," •*")+COUNTIF(AU1092," •*"))</f>
        <v>#REF!</v>
      </c>
      <c r="AX1092" s="50" t="e">
        <f>VLOOKUP(Audit!#REF!,$V$3:$AE$12,7,FALSE)&amp; IF(Audit!#REF!=10,Audit!#REF!,"")</f>
        <v>#REF!</v>
      </c>
      <c r="AY1092" s="50" t="e">
        <f>VLOOKUP(Audit!#REF!,$V$13:$AE$22,7,FALSE) &amp; IF(Audit!#REF!=10,Audit!#REF!,"")</f>
        <v>#REF!</v>
      </c>
      <c r="AZ1092" s="47" t="e">
        <f t="shared" ref="AZ1092:AZ1155" si="534">IF(AX1092="","",COUNTIF(AI1092," •*")+COUNTIF(AL1092," •*")+COUNTIF(AO1092," •*")+COUNTIF(AR1092," •*")+COUNTIF(AU1092," •*")+COUNTIF(AX1092," •*"))</f>
        <v>#REF!</v>
      </c>
      <c r="BA1092" s="50" t="e">
        <f>VLOOKUP(Audit!#REF!,$V$3:$AE$12,8,FALSE)&amp; Audit!#REF! &amp; IF(Audit!#REF!=10,Audit!#REF!,"")</f>
        <v>#REF!</v>
      </c>
      <c r="BB1092" s="50" t="e">
        <f>VLOOKUP(Audit!#REF!,$V$13:$AE$22,8,FALSE) &amp; IF(Audit!#REF!=10,Audit!#REF!,"")</f>
        <v>#REF!</v>
      </c>
      <c r="BC1092" s="47" t="e">
        <f t="shared" ref="BC1092:BC1155" si="535">IF(BA1092="","",COUNTIF(AI1092," •*")+COUNTIF(AL1092," •*")+COUNTIF(AO1092," •*")+COUNTIF(AR1092," •*")+COUNTIF(AU1092," •*")+COUNTIF(AX1092," •*")+COUNTIF(BA1092," •*"))</f>
        <v>#REF!</v>
      </c>
      <c r="BD1092" s="50" t="e">
        <f>VLOOKUP(Audit!#REF!,$V$3:$AE$12,9,FALSE)&amp; IF(Audit!#REF!=10,Audit!#REF!,"")</f>
        <v>#REF!</v>
      </c>
      <c r="BE1092" s="50" t="e">
        <f>VLOOKUP(Audit!#REF!,$V$13:$AE$22,9,FALSE) &amp; IF(Audit!#REF!=10,Audit!#REF!,"") &amp; IF(Audit!#REF!&lt;&gt;1,U1092,"")</f>
        <v>#REF!</v>
      </c>
      <c r="BF1092" s="47" t="e">
        <f t="shared" ref="BF1092:BF1155" si="536">IF(BD1092="","",COUNTIF(AI1092," •*")+COUNTIF(AL1092," •*")+COUNTIF(AO1092," •*")+COUNTIF(AR1092," •*")+COUNTIF(AU1092," •*")+COUNTIF(AX1092," •*")+COUNTIF(BA1092," •*")+COUNTIF(BD1092," •*"))</f>
        <v>#REF!</v>
      </c>
      <c r="BG1092" s="50" t="e">
        <f>VLOOKUP(Audit!#REF!,$V$3:$AE$12,10,FALSE) &amp; Audit!#REF! &amp; IF(Audit!#REF!=10,Audit!#REF!,"")</f>
        <v>#REF!</v>
      </c>
      <c r="BH1092" s="50" t="e">
        <f>VLOOKUP(Audit!#REF!,$V$13:$AE$22,10,FALSE) &amp; IF(Audit!#REF!=10,Audit!#REF!,"") &amp; IF(Audit!#REF!&lt;&gt;1,U1092,"")</f>
        <v>#REF!</v>
      </c>
      <c r="BI1092" s="47" t="e">
        <f t="shared" ref="BI1092:BI1155" si="537">IF(BG1092="","",COUNTIF(AI1092," •*")+COUNTIF(AL1092," •*")+COUNTIF(AO1092," •*")+COUNTIF(AR1092," •*")+COUNTIF(AU1092," •*")+COUNTIF(AX1092," •*")+COUNTIF(BA1092," •*")+COUNTIF(BD1092," •*")+COUNTIF(BG1092," •*"))</f>
        <v>#REF!</v>
      </c>
      <c r="BJ1092" s="48" t="str">
        <f t="shared" ref="BJ1092:BJ1155" si="538">IFERROR(INDEX(AI1092:BH1092,MATCH(1,AK1092:BI1092,0)),"")</f>
        <v/>
      </c>
      <c r="BK1092" s="48" t="str">
        <f t="shared" ref="BK1092:BK1155" si="539">IFERROR(INDEX(AJ1092:BH1092,MATCH(1,AK1092:BI1092,0)),"")</f>
        <v/>
      </c>
      <c r="BL1092" s="48" t="str">
        <f t="shared" ref="BL1092:BL1155" si="540">IFERROR(INDEX(AI1092:BH1092,MATCH(2,AK1092:BI1092,0)),"")</f>
        <v/>
      </c>
      <c r="BM1092" s="48" t="str">
        <f t="shared" ref="BM1092:BM1155" si="541">IFERROR(INDEX(AJ1092:BH1092,MATCH(2,AK1092:BI1092,0)),"")</f>
        <v/>
      </c>
      <c r="BN1092" s="48" t="str">
        <f t="shared" ref="BN1092:BN1155" si="542">IFERROR(INDEX(AI1092:BH1092,MATCH(3,AK1092:BI1092,0)),"")</f>
        <v/>
      </c>
      <c r="BO1092" s="48" t="str">
        <f t="shared" ref="BO1092:BO1155" si="543">IFERROR(INDEX(AJ1092:BH1092,MATCH(3,AK1092:BI1092,0)),"")</f>
        <v/>
      </c>
      <c r="BP1092" s="48" t="str">
        <f t="shared" ref="BP1092:BP1155" si="544">IFERROR(INDEX(AI1092:BH1092,MATCH(4,AK1092:BI1092,0)),"")</f>
        <v/>
      </c>
      <c r="BQ1092" s="48" t="str">
        <f t="shared" ref="BQ1092:BQ1155" si="545">IFERROR(INDEX(AJ1092:BH1092,MATCH(4,AK1092:BI1092,0)),"")</f>
        <v/>
      </c>
      <c r="BR1092" s="48" t="str">
        <f t="shared" ref="BR1092:BR1155" si="546">IFERROR(INDEX(AI1092:BH1092,MATCH(5,AK1092:BI1092,0)),"")</f>
        <v/>
      </c>
      <c r="BS1092" s="48" t="str">
        <f t="shared" ref="BS1092:BS1155" si="547">IFERROR(INDEX(AJ1092:BH1092,MATCH(5,AK1092:BI1092,0)),"")</f>
        <v/>
      </c>
      <c r="BT1092" s="48" t="str">
        <f t="shared" ref="BT1092:BT1155" si="548">IFERROR(INDEX(AI1092:BH1092,MATCH(6,AK1092:BI1092,0)),"")</f>
        <v/>
      </c>
      <c r="BU1092" s="48" t="str">
        <f t="shared" ref="BU1092:BU1155" si="549">IFERROR(INDEX(AJ1092:BH1092,MATCH(6,AK1092:BI1092,0)),"")</f>
        <v/>
      </c>
    </row>
    <row r="1093" spans="1:73">
      <c r="A1093" s="10" t="e">
        <f>Audit!#REF!</f>
        <v>#REF!</v>
      </c>
      <c r="B1093" s="10" t="e">
        <f t="shared" si="520"/>
        <v>#REF!</v>
      </c>
      <c r="C1093" s="17" t="e">
        <f>VLOOKUP(Audit!#REF!,$V$3:$AE$12,2,FALSE) &amp; VLOOKUP(Audit!#REF!,$V$13:$AE$22,2,FALSE)&amp; IF(Audit!#REF!=10,Audit!#REF!&amp;Audit!#REF!,"")</f>
        <v>#REF!</v>
      </c>
      <c r="D1093" s="17" t="e">
        <f>VLOOKUP(Audit!#REF!,$V$3:$AE$12,3,FALSE) &amp; VLOOKUP(Audit!#REF!,$V$13:$AE$22,3,FALSE) &amp;IF(Audit!#REF!=10,Audit!#REF!&amp;Audit!#REF!,"")</f>
        <v>#REF!</v>
      </c>
      <c r="E1093" s="17" t="e">
        <f>VLOOKUP(Audit!#REF!,$V$3:$AE$12,4,FALSE)&amp; Audit!#REF! &amp; VLOOKUP(Audit!#REF!,$V$13:$AE$22,4,FALSE)&amp; IF(Audit!#REF!=10,Audit!#REF!&amp;Audit!#REF!,"")</f>
        <v>#REF!</v>
      </c>
      <c r="F1093" s="17" t="e">
        <f>VLOOKUP(Audit!#REF!,$V$3:$AE$12,5,FALSE) &amp; VLOOKUP(Audit!#REF!,$V$13:$AE$22,5,FALSE)&amp; IF(Audit!#REF!=10,Audit!#REF!&amp;Audit!#REF!,"")</f>
        <v>#REF!</v>
      </c>
      <c r="G1093" s="17" t="e">
        <f>VLOOKUP(Audit!#REF!,$V$3:$AE$12,6,FALSE) &amp; VLOOKUP(Audit!#REF!,$V$13:$AE$22,6,FALSE)&amp; IF(Audit!#REF!=10,Audit!#REF!&amp;Audit!#REF!,"")</f>
        <v>#REF!</v>
      </c>
      <c r="H1093" s="17" t="e">
        <f>VLOOKUP(Audit!#REF!,$V$3:$AE$12,7,FALSE) &amp; VLOOKUP(Audit!#REF!,$V$13:$AE$22,7,FALSE)&amp;IF(Audit!#REF!=10,Audit!#REF!&amp;Audit!#REF!,"")</f>
        <v>#REF!</v>
      </c>
      <c r="I1093" s="17" t="e">
        <f>VLOOKUP(Audit!#REF!,$V$3:$AE$12,8,FALSE) &amp; Audit!#REF! &amp; VLOOKUP(Audit!#REF!,$V$13:$AE$22,8,FALSE)&amp;IF(Audit!#REF!=10,Audit!#REF!&amp;Audit!#REF!,"")</f>
        <v>#REF!</v>
      </c>
      <c r="J1093" s="17" t="e">
        <f>VLOOKUP(Audit!#REF!,$V$3:$AE$12,9,FALSE) &amp; VLOOKUP(Audit!#REF!,$V$13:$AE$22,9,FALSE) &amp; IF(Audit!#REF!=10,Audit!#REF!&amp;Audit!#REF!,"") &amp; IF(Audit!#REF!&lt;&gt;1,U1093,"")</f>
        <v>#REF!</v>
      </c>
      <c r="K1093" s="17" t="e">
        <f>VLOOKUP(Audit!#REF!,$V$3:$AE$12,10,FALSE) &amp; Audit!#REF! &amp; VLOOKUP(Audit!#REF!,$V$13:$AE$22,10,FALSE) &amp; IF(Audit!#REF!=10,Audit!#REF!&amp;Audit!#REF!,"") &amp; IF(Audit!#REF!&lt;&gt;1,U1093,"")</f>
        <v>#REF!</v>
      </c>
      <c r="L1093" s="10" t="e">
        <f>Audit!#REF!</f>
        <v>#REF!</v>
      </c>
      <c r="M1093" s="10" t="e">
        <f t="shared" si="521"/>
        <v>#REF!</v>
      </c>
      <c r="N1093" s="10" t="e">
        <f t="shared" si="522"/>
        <v>#REF!</v>
      </c>
      <c r="O1093" s="10" t="e">
        <f t="shared" si="523"/>
        <v>#REF!</v>
      </c>
      <c r="P1093" s="10" t="e">
        <f t="shared" si="524"/>
        <v>#REF!</v>
      </c>
      <c r="Q1093" s="10" t="e">
        <f t="shared" si="525"/>
        <v>#REF!</v>
      </c>
      <c r="R1093" s="10" t="e">
        <f t="shared" si="526"/>
        <v>#REF!</v>
      </c>
      <c r="S1093" s="10" t="e">
        <f t="shared" si="527"/>
        <v>#REF!</v>
      </c>
      <c r="T1093" s="10" t="e">
        <f t="shared" si="528"/>
        <v>#REF!</v>
      </c>
      <c r="U1093" s="17" t="e">
        <f>IF(Audit!#REF!="","",VLOOKUP(Audit!#REF!,$W$26:$X$35,2,FALSE)) &amp; Audit!#REF! &amp; IF(Audit!#REF!="","",IF(Audit!#REF!&lt;=1.4,VLOOKUP(Audit!#REF!,$W$38:X1138,2,FALSE),VLOOKUP(Audit!#REF!,$W$51:$X$61,2,FALSE))) &amp; IF(Audit!#REF!="","",VLOOKUP(Audit!#REF!,$Y$26:$Z$35,2,FALSE) &amp; Audit!#REF! &amp; IF(Audit!#REF!="","",IF(Audit!#REF!&lt;=1.4,VLOOKUP(Audit!#REF!,$Y$38:$Z$48,2,FALSE),VLOOKUP(Audit!#REF!,$Y$51:$Z$61,2,FALSE))))</f>
        <v>#REF!</v>
      </c>
      <c r="V1093" s="21"/>
      <c r="AH1093" s="49" t="e">
        <f>Audit!#REF!</f>
        <v>#REF!</v>
      </c>
      <c r="AI1093" s="50" t="e">
        <f>VLOOKUP(Audit!#REF!,$V$3:$AE$12,2,FALSE)&amp; IF(Audit!#REF!=10,Audit!#REF!,"")</f>
        <v>#REF!</v>
      </c>
      <c r="AJ1093" s="50" t="e">
        <f>VLOOKUP(Audit!#REF!,$V$13:$AE$22,2,FALSE)&amp; IF(Audit!#REF!=10,Audit!#REF!,"")</f>
        <v>#REF!</v>
      </c>
      <c r="AK1093" s="47" t="e">
        <f t="shared" si="529"/>
        <v>#REF!</v>
      </c>
      <c r="AL1093" s="50" t="e">
        <f>VLOOKUP(Audit!#REF!,$V$3:$AE$12,3,FALSE)&amp; IF(Audit!#REF!=10,Audit!#REF!,"")</f>
        <v>#REF!</v>
      </c>
      <c r="AM1093" s="50" t="e">
        <f>VLOOKUP(Audit!#REF!,$V$13:$AE$22,3,FALSE)&amp; IF(Audit!#REF!=10,Audit!#REF!,"")</f>
        <v>#REF!</v>
      </c>
      <c r="AN1093" s="47" t="e">
        <f t="shared" si="530"/>
        <v>#REF!</v>
      </c>
      <c r="AO1093" s="50" t="e">
        <f>VLOOKUP(Audit!#REF!,$V$3:$AE$12,4,FALSE) &amp;  Audit!#REF! &amp; IF(Audit!#REF!=10,Audit!#REF!,"")</f>
        <v>#REF!</v>
      </c>
      <c r="AP1093" s="50" t="e">
        <f>VLOOKUP(Audit!#REF!,$V$13:$AE$22,4,FALSE)&amp; IF(Audit!#REF!=10,Audit!#REF!,"")</f>
        <v>#REF!</v>
      </c>
      <c r="AQ1093" s="47" t="e">
        <f t="shared" si="531"/>
        <v>#REF!</v>
      </c>
      <c r="AR1093" s="50" t="e">
        <f>VLOOKUP(Audit!#REF!,$V$3:$AE$12,5,FALSE)&amp; IF(Audit!#REF!=10,Audit!#REF!,"")</f>
        <v>#REF!</v>
      </c>
      <c r="AS1093" s="50" t="e">
        <f>VLOOKUP(Audit!#REF!,$V$13:$AE$22,5,FALSE)&amp; IF(Audit!#REF!=10,Audit!#REF!,"")</f>
        <v>#REF!</v>
      </c>
      <c r="AT1093" s="47" t="e">
        <f t="shared" si="532"/>
        <v>#REF!</v>
      </c>
      <c r="AU1093" s="50" t="e">
        <f>VLOOKUP(Audit!#REF!,$V$3:$AE$12,6,FALSE)&amp; IF(Audit!#REF!=10,Audit!#REF!,"")</f>
        <v>#REF!</v>
      </c>
      <c r="AV1093" s="50" t="e">
        <f>VLOOKUP(Audit!#REF!,$V$13:$AE$22,6,FALSE)&amp; IF(Audit!#REF!=10,Audit!#REF!,"")</f>
        <v>#REF!</v>
      </c>
      <c r="AW1093" s="47" t="e">
        <f t="shared" si="533"/>
        <v>#REF!</v>
      </c>
      <c r="AX1093" s="50" t="e">
        <f>VLOOKUP(Audit!#REF!,$V$3:$AE$12,7,FALSE)&amp; IF(Audit!#REF!=10,Audit!#REF!,"")</f>
        <v>#REF!</v>
      </c>
      <c r="AY1093" s="50" t="e">
        <f>VLOOKUP(Audit!#REF!,$V$13:$AE$22,7,FALSE) &amp; IF(Audit!#REF!=10,Audit!#REF!,"")</f>
        <v>#REF!</v>
      </c>
      <c r="AZ1093" s="47" t="e">
        <f t="shared" si="534"/>
        <v>#REF!</v>
      </c>
      <c r="BA1093" s="50" t="e">
        <f>VLOOKUP(Audit!#REF!,$V$3:$AE$12,8,FALSE)&amp; Audit!#REF! &amp; IF(Audit!#REF!=10,Audit!#REF!,"")</f>
        <v>#REF!</v>
      </c>
      <c r="BB1093" s="50" t="e">
        <f>VLOOKUP(Audit!#REF!,$V$13:$AE$22,8,FALSE) &amp; IF(Audit!#REF!=10,Audit!#REF!,"")</f>
        <v>#REF!</v>
      </c>
      <c r="BC1093" s="47" t="e">
        <f t="shared" si="535"/>
        <v>#REF!</v>
      </c>
      <c r="BD1093" s="50" t="e">
        <f>VLOOKUP(Audit!#REF!,$V$3:$AE$12,9,FALSE)&amp; IF(Audit!#REF!=10,Audit!#REF!,"")</f>
        <v>#REF!</v>
      </c>
      <c r="BE1093" s="50" t="e">
        <f>VLOOKUP(Audit!#REF!,$V$13:$AE$22,9,FALSE) &amp; IF(Audit!#REF!=10,Audit!#REF!,"") &amp; IF(Audit!#REF!&lt;&gt;1,U1093,"")</f>
        <v>#REF!</v>
      </c>
      <c r="BF1093" s="47" t="e">
        <f t="shared" si="536"/>
        <v>#REF!</v>
      </c>
      <c r="BG1093" s="50" t="e">
        <f>VLOOKUP(Audit!#REF!,$V$3:$AE$12,10,FALSE) &amp; Audit!#REF! &amp; IF(Audit!#REF!=10,Audit!#REF!,"")</f>
        <v>#REF!</v>
      </c>
      <c r="BH1093" s="50" t="e">
        <f>VLOOKUP(Audit!#REF!,$V$13:$AE$22,10,FALSE) &amp; IF(Audit!#REF!=10,Audit!#REF!,"") &amp; IF(Audit!#REF!&lt;&gt;1,U1093,"")</f>
        <v>#REF!</v>
      </c>
      <c r="BI1093" s="47" t="e">
        <f t="shared" si="537"/>
        <v>#REF!</v>
      </c>
      <c r="BJ1093" s="48" t="str">
        <f t="shared" si="538"/>
        <v/>
      </c>
      <c r="BK1093" s="48" t="str">
        <f t="shared" si="539"/>
        <v/>
      </c>
      <c r="BL1093" s="48" t="str">
        <f t="shared" si="540"/>
        <v/>
      </c>
      <c r="BM1093" s="48" t="str">
        <f t="shared" si="541"/>
        <v/>
      </c>
      <c r="BN1093" s="48" t="str">
        <f t="shared" si="542"/>
        <v/>
      </c>
      <c r="BO1093" s="48" t="str">
        <f t="shared" si="543"/>
        <v/>
      </c>
      <c r="BP1093" s="48" t="str">
        <f t="shared" si="544"/>
        <v/>
      </c>
      <c r="BQ1093" s="48" t="str">
        <f t="shared" si="545"/>
        <v/>
      </c>
      <c r="BR1093" s="48" t="str">
        <f t="shared" si="546"/>
        <v/>
      </c>
      <c r="BS1093" s="48" t="str">
        <f t="shared" si="547"/>
        <v/>
      </c>
      <c r="BT1093" s="48" t="str">
        <f t="shared" si="548"/>
        <v/>
      </c>
      <c r="BU1093" s="48" t="str">
        <f t="shared" si="549"/>
        <v/>
      </c>
    </row>
    <row r="1094" spans="1:73">
      <c r="A1094" s="10" t="e">
        <f>Audit!#REF!</f>
        <v>#REF!</v>
      </c>
      <c r="B1094" s="10" t="e">
        <f t="shared" si="520"/>
        <v>#REF!</v>
      </c>
      <c r="C1094" s="17" t="e">
        <f>VLOOKUP(Audit!#REF!,$V$3:$AE$12,2,FALSE) &amp; VLOOKUP(Audit!#REF!,$V$13:$AE$22,2,FALSE)&amp; IF(Audit!#REF!=10,Audit!#REF!&amp;Audit!#REF!,"")</f>
        <v>#REF!</v>
      </c>
      <c r="D1094" s="17" t="e">
        <f>VLOOKUP(Audit!#REF!,$V$3:$AE$12,3,FALSE) &amp; VLOOKUP(Audit!#REF!,$V$13:$AE$22,3,FALSE) &amp;IF(Audit!#REF!=10,Audit!#REF!&amp;Audit!#REF!,"")</f>
        <v>#REF!</v>
      </c>
      <c r="E1094" s="17" t="e">
        <f>VLOOKUP(Audit!#REF!,$V$3:$AE$12,4,FALSE)&amp; Audit!#REF! &amp; VLOOKUP(Audit!#REF!,$V$13:$AE$22,4,FALSE)&amp; IF(Audit!#REF!=10,Audit!#REF!&amp;Audit!#REF!,"")</f>
        <v>#REF!</v>
      </c>
      <c r="F1094" s="17" t="e">
        <f>VLOOKUP(Audit!#REF!,$V$3:$AE$12,5,FALSE) &amp; VLOOKUP(Audit!#REF!,$V$13:$AE$22,5,FALSE)&amp; IF(Audit!#REF!=10,Audit!#REF!&amp;Audit!#REF!,"")</f>
        <v>#REF!</v>
      </c>
      <c r="G1094" s="17" t="e">
        <f>VLOOKUP(Audit!#REF!,$V$3:$AE$12,6,FALSE) &amp; VLOOKUP(Audit!#REF!,$V$13:$AE$22,6,FALSE)&amp; IF(Audit!#REF!=10,Audit!#REF!&amp;Audit!#REF!,"")</f>
        <v>#REF!</v>
      </c>
      <c r="H1094" s="17" t="e">
        <f>VLOOKUP(Audit!#REF!,$V$3:$AE$12,7,FALSE) &amp; VLOOKUP(Audit!#REF!,$V$13:$AE$22,7,FALSE)&amp;IF(Audit!#REF!=10,Audit!#REF!&amp;Audit!#REF!,"")</f>
        <v>#REF!</v>
      </c>
      <c r="I1094" s="17" t="e">
        <f>VLOOKUP(Audit!#REF!,$V$3:$AE$12,8,FALSE) &amp; Audit!#REF! &amp; VLOOKUP(Audit!#REF!,$V$13:$AE$22,8,FALSE)&amp;IF(Audit!#REF!=10,Audit!#REF!&amp;Audit!#REF!,"")</f>
        <v>#REF!</v>
      </c>
      <c r="J1094" s="17" t="e">
        <f>VLOOKUP(Audit!#REF!,$V$3:$AE$12,9,FALSE) &amp; VLOOKUP(Audit!#REF!,$V$13:$AE$22,9,FALSE) &amp; IF(Audit!#REF!=10,Audit!#REF!&amp;Audit!#REF!,"") &amp; IF(Audit!#REF!&lt;&gt;1,U1094,"")</f>
        <v>#REF!</v>
      </c>
      <c r="K1094" s="17" t="e">
        <f>VLOOKUP(Audit!#REF!,$V$3:$AE$12,10,FALSE) &amp; Audit!#REF! &amp; VLOOKUP(Audit!#REF!,$V$13:$AE$22,10,FALSE) &amp; IF(Audit!#REF!=10,Audit!#REF!&amp;Audit!#REF!,"") &amp; IF(Audit!#REF!&lt;&gt;1,U1094,"")</f>
        <v>#REF!</v>
      </c>
      <c r="L1094" s="10" t="e">
        <f>Audit!#REF!</f>
        <v>#REF!</v>
      </c>
      <c r="M1094" s="10" t="e">
        <f t="shared" si="521"/>
        <v>#REF!</v>
      </c>
      <c r="N1094" s="10" t="e">
        <f t="shared" si="522"/>
        <v>#REF!</v>
      </c>
      <c r="O1094" s="10" t="e">
        <f t="shared" si="523"/>
        <v>#REF!</v>
      </c>
      <c r="P1094" s="10" t="e">
        <f t="shared" si="524"/>
        <v>#REF!</v>
      </c>
      <c r="Q1094" s="10" t="e">
        <f t="shared" si="525"/>
        <v>#REF!</v>
      </c>
      <c r="R1094" s="10" t="e">
        <f t="shared" si="526"/>
        <v>#REF!</v>
      </c>
      <c r="S1094" s="10" t="e">
        <f t="shared" si="527"/>
        <v>#REF!</v>
      </c>
      <c r="T1094" s="10" t="e">
        <f t="shared" si="528"/>
        <v>#REF!</v>
      </c>
      <c r="U1094" s="17" t="e">
        <f>IF(Audit!#REF!="","",VLOOKUP(Audit!#REF!,$W$26:$X$35,2,FALSE)) &amp; Audit!#REF! &amp; IF(Audit!#REF!="","",IF(Audit!#REF!&lt;=1.4,VLOOKUP(Audit!#REF!,$W$38:X1139,2,FALSE),VLOOKUP(Audit!#REF!,$W$51:$X$61,2,FALSE))) &amp; IF(Audit!#REF!="","",VLOOKUP(Audit!#REF!,$Y$26:$Z$35,2,FALSE) &amp; Audit!#REF! &amp; IF(Audit!#REF!="","",IF(Audit!#REF!&lt;=1.4,VLOOKUP(Audit!#REF!,$Y$38:$Z$48,2,FALSE),VLOOKUP(Audit!#REF!,$Y$51:$Z$61,2,FALSE))))</f>
        <v>#REF!</v>
      </c>
      <c r="V1094" s="21"/>
      <c r="AH1094" s="49" t="e">
        <f>Audit!#REF!</f>
        <v>#REF!</v>
      </c>
      <c r="AI1094" s="50" t="e">
        <f>VLOOKUP(Audit!#REF!,$V$3:$AE$12,2,FALSE)&amp; IF(Audit!#REF!=10,Audit!#REF!,"")</f>
        <v>#REF!</v>
      </c>
      <c r="AJ1094" s="50" t="e">
        <f>VLOOKUP(Audit!#REF!,$V$13:$AE$22,2,FALSE)&amp; IF(Audit!#REF!=10,Audit!#REF!,"")</f>
        <v>#REF!</v>
      </c>
      <c r="AK1094" s="47" t="e">
        <f t="shared" si="529"/>
        <v>#REF!</v>
      </c>
      <c r="AL1094" s="50" t="e">
        <f>VLOOKUP(Audit!#REF!,$V$3:$AE$12,3,FALSE)&amp; IF(Audit!#REF!=10,Audit!#REF!,"")</f>
        <v>#REF!</v>
      </c>
      <c r="AM1094" s="50" t="e">
        <f>VLOOKUP(Audit!#REF!,$V$13:$AE$22,3,FALSE)&amp; IF(Audit!#REF!=10,Audit!#REF!,"")</f>
        <v>#REF!</v>
      </c>
      <c r="AN1094" s="47" t="e">
        <f t="shared" si="530"/>
        <v>#REF!</v>
      </c>
      <c r="AO1094" s="50" t="e">
        <f>VLOOKUP(Audit!#REF!,$V$3:$AE$12,4,FALSE) &amp;  Audit!#REF! &amp; IF(Audit!#REF!=10,Audit!#REF!,"")</f>
        <v>#REF!</v>
      </c>
      <c r="AP1094" s="50" t="e">
        <f>VLOOKUP(Audit!#REF!,$V$13:$AE$22,4,FALSE)&amp; IF(Audit!#REF!=10,Audit!#REF!,"")</f>
        <v>#REF!</v>
      </c>
      <c r="AQ1094" s="47" t="e">
        <f t="shared" si="531"/>
        <v>#REF!</v>
      </c>
      <c r="AR1094" s="50" t="e">
        <f>VLOOKUP(Audit!#REF!,$V$3:$AE$12,5,FALSE)&amp; IF(Audit!#REF!=10,Audit!#REF!,"")</f>
        <v>#REF!</v>
      </c>
      <c r="AS1094" s="50" t="e">
        <f>VLOOKUP(Audit!#REF!,$V$13:$AE$22,5,FALSE)&amp; IF(Audit!#REF!=10,Audit!#REF!,"")</f>
        <v>#REF!</v>
      </c>
      <c r="AT1094" s="47" t="e">
        <f t="shared" si="532"/>
        <v>#REF!</v>
      </c>
      <c r="AU1094" s="50" t="e">
        <f>VLOOKUP(Audit!#REF!,$V$3:$AE$12,6,FALSE)&amp; IF(Audit!#REF!=10,Audit!#REF!,"")</f>
        <v>#REF!</v>
      </c>
      <c r="AV1094" s="50" t="e">
        <f>VLOOKUP(Audit!#REF!,$V$13:$AE$22,6,FALSE)&amp; IF(Audit!#REF!=10,Audit!#REF!,"")</f>
        <v>#REF!</v>
      </c>
      <c r="AW1094" s="47" t="e">
        <f t="shared" si="533"/>
        <v>#REF!</v>
      </c>
      <c r="AX1094" s="50" t="e">
        <f>VLOOKUP(Audit!#REF!,$V$3:$AE$12,7,FALSE)&amp; IF(Audit!#REF!=10,Audit!#REF!,"")</f>
        <v>#REF!</v>
      </c>
      <c r="AY1094" s="50" t="e">
        <f>VLOOKUP(Audit!#REF!,$V$13:$AE$22,7,FALSE) &amp; IF(Audit!#REF!=10,Audit!#REF!,"")</f>
        <v>#REF!</v>
      </c>
      <c r="AZ1094" s="47" t="e">
        <f t="shared" si="534"/>
        <v>#REF!</v>
      </c>
      <c r="BA1094" s="50" t="e">
        <f>VLOOKUP(Audit!#REF!,$V$3:$AE$12,8,FALSE)&amp; Audit!#REF! &amp; IF(Audit!#REF!=10,Audit!#REF!,"")</f>
        <v>#REF!</v>
      </c>
      <c r="BB1094" s="50" t="e">
        <f>VLOOKUP(Audit!#REF!,$V$13:$AE$22,8,FALSE) &amp; IF(Audit!#REF!=10,Audit!#REF!,"")</f>
        <v>#REF!</v>
      </c>
      <c r="BC1094" s="47" t="e">
        <f t="shared" si="535"/>
        <v>#REF!</v>
      </c>
      <c r="BD1094" s="50" t="e">
        <f>VLOOKUP(Audit!#REF!,$V$3:$AE$12,9,FALSE)&amp; IF(Audit!#REF!=10,Audit!#REF!,"")</f>
        <v>#REF!</v>
      </c>
      <c r="BE1094" s="50" t="e">
        <f>VLOOKUP(Audit!#REF!,$V$13:$AE$22,9,FALSE) &amp; IF(Audit!#REF!=10,Audit!#REF!,"") &amp; IF(Audit!#REF!&lt;&gt;1,U1094,"")</f>
        <v>#REF!</v>
      </c>
      <c r="BF1094" s="47" t="e">
        <f t="shared" si="536"/>
        <v>#REF!</v>
      </c>
      <c r="BG1094" s="50" t="e">
        <f>VLOOKUP(Audit!#REF!,$V$3:$AE$12,10,FALSE) &amp; Audit!#REF! &amp; IF(Audit!#REF!=10,Audit!#REF!,"")</f>
        <v>#REF!</v>
      </c>
      <c r="BH1094" s="50" t="e">
        <f>VLOOKUP(Audit!#REF!,$V$13:$AE$22,10,FALSE) &amp; IF(Audit!#REF!=10,Audit!#REF!,"") &amp; IF(Audit!#REF!&lt;&gt;1,U1094,"")</f>
        <v>#REF!</v>
      </c>
      <c r="BI1094" s="47" t="e">
        <f t="shared" si="537"/>
        <v>#REF!</v>
      </c>
      <c r="BJ1094" s="48" t="str">
        <f t="shared" si="538"/>
        <v/>
      </c>
      <c r="BK1094" s="48" t="str">
        <f t="shared" si="539"/>
        <v/>
      </c>
      <c r="BL1094" s="48" t="str">
        <f t="shared" si="540"/>
        <v/>
      </c>
      <c r="BM1094" s="48" t="str">
        <f t="shared" si="541"/>
        <v/>
      </c>
      <c r="BN1094" s="48" t="str">
        <f t="shared" si="542"/>
        <v/>
      </c>
      <c r="BO1094" s="48" t="str">
        <f t="shared" si="543"/>
        <v/>
      </c>
      <c r="BP1094" s="48" t="str">
        <f t="shared" si="544"/>
        <v/>
      </c>
      <c r="BQ1094" s="48" t="str">
        <f t="shared" si="545"/>
        <v/>
      </c>
      <c r="BR1094" s="48" t="str">
        <f t="shared" si="546"/>
        <v/>
      </c>
      <c r="BS1094" s="48" t="str">
        <f t="shared" si="547"/>
        <v/>
      </c>
      <c r="BT1094" s="48" t="str">
        <f t="shared" si="548"/>
        <v/>
      </c>
      <c r="BU1094" s="48" t="str">
        <f t="shared" si="549"/>
        <v/>
      </c>
    </row>
    <row r="1095" spans="1:73">
      <c r="A1095" s="10" t="e">
        <f>Audit!#REF!</f>
        <v>#REF!</v>
      </c>
      <c r="B1095" s="10" t="e">
        <f t="shared" si="520"/>
        <v>#REF!</v>
      </c>
      <c r="C1095" s="17" t="e">
        <f>VLOOKUP(Audit!#REF!,$V$3:$AE$12,2,FALSE) &amp; VLOOKUP(Audit!#REF!,$V$13:$AE$22,2,FALSE)&amp; IF(Audit!#REF!=10,Audit!#REF!&amp;Audit!#REF!,"")</f>
        <v>#REF!</v>
      </c>
      <c r="D1095" s="17" t="e">
        <f>VLOOKUP(Audit!#REF!,$V$3:$AE$12,3,FALSE) &amp; VLOOKUP(Audit!#REF!,$V$13:$AE$22,3,FALSE) &amp;IF(Audit!#REF!=10,Audit!#REF!&amp;Audit!#REF!,"")</f>
        <v>#REF!</v>
      </c>
      <c r="E1095" s="17" t="e">
        <f>VLOOKUP(Audit!#REF!,$V$3:$AE$12,4,FALSE)&amp; Audit!#REF! &amp; VLOOKUP(Audit!#REF!,$V$13:$AE$22,4,FALSE)&amp; IF(Audit!#REF!=10,Audit!#REF!&amp;Audit!#REF!,"")</f>
        <v>#REF!</v>
      </c>
      <c r="F1095" s="17" t="e">
        <f>VLOOKUP(Audit!#REF!,$V$3:$AE$12,5,FALSE) &amp; VLOOKUP(Audit!#REF!,$V$13:$AE$22,5,FALSE)&amp; IF(Audit!#REF!=10,Audit!#REF!&amp;Audit!#REF!,"")</f>
        <v>#REF!</v>
      </c>
      <c r="G1095" s="17" t="e">
        <f>VLOOKUP(Audit!#REF!,$V$3:$AE$12,6,FALSE) &amp; VLOOKUP(Audit!#REF!,$V$13:$AE$22,6,FALSE)&amp; IF(Audit!#REF!=10,Audit!#REF!&amp;Audit!#REF!,"")</f>
        <v>#REF!</v>
      </c>
      <c r="H1095" s="17" t="e">
        <f>VLOOKUP(Audit!#REF!,$V$3:$AE$12,7,FALSE) &amp; VLOOKUP(Audit!#REF!,$V$13:$AE$22,7,FALSE)&amp;IF(Audit!#REF!=10,Audit!#REF!&amp;Audit!#REF!,"")</f>
        <v>#REF!</v>
      </c>
      <c r="I1095" s="17" t="e">
        <f>VLOOKUP(Audit!#REF!,$V$3:$AE$12,8,FALSE) &amp; Audit!#REF! &amp; VLOOKUP(Audit!#REF!,$V$13:$AE$22,8,FALSE)&amp;IF(Audit!#REF!=10,Audit!#REF!&amp;Audit!#REF!,"")</f>
        <v>#REF!</v>
      </c>
      <c r="J1095" s="17" t="e">
        <f>VLOOKUP(Audit!#REF!,$V$3:$AE$12,9,FALSE) &amp; VLOOKUP(Audit!#REF!,$V$13:$AE$22,9,FALSE) &amp; IF(Audit!#REF!=10,Audit!#REF!&amp;Audit!#REF!,"") &amp; IF(Audit!#REF!&lt;&gt;1,U1095,"")</f>
        <v>#REF!</v>
      </c>
      <c r="K1095" s="17" t="e">
        <f>VLOOKUP(Audit!#REF!,$V$3:$AE$12,10,FALSE) &amp; Audit!#REF! &amp; VLOOKUP(Audit!#REF!,$V$13:$AE$22,10,FALSE) &amp; IF(Audit!#REF!=10,Audit!#REF!&amp;Audit!#REF!,"") &amp; IF(Audit!#REF!&lt;&gt;1,U1095,"")</f>
        <v>#REF!</v>
      </c>
      <c r="L1095" s="10" t="e">
        <f>Audit!#REF!</f>
        <v>#REF!</v>
      </c>
      <c r="M1095" s="10" t="e">
        <f t="shared" si="521"/>
        <v>#REF!</v>
      </c>
      <c r="N1095" s="10" t="e">
        <f t="shared" si="522"/>
        <v>#REF!</v>
      </c>
      <c r="O1095" s="10" t="e">
        <f t="shared" si="523"/>
        <v>#REF!</v>
      </c>
      <c r="P1095" s="10" t="e">
        <f t="shared" si="524"/>
        <v>#REF!</v>
      </c>
      <c r="Q1095" s="10" t="e">
        <f t="shared" si="525"/>
        <v>#REF!</v>
      </c>
      <c r="R1095" s="10" t="e">
        <f t="shared" si="526"/>
        <v>#REF!</v>
      </c>
      <c r="S1095" s="10" t="e">
        <f t="shared" si="527"/>
        <v>#REF!</v>
      </c>
      <c r="T1095" s="10" t="e">
        <f t="shared" si="528"/>
        <v>#REF!</v>
      </c>
      <c r="U1095" s="17" t="e">
        <f>IF(Audit!#REF!="","",VLOOKUP(Audit!#REF!,$W$26:$X$35,2,FALSE)) &amp; Audit!#REF! &amp; IF(Audit!#REF!="","",IF(Audit!#REF!&lt;=1.4,VLOOKUP(Audit!#REF!,$W$38:X1140,2,FALSE),VLOOKUP(Audit!#REF!,$W$51:$X$61,2,FALSE))) &amp; IF(Audit!#REF!="","",VLOOKUP(Audit!#REF!,$Y$26:$Z$35,2,FALSE) &amp; Audit!#REF! &amp; IF(Audit!#REF!="","",IF(Audit!#REF!&lt;=1.4,VLOOKUP(Audit!#REF!,$Y$38:$Z$48,2,FALSE),VLOOKUP(Audit!#REF!,$Y$51:$Z$61,2,FALSE))))</f>
        <v>#REF!</v>
      </c>
      <c r="V1095" s="21"/>
      <c r="AH1095" s="49" t="e">
        <f>Audit!#REF!</f>
        <v>#REF!</v>
      </c>
      <c r="AI1095" s="50" t="e">
        <f>VLOOKUP(Audit!#REF!,$V$3:$AE$12,2,FALSE)&amp; IF(Audit!#REF!=10,Audit!#REF!,"")</f>
        <v>#REF!</v>
      </c>
      <c r="AJ1095" s="50" t="e">
        <f>VLOOKUP(Audit!#REF!,$V$13:$AE$22,2,FALSE)&amp; IF(Audit!#REF!=10,Audit!#REF!,"")</f>
        <v>#REF!</v>
      </c>
      <c r="AK1095" s="47" t="e">
        <f t="shared" si="529"/>
        <v>#REF!</v>
      </c>
      <c r="AL1095" s="50" t="e">
        <f>VLOOKUP(Audit!#REF!,$V$3:$AE$12,3,FALSE)&amp; IF(Audit!#REF!=10,Audit!#REF!,"")</f>
        <v>#REF!</v>
      </c>
      <c r="AM1095" s="50" t="e">
        <f>VLOOKUP(Audit!#REF!,$V$13:$AE$22,3,FALSE)&amp; IF(Audit!#REF!=10,Audit!#REF!,"")</f>
        <v>#REF!</v>
      </c>
      <c r="AN1095" s="47" t="e">
        <f t="shared" si="530"/>
        <v>#REF!</v>
      </c>
      <c r="AO1095" s="50" t="e">
        <f>VLOOKUP(Audit!#REF!,$V$3:$AE$12,4,FALSE) &amp;  Audit!#REF! &amp; IF(Audit!#REF!=10,Audit!#REF!,"")</f>
        <v>#REF!</v>
      </c>
      <c r="AP1095" s="50" t="e">
        <f>VLOOKUP(Audit!#REF!,$V$13:$AE$22,4,FALSE)&amp; IF(Audit!#REF!=10,Audit!#REF!,"")</f>
        <v>#REF!</v>
      </c>
      <c r="AQ1095" s="47" t="e">
        <f t="shared" si="531"/>
        <v>#REF!</v>
      </c>
      <c r="AR1095" s="50" t="e">
        <f>VLOOKUP(Audit!#REF!,$V$3:$AE$12,5,FALSE)&amp; IF(Audit!#REF!=10,Audit!#REF!,"")</f>
        <v>#REF!</v>
      </c>
      <c r="AS1095" s="50" t="e">
        <f>VLOOKUP(Audit!#REF!,$V$13:$AE$22,5,FALSE)&amp; IF(Audit!#REF!=10,Audit!#REF!,"")</f>
        <v>#REF!</v>
      </c>
      <c r="AT1095" s="47" t="e">
        <f t="shared" si="532"/>
        <v>#REF!</v>
      </c>
      <c r="AU1095" s="50" t="e">
        <f>VLOOKUP(Audit!#REF!,$V$3:$AE$12,6,FALSE)&amp; IF(Audit!#REF!=10,Audit!#REF!,"")</f>
        <v>#REF!</v>
      </c>
      <c r="AV1095" s="50" t="e">
        <f>VLOOKUP(Audit!#REF!,$V$13:$AE$22,6,FALSE)&amp; IF(Audit!#REF!=10,Audit!#REF!,"")</f>
        <v>#REF!</v>
      </c>
      <c r="AW1095" s="47" t="e">
        <f t="shared" si="533"/>
        <v>#REF!</v>
      </c>
      <c r="AX1095" s="50" t="e">
        <f>VLOOKUP(Audit!#REF!,$V$3:$AE$12,7,FALSE)&amp; IF(Audit!#REF!=10,Audit!#REF!,"")</f>
        <v>#REF!</v>
      </c>
      <c r="AY1095" s="50" t="e">
        <f>VLOOKUP(Audit!#REF!,$V$13:$AE$22,7,FALSE) &amp; IF(Audit!#REF!=10,Audit!#REF!,"")</f>
        <v>#REF!</v>
      </c>
      <c r="AZ1095" s="47" t="e">
        <f t="shared" si="534"/>
        <v>#REF!</v>
      </c>
      <c r="BA1095" s="50" t="e">
        <f>VLOOKUP(Audit!#REF!,$V$3:$AE$12,8,FALSE)&amp; Audit!#REF! &amp; IF(Audit!#REF!=10,Audit!#REF!,"")</f>
        <v>#REF!</v>
      </c>
      <c r="BB1095" s="50" t="e">
        <f>VLOOKUP(Audit!#REF!,$V$13:$AE$22,8,FALSE) &amp; IF(Audit!#REF!=10,Audit!#REF!,"")</f>
        <v>#REF!</v>
      </c>
      <c r="BC1095" s="47" t="e">
        <f t="shared" si="535"/>
        <v>#REF!</v>
      </c>
      <c r="BD1095" s="50" t="e">
        <f>VLOOKUP(Audit!#REF!,$V$3:$AE$12,9,FALSE)&amp; IF(Audit!#REF!=10,Audit!#REF!,"")</f>
        <v>#REF!</v>
      </c>
      <c r="BE1095" s="50" t="e">
        <f>VLOOKUP(Audit!#REF!,$V$13:$AE$22,9,FALSE) &amp; IF(Audit!#REF!=10,Audit!#REF!,"") &amp; IF(Audit!#REF!&lt;&gt;1,U1095,"")</f>
        <v>#REF!</v>
      </c>
      <c r="BF1095" s="47" t="e">
        <f t="shared" si="536"/>
        <v>#REF!</v>
      </c>
      <c r="BG1095" s="50" t="e">
        <f>VLOOKUP(Audit!#REF!,$V$3:$AE$12,10,FALSE) &amp; Audit!#REF! &amp; IF(Audit!#REF!=10,Audit!#REF!,"")</f>
        <v>#REF!</v>
      </c>
      <c r="BH1095" s="50" t="e">
        <f>VLOOKUP(Audit!#REF!,$V$13:$AE$22,10,FALSE) &amp; IF(Audit!#REF!=10,Audit!#REF!,"") &amp; IF(Audit!#REF!&lt;&gt;1,U1095,"")</f>
        <v>#REF!</v>
      </c>
      <c r="BI1095" s="47" t="e">
        <f t="shared" si="537"/>
        <v>#REF!</v>
      </c>
      <c r="BJ1095" s="48" t="str">
        <f t="shared" si="538"/>
        <v/>
      </c>
      <c r="BK1095" s="48" t="str">
        <f t="shared" si="539"/>
        <v/>
      </c>
      <c r="BL1095" s="48" t="str">
        <f t="shared" si="540"/>
        <v/>
      </c>
      <c r="BM1095" s="48" t="str">
        <f t="shared" si="541"/>
        <v/>
      </c>
      <c r="BN1095" s="48" t="str">
        <f t="shared" si="542"/>
        <v/>
      </c>
      <c r="BO1095" s="48" t="str">
        <f t="shared" si="543"/>
        <v/>
      </c>
      <c r="BP1095" s="48" t="str">
        <f t="shared" si="544"/>
        <v/>
      </c>
      <c r="BQ1095" s="48" t="str">
        <f t="shared" si="545"/>
        <v/>
      </c>
      <c r="BR1095" s="48" t="str">
        <f t="shared" si="546"/>
        <v/>
      </c>
      <c r="BS1095" s="48" t="str">
        <f t="shared" si="547"/>
        <v/>
      </c>
      <c r="BT1095" s="48" t="str">
        <f t="shared" si="548"/>
        <v/>
      </c>
      <c r="BU1095" s="48" t="str">
        <f t="shared" si="549"/>
        <v/>
      </c>
    </row>
    <row r="1096" spans="1:73">
      <c r="A1096" s="10" t="e">
        <f>Audit!#REF!</f>
        <v>#REF!</v>
      </c>
      <c r="B1096" s="10" t="e">
        <f t="shared" si="520"/>
        <v>#REF!</v>
      </c>
      <c r="C1096" s="17" t="e">
        <f>VLOOKUP(Audit!#REF!,$V$3:$AE$12,2,FALSE) &amp; VLOOKUP(Audit!#REF!,$V$13:$AE$22,2,FALSE)&amp; IF(Audit!#REF!=10,Audit!#REF!&amp;Audit!#REF!,"")</f>
        <v>#REF!</v>
      </c>
      <c r="D1096" s="17" t="e">
        <f>VLOOKUP(Audit!#REF!,$V$3:$AE$12,3,FALSE) &amp; VLOOKUP(Audit!#REF!,$V$13:$AE$22,3,FALSE) &amp;IF(Audit!#REF!=10,Audit!#REF!&amp;Audit!#REF!,"")</f>
        <v>#REF!</v>
      </c>
      <c r="E1096" s="17" t="e">
        <f>VLOOKUP(Audit!#REF!,$V$3:$AE$12,4,FALSE)&amp; Audit!#REF! &amp; VLOOKUP(Audit!#REF!,$V$13:$AE$22,4,FALSE)&amp; IF(Audit!#REF!=10,Audit!#REF!&amp;Audit!#REF!,"")</f>
        <v>#REF!</v>
      </c>
      <c r="F1096" s="17" t="e">
        <f>VLOOKUP(Audit!#REF!,$V$3:$AE$12,5,FALSE) &amp; VLOOKUP(Audit!#REF!,$V$13:$AE$22,5,FALSE)&amp; IF(Audit!#REF!=10,Audit!#REF!&amp;Audit!#REF!,"")</f>
        <v>#REF!</v>
      </c>
      <c r="G1096" s="17" t="e">
        <f>VLOOKUP(Audit!#REF!,$V$3:$AE$12,6,FALSE) &amp; VLOOKUP(Audit!#REF!,$V$13:$AE$22,6,FALSE)&amp; IF(Audit!#REF!=10,Audit!#REF!&amp;Audit!#REF!,"")</f>
        <v>#REF!</v>
      </c>
      <c r="H1096" s="17" t="e">
        <f>VLOOKUP(Audit!#REF!,$V$3:$AE$12,7,FALSE) &amp; VLOOKUP(Audit!#REF!,$V$13:$AE$22,7,FALSE)&amp;IF(Audit!#REF!=10,Audit!#REF!&amp;Audit!#REF!,"")</f>
        <v>#REF!</v>
      </c>
      <c r="I1096" s="17" t="e">
        <f>VLOOKUP(Audit!#REF!,$V$3:$AE$12,8,FALSE) &amp; Audit!#REF! &amp; VLOOKUP(Audit!#REF!,$V$13:$AE$22,8,FALSE)&amp;IF(Audit!#REF!=10,Audit!#REF!&amp;Audit!#REF!,"")</f>
        <v>#REF!</v>
      </c>
      <c r="J1096" s="17" t="e">
        <f>VLOOKUP(Audit!#REF!,$V$3:$AE$12,9,FALSE) &amp; VLOOKUP(Audit!#REF!,$V$13:$AE$22,9,FALSE) &amp; IF(Audit!#REF!=10,Audit!#REF!&amp;Audit!#REF!,"") &amp; IF(Audit!#REF!&lt;&gt;1,U1096,"")</f>
        <v>#REF!</v>
      </c>
      <c r="K1096" s="17" t="e">
        <f>VLOOKUP(Audit!#REF!,$V$3:$AE$12,10,FALSE) &amp; Audit!#REF! &amp; VLOOKUP(Audit!#REF!,$V$13:$AE$22,10,FALSE) &amp; IF(Audit!#REF!=10,Audit!#REF!&amp;Audit!#REF!,"") &amp; IF(Audit!#REF!&lt;&gt;1,U1096,"")</f>
        <v>#REF!</v>
      </c>
      <c r="L1096" s="10" t="e">
        <f>Audit!#REF!</f>
        <v>#REF!</v>
      </c>
      <c r="M1096" s="10" t="e">
        <f t="shared" si="521"/>
        <v>#REF!</v>
      </c>
      <c r="N1096" s="10" t="e">
        <f t="shared" si="522"/>
        <v>#REF!</v>
      </c>
      <c r="O1096" s="10" t="e">
        <f t="shared" si="523"/>
        <v>#REF!</v>
      </c>
      <c r="P1096" s="10" t="e">
        <f t="shared" si="524"/>
        <v>#REF!</v>
      </c>
      <c r="Q1096" s="10" t="e">
        <f t="shared" si="525"/>
        <v>#REF!</v>
      </c>
      <c r="R1096" s="10" t="e">
        <f t="shared" si="526"/>
        <v>#REF!</v>
      </c>
      <c r="S1096" s="10" t="e">
        <f t="shared" si="527"/>
        <v>#REF!</v>
      </c>
      <c r="T1096" s="10" t="e">
        <f t="shared" si="528"/>
        <v>#REF!</v>
      </c>
      <c r="U1096" s="17" t="e">
        <f>IF(Audit!#REF!="","",VLOOKUP(Audit!#REF!,$W$26:$X$35,2,FALSE)) &amp; Audit!#REF! &amp; IF(Audit!#REF!="","",IF(Audit!#REF!&lt;=1.4,VLOOKUP(Audit!#REF!,$W$38:X1141,2,FALSE),VLOOKUP(Audit!#REF!,$W$51:$X$61,2,FALSE))) &amp; IF(Audit!#REF!="","",VLOOKUP(Audit!#REF!,$Y$26:$Z$35,2,FALSE) &amp; Audit!#REF! &amp; IF(Audit!#REF!="","",IF(Audit!#REF!&lt;=1.4,VLOOKUP(Audit!#REF!,$Y$38:$Z$48,2,FALSE),VLOOKUP(Audit!#REF!,$Y$51:$Z$61,2,FALSE))))</f>
        <v>#REF!</v>
      </c>
      <c r="V1096" s="21"/>
      <c r="AH1096" s="49" t="e">
        <f>Audit!#REF!</f>
        <v>#REF!</v>
      </c>
      <c r="AI1096" s="50" t="e">
        <f>VLOOKUP(Audit!#REF!,$V$3:$AE$12,2,FALSE)&amp; IF(Audit!#REF!=10,Audit!#REF!,"")</f>
        <v>#REF!</v>
      </c>
      <c r="AJ1096" s="50" t="e">
        <f>VLOOKUP(Audit!#REF!,$V$13:$AE$22,2,FALSE)&amp; IF(Audit!#REF!=10,Audit!#REF!,"")</f>
        <v>#REF!</v>
      </c>
      <c r="AK1096" s="47" t="e">
        <f t="shared" si="529"/>
        <v>#REF!</v>
      </c>
      <c r="AL1096" s="50" t="e">
        <f>VLOOKUP(Audit!#REF!,$V$3:$AE$12,3,FALSE)&amp; IF(Audit!#REF!=10,Audit!#REF!,"")</f>
        <v>#REF!</v>
      </c>
      <c r="AM1096" s="50" t="e">
        <f>VLOOKUP(Audit!#REF!,$V$13:$AE$22,3,FALSE)&amp; IF(Audit!#REF!=10,Audit!#REF!,"")</f>
        <v>#REF!</v>
      </c>
      <c r="AN1096" s="47" t="e">
        <f t="shared" si="530"/>
        <v>#REF!</v>
      </c>
      <c r="AO1096" s="50" t="e">
        <f>VLOOKUP(Audit!#REF!,$V$3:$AE$12,4,FALSE) &amp;  Audit!#REF! &amp; IF(Audit!#REF!=10,Audit!#REF!,"")</f>
        <v>#REF!</v>
      </c>
      <c r="AP1096" s="50" t="e">
        <f>VLOOKUP(Audit!#REF!,$V$13:$AE$22,4,FALSE)&amp; IF(Audit!#REF!=10,Audit!#REF!,"")</f>
        <v>#REF!</v>
      </c>
      <c r="AQ1096" s="47" t="e">
        <f t="shared" si="531"/>
        <v>#REF!</v>
      </c>
      <c r="AR1096" s="50" t="e">
        <f>VLOOKUP(Audit!#REF!,$V$3:$AE$12,5,FALSE)&amp; IF(Audit!#REF!=10,Audit!#REF!,"")</f>
        <v>#REF!</v>
      </c>
      <c r="AS1096" s="50" t="e">
        <f>VLOOKUP(Audit!#REF!,$V$13:$AE$22,5,FALSE)&amp; IF(Audit!#REF!=10,Audit!#REF!,"")</f>
        <v>#REF!</v>
      </c>
      <c r="AT1096" s="47" t="e">
        <f t="shared" si="532"/>
        <v>#REF!</v>
      </c>
      <c r="AU1096" s="50" t="e">
        <f>VLOOKUP(Audit!#REF!,$V$3:$AE$12,6,FALSE)&amp; IF(Audit!#REF!=10,Audit!#REF!,"")</f>
        <v>#REF!</v>
      </c>
      <c r="AV1096" s="50" t="e">
        <f>VLOOKUP(Audit!#REF!,$V$13:$AE$22,6,FALSE)&amp; IF(Audit!#REF!=10,Audit!#REF!,"")</f>
        <v>#REF!</v>
      </c>
      <c r="AW1096" s="47" t="e">
        <f t="shared" si="533"/>
        <v>#REF!</v>
      </c>
      <c r="AX1096" s="50" t="e">
        <f>VLOOKUP(Audit!#REF!,$V$3:$AE$12,7,FALSE)&amp; IF(Audit!#REF!=10,Audit!#REF!,"")</f>
        <v>#REF!</v>
      </c>
      <c r="AY1096" s="50" t="e">
        <f>VLOOKUP(Audit!#REF!,$V$13:$AE$22,7,FALSE) &amp; IF(Audit!#REF!=10,Audit!#REF!,"")</f>
        <v>#REF!</v>
      </c>
      <c r="AZ1096" s="47" t="e">
        <f t="shared" si="534"/>
        <v>#REF!</v>
      </c>
      <c r="BA1096" s="50" t="e">
        <f>VLOOKUP(Audit!#REF!,$V$3:$AE$12,8,FALSE)&amp; Audit!#REF! &amp; IF(Audit!#REF!=10,Audit!#REF!,"")</f>
        <v>#REF!</v>
      </c>
      <c r="BB1096" s="50" t="e">
        <f>VLOOKUP(Audit!#REF!,$V$13:$AE$22,8,FALSE) &amp; IF(Audit!#REF!=10,Audit!#REF!,"")</f>
        <v>#REF!</v>
      </c>
      <c r="BC1096" s="47" t="e">
        <f t="shared" si="535"/>
        <v>#REF!</v>
      </c>
      <c r="BD1096" s="50" t="e">
        <f>VLOOKUP(Audit!#REF!,$V$3:$AE$12,9,FALSE)&amp; IF(Audit!#REF!=10,Audit!#REF!,"")</f>
        <v>#REF!</v>
      </c>
      <c r="BE1096" s="50" t="e">
        <f>VLOOKUP(Audit!#REF!,$V$13:$AE$22,9,FALSE) &amp; IF(Audit!#REF!=10,Audit!#REF!,"") &amp; IF(Audit!#REF!&lt;&gt;1,U1096,"")</f>
        <v>#REF!</v>
      </c>
      <c r="BF1096" s="47" t="e">
        <f t="shared" si="536"/>
        <v>#REF!</v>
      </c>
      <c r="BG1096" s="50" t="e">
        <f>VLOOKUP(Audit!#REF!,$V$3:$AE$12,10,FALSE) &amp; Audit!#REF! &amp; IF(Audit!#REF!=10,Audit!#REF!,"")</f>
        <v>#REF!</v>
      </c>
      <c r="BH1096" s="50" t="e">
        <f>VLOOKUP(Audit!#REF!,$V$13:$AE$22,10,FALSE) &amp; IF(Audit!#REF!=10,Audit!#REF!,"") &amp; IF(Audit!#REF!&lt;&gt;1,U1096,"")</f>
        <v>#REF!</v>
      </c>
      <c r="BI1096" s="47" t="e">
        <f t="shared" si="537"/>
        <v>#REF!</v>
      </c>
      <c r="BJ1096" s="48" t="str">
        <f t="shared" si="538"/>
        <v/>
      </c>
      <c r="BK1096" s="48" t="str">
        <f t="shared" si="539"/>
        <v/>
      </c>
      <c r="BL1096" s="48" t="str">
        <f t="shared" si="540"/>
        <v/>
      </c>
      <c r="BM1096" s="48" t="str">
        <f t="shared" si="541"/>
        <v/>
      </c>
      <c r="BN1096" s="48" t="str">
        <f t="shared" si="542"/>
        <v/>
      </c>
      <c r="BO1096" s="48" t="str">
        <f t="shared" si="543"/>
        <v/>
      </c>
      <c r="BP1096" s="48" t="str">
        <f t="shared" si="544"/>
        <v/>
      </c>
      <c r="BQ1096" s="48" t="str">
        <f t="shared" si="545"/>
        <v/>
      </c>
      <c r="BR1096" s="48" t="str">
        <f t="shared" si="546"/>
        <v/>
      </c>
      <c r="BS1096" s="48" t="str">
        <f t="shared" si="547"/>
        <v/>
      </c>
      <c r="BT1096" s="48" t="str">
        <f t="shared" si="548"/>
        <v/>
      </c>
      <c r="BU1096" s="48" t="str">
        <f t="shared" si="549"/>
        <v/>
      </c>
    </row>
    <row r="1097" spans="1:73">
      <c r="A1097" s="10" t="e">
        <f>Audit!#REF!</f>
        <v>#REF!</v>
      </c>
      <c r="B1097" s="10" t="e">
        <f t="shared" si="520"/>
        <v>#REF!</v>
      </c>
      <c r="C1097" s="17" t="e">
        <f>VLOOKUP(Audit!#REF!,$V$3:$AE$12,2,FALSE) &amp; VLOOKUP(Audit!#REF!,$V$13:$AE$22,2,FALSE)&amp; IF(Audit!#REF!=10,Audit!#REF!&amp;Audit!#REF!,"")</f>
        <v>#REF!</v>
      </c>
      <c r="D1097" s="17" t="e">
        <f>VLOOKUP(Audit!#REF!,$V$3:$AE$12,3,FALSE) &amp; VLOOKUP(Audit!#REF!,$V$13:$AE$22,3,FALSE) &amp;IF(Audit!#REF!=10,Audit!#REF!&amp;Audit!#REF!,"")</f>
        <v>#REF!</v>
      </c>
      <c r="E1097" s="17" t="e">
        <f>VLOOKUP(Audit!#REF!,$V$3:$AE$12,4,FALSE)&amp; Audit!#REF! &amp; VLOOKUP(Audit!#REF!,$V$13:$AE$22,4,FALSE)&amp; IF(Audit!#REF!=10,Audit!#REF!&amp;Audit!#REF!,"")</f>
        <v>#REF!</v>
      </c>
      <c r="F1097" s="17" t="e">
        <f>VLOOKUP(Audit!#REF!,$V$3:$AE$12,5,FALSE) &amp; VLOOKUP(Audit!#REF!,$V$13:$AE$22,5,FALSE)&amp; IF(Audit!#REF!=10,Audit!#REF!&amp;Audit!#REF!,"")</f>
        <v>#REF!</v>
      </c>
      <c r="G1097" s="17" t="e">
        <f>VLOOKUP(Audit!#REF!,$V$3:$AE$12,6,FALSE) &amp; VLOOKUP(Audit!#REF!,$V$13:$AE$22,6,FALSE)&amp; IF(Audit!#REF!=10,Audit!#REF!&amp;Audit!#REF!,"")</f>
        <v>#REF!</v>
      </c>
      <c r="H1097" s="17" t="e">
        <f>VLOOKUP(Audit!#REF!,$V$3:$AE$12,7,FALSE) &amp; VLOOKUP(Audit!#REF!,$V$13:$AE$22,7,FALSE)&amp;IF(Audit!#REF!=10,Audit!#REF!&amp;Audit!#REF!,"")</f>
        <v>#REF!</v>
      </c>
      <c r="I1097" s="17" t="e">
        <f>VLOOKUP(Audit!#REF!,$V$3:$AE$12,8,FALSE) &amp; Audit!#REF! &amp; VLOOKUP(Audit!#REF!,$V$13:$AE$22,8,FALSE)&amp;IF(Audit!#REF!=10,Audit!#REF!&amp;Audit!#REF!,"")</f>
        <v>#REF!</v>
      </c>
      <c r="J1097" s="17" t="e">
        <f>VLOOKUP(Audit!#REF!,$V$3:$AE$12,9,FALSE) &amp; VLOOKUP(Audit!#REF!,$V$13:$AE$22,9,FALSE) &amp; IF(Audit!#REF!=10,Audit!#REF!&amp;Audit!#REF!,"") &amp; IF(Audit!#REF!&lt;&gt;1,U1097,"")</f>
        <v>#REF!</v>
      </c>
      <c r="K1097" s="17" t="e">
        <f>VLOOKUP(Audit!#REF!,$V$3:$AE$12,10,FALSE) &amp; Audit!#REF! &amp; VLOOKUP(Audit!#REF!,$V$13:$AE$22,10,FALSE) &amp; IF(Audit!#REF!=10,Audit!#REF!&amp;Audit!#REF!,"") &amp; IF(Audit!#REF!&lt;&gt;1,U1097,"")</f>
        <v>#REF!</v>
      </c>
      <c r="L1097" s="10" t="e">
        <f>Audit!#REF!</f>
        <v>#REF!</v>
      </c>
      <c r="M1097" s="10" t="e">
        <f t="shared" si="521"/>
        <v>#REF!</v>
      </c>
      <c r="N1097" s="10" t="e">
        <f t="shared" si="522"/>
        <v>#REF!</v>
      </c>
      <c r="O1097" s="10" t="e">
        <f t="shared" si="523"/>
        <v>#REF!</v>
      </c>
      <c r="P1097" s="10" t="e">
        <f t="shared" si="524"/>
        <v>#REF!</v>
      </c>
      <c r="Q1097" s="10" t="e">
        <f t="shared" si="525"/>
        <v>#REF!</v>
      </c>
      <c r="R1097" s="10" t="e">
        <f t="shared" si="526"/>
        <v>#REF!</v>
      </c>
      <c r="S1097" s="10" t="e">
        <f t="shared" si="527"/>
        <v>#REF!</v>
      </c>
      <c r="T1097" s="10" t="e">
        <f t="shared" si="528"/>
        <v>#REF!</v>
      </c>
      <c r="U1097" s="17" t="e">
        <f>IF(Audit!#REF!="","",VLOOKUP(Audit!#REF!,$W$26:$X$35,2,FALSE)) &amp; Audit!#REF! &amp; IF(Audit!#REF!="","",IF(Audit!#REF!&lt;=1.4,VLOOKUP(Audit!#REF!,$W$38:X1142,2,FALSE),VLOOKUP(Audit!#REF!,$W$51:$X$61,2,FALSE))) &amp; IF(Audit!#REF!="","",VLOOKUP(Audit!#REF!,$Y$26:$Z$35,2,FALSE) &amp; Audit!#REF! &amp; IF(Audit!#REF!="","",IF(Audit!#REF!&lt;=1.4,VLOOKUP(Audit!#REF!,$Y$38:$Z$48,2,FALSE),VLOOKUP(Audit!#REF!,$Y$51:$Z$61,2,FALSE))))</f>
        <v>#REF!</v>
      </c>
      <c r="V1097" s="21"/>
      <c r="AH1097" s="49" t="e">
        <f>Audit!#REF!</f>
        <v>#REF!</v>
      </c>
      <c r="AI1097" s="50" t="e">
        <f>VLOOKUP(Audit!#REF!,$V$3:$AE$12,2,FALSE)&amp; IF(Audit!#REF!=10,Audit!#REF!,"")</f>
        <v>#REF!</v>
      </c>
      <c r="AJ1097" s="50" t="e">
        <f>VLOOKUP(Audit!#REF!,$V$13:$AE$22,2,FALSE)&amp; IF(Audit!#REF!=10,Audit!#REF!,"")</f>
        <v>#REF!</v>
      </c>
      <c r="AK1097" s="47" t="e">
        <f t="shared" si="529"/>
        <v>#REF!</v>
      </c>
      <c r="AL1097" s="50" t="e">
        <f>VLOOKUP(Audit!#REF!,$V$3:$AE$12,3,FALSE)&amp; IF(Audit!#REF!=10,Audit!#REF!,"")</f>
        <v>#REF!</v>
      </c>
      <c r="AM1097" s="50" t="e">
        <f>VLOOKUP(Audit!#REF!,$V$13:$AE$22,3,FALSE)&amp; IF(Audit!#REF!=10,Audit!#REF!,"")</f>
        <v>#REF!</v>
      </c>
      <c r="AN1097" s="47" t="e">
        <f t="shared" si="530"/>
        <v>#REF!</v>
      </c>
      <c r="AO1097" s="50" t="e">
        <f>VLOOKUP(Audit!#REF!,$V$3:$AE$12,4,FALSE) &amp;  Audit!#REF! &amp; IF(Audit!#REF!=10,Audit!#REF!,"")</f>
        <v>#REF!</v>
      </c>
      <c r="AP1097" s="50" t="e">
        <f>VLOOKUP(Audit!#REF!,$V$13:$AE$22,4,FALSE)&amp; IF(Audit!#REF!=10,Audit!#REF!,"")</f>
        <v>#REF!</v>
      </c>
      <c r="AQ1097" s="47" t="e">
        <f t="shared" si="531"/>
        <v>#REF!</v>
      </c>
      <c r="AR1097" s="50" t="e">
        <f>VLOOKUP(Audit!#REF!,$V$3:$AE$12,5,FALSE)&amp; IF(Audit!#REF!=10,Audit!#REF!,"")</f>
        <v>#REF!</v>
      </c>
      <c r="AS1097" s="50" t="e">
        <f>VLOOKUP(Audit!#REF!,$V$13:$AE$22,5,FALSE)&amp; IF(Audit!#REF!=10,Audit!#REF!,"")</f>
        <v>#REF!</v>
      </c>
      <c r="AT1097" s="47" t="e">
        <f t="shared" si="532"/>
        <v>#REF!</v>
      </c>
      <c r="AU1097" s="50" t="e">
        <f>VLOOKUP(Audit!#REF!,$V$3:$AE$12,6,FALSE)&amp; IF(Audit!#REF!=10,Audit!#REF!,"")</f>
        <v>#REF!</v>
      </c>
      <c r="AV1097" s="50" t="e">
        <f>VLOOKUP(Audit!#REF!,$V$13:$AE$22,6,FALSE)&amp; IF(Audit!#REF!=10,Audit!#REF!,"")</f>
        <v>#REF!</v>
      </c>
      <c r="AW1097" s="47" t="e">
        <f t="shared" si="533"/>
        <v>#REF!</v>
      </c>
      <c r="AX1097" s="50" t="e">
        <f>VLOOKUP(Audit!#REF!,$V$3:$AE$12,7,FALSE)&amp; IF(Audit!#REF!=10,Audit!#REF!,"")</f>
        <v>#REF!</v>
      </c>
      <c r="AY1097" s="50" t="e">
        <f>VLOOKUP(Audit!#REF!,$V$13:$AE$22,7,FALSE) &amp; IF(Audit!#REF!=10,Audit!#REF!,"")</f>
        <v>#REF!</v>
      </c>
      <c r="AZ1097" s="47" t="e">
        <f t="shared" si="534"/>
        <v>#REF!</v>
      </c>
      <c r="BA1097" s="50" t="e">
        <f>VLOOKUP(Audit!#REF!,$V$3:$AE$12,8,FALSE)&amp; Audit!#REF! &amp; IF(Audit!#REF!=10,Audit!#REF!,"")</f>
        <v>#REF!</v>
      </c>
      <c r="BB1097" s="50" t="e">
        <f>VLOOKUP(Audit!#REF!,$V$13:$AE$22,8,FALSE) &amp; IF(Audit!#REF!=10,Audit!#REF!,"")</f>
        <v>#REF!</v>
      </c>
      <c r="BC1097" s="47" t="e">
        <f t="shared" si="535"/>
        <v>#REF!</v>
      </c>
      <c r="BD1097" s="50" t="e">
        <f>VLOOKUP(Audit!#REF!,$V$3:$AE$12,9,FALSE)&amp; IF(Audit!#REF!=10,Audit!#REF!,"")</f>
        <v>#REF!</v>
      </c>
      <c r="BE1097" s="50" t="e">
        <f>VLOOKUP(Audit!#REF!,$V$13:$AE$22,9,FALSE) &amp; IF(Audit!#REF!=10,Audit!#REF!,"") &amp; IF(Audit!#REF!&lt;&gt;1,U1097,"")</f>
        <v>#REF!</v>
      </c>
      <c r="BF1097" s="47" t="e">
        <f t="shared" si="536"/>
        <v>#REF!</v>
      </c>
      <c r="BG1097" s="50" t="e">
        <f>VLOOKUP(Audit!#REF!,$V$3:$AE$12,10,FALSE) &amp; Audit!#REF! &amp; IF(Audit!#REF!=10,Audit!#REF!,"")</f>
        <v>#REF!</v>
      </c>
      <c r="BH1097" s="50" t="e">
        <f>VLOOKUP(Audit!#REF!,$V$13:$AE$22,10,FALSE) &amp; IF(Audit!#REF!=10,Audit!#REF!,"") &amp; IF(Audit!#REF!&lt;&gt;1,U1097,"")</f>
        <v>#REF!</v>
      </c>
      <c r="BI1097" s="47" t="e">
        <f t="shared" si="537"/>
        <v>#REF!</v>
      </c>
      <c r="BJ1097" s="48" t="str">
        <f t="shared" si="538"/>
        <v/>
      </c>
      <c r="BK1097" s="48" t="str">
        <f t="shared" si="539"/>
        <v/>
      </c>
      <c r="BL1097" s="48" t="str">
        <f t="shared" si="540"/>
        <v/>
      </c>
      <c r="BM1097" s="48" t="str">
        <f t="shared" si="541"/>
        <v/>
      </c>
      <c r="BN1097" s="48" t="str">
        <f t="shared" si="542"/>
        <v/>
      </c>
      <c r="BO1097" s="48" t="str">
        <f t="shared" si="543"/>
        <v/>
      </c>
      <c r="BP1097" s="48" t="str">
        <f t="shared" si="544"/>
        <v/>
      </c>
      <c r="BQ1097" s="48" t="str">
        <f t="shared" si="545"/>
        <v/>
      </c>
      <c r="BR1097" s="48" t="str">
        <f t="shared" si="546"/>
        <v/>
      </c>
      <c r="BS1097" s="48" t="str">
        <f t="shared" si="547"/>
        <v/>
      </c>
      <c r="BT1097" s="48" t="str">
        <f t="shared" si="548"/>
        <v/>
      </c>
      <c r="BU1097" s="48" t="str">
        <f t="shared" si="549"/>
        <v/>
      </c>
    </row>
    <row r="1098" spans="1:73">
      <c r="A1098" s="10" t="e">
        <f>Audit!#REF!</f>
        <v>#REF!</v>
      </c>
      <c r="B1098" s="10" t="e">
        <f t="shared" si="520"/>
        <v>#REF!</v>
      </c>
      <c r="C1098" s="17" t="e">
        <f>VLOOKUP(Audit!#REF!,$V$3:$AE$12,2,FALSE) &amp; VLOOKUP(Audit!#REF!,$V$13:$AE$22,2,FALSE)&amp; IF(Audit!#REF!=10,Audit!#REF!&amp;Audit!#REF!,"")</f>
        <v>#REF!</v>
      </c>
      <c r="D1098" s="17" t="e">
        <f>VLOOKUP(Audit!#REF!,$V$3:$AE$12,3,FALSE) &amp; VLOOKUP(Audit!#REF!,$V$13:$AE$22,3,FALSE) &amp;IF(Audit!#REF!=10,Audit!#REF!&amp;Audit!#REF!,"")</f>
        <v>#REF!</v>
      </c>
      <c r="E1098" s="17" t="e">
        <f>VLOOKUP(Audit!#REF!,$V$3:$AE$12,4,FALSE)&amp; Audit!#REF! &amp; VLOOKUP(Audit!#REF!,$V$13:$AE$22,4,FALSE)&amp; IF(Audit!#REF!=10,Audit!#REF!&amp;Audit!#REF!,"")</f>
        <v>#REF!</v>
      </c>
      <c r="F1098" s="17" t="e">
        <f>VLOOKUP(Audit!#REF!,$V$3:$AE$12,5,FALSE) &amp; VLOOKUP(Audit!#REF!,$V$13:$AE$22,5,FALSE)&amp; IF(Audit!#REF!=10,Audit!#REF!&amp;Audit!#REF!,"")</f>
        <v>#REF!</v>
      </c>
      <c r="G1098" s="17" t="e">
        <f>VLOOKUP(Audit!#REF!,$V$3:$AE$12,6,FALSE) &amp; VLOOKUP(Audit!#REF!,$V$13:$AE$22,6,FALSE)&amp; IF(Audit!#REF!=10,Audit!#REF!&amp;Audit!#REF!,"")</f>
        <v>#REF!</v>
      </c>
      <c r="H1098" s="17" t="e">
        <f>VLOOKUP(Audit!#REF!,$V$3:$AE$12,7,FALSE) &amp; VLOOKUP(Audit!#REF!,$V$13:$AE$22,7,FALSE)&amp;IF(Audit!#REF!=10,Audit!#REF!&amp;Audit!#REF!,"")</f>
        <v>#REF!</v>
      </c>
      <c r="I1098" s="17" t="e">
        <f>VLOOKUP(Audit!#REF!,$V$3:$AE$12,8,FALSE) &amp; Audit!#REF! &amp; VLOOKUP(Audit!#REF!,$V$13:$AE$22,8,FALSE)&amp;IF(Audit!#REF!=10,Audit!#REF!&amp;Audit!#REF!,"")</f>
        <v>#REF!</v>
      </c>
      <c r="J1098" s="17" t="e">
        <f>VLOOKUP(Audit!#REF!,$V$3:$AE$12,9,FALSE) &amp; VLOOKUP(Audit!#REF!,$V$13:$AE$22,9,FALSE) &amp; IF(Audit!#REF!=10,Audit!#REF!&amp;Audit!#REF!,"") &amp; IF(Audit!#REF!&lt;&gt;1,U1098,"")</f>
        <v>#REF!</v>
      </c>
      <c r="K1098" s="17" t="e">
        <f>VLOOKUP(Audit!#REF!,$V$3:$AE$12,10,FALSE) &amp; Audit!#REF! &amp; VLOOKUP(Audit!#REF!,$V$13:$AE$22,10,FALSE) &amp; IF(Audit!#REF!=10,Audit!#REF!&amp;Audit!#REF!,"") &amp; IF(Audit!#REF!&lt;&gt;1,U1098,"")</f>
        <v>#REF!</v>
      </c>
      <c r="L1098" s="10" t="e">
        <f>Audit!#REF!</f>
        <v>#REF!</v>
      </c>
      <c r="M1098" s="10" t="e">
        <f t="shared" si="521"/>
        <v>#REF!</v>
      </c>
      <c r="N1098" s="10" t="e">
        <f t="shared" si="522"/>
        <v>#REF!</v>
      </c>
      <c r="O1098" s="10" t="e">
        <f t="shared" si="523"/>
        <v>#REF!</v>
      </c>
      <c r="P1098" s="10" t="e">
        <f t="shared" si="524"/>
        <v>#REF!</v>
      </c>
      <c r="Q1098" s="10" t="e">
        <f t="shared" si="525"/>
        <v>#REF!</v>
      </c>
      <c r="R1098" s="10" t="e">
        <f t="shared" si="526"/>
        <v>#REF!</v>
      </c>
      <c r="S1098" s="10" t="e">
        <f t="shared" si="527"/>
        <v>#REF!</v>
      </c>
      <c r="T1098" s="10" t="e">
        <f t="shared" si="528"/>
        <v>#REF!</v>
      </c>
      <c r="U1098" s="17" t="e">
        <f>IF(Audit!#REF!="","",VLOOKUP(Audit!#REF!,$W$26:$X$35,2,FALSE)) &amp; Audit!#REF! &amp; IF(Audit!#REF!="","",IF(Audit!#REF!&lt;=1.4,VLOOKUP(Audit!#REF!,$W$38:X1143,2,FALSE),VLOOKUP(Audit!#REF!,$W$51:$X$61,2,FALSE))) &amp; IF(Audit!#REF!="","",VLOOKUP(Audit!#REF!,$Y$26:$Z$35,2,FALSE) &amp; Audit!#REF! &amp; IF(Audit!#REF!="","",IF(Audit!#REF!&lt;=1.4,VLOOKUP(Audit!#REF!,$Y$38:$Z$48,2,FALSE),VLOOKUP(Audit!#REF!,$Y$51:$Z$61,2,FALSE))))</f>
        <v>#REF!</v>
      </c>
      <c r="V1098" s="21"/>
      <c r="AH1098" s="49" t="e">
        <f>Audit!#REF!</f>
        <v>#REF!</v>
      </c>
      <c r="AI1098" s="50" t="e">
        <f>VLOOKUP(Audit!#REF!,$V$3:$AE$12,2,FALSE)&amp; IF(Audit!#REF!=10,Audit!#REF!,"")</f>
        <v>#REF!</v>
      </c>
      <c r="AJ1098" s="50" t="e">
        <f>VLOOKUP(Audit!#REF!,$V$13:$AE$22,2,FALSE)&amp; IF(Audit!#REF!=10,Audit!#REF!,"")</f>
        <v>#REF!</v>
      </c>
      <c r="AK1098" s="47" t="e">
        <f t="shared" si="529"/>
        <v>#REF!</v>
      </c>
      <c r="AL1098" s="50" t="e">
        <f>VLOOKUP(Audit!#REF!,$V$3:$AE$12,3,FALSE)&amp; IF(Audit!#REF!=10,Audit!#REF!,"")</f>
        <v>#REF!</v>
      </c>
      <c r="AM1098" s="50" t="e">
        <f>VLOOKUP(Audit!#REF!,$V$13:$AE$22,3,FALSE)&amp; IF(Audit!#REF!=10,Audit!#REF!,"")</f>
        <v>#REF!</v>
      </c>
      <c r="AN1098" s="47" t="e">
        <f t="shared" si="530"/>
        <v>#REF!</v>
      </c>
      <c r="AO1098" s="50" t="e">
        <f>VLOOKUP(Audit!#REF!,$V$3:$AE$12,4,FALSE) &amp;  Audit!#REF! &amp; IF(Audit!#REF!=10,Audit!#REF!,"")</f>
        <v>#REF!</v>
      </c>
      <c r="AP1098" s="50" t="e">
        <f>VLOOKUP(Audit!#REF!,$V$13:$AE$22,4,FALSE)&amp; IF(Audit!#REF!=10,Audit!#REF!,"")</f>
        <v>#REF!</v>
      </c>
      <c r="AQ1098" s="47" t="e">
        <f t="shared" si="531"/>
        <v>#REF!</v>
      </c>
      <c r="AR1098" s="50" t="e">
        <f>VLOOKUP(Audit!#REF!,$V$3:$AE$12,5,FALSE)&amp; IF(Audit!#REF!=10,Audit!#REF!,"")</f>
        <v>#REF!</v>
      </c>
      <c r="AS1098" s="50" t="e">
        <f>VLOOKUP(Audit!#REF!,$V$13:$AE$22,5,FALSE)&amp; IF(Audit!#REF!=10,Audit!#REF!,"")</f>
        <v>#REF!</v>
      </c>
      <c r="AT1098" s="47" t="e">
        <f t="shared" si="532"/>
        <v>#REF!</v>
      </c>
      <c r="AU1098" s="50" t="e">
        <f>VLOOKUP(Audit!#REF!,$V$3:$AE$12,6,FALSE)&amp; IF(Audit!#REF!=10,Audit!#REF!,"")</f>
        <v>#REF!</v>
      </c>
      <c r="AV1098" s="50" t="e">
        <f>VLOOKUP(Audit!#REF!,$V$13:$AE$22,6,FALSE)&amp; IF(Audit!#REF!=10,Audit!#REF!,"")</f>
        <v>#REF!</v>
      </c>
      <c r="AW1098" s="47" t="e">
        <f t="shared" si="533"/>
        <v>#REF!</v>
      </c>
      <c r="AX1098" s="50" t="e">
        <f>VLOOKUP(Audit!#REF!,$V$3:$AE$12,7,FALSE)&amp; IF(Audit!#REF!=10,Audit!#REF!,"")</f>
        <v>#REF!</v>
      </c>
      <c r="AY1098" s="50" t="e">
        <f>VLOOKUP(Audit!#REF!,$V$13:$AE$22,7,FALSE) &amp; IF(Audit!#REF!=10,Audit!#REF!,"")</f>
        <v>#REF!</v>
      </c>
      <c r="AZ1098" s="47" t="e">
        <f t="shared" si="534"/>
        <v>#REF!</v>
      </c>
      <c r="BA1098" s="50" t="e">
        <f>VLOOKUP(Audit!#REF!,$V$3:$AE$12,8,FALSE)&amp; Audit!#REF! &amp; IF(Audit!#REF!=10,Audit!#REF!,"")</f>
        <v>#REF!</v>
      </c>
      <c r="BB1098" s="50" t="e">
        <f>VLOOKUP(Audit!#REF!,$V$13:$AE$22,8,FALSE) &amp; IF(Audit!#REF!=10,Audit!#REF!,"")</f>
        <v>#REF!</v>
      </c>
      <c r="BC1098" s="47" t="e">
        <f t="shared" si="535"/>
        <v>#REF!</v>
      </c>
      <c r="BD1098" s="50" t="e">
        <f>VLOOKUP(Audit!#REF!,$V$3:$AE$12,9,FALSE)&amp; IF(Audit!#REF!=10,Audit!#REF!,"")</f>
        <v>#REF!</v>
      </c>
      <c r="BE1098" s="50" t="e">
        <f>VLOOKUP(Audit!#REF!,$V$13:$AE$22,9,FALSE) &amp; IF(Audit!#REF!=10,Audit!#REF!,"") &amp; IF(Audit!#REF!&lt;&gt;1,U1098,"")</f>
        <v>#REF!</v>
      </c>
      <c r="BF1098" s="47" t="e">
        <f t="shared" si="536"/>
        <v>#REF!</v>
      </c>
      <c r="BG1098" s="50" t="e">
        <f>VLOOKUP(Audit!#REF!,$V$3:$AE$12,10,FALSE) &amp; Audit!#REF! &amp; IF(Audit!#REF!=10,Audit!#REF!,"")</f>
        <v>#REF!</v>
      </c>
      <c r="BH1098" s="50" t="e">
        <f>VLOOKUP(Audit!#REF!,$V$13:$AE$22,10,FALSE) &amp; IF(Audit!#REF!=10,Audit!#REF!,"") &amp; IF(Audit!#REF!&lt;&gt;1,U1098,"")</f>
        <v>#REF!</v>
      </c>
      <c r="BI1098" s="47" t="e">
        <f t="shared" si="537"/>
        <v>#REF!</v>
      </c>
      <c r="BJ1098" s="48" t="str">
        <f t="shared" si="538"/>
        <v/>
      </c>
      <c r="BK1098" s="48" t="str">
        <f t="shared" si="539"/>
        <v/>
      </c>
      <c r="BL1098" s="48" t="str">
        <f t="shared" si="540"/>
        <v/>
      </c>
      <c r="BM1098" s="48" t="str">
        <f t="shared" si="541"/>
        <v/>
      </c>
      <c r="BN1098" s="48" t="str">
        <f t="shared" si="542"/>
        <v/>
      </c>
      <c r="BO1098" s="48" t="str">
        <f t="shared" si="543"/>
        <v/>
      </c>
      <c r="BP1098" s="48" t="str">
        <f t="shared" si="544"/>
        <v/>
      </c>
      <c r="BQ1098" s="48" t="str">
        <f t="shared" si="545"/>
        <v/>
      </c>
      <c r="BR1098" s="48" t="str">
        <f t="shared" si="546"/>
        <v/>
      </c>
      <c r="BS1098" s="48" t="str">
        <f t="shared" si="547"/>
        <v/>
      </c>
      <c r="BT1098" s="48" t="str">
        <f t="shared" si="548"/>
        <v/>
      </c>
      <c r="BU1098" s="48" t="str">
        <f t="shared" si="549"/>
        <v/>
      </c>
    </row>
    <row r="1099" spans="1:73">
      <c r="A1099" s="10" t="e">
        <f>Audit!#REF!</f>
        <v>#REF!</v>
      </c>
      <c r="B1099" s="10" t="e">
        <f t="shared" si="520"/>
        <v>#REF!</v>
      </c>
      <c r="C1099" s="17" t="e">
        <f>VLOOKUP(Audit!#REF!,$V$3:$AE$12,2,FALSE) &amp; VLOOKUP(Audit!#REF!,$V$13:$AE$22,2,FALSE)&amp; IF(Audit!#REF!=10,Audit!#REF!&amp;Audit!#REF!,"")</f>
        <v>#REF!</v>
      </c>
      <c r="D1099" s="17" t="e">
        <f>VLOOKUP(Audit!#REF!,$V$3:$AE$12,3,FALSE) &amp; VLOOKUP(Audit!#REF!,$V$13:$AE$22,3,FALSE) &amp;IF(Audit!#REF!=10,Audit!#REF!&amp;Audit!#REF!,"")</f>
        <v>#REF!</v>
      </c>
      <c r="E1099" s="17" t="e">
        <f>VLOOKUP(Audit!#REF!,$V$3:$AE$12,4,FALSE)&amp; Audit!#REF! &amp; VLOOKUP(Audit!#REF!,$V$13:$AE$22,4,FALSE)&amp; IF(Audit!#REF!=10,Audit!#REF!&amp;Audit!#REF!,"")</f>
        <v>#REF!</v>
      </c>
      <c r="F1099" s="17" t="e">
        <f>VLOOKUP(Audit!#REF!,$V$3:$AE$12,5,FALSE) &amp; VLOOKUP(Audit!#REF!,$V$13:$AE$22,5,FALSE)&amp; IF(Audit!#REF!=10,Audit!#REF!&amp;Audit!#REF!,"")</f>
        <v>#REF!</v>
      </c>
      <c r="G1099" s="17" t="e">
        <f>VLOOKUP(Audit!#REF!,$V$3:$AE$12,6,FALSE) &amp; VLOOKUP(Audit!#REF!,$V$13:$AE$22,6,FALSE)&amp; IF(Audit!#REF!=10,Audit!#REF!&amp;Audit!#REF!,"")</f>
        <v>#REF!</v>
      </c>
      <c r="H1099" s="17" t="e">
        <f>VLOOKUP(Audit!#REF!,$V$3:$AE$12,7,FALSE) &amp; VLOOKUP(Audit!#REF!,$V$13:$AE$22,7,FALSE)&amp;IF(Audit!#REF!=10,Audit!#REF!&amp;Audit!#REF!,"")</f>
        <v>#REF!</v>
      </c>
      <c r="I1099" s="17" t="e">
        <f>VLOOKUP(Audit!#REF!,$V$3:$AE$12,8,FALSE) &amp; Audit!#REF! &amp; VLOOKUP(Audit!#REF!,$V$13:$AE$22,8,FALSE)&amp;IF(Audit!#REF!=10,Audit!#REF!&amp;Audit!#REF!,"")</f>
        <v>#REF!</v>
      </c>
      <c r="J1099" s="17" t="e">
        <f>VLOOKUP(Audit!#REF!,$V$3:$AE$12,9,FALSE) &amp; VLOOKUP(Audit!#REF!,$V$13:$AE$22,9,FALSE) &amp; IF(Audit!#REF!=10,Audit!#REF!&amp;Audit!#REF!,"") &amp; IF(Audit!#REF!&lt;&gt;1,U1099,"")</f>
        <v>#REF!</v>
      </c>
      <c r="K1099" s="17" t="e">
        <f>VLOOKUP(Audit!#REF!,$V$3:$AE$12,10,FALSE) &amp; Audit!#REF! &amp; VLOOKUP(Audit!#REF!,$V$13:$AE$22,10,FALSE) &amp; IF(Audit!#REF!=10,Audit!#REF!&amp;Audit!#REF!,"") &amp; IF(Audit!#REF!&lt;&gt;1,U1099,"")</f>
        <v>#REF!</v>
      </c>
      <c r="L1099" s="10" t="e">
        <f>Audit!#REF!</f>
        <v>#REF!</v>
      </c>
      <c r="M1099" s="10" t="e">
        <f t="shared" si="521"/>
        <v>#REF!</v>
      </c>
      <c r="N1099" s="10" t="e">
        <f t="shared" si="522"/>
        <v>#REF!</v>
      </c>
      <c r="O1099" s="10" t="e">
        <f t="shared" si="523"/>
        <v>#REF!</v>
      </c>
      <c r="P1099" s="10" t="e">
        <f t="shared" si="524"/>
        <v>#REF!</v>
      </c>
      <c r="Q1099" s="10" t="e">
        <f t="shared" si="525"/>
        <v>#REF!</v>
      </c>
      <c r="R1099" s="10" t="e">
        <f t="shared" si="526"/>
        <v>#REF!</v>
      </c>
      <c r="S1099" s="10" t="e">
        <f t="shared" si="527"/>
        <v>#REF!</v>
      </c>
      <c r="T1099" s="10" t="e">
        <f t="shared" si="528"/>
        <v>#REF!</v>
      </c>
      <c r="U1099" s="17" t="e">
        <f>IF(Audit!#REF!="","",VLOOKUP(Audit!#REF!,$W$26:$X$35,2,FALSE)) &amp; Audit!#REF! &amp; IF(Audit!#REF!="","",IF(Audit!#REF!&lt;=1.4,VLOOKUP(Audit!#REF!,$W$38:X1144,2,FALSE),VLOOKUP(Audit!#REF!,$W$51:$X$61,2,FALSE))) &amp; IF(Audit!#REF!="","",VLOOKUP(Audit!#REF!,$Y$26:$Z$35,2,FALSE) &amp; Audit!#REF! &amp; IF(Audit!#REF!="","",IF(Audit!#REF!&lt;=1.4,VLOOKUP(Audit!#REF!,$Y$38:$Z$48,2,FALSE),VLOOKUP(Audit!#REF!,$Y$51:$Z$61,2,FALSE))))</f>
        <v>#REF!</v>
      </c>
      <c r="V1099" s="21"/>
      <c r="AH1099" s="49" t="e">
        <f>Audit!#REF!</f>
        <v>#REF!</v>
      </c>
      <c r="AI1099" s="50" t="e">
        <f>VLOOKUP(Audit!#REF!,$V$3:$AE$12,2,FALSE)&amp; IF(Audit!#REF!=10,Audit!#REF!,"")</f>
        <v>#REF!</v>
      </c>
      <c r="AJ1099" s="50" t="e">
        <f>VLOOKUP(Audit!#REF!,$V$13:$AE$22,2,FALSE)&amp; IF(Audit!#REF!=10,Audit!#REF!,"")</f>
        <v>#REF!</v>
      </c>
      <c r="AK1099" s="47" t="e">
        <f t="shared" si="529"/>
        <v>#REF!</v>
      </c>
      <c r="AL1099" s="50" t="e">
        <f>VLOOKUP(Audit!#REF!,$V$3:$AE$12,3,FALSE)&amp; IF(Audit!#REF!=10,Audit!#REF!,"")</f>
        <v>#REF!</v>
      </c>
      <c r="AM1099" s="50" t="e">
        <f>VLOOKUP(Audit!#REF!,$V$13:$AE$22,3,FALSE)&amp; IF(Audit!#REF!=10,Audit!#REF!,"")</f>
        <v>#REF!</v>
      </c>
      <c r="AN1099" s="47" t="e">
        <f t="shared" si="530"/>
        <v>#REF!</v>
      </c>
      <c r="AO1099" s="50" t="e">
        <f>VLOOKUP(Audit!#REF!,$V$3:$AE$12,4,FALSE) &amp;  Audit!#REF! &amp; IF(Audit!#REF!=10,Audit!#REF!,"")</f>
        <v>#REF!</v>
      </c>
      <c r="AP1099" s="50" t="e">
        <f>VLOOKUP(Audit!#REF!,$V$13:$AE$22,4,FALSE)&amp; IF(Audit!#REF!=10,Audit!#REF!,"")</f>
        <v>#REF!</v>
      </c>
      <c r="AQ1099" s="47" t="e">
        <f t="shared" si="531"/>
        <v>#REF!</v>
      </c>
      <c r="AR1099" s="50" t="e">
        <f>VLOOKUP(Audit!#REF!,$V$3:$AE$12,5,FALSE)&amp; IF(Audit!#REF!=10,Audit!#REF!,"")</f>
        <v>#REF!</v>
      </c>
      <c r="AS1099" s="50" t="e">
        <f>VLOOKUP(Audit!#REF!,$V$13:$AE$22,5,FALSE)&amp; IF(Audit!#REF!=10,Audit!#REF!,"")</f>
        <v>#REF!</v>
      </c>
      <c r="AT1099" s="47" t="e">
        <f t="shared" si="532"/>
        <v>#REF!</v>
      </c>
      <c r="AU1099" s="50" t="e">
        <f>VLOOKUP(Audit!#REF!,$V$3:$AE$12,6,FALSE)&amp; IF(Audit!#REF!=10,Audit!#REF!,"")</f>
        <v>#REF!</v>
      </c>
      <c r="AV1099" s="50" t="e">
        <f>VLOOKUP(Audit!#REF!,$V$13:$AE$22,6,FALSE)&amp; IF(Audit!#REF!=10,Audit!#REF!,"")</f>
        <v>#REF!</v>
      </c>
      <c r="AW1099" s="47" t="e">
        <f t="shared" si="533"/>
        <v>#REF!</v>
      </c>
      <c r="AX1099" s="50" t="e">
        <f>VLOOKUP(Audit!#REF!,$V$3:$AE$12,7,FALSE)&amp; IF(Audit!#REF!=10,Audit!#REF!,"")</f>
        <v>#REF!</v>
      </c>
      <c r="AY1099" s="50" t="e">
        <f>VLOOKUP(Audit!#REF!,$V$13:$AE$22,7,FALSE) &amp; IF(Audit!#REF!=10,Audit!#REF!,"")</f>
        <v>#REF!</v>
      </c>
      <c r="AZ1099" s="47" t="e">
        <f t="shared" si="534"/>
        <v>#REF!</v>
      </c>
      <c r="BA1099" s="50" t="e">
        <f>VLOOKUP(Audit!#REF!,$V$3:$AE$12,8,FALSE)&amp; Audit!#REF! &amp; IF(Audit!#REF!=10,Audit!#REF!,"")</f>
        <v>#REF!</v>
      </c>
      <c r="BB1099" s="50" t="e">
        <f>VLOOKUP(Audit!#REF!,$V$13:$AE$22,8,FALSE) &amp; IF(Audit!#REF!=10,Audit!#REF!,"")</f>
        <v>#REF!</v>
      </c>
      <c r="BC1099" s="47" t="e">
        <f t="shared" si="535"/>
        <v>#REF!</v>
      </c>
      <c r="BD1099" s="50" t="e">
        <f>VLOOKUP(Audit!#REF!,$V$3:$AE$12,9,FALSE)&amp; IF(Audit!#REF!=10,Audit!#REF!,"")</f>
        <v>#REF!</v>
      </c>
      <c r="BE1099" s="50" t="e">
        <f>VLOOKUP(Audit!#REF!,$V$13:$AE$22,9,FALSE) &amp; IF(Audit!#REF!=10,Audit!#REF!,"") &amp; IF(Audit!#REF!&lt;&gt;1,U1099,"")</f>
        <v>#REF!</v>
      </c>
      <c r="BF1099" s="47" t="e">
        <f t="shared" si="536"/>
        <v>#REF!</v>
      </c>
      <c r="BG1099" s="50" t="e">
        <f>VLOOKUP(Audit!#REF!,$V$3:$AE$12,10,FALSE) &amp; Audit!#REF! &amp; IF(Audit!#REF!=10,Audit!#REF!,"")</f>
        <v>#REF!</v>
      </c>
      <c r="BH1099" s="50" t="e">
        <f>VLOOKUP(Audit!#REF!,$V$13:$AE$22,10,FALSE) &amp; IF(Audit!#REF!=10,Audit!#REF!,"") &amp; IF(Audit!#REF!&lt;&gt;1,U1099,"")</f>
        <v>#REF!</v>
      </c>
      <c r="BI1099" s="47" t="e">
        <f t="shared" si="537"/>
        <v>#REF!</v>
      </c>
      <c r="BJ1099" s="48" t="str">
        <f t="shared" si="538"/>
        <v/>
      </c>
      <c r="BK1099" s="48" t="str">
        <f t="shared" si="539"/>
        <v/>
      </c>
      <c r="BL1099" s="48" t="str">
        <f t="shared" si="540"/>
        <v/>
      </c>
      <c r="BM1099" s="48" t="str">
        <f t="shared" si="541"/>
        <v/>
      </c>
      <c r="BN1099" s="48" t="str">
        <f t="shared" si="542"/>
        <v/>
      </c>
      <c r="BO1099" s="48" t="str">
        <f t="shared" si="543"/>
        <v/>
      </c>
      <c r="BP1099" s="48" t="str">
        <f t="shared" si="544"/>
        <v/>
      </c>
      <c r="BQ1099" s="48" t="str">
        <f t="shared" si="545"/>
        <v/>
      </c>
      <c r="BR1099" s="48" t="str">
        <f t="shared" si="546"/>
        <v/>
      </c>
      <c r="BS1099" s="48" t="str">
        <f t="shared" si="547"/>
        <v/>
      </c>
      <c r="BT1099" s="48" t="str">
        <f t="shared" si="548"/>
        <v/>
      </c>
      <c r="BU1099" s="48" t="str">
        <f t="shared" si="549"/>
        <v/>
      </c>
    </row>
    <row r="1100" spans="1:73">
      <c r="A1100" s="10" t="e">
        <f>Audit!#REF!</f>
        <v>#REF!</v>
      </c>
      <c r="B1100" s="10" t="e">
        <f t="shared" si="520"/>
        <v>#REF!</v>
      </c>
      <c r="C1100" s="17" t="e">
        <f>VLOOKUP(Audit!#REF!,$V$3:$AE$12,2,FALSE) &amp; VLOOKUP(Audit!#REF!,$V$13:$AE$22,2,FALSE)&amp; IF(Audit!#REF!=10,Audit!#REF!&amp;Audit!#REF!,"")</f>
        <v>#REF!</v>
      </c>
      <c r="D1100" s="17" t="e">
        <f>VLOOKUP(Audit!#REF!,$V$3:$AE$12,3,FALSE) &amp; VLOOKUP(Audit!#REF!,$V$13:$AE$22,3,FALSE) &amp;IF(Audit!#REF!=10,Audit!#REF!&amp;Audit!#REF!,"")</f>
        <v>#REF!</v>
      </c>
      <c r="E1100" s="17" t="e">
        <f>VLOOKUP(Audit!#REF!,$V$3:$AE$12,4,FALSE)&amp; Audit!#REF! &amp; VLOOKUP(Audit!#REF!,$V$13:$AE$22,4,FALSE)&amp; IF(Audit!#REF!=10,Audit!#REF!&amp;Audit!#REF!,"")</f>
        <v>#REF!</v>
      </c>
      <c r="F1100" s="17" t="e">
        <f>VLOOKUP(Audit!#REF!,$V$3:$AE$12,5,FALSE) &amp; VLOOKUP(Audit!#REF!,$V$13:$AE$22,5,FALSE)&amp; IF(Audit!#REF!=10,Audit!#REF!&amp;Audit!#REF!,"")</f>
        <v>#REF!</v>
      </c>
      <c r="G1100" s="17" t="e">
        <f>VLOOKUP(Audit!#REF!,$V$3:$AE$12,6,FALSE) &amp; VLOOKUP(Audit!#REF!,$V$13:$AE$22,6,FALSE)&amp; IF(Audit!#REF!=10,Audit!#REF!&amp;Audit!#REF!,"")</f>
        <v>#REF!</v>
      </c>
      <c r="H1100" s="17" t="e">
        <f>VLOOKUP(Audit!#REF!,$V$3:$AE$12,7,FALSE) &amp; VLOOKUP(Audit!#REF!,$V$13:$AE$22,7,FALSE)&amp;IF(Audit!#REF!=10,Audit!#REF!&amp;Audit!#REF!,"")</f>
        <v>#REF!</v>
      </c>
      <c r="I1100" s="17" t="e">
        <f>VLOOKUP(Audit!#REF!,$V$3:$AE$12,8,FALSE) &amp; Audit!#REF! &amp; VLOOKUP(Audit!#REF!,$V$13:$AE$22,8,FALSE)&amp;IF(Audit!#REF!=10,Audit!#REF!&amp;Audit!#REF!,"")</f>
        <v>#REF!</v>
      </c>
      <c r="J1100" s="17" t="e">
        <f>VLOOKUP(Audit!#REF!,$V$3:$AE$12,9,FALSE) &amp; VLOOKUP(Audit!#REF!,$V$13:$AE$22,9,FALSE) &amp; IF(Audit!#REF!=10,Audit!#REF!&amp;Audit!#REF!,"") &amp; IF(Audit!#REF!&lt;&gt;1,U1100,"")</f>
        <v>#REF!</v>
      </c>
      <c r="K1100" s="17" t="e">
        <f>VLOOKUP(Audit!#REF!,$V$3:$AE$12,10,FALSE) &amp; Audit!#REF! &amp; VLOOKUP(Audit!#REF!,$V$13:$AE$22,10,FALSE) &amp; IF(Audit!#REF!=10,Audit!#REF!&amp;Audit!#REF!,"") &amp; IF(Audit!#REF!&lt;&gt;1,U1100,"")</f>
        <v>#REF!</v>
      </c>
      <c r="L1100" s="10" t="e">
        <f>Audit!#REF!</f>
        <v>#REF!</v>
      </c>
      <c r="M1100" s="10" t="e">
        <f t="shared" si="521"/>
        <v>#REF!</v>
      </c>
      <c r="N1100" s="10" t="e">
        <f t="shared" si="522"/>
        <v>#REF!</v>
      </c>
      <c r="O1100" s="10" t="e">
        <f t="shared" si="523"/>
        <v>#REF!</v>
      </c>
      <c r="P1100" s="10" t="e">
        <f t="shared" si="524"/>
        <v>#REF!</v>
      </c>
      <c r="Q1100" s="10" t="e">
        <f t="shared" si="525"/>
        <v>#REF!</v>
      </c>
      <c r="R1100" s="10" t="e">
        <f t="shared" si="526"/>
        <v>#REF!</v>
      </c>
      <c r="S1100" s="10" t="e">
        <f t="shared" si="527"/>
        <v>#REF!</v>
      </c>
      <c r="T1100" s="10" t="e">
        <f t="shared" si="528"/>
        <v>#REF!</v>
      </c>
      <c r="U1100" s="17" t="e">
        <f>IF(Audit!#REF!="","",VLOOKUP(Audit!#REF!,$W$26:$X$35,2,FALSE)) &amp; Audit!#REF! &amp; IF(Audit!#REF!="","",IF(Audit!#REF!&lt;=1.4,VLOOKUP(Audit!#REF!,$W$38:X1145,2,FALSE),VLOOKUP(Audit!#REF!,$W$51:$X$61,2,FALSE))) &amp; IF(Audit!#REF!="","",VLOOKUP(Audit!#REF!,$Y$26:$Z$35,2,FALSE) &amp; Audit!#REF! &amp; IF(Audit!#REF!="","",IF(Audit!#REF!&lt;=1.4,VLOOKUP(Audit!#REF!,$Y$38:$Z$48,2,FALSE),VLOOKUP(Audit!#REF!,$Y$51:$Z$61,2,FALSE))))</f>
        <v>#REF!</v>
      </c>
      <c r="V1100" s="21"/>
      <c r="AH1100" s="49" t="e">
        <f>Audit!#REF!</f>
        <v>#REF!</v>
      </c>
      <c r="AI1100" s="50" t="e">
        <f>VLOOKUP(Audit!#REF!,$V$3:$AE$12,2,FALSE)&amp; IF(Audit!#REF!=10,Audit!#REF!,"")</f>
        <v>#REF!</v>
      </c>
      <c r="AJ1100" s="50" t="e">
        <f>VLOOKUP(Audit!#REF!,$V$13:$AE$22,2,FALSE)&amp; IF(Audit!#REF!=10,Audit!#REF!,"")</f>
        <v>#REF!</v>
      </c>
      <c r="AK1100" s="47" t="e">
        <f t="shared" si="529"/>
        <v>#REF!</v>
      </c>
      <c r="AL1100" s="50" t="e">
        <f>VLOOKUP(Audit!#REF!,$V$3:$AE$12,3,FALSE)&amp; IF(Audit!#REF!=10,Audit!#REF!,"")</f>
        <v>#REF!</v>
      </c>
      <c r="AM1100" s="50" t="e">
        <f>VLOOKUP(Audit!#REF!,$V$13:$AE$22,3,FALSE)&amp; IF(Audit!#REF!=10,Audit!#REF!,"")</f>
        <v>#REF!</v>
      </c>
      <c r="AN1100" s="47" t="e">
        <f t="shared" si="530"/>
        <v>#REF!</v>
      </c>
      <c r="AO1100" s="50" t="e">
        <f>VLOOKUP(Audit!#REF!,$V$3:$AE$12,4,FALSE) &amp;  Audit!#REF! &amp; IF(Audit!#REF!=10,Audit!#REF!,"")</f>
        <v>#REF!</v>
      </c>
      <c r="AP1100" s="50" t="e">
        <f>VLOOKUP(Audit!#REF!,$V$13:$AE$22,4,FALSE)&amp; IF(Audit!#REF!=10,Audit!#REF!,"")</f>
        <v>#REF!</v>
      </c>
      <c r="AQ1100" s="47" t="e">
        <f t="shared" si="531"/>
        <v>#REF!</v>
      </c>
      <c r="AR1100" s="50" t="e">
        <f>VLOOKUP(Audit!#REF!,$V$3:$AE$12,5,FALSE)&amp; IF(Audit!#REF!=10,Audit!#REF!,"")</f>
        <v>#REF!</v>
      </c>
      <c r="AS1100" s="50" t="e">
        <f>VLOOKUP(Audit!#REF!,$V$13:$AE$22,5,FALSE)&amp; IF(Audit!#REF!=10,Audit!#REF!,"")</f>
        <v>#REF!</v>
      </c>
      <c r="AT1100" s="47" t="e">
        <f t="shared" si="532"/>
        <v>#REF!</v>
      </c>
      <c r="AU1100" s="50" t="e">
        <f>VLOOKUP(Audit!#REF!,$V$3:$AE$12,6,FALSE)&amp; IF(Audit!#REF!=10,Audit!#REF!,"")</f>
        <v>#REF!</v>
      </c>
      <c r="AV1100" s="50" t="e">
        <f>VLOOKUP(Audit!#REF!,$V$13:$AE$22,6,FALSE)&amp; IF(Audit!#REF!=10,Audit!#REF!,"")</f>
        <v>#REF!</v>
      </c>
      <c r="AW1100" s="47" t="e">
        <f t="shared" si="533"/>
        <v>#REF!</v>
      </c>
      <c r="AX1100" s="50" t="e">
        <f>VLOOKUP(Audit!#REF!,$V$3:$AE$12,7,FALSE)&amp; IF(Audit!#REF!=10,Audit!#REF!,"")</f>
        <v>#REF!</v>
      </c>
      <c r="AY1100" s="50" t="e">
        <f>VLOOKUP(Audit!#REF!,$V$13:$AE$22,7,FALSE) &amp; IF(Audit!#REF!=10,Audit!#REF!,"")</f>
        <v>#REF!</v>
      </c>
      <c r="AZ1100" s="47" t="e">
        <f t="shared" si="534"/>
        <v>#REF!</v>
      </c>
      <c r="BA1100" s="50" t="e">
        <f>VLOOKUP(Audit!#REF!,$V$3:$AE$12,8,FALSE)&amp; Audit!#REF! &amp; IF(Audit!#REF!=10,Audit!#REF!,"")</f>
        <v>#REF!</v>
      </c>
      <c r="BB1100" s="50" t="e">
        <f>VLOOKUP(Audit!#REF!,$V$13:$AE$22,8,FALSE) &amp; IF(Audit!#REF!=10,Audit!#REF!,"")</f>
        <v>#REF!</v>
      </c>
      <c r="BC1100" s="47" t="e">
        <f t="shared" si="535"/>
        <v>#REF!</v>
      </c>
      <c r="BD1100" s="50" t="e">
        <f>VLOOKUP(Audit!#REF!,$V$3:$AE$12,9,FALSE)&amp; IF(Audit!#REF!=10,Audit!#REF!,"")</f>
        <v>#REF!</v>
      </c>
      <c r="BE1100" s="50" t="e">
        <f>VLOOKUP(Audit!#REF!,$V$13:$AE$22,9,FALSE) &amp; IF(Audit!#REF!=10,Audit!#REF!,"") &amp; IF(Audit!#REF!&lt;&gt;1,U1100,"")</f>
        <v>#REF!</v>
      </c>
      <c r="BF1100" s="47" t="e">
        <f t="shared" si="536"/>
        <v>#REF!</v>
      </c>
      <c r="BG1100" s="50" t="e">
        <f>VLOOKUP(Audit!#REF!,$V$3:$AE$12,10,FALSE) &amp; Audit!#REF! &amp; IF(Audit!#REF!=10,Audit!#REF!,"")</f>
        <v>#REF!</v>
      </c>
      <c r="BH1100" s="50" t="e">
        <f>VLOOKUP(Audit!#REF!,$V$13:$AE$22,10,FALSE) &amp; IF(Audit!#REF!=10,Audit!#REF!,"") &amp; IF(Audit!#REF!&lt;&gt;1,U1100,"")</f>
        <v>#REF!</v>
      </c>
      <c r="BI1100" s="47" t="e">
        <f t="shared" si="537"/>
        <v>#REF!</v>
      </c>
      <c r="BJ1100" s="48" t="str">
        <f t="shared" si="538"/>
        <v/>
      </c>
      <c r="BK1100" s="48" t="str">
        <f t="shared" si="539"/>
        <v/>
      </c>
      <c r="BL1100" s="48" t="str">
        <f t="shared" si="540"/>
        <v/>
      </c>
      <c r="BM1100" s="48" t="str">
        <f t="shared" si="541"/>
        <v/>
      </c>
      <c r="BN1100" s="48" t="str">
        <f t="shared" si="542"/>
        <v/>
      </c>
      <c r="BO1100" s="48" t="str">
        <f t="shared" si="543"/>
        <v/>
      </c>
      <c r="BP1100" s="48" t="str">
        <f t="shared" si="544"/>
        <v/>
      </c>
      <c r="BQ1100" s="48" t="str">
        <f t="shared" si="545"/>
        <v/>
      </c>
      <c r="BR1100" s="48" t="str">
        <f t="shared" si="546"/>
        <v/>
      </c>
      <c r="BS1100" s="48" t="str">
        <f t="shared" si="547"/>
        <v/>
      </c>
      <c r="BT1100" s="48" t="str">
        <f t="shared" si="548"/>
        <v/>
      </c>
      <c r="BU1100" s="48" t="str">
        <f t="shared" si="549"/>
        <v/>
      </c>
    </row>
    <row r="1101" spans="1:73">
      <c r="A1101" s="10" t="e">
        <f>Audit!#REF!</f>
        <v>#REF!</v>
      </c>
      <c r="B1101" s="10" t="e">
        <f t="shared" si="520"/>
        <v>#REF!</v>
      </c>
      <c r="C1101" s="17" t="e">
        <f>VLOOKUP(Audit!#REF!,$V$3:$AE$12,2,FALSE) &amp; VLOOKUP(Audit!#REF!,$V$13:$AE$22,2,FALSE)&amp; IF(Audit!#REF!=10,Audit!#REF!&amp;Audit!#REF!,"")</f>
        <v>#REF!</v>
      </c>
      <c r="D1101" s="17" t="e">
        <f>VLOOKUP(Audit!#REF!,$V$3:$AE$12,3,FALSE) &amp; VLOOKUP(Audit!#REF!,$V$13:$AE$22,3,FALSE) &amp;IF(Audit!#REF!=10,Audit!#REF!&amp;Audit!#REF!,"")</f>
        <v>#REF!</v>
      </c>
      <c r="E1101" s="17" t="e">
        <f>VLOOKUP(Audit!#REF!,$V$3:$AE$12,4,FALSE)&amp; Audit!#REF! &amp; VLOOKUP(Audit!#REF!,$V$13:$AE$22,4,FALSE)&amp; IF(Audit!#REF!=10,Audit!#REF!&amp;Audit!#REF!,"")</f>
        <v>#REF!</v>
      </c>
      <c r="F1101" s="17" t="e">
        <f>VLOOKUP(Audit!#REF!,$V$3:$AE$12,5,FALSE) &amp; VLOOKUP(Audit!#REF!,$V$13:$AE$22,5,FALSE)&amp; IF(Audit!#REF!=10,Audit!#REF!&amp;Audit!#REF!,"")</f>
        <v>#REF!</v>
      </c>
      <c r="G1101" s="17" t="e">
        <f>VLOOKUP(Audit!#REF!,$V$3:$AE$12,6,FALSE) &amp; VLOOKUP(Audit!#REF!,$V$13:$AE$22,6,FALSE)&amp; IF(Audit!#REF!=10,Audit!#REF!&amp;Audit!#REF!,"")</f>
        <v>#REF!</v>
      </c>
      <c r="H1101" s="17" t="e">
        <f>VLOOKUP(Audit!#REF!,$V$3:$AE$12,7,FALSE) &amp; VLOOKUP(Audit!#REF!,$V$13:$AE$22,7,FALSE)&amp;IF(Audit!#REF!=10,Audit!#REF!&amp;Audit!#REF!,"")</f>
        <v>#REF!</v>
      </c>
      <c r="I1101" s="17" t="e">
        <f>VLOOKUP(Audit!#REF!,$V$3:$AE$12,8,FALSE) &amp; Audit!#REF! &amp; VLOOKUP(Audit!#REF!,$V$13:$AE$22,8,FALSE)&amp;IF(Audit!#REF!=10,Audit!#REF!&amp;Audit!#REF!,"")</f>
        <v>#REF!</v>
      </c>
      <c r="J1101" s="17" t="e">
        <f>VLOOKUP(Audit!#REF!,$V$3:$AE$12,9,FALSE) &amp; VLOOKUP(Audit!#REF!,$V$13:$AE$22,9,FALSE) &amp; IF(Audit!#REF!=10,Audit!#REF!&amp;Audit!#REF!,"") &amp; IF(Audit!#REF!&lt;&gt;1,U1101,"")</f>
        <v>#REF!</v>
      </c>
      <c r="K1101" s="17" t="e">
        <f>VLOOKUP(Audit!#REF!,$V$3:$AE$12,10,FALSE) &amp; Audit!#REF! &amp; VLOOKUP(Audit!#REF!,$V$13:$AE$22,10,FALSE) &amp; IF(Audit!#REF!=10,Audit!#REF!&amp;Audit!#REF!,"") &amp; IF(Audit!#REF!&lt;&gt;1,U1101,"")</f>
        <v>#REF!</v>
      </c>
      <c r="L1101" s="10" t="e">
        <f>Audit!#REF!</f>
        <v>#REF!</v>
      </c>
      <c r="M1101" s="10" t="e">
        <f t="shared" si="521"/>
        <v>#REF!</v>
      </c>
      <c r="N1101" s="10" t="e">
        <f t="shared" si="522"/>
        <v>#REF!</v>
      </c>
      <c r="O1101" s="10" t="e">
        <f t="shared" si="523"/>
        <v>#REF!</v>
      </c>
      <c r="P1101" s="10" t="e">
        <f t="shared" si="524"/>
        <v>#REF!</v>
      </c>
      <c r="Q1101" s="10" t="e">
        <f t="shared" si="525"/>
        <v>#REF!</v>
      </c>
      <c r="R1101" s="10" t="e">
        <f t="shared" si="526"/>
        <v>#REF!</v>
      </c>
      <c r="S1101" s="10" t="e">
        <f t="shared" si="527"/>
        <v>#REF!</v>
      </c>
      <c r="T1101" s="10" t="e">
        <f t="shared" si="528"/>
        <v>#REF!</v>
      </c>
      <c r="U1101" s="17" t="e">
        <f>IF(Audit!#REF!="","",VLOOKUP(Audit!#REF!,$W$26:$X$35,2,FALSE)) &amp; Audit!#REF! &amp; IF(Audit!#REF!="","",IF(Audit!#REF!&lt;=1.4,VLOOKUP(Audit!#REF!,$W$38:X1146,2,FALSE),VLOOKUP(Audit!#REF!,$W$51:$X$61,2,FALSE))) &amp; IF(Audit!#REF!="","",VLOOKUP(Audit!#REF!,$Y$26:$Z$35,2,FALSE) &amp; Audit!#REF! &amp; IF(Audit!#REF!="","",IF(Audit!#REF!&lt;=1.4,VLOOKUP(Audit!#REF!,$Y$38:$Z$48,2,FALSE),VLOOKUP(Audit!#REF!,$Y$51:$Z$61,2,FALSE))))</f>
        <v>#REF!</v>
      </c>
      <c r="V1101" s="21"/>
      <c r="AH1101" s="49" t="e">
        <f>Audit!#REF!</f>
        <v>#REF!</v>
      </c>
      <c r="AI1101" s="50" t="e">
        <f>VLOOKUP(Audit!#REF!,$V$3:$AE$12,2,FALSE)&amp; IF(Audit!#REF!=10,Audit!#REF!,"")</f>
        <v>#REF!</v>
      </c>
      <c r="AJ1101" s="50" t="e">
        <f>VLOOKUP(Audit!#REF!,$V$13:$AE$22,2,FALSE)&amp; IF(Audit!#REF!=10,Audit!#REF!,"")</f>
        <v>#REF!</v>
      </c>
      <c r="AK1101" s="47" t="e">
        <f t="shared" si="529"/>
        <v>#REF!</v>
      </c>
      <c r="AL1101" s="50" t="e">
        <f>VLOOKUP(Audit!#REF!,$V$3:$AE$12,3,FALSE)&amp; IF(Audit!#REF!=10,Audit!#REF!,"")</f>
        <v>#REF!</v>
      </c>
      <c r="AM1101" s="50" t="e">
        <f>VLOOKUP(Audit!#REF!,$V$13:$AE$22,3,FALSE)&amp; IF(Audit!#REF!=10,Audit!#REF!,"")</f>
        <v>#REF!</v>
      </c>
      <c r="AN1101" s="47" t="e">
        <f t="shared" si="530"/>
        <v>#REF!</v>
      </c>
      <c r="AO1101" s="50" t="e">
        <f>VLOOKUP(Audit!#REF!,$V$3:$AE$12,4,FALSE) &amp;  Audit!#REF! &amp; IF(Audit!#REF!=10,Audit!#REF!,"")</f>
        <v>#REF!</v>
      </c>
      <c r="AP1101" s="50" t="e">
        <f>VLOOKUP(Audit!#REF!,$V$13:$AE$22,4,FALSE)&amp; IF(Audit!#REF!=10,Audit!#REF!,"")</f>
        <v>#REF!</v>
      </c>
      <c r="AQ1101" s="47" t="e">
        <f t="shared" si="531"/>
        <v>#REF!</v>
      </c>
      <c r="AR1101" s="50" t="e">
        <f>VLOOKUP(Audit!#REF!,$V$3:$AE$12,5,FALSE)&amp; IF(Audit!#REF!=10,Audit!#REF!,"")</f>
        <v>#REF!</v>
      </c>
      <c r="AS1101" s="50" t="e">
        <f>VLOOKUP(Audit!#REF!,$V$13:$AE$22,5,FALSE)&amp; IF(Audit!#REF!=10,Audit!#REF!,"")</f>
        <v>#REF!</v>
      </c>
      <c r="AT1101" s="47" t="e">
        <f t="shared" si="532"/>
        <v>#REF!</v>
      </c>
      <c r="AU1101" s="50" t="e">
        <f>VLOOKUP(Audit!#REF!,$V$3:$AE$12,6,FALSE)&amp; IF(Audit!#REF!=10,Audit!#REF!,"")</f>
        <v>#REF!</v>
      </c>
      <c r="AV1101" s="50" t="e">
        <f>VLOOKUP(Audit!#REF!,$V$13:$AE$22,6,FALSE)&amp; IF(Audit!#REF!=10,Audit!#REF!,"")</f>
        <v>#REF!</v>
      </c>
      <c r="AW1101" s="47" t="e">
        <f t="shared" si="533"/>
        <v>#REF!</v>
      </c>
      <c r="AX1101" s="50" t="e">
        <f>VLOOKUP(Audit!#REF!,$V$3:$AE$12,7,FALSE)&amp; IF(Audit!#REF!=10,Audit!#REF!,"")</f>
        <v>#REF!</v>
      </c>
      <c r="AY1101" s="50" t="e">
        <f>VLOOKUP(Audit!#REF!,$V$13:$AE$22,7,FALSE) &amp; IF(Audit!#REF!=10,Audit!#REF!,"")</f>
        <v>#REF!</v>
      </c>
      <c r="AZ1101" s="47" t="e">
        <f t="shared" si="534"/>
        <v>#REF!</v>
      </c>
      <c r="BA1101" s="50" t="e">
        <f>VLOOKUP(Audit!#REF!,$V$3:$AE$12,8,FALSE)&amp; Audit!#REF! &amp; IF(Audit!#REF!=10,Audit!#REF!,"")</f>
        <v>#REF!</v>
      </c>
      <c r="BB1101" s="50" t="e">
        <f>VLOOKUP(Audit!#REF!,$V$13:$AE$22,8,FALSE) &amp; IF(Audit!#REF!=10,Audit!#REF!,"")</f>
        <v>#REF!</v>
      </c>
      <c r="BC1101" s="47" t="e">
        <f t="shared" si="535"/>
        <v>#REF!</v>
      </c>
      <c r="BD1101" s="50" t="e">
        <f>VLOOKUP(Audit!#REF!,$V$3:$AE$12,9,FALSE)&amp; IF(Audit!#REF!=10,Audit!#REF!,"")</f>
        <v>#REF!</v>
      </c>
      <c r="BE1101" s="50" t="e">
        <f>VLOOKUP(Audit!#REF!,$V$13:$AE$22,9,FALSE) &amp; IF(Audit!#REF!=10,Audit!#REF!,"") &amp; IF(Audit!#REF!&lt;&gt;1,U1101,"")</f>
        <v>#REF!</v>
      </c>
      <c r="BF1101" s="47" t="e">
        <f t="shared" si="536"/>
        <v>#REF!</v>
      </c>
      <c r="BG1101" s="50" t="e">
        <f>VLOOKUP(Audit!#REF!,$V$3:$AE$12,10,FALSE) &amp; Audit!#REF! &amp; IF(Audit!#REF!=10,Audit!#REF!,"")</f>
        <v>#REF!</v>
      </c>
      <c r="BH1101" s="50" t="e">
        <f>VLOOKUP(Audit!#REF!,$V$13:$AE$22,10,FALSE) &amp; IF(Audit!#REF!=10,Audit!#REF!,"") &amp; IF(Audit!#REF!&lt;&gt;1,U1101,"")</f>
        <v>#REF!</v>
      </c>
      <c r="BI1101" s="47" t="e">
        <f t="shared" si="537"/>
        <v>#REF!</v>
      </c>
      <c r="BJ1101" s="48" t="str">
        <f t="shared" si="538"/>
        <v/>
      </c>
      <c r="BK1101" s="48" t="str">
        <f t="shared" si="539"/>
        <v/>
      </c>
      <c r="BL1101" s="48" t="str">
        <f t="shared" si="540"/>
        <v/>
      </c>
      <c r="BM1101" s="48" t="str">
        <f t="shared" si="541"/>
        <v/>
      </c>
      <c r="BN1101" s="48" t="str">
        <f t="shared" si="542"/>
        <v/>
      </c>
      <c r="BO1101" s="48" t="str">
        <f t="shared" si="543"/>
        <v/>
      </c>
      <c r="BP1101" s="48" t="str">
        <f t="shared" si="544"/>
        <v/>
      </c>
      <c r="BQ1101" s="48" t="str">
        <f t="shared" si="545"/>
        <v/>
      </c>
      <c r="BR1101" s="48" t="str">
        <f t="shared" si="546"/>
        <v/>
      </c>
      <c r="BS1101" s="48" t="str">
        <f t="shared" si="547"/>
        <v/>
      </c>
      <c r="BT1101" s="48" t="str">
        <f t="shared" si="548"/>
        <v/>
      </c>
      <c r="BU1101" s="48" t="str">
        <f t="shared" si="549"/>
        <v/>
      </c>
    </row>
    <row r="1102" spans="1:73">
      <c r="A1102" s="10" t="e">
        <f>Audit!#REF!</f>
        <v>#REF!</v>
      </c>
      <c r="B1102" s="10" t="e">
        <f t="shared" si="520"/>
        <v>#REF!</v>
      </c>
      <c r="C1102" s="17" t="e">
        <f>VLOOKUP(Audit!#REF!,$V$3:$AE$12,2,FALSE) &amp; VLOOKUP(Audit!#REF!,$V$13:$AE$22,2,FALSE)&amp; IF(Audit!#REF!=10,Audit!#REF!&amp;Audit!#REF!,"")</f>
        <v>#REF!</v>
      </c>
      <c r="D1102" s="17" t="e">
        <f>VLOOKUP(Audit!#REF!,$V$3:$AE$12,3,FALSE) &amp; VLOOKUP(Audit!#REF!,$V$13:$AE$22,3,FALSE) &amp;IF(Audit!#REF!=10,Audit!#REF!&amp;Audit!#REF!,"")</f>
        <v>#REF!</v>
      </c>
      <c r="E1102" s="17" t="e">
        <f>VLOOKUP(Audit!#REF!,$V$3:$AE$12,4,FALSE)&amp; Audit!#REF! &amp; VLOOKUP(Audit!#REF!,$V$13:$AE$22,4,FALSE)&amp; IF(Audit!#REF!=10,Audit!#REF!&amp;Audit!#REF!,"")</f>
        <v>#REF!</v>
      </c>
      <c r="F1102" s="17" t="e">
        <f>VLOOKUP(Audit!#REF!,$V$3:$AE$12,5,FALSE) &amp; VLOOKUP(Audit!#REF!,$V$13:$AE$22,5,FALSE)&amp; IF(Audit!#REF!=10,Audit!#REF!&amp;Audit!#REF!,"")</f>
        <v>#REF!</v>
      </c>
      <c r="G1102" s="17" t="e">
        <f>VLOOKUP(Audit!#REF!,$V$3:$AE$12,6,FALSE) &amp; VLOOKUP(Audit!#REF!,$V$13:$AE$22,6,FALSE)&amp; IF(Audit!#REF!=10,Audit!#REF!&amp;Audit!#REF!,"")</f>
        <v>#REF!</v>
      </c>
      <c r="H1102" s="17" t="e">
        <f>VLOOKUP(Audit!#REF!,$V$3:$AE$12,7,FALSE) &amp; VLOOKUP(Audit!#REF!,$V$13:$AE$22,7,FALSE)&amp;IF(Audit!#REF!=10,Audit!#REF!&amp;Audit!#REF!,"")</f>
        <v>#REF!</v>
      </c>
      <c r="I1102" s="17" t="e">
        <f>VLOOKUP(Audit!#REF!,$V$3:$AE$12,8,FALSE) &amp; Audit!#REF! &amp; VLOOKUP(Audit!#REF!,$V$13:$AE$22,8,FALSE)&amp;IF(Audit!#REF!=10,Audit!#REF!&amp;Audit!#REF!,"")</f>
        <v>#REF!</v>
      </c>
      <c r="J1102" s="17" t="e">
        <f>VLOOKUP(Audit!#REF!,$V$3:$AE$12,9,FALSE) &amp; VLOOKUP(Audit!#REF!,$V$13:$AE$22,9,FALSE) &amp; IF(Audit!#REF!=10,Audit!#REF!&amp;Audit!#REF!,"") &amp; IF(Audit!#REF!&lt;&gt;1,U1102,"")</f>
        <v>#REF!</v>
      </c>
      <c r="K1102" s="17" t="e">
        <f>VLOOKUP(Audit!#REF!,$V$3:$AE$12,10,FALSE) &amp; Audit!#REF! &amp; VLOOKUP(Audit!#REF!,$V$13:$AE$22,10,FALSE) &amp; IF(Audit!#REF!=10,Audit!#REF!&amp;Audit!#REF!,"") &amp; IF(Audit!#REF!&lt;&gt;1,U1102,"")</f>
        <v>#REF!</v>
      </c>
      <c r="L1102" s="10" t="e">
        <f>Audit!#REF!</f>
        <v>#REF!</v>
      </c>
      <c r="M1102" s="10" t="e">
        <f t="shared" si="521"/>
        <v>#REF!</v>
      </c>
      <c r="N1102" s="10" t="e">
        <f t="shared" si="522"/>
        <v>#REF!</v>
      </c>
      <c r="O1102" s="10" t="e">
        <f t="shared" si="523"/>
        <v>#REF!</v>
      </c>
      <c r="P1102" s="10" t="e">
        <f t="shared" si="524"/>
        <v>#REF!</v>
      </c>
      <c r="Q1102" s="10" t="e">
        <f t="shared" si="525"/>
        <v>#REF!</v>
      </c>
      <c r="R1102" s="10" t="e">
        <f t="shared" si="526"/>
        <v>#REF!</v>
      </c>
      <c r="S1102" s="10" t="e">
        <f t="shared" si="527"/>
        <v>#REF!</v>
      </c>
      <c r="T1102" s="10" t="e">
        <f t="shared" si="528"/>
        <v>#REF!</v>
      </c>
      <c r="U1102" s="17" t="e">
        <f>IF(Audit!#REF!="","",VLOOKUP(Audit!#REF!,$W$26:$X$35,2,FALSE)) &amp; Audit!#REF! &amp; IF(Audit!#REF!="","",IF(Audit!#REF!&lt;=1.4,VLOOKUP(Audit!#REF!,$W$38:X1147,2,FALSE),VLOOKUP(Audit!#REF!,$W$51:$X$61,2,FALSE))) &amp; IF(Audit!#REF!="","",VLOOKUP(Audit!#REF!,$Y$26:$Z$35,2,FALSE) &amp; Audit!#REF! &amp; IF(Audit!#REF!="","",IF(Audit!#REF!&lt;=1.4,VLOOKUP(Audit!#REF!,$Y$38:$Z$48,2,FALSE),VLOOKUP(Audit!#REF!,$Y$51:$Z$61,2,FALSE))))</f>
        <v>#REF!</v>
      </c>
      <c r="V1102" s="21"/>
      <c r="AH1102" s="49" t="e">
        <f>Audit!#REF!</f>
        <v>#REF!</v>
      </c>
      <c r="AI1102" s="50" t="e">
        <f>VLOOKUP(Audit!#REF!,$V$3:$AE$12,2,FALSE)&amp; IF(Audit!#REF!=10,Audit!#REF!,"")</f>
        <v>#REF!</v>
      </c>
      <c r="AJ1102" s="50" t="e">
        <f>VLOOKUP(Audit!#REF!,$V$13:$AE$22,2,FALSE)&amp; IF(Audit!#REF!=10,Audit!#REF!,"")</f>
        <v>#REF!</v>
      </c>
      <c r="AK1102" s="47" t="e">
        <f t="shared" si="529"/>
        <v>#REF!</v>
      </c>
      <c r="AL1102" s="50" t="e">
        <f>VLOOKUP(Audit!#REF!,$V$3:$AE$12,3,FALSE)&amp; IF(Audit!#REF!=10,Audit!#REF!,"")</f>
        <v>#REF!</v>
      </c>
      <c r="AM1102" s="50" t="e">
        <f>VLOOKUP(Audit!#REF!,$V$13:$AE$22,3,FALSE)&amp; IF(Audit!#REF!=10,Audit!#REF!,"")</f>
        <v>#REF!</v>
      </c>
      <c r="AN1102" s="47" t="e">
        <f t="shared" si="530"/>
        <v>#REF!</v>
      </c>
      <c r="AO1102" s="50" t="e">
        <f>VLOOKUP(Audit!#REF!,$V$3:$AE$12,4,FALSE) &amp;  Audit!#REF! &amp; IF(Audit!#REF!=10,Audit!#REF!,"")</f>
        <v>#REF!</v>
      </c>
      <c r="AP1102" s="50" t="e">
        <f>VLOOKUP(Audit!#REF!,$V$13:$AE$22,4,FALSE)&amp; IF(Audit!#REF!=10,Audit!#REF!,"")</f>
        <v>#REF!</v>
      </c>
      <c r="AQ1102" s="47" t="e">
        <f t="shared" si="531"/>
        <v>#REF!</v>
      </c>
      <c r="AR1102" s="50" t="e">
        <f>VLOOKUP(Audit!#REF!,$V$3:$AE$12,5,FALSE)&amp; IF(Audit!#REF!=10,Audit!#REF!,"")</f>
        <v>#REF!</v>
      </c>
      <c r="AS1102" s="50" t="e">
        <f>VLOOKUP(Audit!#REF!,$V$13:$AE$22,5,FALSE)&amp; IF(Audit!#REF!=10,Audit!#REF!,"")</f>
        <v>#REF!</v>
      </c>
      <c r="AT1102" s="47" t="e">
        <f t="shared" si="532"/>
        <v>#REF!</v>
      </c>
      <c r="AU1102" s="50" t="e">
        <f>VLOOKUP(Audit!#REF!,$V$3:$AE$12,6,FALSE)&amp; IF(Audit!#REF!=10,Audit!#REF!,"")</f>
        <v>#REF!</v>
      </c>
      <c r="AV1102" s="50" t="e">
        <f>VLOOKUP(Audit!#REF!,$V$13:$AE$22,6,FALSE)&amp; IF(Audit!#REF!=10,Audit!#REF!,"")</f>
        <v>#REF!</v>
      </c>
      <c r="AW1102" s="47" t="e">
        <f t="shared" si="533"/>
        <v>#REF!</v>
      </c>
      <c r="AX1102" s="50" t="e">
        <f>VLOOKUP(Audit!#REF!,$V$3:$AE$12,7,FALSE)&amp; IF(Audit!#REF!=10,Audit!#REF!,"")</f>
        <v>#REF!</v>
      </c>
      <c r="AY1102" s="50" t="e">
        <f>VLOOKUP(Audit!#REF!,$V$13:$AE$22,7,FALSE) &amp; IF(Audit!#REF!=10,Audit!#REF!,"")</f>
        <v>#REF!</v>
      </c>
      <c r="AZ1102" s="47" t="e">
        <f t="shared" si="534"/>
        <v>#REF!</v>
      </c>
      <c r="BA1102" s="50" t="e">
        <f>VLOOKUP(Audit!#REF!,$V$3:$AE$12,8,FALSE)&amp; Audit!#REF! &amp; IF(Audit!#REF!=10,Audit!#REF!,"")</f>
        <v>#REF!</v>
      </c>
      <c r="BB1102" s="50" t="e">
        <f>VLOOKUP(Audit!#REF!,$V$13:$AE$22,8,FALSE) &amp; IF(Audit!#REF!=10,Audit!#REF!,"")</f>
        <v>#REF!</v>
      </c>
      <c r="BC1102" s="47" t="e">
        <f t="shared" si="535"/>
        <v>#REF!</v>
      </c>
      <c r="BD1102" s="50" t="e">
        <f>VLOOKUP(Audit!#REF!,$V$3:$AE$12,9,FALSE)&amp; IF(Audit!#REF!=10,Audit!#REF!,"")</f>
        <v>#REF!</v>
      </c>
      <c r="BE1102" s="50" t="e">
        <f>VLOOKUP(Audit!#REF!,$V$13:$AE$22,9,FALSE) &amp; IF(Audit!#REF!=10,Audit!#REF!,"") &amp; IF(Audit!#REF!&lt;&gt;1,U1102,"")</f>
        <v>#REF!</v>
      </c>
      <c r="BF1102" s="47" t="e">
        <f t="shared" si="536"/>
        <v>#REF!</v>
      </c>
      <c r="BG1102" s="50" t="e">
        <f>VLOOKUP(Audit!#REF!,$V$3:$AE$12,10,FALSE) &amp; Audit!#REF! &amp; IF(Audit!#REF!=10,Audit!#REF!,"")</f>
        <v>#REF!</v>
      </c>
      <c r="BH1102" s="50" t="e">
        <f>VLOOKUP(Audit!#REF!,$V$13:$AE$22,10,FALSE) &amp; IF(Audit!#REF!=10,Audit!#REF!,"") &amp; IF(Audit!#REF!&lt;&gt;1,U1102,"")</f>
        <v>#REF!</v>
      </c>
      <c r="BI1102" s="47" t="e">
        <f t="shared" si="537"/>
        <v>#REF!</v>
      </c>
      <c r="BJ1102" s="48" t="str">
        <f t="shared" si="538"/>
        <v/>
      </c>
      <c r="BK1102" s="48" t="str">
        <f t="shared" si="539"/>
        <v/>
      </c>
      <c r="BL1102" s="48" t="str">
        <f t="shared" si="540"/>
        <v/>
      </c>
      <c r="BM1102" s="48" t="str">
        <f t="shared" si="541"/>
        <v/>
      </c>
      <c r="BN1102" s="48" t="str">
        <f t="shared" si="542"/>
        <v/>
      </c>
      <c r="BO1102" s="48" t="str">
        <f t="shared" si="543"/>
        <v/>
      </c>
      <c r="BP1102" s="48" t="str">
        <f t="shared" si="544"/>
        <v/>
      </c>
      <c r="BQ1102" s="48" t="str">
        <f t="shared" si="545"/>
        <v/>
      </c>
      <c r="BR1102" s="48" t="str">
        <f t="shared" si="546"/>
        <v/>
      </c>
      <c r="BS1102" s="48" t="str">
        <f t="shared" si="547"/>
        <v/>
      </c>
      <c r="BT1102" s="48" t="str">
        <f t="shared" si="548"/>
        <v/>
      </c>
      <c r="BU1102" s="48" t="str">
        <f t="shared" si="549"/>
        <v/>
      </c>
    </row>
    <row r="1103" spans="1:73">
      <c r="A1103" s="10" t="e">
        <f>Audit!#REF!</f>
        <v>#REF!</v>
      </c>
      <c r="B1103" s="10" t="e">
        <f t="shared" si="520"/>
        <v>#REF!</v>
      </c>
      <c r="C1103" s="17" t="e">
        <f>VLOOKUP(Audit!#REF!,$V$3:$AE$12,2,FALSE) &amp; VLOOKUP(Audit!#REF!,$V$13:$AE$22,2,FALSE)&amp; IF(Audit!#REF!=10,Audit!#REF!&amp;Audit!#REF!,"")</f>
        <v>#REF!</v>
      </c>
      <c r="D1103" s="17" t="e">
        <f>VLOOKUP(Audit!#REF!,$V$3:$AE$12,3,FALSE) &amp; VLOOKUP(Audit!#REF!,$V$13:$AE$22,3,FALSE) &amp;IF(Audit!#REF!=10,Audit!#REF!&amp;Audit!#REF!,"")</f>
        <v>#REF!</v>
      </c>
      <c r="E1103" s="17" t="e">
        <f>VLOOKUP(Audit!#REF!,$V$3:$AE$12,4,FALSE)&amp; Audit!#REF! &amp; VLOOKUP(Audit!#REF!,$V$13:$AE$22,4,FALSE)&amp; IF(Audit!#REF!=10,Audit!#REF!&amp;Audit!#REF!,"")</f>
        <v>#REF!</v>
      </c>
      <c r="F1103" s="17" t="e">
        <f>VLOOKUP(Audit!#REF!,$V$3:$AE$12,5,FALSE) &amp; VLOOKUP(Audit!#REF!,$V$13:$AE$22,5,FALSE)&amp; IF(Audit!#REF!=10,Audit!#REF!&amp;Audit!#REF!,"")</f>
        <v>#REF!</v>
      </c>
      <c r="G1103" s="17" t="e">
        <f>VLOOKUP(Audit!#REF!,$V$3:$AE$12,6,FALSE) &amp; VLOOKUP(Audit!#REF!,$V$13:$AE$22,6,FALSE)&amp; IF(Audit!#REF!=10,Audit!#REF!&amp;Audit!#REF!,"")</f>
        <v>#REF!</v>
      </c>
      <c r="H1103" s="17" t="e">
        <f>VLOOKUP(Audit!#REF!,$V$3:$AE$12,7,FALSE) &amp; VLOOKUP(Audit!#REF!,$V$13:$AE$22,7,FALSE)&amp;IF(Audit!#REF!=10,Audit!#REF!&amp;Audit!#REF!,"")</f>
        <v>#REF!</v>
      </c>
      <c r="I1103" s="17" t="e">
        <f>VLOOKUP(Audit!#REF!,$V$3:$AE$12,8,FALSE) &amp; Audit!#REF! &amp; VLOOKUP(Audit!#REF!,$V$13:$AE$22,8,FALSE)&amp;IF(Audit!#REF!=10,Audit!#REF!&amp;Audit!#REF!,"")</f>
        <v>#REF!</v>
      </c>
      <c r="J1103" s="17" t="e">
        <f>VLOOKUP(Audit!#REF!,$V$3:$AE$12,9,FALSE) &amp; VLOOKUP(Audit!#REF!,$V$13:$AE$22,9,FALSE) &amp; IF(Audit!#REF!=10,Audit!#REF!&amp;Audit!#REF!,"") &amp; IF(Audit!#REF!&lt;&gt;1,U1103,"")</f>
        <v>#REF!</v>
      </c>
      <c r="K1103" s="17" t="e">
        <f>VLOOKUP(Audit!#REF!,$V$3:$AE$12,10,FALSE) &amp; Audit!#REF! &amp; VLOOKUP(Audit!#REF!,$V$13:$AE$22,10,FALSE) &amp; IF(Audit!#REF!=10,Audit!#REF!&amp;Audit!#REF!,"") &amp; IF(Audit!#REF!&lt;&gt;1,U1103,"")</f>
        <v>#REF!</v>
      </c>
      <c r="L1103" s="10" t="e">
        <f>Audit!#REF!</f>
        <v>#REF!</v>
      </c>
      <c r="M1103" s="10" t="e">
        <f t="shared" si="521"/>
        <v>#REF!</v>
      </c>
      <c r="N1103" s="10" t="e">
        <f t="shared" si="522"/>
        <v>#REF!</v>
      </c>
      <c r="O1103" s="10" t="e">
        <f t="shared" si="523"/>
        <v>#REF!</v>
      </c>
      <c r="P1103" s="10" t="e">
        <f t="shared" si="524"/>
        <v>#REF!</v>
      </c>
      <c r="Q1103" s="10" t="e">
        <f t="shared" si="525"/>
        <v>#REF!</v>
      </c>
      <c r="R1103" s="10" t="e">
        <f t="shared" si="526"/>
        <v>#REF!</v>
      </c>
      <c r="S1103" s="10" t="e">
        <f t="shared" si="527"/>
        <v>#REF!</v>
      </c>
      <c r="T1103" s="10" t="e">
        <f t="shared" si="528"/>
        <v>#REF!</v>
      </c>
      <c r="U1103" s="17" t="e">
        <f>IF(Audit!#REF!="","",VLOOKUP(Audit!#REF!,$W$26:$X$35,2,FALSE)) &amp; Audit!#REF! &amp; IF(Audit!#REF!="","",IF(Audit!#REF!&lt;=1.4,VLOOKUP(Audit!#REF!,$W$38:X1148,2,FALSE),VLOOKUP(Audit!#REF!,$W$51:$X$61,2,FALSE))) &amp; IF(Audit!#REF!="","",VLOOKUP(Audit!#REF!,$Y$26:$Z$35,2,FALSE) &amp; Audit!#REF! &amp; IF(Audit!#REF!="","",IF(Audit!#REF!&lt;=1.4,VLOOKUP(Audit!#REF!,$Y$38:$Z$48,2,FALSE),VLOOKUP(Audit!#REF!,$Y$51:$Z$61,2,FALSE))))</f>
        <v>#REF!</v>
      </c>
      <c r="V1103" s="21"/>
      <c r="AH1103" s="49" t="e">
        <f>Audit!#REF!</f>
        <v>#REF!</v>
      </c>
      <c r="AI1103" s="50" t="e">
        <f>VLOOKUP(Audit!#REF!,$V$3:$AE$12,2,FALSE)&amp; IF(Audit!#REF!=10,Audit!#REF!,"")</f>
        <v>#REF!</v>
      </c>
      <c r="AJ1103" s="50" t="e">
        <f>VLOOKUP(Audit!#REF!,$V$13:$AE$22,2,FALSE)&amp; IF(Audit!#REF!=10,Audit!#REF!,"")</f>
        <v>#REF!</v>
      </c>
      <c r="AK1103" s="47" t="e">
        <f t="shared" si="529"/>
        <v>#REF!</v>
      </c>
      <c r="AL1103" s="50" t="e">
        <f>VLOOKUP(Audit!#REF!,$V$3:$AE$12,3,FALSE)&amp; IF(Audit!#REF!=10,Audit!#REF!,"")</f>
        <v>#REF!</v>
      </c>
      <c r="AM1103" s="50" t="e">
        <f>VLOOKUP(Audit!#REF!,$V$13:$AE$22,3,FALSE)&amp; IF(Audit!#REF!=10,Audit!#REF!,"")</f>
        <v>#REF!</v>
      </c>
      <c r="AN1103" s="47" t="e">
        <f t="shared" si="530"/>
        <v>#REF!</v>
      </c>
      <c r="AO1103" s="50" t="e">
        <f>VLOOKUP(Audit!#REF!,$V$3:$AE$12,4,FALSE) &amp;  Audit!#REF! &amp; IF(Audit!#REF!=10,Audit!#REF!,"")</f>
        <v>#REF!</v>
      </c>
      <c r="AP1103" s="50" t="e">
        <f>VLOOKUP(Audit!#REF!,$V$13:$AE$22,4,FALSE)&amp; IF(Audit!#REF!=10,Audit!#REF!,"")</f>
        <v>#REF!</v>
      </c>
      <c r="AQ1103" s="47" t="e">
        <f t="shared" si="531"/>
        <v>#REF!</v>
      </c>
      <c r="AR1103" s="50" t="e">
        <f>VLOOKUP(Audit!#REF!,$V$3:$AE$12,5,FALSE)&amp; IF(Audit!#REF!=10,Audit!#REF!,"")</f>
        <v>#REF!</v>
      </c>
      <c r="AS1103" s="50" t="e">
        <f>VLOOKUP(Audit!#REF!,$V$13:$AE$22,5,FALSE)&amp; IF(Audit!#REF!=10,Audit!#REF!,"")</f>
        <v>#REF!</v>
      </c>
      <c r="AT1103" s="47" t="e">
        <f t="shared" si="532"/>
        <v>#REF!</v>
      </c>
      <c r="AU1103" s="50" t="e">
        <f>VLOOKUP(Audit!#REF!,$V$3:$AE$12,6,FALSE)&amp; IF(Audit!#REF!=10,Audit!#REF!,"")</f>
        <v>#REF!</v>
      </c>
      <c r="AV1103" s="50" t="e">
        <f>VLOOKUP(Audit!#REF!,$V$13:$AE$22,6,FALSE)&amp; IF(Audit!#REF!=10,Audit!#REF!,"")</f>
        <v>#REF!</v>
      </c>
      <c r="AW1103" s="47" t="e">
        <f t="shared" si="533"/>
        <v>#REF!</v>
      </c>
      <c r="AX1103" s="50" t="e">
        <f>VLOOKUP(Audit!#REF!,$V$3:$AE$12,7,FALSE)&amp; IF(Audit!#REF!=10,Audit!#REF!,"")</f>
        <v>#REF!</v>
      </c>
      <c r="AY1103" s="50" t="e">
        <f>VLOOKUP(Audit!#REF!,$V$13:$AE$22,7,FALSE) &amp; IF(Audit!#REF!=10,Audit!#REF!,"")</f>
        <v>#REF!</v>
      </c>
      <c r="AZ1103" s="47" t="e">
        <f t="shared" si="534"/>
        <v>#REF!</v>
      </c>
      <c r="BA1103" s="50" t="e">
        <f>VLOOKUP(Audit!#REF!,$V$3:$AE$12,8,FALSE)&amp; Audit!#REF! &amp; IF(Audit!#REF!=10,Audit!#REF!,"")</f>
        <v>#REF!</v>
      </c>
      <c r="BB1103" s="50" t="e">
        <f>VLOOKUP(Audit!#REF!,$V$13:$AE$22,8,FALSE) &amp; IF(Audit!#REF!=10,Audit!#REF!,"")</f>
        <v>#REF!</v>
      </c>
      <c r="BC1103" s="47" t="e">
        <f t="shared" si="535"/>
        <v>#REF!</v>
      </c>
      <c r="BD1103" s="50" t="e">
        <f>VLOOKUP(Audit!#REF!,$V$3:$AE$12,9,FALSE)&amp; IF(Audit!#REF!=10,Audit!#REF!,"")</f>
        <v>#REF!</v>
      </c>
      <c r="BE1103" s="50" t="e">
        <f>VLOOKUP(Audit!#REF!,$V$13:$AE$22,9,FALSE) &amp; IF(Audit!#REF!=10,Audit!#REF!,"") &amp; IF(Audit!#REF!&lt;&gt;1,U1103,"")</f>
        <v>#REF!</v>
      </c>
      <c r="BF1103" s="47" t="e">
        <f t="shared" si="536"/>
        <v>#REF!</v>
      </c>
      <c r="BG1103" s="50" t="e">
        <f>VLOOKUP(Audit!#REF!,$V$3:$AE$12,10,FALSE) &amp; Audit!#REF! &amp; IF(Audit!#REF!=10,Audit!#REF!,"")</f>
        <v>#REF!</v>
      </c>
      <c r="BH1103" s="50" t="e">
        <f>VLOOKUP(Audit!#REF!,$V$13:$AE$22,10,FALSE) &amp; IF(Audit!#REF!=10,Audit!#REF!,"") &amp; IF(Audit!#REF!&lt;&gt;1,U1103,"")</f>
        <v>#REF!</v>
      </c>
      <c r="BI1103" s="47" t="e">
        <f t="shared" si="537"/>
        <v>#REF!</v>
      </c>
      <c r="BJ1103" s="48" t="str">
        <f t="shared" si="538"/>
        <v/>
      </c>
      <c r="BK1103" s="48" t="str">
        <f t="shared" si="539"/>
        <v/>
      </c>
      <c r="BL1103" s="48" t="str">
        <f t="shared" si="540"/>
        <v/>
      </c>
      <c r="BM1103" s="48" t="str">
        <f t="shared" si="541"/>
        <v/>
      </c>
      <c r="BN1103" s="48" t="str">
        <f t="shared" si="542"/>
        <v/>
      </c>
      <c r="BO1103" s="48" t="str">
        <f t="shared" si="543"/>
        <v/>
      </c>
      <c r="BP1103" s="48" t="str">
        <f t="shared" si="544"/>
        <v/>
      </c>
      <c r="BQ1103" s="48" t="str">
        <f t="shared" si="545"/>
        <v/>
      </c>
      <c r="BR1103" s="48" t="str">
        <f t="shared" si="546"/>
        <v/>
      </c>
      <c r="BS1103" s="48" t="str">
        <f t="shared" si="547"/>
        <v/>
      </c>
      <c r="BT1103" s="48" t="str">
        <f t="shared" si="548"/>
        <v/>
      </c>
      <c r="BU1103" s="48" t="str">
        <f t="shared" si="549"/>
        <v/>
      </c>
    </row>
    <row r="1104" spans="1:73">
      <c r="A1104" s="10" t="e">
        <f>Audit!#REF!</f>
        <v>#REF!</v>
      </c>
      <c r="B1104" s="10" t="e">
        <f t="shared" si="520"/>
        <v>#REF!</v>
      </c>
      <c r="C1104" s="17" t="e">
        <f>VLOOKUP(Audit!#REF!,$V$3:$AE$12,2,FALSE) &amp; VLOOKUP(Audit!#REF!,$V$13:$AE$22,2,FALSE)&amp; IF(Audit!#REF!=10,Audit!#REF!&amp;Audit!#REF!,"")</f>
        <v>#REF!</v>
      </c>
      <c r="D1104" s="17" t="e">
        <f>VLOOKUP(Audit!#REF!,$V$3:$AE$12,3,FALSE) &amp; VLOOKUP(Audit!#REF!,$V$13:$AE$22,3,FALSE) &amp;IF(Audit!#REF!=10,Audit!#REF!&amp;Audit!#REF!,"")</f>
        <v>#REF!</v>
      </c>
      <c r="E1104" s="17" t="e">
        <f>VLOOKUP(Audit!#REF!,$V$3:$AE$12,4,FALSE)&amp; Audit!#REF! &amp; VLOOKUP(Audit!#REF!,$V$13:$AE$22,4,FALSE)&amp; IF(Audit!#REF!=10,Audit!#REF!&amp;Audit!#REF!,"")</f>
        <v>#REF!</v>
      </c>
      <c r="F1104" s="17" t="e">
        <f>VLOOKUP(Audit!#REF!,$V$3:$AE$12,5,FALSE) &amp; VLOOKUP(Audit!#REF!,$V$13:$AE$22,5,FALSE)&amp; IF(Audit!#REF!=10,Audit!#REF!&amp;Audit!#REF!,"")</f>
        <v>#REF!</v>
      </c>
      <c r="G1104" s="17" t="e">
        <f>VLOOKUP(Audit!#REF!,$V$3:$AE$12,6,FALSE) &amp; VLOOKUP(Audit!#REF!,$V$13:$AE$22,6,FALSE)&amp; IF(Audit!#REF!=10,Audit!#REF!&amp;Audit!#REF!,"")</f>
        <v>#REF!</v>
      </c>
      <c r="H1104" s="17" t="e">
        <f>VLOOKUP(Audit!#REF!,$V$3:$AE$12,7,FALSE) &amp; VLOOKUP(Audit!#REF!,$V$13:$AE$22,7,FALSE)&amp;IF(Audit!#REF!=10,Audit!#REF!&amp;Audit!#REF!,"")</f>
        <v>#REF!</v>
      </c>
      <c r="I1104" s="17" t="e">
        <f>VLOOKUP(Audit!#REF!,$V$3:$AE$12,8,FALSE) &amp; Audit!#REF! &amp; VLOOKUP(Audit!#REF!,$V$13:$AE$22,8,FALSE)&amp;IF(Audit!#REF!=10,Audit!#REF!&amp;Audit!#REF!,"")</f>
        <v>#REF!</v>
      </c>
      <c r="J1104" s="17" t="e">
        <f>VLOOKUP(Audit!#REF!,$V$3:$AE$12,9,FALSE) &amp; VLOOKUP(Audit!#REF!,$V$13:$AE$22,9,FALSE) &amp; IF(Audit!#REF!=10,Audit!#REF!&amp;Audit!#REF!,"") &amp; IF(Audit!#REF!&lt;&gt;1,U1104,"")</f>
        <v>#REF!</v>
      </c>
      <c r="K1104" s="17" t="e">
        <f>VLOOKUP(Audit!#REF!,$V$3:$AE$12,10,FALSE) &amp; Audit!#REF! &amp; VLOOKUP(Audit!#REF!,$V$13:$AE$22,10,FALSE) &amp; IF(Audit!#REF!=10,Audit!#REF!&amp;Audit!#REF!,"") &amp; IF(Audit!#REF!&lt;&gt;1,U1104,"")</f>
        <v>#REF!</v>
      </c>
      <c r="L1104" s="10" t="e">
        <f>Audit!#REF!</f>
        <v>#REF!</v>
      </c>
      <c r="M1104" s="10" t="e">
        <f t="shared" si="521"/>
        <v>#REF!</v>
      </c>
      <c r="N1104" s="10" t="e">
        <f t="shared" si="522"/>
        <v>#REF!</v>
      </c>
      <c r="O1104" s="10" t="e">
        <f t="shared" si="523"/>
        <v>#REF!</v>
      </c>
      <c r="P1104" s="10" t="e">
        <f t="shared" si="524"/>
        <v>#REF!</v>
      </c>
      <c r="Q1104" s="10" t="e">
        <f t="shared" si="525"/>
        <v>#REF!</v>
      </c>
      <c r="R1104" s="10" t="e">
        <f t="shared" si="526"/>
        <v>#REF!</v>
      </c>
      <c r="S1104" s="10" t="e">
        <f t="shared" si="527"/>
        <v>#REF!</v>
      </c>
      <c r="T1104" s="10" t="e">
        <f t="shared" si="528"/>
        <v>#REF!</v>
      </c>
      <c r="U1104" s="17" t="e">
        <f>IF(Audit!#REF!="","",VLOOKUP(Audit!#REF!,$W$26:$X$35,2,FALSE)) &amp; Audit!#REF! &amp; IF(Audit!#REF!="","",IF(Audit!#REF!&lt;=1.4,VLOOKUP(Audit!#REF!,$W$38:X1149,2,FALSE),VLOOKUP(Audit!#REF!,$W$51:$X$61,2,FALSE))) &amp; IF(Audit!#REF!="","",VLOOKUP(Audit!#REF!,$Y$26:$Z$35,2,FALSE) &amp; Audit!#REF! &amp; IF(Audit!#REF!="","",IF(Audit!#REF!&lt;=1.4,VLOOKUP(Audit!#REF!,$Y$38:$Z$48,2,FALSE),VLOOKUP(Audit!#REF!,$Y$51:$Z$61,2,FALSE))))</f>
        <v>#REF!</v>
      </c>
      <c r="V1104" s="21"/>
      <c r="AH1104" s="49" t="e">
        <f>Audit!#REF!</f>
        <v>#REF!</v>
      </c>
      <c r="AI1104" s="50" t="e">
        <f>VLOOKUP(Audit!#REF!,$V$3:$AE$12,2,FALSE)&amp; IF(Audit!#REF!=10,Audit!#REF!,"")</f>
        <v>#REF!</v>
      </c>
      <c r="AJ1104" s="50" t="e">
        <f>VLOOKUP(Audit!#REF!,$V$13:$AE$22,2,FALSE)&amp; IF(Audit!#REF!=10,Audit!#REF!,"")</f>
        <v>#REF!</v>
      </c>
      <c r="AK1104" s="47" t="e">
        <f t="shared" si="529"/>
        <v>#REF!</v>
      </c>
      <c r="AL1104" s="50" t="e">
        <f>VLOOKUP(Audit!#REF!,$V$3:$AE$12,3,FALSE)&amp; IF(Audit!#REF!=10,Audit!#REF!,"")</f>
        <v>#REF!</v>
      </c>
      <c r="AM1104" s="50" t="e">
        <f>VLOOKUP(Audit!#REF!,$V$13:$AE$22,3,FALSE)&amp; IF(Audit!#REF!=10,Audit!#REF!,"")</f>
        <v>#REF!</v>
      </c>
      <c r="AN1104" s="47" t="e">
        <f t="shared" si="530"/>
        <v>#REF!</v>
      </c>
      <c r="AO1104" s="50" t="e">
        <f>VLOOKUP(Audit!#REF!,$V$3:$AE$12,4,FALSE) &amp;  Audit!#REF! &amp; IF(Audit!#REF!=10,Audit!#REF!,"")</f>
        <v>#REF!</v>
      </c>
      <c r="AP1104" s="50" t="e">
        <f>VLOOKUP(Audit!#REF!,$V$13:$AE$22,4,FALSE)&amp; IF(Audit!#REF!=10,Audit!#REF!,"")</f>
        <v>#REF!</v>
      </c>
      <c r="AQ1104" s="47" t="e">
        <f t="shared" si="531"/>
        <v>#REF!</v>
      </c>
      <c r="AR1104" s="50" t="e">
        <f>VLOOKUP(Audit!#REF!,$V$3:$AE$12,5,FALSE)&amp; IF(Audit!#REF!=10,Audit!#REF!,"")</f>
        <v>#REF!</v>
      </c>
      <c r="AS1104" s="50" t="e">
        <f>VLOOKUP(Audit!#REF!,$V$13:$AE$22,5,FALSE)&amp; IF(Audit!#REF!=10,Audit!#REF!,"")</f>
        <v>#REF!</v>
      </c>
      <c r="AT1104" s="47" t="e">
        <f t="shared" si="532"/>
        <v>#REF!</v>
      </c>
      <c r="AU1104" s="50" t="e">
        <f>VLOOKUP(Audit!#REF!,$V$3:$AE$12,6,FALSE)&amp; IF(Audit!#REF!=10,Audit!#REF!,"")</f>
        <v>#REF!</v>
      </c>
      <c r="AV1104" s="50" t="e">
        <f>VLOOKUP(Audit!#REF!,$V$13:$AE$22,6,FALSE)&amp; IF(Audit!#REF!=10,Audit!#REF!,"")</f>
        <v>#REF!</v>
      </c>
      <c r="AW1104" s="47" t="e">
        <f t="shared" si="533"/>
        <v>#REF!</v>
      </c>
      <c r="AX1104" s="50" t="e">
        <f>VLOOKUP(Audit!#REF!,$V$3:$AE$12,7,FALSE)&amp; IF(Audit!#REF!=10,Audit!#REF!,"")</f>
        <v>#REF!</v>
      </c>
      <c r="AY1104" s="50" t="e">
        <f>VLOOKUP(Audit!#REF!,$V$13:$AE$22,7,FALSE) &amp; IF(Audit!#REF!=10,Audit!#REF!,"")</f>
        <v>#REF!</v>
      </c>
      <c r="AZ1104" s="47" t="e">
        <f t="shared" si="534"/>
        <v>#REF!</v>
      </c>
      <c r="BA1104" s="50" t="e">
        <f>VLOOKUP(Audit!#REF!,$V$3:$AE$12,8,FALSE)&amp; Audit!#REF! &amp; IF(Audit!#REF!=10,Audit!#REF!,"")</f>
        <v>#REF!</v>
      </c>
      <c r="BB1104" s="50" t="e">
        <f>VLOOKUP(Audit!#REF!,$V$13:$AE$22,8,FALSE) &amp; IF(Audit!#REF!=10,Audit!#REF!,"")</f>
        <v>#REF!</v>
      </c>
      <c r="BC1104" s="47" t="e">
        <f t="shared" si="535"/>
        <v>#REF!</v>
      </c>
      <c r="BD1104" s="50" t="e">
        <f>VLOOKUP(Audit!#REF!,$V$3:$AE$12,9,FALSE)&amp; IF(Audit!#REF!=10,Audit!#REF!,"")</f>
        <v>#REF!</v>
      </c>
      <c r="BE1104" s="50" t="e">
        <f>VLOOKUP(Audit!#REF!,$V$13:$AE$22,9,FALSE) &amp; IF(Audit!#REF!=10,Audit!#REF!,"") &amp; IF(Audit!#REF!&lt;&gt;1,U1104,"")</f>
        <v>#REF!</v>
      </c>
      <c r="BF1104" s="47" t="e">
        <f t="shared" si="536"/>
        <v>#REF!</v>
      </c>
      <c r="BG1104" s="50" t="e">
        <f>VLOOKUP(Audit!#REF!,$V$3:$AE$12,10,FALSE) &amp; Audit!#REF! &amp; IF(Audit!#REF!=10,Audit!#REF!,"")</f>
        <v>#REF!</v>
      </c>
      <c r="BH1104" s="50" t="e">
        <f>VLOOKUP(Audit!#REF!,$V$13:$AE$22,10,FALSE) &amp; IF(Audit!#REF!=10,Audit!#REF!,"") &amp; IF(Audit!#REF!&lt;&gt;1,U1104,"")</f>
        <v>#REF!</v>
      </c>
      <c r="BI1104" s="47" t="e">
        <f t="shared" si="537"/>
        <v>#REF!</v>
      </c>
      <c r="BJ1104" s="48" t="str">
        <f t="shared" si="538"/>
        <v/>
      </c>
      <c r="BK1104" s="48" t="str">
        <f t="shared" si="539"/>
        <v/>
      </c>
      <c r="BL1104" s="48" t="str">
        <f t="shared" si="540"/>
        <v/>
      </c>
      <c r="BM1104" s="48" t="str">
        <f t="shared" si="541"/>
        <v/>
      </c>
      <c r="BN1104" s="48" t="str">
        <f t="shared" si="542"/>
        <v/>
      </c>
      <c r="BO1104" s="48" t="str">
        <f t="shared" si="543"/>
        <v/>
      </c>
      <c r="BP1104" s="48" t="str">
        <f t="shared" si="544"/>
        <v/>
      </c>
      <c r="BQ1104" s="48" t="str">
        <f t="shared" si="545"/>
        <v/>
      </c>
      <c r="BR1104" s="48" t="str">
        <f t="shared" si="546"/>
        <v/>
      </c>
      <c r="BS1104" s="48" t="str">
        <f t="shared" si="547"/>
        <v/>
      </c>
      <c r="BT1104" s="48" t="str">
        <f t="shared" si="548"/>
        <v/>
      </c>
      <c r="BU1104" s="48" t="str">
        <f t="shared" si="549"/>
        <v/>
      </c>
    </row>
    <row r="1105" spans="1:73">
      <c r="A1105" s="10" t="e">
        <f>Audit!#REF!</f>
        <v>#REF!</v>
      </c>
      <c r="B1105" s="10" t="e">
        <f t="shared" si="520"/>
        <v>#REF!</v>
      </c>
      <c r="C1105" s="17" t="e">
        <f>VLOOKUP(Audit!#REF!,$V$3:$AE$12,2,FALSE) &amp; VLOOKUP(Audit!#REF!,$V$13:$AE$22,2,FALSE)&amp; IF(Audit!#REF!=10,Audit!#REF!&amp;Audit!#REF!,"")</f>
        <v>#REF!</v>
      </c>
      <c r="D1105" s="17" t="e">
        <f>VLOOKUP(Audit!#REF!,$V$3:$AE$12,3,FALSE) &amp; VLOOKUP(Audit!#REF!,$V$13:$AE$22,3,FALSE) &amp;IF(Audit!#REF!=10,Audit!#REF!&amp;Audit!#REF!,"")</f>
        <v>#REF!</v>
      </c>
      <c r="E1105" s="17" t="e">
        <f>VLOOKUP(Audit!#REF!,$V$3:$AE$12,4,FALSE)&amp; Audit!#REF! &amp; VLOOKUP(Audit!#REF!,$V$13:$AE$22,4,FALSE)&amp; IF(Audit!#REF!=10,Audit!#REF!&amp;Audit!#REF!,"")</f>
        <v>#REF!</v>
      </c>
      <c r="F1105" s="17" t="e">
        <f>VLOOKUP(Audit!#REF!,$V$3:$AE$12,5,FALSE) &amp; VLOOKUP(Audit!#REF!,$V$13:$AE$22,5,FALSE)&amp; IF(Audit!#REF!=10,Audit!#REF!&amp;Audit!#REF!,"")</f>
        <v>#REF!</v>
      </c>
      <c r="G1105" s="17" t="e">
        <f>VLOOKUP(Audit!#REF!,$V$3:$AE$12,6,FALSE) &amp; VLOOKUP(Audit!#REF!,$V$13:$AE$22,6,FALSE)&amp; IF(Audit!#REF!=10,Audit!#REF!&amp;Audit!#REF!,"")</f>
        <v>#REF!</v>
      </c>
      <c r="H1105" s="17" t="e">
        <f>VLOOKUP(Audit!#REF!,$V$3:$AE$12,7,FALSE) &amp; VLOOKUP(Audit!#REF!,$V$13:$AE$22,7,FALSE)&amp;IF(Audit!#REF!=10,Audit!#REF!&amp;Audit!#REF!,"")</f>
        <v>#REF!</v>
      </c>
      <c r="I1105" s="17" t="e">
        <f>VLOOKUP(Audit!#REF!,$V$3:$AE$12,8,FALSE) &amp; Audit!#REF! &amp; VLOOKUP(Audit!#REF!,$V$13:$AE$22,8,FALSE)&amp;IF(Audit!#REF!=10,Audit!#REF!&amp;Audit!#REF!,"")</f>
        <v>#REF!</v>
      </c>
      <c r="J1105" s="17" t="e">
        <f>VLOOKUP(Audit!#REF!,$V$3:$AE$12,9,FALSE) &amp; VLOOKUP(Audit!#REF!,$V$13:$AE$22,9,FALSE) &amp; IF(Audit!#REF!=10,Audit!#REF!&amp;Audit!#REF!,"") &amp; IF(Audit!#REF!&lt;&gt;1,U1105,"")</f>
        <v>#REF!</v>
      </c>
      <c r="K1105" s="17" t="e">
        <f>VLOOKUP(Audit!#REF!,$V$3:$AE$12,10,FALSE) &amp; Audit!#REF! &amp; VLOOKUP(Audit!#REF!,$V$13:$AE$22,10,FALSE) &amp; IF(Audit!#REF!=10,Audit!#REF!&amp;Audit!#REF!,"") &amp; IF(Audit!#REF!&lt;&gt;1,U1105,"")</f>
        <v>#REF!</v>
      </c>
      <c r="L1105" s="10" t="e">
        <f>Audit!#REF!</f>
        <v>#REF!</v>
      </c>
      <c r="M1105" s="10" t="e">
        <f t="shared" si="521"/>
        <v>#REF!</v>
      </c>
      <c r="N1105" s="10" t="e">
        <f t="shared" si="522"/>
        <v>#REF!</v>
      </c>
      <c r="O1105" s="10" t="e">
        <f t="shared" si="523"/>
        <v>#REF!</v>
      </c>
      <c r="P1105" s="10" t="e">
        <f t="shared" si="524"/>
        <v>#REF!</v>
      </c>
      <c r="Q1105" s="10" t="e">
        <f t="shared" si="525"/>
        <v>#REF!</v>
      </c>
      <c r="R1105" s="10" t="e">
        <f t="shared" si="526"/>
        <v>#REF!</v>
      </c>
      <c r="S1105" s="10" t="e">
        <f t="shared" si="527"/>
        <v>#REF!</v>
      </c>
      <c r="T1105" s="10" t="e">
        <f t="shared" si="528"/>
        <v>#REF!</v>
      </c>
      <c r="U1105" s="17" t="e">
        <f>IF(Audit!#REF!="","",VLOOKUP(Audit!#REF!,$W$26:$X$35,2,FALSE)) &amp; Audit!#REF! &amp; IF(Audit!#REF!="","",IF(Audit!#REF!&lt;=1.4,VLOOKUP(Audit!#REF!,$W$38:X1150,2,FALSE),VLOOKUP(Audit!#REF!,$W$51:$X$61,2,FALSE))) &amp; IF(Audit!#REF!="","",VLOOKUP(Audit!#REF!,$Y$26:$Z$35,2,FALSE) &amp; Audit!#REF! &amp; IF(Audit!#REF!="","",IF(Audit!#REF!&lt;=1.4,VLOOKUP(Audit!#REF!,$Y$38:$Z$48,2,FALSE),VLOOKUP(Audit!#REF!,$Y$51:$Z$61,2,FALSE))))</f>
        <v>#REF!</v>
      </c>
      <c r="V1105" s="21"/>
      <c r="AH1105" s="49" t="e">
        <f>Audit!#REF!</f>
        <v>#REF!</v>
      </c>
      <c r="AI1105" s="50" t="e">
        <f>VLOOKUP(Audit!#REF!,$V$3:$AE$12,2,FALSE)&amp; IF(Audit!#REF!=10,Audit!#REF!,"")</f>
        <v>#REF!</v>
      </c>
      <c r="AJ1105" s="50" t="e">
        <f>VLOOKUP(Audit!#REF!,$V$13:$AE$22,2,FALSE)&amp; IF(Audit!#REF!=10,Audit!#REF!,"")</f>
        <v>#REF!</v>
      </c>
      <c r="AK1105" s="47" t="e">
        <f t="shared" si="529"/>
        <v>#REF!</v>
      </c>
      <c r="AL1105" s="50" t="e">
        <f>VLOOKUP(Audit!#REF!,$V$3:$AE$12,3,FALSE)&amp; IF(Audit!#REF!=10,Audit!#REF!,"")</f>
        <v>#REF!</v>
      </c>
      <c r="AM1105" s="50" t="e">
        <f>VLOOKUP(Audit!#REF!,$V$13:$AE$22,3,FALSE)&amp; IF(Audit!#REF!=10,Audit!#REF!,"")</f>
        <v>#REF!</v>
      </c>
      <c r="AN1105" s="47" t="e">
        <f t="shared" si="530"/>
        <v>#REF!</v>
      </c>
      <c r="AO1105" s="50" t="e">
        <f>VLOOKUP(Audit!#REF!,$V$3:$AE$12,4,FALSE) &amp;  Audit!#REF! &amp; IF(Audit!#REF!=10,Audit!#REF!,"")</f>
        <v>#REF!</v>
      </c>
      <c r="AP1105" s="50" t="e">
        <f>VLOOKUP(Audit!#REF!,$V$13:$AE$22,4,FALSE)&amp; IF(Audit!#REF!=10,Audit!#REF!,"")</f>
        <v>#REF!</v>
      </c>
      <c r="AQ1105" s="47" t="e">
        <f t="shared" si="531"/>
        <v>#REF!</v>
      </c>
      <c r="AR1105" s="50" t="e">
        <f>VLOOKUP(Audit!#REF!,$V$3:$AE$12,5,FALSE)&amp; IF(Audit!#REF!=10,Audit!#REF!,"")</f>
        <v>#REF!</v>
      </c>
      <c r="AS1105" s="50" t="e">
        <f>VLOOKUP(Audit!#REF!,$V$13:$AE$22,5,FALSE)&amp; IF(Audit!#REF!=10,Audit!#REF!,"")</f>
        <v>#REF!</v>
      </c>
      <c r="AT1105" s="47" t="e">
        <f t="shared" si="532"/>
        <v>#REF!</v>
      </c>
      <c r="AU1105" s="50" t="e">
        <f>VLOOKUP(Audit!#REF!,$V$3:$AE$12,6,FALSE)&amp; IF(Audit!#REF!=10,Audit!#REF!,"")</f>
        <v>#REF!</v>
      </c>
      <c r="AV1105" s="50" t="e">
        <f>VLOOKUP(Audit!#REF!,$V$13:$AE$22,6,FALSE)&amp; IF(Audit!#REF!=10,Audit!#REF!,"")</f>
        <v>#REF!</v>
      </c>
      <c r="AW1105" s="47" t="e">
        <f t="shared" si="533"/>
        <v>#REF!</v>
      </c>
      <c r="AX1105" s="50" t="e">
        <f>VLOOKUP(Audit!#REF!,$V$3:$AE$12,7,FALSE)&amp; IF(Audit!#REF!=10,Audit!#REF!,"")</f>
        <v>#REF!</v>
      </c>
      <c r="AY1105" s="50" t="e">
        <f>VLOOKUP(Audit!#REF!,$V$13:$AE$22,7,FALSE) &amp; IF(Audit!#REF!=10,Audit!#REF!,"")</f>
        <v>#REF!</v>
      </c>
      <c r="AZ1105" s="47" t="e">
        <f t="shared" si="534"/>
        <v>#REF!</v>
      </c>
      <c r="BA1105" s="50" t="e">
        <f>VLOOKUP(Audit!#REF!,$V$3:$AE$12,8,FALSE)&amp; Audit!#REF! &amp; IF(Audit!#REF!=10,Audit!#REF!,"")</f>
        <v>#REF!</v>
      </c>
      <c r="BB1105" s="50" t="e">
        <f>VLOOKUP(Audit!#REF!,$V$13:$AE$22,8,FALSE) &amp; IF(Audit!#REF!=10,Audit!#REF!,"")</f>
        <v>#REF!</v>
      </c>
      <c r="BC1105" s="47" t="e">
        <f t="shared" si="535"/>
        <v>#REF!</v>
      </c>
      <c r="BD1105" s="50" t="e">
        <f>VLOOKUP(Audit!#REF!,$V$3:$AE$12,9,FALSE)&amp; IF(Audit!#REF!=10,Audit!#REF!,"")</f>
        <v>#REF!</v>
      </c>
      <c r="BE1105" s="50" t="e">
        <f>VLOOKUP(Audit!#REF!,$V$13:$AE$22,9,FALSE) &amp; IF(Audit!#REF!=10,Audit!#REF!,"") &amp; IF(Audit!#REF!&lt;&gt;1,U1105,"")</f>
        <v>#REF!</v>
      </c>
      <c r="BF1105" s="47" t="e">
        <f t="shared" si="536"/>
        <v>#REF!</v>
      </c>
      <c r="BG1105" s="50" t="e">
        <f>VLOOKUP(Audit!#REF!,$V$3:$AE$12,10,FALSE) &amp; Audit!#REF! &amp; IF(Audit!#REF!=10,Audit!#REF!,"")</f>
        <v>#REF!</v>
      </c>
      <c r="BH1105" s="50" t="e">
        <f>VLOOKUP(Audit!#REF!,$V$13:$AE$22,10,FALSE) &amp; IF(Audit!#REF!=10,Audit!#REF!,"") &amp; IF(Audit!#REF!&lt;&gt;1,U1105,"")</f>
        <v>#REF!</v>
      </c>
      <c r="BI1105" s="47" t="e">
        <f t="shared" si="537"/>
        <v>#REF!</v>
      </c>
      <c r="BJ1105" s="48" t="str">
        <f t="shared" si="538"/>
        <v/>
      </c>
      <c r="BK1105" s="48" t="str">
        <f t="shared" si="539"/>
        <v/>
      </c>
      <c r="BL1105" s="48" t="str">
        <f t="shared" si="540"/>
        <v/>
      </c>
      <c r="BM1105" s="48" t="str">
        <f t="shared" si="541"/>
        <v/>
      </c>
      <c r="BN1105" s="48" t="str">
        <f t="shared" si="542"/>
        <v/>
      </c>
      <c r="BO1105" s="48" t="str">
        <f t="shared" si="543"/>
        <v/>
      </c>
      <c r="BP1105" s="48" t="str">
        <f t="shared" si="544"/>
        <v/>
      </c>
      <c r="BQ1105" s="48" t="str">
        <f t="shared" si="545"/>
        <v/>
      </c>
      <c r="BR1105" s="48" t="str">
        <f t="shared" si="546"/>
        <v/>
      </c>
      <c r="BS1105" s="48" t="str">
        <f t="shared" si="547"/>
        <v/>
      </c>
      <c r="BT1105" s="48" t="str">
        <f t="shared" si="548"/>
        <v/>
      </c>
      <c r="BU1105" s="48" t="str">
        <f t="shared" si="549"/>
        <v/>
      </c>
    </row>
    <row r="1106" spans="1:73">
      <c r="A1106" s="10" t="e">
        <f>Audit!#REF!</f>
        <v>#REF!</v>
      </c>
      <c r="B1106" s="10" t="e">
        <f t="shared" si="520"/>
        <v>#REF!</v>
      </c>
      <c r="C1106" s="17" t="e">
        <f>VLOOKUP(Audit!#REF!,$V$3:$AE$12,2,FALSE) &amp; VLOOKUP(Audit!#REF!,$V$13:$AE$22,2,FALSE)&amp; IF(Audit!#REF!=10,Audit!#REF!&amp;Audit!#REF!,"")</f>
        <v>#REF!</v>
      </c>
      <c r="D1106" s="17" t="e">
        <f>VLOOKUP(Audit!#REF!,$V$3:$AE$12,3,FALSE) &amp; VLOOKUP(Audit!#REF!,$V$13:$AE$22,3,FALSE) &amp;IF(Audit!#REF!=10,Audit!#REF!&amp;Audit!#REF!,"")</f>
        <v>#REF!</v>
      </c>
      <c r="E1106" s="17" t="e">
        <f>VLOOKUP(Audit!#REF!,$V$3:$AE$12,4,FALSE)&amp; Audit!#REF! &amp; VLOOKUP(Audit!#REF!,$V$13:$AE$22,4,FALSE)&amp; IF(Audit!#REF!=10,Audit!#REF!&amp;Audit!#REF!,"")</f>
        <v>#REF!</v>
      </c>
      <c r="F1106" s="17" t="e">
        <f>VLOOKUP(Audit!#REF!,$V$3:$AE$12,5,FALSE) &amp; VLOOKUP(Audit!#REF!,$V$13:$AE$22,5,FALSE)&amp; IF(Audit!#REF!=10,Audit!#REF!&amp;Audit!#REF!,"")</f>
        <v>#REF!</v>
      </c>
      <c r="G1106" s="17" t="e">
        <f>VLOOKUP(Audit!#REF!,$V$3:$AE$12,6,FALSE) &amp; VLOOKUP(Audit!#REF!,$V$13:$AE$22,6,FALSE)&amp; IF(Audit!#REF!=10,Audit!#REF!&amp;Audit!#REF!,"")</f>
        <v>#REF!</v>
      </c>
      <c r="H1106" s="17" t="e">
        <f>VLOOKUP(Audit!#REF!,$V$3:$AE$12,7,FALSE) &amp; VLOOKUP(Audit!#REF!,$V$13:$AE$22,7,FALSE)&amp;IF(Audit!#REF!=10,Audit!#REF!&amp;Audit!#REF!,"")</f>
        <v>#REF!</v>
      </c>
      <c r="I1106" s="17" t="e">
        <f>VLOOKUP(Audit!#REF!,$V$3:$AE$12,8,FALSE) &amp; Audit!#REF! &amp; VLOOKUP(Audit!#REF!,$V$13:$AE$22,8,FALSE)&amp;IF(Audit!#REF!=10,Audit!#REF!&amp;Audit!#REF!,"")</f>
        <v>#REF!</v>
      </c>
      <c r="J1106" s="17" t="e">
        <f>VLOOKUP(Audit!#REF!,$V$3:$AE$12,9,FALSE) &amp; VLOOKUP(Audit!#REF!,$V$13:$AE$22,9,FALSE) &amp; IF(Audit!#REF!=10,Audit!#REF!&amp;Audit!#REF!,"") &amp; IF(Audit!#REF!&lt;&gt;1,U1106,"")</f>
        <v>#REF!</v>
      </c>
      <c r="K1106" s="17" t="e">
        <f>VLOOKUP(Audit!#REF!,$V$3:$AE$12,10,FALSE) &amp; Audit!#REF! &amp; VLOOKUP(Audit!#REF!,$V$13:$AE$22,10,FALSE) &amp; IF(Audit!#REF!=10,Audit!#REF!&amp;Audit!#REF!,"") &amp; IF(Audit!#REF!&lt;&gt;1,U1106,"")</f>
        <v>#REF!</v>
      </c>
      <c r="L1106" s="10" t="e">
        <f>Audit!#REF!</f>
        <v>#REF!</v>
      </c>
      <c r="M1106" s="10" t="e">
        <f t="shared" si="521"/>
        <v>#REF!</v>
      </c>
      <c r="N1106" s="10" t="e">
        <f t="shared" si="522"/>
        <v>#REF!</v>
      </c>
      <c r="O1106" s="10" t="e">
        <f t="shared" si="523"/>
        <v>#REF!</v>
      </c>
      <c r="P1106" s="10" t="e">
        <f t="shared" si="524"/>
        <v>#REF!</v>
      </c>
      <c r="Q1106" s="10" t="e">
        <f t="shared" si="525"/>
        <v>#REF!</v>
      </c>
      <c r="R1106" s="10" t="e">
        <f t="shared" si="526"/>
        <v>#REF!</v>
      </c>
      <c r="S1106" s="10" t="e">
        <f t="shared" si="527"/>
        <v>#REF!</v>
      </c>
      <c r="T1106" s="10" t="e">
        <f t="shared" si="528"/>
        <v>#REF!</v>
      </c>
      <c r="U1106" s="17" t="e">
        <f>IF(Audit!#REF!="","",VLOOKUP(Audit!#REF!,$W$26:$X$35,2,FALSE)) &amp; Audit!#REF! &amp; IF(Audit!#REF!="","",IF(Audit!#REF!&lt;=1.4,VLOOKUP(Audit!#REF!,$W$38:X1151,2,FALSE),VLOOKUP(Audit!#REF!,$W$51:$X$61,2,FALSE))) &amp; IF(Audit!#REF!="","",VLOOKUP(Audit!#REF!,$Y$26:$Z$35,2,FALSE) &amp; Audit!#REF! &amp; IF(Audit!#REF!="","",IF(Audit!#REF!&lt;=1.4,VLOOKUP(Audit!#REF!,$Y$38:$Z$48,2,FALSE),VLOOKUP(Audit!#REF!,$Y$51:$Z$61,2,FALSE))))</f>
        <v>#REF!</v>
      </c>
      <c r="V1106" s="21"/>
      <c r="AH1106" s="49" t="e">
        <f>Audit!#REF!</f>
        <v>#REF!</v>
      </c>
      <c r="AI1106" s="50" t="e">
        <f>VLOOKUP(Audit!#REF!,$V$3:$AE$12,2,FALSE)&amp; IF(Audit!#REF!=10,Audit!#REF!,"")</f>
        <v>#REF!</v>
      </c>
      <c r="AJ1106" s="50" t="e">
        <f>VLOOKUP(Audit!#REF!,$V$13:$AE$22,2,FALSE)&amp; IF(Audit!#REF!=10,Audit!#REF!,"")</f>
        <v>#REF!</v>
      </c>
      <c r="AK1106" s="47" t="e">
        <f t="shared" si="529"/>
        <v>#REF!</v>
      </c>
      <c r="AL1106" s="50" t="e">
        <f>VLOOKUP(Audit!#REF!,$V$3:$AE$12,3,FALSE)&amp; IF(Audit!#REF!=10,Audit!#REF!,"")</f>
        <v>#REF!</v>
      </c>
      <c r="AM1106" s="50" t="e">
        <f>VLOOKUP(Audit!#REF!,$V$13:$AE$22,3,FALSE)&amp; IF(Audit!#REF!=10,Audit!#REF!,"")</f>
        <v>#REF!</v>
      </c>
      <c r="AN1106" s="47" t="e">
        <f t="shared" si="530"/>
        <v>#REF!</v>
      </c>
      <c r="AO1106" s="50" t="e">
        <f>VLOOKUP(Audit!#REF!,$V$3:$AE$12,4,FALSE) &amp;  Audit!#REF! &amp; IF(Audit!#REF!=10,Audit!#REF!,"")</f>
        <v>#REF!</v>
      </c>
      <c r="AP1106" s="50" t="e">
        <f>VLOOKUP(Audit!#REF!,$V$13:$AE$22,4,FALSE)&amp; IF(Audit!#REF!=10,Audit!#REF!,"")</f>
        <v>#REF!</v>
      </c>
      <c r="AQ1106" s="47" t="e">
        <f t="shared" si="531"/>
        <v>#REF!</v>
      </c>
      <c r="AR1106" s="50" t="e">
        <f>VLOOKUP(Audit!#REF!,$V$3:$AE$12,5,FALSE)&amp; IF(Audit!#REF!=10,Audit!#REF!,"")</f>
        <v>#REF!</v>
      </c>
      <c r="AS1106" s="50" t="e">
        <f>VLOOKUP(Audit!#REF!,$V$13:$AE$22,5,FALSE)&amp; IF(Audit!#REF!=10,Audit!#REF!,"")</f>
        <v>#REF!</v>
      </c>
      <c r="AT1106" s="47" t="e">
        <f t="shared" si="532"/>
        <v>#REF!</v>
      </c>
      <c r="AU1106" s="50" t="e">
        <f>VLOOKUP(Audit!#REF!,$V$3:$AE$12,6,FALSE)&amp; IF(Audit!#REF!=10,Audit!#REF!,"")</f>
        <v>#REF!</v>
      </c>
      <c r="AV1106" s="50" t="e">
        <f>VLOOKUP(Audit!#REF!,$V$13:$AE$22,6,FALSE)&amp; IF(Audit!#REF!=10,Audit!#REF!,"")</f>
        <v>#REF!</v>
      </c>
      <c r="AW1106" s="47" t="e">
        <f t="shared" si="533"/>
        <v>#REF!</v>
      </c>
      <c r="AX1106" s="50" t="e">
        <f>VLOOKUP(Audit!#REF!,$V$3:$AE$12,7,FALSE)&amp; IF(Audit!#REF!=10,Audit!#REF!,"")</f>
        <v>#REF!</v>
      </c>
      <c r="AY1106" s="50" t="e">
        <f>VLOOKUP(Audit!#REF!,$V$13:$AE$22,7,FALSE) &amp; IF(Audit!#REF!=10,Audit!#REF!,"")</f>
        <v>#REF!</v>
      </c>
      <c r="AZ1106" s="47" t="e">
        <f t="shared" si="534"/>
        <v>#REF!</v>
      </c>
      <c r="BA1106" s="50" t="e">
        <f>VLOOKUP(Audit!#REF!,$V$3:$AE$12,8,FALSE)&amp; Audit!#REF! &amp; IF(Audit!#REF!=10,Audit!#REF!,"")</f>
        <v>#REF!</v>
      </c>
      <c r="BB1106" s="50" t="e">
        <f>VLOOKUP(Audit!#REF!,$V$13:$AE$22,8,FALSE) &amp; IF(Audit!#REF!=10,Audit!#REF!,"")</f>
        <v>#REF!</v>
      </c>
      <c r="BC1106" s="47" t="e">
        <f t="shared" si="535"/>
        <v>#REF!</v>
      </c>
      <c r="BD1106" s="50" t="e">
        <f>VLOOKUP(Audit!#REF!,$V$3:$AE$12,9,FALSE)&amp; IF(Audit!#REF!=10,Audit!#REF!,"")</f>
        <v>#REF!</v>
      </c>
      <c r="BE1106" s="50" t="e">
        <f>VLOOKUP(Audit!#REF!,$V$13:$AE$22,9,FALSE) &amp; IF(Audit!#REF!=10,Audit!#REF!,"") &amp; IF(Audit!#REF!&lt;&gt;1,U1106,"")</f>
        <v>#REF!</v>
      </c>
      <c r="BF1106" s="47" t="e">
        <f t="shared" si="536"/>
        <v>#REF!</v>
      </c>
      <c r="BG1106" s="50" t="e">
        <f>VLOOKUP(Audit!#REF!,$V$3:$AE$12,10,FALSE) &amp; Audit!#REF! &amp; IF(Audit!#REF!=10,Audit!#REF!,"")</f>
        <v>#REF!</v>
      </c>
      <c r="BH1106" s="50" t="e">
        <f>VLOOKUP(Audit!#REF!,$V$13:$AE$22,10,FALSE) &amp; IF(Audit!#REF!=10,Audit!#REF!,"") &amp; IF(Audit!#REF!&lt;&gt;1,U1106,"")</f>
        <v>#REF!</v>
      </c>
      <c r="BI1106" s="47" t="e">
        <f t="shared" si="537"/>
        <v>#REF!</v>
      </c>
      <c r="BJ1106" s="48" t="str">
        <f t="shared" si="538"/>
        <v/>
      </c>
      <c r="BK1106" s="48" t="str">
        <f t="shared" si="539"/>
        <v/>
      </c>
      <c r="BL1106" s="48" t="str">
        <f t="shared" si="540"/>
        <v/>
      </c>
      <c r="BM1106" s="48" t="str">
        <f t="shared" si="541"/>
        <v/>
      </c>
      <c r="BN1106" s="48" t="str">
        <f t="shared" si="542"/>
        <v/>
      </c>
      <c r="BO1106" s="48" t="str">
        <f t="shared" si="543"/>
        <v/>
      </c>
      <c r="BP1106" s="48" t="str">
        <f t="shared" si="544"/>
        <v/>
      </c>
      <c r="BQ1106" s="48" t="str">
        <f t="shared" si="545"/>
        <v/>
      </c>
      <c r="BR1106" s="48" t="str">
        <f t="shared" si="546"/>
        <v/>
      </c>
      <c r="BS1106" s="48" t="str">
        <f t="shared" si="547"/>
        <v/>
      </c>
      <c r="BT1106" s="48" t="str">
        <f t="shared" si="548"/>
        <v/>
      </c>
      <c r="BU1106" s="48" t="str">
        <f t="shared" si="549"/>
        <v/>
      </c>
    </row>
    <row r="1107" spans="1:73">
      <c r="A1107" s="10" t="e">
        <f>Audit!#REF!</f>
        <v>#REF!</v>
      </c>
      <c r="B1107" s="10" t="e">
        <f t="shared" si="520"/>
        <v>#REF!</v>
      </c>
      <c r="C1107" s="17" t="e">
        <f>VLOOKUP(Audit!#REF!,$V$3:$AE$12,2,FALSE) &amp; VLOOKUP(Audit!#REF!,$V$13:$AE$22,2,FALSE)&amp; IF(Audit!#REF!=10,Audit!#REF!&amp;Audit!#REF!,"")</f>
        <v>#REF!</v>
      </c>
      <c r="D1107" s="17" t="e">
        <f>VLOOKUP(Audit!#REF!,$V$3:$AE$12,3,FALSE) &amp; VLOOKUP(Audit!#REF!,$V$13:$AE$22,3,FALSE) &amp;IF(Audit!#REF!=10,Audit!#REF!&amp;Audit!#REF!,"")</f>
        <v>#REF!</v>
      </c>
      <c r="E1107" s="17" t="e">
        <f>VLOOKUP(Audit!#REF!,$V$3:$AE$12,4,FALSE)&amp; Audit!#REF! &amp; VLOOKUP(Audit!#REF!,$V$13:$AE$22,4,FALSE)&amp; IF(Audit!#REF!=10,Audit!#REF!&amp;Audit!#REF!,"")</f>
        <v>#REF!</v>
      </c>
      <c r="F1107" s="17" t="e">
        <f>VLOOKUP(Audit!#REF!,$V$3:$AE$12,5,FALSE) &amp; VLOOKUP(Audit!#REF!,$V$13:$AE$22,5,FALSE)&amp; IF(Audit!#REF!=10,Audit!#REF!&amp;Audit!#REF!,"")</f>
        <v>#REF!</v>
      </c>
      <c r="G1107" s="17" t="e">
        <f>VLOOKUP(Audit!#REF!,$V$3:$AE$12,6,FALSE) &amp; VLOOKUP(Audit!#REF!,$V$13:$AE$22,6,FALSE)&amp; IF(Audit!#REF!=10,Audit!#REF!&amp;Audit!#REF!,"")</f>
        <v>#REF!</v>
      </c>
      <c r="H1107" s="17" t="e">
        <f>VLOOKUP(Audit!#REF!,$V$3:$AE$12,7,FALSE) &amp; VLOOKUP(Audit!#REF!,$V$13:$AE$22,7,FALSE)&amp;IF(Audit!#REF!=10,Audit!#REF!&amp;Audit!#REF!,"")</f>
        <v>#REF!</v>
      </c>
      <c r="I1107" s="17" t="e">
        <f>VLOOKUP(Audit!#REF!,$V$3:$AE$12,8,FALSE) &amp; Audit!#REF! &amp; VLOOKUP(Audit!#REF!,$V$13:$AE$22,8,FALSE)&amp;IF(Audit!#REF!=10,Audit!#REF!&amp;Audit!#REF!,"")</f>
        <v>#REF!</v>
      </c>
      <c r="J1107" s="17" t="e">
        <f>VLOOKUP(Audit!#REF!,$V$3:$AE$12,9,FALSE) &amp; VLOOKUP(Audit!#REF!,$V$13:$AE$22,9,FALSE) &amp; IF(Audit!#REF!=10,Audit!#REF!&amp;Audit!#REF!,"") &amp; IF(Audit!#REF!&lt;&gt;1,U1107,"")</f>
        <v>#REF!</v>
      </c>
      <c r="K1107" s="17" t="e">
        <f>VLOOKUP(Audit!#REF!,$V$3:$AE$12,10,FALSE) &amp; Audit!#REF! &amp; VLOOKUP(Audit!#REF!,$V$13:$AE$22,10,FALSE) &amp; IF(Audit!#REF!=10,Audit!#REF!&amp;Audit!#REF!,"") &amp; IF(Audit!#REF!&lt;&gt;1,U1107,"")</f>
        <v>#REF!</v>
      </c>
      <c r="L1107" s="10" t="e">
        <f>Audit!#REF!</f>
        <v>#REF!</v>
      </c>
      <c r="M1107" s="10" t="e">
        <f t="shared" si="521"/>
        <v>#REF!</v>
      </c>
      <c r="N1107" s="10" t="e">
        <f t="shared" si="522"/>
        <v>#REF!</v>
      </c>
      <c r="O1107" s="10" t="e">
        <f t="shared" si="523"/>
        <v>#REF!</v>
      </c>
      <c r="P1107" s="10" t="e">
        <f t="shared" si="524"/>
        <v>#REF!</v>
      </c>
      <c r="Q1107" s="10" t="e">
        <f t="shared" si="525"/>
        <v>#REF!</v>
      </c>
      <c r="R1107" s="10" t="e">
        <f t="shared" si="526"/>
        <v>#REF!</v>
      </c>
      <c r="S1107" s="10" t="e">
        <f t="shared" si="527"/>
        <v>#REF!</v>
      </c>
      <c r="T1107" s="10" t="e">
        <f t="shared" si="528"/>
        <v>#REF!</v>
      </c>
      <c r="U1107" s="17" t="e">
        <f>IF(Audit!#REF!="","",VLOOKUP(Audit!#REF!,$W$26:$X$35,2,FALSE)) &amp; Audit!#REF! &amp; IF(Audit!#REF!="","",IF(Audit!#REF!&lt;=1.4,VLOOKUP(Audit!#REF!,$W$38:X1152,2,FALSE),VLOOKUP(Audit!#REF!,$W$51:$X$61,2,FALSE))) &amp; IF(Audit!#REF!="","",VLOOKUP(Audit!#REF!,$Y$26:$Z$35,2,FALSE) &amp; Audit!#REF! &amp; IF(Audit!#REF!="","",IF(Audit!#REF!&lt;=1.4,VLOOKUP(Audit!#REF!,$Y$38:$Z$48,2,FALSE),VLOOKUP(Audit!#REF!,$Y$51:$Z$61,2,FALSE))))</f>
        <v>#REF!</v>
      </c>
      <c r="V1107" s="21"/>
      <c r="AH1107" s="49" t="e">
        <f>Audit!#REF!</f>
        <v>#REF!</v>
      </c>
      <c r="AI1107" s="50" t="e">
        <f>VLOOKUP(Audit!#REF!,$V$3:$AE$12,2,FALSE)&amp; IF(Audit!#REF!=10,Audit!#REF!,"")</f>
        <v>#REF!</v>
      </c>
      <c r="AJ1107" s="50" t="e">
        <f>VLOOKUP(Audit!#REF!,$V$13:$AE$22,2,FALSE)&amp; IF(Audit!#REF!=10,Audit!#REF!,"")</f>
        <v>#REF!</v>
      </c>
      <c r="AK1107" s="47" t="e">
        <f t="shared" si="529"/>
        <v>#REF!</v>
      </c>
      <c r="AL1107" s="50" t="e">
        <f>VLOOKUP(Audit!#REF!,$V$3:$AE$12,3,FALSE)&amp; IF(Audit!#REF!=10,Audit!#REF!,"")</f>
        <v>#REF!</v>
      </c>
      <c r="AM1107" s="50" t="e">
        <f>VLOOKUP(Audit!#REF!,$V$13:$AE$22,3,FALSE)&amp; IF(Audit!#REF!=10,Audit!#REF!,"")</f>
        <v>#REF!</v>
      </c>
      <c r="AN1107" s="47" t="e">
        <f t="shared" si="530"/>
        <v>#REF!</v>
      </c>
      <c r="AO1107" s="50" t="e">
        <f>VLOOKUP(Audit!#REF!,$V$3:$AE$12,4,FALSE) &amp;  Audit!#REF! &amp; IF(Audit!#REF!=10,Audit!#REF!,"")</f>
        <v>#REF!</v>
      </c>
      <c r="AP1107" s="50" t="e">
        <f>VLOOKUP(Audit!#REF!,$V$13:$AE$22,4,FALSE)&amp; IF(Audit!#REF!=10,Audit!#REF!,"")</f>
        <v>#REF!</v>
      </c>
      <c r="AQ1107" s="47" t="e">
        <f t="shared" si="531"/>
        <v>#REF!</v>
      </c>
      <c r="AR1107" s="50" t="e">
        <f>VLOOKUP(Audit!#REF!,$V$3:$AE$12,5,FALSE)&amp; IF(Audit!#REF!=10,Audit!#REF!,"")</f>
        <v>#REF!</v>
      </c>
      <c r="AS1107" s="50" t="e">
        <f>VLOOKUP(Audit!#REF!,$V$13:$AE$22,5,FALSE)&amp; IF(Audit!#REF!=10,Audit!#REF!,"")</f>
        <v>#REF!</v>
      </c>
      <c r="AT1107" s="47" t="e">
        <f t="shared" si="532"/>
        <v>#REF!</v>
      </c>
      <c r="AU1107" s="50" t="e">
        <f>VLOOKUP(Audit!#REF!,$V$3:$AE$12,6,FALSE)&amp; IF(Audit!#REF!=10,Audit!#REF!,"")</f>
        <v>#REF!</v>
      </c>
      <c r="AV1107" s="50" t="e">
        <f>VLOOKUP(Audit!#REF!,$V$13:$AE$22,6,FALSE)&amp; IF(Audit!#REF!=10,Audit!#REF!,"")</f>
        <v>#REF!</v>
      </c>
      <c r="AW1107" s="47" t="e">
        <f t="shared" si="533"/>
        <v>#REF!</v>
      </c>
      <c r="AX1107" s="50" t="e">
        <f>VLOOKUP(Audit!#REF!,$V$3:$AE$12,7,FALSE)&amp; IF(Audit!#REF!=10,Audit!#REF!,"")</f>
        <v>#REF!</v>
      </c>
      <c r="AY1107" s="50" t="e">
        <f>VLOOKUP(Audit!#REF!,$V$13:$AE$22,7,FALSE) &amp; IF(Audit!#REF!=10,Audit!#REF!,"")</f>
        <v>#REF!</v>
      </c>
      <c r="AZ1107" s="47" t="e">
        <f t="shared" si="534"/>
        <v>#REF!</v>
      </c>
      <c r="BA1107" s="50" t="e">
        <f>VLOOKUP(Audit!#REF!,$V$3:$AE$12,8,FALSE)&amp; Audit!#REF! &amp; IF(Audit!#REF!=10,Audit!#REF!,"")</f>
        <v>#REF!</v>
      </c>
      <c r="BB1107" s="50" t="e">
        <f>VLOOKUP(Audit!#REF!,$V$13:$AE$22,8,FALSE) &amp; IF(Audit!#REF!=10,Audit!#REF!,"")</f>
        <v>#REF!</v>
      </c>
      <c r="BC1107" s="47" t="e">
        <f t="shared" si="535"/>
        <v>#REF!</v>
      </c>
      <c r="BD1107" s="50" t="e">
        <f>VLOOKUP(Audit!#REF!,$V$3:$AE$12,9,FALSE)&amp; IF(Audit!#REF!=10,Audit!#REF!,"")</f>
        <v>#REF!</v>
      </c>
      <c r="BE1107" s="50" t="e">
        <f>VLOOKUP(Audit!#REF!,$V$13:$AE$22,9,FALSE) &amp; IF(Audit!#REF!=10,Audit!#REF!,"") &amp; IF(Audit!#REF!&lt;&gt;1,U1107,"")</f>
        <v>#REF!</v>
      </c>
      <c r="BF1107" s="47" t="e">
        <f t="shared" si="536"/>
        <v>#REF!</v>
      </c>
      <c r="BG1107" s="50" t="e">
        <f>VLOOKUP(Audit!#REF!,$V$3:$AE$12,10,FALSE) &amp; Audit!#REF! &amp; IF(Audit!#REF!=10,Audit!#REF!,"")</f>
        <v>#REF!</v>
      </c>
      <c r="BH1107" s="50" t="e">
        <f>VLOOKUP(Audit!#REF!,$V$13:$AE$22,10,FALSE) &amp; IF(Audit!#REF!=10,Audit!#REF!,"") &amp; IF(Audit!#REF!&lt;&gt;1,U1107,"")</f>
        <v>#REF!</v>
      </c>
      <c r="BI1107" s="47" t="e">
        <f t="shared" si="537"/>
        <v>#REF!</v>
      </c>
      <c r="BJ1107" s="48" t="str">
        <f t="shared" si="538"/>
        <v/>
      </c>
      <c r="BK1107" s="48" t="str">
        <f t="shared" si="539"/>
        <v/>
      </c>
      <c r="BL1107" s="48" t="str">
        <f t="shared" si="540"/>
        <v/>
      </c>
      <c r="BM1107" s="48" t="str">
        <f t="shared" si="541"/>
        <v/>
      </c>
      <c r="BN1107" s="48" t="str">
        <f t="shared" si="542"/>
        <v/>
      </c>
      <c r="BO1107" s="48" t="str">
        <f t="shared" si="543"/>
        <v/>
      </c>
      <c r="BP1107" s="48" t="str">
        <f t="shared" si="544"/>
        <v/>
      </c>
      <c r="BQ1107" s="48" t="str">
        <f t="shared" si="545"/>
        <v/>
      </c>
      <c r="BR1107" s="48" t="str">
        <f t="shared" si="546"/>
        <v/>
      </c>
      <c r="BS1107" s="48" t="str">
        <f t="shared" si="547"/>
        <v/>
      </c>
      <c r="BT1107" s="48" t="str">
        <f t="shared" si="548"/>
        <v/>
      </c>
      <c r="BU1107" s="48" t="str">
        <f t="shared" si="549"/>
        <v/>
      </c>
    </row>
    <row r="1108" spans="1:73">
      <c r="A1108" s="10" t="e">
        <f>Audit!#REF!</f>
        <v>#REF!</v>
      </c>
      <c r="B1108" s="10" t="e">
        <f t="shared" si="520"/>
        <v>#REF!</v>
      </c>
      <c r="C1108" s="17" t="e">
        <f>VLOOKUP(Audit!#REF!,$V$3:$AE$12,2,FALSE) &amp; VLOOKUP(Audit!#REF!,$V$13:$AE$22,2,FALSE)&amp; IF(Audit!#REF!=10,Audit!#REF!&amp;Audit!#REF!,"")</f>
        <v>#REF!</v>
      </c>
      <c r="D1108" s="17" t="e">
        <f>VLOOKUP(Audit!#REF!,$V$3:$AE$12,3,FALSE) &amp; VLOOKUP(Audit!#REF!,$V$13:$AE$22,3,FALSE) &amp;IF(Audit!#REF!=10,Audit!#REF!&amp;Audit!#REF!,"")</f>
        <v>#REF!</v>
      </c>
      <c r="E1108" s="17" t="e">
        <f>VLOOKUP(Audit!#REF!,$V$3:$AE$12,4,FALSE)&amp; Audit!#REF! &amp; VLOOKUP(Audit!#REF!,$V$13:$AE$22,4,FALSE)&amp; IF(Audit!#REF!=10,Audit!#REF!&amp;Audit!#REF!,"")</f>
        <v>#REF!</v>
      </c>
      <c r="F1108" s="17" t="e">
        <f>VLOOKUP(Audit!#REF!,$V$3:$AE$12,5,FALSE) &amp; VLOOKUP(Audit!#REF!,$V$13:$AE$22,5,FALSE)&amp; IF(Audit!#REF!=10,Audit!#REF!&amp;Audit!#REF!,"")</f>
        <v>#REF!</v>
      </c>
      <c r="G1108" s="17" t="e">
        <f>VLOOKUP(Audit!#REF!,$V$3:$AE$12,6,FALSE) &amp; VLOOKUP(Audit!#REF!,$V$13:$AE$22,6,FALSE)&amp; IF(Audit!#REF!=10,Audit!#REF!&amp;Audit!#REF!,"")</f>
        <v>#REF!</v>
      </c>
      <c r="H1108" s="17" t="e">
        <f>VLOOKUP(Audit!#REF!,$V$3:$AE$12,7,FALSE) &amp; VLOOKUP(Audit!#REF!,$V$13:$AE$22,7,FALSE)&amp;IF(Audit!#REF!=10,Audit!#REF!&amp;Audit!#REF!,"")</f>
        <v>#REF!</v>
      </c>
      <c r="I1108" s="17" t="e">
        <f>VLOOKUP(Audit!#REF!,$V$3:$AE$12,8,FALSE) &amp; Audit!#REF! &amp; VLOOKUP(Audit!#REF!,$V$13:$AE$22,8,FALSE)&amp;IF(Audit!#REF!=10,Audit!#REF!&amp;Audit!#REF!,"")</f>
        <v>#REF!</v>
      </c>
      <c r="J1108" s="17" t="e">
        <f>VLOOKUP(Audit!#REF!,$V$3:$AE$12,9,FALSE) &amp; VLOOKUP(Audit!#REF!,$V$13:$AE$22,9,FALSE) &amp; IF(Audit!#REF!=10,Audit!#REF!&amp;Audit!#REF!,"") &amp; IF(Audit!#REF!&lt;&gt;1,U1108,"")</f>
        <v>#REF!</v>
      </c>
      <c r="K1108" s="17" t="e">
        <f>VLOOKUP(Audit!#REF!,$V$3:$AE$12,10,FALSE) &amp; Audit!#REF! &amp; VLOOKUP(Audit!#REF!,$V$13:$AE$22,10,FALSE) &amp; IF(Audit!#REF!=10,Audit!#REF!&amp;Audit!#REF!,"") &amp; IF(Audit!#REF!&lt;&gt;1,U1108,"")</f>
        <v>#REF!</v>
      </c>
      <c r="L1108" s="10" t="e">
        <f>Audit!#REF!</f>
        <v>#REF!</v>
      </c>
      <c r="M1108" s="10" t="e">
        <f t="shared" si="521"/>
        <v>#REF!</v>
      </c>
      <c r="N1108" s="10" t="e">
        <f t="shared" si="522"/>
        <v>#REF!</v>
      </c>
      <c r="O1108" s="10" t="e">
        <f t="shared" si="523"/>
        <v>#REF!</v>
      </c>
      <c r="P1108" s="10" t="e">
        <f t="shared" si="524"/>
        <v>#REF!</v>
      </c>
      <c r="Q1108" s="10" t="e">
        <f t="shared" si="525"/>
        <v>#REF!</v>
      </c>
      <c r="R1108" s="10" t="e">
        <f t="shared" si="526"/>
        <v>#REF!</v>
      </c>
      <c r="S1108" s="10" t="e">
        <f t="shared" si="527"/>
        <v>#REF!</v>
      </c>
      <c r="T1108" s="10" t="e">
        <f t="shared" si="528"/>
        <v>#REF!</v>
      </c>
      <c r="U1108" s="17" t="e">
        <f>IF(Audit!#REF!="","",VLOOKUP(Audit!#REF!,$W$26:$X$35,2,FALSE)) &amp; Audit!#REF! &amp; IF(Audit!#REF!="","",IF(Audit!#REF!&lt;=1.4,VLOOKUP(Audit!#REF!,$W$38:X1153,2,FALSE),VLOOKUP(Audit!#REF!,$W$51:$X$61,2,FALSE))) &amp; IF(Audit!#REF!="","",VLOOKUP(Audit!#REF!,$Y$26:$Z$35,2,FALSE) &amp; Audit!#REF! &amp; IF(Audit!#REF!="","",IF(Audit!#REF!&lt;=1.4,VLOOKUP(Audit!#REF!,$Y$38:$Z$48,2,FALSE),VLOOKUP(Audit!#REF!,$Y$51:$Z$61,2,FALSE))))</f>
        <v>#REF!</v>
      </c>
      <c r="V1108" s="21"/>
      <c r="AH1108" s="49" t="e">
        <f>Audit!#REF!</f>
        <v>#REF!</v>
      </c>
      <c r="AI1108" s="50" t="e">
        <f>VLOOKUP(Audit!#REF!,$V$3:$AE$12,2,FALSE)&amp; IF(Audit!#REF!=10,Audit!#REF!,"")</f>
        <v>#REF!</v>
      </c>
      <c r="AJ1108" s="50" t="e">
        <f>VLOOKUP(Audit!#REF!,$V$13:$AE$22,2,FALSE)&amp; IF(Audit!#REF!=10,Audit!#REF!,"")</f>
        <v>#REF!</v>
      </c>
      <c r="AK1108" s="47" t="e">
        <f t="shared" si="529"/>
        <v>#REF!</v>
      </c>
      <c r="AL1108" s="50" t="e">
        <f>VLOOKUP(Audit!#REF!,$V$3:$AE$12,3,FALSE)&amp; IF(Audit!#REF!=10,Audit!#REF!,"")</f>
        <v>#REF!</v>
      </c>
      <c r="AM1108" s="50" t="e">
        <f>VLOOKUP(Audit!#REF!,$V$13:$AE$22,3,FALSE)&amp; IF(Audit!#REF!=10,Audit!#REF!,"")</f>
        <v>#REF!</v>
      </c>
      <c r="AN1108" s="47" t="e">
        <f t="shared" si="530"/>
        <v>#REF!</v>
      </c>
      <c r="AO1108" s="50" t="e">
        <f>VLOOKUP(Audit!#REF!,$V$3:$AE$12,4,FALSE) &amp;  Audit!#REF! &amp; IF(Audit!#REF!=10,Audit!#REF!,"")</f>
        <v>#REF!</v>
      </c>
      <c r="AP1108" s="50" t="e">
        <f>VLOOKUP(Audit!#REF!,$V$13:$AE$22,4,FALSE)&amp; IF(Audit!#REF!=10,Audit!#REF!,"")</f>
        <v>#REF!</v>
      </c>
      <c r="AQ1108" s="47" t="e">
        <f t="shared" si="531"/>
        <v>#REF!</v>
      </c>
      <c r="AR1108" s="50" t="e">
        <f>VLOOKUP(Audit!#REF!,$V$3:$AE$12,5,FALSE)&amp; IF(Audit!#REF!=10,Audit!#REF!,"")</f>
        <v>#REF!</v>
      </c>
      <c r="AS1108" s="50" t="e">
        <f>VLOOKUP(Audit!#REF!,$V$13:$AE$22,5,FALSE)&amp; IF(Audit!#REF!=10,Audit!#REF!,"")</f>
        <v>#REF!</v>
      </c>
      <c r="AT1108" s="47" t="e">
        <f t="shared" si="532"/>
        <v>#REF!</v>
      </c>
      <c r="AU1108" s="50" t="e">
        <f>VLOOKUP(Audit!#REF!,$V$3:$AE$12,6,FALSE)&amp; IF(Audit!#REF!=10,Audit!#REF!,"")</f>
        <v>#REF!</v>
      </c>
      <c r="AV1108" s="50" t="e">
        <f>VLOOKUP(Audit!#REF!,$V$13:$AE$22,6,FALSE)&amp; IF(Audit!#REF!=10,Audit!#REF!,"")</f>
        <v>#REF!</v>
      </c>
      <c r="AW1108" s="47" t="e">
        <f t="shared" si="533"/>
        <v>#REF!</v>
      </c>
      <c r="AX1108" s="50" t="e">
        <f>VLOOKUP(Audit!#REF!,$V$3:$AE$12,7,FALSE)&amp; IF(Audit!#REF!=10,Audit!#REF!,"")</f>
        <v>#REF!</v>
      </c>
      <c r="AY1108" s="50" t="e">
        <f>VLOOKUP(Audit!#REF!,$V$13:$AE$22,7,FALSE) &amp; IF(Audit!#REF!=10,Audit!#REF!,"")</f>
        <v>#REF!</v>
      </c>
      <c r="AZ1108" s="47" t="e">
        <f t="shared" si="534"/>
        <v>#REF!</v>
      </c>
      <c r="BA1108" s="50" t="e">
        <f>VLOOKUP(Audit!#REF!,$V$3:$AE$12,8,FALSE)&amp; Audit!#REF! &amp; IF(Audit!#REF!=10,Audit!#REF!,"")</f>
        <v>#REF!</v>
      </c>
      <c r="BB1108" s="50" t="e">
        <f>VLOOKUP(Audit!#REF!,$V$13:$AE$22,8,FALSE) &amp; IF(Audit!#REF!=10,Audit!#REF!,"")</f>
        <v>#REF!</v>
      </c>
      <c r="BC1108" s="47" t="e">
        <f t="shared" si="535"/>
        <v>#REF!</v>
      </c>
      <c r="BD1108" s="50" t="e">
        <f>VLOOKUP(Audit!#REF!,$V$3:$AE$12,9,FALSE)&amp; IF(Audit!#REF!=10,Audit!#REF!,"")</f>
        <v>#REF!</v>
      </c>
      <c r="BE1108" s="50" t="e">
        <f>VLOOKUP(Audit!#REF!,$V$13:$AE$22,9,FALSE) &amp; IF(Audit!#REF!=10,Audit!#REF!,"") &amp; IF(Audit!#REF!&lt;&gt;1,U1108,"")</f>
        <v>#REF!</v>
      </c>
      <c r="BF1108" s="47" t="e">
        <f t="shared" si="536"/>
        <v>#REF!</v>
      </c>
      <c r="BG1108" s="50" t="e">
        <f>VLOOKUP(Audit!#REF!,$V$3:$AE$12,10,FALSE) &amp; Audit!#REF! &amp; IF(Audit!#REF!=10,Audit!#REF!,"")</f>
        <v>#REF!</v>
      </c>
      <c r="BH1108" s="50" t="e">
        <f>VLOOKUP(Audit!#REF!,$V$13:$AE$22,10,FALSE) &amp; IF(Audit!#REF!=10,Audit!#REF!,"") &amp; IF(Audit!#REF!&lt;&gt;1,U1108,"")</f>
        <v>#REF!</v>
      </c>
      <c r="BI1108" s="47" t="e">
        <f t="shared" si="537"/>
        <v>#REF!</v>
      </c>
      <c r="BJ1108" s="48" t="str">
        <f t="shared" si="538"/>
        <v/>
      </c>
      <c r="BK1108" s="48" t="str">
        <f t="shared" si="539"/>
        <v/>
      </c>
      <c r="BL1108" s="48" t="str">
        <f t="shared" si="540"/>
        <v/>
      </c>
      <c r="BM1108" s="48" t="str">
        <f t="shared" si="541"/>
        <v/>
      </c>
      <c r="BN1108" s="48" t="str">
        <f t="shared" si="542"/>
        <v/>
      </c>
      <c r="BO1108" s="48" t="str">
        <f t="shared" si="543"/>
        <v/>
      </c>
      <c r="BP1108" s="48" t="str">
        <f t="shared" si="544"/>
        <v/>
      </c>
      <c r="BQ1108" s="48" t="str">
        <f t="shared" si="545"/>
        <v/>
      </c>
      <c r="BR1108" s="48" t="str">
        <f t="shared" si="546"/>
        <v/>
      </c>
      <c r="BS1108" s="48" t="str">
        <f t="shared" si="547"/>
        <v/>
      </c>
      <c r="BT1108" s="48" t="str">
        <f t="shared" si="548"/>
        <v/>
      </c>
      <c r="BU1108" s="48" t="str">
        <f t="shared" si="549"/>
        <v/>
      </c>
    </row>
    <row r="1109" spans="1:73">
      <c r="A1109" s="10" t="e">
        <f>Audit!#REF!</f>
        <v>#REF!</v>
      </c>
      <c r="B1109" s="10" t="e">
        <f t="shared" si="520"/>
        <v>#REF!</v>
      </c>
      <c r="C1109" s="17" t="e">
        <f>VLOOKUP(Audit!#REF!,$V$3:$AE$12,2,FALSE) &amp; VLOOKUP(Audit!#REF!,$V$13:$AE$22,2,FALSE)&amp; IF(Audit!#REF!=10,Audit!#REF!&amp;Audit!#REF!,"")</f>
        <v>#REF!</v>
      </c>
      <c r="D1109" s="17" t="e">
        <f>VLOOKUP(Audit!#REF!,$V$3:$AE$12,3,FALSE) &amp; VLOOKUP(Audit!#REF!,$V$13:$AE$22,3,FALSE) &amp;IF(Audit!#REF!=10,Audit!#REF!&amp;Audit!#REF!,"")</f>
        <v>#REF!</v>
      </c>
      <c r="E1109" s="17" t="e">
        <f>VLOOKUP(Audit!#REF!,$V$3:$AE$12,4,FALSE)&amp; Audit!#REF! &amp; VLOOKUP(Audit!#REF!,$V$13:$AE$22,4,FALSE)&amp; IF(Audit!#REF!=10,Audit!#REF!&amp;Audit!#REF!,"")</f>
        <v>#REF!</v>
      </c>
      <c r="F1109" s="17" t="e">
        <f>VLOOKUP(Audit!#REF!,$V$3:$AE$12,5,FALSE) &amp; VLOOKUP(Audit!#REF!,$V$13:$AE$22,5,FALSE)&amp; IF(Audit!#REF!=10,Audit!#REF!&amp;Audit!#REF!,"")</f>
        <v>#REF!</v>
      </c>
      <c r="G1109" s="17" t="e">
        <f>VLOOKUP(Audit!#REF!,$V$3:$AE$12,6,FALSE) &amp; VLOOKUP(Audit!#REF!,$V$13:$AE$22,6,FALSE)&amp; IF(Audit!#REF!=10,Audit!#REF!&amp;Audit!#REF!,"")</f>
        <v>#REF!</v>
      </c>
      <c r="H1109" s="17" t="e">
        <f>VLOOKUP(Audit!#REF!,$V$3:$AE$12,7,FALSE) &amp; VLOOKUP(Audit!#REF!,$V$13:$AE$22,7,FALSE)&amp;IF(Audit!#REF!=10,Audit!#REF!&amp;Audit!#REF!,"")</f>
        <v>#REF!</v>
      </c>
      <c r="I1109" s="17" t="e">
        <f>VLOOKUP(Audit!#REF!,$V$3:$AE$12,8,FALSE) &amp; Audit!#REF! &amp; VLOOKUP(Audit!#REF!,$V$13:$AE$22,8,FALSE)&amp;IF(Audit!#REF!=10,Audit!#REF!&amp;Audit!#REF!,"")</f>
        <v>#REF!</v>
      </c>
      <c r="J1109" s="17" t="e">
        <f>VLOOKUP(Audit!#REF!,$V$3:$AE$12,9,FALSE) &amp; VLOOKUP(Audit!#REF!,$V$13:$AE$22,9,FALSE) &amp; IF(Audit!#REF!=10,Audit!#REF!&amp;Audit!#REF!,"") &amp; IF(Audit!#REF!&lt;&gt;1,U1109,"")</f>
        <v>#REF!</v>
      </c>
      <c r="K1109" s="17" t="e">
        <f>VLOOKUP(Audit!#REF!,$V$3:$AE$12,10,FALSE) &amp; Audit!#REF! &amp; VLOOKUP(Audit!#REF!,$V$13:$AE$22,10,FALSE) &amp; IF(Audit!#REF!=10,Audit!#REF!&amp;Audit!#REF!,"") &amp; IF(Audit!#REF!&lt;&gt;1,U1109,"")</f>
        <v>#REF!</v>
      </c>
      <c r="L1109" s="10" t="e">
        <f>Audit!#REF!</f>
        <v>#REF!</v>
      </c>
      <c r="M1109" s="10" t="e">
        <f t="shared" si="521"/>
        <v>#REF!</v>
      </c>
      <c r="N1109" s="10" t="e">
        <f t="shared" si="522"/>
        <v>#REF!</v>
      </c>
      <c r="O1109" s="10" t="e">
        <f t="shared" si="523"/>
        <v>#REF!</v>
      </c>
      <c r="P1109" s="10" t="e">
        <f t="shared" si="524"/>
        <v>#REF!</v>
      </c>
      <c r="Q1109" s="10" t="e">
        <f t="shared" si="525"/>
        <v>#REF!</v>
      </c>
      <c r="R1109" s="10" t="e">
        <f t="shared" si="526"/>
        <v>#REF!</v>
      </c>
      <c r="S1109" s="10" t="e">
        <f t="shared" si="527"/>
        <v>#REF!</v>
      </c>
      <c r="T1109" s="10" t="e">
        <f t="shared" si="528"/>
        <v>#REF!</v>
      </c>
      <c r="U1109" s="17" t="e">
        <f>IF(Audit!#REF!="","",VLOOKUP(Audit!#REF!,$W$26:$X$35,2,FALSE)) &amp; Audit!#REF! &amp; IF(Audit!#REF!="","",IF(Audit!#REF!&lt;=1.4,VLOOKUP(Audit!#REF!,$W$38:X1154,2,FALSE),VLOOKUP(Audit!#REF!,$W$51:$X$61,2,FALSE))) &amp; IF(Audit!#REF!="","",VLOOKUP(Audit!#REF!,$Y$26:$Z$35,2,FALSE) &amp; Audit!#REF! &amp; IF(Audit!#REF!="","",IF(Audit!#REF!&lt;=1.4,VLOOKUP(Audit!#REF!,$Y$38:$Z$48,2,FALSE),VLOOKUP(Audit!#REF!,$Y$51:$Z$61,2,FALSE))))</f>
        <v>#REF!</v>
      </c>
      <c r="V1109" s="21"/>
      <c r="AH1109" s="49" t="e">
        <f>Audit!#REF!</f>
        <v>#REF!</v>
      </c>
      <c r="AI1109" s="50" t="e">
        <f>VLOOKUP(Audit!#REF!,$V$3:$AE$12,2,FALSE)&amp; IF(Audit!#REF!=10,Audit!#REF!,"")</f>
        <v>#REF!</v>
      </c>
      <c r="AJ1109" s="50" t="e">
        <f>VLOOKUP(Audit!#REF!,$V$13:$AE$22,2,FALSE)&amp; IF(Audit!#REF!=10,Audit!#REF!,"")</f>
        <v>#REF!</v>
      </c>
      <c r="AK1109" s="47" t="e">
        <f t="shared" si="529"/>
        <v>#REF!</v>
      </c>
      <c r="AL1109" s="50" t="e">
        <f>VLOOKUP(Audit!#REF!,$V$3:$AE$12,3,FALSE)&amp; IF(Audit!#REF!=10,Audit!#REF!,"")</f>
        <v>#REF!</v>
      </c>
      <c r="AM1109" s="50" t="e">
        <f>VLOOKUP(Audit!#REF!,$V$13:$AE$22,3,FALSE)&amp; IF(Audit!#REF!=10,Audit!#REF!,"")</f>
        <v>#REF!</v>
      </c>
      <c r="AN1109" s="47" t="e">
        <f t="shared" si="530"/>
        <v>#REF!</v>
      </c>
      <c r="AO1109" s="50" t="e">
        <f>VLOOKUP(Audit!#REF!,$V$3:$AE$12,4,FALSE) &amp;  Audit!#REF! &amp; IF(Audit!#REF!=10,Audit!#REF!,"")</f>
        <v>#REF!</v>
      </c>
      <c r="AP1109" s="50" t="e">
        <f>VLOOKUP(Audit!#REF!,$V$13:$AE$22,4,FALSE)&amp; IF(Audit!#REF!=10,Audit!#REF!,"")</f>
        <v>#REF!</v>
      </c>
      <c r="AQ1109" s="47" t="e">
        <f t="shared" si="531"/>
        <v>#REF!</v>
      </c>
      <c r="AR1109" s="50" t="e">
        <f>VLOOKUP(Audit!#REF!,$V$3:$AE$12,5,FALSE)&amp; IF(Audit!#REF!=10,Audit!#REF!,"")</f>
        <v>#REF!</v>
      </c>
      <c r="AS1109" s="50" t="e">
        <f>VLOOKUP(Audit!#REF!,$V$13:$AE$22,5,FALSE)&amp; IF(Audit!#REF!=10,Audit!#REF!,"")</f>
        <v>#REF!</v>
      </c>
      <c r="AT1109" s="47" t="e">
        <f t="shared" si="532"/>
        <v>#REF!</v>
      </c>
      <c r="AU1109" s="50" t="e">
        <f>VLOOKUP(Audit!#REF!,$V$3:$AE$12,6,FALSE)&amp; IF(Audit!#REF!=10,Audit!#REF!,"")</f>
        <v>#REF!</v>
      </c>
      <c r="AV1109" s="50" t="e">
        <f>VLOOKUP(Audit!#REF!,$V$13:$AE$22,6,FALSE)&amp; IF(Audit!#REF!=10,Audit!#REF!,"")</f>
        <v>#REF!</v>
      </c>
      <c r="AW1109" s="47" t="e">
        <f t="shared" si="533"/>
        <v>#REF!</v>
      </c>
      <c r="AX1109" s="50" t="e">
        <f>VLOOKUP(Audit!#REF!,$V$3:$AE$12,7,FALSE)&amp; IF(Audit!#REF!=10,Audit!#REF!,"")</f>
        <v>#REF!</v>
      </c>
      <c r="AY1109" s="50" t="e">
        <f>VLOOKUP(Audit!#REF!,$V$13:$AE$22,7,FALSE) &amp; IF(Audit!#REF!=10,Audit!#REF!,"")</f>
        <v>#REF!</v>
      </c>
      <c r="AZ1109" s="47" t="e">
        <f t="shared" si="534"/>
        <v>#REF!</v>
      </c>
      <c r="BA1109" s="50" t="e">
        <f>VLOOKUP(Audit!#REF!,$V$3:$AE$12,8,FALSE)&amp; Audit!#REF! &amp; IF(Audit!#REF!=10,Audit!#REF!,"")</f>
        <v>#REF!</v>
      </c>
      <c r="BB1109" s="50" t="e">
        <f>VLOOKUP(Audit!#REF!,$V$13:$AE$22,8,FALSE) &amp; IF(Audit!#REF!=10,Audit!#REF!,"")</f>
        <v>#REF!</v>
      </c>
      <c r="BC1109" s="47" t="e">
        <f t="shared" si="535"/>
        <v>#REF!</v>
      </c>
      <c r="BD1109" s="50" t="e">
        <f>VLOOKUP(Audit!#REF!,$V$3:$AE$12,9,FALSE)&amp; IF(Audit!#REF!=10,Audit!#REF!,"")</f>
        <v>#REF!</v>
      </c>
      <c r="BE1109" s="50" t="e">
        <f>VLOOKUP(Audit!#REF!,$V$13:$AE$22,9,FALSE) &amp; IF(Audit!#REF!=10,Audit!#REF!,"") &amp; IF(Audit!#REF!&lt;&gt;1,U1109,"")</f>
        <v>#REF!</v>
      </c>
      <c r="BF1109" s="47" t="e">
        <f t="shared" si="536"/>
        <v>#REF!</v>
      </c>
      <c r="BG1109" s="50" t="e">
        <f>VLOOKUP(Audit!#REF!,$V$3:$AE$12,10,FALSE) &amp; Audit!#REF! &amp; IF(Audit!#REF!=10,Audit!#REF!,"")</f>
        <v>#REF!</v>
      </c>
      <c r="BH1109" s="50" t="e">
        <f>VLOOKUP(Audit!#REF!,$V$13:$AE$22,10,FALSE) &amp; IF(Audit!#REF!=10,Audit!#REF!,"") &amp; IF(Audit!#REF!&lt;&gt;1,U1109,"")</f>
        <v>#REF!</v>
      </c>
      <c r="BI1109" s="47" t="e">
        <f t="shared" si="537"/>
        <v>#REF!</v>
      </c>
      <c r="BJ1109" s="48" t="str">
        <f t="shared" si="538"/>
        <v/>
      </c>
      <c r="BK1109" s="48" t="str">
        <f t="shared" si="539"/>
        <v/>
      </c>
      <c r="BL1109" s="48" t="str">
        <f t="shared" si="540"/>
        <v/>
      </c>
      <c r="BM1109" s="48" t="str">
        <f t="shared" si="541"/>
        <v/>
      </c>
      <c r="BN1109" s="48" t="str">
        <f t="shared" si="542"/>
        <v/>
      </c>
      <c r="BO1109" s="48" t="str">
        <f t="shared" si="543"/>
        <v/>
      </c>
      <c r="BP1109" s="48" t="str">
        <f t="shared" si="544"/>
        <v/>
      </c>
      <c r="BQ1109" s="48" t="str">
        <f t="shared" si="545"/>
        <v/>
      </c>
      <c r="BR1109" s="48" t="str">
        <f t="shared" si="546"/>
        <v/>
      </c>
      <c r="BS1109" s="48" t="str">
        <f t="shared" si="547"/>
        <v/>
      </c>
      <c r="BT1109" s="48" t="str">
        <f t="shared" si="548"/>
        <v/>
      </c>
      <c r="BU1109" s="48" t="str">
        <f t="shared" si="549"/>
        <v/>
      </c>
    </row>
    <row r="1110" spans="1:73">
      <c r="A1110" s="10" t="e">
        <f>Audit!#REF!</f>
        <v>#REF!</v>
      </c>
      <c r="B1110" s="10" t="e">
        <f t="shared" si="520"/>
        <v>#REF!</v>
      </c>
      <c r="C1110" s="17" t="e">
        <f>VLOOKUP(Audit!#REF!,$V$3:$AE$12,2,FALSE) &amp; VLOOKUP(Audit!#REF!,$V$13:$AE$22,2,FALSE)&amp; IF(Audit!#REF!=10,Audit!#REF!&amp;Audit!#REF!,"")</f>
        <v>#REF!</v>
      </c>
      <c r="D1110" s="17" t="e">
        <f>VLOOKUP(Audit!#REF!,$V$3:$AE$12,3,FALSE) &amp; VLOOKUP(Audit!#REF!,$V$13:$AE$22,3,FALSE) &amp;IF(Audit!#REF!=10,Audit!#REF!&amp;Audit!#REF!,"")</f>
        <v>#REF!</v>
      </c>
      <c r="E1110" s="17" t="e">
        <f>VLOOKUP(Audit!#REF!,$V$3:$AE$12,4,FALSE)&amp; Audit!#REF! &amp; VLOOKUP(Audit!#REF!,$V$13:$AE$22,4,FALSE)&amp; IF(Audit!#REF!=10,Audit!#REF!&amp;Audit!#REF!,"")</f>
        <v>#REF!</v>
      </c>
      <c r="F1110" s="17" t="e">
        <f>VLOOKUP(Audit!#REF!,$V$3:$AE$12,5,FALSE) &amp; VLOOKUP(Audit!#REF!,$V$13:$AE$22,5,FALSE)&amp; IF(Audit!#REF!=10,Audit!#REF!&amp;Audit!#REF!,"")</f>
        <v>#REF!</v>
      </c>
      <c r="G1110" s="17" t="e">
        <f>VLOOKUP(Audit!#REF!,$V$3:$AE$12,6,FALSE) &amp; VLOOKUP(Audit!#REF!,$V$13:$AE$22,6,FALSE)&amp; IF(Audit!#REF!=10,Audit!#REF!&amp;Audit!#REF!,"")</f>
        <v>#REF!</v>
      </c>
      <c r="H1110" s="17" t="e">
        <f>VLOOKUP(Audit!#REF!,$V$3:$AE$12,7,FALSE) &amp; VLOOKUP(Audit!#REF!,$V$13:$AE$22,7,FALSE)&amp;IF(Audit!#REF!=10,Audit!#REF!&amp;Audit!#REF!,"")</f>
        <v>#REF!</v>
      </c>
      <c r="I1110" s="17" t="e">
        <f>VLOOKUP(Audit!#REF!,$V$3:$AE$12,8,FALSE) &amp; Audit!#REF! &amp; VLOOKUP(Audit!#REF!,$V$13:$AE$22,8,FALSE)&amp;IF(Audit!#REF!=10,Audit!#REF!&amp;Audit!#REF!,"")</f>
        <v>#REF!</v>
      </c>
      <c r="J1110" s="17" t="e">
        <f>VLOOKUP(Audit!#REF!,$V$3:$AE$12,9,FALSE) &amp; VLOOKUP(Audit!#REF!,$V$13:$AE$22,9,FALSE) &amp; IF(Audit!#REF!=10,Audit!#REF!&amp;Audit!#REF!,"") &amp; IF(Audit!#REF!&lt;&gt;1,U1110,"")</f>
        <v>#REF!</v>
      </c>
      <c r="K1110" s="17" t="e">
        <f>VLOOKUP(Audit!#REF!,$V$3:$AE$12,10,FALSE) &amp; Audit!#REF! &amp; VLOOKUP(Audit!#REF!,$V$13:$AE$22,10,FALSE) &amp; IF(Audit!#REF!=10,Audit!#REF!&amp;Audit!#REF!,"") &amp; IF(Audit!#REF!&lt;&gt;1,U1110,"")</f>
        <v>#REF!</v>
      </c>
      <c r="L1110" s="10" t="e">
        <f>Audit!#REF!</f>
        <v>#REF!</v>
      </c>
      <c r="M1110" s="10" t="e">
        <f t="shared" si="521"/>
        <v>#REF!</v>
      </c>
      <c r="N1110" s="10" t="e">
        <f t="shared" si="522"/>
        <v>#REF!</v>
      </c>
      <c r="O1110" s="10" t="e">
        <f t="shared" si="523"/>
        <v>#REF!</v>
      </c>
      <c r="P1110" s="10" t="e">
        <f t="shared" si="524"/>
        <v>#REF!</v>
      </c>
      <c r="Q1110" s="10" t="e">
        <f t="shared" si="525"/>
        <v>#REF!</v>
      </c>
      <c r="R1110" s="10" t="e">
        <f t="shared" si="526"/>
        <v>#REF!</v>
      </c>
      <c r="S1110" s="10" t="e">
        <f t="shared" si="527"/>
        <v>#REF!</v>
      </c>
      <c r="T1110" s="10" t="e">
        <f t="shared" si="528"/>
        <v>#REF!</v>
      </c>
      <c r="U1110" s="17" t="e">
        <f>IF(Audit!#REF!="","",VLOOKUP(Audit!#REF!,$W$26:$X$35,2,FALSE)) &amp; Audit!#REF! &amp; IF(Audit!#REF!="","",IF(Audit!#REF!&lt;=1.4,VLOOKUP(Audit!#REF!,$W$38:X1155,2,FALSE),VLOOKUP(Audit!#REF!,$W$51:$X$61,2,FALSE))) &amp; IF(Audit!#REF!="","",VLOOKUP(Audit!#REF!,$Y$26:$Z$35,2,FALSE) &amp; Audit!#REF! &amp; IF(Audit!#REF!="","",IF(Audit!#REF!&lt;=1.4,VLOOKUP(Audit!#REF!,$Y$38:$Z$48,2,FALSE),VLOOKUP(Audit!#REF!,$Y$51:$Z$61,2,FALSE))))</f>
        <v>#REF!</v>
      </c>
      <c r="V1110" s="21"/>
      <c r="AH1110" s="49" t="e">
        <f>Audit!#REF!</f>
        <v>#REF!</v>
      </c>
      <c r="AI1110" s="50" t="e">
        <f>VLOOKUP(Audit!#REF!,$V$3:$AE$12,2,FALSE)&amp; IF(Audit!#REF!=10,Audit!#REF!,"")</f>
        <v>#REF!</v>
      </c>
      <c r="AJ1110" s="50" t="e">
        <f>VLOOKUP(Audit!#REF!,$V$13:$AE$22,2,FALSE)&amp; IF(Audit!#REF!=10,Audit!#REF!,"")</f>
        <v>#REF!</v>
      </c>
      <c r="AK1110" s="47" t="e">
        <f t="shared" si="529"/>
        <v>#REF!</v>
      </c>
      <c r="AL1110" s="50" t="e">
        <f>VLOOKUP(Audit!#REF!,$V$3:$AE$12,3,FALSE)&amp; IF(Audit!#REF!=10,Audit!#REF!,"")</f>
        <v>#REF!</v>
      </c>
      <c r="AM1110" s="50" t="e">
        <f>VLOOKUP(Audit!#REF!,$V$13:$AE$22,3,FALSE)&amp; IF(Audit!#REF!=10,Audit!#REF!,"")</f>
        <v>#REF!</v>
      </c>
      <c r="AN1110" s="47" t="e">
        <f t="shared" si="530"/>
        <v>#REF!</v>
      </c>
      <c r="AO1110" s="50" t="e">
        <f>VLOOKUP(Audit!#REF!,$V$3:$AE$12,4,FALSE) &amp;  Audit!#REF! &amp; IF(Audit!#REF!=10,Audit!#REF!,"")</f>
        <v>#REF!</v>
      </c>
      <c r="AP1110" s="50" t="e">
        <f>VLOOKUP(Audit!#REF!,$V$13:$AE$22,4,FALSE)&amp; IF(Audit!#REF!=10,Audit!#REF!,"")</f>
        <v>#REF!</v>
      </c>
      <c r="AQ1110" s="47" t="e">
        <f t="shared" si="531"/>
        <v>#REF!</v>
      </c>
      <c r="AR1110" s="50" t="e">
        <f>VLOOKUP(Audit!#REF!,$V$3:$AE$12,5,FALSE)&amp; IF(Audit!#REF!=10,Audit!#REF!,"")</f>
        <v>#REF!</v>
      </c>
      <c r="AS1110" s="50" t="e">
        <f>VLOOKUP(Audit!#REF!,$V$13:$AE$22,5,FALSE)&amp; IF(Audit!#REF!=10,Audit!#REF!,"")</f>
        <v>#REF!</v>
      </c>
      <c r="AT1110" s="47" t="e">
        <f t="shared" si="532"/>
        <v>#REF!</v>
      </c>
      <c r="AU1110" s="50" t="e">
        <f>VLOOKUP(Audit!#REF!,$V$3:$AE$12,6,FALSE)&amp; IF(Audit!#REF!=10,Audit!#REF!,"")</f>
        <v>#REF!</v>
      </c>
      <c r="AV1110" s="50" t="e">
        <f>VLOOKUP(Audit!#REF!,$V$13:$AE$22,6,FALSE)&amp; IF(Audit!#REF!=10,Audit!#REF!,"")</f>
        <v>#REF!</v>
      </c>
      <c r="AW1110" s="47" t="e">
        <f t="shared" si="533"/>
        <v>#REF!</v>
      </c>
      <c r="AX1110" s="50" t="e">
        <f>VLOOKUP(Audit!#REF!,$V$3:$AE$12,7,FALSE)&amp; IF(Audit!#REF!=10,Audit!#REF!,"")</f>
        <v>#REF!</v>
      </c>
      <c r="AY1110" s="50" t="e">
        <f>VLOOKUP(Audit!#REF!,$V$13:$AE$22,7,FALSE) &amp; IF(Audit!#REF!=10,Audit!#REF!,"")</f>
        <v>#REF!</v>
      </c>
      <c r="AZ1110" s="47" t="e">
        <f t="shared" si="534"/>
        <v>#REF!</v>
      </c>
      <c r="BA1110" s="50" t="e">
        <f>VLOOKUP(Audit!#REF!,$V$3:$AE$12,8,FALSE)&amp; Audit!#REF! &amp; IF(Audit!#REF!=10,Audit!#REF!,"")</f>
        <v>#REF!</v>
      </c>
      <c r="BB1110" s="50" t="e">
        <f>VLOOKUP(Audit!#REF!,$V$13:$AE$22,8,FALSE) &amp; IF(Audit!#REF!=10,Audit!#REF!,"")</f>
        <v>#REF!</v>
      </c>
      <c r="BC1110" s="47" t="e">
        <f t="shared" si="535"/>
        <v>#REF!</v>
      </c>
      <c r="BD1110" s="50" t="e">
        <f>VLOOKUP(Audit!#REF!,$V$3:$AE$12,9,FALSE)&amp; IF(Audit!#REF!=10,Audit!#REF!,"")</f>
        <v>#REF!</v>
      </c>
      <c r="BE1110" s="50" t="e">
        <f>VLOOKUP(Audit!#REF!,$V$13:$AE$22,9,FALSE) &amp; IF(Audit!#REF!=10,Audit!#REF!,"") &amp; IF(Audit!#REF!&lt;&gt;1,U1110,"")</f>
        <v>#REF!</v>
      </c>
      <c r="BF1110" s="47" t="e">
        <f t="shared" si="536"/>
        <v>#REF!</v>
      </c>
      <c r="BG1110" s="50" t="e">
        <f>VLOOKUP(Audit!#REF!,$V$3:$AE$12,10,FALSE) &amp; Audit!#REF! &amp; IF(Audit!#REF!=10,Audit!#REF!,"")</f>
        <v>#REF!</v>
      </c>
      <c r="BH1110" s="50" t="e">
        <f>VLOOKUP(Audit!#REF!,$V$13:$AE$22,10,FALSE) &amp; IF(Audit!#REF!=10,Audit!#REF!,"") &amp; IF(Audit!#REF!&lt;&gt;1,U1110,"")</f>
        <v>#REF!</v>
      </c>
      <c r="BI1110" s="47" t="e">
        <f t="shared" si="537"/>
        <v>#REF!</v>
      </c>
      <c r="BJ1110" s="48" t="str">
        <f t="shared" si="538"/>
        <v/>
      </c>
      <c r="BK1110" s="48" t="str">
        <f t="shared" si="539"/>
        <v/>
      </c>
      <c r="BL1110" s="48" t="str">
        <f t="shared" si="540"/>
        <v/>
      </c>
      <c r="BM1110" s="48" t="str">
        <f t="shared" si="541"/>
        <v/>
      </c>
      <c r="BN1110" s="48" t="str">
        <f t="shared" si="542"/>
        <v/>
      </c>
      <c r="BO1110" s="48" t="str">
        <f t="shared" si="543"/>
        <v/>
      </c>
      <c r="BP1110" s="48" t="str">
        <f t="shared" si="544"/>
        <v/>
      </c>
      <c r="BQ1110" s="48" t="str">
        <f t="shared" si="545"/>
        <v/>
      </c>
      <c r="BR1110" s="48" t="str">
        <f t="shared" si="546"/>
        <v/>
      </c>
      <c r="BS1110" s="48" t="str">
        <f t="shared" si="547"/>
        <v/>
      </c>
      <c r="BT1110" s="48" t="str">
        <f t="shared" si="548"/>
        <v/>
      </c>
      <c r="BU1110" s="48" t="str">
        <f t="shared" si="549"/>
        <v/>
      </c>
    </row>
    <row r="1111" spans="1:73">
      <c r="A1111" s="10" t="e">
        <f>Audit!#REF!</f>
        <v>#REF!</v>
      </c>
      <c r="B1111" s="10" t="e">
        <f t="shared" si="520"/>
        <v>#REF!</v>
      </c>
      <c r="C1111" s="17" t="e">
        <f>VLOOKUP(Audit!#REF!,$V$3:$AE$12,2,FALSE) &amp; VLOOKUP(Audit!#REF!,$V$13:$AE$22,2,FALSE)&amp; IF(Audit!#REF!=10,Audit!#REF!&amp;Audit!#REF!,"")</f>
        <v>#REF!</v>
      </c>
      <c r="D1111" s="17" t="e">
        <f>VLOOKUP(Audit!#REF!,$V$3:$AE$12,3,FALSE) &amp; VLOOKUP(Audit!#REF!,$V$13:$AE$22,3,FALSE) &amp;IF(Audit!#REF!=10,Audit!#REF!&amp;Audit!#REF!,"")</f>
        <v>#REF!</v>
      </c>
      <c r="E1111" s="17" t="e">
        <f>VLOOKUP(Audit!#REF!,$V$3:$AE$12,4,FALSE)&amp; Audit!#REF! &amp; VLOOKUP(Audit!#REF!,$V$13:$AE$22,4,FALSE)&amp; IF(Audit!#REF!=10,Audit!#REF!&amp;Audit!#REF!,"")</f>
        <v>#REF!</v>
      </c>
      <c r="F1111" s="17" t="e">
        <f>VLOOKUP(Audit!#REF!,$V$3:$AE$12,5,FALSE) &amp; VLOOKUP(Audit!#REF!,$V$13:$AE$22,5,FALSE)&amp; IF(Audit!#REF!=10,Audit!#REF!&amp;Audit!#REF!,"")</f>
        <v>#REF!</v>
      </c>
      <c r="G1111" s="17" t="e">
        <f>VLOOKUP(Audit!#REF!,$V$3:$AE$12,6,FALSE) &amp; VLOOKUP(Audit!#REF!,$V$13:$AE$22,6,FALSE)&amp; IF(Audit!#REF!=10,Audit!#REF!&amp;Audit!#REF!,"")</f>
        <v>#REF!</v>
      </c>
      <c r="H1111" s="17" t="e">
        <f>VLOOKUP(Audit!#REF!,$V$3:$AE$12,7,FALSE) &amp; VLOOKUP(Audit!#REF!,$V$13:$AE$22,7,FALSE)&amp;IF(Audit!#REF!=10,Audit!#REF!&amp;Audit!#REF!,"")</f>
        <v>#REF!</v>
      </c>
      <c r="I1111" s="17" t="e">
        <f>VLOOKUP(Audit!#REF!,$V$3:$AE$12,8,FALSE) &amp; Audit!#REF! &amp; VLOOKUP(Audit!#REF!,$V$13:$AE$22,8,FALSE)&amp;IF(Audit!#REF!=10,Audit!#REF!&amp;Audit!#REF!,"")</f>
        <v>#REF!</v>
      </c>
      <c r="J1111" s="17" t="e">
        <f>VLOOKUP(Audit!#REF!,$V$3:$AE$12,9,FALSE) &amp; VLOOKUP(Audit!#REF!,$V$13:$AE$22,9,FALSE) &amp; IF(Audit!#REF!=10,Audit!#REF!&amp;Audit!#REF!,"") &amp; IF(Audit!#REF!&lt;&gt;1,U1111,"")</f>
        <v>#REF!</v>
      </c>
      <c r="K1111" s="17" t="e">
        <f>VLOOKUP(Audit!#REF!,$V$3:$AE$12,10,FALSE) &amp; Audit!#REF! &amp; VLOOKUP(Audit!#REF!,$V$13:$AE$22,10,FALSE) &amp; IF(Audit!#REF!=10,Audit!#REF!&amp;Audit!#REF!,"") &amp; IF(Audit!#REF!&lt;&gt;1,U1111,"")</f>
        <v>#REF!</v>
      </c>
      <c r="L1111" s="10" t="e">
        <f>Audit!#REF!</f>
        <v>#REF!</v>
      </c>
      <c r="M1111" s="10" t="e">
        <f t="shared" si="521"/>
        <v>#REF!</v>
      </c>
      <c r="N1111" s="10" t="e">
        <f t="shared" si="522"/>
        <v>#REF!</v>
      </c>
      <c r="O1111" s="10" t="e">
        <f t="shared" si="523"/>
        <v>#REF!</v>
      </c>
      <c r="P1111" s="10" t="e">
        <f t="shared" si="524"/>
        <v>#REF!</v>
      </c>
      <c r="Q1111" s="10" t="e">
        <f t="shared" si="525"/>
        <v>#REF!</v>
      </c>
      <c r="R1111" s="10" t="e">
        <f t="shared" si="526"/>
        <v>#REF!</v>
      </c>
      <c r="S1111" s="10" t="e">
        <f t="shared" si="527"/>
        <v>#REF!</v>
      </c>
      <c r="T1111" s="10" t="e">
        <f t="shared" si="528"/>
        <v>#REF!</v>
      </c>
      <c r="U1111" s="17" t="e">
        <f>IF(Audit!#REF!="","",VLOOKUP(Audit!#REF!,$W$26:$X$35,2,FALSE)) &amp; Audit!#REF! &amp; IF(Audit!#REF!="","",IF(Audit!#REF!&lt;=1.4,VLOOKUP(Audit!#REF!,$W$38:X1156,2,FALSE),VLOOKUP(Audit!#REF!,$W$51:$X$61,2,FALSE))) &amp; IF(Audit!#REF!="","",VLOOKUP(Audit!#REF!,$Y$26:$Z$35,2,FALSE) &amp; Audit!#REF! &amp; IF(Audit!#REF!="","",IF(Audit!#REF!&lt;=1.4,VLOOKUP(Audit!#REF!,$Y$38:$Z$48,2,FALSE),VLOOKUP(Audit!#REF!,$Y$51:$Z$61,2,FALSE))))</f>
        <v>#REF!</v>
      </c>
      <c r="V1111" s="21"/>
      <c r="AH1111" s="49" t="e">
        <f>Audit!#REF!</f>
        <v>#REF!</v>
      </c>
      <c r="AI1111" s="50" t="e">
        <f>VLOOKUP(Audit!#REF!,$V$3:$AE$12,2,FALSE)&amp; IF(Audit!#REF!=10,Audit!#REF!,"")</f>
        <v>#REF!</v>
      </c>
      <c r="AJ1111" s="50" t="e">
        <f>VLOOKUP(Audit!#REF!,$V$13:$AE$22,2,FALSE)&amp; IF(Audit!#REF!=10,Audit!#REF!,"")</f>
        <v>#REF!</v>
      </c>
      <c r="AK1111" s="47" t="e">
        <f t="shared" si="529"/>
        <v>#REF!</v>
      </c>
      <c r="AL1111" s="50" t="e">
        <f>VLOOKUP(Audit!#REF!,$V$3:$AE$12,3,FALSE)&amp; IF(Audit!#REF!=10,Audit!#REF!,"")</f>
        <v>#REF!</v>
      </c>
      <c r="AM1111" s="50" t="e">
        <f>VLOOKUP(Audit!#REF!,$V$13:$AE$22,3,FALSE)&amp; IF(Audit!#REF!=10,Audit!#REF!,"")</f>
        <v>#REF!</v>
      </c>
      <c r="AN1111" s="47" t="e">
        <f t="shared" si="530"/>
        <v>#REF!</v>
      </c>
      <c r="AO1111" s="50" t="e">
        <f>VLOOKUP(Audit!#REF!,$V$3:$AE$12,4,FALSE) &amp;  Audit!#REF! &amp; IF(Audit!#REF!=10,Audit!#REF!,"")</f>
        <v>#REF!</v>
      </c>
      <c r="AP1111" s="50" t="e">
        <f>VLOOKUP(Audit!#REF!,$V$13:$AE$22,4,FALSE)&amp; IF(Audit!#REF!=10,Audit!#REF!,"")</f>
        <v>#REF!</v>
      </c>
      <c r="AQ1111" s="47" t="e">
        <f t="shared" si="531"/>
        <v>#REF!</v>
      </c>
      <c r="AR1111" s="50" t="e">
        <f>VLOOKUP(Audit!#REF!,$V$3:$AE$12,5,FALSE)&amp; IF(Audit!#REF!=10,Audit!#REF!,"")</f>
        <v>#REF!</v>
      </c>
      <c r="AS1111" s="50" t="e">
        <f>VLOOKUP(Audit!#REF!,$V$13:$AE$22,5,FALSE)&amp; IF(Audit!#REF!=10,Audit!#REF!,"")</f>
        <v>#REF!</v>
      </c>
      <c r="AT1111" s="47" t="e">
        <f t="shared" si="532"/>
        <v>#REF!</v>
      </c>
      <c r="AU1111" s="50" t="e">
        <f>VLOOKUP(Audit!#REF!,$V$3:$AE$12,6,FALSE)&amp; IF(Audit!#REF!=10,Audit!#REF!,"")</f>
        <v>#REF!</v>
      </c>
      <c r="AV1111" s="50" t="e">
        <f>VLOOKUP(Audit!#REF!,$V$13:$AE$22,6,FALSE)&amp; IF(Audit!#REF!=10,Audit!#REF!,"")</f>
        <v>#REF!</v>
      </c>
      <c r="AW1111" s="47" t="e">
        <f t="shared" si="533"/>
        <v>#REF!</v>
      </c>
      <c r="AX1111" s="50" t="e">
        <f>VLOOKUP(Audit!#REF!,$V$3:$AE$12,7,FALSE)&amp; IF(Audit!#REF!=10,Audit!#REF!,"")</f>
        <v>#REF!</v>
      </c>
      <c r="AY1111" s="50" t="e">
        <f>VLOOKUP(Audit!#REF!,$V$13:$AE$22,7,FALSE) &amp; IF(Audit!#REF!=10,Audit!#REF!,"")</f>
        <v>#REF!</v>
      </c>
      <c r="AZ1111" s="47" t="e">
        <f t="shared" si="534"/>
        <v>#REF!</v>
      </c>
      <c r="BA1111" s="50" t="e">
        <f>VLOOKUP(Audit!#REF!,$V$3:$AE$12,8,FALSE)&amp; Audit!#REF! &amp; IF(Audit!#REF!=10,Audit!#REF!,"")</f>
        <v>#REF!</v>
      </c>
      <c r="BB1111" s="50" t="e">
        <f>VLOOKUP(Audit!#REF!,$V$13:$AE$22,8,FALSE) &amp; IF(Audit!#REF!=10,Audit!#REF!,"")</f>
        <v>#REF!</v>
      </c>
      <c r="BC1111" s="47" t="e">
        <f t="shared" si="535"/>
        <v>#REF!</v>
      </c>
      <c r="BD1111" s="50" t="e">
        <f>VLOOKUP(Audit!#REF!,$V$3:$AE$12,9,FALSE)&amp; IF(Audit!#REF!=10,Audit!#REF!,"")</f>
        <v>#REF!</v>
      </c>
      <c r="BE1111" s="50" t="e">
        <f>VLOOKUP(Audit!#REF!,$V$13:$AE$22,9,FALSE) &amp; IF(Audit!#REF!=10,Audit!#REF!,"") &amp; IF(Audit!#REF!&lt;&gt;1,U1111,"")</f>
        <v>#REF!</v>
      </c>
      <c r="BF1111" s="47" t="e">
        <f t="shared" si="536"/>
        <v>#REF!</v>
      </c>
      <c r="BG1111" s="50" t="e">
        <f>VLOOKUP(Audit!#REF!,$V$3:$AE$12,10,FALSE) &amp; Audit!#REF! &amp; IF(Audit!#REF!=10,Audit!#REF!,"")</f>
        <v>#REF!</v>
      </c>
      <c r="BH1111" s="50" t="e">
        <f>VLOOKUP(Audit!#REF!,$V$13:$AE$22,10,FALSE) &amp; IF(Audit!#REF!=10,Audit!#REF!,"") &amp; IF(Audit!#REF!&lt;&gt;1,U1111,"")</f>
        <v>#REF!</v>
      </c>
      <c r="BI1111" s="47" t="e">
        <f t="shared" si="537"/>
        <v>#REF!</v>
      </c>
      <c r="BJ1111" s="48" t="str">
        <f t="shared" si="538"/>
        <v/>
      </c>
      <c r="BK1111" s="48" t="str">
        <f t="shared" si="539"/>
        <v/>
      </c>
      <c r="BL1111" s="48" t="str">
        <f t="shared" si="540"/>
        <v/>
      </c>
      <c r="BM1111" s="48" t="str">
        <f t="shared" si="541"/>
        <v/>
      </c>
      <c r="BN1111" s="48" t="str">
        <f t="shared" si="542"/>
        <v/>
      </c>
      <c r="BO1111" s="48" t="str">
        <f t="shared" si="543"/>
        <v/>
      </c>
      <c r="BP1111" s="48" t="str">
        <f t="shared" si="544"/>
        <v/>
      </c>
      <c r="BQ1111" s="48" t="str">
        <f t="shared" si="545"/>
        <v/>
      </c>
      <c r="BR1111" s="48" t="str">
        <f t="shared" si="546"/>
        <v/>
      </c>
      <c r="BS1111" s="48" t="str">
        <f t="shared" si="547"/>
        <v/>
      </c>
      <c r="BT1111" s="48" t="str">
        <f t="shared" si="548"/>
        <v/>
      </c>
      <c r="BU1111" s="48" t="str">
        <f t="shared" si="549"/>
        <v/>
      </c>
    </row>
    <row r="1112" spans="1:73">
      <c r="A1112" s="10" t="e">
        <f>Audit!#REF!</f>
        <v>#REF!</v>
      </c>
      <c r="B1112" s="10" t="e">
        <f t="shared" si="520"/>
        <v>#REF!</v>
      </c>
      <c r="C1112" s="17" t="e">
        <f>VLOOKUP(Audit!#REF!,$V$3:$AE$12,2,FALSE) &amp; VLOOKUP(Audit!#REF!,$V$13:$AE$22,2,FALSE)&amp; IF(Audit!#REF!=10,Audit!#REF!&amp;Audit!#REF!,"")</f>
        <v>#REF!</v>
      </c>
      <c r="D1112" s="17" t="e">
        <f>VLOOKUP(Audit!#REF!,$V$3:$AE$12,3,FALSE) &amp; VLOOKUP(Audit!#REF!,$V$13:$AE$22,3,FALSE) &amp;IF(Audit!#REF!=10,Audit!#REF!&amp;Audit!#REF!,"")</f>
        <v>#REF!</v>
      </c>
      <c r="E1112" s="17" t="e">
        <f>VLOOKUP(Audit!#REF!,$V$3:$AE$12,4,FALSE)&amp; Audit!#REF! &amp; VLOOKUP(Audit!#REF!,$V$13:$AE$22,4,FALSE)&amp; IF(Audit!#REF!=10,Audit!#REF!&amp;Audit!#REF!,"")</f>
        <v>#REF!</v>
      </c>
      <c r="F1112" s="17" t="e">
        <f>VLOOKUP(Audit!#REF!,$V$3:$AE$12,5,FALSE) &amp; VLOOKUP(Audit!#REF!,$V$13:$AE$22,5,FALSE)&amp; IF(Audit!#REF!=10,Audit!#REF!&amp;Audit!#REF!,"")</f>
        <v>#REF!</v>
      </c>
      <c r="G1112" s="17" t="e">
        <f>VLOOKUP(Audit!#REF!,$V$3:$AE$12,6,FALSE) &amp; VLOOKUP(Audit!#REF!,$V$13:$AE$22,6,FALSE)&amp; IF(Audit!#REF!=10,Audit!#REF!&amp;Audit!#REF!,"")</f>
        <v>#REF!</v>
      </c>
      <c r="H1112" s="17" t="e">
        <f>VLOOKUP(Audit!#REF!,$V$3:$AE$12,7,FALSE) &amp; VLOOKUP(Audit!#REF!,$V$13:$AE$22,7,FALSE)&amp;IF(Audit!#REF!=10,Audit!#REF!&amp;Audit!#REF!,"")</f>
        <v>#REF!</v>
      </c>
      <c r="I1112" s="17" t="e">
        <f>VLOOKUP(Audit!#REF!,$V$3:$AE$12,8,FALSE) &amp; Audit!#REF! &amp; VLOOKUP(Audit!#REF!,$V$13:$AE$22,8,FALSE)&amp;IF(Audit!#REF!=10,Audit!#REF!&amp;Audit!#REF!,"")</f>
        <v>#REF!</v>
      </c>
      <c r="J1112" s="17" t="e">
        <f>VLOOKUP(Audit!#REF!,$V$3:$AE$12,9,FALSE) &amp; VLOOKUP(Audit!#REF!,$V$13:$AE$22,9,FALSE) &amp; IF(Audit!#REF!=10,Audit!#REF!&amp;Audit!#REF!,"") &amp; IF(Audit!#REF!&lt;&gt;1,U1112,"")</f>
        <v>#REF!</v>
      </c>
      <c r="K1112" s="17" t="e">
        <f>VLOOKUP(Audit!#REF!,$V$3:$AE$12,10,FALSE) &amp; Audit!#REF! &amp; VLOOKUP(Audit!#REF!,$V$13:$AE$22,10,FALSE) &amp; IF(Audit!#REF!=10,Audit!#REF!&amp;Audit!#REF!,"") &amp; IF(Audit!#REF!&lt;&gt;1,U1112,"")</f>
        <v>#REF!</v>
      </c>
      <c r="L1112" s="10" t="e">
        <f>Audit!#REF!</f>
        <v>#REF!</v>
      </c>
      <c r="M1112" s="10" t="e">
        <f t="shared" si="521"/>
        <v>#REF!</v>
      </c>
      <c r="N1112" s="10" t="e">
        <f t="shared" si="522"/>
        <v>#REF!</v>
      </c>
      <c r="O1112" s="10" t="e">
        <f t="shared" si="523"/>
        <v>#REF!</v>
      </c>
      <c r="P1112" s="10" t="e">
        <f t="shared" si="524"/>
        <v>#REF!</v>
      </c>
      <c r="Q1112" s="10" t="e">
        <f t="shared" si="525"/>
        <v>#REF!</v>
      </c>
      <c r="R1112" s="10" t="e">
        <f t="shared" si="526"/>
        <v>#REF!</v>
      </c>
      <c r="S1112" s="10" t="e">
        <f t="shared" si="527"/>
        <v>#REF!</v>
      </c>
      <c r="T1112" s="10" t="e">
        <f t="shared" si="528"/>
        <v>#REF!</v>
      </c>
      <c r="U1112" s="17" t="e">
        <f>IF(Audit!#REF!="","",VLOOKUP(Audit!#REF!,$W$26:$X$35,2,FALSE)) &amp; Audit!#REF! &amp; IF(Audit!#REF!="","",IF(Audit!#REF!&lt;=1.4,VLOOKUP(Audit!#REF!,$W$38:X1157,2,FALSE),VLOOKUP(Audit!#REF!,$W$51:$X$61,2,FALSE))) &amp; IF(Audit!#REF!="","",VLOOKUP(Audit!#REF!,$Y$26:$Z$35,2,FALSE) &amp; Audit!#REF! &amp; IF(Audit!#REF!="","",IF(Audit!#REF!&lt;=1.4,VLOOKUP(Audit!#REF!,$Y$38:$Z$48,2,FALSE),VLOOKUP(Audit!#REF!,$Y$51:$Z$61,2,FALSE))))</f>
        <v>#REF!</v>
      </c>
      <c r="V1112" s="21"/>
      <c r="AH1112" s="49" t="e">
        <f>Audit!#REF!</f>
        <v>#REF!</v>
      </c>
      <c r="AI1112" s="50" t="e">
        <f>VLOOKUP(Audit!#REF!,$V$3:$AE$12,2,FALSE)&amp; IF(Audit!#REF!=10,Audit!#REF!,"")</f>
        <v>#REF!</v>
      </c>
      <c r="AJ1112" s="50" t="e">
        <f>VLOOKUP(Audit!#REF!,$V$13:$AE$22,2,FALSE)&amp; IF(Audit!#REF!=10,Audit!#REF!,"")</f>
        <v>#REF!</v>
      </c>
      <c r="AK1112" s="47" t="e">
        <f t="shared" si="529"/>
        <v>#REF!</v>
      </c>
      <c r="AL1112" s="50" t="e">
        <f>VLOOKUP(Audit!#REF!,$V$3:$AE$12,3,FALSE)&amp; IF(Audit!#REF!=10,Audit!#REF!,"")</f>
        <v>#REF!</v>
      </c>
      <c r="AM1112" s="50" t="e">
        <f>VLOOKUP(Audit!#REF!,$V$13:$AE$22,3,FALSE)&amp; IF(Audit!#REF!=10,Audit!#REF!,"")</f>
        <v>#REF!</v>
      </c>
      <c r="AN1112" s="47" t="e">
        <f t="shared" si="530"/>
        <v>#REF!</v>
      </c>
      <c r="AO1112" s="50" t="e">
        <f>VLOOKUP(Audit!#REF!,$V$3:$AE$12,4,FALSE) &amp;  Audit!#REF! &amp; IF(Audit!#REF!=10,Audit!#REF!,"")</f>
        <v>#REF!</v>
      </c>
      <c r="AP1112" s="50" t="e">
        <f>VLOOKUP(Audit!#REF!,$V$13:$AE$22,4,FALSE)&amp; IF(Audit!#REF!=10,Audit!#REF!,"")</f>
        <v>#REF!</v>
      </c>
      <c r="AQ1112" s="47" t="e">
        <f t="shared" si="531"/>
        <v>#REF!</v>
      </c>
      <c r="AR1112" s="50" t="e">
        <f>VLOOKUP(Audit!#REF!,$V$3:$AE$12,5,FALSE)&amp; IF(Audit!#REF!=10,Audit!#REF!,"")</f>
        <v>#REF!</v>
      </c>
      <c r="AS1112" s="50" t="e">
        <f>VLOOKUP(Audit!#REF!,$V$13:$AE$22,5,FALSE)&amp; IF(Audit!#REF!=10,Audit!#REF!,"")</f>
        <v>#REF!</v>
      </c>
      <c r="AT1112" s="47" t="e">
        <f t="shared" si="532"/>
        <v>#REF!</v>
      </c>
      <c r="AU1112" s="50" t="e">
        <f>VLOOKUP(Audit!#REF!,$V$3:$AE$12,6,FALSE)&amp; IF(Audit!#REF!=10,Audit!#REF!,"")</f>
        <v>#REF!</v>
      </c>
      <c r="AV1112" s="50" t="e">
        <f>VLOOKUP(Audit!#REF!,$V$13:$AE$22,6,FALSE)&amp; IF(Audit!#REF!=10,Audit!#REF!,"")</f>
        <v>#REF!</v>
      </c>
      <c r="AW1112" s="47" t="e">
        <f t="shared" si="533"/>
        <v>#REF!</v>
      </c>
      <c r="AX1112" s="50" t="e">
        <f>VLOOKUP(Audit!#REF!,$V$3:$AE$12,7,FALSE)&amp; IF(Audit!#REF!=10,Audit!#REF!,"")</f>
        <v>#REF!</v>
      </c>
      <c r="AY1112" s="50" t="e">
        <f>VLOOKUP(Audit!#REF!,$V$13:$AE$22,7,FALSE) &amp; IF(Audit!#REF!=10,Audit!#REF!,"")</f>
        <v>#REF!</v>
      </c>
      <c r="AZ1112" s="47" t="e">
        <f t="shared" si="534"/>
        <v>#REF!</v>
      </c>
      <c r="BA1112" s="50" t="e">
        <f>VLOOKUP(Audit!#REF!,$V$3:$AE$12,8,FALSE)&amp; Audit!#REF! &amp; IF(Audit!#REF!=10,Audit!#REF!,"")</f>
        <v>#REF!</v>
      </c>
      <c r="BB1112" s="50" t="e">
        <f>VLOOKUP(Audit!#REF!,$V$13:$AE$22,8,FALSE) &amp; IF(Audit!#REF!=10,Audit!#REF!,"")</f>
        <v>#REF!</v>
      </c>
      <c r="BC1112" s="47" t="e">
        <f t="shared" si="535"/>
        <v>#REF!</v>
      </c>
      <c r="BD1112" s="50" t="e">
        <f>VLOOKUP(Audit!#REF!,$V$3:$AE$12,9,FALSE)&amp; IF(Audit!#REF!=10,Audit!#REF!,"")</f>
        <v>#REF!</v>
      </c>
      <c r="BE1112" s="50" t="e">
        <f>VLOOKUP(Audit!#REF!,$V$13:$AE$22,9,FALSE) &amp; IF(Audit!#REF!=10,Audit!#REF!,"") &amp; IF(Audit!#REF!&lt;&gt;1,U1112,"")</f>
        <v>#REF!</v>
      </c>
      <c r="BF1112" s="47" t="e">
        <f t="shared" si="536"/>
        <v>#REF!</v>
      </c>
      <c r="BG1112" s="50" t="e">
        <f>VLOOKUP(Audit!#REF!,$V$3:$AE$12,10,FALSE) &amp; Audit!#REF! &amp; IF(Audit!#REF!=10,Audit!#REF!,"")</f>
        <v>#REF!</v>
      </c>
      <c r="BH1112" s="50" t="e">
        <f>VLOOKUP(Audit!#REF!,$V$13:$AE$22,10,FALSE) &amp; IF(Audit!#REF!=10,Audit!#REF!,"") &amp; IF(Audit!#REF!&lt;&gt;1,U1112,"")</f>
        <v>#REF!</v>
      </c>
      <c r="BI1112" s="47" t="e">
        <f t="shared" si="537"/>
        <v>#REF!</v>
      </c>
      <c r="BJ1112" s="48" t="str">
        <f t="shared" si="538"/>
        <v/>
      </c>
      <c r="BK1112" s="48" t="str">
        <f t="shared" si="539"/>
        <v/>
      </c>
      <c r="BL1112" s="48" t="str">
        <f t="shared" si="540"/>
        <v/>
      </c>
      <c r="BM1112" s="48" t="str">
        <f t="shared" si="541"/>
        <v/>
      </c>
      <c r="BN1112" s="48" t="str">
        <f t="shared" si="542"/>
        <v/>
      </c>
      <c r="BO1112" s="48" t="str">
        <f t="shared" si="543"/>
        <v/>
      </c>
      <c r="BP1112" s="48" t="str">
        <f t="shared" si="544"/>
        <v/>
      </c>
      <c r="BQ1112" s="48" t="str">
        <f t="shared" si="545"/>
        <v/>
      </c>
      <c r="BR1112" s="48" t="str">
        <f t="shared" si="546"/>
        <v/>
      </c>
      <c r="BS1112" s="48" t="str">
        <f t="shared" si="547"/>
        <v/>
      </c>
      <c r="BT1112" s="48" t="str">
        <f t="shared" si="548"/>
        <v/>
      </c>
      <c r="BU1112" s="48" t="str">
        <f t="shared" si="549"/>
        <v/>
      </c>
    </row>
    <row r="1113" spans="1:73">
      <c r="A1113" s="10" t="e">
        <f>Audit!#REF!</f>
        <v>#REF!</v>
      </c>
      <c r="B1113" s="10" t="e">
        <f t="shared" si="520"/>
        <v>#REF!</v>
      </c>
      <c r="C1113" s="17" t="e">
        <f>VLOOKUP(Audit!#REF!,$V$3:$AE$12,2,FALSE) &amp; VLOOKUP(Audit!#REF!,$V$13:$AE$22,2,FALSE)&amp; IF(Audit!#REF!=10,Audit!#REF!&amp;Audit!#REF!,"")</f>
        <v>#REF!</v>
      </c>
      <c r="D1113" s="17" t="e">
        <f>VLOOKUP(Audit!#REF!,$V$3:$AE$12,3,FALSE) &amp; VLOOKUP(Audit!#REF!,$V$13:$AE$22,3,FALSE) &amp;IF(Audit!#REF!=10,Audit!#REF!&amp;Audit!#REF!,"")</f>
        <v>#REF!</v>
      </c>
      <c r="E1113" s="17" t="e">
        <f>VLOOKUP(Audit!#REF!,$V$3:$AE$12,4,FALSE)&amp; Audit!#REF! &amp; VLOOKUP(Audit!#REF!,$V$13:$AE$22,4,FALSE)&amp; IF(Audit!#REF!=10,Audit!#REF!&amp;Audit!#REF!,"")</f>
        <v>#REF!</v>
      </c>
      <c r="F1113" s="17" t="e">
        <f>VLOOKUP(Audit!#REF!,$V$3:$AE$12,5,FALSE) &amp; VLOOKUP(Audit!#REF!,$V$13:$AE$22,5,FALSE)&amp; IF(Audit!#REF!=10,Audit!#REF!&amp;Audit!#REF!,"")</f>
        <v>#REF!</v>
      </c>
      <c r="G1113" s="17" t="e">
        <f>VLOOKUP(Audit!#REF!,$V$3:$AE$12,6,FALSE) &amp; VLOOKUP(Audit!#REF!,$V$13:$AE$22,6,FALSE)&amp; IF(Audit!#REF!=10,Audit!#REF!&amp;Audit!#REF!,"")</f>
        <v>#REF!</v>
      </c>
      <c r="H1113" s="17" t="e">
        <f>VLOOKUP(Audit!#REF!,$V$3:$AE$12,7,FALSE) &amp; VLOOKUP(Audit!#REF!,$V$13:$AE$22,7,FALSE)&amp;IF(Audit!#REF!=10,Audit!#REF!&amp;Audit!#REF!,"")</f>
        <v>#REF!</v>
      </c>
      <c r="I1113" s="17" t="e">
        <f>VLOOKUP(Audit!#REF!,$V$3:$AE$12,8,FALSE) &amp; Audit!#REF! &amp; VLOOKUP(Audit!#REF!,$V$13:$AE$22,8,FALSE)&amp;IF(Audit!#REF!=10,Audit!#REF!&amp;Audit!#REF!,"")</f>
        <v>#REF!</v>
      </c>
      <c r="J1113" s="17" t="e">
        <f>VLOOKUP(Audit!#REF!,$V$3:$AE$12,9,FALSE) &amp; VLOOKUP(Audit!#REF!,$V$13:$AE$22,9,FALSE) &amp; IF(Audit!#REF!=10,Audit!#REF!&amp;Audit!#REF!,"") &amp; IF(Audit!#REF!&lt;&gt;1,U1113,"")</f>
        <v>#REF!</v>
      </c>
      <c r="K1113" s="17" t="e">
        <f>VLOOKUP(Audit!#REF!,$V$3:$AE$12,10,FALSE) &amp; Audit!#REF! &amp; VLOOKUP(Audit!#REF!,$V$13:$AE$22,10,FALSE) &amp; IF(Audit!#REF!=10,Audit!#REF!&amp;Audit!#REF!,"") &amp; IF(Audit!#REF!&lt;&gt;1,U1113,"")</f>
        <v>#REF!</v>
      </c>
      <c r="L1113" s="10" t="e">
        <f>Audit!#REF!</f>
        <v>#REF!</v>
      </c>
      <c r="M1113" s="10" t="e">
        <f t="shared" si="521"/>
        <v>#REF!</v>
      </c>
      <c r="N1113" s="10" t="e">
        <f t="shared" si="522"/>
        <v>#REF!</v>
      </c>
      <c r="O1113" s="10" t="e">
        <f t="shared" si="523"/>
        <v>#REF!</v>
      </c>
      <c r="P1113" s="10" t="e">
        <f t="shared" si="524"/>
        <v>#REF!</v>
      </c>
      <c r="Q1113" s="10" t="e">
        <f t="shared" si="525"/>
        <v>#REF!</v>
      </c>
      <c r="R1113" s="10" t="e">
        <f t="shared" si="526"/>
        <v>#REF!</v>
      </c>
      <c r="S1113" s="10" t="e">
        <f t="shared" si="527"/>
        <v>#REF!</v>
      </c>
      <c r="T1113" s="10" t="e">
        <f t="shared" si="528"/>
        <v>#REF!</v>
      </c>
      <c r="U1113" s="17" t="e">
        <f>IF(Audit!#REF!="","",VLOOKUP(Audit!#REF!,$W$26:$X$35,2,FALSE)) &amp; Audit!#REF! &amp; IF(Audit!#REF!="","",IF(Audit!#REF!&lt;=1.4,VLOOKUP(Audit!#REF!,$W$38:X1158,2,FALSE),VLOOKUP(Audit!#REF!,$W$51:$X$61,2,FALSE))) &amp; IF(Audit!#REF!="","",VLOOKUP(Audit!#REF!,$Y$26:$Z$35,2,FALSE) &amp; Audit!#REF! &amp; IF(Audit!#REF!="","",IF(Audit!#REF!&lt;=1.4,VLOOKUP(Audit!#REF!,$Y$38:$Z$48,2,FALSE),VLOOKUP(Audit!#REF!,$Y$51:$Z$61,2,FALSE))))</f>
        <v>#REF!</v>
      </c>
      <c r="V1113" s="21"/>
      <c r="AH1113" s="49" t="e">
        <f>Audit!#REF!</f>
        <v>#REF!</v>
      </c>
      <c r="AI1113" s="50" t="e">
        <f>VLOOKUP(Audit!#REF!,$V$3:$AE$12,2,FALSE)&amp; IF(Audit!#REF!=10,Audit!#REF!,"")</f>
        <v>#REF!</v>
      </c>
      <c r="AJ1113" s="50" t="e">
        <f>VLOOKUP(Audit!#REF!,$V$13:$AE$22,2,FALSE)&amp; IF(Audit!#REF!=10,Audit!#REF!,"")</f>
        <v>#REF!</v>
      </c>
      <c r="AK1113" s="47" t="e">
        <f t="shared" si="529"/>
        <v>#REF!</v>
      </c>
      <c r="AL1113" s="50" t="e">
        <f>VLOOKUP(Audit!#REF!,$V$3:$AE$12,3,FALSE)&amp; IF(Audit!#REF!=10,Audit!#REF!,"")</f>
        <v>#REF!</v>
      </c>
      <c r="AM1113" s="50" t="e">
        <f>VLOOKUP(Audit!#REF!,$V$13:$AE$22,3,FALSE)&amp; IF(Audit!#REF!=10,Audit!#REF!,"")</f>
        <v>#REF!</v>
      </c>
      <c r="AN1113" s="47" t="e">
        <f t="shared" si="530"/>
        <v>#REF!</v>
      </c>
      <c r="AO1113" s="50" t="e">
        <f>VLOOKUP(Audit!#REF!,$V$3:$AE$12,4,FALSE) &amp;  Audit!#REF! &amp; IF(Audit!#REF!=10,Audit!#REF!,"")</f>
        <v>#REF!</v>
      </c>
      <c r="AP1113" s="50" t="e">
        <f>VLOOKUP(Audit!#REF!,$V$13:$AE$22,4,FALSE)&amp; IF(Audit!#REF!=10,Audit!#REF!,"")</f>
        <v>#REF!</v>
      </c>
      <c r="AQ1113" s="47" t="e">
        <f t="shared" si="531"/>
        <v>#REF!</v>
      </c>
      <c r="AR1113" s="50" t="e">
        <f>VLOOKUP(Audit!#REF!,$V$3:$AE$12,5,FALSE)&amp; IF(Audit!#REF!=10,Audit!#REF!,"")</f>
        <v>#REF!</v>
      </c>
      <c r="AS1113" s="50" t="e">
        <f>VLOOKUP(Audit!#REF!,$V$13:$AE$22,5,FALSE)&amp; IF(Audit!#REF!=10,Audit!#REF!,"")</f>
        <v>#REF!</v>
      </c>
      <c r="AT1113" s="47" t="e">
        <f t="shared" si="532"/>
        <v>#REF!</v>
      </c>
      <c r="AU1113" s="50" t="e">
        <f>VLOOKUP(Audit!#REF!,$V$3:$AE$12,6,FALSE)&amp; IF(Audit!#REF!=10,Audit!#REF!,"")</f>
        <v>#REF!</v>
      </c>
      <c r="AV1113" s="50" t="e">
        <f>VLOOKUP(Audit!#REF!,$V$13:$AE$22,6,FALSE)&amp; IF(Audit!#REF!=10,Audit!#REF!,"")</f>
        <v>#REF!</v>
      </c>
      <c r="AW1113" s="47" t="e">
        <f t="shared" si="533"/>
        <v>#REF!</v>
      </c>
      <c r="AX1113" s="50" t="e">
        <f>VLOOKUP(Audit!#REF!,$V$3:$AE$12,7,FALSE)&amp; IF(Audit!#REF!=10,Audit!#REF!,"")</f>
        <v>#REF!</v>
      </c>
      <c r="AY1113" s="50" t="e">
        <f>VLOOKUP(Audit!#REF!,$V$13:$AE$22,7,FALSE) &amp; IF(Audit!#REF!=10,Audit!#REF!,"")</f>
        <v>#REF!</v>
      </c>
      <c r="AZ1113" s="47" t="e">
        <f t="shared" si="534"/>
        <v>#REF!</v>
      </c>
      <c r="BA1113" s="50" t="e">
        <f>VLOOKUP(Audit!#REF!,$V$3:$AE$12,8,FALSE)&amp; Audit!#REF! &amp; IF(Audit!#REF!=10,Audit!#REF!,"")</f>
        <v>#REF!</v>
      </c>
      <c r="BB1113" s="50" t="e">
        <f>VLOOKUP(Audit!#REF!,$V$13:$AE$22,8,FALSE) &amp; IF(Audit!#REF!=10,Audit!#REF!,"")</f>
        <v>#REF!</v>
      </c>
      <c r="BC1113" s="47" t="e">
        <f t="shared" si="535"/>
        <v>#REF!</v>
      </c>
      <c r="BD1113" s="50" t="e">
        <f>VLOOKUP(Audit!#REF!,$V$3:$AE$12,9,FALSE)&amp; IF(Audit!#REF!=10,Audit!#REF!,"")</f>
        <v>#REF!</v>
      </c>
      <c r="BE1113" s="50" t="e">
        <f>VLOOKUP(Audit!#REF!,$V$13:$AE$22,9,FALSE) &amp; IF(Audit!#REF!=10,Audit!#REF!,"") &amp; IF(Audit!#REF!&lt;&gt;1,U1113,"")</f>
        <v>#REF!</v>
      </c>
      <c r="BF1113" s="47" t="e">
        <f t="shared" si="536"/>
        <v>#REF!</v>
      </c>
      <c r="BG1113" s="50" t="e">
        <f>VLOOKUP(Audit!#REF!,$V$3:$AE$12,10,FALSE) &amp; Audit!#REF! &amp; IF(Audit!#REF!=10,Audit!#REF!,"")</f>
        <v>#REF!</v>
      </c>
      <c r="BH1113" s="50" t="e">
        <f>VLOOKUP(Audit!#REF!,$V$13:$AE$22,10,FALSE) &amp; IF(Audit!#REF!=10,Audit!#REF!,"") &amp; IF(Audit!#REF!&lt;&gt;1,U1113,"")</f>
        <v>#REF!</v>
      </c>
      <c r="BI1113" s="47" t="e">
        <f t="shared" si="537"/>
        <v>#REF!</v>
      </c>
      <c r="BJ1113" s="48" t="str">
        <f t="shared" si="538"/>
        <v/>
      </c>
      <c r="BK1113" s="48" t="str">
        <f t="shared" si="539"/>
        <v/>
      </c>
      <c r="BL1113" s="48" t="str">
        <f t="shared" si="540"/>
        <v/>
      </c>
      <c r="BM1113" s="48" t="str">
        <f t="shared" si="541"/>
        <v/>
      </c>
      <c r="BN1113" s="48" t="str">
        <f t="shared" si="542"/>
        <v/>
      </c>
      <c r="BO1113" s="48" t="str">
        <f t="shared" si="543"/>
        <v/>
      </c>
      <c r="BP1113" s="48" t="str">
        <f t="shared" si="544"/>
        <v/>
      </c>
      <c r="BQ1113" s="48" t="str">
        <f t="shared" si="545"/>
        <v/>
      </c>
      <c r="BR1113" s="48" t="str">
        <f t="shared" si="546"/>
        <v/>
      </c>
      <c r="BS1113" s="48" t="str">
        <f t="shared" si="547"/>
        <v/>
      </c>
      <c r="BT1113" s="48" t="str">
        <f t="shared" si="548"/>
        <v/>
      </c>
      <c r="BU1113" s="48" t="str">
        <f t="shared" si="549"/>
        <v/>
      </c>
    </row>
    <row r="1114" spans="1:73">
      <c r="A1114" s="10" t="e">
        <f>Audit!#REF!</f>
        <v>#REF!</v>
      </c>
      <c r="B1114" s="10" t="e">
        <f t="shared" si="520"/>
        <v>#REF!</v>
      </c>
      <c r="C1114" s="17" t="e">
        <f>VLOOKUP(Audit!#REF!,$V$3:$AE$12,2,FALSE) &amp; VLOOKUP(Audit!#REF!,$V$13:$AE$22,2,FALSE)&amp; IF(Audit!#REF!=10,Audit!#REF!&amp;Audit!#REF!,"")</f>
        <v>#REF!</v>
      </c>
      <c r="D1114" s="17" t="e">
        <f>VLOOKUP(Audit!#REF!,$V$3:$AE$12,3,FALSE) &amp; VLOOKUP(Audit!#REF!,$V$13:$AE$22,3,FALSE) &amp;IF(Audit!#REF!=10,Audit!#REF!&amp;Audit!#REF!,"")</f>
        <v>#REF!</v>
      </c>
      <c r="E1114" s="17" t="e">
        <f>VLOOKUP(Audit!#REF!,$V$3:$AE$12,4,FALSE)&amp; Audit!#REF! &amp; VLOOKUP(Audit!#REF!,$V$13:$AE$22,4,FALSE)&amp; IF(Audit!#REF!=10,Audit!#REF!&amp;Audit!#REF!,"")</f>
        <v>#REF!</v>
      </c>
      <c r="F1114" s="17" t="e">
        <f>VLOOKUP(Audit!#REF!,$V$3:$AE$12,5,FALSE) &amp; VLOOKUP(Audit!#REF!,$V$13:$AE$22,5,FALSE)&amp; IF(Audit!#REF!=10,Audit!#REF!&amp;Audit!#REF!,"")</f>
        <v>#REF!</v>
      </c>
      <c r="G1114" s="17" t="e">
        <f>VLOOKUP(Audit!#REF!,$V$3:$AE$12,6,FALSE) &amp; VLOOKUP(Audit!#REF!,$V$13:$AE$22,6,FALSE)&amp; IF(Audit!#REF!=10,Audit!#REF!&amp;Audit!#REF!,"")</f>
        <v>#REF!</v>
      </c>
      <c r="H1114" s="17" t="e">
        <f>VLOOKUP(Audit!#REF!,$V$3:$AE$12,7,FALSE) &amp; VLOOKUP(Audit!#REF!,$V$13:$AE$22,7,FALSE)&amp;IF(Audit!#REF!=10,Audit!#REF!&amp;Audit!#REF!,"")</f>
        <v>#REF!</v>
      </c>
      <c r="I1114" s="17" t="e">
        <f>VLOOKUP(Audit!#REF!,$V$3:$AE$12,8,FALSE) &amp; Audit!#REF! &amp; VLOOKUP(Audit!#REF!,$V$13:$AE$22,8,FALSE)&amp;IF(Audit!#REF!=10,Audit!#REF!&amp;Audit!#REF!,"")</f>
        <v>#REF!</v>
      </c>
      <c r="J1114" s="17" t="e">
        <f>VLOOKUP(Audit!#REF!,$V$3:$AE$12,9,FALSE) &amp; VLOOKUP(Audit!#REF!,$V$13:$AE$22,9,FALSE) &amp; IF(Audit!#REF!=10,Audit!#REF!&amp;Audit!#REF!,"") &amp; IF(Audit!#REF!&lt;&gt;1,U1114,"")</f>
        <v>#REF!</v>
      </c>
      <c r="K1114" s="17" t="e">
        <f>VLOOKUP(Audit!#REF!,$V$3:$AE$12,10,FALSE) &amp; Audit!#REF! &amp; VLOOKUP(Audit!#REF!,$V$13:$AE$22,10,FALSE) &amp; IF(Audit!#REF!=10,Audit!#REF!&amp;Audit!#REF!,"") &amp; IF(Audit!#REF!&lt;&gt;1,U1114,"")</f>
        <v>#REF!</v>
      </c>
      <c r="L1114" s="10" t="e">
        <f>Audit!#REF!</f>
        <v>#REF!</v>
      </c>
      <c r="M1114" s="10" t="e">
        <f t="shared" si="521"/>
        <v>#REF!</v>
      </c>
      <c r="N1114" s="10" t="e">
        <f t="shared" si="522"/>
        <v>#REF!</v>
      </c>
      <c r="O1114" s="10" t="e">
        <f t="shared" si="523"/>
        <v>#REF!</v>
      </c>
      <c r="P1114" s="10" t="e">
        <f t="shared" si="524"/>
        <v>#REF!</v>
      </c>
      <c r="Q1114" s="10" t="e">
        <f t="shared" si="525"/>
        <v>#REF!</v>
      </c>
      <c r="R1114" s="10" t="e">
        <f t="shared" si="526"/>
        <v>#REF!</v>
      </c>
      <c r="S1114" s="10" t="e">
        <f t="shared" si="527"/>
        <v>#REF!</v>
      </c>
      <c r="T1114" s="10" t="e">
        <f t="shared" si="528"/>
        <v>#REF!</v>
      </c>
      <c r="U1114" s="17" t="e">
        <f>IF(Audit!#REF!="","",VLOOKUP(Audit!#REF!,$W$26:$X$35,2,FALSE)) &amp; Audit!#REF! &amp; IF(Audit!#REF!="","",IF(Audit!#REF!&lt;=1.4,VLOOKUP(Audit!#REF!,$W$38:X1159,2,FALSE),VLOOKUP(Audit!#REF!,$W$51:$X$61,2,FALSE))) &amp; IF(Audit!#REF!="","",VLOOKUP(Audit!#REF!,$Y$26:$Z$35,2,FALSE) &amp; Audit!#REF! &amp; IF(Audit!#REF!="","",IF(Audit!#REF!&lt;=1.4,VLOOKUP(Audit!#REF!,$Y$38:$Z$48,2,FALSE),VLOOKUP(Audit!#REF!,$Y$51:$Z$61,2,FALSE))))</f>
        <v>#REF!</v>
      </c>
      <c r="V1114" s="21"/>
      <c r="AH1114" s="49" t="e">
        <f>Audit!#REF!</f>
        <v>#REF!</v>
      </c>
      <c r="AI1114" s="50" t="e">
        <f>VLOOKUP(Audit!#REF!,$V$3:$AE$12,2,FALSE)&amp; IF(Audit!#REF!=10,Audit!#REF!,"")</f>
        <v>#REF!</v>
      </c>
      <c r="AJ1114" s="50" t="e">
        <f>VLOOKUP(Audit!#REF!,$V$13:$AE$22,2,FALSE)&amp; IF(Audit!#REF!=10,Audit!#REF!,"")</f>
        <v>#REF!</v>
      </c>
      <c r="AK1114" s="47" t="e">
        <f t="shared" si="529"/>
        <v>#REF!</v>
      </c>
      <c r="AL1114" s="50" t="e">
        <f>VLOOKUP(Audit!#REF!,$V$3:$AE$12,3,FALSE)&amp; IF(Audit!#REF!=10,Audit!#REF!,"")</f>
        <v>#REF!</v>
      </c>
      <c r="AM1114" s="50" t="e">
        <f>VLOOKUP(Audit!#REF!,$V$13:$AE$22,3,FALSE)&amp; IF(Audit!#REF!=10,Audit!#REF!,"")</f>
        <v>#REF!</v>
      </c>
      <c r="AN1114" s="47" t="e">
        <f t="shared" si="530"/>
        <v>#REF!</v>
      </c>
      <c r="AO1114" s="50" t="e">
        <f>VLOOKUP(Audit!#REF!,$V$3:$AE$12,4,FALSE) &amp;  Audit!#REF! &amp; IF(Audit!#REF!=10,Audit!#REF!,"")</f>
        <v>#REF!</v>
      </c>
      <c r="AP1114" s="50" t="e">
        <f>VLOOKUP(Audit!#REF!,$V$13:$AE$22,4,FALSE)&amp; IF(Audit!#REF!=10,Audit!#REF!,"")</f>
        <v>#REF!</v>
      </c>
      <c r="AQ1114" s="47" t="e">
        <f t="shared" si="531"/>
        <v>#REF!</v>
      </c>
      <c r="AR1114" s="50" t="e">
        <f>VLOOKUP(Audit!#REF!,$V$3:$AE$12,5,FALSE)&amp; IF(Audit!#REF!=10,Audit!#REF!,"")</f>
        <v>#REF!</v>
      </c>
      <c r="AS1114" s="50" t="e">
        <f>VLOOKUP(Audit!#REF!,$V$13:$AE$22,5,FALSE)&amp; IF(Audit!#REF!=10,Audit!#REF!,"")</f>
        <v>#REF!</v>
      </c>
      <c r="AT1114" s="47" t="e">
        <f t="shared" si="532"/>
        <v>#REF!</v>
      </c>
      <c r="AU1114" s="50" t="e">
        <f>VLOOKUP(Audit!#REF!,$V$3:$AE$12,6,FALSE)&amp; IF(Audit!#REF!=10,Audit!#REF!,"")</f>
        <v>#REF!</v>
      </c>
      <c r="AV1114" s="50" t="e">
        <f>VLOOKUP(Audit!#REF!,$V$13:$AE$22,6,FALSE)&amp; IF(Audit!#REF!=10,Audit!#REF!,"")</f>
        <v>#REF!</v>
      </c>
      <c r="AW1114" s="47" t="e">
        <f t="shared" si="533"/>
        <v>#REF!</v>
      </c>
      <c r="AX1114" s="50" t="e">
        <f>VLOOKUP(Audit!#REF!,$V$3:$AE$12,7,FALSE)&amp; IF(Audit!#REF!=10,Audit!#REF!,"")</f>
        <v>#REF!</v>
      </c>
      <c r="AY1114" s="50" t="e">
        <f>VLOOKUP(Audit!#REF!,$V$13:$AE$22,7,FALSE) &amp; IF(Audit!#REF!=10,Audit!#REF!,"")</f>
        <v>#REF!</v>
      </c>
      <c r="AZ1114" s="47" t="e">
        <f t="shared" si="534"/>
        <v>#REF!</v>
      </c>
      <c r="BA1114" s="50" t="e">
        <f>VLOOKUP(Audit!#REF!,$V$3:$AE$12,8,FALSE)&amp; Audit!#REF! &amp; IF(Audit!#REF!=10,Audit!#REF!,"")</f>
        <v>#REF!</v>
      </c>
      <c r="BB1114" s="50" t="e">
        <f>VLOOKUP(Audit!#REF!,$V$13:$AE$22,8,FALSE) &amp; IF(Audit!#REF!=10,Audit!#REF!,"")</f>
        <v>#REF!</v>
      </c>
      <c r="BC1114" s="47" t="e">
        <f t="shared" si="535"/>
        <v>#REF!</v>
      </c>
      <c r="BD1114" s="50" t="e">
        <f>VLOOKUP(Audit!#REF!,$V$3:$AE$12,9,FALSE)&amp; IF(Audit!#REF!=10,Audit!#REF!,"")</f>
        <v>#REF!</v>
      </c>
      <c r="BE1114" s="50" t="e">
        <f>VLOOKUP(Audit!#REF!,$V$13:$AE$22,9,FALSE) &amp; IF(Audit!#REF!=10,Audit!#REF!,"") &amp; IF(Audit!#REF!&lt;&gt;1,U1114,"")</f>
        <v>#REF!</v>
      </c>
      <c r="BF1114" s="47" t="e">
        <f t="shared" si="536"/>
        <v>#REF!</v>
      </c>
      <c r="BG1114" s="50" t="e">
        <f>VLOOKUP(Audit!#REF!,$V$3:$AE$12,10,FALSE) &amp; Audit!#REF! &amp; IF(Audit!#REF!=10,Audit!#REF!,"")</f>
        <v>#REF!</v>
      </c>
      <c r="BH1114" s="50" t="e">
        <f>VLOOKUP(Audit!#REF!,$V$13:$AE$22,10,FALSE) &amp; IF(Audit!#REF!=10,Audit!#REF!,"") &amp; IF(Audit!#REF!&lt;&gt;1,U1114,"")</f>
        <v>#REF!</v>
      </c>
      <c r="BI1114" s="47" t="e">
        <f t="shared" si="537"/>
        <v>#REF!</v>
      </c>
      <c r="BJ1114" s="48" t="str">
        <f t="shared" si="538"/>
        <v/>
      </c>
      <c r="BK1114" s="48" t="str">
        <f t="shared" si="539"/>
        <v/>
      </c>
      <c r="BL1114" s="48" t="str">
        <f t="shared" si="540"/>
        <v/>
      </c>
      <c r="BM1114" s="48" t="str">
        <f t="shared" si="541"/>
        <v/>
      </c>
      <c r="BN1114" s="48" t="str">
        <f t="shared" si="542"/>
        <v/>
      </c>
      <c r="BO1114" s="48" t="str">
        <f t="shared" si="543"/>
        <v/>
      </c>
      <c r="BP1114" s="48" t="str">
        <f t="shared" si="544"/>
        <v/>
      </c>
      <c r="BQ1114" s="48" t="str">
        <f t="shared" si="545"/>
        <v/>
      </c>
      <c r="BR1114" s="48" t="str">
        <f t="shared" si="546"/>
        <v/>
      </c>
      <c r="BS1114" s="48" t="str">
        <f t="shared" si="547"/>
        <v/>
      </c>
      <c r="BT1114" s="48" t="str">
        <f t="shared" si="548"/>
        <v/>
      </c>
      <c r="BU1114" s="48" t="str">
        <f t="shared" si="549"/>
        <v/>
      </c>
    </row>
    <row r="1115" spans="1:73">
      <c r="A1115" s="10" t="e">
        <f>Audit!#REF!</f>
        <v>#REF!</v>
      </c>
      <c r="B1115" s="10" t="e">
        <f t="shared" si="520"/>
        <v>#REF!</v>
      </c>
      <c r="C1115" s="17" t="e">
        <f>VLOOKUP(Audit!#REF!,$V$3:$AE$12,2,FALSE) &amp; VLOOKUP(Audit!#REF!,$V$13:$AE$22,2,FALSE)&amp; IF(Audit!#REF!=10,Audit!#REF!&amp;Audit!#REF!,"")</f>
        <v>#REF!</v>
      </c>
      <c r="D1115" s="17" t="e">
        <f>VLOOKUP(Audit!#REF!,$V$3:$AE$12,3,FALSE) &amp; VLOOKUP(Audit!#REF!,$V$13:$AE$22,3,FALSE) &amp;IF(Audit!#REF!=10,Audit!#REF!&amp;Audit!#REF!,"")</f>
        <v>#REF!</v>
      </c>
      <c r="E1115" s="17" t="e">
        <f>VLOOKUP(Audit!#REF!,$V$3:$AE$12,4,FALSE)&amp; Audit!#REF! &amp; VLOOKUP(Audit!#REF!,$V$13:$AE$22,4,FALSE)&amp; IF(Audit!#REF!=10,Audit!#REF!&amp;Audit!#REF!,"")</f>
        <v>#REF!</v>
      </c>
      <c r="F1115" s="17" t="e">
        <f>VLOOKUP(Audit!#REF!,$V$3:$AE$12,5,FALSE) &amp; VLOOKUP(Audit!#REF!,$V$13:$AE$22,5,FALSE)&amp; IF(Audit!#REF!=10,Audit!#REF!&amp;Audit!#REF!,"")</f>
        <v>#REF!</v>
      </c>
      <c r="G1115" s="17" t="e">
        <f>VLOOKUP(Audit!#REF!,$V$3:$AE$12,6,FALSE) &amp; VLOOKUP(Audit!#REF!,$V$13:$AE$22,6,FALSE)&amp; IF(Audit!#REF!=10,Audit!#REF!&amp;Audit!#REF!,"")</f>
        <v>#REF!</v>
      </c>
      <c r="H1115" s="17" t="e">
        <f>VLOOKUP(Audit!#REF!,$V$3:$AE$12,7,FALSE) &amp; VLOOKUP(Audit!#REF!,$V$13:$AE$22,7,FALSE)&amp;IF(Audit!#REF!=10,Audit!#REF!&amp;Audit!#REF!,"")</f>
        <v>#REF!</v>
      </c>
      <c r="I1115" s="17" t="e">
        <f>VLOOKUP(Audit!#REF!,$V$3:$AE$12,8,FALSE) &amp; Audit!#REF! &amp; VLOOKUP(Audit!#REF!,$V$13:$AE$22,8,FALSE)&amp;IF(Audit!#REF!=10,Audit!#REF!&amp;Audit!#REF!,"")</f>
        <v>#REF!</v>
      </c>
      <c r="J1115" s="17" t="e">
        <f>VLOOKUP(Audit!#REF!,$V$3:$AE$12,9,FALSE) &amp; VLOOKUP(Audit!#REF!,$V$13:$AE$22,9,FALSE) &amp; IF(Audit!#REF!=10,Audit!#REF!&amp;Audit!#REF!,"") &amp; IF(Audit!#REF!&lt;&gt;1,U1115,"")</f>
        <v>#REF!</v>
      </c>
      <c r="K1115" s="17" t="e">
        <f>VLOOKUP(Audit!#REF!,$V$3:$AE$12,10,FALSE) &amp; Audit!#REF! &amp; VLOOKUP(Audit!#REF!,$V$13:$AE$22,10,FALSE) &amp; IF(Audit!#REF!=10,Audit!#REF!&amp;Audit!#REF!,"") &amp; IF(Audit!#REF!&lt;&gt;1,U1115,"")</f>
        <v>#REF!</v>
      </c>
      <c r="L1115" s="10" t="e">
        <f>Audit!#REF!</f>
        <v>#REF!</v>
      </c>
      <c r="M1115" s="10" t="e">
        <f t="shared" si="521"/>
        <v>#REF!</v>
      </c>
      <c r="N1115" s="10" t="e">
        <f t="shared" si="522"/>
        <v>#REF!</v>
      </c>
      <c r="O1115" s="10" t="e">
        <f t="shared" si="523"/>
        <v>#REF!</v>
      </c>
      <c r="P1115" s="10" t="e">
        <f t="shared" si="524"/>
        <v>#REF!</v>
      </c>
      <c r="Q1115" s="10" t="e">
        <f t="shared" si="525"/>
        <v>#REF!</v>
      </c>
      <c r="R1115" s="10" t="e">
        <f t="shared" si="526"/>
        <v>#REF!</v>
      </c>
      <c r="S1115" s="10" t="e">
        <f t="shared" si="527"/>
        <v>#REF!</v>
      </c>
      <c r="T1115" s="10" t="e">
        <f t="shared" si="528"/>
        <v>#REF!</v>
      </c>
      <c r="U1115" s="17" t="e">
        <f>IF(Audit!#REF!="","",VLOOKUP(Audit!#REF!,$W$26:$X$35,2,FALSE)) &amp; Audit!#REF! &amp; IF(Audit!#REF!="","",IF(Audit!#REF!&lt;=1.4,VLOOKUP(Audit!#REF!,$W$38:X1160,2,FALSE),VLOOKUP(Audit!#REF!,$W$51:$X$61,2,FALSE))) &amp; IF(Audit!#REF!="","",VLOOKUP(Audit!#REF!,$Y$26:$Z$35,2,FALSE) &amp; Audit!#REF! &amp; IF(Audit!#REF!="","",IF(Audit!#REF!&lt;=1.4,VLOOKUP(Audit!#REF!,$Y$38:$Z$48,2,FALSE),VLOOKUP(Audit!#REF!,$Y$51:$Z$61,2,FALSE))))</f>
        <v>#REF!</v>
      </c>
      <c r="V1115" s="21"/>
      <c r="AH1115" s="49" t="e">
        <f>Audit!#REF!</f>
        <v>#REF!</v>
      </c>
      <c r="AI1115" s="50" t="e">
        <f>VLOOKUP(Audit!#REF!,$V$3:$AE$12,2,FALSE)&amp; IF(Audit!#REF!=10,Audit!#REF!,"")</f>
        <v>#REF!</v>
      </c>
      <c r="AJ1115" s="50" t="e">
        <f>VLOOKUP(Audit!#REF!,$V$13:$AE$22,2,FALSE)&amp; IF(Audit!#REF!=10,Audit!#REF!,"")</f>
        <v>#REF!</v>
      </c>
      <c r="AK1115" s="47" t="e">
        <f t="shared" si="529"/>
        <v>#REF!</v>
      </c>
      <c r="AL1115" s="50" t="e">
        <f>VLOOKUP(Audit!#REF!,$V$3:$AE$12,3,FALSE)&amp; IF(Audit!#REF!=10,Audit!#REF!,"")</f>
        <v>#REF!</v>
      </c>
      <c r="AM1115" s="50" t="e">
        <f>VLOOKUP(Audit!#REF!,$V$13:$AE$22,3,FALSE)&amp; IF(Audit!#REF!=10,Audit!#REF!,"")</f>
        <v>#REF!</v>
      </c>
      <c r="AN1115" s="47" t="e">
        <f t="shared" si="530"/>
        <v>#REF!</v>
      </c>
      <c r="AO1115" s="50" t="e">
        <f>VLOOKUP(Audit!#REF!,$V$3:$AE$12,4,FALSE) &amp;  Audit!#REF! &amp; IF(Audit!#REF!=10,Audit!#REF!,"")</f>
        <v>#REF!</v>
      </c>
      <c r="AP1115" s="50" t="e">
        <f>VLOOKUP(Audit!#REF!,$V$13:$AE$22,4,FALSE)&amp; IF(Audit!#REF!=10,Audit!#REF!,"")</f>
        <v>#REF!</v>
      </c>
      <c r="AQ1115" s="47" t="e">
        <f t="shared" si="531"/>
        <v>#REF!</v>
      </c>
      <c r="AR1115" s="50" t="e">
        <f>VLOOKUP(Audit!#REF!,$V$3:$AE$12,5,FALSE)&amp; IF(Audit!#REF!=10,Audit!#REF!,"")</f>
        <v>#REF!</v>
      </c>
      <c r="AS1115" s="50" t="e">
        <f>VLOOKUP(Audit!#REF!,$V$13:$AE$22,5,FALSE)&amp; IF(Audit!#REF!=10,Audit!#REF!,"")</f>
        <v>#REF!</v>
      </c>
      <c r="AT1115" s="47" t="e">
        <f t="shared" si="532"/>
        <v>#REF!</v>
      </c>
      <c r="AU1115" s="50" t="e">
        <f>VLOOKUP(Audit!#REF!,$V$3:$AE$12,6,FALSE)&amp; IF(Audit!#REF!=10,Audit!#REF!,"")</f>
        <v>#REF!</v>
      </c>
      <c r="AV1115" s="50" t="e">
        <f>VLOOKUP(Audit!#REF!,$V$13:$AE$22,6,FALSE)&amp; IF(Audit!#REF!=10,Audit!#REF!,"")</f>
        <v>#REF!</v>
      </c>
      <c r="AW1115" s="47" t="e">
        <f t="shared" si="533"/>
        <v>#REF!</v>
      </c>
      <c r="AX1115" s="50" t="e">
        <f>VLOOKUP(Audit!#REF!,$V$3:$AE$12,7,FALSE)&amp; IF(Audit!#REF!=10,Audit!#REF!,"")</f>
        <v>#REF!</v>
      </c>
      <c r="AY1115" s="50" t="e">
        <f>VLOOKUP(Audit!#REF!,$V$13:$AE$22,7,FALSE) &amp; IF(Audit!#REF!=10,Audit!#REF!,"")</f>
        <v>#REF!</v>
      </c>
      <c r="AZ1115" s="47" t="e">
        <f t="shared" si="534"/>
        <v>#REF!</v>
      </c>
      <c r="BA1115" s="50" t="e">
        <f>VLOOKUP(Audit!#REF!,$V$3:$AE$12,8,FALSE)&amp; Audit!#REF! &amp; IF(Audit!#REF!=10,Audit!#REF!,"")</f>
        <v>#REF!</v>
      </c>
      <c r="BB1115" s="50" t="e">
        <f>VLOOKUP(Audit!#REF!,$V$13:$AE$22,8,FALSE) &amp; IF(Audit!#REF!=10,Audit!#REF!,"")</f>
        <v>#REF!</v>
      </c>
      <c r="BC1115" s="47" t="e">
        <f t="shared" si="535"/>
        <v>#REF!</v>
      </c>
      <c r="BD1115" s="50" t="e">
        <f>VLOOKUP(Audit!#REF!,$V$3:$AE$12,9,FALSE)&amp; IF(Audit!#REF!=10,Audit!#REF!,"")</f>
        <v>#REF!</v>
      </c>
      <c r="BE1115" s="50" t="e">
        <f>VLOOKUP(Audit!#REF!,$V$13:$AE$22,9,FALSE) &amp; IF(Audit!#REF!=10,Audit!#REF!,"") &amp; IF(Audit!#REF!&lt;&gt;1,U1115,"")</f>
        <v>#REF!</v>
      </c>
      <c r="BF1115" s="47" t="e">
        <f t="shared" si="536"/>
        <v>#REF!</v>
      </c>
      <c r="BG1115" s="50" t="e">
        <f>VLOOKUP(Audit!#REF!,$V$3:$AE$12,10,FALSE) &amp; Audit!#REF! &amp; IF(Audit!#REF!=10,Audit!#REF!,"")</f>
        <v>#REF!</v>
      </c>
      <c r="BH1115" s="50" t="e">
        <f>VLOOKUP(Audit!#REF!,$V$13:$AE$22,10,FALSE) &amp; IF(Audit!#REF!=10,Audit!#REF!,"") &amp; IF(Audit!#REF!&lt;&gt;1,U1115,"")</f>
        <v>#REF!</v>
      </c>
      <c r="BI1115" s="47" t="e">
        <f t="shared" si="537"/>
        <v>#REF!</v>
      </c>
      <c r="BJ1115" s="48" t="str">
        <f t="shared" si="538"/>
        <v/>
      </c>
      <c r="BK1115" s="48" t="str">
        <f t="shared" si="539"/>
        <v/>
      </c>
      <c r="BL1115" s="48" t="str">
        <f t="shared" si="540"/>
        <v/>
      </c>
      <c r="BM1115" s="48" t="str">
        <f t="shared" si="541"/>
        <v/>
      </c>
      <c r="BN1115" s="48" t="str">
        <f t="shared" si="542"/>
        <v/>
      </c>
      <c r="BO1115" s="48" t="str">
        <f t="shared" si="543"/>
        <v/>
      </c>
      <c r="BP1115" s="48" t="str">
        <f t="shared" si="544"/>
        <v/>
      </c>
      <c r="BQ1115" s="48" t="str">
        <f t="shared" si="545"/>
        <v/>
      </c>
      <c r="BR1115" s="48" t="str">
        <f t="shared" si="546"/>
        <v/>
      </c>
      <c r="BS1115" s="48" t="str">
        <f t="shared" si="547"/>
        <v/>
      </c>
      <c r="BT1115" s="48" t="str">
        <f t="shared" si="548"/>
        <v/>
      </c>
      <c r="BU1115" s="48" t="str">
        <f t="shared" si="549"/>
        <v/>
      </c>
    </row>
    <row r="1116" spans="1:73">
      <c r="A1116" s="10" t="e">
        <f>Audit!#REF!</f>
        <v>#REF!</v>
      </c>
      <c r="B1116" s="10" t="e">
        <f t="shared" si="520"/>
        <v>#REF!</v>
      </c>
      <c r="C1116" s="17" t="e">
        <f>VLOOKUP(Audit!#REF!,$V$3:$AE$12,2,FALSE) &amp; VLOOKUP(Audit!#REF!,$V$13:$AE$22,2,FALSE)&amp; IF(Audit!#REF!=10,Audit!#REF!&amp;Audit!#REF!,"")</f>
        <v>#REF!</v>
      </c>
      <c r="D1116" s="17" t="e">
        <f>VLOOKUP(Audit!#REF!,$V$3:$AE$12,3,FALSE) &amp; VLOOKUP(Audit!#REF!,$V$13:$AE$22,3,FALSE) &amp;IF(Audit!#REF!=10,Audit!#REF!&amp;Audit!#REF!,"")</f>
        <v>#REF!</v>
      </c>
      <c r="E1116" s="17" t="e">
        <f>VLOOKUP(Audit!#REF!,$V$3:$AE$12,4,FALSE)&amp; Audit!#REF! &amp; VLOOKUP(Audit!#REF!,$V$13:$AE$22,4,FALSE)&amp; IF(Audit!#REF!=10,Audit!#REF!&amp;Audit!#REF!,"")</f>
        <v>#REF!</v>
      </c>
      <c r="F1116" s="17" t="e">
        <f>VLOOKUP(Audit!#REF!,$V$3:$AE$12,5,FALSE) &amp; VLOOKUP(Audit!#REF!,$V$13:$AE$22,5,FALSE)&amp; IF(Audit!#REF!=10,Audit!#REF!&amp;Audit!#REF!,"")</f>
        <v>#REF!</v>
      </c>
      <c r="G1116" s="17" t="e">
        <f>VLOOKUP(Audit!#REF!,$V$3:$AE$12,6,FALSE) &amp; VLOOKUP(Audit!#REF!,$V$13:$AE$22,6,FALSE)&amp; IF(Audit!#REF!=10,Audit!#REF!&amp;Audit!#REF!,"")</f>
        <v>#REF!</v>
      </c>
      <c r="H1116" s="17" t="e">
        <f>VLOOKUP(Audit!#REF!,$V$3:$AE$12,7,FALSE) &amp; VLOOKUP(Audit!#REF!,$V$13:$AE$22,7,FALSE)&amp;IF(Audit!#REF!=10,Audit!#REF!&amp;Audit!#REF!,"")</f>
        <v>#REF!</v>
      </c>
      <c r="I1116" s="17" t="e">
        <f>VLOOKUP(Audit!#REF!,$V$3:$AE$12,8,FALSE) &amp; Audit!#REF! &amp; VLOOKUP(Audit!#REF!,$V$13:$AE$22,8,FALSE)&amp;IF(Audit!#REF!=10,Audit!#REF!&amp;Audit!#REF!,"")</f>
        <v>#REF!</v>
      </c>
      <c r="J1116" s="17" t="e">
        <f>VLOOKUP(Audit!#REF!,$V$3:$AE$12,9,FALSE) &amp; VLOOKUP(Audit!#REF!,$V$13:$AE$22,9,FALSE) &amp; IF(Audit!#REF!=10,Audit!#REF!&amp;Audit!#REF!,"") &amp; IF(Audit!#REF!&lt;&gt;1,U1116,"")</f>
        <v>#REF!</v>
      </c>
      <c r="K1116" s="17" t="e">
        <f>VLOOKUP(Audit!#REF!,$V$3:$AE$12,10,FALSE) &amp; Audit!#REF! &amp; VLOOKUP(Audit!#REF!,$V$13:$AE$22,10,FALSE) &amp; IF(Audit!#REF!=10,Audit!#REF!&amp;Audit!#REF!,"") &amp; IF(Audit!#REF!&lt;&gt;1,U1116,"")</f>
        <v>#REF!</v>
      </c>
      <c r="L1116" s="10" t="e">
        <f>Audit!#REF!</f>
        <v>#REF!</v>
      </c>
      <c r="M1116" s="10" t="e">
        <f t="shared" si="521"/>
        <v>#REF!</v>
      </c>
      <c r="N1116" s="10" t="e">
        <f t="shared" si="522"/>
        <v>#REF!</v>
      </c>
      <c r="O1116" s="10" t="e">
        <f t="shared" si="523"/>
        <v>#REF!</v>
      </c>
      <c r="P1116" s="10" t="e">
        <f t="shared" si="524"/>
        <v>#REF!</v>
      </c>
      <c r="Q1116" s="10" t="e">
        <f t="shared" si="525"/>
        <v>#REF!</v>
      </c>
      <c r="R1116" s="10" t="e">
        <f t="shared" si="526"/>
        <v>#REF!</v>
      </c>
      <c r="S1116" s="10" t="e">
        <f t="shared" si="527"/>
        <v>#REF!</v>
      </c>
      <c r="T1116" s="10" t="e">
        <f t="shared" si="528"/>
        <v>#REF!</v>
      </c>
      <c r="U1116" s="17" t="e">
        <f>IF(Audit!#REF!="","",VLOOKUP(Audit!#REF!,$W$26:$X$35,2,FALSE)) &amp; Audit!#REF! &amp; IF(Audit!#REF!="","",IF(Audit!#REF!&lt;=1.4,VLOOKUP(Audit!#REF!,$W$38:X1161,2,FALSE),VLOOKUP(Audit!#REF!,$W$51:$X$61,2,FALSE))) &amp; IF(Audit!#REF!="","",VLOOKUP(Audit!#REF!,$Y$26:$Z$35,2,FALSE) &amp; Audit!#REF! &amp; IF(Audit!#REF!="","",IF(Audit!#REF!&lt;=1.4,VLOOKUP(Audit!#REF!,$Y$38:$Z$48,2,FALSE),VLOOKUP(Audit!#REF!,$Y$51:$Z$61,2,FALSE))))</f>
        <v>#REF!</v>
      </c>
      <c r="V1116" s="21"/>
      <c r="AH1116" s="49" t="e">
        <f>Audit!#REF!</f>
        <v>#REF!</v>
      </c>
      <c r="AI1116" s="50" t="e">
        <f>VLOOKUP(Audit!#REF!,$V$3:$AE$12,2,FALSE)&amp; IF(Audit!#REF!=10,Audit!#REF!,"")</f>
        <v>#REF!</v>
      </c>
      <c r="AJ1116" s="50" t="e">
        <f>VLOOKUP(Audit!#REF!,$V$13:$AE$22,2,FALSE)&amp; IF(Audit!#REF!=10,Audit!#REF!,"")</f>
        <v>#REF!</v>
      </c>
      <c r="AK1116" s="47" t="e">
        <f t="shared" si="529"/>
        <v>#REF!</v>
      </c>
      <c r="AL1116" s="50" t="e">
        <f>VLOOKUP(Audit!#REF!,$V$3:$AE$12,3,FALSE)&amp; IF(Audit!#REF!=10,Audit!#REF!,"")</f>
        <v>#REF!</v>
      </c>
      <c r="AM1116" s="50" t="e">
        <f>VLOOKUP(Audit!#REF!,$V$13:$AE$22,3,FALSE)&amp; IF(Audit!#REF!=10,Audit!#REF!,"")</f>
        <v>#REF!</v>
      </c>
      <c r="AN1116" s="47" t="e">
        <f t="shared" si="530"/>
        <v>#REF!</v>
      </c>
      <c r="AO1116" s="50" t="e">
        <f>VLOOKUP(Audit!#REF!,$V$3:$AE$12,4,FALSE) &amp;  Audit!#REF! &amp; IF(Audit!#REF!=10,Audit!#REF!,"")</f>
        <v>#REF!</v>
      </c>
      <c r="AP1116" s="50" t="e">
        <f>VLOOKUP(Audit!#REF!,$V$13:$AE$22,4,FALSE)&amp; IF(Audit!#REF!=10,Audit!#REF!,"")</f>
        <v>#REF!</v>
      </c>
      <c r="AQ1116" s="47" t="e">
        <f t="shared" si="531"/>
        <v>#REF!</v>
      </c>
      <c r="AR1116" s="50" t="e">
        <f>VLOOKUP(Audit!#REF!,$V$3:$AE$12,5,FALSE)&amp; IF(Audit!#REF!=10,Audit!#REF!,"")</f>
        <v>#REF!</v>
      </c>
      <c r="AS1116" s="50" t="e">
        <f>VLOOKUP(Audit!#REF!,$V$13:$AE$22,5,FALSE)&amp; IF(Audit!#REF!=10,Audit!#REF!,"")</f>
        <v>#REF!</v>
      </c>
      <c r="AT1116" s="47" t="e">
        <f t="shared" si="532"/>
        <v>#REF!</v>
      </c>
      <c r="AU1116" s="50" t="e">
        <f>VLOOKUP(Audit!#REF!,$V$3:$AE$12,6,FALSE)&amp; IF(Audit!#REF!=10,Audit!#REF!,"")</f>
        <v>#REF!</v>
      </c>
      <c r="AV1116" s="50" t="e">
        <f>VLOOKUP(Audit!#REF!,$V$13:$AE$22,6,FALSE)&amp; IF(Audit!#REF!=10,Audit!#REF!,"")</f>
        <v>#REF!</v>
      </c>
      <c r="AW1116" s="47" t="e">
        <f t="shared" si="533"/>
        <v>#REF!</v>
      </c>
      <c r="AX1116" s="50" t="e">
        <f>VLOOKUP(Audit!#REF!,$V$3:$AE$12,7,FALSE)&amp; IF(Audit!#REF!=10,Audit!#REF!,"")</f>
        <v>#REF!</v>
      </c>
      <c r="AY1116" s="50" t="e">
        <f>VLOOKUP(Audit!#REF!,$V$13:$AE$22,7,FALSE) &amp; IF(Audit!#REF!=10,Audit!#REF!,"")</f>
        <v>#REF!</v>
      </c>
      <c r="AZ1116" s="47" t="e">
        <f t="shared" si="534"/>
        <v>#REF!</v>
      </c>
      <c r="BA1116" s="50" t="e">
        <f>VLOOKUP(Audit!#REF!,$V$3:$AE$12,8,FALSE)&amp; Audit!#REF! &amp; IF(Audit!#REF!=10,Audit!#REF!,"")</f>
        <v>#REF!</v>
      </c>
      <c r="BB1116" s="50" t="e">
        <f>VLOOKUP(Audit!#REF!,$V$13:$AE$22,8,FALSE) &amp; IF(Audit!#REF!=10,Audit!#REF!,"")</f>
        <v>#REF!</v>
      </c>
      <c r="BC1116" s="47" t="e">
        <f t="shared" si="535"/>
        <v>#REF!</v>
      </c>
      <c r="BD1116" s="50" t="e">
        <f>VLOOKUP(Audit!#REF!,$V$3:$AE$12,9,FALSE)&amp; IF(Audit!#REF!=10,Audit!#REF!,"")</f>
        <v>#REF!</v>
      </c>
      <c r="BE1116" s="50" t="e">
        <f>VLOOKUP(Audit!#REF!,$V$13:$AE$22,9,FALSE) &amp; IF(Audit!#REF!=10,Audit!#REF!,"") &amp; IF(Audit!#REF!&lt;&gt;1,U1116,"")</f>
        <v>#REF!</v>
      </c>
      <c r="BF1116" s="47" t="e">
        <f t="shared" si="536"/>
        <v>#REF!</v>
      </c>
      <c r="BG1116" s="50" t="e">
        <f>VLOOKUP(Audit!#REF!,$V$3:$AE$12,10,FALSE) &amp; Audit!#REF! &amp; IF(Audit!#REF!=10,Audit!#REF!,"")</f>
        <v>#REF!</v>
      </c>
      <c r="BH1116" s="50" t="e">
        <f>VLOOKUP(Audit!#REF!,$V$13:$AE$22,10,FALSE) &amp; IF(Audit!#REF!=10,Audit!#REF!,"") &amp; IF(Audit!#REF!&lt;&gt;1,U1116,"")</f>
        <v>#REF!</v>
      </c>
      <c r="BI1116" s="47" t="e">
        <f t="shared" si="537"/>
        <v>#REF!</v>
      </c>
      <c r="BJ1116" s="48" t="str">
        <f t="shared" si="538"/>
        <v/>
      </c>
      <c r="BK1116" s="48" t="str">
        <f t="shared" si="539"/>
        <v/>
      </c>
      <c r="BL1116" s="48" t="str">
        <f t="shared" si="540"/>
        <v/>
      </c>
      <c r="BM1116" s="48" t="str">
        <f t="shared" si="541"/>
        <v/>
      </c>
      <c r="BN1116" s="48" t="str">
        <f t="shared" si="542"/>
        <v/>
      </c>
      <c r="BO1116" s="48" t="str">
        <f t="shared" si="543"/>
        <v/>
      </c>
      <c r="BP1116" s="48" t="str">
        <f t="shared" si="544"/>
        <v/>
      </c>
      <c r="BQ1116" s="48" t="str">
        <f t="shared" si="545"/>
        <v/>
      </c>
      <c r="BR1116" s="48" t="str">
        <f t="shared" si="546"/>
        <v/>
      </c>
      <c r="BS1116" s="48" t="str">
        <f t="shared" si="547"/>
        <v/>
      </c>
      <c r="BT1116" s="48" t="str">
        <f t="shared" si="548"/>
        <v/>
      </c>
      <c r="BU1116" s="48" t="str">
        <f t="shared" si="549"/>
        <v/>
      </c>
    </row>
    <row r="1117" spans="1:73">
      <c r="A1117" s="10" t="e">
        <f>Audit!#REF!</f>
        <v>#REF!</v>
      </c>
      <c r="B1117" s="10" t="e">
        <f t="shared" si="520"/>
        <v>#REF!</v>
      </c>
      <c r="C1117" s="17" t="e">
        <f>VLOOKUP(Audit!#REF!,$V$3:$AE$12,2,FALSE) &amp; VLOOKUP(Audit!#REF!,$V$13:$AE$22,2,FALSE)&amp; IF(Audit!#REF!=10,Audit!#REF!&amp;Audit!#REF!,"")</f>
        <v>#REF!</v>
      </c>
      <c r="D1117" s="17" t="e">
        <f>VLOOKUP(Audit!#REF!,$V$3:$AE$12,3,FALSE) &amp; VLOOKUP(Audit!#REF!,$V$13:$AE$22,3,FALSE) &amp;IF(Audit!#REF!=10,Audit!#REF!&amp;Audit!#REF!,"")</f>
        <v>#REF!</v>
      </c>
      <c r="E1117" s="17" t="e">
        <f>VLOOKUP(Audit!#REF!,$V$3:$AE$12,4,FALSE)&amp; Audit!#REF! &amp; VLOOKUP(Audit!#REF!,$V$13:$AE$22,4,FALSE)&amp; IF(Audit!#REF!=10,Audit!#REF!&amp;Audit!#REF!,"")</f>
        <v>#REF!</v>
      </c>
      <c r="F1117" s="17" t="e">
        <f>VLOOKUP(Audit!#REF!,$V$3:$AE$12,5,FALSE) &amp; VLOOKUP(Audit!#REF!,$V$13:$AE$22,5,FALSE)&amp; IF(Audit!#REF!=10,Audit!#REF!&amp;Audit!#REF!,"")</f>
        <v>#REF!</v>
      </c>
      <c r="G1117" s="17" t="e">
        <f>VLOOKUP(Audit!#REF!,$V$3:$AE$12,6,FALSE) &amp; VLOOKUP(Audit!#REF!,$V$13:$AE$22,6,FALSE)&amp; IF(Audit!#REF!=10,Audit!#REF!&amp;Audit!#REF!,"")</f>
        <v>#REF!</v>
      </c>
      <c r="H1117" s="17" t="e">
        <f>VLOOKUP(Audit!#REF!,$V$3:$AE$12,7,FALSE) &amp; VLOOKUP(Audit!#REF!,$V$13:$AE$22,7,FALSE)&amp;IF(Audit!#REF!=10,Audit!#REF!&amp;Audit!#REF!,"")</f>
        <v>#REF!</v>
      </c>
      <c r="I1117" s="17" t="e">
        <f>VLOOKUP(Audit!#REF!,$V$3:$AE$12,8,FALSE) &amp; Audit!#REF! &amp; VLOOKUP(Audit!#REF!,$V$13:$AE$22,8,FALSE)&amp;IF(Audit!#REF!=10,Audit!#REF!&amp;Audit!#REF!,"")</f>
        <v>#REF!</v>
      </c>
      <c r="J1117" s="17" t="e">
        <f>VLOOKUP(Audit!#REF!,$V$3:$AE$12,9,FALSE) &amp; VLOOKUP(Audit!#REF!,$V$13:$AE$22,9,FALSE) &amp; IF(Audit!#REF!=10,Audit!#REF!&amp;Audit!#REF!,"") &amp; IF(Audit!#REF!&lt;&gt;1,U1117,"")</f>
        <v>#REF!</v>
      </c>
      <c r="K1117" s="17" t="e">
        <f>VLOOKUP(Audit!#REF!,$V$3:$AE$12,10,FALSE) &amp; Audit!#REF! &amp; VLOOKUP(Audit!#REF!,$V$13:$AE$22,10,FALSE) &amp; IF(Audit!#REF!=10,Audit!#REF!&amp;Audit!#REF!,"") &amp; IF(Audit!#REF!&lt;&gt;1,U1117,"")</f>
        <v>#REF!</v>
      </c>
      <c r="L1117" s="10" t="e">
        <f>Audit!#REF!</f>
        <v>#REF!</v>
      </c>
      <c r="M1117" s="10" t="e">
        <f t="shared" si="521"/>
        <v>#REF!</v>
      </c>
      <c r="N1117" s="10" t="e">
        <f t="shared" si="522"/>
        <v>#REF!</v>
      </c>
      <c r="O1117" s="10" t="e">
        <f t="shared" si="523"/>
        <v>#REF!</v>
      </c>
      <c r="P1117" s="10" t="e">
        <f t="shared" si="524"/>
        <v>#REF!</v>
      </c>
      <c r="Q1117" s="10" t="e">
        <f t="shared" si="525"/>
        <v>#REF!</v>
      </c>
      <c r="R1117" s="10" t="e">
        <f t="shared" si="526"/>
        <v>#REF!</v>
      </c>
      <c r="S1117" s="10" t="e">
        <f t="shared" si="527"/>
        <v>#REF!</v>
      </c>
      <c r="T1117" s="10" t="e">
        <f t="shared" si="528"/>
        <v>#REF!</v>
      </c>
      <c r="U1117" s="17" t="e">
        <f>IF(Audit!#REF!="","",VLOOKUP(Audit!#REF!,$W$26:$X$35,2,FALSE)) &amp; Audit!#REF! &amp; IF(Audit!#REF!="","",IF(Audit!#REF!&lt;=1.4,VLOOKUP(Audit!#REF!,$W$38:X1162,2,FALSE),VLOOKUP(Audit!#REF!,$W$51:$X$61,2,FALSE))) &amp; IF(Audit!#REF!="","",VLOOKUP(Audit!#REF!,$Y$26:$Z$35,2,FALSE) &amp; Audit!#REF! &amp; IF(Audit!#REF!="","",IF(Audit!#REF!&lt;=1.4,VLOOKUP(Audit!#REF!,$Y$38:$Z$48,2,FALSE),VLOOKUP(Audit!#REF!,$Y$51:$Z$61,2,FALSE))))</f>
        <v>#REF!</v>
      </c>
      <c r="V1117" s="21"/>
      <c r="AH1117" s="49" t="e">
        <f>Audit!#REF!</f>
        <v>#REF!</v>
      </c>
      <c r="AI1117" s="50" t="e">
        <f>VLOOKUP(Audit!#REF!,$V$3:$AE$12,2,FALSE)&amp; IF(Audit!#REF!=10,Audit!#REF!,"")</f>
        <v>#REF!</v>
      </c>
      <c r="AJ1117" s="50" t="e">
        <f>VLOOKUP(Audit!#REF!,$V$13:$AE$22,2,FALSE)&amp; IF(Audit!#REF!=10,Audit!#REF!,"")</f>
        <v>#REF!</v>
      </c>
      <c r="AK1117" s="47" t="e">
        <f t="shared" si="529"/>
        <v>#REF!</v>
      </c>
      <c r="AL1117" s="50" t="e">
        <f>VLOOKUP(Audit!#REF!,$V$3:$AE$12,3,FALSE)&amp; IF(Audit!#REF!=10,Audit!#REF!,"")</f>
        <v>#REF!</v>
      </c>
      <c r="AM1117" s="50" t="e">
        <f>VLOOKUP(Audit!#REF!,$V$13:$AE$22,3,FALSE)&amp; IF(Audit!#REF!=10,Audit!#REF!,"")</f>
        <v>#REF!</v>
      </c>
      <c r="AN1117" s="47" t="e">
        <f t="shared" si="530"/>
        <v>#REF!</v>
      </c>
      <c r="AO1117" s="50" t="e">
        <f>VLOOKUP(Audit!#REF!,$V$3:$AE$12,4,FALSE) &amp;  Audit!#REF! &amp; IF(Audit!#REF!=10,Audit!#REF!,"")</f>
        <v>#REF!</v>
      </c>
      <c r="AP1117" s="50" t="e">
        <f>VLOOKUP(Audit!#REF!,$V$13:$AE$22,4,FALSE)&amp; IF(Audit!#REF!=10,Audit!#REF!,"")</f>
        <v>#REF!</v>
      </c>
      <c r="AQ1117" s="47" t="e">
        <f t="shared" si="531"/>
        <v>#REF!</v>
      </c>
      <c r="AR1117" s="50" t="e">
        <f>VLOOKUP(Audit!#REF!,$V$3:$AE$12,5,FALSE)&amp; IF(Audit!#REF!=10,Audit!#REF!,"")</f>
        <v>#REF!</v>
      </c>
      <c r="AS1117" s="50" t="e">
        <f>VLOOKUP(Audit!#REF!,$V$13:$AE$22,5,FALSE)&amp; IF(Audit!#REF!=10,Audit!#REF!,"")</f>
        <v>#REF!</v>
      </c>
      <c r="AT1117" s="47" t="e">
        <f t="shared" si="532"/>
        <v>#REF!</v>
      </c>
      <c r="AU1117" s="50" t="e">
        <f>VLOOKUP(Audit!#REF!,$V$3:$AE$12,6,FALSE)&amp; IF(Audit!#REF!=10,Audit!#REF!,"")</f>
        <v>#REF!</v>
      </c>
      <c r="AV1117" s="50" t="e">
        <f>VLOOKUP(Audit!#REF!,$V$13:$AE$22,6,FALSE)&amp; IF(Audit!#REF!=10,Audit!#REF!,"")</f>
        <v>#REF!</v>
      </c>
      <c r="AW1117" s="47" t="e">
        <f t="shared" si="533"/>
        <v>#REF!</v>
      </c>
      <c r="AX1117" s="50" t="e">
        <f>VLOOKUP(Audit!#REF!,$V$3:$AE$12,7,FALSE)&amp; IF(Audit!#REF!=10,Audit!#REF!,"")</f>
        <v>#REF!</v>
      </c>
      <c r="AY1117" s="50" t="e">
        <f>VLOOKUP(Audit!#REF!,$V$13:$AE$22,7,FALSE) &amp; IF(Audit!#REF!=10,Audit!#REF!,"")</f>
        <v>#REF!</v>
      </c>
      <c r="AZ1117" s="47" t="e">
        <f t="shared" si="534"/>
        <v>#REF!</v>
      </c>
      <c r="BA1117" s="50" t="e">
        <f>VLOOKUP(Audit!#REF!,$V$3:$AE$12,8,FALSE)&amp; Audit!#REF! &amp; IF(Audit!#REF!=10,Audit!#REF!,"")</f>
        <v>#REF!</v>
      </c>
      <c r="BB1117" s="50" t="e">
        <f>VLOOKUP(Audit!#REF!,$V$13:$AE$22,8,FALSE) &amp; IF(Audit!#REF!=10,Audit!#REF!,"")</f>
        <v>#REF!</v>
      </c>
      <c r="BC1117" s="47" t="e">
        <f t="shared" si="535"/>
        <v>#REF!</v>
      </c>
      <c r="BD1117" s="50" t="e">
        <f>VLOOKUP(Audit!#REF!,$V$3:$AE$12,9,FALSE)&amp; IF(Audit!#REF!=10,Audit!#REF!,"")</f>
        <v>#REF!</v>
      </c>
      <c r="BE1117" s="50" t="e">
        <f>VLOOKUP(Audit!#REF!,$V$13:$AE$22,9,FALSE) &amp; IF(Audit!#REF!=10,Audit!#REF!,"") &amp; IF(Audit!#REF!&lt;&gt;1,U1117,"")</f>
        <v>#REF!</v>
      </c>
      <c r="BF1117" s="47" t="e">
        <f t="shared" si="536"/>
        <v>#REF!</v>
      </c>
      <c r="BG1117" s="50" t="e">
        <f>VLOOKUP(Audit!#REF!,$V$3:$AE$12,10,FALSE) &amp; Audit!#REF! &amp; IF(Audit!#REF!=10,Audit!#REF!,"")</f>
        <v>#REF!</v>
      </c>
      <c r="BH1117" s="50" t="e">
        <f>VLOOKUP(Audit!#REF!,$V$13:$AE$22,10,FALSE) &amp; IF(Audit!#REF!=10,Audit!#REF!,"") &amp; IF(Audit!#REF!&lt;&gt;1,U1117,"")</f>
        <v>#REF!</v>
      </c>
      <c r="BI1117" s="47" t="e">
        <f t="shared" si="537"/>
        <v>#REF!</v>
      </c>
      <c r="BJ1117" s="48" t="str">
        <f t="shared" si="538"/>
        <v/>
      </c>
      <c r="BK1117" s="48" t="str">
        <f t="shared" si="539"/>
        <v/>
      </c>
      <c r="BL1117" s="48" t="str">
        <f t="shared" si="540"/>
        <v/>
      </c>
      <c r="BM1117" s="48" t="str">
        <f t="shared" si="541"/>
        <v/>
      </c>
      <c r="BN1117" s="48" t="str">
        <f t="shared" si="542"/>
        <v/>
      </c>
      <c r="BO1117" s="48" t="str">
        <f t="shared" si="543"/>
        <v/>
      </c>
      <c r="BP1117" s="48" t="str">
        <f t="shared" si="544"/>
        <v/>
      </c>
      <c r="BQ1117" s="48" t="str">
        <f t="shared" si="545"/>
        <v/>
      </c>
      <c r="BR1117" s="48" t="str">
        <f t="shared" si="546"/>
        <v/>
      </c>
      <c r="BS1117" s="48" t="str">
        <f t="shared" si="547"/>
        <v/>
      </c>
      <c r="BT1117" s="48" t="str">
        <f t="shared" si="548"/>
        <v/>
      </c>
      <c r="BU1117" s="48" t="str">
        <f t="shared" si="549"/>
        <v/>
      </c>
    </row>
    <row r="1118" spans="1:73">
      <c r="A1118" s="10" t="e">
        <f>Audit!#REF!</f>
        <v>#REF!</v>
      </c>
      <c r="B1118" s="10" t="e">
        <f t="shared" si="520"/>
        <v>#REF!</v>
      </c>
      <c r="C1118" s="17" t="e">
        <f>VLOOKUP(Audit!#REF!,$V$3:$AE$12,2,FALSE) &amp; VLOOKUP(Audit!#REF!,$V$13:$AE$22,2,FALSE)&amp; IF(Audit!#REF!=10,Audit!#REF!&amp;Audit!#REF!,"")</f>
        <v>#REF!</v>
      </c>
      <c r="D1118" s="17" t="e">
        <f>VLOOKUP(Audit!#REF!,$V$3:$AE$12,3,FALSE) &amp; VLOOKUP(Audit!#REF!,$V$13:$AE$22,3,FALSE) &amp;IF(Audit!#REF!=10,Audit!#REF!&amp;Audit!#REF!,"")</f>
        <v>#REF!</v>
      </c>
      <c r="E1118" s="17" t="e">
        <f>VLOOKUP(Audit!#REF!,$V$3:$AE$12,4,FALSE)&amp; Audit!#REF! &amp; VLOOKUP(Audit!#REF!,$V$13:$AE$22,4,FALSE)&amp; IF(Audit!#REF!=10,Audit!#REF!&amp;Audit!#REF!,"")</f>
        <v>#REF!</v>
      </c>
      <c r="F1118" s="17" t="e">
        <f>VLOOKUP(Audit!#REF!,$V$3:$AE$12,5,FALSE) &amp; VLOOKUP(Audit!#REF!,$V$13:$AE$22,5,FALSE)&amp; IF(Audit!#REF!=10,Audit!#REF!&amp;Audit!#REF!,"")</f>
        <v>#REF!</v>
      </c>
      <c r="G1118" s="17" t="e">
        <f>VLOOKUP(Audit!#REF!,$V$3:$AE$12,6,FALSE) &amp; VLOOKUP(Audit!#REF!,$V$13:$AE$22,6,FALSE)&amp; IF(Audit!#REF!=10,Audit!#REF!&amp;Audit!#REF!,"")</f>
        <v>#REF!</v>
      </c>
      <c r="H1118" s="17" t="e">
        <f>VLOOKUP(Audit!#REF!,$V$3:$AE$12,7,FALSE) &amp; VLOOKUP(Audit!#REF!,$V$13:$AE$22,7,FALSE)&amp;IF(Audit!#REF!=10,Audit!#REF!&amp;Audit!#REF!,"")</f>
        <v>#REF!</v>
      </c>
      <c r="I1118" s="17" t="e">
        <f>VLOOKUP(Audit!#REF!,$V$3:$AE$12,8,FALSE) &amp; Audit!#REF! &amp; VLOOKUP(Audit!#REF!,$V$13:$AE$22,8,FALSE)&amp;IF(Audit!#REF!=10,Audit!#REF!&amp;Audit!#REF!,"")</f>
        <v>#REF!</v>
      </c>
      <c r="J1118" s="17" t="e">
        <f>VLOOKUP(Audit!#REF!,$V$3:$AE$12,9,FALSE) &amp; VLOOKUP(Audit!#REF!,$V$13:$AE$22,9,FALSE) &amp; IF(Audit!#REF!=10,Audit!#REF!&amp;Audit!#REF!,"") &amp; IF(Audit!#REF!&lt;&gt;1,U1118,"")</f>
        <v>#REF!</v>
      </c>
      <c r="K1118" s="17" t="e">
        <f>VLOOKUP(Audit!#REF!,$V$3:$AE$12,10,FALSE) &amp; Audit!#REF! &amp; VLOOKUP(Audit!#REF!,$V$13:$AE$22,10,FALSE) &amp; IF(Audit!#REF!=10,Audit!#REF!&amp;Audit!#REF!,"") &amp; IF(Audit!#REF!&lt;&gt;1,U1118,"")</f>
        <v>#REF!</v>
      </c>
      <c r="L1118" s="10" t="e">
        <f>Audit!#REF!</f>
        <v>#REF!</v>
      </c>
      <c r="M1118" s="10" t="e">
        <f t="shared" si="521"/>
        <v>#REF!</v>
      </c>
      <c r="N1118" s="10" t="e">
        <f t="shared" si="522"/>
        <v>#REF!</v>
      </c>
      <c r="O1118" s="10" t="e">
        <f t="shared" si="523"/>
        <v>#REF!</v>
      </c>
      <c r="P1118" s="10" t="e">
        <f t="shared" si="524"/>
        <v>#REF!</v>
      </c>
      <c r="Q1118" s="10" t="e">
        <f t="shared" si="525"/>
        <v>#REF!</v>
      </c>
      <c r="R1118" s="10" t="e">
        <f t="shared" si="526"/>
        <v>#REF!</v>
      </c>
      <c r="S1118" s="10" t="e">
        <f t="shared" si="527"/>
        <v>#REF!</v>
      </c>
      <c r="T1118" s="10" t="e">
        <f t="shared" si="528"/>
        <v>#REF!</v>
      </c>
      <c r="U1118" s="17" t="e">
        <f>IF(Audit!#REF!="","",VLOOKUP(Audit!#REF!,$W$26:$X$35,2,FALSE)) &amp; Audit!#REF! &amp; IF(Audit!#REF!="","",IF(Audit!#REF!&lt;=1.4,VLOOKUP(Audit!#REF!,$W$38:X1163,2,FALSE),VLOOKUP(Audit!#REF!,$W$51:$X$61,2,FALSE))) &amp; IF(Audit!#REF!="","",VLOOKUP(Audit!#REF!,$Y$26:$Z$35,2,FALSE) &amp; Audit!#REF! &amp; IF(Audit!#REF!="","",IF(Audit!#REF!&lt;=1.4,VLOOKUP(Audit!#REF!,$Y$38:$Z$48,2,FALSE),VLOOKUP(Audit!#REF!,$Y$51:$Z$61,2,FALSE))))</f>
        <v>#REF!</v>
      </c>
      <c r="V1118" s="21"/>
      <c r="AH1118" s="49" t="e">
        <f>Audit!#REF!</f>
        <v>#REF!</v>
      </c>
      <c r="AI1118" s="50" t="e">
        <f>VLOOKUP(Audit!#REF!,$V$3:$AE$12,2,FALSE)&amp; IF(Audit!#REF!=10,Audit!#REF!,"")</f>
        <v>#REF!</v>
      </c>
      <c r="AJ1118" s="50" t="e">
        <f>VLOOKUP(Audit!#REF!,$V$13:$AE$22,2,FALSE)&amp; IF(Audit!#REF!=10,Audit!#REF!,"")</f>
        <v>#REF!</v>
      </c>
      <c r="AK1118" s="47" t="e">
        <f t="shared" si="529"/>
        <v>#REF!</v>
      </c>
      <c r="AL1118" s="50" t="e">
        <f>VLOOKUP(Audit!#REF!,$V$3:$AE$12,3,FALSE)&amp; IF(Audit!#REF!=10,Audit!#REF!,"")</f>
        <v>#REF!</v>
      </c>
      <c r="AM1118" s="50" t="e">
        <f>VLOOKUP(Audit!#REF!,$V$13:$AE$22,3,FALSE)&amp; IF(Audit!#REF!=10,Audit!#REF!,"")</f>
        <v>#REF!</v>
      </c>
      <c r="AN1118" s="47" t="e">
        <f t="shared" si="530"/>
        <v>#REF!</v>
      </c>
      <c r="AO1118" s="50" t="e">
        <f>VLOOKUP(Audit!#REF!,$V$3:$AE$12,4,FALSE) &amp;  Audit!#REF! &amp; IF(Audit!#REF!=10,Audit!#REF!,"")</f>
        <v>#REF!</v>
      </c>
      <c r="AP1118" s="50" t="e">
        <f>VLOOKUP(Audit!#REF!,$V$13:$AE$22,4,FALSE)&amp; IF(Audit!#REF!=10,Audit!#REF!,"")</f>
        <v>#REF!</v>
      </c>
      <c r="AQ1118" s="47" t="e">
        <f t="shared" si="531"/>
        <v>#REF!</v>
      </c>
      <c r="AR1118" s="50" t="e">
        <f>VLOOKUP(Audit!#REF!,$V$3:$AE$12,5,FALSE)&amp; IF(Audit!#REF!=10,Audit!#REF!,"")</f>
        <v>#REF!</v>
      </c>
      <c r="AS1118" s="50" t="e">
        <f>VLOOKUP(Audit!#REF!,$V$13:$AE$22,5,FALSE)&amp; IF(Audit!#REF!=10,Audit!#REF!,"")</f>
        <v>#REF!</v>
      </c>
      <c r="AT1118" s="47" t="e">
        <f t="shared" si="532"/>
        <v>#REF!</v>
      </c>
      <c r="AU1118" s="50" t="e">
        <f>VLOOKUP(Audit!#REF!,$V$3:$AE$12,6,FALSE)&amp; IF(Audit!#REF!=10,Audit!#REF!,"")</f>
        <v>#REF!</v>
      </c>
      <c r="AV1118" s="50" t="e">
        <f>VLOOKUP(Audit!#REF!,$V$13:$AE$22,6,FALSE)&amp; IF(Audit!#REF!=10,Audit!#REF!,"")</f>
        <v>#REF!</v>
      </c>
      <c r="AW1118" s="47" t="e">
        <f t="shared" si="533"/>
        <v>#REF!</v>
      </c>
      <c r="AX1118" s="50" t="e">
        <f>VLOOKUP(Audit!#REF!,$V$3:$AE$12,7,FALSE)&amp; IF(Audit!#REF!=10,Audit!#REF!,"")</f>
        <v>#REF!</v>
      </c>
      <c r="AY1118" s="50" t="e">
        <f>VLOOKUP(Audit!#REF!,$V$13:$AE$22,7,FALSE) &amp; IF(Audit!#REF!=10,Audit!#REF!,"")</f>
        <v>#REF!</v>
      </c>
      <c r="AZ1118" s="47" t="e">
        <f t="shared" si="534"/>
        <v>#REF!</v>
      </c>
      <c r="BA1118" s="50" t="e">
        <f>VLOOKUP(Audit!#REF!,$V$3:$AE$12,8,FALSE)&amp; Audit!#REF! &amp; IF(Audit!#REF!=10,Audit!#REF!,"")</f>
        <v>#REF!</v>
      </c>
      <c r="BB1118" s="50" t="e">
        <f>VLOOKUP(Audit!#REF!,$V$13:$AE$22,8,FALSE) &amp; IF(Audit!#REF!=10,Audit!#REF!,"")</f>
        <v>#REF!</v>
      </c>
      <c r="BC1118" s="47" t="e">
        <f t="shared" si="535"/>
        <v>#REF!</v>
      </c>
      <c r="BD1118" s="50" t="e">
        <f>VLOOKUP(Audit!#REF!,$V$3:$AE$12,9,FALSE)&amp; IF(Audit!#REF!=10,Audit!#REF!,"")</f>
        <v>#REF!</v>
      </c>
      <c r="BE1118" s="50" t="e">
        <f>VLOOKUP(Audit!#REF!,$V$13:$AE$22,9,FALSE) &amp; IF(Audit!#REF!=10,Audit!#REF!,"") &amp; IF(Audit!#REF!&lt;&gt;1,U1118,"")</f>
        <v>#REF!</v>
      </c>
      <c r="BF1118" s="47" t="e">
        <f t="shared" si="536"/>
        <v>#REF!</v>
      </c>
      <c r="BG1118" s="50" t="e">
        <f>VLOOKUP(Audit!#REF!,$V$3:$AE$12,10,FALSE) &amp; Audit!#REF! &amp; IF(Audit!#REF!=10,Audit!#REF!,"")</f>
        <v>#REF!</v>
      </c>
      <c r="BH1118" s="50" t="e">
        <f>VLOOKUP(Audit!#REF!,$V$13:$AE$22,10,FALSE) &amp; IF(Audit!#REF!=10,Audit!#REF!,"") &amp; IF(Audit!#REF!&lt;&gt;1,U1118,"")</f>
        <v>#REF!</v>
      </c>
      <c r="BI1118" s="47" t="e">
        <f t="shared" si="537"/>
        <v>#REF!</v>
      </c>
      <c r="BJ1118" s="48" t="str">
        <f t="shared" si="538"/>
        <v/>
      </c>
      <c r="BK1118" s="48" t="str">
        <f t="shared" si="539"/>
        <v/>
      </c>
      <c r="BL1118" s="48" t="str">
        <f t="shared" si="540"/>
        <v/>
      </c>
      <c r="BM1118" s="48" t="str">
        <f t="shared" si="541"/>
        <v/>
      </c>
      <c r="BN1118" s="48" t="str">
        <f t="shared" si="542"/>
        <v/>
      </c>
      <c r="BO1118" s="48" t="str">
        <f t="shared" si="543"/>
        <v/>
      </c>
      <c r="BP1118" s="48" t="str">
        <f t="shared" si="544"/>
        <v/>
      </c>
      <c r="BQ1118" s="48" t="str">
        <f t="shared" si="545"/>
        <v/>
      </c>
      <c r="BR1118" s="48" t="str">
        <f t="shared" si="546"/>
        <v/>
      </c>
      <c r="BS1118" s="48" t="str">
        <f t="shared" si="547"/>
        <v/>
      </c>
      <c r="BT1118" s="48" t="str">
        <f t="shared" si="548"/>
        <v/>
      </c>
      <c r="BU1118" s="48" t="str">
        <f t="shared" si="549"/>
        <v/>
      </c>
    </row>
    <row r="1119" spans="1:73">
      <c r="A1119" s="10" t="e">
        <f>Audit!#REF!</f>
        <v>#REF!</v>
      </c>
      <c r="B1119" s="10" t="e">
        <f t="shared" si="520"/>
        <v>#REF!</v>
      </c>
      <c r="C1119" s="17" t="e">
        <f>VLOOKUP(Audit!#REF!,$V$3:$AE$12,2,FALSE) &amp; VLOOKUP(Audit!#REF!,$V$13:$AE$22,2,FALSE)&amp; IF(Audit!#REF!=10,Audit!#REF!&amp;Audit!#REF!,"")</f>
        <v>#REF!</v>
      </c>
      <c r="D1119" s="17" t="e">
        <f>VLOOKUP(Audit!#REF!,$V$3:$AE$12,3,FALSE) &amp; VLOOKUP(Audit!#REF!,$V$13:$AE$22,3,FALSE) &amp;IF(Audit!#REF!=10,Audit!#REF!&amp;Audit!#REF!,"")</f>
        <v>#REF!</v>
      </c>
      <c r="E1119" s="17" t="e">
        <f>VLOOKUP(Audit!#REF!,$V$3:$AE$12,4,FALSE)&amp; Audit!#REF! &amp; VLOOKUP(Audit!#REF!,$V$13:$AE$22,4,FALSE)&amp; IF(Audit!#REF!=10,Audit!#REF!&amp;Audit!#REF!,"")</f>
        <v>#REF!</v>
      </c>
      <c r="F1119" s="17" t="e">
        <f>VLOOKUP(Audit!#REF!,$V$3:$AE$12,5,FALSE) &amp; VLOOKUP(Audit!#REF!,$V$13:$AE$22,5,FALSE)&amp; IF(Audit!#REF!=10,Audit!#REF!&amp;Audit!#REF!,"")</f>
        <v>#REF!</v>
      </c>
      <c r="G1119" s="17" t="e">
        <f>VLOOKUP(Audit!#REF!,$V$3:$AE$12,6,FALSE) &amp; VLOOKUP(Audit!#REF!,$V$13:$AE$22,6,FALSE)&amp; IF(Audit!#REF!=10,Audit!#REF!&amp;Audit!#REF!,"")</f>
        <v>#REF!</v>
      </c>
      <c r="H1119" s="17" t="e">
        <f>VLOOKUP(Audit!#REF!,$V$3:$AE$12,7,FALSE) &amp; VLOOKUP(Audit!#REF!,$V$13:$AE$22,7,FALSE)&amp;IF(Audit!#REF!=10,Audit!#REF!&amp;Audit!#REF!,"")</f>
        <v>#REF!</v>
      </c>
      <c r="I1119" s="17" t="e">
        <f>VLOOKUP(Audit!#REF!,$V$3:$AE$12,8,FALSE) &amp; Audit!#REF! &amp; VLOOKUP(Audit!#REF!,$V$13:$AE$22,8,FALSE)&amp;IF(Audit!#REF!=10,Audit!#REF!&amp;Audit!#REF!,"")</f>
        <v>#REF!</v>
      </c>
      <c r="J1119" s="17" t="e">
        <f>VLOOKUP(Audit!#REF!,$V$3:$AE$12,9,FALSE) &amp; VLOOKUP(Audit!#REF!,$V$13:$AE$22,9,FALSE) &amp; IF(Audit!#REF!=10,Audit!#REF!&amp;Audit!#REF!,"") &amp; IF(Audit!#REF!&lt;&gt;1,U1119,"")</f>
        <v>#REF!</v>
      </c>
      <c r="K1119" s="17" t="e">
        <f>VLOOKUP(Audit!#REF!,$V$3:$AE$12,10,FALSE) &amp; Audit!#REF! &amp; VLOOKUP(Audit!#REF!,$V$13:$AE$22,10,FALSE) &amp; IF(Audit!#REF!=10,Audit!#REF!&amp;Audit!#REF!,"") &amp; IF(Audit!#REF!&lt;&gt;1,U1119,"")</f>
        <v>#REF!</v>
      </c>
      <c r="L1119" s="10" t="e">
        <f>Audit!#REF!</f>
        <v>#REF!</v>
      </c>
      <c r="M1119" s="10" t="e">
        <f t="shared" si="521"/>
        <v>#REF!</v>
      </c>
      <c r="N1119" s="10" t="e">
        <f t="shared" si="522"/>
        <v>#REF!</v>
      </c>
      <c r="O1119" s="10" t="e">
        <f t="shared" si="523"/>
        <v>#REF!</v>
      </c>
      <c r="P1119" s="10" t="e">
        <f t="shared" si="524"/>
        <v>#REF!</v>
      </c>
      <c r="Q1119" s="10" t="e">
        <f t="shared" si="525"/>
        <v>#REF!</v>
      </c>
      <c r="R1119" s="10" t="e">
        <f t="shared" si="526"/>
        <v>#REF!</v>
      </c>
      <c r="S1119" s="10" t="e">
        <f t="shared" si="527"/>
        <v>#REF!</v>
      </c>
      <c r="T1119" s="10" t="e">
        <f t="shared" si="528"/>
        <v>#REF!</v>
      </c>
      <c r="U1119" s="17" t="e">
        <f>IF(Audit!#REF!="","",VLOOKUP(Audit!#REF!,$W$26:$X$35,2,FALSE)) &amp; Audit!#REF! &amp; IF(Audit!#REF!="","",IF(Audit!#REF!&lt;=1.4,VLOOKUP(Audit!#REF!,$W$38:X1164,2,FALSE),VLOOKUP(Audit!#REF!,$W$51:$X$61,2,FALSE))) &amp; IF(Audit!#REF!="","",VLOOKUP(Audit!#REF!,$Y$26:$Z$35,2,FALSE) &amp; Audit!#REF! &amp; IF(Audit!#REF!="","",IF(Audit!#REF!&lt;=1.4,VLOOKUP(Audit!#REF!,$Y$38:$Z$48,2,FALSE),VLOOKUP(Audit!#REF!,$Y$51:$Z$61,2,FALSE))))</f>
        <v>#REF!</v>
      </c>
      <c r="V1119" s="21"/>
      <c r="AH1119" s="49" t="e">
        <f>Audit!#REF!</f>
        <v>#REF!</v>
      </c>
      <c r="AI1119" s="50" t="e">
        <f>VLOOKUP(Audit!#REF!,$V$3:$AE$12,2,FALSE)&amp; IF(Audit!#REF!=10,Audit!#REF!,"")</f>
        <v>#REF!</v>
      </c>
      <c r="AJ1119" s="50" t="e">
        <f>VLOOKUP(Audit!#REF!,$V$13:$AE$22,2,FALSE)&amp; IF(Audit!#REF!=10,Audit!#REF!,"")</f>
        <v>#REF!</v>
      </c>
      <c r="AK1119" s="47" t="e">
        <f t="shared" si="529"/>
        <v>#REF!</v>
      </c>
      <c r="AL1119" s="50" t="e">
        <f>VLOOKUP(Audit!#REF!,$V$3:$AE$12,3,FALSE)&amp; IF(Audit!#REF!=10,Audit!#REF!,"")</f>
        <v>#REF!</v>
      </c>
      <c r="AM1119" s="50" t="e">
        <f>VLOOKUP(Audit!#REF!,$V$13:$AE$22,3,FALSE)&amp; IF(Audit!#REF!=10,Audit!#REF!,"")</f>
        <v>#REF!</v>
      </c>
      <c r="AN1119" s="47" t="e">
        <f t="shared" si="530"/>
        <v>#REF!</v>
      </c>
      <c r="AO1119" s="50" t="e">
        <f>VLOOKUP(Audit!#REF!,$V$3:$AE$12,4,FALSE) &amp;  Audit!#REF! &amp; IF(Audit!#REF!=10,Audit!#REF!,"")</f>
        <v>#REF!</v>
      </c>
      <c r="AP1119" s="50" t="e">
        <f>VLOOKUP(Audit!#REF!,$V$13:$AE$22,4,FALSE)&amp; IF(Audit!#REF!=10,Audit!#REF!,"")</f>
        <v>#REF!</v>
      </c>
      <c r="AQ1119" s="47" t="e">
        <f t="shared" si="531"/>
        <v>#REF!</v>
      </c>
      <c r="AR1119" s="50" t="e">
        <f>VLOOKUP(Audit!#REF!,$V$3:$AE$12,5,FALSE)&amp; IF(Audit!#REF!=10,Audit!#REF!,"")</f>
        <v>#REF!</v>
      </c>
      <c r="AS1119" s="50" t="e">
        <f>VLOOKUP(Audit!#REF!,$V$13:$AE$22,5,FALSE)&amp; IF(Audit!#REF!=10,Audit!#REF!,"")</f>
        <v>#REF!</v>
      </c>
      <c r="AT1119" s="47" t="e">
        <f t="shared" si="532"/>
        <v>#REF!</v>
      </c>
      <c r="AU1119" s="50" t="e">
        <f>VLOOKUP(Audit!#REF!,$V$3:$AE$12,6,FALSE)&amp; IF(Audit!#REF!=10,Audit!#REF!,"")</f>
        <v>#REF!</v>
      </c>
      <c r="AV1119" s="50" t="e">
        <f>VLOOKUP(Audit!#REF!,$V$13:$AE$22,6,FALSE)&amp; IF(Audit!#REF!=10,Audit!#REF!,"")</f>
        <v>#REF!</v>
      </c>
      <c r="AW1119" s="47" t="e">
        <f t="shared" si="533"/>
        <v>#REF!</v>
      </c>
      <c r="AX1119" s="50" t="e">
        <f>VLOOKUP(Audit!#REF!,$V$3:$AE$12,7,FALSE)&amp; IF(Audit!#REF!=10,Audit!#REF!,"")</f>
        <v>#REF!</v>
      </c>
      <c r="AY1119" s="50" t="e">
        <f>VLOOKUP(Audit!#REF!,$V$13:$AE$22,7,FALSE) &amp; IF(Audit!#REF!=10,Audit!#REF!,"")</f>
        <v>#REF!</v>
      </c>
      <c r="AZ1119" s="47" t="e">
        <f t="shared" si="534"/>
        <v>#REF!</v>
      </c>
      <c r="BA1119" s="50" t="e">
        <f>VLOOKUP(Audit!#REF!,$V$3:$AE$12,8,FALSE)&amp; Audit!#REF! &amp; IF(Audit!#REF!=10,Audit!#REF!,"")</f>
        <v>#REF!</v>
      </c>
      <c r="BB1119" s="50" t="e">
        <f>VLOOKUP(Audit!#REF!,$V$13:$AE$22,8,FALSE) &amp; IF(Audit!#REF!=10,Audit!#REF!,"")</f>
        <v>#REF!</v>
      </c>
      <c r="BC1119" s="47" t="e">
        <f t="shared" si="535"/>
        <v>#REF!</v>
      </c>
      <c r="BD1119" s="50" t="e">
        <f>VLOOKUP(Audit!#REF!,$V$3:$AE$12,9,FALSE)&amp; IF(Audit!#REF!=10,Audit!#REF!,"")</f>
        <v>#REF!</v>
      </c>
      <c r="BE1119" s="50" t="e">
        <f>VLOOKUP(Audit!#REF!,$V$13:$AE$22,9,FALSE) &amp; IF(Audit!#REF!=10,Audit!#REF!,"") &amp; IF(Audit!#REF!&lt;&gt;1,U1119,"")</f>
        <v>#REF!</v>
      </c>
      <c r="BF1119" s="47" t="e">
        <f t="shared" si="536"/>
        <v>#REF!</v>
      </c>
      <c r="BG1119" s="50" t="e">
        <f>VLOOKUP(Audit!#REF!,$V$3:$AE$12,10,FALSE) &amp; Audit!#REF! &amp; IF(Audit!#REF!=10,Audit!#REF!,"")</f>
        <v>#REF!</v>
      </c>
      <c r="BH1119" s="50" t="e">
        <f>VLOOKUP(Audit!#REF!,$V$13:$AE$22,10,FALSE) &amp; IF(Audit!#REF!=10,Audit!#REF!,"") &amp; IF(Audit!#REF!&lt;&gt;1,U1119,"")</f>
        <v>#REF!</v>
      </c>
      <c r="BI1119" s="47" t="e">
        <f t="shared" si="537"/>
        <v>#REF!</v>
      </c>
      <c r="BJ1119" s="48" t="str">
        <f t="shared" si="538"/>
        <v/>
      </c>
      <c r="BK1119" s="48" t="str">
        <f t="shared" si="539"/>
        <v/>
      </c>
      <c r="BL1119" s="48" t="str">
        <f t="shared" si="540"/>
        <v/>
      </c>
      <c r="BM1119" s="48" t="str">
        <f t="shared" si="541"/>
        <v/>
      </c>
      <c r="BN1119" s="48" t="str">
        <f t="shared" si="542"/>
        <v/>
      </c>
      <c r="BO1119" s="48" t="str">
        <f t="shared" si="543"/>
        <v/>
      </c>
      <c r="BP1119" s="48" t="str">
        <f t="shared" si="544"/>
        <v/>
      </c>
      <c r="BQ1119" s="48" t="str">
        <f t="shared" si="545"/>
        <v/>
      </c>
      <c r="BR1119" s="48" t="str">
        <f t="shared" si="546"/>
        <v/>
      </c>
      <c r="BS1119" s="48" t="str">
        <f t="shared" si="547"/>
        <v/>
      </c>
      <c r="BT1119" s="48" t="str">
        <f t="shared" si="548"/>
        <v/>
      </c>
      <c r="BU1119" s="48" t="str">
        <f t="shared" si="549"/>
        <v/>
      </c>
    </row>
    <row r="1120" spans="1:73">
      <c r="A1120" s="10" t="e">
        <f>Audit!#REF!</f>
        <v>#REF!</v>
      </c>
      <c r="B1120" s="10" t="e">
        <f t="shared" si="520"/>
        <v>#REF!</v>
      </c>
      <c r="C1120" s="17" t="e">
        <f>VLOOKUP(Audit!#REF!,$V$3:$AE$12,2,FALSE) &amp; VLOOKUP(Audit!#REF!,$V$13:$AE$22,2,FALSE)&amp; IF(Audit!#REF!=10,Audit!#REF!&amp;Audit!#REF!,"")</f>
        <v>#REF!</v>
      </c>
      <c r="D1120" s="17" t="e">
        <f>VLOOKUP(Audit!#REF!,$V$3:$AE$12,3,FALSE) &amp; VLOOKUP(Audit!#REF!,$V$13:$AE$22,3,FALSE) &amp;IF(Audit!#REF!=10,Audit!#REF!&amp;Audit!#REF!,"")</f>
        <v>#REF!</v>
      </c>
      <c r="E1120" s="17" t="e">
        <f>VLOOKUP(Audit!#REF!,$V$3:$AE$12,4,FALSE)&amp; Audit!#REF! &amp; VLOOKUP(Audit!#REF!,$V$13:$AE$22,4,FALSE)&amp; IF(Audit!#REF!=10,Audit!#REF!&amp;Audit!#REF!,"")</f>
        <v>#REF!</v>
      </c>
      <c r="F1120" s="17" t="e">
        <f>VLOOKUP(Audit!#REF!,$V$3:$AE$12,5,FALSE) &amp; VLOOKUP(Audit!#REF!,$V$13:$AE$22,5,FALSE)&amp; IF(Audit!#REF!=10,Audit!#REF!&amp;Audit!#REF!,"")</f>
        <v>#REF!</v>
      </c>
      <c r="G1120" s="17" t="e">
        <f>VLOOKUP(Audit!#REF!,$V$3:$AE$12,6,FALSE) &amp; VLOOKUP(Audit!#REF!,$V$13:$AE$22,6,FALSE)&amp; IF(Audit!#REF!=10,Audit!#REF!&amp;Audit!#REF!,"")</f>
        <v>#REF!</v>
      </c>
      <c r="H1120" s="17" t="e">
        <f>VLOOKUP(Audit!#REF!,$V$3:$AE$12,7,FALSE) &amp; VLOOKUP(Audit!#REF!,$V$13:$AE$22,7,FALSE)&amp;IF(Audit!#REF!=10,Audit!#REF!&amp;Audit!#REF!,"")</f>
        <v>#REF!</v>
      </c>
      <c r="I1120" s="17" t="e">
        <f>VLOOKUP(Audit!#REF!,$V$3:$AE$12,8,FALSE) &amp; Audit!#REF! &amp; VLOOKUP(Audit!#REF!,$V$13:$AE$22,8,FALSE)&amp;IF(Audit!#REF!=10,Audit!#REF!&amp;Audit!#REF!,"")</f>
        <v>#REF!</v>
      </c>
      <c r="J1120" s="17" t="e">
        <f>VLOOKUP(Audit!#REF!,$V$3:$AE$12,9,FALSE) &amp; VLOOKUP(Audit!#REF!,$V$13:$AE$22,9,FALSE) &amp; IF(Audit!#REF!=10,Audit!#REF!&amp;Audit!#REF!,"") &amp; IF(Audit!#REF!&lt;&gt;1,U1120,"")</f>
        <v>#REF!</v>
      </c>
      <c r="K1120" s="17" t="e">
        <f>VLOOKUP(Audit!#REF!,$V$3:$AE$12,10,FALSE) &amp; Audit!#REF! &amp; VLOOKUP(Audit!#REF!,$V$13:$AE$22,10,FALSE) &amp; IF(Audit!#REF!=10,Audit!#REF!&amp;Audit!#REF!,"") &amp; IF(Audit!#REF!&lt;&gt;1,U1120,"")</f>
        <v>#REF!</v>
      </c>
      <c r="L1120" s="10" t="e">
        <f>Audit!#REF!</f>
        <v>#REF!</v>
      </c>
      <c r="M1120" s="10" t="e">
        <f t="shared" si="521"/>
        <v>#REF!</v>
      </c>
      <c r="N1120" s="10" t="e">
        <f t="shared" si="522"/>
        <v>#REF!</v>
      </c>
      <c r="O1120" s="10" t="e">
        <f t="shared" si="523"/>
        <v>#REF!</v>
      </c>
      <c r="P1120" s="10" t="e">
        <f t="shared" si="524"/>
        <v>#REF!</v>
      </c>
      <c r="Q1120" s="10" t="e">
        <f t="shared" si="525"/>
        <v>#REF!</v>
      </c>
      <c r="R1120" s="10" t="e">
        <f t="shared" si="526"/>
        <v>#REF!</v>
      </c>
      <c r="S1120" s="10" t="e">
        <f t="shared" si="527"/>
        <v>#REF!</v>
      </c>
      <c r="T1120" s="10" t="e">
        <f t="shared" si="528"/>
        <v>#REF!</v>
      </c>
      <c r="U1120" s="17" t="e">
        <f>IF(Audit!#REF!="","",VLOOKUP(Audit!#REF!,$W$26:$X$35,2,FALSE)) &amp; Audit!#REF! &amp; IF(Audit!#REF!="","",IF(Audit!#REF!&lt;=1.4,VLOOKUP(Audit!#REF!,$W$38:X1165,2,FALSE),VLOOKUP(Audit!#REF!,$W$51:$X$61,2,FALSE))) &amp; IF(Audit!#REF!="","",VLOOKUP(Audit!#REF!,$Y$26:$Z$35,2,FALSE) &amp; Audit!#REF! &amp; IF(Audit!#REF!="","",IF(Audit!#REF!&lt;=1.4,VLOOKUP(Audit!#REF!,$Y$38:$Z$48,2,FALSE),VLOOKUP(Audit!#REF!,$Y$51:$Z$61,2,FALSE))))</f>
        <v>#REF!</v>
      </c>
      <c r="V1120" s="21"/>
      <c r="AH1120" s="49" t="e">
        <f>Audit!#REF!</f>
        <v>#REF!</v>
      </c>
      <c r="AI1120" s="50" t="e">
        <f>VLOOKUP(Audit!#REF!,$V$3:$AE$12,2,FALSE)&amp; IF(Audit!#REF!=10,Audit!#REF!,"")</f>
        <v>#REF!</v>
      </c>
      <c r="AJ1120" s="50" t="e">
        <f>VLOOKUP(Audit!#REF!,$V$13:$AE$22,2,FALSE)&amp; IF(Audit!#REF!=10,Audit!#REF!,"")</f>
        <v>#REF!</v>
      </c>
      <c r="AK1120" s="47" t="e">
        <f t="shared" si="529"/>
        <v>#REF!</v>
      </c>
      <c r="AL1120" s="50" t="e">
        <f>VLOOKUP(Audit!#REF!,$V$3:$AE$12,3,FALSE)&amp; IF(Audit!#REF!=10,Audit!#REF!,"")</f>
        <v>#REF!</v>
      </c>
      <c r="AM1120" s="50" t="e">
        <f>VLOOKUP(Audit!#REF!,$V$13:$AE$22,3,FALSE)&amp; IF(Audit!#REF!=10,Audit!#REF!,"")</f>
        <v>#REF!</v>
      </c>
      <c r="AN1120" s="47" t="e">
        <f t="shared" si="530"/>
        <v>#REF!</v>
      </c>
      <c r="AO1120" s="50" t="e">
        <f>VLOOKUP(Audit!#REF!,$V$3:$AE$12,4,FALSE) &amp;  Audit!#REF! &amp; IF(Audit!#REF!=10,Audit!#REF!,"")</f>
        <v>#REF!</v>
      </c>
      <c r="AP1120" s="50" t="e">
        <f>VLOOKUP(Audit!#REF!,$V$13:$AE$22,4,FALSE)&amp; IF(Audit!#REF!=10,Audit!#REF!,"")</f>
        <v>#REF!</v>
      </c>
      <c r="AQ1120" s="47" t="e">
        <f t="shared" si="531"/>
        <v>#REF!</v>
      </c>
      <c r="AR1120" s="50" t="e">
        <f>VLOOKUP(Audit!#REF!,$V$3:$AE$12,5,FALSE)&amp; IF(Audit!#REF!=10,Audit!#REF!,"")</f>
        <v>#REF!</v>
      </c>
      <c r="AS1120" s="50" t="e">
        <f>VLOOKUP(Audit!#REF!,$V$13:$AE$22,5,FALSE)&amp; IF(Audit!#REF!=10,Audit!#REF!,"")</f>
        <v>#REF!</v>
      </c>
      <c r="AT1120" s="47" t="e">
        <f t="shared" si="532"/>
        <v>#REF!</v>
      </c>
      <c r="AU1120" s="50" t="e">
        <f>VLOOKUP(Audit!#REF!,$V$3:$AE$12,6,FALSE)&amp; IF(Audit!#REF!=10,Audit!#REF!,"")</f>
        <v>#REF!</v>
      </c>
      <c r="AV1120" s="50" t="e">
        <f>VLOOKUP(Audit!#REF!,$V$13:$AE$22,6,FALSE)&amp; IF(Audit!#REF!=10,Audit!#REF!,"")</f>
        <v>#REF!</v>
      </c>
      <c r="AW1120" s="47" t="e">
        <f t="shared" si="533"/>
        <v>#REF!</v>
      </c>
      <c r="AX1120" s="50" t="e">
        <f>VLOOKUP(Audit!#REF!,$V$3:$AE$12,7,FALSE)&amp; IF(Audit!#REF!=10,Audit!#REF!,"")</f>
        <v>#REF!</v>
      </c>
      <c r="AY1120" s="50" t="e">
        <f>VLOOKUP(Audit!#REF!,$V$13:$AE$22,7,FALSE) &amp; IF(Audit!#REF!=10,Audit!#REF!,"")</f>
        <v>#REF!</v>
      </c>
      <c r="AZ1120" s="47" t="e">
        <f t="shared" si="534"/>
        <v>#REF!</v>
      </c>
      <c r="BA1120" s="50" t="e">
        <f>VLOOKUP(Audit!#REF!,$V$3:$AE$12,8,FALSE)&amp; Audit!#REF! &amp; IF(Audit!#REF!=10,Audit!#REF!,"")</f>
        <v>#REF!</v>
      </c>
      <c r="BB1120" s="50" t="e">
        <f>VLOOKUP(Audit!#REF!,$V$13:$AE$22,8,FALSE) &amp; IF(Audit!#REF!=10,Audit!#REF!,"")</f>
        <v>#REF!</v>
      </c>
      <c r="BC1120" s="47" t="e">
        <f t="shared" si="535"/>
        <v>#REF!</v>
      </c>
      <c r="BD1120" s="50" t="e">
        <f>VLOOKUP(Audit!#REF!,$V$3:$AE$12,9,FALSE)&amp; IF(Audit!#REF!=10,Audit!#REF!,"")</f>
        <v>#REF!</v>
      </c>
      <c r="BE1120" s="50" t="e">
        <f>VLOOKUP(Audit!#REF!,$V$13:$AE$22,9,FALSE) &amp; IF(Audit!#REF!=10,Audit!#REF!,"") &amp; IF(Audit!#REF!&lt;&gt;1,U1120,"")</f>
        <v>#REF!</v>
      </c>
      <c r="BF1120" s="47" t="e">
        <f t="shared" si="536"/>
        <v>#REF!</v>
      </c>
      <c r="BG1120" s="50" t="e">
        <f>VLOOKUP(Audit!#REF!,$V$3:$AE$12,10,FALSE) &amp; Audit!#REF! &amp; IF(Audit!#REF!=10,Audit!#REF!,"")</f>
        <v>#REF!</v>
      </c>
      <c r="BH1120" s="50" t="e">
        <f>VLOOKUP(Audit!#REF!,$V$13:$AE$22,10,FALSE) &amp; IF(Audit!#REF!=10,Audit!#REF!,"") &amp; IF(Audit!#REF!&lt;&gt;1,U1120,"")</f>
        <v>#REF!</v>
      </c>
      <c r="BI1120" s="47" t="e">
        <f t="shared" si="537"/>
        <v>#REF!</v>
      </c>
      <c r="BJ1120" s="48" t="str">
        <f t="shared" si="538"/>
        <v/>
      </c>
      <c r="BK1120" s="48" t="str">
        <f t="shared" si="539"/>
        <v/>
      </c>
      <c r="BL1120" s="48" t="str">
        <f t="shared" si="540"/>
        <v/>
      </c>
      <c r="BM1120" s="48" t="str">
        <f t="shared" si="541"/>
        <v/>
      </c>
      <c r="BN1120" s="48" t="str">
        <f t="shared" si="542"/>
        <v/>
      </c>
      <c r="BO1120" s="48" t="str">
        <f t="shared" si="543"/>
        <v/>
      </c>
      <c r="BP1120" s="48" t="str">
        <f t="shared" si="544"/>
        <v/>
      </c>
      <c r="BQ1120" s="48" t="str">
        <f t="shared" si="545"/>
        <v/>
      </c>
      <c r="BR1120" s="48" t="str">
        <f t="shared" si="546"/>
        <v/>
      </c>
      <c r="BS1120" s="48" t="str">
        <f t="shared" si="547"/>
        <v/>
      </c>
      <c r="BT1120" s="48" t="str">
        <f t="shared" si="548"/>
        <v/>
      </c>
      <c r="BU1120" s="48" t="str">
        <f t="shared" si="549"/>
        <v/>
      </c>
    </row>
    <row r="1121" spans="1:73">
      <c r="A1121" s="10" t="e">
        <f>Audit!#REF!</f>
        <v>#REF!</v>
      </c>
      <c r="B1121" s="10" t="e">
        <f t="shared" si="520"/>
        <v>#REF!</v>
      </c>
      <c r="C1121" s="17" t="e">
        <f>VLOOKUP(Audit!#REF!,$V$3:$AE$12,2,FALSE) &amp; VLOOKUP(Audit!#REF!,$V$13:$AE$22,2,FALSE)&amp; IF(Audit!#REF!=10,Audit!#REF!&amp;Audit!#REF!,"")</f>
        <v>#REF!</v>
      </c>
      <c r="D1121" s="17" t="e">
        <f>VLOOKUP(Audit!#REF!,$V$3:$AE$12,3,FALSE) &amp; VLOOKUP(Audit!#REF!,$V$13:$AE$22,3,FALSE) &amp;IF(Audit!#REF!=10,Audit!#REF!&amp;Audit!#REF!,"")</f>
        <v>#REF!</v>
      </c>
      <c r="E1121" s="17" t="e">
        <f>VLOOKUP(Audit!#REF!,$V$3:$AE$12,4,FALSE)&amp; Audit!#REF! &amp; VLOOKUP(Audit!#REF!,$V$13:$AE$22,4,FALSE)&amp; IF(Audit!#REF!=10,Audit!#REF!&amp;Audit!#REF!,"")</f>
        <v>#REF!</v>
      </c>
      <c r="F1121" s="17" t="e">
        <f>VLOOKUP(Audit!#REF!,$V$3:$AE$12,5,FALSE) &amp; VLOOKUP(Audit!#REF!,$V$13:$AE$22,5,FALSE)&amp; IF(Audit!#REF!=10,Audit!#REF!&amp;Audit!#REF!,"")</f>
        <v>#REF!</v>
      </c>
      <c r="G1121" s="17" t="e">
        <f>VLOOKUP(Audit!#REF!,$V$3:$AE$12,6,FALSE) &amp; VLOOKUP(Audit!#REF!,$V$13:$AE$22,6,FALSE)&amp; IF(Audit!#REF!=10,Audit!#REF!&amp;Audit!#REF!,"")</f>
        <v>#REF!</v>
      </c>
      <c r="H1121" s="17" t="e">
        <f>VLOOKUP(Audit!#REF!,$V$3:$AE$12,7,FALSE) &amp; VLOOKUP(Audit!#REF!,$V$13:$AE$22,7,FALSE)&amp;IF(Audit!#REF!=10,Audit!#REF!&amp;Audit!#REF!,"")</f>
        <v>#REF!</v>
      </c>
      <c r="I1121" s="17" t="e">
        <f>VLOOKUP(Audit!#REF!,$V$3:$AE$12,8,FALSE) &amp; Audit!#REF! &amp; VLOOKUP(Audit!#REF!,$V$13:$AE$22,8,FALSE)&amp;IF(Audit!#REF!=10,Audit!#REF!&amp;Audit!#REF!,"")</f>
        <v>#REF!</v>
      </c>
      <c r="J1121" s="17" t="e">
        <f>VLOOKUP(Audit!#REF!,$V$3:$AE$12,9,FALSE) &amp; VLOOKUP(Audit!#REF!,$V$13:$AE$22,9,FALSE) &amp; IF(Audit!#REF!=10,Audit!#REF!&amp;Audit!#REF!,"") &amp; IF(Audit!#REF!&lt;&gt;1,U1121,"")</f>
        <v>#REF!</v>
      </c>
      <c r="K1121" s="17" t="e">
        <f>VLOOKUP(Audit!#REF!,$V$3:$AE$12,10,FALSE) &amp; Audit!#REF! &amp; VLOOKUP(Audit!#REF!,$V$13:$AE$22,10,FALSE) &amp; IF(Audit!#REF!=10,Audit!#REF!&amp;Audit!#REF!,"") &amp; IF(Audit!#REF!&lt;&gt;1,U1121,"")</f>
        <v>#REF!</v>
      </c>
      <c r="L1121" s="10" t="e">
        <f>Audit!#REF!</f>
        <v>#REF!</v>
      </c>
      <c r="M1121" s="10" t="e">
        <f t="shared" si="521"/>
        <v>#REF!</v>
      </c>
      <c r="N1121" s="10" t="e">
        <f t="shared" si="522"/>
        <v>#REF!</v>
      </c>
      <c r="O1121" s="10" t="e">
        <f t="shared" si="523"/>
        <v>#REF!</v>
      </c>
      <c r="P1121" s="10" t="e">
        <f t="shared" si="524"/>
        <v>#REF!</v>
      </c>
      <c r="Q1121" s="10" t="e">
        <f t="shared" si="525"/>
        <v>#REF!</v>
      </c>
      <c r="R1121" s="10" t="e">
        <f t="shared" si="526"/>
        <v>#REF!</v>
      </c>
      <c r="S1121" s="10" t="e">
        <f t="shared" si="527"/>
        <v>#REF!</v>
      </c>
      <c r="T1121" s="10" t="e">
        <f t="shared" si="528"/>
        <v>#REF!</v>
      </c>
      <c r="U1121" s="17" t="e">
        <f>IF(Audit!#REF!="","",VLOOKUP(Audit!#REF!,$W$26:$X$35,2,FALSE)) &amp; Audit!#REF! &amp; IF(Audit!#REF!="","",IF(Audit!#REF!&lt;=1.4,VLOOKUP(Audit!#REF!,$W$38:X1166,2,FALSE),VLOOKUP(Audit!#REF!,$W$51:$X$61,2,FALSE))) &amp; IF(Audit!#REF!="","",VLOOKUP(Audit!#REF!,$Y$26:$Z$35,2,FALSE) &amp; Audit!#REF! &amp; IF(Audit!#REF!="","",IF(Audit!#REF!&lt;=1.4,VLOOKUP(Audit!#REF!,$Y$38:$Z$48,2,FALSE),VLOOKUP(Audit!#REF!,$Y$51:$Z$61,2,FALSE))))</f>
        <v>#REF!</v>
      </c>
      <c r="V1121" s="21"/>
      <c r="AH1121" s="49" t="e">
        <f>Audit!#REF!</f>
        <v>#REF!</v>
      </c>
      <c r="AI1121" s="50" t="e">
        <f>VLOOKUP(Audit!#REF!,$V$3:$AE$12,2,FALSE)&amp; IF(Audit!#REF!=10,Audit!#REF!,"")</f>
        <v>#REF!</v>
      </c>
      <c r="AJ1121" s="50" t="e">
        <f>VLOOKUP(Audit!#REF!,$V$13:$AE$22,2,FALSE)&amp; IF(Audit!#REF!=10,Audit!#REF!,"")</f>
        <v>#REF!</v>
      </c>
      <c r="AK1121" s="47" t="e">
        <f t="shared" si="529"/>
        <v>#REF!</v>
      </c>
      <c r="AL1121" s="50" t="e">
        <f>VLOOKUP(Audit!#REF!,$V$3:$AE$12,3,FALSE)&amp; IF(Audit!#REF!=10,Audit!#REF!,"")</f>
        <v>#REF!</v>
      </c>
      <c r="AM1121" s="50" t="e">
        <f>VLOOKUP(Audit!#REF!,$V$13:$AE$22,3,FALSE)&amp; IF(Audit!#REF!=10,Audit!#REF!,"")</f>
        <v>#REF!</v>
      </c>
      <c r="AN1121" s="47" t="e">
        <f t="shared" si="530"/>
        <v>#REF!</v>
      </c>
      <c r="AO1121" s="50" t="e">
        <f>VLOOKUP(Audit!#REF!,$V$3:$AE$12,4,FALSE) &amp;  Audit!#REF! &amp; IF(Audit!#REF!=10,Audit!#REF!,"")</f>
        <v>#REF!</v>
      </c>
      <c r="AP1121" s="50" t="e">
        <f>VLOOKUP(Audit!#REF!,$V$13:$AE$22,4,FALSE)&amp; IF(Audit!#REF!=10,Audit!#REF!,"")</f>
        <v>#REF!</v>
      </c>
      <c r="AQ1121" s="47" t="e">
        <f t="shared" si="531"/>
        <v>#REF!</v>
      </c>
      <c r="AR1121" s="50" t="e">
        <f>VLOOKUP(Audit!#REF!,$V$3:$AE$12,5,FALSE)&amp; IF(Audit!#REF!=10,Audit!#REF!,"")</f>
        <v>#REF!</v>
      </c>
      <c r="AS1121" s="50" t="e">
        <f>VLOOKUP(Audit!#REF!,$V$13:$AE$22,5,FALSE)&amp; IF(Audit!#REF!=10,Audit!#REF!,"")</f>
        <v>#REF!</v>
      </c>
      <c r="AT1121" s="47" t="e">
        <f t="shared" si="532"/>
        <v>#REF!</v>
      </c>
      <c r="AU1121" s="50" t="e">
        <f>VLOOKUP(Audit!#REF!,$V$3:$AE$12,6,FALSE)&amp; IF(Audit!#REF!=10,Audit!#REF!,"")</f>
        <v>#REF!</v>
      </c>
      <c r="AV1121" s="50" t="e">
        <f>VLOOKUP(Audit!#REF!,$V$13:$AE$22,6,FALSE)&amp; IF(Audit!#REF!=10,Audit!#REF!,"")</f>
        <v>#REF!</v>
      </c>
      <c r="AW1121" s="47" t="e">
        <f t="shared" si="533"/>
        <v>#REF!</v>
      </c>
      <c r="AX1121" s="50" t="e">
        <f>VLOOKUP(Audit!#REF!,$V$3:$AE$12,7,FALSE)&amp; IF(Audit!#REF!=10,Audit!#REF!,"")</f>
        <v>#REF!</v>
      </c>
      <c r="AY1121" s="50" t="e">
        <f>VLOOKUP(Audit!#REF!,$V$13:$AE$22,7,FALSE) &amp; IF(Audit!#REF!=10,Audit!#REF!,"")</f>
        <v>#REF!</v>
      </c>
      <c r="AZ1121" s="47" t="e">
        <f t="shared" si="534"/>
        <v>#REF!</v>
      </c>
      <c r="BA1121" s="50" t="e">
        <f>VLOOKUP(Audit!#REF!,$V$3:$AE$12,8,FALSE)&amp; Audit!#REF! &amp; IF(Audit!#REF!=10,Audit!#REF!,"")</f>
        <v>#REF!</v>
      </c>
      <c r="BB1121" s="50" t="e">
        <f>VLOOKUP(Audit!#REF!,$V$13:$AE$22,8,FALSE) &amp; IF(Audit!#REF!=10,Audit!#REF!,"")</f>
        <v>#REF!</v>
      </c>
      <c r="BC1121" s="47" t="e">
        <f t="shared" si="535"/>
        <v>#REF!</v>
      </c>
      <c r="BD1121" s="50" t="e">
        <f>VLOOKUP(Audit!#REF!,$V$3:$AE$12,9,FALSE)&amp; IF(Audit!#REF!=10,Audit!#REF!,"")</f>
        <v>#REF!</v>
      </c>
      <c r="BE1121" s="50" t="e">
        <f>VLOOKUP(Audit!#REF!,$V$13:$AE$22,9,FALSE) &amp; IF(Audit!#REF!=10,Audit!#REF!,"") &amp; IF(Audit!#REF!&lt;&gt;1,U1121,"")</f>
        <v>#REF!</v>
      </c>
      <c r="BF1121" s="47" t="e">
        <f t="shared" si="536"/>
        <v>#REF!</v>
      </c>
      <c r="BG1121" s="50" t="e">
        <f>VLOOKUP(Audit!#REF!,$V$3:$AE$12,10,FALSE) &amp; Audit!#REF! &amp; IF(Audit!#REF!=10,Audit!#REF!,"")</f>
        <v>#REF!</v>
      </c>
      <c r="BH1121" s="50" t="e">
        <f>VLOOKUP(Audit!#REF!,$V$13:$AE$22,10,FALSE) &amp; IF(Audit!#REF!=10,Audit!#REF!,"") &amp; IF(Audit!#REF!&lt;&gt;1,U1121,"")</f>
        <v>#REF!</v>
      </c>
      <c r="BI1121" s="47" t="e">
        <f t="shared" si="537"/>
        <v>#REF!</v>
      </c>
      <c r="BJ1121" s="48" t="str">
        <f t="shared" si="538"/>
        <v/>
      </c>
      <c r="BK1121" s="48" t="str">
        <f t="shared" si="539"/>
        <v/>
      </c>
      <c r="BL1121" s="48" t="str">
        <f t="shared" si="540"/>
        <v/>
      </c>
      <c r="BM1121" s="48" t="str">
        <f t="shared" si="541"/>
        <v/>
      </c>
      <c r="BN1121" s="48" t="str">
        <f t="shared" si="542"/>
        <v/>
      </c>
      <c r="BO1121" s="48" t="str">
        <f t="shared" si="543"/>
        <v/>
      </c>
      <c r="BP1121" s="48" t="str">
        <f t="shared" si="544"/>
        <v/>
      </c>
      <c r="BQ1121" s="48" t="str">
        <f t="shared" si="545"/>
        <v/>
      </c>
      <c r="BR1121" s="48" t="str">
        <f t="shared" si="546"/>
        <v/>
      </c>
      <c r="BS1121" s="48" t="str">
        <f t="shared" si="547"/>
        <v/>
      </c>
      <c r="BT1121" s="48" t="str">
        <f t="shared" si="548"/>
        <v/>
      </c>
      <c r="BU1121" s="48" t="str">
        <f t="shared" si="549"/>
        <v/>
      </c>
    </row>
    <row r="1122" spans="1:73">
      <c r="A1122" s="10" t="e">
        <f>Audit!#REF!</f>
        <v>#REF!</v>
      </c>
      <c r="B1122" s="10" t="e">
        <f t="shared" si="520"/>
        <v>#REF!</v>
      </c>
      <c r="C1122" s="17" t="e">
        <f>VLOOKUP(Audit!#REF!,$V$3:$AE$12,2,FALSE) &amp; VLOOKUP(Audit!#REF!,$V$13:$AE$22,2,FALSE)&amp; IF(Audit!#REF!=10,Audit!#REF!&amp;Audit!#REF!,"")</f>
        <v>#REF!</v>
      </c>
      <c r="D1122" s="17" t="e">
        <f>VLOOKUP(Audit!#REF!,$V$3:$AE$12,3,FALSE) &amp; VLOOKUP(Audit!#REF!,$V$13:$AE$22,3,FALSE) &amp;IF(Audit!#REF!=10,Audit!#REF!&amp;Audit!#REF!,"")</f>
        <v>#REF!</v>
      </c>
      <c r="E1122" s="17" t="e">
        <f>VLOOKUP(Audit!#REF!,$V$3:$AE$12,4,FALSE)&amp; Audit!#REF! &amp; VLOOKUP(Audit!#REF!,$V$13:$AE$22,4,FALSE)&amp; IF(Audit!#REF!=10,Audit!#REF!&amp;Audit!#REF!,"")</f>
        <v>#REF!</v>
      </c>
      <c r="F1122" s="17" t="e">
        <f>VLOOKUP(Audit!#REF!,$V$3:$AE$12,5,FALSE) &amp; VLOOKUP(Audit!#REF!,$V$13:$AE$22,5,FALSE)&amp; IF(Audit!#REF!=10,Audit!#REF!&amp;Audit!#REF!,"")</f>
        <v>#REF!</v>
      </c>
      <c r="G1122" s="17" t="e">
        <f>VLOOKUP(Audit!#REF!,$V$3:$AE$12,6,FALSE) &amp; VLOOKUP(Audit!#REF!,$V$13:$AE$22,6,FALSE)&amp; IF(Audit!#REF!=10,Audit!#REF!&amp;Audit!#REF!,"")</f>
        <v>#REF!</v>
      </c>
      <c r="H1122" s="17" t="e">
        <f>VLOOKUP(Audit!#REF!,$V$3:$AE$12,7,FALSE) &amp; VLOOKUP(Audit!#REF!,$V$13:$AE$22,7,FALSE)&amp;IF(Audit!#REF!=10,Audit!#REF!&amp;Audit!#REF!,"")</f>
        <v>#REF!</v>
      </c>
      <c r="I1122" s="17" t="e">
        <f>VLOOKUP(Audit!#REF!,$V$3:$AE$12,8,FALSE) &amp; Audit!#REF! &amp; VLOOKUP(Audit!#REF!,$V$13:$AE$22,8,FALSE)&amp;IF(Audit!#REF!=10,Audit!#REF!&amp;Audit!#REF!,"")</f>
        <v>#REF!</v>
      </c>
      <c r="J1122" s="17" t="e">
        <f>VLOOKUP(Audit!#REF!,$V$3:$AE$12,9,FALSE) &amp; VLOOKUP(Audit!#REF!,$V$13:$AE$22,9,FALSE) &amp; IF(Audit!#REF!=10,Audit!#REF!&amp;Audit!#REF!,"") &amp; IF(Audit!#REF!&lt;&gt;1,U1122,"")</f>
        <v>#REF!</v>
      </c>
      <c r="K1122" s="17" t="e">
        <f>VLOOKUP(Audit!#REF!,$V$3:$AE$12,10,FALSE) &amp; Audit!#REF! &amp; VLOOKUP(Audit!#REF!,$V$13:$AE$22,10,FALSE) &amp; IF(Audit!#REF!=10,Audit!#REF!&amp;Audit!#REF!,"") &amp; IF(Audit!#REF!&lt;&gt;1,U1122,"")</f>
        <v>#REF!</v>
      </c>
      <c r="L1122" s="10" t="e">
        <f>Audit!#REF!</f>
        <v>#REF!</v>
      </c>
      <c r="M1122" s="10" t="e">
        <f t="shared" si="521"/>
        <v>#REF!</v>
      </c>
      <c r="N1122" s="10" t="e">
        <f t="shared" si="522"/>
        <v>#REF!</v>
      </c>
      <c r="O1122" s="10" t="e">
        <f t="shared" si="523"/>
        <v>#REF!</v>
      </c>
      <c r="P1122" s="10" t="e">
        <f t="shared" si="524"/>
        <v>#REF!</v>
      </c>
      <c r="Q1122" s="10" t="e">
        <f t="shared" si="525"/>
        <v>#REF!</v>
      </c>
      <c r="R1122" s="10" t="e">
        <f t="shared" si="526"/>
        <v>#REF!</v>
      </c>
      <c r="S1122" s="10" t="e">
        <f t="shared" si="527"/>
        <v>#REF!</v>
      </c>
      <c r="T1122" s="10" t="e">
        <f t="shared" si="528"/>
        <v>#REF!</v>
      </c>
      <c r="U1122" s="17" t="e">
        <f>IF(Audit!#REF!="","",VLOOKUP(Audit!#REF!,$W$26:$X$35,2,FALSE)) &amp; Audit!#REF! &amp; IF(Audit!#REF!="","",IF(Audit!#REF!&lt;=1.4,VLOOKUP(Audit!#REF!,$W$38:X1167,2,FALSE),VLOOKUP(Audit!#REF!,$W$51:$X$61,2,FALSE))) &amp; IF(Audit!#REF!="","",VLOOKUP(Audit!#REF!,$Y$26:$Z$35,2,FALSE) &amp; Audit!#REF! &amp; IF(Audit!#REF!="","",IF(Audit!#REF!&lt;=1.4,VLOOKUP(Audit!#REF!,$Y$38:$Z$48,2,FALSE),VLOOKUP(Audit!#REF!,$Y$51:$Z$61,2,FALSE))))</f>
        <v>#REF!</v>
      </c>
      <c r="V1122" s="21"/>
      <c r="AH1122" s="49" t="e">
        <f>Audit!#REF!</f>
        <v>#REF!</v>
      </c>
      <c r="AI1122" s="50" t="e">
        <f>VLOOKUP(Audit!#REF!,$V$3:$AE$12,2,FALSE)&amp; IF(Audit!#REF!=10,Audit!#REF!,"")</f>
        <v>#REF!</v>
      </c>
      <c r="AJ1122" s="50" t="e">
        <f>VLOOKUP(Audit!#REF!,$V$13:$AE$22,2,FALSE)&amp; IF(Audit!#REF!=10,Audit!#REF!,"")</f>
        <v>#REF!</v>
      </c>
      <c r="AK1122" s="47" t="e">
        <f t="shared" si="529"/>
        <v>#REF!</v>
      </c>
      <c r="AL1122" s="50" t="e">
        <f>VLOOKUP(Audit!#REF!,$V$3:$AE$12,3,FALSE)&amp; IF(Audit!#REF!=10,Audit!#REF!,"")</f>
        <v>#REF!</v>
      </c>
      <c r="AM1122" s="50" t="e">
        <f>VLOOKUP(Audit!#REF!,$V$13:$AE$22,3,FALSE)&amp; IF(Audit!#REF!=10,Audit!#REF!,"")</f>
        <v>#REF!</v>
      </c>
      <c r="AN1122" s="47" t="e">
        <f t="shared" si="530"/>
        <v>#REF!</v>
      </c>
      <c r="AO1122" s="50" t="e">
        <f>VLOOKUP(Audit!#REF!,$V$3:$AE$12,4,FALSE) &amp;  Audit!#REF! &amp; IF(Audit!#REF!=10,Audit!#REF!,"")</f>
        <v>#REF!</v>
      </c>
      <c r="AP1122" s="50" t="e">
        <f>VLOOKUP(Audit!#REF!,$V$13:$AE$22,4,FALSE)&amp; IF(Audit!#REF!=10,Audit!#REF!,"")</f>
        <v>#REF!</v>
      </c>
      <c r="AQ1122" s="47" t="e">
        <f t="shared" si="531"/>
        <v>#REF!</v>
      </c>
      <c r="AR1122" s="50" t="e">
        <f>VLOOKUP(Audit!#REF!,$V$3:$AE$12,5,FALSE)&amp; IF(Audit!#REF!=10,Audit!#REF!,"")</f>
        <v>#REF!</v>
      </c>
      <c r="AS1122" s="50" t="e">
        <f>VLOOKUP(Audit!#REF!,$V$13:$AE$22,5,FALSE)&amp; IF(Audit!#REF!=10,Audit!#REF!,"")</f>
        <v>#REF!</v>
      </c>
      <c r="AT1122" s="47" t="e">
        <f t="shared" si="532"/>
        <v>#REF!</v>
      </c>
      <c r="AU1122" s="50" t="e">
        <f>VLOOKUP(Audit!#REF!,$V$3:$AE$12,6,FALSE)&amp; IF(Audit!#REF!=10,Audit!#REF!,"")</f>
        <v>#REF!</v>
      </c>
      <c r="AV1122" s="50" t="e">
        <f>VLOOKUP(Audit!#REF!,$V$13:$AE$22,6,FALSE)&amp; IF(Audit!#REF!=10,Audit!#REF!,"")</f>
        <v>#REF!</v>
      </c>
      <c r="AW1122" s="47" t="e">
        <f t="shared" si="533"/>
        <v>#REF!</v>
      </c>
      <c r="AX1122" s="50" t="e">
        <f>VLOOKUP(Audit!#REF!,$V$3:$AE$12,7,FALSE)&amp; IF(Audit!#REF!=10,Audit!#REF!,"")</f>
        <v>#REF!</v>
      </c>
      <c r="AY1122" s="50" t="e">
        <f>VLOOKUP(Audit!#REF!,$V$13:$AE$22,7,FALSE) &amp; IF(Audit!#REF!=10,Audit!#REF!,"")</f>
        <v>#REF!</v>
      </c>
      <c r="AZ1122" s="47" t="e">
        <f t="shared" si="534"/>
        <v>#REF!</v>
      </c>
      <c r="BA1122" s="50" t="e">
        <f>VLOOKUP(Audit!#REF!,$V$3:$AE$12,8,FALSE)&amp; Audit!#REF! &amp; IF(Audit!#REF!=10,Audit!#REF!,"")</f>
        <v>#REF!</v>
      </c>
      <c r="BB1122" s="50" t="e">
        <f>VLOOKUP(Audit!#REF!,$V$13:$AE$22,8,FALSE) &amp; IF(Audit!#REF!=10,Audit!#REF!,"")</f>
        <v>#REF!</v>
      </c>
      <c r="BC1122" s="47" t="e">
        <f t="shared" si="535"/>
        <v>#REF!</v>
      </c>
      <c r="BD1122" s="50" t="e">
        <f>VLOOKUP(Audit!#REF!,$V$3:$AE$12,9,FALSE)&amp; IF(Audit!#REF!=10,Audit!#REF!,"")</f>
        <v>#REF!</v>
      </c>
      <c r="BE1122" s="50" t="e">
        <f>VLOOKUP(Audit!#REF!,$V$13:$AE$22,9,FALSE) &amp; IF(Audit!#REF!=10,Audit!#REF!,"") &amp; IF(Audit!#REF!&lt;&gt;1,U1122,"")</f>
        <v>#REF!</v>
      </c>
      <c r="BF1122" s="47" t="e">
        <f t="shared" si="536"/>
        <v>#REF!</v>
      </c>
      <c r="BG1122" s="50" t="e">
        <f>VLOOKUP(Audit!#REF!,$V$3:$AE$12,10,FALSE) &amp; Audit!#REF! &amp; IF(Audit!#REF!=10,Audit!#REF!,"")</f>
        <v>#REF!</v>
      </c>
      <c r="BH1122" s="50" t="e">
        <f>VLOOKUP(Audit!#REF!,$V$13:$AE$22,10,FALSE) &amp; IF(Audit!#REF!=10,Audit!#REF!,"") &amp; IF(Audit!#REF!&lt;&gt;1,U1122,"")</f>
        <v>#REF!</v>
      </c>
      <c r="BI1122" s="47" t="e">
        <f t="shared" si="537"/>
        <v>#REF!</v>
      </c>
      <c r="BJ1122" s="48" t="str">
        <f t="shared" si="538"/>
        <v/>
      </c>
      <c r="BK1122" s="48" t="str">
        <f t="shared" si="539"/>
        <v/>
      </c>
      <c r="BL1122" s="48" t="str">
        <f t="shared" si="540"/>
        <v/>
      </c>
      <c r="BM1122" s="48" t="str">
        <f t="shared" si="541"/>
        <v/>
      </c>
      <c r="BN1122" s="48" t="str">
        <f t="shared" si="542"/>
        <v/>
      </c>
      <c r="BO1122" s="48" t="str">
        <f t="shared" si="543"/>
        <v/>
      </c>
      <c r="BP1122" s="48" t="str">
        <f t="shared" si="544"/>
        <v/>
      </c>
      <c r="BQ1122" s="48" t="str">
        <f t="shared" si="545"/>
        <v/>
      </c>
      <c r="BR1122" s="48" t="str">
        <f t="shared" si="546"/>
        <v/>
      </c>
      <c r="BS1122" s="48" t="str">
        <f t="shared" si="547"/>
        <v/>
      </c>
      <c r="BT1122" s="48" t="str">
        <f t="shared" si="548"/>
        <v/>
      </c>
      <c r="BU1122" s="48" t="str">
        <f t="shared" si="549"/>
        <v/>
      </c>
    </row>
    <row r="1123" spans="1:73">
      <c r="A1123" s="10" t="e">
        <f>Audit!#REF!</f>
        <v>#REF!</v>
      </c>
      <c r="B1123" s="10" t="e">
        <f t="shared" si="520"/>
        <v>#REF!</v>
      </c>
      <c r="C1123" s="17" t="e">
        <f>VLOOKUP(Audit!#REF!,$V$3:$AE$12,2,FALSE) &amp; VLOOKUP(Audit!#REF!,$V$13:$AE$22,2,FALSE)&amp; IF(Audit!#REF!=10,Audit!#REF!&amp;Audit!#REF!,"")</f>
        <v>#REF!</v>
      </c>
      <c r="D1123" s="17" t="e">
        <f>VLOOKUP(Audit!#REF!,$V$3:$AE$12,3,FALSE) &amp; VLOOKUP(Audit!#REF!,$V$13:$AE$22,3,FALSE) &amp;IF(Audit!#REF!=10,Audit!#REF!&amp;Audit!#REF!,"")</f>
        <v>#REF!</v>
      </c>
      <c r="E1123" s="17" t="e">
        <f>VLOOKUP(Audit!#REF!,$V$3:$AE$12,4,FALSE)&amp; Audit!#REF! &amp; VLOOKUP(Audit!#REF!,$V$13:$AE$22,4,FALSE)&amp; IF(Audit!#REF!=10,Audit!#REF!&amp;Audit!#REF!,"")</f>
        <v>#REF!</v>
      </c>
      <c r="F1123" s="17" t="e">
        <f>VLOOKUP(Audit!#REF!,$V$3:$AE$12,5,FALSE) &amp; VLOOKUP(Audit!#REF!,$V$13:$AE$22,5,FALSE)&amp; IF(Audit!#REF!=10,Audit!#REF!&amp;Audit!#REF!,"")</f>
        <v>#REF!</v>
      </c>
      <c r="G1123" s="17" t="e">
        <f>VLOOKUP(Audit!#REF!,$V$3:$AE$12,6,FALSE) &amp; VLOOKUP(Audit!#REF!,$V$13:$AE$22,6,FALSE)&amp; IF(Audit!#REF!=10,Audit!#REF!&amp;Audit!#REF!,"")</f>
        <v>#REF!</v>
      </c>
      <c r="H1123" s="17" t="e">
        <f>VLOOKUP(Audit!#REF!,$V$3:$AE$12,7,FALSE) &amp; VLOOKUP(Audit!#REF!,$V$13:$AE$22,7,FALSE)&amp;IF(Audit!#REF!=10,Audit!#REF!&amp;Audit!#REF!,"")</f>
        <v>#REF!</v>
      </c>
      <c r="I1123" s="17" t="e">
        <f>VLOOKUP(Audit!#REF!,$V$3:$AE$12,8,FALSE) &amp; Audit!#REF! &amp; VLOOKUP(Audit!#REF!,$V$13:$AE$22,8,FALSE)&amp;IF(Audit!#REF!=10,Audit!#REF!&amp;Audit!#REF!,"")</f>
        <v>#REF!</v>
      </c>
      <c r="J1123" s="17" t="e">
        <f>VLOOKUP(Audit!#REF!,$V$3:$AE$12,9,FALSE) &amp; VLOOKUP(Audit!#REF!,$V$13:$AE$22,9,FALSE) &amp; IF(Audit!#REF!=10,Audit!#REF!&amp;Audit!#REF!,"") &amp; IF(Audit!#REF!&lt;&gt;1,U1123,"")</f>
        <v>#REF!</v>
      </c>
      <c r="K1123" s="17" t="e">
        <f>VLOOKUP(Audit!#REF!,$V$3:$AE$12,10,FALSE) &amp; Audit!#REF! &amp; VLOOKUP(Audit!#REF!,$V$13:$AE$22,10,FALSE) &amp; IF(Audit!#REF!=10,Audit!#REF!&amp;Audit!#REF!,"") &amp; IF(Audit!#REF!&lt;&gt;1,U1123,"")</f>
        <v>#REF!</v>
      </c>
      <c r="L1123" s="10" t="e">
        <f>Audit!#REF!</f>
        <v>#REF!</v>
      </c>
      <c r="M1123" s="10" t="e">
        <f t="shared" si="521"/>
        <v>#REF!</v>
      </c>
      <c r="N1123" s="10" t="e">
        <f t="shared" si="522"/>
        <v>#REF!</v>
      </c>
      <c r="O1123" s="10" t="e">
        <f t="shared" si="523"/>
        <v>#REF!</v>
      </c>
      <c r="P1123" s="10" t="e">
        <f t="shared" si="524"/>
        <v>#REF!</v>
      </c>
      <c r="Q1123" s="10" t="e">
        <f t="shared" si="525"/>
        <v>#REF!</v>
      </c>
      <c r="R1123" s="10" t="e">
        <f t="shared" si="526"/>
        <v>#REF!</v>
      </c>
      <c r="S1123" s="10" t="e">
        <f t="shared" si="527"/>
        <v>#REF!</v>
      </c>
      <c r="T1123" s="10" t="e">
        <f t="shared" si="528"/>
        <v>#REF!</v>
      </c>
      <c r="U1123" s="17" t="e">
        <f>IF(Audit!#REF!="","",VLOOKUP(Audit!#REF!,$W$26:$X$35,2,FALSE)) &amp; Audit!#REF! &amp; IF(Audit!#REF!="","",IF(Audit!#REF!&lt;=1.4,VLOOKUP(Audit!#REF!,$W$38:X1168,2,FALSE),VLOOKUP(Audit!#REF!,$W$51:$X$61,2,FALSE))) &amp; IF(Audit!#REF!="","",VLOOKUP(Audit!#REF!,$Y$26:$Z$35,2,FALSE) &amp; Audit!#REF! &amp; IF(Audit!#REF!="","",IF(Audit!#REF!&lt;=1.4,VLOOKUP(Audit!#REF!,$Y$38:$Z$48,2,FALSE),VLOOKUP(Audit!#REF!,$Y$51:$Z$61,2,FALSE))))</f>
        <v>#REF!</v>
      </c>
      <c r="V1123" s="21"/>
      <c r="AH1123" s="49" t="e">
        <f>Audit!#REF!</f>
        <v>#REF!</v>
      </c>
      <c r="AI1123" s="50" t="e">
        <f>VLOOKUP(Audit!#REF!,$V$3:$AE$12,2,FALSE)&amp; IF(Audit!#REF!=10,Audit!#REF!,"")</f>
        <v>#REF!</v>
      </c>
      <c r="AJ1123" s="50" t="e">
        <f>VLOOKUP(Audit!#REF!,$V$13:$AE$22,2,FALSE)&amp; IF(Audit!#REF!=10,Audit!#REF!,"")</f>
        <v>#REF!</v>
      </c>
      <c r="AK1123" s="47" t="e">
        <f t="shared" si="529"/>
        <v>#REF!</v>
      </c>
      <c r="AL1123" s="50" t="e">
        <f>VLOOKUP(Audit!#REF!,$V$3:$AE$12,3,FALSE)&amp; IF(Audit!#REF!=10,Audit!#REF!,"")</f>
        <v>#REF!</v>
      </c>
      <c r="AM1123" s="50" t="e">
        <f>VLOOKUP(Audit!#REF!,$V$13:$AE$22,3,FALSE)&amp; IF(Audit!#REF!=10,Audit!#REF!,"")</f>
        <v>#REF!</v>
      </c>
      <c r="AN1123" s="47" t="e">
        <f t="shared" si="530"/>
        <v>#REF!</v>
      </c>
      <c r="AO1123" s="50" t="e">
        <f>VLOOKUP(Audit!#REF!,$V$3:$AE$12,4,FALSE) &amp;  Audit!#REF! &amp; IF(Audit!#REF!=10,Audit!#REF!,"")</f>
        <v>#REF!</v>
      </c>
      <c r="AP1123" s="50" t="e">
        <f>VLOOKUP(Audit!#REF!,$V$13:$AE$22,4,FALSE)&amp; IF(Audit!#REF!=10,Audit!#REF!,"")</f>
        <v>#REF!</v>
      </c>
      <c r="AQ1123" s="47" t="e">
        <f t="shared" si="531"/>
        <v>#REF!</v>
      </c>
      <c r="AR1123" s="50" t="e">
        <f>VLOOKUP(Audit!#REF!,$V$3:$AE$12,5,FALSE)&amp; IF(Audit!#REF!=10,Audit!#REF!,"")</f>
        <v>#REF!</v>
      </c>
      <c r="AS1123" s="50" t="e">
        <f>VLOOKUP(Audit!#REF!,$V$13:$AE$22,5,FALSE)&amp; IF(Audit!#REF!=10,Audit!#REF!,"")</f>
        <v>#REF!</v>
      </c>
      <c r="AT1123" s="47" t="e">
        <f t="shared" si="532"/>
        <v>#REF!</v>
      </c>
      <c r="AU1123" s="50" t="e">
        <f>VLOOKUP(Audit!#REF!,$V$3:$AE$12,6,FALSE)&amp; IF(Audit!#REF!=10,Audit!#REF!,"")</f>
        <v>#REF!</v>
      </c>
      <c r="AV1123" s="50" t="e">
        <f>VLOOKUP(Audit!#REF!,$V$13:$AE$22,6,FALSE)&amp; IF(Audit!#REF!=10,Audit!#REF!,"")</f>
        <v>#REF!</v>
      </c>
      <c r="AW1123" s="47" t="e">
        <f t="shared" si="533"/>
        <v>#REF!</v>
      </c>
      <c r="AX1123" s="50" t="e">
        <f>VLOOKUP(Audit!#REF!,$V$3:$AE$12,7,FALSE)&amp; IF(Audit!#REF!=10,Audit!#REF!,"")</f>
        <v>#REF!</v>
      </c>
      <c r="AY1123" s="50" t="e">
        <f>VLOOKUP(Audit!#REF!,$V$13:$AE$22,7,FALSE) &amp; IF(Audit!#REF!=10,Audit!#REF!,"")</f>
        <v>#REF!</v>
      </c>
      <c r="AZ1123" s="47" t="e">
        <f t="shared" si="534"/>
        <v>#REF!</v>
      </c>
      <c r="BA1123" s="50" t="e">
        <f>VLOOKUP(Audit!#REF!,$V$3:$AE$12,8,FALSE)&amp; Audit!#REF! &amp; IF(Audit!#REF!=10,Audit!#REF!,"")</f>
        <v>#REF!</v>
      </c>
      <c r="BB1123" s="50" t="e">
        <f>VLOOKUP(Audit!#REF!,$V$13:$AE$22,8,FALSE) &amp; IF(Audit!#REF!=10,Audit!#REF!,"")</f>
        <v>#REF!</v>
      </c>
      <c r="BC1123" s="47" t="e">
        <f t="shared" si="535"/>
        <v>#REF!</v>
      </c>
      <c r="BD1123" s="50" t="e">
        <f>VLOOKUP(Audit!#REF!,$V$3:$AE$12,9,FALSE)&amp; IF(Audit!#REF!=10,Audit!#REF!,"")</f>
        <v>#REF!</v>
      </c>
      <c r="BE1123" s="50" t="e">
        <f>VLOOKUP(Audit!#REF!,$V$13:$AE$22,9,FALSE) &amp; IF(Audit!#REF!=10,Audit!#REF!,"") &amp; IF(Audit!#REF!&lt;&gt;1,U1123,"")</f>
        <v>#REF!</v>
      </c>
      <c r="BF1123" s="47" t="e">
        <f t="shared" si="536"/>
        <v>#REF!</v>
      </c>
      <c r="BG1123" s="50" t="e">
        <f>VLOOKUP(Audit!#REF!,$V$3:$AE$12,10,FALSE) &amp; Audit!#REF! &amp; IF(Audit!#REF!=10,Audit!#REF!,"")</f>
        <v>#REF!</v>
      </c>
      <c r="BH1123" s="50" t="e">
        <f>VLOOKUP(Audit!#REF!,$V$13:$AE$22,10,FALSE) &amp; IF(Audit!#REF!=10,Audit!#REF!,"") &amp; IF(Audit!#REF!&lt;&gt;1,U1123,"")</f>
        <v>#REF!</v>
      </c>
      <c r="BI1123" s="47" t="e">
        <f t="shared" si="537"/>
        <v>#REF!</v>
      </c>
      <c r="BJ1123" s="48" t="str">
        <f t="shared" si="538"/>
        <v/>
      </c>
      <c r="BK1123" s="48" t="str">
        <f t="shared" si="539"/>
        <v/>
      </c>
      <c r="BL1123" s="48" t="str">
        <f t="shared" si="540"/>
        <v/>
      </c>
      <c r="BM1123" s="48" t="str">
        <f t="shared" si="541"/>
        <v/>
      </c>
      <c r="BN1123" s="48" t="str">
        <f t="shared" si="542"/>
        <v/>
      </c>
      <c r="BO1123" s="48" t="str">
        <f t="shared" si="543"/>
        <v/>
      </c>
      <c r="BP1123" s="48" t="str">
        <f t="shared" si="544"/>
        <v/>
      </c>
      <c r="BQ1123" s="48" t="str">
        <f t="shared" si="545"/>
        <v/>
      </c>
      <c r="BR1123" s="48" t="str">
        <f t="shared" si="546"/>
        <v/>
      </c>
      <c r="BS1123" s="48" t="str">
        <f t="shared" si="547"/>
        <v/>
      </c>
      <c r="BT1123" s="48" t="str">
        <f t="shared" si="548"/>
        <v/>
      </c>
      <c r="BU1123" s="48" t="str">
        <f t="shared" si="549"/>
        <v/>
      </c>
    </row>
    <row r="1124" spans="1:73">
      <c r="A1124" s="10" t="e">
        <f>Audit!#REF!</f>
        <v>#REF!</v>
      </c>
      <c r="B1124" s="10" t="e">
        <f t="shared" si="520"/>
        <v>#REF!</v>
      </c>
      <c r="C1124" s="17" t="e">
        <f>VLOOKUP(Audit!#REF!,$V$3:$AE$12,2,FALSE) &amp; VLOOKUP(Audit!#REF!,$V$13:$AE$22,2,FALSE)&amp; IF(Audit!#REF!=10,Audit!#REF!&amp;Audit!#REF!,"")</f>
        <v>#REF!</v>
      </c>
      <c r="D1124" s="17" t="e">
        <f>VLOOKUP(Audit!#REF!,$V$3:$AE$12,3,FALSE) &amp; VLOOKUP(Audit!#REF!,$V$13:$AE$22,3,FALSE) &amp;IF(Audit!#REF!=10,Audit!#REF!&amp;Audit!#REF!,"")</f>
        <v>#REF!</v>
      </c>
      <c r="E1124" s="17" t="e">
        <f>VLOOKUP(Audit!#REF!,$V$3:$AE$12,4,FALSE)&amp; Audit!#REF! &amp; VLOOKUP(Audit!#REF!,$V$13:$AE$22,4,FALSE)&amp; IF(Audit!#REF!=10,Audit!#REF!&amp;Audit!#REF!,"")</f>
        <v>#REF!</v>
      </c>
      <c r="F1124" s="17" t="e">
        <f>VLOOKUP(Audit!#REF!,$V$3:$AE$12,5,FALSE) &amp; VLOOKUP(Audit!#REF!,$V$13:$AE$22,5,FALSE)&amp; IF(Audit!#REF!=10,Audit!#REF!&amp;Audit!#REF!,"")</f>
        <v>#REF!</v>
      </c>
      <c r="G1124" s="17" t="e">
        <f>VLOOKUP(Audit!#REF!,$V$3:$AE$12,6,FALSE) &amp; VLOOKUP(Audit!#REF!,$V$13:$AE$22,6,FALSE)&amp; IF(Audit!#REF!=10,Audit!#REF!&amp;Audit!#REF!,"")</f>
        <v>#REF!</v>
      </c>
      <c r="H1124" s="17" t="e">
        <f>VLOOKUP(Audit!#REF!,$V$3:$AE$12,7,FALSE) &amp; VLOOKUP(Audit!#REF!,$V$13:$AE$22,7,FALSE)&amp;IF(Audit!#REF!=10,Audit!#REF!&amp;Audit!#REF!,"")</f>
        <v>#REF!</v>
      </c>
      <c r="I1124" s="17" t="e">
        <f>VLOOKUP(Audit!#REF!,$V$3:$AE$12,8,FALSE) &amp; Audit!#REF! &amp; VLOOKUP(Audit!#REF!,$V$13:$AE$22,8,FALSE)&amp;IF(Audit!#REF!=10,Audit!#REF!&amp;Audit!#REF!,"")</f>
        <v>#REF!</v>
      </c>
      <c r="J1124" s="17" t="e">
        <f>VLOOKUP(Audit!#REF!,$V$3:$AE$12,9,FALSE) &amp; VLOOKUP(Audit!#REF!,$V$13:$AE$22,9,FALSE) &amp; IF(Audit!#REF!=10,Audit!#REF!&amp;Audit!#REF!,"") &amp; IF(Audit!#REF!&lt;&gt;1,U1124,"")</f>
        <v>#REF!</v>
      </c>
      <c r="K1124" s="17" t="e">
        <f>VLOOKUP(Audit!#REF!,$V$3:$AE$12,10,FALSE) &amp; Audit!#REF! &amp; VLOOKUP(Audit!#REF!,$V$13:$AE$22,10,FALSE) &amp; IF(Audit!#REF!=10,Audit!#REF!&amp;Audit!#REF!,"") &amp; IF(Audit!#REF!&lt;&gt;1,U1124,"")</f>
        <v>#REF!</v>
      </c>
      <c r="L1124" s="10" t="e">
        <f>Audit!#REF!</f>
        <v>#REF!</v>
      </c>
      <c r="M1124" s="10" t="e">
        <f t="shared" si="521"/>
        <v>#REF!</v>
      </c>
      <c r="N1124" s="10" t="e">
        <f t="shared" si="522"/>
        <v>#REF!</v>
      </c>
      <c r="O1124" s="10" t="e">
        <f t="shared" si="523"/>
        <v>#REF!</v>
      </c>
      <c r="P1124" s="10" t="e">
        <f t="shared" si="524"/>
        <v>#REF!</v>
      </c>
      <c r="Q1124" s="10" t="e">
        <f t="shared" si="525"/>
        <v>#REF!</v>
      </c>
      <c r="R1124" s="10" t="e">
        <f t="shared" si="526"/>
        <v>#REF!</v>
      </c>
      <c r="S1124" s="10" t="e">
        <f t="shared" si="527"/>
        <v>#REF!</v>
      </c>
      <c r="T1124" s="10" t="e">
        <f t="shared" si="528"/>
        <v>#REF!</v>
      </c>
      <c r="U1124" s="17" t="e">
        <f>IF(Audit!#REF!="","",VLOOKUP(Audit!#REF!,$W$26:$X$35,2,FALSE)) &amp; Audit!#REF! &amp; IF(Audit!#REF!="","",IF(Audit!#REF!&lt;=1.4,VLOOKUP(Audit!#REF!,$W$38:X1169,2,FALSE),VLOOKUP(Audit!#REF!,$W$51:$X$61,2,FALSE))) &amp; IF(Audit!#REF!="","",VLOOKUP(Audit!#REF!,$Y$26:$Z$35,2,FALSE) &amp; Audit!#REF! &amp; IF(Audit!#REF!="","",IF(Audit!#REF!&lt;=1.4,VLOOKUP(Audit!#REF!,$Y$38:$Z$48,2,FALSE),VLOOKUP(Audit!#REF!,$Y$51:$Z$61,2,FALSE))))</f>
        <v>#REF!</v>
      </c>
      <c r="V1124" s="21"/>
      <c r="AH1124" s="49" t="e">
        <f>Audit!#REF!</f>
        <v>#REF!</v>
      </c>
      <c r="AI1124" s="50" t="e">
        <f>VLOOKUP(Audit!#REF!,$V$3:$AE$12,2,FALSE)&amp; IF(Audit!#REF!=10,Audit!#REF!,"")</f>
        <v>#REF!</v>
      </c>
      <c r="AJ1124" s="50" t="e">
        <f>VLOOKUP(Audit!#REF!,$V$13:$AE$22,2,FALSE)&amp; IF(Audit!#REF!=10,Audit!#REF!,"")</f>
        <v>#REF!</v>
      </c>
      <c r="AK1124" s="47" t="e">
        <f t="shared" si="529"/>
        <v>#REF!</v>
      </c>
      <c r="AL1124" s="50" t="e">
        <f>VLOOKUP(Audit!#REF!,$V$3:$AE$12,3,FALSE)&amp; IF(Audit!#REF!=10,Audit!#REF!,"")</f>
        <v>#REF!</v>
      </c>
      <c r="AM1124" s="50" t="e">
        <f>VLOOKUP(Audit!#REF!,$V$13:$AE$22,3,FALSE)&amp; IF(Audit!#REF!=10,Audit!#REF!,"")</f>
        <v>#REF!</v>
      </c>
      <c r="AN1124" s="47" t="e">
        <f t="shared" si="530"/>
        <v>#REF!</v>
      </c>
      <c r="AO1124" s="50" t="e">
        <f>VLOOKUP(Audit!#REF!,$V$3:$AE$12,4,FALSE) &amp;  Audit!#REF! &amp; IF(Audit!#REF!=10,Audit!#REF!,"")</f>
        <v>#REF!</v>
      </c>
      <c r="AP1124" s="50" t="e">
        <f>VLOOKUP(Audit!#REF!,$V$13:$AE$22,4,FALSE)&amp; IF(Audit!#REF!=10,Audit!#REF!,"")</f>
        <v>#REF!</v>
      </c>
      <c r="AQ1124" s="47" t="e">
        <f t="shared" si="531"/>
        <v>#REF!</v>
      </c>
      <c r="AR1124" s="50" t="e">
        <f>VLOOKUP(Audit!#REF!,$V$3:$AE$12,5,FALSE)&amp; IF(Audit!#REF!=10,Audit!#REF!,"")</f>
        <v>#REF!</v>
      </c>
      <c r="AS1124" s="50" t="e">
        <f>VLOOKUP(Audit!#REF!,$V$13:$AE$22,5,FALSE)&amp; IF(Audit!#REF!=10,Audit!#REF!,"")</f>
        <v>#REF!</v>
      </c>
      <c r="AT1124" s="47" t="e">
        <f t="shared" si="532"/>
        <v>#REF!</v>
      </c>
      <c r="AU1124" s="50" t="e">
        <f>VLOOKUP(Audit!#REF!,$V$3:$AE$12,6,FALSE)&amp; IF(Audit!#REF!=10,Audit!#REF!,"")</f>
        <v>#REF!</v>
      </c>
      <c r="AV1124" s="50" t="e">
        <f>VLOOKUP(Audit!#REF!,$V$13:$AE$22,6,FALSE)&amp; IF(Audit!#REF!=10,Audit!#REF!,"")</f>
        <v>#REF!</v>
      </c>
      <c r="AW1124" s="47" t="e">
        <f t="shared" si="533"/>
        <v>#REF!</v>
      </c>
      <c r="AX1124" s="50" t="e">
        <f>VLOOKUP(Audit!#REF!,$V$3:$AE$12,7,FALSE)&amp; IF(Audit!#REF!=10,Audit!#REF!,"")</f>
        <v>#REF!</v>
      </c>
      <c r="AY1124" s="50" t="e">
        <f>VLOOKUP(Audit!#REF!,$V$13:$AE$22,7,FALSE) &amp; IF(Audit!#REF!=10,Audit!#REF!,"")</f>
        <v>#REF!</v>
      </c>
      <c r="AZ1124" s="47" t="e">
        <f t="shared" si="534"/>
        <v>#REF!</v>
      </c>
      <c r="BA1124" s="50" t="e">
        <f>VLOOKUP(Audit!#REF!,$V$3:$AE$12,8,FALSE)&amp; Audit!#REF! &amp; IF(Audit!#REF!=10,Audit!#REF!,"")</f>
        <v>#REF!</v>
      </c>
      <c r="BB1124" s="50" t="e">
        <f>VLOOKUP(Audit!#REF!,$V$13:$AE$22,8,FALSE) &amp; IF(Audit!#REF!=10,Audit!#REF!,"")</f>
        <v>#REF!</v>
      </c>
      <c r="BC1124" s="47" t="e">
        <f t="shared" si="535"/>
        <v>#REF!</v>
      </c>
      <c r="BD1124" s="50" t="e">
        <f>VLOOKUP(Audit!#REF!,$V$3:$AE$12,9,FALSE)&amp; IF(Audit!#REF!=10,Audit!#REF!,"")</f>
        <v>#REF!</v>
      </c>
      <c r="BE1124" s="50" t="e">
        <f>VLOOKUP(Audit!#REF!,$V$13:$AE$22,9,FALSE) &amp; IF(Audit!#REF!=10,Audit!#REF!,"") &amp; IF(Audit!#REF!&lt;&gt;1,U1124,"")</f>
        <v>#REF!</v>
      </c>
      <c r="BF1124" s="47" t="e">
        <f t="shared" si="536"/>
        <v>#REF!</v>
      </c>
      <c r="BG1124" s="50" t="e">
        <f>VLOOKUP(Audit!#REF!,$V$3:$AE$12,10,FALSE) &amp; Audit!#REF! &amp; IF(Audit!#REF!=10,Audit!#REF!,"")</f>
        <v>#REF!</v>
      </c>
      <c r="BH1124" s="50" t="e">
        <f>VLOOKUP(Audit!#REF!,$V$13:$AE$22,10,FALSE) &amp; IF(Audit!#REF!=10,Audit!#REF!,"") &amp; IF(Audit!#REF!&lt;&gt;1,U1124,"")</f>
        <v>#REF!</v>
      </c>
      <c r="BI1124" s="47" t="e">
        <f t="shared" si="537"/>
        <v>#REF!</v>
      </c>
      <c r="BJ1124" s="48" t="str">
        <f t="shared" si="538"/>
        <v/>
      </c>
      <c r="BK1124" s="48" t="str">
        <f t="shared" si="539"/>
        <v/>
      </c>
      <c r="BL1124" s="48" t="str">
        <f t="shared" si="540"/>
        <v/>
      </c>
      <c r="BM1124" s="48" t="str">
        <f t="shared" si="541"/>
        <v/>
      </c>
      <c r="BN1124" s="48" t="str">
        <f t="shared" si="542"/>
        <v/>
      </c>
      <c r="BO1124" s="48" t="str">
        <f t="shared" si="543"/>
        <v/>
      </c>
      <c r="BP1124" s="48" t="str">
        <f t="shared" si="544"/>
        <v/>
      </c>
      <c r="BQ1124" s="48" t="str">
        <f t="shared" si="545"/>
        <v/>
      </c>
      <c r="BR1124" s="48" t="str">
        <f t="shared" si="546"/>
        <v/>
      </c>
      <c r="BS1124" s="48" t="str">
        <f t="shared" si="547"/>
        <v/>
      </c>
      <c r="BT1124" s="48" t="str">
        <f t="shared" si="548"/>
        <v/>
      </c>
      <c r="BU1124" s="48" t="str">
        <f t="shared" si="549"/>
        <v/>
      </c>
    </row>
    <row r="1125" spans="1:73">
      <c r="A1125" s="10" t="e">
        <f>Audit!#REF!</f>
        <v>#REF!</v>
      </c>
      <c r="B1125" s="10" t="e">
        <f t="shared" si="520"/>
        <v>#REF!</v>
      </c>
      <c r="C1125" s="17" t="e">
        <f>VLOOKUP(Audit!#REF!,$V$3:$AE$12,2,FALSE) &amp; VLOOKUP(Audit!#REF!,$V$13:$AE$22,2,FALSE)&amp; IF(Audit!#REF!=10,Audit!#REF!&amp;Audit!#REF!,"")</f>
        <v>#REF!</v>
      </c>
      <c r="D1125" s="17" t="e">
        <f>VLOOKUP(Audit!#REF!,$V$3:$AE$12,3,FALSE) &amp; VLOOKUP(Audit!#REF!,$V$13:$AE$22,3,FALSE) &amp;IF(Audit!#REF!=10,Audit!#REF!&amp;Audit!#REF!,"")</f>
        <v>#REF!</v>
      </c>
      <c r="E1125" s="17" t="e">
        <f>VLOOKUP(Audit!#REF!,$V$3:$AE$12,4,FALSE)&amp; Audit!#REF! &amp; VLOOKUP(Audit!#REF!,$V$13:$AE$22,4,FALSE)&amp; IF(Audit!#REF!=10,Audit!#REF!&amp;Audit!#REF!,"")</f>
        <v>#REF!</v>
      </c>
      <c r="F1125" s="17" t="e">
        <f>VLOOKUP(Audit!#REF!,$V$3:$AE$12,5,FALSE) &amp; VLOOKUP(Audit!#REF!,$V$13:$AE$22,5,FALSE)&amp; IF(Audit!#REF!=10,Audit!#REF!&amp;Audit!#REF!,"")</f>
        <v>#REF!</v>
      </c>
      <c r="G1125" s="17" t="e">
        <f>VLOOKUP(Audit!#REF!,$V$3:$AE$12,6,FALSE) &amp; VLOOKUP(Audit!#REF!,$V$13:$AE$22,6,FALSE)&amp; IF(Audit!#REF!=10,Audit!#REF!&amp;Audit!#REF!,"")</f>
        <v>#REF!</v>
      </c>
      <c r="H1125" s="17" t="e">
        <f>VLOOKUP(Audit!#REF!,$V$3:$AE$12,7,FALSE) &amp; VLOOKUP(Audit!#REF!,$V$13:$AE$22,7,FALSE)&amp;IF(Audit!#REF!=10,Audit!#REF!&amp;Audit!#REF!,"")</f>
        <v>#REF!</v>
      </c>
      <c r="I1125" s="17" t="e">
        <f>VLOOKUP(Audit!#REF!,$V$3:$AE$12,8,FALSE) &amp; Audit!#REF! &amp; VLOOKUP(Audit!#REF!,$V$13:$AE$22,8,FALSE)&amp;IF(Audit!#REF!=10,Audit!#REF!&amp;Audit!#REF!,"")</f>
        <v>#REF!</v>
      </c>
      <c r="J1125" s="17" t="e">
        <f>VLOOKUP(Audit!#REF!,$V$3:$AE$12,9,FALSE) &amp; VLOOKUP(Audit!#REF!,$V$13:$AE$22,9,FALSE) &amp; IF(Audit!#REF!=10,Audit!#REF!&amp;Audit!#REF!,"") &amp; IF(Audit!#REF!&lt;&gt;1,U1125,"")</f>
        <v>#REF!</v>
      </c>
      <c r="K1125" s="17" t="e">
        <f>VLOOKUP(Audit!#REF!,$V$3:$AE$12,10,FALSE) &amp; Audit!#REF! &amp; VLOOKUP(Audit!#REF!,$V$13:$AE$22,10,FALSE) &amp; IF(Audit!#REF!=10,Audit!#REF!&amp;Audit!#REF!,"") &amp; IF(Audit!#REF!&lt;&gt;1,U1125,"")</f>
        <v>#REF!</v>
      </c>
      <c r="L1125" s="10" t="e">
        <f>Audit!#REF!</f>
        <v>#REF!</v>
      </c>
      <c r="M1125" s="10" t="e">
        <f t="shared" si="521"/>
        <v>#REF!</v>
      </c>
      <c r="N1125" s="10" t="e">
        <f t="shared" si="522"/>
        <v>#REF!</v>
      </c>
      <c r="O1125" s="10" t="e">
        <f t="shared" si="523"/>
        <v>#REF!</v>
      </c>
      <c r="P1125" s="10" t="e">
        <f t="shared" si="524"/>
        <v>#REF!</v>
      </c>
      <c r="Q1125" s="10" t="e">
        <f t="shared" si="525"/>
        <v>#REF!</v>
      </c>
      <c r="R1125" s="10" t="e">
        <f t="shared" si="526"/>
        <v>#REF!</v>
      </c>
      <c r="S1125" s="10" t="e">
        <f t="shared" si="527"/>
        <v>#REF!</v>
      </c>
      <c r="T1125" s="10" t="e">
        <f t="shared" si="528"/>
        <v>#REF!</v>
      </c>
      <c r="U1125" s="17" t="e">
        <f>IF(Audit!#REF!="","",VLOOKUP(Audit!#REF!,$W$26:$X$35,2,FALSE)) &amp; Audit!#REF! &amp; IF(Audit!#REF!="","",IF(Audit!#REF!&lt;=1.4,VLOOKUP(Audit!#REF!,$W$38:X1170,2,FALSE),VLOOKUP(Audit!#REF!,$W$51:$X$61,2,FALSE))) &amp; IF(Audit!#REF!="","",VLOOKUP(Audit!#REF!,$Y$26:$Z$35,2,FALSE) &amp; Audit!#REF! &amp; IF(Audit!#REF!="","",IF(Audit!#REF!&lt;=1.4,VLOOKUP(Audit!#REF!,$Y$38:$Z$48,2,FALSE),VLOOKUP(Audit!#REF!,$Y$51:$Z$61,2,FALSE))))</f>
        <v>#REF!</v>
      </c>
      <c r="V1125" s="21"/>
      <c r="AH1125" s="49" t="e">
        <f>Audit!#REF!</f>
        <v>#REF!</v>
      </c>
      <c r="AI1125" s="50" t="e">
        <f>VLOOKUP(Audit!#REF!,$V$3:$AE$12,2,FALSE)&amp; IF(Audit!#REF!=10,Audit!#REF!,"")</f>
        <v>#REF!</v>
      </c>
      <c r="AJ1125" s="50" t="e">
        <f>VLOOKUP(Audit!#REF!,$V$13:$AE$22,2,FALSE)&amp; IF(Audit!#REF!=10,Audit!#REF!,"")</f>
        <v>#REF!</v>
      </c>
      <c r="AK1125" s="47" t="e">
        <f t="shared" si="529"/>
        <v>#REF!</v>
      </c>
      <c r="AL1125" s="50" t="e">
        <f>VLOOKUP(Audit!#REF!,$V$3:$AE$12,3,FALSE)&amp; IF(Audit!#REF!=10,Audit!#REF!,"")</f>
        <v>#REF!</v>
      </c>
      <c r="AM1125" s="50" t="e">
        <f>VLOOKUP(Audit!#REF!,$V$13:$AE$22,3,FALSE)&amp; IF(Audit!#REF!=10,Audit!#REF!,"")</f>
        <v>#REF!</v>
      </c>
      <c r="AN1125" s="47" t="e">
        <f t="shared" si="530"/>
        <v>#REF!</v>
      </c>
      <c r="AO1125" s="50" t="e">
        <f>VLOOKUP(Audit!#REF!,$V$3:$AE$12,4,FALSE) &amp;  Audit!#REF! &amp; IF(Audit!#REF!=10,Audit!#REF!,"")</f>
        <v>#REF!</v>
      </c>
      <c r="AP1125" s="50" t="e">
        <f>VLOOKUP(Audit!#REF!,$V$13:$AE$22,4,FALSE)&amp; IF(Audit!#REF!=10,Audit!#REF!,"")</f>
        <v>#REF!</v>
      </c>
      <c r="AQ1125" s="47" t="e">
        <f t="shared" si="531"/>
        <v>#REF!</v>
      </c>
      <c r="AR1125" s="50" t="e">
        <f>VLOOKUP(Audit!#REF!,$V$3:$AE$12,5,FALSE)&amp; IF(Audit!#REF!=10,Audit!#REF!,"")</f>
        <v>#REF!</v>
      </c>
      <c r="AS1125" s="50" t="e">
        <f>VLOOKUP(Audit!#REF!,$V$13:$AE$22,5,FALSE)&amp; IF(Audit!#REF!=10,Audit!#REF!,"")</f>
        <v>#REF!</v>
      </c>
      <c r="AT1125" s="47" t="e">
        <f t="shared" si="532"/>
        <v>#REF!</v>
      </c>
      <c r="AU1125" s="50" t="e">
        <f>VLOOKUP(Audit!#REF!,$V$3:$AE$12,6,FALSE)&amp; IF(Audit!#REF!=10,Audit!#REF!,"")</f>
        <v>#REF!</v>
      </c>
      <c r="AV1125" s="50" t="e">
        <f>VLOOKUP(Audit!#REF!,$V$13:$AE$22,6,FALSE)&amp; IF(Audit!#REF!=10,Audit!#REF!,"")</f>
        <v>#REF!</v>
      </c>
      <c r="AW1125" s="47" t="e">
        <f t="shared" si="533"/>
        <v>#REF!</v>
      </c>
      <c r="AX1125" s="50" t="e">
        <f>VLOOKUP(Audit!#REF!,$V$3:$AE$12,7,FALSE)&amp; IF(Audit!#REF!=10,Audit!#REF!,"")</f>
        <v>#REF!</v>
      </c>
      <c r="AY1125" s="50" t="e">
        <f>VLOOKUP(Audit!#REF!,$V$13:$AE$22,7,FALSE) &amp; IF(Audit!#REF!=10,Audit!#REF!,"")</f>
        <v>#REF!</v>
      </c>
      <c r="AZ1125" s="47" t="e">
        <f t="shared" si="534"/>
        <v>#REF!</v>
      </c>
      <c r="BA1125" s="50" t="e">
        <f>VLOOKUP(Audit!#REF!,$V$3:$AE$12,8,FALSE)&amp; Audit!#REF! &amp; IF(Audit!#REF!=10,Audit!#REF!,"")</f>
        <v>#REF!</v>
      </c>
      <c r="BB1125" s="50" t="e">
        <f>VLOOKUP(Audit!#REF!,$V$13:$AE$22,8,FALSE) &amp; IF(Audit!#REF!=10,Audit!#REF!,"")</f>
        <v>#REF!</v>
      </c>
      <c r="BC1125" s="47" t="e">
        <f t="shared" si="535"/>
        <v>#REF!</v>
      </c>
      <c r="BD1125" s="50" t="e">
        <f>VLOOKUP(Audit!#REF!,$V$3:$AE$12,9,FALSE)&amp; IF(Audit!#REF!=10,Audit!#REF!,"")</f>
        <v>#REF!</v>
      </c>
      <c r="BE1125" s="50" t="e">
        <f>VLOOKUP(Audit!#REF!,$V$13:$AE$22,9,FALSE) &amp; IF(Audit!#REF!=10,Audit!#REF!,"") &amp; IF(Audit!#REF!&lt;&gt;1,U1125,"")</f>
        <v>#REF!</v>
      </c>
      <c r="BF1125" s="47" t="e">
        <f t="shared" si="536"/>
        <v>#REF!</v>
      </c>
      <c r="BG1125" s="50" t="e">
        <f>VLOOKUP(Audit!#REF!,$V$3:$AE$12,10,FALSE) &amp; Audit!#REF! &amp; IF(Audit!#REF!=10,Audit!#REF!,"")</f>
        <v>#REF!</v>
      </c>
      <c r="BH1125" s="50" t="e">
        <f>VLOOKUP(Audit!#REF!,$V$13:$AE$22,10,FALSE) &amp; IF(Audit!#REF!=10,Audit!#REF!,"") &amp; IF(Audit!#REF!&lt;&gt;1,U1125,"")</f>
        <v>#REF!</v>
      </c>
      <c r="BI1125" s="47" t="e">
        <f t="shared" si="537"/>
        <v>#REF!</v>
      </c>
      <c r="BJ1125" s="48" t="str">
        <f t="shared" si="538"/>
        <v/>
      </c>
      <c r="BK1125" s="48" t="str">
        <f t="shared" si="539"/>
        <v/>
      </c>
      <c r="BL1125" s="48" t="str">
        <f t="shared" si="540"/>
        <v/>
      </c>
      <c r="BM1125" s="48" t="str">
        <f t="shared" si="541"/>
        <v/>
      </c>
      <c r="BN1125" s="48" t="str">
        <f t="shared" si="542"/>
        <v/>
      </c>
      <c r="BO1125" s="48" t="str">
        <f t="shared" si="543"/>
        <v/>
      </c>
      <c r="BP1125" s="48" t="str">
        <f t="shared" si="544"/>
        <v/>
      </c>
      <c r="BQ1125" s="48" t="str">
        <f t="shared" si="545"/>
        <v/>
      </c>
      <c r="BR1125" s="48" t="str">
        <f t="shared" si="546"/>
        <v/>
      </c>
      <c r="BS1125" s="48" t="str">
        <f t="shared" si="547"/>
        <v/>
      </c>
      <c r="BT1125" s="48" t="str">
        <f t="shared" si="548"/>
        <v/>
      </c>
      <c r="BU1125" s="48" t="str">
        <f t="shared" si="549"/>
        <v/>
      </c>
    </row>
    <row r="1126" spans="1:73">
      <c r="A1126" s="10" t="e">
        <f>Audit!#REF!</f>
        <v>#REF!</v>
      </c>
      <c r="B1126" s="10" t="e">
        <f t="shared" si="520"/>
        <v>#REF!</v>
      </c>
      <c r="C1126" s="17" t="e">
        <f>VLOOKUP(Audit!#REF!,$V$3:$AE$12,2,FALSE) &amp; VLOOKUP(Audit!#REF!,$V$13:$AE$22,2,FALSE)&amp; IF(Audit!#REF!=10,Audit!#REF!&amp;Audit!#REF!,"")</f>
        <v>#REF!</v>
      </c>
      <c r="D1126" s="17" t="e">
        <f>VLOOKUP(Audit!#REF!,$V$3:$AE$12,3,FALSE) &amp; VLOOKUP(Audit!#REF!,$V$13:$AE$22,3,FALSE) &amp;IF(Audit!#REF!=10,Audit!#REF!&amp;Audit!#REF!,"")</f>
        <v>#REF!</v>
      </c>
      <c r="E1126" s="17" t="e">
        <f>VLOOKUP(Audit!#REF!,$V$3:$AE$12,4,FALSE)&amp; Audit!#REF! &amp; VLOOKUP(Audit!#REF!,$V$13:$AE$22,4,FALSE)&amp; IF(Audit!#REF!=10,Audit!#REF!&amp;Audit!#REF!,"")</f>
        <v>#REF!</v>
      </c>
      <c r="F1126" s="17" t="e">
        <f>VLOOKUP(Audit!#REF!,$V$3:$AE$12,5,FALSE) &amp; VLOOKUP(Audit!#REF!,$V$13:$AE$22,5,FALSE)&amp; IF(Audit!#REF!=10,Audit!#REF!&amp;Audit!#REF!,"")</f>
        <v>#REF!</v>
      </c>
      <c r="G1126" s="17" t="e">
        <f>VLOOKUP(Audit!#REF!,$V$3:$AE$12,6,FALSE) &amp; VLOOKUP(Audit!#REF!,$V$13:$AE$22,6,FALSE)&amp; IF(Audit!#REF!=10,Audit!#REF!&amp;Audit!#REF!,"")</f>
        <v>#REF!</v>
      </c>
      <c r="H1126" s="17" t="e">
        <f>VLOOKUP(Audit!#REF!,$V$3:$AE$12,7,FALSE) &amp; VLOOKUP(Audit!#REF!,$V$13:$AE$22,7,FALSE)&amp;IF(Audit!#REF!=10,Audit!#REF!&amp;Audit!#REF!,"")</f>
        <v>#REF!</v>
      </c>
      <c r="I1126" s="17" t="e">
        <f>VLOOKUP(Audit!#REF!,$V$3:$AE$12,8,FALSE) &amp; Audit!#REF! &amp; VLOOKUP(Audit!#REF!,$V$13:$AE$22,8,FALSE)&amp;IF(Audit!#REF!=10,Audit!#REF!&amp;Audit!#REF!,"")</f>
        <v>#REF!</v>
      </c>
      <c r="J1126" s="17" t="e">
        <f>VLOOKUP(Audit!#REF!,$V$3:$AE$12,9,FALSE) &amp; VLOOKUP(Audit!#REF!,$V$13:$AE$22,9,FALSE) &amp; IF(Audit!#REF!=10,Audit!#REF!&amp;Audit!#REF!,"") &amp; IF(Audit!#REF!&lt;&gt;1,U1126,"")</f>
        <v>#REF!</v>
      </c>
      <c r="K1126" s="17" t="e">
        <f>VLOOKUP(Audit!#REF!,$V$3:$AE$12,10,FALSE) &amp; Audit!#REF! &amp; VLOOKUP(Audit!#REF!,$V$13:$AE$22,10,FALSE) &amp; IF(Audit!#REF!=10,Audit!#REF!&amp;Audit!#REF!,"") &amp; IF(Audit!#REF!&lt;&gt;1,U1126,"")</f>
        <v>#REF!</v>
      </c>
      <c r="L1126" s="10" t="e">
        <f>Audit!#REF!</f>
        <v>#REF!</v>
      </c>
      <c r="M1126" s="10" t="e">
        <f t="shared" si="521"/>
        <v>#REF!</v>
      </c>
      <c r="N1126" s="10" t="e">
        <f t="shared" si="522"/>
        <v>#REF!</v>
      </c>
      <c r="O1126" s="10" t="e">
        <f t="shared" si="523"/>
        <v>#REF!</v>
      </c>
      <c r="P1126" s="10" t="e">
        <f t="shared" si="524"/>
        <v>#REF!</v>
      </c>
      <c r="Q1126" s="10" t="e">
        <f t="shared" si="525"/>
        <v>#REF!</v>
      </c>
      <c r="R1126" s="10" t="e">
        <f t="shared" si="526"/>
        <v>#REF!</v>
      </c>
      <c r="S1126" s="10" t="e">
        <f t="shared" si="527"/>
        <v>#REF!</v>
      </c>
      <c r="T1126" s="10" t="e">
        <f t="shared" si="528"/>
        <v>#REF!</v>
      </c>
      <c r="U1126" s="17" t="e">
        <f>IF(Audit!#REF!="","",VLOOKUP(Audit!#REF!,$W$26:$X$35,2,FALSE)) &amp; Audit!#REF! &amp; IF(Audit!#REF!="","",IF(Audit!#REF!&lt;=1.4,VLOOKUP(Audit!#REF!,$W$38:X1171,2,FALSE),VLOOKUP(Audit!#REF!,$W$51:$X$61,2,FALSE))) &amp; IF(Audit!#REF!="","",VLOOKUP(Audit!#REF!,$Y$26:$Z$35,2,FALSE) &amp; Audit!#REF! &amp; IF(Audit!#REF!="","",IF(Audit!#REF!&lt;=1.4,VLOOKUP(Audit!#REF!,$Y$38:$Z$48,2,FALSE),VLOOKUP(Audit!#REF!,$Y$51:$Z$61,2,FALSE))))</f>
        <v>#REF!</v>
      </c>
      <c r="V1126" s="21"/>
      <c r="AH1126" s="49" t="e">
        <f>Audit!#REF!</f>
        <v>#REF!</v>
      </c>
      <c r="AI1126" s="50" t="e">
        <f>VLOOKUP(Audit!#REF!,$V$3:$AE$12,2,FALSE)&amp; IF(Audit!#REF!=10,Audit!#REF!,"")</f>
        <v>#REF!</v>
      </c>
      <c r="AJ1126" s="50" t="e">
        <f>VLOOKUP(Audit!#REF!,$V$13:$AE$22,2,FALSE)&amp; IF(Audit!#REF!=10,Audit!#REF!,"")</f>
        <v>#REF!</v>
      </c>
      <c r="AK1126" s="47" t="e">
        <f t="shared" si="529"/>
        <v>#REF!</v>
      </c>
      <c r="AL1126" s="50" t="e">
        <f>VLOOKUP(Audit!#REF!,$V$3:$AE$12,3,FALSE)&amp; IF(Audit!#REF!=10,Audit!#REF!,"")</f>
        <v>#REF!</v>
      </c>
      <c r="AM1126" s="50" t="e">
        <f>VLOOKUP(Audit!#REF!,$V$13:$AE$22,3,FALSE)&amp; IF(Audit!#REF!=10,Audit!#REF!,"")</f>
        <v>#REF!</v>
      </c>
      <c r="AN1126" s="47" t="e">
        <f t="shared" si="530"/>
        <v>#REF!</v>
      </c>
      <c r="AO1126" s="50" t="e">
        <f>VLOOKUP(Audit!#REF!,$V$3:$AE$12,4,FALSE) &amp;  Audit!#REF! &amp; IF(Audit!#REF!=10,Audit!#REF!,"")</f>
        <v>#REF!</v>
      </c>
      <c r="AP1126" s="50" t="e">
        <f>VLOOKUP(Audit!#REF!,$V$13:$AE$22,4,FALSE)&amp; IF(Audit!#REF!=10,Audit!#REF!,"")</f>
        <v>#REF!</v>
      </c>
      <c r="AQ1126" s="47" t="e">
        <f t="shared" si="531"/>
        <v>#REF!</v>
      </c>
      <c r="AR1126" s="50" t="e">
        <f>VLOOKUP(Audit!#REF!,$V$3:$AE$12,5,FALSE)&amp; IF(Audit!#REF!=10,Audit!#REF!,"")</f>
        <v>#REF!</v>
      </c>
      <c r="AS1126" s="50" t="e">
        <f>VLOOKUP(Audit!#REF!,$V$13:$AE$22,5,FALSE)&amp; IF(Audit!#REF!=10,Audit!#REF!,"")</f>
        <v>#REF!</v>
      </c>
      <c r="AT1126" s="47" t="e">
        <f t="shared" si="532"/>
        <v>#REF!</v>
      </c>
      <c r="AU1126" s="50" t="e">
        <f>VLOOKUP(Audit!#REF!,$V$3:$AE$12,6,FALSE)&amp; IF(Audit!#REF!=10,Audit!#REF!,"")</f>
        <v>#REF!</v>
      </c>
      <c r="AV1126" s="50" t="e">
        <f>VLOOKUP(Audit!#REF!,$V$13:$AE$22,6,FALSE)&amp; IF(Audit!#REF!=10,Audit!#REF!,"")</f>
        <v>#REF!</v>
      </c>
      <c r="AW1126" s="47" t="e">
        <f t="shared" si="533"/>
        <v>#REF!</v>
      </c>
      <c r="AX1126" s="50" t="e">
        <f>VLOOKUP(Audit!#REF!,$V$3:$AE$12,7,FALSE)&amp; IF(Audit!#REF!=10,Audit!#REF!,"")</f>
        <v>#REF!</v>
      </c>
      <c r="AY1126" s="50" t="e">
        <f>VLOOKUP(Audit!#REF!,$V$13:$AE$22,7,FALSE) &amp; IF(Audit!#REF!=10,Audit!#REF!,"")</f>
        <v>#REF!</v>
      </c>
      <c r="AZ1126" s="47" t="e">
        <f t="shared" si="534"/>
        <v>#REF!</v>
      </c>
      <c r="BA1126" s="50" t="e">
        <f>VLOOKUP(Audit!#REF!,$V$3:$AE$12,8,FALSE)&amp; Audit!#REF! &amp; IF(Audit!#REF!=10,Audit!#REF!,"")</f>
        <v>#REF!</v>
      </c>
      <c r="BB1126" s="50" t="e">
        <f>VLOOKUP(Audit!#REF!,$V$13:$AE$22,8,FALSE) &amp; IF(Audit!#REF!=10,Audit!#REF!,"")</f>
        <v>#REF!</v>
      </c>
      <c r="BC1126" s="47" t="e">
        <f t="shared" si="535"/>
        <v>#REF!</v>
      </c>
      <c r="BD1126" s="50" t="e">
        <f>VLOOKUP(Audit!#REF!,$V$3:$AE$12,9,FALSE)&amp; IF(Audit!#REF!=10,Audit!#REF!,"")</f>
        <v>#REF!</v>
      </c>
      <c r="BE1126" s="50" t="e">
        <f>VLOOKUP(Audit!#REF!,$V$13:$AE$22,9,FALSE) &amp; IF(Audit!#REF!=10,Audit!#REF!,"") &amp; IF(Audit!#REF!&lt;&gt;1,U1126,"")</f>
        <v>#REF!</v>
      </c>
      <c r="BF1126" s="47" t="e">
        <f t="shared" si="536"/>
        <v>#REF!</v>
      </c>
      <c r="BG1126" s="50" t="e">
        <f>VLOOKUP(Audit!#REF!,$V$3:$AE$12,10,FALSE) &amp; Audit!#REF! &amp; IF(Audit!#REF!=10,Audit!#REF!,"")</f>
        <v>#REF!</v>
      </c>
      <c r="BH1126" s="50" t="e">
        <f>VLOOKUP(Audit!#REF!,$V$13:$AE$22,10,FALSE) &amp; IF(Audit!#REF!=10,Audit!#REF!,"") &amp; IF(Audit!#REF!&lt;&gt;1,U1126,"")</f>
        <v>#REF!</v>
      </c>
      <c r="BI1126" s="47" t="e">
        <f t="shared" si="537"/>
        <v>#REF!</v>
      </c>
      <c r="BJ1126" s="48" t="str">
        <f t="shared" si="538"/>
        <v/>
      </c>
      <c r="BK1126" s="48" t="str">
        <f t="shared" si="539"/>
        <v/>
      </c>
      <c r="BL1126" s="48" t="str">
        <f t="shared" si="540"/>
        <v/>
      </c>
      <c r="BM1126" s="48" t="str">
        <f t="shared" si="541"/>
        <v/>
      </c>
      <c r="BN1126" s="48" t="str">
        <f t="shared" si="542"/>
        <v/>
      </c>
      <c r="BO1126" s="48" t="str">
        <f t="shared" si="543"/>
        <v/>
      </c>
      <c r="BP1126" s="48" t="str">
        <f t="shared" si="544"/>
        <v/>
      </c>
      <c r="BQ1126" s="48" t="str">
        <f t="shared" si="545"/>
        <v/>
      </c>
      <c r="BR1126" s="48" t="str">
        <f t="shared" si="546"/>
        <v/>
      </c>
      <c r="BS1126" s="48" t="str">
        <f t="shared" si="547"/>
        <v/>
      </c>
      <c r="BT1126" s="48" t="str">
        <f t="shared" si="548"/>
        <v/>
      </c>
      <c r="BU1126" s="48" t="str">
        <f t="shared" si="549"/>
        <v/>
      </c>
    </row>
    <row r="1127" spans="1:73">
      <c r="A1127" s="10" t="e">
        <f>Audit!#REF!</f>
        <v>#REF!</v>
      </c>
      <c r="B1127" s="10" t="e">
        <f t="shared" si="520"/>
        <v>#REF!</v>
      </c>
      <c r="C1127" s="17" t="e">
        <f>VLOOKUP(Audit!#REF!,$V$3:$AE$12,2,FALSE) &amp; VLOOKUP(Audit!#REF!,$V$13:$AE$22,2,FALSE)&amp; IF(Audit!#REF!=10,Audit!#REF!&amp;Audit!#REF!,"")</f>
        <v>#REF!</v>
      </c>
      <c r="D1127" s="17" t="e">
        <f>VLOOKUP(Audit!#REF!,$V$3:$AE$12,3,FALSE) &amp; VLOOKUP(Audit!#REF!,$V$13:$AE$22,3,FALSE) &amp;IF(Audit!#REF!=10,Audit!#REF!&amp;Audit!#REF!,"")</f>
        <v>#REF!</v>
      </c>
      <c r="E1127" s="17" t="e">
        <f>VLOOKUP(Audit!#REF!,$V$3:$AE$12,4,FALSE)&amp; Audit!#REF! &amp; VLOOKUP(Audit!#REF!,$V$13:$AE$22,4,FALSE)&amp; IF(Audit!#REF!=10,Audit!#REF!&amp;Audit!#REF!,"")</f>
        <v>#REF!</v>
      </c>
      <c r="F1127" s="17" t="e">
        <f>VLOOKUP(Audit!#REF!,$V$3:$AE$12,5,FALSE) &amp; VLOOKUP(Audit!#REF!,$V$13:$AE$22,5,FALSE)&amp; IF(Audit!#REF!=10,Audit!#REF!&amp;Audit!#REF!,"")</f>
        <v>#REF!</v>
      </c>
      <c r="G1127" s="17" t="e">
        <f>VLOOKUP(Audit!#REF!,$V$3:$AE$12,6,FALSE) &amp; VLOOKUP(Audit!#REF!,$V$13:$AE$22,6,FALSE)&amp; IF(Audit!#REF!=10,Audit!#REF!&amp;Audit!#REF!,"")</f>
        <v>#REF!</v>
      </c>
      <c r="H1127" s="17" t="e">
        <f>VLOOKUP(Audit!#REF!,$V$3:$AE$12,7,FALSE) &amp; VLOOKUP(Audit!#REF!,$V$13:$AE$22,7,FALSE)&amp;IF(Audit!#REF!=10,Audit!#REF!&amp;Audit!#REF!,"")</f>
        <v>#REF!</v>
      </c>
      <c r="I1127" s="17" t="e">
        <f>VLOOKUP(Audit!#REF!,$V$3:$AE$12,8,FALSE) &amp; Audit!#REF! &amp; VLOOKUP(Audit!#REF!,$V$13:$AE$22,8,FALSE)&amp;IF(Audit!#REF!=10,Audit!#REF!&amp;Audit!#REF!,"")</f>
        <v>#REF!</v>
      </c>
      <c r="J1127" s="17" t="e">
        <f>VLOOKUP(Audit!#REF!,$V$3:$AE$12,9,FALSE) &amp; VLOOKUP(Audit!#REF!,$V$13:$AE$22,9,FALSE) &amp; IF(Audit!#REF!=10,Audit!#REF!&amp;Audit!#REF!,"") &amp; IF(Audit!#REF!&lt;&gt;1,U1127,"")</f>
        <v>#REF!</v>
      </c>
      <c r="K1127" s="17" t="e">
        <f>VLOOKUP(Audit!#REF!,$V$3:$AE$12,10,FALSE) &amp; Audit!#REF! &amp; VLOOKUP(Audit!#REF!,$V$13:$AE$22,10,FALSE) &amp; IF(Audit!#REF!=10,Audit!#REF!&amp;Audit!#REF!,"") &amp; IF(Audit!#REF!&lt;&gt;1,U1127,"")</f>
        <v>#REF!</v>
      </c>
      <c r="L1127" s="10" t="e">
        <f>Audit!#REF!</f>
        <v>#REF!</v>
      </c>
      <c r="M1127" s="10" t="e">
        <f t="shared" si="521"/>
        <v>#REF!</v>
      </c>
      <c r="N1127" s="10" t="e">
        <f t="shared" si="522"/>
        <v>#REF!</v>
      </c>
      <c r="O1127" s="10" t="e">
        <f t="shared" si="523"/>
        <v>#REF!</v>
      </c>
      <c r="P1127" s="10" t="e">
        <f t="shared" si="524"/>
        <v>#REF!</v>
      </c>
      <c r="Q1127" s="10" t="e">
        <f t="shared" si="525"/>
        <v>#REF!</v>
      </c>
      <c r="R1127" s="10" t="e">
        <f t="shared" si="526"/>
        <v>#REF!</v>
      </c>
      <c r="S1127" s="10" t="e">
        <f t="shared" si="527"/>
        <v>#REF!</v>
      </c>
      <c r="T1127" s="10" t="e">
        <f t="shared" si="528"/>
        <v>#REF!</v>
      </c>
      <c r="U1127" s="17" t="e">
        <f>IF(Audit!#REF!="","",VLOOKUP(Audit!#REF!,$W$26:$X$35,2,FALSE)) &amp; Audit!#REF! &amp; IF(Audit!#REF!="","",IF(Audit!#REF!&lt;=1.4,VLOOKUP(Audit!#REF!,$W$38:X1172,2,FALSE),VLOOKUP(Audit!#REF!,$W$51:$X$61,2,FALSE))) &amp; IF(Audit!#REF!="","",VLOOKUP(Audit!#REF!,$Y$26:$Z$35,2,FALSE) &amp; Audit!#REF! &amp; IF(Audit!#REF!="","",IF(Audit!#REF!&lt;=1.4,VLOOKUP(Audit!#REF!,$Y$38:$Z$48,2,FALSE),VLOOKUP(Audit!#REF!,$Y$51:$Z$61,2,FALSE))))</f>
        <v>#REF!</v>
      </c>
      <c r="V1127" s="21"/>
      <c r="AH1127" s="49" t="e">
        <f>Audit!#REF!</f>
        <v>#REF!</v>
      </c>
      <c r="AI1127" s="50" t="e">
        <f>VLOOKUP(Audit!#REF!,$V$3:$AE$12,2,FALSE)&amp; IF(Audit!#REF!=10,Audit!#REF!,"")</f>
        <v>#REF!</v>
      </c>
      <c r="AJ1127" s="50" t="e">
        <f>VLOOKUP(Audit!#REF!,$V$13:$AE$22,2,FALSE)&amp; IF(Audit!#REF!=10,Audit!#REF!,"")</f>
        <v>#REF!</v>
      </c>
      <c r="AK1127" s="47" t="e">
        <f t="shared" si="529"/>
        <v>#REF!</v>
      </c>
      <c r="AL1127" s="50" t="e">
        <f>VLOOKUP(Audit!#REF!,$V$3:$AE$12,3,FALSE)&amp; IF(Audit!#REF!=10,Audit!#REF!,"")</f>
        <v>#REF!</v>
      </c>
      <c r="AM1127" s="50" t="e">
        <f>VLOOKUP(Audit!#REF!,$V$13:$AE$22,3,FALSE)&amp; IF(Audit!#REF!=10,Audit!#REF!,"")</f>
        <v>#REF!</v>
      </c>
      <c r="AN1127" s="47" t="e">
        <f t="shared" si="530"/>
        <v>#REF!</v>
      </c>
      <c r="AO1127" s="50" t="e">
        <f>VLOOKUP(Audit!#REF!,$V$3:$AE$12,4,FALSE) &amp;  Audit!#REF! &amp; IF(Audit!#REF!=10,Audit!#REF!,"")</f>
        <v>#REF!</v>
      </c>
      <c r="AP1127" s="50" t="e">
        <f>VLOOKUP(Audit!#REF!,$V$13:$AE$22,4,FALSE)&amp; IF(Audit!#REF!=10,Audit!#REF!,"")</f>
        <v>#REF!</v>
      </c>
      <c r="AQ1127" s="47" t="e">
        <f t="shared" si="531"/>
        <v>#REF!</v>
      </c>
      <c r="AR1127" s="50" t="e">
        <f>VLOOKUP(Audit!#REF!,$V$3:$AE$12,5,FALSE)&amp; IF(Audit!#REF!=10,Audit!#REF!,"")</f>
        <v>#REF!</v>
      </c>
      <c r="AS1127" s="50" t="e">
        <f>VLOOKUP(Audit!#REF!,$V$13:$AE$22,5,FALSE)&amp; IF(Audit!#REF!=10,Audit!#REF!,"")</f>
        <v>#REF!</v>
      </c>
      <c r="AT1127" s="47" t="e">
        <f t="shared" si="532"/>
        <v>#REF!</v>
      </c>
      <c r="AU1127" s="50" t="e">
        <f>VLOOKUP(Audit!#REF!,$V$3:$AE$12,6,FALSE)&amp; IF(Audit!#REF!=10,Audit!#REF!,"")</f>
        <v>#REF!</v>
      </c>
      <c r="AV1127" s="50" t="e">
        <f>VLOOKUP(Audit!#REF!,$V$13:$AE$22,6,FALSE)&amp; IF(Audit!#REF!=10,Audit!#REF!,"")</f>
        <v>#REF!</v>
      </c>
      <c r="AW1127" s="47" t="e">
        <f t="shared" si="533"/>
        <v>#REF!</v>
      </c>
      <c r="AX1127" s="50" t="e">
        <f>VLOOKUP(Audit!#REF!,$V$3:$AE$12,7,FALSE)&amp; IF(Audit!#REF!=10,Audit!#REF!,"")</f>
        <v>#REF!</v>
      </c>
      <c r="AY1127" s="50" t="e">
        <f>VLOOKUP(Audit!#REF!,$V$13:$AE$22,7,FALSE) &amp; IF(Audit!#REF!=10,Audit!#REF!,"")</f>
        <v>#REF!</v>
      </c>
      <c r="AZ1127" s="47" t="e">
        <f t="shared" si="534"/>
        <v>#REF!</v>
      </c>
      <c r="BA1127" s="50" t="e">
        <f>VLOOKUP(Audit!#REF!,$V$3:$AE$12,8,FALSE)&amp; Audit!#REF! &amp; IF(Audit!#REF!=10,Audit!#REF!,"")</f>
        <v>#REF!</v>
      </c>
      <c r="BB1127" s="50" t="e">
        <f>VLOOKUP(Audit!#REF!,$V$13:$AE$22,8,FALSE) &amp; IF(Audit!#REF!=10,Audit!#REF!,"")</f>
        <v>#REF!</v>
      </c>
      <c r="BC1127" s="47" t="e">
        <f t="shared" si="535"/>
        <v>#REF!</v>
      </c>
      <c r="BD1127" s="50" t="e">
        <f>VLOOKUP(Audit!#REF!,$V$3:$AE$12,9,FALSE)&amp; IF(Audit!#REF!=10,Audit!#REF!,"")</f>
        <v>#REF!</v>
      </c>
      <c r="BE1127" s="50" t="e">
        <f>VLOOKUP(Audit!#REF!,$V$13:$AE$22,9,FALSE) &amp; IF(Audit!#REF!=10,Audit!#REF!,"") &amp; IF(Audit!#REF!&lt;&gt;1,U1127,"")</f>
        <v>#REF!</v>
      </c>
      <c r="BF1127" s="47" t="e">
        <f t="shared" si="536"/>
        <v>#REF!</v>
      </c>
      <c r="BG1127" s="50" t="e">
        <f>VLOOKUP(Audit!#REF!,$V$3:$AE$12,10,FALSE) &amp; Audit!#REF! &amp; IF(Audit!#REF!=10,Audit!#REF!,"")</f>
        <v>#REF!</v>
      </c>
      <c r="BH1127" s="50" t="e">
        <f>VLOOKUP(Audit!#REF!,$V$13:$AE$22,10,FALSE) &amp; IF(Audit!#REF!=10,Audit!#REF!,"") &amp; IF(Audit!#REF!&lt;&gt;1,U1127,"")</f>
        <v>#REF!</v>
      </c>
      <c r="BI1127" s="47" t="e">
        <f t="shared" si="537"/>
        <v>#REF!</v>
      </c>
      <c r="BJ1127" s="48" t="str">
        <f t="shared" si="538"/>
        <v/>
      </c>
      <c r="BK1127" s="48" t="str">
        <f t="shared" si="539"/>
        <v/>
      </c>
      <c r="BL1127" s="48" t="str">
        <f t="shared" si="540"/>
        <v/>
      </c>
      <c r="BM1127" s="48" t="str">
        <f t="shared" si="541"/>
        <v/>
      </c>
      <c r="BN1127" s="48" t="str">
        <f t="shared" si="542"/>
        <v/>
      </c>
      <c r="BO1127" s="48" t="str">
        <f t="shared" si="543"/>
        <v/>
      </c>
      <c r="BP1127" s="48" t="str">
        <f t="shared" si="544"/>
        <v/>
      </c>
      <c r="BQ1127" s="48" t="str">
        <f t="shared" si="545"/>
        <v/>
      </c>
      <c r="BR1127" s="48" t="str">
        <f t="shared" si="546"/>
        <v/>
      </c>
      <c r="BS1127" s="48" t="str">
        <f t="shared" si="547"/>
        <v/>
      </c>
      <c r="BT1127" s="48" t="str">
        <f t="shared" si="548"/>
        <v/>
      </c>
      <c r="BU1127" s="48" t="str">
        <f t="shared" si="549"/>
        <v/>
      </c>
    </row>
    <row r="1128" spans="1:73">
      <c r="A1128" s="10" t="e">
        <f>Audit!#REF!</f>
        <v>#REF!</v>
      </c>
      <c r="B1128" s="10" t="e">
        <f t="shared" si="520"/>
        <v>#REF!</v>
      </c>
      <c r="C1128" s="17" t="e">
        <f>VLOOKUP(Audit!#REF!,$V$3:$AE$12,2,FALSE) &amp; VLOOKUP(Audit!#REF!,$V$13:$AE$22,2,FALSE)&amp; IF(Audit!#REF!=10,Audit!#REF!&amp;Audit!#REF!,"")</f>
        <v>#REF!</v>
      </c>
      <c r="D1128" s="17" t="e">
        <f>VLOOKUP(Audit!#REF!,$V$3:$AE$12,3,FALSE) &amp; VLOOKUP(Audit!#REF!,$V$13:$AE$22,3,FALSE) &amp;IF(Audit!#REF!=10,Audit!#REF!&amp;Audit!#REF!,"")</f>
        <v>#REF!</v>
      </c>
      <c r="E1128" s="17" t="e">
        <f>VLOOKUP(Audit!#REF!,$V$3:$AE$12,4,FALSE)&amp; Audit!#REF! &amp; VLOOKUP(Audit!#REF!,$V$13:$AE$22,4,FALSE)&amp; IF(Audit!#REF!=10,Audit!#REF!&amp;Audit!#REF!,"")</f>
        <v>#REF!</v>
      </c>
      <c r="F1128" s="17" t="e">
        <f>VLOOKUP(Audit!#REF!,$V$3:$AE$12,5,FALSE) &amp; VLOOKUP(Audit!#REF!,$V$13:$AE$22,5,FALSE)&amp; IF(Audit!#REF!=10,Audit!#REF!&amp;Audit!#REF!,"")</f>
        <v>#REF!</v>
      </c>
      <c r="G1128" s="17" t="e">
        <f>VLOOKUP(Audit!#REF!,$V$3:$AE$12,6,FALSE) &amp; VLOOKUP(Audit!#REF!,$V$13:$AE$22,6,FALSE)&amp; IF(Audit!#REF!=10,Audit!#REF!&amp;Audit!#REF!,"")</f>
        <v>#REF!</v>
      </c>
      <c r="H1128" s="17" t="e">
        <f>VLOOKUP(Audit!#REF!,$V$3:$AE$12,7,FALSE) &amp; VLOOKUP(Audit!#REF!,$V$13:$AE$22,7,FALSE)&amp;IF(Audit!#REF!=10,Audit!#REF!&amp;Audit!#REF!,"")</f>
        <v>#REF!</v>
      </c>
      <c r="I1128" s="17" t="e">
        <f>VLOOKUP(Audit!#REF!,$V$3:$AE$12,8,FALSE) &amp; Audit!#REF! &amp; VLOOKUP(Audit!#REF!,$V$13:$AE$22,8,FALSE)&amp;IF(Audit!#REF!=10,Audit!#REF!&amp;Audit!#REF!,"")</f>
        <v>#REF!</v>
      </c>
      <c r="J1128" s="17" t="e">
        <f>VLOOKUP(Audit!#REF!,$V$3:$AE$12,9,FALSE) &amp; VLOOKUP(Audit!#REF!,$V$13:$AE$22,9,FALSE) &amp; IF(Audit!#REF!=10,Audit!#REF!&amp;Audit!#REF!,"") &amp; IF(Audit!#REF!&lt;&gt;1,U1128,"")</f>
        <v>#REF!</v>
      </c>
      <c r="K1128" s="17" t="e">
        <f>VLOOKUP(Audit!#REF!,$V$3:$AE$12,10,FALSE) &amp; Audit!#REF! &amp; VLOOKUP(Audit!#REF!,$V$13:$AE$22,10,FALSE) &amp; IF(Audit!#REF!=10,Audit!#REF!&amp;Audit!#REF!,"") &amp; IF(Audit!#REF!&lt;&gt;1,U1128,"")</f>
        <v>#REF!</v>
      </c>
      <c r="L1128" s="10" t="e">
        <f>Audit!#REF!</f>
        <v>#REF!</v>
      </c>
      <c r="M1128" s="10" t="e">
        <f t="shared" si="521"/>
        <v>#REF!</v>
      </c>
      <c r="N1128" s="10" t="e">
        <f t="shared" si="522"/>
        <v>#REF!</v>
      </c>
      <c r="O1128" s="10" t="e">
        <f t="shared" si="523"/>
        <v>#REF!</v>
      </c>
      <c r="P1128" s="10" t="e">
        <f t="shared" si="524"/>
        <v>#REF!</v>
      </c>
      <c r="Q1128" s="10" t="e">
        <f t="shared" si="525"/>
        <v>#REF!</v>
      </c>
      <c r="R1128" s="10" t="e">
        <f t="shared" si="526"/>
        <v>#REF!</v>
      </c>
      <c r="S1128" s="10" t="e">
        <f t="shared" si="527"/>
        <v>#REF!</v>
      </c>
      <c r="T1128" s="10" t="e">
        <f t="shared" si="528"/>
        <v>#REF!</v>
      </c>
      <c r="U1128" s="17" t="e">
        <f>IF(Audit!#REF!="","",VLOOKUP(Audit!#REF!,$W$26:$X$35,2,FALSE)) &amp; Audit!#REF! &amp; IF(Audit!#REF!="","",IF(Audit!#REF!&lt;=1.4,VLOOKUP(Audit!#REF!,$W$38:X1173,2,FALSE),VLOOKUP(Audit!#REF!,$W$51:$X$61,2,FALSE))) &amp; IF(Audit!#REF!="","",VLOOKUP(Audit!#REF!,$Y$26:$Z$35,2,FALSE) &amp; Audit!#REF! &amp; IF(Audit!#REF!="","",IF(Audit!#REF!&lt;=1.4,VLOOKUP(Audit!#REF!,$Y$38:$Z$48,2,FALSE),VLOOKUP(Audit!#REF!,$Y$51:$Z$61,2,FALSE))))</f>
        <v>#REF!</v>
      </c>
      <c r="V1128" s="21"/>
      <c r="AH1128" s="49" t="e">
        <f>Audit!#REF!</f>
        <v>#REF!</v>
      </c>
      <c r="AI1128" s="50" t="e">
        <f>VLOOKUP(Audit!#REF!,$V$3:$AE$12,2,FALSE)&amp; IF(Audit!#REF!=10,Audit!#REF!,"")</f>
        <v>#REF!</v>
      </c>
      <c r="AJ1128" s="50" t="e">
        <f>VLOOKUP(Audit!#REF!,$V$13:$AE$22,2,FALSE)&amp; IF(Audit!#REF!=10,Audit!#REF!,"")</f>
        <v>#REF!</v>
      </c>
      <c r="AK1128" s="47" t="e">
        <f t="shared" si="529"/>
        <v>#REF!</v>
      </c>
      <c r="AL1128" s="50" t="e">
        <f>VLOOKUP(Audit!#REF!,$V$3:$AE$12,3,FALSE)&amp; IF(Audit!#REF!=10,Audit!#REF!,"")</f>
        <v>#REF!</v>
      </c>
      <c r="AM1128" s="50" t="e">
        <f>VLOOKUP(Audit!#REF!,$V$13:$AE$22,3,FALSE)&amp; IF(Audit!#REF!=10,Audit!#REF!,"")</f>
        <v>#REF!</v>
      </c>
      <c r="AN1128" s="47" t="e">
        <f t="shared" si="530"/>
        <v>#REF!</v>
      </c>
      <c r="AO1128" s="50" t="e">
        <f>VLOOKUP(Audit!#REF!,$V$3:$AE$12,4,FALSE) &amp;  Audit!#REF! &amp; IF(Audit!#REF!=10,Audit!#REF!,"")</f>
        <v>#REF!</v>
      </c>
      <c r="AP1128" s="50" t="e">
        <f>VLOOKUP(Audit!#REF!,$V$13:$AE$22,4,FALSE)&amp; IF(Audit!#REF!=10,Audit!#REF!,"")</f>
        <v>#REF!</v>
      </c>
      <c r="AQ1128" s="47" t="e">
        <f t="shared" si="531"/>
        <v>#REF!</v>
      </c>
      <c r="AR1128" s="50" t="e">
        <f>VLOOKUP(Audit!#REF!,$V$3:$AE$12,5,FALSE)&amp; IF(Audit!#REF!=10,Audit!#REF!,"")</f>
        <v>#REF!</v>
      </c>
      <c r="AS1128" s="50" t="e">
        <f>VLOOKUP(Audit!#REF!,$V$13:$AE$22,5,FALSE)&amp; IF(Audit!#REF!=10,Audit!#REF!,"")</f>
        <v>#REF!</v>
      </c>
      <c r="AT1128" s="47" t="e">
        <f t="shared" si="532"/>
        <v>#REF!</v>
      </c>
      <c r="AU1128" s="50" t="e">
        <f>VLOOKUP(Audit!#REF!,$V$3:$AE$12,6,FALSE)&amp; IF(Audit!#REF!=10,Audit!#REF!,"")</f>
        <v>#REF!</v>
      </c>
      <c r="AV1128" s="50" t="e">
        <f>VLOOKUP(Audit!#REF!,$V$13:$AE$22,6,FALSE)&amp; IF(Audit!#REF!=10,Audit!#REF!,"")</f>
        <v>#REF!</v>
      </c>
      <c r="AW1128" s="47" t="e">
        <f t="shared" si="533"/>
        <v>#REF!</v>
      </c>
      <c r="AX1128" s="50" t="e">
        <f>VLOOKUP(Audit!#REF!,$V$3:$AE$12,7,FALSE)&amp; IF(Audit!#REF!=10,Audit!#REF!,"")</f>
        <v>#REF!</v>
      </c>
      <c r="AY1128" s="50" t="e">
        <f>VLOOKUP(Audit!#REF!,$V$13:$AE$22,7,FALSE) &amp; IF(Audit!#REF!=10,Audit!#REF!,"")</f>
        <v>#REF!</v>
      </c>
      <c r="AZ1128" s="47" t="e">
        <f t="shared" si="534"/>
        <v>#REF!</v>
      </c>
      <c r="BA1128" s="50" t="e">
        <f>VLOOKUP(Audit!#REF!,$V$3:$AE$12,8,FALSE)&amp; Audit!#REF! &amp; IF(Audit!#REF!=10,Audit!#REF!,"")</f>
        <v>#REF!</v>
      </c>
      <c r="BB1128" s="50" t="e">
        <f>VLOOKUP(Audit!#REF!,$V$13:$AE$22,8,FALSE) &amp; IF(Audit!#REF!=10,Audit!#REF!,"")</f>
        <v>#REF!</v>
      </c>
      <c r="BC1128" s="47" t="e">
        <f t="shared" si="535"/>
        <v>#REF!</v>
      </c>
      <c r="BD1128" s="50" t="e">
        <f>VLOOKUP(Audit!#REF!,$V$3:$AE$12,9,FALSE)&amp; IF(Audit!#REF!=10,Audit!#REF!,"")</f>
        <v>#REF!</v>
      </c>
      <c r="BE1128" s="50" t="e">
        <f>VLOOKUP(Audit!#REF!,$V$13:$AE$22,9,FALSE) &amp; IF(Audit!#REF!=10,Audit!#REF!,"") &amp; IF(Audit!#REF!&lt;&gt;1,U1128,"")</f>
        <v>#REF!</v>
      </c>
      <c r="BF1128" s="47" t="e">
        <f t="shared" si="536"/>
        <v>#REF!</v>
      </c>
      <c r="BG1128" s="50" t="e">
        <f>VLOOKUP(Audit!#REF!,$V$3:$AE$12,10,FALSE) &amp; Audit!#REF! &amp; IF(Audit!#REF!=10,Audit!#REF!,"")</f>
        <v>#REF!</v>
      </c>
      <c r="BH1128" s="50" t="e">
        <f>VLOOKUP(Audit!#REF!,$V$13:$AE$22,10,FALSE) &amp; IF(Audit!#REF!=10,Audit!#REF!,"") &amp; IF(Audit!#REF!&lt;&gt;1,U1128,"")</f>
        <v>#REF!</v>
      </c>
      <c r="BI1128" s="47" t="e">
        <f t="shared" si="537"/>
        <v>#REF!</v>
      </c>
      <c r="BJ1128" s="48" t="str">
        <f t="shared" si="538"/>
        <v/>
      </c>
      <c r="BK1128" s="48" t="str">
        <f t="shared" si="539"/>
        <v/>
      </c>
      <c r="BL1128" s="48" t="str">
        <f t="shared" si="540"/>
        <v/>
      </c>
      <c r="BM1128" s="48" t="str">
        <f t="shared" si="541"/>
        <v/>
      </c>
      <c r="BN1128" s="48" t="str">
        <f t="shared" si="542"/>
        <v/>
      </c>
      <c r="BO1128" s="48" t="str">
        <f t="shared" si="543"/>
        <v/>
      </c>
      <c r="BP1128" s="48" t="str">
        <f t="shared" si="544"/>
        <v/>
      </c>
      <c r="BQ1128" s="48" t="str">
        <f t="shared" si="545"/>
        <v/>
      </c>
      <c r="BR1128" s="48" t="str">
        <f t="shared" si="546"/>
        <v/>
      </c>
      <c r="BS1128" s="48" t="str">
        <f t="shared" si="547"/>
        <v/>
      </c>
      <c r="BT1128" s="48" t="str">
        <f t="shared" si="548"/>
        <v/>
      </c>
      <c r="BU1128" s="48" t="str">
        <f t="shared" si="549"/>
        <v/>
      </c>
    </row>
    <row r="1129" spans="1:73">
      <c r="A1129" s="10" t="e">
        <f>Audit!#REF!</f>
        <v>#REF!</v>
      </c>
      <c r="B1129" s="10" t="e">
        <f t="shared" si="520"/>
        <v>#REF!</v>
      </c>
      <c r="C1129" s="17" t="e">
        <f>VLOOKUP(Audit!#REF!,$V$3:$AE$12,2,FALSE) &amp; VLOOKUP(Audit!#REF!,$V$13:$AE$22,2,FALSE)&amp; IF(Audit!#REF!=10,Audit!#REF!&amp;Audit!#REF!,"")</f>
        <v>#REF!</v>
      </c>
      <c r="D1129" s="17" t="e">
        <f>VLOOKUP(Audit!#REF!,$V$3:$AE$12,3,FALSE) &amp; VLOOKUP(Audit!#REF!,$V$13:$AE$22,3,FALSE) &amp;IF(Audit!#REF!=10,Audit!#REF!&amp;Audit!#REF!,"")</f>
        <v>#REF!</v>
      </c>
      <c r="E1129" s="17" t="e">
        <f>VLOOKUP(Audit!#REF!,$V$3:$AE$12,4,FALSE)&amp; Audit!#REF! &amp; VLOOKUP(Audit!#REF!,$V$13:$AE$22,4,FALSE)&amp; IF(Audit!#REF!=10,Audit!#REF!&amp;Audit!#REF!,"")</f>
        <v>#REF!</v>
      </c>
      <c r="F1129" s="17" t="e">
        <f>VLOOKUP(Audit!#REF!,$V$3:$AE$12,5,FALSE) &amp; VLOOKUP(Audit!#REF!,$V$13:$AE$22,5,FALSE)&amp; IF(Audit!#REF!=10,Audit!#REF!&amp;Audit!#REF!,"")</f>
        <v>#REF!</v>
      </c>
      <c r="G1129" s="17" t="e">
        <f>VLOOKUP(Audit!#REF!,$V$3:$AE$12,6,FALSE) &amp; VLOOKUP(Audit!#REF!,$V$13:$AE$22,6,FALSE)&amp; IF(Audit!#REF!=10,Audit!#REF!&amp;Audit!#REF!,"")</f>
        <v>#REF!</v>
      </c>
      <c r="H1129" s="17" t="e">
        <f>VLOOKUP(Audit!#REF!,$V$3:$AE$12,7,FALSE) &amp; VLOOKUP(Audit!#REF!,$V$13:$AE$22,7,FALSE)&amp;IF(Audit!#REF!=10,Audit!#REF!&amp;Audit!#REF!,"")</f>
        <v>#REF!</v>
      </c>
      <c r="I1129" s="17" t="e">
        <f>VLOOKUP(Audit!#REF!,$V$3:$AE$12,8,FALSE) &amp; Audit!#REF! &amp; VLOOKUP(Audit!#REF!,$V$13:$AE$22,8,FALSE)&amp;IF(Audit!#REF!=10,Audit!#REF!&amp;Audit!#REF!,"")</f>
        <v>#REF!</v>
      </c>
      <c r="J1129" s="17" t="e">
        <f>VLOOKUP(Audit!#REF!,$V$3:$AE$12,9,FALSE) &amp; VLOOKUP(Audit!#REF!,$V$13:$AE$22,9,FALSE) &amp; IF(Audit!#REF!=10,Audit!#REF!&amp;Audit!#REF!,"") &amp; IF(Audit!#REF!&lt;&gt;1,U1129,"")</f>
        <v>#REF!</v>
      </c>
      <c r="K1129" s="17" t="e">
        <f>VLOOKUP(Audit!#REF!,$V$3:$AE$12,10,FALSE) &amp; Audit!#REF! &amp; VLOOKUP(Audit!#REF!,$V$13:$AE$22,10,FALSE) &amp; IF(Audit!#REF!=10,Audit!#REF!&amp;Audit!#REF!,"") &amp; IF(Audit!#REF!&lt;&gt;1,U1129,"")</f>
        <v>#REF!</v>
      </c>
      <c r="L1129" s="10" t="e">
        <f>Audit!#REF!</f>
        <v>#REF!</v>
      </c>
      <c r="M1129" s="10" t="e">
        <f t="shared" si="521"/>
        <v>#REF!</v>
      </c>
      <c r="N1129" s="10" t="e">
        <f t="shared" si="522"/>
        <v>#REF!</v>
      </c>
      <c r="O1129" s="10" t="e">
        <f t="shared" si="523"/>
        <v>#REF!</v>
      </c>
      <c r="P1129" s="10" t="e">
        <f t="shared" si="524"/>
        <v>#REF!</v>
      </c>
      <c r="Q1129" s="10" t="e">
        <f t="shared" si="525"/>
        <v>#REF!</v>
      </c>
      <c r="R1129" s="10" t="e">
        <f t="shared" si="526"/>
        <v>#REF!</v>
      </c>
      <c r="S1129" s="10" t="e">
        <f t="shared" si="527"/>
        <v>#REF!</v>
      </c>
      <c r="T1129" s="10" t="e">
        <f t="shared" si="528"/>
        <v>#REF!</v>
      </c>
      <c r="U1129" s="17" t="e">
        <f>IF(Audit!#REF!="","",VLOOKUP(Audit!#REF!,$W$26:$X$35,2,FALSE)) &amp; Audit!#REF! &amp; IF(Audit!#REF!="","",IF(Audit!#REF!&lt;=1.4,VLOOKUP(Audit!#REF!,$W$38:X1174,2,FALSE),VLOOKUP(Audit!#REF!,$W$51:$X$61,2,FALSE))) &amp; IF(Audit!#REF!="","",VLOOKUP(Audit!#REF!,$Y$26:$Z$35,2,FALSE) &amp; Audit!#REF! &amp; IF(Audit!#REF!="","",IF(Audit!#REF!&lt;=1.4,VLOOKUP(Audit!#REF!,$Y$38:$Z$48,2,FALSE),VLOOKUP(Audit!#REF!,$Y$51:$Z$61,2,FALSE))))</f>
        <v>#REF!</v>
      </c>
      <c r="V1129" s="21"/>
      <c r="AH1129" s="49" t="e">
        <f>Audit!#REF!</f>
        <v>#REF!</v>
      </c>
      <c r="AI1129" s="50" t="e">
        <f>VLOOKUP(Audit!#REF!,$V$3:$AE$12,2,FALSE)&amp; IF(Audit!#REF!=10,Audit!#REF!,"")</f>
        <v>#REF!</v>
      </c>
      <c r="AJ1129" s="50" t="e">
        <f>VLOOKUP(Audit!#REF!,$V$13:$AE$22,2,FALSE)&amp; IF(Audit!#REF!=10,Audit!#REF!,"")</f>
        <v>#REF!</v>
      </c>
      <c r="AK1129" s="47" t="e">
        <f t="shared" si="529"/>
        <v>#REF!</v>
      </c>
      <c r="AL1129" s="50" t="e">
        <f>VLOOKUP(Audit!#REF!,$V$3:$AE$12,3,FALSE)&amp; IF(Audit!#REF!=10,Audit!#REF!,"")</f>
        <v>#REF!</v>
      </c>
      <c r="AM1129" s="50" t="e">
        <f>VLOOKUP(Audit!#REF!,$V$13:$AE$22,3,FALSE)&amp; IF(Audit!#REF!=10,Audit!#REF!,"")</f>
        <v>#REF!</v>
      </c>
      <c r="AN1129" s="47" t="e">
        <f t="shared" si="530"/>
        <v>#REF!</v>
      </c>
      <c r="AO1129" s="50" t="e">
        <f>VLOOKUP(Audit!#REF!,$V$3:$AE$12,4,FALSE) &amp;  Audit!#REF! &amp; IF(Audit!#REF!=10,Audit!#REF!,"")</f>
        <v>#REF!</v>
      </c>
      <c r="AP1129" s="50" t="e">
        <f>VLOOKUP(Audit!#REF!,$V$13:$AE$22,4,FALSE)&amp; IF(Audit!#REF!=10,Audit!#REF!,"")</f>
        <v>#REF!</v>
      </c>
      <c r="AQ1129" s="47" t="e">
        <f t="shared" si="531"/>
        <v>#REF!</v>
      </c>
      <c r="AR1129" s="50" t="e">
        <f>VLOOKUP(Audit!#REF!,$V$3:$AE$12,5,FALSE)&amp; IF(Audit!#REF!=10,Audit!#REF!,"")</f>
        <v>#REF!</v>
      </c>
      <c r="AS1129" s="50" t="e">
        <f>VLOOKUP(Audit!#REF!,$V$13:$AE$22,5,FALSE)&amp; IF(Audit!#REF!=10,Audit!#REF!,"")</f>
        <v>#REF!</v>
      </c>
      <c r="AT1129" s="47" t="e">
        <f t="shared" si="532"/>
        <v>#REF!</v>
      </c>
      <c r="AU1129" s="50" t="e">
        <f>VLOOKUP(Audit!#REF!,$V$3:$AE$12,6,FALSE)&amp; IF(Audit!#REF!=10,Audit!#REF!,"")</f>
        <v>#REF!</v>
      </c>
      <c r="AV1129" s="50" t="e">
        <f>VLOOKUP(Audit!#REF!,$V$13:$AE$22,6,FALSE)&amp; IF(Audit!#REF!=10,Audit!#REF!,"")</f>
        <v>#REF!</v>
      </c>
      <c r="AW1129" s="47" t="e">
        <f t="shared" si="533"/>
        <v>#REF!</v>
      </c>
      <c r="AX1129" s="50" t="e">
        <f>VLOOKUP(Audit!#REF!,$V$3:$AE$12,7,FALSE)&amp; IF(Audit!#REF!=10,Audit!#REF!,"")</f>
        <v>#REF!</v>
      </c>
      <c r="AY1129" s="50" t="e">
        <f>VLOOKUP(Audit!#REF!,$V$13:$AE$22,7,FALSE) &amp; IF(Audit!#REF!=10,Audit!#REF!,"")</f>
        <v>#REF!</v>
      </c>
      <c r="AZ1129" s="47" t="e">
        <f t="shared" si="534"/>
        <v>#REF!</v>
      </c>
      <c r="BA1129" s="50" t="e">
        <f>VLOOKUP(Audit!#REF!,$V$3:$AE$12,8,FALSE)&amp; Audit!#REF! &amp; IF(Audit!#REF!=10,Audit!#REF!,"")</f>
        <v>#REF!</v>
      </c>
      <c r="BB1129" s="50" t="e">
        <f>VLOOKUP(Audit!#REF!,$V$13:$AE$22,8,FALSE) &amp; IF(Audit!#REF!=10,Audit!#REF!,"")</f>
        <v>#REF!</v>
      </c>
      <c r="BC1129" s="47" t="e">
        <f t="shared" si="535"/>
        <v>#REF!</v>
      </c>
      <c r="BD1129" s="50" t="e">
        <f>VLOOKUP(Audit!#REF!,$V$3:$AE$12,9,FALSE)&amp; IF(Audit!#REF!=10,Audit!#REF!,"")</f>
        <v>#REF!</v>
      </c>
      <c r="BE1129" s="50" t="e">
        <f>VLOOKUP(Audit!#REF!,$V$13:$AE$22,9,FALSE) &amp; IF(Audit!#REF!=10,Audit!#REF!,"") &amp; IF(Audit!#REF!&lt;&gt;1,U1129,"")</f>
        <v>#REF!</v>
      </c>
      <c r="BF1129" s="47" t="e">
        <f t="shared" si="536"/>
        <v>#REF!</v>
      </c>
      <c r="BG1129" s="50" t="e">
        <f>VLOOKUP(Audit!#REF!,$V$3:$AE$12,10,FALSE) &amp; Audit!#REF! &amp; IF(Audit!#REF!=10,Audit!#REF!,"")</f>
        <v>#REF!</v>
      </c>
      <c r="BH1129" s="50" t="e">
        <f>VLOOKUP(Audit!#REF!,$V$13:$AE$22,10,FALSE) &amp; IF(Audit!#REF!=10,Audit!#REF!,"") &amp; IF(Audit!#REF!&lt;&gt;1,U1129,"")</f>
        <v>#REF!</v>
      </c>
      <c r="BI1129" s="47" t="e">
        <f t="shared" si="537"/>
        <v>#REF!</v>
      </c>
      <c r="BJ1129" s="48" t="str">
        <f t="shared" si="538"/>
        <v/>
      </c>
      <c r="BK1129" s="48" t="str">
        <f t="shared" si="539"/>
        <v/>
      </c>
      <c r="BL1129" s="48" t="str">
        <f t="shared" si="540"/>
        <v/>
      </c>
      <c r="BM1129" s="48" t="str">
        <f t="shared" si="541"/>
        <v/>
      </c>
      <c r="BN1129" s="48" t="str">
        <f t="shared" si="542"/>
        <v/>
      </c>
      <c r="BO1129" s="48" t="str">
        <f t="shared" si="543"/>
        <v/>
      </c>
      <c r="BP1129" s="48" t="str">
        <f t="shared" si="544"/>
        <v/>
      </c>
      <c r="BQ1129" s="48" t="str">
        <f t="shared" si="545"/>
        <v/>
      </c>
      <c r="BR1129" s="48" t="str">
        <f t="shared" si="546"/>
        <v/>
      </c>
      <c r="BS1129" s="48" t="str">
        <f t="shared" si="547"/>
        <v/>
      </c>
      <c r="BT1129" s="48" t="str">
        <f t="shared" si="548"/>
        <v/>
      </c>
      <c r="BU1129" s="48" t="str">
        <f t="shared" si="549"/>
        <v/>
      </c>
    </row>
    <row r="1130" spans="1:73">
      <c r="A1130" s="10" t="e">
        <f>Audit!#REF!</f>
        <v>#REF!</v>
      </c>
      <c r="B1130" s="10" t="e">
        <f t="shared" si="520"/>
        <v>#REF!</v>
      </c>
      <c r="C1130" s="17" t="e">
        <f>VLOOKUP(Audit!#REF!,$V$3:$AE$12,2,FALSE) &amp; VLOOKUP(Audit!#REF!,$V$13:$AE$22,2,FALSE)&amp; IF(Audit!#REF!=10,Audit!#REF!&amp;Audit!#REF!,"")</f>
        <v>#REF!</v>
      </c>
      <c r="D1130" s="17" t="e">
        <f>VLOOKUP(Audit!#REF!,$V$3:$AE$12,3,FALSE) &amp; VLOOKUP(Audit!#REF!,$V$13:$AE$22,3,FALSE) &amp;IF(Audit!#REF!=10,Audit!#REF!&amp;Audit!#REF!,"")</f>
        <v>#REF!</v>
      </c>
      <c r="E1130" s="17" t="e">
        <f>VLOOKUP(Audit!#REF!,$V$3:$AE$12,4,FALSE)&amp; Audit!#REF! &amp; VLOOKUP(Audit!#REF!,$V$13:$AE$22,4,FALSE)&amp; IF(Audit!#REF!=10,Audit!#REF!&amp;Audit!#REF!,"")</f>
        <v>#REF!</v>
      </c>
      <c r="F1130" s="17" t="e">
        <f>VLOOKUP(Audit!#REF!,$V$3:$AE$12,5,FALSE) &amp; VLOOKUP(Audit!#REF!,$V$13:$AE$22,5,FALSE)&amp; IF(Audit!#REF!=10,Audit!#REF!&amp;Audit!#REF!,"")</f>
        <v>#REF!</v>
      </c>
      <c r="G1130" s="17" t="e">
        <f>VLOOKUP(Audit!#REF!,$V$3:$AE$12,6,FALSE) &amp; VLOOKUP(Audit!#REF!,$V$13:$AE$22,6,FALSE)&amp; IF(Audit!#REF!=10,Audit!#REF!&amp;Audit!#REF!,"")</f>
        <v>#REF!</v>
      </c>
      <c r="H1130" s="17" t="e">
        <f>VLOOKUP(Audit!#REF!,$V$3:$AE$12,7,FALSE) &amp; VLOOKUP(Audit!#REF!,$V$13:$AE$22,7,FALSE)&amp;IF(Audit!#REF!=10,Audit!#REF!&amp;Audit!#REF!,"")</f>
        <v>#REF!</v>
      </c>
      <c r="I1130" s="17" t="e">
        <f>VLOOKUP(Audit!#REF!,$V$3:$AE$12,8,FALSE) &amp; Audit!#REF! &amp; VLOOKUP(Audit!#REF!,$V$13:$AE$22,8,FALSE)&amp;IF(Audit!#REF!=10,Audit!#REF!&amp;Audit!#REF!,"")</f>
        <v>#REF!</v>
      </c>
      <c r="J1130" s="17" t="e">
        <f>VLOOKUP(Audit!#REF!,$V$3:$AE$12,9,FALSE) &amp; VLOOKUP(Audit!#REF!,$V$13:$AE$22,9,FALSE) &amp; IF(Audit!#REF!=10,Audit!#REF!&amp;Audit!#REF!,"") &amp; IF(Audit!#REF!&lt;&gt;1,U1130,"")</f>
        <v>#REF!</v>
      </c>
      <c r="K1130" s="17" t="e">
        <f>VLOOKUP(Audit!#REF!,$V$3:$AE$12,10,FALSE) &amp; Audit!#REF! &amp; VLOOKUP(Audit!#REF!,$V$13:$AE$22,10,FALSE) &amp; IF(Audit!#REF!=10,Audit!#REF!&amp;Audit!#REF!,"") &amp; IF(Audit!#REF!&lt;&gt;1,U1130,"")</f>
        <v>#REF!</v>
      </c>
      <c r="L1130" s="10" t="e">
        <f>Audit!#REF!</f>
        <v>#REF!</v>
      </c>
      <c r="M1130" s="10" t="e">
        <f t="shared" si="521"/>
        <v>#REF!</v>
      </c>
      <c r="N1130" s="10" t="e">
        <f t="shared" si="522"/>
        <v>#REF!</v>
      </c>
      <c r="O1130" s="10" t="e">
        <f t="shared" si="523"/>
        <v>#REF!</v>
      </c>
      <c r="P1130" s="10" t="e">
        <f t="shared" si="524"/>
        <v>#REF!</v>
      </c>
      <c r="Q1130" s="10" t="e">
        <f t="shared" si="525"/>
        <v>#REF!</v>
      </c>
      <c r="R1130" s="10" t="e">
        <f t="shared" si="526"/>
        <v>#REF!</v>
      </c>
      <c r="S1130" s="10" t="e">
        <f t="shared" si="527"/>
        <v>#REF!</v>
      </c>
      <c r="T1130" s="10" t="e">
        <f t="shared" si="528"/>
        <v>#REF!</v>
      </c>
      <c r="U1130" s="17" t="e">
        <f>IF(Audit!#REF!="","",VLOOKUP(Audit!#REF!,$W$26:$X$35,2,FALSE)) &amp; Audit!#REF! &amp; IF(Audit!#REF!="","",IF(Audit!#REF!&lt;=1.4,VLOOKUP(Audit!#REF!,$W$38:X1175,2,FALSE),VLOOKUP(Audit!#REF!,$W$51:$X$61,2,FALSE))) &amp; IF(Audit!#REF!="","",VLOOKUP(Audit!#REF!,$Y$26:$Z$35,2,FALSE) &amp; Audit!#REF! &amp; IF(Audit!#REF!="","",IF(Audit!#REF!&lt;=1.4,VLOOKUP(Audit!#REF!,$Y$38:$Z$48,2,FALSE),VLOOKUP(Audit!#REF!,$Y$51:$Z$61,2,FALSE))))</f>
        <v>#REF!</v>
      </c>
      <c r="V1130" s="21"/>
      <c r="AH1130" s="49" t="e">
        <f>Audit!#REF!</f>
        <v>#REF!</v>
      </c>
      <c r="AI1130" s="50" t="e">
        <f>VLOOKUP(Audit!#REF!,$V$3:$AE$12,2,FALSE)&amp; IF(Audit!#REF!=10,Audit!#REF!,"")</f>
        <v>#REF!</v>
      </c>
      <c r="AJ1130" s="50" t="e">
        <f>VLOOKUP(Audit!#REF!,$V$13:$AE$22,2,FALSE)&amp; IF(Audit!#REF!=10,Audit!#REF!,"")</f>
        <v>#REF!</v>
      </c>
      <c r="AK1130" s="47" t="e">
        <f t="shared" si="529"/>
        <v>#REF!</v>
      </c>
      <c r="AL1130" s="50" t="e">
        <f>VLOOKUP(Audit!#REF!,$V$3:$AE$12,3,FALSE)&amp; IF(Audit!#REF!=10,Audit!#REF!,"")</f>
        <v>#REF!</v>
      </c>
      <c r="AM1130" s="50" t="e">
        <f>VLOOKUP(Audit!#REF!,$V$13:$AE$22,3,FALSE)&amp; IF(Audit!#REF!=10,Audit!#REF!,"")</f>
        <v>#REF!</v>
      </c>
      <c r="AN1130" s="47" t="e">
        <f t="shared" si="530"/>
        <v>#REF!</v>
      </c>
      <c r="AO1130" s="50" t="e">
        <f>VLOOKUP(Audit!#REF!,$V$3:$AE$12,4,FALSE) &amp;  Audit!#REF! &amp; IF(Audit!#REF!=10,Audit!#REF!,"")</f>
        <v>#REF!</v>
      </c>
      <c r="AP1130" s="50" t="e">
        <f>VLOOKUP(Audit!#REF!,$V$13:$AE$22,4,FALSE)&amp; IF(Audit!#REF!=10,Audit!#REF!,"")</f>
        <v>#REF!</v>
      </c>
      <c r="AQ1130" s="47" t="e">
        <f t="shared" si="531"/>
        <v>#REF!</v>
      </c>
      <c r="AR1130" s="50" t="e">
        <f>VLOOKUP(Audit!#REF!,$V$3:$AE$12,5,FALSE)&amp; IF(Audit!#REF!=10,Audit!#REF!,"")</f>
        <v>#REF!</v>
      </c>
      <c r="AS1130" s="50" t="e">
        <f>VLOOKUP(Audit!#REF!,$V$13:$AE$22,5,FALSE)&amp; IF(Audit!#REF!=10,Audit!#REF!,"")</f>
        <v>#REF!</v>
      </c>
      <c r="AT1130" s="47" t="e">
        <f t="shared" si="532"/>
        <v>#REF!</v>
      </c>
      <c r="AU1130" s="50" t="e">
        <f>VLOOKUP(Audit!#REF!,$V$3:$AE$12,6,FALSE)&amp; IF(Audit!#REF!=10,Audit!#REF!,"")</f>
        <v>#REF!</v>
      </c>
      <c r="AV1130" s="50" t="e">
        <f>VLOOKUP(Audit!#REF!,$V$13:$AE$22,6,FALSE)&amp; IF(Audit!#REF!=10,Audit!#REF!,"")</f>
        <v>#REF!</v>
      </c>
      <c r="AW1130" s="47" t="e">
        <f t="shared" si="533"/>
        <v>#REF!</v>
      </c>
      <c r="AX1130" s="50" t="e">
        <f>VLOOKUP(Audit!#REF!,$V$3:$AE$12,7,FALSE)&amp; IF(Audit!#REF!=10,Audit!#REF!,"")</f>
        <v>#REF!</v>
      </c>
      <c r="AY1130" s="50" t="e">
        <f>VLOOKUP(Audit!#REF!,$V$13:$AE$22,7,FALSE) &amp; IF(Audit!#REF!=10,Audit!#REF!,"")</f>
        <v>#REF!</v>
      </c>
      <c r="AZ1130" s="47" t="e">
        <f t="shared" si="534"/>
        <v>#REF!</v>
      </c>
      <c r="BA1130" s="50" t="e">
        <f>VLOOKUP(Audit!#REF!,$V$3:$AE$12,8,FALSE)&amp; Audit!#REF! &amp; IF(Audit!#REF!=10,Audit!#REF!,"")</f>
        <v>#REF!</v>
      </c>
      <c r="BB1130" s="50" t="e">
        <f>VLOOKUP(Audit!#REF!,$V$13:$AE$22,8,FALSE) &amp; IF(Audit!#REF!=10,Audit!#REF!,"")</f>
        <v>#REF!</v>
      </c>
      <c r="BC1130" s="47" t="e">
        <f t="shared" si="535"/>
        <v>#REF!</v>
      </c>
      <c r="BD1130" s="50" t="e">
        <f>VLOOKUP(Audit!#REF!,$V$3:$AE$12,9,FALSE)&amp; IF(Audit!#REF!=10,Audit!#REF!,"")</f>
        <v>#REF!</v>
      </c>
      <c r="BE1130" s="50" t="e">
        <f>VLOOKUP(Audit!#REF!,$V$13:$AE$22,9,FALSE) &amp; IF(Audit!#REF!=10,Audit!#REF!,"") &amp; IF(Audit!#REF!&lt;&gt;1,U1130,"")</f>
        <v>#REF!</v>
      </c>
      <c r="BF1130" s="47" t="e">
        <f t="shared" si="536"/>
        <v>#REF!</v>
      </c>
      <c r="BG1130" s="50" t="e">
        <f>VLOOKUP(Audit!#REF!,$V$3:$AE$12,10,FALSE) &amp; Audit!#REF! &amp; IF(Audit!#REF!=10,Audit!#REF!,"")</f>
        <v>#REF!</v>
      </c>
      <c r="BH1130" s="50" t="e">
        <f>VLOOKUP(Audit!#REF!,$V$13:$AE$22,10,FALSE) &amp; IF(Audit!#REF!=10,Audit!#REF!,"") &amp; IF(Audit!#REF!&lt;&gt;1,U1130,"")</f>
        <v>#REF!</v>
      </c>
      <c r="BI1130" s="47" t="e">
        <f t="shared" si="537"/>
        <v>#REF!</v>
      </c>
      <c r="BJ1130" s="48" t="str">
        <f t="shared" si="538"/>
        <v/>
      </c>
      <c r="BK1130" s="48" t="str">
        <f t="shared" si="539"/>
        <v/>
      </c>
      <c r="BL1130" s="48" t="str">
        <f t="shared" si="540"/>
        <v/>
      </c>
      <c r="BM1130" s="48" t="str">
        <f t="shared" si="541"/>
        <v/>
      </c>
      <c r="BN1130" s="48" t="str">
        <f t="shared" si="542"/>
        <v/>
      </c>
      <c r="BO1130" s="48" t="str">
        <f t="shared" si="543"/>
        <v/>
      </c>
      <c r="BP1130" s="48" t="str">
        <f t="shared" si="544"/>
        <v/>
      </c>
      <c r="BQ1130" s="48" t="str">
        <f t="shared" si="545"/>
        <v/>
      </c>
      <c r="BR1130" s="48" t="str">
        <f t="shared" si="546"/>
        <v/>
      </c>
      <c r="BS1130" s="48" t="str">
        <f t="shared" si="547"/>
        <v/>
      </c>
      <c r="BT1130" s="48" t="str">
        <f t="shared" si="548"/>
        <v/>
      </c>
      <c r="BU1130" s="48" t="str">
        <f t="shared" si="549"/>
        <v/>
      </c>
    </row>
    <row r="1131" spans="1:73">
      <c r="A1131" s="10" t="e">
        <f>Audit!#REF!</f>
        <v>#REF!</v>
      </c>
      <c r="B1131" s="10" t="e">
        <f t="shared" si="520"/>
        <v>#REF!</v>
      </c>
      <c r="C1131" s="17" t="e">
        <f>VLOOKUP(Audit!#REF!,$V$3:$AE$12,2,FALSE) &amp; VLOOKUP(Audit!#REF!,$V$13:$AE$22,2,FALSE)&amp; IF(Audit!#REF!=10,Audit!#REF!&amp;Audit!#REF!,"")</f>
        <v>#REF!</v>
      </c>
      <c r="D1131" s="17" t="e">
        <f>VLOOKUP(Audit!#REF!,$V$3:$AE$12,3,FALSE) &amp; VLOOKUP(Audit!#REF!,$V$13:$AE$22,3,FALSE) &amp;IF(Audit!#REF!=10,Audit!#REF!&amp;Audit!#REF!,"")</f>
        <v>#REF!</v>
      </c>
      <c r="E1131" s="17" t="e">
        <f>VLOOKUP(Audit!#REF!,$V$3:$AE$12,4,FALSE)&amp; Audit!#REF! &amp; VLOOKUP(Audit!#REF!,$V$13:$AE$22,4,FALSE)&amp; IF(Audit!#REF!=10,Audit!#REF!&amp;Audit!#REF!,"")</f>
        <v>#REF!</v>
      </c>
      <c r="F1131" s="17" t="e">
        <f>VLOOKUP(Audit!#REF!,$V$3:$AE$12,5,FALSE) &amp; VLOOKUP(Audit!#REF!,$V$13:$AE$22,5,FALSE)&amp; IF(Audit!#REF!=10,Audit!#REF!&amp;Audit!#REF!,"")</f>
        <v>#REF!</v>
      </c>
      <c r="G1131" s="17" t="e">
        <f>VLOOKUP(Audit!#REF!,$V$3:$AE$12,6,FALSE) &amp; VLOOKUP(Audit!#REF!,$V$13:$AE$22,6,FALSE)&amp; IF(Audit!#REF!=10,Audit!#REF!&amp;Audit!#REF!,"")</f>
        <v>#REF!</v>
      </c>
      <c r="H1131" s="17" t="e">
        <f>VLOOKUP(Audit!#REF!,$V$3:$AE$12,7,FALSE) &amp; VLOOKUP(Audit!#REF!,$V$13:$AE$22,7,FALSE)&amp;IF(Audit!#REF!=10,Audit!#REF!&amp;Audit!#REF!,"")</f>
        <v>#REF!</v>
      </c>
      <c r="I1131" s="17" t="e">
        <f>VLOOKUP(Audit!#REF!,$V$3:$AE$12,8,FALSE) &amp; Audit!#REF! &amp; VLOOKUP(Audit!#REF!,$V$13:$AE$22,8,FALSE)&amp;IF(Audit!#REF!=10,Audit!#REF!&amp;Audit!#REF!,"")</f>
        <v>#REF!</v>
      </c>
      <c r="J1131" s="17" t="e">
        <f>VLOOKUP(Audit!#REF!,$V$3:$AE$12,9,FALSE) &amp; VLOOKUP(Audit!#REF!,$V$13:$AE$22,9,FALSE) &amp; IF(Audit!#REF!=10,Audit!#REF!&amp;Audit!#REF!,"") &amp; IF(Audit!#REF!&lt;&gt;1,U1131,"")</f>
        <v>#REF!</v>
      </c>
      <c r="K1131" s="17" t="e">
        <f>VLOOKUP(Audit!#REF!,$V$3:$AE$12,10,FALSE) &amp; Audit!#REF! &amp; VLOOKUP(Audit!#REF!,$V$13:$AE$22,10,FALSE) &amp; IF(Audit!#REF!=10,Audit!#REF!&amp;Audit!#REF!,"") &amp; IF(Audit!#REF!&lt;&gt;1,U1131,"")</f>
        <v>#REF!</v>
      </c>
      <c r="L1131" s="10" t="e">
        <f>Audit!#REF!</f>
        <v>#REF!</v>
      </c>
      <c r="M1131" s="10" t="e">
        <f t="shared" si="521"/>
        <v>#REF!</v>
      </c>
      <c r="N1131" s="10" t="e">
        <f t="shared" si="522"/>
        <v>#REF!</v>
      </c>
      <c r="O1131" s="10" t="e">
        <f t="shared" si="523"/>
        <v>#REF!</v>
      </c>
      <c r="P1131" s="10" t="e">
        <f t="shared" si="524"/>
        <v>#REF!</v>
      </c>
      <c r="Q1131" s="10" t="e">
        <f t="shared" si="525"/>
        <v>#REF!</v>
      </c>
      <c r="R1131" s="10" t="e">
        <f t="shared" si="526"/>
        <v>#REF!</v>
      </c>
      <c r="S1131" s="10" t="e">
        <f t="shared" si="527"/>
        <v>#REF!</v>
      </c>
      <c r="T1131" s="10" t="e">
        <f t="shared" si="528"/>
        <v>#REF!</v>
      </c>
      <c r="U1131" s="17" t="e">
        <f>IF(Audit!#REF!="","",VLOOKUP(Audit!#REF!,$W$26:$X$35,2,FALSE)) &amp; Audit!#REF! &amp; IF(Audit!#REF!="","",IF(Audit!#REF!&lt;=1.4,VLOOKUP(Audit!#REF!,$W$38:X1176,2,FALSE),VLOOKUP(Audit!#REF!,$W$51:$X$61,2,FALSE))) &amp; IF(Audit!#REF!="","",VLOOKUP(Audit!#REF!,$Y$26:$Z$35,2,FALSE) &amp; Audit!#REF! &amp; IF(Audit!#REF!="","",IF(Audit!#REF!&lt;=1.4,VLOOKUP(Audit!#REF!,$Y$38:$Z$48,2,FALSE),VLOOKUP(Audit!#REF!,$Y$51:$Z$61,2,FALSE))))</f>
        <v>#REF!</v>
      </c>
      <c r="V1131" s="21"/>
      <c r="AH1131" s="49" t="e">
        <f>Audit!#REF!</f>
        <v>#REF!</v>
      </c>
      <c r="AI1131" s="50" t="e">
        <f>VLOOKUP(Audit!#REF!,$V$3:$AE$12,2,FALSE)&amp; IF(Audit!#REF!=10,Audit!#REF!,"")</f>
        <v>#REF!</v>
      </c>
      <c r="AJ1131" s="50" t="e">
        <f>VLOOKUP(Audit!#REF!,$V$13:$AE$22,2,FALSE)&amp; IF(Audit!#REF!=10,Audit!#REF!,"")</f>
        <v>#REF!</v>
      </c>
      <c r="AK1131" s="47" t="e">
        <f t="shared" si="529"/>
        <v>#REF!</v>
      </c>
      <c r="AL1131" s="50" t="e">
        <f>VLOOKUP(Audit!#REF!,$V$3:$AE$12,3,FALSE)&amp; IF(Audit!#REF!=10,Audit!#REF!,"")</f>
        <v>#REF!</v>
      </c>
      <c r="AM1131" s="50" t="e">
        <f>VLOOKUP(Audit!#REF!,$V$13:$AE$22,3,FALSE)&amp; IF(Audit!#REF!=10,Audit!#REF!,"")</f>
        <v>#REF!</v>
      </c>
      <c r="AN1131" s="47" t="e">
        <f t="shared" si="530"/>
        <v>#REF!</v>
      </c>
      <c r="AO1131" s="50" t="e">
        <f>VLOOKUP(Audit!#REF!,$V$3:$AE$12,4,FALSE) &amp;  Audit!#REF! &amp; IF(Audit!#REF!=10,Audit!#REF!,"")</f>
        <v>#REF!</v>
      </c>
      <c r="AP1131" s="50" t="e">
        <f>VLOOKUP(Audit!#REF!,$V$13:$AE$22,4,FALSE)&amp; IF(Audit!#REF!=10,Audit!#REF!,"")</f>
        <v>#REF!</v>
      </c>
      <c r="AQ1131" s="47" t="e">
        <f t="shared" si="531"/>
        <v>#REF!</v>
      </c>
      <c r="AR1131" s="50" t="e">
        <f>VLOOKUP(Audit!#REF!,$V$3:$AE$12,5,FALSE)&amp; IF(Audit!#REF!=10,Audit!#REF!,"")</f>
        <v>#REF!</v>
      </c>
      <c r="AS1131" s="50" t="e">
        <f>VLOOKUP(Audit!#REF!,$V$13:$AE$22,5,FALSE)&amp; IF(Audit!#REF!=10,Audit!#REF!,"")</f>
        <v>#REF!</v>
      </c>
      <c r="AT1131" s="47" t="e">
        <f t="shared" si="532"/>
        <v>#REF!</v>
      </c>
      <c r="AU1131" s="50" t="e">
        <f>VLOOKUP(Audit!#REF!,$V$3:$AE$12,6,FALSE)&amp; IF(Audit!#REF!=10,Audit!#REF!,"")</f>
        <v>#REF!</v>
      </c>
      <c r="AV1131" s="50" t="e">
        <f>VLOOKUP(Audit!#REF!,$V$13:$AE$22,6,FALSE)&amp; IF(Audit!#REF!=10,Audit!#REF!,"")</f>
        <v>#REF!</v>
      </c>
      <c r="AW1131" s="47" t="e">
        <f t="shared" si="533"/>
        <v>#REF!</v>
      </c>
      <c r="AX1131" s="50" t="e">
        <f>VLOOKUP(Audit!#REF!,$V$3:$AE$12,7,FALSE)&amp; IF(Audit!#REF!=10,Audit!#REF!,"")</f>
        <v>#REF!</v>
      </c>
      <c r="AY1131" s="50" t="e">
        <f>VLOOKUP(Audit!#REF!,$V$13:$AE$22,7,FALSE) &amp; IF(Audit!#REF!=10,Audit!#REF!,"")</f>
        <v>#REF!</v>
      </c>
      <c r="AZ1131" s="47" t="e">
        <f t="shared" si="534"/>
        <v>#REF!</v>
      </c>
      <c r="BA1131" s="50" t="e">
        <f>VLOOKUP(Audit!#REF!,$V$3:$AE$12,8,FALSE)&amp; Audit!#REF! &amp; IF(Audit!#REF!=10,Audit!#REF!,"")</f>
        <v>#REF!</v>
      </c>
      <c r="BB1131" s="50" t="e">
        <f>VLOOKUP(Audit!#REF!,$V$13:$AE$22,8,FALSE) &amp; IF(Audit!#REF!=10,Audit!#REF!,"")</f>
        <v>#REF!</v>
      </c>
      <c r="BC1131" s="47" t="e">
        <f t="shared" si="535"/>
        <v>#REF!</v>
      </c>
      <c r="BD1131" s="50" t="e">
        <f>VLOOKUP(Audit!#REF!,$V$3:$AE$12,9,FALSE)&amp; IF(Audit!#REF!=10,Audit!#REF!,"")</f>
        <v>#REF!</v>
      </c>
      <c r="BE1131" s="50" t="e">
        <f>VLOOKUP(Audit!#REF!,$V$13:$AE$22,9,FALSE) &amp; IF(Audit!#REF!=10,Audit!#REF!,"") &amp; IF(Audit!#REF!&lt;&gt;1,U1131,"")</f>
        <v>#REF!</v>
      </c>
      <c r="BF1131" s="47" t="e">
        <f t="shared" si="536"/>
        <v>#REF!</v>
      </c>
      <c r="BG1131" s="50" t="e">
        <f>VLOOKUP(Audit!#REF!,$V$3:$AE$12,10,FALSE) &amp; Audit!#REF! &amp; IF(Audit!#REF!=10,Audit!#REF!,"")</f>
        <v>#REF!</v>
      </c>
      <c r="BH1131" s="50" t="e">
        <f>VLOOKUP(Audit!#REF!,$V$13:$AE$22,10,FALSE) &amp; IF(Audit!#REF!=10,Audit!#REF!,"") &amp; IF(Audit!#REF!&lt;&gt;1,U1131,"")</f>
        <v>#REF!</v>
      </c>
      <c r="BI1131" s="47" t="e">
        <f t="shared" si="537"/>
        <v>#REF!</v>
      </c>
      <c r="BJ1131" s="48" t="str">
        <f t="shared" si="538"/>
        <v/>
      </c>
      <c r="BK1131" s="48" t="str">
        <f t="shared" si="539"/>
        <v/>
      </c>
      <c r="BL1131" s="48" t="str">
        <f t="shared" si="540"/>
        <v/>
      </c>
      <c r="BM1131" s="48" t="str">
        <f t="shared" si="541"/>
        <v/>
      </c>
      <c r="BN1131" s="48" t="str">
        <f t="shared" si="542"/>
        <v/>
      </c>
      <c r="BO1131" s="48" t="str">
        <f t="shared" si="543"/>
        <v/>
      </c>
      <c r="BP1131" s="48" t="str">
        <f t="shared" si="544"/>
        <v/>
      </c>
      <c r="BQ1131" s="48" t="str">
        <f t="shared" si="545"/>
        <v/>
      </c>
      <c r="BR1131" s="48" t="str">
        <f t="shared" si="546"/>
        <v/>
      </c>
      <c r="BS1131" s="48" t="str">
        <f t="shared" si="547"/>
        <v/>
      </c>
      <c r="BT1131" s="48" t="str">
        <f t="shared" si="548"/>
        <v/>
      </c>
      <c r="BU1131" s="48" t="str">
        <f t="shared" si="549"/>
        <v/>
      </c>
    </row>
    <row r="1132" spans="1:73">
      <c r="A1132" s="10" t="e">
        <f>Audit!#REF!</f>
        <v>#REF!</v>
      </c>
      <c r="B1132" s="10" t="e">
        <f t="shared" si="520"/>
        <v>#REF!</v>
      </c>
      <c r="C1132" s="17" t="e">
        <f>VLOOKUP(Audit!#REF!,$V$3:$AE$12,2,FALSE) &amp; VLOOKUP(Audit!#REF!,$V$13:$AE$22,2,FALSE)&amp; IF(Audit!#REF!=10,Audit!#REF!&amp;Audit!#REF!,"")</f>
        <v>#REF!</v>
      </c>
      <c r="D1132" s="17" t="e">
        <f>VLOOKUP(Audit!#REF!,$V$3:$AE$12,3,FALSE) &amp; VLOOKUP(Audit!#REF!,$V$13:$AE$22,3,FALSE) &amp;IF(Audit!#REF!=10,Audit!#REF!&amp;Audit!#REF!,"")</f>
        <v>#REF!</v>
      </c>
      <c r="E1132" s="17" t="e">
        <f>VLOOKUP(Audit!#REF!,$V$3:$AE$12,4,FALSE)&amp; Audit!#REF! &amp; VLOOKUP(Audit!#REF!,$V$13:$AE$22,4,FALSE)&amp; IF(Audit!#REF!=10,Audit!#REF!&amp;Audit!#REF!,"")</f>
        <v>#REF!</v>
      </c>
      <c r="F1132" s="17" t="e">
        <f>VLOOKUP(Audit!#REF!,$V$3:$AE$12,5,FALSE) &amp; VLOOKUP(Audit!#REF!,$V$13:$AE$22,5,FALSE)&amp; IF(Audit!#REF!=10,Audit!#REF!&amp;Audit!#REF!,"")</f>
        <v>#REF!</v>
      </c>
      <c r="G1132" s="17" t="e">
        <f>VLOOKUP(Audit!#REF!,$V$3:$AE$12,6,FALSE) &amp; VLOOKUP(Audit!#REF!,$V$13:$AE$22,6,FALSE)&amp; IF(Audit!#REF!=10,Audit!#REF!&amp;Audit!#REF!,"")</f>
        <v>#REF!</v>
      </c>
      <c r="H1132" s="17" t="e">
        <f>VLOOKUP(Audit!#REF!,$V$3:$AE$12,7,FALSE) &amp; VLOOKUP(Audit!#REF!,$V$13:$AE$22,7,FALSE)&amp;IF(Audit!#REF!=10,Audit!#REF!&amp;Audit!#REF!,"")</f>
        <v>#REF!</v>
      </c>
      <c r="I1132" s="17" t="e">
        <f>VLOOKUP(Audit!#REF!,$V$3:$AE$12,8,FALSE) &amp; Audit!#REF! &amp; VLOOKUP(Audit!#REF!,$V$13:$AE$22,8,FALSE)&amp;IF(Audit!#REF!=10,Audit!#REF!&amp;Audit!#REF!,"")</f>
        <v>#REF!</v>
      </c>
      <c r="J1132" s="17" t="e">
        <f>VLOOKUP(Audit!#REF!,$V$3:$AE$12,9,FALSE) &amp; VLOOKUP(Audit!#REF!,$V$13:$AE$22,9,FALSE) &amp; IF(Audit!#REF!=10,Audit!#REF!&amp;Audit!#REF!,"") &amp; IF(Audit!#REF!&lt;&gt;1,U1132,"")</f>
        <v>#REF!</v>
      </c>
      <c r="K1132" s="17" t="e">
        <f>VLOOKUP(Audit!#REF!,$V$3:$AE$12,10,FALSE) &amp; Audit!#REF! &amp; VLOOKUP(Audit!#REF!,$V$13:$AE$22,10,FALSE) &amp; IF(Audit!#REF!=10,Audit!#REF!&amp;Audit!#REF!,"") &amp; IF(Audit!#REF!&lt;&gt;1,U1132,"")</f>
        <v>#REF!</v>
      </c>
      <c r="L1132" s="10" t="e">
        <f>Audit!#REF!</f>
        <v>#REF!</v>
      </c>
      <c r="M1132" s="10" t="e">
        <f t="shared" si="521"/>
        <v>#REF!</v>
      </c>
      <c r="N1132" s="10" t="e">
        <f t="shared" si="522"/>
        <v>#REF!</v>
      </c>
      <c r="O1132" s="10" t="e">
        <f t="shared" si="523"/>
        <v>#REF!</v>
      </c>
      <c r="P1132" s="10" t="e">
        <f t="shared" si="524"/>
        <v>#REF!</v>
      </c>
      <c r="Q1132" s="10" t="e">
        <f t="shared" si="525"/>
        <v>#REF!</v>
      </c>
      <c r="R1132" s="10" t="e">
        <f t="shared" si="526"/>
        <v>#REF!</v>
      </c>
      <c r="S1132" s="10" t="e">
        <f t="shared" si="527"/>
        <v>#REF!</v>
      </c>
      <c r="T1132" s="10" t="e">
        <f t="shared" si="528"/>
        <v>#REF!</v>
      </c>
      <c r="U1132" s="17" t="e">
        <f>IF(Audit!#REF!="","",VLOOKUP(Audit!#REF!,$W$26:$X$35,2,FALSE)) &amp; Audit!#REF! &amp; IF(Audit!#REF!="","",IF(Audit!#REF!&lt;=1.4,VLOOKUP(Audit!#REF!,$W$38:X1177,2,FALSE),VLOOKUP(Audit!#REF!,$W$51:$X$61,2,FALSE))) &amp; IF(Audit!#REF!="","",VLOOKUP(Audit!#REF!,$Y$26:$Z$35,2,FALSE) &amp; Audit!#REF! &amp; IF(Audit!#REF!="","",IF(Audit!#REF!&lt;=1.4,VLOOKUP(Audit!#REF!,$Y$38:$Z$48,2,FALSE),VLOOKUP(Audit!#REF!,$Y$51:$Z$61,2,FALSE))))</f>
        <v>#REF!</v>
      </c>
      <c r="V1132" s="21"/>
      <c r="AH1132" s="49" t="e">
        <f>Audit!#REF!</f>
        <v>#REF!</v>
      </c>
      <c r="AI1132" s="50" t="e">
        <f>VLOOKUP(Audit!#REF!,$V$3:$AE$12,2,FALSE)&amp; IF(Audit!#REF!=10,Audit!#REF!,"")</f>
        <v>#REF!</v>
      </c>
      <c r="AJ1132" s="50" t="e">
        <f>VLOOKUP(Audit!#REF!,$V$13:$AE$22,2,FALSE)&amp; IF(Audit!#REF!=10,Audit!#REF!,"")</f>
        <v>#REF!</v>
      </c>
      <c r="AK1132" s="47" t="e">
        <f t="shared" si="529"/>
        <v>#REF!</v>
      </c>
      <c r="AL1132" s="50" t="e">
        <f>VLOOKUP(Audit!#REF!,$V$3:$AE$12,3,FALSE)&amp; IF(Audit!#REF!=10,Audit!#REF!,"")</f>
        <v>#REF!</v>
      </c>
      <c r="AM1132" s="50" t="e">
        <f>VLOOKUP(Audit!#REF!,$V$13:$AE$22,3,FALSE)&amp; IF(Audit!#REF!=10,Audit!#REF!,"")</f>
        <v>#REF!</v>
      </c>
      <c r="AN1132" s="47" t="e">
        <f t="shared" si="530"/>
        <v>#REF!</v>
      </c>
      <c r="AO1132" s="50" t="e">
        <f>VLOOKUP(Audit!#REF!,$V$3:$AE$12,4,FALSE) &amp;  Audit!#REF! &amp; IF(Audit!#REF!=10,Audit!#REF!,"")</f>
        <v>#REF!</v>
      </c>
      <c r="AP1132" s="50" t="e">
        <f>VLOOKUP(Audit!#REF!,$V$13:$AE$22,4,FALSE)&amp; IF(Audit!#REF!=10,Audit!#REF!,"")</f>
        <v>#REF!</v>
      </c>
      <c r="AQ1132" s="47" t="e">
        <f t="shared" si="531"/>
        <v>#REF!</v>
      </c>
      <c r="AR1132" s="50" t="e">
        <f>VLOOKUP(Audit!#REF!,$V$3:$AE$12,5,FALSE)&amp; IF(Audit!#REF!=10,Audit!#REF!,"")</f>
        <v>#REF!</v>
      </c>
      <c r="AS1132" s="50" t="e">
        <f>VLOOKUP(Audit!#REF!,$V$13:$AE$22,5,FALSE)&amp; IF(Audit!#REF!=10,Audit!#REF!,"")</f>
        <v>#REF!</v>
      </c>
      <c r="AT1132" s="47" t="e">
        <f t="shared" si="532"/>
        <v>#REF!</v>
      </c>
      <c r="AU1132" s="50" t="e">
        <f>VLOOKUP(Audit!#REF!,$V$3:$AE$12,6,FALSE)&amp; IF(Audit!#REF!=10,Audit!#REF!,"")</f>
        <v>#REF!</v>
      </c>
      <c r="AV1132" s="50" t="e">
        <f>VLOOKUP(Audit!#REF!,$V$13:$AE$22,6,FALSE)&amp; IF(Audit!#REF!=10,Audit!#REF!,"")</f>
        <v>#REF!</v>
      </c>
      <c r="AW1132" s="47" t="e">
        <f t="shared" si="533"/>
        <v>#REF!</v>
      </c>
      <c r="AX1132" s="50" t="e">
        <f>VLOOKUP(Audit!#REF!,$V$3:$AE$12,7,FALSE)&amp; IF(Audit!#REF!=10,Audit!#REF!,"")</f>
        <v>#REF!</v>
      </c>
      <c r="AY1132" s="50" t="e">
        <f>VLOOKUP(Audit!#REF!,$V$13:$AE$22,7,FALSE) &amp; IF(Audit!#REF!=10,Audit!#REF!,"")</f>
        <v>#REF!</v>
      </c>
      <c r="AZ1132" s="47" t="e">
        <f t="shared" si="534"/>
        <v>#REF!</v>
      </c>
      <c r="BA1132" s="50" t="e">
        <f>VLOOKUP(Audit!#REF!,$V$3:$AE$12,8,FALSE)&amp; Audit!#REF! &amp; IF(Audit!#REF!=10,Audit!#REF!,"")</f>
        <v>#REF!</v>
      </c>
      <c r="BB1132" s="50" t="e">
        <f>VLOOKUP(Audit!#REF!,$V$13:$AE$22,8,FALSE) &amp; IF(Audit!#REF!=10,Audit!#REF!,"")</f>
        <v>#REF!</v>
      </c>
      <c r="BC1132" s="47" t="e">
        <f t="shared" si="535"/>
        <v>#REF!</v>
      </c>
      <c r="BD1132" s="50" t="e">
        <f>VLOOKUP(Audit!#REF!,$V$3:$AE$12,9,FALSE)&amp; IF(Audit!#REF!=10,Audit!#REF!,"")</f>
        <v>#REF!</v>
      </c>
      <c r="BE1132" s="50" t="e">
        <f>VLOOKUP(Audit!#REF!,$V$13:$AE$22,9,FALSE) &amp; IF(Audit!#REF!=10,Audit!#REF!,"") &amp; IF(Audit!#REF!&lt;&gt;1,U1132,"")</f>
        <v>#REF!</v>
      </c>
      <c r="BF1132" s="47" t="e">
        <f t="shared" si="536"/>
        <v>#REF!</v>
      </c>
      <c r="BG1132" s="50" t="e">
        <f>VLOOKUP(Audit!#REF!,$V$3:$AE$12,10,FALSE) &amp; Audit!#REF! &amp; IF(Audit!#REF!=10,Audit!#REF!,"")</f>
        <v>#REF!</v>
      </c>
      <c r="BH1132" s="50" t="e">
        <f>VLOOKUP(Audit!#REF!,$V$13:$AE$22,10,FALSE) &amp; IF(Audit!#REF!=10,Audit!#REF!,"") &amp; IF(Audit!#REF!&lt;&gt;1,U1132,"")</f>
        <v>#REF!</v>
      </c>
      <c r="BI1132" s="47" t="e">
        <f t="shared" si="537"/>
        <v>#REF!</v>
      </c>
      <c r="BJ1132" s="48" t="str">
        <f t="shared" si="538"/>
        <v/>
      </c>
      <c r="BK1132" s="48" t="str">
        <f t="shared" si="539"/>
        <v/>
      </c>
      <c r="BL1132" s="48" t="str">
        <f t="shared" si="540"/>
        <v/>
      </c>
      <c r="BM1132" s="48" t="str">
        <f t="shared" si="541"/>
        <v/>
      </c>
      <c r="BN1132" s="48" t="str">
        <f t="shared" si="542"/>
        <v/>
      </c>
      <c r="BO1132" s="48" t="str">
        <f t="shared" si="543"/>
        <v/>
      </c>
      <c r="BP1132" s="48" t="str">
        <f t="shared" si="544"/>
        <v/>
      </c>
      <c r="BQ1132" s="48" t="str">
        <f t="shared" si="545"/>
        <v/>
      </c>
      <c r="BR1132" s="48" t="str">
        <f t="shared" si="546"/>
        <v/>
      </c>
      <c r="BS1132" s="48" t="str">
        <f t="shared" si="547"/>
        <v/>
      </c>
      <c r="BT1132" s="48" t="str">
        <f t="shared" si="548"/>
        <v/>
      </c>
      <c r="BU1132" s="48" t="str">
        <f t="shared" si="549"/>
        <v/>
      </c>
    </row>
    <row r="1133" spans="1:73">
      <c r="A1133" s="10" t="e">
        <f>Audit!#REF!</f>
        <v>#REF!</v>
      </c>
      <c r="B1133" s="10" t="e">
        <f t="shared" si="520"/>
        <v>#REF!</v>
      </c>
      <c r="C1133" s="17" t="e">
        <f>VLOOKUP(Audit!#REF!,$V$3:$AE$12,2,FALSE) &amp; VLOOKUP(Audit!#REF!,$V$13:$AE$22,2,FALSE)&amp; IF(Audit!#REF!=10,Audit!#REF!&amp;Audit!#REF!,"")</f>
        <v>#REF!</v>
      </c>
      <c r="D1133" s="17" t="e">
        <f>VLOOKUP(Audit!#REF!,$V$3:$AE$12,3,FALSE) &amp; VLOOKUP(Audit!#REF!,$V$13:$AE$22,3,FALSE) &amp;IF(Audit!#REF!=10,Audit!#REF!&amp;Audit!#REF!,"")</f>
        <v>#REF!</v>
      </c>
      <c r="E1133" s="17" t="e">
        <f>VLOOKUP(Audit!#REF!,$V$3:$AE$12,4,FALSE)&amp; Audit!#REF! &amp; VLOOKUP(Audit!#REF!,$V$13:$AE$22,4,FALSE)&amp; IF(Audit!#REF!=10,Audit!#REF!&amp;Audit!#REF!,"")</f>
        <v>#REF!</v>
      </c>
      <c r="F1133" s="17" t="e">
        <f>VLOOKUP(Audit!#REF!,$V$3:$AE$12,5,FALSE) &amp; VLOOKUP(Audit!#REF!,$V$13:$AE$22,5,FALSE)&amp; IF(Audit!#REF!=10,Audit!#REF!&amp;Audit!#REF!,"")</f>
        <v>#REF!</v>
      </c>
      <c r="G1133" s="17" t="e">
        <f>VLOOKUP(Audit!#REF!,$V$3:$AE$12,6,FALSE) &amp; VLOOKUP(Audit!#REF!,$V$13:$AE$22,6,FALSE)&amp; IF(Audit!#REF!=10,Audit!#REF!&amp;Audit!#REF!,"")</f>
        <v>#REF!</v>
      </c>
      <c r="H1133" s="17" t="e">
        <f>VLOOKUP(Audit!#REF!,$V$3:$AE$12,7,FALSE) &amp; VLOOKUP(Audit!#REF!,$V$13:$AE$22,7,FALSE)&amp;IF(Audit!#REF!=10,Audit!#REF!&amp;Audit!#REF!,"")</f>
        <v>#REF!</v>
      </c>
      <c r="I1133" s="17" t="e">
        <f>VLOOKUP(Audit!#REF!,$V$3:$AE$12,8,FALSE) &amp; Audit!#REF! &amp; VLOOKUP(Audit!#REF!,$V$13:$AE$22,8,FALSE)&amp;IF(Audit!#REF!=10,Audit!#REF!&amp;Audit!#REF!,"")</f>
        <v>#REF!</v>
      </c>
      <c r="J1133" s="17" t="e">
        <f>VLOOKUP(Audit!#REF!,$V$3:$AE$12,9,FALSE) &amp; VLOOKUP(Audit!#REF!,$V$13:$AE$22,9,FALSE) &amp; IF(Audit!#REF!=10,Audit!#REF!&amp;Audit!#REF!,"") &amp; IF(Audit!#REF!&lt;&gt;1,U1133,"")</f>
        <v>#REF!</v>
      </c>
      <c r="K1133" s="17" t="e">
        <f>VLOOKUP(Audit!#REF!,$V$3:$AE$12,10,FALSE) &amp; Audit!#REF! &amp; VLOOKUP(Audit!#REF!,$V$13:$AE$22,10,FALSE) &amp; IF(Audit!#REF!=10,Audit!#REF!&amp;Audit!#REF!,"") &amp; IF(Audit!#REF!&lt;&gt;1,U1133,"")</f>
        <v>#REF!</v>
      </c>
      <c r="L1133" s="10" t="e">
        <f>Audit!#REF!</f>
        <v>#REF!</v>
      </c>
      <c r="M1133" s="10" t="e">
        <f t="shared" si="521"/>
        <v>#REF!</v>
      </c>
      <c r="N1133" s="10" t="e">
        <f t="shared" si="522"/>
        <v>#REF!</v>
      </c>
      <c r="O1133" s="10" t="e">
        <f t="shared" si="523"/>
        <v>#REF!</v>
      </c>
      <c r="P1133" s="10" t="e">
        <f t="shared" si="524"/>
        <v>#REF!</v>
      </c>
      <c r="Q1133" s="10" t="e">
        <f t="shared" si="525"/>
        <v>#REF!</v>
      </c>
      <c r="R1133" s="10" t="e">
        <f t="shared" si="526"/>
        <v>#REF!</v>
      </c>
      <c r="S1133" s="10" t="e">
        <f t="shared" si="527"/>
        <v>#REF!</v>
      </c>
      <c r="T1133" s="10" t="e">
        <f t="shared" si="528"/>
        <v>#REF!</v>
      </c>
      <c r="U1133" s="17" t="e">
        <f>IF(Audit!#REF!="","",VLOOKUP(Audit!#REF!,$W$26:$X$35,2,FALSE)) &amp; Audit!#REF! &amp; IF(Audit!#REF!="","",IF(Audit!#REF!&lt;=1.4,VLOOKUP(Audit!#REF!,$W$38:X1178,2,FALSE),VLOOKUP(Audit!#REF!,$W$51:$X$61,2,FALSE))) &amp; IF(Audit!#REF!="","",VLOOKUP(Audit!#REF!,$Y$26:$Z$35,2,FALSE) &amp; Audit!#REF! &amp; IF(Audit!#REF!="","",IF(Audit!#REF!&lt;=1.4,VLOOKUP(Audit!#REF!,$Y$38:$Z$48,2,FALSE),VLOOKUP(Audit!#REF!,$Y$51:$Z$61,2,FALSE))))</f>
        <v>#REF!</v>
      </c>
      <c r="V1133" s="21"/>
      <c r="AH1133" s="49" t="e">
        <f>Audit!#REF!</f>
        <v>#REF!</v>
      </c>
      <c r="AI1133" s="50" t="e">
        <f>VLOOKUP(Audit!#REF!,$V$3:$AE$12,2,FALSE)&amp; IF(Audit!#REF!=10,Audit!#REF!,"")</f>
        <v>#REF!</v>
      </c>
      <c r="AJ1133" s="50" t="e">
        <f>VLOOKUP(Audit!#REF!,$V$13:$AE$22,2,FALSE)&amp; IF(Audit!#REF!=10,Audit!#REF!,"")</f>
        <v>#REF!</v>
      </c>
      <c r="AK1133" s="47" t="e">
        <f t="shared" si="529"/>
        <v>#REF!</v>
      </c>
      <c r="AL1133" s="50" t="e">
        <f>VLOOKUP(Audit!#REF!,$V$3:$AE$12,3,FALSE)&amp; IF(Audit!#REF!=10,Audit!#REF!,"")</f>
        <v>#REF!</v>
      </c>
      <c r="AM1133" s="50" t="e">
        <f>VLOOKUP(Audit!#REF!,$V$13:$AE$22,3,FALSE)&amp; IF(Audit!#REF!=10,Audit!#REF!,"")</f>
        <v>#REF!</v>
      </c>
      <c r="AN1133" s="47" t="e">
        <f t="shared" si="530"/>
        <v>#REF!</v>
      </c>
      <c r="AO1133" s="50" t="e">
        <f>VLOOKUP(Audit!#REF!,$V$3:$AE$12,4,FALSE) &amp;  Audit!#REF! &amp; IF(Audit!#REF!=10,Audit!#REF!,"")</f>
        <v>#REF!</v>
      </c>
      <c r="AP1133" s="50" t="e">
        <f>VLOOKUP(Audit!#REF!,$V$13:$AE$22,4,FALSE)&amp; IF(Audit!#REF!=10,Audit!#REF!,"")</f>
        <v>#REF!</v>
      </c>
      <c r="AQ1133" s="47" t="e">
        <f t="shared" si="531"/>
        <v>#REF!</v>
      </c>
      <c r="AR1133" s="50" t="e">
        <f>VLOOKUP(Audit!#REF!,$V$3:$AE$12,5,FALSE)&amp; IF(Audit!#REF!=10,Audit!#REF!,"")</f>
        <v>#REF!</v>
      </c>
      <c r="AS1133" s="50" t="e">
        <f>VLOOKUP(Audit!#REF!,$V$13:$AE$22,5,FALSE)&amp; IF(Audit!#REF!=10,Audit!#REF!,"")</f>
        <v>#REF!</v>
      </c>
      <c r="AT1133" s="47" t="e">
        <f t="shared" si="532"/>
        <v>#REF!</v>
      </c>
      <c r="AU1133" s="50" t="e">
        <f>VLOOKUP(Audit!#REF!,$V$3:$AE$12,6,FALSE)&amp; IF(Audit!#REF!=10,Audit!#REF!,"")</f>
        <v>#REF!</v>
      </c>
      <c r="AV1133" s="50" t="e">
        <f>VLOOKUP(Audit!#REF!,$V$13:$AE$22,6,FALSE)&amp; IF(Audit!#REF!=10,Audit!#REF!,"")</f>
        <v>#REF!</v>
      </c>
      <c r="AW1133" s="47" t="e">
        <f t="shared" si="533"/>
        <v>#REF!</v>
      </c>
      <c r="AX1133" s="50" t="e">
        <f>VLOOKUP(Audit!#REF!,$V$3:$AE$12,7,FALSE)&amp; IF(Audit!#REF!=10,Audit!#REF!,"")</f>
        <v>#REF!</v>
      </c>
      <c r="AY1133" s="50" t="e">
        <f>VLOOKUP(Audit!#REF!,$V$13:$AE$22,7,FALSE) &amp; IF(Audit!#REF!=10,Audit!#REF!,"")</f>
        <v>#REF!</v>
      </c>
      <c r="AZ1133" s="47" t="e">
        <f t="shared" si="534"/>
        <v>#REF!</v>
      </c>
      <c r="BA1133" s="50" t="e">
        <f>VLOOKUP(Audit!#REF!,$V$3:$AE$12,8,FALSE)&amp; Audit!#REF! &amp; IF(Audit!#REF!=10,Audit!#REF!,"")</f>
        <v>#REF!</v>
      </c>
      <c r="BB1133" s="50" t="e">
        <f>VLOOKUP(Audit!#REF!,$V$13:$AE$22,8,FALSE) &amp; IF(Audit!#REF!=10,Audit!#REF!,"")</f>
        <v>#REF!</v>
      </c>
      <c r="BC1133" s="47" t="e">
        <f t="shared" si="535"/>
        <v>#REF!</v>
      </c>
      <c r="BD1133" s="50" t="e">
        <f>VLOOKUP(Audit!#REF!,$V$3:$AE$12,9,FALSE)&amp; IF(Audit!#REF!=10,Audit!#REF!,"")</f>
        <v>#REF!</v>
      </c>
      <c r="BE1133" s="50" t="e">
        <f>VLOOKUP(Audit!#REF!,$V$13:$AE$22,9,FALSE) &amp; IF(Audit!#REF!=10,Audit!#REF!,"") &amp; IF(Audit!#REF!&lt;&gt;1,U1133,"")</f>
        <v>#REF!</v>
      </c>
      <c r="BF1133" s="47" t="e">
        <f t="shared" si="536"/>
        <v>#REF!</v>
      </c>
      <c r="BG1133" s="50" t="e">
        <f>VLOOKUP(Audit!#REF!,$V$3:$AE$12,10,FALSE) &amp; Audit!#REF! &amp; IF(Audit!#REF!=10,Audit!#REF!,"")</f>
        <v>#REF!</v>
      </c>
      <c r="BH1133" s="50" t="e">
        <f>VLOOKUP(Audit!#REF!,$V$13:$AE$22,10,FALSE) &amp; IF(Audit!#REF!=10,Audit!#REF!,"") &amp; IF(Audit!#REF!&lt;&gt;1,U1133,"")</f>
        <v>#REF!</v>
      </c>
      <c r="BI1133" s="47" t="e">
        <f t="shared" si="537"/>
        <v>#REF!</v>
      </c>
      <c r="BJ1133" s="48" t="str">
        <f t="shared" si="538"/>
        <v/>
      </c>
      <c r="BK1133" s="48" t="str">
        <f t="shared" si="539"/>
        <v/>
      </c>
      <c r="BL1133" s="48" t="str">
        <f t="shared" si="540"/>
        <v/>
      </c>
      <c r="BM1133" s="48" t="str">
        <f t="shared" si="541"/>
        <v/>
      </c>
      <c r="BN1133" s="48" t="str">
        <f t="shared" si="542"/>
        <v/>
      </c>
      <c r="BO1133" s="48" t="str">
        <f t="shared" si="543"/>
        <v/>
      </c>
      <c r="BP1133" s="48" t="str">
        <f t="shared" si="544"/>
        <v/>
      </c>
      <c r="BQ1133" s="48" t="str">
        <f t="shared" si="545"/>
        <v/>
      </c>
      <c r="BR1133" s="48" t="str">
        <f t="shared" si="546"/>
        <v/>
      </c>
      <c r="BS1133" s="48" t="str">
        <f t="shared" si="547"/>
        <v/>
      </c>
      <c r="BT1133" s="48" t="str">
        <f t="shared" si="548"/>
        <v/>
      </c>
      <c r="BU1133" s="48" t="str">
        <f t="shared" si="549"/>
        <v/>
      </c>
    </row>
    <row r="1134" spans="1:73">
      <c r="A1134" s="10" t="e">
        <f>Audit!#REF!</f>
        <v>#REF!</v>
      </c>
      <c r="B1134" s="10" t="e">
        <f t="shared" si="520"/>
        <v>#REF!</v>
      </c>
      <c r="C1134" s="17" t="e">
        <f>VLOOKUP(Audit!#REF!,$V$3:$AE$12,2,FALSE) &amp; VLOOKUP(Audit!#REF!,$V$13:$AE$22,2,FALSE)&amp; IF(Audit!#REF!=10,Audit!#REF!&amp;Audit!#REF!,"")</f>
        <v>#REF!</v>
      </c>
      <c r="D1134" s="17" t="e">
        <f>VLOOKUP(Audit!#REF!,$V$3:$AE$12,3,FALSE) &amp; VLOOKUP(Audit!#REF!,$V$13:$AE$22,3,FALSE) &amp;IF(Audit!#REF!=10,Audit!#REF!&amp;Audit!#REF!,"")</f>
        <v>#REF!</v>
      </c>
      <c r="E1134" s="17" t="e">
        <f>VLOOKUP(Audit!#REF!,$V$3:$AE$12,4,FALSE)&amp; Audit!#REF! &amp; VLOOKUP(Audit!#REF!,$V$13:$AE$22,4,FALSE)&amp; IF(Audit!#REF!=10,Audit!#REF!&amp;Audit!#REF!,"")</f>
        <v>#REF!</v>
      </c>
      <c r="F1134" s="17" t="e">
        <f>VLOOKUP(Audit!#REF!,$V$3:$AE$12,5,FALSE) &amp; VLOOKUP(Audit!#REF!,$V$13:$AE$22,5,FALSE)&amp; IF(Audit!#REF!=10,Audit!#REF!&amp;Audit!#REF!,"")</f>
        <v>#REF!</v>
      </c>
      <c r="G1134" s="17" t="e">
        <f>VLOOKUP(Audit!#REF!,$V$3:$AE$12,6,FALSE) &amp; VLOOKUP(Audit!#REF!,$V$13:$AE$22,6,FALSE)&amp; IF(Audit!#REF!=10,Audit!#REF!&amp;Audit!#REF!,"")</f>
        <v>#REF!</v>
      </c>
      <c r="H1134" s="17" t="e">
        <f>VLOOKUP(Audit!#REF!,$V$3:$AE$12,7,FALSE) &amp; VLOOKUP(Audit!#REF!,$V$13:$AE$22,7,FALSE)&amp;IF(Audit!#REF!=10,Audit!#REF!&amp;Audit!#REF!,"")</f>
        <v>#REF!</v>
      </c>
      <c r="I1134" s="17" t="e">
        <f>VLOOKUP(Audit!#REF!,$V$3:$AE$12,8,FALSE) &amp; Audit!#REF! &amp; VLOOKUP(Audit!#REF!,$V$13:$AE$22,8,FALSE)&amp;IF(Audit!#REF!=10,Audit!#REF!&amp;Audit!#REF!,"")</f>
        <v>#REF!</v>
      </c>
      <c r="J1134" s="17" t="e">
        <f>VLOOKUP(Audit!#REF!,$V$3:$AE$12,9,FALSE) &amp; VLOOKUP(Audit!#REF!,$V$13:$AE$22,9,FALSE) &amp; IF(Audit!#REF!=10,Audit!#REF!&amp;Audit!#REF!,"") &amp; IF(Audit!#REF!&lt;&gt;1,U1134,"")</f>
        <v>#REF!</v>
      </c>
      <c r="K1134" s="17" t="e">
        <f>VLOOKUP(Audit!#REF!,$V$3:$AE$12,10,FALSE) &amp; Audit!#REF! &amp; VLOOKUP(Audit!#REF!,$V$13:$AE$22,10,FALSE) &amp; IF(Audit!#REF!=10,Audit!#REF!&amp;Audit!#REF!,"") &amp; IF(Audit!#REF!&lt;&gt;1,U1134,"")</f>
        <v>#REF!</v>
      </c>
      <c r="L1134" s="10" t="e">
        <f>Audit!#REF!</f>
        <v>#REF!</v>
      </c>
      <c r="M1134" s="10" t="e">
        <f t="shared" si="521"/>
        <v>#REF!</v>
      </c>
      <c r="N1134" s="10" t="e">
        <f t="shared" si="522"/>
        <v>#REF!</v>
      </c>
      <c r="O1134" s="10" t="e">
        <f t="shared" si="523"/>
        <v>#REF!</v>
      </c>
      <c r="P1134" s="10" t="e">
        <f t="shared" si="524"/>
        <v>#REF!</v>
      </c>
      <c r="Q1134" s="10" t="e">
        <f t="shared" si="525"/>
        <v>#REF!</v>
      </c>
      <c r="R1134" s="10" t="e">
        <f t="shared" si="526"/>
        <v>#REF!</v>
      </c>
      <c r="S1134" s="10" t="e">
        <f t="shared" si="527"/>
        <v>#REF!</v>
      </c>
      <c r="T1134" s="10" t="e">
        <f t="shared" si="528"/>
        <v>#REF!</v>
      </c>
      <c r="U1134" s="17" t="e">
        <f>IF(Audit!#REF!="","",VLOOKUP(Audit!#REF!,$W$26:$X$35,2,FALSE)) &amp; Audit!#REF! &amp; IF(Audit!#REF!="","",IF(Audit!#REF!&lt;=1.4,VLOOKUP(Audit!#REF!,$W$38:X1179,2,FALSE),VLOOKUP(Audit!#REF!,$W$51:$X$61,2,FALSE))) &amp; IF(Audit!#REF!="","",VLOOKUP(Audit!#REF!,$Y$26:$Z$35,2,FALSE) &amp; Audit!#REF! &amp; IF(Audit!#REF!="","",IF(Audit!#REF!&lt;=1.4,VLOOKUP(Audit!#REF!,$Y$38:$Z$48,2,FALSE),VLOOKUP(Audit!#REF!,$Y$51:$Z$61,2,FALSE))))</f>
        <v>#REF!</v>
      </c>
      <c r="V1134" s="21"/>
      <c r="AH1134" s="49" t="e">
        <f>Audit!#REF!</f>
        <v>#REF!</v>
      </c>
      <c r="AI1134" s="50" t="e">
        <f>VLOOKUP(Audit!#REF!,$V$3:$AE$12,2,FALSE)&amp; IF(Audit!#REF!=10,Audit!#REF!,"")</f>
        <v>#REF!</v>
      </c>
      <c r="AJ1134" s="50" t="e">
        <f>VLOOKUP(Audit!#REF!,$V$13:$AE$22,2,FALSE)&amp; IF(Audit!#REF!=10,Audit!#REF!,"")</f>
        <v>#REF!</v>
      </c>
      <c r="AK1134" s="47" t="e">
        <f t="shared" si="529"/>
        <v>#REF!</v>
      </c>
      <c r="AL1134" s="50" t="e">
        <f>VLOOKUP(Audit!#REF!,$V$3:$AE$12,3,FALSE)&amp; IF(Audit!#REF!=10,Audit!#REF!,"")</f>
        <v>#REF!</v>
      </c>
      <c r="AM1134" s="50" t="e">
        <f>VLOOKUP(Audit!#REF!,$V$13:$AE$22,3,FALSE)&amp; IF(Audit!#REF!=10,Audit!#REF!,"")</f>
        <v>#REF!</v>
      </c>
      <c r="AN1134" s="47" t="e">
        <f t="shared" si="530"/>
        <v>#REF!</v>
      </c>
      <c r="AO1134" s="50" t="e">
        <f>VLOOKUP(Audit!#REF!,$V$3:$AE$12,4,FALSE) &amp;  Audit!#REF! &amp; IF(Audit!#REF!=10,Audit!#REF!,"")</f>
        <v>#REF!</v>
      </c>
      <c r="AP1134" s="50" t="e">
        <f>VLOOKUP(Audit!#REF!,$V$13:$AE$22,4,FALSE)&amp; IF(Audit!#REF!=10,Audit!#REF!,"")</f>
        <v>#REF!</v>
      </c>
      <c r="AQ1134" s="47" t="e">
        <f t="shared" si="531"/>
        <v>#REF!</v>
      </c>
      <c r="AR1134" s="50" t="e">
        <f>VLOOKUP(Audit!#REF!,$V$3:$AE$12,5,FALSE)&amp; IF(Audit!#REF!=10,Audit!#REF!,"")</f>
        <v>#REF!</v>
      </c>
      <c r="AS1134" s="50" t="e">
        <f>VLOOKUP(Audit!#REF!,$V$13:$AE$22,5,FALSE)&amp; IF(Audit!#REF!=10,Audit!#REF!,"")</f>
        <v>#REF!</v>
      </c>
      <c r="AT1134" s="47" t="e">
        <f t="shared" si="532"/>
        <v>#REF!</v>
      </c>
      <c r="AU1134" s="50" t="e">
        <f>VLOOKUP(Audit!#REF!,$V$3:$AE$12,6,FALSE)&amp; IF(Audit!#REF!=10,Audit!#REF!,"")</f>
        <v>#REF!</v>
      </c>
      <c r="AV1134" s="50" t="e">
        <f>VLOOKUP(Audit!#REF!,$V$13:$AE$22,6,FALSE)&amp; IF(Audit!#REF!=10,Audit!#REF!,"")</f>
        <v>#REF!</v>
      </c>
      <c r="AW1134" s="47" t="e">
        <f t="shared" si="533"/>
        <v>#REF!</v>
      </c>
      <c r="AX1134" s="50" t="e">
        <f>VLOOKUP(Audit!#REF!,$V$3:$AE$12,7,FALSE)&amp; IF(Audit!#REF!=10,Audit!#REF!,"")</f>
        <v>#REF!</v>
      </c>
      <c r="AY1134" s="50" t="e">
        <f>VLOOKUP(Audit!#REF!,$V$13:$AE$22,7,FALSE) &amp; IF(Audit!#REF!=10,Audit!#REF!,"")</f>
        <v>#REF!</v>
      </c>
      <c r="AZ1134" s="47" t="e">
        <f t="shared" si="534"/>
        <v>#REF!</v>
      </c>
      <c r="BA1134" s="50" t="e">
        <f>VLOOKUP(Audit!#REF!,$V$3:$AE$12,8,FALSE)&amp; Audit!#REF! &amp; IF(Audit!#REF!=10,Audit!#REF!,"")</f>
        <v>#REF!</v>
      </c>
      <c r="BB1134" s="50" t="e">
        <f>VLOOKUP(Audit!#REF!,$V$13:$AE$22,8,FALSE) &amp; IF(Audit!#REF!=10,Audit!#REF!,"")</f>
        <v>#REF!</v>
      </c>
      <c r="BC1134" s="47" t="e">
        <f t="shared" si="535"/>
        <v>#REF!</v>
      </c>
      <c r="BD1134" s="50" t="e">
        <f>VLOOKUP(Audit!#REF!,$V$3:$AE$12,9,FALSE)&amp; IF(Audit!#REF!=10,Audit!#REF!,"")</f>
        <v>#REF!</v>
      </c>
      <c r="BE1134" s="50" t="e">
        <f>VLOOKUP(Audit!#REF!,$V$13:$AE$22,9,FALSE) &amp; IF(Audit!#REF!=10,Audit!#REF!,"") &amp; IF(Audit!#REF!&lt;&gt;1,U1134,"")</f>
        <v>#REF!</v>
      </c>
      <c r="BF1134" s="47" t="e">
        <f t="shared" si="536"/>
        <v>#REF!</v>
      </c>
      <c r="BG1134" s="50" t="e">
        <f>VLOOKUP(Audit!#REF!,$V$3:$AE$12,10,FALSE) &amp; Audit!#REF! &amp; IF(Audit!#REF!=10,Audit!#REF!,"")</f>
        <v>#REF!</v>
      </c>
      <c r="BH1134" s="50" t="e">
        <f>VLOOKUP(Audit!#REF!,$V$13:$AE$22,10,FALSE) &amp; IF(Audit!#REF!=10,Audit!#REF!,"") &amp; IF(Audit!#REF!&lt;&gt;1,U1134,"")</f>
        <v>#REF!</v>
      </c>
      <c r="BI1134" s="47" t="e">
        <f t="shared" si="537"/>
        <v>#REF!</v>
      </c>
      <c r="BJ1134" s="48" t="str">
        <f t="shared" si="538"/>
        <v/>
      </c>
      <c r="BK1134" s="48" t="str">
        <f t="shared" si="539"/>
        <v/>
      </c>
      <c r="BL1134" s="48" t="str">
        <f t="shared" si="540"/>
        <v/>
      </c>
      <c r="BM1134" s="48" t="str">
        <f t="shared" si="541"/>
        <v/>
      </c>
      <c r="BN1134" s="48" t="str">
        <f t="shared" si="542"/>
        <v/>
      </c>
      <c r="BO1134" s="48" t="str">
        <f t="shared" si="543"/>
        <v/>
      </c>
      <c r="BP1134" s="48" t="str">
        <f t="shared" si="544"/>
        <v/>
      </c>
      <c r="BQ1134" s="48" t="str">
        <f t="shared" si="545"/>
        <v/>
      </c>
      <c r="BR1134" s="48" t="str">
        <f t="shared" si="546"/>
        <v/>
      </c>
      <c r="BS1134" s="48" t="str">
        <f t="shared" si="547"/>
        <v/>
      </c>
      <c r="BT1134" s="48" t="str">
        <f t="shared" si="548"/>
        <v/>
      </c>
      <c r="BU1134" s="48" t="str">
        <f t="shared" si="549"/>
        <v/>
      </c>
    </row>
    <row r="1135" spans="1:73">
      <c r="A1135" s="10" t="e">
        <f>Audit!#REF!</f>
        <v>#REF!</v>
      </c>
      <c r="B1135" s="10" t="e">
        <f t="shared" si="520"/>
        <v>#REF!</v>
      </c>
      <c r="C1135" s="17" t="e">
        <f>VLOOKUP(Audit!#REF!,$V$3:$AE$12,2,FALSE) &amp; VLOOKUP(Audit!#REF!,$V$13:$AE$22,2,FALSE)&amp; IF(Audit!#REF!=10,Audit!#REF!&amp;Audit!#REF!,"")</f>
        <v>#REF!</v>
      </c>
      <c r="D1135" s="17" t="e">
        <f>VLOOKUP(Audit!#REF!,$V$3:$AE$12,3,FALSE) &amp; VLOOKUP(Audit!#REF!,$V$13:$AE$22,3,FALSE) &amp;IF(Audit!#REF!=10,Audit!#REF!&amp;Audit!#REF!,"")</f>
        <v>#REF!</v>
      </c>
      <c r="E1135" s="17" t="e">
        <f>VLOOKUP(Audit!#REF!,$V$3:$AE$12,4,FALSE)&amp; Audit!#REF! &amp; VLOOKUP(Audit!#REF!,$V$13:$AE$22,4,FALSE)&amp; IF(Audit!#REF!=10,Audit!#REF!&amp;Audit!#REF!,"")</f>
        <v>#REF!</v>
      </c>
      <c r="F1135" s="17" t="e">
        <f>VLOOKUP(Audit!#REF!,$V$3:$AE$12,5,FALSE) &amp; VLOOKUP(Audit!#REF!,$V$13:$AE$22,5,FALSE)&amp; IF(Audit!#REF!=10,Audit!#REF!&amp;Audit!#REF!,"")</f>
        <v>#REF!</v>
      </c>
      <c r="G1135" s="17" t="e">
        <f>VLOOKUP(Audit!#REF!,$V$3:$AE$12,6,FALSE) &amp; VLOOKUP(Audit!#REF!,$V$13:$AE$22,6,FALSE)&amp; IF(Audit!#REF!=10,Audit!#REF!&amp;Audit!#REF!,"")</f>
        <v>#REF!</v>
      </c>
      <c r="H1135" s="17" t="e">
        <f>VLOOKUP(Audit!#REF!,$V$3:$AE$12,7,FALSE) &amp; VLOOKUP(Audit!#REF!,$V$13:$AE$22,7,FALSE)&amp;IF(Audit!#REF!=10,Audit!#REF!&amp;Audit!#REF!,"")</f>
        <v>#REF!</v>
      </c>
      <c r="I1135" s="17" t="e">
        <f>VLOOKUP(Audit!#REF!,$V$3:$AE$12,8,FALSE) &amp; Audit!#REF! &amp; VLOOKUP(Audit!#REF!,$V$13:$AE$22,8,FALSE)&amp;IF(Audit!#REF!=10,Audit!#REF!&amp;Audit!#REF!,"")</f>
        <v>#REF!</v>
      </c>
      <c r="J1135" s="17" t="e">
        <f>VLOOKUP(Audit!#REF!,$V$3:$AE$12,9,FALSE) &amp; VLOOKUP(Audit!#REF!,$V$13:$AE$22,9,FALSE) &amp; IF(Audit!#REF!=10,Audit!#REF!&amp;Audit!#REF!,"") &amp; IF(Audit!#REF!&lt;&gt;1,U1135,"")</f>
        <v>#REF!</v>
      </c>
      <c r="K1135" s="17" t="e">
        <f>VLOOKUP(Audit!#REF!,$V$3:$AE$12,10,FALSE) &amp; Audit!#REF! &amp; VLOOKUP(Audit!#REF!,$V$13:$AE$22,10,FALSE) &amp; IF(Audit!#REF!=10,Audit!#REF!&amp;Audit!#REF!,"") &amp; IF(Audit!#REF!&lt;&gt;1,U1135,"")</f>
        <v>#REF!</v>
      </c>
      <c r="L1135" s="10" t="e">
        <f>Audit!#REF!</f>
        <v>#REF!</v>
      </c>
      <c r="M1135" s="10" t="e">
        <f t="shared" si="521"/>
        <v>#REF!</v>
      </c>
      <c r="N1135" s="10" t="e">
        <f t="shared" si="522"/>
        <v>#REF!</v>
      </c>
      <c r="O1135" s="10" t="e">
        <f t="shared" si="523"/>
        <v>#REF!</v>
      </c>
      <c r="P1135" s="10" t="e">
        <f t="shared" si="524"/>
        <v>#REF!</v>
      </c>
      <c r="Q1135" s="10" t="e">
        <f t="shared" si="525"/>
        <v>#REF!</v>
      </c>
      <c r="R1135" s="10" t="e">
        <f t="shared" si="526"/>
        <v>#REF!</v>
      </c>
      <c r="S1135" s="10" t="e">
        <f t="shared" si="527"/>
        <v>#REF!</v>
      </c>
      <c r="T1135" s="10" t="e">
        <f t="shared" si="528"/>
        <v>#REF!</v>
      </c>
      <c r="U1135" s="17" t="e">
        <f>IF(Audit!#REF!="","",VLOOKUP(Audit!#REF!,$W$26:$X$35,2,FALSE)) &amp; Audit!#REF! &amp; IF(Audit!#REF!="","",IF(Audit!#REF!&lt;=1.4,VLOOKUP(Audit!#REF!,$W$38:X1180,2,FALSE),VLOOKUP(Audit!#REF!,$W$51:$X$61,2,FALSE))) &amp; IF(Audit!#REF!="","",VLOOKUP(Audit!#REF!,$Y$26:$Z$35,2,FALSE) &amp; Audit!#REF! &amp; IF(Audit!#REF!="","",IF(Audit!#REF!&lt;=1.4,VLOOKUP(Audit!#REF!,$Y$38:$Z$48,2,FALSE),VLOOKUP(Audit!#REF!,$Y$51:$Z$61,2,FALSE))))</f>
        <v>#REF!</v>
      </c>
      <c r="V1135" s="21"/>
      <c r="AH1135" s="49" t="e">
        <f>Audit!#REF!</f>
        <v>#REF!</v>
      </c>
      <c r="AI1135" s="50" t="e">
        <f>VLOOKUP(Audit!#REF!,$V$3:$AE$12,2,FALSE)&amp; IF(Audit!#REF!=10,Audit!#REF!,"")</f>
        <v>#REF!</v>
      </c>
      <c r="AJ1135" s="50" t="e">
        <f>VLOOKUP(Audit!#REF!,$V$13:$AE$22,2,FALSE)&amp; IF(Audit!#REF!=10,Audit!#REF!,"")</f>
        <v>#REF!</v>
      </c>
      <c r="AK1135" s="47" t="e">
        <f t="shared" si="529"/>
        <v>#REF!</v>
      </c>
      <c r="AL1135" s="50" t="e">
        <f>VLOOKUP(Audit!#REF!,$V$3:$AE$12,3,FALSE)&amp; IF(Audit!#REF!=10,Audit!#REF!,"")</f>
        <v>#REF!</v>
      </c>
      <c r="AM1135" s="50" t="e">
        <f>VLOOKUP(Audit!#REF!,$V$13:$AE$22,3,FALSE)&amp; IF(Audit!#REF!=10,Audit!#REF!,"")</f>
        <v>#REF!</v>
      </c>
      <c r="AN1135" s="47" t="e">
        <f t="shared" si="530"/>
        <v>#REF!</v>
      </c>
      <c r="AO1135" s="50" t="e">
        <f>VLOOKUP(Audit!#REF!,$V$3:$AE$12,4,FALSE) &amp;  Audit!#REF! &amp; IF(Audit!#REF!=10,Audit!#REF!,"")</f>
        <v>#REF!</v>
      </c>
      <c r="AP1135" s="50" t="e">
        <f>VLOOKUP(Audit!#REF!,$V$13:$AE$22,4,FALSE)&amp; IF(Audit!#REF!=10,Audit!#REF!,"")</f>
        <v>#REF!</v>
      </c>
      <c r="AQ1135" s="47" t="e">
        <f t="shared" si="531"/>
        <v>#REF!</v>
      </c>
      <c r="AR1135" s="50" t="e">
        <f>VLOOKUP(Audit!#REF!,$V$3:$AE$12,5,FALSE)&amp; IF(Audit!#REF!=10,Audit!#REF!,"")</f>
        <v>#REF!</v>
      </c>
      <c r="AS1135" s="50" t="e">
        <f>VLOOKUP(Audit!#REF!,$V$13:$AE$22,5,FALSE)&amp; IF(Audit!#REF!=10,Audit!#REF!,"")</f>
        <v>#REF!</v>
      </c>
      <c r="AT1135" s="47" t="e">
        <f t="shared" si="532"/>
        <v>#REF!</v>
      </c>
      <c r="AU1135" s="50" t="e">
        <f>VLOOKUP(Audit!#REF!,$V$3:$AE$12,6,FALSE)&amp; IF(Audit!#REF!=10,Audit!#REF!,"")</f>
        <v>#REF!</v>
      </c>
      <c r="AV1135" s="50" t="e">
        <f>VLOOKUP(Audit!#REF!,$V$13:$AE$22,6,FALSE)&amp; IF(Audit!#REF!=10,Audit!#REF!,"")</f>
        <v>#REF!</v>
      </c>
      <c r="AW1135" s="47" t="e">
        <f t="shared" si="533"/>
        <v>#REF!</v>
      </c>
      <c r="AX1135" s="50" t="e">
        <f>VLOOKUP(Audit!#REF!,$V$3:$AE$12,7,FALSE)&amp; IF(Audit!#REF!=10,Audit!#REF!,"")</f>
        <v>#REF!</v>
      </c>
      <c r="AY1135" s="50" t="e">
        <f>VLOOKUP(Audit!#REF!,$V$13:$AE$22,7,FALSE) &amp; IF(Audit!#REF!=10,Audit!#REF!,"")</f>
        <v>#REF!</v>
      </c>
      <c r="AZ1135" s="47" t="e">
        <f t="shared" si="534"/>
        <v>#REF!</v>
      </c>
      <c r="BA1135" s="50" t="e">
        <f>VLOOKUP(Audit!#REF!,$V$3:$AE$12,8,FALSE)&amp; Audit!#REF! &amp; IF(Audit!#REF!=10,Audit!#REF!,"")</f>
        <v>#REF!</v>
      </c>
      <c r="BB1135" s="50" t="e">
        <f>VLOOKUP(Audit!#REF!,$V$13:$AE$22,8,FALSE) &amp; IF(Audit!#REF!=10,Audit!#REF!,"")</f>
        <v>#REF!</v>
      </c>
      <c r="BC1135" s="47" t="e">
        <f t="shared" si="535"/>
        <v>#REF!</v>
      </c>
      <c r="BD1135" s="50" t="e">
        <f>VLOOKUP(Audit!#REF!,$V$3:$AE$12,9,FALSE)&amp; IF(Audit!#REF!=10,Audit!#REF!,"")</f>
        <v>#REF!</v>
      </c>
      <c r="BE1135" s="50" t="e">
        <f>VLOOKUP(Audit!#REF!,$V$13:$AE$22,9,FALSE) &amp; IF(Audit!#REF!=10,Audit!#REF!,"") &amp; IF(Audit!#REF!&lt;&gt;1,U1135,"")</f>
        <v>#REF!</v>
      </c>
      <c r="BF1135" s="47" t="e">
        <f t="shared" si="536"/>
        <v>#REF!</v>
      </c>
      <c r="BG1135" s="50" t="e">
        <f>VLOOKUP(Audit!#REF!,$V$3:$AE$12,10,FALSE) &amp; Audit!#REF! &amp; IF(Audit!#REF!=10,Audit!#REF!,"")</f>
        <v>#REF!</v>
      </c>
      <c r="BH1135" s="50" t="e">
        <f>VLOOKUP(Audit!#REF!,$V$13:$AE$22,10,FALSE) &amp; IF(Audit!#REF!=10,Audit!#REF!,"") &amp; IF(Audit!#REF!&lt;&gt;1,U1135,"")</f>
        <v>#REF!</v>
      </c>
      <c r="BI1135" s="47" t="e">
        <f t="shared" si="537"/>
        <v>#REF!</v>
      </c>
      <c r="BJ1135" s="48" t="str">
        <f t="shared" si="538"/>
        <v/>
      </c>
      <c r="BK1135" s="48" t="str">
        <f t="shared" si="539"/>
        <v/>
      </c>
      <c r="BL1135" s="48" t="str">
        <f t="shared" si="540"/>
        <v/>
      </c>
      <c r="BM1135" s="48" t="str">
        <f t="shared" si="541"/>
        <v/>
      </c>
      <c r="BN1135" s="48" t="str">
        <f t="shared" si="542"/>
        <v/>
      </c>
      <c r="BO1135" s="48" t="str">
        <f t="shared" si="543"/>
        <v/>
      </c>
      <c r="BP1135" s="48" t="str">
        <f t="shared" si="544"/>
        <v/>
      </c>
      <c r="BQ1135" s="48" t="str">
        <f t="shared" si="545"/>
        <v/>
      </c>
      <c r="BR1135" s="48" t="str">
        <f t="shared" si="546"/>
        <v/>
      </c>
      <c r="BS1135" s="48" t="str">
        <f t="shared" si="547"/>
        <v/>
      </c>
      <c r="BT1135" s="48" t="str">
        <f t="shared" si="548"/>
        <v/>
      </c>
      <c r="BU1135" s="48" t="str">
        <f t="shared" si="549"/>
        <v/>
      </c>
    </row>
    <row r="1136" spans="1:73">
      <c r="A1136" s="10" t="e">
        <f>Audit!#REF!</f>
        <v>#REF!</v>
      </c>
      <c r="B1136" s="10" t="e">
        <f t="shared" si="520"/>
        <v>#REF!</v>
      </c>
      <c r="C1136" s="17" t="e">
        <f>VLOOKUP(Audit!#REF!,$V$3:$AE$12,2,FALSE) &amp; VLOOKUP(Audit!#REF!,$V$13:$AE$22,2,FALSE)&amp; IF(Audit!#REF!=10,Audit!#REF!&amp;Audit!#REF!,"")</f>
        <v>#REF!</v>
      </c>
      <c r="D1136" s="17" t="e">
        <f>VLOOKUP(Audit!#REF!,$V$3:$AE$12,3,FALSE) &amp; VLOOKUP(Audit!#REF!,$V$13:$AE$22,3,FALSE) &amp;IF(Audit!#REF!=10,Audit!#REF!&amp;Audit!#REF!,"")</f>
        <v>#REF!</v>
      </c>
      <c r="E1136" s="17" t="e">
        <f>VLOOKUP(Audit!#REF!,$V$3:$AE$12,4,FALSE)&amp; Audit!#REF! &amp; VLOOKUP(Audit!#REF!,$V$13:$AE$22,4,FALSE)&amp; IF(Audit!#REF!=10,Audit!#REF!&amp;Audit!#REF!,"")</f>
        <v>#REF!</v>
      </c>
      <c r="F1136" s="17" t="e">
        <f>VLOOKUP(Audit!#REF!,$V$3:$AE$12,5,FALSE) &amp; VLOOKUP(Audit!#REF!,$V$13:$AE$22,5,FALSE)&amp; IF(Audit!#REF!=10,Audit!#REF!&amp;Audit!#REF!,"")</f>
        <v>#REF!</v>
      </c>
      <c r="G1136" s="17" t="e">
        <f>VLOOKUP(Audit!#REF!,$V$3:$AE$12,6,FALSE) &amp; VLOOKUP(Audit!#REF!,$V$13:$AE$22,6,FALSE)&amp; IF(Audit!#REF!=10,Audit!#REF!&amp;Audit!#REF!,"")</f>
        <v>#REF!</v>
      </c>
      <c r="H1136" s="17" t="e">
        <f>VLOOKUP(Audit!#REF!,$V$3:$AE$12,7,FALSE) &amp; VLOOKUP(Audit!#REF!,$V$13:$AE$22,7,FALSE)&amp;IF(Audit!#REF!=10,Audit!#REF!&amp;Audit!#REF!,"")</f>
        <v>#REF!</v>
      </c>
      <c r="I1136" s="17" t="e">
        <f>VLOOKUP(Audit!#REF!,$V$3:$AE$12,8,FALSE) &amp; Audit!#REF! &amp; VLOOKUP(Audit!#REF!,$V$13:$AE$22,8,FALSE)&amp;IF(Audit!#REF!=10,Audit!#REF!&amp;Audit!#REF!,"")</f>
        <v>#REF!</v>
      </c>
      <c r="J1136" s="17" t="e">
        <f>VLOOKUP(Audit!#REF!,$V$3:$AE$12,9,FALSE) &amp; VLOOKUP(Audit!#REF!,$V$13:$AE$22,9,FALSE) &amp; IF(Audit!#REF!=10,Audit!#REF!&amp;Audit!#REF!,"") &amp; IF(Audit!#REF!&lt;&gt;1,U1136,"")</f>
        <v>#REF!</v>
      </c>
      <c r="K1136" s="17" t="e">
        <f>VLOOKUP(Audit!#REF!,$V$3:$AE$12,10,FALSE) &amp; Audit!#REF! &amp; VLOOKUP(Audit!#REF!,$V$13:$AE$22,10,FALSE) &amp; IF(Audit!#REF!=10,Audit!#REF!&amp;Audit!#REF!,"") &amp; IF(Audit!#REF!&lt;&gt;1,U1136,"")</f>
        <v>#REF!</v>
      </c>
      <c r="L1136" s="10" t="e">
        <f>Audit!#REF!</f>
        <v>#REF!</v>
      </c>
      <c r="M1136" s="10" t="e">
        <f t="shared" si="521"/>
        <v>#REF!</v>
      </c>
      <c r="N1136" s="10" t="e">
        <f t="shared" si="522"/>
        <v>#REF!</v>
      </c>
      <c r="O1136" s="10" t="e">
        <f t="shared" si="523"/>
        <v>#REF!</v>
      </c>
      <c r="P1136" s="10" t="e">
        <f t="shared" si="524"/>
        <v>#REF!</v>
      </c>
      <c r="Q1136" s="10" t="e">
        <f t="shared" si="525"/>
        <v>#REF!</v>
      </c>
      <c r="R1136" s="10" t="e">
        <f t="shared" si="526"/>
        <v>#REF!</v>
      </c>
      <c r="S1136" s="10" t="e">
        <f t="shared" si="527"/>
        <v>#REF!</v>
      </c>
      <c r="T1136" s="10" t="e">
        <f t="shared" si="528"/>
        <v>#REF!</v>
      </c>
      <c r="U1136" s="17" t="e">
        <f>IF(Audit!#REF!="","",VLOOKUP(Audit!#REF!,$W$26:$X$35,2,FALSE)) &amp; Audit!#REF! &amp; IF(Audit!#REF!="","",IF(Audit!#REF!&lt;=1.4,VLOOKUP(Audit!#REF!,$W$38:X1181,2,FALSE),VLOOKUP(Audit!#REF!,$W$51:$X$61,2,FALSE))) &amp; IF(Audit!#REF!="","",VLOOKUP(Audit!#REF!,$Y$26:$Z$35,2,FALSE) &amp; Audit!#REF! &amp; IF(Audit!#REF!="","",IF(Audit!#REF!&lt;=1.4,VLOOKUP(Audit!#REF!,$Y$38:$Z$48,2,FALSE),VLOOKUP(Audit!#REF!,$Y$51:$Z$61,2,FALSE))))</f>
        <v>#REF!</v>
      </c>
      <c r="V1136" s="21"/>
      <c r="AH1136" s="49" t="e">
        <f>Audit!#REF!</f>
        <v>#REF!</v>
      </c>
      <c r="AI1136" s="50" t="e">
        <f>VLOOKUP(Audit!#REF!,$V$3:$AE$12,2,FALSE)&amp; IF(Audit!#REF!=10,Audit!#REF!,"")</f>
        <v>#REF!</v>
      </c>
      <c r="AJ1136" s="50" t="e">
        <f>VLOOKUP(Audit!#REF!,$V$13:$AE$22,2,FALSE)&amp; IF(Audit!#REF!=10,Audit!#REF!,"")</f>
        <v>#REF!</v>
      </c>
      <c r="AK1136" s="47" t="e">
        <f t="shared" si="529"/>
        <v>#REF!</v>
      </c>
      <c r="AL1136" s="50" t="e">
        <f>VLOOKUP(Audit!#REF!,$V$3:$AE$12,3,FALSE)&amp; IF(Audit!#REF!=10,Audit!#REF!,"")</f>
        <v>#REF!</v>
      </c>
      <c r="AM1136" s="50" t="e">
        <f>VLOOKUP(Audit!#REF!,$V$13:$AE$22,3,FALSE)&amp; IF(Audit!#REF!=10,Audit!#REF!,"")</f>
        <v>#REF!</v>
      </c>
      <c r="AN1136" s="47" t="e">
        <f t="shared" si="530"/>
        <v>#REF!</v>
      </c>
      <c r="AO1136" s="50" t="e">
        <f>VLOOKUP(Audit!#REF!,$V$3:$AE$12,4,FALSE) &amp;  Audit!#REF! &amp; IF(Audit!#REF!=10,Audit!#REF!,"")</f>
        <v>#REF!</v>
      </c>
      <c r="AP1136" s="50" t="e">
        <f>VLOOKUP(Audit!#REF!,$V$13:$AE$22,4,FALSE)&amp; IF(Audit!#REF!=10,Audit!#REF!,"")</f>
        <v>#REF!</v>
      </c>
      <c r="AQ1136" s="47" t="e">
        <f t="shared" si="531"/>
        <v>#REF!</v>
      </c>
      <c r="AR1136" s="50" t="e">
        <f>VLOOKUP(Audit!#REF!,$V$3:$AE$12,5,FALSE)&amp; IF(Audit!#REF!=10,Audit!#REF!,"")</f>
        <v>#REF!</v>
      </c>
      <c r="AS1136" s="50" t="e">
        <f>VLOOKUP(Audit!#REF!,$V$13:$AE$22,5,FALSE)&amp; IF(Audit!#REF!=10,Audit!#REF!,"")</f>
        <v>#REF!</v>
      </c>
      <c r="AT1136" s="47" t="e">
        <f t="shared" si="532"/>
        <v>#REF!</v>
      </c>
      <c r="AU1136" s="50" t="e">
        <f>VLOOKUP(Audit!#REF!,$V$3:$AE$12,6,FALSE)&amp; IF(Audit!#REF!=10,Audit!#REF!,"")</f>
        <v>#REF!</v>
      </c>
      <c r="AV1136" s="50" t="e">
        <f>VLOOKUP(Audit!#REF!,$V$13:$AE$22,6,FALSE)&amp; IF(Audit!#REF!=10,Audit!#REF!,"")</f>
        <v>#REF!</v>
      </c>
      <c r="AW1136" s="47" t="e">
        <f t="shared" si="533"/>
        <v>#REF!</v>
      </c>
      <c r="AX1136" s="50" t="e">
        <f>VLOOKUP(Audit!#REF!,$V$3:$AE$12,7,FALSE)&amp; IF(Audit!#REF!=10,Audit!#REF!,"")</f>
        <v>#REF!</v>
      </c>
      <c r="AY1136" s="50" t="e">
        <f>VLOOKUP(Audit!#REF!,$V$13:$AE$22,7,FALSE) &amp; IF(Audit!#REF!=10,Audit!#REF!,"")</f>
        <v>#REF!</v>
      </c>
      <c r="AZ1136" s="47" t="e">
        <f t="shared" si="534"/>
        <v>#REF!</v>
      </c>
      <c r="BA1136" s="50" t="e">
        <f>VLOOKUP(Audit!#REF!,$V$3:$AE$12,8,FALSE)&amp; Audit!#REF! &amp; IF(Audit!#REF!=10,Audit!#REF!,"")</f>
        <v>#REF!</v>
      </c>
      <c r="BB1136" s="50" t="e">
        <f>VLOOKUP(Audit!#REF!,$V$13:$AE$22,8,FALSE) &amp; IF(Audit!#REF!=10,Audit!#REF!,"")</f>
        <v>#REF!</v>
      </c>
      <c r="BC1136" s="47" t="e">
        <f t="shared" si="535"/>
        <v>#REF!</v>
      </c>
      <c r="BD1136" s="50" t="e">
        <f>VLOOKUP(Audit!#REF!,$V$3:$AE$12,9,FALSE)&amp; IF(Audit!#REF!=10,Audit!#REF!,"")</f>
        <v>#REF!</v>
      </c>
      <c r="BE1136" s="50" t="e">
        <f>VLOOKUP(Audit!#REF!,$V$13:$AE$22,9,FALSE) &amp; IF(Audit!#REF!=10,Audit!#REF!,"") &amp; IF(Audit!#REF!&lt;&gt;1,U1136,"")</f>
        <v>#REF!</v>
      </c>
      <c r="BF1136" s="47" t="e">
        <f t="shared" si="536"/>
        <v>#REF!</v>
      </c>
      <c r="BG1136" s="50" t="e">
        <f>VLOOKUP(Audit!#REF!,$V$3:$AE$12,10,FALSE) &amp; Audit!#REF! &amp; IF(Audit!#REF!=10,Audit!#REF!,"")</f>
        <v>#REF!</v>
      </c>
      <c r="BH1136" s="50" t="e">
        <f>VLOOKUP(Audit!#REF!,$V$13:$AE$22,10,FALSE) &amp; IF(Audit!#REF!=10,Audit!#REF!,"") &amp; IF(Audit!#REF!&lt;&gt;1,U1136,"")</f>
        <v>#REF!</v>
      </c>
      <c r="BI1136" s="47" t="e">
        <f t="shared" si="537"/>
        <v>#REF!</v>
      </c>
      <c r="BJ1136" s="48" t="str">
        <f t="shared" si="538"/>
        <v/>
      </c>
      <c r="BK1136" s="48" t="str">
        <f t="shared" si="539"/>
        <v/>
      </c>
      <c r="BL1136" s="48" t="str">
        <f t="shared" si="540"/>
        <v/>
      </c>
      <c r="BM1136" s="48" t="str">
        <f t="shared" si="541"/>
        <v/>
      </c>
      <c r="BN1136" s="48" t="str">
        <f t="shared" si="542"/>
        <v/>
      </c>
      <c r="BO1136" s="48" t="str">
        <f t="shared" si="543"/>
        <v/>
      </c>
      <c r="BP1136" s="48" t="str">
        <f t="shared" si="544"/>
        <v/>
      </c>
      <c r="BQ1136" s="48" t="str">
        <f t="shared" si="545"/>
        <v/>
      </c>
      <c r="BR1136" s="48" t="str">
        <f t="shared" si="546"/>
        <v/>
      </c>
      <c r="BS1136" s="48" t="str">
        <f t="shared" si="547"/>
        <v/>
      </c>
      <c r="BT1136" s="48" t="str">
        <f t="shared" si="548"/>
        <v/>
      </c>
      <c r="BU1136" s="48" t="str">
        <f t="shared" si="549"/>
        <v/>
      </c>
    </row>
    <row r="1137" spans="1:73">
      <c r="A1137" s="10" t="e">
        <f>Audit!#REF!</f>
        <v>#REF!</v>
      </c>
      <c r="B1137" s="10" t="e">
        <f t="shared" si="520"/>
        <v>#REF!</v>
      </c>
      <c r="C1137" s="17" t="e">
        <f>VLOOKUP(Audit!#REF!,$V$3:$AE$12,2,FALSE) &amp; VLOOKUP(Audit!#REF!,$V$13:$AE$22,2,FALSE)&amp; IF(Audit!#REF!=10,Audit!#REF!&amp;Audit!#REF!,"")</f>
        <v>#REF!</v>
      </c>
      <c r="D1137" s="17" t="e">
        <f>VLOOKUP(Audit!#REF!,$V$3:$AE$12,3,FALSE) &amp; VLOOKUP(Audit!#REF!,$V$13:$AE$22,3,FALSE) &amp;IF(Audit!#REF!=10,Audit!#REF!&amp;Audit!#REF!,"")</f>
        <v>#REF!</v>
      </c>
      <c r="E1137" s="17" t="e">
        <f>VLOOKUP(Audit!#REF!,$V$3:$AE$12,4,FALSE)&amp; Audit!#REF! &amp; VLOOKUP(Audit!#REF!,$V$13:$AE$22,4,FALSE)&amp; IF(Audit!#REF!=10,Audit!#REF!&amp;Audit!#REF!,"")</f>
        <v>#REF!</v>
      </c>
      <c r="F1137" s="17" t="e">
        <f>VLOOKUP(Audit!#REF!,$V$3:$AE$12,5,FALSE) &amp; VLOOKUP(Audit!#REF!,$V$13:$AE$22,5,FALSE)&amp; IF(Audit!#REF!=10,Audit!#REF!&amp;Audit!#REF!,"")</f>
        <v>#REF!</v>
      </c>
      <c r="G1137" s="17" t="e">
        <f>VLOOKUP(Audit!#REF!,$V$3:$AE$12,6,FALSE) &amp; VLOOKUP(Audit!#REF!,$V$13:$AE$22,6,FALSE)&amp; IF(Audit!#REF!=10,Audit!#REF!&amp;Audit!#REF!,"")</f>
        <v>#REF!</v>
      </c>
      <c r="H1137" s="17" t="e">
        <f>VLOOKUP(Audit!#REF!,$V$3:$AE$12,7,FALSE) &amp; VLOOKUP(Audit!#REF!,$V$13:$AE$22,7,FALSE)&amp;IF(Audit!#REF!=10,Audit!#REF!&amp;Audit!#REF!,"")</f>
        <v>#REF!</v>
      </c>
      <c r="I1137" s="17" t="e">
        <f>VLOOKUP(Audit!#REF!,$V$3:$AE$12,8,FALSE) &amp; Audit!#REF! &amp; VLOOKUP(Audit!#REF!,$V$13:$AE$22,8,FALSE)&amp;IF(Audit!#REF!=10,Audit!#REF!&amp;Audit!#REF!,"")</f>
        <v>#REF!</v>
      </c>
      <c r="J1137" s="17" t="e">
        <f>VLOOKUP(Audit!#REF!,$V$3:$AE$12,9,FALSE) &amp; VLOOKUP(Audit!#REF!,$V$13:$AE$22,9,FALSE) &amp; IF(Audit!#REF!=10,Audit!#REF!&amp;Audit!#REF!,"") &amp; IF(Audit!#REF!&lt;&gt;1,U1137,"")</f>
        <v>#REF!</v>
      </c>
      <c r="K1137" s="17" t="e">
        <f>VLOOKUP(Audit!#REF!,$V$3:$AE$12,10,FALSE) &amp; Audit!#REF! &amp; VLOOKUP(Audit!#REF!,$V$13:$AE$22,10,FALSE) &amp; IF(Audit!#REF!=10,Audit!#REF!&amp;Audit!#REF!,"") &amp; IF(Audit!#REF!&lt;&gt;1,U1137,"")</f>
        <v>#REF!</v>
      </c>
      <c r="L1137" s="10" t="e">
        <f>Audit!#REF!</f>
        <v>#REF!</v>
      </c>
      <c r="M1137" s="10" t="e">
        <f t="shared" si="521"/>
        <v>#REF!</v>
      </c>
      <c r="N1137" s="10" t="e">
        <f t="shared" si="522"/>
        <v>#REF!</v>
      </c>
      <c r="O1137" s="10" t="e">
        <f t="shared" si="523"/>
        <v>#REF!</v>
      </c>
      <c r="P1137" s="10" t="e">
        <f t="shared" si="524"/>
        <v>#REF!</v>
      </c>
      <c r="Q1137" s="10" t="e">
        <f t="shared" si="525"/>
        <v>#REF!</v>
      </c>
      <c r="R1137" s="10" t="e">
        <f t="shared" si="526"/>
        <v>#REF!</v>
      </c>
      <c r="S1137" s="10" t="e">
        <f t="shared" si="527"/>
        <v>#REF!</v>
      </c>
      <c r="T1137" s="10" t="e">
        <f t="shared" si="528"/>
        <v>#REF!</v>
      </c>
      <c r="U1137" s="17" t="e">
        <f>IF(Audit!#REF!="","",VLOOKUP(Audit!#REF!,$W$26:$X$35,2,FALSE)) &amp; Audit!#REF! &amp; IF(Audit!#REF!="","",IF(Audit!#REF!&lt;=1.4,VLOOKUP(Audit!#REF!,$W$38:X1182,2,FALSE),VLOOKUP(Audit!#REF!,$W$51:$X$61,2,FALSE))) &amp; IF(Audit!#REF!="","",VLOOKUP(Audit!#REF!,$Y$26:$Z$35,2,FALSE) &amp; Audit!#REF! &amp; IF(Audit!#REF!="","",IF(Audit!#REF!&lt;=1.4,VLOOKUP(Audit!#REF!,$Y$38:$Z$48,2,FALSE),VLOOKUP(Audit!#REF!,$Y$51:$Z$61,2,FALSE))))</f>
        <v>#REF!</v>
      </c>
      <c r="V1137" s="21"/>
      <c r="AH1137" s="49" t="e">
        <f>Audit!#REF!</f>
        <v>#REF!</v>
      </c>
      <c r="AI1137" s="50" t="e">
        <f>VLOOKUP(Audit!#REF!,$V$3:$AE$12,2,FALSE)&amp; IF(Audit!#REF!=10,Audit!#REF!,"")</f>
        <v>#REF!</v>
      </c>
      <c r="AJ1137" s="50" t="e">
        <f>VLOOKUP(Audit!#REF!,$V$13:$AE$22,2,FALSE)&amp; IF(Audit!#REF!=10,Audit!#REF!,"")</f>
        <v>#REF!</v>
      </c>
      <c r="AK1137" s="47" t="e">
        <f t="shared" si="529"/>
        <v>#REF!</v>
      </c>
      <c r="AL1137" s="50" t="e">
        <f>VLOOKUP(Audit!#REF!,$V$3:$AE$12,3,FALSE)&amp; IF(Audit!#REF!=10,Audit!#REF!,"")</f>
        <v>#REF!</v>
      </c>
      <c r="AM1137" s="50" t="e">
        <f>VLOOKUP(Audit!#REF!,$V$13:$AE$22,3,FALSE)&amp; IF(Audit!#REF!=10,Audit!#REF!,"")</f>
        <v>#REF!</v>
      </c>
      <c r="AN1137" s="47" t="e">
        <f t="shared" si="530"/>
        <v>#REF!</v>
      </c>
      <c r="AO1137" s="50" t="e">
        <f>VLOOKUP(Audit!#REF!,$V$3:$AE$12,4,FALSE) &amp;  Audit!#REF! &amp; IF(Audit!#REF!=10,Audit!#REF!,"")</f>
        <v>#REF!</v>
      </c>
      <c r="AP1137" s="50" t="e">
        <f>VLOOKUP(Audit!#REF!,$V$13:$AE$22,4,FALSE)&amp; IF(Audit!#REF!=10,Audit!#REF!,"")</f>
        <v>#REF!</v>
      </c>
      <c r="AQ1137" s="47" t="e">
        <f t="shared" si="531"/>
        <v>#REF!</v>
      </c>
      <c r="AR1137" s="50" t="e">
        <f>VLOOKUP(Audit!#REF!,$V$3:$AE$12,5,FALSE)&amp; IF(Audit!#REF!=10,Audit!#REF!,"")</f>
        <v>#REF!</v>
      </c>
      <c r="AS1137" s="50" t="e">
        <f>VLOOKUP(Audit!#REF!,$V$13:$AE$22,5,FALSE)&amp; IF(Audit!#REF!=10,Audit!#REF!,"")</f>
        <v>#REF!</v>
      </c>
      <c r="AT1137" s="47" t="e">
        <f t="shared" si="532"/>
        <v>#REF!</v>
      </c>
      <c r="AU1137" s="50" t="e">
        <f>VLOOKUP(Audit!#REF!,$V$3:$AE$12,6,FALSE)&amp; IF(Audit!#REF!=10,Audit!#REF!,"")</f>
        <v>#REF!</v>
      </c>
      <c r="AV1137" s="50" t="e">
        <f>VLOOKUP(Audit!#REF!,$V$13:$AE$22,6,FALSE)&amp; IF(Audit!#REF!=10,Audit!#REF!,"")</f>
        <v>#REF!</v>
      </c>
      <c r="AW1137" s="47" t="e">
        <f t="shared" si="533"/>
        <v>#REF!</v>
      </c>
      <c r="AX1137" s="50" t="e">
        <f>VLOOKUP(Audit!#REF!,$V$3:$AE$12,7,FALSE)&amp; IF(Audit!#REF!=10,Audit!#REF!,"")</f>
        <v>#REF!</v>
      </c>
      <c r="AY1137" s="50" t="e">
        <f>VLOOKUP(Audit!#REF!,$V$13:$AE$22,7,FALSE) &amp; IF(Audit!#REF!=10,Audit!#REF!,"")</f>
        <v>#REF!</v>
      </c>
      <c r="AZ1137" s="47" t="e">
        <f t="shared" si="534"/>
        <v>#REF!</v>
      </c>
      <c r="BA1137" s="50" t="e">
        <f>VLOOKUP(Audit!#REF!,$V$3:$AE$12,8,FALSE)&amp; Audit!#REF! &amp; IF(Audit!#REF!=10,Audit!#REF!,"")</f>
        <v>#REF!</v>
      </c>
      <c r="BB1137" s="50" t="e">
        <f>VLOOKUP(Audit!#REF!,$V$13:$AE$22,8,FALSE) &amp; IF(Audit!#REF!=10,Audit!#REF!,"")</f>
        <v>#REF!</v>
      </c>
      <c r="BC1137" s="47" t="e">
        <f t="shared" si="535"/>
        <v>#REF!</v>
      </c>
      <c r="BD1137" s="50" t="e">
        <f>VLOOKUP(Audit!#REF!,$V$3:$AE$12,9,FALSE)&amp; IF(Audit!#REF!=10,Audit!#REF!,"")</f>
        <v>#REF!</v>
      </c>
      <c r="BE1137" s="50" t="e">
        <f>VLOOKUP(Audit!#REF!,$V$13:$AE$22,9,FALSE) &amp; IF(Audit!#REF!=10,Audit!#REF!,"") &amp; IF(Audit!#REF!&lt;&gt;1,U1137,"")</f>
        <v>#REF!</v>
      </c>
      <c r="BF1137" s="47" t="e">
        <f t="shared" si="536"/>
        <v>#REF!</v>
      </c>
      <c r="BG1137" s="50" t="e">
        <f>VLOOKUP(Audit!#REF!,$V$3:$AE$12,10,FALSE) &amp; Audit!#REF! &amp; IF(Audit!#REF!=10,Audit!#REF!,"")</f>
        <v>#REF!</v>
      </c>
      <c r="BH1137" s="50" t="e">
        <f>VLOOKUP(Audit!#REF!,$V$13:$AE$22,10,FALSE) &amp; IF(Audit!#REF!=10,Audit!#REF!,"") &amp; IF(Audit!#REF!&lt;&gt;1,U1137,"")</f>
        <v>#REF!</v>
      </c>
      <c r="BI1137" s="47" t="e">
        <f t="shared" si="537"/>
        <v>#REF!</v>
      </c>
      <c r="BJ1137" s="48" t="str">
        <f t="shared" si="538"/>
        <v/>
      </c>
      <c r="BK1137" s="48" t="str">
        <f t="shared" si="539"/>
        <v/>
      </c>
      <c r="BL1137" s="48" t="str">
        <f t="shared" si="540"/>
        <v/>
      </c>
      <c r="BM1137" s="48" t="str">
        <f t="shared" si="541"/>
        <v/>
      </c>
      <c r="BN1137" s="48" t="str">
        <f t="shared" si="542"/>
        <v/>
      </c>
      <c r="BO1137" s="48" t="str">
        <f t="shared" si="543"/>
        <v/>
      </c>
      <c r="BP1137" s="48" t="str">
        <f t="shared" si="544"/>
        <v/>
      </c>
      <c r="BQ1137" s="48" t="str">
        <f t="shared" si="545"/>
        <v/>
      </c>
      <c r="BR1137" s="48" t="str">
        <f t="shared" si="546"/>
        <v/>
      </c>
      <c r="BS1137" s="48" t="str">
        <f t="shared" si="547"/>
        <v/>
      </c>
      <c r="BT1137" s="48" t="str">
        <f t="shared" si="548"/>
        <v/>
      </c>
      <c r="BU1137" s="48" t="str">
        <f t="shared" si="549"/>
        <v/>
      </c>
    </row>
    <row r="1138" spans="1:73">
      <c r="A1138" s="10" t="e">
        <f>Audit!#REF!</f>
        <v>#REF!</v>
      </c>
      <c r="B1138" s="10" t="e">
        <f t="shared" si="520"/>
        <v>#REF!</v>
      </c>
      <c r="C1138" s="17" t="e">
        <f>VLOOKUP(Audit!#REF!,$V$3:$AE$12,2,FALSE) &amp; VLOOKUP(Audit!#REF!,$V$13:$AE$22,2,FALSE)&amp; IF(Audit!#REF!=10,Audit!#REF!&amp;Audit!#REF!,"")</f>
        <v>#REF!</v>
      </c>
      <c r="D1138" s="17" t="e">
        <f>VLOOKUP(Audit!#REF!,$V$3:$AE$12,3,FALSE) &amp; VLOOKUP(Audit!#REF!,$V$13:$AE$22,3,FALSE) &amp;IF(Audit!#REF!=10,Audit!#REF!&amp;Audit!#REF!,"")</f>
        <v>#REF!</v>
      </c>
      <c r="E1138" s="17" t="e">
        <f>VLOOKUP(Audit!#REF!,$V$3:$AE$12,4,FALSE)&amp; Audit!#REF! &amp; VLOOKUP(Audit!#REF!,$V$13:$AE$22,4,FALSE)&amp; IF(Audit!#REF!=10,Audit!#REF!&amp;Audit!#REF!,"")</f>
        <v>#REF!</v>
      </c>
      <c r="F1138" s="17" t="e">
        <f>VLOOKUP(Audit!#REF!,$V$3:$AE$12,5,FALSE) &amp; VLOOKUP(Audit!#REF!,$V$13:$AE$22,5,FALSE)&amp; IF(Audit!#REF!=10,Audit!#REF!&amp;Audit!#REF!,"")</f>
        <v>#REF!</v>
      </c>
      <c r="G1138" s="17" t="e">
        <f>VLOOKUP(Audit!#REF!,$V$3:$AE$12,6,FALSE) &amp; VLOOKUP(Audit!#REF!,$V$13:$AE$22,6,FALSE)&amp; IF(Audit!#REF!=10,Audit!#REF!&amp;Audit!#REF!,"")</f>
        <v>#REF!</v>
      </c>
      <c r="H1138" s="17" t="e">
        <f>VLOOKUP(Audit!#REF!,$V$3:$AE$12,7,FALSE) &amp; VLOOKUP(Audit!#REF!,$V$13:$AE$22,7,FALSE)&amp;IF(Audit!#REF!=10,Audit!#REF!&amp;Audit!#REF!,"")</f>
        <v>#REF!</v>
      </c>
      <c r="I1138" s="17" t="e">
        <f>VLOOKUP(Audit!#REF!,$V$3:$AE$12,8,FALSE) &amp; Audit!#REF! &amp; VLOOKUP(Audit!#REF!,$V$13:$AE$22,8,FALSE)&amp;IF(Audit!#REF!=10,Audit!#REF!&amp;Audit!#REF!,"")</f>
        <v>#REF!</v>
      </c>
      <c r="J1138" s="17" t="e">
        <f>VLOOKUP(Audit!#REF!,$V$3:$AE$12,9,FALSE) &amp; VLOOKUP(Audit!#REF!,$V$13:$AE$22,9,FALSE) &amp; IF(Audit!#REF!=10,Audit!#REF!&amp;Audit!#REF!,"") &amp; IF(Audit!#REF!&lt;&gt;1,U1138,"")</f>
        <v>#REF!</v>
      </c>
      <c r="K1138" s="17" t="e">
        <f>VLOOKUP(Audit!#REF!,$V$3:$AE$12,10,FALSE) &amp; Audit!#REF! &amp; VLOOKUP(Audit!#REF!,$V$13:$AE$22,10,FALSE) &amp; IF(Audit!#REF!=10,Audit!#REF!&amp;Audit!#REF!,"") &amp; IF(Audit!#REF!&lt;&gt;1,U1138,"")</f>
        <v>#REF!</v>
      </c>
      <c r="L1138" s="10" t="e">
        <f>Audit!#REF!</f>
        <v>#REF!</v>
      </c>
      <c r="M1138" s="10" t="e">
        <f t="shared" si="521"/>
        <v>#REF!</v>
      </c>
      <c r="N1138" s="10" t="e">
        <f t="shared" si="522"/>
        <v>#REF!</v>
      </c>
      <c r="O1138" s="10" t="e">
        <f t="shared" si="523"/>
        <v>#REF!</v>
      </c>
      <c r="P1138" s="10" t="e">
        <f t="shared" si="524"/>
        <v>#REF!</v>
      </c>
      <c r="Q1138" s="10" t="e">
        <f t="shared" si="525"/>
        <v>#REF!</v>
      </c>
      <c r="R1138" s="10" t="e">
        <f t="shared" si="526"/>
        <v>#REF!</v>
      </c>
      <c r="S1138" s="10" t="e">
        <f t="shared" si="527"/>
        <v>#REF!</v>
      </c>
      <c r="T1138" s="10" t="e">
        <f t="shared" si="528"/>
        <v>#REF!</v>
      </c>
      <c r="U1138" s="17" t="e">
        <f>IF(Audit!#REF!="","",VLOOKUP(Audit!#REF!,$W$26:$X$35,2,FALSE)) &amp; Audit!#REF! &amp; IF(Audit!#REF!="","",IF(Audit!#REF!&lt;=1.4,VLOOKUP(Audit!#REF!,$W$38:X1183,2,FALSE),VLOOKUP(Audit!#REF!,$W$51:$X$61,2,FALSE))) &amp; IF(Audit!#REF!="","",VLOOKUP(Audit!#REF!,$Y$26:$Z$35,2,FALSE) &amp; Audit!#REF! &amp; IF(Audit!#REF!="","",IF(Audit!#REF!&lt;=1.4,VLOOKUP(Audit!#REF!,$Y$38:$Z$48,2,FALSE),VLOOKUP(Audit!#REF!,$Y$51:$Z$61,2,FALSE))))</f>
        <v>#REF!</v>
      </c>
      <c r="V1138" s="21"/>
      <c r="AH1138" s="49" t="e">
        <f>Audit!#REF!</f>
        <v>#REF!</v>
      </c>
      <c r="AI1138" s="50" t="e">
        <f>VLOOKUP(Audit!#REF!,$V$3:$AE$12,2,FALSE)&amp; IF(Audit!#REF!=10,Audit!#REF!,"")</f>
        <v>#REF!</v>
      </c>
      <c r="AJ1138" s="50" t="e">
        <f>VLOOKUP(Audit!#REF!,$V$13:$AE$22,2,FALSE)&amp; IF(Audit!#REF!=10,Audit!#REF!,"")</f>
        <v>#REF!</v>
      </c>
      <c r="AK1138" s="47" t="e">
        <f t="shared" si="529"/>
        <v>#REF!</v>
      </c>
      <c r="AL1138" s="50" t="e">
        <f>VLOOKUP(Audit!#REF!,$V$3:$AE$12,3,FALSE)&amp; IF(Audit!#REF!=10,Audit!#REF!,"")</f>
        <v>#REF!</v>
      </c>
      <c r="AM1138" s="50" t="e">
        <f>VLOOKUP(Audit!#REF!,$V$13:$AE$22,3,FALSE)&amp; IF(Audit!#REF!=10,Audit!#REF!,"")</f>
        <v>#REF!</v>
      </c>
      <c r="AN1138" s="47" t="e">
        <f t="shared" si="530"/>
        <v>#REF!</v>
      </c>
      <c r="AO1138" s="50" t="e">
        <f>VLOOKUP(Audit!#REF!,$V$3:$AE$12,4,FALSE) &amp;  Audit!#REF! &amp; IF(Audit!#REF!=10,Audit!#REF!,"")</f>
        <v>#REF!</v>
      </c>
      <c r="AP1138" s="50" t="e">
        <f>VLOOKUP(Audit!#REF!,$V$13:$AE$22,4,FALSE)&amp; IF(Audit!#REF!=10,Audit!#REF!,"")</f>
        <v>#REF!</v>
      </c>
      <c r="AQ1138" s="47" t="e">
        <f t="shared" si="531"/>
        <v>#REF!</v>
      </c>
      <c r="AR1138" s="50" t="e">
        <f>VLOOKUP(Audit!#REF!,$V$3:$AE$12,5,FALSE)&amp; IF(Audit!#REF!=10,Audit!#REF!,"")</f>
        <v>#REF!</v>
      </c>
      <c r="AS1138" s="50" t="e">
        <f>VLOOKUP(Audit!#REF!,$V$13:$AE$22,5,FALSE)&amp; IF(Audit!#REF!=10,Audit!#REF!,"")</f>
        <v>#REF!</v>
      </c>
      <c r="AT1138" s="47" t="e">
        <f t="shared" si="532"/>
        <v>#REF!</v>
      </c>
      <c r="AU1138" s="50" t="e">
        <f>VLOOKUP(Audit!#REF!,$V$3:$AE$12,6,FALSE)&amp; IF(Audit!#REF!=10,Audit!#REF!,"")</f>
        <v>#REF!</v>
      </c>
      <c r="AV1138" s="50" t="e">
        <f>VLOOKUP(Audit!#REF!,$V$13:$AE$22,6,FALSE)&amp; IF(Audit!#REF!=10,Audit!#REF!,"")</f>
        <v>#REF!</v>
      </c>
      <c r="AW1138" s="47" t="e">
        <f t="shared" si="533"/>
        <v>#REF!</v>
      </c>
      <c r="AX1138" s="50" t="e">
        <f>VLOOKUP(Audit!#REF!,$V$3:$AE$12,7,FALSE)&amp; IF(Audit!#REF!=10,Audit!#REF!,"")</f>
        <v>#REF!</v>
      </c>
      <c r="AY1138" s="50" t="e">
        <f>VLOOKUP(Audit!#REF!,$V$13:$AE$22,7,FALSE) &amp; IF(Audit!#REF!=10,Audit!#REF!,"")</f>
        <v>#REF!</v>
      </c>
      <c r="AZ1138" s="47" t="e">
        <f t="shared" si="534"/>
        <v>#REF!</v>
      </c>
      <c r="BA1138" s="50" t="e">
        <f>VLOOKUP(Audit!#REF!,$V$3:$AE$12,8,FALSE)&amp; Audit!#REF! &amp; IF(Audit!#REF!=10,Audit!#REF!,"")</f>
        <v>#REF!</v>
      </c>
      <c r="BB1138" s="50" t="e">
        <f>VLOOKUP(Audit!#REF!,$V$13:$AE$22,8,FALSE) &amp; IF(Audit!#REF!=10,Audit!#REF!,"")</f>
        <v>#REF!</v>
      </c>
      <c r="BC1138" s="47" t="e">
        <f t="shared" si="535"/>
        <v>#REF!</v>
      </c>
      <c r="BD1138" s="50" t="e">
        <f>VLOOKUP(Audit!#REF!,$V$3:$AE$12,9,FALSE)&amp; IF(Audit!#REF!=10,Audit!#REF!,"")</f>
        <v>#REF!</v>
      </c>
      <c r="BE1138" s="50" t="e">
        <f>VLOOKUP(Audit!#REF!,$V$13:$AE$22,9,FALSE) &amp; IF(Audit!#REF!=10,Audit!#REF!,"") &amp; IF(Audit!#REF!&lt;&gt;1,U1138,"")</f>
        <v>#REF!</v>
      </c>
      <c r="BF1138" s="47" t="e">
        <f t="shared" si="536"/>
        <v>#REF!</v>
      </c>
      <c r="BG1138" s="50" t="e">
        <f>VLOOKUP(Audit!#REF!,$V$3:$AE$12,10,FALSE) &amp; Audit!#REF! &amp; IF(Audit!#REF!=10,Audit!#REF!,"")</f>
        <v>#REF!</v>
      </c>
      <c r="BH1138" s="50" t="e">
        <f>VLOOKUP(Audit!#REF!,$V$13:$AE$22,10,FALSE) &amp; IF(Audit!#REF!=10,Audit!#REF!,"") &amp; IF(Audit!#REF!&lt;&gt;1,U1138,"")</f>
        <v>#REF!</v>
      </c>
      <c r="BI1138" s="47" t="e">
        <f t="shared" si="537"/>
        <v>#REF!</v>
      </c>
      <c r="BJ1138" s="48" t="str">
        <f t="shared" si="538"/>
        <v/>
      </c>
      <c r="BK1138" s="48" t="str">
        <f t="shared" si="539"/>
        <v/>
      </c>
      <c r="BL1138" s="48" t="str">
        <f t="shared" si="540"/>
        <v/>
      </c>
      <c r="BM1138" s="48" t="str">
        <f t="shared" si="541"/>
        <v/>
      </c>
      <c r="BN1138" s="48" t="str">
        <f t="shared" si="542"/>
        <v/>
      </c>
      <c r="BO1138" s="48" t="str">
        <f t="shared" si="543"/>
        <v/>
      </c>
      <c r="BP1138" s="48" t="str">
        <f t="shared" si="544"/>
        <v/>
      </c>
      <c r="BQ1138" s="48" t="str">
        <f t="shared" si="545"/>
        <v/>
      </c>
      <c r="BR1138" s="48" t="str">
        <f t="shared" si="546"/>
        <v/>
      </c>
      <c r="BS1138" s="48" t="str">
        <f t="shared" si="547"/>
        <v/>
      </c>
      <c r="BT1138" s="48" t="str">
        <f t="shared" si="548"/>
        <v/>
      </c>
      <c r="BU1138" s="48" t="str">
        <f t="shared" si="549"/>
        <v/>
      </c>
    </row>
    <row r="1139" spans="1:73">
      <c r="A1139" s="10" t="e">
        <f>Audit!#REF!</f>
        <v>#REF!</v>
      </c>
      <c r="B1139" s="10" t="e">
        <f t="shared" si="520"/>
        <v>#REF!</v>
      </c>
      <c r="C1139" s="17" t="e">
        <f>VLOOKUP(Audit!#REF!,$V$3:$AE$12,2,FALSE) &amp; VLOOKUP(Audit!#REF!,$V$13:$AE$22,2,FALSE)&amp; IF(Audit!#REF!=10,Audit!#REF!&amp;Audit!#REF!,"")</f>
        <v>#REF!</v>
      </c>
      <c r="D1139" s="17" t="e">
        <f>VLOOKUP(Audit!#REF!,$V$3:$AE$12,3,FALSE) &amp; VLOOKUP(Audit!#REF!,$V$13:$AE$22,3,FALSE) &amp;IF(Audit!#REF!=10,Audit!#REF!&amp;Audit!#REF!,"")</f>
        <v>#REF!</v>
      </c>
      <c r="E1139" s="17" t="e">
        <f>VLOOKUP(Audit!#REF!,$V$3:$AE$12,4,FALSE)&amp; Audit!#REF! &amp; VLOOKUP(Audit!#REF!,$V$13:$AE$22,4,FALSE)&amp; IF(Audit!#REF!=10,Audit!#REF!&amp;Audit!#REF!,"")</f>
        <v>#REF!</v>
      </c>
      <c r="F1139" s="17" t="e">
        <f>VLOOKUP(Audit!#REF!,$V$3:$AE$12,5,FALSE) &amp; VLOOKUP(Audit!#REF!,$V$13:$AE$22,5,FALSE)&amp; IF(Audit!#REF!=10,Audit!#REF!&amp;Audit!#REF!,"")</f>
        <v>#REF!</v>
      </c>
      <c r="G1139" s="17" t="e">
        <f>VLOOKUP(Audit!#REF!,$V$3:$AE$12,6,FALSE) &amp; VLOOKUP(Audit!#REF!,$V$13:$AE$22,6,FALSE)&amp; IF(Audit!#REF!=10,Audit!#REF!&amp;Audit!#REF!,"")</f>
        <v>#REF!</v>
      </c>
      <c r="H1139" s="17" t="e">
        <f>VLOOKUP(Audit!#REF!,$V$3:$AE$12,7,FALSE) &amp; VLOOKUP(Audit!#REF!,$V$13:$AE$22,7,FALSE)&amp;IF(Audit!#REF!=10,Audit!#REF!&amp;Audit!#REF!,"")</f>
        <v>#REF!</v>
      </c>
      <c r="I1139" s="17" t="e">
        <f>VLOOKUP(Audit!#REF!,$V$3:$AE$12,8,FALSE) &amp; Audit!#REF! &amp; VLOOKUP(Audit!#REF!,$V$13:$AE$22,8,FALSE)&amp;IF(Audit!#REF!=10,Audit!#REF!&amp;Audit!#REF!,"")</f>
        <v>#REF!</v>
      </c>
      <c r="J1139" s="17" t="e">
        <f>VLOOKUP(Audit!#REF!,$V$3:$AE$12,9,FALSE) &amp; VLOOKUP(Audit!#REF!,$V$13:$AE$22,9,FALSE) &amp; IF(Audit!#REF!=10,Audit!#REF!&amp;Audit!#REF!,"") &amp; IF(Audit!#REF!&lt;&gt;1,U1139,"")</f>
        <v>#REF!</v>
      </c>
      <c r="K1139" s="17" t="e">
        <f>VLOOKUP(Audit!#REF!,$V$3:$AE$12,10,FALSE) &amp; Audit!#REF! &amp; VLOOKUP(Audit!#REF!,$V$13:$AE$22,10,FALSE) &amp; IF(Audit!#REF!=10,Audit!#REF!&amp;Audit!#REF!,"") &amp; IF(Audit!#REF!&lt;&gt;1,U1139,"")</f>
        <v>#REF!</v>
      </c>
      <c r="L1139" s="10" t="e">
        <f>Audit!#REF!</f>
        <v>#REF!</v>
      </c>
      <c r="M1139" s="10" t="e">
        <f t="shared" si="521"/>
        <v>#REF!</v>
      </c>
      <c r="N1139" s="10" t="e">
        <f t="shared" si="522"/>
        <v>#REF!</v>
      </c>
      <c r="O1139" s="10" t="e">
        <f t="shared" si="523"/>
        <v>#REF!</v>
      </c>
      <c r="P1139" s="10" t="e">
        <f t="shared" si="524"/>
        <v>#REF!</v>
      </c>
      <c r="Q1139" s="10" t="e">
        <f t="shared" si="525"/>
        <v>#REF!</v>
      </c>
      <c r="R1139" s="10" t="e">
        <f t="shared" si="526"/>
        <v>#REF!</v>
      </c>
      <c r="S1139" s="10" t="e">
        <f t="shared" si="527"/>
        <v>#REF!</v>
      </c>
      <c r="T1139" s="10" t="e">
        <f t="shared" si="528"/>
        <v>#REF!</v>
      </c>
      <c r="U1139" s="17" t="e">
        <f>IF(Audit!#REF!="","",VLOOKUP(Audit!#REF!,$W$26:$X$35,2,FALSE)) &amp; Audit!#REF! &amp; IF(Audit!#REF!="","",IF(Audit!#REF!&lt;=1.4,VLOOKUP(Audit!#REF!,$W$38:X1184,2,FALSE),VLOOKUP(Audit!#REF!,$W$51:$X$61,2,FALSE))) &amp; IF(Audit!#REF!="","",VLOOKUP(Audit!#REF!,$Y$26:$Z$35,2,FALSE) &amp; Audit!#REF! &amp; IF(Audit!#REF!="","",IF(Audit!#REF!&lt;=1.4,VLOOKUP(Audit!#REF!,$Y$38:$Z$48,2,FALSE),VLOOKUP(Audit!#REF!,$Y$51:$Z$61,2,FALSE))))</f>
        <v>#REF!</v>
      </c>
      <c r="V1139" s="21"/>
      <c r="AH1139" s="49" t="e">
        <f>Audit!#REF!</f>
        <v>#REF!</v>
      </c>
      <c r="AI1139" s="50" t="e">
        <f>VLOOKUP(Audit!#REF!,$V$3:$AE$12,2,FALSE)&amp; IF(Audit!#REF!=10,Audit!#REF!,"")</f>
        <v>#REF!</v>
      </c>
      <c r="AJ1139" s="50" t="e">
        <f>VLOOKUP(Audit!#REF!,$V$13:$AE$22,2,FALSE)&amp; IF(Audit!#REF!=10,Audit!#REF!,"")</f>
        <v>#REF!</v>
      </c>
      <c r="AK1139" s="47" t="e">
        <f t="shared" si="529"/>
        <v>#REF!</v>
      </c>
      <c r="AL1139" s="50" t="e">
        <f>VLOOKUP(Audit!#REF!,$V$3:$AE$12,3,FALSE)&amp; IF(Audit!#REF!=10,Audit!#REF!,"")</f>
        <v>#REF!</v>
      </c>
      <c r="AM1139" s="50" t="e">
        <f>VLOOKUP(Audit!#REF!,$V$13:$AE$22,3,FALSE)&amp; IF(Audit!#REF!=10,Audit!#REF!,"")</f>
        <v>#REF!</v>
      </c>
      <c r="AN1139" s="47" t="e">
        <f t="shared" si="530"/>
        <v>#REF!</v>
      </c>
      <c r="AO1139" s="50" t="e">
        <f>VLOOKUP(Audit!#REF!,$V$3:$AE$12,4,FALSE) &amp;  Audit!#REF! &amp; IF(Audit!#REF!=10,Audit!#REF!,"")</f>
        <v>#REF!</v>
      </c>
      <c r="AP1139" s="50" t="e">
        <f>VLOOKUP(Audit!#REF!,$V$13:$AE$22,4,FALSE)&amp; IF(Audit!#REF!=10,Audit!#REF!,"")</f>
        <v>#REF!</v>
      </c>
      <c r="AQ1139" s="47" t="e">
        <f t="shared" si="531"/>
        <v>#REF!</v>
      </c>
      <c r="AR1139" s="50" t="e">
        <f>VLOOKUP(Audit!#REF!,$V$3:$AE$12,5,FALSE)&amp; IF(Audit!#REF!=10,Audit!#REF!,"")</f>
        <v>#REF!</v>
      </c>
      <c r="AS1139" s="50" t="e">
        <f>VLOOKUP(Audit!#REF!,$V$13:$AE$22,5,FALSE)&amp; IF(Audit!#REF!=10,Audit!#REF!,"")</f>
        <v>#REF!</v>
      </c>
      <c r="AT1139" s="47" t="e">
        <f t="shared" si="532"/>
        <v>#REF!</v>
      </c>
      <c r="AU1139" s="50" t="e">
        <f>VLOOKUP(Audit!#REF!,$V$3:$AE$12,6,FALSE)&amp; IF(Audit!#REF!=10,Audit!#REF!,"")</f>
        <v>#REF!</v>
      </c>
      <c r="AV1139" s="50" t="e">
        <f>VLOOKUP(Audit!#REF!,$V$13:$AE$22,6,FALSE)&amp; IF(Audit!#REF!=10,Audit!#REF!,"")</f>
        <v>#REF!</v>
      </c>
      <c r="AW1139" s="47" t="e">
        <f t="shared" si="533"/>
        <v>#REF!</v>
      </c>
      <c r="AX1139" s="50" t="e">
        <f>VLOOKUP(Audit!#REF!,$V$3:$AE$12,7,FALSE)&amp; IF(Audit!#REF!=10,Audit!#REF!,"")</f>
        <v>#REF!</v>
      </c>
      <c r="AY1139" s="50" t="e">
        <f>VLOOKUP(Audit!#REF!,$V$13:$AE$22,7,FALSE) &amp; IF(Audit!#REF!=10,Audit!#REF!,"")</f>
        <v>#REF!</v>
      </c>
      <c r="AZ1139" s="47" t="e">
        <f t="shared" si="534"/>
        <v>#REF!</v>
      </c>
      <c r="BA1139" s="50" t="e">
        <f>VLOOKUP(Audit!#REF!,$V$3:$AE$12,8,FALSE)&amp; Audit!#REF! &amp; IF(Audit!#REF!=10,Audit!#REF!,"")</f>
        <v>#REF!</v>
      </c>
      <c r="BB1139" s="50" t="e">
        <f>VLOOKUP(Audit!#REF!,$V$13:$AE$22,8,FALSE) &amp; IF(Audit!#REF!=10,Audit!#REF!,"")</f>
        <v>#REF!</v>
      </c>
      <c r="BC1139" s="47" t="e">
        <f t="shared" si="535"/>
        <v>#REF!</v>
      </c>
      <c r="BD1139" s="50" t="e">
        <f>VLOOKUP(Audit!#REF!,$V$3:$AE$12,9,FALSE)&amp; IF(Audit!#REF!=10,Audit!#REF!,"")</f>
        <v>#REF!</v>
      </c>
      <c r="BE1139" s="50" t="e">
        <f>VLOOKUP(Audit!#REF!,$V$13:$AE$22,9,FALSE) &amp; IF(Audit!#REF!=10,Audit!#REF!,"") &amp; IF(Audit!#REF!&lt;&gt;1,U1139,"")</f>
        <v>#REF!</v>
      </c>
      <c r="BF1139" s="47" t="e">
        <f t="shared" si="536"/>
        <v>#REF!</v>
      </c>
      <c r="BG1139" s="50" t="e">
        <f>VLOOKUP(Audit!#REF!,$V$3:$AE$12,10,FALSE) &amp; Audit!#REF! &amp; IF(Audit!#REF!=10,Audit!#REF!,"")</f>
        <v>#REF!</v>
      </c>
      <c r="BH1139" s="50" t="e">
        <f>VLOOKUP(Audit!#REF!,$V$13:$AE$22,10,FALSE) &amp; IF(Audit!#REF!=10,Audit!#REF!,"") &amp; IF(Audit!#REF!&lt;&gt;1,U1139,"")</f>
        <v>#REF!</v>
      </c>
      <c r="BI1139" s="47" t="e">
        <f t="shared" si="537"/>
        <v>#REF!</v>
      </c>
      <c r="BJ1139" s="48" t="str">
        <f t="shared" si="538"/>
        <v/>
      </c>
      <c r="BK1139" s="48" t="str">
        <f t="shared" si="539"/>
        <v/>
      </c>
      <c r="BL1139" s="48" t="str">
        <f t="shared" si="540"/>
        <v/>
      </c>
      <c r="BM1139" s="48" t="str">
        <f t="shared" si="541"/>
        <v/>
      </c>
      <c r="BN1139" s="48" t="str">
        <f t="shared" si="542"/>
        <v/>
      </c>
      <c r="BO1139" s="48" t="str">
        <f t="shared" si="543"/>
        <v/>
      </c>
      <c r="BP1139" s="48" t="str">
        <f t="shared" si="544"/>
        <v/>
      </c>
      <c r="BQ1139" s="48" t="str">
        <f t="shared" si="545"/>
        <v/>
      </c>
      <c r="BR1139" s="48" t="str">
        <f t="shared" si="546"/>
        <v/>
      </c>
      <c r="BS1139" s="48" t="str">
        <f t="shared" si="547"/>
        <v/>
      </c>
      <c r="BT1139" s="48" t="str">
        <f t="shared" si="548"/>
        <v/>
      </c>
      <c r="BU1139" s="48" t="str">
        <f t="shared" si="549"/>
        <v/>
      </c>
    </row>
    <row r="1140" spans="1:73">
      <c r="A1140" s="10" t="e">
        <f>Audit!#REF!</f>
        <v>#REF!</v>
      </c>
      <c r="B1140" s="10" t="e">
        <f t="shared" si="520"/>
        <v>#REF!</v>
      </c>
      <c r="C1140" s="17" t="e">
        <f>VLOOKUP(Audit!#REF!,$V$3:$AE$12,2,FALSE) &amp; VLOOKUP(Audit!#REF!,$V$13:$AE$22,2,FALSE)&amp; IF(Audit!#REF!=10,Audit!#REF!&amp;Audit!#REF!,"")</f>
        <v>#REF!</v>
      </c>
      <c r="D1140" s="17" t="e">
        <f>VLOOKUP(Audit!#REF!,$V$3:$AE$12,3,FALSE) &amp; VLOOKUP(Audit!#REF!,$V$13:$AE$22,3,FALSE) &amp;IF(Audit!#REF!=10,Audit!#REF!&amp;Audit!#REF!,"")</f>
        <v>#REF!</v>
      </c>
      <c r="E1140" s="17" t="e">
        <f>VLOOKUP(Audit!#REF!,$V$3:$AE$12,4,FALSE)&amp; Audit!#REF! &amp; VLOOKUP(Audit!#REF!,$V$13:$AE$22,4,FALSE)&amp; IF(Audit!#REF!=10,Audit!#REF!&amp;Audit!#REF!,"")</f>
        <v>#REF!</v>
      </c>
      <c r="F1140" s="17" t="e">
        <f>VLOOKUP(Audit!#REF!,$V$3:$AE$12,5,FALSE) &amp; VLOOKUP(Audit!#REF!,$V$13:$AE$22,5,FALSE)&amp; IF(Audit!#REF!=10,Audit!#REF!&amp;Audit!#REF!,"")</f>
        <v>#REF!</v>
      </c>
      <c r="G1140" s="17" t="e">
        <f>VLOOKUP(Audit!#REF!,$V$3:$AE$12,6,FALSE) &amp; VLOOKUP(Audit!#REF!,$V$13:$AE$22,6,FALSE)&amp; IF(Audit!#REF!=10,Audit!#REF!&amp;Audit!#REF!,"")</f>
        <v>#REF!</v>
      </c>
      <c r="H1140" s="17" t="e">
        <f>VLOOKUP(Audit!#REF!,$V$3:$AE$12,7,FALSE) &amp; VLOOKUP(Audit!#REF!,$V$13:$AE$22,7,FALSE)&amp;IF(Audit!#REF!=10,Audit!#REF!&amp;Audit!#REF!,"")</f>
        <v>#REF!</v>
      </c>
      <c r="I1140" s="17" t="e">
        <f>VLOOKUP(Audit!#REF!,$V$3:$AE$12,8,FALSE) &amp; Audit!#REF! &amp; VLOOKUP(Audit!#REF!,$V$13:$AE$22,8,FALSE)&amp;IF(Audit!#REF!=10,Audit!#REF!&amp;Audit!#REF!,"")</f>
        <v>#REF!</v>
      </c>
      <c r="J1140" s="17" t="e">
        <f>VLOOKUP(Audit!#REF!,$V$3:$AE$12,9,FALSE) &amp; VLOOKUP(Audit!#REF!,$V$13:$AE$22,9,FALSE) &amp; IF(Audit!#REF!=10,Audit!#REF!&amp;Audit!#REF!,"") &amp; IF(Audit!#REF!&lt;&gt;1,U1140,"")</f>
        <v>#REF!</v>
      </c>
      <c r="K1140" s="17" t="e">
        <f>VLOOKUP(Audit!#REF!,$V$3:$AE$12,10,FALSE) &amp; Audit!#REF! &amp; VLOOKUP(Audit!#REF!,$V$13:$AE$22,10,FALSE) &amp; IF(Audit!#REF!=10,Audit!#REF!&amp;Audit!#REF!,"") &amp; IF(Audit!#REF!&lt;&gt;1,U1140,"")</f>
        <v>#REF!</v>
      </c>
      <c r="L1140" s="10" t="e">
        <f>Audit!#REF!</f>
        <v>#REF!</v>
      </c>
      <c r="M1140" s="10" t="e">
        <f t="shared" si="521"/>
        <v>#REF!</v>
      </c>
      <c r="N1140" s="10" t="e">
        <f t="shared" si="522"/>
        <v>#REF!</v>
      </c>
      <c r="O1140" s="10" t="e">
        <f t="shared" si="523"/>
        <v>#REF!</v>
      </c>
      <c r="P1140" s="10" t="e">
        <f t="shared" si="524"/>
        <v>#REF!</v>
      </c>
      <c r="Q1140" s="10" t="e">
        <f t="shared" si="525"/>
        <v>#REF!</v>
      </c>
      <c r="R1140" s="10" t="e">
        <f t="shared" si="526"/>
        <v>#REF!</v>
      </c>
      <c r="S1140" s="10" t="e">
        <f t="shared" si="527"/>
        <v>#REF!</v>
      </c>
      <c r="T1140" s="10" t="e">
        <f t="shared" si="528"/>
        <v>#REF!</v>
      </c>
      <c r="U1140" s="17" t="e">
        <f>IF(Audit!#REF!="","",VLOOKUP(Audit!#REF!,$W$26:$X$35,2,FALSE)) &amp; Audit!#REF! &amp; IF(Audit!#REF!="","",IF(Audit!#REF!&lt;=1.4,VLOOKUP(Audit!#REF!,$W$38:X1185,2,FALSE),VLOOKUP(Audit!#REF!,$W$51:$X$61,2,FALSE))) &amp; IF(Audit!#REF!="","",VLOOKUP(Audit!#REF!,$Y$26:$Z$35,2,FALSE) &amp; Audit!#REF! &amp; IF(Audit!#REF!="","",IF(Audit!#REF!&lt;=1.4,VLOOKUP(Audit!#REF!,$Y$38:$Z$48,2,FALSE),VLOOKUP(Audit!#REF!,$Y$51:$Z$61,2,FALSE))))</f>
        <v>#REF!</v>
      </c>
      <c r="V1140" s="21"/>
      <c r="AH1140" s="49" t="e">
        <f>Audit!#REF!</f>
        <v>#REF!</v>
      </c>
      <c r="AI1140" s="50" t="e">
        <f>VLOOKUP(Audit!#REF!,$V$3:$AE$12,2,FALSE)&amp; IF(Audit!#REF!=10,Audit!#REF!,"")</f>
        <v>#REF!</v>
      </c>
      <c r="AJ1140" s="50" t="e">
        <f>VLOOKUP(Audit!#REF!,$V$13:$AE$22,2,FALSE)&amp; IF(Audit!#REF!=10,Audit!#REF!,"")</f>
        <v>#REF!</v>
      </c>
      <c r="AK1140" s="47" t="e">
        <f t="shared" si="529"/>
        <v>#REF!</v>
      </c>
      <c r="AL1140" s="50" t="e">
        <f>VLOOKUP(Audit!#REF!,$V$3:$AE$12,3,FALSE)&amp; IF(Audit!#REF!=10,Audit!#REF!,"")</f>
        <v>#REF!</v>
      </c>
      <c r="AM1140" s="50" t="e">
        <f>VLOOKUP(Audit!#REF!,$V$13:$AE$22,3,FALSE)&amp; IF(Audit!#REF!=10,Audit!#REF!,"")</f>
        <v>#REF!</v>
      </c>
      <c r="AN1140" s="47" t="e">
        <f t="shared" si="530"/>
        <v>#REF!</v>
      </c>
      <c r="AO1140" s="50" t="e">
        <f>VLOOKUP(Audit!#REF!,$V$3:$AE$12,4,FALSE) &amp;  Audit!#REF! &amp; IF(Audit!#REF!=10,Audit!#REF!,"")</f>
        <v>#REF!</v>
      </c>
      <c r="AP1140" s="50" t="e">
        <f>VLOOKUP(Audit!#REF!,$V$13:$AE$22,4,FALSE)&amp; IF(Audit!#REF!=10,Audit!#REF!,"")</f>
        <v>#REF!</v>
      </c>
      <c r="AQ1140" s="47" t="e">
        <f t="shared" si="531"/>
        <v>#REF!</v>
      </c>
      <c r="AR1140" s="50" t="e">
        <f>VLOOKUP(Audit!#REF!,$V$3:$AE$12,5,FALSE)&amp; IF(Audit!#REF!=10,Audit!#REF!,"")</f>
        <v>#REF!</v>
      </c>
      <c r="AS1140" s="50" t="e">
        <f>VLOOKUP(Audit!#REF!,$V$13:$AE$22,5,FALSE)&amp; IF(Audit!#REF!=10,Audit!#REF!,"")</f>
        <v>#REF!</v>
      </c>
      <c r="AT1140" s="47" t="e">
        <f t="shared" si="532"/>
        <v>#REF!</v>
      </c>
      <c r="AU1140" s="50" t="e">
        <f>VLOOKUP(Audit!#REF!,$V$3:$AE$12,6,FALSE)&amp; IF(Audit!#REF!=10,Audit!#REF!,"")</f>
        <v>#REF!</v>
      </c>
      <c r="AV1140" s="50" t="e">
        <f>VLOOKUP(Audit!#REF!,$V$13:$AE$22,6,FALSE)&amp; IF(Audit!#REF!=10,Audit!#REF!,"")</f>
        <v>#REF!</v>
      </c>
      <c r="AW1140" s="47" t="e">
        <f t="shared" si="533"/>
        <v>#REF!</v>
      </c>
      <c r="AX1140" s="50" t="e">
        <f>VLOOKUP(Audit!#REF!,$V$3:$AE$12,7,FALSE)&amp; IF(Audit!#REF!=10,Audit!#REF!,"")</f>
        <v>#REF!</v>
      </c>
      <c r="AY1140" s="50" t="e">
        <f>VLOOKUP(Audit!#REF!,$V$13:$AE$22,7,FALSE) &amp; IF(Audit!#REF!=10,Audit!#REF!,"")</f>
        <v>#REF!</v>
      </c>
      <c r="AZ1140" s="47" t="e">
        <f t="shared" si="534"/>
        <v>#REF!</v>
      </c>
      <c r="BA1140" s="50" t="e">
        <f>VLOOKUP(Audit!#REF!,$V$3:$AE$12,8,FALSE)&amp; Audit!#REF! &amp; IF(Audit!#REF!=10,Audit!#REF!,"")</f>
        <v>#REF!</v>
      </c>
      <c r="BB1140" s="50" t="e">
        <f>VLOOKUP(Audit!#REF!,$V$13:$AE$22,8,FALSE) &amp; IF(Audit!#REF!=10,Audit!#REF!,"")</f>
        <v>#REF!</v>
      </c>
      <c r="BC1140" s="47" t="e">
        <f t="shared" si="535"/>
        <v>#REF!</v>
      </c>
      <c r="BD1140" s="50" t="e">
        <f>VLOOKUP(Audit!#REF!,$V$3:$AE$12,9,FALSE)&amp; IF(Audit!#REF!=10,Audit!#REF!,"")</f>
        <v>#REF!</v>
      </c>
      <c r="BE1140" s="50" t="e">
        <f>VLOOKUP(Audit!#REF!,$V$13:$AE$22,9,FALSE) &amp; IF(Audit!#REF!=10,Audit!#REF!,"") &amp; IF(Audit!#REF!&lt;&gt;1,U1140,"")</f>
        <v>#REF!</v>
      </c>
      <c r="BF1140" s="47" t="e">
        <f t="shared" si="536"/>
        <v>#REF!</v>
      </c>
      <c r="BG1140" s="50" t="e">
        <f>VLOOKUP(Audit!#REF!,$V$3:$AE$12,10,FALSE) &amp; Audit!#REF! &amp; IF(Audit!#REF!=10,Audit!#REF!,"")</f>
        <v>#REF!</v>
      </c>
      <c r="BH1140" s="50" t="e">
        <f>VLOOKUP(Audit!#REF!,$V$13:$AE$22,10,FALSE) &amp; IF(Audit!#REF!=10,Audit!#REF!,"") &amp; IF(Audit!#REF!&lt;&gt;1,U1140,"")</f>
        <v>#REF!</v>
      </c>
      <c r="BI1140" s="47" t="e">
        <f t="shared" si="537"/>
        <v>#REF!</v>
      </c>
      <c r="BJ1140" s="48" t="str">
        <f t="shared" si="538"/>
        <v/>
      </c>
      <c r="BK1140" s="48" t="str">
        <f t="shared" si="539"/>
        <v/>
      </c>
      <c r="BL1140" s="48" t="str">
        <f t="shared" si="540"/>
        <v/>
      </c>
      <c r="BM1140" s="48" t="str">
        <f t="shared" si="541"/>
        <v/>
      </c>
      <c r="BN1140" s="48" t="str">
        <f t="shared" si="542"/>
        <v/>
      </c>
      <c r="BO1140" s="48" t="str">
        <f t="shared" si="543"/>
        <v/>
      </c>
      <c r="BP1140" s="48" t="str">
        <f t="shared" si="544"/>
        <v/>
      </c>
      <c r="BQ1140" s="48" t="str">
        <f t="shared" si="545"/>
        <v/>
      </c>
      <c r="BR1140" s="48" t="str">
        <f t="shared" si="546"/>
        <v/>
      </c>
      <c r="BS1140" s="48" t="str">
        <f t="shared" si="547"/>
        <v/>
      </c>
      <c r="BT1140" s="48" t="str">
        <f t="shared" si="548"/>
        <v/>
      </c>
      <c r="BU1140" s="48" t="str">
        <f t="shared" si="549"/>
        <v/>
      </c>
    </row>
    <row r="1141" spans="1:73">
      <c r="A1141" s="10" t="e">
        <f>Audit!#REF!</f>
        <v>#REF!</v>
      </c>
      <c r="B1141" s="10" t="e">
        <f t="shared" si="520"/>
        <v>#REF!</v>
      </c>
      <c r="C1141" s="17" t="e">
        <f>VLOOKUP(Audit!#REF!,$V$3:$AE$12,2,FALSE) &amp; VLOOKUP(Audit!#REF!,$V$13:$AE$22,2,FALSE)&amp; IF(Audit!#REF!=10,Audit!#REF!&amp;Audit!#REF!,"")</f>
        <v>#REF!</v>
      </c>
      <c r="D1141" s="17" t="e">
        <f>VLOOKUP(Audit!#REF!,$V$3:$AE$12,3,FALSE) &amp; VLOOKUP(Audit!#REF!,$V$13:$AE$22,3,FALSE) &amp;IF(Audit!#REF!=10,Audit!#REF!&amp;Audit!#REF!,"")</f>
        <v>#REF!</v>
      </c>
      <c r="E1141" s="17" t="e">
        <f>VLOOKUP(Audit!#REF!,$V$3:$AE$12,4,FALSE)&amp; Audit!#REF! &amp; VLOOKUP(Audit!#REF!,$V$13:$AE$22,4,FALSE)&amp; IF(Audit!#REF!=10,Audit!#REF!&amp;Audit!#REF!,"")</f>
        <v>#REF!</v>
      </c>
      <c r="F1141" s="17" t="e">
        <f>VLOOKUP(Audit!#REF!,$V$3:$AE$12,5,FALSE) &amp; VLOOKUP(Audit!#REF!,$V$13:$AE$22,5,FALSE)&amp; IF(Audit!#REF!=10,Audit!#REF!&amp;Audit!#REF!,"")</f>
        <v>#REF!</v>
      </c>
      <c r="G1141" s="17" t="e">
        <f>VLOOKUP(Audit!#REF!,$V$3:$AE$12,6,FALSE) &amp; VLOOKUP(Audit!#REF!,$V$13:$AE$22,6,FALSE)&amp; IF(Audit!#REF!=10,Audit!#REF!&amp;Audit!#REF!,"")</f>
        <v>#REF!</v>
      </c>
      <c r="H1141" s="17" t="e">
        <f>VLOOKUP(Audit!#REF!,$V$3:$AE$12,7,FALSE) &amp; VLOOKUP(Audit!#REF!,$V$13:$AE$22,7,FALSE)&amp;IF(Audit!#REF!=10,Audit!#REF!&amp;Audit!#REF!,"")</f>
        <v>#REF!</v>
      </c>
      <c r="I1141" s="17" t="e">
        <f>VLOOKUP(Audit!#REF!,$V$3:$AE$12,8,FALSE) &amp; Audit!#REF! &amp; VLOOKUP(Audit!#REF!,$V$13:$AE$22,8,FALSE)&amp;IF(Audit!#REF!=10,Audit!#REF!&amp;Audit!#REF!,"")</f>
        <v>#REF!</v>
      </c>
      <c r="J1141" s="17" t="e">
        <f>VLOOKUP(Audit!#REF!,$V$3:$AE$12,9,FALSE) &amp; VLOOKUP(Audit!#REF!,$V$13:$AE$22,9,FALSE) &amp; IF(Audit!#REF!=10,Audit!#REF!&amp;Audit!#REF!,"") &amp; IF(Audit!#REF!&lt;&gt;1,U1141,"")</f>
        <v>#REF!</v>
      </c>
      <c r="K1141" s="17" t="e">
        <f>VLOOKUP(Audit!#REF!,$V$3:$AE$12,10,FALSE) &amp; Audit!#REF! &amp; VLOOKUP(Audit!#REF!,$V$13:$AE$22,10,FALSE) &amp; IF(Audit!#REF!=10,Audit!#REF!&amp;Audit!#REF!,"") &amp; IF(Audit!#REF!&lt;&gt;1,U1141,"")</f>
        <v>#REF!</v>
      </c>
      <c r="L1141" s="10" t="e">
        <f>Audit!#REF!</f>
        <v>#REF!</v>
      </c>
      <c r="M1141" s="10" t="e">
        <f t="shared" si="521"/>
        <v>#REF!</v>
      </c>
      <c r="N1141" s="10" t="e">
        <f t="shared" si="522"/>
        <v>#REF!</v>
      </c>
      <c r="O1141" s="10" t="e">
        <f t="shared" si="523"/>
        <v>#REF!</v>
      </c>
      <c r="P1141" s="10" t="e">
        <f t="shared" si="524"/>
        <v>#REF!</v>
      </c>
      <c r="Q1141" s="10" t="e">
        <f t="shared" si="525"/>
        <v>#REF!</v>
      </c>
      <c r="R1141" s="10" t="e">
        <f t="shared" si="526"/>
        <v>#REF!</v>
      </c>
      <c r="S1141" s="10" t="e">
        <f t="shared" si="527"/>
        <v>#REF!</v>
      </c>
      <c r="T1141" s="10" t="e">
        <f t="shared" si="528"/>
        <v>#REF!</v>
      </c>
      <c r="U1141" s="17" t="e">
        <f>IF(Audit!#REF!="","",VLOOKUP(Audit!#REF!,$W$26:$X$35,2,FALSE)) &amp; Audit!#REF! &amp; IF(Audit!#REF!="","",IF(Audit!#REF!&lt;=1.4,VLOOKUP(Audit!#REF!,$W$38:X1186,2,FALSE),VLOOKUP(Audit!#REF!,$W$51:$X$61,2,FALSE))) &amp; IF(Audit!#REF!="","",VLOOKUP(Audit!#REF!,$Y$26:$Z$35,2,FALSE) &amp; Audit!#REF! &amp; IF(Audit!#REF!="","",IF(Audit!#REF!&lt;=1.4,VLOOKUP(Audit!#REF!,$Y$38:$Z$48,2,FALSE),VLOOKUP(Audit!#REF!,$Y$51:$Z$61,2,FALSE))))</f>
        <v>#REF!</v>
      </c>
      <c r="V1141" s="21"/>
      <c r="AH1141" s="49" t="e">
        <f>Audit!#REF!</f>
        <v>#REF!</v>
      </c>
      <c r="AI1141" s="50" t="e">
        <f>VLOOKUP(Audit!#REF!,$V$3:$AE$12,2,FALSE)&amp; IF(Audit!#REF!=10,Audit!#REF!,"")</f>
        <v>#REF!</v>
      </c>
      <c r="AJ1141" s="50" t="e">
        <f>VLOOKUP(Audit!#REF!,$V$13:$AE$22,2,FALSE)&amp; IF(Audit!#REF!=10,Audit!#REF!,"")</f>
        <v>#REF!</v>
      </c>
      <c r="AK1141" s="47" t="e">
        <f t="shared" si="529"/>
        <v>#REF!</v>
      </c>
      <c r="AL1141" s="50" t="e">
        <f>VLOOKUP(Audit!#REF!,$V$3:$AE$12,3,FALSE)&amp; IF(Audit!#REF!=10,Audit!#REF!,"")</f>
        <v>#REF!</v>
      </c>
      <c r="AM1141" s="50" t="e">
        <f>VLOOKUP(Audit!#REF!,$V$13:$AE$22,3,FALSE)&amp; IF(Audit!#REF!=10,Audit!#REF!,"")</f>
        <v>#REF!</v>
      </c>
      <c r="AN1141" s="47" t="e">
        <f t="shared" si="530"/>
        <v>#REF!</v>
      </c>
      <c r="AO1141" s="50" t="e">
        <f>VLOOKUP(Audit!#REF!,$V$3:$AE$12,4,FALSE) &amp;  Audit!#REF! &amp; IF(Audit!#REF!=10,Audit!#REF!,"")</f>
        <v>#REF!</v>
      </c>
      <c r="AP1141" s="50" t="e">
        <f>VLOOKUP(Audit!#REF!,$V$13:$AE$22,4,FALSE)&amp; IF(Audit!#REF!=10,Audit!#REF!,"")</f>
        <v>#REF!</v>
      </c>
      <c r="AQ1141" s="47" t="e">
        <f t="shared" si="531"/>
        <v>#REF!</v>
      </c>
      <c r="AR1141" s="50" t="e">
        <f>VLOOKUP(Audit!#REF!,$V$3:$AE$12,5,FALSE)&amp; IF(Audit!#REF!=10,Audit!#REF!,"")</f>
        <v>#REF!</v>
      </c>
      <c r="AS1141" s="50" t="e">
        <f>VLOOKUP(Audit!#REF!,$V$13:$AE$22,5,FALSE)&amp; IF(Audit!#REF!=10,Audit!#REF!,"")</f>
        <v>#REF!</v>
      </c>
      <c r="AT1141" s="47" t="e">
        <f t="shared" si="532"/>
        <v>#REF!</v>
      </c>
      <c r="AU1141" s="50" t="e">
        <f>VLOOKUP(Audit!#REF!,$V$3:$AE$12,6,FALSE)&amp; IF(Audit!#REF!=10,Audit!#REF!,"")</f>
        <v>#REF!</v>
      </c>
      <c r="AV1141" s="50" t="e">
        <f>VLOOKUP(Audit!#REF!,$V$13:$AE$22,6,FALSE)&amp; IF(Audit!#REF!=10,Audit!#REF!,"")</f>
        <v>#REF!</v>
      </c>
      <c r="AW1141" s="47" t="e">
        <f t="shared" si="533"/>
        <v>#REF!</v>
      </c>
      <c r="AX1141" s="50" t="e">
        <f>VLOOKUP(Audit!#REF!,$V$3:$AE$12,7,FALSE)&amp; IF(Audit!#REF!=10,Audit!#REF!,"")</f>
        <v>#REF!</v>
      </c>
      <c r="AY1141" s="50" t="e">
        <f>VLOOKUP(Audit!#REF!,$V$13:$AE$22,7,FALSE) &amp; IF(Audit!#REF!=10,Audit!#REF!,"")</f>
        <v>#REF!</v>
      </c>
      <c r="AZ1141" s="47" t="e">
        <f t="shared" si="534"/>
        <v>#REF!</v>
      </c>
      <c r="BA1141" s="50" t="e">
        <f>VLOOKUP(Audit!#REF!,$V$3:$AE$12,8,FALSE)&amp; Audit!#REF! &amp; IF(Audit!#REF!=10,Audit!#REF!,"")</f>
        <v>#REF!</v>
      </c>
      <c r="BB1141" s="50" t="e">
        <f>VLOOKUP(Audit!#REF!,$V$13:$AE$22,8,FALSE) &amp; IF(Audit!#REF!=10,Audit!#REF!,"")</f>
        <v>#REF!</v>
      </c>
      <c r="BC1141" s="47" t="e">
        <f t="shared" si="535"/>
        <v>#REF!</v>
      </c>
      <c r="BD1141" s="50" t="e">
        <f>VLOOKUP(Audit!#REF!,$V$3:$AE$12,9,FALSE)&amp; IF(Audit!#REF!=10,Audit!#REF!,"")</f>
        <v>#REF!</v>
      </c>
      <c r="BE1141" s="50" t="e">
        <f>VLOOKUP(Audit!#REF!,$V$13:$AE$22,9,FALSE) &amp; IF(Audit!#REF!=10,Audit!#REF!,"") &amp; IF(Audit!#REF!&lt;&gt;1,U1141,"")</f>
        <v>#REF!</v>
      </c>
      <c r="BF1141" s="47" t="e">
        <f t="shared" si="536"/>
        <v>#REF!</v>
      </c>
      <c r="BG1141" s="50" t="e">
        <f>VLOOKUP(Audit!#REF!,$V$3:$AE$12,10,FALSE) &amp; Audit!#REF! &amp; IF(Audit!#REF!=10,Audit!#REF!,"")</f>
        <v>#REF!</v>
      </c>
      <c r="BH1141" s="50" t="e">
        <f>VLOOKUP(Audit!#REF!,$V$13:$AE$22,10,FALSE) &amp; IF(Audit!#REF!=10,Audit!#REF!,"") &amp; IF(Audit!#REF!&lt;&gt;1,U1141,"")</f>
        <v>#REF!</v>
      </c>
      <c r="BI1141" s="47" t="e">
        <f t="shared" si="537"/>
        <v>#REF!</v>
      </c>
      <c r="BJ1141" s="48" t="str">
        <f t="shared" si="538"/>
        <v/>
      </c>
      <c r="BK1141" s="48" t="str">
        <f t="shared" si="539"/>
        <v/>
      </c>
      <c r="BL1141" s="48" t="str">
        <f t="shared" si="540"/>
        <v/>
      </c>
      <c r="BM1141" s="48" t="str">
        <f t="shared" si="541"/>
        <v/>
      </c>
      <c r="BN1141" s="48" t="str">
        <f t="shared" si="542"/>
        <v/>
      </c>
      <c r="BO1141" s="48" t="str">
        <f t="shared" si="543"/>
        <v/>
      </c>
      <c r="BP1141" s="48" t="str">
        <f t="shared" si="544"/>
        <v/>
      </c>
      <c r="BQ1141" s="48" t="str">
        <f t="shared" si="545"/>
        <v/>
      </c>
      <c r="BR1141" s="48" t="str">
        <f t="shared" si="546"/>
        <v/>
      </c>
      <c r="BS1141" s="48" t="str">
        <f t="shared" si="547"/>
        <v/>
      </c>
      <c r="BT1141" s="48" t="str">
        <f t="shared" si="548"/>
        <v/>
      </c>
      <c r="BU1141" s="48" t="str">
        <f t="shared" si="549"/>
        <v/>
      </c>
    </row>
    <row r="1142" spans="1:73">
      <c r="A1142" s="10" t="e">
        <f>Audit!#REF!</f>
        <v>#REF!</v>
      </c>
      <c r="B1142" s="10" t="e">
        <f t="shared" si="520"/>
        <v>#REF!</v>
      </c>
      <c r="C1142" s="17" t="e">
        <f>VLOOKUP(Audit!#REF!,$V$3:$AE$12,2,FALSE) &amp; VLOOKUP(Audit!#REF!,$V$13:$AE$22,2,FALSE)&amp; IF(Audit!#REF!=10,Audit!#REF!&amp;Audit!#REF!,"")</f>
        <v>#REF!</v>
      </c>
      <c r="D1142" s="17" t="e">
        <f>VLOOKUP(Audit!#REF!,$V$3:$AE$12,3,FALSE) &amp; VLOOKUP(Audit!#REF!,$V$13:$AE$22,3,FALSE) &amp;IF(Audit!#REF!=10,Audit!#REF!&amp;Audit!#REF!,"")</f>
        <v>#REF!</v>
      </c>
      <c r="E1142" s="17" t="e">
        <f>VLOOKUP(Audit!#REF!,$V$3:$AE$12,4,FALSE)&amp; Audit!#REF! &amp; VLOOKUP(Audit!#REF!,$V$13:$AE$22,4,FALSE)&amp; IF(Audit!#REF!=10,Audit!#REF!&amp;Audit!#REF!,"")</f>
        <v>#REF!</v>
      </c>
      <c r="F1142" s="17" t="e">
        <f>VLOOKUP(Audit!#REF!,$V$3:$AE$12,5,FALSE) &amp; VLOOKUP(Audit!#REF!,$V$13:$AE$22,5,FALSE)&amp; IF(Audit!#REF!=10,Audit!#REF!&amp;Audit!#REF!,"")</f>
        <v>#REF!</v>
      </c>
      <c r="G1142" s="17" t="e">
        <f>VLOOKUP(Audit!#REF!,$V$3:$AE$12,6,FALSE) &amp; VLOOKUP(Audit!#REF!,$V$13:$AE$22,6,FALSE)&amp; IF(Audit!#REF!=10,Audit!#REF!&amp;Audit!#REF!,"")</f>
        <v>#REF!</v>
      </c>
      <c r="H1142" s="17" t="e">
        <f>VLOOKUP(Audit!#REF!,$V$3:$AE$12,7,FALSE) &amp; VLOOKUP(Audit!#REF!,$V$13:$AE$22,7,FALSE)&amp;IF(Audit!#REF!=10,Audit!#REF!&amp;Audit!#REF!,"")</f>
        <v>#REF!</v>
      </c>
      <c r="I1142" s="17" t="e">
        <f>VLOOKUP(Audit!#REF!,$V$3:$AE$12,8,FALSE) &amp; Audit!#REF! &amp; VLOOKUP(Audit!#REF!,$V$13:$AE$22,8,FALSE)&amp;IF(Audit!#REF!=10,Audit!#REF!&amp;Audit!#REF!,"")</f>
        <v>#REF!</v>
      </c>
      <c r="J1142" s="17" t="e">
        <f>VLOOKUP(Audit!#REF!,$V$3:$AE$12,9,FALSE) &amp; VLOOKUP(Audit!#REF!,$V$13:$AE$22,9,FALSE) &amp; IF(Audit!#REF!=10,Audit!#REF!&amp;Audit!#REF!,"") &amp; IF(Audit!#REF!&lt;&gt;1,U1142,"")</f>
        <v>#REF!</v>
      </c>
      <c r="K1142" s="17" t="e">
        <f>VLOOKUP(Audit!#REF!,$V$3:$AE$12,10,FALSE) &amp; Audit!#REF! &amp; VLOOKUP(Audit!#REF!,$V$13:$AE$22,10,FALSE) &amp; IF(Audit!#REF!=10,Audit!#REF!&amp;Audit!#REF!,"") &amp; IF(Audit!#REF!&lt;&gt;1,U1142,"")</f>
        <v>#REF!</v>
      </c>
      <c r="L1142" s="10" t="e">
        <f>Audit!#REF!</f>
        <v>#REF!</v>
      </c>
      <c r="M1142" s="10" t="e">
        <f t="shared" si="521"/>
        <v>#REF!</v>
      </c>
      <c r="N1142" s="10" t="e">
        <f t="shared" si="522"/>
        <v>#REF!</v>
      </c>
      <c r="O1142" s="10" t="e">
        <f t="shared" si="523"/>
        <v>#REF!</v>
      </c>
      <c r="P1142" s="10" t="e">
        <f t="shared" si="524"/>
        <v>#REF!</v>
      </c>
      <c r="Q1142" s="10" t="e">
        <f t="shared" si="525"/>
        <v>#REF!</v>
      </c>
      <c r="R1142" s="10" t="e">
        <f t="shared" si="526"/>
        <v>#REF!</v>
      </c>
      <c r="S1142" s="10" t="e">
        <f t="shared" si="527"/>
        <v>#REF!</v>
      </c>
      <c r="T1142" s="10" t="e">
        <f t="shared" si="528"/>
        <v>#REF!</v>
      </c>
      <c r="U1142" s="17" t="e">
        <f>IF(Audit!#REF!="","",VLOOKUP(Audit!#REF!,$W$26:$X$35,2,FALSE)) &amp; Audit!#REF! &amp; IF(Audit!#REF!="","",IF(Audit!#REF!&lt;=1.4,VLOOKUP(Audit!#REF!,$W$38:X1187,2,FALSE),VLOOKUP(Audit!#REF!,$W$51:$X$61,2,FALSE))) &amp; IF(Audit!#REF!="","",VLOOKUP(Audit!#REF!,$Y$26:$Z$35,2,FALSE) &amp; Audit!#REF! &amp; IF(Audit!#REF!="","",IF(Audit!#REF!&lt;=1.4,VLOOKUP(Audit!#REF!,$Y$38:$Z$48,2,FALSE),VLOOKUP(Audit!#REF!,$Y$51:$Z$61,2,FALSE))))</f>
        <v>#REF!</v>
      </c>
      <c r="V1142" s="21"/>
      <c r="AH1142" s="49" t="e">
        <f>Audit!#REF!</f>
        <v>#REF!</v>
      </c>
      <c r="AI1142" s="50" t="e">
        <f>VLOOKUP(Audit!#REF!,$V$3:$AE$12,2,FALSE)&amp; IF(Audit!#REF!=10,Audit!#REF!,"")</f>
        <v>#REF!</v>
      </c>
      <c r="AJ1142" s="50" t="e">
        <f>VLOOKUP(Audit!#REF!,$V$13:$AE$22,2,FALSE)&amp; IF(Audit!#REF!=10,Audit!#REF!,"")</f>
        <v>#REF!</v>
      </c>
      <c r="AK1142" s="47" t="e">
        <f t="shared" si="529"/>
        <v>#REF!</v>
      </c>
      <c r="AL1142" s="50" t="e">
        <f>VLOOKUP(Audit!#REF!,$V$3:$AE$12,3,FALSE)&amp; IF(Audit!#REF!=10,Audit!#REF!,"")</f>
        <v>#REF!</v>
      </c>
      <c r="AM1142" s="50" t="e">
        <f>VLOOKUP(Audit!#REF!,$V$13:$AE$22,3,FALSE)&amp; IF(Audit!#REF!=10,Audit!#REF!,"")</f>
        <v>#REF!</v>
      </c>
      <c r="AN1142" s="47" t="e">
        <f t="shared" si="530"/>
        <v>#REF!</v>
      </c>
      <c r="AO1142" s="50" t="e">
        <f>VLOOKUP(Audit!#REF!,$V$3:$AE$12,4,FALSE) &amp;  Audit!#REF! &amp; IF(Audit!#REF!=10,Audit!#REF!,"")</f>
        <v>#REF!</v>
      </c>
      <c r="AP1142" s="50" t="e">
        <f>VLOOKUP(Audit!#REF!,$V$13:$AE$22,4,FALSE)&amp; IF(Audit!#REF!=10,Audit!#REF!,"")</f>
        <v>#REF!</v>
      </c>
      <c r="AQ1142" s="47" t="e">
        <f t="shared" si="531"/>
        <v>#REF!</v>
      </c>
      <c r="AR1142" s="50" t="e">
        <f>VLOOKUP(Audit!#REF!,$V$3:$AE$12,5,FALSE)&amp; IF(Audit!#REF!=10,Audit!#REF!,"")</f>
        <v>#REF!</v>
      </c>
      <c r="AS1142" s="50" t="e">
        <f>VLOOKUP(Audit!#REF!,$V$13:$AE$22,5,FALSE)&amp; IF(Audit!#REF!=10,Audit!#REF!,"")</f>
        <v>#REF!</v>
      </c>
      <c r="AT1142" s="47" t="e">
        <f t="shared" si="532"/>
        <v>#REF!</v>
      </c>
      <c r="AU1142" s="50" t="e">
        <f>VLOOKUP(Audit!#REF!,$V$3:$AE$12,6,FALSE)&amp; IF(Audit!#REF!=10,Audit!#REF!,"")</f>
        <v>#REF!</v>
      </c>
      <c r="AV1142" s="50" t="e">
        <f>VLOOKUP(Audit!#REF!,$V$13:$AE$22,6,FALSE)&amp; IF(Audit!#REF!=10,Audit!#REF!,"")</f>
        <v>#REF!</v>
      </c>
      <c r="AW1142" s="47" t="e">
        <f t="shared" si="533"/>
        <v>#REF!</v>
      </c>
      <c r="AX1142" s="50" t="e">
        <f>VLOOKUP(Audit!#REF!,$V$3:$AE$12,7,FALSE)&amp; IF(Audit!#REF!=10,Audit!#REF!,"")</f>
        <v>#REF!</v>
      </c>
      <c r="AY1142" s="50" t="e">
        <f>VLOOKUP(Audit!#REF!,$V$13:$AE$22,7,FALSE) &amp; IF(Audit!#REF!=10,Audit!#REF!,"")</f>
        <v>#REF!</v>
      </c>
      <c r="AZ1142" s="47" t="e">
        <f t="shared" si="534"/>
        <v>#REF!</v>
      </c>
      <c r="BA1142" s="50" t="e">
        <f>VLOOKUP(Audit!#REF!,$V$3:$AE$12,8,FALSE)&amp; Audit!#REF! &amp; IF(Audit!#REF!=10,Audit!#REF!,"")</f>
        <v>#REF!</v>
      </c>
      <c r="BB1142" s="50" t="e">
        <f>VLOOKUP(Audit!#REF!,$V$13:$AE$22,8,FALSE) &amp; IF(Audit!#REF!=10,Audit!#REF!,"")</f>
        <v>#REF!</v>
      </c>
      <c r="BC1142" s="47" t="e">
        <f t="shared" si="535"/>
        <v>#REF!</v>
      </c>
      <c r="BD1142" s="50" t="e">
        <f>VLOOKUP(Audit!#REF!,$V$3:$AE$12,9,FALSE)&amp; IF(Audit!#REF!=10,Audit!#REF!,"")</f>
        <v>#REF!</v>
      </c>
      <c r="BE1142" s="50" t="e">
        <f>VLOOKUP(Audit!#REF!,$V$13:$AE$22,9,FALSE) &amp; IF(Audit!#REF!=10,Audit!#REF!,"") &amp; IF(Audit!#REF!&lt;&gt;1,U1142,"")</f>
        <v>#REF!</v>
      </c>
      <c r="BF1142" s="47" t="e">
        <f t="shared" si="536"/>
        <v>#REF!</v>
      </c>
      <c r="BG1142" s="50" t="e">
        <f>VLOOKUP(Audit!#REF!,$V$3:$AE$12,10,FALSE) &amp; Audit!#REF! &amp; IF(Audit!#REF!=10,Audit!#REF!,"")</f>
        <v>#REF!</v>
      </c>
      <c r="BH1142" s="50" t="e">
        <f>VLOOKUP(Audit!#REF!,$V$13:$AE$22,10,FALSE) &amp; IF(Audit!#REF!=10,Audit!#REF!,"") &amp; IF(Audit!#REF!&lt;&gt;1,U1142,"")</f>
        <v>#REF!</v>
      </c>
      <c r="BI1142" s="47" t="e">
        <f t="shared" si="537"/>
        <v>#REF!</v>
      </c>
      <c r="BJ1142" s="48" t="str">
        <f t="shared" si="538"/>
        <v/>
      </c>
      <c r="BK1142" s="48" t="str">
        <f t="shared" si="539"/>
        <v/>
      </c>
      <c r="BL1142" s="48" t="str">
        <f t="shared" si="540"/>
        <v/>
      </c>
      <c r="BM1142" s="48" t="str">
        <f t="shared" si="541"/>
        <v/>
      </c>
      <c r="BN1142" s="48" t="str">
        <f t="shared" si="542"/>
        <v/>
      </c>
      <c r="BO1142" s="48" t="str">
        <f t="shared" si="543"/>
        <v/>
      </c>
      <c r="BP1142" s="48" t="str">
        <f t="shared" si="544"/>
        <v/>
      </c>
      <c r="BQ1142" s="48" t="str">
        <f t="shared" si="545"/>
        <v/>
      </c>
      <c r="BR1142" s="48" t="str">
        <f t="shared" si="546"/>
        <v/>
      </c>
      <c r="BS1142" s="48" t="str">
        <f t="shared" si="547"/>
        <v/>
      </c>
      <c r="BT1142" s="48" t="str">
        <f t="shared" si="548"/>
        <v/>
      </c>
      <c r="BU1142" s="48" t="str">
        <f t="shared" si="549"/>
        <v/>
      </c>
    </row>
    <row r="1143" spans="1:73">
      <c r="A1143" s="10" t="e">
        <f>Audit!#REF!</f>
        <v>#REF!</v>
      </c>
      <c r="B1143" s="10" t="e">
        <f t="shared" si="520"/>
        <v>#REF!</v>
      </c>
      <c r="C1143" s="17" t="e">
        <f>VLOOKUP(Audit!#REF!,$V$3:$AE$12,2,FALSE) &amp; VLOOKUP(Audit!#REF!,$V$13:$AE$22,2,FALSE)&amp; IF(Audit!#REF!=10,Audit!#REF!&amp;Audit!#REF!,"")</f>
        <v>#REF!</v>
      </c>
      <c r="D1143" s="17" t="e">
        <f>VLOOKUP(Audit!#REF!,$V$3:$AE$12,3,FALSE) &amp; VLOOKUP(Audit!#REF!,$V$13:$AE$22,3,FALSE) &amp;IF(Audit!#REF!=10,Audit!#REF!&amp;Audit!#REF!,"")</f>
        <v>#REF!</v>
      </c>
      <c r="E1143" s="17" t="e">
        <f>VLOOKUP(Audit!#REF!,$V$3:$AE$12,4,FALSE)&amp; Audit!#REF! &amp; VLOOKUP(Audit!#REF!,$V$13:$AE$22,4,FALSE)&amp; IF(Audit!#REF!=10,Audit!#REF!&amp;Audit!#REF!,"")</f>
        <v>#REF!</v>
      </c>
      <c r="F1143" s="17" t="e">
        <f>VLOOKUP(Audit!#REF!,$V$3:$AE$12,5,FALSE) &amp; VLOOKUP(Audit!#REF!,$V$13:$AE$22,5,FALSE)&amp; IF(Audit!#REF!=10,Audit!#REF!&amp;Audit!#REF!,"")</f>
        <v>#REF!</v>
      </c>
      <c r="G1143" s="17" t="e">
        <f>VLOOKUP(Audit!#REF!,$V$3:$AE$12,6,FALSE) &amp; VLOOKUP(Audit!#REF!,$V$13:$AE$22,6,FALSE)&amp; IF(Audit!#REF!=10,Audit!#REF!&amp;Audit!#REF!,"")</f>
        <v>#REF!</v>
      </c>
      <c r="H1143" s="17" t="e">
        <f>VLOOKUP(Audit!#REF!,$V$3:$AE$12,7,FALSE) &amp; VLOOKUP(Audit!#REF!,$V$13:$AE$22,7,FALSE)&amp;IF(Audit!#REF!=10,Audit!#REF!&amp;Audit!#REF!,"")</f>
        <v>#REF!</v>
      </c>
      <c r="I1143" s="17" t="e">
        <f>VLOOKUP(Audit!#REF!,$V$3:$AE$12,8,FALSE) &amp; Audit!#REF! &amp; VLOOKUP(Audit!#REF!,$V$13:$AE$22,8,FALSE)&amp;IF(Audit!#REF!=10,Audit!#REF!&amp;Audit!#REF!,"")</f>
        <v>#REF!</v>
      </c>
      <c r="J1143" s="17" t="e">
        <f>VLOOKUP(Audit!#REF!,$V$3:$AE$12,9,FALSE) &amp; VLOOKUP(Audit!#REF!,$V$13:$AE$22,9,FALSE) &amp; IF(Audit!#REF!=10,Audit!#REF!&amp;Audit!#REF!,"") &amp; IF(Audit!#REF!&lt;&gt;1,U1143,"")</f>
        <v>#REF!</v>
      </c>
      <c r="K1143" s="17" t="e">
        <f>VLOOKUP(Audit!#REF!,$V$3:$AE$12,10,FALSE) &amp; Audit!#REF! &amp; VLOOKUP(Audit!#REF!,$V$13:$AE$22,10,FALSE) &amp; IF(Audit!#REF!=10,Audit!#REF!&amp;Audit!#REF!,"") &amp; IF(Audit!#REF!&lt;&gt;1,U1143,"")</f>
        <v>#REF!</v>
      </c>
      <c r="L1143" s="10" t="e">
        <f>Audit!#REF!</f>
        <v>#REF!</v>
      </c>
      <c r="M1143" s="10" t="e">
        <f t="shared" si="521"/>
        <v>#REF!</v>
      </c>
      <c r="N1143" s="10" t="e">
        <f t="shared" si="522"/>
        <v>#REF!</v>
      </c>
      <c r="O1143" s="10" t="e">
        <f t="shared" si="523"/>
        <v>#REF!</v>
      </c>
      <c r="P1143" s="10" t="e">
        <f t="shared" si="524"/>
        <v>#REF!</v>
      </c>
      <c r="Q1143" s="10" t="e">
        <f t="shared" si="525"/>
        <v>#REF!</v>
      </c>
      <c r="R1143" s="10" t="e">
        <f t="shared" si="526"/>
        <v>#REF!</v>
      </c>
      <c r="S1143" s="10" t="e">
        <f t="shared" si="527"/>
        <v>#REF!</v>
      </c>
      <c r="T1143" s="10" t="e">
        <f t="shared" si="528"/>
        <v>#REF!</v>
      </c>
      <c r="U1143" s="17" t="e">
        <f>IF(Audit!#REF!="","",VLOOKUP(Audit!#REF!,$W$26:$X$35,2,FALSE)) &amp; Audit!#REF! &amp; IF(Audit!#REF!="","",IF(Audit!#REF!&lt;=1.4,VLOOKUP(Audit!#REF!,$W$38:X1188,2,FALSE),VLOOKUP(Audit!#REF!,$W$51:$X$61,2,FALSE))) &amp; IF(Audit!#REF!="","",VLOOKUP(Audit!#REF!,$Y$26:$Z$35,2,FALSE) &amp; Audit!#REF! &amp; IF(Audit!#REF!="","",IF(Audit!#REF!&lt;=1.4,VLOOKUP(Audit!#REF!,$Y$38:$Z$48,2,FALSE),VLOOKUP(Audit!#REF!,$Y$51:$Z$61,2,FALSE))))</f>
        <v>#REF!</v>
      </c>
      <c r="V1143" s="21"/>
      <c r="AH1143" s="49" t="e">
        <f>Audit!#REF!</f>
        <v>#REF!</v>
      </c>
      <c r="AI1143" s="50" t="e">
        <f>VLOOKUP(Audit!#REF!,$V$3:$AE$12,2,FALSE)&amp; IF(Audit!#REF!=10,Audit!#REF!,"")</f>
        <v>#REF!</v>
      </c>
      <c r="AJ1143" s="50" t="e">
        <f>VLOOKUP(Audit!#REF!,$V$13:$AE$22,2,FALSE)&amp; IF(Audit!#REF!=10,Audit!#REF!,"")</f>
        <v>#REF!</v>
      </c>
      <c r="AK1143" s="47" t="e">
        <f t="shared" si="529"/>
        <v>#REF!</v>
      </c>
      <c r="AL1143" s="50" t="e">
        <f>VLOOKUP(Audit!#REF!,$V$3:$AE$12,3,FALSE)&amp; IF(Audit!#REF!=10,Audit!#REF!,"")</f>
        <v>#REF!</v>
      </c>
      <c r="AM1143" s="50" t="e">
        <f>VLOOKUP(Audit!#REF!,$V$13:$AE$22,3,FALSE)&amp; IF(Audit!#REF!=10,Audit!#REF!,"")</f>
        <v>#REF!</v>
      </c>
      <c r="AN1143" s="47" t="e">
        <f t="shared" si="530"/>
        <v>#REF!</v>
      </c>
      <c r="AO1143" s="50" t="e">
        <f>VLOOKUP(Audit!#REF!,$V$3:$AE$12,4,FALSE) &amp;  Audit!#REF! &amp; IF(Audit!#REF!=10,Audit!#REF!,"")</f>
        <v>#REF!</v>
      </c>
      <c r="AP1143" s="50" t="e">
        <f>VLOOKUP(Audit!#REF!,$V$13:$AE$22,4,FALSE)&amp; IF(Audit!#REF!=10,Audit!#REF!,"")</f>
        <v>#REF!</v>
      </c>
      <c r="AQ1143" s="47" t="e">
        <f t="shared" si="531"/>
        <v>#REF!</v>
      </c>
      <c r="AR1143" s="50" t="e">
        <f>VLOOKUP(Audit!#REF!,$V$3:$AE$12,5,FALSE)&amp; IF(Audit!#REF!=10,Audit!#REF!,"")</f>
        <v>#REF!</v>
      </c>
      <c r="AS1143" s="50" t="e">
        <f>VLOOKUP(Audit!#REF!,$V$13:$AE$22,5,FALSE)&amp; IF(Audit!#REF!=10,Audit!#REF!,"")</f>
        <v>#REF!</v>
      </c>
      <c r="AT1143" s="47" t="e">
        <f t="shared" si="532"/>
        <v>#REF!</v>
      </c>
      <c r="AU1143" s="50" t="e">
        <f>VLOOKUP(Audit!#REF!,$V$3:$AE$12,6,FALSE)&amp; IF(Audit!#REF!=10,Audit!#REF!,"")</f>
        <v>#REF!</v>
      </c>
      <c r="AV1143" s="50" t="e">
        <f>VLOOKUP(Audit!#REF!,$V$13:$AE$22,6,FALSE)&amp; IF(Audit!#REF!=10,Audit!#REF!,"")</f>
        <v>#REF!</v>
      </c>
      <c r="AW1143" s="47" t="e">
        <f t="shared" si="533"/>
        <v>#REF!</v>
      </c>
      <c r="AX1143" s="50" t="e">
        <f>VLOOKUP(Audit!#REF!,$V$3:$AE$12,7,FALSE)&amp; IF(Audit!#REF!=10,Audit!#REF!,"")</f>
        <v>#REF!</v>
      </c>
      <c r="AY1143" s="50" t="e">
        <f>VLOOKUP(Audit!#REF!,$V$13:$AE$22,7,FALSE) &amp; IF(Audit!#REF!=10,Audit!#REF!,"")</f>
        <v>#REF!</v>
      </c>
      <c r="AZ1143" s="47" t="e">
        <f t="shared" si="534"/>
        <v>#REF!</v>
      </c>
      <c r="BA1143" s="50" t="e">
        <f>VLOOKUP(Audit!#REF!,$V$3:$AE$12,8,FALSE)&amp; Audit!#REF! &amp; IF(Audit!#REF!=10,Audit!#REF!,"")</f>
        <v>#REF!</v>
      </c>
      <c r="BB1143" s="50" t="e">
        <f>VLOOKUP(Audit!#REF!,$V$13:$AE$22,8,FALSE) &amp; IF(Audit!#REF!=10,Audit!#REF!,"")</f>
        <v>#REF!</v>
      </c>
      <c r="BC1143" s="47" t="e">
        <f t="shared" si="535"/>
        <v>#REF!</v>
      </c>
      <c r="BD1143" s="50" t="e">
        <f>VLOOKUP(Audit!#REF!,$V$3:$AE$12,9,FALSE)&amp; IF(Audit!#REF!=10,Audit!#REF!,"")</f>
        <v>#REF!</v>
      </c>
      <c r="BE1143" s="50" t="e">
        <f>VLOOKUP(Audit!#REF!,$V$13:$AE$22,9,FALSE) &amp; IF(Audit!#REF!=10,Audit!#REF!,"") &amp; IF(Audit!#REF!&lt;&gt;1,U1143,"")</f>
        <v>#REF!</v>
      </c>
      <c r="BF1143" s="47" t="e">
        <f t="shared" si="536"/>
        <v>#REF!</v>
      </c>
      <c r="BG1143" s="50" t="e">
        <f>VLOOKUP(Audit!#REF!,$V$3:$AE$12,10,FALSE) &amp; Audit!#REF! &amp; IF(Audit!#REF!=10,Audit!#REF!,"")</f>
        <v>#REF!</v>
      </c>
      <c r="BH1143" s="50" t="e">
        <f>VLOOKUP(Audit!#REF!,$V$13:$AE$22,10,FALSE) &amp; IF(Audit!#REF!=10,Audit!#REF!,"") &amp; IF(Audit!#REF!&lt;&gt;1,U1143,"")</f>
        <v>#REF!</v>
      </c>
      <c r="BI1143" s="47" t="e">
        <f t="shared" si="537"/>
        <v>#REF!</v>
      </c>
      <c r="BJ1143" s="48" t="str">
        <f t="shared" si="538"/>
        <v/>
      </c>
      <c r="BK1143" s="48" t="str">
        <f t="shared" si="539"/>
        <v/>
      </c>
      <c r="BL1143" s="48" t="str">
        <f t="shared" si="540"/>
        <v/>
      </c>
      <c r="BM1143" s="48" t="str">
        <f t="shared" si="541"/>
        <v/>
      </c>
      <c r="BN1143" s="48" t="str">
        <f t="shared" si="542"/>
        <v/>
      </c>
      <c r="BO1143" s="48" t="str">
        <f t="shared" si="543"/>
        <v/>
      </c>
      <c r="BP1143" s="48" t="str">
        <f t="shared" si="544"/>
        <v/>
      </c>
      <c r="BQ1143" s="48" t="str">
        <f t="shared" si="545"/>
        <v/>
      </c>
      <c r="BR1143" s="48" t="str">
        <f t="shared" si="546"/>
        <v/>
      </c>
      <c r="BS1143" s="48" t="str">
        <f t="shared" si="547"/>
        <v/>
      </c>
      <c r="BT1143" s="48" t="str">
        <f t="shared" si="548"/>
        <v/>
      </c>
      <c r="BU1143" s="48" t="str">
        <f t="shared" si="549"/>
        <v/>
      </c>
    </row>
    <row r="1144" spans="1:73">
      <c r="A1144" s="10" t="e">
        <f>Audit!#REF!</f>
        <v>#REF!</v>
      </c>
      <c r="B1144" s="10" t="e">
        <f t="shared" si="520"/>
        <v>#REF!</v>
      </c>
      <c r="C1144" s="17" t="e">
        <f>VLOOKUP(Audit!#REF!,$V$3:$AE$12,2,FALSE) &amp; VLOOKUP(Audit!#REF!,$V$13:$AE$22,2,FALSE)&amp; IF(Audit!#REF!=10,Audit!#REF!&amp;Audit!#REF!,"")</f>
        <v>#REF!</v>
      </c>
      <c r="D1144" s="17" t="e">
        <f>VLOOKUP(Audit!#REF!,$V$3:$AE$12,3,FALSE) &amp; VLOOKUP(Audit!#REF!,$V$13:$AE$22,3,FALSE) &amp;IF(Audit!#REF!=10,Audit!#REF!&amp;Audit!#REF!,"")</f>
        <v>#REF!</v>
      </c>
      <c r="E1144" s="17" t="e">
        <f>VLOOKUP(Audit!#REF!,$V$3:$AE$12,4,FALSE)&amp; Audit!#REF! &amp; VLOOKUP(Audit!#REF!,$V$13:$AE$22,4,FALSE)&amp; IF(Audit!#REF!=10,Audit!#REF!&amp;Audit!#REF!,"")</f>
        <v>#REF!</v>
      </c>
      <c r="F1144" s="17" t="e">
        <f>VLOOKUP(Audit!#REF!,$V$3:$AE$12,5,FALSE) &amp; VLOOKUP(Audit!#REF!,$V$13:$AE$22,5,FALSE)&amp; IF(Audit!#REF!=10,Audit!#REF!&amp;Audit!#REF!,"")</f>
        <v>#REF!</v>
      </c>
      <c r="G1144" s="17" t="e">
        <f>VLOOKUP(Audit!#REF!,$V$3:$AE$12,6,FALSE) &amp; VLOOKUP(Audit!#REF!,$V$13:$AE$22,6,FALSE)&amp; IF(Audit!#REF!=10,Audit!#REF!&amp;Audit!#REF!,"")</f>
        <v>#REF!</v>
      </c>
      <c r="H1144" s="17" t="e">
        <f>VLOOKUP(Audit!#REF!,$V$3:$AE$12,7,FALSE) &amp; VLOOKUP(Audit!#REF!,$V$13:$AE$22,7,FALSE)&amp;IF(Audit!#REF!=10,Audit!#REF!&amp;Audit!#REF!,"")</f>
        <v>#REF!</v>
      </c>
      <c r="I1144" s="17" t="e">
        <f>VLOOKUP(Audit!#REF!,$V$3:$AE$12,8,FALSE) &amp; Audit!#REF! &amp; VLOOKUP(Audit!#REF!,$V$13:$AE$22,8,FALSE)&amp;IF(Audit!#REF!=10,Audit!#REF!&amp;Audit!#REF!,"")</f>
        <v>#REF!</v>
      </c>
      <c r="J1144" s="17" t="e">
        <f>VLOOKUP(Audit!#REF!,$V$3:$AE$12,9,FALSE) &amp; VLOOKUP(Audit!#REF!,$V$13:$AE$22,9,FALSE) &amp; IF(Audit!#REF!=10,Audit!#REF!&amp;Audit!#REF!,"") &amp; IF(Audit!#REF!&lt;&gt;1,U1144,"")</f>
        <v>#REF!</v>
      </c>
      <c r="K1144" s="17" t="e">
        <f>VLOOKUP(Audit!#REF!,$V$3:$AE$12,10,FALSE) &amp; Audit!#REF! &amp; VLOOKUP(Audit!#REF!,$V$13:$AE$22,10,FALSE) &amp; IF(Audit!#REF!=10,Audit!#REF!&amp;Audit!#REF!,"") &amp; IF(Audit!#REF!&lt;&gt;1,U1144,"")</f>
        <v>#REF!</v>
      </c>
      <c r="L1144" s="10" t="e">
        <f>Audit!#REF!</f>
        <v>#REF!</v>
      </c>
      <c r="M1144" s="10" t="e">
        <f t="shared" si="521"/>
        <v>#REF!</v>
      </c>
      <c r="N1144" s="10" t="e">
        <f t="shared" si="522"/>
        <v>#REF!</v>
      </c>
      <c r="O1144" s="10" t="e">
        <f t="shared" si="523"/>
        <v>#REF!</v>
      </c>
      <c r="P1144" s="10" t="e">
        <f t="shared" si="524"/>
        <v>#REF!</v>
      </c>
      <c r="Q1144" s="10" t="e">
        <f t="shared" si="525"/>
        <v>#REF!</v>
      </c>
      <c r="R1144" s="10" t="e">
        <f t="shared" si="526"/>
        <v>#REF!</v>
      </c>
      <c r="S1144" s="10" t="e">
        <f t="shared" si="527"/>
        <v>#REF!</v>
      </c>
      <c r="T1144" s="10" t="e">
        <f t="shared" si="528"/>
        <v>#REF!</v>
      </c>
      <c r="U1144" s="17" t="e">
        <f>IF(Audit!#REF!="","",VLOOKUP(Audit!#REF!,$W$26:$X$35,2,FALSE)) &amp; Audit!#REF! &amp; IF(Audit!#REF!="","",IF(Audit!#REF!&lt;=1.4,VLOOKUP(Audit!#REF!,$W$38:X1189,2,FALSE),VLOOKUP(Audit!#REF!,$W$51:$X$61,2,FALSE))) &amp; IF(Audit!#REF!="","",VLOOKUP(Audit!#REF!,$Y$26:$Z$35,2,FALSE) &amp; Audit!#REF! &amp; IF(Audit!#REF!="","",IF(Audit!#REF!&lt;=1.4,VLOOKUP(Audit!#REF!,$Y$38:$Z$48,2,FALSE),VLOOKUP(Audit!#REF!,$Y$51:$Z$61,2,FALSE))))</f>
        <v>#REF!</v>
      </c>
      <c r="V1144" s="21"/>
      <c r="AH1144" s="49" t="e">
        <f>Audit!#REF!</f>
        <v>#REF!</v>
      </c>
      <c r="AI1144" s="50" t="e">
        <f>VLOOKUP(Audit!#REF!,$V$3:$AE$12,2,FALSE)&amp; IF(Audit!#REF!=10,Audit!#REF!,"")</f>
        <v>#REF!</v>
      </c>
      <c r="AJ1144" s="50" t="e">
        <f>VLOOKUP(Audit!#REF!,$V$13:$AE$22,2,FALSE)&amp; IF(Audit!#REF!=10,Audit!#REF!,"")</f>
        <v>#REF!</v>
      </c>
      <c r="AK1144" s="47" t="e">
        <f t="shared" si="529"/>
        <v>#REF!</v>
      </c>
      <c r="AL1144" s="50" t="e">
        <f>VLOOKUP(Audit!#REF!,$V$3:$AE$12,3,FALSE)&amp; IF(Audit!#REF!=10,Audit!#REF!,"")</f>
        <v>#REF!</v>
      </c>
      <c r="AM1144" s="50" t="e">
        <f>VLOOKUP(Audit!#REF!,$V$13:$AE$22,3,FALSE)&amp; IF(Audit!#REF!=10,Audit!#REF!,"")</f>
        <v>#REF!</v>
      </c>
      <c r="AN1144" s="47" t="e">
        <f t="shared" si="530"/>
        <v>#REF!</v>
      </c>
      <c r="AO1144" s="50" t="e">
        <f>VLOOKUP(Audit!#REF!,$V$3:$AE$12,4,FALSE) &amp;  Audit!#REF! &amp; IF(Audit!#REF!=10,Audit!#REF!,"")</f>
        <v>#REF!</v>
      </c>
      <c r="AP1144" s="50" t="e">
        <f>VLOOKUP(Audit!#REF!,$V$13:$AE$22,4,FALSE)&amp; IF(Audit!#REF!=10,Audit!#REF!,"")</f>
        <v>#REF!</v>
      </c>
      <c r="AQ1144" s="47" t="e">
        <f t="shared" si="531"/>
        <v>#REF!</v>
      </c>
      <c r="AR1144" s="50" t="e">
        <f>VLOOKUP(Audit!#REF!,$V$3:$AE$12,5,FALSE)&amp; IF(Audit!#REF!=10,Audit!#REF!,"")</f>
        <v>#REF!</v>
      </c>
      <c r="AS1144" s="50" t="e">
        <f>VLOOKUP(Audit!#REF!,$V$13:$AE$22,5,FALSE)&amp; IF(Audit!#REF!=10,Audit!#REF!,"")</f>
        <v>#REF!</v>
      </c>
      <c r="AT1144" s="47" t="e">
        <f t="shared" si="532"/>
        <v>#REF!</v>
      </c>
      <c r="AU1144" s="50" t="e">
        <f>VLOOKUP(Audit!#REF!,$V$3:$AE$12,6,FALSE)&amp; IF(Audit!#REF!=10,Audit!#REF!,"")</f>
        <v>#REF!</v>
      </c>
      <c r="AV1144" s="50" t="e">
        <f>VLOOKUP(Audit!#REF!,$V$13:$AE$22,6,FALSE)&amp; IF(Audit!#REF!=10,Audit!#REF!,"")</f>
        <v>#REF!</v>
      </c>
      <c r="AW1144" s="47" t="e">
        <f t="shared" si="533"/>
        <v>#REF!</v>
      </c>
      <c r="AX1144" s="50" t="e">
        <f>VLOOKUP(Audit!#REF!,$V$3:$AE$12,7,FALSE)&amp; IF(Audit!#REF!=10,Audit!#REF!,"")</f>
        <v>#REF!</v>
      </c>
      <c r="AY1144" s="50" t="e">
        <f>VLOOKUP(Audit!#REF!,$V$13:$AE$22,7,FALSE) &amp; IF(Audit!#REF!=10,Audit!#REF!,"")</f>
        <v>#REF!</v>
      </c>
      <c r="AZ1144" s="47" t="e">
        <f t="shared" si="534"/>
        <v>#REF!</v>
      </c>
      <c r="BA1144" s="50" t="e">
        <f>VLOOKUP(Audit!#REF!,$V$3:$AE$12,8,FALSE)&amp; Audit!#REF! &amp; IF(Audit!#REF!=10,Audit!#REF!,"")</f>
        <v>#REF!</v>
      </c>
      <c r="BB1144" s="50" t="e">
        <f>VLOOKUP(Audit!#REF!,$V$13:$AE$22,8,FALSE) &amp; IF(Audit!#REF!=10,Audit!#REF!,"")</f>
        <v>#REF!</v>
      </c>
      <c r="BC1144" s="47" t="e">
        <f t="shared" si="535"/>
        <v>#REF!</v>
      </c>
      <c r="BD1144" s="50" t="e">
        <f>VLOOKUP(Audit!#REF!,$V$3:$AE$12,9,FALSE)&amp; IF(Audit!#REF!=10,Audit!#REF!,"")</f>
        <v>#REF!</v>
      </c>
      <c r="BE1144" s="50" t="e">
        <f>VLOOKUP(Audit!#REF!,$V$13:$AE$22,9,FALSE) &amp; IF(Audit!#REF!=10,Audit!#REF!,"") &amp; IF(Audit!#REF!&lt;&gt;1,U1144,"")</f>
        <v>#REF!</v>
      </c>
      <c r="BF1144" s="47" t="e">
        <f t="shared" si="536"/>
        <v>#REF!</v>
      </c>
      <c r="BG1144" s="50" t="e">
        <f>VLOOKUP(Audit!#REF!,$V$3:$AE$12,10,FALSE) &amp; Audit!#REF! &amp; IF(Audit!#REF!=10,Audit!#REF!,"")</f>
        <v>#REF!</v>
      </c>
      <c r="BH1144" s="50" t="e">
        <f>VLOOKUP(Audit!#REF!,$V$13:$AE$22,10,FALSE) &amp; IF(Audit!#REF!=10,Audit!#REF!,"") &amp; IF(Audit!#REF!&lt;&gt;1,U1144,"")</f>
        <v>#REF!</v>
      </c>
      <c r="BI1144" s="47" t="e">
        <f t="shared" si="537"/>
        <v>#REF!</v>
      </c>
      <c r="BJ1144" s="48" t="str">
        <f t="shared" si="538"/>
        <v/>
      </c>
      <c r="BK1144" s="48" t="str">
        <f t="shared" si="539"/>
        <v/>
      </c>
      <c r="BL1144" s="48" t="str">
        <f t="shared" si="540"/>
        <v/>
      </c>
      <c r="BM1144" s="48" t="str">
        <f t="shared" si="541"/>
        <v/>
      </c>
      <c r="BN1144" s="48" t="str">
        <f t="shared" si="542"/>
        <v/>
      </c>
      <c r="BO1144" s="48" t="str">
        <f t="shared" si="543"/>
        <v/>
      </c>
      <c r="BP1144" s="48" t="str">
        <f t="shared" si="544"/>
        <v/>
      </c>
      <c r="BQ1144" s="48" t="str">
        <f t="shared" si="545"/>
        <v/>
      </c>
      <c r="BR1144" s="48" t="str">
        <f t="shared" si="546"/>
        <v/>
      </c>
      <c r="BS1144" s="48" t="str">
        <f t="shared" si="547"/>
        <v/>
      </c>
      <c r="BT1144" s="48" t="str">
        <f t="shared" si="548"/>
        <v/>
      </c>
      <c r="BU1144" s="48" t="str">
        <f t="shared" si="549"/>
        <v/>
      </c>
    </row>
    <row r="1145" spans="1:73">
      <c r="A1145" s="10" t="e">
        <f>Audit!#REF!</f>
        <v>#REF!</v>
      </c>
      <c r="B1145" s="10" t="e">
        <f t="shared" si="520"/>
        <v>#REF!</v>
      </c>
      <c r="C1145" s="17" t="e">
        <f>VLOOKUP(Audit!#REF!,$V$3:$AE$12,2,FALSE) &amp; VLOOKUP(Audit!#REF!,$V$13:$AE$22,2,FALSE)&amp; IF(Audit!#REF!=10,Audit!#REF!&amp;Audit!#REF!,"")</f>
        <v>#REF!</v>
      </c>
      <c r="D1145" s="17" t="e">
        <f>VLOOKUP(Audit!#REF!,$V$3:$AE$12,3,FALSE) &amp; VLOOKUP(Audit!#REF!,$V$13:$AE$22,3,FALSE) &amp;IF(Audit!#REF!=10,Audit!#REF!&amp;Audit!#REF!,"")</f>
        <v>#REF!</v>
      </c>
      <c r="E1145" s="17" t="e">
        <f>VLOOKUP(Audit!#REF!,$V$3:$AE$12,4,FALSE)&amp; Audit!#REF! &amp; VLOOKUP(Audit!#REF!,$V$13:$AE$22,4,FALSE)&amp; IF(Audit!#REF!=10,Audit!#REF!&amp;Audit!#REF!,"")</f>
        <v>#REF!</v>
      </c>
      <c r="F1145" s="17" t="e">
        <f>VLOOKUP(Audit!#REF!,$V$3:$AE$12,5,FALSE) &amp; VLOOKUP(Audit!#REF!,$V$13:$AE$22,5,FALSE)&amp; IF(Audit!#REF!=10,Audit!#REF!&amp;Audit!#REF!,"")</f>
        <v>#REF!</v>
      </c>
      <c r="G1145" s="17" t="e">
        <f>VLOOKUP(Audit!#REF!,$V$3:$AE$12,6,FALSE) &amp; VLOOKUP(Audit!#REF!,$V$13:$AE$22,6,FALSE)&amp; IF(Audit!#REF!=10,Audit!#REF!&amp;Audit!#REF!,"")</f>
        <v>#REF!</v>
      </c>
      <c r="H1145" s="17" t="e">
        <f>VLOOKUP(Audit!#REF!,$V$3:$AE$12,7,FALSE) &amp; VLOOKUP(Audit!#REF!,$V$13:$AE$22,7,FALSE)&amp;IF(Audit!#REF!=10,Audit!#REF!&amp;Audit!#REF!,"")</f>
        <v>#REF!</v>
      </c>
      <c r="I1145" s="17" t="e">
        <f>VLOOKUP(Audit!#REF!,$V$3:$AE$12,8,FALSE) &amp; Audit!#REF! &amp; VLOOKUP(Audit!#REF!,$V$13:$AE$22,8,FALSE)&amp;IF(Audit!#REF!=10,Audit!#REF!&amp;Audit!#REF!,"")</f>
        <v>#REF!</v>
      </c>
      <c r="J1145" s="17" t="e">
        <f>VLOOKUP(Audit!#REF!,$V$3:$AE$12,9,FALSE) &amp; VLOOKUP(Audit!#REF!,$V$13:$AE$22,9,FALSE) &amp; IF(Audit!#REF!=10,Audit!#REF!&amp;Audit!#REF!,"") &amp; IF(Audit!#REF!&lt;&gt;1,U1145,"")</f>
        <v>#REF!</v>
      </c>
      <c r="K1145" s="17" t="e">
        <f>VLOOKUP(Audit!#REF!,$V$3:$AE$12,10,FALSE) &amp; Audit!#REF! &amp; VLOOKUP(Audit!#REF!,$V$13:$AE$22,10,FALSE) &amp; IF(Audit!#REF!=10,Audit!#REF!&amp;Audit!#REF!,"") &amp; IF(Audit!#REF!&lt;&gt;1,U1145,"")</f>
        <v>#REF!</v>
      </c>
      <c r="L1145" s="10" t="e">
        <f>Audit!#REF!</f>
        <v>#REF!</v>
      </c>
      <c r="M1145" s="10" t="e">
        <f t="shared" si="521"/>
        <v>#REF!</v>
      </c>
      <c r="N1145" s="10" t="e">
        <f t="shared" si="522"/>
        <v>#REF!</v>
      </c>
      <c r="O1145" s="10" t="e">
        <f t="shared" si="523"/>
        <v>#REF!</v>
      </c>
      <c r="P1145" s="10" t="e">
        <f t="shared" si="524"/>
        <v>#REF!</v>
      </c>
      <c r="Q1145" s="10" t="e">
        <f t="shared" si="525"/>
        <v>#REF!</v>
      </c>
      <c r="R1145" s="10" t="e">
        <f t="shared" si="526"/>
        <v>#REF!</v>
      </c>
      <c r="S1145" s="10" t="e">
        <f t="shared" si="527"/>
        <v>#REF!</v>
      </c>
      <c r="T1145" s="10" t="e">
        <f t="shared" si="528"/>
        <v>#REF!</v>
      </c>
      <c r="U1145" s="17" t="e">
        <f>IF(Audit!#REF!="","",VLOOKUP(Audit!#REF!,$W$26:$X$35,2,FALSE)) &amp; Audit!#REF! &amp; IF(Audit!#REF!="","",IF(Audit!#REF!&lt;=1.4,VLOOKUP(Audit!#REF!,$W$38:X1190,2,FALSE),VLOOKUP(Audit!#REF!,$W$51:$X$61,2,FALSE))) &amp; IF(Audit!#REF!="","",VLOOKUP(Audit!#REF!,$Y$26:$Z$35,2,FALSE) &amp; Audit!#REF! &amp; IF(Audit!#REF!="","",IF(Audit!#REF!&lt;=1.4,VLOOKUP(Audit!#REF!,$Y$38:$Z$48,2,FALSE),VLOOKUP(Audit!#REF!,$Y$51:$Z$61,2,FALSE))))</f>
        <v>#REF!</v>
      </c>
      <c r="V1145" s="21"/>
      <c r="AH1145" s="49" t="e">
        <f>Audit!#REF!</f>
        <v>#REF!</v>
      </c>
      <c r="AI1145" s="50" t="e">
        <f>VLOOKUP(Audit!#REF!,$V$3:$AE$12,2,FALSE)&amp; IF(Audit!#REF!=10,Audit!#REF!,"")</f>
        <v>#REF!</v>
      </c>
      <c r="AJ1145" s="50" t="e">
        <f>VLOOKUP(Audit!#REF!,$V$13:$AE$22,2,FALSE)&amp; IF(Audit!#REF!=10,Audit!#REF!,"")</f>
        <v>#REF!</v>
      </c>
      <c r="AK1145" s="47" t="e">
        <f t="shared" si="529"/>
        <v>#REF!</v>
      </c>
      <c r="AL1145" s="50" t="e">
        <f>VLOOKUP(Audit!#REF!,$V$3:$AE$12,3,FALSE)&amp; IF(Audit!#REF!=10,Audit!#REF!,"")</f>
        <v>#REF!</v>
      </c>
      <c r="AM1145" s="50" t="e">
        <f>VLOOKUP(Audit!#REF!,$V$13:$AE$22,3,FALSE)&amp; IF(Audit!#REF!=10,Audit!#REF!,"")</f>
        <v>#REF!</v>
      </c>
      <c r="AN1145" s="47" t="e">
        <f t="shared" si="530"/>
        <v>#REF!</v>
      </c>
      <c r="AO1145" s="50" t="e">
        <f>VLOOKUP(Audit!#REF!,$V$3:$AE$12,4,FALSE) &amp;  Audit!#REF! &amp; IF(Audit!#REF!=10,Audit!#REF!,"")</f>
        <v>#REF!</v>
      </c>
      <c r="AP1145" s="50" t="e">
        <f>VLOOKUP(Audit!#REF!,$V$13:$AE$22,4,FALSE)&amp; IF(Audit!#REF!=10,Audit!#REF!,"")</f>
        <v>#REF!</v>
      </c>
      <c r="AQ1145" s="47" t="e">
        <f t="shared" si="531"/>
        <v>#REF!</v>
      </c>
      <c r="AR1145" s="50" t="e">
        <f>VLOOKUP(Audit!#REF!,$V$3:$AE$12,5,FALSE)&amp; IF(Audit!#REF!=10,Audit!#REF!,"")</f>
        <v>#REF!</v>
      </c>
      <c r="AS1145" s="50" t="e">
        <f>VLOOKUP(Audit!#REF!,$V$13:$AE$22,5,FALSE)&amp; IF(Audit!#REF!=10,Audit!#REF!,"")</f>
        <v>#REF!</v>
      </c>
      <c r="AT1145" s="47" t="e">
        <f t="shared" si="532"/>
        <v>#REF!</v>
      </c>
      <c r="AU1145" s="50" t="e">
        <f>VLOOKUP(Audit!#REF!,$V$3:$AE$12,6,FALSE)&amp; IF(Audit!#REF!=10,Audit!#REF!,"")</f>
        <v>#REF!</v>
      </c>
      <c r="AV1145" s="50" t="e">
        <f>VLOOKUP(Audit!#REF!,$V$13:$AE$22,6,FALSE)&amp; IF(Audit!#REF!=10,Audit!#REF!,"")</f>
        <v>#REF!</v>
      </c>
      <c r="AW1145" s="47" t="e">
        <f t="shared" si="533"/>
        <v>#REF!</v>
      </c>
      <c r="AX1145" s="50" t="e">
        <f>VLOOKUP(Audit!#REF!,$V$3:$AE$12,7,FALSE)&amp; IF(Audit!#REF!=10,Audit!#REF!,"")</f>
        <v>#REF!</v>
      </c>
      <c r="AY1145" s="50" t="e">
        <f>VLOOKUP(Audit!#REF!,$V$13:$AE$22,7,FALSE) &amp; IF(Audit!#REF!=10,Audit!#REF!,"")</f>
        <v>#REF!</v>
      </c>
      <c r="AZ1145" s="47" t="e">
        <f t="shared" si="534"/>
        <v>#REF!</v>
      </c>
      <c r="BA1145" s="50" t="e">
        <f>VLOOKUP(Audit!#REF!,$V$3:$AE$12,8,FALSE)&amp; Audit!#REF! &amp; IF(Audit!#REF!=10,Audit!#REF!,"")</f>
        <v>#REF!</v>
      </c>
      <c r="BB1145" s="50" t="e">
        <f>VLOOKUP(Audit!#REF!,$V$13:$AE$22,8,FALSE) &amp; IF(Audit!#REF!=10,Audit!#REF!,"")</f>
        <v>#REF!</v>
      </c>
      <c r="BC1145" s="47" t="e">
        <f t="shared" si="535"/>
        <v>#REF!</v>
      </c>
      <c r="BD1145" s="50" t="e">
        <f>VLOOKUP(Audit!#REF!,$V$3:$AE$12,9,FALSE)&amp; IF(Audit!#REF!=10,Audit!#REF!,"")</f>
        <v>#REF!</v>
      </c>
      <c r="BE1145" s="50" t="e">
        <f>VLOOKUP(Audit!#REF!,$V$13:$AE$22,9,FALSE) &amp; IF(Audit!#REF!=10,Audit!#REF!,"") &amp; IF(Audit!#REF!&lt;&gt;1,U1145,"")</f>
        <v>#REF!</v>
      </c>
      <c r="BF1145" s="47" t="e">
        <f t="shared" si="536"/>
        <v>#REF!</v>
      </c>
      <c r="BG1145" s="50" t="e">
        <f>VLOOKUP(Audit!#REF!,$V$3:$AE$12,10,FALSE) &amp; Audit!#REF! &amp; IF(Audit!#REF!=10,Audit!#REF!,"")</f>
        <v>#REF!</v>
      </c>
      <c r="BH1145" s="50" t="e">
        <f>VLOOKUP(Audit!#REF!,$V$13:$AE$22,10,FALSE) &amp; IF(Audit!#REF!=10,Audit!#REF!,"") &amp; IF(Audit!#REF!&lt;&gt;1,U1145,"")</f>
        <v>#REF!</v>
      </c>
      <c r="BI1145" s="47" t="e">
        <f t="shared" si="537"/>
        <v>#REF!</v>
      </c>
      <c r="BJ1145" s="48" t="str">
        <f t="shared" si="538"/>
        <v/>
      </c>
      <c r="BK1145" s="48" t="str">
        <f t="shared" si="539"/>
        <v/>
      </c>
      <c r="BL1145" s="48" t="str">
        <f t="shared" si="540"/>
        <v/>
      </c>
      <c r="BM1145" s="48" t="str">
        <f t="shared" si="541"/>
        <v/>
      </c>
      <c r="BN1145" s="48" t="str">
        <f t="shared" si="542"/>
        <v/>
      </c>
      <c r="BO1145" s="48" t="str">
        <f t="shared" si="543"/>
        <v/>
      </c>
      <c r="BP1145" s="48" t="str">
        <f t="shared" si="544"/>
        <v/>
      </c>
      <c r="BQ1145" s="48" t="str">
        <f t="shared" si="545"/>
        <v/>
      </c>
      <c r="BR1145" s="48" t="str">
        <f t="shared" si="546"/>
        <v/>
      </c>
      <c r="BS1145" s="48" t="str">
        <f t="shared" si="547"/>
        <v/>
      </c>
      <c r="BT1145" s="48" t="str">
        <f t="shared" si="548"/>
        <v/>
      </c>
      <c r="BU1145" s="48" t="str">
        <f t="shared" si="549"/>
        <v/>
      </c>
    </row>
    <row r="1146" spans="1:73">
      <c r="A1146" s="10" t="e">
        <f>Audit!#REF!</f>
        <v>#REF!</v>
      </c>
      <c r="B1146" s="10" t="e">
        <f t="shared" si="520"/>
        <v>#REF!</v>
      </c>
      <c r="C1146" s="17" t="e">
        <f>VLOOKUP(Audit!#REF!,$V$3:$AE$12,2,FALSE) &amp; VLOOKUP(Audit!#REF!,$V$13:$AE$22,2,FALSE)&amp; IF(Audit!#REF!=10,Audit!#REF!&amp;Audit!#REF!,"")</f>
        <v>#REF!</v>
      </c>
      <c r="D1146" s="17" t="e">
        <f>VLOOKUP(Audit!#REF!,$V$3:$AE$12,3,FALSE) &amp; VLOOKUP(Audit!#REF!,$V$13:$AE$22,3,FALSE) &amp;IF(Audit!#REF!=10,Audit!#REF!&amp;Audit!#REF!,"")</f>
        <v>#REF!</v>
      </c>
      <c r="E1146" s="17" t="e">
        <f>VLOOKUP(Audit!#REF!,$V$3:$AE$12,4,FALSE)&amp; Audit!#REF! &amp; VLOOKUP(Audit!#REF!,$V$13:$AE$22,4,FALSE)&amp; IF(Audit!#REF!=10,Audit!#REF!&amp;Audit!#REF!,"")</f>
        <v>#REF!</v>
      </c>
      <c r="F1146" s="17" t="e">
        <f>VLOOKUP(Audit!#REF!,$V$3:$AE$12,5,FALSE) &amp; VLOOKUP(Audit!#REF!,$V$13:$AE$22,5,FALSE)&amp; IF(Audit!#REF!=10,Audit!#REF!&amp;Audit!#REF!,"")</f>
        <v>#REF!</v>
      </c>
      <c r="G1146" s="17" t="e">
        <f>VLOOKUP(Audit!#REF!,$V$3:$AE$12,6,FALSE) &amp; VLOOKUP(Audit!#REF!,$V$13:$AE$22,6,FALSE)&amp; IF(Audit!#REF!=10,Audit!#REF!&amp;Audit!#REF!,"")</f>
        <v>#REF!</v>
      </c>
      <c r="H1146" s="17" t="e">
        <f>VLOOKUP(Audit!#REF!,$V$3:$AE$12,7,FALSE) &amp; VLOOKUP(Audit!#REF!,$V$13:$AE$22,7,FALSE)&amp;IF(Audit!#REF!=10,Audit!#REF!&amp;Audit!#REF!,"")</f>
        <v>#REF!</v>
      </c>
      <c r="I1146" s="17" t="e">
        <f>VLOOKUP(Audit!#REF!,$V$3:$AE$12,8,FALSE) &amp; Audit!#REF! &amp; VLOOKUP(Audit!#REF!,$V$13:$AE$22,8,FALSE)&amp;IF(Audit!#REF!=10,Audit!#REF!&amp;Audit!#REF!,"")</f>
        <v>#REF!</v>
      </c>
      <c r="J1146" s="17" t="e">
        <f>VLOOKUP(Audit!#REF!,$V$3:$AE$12,9,FALSE) &amp; VLOOKUP(Audit!#REF!,$V$13:$AE$22,9,FALSE) &amp; IF(Audit!#REF!=10,Audit!#REF!&amp;Audit!#REF!,"") &amp; IF(Audit!#REF!&lt;&gt;1,U1146,"")</f>
        <v>#REF!</v>
      </c>
      <c r="K1146" s="17" t="e">
        <f>VLOOKUP(Audit!#REF!,$V$3:$AE$12,10,FALSE) &amp; Audit!#REF! &amp; VLOOKUP(Audit!#REF!,$V$13:$AE$22,10,FALSE) &amp; IF(Audit!#REF!=10,Audit!#REF!&amp;Audit!#REF!,"") &amp; IF(Audit!#REF!&lt;&gt;1,U1146,"")</f>
        <v>#REF!</v>
      </c>
      <c r="L1146" s="10" t="e">
        <f>Audit!#REF!</f>
        <v>#REF!</v>
      </c>
      <c r="M1146" s="10" t="e">
        <f t="shared" si="521"/>
        <v>#REF!</v>
      </c>
      <c r="N1146" s="10" t="e">
        <f t="shared" si="522"/>
        <v>#REF!</v>
      </c>
      <c r="O1146" s="10" t="e">
        <f t="shared" si="523"/>
        <v>#REF!</v>
      </c>
      <c r="P1146" s="10" t="e">
        <f t="shared" si="524"/>
        <v>#REF!</v>
      </c>
      <c r="Q1146" s="10" t="e">
        <f t="shared" si="525"/>
        <v>#REF!</v>
      </c>
      <c r="R1146" s="10" t="e">
        <f t="shared" si="526"/>
        <v>#REF!</v>
      </c>
      <c r="S1146" s="10" t="e">
        <f t="shared" si="527"/>
        <v>#REF!</v>
      </c>
      <c r="T1146" s="10" t="e">
        <f t="shared" si="528"/>
        <v>#REF!</v>
      </c>
      <c r="U1146" s="17" t="e">
        <f>IF(Audit!#REF!="","",VLOOKUP(Audit!#REF!,$W$26:$X$35,2,FALSE)) &amp; Audit!#REF! &amp; IF(Audit!#REF!="","",IF(Audit!#REF!&lt;=1.4,VLOOKUP(Audit!#REF!,$W$38:X1191,2,FALSE),VLOOKUP(Audit!#REF!,$W$51:$X$61,2,FALSE))) &amp; IF(Audit!#REF!="","",VLOOKUP(Audit!#REF!,$Y$26:$Z$35,2,FALSE) &amp; Audit!#REF! &amp; IF(Audit!#REF!="","",IF(Audit!#REF!&lt;=1.4,VLOOKUP(Audit!#REF!,$Y$38:$Z$48,2,FALSE),VLOOKUP(Audit!#REF!,$Y$51:$Z$61,2,FALSE))))</f>
        <v>#REF!</v>
      </c>
      <c r="V1146" s="21"/>
      <c r="AH1146" s="49" t="e">
        <f>Audit!#REF!</f>
        <v>#REF!</v>
      </c>
      <c r="AI1146" s="50" t="e">
        <f>VLOOKUP(Audit!#REF!,$V$3:$AE$12,2,FALSE)&amp; IF(Audit!#REF!=10,Audit!#REF!,"")</f>
        <v>#REF!</v>
      </c>
      <c r="AJ1146" s="50" t="e">
        <f>VLOOKUP(Audit!#REF!,$V$13:$AE$22,2,FALSE)&amp; IF(Audit!#REF!=10,Audit!#REF!,"")</f>
        <v>#REF!</v>
      </c>
      <c r="AK1146" s="47" t="e">
        <f t="shared" si="529"/>
        <v>#REF!</v>
      </c>
      <c r="AL1146" s="50" t="e">
        <f>VLOOKUP(Audit!#REF!,$V$3:$AE$12,3,FALSE)&amp; IF(Audit!#REF!=10,Audit!#REF!,"")</f>
        <v>#REF!</v>
      </c>
      <c r="AM1146" s="50" t="e">
        <f>VLOOKUP(Audit!#REF!,$V$13:$AE$22,3,FALSE)&amp; IF(Audit!#REF!=10,Audit!#REF!,"")</f>
        <v>#REF!</v>
      </c>
      <c r="AN1146" s="47" t="e">
        <f t="shared" si="530"/>
        <v>#REF!</v>
      </c>
      <c r="AO1146" s="50" t="e">
        <f>VLOOKUP(Audit!#REF!,$V$3:$AE$12,4,FALSE) &amp;  Audit!#REF! &amp; IF(Audit!#REF!=10,Audit!#REF!,"")</f>
        <v>#REF!</v>
      </c>
      <c r="AP1146" s="50" t="e">
        <f>VLOOKUP(Audit!#REF!,$V$13:$AE$22,4,FALSE)&amp; IF(Audit!#REF!=10,Audit!#REF!,"")</f>
        <v>#REF!</v>
      </c>
      <c r="AQ1146" s="47" t="e">
        <f t="shared" si="531"/>
        <v>#REF!</v>
      </c>
      <c r="AR1146" s="50" t="e">
        <f>VLOOKUP(Audit!#REF!,$V$3:$AE$12,5,FALSE)&amp; IF(Audit!#REF!=10,Audit!#REF!,"")</f>
        <v>#REF!</v>
      </c>
      <c r="AS1146" s="50" t="e">
        <f>VLOOKUP(Audit!#REF!,$V$13:$AE$22,5,FALSE)&amp; IF(Audit!#REF!=10,Audit!#REF!,"")</f>
        <v>#REF!</v>
      </c>
      <c r="AT1146" s="47" t="e">
        <f t="shared" si="532"/>
        <v>#REF!</v>
      </c>
      <c r="AU1146" s="50" t="e">
        <f>VLOOKUP(Audit!#REF!,$V$3:$AE$12,6,FALSE)&amp; IF(Audit!#REF!=10,Audit!#REF!,"")</f>
        <v>#REF!</v>
      </c>
      <c r="AV1146" s="50" t="e">
        <f>VLOOKUP(Audit!#REF!,$V$13:$AE$22,6,FALSE)&amp; IF(Audit!#REF!=10,Audit!#REF!,"")</f>
        <v>#REF!</v>
      </c>
      <c r="AW1146" s="47" t="e">
        <f t="shared" si="533"/>
        <v>#REF!</v>
      </c>
      <c r="AX1146" s="50" t="e">
        <f>VLOOKUP(Audit!#REF!,$V$3:$AE$12,7,FALSE)&amp; IF(Audit!#REF!=10,Audit!#REF!,"")</f>
        <v>#REF!</v>
      </c>
      <c r="AY1146" s="50" t="e">
        <f>VLOOKUP(Audit!#REF!,$V$13:$AE$22,7,FALSE) &amp; IF(Audit!#REF!=10,Audit!#REF!,"")</f>
        <v>#REF!</v>
      </c>
      <c r="AZ1146" s="47" t="e">
        <f t="shared" si="534"/>
        <v>#REF!</v>
      </c>
      <c r="BA1146" s="50" t="e">
        <f>VLOOKUP(Audit!#REF!,$V$3:$AE$12,8,FALSE)&amp; Audit!#REF! &amp; IF(Audit!#REF!=10,Audit!#REF!,"")</f>
        <v>#REF!</v>
      </c>
      <c r="BB1146" s="50" t="e">
        <f>VLOOKUP(Audit!#REF!,$V$13:$AE$22,8,FALSE) &amp; IF(Audit!#REF!=10,Audit!#REF!,"")</f>
        <v>#REF!</v>
      </c>
      <c r="BC1146" s="47" t="e">
        <f t="shared" si="535"/>
        <v>#REF!</v>
      </c>
      <c r="BD1146" s="50" t="e">
        <f>VLOOKUP(Audit!#REF!,$V$3:$AE$12,9,FALSE)&amp; IF(Audit!#REF!=10,Audit!#REF!,"")</f>
        <v>#REF!</v>
      </c>
      <c r="BE1146" s="50" t="e">
        <f>VLOOKUP(Audit!#REF!,$V$13:$AE$22,9,FALSE) &amp; IF(Audit!#REF!=10,Audit!#REF!,"") &amp; IF(Audit!#REF!&lt;&gt;1,U1146,"")</f>
        <v>#REF!</v>
      </c>
      <c r="BF1146" s="47" t="e">
        <f t="shared" si="536"/>
        <v>#REF!</v>
      </c>
      <c r="BG1146" s="50" t="e">
        <f>VLOOKUP(Audit!#REF!,$V$3:$AE$12,10,FALSE) &amp; Audit!#REF! &amp; IF(Audit!#REF!=10,Audit!#REF!,"")</f>
        <v>#REF!</v>
      </c>
      <c r="BH1146" s="50" t="e">
        <f>VLOOKUP(Audit!#REF!,$V$13:$AE$22,10,FALSE) &amp; IF(Audit!#REF!=10,Audit!#REF!,"") &amp; IF(Audit!#REF!&lt;&gt;1,U1146,"")</f>
        <v>#REF!</v>
      </c>
      <c r="BI1146" s="47" t="e">
        <f t="shared" si="537"/>
        <v>#REF!</v>
      </c>
      <c r="BJ1146" s="48" t="str">
        <f t="shared" si="538"/>
        <v/>
      </c>
      <c r="BK1146" s="48" t="str">
        <f t="shared" si="539"/>
        <v/>
      </c>
      <c r="BL1146" s="48" t="str">
        <f t="shared" si="540"/>
        <v/>
      </c>
      <c r="BM1146" s="48" t="str">
        <f t="shared" si="541"/>
        <v/>
      </c>
      <c r="BN1146" s="48" t="str">
        <f t="shared" si="542"/>
        <v/>
      </c>
      <c r="BO1146" s="48" t="str">
        <f t="shared" si="543"/>
        <v/>
      </c>
      <c r="BP1146" s="48" t="str">
        <f t="shared" si="544"/>
        <v/>
      </c>
      <c r="BQ1146" s="48" t="str">
        <f t="shared" si="545"/>
        <v/>
      </c>
      <c r="BR1146" s="48" t="str">
        <f t="shared" si="546"/>
        <v/>
      </c>
      <c r="BS1146" s="48" t="str">
        <f t="shared" si="547"/>
        <v/>
      </c>
      <c r="BT1146" s="48" t="str">
        <f t="shared" si="548"/>
        <v/>
      </c>
      <c r="BU1146" s="48" t="str">
        <f t="shared" si="549"/>
        <v/>
      </c>
    </row>
    <row r="1147" spans="1:73">
      <c r="A1147" s="10" t="e">
        <f>Audit!#REF!</f>
        <v>#REF!</v>
      </c>
      <c r="B1147" s="10" t="e">
        <f t="shared" si="520"/>
        <v>#REF!</v>
      </c>
      <c r="C1147" s="17" t="e">
        <f>VLOOKUP(Audit!#REF!,$V$3:$AE$12,2,FALSE) &amp; VLOOKUP(Audit!#REF!,$V$13:$AE$22,2,FALSE)&amp; IF(Audit!#REF!=10,Audit!#REF!&amp;Audit!#REF!,"")</f>
        <v>#REF!</v>
      </c>
      <c r="D1147" s="17" t="e">
        <f>VLOOKUP(Audit!#REF!,$V$3:$AE$12,3,FALSE) &amp; VLOOKUP(Audit!#REF!,$V$13:$AE$22,3,FALSE) &amp;IF(Audit!#REF!=10,Audit!#REF!&amp;Audit!#REF!,"")</f>
        <v>#REF!</v>
      </c>
      <c r="E1147" s="17" t="e">
        <f>VLOOKUP(Audit!#REF!,$V$3:$AE$12,4,FALSE)&amp; Audit!#REF! &amp; VLOOKUP(Audit!#REF!,$V$13:$AE$22,4,FALSE)&amp; IF(Audit!#REF!=10,Audit!#REF!&amp;Audit!#REF!,"")</f>
        <v>#REF!</v>
      </c>
      <c r="F1147" s="17" t="e">
        <f>VLOOKUP(Audit!#REF!,$V$3:$AE$12,5,FALSE) &amp; VLOOKUP(Audit!#REF!,$V$13:$AE$22,5,FALSE)&amp; IF(Audit!#REF!=10,Audit!#REF!&amp;Audit!#REF!,"")</f>
        <v>#REF!</v>
      </c>
      <c r="G1147" s="17" t="e">
        <f>VLOOKUP(Audit!#REF!,$V$3:$AE$12,6,FALSE) &amp; VLOOKUP(Audit!#REF!,$V$13:$AE$22,6,FALSE)&amp; IF(Audit!#REF!=10,Audit!#REF!&amp;Audit!#REF!,"")</f>
        <v>#REF!</v>
      </c>
      <c r="H1147" s="17" t="e">
        <f>VLOOKUP(Audit!#REF!,$V$3:$AE$12,7,FALSE) &amp; VLOOKUP(Audit!#REF!,$V$13:$AE$22,7,FALSE)&amp;IF(Audit!#REF!=10,Audit!#REF!&amp;Audit!#REF!,"")</f>
        <v>#REF!</v>
      </c>
      <c r="I1147" s="17" t="e">
        <f>VLOOKUP(Audit!#REF!,$V$3:$AE$12,8,FALSE) &amp; Audit!#REF! &amp; VLOOKUP(Audit!#REF!,$V$13:$AE$22,8,FALSE)&amp;IF(Audit!#REF!=10,Audit!#REF!&amp;Audit!#REF!,"")</f>
        <v>#REF!</v>
      </c>
      <c r="J1147" s="17" t="e">
        <f>VLOOKUP(Audit!#REF!,$V$3:$AE$12,9,FALSE) &amp; VLOOKUP(Audit!#REF!,$V$13:$AE$22,9,FALSE) &amp; IF(Audit!#REF!=10,Audit!#REF!&amp;Audit!#REF!,"") &amp; IF(Audit!#REF!&lt;&gt;1,U1147,"")</f>
        <v>#REF!</v>
      </c>
      <c r="K1147" s="17" t="e">
        <f>VLOOKUP(Audit!#REF!,$V$3:$AE$12,10,FALSE) &amp; Audit!#REF! &amp; VLOOKUP(Audit!#REF!,$V$13:$AE$22,10,FALSE) &amp; IF(Audit!#REF!=10,Audit!#REF!&amp;Audit!#REF!,"") &amp; IF(Audit!#REF!&lt;&gt;1,U1147,"")</f>
        <v>#REF!</v>
      </c>
      <c r="L1147" s="10" t="e">
        <f>Audit!#REF!</f>
        <v>#REF!</v>
      </c>
      <c r="M1147" s="10" t="e">
        <f t="shared" si="521"/>
        <v>#REF!</v>
      </c>
      <c r="N1147" s="10" t="e">
        <f t="shared" si="522"/>
        <v>#REF!</v>
      </c>
      <c r="O1147" s="10" t="e">
        <f t="shared" si="523"/>
        <v>#REF!</v>
      </c>
      <c r="P1147" s="10" t="e">
        <f t="shared" si="524"/>
        <v>#REF!</v>
      </c>
      <c r="Q1147" s="10" t="e">
        <f t="shared" si="525"/>
        <v>#REF!</v>
      </c>
      <c r="R1147" s="10" t="e">
        <f t="shared" si="526"/>
        <v>#REF!</v>
      </c>
      <c r="S1147" s="10" t="e">
        <f t="shared" si="527"/>
        <v>#REF!</v>
      </c>
      <c r="T1147" s="10" t="e">
        <f t="shared" si="528"/>
        <v>#REF!</v>
      </c>
      <c r="U1147" s="17" t="e">
        <f>IF(Audit!#REF!="","",VLOOKUP(Audit!#REF!,$W$26:$X$35,2,FALSE)) &amp; Audit!#REF! &amp; IF(Audit!#REF!="","",IF(Audit!#REF!&lt;=1.4,VLOOKUP(Audit!#REF!,$W$38:X1192,2,FALSE),VLOOKUP(Audit!#REF!,$W$51:$X$61,2,FALSE))) &amp; IF(Audit!#REF!="","",VLOOKUP(Audit!#REF!,$Y$26:$Z$35,2,FALSE) &amp; Audit!#REF! &amp; IF(Audit!#REF!="","",IF(Audit!#REF!&lt;=1.4,VLOOKUP(Audit!#REF!,$Y$38:$Z$48,2,FALSE),VLOOKUP(Audit!#REF!,$Y$51:$Z$61,2,FALSE))))</f>
        <v>#REF!</v>
      </c>
      <c r="V1147" s="21"/>
      <c r="AH1147" s="49" t="e">
        <f>Audit!#REF!</f>
        <v>#REF!</v>
      </c>
      <c r="AI1147" s="50" t="e">
        <f>VLOOKUP(Audit!#REF!,$V$3:$AE$12,2,FALSE)&amp; IF(Audit!#REF!=10,Audit!#REF!,"")</f>
        <v>#REF!</v>
      </c>
      <c r="AJ1147" s="50" t="e">
        <f>VLOOKUP(Audit!#REF!,$V$13:$AE$22,2,FALSE)&amp; IF(Audit!#REF!=10,Audit!#REF!,"")</f>
        <v>#REF!</v>
      </c>
      <c r="AK1147" s="47" t="e">
        <f t="shared" si="529"/>
        <v>#REF!</v>
      </c>
      <c r="AL1147" s="50" t="e">
        <f>VLOOKUP(Audit!#REF!,$V$3:$AE$12,3,FALSE)&amp; IF(Audit!#REF!=10,Audit!#REF!,"")</f>
        <v>#REF!</v>
      </c>
      <c r="AM1147" s="50" t="e">
        <f>VLOOKUP(Audit!#REF!,$V$13:$AE$22,3,FALSE)&amp; IF(Audit!#REF!=10,Audit!#REF!,"")</f>
        <v>#REF!</v>
      </c>
      <c r="AN1147" s="47" t="e">
        <f t="shared" si="530"/>
        <v>#REF!</v>
      </c>
      <c r="AO1147" s="50" t="e">
        <f>VLOOKUP(Audit!#REF!,$V$3:$AE$12,4,FALSE) &amp;  Audit!#REF! &amp; IF(Audit!#REF!=10,Audit!#REF!,"")</f>
        <v>#REF!</v>
      </c>
      <c r="AP1147" s="50" t="e">
        <f>VLOOKUP(Audit!#REF!,$V$13:$AE$22,4,FALSE)&amp; IF(Audit!#REF!=10,Audit!#REF!,"")</f>
        <v>#REF!</v>
      </c>
      <c r="AQ1147" s="47" t="e">
        <f t="shared" si="531"/>
        <v>#REF!</v>
      </c>
      <c r="AR1147" s="50" t="e">
        <f>VLOOKUP(Audit!#REF!,$V$3:$AE$12,5,FALSE)&amp; IF(Audit!#REF!=10,Audit!#REF!,"")</f>
        <v>#REF!</v>
      </c>
      <c r="AS1147" s="50" t="e">
        <f>VLOOKUP(Audit!#REF!,$V$13:$AE$22,5,FALSE)&amp; IF(Audit!#REF!=10,Audit!#REF!,"")</f>
        <v>#REF!</v>
      </c>
      <c r="AT1147" s="47" t="e">
        <f t="shared" si="532"/>
        <v>#REF!</v>
      </c>
      <c r="AU1147" s="50" t="e">
        <f>VLOOKUP(Audit!#REF!,$V$3:$AE$12,6,FALSE)&amp; IF(Audit!#REF!=10,Audit!#REF!,"")</f>
        <v>#REF!</v>
      </c>
      <c r="AV1147" s="50" t="e">
        <f>VLOOKUP(Audit!#REF!,$V$13:$AE$22,6,FALSE)&amp; IF(Audit!#REF!=10,Audit!#REF!,"")</f>
        <v>#REF!</v>
      </c>
      <c r="AW1147" s="47" t="e">
        <f t="shared" si="533"/>
        <v>#REF!</v>
      </c>
      <c r="AX1147" s="50" t="e">
        <f>VLOOKUP(Audit!#REF!,$V$3:$AE$12,7,FALSE)&amp; IF(Audit!#REF!=10,Audit!#REF!,"")</f>
        <v>#REF!</v>
      </c>
      <c r="AY1147" s="50" t="e">
        <f>VLOOKUP(Audit!#REF!,$V$13:$AE$22,7,FALSE) &amp; IF(Audit!#REF!=10,Audit!#REF!,"")</f>
        <v>#REF!</v>
      </c>
      <c r="AZ1147" s="47" t="e">
        <f t="shared" si="534"/>
        <v>#REF!</v>
      </c>
      <c r="BA1147" s="50" t="e">
        <f>VLOOKUP(Audit!#REF!,$V$3:$AE$12,8,FALSE)&amp; Audit!#REF! &amp; IF(Audit!#REF!=10,Audit!#REF!,"")</f>
        <v>#REF!</v>
      </c>
      <c r="BB1147" s="50" t="e">
        <f>VLOOKUP(Audit!#REF!,$V$13:$AE$22,8,FALSE) &amp; IF(Audit!#REF!=10,Audit!#REF!,"")</f>
        <v>#REF!</v>
      </c>
      <c r="BC1147" s="47" t="e">
        <f t="shared" si="535"/>
        <v>#REF!</v>
      </c>
      <c r="BD1147" s="50" t="e">
        <f>VLOOKUP(Audit!#REF!,$V$3:$AE$12,9,FALSE)&amp; IF(Audit!#REF!=10,Audit!#REF!,"")</f>
        <v>#REF!</v>
      </c>
      <c r="BE1147" s="50" t="e">
        <f>VLOOKUP(Audit!#REF!,$V$13:$AE$22,9,FALSE) &amp; IF(Audit!#REF!=10,Audit!#REF!,"") &amp; IF(Audit!#REF!&lt;&gt;1,U1147,"")</f>
        <v>#REF!</v>
      </c>
      <c r="BF1147" s="47" t="e">
        <f t="shared" si="536"/>
        <v>#REF!</v>
      </c>
      <c r="BG1147" s="50" t="e">
        <f>VLOOKUP(Audit!#REF!,$V$3:$AE$12,10,FALSE) &amp; Audit!#REF! &amp; IF(Audit!#REF!=10,Audit!#REF!,"")</f>
        <v>#REF!</v>
      </c>
      <c r="BH1147" s="50" t="e">
        <f>VLOOKUP(Audit!#REF!,$V$13:$AE$22,10,FALSE) &amp; IF(Audit!#REF!=10,Audit!#REF!,"") &amp; IF(Audit!#REF!&lt;&gt;1,U1147,"")</f>
        <v>#REF!</v>
      </c>
      <c r="BI1147" s="47" t="e">
        <f t="shared" si="537"/>
        <v>#REF!</v>
      </c>
      <c r="BJ1147" s="48" t="str">
        <f t="shared" si="538"/>
        <v/>
      </c>
      <c r="BK1147" s="48" t="str">
        <f t="shared" si="539"/>
        <v/>
      </c>
      <c r="BL1147" s="48" t="str">
        <f t="shared" si="540"/>
        <v/>
      </c>
      <c r="BM1147" s="48" t="str">
        <f t="shared" si="541"/>
        <v/>
      </c>
      <c r="BN1147" s="48" t="str">
        <f t="shared" si="542"/>
        <v/>
      </c>
      <c r="BO1147" s="48" t="str">
        <f t="shared" si="543"/>
        <v/>
      </c>
      <c r="BP1147" s="48" t="str">
        <f t="shared" si="544"/>
        <v/>
      </c>
      <c r="BQ1147" s="48" t="str">
        <f t="shared" si="545"/>
        <v/>
      </c>
      <c r="BR1147" s="48" t="str">
        <f t="shared" si="546"/>
        <v/>
      </c>
      <c r="BS1147" s="48" t="str">
        <f t="shared" si="547"/>
        <v/>
      </c>
      <c r="BT1147" s="48" t="str">
        <f t="shared" si="548"/>
        <v/>
      </c>
      <c r="BU1147" s="48" t="str">
        <f t="shared" si="549"/>
        <v/>
      </c>
    </row>
    <row r="1148" spans="1:73">
      <c r="A1148" s="10" t="e">
        <f>Audit!#REF!</f>
        <v>#REF!</v>
      </c>
      <c r="B1148" s="10" t="e">
        <f t="shared" si="520"/>
        <v>#REF!</v>
      </c>
      <c r="C1148" s="17" t="e">
        <f>VLOOKUP(Audit!#REF!,$V$3:$AE$12,2,FALSE) &amp; VLOOKUP(Audit!#REF!,$V$13:$AE$22,2,FALSE)&amp; IF(Audit!#REF!=10,Audit!#REF!&amp;Audit!#REF!,"")</f>
        <v>#REF!</v>
      </c>
      <c r="D1148" s="17" t="e">
        <f>VLOOKUP(Audit!#REF!,$V$3:$AE$12,3,FALSE) &amp; VLOOKUP(Audit!#REF!,$V$13:$AE$22,3,FALSE) &amp;IF(Audit!#REF!=10,Audit!#REF!&amp;Audit!#REF!,"")</f>
        <v>#REF!</v>
      </c>
      <c r="E1148" s="17" t="e">
        <f>VLOOKUP(Audit!#REF!,$V$3:$AE$12,4,FALSE)&amp; Audit!#REF! &amp; VLOOKUP(Audit!#REF!,$V$13:$AE$22,4,FALSE)&amp; IF(Audit!#REF!=10,Audit!#REF!&amp;Audit!#REF!,"")</f>
        <v>#REF!</v>
      </c>
      <c r="F1148" s="17" t="e">
        <f>VLOOKUP(Audit!#REF!,$V$3:$AE$12,5,FALSE) &amp; VLOOKUP(Audit!#REF!,$V$13:$AE$22,5,FALSE)&amp; IF(Audit!#REF!=10,Audit!#REF!&amp;Audit!#REF!,"")</f>
        <v>#REF!</v>
      </c>
      <c r="G1148" s="17" t="e">
        <f>VLOOKUP(Audit!#REF!,$V$3:$AE$12,6,FALSE) &amp; VLOOKUP(Audit!#REF!,$V$13:$AE$22,6,FALSE)&amp; IF(Audit!#REF!=10,Audit!#REF!&amp;Audit!#REF!,"")</f>
        <v>#REF!</v>
      </c>
      <c r="H1148" s="17" t="e">
        <f>VLOOKUP(Audit!#REF!,$V$3:$AE$12,7,FALSE) &amp; VLOOKUP(Audit!#REF!,$V$13:$AE$22,7,FALSE)&amp;IF(Audit!#REF!=10,Audit!#REF!&amp;Audit!#REF!,"")</f>
        <v>#REF!</v>
      </c>
      <c r="I1148" s="17" t="e">
        <f>VLOOKUP(Audit!#REF!,$V$3:$AE$12,8,FALSE) &amp; Audit!#REF! &amp; VLOOKUP(Audit!#REF!,$V$13:$AE$22,8,FALSE)&amp;IF(Audit!#REF!=10,Audit!#REF!&amp;Audit!#REF!,"")</f>
        <v>#REF!</v>
      </c>
      <c r="J1148" s="17" t="e">
        <f>VLOOKUP(Audit!#REF!,$V$3:$AE$12,9,FALSE) &amp; VLOOKUP(Audit!#REF!,$V$13:$AE$22,9,FALSE) &amp; IF(Audit!#REF!=10,Audit!#REF!&amp;Audit!#REF!,"") &amp; IF(Audit!#REF!&lt;&gt;1,U1148,"")</f>
        <v>#REF!</v>
      </c>
      <c r="K1148" s="17" t="e">
        <f>VLOOKUP(Audit!#REF!,$V$3:$AE$12,10,FALSE) &amp; Audit!#REF! &amp; VLOOKUP(Audit!#REF!,$V$13:$AE$22,10,FALSE) &amp; IF(Audit!#REF!=10,Audit!#REF!&amp;Audit!#REF!,"") &amp; IF(Audit!#REF!&lt;&gt;1,U1148,"")</f>
        <v>#REF!</v>
      </c>
      <c r="L1148" s="10" t="e">
        <f>Audit!#REF!</f>
        <v>#REF!</v>
      </c>
      <c r="M1148" s="10" t="e">
        <f t="shared" si="521"/>
        <v>#REF!</v>
      </c>
      <c r="N1148" s="10" t="e">
        <f t="shared" si="522"/>
        <v>#REF!</v>
      </c>
      <c r="O1148" s="10" t="e">
        <f t="shared" si="523"/>
        <v>#REF!</v>
      </c>
      <c r="P1148" s="10" t="e">
        <f t="shared" si="524"/>
        <v>#REF!</v>
      </c>
      <c r="Q1148" s="10" t="e">
        <f t="shared" si="525"/>
        <v>#REF!</v>
      </c>
      <c r="R1148" s="10" t="e">
        <f t="shared" si="526"/>
        <v>#REF!</v>
      </c>
      <c r="S1148" s="10" t="e">
        <f t="shared" si="527"/>
        <v>#REF!</v>
      </c>
      <c r="T1148" s="10" t="e">
        <f t="shared" si="528"/>
        <v>#REF!</v>
      </c>
      <c r="U1148" s="17" t="e">
        <f>IF(Audit!#REF!="","",VLOOKUP(Audit!#REF!,$W$26:$X$35,2,FALSE)) &amp; Audit!#REF! &amp; IF(Audit!#REF!="","",IF(Audit!#REF!&lt;=1.4,VLOOKUP(Audit!#REF!,$W$38:X1193,2,FALSE),VLOOKUP(Audit!#REF!,$W$51:$X$61,2,FALSE))) &amp; IF(Audit!#REF!="","",VLOOKUP(Audit!#REF!,$Y$26:$Z$35,2,FALSE) &amp; Audit!#REF! &amp; IF(Audit!#REF!="","",IF(Audit!#REF!&lt;=1.4,VLOOKUP(Audit!#REF!,$Y$38:$Z$48,2,FALSE),VLOOKUP(Audit!#REF!,$Y$51:$Z$61,2,FALSE))))</f>
        <v>#REF!</v>
      </c>
      <c r="V1148" s="21"/>
      <c r="AH1148" s="49" t="e">
        <f>Audit!#REF!</f>
        <v>#REF!</v>
      </c>
      <c r="AI1148" s="50" t="e">
        <f>VLOOKUP(Audit!#REF!,$V$3:$AE$12,2,FALSE)&amp; IF(Audit!#REF!=10,Audit!#REF!,"")</f>
        <v>#REF!</v>
      </c>
      <c r="AJ1148" s="50" t="e">
        <f>VLOOKUP(Audit!#REF!,$V$13:$AE$22,2,FALSE)&amp; IF(Audit!#REF!=10,Audit!#REF!,"")</f>
        <v>#REF!</v>
      </c>
      <c r="AK1148" s="47" t="e">
        <f t="shared" si="529"/>
        <v>#REF!</v>
      </c>
      <c r="AL1148" s="50" t="e">
        <f>VLOOKUP(Audit!#REF!,$V$3:$AE$12,3,FALSE)&amp; IF(Audit!#REF!=10,Audit!#REF!,"")</f>
        <v>#REF!</v>
      </c>
      <c r="AM1148" s="50" t="e">
        <f>VLOOKUP(Audit!#REF!,$V$13:$AE$22,3,FALSE)&amp; IF(Audit!#REF!=10,Audit!#REF!,"")</f>
        <v>#REF!</v>
      </c>
      <c r="AN1148" s="47" t="e">
        <f t="shared" si="530"/>
        <v>#REF!</v>
      </c>
      <c r="AO1148" s="50" t="e">
        <f>VLOOKUP(Audit!#REF!,$V$3:$AE$12,4,FALSE) &amp;  Audit!#REF! &amp; IF(Audit!#REF!=10,Audit!#REF!,"")</f>
        <v>#REF!</v>
      </c>
      <c r="AP1148" s="50" t="e">
        <f>VLOOKUP(Audit!#REF!,$V$13:$AE$22,4,FALSE)&amp; IF(Audit!#REF!=10,Audit!#REF!,"")</f>
        <v>#REF!</v>
      </c>
      <c r="AQ1148" s="47" t="e">
        <f t="shared" si="531"/>
        <v>#REF!</v>
      </c>
      <c r="AR1148" s="50" t="e">
        <f>VLOOKUP(Audit!#REF!,$V$3:$AE$12,5,FALSE)&amp; IF(Audit!#REF!=10,Audit!#REF!,"")</f>
        <v>#REF!</v>
      </c>
      <c r="AS1148" s="50" t="e">
        <f>VLOOKUP(Audit!#REF!,$V$13:$AE$22,5,FALSE)&amp; IF(Audit!#REF!=10,Audit!#REF!,"")</f>
        <v>#REF!</v>
      </c>
      <c r="AT1148" s="47" t="e">
        <f t="shared" si="532"/>
        <v>#REF!</v>
      </c>
      <c r="AU1148" s="50" t="e">
        <f>VLOOKUP(Audit!#REF!,$V$3:$AE$12,6,FALSE)&amp; IF(Audit!#REF!=10,Audit!#REF!,"")</f>
        <v>#REF!</v>
      </c>
      <c r="AV1148" s="50" t="e">
        <f>VLOOKUP(Audit!#REF!,$V$13:$AE$22,6,FALSE)&amp; IF(Audit!#REF!=10,Audit!#REF!,"")</f>
        <v>#REF!</v>
      </c>
      <c r="AW1148" s="47" t="e">
        <f t="shared" si="533"/>
        <v>#REF!</v>
      </c>
      <c r="AX1148" s="50" t="e">
        <f>VLOOKUP(Audit!#REF!,$V$3:$AE$12,7,FALSE)&amp; IF(Audit!#REF!=10,Audit!#REF!,"")</f>
        <v>#REF!</v>
      </c>
      <c r="AY1148" s="50" t="e">
        <f>VLOOKUP(Audit!#REF!,$V$13:$AE$22,7,FALSE) &amp; IF(Audit!#REF!=10,Audit!#REF!,"")</f>
        <v>#REF!</v>
      </c>
      <c r="AZ1148" s="47" t="e">
        <f t="shared" si="534"/>
        <v>#REF!</v>
      </c>
      <c r="BA1148" s="50" t="e">
        <f>VLOOKUP(Audit!#REF!,$V$3:$AE$12,8,FALSE)&amp; Audit!#REF! &amp; IF(Audit!#REF!=10,Audit!#REF!,"")</f>
        <v>#REF!</v>
      </c>
      <c r="BB1148" s="50" t="e">
        <f>VLOOKUP(Audit!#REF!,$V$13:$AE$22,8,FALSE) &amp; IF(Audit!#REF!=10,Audit!#REF!,"")</f>
        <v>#REF!</v>
      </c>
      <c r="BC1148" s="47" t="e">
        <f t="shared" si="535"/>
        <v>#REF!</v>
      </c>
      <c r="BD1148" s="50" t="e">
        <f>VLOOKUP(Audit!#REF!,$V$3:$AE$12,9,FALSE)&amp; IF(Audit!#REF!=10,Audit!#REF!,"")</f>
        <v>#REF!</v>
      </c>
      <c r="BE1148" s="50" t="e">
        <f>VLOOKUP(Audit!#REF!,$V$13:$AE$22,9,FALSE) &amp; IF(Audit!#REF!=10,Audit!#REF!,"") &amp; IF(Audit!#REF!&lt;&gt;1,U1148,"")</f>
        <v>#REF!</v>
      </c>
      <c r="BF1148" s="47" t="e">
        <f t="shared" si="536"/>
        <v>#REF!</v>
      </c>
      <c r="BG1148" s="50" t="e">
        <f>VLOOKUP(Audit!#REF!,$V$3:$AE$12,10,FALSE) &amp; Audit!#REF! &amp; IF(Audit!#REF!=10,Audit!#REF!,"")</f>
        <v>#REF!</v>
      </c>
      <c r="BH1148" s="50" t="e">
        <f>VLOOKUP(Audit!#REF!,$V$13:$AE$22,10,FALSE) &amp; IF(Audit!#REF!=10,Audit!#REF!,"") &amp; IF(Audit!#REF!&lt;&gt;1,U1148,"")</f>
        <v>#REF!</v>
      </c>
      <c r="BI1148" s="47" t="e">
        <f t="shared" si="537"/>
        <v>#REF!</v>
      </c>
      <c r="BJ1148" s="48" t="str">
        <f t="shared" si="538"/>
        <v/>
      </c>
      <c r="BK1148" s="48" t="str">
        <f t="shared" si="539"/>
        <v/>
      </c>
      <c r="BL1148" s="48" t="str">
        <f t="shared" si="540"/>
        <v/>
      </c>
      <c r="BM1148" s="48" t="str">
        <f t="shared" si="541"/>
        <v/>
      </c>
      <c r="BN1148" s="48" t="str">
        <f t="shared" si="542"/>
        <v/>
      </c>
      <c r="BO1148" s="48" t="str">
        <f t="shared" si="543"/>
        <v/>
      </c>
      <c r="BP1148" s="48" t="str">
        <f t="shared" si="544"/>
        <v/>
      </c>
      <c r="BQ1148" s="48" t="str">
        <f t="shared" si="545"/>
        <v/>
      </c>
      <c r="BR1148" s="48" t="str">
        <f t="shared" si="546"/>
        <v/>
      </c>
      <c r="BS1148" s="48" t="str">
        <f t="shared" si="547"/>
        <v/>
      </c>
      <c r="BT1148" s="48" t="str">
        <f t="shared" si="548"/>
        <v/>
      </c>
      <c r="BU1148" s="48" t="str">
        <f t="shared" si="549"/>
        <v/>
      </c>
    </row>
    <row r="1149" spans="1:73">
      <c r="A1149" s="10" t="e">
        <f>Audit!#REF!</f>
        <v>#REF!</v>
      </c>
      <c r="B1149" s="10" t="e">
        <f t="shared" si="520"/>
        <v>#REF!</v>
      </c>
      <c r="C1149" s="17" t="e">
        <f>VLOOKUP(Audit!#REF!,$V$3:$AE$12,2,FALSE) &amp; VLOOKUP(Audit!#REF!,$V$13:$AE$22,2,FALSE)&amp; IF(Audit!#REF!=10,Audit!#REF!&amp;Audit!#REF!,"")</f>
        <v>#REF!</v>
      </c>
      <c r="D1149" s="17" t="e">
        <f>VLOOKUP(Audit!#REF!,$V$3:$AE$12,3,FALSE) &amp; VLOOKUP(Audit!#REF!,$V$13:$AE$22,3,FALSE) &amp;IF(Audit!#REF!=10,Audit!#REF!&amp;Audit!#REF!,"")</f>
        <v>#REF!</v>
      </c>
      <c r="E1149" s="17" t="e">
        <f>VLOOKUP(Audit!#REF!,$V$3:$AE$12,4,FALSE)&amp; Audit!#REF! &amp; VLOOKUP(Audit!#REF!,$V$13:$AE$22,4,FALSE)&amp; IF(Audit!#REF!=10,Audit!#REF!&amp;Audit!#REF!,"")</f>
        <v>#REF!</v>
      </c>
      <c r="F1149" s="17" t="e">
        <f>VLOOKUP(Audit!#REF!,$V$3:$AE$12,5,FALSE) &amp; VLOOKUP(Audit!#REF!,$V$13:$AE$22,5,FALSE)&amp; IF(Audit!#REF!=10,Audit!#REF!&amp;Audit!#REF!,"")</f>
        <v>#REF!</v>
      </c>
      <c r="G1149" s="17" t="e">
        <f>VLOOKUP(Audit!#REF!,$V$3:$AE$12,6,FALSE) &amp; VLOOKUP(Audit!#REF!,$V$13:$AE$22,6,FALSE)&amp; IF(Audit!#REF!=10,Audit!#REF!&amp;Audit!#REF!,"")</f>
        <v>#REF!</v>
      </c>
      <c r="H1149" s="17" t="e">
        <f>VLOOKUP(Audit!#REF!,$V$3:$AE$12,7,FALSE) &amp; VLOOKUP(Audit!#REF!,$V$13:$AE$22,7,FALSE)&amp;IF(Audit!#REF!=10,Audit!#REF!&amp;Audit!#REF!,"")</f>
        <v>#REF!</v>
      </c>
      <c r="I1149" s="17" t="e">
        <f>VLOOKUP(Audit!#REF!,$V$3:$AE$12,8,FALSE) &amp; Audit!#REF! &amp; VLOOKUP(Audit!#REF!,$V$13:$AE$22,8,FALSE)&amp;IF(Audit!#REF!=10,Audit!#REF!&amp;Audit!#REF!,"")</f>
        <v>#REF!</v>
      </c>
      <c r="J1149" s="17" t="e">
        <f>VLOOKUP(Audit!#REF!,$V$3:$AE$12,9,FALSE) &amp; VLOOKUP(Audit!#REF!,$V$13:$AE$22,9,FALSE) &amp; IF(Audit!#REF!=10,Audit!#REF!&amp;Audit!#REF!,"") &amp; IF(Audit!#REF!&lt;&gt;1,U1149,"")</f>
        <v>#REF!</v>
      </c>
      <c r="K1149" s="17" t="e">
        <f>VLOOKUP(Audit!#REF!,$V$3:$AE$12,10,FALSE) &amp; Audit!#REF! &amp; VLOOKUP(Audit!#REF!,$V$13:$AE$22,10,FALSE) &amp; IF(Audit!#REF!=10,Audit!#REF!&amp;Audit!#REF!,"") &amp; IF(Audit!#REF!&lt;&gt;1,U1149,"")</f>
        <v>#REF!</v>
      </c>
      <c r="L1149" s="10" t="e">
        <f>Audit!#REF!</f>
        <v>#REF!</v>
      </c>
      <c r="M1149" s="10" t="e">
        <f t="shared" si="521"/>
        <v>#REF!</v>
      </c>
      <c r="N1149" s="10" t="e">
        <f t="shared" si="522"/>
        <v>#REF!</v>
      </c>
      <c r="O1149" s="10" t="e">
        <f t="shared" si="523"/>
        <v>#REF!</v>
      </c>
      <c r="P1149" s="10" t="e">
        <f t="shared" si="524"/>
        <v>#REF!</v>
      </c>
      <c r="Q1149" s="10" t="e">
        <f t="shared" si="525"/>
        <v>#REF!</v>
      </c>
      <c r="R1149" s="10" t="e">
        <f t="shared" si="526"/>
        <v>#REF!</v>
      </c>
      <c r="S1149" s="10" t="e">
        <f t="shared" si="527"/>
        <v>#REF!</v>
      </c>
      <c r="T1149" s="10" t="e">
        <f t="shared" si="528"/>
        <v>#REF!</v>
      </c>
      <c r="U1149" s="17" t="e">
        <f>IF(Audit!#REF!="","",VLOOKUP(Audit!#REF!,$W$26:$X$35,2,FALSE)) &amp; Audit!#REF! &amp; IF(Audit!#REF!="","",IF(Audit!#REF!&lt;=1.4,VLOOKUP(Audit!#REF!,$W$38:X1194,2,FALSE),VLOOKUP(Audit!#REF!,$W$51:$X$61,2,FALSE))) &amp; IF(Audit!#REF!="","",VLOOKUP(Audit!#REF!,$Y$26:$Z$35,2,FALSE) &amp; Audit!#REF! &amp; IF(Audit!#REF!="","",IF(Audit!#REF!&lt;=1.4,VLOOKUP(Audit!#REF!,$Y$38:$Z$48,2,FALSE),VLOOKUP(Audit!#REF!,$Y$51:$Z$61,2,FALSE))))</f>
        <v>#REF!</v>
      </c>
      <c r="V1149" s="21"/>
      <c r="AH1149" s="49" t="e">
        <f>Audit!#REF!</f>
        <v>#REF!</v>
      </c>
      <c r="AI1149" s="50" t="e">
        <f>VLOOKUP(Audit!#REF!,$V$3:$AE$12,2,FALSE)&amp; IF(Audit!#REF!=10,Audit!#REF!,"")</f>
        <v>#REF!</v>
      </c>
      <c r="AJ1149" s="50" t="e">
        <f>VLOOKUP(Audit!#REF!,$V$13:$AE$22,2,FALSE)&amp; IF(Audit!#REF!=10,Audit!#REF!,"")</f>
        <v>#REF!</v>
      </c>
      <c r="AK1149" s="47" t="e">
        <f t="shared" si="529"/>
        <v>#REF!</v>
      </c>
      <c r="AL1149" s="50" t="e">
        <f>VLOOKUP(Audit!#REF!,$V$3:$AE$12,3,FALSE)&amp; IF(Audit!#REF!=10,Audit!#REF!,"")</f>
        <v>#REF!</v>
      </c>
      <c r="AM1149" s="50" t="e">
        <f>VLOOKUP(Audit!#REF!,$V$13:$AE$22,3,FALSE)&amp; IF(Audit!#REF!=10,Audit!#REF!,"")</f>
        <v>#REF!</v>
      </c>
      <c r="AN1149" s="47" t="e">
        <f t="shared" si="530"/>
        <v>#REF!</v>
      </c>
      <c r="AO1149" s="50" t="e">
        <f>VLOOKUP(Audit!#REF!,$V$3:$AE$12,4,FALSE) &amp;  Audit!#REF! &amp; IF(Audit!#REF!=10,Audit!#REF!,"")</f>
        <v>#REF!</v>
      </c>
      <c r="AP1149" s="50" t="e">
        <f>VLOOKUP(Audit!#REF!,$V$13:$AE$22,4,FALSE)&amp; IF(Audit!#REF!=10,Audit!#REF!,"")</f>
        <v>#REF!</v>
      </c>
      <c r="AQ1149" s="47" t="e">
        <f t="shared" si="531"/>
        <v>#REF!</v>
      </c>
      <c r="AR1149" s="50" t="e">
        <f>VLOOKUP(Audit!#REF!,$V$3:$AE$12,5,FALSE)&amp; IF(Audit!#REF!=10,Audit!#REF!,"")</f>
        <v>#REF!</v>
      </c>
      <c r="AS1149" s="50" t="e">
        <f>VLOOKUP(Audit!#REF!,$V$13:$AE$22,5,FALSE)&amp; IF(Audit!#REF!=10,Audit!#REF!,"")</f>
        <v>#REF!</v>
      </c>
      <c r="AT1149" s="47" t="e">
        <f t="shared" si="532"/>
        <v>#REF!</v>
      </c>
      <c r="AU1149" s="50" t="e">
        <f>VLOOKUP(Audit!#REF!,$V$3:$AE$12,6,FALSE)&amp; IF(Audit!#REF!=10,Audit!#REF!,"")</f>
        <v>#REF!</v>
      </c>
      <c r="AV1149" s="50" t="e">
        <f>VLOOKUP(Audit!#REF!,$V$13:$AE$22,6,FALSE)&amp; IF(Audit!#REF!=10,Audit!#REF!,"")</f>
        <v>#REF!</v>
      </c>
      <c r="AW1149" s="47" t="e">
        <f t="shared" si="533"/>
        <v>#REF!</v>
      </c>
      <c r="AX1149" s="50" t="e">
        <f>VLOOKUP(Audit!#REF!,$V$3:$AE$12,7,FALSE)&amp; IF(Audit!#REF!=10,Audit!#REF!,"")</f>
        <v>#REF!</v>
      </c>
      <c r="AY1149" s="50" t="e">
        <f>VLOOKUP(Audit!#REF!,$V$13:$AE$22,7,FALSE) &amp; IF(Audit!#REF!=10,Audit!#REF!,"")</f>
        <v>#REF!</v>
      </c>
      <c r="AZ1149" s="47" t="e">
        <f t="shared" si="534"/>
        <v>#REF!</v>
      </c>
      <c r="BA1149" s="50" t="e">
        <f>VLOOKUP(Audit!#REF!,$V$3:$AE$12,8,FALSE)&amp; Audit!#REF! &amp; IF(Audit!#REF!=10,Audit!#REF!,"")</f>
        <v>#REF!</v>
      </c>
      <c r="BB1149" s="50" t="e">
        <f>VLOOKUP(Audit!#REF!,$V$13:$AE$22,8,FALSE) &amp; IF(Audit!#REF!=10,Audit!#REF!,"")</f>
        <v>#REF!</v>
      </c>
      <c r="BC1149" s="47" t="e">
        <f t="shared" si="535"/>
        <v>#REF!</v>
      </c>
      <c r="BD1149" s="50" t="e">
        <f>VLOOKUP(Audit!#REF!,$V$3:$AE$12,9,FALSE)&amp; IF(Audit!#REF!=10,Audit!#REF!,"")</f>
        <v>#REF!</v>
      </c>
      <c r="BE1149" s="50" t="e">
        <f>VLOOKUP(Audit!#REF!,$V$13:$AE$22,9,FALSE) &amp; IF(Audit!#REF!=10,Audit!#REF!,"") &amp; IF(Audit!#REF!&lt;&gt;1,U1149,"")</f>
        <v>#REF!</v>
      </c>
      <c r="BF1149" s="47" t="e">
        <f t="shared" si="536"/>
        <v>#REF!</v>
      </c>
      <c r="BG1149" s="50" t="e">
        <f>VLOOKUP(Audit!#REF!,$V$3:$AE$12,10,FALSE) &amp; Audit!#REF! &amp; IF(Audit!#REF!=10,Audit!#REF!,"")</f>
        <v>#REF!</v>
      </c>
      <c r="BH1149" s="50" t="e">
        <f>VLOOKUP(Audit!#REF!,$V$13:$AE$22,10,FALSE) &amp; IF(Audit!#REF!=10,Audit!#REF!,"") &amp; IF(Audit!#REF!&lt;&gt;1,U1149,"")</f>
        <v>#REF!</v>
      </c>
      <c r="BI1149" s="47" t="e">
        <f t="shared" si="537"/>
        <v>#REF!</v>
      </c>
      <c r="BJ1149" s="48" t="str">
        <f t="shared" si="538"/>
        <v/>
      </c>
      <c r="BK1149" s="48" t="str">
        <f t="shared" si="539"/>
        <v/>
      </c>
      <c r="BL1149" s="48" t="str">
        <f t="shared" si="540"/>
        <v/>
      </c>
      <c r="BM1149" s="48" t="str">
        <f t="shared" si="541"/>
        <v/>
      </c>
      <c r="BN1149" s="48" t="str">
        <f t="shared" si="542"/>
        <v/>
      </c>
      <c r="BO1149" s="48" t="str">
        <f t="shared" si="543"/>
        <v/>
      </c>
      <c r="BP1149" s="48" t="str">
        <f t="shared" si="544"/>
        <v/>
      </c>
      <c r="BQ1149" s="48" t="str">
        <f t="shared" si="545"/>
        <v/>
      </c>
      <c r="BR1149" s="48" t="str">
        <f t="shared" si="546"/>
        <v/>
      </c>
      <c r="BS1149" s="48" t="str">
        <f t="shared" si="547"/>
        <v/>
      </c>
      <c r="BT1149" s="48" t="str">
        <f t="shared" si="548"/>
        <v/>
      </c>
      <c r="BU1149" s="48" t="str">
        <f t="shared" si="549"/>
        <v/>
      </c>
    </row>
    <row r="1150" spans="1:73">
      <c r="A1150" s="10" t="e">
        <f>Audit!#REF!</f>
        <v>#REF!</v>
      </c>
      <c r="B1150" s="10" t="e">
        <f t="shared" si="520"/>
        <v>#REF!</v>
      </c>
      <c r="C1150" s="17" t="e">
        <f>VLOOKUP(Audit!#REF!,$V$3:$AE$12,2,FALSE) &amp; VLOOKUP(Audit!#REF!,$V$13:$AE$22,2,FALSE)&amp; IF(Audit!#REF!=10,Audit!#REF!&amp;Audit!#REF!,"")</f>
        <v>#REF!</v>
      </c>
      <c r="D1150" s="17" t="e">
        <f>VLOOKUP(Audit!#REF!,$V$3:$AE$12,3,FALSE) &amp; VLOOKUP(Audit!#REF!,$V$13:$AE$22,3,FALSE) &amp;IF(Audit!#REF!=10,Audit!#REF!&amp;Audit!#REF!,"")</f>
        <v>#REF!</v>
      </c>
      <c r="E1150" s="17" t="e">
        <f>VLOOKUP(Audit!#REF!,$V$3:$AE$12,4,FALSE)&amp; Audit!#REF! &amp; VLOOKUP(Audit!#REF!,$V$13:$AE$22,4,FALSE)&amp; IF(Audit!#REF!=10,Audit!#REF!&amp;Audit!#REF!,"")</f>
        <v>#REF!</v>
      </c>
      <c r="F1150" s="17" t="e">
        <f>VLOOKUP(Audit!#REF!,$V$3:$AE$12,5,FALSE) &amp; VLOOKUP(Audit!#REF!,$V$13:$AE$22,5,FALSE)&amp; IF(Audit!#REF!=10,Audit!#REF!&amp;Audit!#REF!,"")</f>
        <v>#REF!</v>
      </c>
      <c r="G1150" s="17" t="e">
        <f>VLOOKUP(Audit!#REF!,$V$3:$AE$12,6,FALSE) &amp; VLOOKUP(Audit!#REF!,$V$13:$AE$22,6,FALSE)&amp; IF(Audit!#REF!=10,Audit!#REF!&amp;Audit!#REF!,"")</f>
        <v>#REF!</v>
      </c>
      <c r="H1150" s="17" t="e">
        <f>VLOOKUP(Audit!#REF!,$V$3:$AE$12,7,FALSE) &amp; VLOOKUP(Audit!#REF!,$V$13:$AE$22,7,FALSE)&amp;IF(Audit!#REF!=10,Audit!#REF!&amp;Audit!#REF!,"")</f>
        <v>#REF!</v>
      </c>
      <c r="I1150" s="17" t="e">
        <f>VLOOKUP(Audit!#REF!,$V$3:$AE$12,8,FALSE) &amp; Audit!#REF! &amp; VLOOKUP(Audit!#REF!,$V$13:$AE$22,8,FALSE)&amp;IF(Audit!#REF!=10,Audit!#REF!&amp;Audit!#REF!,"")</f>
        <v>#REF!</v>
      </c>
      <c r="J1150" s="17" t="e">
        <f>VLOOKUP(Audit!#REF!,$V$3:$AE$12,9,FALSE) &amp; VLOOKUP(Audit!#REF!,$V$13:$AE$22,9,FALSE) &amp; IF(Audit!#REF!=10,Audit!#REF!&amp;Audit!#REF!,"") &amp; IF(Audit!#REF!&lt;&gt;1,U1150,"")</f>
        <v>#REF!</v>
      </c>
      <c r="K1150" s="17" t="e">
        <f>VLOOKUP(Audit!#REF!,$V$3:$AE$12,10,FALSE) &amp; Audit!#REF! &amp; VLOOKUP(Audit!#REF!,$V$13:$AE$22,10,FALSE) &amp; IF(Audit!#REF!=10,Audit!#REF!&amp;Audit!#REF!,"") &amp; IF(Audit!#REF!&lt;&gt;1,U1150,"")</f>
        <v>#REF!</v>
      </c>
      <c r="L1150" s="10" t="e">
        <f>Audit!#REF!</f>
        <v>#REF!</v>
      </c>
      <c r="M1150" s="10" t="e">
        <f t="shared" si="521"/>
        <v>#REF!</v>
      </c>
      <c r="N1150" s="10" t="e">
        <f t="shared" si="522"/>
        <v>#REF!</v>
      </c>
      <c r="O1150" s="10" t="e">
        <f t="shared" si="523"/>
        <v>#REF!</v>
      </c>
      <c r="P1150" s="10" t="e">
        <f t="shared" si="524"/>
        <v>#REF!</v>
      </c>
      <c r="Q1150" s="10" t="e">
        <f t="shared" si="525"/>
        <v>#REF!</v>
      </c>
      <c r="R1150" s="10" t="e">
        <f t="shared" si="526"/>
        <v>#REF!</v>
      </c>
      <c r="S1150" s="10" t="e">
        <f t="shared" si="527"/>
        <v>#REF!</v>
      </c>
      <c r="T1150" s="10" t="e">
        <f t="shared" si="528"/>
        <v>#REF!</v>
      </c>
      <c r="U1150" s="17" t="e">
        <f>IF(Audit!#REF!="","",VLOOKUP(Audit!#REF!,$W$26:$X$35,2,FALSE)) &amp; Audit!#REF! &amp; IF(Audit!#REF!="","",IF(Audit!#REF!&lt;=1.4,VLOOKUP(Audit!#REF!,$W$38:X1195,2,FALSE),VLOOKUP(Audit!#REF!,$W$51:$X$61,2,FALSE))) &amp; IF(Audit!#REF!="","",VLOOKUP(Audit!#REF!,$Y$26:$Z$35,2,FALSE) &amp; Audit!#REF! &amp; IF(Audit!#REF!="","",IF(Audit!#REF!&lt;=1.4,VLOOKUP(Audit!#REF!,$Y$38:$Z$48,2,FALSE),VLOOKUP(Audit!#REF!,$Y$51:$Z$61,2,FALSE))))</f>
        <v>#REF!</v>
      </c>
      <c r="V1150" s="21"/>
      <c r="AH1150" s="49" t="e">
        <f>Audit!#REF!</f>
        <v>#REF!</v>
      </c>
      <c r="AI1150" s="50" t="e">
        <f>VLOOKUP(Audit!#REF!,$V$3:$AE$12,2,FALSE)&amp; IF(Audit!#REF!=10,Audit!#REF!,"")</f>
        <v>#REF!</v>
      </c>
      <c r="AJ1150" s="50" t="e">
        <f>VLOOKUP(Audit!#REF!,$V$13:$AE$22,2,FALSE)&amp; IF(Audit!#REF!=10,Audit!#REF!,"")</f>
        <v>#REF!</v>
      </c>
      <c r="AK1150" s="47" t="e">
        <f t="shared" si="529"/>
        <v>#REF!</v>
      </c>
      <c r="AL1150" s="50" t="e">
        <f>VLOOKUP(Audit!#REF!,$V$3:$AE$12,3,FALSE)&amp; IF(Audit!#REF!=10,Audit!#REF!,"")</f>
        <v>#REF!</v>
      </c>
      <c r="AM1150" s="50" t="e">
        <f>VLOOKUP(Audit!#REF!,$V$13:$AE$22,3,FALSE)&amp; IF(Audit!#REF!=10,Audit!#REF!,"")</f>
        <v>#REF!</v>
      </c>
      <c r="AN1150" s="47" t="e">
        <f t="shared" si="530"/>
        <v>#REF!</v>
      </c>
      <c r="AO1150" s="50" t="e">
        <f>VLOOKUP(Audit!#REF!,$V$3:$AE$12,4,FALSE) &amp;  Audit!#REF! &amp; IF(Audit!#REF!=10,Audit!#REF!,"")</f>
        <v>#REF!</v>
      </c>
      <c r="AP1150" s="50" t="e">
        <f>VLOOKUP(Audit!#REF!,$V$13:$AE$22,4,FALSE)&amp; IF(Audit!#REF!=10,Audit!#REF!,"")</f>
        <v>#REF!</v>
      </c>
      <c r="AQ1150" s="47" t="e">
        <f t="shared" si="531"/>
        <v>#REF!</v>
      </c>
      <c r="AR1150" s="50" t="e">
        <f>VLOOKUP(Audit!#REF!,$V$3:$AE$12,5,FALSE)&amp; IF(Audit!#REF!=10,Audit!#REF!,"")</f>
        <v>#REF!</v>
      </c>
      <c r="AS1150" s="50" t="e">
        <f>VLOOKUP(Audit!#REF!,$V$13:$AE$22,5,FALSE)&amp; IF(Audit!#REF!=10,Audit!#REF!,"")</f>
        <v>#REF!</v>
      </c>
      <c r="AT1150" s="47" t="e">
        <f t="shared" si="532"/>
        <v>#REF!</v>
      </c>
      <c r="AU1150" s="50" t="e">
        <f>VLOOKUP(Audit!#REF!,$V$3:$AE$12,6,FALSE)&amp; IF(Audit!#REF!=10,Audit!#REF!,"")</f>
        <v>#REF!</v>
      </c>
      <c r="AV1150" s="50" t="e">
        <f>VLOOKUP(Audit!#REF!,$V$13:$AE$22,6,FALSE)&amp; IF(Audit!#REF!=10,Audit!#REF!,"")</f>
        <v>#REF!</v>
      </c>
      <c r="AW1150" s="47" t="e">
        <f t="shared" si="533"/>
        <v>#REF!</v>
      </c>
      <c r="AX1150" s="50" t="e">
        <f>VLOOKUP(Audit!#REF!,$V$3:$AE$12,7,FALSE)&amp; IF(Audit!#REF!=10,Audit!#REF!,"")</f>
        <v>#REF!</v>
      </c>
      <c r="AY1150" s="50" t="e">
        <f>VLOOKUP(Audit!#REF!,$V$13:$AE$22,7,FALSE) &amp; IF(Audit!#REF!=10,Audit!#REF!,"")</f>
        <v>#REF!</v>
      </c>
      <c r="AZ1150" s="47" t="e">
        <f t="shared" si="534"/>
        <v>#REF!</v>
      </c>
      <c r="BA1150" s="50" t="e">
        <f>VLOOKUP(Audit!#REF!,$V$3:$AE$12,8,FALSE)&amp; Audit!#REF! &amp; IF(Audit!#REF!=10,Audit!#REF!,"")</f>
        <v>#REF!</v>
      </c>
      <c r="BB1150" s="50" t="e">
        <f>VLOOKUP(Audit!#REF!,$V$13:$AE$22,8,FALSE) &amp; IF(Audit!#REF!=10,Audit!#REF!,"")</f>
        <v>#REF!</v>
      </c>
      <c r="BC1150" s="47" t="e">
        <f t="shared" si="535"/>
        <v>#REF!</v>
      </c>
      <c r="BD1150" s="50" t="e">
        <f>VLOOKUP(Audit!#REF!,$V$3:$AE$12,9,FALSE)&amp; IF(Audit!#REF!=10,Audit!#REF!,"")</f>
        <v>#REF!</v>
      </c>
      <c r="BE1150" s="50" t="e">
        <f>VLOOKUP(Audit!#REF!,$V$13:$AE$22,9,FALSE) &amp; IF(Audit!#REF!=10,Audit!#REF!,"") &amp; IF(Audit!#REF!&lt;&gt;1,U1150,"")</f>
        <v>#REF!</v>
      </c>
      <c r="BF1150" s="47" t="e">
        <f t="shared" si="536"/>
        <v>#REF!</v>
      </c>
      <c r="BG1150" s="50" t="e">
        <f>VLOOKUP(Audit!#REF!,$V$3:$AE$12,10,FALSE) &amp; Audit!#REF! &amp; IF(Audit!#REF!=10,Audit!#REF!,"")</f>
        <v>#REF!</v>
      </c>
      <c r="BH1150" s="50" t="e">
        <f>VLOOKUP(Audit!#REF!,$V$13:$AE$22,10,FALSE) &amp; IF(Audit!#REF!=10,Audit!#REF!,"") &amp; IF(Audit!#REF!&lt;&gt;1,U1150,"")</f>
        <v>#REF!</v>
      </c>
      <c r="BI1150" s="47" t="e">
        <f t="shared" si="537"/>
        <v>#REF!</v>
      </c>
      <c r="BJ1150" s="48" t="str">
        <f t="shared" si="538"/>
        <v/>
      </c>
      <c r="BK1150" s="48" t="str">
        <f t="shared" si="539"/>
        <v/>
      </c>
      <c r="BL1150" s="48" t="str">
        <f t="shared" si="540"/>
        <v/>
      </c>
      <c r="BM1150" s="48" t="str">
        <f t="shared" si="541"/>
        <v/>
      </c>
      <c r="BN1150" s="48" t="str">
        <f t="shared" si="542"/>
        <v/>
      </c>
      <c r="BO1150" s="48" t="str">
        <f t="shared" si="543"/>
        <v/>
      </c>
      <c r="BP1150" s="48" t="str">
        <f t="shared" si="544"/>
        <v/>
      </c>
      <c r="BQ1150" s="48" t="str">
        <f t="shared" si="545"/>
        <v/>
      </c>
      <c r="BR1150" s="48" t="str">
        <f t="shared" si="546"/>
        <v/>
      </c>
      <c r="BS1150" s="48" t="str">
        <f t="shared" si="547"/>
        <v/>
      </c>
      <c r="BT1150" s="48" t="str">
        <f t="shared" si="548"/>
        <v/>
      </c>
      <c r="BU1150" s="48" t="str">
        <f t="shared" si="549"/>
        <v/>
      </c>
    </row>
    <row r="1151" spans="1:73">
      <c r="A1151" s="10" t="e">
        <f>Audit!#REF!</f>
        <v>#REF!</v>
      </c>
      <c r="B1151" s="10" t="e">
        <f t="shared" si="520"/>
        <v>#REF!</v>
      </c>
      <c r="C1151" s="17" t="e">
        <f>VLOOKUP(Audit!#REF!,$V$3:$AE$12,2,FALSE) &amp; VLOOKUP(Audit!#REF!,$V$13:$AE$22,2,FALSE)&amp; IF(Audit!#REF!=10,Audit!#REF!&amp;Audit!#REF!,"")</f>
        <v>#REF!</v>
      </c>
      <c r="D1151" s="17" t="e">
        <f>VLOOKUP(Audit!#REF!,$V$3:$AE$12,3,FALSE) &amp; VLOOKUP(Audit!#REF!,$V$13:$AE$22,3,FALSE) &amp;IF(Audit!#REF!=10,Audit!#REF!&amp;Audit!#REF!,"")</f>
        <v>#REF!</v>
      </c>
      <c r="E1151" s="17" t="e">
        <f>VLOOKUP(Audit!#REF!,$V$3:$AE$12,4,FALSE)&amp; Audit!#REF! &amp; VLOOKUP(Audit!#REF!,$V$13:$AE$22,4,FALSE)&amp; IF(Audit!#REF!=10,Audit!#REF!&amp;Audit!#REF!,"")</f>
        <v>#REF!</v>
      </c>
      <c r="F1151" s="17" t="e">
        <f>VLOOKUP(Audit!#REF!,$V$3:$AE$12,5,FALSE) &amp; VLOOKUP(Audit!#REF!,$V$13:$AE$22,5,FALSE)&amp; IF(Audit!#REF!=10,Audit!#REF!&amp;Audit!#REF!,"")</f>
        <v>#REF!</v>
      </c>
      <c r="G1151" s="17" t="e">
        <f>VLOOKUP(Audit!#REF!,$V$3:$AE$12,6,FALSE) &amp; VLOOKUP(Audit!#REF!,$V$13:$AE$22,6,FALSE)&amp; IF(Audit!#REF!=10,Audit!#REF!&amp;Audit!#REF!,"")</f>
        <v>#REF!</v>
      </c>
      <c r="H1151" s="17" t="e">
        <f>VLOOKUP(Audit!#REF!,$V$3:$AE$12,7,FALSE) &amp; VLOOKUP(Audit!#REF!,$V$13:$AE$22,7,FALSE)&amp;IF(Audit!#REF!=10,Audit!#REF!&amp;Audit!#REF!,"")</f>
        <v>#REF!</v>
      </c>
      <c r="I1151" s="17" t="e">
        <f>VLOOKUP(Audit!#REF!,$V$3:$AE$12,8,FALSE) &amp; Audit!#REF! &amp; VLOOKUP(Audit!#REF!,$V$13:$AE$22,8,FALSE)&amp;IF(Audit!#REF!=10,Audit!#REF!&amp;Audit!#REF!,"")</f>
        <v>#REF!</v>
      </c>
      <c r="J1151" s="17" t="e">
        <f>VLOOKUP(Audit!#REF!,$V$3:$AE$12,9,FALSE) &amp; VLOOKUP(Audit!#REF!,$V$13:$AE$22,9,FALSE) &amp; IF(Audit!#REF!=10,Audit!#REF!&amp;Audit!#REF!,"") &amp; IF(Audit!#REF!&lt;&gt;1,U1151,"")</f>
        <v>#REF!</v>
      </c>
      <c r="K1151" s="17" t="e">
        <f>VLOOKUP(Audit!#REF!,$V$3:$AE$12,10,FALSE) &amp; Audit!#REF! &amp; VLOOKUP(Audit!#REF!,$V$13:$AE$22,10,FALSE) &amp; IF(Audit!#REF!=10,Audit!#REF!&amp;Audit!#REF!,"") &amp; IF(Audit!#REF!&lt;&gt;1,U1151,"")</f>
        <v>#REF!</v>
      </c>
      <c r="L1151" s="10" t="e">
        <f>Audit!#REF!</f>
        <v>#REF!</v>
      </c>
      <c r="M1151" s="10" t="e">
        <f t="shared" si="521"/>
        <v>#REF!</v>
      </c>
      <c r="N1151" s="10" t="e">
        <f t="shared" si="522"/>
        <v>#REF!</v>
      </c>
      <c r="O1151" s="10" t="e">
        <f t="shared" si="523"/>
        <v>#REF!</v>
      </c>
      <c r="P1151" s="10" t="e">
        <f t="shared" si="524"/>
        <v>#REF!</v>
      </c>
      <c r="Q1151" s="10" t="e">
        <f t="shared" si="525"/>
        <v>#REF!</v>
      </c>
      <c r="R1151" s="10" t="e">
        <f t="shared" si="526"/>
        <v>#REF!</v>
      </c>
      <c r="S1151" s="10" t="e">
        <f t="shared" si="527"/>
        <v>#REF!</v>
      </c>
      <c r="T1151" s="10" t="e">
        <f t="shared" si="528"/>
        <v>#REF!</v>
      </c>
      <c r="U1151" s="17" t="e">
        <f>IF(Audit!#REF!="","",VLOOKUP(Audit!#REF!,$W$26:$X$35,2,FALSE)) &amp; Audit!#REF! &amp; IF(Audit!#REF!="","",IF(Audit!#REF!&lt;=1.4,VLOOKUP(Audit!#REF!,$W$38:X1196,2,FALSE),VLOOKUP(Audit!#REF!,$W$51:$X$61,2,FALSE))) &amp; IF(Audit!#REF!="","",VLOOKUP(Audit!#REF!,$Y$26:$Z$35,2,FALSE) &amp; Audit!#REF! &amp; IF(Audit!#REF!="","",IF(Audit!#REF!&lt;=1.4,VLOOKUP(Audit!#REF!,$Y$38:$Z$48,2,FALSE),VLOOKUP(Audit!#REF!,$Y$51:$Z$61,2,FALSE))))</f>
        <v>#REF!</v>
      </c>
      <c r="V1151" s="21"/>
      <c r="AH1151" s="49" t="e">
        <f>Audit!#REF!</f>
        <v>#REF!</v>
      </c>
      <c r="AI1151" s="50" t="e">
        <f>VLOOKUP(Audit!#REF!,$V$3:$AE$12,2,FALSE)&amp; IF(Audit!#REF!=10,Audit!#REF!,"")</f>
        <v>#REF!</v>
      </c>
      <c r="AJ1151" s="50" t="e">
        <f>VLOOKUP(Audit!#REF!,$V$13:$AE$22,2,FALSE)&amp; IF(Audit!#REF!=10,Audit!#REF!,"")</f>
        <v>#REF!</v>
      </c>
      <c r="AK1151" s="47" t="e">
        <f t="shared" si="529"/>
        <v>#REF!</v>
      </c>
      <c r="AL1151" s="50" t="e">
        <f>VLOOKUP(Audit!#REF!,$V$3:$AE$12,3,FALSE)&amp; IF(Audit!#REF!=10,Audit!#REF!,"")</f>
        <v>#REF!</v>
      </c>
      <c r="AM1151" s="50" t="e">
        <f>VLOOKUP(Audit!#REF!,$V$13:$AE$22,3,FALSE)&amp; IF(Audit!#REF!=10,Audit!#REF!,"")</f>
        <v>#REF!</v>
      </c>
      <c r="AN1151" s="47" t="e">
        <f t="shared" si="530"/>
        <v>#REF!</v>
      </c>
      <c r="AO1151" s="50" t="e">
        <f>VLOOKUP(Audit!#REF!,$V$3:$AE$12,4,FALSE) &amp;  Audit!#REF! &amp; IF(Audit!#REF!=10,Audit!#REF!,"")</f>
        <v>#REF!</v>
      </c>
      <c r="AP1151" s="50" t="e">
        <f>VLOOKUP(Audit!#REF!,$V$13:$AE$22,4,FALSE)&amp; IF(Audit!#REF!=10,Audit!#REF!,"")</f>
        <v>#REF!</v>
      </c>
      <c r="AQ1151" s="47" t="e">
        <f t="shared" si="531"/>
        <v>#REF!</v>
      </c>
      <c r="AR1151" s="50" t="e">
        <f>VLOOKUP(Audit!#REF!,$V$3:$AE$12,5,FALSE)&amp; IF(Audit!#REF!=10,Audit!#REF!,"")</f>
        <v>#REF!</v>
      </c>
      <c r="AS1151" s="50" t="e">
        <f>VLOOKUP(Audit!#REF!,$V$13:$AE$22,5,FALSE)&amp; IF(Audit!#REF!=10,Audit!#REF!,"")</f>
        <v>#REF!</v>
      </c>
      <c r="AT1151" s="47" t="e">
        <f t="shared" si="532"/>
        <v>#REF!</v>
      </c>
      <c r="AU1151" s="50" t="e">
        <f>VLOOKUP(Audit!#REF!,$V$3:$AE$12,6,FALSE)&amp; IF(Audit!#REF!=10,Audit!#REF!,"")</f>
        <v>#REF!</v>
      </c>
      <c r="AV1151" s="50" t="e">
        <f>VLOOKUP(Audit!#REF!,$V$13:$AE$22,6,FALSE)&amp; IF(Audit!#REF!=10,Audit!#REF!,"")</f>
        <v>#REF!</v>
      </c>
      <c r="AW1151" s="47" t="e">
        <f t="shared" si="533"/>
        <v>#REF!</v>
      </c>
      <c r="AX1151" s="50" t="e">
        <f>VLOOKUP(Audit!#REF!,$V$3:$AE$12,7,FALSE)&amp; IF(Audit!#REF!=10,Audit!#REF!,"")</f>
        <v>#REF!</v>
      </c>
      <c r="AY1151" s="50" t="e">
        <f>VLOOKUP(Audit!#REF!,$V$13:$AE$22,7,FALSE) &amp; IF(Audit!#REF!=10,Audit!#REF!,"")</f>
        <v>#REF!</v>
      </c>
      <c r="AZ1151" s="47" t="e">
        <f t="shared" si="534"/>
        <v>#REF!</v>
      </c>
      <c r="BA1151" s="50" t="e">
        <f>VLOOKUP(Audit!#REF!,$V$3:$AE$12,8,FALSE)&amp; Audit!#REF! &amp; IF(Audit!#REF!=10,Audit!#REF!,"")</f>
        <v>#REF!</v>
      </c>
      <c r="BB1151" s="50" t="e">
        <f>VLOOKUP(Audit!#REF!,$V$13:$AE$22,8,FALSE) &amp; IF(Audit!#REF!=10,Audit!#REF!,"")</f>
        <v>#REF!</v>
      </c>
      <c r="BC1151" s="47" t="e">
        <f t="shared" si="535"/>
        <v>#REF!</v>
      </c>
      <c r="BD1151" s="50" t="e">
        <f>VLOOKUP(Audit!#REF!,$V$3:$AE$12,9,FALSE)&amp; IF(Audit!#REF!=10,Audit!#REF!,"")</f>
        <v>#REF!</v>
      </c>
      <c r="BE1151" s="50" t="e">
        <f>VLOOKUP(Audit!#REF!,$V$13:$AE$22,9,FALSE) &amp; IF(Audit!#REF!=10,Audit!#REF!,"") &amp; IF(Audit!#REF!&lt;&gt;1,U1151,"")</f>
        <v>#REF!</v>
      </c>
      <c r="BF1151" s="47" t="e">
        <f t="shared" si="536"/>
        <v>#REF!</v>
      </c>
      <c r="BG1151" s="50" t="e">
        <f>VLOOKUP(Audit!#REF!,$V$3:$AE$12,10,FALSE) &amp; Audit!#REF! &amp; IF(Audit!#REF!=10,Audit!#REF!,"")</f>
        <v>#REF!</v>
      </c>
      <c r="BH1151" s="50" t="e">
        <f>VLOOKUP(Audit!#REF!,$V$13:$AE$22,10,FALSE) &amp; IF(Audit!#REF!=10,Audit!#REF!,"") &amp; IF(Audit!#REF!&lt;&gt;1,U1151,"")</f>
        <v>#REF!</v>
      </c>
      <c r="BI1151" s="47" t="e">
        <f t="shared" si="537"/>
        <v>#REF!</v>
      </c>
      <c r="BJ1151" s="48" t="str">
        <f t="shared" si="538"/>
        <v/>
      </c>
      <c r="BK1151" s="48" t="str">
        <f t="shared" si="539"/>
        <v/>
      </c>
      <c r="BL1151" s="48" t="str">
        <f t="shared" si="540"/>
        <v/>
      </c>
      <c r="BM1151" s="48" t="str">
        <f t="shared" si="541"/>
        <v/>
      </c>
      <c r="BN1151" s="48" t="str">
        <f t="shared" si="542"/>
        <v/>
      </c>
      <c r="BO1151" s="48" t="str">
        <f t="shared" si="543"/>
        <v/>
      </c>
      <c r="BP1151" s="48" t="str">
        <f t="shared" si="544"/>
        <v/>
      </c>
      <c r="BQ1151" s="48" t="str">
        <f t="shared" si="545"/>
        <v/>
      </c>
      <c r="BR1151" s="48" t="str">
        <f t="shared" si="546"/>
        <v/>
      </c>
      <c r="BS1151" s="48" t="str">
        <f t="shared" si="547"/>
        <v/>
      </c>
      <c r="BT1151" s="48" t="str">
        <f t="shared" si="548"/>
        <v/>
      </c>
      <c r="BU1151" s="48" t="str">
        <f t="shared" si="549"/>
        <v/>
      </c>
    </row>
    <row r="1152" spans="1:73">
      <c r="A1152" s="10" t="e">
        <f>Audit!#REF!</f>
        <v>#REF!</v>
      </c>
      <c r="B1152" s="10" t="e">
        <f t="shared" si="520"/>
        <v>#REF!</v>
      </c>
      <c r="C1152" s="17" t="e">
        <f>VLOOKUP(Audit!#REF!,$V$3:$AE$12,2,FALSE) &amp; VLOOKUP(Audit!#REF!,$V$13:$AE$22,2,FALSE)&amp; IF(Audit!#REF!=10,Audit!#REF!&amp;Audit!#REF!,"")</f>
        <v>#REF!</v>
      </c>
      <c r="D1152" s="17" t="e">
        <f>VLOOKUP(Audit!#REF!,$V$3:$AE$12,3,FALSE) &amp; VLOOKUP(Audit!#REF!,$V$13:$AE$22,3,FALSE) &amp;IF(Audit!#REF!=10,Audit!#REF!&amp;Audit!#REF!,"")</f>
        <v>#REF!</v>
      </c>
      <c r="E1152" s="17" t="e">
        <f>VLOOKUP(Audit!#REF!,$V$3:$AE$12,4,FALSE)&amp; Audit!#REF! &amp; VLOOKUP(Audit!#REF!,$V$13:$AE$22,4,FALSE)&amp; IF(Audit!#REF!=10,Audit!#REF!&amp;Audit!#REF!,"")</f>
        <v>#REF!</v>
      </c>
      <c r="F1152" s="17" t="e">
        <f>VLOOKUP(Audit!#REF!,$V$3:$AE$12,5,FALSE) &amp; VLOOKUP(Audit!#REF!,$V$13:$AE$22,5,FALSE)&amp; IF(Audit!#REF!=10,Audit!#REF!&amp;Audit!#REF!,"")</f>
        <v>#REF!</v>
      </c>
      <c r="G1152" s="17" t="e">
        <f>VLOOKUP(Audit!#REF!,$V$3:$AE$12,6,FALSE) &amp; VLOOKUP(Audit!#REF!,$V$13:$AE$22,6,FALSE)&amp; IF(Audit!#REF!=10,Audit!#REF!&amp;Audit!#REF!,"")</f>
        <v>#REF!</v>
      </c>
      <c r="H1152" s="17" t="e">
        <f>VLOOKUP(Audit!#REF!,$V$3:$AE$12,7,FALSE) &amp; VLOOKUP(Audit!#REF!,$V$13:$AE$22,7,FALSE)&amp;IF(Audit!#REF!=10,Audit!#REF!&amp;Audit!#REF!,"")</f>
        <v>#REF!</v>
      </c>
      <c r="I1152" s="17" t="e">
        <f>VLOOKUP(Audit!#REF!,$V$3:$AE$12,8,FALSE) &amp; Audit!#REF! &amp; VLOOKUP(Audit!#REF!,$V$13:$AE$22,8,FALSE)&amp;IF(Audit!#REF!=10,Audit!#REF!&amp;Audit!#REF!,"")</f>
        <v>#REF!</v>
      </c>
      <c r="J1152" s="17" t="e">
        <f>VLOOKUP(Audit!#REF!,$V$3:$AE$12,9,FALSE) &amp; VLOOKUP(Audit!#REF!,$V$13:$AE$22,9,FALSE) &amp; IF(Audit!#REF!=10,Audit!#REF!&amp;Audit!#REF!,"") &amp; IF(Audit!#REF!&lt;&gt;1,U1152,"")</f>
        <v>#REF!</v>
      </c>
      <c r="K1152" s="17" t="e">
        <f>VLOOKUP(Audit!#REF!,$V$3:$AE$12,10,FALSE) &amp; Audit!#REF! &amp; VLOOKUP(Audit!#REF!,$V$13:$AE$22,10,FALSE) &amp; IF(Audit!#REF!=10,Audit!#REF!&amp;Audit!#REF!,"") &amp; IF(Audit!#REF!&lt;&gt;1,U1152,"")</f>
        <v>#REF!</v>
      </c>
      <c r="L1152" s="10" t="e">
        <f>Audit!#REF!</f>
        <v>#REF!</v>
      </c>
      <c r="M1152" s="10" t="e">
        <f t="shared" si="521"/>
        <v>#REF!</v>
      </c>
      <c r="N1152" s="10" t="e">
        <f t="shared" si="522"/>
        <v>#REF!</v>
      </c>
      <c r="O1152" s="10" t="e">
        <f t="shared" si="523"/>
        <v>#REF!</v>
      </c>
      <c r="P1152" s="10" t="e">
        <f t="shared" si="524"/>
        <v>#REF!</v>
      </c>
      <c r="Q1152" s="10" t="e">
        <f t="shared" si="525"/>
        <v>#REF!</v>
      </c>
      <c r="R1152" s="10" t="e">
        <f t="shared" si="526"/>
        <v>#REF!</v>
      </c>
      <c r="S1152" s="10" t="e">
        <f t="shared" si="527"/>
        <v>#REF!</v>
      </c>
      <c r="T1152" s="10" t="e">
        <f t="shared" si="528"/>
        <v>#REF!</v>
      </c>
      <c r="U1152" s="17" t="e">
        <f>IF(Audit!#REF!="","",VLOOKUP(Audit!#REF!,$W$26:$X$35,2,FALSE)) &amp; Audit!#REF! &amp; IF(Audit!#REF!="","",IF(Audit!#REF!&lt;=1.4,VLOOKUP(Audit!#REF!,$W$38:X1197,2,FALSE),VLOOKUP(Audit!#REF!,$W$51:$X$61,2,FALSE))) &amp; IF(Audit!#REF!="","",VLOOKUP(Audit!#REF!,$Y$26:$Z$35,2,FALSE) &amp; Audit!#REF! &amp; IF(Audit!#REF!="","",IF(Audit!#REF!&lt;=1.4,VLOOKUP(Audit!#REF!,$Y$38:$Z$48,2,FALSE),VLOOKUP(Audit!#REF!,$Y$51:$Z$61,2,FALSE))))</f>
        <v>#REF!</v>
      </c>
      <c r="V1152" s="21"/>
      <c r="AH1152" s="49" t="e">
        <f>Audit!#REF!</f>
        <v>#REF!</v>
      </c>
      <c r="AI1152" s="50" t="e">
        <f>VLOOKUP(Audit!#REF!,$V$3:$AE$12,2,FALSE)&amp; IF(Audit!#REF!=10,Audit!#REF!,"")</f>
        <v>#REF!</v>
      </c>
      <c r="AJ1152" s="50" t="e">
        <f>VLOOKUP(Audit!#REF!,$V$13:$AE$22,2,FALSE)&amp; IF(Audit!#REF!=10,Audit!#REF!,"")</f>
        <v>#REF!</v>
      </c>
      <c r="AK1152" s="47" t="e">
        <f t="shared" si="529"/>
        <v>#REF!</v>
      </c>
      <c r="AL1152" s="50" t="e">
        <f>VLOOKUP(Audit!#REF!,$V$3:$AE$12,3,FALSE)&amp; IF(Audit!#REF!=10,Audit!#REF!,"")</f>
        <v>#REF!</v>
      </c>
      <c r="AM1152" s="50" t="e">
        <f>VLOOKUP(Audit!#REF!,$V$13:$AE$22,3,FALSE)&amp; IF(Audit!#REF!=10,Audit!#REF!,"")</f>
        <v>#REF!</v>
      </c>
      <c r="AN1152" s="47" t="e">
        <f t="shared" si="530"/>
        <v>#REF!</v>
      </c>
      <c r="AO1152" s="50" t="e">
        <f>VLOOKUP(Audit!#REF!,$V$3:$AE$12,4,FALSE) &amp;  Audit!#REF! &amp; IF(Audit!#REF!=10,Audit!#REF!,"")</f>
        <v>#REF!</v>
      </c>
      <c r="AP1152" s="50" t="e">
        <f>VLOOKUP(Audit!#REF!,$V$13:$AE$22,4,FALSE)&amp; IF(Audit!#REF!=10,Audit!#REF!,"")</f>
        <v>#REF!</v>
      </c>
      <c r="AQ1152" s="47" t="e">
        <f t="shared" si="531"/>
        <v>#REF!</v>
      </c>
      <c r="AR1152" s="50" t="e">
        <f>VLOOKUP(Audit!#REF!,$V$3:$AE$12,5,FALSE)&amp; IF(Audit!#REF!=10,Audit!#REF!,"")</f>
        <v>#REF!</v>
      </c>
      <c r="AS1152" s="50" t="e">
        <f>VLOOKUP(Audit!#REF!,$V$13:$AE$22,5,FALSE)&amp; IF(Audit!#REF!=10,Audit!#REF!,"")</f>
        <v>#REF!</v>
      </c>
      <c r="AT1152" s="47" t="e">
        <f t="shared" si="532"/>
        <v>#REF!</v>
      </c>
      <c r="AU1152" s="50" t="e">
        <f>VLOOKUP(Audit!#REF!,$V$3:$AE$12,6,FALSE)&amp; IF(Audit!#REF!=10,Audit!#REF!,"")</f>
        <v>#REF!</v>
      </c>
      <c r="AV1152" s="50" t="e">
        <f>VLOOKUP(Audit!#REF!,$V$13:$AE$22,6,FALSE)&amp; IF(Audit!#REF!=10,Audit!#REF!,"")</f>
        <v>#REF!</v>
      </c>
      <c r="AW1152" s="47" t="e">
        <f t="shared" si="533"/>
        <v>#REF!</v>
      </c>
      <c r="AX1152" s="50" t="e">
        <f>VLOOKUP(Audit!#REF!,$V$3:$AE$12,7,FALSE)&amp; IF(Audit!#REF!=10,Audit!#REF!,"")</f>
        <v>#REF!</v>
      </c>
      <c r="AY1152" s="50" t="e">
        <f>VLOOKUP(Audit!#REF!,$V$13:$AE$22,7,FALSE) &amp; IF(Audit!#REF!=10,Audit!#REF!,"")</f>
        <v>#REF!</v>
      </c>
      <c r="AZ1152" s="47" t="e">
        <f t="shared" si="534"/>
        <v>#REF!</v>
      </c>
      <c r="BA1152" s="50" t="e">
        <f>VLOOKUP(Audit!#REF!,$V$3:$AE$12,8,FALSE)&amp; Audit!#REF! &amp; IF(Audit!#REF!=10,Audit!#REF!,"")</f>
        <v>#REF!</v>
      </c>
      <c r="BB1152" s="50" t="e">
        <f>VLOOKUP(Audit!#REF!,$V$13:$AE$22,8,FALSE) &amp; IF(Audit!#REF!=10,Audit!#REF!,"")</f>
        <v>#REF!</v>
      </c>
      <c r="BC1152" s="47" t="e">
        <f t="shared" si="535"/>
        <v>#REF!</v>
      </c>
      <c r="BD1152" s="50" t="e">
        <f>VLOOKUP(Audit!#REF!,$V$3:$AE$12,9,FALSE)&amp; IF(Audit!#REF!=10,Audit!#REF!,"")</f>
        <v>#REF!</v>
      </c>
      <c r="BE1152" s="50" t="e">
        <f>VLOOKUP(Audit!#REF!,$V$13:$AE$22,9,FALSE) &amp; IF(Audit!#REF!=10,Audit!#REF!,"") &amp; IF(Audit!#REF!&lt;&gt;1,U1152,"")</f>
        <v>#REF!</v>
      </c>
      <c r="BF1152" s="47" t="e">
        <f t="shared" si="536"/>
        <v>#REF!</v>
      </c>
      <c r="BG1152" s="50" t="e">
        <f>VLOOKUP(Audit!#REF!,$V$3:$AE$12,10,FALSE) &amp; Audit!#REF! &amp; IF(Audit!#REF!=10,Audit!#REF!,"")</f>
        <v>#REF!</v>
      </c>
      <c r="BH1152" s="50" t="e">
        <f>VLOOKUP(Audit!#REF!,$V$13:$AE$22,10,FALSE) &amp; IF(Audit!#REF!=10,Audit!#REF!,"") &amp; IF(Audit!#REF!&lt;&gt;1,U1152,"")</f>
        <v>#REF!</v>
      </c>
      <c r="BI1152" s="47" t="e">
        <f t="shared" si="537"/>
        <v>#REF!</v>
      </c>
      <c r="BJ1152" s="48" t="str">
        <f t="shared" si="538"/>
        <v/>
      </c>
      <c r="BK1152" s="48" t="str">
        <f t="shared" si="539"/>
        <v/>
      </c>
      <c r="BL1152" s="48" t="str">
        <f t="shared" si="540"/>
        <v/>
      </c>
      <c r="BM1152" s="48" t="str">
        <f t="shared" si="541"/>
        <v/>
      </c>
      <c r="BN1152" s="48" t="str">
        <f t="shared" si="542"/>
        <v/>
      </c>
      <c r="BO1152" s="48" t="str">
        <f t="shared" si="543"/>
        <v/>
      </c>
      <c r="BP1152" s="48" t="str">
        <f t="shared" si="544"/>
        <v/>
      </c>
      <c r="BQ1152" s="48" t="str">
        <f t="shared" si="545"/>
        <v/>
      </c>
      <c r="BR1152" s="48" t="str">
        <f t="shared" si="546"/>
        <v/>
      </c>
      <c r="BS1152" s="48" t="str">
        <f t="shared" si="547"/>
        <v/>
      </c>
      <c r="BT1152" s="48" t="str">
        <f t="shared" si="548"/>
        <v/>
      </c>
      <c r="BU1152" s="48" t="str">
        <f t="shared" si="549"/>
        <v/>
      </c>
    </row>
    <row r="1153" spans="1:73">
      <c r="A1153" s="10" t="e">
        <f>Audit!#REF!</f>
        <v>#REF!</v>
      </c>
      <c r="B1153" s="10" t="e">
        <f t="shared" si="520"/>
        <v>#REF!</v>
      </c>
      <c r="C1153" s="17" t="e">
        <f>VLOOKUP(Audit!#REF!,$V$3:$AE$12,2,FALSE) &amp; VLOOKUP(Audit!#REF!,$V$13:$AE$22,2,FALSE)&amp; IF(Audit!#REF!=10,Audit!#REF!&amp;Audit!#REF!,"")</f>
        <v>#REF!</v>
      </c>
      <c r="D1153" s="17" t="e">
        <f>VLOOKUP(Audit!#REF!,$V$3:$AE$12,3,FALSE) &amp; VLOOKUP(Audit!#REF!,$V$13:$AE$22,3,FALSE) &amp;IF(Audit!#REF!=10,Audit!#REF!&amp;Audit!#REF!,"")</f>
        <v>#REF!</v>
      </c>
      <c r="E1153" s="17" t="e">
        <f>VLOOKUP(Audit!#REF!,$V$3:$AE$12,4,FALSE)&amp; Audit!#REF! &amp; VLOOKUP(Audit!#REF!,$V$13:$AE$22,4,FALSE)&amp; IF(Audit!#REF!=10,Audit!#REF!&amp;Audit!#REF!,"")</f>
        <v>#REF!</v>
      </c>
      <c r="F1153" s="17" t="e">
        <f>VLOOKUP(Audit!#REF!,$V$3:$AE$12,5,FALSE) &amp; VLOOKUP(Audit!#REF!,$V$13:$AE$22,5,FALSE)&amp; IF(Audit!#REF!=10,Audit!#REF!&amp;Audit!#REF!,"")</f>
        <v>#REF!</v>
      </c>
      <c r="G1153" s="17" t="e">
        <f>VLOOKUP(Audit!#REF!,$V$3:$AE$12,6,FALSE) &amp; VLOOKUP(Audit!#REF!,$V$13:$AE$22,6,FALSE)&amp; IF(Audit!#REF!=10,Audit!#REF!&amp;Audit!#REF!,"")</f>
        <v>#REF!</v>
      </c>
      <c r="H1153" s="17" t="e">
        <f>VLOOKUP(Audit!#REF!,$V$3:$AE$12,7,FALSE) &amp; VLOOKUP(Audit!#REF!,$V$13:$AE$22,7,FALSE)&amp;IF(Audit!#REF!=10,Audit!#REF!&amp;Audit!#REF!,"")</f>
        <v>#REF!</v>
      </c>
      <c r="I1153" s="17" t="e">
        <f>VLOOKUP(Audit!#REF!,$V$3:$AE$12,8,FALSE) &amp; Audit!#REF! &amp; VLOOKUP(Audit!#REF!,$V$13:$AE$22,8,FALSE)&amp;IF(Audit!#REF!=10,Audit!#REF!&amp;Audit!#REF!,"")</f>
        <v>#REF!</v>
      </c>
      <c r="J1153" s="17" t="e">
        <f>VLOOKUP(Audit!#REF!,$V$3:$AE$12,9,FALSE) &amp; VLOOKUP(Audit!#REF!,$V$13:$AE$22,9,FALSE) &amp; IF(Audit!#REF!=10,Audit!#REF!&amp;Audit!#REF!,"") &amp; IF(Audit!#REF!&lt;&gt;1,U1153,"")</f>
        <v>#REF!</v>
      </c>
      <c r="K1153" s="17" t="e">
        <f>VLOOKUP(Audit!#REF!,$V$3:$AE$12,10,FALSE) &amp; Audit!#REF! &amp; VLOOKUP(Audit!#REF!,$V$13:$AE$22,10,FALSE) &amp; IF(Audit!#REF!=10,Audit!#REF!&amp;Audit!#REF!,"") &amp; IF(Audit!#REF!&lt;&gt;1,U1153,"")</f>
        <v>#REF!</v>
      </c>
      <c r="L1153" s="10" t="e">
        <f>Audit!#REF!</f>
        <v>#REF!</v>
      </c>
      <c r="M1153" s="10" t="e">
        <f t="shared" si="521"/>
        <v>#REF!</v>
      </c>
      <c r="N1153" s="10" t="e">
        <f t="shared" si="522"/>
        <v>#REF!</v>
      </c>
      <c r="O1153" s="10" t="e">
        <f t="shared" si="523"/>
        <v>#REF!</v>
      </c>
      <c r="P1153" s="10" t="e">
        <f t="shared" si="524"/>
        <v>#REF!</v>
      </c>
      <c r="Q1153" s="10" t="e">
        <f t="shared" si="525"/>
        <v>#REF!</v>
      </c>
      <c r="R1153" s="10" t="e">
        <f t="shared" si="526"/>
        <v>#REF!</v>
      </c>
      <c r="S1153" s="10" t="e">
        <f t="shared" si="527"/>
        <v>#REF!</v>
      </c>
      <c r="T1153" s="10" t="e">
        <f t="shared" si="528"/>
        <v>#REF!</v>
      </c>
      <c r="U1153" s="17" t="e">
        <f>IF(Audit!#REF!="","",VLOOKUP(Audit!#REF!,$W$26:$X$35,2,FALSE)) &amp; Audit!#REF! &amp; IF(Audit!#REF!="","",IF(Audit!#REF!&lt;=1.4,VLOOKUP(Audit!#REF!,$W$38:X1198,2,FALSE),VLOOKUP(Audit!#REF!,$W$51:$X$61,2,FALSE))) &amp; IF(Audit!#REF!="","",VLOOKUP(Audit!#REF!,$Y$26:$Z$35,2,FALSE) &amp; Audit!#REF! &amp; IF(Audit!#REF!="","",IF(Audit!#REF!&lt;=1.4,VLOOKUP(Audit!#REF!,$Y$38:$Z$48,2,FALSE),VLOOKUP(Audit!#REF!,$Y$51:$Z$61,2,FALSE))))</f>
        <v>#REF!</v>
      </c>
      <c r="V1153" s="21"/>
      <c r="AH1153" s="49" t="e">
        <f>Audit!#REF!</f>
        <v>#REF!</v>
      </c>
      <c r="AI1153" s="50" t="e">
        <f>VLOOKUP(Audit!#REF!,$V$3:$AE$12,2,FALSE)&amp; IF(Audit!#REF!=10,Audit!#REF!,"")</f>
        <v>#REF!</v>
      </c>
      <c r="AJ1153" s="50" t="e">
        <f>VLOOKUP(Audit!#REF!,$V$13:$AE$22,2,FALSE)&amp; IF(Audit!#REF!=10,Audit!#REF!,"")</f>
        <v>#REF!</v>
      </c>
      <c r="AK1153" s="47" t="e">
        <f t="shared" si="529"/>
        <v>#REF!</v>
      </c>
      <c r="AL1153" s="50" t="e">
        <f>VLOOKUP(Audit!#REF!,$V$3:$AE$12,3,FALSE)&amp; IF(Audit!#REF!=10,Audit!#REF!,"")</f>
        <v>#REF!</v>
      </c>
      <c r="AM1153" s="50" t="e">
        <f>VLOOKUP(Audit!#REF!,$V$13:$AE$22,3,FALSE)&amp; IF(Audit!#REF!=10,Audit!#REF!,"")</f>
        <v>#REF!</v>
      </c>
      <c r="AN1153" s="47" t="e">
        <f t="shared" si="530"/>
        <v>#REF!</v>
      </c>
      <c r="AO1153" s="50" t="e">
        <f>VLOOKUP(Audit!#REF!,$V$3:$AE$12,4,FALSE) &amp;  Audit!#REF! &amp; IF(Audit!#REF!=10,Audit!#REF!,"")</f>
        <v>#REF!</v>
      </c>
      <c r="AP1153" s="50" t="e">
        <f>VLOOKUP(Audit!#REF!,$V$13:$AE$22,4,FALSE)&amp; IF(Audit!#REF!=10,Audit!#REF!,"")</f>
        <v>#REF!</v>
      </c>
      <c r="AQ1153" s="47" t="e">
        <f t="shared" si="531"/>
        <v>#REF!</v>
      </c>
      <c r="AR1153" s="50" t="e">
        <f>VLOOKUP(Audit!#REF!,$V$3:$AE$12,5,FALSE)&amp; IF(Audit!#REF!=10,Audit!#REF!,"")</f>
        <v>#REF!</v>
      </c>
      <c r="AS1153" s="50" t="e">
        <f>VLOOKUP(Audit!#REF!,$V$13:$AE$22,5,FALSE)&amp; IF(Audit!#REF!=10,Audit!#REF!,"")</f>
        <v>#REF!</v>
      </c>
      <c r="AT1153" s="47" t="e">
        <f t="shared" si="532"/>
        <v>#REF!</v>
      </c>
      <c r="AU1153" s="50" t="e">
        <f>VLOOKUP(Audit!#REF!,$V$3:$AE$12,6,FALSE)&amp; IF(Audit!#REF!=10,Audit!#REF!,"")</f>
        <v>#REF!</v>
      </c>
      <c r="AV1153" s="50" t="e">
        <f>VLOOKUP(Audit!#REF!,$V$13:$AE$22,6,FALSE)&amp; IF(Audit!#REF!=10,Audit!#REF!,"")</f>
        <v>#REF!</v>
      </c>
      <c r="AW1153" s="47" t="e">
        <f t="shared" si="533"/>
        <v>#REF!</v>
      </c>
      <c r="AX1153" s="50" t="e">
        <f>VLOOKUP(Audit!#REF!,$V$3:$AE$12,7,FALSE)&amp; IF(Audit!#REF!=10,Audit!#REF!,"")</f>
        <v>#REF!</v>
      </c>
      <c r="AY1153" s="50" t="e">
        <f>VLOOKUP(Audit!#REF!,$V$13:$AE$22,7,FALSE) &amp; IF(Audit!#REF!=10,Audit!#REF!,"")</f>
        <v>#REF!</v>
      </c>
      <c r="AZ1153" s="47" t="e">
        <f t="shared" si="534"/>
        <v>#REF!</v>
      </c>
      <c r="BA1153" s="50" t="e">
        <f>VLOOKUP(Audit!#REF!,$V$3:$AE$12,8,FALSE)&amp; Audit!#REF! &amp; IF(Audit!#REF!=10,Audit!#REF!,"")</f>
        <v>#REF!</v>
      </c>
      <c r="BB1153" s="50" t="e">
        <f>VLOOKUP(Audit!#REF!,$V$13:$AE$22,8,FALSE) &amp; IF(Audit!#REF!=10,Audit!#REF!,"")</f>
        <v>#REF!</v>
      </c>
      <c r="BC1153" s="47" t="e">
        <f t="shared" si="535"/>
        <v>#REF!</v>
      </c>
      <c r="BD1153" s="50" t="e">
        <f>VLOOKUP(Audit!#REF!,$V$3:$AE$12,9,FALSE)&amp; IF(Audit!#REF!=10,Audit!#REF!,"")</f>
        <v>#REF!</v>
      </c>
      <c r="BE1153" s="50" t="e">
        <f>VLOOKUP(Audit!#REF!,$V$13:$AE$22,9,FALSE) &amp; IF(Audit!#REF!=10,Audit!#REF!,"") &amp; IF(Audit!#REF!&lt;&gt;1,U1153,"")</f>
        <v>#REF!</v>
      </c>
      <c r="BF1153" s="47" t="e">
        <f t="shared" si="536"/>
        <v>#REF!</v>
      </c>
      <c r="BG1153" s="50" t="e">
        <f>VLOOKUP(Audit!#REF!,$V$3:$AE$12,10,FALSE) &amp; Audit!#REF! &amp; IF(Audit!#REF!=10,Audit!#REF!,"")</f>
        <v>#REF!</v>
      </c>
      <c r="BH1153" s="50" t="e">
        <f>VLOOKUP(Audit!#REF!,$V$13:$AE$22,10,FALSE) &amp; IF(Audit!#REF!=10,Audit!#REF!,"") &amp; IF(Audit!#REF!&lt;&gt;1,U1153,"")</f>
        <v>#REF!</v>
      </c>
      <c r="BI1153" s="47" t="e">
        <f t="shared" si="537"/>
        <v>#REF!</v>
      </c>
      <c r="BJ1153" s="48" t="str">
        <f t="shared" si="538"/>
        <v/>
      </c>
      <c r="BK1153" s="48" t="str">
        <f t="shared" si="539"/>
        <v/>
      </c>
      <c r="BL1153" s="48" t="str">
        <f t="shared" si="540"/>
        <v/>
      </c>
      <c r="BM1153" s="48" t="str">
        <f t="shared" si="541"/>
        <v/>
      </c>
      <c r="BN1153" s="48" t="str">
        <f t="shared" si="542"/>
        <v/>
      </c>
      <c r="BO1153" s="48" t="str">
        <f t="shared" si="543"/>
        <v/>
      </c>
      <c r="BP1153" s="48" t="str">
        <f t="shared" si="544"/>
        <v/>
      </c>
      <c r="BQ1153" s="48" t="str">
        <f t="shared" si="545"/>
        <v/>
      </c>
      <c r="BR1153" s="48" t="str">
        <f t="shared" si="546"/>
        <v/>
      </c>
      <c r="BS1153" s="48" t="str">
        <f t="shared" si="547"/>
        <v/>
      </c>
      <c r="BT1153" s="48" t="str">
        <f t="shared" si="548"/>
        <v/>
      </c>
      <c r="BU1153" s="48" t="str">
        <f t="shared" si="549"/>
        <v/>
      </c>
    </row>
    <row r="1154" spans="1:73">
      <c r="A1154" s="10" t="e">
        <f>Audit!#REF!</f>
        <v>#REF!</v>
      </c>
      <c r="B1154" s="10" t="e">
        <f t="shared" si="520"/>
        <v>#REF!</v>
      </c>
      <c r="C1154" s="17" t="e">
        <f>VLOOKUP(Audit!#REF!,$V$3:$AE$12,2,FALSE) &amp; VLOOKUP(Audit!#REF!,$V$13:$AE$22,2,FALSE)&amp; IF(Audit!#REF!=10,Audit!#REF!&amp;Audit!#REF!,"")</f>
        <v>#REF!</v>
      </c>
      <c r="D1154" s="17" t="e">
        <f>VLOOKUP(Audit!#REF!,$V$3:$AE$12,3,FALSE) &amp; VLOOKUP(Audit!#REF!,$V$13:$AE$22,3,FALSE) &amp;IF(Audit!#REF!=10,Audit!#REF!&amp;Audit!#REF!,"")</f>
        <v>#REF!</v>
      </c>
      <c r="E1154" s="17" t="e">
        <f>VLOOKUP(Audit!#REF!,$V$3:$AE$12,4,FALSE)&amp; Audit!#REF! &amp; VLOOKUP(Audit!#REF!,$V$13:$AE$22,4,FALSE)&amp; IF(Audit!#REF!=10,Audit!#REF!&amp;Audit!#REF!,"")</f>
        <v>#REF!</v>
      </c>
      <c r="F1154" s="17" t="e">
        <f>VLOOKUP(Audit!#REF!,$V$3:$AE$12,5,FALSE) &amp; VLOOKUP(Audit!#REF!,$V$13:$AE$22,5,FALSE)&amp; IF(Audit!#REF!=10,Audit!#REF!&amp;Audit!#REF!,"")</f>
        <v>#REF!</v>
      </c>
      <c r="G1154" s="17" t="e">
        <f>VLOOKUP(Audit!#REF!,$V$3:$AE$12,6,FALSE) &amp; VLOOKUP(Audit!#REF!,$V$13:$AE$22,6,FALSE)&amp; IF(Audit!#REF!=10,Audit!#REF!&amp;Audit!#REF!,"")</f>
        <v>#REF!</v>
      </c>
      <c r="H1154" s="17" t="e">
        <f>VLOOKUP(Audit!#REF!,$V$3:$AE$12,7,FALSE) &amp; VLOOKUP(Audit!#REF!,$V$13:$AE$22,7,FALSE)&amp;IF(Audit!#REF!=10,Audit!#REF!&amp;Audit!#REF!,"")</f>
        <v>#REF!</v>
      </c>
      <c r="I1154" s="17" t="e">
        <f>VLOOKUP(Audit!#REF!,$V$3:$AE$12,8,FALSE) &amp; Audit!#REF! &amp; VLOOKUP(Audit!#REF!,$V$13:$AE$22,8,FALSE)&amp;IF(Audit!#REF!=10,Audit!#REF!&amp;Audit!#REF!,"")</f>
        <v>#REF!</v>
      </c>
      <c r="J1154" s="17" t="e">
        <f>VLOOKUP(Audit!#REF!,$V$3:$AE$12,9,FALSE) &amp; VLOOKUP(Audit!#REF!,$V$13:$AE$22,9,FALSE) &amp; IF(Audit!#REF!=10,Audit!#REF!&amp;Audit!#REF!,"") &amp; IF(Audit!#REF!&lt;&gt;1,U1154,"")</f>
        <v>#REF!</v>
      </c>
      <c r="K1154" s="17" t="e">
        <f>VLOOKUP(Audit!#REF!,$V$3:$AE$12,10,FALSE) &amp; Audit!#REF! &amp; VLOOKUP(Audit!#REF!,$V$13:$AE$22,10,FALSE) &amp; IF(Audit!#REF!=10,Audit!#REF!&amp;Audit!#REF!,"") &amp; IF(Audit!#REF!&lt;&gt;1,U1154,"")</f>
        <v>#REF!</v>
      </c>
      <c r="L1154" s="10" t="e">
        <f>Audit!#REF!</f>
        <v>#REF!</v>
      </c>
      <c r="M1154" s="10" t="e">
        <f t="shared" si="521"/>
        <v>#REF!</v>
      </c>
      <c r="N1154" s="10" t="e">
        <f t="shared" si="522"/>
        <v>#REF!</v>
      </c>
      <c r="O1154" s="10" t="e">
        <f t="shared" si="523"/>
        <v>#REF!</v>
      </c>
      <c r="P1154" s="10" t="e">
        <f t="shared" si="524"/>
        <v>#REF!</v>
      </c>
      <c r="Q1154" s="10" t="e">
        <f t="shared" si="525"/>
        <v>#REF!</v>
      </c>
      <c r="R1154" s="10" t="e">
        <f t="shared" si="526"/>
        <v>#REF!</v>
      </c>
      <c r="S1154" s="10" t="e">
        <f t="shared" si="527"/>
        <v>#REF!</v>
      </c>
      <c r="T1154" s="10" t="e">
        <f t="shared" si="528"/>
        <v>#REF!</v>
      </c>
      <c r="U1154" s="17" t="e">
        <f>IF(Audit!#REF!="","",VLOOKUP(Audit!#REF!,$W$26:$X$35,2,FALSE)) &amp; Audit!#REF! &amp; IF(Audit!#REF!="","",IF(Audit!#REF!&lt;=1.4,VLOOKUP(Audit!#REF!,$W$38:X1199,2,FALSE),VLOOKUP(Audit!#REF!,$W$51:$X$61,2,FALSE))) &amp; IF(Audit!#REF!="","",VLOOKUP(Audit!#REF!,$Y$26:$Z$35,2,FALSE) &amp; Audit!#REF! &amp; IF(Audit!#REF!="","",IF(Audit!#REF!&lt;=1.4,VLOOKUP(Audit!#REF!,$Y$38:$Z$48,2,FALSE),VLOOKUP(Audit!#REF!,$Y$51:$Z$61,2,FALSE))))</f>
        <v>#REF!</v>
      </c>
      <c r="V1154" s="21"/>
      <c r="AH1154" s="49" t="e">
        <f>Audit!#REF!</f>
        <v>#REF!</v>
      </c>
      <c r="AI1154" s="50" t="e">
        <f>VLOOKUP(Audit!#REF!,$V$3:$AE$12,2,FALSE)&amp; IF(Audit!#REF!=10,Audit!#REF!,"")</f>
        <v>#REF!</v>
      </c>
      <c r="AJ1154" s="50" t="e">
        <f>VLOOKUP(Audit!#REF!,$V$13:$AE$22,2,FALSE)&amp; IF(Audit!#REF!=10,Audit!#REF!,"")</f>
        <v>#REF!</v>
      </c>
      <c r="AK1154" s="47" t="e">
        <f t="shared" si="529"/>
        <v>#REF!</v>
      </c>
      <c r="AL1154" s="50" t="e">
        <f>VLOOKUP(Audit!#REF!,$V$3:$AE$12,3,FALSE)&amp; IF(Audit!#REF!=10,Audit!#REF!,"")</f>
        <v>#REF!</v>
      </c>
      <c r="AM1154" s="50" t="e">
        <f>VLOOKUP(Audit!#REF!,$V$13:$AE$22,3,FALSE)&amp; IF(Audit!#REF!=10,Audit!#REF!,"")</f>
        <v>#REF!</v>
      </c>
      <c r="AN1154" s="47" t="e">
        <f t="shared" si="530"/>
        <v>#REF!</v>
      </c>
      <c r="AO1154" s="50" t="e">
        <f>VLOOKUP(Audit!#REF!,$V$3:$AE$12,4,FALSE) &amp;  Audit!#REF! &amp; IF(Audit!#REF!=10,Audit!#REF!,"")</f>
        <v>#REF!</v>
      </c>
      <c r="AP1154" s="50" t="e">
        <f>VLOOKUP(Audit!#REF!,$V$13:$AE$22,4,FALSE)&amp; IF(Audit!#REF!=10,Audit!#REF!,"")</f>
        <v>#REF!</v>
      </c>
      <c r="AQ1154" s="47" t="e">
        <f t="shared" si="531"/>
        <v>#REF!</v>
      </c>
      <c r="AR1154" s="50" t="e">
        <f>VLOOKUP(Audit!#REF!,$V$3:$AE$12,5,FALSE)&amp; IF(Audit!#REF!=10,Audit!#REF!,"")</f>
        <v>#REF!</v>
      </c>
      <c r="AS1154" s="50" t="e">
        <f>VLOOKUP(Audit!#REF!,$V$13:$AE$22,5,FALSE)&amp; IF(Audit!#REF!=10,Audit!#REF!,"")</f>
        <v>#REF!</v>
      </c>
      <c r="AT1154" s="47" t="e">
        <f t="shared" si="532"/>
        <v>#REF!</v>
      </c>
      <c r="AU1154" s="50" t="e">
        <f>VLOOKUP(Audit!#REF!,$V$3:$AE$12,6,FALSE)&amp; IF(Audit!#REF!=10,Audit!#REF!,"")</f>
        <v>#REF!</v>
      </c>
      <c r="AV1154" s="50" t="e">
        <f>VLOOKUP(Audit!#REF!,$V$13:$AE$22,6,FALSE)&amp; IF(Audit!#REF!=10,Audit!#REF!,"")</f>
        <v>#REF!</v>
      </c>
      <c r="AW1154" s="47" t="e">
        <f t="shared" si="533"/>
        <v>#REF!</v>
      </c>
      <c r="AX1154" s="50" t="e">
        <f>VLOOKUP(Audit!#REF!,$V$3:$AE$12,7,FALSE)&amp; IF(Audit!#REF!=10,Audit!#REF!,"")</f>
        <v>#REF!</v>
      </c>
      <c r="AY1154" s="50" t="e">
        <f>VLOOKUP(Audit!#REF!,$V$13:$AE$22,7,FALSE) &amp; IF(Audit!#REF!=10,Audit!#REF!,"")</f>
        <v>#REF!</v>
      </c>
      <c r="AZ1154" s="47" t="e">
        <f t="shared" si="534"/>
        <v>#REF!</v>
      </c>
      <c r="BA1154" s="50" t="e">
        <f>VLOOKUP(Audit!#REF!,$V$3:$AE$12,8,FALSE)&amp; Audit!#REF! &amp; IF(Audit!#REF!=10,Audit!#REF!,"")</f>
        <v>#REF!</v>
      </c>
      <c r="BB1154" s="50" t="e">
        <f>VLOOKUP(Audit!#REF!,$V$13:$AE$22,8,FALSE) &amp; IF(Audit!#REF!=10,Audit!#REF!,"")</f>
        <v>#REF!</v>
      </c>
      <c r="BC1154" s="47" t="e">
        <f t="shared" si="535"/>
        <v>#REF!</v>
      </c>
      <c r="BD1154" s="50" t="e">
        <f>VLOOKUP(Audit!#REF!,$V$3:$AE$12,9,FALSE)&amp; IF(Audit!#REF!=10,Audit!#REF!,"")</f>
        <v>#REF!</v>
      </c>
      <c r="BE1154" s="50" t="e">
        <f>VLOOKUP(Audit!#REF!,$V$13:$AE$22,9,FALSE) &amp; IF(Audit!#REF!=10,Audit!#REF!,"") &amp; IF(Audit!#REF!&lt;&gt;1,U1154,"")</f>
        <v>#REF!</v>
      </c>
      <c r="BF1154" s="47" t="e">
        <f t="shared" si="536"/>
        <v>#REF!</v>
      </c>
      <c r="BG1154" s="50" t="e">
        <f>VLOOKUP(Audit!#REF!,$V$3:$AE$12,10,FALSE) &amp; Audit!#REF! &amp; IF(Audit!#REF!=10,Audit!#REF!,"")</f>
        <v>#REF!</v>
      </c>
      <c r="BH1154" s="50" t="e">
        <f>VLOOKUP(Audit!#REF!,$V$13:$AE$22,10,FALSE) &amp; IF(Audit!#REF!=10,Audit!#REF!,"") &amp; IF(Audit!#REF!&lt;&gt;1,U1154,"")</f>
        <v>#REF!</v>
      </c>
      <c r="BI1154" s="47" t="e">
        <f t="shared" si="537"/>
        <v>#REF!</v>
      </c>
      <c r="BJ1154" s="48" t="str">
        <f t="shared" si="538"/>
        <v/>
      </c>
      <c r="BK1154" s="48" t="str">
        <f t="shared" si="539"/>
        <v/>
      </c>
      <c r="BL1154" s="48" t="str">
        <f t="shared" si="540"/>
        <v/>
      </c>
      <c r="BM1154" s="48" t="str">
        <f t="shared" si="541"/>
        <v/>
      </c>
      <c r="BN1154" s="48" t="str">
        <f t="shared" si="542"/>
        <v/>
      </c>
      <c r="BO1154" s="48" t="str">
        <f t="shared" si="543"/>
        <v/>
      </c>
      <c r="BP1154" s="48" t="str">
        <f t="shared" si="544"/>
        <v/>
      </c>
      <c r="BQ1154" s="48" t="str">
        <f t="shared" si="545"/>
        <v/>
      </c>
      <c r="BR1154" s="48" t="str">
        <f t="shared" si="546"/>
        <v/>
      </c>
      <c r="BS1154" s="48" t="str">
        <f t="shared" si="547"/>
        <v/>
      </c>
      <c r="BT1154" s="48" t="str">
        <f t="shared" si="548"/>
        <v/>
      </c>
      <c r="BU1154" s="48" t="str">
        <f t="shared" si="549"/>
        <v/>
      </c>
    </row>
    <row r="1155" spans="1:73">
      <c r="A1155" s="10" t="e">
        <f>Audit!#REF!</f>
        <v>#REF!</v>
      </c>
      <c r="B1155" s="10" t="e">
        <f t="shared" si="520"/>
        <v>#REF!</v>
      </c>
      <c r="C1155" s="17" t="e">
        <f>VLOOKUP(Audit!#REF!,$V$3:$AE$12,2,FALSE) &amp; VLOOKUP(Audit!#REF!,$V$13:$AE$22,2,FALSE)&amp; IF(Audit!#REF!=10,Audit!#REF!&amp;Audit!#REF!,"")</f>
        <v>#REF!</v>
      </c>
      <c r="D1155" s="17" t="e">
        <f>VLOOKUP(Audit!#REF!,$V$3:$AE$12,3,FALSE) &amp; VLOOKUP(Audit!#REF!,$V$13:$AE$22,3,FALSE) &amp;IF(Audit!#REF!=10,Audit!#REF!&amp;Audit!#REF!,"")</f>
        <v>#REF!</v>
      </c>
      <c r="E1155" s="17" t="e">
        <f>VLOOKUP(Audit!#REF!,$V$3:$AE$12,4,FALSE)&amp; Audit!#REF! &amp; VLOOKUP(Audit!#REF!,$V$13:$AE$22,4,FALSE)&amp; IF(Audit!#REF!=10,Audit!#REF!&amp;Audit!#REF!,"")</f>
        <v>#REF!</v>
      </c>
      <c r="F1155" s="17" t="e">
        <f>VLOOKUP(Audit!#REF!,$V$3:$AE$12,5,FALSE) &amp; VLOOKUP(Audit!#REF!,$V$13:$AE$22,5,FALSE)&amp; IF(Audit!#REF!=10,Audit!#REF!&amp;Audit!#REF!,"")</f>
        <v>#REF!</v>
      </c>
      <c r="G1155" s="17" t="e">
        <f>VLOOKUP(Audit!#REF!,$V$3:$AE$12,6,FALSE) &amp; VLOOKUP(Audit!#REF!,$V$13:$AE$22,6,FALSE)&amp; IF(Audit!#REF!=10,Audit!#REF!&amp;Audit!#REF!,"")</f>
        <v>#REF!</v>
      </c>
      <c r="H1155" s="17" t="e">
        <f>VLOOKUP(Audit!#REF!,$V$3:$AE$12,7,FALSE) &amp; VLOOKUP(Audit!#REF!,$V$13:$AE$22,7,FALSE)&amp;IF(Audit!#REF!=10,Audit!#REF!&amp;Audit!#REF!,"")</f>
        <v>#REF!</v>
      </c>
      <c r="I1155" s="17" t="e">
        <f>VLOOKUP(Audit!#REF!,$V$3:$AE$12,8,FALSE) &amp; Audit!#REF! &amp; VLOOKUP(Audit!#REF!,$V$13:$AE$22,8,FALSE)&amp;IF(Audit!#REF!=10,Audit!#REF!&amp;Audit!#REF!,"")</f>
        <v>#REF!</v>
      </c>
      <c r="J1155" s="17" t="e">
        <f>VLOOKUP(Audit!#REF!,$V$3:$AE$12,9,FALSE) &amp; VLOOKUP(Audit!#REF!,$V$13:$AE$22,9,FALSE) &amp; IF(Audit!#REF!=10,Audit!#REF!&amp;Audit!#REF!,"") &amp; IF(Audit!#REF!&lt;&gt;1,U1155,"")</f>
        <v>#REF!</v>
      </c>
      <c r="K1155" s="17" t="e">
        <f>VLOOKUP(Audit!#REF!,$V$3:$AE$12,10,FALSE) &amp; Audit!#REF! &amp; VLOOKUP(Audit!#REF!,$V$13:$AE$22,10,FALSE) &amp; IF(Audit!#REF!=10,Audit!#REF!&amp;Audit!#REF!,"") &amp; IF(Audit!#REF!&lt;&gt;1,U1155,"")</f>
        <v>#REF!</v>
      </c>
      <c r="L1155" s="10" t="e">
        <f>Audit!#REF!</f>
        <v>#REF!</v>
      </c>
      <c r="M1155" s="10" t="e">
        <f t="shared" si="521"/>
        <v>#REF!</v>
      </c>
      <c r="N1155" s="10" t="e">
        <f t="shared" si="522"/>
        <v>#REF!</v>
      </c>
      <c r="O1155" s="10" t="e">
        <f t="shared" si="523"/>
        <v>#REF!</v>
      </c>
      <c r="P1155" s="10" t="e">
        <f t="shared" si="524"/>
        <v>#REF!</v>
      </c>
      <c r="Q1155" s="10" t="e">
        <f t="shared" si="525"/>
        <v>#REF!</v>
      </c>
      <c r="R1155" s="10" t="e">
        <f t="shared" si="526"/>
        <v>#REF!</v>
      </c>
      <c r="S1155" s="10" t="e">
        <f t="shared" si="527"/>
        <v>#REF!</v>
      </c>
      <c r="T1155" s="10" t="e">
        <f t="shared" si="528"/>
        <v>#REF!</v>
      </c>
      <c r="U1155" s="17" t="e">
        <f>IF(Audit!#REF!="","",VLOOKUP(Audit!#REF!,$W$26:$X$35,2,FALSE)) &amp; Audit!#REF! &amp; IF(Audit!#REF!="","",IF(Audit!#REF!&lt;=1.4,VLOOKUP(Audit!#REF!,$W$38:X1200,2,FALSE),VLOOKUP(Audit!#REF!,$W$51:$X$61,2,FALSE))) &amp; IF(Audit!#REF!="","",VLOOKUP(Audit!#REF!,$Y$26:$Z$35,2,FALSE) &amp; Audit!#REF! &amp; IF(Audit!#REF!="","",IF(Audit!#REF!&lt;=1.4,VLOOKUP(Audit!#REF!,$Y$38:$Z$48,2,FALSE),VLOOKUP(Audit!#REF!,$Y$51:$Z$61,2,FALSE))))</f>
        <v>#REF!</v>
      </c>
      <c r="V1155" s="21"/>
      <c r="AH1155" s="49" t="e">
        <f>Audit!#REF!</f>
        <v>#REF!</v>
      </c>
      <c r="AI1155" s="50" t="e">
        <f>VLOOKUP(Audit!#REF!,$V$3:$AE$12,2,FALSE)&amp; IF(Audit!#REF!=10,Audit!#REF!,"")</f>
        <v>#REF!</v>
      </c>
      <c r="AJ1155" s="50" t="e">
        <f>VLOOKUP(Audit!#REF!,$V$13:$AE$22,2,FALSE)&amp; IF(Audit!#REF!=10,Audit!#REF!,"")</f>
        <v>#REF!</v>
      </c>
      <c r="AK1155" s="47" t="e">
        <f t="shared" si="529"/>
        <v>#REF!</v>
      </c>
      <c r="AL1155" s="50" t="e">
        <f>VLOOKUP(Audit!#REF!,$V$3:$AE$12,3,FALSE)&amp; IF(Audit!#REF!=10,Audit!#REF!,"")</f>
        <v>#REF!</v>
      </c>
      <c r="AM1155" s="50" t="e">
        <f>VLOOKUP(Audit!#REF!,$V$13:$AE$22,3,FALSE)&amp; IF(Audit!#REF!=10,Audit!#REF!,"")</f>
        <v>#REF!</v>
      </c>
      <c r="AN1155" s="47" t="e">
        <f t="shared" si="530"/>
        <v>#REF!</v>
      </c>
      <c r="AO1155" s="50" t="e">
        <f>VLOOKUP(Audit!#REF!,$V$3:$AE$12,4,FALSE) &amp;  Audit!#REF! &amp; IF(Audit!#REF!=10,Audit!#REF!,"")</f>
        <v>#REF!</v>
      </c>
      <c r="AP1155" s="50" t="e">
        <f>VLOOKUP(Audit!#REF!,$V$13:$AE$22,4,FALSE)&amp; IF(Audit!#REF!=10,Audit!#REF!,"")</f>
        <v>#REF!</v>
      </c>
      <c r="AQ1155" s="47" t="e">
        <f t="shared" si="531"/>
        <v>#REF!</v>
      </c>
      <c r="AR1155" s="50" t="e">
        <f>VLOOKUP(Audit!#REF!,$V$3:$AE$12,5,FALSE)&amp; IF(Audit!#REF!=10,Audit!#REF!,"")</f>
        <v>#REF!</v>
      </c>
      <c r="AS1155" s="50" t="e">
        <f>VLOOKUP(Audit!#REF!,$V$13:$AE$22,5,FALSE)&amp; IF(Audit!#REF!=10,Audit!#REF!,"")</f>
        <v>#REF!</v>
      </c>
      <c r="AT1155" s="47" t="e">
        <f t="shared" si="532"/>
        <v>#REF!</v>
      </c>
      <c r="AU1155" s="50" t="e">
        <f>VLOOKUP(Audit!#REF!,$V$3:$AE$12,6,FALSE)&amp; IF(Audit!#REF!=10,Audit!#REF!,"")</f>
        <v>#REF!</v>
      </c>
      <c r="AV1155" s="50" t="e">
        <f>VLOOKUP(Audit!#REF!,$V$13:$AE$22,6,FALSE)&amp; IF(Audit!#REF!=10,Audit!#REF!,"")</f>
        <v>#REF!</v>
      </c>
      <c r="AW1155" s="47" t="e">
        <f t="shared" si="533"/>
        <v>#REF!</v>
      </c>
      <c r="AX1155" s="50" t="e">
        <f>VLOOKUP(Audit!#REF!,$V$3:$AE$12,7,FALSE)&amp; IF(Audit!#REF!=10,Audit!#REF!,"")</f>
        <v>#REF!</v>
      </c>
      <c r="AY1155" s="50" t="e">
        <f>VLOOKUP(Audit!#REF!,$V$13:$AE$22,7,FALSE) &amp; IF(Audit!#REF!=10,Audit!#REF!,"")</f>
        <v>#REF!</v>
      </c>
      <c r="AZ1155" s="47" t="e">
        <f t="shared" si="534"/>
        <v>#REF!</v>
      </c>
      <c r="BA1155" s="50" t="e">
        <f>VLOOKUP(Audit!#REF!,$V$3:$AE$12,8,FALSE)&amp; Audit!#REF! &amp; IF(Audit!#REF!=10,Audit!#REF!,"")</f>
        <v>#REF!</v>
      </c>
      <c r="BB1155" s="50" t="e">
        <f>VLOOKUP(Audit!#REF!,$V$13:$AE$22,8,FALSE) &amp; IF(Audit!#REF!=10,Audit!#REF!,"")</f>
        <v>#REF!</v>
      </c>
      <c r="BC1155" s="47" t="e">
        <f t="shared" si="535"/>
        <v>#REF!</v>
      </c>
      <c r="BD1155" s="50" t="e">
        <f>VLOOKUP(Audit!#REF!,$V$3:$AE$12,9,FALSE)&amp; IF(Audit!#REF!=10,Audit!#REF!,"")</f>
        <v>#REF!</v>
      </c>
      <c r="BE1155" s="50" t="e">
        <f>VLOOKUP(Audit!#REF!,$V$13:$AE$22,9,FALSE) &amp; IF(Audit!#REF!=10,Audit!#REF!,"") &amp; IF(Audit!#REF!&lt;&gt;1,U1155,"")</f>
        <v>#REF!</v>
      </c>
      <c r="BF1155" s="47" t="e">
        <f t="shared" si="536"/>
        <v>#REF!</v>
      </c>
      <c r="BG1155" s="50" t="e">
        <f>VLOOKUP(Audit!#REF!,$V$3:$AE$12,10,FALSE) &amp; Audit!#REF! &amp; IF(Audit!#REF!=10,Audit!#REF!,"")</f>
        <v>#REF!</v>
      </c>
      <c r="BH1155" s="50" t="e">
        <f>VLOOKUP(Audit!#REF!,$V$13:$AE$22,10,FALSE) &amp; IF(Audit!#REF!=10,Audit!#REF!,"") &amp; IF(Audit!#REF!&lt;&gt;1,U1155,"")</f>
        <v>#REF!</v>
      </c>
      <c r="BI1155" s="47" t="e">
        <f t="shared" si="537"/>
        <v>#REF!</v>
      </c>
      <c r="BJ1155" s="48" t="str">
        <f t="shared" si="538"/>
        <v/>
      </c>
      <c r="BK1155" s="48" t="str">
        <f t="shared" si="539"/>
        <v/>
      </c>
      <c r="BL1155" s="48" t="str">
        <f t="shared" si="540"/>
        <v/>
      </c>
      <c r="BM1155" s="48" t="str">
        <f t="shared" si="541"/>
        <v/>
      </c>
      <c r="BN1155" s="48" t="str">
        <f t="shared" si="542"/>
        <v/>
      </c>
      <c r="BO1155" s="48" t="str">
        <f t="shared" si="543"/>
        <v/>
      </c>
      <c r="BP1155" s="48" t="str">
        <f t="shared" si="544"/>
        <v/>
      </c>
      <c r="BQ1155" s="48" t="str">
        <f t="shared" si="545"/>
        <v/>
      </c>
      <c r="BR1155" s="48" t="str">
        <f t="shared" si="546"/>
        <v/>
      </c>
      <c r="BS1155" s="48" t="str">
        <f t="shared" si="547"/>
        <v/>
      </c>
      <c r="BT1155" s="48" t="str">
        <f t="shared" si="548"/>
        <v/>
      </c>
      <c r="BU1155" s="48" t="str">
        <f t="shared" si="549"/>
        <v/>
      </c>
    </row>
    <row r="1156" spans="1:73">
      <c r="A1156" s="10" t="e">
        <f>Audit!#REF!</f>
        <v>#REF!</v>
      </c>
      <c r="B1156" s="10" t="e">
        <f t="shared" ref="B1156:B1219" si="550">CONCATENATE(C1156&amp;M1156&amp;D1156&amp;N1156&amp;E1156&amp;O1156&amp;F1156&amp;P1156&amp;G1156&amp;Q1156&amp;H1156&amp;R1156&amp;I1156&amp;S1156&amp;J1156&amp;T1156&amp;K1156)</f>
        <v>#REF!</v>
      </c>
      <c r="C1156" s="17" t="e">
        <f>VLOOKUP(Audit!#REF!,$V$3:$AE$12,2,FALSE) &amp; VLOOKUP(Audit!#REF!,$V$13:$AE$22,2,FALSE)&amp; IF(Audit!#REF!=10,Audit!#REF!&amp;Audit!#REF!,"")</f>
        <v>#REF!</v>
      </c>
      <c r="D1156" s="17" t="e">
        <f>VLOOKUP(Audit!#REF!,$V$3:$AE$12,3,FALSE) &amp; VLOOKUP(Audit!#REF!,$V$13:$AE$22,3,FALSE) &amp;IF(Audit!#REF!=10,Audit!#REF!&amp;Audit!#REF!,"")</f>
        <v>#REF!</v>
      </c>
      <c r="E1156" s="17" t="e">
        <f>VLOOKUP(Audit!#REF!,$V$3:$AE$12,4,FALSE)&amp; Audit!#REF! &amp; VLOOKUP(Audit!#REF!,$V$13:$AE$22,4,FALSE)&amp; IF(Audit!#REF!=10,Audit!#REF!&amp;Audit!#REF!,"")</f>
        <v>#REF!</v>
      </c>
      <c r="F1156" s="17" t="e">
        <f>VLOOKUP(Audit!#REF!,$V$3:$AE$12,5,FALSE) &amp; VLOOKUP(Audit!#REF!,$V$13:$AE$22,5,FALSE)&amp; IF(Audit!#REF!=10,Audit!#REF!&amp;Audit!#REF!,"")</f>
        <v>#REF!</v>
      </c>
      <c r="G1156" s="17" t="e">
        <f>VLOOKUP(Audit!#REF!,$V$3:$AE$12,6,FALSE) &amp; VLOOKUP(Audit!#REF!,$V$13:$AE$22,6,FALSE)&amp; IF(Audit!#REF!=10,Audit!#REF!&amp;Audit!#REF!,"")</f>
        <v>#REF!</v>
      </c>
      <c r="H1156" s="17" t="e">
        <f>VLOOKUP(Audit!#REF!,$V$3:$AE$12,7,FALSE) &amp; VLOOKUP(Audit!#REF!,$V$13:$AE$22,7,FALSE)&amp;IF(Audit!#REF!=10,Audit!#REF!&amp;Audit!#REF!,"")</f>
        <v>#REF!</v>
      </c>
      <c r="I1156" s="17" t="e">
        <f>VLOOKUP(Audit!#REF!,$V$3:$AE$12,8,FALSE) &amp; Audit!#REF! &amp; VLOOKUP(Audit!#REF!,$V$13:$AE$22,8,FALSE)&amp;IF(Audit!#REF!=10,Audit!#REF!&amp;Audit!#REF!,"")</f>
        <v>#REF!</v>
      </c>
      <c r="J1156" s="17" t="e">
        <f>VLOOKUP(Audit!#REF!,$V$3:$AE$12,9,FALSE) &amp; VLOOKUP(Audit!#REF!,$V$13:$AE$22,9,FALSE) &amp; IF(Audit!#REF!=10,Audit!#REF!&amp;Audit!#REF!,"") &amp; IF(Audit!#REF!&lt;&gt;1,U1156,"")</f>
        <v>#REF!</v>
      </c>
      <c r="K1156" s="17" t="e">
        <f>VLOOKUP(Audit!#REF!,$V$3:$AE$12,10,FALSE) &amp; Audit!#REF! &amp; VLOOKUP(Audit!#REF!,$V$13:$AE$22,10,FALSE) &amp; IF(Audit!#REF!=10,Audit!#REF!&amp;Audit!#REF!,"") &amp; IF(Audit!#REF!&lt;&gt;1,U1156,"")</f>
        <v>#REF!</v>
      </c>
      <c r="L1156" s="10" t="e">
        <f>Audit!#REF!</f>
        <v>#REF!</v>
      </c>
      <c r="M1156" s="10" t="e">
        <f t="shared" ref="M1156:M1219" si="551">IF(C1156="","",IF(D1156&lt;&gt;"",$W$23,IF(E1156&lt;&gt;"",$W$23,IF(F1156&lt;&gt;"",$W$23,IF(G1156&lt;&gt;"",$W$23,IF(H1156&lt;&gt;"",$W$23,IF(I1156&lt;&gt;"",$W$23,IF(J1156&lt;&gt;"",$W$23,IF(K1156&lt;&gt;"",$W$23,"")))))))))</f>
        <v>#REF!</v>
      </c>
      <c r="N1156" s="10" t="e">
        <f t="shared" ref="N1156:N1219" si="552">IF(D1156="","",IF(E1156&lt;&gt;"",$W$23,IF(F1156&lt;&gt;"",$W$23,IF(G1156&lt;&gt;"",$W$23,IF(H1156&lt;&gt;"",$W$23,IF(I1156&lt;&gt;"",$W$23,IF(J1156&lt;&gt;"",$W$23,IF(K1156&lt;&gt;"",$W$23,""))))))))</f>
        <v>#REF!</v>
      </c>
      <c r="O1156" s="10" t="e">
        <f t="shared" ref="O1156:O1219" si="553">IF(E1156="","",IF(F1156&lt;&gt;"",$W$23,IF(G1156&lt;&gt;"",$W$23,IF(H1156&lt;&gt;"",$W$23,IF(I1156&lt;&gt;"",$W$23,IF(J1156&lt;&gt;"",$W$23,IF(K1156&lt;&gt;"",$W$23,"")))))))</f>
        <v>#REF!</v>
      </c>
      <c r="P1156" s="10" t="e">
        <f t="shared" ref="P1156:P1219" si="554">IF(F1156="","",IF(G1156&lt;&gt;"",$W$23,IF(H1156&lt;&gt;"",$W$23,IF(I1156&lt;&gt;"",$W$23,IF(J1156&lt;&gt;"",$W$23,IF(K1156&lt;&gt;"",$W$23,""))))))</f>
        <v>#REF!</v>
      </c>
      <c r="Q1156" s="10" t="e">
        <f t="shared" ref="Q1156:Q1219" si="555">IF(G1156="","",IF(H1156&lt;&gt;"",$W$23,IF(I1156&lt;&gt;"",$W$23,IF(J1156&lt;&gt;"",$W$23,IF(K1156&lt;&gt;"",$W$23,"")))))</f>
        <v>#REF!</v>
      </c>
      <c r="R1156" s="10" t="e">
        <f t="shared" ref="R1156:R1219" si="556">IF(H1156="","",IF(I1156&lt;&gt;"",$W$23,IF(J1156&lt;&gt;"",$W$23,IF(K1156&lt;&gt;"",$W$23,""))))</f>
        <v>#REF!</v>
      </c>
      <c r="S1156" s="10" t="e">
        <f t="shared" ref="S1156:S1219" si="557">IF(I1156="","",IF(J1156&lt;&gt;"",$W$23,IF(K1156&lt;&gt;"",$W$23,"")))</f>
        <v>#REF!</v>
      </c>
      <c r="T1156" s="10" t="e">
        <f t="shared" ref="T1156:T1219" si="558">IF(J1156="","",IF(K1156&lt;&gt;"",$W$23,""))</f>
        <v>#REF!</v>
      </c>
      <c r="U1156" s="17" t="e">
        <f>IF(Audit!#REF!="","",VLOOKUP(Audit!#REF!,$W$26:$X$35,2,FALSE)) &amp; Audit!#REF! &amp; IF(Audit!#REF!="","",IF(Audit!#REF!&lt;=1.4,VLOOKUP(Audit!#REF!,$W$38:X1201,2,FALSE),VLOOKUP(Audit!#REF!,$W$51:$X$61,2,FALSE))) &amp; IF(Audit!#REF!="","",VLOOKUP(Audit!#REF!,$Y$26:$Z$35,2,FALSE) &amp; Audit!#REF! &amp; IF(Audit!#REF!="","",IF(Audit!#REF!&lt;=1.4,VLOOKUP(Audit!#REF!,$Y$38:$Z$48,2,FALSE),VLOOKUP(Audit!#REF!,$Y$51:$Z$61,2,FALSE))))</f>
        <v>#REF!</v>
      </c>
      <c r="V1156" s="21"/>
      <c r="AH1156" s="49" t="e">
        <f>Audit!#REF!</f>
        <v>#REF!</v>
      </c>
      <c r="AI1156" s="50" t="e">
        <f>VLOOKUP(Audit!#REF!,$V$3:$AE$12,2,FALSE)&amp; IF(Audit!#REF!=10,Audit!#REF!,"")</f>
        <v>#REF!</v>
      </c>
      <c r="AJ1156" s="50" t="e">
        <f>VLOOKUP(Audit!#REF!,$V$13:$AE$22,2,FALSE)&amp; IF(Audit!#REF!=10,Audit!#REF!,"")</f>
        <v>#REF!</v>
      </c>
      <c r="AK1156" s="47" t="e">
        <f t="shared" ref="AK1156:AK1219" si="559">IF(AI1156="","",COUNTIF(AI1156," •*"))</f>
        <v>#REF!</v>
      </c>
      <c r="AL1156" s="50" t="e">
        <f>VLOOKUP(Audit!#REF!,$V$3:$AE$12,3,FALSE)&amp; IF(Audit!#REF!=10,Audit!#REF!,"")</f>
        <v>#REF!</v>
      </c>
      <c r="AM1156" s="50" t="e">
        <f>VLOOKUP(Audit!#REF!,$V$13:$AE$22,3,FALSE)&amp; IF(Audit!#REF!=10,Audit!#REF!,"")</f>
        <v>#REF!</v>
      </c>
      <c r="AN1156" s="47" t="e">
        <f t="shared" ref="AN1156:AN1219" si="560">IF(AL1156="","",COUNTIF(AL1156," •*") + COUNTIF(AI1156," •*"))</f>
        <v>#REF!</v>
      </c>
      <c r="AO1156" s="50" t="e">
        <f>VLOOKUP(Audit!#REF!,$V$3:$AE$12,4,FALSE) &amp;  Audit!#REF! &amp; IF(Audit!#REF!=10,Audit!#REF!,"")</f>
        <v>#REF!</v>
      </c>
      <c r="AP1156" s="50" t="e">
        <f>VLOOKUP(Audit!#REF!,$V$13:$AE$22,4,FALSE)&amp; IF(Audit!#REF!=10,Audit!#REF!,"")</f>
        <v>#REF!</v>
      </c>
      <c r="AQ1156" s="47" t="e">
        <f t="shared" ref="AQ1156:AQ1219" si="561">IF(AO1156="","",COUNTIF(AI1156," •*")+COUNTIF(AL1156," •*")+COUNTIF(AO1156," •*"))</f>
        <v>#REF!</v>
      </c>
      <c r="AR1156" s="50" t="e">
        <f>VLOOKUP(Audit!#REF!,$V$3:$AE$12,5,FALSE)&amp; IF(Audit!#REF!=10,Audit!#REF!,"")</f>
        <v>#REF!</v>
      </c>
      <c r="AS1156" s="50" t="e">
        <f>VLOOKUP(Audit!#REF!,$V$13:$AE$22,5,FALSE)&amp; IF(Audit!#REF!=10,Audit!#REF!,"")</f>
        <v>#REF!</v>
      </c>
      <c r="AT1156" s="47" t="e">
        <f t="shared" ref="AT1156:AT1219" si="562">IF(AR1156="","",COUNTIF(AI1156," •*")+COUNTIF(AL1156," •*")+COUNTIF(AO1156," •*")+COUNTIF(AR1156," •*"))</f>
        <v>#REF!</v>
      </c>
      <c r="AU1156" s="50" t="e">
        <f>VLOOKUP(Audit!#REF!,$V$3:$AE$12,6,FALSE)&amp; IF(Audit!#REF!=10,Audit!#REF!,"")</f>
        <v>#REF!</v>
      </c>
      <c r="AV1156" s="50" t="e">
        <f>VLOOKUP(Audit!#REF!,$V$13:$AE$22,6,FALSE)&amp; IF(Audit!#REF!=10,Audit!#REF!,"")</f>
        <v>#REF!</v>
      </c>
      <c r="AW1156" s="47" t="e">
        <f t="shared" ref="AW1156:AW1219" si="563">IF(AU1156="","",COUNTIF(AI1156," •*")+COUNTIF(AL1156," •*")+COUNTIF(AO1156," •*")+COUNTIF(AR1156," •*")+COUNTIF(AU1156," •*"))</f>
        <v>#REF!</v>
      </c>
      <c r="AX1156" s="50" t="e">
        <f>VLOOKUP(Audit!#REF!,$V$3:$AE$12,7,FALSE)&amp; IF(Audit!#REF!=10,Audit!#REF!,"")</f>
        <v>#REF!</v>
      </c>
      <c r="AY1156" s="50" t="e">
        <f>VLOOKUP(Audit!#REF!,$V$13:$AE$22,7,FALSE) &amp; IF(Audit!#REF!=10,Audit!#REF!,"")</f>
        <v>#REF!</v>
      </c>
      <c r="AZ1156" s="47" t="e">
        <f t="shared" ref="AZ1156:AZ1219" si="564">IF(AX1156="","",COUNTIF(AI1156," •*")+COUNTIF(AL1156," •*")+COUNTIF(AO1156," •*")+COUNTIF(AR1156," •*")+COUNTIF(AU1156," •*")+COUNTIF(AX1156," •*"))</f>
        <v>#REF!</v>
      </c>
      <c r="BA1156" s="50" t="e">
        <f>VLOOKUP(Audit!#REF!,$V$3:$AE$12,8,FALSE)&amp; Audit!#REF! &amp; IF(Audit!#REF!=10,Audit!#REF!,"")</f>
        <v>#REF!</v>
      </c>
      <c r="BB1156" s="50" t="e">
        <f>VLOOKUP(Audit!#REF!,$V$13:$AE$22,8,FALSE) &amp; IF(Audit!#REF!=10,Audit!#REF!,"")</f>
        <v>#REF!</v>
      </c>
      <c r="BC1156" s="47" t="e">
        <f t="shared" ref="BC1156:BC1219" si="565">IF(BA1156="","",COUNTIF(AI1156," •*")+COUNTIF(AL1156," •*")+COUNTIF(AO1156," •*")+COUNTIF(AR1156," •*")+COUNTIF(AU1156," •*")+COUNTIF(AX1156," •*")+COUNTIF(BA1156," •*"))</f>
        <v>#REF!</v>
      </c>
      <c r="BD1156" s="50" t="e">
        <f>VLOOKUP(Audit!#REF!,$V$3:$AE$12,9,FALSE)&amp; IF(Audit!#REF!=10,Audit!#REF!,"")</f>
        <v>#REF!</v>
      </c>
      <c r="BE1156" s="50" t="e">
        <f>VLOOKUP(Audit!#REF!,$V$13:$AE$22,9,FALSE) &amp; IF(Audit!#REF!=10,Audit!#REF!,"") &amp; IF(Audit!#REF!&lt;&gt;1,U1156,"")</f>
        <v>#REF!</v>
      </c>
      <c r="BF1156" s="47" t="e">
        <f t="shared" ref="BF1156:BF1219" si="566">IF(BD1156="","",COUNTIF(AI1156," •*")+COUNTIF(AL1156," •*")+COUNTIF(AO1156," •*")+COUNTIF(AR1156," •*")+COUNTIF(AU1156," •*")+COUNTIF(AX1156," •*")+COUNTIF(BA1156," •*")+COUNTIF(BD1156," •*"))</f>
        <v>#REF!</v>
      </c>
      <c r="BG1156" s="50" t="e">
        <f>VLOOKUP(Audit!#REF!,$V$3:$AE$12,10,FALSE) &amp; Audit!#REF! &amp; IF(Audit!#REF!=10,Audit!#REF!,"")</f>
        <v>#REF!</v>
      </c>
      <c r="BH1156" s="50" t="e">
        <f>VLOOKUP(Audit!#REF!,$V$13:$AE$22,10,FALSE) &amp; IF(Audit!#REF!=10,Audit!#REF!,"") &amp; IF(Audit!#REF!&lt;&gt;1,U1156,"")</f>
        <v>#REF!</v>
      </c>
      <c r="BI1156" s="47" t="e">
        <f t="shared" ref="BI1156:BI1219" si="567">IF(BG1156="","",COUNTIF(AI1156," •*")+COUNTIF(AL1156," •*")+COUNTIF(AO1156," •*")+COUNTIF(AR1156," •*")+COUNTIF(AU1156," •*")+COUNTIF(AX1156," •*")+COUNTIF(BA1156," •*")+COUNTIF(BD1156," •*")+COUNTIF(BG1156," •*"))</f>
        <v>#REF!</v>
      </c>
      <c r="BJ1156" s="48" t="str">
        <f t="shared" ref="BJ1156:BJ1219" si="568">IFERROR(INDEX(AI1156:BH1156,MATCH(1,AK1156:BI1156,0)),"")</f>
        <v/>
      </c>
      <c r="BK1156" s="48" t="str">
        <f t="shared" ref="BK1156:BK1219" si="569">IFERROR(INDEX(AJ1156:BH1156,MATCH(1,AK1156:BI1156,0)),"")</f>
        <v/>
      </c>
      <c r="BL1156" s="48" t="str">
        <f t="shared" ref="BL1156:BL1219" si="570">IFERROR(INDEX(AI1156:BH1156,MATCH(2,AK1156:BI1156,0)),"")</f>
        <v/>
      </c>
      <c r="BM1156" s="48" t="str">
        <f t="shared" ref="BM1156:BM1219" si="571">IFERROR(INDEX(AJ1156:BH1156,MATCH(2,AK1156:BI1156,0)),"")</f>
        <v/>
      </c>
      <c r="BN1156" s="48" t="str">
        <f t="shared" ref="BN1156:BN1219" si="572">IFERROR(INDEX(AI1156:BH1156,MATCH(3,AK1156:BI1156,0)),"")</f>
        <v/>
      </c>
      <c r="BO1156" s="48" t="str">
        <f t="shared" ref="BO1156:BO1219" si="573">IFERROR(INDEX(AJ1156:BH1156,MATCH(3,AK1156:BI1156,0)),"")</f>
        <v/>
      </c>
      <c r="BP1156" s="48" t="str">
        <f t="shared" ref="BP1156:BP1219" si="574">IFERROR(INDEX(AI1156:BH1156,MATCH(4,AK1156:BI1156,0)),"")</f>
        <v/>
      </c>
      <c r="BQ1156" s="48" t="str">
        <f t="shared" ref="BQ1156:BQ1219" si="575">IFERROR(INDEX(AJ1156:BH1156,MATCH(4,AK1156:BI1156,0)),"")</f>
        <v/>
      </c>
      <c r="BR1156" s="48" t="str">
        <f t="shared" ref="BR1156:BR1219" si="576">IFERROR(INDEX(AI1156:BH1156,MATCH(5,AK1156:BI1156,0)),"")</f>
        <v/>
      </c>
      <c r="BS1156" s="48" t="str">
        <f t="shared" ref="BS1156:BS1219" si="577">IFERROR(INDEX(AJ1156:BH1156,MATCH(5,AK1156:BI1156,0)),"")</f>
        <v/>
      </c>
      <c r="BT1156" s="48" t="str">
        <f t="shared" ref="BT1156:BT1219" si="578">IFERROR(INDEX(AI1156:BH1156,MATCH(6,AK1156:BI1156,0)),"")</f>
        <v/>
      </c>
      <c r="BU1156" s="48" t="str">
        <f t="shared" ref="BU1156:BU1219" si="579">IFERROR(INDEX(AJ1156:BH1156,MATCH(6,AK1156:BI1156,0)),"")</f>
        <v/>
      </c>
    </row>
    <row r="1157" spans="1:73">
      <c r="A1157" s="10" t="e">
        <f>Audit!#REF!</f>
        <v>#REF!</v>
      </c>
      <c r="B1157" s="10" t="e">
        <f t="shared" si="550"/>
        <v>#REF!</v>
      </c>
      <c r="C1157" s="17" t="e">
        <f>VLOOKUP(Audit!#REF!,$V$3:$AE$12,2,FALSE) &amp; VLOOKUP(Audit!#REF!,$V$13:$AE$22,2,FALSE)&amp; IF(Audit!#REF!=10,Audit!#REF!&amp;Audit!#REF!,"")</f>
        <v>#REF!</v>
      </c>
      <c r="D1157" s="17" t="e">
        <f>VLOOKUP(Audit!#REF!,$V$3:$AE$12,3,FALSE) &amp; VLOOKUP(Audit!#REF!,$V$13:$AE$22,3,FALSE) &amp;IF(Audit!#REF!=10,Audit!#REF!&amp;Audit!#REF!,"")</f>
        <v>#REF!</v>
      </c>
      <c r="E1157" s="17" t="e">
        <f>VLOOKUP(Audit!#REF!,$V$3:$AE$12,4,FALSE)&amp; Audit!#REF! &amp; VLOOKUP(Audit!#REF!,$V$13:$AE$22,4,FALSE)&amp; IF(Audit!#REF!=10,Audit!#REF!&amp;Audit!#REF!,"")</f>
        <v>#REF!</v>
      </c>
      <c r="F1157" s="17" t="e">
        <f>VLOOKUP(Audit!#REF!,$V$3:$AE$12,5,FALSE) &amp; VLOOKUP(Audit!#REF!,$V$13:$AE$22,5,FALSE)&amp; IF(Audit!#REF!=10,Audit!#REF!&amp;Audit!#REF!,"")</f>
        <v>#REF!</v>
      </c>
      <c r="G1157" s="17" t="e">
        <f>VLOOKUP(Audit!#REF!,$V$3:$AE$12,6,FALSE) &amp; VLOOKUP(Audit!#REF!,$V$13:$AE$22,6,FALSE)&amp; IF(Audit!#REF!=10,Audit!#REF!&amp;Audit!#REF!,"")</f>
        <v>#REF!</v>
      </c>
      <c r="H1157" s="17" t="e">
        <f>VLOOKUP(Audit!#REF!,$V$3:$AE$12,7,FALSE) &amp; VLOOKUP(Audit!#REF!,$V$13:$AE$22,7,FALSE)&amp;IF(Audit!#REF!=10,Audit!#REF!&amp;Audit!#REF!,"")</f>
        <v>#REF!</v>
      </c>
      <c r="I1157" s="17" t="e">
        <f>VLOOKUP(Audit!#REF!,$V$3:$AE$12,8,FALSE) &amp; Audit!#REF! &amp; VLOOKUP(Audit!#REF!,$V$13:$AE$22,8,FALSE)&amp;IF(Audit!#REF!=10,Audit!#REF!&amp;Audit!#REF!,"")</f>
        <v>#REF!</v>
      </c>
      <c r="J1157" s="17" t="e">
        <f>VLOOKUP(Audit!#REF!,$V$3:$AE$12,9,FALSE) &amp; VLOOKUP(Audit!#REF!,$V$13:$AE$22,9,FALSE) &amp; IF(Audit!#REF!=10,Audit!#REF!&amp;Audit!#REF!,"") &amp; IF(Audit!#REF!&lt;&gt;1,U1157,"")</f>
        <v>#REF!</v>
      </c>
      <c r="K1157" s="17" t="e">
        <f>VLOOKUP(Audit!#REF!,$V$3:$AE$12,10,FALSE) &amp; Audit!#REF! &amp; VLOOKUP(Audit!#REF!,$V$13:$AE$22,10,FALSE) &amp; IF(Audit!#REF!=10,Audit!#REF!&amp;Audit!#REF!,"") &amp; IF(Audit!#REF!&lt;&gt;1,U1157,"")</f>
        <v>#REF!</v>
      </c>
      <c r="L1157" s="10" t="e">
        <f>Audit!#REF!</f>
        <v>#REF!</v>
      </c>
      <c r="M1157" s="10" t="e">
        <f t="shared" si="551"/>
        <v>#REF!</v>
      </c>
      <c r="N1157" s="10" t="e">
        <f t="shared" si="552"/>
        <v>#REF!</v>
      </c>
      <c r="O1157" s="10" t="e">
        <f t="shared" si="553"/>
        <v>#REF!</v>
      </c>
      <c r="P1157" s="10" t="e">
        <f t="shared" si="554"/>
        <v>#REF!</v>
      </c>
      <c r="Q1157" s="10" t="e">
        <f t="shared" si="555"/>
        <v>#REF!</v>
      </c>
      <c r="R1157" s="10" t="e">
        <f t="shared" si="556"/>
        <v>#REF!</v>
      </c>
      <c r="S1157" s="10" t="e">
        <f t="shared" si="557"/>
        <v>#REF!</v>
      </c>
      <c r="T1157" s="10" t="e">
        <f t="shared" si="558"/>
        <v>#REF!</v>
      </c>
      <c r="U1157" s="17" t="e">
        <f>IF(Audit!#REF!="","",VLOOKUP(Audit!#REF!,$W$26:$X$35,2,FALSE)) &amp; Audit!#REF! &amp; IF(Audit!#REF!="","",IF(Audit!#REF!&lt;=1.4,VLOOKUP(Audit!#REF!,$W$38:X1202,2,FALSE),VLOOKUP(Audit!#REF!,$W$51:$X$61,2,FALSE))) &amp; IF(Audit!#REF!="","",VLOOKUP(Audit!#REF!,$Y$26:$Z$35,2,FALSE) &amp; Audit!#REF! &amp; IF(Audit!#REF!="","",IF(Audit!#REF!&lt;=1.4,VLOOKUP(Audit!#REF!,$Y$38:$Z$48,2,FALSE),VLOOKUP(Audit!#REF!,$Y$51:$Z$61,2,FALSE))))</f>
        <v>#REF!</v>
      </c>
      <c r="V1157" s="21"/>
      <c r="AH1157" s="49" t="e">
        <f>Audit!#REF!</f>
        <v>#REF!</v>
      </c>
      <c r="AI1157" s="50" t="e">
        <f>VLOOKUP(Audit!#REF!,$V$3:$AE$12,2,FALSE)&amp; IF(Audit!#REF!=10,Audit!#REF!,"")</f>
        <v>#REF!</v>
      </c>
      <c r="AJ1157" s="50" t="e">
        <f>VLOOKUP(Audit!#REF!,$V$13:$AE$22,2,FALSE)&amp; IF(Audit!#REF!=10,Audit!#REF!,"")</f>
        <v>#REF!</v>
      </c>
      <c r="AK1157" s="47" t="e">
        <f t="shared" si="559"/>
        <v>#REF!</v>
      </c>
      <c r="AL1157" s="50" t="e">
        <f>VLOOKUP(Audit!#REF!,$V$3:$AE$12,3,FALSE)&amp; IF(Audit!#REF!=10,Audit!#REF!,"")</f>
        <v>#REF!</v>
      </c>
      <c r="AM1157" s="50" t="e">
        <f>VLOOKUP(Audit!#REF!,$V$13:$AE$22,3,FALSE)&amp; IF(Audit!#REF!=10,Audit!#REF!,"")</f>
        <v>#REF!</v>
      </c>
      <c r="AN1157" s="47" t="e">
        <f t="shared" si="560"/>
        <v>#REF!</v>
      </c>
      <c r="AO1157" s="50" t="e">
        <f>VLOOKUP(Audit!#REF!,$V$3:$AE$12,4,FALSE) &amp;  Audit!#REF! &amp; IF(Audit!#REF!=10,Audit!#REF!,"")</f>
        <v>#REF!</v>
      </c>
      <c r="AP1157" s="50" t="e">
        <f>VLOOKUP(Audit!#REF!,$V$13:$AE$22,4,FALSE)&amp; IF(Audit!#REF!=10,Audit!#REF!,"")</f>
        <v>#REF!</v>
      </c>
      <c r="AQ1157" s="47" t="e">
        <f t="shared" si="561"/>
        <v>#REF!</v>
      </c>
      <c r="AR1157" s="50" t="e">
        <f>VLOOKUP(Audit!#REF!,$V$3:$AE$12,5,FALSE)&amp; IF(Audit!#REF!=10,Audit!#REF!,"")</f>
        <v>#REF!</v>
      </c>
      <c r="AS1157" s="50" t="e">
        <f>VLOOKUP(Audit!#REF!,$V$13:$AE$22,5,FALSE)&amp; IF(Audit!#REF!=10,Audit!#REF!,"")</f>
        <v>#REF!</v>
      </c>
      <c r="AT1157" s="47" t="e">
        <f t="shared" si="562"/>
        <v>#REF!</v>
      </c>
      <c r="AU1157" s="50" t="e">
        <f>VLOOKUP(Audit!#REF!,$V$3:$AE$12,6,FALSE)&amp; IF(Audit!#REF!=10,Audit!#REF!,"")</f>
        <v>#REF!</v>
      </c>
      <c r="AV1157" s="50" t="e">
        <f>VLOOKUP(Audit!#REF!,$V$13:$AE$22,6,FALSE)&amp; IF(Audit!#REF!=10,Audit!#REF!,"")</f>
        <v>#REF!</v>
      </c>
      <c r="AW1157" s="47" t="e">
        <f t="shared" si="563"/>
        <v>#REF!</v>
      </c>
      <c r="AX1157" s="50" t="e">
        <f>VLOOKUP(Audit!#REF!,$V$3:$AE$12,7,FALSE)&amp; IF(Audit!#REF!=10,Audit!#REF!,"")</f>
        <v>#REF!</v>
      </c>
      <c r="AY1157" s="50" t="e">
        <f>VLOOKUP(Audit!#REF!,$V$13:$AE$22,7,FALSE) &amp; IF(Audit!#REF!=10,Audit!#REF!,"")</f>
        <v>#REF!</v>
      </c>
      <c r="AZ1157" s="47" t="e">
        <f t="shared" si="564"/>
        <v>#REF!</v>
      </c>
      <c r="BA1157" s="50" t="e">
        <f>VLOOKUP(Audit!#REF!,$V$3:$AE$12,8,FALSE)&amp; Audit!#REF! &amp; IF(Audit!#REF!=10,Audit!#REF!,"")</f>
        <v>#REF!</v>
      </c>
      <c r="BB1157" s="50" t="e">
        <f>VLOOKUP(Audit!#REF!,$V$13:$AE$22,8,FALSE) &amp; IF(Audit!#REF!=10,Audit!#REF!,"")</f>
        <v>#REF!</v>
      </c>
      <c r="BC1157" s="47" t="e">
        <f t="shared" si="565"/>
        <v>#REF!</v>
      </c>
      <c r="BD1157" s="50" t="e">
        <f>VLOOKUP(Audit!#REF!,$V$3:$AE$12,9,FALSE)&amp; IF(Audit!#REF!=10,Audit!#REF!,"")</f>
        <v>#REF!</v>
      </c>
      <c r="BE1157" s="50" t="e">
        <f>VLOOKUP(Audit!#REF!,$V$13:$AE$22,9,FALSE) &amp; IF(Audit!#REF!=10,Audit!#REF!,"") &amp; IF(Audit!#REF!&lt;&gt;1,U1157,"")</f>
        <v>#REF!</v>
      </c>
      <c r="BF1157" s="47" t="e">
        <f t="shared" si="566"/>
        <v>#REF!</v>
      </c>
      <c r="BG1157" s="50" t="e">
        <f>VLOOKUP(Audit!#REF!,$V$3:$AE$12,10,FALSE) &amp; Audit!#REF! &amp; IF(Audit!#REF!=10,Audit!#REF!,"")</f>
        <v>#REF!</v>
      </c>
      <c r="BH1157" s="50" t="e">
        <f>VLOOKUP(Audit!#REF!,$V$13:$AE$22,10,FALSE) &amp; IF(Audit!#REF!=10,Audit!#REF!,"") &amp; IF(Audit!#REF!&lt;&gt;1,U1157,"")</f>
        <v>#REF!</v>
      </c>
      <c r="BI1157" s="47" t="e">
        <f t="shared" si="567"/>
        <v>#REF!</v>
      </c>
      <c r="BJ1157" s="48" t="str">
        <f t="shared" si="568"/>
        <v/>
      </c>
      <c r="BK1157" s="48" t="str">
        <f t="shared" si="569"/>
        <v/>
      </c>
      <c r="BL1157" s="48" t="str">
        <f t="shared" si="570"/>
        <v/>
      </c>
      <c r="BM1157" s="48" t="str">
        <f t="shared" si="571"/>
        <v/>
      </c>
      <c r="BN1157" s="48" t="str">
        <f t="shared" si="572"/>
        <v/>
      </c>
      <c r="BO1157" s="48" t="str">
        <f t="shared" si="573"/>
        <v/>
      </c>
      <c r="BP1157" s="48" t="str">
        <f t="shared" si="574"/>
        <v/>
      </c>
      <c r="BQ1157" s="48" t="str">
        <f t="shared" si="575"/>
        <v/>
      </c>
      <c r="BR1157" s="48" t="str">
        <f t="shared" si="576"/>
        <v/>
      </c>
      <c r="BS1157" s="48" t="str">
        <f t="shared" si="577"/>
        <v/>
      </c>
      <c r="BT1157" s="48" t="str">
        <f t="shared" si="578"/>
        <v/>
      </c>
      <c r="BU1157" s="48" t="str">
        <f t="shared" si="579"/>
        <v/>
      </c>
    </row>
    <row r="1158" spans="1:73">
      <c r="A1158" s="10" t="e">
        <f>Audit!#REF!</f>
        <v>#REF!</v>
      </c>
      <c r="B1158" s="10" t="e">
        <f t="shared" si="550"/>
        <v>#REF!</v>
      </c>
      <c r="C1158" s="17" t="e">
        <f>VLOOKUP(Audit!#REF!,$V$3:$AE$12,2,FALSE) &amp; VLOOKUP(Audit!#REF!,$V$13:$AE$22,2,FALSE)&amp; IF(Audit!#REF!=10,Audit!#REF!&amp;Audit!#REF!,"")</f>
        <v>#REF!</v>
      </c>
      <c r="D1158" s="17" t="e">
        <f>VLOOKUP(Audit!#REF!,$V$3:$AE$12,3,FALSE) &amp; VLOOKUP(Audit!#REF!,$V$13:$AE$22,3,FALSE) &amp;IF(Audit!#REF!=10,Audit!#REF!&amp;Audit!#REF!,"")</f>
        <v>#REF!</v>
      </c>
      <c r="E1158" s="17" t="e">
        <f>VLOOKUP(Audit!#REF!,$V$3:$AE$12,4,FALSE)&amp; Audit!#REF! &amp; VLOOKUP(Audit!#REF!,$V$13:$AE$22,4,FALSE)&amp; IF(Audit!#REF!=10,Audit!#REF!&amp;Audit!#REF!,"")</f>
        <v>#REF!</v>
      </c>
      <c r="F1158" s="17" t="e">
        <f>VLOOKUP(Audit!#REF!,$V$3:$AE$12,5,FALSE) &amp; VLOOKUP(Audit!#REF!,$V$13:$AE$22,5,FALSE)&amp; IF(Audit!#REF!=10,Audit!#REF!&amp;Audit!#REF!,"")</f>
        <v>#REF!</v>
      </c>
      <c r="G1158" s="17" t="e">
        <f>VLOOKUP(Audit!#REF!,$V$3:$AE$12,6,FALSE) &amp; VLOOKUP(Audit!#REF!,$V$13:$AE$22,6,FALSE)&amp; IF(Audit!#REF!=10,Audit!#REF!&amp;Audit!#REF!,"")</f>
        <v>#REF!</v>
      </c>
      <c r="H1158" s="17" t="e">
        <f>VLOOKUP(Audit!#REF!,$V$3:$AE$12,7,FALSE) &amp; VLOOKUP(Audit!#REF!,$V$13:$AE$22,7,FALSE)&amp;IF(Audit!#REF!=10,Audit!#REF!&amp;Audit!#REF!,"")</f>
        <v>#REF!</v>
      </c>
      <c r="I1158" s="17" t="e">
        <f>VLOOKUP(Audit!#REF!,$V$3:$AE$12,8,FALSE) &amp; Audit!#REF! &amp; VLOOKUP(Audit!#REF!,$V$13:$AE$22,8,FALSE)&amp;IF(Audit!#REF!=10,Audit!#REF!&amp;Audit!#REF!,"")</f>
        <v>#REF!</v>
      </c>
      <c r="J1158" s="17" t="e">
        <f>VLOOKUP(Audit!#REF!,$V$3:$AE$12,9,FALSE) &amp; VLOOKUP(Audit!#REF!,$V$13:$AE$22,9,FALSE) &amp; IF(Audit!#REF!=10,Audit!#REF!&amp;Audit!#REF!,"") &amp; IF(Audit!#REF!&lt;&gt;1,U1158,"")</f>
        <v>#REF!</v>
      </c>
      <c r="K1158" s="17" t="e">
        <f>VLOOKUP(Audit!#REF!,$V$3:$AE$12,10,FALSE) &amp; Audit!#REF! &amp; VLOOKUP(Audit!#REF!,$V$13:$AE$22,10,FALSE) &amp; IF(Audit!#REF!=10,Audit!#REF!&amp;Audit!#REF!,"") &amp; IF(Audit!#REF!&lt;&gt;1,U1158,"")</f>
        <v>#REF!</v>
      </c>
      <c r="L1158" s="10" t="e">
        <f>Audit!#REF!</f>
        <v>#REF!</v>
      </c>
      <c r="M1158" s="10" t="e">
        <f t="shared" si="551"/>
        <v>#REF!</v>
      </c>
      <c r="N1158" s="10" t="e">
        <f t="shared" si="552"/>
        <v>#REF!</v>
      </c>
      <c r="O1158" s="10" t="e">
        <f t="shared" si="553"/>
        <v>#REF!</v>
      </c>
      <c r="P1158" s="10" t="e">
        <f t="shared" si="554"/>
        <v>#REF!</v>
      </c>
      <c r="Q1158" s="10" t="e">
        <f t="shared" si="555"/>
        <v>#REF!</v>
      </c>
      <c r="R1158" s="10" t="e">
        <f t="shared" si="556"/>
        <v>#REF!</v>
      </c>
      <c r="S1158" s="10" t="e">
        <f t="shared" si="557"/>
        <v>#REF!</v>
      </c>
      <c r="T1158" s="10" t="e">
        <f t="shared" si="558"/>
        <v>#REF!</v>
      </c>
      <c r="U1158" s="17" t="e">
        <f>IF(Audit!#REF!="","",VLOOKUP(Audit!#REF!,$W$26:$X$35,2,FALSE)) &amp; Audit!#REF! &amp; IF(Audit!#REF!="","",IF(Audit!#REF!&lt;=1.4,VLOOKUP(Audit!#REF!,$W$38:X1203,2,FALSE),VLOOKUP(Audit!#REF!,$W$51:$X$61,2,FALSE))) &amp; IF(Audit!#REF!="","",VLOOKUP(Audit!#REF!,$Y$26:$Z$35,2,FALSE) &amp; Audit!#REF! &amp; IF(Audit!#REF!="","",IF(Audit!#REF!&lt;=1.4,VLOOKUP(Audit!#REF!,$Y$38:$Z$48,2,FALSE),VLOOKUP(Audit!#REF!,$Y$51:$Z$61,2,FALSE))))</f>
        <v>#REF!</v>
      </c>
      <c r="V1158" s="21"/>
      <c r="AH1158" s="49" t="e">
        <f>Audit!#REF!</f>
        <v>#REF!</v>
      </c>
      <c r="AI1158" s="50" t="e">
        <f>VLOOKUP(Audit!#REF!,$V$3:$AE$12,2,FALSE)&amp; IF(Audit!#REF!=10,Audit!#REF!,"")</f>
        <v>#REF!</v>
      </c>
      <c r="AJ1158" s="50" t="e">
        <f>VLOOKUP(Audit!#REF!,$V$13:$AE$22,2,FALSE)&amp; IF(Audit!#REF!=10,Audit!#REF!,"")</f>
        <v>#REF!</v>
      </c>
      <c r="AK1158" s="47" t="e">
        <f t="shared" si="559"/>
        <v>#REF!</v>
      </c>
      <c r="AL1158" s="50" t="e">
        <f>VLOOKUP(Audit!#REF!,$V$3:$AE$12,3,FALSE)&amp; IF(Audit!#REF!=10,Audit!#REF!,"")</f>
        <v>#REF!</v>
      </c>
      <c r="AM1158" s="50" t="e">
        <f>VLOOKUP(Audit!#REF!,$V$13:$AE$22,3,FALSE)&amp; IF(Audit!#REF!=10,Audit!#REF!,"")</f>
        <v>#REF!</v>
      </c>
      <c r="AN1158" s="47" t="e">
        <f t="shared" si="560"/>
        <v>#REF!</v>
      </c>
      <c r="AO1158" s="50" t="e">
        <f>VLOOKUP(Audit!#REF!,$V$3:$AE$12,4,FALSE) &amp;  Audit!#REF! &amp; IF(Audit!#REF!=10,Audit!#REF!,"")</f>
        <v>#REF!</v>
      </c>
      <c r="AP1158" s="50" t="e">
        <f>VLOOKUP(Audit!#REF!,$V$13:$AE$22,4,FALSE)&amp; IF(Audit!#REF!=10,Audit!#REF!,"")</f>
        <v>#REF!</v>
      </c>
      <c r="AQ1158" s="47" t="e">
        <f t="shared" si="561"/>
        <v>#REF!</v>
      </c>
      <c r="AR1158" s="50" t="e">
        <f>VLOOKUP(Audit!#REF!,$V$3:$AE$12,5,FALSE)&amp; IF(Audit!#REF!=10,Audit!#REF!,"")</f>
        <v>#REF!</v>
      </c>
      <c r="AS1158" s="50" t="e">
        <f>VLOOKUP(Audit!#REF!,$V$13:$AE$22,5,FALSE)&amp; IF(Audit!#REF!=10,Audit!#REF!,"")</f>
        <v>#REF!</v>
      </c>
      <c r="AT1158" s="47" t="e">
        <f t="shared" si="562"/>
        <v>#REF!</v>
      </c>
      <c r="AU1158" s="50" t="e">
        <f>VLOOKUP(Audit!#REF!,$V$3:$AE$12,6,FALSE)&amp; IF(Audit!#REF!=10,Audit!#REF!,"")</f>
        <v>#REF!</v>
      </c>
      <c r="AV1158" s="50" t="e">
        <f>VLOOKUP(Audit!#REF!,$V$13:$AE$22,6,FALSE)&amp; IF(Audit!#REF!=10,Audit!#REF!,"")</f>
        <v>#REF!</v>
      </c>
      <c r="AW1158" s="47" t="e">
        <f t="shared" si="563"/>
        <v>#REF!</v>
      </c>
      <c r="AX1158" s="50" t="e">
        <f>VLOOKUP(Audit!#REF!,$V$3:$AE$12,7,FALSE)&amp; IF(Audit!#REF!=10,Audit!#REF!,"")</f>
        <v>#REF!</v>
      </c>
      <c r="AY1158" s="50" t="e">
        <f>VLOOKUP(Audit!#REF!,$V$13:$AE$22,7,FALSE) &amp; IF(Audit!#REF!=10,Audit!#REF!,"")</f>
        <v>#REF!</v>
      </c>
      <c r="AZ1158" s="47" t="e">
        <f t="shared" si="564"/>
        <v>#REF!</v>
      </c>
      <c r="BA1158" s="50" t="e">
        <f>VLOOKUP(Audit!#REF!,$V$3:$AE$12,8,FALSE)&amp; Audit!#REF! &amp; IF(Audit!#REF!=10,Audit!#REF!,"")</f>
        <v>#REF!</v>
      </c>
      <c r="BB1158" s="50" t="e">
        <f>VLOOKUP(Audit!#REF!,$V$13:$AE$22,8,FALSE) &amp; IF(Audit!#REF!=10,Audit!#REF!,"")</f>
        <v>#REF!</v>
      </c>
      <c r="BC1158" s="47" t="e">
        <f t="shared" si="565"/>
        <v>#REF!</v>
      </c>
      <c r="BD1158" s="50" t="e">
        <f>VLOOKUP(Audit!#REF!,$V$3:$AE$12,9,FALSE)&amp; IF(Audit!#REF!=10,Audit!#REF!,"")</f>
        <v>#REF!</v>
      </c>
      <c r="BE1158" s="50" t="e">
        <f>VLOOKUP(Audit!#REF!,$V$13:$AE$22,9,FALSE) &amp; IF(Audit!#REF!=10,Audit!#REF!,"") &amp; IF(Audit!#REF!&lt;&gt;1,U1158,"")</f>
        <v>#REF!</v>
      </c>
      <c r="BF1158" s="47" t="e">
        <f t="shared" si="566"/>
        <v>#REF!</v>
      </c>
      <c r="BG1158" s="50" t="e">
        <f>VLOOKUP(Audit!#REF!,$V$3:$AE$12,10,FALSE) &amp; Audit!#REF! &amp; IF(Audit!#REF!=10,Audit!#REF!,"")</f>
        <v>#REF!</v>
      </c>
      <c r="BH1158" s="50" t="e">
        <f>VLOOKUP(Audit!#REF!,$V$13:$AE$22,10,FALSE) &amp; IF(Audit!#REF!=10,Audit!#REF!,"") &amp; IF(Audit!#REF!&lt;&gt;1,U1158,"")</f>
        <v>#REF!</v>
      </c>
      <c r="BI1158" s="47" t="e">
        <f t="shared" si="567"/>
        <v>#REF!</v>
      </c>
      <c r="BJ1158" s="48" t="str">
        <f t="shared" si="568"/>
        <v/>
      </c>
      <c r="BK1158" s="48" t="str">
        <f t="shared" si="569"/>
        <v/>
      </c>
      <c r="BL1158" s="48" t="str">
        <f t="shared" si="570"/>
        <v/>
      </c>
      <c r="BM1158" s="48" t="str">
        <f t="shared" si="571"/>
        <v/>
      </c>
      <c r="BN1158" s="48" t="str">
        <f t="shared" si="572"/>
        <v/>
      </c>
      <c r="BO1158" s="48" t="str">
        <f t="shared" si="573"/>
        <v/>
      </c>
      <c r="BP1158" s="48" t="str">
        <f t="shared" si="574"/>
        <v/>
      </c>
      <c r="BQ1158" s="48" t="str">
        <f t="shared" si="575"/>
        <v/>
      </c>
      <c r="BR1158" s="48" t="str">
        <f t="shared" si="576"/>
        <v/>
      </c>
      <c r="BS1158" s="48" t="str">
        <f t="shared" si="577"/>
        <v/>
      </c>
      <c r="BT1158" s="48" t="str">
        <f t="shared" si="578"/>
        <v/>
      </c>
      <c r="BU1158" s="48" t="str">
        <f t="shared" si="579"/>
        <v/>
      </c>
    </row>
    <row r="1159" spans="1:73">
      <c r="A1159" s="10" t="e">
        <f>Audit!#REF!</f>
        <v>#REF!</v>
      </c>
      <c r="B1159" s="10" t="e">
        <f t="shared" si="550"/>
        <v>#REF!</v>
      </c>
      <c r="C1159" s="17" t="e">
        <f>VLOOKUP(Audit!#REF!,$V$3:$AE$12,2,FALSE) &amp; VLOOKUP(Audit!#REF!,$V$13:$AE$22,2,FALSE)&amp; IF(Audit!#REF!=10,Audit!#REF!&amp;Audit!#REF!,"")</f>
        <v>#REF!</v>
      </c>
      <c r="D1159" s="17" t="e">
        <f>VLOOKUP(Audit!#REF!,$V$3:$AE$12,3,FALSE) &amp; VLOOKUP(Audit!#REF!,$V$13:$AE$22,3,FALSE) &amp;IF(Audit!#REF!=10,Audit!#REF!&amp;Audit!#REF!,"")</f>
        <v>#REF!</v>
      </c>
      <c r="E1159" s="17" t="e">
        <f>VLOOKUP(Audit!#REF!,$V$3:$AE$12,4,FALSE)&amp; Audit!#REF! &amp; VLOOKUP(Audit!#REF!,$V$13:$AE$22,4,FALSE)&amp; IF(Audit!#REF!=10,Audit!#REF!&amp;Audit!#REF!,"")</f>
        <v>#REF!</v>
      </c>
      <c r="F1159" s="17" t="e">
        <f>VLOOKUP(Audit!#REF!,$V$3:$AE$12,5,FALSE) &amp; VLOOKUP(Audit!#REF!,$V$13:$AE$22,5,FALSE)&amp; IF(Audit!#REF!=10,Audit!#REF!&amp;Audit!#REF!,"")</f>
        <v>#REF!</v>
      </c>
      <c r="G1159" s="17" t="e">
        <f>VLOOKUP(Audit!#REF!,$V$3:$AE$12,6,FALSE) &amp; VLOOKUP(Audit!#REF!,$V$13:$AE$22,6,FALSE)&amp; IF(Audit!#REF!=10,Audit!#REF!&amp;Audit!#REF!,"")</f>
        <v>#REF!</v>
      </c>
      <c r="H1159" s="17" t="e">
        <f>VLOOKUP(Audit!#REF!,$V$3:$AE$12,7,FALSE) &amp; VLOOKUP(Audit!#REF!,$V$13:$AE$22,7,FALSE)&amp;IF(Audit!#REF!=10,Audit!#REF!&amp;Audit!#REF!,"")</f>
        <v>#REF!</v>
      </c>
      <c r="I1159" s="17" t="e">
        <f>VLOOKUP(Audit!#REF!,$V$3:$AE$12,8,FALSE) &amp; Audit!#REF! &amp; VLOOKUP(Audit!#REF!,$V$13:$AE$22,8,FALSE)&amp;IF(Audit!#REF!=10,Audit!#REF!&amp;Audit!#REF!,"")</f>
        <v>#REF!</v>
      </c>
      <c r="J1159" s="17" t="e">
        <f>VLOOKUP(Audit!#REF!,$V$3:$AE$12,9,FALSE) &amp; VLOOKUP(Audit!#REF!,$V$13:$AE$22,9,FALSE) &amp; IF(Audit!#REF!=10,Audit!#REF!&amp;Audit!#REF!,"") &amp; IF(Audit!#REF!&lt;&gt;1,U1159,"")</f>
        <v>#REF!</v>
      </c>
      <c r="K1159" s="17" t="e">
        <f>VLOOKUP(Audit!#REF!,$V$3:$AE$12,10,FALSE) &amp; Audit!#REF! &amp; VLOOKUP(Audit!#REF!,$V$13:$AE$22,10,FALSE) &amp; IF(Audit!#REF!=10,Audit!#REF!&amp;Audit!#REF!,"") &amp; IF(Audit!#REF!&lt;&gt;1,U1159,"")</f>
        <v>#REF!</v>
      </c>
      <c r="L1159" s="10" t="e">
        <f>Audit!#REF!</f>
        <v>#REF!</v>
      </c>
      <c r="M1159" s="10" t="e">
        <f t="shared" si="551"/>
        <v>#REF!</v>
      </c>
      <c r="N1159" s="10" t="e">
        <f t="shared" si="552"/>
        <v>#REF!</v>
      </c>
      <c r="O1159" s="10" t="e">
        <f t="shared" si="553"/>
        <v>#REF!</v>
      </c>
      <c r="P1159" s="10" t="e">
        <f t="shared" si="554"/>
        <v>#REF!</v>
      </c>
      <c r="Q1159" s="10" t="e">
        <f t="shared" si="555"/>
        <v>#REF!</v>
      </c>
      <c r="R1159" s="10" t="e">
        <f t="shared" si="556"/>
        <v>#REF!</v>
      </c>
      <c r="S1159" s="10" t="e">
        <f t="shared" si="557"/>
        <v>#REF!</v>
      </c>
      <c r="T1159" s="10" t="e">
        <f t="shared" si="558"/>
        <v>#REF!</v>
      </c>
      <c r="U1159" s="17" t="e">
        <f>IF(Audit!#REF!="","",VLOOKUP(Audit!#REF!,$W$26:$X$35,2,FALSE)) &amp; Audit!#REF! &amp; IF(Audit!#REF!="","",IF(Audit!#REF!&lt;=1.4,VLOOKUP(Audit!#REF!,$W$38:X1204,2,FALSE),VLOOKUP(Audit!#REF!,$W$51:$X$61,2,FALSE))) &amp; IF(Audit!#REF!="","",VLOOKUP(Audit!#REF!,$Y$26:$Z$35,2,FALSE) &amp; Audit!#REF! &amp; IF(Audit!#REF!="","",IF(Audit!#REF!&lt;=1.4,VLOOKUP(Audit!#REF!,$Y$38:$Z$48,2,FALSE),VLOOKUP(Audit!#REF!,$Y$51:$Z$61,2,FALSE))))</f>
        <v>#REF!</v>
      </c>
      <c r="V1159" s="21"/>
      <c r="AH1159" s="49" t="e">
        <f>Audit!#REF!</f>
        <v>#REF!</v>
      </c>
      <c r="AI1159" s="50" t="e">
        <f>VLOOKUP(Audit!#REF!,$V$3:$AE$12,2,FALSE)&amp; IF(Audit!#REF!=10,Audit!#REF!,"")</f>
        <v>#REF!</v>
      </c>
      <c r="AJ1159" s="50" t="e">
        <f>VLOOKUP(Audit!#REF!,$V$13:$AE$22,2,FALSE)&amp; IF(Audit!#REF!=10,Audit!#REF!,"")</f>
        <v>#REF!</v>
      </c>
      <c r="AK1159" s="47" t="e">
        <f t="shared" si="559"/>
        <v>#REF!</v>
      </c>
      <c r="AL1159" s="50" t="e">
        <f>VLOOKUP(Audit!#REF!,$V$3:$AE$12,3,FALSE)&amp; IF(Audit!#REF!=10,Audit!#REF!,"")</f>
        <v>#REF!</v>
      </c>
      <c r="AM1159" s="50" t="e">
        <f>VLOOKUP(Audit!#REF!,$V$13:$AE$22,3,FALSE)&amp; IF(Audit!#REF!=10,Audit!#REF!,"")</f>
        <v>#REF!</v>
      </c>
      <c r="AN1159" s="47" t="e">
        <f t="shared" si="560"/>
        <v>#REF!</v>
      </c>
      <c r="AO1159" s="50" t="e">
        <f>VLOOKUP(Audit!#REF!,$V$3:$AE$12,4,FALSE) &amp;  Audit!#REF! &amp; IF(Audit!#REF!=10,Audit!#REF!,"")</f>
        <v>#REF!</v>
      </c>
      <c r="AP1159" s="50" t="e">
        <f>VLOOKUP(Audit!#REF!,$V$13:$AE$22,4,FALSE)&amp; IF(Audit!#REF!=10,Audit!#REF!,"")</f>
        <v>#REF!</v>
      </c>
      <c r="AQ1159" s="47" t="e">
        <f t="shared" si="561"/>
        <v>#REF!</v>
      </c>
      <c r="AR1159" s="50" t="e">
        <f>VLOOKUP(Audit!#REF!,$V$3:$AE$12,5,FALSE)&amp; IF(Audit!#REF!=10,Audit!#REF!,"")</f>
        <v>#REF!</v>
      </c>
      <c r="AS1159" s="50" t="e">
        <f>VLOOKUP(Audit!#REF!,$V$13:$AE$22,5,FALSE)&amp; IF(Audit!#REF!=10,Audit!#REF!,"")</f>
        <v>#REF!</v>
      </c>
      <c r="AT1159" s="47" t="e">
        <f t="shared" si="562"/>
        <v>#REF!</v>
      </c>
      <c r="AU1159" s="50" t="e">
        <f>VLOOKUP(Audit!#REF!,$V$3:$AE$12,6,FALSE)&amp; IF(Audit!#REF!=10,Audit!#REF!,"")</f>
        <v>#REF!</v>
      </c>
      <c r="AV1159" s="50" t="e">
        <f>VLOOKUP(Audit!#REF!,$V$13:$AE$22,6,FALSE)&amp; IF(Audit!#REF!=10,Audit!#REF!,"")</f>
        <v>#REF!</v>
      </c>
      <c r="AW1159" s="47" t="e">
        <f t="shared" si="563"/>
        <v>#REF!</v>
      </c>
      <c r="AX1159" s="50" t="e">
        <f>VLOOKUP(Audit!#REF!,$V$3:$AE$12,7,FALSE)&amp; IF(Audit!#REF!=10,Audit!#REF!,"")</f>
        <v>#REF!</v>
      </c>
      <c r="AY1159" s="50" t="e">
        <f>VLOOKUP(Audit!#REF!,$V$13:$AE$22,7,FALSE) &amp; IF(Audit!#REF!=10,Audit!#REF!,"")</f>
        <v>#REF!</v>
      </c>
      <c r="AZ1159" s="47" t="e">
        <f t="shared" si="564"/>
        <v>#REF!</v>
      </c>
      <c r="BA1159" s="50" t="e">
        <f>VLOOKUP(Audit!#REF!,$V$3:$AE$12,8,FALSE)&amp; Audit!#REF! &amp; IF(Audit!#REF!=10,Audit!#REF!,"")</f>
        <v>#REF!</v>
      </c>
      <c r="BB1159" s="50" t="e">
        <f>VLOOKUP(Audit!#REF!,$V$13:$AE$22,8,FALSE) &amp; IF(Audit!#REF!=10,Audit!#REF!,"")</f>
        <v>#REF!</v>
      </c>
      <c r="BC1159" s="47" t="e">
        <f t="shared" si="565"/>
        <v>#REF!</v>
      </c>
      <c r="BD1159" s="50" t="e">
        <f>VLOOKUP(Audit!#REF!,$V$3:$AE$12,9,FALSE)&amp; IF(Audit!#REF!=10,Audit!#REF!,"")</f>
        <v>#REF!</v>
      </c>
      <c r="BE1159" s="50" t="e">
        <f>VLOOKUP(Audit!#REF!,$V$13:$AE$22,9,FALSE) &amp; IF(Audit!#REF!=10,Audit!#REF!,"") &amp; IF(Audit!#REF!&lt;&gt;1,U1159,"")</f>
        <v>#REF!</v>
      </c>
      <c r="BF1159" s="47" t="e">
        <f t="shared" si="566"/>
        <v>#REF!</v>
      </c>
      <c r="BG1159" s="50" t="e">
        <f>VLOOKUP(Audit!#REF!,$V$3:$AE$12,10,FALSE) &amp; Audit!#REF! &amp; IF(Audit!#REF!=10,Audit!#REF!,"")</f>
        <v>#REF!</v>
      </c>
      <c r="BH1159" s="50" t="e">
        <f>VLOOKUP(Audit!#REF!,$V$13:$AE$22,10,FALSE) &amp; IF(Audit!#REF!=10,Audit!#REF!,"") &amp; IF(Audit!#REF!&lt;&gt;1,U1159,"")</f>
        <v>#REF!</v>
      </c>
      <c r="BI1159" s="47" t="e">
        <f t="shared" si="567"/>
        <v>#REF!</v>
      </c>
      <c r="BJ1159" s="48" t="str">
        <f t="shared" si="568"/>
        <v/>
      </c>
      <c r="BK1159" s="48" t="str">
        <f t="shared" si="569"/>
        <v/>
      </c>
      <c r="BL1159" s="48" t="str">
        <f t="shared" si="570"/>
        <v/>
      </c>
      <c r="BM1159" s="48" t="str">
        <f t="shared" si="571"/>
        <v/>
      </c>
      <c r="BN1159" s="48" t="str">
        <f t="shared" si="572"/>
        <v/>
      </c>
      <c r="BO1159" s="48" t="str">
        <f t="shared" si="573"/>
        <v/>
      </c>
      <c r="BP1159" s="48" t="str">
        <f t="shared" si="574"/>
        <v/>
      </c>
      <c r="BQ1159" s="48" t="str">
        <f t="shared" si="575"/>
        <v/>
      </c>
      <c r="BR1159" s="48" t="str">
        <f t="shared" si="576"/>
        <v/>
      </c>
      <c r="BS1159" s="48" t="str">
        <f t="shared" si="577"/>
        <v/>
      </c>
      <c r="BT1159" s="48" t="str">
        <f t="shared" si="578"/>
        <v/>
      </c>
      <c r="BU1159" s="48" t="str">
        <f t="shared" si="579"/>
        <v/>
      </c>
    </row>
    <row r="1160" spans="1:73">
      <c r="A1160" s="10" t="e">
        <f>Audit!#REF!</f>
        <v>#REF!</v>
      </c>
      <c r="B1160" s="10" t="e">
        <f t="shared" si="550"/>
        <v>#REF!</v>
      </c>
      <c r="C1160" s="17" t="e">
        <f>VLOOKUP(Audit!#REF!,$V$3:$AE$12,2,FALSE) &amp; VLOOKUP(Audit!#REF!,$V$13:$AE$22,2,FALSE)&amp; IF(Audit!#REF!=10,Audit!#REF!&amp;Audit!#REF!,"")</f>
        <v>#REF!</v>
      </c>
      <c r="D1160" s="17" t="e">
        <f>VLOOKUP(Audit!#REF!,$V$3:$AE$12,3,FALSE) &amp; VLOOKUP(Audit!#REF!,$V$13:$AE$22,3,FALSE) &amp;IF(Audit!#REF!=10,Audit!#REF!&amp;Audit!#REF!,"")</f>
        <v>#REF!</v>
      </c>
      <c r="E1160" s="17" t="e">
        <f>VLOOKUP(Audit!#REF!,$V$3:$AE$12,4,FALSE)&amp; Audit!#REF! &amp; VLOOKUP(Audit!#REF!,$V$13:$AE$22,4,FALSE)&amp; IF(Audit!#REF!=10,Audit!#REF!&amp;Audit!#REF!,"")</f>
        <v>#REF!</v>
      </c>
      <c r="F1160" s="17" t="e">
        <f>VLOOKUP(Audit!#REF!,$V$3:$AE$12,5,FALSE) &amp; VLOOKUP(Audit!#REF!,$V$13:$AE$22,5,FALSE)&amp; IF(Audit!#REF!=10,Audit!#REF!&amp;Audit!#REF!,"")</f>
        <v>#REF!</v>
      </c>
      <c r="G1160" s="17" t="e">
        <f>VLOOKUP(Audit!#REF!,$V$3:$AE$12,6,FALSE) &amp; VLOOKUP(Audit!#REF!,$V$13:$AE$22,6,FALSE)&amp; IF(Audit!#REF!=10,Audit!#REF!&amp;Audit!#REF!,"")</f>
        <v>#REF!</v>
      </c>
      <c r="H1160" s="17" t="e">
        <f>VLOOKUP(Audit!#REF!,$V$3:$AE$12,7,FALSE) &amp; VLOOKUP(Audit!#REF!,$V$13:$AE$22,7,FALSE)&amp;IF(Audit!#REF!=10,Audit!#REF!&amp;Audit!#REF!,"")</f>
        <v>#REF!</v>
      </c>
      <c r="I1160" s="17" t="e">
        <f>VLOOKUP(Audit!#REF!,$V$3:$AE$12,8,FALSE) &amp; Audit!#REF! &amp; VLOOKUP(Audit!#REF!,$V$13:$AE$22,8,FALSE)&amp;IF(Audit!#REF!=10,Audit!#REF!&amp;Audit!#REF!,"")</f>
        <v>#REF!</v>
      </c>
      <c r="J1160" s="17" t="e">
        <f>VLOOKUP(Audit!#REF!,$V$3:$AE$12,9,FALSE) &amp; VLOOKUP(Audit!#REF!,$V$13:$AE$22,9,FALSE) &amp; IF(Audit!#REF!=10,Audit!#REF!&amp;Audit!#REF!,"") &amp; IF(Audit!#REF!&lt;&gt;1,U1160,"")</f>
        <v>#REF!</v>
      </c>
      <c r="K1160" s="17" t="e">
        <f>VLOOKUP(Audit!#REF!,$V$3:$AE$12,10,FALSE) &amp; Audit!#REF! &amp; VLOOKUP(Audit!#REF!,$V$13:$AE$22,10,FALSE) &amp; IF(Audit!#REF!=10,Audit!#REF!&amp;Audit!#REF!,"") &amp; IF(Audit!#REF!&lt;&gt;1,U1160,"")</f>
        <v>#REF!</v>
      </c>
      <c r="L1160" s="10" t="e">
        <f>Audit!#REF!</f>
        <v>#REF!</v>
      </c>
      <c r="M1160" s="10" t="e">
        <f t="shared" si="551"/>
        <v>#REF!</v>
      </c>
      <c r="N1160" s="10" t="e">
        <f t="shared" si="552"/>
        <v>#REF!</v>
      </c>
      <c r="O1160" s="10" t="e">
        <f t="shared" si="553"/>
        <v>#REF!</v>
      </c>
      <c r="P1160" s="10" t="e">
        <f t="shared" si="554"/>
        <v>#REF!</v>
      </c>
      <c r="Q1160" s="10" t="e">
        <f t="shared" si="555"/>
        <v>#REF!</v>
      </c>
      <c r="R1160" s="10" t="e">
        <f t="shared" si="556"/>
        <v>#REF!</v>
      </c>
      <c r="S1160" s="10" t="e">
        <f t="shared" si="557"/>
        <v>#REF!</v>
      </c>
      <c r="T1160" s="10" t="e">
        <f t="shared" si="558"/>
        <v>#REF!</v>
      </c>
      <c r="U1160" s="17" t="e">
        <f>IF(Audit!#REF!="","",VLOOKUP(Audit!#REF!,$W$26:$X$35,2,FALSE)) &amp; Audit!#REF! &amp; IF(Audit!#REF!="","",IF(Audit!#REF!&lt;=1.4,VLOOKUP(Audit!#REF!,$W$38:X1205,2,FALSE),VLOOKUP(Audit!#REF!,$W$51:$X$61,2,FALSE))) &amp; IF(Audit!#REF!="","",VLOOKUP(Audit!#REF!,$Y$26:$Z$35,2,FALSE) &amp; Audit!#REF! &amp; IF(Audit!#REF!="","",IF(Audit!#REF!&lt;=1.4,VLOOKUP(Audit!#REF!,$Y$38:$Z$48,2,FALSE),VLOOKUP(Audit!#REF!,$Y$51:$Z$61,2,FALSE))))</f>
        <v>#REF!</v>
      </c>
      <c r="V1160" s="21"/>
      <c r="AH1160" s="49" t="e">
        <f>Audit!#REF!</f>
        <v>#REF!</v>
      </c>
      <c r="AI1160" s="50" t="e">
        <f>VLOOKUP(Audit!#REF!,$V$3:$AE$12,2,FALSE)&amp; IF(Audit!#REF!=10,Audit!#REF!,"")</f>
        <v>#REF!</v>
      </c>
      <c r="AJ1160" s="50" t="e">
        <f>VLOOKUP(Audit!#REF!,$V$13:$AE$22,2,FALSE)&amp; IF(Audit!#REF!=10,Audit!#REF!,"")</f>
        <v>#REF!</v>
      </c>
      <c r="AK1160" s="47" t="e">
        <f t="shared" si="559"/>
        <v>#REF!</v>
      </c>
      <c r="AL1160" s="50" t="e">
        <f>VLOOKUP(Audit!#REF!,$V$3:$AE$12,3,FALSE)&amp; IF(Audit!#REF!=10,Audit!#REF!,"")</f>
        <v>#REF!</v>
      </c>
      <c r="AM1160" s="50" t="e">
        <f>VLOOKUP(Audit!#REF!,$V$13:$AE$22,3,FALSE)&amp; IF(Audit!#REF!=10,Audit!#REF!,"")</f>
        <v>#REF!</v>
      </c>
      <c r="AN1160" s="47" t="e">
        <f t="shared" si="560"/>
        <v>#REF!</v>
      </c>
      <c r="AO1160" s="50" t="e">
        <f>VLOOKUP(Audit!#REF!,$V$3:$AE$12,4,FALSE) &amp;  Audit!#REF! &amp; IF(Audit!#REF!=10,Audit!#REF!,"")</f>
        <v>#REF!</v>
      </c>
      <c r="AP1160" s="50" t="e">
        <f>VLOOKUP(Audit!#REF!,$V$13:$AE$22,4,FALSE)&amp; IF(Audit!#REF!=10,Audit!#REF!,"")</f>
        <v>#REF!</v>
      </c>
      <c r="AQ1160" s="47" t="e">
        <f t="shared" si="561"/>
        <v>#REF!</v>
      </c>
      <c r="AR1160" s="50" t="e">
        <f>VLOOKUP(Audit!#REF!,$V$3:$AE$12,5,FALSE)&amp; IF(Audit!#REF!=10,Audit!#REF!,"")</f>
        <v>#REF!</v>
      </c>
      <c r="AS1160" s="50" t="e">
        <f>VLOOKUP(Audit!#REF!,$V$13:$AE$22,5,FALSE)&amp; IF(Audit!#REF!=10,Audit!#REF!,"")</f>
        <v>#REF!</v>
      </c>
      <c r="AT1160" s="47" t="e">
        <f t="shared" si="562"/>
        <v>#REF!</v>
      </c>
      <c r="AU1160" s="50" t="e">
        <f>VLOOKUP(Audit!#REF!,$V$3:$AE$12,6,FALSE)&amp; IF(Audit!#REF!=10,Audit!#REF!,"")</f>
        <v>#REF!</v>
      </c>
      <c r="AV1160" s="50" t="e">
        <f>VLOOKUP(Audit!#REF!,$V$13:$AE$22,6,FALSE)&amp; IF(Audit!#REF!=10,Audit!#REF!,"")</f>
        <v>#REF!</v>
      </c>
      <c r="AW1160" s="47" t="e">
        <f t="shared" si="563"/>
        <v>#REF!</v>
      </c>
      <c r="AX1160" s="50" t="e">
        <f>VLOOKUP(Audit!#REF!,$V$3:$AE$12,7,FALSE)&amp; IF(Audit!#REF!=10,Audit!#REF!,"")</f>
        <v>#REF!</v>
      </c>
      <c r="AY1160" s="50" t="e">
        <f>VLOOKUP(Audit!#REF!,$V$13:$AE$22,7,FALSE) &amp; IF(Audit!#REF!=10,Audit!#REF!,"")</f>
        <v>#REF!</v>
      </c>
      <c r="AZ1160" s="47" t="e">
        <f t="shared" si="564"/>
        <v>#REF!</v>
      </c>
      <c r="BA1160" s="50" t="e">
        <f>VLOOKUP(Audit!#REF!,$V$3:$AE$12,8,FALSE)&amp; Audit!#REF! &amp; IF(Audit!#REF!=10,Audit!#REF!,"")</f>
        <v>#REF!</v>
      </c>
      <c r="BB1160" s="50" t="e">
        <f>VLOOKUP(Audit!#REF!,$V$13:$AE$22,8,FALSE) &amp; IF(Audit!#REF!=10,Audit!#REF!,"")</f>
        <v>#REF!</v>
      </c>
      <c r="BC1160" s="47" t="e">
        <f t="shared" si="565"/>
        <v>#REF!</v>
      </c>
      <c r="BD1160" s="50" t="e">
        <f>VLOOKUP(Audit!#REF!,$V$3:$AE$12,9,FALSE)&amp; IF(Audit!#REF!=10,Audit!#REF!,"")</f>
        <v>#REF!</v>
      </c>
      <c r="BE1160" s="50" t="e">
        <f>VLOOKUP(Audit!#REF!,$V$13:$AE$22,9,FALSE) &amp; IF(Audit!#REF!=10,Audit!#REF!,"") &amp; IF(Audit!#REF!&lt;&gt;1,U1160,"")</f>
        <v>#REF!</v>
      </c>
      <c r="BF1160" s="47" t="e">
        <f t="shared" si="566"/>
        <v>#REF!</v>
      </c>
      <c r="BG1160" s="50" t="e">
        <f>VLOOKUP(Audit!#REF!,$V$3:$AE$12,10,FALSE) &amp; Audit!#REF! &amp; IF(Audit!#REF!=10,Audit!#REF!,"")</f>
        <v>#REF!</v>
      </c>
      <c r="BH1160" s="50" t="e">
        <f>VLOOKUP(Audit!#REF!,$V$13:$AE$22,10,FALSE) &amp; IF(Audit!#REF!=10,Audit!#REF!,"") &amp; IF(Audit!#REF!&lt;&gt;1,U1160,"")</f>
        <v>#REF!</v>
      </c>
      <c r="BI1160" s="47" t="e">
        <f t="shared" si="567"/>
        <v>#REF!</v>
      </c>
      <c r="BJ1160" s="48" t="str">
        <f t="shared" si="568"/>
        <v/>
      </c>
      <c r="BK1160" s="48" t="str">
        <f t="shared" si="569"/>
        <v/>
      </c>
      <c r="BL1160" s="48" t="str">
        <f t="shared" si="570"/>
        <v/>
      </c>
      <c r="BM1160" s="48" t="str">
        <f t="shared" si="571"/>
        <v/>
      </c>
      <c r="BN1160" s="48" t="str">
        <f t="shared" si="572"/>
        <v/>
      </c>
      <c r="BO1160" s="48" t="str">
        <f t="shared" si="573"/>
        <v/>
      </c>
      <c r="BP1160" s="48" t="str">
        <f t="shared" si="574"/>
        <v/>
      </c>
      <c r="BQ1160" s="48" t="str">
        <f t="shared" si="575"/>
        <v/>
      </c>
      <c r="BR1160" s="48" t="str">
        <f t="shared" si="576"/>
        <v/>
      </c>
      <c r="BS1160" s="48" t="str">
        <f t="shared" si="577"/>
        <v/>
      </c>
      <c r="BT1160" s="48" t="str">
        <f t="shared" si="578"/>
        <v/>
      </c>
      <c r="BU1160" s="48" t="str">
        <f t="shared" si="579"/>
        <v/>
      </c>
    </row>
    <row r="1161" spans="1:73">
      <c r="A1161" s="10" t="e">
        <f>Audit!#REF!</f>
        <v>#REF!</v>
      </c>
      <c r="B1161" s="10" t="e">
        <f t="shared" si="550"/>
        <v>#REF!</v>
      </c>
      <c r="C1161" s="17" t="e">
        <f>VLOOKUP(Audit!#REF!,$V$3:$AE$12,2,FALSE) &amp; VLOOKUP(Audit!#REF!,$V$13:$AE$22,2,FALSE)&amp; IF(Audit!#REF!=10,Audit!#REF!&amp;Audit!#REF!,"")</f>
        <v>#REF!</v>
      </c>
      <c r="D1161" s="17" t="e">
        <f>VLOOKUP(Audit!#REF!,$V$3:$AE$12,3,FALSE) &amp; VLOOKUP(Audit!#REF!,$V$13:$AE$22,3,FALSE) &amp;IF(Audit!#REF!=10,Audit!#REF!&amp;Audit!#REF!,"")</f>
        <v>#REF!</v>
      </c>
      <c r="E1161" s="17" t="e">
        <f>VLOOKUP(Audit!#REF!,$V$3:$AE$12,4,FALSE)&amp; Audit!#REF! &amp; VLOOKUP(Audit!#REF!,$V$13:$AE$22,4,FALSE)&amp; IF(Audit!#REF!=10,Audit!#REF!&amp;Audit!#REF!,"")</f>
        <v>#REF!</v>
      </c>
      <c r="F1161" s="17" t="e">
        <f>VLOOKUP(Audit!#REF!,$V$3:$AE$12,5,FALSE) &amp; VLOOKUP(Audit!#REF!,$V$13:$AE$22,5,FALSE)&amp; IF(Audit!#REF!=10,Audit!#REF!&amp;Audit!#REF!,"")</f>
        <v>#REF!</v>
      </c>
      <c r="G1161" s="17" t="e">
        <f>VLOOKUP(Audit!#REF!,$V$3:$AE$12,6,FALSE) &amp; VLOOKUP(Audit!#REF!,$V$13:$AE$22,6,FALSE)&amp; IF(Audit!#REF!=10,Audit!#REF!&amp;Audit!#REF!,"")</f>
        <v>#REF!</v>
      </c>
      <c r="H1161" s="17" t="e">
        <f>VLOOKUP(Audit!#REF!,$V$3:$AE$12,7,FALSE) &amp; VLOOKUP(Audit!#REF!,$V$13:$AE$22,7,FALSE)&amp;IF(Audit!#REF!=10,Audit!#REF!&amp;Audit!#REF!,"")</f>
        <v>#REF!</v>
      </c>
      <c r="I1161" s="17" t="e">
        <f>VLOOKUP(Audit!#REF!,$V$3:$AE$12,8,FALSE) &amp; Audit!#REF! &amp; VLOOKUP(Audit!#REF!,$V$13:$AE$22,8,FALSE)&amp;IF(Audit!#REF!=10,Audit!#REF!&amp;Audit!#REF!,"")</f>
        <v>#REF!</v>
      </c>
      <c r="J1161" s="17" t="e">
        <f>VLOOKUP(Audit!#REF!,$V$3:$AE$12,9,FALSE) &amp; VLOOKUP(Audit!#REF!,$V$13:$AE$22,9,FALSE) &amp; IF(Audit!#REF!=10,Audit!#REF!&amp;Audit!#REF!,"") &amp; IF(Audit!#REF!&lt;&gt;1,U1161,"")</f>
        <v>#REF!</v>
      </c>
      <c r="K1161" s="17" t="e">
        <f>VLOOKUP(Audit!#REF!,$V$3:$AE$12,10,FALSE) &amp; Audit!#REF! &amp; VLOOKUP(Audit!#REF!,$V$13:$AE$22,10,FALSE) &amp; IF(Audit!#REF!=10,Audit!#REF!&amp;Audit!#REF!,"") &amp; IF(Audit!#REF!&lt;&gt;1,U1161,"")</f>
        <v>#REF!</v>
      </c>
      <c r="L1161" s="10" t="e">
        <f>Audit!#REF!</f>
        <v>#REF!</v>
      </c>
      <c r="M1161" s="10" t="e">
        <f t="shared" si="551"/>
        <v>#REF!</v>
      </c>
      <c r="N1161" s="10" t="e">
        <f t="shared" si="552"/>
        <v>#REF!</v>
      </c>
      <c r="O1161" s="10" t="e">
        <f t="shared" si="553"/>
        <v>#REF!</v>
      </c>
      <c r="P1161" s="10" t="e">
        <f t="shared" si="554"/>
        <v>#REF!</v>
      </c>
      <c r="Q1161" s="10" t="e">
        <f t="shared" si="555"/>
        <v>#REF!</v>
      </c>
      <c r="R1161" s="10" t="e">
        <f t="shared" si="556"/>
        <v>#REF!</v>
      </c>
      <c r="S1161" s="10" t="e">
        <f t="shared" si="557"/>
        <v>#REF!</v>
      </c>
      <c r="T1161" s="10" t="e">
        <f t="shared" si="558"/>
        <v>#REF!</v>
      </c>
      <c r="U1161" s="17" t="e">
        <f>IF(Audit!#REF!="","",VLOOKUP(Audit!#REF!,$W$26:$X$35,2,FALSE)) &amp; Audit!#REF! &amp; IF(Audit!#REF!="","",IF(Audit!#REF!&lt;=1.4,VLOOKUP(Audit!#REF!,$W$38:X1206,2,FALSE),VLOOKUP(Audit!#REF!,$W$51:$X$61,2,FALSE))) &amp; IF(Audit!#REF!="","",VLOOKUP(Audit!#REF!,$Y$26:$Z$35,2,FALSE) &amp; Audit!#REF! &amp; IF(Audit!#REF!="","",IF(Audit!#REF!&lt;=1.4,VLOOKUP(Audit!#REF!,$Y$38:$Z$48,2,FALSE),VLOOKUP(Audit!#REF!,$Y$51:$Z$61,2,FALSE))))</f>
        <v>#REF!</v>
      </c>
      <c r="V1161" s="21"/>
      <c r="AH1161" s="49" t="e">
        <f>Audit!#REF!</f>
        <v>#REF!</v>
      </c>
      <c r="AI1161" s="50" t="e">
        <f>VLOOKUP(Audit!#REF!,$V$3:$AE$12,2,FALSE)&amp; IF(Audit!#REF!=10,Audit!#REF!,"")</f>
        <v>#REF!</v>
      </c>
      <c r="AJ1161" s="50" t="e">
        <f>VLOOKUP(Audit!#REF!,$V$13:$AE$22,2,FALSE)&amp; IF(Audit!#REF!=10,Audit!#REF!,"")</f>
        <v>#REF!</v>
      </c>
      <c r="AK1161" s="47" t="e">
        <f t="shared" si="559"/>
        <v>#REF!</v>
      </c>
      <c r="AL1161" s="50" t="e">
        <f>VLOOKUP(Audit!#REF!,$V$3:$AE$12,3,FALSE)&amp; IF(Audit!#REF!=10,Audit!#REF!,"")</f>
        <v>#REF!</v>
      </c>
      <c r="AM1161" s="50" t="e">
        <f>VLOOKUP(Audit!#REF!,$V$13:$AE$22,3,FALSE)&amp; IF(Audit!#REF!=10,Audit!#REF!,"")</f>
        <v>#REF!</v>
      </c>
      <c r="AN1161" s="47" t="e">
        <f t="shared" si="560"/>
        <v>#REF!</v>
      </c>
      <c r="AO1161" s="50" t="e">
        <f>VLOOKUP(Audit!#REF!,$V$3:$AE$12,4,FALSE) &amp;  Audit!#REF! &amp; IF(Audit!#REF!=10,Audit!#REF!,"")</f>
        <v>#REF!</v>
      </c>
      <c r="AP1161" s="50" t="e">
        <f>VLOOKUP(Audit!#REF!,$V$13:$AE$22,4,FALSE)&amp; IF(Audit!#REF!=10,Audit!#REF!,"")</f>
        <v>#REF!</v>
      </c>
      <c r="AQ1161" s="47" t="e">
        <f t="shared" si="561"/>
        <v>#REF!</v>
      </c>
      <c r="AR1161" s="50" t="e">
        <f>VLOOKUP(Audit!#REF!,$V$3:$AE$12,5,FALSE)&amp; IF(Audit!#REF!=10,Audit!#REF!,"")</f>
        <v>#REF!</v>
      </c>
      <c r="AS1161" s="50" t="e">
        <f>VLOOKUP(Audit!#REF!,$V$13:$AE$22,5,FALSE)&amp; IF(Audit!#REF!=10,Audit!#REF!,"")</f>
        <v>#REF!</v>
      </c>
      <c r="AT1161" s="47" t="e">
        <f t="shared" si="562"/>
        <v>#REF!</v>
      </c>
      <c r="AU1161" s="50" t="e">
        <f>VLOOKUP(Audit!#REF!,$V$3:$AE$12,6,FALSE)&amp; IF(Audit!#REF!=10,Audit!#REF!,"")</f>
        <v>#REF!</v>
      </c>
      <c r="AV1161" s="50" t="e">
        <f>VLOOKUP(Audit!#REF!,$V$13:$AE$22,6,FALSE)&amp; IF(Audit!#REF!=10,Audit!#REF!,"")</f>
        <v>#REF!</v>
      </c>
      <c r="AW1161" s="47" t="e">
        <f t="shared" si="563"/>
        <v>#REF!</v>
      </c>
      <c r="AX1161" s="50" t="e">
        <f>VLOOKUP(Audit!#REF!,$V$3:$AE$12,7,FALSE)&amp; IF(Audit!#REF!=10,Audit!#REF!,"")</f>
        <v>#REF!</v>
      </c>
      <c r="AY1161" s="50" t="e">
        <f>VLOOKUP(Audit!#REF!,$V$13:$AE$22,7,FALSE) &amp; IF(Audit!#REF!=10,Audit!#REF!,"")</f>
        <v>#REF!</v>
      </c>
      <c r="AZ1161" s="47" t="e">
        <f t="shared" si="564"/>
        <v>#REF!</v>
      </c>
      <c r="BA1161" s="50" t="e">
        <f>VLOOKUP(Audit!#REF!,$V$3:$AE$12,8,FALSE)&amp; Audit!#REF! &amp; IF(Audit!#REF!=10,Audit!#REF!,"")</f>
        <v>#REF!</v>
      </c>
      <c r="BB1161" s="50" t="e">
        <f>VLOOKUP(Audit!#REF!,$V$13:$AE$22,8,FALSE) &amp; IF(Audit!#REF!=10,Audit!#REF!,"")</f>
        <v>#REF!</v>
      </c>
      <c r="BC1161" s="47" t="e">
        <f t="shared" si="565"/>
        <v>#REF!</v>
      </c>
      <c r="BD1161" s="50" t="e">
        <f>VLOOKUP(Audit!#REF!,$V$3:$AE$12,9,FALSE)&amp; IF(Audit!#REF!=10,Audit!#REF!,"")</f>
        <v>#REF!</v>
      </c>
      <c r="BE1161" s="50" t="e">
        <f>VLOOKUP(Audit!#REF!,$V$13:$AE$22,9,FALSE) &amp; IF(Audit!#REF!=10,Audit!#REF!,"") &amp; IF(Audit!#REF!&lt;&gt;1,U1161,"")</f>
        <v>#REF!</v>
      </c>
      <c r="BF1161" s="47" t="e">
        <f t="shared" si="566"/>
        <v>#REF!</v>
      </c>
      <c r="BG1161" s="50" t="e">
        <f>VLOOKUP(Audit!#REF!,$V$3:$AE$12,10,FALSE) &amp; Audit!#REF! &amp; IF(Audit!#REF!=10,Audit!#REF!,"")</f>
        <v>#REF!</v>
      </c>
      <c r="BH1161" s="50" t="e">
        <f>VLOOKUP(Audit!#REF!,$V$13:$AE$22,10,FALSE) &amp; IF(Audit!#REF!=10,Audit!#REF!,"") &amp; IF(Audit!#REF!&lt;&gt;1,U1161,"")</f>
        <v>#REF!</v>
      </c>
      <c r="BI1161" s="47" t="e">
        <f t="shared" si="567"/>
        <v>#REF!</v>
      </c>
      <c r="BJ1161" s="48" t="str">
        <f t="shared" si="568"/>
        <v/>
      </c>
      <c r="BK1161" s="48" t="str">
        <f t="shared" si="569"/>
        <v/>
      </c>
      <c r="BL1161" s="48" t="str">
        <f t="shared" si="570"/>
        <v/>
      </c>
      <c r="BM1161" s="48" t="str">
        <f t="shared" si="571"/>
        <v/>
      </c>
      <c r="BN1161" s="48" t="str">
        <f t="shared" si="572"/>
        <v/>
      </c>
      <c r="BO1161" s="48" t="str">
        <f t="shared" si="573"/>
        <v/>
      </c>
      <c r="BP1161" s="48" t="str">
        <f t="shared" si="574"/>
        <v/>
      </c>
      <c r="BQ1161" s="48" t="str">
        <f t="shared" si="575"/>
        <v/>
      </c>
      <c r="BR1161" s="48" t="str">
        <f t="shared" si="576"/>
        <v/>
      </c>
      <c r="BS1161" s="48" t="str">
        <f t="shared" si="577"/>
        <v/>
      </c>
      <c r="BT1161" s="48" t="str">
        <f t="shared" si="578"/>
        <v/>
      </c>
      <c r="BU1161" s="48" t="str">
        <f t="shared" si="579"/>
        <v/>
      </c>
    </row>
    <row r="1162" spans="1:73">
      <c r="A1162" s="10" t="e">
        <f>Audit!#REF!</f>
        <v>#REF!</v>
      </c>
      <c r="B1162" s="10" t="e">
        <f t="shared" si="550"/>
        <v>#REF!</v>
      </c>
      <c r="C1162" s="17" t="e">
        <f>VLOOKUP(Audit!#REF!,$V$3:$AE$12,2,FALSE) &amp; VLOOKUP(Audit!#REF!,$V$13:$AE$22,2,FALSE)&amp; IF(Audit!#REF!=10,Audit!#REF!&amp;Audit!#REF!,"")</f>
        <v>#REF!</v>
      </c>
      <c r="D1162" s="17" t="e">
        <f>VLOOKUP(Audit!#REF!,$V$3:$AE$12,3,FALSE) &amp; VLOOKUP(Audit!#REF!,$V$13:$AE$22,3,FALSE) &amp;IF(Audit!#REF!=10,Audit!#REF!&amp;Audit!#REF!,"")</f>
        <v>#REF!</v>
      </c>
      <c r="E1162" s="17" t="e">
        <f>VLOOKUP(Audit!#REF!,$V$3:$AE$12,4,FALSE)&amp; Audit!#REF! &amp; VLOOKUP(Audit!#REF!,$V$13:$AE$22,4,FALSE)&amp; IF(Audit!#REF!=10,Audit!#REF!&amp;Audit!#REF!,"")</f>
        <v>#REF!</v>
      </c>
      <c r="F1162" s="17" t="e">
        <f>VLOOKUP(Audit!#REF!,$V$3:$AE$12,5,FALSE) &amp; VLOOKUP(Audit!#REF!,$V$13:$AE$22,5,FALSE)&amp; IF(Audit!#REF!=10,Audit!#REF!&amp;Audit!#REF!,"")</f>
        <v>#REF!</v>
      </c>
      <c r="G1162" s="17" t="e">
        <f>VLOOKUP(Audit!#REF!,$V$3:$AE$12,6,FALSE) &amp; VLOOKUP(Audit!#REF!,$V$13:$AE$22,6,FALSE)&amp; IF(Audit!#REF!=10,Audit!#REF!&amp;Audit!#REF!,"")</f>
        <v>#REF!</v>
      </c>
      <c r="H1162" s="17" t="e">
        <f>VLOOKUP(Audit!#REF!,$V$3:$AE$12,7,FALSE) &amp; VLOOKUP(Audit!#REF!,$V$13:$AE$22,7,FALSE)&amp;IF(Audit!#REF!=10,Audit!#REF!&amp;Audit!#REF!,"")</f>
        <v>#REF!</v>
      </c>
      <c r="I1162" s="17" t="e">
        <f>VLOOKUP(Audit!#REF!,$V$3:$AE$12,8,FALSE) &amp; Audit!#REF! &amp; VLOOKUP(Audit!#REF!,$V$13:$AE$22,8,FALSE)&amp;IF(Audit!#REF!=10,Audit!#REF!&amp;Audit!#REF!,"")</f>
        <v>#REF!</v>
      </c>
      <c r="J1162" s="17" t="e">
        <f>VLOOKUP(Audit!#REF!,$V$3:$AE$12,9,FALSE) &amp; VLOOKUP(Audit!#REF!,$V$13:$AE$22,9,FALSE) &amp; IF(Audit!#REF!=10,Audit!#REF!&amp;Audit!#REF!,"") &amp; IF(Audit!#REF!&lt;&gt;1,U1162,"")</f>
        <v>#REF!</v>
      </c>
      <c r="K1162" s="17" t="e">
        <f>VLOOKUP(Audit!#REF!,$V$3:$AE$12,10,FALSE) &amp; Audit!#REF! &amp; VLOOKUP(Audit!#REF!,$V$13:$AE$22,10,FALSE) &amp; IF(Audit!#REF!=10,Audit!#REF!&amp;Audit!#REF!,"") &amp; IF(Audit!#REF!&lt;&gt;1,U1162,"")</f>
        <v>#REF!</v>
      </c>
      <c r="L1162" s="10" t="e">
        <f>Audit!#REF!</f>
        <v>#REF!</v>
      </c>
      <c r="M1162" s="10" t="e">
        <f t="shared" si="551"/>
        <v>#REF!</v>
      </c>
      <c r="N1162" s="10" t="e">
        <f t="shared" si="552"/>
        <v>#REF!</v>
      </c>
      <c r="O1162" s="10" t="e">
        <f t="shared" si="553"/>
        <v>#REF!</v>
      </c>
      <c r="P1162" s="10" t="e">
        <f t="shared" si="554"/>
        <v>#REF!</v>
      </c>
      <c r="Q1162" s="10" t="e">
        <f t="shared" si="555"/>
        <v>#REF!</v>
      </c>
      <c r="R1162" s="10" t="e">
        <f t="shared" si="556"/>
        <v>#REF!</v>
      </c>
      <c r="S1162" s="10" t="e">
        <f t="shared" si="557"/>
        <v>#REF!</v>
      </c>
      <c r="T1162" s="10" t="e">
        <f t="shared" si="558"/>
        <v>#REF!</v>
      </c>
      <c r="U1162" s="17" t="e">
        <f>IF(Audit!#REF!="","",VLOOKUP(Audit!#REF!,$W$26:$X$35,2,FALSE)) &amp; Audit!#REF! &amp; IF(Audit!#REF!="","",IF(Audit!#REF!&lt;=1.4,VLOOKUP(Audit!#REF!,$W$38:X1207,2,FALSE),VLOOKUP(Audit!#REF!,$W$51:$X$61,2,FALSE))) &amp; IF(Audit!#REF!="","",VLOOKUP(Audit!#REF!,$Y$26:$Z$35,2,FALSE) &amp; Audit!#REF! &amp; IF(Audit!#REF!="","",IF(Audit!#REF!&lt;=1.4,VLOOKUP(Audit!#REF!,$Y$38:$Z$48,2,FALSE),VLOOKUP(Audit!#REF!,$Y$51:$Z$61,2,FALSE))))</f>
        <v>#REF!</v>
      </c>
      <c r="V1162" s="21"/>
      <c r="AH1162" s="49" t="e">
        <f>Audit!#REF!</f>
        <v>#REF!</v>
      </c>
      <c r="AI1162" s="50" t="e">
        <f>VLOOKUP(Audit!#REF!,$V$3:$AE$12,2,FALSE)&amp; IF(Audit!#REF!=10,Audit!#REF!,"")</f>
        <v>#REF!</v>
      </c>
      <c r="AJ1162" s="50" t="e">
        <f>VLOOKUP(Audit!#REF!,$V$13:$AE$22,2,FALSE)&amp; IF(Audit!#REF!=10,Audit!#REF!,"")</f>
        <v>#REF!</v>
      </c>
      <c r="AK1162" s="47" t="e">
        <f t="shared" si="559"/>
        <v>#REF!</v>
      </c>
      <c r="AL1162" s="50" t="e">
        <f>VLOOKUP(Audit!#REF!,$V$3:$AE$12,3,FALSE)&amp; IF(Audit!#REF!=10,Audit!#REF!,"")</f>
        <v>#REF!</v>
      </c>
      <c r="AM1162" s="50" t="e">
        <f>VLOOKUP(Audit!#REF!,$V$13:$AE$22,3,FALSE)&amp; IF(Audit!#REF!=10,Audit!#REF!,"")</f>
        <v>#REF!</v>
      </c>
      <c r="AN1162" s="47" t="e">
        <f t="shared" si="560"/>
        <v>#REF!</v>
      </c>
      <c r="AO1162" s="50" t="e">
        <f>VLOOKUP(Audit!#REF!,$V$3:$AE$12,4,FALSE) &amp;  Audit!#REF! &amp; IF(Audit!#REF!=10,Audit!#REF!,"")</f>
        <v>#REF!</v>
      </c>
      <c r="AP1162" s="50" t="e">
        <f>VLOOKUP(Audit!#REF!,$V$13:$AE$22,4,FALSE)&amp; IF(Audit!#REF!=10,Audit!#REF!,"")</f>
        <v>#REF!</v>
      </c>
      <c r="AQ1162" s="47" t="e">
        <f t="shared" si="561"/>
        <v>#REF!</v>
      </c>
      <c r="AR1162" s="50" t="e">
        <f>VLOOKUP(Audit!#REF!,$V$3:$AE$12,5,FALSE)&amp; IF(Audit!#REF!=10,Audit!#REF!,"")</f>
        <v>#REF!</v>
      </c>
      <c r="AS1162" s="50" t="e">
        <f>VLOOKUP(Audit!#REF!,$V$13:$AE$22,5,FALSE)&amp; IF(Audit!#REF!=10,Audit!#REF!,"")</f>
        <v>#REF!</v>
      </c>
      <c r="AT1162" s="47" t="e">
        <f t="shared" si="562"/>
        <v>#REF!</v>
      </c>
      <c r="AU1162" s="50" t="e">
        <f>VLOOKUP(Audit!#REF!,$V$3:$AE$12,6,FALSE)&amp; IF(Audit!#REF!=10,Audit!#REF!,"")</f>
        <v>#REF!</v>
      </c>
      <c r="AV1162" s="50" t="e">
        <f>VLOOKUP(Audit!#REF!,$V$13:$AE$22,6,FALSE)&amp; IF(Audit!#REF!=10,Audit!#REF!,"")</f>
        <v>#REF!</v>
      </c>
      <c r="AW1162" s="47" t="e">
        <f t="shared" si="563"/>
        <v>#REF!</v>
      </c>
      <c r="AX1162" s="50" t="e">
        <f>VLOOKUP(Audit!#REF!,$V$3:$AE$12,7,FALSE)&amp; IF(Audit!#REF!=10,Audit!#REF!,"")</f>
        <v>#REF!</v>
      </c>
      <c r="AY1162" s="50" t="e">
        <f>VLOOKUP(Audit!#REF!,$V$13:$AE$22,7,FALSE) &amp; IF(Audit!#REF!=10,Audit!#REF!,"")</f>
        <v>#REF!</v>
      </c>
      <c r="AZ1162" s="47" t="e">
        <f t="shared" si="564"/>
        <v>#REF!</v>
      </c>
      <c r="BA1162" s="50" t="e">
        <f>VLOOKUP(Audit!#REF!,$V$3:$AE$12,8,FALSE)&amp; Audit!#REF! &amp; IF(Audit!#REF!=10,Audit!#REF!,"")</f>
        <v>#REF!</v>
      </c>
      <c r="BB1162" s="50" t="e">
        <f>VLOOKUP(Audit!#REF!,$V$13:$AE$22,8,FALSE) &amp; IF(Audit!#REF!=10,Audit!#REF!,"")</f>
        <v>#REF!</v>
      </c>
      <c r="BC1162" s="47" t="e">
        <f t="shared" si="565"/>
        <v>#REF!</v>
      </c>
      <c r="BD1162" s="50" t="e">
        <f>VLOOKUP(Audit!#REF!,$V$3:$AE$12,9,FALSE)&amp; IF(Audit!#REF!=10,Audit!#REF!,"")</f>
        <v>#REF!</v>
      </c>
      <c r="BE1162" s="50" t="e">
        <f>VLOOKUP(Audit!#REF!,$V$13:$AE$22,9,FALSE) &amp; IF(Audit!#REF!=10,Audit!#REF!,"") &amp; IF(Audit!#REF!&lt;&gt;1,U1162,"")</f>
        <v>#REF!</v>
      </c>
      <c r="BF1162" s="47" t="e">
        <f t="shared" si="566"/>
        <v>#REF!</v>
      </c>
      <c r="BG1162" s="50" t="e">
        <f>VLOOKUP(Audit!#REF!,$V$3:$AE$12,10,FALSE) &amp; Audit!#REF! &amp; IF(Audit!#REF!=10,Audit!#REF!,"")</f>
        <v>#REF!</v>
      </c>
      <c r="BH1162" s="50" t="e">
        <f>VLOOKUP(Audit!#REF!,$V$13:$AE$22,10,FALSE) &amp; IF(Audit!#REF!=10,Audit!#REF!,"") &amp; IF(Audit!#REF!&lt;&gt;1,U1162,"")</f>
        <v>#REF!</v>
      </c>
      <c r="BI1162" s="47" t="e">
        <f t="shared" si="567"/>
        <v>#REF!</v>
      </c>
      <c r="BJ1162" s="48" t="str">
        <f t="shared" si="568"/>
        <v/>
      </c>
      <c r="BK1162" s="48" t="str">
        <f t="shared" si="569"/>
        <v/>
      </c>
      <c r="BL1162" s="48" t="str">
        <f t="shared" si="570"/>
        <v/>
      </c>
      <c r="BM1162" s="48" t="str">
        <f t="shared" si="571"/>
        <v/>
      </c>
      <c r="BN1162" s="48" t="str">
        <f t="shared" si="572"/>
        <v/>
      </c>
      <c r="BO1162" s="48" t="str">
        <f t="shared" si="573"/>
        <v/>
      </c>
      <c r="BP1162" s="48" t="str">
        <f t="shared" si="574"/>
        <v/>
      </c>
      <c r="BQ1162" s="48" t="str">
        <f t="shared" si="575"/>
        <v/>
      </c>
      <c r="BR1162" s="48" t="str">
        <f t="shared" si="576"/>
        <v/>
      </c>
      <c r="BS1162" s="48" t="str">
        <f t="shared" si="577"/>
        <v/>
      </c>
      <c r="BT1162" s="48" t="str">
        <f t="shared" si="578"/>
        <v/>
      </c>
      <c r="BU1162" s="48" t="str">
        <f t="shared" si="579"/>
        <v/>
      </c>
    </row>
    <row r="1163" spans="1:73">
      <c r="A1163" s="10" t="e">
        <f>Audit!#REF!</f>
        <v>#REF!</v>
      </c>
      <c r="B1163" s="10" t="e">
        <f t="shared" si="550"/>
        <v>#REF!</v>
      </c>
      <c r="C1163" s="17" t="e">
        <f>VLOOKUP(Audit!#REF!,$V$3:$AE$12,2,FALSE) &amp; VLOOKUP(Audit!#REF!,$V$13:$AE$22,2,FALSE)&amp; IF(Audit!#REF!=10,Audit!#REF!&amp;Audit!#REF!,"")</f>
        <v>#REF!</v>
      </c>
      <c r="D1163" s="17" t="e">
        <f>VLOOKUP(Audit!#REF!,$V$3:$AE$12,3,FALSE) &amp; VLOOKUP(Audit!#REF!,$V$13:$AE$22,3,FALSE) &amp;IF(Audit!#REF!=10,Audit!#REF!&amp;Audit!#REF!,"")</f>
        <v>#REF!</v>
      </c>
      <c r="E1163" s="17" t="e">
        <f>VLOOKUP(Audit!#REF!,$V$3:$AE$12,4,FALSE)&amp; Audit!#REF! &amp; VLOOKUP(Audit!#REF!,$V$13:$AE$22,4,FALSE)&amp; IF(Audit!#REF!=10,Audit!#REF!&amp;Audit!#REF!,"")</f>
        <v>#REF!</v>
      </c>
      <c r="F1163" s="17" t="e">
        <f>VLOOKUP(Audit!#REF!,$V$3:$AE$12,5,FALSE) &amp; VLOOKUP(Audit!#REF!,$V$13:$AE$22,5,FALSE)&amp; IF(Audit!#REF!=10,Audit!#REF!&amp;Audit!#REF!,"")</f>
        <v>#REF!</v>
      </c>
      <c r="G1163" s="17" t="e">
        <f>VLOOKUP(Audit!#REF!,$V$3:$AE$12,6,FALSE) &amp; VLOOKUP(Audit!#REF!,$V$13:$AE$22,6,FALSE)&amp; IF(Audit!#REF!=10,Audit!#REF!&amp;Audit!#REF!,"")</f>
        <v>#REF!</v>
      </c>
      <c r="H1163" s="17" t="e">
        <f>VLOOKUP(Audit!#REF!,$V$3:$AE$12,7,FALSE) &amp; VLOOKUP(Audit!#REF!,$V$13:$AE$22,7,FALSE)&amp;IF(Audit!#REF!=10,Audit!#REF!&amp;Audit!#REF!,"")</f>
        <v>#REF!</v>
      </c>
      <c r="I1163" s="17" t="e">
        <f>VLOOKUP(Audit!#REF!,$V$3:$AE$12,8,FALSE) &amp; Audit!#REF! &amp; VLOOKUP(Audit!#REF!,$V$13:$AE$22,8,FALSE)&amp;IF(Audit!#REF!=10,Audit!#REF!&amp;Audit!#REF!,"")</f>
        <v>#REF!</v>
      </c>
      <c r="J1163" s="17" t="e">
        <f>VLOOKUP(Audit!#REF!,$V$3:$AE$12,9,FALSE) &amp; VLOOKUP(Audit!#REF!,$V$13:$AE$22,9,FALSE) &amp; IF(Audit!#REF!=10,Audit!#REF!&amp;Audit!#REF!,"") &amp; IF(Audit!#REF!&lt;&gt;1,U1163,"")</f>
        <v>#REF!</v>
      </c>
      <c r="K1163" s="17" t="e">
        <f>VLOOKUP(Audit!#REF!,$V$3:$AE$12,10,FALSE) &amp; Audit!#REF! &amp; VLOOKUP(Audit!#REF!,$V$13:$AE$22,10,FALSE) &amp; IF(Audit!#REF!=10,Audit!#REF!&amp;Audit!#REF!,"") &amp; IF(Audit!#REF!&lt;&gt;1,U1163,"")</f>
        <v>#REF!</v>
      </c>
      <c r="L1163" s="10" t="e">
        <f>Audit!#REF!</f>
        <v>#REF!</v>
      </c>
      <c r="M1163" s="10" t="e">
        <f t="shared" si="551"/>
        <v>#REF!</v>
      </c>
      <c r="N1163" s="10" t="e">
        <f t="shared" si="552"/>
        <v>#REF!</v>
      </c>
      <c r="O1163" s="10" t="e">
        <f t="shared" si="553"/>
        <v>#REF!</v>
      </c>
      <c r="P1163" s="10" t="e">
        <f t="shared" si="554"/>
        <v>#REF!</v>
      </c>
      <c r="Q1163" s="10" t="e">
        <f t="shared" si="555"/>
        <v>#REF!</v>
      </c>
      <c r="R1163" s="10" t="e">
        <f t="shared" si="556"/>
        <v>#REF!</v>
      </c>
      <c r="S1163" s="10" t="e">
        <f t="shared" si="557"/>
        <v>#REF!</v>
      </c>
      <c r="T1163" s="10" t="e">
        <f t="shared" si="558"/>
        <v>#REF!</v>
      </c>
      <c r="U1163" s="17" t="e">
        <f>IF(Audit!#REF!="","",VLOOKUP(Audit!#REF!,$W$26:$X$35,2,FALSE)) &amp; Audit!#REF! &amp; IF(Audit!#REF!="","",IF(Audit!#REF!&lt;=1.4,VLOOKUP(Audit!#REF!,$W$38:X1208,2,FALSE),VLOOKUP(Audit!#REF!,$W$51:$X$61,2,FALSE))) &amp; IF(Audit!#REF!="","",VLOOKUP(Audit!#REF!,$Y$26:$Z$35,2,FALSE) &amp; Audit!#REF! &amp; IF(Audit!#REF!="","",IF(Audit!#REF!&lt;=1.4,VLOOKUP(Audit!#REF!,$Y$38:$Z$48,2,FALSE),VLOOKUP(Audit!#REF!,$Y$51:$Z$61,2,FALSE))))</f>
        <v>#REF!</v>
      </c>
      <c r="V1163" s="21"/>
      <c r="AH1163" s="49" t="e">
        <f>Audit!#REF!</f>
        <v>#REF!</v>
      </c>
      <c r="AI1163" s="50" t="e">
        <f>VLOOKUP(Audit!#REF!,$V$3:$AE$12,2,FALSE)&amp; IF(Audit!#REF!=10,Audit!#REF!,"")</f>
        <v>#REF!</v>
      </c>
      <c r="AJ1163" s="50" t="e">
        <f>VLOOKUP(Audit!#REF!,$V$13:$AE$22,2,FALSE)&amp; IF(Audit!#REF!=10,Audit!#REF!,"")</f>
        <v>#REF!</v>
      </c>
      <c r="AK1163" s="47" t="e">
        <f t="shared" si="559"/>
        <v>#REF!</v>
      </c>
      <c r="AL1163" s="50" t="e">
        <f>VLOOKUP(Audit!#REF!,$V$3:$AE$12,3,FALSE)&amp; IF(Audit!#REF!=10,Audit!#REF!,"")</f>
        <v>#REF!</v>
      </c>
      <c r="AM1163" s="50" t="e">
        <f>VLOOKUP(Audit!#REF!,$V$13:$AE$22,3,FALSE)&amp; IF(Audit!#REF!=10,Audit!#REF!,"")</f>
        <v>#REF!</v>
      </c>
      <c r="AN1163" s="47" t="e">
        <f t="shared" si="560"/>
        <v>#REF!</v>
      </c>
      <c r="AO1163" s="50" t="e">
        <f>VLOOKUP(Audit!#REF!,$V$3:$AE$12,4,FALSE) &amp;  Audit!#REF! &amp; IF(Audit!#REF!=10,Audit!#REF!,"")</f>
        <v>#REF!</v>
      </c>
      <c r="AP1163" s="50" t="e">
        <f>VLOOKUP(Audit!#REF!,$V$13:$AE$22,4,FALSE)&amp; IF(Audit!#REF!=10,Audit!#REF!,"")</f>
        <v>#REF!</v>
      </c>
      <c r="AQ1163" s="47" t="e">
        <f t="shared" si="561"/>
        <v>#REF!</v>
      </c>
      <c r="AR1163" s="50" t="e">
        <f>VLOOKUP(Audit!#REF!,$V$3:$AE$12,5,FALSE)&amp; IF(Audit!#REF!=10,Audit!#REF!,"")</f>
        <v>#REF!</v>
      </c>
      <c r="AS1163" s="50" t="e">
        <f>VLOOKUP(Audit!#REF!,$V$13:$AE$22,5,FALSE)&amp; IF(Audit!#REF!=10,Audit!#REF!,"")</f>
        <v>#REF!</v>
      </c>
      <c r="AT1163" s="47" t="e">
        <f t="shared" si="562"/>
        <v>#REF!</v>
      </c>
      <c r="AU1163" s="50" t="e">
        <f>VLOOKUP(Audit!#REF!,$V$3:$AE$12,6,FALSE)&amp; IF(Audit!#REF!=10,Audit!#REF!,"")</f>
        <v>#REF!</v>
      </c>
      <c r="AV1163" s="50" t="e">
        <f>VLOOKUP(Audit!#REF!,$V$13:$AE$22,6,FALSE)&amp; IF(Audit!#REF!=10,Audit!#REF!,"")</f>
        <v>#REF!</v>
      </c>
      <c r="AW1163" s="47" t="e">
        <f t="shared" si="563"/>
        <v>#REF!</v>
      </c>
      <c r="AX1163" s="50" t="e">
        <f>VLOOKUP(Audit!#REF!,$V$3:$AE$12,7,FALSE)&amp; IF(Audit!#REF!=10,Audit!#REF!,"")</f>
        <v>#REF!</v>
      </c>
      <c r="AY1163" s="50" t="e">
        <f>VLOOKUP(Audit!#REF!,$V$13:$AE$22,7,FALSE) &amp; IF(Audit!#REF!=10,Audit!#REF!,"")</f>
        <v>#REF!</v>
      </c>
      <c r="AZ1163" s="47" t="e">
        <f t="shared" si="564"/>
        <v>#REF!</v>
      </c>
      <c r="BA1163" s="50" t="e">
        <f>VLOOKUP(Audit!#REF!,$V$3:$AE$12,8,FALSE)&amp; Audit!#REF! &amp; IF(Audit!#REF!=10,Audit!#REF!,"")</f>
        <v>#REF!</v>
      </c>
      <c r="BB1163" s="50" t="e">
        <f>VLOOKUP(Audit!#REF!,$V$13:$AE$22,8,FALSE) &amp; IF(Audit!#REF!=10,Audit!#REF!,"")</f>
        <v>#REF!</v>
      </c>
      <c r="BC1163" s="47" t="e">
        <f t="shared" si="565"/>
        <v>#REF!</v>
      </c>
      <c r="BD1163" s="50" t="e">
        <f>VLOOKUP(Audit!#REF!,$V$3:$AE$12,9,FALSE)&amp; IF(Audit!#REF!=10,Audit!#REF!,"")</f>
        <v>#REF!</v>
      </c>
      <c r="BE1163" s="50" t="e">
        <f>VLOOKUP(Audit!#REF!,$V$13:$AE$22,9,FALSE) &amp; IF(Audit!#REF!=10,Audit!#REF!,"") &amp; IF(Audit!#REF!&lt;&gt;1,U1163,"")</f>
        <v>#REF!</v>
      </c>
      <c r="BF1163" s="47" t="e">
        <f t="shared" si="566"/>
        <v>#REF!</v>
      </c>
      <c r="BG1163" s="50" t="e">
        <f>VLOOKUP(Audit!#REF!,$V$3:$AE$12,10,FALSE) &amp; Audit!#REF! &amp; IF(Audit!#REF!=10,Audit!#REF!,"")</f>
        <v>#REF!</v>
      </c>
      <c r="BH1163" s="50" t="e">
        <f>VLOOKUP(Audit!#REF!,$V$13:$AE$22,10,FALSE) &amp; IF(Audit!#REF!=10,Audit!#REF!,"") &amp; IF(Audit!#REF!&lt;&gt;1,U1163,"")</f>
        <v>#REF!</v>
      </c>
      <c r="BI1163" s="47" t="e">
        <f t="shared" si="567"/>
        <v>#REF!</v>
      </c>
      <c r="BJ1163" s="48" t="str">
        <f t="shared" si="568"/>
        <v/>
      </c>
      <c r="BK1163" s="48" t="str">
        <f t="shared" si="569"/>
        <v/>
      </c>
      <c r="BL1163" s="48" t="str">
        <f t="shared" si="570"/>
        <v/>
      </c>
      <c r="BM1163" s="48" t="str">
        <f t="shared" si="571"/>
        <v/>
      </c>
      <c r="BN1163" s="48" t="str">
        <f t="shared" si="572"/>
        <v/>
      </c>
      <c r="BO1163" s="48" t="str">
        <f t="shared" si="573"/>
        <v/>
      </c>
      <c r="BP1163" s="48" t="str">
        <f t="shared" si="574"/>
        <v/>
      </c>
      <c r="BQ1163" s="48" t="str">
        <f t="shared" si="575"/>
        <v/>
      </c>
      <c r="BR1163" s="48" t="str">
        <f t="shared" si="576"/>
        <v/>
      </c>
      <c r="BS1163" s="48" t="str">
        <f t="shared" si="577"/>
        <v/>
      </c>
      <c r="BT1163" s="48" t="str">
        <f t="shared" si="578"/>
        <v/>
      </c>
      <c r="BU1163" s="48" t="str">
        <f t="shared" si="579"/>
        <v/>
      </c>
    </row>
    <row r="1164" spans="1:73">
      <c r="A1164" s="10" t="e">
        <f>Audit!#REF!</f>
        <v>#REF!</v>
      </c>
      <c r="B1164" s="10" t="e">
        <f t="shared" si="550"/>
        <v>#REF!</v>
      </c>
      <c r="C1164" s="17" t="e">
        <f>VLOOKUP(Audit!#REF!,$V$3:$AE$12,2,FALSE) &amp; VLOOKUP(Audit!#REF!,$V$13:$AE$22,2,FALSE)&amp; IF(Audit!#REF!=10,Audit!#REF!&amp;Audit!#REF!,"")</f>
        <v>#REF!</v>
      </c>
      <c r="D1164" s="17" t="e">
        <f>VLOOKUP(Audit!#REF!,$V$3:$AE$12,3,FALSE) &amp; VLOOKUP(Audit!#REF!,$V$13:$AE$22,3,FALSE) &amp;IF(Audit!#REF!=10,Audit!#REF!&amp;Audit!#REF!,"")</f>
        <v>#REF!</v>
      </c>
      <c r="E1164" s="17" t="e">
        <f>VLOOKUP(Audit!#REF!,$V$3:$AE$12,4,FALSE)&amp; Audit!#REF! &amp; VLOOKUP(Audit!#REF!,$V$13:$AE$22,4,FALSE)&amp; IF(Audit!#REF!=10,Audit!#REF!&amp;Audit!#REF!,"")</f>
        <v>#REF!</v>
      </c>
      <c r="F1164" s="17" t="e">
        <f>VLOOKUP(Audit!#REF!,$V$3:$AE$12,5,FALSE) &amp; VLOOKUP(Audit!#REF!,$V$13:$AE$22,5,FALSE)&amp; IF(Audit!#REF!=10,Audit!#REF!&amp;Audit!#REF!,"")</f>
        <v>#REF!</v>
      </c>
      <c r="G1164" s="17" t="e">
        <f>VLOOKUP(Audit!#REF!,$V$3:$AE$12,6,FALSE) &amp; VLOOKUP(Audit!#REF!,$V$13:$AE$22,6,FALSE)&amp; IF(Audit!#REF!=10,Audit!#REF!&amp;Audit!#REF!,"")</f>
        <v>#REF!</v>
      </c>
      <c r="H1164" s="17" t="e">
        <f>VLOOKUP(Audit!#REF!,$V$3:$AE$12,7,FALSE) &amp; VLOOKUP(Audit!#REF!,$V$13:$AE$22,7,FALSE)&amp;IF(Audit!#REF!=10,Audit!#REF!&amp;Audit!#REF!,"")</f>
        <v>#REF!</v>
      </c>
      <c r="I1164" s="17" t="e">
        <f>VLOOKUP(Audit!#REF!,$V$3:$AE$12,8,FALSE) &amp; Audit!#REF! &amp; VLOOKUP(Audit!#REF!,$V$13:$AE$22,8,FALSE)&amp;IF(Audit!#REF!=10,Audit!#REF!&amp;Audit!#REF!,"")</f>
        <v>#REF!</v>
      </c>
      <c r="J1164" s="17" t="e">
        <f>VLOOKUP(Audit!#REF!,$V$3:$AE$12,9,FALSE) &amp; VLOOKUP(Audit!#REF!,$V$13:$AE$22,9,FALSE) &amp; IF(Audit!#REF!=10,Audit!#REF!&amp;Audit!#REF!,"") &amp; IF(Audit!#REF!&lt;&gt;1,U1164,"")</f>
        <v>#REF!</v>
      </c>
      <c r="K1164" s="17" t="e">
        <f>VLOOKUP(Audit!#REF!,$V$3:$AE$12,10,FALSE) &amp; Audit!#REF! &amp; VLOOKUP(Audit!#REF!,$V$13:$AE$22,10,FALSE) &amp; IF(Audit!#REF!=10,Audit!#REF!&amp;Audit!#REF!,"") &amp; IF(Audit!#REF!&lt;&gt;1,U1164,"")</f>
        <v>#REF!</v>
      </c>
      <c r="L1164" s="10" t="e">
        <f>Audit!#REF!</f>
        <v>#REF!</v>
      </c>
      <c r="M1164" s="10" t="e">
        <f t="shared" si="551"/>
        <v>#REF!</v>
      </c>
      <c r="N1164" s="10" t="e">
        <f t="shared" si="552"/>
        <v>#REF!</v>
      </c>
      <c r="O1164" s="10" t="e">
        <f t="shared" si="553"/>
        <v>#REF!</v>
      </c>
      <c r="P1164" s="10" t="e">
        <f t="shared" si="554"/>
        <v>#REF!</v>
      </c>
      <c r="Q1164" s="10" t="e">
        <f t="shared" si="555"/>
        <v>#REF!</v>
      </c>
      <c r="R1164" s="10" t="e">
        <f t="shared" si="556"/>
        <v>#REF!</v>
      </c>
      <c r="S1164" s="10" t="e">
        <f t="shared" si="557"/>
        <v>#REF!</v>
      </c>
      <c r="T1164" s="10" t="e">
        <f t="shared" si="558"/>
        <v>#REF!</v>
      </c>
      <c r="U1164" s="17" t="e">
        <f>IF(Audit!#REF!="","",VLOOKUP(Audit!#REF!,$W$26:$X$35,2,FALSE)) &amp; Audit!#REF! &amp; IF(Audit!#REF!="","",IF(Audit!#REF!&lt;=1.4,VLOOKUP(Audit!#REF!,$W$38:X1209,2,FALSE),VLOOKUP(Audit!#REF!,$W$51:$X$61,2,FALSE))) &amp; IF(Audit!#REF!="","",VLOOKUP(Audit!#REF!,$Y$26:$Z$35,2,FALSE) &amp; Audit!#REF! &amp; IF(Audit!#REF!="","",IF(Audit!#REF!&lt;=1.4,VLOOKUP(Audit!#REF!,$Y$38:$Z$48,2,FALSE),VLOOKUP(Audit!#REF!,$Y$51:$Z$61,2,FALSE))))</f>
        <v>#REF!</v>
      </c>
      <c r="V1164" s="21"/>
      <c r="AH1164" s="49" t="e">
        <f>Audit!#REF!</f>
        <v>#REF!</v>
      </c>
      <c r="AI1164" s="50" t="e">
        <f>VLOOKUP(Audit!#REF!,$V$3:$AE$12,2,FALSE)&amp; IF(Audit!#REF!=10,Audit!#REF!,"")</f>
        <v>#REF!</v>
      </c>
      <c r="AJ1164" s="50" t="e">
        <f>VLOOKUP(Audit!#REF!,$V$13:$AE$22,2,FALSE)&amp; IF(Audit!#REF!=10,Audit!#REF!,"")</f>
        <v>#REF!</v>
      </c>
      <c r="AK1164" s="47" t="e">
        <f t="shared" si="559"/>
        <v>#REF!</v>
      </c>
      <c r="AL1164" s="50" t="e">
        <f>VLOOKUP(Audit!#REF!,$V$3:$AE$12,3,FALSE)&amp; IF(Audit!#REF!=10,Audit!#REF!,"")</f>
        <v>#REF!</v>
      </c>
      <c r="AM1164" s="50" t="e">
        <f>VLOOKUP(Audit!#REF!,$V$13:$AE$22,3,FALSE)&amp; IF(Audit!#REF!=10,Audit!#REF!,"")</f>
        <v>#REF!</v>
      </c>
      <c r="AN1164" s="47" t="e">
        <f t="shared" si="560"/>
        <v>#REF!</v>
      </c>
      <c r="AO1164" s="50" t="e">
        <f>VLOOKUP(Audit!#REF!,$V$3:$AE$12,4,FALSE) &amp;  Audit!#REF! &amp; IF(Audit!#REF!=10,Audit!#REF!,"")</f>
        <v>#REF!</v>
      </c>
      <c r="AP1164" s="50" t="e">
        <f>VLOOKUP(Audit!#REF!,$V$13:$AE$22,4,FALSE)&amp; IF(Audit!#REF!=10,Audit!#REF!,"")</f>
        <v>#REF!</v>
      </c>
      <c r="AQ1164" s="47" t="e">
        <f t="shared" si="561"/>
        <v>#REF!</v>
      </c>
      <c r="AR1164" s="50" t="e">
        <f>VLOOKUP(Audit!#REF!,$V$3:$AE$12,5,FALSE)&amp; IF(Audit!#REF!=10,Audit!#REF!,"")</f>
        <v>#REF!</v>
      </c>
      <c r="AS1164" s="50" t="e">
        <f>VLOOKUP(Audit!#REF!,$V$13:$AE$22,5,FALSE)&amp; IF(Audit!#REF!=10,Audit!#REF!,"")</f>
        <v>#REF!</v>
      </c>
      <c r="AT1164" s="47" t="e">
        <f t="shared" si="562"/>
        <v>#REF!</v>
      </c>
      <c r="AU1164" s="50" t="e">
        <f>VLOOKUP(Audit!#REF!,$V$3:$AE$12,6,FALSE)&amp; IF(Audit!#REF!=10,Audit!#REF!,"")</f>
        <v>#REF!</v>
      </c>
      <c r="AV1164" s="50" t="e">
        <f>VLOOKUP(Audit!#REF!,$V$13:$AE$22,6,FALSE)&amp; IF(Audit!#REF!=10,Audit!#REF!,"")</f>
        <v>#REF!</v>
      </c>
      <c r="AW1164" s="47" t="e">
        <f t="shared" si="563"/>
        <v>#REF!</v>
      </c>
      <c r="AX1164" s="50" t="e">
        <f>VLOOKUP(Audit!#REF!,$V$3:$AE$12,7,FALSE)&amp; IF(Audit!#REF!=10,Audit!#REF!,"")</f>
        <v>#REF!</v>
      </c>
      <c r="AY1164" s="50" t="e">
        <f>VLOOKUP(Audit!#REF!,$V$13:$AE$22,7,FALSE) &amp; IF(Audit!#REF!=10,Audit!#REF!,"")</f>
        <v>#REF!</v>
      </c>
      <c r="AZ1164" s="47" t="e">
        <f t="shared" si="564"/>
        <v>#REF!</v>
      </c>
      <c r="BA1164" s="50" t="e">
        <f>VLOOKUP(Audit!#REF!,$V$3:$AE$12,8,FALSE)&amp; Audit!#REF! &amp; IF(Audit!#REF!=10,Audit!#REF!,"")</f>
        <v>#REF!</v>
      </c>
      <c r="BB1164" s="50" t="e">
        <f>VLOOKUP(Audit!#REF!,$V$13:$AE$22,8,FALSE) &amp; IF(Audit!#REF!=10,Audit!#REF!,"")</f>
        <v>#REF!</v>
      </c>
      <c r="BC1164" s="47" t="e">
        <f t="shared" si="565"/>
        <v>#REF!</v>
      </c>
      <c r="BD1164" s="50" t="e">
        <f>VLOOKUP(Audit!#REF!,$V$3:$AE$12,9,FALSE)&amp; IF(Audit!#REF!=10,Audit!#REF!,"")</f>
        <v>#REF!</v>
      </c>
      <c r="BE1164" s="50" t="e">
        <f>VLOOKUP(Audit!#REF!,$V$13:$AE$22,9,FALSE) &amp; IF(Audit!#REF!=10,Audit!#REF!,"") &amp; IF(Audit!#REF!&lt;&gt;1,U1164,"")</f>
        <v>#REF!</v>
      </c>
      <c r="BF1164" s="47" t="e">
        <f t="shared" si="566"/>
        <v>#REF!</v>
      </c>
      <c r="BG1164" s="50" t="e">
        <f>VLOOKUP(Audit!#REF!,$V$3:$AE$12,10,FALSE) &amp; Audit!#REF! &amp; IF(Audit!#REF!=10,Audit!#REF!,"")</f>
        <v>#REF!</v>
      </c>
      <c r="BH1164" s="50" t="e">
        <f>VLOOKUP(Audit!#REF!,$V$13:$AE$22,10,FALSE) &amp; IF(Audit!#REF!=10,Audit!#REF!,"") &amp; IF(Audit!#REF!&lt;&gt;1,U1164,"")</f>
        <v>#REF!</v>
      </c>
      <c r="BI1164" s="47" t="e">
        <f t="shared" si="567"/>
        <v>#REF!</v>
      </c>
      <c r="BJ1164" s="48" t="str">
        <f t="shared" si="568"/>
        <v/>
      </c>
      <c r="BK1164" s="48" t="str">
        <f t="shared" si="569"/>
        <v/>
      </c>
      <c r="BL1164" s="48" t="str">
        <f t="shared" si="570"/>
        <v/>
      </c>
      <c r="BM1164" s="48" t="str">
        <f t="shared" si="571"/>
        <v/>
      </c>
      <c r="BN1164" s="48" t="str">
        <f t="shared" si="572"/>
        <v/>
      </c>
      <c r="BO1164" s="48" t="str">
        <f t="shared" si="573"/>
        <v/>
      </c>
      <c r="BP1164" s="48" t="str">
        <f t="shared" si="574"/>
        <v/>
      </c>
      <c r="BQ1164" s="48" t="str">
        <f t="shared" si="575"/>
        <v/>
      </c>
      <c r="BR1164" s="48" t="str">
        <f t="shared" si="576"/>
        <v/>
      </c>
      <c r="BS1164" s="48" t="str">
        <f t="shared" si="577"/>
        <v/>
      </c>
      <c r="BT1164" s="48" t="str">
        <f t="shared" si="578"/>
        <v/>
      </c>
      <c r="BU1164" s="48" t="str">
        <f t="shared" si="579"/>
        <v/>
      </c>
    </row>
    <row r="1165" spans="1:73">
      <c r="A1165" s="10" t="e">
        <f>Audit!#REF!</f>
        <v>#REF!</v>
      </c>
      <c r="B1165" s="10" t="e">
        <f t="shared" si="550"/>
        <v>#REF!</v>
      </c>
      <c r="C1165" s="17" t="e">
        <f>VLOOKUP(Audit!#REF!,$V$3:$AE$12,2,FALSE) &amp; VLOOKUP(Audit!#REF!,$V$13:$AE$22,2,FALSE)&amp; IF(Audit!#REF!=10,Audit!#REF!&amp;Audit!#REF!,"")</f>
        <v>#REF!</v>
      </c>
      <c r="D1165" s="17" t="e">
        <f>VLOOKUP(Audit!#REF!,$V$3:$AE$12,3,FALSE) &amp; VLOOKUP(Audit!#REF!,$V$13:$AE$22,3,FALSE) &amp;IF(Audit!#REF!=10,Audit!#REF!&amp;Audit!#REF!,"")</f>
        <v>#REF!</v>
      </c>
      <c r="E1165" s="17" t="e">
        <f>VLOOKUP(Audit!#REF!,$V$3:$AE$12,4,FALSE)&amp; Audit!#REF! &amp; VLOOKUP(Audit!#REF!,$V$13:$AE$22,4,FALSE)&amp; IF(Audit!#REF!=10,Audit!#REF!&amp;Audit!#REF!,"")</f>
        <v>#REF!</v>
      </c>
      <c r="F1165" s="17" t="e">
        <f>VLOOKUP(Audit!#REF!,$V$3:$AE$12,5,FALSE) &amp; VLOOKUP(Audit!#REF!,$V$13:$AE$22,5,FALSE)&amp; IF(Audit!#REF!=10,Audit!#REF!&amp;Audit!#REF!,"")</f>
        <v>#REF!</v>
      </c>
      <c r="G1165" s="17" t="e">
        <f>VLOOKUP(Audit!#REF!,$V$3:$AE$12,6,FALSE) &amp; VLOOKUP(Audit!#REF!,$V$13:$AE$22,6,FALSE)&amp; IF(Audit!#REF!=10,Audit!#REF!&amp;Audit!#REF!,"")</f>
        <v>#REF!</v>
      </c>
      <c r="H1165" s="17" t="e">
        <f>VLOOKUP(Audit!#REF!,$V$3:$AE$12,7,FALSE) &amp; VLOOKUP(Audit!#REF!,$V$13:$AE$22,7,FALSE)&amp;IF(Audit!#REF!=10,Audit!#REF!&amp;Audit!#REF!,"")</f>
        <v>#REF!</v>
      </c>
      <c r="I1165" s="17" t="e">
        <f>VLOOKUP(Audit!#REF!,$V$3:$AE$12,8,FALSE) &amp; Audit!#REF! &amp; VLOOKUP(Audit!#REF!,$V$13:$AE$22,8,FALSE)&amp;IF(Audit!#REF!=10,Audit!#REF!&amp;Audit!#REF!,"")</f>
        <v>#REF!</v>
      </c>
      <c r="J1165" s="17" t="e">
        <f>VLOOKUP(Audit!#REF!,$V$3:$AE$12,9,FALSE) &amp; VLOOKUP(Audit!#REF!,$V$13:$AE$22,9,FALSE) &amp; IF(Audit!#REF!=10,Audit!#REF!&amp;Audit!#REF!,"") &amp; IF(Audit!#REF!&lt;&gt;1,U1165,"")</f>
        <v>#REF!</v>
      </c>
      <c r="K1165" s="17" t="e">
        <f>VLOOKUP(Audit!#REF!,$V$3:$AE$12,10,FALSE) &amp; Audit!#REF! &amp; VLOOKUP(Audit!#REF!,$V$13:$AE$22,10,FALSE) &amp; IF(Audit!#REF!=10,Audit!#REF!&amp;Audit!#REF!,"") &amp; IF(Audit!#REF!&lt;&gt;1,U1165,"")</f>
        <v>#REF!</v>
      </c>
      <c r="L1165" s="10" t="e">
        <f>Audit!#REF!</f>
        <v>#REF!</v>
      </c>
      <c r="M1165" s="10" t="e">
        <f t="shared" si="551"/>
        <v>#REF!</v>
      </c>
      <c r="N1165" s="10" t="e">
        <f t="shared" si="552"/>
        <v>#REF!</v>
      </c>
      <c r="O1165" s="10" t="e">
        <f t="shared" si="553"/>
        <v>#REF!</v>
      </c>
      <c r="P1165" s="10" t="e">
        <f t="shared" si="554"/>
        <v>#REF!</v>
      </c>
      <c r="Q1165" s="10" t="e">
        <f t="shared" si="555"/>
        <v>#REF!</v>
      </c>
      <c r="R1165" s="10" t="e">
        <f t="shared" si="556"/>
        <v>#REF!</v>
      </c>
      <c r="S1165" s="10" t="e">
        <f t="shared" si="557"/>
        <v>#REF!</v>
      </c>
      <c r="T1165" s="10" t="e">
        <f t="shared" si="558"/>
        <v>#REF!</v>
      </c>
      <c r="U1165" s="17" t="e">
        <f>IF(Audit!#REF!="","",VLOOKUP(Audit!#REF!,$W$26:$X$35,2,FALSE)) &amp; Audit!#REF! &amp; IF(Audit!#REF!="","",IF(Audit!#REF!&lt;=1.4,VLOOKUP(Audit!#REF!,$W$38:X1210,2,FALSE),VLOOKUP(Audit!#REF!,$W$51:$X$61,2,FALSE))) &amp; IF(Audit!#REF!="","",VLOOKUP(Audit!#REF!,$Y$26:$Z$35,2,FALSE) &amp; Audit!#REF! &amp; IF(Audit!#REF!="","",IF(Audit!#REF!&lt;=1.4,VLOOKUP(Audit!#REF!,$Y$38:$Z$48,2,FALSE),VLOOKUP(Audit!#REF!,$Y$51:$Z$61,2,FALSE))))</f>
        <v>#REF!</v>
      </c>
      <c r="V1165" s="21"/>
      <c r="AH1165" s="49" t="e">
        <f>Audit!#REF!</f>
        <v>#REF!</v>
      </c>
      <c r="AI1165" s="50" t="e">
        <f>VLOOKUP(Audit!#REF!,$V$3:$AE$12,2,FALSE)&amp; IF(Audit!#REF!=10,Audit!#REF!,"")</f>
        <v>#REF!</v>
      </c>
      <c r="AJ1165" s="50" t="e">
        <f>VLOOKUP(Audit!#REF!,$V$13:$AE$22,2,FALSE)&amp; IF(Audit!#REF!=10,Audit!#REF!,"")</f>
        <v>#REF!</v>
      </c>
      <c r="AK1165" s="47" t="e">
        <f t="shared" si="559"/>
        <v>#REF!</v>
      </c>
      <c r="AL1165" s="50" t="e">
        <f>VLOOKUP(Audit!#REF!,$V$3:$AE$12,3,FALSE)&amp; IF(Audit!#REF!=10,Audit!#REF!,"")</f>
        <v>#REF!</v>
      </c>
      <c r="AM1165" s="50" t="e">
        <f>VLOOKUP(Audit!#REF!,$V$13:$AE$22,3,FALSE)&amp; IF(Audit!#REF!=10,Audit!#REF!,"")</f>
        <v>#REF!</v>
      </c>
      <c r="AN1165" s="47" t="e">
        <f t="shared" si="560"/>
        <v>#REF!</v>
      </c>
      <c r="AO1165" s="50" t="e">
        <f>VLOOKUP(Audit!#REF!,$V$3:$AE$12,4,FALSE) &amp;  Audit!#REF! &amp; IF(Audit!#REF!=10,Audit!#REF!,"")</f>
        <v>#REF!</v>
      </c>
      <c r="AP1165" s="50" t="e">
        <f>VLOOKUP(Audit!#REF!,$V$13:$AE$22,4,FALSE)&amp; IF(Audit!#REF!=10,Audit!#REF!,"")</f>
        <v>#REF!</v>
      </c>
      <c r="AQ1165" s="47" t="e">
        <f t="shared" si="561"/>
        <v>#REF!</v>
      </c>
      <c r="AR1165" s="50" t="e">
        <f>VLOOKUP(Audit!#REF!,$V$3:$AE$12,5,FALSE)&amp; IF(Audit!#REF!=10,Audit!#REF!,"")</f>
        <v>#REF!</v>
      </c>
      <c r="AS1165" s="50" t="e">
        <f>VLOOKUP(Audit!#REF!,$V$13:$AE$22,5,FALSE)&amp; IF(Audit!#REF!=10,Audit!#REF!,"")</f>
        <v>#REF!</v>
      </c>
      <c r="AT1165" s="47" t="e">
        <f t="shared" si="562"/>
        <v>#REF!</v>
      </c>
      <c r="AU1165" s="50" t="e">
        <f>VLOOKUP(Audit!#REF!,$V$3:$AE$12,6,FALSE)&amp; IF(Audit!#REF!=10,Audit!#REF!,"")</f>
        <v>#REF!</v>
      </c>
      <c r="AV1165" s="50" t="e">
        <f>VLOOKUP(Audit!#REF!,$V$13:$AE$22,6,FALSE)&amp; IF(Audit!#REF!=10,Audit!#REF!,"")</f>
        <v>#REF!</v>
      </c>
      <c r="AW1165" s="47" t="e">
        <f t="shared" si="563"/>
        <v>#REF!</v>
      </c>
      <c r="AX1165" s="50" t="e">
        <f>VLOOKUP(Audit!#REF!,$V$3:$AE$12,7,FALSE)&amp; IF(Audit!#REF!=10,Audit!#REF!,"")</f>
        <v>#REF!</v>
      </c>
      <c r="AY1165" s="50" t="e">
        <f>VLOOKUP(Audit!#REF!,$V$13:$AE$22,7,FALSE) &amp; IF(Audit!#REF!=10,Audit!#REF!,"")</f>
        <v>#REF!</v>
      </c>
      <c r="AZ1165" s="47" t="e">
        <f t="shared" si="564"/>
        <v>#REF!</v>
      </c>
      <c r="BA1165" s="50" t="e">
        <f>VLOOKUP(Audit!#REF!,$V$3:$AE$12,8,FALSE)&amp; Audit!#REF! &amp; IF(Audit!#REF!=10,Audit!#REF!,"")</f>
        <v>#REF!</v>
      </c>
      <c r="BB1165" s="50" t="e">
        <f>VLOOKUP(Audit!#REF!,$V$13:$AE$22,8,FALSE) &amp; IF(Audit!#REF!=10,Audit!#REF!,"")</f>
        <v>#REF!</v>
      </c>
      <c r="BC1165" s="47" t="e">
        <f t="shared" si="565"/>
        <v>#REF!</v>
      </c>
      <c r="BD1165" s="50" t="e">
        <f>VLOOKUP(Audit!#REF!,$V$3:$AE$12,9,FALSE)&amp; IF(Audit!#REF!=10,Audit!#REF!,"")</f>
        <v>#REF!</v>
      </c>
      <c r="BE1165" s="50" t="e">
        <f>VLOOKUP(Audit!#REF!,$V$13:$AE$22,9,FALSE) &amp; IF(Audit!#REF!=10,Audit!#REF!,"") &amp; IF(Audit!#REF!&lt;&gt;1,U1165,"")</f>
        <v>#REF!</v>
      </c>
      <c r="BF1165" s="47" t="e">
        <f t="shared" si="566"/>
        <v>#REF!</v>
      </c>
      <c r="BG1165" s="50" t="e">
        <f>VLOOKUP(Audit!#REF!,$V$3:$AE$12,10,FALSE) &amp; Audit!#REF! &amp; IF(Audit!#REF!=10,Audit!#REF!,"")</f>
        <v>#REF!</v>
      </c>
      <c r="BH1165" s="50" t="e">
        <f>VLOOKUP(Audit!#REF!,$V$13:$AE$22,10,FALSE) &amp; IF(Audit!#REF!=10,Audit!#REF!,"") &amp; IF(Audit!#REF!&lt;&gt;1,U1165,"")</f>
        <v>#REF!</v>
      </c>
      <c r="BI1165" s="47" t="e">
        <f t="shared" si="567"/>
        <v>#REF!</v>
      </c>
      <c r="BJ1165" s="48" t="str">
        <f t="shared" si="568"/>
        <v/>
      </c>
      <c r="BK1165" s="48" t="str">
        <f t="shared" si="569"/>
        <v/>
      </c>
      <c r="BL1165" s="48" t="str">
        <f t="shared" si="570"/>
        <v/>
      </c>
      <c r="BM1165" s="48" t="str">
        <f t="shared" si="571"/>
        <v/>
      </c>
      <c r="BN1165" s="48" t="str">
        <f t="shared" si="572"/>
        <v/>
      </c>
      <c r="BO1165" s="48" t="str">
        <f t="shared" si="573"/>
        <v/>
      </c>
      <c r="BP1165" s="48" t="str">
        <f t="shared" si="574"/>
        <v/>
      </c>
      <c r="BQ1165" s="48" t="str">
        <f t="shared" si="575"/>
        <v/>
      </c>
      <c r="BR1165" s="48" t="str">
        <f t="shared" si="576"/>
        <v/>
      </c>
      <c r="BS1165" s="48" t="str">
        <f t="shared" si="577"/>
        <v/>
      </c>
      <c r="BT1165" s="48" t="str">
        <f t="shared" si="578"/>
        <v/>
      </c>
      <c r="BU1165" s="48" t="str">
        <f t="shared" si="579"/>
        <v/>
      </c>
    </row>
    <row r="1166" spans="1:73">
      <c r="A1166" s="10" t="e">
        <f>Audit!#REF!</f>
        <v>#REF!</v>
      </c>
      <c r="B1166" s="10" t="e">
        <f t="shared" si="550"/>
        <v>#REF!</v>
      </c>
      <c r="C1166" s="17" t="e">
        <f>VLOOKUP(Audit!#REF!,$V$3:$AE$12,2,FALSE) &amp; VLOOKUP(Audit!#REF!,$V$13:$AE$22,2,FALSE)&amp; IF(Audit!#REF!=10,Audit!#REF!&amp;Audit!#REF!,"")</f>
        <v>#REF!</v>
      </c>
      <c r="D1166" s="17" t="e">
        <f>VLOOKUP(Audit!#REF!,$V$3:$AE$12,3,FALSE) &amp; VLOOKUP(Audit!#REF!,$V$13:$AE$22,3,FALSE) &amp;IF(Audit!#REF!=10,Audit!#REF!&amp;Audit!#REF!,"")</f>
        <v>#REF!</v>
      </c>
      <c r="E1166" s="17" t="e">
        <f>VLOOKUP(Audit!#REF!,$V$3:$AE$12,4,FALSE)&amp; Audit!#REF! &amp; VLOOKUP(Audit!#REF!,$V$13:$AE$22,4,FALSE)&amp; IF(Audit!#REF!=10,Audit!#REF!&amp;Audit!#REF!,"")</f>
        <v>#REF!</v>
      </c>
      <c r="F1166" s="17" t="e">
        <f>VLOOKUP(Audit!#REF!,$V$3:$AE$12,5,FALSE) &amp; VLOOKUP(Audit!#REF!,$V$13:$AE$22,5,FALSE)&amp; IF(Audit!#REF!=10,Audit!#REF!&amp;Audit!#REF!,"")</f>
        <v>#REF!</v>
      </c>
      <c r="G1166" s="17" t="e">
        <f>VLOOKUP(Audit!#REF!,$V$3:$AE$12,6,FALSE) &amp; VLOOKUP(Audit!#REF!,$V$13:$AE$22,6,FALSE)&amp; IF(Audit!#REF!=10,Audit!#REF!&amp;Audit!#REF!,"")</f>
        <v>#REF!</v>
      </c>
      <c r="H1166" s="17" t="e">
        <f>VLOOKUP(Audit!#REF!,$V$3:$AE$12,7,FALSE) &amp; VLOOKUP(Audit!#REF!,$V$13:$AE$22,7,FALSE)&amp;IF(Audit!#REF!=10,Audit!#REF!&amp;Audit!#REF!,"")</f>
        <v>#REF!</v>
      </c>
      <c r="I1166" s="17" t="e">
        <f>VLOOKUP(Audit!#REF!,$V$3:$AE$12,8,FALSE) &amp; Audit!#REF! &amp; VLOOKUP(Audit!#REF!,$V$13:$AE$22,8,FALSE)&amp;IF(Audit!#REF!=10,Audit!#REF!&amp;Audit!#REF!,"")</f>
        <v>#REF!</v>
      </c>
      <c r="J1166" s="17" t="e">
        <f>VLOOKUP(Audit!#REF!,$V$3:$AE$12,9,FALSE) &amp; VLOOKUP(Audit!#REF!,$V$13:$AE$22,9,FALSE) &amp; IF(Audit!#REF!=10,Audit!#REF!&amp;Audit!#REF!,"") &amp; IF(Audit!#REF!&lt;&gt;1,U1166,"")</f>
        <v>#REF!</v>
      </c>
      <c r="K1166" s="17" t="e">
        <f>VLOOKUP(Audit!#REF!,$V$3:$AE$12,10,FALSE) &amp; Audit!#REF! &amp; VLOOKUP(Audit!#REF!,$V$13:$AE$22,10,FALSE) &amp; IF(Audit!#REF!=10,Audit!#REF!&amp;Audit!#REF!,"") &amp; IF(Audit!#REF!&lt;&gt;1,U1166,"")</f>
        <v>#REF!</v>
      </c>
      <c r="L1166" s="10" t="e">
        <f>Audit!#REF!</f>
        <v>#REF!</v>
      </c>
      <c r="M1166" s="10" t="e">
        <f t="shared" si="551"/>
        <v>#REF!</v>
      </c>
      <c r="N1166" s="10" t="e">
        <f t="shared" si="552"/>
        <v>#REF!</v>
      </c>
      <c r="O1166" s="10" t="e">
        <f t="shared" si="553"/>
        <v>#REF!</v>
      </c>
      <c r="P1166" s="10" t="e">
        <f t="shared" si="554"/>
        <v>#REF!</v>
      </c>
      <c r="Q1166" s="10" t="e">
        <f t="shared" si="555"/>
        <v>#REF!</v>
      </c>
      <c r="R1166" s="10" t="e">
        <f t="shared" si="556"/>
        <v>#REF!</v>
      </c>
      <c r="S1166" s="10" t="e">
        <f t="shared" si="557"/>
        <v>#REF!</v>
      </c>
      <c r="T1166" s="10" t="e">
        <f t="shared" si="558"/>
        <v>#REF!</v>
      </c>
      <c r="U1166" s="17" t="e">
        <f>IF(Audit!#REF!="","",VLOOKUP(Audit!#REF!,$W$26:$X$35,2,FALSE)) &amp; Audit!#REF! &amp; IF(Audit!#REF!="","",IF(Audit!#REF!&lt;=1.4,VLOOKUP(Audit!#REF!,$W$38:X1211,2,FALSE),VLOOKUP(Audit!#REF!,$W$51:$X$61,2,FALSE))) &amp; IF(Audit!#REF!="","",VLOOKUP(Audit!#REF!,$Y$26:$Z$35,2,FALSE) &amp; Audit!#REF! &amp; IF(Audit!#REF!="","",IF(Audit!#REF!&lt;=1.4,VLOOKUP(Audit!#REF!,$Y$38:$Z$48,2,FALSE),VLOOKUP(Audit!#REF!,$Y$51:$Z$61,2,FALSE))))</f>
        <v>#REF!</v>
      </c>
      <c r="V1166" s="21"/>
      <c r="AH1166" s="49" t="e">
        <f>Audit!#REF!</f>
        <v>#REF!</v>
      </c>
      <c r="AI1166" s="50" t="e">
        <f>VLOOKUP(Audit!#REF!,$V$3:$AE$12,2,FALSE)&amp; IF(Audit!#REF!=10,Audit!#REF!,"")</f>
        <v>#REF!</v>
      </c>
      <c r="AJ1166" s="50" t="e">
        <f>VLOOKUP(Audit!#REF!,$V$13:$AE$22,2,FALSE)&amp; IF(Audit!#REF!=10,Audit!#REF!,"")</f>
        <v>#REF!</v>
      </c>
      <c r="AK1166" s="47" t="e">
        <f t="shared" si="559"/>
        <v>#REF!</v>
      </c>
      <c r="AL1166" s="50" t="e">
        <f>VLOOKUP(Audit!#REF!,$V$3:$AE$12,3,FALSE)&amp; IF(Audit!#REF!=10,Audit!#REF!,"")</f>
        <v>#REF!</v>
      </c>
      <c r="AM1166" s="50" t="e">
        <f>VLOOKUP(Audit!#REF!,$V$13:$AE$22,3,FALSE)&amp; IF(Audit!#REF!=10,Audit!#REF!,"")</f>
        <v>#REF!</v>
      </c>
      <c r="AN1166" s="47" t="e">
        <f t="shared" si="560"/>
        <v>#REF!</v>
      </c>
      <c r="AO1166" s="50" t="e">
        <f>VLOOKUP(Audit!#REF!,$V$3:$AE$12,4,FALSE) &amp;  Audit!#REF! &amp; IF(Audit!#REF!=10,Audit!#REF!,"")</f>
        <v>#REF!</v>
      </c>
      <c r="AP1166" s="50" t="e">
        <f>VLOOKUP(Audit!#REF!,$V$13:$AE$22,4,FALSE)&amp; IF(Audit!#REF!=10,Audit!#REF!,"")</f>
        <v>#REF!</v>
      </c>
      <c r="AQ1166" s="47" t="e">
        <f t="shared" si="561"/>
        <v>#REF!</v>
      </c>
      <c r="AR1166" s="50" t="e">
        <f>VLOOKUP(Audit!#REF!,$V$3:$AE$12,5,FALSE)&amp; IF(Audit!#REF!=10,Audit!#REF!,"")</f>
        <v>#REF!</v>
      </c>
      <c r="AS1166" s="50" t="e">
        <f>VLOOKUP(Audit!#REF!,$V$13:$AE$22,5,FALSE)&amp; IF(Audit!#REF!=10,Audit!#REF!,"")</f>
        <v>#REF!</v>
      </c>
      <c r="AT1166" s="47" t="e">
        <f t="shared" si="562"/>
        <v>#REF!</v>
      </c>
      <c r="AU1166" s="50" t="e">
        <f>VLOOKUP(Audit!#REF!,$V$3:$AE$12,6,FALSE)&amp; IF(Audit!#REF!=10,Audit!#REF!,"")</f>
        <v>#REF!</v>
      </c>
      <c r="AV1166" s="50" t="e">
        <f>VLOOKUP(Audit!#REF!,$V$13:$AE$22,6,FALSE)&amp; IF(Audit!#REF!=10,Audit!#REF!,"")</f>
        <v>#REF!</v>
      </c>
      <c r="AW1166" s="47" t="e">
        <f t="shared" si="563"/>
        <v>#REF!</v>
      </c>
      <c r="AX1166" s="50" t="e">
        <f>VLOOKUP(Audit!#REF!,$V$3:$AE$12,7,FALSE)&amp; IF(Audit!#REF!=10,Audit!#REF!,"")</f>
        <v>#REF!</v>
      </c>
      <c r="AY1166" s="50" t="e">
        <f>VLOOKUP(Audit!#REF!,$V$13:$AE$22,7,FALSE) &amp; IF(Audit!#REF!=10,Audit!#REF!,"")</f>
        <v>#REF!</v>
      </c>
      <c r="AZ1166" s="47" t="e">
        <f t="shared" si="564"/>
        <v>#REF!</v>
      </c>
      <c r="BA1166" s="50" t="e">
        <f>VLOOKUP(Audit!#REF!,$V$3:$AE$12,8,FALSE)&amp; Audit!#REF! &amp; IF(Audit!#REF!=10,Audit!#REF!,"")</f>
        <v>#REF!</v>
      </c>
      <c r="BB1166" s="50" t="e">
        <f>VLOOKUP(Audit!#REF!,$V$13:$AE$22,8,FALSE) &amp; IF(Audit!#REF!=10,Audit!#REF!,"")</f>
        <v>#REF!</v>
      </c>
      <c r="BC1166" s="47" t="e">
        <f t="shared" si="565"/>
        <v>#REF!</v>
      </c>
      <c r="BD1166" s="50" t="e">
        <f>VLOOKUP(Audit!#REF!,$V$3:$AE$12,9,FALSE)&amp; IF(Audit!#REF!=10,Audit!#REF!,"")</f>
        <v>#REF!</v>
      </c>
      <c r="BE1166" s="50" t="e">
        <f>VLOOKUP(Audit!#REF!,$V$13:$AE$22,9,FALSE) &amp; IF(Audit!#REF!=10,Audit!#REF!,"") &amp; IF(Audit!#REF!&lt;&gt;1,U1166,"")</f>
        <v>#REF!</v>
      </c>
      <c r="BF1166" s="47" t="e">
        <f t="shared" si="566"/>
        <v>#REF!</v>
      </c>
      <c r="BG1166" s="50" t="e">
        <f>VLOOKUP(Audit!#REF!,$V$3:$AE$12,10,FALSE) &amp; Audit!#REF! &amp; IF(Audit!#REF!=10,Audit!#REF!,"")</f>
        <v>#REF!</v>
      </c>
      <c r="BH1166" s="50" t="e">
        <f>VLOOKUP(Audit!#REF!,$V$13:$AE$22,10,FALSE) &amp; IF(Audit!#REF!=10,Audit!#REF!,"") &amp; IF(Audit!#REF!&lt;&gt;1,U1166,"")</f>
        <v>#REF!</v>
      </c>
      <c r="BI1166" s="47" t="e">
        <f t="shared" si="567"/>
        <v>#REF!</v>
      </c>
      <c r="BJ1166" s="48" t="str">
        <f t="shared" si="568"/>
        <v/>
      </c>
      <c r="BK1166" s="48" t="str">
        <f t="shared" si="569"/>
        <v/>
      </c>
      <c r="BL1166" s="48" t="str">
        <f t="shared" si="570"/>
        <v/>
      </c>
      <c r="BM1166" s="48" t="str">
        <f t="shared" si="571"/>
        <v/>
      </c>
      <c r="BN1166" s="48" t="str">
        <f t="shared" si="572"/>
        <v/>
      </c>
      <c r="BO1166" s="48" t="str">
        <f t="shared" si="573"/>
        <v/>
      </c>
      <c r="BP1166" s="48" t="str">
        <f t="shared" si="574"/>
        <v/>
      </c>
      <c r="BQ1166" s="48" t="str">
        <f t="shared" si="575"/>
        <v/>
      </c>
      <c r="BR1166" s="48" t="str">
        <f t="shared" si="576"/>
        <v/>
      </c>
      <c r="BS1166" s="48" t="str">
        <f t="shared" si="577"/>
        <v/>
      </c>
      <c r="BT1166" s="48" t="str">
        <f t="shared" si="578"/>
        <v/>
      </c>
      <c r="BU1166" s="48" t="str">
        <f t="shared" si="579"/>
        <v/>
      </c>
    </row>
    <row r="1167" spans="1:73">
      <c r="A1167" s="10" t="e">
        <f>Audit!#REF!</f>
        <v>#REF!</v>
      </c>
      <c r="B1167" s="10" t="e">
        <f t="shared" si="550"/>
        <v>#REF!</v>
      </c>
      <c r="C1167" s="17" t="e">
        <f>VLOOKUP(Audit!#REF!,$V$3:$AE$12,2,FALSE) &amp; VLOOKUP(Audit!#REF!,$V$13:$AE$22,2,FALSE)&amp; IF(Audit!#REF!=10,Audit!#REF!&amp;Audit!#REF!,"")</f>
        <v>#REF!</v>
      </c>
      <c r="D1167" s="17" t="e">
        <f>VLOOKUP(Audit!#REF!,$V$3:$AE$12,3,FALSE) &amp; VLOOKUP(Audit!#REF!,$V$13:$AE$22,3,FALSE) &amp;IF(Audit!#REF!=10,Audit!#REF!&amp;Audit!#REF!,"")</f>
        <v>#REF!</v>
      </c>
      <c r="E1167" s="17" t="e">
        <f>VLOOKUP(Audit!#REF!,$V$3:$AE$12,4,FALSE)&amp; Audit!#REF! &amp; VLOOKUP(Audit!#REF!,$V$13:$AE$22,4,FALSE)&amp; IF(Audit!#REF!=10,Audit!#REF!&amp;Audit!#REF!,"")</f>
        <v>#REF!</v>
      </c>
      <c r="F1167" s="17" t="e">
        <f>VLOOKUP(Audit!#REF!,$V$3:$AE$12,5,FALSE) &amp; VLOOKUP(Audit!#REF!,$V$13:$AE$22,5,FALSE)&amp; IF(Audit!#REF!=10,Audit!#REF!&amp;Audit!#REF!,"")</f>
        <v>#REF!</v>
      </c>
      <c r="G1167" s="17" t="e">
        <f>VLOOKUP(Audit!#REF!,$V$3:$AE$12,6,FALSE) &amp; VLOOKUP(Audit!#REF!,$V$13:$AE$22,6,FALSE)&amp; IF(Audit!#REF!=10,Audit!#REF!&amp;Audit!#REF!,"")</f>
        <v>#REF!</v>
      </c>
      <c r="H1167" s="17" t="e">
        <f>VLOOKUP(Audit!#REF!,$V$3:$AE$12,7,FALSE) &amp; VLOOKUP(Audit!#REF!,$V$13:$AE$22,7,FALSE)&amp;IF(Audit!#REF!=10,Audit!#REF!&amp;Audit!#REF!,"")</f>
        <v>#REF!</v>
      </c>
      <c r="I1167" s="17" t="e">
        <f>VLOOKUP(Audit!#REF!,$V$3:$AE$12,8,FALSE) &amp; Audit!#REF! &amp; VLOOKUP(Audit!#REF!,$V$13:$AE$22,8,FALSE)&amp;IF(Audit!#REF!=10,Audit!#REF!&amp;Audit!#REF!,"")</f>
        <v>#REF!</v>
      </c>
      <c r="J1167" s="17" t="e">
        <f>VLOOKUP(Audit!#REF!,$V$3:$AE$12,9,FALSE) &amp; VLOOKUP(Audit!#REF!,$V$13:$AE$22,9,FALSE) &amp; IF(Audit!#REF!=10,Audit!#REF!&amp;Audit!#REF!,"") &amp; IF(Audit!#REF!&lt;&gt;1,U1167,"")</f>
        <v>#REF!</v>
      </c>
      <c r="K1167" s="17" t="e">
        <f>VLOOKUP(Audit!#REF!,$V$3:$AE$12,10,FALSE) &amp; Audit!#REF! &amp; VLOOKUP(Audit!#REF!,$V$13:$AE$22,10,FALSE) &amp; IF(Audit!#REF!=10,Audit!#REF!&amp;Audit!#REF!,"") &amp; IF(Audit!#REF!&lt;&gt;1,U1167,"")</f>
        <v>#REF!</v>
      </c>
      <c r="L1167" s="10" t="e">
        <f>Audit!#REF!</f>
        <v>#REF!</v>
      </c>
      <c r="M1167" s="10" t="e">
        <f t="shared" si="551"/>
        <v>#REF!</v>
      </c>
      <c r="N1167" s="10" t="e">
        <f t="shared" si="552"/>
        <v>#REF!</v>
      </c>
      <c r="O1167" s="10" t="e">
        <f t="shared" si="553"/>
        <v>#REF!</v>
      </c>
      <c r="P1167" s="10" t="e">
        <f t="shared" si="554"/>
        <v>#REF!</v>
      </c>
      <c r="Q1167" s="10" t="e">
        <f t="shared" si="555"/>
        <v>#REF!</v>
      </c>
      <c r="R1167" s="10" t="e">
        <f t="shared" si="556"/>
        <v>#REF!</v>
      </c>
      <c r="S1167" s="10" t="e">
        <f t="shared" si="557"/>
        <v>#REF!</v>
      </c>
      <c r="T1167" s="10" t="e">
        <f t="shared" si="558"/>
        <v>#REF!</v>
      </c>
      <c r="U1167" s="17" t="e">
        <f>IF(Audit!#REF!="","",VLOOKUP(Audit!#REF!,$W$26:$X$35,2,FALSE)) &amp; Audit!#REF! &amp; IF(Audit!#REF!="","",IF(Audit!#REF!&lt;=1.4,VLOOKUP(Audit!#REF!,$W$38:X1212,2,FALSE),VLOOKUP(Audit!#REF!,$W$51:$X$61,2,FALSE))) &amp; IF(Audit!#REF!="","",VLOOKUP(Audit!#REF!,$Y$26:$Z$35,2,FALSE) &amp; Audit!#REF! &amp; IF(Audit!#REF!="","",IF(Audit!#REF!&lt;=1.4,VLOOKUP(Audit!#REF!,$Y$38:$Z$48,2,FALSE),VLOOKUP(Audit!#REF!,$Y$51:$Z$61,2,FALSE))))</f>
        <v>#REF!</v>
      </c>
      <c r="V1167" s="21"/>
      <c r="AH1167" s="49" t="e">
        <f>Audit!#REF!</f>
        <v>#REF!</v>
      </c>
      <c r="AI1167" s="50" t="e">
        <f>VLOOKUP(Audit!#REF!,$V$3:$AE$12,2,FALSE)&amp; IF(Audit!#REF!=10,Audit!#REF!,"")</f>
        <v>#REF!</v>
      </c>
      <c r="AJ1167" s="50" t="e">
        <f>VLOOKUP(Audit!#REF!,$V$13:$AE$22,2,FALSE)&amp; IF(Audit!#REF!=10,Audit!#REF!,"")</f>
        <v>#REF!</v>
      </c>
      <c r="AK1167" s="47" t="e">
        <f t="shared" si="559"/>
        <v>#REF!</v>
      </c>
      <c r="AL1167" s="50" t="e">
        <f>VLOOKUP(Audit!#REF!,$V$3:$AE$12,3,FALSE)&amp; IF(Audit!#REF!=10,Audit!#REF!,"")</f>
        <v>#REF!</v>
      </c>
      <c r="AM1167" s="50" t="e">
        <f>VLOOKUP(Audit!#REF!,$V$13:$AE$22,3,FALSE)&amp; IF(Audit!#REF!=10,Audit!#REF!,"")</f>
        <v>#REF!</v>
      </c>
      <c r="AN1167" s="47" t="e">
        <f t="shared" si="560"/>
        <v>#REF!</v>
      </c>
      <c r="AO1167" s="50" t="e">
        <f>VLOOKUP(Audit!#REF!,$V$3:$AE$12,4,FALSE) &amp;  Audit!#REF! &amp; IF(Audit!#REF!=10,Audit!#REF!,"")</f>
        <v>#REF!</v>
      </c>
      <c r="AP1167" s="50" t="e">
        <f>VLOOKUP(Audit!#REF!,$V$13:$AE$22,4,FALSE)&amp; IF(Audit!#REF!=10,Audit!#REF!,"")</f>
        <v>#REF!</v>
      </c>
      <c r="AQ1167" s="47" t="e">
        <f t="shared" si="561"/>
        <v>#REF!</v>
      </c>
      <c r="AR1167" s="50" t="e">
        <f>VLOOKUP(Audit!#REF!,$V$3:$AE$12,5,FALSE)&amp; IF(Audit!#REF!=10,Audit!#REF!,"")</f>
        <v>#REF!</v>
      </c>
      <c r="AS1167" s="50" t="e">
        <f>VLOOKUP(Audit!#REF!,$V$13:$AE$22,5,FALSE)&amp; IF(Audit!#REF!=10,Audit!#REF!,"")</f>
        <v>#REF!</v>
      </c>
      <c r="AT1167" s="47" t="e">
        <f t="shared" si="562"/>
        <v>#REF!</v>
      </c>
      <c r="AU1167" s="50" t="e">
        <f>VLOOKUP(Audit!#REF!,$V$3:$AE$12,6,FALSE)&amp; IF(Audit!#REF!=10,Audit!#REF!,"")</f>
        <v>#REF!</v>
      </c>
      <c r="AV1167" s="50" t="e">
        <f>VLOOKUP(Audit!#REF!,$V$13:$AE$22,6,FALSE)&amp; IF(Audit!#REF!=10,Audit!#REF!,"")</f>
        <v>#REF!</v>
      </c>
      <c r="AW1167" s="47" t="e">
        <f t="shared" si="563"/>
        <v>#REF!</v>
      </c>
      <c r="AX1167" s="50" t="e">
        <f>VLOOKUP(Audit!#REF!,$V$3:$AE$12,7,FALSE)&amp; IF(Audit!#REF!=10,Audit!#REF!,"")</f>
        <v>#REF!</v>
      </c>
      <c r="AY1167" s="50" t="e">
        <f>VLOOKUP(Audit!#REF!,$V$13:$AE$22,7,FALSE) &amp; IF(Audit!#REF!=10,Audit!#REF!,"")</f>
        <v>#REF!</v>
      </c>
      <c r="AZ1167" s="47" t="e">
        <f t="shared" si="564"/>
        <v>#REF!</v>
      </c>
      <c r="BA1167" s="50" t="e">
        <f>VLOOKUP(Audit!#REF!,$V$3:$AE$12,8,FALSE)&amp; Audit!#REF! &amp; IF(Audit!#REF!=10,Audit!#REF!,"")</f>
        <v>#REF!</v>
      </c>
      <c r="BB1167" s="50" t="e">
        <f>VLOOKUP(Audit!#REF!,$V$13:$AE$22,8,FALSE) &amp; IF(Audit!#REF!=10,Audit!#REF!,"")</f>
        <v>#REF!</v>
      </c>
      <c r="BC1167" s="47" t="e">
        <f t="shared" si="565"/>
        <v>#REF!</v>
      </c>
      <c r="BD1167" s="50" t="e">
        <f>VLOOKUP(Audit!#REF!,$V$3:$AE$12,9,FALSE)&amp; IF(Audit!#REF!=10,Audit!#REF!,"")</f>
        <v>#REF!</v>
      </c>
      <c r="BE1167" s="50" t="e">
        <f>VLOOKUP(Audit!#REF!,$V$13:$AE$22,9,FALSE) &amp; IF(Audit!#REF!=10,Audit!#REF!,"") &amp; IF(Audit!#REF!&lt;&gt;1,U1167,"")</f>
        <v>#REF!</v>
      </c>
      <c r="BF1167" s="47" t="e">
        <f t="shared" si="566"/>
        <v>#REF!</v>
      </c>
      <c r="BG1167" s="50" t="e">
        <f>VLOOKUP(Audit!#REF!,$V$3:$AE$12,10,FALSE) &amp; Audit!#REF! &amp; IF(Audit!#REF!=10,Audit!#REF!,"")</f>
        <v>#REF!</v>
      </c>
      <c r="BH1167" s="50" t="e">
        <f>VLOOKUP(Audit!#REF!,$V$13:$AE$22,10,FALSE) &amp; IF(Audit!#REF!=10,Audit!#REF!,"") &amp; IF(Audit!#REF!&lt;&gt;1,U1167,"")</f>
        <v>#REF!</v>
      </c>
      <c r="BI1167" s="47" t="e">
        <f t="shared" si="567"/>
        <v>#REF!</v>
      </c>
      <c r="BJ1167" s="48" t="str">
        <f t="shared" si="568"/>
        <v/>
      </c>
      <c r="BK1167" s="48" t="str">
        <f t="shared" si="569"/>
        <v/>
      </c>
      <c r="BL1167" s="48" t="str">
        <f t="shared" si="570"/>
        <v/>
      </c>
      <c r="BM1167" s="48" t="str">
        <f t="shared" si="571"/>
        <v/>
      </c>
      <c r="BN1167" s="48" t="str">
        <f t="shared" si="572"/>
        <v/>
      </c>
      <c r="BO1167" s="48" t="str">
        <f t="shared" si="573"/>
        <v/>
      </c>
      <c r="BP1167" s="48" t="str">
        <f t="shared" si="574"/>
        <v/>
      </c>
      <c r="BQ1167" s="48" t="str">
        <f t="shared" si="575"/>
        <v/>
      </c>
      <c r="BR1167" s="48" t="str">
        <f t="shared" si="576"/>
        <v/>
      </c>
      <c r="BS1167" s="48" t="str">
        <f t="shared" si="577"/>
        <v/>
      </c>
      <c r="BT1167" s="48" t="str">
        <f t="shared" si="578"/>
        <v/>
      </c>
      <c r="BU1167" s="48" t="str">
        <f t="shared" si="579"/>
        <v/>
      </c>
    </row>
    <row r="1168" spans="1:73">
      <c r="A1168" s="10" t="e">
        <f>Audit!#REF!</f>
        <v>#REF!</v>
      </c>
      <c r="B1168" s="10" t="e">
        <f t="shared" si="550"/>
        <v>#REF!</v>
      </c>
      <c r="C1168" s="17" t="e">
        <f>VLOOKUP(Audit!#REF!,$V$3:$AE$12,2,FALSE) &amp; VLOOKUP(Audit!#REF!,$V$13:$AE$22,2,FALSE)&amp; IF(Audit!#REF!=10,Audit!#REF!&amp;Audit!#REF!,"")</f>
        <v>#REF!</v>
      </c>
      <c r="D1168" s="17" t="e">
        <f>VLOOKUP(Audit!#REF!,$V$3:$AE$12,3,FALSE) &amp; VLOOKUP(Audit!#REF!,$V$13:$AE$22,3,FALSE) &amp;IF(Audit!#REF!=10,Audit!#REF!&amp;Audit!#REF!,"")</f>
        <v>#REF!</v>
      </c>
      <c r="E1168" s="17" t="e">
        <f>VLOOKUP(Audit!#REF!,$V$3:$AE$12,4,FALSE)&amp; Audit!#REF! &amp; VLOOKUP(Audit!#REF!,$V$13:$AE$22,4,FALSE)&amp; IF(Audit!#REF!=10,Audit!#REF!&amp;Audit!#REF!,"")</f>
        <v>#REF!</v>
      </c>
      <c r="F1168" s="17" t="e">
        <f>VLOOKUP(Audit!#REF!,$V$3:$AE$12,5,FALSE) &amp; VLOOKUP(Audit!#REF!,$V$13:$AE$22,5,FALSE)&amp; IF(Audit!#REF!=10,Audit!#REF!&amp;Audit!#REF!,"")</f>
        <v>#REF!</v>
      </c>
      <c r="G1168" s="17" t="e">
        <f>VLOOKUP(Audit!#REF!,$V$3:$AE$12,6,FALSE) &amp; VLOOKUP(Audit!#REF!,$V$13:$AE$22,6,FALSE)&amp; IF(Audit!#REF!=10,Audit!#REF!&amp;Audit!#REF!,"")</f>
        <v>#REF!</v>
      </c>
      <c r="H1168" s="17" t="e">
        <f>VLOOKUP(Audit!#REF!,$V$3:$AE$12,7,FALSE) &amp; VLOOKUP(Audit!#REF!,$V$13:$AE$22,7,FALSE)&amp;IF(Audit!#REF!=10,Audit!#REF!&amp;Audit!#REF!,"")</f>
        <v>#REF!</v>
      </c>
      <c r="I1168" s="17" t="e">
        <f>VLOOKUP(Audit!#REF!,$V$3:$AE$12,8,FALSE) &amp; Audit!#REF! &amp; VLOOKUP(Audit!#REF!,$V$13:$AE$22,8,FALSE)&amp;IF(Audit!#REF!=10,Audit!#REF!&amp;Audit!#REF!,"")</f>
        <v>#REF!</v>
      </c>
      <c r="J1168" s="17" t="e">
        <f>VLOOKUP(Audit!#REF!,$V$3:$AE$12,9,FALSE) &amp; VLOOKUP(Audit!#REF!,$V$13:$AE$22,9,FALSE) &amp; IF(Audit!#REF!=10,Audit!#REF!&amp;Audit!#REF!,"") &amp; IF(Audit!#REF!&lt;&gt;1,U1168,"")</f>
        <v>#REF!</v>
      </c>
      <c r="K1168" s="17" t="e">
        <f>VLOOKUP(Audit!#REF!,$V$3:$AE$12,10,FALSE) &amp; Audit!#REF! &amp; VLOOKUP(Audit!#REF!,$V$13:$AE$22,10,FALSE) &amp; IF(Audit!#REF!=10,Audit!#REF!&amp;Audit!#REF!,"") &amp; IF(Audit!#REF!&lt;&gt;1,U1168,"")</f>
        <v>#REF!</v>
      </c>
      <c r="L1168" s="10" t="e">
        <f>Audit!#REF!</f>
        <v>#REF!</v>
      </c>
      <c r="M1168" s="10" t="e">
        <f t="shared" si="551"/>
        <v>#REF!</v>
      </c>
      <c r="N1168" s="10" t="e">
        <f t="shared" si="552"/>
        <v>#REF!</v>
      </c>
      <c r="O1168" s="10" t="e">
        <f t="shared" si="553"/>
        <v>#REF!</v>
      </c>
      <c r="P1168" s="10" t="e">
        <f t="shared" si="554"/>
        <v>#REF!</v>
      </c>
      <c r="Q1168" s="10" t="e">
        <f t="shared" si="555"/>
        <v>#REF!</v>
      </c>
      <c r="R1168" s="10" t="e">
        <f t="shared" si="556"/>
        <v>#REF!</v>
      </c>
      <c r="S1168" s="10" t="e">
        <f t="shared" si="557"/>
        <v>#REF!</v>
      </c>
      <c r="T1168" s="10" t="e">
        <f t="shared" si="558"/>
        <v>#REF!</v>
      </c>
      <c r="U1168" s="17" t="e">
        <f>IF(Audit!#REF!="","",VLOOKUP(Audit!#REF!,$W$26:$X$35,2,FALSE)) &amp; Audit!#REF! &amp; IF(Audit!#REF!="","",IF(Audit!#REF!&lt;=1.4,VLOOKUP(Audit!#REF!,$W$38:X1213,2,FALSE),VLOOKUP(Audit!#REF!,$W$51:$X$61,2,FALSE))) &amp; IF(Audit!#REF!="","",VLOOKUP(Audit!#REF!,$Y$26:$Z$35,2,FALSE) &amp; Audit!#REF! &amp; IF(Audit!#REF!="","",IF(Audit!#REF!&lt;=1.4,VLOOKUP(Audit!#REF!,$Y$38:$Z$48,2,FALSE),VLOOKUP(Audit!#REF!,$Y$51:$Z$61,2,FALSE))))</f>
        <v>#REF!</v>
      </c>
      <c r="V1168" s="21"/>
      <c r="AH1168" s="49" t="e">
        <f>Audit!#REF!</f>
        <v>#REF!</v>
      </c>
      <c r="AI1168" s="50" t="e">
        <f>VLOOKUP(Audit!#REF!,$V$3:$AE$12,2,FALSE)&amp; IF(Audit!#REF!=10,Audit!#REF!,"")</f>
        <v>#REF!</v>
      </c>
      <c r="AJ1168" s="50" t="e">
        <f>VLOOKUP(Audit!#REF!,$V$13:$AE$22,2,FALSE)&amp; IF(Audit!#REF!=10,Audit!#REF!,"")</f>
        <v>#REF!</v>
      </c>
      <c r="AK1168" s="47" t="e">
        <f t="shared" si="559"/>
        <v>#REF!</v>
      </c>
      <c r="AL1168" s="50" t="e">
        <f>VLOOKUP(Audit!#REF!,$V$3:$AE$12,3,FALSE)&amp; IF(Audit!#REF!=10,Audit!#REF!,"")</f>
        <v>#REF!</v>
      </c>
      <c r="AM1168" s="50" t="e">
        <f>VLOOKUP(Audit!#REF!,$V$13:$AE$22,3,FALSE)&amp; IF(Audit!#REF!=10,Audit!#REF!,"")</f>
        <v>#REF!</v>
      </c>
      <c r="AN1168" s="47" t="e">
        <f t="shared" si="560"/>
        <v>#REF!</v>
      </c>
      <c r="AO1168" s="50" t="e">
        <f>VLOOKUP(Audit!#REF!,$V$3:$AE$12,4,FALSE) &amp;  Audit!#REF! &amp; IF(Audit!#REF!=10,Audit!#REF!,"")</f>
        <v>#REF!</v>
      </c>
      <c r="AP1168" s="50" t="e">
        <f>VLOOKUP(Audit!#REF!,$V$13:$AE$22,4,FALSE)&amp; IF(Audit!#REF!=10,Audit!#REF!,"")</f>
        <v>#REF!</v>
      </c>
      <c r="AQ1168" s="47" t="e">
        <f t="shared" si="561"/>
        <v>#REF!</v>
      </c>
      <c r="AR1168" s="50" t="e">
        <f>VLOOKUP(Audit!#REF!,$V$3:$AE$12,5,FALSE)&amp; IF(Audit!#REF!=10,Audit!#REF!,"")</f>
        <v>#REF!</v>
      </c>
      <c r="AS1168" s="50" t="e">
        <f>VLOOKUP(Audit!#REF!,$V$13:$AE$22,5,FALSE)&amp; IF(Audit!#REF!=10,Audit!#REF!,"")</f>
        <v>#REF!</v>
      </c>
      <c r="AT1168" s="47" t="e">
        <f t="shared" si="562"/>
        <v>#REF!</v>
      </c>
      <c r="AU1168" s="50" t="e">
        <f>VLOOKUP(Audit!#REF!,$V$3:$AE$12,6,FALSE)&amp; IF(Audit!#REF!=10,Audit!#REF!,"")</f>
        <v>#REF!</v>
      </c>
      <c r="AV1168" s="50" t="e">
        <f>VLOOKUP(Audit!#REF!,$V$13:$AE$22,6,FALSE)&amp; IF(Audit!#REF!=10,Audit!#REF!,"")</f>
        <v>#REF!</v>
      </c>
      <c r="AW1168" s="47" t="e">
        <f t="shared" si="563"/>
        <v>#REF!</v>
      </c>
      <c r="AX1168" s="50" t="e">
        <f>VLOOKUP(Audit!#REF!,$V$3:$AE$12,7,FALSE)&amp; IF(Audit!#REF!=10,Audit!#REF!,"")</f>
        <v>#REF!</v>
      </c>
      <c r="AY1168" s="50" t="e">
        <f>VLOOKUP(Audit!#REF!,$V$13:$AE$22,7,FALSE) &amp; IF(Audit!#REF!=10,Audit!#REF!,"")</f>
        <v>#REF!</v>
      </c>
      <c r="AZ1168" s="47" t="e">
        <f t="shared" si="564"/>
        <v>#REF!</v>
      </c>
      <c r="BA1168" s="50" t="e">
        <f>VLOOKUP(Audit!#REF!,$V$3:$AE$12,8,FALSE)&amp; Audit!#REF! &amp; IF(Audit!#REF!=10,Audit!#REF!,"")</f>
        <v>#REF!</v>
      </c>
      <c r="BB1168" s="50" t="e">
        <f>VLOOKUP(Audit!#REF!,$V$13:$AE$22,8,FALSE) &amp; IF(Audit!#REF!=10,Audit!#REF!,"")</f>
        <v>#REF!</v>
      </c>
      <c r="BC1168" s="47" t="e">
        <f t="shared" si="565"/>
        <v>#REF!</v>
      </c>
      <c r="BD1168" s="50" t="e">
        <f>VLOOKUP(Audit!#REF!,$V$3:$AE$12,9,FALSE)&amp; IF(Audit!#REF!=10,Audit!#REF!,"")</f>
        <v>#REF!</v>
      </c>
      <c r="BE1168" s="50" t="e">
        <f>VLOOKUP(Audit!#REF!,$V$13:$AE$22,9,FALSE) &amp; IF(Audit!#REF!=10,Audit!#REF!,"") &amp; IF(Audit!#REF!&lt;&gt;1,U1168,"")</f>
        <v>#REF!</v>
      </c>
      <c r="BF1168" s="47" t="e">
        <f t="shared" si="566"/>
        <v>#REF!</v>
      </c>
      <c r="BG1168" s="50" t="e">
        <f>VLOOKUP(Audit!#REF!,$V$3:$AE$12,10,FALSE) &amp; Audit!#REF! &amp; IF(Audit!#REF!=10,Audit!#REF!,"")</f>
        <v>#REF!</v>
      </c>
      <c r="BH1168" s="50" t="e">
        <f>VLOOKUP(Audit!#REF!,$V$13:$AE$22,10,FALSE) &amp; IF(Audit!#REF!=10,Audit!#REF!,"") &amp; IF(Audit!#REF!&lt;&gt;1,U1168,"")</f>
        <v>#REF!</v>
      </c>
      <c r="BI1168" s="47" t="e">
        <f t="shared" si="567"/>
        <v>#REF!</v>
      </c>
      <c r="BJ1168" s="48" t="str">
        <f t="shared" si="568"/>
        <v/>
      </c>
      <c r="BK1168" s="48" t="str">
        <f t="shared" si="569"/>
        <v/>
      </c>
      <c r="BL1168" s="48" t="str">
        <f t="shared" si="570"/>
        <v/>
      </c>
      <c r="BM1168" s="48" t="str">
        <f t="shared" si="571"/>
        <v/>
      </c>
      <c r="BN1168" s="48" t="str">
        <f t="shared" si="572"/>
        <v/>
      </c>
      <c r="BO1168" s="48" t="str">
        <f t="shared" si="573"/>
        <v/>
      </c>
      <c r="BP1168" s="48" t="str">
        <f t="shared" si="574"/>
        <v/>
      </c>
      <c r="BQ1168" s="48" t="str">
        <f t="shared" si="575"/>
        <v/>
      </c>
      <c r="BR1168" s="48" t="str">
        <f t="shared" si="576"/>
        <v/>
      </c>
      <c r="BS1168" s="48" t="str">
        <f t="shared" si="577"/>
        <v/>
      </c>
      <c r="BT1168" s="48" t="str">
        <f t="shared" si="578"/>
        <v/>
      </c>
      <c r="BU1168" s="48" t="str">
        <f t="shared" si="579"/>
        <v/>
      </c>
    </row>
    <row r="1169" spans="1:73">
      <c r="A1169" s="10" t="e">
        <f>Audit!#REF!</f>
        <v>#REF!</v>
      </c>
      <c r="B1169" s="10" t="e">
        <f t="shared" si="550"/>
        <v>#REF!</v>
      </c>
      <c r="C1169" s="17" t="e">
        <f>VLOOKUP(Audit!#REF!,$V$3:$AE$12,2,FALSE) &amp; VLOOKUP(Audit!#REF!,$V$13:$AE$22,2,FALSE)&amp; IF(Audit!#REF!=10,Audit!#REF!&amp;Audit!#REF!,"")</f>
        <v>#REF!</v>
      </c>
      <c r="D1169" s="17" t="e">
        <f>VLOOKUP(Audit!#REF!,$V$3:$AE$12,3,FALSE) &amp; VLOOKUP(Audit!#REF!,$V$13:$AE$22,3,FALSE) &amp;IF(Audit!#REF!=10,Audit!#REF!&amp;Audit!#REF!,"")</f>
        <v>#REF!</v>
      </c>
      <c r="E1169" s="17" t="e">
        <f>VLOOKUP(Audit!#REF!,$V$3:$AE$12,4,FALSE)&amp; Audit!#REF! &amp; VLOOKUP(Audit!#REF!,$V$13:$AE$22,4,FALSE)&amp; IF(Audit!#REF!=10,Audit!#REF!&amp;Audit!#REF!,"")</f>
        <v>#REF!</v>
      </c>
      <c r="F1169" s="17" t="e">
        <f>VLOOKUP(Audit!#REF!,$V$3:$AE$12,5,FALSE) &amp; VLOOKUP(Audit!#REF!,$V$13:$AE$22,5,FALSE)&amp; IF(Audit!#REF!=10,Audit!#REF!&amp;Audit!#REF!,"")</f>
        <v>#REF!</v>
      </c>
      <c r="G1169" s="17" t="e">
        <f>VLOOKUP(Audit!#REF!,$V$3:$AE$12,6,FALSE) &amp; VLOOKUP(Audit!#REF!,$V$13:$AE$22,6,FALSE)&amp; IF(Audit!#REF!=10,Audit!#REF!&amp;Audit!#REF!,"")</f>
        <v>#REF!</v>
      </c>
      <c r="H1169" s="17" t="e">
        <f>VLOOKUP(Audit!#REF!,$V$3:$AE$12,7,FALSE) &amp; VLOOKUP(Audit!#REF!,$V$13:$AE$22,7,FALSE)&amp;IF(Audit!#REF!=10,Audit!#REF!&amp;Audit!#REF!,"")</f>
        <v>#REF!</v>
      </c>
      <c r="I1169" s="17" t="e">
        <f>VLOOKUP(Audit!#REF!,$V$3:$AE$12,8,FALSE) &amp; Audit!#REF! &amp; VLOOKUP(Audit!#REF!,$V$13:$AE$22,8,FALSE)&amp;IF(Audit!#REF!=10,Audit!#REF!&amp;Audit!#REF!,"")</f>
        <v>#REF!</v>
      </c>
      <c r="J1169" s="17" t="e">
        <f>VLOOKUP(Audit!#REF!,$V$3:$AE$12,9,FALSE) &amp; VLOOKUP(Audit!#REF!,$V$13:$AE$22,9,FALSE) &amp; IF(Audit!#REF!=10,Audit!#REF!&amp;Audit!#REF!,"") &amp; IF(Audit!#REF!&lt;&gt;1,U1169,"")</f>
        <v>#REF!</v>
      </c>
      <c r="K1169" s="17" t="e">
        <f>VLOOKUP(Audit!#REF!,$V$3:$AE$12,10,FALSE) &amp; Audit!#REF! &amp; VLOOKUP(Audit!#REF!,$V$13:$AE$22,10,FALSE) &amp; IF(Audit!#REF!=10,Audit!#REF!&amp;Audit!#REF!,"") &amp; IF(Audit!#REF!&lt;&gt;1,U1169,"")</f>
        <v>#REF!</v>
      </c>
      <c r="L1169" s="10" t="e">
        <f>Audit!#REF!</f>
        <v>#REF!</v>
      </c>
      <c r="M1169" s="10" t="e">
        <f t="shared" si="551"/>
        <v>#REF!</v>
      </c>
      <c r="N1169" s="10" t="e">
        <f t="shared" si="552"/>
        <v>#REF!</v>
      </c>
      <c r="O1169" s="10" t="e">
        <f t="shared" si="553"/>
        <v>#REF!</v>
      </c>
      <c r="P1169" s="10" t="e">
        <f t="shared" si="554"/>
        <v>#REF!</v>
      </c>
      <c r="Q1169" s="10" t="e">
        <f t="shared" si="555"/>
        <v>#REF!</v>
      </c>
      <c r="R1169" s="10" t="e">
        <f t="shared" si="556"/>
        <v>#REF!</v>
      </c>
      <c r="S1169" s="10" t="e">
        <f t="shared" si="557"/>
        <v>#REF!</v>
      </c>
      <c r="T1169" s="10" t="e">
        <f t="shared" si="558"/>
        <v>#REF!</v>
      </c>
      <c r="U1169" s="17" t="e">
        <f>IF(Audit!#REF!="","",VLOOKUP(Audit!#REF!,$W$26:$X$35,2,FALSE)) &amp; Audit!#REF! &amp; IF(Audit!#REF!="","",IF(Audit!#REF!&lt;=1.4,VLOOKUP(Audit!#REF!,$W$38:X1214,2,FALSE),VLOOKUP(Audit!#REF!,$W$51:$X$61,2,FALSE))) &amp; IF(Audit!#REF!="","",VLOOKUP(Audit!#REF!,$Y$26:$Z$35,2,FALSE) &amp; Audit!#REF! &amp; IF(Audit!#REF!="","",IF(Audit!#REF!&lt;=1.4,VLOOKUP(Audit!#REF!,$Y$38:$Z$48,2,FALSE),VLOOKUP(Audit!#REF!,$Y$51:$Z$61,2,FALSE))))</f>
        <v>#REF!</v>
      </c>
      <c r="V1169" s="21"/>
      <c r="AH1169" s="49" t="e">
        <f>Audit!#REF!</f>
        <v>#REF!</v>
      </c>
      <c r="AI1169" s="50" t="e">
        <f>VLOOKUP(Audit!#REF!,$V$3:$AE$12,2,FALSE)&amp; IF(Audit!#REF!=10,Audit!#REF!,"")</f>
        <v>#REF!</v>
      </c>
      <c r="AJ1169" s="50" t="e">
        <f>VLOOKUP(Audit!#REF!,$V$13:$AE$22,2,FALSE)&amp; IF(Audit!#REF!=10,Audit!#REF!,"")</f>
        <v>#REF!</v>
      </c>
      <c r="AK1169" s="47" t="e">
        <f t="shared" si="559"/>
        <v>#REF!</v>
      </c>
      <c r="AL1169" s="50" t="e">
        <f>VLOOKUP(Audit!#REF!,$V$3:$AE$12,3,FALSE)&amp; IF(Audit!#REF!=10,Audit!#REF!,"")</f>
        <v>#REF!</v>
      </c>
      <c r="AM1169" s="50" t="e">
        <f>VLOOKUP(Audit!#REF!,$V$13:$AE$22,3,FALSE)&amp; IF(Audit!#REF!=10,Audit!#REF!,"")</f>
        <v>#REF!</v>
      </c>
      <c r="AN1169" s="47" t="e">
        <f t="shared" si="560"/>
        <v>#REF!</v>
      </c>
      <c r="AO1169" s="50" t="e">
        <f>VLOOKUP(Audit!#REF!,$V$3:$AE$12,4,FALSE) &amp;  Audit!#REF! &amp; IF(Audit!#REF!=10,Audit!#REF!,"")</f>
        <v>#REF!</v>
      </c>
      <c r="AP1169" s="50" t="e">
        <f>VLOOKUP(Audit!#REF!,$V$13:$AE$22,4,FALSE)&amp; IF(Audit!#REF!=10,Audit!#REF!,"")</f>
        <v>#REF!</v>
      </c>
      <c r="AQ1169" s="47" t="e">
        <f t="shared" si="561"/>
        <v>#REF!</v>
      </c>
      <c r="AR1169" s="50" t="e">
        <f>VLOOKUP(Audit!#REF!,$V$3:$AE$12,5,FALSE)&amp; IF(Audit!#REF!=10,Audit!#REF!,"")</f>
        <v>#REF!</v>
      </c>
      <c r="AS1169" s="50" t="e">
        <f>VLOOKUP(Audit!#REF!,$V$13:$AE$22,5,FALSE)&amp; IF(Audit!#REF!=10,Audit!#REF!,"")</f>
        <v>#REF!</v>
      </c>
      <c r="AT1169" s="47" t="e">
        <f t="shared" si="562"/>
        <v>#REF!</v>
      </c>
      <c r="AU1169" s="50" t="e">
        <f>VLOOKUP(Audit!#REF!,$V$3:$AE$12,6,FALSE)&amp; IF(Audit!#REF!=10,Audit!#REF!,"")</f>
        <v>#REF!</v>
      </c>
      <c r="AV1169" s="50" t="e">
        <f>VLOOKUP(Audit!#REF!,$V$13:$AE$22,6,FALSE)&amp; IF(Audit!#REF!=10,Audit!#REF!,"")</f>
        <v>#REF!</v>
      </c>
      <c r="AW1169" s="47" t="e">
        <f t="shared" si="563"/>
        <v>#REF!</v>
      </c>
      <c r="AX1169" s="50" t="e">
        <f>VLOOKUP(Audit!#REF!,$V$3:$AE$12,7,FALSE)&amp; IF(Audit!#REF!=10,Audit!#REF!,"")</f>
        <v>#REF!</v>
      </c>
      <c r="AY1169" s="50" t="e">
        <f>VLOOKUP(Audit!#REF!,$V$13:$AE$22,7,FALSE) &amp; IF(Audit!#REF!=10,Audit!#REF!,"")</f>
        <v>#REF!</v>
      </c>
      <c r="AZ1169" s="47" t="e">
        <f t="shared" si="564"/>
        <v>#REF!</v>
      </c>
      <c r="BA1169" s="50" t="e">
        <f>VLOOKUP(Audit!#REF!,$V$3:$AE$12,8,FALSE)&amp; Audit!#REF! &amp; IF(Audit!#REF!=10,Audit!#REF!,"")</f>
        <v>#REF!</v>
      </c>
      <c r="BB1169" s="50" t="e">
        <f>VLOOKUP(Audit!#REF!,$V$13:$AE$22,8,FALSE) &amp; IF(Audit!#REF!=10,Audit!#REF!,"")</f>
        <v>#REF!</v>
      </c>
      <c r="BC1169" s="47" t="e">
        <f t="shared" si="565"/>
        <v>#REF!</v>
      </c>
      <c r="BD1169" s="50" t="e">
        <f>VLOOKUP(Audit!#REF!,$V$3:$AE$12,9,FALSE)&amp; IF(Audit!#REF!=10,Audit!#REF!,"")</f>
        <v>#REF!</v>
      </c>
      <c r="BE1169" s="50" t="e">
        <f>VLOOKUP(Audit!#REF!,$V$13:$AE$22,9,FALSE) &amp; IF(Audit!#REF!=10,Audit!#REF!,"") &amp; IF(Audit!#REF!&lt;&gt;1,U1169,"")</f>
        <v>#REF!</v>
      </c>
      <c r="BF1169" s="47" t="e">
        <f t="shared" si="566"/>
        <v>#REF!</v>
      </c>
      <c r="BG1169" s="50" t="e">
        <f>VLOOKUP(Audit!#REF!,$V$3:$AE$12,10,FALSE) &amp; Audit!#REF! &amp; IF(Audit!#REF!=10,Audit!#REF!,"")</f>
        <v>#REF!</v>
      </c>
      <c r="BH1169" s="50" t="e">
        <f>VLOOKUP(Audit!#REF!,$V$13:$AE$22,10,FALSE) &amp; IF(Audit!#REF!=10,Audit!#REF!,"") &amp; IF(Audit!#REF!&lt;&gt;1,U1169,"")</f>
        <v>#REF!</v>
      </c>
      <c r="BI1169" s="47" t="e">
        <f t="shared" si="567"/>
        <v>#REF!</v>
      </c>
      <c r="BJ1169" s="48" t="str">
        <f t="shared" si="568"/>
        <v/>
      </c>
      <c r="BK1169" s="48" t="str">
        <f t="shared" si="569"/>
        <v/>
      </c>
      <c r="BL1169" s="48" t="str">
        <f t="shared" si="570"/>
        <v/>
      </c>
      <c r="BM1169" s="48" t="str">
        <f t="shared" si="571"/>
        <v/>
      </c>
      <c r="BN1169" s="48" t="str">
        <f t="shared" si="572"/>
        <v/>
      </c>
      <c r="BO1169" s="48" t="str">
        <f t="shared" si="573"/>
        <v/>
      </c>
      <c r="BP1169" s="48" t="str">
        <f t="shared" si="574"/>
        <v/>
      </c>
      <c r="BQ1169" s="48" t="str">
        <f t="shared" si="575"/>
        <v/>
      </c>
      <c r="BR1169" s="48" t="str">
        <f t="shared" si="576"/>
        <v/>
      </c>
      <c r="BS1169" s="48" t="str">
        <f t="shared" si="577"/>
        <v/>
      </c>
      <c r="BT1169" s="48" t="str">
        <f t="shared" si="578"/>
        <v/>
      </c>
      <c r="BU1169" s="48" t="str">
        <f t="shared" si="579"/>
        <v/>
      </c>
    </row>
    <row r="1170" spans="1:73">
      <c r="A1170" s="10" t="e">
        <f>Audit!#REF!</f>
        <v>#REF!</v>
      </c>
      <c r="B1170" s="10" t="e">
        <f t="shared" si="550"/>
        <v>#REF!</v>
      </c>
      <c r="C1170" s="17" t="e">
        <f>VLOOKUP(Audit!#REF!,$V$3:$AE$12,2,FALSE) &amp; VLOOKUP(Audit!#REF!,$V$13:$AE$22,2,FALSE)&amp; IF(Audit!#REF!=10,Audit!#REF!&amp;Audit!#REF!,"")</f>
        <v>#REF!</v>
      </c>
      <c r="D1170" s="17" t="e">
        <f>VLOOKUP(Audit!#REF!,$V$3:$AE$12,3,FALSE) &amp; VLOOKUP(Audit!#REF!,$V$13:$AE$22,3,FALSE) &amp;IF(Audit!#REF!=10,Audit!#REF!&amp;Audit!#REF!,"")</f>
        <v>#REF!</v>
      </c>
      <c r="E1170" s="17" t="e">
        <f>VLOOKUP(Audit!#REF!,$V$3:$AE$12,4,FALSE)&amp; Audit!#REF! &amp; VLOOKUP(Audit!#REF!,$V$13:$AE$22,4,FALSE)&amp; IF(Audit!#REF!=10,Audit!#REF!&amp;Audit!#REF!,"")</f>
        <v>#REF!</v>
      </c>
      <c r="F1170" s="17" t="e">
        <f>VLOOKUP(Audit!#REF!,$V$3:$AE$12,5,FALSE) &amp; VLOOKUP(Audit!#REF!,$V$13:$AE$22,5,FALSE)&amp; IF(Audit!#REF!=10,Audit!#REF!&amp;Audit!#REF!,"")</f>
        <v>#REF!</v>
      </c>
      <c r="G1170" s="17" t="e">
        <f>VLOOKUP(Audit!#REF!,$V$3:$AE$12,6,FALSE) &amp; VLOOKUP(Audit!#REF!,$V$13:$AE$22,6,FALSE)&amp; IF(Audit!#REF!=10,Audit!#REF!&amp;Audit!#REF!,"")</f>
        <v>#REF!</v>
      </c>
      <c r="H1170" s="17" t="e">
        <f>VLOOKUP(Audit!#REF!,$V$3:$AE$12,7,FALSE) &amp; VLOOKUP(Audit!#REF!,$V$13:$AE$22,7,FALSE)&amp;IF(Audit!#REF!=10,Audit!#REF!&amp;Audit!#REF!,"")</f>
        <v>#REF!</v>
      </c>
      <c r="I1170" s="17" t="e">
        <f>VLOOKUP(Audit!#REF!,$V$3:$AE$12,8,FALSE) &amp; Audit!#REF! &amp; VLOOKUP(Audit!#REF!,$V$13:$AE$22,8,FALSE)&amp;IF(Audit!#REF!=10,Audit!#REF!&amp;Audit!#REF!,"")</f>
        <v>#REF!</v>
      </c>
      <c r="J1170" s="17" t="e">
        <f>VLOOKUP(Audit!#REF!,$V$3:$AE$12,9,FALSE) &amp; VLOOKUP(Audit!#REF!,$V$13:$AE$22,9,FALSE) &amp; IF(Audit!#REF!=10,Audit!#REF!&amp;Audit!#REF!,"") &amp; IF(Audit!#REF!&lt;&gt;1,U1170,"")</f>
        <v>#REF!</v>
      </c>
      <c r="K1170" s="17" t="e">
        <f>VLOOKUP(Audit!#REF!,$V$3:$AE$12,10,FALSE) &amp; Audit!#REF! &amp; VLOOKUP(Audit!#REF!,$V$13:$AE$22,10,FALSE) &amp; IF(Audit!#REF!=10,Audit!#REF!&amp;Audit!#REF!,"") &amp; IF(Audit!#REF!&lt;&gt;1,U1170,"")</f>
        <v>#REF!</v>
      </c>
      <c r="L1170" s="10" t="e">
        <f>Audit!#REF!</f>
        <v>#REF!</v>
      </c>
      <c r="M1170" s="10" t="e">
        <f t="shared" si="551"/>
        <v>#REF!</v>
      </c>
      <c r="N1170" s="10" t="e">
        <f t="shared" si="552"/>
        <v>#REF!</v>
      </c>
      <c r="O1170" s="10" t="e">
        <f t="shared" si="553"/>
        <v>#REF!</v>
      </c>
      <c r="P1170" s="10" t="e">
        <f t="shared" si="554"/>
        <v>#REF!</v>
      </c>
      <c r="Q1170" s="10" t="e">
        <f t="shared" si="555"/>
        <v>#REF!</v>
      </c>
      <c r="R1170" s="10" t="e">
        <f t="shared" si="556"/>
        <v>#REF!</v>
      </c>
      <c r="S1170" s="10" t="e">
        <f t="shared" si="557"/>
        <v>#REF!</v>
      </c>
      <c r="T1170" s="10" t="e">
        <f t="shared" si="558"/>
        <v>#REF!</v>
      </c>
      <c r="U1170" s="17" t="e">
        <f>IF(Audit!#REF!="","",VLOOKUP(Audit!#REF!,$W$26:$X$35,2,FALSE)) &amp; Audit!#REF! &amp; IF(Audit!#REF!="","",IF(Audit!#REF!&lt;=1.4,VLOOKUP(Audit!#REF!,$W$38:X1215,2,FALSE),VLOOKUP(Audit!#REF!,$W$51:$X$61,2,FALSE))) &amp; IF(Audit!#REF!="","",VLOOKUP(Audit!#REF!,$Y$26:$Z$35,2,FALSE) &amp; Audit!#REF! &amp; IF(Audit!#REF!="","",IF(Audit!#REF!&lt;=1.4,VLOOKUP(Audit!#REF!,$Y$38:$Z$48,2,FALSE),VLOOKUP(Audit!#REF!,$Y$51:$Z$61,2,FALSE))))</f>
        <v>#REF!</v>
      </c>
      <c r="V1170" s="21"/>
      <c r="AH1170" s="49" t="e">
        <f>Audit!#REF!</f>
        <v>#REF!</v>
      </c>
      <c r="AI1170" s="50" t="e">
        <f>VLOOKUP(Audit!#REF!,$V$3:$AE$12,2,FALSE)&amp; IF(Audit!#REF!=10,Audit!#REF!,"")</f>
        <v>#REF!</v>
      </c>
      <c r="AJ1170" s="50" t="e">
        <f>VLOOKUP(Audit!#REF!,$V$13:$AE$22,2,FALSE)&amp; IF(Audit!#REF!=10,Audit!#REF!,"")</f>
        <v>#REF!</v>
      </c>
      <c r="AK1170" s="47" t="e">
        <f t="shared" si="559"/>
        <v>#REF!</v>
      </c>
      <c r="AL1170" s="50" t="e">
        <f>VLOOKUP(Audit!#REF!,$V$3:$AE$12,3,FALSE)&amp; IF(Audit!#REF!=10,Audit!#REF!,"")</f>
        <v>#REF!</v>
      </c>
      <c r="AM1170" s="50" t="e">
        <f>VLOOKUP(Audit!#REF!,$V$13:$AE$22,3,FALSE)&amp; IF(Audit!#REF!=10,Audit!#REF!,"")</f>
        <v>#REF!</v>
      </c>
      <c r="AN1170" s="47" t="e">
        <f t="shared" si="560"/>
        <v>#REF!</v>
      </c>
      <c r="AO1170" s="50" t="e">
        <f>VLOOKUP(Audit!#REF!,$V$3:$AE$12,4,FALSE) &amp;  Audit!#REF! &amp; IF(Audit!#REF!=10,Audit!#REF!,"")</f>
        <v>#REF!</v>
      </c>
      <c r="AP1170" s="50" t="e">
        <f>VLOOKUP(Audit!#REF!,$V$13:$AE$22,4,FALSE)&amp; IF(Audit!#REF!=10,Audit!#REF!,"")</f>
        <v>#REF!</v>
      </c>
      <c r="AQ1170" s="47" t="e">
        <f t="shared" si="561"/>
        <v>#REF!</v>
      </c>
      <c r="AR1170" s="50" t="e">
        <f>VLOOKUP(Audit!#REF!,$V$3:$AE$12,5,FALSE)&amp; IF(Audit!#REF!=10,Audit!#REF!,"")</f>
        <v>#REF!</v>
      </c>
      <c r="AS1170" s="50" t="e">
        <f>VLOOKUP(Audit!#REF!,$V$13:$AE$22,5,FALSE)&amp; IF(Audit!#REF!=10,Audit!#REF!,"")</f>
        <v>#REF!</v>
      </c>
      <c r="AT1170" s="47" t="e">
        <f t="shared" si="562"/>
        <v>#REF!</v>
      </c>
      <c r="AU1170" s="50" t="e">
        <f>VLOOKUP(Audit!#REF!,$V$3:$AE$12,6,FALSE)&amp; IF(Audit!#REF!=10,Audit!#REF!,"")</f>
        <v>#REF!</v>
      </c>
      <c r="AV1170" s="50" t="e">
        <f>VLOOKUP(Audit!#REF!,$V$13:$AE$22,6,FALSE)&amp; IF(Audit!#REF!=10,Audit!#REF!,"")</f>
        <v>#REF!</v>
      </c>
      <c r="AW1170" s="47" t="e">
        <f t="shared" si="563"/>
        <v>#REF!</v>
      </c>
      <c r="AX1170" s="50" t="e">
        <f>VLOOKUP(Audit!#REF!,$V$3:$AE$12,7,FALSE)&amp; IF(Audit!#REF!=10,Audit!#REF!,"")</f>
        <v>#REF!</v>
      </c>
      <c r="AY1170" s="50" t="e">
        <f>VLOOKUP(Audit!#REF!,$V$13:$AE$22,7,FALSE) &amp; IF(Audit!#REF!=10,Audit!#REF!,"")</f>
        <v>#REF!</v>
      </c>
      <c r="AZ1170" s="47" t="e">
        <f t="shared" si="564"/>
        <v>#REF!</v>
      </c>
      <c r="BA1170" s="50" t="e">
        <f>VLOOKUP(Audit!#REF!,$V$3:$AE$12,8,FALSE)&amp; Audit!#REF! &amp; IF(Audit!#REF!=10,Audit!#REF!,"")</f>
        <v>#REF!</v>
      </c>
      <c r="BB1170" s="50" t="e">
        <f>VLOOKUP(Audit!#REF!,$V$13:$AE$22,8,FALSE) &amp; IF(Audit!#REF!=10,Audit!#REF!,"")</f>
        <v>#REF!</v>
      </c>
      <c r="BC1170" s="47" t="e">
        <f t="shared" si="565"/>
        <v>#REF!</v>
      </c>
      <c r="BD1170" s="50" t="e">
        <f>VLOOKUP(Audit!#REF!,$V$3:$AE$12,9,FALSE)&amp; IF(Audit!#REF!=10,Audit!#REF!,"")</f>
        <v>#REF!</v>
      </c>
      <c r="BE1170" s="50" t="e">
        <f>VLOOKUP(Audit!#REF!,$V$13:$AE$22,9,FALSE) &amp; IF(Audit!#REF!=10,Audit!#REF!,"") &amp; IF(Audit!#REF!&lt;&gt;1,U1170,"")</f>
        <v>#REF!</v>
      </c>
      <c r="BF1170" s="47" t="e">
        <f t="shared" si="566"/>
        <v>#REF!</v>
      </c>
      <c r="BG1170" s="50" t="e">
        <f>VLOOKUP(Audit!#REF!,$V$3:$AE$12,10,FALSE) &amp; Audit!#REF! &amp; IF(Audit!#REF!=10,Audit!#REF!,"")</f>
        <v>#REF!</v>
      </c>
      <c r="BH1170" s="50" t="e">
        <f>VLOOKUP(Audit!#REF!,$V$13:$AE$22,10,FALSE) &amp; IF(Audit!#REF!=10,Audit!#REF!,"") &amp; IF(Audit!#REF!&lt;&gt;1,U1170,"")</f>
        <v>#REF!</v>
      </c>
      <c r="BI1170" s="47" t="e">
        <f t="shared" si="567"/>
        <v>#REF!</v>
      </c>
      <c r="BJ1170" s="48" t="str">
        <f t="shared" si="568"/>
        <v/>
      </c>
      <c r="BK1170" s="48" t="str">
        <f t="shared" si="569"/>
        <v/>
      </c>
      <c r="BL1170" s="48" t="str">
        <f t="shared" si="570"/>
        <v/>
      </c>
      <c r="BM1170" s="48" t="str">
        <f t="shared" si="571"/>
        <v/>
      </c>
      <c r="BN1170" s="48" t="str">
        <f t="shared" si="572"/>
        <v/>
      </c>
      <c r="BO1170" s="48" t="str">
        <f t="shared" si="573"/>
        <v/>
      </c>
      <c r="BP1170" s="48" t="str">
        <f t="shared" si="574"/>
        <v/>
      </c>
      <c r="BQ1170" s="48" t="str">
        <f t="shared" si="575"/>
        <v/>
      </c>
      <c r="BR1170" s="48" t="str">
        <f t="shared" si="576"/>
        <v/>
      </c>
      <c r="BS1170" s="48" t="str">
        <f t="shared" si="577"/>
        <v/>
      </c>
      <c r="BT1170" s="48" t="str">
        <f t="shared" si="578"/>
        <v/>
      </c>
      <c r="BU1170" s="48" t="str">
        <f t="shared" si="579"/>
        <v/>
      </c>
    </row>
    <row r="1171" spans="1:73">
      <c r="A1171" s="10" t="e">
        <f>Audit!#REF!</f>
        <v>#REF!</v>
      </c>
      <c r="B1171" s="10" t="e">
        <f t="shared" si="550"/>
        <v>#REF!</v>
      </c>
      <c r="C1171" s="17" t="e">
        <f>VLOOKUP(Audit!#REF!,$V$3:$AE$12,2,FALSE) &amp; VLOOKUP(Audit!#REF!,$V$13:$AE$22,2,FALSE)&amp; IF(Audit!#REF!=10,Audit!#REF!&amp;Audit!#REF!,"")</f>
        <v>#REF!</v>
      </c>
      <c r="D1171" s="17" t="e">
        <f>VLOOKUP(Audit!#REF!,$V$3:$AE$12,3,FALSE) &amp; VLOOKUP(Audit!#REF!,$V$13:$AE$22,3,FALSE) &amp;IF(Audit!#REF!=10,Audit!#REF!&amp;Audit!#REF!,"")</f>
        <v>#REF!</v>
      </c>
      <c r="E1171" s="17" t="e">
        <f>VLOOKUP(Audit!#REF!,$V$3:$AE$12,4,FALSE)&amp; Audit!#REF! &amp; VLOOKUP(Audit!#REF!,$V$13:$AE$22,4,FALSE)&amp; IF(Audit!#REF!=10,Audit!#REF!&amp;Audit!#REF!,"")</f>
        <v>#REF!</v>
      </c>
      <c r="F1171" s="17" t="e">
        <f>VLOOKUP(Audit!#REF!,$V$3:$AE$12,5,FALSE) &amp; VLOOKUP(Audit!#REF!,$V$13:$AE$22,5,FALSE)&amp; IF(Audit!#REF!=10,Audit!#REF!&amp;Audit!#REF!,"")</f>
        <v>#REF!</v>
      </c>
      <c r="G1171" s="17" t="e">
        <f>VLOOKUP(Audit!#REF!,$V$3:$AE$12,6,FALSE) &amp; VLOOKUP(Audit!#REF!,$V$13:$AE$22,6,FALSE)&amp; IF(Audit!#REF!=10,Audit!#REF!&amp;Audit!#REF!,"")</f>
        <v>#REF!</v>
      </c>
      <c r="H1171" s="17" t="e">
        <f>VLOOKUP(Audit!#REF!,$V$3:$AE$12,7,FALSE) &amp; VLOOKUP(Audit!#REF!,$V$13:$AE$22,7,FALSE)&amp;IF(Audit!#REF!=10,Audit!#REF!&amp;Audit!#REF!,"")</f>
        <v>#REF!</v>
      </c>
      <c r="I1171" s="17" t="e">
        <f>VLOOKUP(Audit!#REF!,$V$3:$AE$12,8,FALSE) &amp; Audit!#REF! &amp; VLOOKUP(Audit!#REF!,$V$13:$AE$22,8,FALSE)&amp;IF(Audit!#REF!=10,Audit!#REF!&amp;Audit!#REF!,"")</f>
        <v>#REF!</v>
      </c>
      <c r="J1171" s="17" t="e">
        <f>VLOOKUP(Audit!#REF!,$V$3:$AE$12,9,FALSE) &amp; VLOOKUP(Audit!#REF!,$V$13:$AE$22,9,FALSE) &amp; IF(Audit!#REF!=10,Audit!#REF!&amp;Audit!#REF!,"") &amp; IF(Audit!#REF!&lt;&gt;1,U1171,"")</f>
        <v>#REF!</v>
      </c>
      <c r="K1171" s="17" t="e">
        <f>VLOOKUP(Audit!#REF!,$V$3:$AE$12,10,FALSE) &amp; Audit!#REF! &amp; VLOOKUP(Audit!#REF!,$V$13:$AE$22,10,FALSE) &amp; IF(Audit!#REF!=10,Audit!#REF!&amp;Audit!#REF!,"") &amp; IF(Audit!#REF!&lt;&gt;1,U1171,"")</f>
        <v>#REF!</v>
      </c>
      <c r="L1171" s="10" t="e">
        <f>Audit!#REF!</f>
        <v>#REF!</v>
      </c>
      <c r="M1171" s="10" t="e">
        <f t="shared" si="551"/>
        <v>#REF!</v>
      </c>
      <c r="N1171" s="10" t="e">
        <f t="shared" si="552"/>
        <v>#REF!</v>
      </c>
      <c r="O1171" s="10" t="e">
        <f t="shared" si="553"/>
        <v>#REF!</v>
      </c>
      <c r="P1171" s="10" t="e">
        <f t="shared" si="554"/>
        <v>#REF!</v>
      </c>
      <c r="Q1171" s="10" t="e">
        <f t="shared" si="555"/>
        <v>#REF!</v>
      </c>
      <c r="R1171" s="10" t="e">
        <f t="shared" si="556"/>
        <v>#REF!</v>
      </c>
      <c r="S1171" s="10" t="e">
        <f t="shared" si="557"/>
        <v>#REF!</v>
      </c>
      <c r="T1171" s="10" t="e">
        <f t="shared" si="558"/>
        <v>#REF!</v>
      </c>
      <c r="U1171" s="17" t="e">
        <f>IF(Audit!#REF!="","",VLOOKUP(Audit!#REF!,$W$26:$X$35,2,FALSE)) &amp; Audit!#REF! &amp; IF(Audit!#REF!="","",IF(Audit!#REF!&lt;=1.4,VLOOKUP(Audit!#REF!,$W$38:X1216,2,FALSE),VLOOKUP(Audit!#REF!,$W$51:$X$61,2,FALSE))) &amp; IF(Audit!#REF!="","",VLOOKUP(Audit!#REF!,$Y$26:$Z$35,2,FALSE) &amp; Audit!#REF! &amp; IF(Audit!#REF!="","",IF(Audit!#REF!&lt;=1.4,VLOOKUP(Audit!#REF!,$Y$38:$Z$48,2,FALSE),VLOOKUP(Audit!#REF!,$Y$51:$Z$61,2,FALSE))))</f>
        <v>#REF!</v>
      </c>
      <c r="V1171" s="21"/>
      <c r="AH1171" s="49" t="e">
        <f>Audit!#REF!</f>
        <v>#REF!</v>
      </c>
      <c r="AI1171" s="50" t="e">
        <f>VLOOKUP(Audit!#REF!,$V$3:$AE$12,2,FALSE)&amp; IF(Audit!#REF!=10,Audit!#REF!,"")</f>
        <v>#REF!</v>
      </c>
      <c r="AJ1171" s="50" t="e">
        <f>VLOOKUP(Audit!#REF!,$V$13:$AE$22,2,FALSE)&amp; IF(Audit!#REF!=10,Audit!#REF!,"")</f>
        <v>#REF!</v>
      </c>
      <c r="AK1171" s="47" t="e">
        <f t="shared" si="559"/>
        <v>#REF!</v>
      </c>
      <c r="AL1171" s="50" t="e">
        <f>VLOOKUP(Audit!#REF!,$V$3:$AE$12,3,FALSE)&amp; IF(Audit!#REF!=10,Audit!#REF!,"")</f>
        <v>#REF!</v>
      </c>
      <c r="AM1171" s="50" t="e">
        <f>VLOOKUP(Audit!#REF!,$V$13:$AE$22,3,FALSE)&amp; IF(Audit!#REF!=10,Audit!#REF!,"")</f>
        <v>#REF!</v>
      </c>
      <c r="AN1171" s="47" t="e">
        <f t="shared" si="560"/>
        <v>#REF!</v>
      </c>
      <c r="AO1171" s="50" t="e">
        <f>VLOOKUP(Audit!#REF!,$V$3:$AE$12,4,FALSE) &amp;  Audit!#REF! &amp; IF(Audit!#REF!=10,Audit!#REF!,"")</f>
        <v>#REF!</v>
      </c>
      <c r="AP1171" s="50" t="e">
        <f>VLOOKUP(Audit!#REF!,$V$13:$AE$22,4,FALSE)&amp; IF(Audit!#REF!=10,Audit!#REF!,"")</f>
        <v>#REF!</v>
      </c>
      <c r="AQ1171" s="47" t="e">
        <f t="shared" si="561"/>
        <v>#REF!</v>
      </c>
      <c r="AR1171" s="50" t="e">
        <f>VLOOKUP(Audit!#REF!,$V$3:$AE$12,5,FALSE)&amp; IF(Audit!#REF!=10,Audit!#REF!,"")</f>
        <v>#REF!</v>
      </c>
      <c r="AS1171" s="50" t="e">
        <f>VLOOKUP(Audit!#REF!,$V$13:$AE$22,5,FALSE)&amp; IF(Audit!#REF!=10,Audit!#REF!,"")</f>
        <v>#REF!</v>
      </c>
      <c r="AT1171" s="47" t="e">
        <f t="shared" si="562"/>
        <v>#REF!</v>
      </c>
      <c r="AU1171" s="50" t="e">
        <f>VLOOKUP(Audit!#REF!,$V$3:$AE$12,6,FALSE)&amp; IF(Audit!#REF!=10,Audit!#REF!,"")</f>
        <v>#REF!</v>
      </c>
      <c r="AV1171" s="50" t="e">
        <f>VLOOKUP(Audit!#REF!,$V$13:$AE$22,6,FALSE)&amp; IF(Audit!#REF!=10,Audit!#REF!,"")</f>
        <v>#REF!</v>
      </c>
      <c r="AW1171" s="47" t="e">
        <f t="shared" si="563"/>
        <v>#REF!</v>
      </c>
      <c r="AX1171" s="50" t="e">
        <f>VLOOKUP(Audit!#REF!,$V$3:$AE$12,7,FALSE)&amp; IF(Audit!#REF!=10,Audit!#REF!,"")</f>
        <v>#REF!</v>
      </c>
      <c r="AY1171" s="50" t="e">
        <f>VLOOKUP(Audit!#REF!,$V$13:$AE$22,7,FALSE) &amp; IF(Audit!#REF!=10,Audit!#REF!,"")</f>
        <v>#REF!</v>
      </c>
      <c r="AZ1171" s="47" t="e">
        <f t="shared" si="564"/>
        <v>#REF!</v>
      </c>
      <c r="BA1171" s="50" t="e">
        <f>VLOOKUP(Audit!#REF!,$V$3:$AE$12,8,FALSE)&amp; Audit!#REF! &amp; IF(Audit!#REF!=10,Audit!#REF!,"")</f>
        <v>#REF!</v>
      </c>
      <c r="BB1171" s="50" t="e">
        <f>VLOOKUP(Audit!#REF!,$V$13:$AE$22,8,FALSE) &amp; IF(Audit!#REF!=10,Audit!#REF!,"")</f>
        <v>#REF!</v>
      </c>
      <c r="BC1171" s="47" t="e">
        <f t="shared" si="565"/>
        <v>#REF!</v>
      </c>
      <c r="BD1171" s="50" t="e">
        <f>VLOOKUP(Audit!#REF!,$V$3:$AE$12,9,FALSE)&amp; IF(Audit!#REF!=10,Audit!#REF!,"")</f>
        <v>#REF!</v>
      </c>
      <c r="BE1171" s="50" t="e">
        <f>VLOOKUP(Audit!#REF!,$V$13:$AE$22,9,FALSE) &amp; IF(Audit!#REF!=10,Audit!#REF!,"") &amp; IF(Audit!#REF!&lt;&gt;1,U1171,"")</f>
        <v>#REF!</v>
      </c>
      <c r="BF1171" s="47" t="e">
        <f t="shared" si="566"/>
        <v>#REF!</v>
      </c>
      <c r="BG1171" s="50" t="e">
        <f>VLOOKUP(Audit!#REF!,$V$3:$AE$12,10,FALSE) &amp; Audit!#REF! &amp; IF(Audit!#REF!=10,Audit!#REF!,"")</f>
        <v>#REF!</v>
      </c>
      <c r="BH1171" s="50" t="e">
        <f>VLOOKUP(Audit!#REF!,$V$13:$AE$22,10,FALSE) &amp; IF(Audit!#REF!=10,Audit!#REF!,"") &amp; IF(Audit!#REF!&lt;&gt;1,U1171,"")</f>
        <v>#REF!</v>
      </c>
      <c r="BI1171" s="47" t="e">
        <f t="shared" si="567"/>
        <v>#REF!</v>
      </c>
      <c r="BJ1171" s="48" t="str">
        <f t="shared" si="568"/>
        <v/>
      </c>
      <c r="BK1171" s="48" t="str">
        <f t="shared" si="569"/>
        <v/>
      </c>
      <c r="BL1171" s="48" t="str">
        <f t="shared" si="570"/>
        <v/>
      </c>
      <c r="BM1171" s="48" t="str">
        <f t="shared" si="571"/>
        <v/>
      </c>
      <c r="BN1171" s="48" t="str">
        <f t="shared" si="572"/>
        <v/>
      </c>
      <c r="BO1171" s="48" t="str">
        <f t="shared" si="573"/>
        <v/>
      </c>
      <c r="BP1171" s="48" t="str">
        <f t="shared" si="574"/>
        <v/>
      </c>
      <c r="BQ1171" s="48" t="str">
        <f t="shared" si="575"/>
        <v/>
      </c>
      <c r="BR1171" s="48" t="str">
        <f t="shared" si="576"/>
        <v/>
      </c>
      <c r="BS1171" s="48" t="str">
        <f t="shared" si="577"/>
        <v/>
      </c>
      <c r="BT1171" s="48" t="str">
        <f t="shared" si="578"/>
        <v/>
      </c>
      <c r="BU1171" s="48" t="str">
        <f t="shared" si="579"/>
        <v/>
      </c>
    </row>
    <row r="1172" spans="1:73">
      <c r="A1172" s="10" t="e">
        <f>Audit!#REF!</f>
        <v>#REF!</v>
      </c>
      <c r="B1172" s="10" t="e">
        <f t="shared" si="550"/>
        <v>#REF!</v>
      </c>
      <c r="C1172" s="17" t="e">
        <f>VLOOKUP(Audit!#REF!,$V$3:$AE$12,2,FALSE) &amp; VLOOKUP(Audit!#REF!,$V$13:$AE$22,2,FALSE)&amp; IF(Audit!#REF!=10,Audit!#REF!&amp;Audit!#REF!,"")</f>
        <v>#REF!</v>
      </c>
      <c r="D1172" s="17" t="e">
        <f>VLOOKUP(Audit!#REF!,$V$3:$AE$12,3,FALSE) &amp; VLOOKUP(Audit!#REF!,$V$13:$AE$22,3,FALSE) &amp;IF(Audit!#REF!=10,Audit!#REF!&amp;Audit!#REF!,"")</f>
        <v>#REF!</v>
      </c>
      <c r="E1172" s="17" t="e">
        <f>VLOOKUP(Audit!#REF!,$V$3:$AE$12,4,FALSE)&amp; Audit!#REF! &amp; VLOOKUP(Audit!#REF!,$V$13:$AE$22,4,FALSE)&amp; IF(Audit!#REF!=10,Audit!#REF!&amp;Audit!#REF!,"")</f>
        <v>#REF!</v>
      </c>
      <c r="F1172" s="17" t="e">
        <f>VLOOKUP(Audit!#REF!,$V$3:$AE$12,5,FALSE) &amp; VLOOKUP(Audit!#REF!,$V$13:$AE$22,5,FALSE)&amp; IF(Audit!#REF!=10,Audit!#REF!&amp;Audit!#REF!,"")</f>
        <v>#REF!</v>
      </c>
      <c r="G1172" s="17" t="e">
        <f>VLOOKUP(Audit!#REF!,$V$3:$AE$12,6,FALSE) &amp; VLOOKUP(Audit!#REF!,$V$13:$AE$22,6,FALSE)&amp; IF(Audit!#REF!=10,Audit!#REF!&amp;Audit!#REF!,"")</f>
        <v>#REF!</v>
      </c>
      <c r="H1172" s="17" t="e">
        <f>VLOOKUP(Audit!#REF!,$V$3:$AE$12,7,FALSE) &amp; VLOOKUP(Audit!#REF!,$V$13:$AE$22,7,FALSE)&amp;IF(Audit!#REF!=10,Audit!#REF!&amp;Audit!#REF!,"")</f>
        <v>#REF!</v>
      </c>
      <c r="I1172" s="17" t="e">
        <f>VLOOKUP(Audit!#REF!,$V$3:$AE$12,8,FALSE) &amp; Audit!#REF! &amp; VLOOKUP(Audit!#REF!,$V$13:$AE$22,8,FALSE)&amp;IF(Audit!#REF!=10,Audit!#REF!&amp;Audit!#REF!,"")</f>
        <v>#REF!</v>
      </c>
      <c r="J1172" s="17" t="e">
        <f>VLOOKUP(Audit!#REF!,$V$3:$AE$12,9,FALSE) &amp; VLOOKUP(Audit!#REF!,$V$13:$AE$22,9,FALSE) &amp; IF(Audit!#REF!=10,Audit!#REF!&amp;Audit!#REF!,"") &amp; IF(Audit!#REF!&lt;&gt;1,U1172,"")</f>
        <v>#REF!</v>
      </c>
      <c r="K1172" s="17" t="e">
        <f>VLOOKUP(Audit!#REF!,$V$3:$AE$12,10,FALSE) &amp; Audit!#REF! &amp; VLOOKUP(Audit!#REF!,$V$13:$AE$22,10,FALSE) &amp; IF(Audit!#REF!=10,Audit!#REF!&amp;Audit!#REF!,"") &amp; IF(Audit!#REF!&lt;&gt;1,U1172,"")</f>
        <v>#REF!</v>
      </c>
      <c r="L1172" s="10" t="e">
        <f>Audit!#REF!</f>
        <v>#REF!</v>
      </c>
      <c r="M1172" s="10" t="e">
        <f t="shared" si="551"/>
        <v>#REF!</v>
      </c>
      <c r="N1172" s="10" t="e">
        <f t="shared" si="552"/>
        <v>#REF!</v>
      </c>
      <c r="O1172" s="10" t="e">
        <f t="shared" si="553"/>
        <v>#REF!</v>
      </c>
      <c r="P1172" s="10" t="e">
        <f t="shared" si="554"/>
        <v>#REF!</v>
      </c>
      <c r="Q1172" s="10" t="e">
        <f t="shared" si="555"/>
        <v>#REF!</v>
      </c>
      <c r="R1172" s="10" t="e">
        <f t="shared" si="556"/>
        <v>#REF!</v>
      </c>
      <c r="S1172" s="10" t="e">
        <f t="shared" si="557"/>
        <v>#REF!</v>
      </c>
      <c r="T1172" s="10" t="e">
        <f t="shared" si="558"/>
        <v>#REF!</v>
      </c>
      <c r="U1172" s="17" t="e">
        <f>IF(Audit!#REF!="","",VLOOKUP(Audit!#REF!,$W$26:$X$35,2,FALSE)) &amp; Audit!#REF! &amp; IF(Audit!#REF!="","",IF(Audit!#REF!&lt;=1.4,VLOOKUP(Audit!#REF!,$W$38:X1217,2,FALSE),VLOOKUP(Audit!#REF!,$W$51:$X$61,2,FALSE))) &amp; IF(Audit!#REF!="","",VLOOKUP(Audit!#REF!,$Y$26:$Z$35,2,FALSE) &amp; Audit!#REF! &amp; IF(Audit!#REF!="","",IF(Audit!#REF!&lt;=1.4,VLOOKUP(Audit!#REF!,$Y$38:$Z$48,2,FALSE),VLOOKUP(Audit!#REF!,$Y$51:$Z$61,2,FALSE))))</f>
        <v>#REF!</v>
      </c>
      <c r="V1172" s="21"/>
      <c r="AH1172" s="49" t="e">
        <f>Audit!#REF!</f>
        <v>#REF!</v>
      </c>
      <c r="AI1172" s="50" t="e">
        <f>VLOOKUP(Audit!#REF!,$V$3:$AE$12,2,FALSE)&amp; IF(Audit!#REF!=10,Audit!#REF!,"")</f>
        <v>#REF!</v>
      </c>
      <c r="AJ1172" s="50" t="e">
        <f>VLOOKUP(Audit!#REF!,$V$13:$AE$22,2,FALSE)&amp; IF(Audit!#REF!=10,Audit!#REF!,"")</f>
        <v>#REF!</v>
      </c>
      <c r="AK1172" s="47" t="e">
        <f t="shared" si="559"/>
        <v>#REF!</v>
      </c>
      <c r="AL1172" s="50" t="e">
        <f>VLOOKUP(Audit!#REF!,$V$3:$AE$12,3,FALSE)&amp; IF(Audit!#REF!=10,Audit!#REF!,"")</f>
        <v>#REF!</v>
      </c>
      <c r="AM1172" s="50" t="e">
        <f>VLOOKUP(Audit!#REF!,$V$13:$AE$22,3,FALSE)&amp; IF(Audit!#REF!=10,Audit!#REF!,"")</f>
        <v>#REF!</v>
      </c>
      <c r="AN1172" s="47" t="e">
        <f t="shared" si="560"/>
        <v>#REF!</v>
      </c>
      <c r="AO1172" s="50" t="e">
        <f>VLOOKUP(Audit!#REF!,$V$3:$AE$12,4,FALSE) &amp;  Audit!#REF! &amp; IF(Audit!#REF!=10,Audit!#REF!,"")</f>
        <v>#REF!</v>
      </c>
      <c r="AP1172" s="50" t="e">
        <f>VLOOKUP(Audit!#REF!,$V$13:$AE$22,4,FALSE)&amp; IF(Audit!#REF!=10,Audit!#REF!,"")</f>
        <v>#REF!</v>
      </c>
      <c r="AQ1172" s="47" t="e">
        <f t="shared" si="561"/>
        <v>#REF!</v>
      </c>
      <c r="AR1172" s="50" t="e">
        <f>VLOOKUP(Audit!#REF!,$V$3:$AE$12,5,FALSE)&amp; IF(Audit!#REF!=10,Audit!#REF!,"")</f>
        <v>#REF!</v>
      </c>
      <c r="AS1172" s="50" t="e">
        <f>VLOOKUP(Audit!#REF!,$V$13:$AE$22,5,FALSE)&amp; IF(Audit!#REF!=10,Audit!#REF!,"")</f>
        <v>#REF!</v>
      </c>
      <c r="AT1172" s="47" t="e">
        <f t="shared" si="562"/>
        <v>#REF!</v>
      </c>
      <c r="AU1172" s="50" t="e">
        <f>VLOOKUP(Audit!#REF!,$V$3:$AE$12,6,FALSE)&amp; IF(Audit!#REF!=10,Audit!#REF!,"")</f>
        <v>#REF!</v>
      </c>
      <c r="AV1172" s="50" t="e">
        <f>VLOOKUP(Audit!#REF!,$V$13:$AE$22,6,FALSE)&amp; IF(Audit!#REF!=10,Audit!#REF!,"")</f>
        <v>#REF!</v>
      </c>
      <c r="AW1172" s="47" t="e">
        <f t="shared" si="563"/>
        <v>#REF!</v>
      </c>
      <c r="AX1172" s="50" t="e">
        <f>VLOOKUP(Audit!#REF!,$V$3:$AE$12,7,FALSE)&amp; IF(Audit!#REF!=10,Audit!#REF!,"")</f>
        <v>#REF!</v>
      </c>
      <c r="AY1172" s="50" t="e">
        <f>VLOOKUP(Audit!#REF!,$V$13:$AE$22,7,FALSE) &amp; IF(Audit!#REF!=10,Audit!#REF!,"")</f>
        <v>#REF!</v>
      </c>
      <c r="AZ1172" s="47" t="e">
        <f t="shared" si="564"/>
        <v>#REF!</v>
      </c>
      <c r="BA1172" s="50" t="e">
        <f>VLOOKUP(Audit!#REF!,$V$3:$AE$12,8,FALSE)&amp; Audit!#REF! &amp; IF(Audit!#REF!=10,Audit!#REF!,"")</f>
        <v>#REF!</v>
      </c>
      <c r="BB1172" s="50" t="e">
        <f>VLOOKUP(Audit!#REF!,$V$13:$AE$22,8,FALSE) &amp; IF(Audit!#REF!=10,Audit!#REF!,"")</f>
        <v>#REF!</v>
      </c>
      <c r="BC1172" s="47" t="e">
        <f t="shared" si="565"/>
        <v>#REF!</v>
      </c>
      <c r="BD1172" s="50" t="e">
        <f>VLOOKUP(Audit!#REF!,$V$3:$AE$12,9,FALSE)&amp; IF(Audit!#REF!=10,Audit!#REF!,"")</f>
        <v>#REF!</v>
      </c>
      <c r="BE1172" s="50" t="e">
        <f>VLOOKUP(Audit!#REF!,$V$13:$AE$22,9,FALSE) &amp; IF(Audit!#REF!=10,Audit!#REF!,"") &amp; IF(Audit!#REF!&lt;&gt;1,U1172,"")</f>
        <v>#REF!</v>
      </c>
      <c r="BF1172" s="47" t="e">
        <f t="shared" si="566"/>
        <v>#REF!</v>
      </c>
      <c r="BG1172" s="50" t="e">
        <f>VLOOKUP(Audit!#REF!,$V$3:$AE$12,10,FALSE) &amp; Audit!#REF! &amp; IF(Audit!#REF!=10,Audit!#REF!,"")</f>
        <v>#REF!</v>
      </c>
      <c r="BH1172" s="50" t="e">
        <f>VLOOKUP(Audit!#REF!,$V$13:$AE$22,10,FALSE) &amp; IF(Audit!#REF!=10,Audit!#REF!,"") &amp; IF(Audit!#REF!&lt;&gt;1,U1172,"")</f>
        <v>#REF!</v>
      </c>
      <c r="BI1172" s="47" t="e">
        <f t="shared" si="567"/>
        <v>#REF!</v>
      </c>
      <c r="BJ1172" s="48" t="str">
        <f t="shared" si="568"/>
        <v/>
      </c>
      <c r="BK1172" s="48" t="str">
        <f t="shared" si="569"/>
        <v/>
      </c>
      <c r="BL1172" s="48" t="str">
        <f t="shared" si="570"/>
        <v/>
      </c>
      <c r="BM1172" s="48" t="str">
        <f t="shared" si="571"/>
        <v/>
      </c>
      <c r="BN1172" s="48" t="str">
        <f t="shared" si="572"/>
        <v/>
      </c>
      <c r="BO1172" s="48" t="str">
        <f t="shared" si="573"/>
        <v/>
      </c>
      <c r="BP1172" s="48" t="str">
        <f t="shared" si="574"/>
        <v/>
      </c>
      <c r="BQ1172" s="48" t="str">
        <f t="shared" si="575"/>
        <v/>
      </c>
      <c r="BR1172" s="48" t="str">
        <f t="shared" si="576"/>
        <v/>
      </c>
      <c r="BS1172" s="48" t="str">
        <f t="shared" si="577"/>
        <v/>
      </c>
      <c r="BT1172" s="48" t="str">
        <f t="shared" si="578"/>
        <v/>
      </c>
      <c r="BU1172" s="48" t="str">
        <f t="shared" si="579"/>
        <v/>
      </c>
    </row>
    <row r="1173" spans="1:73">
      <c r="A1173" s="10" t="e">
        <f>Audit!#REF!</f>
        <v>#REF!</v>
      </c>
      <c r="B1173" s="10" t="e">
        <f t="shared" si="550"/>
        <v>#REF!</v>
      </c>
      <c r="C1173" s="17" t="e">
        <f>VLOOKUP(Audit!#REF!,$V$3:$AE$12,2,FALSE) &amp; VLOOKUP(Audit!#REF!,$V$13:$AE$22,2,FALSE)&amp; IF(Audit!#REF!=10,Audit!#REF!&amp;Audit!#REF!,"")</f>
        <v>#REF!</v>
      </c>
      <c r="D1173" s="17" t="e">
        <f>VLOOKUP(Audit!#REF!,$V$3:$AE$12,3,FALSE) &amp; VLOOKUP(Audit!#REF!,$V$13:$AE$22,3,FALSE) &amp;IF(Audit!#REF!=10,Audit!#REF!&amp;Audit!#REF!,"")</f>
        <v>#REF!</v>
      </c>
      <c r="E1173" s="17" t="e">
        <f>VLOOKUP(Audit!#REF!,$V$3:$AE$12,4,FALSE)&amp; Audit!#REF! &amp; VLOOKUP(Audit!#REF!,$V$13:$AE$22,4,FALSE)&amp; IF(Audit!#REF!=10,Audit!#REF!&amp;Audit!#REF!,"")</f>
        <v>#REF!</v>
      </c>
      <c r="F1173" s="17" t="e">
        <f>VLOOKUP(Audit!#REF!,$V$3:$AE$12,5,FALSE) &amp; VLOOKUP(Audit!#REF!,$V$13:$AE$22,5,FALSE)&amp; IF(Audit!#REF!=10,Audit!#REF!&amp;Audit!#REF!,"")</f>
        <v>#REF!</v>
      </c>
      <c r="G1173" s="17" t="e">
        <f>VLOOKUP(Audit!#REF!,$V$3:$AE$12,6,FALSE) &amp; VLOOKUP(Audit!#REF!,$V$13:$AE$22,6,FALSE)&amp; IF(Audit!#REF!=10,Audit!#REF!&amp;Audit!#REF!,"")</f>
        <v>#REF!</v>
      </c>
      <c r="H1173" s="17" t="e">
        <f>VLOOKUP(Audit!#REF!,$V$3:$AE$12,7,FALSE) &amp; VLOOKUP(Audit!#REF!,$V$13:$AE$22,7,FALSE)&amp;IF(Audit!#REF!=10,Audit!#REF!&amp;Audit!#REF!,"")</f>
        <v>#REF!</v>
      </c>
      <c r="I1173" s="17" t="e">
        <f>VLOOKUP(Audit!#REF!,$V$3:$AE$12,8,FALSE) &amp; Audit!#REF! &amp; VLOOKUP(Audit!#REF!,$V$13:$AE$22,8,FALSE)&amp;IF(Audit!#REF!=10,Audit!#REF!&amp;Audit!#REF!,"")</f>
        <v>#REF!</v>
      </c>
      <c r="J1173" s="17" t="e">
        <f>VLOOKUP(Audit!#REF!,$V$3:$AE$12,9,FALSE) &amp; VLOOKUP(Audit!#REF!,$V$13:$AE$22,9,FALSE) &amp; IF(Audit!#REF!=10,Audit!#REF!&amp;Audit!#REF!,"") &amp; IF(Audit!#REF!&lt;&gt;1,U1173,"")</f>
        <v>#REF!</v>
      </c>
      <c r="K1173" s="17" t="e">
        <f>VLOOKUP(Audit!#REF!,$V$3:$AE$12,10,FALSE) &amp; Audit!#REF! &amp; VLOOKUP(Audit!#REF!,$V$13:$AE$22,10,FALSE) &amp; IF(Audit!#REF!=10,Audit!#REF!&amp;Audit!#REF!,"") &amp; IF(Audit!#REF!&lt;&gt;1,U1173,"")</f>
        <v>#REF!</v>
      </c>
      <c r="L1173" s="10" t="e">
        <f>Audit!#REF!</f>
        <v>#REF!</v>
      </c>
      <c r="M1173" s="10" t="e">
        <f t="shared" si="551"/>
        <v>#REF!</v>
      </c>
      <c r="N1173" s="10" t="e">
        <f t="shared" si="552"/>
        <v>#REF!</v>
      </c>
      <c r="O1173" s="10" t="e">
        <f t="shared" si="553"/>
        <v>#REF!</v>
      </c>
      <c r="P1173" s="10" t="e">
        <f t="shared" si="554"/>
        <v>#REF!</v>
      </c>
      <c r="Q1173" s="10" t="e">
        <f t="shared" si="555"/>
        <v>#REF!</v>
      </c>
      <c r="R1173" s="10" t="e">
        <f t="shared" si="556"/>
        <v>#REF!</v>
      </c>
      <c r="S1173" s="10" t="e">
        <f t="shared" si="557"/>
        <v>#REF!</v>
      </c>
      <c r="T1173" s="10" t="e">
        <f t="shared" si="558"/>
        <v>#REF!</v>
      </c>
      <c r="U1173" s="17" t="e">
        <f>IF(Audit!#REF!="","",VLOOKUP(Audit!#REF!,$W$26:$X$35,2,FALSE)) &amp; Audit!#REF! &amp; IF(Audit!#REF!="","",IF(Audit!#REF!&lt;=1.4,VLOOKUP(Audit!#REF!,$W$38:X1218,2,FALSE),VLOOKUP(Audit!#REF!,$W$51:$X$61,2,FALSE))) &amp; IF(Audit!#REF!="","",VLOOKUP(Audit!#REF!,$Y$26:$Z$35,2,FALSE) &amp; Audit!#REF! &amp; IF(Audit!#REF!="","",IF(Audit!#REF!&lt;=1.4,VLOOKUP(Audit!#REF!,$Y$38:$Z$48,2,FALSE),VLOOKUP(Audit!#REF!,$Y$51:$Z$61,2,FALSE))))</f>
        <v>#REF!</v>
      </c>
      <c r="V1173" s="21"/>
      <c r="AH1173" s="49" t="e">
        <f>Audit!#REF!</f>
        <v>#REF!</v>
      </c>
      <c r="AI1173" s="50" t="e">
        <f>VLOOKUP(Audit!#REF!,$V$3:$AE$12,2,FALSE)&amp; IF(Audit!#REF!=10,Audit!#REF!,"")</f>
        <v>#REF!</v>
      </c>
      <c r="AJ1173" s="50" t="e">
        <f>VLOOKUP(Audit!#REF!,$V$13:$AE$22,2,FALSE)&amp; IF(Audit!#REF!=10,Audit!#REF!,"")</f>
        <v>#REF!</v>
      </c>
      <c r="AK1173" s="47" t="e">
        <f t="shared" si="559"/>
        <v>#REF!</v>
      </c>
      <c r="AL1173" s="50" t="e">
        <f>VLOOKUP(Audit!#REF!,$V$3:$AE$12,3,FALSE)&amp; IF(Audit!#REF!=10,Audit!#REF!,"")</f>
        <v>#REF!</v>
      </c>
      <c r="AM1173" s="50" t="e">
        <f>VLOOKUP(Audit!#REF!,$V$13:$AE$22,3,FALSE)&amp; IF(Audit!#REF!=10,Audit!#REF!,"")</f>
        <v>#REF!</v>
      </c>
      <c r="AN1173" s="47" t="e">
        <f t="shared" si="560"/>
        <v>#REF!</v>
      </c>
      <c r="AO1173" s="50" t="e">
        <f>VLOOKUP(Audit!#REF!,$V$3:$AE$12,4,FALSE) &amp;  Audit!#REF! &amp; IF(Audit!#REF!=10,Audit!#REF!,"")</f>
        <v>#REF!</v>
      </c>
      <c r="AP1173" s="50" t="e">
        <f>VLOOKUP(Audit!#REF!,$V$13:$AE$22,4,FALSE)&amp; IF(Audit!#REF!=10,Audit!#REF!,"")</f>
        <v>#REF!</v>
      </c>
      <c r="AQ1173" s="47" t="e">
        <f t="shared" si="561"/>
        <v>#REF!</v>
      </c>
      <c r="AR1173" s="50" t="e">
        <f>VLOOKUP(Audit!#REF!,$V$3:$AE$12,5,FALSE)&amp; IF(Audit!#REF!=10,Audit!#REF!,"")</f>
        <v>#REF!</v>
      </c>
      <c r="AS1173" s="50" t="e">
        <f>VLOOKUP(Audit!#REF!,$V$13:$AE$22,5,FALSE)&amp; IF(Audit!#REF!=10,Audit!#REF!,"")</f>
        <v>#REF!</v>
      </c>
      <c r="AT1173" s="47" t="e">
        <f t="shared" si="562"/>
        <v>#REF!</v>
      </c>
      <c r="AU1173" s="50" t="e">
        <f>VLOOKUP(Audit!#REF!,$V$3:$AE$12,6,FALSE)&amp; IF(Audit!#REF!=10,Audit!#REF!,"")</f>
        <v>#REF!</v>
      </c>
      <c r="AV1173" s="50" t="e">
        <f>VLOOKUP(Audit!#REF!,$V$13:$AE$22,6,FALSE)&amp; IF(Audit!#REF!=10,Audit!#REF!,"")</f>
        <v>#REF!</v>
      </c>
      <c r="AW1173" s="47" t="e">
        <f t="shared" si="563"/>
        <v>#REF!</v>
      </c>
      <c r="AX1173" s="50" t="e">
        <f>VLOOKUP(Audit!#REF!,$V$3:$AE$12,7,FALSE)&amp; IF(Audit!#REF!=10,Audit!#REF!,"")</f>
        <v>#REF!</v>
      </c>
      <c r="AY1173" s="50" t="e">
        <f>VLOOKUP(Audit!#REF!,$V$13:$AE$22,7,FALSE) &amp; IF(Audit!#REF!=10,Audit!#REF!,"")</f>
        <v>#REF!</v>
      </c>
      <c r="AZ1173" s="47" t="e">
        <f t="shared" si="564"/>
        <v>#REF!</v>
      </c>
      <c r="BA1173" s="50" t="e">
        <f>VLOOKUP(Audit!#REF!,$V$3:$AE$12,8,FALSE)&amp; Audit!#REF! &amp; IF(Audit!#REF!=10,Audit!#REF!,"")</f>
        <v>#REF!</v>
      </c>
      <c r="BB1173" s="50" t="e">
        <f>VLOOKUP(Audit!#REF!,$V$13:$AE$22,8,FALSE) &amp; IF(Audit!#REF!=10,Audit!#REF!,"")</f>
        <v>#REF!</v>
      </c>
      <c r="BC1173" s="47" t="e">
        <f t="shared" si="565"/>
        <v>#REF!</v>
      </c>
      <c r="BD1173" s="50" t="e">
        <f>VLOOKUP(Audit!#REF!,$V$3:$AE$12,9,FALSE)&amp; IF(Audit!#REF!=10,Audit!#REF!,"")</f>
        <v>#REF!</v>
      </c>
      <c r="BE1173" s="50" t="e">
        <f>VLOOKUP(Audit!#REF!,$V$13:$AE$22,9,FALSE) &amp; IF(Audit!#REF!=10,Audit!#REF!,"") &amp; IF(Audit!#REF!&lt;&gt;1,U1173,"")</f>
        <v>#REF!</v>
      </c>
      <c r="BF1173" s="47" t="e">
        <f t="shared" si="566"/>
        <v>#REF!</v>
      </c>
      <c r="BG1173" s="50" t="e">
        <f>VLOOKUP(Audit!#REF!,$V$3:$AE$12,10,FALSE) &amp; Audit!#REF! &amp; IF(Audit!#REF!=10,Audit!#REF!,"")</f>
        <v>#REF!</v>
      </c>
      <c r="BH1173" s="50" t="e">
        <f>VLOOKUP(Audit!#REF!,$V$13:$AE$22,10,FALSE) &amp; IF(Audit!#REF!=10,Audit!#REF!,"") &amp; IF(Audit!#REF!&lt;&gt;1,U1173,"")</f>
        <v>#REF!</v>
      </c>
      <c r="BI1173" s="47" t="e">
        <f t="shared" si="567"/>
        <v>#REF!</v>
      </c>
      <c r="BJ1173" s="48" t="str">
        <f t="shared" si="568"/>
        <v/>
      </c>
      <c r="BK1173" s="48" t="str">
        <f t="shared" si="569"/>
        <v/>
      </c>
      <c r="BL1173" s="48" t="str">
        <f t="shared" si="570"/>
        <v/>
      </c>
      <c r="BM1173" s="48" t="str">
        <f t="shared" si="571"/>
        <v/>
      </c>
      <c r="BN1173" s="48" t="str">
        <f t="shared" si="572"/>
        <v/>
      </c>
      <c r="BO1173" s="48" t="str">
        <f t="shared" si="573"/>
        <v/>
      </c>
      <c r="BP1173" s="48" t="str">
        <f t="shared" si="574"/>
        <v/>
      </c>
      <c r="BQ1173" s="48" t="str">
        <f t="shared" si="575"/>
        <v/>
      </c>
      <c r="BR1173" s="48" t="str">
        <f t="shared" si="576"/>
        <v/>
      </c>
      <c r="BS1173" s="48" t="str">
        <f t="shared" si="577"/>
        <v/>
      </c>
      <c r="BT1173" s="48" t="str">
        <f t="shared" si="578"/>
        <v/>
      </c>
      <c r="BU1173" s="48" t="str">
        <f t="shared" si="579"/>
        <v/>
      </c>
    </row>
    <row r="1174" spans="1:73">
      <c r="A1174" s="10" t="e">
        <f>Audit!#REF!</f>
        <v>#REF!</v>
      </c>
      <c r="B1174" s="10" t="e">
        <f t="shared" si="550"/>
        <v>#REF!</v>
      </c>
      <c r="C1174" s="17" t="e">
        <f>VLOOKUP(Audit!#REF!,$V$3:$AE$12,2,FALSE) &amp; VLOOKUP(Audit!#REF!,$V$13:$AE$22,2,FALSE)&amp; IF(Audit!#REF!=10,Audit!#REF!&amp;Audit!#REF!,"")</f>
        <v>#REF!</v>
      </c>
      <c r="D1174" s="17" t="e">
        <f>VLOOKUP(Audit!#REF!,$V$3:$AE$12,3,FALSE) &amp; VLOOKUP(Audit!#REF!,$V$13:$AE$22,3,FALSE) &amp;IF(Audit!#REF!=10,Audit!#REF!&amp;Audit!#REF!,"")</f>
        <v>#REF!</v>
      </c>
      <c r="E1174" s="17" t="e">
        <f>VLOOKUP(Audit!#REF!,$V$3:$AE$12,4,FALSE)&amp; Audit!#REF! &amp; VLOOKUP(Audit!#REF!,$V$13:$AE$22,4,FALSE)&amp; IF(Audit!#REF!=10,Audit!#REF!&amp;Audit!#REF!,"")</f>
        <v>#REF!</v>
      </c>
      <c r="F1174" s="17" t="e">
        <f>VLOOKUP(Audit!#REF!,$V$3:$AE$12,5,FALSE) &amp; VLOOKUP(Audit!#REF!,$V$13:$AE$22,5,FALSE)&amp; IF(Audit!#REF!=10,Audit!#REF!&amp;Audit!#REF!,"")</f>
        <v>#REF!</v>
      </c>
      <c r="G1174" s="17" t="e">
        <f>VLOOKUP(Audit!#REF!,$V$3:$AE$12,6,FALSE) &amp; VLOOKUP(Audit!#REF!,$V$13:$AE$22,6,FALSE)&amp; IF(Audit!#REF!=10,Audit!#REF!&amp;Audit!#REF!,"")</f>
        <v>#REF!</v>
      </c>
      <c r="H1174" s="17" t="e">
        <f>VLOOKUP(Audit!#REF!,$V$3:$AE$12,7,FALSE) &amp; VLOOKUP(Audit!#REF!,$V$13:$AE$22,7,FALSE)&amp;IF(Audit!#REF!=10,Audit!#REF!&amp;Audit!#REF!,"")</f>
        <v>#REF!</v>
      </c>
      <c r="I1174" s="17" t="e">
        <f>VLOOKUP(Audit!#REF!,$V$3:$AE$12,8,FALSE) &amp; Audit!#REF! &amp; VLOOKUP(Audit!#REF!,$V$13:$AE$22,8,FALSE)&amp;IF(Audit!#REF!=10,Audit!#REF!&amp;Audit!#REF!,"")</f>
        <v>#REF!</v>
      </c>
      <c r="J1174" s="17" t="e">
        <f>VLOOKUP(Audit!#REF!,$V$3:$AE$12,9,FALSE) &amp; VLOOKUP(Audit!#REF!,$V$13:$AE$22,9,FALSE) &amp; IF(Audit!#REF!=10,Audit!#REF!&amp;Audit!#REF!,"") &amp; IF(Audit!#REF!&lt;&gt;1,U1174,"")</f>
        <v>#REF!</v>
      </c>
      <c r="K1174" s="17" t="e">
        <f>VLOOKUP(Audit!#REF!,$V$3:$AE$12,10,FALSE) &amp; Audit!#REF! &amp; VLOOKUP(Audit!#REF!,$V$13:$AE$22,10,FALSE) &amp; IF(Audit!#REF!=10,Audit!#REF!&amp;Audit!#REF!,"") &amp; IF(Audit!#REF!&lt;&gt;1,U1174,"")</f>
        <v>#REF!</v>
      </c>
      <c r="L1174" s="10" t="e">
        <f>Audit!#REF!</f>
        <v>#REF!</v>
      </c>
      <c r="M1174" s="10" t="e">
        <f t="shared" si="551"/>
        <v>#REF!</v>
      </c>
      <c r="N1174" s="10" t="e">
        <f t="shared" si="552"/>
        <v>#REF!</v>
      </c>
      <c r="O1174" s="10" t="e">
        <f t="shared" si="553"/>
        <v>#REF!</v>
      </c>
      <c r="P1174" s="10" t="e">
        <f t="shared" si="554"/>
        <v>#REF!</v>
      </c>
      <c r="Q1174" s="10" t="e">
        <f t="shared" si="555"/>
        <v>#REF!</v>
      </c>
      <c r="R1174" s="10" t="e">
        <f t="shared" si="556"/>
        <v>#REF!</v>
      </c>
      <c r="S1174" s="10" t="e">
        <f t="shared" si="557"/>
        <v>#REF!</v>
      </c>
      <c r="T1174" s="10" t="e">
        <f t="shared" si="558"/>
        <v>#REF!</v>
      </c>
      <c r="U1174" s="17" t="e">
        <f>IF(Audit!#REF!="","",VLOOKUP(Audit!#REF!,$W$26:$X$35,2,FALSE)) &amp; Audit!#REF! &amp; IF(Audit!#REF!="","",IF(Audit!#REF!&lt;=1.4,VLOOKUP(Audit!#REF!,$W$38:X1219,2,FALSE),VLOOKUP(Audit!#REF!,$W$51:$X$61,2,FALSE))) &amp; IF(Audit!#REF!="","",VLOOKUP(Audit!#REF!,$Y$26:$Z$35,2,FALSE) &amp; Audit!#REF! &amp; IF(Audit!#REF!="","",IF(Audit!#REF!&lt;=1.4,VLOOKUP(Audit!#REF!,$Y$38:$Z$48,2,FALSE),VLOOKUP(Audit!#REF!,$Y$51:$Z$61,2,FALSE))))</f>
        <v>#REF!</v>
      </c>
      <c r="V1174" s="21"/>
      <c r="AH1174" s="49" t="e">
        <f>Audit!#REF!</f>
        <v>#REF!</v>
      </c>
      <c r="AI1174" s="50" t="e">
        <f>VLOOKUP(Audit!#REF!,$V$3:$AE$12,2,FALSE)&amp; IF(Audit!#REF!=10,Audit!#REF!,"")</f>
        <v>#REF!</v>
      </c>
      <c r="AJ1174" s="50" t="e">
        <f>VLOOKUP(Audit!#REF!,$V$13:$AE$22,2,FALSE)&amp; IF(Audit!#REF!=10,Audit!#REF!,"")</f>
        <v>#REF!</v>
      </c>
      <c r="AK1174" s="47" t="e">
        <f t="shared" si="559"/>
        <v>#REF!</v>
      </c>
      <c r="AL1174" s="50" t="e">
        <f>VLOOKUP(Audit!#REF!,$V$3:$AE$12,3,FALSE)&amp; IF(Audit!#REF!=10,Audit!#REF!,"")</f>
        <v>#REF!</v>
      </c>
      <c r="AM1174" s="50" t="e">
        <f>VLOOKUP(Audit!#REF!,$V$13:$AE$22,3,FALSE)&amp; IF(Audit!#REF!=10,Audit!#REF!,"")</f>
        <v>#REF!</v>
      </c>
      <c r="AN1174" s="47" t="e">
        <f t="shared" si="560"/>
        <v>#REF!</v>
      </c>
      <c r="AO1174" s="50" t="e">
        <f>VLOOKUP(Audit!#REF!,$V$3:$AE$12,4,FALSE) &amp;  Audit!#REF! &amp; IF(Audit!#REF!=10,Audit!#REF!,"")</f>
        <v>#REF!</v>
      </c>
      <c r="AP1174" s="50" t="e">
        <f>VLOOKUP(Audit!#REF!,$V$13:$AE$22,4,FALSE)&amp; IF(Audit!#REF!=10,Audit!#REF!,"")</f>
        <v>#REF!</v>
      </c>
      <c r="AQ1174" s="47" t="e">
        <f t="shared" si="561"/>
        <v>#REF!</v>
      </c>
      <c r="AR1174" s="50" t="e">
        <f>VLOOKUP(Audit!#REF!,$V$3:$AE$12,5,FALSE)&amp; IF(Audit!#REF!=10,Audit!#REF!,"")</f>
        <v>#REF!</v>
      </c>
      <c r="AS1174" s="50" t="e">
        <f>VLOOKUP(Audit!#REF!,$V$13:$AE$22,5,FALSE)&amp; IF(Audit!#REF!=10,Audit!#REF!,"")</f>
        <v>#REF!</v>
      </c>
      <c r="AT1174" s="47" t="e">
        <f t="shared" si="562"/>
        <v>#REF!</v>
      </c>
      <c r="AU1174" s="50" t="e">
        <f>VLOOKUP(Audit!#REF!,$V$3:$AE$12,6,FALSE)&amp; IF(Audit!#REF!=10,Audit!#REF!,"")</f>
        <v>#REF!</v>
      </c>
      <c r="AV1174" s="50" t="e">
        <f>VLOOKUP(Audit!#REF!,$V$13:$AE$22,6,FALSE)&amp; IF(Audit!#REF!=10,Audit!#REF!,"")</f>
        <v>#REF!</v>
      </c>
      <c r="AW1174" s="47" t="e">
        <f t="shared" si="563"/>
        <v>#REF!</v>
      </c>
      <c r="AX1174" s="50" t="e">
        <f>VLOOKUP(Audit!#REF!,$V$3:$AE$12,7,FALSE)&amp; IF(Audit!#REF!=10,Audit!#REF!,"")</f>
        <v>#REF!</v>
      </c>
      <c r="AY1174" s="50" t="e">
        <f>VLOOKUP(Audit!#REF!,$V$13:$AE$22,7,FALSE) &amp; IF(Audit!#REF!=10,Audit!#REF!,"")</f>
        <v>#REF!</v>
      </c>
      <c r="AZ1174" s="47" t="e">
        <f t="shared" si="564"/>
        <v>#REF!</v>
      </c>
      <c r="BA1174" s="50" t="e">
        <f>VLOOKUP(Audit!#REF!,$V$3:$AE$12,8,FALSE)&amp; Audit!#REF! &amp; IF(Audit!#REF!=10,Audit!#REF!,"")</f>
        <v>#REF!</v>
      </c>
      <c r="BB1174" s="50" t="e">
        <f>VLOOKUP(Audit!#REF!,$V$13:$AE$22,8,FALSE) &amp; IF(Audit!#REF!=10,Audit!#REF!,"")</f>
        <v>#REF!</v>
      </c>
      <c r="BC1174" s="47" t="e">
        <f t="shared" si="565"/>
        <v>#REF!</v>
      </c>
      <c r="BD1174" s="50" t="e">
        <f>VLOOKUP(Audit!#REF!,$V$3:$AE$12,9,FALSE)&amp; IF(Audit!#REF!=10,Audit!#REF!,"")</f>
        <v>#REF!</v>
      </c>
      <c r="BE1174" s="50" t="e">
        <f>VLOOKUP(Audit!#REF!,$V$13:$AE$22,9,FALSE) &amp; IF(Audit!#REF!=10,Audit!#REF!,"") &amp; IF(Audit!#REF!&lt;&gt;1,U1174,"")</f>
        <v>#REF!</v>
      </c>
      <c r="BF1174" s="47" t="e">
        <f t="shared" si="566"/>
        <v>#REF!</v>
      </c>
      <c r="BG1174" s="50" t="e">
        <f>VLOOKUP(Audit!#REF!,$V$3:$AE$12,10,FALSE) &amp; Audit!#REF! &amp; IF(Audit!#REF!=10,Audit!#REF!,"")</f>
        <v>#REF!</v>
      </c>
      <c r="BH1174" s="50" t="e">
        <f>VLOOKUP(Audit!#REF!,$V$13:$AE$22,10,FALSE) &amp; IF(Audit!#REF!=10,Audit!#REF!,"") &amp; IF(Audit!#REF!&lt;&gt;1,U1174,"")</f>
        <v>#REF!</v>
      </c>
      <c r="BI1174" s="47" t="e">
        <f t="shared" si="567"/>
        <v>#REF!</v>
      </c>
      <c r="BJ1174" s="48" t="str">
        <f t="shared" si="568"/>
        <v/>
      </c>
      <c r="BK1174" s="48" t="str">
        <f t="shared" si="569"/>
        <v/>
      </c>
      <c r="BL1174" s="48" t="str">
        <f t="shared" si="570"/>
        <v/>
      </c>
      <c r="BM1174" s="48" t="str">
        <f t="shared" si="571"/>
        <v/>
      </c>
      <c r="BN1174" s="48" t="str">
        <f t="shared" si="572"/>
        <v/>
      </c>
      <c r="BO1174" s="48" t="str">
        <f t="shared" si="573"/>
        <v/>
      </c>
      <c r="BP1174" s="48" t="str">
        <f t="shared" si="574"/>
        <v/>
      </c>
      <c r="BQ1174" s="48" t="str">
        <f t="shared" si="575"/>
        <v/>
      </c>
      <c r="BR1174" s="48" t="str">
        <f t="shared" si="576"/>
        <v/>
      </c>
      <c r="BS1174" s="48" t="str">
        <f t="shared" si="577"/>
        <v/>
      </c>
      <c r="BT1174" s="48" t="str">
        <f t="shared" si="578"/>
        <v/>
      </c>
      <c r="BU1174" s="48" t="str">
        <f t="shared" si="579"/>
        <v/>
      </c>
    </row>
    <row r="1175" spans="1:73">
      <c r="A1175" s="10" t="e">
        <f>Audit!#REF!</f>
        <v>#REF!</v>
      </c>
      <c r="B1175" s="10" t="e">
        <f t="shared" si="550"/>
        <v>#REF!</v>
      </c>
      <c r="C1175" s="17" t="e">
        <f>VLOOKUP(Audit!#REF!,$V$3:$AE$12,2,FALSE) &amp; VLOOKUP(Audit!#REF!,$V$13:$AE$22,2,FALSE)&amp; IF(Audit!#REF!=10,Audit!#REF!&amp;Audit!#REF!,"")</f>
        <v>#REF!</v>
      </c>
      <c r="D1175" s="17" t="e">
        <f>VLOOKUP(Audit!#REF!,$V$3:$AE$12,3,FALSE) &amp; VLOOKUP(Audit!#REF!,$V$13:$AE$22,3,FALSE) &amp;IF(Audit!#REF!=10,Audit!#REF!&amp;Audit!#REF!,"")</f>
        <v>#REF!</v>
      </c>
      <c r="E1175" s="17" t="e">
        <f>VLOOKUP(Audit!#REF!,$V$3:$AE$12,4,FALSE)&amp; Audit!#REF! &amp; VLOOKUP(Audit!#REF!,$V$13:$AE$22,4,FALSE)&amp; IF(Audit!#REF!=10,Audit!#REF!&amp;Audit!#REF!,"")</f>
        <v>#REF!</v>
      </c>
      <c r="F1175" s="17" t="e">
        <f>VLOOKUP(Audit!#REF!,$V$3:$AE$12,5,FALSE) &amp; VLOOKUP(Audit!#REF!,$V$13:$AE$22,5,FALSE)&amp; IF(Audit!#REF!=10,Audit!#REF!&amp;Audit!#REF!,"")</f>
        <v>#REF!</v>
      </c>
      <c r="G1175" s="17" t="e">
        <f>VLOOKUP(Audit!#REF!,$V$3:$AE$12,6,FALSE) &amp; VLOOKUP(Audit!#REF!,$V$13:$AE$22,6,FALSE)&amp; IF(Audit!#REF!=10,Audit!#REF!&amp;Audit!#REF!,"")</f>
        <v>#REF!</v>
      </c>
      <c r="H1175" s="17" t="e">
        <f>VLOOKUP(Audit!#REF!,$V$3:$AE$12,7,FALSE) &amp; VLOOKUP(Audit!#REF!,$V$13:$AE$22,7,FALSE)&amp;IF(Audit!#REF!=10,Audit!#REF!&amp;Audit!#REF!,"")</f>
        <v>#REF!</v>
      </c>
      <c r="I1175" s="17" t="e">
        <f>VLOOKUP(Audit!#REF!,$V$3:$AE$12,8,FALSE) &amp; Audit!#REF! &amp; VLOOKUP(Audit!#REF!,$V$13:$AE$22,8,FALSE)&amp;IF(Audit!#REF!=10,Audit!#REF!&amp;Audit!#REF!,"")</f>
        <v>#REF!</v>
      </c>
      <c r="J1175" s="17" t="e">
        <f>VLOOKUP(Audit!#REF!,$V$3:$AE$12,9,FALSE) &amp; VLOOKUP(Audit!#REF!,$V$13:$AE$22,9,FALSE) &amp; IF(Audit!#REF!=10,Audit!#REF!&amp;Audit!#REF!,"") &amp; IF(Audit!#REF!&lt;&gt;1,U1175,"")</f>
        <v>#REF!</v>
      </c>
      <c r="K1175" s="17" t="e">
        <f>VLOOKUP(Audit!#REF!,$V$3:$AE$12,10,FALSE) &amp; Audit!#REF! &amp; VLOOKUP(Audit!#REF!,$V$13:$AE$22,10,FALSE) &amp; IF(Audit!#REF!=10,Audit!#REF!&amp;Audit!#REF!,"") &amp; IF(Audit!#REF!&lt;&gt;1,U1175,"")</f>
        <v>#REF!</v>
      </c>
      <c r="L1175" s="10" t="e">
        <f>Audit!#REF!</f>
        <v>#REF!</v>
      </c>
      <c r="M1175" s="10" t="e">
        <f t="shared" si="551"/>
        <v>#REF!</v>
      </c>
      <c r="N1175" s="10" t="e">
        <f t="shared" si="552"/>
        <v>#REF!</v>
      </c>
      <c r="O1175" s="10" t="e">
        <f t="shared" si="553"/>
        <v>#REF!</v>
      </c>
      <c r="P1175" s="10" t="e">
        <f t="shared" si="554"/>
        <v>#REF!</v>
      </c>
      <c r="Q1175" s="10" t="e">
        <f t="shared" si="555"/>
        <v>#REF!</v>
      </c>
      <c r="R1175" s="10" t="e">
        <f t="shared" si="556"/>
        <v>#REF!</v>
      </c>
      <c r="S1175" s="10" t="e">
        <f t="shared" si="557"/>
        <v>#REF!</v>
      </c>
      <c r="T1175" s="10" t="e">
        <f t="shared" si="558"/>
        <v>#REF!</v>
      </c>
      <c r="U1175" s="17" t="e">
        <f>IF(Audit!#REF!="","",VLOOKUP(Audit!#REF!,$W$26:$X$35,2,FALSE)) &amp; Audit!#REF! &amp; IF(Audit!#REF!="","",IF(Audit!#REF!&lt;=1.4,VLOOKUP(Audit!#REF!,$W$38:X1220,2,FALSE),VLOOKUP(Audit!#REF!,$W$51:$X$61,2,FALSE))) &amp; IF(Audit!#REF!="","",VLOOKUP(Audit!#REF!,$Y$26:$Z$35,2,FALSE) &amp; Audit!#REF! &amp; IF(Audit!#REF!="","",IF(Audit!#REF!&lt;=1.4,VLOOKUP(Audit!#REF!,$Y$38:$Z$48,2,FALSE),VLOOKUP(Audit!#REF!,$Y$51:$Z$61,2,FALSE))))</f>
        <v>#REF!</v>
      </c>
      <c r="V1175" s="21"/>
      <c r="AH1175" s="49" t="e">
        <f>Audit!#REF!</f>
        <v>#REF!</v>
      </c>
      <c r="AI1175" s="50" t="e">
        <f>VLOOKUP(Audit!#REF!,$V$3:$AE$12,2,FALSE)&amp; IF(Audit!#REF!=10,Audit!#REF!,"")</f>
        <v>#REF!</v>
      </c>
      <c r="AJ1175" s="50" t="e">
        <f>VLOOKUP(Audit!#REF!,$V$13:$AE$22,2,FALSE)&amp; IF(Audit!#REF!=10,Audit!#REF!,"")</f>
        <v>#REF!</v>
      </c>
      <c r="AK1175" s="47" t="e">
        <f t="shared" si="559"/>
        <v>#REF!</v>
      </c>
      <c r="AL1175" s="50" t="e">
        <f>VLOOKUP(Audit!#REF!,$V$3:$AE$12,3,FALSE)&amp; IF(Audit!#REF!=10,Audit!#REF!,"")</f>
        <v>#REF!</v>
      </c>
      <c r="AM1175" s="50" t="e">
        <f>VLOOKUP(Audit!#REF!,$V$13:$AE$22,3,FALSE)&amp; IF(Audit!#REF!=10,Audit!#REF!,"")</f>
        <v>#REF!</v>
      </c>
      <c r="AN1175" s="47" t="e">
        <f t="shared" si="560"/>
        <v>#REF!</v>
      </c>
      <c r="AO1175" s="50" t="e">
        <f>VLOOKUP(Audit!#REF!,$V$3:$AE$12,4,FALSE) &amp;  Audit!#REF! &amp; IF(Audit!#REF!=10,Audit!#REF!,"")</f>
        <v>#REF!</v>
      </c>
      <c r="AP1175" s="50" t="e">
        <f>VLOOKUP(Audit!#REF!,$V$13:$AE$22,4,FALSE)&amp; IF(Audit!#REF!=10,Audit!#REF!,"")</f>
        <v>#REF!</v>
      </c>
      <c r="AQ1175" s="47" t="e">
        <f t="shared" si="561"/>
        <v>#REF!</v>
      </c>
      <c r="AR1175" s="50" t="e">
        <f>VLOOKUP(Audit!#REF!,$V$3:$AE$12,5,FALSE)&amp; IF(Audit!#REF!=10,Audit!#REF!,"")</f>
        <v>#REF!</v>
      </c>
      <c r="AS1175" s="50" t="e">
        <f>VLOOKUP(Audit!#REF!,$V$13:$AE$22,5,FALSE)&amp; IF(Audit!#REF!=10,Audit!#REF!,"")</f>
        <v>#REF!</v>
      </c>
      <c r="AT1175" s="47" t="e">
        <f t="shared" si="562"/>
        <v>#REF!</v>
      </c>
      <c r="AU1175" s="50" t="e">
        <f>VLOOKUP(Audit!#REF!,$V$3:$AE$12,6,FALSE)&amp; IF(Audit!#REF!=10,Audit!#REF!,"")</f>
        <v>#REF!</v>
      </c>
      <c r="AV1175" s="50" t="e">
        <f>VLOOKUP(Audit!#REF!,$V$13:$AE$22,6,FALSE)&amp; IF(Audit!#REF!=10,Audit!#REF!,"")</f>
        <v>#REF!</v>
      </c>
      <c r="AW1175" s="47" t="e">
        <f t="shared" si="563"/>
        <v>#REF!</v>
      </c>
      <c r="AX1175" s="50" t="e">
        <f>VLOOKUP(Audit!#REF!,$V$3:$AE$12,7,FALSE)&amp; IF(Audit!#REF!=10,Audit!#REF!,"")</f>
        <v>#REF!</v>
      </c>
      <c r="AY1175" s="50" t="e">
        <f>VLOOKUP(Audit!#REF!,$V$13:$AE$22,7,FALSE) &amp; IF(Audit!#REF!=10,Audit!#REF!,"")</f>
        <v>#REF!</v>
      </c>
      <c r="AZ1175" s="47" t="e">
        <f t="shared" si="564"/>
        <v>#REF!</v>
      </c>
      <c r="BA1175" s="50" t="e">
        <f>VLOOKUP(Audit!#REF!,$V$3:$AE$12,8,FALSE)&amp; Audit!#REF! &amp; IF(Audit!#REF!=10,Audit!#REF!,"")</f>
        <v>#REF!</v>
      </c>
      <c r="BB1175" s="50" t="e">
        <f>VLOOKUP(Audit!#REF!,$V$13:$AE$22,8,FALSE) &amp; IF(Audit!#REF!=10,Audit!#REF!,"")</f>
        <v>#REF!</v>
      </c>
      <c r="BC1175" s="47" t="e">
        <f t="shared" si="565"/>
        <v>#REF!</v>
      </c>
      <c r="BD1175" s="50" t="e">
        <f>VLOOKUP(Audit!#REF!,$V$3:$AE$12,9,FALSE)&amp; IF(Audit!#REF!=10,Audit!#REF!,"")</f>
        <v>#REF!</v>
      </c>
      <c r="BE1175" s="50" t="e">
        <f>VLOOKUP(Audit!#REF!,$V$13:$AE$22,9,FALSE) &amp; IF(Audit!#REF!=10,Audit!#REF!,"") &amp; IF(Audit!#REF!&lt;&gt;1,U1175,"")</f>
        <v>#REF!</v>
      </c>
      <c r="BF1175" s="47" t="e">
        <f t="shared" si="566"/>
        <v>#REF!</v>
      </c>
      <c r="BG1175" s="50" t="e">
        <f>VLOOKUP(Audit!#REF!,$V$3:$AE$12,10,FALSE) &amp; Audit!#REF! &amp; IF(Audit!#REF!=10,Audit!#REF!,"")</f>
        <v>#REF!</v>
      </c>
      <c r="BH1175" s="50" t="e">
        <f>VLOOKUP(Audit!#REF!,$V$13:$AE$22,10,FALSE) &amp; IF(Audit!#REF!=10,Audit!#REF!,"") &amp; IF(Audit!#REF!&lt;&gt;1,U1175,"")</f>
        <v>#REF!</v>
      </c>
      <c r="BI1175" s="47" t="e">
        <f t="shared" si="567"/>
        <v>#REF!</v>
      </c>
      <c r="BJ1175" s="48" t="str">
        <f t="shared" si="568"/>
        <v/>
      </c>
      <c r="BK1175" s="48" t="str">
        <f t="shared" si="569"/>
        <v/>
      </c>
      <c r="BL1175" s="48" t="str">
        <f t="shared" si="570"/>
        <v/>
      </c>
      <c r="BM1175" s="48" t="str">
        <f t="shared" si="571"/>
        <v/>
      </c>
      <c r="BN1175" s="48" t="str">
        <f t="shared" si="572"/>
        <v/>
      </c>
      <c r="BO1175" s="48" t="str">
        <f t="shared" si="573"/>
        <v/>
      </c>
      <c r="BP1175" s="48" t="str">
        <f t="shared" si="574"/>
        <v/>
      </c>
      <c r="BQ1175" s="48" t="str">
        <f t="shared" si="575"/>
        <v/>
      </c>
      <c r="BR1175" s="48" t="str">
        <f t="shared" si="576"/>
        <v/>
      </c>
      <c r="BS1175" s="48" t="str">
        <f t="shared" si="577"/>
        <v/>
      </c>
      <c r="BT1175" s="48" t="str">
        <f t="shared" si="578"/>
        <v/>
      </c>
      <c r="BU1175" s="48" t="str">
        <f t="shared" si="579"/>
        <v/>
      </c>
    </row>
    <row r="1176" spans="1:73">
      <c r="A1176" s="10" t="e">
        <f>Audit!#REF!</f>
        <v>#REF!</v>
      </c>
      <c r="B1176" s="10" t="e">
        <f t="shared" si="550"/>
        <v>#REF!</v>
      </c>
      <c r="C1176" s="17" t="e">
        <f>VLOOKUP(Audit!#REF!,$V$3:$AE$12,2,FALSE) &amp; VLOOKUP(Audit!#REF!,$V$13:$AE$22,2,FALSE)&amp; IF(Audit!#REF!=10,Audit!#REF!&amp;Audit!#REF!,"")</f>
        <v>#REF!</v>
      </c>
      <c r="D1176" s="17" t="e">
        <f>VLOOKUP(Audit!#REF!,$V$3:$AE$12,3,FALSE) &amp; VLOOKUP(Audit!#REF!,$V$13:$AE$22,3,FALSE) &amp;IF(Audit!#REF!=10,Audit!#REF!&amp;Audit!#REF!,"")</f>
        <v>#REF!</v>
      </c>
      <c r="E1176" s="17" t="e">
        <f>VLOOKUP(Audit!#REF!,$V$3:$AE$12,4,FALSE)&amp; Audit!#REF! &amp; VLOOKUP(Audit!#REF!,$V$13:$AE$22,4,FALSE)&amp; IF(Audit!#REF!=10,Audit!#REF!&amp;Audit!#REF!,"")</f>
        <v>#REF!</v>
      </c>
      <c r="F1176" s="17" t="e">
        <f>VLOOKUP(Audit!#REF!,$V$3:$AE$12,5,FALSE) &amp; VLOOKUP(Audit!#REF!,$V$13:$AE$22,5,FALSE)&amp; IF(Audit!#REF!=10,Audit!#REF!&amp;Audit!#REF!,"")</f>
        <v>#REF!</v>
      </c>
      <c r="G1176" s="17" t="e">
        <f>VLOOKUP(Audit!#REF!,$V$3:$AE$12,6,FALSE) &amp; VLOOKUP(Audit!#REF!,$V$13:$AE$22,6,FALSE)&amp; IF(Audit!#REF!=10,Audit!#REF!&amp;Audit!#REF!,"")</f>
        <v>#REF!</v>
      </c>
      <c r="H1176" s="17" t="e">
        <f>VLOOKUP(Audit!#REF!,$V$3:$AE$12,7,FALSE) &amp; VLOOKUP(Audit!#REF!,$V$13:$AE$22,7,FALSE)&amp;IF(Audit!#REF!=10,Audit!#REF!&amp;Audit!#REF!,"")</f>
        <v>#REF!</v>
      </c>
      <c r="I1176" s="17" t="e">
        <f>VLOOKUP(Audit!#REF!,$V$3:$AE$12,8,FALSE) &amp; Audit!#REF! &amp; VLOOKUP(Audit!#REF!,$V$13:$AE$22,8,FALSE)&amp;IF(Audit!#REF!=10,Audit!#REF!&amp;Audit!#REF!,"")</f>
        <v>#REF!</v>
      </c>
      <c r="J1176" s="17" t="e">
        <f>VLOOKUP(Audit!#REF!,$V$3:$AE$12,9,FALSE) &amp; VLOOKUP(Audit!#REF!,$V$13:$AE$22,9,FALSE) &amp; IF(Audit!#REF!=10,Audit!#REF!&amp;Audit!#REF!,"") &amp; IF(Audit!#REF!&lt;&gt;1,U1176,"")</f>
        <v>#REF!</v>
      </c>
      <c r="K1176" s="17" t="e">
        <f>VLOOKUP(Audit!#REF!,$V$3:$AE$12,10,FALSE) &amp; Audit!#REF! &amp; VLOOKUP(Audit!#REF!,$V$13:$AE$22,10,FALSE) &amp; IF(Audit!#REF!=10,Audit!#REF!&amp;Audit!#REF!,"") &amp; IF(Audit!#REF!&lt;&gt;1,U1176,"")</f>
        <v>#REF!</v>
      </c>
      <c r="L1176" s="10" t="e">
        <f>Audit!#REF!</f>
        <v>#REF!</v>
      </c>
      <c r="M1176" s="10" t="e">
        <f t="shared" si="551"/>
        <v>#REF!</v>
      </c>
      <c r="N1176" s="10" t="e">
        <f t="shared" si="552"/>
        <v>#REF!</v>
      </c>
      <c r="O1176" s="10" t="e">
        <f t="shared" si="553"/>
        <v>#REF!</v>
      </c>
      <c r="P1176" s="10" t="e">
        <f t="shared" si="554"/>
        <v>#REF!</v>
      </c>
      <c r="Q1176" s="10" t="e">
        <f t="shared" si="555"/>
        <v>#REF!</v>
      </c>
      <c r="R1176" s="10" t="e">
        <f t="shared" si="556"/>
        <v>#REF!</v>
      </c>
      <c r="S1176" s="10" t="e">
        <f t="shared" si="557"/>
        <v>#REF!</v>
      </c>
      <c r="T1176" s="10" t="e">
        <f t="shared" si="558"/>
        <v>#REF!</v>
      </c>
      <c r="U1176" s="17" t="e">
        <f>IF(Audit!#REF!="","",VLOOKUP(Audit!#REF!,$W$26:$X$35,2,FALSE)) &amp; Audit!#REF! &amp; IF(Audit!#REF!="","",IF(Audit!#REF!&lt;=1.4,VLOOKUP(Audit!#REF!,$W$38:X1221,2,FALSE),VLOOKUP(Audit!#REF!,$W$51:$X$61,2,FALSE))) &amp; IF(Audit!#REF!="","",VLOOKUP(Audit!#REF!,$Y$26:$Z$35,2,FALSE) &amp; Audit!#REF! &amp; IF(Audit!#REF!="","",IF(Audit!#REF!&lt;=1.4,VLOOKUP(Audit!#REF!,$Y$38:$Z$48,2,FALSE),VLOOKUP(Audit!#REF!,$Y$51:$Z$61,2,FALSE))))</f>
        <v>#REF!</v>
      </c>
      <c r="V1176" s="21"/>
      <c r="AH1176" s="49" t="e">
        <f>Audit!#REF!</f>
        <v>#REF!</v>
      </c>
      <c r="AI1176" s="50" t="e">
        <f>VLOOKUP(Audit!#REF!,$V$3:$AE$12,2,FALSE)&amp; IF(Audit!#REF!=10,Audit!#REF!,"")</f>
        <v>#REF!</v>
      </c>
      <c r="AJ1176" s="50" t="e">
        <f>VLOOKUP(Audit!#REF!,$V$13:$AE$22,2,FALSE)&amp; IF(Audit!#REF!=10,Audit!#REF!,"")</f>
        <v>#REF!</v>
      </c>
      <c r="AK1176" s="47" t="e">
        <f t="shared" si="559"/>
        <v>#REF!</v>
      </c>
      <c r="AL1176" s="50" t="e">
        <f>VLOOKUP(Audit!#REF!,$V$3:$AE$12,3,FALSE)&amp; IF(Audit!#REF!=10,Audit!#REF!,"")</f>
        <v>#REF!</v>
      </c>
      <c r="AM1176" s="50" t="e">
        <f>VLOOKUP(Audit!#REF!,$V$13:$AE$22,3,FALSE)&amp; IF(Audit!#REF!=10,Audit!#REF!,"")</f>
        <v>#REF!</v>
      </c>
      <c r="AN1176" s="47" t="e">
        <f t="shared" si="560"/>
        <v>#REF!</v>
      </c>
      <c r="AO1176" s="50" t="e">
        <f>VLOOKUP(Audit!#REF!,$V$3:$AE$12,4,FALSE) &amp;  Audit!#REF! &amp; IF(Audit!#REF!=10,Audit!#REF!,"")</f>
        <v>#REF!</v>
      </c>
      <c r="AP1176" s="50" t="e">
        <f>VLOOKUP(Audit!#REF!,$V$13:$AE$22,4,FALSE)&amp; IF(Audit!#REF!=10,Audit!#REF!,"")</f>
        <v>#REF!</v>
      </c>
      <c r="AQ1176" s="47" t="e">
        <f t="shared" si="561"/>
        <v>#REF!</v>
      </c>
      <c r="AR1176" s="50" t="e">
        <f>VLOOKUP(Audit!#REF!,$V$3:$AE$12,5,FALSE)&amp; IF(Audit!#REF!=10,Audit!#REF!,"")</f>
        <v>#REF!</v>
      </c>
      <c r="AS1176" s="50" t="e">
        <f>VLOOKUP(Audit!#REF!,$V$13:$AE$22,5,FALSE)&amp; IF(Audit!#REF!=10,Audit!#REF!,"")</f>
        <v>#REF!</v>
      </c>
      <c r="AT1176" s="47" t="e">
        <f t="shared" si="562"/>
        <v>#REF!</v>
      </c>
      <c r="AU1176" s="50" t="e">
        <f>VLOOKUP(Audit!#REF!,$V$3:$AE$12,6,FALSE)&amp; IF(Audit!#REF!=10,Audit!#REF!,"")</f>
        <v>#REF!</v>
      </c>
      <c r="AV1176" s="50" t="e">
        <f>VLOOKUP(Audit!#REF!,$V$13:$AE$22,6,FALSE)&amp; IF(Audit!#REF!=10,Audit!#REF!,"")</f>
        <v>#REF!</v>
      </c>
      <c r="AW1176" s="47" t="e">
        <f t="shared" si="563"/>
        <v>#REF!</v>
      </c>
      <c r="AX1176" s="50" t="e">
        <f>VLOOKUP(Audit!#REF!,$V$3:$AE$12,7,FALSE)&amp; IF(Audit!#REF!=10,Audit!#REF!,"")</f>
        <v>#REF!</v>
      </c>
      <c r="AY1176" s="50" t="e">
        <f>VLOOKUP(Audit!#REF!,$V$13:$AE$22,7,FALSE) &amp; IF(Audit!#REF!=10,Audit!#REF!,"")</f>
        <v>#REF!</v>
      </c>
      <c r="AZ1176" s="47" t="e">
        <f t="shared" si="564"/>
        <v>#REF!</v>
      </c>
      <c r="BA1176" s="50" t="e">
        <f>VLOOKUP(Audit!#REF!,$V$3:$AE$12,8,FALSE)&amp; Audit!#REF! &amp; IF(Audit!#REF!=10,Audit!#REF!,"")</f>
        <v>#REF!</v>
      </c>
      <c r="BB1176" s="50" t="e">
        <f>VLOOKUP(Audit!#REF!,$V$13:$AE$22,8,FALSE) &amp; IF(Audit!#REF!=10,Audit!#REF!,"")</f>
        <v>#REF!</v>
      </c>
      <c r="BC1176" s="47" t="e">
        <f t="shared" si="565"/>
        <v>#REF!</v>
      </c>
      <c r="BD1176" s="50" t="e">
        <f>VLOOKUP(Audit!#REF!,$V$3:$AE$12,9,FALSE)&amp; IF(Audit!#REF!=10,Audit!#REF!,"")</f>
        <v>#REF!</v>
      </c>
      <c r="BE1176" s="50" t="e">
        <f>VLOOKUP(Audit!#REF!,$V$13:$AE$22,9,FALSE) &amp; IF(Audit!#REF!=10,Audit!#REF!,"") &amp; IF(Audit!#REF!&lt;&gt;1,U1176,"")</f>
        <v>#REF!</v>
      </c>
      <c r="BF1176" s="47" t="e">
        <f t="shared" si="566"/>
        <v>#REF!</v>
      </c>
      <c r="BG1176" s="50" t="e">
        <f>VLOOKUP(Audit!#REF!,$V$3:$AE$12,10,FALSE) &amp; Audit!#REF! &amp; IF(Audit!#REF!=10,Audit!#REF!,"")</f>
        <v>#REF!</v>
      </c>
      <c r="BH1176" s="50" t="e">
        <f>VLOOKUP(Audit!#REF!,$V$13:$AE$22,10,FALSE) &amp; IF(Audit!#REF!=10,Audit!#REF!,"") &amp; IF(Audit!#REF!&lt;&gt;1,U1176,"")</f>
        <v>#REF!</v>
      </c>
      <c r="BI1176" s="47" t="e">
        <f t="shared" si="567"/>
        <v>#REF!</v>
      </c>
      <c r="BJ1176" s="48" t="str">
        <f t="shared" si="568"/>
        <v/>
      </c>
      <c r="BK1176" s="48" t="str">
        <f t="shared" si="569"/>
        <v/>
      </c>
      <c r="BL1176" s="48" t="str">
        <f t="shared" si="570"/>
        <v/>
      </c>
      <c r="BM1176" s="48" t="str">
        <f t="shared" si="571"/>
        <v/>
      </c>
      <c r="BN1176" s="48" t="str">
        <f t="shared" si="572"/>
        <v/>
      </c>
      <c r="BO1176" s="48" t="str">
        <f t="shared" si="573"/>
        <v/>
      </c>
      <c r="BP1176" s="48" t="str">
        <f t="shared" si="574"/>
        <v/>
      </c>
      <c r="BQ1176" s="48" t="str">
        <f t="shared" si="575"/>
        <v/>
      </c>
      <c r="BR1176" s="48" t="str">
        <f t="shared" si="576"/>
        <v/>
      </c>
      <c r="BS1176" s="48" t="str">
        <f t="shared" si="577"/>
        <v/>
      </c>
      <c r="BT1176" s="48" t="str">
        <f t="shared" si="578"/>
        <v/>
      </c>
      <c r="BU1176" s="48" t="str">
        <f t="shared" si="579"/>
        <v/>
      </c>
    </row>
    <row r="1177" spans="1:73">
      <c r="A1177" s="10" t="e">
        <f>Audit!#REF!</f>
        <v>#REF!</v>
      </c>
      <c r="B1177" s="10" t="e">
        <f t="shared" si="550"/>
        <v>#REF!</v>
      </c>
      <c r="C1177" s="17" t="e">
        <f>VLOOKUP(Audit!#REF!,$V$3:$AE$12,2,FALSE) &amp; VLOOKUP(Audit!#REF!,$V$13:$AE$22,2,FALSE)&amp; IF(Audit!#REF!=10,Audit!#REF!&amp;Audit!#REF!,"")</f>
        <v>#REF!</v>
      </c>
      <c r="D1177" s="17" t="e">
        <f>VLOOKUP(Audit!#REF!,$V$3:$AE$12,3,FALSE) &amp; VLOOKUP(Audit!#REF!,$V$13:$AE$22,3,FALSE) &amp;IF(Audit!#REF!=10,Audit!#REF!&amp;Audit!#REF!,"")</f>
        <v>#REF!</v>
      </c>
      <c r="E1177" s="17" t="e">
        <f>VLOOKUP(Audit!#REF!,$V$3:$AE$12,4,FALSE)&amp; Audit!#REF! &amp; VLOOKUP(Audit!#REF!,$V$13:$AE$22,4,FALSE)&amp; IF(Audit!#REF!=10,Audit!#REF!&amp;Audit!#REF!,"")</f>
        <v>#REF!</v>
      </c>
      <c r="F1177" s="17" t="e">
        <f>VLOOKUP(Audit!#REF!,$V$3:$AE$12,5,FALSE) &amp; VLOOKUP(Audit!#REF!,$V$13:$AE$22,5,FALSE)&amp; IF(Audit!#REF!=10,Audit!#REF!&amp;Audit!#REF!,"")</f>
        <v>#REF!</v>
      </c>
      <c r="G1177" s="17" t="e">
        <f>VLOOKUP(Audit!#REF!,$V$3:$AE$12,6,FALSE) &amp; VLOOKUP(Audit!#REF!,$V$13:$AE$22,6,FALSE)&amp; IF(Audit!#REF!=10,Audit!#REF!&amp;Audit!#REF!,"")</f>
        <v>#REF!</v>
      </c>
      <c r="H1177" s="17" t="e">
        <f>VLOOKUP(Audit!#REF!,$V$3:$AE$12,7,FALSE) &amp; VLOOKUP(Audit!#REF!,$V$13:$AE$22,7,FALSE)&amp;IF(Audit!#REF!=10,Audit!#REF!&amp;Audit!#REF!,"")</f>
        <v>#REF!</v>
      </c>
      <c r="I1177" s="17" t="e">
        <f>VLOOKUP(Audit!#REF!,$V$3:$AE$12,8,FALSE) &amp; Audit!#REF! &amp; VLOOKUP(Audit!#REF!,$V$13:$AE$22,8,FALSE)&amp;IF(Audit!#REF!=10,Audit!#REF!&amp;Audit!#REF!,"")</f>
        <v>#REF!</v>
      </c>
      <c r="J1177" s="17" t="e">
        <f>VLOOKUP(Audit!#REF!,$V$3:$AE$12,9,FALSE) &amp; VLOOKUP(Audit!#REF!,$V$13:$AE$22,9,FALSE) &amp; IF(Audit!#REF!=10,Audit!#REF!&amp;Audit!#REF!,"") &amp; IF(Audit!#REF!&lt;&gt;1,U1177,"")</f>
        <v>#REF!</v>
      </c>
      <c r="K1177" s="17" t="e">
        <f>VLOOKUP(Audit!#REF!,$V$3:$AE$12,10,FALSE) &amp; Audit!#REF! &amp; VLOOKUP(Audit!#REF!,$V$13:$AE$22,10,FALSE) &amp; IF(Audit!#REF!=10,Audit!#REF!&amp;Audit!#REF!,"") &amp; IF(Audit!#REF!&lt;&gt;1,U1177,"")</f>
        <v>#REF!</v>
      </c>
      <c r="L1177" s="10" t="e">
        <f>Audit!#REF!</f>
        <v>#REF!</v>
      </c>
      <c r="M1177" s="10" t="e">
        <f t="shared" si="551"/>
        <v>#REF!</v>
      </c>
      <c r="N1177" s="10" t="e">
        <f t="shared" si="552"/>
        <v>#REF!</v>
      </c>
      <c r="O1177" s="10" t="e">
        <f t="shared" si="553"/>
        <v>#REF!</v>
      </c>
      <c r="P1177" s="10" t="e">
        <f t="shared" si="554"/>
        <v>#REF!</v>
      </c>
      <c r="Q1177" s="10" t="e">
        <f t="shared" si="555"/>
        <v>#REF!</v>
      </c>
      <c r="R1177" s="10" t="e">
        <f t="shared" si="556"/>
        <v>#REF!</v>
      </c>
      <c r="S1177" s="10" t="e">
        <f t="shared" si="557"/>
        <v>#REF!</v>
      </c>
      <c r="T1177" s="10" t="e">
        <f t="shared" si="558"/>
        <v>#REF!</v>
      </c>
      <c r="U1177" s="17" t="e">
        <f>IF(Audit!#REF!="","",VLOOKUP(Audit!#REF!,$W$26:$X$35,2,FALSE)) &amp; Audit!#REF! &amp; IF(Audit!#REF!="","",IF(Audit!#REF!&lt;=1.4,VLOOKUP(Audit!#REF!,$W$38:X1222,2,FALSE),VLOOKUP(Audit!#REF!,$W$51:$X$61,2,FALSE))) &amp; IF(Audit!#REF!="","",VLOOKUP(Audit!#REF!,$Y$26:$Z$35,2,FALSE) &amp; Audit!#REF! &amp; IF(Audit!#REF!="","",IF(Audit!#REF!&lt;=1.4,VLOOKUP(Audit!#REF!,$Y$38:$Z$48,2,FALSE),VLOOKUP(Audit!#REF!,$Y$51:$Z$61,2,FALSE))))</f>
        <v>#REF!</v>
      </c>
      <c r="V1177" s="21"/>
      <c r="AH1177" s="49" t="e">
        <f>Audit!#REF!</f>
        <v>#REF!</v>
      </c>
      <c r="AI1177" s="50" t="e">
        <f>VLOOKUP(Audit!#REF!,$V$3:$AE$12,2,FALSE)&amp; IF(Audit!#REF!=10,Audit!#REF!,"")</f>
        <v>#REF!</v>
      </c>
      <c r="AJ1177" s="50" t="e">
        <f>VLOOKUP(Audit!#REF!,$V$13:$AE$22,2,FALSE)&amp; IF(Audit!#REF!=10,Audit!#REF!,"")</f>
        <v>#REF!</v>
      </c>
      <c r="AK1177" s="47" t="e">
        <f t="shared" si="559"/>
        <v>#REF!</v>
      </c>
      <c r="AL1177" s="50" t="e">
        <f>VLOOKUP(Audit!#REF!,$V$3:$AE$12,3,FALSE)&amp; IF(Audit!#REF!=10,Audit!#REF!,"")</f>
        <v>#REF!</v>
      </c>
      <c r="AM1177" s="50" t="e">
        <f>VLOOKUP(Audit!#REF!,$V$13:$AE$22,3,FALSE)&amp; IF(Audit!#REF!=10,Audit!#REF!,"")</f>
        <v>#REF!</v>
      </c>
      <c r="AN1177" s="47" t="e">
        <f t="shared" si="560"/>
        <v>#REF!</v>
      </c>
      <c r="AO1177" s="50" t="e">
        <f>VLOOKUP(Audit!#REF!,$V$3:$AE$12,4,FALSE) &amp;  Audit!#REF! &amp; IF(Audit!#REF!=10,Audit!#REF!,"")</f>
        <v>#REF!</v>
      </c>
      <c r="AP1177" s="50" t="e">
        <f>VLOOKUP(Audit!#REF!,$V$13:$AE$22,4,FALSE)&amp; IF(Audit!#REF!=10,Audit!#REF!,"")</f>
        <v>#REF!</v>
      </c>
      <c r="AQ1177" s="47" t="e">
        <f t="shared" si="561"/>
        <v>#REF!</v>
      </c>
      <c r="AR1177" s="50" t="e">
        <f>VLOOKUP(Audit!#REF!,$V$3:$AE$12,5,FALSE)&amp; IF(Audit!#REF!=10,Audit!#REF!,"")</f>
        <v>#REF!</v>
      </c>
      <c r="AS1177" s="50" t="e">
        <f>VLOOKUP(Audit!#REF!,$V$13:$AE$22,5,FALSE)&amp; IF(Audit!#REF!=10,Audit!#REF!,"")</f>
        <v>#REF!</v>
      </c>
      <c r="AT1177" s="47" t="e">
        <f t="shared" si="562"/>
        <v>#REF!</v>
      </c>
      <c r="AU1177" s="50" t="e">
        <f>VLOOKUP(Audit!#REF!,$V$3:$AE$12,6,FALSE)&amp; IF(Audit!#REF!=10,Audit!#REF!,"")</f>
        <v>#REF!</v>
      </c>
      <c r="AV1177" s="50" t="e">
        <f>VLOOKUP(Audit!#REF!,$V$13:$AE$22,6,FALSE)&amp; IF(Audit!#REF!=10,Audit!#REF!,"")</f>
        <v>#REF!</v>
      </c>
      <c r="AW1177" s="47" t="e">
        <f t="shared" si="563"/>
        <v>#REF!</v>
      </c>
      <c r="AX1177" s="50" t="e">
        <f>VLOOKUP(Audit!#REF!,$V$3:$AE$12,7,FALSE)&amp; IF(Audit!#REF!=10,Audit!#REF!,"")</f>
        <v>#REF!</v>
      </c>
      <c r="AY1177" s="50" t="e">
        <f>VLOOKUP(Audit!#REF!,$V$13:$AE$22,7,FALSE) &amp; IF(Audit!#REF!=10,Audit!#REF!,"")</f>
        <v>#REF!</v>
      </c>
      <c r="AZ1177" s="47" t="e">
        <f t="shared" si="564"/>
        <v>#REF!</v>
      </c>
      <c r="BA1177" s="50" t="e">
        <f>VLOOKUP(Audit!#REF!,$V$3:$AE$12,8,FALSE)&amp; Audit!#REF! &amp; IF(Audit!#REF!=10,Audit!#REF!,"")</f>
        <v>#REF!</v>
      </c>
      <c r="BB1177" s="50" t="e">
        <f>VLOOKUP(Audit!#REF!,$V$13:$AE$22,8,FALSE) &amp; IF(Audit!#REF!=10,Audit!#REF!,"")</f>
        <v>#REF!</v>
      </c>
      <c r="BC1177" s="47" t="e">
        <f t="shared" si="565"/>
        <v>#REF!</v>
      </c>
      <c r="BD1177" s="50" t="e">
        <f>VLOOKUP(Audit!#REF!,$V$3:$AE$12,9,FALSE)&amp; IF(Audit!#REF!=10,Audit!#REF!,"")</f>
        <v>#REF!</v>
      </c>
      <c r="BE1177" s="50" t="e">
        <f>VLOOKUP(Audit!#REF!,$V$13:$AE$22,9,FALSE) &amp; IF(Audit!#REF!=10,Audit!#REF!,"") &amp; IF(Audit!#REF!&lt;&gt;1,U1177,"")</f>
        <v>#REF!</v>
      </c>
      <c r="BF1177" s="47" t="e">
        <f t="shared" si="566"/>
        <v>#REF!</v>
      </c>
      <c r="BG1177" s="50" t="e">
        <f>VLOOKUP(Audit!#REF!,$V$3:$AE$12,10,FALSE) &amp; Audit!#REF! &amp; IF(Audit!#REF!=10,Audit!#REF!,"")</f>
        <v>#REF!</v>
      </c>
      <c r="BH1177" s="50" t="e">
        <f>VLOOKUP(Audit!#REF!,$V$13:$AE$22,10,FALSE) &amp; IF(Audit!#REF!=10,Audit!#REF!,"") &amp; IF(Audit!#REF!&lt;&gt;1,U1177,"")</f>
        <v>#REF!</v>
      </c>
      <c r="BI1177" s="47" t="e">
        <f t="shared" si="567"/>
        <v>#REF!</v>
      </c>
      <c r="BJ1177" s="48" t="str">
        <f t="shared" si="568"/>
        <v/>
      </c>
      <c r="BK1177" s="48" t="str">
        <f t="shared" si="569"/>
        <v/>
      </c>
      <c r="BL1177" s="48" t="str">
        <f t="shared" si="570"/>
        <v/>
      </c>
      <c r="BM1177" s="48" t="str">
        <f t="shared" si="571"/>
        <v/>
      </c>
      <c r="BN1177" s="48" t="str">
        <f t="shared" si="572"/>
        <v/>
      </c>
      <c r="BO1177" s="48" t="str">
        <f t="shared" si="573"/>
        <v/>
      </c>
      <c r="BP1177" s="48" t="str">
        <f t="shared" si="574"/>
        <v/>
      </c>
      <c r="BQ1177" s="48" t="str">
        <f t="shared" si="575"/>
        <v/>
      </c>
      <c r="BR1177" s="48" t="str">
        <f t="shared" si="576"/>
        <v/>
      </c>
      <c r="BS1177" s="48" t="str">
        <f t="shared" si="577"/>
        <v/>
      </c>
      <c r="BT1177" s="48" t="str">
        <f t="shared" si="578"/>
        <v/>
      </c>
      <c r="BU1177" s="48" t="str">
        <f t="shared" si="579"/>
        <v/>
      </c>
    </row>
    <row r="1178" spans="1:73">
      <c r="A1178" s="10" t="e">
        <f>Audit!#REF!</f>
        <v>#REF!</v>
      </c>
      <c r="B1178" s="10" t="e">
        <f t="shared" si="550"/>
        <v>#REF!</v>
      </c>
      <c r="C1178" s="17" t="e">
        <f>VLOOKUP(Audit!#REF!,$V$3:$AE$12,2,FALSE) &amp; VLOOKUP(Audit!#REF!,$V$13:$AE$22,2,FALSE)&amp; IF(Audit!#REF!=10,Audit!#REF!&amp;Audit!#REF!,"")</f>
        <v>#REF!</v>
      </c>
      <c r="D1178" s="17" t="e">
        <f>VLOOKUP(Audit!#REF!,$V$3:$AE$12,3,FALSE) &amp; VLOOKUP(Audit!#REF!,$V$13:$AE$22,3,FALSE) &amp;IF(Audit!#REF!=10,Audit!#REF!&amp;Audit!#REF!,"")</f>
        <v>#REF!</v>
      </c>
      <c r="E1178" s="17" t="e">
        <f>VLOOKUP(Audit!#REF!,$V$3:$AE$12,4,FALSE)&amp; Audit!#REF! &amp; VLOOKUP(Audit!#REF!,$V$13:$AE$22,4,FALSE)&amp; IF(Audit!#REF!=10,Audit!#REF!&amp;Audit!#REF!,"")</f>
        <v>#REF!</v>
      </c>
      <c r="F1178" s="17" t="e">
        <f>VLOOKUP(Audit!#REF!,$V$3:$AE$12,5,FALSE) &amp; VLOOKUP(Audit!#REF!,$V$13:$AE$22,5,FALSE)&amp; IF(Audit!#REF!=10,Audit!#REF!&amp;Audit!#REF!,"")</f>
        <v>#REF!</v>
      </c>
      <c r="G1178" s="17" t="e">
        <f>VLOOKUP(Audit!#REF!,$V$3:$AE$12,6,FALSE) &amp; VLOOKUP(Audit!#REF!,$V$13:$AE$22,6,FALSE)&amp; IF(Audit!#REF!=10,Audit!#REF!&amp;Audit!#REF!,"")</f>
        <v>#REF!</v>
      </c>
      <c r="H1178" s="17" t="e">
        <f>VLOOKUP(Audit!#REF!,$V$3:$AE$12,7,FALSE) &amp; VLOOKUP(Audit!#REF!,$V$13:$AE$22,7,FALSE)&amp;IF(Audit!#REF!=10,Audit!#REF!&amp;Audit!#REF!,"")</f>
        <v>#REF!</v>
      </c>
      <c r="I1178" s="17" t="e">
        <f>VLOOKUP(Audit!#REF!,$V$3:$AE$12,8,FALSE) &amp; Audit!#REF! &amp; VLOOKUP(Audit!#REF!,$V$13:$AE$22,8,FALSE)&amp;IF(Audit!#REF!=10,Audit!#REF!&amp;Audit!#REF!,"")</f>
        <v>#REF!</v>
      </c>
      <c r="J1178" s="17" t="e">
        <f>VLOOKUP(Audit!#REF!,$V$3:$AE$12,9,FALSE) &amp; VLOOKUP(Audit!#REF!,$V$13:$AE$22,9,FALSE) &amp; IF(Audit!#REF!=10,Audit!#REF!&amp;Audit!#REF!,"") &amp; IF(Audit!#REF!&lt;&gt;1,U1178,"")</f>
        <v>#REF!</v>
      </c>
      <c r="K1178" s="17" t="e">
        <f>VLOOKUP(Audit!#REF!,$V$3:$AE$12,10,FALSE) &amp; Audit!#REF! &amp; VLOOKUP(Audit!#REF!,$V$13:$AE$22,10,FALSE) &amp; IF(Audit!#REF!=10,Audit!#REF!&amp;Audit!#REF!,"") &amp; IF(Audit!#REF!&lt;&gt;1,U1178,"")</f>
        <v>#REF!</v>
      </c>
      <c r="L1178" s="10" t="e">
        <f>Audit!#REF!</f>
        <v>#REF!</v>
      </c>
      <c r="M1178" s="10" t="e">
        <f t="shared" si="551"/>
        <v>#REF!</v>
      </c>
      <c r="N1178" s="10" t="e">
        <f t="shared" si="552"/>
        <v>#REF!</v>
      </c>
      <c r="O1178" s="10" t="e">
        <f t="shared" si="553"/>
        <v>#REF!</v>
      </c>
      <c r="P1178" s="10" t="e">
        <f t="shared" si="554"/>
        <v>#REF!</v>
      </c>
      <c r="Q1178" s="10" t="e">
        <f t="shared" si="555"/>
        <v>#REF!</v>
      </c>
      <c r="R1178" s="10" t="e">
        <f t="shared" si="556"/>
        <v>#REF!</v>
      </c>
      <c r="S1178" s="10" t="e">
        <f t="shared" si="557"/>
        <v>#REF!</v>
      </c>
      <c r="T1178" s="10" t="e">
        <f t="shared" si="558"/>
        <v>#REF!</v>
      </c>
      <c r="U1178" s="17" t="e">
        <f>IF(Audit!#REF!="","",VLOOKUP(Audit!#REF!,$W$26:$X$35,2,FALSE)) &amp; Audit!#REF! &amp; IF(Audit!#REF!="","",IF(Audit!#REF!&lt;=1.4,VLOOKUP(Audit!#REF!,$W$38:X1223,2,FALSE),VLOOKUP(Audit!#REF!,$W$51:$X$61,2,FALSE))) &amp; IF(Audit!#REF!="","",VLOOKUP(Audit!#REF!,$Y$26:$Z$35,2,FALSE) &amp; Audit!#REF! &amp; IF(Audit!#REF!="","",IF(Audit!#REF!&lt;=1.4,VLOOKUP(Audit!#REF!,$Y$38:$Z$48,2,FALSE),VLOOKUP(Audit!#REF!,$Y$51:$Z$61,2,FALSE))))</f>
        <v>#REF!</v>
      </c>
      <c r="V1178" s="21"/>
      <c r="AH1178" s="49" t="e">
        <f>Audit!#REF!</f>
        <v>#REF!</v>
      </c>
      <c r="AI1178" s="50" t="e">
        <f>VLOOKUP(Audit!#REF!,$V$3:$AE$12,2,FALSE)&amp; IF(Audit!#REF!=10,Audit!#REF!,"")</f>
        <v>#REF!</v>
      </c>
      <c r="AJ1178" s="50" t="e">
        <f>VLOOKUP(Audit!#REF!,$V$13:$AE$22,2,FALSE)&amp; IF(Audit!#REF!=10,Audit!#REF!,"")</f>
        <v>#REF!</v>
      </c>
      <c r="AK1178" s="47" t="e">
        <f t="shared" si="559"/>
        <v>#REF!</v>
      </c>
      <c r="AL1178" s="50" t="e">
        <f>VLOOKUP(Audit!#REF!,$V$3:$AE$12,3,FALSE)&amp; IF(Audit!#REF!=10,Audit!#REF!,"")</f>
        <v>#REF!</v>
      </c>
      <c r="AM1178" s="50" t="e">
        <f>VLOOKUP(Audit!#REF!,$V$13:$AE$22,3,FALSE)&amp; IF(Audit!#REF!=10,Audit!#REF!,"")</f>
        <v>#REF!</v>
      </c>
      <c r="AN1178" s="47" t="e">
        <f t="shared" si="560"/>
        <v>#REF!</v>
      </c>
      <c r="AO1178" s="50" t="e">
        <f>VLOOKUP(Audit!#REF!,$V$3:$AE$12,4,FALSE) &amp;  Audit!#REF! &amp; IF(Audit!#REF!=10,Audit!#REF!,"")</f>
        <v>#REF!</v>
      </c>
      <c r="AP1178" s="50" t="e">
        <f>VLOOKUP(Audit!#REF!,$V$13:$AE$22,4,FALSE)&amp; IF(Audit!#REF!=10,Audit!#REF!,"")</f>
        <v>#REF!</v>
      </c>
      <c r="AQ1178" s="47" t="e">
        <f t="shared" si="561"/>
        <v>#REF!</v>
      </c>
      <c r="AR1178" s="50" t="e">
        <f>VLOOKUP(Audit!#REF!,$V$3:$AE$12,5,FALSE)&amp; IF(Audit!#REF!=10,Audit!#REF!,"")</f>
        <v>#REF!</v>
      </c>
      <c r="AS1178" s="50" t="e">
        <f>VLOOKUP(Audit!#REF!,$V$13:$AE$22,5,FALSE)&amp; IF(Audit!#REF!=10,Audit!#REF!,"")</f>
        <v>#REF!</v>
      </c>
      <c r="AT1178" s="47" t="e">
        <f t="shared" si="562"/>
        <v>#REF!</v>
      </c>
      <c r="AU1178" s="50" t="e">
        <f>VLOOKUP(Audit!#REF!,$V$3:$AE$12,6,FALSE)&amp; IF(Audit!#REF!=10,Audit!#REF!,"")</f>
        <v>#REF!</v>
      </c>
      <c r="AV1178" s="50" t="e">
        <f>VLOOKUP(Audit!#REF!,$V$13:$AE$22,6,FALSE)&amp; IF(Audit!#REF!=10,Audit!#REF!,"")</f>
        <v>#REF!</v>
      </c>
      <c r="AW1178" s="47" t="e">
        <f t="shared" si="563"/>
        <v>#REF!</v>
      </c>
      <c r="AX1178" s="50" t="e">
        <f>VLOOKUP(Audit!#REF!,$V$3:$AE$12,7,FALSE)&amp; IF(Audit!#REF!=10,Audit!#REF!,"")</f>
        <v>#REF!</v>
      </c>
      <c r="AY1178" s="50" t="e">
        <f>VLOOKUP(Audit!#REF!,$V$13:$AE$22,7,FALSE) &amp; IF(Audit!#REF!=10,Audit!#REF!,"")</f>
        <v>#REF!</v>
      </c>
      <c r="AZ1178" s="47" t="e">
        <f t="shared" si="564"/>
        <v>#REF!</v>
      </c>
      <c r="BA1178" s="50" t="e">
        <f>VLOOKUP(Audit!#REF!,$V$3:$AE$12,8,FALSE)&amp; Audit!#REF! &amp; IF(Audit!#REF!=10,Audit!#REF!,"")</f>
        <v>#REF!</v>
      </c>
      <c r="BB1178" s="50" t="e">
        <f>VLOOKUP(Audit!#REF!,$V$13:$AE$22,8,FALSE) &amp; IF(Audit!#REF!=10,Audit!#REF!,"")</f>
        <v>#REF!</v>
      </c>
      <c r="BC1178" s="47" t="e">
        <f t="shared" si="565"/>
        <v>#REF!</v>
      </c>
      <c r="BD1178" s="50" t="e">
        <f>VLOOKUP(Audit!#REF!,$V$3:$AE$12,9,FALSE)&amp; IF(Audit!#REF!=10,Audit!#REF!,"")</f>
        <v>#REF!</v>
      </c>
      <c r="BE1178" s="50" t="e">
        <f>VLOOKUP(Audit!#REF!,$V$13:$AE$22,9,FALSE) &amp; IF(Audit!#REF!=10,Audit!#REF!,"") &amp; IF(Audit!#REF!&lt;&gt;1,U1178,"")</f>
        <v>#REF!</v>
      </c>
      <c r="BF1178" s="47" t="e">
        <f t="shared" si="566"/>
        <v>#REF!</v>
      </c>
      <c r="BG1178" s="50" t="e">
        <f>VLOOKUP(Audit!#REF!,$V$3:$AE$12,10,FALSE) &amp; Audit!#REF! &amp; IF(Audit!#REF!=10,Audit!#REF!,"")</f>
        <v>#REF!</v>
      </c>
      <c r="BH1178" s="50" t="e">
        <f>VLOOKUP(Audit!#REF!,$V$13:$AE$22,10,FALSE) &amp; IF(Audit!#REF!=10,Audit!#REF!,"") &amp; IF(Audit!#REF!&lt;&gt;1,U1178,"")</f>
        <v>#REF!</v>
      </c>
      <c r="BI1178" s="47" t="e">
        <f t="shared" si="567"/>
        <v>#REF!</v>
      </c>
      <c r="BJ1178" s="48" t="str">
        <f t="shared" si="568"/>
        <v/>
      </c>
      <c r="BK1178" s="48" t="str">
        <f t="shared" si="569"/>
        <v/>
      </c>
      <c r="BL1178" s="48" t="str">
        <f t="shared" si="570"/>
        <v/>
      </c>
      <c r="BM1178" s="48" t="str">
        <f t="shared" si="571"/>
        <v/>
      </c>
      <c r="BN1178" s="48" t="str">
        <f t="shared" si="572"/>
        <v/>
      </c>
      <c r="BO1178" s="48" t="str">
        <f t="shared" si="573"/>
        <v/>
      </c>
      <c r="BP1178" s="48" t="str">
        <f t="shared" si="574"/>
        <v/>
      </c>
      <c r="BQ1178" s="48" t="str">
        <f t="shared" si="575"/>
        <v/>
      </c>
      <c r="BR1178" s="48" t="str">
        <f t="shared" si="576"/>
        <v/>
      </c>
      <c r="BS1178" s="48" t="str">
        <f t="shared" si="577"/>
        <v/>
      </c>
      <c r="BT1178" s="48" t="str">
        <f t="shared" si="578"/>
        <v/>
      </c>
      <c r="BU1178" s="48" t="str">
        <f t="shared" si="579"/>
        <v/>
      </c>
    </row>
    <row r="1179" spans="1:73">
      <c r="A1179" s="10" t="e">
        <f>Audit!#REF!</f>
        <v>#REF!</v>
      </c>
      <c r="B1179" s="10" t="e">
        <f t="shared" si="550"/>
        <v>#REF!</v>
      </c>
      <c r="C1179" s="17" t="e">
        <f>VLOOKUP(Audit!#REF!,$V$3:$AE$12,2,FALSE) &amp; VLOOKUP(Audit!#REF!,$V$13:$AE$22,2,FALSE)&amp; IF(Audit!#REF!=10,Audit!#REF!&amp;Audit!#REF!,"")</f>
        <v>#REF!</v>
      </c>
      <c r="D1179" s="17" t="e">
        <f>VLOOKUP(Audit!#REF!,$V$3:$AE$12,3,FALSE) &amp; VLOOKUP(Audit!#REF!,$V$13:$AE$22,3,FALSE) &amp;IF(Audit!#REF!=10,Audit!#REF!&amp;Audit!#REF!,"")</f>
        <v>#REF!</v>
      </c>
      <c r="E1179" s="17" t="e">
        <f>VLOOKUP(Audit!#REF!,$V$3:$AE$12,4,FALSE)&amp; Audit!#REF! &amp; VLOOKUP(Audit!#REF!,$V$13:$AE$22,4,FALSE)&amp; IF(Audit!#REF!=10,Audit!#REF!&amp;Audit!#REF!,"")</f>
        <v>#REF!</v>
      </c>
      <c r="F1179" s="17" t="e">
        <f>VLOOKUP(Audit!#REF!,$V$3:$AE$12,5,FALSE) &amp; VLOOKUP(Audit!#REF!,$V$13:$AE$22,5,FALSE)&amp; IF(Audit!#REF!=10,Audit!#REF!&amp;Audit!#REF!,"")</f>
        <v>#REF!</v>
      </c>
      <c r="G1179" s="17" t="e">
        <f>VLOOKUP(Audit!#REF!,$V$3:$AE$12,6,FALSE) &amp; VLOOKUP(Audit!#REF!,$V$13:$AE$22,6,FALSE)&amp; IF(Audit!#REF!=10,Audit!#REF!&amp;Audit!#REF!,"")</f>
        <v>#REF!</v>
      </c>
      <c r="H1179" s="17" t="e">
        <f>VLOOKUP(Audit!#REF!,$V$3:$AE$12,7,FALSE) &amp; VLOOKUP(Audit!#REF!,$V$13:$AE$22,7,FALSE)&amp;IF(Audit!#REF!=10,Audit!#REF!&amp;Audit!#REF!,"")</f>
        <v>#REF!</v>
      </c>
      <c r="I1179" s="17" t="e">
        <f>VLOOKUP(Audit!#REF!,$V$3:$AE$12,8,FALSE) &amp; Audit!#REF! &amp; VLOOKUP(Audit!#REF!,$V$13:$AE$22,8,FALSE)&amp;IF(Audit!#REF!=10,Audit!#REF!&amp;Audit!#REF!,"")</f>
        <v>#REF!</v>
      </c>
      <c r="J1179" s="17" t="e">
        <f>VLOOKUP(Audit!#REF!,$V$3:$AE$12,9,FALSE) &amp; VLOOKUP(Audit!#REF!,$V$13:$AE$22,9,FALSE) &amp; IF(Audit!#REF!=10,Audit!#REF!&amp;Audit!#REF!,"") &amp; IF(Audit!#REF!&lt;&gt;1,U1179,"")</f>
        <v>#REF!</v>
      </c>
      <c r="K1179" s="17" t="e">
        <f>VLOOKUP(Audit!#REF!,$V$3:$AE$12,10,FALSE) &amp; Audit!#REF! &amp; VLOOKUP(Audit!#REF!,$V$13:$AE$22,10,FALSE) &amp; IF(Audit!#REF!=10,Audit!#REF!&amp;Audit!#REF!,"") &amp; IF(Audit!#REF!&lt;&gt;1,U1179,"")</f>
        <v>#REF!</v>
      </c>
      <c r="L1179" s="10" t="e">
        <f>Audit!#REF!</f>
        <v>#REF!</v>
      </c>
      <c r="M1179" s="10" t="e">
        <f t="shared" si="551"/>
        <v>#REF!</v>
      </c>
      <c r="N1179" s="10" t="e">
        <f t="shared" si="552"/>
        <v>#REF!</v>
      </c>
      <c r="O1179" s="10" t="e">
        <f t="shared" si="553"/>
        <v>#REF!</v>
      </c>
      <c r="P1179" s="10" t="e">
        <f t="shared" si="554"/>
        <v>#REF!</v>
      </c>
      <c r="Q1179" s="10" t="e">
        <f t="shared" si="555"/>
        <v>#REF!</v>
      </c>
      <c r="R1179" s="10" t="e">
        <f t="shared" si="556"/>
        <v>#REF!</v>
      </c>
      <c r="S1179" s="10" t="e">
        <f t="shared" si="557"/>
        <v>#REF!</v>
      </c>
      <c r="T1179" s="10" t="e">
        <f t="shared" si="558"/>
        <v>#REF!</v>
      </c>
      <c r="U1179" s="17" t="e">
        <f>IF(Audit!#REF!="","",VLOOKUP(Audit!#REF!,$W$26:$X$35,2,FALSE)) &amp; Audit!#REF! &amp; IF(Audit!#REF!="","",IF(Audit!#REF!&lt;=1.4,VLOOKUP(Audit!#REF!,$W$38:X1224,2,FALSE),VLOOKUP(Audit!#REF!,$W$51:$X$61,2,FALSE))) &amp; IF(Audit!#REF!="","",VLOOKUP(Audit!#REF!,$Y$26:$Z$35,2,FALSE) &amp; Audit!#REF! &amp; IF(Audit!#REF!="","",IF(Audit!#REF!&lt;=1.4,VLOOKUP(Audit!#REF!,$Y$38:$Z$48,2,FALSE),VLOOKUP(Audit!#REF!,$Y$51:$Z$61,2,FALSE))))</f>
        <v>#REF!</v>
      </c>
      <c r="V1179" s="21"/>
      <c r="AH1179" s="49" t="e">
        <f>Audit!#REF!</f>
        <v>#REF!</v>
      </c>
      <c r="AI1179" s="50" t="e">
        <f>VLOOKUP(Audit!#REF!,$V$3:$AE$12,2,FALSE)&amp; IF(Audit!#REF!=10,Audit!#REF!,"")</f>
        <v>#REF!</v>
      </c>
      <c r="AJ1179" s="50" t="e">
        <f>VLOOKUP(Audit!#REF!,$V$13:$AE$22,2,FALSE)&amp; IF(Audit!#REF!=10,Audit!#REF!,"")</f>
        <v>#REF!</v>
      </c>
      <c r="AK1179" s="47" t="e">
        <f t="shared" si="559"/>
        <v>#REF!</v>
      </c>
      <c r="AL1179" s="50" t="e">
        <f>VLOOKUP(Audit!#REF!,$V$3:$AE$12,3,FALSE)&amp; IF(Audit!#REF!=10,Audit!#REF!,"")</f>
        <v>#REF!</v>
      </c>
      <c r="AM1179" s="50" t="e">
        <f>VLOOKUP(Audit!#REF!,$V$13:$AE$22,3,FALSE)&amp; IF(Audit!#REF!=10,Audit!#REF!,"")</f>
        <v>#REF!</v>
      </c>
      <c r="AN1179" s="47" t="e">
        <f t="shared" si="560"/>
        <v>#REF!</v>
      </c>
      <c r="AO1179" s="50" t="e">
        <f>VLOOKUP(Audit!#REF!,$V$3:$AE$12,4,FALSE) &amp;  Audit!#REF! &amp; IF(Audit!#REF!=10,Audit!#REF!,"")</f>
        <v>#REF!</v>
      </c>
      <c r="AP1179" s="50" t="e">
        <f>VLOOKUP(Audit!#REF!,$V$13:$AE$22,4,FALSE)&amp; IF(Audit!#REF!=10,Audit!#REF!,"")</f>
        <v>#REF!</v>
      </c>
      <c r="AQ1179" s="47" t="e">
        <f t="shared" si="561"/>
        <v>#REF!</v>
      </c>
      <c r="AR1179" s="50" t="e">
        <f>VLOOKUP(Audit!#REF!,$V$3:$AE$12,5,FALSE)&amp; IF(Audit!#REF!=10,Audit!#REF!,"")</f>
        <v>#REF!</v>
      </c>
      <c r="AS1179" s="50" t="e">
        <f>VLOOKUP(Audit!#REF!,$V$13:$AE$22,5,FALSE)&amp; IF(Audit!#REF!=10,Audit!#REF!,"")</f>
        <v>#REF!</v>
      </c>
      <c r="AT1179" s="47" t="e">
        <f t="shared" si="562"/>
        <v>#REF!</v>
      </c>
      <c r="AU1179" s="50" t="e">
        <f>VLOOKUP(Audit!#REF!,$V$3:$AE$12,6,FALSE)&amp; IF(Audit!#REF!=10,Audit!#REF!,"")</f>
        <v>#REF!</v>
      </c>
      <c r="AV1179" s="50" t="e">
        <f>VLOOKUP(Audit!#REF!,$V$13:$AE$22,6,FALSE)&amp; IF(Audit!#REF!=10,Audit!#REF!,"")</f>
        <v>#REF!</v>
      </c>
      <c r="AW1179" s="47" t="e">
        <f t="shared" si="563"/>
        <v>#REF!</v>
      </c>
      <c r="AX1179" s="50" t="e">
        <f>VLOOKUP(Audit!#REF!,$V$3:$AE$12,7,FALSE)&amp; IF(Audit!#REF!=10,Audit!#REF!,"")</f>
        <v>#REF!</v>
      </c>
      <c r="AY1179" s="50" t="e">
        <f>VLOOKUP(Audit!#REF!,$V$13:$AE$22,7,FALSE) &amp; IF(Audit!#REF!=10,Audit!#REF!,"")</f>
        <v>#REF!</v>
      </c>
      <c r="AZ1179" s="47" t="e">
        <f t="shared" si="564"/>
        <v>#REF!</v>
      </c>
      <c r="BA1179" s="50" t="e">
        <f>VLOOKUP(Audit!#REF!,$V$3:$AE$12,8,FALSE)&amp; Audit!#REF! &amp; IF(Audit!#REF!=10,Audit!#REF!,"")</f>
        <v>#REF!</v>
      </c>
      <c r="BB1179" s="50" t="e">
        <f>VLOOKUP(Audit!#REF!,$V$13:$AE$22,8,FALSE) &amp; IF(Audit!#REF!=10,Audit!#REF!,"")</f>
        <v>#REF!</v>
      </c>
      <c r="BC1179" s="47" t="e">
        <f t="shared" si="565"/>
        <v>#REF!</v>
      </c>
      <c r="BD1179" s="50" t="e">
        <f>VLOOKUP(Audit!#REF!,$V$3:$AE$12,9,FALSE)&amp; IF(Audit!#REF!=10,Audit!#REF!,"")</f>
        <v>#REF!</v>
      </c>
      <c r="BE1179" s="50" t="e">
        <f>VLOOKUP(Audit!#REF!,$V$13:$AE$22,9,FALSE) &amp; IF(Audit!#REF!=10,Audit!#REF!,"") &amp; IF(Audit!#REF!&lt;&gt;1,U1179,"")</f>
        <v>#REF!</v>
      </c>
      <c r="BF1179" s="47" t="e">
        <f t="shared" si="566"/>
        <v>#REF!</v>
      </c>
      <c r="BG1179" s="50" t="e">
        <f>VLOOKUP(Audit!#REF!,$V$3:$AE$12,10,FALSE) &amp; Audit!#REF! &amp; IF(Audit!#REF!=10,Audit!#REF!,"")</f>
        <v>#REF!</v>
      </c>
      <c r="BH1179" s="50" t="e">
        <f>VLOOKUP(Audit!#REF!,$V$13:$AE$22,10,FALSE) &amp; IF(Audit!#REF!=10,Audit!#REF!,"") &amp; IF(Audit!#REF!&lt;&gt;1,U1179,"")</f>
        <v>#REF!</v>
      </c>
      <c r="BI1179" s="47" t="e">
        <f t="shared" si="567"/>
        <v>#REF!</v>
      </c>
      <c r="BJ1179" s="48" t="str">
        <f t="shared" si="568"/>
        <v/>
      </c>
      <c r="BK1179" s="48" t="str">
        <f t="shared" si="569"/>
        <v/>
      </c>
      <c r="BL1179" s="48" t="str">
        <f t="shared" si="570"/>
        <v/>
      </c>
      <c r="BM1179" s="48" t="str">
        <f t="shared" si="571"/>
        <v/>
      </c>
      <c r="BN1179" s="48" t="str">
        <f t="shared" si="572"/>
        <v/>
      </c>
      <c r="BO1179" s="48" t="str">
        <f t="shared" si="573"/>
        <v/>
      </c>
      <c r="BP1179" s="48" t="str">
        <f t="shared" si="574"/>
        <v/>
      </c>
      <c r="BQ1179" s="48" t="str">
        <f t="shared" si="575"/>
        <v/>
      </c>
      <c r="BR1179" s="48" t="str">
        <f t="shared" si="576"/>
        <v/>
      </c>
      <c r="BS1179" s="48" t="str">
        <f t="shared" si="577"/>
        <v/>
      </c>
      <c r="BT1179" s="48" t="str">
        <f t="shared" si="578"/>
        <v/>
      </c>
      <c r="BU1179" s="48" t="str">
        <f t="shared" si="579"/>
        <v/>
      </c>
    </row>
    <row r="1180" spans="1:73">
      <c r="A1180" s="10" t="e">
        <f>Audit!#REF!</f>
        <v>#REF!</v>
      </c>
      <c r="B1180" s="10" t="e">
        <f t="shared" si="550"/>
        <v>#REF!</v>
      </c>
      <c r="C1180" s="17" t="e">
        <f>VLOOKUP(Audit!#REF!,$V$3:$AE$12,2,FALSE) &amp; VLOOKUP(Audit!#REF!,$V$13:$AE$22,2,FALSE)&amp; IF(Audit!#REF!=10,Audit!#REF!&amp;Audit!#REF!,"")</f>
        <v>#REF!</v>
      </c>
      <c r="D1180" s="17" t="e">
        <f>VLOOKUP(Audit!#REF!,$V$3:$AE$12,3,FALSE) &amp; VLOOKUP(Audit!#REF!,$V$13:$AE$22,3,FALSE) &amp;IF(Audit!#REF!=10,Audit!#REF!&amp;Audit!#REF!,"")</f>
        <v>#REF!</v>
      </c>
      <c r="E1180" s="17" t="e">
        <f>VLOOKUP(Audit!#REF!,$V$3:$AE$12,4,FALSE)&amp; Audit!#REF! &amp; VLOOKUP(Audit!#REF!,$V$13:$AE$22,4,FALSE)&amp; IF(Audit!#REF!=10,Audit!#REF!&amp;Audit!#REF!,"")</f>
        <v>#REF!</v>
      </c>
      <c r="F1180" s="17" t="e">
        <f>VLOOKUP(Audit!#REF!,$V$3:$AE$12,5,FALSE) &amp; VLOOKUP(Audit!#REF!,$V$13:$AE$22,5,FALSE)&amp; IF(Audit!#REF!=10,Audit!#REF!&amp;Audit!#REF!,"")</f>
        <v>#REF!</v>
      </c>
      <c r="G1180" s="17" t="e">
        <f>VLOOKUP(Audit!#REF!,$V$3:$AE$12,6,FALSE) &amp; VLOOKUP(Audit!#REF!,$V$13:$AE$22,6,FALSE)&amp; IF(Audit!#REF!=10,Audit!#REF!&amp;Audit!#REF!,"")</f>
        <v>#REF!</v>
      </c>
      <c r="H1180" s="17" t="e">
        <f>VLOOKUP(Audit!#REF!,$V$3:$AE$12,7,FALSE) &amp; VLOOKUP(Audit!#REF!,$V$13:$AE$22,7,FALSE)&amp;IF(Audit!#REF!=10,Audit!#REF!&amp;Audit!#REF!,"")</f>
        <v>#REF!</v>
      </c>
      <c r="I1180" s="17" t="e">
        <f>VLOOKUP(Audit!#REF!,$V$3:$AE$12,8,FALSE) &amp; Audit!#REF! &amp; VLOOKUP(Audit!#REF!,$V$13:$AE$22,8,FALSE)&amp;IF(Audit!#REF!=10,Audit!#REF!&amp;Audit!#REF!,"")</f>
        <v>#REF!</v>
      </c>
      <c r="J1180" s="17" t="e">
        <f>VLOOKUP(Audit!#REF!,$V$3:$AE$12,9,FALSE) &amp; VLOOKUP(Audit!#REF!,$V$13:$AE$22,9,FALSE) &amp; IF(Audit!#REF!=10,Audit!#REF!&amp;Audit!#REF!,"") &amp; IF(Audit!#REF!&lt;&gt;1,U1180,"")</f>
        <v>#REF!</v>
      </c>
      <c r="K1180" s="17" t="e">
        <f>VLOOKUP(Audit!#REF!,$V$3:$AE$12,10,FALSE) &amp; Audit!#REF! &amp; VLOOKUP(Audit!#REF!,$V$13:$AE$22,10,FALSE) &amp; IF(Audit!#REF!=10,Audit!#REF!&amp;Audit!#REF!,"") &amp; IF(Audit!#REF!&lt;&gt;1,U1180,"")</f>
        <v>#REF!</v>
      </c>
      <c r="L1180" s="10" t="e">
        <f>Audit!#REF!</f>
        <v>#REF!</v>
      </c>
      <c r="M1180" s="10" t="e">
        <f t="shared" si="551"/>
        <v>#REF!</v>
      </c>
      <c r="N1180" s="10" t="e">
        <f t="shared" si="552"/>
        <v>#REF!</v>
      </c>
      <c r="O1180" s="10" t="e">
        <f t="shared" si="553"/>
        <v>#REF!</v>
      </c>
      <c r="P1180" s="10" t="e">
        <f t="shared" si="554"/>
        <v>#REF!</v>
      </c>
      <c r="Q1180" s="10" t="e">
        <f t="shared" si="555"/>
        <v>#REF!</v>
      </c>
      <c r="R1180" s="10" t="e">
        <f t="shared" si="556"/>
        <v>#REF!</v>
      </c>
      <c r="S1180" s="10" t="e">
        <f t="shared" si="557"/>
        <v>#REF!</v>
      </c>
      <c r="T1180" s="10" t="e">
        <f t="shared" si="558"/>
        <v>#REF!</v>
      </c>
      <c r="U1180" s="17" t="e">
        <f>IF(Audit!#REF!="","",VLOOKUP(Audit!#REF!,$W$26:$X$35,2,FALSE)) &amp; Audit!#REF! &amp; IF(Audit!#REF!="","",IF(Audit!#REF!&lt;=1.4,VLOOKUP(Audit!#REF!,$W$38:X1225,2,FALSE),VLOOKUP(Audit!#REF!,$W$51:$X$61,2,FALSE))) &amp; IF(Audit!#REF!="","",VLOOKUP(Audit!#REF!,$Y$26:$Z$35,2,FALSE) &amp; Audit!#REF! &amp; IF(Audit!#REF!="","",IF(Audit!#REF!&lt;=1.4,VLOOKUP(Audit!#REF!,$Y$38:$Z$48,2,FALSE),VLOOKUP(Audit!#REF!,$Y$51:$Z$61,2,FALSE))))</f>
        <v>#REF!</v>
      </c>
      <c r="V1180" s="21"/>
      <c r="AH1180" s="49" t="e">
        <f>Audit!#REF!</f>
        <v>#REF!</v>
      </c>
      <c r="AI1180" s="50" t="e">
        <f>VLOOKUP(Audit!#REF!,$V$3:$AE$12,2,FALSE)&amp; IF(Audit!#REF!=10,Audit!#REF!,"")</f>
        <v>#REF!</v>
      </c>
      <c r="AJ1180" s="50" t="e">
        <f>VLOOKUP(Audit!#REF!,$V$13:$AE$22,2,FALSE)&amp; IF(Audit!#REF!=10,Audit!#REF!,"")</f>
        <v>#REF!</v>
      </c>
      <c r="AK1180" s="47" t="e">
        <f t="shared" si="559"/>
        <v>#REF!</v>
      </c>
      <c r="AL1180" s="50" t="e">
        <f>VLOOKUP(Audit!#REF!,$V$3:$AE$12,3,FALSE)&amp; IF(Audit!#REF!=10,Audit!#REF!,"")</f>
        <v>#REF!</v>
      </c>
      <c r="AM1180" s="50" t="e">
        <f>VLOOKUP(Audit!#REF!,$V$13:$AE$22,3,FALSE)&amp; IF(Audit!#REF!=10,Audit!#REF!,"")</f>
        <v>#REF!</v>
      </c>
      <c r="AN1180" s="47" t="e">
        <f t="shared" si="560"/>
        <v>#REF!</v>
      </c>
      <c r="AO1180" s="50" t="e">
        <f>VLOOKUP(Audit!#REF!,$V$3:$AE$12,4,FALSE) &amp;  Audit!#REF! &amp; IF(Audit!#REF!=10,Audit!#REF!,"")</f>
        <v>#REF!</v>
      </c>
      <c r="AP1180" s="50" t="e">
        <f>VLOOKUP(Audit!#REF!,$V$13:$AE$22,4,FALSE)&amp; IF(Audit!#REF!=10,Audit!#REF!,"")</f>
        <v>#REF!</v>
      </c>
      <c r="AQ1180" s="47" t="e">
        <f t="shared" si="561"/>
        <v>#REF!</v>
      </c>
      <c r="AR1180" s="50" t="e">
        <f>VLOOKUP(Audit!#REF!,$V$3:$AE$12,5,FALSE)&amp; IF(Audit!#REF!=10,Audit!#REF!,"")</f>
        <v>#REF!</v>
      </c>
      <c r="AS1180" s="50" t="e">
        <f>VLOOKUP(Audit!#REF!,$V$13:$AE$22,5,FALSE)&amp; IF(Audit!#REF!=10,Audit!#REF!,"")</f>
        <v>#REF!</v>
      </c>
      <c r="AT1180" s="47" t="e">
        <f t="shared" si="562"/>
        <v>#REF!</v>
      </c>
      <c r="AU1180" s="50" t="e">
        <f>VLOOKUP(Audit!#REF!,$V$3:$AE$12,6,FALSE)&amp; IF(Audit!#REF!=10,Audit!#REF!,"")</f>
        <v>#REF!</v>
      </c>
      <c r="AV1180" s="50" t="e">
        <f>VLOOKUP(Audit!#REF!,$V$13:$AE$22,6,FALSE)&amp; IF(Audit!#REF!=10,Audit!#REF!,"")</f>
        <v>#REF!</v>
      </c>
      <c r="AW1180" s="47" t="e">
        <f t="shared" si="563"/>
        <v>#REF!</v>
      </c>
      <c r="AX1180" s="50" t="e">
        <f>VLOOKUP(Audit!#REF!,$V$3:$AE$12,7,FALSE)&amp; IF(Audit!#REF!=10,Audit!#REF!,"")</f>
        <v>#REF!</v>
      </c>
      <c r="AY1180" s="50" t="e">
        <f>VLOOKUP(Audit!#REF!,$V$13:$AE$22,7,FALSE) &amp; IF(Audit!#REF!=10,Audit!#REF!,"")</f>
        <v>#REF!</v>
      </c>
      <c r="AZ1180" s="47" t="e">
        <f t="shared" si="564"/>
        <v>#REF!</v>
      </c>
      <c r="BA1180" s="50" t="e">
        <f>VLOOKUP(Audit!#REF!,$V$3:$AE$12,8,FALSE)&amp; Audit!#REF! &amp; IF(Audit!#REF!=10,Audit!#REF!,"")</f>
        <v>#REF!</v>
      </c>
      <c r="BB1180" s="50" t="e">
        <f>VLOOKUP(Audit!#REF!,$V$13:$AE$22,8,FALSE) &amp; IF(Audit!#REF!=10,Audit!#REF!,"")</f>
        <v>#REF!</v>
      </c>
      <c r="BC1180" s="47" t="e">
        <f t="shared" si="565"/>
        <v>#REF!</v>
      </c>
      <c r="BD1180" s="50" t="e">
        <f>VLOOKUP(Audit!#REF!,$V$3:$AE$12,9,FALSE)&amp; IF(Audit!#REF!=10,Audit!#REF!,"")</f>
        <v>#REF!</v>
      </c>
      <c r="BE1180" s="50" t="e">
        <f>VLOOKUP(Audit!#REF!,$V$13:$AE$22,9,FALSE) &amp; IF(Audit!#REF!=10,Audit!#REF!,"") &amp; IF(Audit!#REF!&lt;&gt;1,U1180,"")</f>
        <v>#REF!</v>
      </c>
      <c r="BF1180" s="47" t="e">
        <f t="shared" si="566"/>
        <v>#REF!</v>
      </c>
      <c r="BG1180" s="50" t="e">
        <f>VLOOKUP(Audit!#REF!,$V$3:$AE$12,10,FALSE) &amp; Audit!#REF! &amp; IF(Audit!#REF!=10,Audit!#REF!,"")</f>
        <v>#REF!</v>
      </c>
      <c r="BH1180" s="50" t="e">
        <f>VLOOKUP(Audit!#REF!,$V$13:$AE$22,10,FALSE) &amp; IF(Audit!#REF!=10,Audit!#REF!,"") &amp; IF(Audit!#REF!&lt;&gt;1,U1180,"")</f>
        <v>#REF!</v>
      </c>
      <c r="BI1180" s="47" t="e">
        <f t="shared" si="567"/>
        <v>#REF!</v>
      </c>
      <c r="BJ1180" s="48" t="str">
        <f t="shared" si="568"/>
        <v/>
      </c>
      <c r="BK1180" s="48" t="str">
        <f t="shared" si="569"/>
        <v/>
      </c>
      <c r="BL1180" s="48" t="str">
        <f t="shared" si="570"/>
        <v/>
      </c>
      <c r="BM1180" s="48" t="str">
        <f t="shared" si="571"/>
        <v/>
      </c>
      <c r="BN1180" s="48" t="str">
        <f t="shared" si="572"/>
        <v/>
      </c>
      <c r="BO1180" s="48" t="str">
        <f t="shared" si="573"/>
        <v/>
      </c>
      <c r="BP1180" s="48" t="str">
        <f t="shared" si="574"/>
        <v/>
      </c>
      <c r="BQ1180" s="48" t="str">
        <f t="shared" si="575"/>
        <v/>
      </c>
      <c r="BR1180" s="48" t="str">
        <f t="shared" si="576"/>
        <v/>
      </c>
      <c r="BS1180" s="48" t="str">
        <f t="shared" si="577"/>
        <v/>
      </c>
      <c r="BT1180" s="48" t="str">
        <f t="shared" si="578"/>
        <v/>
      </c>
      <c r="BU1180" s="48" t="str">
        <f t="shared" si="579"/>
        <v/>
      </c>
    </row>
    <row r="1181" spans="1:73">
      <c r="A1181" s="10" t="e">
        <f>Audit!#REF!</f>
        <v>#REF!</v>
      </c>
      <c r="B1181" s="10" t="e">
        <f t="shared" si="550"/>
        <v>#REF!</v>
      </c>
      <c r="C1181" s="17" t="e">
        <f>VLOOKUP(Audit!#REF!,$V$3:$AE$12,2,FALSE) &amp; VLOOKUP(Audit!#REF!,$V$13:$AE$22,2,FALSE)&amp; IF(Audit!#REF!=10,Audit!#REF!&amp;Audit!#REF!,"")</f>
        <v>#REF!</v>
      </c>
      <c r="D1181" s="17" t="e">
        <f>VLOOKUP(Audit!#REF!,$V$3:$AE$12,3,FALSE) &amp; VLOOKUP(Audit!#REF!,$V$13:$AE$22,3,FALSE) &amp;IF(Audit!#REF!=10,Audit!#REF!&amp;Audit!#REF!,"")</f>
        <v>#REF!</v>
      </c>
      <c r="E1181" s="17" t="e">
        <f>VLOOKUP(Audit!#REF!,$V$3:$AE$12,4,FALSE)&amp; Audit!#REF! &amp; VLOOKUP(Audit!#REF!,$V$13:$AE$22,4,FALSE)&amp; IF(Audit!#REF!=10,Audit!#REF!&amp;Audit!#REF!,"")</f>
        <v>#REF!</v>
      </c>
      <c r="F1181" s="17" t="e">
        <f>VLOOKUP(Audit!#REF!,$V$3:$AE$12,5,FALSE) &amp; VLOOKUP(Audit!#REF!,$V$13:$AE$22,5,FALSE)&amp; IF(Audit!#REF!=10,Audit!#REF!&amp;Audit!#REF!,"")</f>
        <v>#REF!</v>
      </c>
      <c r="G1181" s="17" t="e">
        <f>VLOOKUP(Audit!#REF!,$V$3:$AE$12,6,FALSE) &amp; VLOOKUP(Audit!#REF!,$V$13:$AE$22,6,FALSE)&amp; IF(Audit!#REF!=10,Audit!#REF!&amp;Audit!#REF!,"")</f>
        <v>#REF!</v>
      </c>
      <c r="H1181" s="17" t="e">
        <f>VLOOKUP(Audit!#REF!,$V$3:$AE$12,7,FALSE) &amp; VLOOKUP(Audit!#REF!,$V$13:$AE$22,7,FALSE)&amp;IF(Audit!#REF!=10,Audit!#REF!&amp;Audit!#REF!,"")</f>
        <v>#REF!</v>
      </c>
      <c r="I1181" s="17" t="e">
        <f>VLOOKUP(Audit!#REF!,$V$3:$AE$12,8,FALSE) &amp; Audit!#REF! &amp; VLOOKUP(Audit!#REF!,$V$13:$AE$22,8,FALSE)&amp;IF(Audit!#REF!=10,Audit!#REF!&amp;Audit!#REF!,"")</f>
        <v>#REF!</v>
      </c>
      <c r="J1181" s="17" t="e">
        <f>VLOOKUP(Audit!#REF!,$V$3:$AE$12,9,FALSE) &amp; VLOOKUP(Audit!#REF!,$V$13:$AE$22,9,FALSE) &amp; IF(Audit!#REF!=10,Audit!#REF!&amp;Audit!#REF!,"") &amp; IF(Audit!#REF!&lt;&gt;1,U1181,"")</f>
        <v>#REF!</v>
      </c>
      <c r="K1181" s="17" t="e">
        <f>VLOOKUP(Audit!#REF!,$V$3:$AE$12,10,FALSE) &amp; Audit!#REF! &amp; VLOOKUP(Audit!#REF!,$V$13:$AE$22,10,FALSE) &amp; IF(Audit!#REF!=10,Audit!#REF!&amp;Audit!#REF!,"") &amp; IF(Audit!#REF!&lt;&gt;1,U1181,"")</f>
        <v>#REF!</v>
      </c>
      <c r="L1181" s="10" t="e">
        <f>Audit!#REF!</f>
        <v>#REF!</v>
      </c>
      <c r="M1181" s="10" t="e">
        <f t="shared" si="551"/>
        <v>#REF!</v>
      </c>
      <c r="N1181" s="10" t="e">
        <f t="shared" si="552"/>
        <v>#REF!</v>
      </c>
      <c r="O1181" s="10" t="e">
        <f t="shared" si="553"/>
        <v>#REF!</v>
      </c>
      <c r="P1181" s="10" t="e">
        <f t="shared" si="554"/>
        <v>#REF!</v>
      </c>
      <c r="Q1181" s="10" t="e">
        <f t="shared" si="555"/>
        <v>#REF!</v>
      </c>
      <c r="R1181" s="10" t="e">
        <f t="shared" si="556"/>
        <v>#REF!</v>
      </c>
      <c r="S1181" s="10" t="e">
        <f t="shared" si="557"/>
        <v>#REF!</v>
      </c>
      <c r="T1181" s="10" t="e">
        <f t="shared" si="558"/>
        <v>#REF!</v>
      </c>
      <c r="U1181" s="17" t="e">
        <f>IF(Audit!#REF!="","",VLOOKUP(Audit!#REF!,$W$26:$X$35,2,FALSE)) &amp; Audit!#REF! &amp; IF(Audit!#REF!="","",IF(Audit!#REF!&lt;=1.4,VLOOKUP(Audit!#REF!,$W$38:X1226,2,FALSE),VLOOKUP(Audit!#REF!,$W$51:$X$61,2,FALSE))) &amp; IF(Audit!#REF!="","",VLOOKUP(Audit!#REF!,$Y$26:$Z$35,2,FALSE) &amp; Audit!#REF! &amp; IF(Audit!#REF!="","",IF(Audit!#REF!&lt;=1.4,VLOOKUP(Audit!#REF!,$Y$38:$Z$48,2,FALSE),VLOOKUP(Audit!#REF!,$Y$51:$Z$61,2,FALSE))))</f>
        <v>#REF!</v>
      </c>
      <c r="V1181" s="21"/>
      <c r="AH1181" s="49" t="e">
        <f>Audit!#REF!</f>
        <v>#REF!</v>
      </c>
      <c r="AI1181" s="50" t="e">
        <f>VLOOKUP(Audit!#REF!,$V$3:$AE$12,2,FALSE)&amp; IF(Audit!#REF!=10,Audit!#REF!,"")</f>
        <v>#REF!</v>
      </c>
      <c r="AJ1181" s="50" t="e">
        <f>VLOOKUP(Audit!#REF!,$V$13:$AE$22,2,FALSE)&amp; IF(Audit!#REF!=10,Audit!#REF!,"")</f>
        <v>#REF!</v>
      </c>
      <c r="AK1181" s="47" t="e">
        <f t="shared" si="559"/>
        <v>#REF!</v>
      </c>
      <c r="AL1181" s="50" t="e">
        <f>VLOOKUP(Audit!#REF!,$V$3:$AE$12,3,FALSE)&amp; IF(Audit!#REF!=10,Audit!#REF!,"")</f>
        <v>#REF!</v>
      </c>
      <c r="AM1181" s="50" t="e">
        <f>VLOOKUP(Audit!#REF!,$V$13:$AE$22,3,FALSE)&amp; IF(Audit!#REF!=10,Audit!#REF!,"")</f>
        <v>#REF!</v>
      </c>
      <c r="AN1181" s="47" t="e">
        <f t="shared" si="560"/>
        <v>#REF!</v>
      </c>
      <c r="AO1181" s="50" t="e">
        <f>VLOOKUP(Audit!#REF!,$V$3:$AE$12,4,FALSE) &amp;  Audit!#REF! &amp; IF(Audit!#REF!=10,Audit!#REF!,"")</f>
        <v>#REF!</v>
      </c>
      <c r="AP1181" s="50" t="e">
        <f>VLOOKUP(Audit!#REF!,$V$13:$AE$22,4,FALSE)&amp; IF(Audit!#REF!=10,Audit!#REF!,"")</f>
        <v>#REF!</v>
      </c>
      <c r="AQ1181" s="47" t="e">
        <f t="shared" si="561"/>
        <v>#REF!</v>
      </c>
      <c r="AR1181" s="50" t="e">
        <f>VLOOKUP(Audit!#REF!,$V$3:$AE$12,5,FALSE)&amp; IF(Audit!#REF!=10,Audit!#REF!,"")</f>
        <v>#REF!</v>
      </c>
      <c r="AS1181" s="50" t="e">
        <f>VLOOKUP(Audit!#REF!,$V$13:$AE$22,5,FALSE)&amp; IF(Audit!#REF!=10,Audit!#REF!,"")</f>
        <v>#REF!</v>
      </c>
      <c r="AT1181" s="47" t="e">
        <f t="shared" si="562"/>
        <v>#REF!</v>
      </c>
      <c r="AU1181" s="50" t="e">
        <f>VLOOKUP(Audit!#REF!,$V$3:$AE$12,6,FALSE)&amp; IF(Audit!#REF!=10,Audit!#REF!,"")</f>
        <v>#REF!</v>
      </c>
      <c r="AV1181" s="50" t="e">
        <f>VLOOKUP(Audit!#REF!,$V$13:$AE$22,6,FALSE)&amp; IF(Audit!#REF!=10,Audit!#REF!,"")</f>
        <v>#REF!</v>
      </c>
      <c r="AW1181" s="47" t="e">
        <f t="shared" si="563"/>
        <v>#REF!</v>
      </c>
      <c r="AX1181" s="50" t="e">
        <f>VLOOKUP(Audit!#REF!,$V$3:$AE$12,7,FALSE)&amp; IF(Audit!#REF!=10,Audit!#REF!,"")</f>
        <v>#REF!</v>
      </c>
      <c r="AY1181" s="50" t="e">
        <f>VLOOKUP(Audit!#REF!,$V$13:$AE$22,7,FALSE) &amp; IF(Audit!#REF!=10,Audit!#REF!,"")</f>
        <v>#REF!</v>
      </c>
      <c r="AZ1181" s="47" t="e">
        <f t="shared" si="564"/>
        <v>#REF!</v>
      </c>
      <c r="BA1181" s="50" t="e">
        <f>VLOOKUP(Audit!#REF!,$V$3:$AE$12,8,FALSE)&amp; Audit!#REF! &amp; IF(Audit!#REF!=10,Audit!#REF!,"")</f>
        <v>#REF!</v>
      </c>
      <c r="BB1181" s="50" t="e">
        <f>VLOOKUP(Audit!#REF!,$V$13:$AE$22,8,FALSE) &amp; IF(Audit!#REF!=10,Audit!#REF!,"")</f>
        <v>#REF!</v>
      </c>
      <c r="BC1181" s="47" t="e">
        <f t="shared" si="565"/>
        <v>#REF!</v>
      </c>
      <c r="BD1181" s="50" t="e">
        <f>VLOOKUP(Audit!#REF!,$V$3:$AE$12,9,FALSE)&amp; IF(Audit!#REF!=10,Audit!#REF!,"")</f>
        <v>#REF!</v>
      </c>
      <c r="BE1181" s="50" t="e">
        <f>VLOOKUP(Audit!#REF!,$V$13:$AE$22,9,FALSE) &amp; IF(Audit!#REF!=10,Audit!#REF!,"") &amp; IF(Audit!#REF!&lt;&gt;1,U1181,"")</f>
        <v>#REF!</v>
      </c>
      <c r="BF1181" s="47" t="e">
        <f t="shared" si="566"/>
        <v>#REF!</v>
      </c>
      <c r="BG1181" s="50" t="e">
        <f>VLOOKUP(Audit!#REF!,$V$3:$AE$12,10,FALSE) &amp; Audit!#REF! &amp; IF(Audit!#REF!=10,Audit!#REF!,"")</f>
        <v>#REF!</v>
      </c>
      <c r="BH1181" s="50" t="e">
        <f>VLOOKUP(Audit!#REF!,$V$13:$AE$22,10,FALSE) &amp; IF(Audit!#REF!=10,Audit!#REF!,"") &amp; IF(Audit!#REF!&lt;&gt;1,U1181,"")</f>
        <v>#REF!</v>
      </c>
      <c r="BI1181" s="47" t="e">
        <f t="shared" si="567"/>
        <v>#REF!</v>
      </c>
      <c r="BJ1181" s="48" t="str">
        <f t="shared" si="568"/>
        <v/>
      </c>
      <c r="BK1181" s="48" t="str">
        <f t="shared" si="569"/>
        <v/>
      </c>
      <c r="BL1181" s="48" t="str">
        <f t="shared" si="570"/>
        <v/>
      </c>
      <c r="BM1181" s="48" t="str">
        <f t="shared" si="571"/>
        <v/>
      </c>
      <c r="BN1181" s="48" t="str">
        <f t="shared" si="572"/>
        <v/>
      </c>
      <c r="BO1181" s="48" t="str">
        <f t="shared" si="573"/>
        <v/>
      </c>
      <c r="BP1181" s="48" t="str">
        <f t="shared" si="574"/>
        <v/>
      </c>
      <c r="BQ1181" s="48" t="str">
        <f t="shared" si="575"/>
        <v/>
      </c>
      <c r="BR1181" s="48" t="str">
        <f t="shared" si="576"/>
        <v/>
      </c>
      <c r="BS1181" s="48" t="str">
        <f t="shared" si="577"/>
        <v/>
      </c>
      <c r="BT1181" s="48" t="str">
        <f t="shared" si="578"/>
        <v/>
      </c>
      <c r="BU1181" s="48" t="str">
        <f t="shared" si="579"/>
        <v/>
      </c>
    </row>
    <row r="1182" spans="1:73">
      <c r="A1182" s="10" t="e">
        <f>Audit!#REF!</f>
        <v>#REF!</v>
      </c>
      <c r="B1182" s="10" t="e">
        <f t="shared" si="550"/>
        <v>#REF!</v>
      </c>
      <c r="C1182" s="17" t="e">
        <f>VLOOKUP(Audit!#REF!,$V$3:$AE$12,2,FALSE) &amp; VLOOKUP(Audit!#REF!,$V$13:$AE$22,2,FALSE)&amp; IF(Audit!#REF!=10,Audit!#REF!&amp;Audit!#REF!,"")</f>
        <v>#REF!</v>
      </c>
      <c r="D1182" s="17" t="e">
        <f>VLOOKUP(Audit!#REF!,$V$3:$AE$12,3,FALSE) &amp; VLOOKUP(Audit!#REF!,$V$13:$AE$22,3,FALSE) &amp;IF(Audit!#REF!=10,Audit!#REF!&amp;Audit!#REF!,"")</f>
        <v>#REF!</v>
      </c>
      <c r="E1182" s="17" t="e">
        <f>VLOOKUP(Audit!#REF!,$V$3:$AE$12,4,FALSE)&amp; Audit!#REF! &amp; VLOOKUP(Audit!#REF!,$V$13:$AE$22,4,FALSE)&amp; IF(Audit!#REF!=10,Audit!#REF!&amp;Audit!#REF!,"")</f>
        <v>#REF!</v>
      </c>
      <c r="F1182" s="17" t="e">
        <f>VLOOKUP(Audit!#REF!,$V$3:$AE$12,5,FALSE) &amp; VLOOKUP(Audit!#REF!,$V$13:$AE$22,5,FALSE)&amp; IF(Audit!#REF!=10,Audit!#REF!&amp;Audit!#REF!,"")</f>
        <v>#REF!</v>
      </c>
      <c r="G1182" s="17" t="e">
        <f>VLOOKUP(Audit!#REF!,$V$3:$AE$12,6,FALSE) &amp; VLOOKUP(Audit!#REF!,$V$13:$AE$22,6,FALSE)&amp; IF(Audit!#REF!=10,Audit!#REF!&amp;Audit!#REF!,"")</f>
        <v>#REF!</v>
      </c>
      <c r="H1182" s="17" t="e">
        <f>VLOOKUP(Audit!#REF!,$V$3:$AE$12,7,FALSE) &amp; VLOOKUP(Audit!#REF!,$V$13:$AE$22,7,FALSE)&amp;IF(Audit!#REF!=10,Audit!#REF!&amp;Audit!#REF!,"")</f>
        <v>#REF!</v>
      </c>
      <c r="I1182" s="17" t="e">
        <f>VLOOKUP(Audit!#REF!,$V$3:$AE$12,8,FALSE) &amp; Audit!#REF! &amp; VLOOKUP(Audit!#REF!,$V$13:$AE$22,8,FALSE)&amp;IF(Audit!#REF!=10,Audit!#REF!&amp;Audit!#REF!,"")</f>
        <v>#REF!</v>
      </c>
      <c r="J1182" s="17" t="e">
        <f>VLOOKUP(Audit!#REF!,$V$3:$AE$12,9,FALSE) &amp; VLOOKUP(Audit!#REF!,$V$13:$AE$22,9,FALSE) &amp; IF(Audit!#REF!=10,Audit!#REF!&amp;Audit!#REF!,"") &amp; IF(Audit!#REF!&lt;&gt;1,U1182,"")</f>
        <v>#REF!</v>
      </c>
      <c r="K1182" s="17" t="e">
        <f>VLOOKUP(Audit!#REF!,$V$3:$AE$12,10,FALSE) &amp; Audit!#REF! &amp; VLOOKUP(Audit!#REF!,$V$13:$AE$22,10,FALSE) &amp; IF(Audit!#REF!=10,Audit!#REF!&amp;Audit!#REF!,"") &amp; IF(Audit!#REF!&lt;&gt;1,U1182,"")</f>
        <v>#REF!</v>
      </c>
      <c r="L1182" s="10" t="e">
        <f>Audit!#REF!</f>
        <v>#REF!</v>
      </c>
      <c r="M1182" s="10" t="e">
        <f t="shared" si="551"/>
        <v>#REF!</v>
      </c>
      <c r="N1182" s="10" t="e">
        <f t="shared" si="552"/>
        <v>#REF!</v>
      </c>
      <c r="O1182" s="10" t="e">
        <f t="shared" si="553"/>
        <v>#REF!</v>
      </c>
      <c r="P1182" s="10" t="e">
        <f t="shared" si="554"/>
        <v>#REF!</v>
      </c>
      <c r="Q1182" s="10" t="e">
        <f t="shared" si="555"/>
        <v>#REF!</v>
      </c>
      <c r="R1182" s="10" t="e">
        <f t="shared" si="556"/>
        <v>#REF!</v>
      </c>
      <c r="S1182" s="10" t="e">
        <f t="shared" si="557"/>
        <v>#REF!</v>
      </c>
      <c r="T1182" s="10" t="e">
        <f t="shared" si="558"/>
        <v>#REF!</v>
      </c>
      <c r="U1182" s="17" t="e">
        <f>IF(Audit!#REF!="","",VLOOKUP(Audit!#REF!,$W$26:$X$35,2,FALSE)) &amp; Audit!#REF! &amp; IF(Audit!#REF!="","",IF(Audit!#REF!&lt;=1.4,VLOOKUP(Audit!#REF!,$W$38:X1227,2,FALSE),VLOOKUP(Audit!#REF!,$W$51:$X$61,2,FALSE))) &amp; IF(Audit!#REF!="","",VLOOKUP(Audit!#REF!,$Y$26:$Z$35,2,FALSE) &amp; Audit!#REF! &amp; IF(Audit!#REF!="","",IF(Audit!#REF!&lt;=1.4,VLOOKUP(Audit!#REF!,$Y$38:$Z$48,2,FALSE),VLOOKUP(Audit!#REF!,$Y$51:$Z$61,2,FALSE))))</f>
        <v>#REF!</v>
      </c>
      <c r="V1182" s="21"/>
      <c r="AH1182" s="49" t="e">
        <f>Audit!#REF!</f>
        <v>#REF!</v>
      </c>
      <c r="AI1182" s="50" t="e">
        <f>VLOOKUP(Audit!#REF!,$V$3:$AE$12,2,FALSE)&amp; IF(Audit!#REF!=10,Audit!#REF!,"")</f>
        <v>#REF!</v>
      </c>
      <c r="AJ1182" s="50" t="e">
        <f>VLOOKUP(Audit!#REF!,$V$13:$AE$22,2,FALSE)&amp; IF(Audit!#REF!=10,Audit!#REF!,"")</f>
        <v>#REF!</v>
      </c>
      <c r="AK1182" s="47" t="e">
        <f t="shared" si="559"/>
        <v>#REF!</v>
      </c>
      <c r="AL1182" s="50" t="e">
        <f>VLOOKUP(Audit!#REF!,$V$3:$AE$12,3,FALSE)&amp; IF(Audit!#REF!=10,Audit!#REF!,"")</f>
        <v>#REF!</v>
      </c>
      <c r="AM1182" s="50" t="e">
        <f>VLOOKUP(Audit!#REF!,$V$13:$AE$22,3,FALSE)&amp; IF(Audit!#REF!=10,Audit!#REF!,"")</f>
        <v>#REF!</v>
      </c>
      <c r="AN1182" s="47" t="e">
        <f t="shared" si="560"/>
        <v>#REF!</v>
      </c>
      <c r="AO1182" s="50" t="e">
        <f>VLOOKUP(Audit!#REF!,$V$3:$AE$12,4,FALSE) &amp;  Audit!#REF! &amp; IF(Audit!#REF!=10,Audit!#REF!,"")</f>
        <v>#REF!</v>
      </c>
      <c r="AP1182" s="50" t="e">
        <f>VLOOKUP(Audit!#REF!,$V$13:$AE$22,4,FALSE)&amp; IF(Audit!#REF!=10,Audit!#REF!,"")</f>
        <v>#REF!</v>
      </c>
      <c r="AQ1182" s="47" t="e">
        <f t="shared" si="561"/>
        <v>#REF!</v>
      </c>
      <c r="AR1182" s="50" t="e">
        <f>VLOOKUP(Audit!#REF!,$V$3:$AE$12,5,FALSE)&amp; IF(Audit!#REF!=10,Audit!#REF!,"")</f>
        <v>#REF!</v>
      </c>
      <c r="AS1182" s="50" t="e">
        <f>VLOOKUP(Audit!#REF!,$V$13:$AE$22,5,FALSE)&amp; IF(Audit!#REF!=10,Audit!#REF!,"")</f>
        <v>#REF!</v>
      </c>
      <c r="AT1182" s="47" t="e">
        <f t="shared" si="562"/>
        <v>#REF!</v>
      </c>
      <c r="AU1182" s="50" t="e">
        <f>VLOOKUP(Audit!#REF!,$V$3:$AE$12,6,FALSE)&amp; IF(Audit!#REF!=10,Audit!#REF!,"")</f>
        <v>#REF!</v>
      </c>
      <c r="AV1182" s="50" t="e">
        <f>VLOOKUP(Audit!#REF!,$V$13:$AE$22,6,FALSE)&amp; IF(Audit!#REF!=10,Audit!#REF!,"")</f>
        <v>#REF!</v>
      </c>
      <c r="AW1182" s="47" t="e">
        <f t="shared" si="563"/>
        <v>#REF!</v>
      </c>
      <c r="AX1182" s="50" t="e">
        <f>VLOOKUP(Audit!#REF!,$V$3:$AE$12,7,FALSE)&amp; IF(Audit!#REF!=10,Audit!#REF!,"")</f>
        <v>#REF!</v>
      </c>
      <c r="AY1182" s="50" t="e">
        <f>VLOOKUP(Audit!#REF!,$V$13:$AE$22,7,FALSE) &amp; IF(Audit!#REF!=10,Audit!#REF!,"")</f>
        <v>#REF!</v>
      </c>
      <c r="AZ1182" s="47" t="e">
        <f t="shared" si="564"/>
        <v>#REF!</v>
      </c>
      <c r="BA1182" s="50" t="e">
        <f>VLOOKUP(Audit!#REF!,$V$3:$AE$12,8,FALSE)&amp; Audit!#REF! &amp; IF(Audit!#REF!=10,Audit!#REF!,"")</f>
        <v>#REF!</v>
      </c>
      <c r="BB1182" s="50" t="e">
        <f>VLOOKUP(Audit!#REF!,$V$13:$AE$22,8,FALSE) &amp; IF(Audit!#REF!=10,Audit!#REF!,"")</f>
        <v>#REF!</v>
      </c>
      <c r="BC1182" s="47" t="e">
        <f t="shared" si="565"/>
        <v>#REF!</v>
      </c>
      <c r="BD1182" s="50" t="e">
        <f>VLOOKUP(Audit!#REF!,$V$3:$AE$12,9,FALSE)&amp; IF(Audit!#REF!=10,Audit!#REF!,"")</f>
        <v>#REF!</v>
      </c>
      <c r="BE1182" s="50" t="e">
        <f>VLOOKUP(Audit!#REF!,$V$13:$AE$22,9,FALSE) &amp; IF(Audit!#REF!=10,Audit!#REF!,"") &amp; IF(Audit!#REF!&lt;&gt;1,U1182,"")</f>
        <v>#REF!</v>
      </c>
      <c r="BF1182" s="47" t="e">
        <f t="shared" si="566"/>
        <v>#REF!</v>
      </c>
      <c r="BG1182" s="50" t="e">
        <f>VLOOKUP(Audit!#REF!,$V$3:$AE$12,10,FALSE) &amp; Audit!#REF! &amp; IF(Audit!#REF!=10,Audit!#REF!,"")</f>
        <v>#REF!</v>
      </c>
      <c r="BH1182" s="50" t="e">
        <f>VLOOKUP(Audit!#REF!,$V$13:$AE$22,10,FALSE) &amp; IF(Audit!#REF!=10,Audit!#REF!,"") &amp; IF(Audit!#REF!&lt;&gt;1,U1182,"")</f>
        <v>#REF!</v>
      </c>
      <c r="BI1182" s="47" t="e">
        <f t="shared" si="567"/>
        <v>#REF!</v>
      </c>
      <c r="BJ1182" s="48" t="str">
        <f t="shared" si="568"/>
        <v/>
      </c>
      <c r="BK1182" s="48" t="str">
        <f t="shared" si="569"/>
        <v/>
      </c>
      <c r="BL1182" s="48" t="str">
        <f t="shared" si="570"/>
        <v/>
      </c>
      <c r="BM1182" s="48" t="str">
        <f t="shared" si="571"/>
        <v/>
      </c>
      <c r="BN1182" s="48" t="str">
        <f t="shared" si="572"/>
        <v/>
      </c>
      <c r="BO1182" s="48" t="str">
        <f t="shared" si="573"/>
        <v/>
      </c>
      <c r="BP1182" s="48" t="str">
        <f t="shared" si="574"/>
        <v/>
      </c>
      <c r="BQ1182" s="48" t="str">
        <f t="shared" si="575"/>
        <v/>
      </c>
      <c r="BR1182" s="48" t="str">
        <f t="shared" si="576"/>
        <v/>
      </c>
      <c r="BS1182" s="48" t="str">
        <f t="shared" si="577"/>
        <v/>
      </c>
      <c r="BT1182" s="48" t="str">
        <f t="shared" si="578"/>
        <v/>
      </c>
      <c r="BU1182" s="48" t="str">
        <f t="shared" si="579"/>
        <v/>
      </c>
    </row>
    <row r="1183" spans="1:73">
      <c r="A1183" s="10" t="e">
        <f>Audit!#REF!</f>
        <v>#REF!</v>
      </c>
      <c r="B1183" s="10" t="e">
        <f t="shared" si="550"/>
        <v>#REF!</v>
      </c>
      <c r="C1183" s="17" t="e">
        <f>VLOOKUP(Audit!#REF!,$V$3:$AE$12,2,FALSE) &amp; VLOOKUP(Audit!#REF!,$V$13:$AE$22,2,FALSE)&amp; IF(Audit!#REF!=10,Audit!#REF!&amp;Audit!#REF!,"")</f>
        <v>#REF!</v>
      </c>
      <c r="D1183" s="17" t="e">
        <f>VLOOKUP(Audit!#REF!,$V$3:$AE$12,3,FALSE) &amp; VLOOKUP(Audit!#REF!,$V$13:$AE$22,3,FALSE) &amp;IF(Audit!#REF!=10,Audit!#REF!&amp;Audit!#REF!,"")</f>
        <v>#REF!</v>
      </c>
      <c r="E1183" s="17" t="e">
        <f>VLOOKUP(Audit!#REF!,$V$3:$AE$12,4,FALSE)&amp; Audit!#REF! &amp; VLOOKUP(Audit!#REF!,$V$13:$AE$22,4,FALSE)&amp; IF(Audit!#REF!=10,Audit!#REF!&amp;Audit!#REF!,"")</f>
        <v>#REF!</v>
      </c>
      <c r="F1183" s="17" t="e">
        <f>VLOOKUP(Audit!#REF!,$V$3:$AE$12,5,FALSE) &amp; VLOOKUP(Audit!#REF!,$V$13:$AE$22,5,FALSE)&amp; IF(Audit!#REF!=10,Audit!#REF!&amp;Audit!#REF!,"")</f>
        <v>#REF!</v>
      </c>
      <c r="G1183" s="17" t="e">
        <f>VLOOKUP(Audit!#REF!,$V$3:$AE$12,6,FALSE) &amp; VLOOKUP(Audit!#REF!,$V$13:$AE$22,6,FALSE)&amp; IF(Audit!#REF!=10,Audit!#REF!&amp;Audit!#REF!,"")</f>
        <v>#REF!</v>
      </c>
      <c r="H1183" s="17" t="e">
        <f>VLOOKUP(Audit!#REF!,$V$3:$AE$12,7,FALSE) &amp; VLOOKUP(Audit!#REF!,$V$13:$AE$22,7,FALSE)&amp;IF(Audit!#REF!=10,Audit!#REF!&amp;Audit!#REF!,"")</f>
        <v>#REF!</v>
      </c>
      <c r="I1183" s="17" t="e">
        <f>VLOOKUP(Audit!#REF!,$V$3:$AE$12,8,FALSE) &amp; Audit!#REF! &amp; VLOOKUP(Audit!#REF!,$V$13:$AE$22,8,FALSE)&amp;IF(Audit!#REF!=10,Audit!#REF!&amp;Audit!#REF!,"")</f>
        <v>#REF!</v>
      </c>
      <c r="J1183" s="17" t="e">
        <f>VLOOKUP(Audit!#REF!,$V$3:$AE$12,9,FALSE) &amp; VLOOKUP(Audit!#REF!,$V$13:$AE$22,9,FALSE) &amp; IF(Audit!#REF!=10,Audit!#REF!&amp;Audit!#REF!,"") &amp; IF(Audit!#REF!&lt;&gt;1,U1183,"")</f>
        <v>#REF!</v>
      </c>
      <c r="K1183" s="17" t="e">
        <f>VLOOKUP(Audit!#REF!,$V$3:$AE$12,10,FALSE) &amp; Audit!#REF! &amp; VLOOKUP(Audit!#REF!,$V$13:$AE$22,10,FALSE) &amp; IF(Audit!#REF!=10,Audit!#REF!&amp;Audit!#REF!,"") &amp; IF(Audit!#REF!&lt;&gt;1,U1183,"")</f>
        <v>#REF!</v>
      </c>
      <c r="L1183" s="10" t="e">
        <f>Audit!#REF!</f>
        <v>#REF!</v>
      </c>
      <c r="M1183" s="10" t="e">
        <f t="shared" si="551"/>
        <v>#REF!</v>
      </c>
      <c r="N1183" s="10" t="e">
        <f t="shared" si="552"/>
        <v>#REF!</v>
      </c>
      <c r="O1183" s="10" t="e">
        <f t="shared" si="553"/>
        <v>#REF!</v>
      </c>
      <c r="P1183" s="10" t="e">
        <f t="shared" si="554"/>
        <v>#REF!</v>
      </c>
      <c r="Q1183" s="10" t="e">
        <f t="shared" si="555"/>
        <v>#REF!</v>
      </c>
      <c r="R1183" s="10" t="e">
        <f t="shared" si="556"/>
        <v>#REF!</v>
      </c>
      <c r="S1183" s="10" t="e">
        <f t="shared" si="557"/>
        <v>#REF!</v>
      </c>
      <c r="T1183" s="10" t="e">
        <f t="shared" si="558"/>
        <v>#REF!</v>
      </c>
      <c r="U1183" s="17" t="e">
        <f>IF(Audit!#REF!="","",VLOOKUP(Audit!#REF!,$W$26:$X$35,2,FALSE)) &amp; Audit!#REF! &amp; IF(Audit!#REF!="","",IF(Audit!#REF!&lt;=1.4,VLOOKUP(Audit!#REF!,$W$38:X1228,2,FALSE),VLOOKUP(Audit!#REF!,$W$51:$X$61,2,FALSE))) &amp; IF(Audit!#REF!="","",VLOOKUP(Audit!#REF!,$Y$26:$Z$35,2,FALSE) &amp; Audit!#REF! &amp; IF(Audit!#REF!="","",IF(Audit!#REF!&lt;=1.4,VLOOKUP(Audit!#REF!,$Y$38:$Z$48,2,FALSE),VLOOKUP(Audit!#REF!,$Y$51:$Z$61,2,FALSE))))</f>
        <v>#REF!</v>
      </c>
      <c r="V1183" s="21"/>
      <c r="AH1183" s="49" t="e">
        <f>Audit!#REF!</f>
        <v>#REF!</v>
      </c>
      <c r="AI1183" s="50" t="e">
        <f>VLOOKUP(Audit!#REF!,$V$3:$AE$12,2,FALSE)&amp; IF(Audit!#REF!=10,Audit!#REF!,"")</f>
        <v>#REF!</v>
      </c>
      <c r="AJ1183" s="50" t="e">
        <f>VLOOKUP(Audit!#REF!,$V$13:$AE$22,2,FALSE)&amp; IF(Audit!#REF!=10,Audit!#REF!,"")</f>
        <v>#REF!</v>
      </c>
      <c r="AK1183" s="47" t="e">
        <f t="shared" si="559"/>
        <v>#REF!</v>
      </c>
      <c r="AL1183" s="50" t="e">
        <f>VLOOKUP(Audit!#REF!,$V$3:$AE$12,3,FALSE)&amp; IF(Audit!#REF!=10,Audit!#REF!,"")</f>
        <v>#REF!</v>
      </c>
      <c r="AM1183" s="50" t="e">
        <f>VLOOKUP(Audit!#REF!,$V$13:$AE$22,3,FALSE)&amp; IF(Audit!#REF!=10,Audit!#REF!,"")</f>
        <v>#REF!</v>
      </c>
      <c r="AN1183" s="47" t="e">
        <f t="shared" si="560"/>
        <v>#REF!</v>
      </c>
      <c r="AO1183" s="50" t="e">
        <f>VLOOKUP(Audit!#REF!,$V$3:$AE$12,4,FALSE) &amp;  Audit!#REF! &amp; IF(Audit!#REF!=10,Audit!#REF!,"")</f>
        <v>#REF!</v>
      </c>
      <c r="AP1183" s="50" t="e">
        <f>VLOOKUP(Audit!#REF!,$V$13:$AE$22,4,FALSE)&amp; IF(Audit!#REF!=10,Audit!#REF!,"")</f>
        <v>#REF!</v>
      </c>
      <c r="AQ1183" s="47" t="e">
        <f t="shared" si="561"/>
        <v>#REF!</v>
      </c>
      <c r="AR1183" s="50" t="e">
        <f>VLOOKUP(Audit!#REF!,$V$3:$AE$12,5,FALSE)&amp; IF(Audit!#REF!=10,Audit!#REF!,"")</f>
        <v>#REF!</v>
      </c>
      <c r="AS1183" s="50" t="e">
        <f>VLOOKUP(Audit!#REF!,$V$13:$AE$22,5,FALSE)&amp; IF(Audit!#REF!=10,Audit!#REF!,"")</f>
        <v>#REF!</v>
      </c>
      <c r="AT1183" s="47" t="e">
        <f t="shared" si="562"/>
        <v>#REF!</v>
      </c>
      <c r="AU1183" s="50" t="e">
        <f>VLOOKUP(Audit!#REF!,$V$3:$AE$12,6,FALSE)&amp; IF(Audit!#REF!=10,Audit!#REF!,"")</f>
        <v>#REF!</v>
      </c>
      <c r="AV1183" s="50" t="e">
        <f>VLOOKUP(Audit!#REF!,$V$13:$AE$22,6,FALSE)&amp; IF(Audit!#REF!=10,Audit!#REF!,"")</f>
        <v>#REF!</v>
      </c>
      <c r="AW1183" s="47" t="e">
        <f t="shared" si="563"/>
        <v>#REF!</v>
      </c>
      <c r="AX1183" s="50" t="e">
        <f>VLOOKUP(Audit!#REF!,$V$3:$AE$12,7,FALSE)&amp; IF(Audit!#REF!=10,Audit!#REF!,"")</f>
        <v>#REF!</v>
      </c>
      <c r="AY1183" s="50" t="e">
        <f>VLOOKUP(Audit!#REF!,$V$13:$AE$22,7,FALSE) &amp; IF(Audit!#REF!=10,Audit!#REF!,"")</f>
        <v>#REF!</v>
      </c>
      <c r="AZ1183" s="47" t="e">
        <f t="shared" si="564"/>
        <v>#REF!</v>
      </c>
      <c r="BA1183" s="50" t="e">
        <f>VLOOKUP(Audit!#REF!,$V$3:$AE$12,8,FALSE)&amp; Audit!#REF! &amp; IF(Audit!#REF!=10,Audit!#REF!,"")</f>
        <v>#REF!</v>
      </c>
      <c r="BB1183" s="50" t="e">
        <f>VLOOKUP(Audit!#REF!,$V$13:$AE$22,8,FALSE) &amp; IF(Audit!#REF!=10,Audit!#REF!,"")</f>
        <v>#REF!</v>
      </c>
      <c r="BC1183" s="47" t="e">
        <f t="shared" si="565"/>
        <v>#REF!</v>
      </c>
      <c r="BD1183" s="50" t="e">
        <f>VLOOKUP(Audit!#REF!,$V$3:$AE$12,9,FALSE)&amp; IF(Audit!#REF!=10,Audit!#REF!,"")</f>
        <v>#REF!</v>
      </c>
      <c r="BE1183" s="50" t="e">
        <f>VLOOKUP(Audit!#REF!,$V$13:$AE$22,9,FALSE) &amp; IF(Audit!#REF!=10,Audit!#REF!,"") &amp; IF(Audit!#REF!&lt;&gt;1,U1183,"")</f>
        <v>#REF!</v>
      </c>
      <c r="BF1183" s="47" t="e">
        <f t="shared" si="566"/>
        <v>#REF!</v>
      </c>
      <c r="BG1183" s="50" t="e">
        <f>VLOOKUP(Audit!#REF!,$V$3:$AE$12,10,FALSE) &amp; Audit!#REF! &amp; IF(Audit!#REF!=10,Audit!#REF!,"")</f>
        <v>#REF!</v>
      </c>
      <c r="BH1183" s="50" t="e">
        <f>VLOOKUP(Audit!#REF!,$V$13:$AE$22,10,FALSE) &amp; IF(Audit!#REF!=10,Audit!#REF!,"") &amp; IF(Audit!#REF!&lt;&gt;1,U1183,"")</f>
        <v>#REF!</v>
      </c>
      <c r="BI1183" s="47" t="e">
        <f t="shared" si="567"/>
        <v>#REF!</v>
      </c>
      <c r="BJ1183" s="48" t="str">
        <f t="shared" si="568"/>
        <v/>
      </c>
      <c r="BK1183" s="48" t="str">
        <f t="shared" si="569"/>
        <v/>
      </c>
      <c r="BL1183" s="48" t="str">
        <f t="shared" si="570"/>
        <v/>
      </c>
      <c r="BM1183" s="48" t="str">
        <f t="shared" si="571"/>
        <v/>
      </c>
      <c r="BN1183" s="48" t="str">
        <f t="shared" si="572"/>
        <v/>
      </c>
      <c r="BO1183" s="48" t="str">
        <f t="shared" si="573"/>
        <v/>
      </c>
      <c r="BP1183" s="48" t="str">
        <f t="shared" si="574"/>
        <v/>
      </c>
      <c r="BQ1183" s="48" t="str">
        <f t="shared" si="575"/>
        <v/>
      </c>
      <c r="BR1183" s="48" t="str">
        <f t="shared" si="576"/>
        <v/>
      </c>
      <c r="BS1183" s="48" t="str">
        <f t="shared" si="577"/>
        <v/>
      </c>
      <c r="BT1183" s="48" t="str">
        <f t="shared" si="578"/>
        <v/>
      </c>
      <c r="BU1183" s="48" t="str">
        <f t="shared" si="579"/>
        <v/>
      </c>
    </row>
    <row r="1184" spans="1:73">
      <c r="A1184" s="10" t="e">
        <f>Audit!#REF!</f>
        <v>#REF!</v>
      </c>
      <c r="B1184" s="10" t="e">
        <f t="shared" si="550"/>
        <v>#REF!</v>
      </c>
      <c r="C1184" s="17" t="e">
        <f>VLOOKUP(Audit!#REF!,$V$3:$AE$12,2,FALSE) &amp; VLOOKUP(Audit!#REF!,$V$13:$AE$22,2,FALSE)&amp; IF(Audit!#REF!=10,Audit!#REF!&amp;Audit!#REF!,"")</f>
        <v>#REF!</v>
      </c>
      <c r="D1184" s="17" t="e">
        <f>VLOOKUP(Audit!#REF!,$V$3:$AE$12,3,FALSE) &amp; VLOOKUP(Audit!#REF!,$V$13:$AE$22,3,FALSE) &amp;IF(Audit!#REF!=10,Audit!#REF!&amp;Audit!#REF!,"")</f>
        <v>#REF!</v>
      </c>
      <c r="E1184" s="17" t="e">
        <f>VLOOKUP(Audit!#REF!,$V$3:$AE$12,4,FALSE)&amp; Audit!#REF! &amp; VLOOKUP(Audit!#REF!,$V$13:$AE$22,4,FALSE)&amp; IF(Audit!#REF!=10,Audit!#REF!&amp;Audit!#REF!,"")</f>
        <v>#REF!</v>
      </c>
      <c r="F1184" s="17" t="e">
        <f>VLOOKUP(Audit!#REF!,$V$3:$AE$12,5,FALSE) &amp; VLOOKUP(Audit!#REF!,$V$13:$AE$22,5,FALSE)&amp; IF(Audit!#REF!=10,Audit!#REF!&amp;Audit!#REF!,"")</f>
        <v>#REF!</v>
      </c>
      <c r="G1184" s="17" t="e">
        <f>VLOOKUP(Audit!#REF!,$V$3:$AE$12,6,FALSE) &amp; VLOOKUP(Audit!#REF!,$V$13:$AE$22,6,FALSE)&amp; IF(Audit!#REF!=10,Audit!#REF!&amp;Audit!#REF!,"")</f>
        <v>#REF!</v>
      </c>
      <c r="H1184" s="17" t="e">
        <f>VLOOKUP(Audit!#REF!,$V$3:$AE$12,7,FALSE) &amp; VLOOKUP(Audit!#REF!,$V$13:$AE$22,7,FALSE)&amp;IF(Audit!#REF!=10,Audit!#REF!&amp;Audit!#REF!,"")</f>
        <v>#REF!</v>
      </c>
      <c r="I1184" s="17" t="e">
        <f>VLOOKUP(Audit!#REF!,$V$3:$AE$12,8,FALSE) &amp; Audit!#REF! &amp; VLOOKUP(Audit!#REF!,$V$13:$AE$22,8,FALSE)&amp;IF(Audit!#REF!=10,Audit!#REF!&amp;Audit!#REF!,"")</f>
        <v>#REF!</v>
      </c>
      <c r="J1184" s="17" t="e">
        <f>VLOOKUP(Audit!#REF!,$V$3:$AE$12,9,FALSE) &amp; VLOOKUP(Audit!#REF!,$V$13:$AE$22,9,FALSE) &amp; IF(Audit!#REF!=10,Audit!#REF!&amp;Audit!#REF!,"") &amp; IF(Audit!#REF!&lt;&gt;1,U1184,"")</f>
        <v>#REF!</v>
      </c>
      <c r="K1184" s="17" t="e">
        <f>VLOOKUP(Audit!#REF!,$V$3:$AE$12,10,FALSE) &amp; Audit!#REF! &amp; VLOOKUP(Audit!#REF!,$V$13:$AE$22,10,FALSE) &amp; IF(Audit!#REF!=10,Audit!#REF!&amp;Audit!#REF!,"") &amp; IF(Audit!#REF!&lt;&gt;1,U1184,"")</f>
        <v>#REF!</v>
      </c>
      <c r="L1184" s="10" t="e">
        <f>Audit!#REF!</f>
        <v>#REF!</v>
      </c>
      <c r="M1184" s="10" t="e">
        <f t="shared" si="551"/>
        <v>#REF!</v>
      </c>
      <c r="N1184" s="10" t="e">
        <f t="shared" si="552"/>
        <v>#REF!</v>
      </c>
      <c r="O1184" s="10" t="e">
        <f t="shared" si="553"/>
        <v>#REF!</v>
      </c>
      <c r="P1184" s="10" t="e">
        <f t="shared" si="554"/>
        <v>#REF!</v>
      </c>
      <c r="Q1184" s="10" t="e">
        <f t="shared" si="555"/>
        <v>#REF!</v>
      </c>
      <c r="R1184" s="10" t="e">
        <f t="shared" si="556"/>
        <v>#REF!</v>
      </c>
      <c r="S1184" s="10" t="e">
        <f t="shared" si="557"/>
        <v>#REF!</v>
      </c>
      <c r="T1184" s="10" t="e">
        <f t="shared" si="558"/>
        <v>#REF!</v>
      </c>
      <c r="U1184" s="17" t="e">
        <f>IF(Audit!#REF!="","",VLOOKUP(Audit!#REF!,$W$26:$X$35,2,FALSE)) &amp; Audit!#REF! &amp; IF(Audit!#REF!="","",IF(Audit!#REF!&lt;=1.4,VLOOKUP(Audit!#REF!,$W$38:X1229,2,FALSE),VLOOKUP(Audit!#REF!,$W$51:$X$61,2,FALSE))) &amp; IF(Audit!#REF!="","",VLOOKUP(Audit!#REF!,$Y$26:$Z$35,2,FALSE) &amp; Audit!#REF! &amp; IF(Audit!#REF!="","",IF(Audit!#REF!&lt;=1.4,VLOOKUP(Audit!#REF!,$Y$38:$Z$48,2,FALSE),VLOOKUP(Audit!#REF!,$Y$51:$Z$61,2,FALSE))))</f>
        <v>#REF!</v>
      </c>
      <c r="V1184" s="21"/>
      <c r="AH1184" s="49" t="e">
        <f>Audit!#REF!</f>
        <v>#REF!</v>
      </c>
      <c r="AI1184" s="50" t="e">
        <f>VLOOKUP(Audit!#REF!,$V$3:$AE$12,2,FALSE)&amp; IF(Audit!#REF!=10,Audit!#REF!,"")</f>
        <v>#REF!</v>
      </c>
      <c r="AJ1184" s="50" t="e">
        <f>VLOOKUP(Audit!#REF!,$V$13:$AE$22,2,FALSE)&amp; IF(Audit!#REF!=10,Audit!#REF!,"")</f>
        <v>#REF!</v>
      </c>
      <c r="AK1184" s="47" t="e">
        <f t="shared" si="559"/>
        <v>#REF!</v>
      </c>
      <c r="AL1184" s="50" t="e">
        <f>VLOOKUP(Audit!#REF!,$V$3:$AE$12,3,FALSE)&amp; IF(Audit!#REF!=10,Audit!#REF!,"")</f>
        <v>#REF!</v>
      </c>
      <c r="AM1184" s="50" t="e">
        <f>VLOOKUP(Audit!#REF!,$V$13:$AE$22,3,FALSE)&amp; IF(Audit!#REF!=10,Audit!#REF!,"")</f>
        <v>#REF!</v>
      </c>
      <c r="AN1184" s="47" t="e">
        <f t="shared" si="560"/>
        <v>#REF!</v>
      </c>
      <c r="AO1184" s="50" t="e">
        <f>VLOOKUP(Audit!#REF!,$V$3:$AE$12,4,FALSE) &amp;  Audit!#REF! &amp; IF(Audit!#REF!=10,Audit!#REF!,"")</f>
        <v>#REF!</v>
      </c>
      <c r="AP1184" s="50" t="e">
        <f>VLOOKUP(Audit!#REF!,$V$13:$AE$22,4,FALSE)&amp; IF(Audit!#REF!=10,Audit!#REF!,"")</f>
        <v>#REF!</v>
      </c>
      <c r="AQ1184" s="47" t="e">
        <f t="shared" si="561"/>
        <v>#REF!</v>
      </c>
      <c r="AR1184" s="50" t="e">
        <f>VLOOKUP(Audit!#REF!,$V$3:$AE$12,5,FALSE)&amp; IF(Audit!#REF!=10,Audit!#REF!,"")</f>
        <v>#REF!</v>
      </c>
      <c r="AS1184" s="50" t="e">
        <f>VLOOKUP(Audit!#REF!,$V$13:$AE$22,5,FALSE)&amp; IF(Audit!#REF!=10,Audit!#REF!,"")</f>
        <v>#REF!</v>
      </c>
      <c r="AT1184" s="47" t="e">
        <f t="shared" si="562"/>
        <v>#REF!</v>
      </c>
      <c r="AU1184" s="50" t="e">
        <f>VLOOKUP(Audit!#REF!,$V$3:$AE$12,6,FALSE)&amp; IF(Audit!#REF!=10,Audit!#REF!,"")</f>
        <v>#REF!</v>
      </c>
      <c r="AV1184" s="50" t="e">
        <f>VLOOKUP(Audit!#REF!,$V$13:$AE$22,6,FALSE)&amp; IF(Audit!#REF!=10,Audit!#REF!,"")</f>
        <v>#REF!</v>
      </c>
      <c r="AW1184" s="47" t="e">
        <f t="shared" si="563"/>
        <v>#REF!</v>
      </c>
      <c r="AX1184" s="50" t="e">
        <f>VLOOKUP(Audit!#REF!,$V$3:$AE$12,7,FALSE)&amp; IF(Audit!#REF!=10,Audit!#REF!,"")</f>
        <v>#REF!</v>
      </c>
      <c r="AY1184" s="50" t="e">
        <f>VLOOKUP(Audit!#REF!,$V$13:$AE$22,7,FALSE) &amp; IF(Audit!#REF!=10,Audit!#REF!,"")</f>
        <v>#REF!</v>
      </c>
      <c r="AZ1184" s="47" t="e">
        <f t="shared" si="564"/>
        <v>#REF!</v>
      </c>
      <c r="BA1184" s="50" t="e">
        <f>VLOOKUP(Audit!#REF!,$V$3:$AE$12,8,FALSE)&amp; Audit!#REF! &amp; IF(Audit!#REF!=10,Audit!#REF!,"")</f>
        <v>#REF!</v>
      </c>
      <c r="BB1184" s="50" t="e">
        <f>VLOOKUP(Audit!#REF!,$V$13:$AE$22,8,FALSE) &amp; IF(Audit!#REF!=10,Audit!#REF!,"")</f>
        <v>#REF!</v>
      </c>
      <c r="BC1184" s="47" t="e">
        <f t="shared" si="565"/>
        <v>#REF!</v>
      </c>
      <c r="BD1184" s="50" t="e">
        <f>VLOOKUP(Audit!#REF!,$V$3:$AE$12,9,FALSE)&amp; IF(Audit!#REF!=10,Audit!#REF!,"")</f>
        <v>#REF!</v>
      </c>
      <c r="BE1184" s="50" t="e">
        <f>VLOOKUP(Audit!#REF!,$V$13:$AE$22,9,FALSE) &amp; IF(Audit!#REF!=10,Audit!#REF!,"") &amp; IF(Audit!#REF!&lt;&gt;1,U1184,"")</f>
        <v>#REF!</v>
      </c>
      <c r="BF1184" s="47" t="e">
        <f t="shared" si="566"/>
        <v>#REF!</v>
      </c>
      <c r="BG1184" s="50" t="e">
        <f>VLOOKUP(Audit!#REF!,$V$3:$AE$12,10,FALSE) &amp; Audit!#REF! &amp; IF(Audit!#REF!=10,Audit!#REF!,"")</f>
        <v>#REF!</v>
      </c>
      <c r="BH1184" s="50" t="e">
        <f>VLOOKUP(Audit!#REF!,$V$13:$AE$22,10,FALSE) &amp; IF(Audit!#REF!=10,Audit!#REF!,"") &amp; IF(Audit!#REF!&lt;&gt;1,U1184,"")</f>
        <v>#REF!</v>
      </c>
      <c r="BI1184" s="47" t="e">
        <f t="shared" si="567"/>
        <v>#REF!</v>
      </c>
      <c r="BJ1184" s="48" t="str">
        <f t="shared" si="568"/>
        <v/>
      </c>
      <c r="BK1184" s="48" t="str">
        <f t="shared" si="569"/>
        <v/>
      </c>
      <c r="BL1184" s="48" t="str">
        <f t="shared" si="570"/>
        <v/>
      </c>
      <c r="BM1184" s="48" t="str">
        <f t="shared" si="571"/>
        <v/>
      </c>
      <c r="BN1184" s="48" t="str">
        <f t="shared" si="572"/>
        <v/>
      </c>
      <c r="BO1184" s="48" t="str">
        <f t="shared" si="573"/>
        <v/>
      </c>
      <c r="BP1184" s="48" t="str">
        <f t="shared" si="574"/>
        <v/>
      </c>
      <c r="BQ1184" s="48" t="str">
        <f t="shared" si="575"/>
        <v/>
      </c>
      <c r="BR1184" s="48" t="str">
        <f t="shared" si="576"/>
        <v/>
      </c>
      <c r="BS1184" s="48" t="str">
        <f t="shared" si="577"/>
        <v/>
      </c>
      <c r="BT1184" s="48" t="str">
        <f t="shared" si="578"/>
        <v/>
      </c>
      <c r="BU1184" s="48" t="str">
        <f t="shared" si="579"/>
        <v/>
      </c>
    </row>
    <row r="1185" spans="1:73">
      <c r="A1185" s="10" t="e">
        <f>Audit!#REF!</f>
        <v>#REF!</v>
      </c>
      <c r="B1185" s="10" t="e">
        <f t="shared" si="550"/>
        <v>#REF!</v>
      </c>
      <c r="C1185" s="17" t="e">
        <f>VLOOKUP(Audit!#REF!,$V$3:$AE$12,2,FALSE) &amp; VLOOKUP(Audit!#REF!,$V$13:$AE$22,2,FALSE)&amp; IF(Audit!#REF!=10,Audit!#REF!&amp;Audit!#REF!,"")</f>
        <v>#REF!</v>
      </c>
      <c r="D1185" s="17" t="e">
        <f>VLOOKUP(Audit!#REF!,$V$3:$AE$12,3,FALSE) &amp; VLOOKUP(Audit!#REF!,$V$13:$AE$22,3,FALSE) &amp;IF(Audit!#REF!=10,Audit!#REF!&amp;Audit!#REF!,"")</f>
        <v>#REF!</v>
      </c>
      <c r="E1185" s="17" t="e">
        <f>VLOOKUP(Audit!#REF!,$V$3:$AE$12,4,FALSE)&amp; Audit!#REF! &amp; VLOOKUP(Audit!#REF!,$V$13:$AE$22,4,FALSE)&amp; IF(Audit!#REF!=10,Audit!#REF!&amp;Audit!#REF!,"")</f>
        <v>#REF!</v>
      </c>
      <c r="F1185" s="17" t="e">
        <f>VLOOKUP(Audit!#REF!,$V$3:$AE$12,5,FALSE) &amp; VLOOKUP(Audit!#REF!,$V$13:$AE$22,5,FALSE)&amp; IF(Audit!#REF!=10,Audit!#REF!&amp;Audit!#REF!,"")</f>
        <v>#REF!</v>
      </c>
      <c r="G1185" s="17" t="e">
        <f>VLOOKUP(Audit!#REF!,$V$3:$AE$12,6,FALSE) &amp; VLOOKUP(Audit!#REF!,$V$13:$AE$22,6,FALSE)&amp; IF(Audit!#REF!=10,Audit!#REF!&amp;Audit!#REF!,"")</f>
        <v>#REF!</v>
      </c>
      <c r="H1185" s="17" t="e">
        <f>VLOOKUP(Audit!#REF!,$V$3:$AE$12,7,FALSE) &amp; VLOOKUP(Audit!#REF!,$V$13:$AE$22,7,FALSE)&amp;IF(Audit!#REF!=10,Audit!#REF!&amp;Audit!#REF!,"")</f>
        <v>#REF!</v>
      </c>
      <c r="I1185" s="17" t="e">
        <f>VLOOKUP(Audit!#REF!,$V$3:$AE$12,8,FALSE) &amp; Audit!#REF! &amp; VLOOKUP(Audit!#REF!,$V$13:$AE$22,8,FALSE)&amp;IF(Audit!#REF!=10,Audit!#REF!&amp;Audit!#REF!,"")</f>
        <v>#REF!</v>
      </c>
      <c r="J1185" s="17" t="e">
        <f>VLOOKUP(Audit!#REF!,$V$3:$AE$12,9,FALSE) &amp; VLOOKUP(Audit!#REF!,$V$13:$AE$22,9,FALSE) &amp; IF(Audit!#REF!=10,Audit!#REF!&amp;Audit!#REF!,"") &amp; IF(Audit!#REF!&lt;&gt;1,U1185,"")</f>
        <v>#REF!</v>
      </c>
      <c r="K1185" s="17" t="e">
        <f>VLOOKUP(Audit!#REF!,$V$3:$AE$12,10,FALSE) &amp; Audit!#REF! &amp; VLOOKUP(Audit!#REF!,$V$13:$AE$22,10,FALSE) &amp; IF(Audit!#REF!=10,Audit!#REF!&amp;Audit!#REF!,"") &amp; IF(Audit!#REF!&lt;&gt;1,U1185,"")</f>
        <v>#REF!</v>
      </c>
      <c r="L1185" s="10" t="e">
        <f>Audit!#REF!</f>
        <v>#REF!</v>
      </c>
      <c r="M1185" s="10" t="e">
        <f t="shared" si="551"/>
        <v>#REF!</v>
      </c>
      <c r="N1185" s="10" t="e">
        <f t="shared" si="552"/>
        <v>#REF!</v>
      </c>
      <c r="O1185" s="10" t="e">
        <f t="shared" si="553"/>
        <v>#REF!</v>
      </c>
      <c r="P1185" s="10" t="e">
        <f t="shared" si="554"/>
        <v>#REF!</v>
      </c>
      <c r="Q1185" s="10" t="e">
        <f t="shared" si="555"/>
        <v>#REF!</v>
      </c>
      <c r="R1185" s="10" t="e">
        <f t="shared" si="556"/>
        <v>#REF!</v>
      </c>
      <c r="S1185" s="10" t="e">
        <f t="shared" si="557"/>
        <v>#REF!</v>
      </c>
      <c r="T1185" s="10" t="e">
        <f t="shared" si="558"/>
        <v>#REF!</v>
      </c>
      <c r="U1185" s="17" t="e">
        <f>IF(Audit!#REF!="","",VLOOKUP(Audit!#REF!,$W$26:$X$35,2,FALSE)) &amp; Audit!#REF! &amp; IF(Audit!#REF!="","",IF(Audit!#REF!&lt;=1.4,VLOOKUP(Audit!#REF!,$W$38:X1230,2,FALSE),VLOOKUP(Audit!#REF!,$W$51:$X$61,2,FALSE))) &amp; IF(Audit!#REF!="","",VLOOKUP(Audit!#REF!,$Y$26:$Z$35,2,FALSE) &amp; Audit!#REF! &amp; IF(Audit!#REF!="","",IF(Audit!#REF!&lt;=1.4,VLOOKUP(Audit!#REF!,$Y$38:$Z$48,2,FALSE),VLOOKUP(Audit!#REF!,$Y$51:$Z$61,2,FALSE))))</f>
        <v>#REF!</v>
      </c>
      <c r="V1185" s="21"/>
      <c r="AH1185" s="49" t="e">
        <f>Audit!#REF!</f>
        <v>#REF!</v>
      </c>
      <c r="AI1185" s="50" t="e">
        <f>VLOOKUP(Audit!#REF!,$V$3:$AE$12,2,FALSE)&amp; IF(Audit!#REF!=10,Audit!#REF!,"")</f>
        <v>#REF!</v>
      </c>
      <c r="AJ1185" s="50" t="e">
        <f>VLOOKUP(Audit!#REF!,$V$13:$AE$22,2,FALSE)&amp; IF(Audit!#REF!=10,Audit!#REF!,"")</f>
        <v>#REF!</v>
      </c>
      <c r="AK1185" s="47" t="e">
        <f t="shared" si="559"/>
        <v>#REF!</v>
      </c>
      <c r="AL1185" s="50" t="e">
        <f>VLOOKUP(Audit!#REF!,$V$3:$AE$12,3,FALSE)&amp; IF(Audit!#REF!=10,Audit!#REF!,"")</f>
        <v>#REF!</v>
      </c>
      <c r="AM1185" s="50" t="e">
        <f>VLOOKUP(Audit!#REF!,$V$13:$AE$22,3,FALSE)&amp; IF(Audit!#REF!=10,Audit!#REF!,"")</f>
        <v>#REF!</v>
      </c>
      <c r="AN1185" s="47" t="e">
        <f t="shared" si="560"/>
        <v>#REF!</v>
      </c>
      <c r="AO1185" s="50" t="e">
        <f>VLOOKUP(Audit!#REF!,$V$3:$AE$12,4,FALSE) &amp;  Audit!#REF! &amp; IF(Audit!#REF!=10,Audit!#REF!,"")</f>
        <v>#REF!</v>
      </c>
      <c r="AP1185" s="50" t="e">
        <f>VLOOKUP(Audit!#REF!,$V$13:$AE$22,4,FALSE)&amp; IF(Audit!#REF!=10,Audit!#REF!,"")</f>
        <v>#REF!</v>
      </c>
      <c r="AQ1185" s="47" t="e">
        <f t="shared" si="561"/>
        <v>#REF!</v>
      </c>
      <c r="AR1185" s="50" t="e">
        <f>VLOOKUP(Audit!#REF!,$V$3:$AE$12,5,FALSE)&amp; IF(Audit!#REF!=10,Audit!#REF!,"")</f>
        <v>#REF!</v>
      </c>
      <c r="AS1185" s="50" t="e">
        <f>VLOOKUP(Audit!#REF!,$V$13:$AE$22,5,FALSE)&amp; IF(Audit!#REF!=10,Audit!#REF!,"")</f>
        <v>#REF!</v>
      </c>
      <c r="AT1185" s="47" t="e">
        <f t="shared" si="562"/>
        <v>#REF!</v>
      </c>
      <c r="AU1185" s="50" t="e">
        <f>VLOOKUP(Audit!#REF!,$V$3:$AE$12,6,FALSE)&amp; IF(Audit!#REF!=10,Audit!#REF!,"")</f>
        <v>#REF!</v>
      </c>
      <c r="AV1185" s="50" t="e">
        <f>VLOOKUP(Audit!#REF!,$V$13:$AE$22,6,FALSE)&amp; IF(Audit!#REF!=10,Audit!#REF!,"")</f>
        <v>#REF!</v>
      </c>
      <c r="AW1185" s="47" t="e">
        <f t="shared" si="563"/>
        <v>#REF!</v>
      </c>
      <c r="AX1185" s="50" t="e">
        <f>VLOOKUP(Audit!#REF!,$V$3:$AE$12,7,FALSE)&amp; IF(Audit!#REF!=10,Audit!#REF!,"")</f>
        <v>#REF!</v>
      </c>
      <c r="AY1185" s="50" t="e">
        <f>VLOOKUP(Audit!#REF!,$V$13:$AE$22,7,FALSE) &amp; IF(Audit!#REF!=10,Audit!#REF!,"")</f>
        <v>#REF!</v>
      </c>
      <c r="AZ1185" s="47" t="e">
        <f t="shared" si="564"/>
        <v>#REF!</v>
      </c>
      <c r="BA1185" s="50" t="e">
        <f>VLOOKUP(Audit!#REF!,$V$3:$AE$12,8,FALSE)&amp; Audit!#REF! &amp; IF(Audit!#REF!=10,Audit!#REF!,"")</f>
        <v>#REF!</v>
      </c>
      <c r="BB1185" s="50" t="e">
        <f>VLOOKUP(Audit!#REF!,$V$13:$AE$22,8,FALSE) &amp; IF(Audit!#REF!=10,Audit!#REF!,"")</f>
        <v>#REF!</v>
      </c>
      <c r="BC1185" s="47" t="e">
        <f t="shared" si="565"/>
        <v>#REF!</v>
      </c>
      <c r="BD1185" s="50" t="e">
        <f>VLOOKUP(Audit!#REF!,$V$3:$AE$12,9,FALSE)&amp; IF(Audit!#REF!=10,Audit!#REF!,"")</f>
        <v>#REF!</v>
      </c>
      <c r="BE1185" s="50" t="e">
        <f>VLOOKUP(Audit!#REF!,$V$13:$AE$22,9,FALSE) &amp; IF(Audit!#REF!=10,Audit!#REF!,"") &amp; IF(Audit!#REF!&lt;&gt;1,U1185,"")</f>
        <v>#REF!</v>
      </c>
      <c r="BF1185" s="47" t="e">
        <f t="shared" si="566"/>
        <v>#REF!</v>
      </c>
      <c r="BG1185" s="50" t="e">
        <f>VLOOKUP(Audit!#REF!,$V$3:$AE$12,10,FALSE) &amp; Audit!#REF! &amp; IF(Audit!#REF!=10,Audit!#REF!,"")</f>
        <v>#REF!</v>
      </c>
      <c r="BH1185" s="50" t="e">
        <f>VLOOKUP(Audit!#REF!,$V$13:$AE$22,10,FALSE) &amp; IF(Audit!#REF!=10,Audit!#REF!,"") &amp; IF(Audit!#REF!&lt;&gt;1,U1185,"")</f>
        <v>#REF!</v>
      </c>
      <c r="BI1185" s="47" t="e">
        <f t="shared" si="567"/>
        <v>#REF!</v>
      </c>
      <c r="BJ1185" s="48" t="str">
        <f t="shared" si="568"/>
        <v/>
      </c>
      <c r="BK1185" s="48" t="str">
        <f t="shared" si="569"/>
        <v/>
      </c>
      <c r="BL1185" s="48" t="str">
        <f t="shared" si="570"/>
        <v/>
      </c>
      <c r="BM1185" s="48" t="str">
        <f t="shared" si="571"/>
        <v/>
      </c>
      <c r="BN1185" s="48" t="str">
        <f t="shared" si="572"/>
        <v/>
      </c>
      <c r="BO1185" s="48" t="str">
        <f t="shared" si="573"/>
        <v/>
      </c>
      <c r="BP1185" s="48" t="str">
        <f t="shared" si="574"/>
        <v/>
      </c>
      <c r="BQ1185" s="48" t="str">
        <f t="shared" si="575"/>
        <v/>
      </c>
      <c r="BR1185" s="48" t="str">
        <f t="shared" si="576"/>
        <v/>
      </c>
      <c r="BS1185" s="48" t="str">
        <f t="shared" si="577"/>
        <v/>
      </c>
      <c r="BT1185" s="48" t="str">
        <f t="shared" si="578"/>
        <v/>
      </c>
      <c r="BU1185" s="48" t="str">
        <f t="shared" si="579"/>
        <v/>
      </c>
    </row>
    <row r="1186" spans="1:73">
      <c r="A1186" s="10" t="e">
        <f>Audit!#REF!</f>
        <v>#REF!</v>
      </c>
      <c r="B1186" s="10" t="e">
        <f t="shared" si="550"/>
        <v>#REF!</v>
      </c>
      <c r="C1186" s="17" t="e">
        <f>VLOOKUP(Audit!#REF!,$V$3:$AE$12,2,FALSE) &amp; VLOOKUP(Audit!#REF!,$V$13:$AE$22,2,FALSE)&amp; IF(Audit!#REF!=10,Audit!#REF!&amp;Audit!#REF!,"")</f>
        <v>#REF!</v>
      </c>
      <c r="D1186" s="17" t="e">
        <f>VLOOKUP(Audit!#REF!,$V$3:$AE$12,3,FALSE) &amp; VLOOKUP(Audit!#REF!,$V$13:$AE$22,3,FALSE) &amp;IF(Audit!#REF!=10,Audit!#REF!&amp;Audit!#REF!,"")</f>
        <v>#REF!</v>
      </c>
      <c r="E1186" s="17" t="e">
        <f>VLOOKUP(Audit!#REF!,$V$3:$AE$12,4,FALSE)&amp; Audit!#REF! &amp; VLOOKUP(Audit!#REF!,$V$13:$AE$22,4,FALSE)&amp; IF(Audit!#REF!=10,Audit!#REF!&amp;Audit!#REF!,"")</f>
        <v>#REF!</v>
      </c>
      <c r="F1186" s="17" t="e">
        <f>VLOOKUP(Audit!#REF!,$V$3:$AE$12,5,FALSE) &amp; VLOOKUP(Audit!#REF!,$V$13:$AE$22,5,FALSE)&amp; IF(Audit!#REF!=10,Audit!#REF!&amp;Audit!#REF!,"")</f>
        <v>#REF!</v>
      </c>
      <c r="G1186" s="17" t="e">
        <f>VLOOKUP(Audit!#REF!,$V$3:$AE$12,6,FALSE) &amp; VLOOKUP(Audit!#REF!,$V$13:$AE$22,6,FALSE)&amp; IF(Audit!#REF!=10,Audit!#REF!&amp;Audit!#REF!,"")</f>
        <v>#REF!</v>
      </c>
      <c r="H1186" s="17" t="e">
        <f>VLOOKUP(Audit!#REF!,$V$3:$AE$12,7,FALSE) &amp; VLOOKUP(Audit!#REF!,$V$13:$AE$22,7,FALSE)&amp;IF(Audit!#REF!=10,Audit!#REF!&amp;Audit!#REF!,"")</f>
        <v>#REF!</v>
      </c>
      <c r="I1186" s="17" t="e">
        <f>VLOOKUP(Audit!#REF!,$V$3:$AE$12,8,FALSE) &amp; Audit!#REF! &amp; VLOOKUP(Audit!#REF!,$V$13:$AE$22,8,FALSE)&amp;IF(Audit!#REF!=10,Audit!#REF!&amp;Audit!#REF!,"")</f>
        <v>#REF!</v>
      </c>
      <c r="J1186" s="17" t="e">
        <f>VLOOKUP(Audit!#REF!,$V$3:$AE$12,9,FALSE) &amp; VLOOKUP(Audit!#REF!,$V$13:$AE$22,9,FALSE) &amp; IF(Audit!#REF!=10,Audit!#REF!&amp;Audit!#REF!,"") &amp; IF(Audit!#REF!&lt;&gt;1,U1186,"")</f>
        <v>#REF!</v>
      </c>
      <c r="K1186" s="17" t="e">
        <f>VLOOKUP(Audit!#REF!,$V$3:$AE$12,10,FALSE) &amp; Audit!#REF! &amp; VLOOKUP(Audit!#REF!,$V$13:$AE$22,10,FALSE) &amp; IF(Audit!#REF!=10,Audit!#REF!&amp;Audit!#REF!,"") &amp; IF(Audit!#REF!&lt;&gt;1,U1186,"")</f>
        <v>#REF!</v>
      </c>
      <c r="L1186" s="10" t="e">
        <f>Audit!#REF!</f>
        <v>#REF!</v>
      </c>
      <c r="M1186" s="10" t="e">
        <f t="shared" si="551"/>
        <v>#REF!</v>
      </c>
      <c r="N1186" s="10" t="e">
        <f t="shared" si="552"/>
        <v>#REF!</v>
      </c>
      <c r="O1186" s="10" t="e">
        <f t="shared" si="553"/>
        <v>#REF!</v>
      </c>
      <c r="P1186" s="10" t="e">
        <f t="shared" si="554"/>
        <v>#REF!</v>
      </c>
      <c r="Q1186" s="10" t="e">
        <f t="shared" si="555"/>
        <v>#REF!</v>
      </c>
      <c r="R1186" s="10" t="e">
        <f t="shared" si="556"/>
        <v>#REF!</v>
      </c>
      <c r="S1186" s="10" t="e">
        <f t="shared" si="557"/>
        <v>#REF!</v>
      </c>
      <c r="T1186" s="10" t="e">
        <f t="shared" si="558"/>
        <v>#REF!</v>
      </c>
      <c r="U1186" s="17" t="e">
        <f>IF(Audit!#REF!="","",VLOOKUP(Audit!#REF!,$W$26:$X$35,2,FALSE)) &amp; Audit!#REF! &amp; IF(Audit!#REF!="","",IF(Audit!#REF!&lt;=1.4,VLOOKUP(Audit!#REF!,$W$38:X1231,2,FALSE),VLOOKUP(Audit!#REF!,$W$51:$X$61,2,FALSE))) &amp; IF(Audit!#REF!="","",VLOOKUP(Audit!#REF!,$Y$26:$Z$35,2,FALSE) &amp; Audit!#REF! &amp; IF(Audit!#REF!="","",IF(Audit!#REF!&lt;=1.4,VLOOKUP(Audit!#REF!,$Y$38:$Z$48,2,FALSE),VLOOKUP(Audit!#REF!,$Y$51:$Z$61,2,FALSE))))</f>
        <v>#REF!</v>
      </c>
      <c r="V1186" s="21"/>
      <c r="AH1186" s="49" t="e">
        <f>Audit!#REF!</f>
        <v>#REF!</v>
      </c>
      <c r="AI1186" s="50" t="e">
        <f>VLOOKUP(Audit!#REF!,$V$3:$AE$12,2,FALSE)&amp; IF(Audit!#REF!=10,Audit!#REF!,"")</f>
        <v>#REF!</v>
      </c>
      <c r="AJ1186" s="50" t="e">
        <f>VLOOKUP(Audit!#REF!,$V$13:$AE$22,2,FALSE)&amp; IF(Audit!#REF!=10,Audit!#REF!,"")</f>
        <v>#REF!</v>
      </c>
      <c r="AK1186" s="47" t="e">
        <f t="shared" si="559"/>
        <v>#REF!</v>
      </c>
      <c r="AL1186" s="50" t="e">
        <f>VLOOKUP(Audit!#REF!,$V$3:$AE$12,3,FALSE)&amp; IF(Audit!#REF!=10,Audit!#REF!,"")</f>
        <v>#REF!</v>
      </c>
      <c r="AM1186" s="50" t="e">
        <f>VLOOKUP(Audit!#REF!,$V$13:$AE$22,3,FALSE)&amp; IF(Audit!#REF!=10,Audit!#REF!,"")</f>
        <v>#REF!</v>
      </c>
      <c r="AN1186" s="47" t="e">
        <f t="shared" si="560"/>
        <v>#REF!</v>
      </c>
      <c r="AO1186" s="50" t="e">
        <f>VLOOKUP(Audit!#REF!,$V$3:$AE$12,4,FALSE) &amp;  Audit!#REF! &amp; IF(Audit!#REF!=10,Audit!#REF!,"")</f>
        <v>#REF!</v>
      </c>
      <c r="AP1186" s="50" t="e">
        <f>VLOOKUP(Audit!#REF!,$V$13:$AE$22,4,FALSE)&amp; IF(Audit!#REF!=10,Audit!#REF!,"")</f>
        <v>#REF!</v>
      </c>
      <c r="AQ1186" s="47" t="e">
        <f t="shared" si="561"/>
        <v>#REF!</v>
      </c>
      <c r="AR1186" s="50" t="e">
        <f>VLOOKUP(Audit!#REF!,$V$3:$AE$12,5,FALSE)&amp; IF(Audit!#REF!=10,Audit!#REF!,"")</f>
        <v>#REF!</v>
      </c>
      <c r="AS1186" s="50" t="e">
        <f>VLOOKUP(Audit!#REF!,$V$13:$AE$22,5,FALSE)&amp; IF(Audit!#REF!=10,Audit!#REF!,"")</f>
        <v>#REF!</v>
      </c>
      <c r="AT1186" s="47" t="e">
        <f t="shared" si="562"/>
        <v>#REF!</v>
      </c>
      <c r="AU1186" s="50" t="e">
        <f>VLOOKUP(Audit!#REF!,$V$3:$AE$12,6,FALSE)&amp; IF(Audit!#REF!=10,Audit!#REF!,"")</f>
        <v>#REF!</v>
      </c>
      <c r="AV1186" s="50" t="e">
        <f>VLOOKUP(Audit!#REF!,$V$13:$AE$22,6,FALSE)&amp; IF(Audit!#REF!=10,Audit!#REF!,"")</f>
        <v>#REF!</v>
      </c>
      <c r="AW1186" s="47" t="e">
        <f t="shared" si="563"/>
        <v>#REF!</v>
      </c>
      <c r="AX1186" s="50" t="e">
        <f>VLOOKUP(Audit!#REF!,$V$3:$AE$12,7,FALSE)&amp; IF(Audit!#REF!=10,Audit!#REF!,"")</f>
        <v>#REF!</v>
      </c>
      <c r="AY1186" s="50" t="e">
        <f>VLOOKUP(Audit!#REF!,$V$13:$AE$22,7,FALSE) &amp; IF(Audit!#REF!=10,Audit!#REF!,"")</f>
        <v>#REF!</v>
      </c>
      <c r="AZ1186" s="47" t="e">
        <f t="shared" si="564"/>
        <v>#REF!</v>
      </c>
      <c r="BA1186" s="50" t="e">
        <f>VLOOKUP(Audit!#REF!,$V$3:$AE$12,8,FALSE)&amp; Audit!#REF! &amp; IF(Audit!#REF!=10,Audit!#REF!,"")</f>
        <v>#REF!</v>
      </c>
      <c r="BB1186" s="50" t="e">
        <f>VLOOKUP(Audit!#REF!,$V$13:$AE$22,8,FALSE) &amp; IF(Audit!#REF!=10,Audit!#REF!,"")</f>
        <v>#REF!</v>
      </c>
      <c r="BC1186" s="47" t="e">
        <f t="shared" si="565"/>
        <v>#REF!</v>
      </c>
      <c r="BD1186" s="50" t="e">
        <f>VLOOKUP(Audit!#REF!,$V$3:$AE$12,9,FALSE)&amp; IF(Audit!#REF!=10,Audit!#REF!,"")</f>
        <v>#REF!</v>
      </c>
      <c r="BE1186" s="50" t="e">
        <f>VLOOKUP(Audit!#REF!,$V$13:$AE$22,9,FALSE) &amp; IF(Audit!#REF!=10,Audit!#REF!,"") &amp; IF(Audit!#REF!&lt;&gt;1,U1186,"")</f>
        <v>#REF!</v>
      </c>
      <c r="BF1186" s="47" t="e">
        <f t="shared" si="566"/>
        <v>#REF!</v>
      </c>
      <c r="BG1186" s="50" t="e">
        <f>VLOOKUP(Audit!#REF!,$V$3:$AE$12,10,FALSE) &amp; Audit!#REF! &amp; IF(Audit!#REF!=10,Audit!#REF!,"")</f>
        <v>#REF!</v>
      </c>
      <c r="BH1186" s="50" t="e">
        <f>VLOOKUP(Audit!#REF!,$V$13:$AE$22,10,FALSE) &amp; IF(Audit!#REF!=10,Audit!#REF!,"") &amp; IF(Audit!#REF!&lt;&gt;1,U1186,"")</f>
        <v>#REF!</v>
      </c>
      <c r="BI1186" s="47" t="e">
        <f t="shared" si="567"/>
        <v>#REF!</v>
      </c>
      <c r="BJ1186" s="48" t="str">
        <f t="shared" si="568"/>
        <v/>
      </c>
      <c r="BK1186" s="48" t="str">
        <f t="shared" si="569"/>
        <v/>
      </c>
      <c r="BL1186" s="48" t="str">
        <f t="shared" si="570"/>
        <v/>
      </c>
      <c r="BM1186" s="48" t="str">
        <f t="shared" si="571"/>
        <v/>
      </c>
      <c r="BN1186" s="48" t="str">
        <f t="shared" si="572"/>
        <v/>
      </c>
      <c r="BO1186" s="48" t="str">
        <f t="shared" si="573"/>
        <v/>
      </c>
      <c r="BP1186" s="48" t="str">
        <f t="shared" si="574"/>
        <v/>
      </c>
      <c r="BQ1186" s="48" t="str">
        <f t="shared" si="575"/>
        <v/>
      </c>
      <c r="BR1186" s="48" t="str">
        <f t="shared" si="576"/>
        <v/>
      </c>
      <c r="BS1186" s="48" t="str">
        <f t="shared" si="577"/>
        <v/>
      </c>
      <c r="BT1186" s="48" t="str">
        <f t="shared" si="578"/>
        <v/>
      </c>
      <c r="BU1186" s="48" t="str">
        <f t="shared" si="579"/>
        <v/>
      </c>
    </row>
    <row r="1187" spans="1:73">
      <c r="A1187" s="10" t="e">
        <f>Audit!#REF!</f>
        <v>#REF!</v>
      </c>
      <c r="B1187" s="10" t="e">
        <f t="shared" si="550"/>
        <v>#REF!</v>
      </c>
      <c r="C1187" s="17" t="e">
        <f>VLOOKUP(Audit!#REF!,$V$3:$AE$12,2,FALSE) &amp; VLOOKUP(Audit!#REF!,$V$13:$AE$22,2,FALSE)&amp; IF(Audit!#REF!=10,Audit!#REF!&amp;Audit!#REF!,"")</f>
        <v>#REF!</v>
      </c>
      <c r="D1187" s="17" t="e">
        <f>VLOOKUP(Audit!#REF!,$V$3:$AE$12,3,FALSE) &amp; VLOOKUP(Audit!#REF!,$V$13:$AE$22,3,FALSE) &amp;IF(Audit!#REF!=10,Audit!#REF!&amp;Audit!#REF!,"")</f>
        <v>#REF!</v>
      </c>
      <c r="E1187" s="17" t="e">
        <f>VLOOKUP(Audit!#REF!,$V$3:$AE$12,4,FALSE)&amp; Audit!#REF! &amp; VLOOKUP(Audit!#REF!,$V$13:$AE$22,4,FALSE)&amp; IF(Audit!#REF!=10,Audit!#REF!&amp;Audit!#REF!,"")</f>
        <v>#REF!</v>
      </c>
      <c r="F1187" s="17" t="e">
        <f>VLOOKUP(Audit!#REF!,$V$3:$AE$12,5,FALSE) &amp; VLOOKUP(Audit!#REF!,$V$13:$AE$22,5,FALSE)&amp; IF(Audit!#REF!=10,Audit!#REF!&amp;Audit!#REF!,"")</f>
        <v>#REF!</v>
      </c>
      <c r="G1187" s="17" t="e">
        <f>VLOOKUP(Audit!#REF!,$V$3:$AE$12,6,FALSE) &amp; VLOOKUP(Audit!#REF!,$V$13:$AE$22,6,FALSE)&amp; IF(Audit!#REF!=10,Audit!#REF!&amp;Audit!#REF!,"")</f>
        <v>#REF!</v>
      </c>
      <c r="H1187" s="17" t="e">
        <f>VLOOKUP(Audit!#REF!,$V$3:$AE$12,7,FALSE) &amp; VLOOKUP(Audit!#REF!,$V$13:$AE$22,7,FALSE)&amp;IF(Audit!#REF!=10,Audit!#REF!&amp;Audit!#REF!,"")</f>
        <v>#REF!</v>
      </c>
      <c r="I1187" s="17" t="e">
        <f>VLOOKUP(Audit!#REF!,$V$3:$AE$12,8,FALSE) &amp; Audit!#REF! &amp; VLOOKUP(Audit!#REF!,$V$13:$AE$22,8,FALSE)&amp;IF(Audit!#REF!=10,Audit!#REF!&amp;Audit!#REF!,"")</f>
        <v>#REF!</v>
      </c>
      <c r="J1187" s="17" t="e">
        <f>VLOOKUP(Audit!#REF!,$V$3:$AE$12,9,FALSE) &amp; VLOOKUP(Audit!#REF!,$V$13:$AE$22,9,FALSE) &amp; IF(Audit!#REF!=10,Audit!#REF!&amp;Audit!#REF!,"") &amp; IF(Audit!#REF!&lt;&gt;1,U1187,"")</f>
        <v>#REF!</v>
      </c>
      <c r="K1187" s="17" t="e">
        <f>VLOOKUP(Audit!#REF!,$V$3:$AE$12,10,FALSE) &amp; Audit!#REF! &amp; VLOOKUP(Audit!#REF!,$V$13:$AE$22,10,FALSE) &amp; IF(Audit!#REF!=10,Audit!#REF!&amp;Audit!#REF!,"") &amp; IF(Audit!#REF!&lt;&gt;1,U1187,"")</f>
        <v>#REF!</v>
      </c>
      <c r="L1187" s="10" t="e">
        <f>Audit!#REF!</f>
        <v>#REF!</v>
      </c>
      <c r="M1187" s="10" t="e">
        <f t="shared" si="551"/>
        <v>#REF!</v>
      </c>
      <c r="N1187" s="10" t="e">
        <f t="shared" si="552"/>
        <v>#REF!</v>
      </c>
      <c r="O1187" s="10" t="e">
        <f t="shared" si="553"/>
        <v>#REF!</v>
      </c>
      <c r="P1187" s="10" t="e">
        <f t="shared" si="554"/>
        <v>#REF!</v>
      </c>
      <c r="Q1187" s="10" t="e">
        <f t="shared" si="555"/>
        <v>#REF!</v>
      </c>
      <c r="R1187" s="10" t="e">
        <f t="shared" si="556"/>
        <v>#REF!</v>
      </c>
      <c r="S1187" s="10" t="e">
        <f t="shared" si="557"/>
        <v>#REF!</v>
      </c>
      <c r="T1187" s="10" t="e">
        <f t="shared" si="558"/>
        <v>#REF!</v>
      </c>
      <c r="U1187" s="17" t="e">
        <f>IF(Audit!#REF!="","",VLOOKUP(Audit!#REF!,$W$26:$X$35,2,FALSE)) &amp; Audit!#REF! &amp; IF(Audit!#REF!="","",IF(Audit!#REF!&lt;=1.4,VLOOKUP(Audit!#REF!,$W$38:X1232,2,FALSE),VLOOKUP(Audit!#REF!,$W$51:$X$61,2,FALSE))) &amp; IF(Audit!#REF!="","",VLOOKUP(Audit!#REF!,$Y$26:$Z$35,2,FALSE) &amp; Audit!#REF! &amp; IF(Audit!#REF!="","",IF(Audit!#REF!&lt;=1.4,VLOOKUP(Audit!#REF!,$Y$38:$Z$48,2,FALSE),VLOOKUP(Audit!#REF!,$Y$51:$Z$61,2,FALSE))))</f>
        <v>#REF!</v>
      </c>
      <c r="V1187" s="21"/>
      <c r="AH1187" s="49" t="e">
        <f>Audit!#REF!</f>
        <v>#REF!</v>
      </c>
      <c r="AI1187" s="50" t="e">
        <f>VLOOKUP(Audit!#REF!,$V$3:$AE$12,2,FALSE)&amp; IF(Audit!#REF!=10,Audit!#REF!,"")</f>
        <v>#REF!</v>
      </c>
      <c r="AJ1187" s="50" t="e">
        <f>VLOOKUP(Audit!#REF!,$V$13:$AE$22,2,FALSE)&amp; IF(Audit!#REF!=10,Audit!#REF!,"")</f>
        <v>#REF!</v>
      </c>
      <c r="AK1187" s="47" t="e">
        <f t="shared" si="559"/>
        <v>#REF!</v>
      </c>
      <c r="AL1187" s="50" t="e">
        <f>VLOOKUP(Audit!#REF!,$V$3:$AE$12,3,FALSE)&amp; IF(Audit!#REF!=10,Audit!#REF!,"")</f>
        <v>#REF!</v>
      </c>
      <c r="AM1187" s="50" t="e">
        <f>VLOOKUP(Audit!#REF!,$V$13:$AE$22,3,FALSE)&amp; IF(Audit!#REF!=10,Audit!#REF!,"")</f>
        <v>#REF!</v>
      </c>
      <c r="AN1187" s="47" t="e">
        <f t="shared" si="560"/>
        <v>#REF!</v>
      </c>
      <c r="AO1187" s="50" t="e">
        <f>VLOOKUP(Audit!#REF!,$V$3:$AE$12,4,FALSE) &amp;  Audit!#REF! &amp; IF(Audit!#REF!=10,Audit!#REF!,"")</f>
        <v>#REF!</v>
      </c>
      <c r="AP1187" s="50" t="e">
        <f>VLOOKUP(Audit!#REF!,$V$13:$AE$22,4,FALSE)&amp; IF(Audit!#REF!=10,Audit!#REF!,"")</f>
        <v>#REF!</v>
      </c>
      <c r="AQ1187" s="47" t="e">
        <f t="shared" si="561"/>
        <v>#REF!</v>
      </c>
      <c r="AR1187" s="50" t="e">
        <f>VLOOKUP(Audit!#REF!,$V$3:$AE$12,5,FALSE)&amp; IF(Audit!#REF!=10,Audit!#REF!,"")</f>
        <v>#REF!</v>
      </c>
      <c r="AS1187" s="50" t="e">
        <f>VLOOKUP(Audit!#REF!,$V$13:$AE$22,5,FALSE)&amp; IF(Audit!#REF!=10,Audit!#REF!,"")</f>
        <v>#REF!</v>
      </c>
      <c r="AT1187" s="47" t="e">
        <f t="shared" si="562"/>
        <v>#REF!</v>
      </c>
      <c r="AU1187" s="50" t="e">
        <f>VLOOKUP(Audit!#REF!,$V$3:$AE$12,6,FALSE)&amp; IF(Audit!#REF!=10,Audit!#REF!,"")</f>
        <v>#REF!</v>
      </c>
      <c r="AV1187" s="50" t="e">
        <f>VLOOKUP(Audit!#REF!,$V$13:$AE$22,6,FALSE)&amp; IF(Audit!#REF!=10,Audit!#REF!,"")</f>
        <v>#REF!</v>
      </c>
      <c r="AW1187" s="47" t="e">
        <f t="shared" si="563"/>
        <v>#REF!</v>
      </c>
      <c r="AX1187" s="50" t="e">
        <f>VLOOKUP(Audit!#REF!,$V$3:$AE$12,7,FALSE)&amp; IF(Audit!#REF!=10,Audit!#REF!,"")</f>
        <v>#REF!</v>
      </c>
      <c r="AY1187" s="50" t="e">
        <f>VLOOKUP(Audit!#REF!,$V$13:$AE$22,7,FALSE) &amp; IF(Audit!#REF!=10,Audit!#REF!,"")</f>
        <v>#REF!</v>
      </c>
      <c r="AZ1187" s="47" t="e">
        <f t="shared" si="564"/>
        <v>#REF!</v>
      </c>
      <c r="BA1187" s="50" t="e">
        <f>VLOOKUP(Audit!#REF!,$V$3:$AE$12,8,FALSE)&amp; Audit!#REF! &amp; IF(Audit!#REF!=10,Audit!#REF!,"")</f>
        <v>#REF!</v>
      </c>
      <c r="BB1187" s="50" t="e">
        <f>VLOOKUP(Audit!#REF!,$V$13:$AE$22,8,FALSE) &amp; IF(Audit!#REF!=10,Audit!#REF!,"")</f>
        <v>#REF!</v>
      </c>
      <c r="BC1187" s="47" t="e">
        <f t="shared" si="565"/>
        <v>#REF!</v>
      </c>
      <c r="BD1187" s="50" t="e">
        <f>VLOOKUP(Audit!#REF!,$V$3:$AE$12,9,FALSE)&amp; IF(Audit!#REF!=10,Audit!#REF!,"")</f>
        <v>#REF!</v>
      </c>
      <c r="BE1187" s="50" t="e">
        <f>VLOOKUP(Audit!#REF!,$V$13:$AE$22,9,FALSE) &amp; IF(Audit!#REF!=10,Audit!#REF!,"") &amp; IF(Audit!#REF!&lt;&gt;1,U1187,"")</f>
        <v>#REF!</v>
      </c>
      <c r="BF1187" s="47" t="e">
        <f t="shared" si="566"/>
        <v>#REF!</v>
      </c>
      <c r="BG1187" s="50" t="e">
        <f>VLOOKUP(Audit!#REF!,$V$3:$AE$12,10,FALSE) &amp; Audit!#REF! &amp; IF(Audit!#REF!=10,Audit!#REF!,"")</f>
        <v>#REF!</v>
      </c>
      <c r="BH1187" s="50" t="e">
        <f>VLOOKUP(Audit!#REF!,$V$13:$AE$22,10,FALSE) &amp; IF(Audit!#REF!=10,Audit!#REF!,"") &amp; IF(Audit!#REF!&lt;&gt;1,U1187,"")</f>
        <v>#REF!</v>
      </c>
      <c r="BI1187" s="47" t="e">
        <f t="shared" si="567"/>
        <v>#REF!</v>
      </c>
      <c r="BJ1187" s="48" t="str">
        <f t="shared" si="568"/>
        <v/>
      </c>
      <c r="BK1187" s="48" t="str">
        <f t="shared" si="569"/>
        <v/>
      </c>
      <c r="BL1187" s="48" t="str">
        <f t="shared" si="570"/>
        <v/>
      </c>
      <c r="BM1187" s="48" t="str">
        <f t="shared" si="571"/>
        <v/>
      </c>
      <c r="BN1187" s="48" t="str">
        <f t="shared" si="572"/>
        <v/>
      </c>
      <c r="BO1187" s="48" t="str">
        <f t="shared" si="573"/>
        <v/>
      </c>
      <c r="BP1187" s="48" t="str">
        <f t="shared" si="574"/>
        <v/>
      </c>
      <c r="BQ1187" s="48" t="str">
        <f t="shared" si="575"/>
        <v/>
      </c>
      <c r="BR1187" s="48" t="str">
        <f t="shared" si="576"/>
        <v/>
      </c>
      <c r="BS1187" s="48" t="str">
        <f t="shared" si="577"/>
        <v/>
      </c>
      <c r="BT1187" s="48" t="str">
        <f t="shared" si="578"/>
        <v/>
      </c>
      <c r="BU1187" s="48" t="str">
        <f t="shared" si="579"/>
        <v/>
      </c>
    </row>
    <row r="1188" spans="1:73">
      <c r="A1188" s="10" t="e">
        <f>Audit!#REF!</f>
        <v>#REF!</v>
      </c>
      <c r="B1188" s="10" t="e">
        <f t="shared" si="550"/>
        <v>#REF!</v>
      </c>
      <c r="C1188" s="17" t="e">
        <f>VLOOKUP(Audit!#REF!,$V$3:$AE$12,2,FALSE) &amp; VLOOKUP(Audit!#REF!,$V$13:$AE$22,2,FALSE)&amp; IF(Audit!#REF!=10,Audit!#REF!&amp;Audit!#REF!,"")</f>
        <v>#REF!</v>
      </c>
      <c r="D1188" s="17" t="e">
        <f>VLOOKUP(Audit!#REF!,$V$3:$AE$12,3,FALSE) &amp; VLOOKUP(Audit!#REF!,$V$13:$AE$22,3,FALSE) &amp;IF(Audit!#REF!=10,Audit!#REF!&amp;Audit!#REF!,"")</f>
        <v>#REF!</v>
      </c>
      <c r="E1188" s="17" t="e">
        <f>VLOOKUP(Audit!#REF!,$V$3:$AE$12,4,FALSE)&amp; Audit!#REF! &amp; VLOOKUP(Audit!#REF!,$V$13:$AE$22,4,FALSE)&amp; IF(Audit!#REF!=10,Audit!#REF!&amp;Audit!#REF!,"")</f>
        <v>#REF!</v>
      </c>
      <c r="F1188" s="17" t="e">
        <f>VLOOKUP(Audit!#REF!,$V$3:$AE$12,5,FALSE) &amp; VLOOKUP(Audit!#REF!,$V$13:$AE$22,5,FALSE)&amp; IF(Audit!#REF!=10,Audit!#REF!&amp;Audit!#REF!,"")</f>
        <v>#REF!</v>
      </c>
      <c r="G1188" s="17" t="e">
        <f>VLOOKUP(Audit!#REF!,$V$3:$AE$12,6,FALSE) &amp; VLOOKUP(Audit!#REF!,$V$13:$AE$22,6,FALSE)&amp; IF(Audit!#REF!=10,Audit!#REF!&amp;Audit!#REF!,"")</f>
        <v>#REF!</v>
      </c>
      <c r="H1188" s="17" t="e">
        <f>VLOOKUP(Audit!#REF!,$V$3:$AE$12,7,FALSE) &amp; VLOOKUP(Audit!#REF!,$V$13:$AE$22,7,FALSE)&amp;IF(Audit!#REF!=10,Audit!#REF!&amp;Audit!#REF!,"")</f>
        <v>#REF!</v>
      </c>
      <c r="I1188" s="17" t="e">
        <f>VLOOKUP(Audit!#REF!,$V$3:$AE$12,8,FALSE) &amp; Audit!#REF! &amp; VLOOKUP(Audit!#REF!,$V$13:$AE$22,8,FALSE)&amp;IF(Audit!#REF!=10,Audit!#REF!&amp;Audit!#REF!,"")</f>
        <v>#REF!</v>
      </c>
      <c r="J1188" s="17" t="e">
        <f>VLOOKUP(Audit!#REF!,$V$3:$AE$12,9,FALSE) &amp; VLOOKUP(Audit!#REF!,$V$13:$AE$22,9,FALSE) &amp; IF(Audit!#REF!=10,Audit!#REF!&amp;Audit!#REF!,"") &amp; IF(Audit!#REF!&lt;&gt;1,U1188,"")</f>
        <v>#REF!</v>
      </c>
      <c r="K1188" s="17" t="e">
        <f>VLOOKUP(Audit!#REF!,$V$3:$AE$12,10,FALSE) &amp; Audit!#REF! &amp; VLOOKUP(Audit!#REF!,$V$13:$AE$22,10,FALSE) &amp; IF(Audit!#REF!=10,Audit!#REF!&amp;Audit!#REF!,"") &amp; IF(Audit!#REF!&lt;&gt;1,U1188,"")</f>
        <v>#REF!</v>
      </c>
      <c r="L1188" s="10" t="e">
        <f>Audit!#REF!</f>
        <v>#REF!</v>
      </c>
      <c r="M1188" s="10" t="e">
        <f t="shared" si="551"/>
        <v>#REF!</v>
      </c>
      <c r="N1188" s="10" t="e">
        <f t="shared" si="552"/>
        <v>#REF!</v>
      </c>
      <c r="O1188" s="10" t="e">
        <f t="shared" si="553"/>
        <v>#REF!</v>
      </c>
      <c r="P1188" s="10" t="e">
        <f t="shared" si="554"/>
        <v>#REF!</v>
      </c>
      <c r="Q1188" s="10" t="e">
        <f t="shared" si="555"/>
        <v>#REF!</v>
      </c>
      <c r="R1188" s="10" t="e">
        <f t="shared" si="556"/>
        <v>#REF!</v>
      </c>
      <c r="S1188" s="10" t="e">
        <f t="shared" si="557"/>
        <v>#REF!</v>
      </c>
      <c r="T1188" s="10" t="e">
        <f t="shared" si="558"/>
        <v>#REF!</v>
      </c>
      <c r="U1188" s="17" t="e">
        <f>IF(Audit!#REF!="","",VLOOKUP(Audit!#REF!,$W$26:$X$35,2,FALSE)) &amp; Audit!#REF! &amp; IF(Audit!#REF!="","",IF(Audit!#REF!&lt;=1.4,VLOOKUP(Audit!#REF!,$W$38:X1233,2,FALSE),VLOOKUP(Audit!#REF!,$W$51:$X$61,2,FALSE))) &amp; IF(Audit!#REF!="","",VLOOKUP(Audit!#REF!,$Y$26:$Z$35,2,FALSE) &amp; Audit!#REF! &amp; IF(Audit!#REF!="","",IF(Audit!#REF!&lt;=1.4,VLOOKUP(Audit!#REF!,$Y$38:$Z$48,2,FALSE),VLOOKUP(Audit!#REF!,$Y$51:$Z$61,2,FALSE))))</f>
        <v>#REF!</v>
      </c>
      <c r="V1188" s="21"/>
      <c r="AH1188" s="49" t="e">
        <f>Audit!#REF!</f>
        <v>#REF!</v>
      </c>
      <c r="AI1188" s="50" t="e">
        <f>VLOOKUP(Audit!#REF!,$V$3:$AE$12,2,FALSE)&amp; IF(Audit!#REF!=10,Audit!#REF!,"")</f>
        <v>#REF!</v>
      </c>
      <c r="AJ1188" s="50" t="e">
        <f>VLOOKUP(Audit!#REF!,$V$13:$AE$22,2,FALSE)&amp; IF(Audit!#REF!=10,Audit!#REF!,"")</f>
        <v>#REF!</v>
      </c>
      <c r="AK1188" s="47" t="e">
        <f t="shared" si="559"/>
        <v>#REF!</v>
      </c>
      <c r="AL1188" s="50" t="e">
        <f>VLOOKUP(Audit!#REF!,$V$3:$AE$12,3,FALSE)&amp; IF(Audit!#REF!=10,Audit!#REF!,"")</f>
        <v>#REF!</v>
      </c>
      <c r="AM1188" s="50" t="e">
        <f>VLOOKUP(Audit!#REF!,$V$13:$AE$22,3,FALSE)&amp; IF(Audit!#REF!=10,Audit!#REF!,"")</f>
        <v>#REF!</v>
      </c>
      <c r="AN1188" s="47" t="e">
        <f t="shared" si="560"/>
        <v>#REF!</v>
      </c>
      <c r="AO1188" s="50" t="e">
        <f>VLOOKUP(Audit!#REF!,$V$3:$AE$12,4,FALSE) &amp;  Audit!#REF! &amp; IF(Audit!#REF!=10,Audit!#REF!,"")</f>
        <v>#REF!</v>
      </c>
      <c r="AP1188" s="50" t="e">
        <f>VLOOKUP(Audit!#REF!,$V$13:$AE$22,4,FALSE)&amp; IF(Audit!#REF!=10,Audit!#REF!,"")</f>
        <v>#REF!</v>
      </c>
      <c r="AQ1188" s="47" t="e">
        <f t="shared" si="561"/>
        <v>#REF!</v>
      </c>
      <c r="AR1188" s="50" t="e">
        <f>VLOOKUP(Audit!#REF!,$V$3:$AE$12,5,FALSE)&amp; IF(Audit!#REF!=10,Audit!#REF!,"")</f>
        <v>#REF!</v>
      </c>
      <c r="AS1188" s="50" t="e">
        <f>VLOOKUP(Audit!#REF!,$V$13:$AE$22,5,FALSE)&amp; IF(Audit!#REF!=10,Audit!#REF!,"")</f>
        <v>#REF!</v>
      </c>
      <c r="AT1188" s="47" t="e">
        <f t="shared" si="562"/>
        <v>#REF!</v>
      </c>
      <c r="AU1188" s="50" t="e">
        <f>VLOOKUP(Audit!#REF!,$V$3:$AE$12,6,FALSE)&amp; IF(Audit!#REF!=10,Audit!#REF!,"")</f>
        <v>#REF!</v>
      </c>
      <c r="AV1188" s="50" t="e">
        <f>VLOOKUP(Audit!#REF!,$V$13:$AE$22,6,FALSE)&amp; IF(Audit!#REF!=10,Audit!#REF!,"")</f>
        <v>#REF!</v>
      </c>
      <c r="AW1188" s="47" t="e">
        <f t="shared" si="563"/>
        <v>#REF!</v>
      </c>
      <c r="AX1188" s="50" t="e">
        <f>VLOOKUP(Audit!#REF!,$V$3:$AE$12,7,FALSE)&amp; IF(Audit!#REF!=10,Audit!#REF!,"")</f>
        <v>#REF!</v>
      </c>
      <c r="AY1188" s="50" t="e">
        <f>VLOOKUP(Audit!#REF!,$V$13:$AE$22,7,FALSE) &amp; IF(Audit!#REF!=10,Audit!#REF!,"")</f>
        <v>#REF!</v>
      </c>
      <c r="AZ1188" s="47" t="e">
        <f t="shared" si="564"/>
        <v>#REF!</v>
      </c>
      <c r="BA1188" s="50" t="e">
        <f>VLOOKUP(Audit!#REF!,$V$3:$AE$12,8,FALSE)&amp; Audit!#REF! &amp; IF(Audit!#REF!=10,Audit!#REF!,"")</f>
        <v>#REF!</v>
      </c>
      <c r="BB1188" s="50" t="e">
        <f>VLOOKUP(Audit!#REF!,$V$13:$AE$22,8,FALSE) &amp; IF(Audit!#REF!=10,Audit!#REF!,"")</f>
        <v>#REF!</v>
      </c>
      <c r="BC1188" s="47" t="e">
        <f t="shared" si="565"/>
        <v>#REF!</v>
      </c>
      <c r="BD1188" s="50" t="e">
        <f>VLOOKUP(Audit!#REF!,$V$3:$AE$12,9,FALSE)&amp; IF(Audit!#REF!=10,Audit!#REF!,"")</f>
        <v>#REF!</v>
      </c>
      <c r="BE1188" s="50" t="e">
        <f>VLOOKUP(Audit!#REF!,$V$13:$AE$22,9,FALSE) &amp; IF(Audit!#REF!=10,Audit!#REF!,"") &amp; IF(Audit!#REF!&lt;&gt;1,U1188,"")</f>
        <v>#REF!</v>
      </c>
      <c r="BF1188" s="47" t="e">
        <f t="shared" si="566"/>
        <v>#REF!</v>
      </c>
      <c r="BG1188" s="50" t="e">
        <f>VLOOKUP(Audit!#REF!,$V$3:$AE$12,10,FALSE) &amp; Audit!#REF! &amp; IF(Audit!#REF!=10,Audit!#REF!,"")</f>
        <v>#REF!</v>
      </c>
      <c r="BH1188" s="50" t="e">
        <f>VLOOKUP(Audit!#REF!,$V$13:$AE$22,10,FALSE) &amp; IF(Audit!#REF!=10,Audit!#REF!,"") &amp; IF(Audit!#REF!&lt;&gt;1,U1188,"")</f>
        <v>#REF!</v>
      </c>
      <c r="BI1188" s="47" t="e">
        <f t="shared" si="567"/>
        <v>#REF!</v>
      </c>
      <c r="BJ1188" s="48" t="str">
        <f t="shared" si="568"/>
        <v/>
      </c>
      <c r="BK1188" s="48" t="str">
        <f t="shared" si="569"/>
        <v/>
      </c>
      <c r="BL1188" s="48" t="str">
        <f t="shared" si="570"/>
        <v/>
      </c>
      <c r="BM1188" s="48" t="str">
        <f t="shared" si="571"/>
        <v/>
      </c>
      <c r="BN1188" s="48" t="str">
        <f t="shared" si="572"/>
        <v/>
      </c>
      <c r="BO1188" s="48" t="str">
        <f t="shared" si="573"/>
        <v/>
      </c>
      <c r="BP1188" s="48" t="str">
        <f t="shared" si="574"/>
        <v/>
      </c>
      <c r="BQ1188" s="48" t="str">
        <f t="shared" si="575"/>
        <v/>
      </c>
      <c r="BR1188" s="48" t="str">
        <f t="shared" si="576"/>
        <v/>
      </c>
      <c r="BS1188" s="48" t="str">
        <f t="shared" si="577"/>
        <v/>
      </c>
      <c r="BT1188" s="48" t="str">
        <f t="shared" si="578"/>
        <v/>
      </c>
      <c r="BU1188" s="48" t="str">
        <f t="shared" si="579"/>
        <v/>
      </c>
    </row>
    <row r="1189" spans="1:73">
      <c r="A1189" s="10" t="e">
        <f>Audit!#REF!</f>
        <v>#REF!</v>
      </c>
      <c r="B1189" s="10" t="e">
        <f t="shared" si="550"/>
        <v>#REF!</v>
      </c>
      <c r="C1189" s="17" t="e">
        <f>VLOOKUP(Audit!#REF!,$V$3:$AE$12,2,FALSE) &amp; VLOOKUP(Audit!#REF!,$V$13:$AE$22,2,FALSE)&amp; IF(Audit!#REF!=10,Audit!#REF!&amp;Audit!#REF!,"")</f>
        <v>#REF!</v>
      </c>
      <c r="D1189" s="17" t="e">
        <f>VLOOKUP(Audit!#REF!,$V$3:$AE$12,3,FALSE) &amp; VLOOKUP(Audit!#REF!,$V$13:$AE$22,3,FALSE) &amp;IF(Audit!#REF!=10,Audit!#REF!&amp;Audit!#REF!,"")</f>
        <v>#REF!</v>
      </c>
      <c r="E1189" s="17" t="e">
        <f>VLOOKUP(Audit!#REF!,$V$3:$AE$12,4,FALSE)&amp; Audit!#REF! &amp; VLOOKUP(Audit!#REF!,$V$13:$AE$22,4,FALSE)&amp; IF(Audit!#REF!=10,Audit!#REF!&amp;Audit!#REF!,"")</f>
        <v>#REF!</v>
      </c>
      <c r="F1189" s="17" t="e">
        <f>VLOOKUP(Audit!#REF!,$V$3:$AE$12,5,FALSE) &amp; VLOOKUP(Audit!#REF!,$V$13:$AE$22,5,FALSE)&amp; IF(Audit!#REF!=10,Audit!#REF!&amp;Audit!#REF!,"")</f>
        <v>#REF!</v>
      </c>
      <c r="G1189" s="17" t="e">
        <f>VLOOKUP(Audit!#REF!,$V$3:$AE$12,6,FALSE) &amp; VLOOKUP(Audit!#REF!,$V$13:$AE$22,6,FALSE)&amp; IF(Audit!#REF!=10,Audit!#REF!&amp;Audit!#REF!,"")</f>
        <v>#REF!</v>
      </c>
      <c r="H1189" s="17" t="e">
        <f>VLOOKUP(Audit!#REF!,$V$3:$AE$12,7,FALSE) &amp; VLOOKUP(Audit!#REF!,$V$13:$AE$22,7,FALSE)&amp;IF(Audit!#REF!=10,Audit!#REF!&amp;Audit!#REF!,"")</f>
        <v>#REF!</v>
      </c>
      <c r="I1189" s="17" t="e">
        <f>VLOOKUP(Audit!#REF!,$V$3:$AE$12,8,FALSE) &amp; Audit!#REF! &amp; VLOOKUP(Audit!#REF!,$V$13:$AE$22,8,FALSE)&amp;IF(Audit!#REF!=10,Audit!#REF!&amp;Audit!#REF!,"")</f>
        <v>#REF!</v>
      </c>
      <c r="J1189" s="17" t="e">
        <f>VLOOKUP(Audit!#REF!,$V$3:$AE$12,9,FALSE) &amp; VLOOKUP(Audit!#REF!,$V$13:$AE$22,9,FALSE) &amp; IF(Audit!#REF!=10,Audit!#REF!&amp;Audit!#REF!,"") &amp; IF(Audit!#REF!&lt;&gt;1,U1189,"")</f>
        <v>#REF!</v>
      </c>
      <c r="K1189" s="17" t="e">
        <f>VLOOKUP(Audit!#REF!,$V$3:$AE$12,10,FALSE) &amp; Audit!#REF! &amp; VLOOKUP(Audit!#REF!,$V$13:$AE$22,10,FALSE) &amp; IF(Audit!#REF!=10,Audit!#REF!&amp;Audit!#REF!,"") &amp; IF(Audit!#REF!&lt;&gt;1,U1189,"")</f>
        <v>#REF!</v>
      </c>
      <c r="L1189" s="10" t="e">
        <f>Audit!#REF!</f>
        <v>#REF!</v>
      </c>
      <c r="M1189" s="10" t="e">
        <f t="shared" si="551"/>
        <v>#REF!</v>
      </c>
      <c r="N1189" s="10" t="e">
        <f t="shared" si="552"/>
        <v>#REF!</v>
      </c>
      <c r="O1189" s="10" t="e">
        <f t="shared" si="553"/>
        <v>#REF!</v>
      </c>
      <c r="P1189" s="10" t="e">
        <f t="shared" si="554"/>
        <v>#REF!</v>
      </c>
      <c r="Q1189" s="10" t="e">
        <f t="shared" si="555"/>
        <v>#REF!</v>
      </c>
      <c r="R1189" s="10" t="e">
        <f t="shared" si="556"/>
        <v>#REF!</v>
      </c>
      <c r="S1189" s="10" t="e">
        <f t="shared" si="557"/>
        <v>#REF!</v>
      </c>
      <c r="T1189" s="10" t="e">
        <f t="shared" si="558"/>
        <v>#REF!</v>
      </c>
      <c r="U1189" s="17" t="e">
        <f>IF(Audit!#REF!="","",VLOOKUP(Audit!#REF!,$W$26:$X$35,2,FALSE)) &amp; Audit!#REF! &amp; IF(Audit!#REF!="","",IF(Audit!#REF!&lt;=1.4,VLOOKUP(Audit!#REF!,$W$38:X1234,2,FALSE),VLOOKUP(Audit!#REF!,$W$51:$X$61,2,FALSE))) &amp; IF(Audit!#REF!="","",VLOOKUP(Audit!#REF!,$Y$26:$Z$35,2,FALSE) &amp; Audit!#REF! &amp; IF(Audit!#REF!="","",IF(Audit!#REF!&lt;=1.4,VLOOKUP(Audit!#REF!,$Y$38:$Z$48,2,FALSE),VLOOKUP(Audit!#REF!,$Y$51:$Z$61,2,FALSE))))</f>
        <v>#REF!</v>
      </c>
      <c r="V1189" s="21"/>
      <c r="AH1189" s="49" t="e">
        <f>Audit!#REF!</f>
        <v>#REF!</v>
      </c>
      <c r="AI1189" s="50" t="e">
        <f>VLOOKUP(Audit!#REF!,$V$3:$AE$12,2,FALSE)&amp; IF(Audit!#REF!=10,Audit!#REF!,"")</f>
        <v>#REF!</v>
      </c>
      <c r="AJ1189" s="50" t="e">
        <f>VLOOKUP(Audit!#REF!,$V$13:$AE$22,2,FALSE)&amp; IF(Audit!#REF!=10,Audit!#REF!,"")</f>
        <v>#REF!</v>
      </c>
      <c r="AK1189" s="47" t="e">
        <f t="shared" si="559"/>
        <v>#REF!</v>
      </c>
      <c r="AL1189" s="50" t="e">
        <f>VLOOKUP(Audit!#REF!,$V$3:$AE$12,3,FALSE)&amp; IF(Audit!#REF!=10,Audit!#REF!,"")</f>
        <v>#REF!</v>
      </c>
      <c r="AM1189" s="50" t="e">
        <f>VLOOKUP(Audit!#REF!,$V$13:$AE$22,3,FALSE)&amp; IF(Audit!#REF!=10,Audit!#REF!,"")</f>
        <v>#REF!</v>
      </c>
      <c r="AN1189" s="47" t="e">
        <f t="shared" si="560"/>
        <v>#REF!</v>
      </c>
      <c r="AO1189" s="50" t="e">
        <f>VLOOKUP(Audit!#REF!,$V$3:$AE$12,4,FALSE) &amp;  Audit!#REF! &amp; IF(Audit!#REF!=10,Audit!#REF!,"")</f>
        <v>#REF!</v>
      </c>
      <c r="AP1189" s="50" t="e">
        <f>VLOOKUP(Audit!#REF!,$V$13:$AE$22,4,FALSE)&amp; IF(Audit!#REF!=10,Audit!#REF!,"")</f>
        <v>#REF!</v>
      </c>
      <c r="AQ1189" s="47" t="e">
        <f t="shared" si="561"/>
        <v>#REF!</v>
      </c>
      <c r="AR1189" s="50" t="e">
        <f>VLOOKUP(Audit!#REF!,$V$3:$AE$12,5,FALSE)&amp; IF(Audit!#REF!=10,Audit!#REF!,"")</f>
        <v>#REF!</v>
      </c>
      <c r="AS1189" s="50" t="e">
        <f>VLOOKUP(Audit!#REF!,$V$13:$AE$22,5,FALSE)&amp; IF(Audit!#REF!=10,Audit!#REF!,"")</f>
        <v>#REF!</v>
      </c>
      <c r="AT1189" s="47" t="e">
        <f t="shared" si="562"/>
        <v>#REF!</v>
      </c>
      <c r="AU1189" s="50" t="e">
        <f>VLOOKUP(Audit!#REF!,$V$3:$AE$12,6,FALSE)&amp; IF(Audit!#REF!=10,Audit!#REF!,"")</f>
        <v>#REF!</v>
      </c>
      <c r="AV1189" s="50" t="e">
        <f>VLOOKUP(Audit!#REF!,$V$13:$AE$22,6,FALSE)&amp; IF(Audit!#REF!=10,Audit!#REF!,"")</f>
        <v>#REF!</v>
      </c>
      <c r="AW1189" s="47" t="e">
        <f t="shared" si="563"/>
        <v>#REF!</v>
      </c>
      <c r="AX1189" s="50" t="e">
        <f>VLOOKUP(Audit!#REF!,$V$3:$AE$12,7,FALSE)&amp; IF(Audit!#REF!=10,Audit!#REF!,"")</f>
        <v>#REF!</v>
      </c>
      <c r="AY1189" s="50" t="e">
        <f>VLOOKUP(Audit!#REF!,$V$13:$AE$22,7,FALSE) &amp; IF(Audit!#REF!=10,Audit!#REF!,"")</f>
        <v>#REF!</v>
      </c>
      <c r="AZ1189" s="47" t="e">
        <f t="shared" si="564"/>
        <v>#REF!</v>
      </c>
      <c r="BA1189" s="50" t="e">
        <f>VLOOKUP(Audit!#REF!,$V$3:$AE$12,8,FALSE)&amp; Audit!#REF! &amp; IF(Audit!#REF!=10,Audit!#REF!,"")</f>
        <v>#REF!</v>
      </c>
      <c r="BB1189" s="50" t="e">
        <f>VLOOKUP(Audit!#REF!,$V$13:$AE$22,8,FALSE) &amp; IF(Audit!#REF!=10,Audit!#REF!,"")</f>
        <v>#REF!</v>
      </c>
      <c r="BC1189" s="47" t="e">
        <f t="shared" si="565"/>
        <v>#REF!</v>
      </c>
      <c r="BD1189" s="50" t="e">
        <f>VLOOKUP(Audit!#REF!,$V$3:$AE$12,9,FALSE)&amp; IF(Audit!#REF!=10,Audit!#REF!,"")</f>
        <v>#REF!</v>
      </c>
      <c r="BE1189" s="50" t="e">
        <f>VLOOKUP(Audit!#REF!,$V$13:$AE$22,9,FALSE) &amp; IF(Audit!#REF!=10,Audit!#REF!,"") &amp; IF(Audit!#REF!&lt;&gt;1,U1189,"")</f>
        <v>#REF!</v>
      </c>
      <c r="BF1189" s="47" t="e">
        <f t="shared" si="566"/>
        <v>#REF!</v>
      </c>
      <c r="BG1189" s="50" t="e">
        <f>VLOOKUP(Audit!#REF!,$V$3:$AE$12,10,FALSE) &amp; Audit!#REF! &amp; IF(Audit!#REF!=10,Audit!#REF!,"")</f>
        <v>#REF!</v>
      </c>
      <c r="BH1189" s="50" t="e">
        <f>VLOOKUP(Audit!#REF!,$V$13:$AE$22,10,FALSE) &amp; IF(Audit!#REF!=10,Audit!#REF!,"") &amp; IF(Audit!#REF!&lt;&gt;1,U1189,"")</f>
        <v>#REF!</v>
      </c>
      <c r="BI1189" s="47" t="e">
        <f t="shared" si="567"/>
        <v>#REF!</v>
      </c>
      <c r="BJ1189" s="48" t="str">
        <f t="shared" si="568"/>
        <v/>
      </c>
      <c r="BK1189" s="48" t="str">
        <f t="shared" si="569"/>
        <v/>
      </c>
      <c r="BL1189" s="48" t="str">
        <f t="shared" si="570"/>
        <v/>
      </c>
      <c r="BM1189" s="48" t="str">
        <f t="shared" si="571"/>
        <v/>
      </c>
      <c r="BN1189" s="48" t="str">
        <f t="shared" si="572"/>
        <v/>
      </c>
      <c r="BO1189" s="48" t="str">
        <f t="shared" si="573"/>
        <v/>
      </c>
      <c r="BP1189" s="48" t="str">
        <f t="shared" si="574"/>
        <v/>
      </c>
      <c r="BQ1189" s="48" t="str">
        <f t="shared" si="575"/>
        <v/>
      </c>
      <c r="BR1189" s="48" t="str">
        <f t="shared" si="576"/>
        <v/>
      </c>
      <c r="BS1189" s="48" t="str">
        <f t="shared" si="577"/>
        <v/>
      </c>
      <c r="BT1189" s="48" t="str">
        <f t="shared" si="578"/>
        <v/>
      </c>
      <c r="BU1189" s="48" t="str">
        <f t="shared" si="579"/>
        <v/>
      </c>
    </row>
    <row r="1190" spans="1:73">
      <c r="A1190" s="10" t="e">
        <f>Audit!#REF!</f>
        <v>#REF!</v>
      </c>
      <c r="B1190" s="10" t="e">
        <f t="shared" si="550"/>
        <v>#REF!</v>
      </c>
      <c r="C1190" s="17" t="e">
        <f>VLOOKUP(Audit!#REF!,$V$3:$AE$12,2,FALSE) &amp; VLOOKUP(Audit!#REF!,$V$13:$AE$22,2,FALSE)&amp; IF(Audit!#REF!=10,Audit!#REF!&amp;Audit!#REF!,"")</f>
        <v>#REF!</v>
      </c>
      <c r="D1190" s="17" t="e">
        <f>VLOOKUP(Audit!#REF!,$V$3:$AE$12,3,FALSE) &amp; VLOOKUP(Audit!#REF!,$V$13:$AE$22,3,FALSE) &amp;IF(Audit!#REF!=10,Audit!#REF!&amp;Audit!#REF!,"")</f>
        <v>#REF!</v>
      </c>
      <c r="E1190" s="17" t="e">
        <f>VLOOKUP(Audit!#REF!,$V$3:$AE$12,4,FALSE)&amp; Audit!#REF! &amp; VLOOKUP(Audit!#REF!,$V$13:$AE$22,4,FALSE)&amp; IF(Audit!#REF!=10,Audit!#REF!&amp;Audit!#REF!,"")</f>
        <v>#REF!</v>
      </c>
      <c r="F1190" s="17" t="e">
        <f>VLOOKUP(Audit!#REF!,$V$3:$AE$12,5,FALSE) &amp; VLOOKUP(Audit!#REF!,$V$13:$AE$22,5,FALSE)&amp; IF(Audit!#REF!=10,Audit!#REF!&amp;Audit!#REF!,"")</f>
        <v>#REF!</v>
      </c>
      <c r="G1190" s="17" t="e">
        <f>VLOOKUP(Audit!#REF!,$V$3:$AE$12,6,FALSE) &amp; VLOOKUP(Audit!#REF!,$V$13:$AE$22,6,FALSE)&amp; IF(Audit!#REF!=10,Audit!#REF!&amp;Audit!#REF!,"")</f>
        <v>#REF!</v>
      </c>
      <c r="H1190" s="17" t="e">
        <f>VLOOKUP(Audit!#REF!,$V$3:$AE$12,7,FALSE) &amp; VLOOKUP(Audit!#REF!,$V$13:$AE$22,7,FALSE)&amp;IF(Audit!#REF!=10,Audit!#REF!&amp;Audit!#REF!,"")</f>
        <v>#REF!</v>
      </c>
      <c r="I1190" s="17" t="e">
        <f>VLOOKUP(Audit!#REF!,$V$3:$AE$12,8,FALSE) &amp; Audit!#REF! &amp; VLOOKUP(Audit!#REF!,$V$13:$AE$22,8,FALSE)&amp;IF(Audit!#REF!=10,Audit!#REF!&amp;Audit!#REF!,"")</f>
        <v>#REF!</v>
      </c>
      <c r="J1190" s="17" t="e">
        <f>VLOOKUP(Audit!#REF!,$V$3:$AE$12,9,FALSE) &amp; VLOOKUP(Audit!#REF!,$V$13:$AE$22,9,FALSE) &amp; IF(Audit!#REF!=10,Audit!#REF!&amp;Audit!#REF!,"") &amp; IF(Audit!#REF!&lt;&gt;1,U1190,"")</f>
        <v>#REF!</v>
      </c>
      <c r="K1190" s="17" t="e">
        <f>VLOOKUP(Audit!#REF!,$V$3:$AE$12,10,FALSE) &amp; Audit!#REF! &amp; VLOOKUP(Audit!#REF!,$V$13:$AE$22,10,FALSE) &amp; IF(Audit!#REF!=10,Audit!#REF!&amp;Audit!#REF!,"") &amp; IF(Audit!#REF!&lt;&gt;1,U1190,"")</f>
        <v>#REF!</v>
      </c>
      <c r="L1190" s="10" t="e">
        <f>Audit!#REF!</f>
        <v>#REF!</v>
      </c>
      <c r="M1190" s="10" t="e">
        <f t="shared" si="551"/>
        <v>#REF!</v>
      </c>
      <c r="N1190" s="10" t="e">
        <f t="shared" si="552"/>
        <v>#REF!</v>
      </c>
      <c r="O1190" s="10" t="e">
        <f t="shared" si="553"/>
        <v>#REF!</v>
      </c>
      <c r="P1190" s="10" t="e">
        <f t="shared" si="554"/>
        <v>#REF!</v>
      </c>
      <c r="Q1190" s="10" t="e">
        <f t="shared" si="555"/>
        <v>#REF!</v>
      </c>
      <c r="R1190" s="10" t="e">
        <f t="shared" si="556"/>
        <v>#REF!</v>
      </c>
      <c r="S1190" s="10" t="e">
        <f t="shared" si="557"/>
        <v>#REF!</v>
      </c>
      <c r="T1190" s="10" t="e">
        <f t="shared" si="558"/>
        <v>#REF!</v>
      </c>
      <c r="U1190" s="17" t="e">
        <f>IF(Audit!#REF!="","",VLOOKUP(Audit!#REF!,$W$26:$X$35,2,FALSE)) &amp; Audit!#REF! &amp; IF(Audit!#REF!="","",IF(Audit!#REF!&lt;=1.4,VLOOKUP(Audit!#REF!,$W$38:X1235,2,FALSE),VLOOKUP(Audit!#REF!,$W$51:$X$61,2,FALSE))) &amp; IF(Audit!#REF!="","",VLOOKUP(Audit!#REF!,$Y$26:$Z$35,2,FALSE) &amp; Audit!#REF! &amp; IF(Audit!#REF!="","",IF(Audit!#REF!&lt;=1.4,VLOOKUP(Audit!#REF!,$Y$38:$Z$48,2,FALSE),VLOOKUP(Audit!#REF!,$Y$51:$Z$61,2,FALSE))))</f>
        <v>#REF!</v>
      </c>
      <c r="V1190" s="21"/>
      <c r="AH1190" s="49" t="e">
        <f>Audit!#REF!</f>
        <v>#REF!</v>
      </c>
      <c r="AI1190" s="50" t="e">
        <f>VLOOKUP(Audit!#REF!,$V$3:$AE$12,2,FALSE)&amp; IF(Audit!#REF!=10,Audit!#REF!,"")</f>
        <v>#REF!</v>
      </c>
      <c r="AJ1190" s="50" t="e">
        <f>VLOOKUP(Audit!#REF!,$V$13:$AE$22,2,FALSE)&amp; IF(Audit!#REF!=10,Audit!#REF!,"")</f>
        <v>#REF!</v>
      </c>
      <c r="AK1190" s="47" t="e">
        <f t="shared" si="559"/>
        <v>#REF!</v>
      </c>
      <c r="AL1190" s="50" t="e">
        <f>VLOOKUP(Audit!#REF!,$V$3:$AE$12,3,FALSE)&amp; IF(Audit!#REF!=10,Audit!#REF!,"")</f>
        <v>#REF!</v>
      </c>
      <c r="AM1190" s="50" t="e">
        <f>VLOOKUP(Audit!#REF!,$V$13:$AE$22,3,FALSE)&amp; IF(Audit!#REF!=10,Audit!#REF!,"")</f>
        <v>#REF!</v>
      </c>
      <c r="AN1190" s="47" t="e">
        <f t="shared" si="560"/>
        <v>#REF!</v>
      </c>
      <c r="AO1190" s="50" t="e">
        <f>VLOOKUP(Audit!#REF!,$V$3:$AE$12,4,FALSE) &amp;  Audit!#REF! &amp; IF(Audit!#REF!=10,Audit!#REF!,"")</f>
        <v>#REF!</v>
      </c>
      <c r="AP1190" s="50" t="e">
        <f>VLOOKUP(Audit!#REF!,$V$13:$AE$22,4,FALSE)&amp; IF(Audit!#REF!=10,Audit!#REF!,"")</f>
        <v>#REF!</v>
      </c>
      <c r="AQ1190" s="47" t="e">
        <f t="shared" si="561"/>
        <v>#REF!</v>
      </c>
      <c r="AR1190" s="50" t="e">
        <f>VLOOKUP(Audit!#REF!,$V$3:$AE$12,5,FALSE)&amp; IF(Audit!#REF!=10,Audit!#REF!,"")</f>
        <v>#REF!</v>
      </c>
      <c r="AS1190" s="50" t="e">
        <f>VLOOKUP(Audit!#REF!,$V$13:$AE$22,5,FALSE)&amp; IF(Audit!#REF!=10,Audit!#REF!,"")</f>
        <v>#REF!</v>
      </c>
      <c r="AT1190" s="47" t="e">
        <f t="shared" si="562"/>
        <v>#REF!</v>
      </c>
      <c r="AU1190" s="50" t="e">
        <f>VLOOKUP(Audit!#REF!,$V$3:$AE$12,6,FALSE)&amp; IF(Audit!#REF!=10,Audit!#REF!,"")</f>
        <v>#REF!</v>
      </c>
      <c r="AV1190" s="50" t="e">
        <f>VLOOKUP(Audit!#REF!,$V$13:$AE$22,6,FALSE)&amp; IF(Audit!#REF!=10,Audit!#REF!,"")</f>
        <v>#REF!</v>
      </c>
      <c r="AW1190" s="47" t="e">
        <f t="shared" si="563"/>
        <v>#REF!</v>
      </c>
      <c r="AX1190" s="50" t="e">
        <f>VLOOKUP(Audit!#REF!,$V$3:$AE$12,7,FALSE)&amp; IF(Audit!#REF!=10,Audit!#REF!,"")</f>
        <v>#REF!</v>
      </c>
      <c r="AY1190" s="50" t="e">
        <f>VLOOKUP(Audit!#REF!,$V$13:$AE$22,7,FALSE) &amp; IF(Audit!#REF!=10,Audit!#REF!,"")</f>
        <v>#REF!</v>
      </c>
      <c r="AZ1190" s="47" t="e">
        <f t="shared" si="564"/>
        <v>#REF!</v>
      </c>
      <c r="BA1190" s="50" t="e">
        <f>VLOOKUP(Audit!#REF!,$V$3:$AE$12,8,FALSE)&amp; Audit!#REF! &amp; IF(Audit!#REF!=10,Audit!#REF!,"")</f>
        <v>#REF!</v>
      </c>
      <c r="BB1190" s="50" t="e">
        <f>VLOOKUP(Audit!#REF!,$V$13:$AE$22,8,FALSE) &amp; IF(Audit!#REF!=10,Audit!#REF!,"")</f>
        <v>#REF!</v>
      </c>
      <c r="BC1190" s="47" t="e">
        <f t="shared" si="565"/>
        <v>#REF!</v>
      </c>
      <c r="BD1190" s="50" t="e">
        <f>VLOOKUP(Audit!#REF!,$V$3:$AE$12,9,FALSE)&amp; IF(Audit!#REF!=10,Audit!#REF!,"")</f>
        <v>#REF!</v>
      </c>
      <c r="BE1190" s="50" t="e">
        <f>VLOOKUP(Audit!#REF!,$V$13:$AE$22,9,FALSE) &amp; IF(Audit!#REF!=10,Audit!#REF!,"") &amp; IF(Audit!#REF!&lt;&gt;1,U1190,"")</f>
        <v>#REF!</v>
      </c>
      <c r="BF1190" s="47" t="e">
        <f t="shared" si="566"/>
        <v>#REF!</v>
      </c>
      <c r="BG1190" s="50" t="e">
        <f>VLOOKUP(Audit!#REF!,$V$3:$AE$12,10,FALSE) &amp; Audit!#REF! &amp; IF(Audit!#REF!=10,Audit!#REF!,"")</f>
        <v>#REF!</v>
      </c>
      <c r="BH1190" s="50" t="e">
        <f>VLOOKUP(Audit!#REF!,$V$13:$AE$22,10,FALSE) &amp; IF(Audit!#REF!=10,Audit!#REF!,"") &amp; IF(Audit!#REF!&lt;&gt;1,U1190,"")</f>
        <v>#REF!</v>
      </c>
      <c r="BI1190" s="47" t="e">
        <f t="shared" si="567"/>
        <v>#REF!</v>
      </c>
      <c r="BJ1190" s="48" t="str">
        <f t="shared" si="568"/>
        <v/>
      </c>
      <c r="BK1190" s="48" t="str">
        <f t="shared" si="569"/>
        <v/>
      </c>
      <c r="BL1190" s="48" t="str">
        <f t="shared" si="570"/>
        <v/>
      </c>
      <c r="BM1190" s="48" t="str">
        <f t="shared" si="571"/>
        <v/>
      </c>
      <c r="BN1190" s="48" t="str">
        <f t="shared" si="572"/>
        <v/>
      </c>
      <c r="BO1190" s="48" t="str">
        <f t="shared" si="573"/>
        <v/>
      </c>
      <c r="BP1190" s="48" t="str">
        <f t="shared" si="574"/>
        <v/>
      </c>
      <c r="BQ1190" s="48" t="str">
        <f t="shared" si="575"/>
        <v/>
      </c>
      <c r="BR1190" s="48" t="str">
        <f t="shared" si="576"/>
        <v/>
      </c>
      <c r="BS1190" s="48" t="str">
        <f t="shared" si="577"/>
        <v/>
      </c>
      <c r="BT1190" s="48" t="str">
        <f t="shared" si="578"/>
        <v/>
      </c>
      <c r="BU1190" s="48" t="str">
        <f t="shared" si="579"/>
        <v/>
      </c>
    </row>
    <row r="1191" spans="1:73">
      <c r="A1191" s="10" t="e">
        <f>Audit!#REF!</f>
        <v>#REF!</v>
      </c>
      <c r="B1191" s="10" t="e">
        <f t="shared" si="550"/>
        <v>#REF!</v>
      </c>
      <c r="C1191" s="17" t="e">
        <f>VLOOKUP(Audit!#REF!,$V$3:$AE$12,2,FALSE) &amp; VLOOKUP(Audit!#REF!,$V$13:$AE$22,2,FALSE)&amp; IF(Audit!#REF!=10,Audit!#REF!&amp;Audit!#REF!,"")</f>
        <v>#REF!</v>
      </c>
      <c r="D1191" s="17" t="e">
        <f>VLOOKUP(Audit!#REF!,$V$3:$AE$12,3,FALSE) &amp; VLOOKUP(Audit!#REF!,$V$13:$AE$22,3,FALSE) &amp;IF(Audit!#REF!=10,Audit!#REF!&amp;Audit!#REF!,"")</f>
        <v>#REF!</v>
      </c>
      <c r="E1191" s="17" t="e">
        <f>VLOOKUP(Audit!#REF!,$V$3:$AE$12,4,FALSE)&amp; Audit!#REF! &amp; VLOOKUP(Audit!#REF!,$V$13:$AE$22,4,FALSE)&amp; IF(Audit!#REF!=10,Audit!#REF!&amp;Audit!#REF!,"")</f>
        <v>#REF!</v>
      </c>
      <c r="F1191" s="17" t="e">
        <f>VLOOKUP(Audit!#REF!,$V$3:$AE$12,5,FALSE) &amp; VLOOKUP(Audit!#REF!,$V$13:$AE$22,5,FALSE)&amp; IF(Audit!#REF!=10,Audit!#REF!&amp;Audit!#REF!,"")</f>
        <v>#REF!</v>
      </c>
      <c r="G1191" s="17" t="e">
        <f>VLOOKUP(Audit!#REF!,$V$3:$AE$12,6,FALSE) &amp; VLOOKUP(Audit!#REF!,$V$13:$AE$22,6,FALSE)&amp; IF(Audit!#REF!=10,Audit!#REF!&amp;Audit!#REF!,"")</f>
        <v>#REF!</v>
      </c>
      <c r="H1191" s="17" t="e">
        <f>VLOOKUP(Audit!#REF!,$V$3:$AE$12,7,FALSE) &amp; VLOOKUP(Audit!#REF!,$V$13:$AE$22,7,FALSE)&amp;IF(Audit!#REF!=10,Audit!#REF!&amp;Audit!#REF!,"")</f>
        <v>#REF!</v>
      </c>
      <c r="I1191" s="17" t="e">
        <f>VLOOKUP(Audit!#REF!,$V$3:$AE$12,8,FALSE) &amp; Audit!#REF! &amp; VLOOKUP(Audit!#REF!,$V$13:$AE$22,8,FALSE)&amp;IF(Audit!#REF!=10,Audit!#REF!&amp;Audit!#REF!,"")</f>
        <v>#REF!</v>
      </c>
      <c r="J1191" s="17" t="e">
        <f>VLOOKUP(Audit!#REF!,$V$3:$AE$12,9,FALSE) &amp; VLOOKUP(Audit!#REF!,$V$13:$AE$22,9,FALSE) &amp; IF(Audit!#REF!=10,Audit!#REF!&amp;Audit!#REF!,"") &amp; IF(Audit!#REF!&lt;&gt;1,U1191,"")</f>
        <v>#REF!</v>
      </c>
      <c r="K1191" s="17" t="e">
        <f>VLOOKUP(Audit!#REF!,$V$3:$AE$12,10,FALSE) &amp; Audit!#REF! &amp; VLOOKUP(Audit!#REF!,$V$13:$AE$22,10,FALSE) &amp; IF(Audit!#REF!=10,Audit!#REF!&amp;Audit!#REF!,"") &amp; IF(Audit!#REF!&lt;&gt;1,U1191,"")</f>
        <v>#REF!</v>
      </c>
      <c r="L1191" s="10" t="e">
        <f>Audit!#REF!</f>
        <v>#REF!</v>
      </c>
      <c r="M1191" s="10" t="e">
        <f t="shared" si="551"/>
        <v>#REF!</v>
      </c>
      <c r="N1191" s="10" t="e">
        <f t="shared" si="552"/>
        <v>#REF!</v>
      </c>
      <c r="O1191" s="10" t="e">
        <f t="shared" si="553"/>
        <v>#REF!</v>
      </c>
      <c r="P1191" s="10" t="e">
        <f t="shared" si="554"/>
        <v>#REF!</v>
      </c>
      <c r="Q1191" s="10" t="e">
        <f t="shared" si="555"/>
        <v>#REF!</v>
      </c>
      <c r="R1191" s="10" t="e">
        <f t="shared" si="556"/>
        <v>#REF!</v>
      </c>
      <c r="S1191" s="10" t="e">
        <f t="shared" si="557"/>
        <v>#REF!</v>
      </c>
      <c r="T1191" s="10" t="e">
        <f t="shared" si="558"/>
        <v>#REF!</v>
      </c>
      <c r="U1191" s="17" t="e">
        <f>IF(Audit!#REF!="","",VLOOKUP(Audit!#REF!,$W$26:$X$35,2,FALSE)) &amp; Audit!#REF! &amp; IF(Audit!#REF!="","",IF(Audit!#REF!&lt;=1.4,VLOOKUP(Audit!#REF!,$W$38:X1236,2,FALSE),VLOOKUP(Audit!#REF!,$W$51:$X$61,2,FALSE))) &amp; IF(Audit!#REF!="","",VLOOKUP(Audit!#REF!,$Y$26:$Z$35,2,FALSE) &amp; Audit!#REF! &amp; IF(Audit!#REF!="","",IF(Audit!#REF!&lt;=1.4,VLOOKUP(Audit!#REF!,$Y$38:$Z$48,2,FALSE),VLOOKUP(Audit!#REF!,$Y$51:$Z$61,2,FALSE))))</f>
        <v>#REF!</v>
      </c>
      <c r="V1191" s="21"/>
      <c r="AH1191" s="49" t="e">
        <f>Audit!#REF!</f>
        <v>#REF!</v>
      </c>
      <c r="AI1191" s="50" t="e">
        <f>VLOOKUP(Audit!#REF!,$V$3:$AE$12,2,FALSE)&amp; IF(Audit!#REF!=10,Audit!#REF!,"")</f>
        <v>#REF!</v>
      </c>
      <c r="AJ1191" s="50" t="e">
        <f>VLOOKUP(Audit!#REF!,$V$13:$AE$22,2,FALSE)&amp; IF(Audit!#REF!=10,Audit!#REF!,"")</f>
        <v>#REF!</v>
      </c>
      <c r="AK1191" s="47" t="e">
        <f t="shared" si="559"/>
        <v>#REF!</v>
      </c>
      <c r="AL1191" s="50" t="e">
        <f>VLOOKUP(Audit!#REF!,$V$3:$AE$12,3,FALSE)&amp; IF(Audit!#REF!=10,Audit!#REF!,"")</f>
        <v>#REF!</v>
      </c>
      <c r="AM1191" s="50" t="e">
        <f>VLOOKUP(Audit!#REF!,$V$13:$AE$22,3,FALSE)&amp; IF(Audit!#REF!=10,Audit!#REF!,"")</f>
        <v>#REF!</v>
      </c>
      <c r="AN1191" s="47" t="e">
        <f t="shared" si="560"/>
        <v>#REF!</v>
      </c>
      <c r="AO1191" s="50" t="e">
        <f>VLOOKUP(Audit!#REF!,$V$3:$AE$12,4,FALSE) &amp;  Audit!#REF! &amp; IF(Audit!#REF!=10,Audit!#REF!,"")</f>
        <v>#REF!</v>
      </c>
      <c r="AP1191" s="50" t="e">
        <f>VLOOKUP(Audit!#REF!,$V$13:$AE$22,4,FALSE)&amp; IF(Audit!#REF!=10,Audit!#REF!,"")</f>
        <v>#REF!</v>
      </c>
      <c r="AQ1191" s="47" t="e">
        <f t="shared" si="561"/>
        <v>#REF!</v>
      </c>
      <c r="AR1191" s="50" t="e">
        <f>VLOOKUP(Audit!#REF!,$V$3:$AE$12,5,FALSE)&amp; IF(Audit!#REF!=10,Audit!#REF!,"")</f>
        <v>#REF!</v>
      </c>
      <c r="AS1191" s="50" t="e">
        <f>VLOOKUP(Audit!#REF!,$V$13:$AE$22,5,FALSE)&amp; IF(Audit!#REF!=10,Audit!#REF!,"")</f>
        <v>#REF!</v>
      </c>
      <c r="AT1191" s="47" t="e">
        <f t="shared" si="562"/>
        <v>#REF!</v>
      </c>
      <c r="AU1191" s="50" t="e">
        <f>VLOOKUP(Audit!#REF!,$V$3:$AE$12,6,FALSE)&amp; IF(Audit!#REF!=10,Audit!#REF!,"")</f>
        <v>#REF!</v>
      </c>
      <c r="AV1191" s="50" t="e">
        <f>VLOOKUP(Audit!#REF!,$V$13:$AE$22,6,FALSE)&amp; IF(Audit!#REF!=10,Audit!#REF!,"")</f>
        <v>#REF!</v>
      </c>
      <c r="AW1191" s="47" t="e">
        <f t="shared" si="563"/>
        <v>#REF!</v>
      </c>
      <c r="AX1191" s="50" t="e">
        <f>VLOOKUP(Audit!#REF!,$V$3:$AE$12,7,FALSE)&amp; IF(Audit!#REF!=10,Audit!#REF!,"")</f>
        <v>#REF!</v>
      </c>
      <c r="AY1191" s="50" t="e">
        <f>VLOOKUP(Audit!#REF!,$V$13:$AE$22,7,FALSE) &amp; IF(Audit!#REF!=10,Audit!#REF!,"")</f>
        <v>#REF!</v>
      </c>
      <c r="AZ1191" s="47" t="e">
        <f t="shared" si="564"/>
        <v>#REF!</v>
      </c>
      <c r="BA1191" s="50" t="e">
        <f>VLOOKUP(Audit!#REF!,$V$3:$AE$12,8,FALSE)&amp; Audit!#REF! &amp; IF(Audit!#REF!=10,Audit!#REF!,"")</f>
        <v>#REF!</v>
      </c>
      <c r="BB1191" s="50" t="e">
        <f>VLOOKUP(Audit!#REF!,$V$13:$AE$22,8,FALSE) &amp; IF(Audit!#REF!=10,Audit!#REF!,"")</f>
        <v>#REF!</v>
      </c>
      <c r="BC1191" s="47" t="e">
        <f t="shared" si="565"/>
        <v>#REF!</v>
      </c>
      <c r="BD1191" s="50" t="e">
        <f>VLOOKUP(Audit!#REF!,$V$3:$AE$12,9,FALSE)&amp; IF(Audit!#REF!=10,Audit!#REF!,"")</f>
        <v>#REF!</v>
      </c>
      <c r="BE1191" s="50" t="e">
        <f>VLOOKUP(Audit!#REF!,$V$13:$AE$22,9,FALSE) &amp; IF(Audit!#REF!=10,Audit!#REF!,"") &amp; IF(Audit!#REF!&lt;&gt;1,U1191,"")</f>
        <v>#REF!</v>
      </c>
      <c r="BF1191" s="47" t="e">
        <f t="shared" si="566"/>
        <v>#REF!</v>
      </c>
      <c r="BG1191" s="50" t="e">
        <f>VLOOKUP(Audit!#REF!,$V$3:$AE$12,10,FALSE) &amp; Audit!#REF! &amp; IF(Audit!#REF!=10,Audit!#REF!,"")</f>
        <v>#REF!</v>
      </c>
      <c r="BH1191" s="50" t="e">
        <f>VLOOKUP(Audit!#REF!,$V$13:$AE$22,10,FALSE) &amp; IF(Audit!#REF!=10,Audit!#REF!,"") &amp; IF(Audit!#REF!&lt;&gt;1,U1191,"")</f>
        <v>#REF!</v>
      </c>
      <c r="BI1191" s="47" t="e">
        <f t="shared" si="567"/>
        <v>#REF!</v>
      </c>
      <c r="BJ1191" s="48" t="str">
        <f t="shared" si="568"/>
        <v/>
      </c>
      <c r="BK1191" s="48" t="str">
        <f t="shared" si="569"/>
        <v/>
      </c>
      <c r="BL1191" s="48" t="str">
        <f t="shared" si="570"/>
        <v/>
      </c>
      <c r="BM1191" s="48" t="str">
        <f t="shared" si="571"/>
        <v/>
      </c>
      <c r="BN1191" s="48" t="str">
        <f t="shared" si="572"/>
        <v/>
      </c>
      <c r="BO1191" s="48" t="str">
        <f t="shared" si="573"/>
        <v/>
      </c>
      <c r="BP1191" s="48" t="str">
        <f t="shared" si="574"/>
        <v/>
      </c>
      <c r="BQ1191" s="48" t="str">
        <f t="shared" si="575"/>
        <v/>
      </c>
      <c r="BR1191" s="48" t="str">
        <f t="shared" si="576"/>
        <v/>
      </c>
      <c r="BS1191" s="48" t="str">
        <f t="shared" si="577"/>
        <v/>
      </c>
      <c r="BT1191" s="48" t="str">
        <f t="shared" si="578"/>
        <v/>
      </c>
      <c r="BU1191" s="48" t="str">
        <f t="shared" si="579"/>
        <v/>
      </c>
    </row>
    <row r="1192" spans="1:73">
      <c r="A1192" s="10" t="e">
        <f>Audit!#REF!</f>
        <v>#REF!</v>
      </c>
      <c r="B1192" s="10" t="e">
        <f t="shared" si="550"/>
        <v>#REF!</v>
      </c>
      <c r="C1192" s="17" t="e">
        <f>VLOOKUP(Audit!#REF!,$V$3:$AE$12,2,FALSE) &amp; VLOOKUP(Audit!#REF!,$V$13:$AE$22,2,FALSE)&amp; IF(Audit!#REF!=10,Audit!#REF!&amp;Audit!#REF!,"")</f>
        <v>#REF!</v>
      </c>
      <c r="D1192" s="17" t="e">
        <f>VLOOKUP(Audit!#REF!,$V$3:$AE$12,3,FALSE) &amp; VLOOKUP(Audit!#REF!,$V$13:$AE$22,3,FALSE) &amp;IF(Audit!#REF!=10,Audit!#REF!&amp;Audit!#REF!,"")</f>
        <v>#REF!</v>
      </c>
      <c r="E1192" s="17" t="e">
        <f>VLOOKUP(Audit!#REF!,$V$3:$AE$12,4,FALSE)&amp; Audit!#REF! &amp; VLOOKUP(Audit!#REF!,$V$13:$AE$22,4,FALSE)&amp; IF(Audit!#REF!=10,Audit!#REF!&amp;Audit!#REF!,"")</f>
        <v>#REF!</v>
      </c>
      <c r="F1192" s="17" t="e">
        <f>VLOOKUP(Audit!#REF!,$V$3:$AE$12,5,FALSE) &amp; VLOOKUP(Audit!#REF!,$V$13:$AE$22,5,FALSE)&amp; IF(Audit!#REF!=10,Audit!#REF!&amp;Audit!#REF!,"")</f>
        <v>#REF!</v>
      </c>
      <c r="G1192" s="17" t="e">
        <f>VLOOKUP(Audit!#REF!,$V$3:$AE$12,6,FALSE) &amp; VLOOKUP(Audit!#REF!,$V$13:$AE$22,6,FALSE)&amp; IF(Audit!#REF!=10,Audit!#REF!&amp;Audit!#REF!,"")</f>
        <v>#REF!</v>
      </c>
      <c r="H1192" s="17" t="e">
        <f>VLOOKUP(Audit!#REF!,$V$3:$AE$12,7,FALSE) &amp; VLOOKUP(Audit!#REF!,$V$13:$AE$22,7,FALSE)&amp;IF(Audit!#REF!=10,Audit!#REF!&amp;Audit!#REF!,"")</f>
        <v>#REF!</v>
      </c>
      <c r="I1192" s="17" t="e">
        <f>VLOOKUP(Audit!#REF!,$V$3:$AE$12,8,FALSE) &amp; Audit!#REF! &amp; VLOOKUP(Audit!#REF!,$V$13:$AE$22,8,FALSE)&amp;IF(Audit!#REF!=10,Audit!#REF!&amp;Audit!#REF!,"")</f>
        <v>#REF!</v>
      </c>
      <c r="J1192" s="17" t="e">
        <f>VLOOKUP(Audit!#REF!,$V$3:$AE$12,9,FALSE) &amp; VLOOKUP(Audit!#REF!,$V$13:$AE$22,9,FALSE) &amp; IF(Audit!#REF!=10,Audit!#REF!&amp;Audit!#REF!,"") &amp; IF(Audit!#REF!&lt;&gt;1,U1192,"")</f>
        <v>#REF!</v>
      </c>
      <c r="K1192" s="17" t="e">
        <f>VLOOKUP(Audit!#REF!,$V$3:$AE$12,10,FALSE) &amp; Audit!#REF! &amp; VLOOKUP(Audit!#REF!,$V$13:$AE$22,10,FALSE) &amp; IF(Audit!#REF!=10,Audit!#REF!&amp;Audit!#REF!,"") &amp; IF(Audit!#REF!&lt;&gt;1,U1192,"")</f>
        <v>#REF!</v>
      </c>
      <c r="L1192" s="10" t="e">
        <f>Audit!#REF!</f>
        <v>#REF!</v>
      </c>
      <c r="M1192" s="10" t="e">
        <f t="shared" si="551"/>
        <v>#REF!</v>
      </c>
      <c r="N1192" s="10" t="e">
        <f t="shared" si="552"/>
        <v>#REF!</v>
      </c>
      <c r="O1192" s="10" t="e">
        <f t="shared" si="553"/>
        <v>#REF!</v>
      </c>
      <c r="P1192" s="10" t="e">
        <f t="shared" si="554"/>
        <v>#REF!</v>
      </c>
      <c r="Q1192" s="10" t="e">
        <f t="shared" si="555"/>
        <v>#REF!</v>
      </c>
      <c r="R1192" s="10" t="e">
        <f t="shared" si="556"/>
        <v>#REF!</v>
      </c>
      <c r="S1192" s="10" t="e">
        <f t="shared" si="557"/>
        <v>#REF!</v>
      </c>
      <c r="T1192" s="10" t="e">
        <f t="shared" si="558"/>
        <v>#REF!</v>
      </c>
      <c r="U1192" s="17" t="e">
        <f>IF(Audit!#REF!="","",VLOOKUP(Audit!#REF!,$W$26:$X$35,2,FALSE)) &amp; Audit!#REF! &amp; IF(Audit!#REF!="","",IF(Audit!#REF!&lt;=1.4,VLOOKUP(Audit!#REF!,$W$38:X1237,2,FALSE),VLOOKUP(Audit!#REF!,$W$51:$X$61,2,FALSE))) &amp; IF(Audit!#REF!="","",VLOOKUP(Audit!#REF!,$Y$26:$Z$35,2,FALSE) &amp; Audit!#REF! &amp; IF(Audit!#REF!="","",IF(Audit!#REF!&lt;=1.4,VLOOKUP(Audit!#REF!,$Y$38:$Z$48,2,FALSE),VLOOKUP(Audit!#REF!,$Y$51:$Z$61,2,FALSE))))</f>
        <v>#REF!</v>
      </c>
      <c r="V1192" s="21"/>
      <c r="AH1192" s="49" t="e">
        <f>Audit!#REF!</f>
        <v>#REF!</v>
      </c>
      <c r="AI1192" s="50" t="e">
        <f>VLOOKUP(Audit!#REF!,$V$3:$AE$12,2,FALSE)&amp; IF(Audit!#REF!=10,Audit!#REF!,"")</f>
        <v>#REF!</v>
      </c>
      <c r="AJ1192" s="50" t="e">
        <f>VLOOKUP(Audit!#REF!,$V$13:$AE$22,2,FALSE)&amp; IF(Audit!#REF!=10,Audit!#REF!,"")</f>
        <v>#REF!</v>
      </c>
      <c r="AK1192" s="47" t="e">
        <f t="shared" si="559"/>
        <v>#REF!</v>
      </c>
      <c r="AL1192" s="50" t="e">
        <f>VLOOKUP(Audit!#REF!,$V$3:$AE$12,3,FALSE)&amp; IF(Audit!#REF!=10,Audit!#REF!,"")</f>
        <v>#REF!</v>
      </c>
      <c r="AM1192" s="50" t="e">
        <f>VLOOKUP(Audit!#REF!,$V$13:$AE$22,3,FALSE)&amp; IF(Audit!#REF!=10,Audit!#REF!,"")</f>
        <v>#REF!</v>
      </c>
      <c r="AN1192" s="47" t="e">
        <f t="shared" si="560"/>
        <v>#REF!</v>
      </c>
      <c r="AO1192" s="50" t="e">
        <f>VLOOKUP(Audit!#REF!,$V$3:$AE$12,4,FALSE) &amp;  Audit!#REF! &amp; IF(Audit!#REF!=10,Audit!#REF!,"")</f>
        <v>#REF!</v>
      </c>
      <c r="AP1192" s="50" t="e">
        <f>VLOOKUP(Audit!#REF!,$V$13:$AE$22,4,FALSE)&amp; IF(Audit!#REF!=10,Audit!#REF!,"")</f>
        <v>#REF!</v>
      </c>
      <c r="AQ1192" s="47" t="e">
        <f t="shared" si="561"/>
        <v>#REF!</v>
      </c>
      <c r="AR1192" s="50" t="e">
        <f>VLOOKUP(Audit!#REF!,$V$3:$AE$12,5,FALSE)&amp; IF(Audit!#REF!=10,Audit!#REF!,"")</f>
        <v>#REF!</v>
      </c>
      <c r="AS1192" s="50" t="e">
        <f>VLOOKUP(Audit!#REF!,$V$13:$AE$22,5,FALSE)&amp; IF(Audit!#REF!=10,Audit!#REF!,"")</f>
        <v>#REF!</v>
      </c>
      <c r="AT1192" s="47" t="e">
        <f t="shared" si="562"/>
        <v>#REF!</v>
      </c>
      <c r="AU1192" s="50" t="e">
        <f>VLOOKUP(Audit!#REF!,$V$3:$AE$12,6,FALSE)&amp; IF(Audit!#REF!=10,Audit!#REF!,"")</f>
        <v>#REF!</v>
      </c>
      <c r="AV1192" s="50" t="e">
        <f>VLOOKUP(Audit!#REF!,$V$13:$AE$22,6,FALSE)&amp; IF(Audit!#REF!=10,Audit!#REF!,"")</f>
        <v>#REF!</v>
      </c>
      <c r="AW1192" s="47" t="e">
        <f t="shared" si="563"/>
        <v>#REF!</v>
      </c>
      <c r="AX1192" s="50" t="e">
        <f>VLOOKUP(Audit!#REF!,$V$3:$AE$12,7,FALSE)&amp; IF(Audit!#REF!=10,Audit!#REF!,"")</f>
        <v>#REF!</v>
      </c>
      <c r="AY1192" s="50" t="e">
        <f>VLOOKUP(Audit!#REF!,$V$13:$AE$22,7,FALSE) &amp; IF(Audit!#REF!=10,Audit!#REF!,"")</f>
        <v>#REF!</v>
      </c>
      <c r="AZ1192" s="47" t="e">
        <f t="shared" si="564"/>
        <v>#REF!</v>
      </c>
      <c r="BA1192" s="50" t="e">
        <f>VLOOKUP(Audit!#REF!,$V$3:$AE$12,8,FALSE)&amp; Audit!#REF! &amp; IF(Audit!#REF!=10,Audit!#REF!,"")</f>
        <v>#REF!</v>
      </c>
      <c r="BB1192" s="50" t="e">
        <f>VLOOKUP(Audit!#REF!,$V$13:$AE$22,8,FALSE) &amp; IF(Audit!#REF!=10,Audit!#REF!,"")</f>
        <v>#REF!</v>
      </c>
      <c r="BC1192" s="47" t="e">
        <f t="shared" si="565"/>
        <v>#REF!</v>
      </c>
      <c r="BD1192" s="50" t="e">
        <f>VLOOKUP(Audit!#REF!,$V$3:$AE$12,9,FALSE)&amp; IF(Audit!#REF!=10,Audit!#REF!,"")</f>
        <v>#REF!</v>
      </c>
      <c r="BE1192" s="50" t="e">
        <f>VLOOKUP(Audit!#REF!,$V$13:$AE$22,9,FALSE) &amp; IF(Audit!#REF!=10,Audit!#REF!,"") &amp; IF(Audit!#REF!&lt;&gt;1,U1192,"")</f>
        <v>#REF!</v>
      </c>
      <c r="BF1192" s="47" t="e">
        <f t="shared" si="566"/>
        <v>#REF!</v>
      </c>
      <c r="BG1192" s="50" t="e">
        <f>VLOOKUP(Audit!#REF!,$V$3:$AE$12,10,FALSE) &amp; Audit!#REF! &amp; IF(Audit!#REF!=10,Audit!#REF!,"")</f>
        <v>#REF!</v>
      </c>
      <c r="BH1192" s="50" t="e">
        <f>VLOOKUP(Audit!#REF!,$V$13:$AE$22,10,FALSE) &amp; IF(Audit!#REF!=10,Audit!#REF!,"") &amp; IF(Audit!#REF!&lt;&gt;1,U1192,"")</f>
        <v>#REF!</v>
      </c>
      <c r="BI1192" s="47" t="e">
        <f t="shared" si="567"/>
        <v>#REF!</v>
      </c>
      <c r="BJ1192" s="48" t="str">
        <f t="shared" si="568"/>
        <v/>
      </c>
      <c r="BK1192" s="48" t="str">
        <f t="shared" si="569"/>
        <v/>
      </c>
      <c r="BL1192" s="48" t="str">
        <f t="shared" si="570"/>
        <v/>
      </c>
      <c r="BM1192" s="48" t="str">
        <f t="shared" si="571"/>
        <v/>
      </c>
      <c r="BN1192" s="48" t="str">
        <f t="shared" si="572"/>
        <v/>
      </c>
      <c r="BO1192" s="48" t="str">
        <f t="shared" si="573"/>
        <v/>
      </c>
      <c r="BP1192" s="48" t="str">
        <f t="shared" si="574"/>
        <v/>
      </c>
      <c r="BQ1192" s="48" t="str">
        <f t="shared" si="575"/>
        <v/>
      </c>
      <c r="BR1192" s="48" t="str">
        <f t="shared" si="576"/>
        <v/>
      </c>
      <c r="BS1192" s="48" t="str">
        <f t="shared" si="577"/>
        <v/>
      </c>
      <c r="BT1192" s="48" t="str">
        <f t="shared" si="578"/>
        <v/>
      </c>
      <c r="BU1192" s="48" t="str">
        <f t="shared" si="579"/>
        <v/>
      </c>
    </row>
    <row r="1193" spans="1:73">
      <c r="A1193" s="10" t="e">
        <f>Audit!#REF!</f>
        <v>#REF!</v>
      </c>
      <c r="B1193" s="10" t="e">
        <f t="shared" si="550"/>
        <v>#REF!</v>
      </c>
      <c r="C1193" s="17" t="e">
        <f>VLOOKUP(Audit!#REF!,$V$3:$AE$12,2,FALSE) &amp; VLOOKUP(Audit!#REF!,$V$13:$AE$22,2,FALSE)&amp; IF(Audit!#REF!=10,Audit!#REF!&amp;Audit!#REF!,"")</f>
        <v>#REF!</v>
      </c>
      <c r="D1193" s="17" t="e">
        <f>VLOOKUP(Audit!#REF!,$V$3:$AE$12,3,FALSE) &amp; VLOOKUP(Audit!#REF!,$V$13:$AE$22,3,FALSE) &amp;IF(Audit!#REF!=10,Audit!#REF!&amp;Audit!#REF!,"")</f>
        <v>#REF!</v>
      </c>
      <c r="E1193" s="17" t="e">
        <f>VLOOKUP(Audit!#REF!,$V$3:$AE$12,4,FALSE)&amp; Audit!#REF! &amp; VLOOKUP(Audit!#REF!,$V$13:$AE$22,4,FALSE)&amp; IF(Audit!#REF!=10,Audit!#REF!&amp;Audit!#REF!,"")</f>
        <v>#REF!</v>
      </c>
      <c r="F1193" s="17" t="e">
        <f>VLOOKUP(Audit!#REF!,$V$3:$AE$12,5,FALSE) &amp; VLOOKUP(Audit!#REF!,$V$13:$AE$22,5,FALSE)&amp; IF(Audit!#REF!=10,Audit!#REF!&amp;Audit!#REF!,"")</f>
        <v>#REF!</v>
      </c>
      <c r="G1193" s="17" t="e">
        <f>VLOOKUP(Audit!#REF!,$V$3:$AE$12,6,FALSE) &amp; VLOOKUP(Audit!#REF!,$V$13:$AE$22,6,FALSE)&amp; IF(Audit!#REF!=10,Audit!#REF!&amp;Audit!#REF!,"")</f>
        <v>#REF!</v>
      </c>
      <c r="H1193" s="17" t="e">
        <f>VLOOKUP(Audit!#REF!,$V$3:$AE$12,7,FALSE) &amp; VLOOKUP(Audit!#REF!,$V$13:$AE$22,7,FALSE)&amp;IF(Audit!#REF!=10,Audit!#REF!&amp;Audit!#REF!,"")</f>
        <v>#REF!</v>
      </c>
      <c r="I1193" s="17" t="e">
        <f>VLOOKUP(Audit!#REF!,$V$3:$AE$12,8,FALSE) &amp; Audit!#REF! &amp; VLOOKUP(Audit!#REF!,$V$13:$AE$22,8,FALSE)&amp;IF(Audit!#REF!=10,Audit!#REF!&amp;Audit!#REF!,"")</f>
        <v>#REF!</v>
      </c>
      <c r="J1193" s="17" t="e">
        <f>VLOOKUP(Audit!#REF!,$V$3:$AE$12,9,FALSE) &amp; VLOOKUP(Audit!#REF!,$V$13:$AE$22,9,FALSE) &amp; IF(Audit!#REF!=10,Audit!#REF!&amp;Audit!#REF!,"") &amp; IF(Audit!#REF!&lt;&gt;1,U1193,"")</f>
        <v>#REF!</v>
      </c>
      <c r="K1193" s="17" t="e">
        <f>VLOOKUP(Audit!#REF!,$V$3:$AE$12,10,FALSE) &amp; Audit!#REF! &amp; VLOOKUP(Audit!#REF!,$V$13:$AE$22,10,FALSE) &amp; IF(Audit!#REF!=10,Audit!#REF!&amp;Audit!#REF!,"") &amp; IF(Audit!#REF!&lt;&gt;1,U1193,"")</f>
        <v>#REF!</v>
      </c>
      <c r="L1193" s="10" t="e">
        <f>Audit!#REF!</f>
        <v>#REF!</v>
      </c>
      <c r="M1193" s="10" t="e">
        <f t="shared" si="551"/>
        <v>#REF!</v>
      </c>
      <c r="N1193" s="10" t="e">
        <f t="shared" si="552"/>
        <v>#REF!</v>
      </c>
      <c r="O1193" s="10" t="e">
        <f t="shared" si="553"/>
        <v>#REF!</v>
      </c>
      <c r="P1193" s="10" t="e">
        <f t="shared" si="554"/>
        <v>#REF!</v>
      </c>
      <c r="Q1193" s="10" t="e">
        <f t="shared" si="555"/>
        <v>#REF!</v>
      </c>
      <c r="R1193" s="10" t="e">
        <f t="shared" si="556"/>
        <v>#REF!</v>
      </c>
      <c r="S1193" s="10" t="e">
        <f t="shared" si="557"/>
        <v>#REF!</v>
      </c>
      <c r="T1193" s="10" t="e">
        <f t="shared" si="558"/>
        <v>#REF!</v>
      </c>
      <c r="U1193" s="17" t="e">
        <f>IF(Audit!#REF!="","",VLOOKUP(Audit!#REF!,$W$26:$X$35,2,FALSE)) &amp; Audit!#REF! &amp; IF(Audit!#REF!="","",IF(Audit!#REF!&lt;=1.4,VLOOKUP(Audit!#REF!,$W$38:X1238,2,FALSE),VLOOKUP(Audit!#REF!,$W$51:$X$61,2,FALSE))) &amp; IF(Audit!#REF!="","",VLOOKUP(Audit!#REF!,$Y$26:$Z$35,2,FALSE) &amp; Audit!#REF! &amp; IF(Audit!#REF!="","",IF(Audit!#REF!&lt;=1.4,VLOOKUP(Audit!#REF!,$Y$38:$Z$48,2,FALSE),VLOOKUP(Audit!#REF!,$Y$51:$Z$61,2,FALSE))))</f>
        <v>#REF!</v>
      </c>
      <c r="V1193" s="21"/>
      <c r="AH1193" s="49" t="e">
        <f>Audit!#REF!</f>
        <v>#REF!</v>
      </c>
      <c r="AI1193" s="50" t="e">
        <f>VLOOKUP(Audit!#REF!,$V$3:$AE$12,2,FALSE)&amp; IF(Audit!#REF!=10,Audit!#REF!,"")</f>
        <v>#REF!</v>
      </c>
      <c r="AJ1193" s="50" t="e">
        <f>VLOOKUP(Audit!#REF!,$V$13:$AE$22,2,FALSE)&amp; IF(Audit!#REF!=10,Audit!#REF!,"")</f>
        <v>#REF!</v>
      </c>
      <c r="AK1193" s="47" t="e">
        <f t="shared" si="559"/>
        <v>#REF!</v>
      </c>
      <c r="AL1193" s="50" t="e">
        <f>VLOOKUP(Audit!#REF!,$V$3:$AE$12,3,FALSE)&amp; IF(Audit!#REF!=10,Audit!#REF!,"")</f>
        <v>#REF!</v>
      </c>
      <c r="AM1193" s="50" t="e">
        <f>VLOOKUP(Audit!#REF!,$V$13:$AE$22,3,FALSE)&amp; IF(Audit!#REF!=10,Audit!#REF!,"")</f>
        <v>#REF!</v>
      </c>
      <c r="AN1193" s="47" t="e">
        <f t="shared" si="560"/>
        <v>#REF!</v>
      </c>
      <c r="AO1193" s="50" t="e">
        <f>VLOOKUP(Audit!#REF!,$V$3:$AE$12,4,FALSE) &amp;  Audit!#REF! &amp; IF(Audit!#REF!=10,Audit!#REF!,"")</f>
        <v>#REF!</v>
      </c>
      <c r="AP1193" s="50" t="e">
        <f>VLOOKUP(Audit!#REF!,$V$13:$AE$22,4,FALSE)&amp; IF(Audit!#REF!=10,Audit!#REF!,"")</f>
        <v>#REF!</v>
      </c>
      <c r="AQ1193" s="47" t="e">
        <f t="shared" si="561"/>
        <v>#REF!</v>
      </c>
      <c r="AR1193" s="50" t="e">
        <f>VLOOKUP(Audit!#REF!,$V$3:$AE$12,5,FALSE)&amp; IF(Audit!#REF!=10,Audit!#REF!,"")</f>
        <v>#REF!</v>
      </c>
      <c r="AS1193" s="50" t="e">
        <f>VLOOKUP(Audit!#REF!,$V$13:$AE$22,5,FALSE)&amp; IF(Audit!#REF!=10,Audit!#REF!,"")</f>
        <v>#REF!</v>
      </c>
      <c r="AT1193" s="47" t="e">
        <f t="shared" si="562"/>
        <v>#REF!</v>
      </c>
      <c r="AU1193" s="50" t="e">
        <f>VLOOKUP(Audit!#REF!,$V$3:$AE$12,6,FALSE)&amp; IF(Audit!#REF!=10,Audit!#REF!,"")</f>
        <v>#REF!</v>
      </c>
      <c r="AV1193" s="50" t="e">
        <f>VLOOKUP(Audit!#REF!,$V$13:$AE$22,6,FALSE)&amp; IF(Audit!#REF!=10,Audit!#REF!,"")</f>
        <v>#REF!</v>
      </c>
      <c r="AW1193" s="47" t="e">
        <f t="shared" si="563"/>
        <v>#REF!</v>
      </c>
      <c r="AX1193" s="50" t="e">
        <f>VLOOKUP(Audit!#REF!,$V$3:$AE$12,7,FALSE)&amp; IF(Audit!#REF!=10,Audit!#REF!,"")</f>
        <v>#REF!</v>
      </c>
      <c r="AY1193" s="50" t="e">
        <f>VLOOKUP(Audit!#REF!,$V$13:$AE$22,7,FALSE) &amp; IF(Audit!#REF!=10,Audit!#REF!,"")</f>
        <v>#REF!</v>
      </c>
      <c r="AZ1193" s="47" t="e">
        <f t="shared" si="564"/>
        <v>#REF!</v>
      </c>
      <c r="BA1193" s="50" t="e">
        <f>VLOOKUP(Audit!#REF!,$V$3:$AE$12,8,FALSE)&amp; Audit!#REF! &amp; IF(Audit!#REF!=10,Audit!#REF!,"")</f>
        <v>#REF!</v>
      </c>
      <c r="BB1193" s="50" t="e">
        <f>VLOOKUP(Audit!#REF!,$V$13:$AE$22,8,FALSE) &amp; IF(Audit!#REF!=10,Audit!#REF!,"")</f>
        <v>#REF!</v>
      </c>
      <c r="BC1193" s="47" t="e">
        <f t="shared" si="565"/>
        <v>#REF!</v>
      </c>
      <c r="BD1193" s="50" t="e">
        <f>VLOOKUP(Audit!#REF!,$V$3:$AE$12,9,FALSE)&amp; IF(Audit!#REF!=10,Audit!#REF!,"")</f>
        <v>#REF!</v>
      </c>
      <c r="BE1193" s="50" t="e">
        <f>VLOOKUP(Audit!#REF!,$V$13:$AE$22,9,FALSE) &amp; IF(Audit!#REF!=10,Audit!#REF!,"") &amp; IF(Audit!#REF!&lt;&gt;1,U1193,"")</f>
        <v>#REF!</v>
      </c>
      <c r="BF1193" s="47" t="e">
        <f t="shared" si="566"/>
        <v>#REF!</v>
      </c>
      <c r="BG1193" s="50" t="e">
        <f>VLOOKUP(Audit!#REF!,$V$3:$AE$12,10,FALSE) &amp; Audit!#REF! &amp; IF(Audit!#REF!=10,Audit!#REF!,"")</f>
        <v>#REF!</v>
      </c>
      <c r="BH1193" s="50" t="e">
        <f>VLOOKUP(Audit!#REF!,$V$13:$AE$22,10,FALSE) &amp; IF(Audit!#REF!=10,Audit!#REF!,"") &amp; IF(Audit!#REF!&lt;&gt;1,U1193,"")</f>
        <v>#REF!</v>
      </c>
      <c r="BI1193" s="47" t="e">
        <f t="shared" si="567"/>
        <v>#REF!</v>
      </c>
      <c r="BJ1193" s="48" t="str">
        <f t="shared" si="568"/>
        <v/>
      </c>
      <c r="BK1193" s="48" t="str">
        <f t="shared" si="569"/>
        <v/>
      </c>
      <c r="BL1193" s="48" t="str">
        <f t="shared" si="570"/>
        <v/>
      </c>
      <c r="BM1193" s="48" t="str">
        <f t="shared" si="571"/>
        <v/>
      </c>
      <c r="BN1193" s="48" t="str">
        <f t="shared" si="572"/>
        <v/>
      </c>
      <c r="BO1193" s="48" t="str">
        <f t="shared" si="573"/>
        <v/>
      </c>
      <c r="BP1193" s="48" t="str">
        <f t="shared" si="574"/>
        <v/>
      </c>
      <c r="BQ1193" s="48" t="str">
        <f t="shared" si="575"/>
        <v/>
      </c>
      <c r="BR1193" s="48" t="str">
        <f t="shared" si="576"/>
        <v/>
      </c>
      <c r="BS1193" s="48" t="str">
        <f t="shared" si="577"/>
        <v/>
      </c>
      <c r="BT1193" s="48" t="str">
        <f t="shared" si="578"/>
        <v/>
      </c>
      <c r="BU1193" s="48" t="str">
        <f t="shared" si="579"/>
        <v/>
      </c>
    </row>
    <row r="1194" spans="1:73">
      <c r="A1194" s="10" t="e">
        <f>Audit!#REF!</f>
        <v>#REF!</v>
      </c>
      <c r="B1194" s="10" t="e">
        <f t="shared" si="550"/>
        <v>#REF!</v>
      </c>
      <c r="C1194" s="17" t="e">
        <f>VLOOKUP(Audit!#REF!,$V$3:$AE$12,2,FALSE) &amp; VLOOKUP(Audit!#REF!,$V$13:$AE$22,2,FALSE)&amp; IF(Audit!#REF!=10,Audit!#REF!&amp;Audit!#REF!,"")</f>
        <v>#REF!</v>
      </c>
      <c r="D1194" s="17" t="e">
        <f>VLOOKUP(Audit!#REF!,$V$3:$AE$12,3,FALSE) &amp; VLOOKUP(Audit!#REF!,$V$13:$AE$22,3,FALSE) &amp;IF(Audit!#REF!=10,Audit!#REF!&amp;Audit!#REF!,"")</f>
        <v>#REF!</v>
      </c>
      <c r="E1194" s="17" t="e">
        <f>VLOOKUP(Audit!#REF!,$V$3:$AE$12,4,FALSE)&amp; Audit!#REF! &amp; VLOOKUP(Audit!#REF!,$V$13:$AE$22,4,FALSE)&amp; IF(Audit!#REF!=10,Audit!#REF!&amp;Audit!#REF!,"")</f>
        <v>#REF!</v>
      </c>
      <c r="F1194" s="17" t="e">
        <f>VLOOKUP(Audit!#REF!,$V$3:$AE$12,5,FALSE) &amp; VLOOKUP(Audit!#REF!,$V$13:$AE$22,5,FALSE)&amp; IF(Audit!#REF!=10,Audit!#REF!&amp;Audit!#REF!,"")</f>
        <v>#REF!</v>
      </c>
      <c r="G1194" s="17" t="e">
        <f>VLOOKUP(Audit!#REF!,$V$3:$AE$12,6,FALSE) &amp; VLOOKUP(Audit!#REF!,$V$13:$AE$22,6,FALSE)&amp; IF(Audit!#REF!=10,Audit!#REF!&amp;Audit!#REF!,"")</f>
        <v>#REF!</v>
      </c>
      <c r="H1194" s="17" t="e">
        <f>VLOOKUP(Audit!#REF!,$V$3:$AE$12,7,FALSE) &amp; VLOOKUP(Audit!#REF!,$V$13:$AE$22,7,FALSE)&amp;IF(Audit!#REF!=10,Audit!#REF!&amp;Audit!#REF!,"")</f>
        <v>#REF!</v>
      </c>
      <c r="I1194" s="17" t="e">
        <f>VLOOKUP(Audit!#REF!,$V$3:$AE$12,8,FALSE) &amp; Audit!#REF! &amp; VLOOKUP(Audit!#REF!,$V$13:$AE$22,8,FALSE)&amp;IF(Audit!#REF!=10,Audit!#REF!&amp;Audit!#REF!,"")</f>
        <v>#REF!</v>
      </c>
      <c r="J1194" s="17" t="e">
        <f>VLOOKUP(Audit!#REF!,$V$3:$AE$12,9,FALSE) &amp; VLOOKUP(Audit!#REF!,$V$13:$AE$22,9,FALSE) &amp; IF(Audit!#REF!=10,Audit!#REF!&amp;Audit!#REF!,"") &amp; IF(Audit!#REF!&lt;&gt;1,U1194,"")</f>
        <v>#REF!</v>
      </c>
      <c r="K1194" s="17" t="e">
        <f>VLOOKUP(Audit!#REF!,$V$3:$AE$12,10,FALSE) &amp; Audit!#REF! &amp; VLOOKUP(Audit!#REF!,$V$13:$AE$22,10,FALSE) &amp; IF(Audit!#REF!=10,Audit!#REF!&amp;Audit!#REF!,"") &amp; IF(Audit!#REF!&lt;&gt;1,U1194,"")</f>
        <v>#REF!</v>
      </c>
      <c r="L1194" s="10" t="e">
        <f>Audit!#REF!</f>
        <v>#REF!</v>
      </c>
      <c r="M1194" s="10" t="e">
        <f t="shared" si="551"/>
        <v>#REF!</v>
      </c>
      <c r="N1194" s="10" t="e">
        <f t="shared" si="552"/>
        <v>#REF!</v>
      </c>
      <c r="O1194" s="10" t="e">
        <f t="shared" si="553"/>
        <v>#REF!</v>
      </c>
      <c r="P1194" s="10" t="e">
        <f t="shared" si="554"/>
        <v>#REF!</v>
      </c>
      <c r="Q1194" s="10" t="e">
        <f t="shared" si="555"/>
        <v>#REF!</v>
      </c>
      <c r="R1194" s="10" t="e">
        <f t="shared" si="556"/>
        <v>#REF!</v>
      </c>
      <c r="S1194" s="10" t="e">
        <f t="shared" si="557"/>
        <v>#REF!</v>
      </c>
      <c r="T1194" s="10" t="e">
        <f t="shared" si="558"/>
        <v>#REF!</v>
      </c>
      <c r="U1194" s="17" t="e">
        <f>IF(Audit!#REF!="","",VLOOKUP(Audit!#REF!,$W$26:$X$35,2,FALSE)) &amp; Audit!#REF! &amp; IF(Audit!#REF!="","",IF(Audit!#REF!&lt;=1.4,VLOOKUP(Audit!#REF!,$W$38:X1239,2,FALSE),VLOOKUP(Audit!#REF!,$W$51:$X$61,2,FALSE))) &amp; IF(Audit!#REF!="","",VLOOKUP(Audit!#REF!,$Y$26:$Z$35,2,FALSE) &amp; Audit!#REF! &amp; IF(Audit!#REF!="","",IF(Audit!#REF!&lt;=1.4,VLOOKUP(Audit!#REF!,$Y$38:$Z$48,2,FALSE),VLOOKUP(Audit!#REF!,$Y$51:$Z$61,2,FALSE))))</f>
        <v>#REF!</v>
      </c>
      <c r="V1194" s="21"/>
      <c r="AH1194" s="49" t="e">
        <f>Audit!#REF!</f>
        <v>#REF!</v>
      </c>
      <c r="AI1194" s="50" t="e">
        <f>VLOOKUP(Audit!#REF!,$V$3:$AE$12,2,FALSE)&amp; IF(Audit!#REF!=10,Audit!#REF!,"")</f>
        <v>#REF!</v>
      </c>
      <c r="AJ1194" s="50" t="e">
        <f>VLOOKUP(Audit!#REF!,$V$13:$AE$22,2,FALSE)&amp; IF(Audit!#REF!=10,Audit!#REF!,"")</f>
        <v>#REF!</v>
      </c>
      <c r="AK1194" s="47" t="e">
        <f t="shared" si="559"/>
        <v>#REF!</v>
      </c>
      <c r="AL1194" s="50" t="e">
        <f>VLOOKUP(Audit!#REF!,$V$3:$AE$12,3,FALSE)&amp; IF(Audit!#REF!=10,Audit!#REF!,"")</f>
        <v>#REF!</v>
      </c>
      <c r="AM1194" s="50" t="e">
        <f>VLOOKUP(Audit!#REF!,$V$13:$AE$22,3,FALSE)&amp; IF(Audit!#REF!=10,Audit!#REF!,"")</f>
        <v>#REF!</v>
      </c>
      <c r="AN1194" s="47" t="e">
        <f t="shared" si="560"/>
        <v>#REF!</v>
      </c>
      <c r="AO1194" s="50" t="e">
        <f>VLOOKUP(Audit!#REF!,$V$3:$AE$12,4,FALSE) &amp;  Audit!#REF! &amp; IF(Audit!#REF!=10,Audit!#REF!,"")</f>
        <v>#REF!</v>
      </c>
      <c r="AP1194" s="50" t="e">
        <f>VLOOKUP(Audit!#REF!,$V$13:$AE$22,4,FALSE)&amp; IF(Audit!#REF!=10,Audit!#REF!,"")</f>
        <v>#REF!</v>
      </c>
      <c r="AQ1194" s="47" t="e">
        <f t="shared" si="561"/>
        <v>#REF!</v>
      </c>
      <c r="AR1194" s="50" t="e">
        <f>VLOOKUP(Audit!#REF!,$V$3:$AE$12,5,FALSE)&amp; IF(Audit!#REF!=10,Audit!#REF!,"")</f>
        <v>#REF!</v>
      </c>
      <c r="AS1194" s="50" t="e">
        <f>VLOOKUP(Audit!#REF!,$V$13:$AE$22,5,FALSE)&amp; IF(Audit!#REF!=10,Audit!#REF!,"")</f>
        <v>#REF!</v>
      </c>
      <c r="AT1194" s="47" t="e">
        <f t="shared" si="562"/>
        <v>#REF!</v>
      </c>
      <c r="AU1194" s="50" t="e">
        <f>VLOOKUP(Audit!#REF!,$V$3:$AE$12,6,FALSE)&amp; IF(Audit!#REF!=10,Audit!#REF!,"")</f>
        <v>#REF!</v>
      </c>
      <c r="AV1194" s="50" t="e">
        <f>VLOOKUP(Audit!#REF!,$V$13:$AE$22,6,FALSE)&amp; IF(Audit!#REF!=10,Audit!#REF!,"")</f>
        <v>#REF!</v>
      </c>
      <c r="AW1194" s="47" t="e">
        <f t="shared" si="563"/>
        <v>#REF!</v>
      </c>
      <c r="AX1194" s="50" t="e">
        <f>VLOOKUP(Audit!#REF!,$V$3:$AE$12,7,FALSE)&amp; IF(Audit!#REF!=10,Audit!#REF!,"")</f>
        <v>#REF!</v>
      </c>
      <c r="AY1194" s="50" t="e">
        <f>VLOOKUP(Audit!#REF!,$V$13:$AE$22,7,FALSE) &amp; IF(Audit!#REF!=10,Audit!#REF!,"")</f>
        <v>#REF!</v>
      </c>
      <c r="AZ1194" s="47" t="e">
        <f t="shared" si="564"/>
        <v>#REF!</v>
      </c>
      <c r="BA1194" s="50" t="e">
        <f>VLOOKUP(Audit!#REF!,$V$3:$AE$12,8,FALSE)&amp; Audit!#REF! &amp; IF(Audit!#REF!=10,Audit!#REF!,"")</f>
        <v>#REF!</v>
      </c>
      <c r="BB1194" s="50" t="e">
        <f>VLOOKUP(Audit!#REF!,$V$13:$AE$22,8,FALSE) &amp; IF(Audit!#REF!=10,Audit!#REF!,"")</f>
        <v>#REF!</v>
      </c>
      <c r="BC1194" s="47" t="e">
        <f t="shared" si="565"/>
        <v>#REF!</v>
      </c>
      <c r="BD1194" s="50" t="e">
        <f>VLOOKUP(Audit!#REF!,$V$3:$AE$12,9,FALSE)&amp; IF(Audit!#REF!=10,Audit!#REF!,"")</f>
        <v>#REF!</v>
      </c>
      <c r="BE1194" s="50" t="e">
        <f>VLOOKUP(Audit!#REF!,$V$13:$AE$22,9,FALSE) &amp; IF(Audit!#REF!=10,Audit!#REF!,"") &amp; IF(Audit!#REF!&lt;&gt;1,U1194,"")</f>
        <v>#REF!</v>
      </c>
      <c r="BF1194" s="47" t="e">
        <f t="shared" si="566"/>
        <v>#REF!</v>
      </c>
      <c r="BG1194" s="50" t="e">
        <f>VLOOKUP(Audit!#REF!,$V$3:$AE$12,10,FALSE) &amp; Audit!#REF! &amp; IF(Audit!#REF!=10,Audit!#REF!,"")</f>
        <v>#REF!</v>
      </c>
      <c r="BH1194" s="50" t="e">
        <f>VLOOKUP(Audit!#REF!,$V$13:$AE$22,10,FALSE) &amp; IF(Audit!#REF!=10,Audit!#REF!,"") &amp; IF(Audit!#REF!&lt;&gt;1,U1194,"")</f>
        <v>#REF!</v>
      </c>
      <c r="BI1194" s="47" t="e">
        <f t="shared" si="567"/>
        <v>#REF!</v>
      </c>
      <c r="BJ1194" s="48" t="str">
        <f t="shared" si="568"/>
        <v/>
      </c>
      <c r="BK1194" s="48" t="str">
        <f t="shared" si="569"/>
        <v/>
      </c>
      <c r="BL1194" s="48" t="str">
        <f t="shared" si="570"/>
        <v/>
      </c>
      <c r="BM1194" s="48" t="str">
        <f t="shared" si="571"/>
        <v/>
      </c>
      <c r="BN1194" s="48" t="str">
        <f t="shared" si="572"/>
        <v/>
      </c>
      <c r="BO1194" s="48" t="str">
        <f t="shared" si="573"/>
        <v/>
      </c>
      <c r="BP1194" s="48" t="str">
        <f t="shared" si="574"/>
        <v/>
      </c>
      <c r="BQ1194" s="48" t="str">
        <f t="shared" si="575"/>
        <v/>
      </c>
      <c r="BR1194" s="48" t="str">
        <f t="shared" si="576"/>
        <v/>
      </c>
      <c r="BS1194" s="48" t="str">
        <f t="shared" si="577"/>
        <v/>
      </c>
      <c r="BT1194" s="48" t="str">
        <f t="shared" si="578"/>
        <v/>
      </c>
      <c r="BU1194" s="48" t="str">
        <f t="shared" si="579"/>
        <v/>
      </c>
    </row>
    <row r="1195" spans="1:73">
      <c r="A1195" s="10" t="e">
        <f>Audit!#REF!</f>
        <v>#REF!</v>
      </c>
      <c r="B1195" s="10" t="e">
        <f t="shared" si="550"/>
        <v>#REF!</v>
      </c>
      <c r="C1195" s="17" t="e">
        <f>VLOOKUP(Audit!#REF!,$V$3:$AE$12,2,FALSE) &amp; VLOOKUP(Audit!#REF!,$V$13:$AE$22,2,FALSE)&amp; IF(Audit!#REF!=10,Audit!#REF!&amp;Audit!#REF!,"")</f>
        <v>#REF!</v>
      </c>
      <c r="D1195" s="17" t="e">
        <f>VLOOKUP(Audit!#REF!,$V$3:$AE$12,3,FALSE) &amp; VLOOKUP(Audit!#REF!,$V$13:$AE$22,3,FALSE) &amp;IF(Audit!#REF!=10,Audit!#REF!&amp;Audit!#REF!,"")</f>
        <v>#REF!</v>
      </c>
      <c r="E1195" s="17" t="e">
        <f>VLOOKUP(Audit!#REF!,$V$3:$AE$12,4,FALSE)&amp; Audit!#REF! &amp; VLOOKUP(Audit!#REF!,$V$13:$AE$22,4,FALSE)&amp; IF(Audit!#REF!=10,Audit!#REF!&amp;Audit!#REF!,"")</f>
        <v>#REF!</v>
      </c>
      <c r="F1195" s="17" t="e">
        <f>VLOOKUP(Audit!#REF!,$V$3:$AE$12,5,FALSE) &amp; VLOOKUP(Audit!#REF!,$V$13:$AE$22,5,FALSE)&amp; IF(Audit!#REF!=10,Audit!#REF!&amp;Audit!#REF!,"")</f>
        <v>#REF!</v>
      </c>
      <c r="G1195" s="17" t="e">
        <f>VLOOKUP(Audit!#REF!,$V$3:$AE$12,6,FALSE) &amp; VLOOKUP(Audit!#REF!,$V$13:$AE$22,6,FALSE)&amp; IF(Audit!#REF!=10,Audit!#REF!&amp;Audit!#REF!,"")</f>
        <v>#REF!</v>
      </c>
      <c r="H1195" s="17" t="e">
        <f>VLOOKUP(Audit!#REF!,$V$3:$AE$12,7,FALSE) &amp; VLOOKUP(Audit!#REF!,$V$13:$AE$22,7,FALSE)&amp;IF(Audit!#REF!=10,Audit!#REF!&amp;Audit!#REF!,"")</f>
        <v>#REF!</v>
      </c>
      <c r="I1195" s="17" t="e">
        <f>VLOOKUP(Audit!#REF!,$V$3:$AE$12,8,FALSE) &amp; Audit!#REF! &amp; VLOOKUP(Audit!#REF!,$V$13:$AE$22,8,FALSE)&amp;IF(Audit!#REF!=10,Audit!#REF!&amp;Audit!#REF!,"")</f>
        <v>#REF!</v>
      </c>
      <c r="J1195" s="17" t="e">
        <f>VLOOKUP(Audit!#REF!,$V$3:$AE$12,9,FALSE) &amp; VLOOKUP(Audit!#REF!,$V$13:$AE$22,9,FALSE) &amp; IF(Audit!#REF!=10,Audit!#REF!&amp;Audit!#REF!,"") &amp; IF(Audit!#REF!&lt;&gt;1,U1195,"")</f>
        <v>#REF!</v>
      </c>
      <c r="K1195" s="17" t="e">
        <f>VLOOKUP(Audit!#REF!,$V$3:$AE$12,10,FALSE) &amp; Audit!#REF! &amp; VLOOKUP(Audit!#REF!,$V$13:$AE$22,10,FALSE) &amp; IF(Audit!#REF!=10,Audit!#REF!&amp;Audit!#REF!,"") &amp; IF(Audit!#REF!&lt;&gt;1,U1195,"")</f>
        <v>#REF!</v>
      </c>
      <c r="L1195" s="10" t="e">
        <f>Audit!#REF!</f>
        <v>#REF!</v>
      </c>
      <c r="M1195" s="10" t="e">
        <f t="shared" si="551"/>
        <v>#REF!</v>
      </c>
      <c r="N1195" s="10" t="e">
        <f t="shared" si="552"/>
        <v>#REF!</v>
      </c>
      <c r="O1195" s="10" t="e">
        <f t="shared" si="553"/>
        <v>#REF!</v>
      </c>
      <c r="P1195" s="10" t="e">
        <f t="shared" si="554"/>
        <v>#REF!</v>
      </c>
      <c r="Q1195" s="10" t="e">
        <f t="shared" si="555"/>
        <v>#REF!</v>
      </c>
      <c r="R1195" s="10" t="e">
        <f t="shared" si="556"/>
        <v>#REF!</v>
      </c>
      <c r="S1195" s="10" t="e">
        <f t="shared" si="557"/>
        <v>#REF!</v>
      </c>
      <c r="T1195" s="10" t="e">
        <f t="shared" si="558"/>
        <v>#REF!</v>
      </c>
      <c r="U1195" s="17" t="e">
        <f>IF(Audit!#REF!="","",VLOOKUP(Audit!#REF!,$W$26:$X$35,2,FALSE)) &amp; Audit!#REF! &amp; IF(Audit!#REF!="","",IF(Audit!#REF!&lt;=1.4,VLOOKUP(Audit!#REF!,$W$38:X1240,2,FALSE),VLOOKUP(Audit!#REF!,$W$51:$X$61,2,FALSE))) &amp; IF(Audit!#REF!="","",VLOOKUP(Audit!#REF!,$Y$26:$Z$35,2,FALSE) &amp; Audit!#REF! &amp; IF(Audit!#REF!="","",IF(Audit!#REF!&lt;=1.4,VLOOKUP(Audit!#REF!,$Y$38:$Z$48,2,FALSE),VLOOKUP(Audit!#REF!,$Y$51:$Z$61,2,FALSE))))</f>
        <v>#REF!</v>
      </c>
      <c r="V1195" s="21"/>
      <c r="AH1195" s="49" t="e">
        <f>Audit!#REF!</f>
        <v>#REF!</v>
      </c>
      <c r="AI1195" s="50" t="e">
        <f>VLOOKUP(Audit!#REF!,$V$3:$AE$12,2,FALSE)&amp; IF(Audit!#REF!=10,Audit!#REF!,"")</f>
        <v>#REF!</v>
      </c>
      <c r="AJ1195" s="50" t="e">
        <f>VLOOKUP(Audit!#REF!,$V$13:$AE$22,2,FALSE)&amp; IF(Audit!#REF!=10,Audit!#REF!,"")</f>
        <v>#REF!</v>
      </c>
      <c r="AK1195" s="47" t="e">
        <f t="shared" si="559"/>
        <v>#REF!</v>
      </c>
      <c r="AL1195" s="50" t="e">
        <f>VLOOKUP(Audit!#REF!,$V$3:$AE$12,3,FALSE)&amp; IF(Audit!#REF!=10,Audit!#REF!,"")</f>
        <v>#REF!</v>
      </c>
      <c r="AM1195" s="50" t="e">
        <f>VLOOKUP(Audit!#REF!,$V$13:$AE$22,3,FALSE)&amp; IF(Audit!#REF!=10,Audit!#REF!,"")</f>
        <v>#REF!</v>
      </c>
      <c r="AN1195" s="47" t="e">
        <f t="shared" si="560"/>
        <v>#REF!</v>
      </c>
      <c r="AO1195" s="50" t="e">
        <f>VLOOKUP(Audit!#REF!,$V$3:$AE$12,4,FALSE) &amp;  Audit!#REF! &amp; IF(Audit!#REF!=10,Audit!#REF!,"")</f>
        <v>#REF!</v>
      </c>
      <c r="AP1195" s="50" t="e">
        <f>VLOOKUP(Audit!#REF!,$V$13:$AE$22,4,FALSE)&amp; IF(Audit!#REF!=10,Audit!#REF!,"")</f>
        <v>#REF!</v>
      </c>
      <c r="AQ1195" s="47" t="e">
        <f t="shared" si="561"/>
        <v>#REF!</v>
      </c>
      <c r="AR1195" s="50" t="e">
        <f>VLOOKUP(Audit!#REF!,$V$3:$AE$12,5,FALSE)&amp; IF(Audit!#REF!=10,Audit!#REF!,"")</f>
        <v>#REF!</v>
      </c>
      <c r="AS1195" s="50" t="e">
        <f>VLOOKUP(Audit!#REF!,$V$13:$AE$22,5,FALSE)&amp; IF(Audit!#REF!=10,Audit!#REF!,"")</f>
        <v>#REF!</v>
      </c>
      <c r="AT1195" s="47" t="e">
        <f t="shared" si="562"/>
        <v>#REF!</v>
      </c>
      <c r="AU1195" s="50" t="e">
        <f>VLOOKUP(Audit!#REF!,$V$3:$AE$12,6,FALSE)&amp; IF(Audit!#REF!=10,Audit!#REF!,"")</f>
        <v>#REF!</v>
      </c>
      <c r="AV1195" s="50" t="e">
        <f>VLOOKUP(Audit!#REF!,$V$13:$AE$22,6,FALSE)&amp; IF(Audit!#REF!=10,Audit!#REF!,"")</f>
        <v>#REF!</v>
      </c>
      <c r="AW1195" s="47" t="e">
        <f t="shared" si="563"/>
        <v>#REF!</v>
      </c>
      <c r="AX1195" s="50" t="e">
        <f>VLOOKUP(Audit!#REF!,$V$3:$AE$12,7,FALSE)&amp; IF(Audit!#REF!=10,Audit!#REF!,"")</f>
        <v>#REF!</v>
      </c>
      <c r="AY1195" s="50" t="e">
        <f>VLOOKUP(Audit!#REF!,$V$13:$AE$22,7,FALSE) &amp; IF(Audit!#REF!=10,Audit!#REF!,"")</f>
        <v>#REF!</v>
      </c>
      <c r="AZ1195" s="47" t="e">
        <f t="shared" si="564"/>
        <v>#REF!</v>
      </c>
      <c r="BA1195" s="50" t="e">
        <f>VLOOKUP(Audit!#REF!,$V$3:$AE$12,8,FALSE)&amp; Audit!#REF! &amp; IF(Audit!#REF!=10,Audit!#REF!,"")</f>
        <v>#REF!</v>
      </c>
      <c r="BB1195" s="50" t="e">
        <f>VLOOKUP(Audit!#REF!,$V$13:$AE$22,8,FALSE) &amp; IF(Audit!#REF!=10,Audit!#REF!,"")</f>
        <v>#REF!</v>
      </c>
      <c r="BC1195" s="47" t="e">
        <f t="shared" si="565"/>
        <v>#REF!</v>
      </c>
      <c r="BD1195" s="50" t="e">
        <f>VLOOKUP(Audit!#REF!,$V$3:$AE$12,9,FALSE)&amp; IF(Audit!#REF!=10,Audit!#REF!,"")</f>
        <v>#REF!</v>
      </c>
      <c r="BE1195" s="50" t="e">
        <f>VLOOKUP(Audit!#REF!,$V$13:$AE$22,9,FALSE) &amp; IF(Audit!#REF!=10,Audit!#REF!,"") &amp; IF(Audit!#REF!&lt;&gt;1,U1195,"")</f>
        <v>#REF!</v>
      </c>
      <c r="BF1195" s="47" t="e">
        <f t="shared" si="566"/>
        <v>#REF!</v>
      </c>
      <c r="BG1195" s="50" t="e">
        <f>VLOOKUP(Audit!#REF!,$V$3:$AE$12,10,FALSE) &amp; Audit!#REF! &amp; IF(Audit!#REF!=10,Audit!#REF!,"")</f>
        <v>#REF!</v>
      </c>
      <c r="BH1195" s="50" t="e">
        <f>VLOOKUP(Audit!#REF!,$V$13:$AE$22,10,FALSE) &amp; IF(Audit!#REF!=10,Audit!#REF!,"") &amp; IF(Audit!#REF!&lt;&gt;1,U1195,"")</f>
        <v>#REF!</v>
      </c>
      <c r="BI1195" s="47" t="e">
        <f t="shared" si="567"/>
        <v>#REF!</v>
      </c>
      <c r="BJ1195" s="48" t="str">
        <f t="shared" si="568"/>
        <v/>
      </c>
      <c r="BK1195" s="48" t="str">
        <f t="shared" si="569"/>
        <v/>
      </c>
      <c r="BL1195" s="48" t="str">
        <f t="shared" si="570"/>
        <v/>
      </c>
      <c r="BM1195" s="48" t="str">
        <f t="shared" si="571"/>
        <v/>
      </c>
      <c r="BN1195" s="48" t="str">
        <f t="shared" si="572"/>
        <v/>
      </c>
      <c r="BO1195" s="48" t="str">
        <f t="shared" si="573"/>
        <v/>
      </c>
      <c r="BP1195" s="48" t="str">
        <f t="shared" si="574"/>
        <v/>
      </c>
      <c r="BQ1195" s="48" t="str">
        <f t="shared" si="575"/>
        <v/>
      </c>
      <c r="BR1195" s="48" t="str">
        <f t="shared" si="576"/>
        <v/>
      </c>
      <c r="BS1195" s="48" t="str">
        <f t="shared" si="577"/>
        <v/>
      </c>
      <c r="BT1195" s="48" t="str">
        <f t="shared" si="578"/>
        <v/>
      </c>
      <c r="BU1195" s="48" t="str">
        <f t="shared" si="579"/>
        <v/>
      </c>
    </row>
    <row r="1196" spans="1:73">
      <c r="A1196" s="10" t="e">
        <f>Audit!#REF!</f>
        <v>#REF!</v>
      </c>
      <c r="B1196" s="10" t="e">
        <f t="shared" si="550"/>
        <v>#REF!</v>
      </c>
      <c r="C1196" s="17" t="e">
        <f>VLOOKUP(Audit!#REF!,$V$3:$AE$12,2,FALSE) &amp; VLOOKUP(Audit!#REF!,$V$13:$AE$22,2,FALSE)&amp; IF(Audit!#REF!=10,Audit!#REF!&amp;Audit!#REF!,"")</f>
        <v>#REF!</v>
      </c>
      <c r="D1196" s="17" t="e">
        <f>VLOOKUP(Audit!#REF!,$V$3:$AE$12,3,FALSE) &amp; VLOOKUP(Audit!#REF!,$V$13:$AE$22,3,FALSE) &amp;IF(Audit!#REF!=10,Audit!#REF!&amp;Audit!#REF!,"")</f>
        <v>#REF!</v>
      </c>
      <c r="E1196" s="17" t="e">
        <f>VLOOKUP(Audit!#REF!,$V$3:$AE$12,4,FALSE)&amp; Audit!#REF! &amp; VLOOKUP(Audit!#REF!,$V$13:$AE$22,4,FALSE)&amp; IF(Audit!#REF!=10,Audit!#REF!&amp;Audit!#REF!,"")</f>
        <v>#REF!</v>
      </c>
      <c r="F1196" s="17" t="e">
        <f>VLOOKUP(Audit!#REF!,$V$3:$AE$12,5,FALSE) &amp; VLOOKUP(Audit!#REF!,$V$13:$AE$22,5,FALSE)&amp; IF(Audit!#REF!=10,Audit!#REF!&amp;Audit!#REF!,"")</f>
        <v>#REF!</v>
      </c>
      <c r="G1196" s="17" t="e">
        <f>VLOOKUP(Audit!#REF!,$V$3:$AE$12,6,FALSE) &amp; VLOOKUP(Audit!#REF!,$V$13:$AE$22,6,FALSE)&amp; IF(Audit!#REF!=10,Audit!#REF!&amp;Audit!#REF!,"")</f>
        <v>#REF!</v>
      </c>
      <c r="H1196" s="17" t="e">
        <f>VLOOKUP(Audit!#REF!,$V$3:$AE$12,7,FALSE) &amp; VLOOKUP(Audit!#REF!,$V$13:$AE$22,7,FALSE)&amp;IF(Audit!#REF!=10,Audit!#REF!&amp;Audit!#REF!,"")</f>
        <v>#REF!</v>
      </c>
      <c r="I1196" s="17" t="e">
        <f>VLOOKUP(Audit!#REF!,$V$3:$AE$12,8,FALSE) &amp; Audit!#REF! &amp; VLOOKUP(Audit!#REF!,$V$13:$AE$22,8,FALSE)&amp;IF(Audit!#REF!=10,Audit!#REF!&amp;Audit!#REF!,"")</f>
        <v>#REF!</v>
      </c>
      <c r="J1196" s="17" t="e">
        <f>VLOOKUP(Audit!#REF!,$V$3:$AE$12,9,FALSE) &amp; VLOOKUP(Audit!#REF!,$V$13:$AE$22,9,FALSE) &amp; IF(Audit!#REF!=10,Audit!#REF!&amp;Audit!#REF!,"") &amp; IF(Audit!#REF!&lt;&gt;1,U1196,"")</f>
        <v>#REF!</v>
      </c>
      <c r="K1196" s="17" t="e">
        <f>VLOOKUP(Audit!#REF!,$V$3:$AE$12,10,FALSE) &amp; Audit!#REF! &amp; VLOOKUP(Audit!#REF!,$V$13:$AE$22,10,FALSE) &amp; IF(Audit!#REF!=10,Audit!#REF!&amp;Audit!#REF!,"") &amp; IF(Audit!#REF!&lt;&gt;1,U1196,"")</f>
        <v>#REF!</v>
      </c>
      <c r="L1196" s="10" t="e">
        <f>Audit!#REF!</f>
        <v>#REF!</v>
      </c>
      <c r="M1196" s="10" t="e">
        <f t="shared" si="551"/>
        <v>#REF!</v>
      </c>
      <c r="N1196" s="10" t="e">
        <f t="shared" si="552"/>
        <v>#REF!</v>
      </c>
      <c r="O1196" s="10" t="e">
        <f t="shared" si="553"/>
        <v>#REF!</v>
      </c>
      <c r="P1196" s="10" t="e">
        <f t="shared" si="554"/>
        <v>#REF!</v>
      </c>
      <c r="Q1196" s="10" t="e">
        <f t="shared" si="555"/>
        <v>#REF!</v>
      </c>
      <c r="R1196" s="10" t="e">
        <f t="shared" si="556"/>
        <v>#REF!</v>
      </c>
      <c r="S1196" s="10" t="e">
        <f t="shared" si="557"/>
        <v>#REF!</v>
      </c>
      <c r="T1196" s="10" t="e">
        <f t="shared" si="558"/>
        <v>#REF!</v>
      </c>
      <c r="U1196" s="17" t="e">
        <f>IF(Audit!#REF!="","",VLOOKUP(Audit!#REF!,$W$26:$X$35,2,FALSE)) &amp; Audit!#REF! &amp; IF(Audit!#REF!="","",IF(Audit!#REF!&lt;=1.4,VLOOKUP(Audit!#REF!,$W$38:X1241,2,FALSE),VLOOKUP(Audit!#REF!,$W$51:$X$61,2,FALSE))) &amp; IF(Audit!#REF!="","",VLOOKUP(Audit!#REF!,$Y$26:$Z$35,2,FALSE) &amp; Audit!#REF! &amp; IF(Audit!#REF!="","",IF(Audit!#REF!&lt;=1.4,VLOOKUP(Audit!#REF!,$Y$38:$Z$48,2,FALSE),VLOOKUP(Audit!#REF!,$Y$51:$Z$61,2,FALSE))))</f>
        <v>#REF!</v>
      </c>
      <c r="V1196" s="21"/>
      <c r="AH1196" s="49" t="e">
        <f>Audit!#REF!</f>
        <v>#REF!</v>
      </c>
      <c r="AI1196" s="50" t="e">
        <f>VLOOKUP(Audit!#REF!,$V$3:$AE$12,2,FALSE)&amp; IF(Audit!#REF!=10,Audit!#REF!,"")</f>
        <v>#REF!</v>
      </c>
      <c r="AJ1196" s="50" t="e">
        <f>VLOOKUP(Audit!#REF!,$V$13:$AE$22,2,FALSE)&amp; IF(Audit!#REF!=10,Audit!#REF!,"")</f>
        <v>#REF!</v>
      </c>
      <c r="AK1196" s="47" t="e">
        <f t="shared" si="559"/>
        <v>#REF!</v>
      </c>
      <c r="AL1196" s="50" t="e">
        <f>VLOOKUP(Audit!#REF!,$V$3:$AE$12,3,FALSE)&amp; IF(Audit!#REF!=10,Audit!#REF!,"")</f>
        <v>#REF!</v>
      </c>
      <c r="AM1196" s="50" t="e">
        <f>VLOOKUP(Audit!#REF!,$V$13:$AE$22,3,FALSE)&amp; IF(Audit!#REF!=10,Audit!#REF!,"")</f>
        <v>#REF!</v>
      </c>
      <c r="AN1196" s="47" t="e">
        <f t="shared" si="560"/>
        <v>#REF!</v>
      </c>
      <c r="AO1196" s="50" t="e">
        <f>VLOOKUP(Audit!#REF!,$V$3:$AE$12,4,FALSE) &amp;  Audit!#REF! &amp; IF(Audit!#REF!=10,Audit!#REF!,"")</f>
        <v>#REF!</v>
      </c>
      <c r="AP1196" s="50" t="e">
        <f>VLOOKUP(Audit!#REF!,$V$13:$AE$22,4,FALSE)&amp; IF(Audit!#REF!=10,Audit!#REF!,"")</f>
        <v>#REF!</v>
      </c>
      <c r="AQ1196" s="47" t="e">
        <f t="shared" si="561"/>
        <v>#REF!</v>
      </c>
      <c r="AR1196" s="50" t="e">
        <f>VLOOKUP(Audit!#REF!,$V$3:$AE$12,5,FALSE)&amp; IF(Audit!#REF!=10,Audit!#REF!,"")</f>
        <v>#REF!</v>
      </c>
      <c r="AS1196" s="50" t="e">
        <f>VLOOKUP(Audit!#REF!,$V$13:$AE$22,5,FALSE)&amp; IF(Audit!#REF!=10,Audit!#REF!,"")</f>
        <v>#REF!</v>
      </c>
      <c r="AT1196" s="47" t="e">
        <f t="shared" si="562"/>
        <v>#REF!</v>
      </c>
      <c r="AU1196" s="50" t="e">
        <f>VLOOKUP(Audit!#REF!,$V$3:$AE$12,6,FALSE)&amp; IF(Audit!#REF!=10,Audit!#REF!,"")</f>
        <v>#REF!</v>
      </c>
      <c r="AV1196" s="50" t="e">
        <f>VLOOKUP(Audit!#REF!,$V$13:$AE$22,6,FALSE)&amp; IF(Audit!#REF!=10,Audit!#REF!,"")</f>
        <v>#REF!</v>
      </c>
      <c r="AW1196" s="47" t="e">
        <f t="shared" si="563"/>
        <v>#REF!</v>
      </c>
      <c r="AX1196" s="50" t="e">
        <f>VLOOKUP(Audit!#REF!,$V$3:$AE$12,7,FALSE)&amp; IF(Audit!#REF!=10,Audit!#REF!,"")</f>
        <v>#REF!</v>
      </c>
      <c r="AY1196" s="50" t="e">
        <f>VLOOKUP(Audit!#REF!,$V$13:$AE$22,7,FALSE) &amp; IF(Audit!#REF!=10,Audit!#REF!,"")</f>
        <v>#REF!</v>
      </c>
      <c r="AZ1196" s="47" t="e">
        <f t="shared" si="564"/>
        <v>#REF!</v>
      </c>
      <c r="BA1196" s="50" t="e">
        <f>VLOOKUP(Audit!#REF!,$V$3:$AE$12,8,FALSE)&amp; Audit!#REF! &amp; IF(Audit!#REF!=10,Audit!#REF!,"")</f>
        <v>#REF!</v>
      </c>
      <c r="BB1196" s="50" t="e">
        <f>VLOOKUP(Audit!#REF!,$V$13:$AE$22,8,FALSE) &amp; IF(Audit!#REF!=10,Audit!#REF!,"")</f>
        <v>#REF!</v>
      </c>
      <c r="BC1196" s="47" t="e">
        <f t="shared" si="565"/>
        <v>#REF!</v>
      </c>
      <c r="BD1196" s="50" t="e">
        <f>VLOOKUP(Audit!#REF!,$V$3:$AE$12,9,FALSE)&amp; IF(Audit!#REF!=10,Audit!#REF!,"")</f>
        <v>#REF!</v>
      </c>
      <c r="BE1196" s="50" t="e">
        <f>VLOOKUP(Audit!#REF!,$V$13:$AE$22,9,FALSE) &amp; IF(Audit!#REF!=10,Audit!#REF!,"") &amp; IF(Audit!#REF!&lt;&gt;1,U1196,"")</f>
        <v>#REF!</v>
      </c>
      <c r="BF1196" s="47" t="e">
        <f t="shared" si="566"/>
        <v>#REF!</v>
      </c>
      <c r="BG1196" s="50" t="e">
        <f>VLOOKUP(Audit!#REF!,$V$3:$AE$12,10,FALSE) &amp; Audit!#REF! &amp; IF(Audit!#REF!=10,Audit!#REF!,"")</f>
        <v>#REF!</v>
      </c>
      <c r="BH1196" s="50" t="e">
        <f>VLOOKUP(Audit!#REF!,$V$13:$AE$22,10,FALSE) &amp; IF(Audit!#REF!=10,Audit!#REF!,"") &amp; IF(Audit!#REF!&lt;&gt;1,U1196,"")</f>
        <v>#REF!</v>
      </c>
      <c r="BI1196" s="47" t="e">
        <f t="shared" si="567"/>
        <v>#REF!</v>
      </c>
      <c r="BJ1196" s="48" t="str">
        <f t="shared" si="568"/>
        <v/>
      </c>
      <c r="BK1196" s="48" t="str">
        <f t="shared" si="569"/>
        <v/>
      </c>
      <c r="BL1196" s="48" t="str">
        <f t="shared" si="570"/>
        <v/>
      </c>
      <c r="BM1196" s="48" t="str">
        <f t="shared" si="571"/>
        <v/>
      </c>
      <c r="BN1196" s="48" t="str">
        <f t="shared" si="572"/>
        <v/>
      </c>
      <c r="BO1196" s="48" t="str">
        <f t="shared" si="573"/>
        <v/>
      </c>
      <c r="BP1196" s="48" t="str">
        <f t="shared" si="574"/>
        <v/>
      </c>
      <c r="BQ1196" s="48" t="str">
        <f t="shared" si="575"/>
        <v/>
      </c>
      <c r="BR1196" s="48" t="str">
        <f t="shared" si="576"/>
        <v/>
      </c>
      <c r="BS1196" s="48" t="str">
        <f t="shared" si="577"/>
        <v/>
      </c>
      <c r="BT1196" s="48" t="str">
        <f t="shared" si="578"/>
        <v/>
      </c>
      <c r="BU1196" s="48" t="str">
        <f t="shared" si="579"/>
        <v/>
      </c>
    </row>
    <row r="1197" spans="1:73">
      <c r="A1197" s="10" t="e">
        <f>Audit!#REF!</f>
        <v>#REF!</v>
      </c>
      <c r="B1197" s="10" t="e">
        <f t="shared" si="550"/>
        <v>#REF!</v>
      </c>
      <c r="C1197" s="17" t="e">
        <f>VLOOKUP(Audit!#REF!,$V$3:$AE$12,2,FALSE) &amp; VLOOKUP(Audit!#REF!,$V$13:$AE$22,2,FALSE)&amp; IF(Audit!#REF!=10,Audit!#REF!&amp;Audit!#REF!,"")</f>
        <v>#REF!</v>
      </c>
      <c r="D1197" s="17" t="e">
        <f>VLOOKUP(Audit!#REF!,$V$3:$AE$12,3,FALSE) &amp; VLOOKUP(Audit!#REF!,$V$13:$AE$22,3,FALSE) &amp;IF(Audit!#REF!=10,Audit!#REF!&amp;Audit!#REF!,"")</f>
        <v>#REF!</v>
      </c>
      <c r="E1197" s="17" t="e">
        <f>VLOOKUP(Audit!#REF!,$V$3:$AE$12,4,FALSE)&amp; Audit!#REF! &amp; VLOOKUP(Audit!#REF!,$V$13:$AE$22,4,FALSE)&amp; IF(Audit!#REF!=10,Audit!#REF!&amp;Audit!#REF!,"")</f>
        <v>#REF!</v>
      </c>
      <c r="F1197" s="17" t="e">
        <f>VLOOKUP(Audit!#REF!,$V$3:$AE$12,5,FALSE) &amp; VLOOKUP(Audit!#REF!,$V$13:$AE$22,5,FALSE)&amp; IF(Audit!#REF!=10,Audit!#REF!&amp;Audit!#REF!,"")</f>
        <v>#REF!</v>
      </c>
      <c r="G1197" s="17" t="e">
        <f>VLOOKUP(Audit!#REF!,$V$3:$AE$12,6,FALSE) &amp; VLOOKUP(Audit!#REF!,$V$13:$AE$22,6,FALSE)&amp; IF(Audit!#REF!=10,Audit!#REF!&amp;Audit!#REF!,"")</f>
        <v>#REF!</v>
      </c>
      <c r="H1197" s="17" t="e">
        <f>VLOOKUP(Audit!#REF!,$V$3:$AE$12,7,FALSE) &amp; VLOOKUP(Audit!#REF!,$V$13:$AE$22,7,FALSE)&amp;IF(Audit!#REF!=10,Audit!#REF!&amp;Audit!#REF!,"")</f>
        <v>#REF!</v>
      </c>
      <c r="I1197" s="17" t="e">
        <f>VLOOKUP(Audit!#REF!,$V$3:$AE$12,8,FALSE) &amp; Audit!#REF! &amp; VLOOKUP(Audit!#REF!,$V$13:$AE$22,8,FALSE)&amp;IF(Audit!#REF!=10,Audit!#REF!&amp;Audit!#REF!,"")</f>
        <v>#REF!</v>
      </c>
      <c r="J1197" s="17" t="e">
        <f>VLOOKUP(Audit!#REF!,$V$3:$AE$12,9,FALSE) &amp; VLOOKUP(Audit!#REF!,$V$13:$AE$22,9,FALSE) &amp; IF(Audit!#REF!=10,Audit!#REF!&amp;Audit!#REF!,"") &amp; IF(Audit!#REF!&lt;&gt;1,U1197,"")</f>
        <v>#REF!</v>
      </c>
      <c r="K1197" s="17" t="e">
        <f>VLOOKUP(Audit!#REF!,$V$3:$AE$12,10,FALSE) &amp; Audit!#REF! &amp; VLOOKUP(Audit!#REF!,$V$13:$AE$22,10,FALSE) &amp; IF(Audit!#REF!=10,Audit!#REF!&amp;Audit!#REF!,"") &amp; IF(Audit!#REF!&lt;&gt;1,U1197,"")</f>
        <v>#REF!</v>
      </c>
      <c r="L1197" s="10" t="e">
        <f>Audit!#REF!</f>
        <v>#REF!</v>
      </c>
      <c r="M1197" s="10" t="e">
        <f t="shared" si="551"/>
        <v>#REF!</v>
      </c>
      <c r="N1197" s="10" t="e">
        <f t="shared" si="552"/>
        <v>#REF!</v>
      </c>
      <c r="O1197" s="10" t="e">
        <f t="shared" si="553"/>
        <v>#REF!</v>
      </c>
      <c r="P1197" s="10" t="e">
        <f t="shared" si="554"/>
        <v>#REF!</v>
      </c>
      <c r="Q1197" s="10" t="e">
        <f t="shared" si="555"/>
        <v>#REF!</v>
      </c>
      <c r="R1197" s="10" t="e">
        <f t="shared" si="556"/>
        <v>#REF!</v>
      </c>
      <c r="S1197" s="10" t="e">
        <f t="shared" si="557"/>
        <v>#REF!</v>
      </c>
      <c r="T1197" s="10" t="e">
        <f t="shared" si="558"/>
        <v>#REF!</v>
      </c>
      <c r="U1197" s="17" t="e">
        <f>IF(Audit!#REF!="","",VLOOKUP(Audit!#REF!,$W$26:$X$35,2,FALSE)) &amp; Audit!#REF! &amp; IF(Audit!#REF!="","",IF(Audit!#REF!&lt;=1.4,VLOOKUP(Audit!#REF!,$W$38:X1242,2,FALSE),VLOOKUP(Audit!#REF!,$W$51:$X$61,2,FALSE))) &amp; IF(Audit!#REF!="","",VLOOKUP(Audit!#REF!,$Y$26:$Z$35,2,FALSE) &amp; Audit!#REF! &amp; IF(Audit!#REF!="","",IF(Audit!#REF!&lt;=1.4,VLOOKUP(Audit!#REF!,$Y$38:$Z$48,2,FALSE),VLOOKUP(Audit!#REF!,$Y$51:$Z$61,2,FALSE))))</f>
        <v>#REF!</v>
      </c>
      <c r="V1197" s="21"/>
      <c r="AH1197" s="49" t="e">
        <f>Audit!#REF!</f>
        <v>#REF!</v>
      </c>
      <c r="AI1197" s="50" t="e">
        <f>VLOOKUP(Audit!#REF!,$V$3:$AE$12,2,FALSE)&amp; IF(Audit!#REF!=10,Audit!#REF!,"")</f>
        <v>#REF!</v>
      </c>
      <c r="AJ1197" s="50" t="e">
        <f>VLOOKUP(Audit!#REF!,$V$13:$AE$22,2,FALSE)&amp; IF(Audit!#REF!=10,Audit!#REF!,"")</f>
        <v>#REF!</v>
      </c>
      <c r="AK1197" s="47" t="e">
        <f t="shared" si="559"/>
        <v>#REF!</v>
      </c>
      <c r="AL1197" s="50" t="e">
        <f>VLOOKUP(Audit!#REF!,$V$3:$AE$12,3,FALSE)&amp; IF(Audit!#REF!=10,Audit!#REF!,"")</f>
        <v>#REF!</v>
      </c>
      <c r="AM1197" s="50" t="e">
        <f>VLOOKUP(Audit!#REF!,$V$13:$AE$22,3,FALSE)&amp; IF(Audit!#REF!=10,Audit!#REF!,"")</f>
        <v>#REF!</v>
      </c>
      <c r="AN1197" s="47" t="e">
        <f t="shared" si="560"/>
        <v>#REF!</v>
      </c>
      <c r="AO1197" s="50" t="e">
        <f>VLOOKUP(Audit!#REF!,$V$3:$AE$12,4,FALSE) &amp;  Audit!#REF! &amp; IF(Audit!#REF!=10,Audit!#REF!,"")</f>
        <v>#REF!</v>
      </c>
      <c r="AP1197" s="50" t="e">
        <f>VLOOKUP(Audit!#REF!,$V$13:$AE$22,4,FALSE)&amp; IF(Audit!#REF!=10,Audit!#REF!,"")</f>
        <v>#REF!</v>
      </c>
      <c r="AQ1197" s="47" t="e">
        <f t="shared" si="561"/>
        <v>#REF!</v>
      </c>
      <c r="AR1197" s="50" t="e">
        <f>VLOOKUP(Audit!#REF!,$V$3:$AE$12,5,FALSE)&amp; IF(Audit!#REF!=10,Audit!#REF!,"")</f>
        <v>#REF!</v>
      </c>
      <c r="AS1197" s="50" t="e">
        <f>VLOOKUP(Audit!#REF!,$V$13:$AE$22,5,FALSE)&amp; IF(Audit!#REF!=10,Audit!#REF!,"")</f>
        <v>#REF!</v>
      </c>
      <c r="AT1197" s="47" t="e">
        <f t="shared" si="562"/>
        <v>#REF!</v>
      </c>
      <c r="AU1197" s="50" t="e">
        <f>VLOOKUP(Audit!#REF!,$V$3:$AE$12,6,FALSE)&amp; IF(Audit!#REF!=10,Audit!#REF!,"")</f>
        <v>#REF!</v>
      </c>
      <c r="AV1197" s="50" t="e">
        <f>VLOOKUP(Audit!#REF!,$V$13:$AE$22,6,FALSE)&amp; IF(Audit!#REF!=10,Audit!#REF!,"")</f>
        <v>#REF!</v>
      </c>
      <c r="AW1197" s="47" t="e">
        <f t="shared" si="563"/>
        <v>#REF!</v>
      </c>
      <c r="AX1197" s="50" t="e">
        <f>VLOOKUP(Audit!#REF!,$V$3:$AE$12,7,FALSE)&amp; IF(Audit!#REF!=10,Audit!#REF!,"")</f>
        <v>#REF!</v>
      </c>
      <c r="AY1197" s="50" t="e">
        <f>VLOOKUP(Audit!#REF!,$V$13:$AE$22,7,FALSE) &amp; IF(Audit!#REF!=10,Audit!#REF!,"")</f>
        <v>#REF!</v>
      </c>
      <c r="AZ1197" s="47" t="e">
        <f t="shared" si="564"/>
        <v>#REF!</v>
      </c>
      <c r="BA1197" s="50" t="e">
        <f>VLOOKUP(Audit!#REF!,$V$3:$AE$12,8,FALSE)&amp; Audit!#REF! &amp; IF(Audit!#REF!=10,Audit!#REF!,"")</f>
        <v>#REF!</v>
      </c>
      <c r="BB1197" s="50" t="e">
        <f>VLOOKUP(Audit!#REF!,$V$13:$AE$22,8,FALSE) &amp; IF(Audit!#REF!=10,Audit!#REF!,"")</f>
        <v>#REF!</v>
      </c>
      <c r="BC1197" s="47" t="e">
        <f t="shared" si="565"/>
        <v>#REF!</v>
      </c>
      <c r="BD1197" s="50" t="e">
        <f>VLOOKUP(Audit!#REF!,$V$3:$AE$12,9,FALSE)&amp; IF(Audit!#REF!=10,Audit!#REF!,"")</f>
        <v>#REF!</v>
      </c>
      <c r="BE1197" s="50" t="e">
        <f>VLOOKUP(Audit!#REF!,$V$13:$AE$22,9,FALSE) &amp; IF(Audit!#REF!=10,Audit!#REF!,"") &amp; IF(Audit!#REF!&lt;&gt;1,U1197,"")</f>
        <v>#REF!</v>
      </c>
      <c r="BF1197" s="47" t="e">
        <f t="shared" si="566"/>
        <v>#REF!</v>
      </c>
      <c r="BG1197" s="50" t="e">
        <f>VLOOKUP(Audit!#REF!,$V$3:$AE$12,10,FALSE) &amp; Audit!#REF! &amp; IF(Audit!#REF!=10,Audit!#REF!,"")</f>
        <v>#REF!</v>
      </c>
      <c r="BH1197" s="50" t="e">
        <f>VLOOKUP(Audit!#REF!,$V$13:$AE$22,10,FALSE) &amp; IF(Audit!#REF!=10,Audit!#REF!,"") &amp; IF(Audit!#REF!&lt;&gt;1,U1197,"")</f>
        <v>#REF!</v>
      </c>
      <c r="BI1197" s="47" t="e">
        <f t="shared" si="567"/>
        <v>#REF!</v>
      </c>
      <c r="BJ1197" s="48" t="str">
        <f t="shared" si="568"/>
        <v/>
      </c>
      <c r="BK1197" s="48" t="str">
        <f t="shared" si="569"/>
        <v/>
      </c>
      <c r="BL1197" s="48" t="str">
        <f t="shared" si="570"/>
        <v/>
      </c>
      <c r="BM1197" s="48" t="str">
        <f t="shared" si="571"/>
        <v/>
      </c>
      <c r="BN1197" s="48" t="str">
        <f t="shared" si="572"/>
        <v/>
      </c>
      <c r="BO1197" s="48" t="str">
        <f t="shared" si="573"/>
        <v/>
      </c>
      <c r="BP1197" s="48" t="str">
        <f t="shared" si="574"/>
        <v/>
      </c>
      <c r="BQ1197" s="48" t="str">
        <f t="shared" si="575"/>
        <v/>
      </c>
      <c r="BR1197" s="48" t="str">
        <f t="shared" si="576"/>
        <v/>
      </c>
      <c r="BS1197" s="48" t="str">
        <f t="shared" si="577"/>
        <v/>
      </c>
      <c r="BT1197" s="48" t="str">
        <f t="shared" si="578"/>
        <v/>
      </c>
      <c r="BU1197" s="48" t="str">
        <f t="shared" si="579"/>
        <v/>
      </c>
    </row>
    <row r="1198" spans="1:73">
      <c r="A1198" s="10" t="e">
        <f>Audit!#REF!</f>
        <v>#REF!</v>
      </c>
      <c r="B1198" s="10" t="e">
        <f t="shared" si="550"/>
        <v>#REF!</v>
      </c>
      <c r="C1198" s="17" t="e">
        <f>VLOOKUP(Audit!#REF!,$V$3:$AE$12,2,FALSE) &amp; VLOOKUP(Audit!#REF!,$V$13:$AE$22,2,FALSE)&amp; IF(Audit!#REF!=10,Audit!#REF!&amp;Audit!#REF!,"")</f>
        <v>#REF!</v>
      </c>
      <c r="D1198" s="17" t="e">
        <f>VLOOKUP(Audit!#REF!,$V$3:$AE$12,3,FALSE) &amp; VLOOKUP(Audit!#REF!,$V$13:$AE$22,3,FALSE) &amp;IF(Audit!#REF!=10,Audit!#REF!&amp;Audit!#REF!,"")</f>
        <v>#REF!</v>
      </c>
      <c r="E1198" s="17" t="e">
        <f>VLOOKUP(Audit!#REF!,$V$3:$AE$12,4,FALSE)&amp; Audit!#REF! &amp; VLOOKUP(Audit!#REF!,$V$13:$AE$22,4,FALSE)&amp; IF(Audit!#REF!=10,Audit!#REF!&amp;Audit!#REF!,"")</f>
        <v>#REF!</v>
      </c>
      <c r="F1198" s="17" t="e">
        <f>VLOOKUP(Audit!#REF!,$V$3:$AE$12,5,FALSE) &amp; VLOOKUP(Audit!#REF!,$V$13:$AE$22,5,FALSE)&amp; IF(Audit!#REF!=10,Audit!#REF!&amp;Audit!#REF!,"")</f>
        <v>#REF!</v>
      </c>
      <c r="G1198" s="17" t="e">
        <f>VLOOKUP(Audit!#REF!,$V$3:$AE$12,6,FALSE) &amp; VLOOKUP(Audit!#REF!,$V$13:$AE$22,6,FALSE)&amp; IF(Audit!#REF!=10,Audit!#REF!&amp;Audit!#REF!,"")</f>
        <v>#REF!</v>
      </c>
      <c r="H1198" s="17" t="e">
        <f>VLOOKUP(Audit!#REF!,$V$3:$AE$12,7,FALSE) &amp; VLOOKUP(Audit!#REF!,$V$13:$AE$22,7,FALSE)&amp;IF(Audit!#REF!=10,Audit!#REF!&amp;Audit!#REF!,"")</f>
        <v>#REF!</v>
      </c>
      <c r="I1198" s="17" t="e">
        <f>VLOOKUP(Audit!#REF!,$V$3:$AE$12,8,FALSE) &amp; Audit!#REF! &amp; VLOOKUP(Audit!#REF!,$V$13:$AE$22,8,FALSE)&amp;IF(Audit!#REF!=10,Audit!#REF!&amp;Audit!#REF!,"")</f>
        <v>#REF!</v>
      </c>
      <c r="J1198" s="17" t="e">
        <f>VLOOKUP(Audit!#REF!,$V$3:$AE$12,9,FALSE) &amp; VLOOKUP(Audit!#REF!,$V$13:$AE$22,9,FALSE) &amp; IF(Audit!#REF!=10,Audit!#REF!&amp;Audit!#REF!,"") &amp; IF(Audit!#REF!&lt;&gt;1,U1198,"")</f>
        <v>#REF!</v>
      </c>
      <c r="K1198" s="17" t="e">
        <f>VLOOKUP(Audit!#REF!,$V$3:$AE$12,10,FALSE) &amp; Audit!#REF! &amp; VLOOKUP(Audit!#REF!,$V$13:$AE$22,10,FALSE) &amp; IF(Audit!#REF!=10,Audit!#REF!&amp;Audit!#REF!,"") &amp; IF(Audit!#REF!&lt;&gt;1,U1198,"")</f>
        <v>#REF!</v>
      </c>
      <c r="L1198" s="10" t="e">
        <f>Audit!#REF!</f>
        <v>#REF!</v>
      </c>
      <c r="M1198" s="10" t="e">
        <f t="shared" si="551"/>
        <v>#REF!</v>
      </c>
      <c r="N1198" s="10" t="e">
        <f t="shared" si="552"/>
        <v>#REF!</v>
      </c>
      <c r="O1198" s="10" t="e">
        <f t="shared" si="553"/>
        <v>#REF!</v>
      </c>
      <c r="P1198" s="10" t="e">
        <f t="shared" si="554"/>
        <v>#REF!</v>
      </c>
      <c r="Q1198" s="10" t="e">
        <f t="shared" si="555"/>
        <v>#REF!</v>
      </c>
      <c r="R1198" s="10" t="e">
        <f t="shared" si="556"/>
        <v>#REF!</v>
      </c>
      <c r="S1198" s="10" t="e">
        <f t="shared" si="557"/>
        <v>#REF!</v>
      </c>
      <c r="T1198" s="10" t="e">
        <f t="shared" si="558"/>
        <v>#REF!</v>
      </c>
      <c r="U1198" s="17" t="e">
        <f>IF(Audit!#REF!="","",VLOOKUP(Audit!#REF!,$W$26:$X$35,2,FALSE)) &amp; Audit!#REF! &amp; IF(Audit!#REF!="","",IF(Audit!#REF!&lt;=1.4,VLOOKUP(Audit!#REF!,$W$38:X1243,2,FALSE),VLOOKUP(Audit!#REF!,$W$51:$X$61,2,FALSE))) &amp; IF(Audit!#REF!="","",VLOOKUP(Audit!#REF!,$Y$26:$Z$35,2,FALSE) &amp; Audit!#REF! &amp; IF(Audit!#REF!="","",IF(Audit!#REF!&lt;=1.4,VLOOKUP(Audit!#REF!,$Y$38:$Z$48,2,FALSE),VLOOKUP(Audit!#REF!,$Y$51:$Z$61,2,FALSE))))</f>
        <v>#REF!</v>
      </c>
      <c r="V1198" s="21"/>
      <c r="AH1198" s="49" t="e">
        <f>Audit!#REF!</f>
        <v>#REF!</v>
      </c>
      <c r="AI1198" s="50" t="e">
        <f>VLOOKUP(Audit!#REF!,$V$3:$AE$12,2,FALSE)&amp; IF(Audit!#REF!=10,Audit!#REF!,"")</f>
        <v>#REF!</v>
      </c>
      <c r="AJ1198" s="50" t="e">
        <f>VLOOKUP(Audit!#REF!,$V$13:$AE$22,2,FALSE)&amp; IF(Audit!#REF!=10,Audit!#REF!,"")</f>
        <v>#REF!</v>
      </c>
      <c r="AK1198" s="47" t="e">
        <f t="shared" si="559"/>
        <v>#REF!</v>
      </c>
      <c r="AL1198" s="50" t="e">
        <f>VLOOKUP(Audit!#REF!,$V$3:$AE$12,3,FALSE)&amp; IF(Audit!#REF!=10,Audit!#REF!,"")</f>
        <v>#REF!</v>
      </c>
      <c r="AM1198" s="50" t="e">
        <f>VLOOKUP(Audit!#REF!,$V$13:$AE$22,3,FALSE)&amp; IF(Audit!#REF!=10,Audit!#REF!,"")</f>
        <v>#REF!</v>
      </c>
      <c r="AN1198" s="47" t="e">
        <f t="shared" si="560"/>
        <v>#REF!</v>
      </c>
      <c r="AO1198" s="50" t="e">
        <f>VLOOKUP(Audit!#REF!,$V$3:$AE$12,4,FALSE) &amp;  Audit!#REF! &amp; IF(Audit!#REF!=10,Audit!#REF!,"")</f>
        <v>#REF!</v>
      </c>
      <c r="AP1198" s="50" t="e">
        <f>VLOOKUP(Audit!#REF!,$V$13:$AE$22,4,FALSE)&amp; IF(Audit!#REF!=10,Audit!#REF!,"")</f>
        <v>#REF!</v>
      </c>
      <c r="AQ1198" s="47" t="e">
        <f t="shared" si="561"/>
        <v>#REF!</v>
      </c>
      <c r="AR1198" s="50" t="e">
        <f>VLOOKUP(Audit!#REF!,$V$3:$AE$12,5,FALSE)&amp; IF(Audit!#REF!=10,Audit!#REF!,"")</f>
        <v>#REF!</v>
      </c>
      <c r="AS1198" s="50" t="e">
        <f>VLOOKUP(Audit!#REF!,$V$13:$AE$22,5,FALSE)&amp; IF(Audit!#REF!=10,Audit!#REF!,"")</f>
        <v>#REF!</v>
      </c>
      <c r="AT1198" s="47" t="e">
        <f t="shared" si="562"/>
        <v>#REF!</v>
      </c>
      <c r="AU1198" s="50" t="e">
        <f>VLOOKUP(Audit!#REF!,$V$3:$AE$12,6,FALSE)&amp; IF(Audit!#REF!=10,Audit!#REF!,"")</f>
        <v>#REF!</v>
      </c>
      <c r="AV1198" s="50" t="e">
        <f>VLOOKUP(Audit!#REF!,$V$13:$AE$22,6,FALSE)&amp; IF(Audit!#REF!=10,Audit!#REF!,"")</f>
        <v>#REF!</v>
      </c>
      <c r="AW1198" s="47" t="e">
        <f t="shared" si="563"/>
        <v>#REF!</v>
      </c>
      <c r="AX1198" s="50" t="e">
        <f>VLOOKUP(Audit!#REF!,$V$3:$AE$12,7,FALSE)&amp; IF(Audit!#REF!=10,Audit!#REF!,"")</f>
        <v>#REF!</v>
      </c>
      <c r="AY1198" s="50" t="e">
        <f>VLOOKUP(Audit!#REF!,$V$13:$AE$22,7,FALSE) &amp; IF(Audit!#REF!=10,Audit!#REF!,"")</f>
        <v>#REF!</v>
      </c>
      <c r="AZ1198" s="47" t="e">
        <f t="shared" si="564"/>
        <v>#REF!</v>
      </c>
      <c r="BA1198" s="50" t="e">
        <f>VLOOKUP(Audit!#REF!,$V$3:$AE$12,8,FALSE)&amp; Audit!#REF! &amp; IF(Audit!#REF!=10,Audit!#REF!,"")</f>
        <v>#REF!</v>
      </c>
      <c r="BB1198" s="50" t="e">
        <f>VLOOKUP(Audit!#REF!,$V$13:$AE$22,8,FALSE) &amp; IF(Audit!#REF!=10,Audit!#REF!,"")</f>
        <v>#REF!</v>
      </c>
      <c r="BC1198" s="47" t="e">
        <f t="shared" si="565"/>
        <v>#REF!</v>
      </c>
      <c r="BD1198" s="50" t="e">
        <f>VLOOKUP(Audit!#REF!,$V$3:$AE$12,9,FALSE)&amp; IF(Audit!#REF!=10,Audit!#REF!,"")</f>
        <v>#REF!</v>
      </c>
      <c r="BE1198" s="50" t="e">
        <f>VLOOKUP(Audit!#REF!,$V$13:$AE$22,9,FALSE) &amp; IF(Audit!#REF!=10,Audit!#REF!,"") &amp; IF(Audit!#REF!&lt;&gt;1,U1198,"")</f>
        <v>#REF!</v>
      </c>
      <c r="BF1198" s="47" t="e">
        <f t="shared" si="566"/>
        <v>#REF!</v>
      </c>
      <c r="BG1198" s="50" t="e">
        <f>VLOOKUP(Audit!#REF!,$V$3:$AE$12,10,FALSE) &amp; Audit!#REF! &amp; IF(Audit!#REF!=10,Audit!#REF!,"")</f>
        <v>#REF!</v>
      </c>
      <c r="BH1198" s="50" t="e">
        <f>VLOOKUP(Audit!#REF!,$V$13:$AE$22,10,FALSE) &amp; IF(Audit!#REF!=10,Audit!#REF!,"") &amp; IF(Audit!#REF!&lt;&gt;1,U1198,"")</f>
        <v>#REF!</v>
      </c>
      <c r="BI1198" s="47" t="e">
        <f t="shared" si="567"/>
        <v>#REF!</v>
      </c>
      <c r="BJ1198" s="48" t="str">
        <f t="shared" si="568"/>
        <v/>
      </c>
      <c r="BK1198" s="48" t="str">
        <f t="shared" si="569"/>
        <v/>
      </c>
      <c r="BL1198" s="48" t="str">
        <f t="shared" si="570"/>
        <v/>
      </c>
      <c r="BM1198" s="48" t="str">
        <f t="shared" si="571"/>
        <v/>
      </c>
      <c r="BN1198" s="48" t="str">
        <f t="shared" si="572"/>
        <v/>
      </c>
      <c r="BO1198" s="48" t="str">
        <f t="shared" si="573"/>
        <v/>
      </c>
      <c r="BP1198" s="48" t="str">
        <f t="shared" si="574"/>
        <v/>
      </c>
      <c r="BQ1198" s="48" t="str">
        <f t="shared" si="575"/>
        <v/>
      </c>
      <c r="BR1198" s="48" t="str">
        <f t="shared" si="576"/>
        <v/>
      </c>
      <c r="BS1198" s="48" t="str">
        <f t="shared" si="577"/>
        <v/>
      </c>
      <c r="BT1198" s="48" t="str">
        <f t="shared" si="578"/>
        <v/>
      </c>
      <c r="BU1198" s="48" t="str">
        <f t="shared" si="579"/>
        <v/>
      </c>
    </row>
    <row r="1199" spans="1:73">
      <c r="A1199" s="10" t="e">
        <f>Audit!#REF!</f>
        <v>#REF!</v>
      </c>
      <c r="B1199" s="10" t="e">
        <f t="shared" si="550"/>
        <v>#REF!</v>
      </c>
      <c r="C1199" s="17" t="e">
        <f>VLOOKUP(Audit!#REF!,$V$3:$AE$12,2,FALSE) &amp; VLOOKUP(Audit!#REF!,$V$13:$AE$22,2,FALSE)&amp; IF(Audit!#REF!=10,Audit!#REF!&amp;Audit!#REF!,"")</f>
        <v>#REF!</v>
      </c>
      <c r="D1199" s="17" t="e">
        <f>VLOOKUP(Audit!#REF!,$V$3:$AE$12,3,FALSE) &amp; VLOOKUP(Audit!#REF!,$V$13:$AE$22,3,FALSE) &amp;IF(Audit!#REF!=10,Audit!#REF!&amp;Audit!#REF!,"")</f>
        <v>#REF!</v>
      </c>
      <c r="E1199" s="17" t="e">
        <f>VLOOKUP(Audit!#REF!,$V$3:$AE$12,4,FALSE)&amp; Audit!#REF! &amp; VLOOKUP(Audit!#REF!,$V$13:$AE$22,4,FALSE)&amp; IF(Audit!#REF!=10,Audit!#REF!&amp;Audit!#REF!,"")</f>
        <v>#REF!</v>
      </c>
      <c r="F1199" s="17" t="e">
        <f>VLOOKUP(Audit!#REF!,$V$3:$AE$12,5,FALSE) &amp; VLOOKUP(Audit!#REF!,$V$13:$AE$22,5,FALSE)&amp; IF(Audit!#REF!=10,Audit!#REF!&amp;Audit!#REF!,"")</f>
        <v>#REF!</v>
      </c>
      <c r="G1199" s="17" t="e">
        <f>VLOOKUP(Audit!#REF!,$V$3:$AE$12,6,FALSE) &amp; VLOOKUP(Audit!#REF!,$V$13:$AE$22,6,FALSE)&amp; IF(Audit!#REF!=10,Audit!#REF!&amp;Audit!#REF!,"")</f>
        <v>#REF!</v>
      </c>
      <c r="H1199" s="17" t="e">
        <f>VLOOKUP(Audit!#REF!,$V$3:$AE$12,7,FALSE) &amp; VLOOKUP(Audit!#REF!,$V$13:$AE$22,7,FALSE)&amp;IF(Audit!#REF!=10,Audit!#REF!&amp;Audit!#REF!,"")</f>
        <v>#REF!</v>
      </c>
      <c r="I1199" s="17" t="e">
        <f>VLOOKUP(Audit!#REF!,$V$3:$AE$12,8,FALSE) &amp; Audit!#REF! &amp; VLOOKUP(Audit!#REF!,$V$13:$AE$22,8,FALSE)&amp;IF(Audit!#REF!=10,Audit!#REF!&amp;Audit!#REF!,"")</f>
        <v>#REF!</v>
      </c>
      <c r="J1199" s="17" t="e">
        <f>VLOOKUP(Audit!#REF!,$V$3:$AE$12,9,FALSE) &amp; VLOOKUP(Audit!#REF!,$V$13:$AE$22,9,FALSE) &amp; IF(Audit!#REF!=10,Audit!#REF!&amp;Audit!#REF!,"") &amp; IF(Audit!#REF!&lt;&gt;1,U1199,"")</f>
        <v>#REF!</v>
      </c>
      <c r="K1199" s="17" t="e">
        <f>VLOOKUP(Audit!#REF!,$V$3:$AE$12,10,FALSE) &amp; Audit!#REF! &amp; VLOOKUP(Audit!#REF!,$V$13:$AE$22,10,FALSE) &amp; IF(Audit!#REF!=10,Audit!#REF!&amp;Audit!#REF!,"") &amp; IF(Audit!#REF!&lt;&gt;1,U1199,"")</f>
        <v>#REF!</v>
      </c>
      <c r="L1199" s="10" t="e">
        <f>Audit!#REF!</f>
        <v>#REF!</v>
      </c>
      <c r="M1199" s="10" t="e">
        <f t="shared" si="551"/>
        <v>#REF!</v>
      </c>
      <c r="N1199" s="10" t="e">
        <f t="shared" si="552"/>
        <v>#REF!</v>
      </c>
      <c r="O1199" s="10" t="e">
        <f t="shared" si="553"/>
        <v>#REF!</v>
      </c>
      <c r="P1199" s="10" t="e">
        <f t="shared" si="554"/>
        <v>#REF!</v>
      </c>
      <c r="Q1199" s="10" t="e">
        <f t="shared" si="555"/>
        <v>#REF!</v>
      </c>
      <c r="R1199" s="10" t="e">
        <f t="shared" si="556"/>
        <v>#REF!</v>
      </c>
      <c r="S1199" s="10" t="e">
        <f t="shared" si="557"/>
        <v>#REF!</v>
      </c>
      <c r="T1199" s="10" t="e">
        <f t="shared" si="558"/>
        <v>#REF!</v>
      </c>
      <c r="U1199" s="17" t="e">
        <f>IF(Audit!#REF!="","",VLOOKUP(Audit!#REF!,$W$26:$X$35,2,FALSE)) &amp; Audit!#REF! &amp; IF(Audit!#REF!="","",IF(Audit!#REF!&lt;=1.4,VLOOKUP(Audit!#REF!,$W$38:X1244,2,FALSE),VLOOKUP(Audit!#REF!,$W$51:$X$61,2,FALSE))) &amp; IF(Audit!#REF!="","",VLOOKUP(Audit!#REF!,$Y$26:$Z$35,2,FALSE) &amp; Audit!#REF! &amp; IF(Audit!#REF!="","",IF(Audit!#REF!&lt;=1.4,VLOOKUP(Audit!#REF!,$Y$38:$Z$48,2,FALSE),VLOOKUP(Audit!#REF!,$Y$51:$Z$61,2,FALSE))))</f>
        <v>#REF!</v>
      </c>
      <c r="V1199" s="21"/>
      <c r="AH1199" s="49" t="e">
        <f>Audit!#REF!</f>
        <v>#REF!</v>
      </c>
      <c r="AI1199" s="50" t="e">
        <f>VLOOKUP(Audit!#REF!,$V$3:$AE$12,2,FALSE)&amp; IF(Audit!#REF!=10,Audit!#REF!,"")</f>
        <v>#REF!</v>
      </c>
      <c r="AJ1199" s="50" t="e">
        <f>VLOOKUP(Audit!#REF!,$V$13:$AE$22,2,FALSE)&amp; IF(Audit!#REF!=10,Audit!#REF!,"")</f>
        <v>#REF!</v>
      </c>
      <c r="AK1199" s="47" t="e">
        <f t="shared" si="559"/>
        <v>#REF!</v>
      </c>
      <c r="AL1199" s="50" t="e">
        <f>VLOOKUP(Audit!#REF!,$V$3:$AE$12,3,FALSE)&amp; IF(Audit!#REF!=10,Audit!#REF!,"")</f>
        <v>#REF!</v>
      </c>
      <c r="AM1199" s="50" t="e">
        <f>VLOOKUP(Audit!#REF!,$V$13:$AE$22,3,FALSE)&amp; IF(Audit!#REF!=10,Audit!#REF!,"")</f>
        <v>#REF!</v>
      </c>
      <c r="AN1199" s="47" t="e">
        <f t="shared" si="560"/>
        <v>#REF!</v>
      </c>
      <c r="AO1199" s="50" t="e">
        <f>VLOOKUP(Audit!#REF!,$V$3:$AE$12,4,FALSE) &amp;  Audit!#REF! &amp; IF(Audit!#REF!=10,Audit!#REF!,"")</f>
        <v>#REF!</v>
      </c>
      <c r="AP1199" s="50" t="e">
        <f>VLOOKUP(Audit!#REF!,$V$13:$AE$22,4,FALSE)&amp; IF(Audit!#REF!=10,Audit!#REF!,"")</f>
        <v>#REF!</v>
      </c>
      <c r="AQ1199" s="47" t="e">
        <f t="shared" si="561"/>
        <v>#REF!</v>
      </c>
      <c r="AR1199" s="50" t="e">
        <f>VLOOKUP(Audit!#REF!,$V$3:$AE$12,5,FALSE)&amp; IF(Audit!#REF!=10,Audit!#REF!,"")</f>
        <v>#REF!</v>
      </c>
      <c r="AS1199" s="50" t="e">
        <f>VLOOKUP(Audit!#REF!,$V$13:$AE$22,5,FALSE)&amp; IF(Audit!#REF!=10,Audit!#REF!,"")</f>
        <v>#REF!</v>
      </c>
      <c r="AT1199" s="47" t="e">
        <f t="shared" si="562"/>
        <v>#REF!</v>
      </c>
      <c r="AU1199" s="50" t="e">
        <f>VLOOKUP(Audit!#REF!,$V$3:$AE$12,6,FALSE)&amp; IF(Audit!#REF!=10,Audit!#REF!,"")</f>
        <v>#REF!</v>
      </c>
      <c r="AV1199" s="50" t="e">
        <f>VLOOKUP(Audit!#REF!,$V$13:$AE$22,6,FALSE)&amp; IF(Audit!#REF!=10,Audit!#REF!,"")</f>
        <v>#REF!</v>
      </c>
      <c r="AW1199" s="47" t="e">
        <f t="shared" si="563"/>
        <v>#REF!</v>
      </c>
      <c r="AX1199" s="50" t="e">
        <f>VLOOKUP(Audit!#REF!,$V$3:$AE$12,7,FALSE)&amp; IF(Audit!#REF!=10,Audit!#REF!,"")</f>
        <v>#REF!</v>
      </c>
      <c r="AY1199" s="50" t="e">
        <f>VLOOKUP(Audit!#REF!,$V$13:$AE$22,7,FALSE) &amp; IF(Audit!#REF!=10,Audit!#REF!,"")</f>
        <v>#REF!</v>
      </c>
      <c r="AZ1199" s="47" t="e">
        <f t="shared" si="564"/>
        <v>#REF!</v>
      </c>
      <c r="BA1199" s="50" t="e">
        <f>VLOOKUP(Audit!#REF!,$V$3:$AE$12,8,FALSE)&amp; Audit!#REF! &amp; IF(Audit!#REF!=10,Audit!#REF!,"")</f>
        <v>#REF!</v>
      </c>
      <c r="BB1199" s="50" t="e">
        <f>VLOOKUP(Audit!#REF!,$V$13:$AE$22,8,FALSE) &amp; IF(Audit!#REF!=10,Audit!#REF!,"")</f>
        <v>#REF!</v>
      </c>
      <c r="BC1199" s="47" t="e">
        <f t="shared" si="565"/>
        <v>#REF!</v>
      </c>
      <c r="BD1199" s="50" t="e">
        <f>VLOOKUP(Audit!#REF!,$V$3:$AE$12,9,FALSE)&amp; IF(Audit!#REF!=10,Audit!#REF!,"")</f>
        <v>#REF!</v>
      </c>
      <c r="BE1199" s="50" t="e">
        <f>VLOOKUP(Audit!#REF!,$V$13:$AE$22,9,FALSE) &amp; IF(Audit!#REF!=10,Audit!#REF!,"") &amp; IF(Audit!#REF!&lt;&gt;1,U1199,"")</f>
        <v>#REF!</v>
      </c>
      <c r="BF1199" s="47" t="e">
        <f t="shared" si="566"/>
        <v>#REF!</v>
      </c>
      <c r="BG1199" s="50" t="e">
        <f>VLOOKUP(Audit!#REF!,$V$3:$AE$12,10,FALSE) &amp; Audit!#REF! &amp; IF(Audit!#REF!=10,Audit!#REF!,"")</f>
        <v>#REF!</v>
      </c>
      <c r="BH1199" s="50" t="e">
        <f>VLOOKUP(Audit!#REF!,$V$13:$AE$22,10,FALSE) &amp; IF(Audit!#REF!=10,Audit!#REF!,"") &amp; IF(Audit!#REF!&lt;&gt;1,U1199,"")</f>
        <v>#REF!</v>
      </c>
      <c r="BI1199" s="47" t="e">
        <f t="shared" si="567"/>
        <v>#REF!</v>
      </c>
      <c r="BJ1199" s="48" t="str">
        <f t="shared" si="568"/>
        <v/>
      </c>
      <c r="BK1199" s="48" t="str">
        <f t="shared" si="569"/>
        <v/>
      </c>
      <c r="BL1199" s="48" t="str">
        <f t="shared" si="570"/>
        <v/>
      </c>
      <c r="BM1199" s="48" t="str">
        <f t="shared" si="571"/>
        <v/>
      </c>
      <c r="BN1199" s="48" t="str">
        <f t="shared" si="572"/>
        <v/>
      </c>
      <c r="BO1199" s="48" t="str">
        <f t="shared" si="573"/>
        <v/>
      </c>
      <c r="BP1199" s="48" t="str">
        <f t="shared" si="574"/>
        <v/>
      </c>
      <c r="BQ1199" s="48" t="str">
        <f t="shared" si="575"/>
        <v/>
      </c>
      <c r="BR1199" s="48" t="str">
        <f t="shared" si="576"/>
        <v/>
      </c>
      <c r="BS1199" s="48" t="str">
        <f t="shared" si="577"/>
        <v/>
      </c>
      <c r="BT1199" s="48" t="str">
        <f t="shared" si="578"/>
        <v/>
      </c>
      <c r="BU1199" s="48" t="str">
        <f t="shared" si="579"/>
        <v/>
      </c>
    </row>
    <row r="1200" spans="1:73">
      <c r="A1200" s="10" t="e">
        <f>Audit!#REF!</f>
        <v>#REF!</v>
      </c>
      <c r="B1200" s="10" t="e">
        <f t="shared" si="550"/>
        <v>#REF!</v>
      </c>
      <c r="C1200" s="17" t="e">
        <f>VLOOKUP(Audit!#REF!,$V$3:$AE$12,2,FALSE) &amp; VLOOKUP(Audit!#REF!,$V$13:$AE$22,2,FALSE)&amp; IF(Audit!#REF!=10,Audit!#REF!&amp;Audit!#REF!,"")</f>
        <v>#REF!</v>
      </c>
      <c r="D1200" s="17" t="e">
        <f>VLOOKUP(Audit!#REF!,$V$3:$AE$12,3,FALSE) &amp; VLOOKUP(Audit!#REF!,$V$13:$AE$22,3,FALSE) &amp;IF(Audit!#REF!=10,Audit!#REF!&amp;Audit!#REF!,"")</f>
        <v>#REF!</v>
      </c>
      <c r="E1200" s="17" t="e">
        <f>VLOOKUP(Audit!#REF!,$V$3:$AE$12,4,FALSE)&amp; Audit!#REF! &amp; VLOOKUP(Audit!#REF!,$V$13:$AE$22,4,FALSE)&amp; IF(Audit!#REF!=10,Audit!#REF!&amp;Audit!#REF!,"")</f>
        <v>#REF!</v>
      </c>
      <c r="F1200" s="17" t="e">
        <f>VLOOKUP(Audit!#REF!,$V$3:$AE$12,5,FALSE) &amp; VLOOKUP(Audit!#REF!,$V$13:$AE$22,5,FALSE)&amp; IF(Audit!#REF!=10,Audit!#REF!&amp;Audit!#REF!,"")</f>
        <v>#REF!</v>
      </c>
      <c r="G1200" s="17" t="e">
        <f>VLOOKUP(Audit!#REF!,$V$3:$AE$12,6,FALSE) &amp; VLOOKUP(Audit!#REF!,$V$13:$AE$22,6,FALSE)&amp; IF(Audit!#REF!=10,Audit!#REF!&amp;Audit!#REF!,"")</f>
        <v>#REF!</v>
      </c>
      <c r="H1200" s="17" t="e">
        <f>VLOOKUP(Audit!#REF!,$V$3:$AE$12,7,FALSE) &amp; VLOOKUP(Audit!#REF!,$V$13:$AE$22,7,FALSE)&amp;IF(Audit!#REF!=10,Audit!#REF!&amp;Audit!#REF!,"")</f>
        <v>#REF!</v>
      </c>
      <c r="I1200" s="17" t="e">
        <f>VLOOKUP(Audit!#REF!,$V$3:$AE$12,8,FALSE) &amp; Audit!#REF! &amp; VLOOKUP(Audit!#REF!,$V$13:$AE$22,8,FALSE)&amp;IF(Audit!#REF!=10,Audit!#REF!&amp;Audit!#REF!,"")</f>
        <v>#REF!</v>
      </c>
      <c r="J1200" s="17" t="e">
        <f>VLOOKUP(Audit!#REF!,$V$3:$AE$12,9,FALSE) &amp; VLOOKUP(Audit!#REF!,$V$13:$AE$22,9,FALSE) &amp; IF(Audit!#REF!=10,Audit!#REF!&amp;Audit!#REF!,"") &amp; IF(Audit!#REF!&lt;&gt;1,U1200,"")</f>
        <v>#REF!</v>
      </c>
      <c r="K1200" s="17" t="e">
        <f>VLOOKUP(Audit!#REF!,$V$3:$AE$12,10,FALSE) &amp; Audit!#REF! &amp; VLOOKUP(Audit!#REF!,$V$13:$AE$22,10,FALSE) &amp; IF(Audit!#REF!=10,Audit!#REF!&amp;Audit!#REF!,"") &amp; IF(Audit!#REF!&lt;&gt;1,U1200,"")</f>
        <v>#REF!</v>
      </c>
      <c r="L1200" s="10" t="e">
        <f>Audit!#REF!</f>
        <v>#REF!</v>
      </c>
      <c r="M1200" s="10" t="e">
        <f t="shared" si="551"/>
        <v>#REF!</v>
      </c>
      <c r="N1200" s="10" t="e">
        <f t="shared" si="552"/>
        <v>#REF!</v>
      </c>
      <c r="O1200" s="10" t="e">
        <f t="shared" si="553"/>
        <v>#REF!</v>
      </c>
      <c r="P1200" s="10" t="e">
        <f t="shared" si="554"/>
        <v>#REF!</v>
      </c>
      <c r="Q1200" s="10" t="e">
        <f t="shared" si="555"/>
        <v>#REF!</v>
      </c>
      <c r="R1200" s="10" t="e">
        <f t="shared" si="556"/>
        <v>#REF!</v>
      </c>
      <c r="S1200" s="10" t="e">
        <f t="shared" si="557"/>
        <v>#REF!</v>
      </c>
      <c r="T1200" s="10" t="e">
        <f t="shared" si="558"/>
        <v>#REF!</v>
      </c>
      <c r="U1200" s="17" t="e">
        <f>IF(Audit!#REF!="","",VLOOKUP(Audit!#REF!,$W$26:$X$35,2,FALSE)) &amp; Audit!#REF! &amp; IF(Audit!#REF!="","",IF(Audit!#REF!&lt;=1.4,VLOOKUP(Audit!#REF!,$W$38:X1245,2,FALSE),VLOOKUP(Audit!#REF!,$W$51:$X$61,2,FALSE))) &amp; IF(Audit!#REF!="","",VLOOKUP(Audit!#REF!,$Y$26:$Z$35,2,FALSE) &amp; Audit!#REF! &amp; IF(Audit!#REF!="","",IF(Audit!#REF!&lt;=1.4,VLOOKUP(Audit!#REF!,$Y$38:$Z$48,2,FALSE),VLOOKUP(Audit!#REF!,$Y$51:$Z$61,2,FALSE))))</f>
        <v>#REF!</v>
      </c>
      <c r="V1200" s="21"/>
      <c r="AH1200" s="49" t="e">
        <f>Audit!#REF!</f>
        <v>#REF!</v>
      </c>
      <c r="AI1200" s="50" t="e">
        <f>VLOOKUP(Audit!#REF!,$V$3:$AE$12,2,FALSE)&amp; IF(Audit!#REF!=10,Audit!#REF!,"")</f>
        <v>#REF!</v>
      </c>
      <c r="AJ1200" s="50" t="e">
        <f>VLOOKUP(Audit!#REF!,$V$13:$AE$22,2,FALSE)&amp; IF(Audit!#REF!=10,Audit!#REF!,"")</f>
        <v>#REF!</v>
      </c>
      <c r="AK1200" s="47" t="e">
        <f t="shared" si="559"/>
        <v>#REF!</v>
      </c>
      <c r="AL1200" s="50" t="e">
        <f>VLOOKUP(Audit!#REF!,$V$3:$AE$12,3,FALSE)&amp; IF(Audit!#REF!=10,Audit!#REF!,"")</f>
        <v>#REF!</v>
      </c>
      <c r="AM1200" s="50" t="e">
        <f>VLOOKUP(Audit!#REF!,$V$13:$AE$22,3,FALSE)&amp; IF(Audit!#REF!=10,Audit!#REF!,"")</f>
        <v>#REF!</v>
      </c>
      <c r="AN1200" s="47" t="e">
        <f t="shared" si="560"/>
        <v>#REF!</v>
      </c>
      <c r="AO1200" s="50" t="e">
        <f>VLOOKUP(Audit!#REF!,$V$3:$AE$12,4,FALSE) &amp;  Audit!#REF! &amp; IF(Audit!#REF!=10,Audit!#REF!,"")</f>
        <v>#REF!</v>
      </c>
      <c r="AP1200" s="50" t="e">
        <f>VLOOKUP(Audit!#REF!,$V$13:$AE$22,4,FALSE)&amp; IF(Audit!#REF!=10,Audit!#REF!,"")</f>
        <v>#REF!</v>
      </c>
      <c r="AQ1200" s="47" t="e">
        <f t="shared" si="561"/>
        <v>#REF!</v>
      </c>
      <c r="AR1200" s="50" t="e">
        <f>VLOOKUP(Audit!#REF!,$V$3:$AE$12,5,FALSE)&amp; IF(Audit!#REF!=10,Audit!#REF!,"")</f>
        <v>#REF!</v>
      </c>
      <c r="AS1200" s="50" t="e">
        <f>VLOOKUP(Audit!#REF!,$V$13:$AE$22,5,FALSE)&amp; IF(Audit!#REF!=10,Audit!#REF!,"")</f>
        <v>#REF!</v>
      </c>
      <c r="AT1200" s="47" t="e">
        <f t="shared" si="562"/>
        <v>#REF!</v>
      </c>
      <c r="AU1200" s="50" t="e">
        <f>VLOOKUP(Audit!#REF!,$V$3:$AE$12,6,FALSE)&amp; IF(Audit!#REF!=10,Audit!#REF!,"")</f>
        <v>#REF!</v>
      </c>
      <c r="AV1200" s="50" t="e">
        <f>VLOOKUP(Audit!#REF!,$V$13:$AE$22,6,FALSE)&amp; IF(Audit!#REF!=10,Audit!#REF!,"")</f>
        <v>#REF!</v>
      </c>
      <c r="AW1200" s="47" t="e">
        <f t="shared" si="563"/>
        <v>#REF!</v>
      </c>
      <c r="AX1200" s="50" t="e">
        <f>VLOOKUP(Audit!#REF!,$V$3:$AE$12,7,FALSE)&amp; IF(Audit!#REF!=10,Audit!#REF!,"")</f>
        <v>#REF!</v>
      </c>
      <c r="AY1200" s="50" t="e">
        <f>VLOOKUP(Audit!#REF!,$V$13:$AE$22,7,FALSE) &amp; IF(Audit!#REF!=10,Audit!#REF!,"")</f>
        <v>#REF!</v>
      </c>
      <c r="AZ1200" s="47" t="e">
        <f t="shared" si="564"/>
        <v>#REF!</v>
      </c>
      <c r="BA1200" s="50" t="e">
        <f>VLOOKUP(Audit!#REF!,$V$3:$AE$12,8,FALSE)&amp; Audit!#REF! &amp; IF(Audit!#REF!=10,Audit!#REF!,"")</f>
        <v>#REF!</v>
      </c>
      <c r="BB1200" s="50" t="e">
        <f>VLOOKUP(Audit!#REF!,$V$13:$AE$22,8,FALSE) &amp; IF(Audit!#REF!=10,Audit!#REF!,"")</f>
        <v>#REF!</v>
      </c>
      <c r="BC1200" s="47" t="e">
        <f t="shared" si="565"/>
        <v>#REF!</v>
      </c>
      <c r="BD1200" s="50" t="e">
        <f>VLOOKUP(Audit!#REF!,$V$3:$AE$12,9,FALSE)&amp; IF(Audit!#REF!=10,Audit!#REF!,"")</f>
        <v>#REF!</v>
      </c>
      <c r="BE1200" s="50" t="e">
        <f>VLOOKUP(Audit!#REF!,$V$13:$AE$22,9,FALSE) &amp; IF(Audit!#REF!=10,Audit!#REF!,"") &amp; IF(Audit!#REF!&lt;&gt;1,U1200,"")</f>
        <v>#REF!</v>
      </c>
      <c r="BF1200" s="47" t="e">
        <f t="shared" si="566"/>
        <v>#REF!</v>
      </c>
      <c r="BG1200" s="50" t="e">
        <f>VLOOKUP(Audit!#REF!,$V$3:$AE$12,10,FALSE) &amp; Audit!#REF! &amp; IF(Audit!#REF!=10,Audit!#REF!,"")</f>
        <v>#REF!</v>
      </c>
      <c r="BH1200" s="50" t="e">
        <f>VLOOKUP(Audit!#REF!,$V$13:$AE$22,10,FALSE) &amp; IF(Audit!#REF!=10,Audit!#REF!,"") &amp; IF(Audit!#REF!&lt;&gt;1,U1200,"")</f>
        <v>#REF!</v>
      </c>
      <c r="BI1200" s="47" t="e">
        <f t="shared" si="567"/>
        <v>#REF!</v>
      </c>
      <c r="BJ1200" s="48" t="str">
        <f t="shared" si="568"/>
        <v/>
      </c>
      <c r="BK1200" s="48" t="str">
        <f t="shared" si="569"/>
        <v/>
      </c>
      <c r="BL1200" s="48" t="str">
        <f t="shared" si="570"/>
        <v/>
      </c>
      <c r="BM1200" s="48" t="str">
        <f t="shared" si="571"/>
        <v/>
      </c>
      <c r="BN1200" s="48" t="str">
        <f t="shared" si="572"/>
        <v/>
      </c>
      <c r="BO1200" s="48" t="str">
        <f t="shared" si="573"/>
        <v/>
      </c>
      <c r="BP1200" s="48" t="str">
        <f t="shared" si="574"/>
        <v/>
      </c>
      <c r="BQ1200" s="48" t="str">
        <f t="shared" si="575"/>
        <v/>
      </c>
      <c r="BR1200" s="48" t="str">
        <f t="shared" si="576"/>
        <v/>
      </c>
      <c r="BS1200" s="48" t="str">
        <f t="shared" si="577"/>
        <v/>
      </c>
      <c r="BT1200" s="48" t="str">
        <f t="shared" si="578"/>
        <v/>
      </c>
      <c r="BU1200" s="48" t="str">
        <f t="shared" si="579"/>
        <v/>
      </c>
    </row>
    <row r="1201" spans="1:73">
      <c r="A1201" s="10" t="e">
        <f>Audit!#REF!</f>
        <v>#REF!</v>
      </c>
      <c r="B1201" s="10" t="e">
        <f t="shared" si="550"/>
        <v>#REF!</v>
      </c>
      <c r="C1201" s="17" t="e">
        <f>VLOOKUP(Audit!#REF!,$V$3:$AE$12,2,FALSE) &amp; VLOOKUP(Audit!#REF!,$V$13:$AE$22,2,FALSE)&amp; IF(Audit!#REF!=10,Audit!#REF!&amp;Audit!#REF!,"")</f>
        <v>#REF!</v>
      </c>
      <c r="D1201" s="17" t="e">
        <f>VLOOKUP(Audit!#REF!,$V$3:$AE$12,3,FALSE) &amp; VLOOKUP(Audit!#REF!,$V$13:$AE$22,3,FALSE) &amp;IF(Audit!#REF!=10,Audit!#REF!&amp;Audit!#REF!,"")</f>
        <v>#REF!</v>
      </c>
      <c r="E1201" s="17" t="e">
        <f>VLOOKUP(Audit!#REF!,$V$3:$AE$12,4,FALSE)&amp; Audit!#REF! &amp; VLOOKUP(Audit!#REF!,$V$13:$AE$22,4,FALSE)&amp; IF(Audit!#REF!=10,Audit!#REF!&amp;Audit!#REF!,"")</f>
        <v>#REF!</v>
      </c>
      <c r="F1201" s="17" t="e">
        <f>VLOOKUP(Audit!#REF!,$V$3:$AE$12,5,FALSE) &amp; VLOOKUP(Audit!#REF!,$V$13:$AE$22,5,FALSE)&amp; IF(Audit!#REF!=10,Audit!#REF!&amp;Audit!#REF!,"")</f>
        <v>#REF!</v>
      </c>
      <c r="G1201" s="17" t="e">
        <f>VLOOKUP(Audit!#REF!,$V$3:$AE$12,6,FALSE) &amp; VLOOKUP(Audit!#REF!,$V$13:$AE$22,6,FALSE)&amp; IF(Audit!#REF!=10,Audit!#REF!&amp;Audit!#REF!,"")</f>
        <v>#REF!</v>
      </c>
      <c r="H1201" s="17" t="e">
        <f>VLOOKUP(Audit!#REF!,$V$3:$AE$12,7,FALSE) &amp; VLOOKUP(Audit!#REF!,$V$13:$AE$22,7,FALSE)&amp;IF(Audit!#REF!=10,Audit!#REF!&amp;Audit!#REF!,"")</f>
        <v>#REF!</v>
      </c>
      <c r="I1201" s="17" t="e">
        <f>VLOOKUP(Audit!#REF!,$V$3:$AE$12,8,FALSE) &amp; Audit!#REF! &amp; VLOOKUP(Audit!#REF!,$V$13:$AE$22,8,FALSE)&amp;IF(Audit!#REF!=10,Audit!#REF!&amp;Audit!#REF!,"")</f>
        <v>#REF!</v>
      </c>
      <c r="J1201" s="17" t="e">
        <f>VLOOKUP(Audit!#REF!,$V$3:$AE$12,9,FALSE) &amp; VLOOKUP(Audit!#REF!,$V$13:$AE$22,9,FALSE) &amp; IF(Audit!#REF!=10,Audit!#REF!&amp;Audit!#REF!,"") &amp; IF(Audit!#REF!&lt;&gt;1,U1201,"")</f>
        <v>#REF!</v>
      </c>
      <c r="K1201" s="17" t="e">
        <f>VLOOKUP(Audit!#REF!,$V$3:$AE$12,10,FALSE) &amp; Audit!#REF! &amp; VLOOKUP(Audit!#REF!,$V$13:$AE$22,10,FALSE) &amp; IF(Audit!#REF!=10,Audit!#REF!&amp;Audit!#REF!,"") &amp; IF(Audit!#REF!&lt;&gt;1,U1201,"")</f>
        <v>#REF!</v>
      </c>
      <c r="L1201" s="10" t="e">
        <f>Audit!#REF!</f>
        <v>#REF!</v>
      </c>
      <c r="M1201" s="10" t="e">
        <f t="shared" si="551"/>
        <v>#REF!</v>
      </c>
      <c r="N1201" s="10" t="e">
        <f t="shared" si="552"/>
        <v>#REF!</v>
      </c>
      <c r="O1201" s="10" t="e">
        <f t="shared" si="553"/>
        <v>#REF!</v>
      </c>
      <c r="P1201" s="10" t="e">
        <f t="shared" si="554"/>
        <v>#REF!</v>
      </c>
      <c r="Q1201" s="10" t="e">
        <f t="shared" si="555"/>
        <v>#REF!</v>
      </c>
      <c r="R1201" s="10" t="e">
        <f t="shared" si="556"/>
        <v>#REF!</v>
      </c>
      <c r="S1201" s="10" t="e">
        <f t="shared" si="557"/>
        <v>#REF!</v>
      </c>
      <c r="T1201" s="10" t="e">
        <f t="shared" si="558"/>
        <v>#REF!</v>
      </c>
      <c r="U1201" s="17" t="e">
        <f>IF(Audit!#REF!="","",VLOOKUP(Audit!#REF!,$W$26:$X$35,2,FALSE)) &amp; Audit!#REF! &amp; IF(Audit!#REF!="","",IF(Audit!#REF!&lt;=1.4,VLOOKUP(Audit!#REF!,$W$38:X1246,2,FALSE),VLOOKUP(Audit!#REF!,$W$51:$X$61,2,FALSE))) &amp; IF(Audit!#REF!="","",VLOOKUP(Audit!#REF!,$Y$26:$Z$35,2,FALSE) &amp; Audit!#REF! &amp; IF(Audit!#REF!="","",IF(Audit!#REF!&lt;=1.4,VLOOKUP(Audit!#REF!,$Y$38:$Z$48,2,FALSE),VLOOKUP(Audit!#REF!,$Y$51:$Z$61,2,FALSE))))</f>
        <v>#REF!</v>
      </c>
      <c r="V1201" s="21"/>
      <c r="AH1201" s="49" t="e">
        <f>Audit!#REF!</f>
        <v>#REF!</v>
      </c>
      <c r="AI1201" s="50" t="e">
        <f>VLOOKUP(Audit!#REF!,$V$3:$AE$12,2,FALSE)&amp; IF(Audit!#REF!=10,Audit!#REF!,"")</f>
        <v>#REF!</v>
      </c>
      <c r="AJ1201" s="50" t="e">
        <f>VLOOKUP(Audit!#REF!,$V$13:$AE$22,2,FALSE)&amp; IF(Audit!#REF!=10,Audit!#REF!,"")</f>
        <v>#REF!</v>
      </c>
      <c r="AK1201" s="47" t="e">
        <f t="shared" si="559"/>
        <v>#REF!</v>
      </c>
      <c r="AL1201" s="50" t="e">
        <f>VLOOKUP(Audit!#REF!,$V$3:$AE$12,3,FALSE)&amp; IF(Audit!#REF!=10,Audit!#REF!,"")</f>
        <v>#REF!</v>
      </c>
      <c r="AM1201" s="50" t="e">
        <f>VLOOKUP(Audit!#REF!,$V$13:$AE$22,3,FALSE)&amp; IF(Audit!#REF!=10,Audit!#REF!,"")</f>
        <v>#REF!</v>
      </c>
      <c r="AN1201" s="47" t="e">
        <f t="shared" si="560"/>
        <v>#REF!</v>
      </c>
      <c r="AO1201" s="50" t="e">
        <f>VLOOKUP(Audit!#REF!,$V$3:$AE$12,4,FALSE) &amp;  Audit!#REF! &amp; IF(Audit!#REF!=10,Audit!#REF!,"")</f>
        <v>#REF!</v>
      </c>
      <c r="AP1201" s="50" t="e">
        <f>VLOOKUP(Audit!#REF!,$V$13:$AE$22,4,FALSE)&amp; IF(Audit!#REF!=10,Audit!#REF!,"")</f>
        <v>#REF!</v>
      </c>
      <c r="AQ1201" s="47" t="e">
        <f t="shared" si="561"/>
        <v>#REF!</v>
      </c>
      <c r="AR1201" s="50" t="e">
        <f>VLOOKUP(Audit!#REF!,$V$3:$AE$12,5,FALSE)&amp; IF(Audit!#REF!=10,Audit!#REF!,"")</f>
        <v>#REF!</v>
      </c>
      <c r="AS1201" s="50" t="e">
        <f>VLOOKUP(Audit!#REF!,$V$13:$AE$22,5,FALSE)&amp; IF(Audit!#REF!=10,Audit!#REF!,"")</f>
        <v>#REF!</v>
      </c>
      <c r="AT1201" s="47" t="e">
        <f t="shared" si="562"/>
        <v>#REF!</v>
      </c>
      <c r="AU1201" s="50" t="e">
        <f>VLOOKUP(Audit!#REF!,$V$3:$AE$12,6,FALSE)&amp; IF(Audit!#REF!=10,Audit!#REF!,"")</f>
        <v>#REF!</v>
      </c>
      <c r="AV1201" s="50" t="e">
        <f>VLOOKUP(Audit!#REF!,$V$13:$AE$22,6,FALSE)&amp; IF(Audit!#REF!=10,Audit!#REF!,"")</f>
        <v>#REF!</v>
      </c>
      <c r="AW1201" s="47" t="e">
        <f t="shared" si="563"/>
        <v>#REF!</v>
      </c>
      <c r="AX1201" s="50" t="e">
        <f>VLOOKUP(Audit!#REF!,$V$3:$AE$12,7,FALSE)&amp; IF(Audit!#REF!=10,Audit!#REF!,"")</f>
        <v>#REF!</v>
      </c>
      <c r="AY1201" s="50" t="e">
        <f>VLOOKUP(Audit!#REF!,$V$13:$AE$22,7,FALSE) &amp; IF(Audit!#REF!=10,Audit!#REF!,"")</f>
        <v>#REF!</v>
      </c>
      <c r="AZ1201" s="47" t="e">
        <f t="shared" si="564"/>
        <v>#REF!</v>
      </c>
      <c r="BA1201" s="50" t="e">
        <f>VLOOKUP(Audit!#REF!,$V$3:$AE$12,8,FALSE)&amp; Audit!#REF! &amp; IF(Audit!#REF!=10,Audit!#REF!,"")</f>
        <v>#REF!</v>
      </c>
      <c r="BB1201" s="50" t="e">
        <f>VLOOKUP(Audit!#REF!,$V$13:$AE$22,8,FALSE) &amp; IF(Audit!#REF!=10,Audit!#REF!,"")</f>
        <v>#REF!</v>
      </c>
      <c r="BC1201" s="47" t="e">
        <f t="shared" si="565"/>
        <v>#REF!</v>
      </c>
      <c r="BD1201" s="50" t="e">
        <f>VLOOKUP(Audit!#REF!,$V$3:$AE$12,9,FALSE)&amp; IF(Audit!#REF!=10,Audit!#REF!,"")</f>
        <v>#REF!</v>
      </c>
      <c r="BE1201" s="50" t="e">
        <f>VLOOKUP(Audit!#REF!,$V$13:$AE$22,9,FALSE) &amp; IF(Audit!#REF!=10,Audit!#REF!,"") &amp; IF(Audit!#REF!&lt;&gt;1,U1201,"")</f>
        <v>#REF!</v>
      </c>
      <c r="BF1201" s="47" t="e">
        <f t="shared" si="566"/>
        <v>#REF!</v>
      </c>
      <c r="BG1201" s="50" t="e">
        <f>VLOOKUP(Audit!#REF!,$V$3:$AE$12,10,FALSE) &amp; Audit!#REF! &amp; IF(Audit!#REF!=10,Audit!#REF!,"")</f>
        <v>#REF!</v>
      </c>
      <c r="BH1201" s="50" t="e">
        <f>VLOOKUP(Audit!#REF!,$V$13:$AE$22,10,FALSE) &amp; IF(Audit!#REF!=10,Audit!#REF!,"") &amp; IF(Audit!#REF!&lt;&gt;1,U1201,"")</f>
        <v>#REF!</v>
      </c>
      <c r="BI1201" s="47" t="e">
        <f t="shared" si="567"/>
        <v>#REF!</v>
      </c>
      <c r="BJ1201" s="48" t="str">
        <f t="shared" si="568"/>
        <v/>
      </c>
      <c r="BK1201" s="48" t="str">
        <f t="shared" si="569"/>
        <v/>
      </c>
      <c r="BL1201" s="48" t="str">
        <f t="shared" si="570"/>
        <v/>
      </c>
      <c r="BM1201" s="48" t="str">
        <f t="shared" si="571"/>
        <v/>
      </c>
      <c r="BN1201" s="48" t="str">
        <f t="shared" si="572"/>
        <v/>
      </c>
      <c r="BO1201" s="48" t="str">
        <f t="shared" si="573"/>
        <v/>
      </c>
      <c r="BP1201" s="48" t="str">
        <f t="shared" si="574"/>
        <v/>
      </c>
      <c r="BQ1201" s="48" t="str">
        <f t="shared" si="575"/>
        <v/>
      </c>
      <c r="BR1201" s="48" t="str">
        <f t="shared" si="576"/>
        <v/>
      </c>
      <c r="BS1201" s="48" t="str">
        <f t="shared" si="577"/>
        <v/>
      </c>
      <c r="BT1201" s="48" t="str">
        <f t="shared" si="578"/>
        <v/>
      </c>
      <c r="BU1201" s="48" t="str">
        <f t="shared" si="579"/>
        <v/>
      </c>
    </row>
    <row r="1202" spans="1:73">
      <c r="A1202" s="10" t="e">
        <f>Audit!#REF!</f>
        <v>#REF!</v>
      </c>
      <c r="B1202" s="10" t="e">
        <f t="shared" si="550"/>
        <v>#REF!</v>
      </c>
      <c r="C1202" s="17" t="e">
        <f>VLOOKUP(Audit!#REF!,$V$3:$AE$12,2,FALSE) &amp; VLOOKUP(Audit!#REF!,$V$13:$AE$22,2,FALSE)&amp; IF(Audit!#REF!=10,Audit!#REF!&amp;Audit!#REF!,"")</f>
        <v>#REF!</v>
      </c>
      <c r="D1202" s="17" t="e">
        <f>VLOOKUP(Audit!#REF!,$V$3:$AE$12,3,FALSE) &amp; VLOOKUP(Audit!#REF!,$V$13:$AE$22,3,FALSE) &amp;IF(Audit!#REF!=10,Audit!#REF!&amp;Audit!#REF!,"")</f>
        <v>#REF!</v>
      </c>
      <c r="E1202" s="17" t="e">
        <f>VLOOKUP(Audit!#REF!,$V$3:$AE$12,4,FALSE)&amp; Audit!#REF! &amp; VLOOKUP(Audit!#REF!,$V$13:$AE$22,4,FALSE)&amp; IF(Audit!#REF!=10,Audit!#REF!&amp;Audit!#REF!,"")</f>
        <v>#REF!</v>
      </c>
      <c r="F1202" s="17" t="e">
        <f>VLOOKUP(Audit!#REF!,$V$3:$AE$12,5,FALSE) &amp; VLOOKUP(Audit!#REF!,$V$13:$AE$22,5,FALSE)&amp; IF(Audit!#REF!=10,Audit!#REF!&amp;Audit!#REF!,"")</f>
        <v>#REF!</v>
      </c>
      <c r="G1202" s="17" t="e">
        <f>VLOOKUP(Audit!#REF!,$V$3:$AE$12,6,FALSE) &amp; VLOOKUP(Audit!#REF!,$V$13:$AE$22,6,FALSE)&amp; IF(Audit!#REF!=10,Audit!#REF!&amp;Audit!#REF!,"")</f>
        <v>#REF!</v>
      </c>
      <c r="H1202" s="17" t="e">
        <f>VLOOKUP(Audit!#REF!,$V$3:$AE$12,7,FALSE) &amp; VLOOKUP(Audit!#REF!,$V$13:$AE$22,7,FALSE)&amp;IF(Audit!#REF!=10,Audit!#REF!&amp;Audit!#REF!,"")</f>
        <v>#REF!</v>
      </c>
      <c r="I1202" s="17" t="e">
        <f>VLOOKUP(Audit!#REF!,$V$3:$AE$12,8,FALSE) &amp; Audit!#REF! &amp; VLOOKUP(Audit!#REF!,$V$13:$AE$22,8,FALSE)&amp;IF(Audit!#REF!=10,Audit!#REF!&amp;Audit!#REF!,"")</f>
        <v>#REF!</v>
      </c>
      <c r="J1202" s="17" t="e">
        <f>VLOOKUP(Audit!#REF!,$V$3:$AE$12,9,FALSE) &amp; VLOOKUP(Audit!#REF!,$V$13:$AE$22,9,FALSE) &amp; IF(Audit!#REF!=10,Audit!#REF!&amp;Audit!#REF!,"") &amp; IF(Audit!#REF!&lt;&gt;1,U1202,"")</f>
        <v>#REF!</v>
      </c>
      <c r="K1202" s="17" t="e">
        <f>VLOOKUP(Audit!#REF!,$V$3:$AE$12,10,FALSE) &amp; Audit!#REF! &amp; VLOOKUP(Audit!#REF!,$V$13:$AE$22,10,FALSE) &amp; IF(Audit!#REF!=10,Audit!#REF!&amp;Audit!#REF!,"") &amp; IF(Audit!#REF!&lt;&gt;1,U1202,"")</f>
        <v>#REF!</v>
      </c>
      <c r="L1202" s="10" t="e">
        <f>Audit!#REF!</f>
        <v>#REF!</v>
      </c>
      <c r="M1202" s="10" t="e">
        <f t="shared" si="551"/>
        <v>#REF!</v>
      </c>
      <c r="N1202" s="10" t="e">
        <f t="shared" si="552"/>
        <v>#REF!</v>
      </c>
      <c r="O1202" s="10" t="e">
        <f t="shared" si="553"/>
        <v>#REF!</v>
      </c>
      <c r="P1202" s="10" t="e">
        <f t="shared" si="554"/>
        <v>#REF!</v>
      </c>
      <c r="Q1202" s="10" t="e">
        <f t="shared" si="555"/>
        <v>#REF!</v>
      </c>
      <c r="R1202" s="10" t="e">
        <f t="shared" si="556"/>
        <v>#REF!</v>
      </c>
      <c r="S1202" s="10" t="e">
        <f t="shared" si="557"/>
        <v>#REF!</v>
      </c>
      <c r="T1202" s="10" t="e">
        <f t="shared" si="558"/>
        <v>#REF!</v>
      </c>
      <c r="U1202" s="17" t="e">
        <f>IF(Audit!#REF!="","",VLOOKUP(Audit!#REF!,$W$26:$X$35,2,FALSE)) &amp; Audit!#REF! &amp; IF(Audit!#REF!="","",IF(Audit!#REF!&lt;=1.4,VLOOKUP(Audit!#REF!,$W$38:X1247,2,FALSE),VLOOKUP(Audit!#REF!,$W$51:$X$61,2,FALSE))) &amp; IF(Audit!#REF!="","",VLOOKUP(Audit!#REF!,$Y$26:$Z$35,2,FALSE) &amp; Audit!#REF! &amp; IF(Audit!#REF!="","",IF(Audit!#REF!&lt;=1.4,VLOOKUP(Audit!#REF!,$Y$38:$Z$48,2,FALSE),VLOOKUP(Audit!#REF!,$Y$51:$Z$61,2,FALSE))))</f>
        <v>#REF!</v>
      </c>
      <c r="V1202" s="21"/>
      <c r="AH1202" s="49" t="e">
        <f>Audit!#REF!</f>
        <v>#REF!</v>
      </c>
      <c r="AI1202" s="50" t="e">
        <f>VLOOKUP(Audit!#REF!,$V$3:$AE$12,2,FALSE)&amp; IF(Audit!#REF!=10,Audit!#REF!,"")</f>
        <v>#REF!</v>
      </c>
      <c r="AJ1202" s="50" t="e">
        <f>VLOOKUP(Audit!#REF!,$V$13:$AE$22,2,FALSE)&amp; IF(Audit!#REF!=10,Audit!#REF!,"")</f>
        <v>#REF!</v>
      </c>
      <c r="AK1202" s="47" t="e">
        <f t="shared" si="559"/>
        <v>#REF!</v>
      </c>
      <c r="AL1202" s="50" t="e">
        <f>VLOOKUP(Audit!#REF!,$V$3:$AE$12,3,FALSE)&amp; IF(Audit!#REF!=10,Audit!#REF!,"")</f>
        <v>#REF!</v>
      </c>
      <c r="AM1202" s="50" t="e">
        <f>VLOOKUP(Audit!#REF!,$V$13:$AE$22,3,FALSE)&amp; IF(Audit!#REF!=10,Audit!#REF!,"")</f>
        <v>#REF!</v>
      </c>
      <c r="AN1202" s="47" t="e">
        <f t="shared" si="560"/>
        <v>#REF!</v>
      </c>
      <c r="AO1202" s="50" t="e">
        <f>VLOOKUP(Audit!#REF!,$V$3:$AE$12,4,FALSE) &amp;  Audit!#REF! &amp; IF(Audit!#REF!=10,Audit!#REF!,"")</f>
        <v>#REF!</v>
      </c>
      <c r="AP1202" s="50" t="e">
        <f>VLOOKUP(Audit!#REF!,$V$13:$AE$22,4,FALSE)&amp; IF(Audit!#REF!=10,Audit!#REF!,"")</f>
        <v>#REF!</v>
      </c>
      <c r="AQ1202" s="47" t="e">
        <f t="shared" si="561"/>
        <v>#REF!</v>
      </c>
      <c r="AR1202" s="50" t="e">
        <f>VLOOKUP(Audit!#REF!,$V$3:$AE$12,5,FALSE)&amp; IF(Audit!#REF!=10,Audit!#REF!,"")</f>
        <v>#REF!</v>
      </c>
      <c r="AS1202" s="50" t="e">
        <f>VLOOKUP(Audit!#REF!,$V$13:$AE$22,5,FALSE)&amp; IF(Audit!#REF!=10,Audit!#REF!,"")</f>
        <v>#REF!</v>
      </c>
      <c r="AT1202" s="47" t="e">
        <f t="shared" si="562"/>
        <v>#REF!</v>
      </c>
      <c r="AU1202" s="50" t="e">
        <f>VLOOKUP(Audit!#REF!,$V$3:$AE$12,6,FALSE)&amp; IF(Audit!#REF!=10,Audit!#REF!,"")</f>
        <v>#REF!</v>
      </c>
      <c r="AV1202" s="50" t="e">
        <f>VLOOKUP(Audit!#REF!,$V$13:$AE$22,6,FALSE)&amp; IF(Audit!#REF!=10,Audit!#REF!,"")</f>
        <v>#REF!</v>
      </c>
      <c r="AW1202" s="47" t="e">
        <f t="shared" si="563"/>
        <v>#REF!</v>
      </c>
      <c r="AX1202" s="50" t="e">
        <f>VLOOKUP(Audit!#REF!,$V$3:$AE$12,7,FALSE)&amp; IF(Audit!#REF!=10,Audit!#REF!,"")</f>
        <v>#REF!</v>
      </c>
      <c r="AY1202" s="50" t="e">
        <f>VLOOKUP(Audit!#REF!,$V$13:$AE$22,7,FALSE) &amp; IF(Audit!#REF!=10,Audit!#REF!,"")</f>
        <v>#REF!</v>
      </c>
      <c r="AZ1202" s="47" t="e">
        <f t="shared" si="564"/>
        <v>#REF!</v>
      </c>
      <c r="BA1202" s="50" t="e">
        <f>VLOOKUP(Audit!#REF!,$V$3:$AE$12,8,FALSE)&amp; Audit!#REF! &amp; IF(Audit!#REF!=10,Audit!#REF!,"")</f>
        <v>#REF!</v>
      </c>
      <c r="BB1202" s="50" t="e">
        <f>VLOOKUP(Audit!#REF!,$V$13:$AE$22,8,FALSE) &amp; IF(Audit!#REF!=10,Audit!#REF!,"")</f>
        <v>#REF!</v>
      </c>
      <c r="BC1202" s="47" t="e">
        <f t="shared" si="565"/>
        <v>#REF!</v>
      </c>
      <c r="BD1202" s="50" t="e">
        <f>VLOOKUP(Audit!#REF!,$V$3:$AE$12,9,FALSE)&amp; IF(Audit!#REF!=10,Audit!#REF!,"")</f>
        <v>#REF!</v>
      </c>
      <c r="BE1202" s="50" t="e">
        <f>VLOOKUP(Audit!#REF!,$V$13:$AE$22,9,FALSE) &amp; IF(Audit!#REF!=10,Audit!#REF!,"") &amp; IF(Audit!#REF!&lt;&gt;1,U1202,"")</f>
        <v>#REF!</v>
      </c>
      <c r="BF1202" s="47" t="e">
        <f t="shared" si="566"/>
        <v>#REF!</v>
      </c>
      <c r="BG1202" s="50" t="e">
        <f>VLOOKUP(Audit!#REF!,$V$3:$AE$12,10,FALSE) &amp; Audit!#REF! &amp; IF(Audit!#REF!=10,Audit!#REF!,"")</f>
        <v>#REF!</v>
      </c>
      <c r="BH1202" s="50" t="e">
        <f>VLOOKUP(Audit!#REF!,$V$13:$AE$22,10,FALSE) &amp; IF(Audit!#REF!=10,Audit!#REF!,"") &amp; IF(Audit!#REF!&lt;&gt;1,U1202,"")</f>
        <v>#REF!</v>
      </c>
      <c r="BI1202" s="47" t="e">
        <f t="shared" si="567"/>
        <v>#REF!</v>
      </c>
      <c r="BJ1202" s="48" t="str">
        <f t="shared" si="568"/>
        <v/>
      </c>
      <c r="BK1202" s="48" t="str">
        <f t="shared" si="569"/>
        <v/>
      </c>
      <c r="BL1202" s="48" t="str">
        <f t="shared" si="570"/>
        <v/>
      </c>
      <c r="BM1202" s="48" t="str">
        <f t="shared" si="571"/>
        <v/>
      </c>
      <c r="BN1202" s="48" t="str">
        <f t="shared" si="572"/>
        <v/>
      </c>
      <c r="BO1202" s="48" t="str">
        <f t="shared" si="573"/>
        <v/>
      </c>
      <c r="BP1202" s="48" t="str">
        <f t="shared" si="574"/>
        <v/>
      </c>
      <c r="BQ1202" s="48" t="str">
        <f t="shared" si="575"/>
        <v/>
      </c>
      <c r="BR1202" s="48" t="str">
        <f t="shared" si="576"/>
        <v/>
      </c>
      <c r="BS1202" s="48" t="str">
        <f t="shared" si="577"/>
        <v/>
      </c>
      <c r="BT1202" s="48" t="str">
        <f t="shared" si="578"/>
        <v/>
      </c>
      <c r="BU1202" s="48" t="str">
        <f t="shared" si="579"/>
        <v/>
      </c>
    </row>
    <row r="1203" spans="1:73">
      <c r="A1203" s="10" t="e">
        <f>Audit!#REF!</f>
        <v>#REF!</v>
      </c>
      <c r="B1203" s="10" t="e">
        <f t="shared" si="550"/>
        <v>#REF!</v>
      </c>
      <c r="C1203" s="17" t="e">
        <f>VLOOKUP(Audit!#REF!,$V$3:$AE$12,2,FALSE) &amp; VLOOKUP(Audit!#REF!,$V$13:$AE$22,2,FALSE)&amp; IF(Audit!#REF!=10,Audit!#REF!&amp;Audit!#REF!,"")</f>
        <v>#REF!</v>
      </c>
      <c r="D1203" s="17" t="e">
        <f>VLOOKUP(Audit!#REF!,$V$3:$AE$12,3,FALSE) &amp; VLOOKUP(Audit!#REF!,$V$13:$AE$22,3,FALSE) &amp;IF(Audit!#REF!=10,Audit!#REF!&amp;Audit!#REF!,"")</f>
        <v>#REF!</v>
      </c>
      <c r="E1203" s="17" t="e">
        <f>VLOOKUP(Audit!#REF!,$V$3:$AE$12,4,FALSE)&amp; Audit!#REF! &amp; VLOOKUP(Audit!#REF!,$V$13:$AE$22,4,FALSE)&amp; IF(Audit!#REF!=10,Audit!#REF!&amp;Audit!#REF!,"")</f>
        <v>#REF!</v>
      </c>
      <c r="F1203" s="17" t="e">
        <f>VLOOKUP(Audit!#REF!,$V$3:$AE$12,5,FALSE) &amp; VLOOKUP(Audit!#REF!,$V$13:$AE$22,5,FALSE)&amp; IF(Audit!#REF!=10,Audit!#REF!&amp;Audit!#REF!,"")</f>
        <v>#REF!</v>
      </c>
      <c r="G1203" s="17" t="e">
        <f>VLOOKUP(Audit!#REF!,$V$3:$AE$12,6,FALSE) &amp; VLOOKUP(Audit!#REF!,$V$13:$AE$22,6,FALSE)&amp; IF(Audit!#REF!=10,Audit!#REF!&amp;Audit!#REF!,"")</f>
        <v>#REF!</v>
      </c>
      <c r="H1203" s="17" t="e">
        <f>VLOOKUP(Audit!#REF!,$V$3:$AE$12,7,FALSE) &amp; VLOOKUP(Audit!#REF!,$V$13:$AE$22,7,FALSE)&amp;IF(Audit!#REF!=10,Audit!#REF!&amp;Audit!#REF!,"")</f>
        <v>#REF!</v>
      </c>
      <c r="I1203" s="17" t="e">
        <f>VLOOKUP(Audit!#REF!,$V$3:$AE$12,8,FALSE) &amp; Audit!#REF! &amp; VLOOKUP(Audit!#REF!,$V$13:$AE$22,8,FALSE)&amp;IF(Audit!#REF!=10,Audit!#REF!&amp;Audit!#REF!,"")</f>
        <v>#REF!</v>
      </c>
      <c r="J1203" s="17" t="e">
        <f>VLOOKUP(Audit!#REF!,$V$3:$AE$12,9,FALSE) &amp; VLOOKUP(Audit!#REF!,$V$13:$AE$22,9,FALSE) &amp; IF(Audit!#REF!=10,Audit!#REF!&amp;Audit!#REF!,"") &amp; IF(Audit!#REF!&lt;&gt;1,U1203,"")</f>
        <v>#REF!</v>
      </c>
      <c r="K1203" s="17" t="e">
        <f>VLOOKUP(Audit!#REF!,$V$3:$AE$12,10,FALSE) &amp; Audit!#REF! &amp; VLOOKUP(Audit!#REF!,$V$13:$AE$22,10,FALSE) &amp; IF(Audit!#REF!=10,Audit!#REF!&amp;Audit!#REF!,"") &amp; IF(Audit!#REF!&lt;&gt;1,U1203,"")</f>
        <v>#REF!</v>
      </c>
      <c r="L1203" s="10" t="e">
        <f>Audit!#REF!</f>
        <v>#REF!</v>
      </c>
      <c r="M1203" s="10" t="e">
        <f t="shared" si="551"/>
        <v>#REF!</v>
      </c>
      <c r="N1203" s="10" t="e">
        <f t="shared" si="552"/>
        <v>#REF!</v>
      </c>
      <c r="O1203" s="10" t="e">
        <f t="shared" si="553"/>
        <v>#REF!</v>
      </c>
      <c r="P1203" s="10" t="e">
        <f t="shared" si="554"/>
        <v>#REF!</v>
      </c>
      <c r="Q1203" s="10" t="e">
        <f t="shared" si="555"/>
        <v>#REF!</v>
      </c>
      <c r="R1203" s="10" t="e">
        <f t="shared" si="556"/>
        <v>#REF!</v>
      </c>
      <c r="S1203" s="10" t="e">
        <f t="shared" si="557"/>
        <v>#REF!</v>
      </c>
      <c r="T1203" s="10" t="e">
        <f t="shared" si="558"/>
        <v>#REF!</v>
      </c>
      <c r="U1203" s="17" t="e">
        <f>IF(Audit!#REF!="","",VLOOKUP(Audit!#REF!,$W$26:$X$35,2,FALSE)) &amp; Audit!#REF! &amp; IF(Audit!#REF!="","",IF(Audit!#REF!&lt;=1.4,VLOOKUP(Audit!#REF!,$W$38:X1248,2,FALSE),VLOOKUP(Audit!#REF!,$W$51:$X$61,2,FALSE))) &amp; IF(Audit!#REF!="","",VLOOKUP(Audit!#REF!,$Y$26:$Z$35,2,FALSE) &amp; Audit!#REF! &amp; IF(Audit!#REF!="","",IF(Audit!#REF!&lt;=1.4,VLOOKUP(Audit!#REF!,$Y$38:$Z$48,2,FALSE),VLOOKUP(Audit!#REF!,$Y$51:$Z$61,2,FALSE))))</f>
        <v>#REF!</v>
      </c>
      <c r="V1203" s="21"/>
      <c r="AH1203" s="49" t="e">
        <f>Audit!#REF!</f>
        <v>#REF!</v>
      </c>
      <c r="AI1203" s="50" t="e">
        <f>VLOOKUP(Audit!#REF!,$V$3:$AE$12,2,FALSE)&amp; IF(Audit!#REF!=10,Audit!#REF!,"")</f>
        <v>#REF!</v>
      </c>
      <c r="AJ1203" s="50" t="e">
        <f>VLOOKUP(Audit!#REF!,$V$13:$AE$22,2,FALSE)&amp; IF(Audit!#REF!=10,Audit!#REF!,"")</f>
        <v>#REF!</v>
      </c>
      <c r="AK1203" s="47" t="e">
        <f t="shared" si="559"/>
        <v>#REF!</v>
      </c>
      <c r="AL1203" s="50" t="e">
        <f>VLOOKUP(Audit!#REF!,$V$3:$AE$12,3,FALSE)&amp; IF(Audit!#REF!=10,Audit!#REF!,"")</f>
        <v>#REF!</v>
      </c>
      <c r="AM1203" s="50" t="e">
        <f>VLOOKUP(Audit!#REF!,$V$13:$AE$22,3,FALSE)&amp; IF(Audit!#REF!=10,Audit!#REF!,"")</f>
        <v>#REF!</v>
      </c>
      <c r="AN1203" s="47" t="e">
        <f t="shared" si="560"/>
        <v>#REF!</v>
      </c>
      <c r="AO1203" s="50" t="e">
        <f>VLOOKUP(Audit!#REF!,$V$3:$AE$12,4,FALSE) &amp;  Audit!#REF! &amp; IF(Audit!#REF!=10,Audit!#REF!,"")</f>
        <v>#REF!</v>
      </c>
      <c r="AP1203" s="50" t="e">
        <f>VLOOKUP(Audit!#REF!,$V$13:$AE$22,4,FALSE)&amp; IF(Audit!#REF!=10,Audit!#REF!,"")</f>
        <v>#REF!</v>
      </c>
      <c r="AQ1203" s="47" t="e">
        <f t="shared" si="561"/>
        <v>#REF!</v>
      </c>
      <c r="AR1203" s="50" t="e">
        <f>VLOOKUP(Audit!#REF!,$V$3:$AE$12,5,FALSE)&amp; IF(Audit!#REF!=10,Audit!#REF!,"")</f>
        <v>#REF!</v>
      </c>
      <c r="AS1203" s="50" t="e">
        <f>VLOOKUP(Audit!#REF!,$V$13:$AE$22,5,FALSE)&amp; IF(Audit!#REF!=10,Audit!#REF!,"")</f>
        <v>#REF!</v>
      </c>
      <c r="AT1203" s="47" t="e">
        <f t="shared" si="562"/>
        <v>#REF!</v>
      </c>
      <c r="AU1203" s="50" t="e">
        <f>VLOOKUP(Audit!#REF!,$V$3:$AE$12,6,FALSE)&amp; IF(Audit!#REF!=10,Audit!#REF!,"")</f>
        <v>#REF!</v>
      </c>
      <c r="AV1203" s="50" t="e">
        <f>VLOOKUP(Audit!#REF!,$V$13:$AE$22,6,FALSE)&amp; IF(Audit!#REF!=10,Audit!#REF!,"")</f>
        <v>#REF!</v>
      </c>
      <c r="AW1203" s="47" t="e">
        <f t="shared" si="563"/>
        <v>#REF!</v>
      </c>
      <c r="AX1203" s="50" t="e">
        <f>VLOOKUP(Audit!#REF!,$V$3:$AE$12,7,FALSE)&amp; IF(Audit!#REF!=10,Audit!#REF!,"")</f>
        <v>#REF!</v>
      </c>
      <c r="AY1203" s="50" t="e">
        <f>VLOOKUP(Audit!#REF!,$V$13:$AE$22,7,FALSE) &amp; IF(Audit!#REF!=10,Audit!#REF!,"")</f>
        <v>#REF!</v>
      </c>
      <c r="AZ1203" s="47" t="e">
        <f t="shared" si="564"/>
        <v>#REF!</v>
      </c>
      <c r="BA1203" s="50" t="e">
        <f>VLOOKUP(Audit!#REF!,$V$3:$AE$12,8,FALSE)&amp; Audit!#REF! &amp; IF(Audit!#REF!=10,Audit!#REF!,"")</f>
        <v>#REF!</v>
      </c>
      <c r="BB1203" s="50" t="e">
        <f>VLOOKUP(Audit!#REF!,$V$13:$AE$22,8,FALSE) &amp; IF(Audit!#REF!=10,Audit!#REF!,"")</f>
        <v>#REF!</v>
      </c>
      <c r="BC1203" s="47" t="e">
        <f t="shared" si="565"/>
        <v>#REF!</v>
      </c>
      <c r="BD1203" s="50" t="e">
        <f>VLOOKUP(Audit!#REF!,$V$3:$AE$12,9,FALSE)&amp; IF(Audit!#REF!=10,Audit!#REF!,"")</f>
        <v>#REF!</v>
      </c>
      <c r="BE1203" s="50" t="e">
        <f>VLOOKUP(Audit!#REF!,$V$13:$AE$22,9,FALSE) &amp; IF(Audit!#REF!=10,Audit!#REF!,"") &amp; IF(Audit!#REF!&lt;&gt;1,U1203,"")</f>
        <v>#REF!</v>
      </c>
      <c r="BF1203" s="47" t="e">
        <f t="shared" si="566"/>
        <v>#REF!</v>
      </c>
      <c r="BG1203" s="50" t="e">
        <f>VLOOKUP(Audit!#REF!,$V$3:$AE$12,10,FALSE) &amp; Audit!#REF! &amp; IF(Audit!#REF!=10,Audit!#REF!,"")</f>
        <v>#REF!</v>
      </c>
      <c r="BH1203" s="50" t="e">
        <f>VLOOKUP(Audit!#REF!,$V$13:$AE$22,10,FALSE) &amp; IF(Audit!#REF!=10,Audit!#REF!,"") &amp; IF(Audit!#REF!&lt;&gt;1,U1203,"")</f>
        <v>#REF!</v>
      </c>
      <c r="BI1203" s="47" t="e">
        <f t="shared" si="567"/>
        <v>#REF!</v>
      </c>
      <c r="BJ1203" s="48" t="str">
        <f t="shared" si="568"/>
        <v/>
      </c>
      <c r="BK1203" s="48" t="str">
        <f t="shared" si="569"/>
        <v/>
      </c>
      <c r="BL1203" s="48" t="str">
        <f t="shared" si="570"/>
        <v/>
      </c>
      <c r="BM1203" s="48" t="str">
        <f t="shared" si="571"/>
        <v/>
      </c>
      <c r="BN1203" s="48" t="str">
        <f t="shared" si="572"/>
        <v/>
      </c>
      <c r="BO1203" s="48" t="str">
        <f t="shared" si="573"/>
        <v/>
      </c>
      <c r="BP1203" s="48" t="str">
        <f t="shared" si="574"/>
        <v/>
      </c>
      <c r="BQ1203" s="48" t="str">
        <f t="shared" si="575"/>
        <v/>
      </c>
      <c r="BR1203" s="48" t="str">
        <f t="shared" si="576"/>
        <v/>
      </c>
      <c r="BS1203" s="48" t="str">
        <f t="shared" si="577"/>
        <v/>
      </c>
      <c r="BT1203" s="48" t="str">
        <f t="shared" si="578"/>
        <v/>
      </c>
      <c r="BU1203" s="48" t="str">
        <f t="shared" si="579"/>
        <v/>
      </c>
    </row>
    <row r="1204" spans="1:73">
      <c r="A1204" s="10" t="e">
        <f>Audit!#REF!</f>
        <v>#REF!</v>
      </c>
      <c r="B1204" s="10" t="e">
        <f t="shared" si="550"/>
        <v>#REF!</v>
      </c>
      <c r="C1204" s="17" t="e">
        <f>VLOOKUP(Audit!#REF!,$V$3:$AE$12,2,FALSE) &amp; VLOOKUP(Audit!#REF!,$V$13:$AE$22,2,FALSE)&amp; IF(Audit!#REF!=10,Audit!#REF!&amp;Audit!#REF!,"")</f>
        <v>#REF!</v>
      </c>
      <c r="D1204" s="17" t="e">
        <f>VLOOKUP(Audit!#REF!,$V$3:$AE$12,3,FALSE) &amp; VLOOKUP(Audit!#REF!,$V$13:$AE$22,3,FALSE) &amp;IF(Audit!#REF!=10,Audit!#REF!&amp;Audit!#REF!,"")</f>
        <v>#REF!</v>
      </c>
      <c r="E1204" s="17" t="e">
        <f>VLOOKUP(Audit!#REF!,$V$3:$AE$12,4,FALSE)&amp; Audit!#REF! &amp; VLOOKUP(Audit!#REF!,$V$13:$AE$22,4,FALSE)&amp; IF(Audit!#REF!=10,Audit!#REF!&amp;Audit!#REF!,"")</f>
        <v>#REF!</v>
      </c>
      <c r="F1204" s="17" t="e">
        <f>VLOOKUP(Audit!#REF!,$V$3:$AE$12,5,FALSE) &amp; VLOOKUP(Audit!#REF!,$V$13:$AE$22,5,FALSE)&amp; IF(Audit!#REF!=10,Audit!#REF!&amp;Audit!#REF!,"")</f>
        <v>#REF!</v>
      </c>
      <c r="G1204" s="17" t="e">
        <f>VLOOKUP(Audit!#REF!,$V$3:$AE$12,6,FALSE) &amp; VLOOKUP(Audit!#REF!,$V$13:$AE$22,6,FALSE)&amp; IF(Audit!#REF!=10,Audit!#REF!&amp;Audit!#REF!,"")</f>
        <v>#REF!</v>
      </c>
      <c r="H1204" s="17" t="e">
        <f>VLOOKUP(Audit!#REF!,$V$3:$AE$12,7,FALSE) &amp; VLOOKUP(Audit!#REF!,$V$13:$AE$22,7,FALSE)&amp;IF(Audit!#REF!=10,Audit!#REF!&amp;Audit!#REF!,"")</f>
        <v>#REF!</v>
      </c>
      <c r="I1204" s="17" t="e">
        <f>VLOOKUP(Audit!#REF!,$V$3:$AE$12,8,FALSE) &amp; Audit!#REF! &amp; VLOOKUP(Audit!#REF!,$V$13:$AE$22,8,FALSE)&amp;IF(Audit!#REF!=10,Audit!#REF!&amp;Audit!#REF!,"")</f>
        <v>#REF!</v>
      </c>
      <c r="J1204" s="17" t="e">
        <f>VLOOKUP(Audit!#REF!,$V$3:$AE$12,9,FALSE) &amp; VLOOKUP(Audit!#REF!,$V$13:$AE$22,9,FALSE) &amp; IF(Audit!#REF!=10,Audit!#REF!&amp;Audit!#REF!,"") &amp; IF(Audit!#REF!&lt;&gt;1,U1204,"")</f>
        <v>#REF!</v>
      </c>
      <c r="K1204" s="17" t="e">
        <f>VLOOKUP(Audit!#REF!,$V$3:$AE$12,10,FALSE) &amp; Audit!#REF! &amp; VLOOKUP(Audit!#REF!,$V$13:$AE$22,10,FALSE) &amp; IF(Audit!#REF!=10,Audit!#REF!&amp;Audit!#REF!,"") &amp; IF(Audit!#REF!&lt;&gt;1,U1204,"")</f>
        <v>#REF!</v>
      </c>
      <c r="L1204" s="10" t="e">
        <f>Audit!#REF!</f>
        <v>#REF!</v>
      </c>
      <c r="M1204" s="10" t="e">
        <f t="shared" si="551"/>
        <v>#REF!</v>
      </c>
      <c r="N1204" s="10" t="e">
        <f t="shared" si="552"/>
        <v>#REF!</v>
      </c>
      <c r="O1204" s="10" t="e">
        <f t="shared" si="553"/>
        <v>#REF!</v>
      </c>
      <c r="P1204" s="10" t="e">
        <f t="shared" si="554"/>
        <v>#REF!</v>
      </c>
      <c r="Q1204" s="10" t="e">
        <f t="shared" si="555"/>
        <v>#REF!</v>
      </c>
      <c r="R1204" s="10" t="e">
        <f t="shared" si="556"/>
        <v>#REF!</v>
      </c>
      <c r="S1204" s="10" t="e">
        <f t="shared" si="557"/>
        <v>#REF!</v>
      </c>
      <c r="T1204" s="10" t="e">
        <f t="shared" si="558"/>
        <v>#REF!</v>
      </c>
      <c r="U1204" s="17" t="e">
        <f>IF(Audit!#REF!="","",VLOOKUP(Audit!#REF!,$W$26:$X$35,2,FALSE)) &amp; Audit!#REF! &amp; IF(Audit!#REF!="","",IF(Audit!#REF!&lt;=1.4,VLOOKUP(Audit!#REF!,$W$38:X1249,2,FALSE),VLOOKUP(Audit!#REF!,$W$51:$X$61,2,FALSE))) &amp; IF(Audit!#REF!="","",VLOOKUP(Audit!#REF!,$Y$26:$Z$35,2,FALSE) &amp; Audit!#REF! &amp; IF(Audit!#REF!="","",IF(Audit!#REF!&lt;=1.4,VLOOKUP(Audit!#REF!,$Y$38:$Z$48,2,FALSE),VLOOKUP(Audit!#REF!,$Y$51:$Z$61,2,FALSE))))</f>
        <v>#REF!</v>
      </c>
      <c r="V1204" s="21"/>
      <c r="AH1204" s="49" t="e">
        <f>Audit!#REF!</f>
        <v>#REF!</v>
      </c>
      <c r="AI1204" s="50" t="e">
        <f>VLOOKUP(Audit!#REF!,$V$3:$AE$12,2,FALSE)&amp; IF(Audit!#REF!=10,Audit!#REF!,"")</f>
        <v>#REF!</v>
      </c>
      <c r="AJ1204" s="50" t="e">
        <f>VLOOKUP(Audit!#REF!,$V$13:$AE$22,2,FALSE)&amp; IF(Audit!#REF!=10,Audit!#REF!,"")</f>
        <v>#REF!</v>
      </c>
      <c r="AK1204" s="47" t="e">
        <f t="shared" si="559"/>
        <v>#REF!</v>
      </c>
      <c r="AL1204" s="50" t="e">
        <f>VLOOKUP(Audit!#REF!,$V$3:$AE$12,3,FALSE)&amp; IF(Audit!#REF!=10,Audit!#REF!,"")</f>
        <v>#REF!</v>
      </c>
      <c r="AM1204" s="50" t="e">
        <f>VLOOKUP(Audit!#REF!,$V$13:$AE$22,3,FALSE)&amp; IF(Audit!#REF!=10,Audit!#REF!,"")</f>
        <v>#REF!</v>
      </c>
      <c r="AN1204" s="47" t="e">
        <f t="shared" si="560"/>
        <v>#REF!</v>
      </c>
      <c r="AO1204" s="50" t="e">
        <f>VLOOKUP(Audit!#REF!,$V$3:$AE$12,4,FALSE) &amp;  Audit!#REF! &amp; IF(Audit!#REF!=10,Audit!#REF!,"")</f>
        <v>#REF!</v>
      </c>
      <c r="AP1204" s="50" t="e">
        <f>VLOOKUP(Audit!#REF!,$V$13:$AE$22,4,FALSE)&amp; IF(Audit!#REF!=10,Audit!#REF!,"")</f>
        <v>#REF!</v>
      </c>
      <c r="AQ1204" s="47" t="e">
        <f t="shared" si="561"/>
        <v>#REF!</v>
      </c>
      <c r="AR1204" s="50" t="e">
        <f>VLOOKUP(Audit!#REF!,$V$3:$AE$12,5,FALSE)&amp; IF(Audit!#REF!=10,Audit!#REF!,"")</f>
        <v>#REF!</v>
      </c>
      <c r="AS1204" s="50" t="e">
        <f>VLOOKUP(Audit!#REF!,$V$13:$AE$22,5,FALSE)&amp; IF(Audit!#REF!=10,Audit!#REF!,"")</f>
        <v>#REF!</v>
      </c>
      <c r="AT1204" s="47" t="e">
        <f t="shared" si="562"/>
        <v>#REF!</v>
      </c>
      <c r="AU1204" s="50" t="e">
        <f>VLOOKUP(Audit!#REF!,$V$3:$AE$12,6,FALSE)&amp; IF(Audit!#REF!=10,Audit!#REF!,"")</f>
        <v>#REF!</v>
      </c>
      <c r="AV1204" s="50" t="e">
        <f>VLOOKUP(Audit!#REF!,$V$13:$AE$22,6,FALSE)&amp; IF(Audit!#REF!=10,Audit!#REF!,"")</f>
        <v>#REF!</v>
      </c>
      <c r="AW1204" s="47" t="e">
        <f t="shared" si="563"/>
        <v>#REF!</v>
      </c>
      <c r="AX1204" s="50" t="e">
        <f>VLOOKUP(Audit!#REF!,$V$3:$AE$12,7,FALSE)&amp; IF(Audit!#REF!=10,Audit!#REF!,"")</f>
        <v>#REF!</v>
      </c>
      <c r="AY1204" s="50" t="e">
        <f>VLOOKUP(Audit!#REF!,$V$13:$AE$22,7,FALSE) &amp; IF(Audit!#REF!=10,Audit!#REF!,"")</f>
        <v>#REF!</v>
      </c>
      <c r="AZ1204" s="47" t="e">
        <f t="shared" si="564"/>
        <v>#REF!</v>
      </c>
      <c r="BA1204" s="50" t="e">
        <f>VLOOKUP(Audit!#REF!,$V$3:$AE$12,8,FALSE)&amp; Audit!#REF! &amp; IF(Audit!#REF!=10,Audit!#REF!,"")</f>
        <v>#REF!</v>
      </c>
      <c r="BB1204" s="50" t="e">
        <f>VLOOKUP(Audit!#REF!,$V$13:$AE$22,8,FALSE) &amp; IF(Audit!#REF!=10,Audit!#REF!,"")</f>
        <v>#REF!</v>
      </c>
      <c r="BC1204" s="47" t="e">
        <f t="shared" si="565"/>
        <v>#REF!</v>
      </c>
      <c r="BD1204" s="50" t="e">
        <f>VLOOKUP(Audit!#REF!,$V$3:$AE$12,9,FALSE)&amp; IF(Audit!#REF!=10,Audit!#REF!,"")</f>
        <v>#REF!</v>
      </c>
      <c r="BE1204" s="50" t="e">
        <f>VLOOKUP(Audit!#REF!,$V$13:$AE$22,9,FALSE) &amp; IF(Audit!#REF!=10,Audit!#REF!,"") &amp; IF(Audit!#REF!&lt;&gt;1,U1204,"")</f>
        <v>#REF!</v>
      </c>
      <c r="BF1204" s="47" t="e">
        <f t="shared" si="566"/>
        <v>#REF!</v>
      </c>
      <c r="BG1204" s="50" t="e">
        <f>VLOOKUP(Audit!#REF!,$V$3:$AE$12,10,FALSE) &amp; Audit!#REF! &amp; IF(Audit!#REF!=10,Audit!#REF!,"")</f>
        <v>#REF!</v>
      </c>
      <c r="BH1204" s="50" t="e">
        <f>VLOOKUP(Audit!#REF!,$V$13:$AE$22,10,FALSE) &amp; IF(Audit!#REF!=10,Audit!#REF!,"") &amp; IF(Audit!#REF!&lt;&gt;1,U1204,"")</f>
        <v>#REF!</v>
      </c>
      <c r="BI1204" s="47" t="e">
        <f t="shared" si="567"/>
        <v>#REF!</v>
      </c>
      <c r="BJ1204" s="48" t="str">
        <f t="shared" si="568"/>
        <v/>
      </c>
      <c r="BK1204" s="48" t="str">
        <f t="shared" si="569"/>
        <v/>
      </c>
      <c r="BL1204" s="48" t="str">
        <f t="shared" si="570"/>
        <v/>
      </c>
      <c r="BM1204" s="48" t="str">
        <f t="shared" si="571"/>
        <v/>
      </c>
      <c r="BN1204" s="48" t="str">
        <f t="shared" si="572"/>
        <v/>
      </c>
      <c r="BO1204" s="48" t="str">
        <f t="shared" si="573"/>
        <v/>
      </c>
      <c r="BP1204" s="48" t="str">
        <f t="shared" si="574"/>
        <v/>
      </c>
      <c r="BQ1204" s="48" t="str">
        <f t="shared" si="575"/>
        <v/>
      </c>
      <c r="BR1204" s="48" t="str">
        <f t="shared" si="576"/>
        <v/>
      </c>
      <c r="BS1204" s="48" t="str">
        <f t="shared" si="577"/>
        <v/>
      </c>
      <c r="BT1204" s="48" t="str">
        <f t="shared" si="578"/>
        <v/>
      </c>
      <c r="BU1204" s="48" t="str">
        <f t="shared" si="579"/>
        <v/>
      </c>
    </row>
    <row r="1205" spans="1:73">
      <c r="A1205" s="10" t="e">
        <f>Audit!#REF!</f>
        <v>#REF!</v>
      </c>
      <c r="B1205" s="10" t="e">
        <f t="shared" si="550"/>
        <v>#REF!</v>
      </c>
      <c r="C1205" s="17" t="e">
        <f>VLOOKUP(Audit!#REF!,$V$3:$AE$12,2,FALSE) &amp; VLOOKUP(Audit!#REF!,$V$13:$AE$22,2,FALSE)&amp; IF(Audit!#REF!=10,Audit!#REF!&amp;Audit!#REF!,"")</f>
        <v>#REF!</v>
      </c>
      <c r="D1205" s="17" t="e">
        <f>VLOOKUP(Audit!#REF!,$V$3:$AE$12,3,FALSE) &amp; VLOOKUP(Audit!#REF!,$V$13:$AE$22,3,FALSE) &amp;IF(Audit!#REF!=10,Audit!#REF!&amp;Audit!#REF!,"")</f>
        <v>#REF!</v>
      </c>
      <c r="E1205" s="17" t="e">
        <f>VLOOKUP(Audit!#REF!,$V$3:$AE$12,4,FALSE)&amp; Audit!#REF! &amp; VLOOKUP(Audit!#REF!,$V$13:$AE$22,4,FALSE)&amp; IF(Audit!#REF!=10,Audit!#REF!&amp;Audit!#REF!,"")</f>
        <v>#REF!</v>
      </c>
      <c r="F1205" s="17" t="e">
        <f>VLOOKUP(Audit!#REF!,$V$3:$AE$12,5,FALSE) &amp; VLOOKUP(Audit!#REF!,$V$13:$AE$22,5,FALSE)&amp; IF(Audit!#REF!=10,Audit!#REF!&amp;Audit!#REF!,"")</f>
        <v>#REF!</v>
      </c>
      <c r="G1205" s="17" t="e">
        <f>VLOOKUP(Audit!#REF!,$V$3:$AE$12,6,FALSE) &amp; VLOOKUP(Audit!#REF!,$V$13:$AE$22,6,FALSE)&amp; IF(Audit!#REF!=10,Audit!#REF!&amp;Audit!#REF!,"")</f>
        <v>#REF!</v>
      </c>
      <c r="H1205" s="17" t="e">
        <f>VLOOKUP(Audit!#REF!,$V$3:$AE$12,7,FALSE) &amp; VLOOKUP(Audit!#REF!,$V$13:$AE$22,7,FALSE)&amp;IF(Audit!#REF!=10,Audit!#REF!&amp;Audit!#REF!,"")</f>
        <v>#REF!</v>
      </c>
      <c r="I1205" s="17" t="e">
        <f>VLOOKUP(Audit!#REF!,$V$3:$AE$12,8,FALSE) &amp; Audit!#REF! &amp; VLOOKUP(Audit!#REF!,$V$13:$AE$22,8,FALSE)&amp;IF(Audit!#REF!=10,Audit!#REF!&amp;Audit!#REF!,"")</f>
        <v>#REF!</v>
      </c>
      <c r="J1205" s="17" t="e">
        <f>VLOOKUP(Audit!#REF!,$V$3:$AE$12,9,FALSE) &amp; VLOOKUP(Audit!#REF!,$V$13:$AE$22,9,FALSE) &amp; IF(Audit!#REF!=10,Audit!#REF!&amp;Audit!#REF!,"") &amp; IF(Audit!#REF!&lt;&gt;1,U1205,"")</f>
        <v>#REF!</v>
      </c>
      <c r="K1205" s="17" t="e">
        <f>VLOOKUP(Audit!#REF!,$V$3:$AE$12,10,FALSE) &amp; Audit!#REF! &amp; VLOOKUP(Audit!#REF!,$V$13:$AE$22,10,FALSE) &amp; IF(Audit!#REF!=10,Audit!#REF!&amp;Audit!#REF!,"") &amp; IF(Audit!#REF!&lt;&gt;1,U1205,"")</f>
        <v>#REF!</v>
      </c>
      <c r="L1205" s="10" t="e">
        <f>Audit!#REF!</f>
        <v>#REF!</v>
      </c>
      <c r="M1205" s="10" t="e">
        <f t="shared" si="551"/>
        <v>#REF!</v>
      </c>
      <c r="N1205" s="10" t="e">
        <f t="shared" si="552"/>
        <v>#REF!</v>
      </c>
      <c r="O1205" s="10" t="e">
        <f t="shared" si="553"/>
        <v>#REF!</v>
      </c>
      <c r="P1205" s="10" t="e">
        <f t="shared" si="554"/>
        <v>#REF!</v>
      </c>
      <c r="Q1205" s="10" t="e">
        <f t="shared" si="555"/>
        <v>#REF!</v>
      </c>
      <c r="R1205" s="10" t="e">
        <f t="shared" si="556"/>
        <v>#REF!</v>
      </c>
      <c r="S1205" s="10" t="e">
        <f t="shared" si="557"/>
        <v>#REF!</v>
      </c>
      <c r="T1205" s="10" t="e">
        <f t="shared" si="558"/>
        <v>#REF!</v>
      </c>
      <c r="U1205" s="17" t="e">
        <f>IF(Audit!#REF!="","",VLOOKUP(Audit!#REF!,$W$26:$X$35,2,FALSE)) &amp; Audit!#REF! &amp; IF(Audit!#REF!="","",IF(Audit!#REF!&lt;=1.4,VLOOKUP(Audit!#REF!,$W$38:X1250,2,FALSE),VLOOKUP(Audit!#REF!,$W$51:$X$61,2,FALSE))) &amp; IF(Audit!#REF!="","",VLOOKUP(Audit!#REF!,$Y$26:$Z$35,2,FALSE) &amp; Audit!#REF! &amp; IF(Audit!#REF!="","",IF(Audit!#REF!&lt;=1.4,VLOOKUP(Audit!#REF!,$Y$38:$Z$48,2,FALSE),VLOOKUP(Audit!#REF!,$Y$51:$Z$61,2,FALSE))))</f>
        <v>#REF!</v>
      </c>
      <c r="V1205" s="21"/>
      <c r="AH1205" s="49" t="e">
        <f>Audit!#REF!</f>
        <v>#REF!</v>
      </c>
      <c r="AI1205" s="50" t="e">
        <f>VLOOKUP(Audit!#REF!,$V$3:$AE$12,2,FALSE)&amp; IF(Audit!#REF!=10,Audit!#REF!,"")</f>
        <v>#REF!</v>
      </c>
      <c r="AJ1205" s="50" t="e">
        <f>VLOOKUP(Audit!#REF!,$V$13:$AE$22,2,FALSE)&amp; IF(Audit!#REF!=10,Audit!#REF!,"")</f>
        <v>#REF!</v>
      </c>
      <c r="AK1205" s="47" t="e">
        <f t="shared" si="559"/>
        <v>#REF!</v>
      </c>
      <c r="AL1205" s="50" t="e">
        <f>VLOOKUP(Audit!#REF!,$V$3:$AE$12,3,FALSE)&amp; IF(Audit!#REF!=10,Audit!#REF!,"")</f>
        <v>#REF!</v>
      </c>
      <c r="AM1205" s="50" t="e">
        <f>VLOOKUP(Audit!#REF!,$V$13:$AE$22,3,FALSE)&amp; IF(Audit!#REF!=10,Audit!#REF!,"")</f>
        <v>#REF!</v>
      </c>
      <c r="AN1205" s="47" t="e">
        <f t="shared" si="560"/>
        <v>#REF!</v>
      </c>
      <c r="AO1205" s="50" t="e">
        <f>VLOOKUP(Audit!#REF!,$V$3:$AE$12,4,FALSE) &amp;  Audit!#REF! &amp; IF(Audit!#REF!=10,Audit!#REF!,"")</f>
        <v>#REF!</v>
      </c>
      <c r="AP1205" s="50" t="e">
        <f>VLOOKUP(Audit!#REF!,$V$13:$AE$22,4,FALSE)&amp; IF(Audit!#REF!=10,Audit!#REF!,"")</f>
        <v>#REF!</v>
      </c>
      <c r="AQ1205" s="47" t="e">
        <f t="shared" si="561"/>
        <v>#REF!</v>
      </c>
      <c r="AR1205" s="50" t="e">
        <f>VLOOKUP(Audit!#REF!,$V$3:$AE$12,5,FALSE)&amp; IF(Audit!#REF!=10,Audit!#REF!,"")</f>
        <v>#REF!</v>
      </c>
      <c r="AS1205" s="50" t="e">
        <f>VLOOKUP(Audit!#REF!,$V$13:$AE$22,5,FALSE)&amp; IF(Audit!#REF!=10,Audit!#REF!,"")</f>
        <v>#REF!</v>
      </c>
      <c r="AT1205" s="47" t="e">
        <f t="shared" si="562"/>
        <v>#REF!</v>
      </c>
      <c r="AU1205" s="50" t="e">
        <f>VLOOKUP(Audit!#REF!,$V$3:$AE$12,6,FALSE)&amp; IF(Audit!#REF!=10,Audit!#REF!,"")</f>
        <v>#REF!</v>
      </c>
      <c r="AV1205" s="50" t="e">
        <f>VLOOKUP(Audit!#REF!,$V$13:$AE$22,6,FALSE)&amp; IF(Audit!#REF!=10,Audit!#REF!,"")</f>
        <v>#REF!</v>
      </c>
      <c r="AW1205" s="47" t="e">
        <f t="shared" si="563"/>
        <v>#REF!</v>
      </c>
      <c r="AX1205" s="50" t="e">
        <f>VLOOKUP(Audit!#REF!,$V$3:$AE$12,7,FALSE)&amp; IF(Audit!#REF!=10,Audit!#REF!,"")</f>
        <v>#REF!</v>
      </c>
      <c r="AY1205" s="50" t="e">
        <f>VLOOKUP(Audit!#REF!,$V$13:$AE$22,7,FALSE) &amp; IF(Audit!#REF!=10,Audit!#REF!,"")</f>
        <v>#REF!</v>
      </c>
      <c r="AZ1205" s="47" t="e">
        <f t="shared" si="564"/>
        <v>#REF!</v>
      </c>
      <c r="BA1205" s="50" t="e">
        <f>VLOOKUP(Audit!#REF!,$V$3:$AE$12,8,FALSE)&amp; Audit!#REF! &amp; IF(Audit!#REF!=10,Audit!#REF!,"")</f>
        <v>#REF!</v>
      </c>
      <c r="BB1205" s="50" t="e">
        <f>VLOOKUP(Audit!#REF!,$V$13:$AE$22,8,FALSE) &amp; IF(Audit!#REF!=10,Audit!#REF!,"")</f>
        <v>#REF!</v>
      </c>
      <c r="BC1205" s="47" t="e">
        <f t="shared" si="565"/>
        <v>#REF!</v>
      </c>
      <c r="BD1205" s="50" t="e">
        <f>VLOOKUP(Audit!#REF!,$V$3:$AE$12,9,FALSE)&amp; IF(Audit!#REF!=10,Audit!#REF!,"")</f>
        <v>#REF!</v>
      </c>
      <c r="BE1205" s="50" t="e">
        <f>VLOOKUP(Audit!#REF!,$V$13:$AE$22,9,FALSE) &amp; IF(Audit!#REF!=10,Audit!#REF!,"") &amp; IF(Audit!#REF!&lt;&gt;1,U1205,"")</f>
        <v>#REF!</v>
      </c>
      <c r="BF1205" s="47" t="e">
        <f t="shared" si="566"/>
        <v>#REF!</v>
      </c>
      <c r="BG1205" s="50" t="e">
        <f>VLOOKUP(Audit!#REF!,$V$3:$AE$12,10,FALSE) &amp; Audit!#REF! &amp; IF(Audit!#REF!=10,Audit!#REF!,"")</f>
        <v>#REF!</v>
      </c>
      <c r="BH1205" s="50" t="e">
        <f>VLOOKUP(Audit!#REF!,$V$13:$AE$22,10,FALSE) &amp; IF(Audit!#REF!=10,Audit!#REF!,"") &amp; IF(Audit!#REF!&lt;&gt;1,U1205,"")</f>
        <v>#REF!</v>
      </c>
      <c r="BI1205" s="47" t="e">
        <f t="shared" si="567"/>
        <v>#REF!</v>
      </c>
      <c r="BJ1205" s="48" t="str">
        <f t="shared" si="568"/>
        <v/>
      </c>
      <c r="BK1205" s="48" t="str">
        <f t="shared" si="569"/>
        <v/>
      </c>
      <c r="BL1205" s="48" t="str">
        <f t="shared" si="570"/>
        <v/>
      </c>
      <c r="BM1205" s="48" t="str">
        <f t="shared" si="571"/>
        <v/>
      </c>
      <c r="BN1205" s="48" t="str">
        <f t="shared" si="572"/>
        <v/>
      </c>
      <c r="BO1205" s="48" t="str">
        <f t="shared" si="573"/>
        <v/>
      </c>
      <c r="BP1205" s="48" t="str">
        <f t="shared" si="574"/>
        <v/>
      </c>
      <c r="BQ1205" s="48" t="str">
        <f t="shared" si="575"/>
        <v/>
      </c>
      <c r="BR1205" s="48" t="str">
        <f t="shared" si="576"/>
        <v/>
      </c>
      <c r="BS1205" s="48" t="str">
        <f t="shared" si="577"/>
        <v/>
      </c>
      <c r="BT1205" s="48" t="str">
        <f t="shared" si="578"/>
        <v/>
      </c>
      <c r="BU1205" s="48" t="str">
        <f t="shared" si="579"/>
        <v/>
      </c>
    </row>
    <row r="1206" spans="1:73">
      <c r="A1206" s="10" t="e">
        <f>Audit!#REF!</f>
        <v>#REF!</v>
      </c>
      <c r="B1206" s="10" t="e">
        <f t="shared" si="550"/>
        <v>#REF!</v>
      </c>
      <c r="C1206" s="17" t="e">
        <f>VLOOKUP(Audit!#REF!,$V$3:$AE$12,2,FALSE) &amp; VLOOKUP(Audit!#REF!,$V$13:$AE$22,2,FALSE)&amp; IF(Audit!#REF!=10,Audit!#REF!&amp;Audit!#REF!,"")</f>
        <v>#REF!</v>
      </c>
      <c r="D1206" s="17" t="e">
        <f>VLOOKUP(Audit!#REF!,$V$3:$AE$12,3,FALSE) &amp; VLOOKUP(Audit!#REF!,$V$13:$AE$22,3,FALSE) &amp;IF(Audit!#REF!=10,Audit!#REF!&amp;Audit!#REF!,"")</f>
        <v>#REF!</v>
      </c>
      <c r="E1206" s="17" t="e">
        <f>VLOOKUP(Audit!#REF!,$V$3:$AE$12,4,FALSE)&amp; Audit!#REF! &amp; VLOOKUP(Audit!#REF!,$V$13:$AE$22,4,FALSE)&amp; IF(Audit!#REF!=10,Audit!#REF!&amp;Audit!#REF!,"")</f>
        <v>#REF!</v>
      </c>
      <c r="F1206" s="17" t="e">
        <f>VLOOKUP(Audit!#REF!,$V$3:$AE$12,5,FALSE) &amp; VLOOKUP(Audit!#REF!,$V$13:$AE$22,5,FALSE)&amp; IF(Audit!#REF!=10,Audit!#REF!&amp;Audit!#REF!,"")</f>
        <v>#REF!</v>
      </c>
      <c r="G1206" s="17" t="e">
        <f>VLOOKUP(Audit!#REF!,$V$3:$AE$12,6,FALSE) &amp; VLOOKUP(Audit!#REF!,$V$13:$AE$22,6,FALSE)&amp; IF(Audit!#REF!=10,Audit!#REF!&amp;Audit!#REF!,"")</f>
        <v>#REF!</v>
      </c>
      <c r="H1206" s="17" t="e">
        <f>VLOOKUP(Audit!#REF!,$V$3:$AE$12,7,FALSE) &amp; VLOOKUP(Audit!#REF!,$V$13:$AE$22,7,FALSE)&amp;IF(Audit!#REF!=10,Audit!#REF!&amp;Audit!#REF!,"")</f>
        <v>#REF!</v>
      </c>
      <c r="I1206" s="17" t="e">
        <f>VLOOKUP(Audit!#REF!,$V$3:$AE$12,8,FALSE) &amp; Audit!#REF! &amp; VLOOKUP(Audit!#REF!,$V$13:$AE$22,8,FALSE)&amp;IF(Audit!#REF!=10,Audit!#REF!&amp;Audit!#REF!,"")</f>
        <v>#REF!</v>
      </c>
      <c r="J1206" s="17" t="e">
        <f>VLOOKUP(Audit!#REF!,$V$3:$AE$12,9,FALSE) &amp; VLOOKUP(Audit!#REF!,$V$13:$AE$22,9,FALSE) &amp; IF(Audit!#REF!=10,Audit!#REF!&amp;Audit!#REF!,"") &amp; IF(Audit!#REF!&lt;&gt;1,U1206,"")</f>
        <v>#REF!</v>
      </c>
      <c r="K1206" s="17" t="e">
        <f>VLOOKUP(Audit!#REF!,$V$3:$AE$12,10,FALSE) &amp; Audit!#REF! &amp; VLOOKUP(Audit!#REF!,$V$13:$AE$22,10,FALSE) &amp; IF(Audit!#REF!=10,Audit!#REF!&amp;Audit!#REF!,"") &amp; IF(Audit!#REF!&lt;&gt;1,U1206,"")</f>
        <v>#REF!</v>
      </c>
      <c r="L1206" s="10" t="e">
        <f>Audit!#REF!</f>
        <v>#REF!</v>
      </c>
      <c r="M1206" s="10" t="e">
        <f t="shared" si="551"/>
        <v>#REF!</v>
      </c>
      <c r="N1206" s="10" t="e">
        <f t="shared" si="552"/>
        <v>#REF!</v>
      </c>
      <c r="O1206" s="10" t="e">
        <f t="shared" si="553"/>
        <v>#REF!</v>
      </c>
      <c r="P1206" s="10" t="e">
        <f t="shared" si="554"/>
        <v>#REF!</v>
      </c>
      <c r="Q1206" s="10" t="e">
        <f t="shared" si="555"/>
        <v>#REF!</v>
      </c>
      <c r="R1206" s="10" t="e">
        <f t="shared" si="556"/>
        <v>#REF!</v>
      </c>
      <c r="S1206" s="10" t="e">
        <f t="shared" si="557"/>
        <v>#REF!</v>
      </c>
      <c r="T1206" s="10" t="e">
        <f t="shared" si="558"/>
        <v>#REF!</v>
      </c>
      <c r="U1206" s="17" t="e">
        <f>IF(Audit!#REF!="","",VLOOKUP(Audit!#REF!,$W$26:$X$35,2,FALSE)) &amp; Audit!#REF! &amp; IF(Audit!#REF!="","",IF(Audit!#REF!&lt;=1.4,VLOOKUP(Audit!#REF!,$W$38:X1251,2,FALSE),VLOOKUP(Audit!#REF!,$W$51:$X$61,2,FALSE))) &amp; IF(Audit!#REF!="","",VLOOKUP(Audit!#REF!,$Y$26:$Z$35,2,FALSE) &amp; Audit!#REF! &amp; IF(Audit!#REF!="","",IF(Audit!#REF!&lt;=1.4,VLOOKUP(Audit!#REF!,$Y$38:$Z$48,2,FALSE),VLOOKUP(Audit!#REF!,$Y$51:$Z$61,2,FALSE))))</f>
        <v>#REF!</v>
      </c>
      <c r="V1206" s="21"/>
      <c r="AH1206" s="49" t="e">
        <f>Audit!#REF!</f>
        <v>#REF!</v>
      </c>
      <c r="AI1206" s="50" t="e">
        <f>VLOOKUP(Audit!#REF!,$V$3:$AE$12,2,FALSE)&amp; IF(Audit!#REF!=10,Audit!#REF!,"")</f>
        <v>#REF!</v>
      </c>
      <c r="AJ1206" s="50" t="e">
        <f>VLOOKUP(Audit!#REF!,$V$13:$AE$22,2,FALSE)&amp; IF(Audit!#REF!=10,Audit!#REF!,"")</f>
        <v>#REF!</v>
      </c>
      <c r="AK1206" s="47" t="e">
        <f t="shared" si="559"/>
        <v>#REF!</v>
      </c>
      <c r="AL1206" s="50" t="e">
        <f>VLOOKUP(Audit!#REF!,$V$3:$AE$12,3,FALSE)&amp; IF(Audit!#REF!=10,Audit!#REF!,"")</f>
        <v>#REF!</v>
      </c>
      <c r="AM1206" s="50" t="e">
        <f>VLOOKUP(Audit!#REF!,$V$13:$AE$22,3,FALSE)&amp; IF(Audit!#REF!=10,Audit!#REF!,"")</f>
        <v>#REF!</v>
      </c>
      <c r="AN1206" s="47" t="e">
        <f t="shared" si="560"/>
        <v>#REF!</v>
      </c>
      <c r="AO1206" s="50" t="e">
        <f>VLOOKUP(Audit!#REF!,$V$3:$AE$12,4,FALSE) &amp;  Audit!#REF! &amp; IF(Audit!#REF!=10,Audit!#REF!,"")</f>
        <v>#REF!</v>
      </c>
      <c r="AP1206" s="50" t="e">
        <f>VLOOKUP(Audit!#REF!,$V$13:$AE$22,4,FALSE)&amp; IF(Audit!#REF!=10,Audit!#REF!,"")</f>
        <v>#REF!</v>
      </c>
      <c r="AQ1206" s="47" t="e">
        <f t="shared" si="561"/>
        <v>#REF!</v>
      </c>
      <c r="AR1206" s="50" t="e">
        <f>VLOOKUP(Audit!#REF!,$V$3:$AE$12,5,FALSE)&amp; IF(Audit!#REF!=10,Audit!#REF!,"")</f>
        <v>#REF!</v>
      </c>
      <c r="AS1206" s="50" t="e">
        <f>VLOOKUP(Audit!#REF!,$V$13:$AE$22,5,FALSE)&amp; IF(Audit!#REF!=10,Audit!#REF!,"")</f>
        <v>#REF!</v>
      </c>
      <c r="AT1206" s="47" t="e">
        <f t="shared" si="562"/>
        <v>#REF!</v>
      </c>
      <c r="AU1206" s="50" t="e">
        <f>VLOOKUP(Audit!#REF!,$V$3:$AE$12,6,FALSE)&amp; IF(Audit!#REF!=10,Audit!#REF!,"")</f>
        <v>#REF!</v>
      </c>
      <c r="AV1206" s="50" t="e">
        <f>VLOOKUP(Audit!#REF!,$V$13:$AE$22,6,FALSE)&amp; IF(Audit!#REF!=10,Audit!#REF!,"")</f>
        <v>#REF!</v>
      </c>
      <c r="AW1206" s="47" t="e">
        <f t="shared" si="563"/>
        <v>#REF!</v>
      </c>
      <c r="AX1206" s="50" t="e">
        <f>VLOOKUP(Audit!#REF!,$V$3:$AE$12,7,FALSE)&amp; IF(Audit!#REF!=10,Audit!#REF!,"")</f>
        <v>#REF!</v>
      </c>
      <c r="AY1206" s="50" t="e">
        <f>VLOOKUP(Audit!#REF!,$V$13:$AE$22,7,FALSE) &amp; IF(Audit!#REF!=10,Audit!#REF!,"")</f>
        <v>#REF!</v>
      </c>
      <c r="AZ1206" s="47" t="e">
        <f t="shared" si="564"/>
        <v>#REF!</v>
      </c>
      <c r="BA1206" s="50" t="e">
        <f>VLOOKUP(Audit!#REF!,$V$3:$AE$12,8,FALSE)&amp; Audit!#REF! &amp; IF(Audit!#REF!=10,Audit!#REF!,"")</f>
        <v>#REF!</v>
      </c>
      <c r="BB1206" s="50" t="e">
        <f>VLOOKUP(Audit!#REF!,$V$13:$AE$22,8,FALSE) &amp; IF(Audit!#REF!=10,Audit!#REF!,"")</f>
        <v>#REF!</v>
      </c>
      <c r="BC1206" s="47" t="e">
        <f t="shared" si="565"/>
        <v>#REF!</v>
      </c>
      <c r="BD1206" s="50" t="e">
        <f>VLOOKUP(Audit!#REF!,$V$3:$AE$12,9,FALSE)&amp; IF(Audit!#REF!=10,Audit!#REF!,"")</f>
        <v>#REF!</v>
      </c>
      <c r="BE1206" s="50" t="e">
        <f>VLOOKUP(Audit!#REF!,$V$13:$AE$22,9,FALSE) &amp; IF(Audit!#REF!=10,Audit!#REF!,"") &amp; IF(Audit!#REF!&lt;&gt;1,U1206,"")</f>
        <v>#REF!</v>
      </c>
      <c r="BF1206" s="47" t="e">
        <f t="shared" si="566"/>
        <v>#REF!</v>
      </c>
      <c r="BG1206" s="50" t="e">
        <f>VLOOKUP(Audit!#REF!,$V$3:$AE$12,10,FALSE) &amp; Audit!#REF! &amp; IF(Audit!#REF!=10,Audit!#REF!,"")</f>
        <v>#REF!</v>
      </c>
      <c r="BH1206" s="50" t="e">
        <f>VLOOKUP(Audit!#REF!,$V$13:$AE$22,10,FALSE) &amp; IF(Audit!#REF!=10,Audit!#REF!,"") &amp; IF(Audit!#REF!&lt;&gt;1,U1206,"")</f>
        <v>#REF!</v>
      </c>
      <c r="BI1206" s="47" t="e">
        <f t="shared" si="567"/>
        <v>#REF!</v>
      </c>
      <c r="BJ1206" s="48" t="str">
        <f t="shared" si="568"/>
        <v/>
      </c>
      <c r="BK1206" s="48" t="str">
        <f t="shared" si="569"/>
        <v/>
      </c>
      <c r="BL1206" s="48" t="str">
        <f t="shared" si="570"/>
        <v/>
      </c>
      <c r="BM1206" s="48" t="str">
        <f t="shared" si="571"/>
        <v/>
      </c>
      <c r="BN1206" s="48" t="str">
        <f t="shared" si="572"/>
        <v/>
      </c>
      <c r="BO1206" s="48" t="str">
        <f t="shared" si="573"/>
        <v/>
      </c>
      <c r="BP1206" s="48" t="str">
        <f t="shared" si="574"/>
        <v/>
      </c>
      <c r="BQ1206" s="48" t="str">
        <f t="shared" si="575"/>
        <v/>
      </c>
      <c r="BR1206" s="48" t="str">
        <f t="shared" si="576"/>
        <v/>
      </c>
      <c r="BS1206" s="48" t="str">
        <f t="shared" si="577"/>
        <v/>
      </c>
      <c r="BT1206" s="48" t="str">
        <f t="shared" si="578"/>
        <v/>
      </c>
      <c r="BU1206" s="48" t="str">
        <f t="shared" si="579"/>
        <v/>
      </c>
    </row>
    <row r="1207" spans="1:73">
      <c r="A1207" s="10" t="e">
        <f>Audit!#REF!</f>
        <v>#REF!</v>
      </c>
      <c r="B1207" s="10" t="e">
        <f t="shared" si="550"/>
        <v>#REF!</v>
      </c>
      <c r="C1207" s="17" t="e">
        <f>VLOOKUP(Audit!#REF!,$V$3:$AE$12,2,FALSE) &amp; VLOOKUP(Audit!#REF!,$V$13:$AE$22,2,FALSE)&amp; IF(Audit!#REF!=10,Audit!#REF!&amp;Audit!#REF!,"")</f>
        <v>#REF!</v>
      </c>
      <c r="D1207" s="17" t="e">
        <f>VLOOKUP(Audit!#REF!,$V$3:$AE$12,3,FALSE) &amp; VLOOKUP(Audit!#REF!,$V$13:$AE$22,3,FALSE) &amp;IF(Audit!#REF!=10,Audit!#REF!&amp;Audit!#REF!,"")</f>
        <v>#REF!</v>
      </c>
      <c r="E1207" s="17" t="e">
        <f>VLOOKUP(Audit!#REF!,$V$3:$AE$12,4,FALSE)&amp; Audit!#REF! &amp; VLOOKUP(Audit!#REF!,$V$13:$AE$22,4,FALSE)&amp; IF(Audit!#REF!=10,Audit!#REF!&amp;Audit!#REF!,"")</f>
        <v>#REF!</v>
      </c>
      <c r="F1207" s="17" t="e">
        <f>VLOOKUP(Audit!#REF!,$V$3:$AE$12,5,FALSE) &amp; VLOOKUP(Audit!#REF!,$V$13:$AE$22,5,FALSE)&amp; IF(Audit!#REF!=10,Audit!#REF!&amp;Audit!#REF!,"")</f>
        <v>#REF!</v>
      </c>
      <c r="G1207" s="17" t="e">
        <f>VLOOKUP(Audit!#REF!,$V$3:$AE$12,6,FALSE) &amp; VLOOKUP(Audit!#REF!,$V$13:$AE$22,6,FALSE)&amp; IF(Audit!#REF!=10,Audit!#REF!&amp;Audit!#REF!,"")</f>
        <v>#REF!</v>
      </c>
      <c r="H1207" s="17" t="e">
        <f>VLOOKUP(Audit!#REF!,$V$3:$AE$12,7,FALSE) &amp; VLOOKUP(Audit!#REF!,$V$13:$AE$22,7,FALSE)&amp;IF(Audit!#REF!=10,Audit!#REF!&amp;Audit!#REF!,"")</f>
        <v>#REF!</v>
      </c>
      <c r="I1207" s="17" t="e">
        <f>VLOOKUP(Audit!#REF!,$V$3:$AE$12,8,FALSE) &amp; Audit!#REF! &amp; VLOOKUP(Audit!#REF!,$V$13:$AE$22,8,FALSE)&amp;IF(Audit!#REF!=10,Audit!#REF!&amp;Audit!#REF!,"")</f>
        <v>#REF!</v>
      </c>
      <c r="J1207" s="17" t="e">
        <f>VLOOKUP(Audit!#REF!,$V$3:$AE$12,9,FALSE) &amp; VLOOKUP(Audit!#REF!,$V$13:$AE$22,9,FALSE) &amp; IF(Audit!#REF!=10,Audit!#REF!&amp;Audit!#REF!,"") &amp; IF(Audit!#REF!&lt;&gt;1,U1207,"")</f>
        <v>#REF!</v>
      </c>
      <c r="K1207" s="17" t="e">
        <f>VLOOKUP(Audit!#REF!,$V$3:$AE$12,10,FALSE) &amp; Audit!#REF! &amp; VLOOKUP(Audit!#REF!,$V$13:$AE$22,10,FALSE) &amp; IF(Audit!#REF!=10,Audit!#REF!&amp;Audit!#REF!,"") &amp; IF(Audit!#REF!&lt;&gt;1,U1207,"")</f>
        <v>#REF!</v>
      </c>
      <c r="L1207" s="10" t="e">
        <f>Audit!#REF!</f>
        <v>#REF!</v>
      </c>
      <c r="M1207" s="10" t="e">
        <f t="shared" si="551"/>
        <v>#REF!</v>
      </c>
      <c r="N1207" s="10" t="e">
        <f t="shared" si="552"/>
        <v>#REF!</v>
      </c>
      <c r="O1207" s="10" t="e">
        <f t="shared" si="553"/>
        <v>#REF!</v>
      </c>
      <c r="P1207" s="10" t="e">
        <f t="shared" si="554"/>
        <v>#REF!</v>
      </c>
      <c r="Q1207" s="10" t="e">
        <f t="shared" si="555"/>
        <v>#REF!</v>
      </c>
      <c r="R1207" s="10" t="e">
        <f t="shared" si="556"/>
        <v>#REF!</v>
      </c>
      <c r="S1207" s="10" t="e">
        <f t="shared" si="557"/>
        <v>#REF!</v>
      </c>
      <c r="T1207" s="10" t="e">
        <f t="shared" si="558"/>
        <v>#REF!</v>
      </c>
      <c r="U1207" s="17" t="e">
        <f>IF(Audit!#REF!="","",VLOOKUP(Audit!#REF!,$W$26:$X$35,2,FALSE)) &amp; Audit!#REF! &amp; IF(Audit!#REF!="","",IF(Audit!#REF!&lt;=1.4,VLOOKUP(Audit!#REF!,$W$38:X1252,2,FALSE),VLOOKUP(Audit!#REF!,$W$51:$X$61,2,FALSE))) &amp; IF(Audit!#REF!="","",VLOOKUP(Audit!#REF!,$Y$26:$Z$35,2,FALSE) &amp; Audit!#REF! &amp; IF(Audit!#REF!="","",IF(Audit!#REF!&lt;=1.4,VLOOKUP(Audit!#REF!,$Y$38:$Z$48,2,FALSE),VLOOKUP(Audit!#REF!,$Y$51:$Z$61,2,FALSE))))</f>
        <v>#REF!</v>
      </c>
      <c r="V1207" s="21"/>
      <c r="AH1207" s="49" t="e">
        <f>Audit!#REF!</f>
        <v>#REF!</v>
      </c>
      <c r="AI1207" s="50" t="e">
        <f>VLOOKUP(Audit!#REF!,$V$3:$AE$12,2,FALSE)&amp; IF(Audit!#REF!=10,Audit!#REF!,"")</f>
        <v>#REF!</v>
      </c>
      <c r="AJ1207" s="50" t="e">
        <f>VLOOKUP(Audit!#REF!,$V$13:$AE$22,2,FALSE)&amp; IF(Audit!#REF!=10,Audit!#REF!,"")</f>
        <v>#REF!</v>
      </c>
      <c r="AK1207" s="47" t="e">
        <f t="shared" si="559"/>
        <v>#REF!</v>
      </c>
      <c r="AL1207" s="50" t="e">
        <f>VLOOKUP(Audit!#REF!,$V$3:$AE$12,3,FALSE)&amp; IF(Audit!#REF!=10,Audit!#REF!,"")</f>
        <v>#REF!</v>
      </c>
      <c r="AM1207" s="50" t="e">
        <f>VLOOKUP(Audit!#REF!,$V$13:$AE$22,3,FALSE)&amp; IF(Audit!#REF!=10,Audit!#REF!,"")</f>
        <v>#REF!</v>
      </c>
      <c r="AN1207" s="47" t="e">
        <f t="shared" si="560"/>
        <v>#REF!</v>
      </c>
      <c r="AO1207" s="50" t="e">
        <f>VLOOKUP(Audit!#REF!,$V$3:$AE$12,4,FALSE) &amp;  Audit!#REF! &amp; IF(Audit!#REF!=10,Audit!#REF!,"")</f>
        <v>#REF!</v>
      </c>
      <c r="AP1207" s="50" t="e">
        <f>VLOOKUP(Audit!#REF!,$V$13:$AE$22,4,FALSE)&amp; IF(Audit!#REF!=10,Audit!#REF!,"")</f>
        <v>#REF!</v>
      </c>
      <c r="AQ1207" s="47" t="e">
        <f t="shared" si="561"/>
        <v>#REF!</v>
      </c>
      <c r="AR1207" s="50" t="e">
        <f>VLOOKUP(Audit!#REF!,$V$3:$AE$12,5,FALSE)&amp; IF(Audit!#REF!=10,Audit!#REF!,"")</f>
        <v>#REF!</v>
      </c>
      <c r="AS1207" s="50" t="e">
        <f>VLOOKUP(Audit!#REF!,$V$13:$AE$22,5,FALSE)&amp; IF(Audit!#REF!=10,Audit!#REF!,"")</f>
        <v>#REF!</v>
      </c>
      <c r="AT1207" s="47" t="e">
        <f t="shared" si="562"/>
        <v>#REF!</v>
      </c>
      <c r="AU1207" s="50" t="e">
        <f>VLOOKUP(Audit!#REF!,$V$3:$AE$12,6,FALSE)&amp; IF(Audit!#REF!=10,Audit!#REF!,"")</f>
        <v>#REF!</v>
      </c>
      <c r="AV1207" s="50" t="e">
        <f>VLOOKUP(Audit!#REF!,$V$13:$AE$22,6,FALSE)&amp; IF(Audit!#REF!=10,Audit!#REF!,"")</f>
        <v>#REF!</v>
      </c>
      <c r="AW1207" s="47" t="e">
        <f t="shared" si="563"/>
        <v>#REF!</v>
      </c>
      <c r="AX1207" s="50" t="e">
        <f>VLOOKUP(Audit!#REF!,$V$3:$AE$12,7,FALSE)&amp; IF(Audit!#REF!=10,Audit!#REF!,"")</f>
        <v>#REF!</v>
      </c>
      <c r="AY1207" s="50" t="e">
        <f>VLOOKUP(Audit!#REF!,$V$13:$AE$22,7,FALSE) &amp; IF(Audit!#REF!=10,Audit!#REF!,"")</f>
        <v>#REF!</v>
      </c>
      <c r="AZ1207" s="47" t="e">
        <f t="shared" si="564"/>
        <v>#REF!</v>
      </c>
      <c r="BA1207" s="50" t="e">
        <f>VLOOKUP(Audit!#REF!,$V$3:$AE$12,8,FALSE)&amp; Audit!#REF! &amp; IF(Audit!#REF!=10,Audit!#REF!,"")</f>
        <v>#REF!</v>
      </c>
      <c r="BB1207" s="50" t="e">
        <f>VLOOKUP(Audit!#REF!,$V$13:$AE$22,8,FALSE) &amp; IF(Audit!#REF!=10,Audit!#REF!,"")</f>
        <v>#REF!</v>
      </c>
      <c r="BC1207" s="47" t="e">
        <f t="shared" si="565"/>
        <v>#REF!</v>
      </c>
      <c r="BD1207" s="50" t="e">
        <f>VLOOKUP(Audit!#REF!,$V$3:$AE$12,9,FALSE)&amp; IF(Audit!#REF!=10,Audit!#REF!,"")</f>
        <v>#REF!</v>
      </c>
      <c r="BE1207" s="50" t="e">
        <f>VLOOKUP(Audit!#REF!,$V$13:$AE$22,9,FALSE) &amp; IF(Audit!#REF!=10,Audit!#REF!,"") &amp; IF(Audit!#REF!&lt;&gt;1,U1207,"")</f>
        <v>#REF!</v>
      </c>
      <c r="BF1207" s="47" t="e">
        <f t="shared" si="566"/>
        <v>#REF!</v>
      </c>
      <c r="BG1207" s="50" t="e">
        <f>VLOOKUP(Audit!#REF!,$V$3:$AE$12,10,FALSE) &amp; Audit!#REF! &amp; IF(Audit!#REF!=10,Audit!#REF!,"")</f>
        <v>#REF!</v>
      </c>
      <c r="BH1207" s="50" t="e">
        <f>VLOOKUP(Audit!#REF!,$V$13:$AE$22,10,FALSE) &amp; IF(Audit!#REF!=10,Audit!#REF!,"") &amp; IF(Audit!#REF!&lt;&gt;1,U1207,"")</f>
        <v>#REF!</v>
      </c>
      <c r="BI1207" s="47" t="e">
        <f t="shared" si="567"/>
        <v>#REF!</v>
      </c>
      <c r="BJ1207" s="48" t="str">
        <f t="shared" si="568"/>
        <v/>
      </c>
      <c r="BK1207" s="48" t="str">
        <f t="shared" si="569"/>
        <v/>
      </c>
      <c r="BL1207" s="48" t="str">
        <f t="shared" si="570"/>
        <v/>
      </c>
      <c r="BM1207" s="48" t="str">
        <f t="shared" si="571"/>
        <v/>
      </c>
      <c r="BN1207" s="48" t="str">
        <f t="shared" si="572"/>
        <v/>
      </c>
      <c r="BO1207" s="48" t="str">
        <f t="shared" si="573"/>
        <v/>
      </c>
      <c r="BP1207" s="48" t="str">
        <f t="shared" si="574"/>
        <v/>
      </c>
      <c r="BQ1207" s="48" t="str">
        <f t="shared" si="575"/>
        <v/>
      </c>
      <c r="BR1207" s="48" t="str">
        <f t="shared" si="576"/>
        <v/>
      </c>
      <c r="BS1207" s="48" t="str">
        <f t="shared" si="577"/>
        <v/>
      </c>
      <c r="BT1207" s="48" t="str">
        <f t="shared" si="578"/>
        <v/>
      </c>
      <c r="BU1207" s="48" t="str">
        <f t="shared" si="579"/>
        <v/>
      </c>
    </row>
    <row r="1208" spans="1:73">
      <c r="A1208" s="10" t="e">
        <f>Audit!#REF!</f>
        <v>#REF!</v>
      </c>
      <c r="B1208" s="10" t="e">
        <f t="shared" si="550"/>
        <v>#REF!</v>
      </c>
      <c r="C1208" s="17" t="e">
        <f>VLOOKUP(Audit!#REF!,$V$3:$AE$12,2,FALSE) &amp; VLOOKUP(Audit!#REF!,$V$13:$AE$22,2,FALSE)&amp; IF(Audit!#REF!=10,Audit!#REF!&amp;Audit!#REF!,"")</f>
        <v>#REF!</v>
      </c>
      <c r="D1208" s="17" t="e">
        <f>VLOOKUP(Audit!#REF!,$V$3:$AE$12,3,FALSE) &amp; VLOOKUP(Audit!#REF!,$V$13:$AE$22,3,FALSE) &amp;IF(Audit!#REF!=10,Audit!#REF!&amp;Audit!#REF!,"")</f>
        <v>#REF!</v>
      </c>
      <c r="E1208" s="17" t="e">
        <f>VLOOKUP(Audit!#REF!,$V$3:$AE$12,4,FALSE)&amp; Audit!#REF! &amp; VLOOKUP(Audit!#REF!,$V$13:$AE$22,4,FALSE)&amp; IF(Audit!#REF!=10,Audit!#REF!&amp;Audit!#REF!,"")</f>
        <v>#REF!</v>
      </c>
      <c r="F1208" s="17" t="e">
        <f>VLOOKUP(Audit!#REF!,$V$3:$AE$12,5,FALSE) &amp; VLOOKUP(Audit!#REF!,$V$13:$AE$22,5,FALSE)&amp; IF(Audit!#REF!=10,Audit!#REF!&amp;Audit!#REF!,"")</f>
        <v>#REF!</v>
      </c>
      <c r="G1208" s="17" t="e">
        <f>VLOOKUP(Audit!#REF!,$V$3:$AE$12,6,FALSE) &amp; VLOOKUP(Audit!#REF!,$V$13:$AE$22,6,FALSE)&amp; IF(Audit!#REF!=10,Audit!#REF!&amp;Audit!#REF!,"")</f>
        <v>#REF!</v>
      </c>
      <c r="H1208" s="17" t="e">
        <f>VLOOKUP(Audit!#REF!,$V$3:$AE$12,7,FALSE) &amp; VLOOKUP(Audit!#REF!,$V$13:$AE$22,7,FALSE)&amp;IF(Audit!#REF!=10,Audit!#REF!&amp;Audit!#REF!,"")</f>
        <v>#REF!</v>
      </c>
      <c r="I1208" s="17" t="e">
        <f>VLOOKUP(Audit!#REF!,$V$3:$AE$12,8,FALSE) &amp; Audit!#REF! &amp; VLOOKUP(Audit!#REF!,$V$13:$AE$22,8,FALSE)&amp;IF(Audit!#REF!=10,Audit!#REF!&amp;Audit!#REF!,"")</f>
        <v>#REF!</v>
      </c>
      <c r="J1208" s="17" t="e">
        <f>VLOOKUP(Audit!#REF!,$V$3:$AE$12,9,FALSE) &amp; VLOOKUP(Audit!#REF!,$V$13:$AE$22,9,FALSE) &amp; IF(Audit!#REF!=10,Audit!#REF!&amp;Audit!#REF!,"") &amp; IF(Audit!#REF!&lt;&gt;1,U1208,"")</f>
        <v>#REF!</v>
      </c>
      <c r="K1208" s="17" t="e">
        <f>VLOOKUP(Audit!#REF!,$V$3:$AE$12,10,FALSE) &amp; Audit!#REF! &amp; VLOOKUP(Audit!#REF!,$V$13:$AE$22,10,FALSE) &amp; IF(Audit!#REF!=10,Audit!#REF!&amp;Audit!#REF!,"") &amp; IF(Audit!#REF!&lt;&gt;1,U1208,"")</f>
        <v>#REF!</v>
      </c>
      <c r="L1208" s="10" t="e">
        <f>Audit!#REF!</f>
        <v>#REF!</v>
      </c>
      <c r="M1208" s="10" t="e">
        <f t="shared" si="551"/>
        <v>#REF!</v>
      </c>
      <c r="N1208" s="10" t="e">
        <f t="shared" si="552"/>
        <v>#REF!</v>
      </c>
      <c r="O1208" s="10" t="e">
        <f t="shared" si="553"/>
        <v>#REF!</v>
      </c>
      <c r="P1208" s="10" t="e">
        <f t="shared" si="554"/>
        <v>#REF!</v>
      </c>
      <c r="Q1208" s="10" t="e">
        <f t="shared" si="555"/>
        <v>#REF!</v>
      </c>
      <c r="R1208" s="10" t="e">
        <f t="shared" si="556"/>
        <v>#REF!</v>
      </c>
      <c r="S1208" s="10" t="e">
        <f t="shared" si="557"/>
        <v>#REF!</v>
      </c>
      <c r="T1208" s="10" t="e">
        <f t="shared" si="558"/>
        <v>#REF!</v>
      </c>
      <c r="U1208" s="17" t="e">
        <f>IF(Audit!#REF!="","",VLOOKUP(Audit!#REF!,$W$26:$X$35,2,FALSE)) &amp; Audit!#REF! &amp; IF(Audit!#REF!="","",IF(Audit!#REF!&lt;=1.4,VLOOKUP(Audit!#REF!,$W$38:X1253,2,FALSE),VLOOKUP(Audit!#REF!,$W$51:$X$61,2,FALSE))) &amp; IF(Audit!#REF!="","",VLOOKUP(Audit!#REF!,$Y$26:$Z$35,2,FALSE) &amp; Audit!#REF! &amp; IF(Audit!#REF!="","",IF(Audit!#REF!&lt;=1.4,VLOOKUP(Audit!#REF!,$Y$38:$Z$48,2,FALSE),VLOOKUP(Audit!#REF!,$Y$51:$Z$61,2,FALSE))))</f>
        <v>#REF!</v>
      </c>
      <c r="V1208" s="21"/>
      <c r="AH1208" s="49" t="e">
        <f>Audit!#REF!</f>
        <v>#REF!</v>
      </c>
      <c r="AI1208" s="50" t="e">
        <f>VLOOKUP(Audit!#REF!,$V$3:$AE$12,2,FALSE)&amp; IF(Audit!#REF!=10,Audit!#REF!,"")</f>
        <v>#REF!</v>
      </c>
      <c r="AJ1208" s="50" t="e">
        <f>VLOOKUP(Audit!#REF!,$V$13:$AE$22,2,FALSE)&amp; IF(Audit!#REF!=10,Audit!#REF!,"")</f>
        <v>#REF!</v>
      </c>
      <c r="AK1208" s="47" t="e">
        <f t="shared" si="559"/>
        <v>#REF!</v>
      </c>
      <c r="AL1208" s="50" t="e">
        <f>VLOOKUP(Audit!#REF!,$V$3:$AE$12,3,FALSE)&amp; IF(Audit!#REF!=10,Audit!#REF!,"")</f>
        <v>#REF!</v>
      </c>
      <c r="AM1208" s="50" t="e">
        <f>VLOOKUP(Audit!#REF!,$V$13:$AE$22,3,FALSE)&amp; IF(Audit!#REF!=10,Audit!#REF!,"")</f>
        <v>#REF!</v>
      </c>
      <c r="AN1208" s="47" t="e">
        <f t="shared" si="560"/>
        <v>#REF!</v>
      </c>
      <c r="AO1208" s="50" t="e">
        <f>VLOOKUP(Audit!#REF!,$V$3:$AE$12,4,FALSE) &amp;  Audit!#REF! &amp; IF(Audit!#REF!=10,Audit!#REF!,"")</f>
        <v>#REF!</v>
      </c>
      <c r="AP1208" s="50" t="e">
        <f>VLOOKUP(Audit!#REF!,$V$13:$AE$22,4,FALSE)&amp; IF(Audit!#REF!=10,Audit!#REF!,"")</f>
        <v>#REF!</v>
      </c>
      <c r="AQ1208" s="47" t="e">
        <f t="shared" si="561"/>
        <v>#REF!</v>
      </c>
      <c r="AR1208" s="50" t="e">
        <f>VLOOKUP(Audit!#REF!,$V$3:$AE$12,5,FALSE)&amp; IF(Audit!#REF!=10,Audit!#REF!,"")</f>
        <v>#REF!</v>
      </c>
      <c r="AS1208" s="50" t="e">
        <f>VLOOKUP(Audit!#REF!,$V$13:$AE$22,5,FALSE)&amp; IF(Audit!#REF!=10,Audit!#REF!,"")</f>
        <v>#REF!</v>
      </c>
      <c r="AT1208" s="47" t="e">
        <f t="shared" si="562"/>
        <v>#REF!</v>
      </c>
      <c r="AU1208" s="50" t="e">
        <f>VLOOKUP(Audit!#REF!,$V$3:$AE$12,6,FALSE)&amp; IF(Audit!#REF!=10,Audit!#REF!,"")</f>
        <v>#REF!</v>
      </c>
      <c r="AV1208" s="50" t="e">
        <f>VLOOKUP(Audit!#REF!,$V$13:$AE$22,6,FALSE)&amp; IF(Audit!#REF!=10,Audit!#REF!,"")</f>
        <v>#REF!</v>
      </c>
      <c r="AW1208" s="47" t="e">
        <f t="shared" si="563"/>
        <v>#REF!</v>
      </c>
      <c r="AX1208" s="50" t="e">
        <f>VLOOKUP(Audit!#REF!,$V$3:$AE$12,7,FALSE)&amp; IF(Audit!#REF!=10,Audit!#REF!,"")</f>
        <v>#REF!</v>
      </c>
      <c r="AY1208" s="50" t="e">
        <f>VLOOKUP(Audit!#REF!,$V$13:$AE$22,7,FALSE) &amp; IF(Audit!#REF!=10,Audit!#REF!,"")</f>
        <v>#REF!</v>
      </c>
      <c r="AZ1208" s="47" t="e">
        <f t="shared" si="564"/>
        <v>#REF!</v>
      </c>
      <c r="BA1208" s="50" t="e">
        <f>VLOOKUP(Audit!#REF!,$V$3:$AE$12,8,FALSE)&amp; Audit!#REF! &amp; IF(Audit!#REF!=10,Audit!#REF!,"")</f>
        <v>#REF!</v>
      </c>
      <c r="BB1208" s="50" t="e">
        <f>VLOOKUP(Audit!#REF!,$V$13:$AE$22,8,FALSE) &amp; IF(Audit!#REF!=10,Audit!#REF!,"")</f>
        <v>#REF!</v>
      </c>
      <c r="BC1208" s="47" t="e">
        <f t="shared" si="565"/>
        <v>#REF!</v>
      </c>
      <c r="BD1208" s="50" t="e">
        <f>VLOOKUP(Audit!#REF!,$V$3:$AE$12,9,FALSE)&amp; IF(Audit!#REF!=10,Audit!#REF!,"")</f>
        <v>#REF!</v>
      </c>
      <c r="BE1208" s="50" t="e">
        <f>VLOOKUP(Audit!#REF!,$V$13:$AE$22,9,FALSE) &amp; IF(Audit!#REF!=10,Audit!#REF!,"") &amp; IF(Audit!#REF!&lt;&gt;1,U1208,"")</f>
        <v>#REF!</v>
      </c>
      <c r="BF1208" s="47" t="e">
        <f t="shared" si="566"/>
        <v>#REF!</v>
      </c>
      <c r="BG1208" s="50" t="e">
        <f>VLOOKUP(Audit!#REF!,$V$3:$AE$12,10,FALSE) &amp; Audit!#REF! &amp; IF(Audit!#REF!=10,Audit!#REF!,"")</f>
        <v>#REF!</v>
      </c>
      <c r="BH1208" s="50" t="e">
        <f>VLOOKUP(Audit!#REF!,$V$13:$AE$22,10,FALSE) &amp; IF(Audit!#REF!=10,Audit!#REF!,"") &amp; IF(Audit!#REF!&lt;&gt;1,U1208,"")</f>
        <v>#REF!</v>
      </c>
      <c r="BI1208" s="47" t="e">
        <f t="shared" si="567"/>
        <v>#REF!</v>
      </c>
      <c r="BJ1208" s="48" t="str">
        <f t="shared" si="568"/>
        <v/>
      </c>
      <c r="BK1208" s="48" t="str">
        <f t="shared" si="569"/>
        <v/>
      </c>
      <c r="BL1208" s="48" t="str">
        <f t="shared" si="570"/>
        <v/>
      </c>
      <c r="BM1208" s="48" t="str">
        <f t="shared" si="571"/>
        <v/>
      </c>
      <c r="BN1208" s="48" t="str">
        <f t="shared" si="572"/>
        <v/>
      </c>
      <c r="BO1208" s="48" t="str">
        <f t="shared" si="573"/>
        <v/>
      </c>
      <c r="BP1208" s="48" t="str">
        <f t="shared" si="574"/>
        <v/>
      </c>
      <c r="BQ1208" s="48" t="str">
        <f t="shared" si="575"/>
        <v/>
      </c>
      <c r="BR1208" s="48" t="str">
        <f t="shared" si="576"/>
        <v/>
      </c>
      <c r="BS1208" s="48" t="str">
        <f t="shared" si="577"/>
        <v/>
      </c>
      <c r="BT1208" s="48" t="str">
        <f t="shared" si="578"/>
        <v/>
      </c>
      <c r="BU1208" s="48" t="str">
        <f t="shared" si="579"/>
        <v/>
      </c>
    </row>
    <row r="1209" spans="1:73">
      <c r="A1209" s="10" t="e">
        <f>Audit!#REF!</f>
        <v>#REF!</v>
      </c>
      <c r="B1209" s="10" t="e">
        <f t="shared" si="550"/>
        <v>#REF!</v>
      </c>
      <c r="C1209" s="17" t="e">
        <f>VLOOKUP(Audit!#REF!,$V$3:$AE$12,2,FALSE) &amp; VLOOKUP(Audit!#REF!,$V$13:$AE$22,2,FALSE)&amp; IF(Audit!#REF!=10,Audit!#REF!&amp;Audit!#REF!,"")</f>
        <v>#REF!</v>
      </c>
      <c r="D1209" s="17" t="e">
        <f>VLOOKUP(Audit!#REF!,$V$3:$AE$12,3,FALSE) &amp; VLOOKUP(Audit!#REF!,$V$13:$AE$22,3,FALSE) &amp;IF(Audit!#REF!=10,Audit!#REF!&amp;Audit!#REF!,"")</f>
        <v>#REF!</v>
      </c>
      <c r="E1209" s="17" t="e">
        <f>VLOOKUP(Audit!#REF!,$V$3:$AE$12,4,FALSE)&amp; Audit!#REF! &amp; VLOOKUP(Audit!#REF!,$V$13:$AE$22,4,FALSE)&amp; IF(Audit!#REF!=10,Audit!#REF!&amp;Audit!#REF!,"")</f>
        <v>#REF!</v>
      </c>
      <c r="F1209" s="17" t="e">
        <f>VLOOKUP(Audit!#REF!,$V$3:$AE$12,5,FALSE) &amp; VLOOKUP(Audit!#REF!,$V$13:$AE$22,5,FALSE)&amp; IF(Audit!#REF!=10,Audit!#REF!&amp;Audit!#REF!,"")</f>
        <v>#REF!</v>
      </c>
      <c r="G1209" s="17" t="e">
        <f>VLOOKUP(Audit!#REF!,$V$3:$AE$12,6,FALSE) &amp; VLOOKUP(Audit!#REF!,$V$13:$AE$22,6,FALSE)&amp; IF(Audit!#REF!=10,Audit!#REF!&amp;Audit!#REF!,"")</f>
        <v>#REF!</v>
      </c>
      <c r="H1209" s="17" t="e">
        <f>VLOOKUP(Audit!#REF!,$V$3:$AE$12,7,FALSE) &amp; VLOOKUP(Audit!#REF!,$V$13:$AE$22,7,FALSE)&amp;IF(Audit!#REF!=10,Audit!#REF!&amp;Audit!#REF!,"")</f>
        <v>#REF!</v>
      </c>
      <c r="I1209" s="17" t="e">
        <f>VLOOKUP(Audit!#REF!,$V$3:$AE$12,8,FALSE) &amp; Audit!#REF! &amp; VLOOKUP(Audit!#REF!,$V$13:$AE$22,8,FALSE)&amp;IF(Audit!#REF!=10,Audit!#REF!&amp;Audit!#REF!,"")</f>
        <v>#REF!</v>
      </c>
      <c r="J1209" s="17" t="e">
        <f>VLOOKUP(Audit!#REF!,$V$3:$AE$12,9,FALSE) &amp; VLOOKUP(Audit!#REF!,$V$13:$AE$22,9,FALSE) &amp; IF(Audit!#REF!=10,Audit!#REF!&amp;Audit!#REF!,"") &amp; IF(Audit!#REF!&lt;&gt;1,U1209,"")</f>
        <v>#REF!</v>
      </c>
      <c r="K1209" s="17" t="e">
        <f>VLOOKUP(Audit!#REF!,$V$3:$AE$12,10,FALSE) &amp; Audit!#REF! &amp; VLOOKUP(Audit!#REF!,$V$13:$AE$22,10,FALSE) &amp; IF(Audit!#REF!=10,Audit!#REF!&amp;Audit!#REF!,"") &amp; IF(Audit!#REF!&lt;&gt;1,U1209,"")</f>
        <v>#REF!</v>
      </c>
      <c r="L1209" s="10" t="e">
        <f>Audit!#REF!</f>
        <v>#REF!</v>
      </c>
      <c r="M1209" s="10" t="e">
        <f t="shared" si="551"/>
        <v>#REF!</v>
      </c>
      <c r="N1209" s="10" t="e">
        <f t="shared" si="552"/>
        <v>#REF!</v>
      </c>
      <c r="O1209" s="10" t="e">
        <f t="shared" si="553"/>
        <v>#REF!</v>
      </c>
      <c r="P1209" s="10" t="e">
        <f t="shared" si="554"/>
        <v>#REF!</v>
      </c>
      <c r="Q1209" s="10" t="e">
        <f t="shared" si="555"/>
        <v>#REF!</v>
      </c>
      <c r="R1209" s="10" t="e">
        <f t="shared" si="556"/>
        <v>#REF!</v>
      </c>
      <c r="S1209" s="10" t="e">
        <f t="shared" si="557"/>
        <v>#REF!</v>
      </c>
      <c r="T1209" s="10" t="e">
        <f t="shared" si="558"/>
        <v>#REF!</v>
      </c>
      <c r="U1209" s="17" t="e">
        <f>IF(Audit!#REF!="","",VLOOKUP(Audit!#REF!,$W$26:$X$35,2,FALSE)) &amp; Audit!#REF! &amp; IF(Audit!#REF!="","",IF(Audit!#REF!&lt;=1.4,VLOOKUP(Audit!#REF!,$W$38:X1254,2,FALSE),VLOOKUP(Audit!#REF!,$W$51:$X$61,2,FALSE))) &amp; IF(Audit!#REF!="","",VLOOKUP(Audit!#REF!,$Y$26:$Z$35,2,FALSE) &amp; Audit!#REF! &amp; IF(Audit!#REF!="","",IF(Audit!#REF!&lt;=1.4,VLOOKUP(Audit!#REF!,$Y$38:$Z$48,2,FALSE),VLOOKUP(Audit!#REF!,$Y$51:$Z$61,2,FALSE))))</f>
        <v>#REF!</v>
      </c>
      <c r="V1209" s="21"/>
      <c r="AH1209" s="49" t="e">
        <f>Audit!#REF!</f>
        <v>#REF!</v>
      </c>
      <c r="AI1209" s="50" t="e">
        <f>VLOOKUP(Audit!#REF!,$V$3:$AE$12,2,FALSE)&amp; IF(Audit!#REF!=10,Audit!#REF!,"")</f>
        <v>#REF!</v>
      </c>
      <c r="AJ1209" s="50" t="e">
        <f>VLOOKUP(Audit!#REF!,$V$13:$AE$22,2,FALSE)&amp; IF(Audit!#REF!=10,Audit!#REF!,"")</f>
        <v>#REF!</v>
      </c>
      <c r="AK1209" s="47" t="e">
        <f t="shared" si="559"/>
        <v>#REF!</v>
      </c>
      <c r="AL1209" s="50" t="e">
        <f>VLOOKUP(Audit!#REF!,$V$3:$AE$12,3,FALSE)&amp; IF(Audit!#REF!=10,Audit!#REF!,"")</f>
        <v>#REF!</v>
      </c>
      <c r="AM1209" s="50" t="e">
        <f>VLOOKUP(Audit!#REF!,$V$13:$AE$22,3,FALSE)&amp; IF(Audit!#REF!=10,Audit!#REF!,"")</f>
        <v>#REF!</v>
      </c>
      <c r="AN1209" s="47" t="e">
        <f t="shared" si="560"/>
        <v>#REF!</v>
      </c>
      <c r="AO1209" s="50" t="e">
        <f>VLOOKUP(Audit!#REF!,$V$3:$AE$12,4,FALSE) &amp;  Audit!#REF! &amp; IF(Audit!#REF!=10,Audit!#REF!,"")</f>
        <v>#REF!</v>
      </c>
      <c r="AP1209" s="50" t="e">
        <f>VLOOKUP(Audit!#REF!,$V$13:$AE$22,4,FALSE)&amp; IF(Audit!#REF!=10,Audit!#REF!,"")</f>
        <v>#REF!</v>
      </c>
      <c r="AQ1209" s="47" t="e">
        <f t="shared" si="561"/>
        <v>#REF!</v>
      </c>
      <c r="AR1209" s="50" t="e">
        <f>VLOOKUP(Audit!#REF!,$V$3:$AE$12,5,FALSE)&amp; IF(Audit!#REF!=10,Audit!#REF!,"")</f>
        <v>#REF!</v>
      </c>
      <c r="AS1209" s="50" t="e">
        <f>VLOOKUP(Audit!#REF!,$V$13:$AE$22,5,FALSE)&amp; IF(Audit!#REF!=10,Audit!#REF!,"")</f>
        <v>#REF!</v>
      </c>
      <c r="AT1209" s="47" t="e">
        <f t="shared" si="562"/>
        <v>#REF!</v>
      </c>
      <c r="AU1209" s="50" t="e">
        <f>VLOOKUP(Audit!#REF!,$V$3:$AE$12,6,FALSE)&amp; IF(Audit!#REF!=10,Audit!#REF!,"")</f>
        <v>#REF!</v>
      </c>
      <c r="AV1209" s="50" t="e">
        <f>VLOOKUP(Audit!#REF!,$V$13:$AE$22,6,FALSE)&amp; IF(Audit!#REF!=10,Audit!#REF!,"")</f>
        <v>#REF!</v>
      </c>
      <c r="AW1209" s="47" t="e">
        <f t="shared" si="563"/>
        <v>#REF!</v>
      </c>
      <c r="AX1209" s="50" t="e">
        <f>VLOOKUP(Audit!#REF!,$V$3:$AE$12,7,FALSE)&amp; IF(Audit!#REF!=10,Audit!#REF!,"")</f>
        <v>#REF!</v>
      </c>
      <c r="AY1209" s="50" t="e">
        <f>VLOOKUP(Audit!#REF!,$V$13:$AE$22,7,FALSE) &amp; IF(Audit!#REF!=10,Audit!#REF!,"")</f>
        <v>#REF!</v>
      </c>
      <c r="AZ1209" s="47" t="e">
        <f t="shared" si="564"/>
        <v>#REF!</v>
      </c>
      <c r="BA1209" s="50" t="e">
        <f>VLOOKUP(Audit!#REF!,$V$3:$AE$12,8,FALSE)&amp; Audit!#REF! &amp; IF(Audit!#REF!=10,Audit!#REF!,"")</f>
        <v>#REF!</v>
      </c>
      <c r="BB1209" s="50" t="e">
        <f>VLOOKUP(Audit!#REF!,$V$13:$AE$22,8,FALSE) &amp; IF(Audit!#REF!=10,Audit!#REF!,"")</f>
        <v>#REF!</v>
      </c>
      <c r="BC1209" s="47" t="e">
        <f t="shared" si="565"/>
        <v>#REF!</v>
      </c>
      <c r="BD1209" s="50" t="e">
        <f>VLOOKUP(Audit!#REF!,$V$3:$AE$12,9,FALSE)&amp; IF(Audit!#REF!=10,Audit!#REF!,"")</f>
        <v>#REF!</v>
      </c>
      <c r="BE1209" s="50" t="e">
        <f>VLOOKUP(Audit!#REF!,$V$13:$AE$22,9,FALSE) &amp; IF(Audit!#REF!=10,Audit!#REF!,"") &amp; IF(Audit!#REF!&lt;&gt;1,U1209,"")</f>
        <v>#REF!</v>
      </c>
      <c r="BF1209" s="47" t="e">
        <f t="shared" si="566"/>
        <v>#REF!</v>
      </c>
      <c r="BG1209" s="50" t="e">
        <f>VLOOKUP(Audit!#REF!,$V$3:$AE$12,10,FALSE) &amp; Audit!#REF! &amp; IF(Audit!#REF!=10,Audit!#REF!,"")</f>
        <v>#REF!</v>
      </c>
      <c r="BH1209" s="50" t="e">
        <f>VLOOKUP(Audit!#REF!,$V$13:$AE$22,10,FALSE) &amp; IF(Audit!#REF!=10,Audit!#REF!,"") &amp; IF(Audit!#REF!&lt;&gt;1,U1209,"")</f>
        <v>#REF!</v>
      </c>
      <c r="BI1209" s="47" t="e">
        <f t="shared" si="567"/>
        <v>#REF!</v>
      </c>
      <c r="BJ1209" s="48" t="str">
        <f t="shared" si="568"/>
        <v/>
      </c>
      <c r="BK1209" s="48" t="str">
        <f t="shared" si="569"/>
        <v/>
      </c>
      <c r="BL1209" s="48" t="str">
        <f t="shared" si="570"/>
        <v/>
      </c>
      <c r="BM1209" s="48" t="str">
        <f t="shared" si="571"/>
        <v/>
      </c>
      <c r="BN1209" s="48" t="str">
        <f t="shared" si="572"/>
        <v/>
      </c>
      <c r="BO1209" s="48" t="str">
        <f t="shared" si="573"/>
        <v/>
      </c>
      <c r="BP1209" s="48" t="str">
        <f t="shared" si="574"/>
        <v/>
      </c>
      <c r="BQ1209" s="48" t="str">
        <f t="shared" si="575"/>
        <v/>
      </c>
      <c r="BR1209" s="48" t="str">
        <f t="shared" si="576"/>
        <v/>
      </c>
      <c r="BS1209" s="48" t="str">
        <f t="shared" si="577"/>
        <v/>
      </c>
      <c r="BT1209" s="48" t="str">
        <f t="shared" si="578"/>
        <v/>
      </c>
      <c r="BU1209" s="48" t="str">
        <f t="shared" si="579"/>
        <v/>
      </c>
    </row>
    <row r="1210" spans="1:73">
      <c r="A1210" s="10" t="e">
        <f>Audit!#REF!</f>
        <v>#REF!</v>
      </c>
      <c r="B1210" s="10" t="e">
        <f t="shared" si="550"/>
        <v>#REF!</v>
      </c>
      <c r="C1210" s="17" t="e">
        <f>VLOOKUP(Audit!#REF!,$V$3:$AE$12,2,FALSE) &amp; VLOOKUP(Audit!#REF!,$V$13:$AE$22,2,FALSE)&amp; IF(Audit!#REF!=10,Audit!#REF!&amp;Audit!#REF!,"")</f>
        <v>#REF!</v>
      </c>
      <c r="D1210" s="17" t="e">
        <f>VLOOKUP(Audit!#REF!,$V$3:$AE$12,3,FALSE) &amp; VLOOKUP(Audit!#REF!,$V$13:$AE$22,3,FALSE) &amp;IF(Audit!#REF!=10,Audit!#REF!&amp;Audit!#REF!,"")</f>
        <v>#REF!</v>
      </c>
      <c r="E1210" s="17" t="e">
        <f>VLOOKUP(Audit!#REF!,$V$3:$AE$12,4,FALSE)&amp; Audit!#REF! &amp; VLOOKUP(Audit!#REF!,$V$13:$AE$22,4,FALSE)&amp; IF(Audit!#REF!=10,Audit!#REF!&amp;Audit!#REF!,"")</f>
        <v>#REF!</v>
      </c>
      <c r="F1210" s="17" t="e">
        <f>VLOOKUP(Audit!#REF!,$V$3:$AE$12,5,FALSE) &amp; VLOOKUP(Audit!#REF!,$V$13:$AE$22,5,FALSE)&amp; IF(Audit!#REF!=10,Audit!#REF!&amp;Audit!#REF!,"")</f>
        <v>#REF!</v>
      </c>
      <c r="G1210" s="17" t="e">
        <f>VLOOKUP(Audit!#REF!,$V$3:$AE$12,6,FALSE) &amp; VLOOKUP(Audit!#REF!,$V$13:$AE$22,6,FALSE)&amp; IF(Audit!#REF!=10,Audit!#REF!&amp;Audit!#REF!,"")</f>
        <v>#REF!</v>
      </c>
      <c r="H1210" s="17" t="e">
        <f>VLOOKUP(Audit!#REF!,$V$3:$AE$12,7,FALSE) &amp; VLOOKUP(Audit!#REF!,$V$13:$AE$22,7,FALSE)&amp;IF(Audit!#REF!=10,Audit!#REF!&amp;Audit!#REF!,"")</f>
        <v>#REF!</v>
      </c>
      <c r="I1210" s="17" t="e">
        <f>VLOOKUP(Audit!#REF!,$V$3:$AE$12,8,FALSE) &amp; Audit!#REF! &amp; VLOOKUP(Audit!#REF!,$V$13:$AE$22,8,FALSE)&amp;IF(Audit!#REF!=10,Audit!#REF!&amp;Audit!#REF!,"")</f>
        <v>#REF!</v>
      </c>
      <c r="J1210" s="17" t="e">
        <f>VLOOKUP(Audit!#REF!,$V$3:$AE$12,9,FALSE) &amp; VLOOKUP(Audit!#REF!,$V$13:$AE$22,9,FALSE) &amp; IF(Audit!#REF!=10,Audit!#REF!&amp;Audit!#REF!,"") &amp; IF(Audit!#REF!&lt;&gt;1,U1210,"")</f>
        <v>#REF!</v>
      </c>
      <c r="K1210" s="17" t="e">
        <f>VLOOKUP(Audit!#REF!,$V$3:$AE$12,10,FALSE) &amp; Audit!#REF! &amp; VLOOKUP(Audit!#REF!,$V$13:$AE$22,10,FALSE) &amp; IF(Audit!#REF!=10,Audit!#REF!&amp;Audit!#REF!,"") &amp; IF(Audit!#REF!&lt;&gt;1,U1210,"")</f>
        <v>#REF!</v>
      </c>
      <c r="L1210" s="10" t="e">
        <f>Audit!#REF!</f>
        <v>#REF!</v>
      </c>
      <c r="M1210" s="10" t="e">
        <f t="shared" si="551"/>
        <v>#REF!</v>
      </c>
      <c r="N1210" s="10" t="e">
        <f t="shared" si="552"/>
        <v>#REF!</v>
      </c>
      <c r="O1210" s="10" t="e">
        <f t="shared" si="553"/>
        <v>#REF!</v>
      </c>
      <c r="P1210" s="10" t="e">
        <f t="shared" si="554"/>
        <v>#REF!</v>
      </c>
      <c r="Q1210" s="10" t="e">
        <f t="shared" si="555"/>
        <v>#REF!</v>
      </c>
      <c r="R1210" s="10" t="e">
        <f t="shared" si="556"/>
        <v>#REF!</v>
      </c>
      <c r="S1210" s="10" t="e">
        <f t="shared" si="557"/>
        <v>#REF!</v>
      </c>
      <c r="T1210" s="10" t="e">
        <f t="shared" si="558"/>
        <v>#REF!</v>
      </c>
      <c r="U1210" s="17" t="e">
        <f>IF(Audit!#REF!="","",VLOOKUP(Audit!#REF!,$W$26:$X$35,2,FALSE)) &amp; Audit!#REF! &amp; IF(Audit!#REF!="","",IF(Audit!#REF!&lt;=1.4,VLOOKUP(Audit!#REF!,$W$38:X1255,2,FALSE),VLOOKUP(Audit!#REF!,$W$51:$X$61,2,FALSE))) &amp; IF(Audit!#REF!="","",VLOOKUP(Audit!#REF!,$Y$26:$Z$35,2,FALSE) &amp; Audit!#REF! &amp; IF(Audit!#REF!="","",IF(Audit!#REF!&lt;=1.4,VLOOKUP(Audit!#REF!,$Y$38:$Z$48,2,FALSE),VLOOKUP(Audit!#REF!,$Y$51:$Z$61,2,FALSE))))</f>
        <v>#REF!</v>
      </c>
      <c r="V1210" s="21"/>
      <c r="AH1210" s="49" t="e">
        <f>Audit!#REF!</f>
        <v>#REF!</v>
      </c>
      <c r="AI1210" s="50" t="e">
        <f>VLOOKUP(Audit!#REF!,$V$3:$AE$12,2,FALSE)&amp; IF(Audit!#REF!=10,Audit!#REF!,"")</f>
        <v>#REF!</v>
      </c>
      <c r="AJ1210" s="50" t="e">
        <f>VLOOKUP(Audit!#REF!,$V$13:$AE$22,2,FALSE)&amp; IF(Audit!#REF!=10,Audit!#REF!,"")</f>
        <v>#REF!</v>
      </c>
      <c r="AK1210" s="47" t="e">
        <f t="shared" si="559"/>
        <v>#REF!</v>
      </c>
      <c r="AL1210" s="50" t="e">
        <f>VLOOKUP(Audit!#REF!,$V$3:$AE$12,3,FALSE)&amp; IF(Audit!#REF!=10,Audit!#REF!,"")</f>
        <v>#REF!</v>
      </c>
      <c r="AM1210" s="50" t="e">
        <f>VLOOKUP(Audit!#REF!,$V$13:$AE$22,3,FALSE)&amp; IF(Audit!#REF!=10,Audit!#REF!,"")</f>
        <v>#REF!</v>
      </c>
      <c r="AN1210" s="47" t="e">
        <f t="shared" si="560"/>
        <v>#REF!</v>
      </c>
      <c r="AO1210" s="50" t="e">
        <f>VLOOKUP(Audit!#REF!,$V$3:$AE$12,4,FALSE) &amp;  Audit!#REF! &amp; IF(Audit!#REF!=10,Audit!#REF!,"")</f>
        <v>#REF!</v>
      </c>
      <c r="AP1210" s="50" t="e">
        <f>VLOOKUP(Audit!#REF!,$V$13:$AE$22,4,FALSE)&amp; IF(Audit!#REF!=10,Audit!#REF!,"")</f>
        <v>#REF!</v>
      </c>
      <c r="AQ1210" s="47" t="e">
        <f t="shared" si="561"/>
        <v>#REF!</v>
      </c>
      <c r="AR1210" s="50" t="e">
        <f>VLOOKUP(Audit!#REF!,$V$3:$AE$12,5,FALSE)&amp; IF(Audit!#REF!=10,Audit!#REF!,"")</f>
        <v>#REF!</v>
      </c>
      <c r="AS1210" s="50" t="e">
        <f>VLOOKUP(Audit!#REF!,$V$13:$AE$22,5,FALSE)&amp; IF(Audit!#REF!=10,Audit!#REF!,"")</f>
        <v>#REF!</v>
      </c>
      <c r="AT1210" s="47" t="e">
        <f t="shared" si="562"/>
        <v>#REF!</v>
      </c>
      <c r="AU1210" s="50" t="e">
        <f>VLOOKUP(Audit!#REF!,$V$3:$AE$12,6,FALSE)&amp; IF(Audit!#REF!=10,Audit!#REF!,"")</f>
        <v>#REF!</v>
      </c>
      <c r="AV1210" s="50" t="e">
        <f>VLOOKUP(Audit!#REF!,$V$13:$AE$22,6,FALSE)&amp; IF(Audit!#REF!=10,Audit!#REF!,"")</f>
        <v>#REF!</v>
      </c>
      <c r="AW1210" s="47" t="e">
        <f t="shared" si="563"/>
        <v>#REF!</v>
      </c>
      <c r="AX1210" s="50" t="e">
        <f>VLOOKUP(Audit!#REF!,$V$3:$AE$12,7,FALSE)&amp; IF(Audit!#REF!=10,Audit!#REF!,"")</f>
        <v>#REF!</v>
      </c>
      <c r="AY1210" s="50" t="e">
        <f>VLOOKUP(Audit!#REF!,$V$13:$AE$22,7,FALSE) &amp; IF(Audit!#REF!=10,Audit!#REF!,"")</f>
        <v>#REF!</v>
      </c>
      <c r="AZ1210" s="47" t="e">
        <f t="shared" si="564"/>
        <v>#REF!</v>
      </c>
      <c r="BA1210" s="50" t="e">
        <f>VLOOKUP(Audit!#REF!,$V$3:$AE$12,8,FALSE)&amp; Audit!#REF! &amp; IF(Audit!#REF!=10,Audit!#REF!,"")</f>
        <v>#REF!</v>
      </c>
      <c r="BB1210" s="50" t="e">
        <f>VLOOKUP(Audit!#REF!,$V$13:$AE$22,8,FALSE) &amp; IF(Audit!#REF!=10,Audit!#REF!,"")</f>
        <v>#REF!</v>
      </c>
      <c r="BC1210" s="47" t="e">
        <f t="shared" si="565"/>
        <v>#REF!</v>
      </c>
      <c r="BD1210" s="50" t="e">
        <f>VLOOKUP(Audit!#REF!,$V$3:$AE$12,9,FALSE)&amp; IF(Audit!#REF!=10,Audit!#REF!,"")</f>
        <v>#REF!</v>
      </c>
      <c r="BE1210" s="50" t="e">
        <f>VLOOKUP(Audit!#REF!,$V$13:$AE$22,9,FALSE) &amp; IF(Audit!#REF!=10,Audit!#REF!,"") &amp; IF(Audit!#REF!&lt;&gt;1,U1210,"")</f>
        <v>#REF!</v>
      </c>
      <c r="BF1210" s="47" t="e">
        <f t="shared" si="566"/>
        <v>#REF!</v>
      </c>
      <c r="BG1210" s="50" t="e">
        <f>VLOOKUP(Audit!#REF!,$V$3:$AE$12,10,FALSE) &amp; Audit!#REF! &amp; IF(Audit!#REF!=10,Audit!#REF!,"")</f>
        <v>#REF!</v>
      </c>
      <c r="BH1210" s="50" t="e">
        <f>VLOOKUP(Audit!#REF!,$V$13:$AE$22,10,FALSE) &amp; IF(Audit!#REF!=10,Audit!#REF!,"") &amp; IF(Audit!#REF!&lt;&gt;1,U1210,"")</f>
        <v>#REF!</v>
      </c>
      <c r="BI1210" s="47" t="e">
        <f t="shared" si="567"/>
        <v>#REF!</v>
      </c>
      <c r="BJ1210" s="48" t="str">
        <f t="shared" si="568"/>
        <v/>
      </c>
      <c r="BK1210" s="48" t="str">
        <f t="shared" si="569"/>
        <v/>
      </c>
      <c r="BL1210" s="48" t="str">
        <f t="shared" si="570"/>
        <v/>
      </c>
      <c r="BM1210" s="48" t="str">
        <f t="shared" si="571"/>
        <v/>
      </c>
      <c r="BN1210" s="48" t="str">
        <f t="shared" si="572"/>
        <v/>
      </c>
      <c r="BO1210" s="48" t="str">
        <f t="shared" si="573"/>
        <v/>
      </c>
      <c r="BP1210" s="48" t="str">
        <f t="shared" si="574"/>
        <v/>
      </c>
      <c r="BQ1210" s="48" t="str">
        <f t="shared" si="575"/>
        <v/>
      </c>
      <c r="BR1210" s="48" t="str">
        <f t="shared" si="576"/>
        <v/>
      </c>
      <c r="BS1210" s="48" t="str">
        <f t="shared" si="577"/>
        <v/>
      </c>
      <c r="BT1210" s="48" t="str">
        <f t="shared" si="578"/>
        <v/>
      </c>
      <c r="BU1210" s="48" t="str">
        <f t="shared" si="579"/>
        <v/>
      </c>
    </row>
    <row r="1211" spans="1:73">
      <c r="A1211" s="10" t="e">
        <f>Audit!#REF!</f>
        <v>#REF!</v>
      </c>
      <c r="B1211" s="10" t="e">
        <f t="shared" si="550"/>
        <v>#REF!</v>
      </c>
      <c r="C1211" s="17" t="e">
        <f>VLOOKUP(Audit!#REF!,$V$3:$AE$12,2,FALSE) &amp; VLOOKUP(Audit!#REF!,$V$13:$AE$22,2,FALSE)&amp; IF(Audit!#REF!=10,Audit!#REF!&amp;Audit!#REF!,"")</f>
        <v>#REF!</v>
      </c>
      <c r="D1211" s="17" t="e">
        <f>VLOOKUP(Audit!#REF!,$V$3:$AE$12,3,FALSE) &amp; VLOOKUP(Audit!#REF!,$V$13:$AE$22,3,FALSE) &amp;IF(Audit!#REF!=10,Audit!#REF!&amp;Audit!#REF!,"")</f>
        <v>#REF!</v>
      </c>
      <c r="E1211" s="17" t="e">
        <f>VLOOKUP(Audit!#REF!,$V$3:$AE$12,4,FALSE)&amp; Audit!#REF! &amp; VLOOKUP(Audit!#REF!,$V$13:$AE$22,4,FALSE)&amp; IF(Audit!#REF!=10,Audit!#REF!&amp;Audit!#REF!,"")</f>
        <v>#REF!</v>
      </c>
      <c r="F1211" s="17" t="e">
        <f>VLOOKUP(Audit!#REF!,$V$3:$AE$12,5,FALSE) &amp; VLOOKUP(Audit!#REF!,$V$13:$AE$22,5,FALSE)&amp; IF(Audit!#REF!=10,Audit!#REF!&amp;Audit!#REF!,"")</f>
        <v>#REF!</v>
      </c>
      <c r="G1211" s="17" t="e">
        <f>VLOOKUP(Audit!#REF!,$V$3:$AE$12,6,FALSE) &amp; VLOOKUP(Audit!#REF!,$V$13:$AE$22,6,FALSE)&amp; IF(Audit!#REF!=10,Audit!#REF!&amp;Audit!#REF!,"")</f>
        <v>#REF!</v>
      </c>
      <c r="H1211" s="17" t="e">
        <f>VLOOKUP(Audit!#REF!,$V$3:$AE$12,7,FALSE) &amp; VLOOKUP(Audit!#REF!,$V$13:$AE$22,7,FALSE)&amp;IF(Audit!#REF!=10,Audit!#REF!&amp;Audit!#REF!,"")</f>
        <v>#REF!</v>
      </c>
      <c r="I1211" s="17" t="e">
        <f>VLOOKUP(Audit!#REF!,$V$3:$AE$12,8,FALSE) &amp; Audit!#REF! &amp; VLOOKUP(Audit!#REF!,$V$13:$AE$22,8,FALSE)&amp;IF(Audit!#REF!=10,Audit!#REF!&amp;Audit!#REF!,"")</f>
        <v>#REF!</v>
      </c>
      <c r="J1211" s="17" t="e">
        <f>VLOOKUP(Audit!#REF!,$V$3:$AE$12,9,FALSE) &amp; VLOOKUP(Audit!#REF!,$V$13:$AE$22,9,FALSE) &amp; IF(Audit!#REF!=10,Audit!#REF!&amp;Audit!#REF!,"") &amp; IF(Audit!#REF!&lt;&gt;1,U1211,"")</f>
        <v>#REF!</v>
      </c>
      <c r="K1211" s="17" t="e">
        <f>VLOOKUP(Audit!#REF!,$V$3:$AE$12,10,FALSE) &amp; Audit!#REF! &amp; VLOOKUP(Audit!#REF!,$V$13:$AE$22,10,FALSE) &amp; IF(Audit!#REF!=10,Audit!#REF!&amp;Audit!#REF!,"") &amp; IF(Audit!#REF!&lt;&gt;1,U1211,"")</f>
        <v>#REF!</v>
      </c>
      <c r="L1211" s="10" t="e">
        <f>Audit!#REF!</f>
        <v>#REF!</v>
      </c>
      <c r="M1211" s="10" t="e">
        <f t="shared" si="551"/>
        <v>#REF!</v>
      </c>
      <c r="N1211" s="10" t="e">
        <f t="shared" si="552"/>
        <v>#REF!</v>
      </c>
      <c r="O1211" s="10" t="e">
        <f t="shared" si="553"/>
        <v>#REF!</v>
      </c>
      <c r="P1211" s="10" t="e">
        <f t="shared" si="554"/>
        <v>#REF!</v>
      </c>
      <c r="Q1211" s="10" t="e">
        <f t="shared" si="555"/>
        <v>#REF!</v>
      </c>
      <c r="R1211" s="10" t="e">
        <f t="shared" si="556"/>
        <v>#REF!</v>
      </c>
      <c r="S1211" s="10" t="e">
        <f t="shared" si="557"/>
        <v>#REF!</v>
      </c>
      <c r="T1211" s="10" t="e">
        <f t="shared" si="558"/>
        <v>#REF!</v>
      </c>
      <c r="U1211" s="17" t="e">
        <f>IF(Audit!#REF!="","",VLOOKUP(Audit!#REF!,$W$26:$X$35,2,FALSE)) &amp; Audit!#REF! &amp; IF(Audit!#REF!="","",IF(Audit!#REF!&lt;=1.4,VLOOKUP(Audit!#REF!,$W$38:X1256,2,FALSE),VLOOKUP(Audit!#REF!,$W$51:$X$61,2,FALSE))) &amp; IF(Audit!#REF!="","",VLOOKUP(Audit!#REF!,$Y$26:$Z$35,2,FALSE) &amp; Audit!#REF! &amp; IF(Audit!#REF!="","",IF(Audit!#REF!&lt;=1.4,VLOOKUP(Audit!#REF!,$Y$38:$Z$48,2,FALSE),VLOOKUP(Audit!#REF!,$Y$51:$Z$61,2,FALSE))))</f>
        <v>#REF!</v>
      </c>
      <c r="V1211" s="21"/>
      <c r="AH1211" s="49" t="e">
        <f>Audit!#REF!</f>
        <v>#REF!</v>
      </c>
      <c r="AI1211" s="50" t="e">
        <f>VLOOKUP(Audit!#REF!,$V$3:$AE$12,2,FALSE)&amp; IF(Audit!#REF!=10,Audit!#REF!,"")</f>
        <v>#REF!</v>
      </c>
      <c r="AJ1211" s="50" t="e">
        <f>VLOOKUP(Audit!#REF!,$V$13:$AE$22,2,FALSE)&amp; IF(Audit!#REF!=10,Audit!#REF!,"")</f>
        <v>#REF!</v>
      </c>
      <c r="AK1211" s="47" t="e">
        <f t="shared" si="559"/>
        <v>#REF!</v>
      </c>
      <c r="AL1211" s="50" t="e">
        <f>VLOOKUP(Audit!#REF!,$V$3:$AE$12,3,FALSE)&amp; IF(Audit!#REF!=10,Audit!#REF!,"")</f>
        <v>#REF!</v>
      </c>
      <c r="AM1211" s="50" t="e">
        <f>VLOOKUP(Audit!#REF!,$V$13:$AE$22,3,FALSE)&amp; IF(Audit!#REF!=10,Audit!#REF!,"")</f>
        <v>#REF!</v>
      </c>
      <c r="AN1211" s="47" t="e">
        <f t="shared" si="560"/>
        <v>#REF!</v>
      </c>
      <c r="AO1211" s="50" t="e">
        <f>VLOOKUP(Audit!#REF!,$V$3:$AE$12,4,FALSE) &amp;  Audit!#REF! &amp; IF(Audit!#REF!=10,Audit!#REF!,"")</f>
        <v>#REF!</v>
      </c>
      <c r="AP1211" s="50" t="e">
        <f>VLOOKUP(Audit!#REF!,$V$13:$AE$22,4,FALSE)&amp; IF(Audit!#REF!=10,Audit!#REF!,"")</f>
        <v>#REF!</v>
      </c>
      <c r="AQ1211" s="47" t="e">
        <f t="shared" si="561"/>
        <v>#REF!</v>
      </c>
      <c r="AR1211" s="50" t="e">
        <f>VLOOKUP(Audit!#REF!,$V$3:$AE$12,5,FALSE)&amp; IF(Audit!#REF!=10,Audit!#REF!,"")</f>
        <v>#REF!</v>
      </c>
      <c r="AS1211" s="50" t="e">
        <f>VLOOKUP(Audit!#REF!,$V$13:$AE$22,5,FALSE)&amp; IF(Audit!#REF!=10,Audit!#REF!,"")</f>
        <v>#REF!</v>
      </c>
      <c r="AT1211" s="47" t="e">
        <f t="shared" si="562"/>
        <v>#REF!</v>
      </c>
      <c r="AU1211" s="50" t="e">
        <f>VLOOKUP(Audit!#REF!,$V$3:$AE$12,6,FALSE)&amp; IF(Audit!#REF!=10,Audit!#REF!,"")</f>
        <v>#REF!</v>
      </c>
      <c r="AV1211" s="50" t="e">
        <f>VLOOKUP(Audit!#REF!,$V$13:$AE$22,6,FALSE)&amp; IF(Audit!#REF!=10,Audit!#REF!,"")</f>
        <v>#REF!</v>
      </c>
      <c r="AW1211" s="47" t="e">
        <f t="shared" si="563"/>
        <v>#REF!</v>
      </c>
      <c r="AX1211" s="50" t="e">
        <f>VLOOKUP(Audit!#REF!,$V$3:$AE$12,7,FALSE)&amp; IF(Audit!#REF!=10,Audit!#REF!,"")</f>
        <v>#REF!</v>
      </c>
      <c r="AY1211" s="50" t="e">
        <f>VLOOKUP(Audit!#REF!,$V$13:$AE$22,7,FALSE) &amp; IF(Audit!#REF!=10,Audit!#REF!,"")</f>
        <v>#REF!</v>
      </c>
      <c r="AZ1211" s="47" t="e">
        <f t="shared" si="564"/>
        <v>#REF!</v>
      </c>
      <c r="BA1211" s="50" t="e">
        <f>VLOOKUP(Audit!#REF!,$V$3:$AE$12,8,FALSE)&amp; Audit!#REF! &amp; IF(Audit!#REF!=10,Audit!#REF!,"")</f>
        <v>#REF!</v>
      </c>
      <c r="BB1211" s="50" t="e">
        <f>VLOOKUP(Audit!#REF!,$V$13:$AE$22,8,FALSE) &amp; IF(Audit!#REF!=10,Audit!#REF!,"")</f>
        <v>#REF!</v>
      </c>
      <c r="BC1211" s="47" t="e">
        <f t="shared" si="565"/>
        <v>#REF!</v>
      </c>
      <c r="BD1211" s="50" t="e">
        <f>VLOOKUP(Audit!#REF!,$V$3:$AE$12,9,FALSE)&amp; IF(Audit!#REF!=10,Audit!#REF!,"")</f>
        <v>#REF!</v>
      </c>
      <c r="BE1211" s="50" t="e">
        <f>VLOOKUP(Audit!#REF!,$V$13:$AE$22,9,FALSE) &amp; IF(Audit!#REF!=10,Audit!#REF!,"") &amp; IF(Audit!#REF!&lt;&gt;1,U1211,"")</f>
        <v>#REF!</v>
      </c>
      <c r="BF1211" s="47" t="e">
        <f t="shared" si="566"/>
        <v>#REF!</v>
      </c>
      <c r="BG1211" s="50" t="e">
        <f>VLOOKUP(Audit!#REF!,$V$3:$AE$12,10,FALSE) &amp; Audit!#REF! &amp; IF(Audit!#REF!=10,Audit!#REF!,"")</f>
        <v>#REF!</v>
      </c>
      <c r="BH1211" s="50" t="e">
        <f>VLOOKUP(Audit!#REF!,$V$13:$AE$22,10,FALSE) &amp; IF(Audit!#REF!=10,Audit!#REF!,"") &amp; IF(Audit!#REF!&lt;&gt;1,U1211,"")</f>
        <v>#REF!</v>
      </c>
      <c r="BI1211" s="47" t="e">
        <f t="shared" si="567"/>
        <v>#REF!</v>
      </c>
      <c r="BJ1211" s="48" t="str">
        <f t="shared" si="568"/>
        <v/>
      </c>
      <c r="BK1211" s="48" t="str">
        <f t="shared" si="569"/>
        <v/>
      </c>
      <c r="BL1211" s="48" t="str">
        <f t="shared" si="570"/>
        <v/>
      </c>
      <c r="BM1211" s="48" t="str">
        <f t="shared" si="571"/>
        <v/>
      </c>
      <c r="BN1211" s="48" t="str">
        <f t="shared" si="572"/>
        <v/>
      </c>
      <c r="BO1211" s="48" t="str">
        <f t="shared" si="573"/>
        <v/>
      </c>
      <c r="BP1211" s="48" t="str">
        <f t="shared" si="574"/>
        <v/>
      </c>
      <c r="BQ1211" s="48" t="str">
        <f t="shared" si="575"/>
        <v/>
      </c>
      <c r="BR1211" s="48" t="str">
        <f t="shared" si="576"/>
        <v/>
      </c>
      <c r="BS1211" s="48" t="str">
        <f t="shared" si="577"/>
        <v/>
      </c>
      <c r="BT1211" s="48" t="str">
        <f t="shared" si="578"/>
        <v/>
      </c>
      <c r="BU1211" s="48" t="str">
        <f t="shared" si="579"/>
        <v/>
      </c>
    </row>
    <row r="1212" spans="1:73">
      <c r="A1212" s="10" t="e">
        <f>Audit!#REF!</f>
        <v>#REF!</v>
      </c>
      <c r="B1212" s="10" t="e">
        <f t="shared" si="550"/>
        <v>#REF!</v>
      </c>
      <c r="C1212" s="17" t="e">
        <f>VLOOKUP(Audit!#REF!,$V$3:$AE$12,2,FALSE) &amp; VLOOKUP(Audit!#REF!,$V$13:$AE$22,2,FALSE)&amp; IF(Audit!#REF!=10,Audit!#REF!&amp;Audit!#REF!,"")</f>
        <v>#REF!</v>
      </c>
      <c r="D1212" s="17" t="e">
        <f>VLOOKUP(Audit!#REF!,$V$3:$AE$12,3,FALSE) &amp; VLOOKUP(Audit!#REF!,$V$13:$AE$22,3,FALSE) &amp;IF(Audit!#REF!=10,Audit!#REF!&amp;Audit!#REF!,"")</f>
        <v>#REF!</v>
      </c>
      <c r="E1212" s="17" t="e">
        <f>VLOOKUP(Audit!#REF!,$V$3:$AE$12,4,FALSE)&amp; Audit!#REF! &amp; VLOOKUP(Audit!#REF!,$V$13:$AE$22,4,FALSE)&amp; IF(Audit!#REF!=10,Audit!#REF!&amp;Audit!#REF!,"")</f>
        <v>#REF!</v>
      </c>
      <c r="F1212" s="17" t="e">
        <f>VLOOKUP(Audit!#REF!,$V$3:$AE$12,5,FALSE) &amp; VLOOKUP(Audit!#REF!,$V$13:$AE$22,5,FALSE)&amp; IF(Audit!#REF!=10,Audit!#REF!&amp;Audit!#REF!,"")</f>
        <v>#REF!</v>
      </c>
      <c r="G1212" s="17" t="e">
        <f>VLOOKUP(Audit!#REF!,$V$3:$AE$12,6,FALSE) &amp; VLOOKUP(Audit!#REF!,$V$13:$AE$22,6,FALSE)&amp; IF(Audit!#REF!=10,Audit!#REF!&amp;Audit!#REF!,"")</f>
        <v>#REF!</v>
      </c>
      <c r="H1212" s="17" t="e">
        <f>VLOOKUP(Audit!#REF!,$V$3:$AE$12,7,FALSE) &amp; VLOOKUP(Audit!#REF!,$V$13:$AE$22,7,FALSE)&amp;IF(Audit!#REF!=10,Audit!#REF!&amp;Audit!#REF!,"")</f>
        <v>#REF!</v>
      </c>
      <c r="I1212" s="17" t="e">
        <f>VLOOKUP(Audit!#REF!,$V$3:$AE$12,8,FALSE) &amp; Audit!#REF! &amp; VLOOKUP(Audit!#REF!,$V$13:$AE$22,8,FALSE)&amp;IF(Audit!#REF!=10,Audit!#REF!&amp;Audit!#REF!,"")</f>
        <v>#REF!</v>
      </c>
      <c r="J1212" s="17" t="e">
        <f>VLOOKUP(Audit!#REF!,$V$3:$AE$12,9,FALSE) &amp; VLOOKUP(Audit!#REF!,$V$13:$AE$22,9,FALSE) &amp; IF(Audit!#REF!=10,Audit!#REF!&amp;Audit!#REF!,"") &amp; IF(Audit!#REF!&lt;&gt;1,U1212,"")</f>
        <v>#REF!</v>
      </c>
      <c r="K1212" s="17" t="e">
        <f>VLOOKUP(Audit!#REF!,$V$3:$AE$12,10,FALSE) &amp; Audit!#REF! &amp; VLOOKUP(Audit!#REF!,$V$13:$AE$22,10,FALSE) &amp; IF(Audit!#REF!=10,Audit!#REF!&amp;Audit!#REF!,"") &amp; IF(Audit!#REF!&lt;&gt;1,U1212,"")</f>
        <v>#REF!</v>
      </c>
      <c r="L1212" s="10" t="e">
        <f>Audit!#REF!</f>
        <v>#REF!</v>
      </c>
      <c r="M1212" s="10" t="e">
        <f t="shared" si="551"/>
        <v>#REF!</v>
      </c>
      <c r="N1212" s="10" t="e">
        <f t="shared" si="552"/>
        <v>#REF!</v>
      </c>
      <c r="O1212" s="10" t="e">
        <f t="shared" si="553"/>
        <v>#REF!</v>
      </c>
      <c r="P1212" s="10" t="e">
        <f t="shared" si="554"/>
        <v>#REF!</v>
      </c>
      <c r="Q1212" s="10" t="e">
        <f t="shared" si="555"/>
        <v>#REF!</v>
      </c>
      <c r="R1212" s="10" t="e">
        <f t="shared" si="556"/>
        <v>#REF!</v>
      </c>
      <c r="S1212" s="10" t="e">
        <f t="shared" si="557"/>
        <v>#REF!</v>
      </c>
      <c r="T1212" s="10" t="e">
        <f t="shared" si="558"/>
        <v>#REF!</v>
      </c>
      <c r="U1212" s="17" t="e">
        <f>IF(Audit!#REF!="","",VLOOKUP(Audit!#REF!,$W$26:$X$35,2,FALSE)) &amp; Audit!#REF! &amp; IF(Audit!#REF!="","",IF(Audit!#REF!&lt;=1.4,VLOOKUP(Audit!#REF!,$W$38:X1257,2,FALSE),VLOOKUP(Audit!#REF!,$W$51:$X$61,2,FALSE))) &amp; IF(Audit!#REF!="","",VLOOKUP(Audit!#REF!,$Y$26:$Z$35,2,FALSE) &amp; Audit!#REF! &amp; IF(Audit!#REF!="","",IF(Audit!#REF!&lt;=1.4,VLOOKUP(Audit!#REF!,$Y$38:$Z$48,2,FALSE),VLOOKUP(Audit!#REF!,$Y$51:$Z$61,2,FALSE))))</f>
        <v>#REF!</v>
      </c>
      <c r="V1212" s="21"/>
      <c r="AH1212" s="49" t="e">
        <f>Audit!#REF!</f>
        <v>#REF!</v>
      </c>
      <c r="AI1212" s="50" t="e">
        <f>VLOOKUP(Audit!#REF!,$V$3:$AE$12,2,FALSE)&amp; IF(Audit!#REF!=10,Audit!#REF!,"")</f>
        <v>#REF!</v>
      </c>
      <c r="AJ1212" s="50" t="e">
        <f>VLOOKUP(Audit!#REF!,$V$13:$AE$22,2,FALSE)&amp; IF(Audit!#REF!=10,Audit!#REF!,"")</f>
        <v>#REF!</v>
      </c>
      <c r="AK1212" s="47" t="e">
        <f t="shared" si="559"/>
        <v>#REF!</v>
      </c>
      <c r="AL1212" s="50" t="e">
        <f>VLOOKUP(Audit!#REF!,$V$3:$AE$12,3,FALSE)&amp; IF(Audit!#REF!=10,Audit!#REF!,"")</f>
        <v>#REF!</v>
      </c>
      <c r="AM1212" s="50" t="e">
        <f>VLOOKUP(Audit!#REF!,$V$13:$AE$22,3,FALSE)&amp; IF(Audit!#REF!=10,Audit!#REF!,"")</f>
        <v>#REF!</v>
      </c>
      <c r="AN1212" s="47" t="e">
        <f t="shared" si="560"/>
        <v>#REF!</v>
      </c>
      <c r="AO1212" s="50" t="e">
        <f>VLOOKUP(Audit!#REF!,$V$3:$AE$12,4,FALSE) &amp;  Audit!#REF! &amp; IF(Audit!#REF!=10,Audit!#REF!,"")</f>
        <v>#REF!</v>
      </c>
      <c r="AP1212" s="50" t="e">
        <f>VLOOKUP(Audit!#REF!,$V$13:$AE$22,4,FALSE)&amp; IF(Audit!#REF!=10,Audit!#REF!,"")</f>
        <v>#REF!</v>
      </c>
      <c r="AQ1212" s="47" t="e">
        <f t="shared" si="561"/>
        <v>#REF!</v>
      </c>
      <c r="AR1212" s="50" t="e">
        <f>VLOOKUP(Audit!#REF!,$V$3:$AE$12,5,FALSE)&amp; IF(Audit!#REF!=10,Audit!#REF!,"")</f>
        <v>#REF!</v>
      </c>
      <c r="AS1212" s="50" t="e">
        <f>VLOOKUP(Audit!#REF!,$V$13:$AE$22,5,FALSE)&amp; IF(Audit!#REF!=10,Audit!#REF!,"")</f>
        <v>#REF!</v>
      </c>
      <c r="AT1212" s="47" t="e">
        <f t="shared" si="562"/>
        <v>#REF!</v>
      </c>
      <c r="AU1212" s="50" t="e">
        <f>VLOOKUP(Audit!#REF!,$V$3:$AE$12,6,FALSE)&amp; IF(Audit!#REF!=10,Audit!#REF!,"")</f>
        <v>#REF!</v>
      </c>
      <c r="AV1212" s="50" t="e">
        <f>VLOOKUP(Audit!#REF!,$V$13:$AE$22,6,FALSE)&amp; IF(Audit!#REF!=10,Audit!#REF!,"")</f>
        <v>#REF!</v>
      </c>
      <c r="AW1212" s="47" t="e">
        <f t="shared" si="563"/>
        <v>#REF!</v>
      </c>
      <c r="AX1212" s="50" t="e">
        <f>VLOOKUP(Audit!#REF!,$V$3:$AE$12,7,FALSE)&amp; IF(Audit!#REF!=10,Audit!#REF!,"")</f>
        <v>#REF!</v>
      </c>
      <c r="AY1212" s="50" t="e">
        <f>VLOOKUP(Audit!#REF!,$V$13:$AE$22,7,FALSE) &amp; IF(Audit!#REF!=10,Audit!#REF!,"")</f>
        <v>#REF!</v>
      </c>
      <c r="AZ1212" s="47" t="e">
        <f t="shared" si="564"/>
        <v>#REF!</v>
      </c>
      <c r="BA1212" s="50" t="e">
        <f>VLOOKUP(Audit!#REF!,$V$3:$AE$12,8,FALSE)&amp; Audit!#REF! &amp; IF(Audit!#REF!=10,Audit!#REF!,"")</f>
        <v>#REF!</v>
      </c>
      <c r="BB1212" s="50" t="e">
        <f>VLOOKUP(Audit!#REF!,$V$13:$AE$22,8,FALSE) &amp; IF(Audit!#REF!=10,Audit!#REF!,"")</f>
        <v>#REF!</v>
      </c>
      <c r="BC1212" s="47" t="e">
        <f t="shared" si="565"/>
        <v>#REF!</v>
      </c>
      <c r="BD1212" s="50" t="e">
        <f>VLOOKUP(Audit!#REF!,$V$3:$AE$12,9,FALSE)&amp; IF(Audit!#REF!=10,Audit!#REF!,"")</f>
        <v>#REF!</v>
      </c>
      <c r="BE1212" s="50" t="e">
        <f>VLOOKUP(Audit!#REF!,$V$13:$AE$22,9,FALSE) &amp; IF(Audit!#REF!=10,Audit!#REF!,"") &amp; IF(Audit!#REF!&lt;&gt;1,U1212,"")</f>
        <v>#REF!</v>
      </c>
      <c r="BF1212" s="47" t="e">
        <f t="shared" si="566"/>
        <v>#REF!</v>
      </c>
      <c r="BG1212" s="50" t="e">
        <f>VLOOKUP(Audit!#REF!,$V$3:$AE$12,10,FALSE) &amp; Audit!#REF! &amp; IF(Audit!#REF!=10,Audit!#REF!,"")</f>
        <v>#REF!</v>
      </c>
      <c r="BH1212" s="50" t="e">
        <f>VLOOKUP(Audit!#REF!,$V$13:$AE$22,10,FALSE) &amp; IF(Audit!#REF!=10,Audit!#REF!,"") &amp; IF(Audit!#REF!&lt;&gt;1,U1212,"")</f>
        <v>#REF!</v>
      </c>
      <c r="BI1212" s="47" t="e">
        <f t="shared" si="567"/>
        <v>#REF!</v>
      </c>
      <c r="BJ1212" s="48" t="str">
        <f t="shared" si="568"/>
        <v/>
      </c>
      <c r="BK1212" s="48" t="str">
        <f t="shared" si="569"/>
        <v/>
      </c>
      <c r="BL1212" s="48" t="str">
        <f t="shared" si="570"/>
        <v/>
      </c>
      <c r="BM1212" s="48" t="str">
        <f t="shared" si="571"/>
        <v/>
      </c>
      <c r="BN1212" s="48" t="str">
        <f t="shared" si="572"/>
        <v/>
      </c>
      <c r="BO1212" s="48" t="str">
        <f t="shared" si="573"/>
        <v/>
      </c>
      <c r="BP1212" s="48" t="str">
        <f t="shared" si="574"/>
        <v/>
      </c>
      <c r="BQ1212" s="48" t="str">
        <f t="shared" si="575"/>
        <v/>
      </c>
      <c r="BR1212" s="48" t="str">
        <f t="shared" si="576"/>
        <v/>
      </c>
      <c r="BS1212" s="48" t="str">
        <f t="shared" si="577"/>
        <v/>
      </c>
      <c r="BT1212" s="48" t="str">
        <f t="shared" si="578"/>
        <v/>
      </c>
      <c r="BU1212" s="48" t="str">
        <f t="shared" si="579"/>
        <v/>
      </c>
    </row>
    <row r="1213" spans="1:73">
      <c r="A1213" s="10" t="e">
        <f>Audit!#REF!</f>
        <v>#REF!</v>
      </c>
      <c r="B1213" s="10" t="e">
        <f t="shared" si="550"/>
        <v>#REF!</v>
      </c>
      <c r="C1213" s="17" t="e">
        <f>VLOOKUP(Audit!#REF!,$V$3:$AE$12,2,FALSE) &amp; VLOOKUP(Audit!#REF!,$V$13:$AE$22,2,FALSE)&amp; IF(Audit!#REF!=10,Audit!#REF!&amp;Audit!#REF!,"")</f>
        <v>#REF!</v>
      </c>
      <c r="D1213" s="17" t="e">
        <f>VLOOKUP(Audit!#REF!,$V$3:$AE$12,3,FALSE) &amp; VLOOKUP(Audit!#REF!,$V$13:$AE$22,3,FALSE) &amp;IF(Audit!#REF!=10,Audit!#REF!&amp;Audit!#REF!,"")</f>
        <v>#REF!</v>
      </c>
      <c r="E1213" s="17" t="e">
        <f>VLOOKUP(Audit!#REF!,$V$3:$AE$12,4,FALSE)&amp; Audit!#REF! &amp; VLOOKUP(Audit!#REF!,$V$13:$AE$22,4,FALSE)&amp; IF(Audit!#REF!=10,Audit!#REF!&amp;Audit!#REF!,"")</f>
        <v>#REF!</v>
      </c>
      <c r="F1213" s="17" t="e">
        <f>VLOOKUP(Audit!#REF!,$V$3:$AE$12,5,FALSE) &amp; VLOOKUP(Audit!#REF!,$V$13:$AE$22,5,FALSE)&amp; IF(Audit!#REF!=10,Audit!#REF!&amp;Audit!#REF!,"")</f>
        <v>#REF!</v>
      </c>
      <c r="G1213" s="17" t="e">
        <f>VLOOKUP(Audit!#REF!,$V$3:$AE$12,6,FALSE) &amp; VLOOKUP(Audit!#REF!,$V$13:$AE$22,6,FALSE)&amp; IF(Audit!#REF!=10,Audit!#REF!&amp;Audit!#REF!,"")</f>
        <v>#REF!</v>
      </c>
      <c r="H1213" s="17" t="e">
        <f>VLOOKUP(Audit!#REF!,$V$3:$AE$12,7,FALSE) &amp; VLOOKUP(Audit!#REF!,$V$13:$AE$22,7,FALSE)&amp;IF(Audit!#REF!=10,Audit!#REF!&amp;Audit!#REF!,"")</f>
        <v>#REF!</v>
      </c>
      <c r="I1213" s="17" t="e">
        <f>VLOOKUP(Audit!#REF!,$V$3:$AE$12,8,FALSE) &amp; Audit!#REF! &amp; VLOOKUP(Audit!#REF!,$V$13:$AE$22,8,FALSE)&amp;IF(Audit!#REF!=10,Audit!#REF!&amp;Audit!#REF!,"")</f>
        <v>#REF!</v>
      </c>
      <c r="J1213" s="17" t="e">
        <f>VLOOKUP(Audit!#REF!,$V$3:$AE$12,9,FALSE) &amp; VLOOKUP(Audit!#REF!,$V$13:$AE$22,9,FALSE) &amp; IF(Audit!#REF!=10,Audit!#REF!&amp;Audit!#REF!,"") &amp; IF(Audit!#REF!&lt;&gt;1,U1213,"")</f>
        <v>#REF!</v>
      </c>
      <c r="K1213" s="17" t="e">
        <f>VLOOKUP(Audit!#REF!,$V$3:$AE$12,10,FALSE) &amp; Audit!#REF! &amp; VLOOKUP(Audit!#REF!,$V$13:$AE$22,10,FALSE) &amp; IF(Audit!#REF!=10,Audit!#REF!&amp;Audit!#REF!,"") &amp; IF(Audit!#REF!&lt;&gt;1,U1213,"")</f>
        <v>#REF!</v>
      </c>
      <c r="L1213" s="10" t="e">
        <f>Audit!#REF!</f>
        <v>#REF!</v>
      </c>
      <c r="M1213" s="10" t="e">
        <f t="shared" si="551"/>
        <v>#REF!</v>
      </c>
      <c r="N1213" s="10" t="e">
        <f t="shared" si="552"/>
        <v>#REF!</v>
      </c>
      <c r="O1213" s="10" t="e">
        <f t="shared" si="553"/>
        <v>#REF!</v>
      </c>
      <c r="P1213" s="10" t="e">
        <f t="shared" si="554"/>
        <v>#REF!</v>
      </c>
      <c r="Q1213" s="10" t="e">
        <f t="shared" si="555"/>
        <v>#REF!</v>
      </c>
      <c r="R1213" s="10" t="e">
        <f t="shared" si="556"/>
        <v>#REF!</v>
      </c>
      <c r="S1213" s="10" t="e">
        <f t="shared" si="557"/>
        <v>#REF!</v>
      </c>
      <c r="T1213" s="10" t="e">
        <f t="shared" si="558"/>
        <v>#REF!</v>
      </c>
      <c r="U1213" s="17" t="e">
        <f>IF(Audit!#REF!="","",VLOOKUP(Audit!#REF!,$W$26:$X$35,2,FALSE)) &amp; Audit!#REF! &amp; IF(Audit!#REF!="","",IF(Audit!#REF!&lt;=1.4,VLOOKUP(Audit!#REF!,$W$38:X1258,2,FALSE),VLOOKUP(Audit!#REF!,$W$51:$X$61,2,FALSE))) &amp; IF(Audit!#REF!="","",VLOOKUP(Audit!#REF!,$Y$26:$Z$35,2,FALSE) &amp; Audit!#REF! &amp; IF(Audit!#REF!="","",IF(Audit!#REF!&lt;=1.4,VLOOKUP(Audit!#REF!,$Y$38:$Z$48,2,FALSE),VLOOKUP(Audit!#REF!,$Y$51:$Z$61,2,FALSE))))</f>
        <v>#REF!</v>
      </c>
      <c r="V1213" s="21"/>
      <c r="AH1213" s="49" t="e">
        <f>Audit!#REF!</f>
        <v>#REF!</v>
      </c>
      <c r="AI1213" s="50" t="e">
        <f>VLOOKUP(Audit!#REF!,$V$3:$AE$12,2,FALSE)&amp; IF(Audit!#REF!=10,Audit!#REF!,"")</f>
        <v>#REF!</v>
      </c>
      <c r="AJ1213" s="50" t="e">
        <f>VLOOKUP(Audit!#REF!,$V$13:$AE$22,2,FALSE)&amp; IF(Audit!#REF!=10,Audit!#REF!,"")</f>
        <v>#REF!</v>
      </c>
      <c r="AK1213" s="47" t="e">
        <f t="shared" si="559"/>
        <v>#REF!</v>
      </c>
      <c r="AL1213" s="50" t="e">
        <f>VLOOKUP(Audit!#REF!,$V$3:$AE$12,3,FALSE)&amp; IF(Audit!#REF!=10,Audit!#REF!,"")</f>
        <v>#REF!</v>
      </c>
      <c r="AM1213" s="50" t="e">
        <f>VLOOKUP(Audit!#REF!,$V$13:$AE$22,3,FALSE)&amp; IF(Audit!#REF!=10,Audit!#REF!,"")</f>
        <v>#REF!</v>
      </c>
      <c r="AN1213" s="47" t="e">
        <f t="shared" si="560"/>
        <v>#REF!</v>
      </c>
      <c r="AO1213" s="50" t="e">
        <f>VLOOKUP(Audit!#REF!,$V$3:$AE$12,4,FALSE) &amp;  Audit!#REF! &amp; IF(Audit!#REF!=10,Audit!#REF!,"")</f>
        <v>#REF!</v>
      </c>
      <c r="AP1213" s="50" t="e">
        <f>VLOOKUP(Audit!#REF!,$V$13:$AE$22,4,FALSE)&amp; IF(Audit!#REF!=10,Audit!#REF!,"")</f>
        <v>#REF!</v>
      </c>
      <c r="AQ1213" s="47" t="e">
        <f t="shared" si="561"/>
        <v>#REF!</v>
      </c>
      <c r="AR1213" s="50" t="e">
        <f>VLOOKUP(Audit!#REF!,$V$3:$AE$12,5,FALSE)&amp; IF(Audit!#REF!=10,Audit!#REF!,"")</f>
        <v>#REF!</v>
      </c>
      <c r="AS1213" s="50" t="e">
        <f>VLOOKUP(Audit!#REF!,$V$13:$AE$22,5,FALSE)&amp; IF(Audit!#REF!=10,Audit!#REF!,"")</f>
        <v>#REF!</v>
      </c>
      <c r="AT1213" s="47" t="e">
        <f t="shared" si="562"/>
        <v>#REF!</v>
      </c>
      <c r="AU1213" s="50" t="e">
        <f>VLOOKUP(Audit!#REF!,$V$3:$AE$12,6,FALSE)&amp; IF(Audit!#REF!=10,Audit!#REF!,"")</f>
        <v>#REF!</v>
      </c>
      <c r="AV1213" s="50" t="e">
        <f>VLOOKUP(Audit!#REF!,$V$13:$AE$22,6,FALSE)&amp; IF(Audit!#REF!=10,Audit!#REF!,"")</f>
        <v>#REF!</v>
      </c>
      <c r="AW1213" s="47" t="e">
        <f t="shared" si="563"/>
        <v>#REF!</v>
      </c>
      <c r="AX1213" s="50" t="e">
        <f>VLOOKUP(Audit!#REF!,$V$3:$AE$12,7,FALSE)&amp; IF(Audit!#REF!=10,Audit!#REF!,"")</f>
        <v>#REF!</v>
      </c>
      <c r="AY1213" s="50" t="e">
        <f>VLOOKUP(Audit!#REF!,$V$13:$AE$22,7,FALSE) &amp; IF(Audit!#REF!=10,Audit!#REF!,"")</f>
        <v>#REF!</v>
      </c>
      <c r="AZ1213" s="47" t="e">
        <f t="shared" si="564"/>
        <v>#REF!</v>
      </c>
      <c r="BA1213" s="50" t="e">
        <f>VLOOKUP(Audit!#REF!,$V$3:$AE$12,8,FALSE)&amp; Audit!#REF! &amp; IF(Audit!#REF!=10,Audit!#REF!,"")</f>
        <v>#REF!</v>
      </c>
      <c r="BB1213" s="50" t="e">
        <f>VLOOKUP(Audit!#REF!,$V$13:$AE$22,8,FALSE) &amp; IF(Audit!#REF!=10,Audit!#REF!,"")</f>
        <v>#REF!</v>
      </c>
      <c r="BC1213" s="47" t="e">
        <f t="shared" si="565"/>
        <v>#REF!</v>
      </c>
      <c r="BD1213" s="50" t="e">
        <f>VLOOKUP(Audit!#REF!,$V$3:$AE$12,9,FALSE)&amp; IF(Audit!#REF!=10,Audit!#REF!,"")</f>
        <v>#REF!</v>
      </c>
      <c r="BE1213" s="50" t="e">
        <f>VLOOKUP(Audit!#REF!,$V$13:$AE$22,9,FALSE) &amp; IF(Audit!#REF!=10,Audit!#REF!,"") &amp; IF(Audit!#REF!&lt;&gt;1,U1213,"")</f>
        <v>#REF!</v>
      </c>
      <c r="BF1213" s="47" t="e">
        <f t="shared" si="566"/>
        <v>#REF!</v>
      </c>
      <c r="BG1213" s="50" t="e">
        <f>VLOOKUP(Audit!#REF!,$V$3:$AE$12,10,FALSE) &amp; Audit!#REF! &amp; IF(Audit!#REF!=10,Audit!#REF!,"")</f>
        <v>#REF!</v>
      </c>
      <c r="BH1213" s="50" t="e">
        <f>VLOOKUP(Audit!#REF!,$V$13:$AE$22,10,FALSE) &amp; IF(Audit!#REF!=10,Audit!#REF!,"") &amp; IF(Audit!#REF!&lt;&gt;1,U1213,"")</f>
        <v>#REF!</v>
      </c>
      <c r="BI1213" s="47" t="e">
        <f t="shared" si="567"/>
        <v>#REF!</v>
      </c>
      <c r="BJ1213" s="48" t="str">
        <f t="shared" si="568"/>
        <v/>
      </c>
      <c r="BK1213" s="48" t="str">
        <f t="shared" si="569"/>
        <v/>
      </c>
      <c r="BL1213" s="48" t="str">
        <f t="shared" si="570"/>
        <v/>
      </c>
      <c r="BM1213" s="48" t="str">
        <f t="shared" si="571"/>
        <v/>
      </c>
      <c r="BN1213" s="48" t="str">
        <f t="shared" si="572"/>
        <v/>
      </c>
      <c r="BO1213" s="48" t="str">
        <f t="shared" si="573"/>
        <v/>
      </c>
      <c r="BP1213" s="48" t="str">
        <f t="shared" si="574"/>
        <v/>
      </c>
      <c r="BQ1213" s="48" t="str">
        <f t="shared" si="575"/>
        <v/>
      </c>
      <c r="BR1213" s="48" t="str">
        <f t="shared" si="576"/>
        <v/>
      </c>
      <c r="BS1213" s="48" t="str">
        <f t="shared" si="577"/>
        <v/>
      </c>
      <c r="BT1213" s="48" t="str">
        <f t="shared" si="578"/>
        <v/>
      </c>
      <c r="BU1213" s="48" t="str">
        <f t="shared" si="579"/>
        <v/>
      </c>
    </row>
    <row r="1214" spans="1:73">
      <c r="A1214" s="10" t="e">
        <f>Audit!#REF!</f>
        <v>#REF!</v>
      </c>
      <c r="B1214" s="10" t="e">
        <f t="shared" si="550"/>
        <v>#REF!</v>
      </c>
      <c r="C1214" s="17" t="e">
        <f>VLOOKUP(Audit!#REF!,$V$3:$AE$12,2,FALSE) &amp; VLOOKUP(Audit!#REF!,$V$13:$AE$22,2,FALSE)&amp; IF(Audit!#REF!=10,Audit!#REF!&amp;Audit!#REF!,"")</f>
        <v>#REF!</v>
      </c>
      <c r="D1214" s="17" t="e">
        <f>VLOOKUP(Audit!#REF!,$V$3:$AE$12,3,FALSE) &amp; VLOOKUP(Audit!#REF!,$V$13:$AE$22,3,FALSE) &amp;IF(Audit!#REF!=10,Audit!#REF!&amp;Audit!#REF!,"")</f>
        <v>#REF!</v>
      </c>
      <c r="E1214" s="17" t="e">
        <f>VLOOKUP(Audit!#REF!,$V$3:$AE$12,4,FALSE)&amp; Audit!#REF! &amp; VLOOKUP(Audit!#REF!,$V$13:$AE$22,4,FALSE)&amp; IF(Audit!#REF!=10,Audit!#REF!&amp;Audit!#REF!,"")</f>
        <v>#REF!</v>
      </c>
      <c r="F1214" s="17" t="e">
        <f>VLOOKUP(Audit!#REF!,$V$3:$AE$12,5,FALSE) &amp; VLOOKUP(Audit!#REF!,$V$13:$AE$22,5,FALSE)&amp; IF(Audit!#REF!=10,Audit!#REF!&amp;Audit!#REF!,"")</f>
        <v>#REF!</v>
      </c>
      <c r="G1214" s="17" t="e">
        <f>VLOOKUP(Audit!#REF!,$V$3:$AE$12,6,FALSE) &amp; VLOOKUP(Audit!#REF!,$V$13:$AE$22,6,FALSE)&amp; IF(Audit!#REF!=10,Audit!#REF!&amp;Audit!#REF!,"")</f>
        <v>#REF!</v>
      </c>
      <c r="H1214" s="17" t="e">
        <f>VLOOKUP(Audit!#REF!,$V$3:$AE$12,7,FALSE) &amp; VLOOKUP(Audit!#REF!,$V$13:$AE$22,7,FALSE)&amp;IF(Audit!#REF!=10,Audit!#REF!&amp;Audit!#REF!,"")</f>
        <v>#REF!</v>
      </c>
      <c r="I1214" s="17" t="e">
        <f>VLOOKUP(Audit!#REF!,$V$3:$AE$12,8,FALSE) &amp; Audit!#REF! &amp; VLOOKUP(Audit!#REF!,$V$13:$AE$22,8,FALSE)&amp;IF(Audit!#REF!=10,Audit!#REF!&amp;Audit!#REF!,"")</f>
        <v>#REF!</v>
      </c>
      <c r="J1214" s="17" t="e">
        <f>VLOOKUP(Audit!#REF!,$V$3:$AE$12,9,FALSE) &amp; VLOOKUP(Audit!#REF!,$V$13:$AE$22,9,FALSE) &amp; IF(Audit!#REF!=10,Audit!#REF!&amp;Audit!#REF!,"") &amp; IF(Audit!#REF!&lt;&gt;1,U1214,"")</f>
        <v>#REF!</v>
      </c>
      <c r="K1214" s="17" t="e">
        <f>VLOOKUP(Audit!#REF!,$V$3:$AE$12,10,FALSE) &amp; Audit!#REF! &amp; VLOOKUP(Audit!#REF!,$V$13:$AE$22,10,FALSE) &amp; IF(Audit!#REF!=10,Audit!#REF!&amp;Audit!#REF!,"") &amp; IF(Audit!#REF!&lt;&gt;1,U1214,"")</f>
        <v>#REF!</v>
      </c>
      <c r="L1214" s="10" t="e">
        <f>Audit!#REF!</f>
        <v>#REF!</v>
      </c>
      <c r="M1214" s="10" t="e">
        <f t="shared" si="551"/>
        <v>#REF!</v>
      </c>
      <c r="N1214" s="10" t="e">
        <f t="shared" si="552"/>
        <v>#REF!</v>
      </c>
      <c r="O1214" s="10" t="e">
        <f t="shared" si="553"/>
        <v>#REF!</v>
      </c>
      <c r="P1214" s="10" t="e">
        <f t="shared" si="554"/>
        <v>#REF!</v>
      </c>
      <c r="Q1214" s="10" t="e">
        <f t="shared" si="555"/>
        <v>#REF!</v>
      </c>
      <c r="R1214" s="10" t="e">
        <f t="shared" si="556"/>
        <v>#REF!</v>
      </c>
      <c r="S1214" s="10" t="e">
        <f t="shared" si="557"/>
        <v>#REF!</v>
      </c>
      <c r="T1214" s="10" t="e">
        <f t="shared" si="558"/>
        <v>#REF!</v>
      </c>
      <c r="U1214" s="17" t="e">
        <f>IF(Audit!#REF!="","",VLOOKUP(Audit!#REF!,$W$26:$X$35,2,FALSE)) &amp; Audit!#REF! &amp; IF(Audit!#REF!="","",IF(Audit!#REF!&lt;=1.4,VLOOKUP(Audit!#REF!,$W$38:X1259,2,FALSE),VLOOKUP(Audit!#REF!,$W$51:$X$61,2,FALSE))) &amp; IF(Audit!#REF!="","",VLOOKUP(Audit!#REF!,$Y$26:$Z$35,2,FALSE) &amp; Audit!#REF! &amp; IF(Audit!#REF!="","",IF(Audit!#REF!&lt;=1.4,VLOOKUP(Audit!#REF!,$Y$38:$Z$48,2,FALSE),VLOOKUP(Audit!#REF!,$Y$51:$Z$61,2,FALSE))))</f>
        <v>#REF!</v>
      </c>
      <c r="V1214" s="21"/>
      <c r="AH1214" s="49" t="e">
        <f>Audit!#REF!</f>
        <v>#REF!</v>
      </c>
      <c r="AI1214" s="50" t="e">
        <f>VLOOKUP(Audit!#REF!,$V$3:$AE$12,2,FALSE)&amp; IF(Audit!#REF!=10,Audit!#REF!,"")</f>
        <v>#REF!</v>
      </c>
      <c r="AJ1214" s="50" t="e">
        <f>VLOOKUP(Audit!#REF!,$V$13:$AE$22,2,FALSE)&amp; IF(Audit!#REF!=10,Audit!#REF!,"")</f>
        <v>#REF!</v>
      </c>
      <c r="AK1214" s="47" t="e">
        <f t="shared" si="559"/>
        <v>#REF!</v>
      </c>
      <c r="AL1214" s="50" t="e">
        <f>VLOOKUP(Audit!#REF!,$V$3:$AE$12,3,FALSE)&amp; IF(Audit!#REF!=10,Audit!#REF!,"")</f>
        <v>#REF!</v>
      </c>
      <c r="AM1214" s="50" t="e">
        <f>VLOOKUP(Audit!#REF!,$V$13:$AE$22,3,FALSE)&amp; IF(Audit!#REF!=10,Audit!#REF!,"")</f>
        <v>#REF!</v>
      </c>
      <c r="AN1214" s="47" t="e">
        <f t="shared" si="560"/>
        <v>#REF!</v>
      </c>
      <c r="AO1214" s="50" t="e">
        <f>VLOOKUP(Audit!#REF!,$V$3:$AE$12,4,FALSE) &amp;  Audit!#REF! &amp; IF(Audit!#REF!=10,Audit!#REF!,"")</f>
        <v>#REF!</v>
      </c>
      <c r="AP1214" s="50" t="e">
        <f>VLOOKUP(Audit!#REF!,$V$13:$AE$22,4,FALSE)&amp; IF(Audit!#REF!=10,Audit!#REF!,"")</f>
        <v>#REF!</v>
      </c>
      <c r="AQ1214" s="47" t="e">
        <f t="shared" si="561"/>
        <v>#REF!</v>
      </c>
      <c r="AR1214" s="50" t="e">
        <f>VLOOKUP(Audit!#REF!,$V$3:$AE$12,5,FALSE)&amp; IF(Audit!#REF!=10,Audit!#REF!,"")</f>
        <v>#REF!</v>
      </c>
      <c r="AS1214" s="50" t="e">
        <f>VLOOKUP(Audit!#REF!,$V$13:$AE$22,5,FALSE)&amp; IF(Audit!#REF!=10,Audit!#REF!,"")</f>
        <v>#REF!</v>
      </c>
      <c r="AT1214" s="47" t="e">
        <f t="shared" si="562"/>
        <v>#REF!</v>
      </c>
      <c r="AU1214" s="50" t="e">
        <f>VLOOKUP(Audit!#REF!,$V$3:$AE$12,6,FALSE)&amp; IF(Audit!#REF!=10,Audit!#REF!,"")</f>
        <v>#REF!</v>
      </c>
      <c r="AV1214" s="50" t="e">
        <f>VLOOKUP(Audit!#REF!,$V$13:$AE$22,6,FALSE)&amp; IF(Audit!#REF!=10,Audit!#REF!,"")</f>
        <v>#REF!</v>
      </c>
      <c r="AW1214" s="47" t="e">
        <f t="shared" si="563"/>
        <v>#REF!</v>
      </c>
      <c r="AX1214" s="50" t="e">
        <f>VLOOKUP(Audit!#REF!,$V$3:$AE$12,7,FALSE)&amp; IF(Audit!#REF!=10,Audit!#REF!,"")</f>
        <v>#REF!</v>
      </c>
      <c r="AY1214" s="50" t="e">
        <f>VLOOKUP(Audit!#REF!,$V$13:$AE$22,7,FALSE) &amp; IF(Audit!#REF!=10,Audit!#REF!,"")</f>
        <v>#REF!</v>
      </c>
      <c r="AZ1214" s="47" t="e">
        <f t="shared" si="564"/>
        <v>#REF!</v>
      </c>
      <c r="BA1214" s="50" t="e">
        <f>VLOOKUP(Audit!#REF!,$V$3:$AE$12,8,FALSE)&amp; Audit!#REF! &amp; IF(Audit!#REF!=10,Audit!#REF!,"")</f>
        <v>#REF!</v>
      </c>
      <c r="BB1214" s="50" t="e">
        <f>VLOOKUP(Audit!#REF!,$V$13:$AE$22,8,FALSE) &amp; IF(Audit!#REF!=10,Audit!#REF!,"")</f>
        <v>#REF!</v>
      </c>
      <c r="BC1214" s="47" t="e">
        <f t="shared" si="565"/>
        <v>#REF!</v>
      </c>
      <c r="BD1214" s="50" t="e">
        <f>VLOOKUP(Audit!#REF!,$V$3:$AE$12,9,FALSE)&amp; IF(Audit!#REF!=10,Audit!#REF!,"")</f>
        <v>#REF!</v>
      </c>
      <c r="BE1214" s="50" t="e">
        <f>VLOOKUP(Audit!#REF!,$V$13:$AE$22,9,FALSE) &amp; IF(Audit!#REF!=10,Audit!#REF!,"") &amp; IF(Audit!#REF!&lt;&gt;1,U1214,"")</f>
        <v>#REF!</v>
      </c>
      <c r="BF1214" s="47" t="e">
        <f t="shared" si="566"/>
        <v>#REF!</v>
      </c>
      <c r="BG1214" s="50" t="e">
        <f>VLOOKUP(Audit!#REF!,$V$3:$AE$12,10,FALSE) &amp; Audit!#REF! &amp; IF(Audit!#REF!=10,Audit!#REF!,"")</f>
        <v>#REF!</v>
      </c>
      <c r="BH1214" s="50" t="e">
        <f>VLOOKUP(Audit!#REF!,$V$13:$AE$22,10,FALSE) &amp; IF(Audit!#REF!=10,Audit!#REF!,"") &amp; IF(Audit!#REF!&lt;&gt;1,U1214,"")</f>
        <v>#REF!</v>
      </c>
      <c r="BI1214" s="47" t="e">
        <f t="shared" si="567"/>
        <v>#REF!</v>
      </c>
      <c r="BJ1214" s="48" t="str">
        <f t="shared" si="568"/>
        <v/>
      </c>
      <c r="BK1214" s="48" t="str">
        <f t="shared" si="569"/>
        <v/>
      </c>
      <c r="BL1214" s="48" t="str">
        <f t="shared" si="570"/>
        <v/>
      </c>
      <c r="BM1214" s="48" t="str">
        <f t="shared" si="571"/>
        <v/>
      </c>
      <c r="BN1214" s="48" t="str">
        <f t="shared" si="572"/>
        <v/>
      </c>
      <c r="BO1214" s="48" t="str">
        <f t="shared" si="573"/>
        <v/>
      </c>
      <c r="BP1214" s="48" t="str">
        <f t="shared" si="574"/>
        <v/>
      </c>
      <c r="BQ1214" s="48" t="str">
        <f t="shared" si="575"/>
        <v/>
      </c>
      <c r="BR1214" s="48" t="str">
        <f t="shared" si="576"/>
        <v/>
      </c>
      <c r="BS1214" s="48" t="str">
        <f t="shared" si="577"/>
        <v/>
      </c>
      <c r="BT1214" s="48" t="str">
        <f t="shared" si="578"/>
        <v/>
      </c>
      <c r="BU1214" s="48" t="str">
        <f t="shared" si="579"/>
        <v/>
      </c>
    </row>
    <row r="1215" spans="1:73">
      <c r="A1215" s="10" t="e">
        <f>Audit!#REF!</f>
        <v>#REF!</v>
      </c>
      <c r="B1215" s="10" t="e">
        <f t="shared" si="550"/>
        <v>#REF!</v>
      </c>
      <c r="C1215" s="17" t="e">
        <f>VLOOKUP(Audit!#REF!,$V$3:$AE$12,2,FALSE) &amp; VLOOKUP(Audit!#REF!,$V$13:$AE$22,2,FALSE)&amp; IF(Audit!#REF!=10,Audit!#REF!&amp;Audit!#REF!,"")</f>
        <v>#REF!</v>
      </c>
      <c r="D1215" s="17" t="e">
        <f>VLOOKUP(Audit!#REF!,$V$3:$AE$12,3,FALSE) &amp; VLOOKUP(Audit!#REF!,$V$13:$AE$22,3,FALSE) &amp;IF(Audit!#REF!=10,Audit!#REF!&amp;Audit!#REF!,"")</f>
        <v>#REF!</v>
      </c>
      <c r="E1215" s="17" t="e">
        <f>VLOOKUP(Audit!#REF!,$V$3:$AE$12,4,FALSE)&amp; Audit!#REF! &amp; VLOOKUP(Audit!#REF!,$V$13:$AE$22,4,FALSE)&amp; IF(Audit!#REF!=10,Audit!#REF!&amp;Audit!#REF!,"")</f>
        <v>#REF!</v>
      </c>
      <c r="F1215" s="17" t="e">
        <f>VLOOKUP(Audit!#REF!,$V$3:$AE$12,5,FALSE) &amp; VLOOKUP(Audit!#REF!,$V$13:$AE$22,5,FALSE)&amp; IF(Audit!#REF!=10,Audit!#REF!&amp;Audit!#REF!,"")</f>
        <v>#REF!</v>
      </c>
      <c r="G1215" s="17" t="e">
        <f>VLOOKUP(Audit!#REF!,$V$3:$AE$12,6,FALSE) &amp; VLOOKUP(Audit!#REF!,$V$13:$AE$22,6,FALSE)&amp; IF(Audit!#REF!=10,Audit!#REF!&amp;Audit!#REF!,"")</f>
        <v>#REF!</v>
      </c>
      <c r="H1215" s="17" t="e">
        <f>VLOOKUP(Audit!#REF!,$V$3:$AE$12,7,FALSE) &amp; VLOOKUP(Audit!#REF!,$V$13:$AE$22,7,FALSE)&amp;IF(Audit!#REF!=10,Audit!#REF!&amp;Audit!#REF!,"")</f>
        <v>#REF!</v>
      </c>
      <c r="I1215" s="17" t="e">
        <f>VLOOKUP(Audit!#REF!,$V$3:$AE$12,8,FALSE) &amp; Audit!#REF! &amp; VLOOKUP(Audit!#REF!,$V$13:$AE$22,8,FALSE)&amp;IF(Audit!#REF!=10,Audit!#REF!&amp;Audit!#REF!,"")</f>
        <v>#REF!</v>
      </c>
      <c r="J1215" s="17" t="e">
        <f>VLOOKUP(Audit!#REF!,$V$3:$AE$12,9,FALSE) &amp; VLOOKUP(Audit!#REF!,$V$13:$AE$22,9,FALSE) &amp; IF(Audit!#REF!=10,Audit!#REF!&amp;Audit!#REF!,"") &amp; IF(Audit!#REF!&lt;&gt;1,U1215,"")</f>
        <v>#REF!</v>
      </c>
      <c r="K1215" s="17" t="e">
        <f>VLOOKUP(Audit!#REF!,$V$3:$AE$12,10,FALSE) &amp; Audit!#REF! &amp; VLOOKUP(Audit!#REF!,$V$13:$AE$22,10,FALSE) &amp; IF(Audit!#REF!=10,Audit!#REF!&amp;Audit!#REF!,"") &amp; IF(Audit!#REF!&lt;&gt;1,U1215,"")</f>
        <v>#REF!</v>
      </c>
      <c r="L1215" s="10" t="e">
        <f>Audit!#REF!</f>
        <v>#REF!</v>
      </c>
      <c r="M1215" s="10" t="e">
        <f t="shared" si="551"/>
        <v>#REF!</v>
      </c>
      <c r="N1215" s="10" t="e">
        <f t="shared" si="552"/>
        <v>#REF!</v>
      </c>
      <c r="O1215" s="10" t="e">
        <f t="shared" si="553"/>
        <v>#REF!</v>
      </c>
      <c r="P1215" s="10" t="e">
        <f t="shared" si="554"/>
        <v>#REF!</v>
      </c>
      <c r="Q1215" s="10" t="e">
        <f t="shared" si="555"/>
        <v>#REF!</v>
      </c>
      <c r="R1215" s="10" t="e">
        <f t="shared" si="556"/>
        <v>#REF!</v>
      </c>
      <c r="S1215" s="10" t="e">
        <f t="shared" si="557"/>
        <v>#REF!</v>
      </c>
      <c r="T1215" s="10" t="e">
        <f t="shared" si="558"/>
        <v>#REF!</v>
      </c>
      <c r="U1215" s="17" t="e">
        <f>IF(Audit!#REF!="","",VLOOKUP(Audit!#REF!,$W$26:$X$35,2,FALSE)) &amp; Audit!#REF! &amp; IF(Audit!#REF!="","",IF(Audit!#REF!&lt;=1.4,VLOOKUP(Audit!#REF!,$W$38:X1260,2,FALSE),VLOOKUP(Audit!#REF!,$W$51:$X$61,2,FALSE))) &amp; IF(Audit!#REF!="","",VLOOKUP(Audit!#REF!,$Y$26:$Z$35,2,FALSE) &amp; Audit!#REF! &amp; IF(Audit!#REF!="","",IF(Audit!#REF!&lt;=1.4,VLOOKUP(Audit!#REF!,$Y$38:$Z$48,2,FALSE),VLOOKUP(Audit!#REF!,$Y$51:$Z$61,2,FALSE))))</f>
        <v>#REF!</v>
      </c>
      <c r="V1215" s="21"/>
      <c r="AH1215" s="49" t="e">
        <f>Audit!#REF!</f>
        <v>#REF!</v>
      </c>
      <c r="AI1215" s="50" t="e">
        <f>VLOOKUP(Audit!#REF!,$V$3:$AE$12,2,FALSE)&amp; IF(Audit!#REF!=10,Audit!#REF!,"")</f>
        <v>#REF!</v>
      </c>
      <c r="AJ1215" s="50" t="e">
        <f>VLOOKUP(Audit!#REF!,$V$13:$AE$22,2,FALSE)&amp; IF(Audit!#REF!=10,Audit!#REF!,"")</f>
        <v>#REF!</v>
      </c>
      <c r="AK1215" s="47" t="e">
        <f t="shared" si="559"/>
        <v>#REF!</v>
      </c>
      <c r="AL1215" s="50" t="e">
        <f>VLOOKUP(Audit!#REF!,$V$3:$AE$12,3,FALSE)&amp; IF(Audit!#REF!=10,Audit!#REF!,"")</f>
        <v>#REF!</v>
      </c>
      <c r="AM1215" s="50" t="e">
        <f>VLOOKUP(Audit!#REF!,$V$13:$AE$22,3,FALSE)&amp; IF(Audit!#REF!=10,Audit!#REF!,"")</f>
        <v>#REF!</v>
      </c>
      <c r="AN1215" s="47" t="e">
        <f t="shared" si="560"/>
        <v>#REF!</v>
      </c>
      <c r="AO1215" s="50" t="e">
        <f>VLOOKUP(Audit!#REF!,$V$3:$AE$12,4,FALSE) &amp;  Audit!#REF! &amp; IF(Audit!#REF!=10,Audit!#REF!,"")</f>
        <v>#REF!</v>
      </c>
      <c r="AP1215" s="50" t="e">
        <f>VLOOKUP(Audit!#REF!,$V$13:$AE$22,4,FALSE)&amp; IF(Audit!#REF!=10,Audit!#REF!,"")</f>
        <v>#REF!</v>
      </c>
      <c r="AQ1215" s="47" t="e">
        <f t="shared" si="561"/>
        <v>#REF!</v>
      </c>
      <c r="AR1215" s="50" t="e">
        <f>VLOOKUP(Audit!#REF!,$V$3:$AE$12,5,FALSE)&amp; IF(Audit!#REF!=10,Audit!#REF!,"")</f>
        <v>#REF!</v>
      </c>
      <c r="AS1215" s="50" t="e">
        <f>VLOOKUP(Audit!#REF!,$V$13:$AE$22,5,FALSE)&amp; IF(Audit!#REF!=10,Audit!#REF!,"")</f>
        <v>#REF!</v>
      </c>
      <c r="AT1215" s="47" t="e">
        <f t="shared" si="562"/>
        <v>#REF!</v>
      </c>
      <c r="AU1215" s="50" t="e">
        <f>VLOOKUP(Audit!#REF!,$V$3:$AE$12,6,FALSE)&amp; IF(Audit!#REF!=10,Audit!#REF!,"")</f>
        <v>#REF!</v>
      </c>
      <c r="AV1215" s="50" t="e">
        <f>VLOOKUP(Audit!#REF!,$V$13:$AE$22,6,FALSE)&amp; IF(Audit!#REF!=10,Audit!#REF!,"")</f>
        <v>#REF!</v>
      </c>
      <c r="AW1215" s="47" t="e">
        <f t="shared" si="563"/>
        <v>#REF!</v>
      </c>
      <c r="AX1215" s="50" t="e">
        <f>VLOOKUP(Audit!#REF!,$V$3:$AE$12,7,FALSE)&amp; IF(Audit!#REF!=10,Audit!#REF!,"")</f>
        <v>#REF!</v>
      </c>
      <c r="AY1215" s="50" t="e">
        <f>VLOOKUP(Audit!#REF!,$V$13:$AE$22,7,FALSE) &amp; IF(Audit!#REF!=10,Audit!#REF!,"")</f>
        <v>#REF!</v>
      </c>
      <c r="AZ1215" s="47" t="e">
        <f t="shared" si="564"/>
        <v>#REF!</v>
      </c>
      <c r="BA1215" s="50" t="e">
        <f>VLOOKUP(Audit!#REF!,$V$3:$AE$12,8,FALSE)&amp; Audit!#REF! &amp; IF(Audit!#REF!=10,Audit!#REF!,"")</f>
        <v>#REF!</v>
      </c>
      <c r="BB1215" s="50" t="e">
        <f>VLOOKUP(Audit!#REF!,$V$13:$AE$22,8,FALSE) &amp; IF(Audit!#REF!=10,Audit!#REF!,"")</f>
        <v>#REF!</v>
      </c>
      <c r="BC1215" s="47" t="e">
        <f t="shared" si="565"/>
        <v>#REF!</v>
      </c>
      <c r="BD1215" s="50" t="e">
        <f>VLOOKUP(Audit!#REF!,$V$3:$AE$12,9,FALSE)&amp; IF(Audit!#REF!=10,Audit!#REF!,"")</f>
        <v>#REF!</v>
      </c>
      <c r="BE1215" s="50" t="e">
        <f>VLOOKUP(Audit!#REF!,$V$13:$AE$22,9,FALSE) &amp; IF(Audit!#REF!=10,Audit!#REF!,"") &amp; IF(Audit!#REF!&lt;&gt;1,U1215,"")</f>
        <v>#REF!</v>
      </c>
      <c r="BF1215" s="47" t="e">
        <f t="shared" si="566"/>
        <v>#REF!</v>
      </c>
      <c r="BG1215" s="50" t="e">
        <f>VLOOKUP(Audit!#REF!,$V$3:$AE$12,10,FALSE) &amp; Audit!#REF! &amp; IF(Audit!#REF!=10,Audit!#REF!,"")</f>
        <v>#REF!</v>
      </c>
      <c r="BH1215" s="50" t="e">
        <f>VLOOKUP(Audit!#REF!,$V$13:$AE$22,10,FALSE) &amp; IF(Audit!#REF!=10,Audit!#REF!,"") &amp; IF(Audit!#REF!&lt;&gt;1,U1215,"")</f>
        <v>#REF!</v>
      </c>
      <c r="BI1215" s="47" t="e">
        <f t="shared" si="567"/>
        <v>#REF!</v>
      </c>
      <c r="BJ1215" s="48" t="str">
        <f t="shared" si="568"/>
        <v/>
      </c>
      <c r="BK1215" s="48" t="str">
        <f t="shared" si="569"/>
        <v/>
      </c>
      <c r="BL1215" s="48" t="str">
        <f t="shared" si="570"/>
        <v/>
      </c>
      <c r="BM1215" s="48" t="str">
        <f t="shared" si="571"/>
        <v/>
      </c>
      <c r="BN1215" s="48" t="str">
        <f t="shared" si="572"/>
        <v/>
      </c>
      <c r="BO1215" s="48" t="str">
        <f t="shared" si="573"/>
        <v/>
      </c>
      <c r="BP1215" s="48" t="str">
        <f t="shared" si="574"/>
        <v/>
      </c>
      <c r="BQ1215" s="48" t="str">
        <f t="shared" si="575"/>
        <v/>
      </c>
      <c r="BR1215" s="48" t="str">
        <f t="shared" si="576"/>
        <v/>
      </c>
      <c r="BS1215" s="48" t="str">
        <f t="shared" si="577"/>
        <v/>
      </c>
      <c r="BT1215" s="48" t="str">
        <f t="shared" si="578"/>
        <v/>
      </c>
      <c r="BU1215" s="48" t="str">
        <f t="shared" si="579"/>
        <v/>
      </c>
    </row>
    <row r="1216" spans="1:73">
      <c r="A1216" s="10" t="e">
        <f>Audit!#REF!</f>
        <v>#REF!</v>
      </c>
      <c r="B1216" s="10" t="e">
        <f t="shared" si="550"/>
        <v>#REF!</v>
      </c>
      <c r="C1216" s="17" t="e">
        <f>VLOOKUP(Audit!#REF!,$V$3:$AE$12,2,FALSE) &amp; VLOOKUP(Audit!#REF!,$V$13:$AE$22,2,FALSE)&amp; IF(Audit!#REF!=10,Audit!#REF!&amp;Audit!#REF!,"")</f>
        <v>#REF!</v>
      </c>
      <c r="D1216" s="17" t="e">
        <f>VLOOKUP(Audit!#REF!,$V$3:$AE$12,3,FALSE) &amp; VLOOKUP(Audit!#REF!,$V$13:$AE$22,3,FALSE) &amp;IF(Audit!#REF!=10,Audit!#REF!&amp;Audit!#REF!,"")</f>
        <v>#REF!</v>
      </c>
      <c r="E1216" s="17" t="e">
        <f>VLOOKUP(Audit!#REF!,$V$3:$AE$12,4,FALSE)&amp; Audit!#REF! &amp; VLOOKUP(Audit!#REF!,$V$13:$AE$22,4,FALSE)&amp; IF(Audit!#REF!=10,Audit!#REF!&amp;Audit!#REF!,"")</f>
        <v>#REF!</v>
      </c>
      <c r="F1216" s="17" t="e">
        <f>VLOOKUP(Audit!#REF!,$V$3:$AE$12,5,FALSE) &amp; VLOOKUP(Audit!#REF!,$V$13:$AE$22,5,FALSE)&amp; IF(Audit!#REF!=10,Audit!#REF!&amp;Audit!#REF!,"")</f>
        <v>#REF!</v>
      </c>
      <c r="G1216" s="17" t="e">
        <f>VLOOKUP(Audit!#REF!,$V$3:$AE$12,6,FALSE) &amp; VLOOKUP(Audit!#REF!,$V$13:$AE$22,6,FALSE)&amp; IF(Audit!#REF!=10,Audit!#REF!&amp;Audit!#REF!,"")</f>
        <v>#REF!</v>
      </c>
      <c r="H1216" s="17" t="e">
        <f>VLOOKUP(Audit!#REF!,$V$3:$AE$12,7,FALSE) &amp; VLOOKUP(Audit!#REF!,$V$13:$AE$22,7,FALSE)&amp;IF(Audit!#REF!=10,Audit!#REF!&amp;Audit!#REF!,"")</f>
        <v>#REF!</v>
      </c>
      <c r="I1216" s="17" t="e">
        <f>VLOOKUP(Audit!#REF!,$V$3:$AE$12,8,FALSE) &amp; Audit!#REF! &amp; VLOOKUP(Audit!#REF!,$V$13:$AE$22,8,FALSE)&amp;IF(Audit!#REF!=10,Audit!#REF!&amp;Audit!#REF!,"")</f>
        <v>#REF!</v>
      </c>
      <c r="J1216" s="17" t="e">
        <f>VLOOKUP(Audit!#REF!,$V$3:$AE$12,9,FALSE) &amp; VLOOKUP(Audit!#REF!,$V$13:$AE$22,9,FALSE) &amp; IF(Audit!#REF!=10,Audit!#REF!&amp;Audit!#REF!,"") &amp; IF(Audit!#REF!&lt;&gt;1,U1216,"")</f>
        <v>#REF!</v>
      </c>
      <c r="K1216" s="17" t="e">
        <f>VLOOKUP(Audit!#REF!,$V$3:$AE$12,10,FALSE) &amp; Audit!#REF! &amp; VLOOKUP(Audit!#REF!,$V$13:$AE$22,10,FALSE) &amp; IF(Audit!#REF!=10,Audit!#REF!&amp;Audit!#REF!,"") &amp; IF(Audit!#REF!&lt;&gt;1,U1216,"")</f>
        <v>#REF!</v>
      </c>
      <c r="L1216" s="10" t="e">
        <f>Audit!#REF!</f>
        <v>#REF!</v>
      </c>
      <c r="M1216" s="10" t="e">
        <f t="shared" si="551"/>
        <v>#REF!</v>
      </c>
      <c r="N1216" s="10" t="e">
        <f t="shared" si="552"/>
        <v>#REF!</v>
      </c>
      <c r="O1216" s="10" t="e">
        <f t="shared" si="553"/>
        <v>#REF!</v>
      </c>
      <c r="P1216" s="10" t="e">
        <f t="shared" si="554"/>
        <v>#REF!</v>
      </c>
      <c r="Q1216" s="10" t="e">
        <f t="shared" si="555"/>
        <v>#REF!</v>
      </c>
      <c r="R1216" s="10" t="e">
        <f t="shared" si="556"/>
        <v>#REF!</v>
      </c>
      <c r="S1216" s="10" t="e">
        <f t="shared" si="557"/>
        <v>#REF!</v>
      </c>
      <c r="T1216" s="10" t="e">
        <f t="shared" si="558"/>
        <v>#REF!</v>
      </c>
      <c r="U1216" s="17" t="e">
        <f>IF(Audit!#REF!="","",VLOOKUP(Audit!#REF!,$W$26:$X$35,2,FALSE)) &amp; Audit!#REF! &amp; IF(Audit!#REF!="","",IF(Audit!#REF!&lt;=1.4,VLOOKUP(Audit!#REF!,$W$38:X1261,2,FALSE),VLOOKUP(Audit!#REF!,$W$51:$X$61,2,FALSE))) &amp; IF(Audit!#REF!="","",VLOOKUP(Audit!#REF!,$Y$26:$Z$35,2,FALSE) &amp; Audit!#REF! &amp; IF(Audit!#REF!="","",IF(Audit!#REF!&lt;=1.4,VLOOKUP(Audit!#REF!,$Y$38:$Z$48,2,FALSE),VLOOKUP(Audit!#REF!,$Y$51:$Z$61,2,FALSE))))</f>
        <v>#REF!</v>
      </c>
      <c r="V1216" s="21"/>
      <c r="AH1216" s="49" t="e">
        <f>Audit!#REF!</f>
        <v>#REF!</v>
      </c>
      <c r="AI1216" s="50" t="e">
        <f>VLOOKUP(Audit!#REF!,$V$3:$AE$12,2,FALSE)&amp; IF(Audit!#REF!=10,Audit!#REF!,"")</f>
        <v>#REF!</v>
      </c>
      <c r="AJ1216" s="50" t="e">
        <f>VLOOKUP(Audit!#REF!,$V$13:$AE$22,2,FALSE)&amp; IF(Audit!#REF!=10,Audit!#REF!,"")</f>
        <v>#REF!</v>
      </c>
      <c r="AK1216" s="47" t="e">
        <f t="shared" si="559"/>
        <v>#REF!</v>
      </c>
      <c r="AL1216" s="50" t="e">
        <f>VLOOKUP(Audit!#REF!,$V$3:$AE$12,3,FALSE)&amp; IF(Audit!#REF!=10,Audit!#REF!,"")</f>
        <v>#REF!</v>
      </c>
      <c r="AM1216" s="50" t="e">
        <f>VLOOKUP(Audit!#REF!,$V$13:$AE$22,3,FALSE)&amp; IF(Audit!#REF!=10,Audit!#REF!,"")</f>
        <v>#REF!</v>
      </c>
      <c r="AN1216" s="47" t="e">
        <f t="shared" si="560"/>
        <v>#REF!</v>
      </c>
      <c r="AO1216" s="50" t="e">
        <f>VLOOKUP(Audit!#REF!,$V$3:$AE$12,4,FALSE) &amp;  Audit!#REF! &amp; IF(Audit!#REF!=10,Audit!#REF!,"")</f>
        <v>#REF!</v>
      </c>
      <c r="AP1216" s="50" t="e">
        <f>VLOOKUP(Audit!#REF!,$V$13:$AE$22,4,FALSE)&amp; IF(Audit!#REF!=10,Audit!#REF!,"")</f>
        <v>#REF!</v>
      </c>
      <c r="AQ1216" s="47" t="e">
        <f t="shared" si="561"/>
        <v>#REF!</v>
      </c>
      <c r="AR1216" s="50" t="e">
        <f>VLOOKUP(Audit!#REF!,$V$3:$AE$12,5,FALSE)&amp; IF(Audit!#REF!=10,Audit!#REF!,"")</f>
        <v>#REF!</v>
      </c>
      <c r="AS1216" s="50" t="e">
        <f>VLOOKUP(Audit!#REF!,$V$13:$AE$22,5,FALSE)&amp; IF(Audit!#REF!=10,Audit!#REF!,"")</f>
        <v>#REF!</v>
      </c>
      <c r="AT1216" s="47" t="e">
        <f t="shared" si="562"/>
        <v>#REF!</v>
      </c>
      <c r="AU1216" s="50" t="e">
        <f>VLOOKUP(Audit!#REF!,$V$3:$AE$12,6,FALSE)&amp; IF(Audit!#REF!=10,Audit!#REF!,"")</f>
        <v>#REF!</v>
      </c>
      <c r="AV1216" s="50" t="e">
        <f>VLOOKUP(Audit!#REF!,$V$13:$AE$22,6,FALSE)&amp; IF(Audit!#REF!=10,Audit!#REF!,"")</f>
        <v>#REF!</v>
      </c>
      <c r="AW1216" s="47" t="e">
        <f t="shared" si="563"/>
        <v>#REF!</v>
      </c>
      <c r="AX1216" s="50" t="e">
        <f>VLOOKUP(Audit!#REF!,$V$3:$AE$12,7,FALSE)&amp; IF(Audit!#REF!=10,Audit!#REF!,"")</f>
        <v>#REF!</v>
      </c>
      <c r="AY1216" s="50" t="e">
        <f>VLOOKUP(Audit!#REF!,$V$13:$AE$22,7,FALSE) &amp; IF(Audit!#REF!=10,Audit!#REF!,"")</f>
        <v>#REF!</v>
      </c>
      <c r="AZ1216" s="47" t="e">
        <f t="shared" si="564"/>
        <v>#REF!</v>
      </c>
      <c r="BA1216" s="50" t="e">
        <f>VLOOKUP(Audit!#REF!,$V$3:$AE$12,8,FALSE)&amp; Audit!#REF! &amp; IF(Audit!#REF!=10,Audit!#REF!,"")</f>
        <v>#REF!</v>
      </c>
      <c r="BB1216" s="50" t="e">
        <f>VLOOKUP(Audit!#REF!,$V$13:$AE$22,8,FALSE) &amp; IF(Audit!#REF!=10,Audit!#REF!,"")</f>
        <v>#REF!</v>
      </c>
      <c r="BC1216" s="47" t="e">
        <f t="shared" si="565"/>
        <v>#REF!</v>
      </c>
      <c r="BD1216" s="50" t="e">
        <f>VLOOKUP(Audit!#REF!,$V$3:$AE$12,9,FALSE)&amp; IF(Audit!#REF!=10,Audit!#REF!,"")</f>
        <v>#REF!</v>
      </c>
      <c r="BE1216" s="50" t="e">
        <f>VLOOKUP(Audit!#REF!,$V$13:$AE$22,9,FALSE) &amp; IF(Audit!#REF!=10,Audit!#REF!,"") &amp; IF(Audit!#REF!&lt;&gt;1,U1216,"")</f>
        <v>#REF!</v>
      </c>
      <c r="BF1216" s="47" t="e">
        <f t="shared" si="566"/>
        <v>#REF!</v>
      </c>
      <c r="BG1216" s="50" t="e">
        <f>VLOOKUP(Audit!#REF!,$V$3:$AE$12,10,FALSE) &amp; Audit!#REF! &amp; IF(Audit!#REF!=10,Audit!#REF!,"")</f>
        <v>#REF!</v>
      </c>
      <c r="BH1216" s="50" t="e">
        <f>VLOOKUP(Audit!#REF!,$V$13:$AE$22,10,FALSE) &amp; IF(Audit!#REF!=10,Audit!#REF!,"") &amp; IF(Audit!#REF!&lt;&gt;1,U1216,"")</f>
        <v>#REF!</v>
      </c>
      <c r="BI1216" s="47" t="e">
        <f t="shared" si="567"/>
        <v>#REF!</v>
      </c>
      <c r="BJ1216" s="48" t="str">
        <f t="shared" si="568"/>
        <v/>
      </c>
      <c r="BK1216" s="48" t="str">
        <f t="shared" si="569"/>
        <v/>
      </c>
      <c r="BL1216" s="48" t="str">
        <f t="shared" si="570"/>
        <v/>
      </c>
      <c r="BM1216" s="48" t="str">
        <f t="shared" si="571"/>
        <v/>
      </c>
      <c r="BN1216" s="48" t="str">
        <f t="shared" si="572"/>
        <v/>
      </c>
      <c r="BO1216" s="48" t="str">
        <f t="shared" si="573"/>
        <v/>
      </c>
      <c r="BP1216" s="48" t="str">
        <f t="shared" si="574"/>
        <v/>
      </c>
      <c r="BQ1216" s="48" t="str">
        <f t="shared" si="575"/>
        <v/>
      </c>
      <c r="BR1216" s="48" t="str">
        <f t="shared" si="576"/>
        <v/>
      </c>
      <c r="BS1216" s="48" t="str">
        <f t="shared" si="577"/>
        <v/>
      </c>
      <c r="BT1216" s="48" t="str">
        <f t="shared" si="578"/>
        <v/>
      </c>
      <c r="BU1216" s="48" t="str">
        <f t="shared" si="579"/>
        <v/>
      </c>
    </row>
    <row r="1217" spans="1:73">
      <c r="A1217" s="10" t="e">
        <f>Audit!#REF!</f>
        <v>#REF!</v>
      </c>
      <c r="B1217" s="10" t="e">
        <f t="shared" si="550"/>
        <v>#REF!</v>
      </c>
      <c r="C1217" s="17" t="e">
        <f>VLOOKUP(Audit!#REF!,$V$3:$AE$12,2,FALSE) &amp; VLOOKUP(Audit!#REF!,$V$13:$AE$22,2,FALSE)&amp; IF(Audit!#REF!=10,Audit!#REF!&amp;Audit!#REF!,"")</f>
        <v>#REF!</v>
      </c>
      <c r="D1217" s="17" t="e">
        <f>VLOOKUP(Audit!#REF!,$V$3:$AE$12,3,FALSE) &amp; VLOOKUP(Audit!#REF!,$V$13:$AE$22,3,FALSE) &amp;IF(Audit!#REF!=10,Audit!#REF!&amp;Audit!#REF!,"")</f>
        <v>#REF!</v>
      </c>
      <c r="E1217" s="17" t="e">
        <f>VLOOKUP(Audit!#REF!,$V$3:$AE$12,4,FALSE)&amp; Audit!#REF! &amp; VLOOKUP(Audit!#REF!,$V$13:$AE$22,4,FALSE)&amp; IF(Audit!#REF!=10,Audit!#REF!&amp;Audit!#REF!,"")</f>
        <v>#REF!</v>
      </c>
      <c r="F1217" s="17" t="e">
        <f>VLOOKUP(Audit!#REF!,$V$3:$AE$12,5,FALSE) &amp; VLOOKUP(Audit!#REF!,$V$13:$AE$22,5,FALSE)&amp; IF(Audit!#REF!=10,Audit!#REF!&amp;Audit!#REF!,"")</f>
        <v>#REF!</v>
      </c>
      <c r="G1217" s="17" t="e">
        <f>VLOOKUP(Audit!#REF!,$V$3:$AE$12,6,FALSE) &amp; VLOOKUP(Audit!#REF!,$V$13:$AE$22,6,FALSE)&amp; IF(Audit!#REF!=10,Audit!#REF!&amp;Audit!#REF!,"")</f>
        <v>#REF!</v>
      </c>
      <c r="H1217" s="17" t="e">
        <f>VLOOKUP(Audit!#REF!,$V$3:$AE$12,7,FALSE) &amp; VLOOKUP(Audit!#REF!,$V$13:$AE$22,7,FALSE)&amp;IF(Audit!#REF!=10,Audit!#REF!&amp;Audit!#REF!,"")</f>
        <v>#REF!</v>
      </c>
      <c r="I1217" s="17" t="e">
        <f>VLOOKUP(Audit!#REF!,$V$3:$AE$12,8,FALSE) &amp; Audit!#REF! &amp; VLOOKUP(Audit!#REF!,$V$13:$AE$22,8,FALSE)&amp;IF(Audit!#REF!=10,Audit!#REF!&amp;Audit!#REF!,"")</f>
        <v>#REF!</v>
      </c>
      <c r="J1217" s="17" t="e">
        <f>VLOOKUP(Audit!#REF!,$V$3:$AE$12,9,FALSE) &amp; VLOOKUP(Audit!#REF!,$V$13:$AE$22,9,FALSE) &amp; IF(Audit!#REF!=10,Audit!#REF!&amp;Audit!#REF!,"") &amp; IF(Audit!#REF!&lt;&gt;1,U1217,"")</f>
        <v>#REF!</v>
      </c>
      <c r="K1217" s="17" t="e">
        <f>VLOOKUP(Audit!#REF!,$V$3:$AE$12,10,FALSE) &amp; Audit!#REF! &amp; VLOOKUP(Audit!#REF!,$V$13:$AE$22,10,FALSE) &amp; IF(Audit!#REF!=10,Audit!#REF!&amp;Audit!#REF!,"") &amp; IF(Audit!#REF!&lt;&gt;1,U1217,"")</f>
        <v>#REF!</v>
      </c>
      <c r="L1217" s="10" t="e">
        <f>Audit!#REF!</f>
        <v>#REF!</v>
      </c>
      <c r="M1217" s="10" t="e">
        <f t="shared" si="551"/>
        <v>#REF!</v>
      </c>
      <c r="N1217" s="10" t="e">
        <f t="shared" si="552"/>
        <v>#REF!</v>
      </c>
      <c r="O1217" s="10" t="e">
        <f t="shared" si="553"/>
        <v>#REF!</v>
      </c>
      <c r="P1217" s="10" t="e">
        <f t="shared" si="554"/>
        <v>#REF!</v>
      </c>
      <c r="Q1217" s="10" t="e">
        <f t="shared" si="555"/>
        <v>#REF!</v>
      </c>
      <c r="R1217" s="10" t="e">
        <f t="shared" si="556"/>
        <v>#REF!</v>
      </c>
      <c r="S1217" s="10" t="e">
        <f t="shared" si="557"/>
        <v>#REF!</v>
      </c>
      <c r="T1217" s="10" t="e">
        <f t="shared" si="558"/>
        <v>#REF!</v>
      </c>
      <c r="U1217" s="17" t="e">
        <f>IF(Audit!#REF!="","",VLOOKUP(Audit!#REF!,$W$26:$X$35,2,FALSE)) &amp; Audit!#REF! &amp; IF(Audit!#REF!="","",IF(Audit!#REF!&lt;=1.4,VLOOKUP(Audit!#REF!,$W$38:X1262,2,FALSE),VLOOKUP(Audit!#REF!,$W$51:$X$61,2,FALSE))) &amp; IF(Audit!#REF!="","",VLOOKUP(Audit!#REF!,$Y$26:$Z$35,2,FALSE) &amp; Audit!#REF! &amp; IF(Audit!#REF!="","",IF(Audit!#REF!&lt;=1.4,VLOOKUP(Audit!#REF!,$Y$38:$Z$48,2,FALSE),VLOOKUP(Audit!#REF!,$Y$51:$Z$61,2,FALSE))))</f>
        <v>#REF!</v>
      </c>
      <c r="V1217" s="21"/>
      <c r="AH1217" s="49" t="e">
        <f>Audit!#REF!</f>
        <v>#REF!</v>
      </c>
      <c r="AI1217" s="50" t="e">
        <f>VLOOKUP(Audit!#REF!,$V$3:$AE$12,2,FALSE)&amp; IF(Audit!#REF!=10,Audit!#REF!,"")</f>
        <v>#REF!</v>
      </c>
      <c r="AJ1217" s="50" t="e">
        <f>VLOOKUP(Audit!#REF!,$V$13:$AE$22,2,FALSE)&amp; IF(Audit!#REF!=10,Audit!#REF!,"")</f>
        <v>#REF!</v>
      </c>
      <c r="AK1217" s="47" t="e">
        <f t="shared" si="559"/>
        <v>#REF!</v>
      </c>
      <c r="AL1217" s="50" t="e">
        <f>VLOOKUP(Audit!#REF!,$V$3:$AE$12,3,FALSE)&amp; IF(Audit!#REF!=10,Audit!#REF!,"")</f>
        <v>#REF!</v>
      </c>
      <c r="AM1217" s="50" t="e">
        <f>VLOOKUP(Audit!#REF!,$V$13:$AE$22,3,FALSE)&amp; IF(Audit!#REF!=10,Audit!#REF!,"")</f>
        <v>#REF!</v>
      </c>
      <c r="AN1217" s="47" t="e">
        <f t="shared" si="560"/>
        <v>#REF!</v>
      </c>
      <c r="AO1217" s="50" t="e">
        <f>VLOOKUP(Audit!#REF!,$V$3:$AE$12,4,FALSE) &amp;  Audit!#REF! &amp; IF(Audit!#REF!=10,Audit!#REF!,"")</f>
        <v>#REF!</v>
      </c>
      <c r="AP1217" s="50" t="e">
        <f>VLOOKUP(Audit!#REF!,$V$13:$AE$22,4,FALSE)&amp; IF(Audit!#REF!=10,Audit!#REF!,"")</f>
        <v>#REF!</v>
      </c>
      <c r="AQ1217" s="47" t="e">
        <f t="shared" si="561"/>
        <v>#REF!</v>
      </c>
      <c r="AR1217" s="50" t="e">
        <f>VLOOKUP(Audit!#REF!,$V$3:$AE$12,5,FALSE)&amp; IF(Audit!#REF!=10,Audit!#REF!,"")</f>
        <v>#REF!</v>
      </c>
      <c r="AS1217" s="50" t="e">
        <f>VLOOKUP(Audit!#REF!,$V$13:$AE$22,5,FALSE)&amp; IF(Audit!#REF!=10,Audit!#REF!,"")</f>
        <v>#REF!</v>
      </c>
      <c r="AT1217" s="47" t="e">
        <f t="shared" si="562"/>
        <v>#REF!</v>
      </c>
      <c r="AU1217" s="50" t="e">
        <f>VLOOKUP(Audit!#REF!,$V$3:$AE$12,6,FALSE)&amp; IF(Audit!#REF!=10,Audit!#REF!,"")</f>
        <v>#REF!</v>
      </c>
      <c r="AV1217" s="50" t="e">
        <f>VLOOKUP(Audit!#REF!,$V$13:$AE$22,6,FALSE)&amp; IF(Audit!#REF!=10,Audit!#REF!,"")</f>
        <v>#REF!</v>
      </c>
      <c r="AW1217" s="47" t="e">
        <f t="shared" si="563"/>
        <v>#REF!</v>
      </c>
      <c r="AX1217" s="50" t="e">
        <f>VLOOKUP(Audit!#REF!,$V$3:$AE$12,7,FALSE)&amp; IF(Audit!#REF!=10,Audit!#REF!,"")</f>
        <v>#REF!</v>
      </c>
      <c r="AY1217" s="50" t="e">
        <f>VLOOKUP(Audit!#REF!,$V$13:$AE$22,7,FALSE) &amp; IF(Audit!#REF!=10,Audit!#REF!,"")</f>
        <v>#REF!</v>
      </c>
      <c r="AZ1217" s="47" t="e">
        <f t="shared" si="564"/>
        <v>#REF!</v>
      </c>
      <c r="BA1217" s="50" t="e">
        <f>VLOOKUP(Audit!#REF!,$V$3:$AE$12,8,FALSE)&amp; Audit!#REF! &amp; IF(Audit!#REF!=10,Audit!#REF!,"")</f>
        <v>#REF!</v>
      </c>
      <c r="BB1217" s="50" t="e">
        <f>VLOOKUP(Audit!#REF!,$V$13:$AE$22,8,FALSE) &amp; IF(Audit!#REF!=10,Audit!#REF!,"")</f>
        <v>#REF!</v>
      </c>
      <c r="BC1217" s="47" t="e">
        <f t="shared" si="565"/>
        <v>#REF!</v>
      </c>
      <c r="BD1217" s="50" t="e">
        <f>VLOOKUP(Audit!#REF!,$V$3:$AE$12,9,FALSE)&amp; IF(Audit!#REF!=10,Audit!#REF!,"")</f>
        <v>#REF!</v>
      </c>
      <c r="BE1217" s="50" t="e">
        <f>VLOOKUP(Audit!#REF!,$V$13:$AE$22,9,FALSE) &amp; IF(Audit!#REF!=10,Audit!#REF!,"") &amp; IF(Audit!#REF!&lt;&gt;1,U1217,"")</f>
        <v>#REF!</v>
      </c>
      <c r="BF1217" s="47" t="e">
        <f t="shared" si="566"/>
        <v>#REF!</v>
      </c>
      <c r="BG1217" s="50" t="e">
        <f>VLOOKUP(Audit!#REF!,$V$3:$AE$12,10,FALSE) &amp; Audit!#REF! &amp; IF(Audit!#REF!=10,Audit!#REF!,"")</f>
        <v>#REF!</v>
      </c>
      <c r="BH1217" s="50" t="e">
        <f>VLOOKUP(Audit!#REF!,$V$13:$AE$22,10,FALSE) &amp; IF(Audit!#REF!=10,Audit!#REF!,"") &amp; IF(Audit!#REF!&lt;&gt;1,U1217,"")</f>
        <v>#REF!</v>
      </c>
      <c r="BI1217" s="47" t="e">
        <f t="shared" si="567"/>
        <v>#REF!</v>
      </c>
      <c r="BJ1217" s="48" t="str">
        <f t="shared" si="568"/>
        <v/>
      </c>
      <c r="BK1217" s="48" t="str">
        <f t="shared" si="569"/>
        <v/>
      </c>
      <c r="BL1217" s="48" t="str">
        <f t="shared" si="570"/>
        <v/>
      </c>
      <c r="BM1217" s="48" t="str">
        <f t="shared" si="571"/>
        <v/>
      </c>
      <c r="BN1217" s="48" t="str">
        <f t="shared" si="572"/>
        <v/>
      </c>
      <c r="BO1217" s="48" t="str">
        <f t="shared" si="573"/>
        <v/>
      </c>
      <c r="BP1217" s="48" t="str">
        <f t="shared" si="574"/>
        <v/>
      </c>
      <c r="BQ1217" s="48" t="str">
        <f t="shared" si="575"/>
        <v/>
      </c>
      <c r="BR1217" s="48" t="str">
        <f t="shared" si="576"/>
        <v/>
      </c>
      <c r="BS1217" s="48" t="str">
        <f t="shared" si="577"/>
        <v/>
      </c>
      <c r="BT1217" s="48" t="str">
        <f t="shared" si="578"/>
        <v/>
      </c>
      <c r="BU1217" s="48" t="str">
        <f t="shared" si="579"/>
        <v/>
      </c>
    </row>
    <row r="1218" spans="1:73">
      <c r="A1218" s="10" t="e">
        <f>Audit!#REF!</f>
        <v>#REF!</v>
      </c>
      <c r="B1218" s="10" t="e">
        <f t="shared" si="550"/>
        <v>#REF!</v>
      </c>
      <c r="C1218" s="17" t="e">
        <f>VLOOKUP(Audit!#REF!,$V$3:$AE$12,2,FALSE) &amp; VLOOKUP(Audit!#REF!,$V$13:$AE$22,2,FALSE)&amp; IF(Audit!#REF!=10,Audit!#REF!&amp;Audit!#REF!,"")</f>
        <v>#REF!</v>
      </c>
      <c r="D1218" s="17" t="e">
        <f>VLOOKUP(Audit!#REF!,$V$3:$AE$12,3,FALSE) &amp; VLOOKUP(Audit!#REF!,$V$13:$AE$22,3,FALSE) &amp;IF(Audit!#REF!=10,Audit!#REF!&amp;Audit!#REF!,"")</f>
        <v>#REF!</v>
      </c>
      <c r="E1218" s="17" t="e">
        <f>VLOOKUP(Audit!#REF!,$V$3:$AE$12,4,FALSE)&amp; Audit!#REF! &amp; VLOOKUP(Audit!#REF!,$V$13:$AE$22,4,FALSE)&amp; IF(Audit!#REF!=10,Audit!#REF!&amp;Audit!#REF!,"")</f>
        <v>#REF!</v>
      </c>
      <c r="F1218" s="17" t="e">
        <f>VLOOKUP(Audit!#REF!,$V$3:$AE$12,5,FALSE) &amp; VLOOKUP(Audit!#REF!,$V$13:$AE$22,5,FALSE)&amp; IF(Audit!#REF!=10,Audit!#REF!&amp;Audit!#REF!,"")</f>
        <v>#REF!</v>
      </c>
      <c r="G1218" s="17" t="e">
        <f>VLOOKUP(Audit!#REF!,$V$3:$AE$12,6,FALSE) &amp; VLOOKUP(Audit!#REF!,$V$13:$AE$22,6,FALSE)&amp; IF(Audit!#REF!=10,Audit!#REF!&amp;Audit!#REF!,"")</f>
        <v>#REF!</v>
      </c>
      <c r="H1218" s="17" t="e">
        <f>VLOOKUP(Audit!#REF!,$V$3:$AE$12,7,FALSE) &amp; VLOOKUP(Audit!#REF!,$V$13:$AE$22,7,FALSE)&amp;IF(Audit!#REF!=10,Audit!#REF!&amp;Audit!#REF!,"")</f>
        <v>#REF!</v>
      </c>
      <c r="I1218" s="17" t="e">
        <f>VLOOKUP(Audit!#REF!,$V$3:$AE$12,8,FALSE) &amp; Audit!#REF! &amp; VLOOKUP(Audit!#REF!,$V$13:$AE$22,8,FALSE)&amp;IF(Audit!#REF!=10,Audit!#REF!&amp;Audit!#REF!,"")</f>
        <v>#REF!</v>
      </c>
      <c r="J1218" s="17" t="e">
        <f>VLOOKUP(Audit!#REF!,$V$3:$AE$12,9,FALSE) &amp; VLOOKUP(Audit!#REF!,$V$13:$AE$22,9,FALSE) &amp; IF(Audit!#REF!=10,Audit!#REF!&amp;Audit!#REF!,"") &amp; IF(Audit!#REF!&lt;&gt;1,U1218,"")</f>
        <v>#REF!</v>
      </c>
      <c r="K1218" s="17" t="e">
        <f>VLOOKUP(Audit!#REF!,$V$3:$AE$12,10,FALSE) &amp; Audit!#REF! &amp; VLOOKUP(Audit!#REF!,$V$13:$AE$22,10,FALSE) &amp; IF(Audit!#REF!=10,Audit!#REF!&amp;Audit!#REF!,"") &amp; IF(Audit!#REF!&lt;&gt;1,U1218,"")</f>
        <v>#REF!</v>
      </c>
      <c r="L1218" s="10" t="e">
        <f>Audit!#REF!</f>
        <v>#REF!</v>
      </c>
      <c r="M1218" s="10" t="e">
        <f t="shared" si="551"/>
        <v>#REF!</v>
      </c>
      <c r="N1218" s="10" t="e">
        <f t="shared" si="552"/>
        <v>#REF!</v>
      </c>
      <c r="O1218" s="10" t="e">
        <f t="shared" si="553"/>
        <v>#REF!</v>
      </c>
      <c r="P1218" s="10" t="e">
        <f t="shared" si="554"/>
        <v>#REF!</v>
      </c>
      <c r="Q1218" s="10" t="e">
        <f t="shared" si="555"/>
        <v>#REF!</v>
      </c>
      <c r="R1218" s="10" t="e">
        <f t="shared" si="556"/>
        <v>#REF!</v>
      </c>
      <c r="S1218" s="10" t="e">
        <f t="shared" si="557"/>
        <v>#REF!</v>
      </c>
      <c r="T1218" s="10" t="e">
        <f t="shared" si="558"/>
        <v>#REF!</v>
      </c>
      <c r="U1218" s="17" t="e">
        <f>IF(Audit!#REF!="","",VLOOKUP(Audit!#REF!,$W$26:$X$35,2,FALSE)) &amp; Audit!#REF! &amp; IF(Audit!#REF!="","",IF(Audit!#REF!&lt;=1.4,VLOOKUP(Audit!#REF!,$W$38:X1263,2,FALSE),VLOOKUP(Audit!#REF!,$W$51:$X$61,2,FALSE))) &amp; IF(Audit!#REF!="","",VLOOKUP(Audit!#REF!,$Y$26:$Z$35,2,FALSE) &amp; Audit!#REF! &amp; IF(Audit!#REF!="","",IF(Audit!#REF!&lt;=1.4,VLOOKUP(Audit!#REF!,$Y$38:$Z$48,2,FALSE),VLOOKUP(Audit!#REF!,$Y$51:$Z$61,2,FALSE))))</f>
        <v>#REF!</v>
      </c>
      <c r="V1218" s="21"/>
      <c r="AH1218" s="49" t="e">
        <f>Audit!#REF!</f>
        <v>#REF!</v>
      </c>
      <c r="AI1218" s="50" t="e">
        <f>VLOOKUP(Audit!#REF!,$V$3:$AE$12,2,FALSE)&amp; IF(Audit!#REF!=10,Audit!#REF!,"")</f>
        <v>#REF!</v>
      </c>
      <c r="AJ1218" s="50" t="e">
        <f>VLOOKUP(Audit!#REF!,$V$13:$AE$22,2,FALSE)&amp; IF(Audit!#REF!=10,Audit!#REF!,"")</f>
        <v>#REF!</v>
      </c>
      <c r="AK1218" s="47" t="e">
        <f t="shared" si="559"/>
        <v>#REF!</v>
      </c>
      <c r="AL1218" s="50" t="e">
        <f>VLOOKUP(Audit!#REF!,$V$3:$AE$12,3,FALSE)&amp; IF(Audit!#REF!=10,Audit!#REF!,"")</f>
        <v>#REF!</v>
      </c>
      <c r="AM1218" s="50" t="e">
        <f>VLOOKUP(Audit!#REF!,$V$13:$AE$22,3,FALSE)&amp; IF(Audit!#REF!=10,Audit!#REF!,"")</f>
        <v>#REF!</v>
      </c>
      <c r="AN1218" s="47" t="e">
        <f t="shared" si="560"/>
        <v>#REF!</v>
      </c>
      <c r="AO1218" s="50" t="e">
        <f>VLOOKUP(Audit!#REF!,$V$3:$AE$12,4,FALSE) &amp;  Audit!#REF! &amp; IF(Audit!#REF!=10,Audit!#REF!,"")</f>
        <v>#REF!</v>
      </c>
      <c r="AP1218" s="50" t="e">
        <f>VLOOKUP(Audit!#REF!,$V$13:$AE$22,4,FALSE)&amp; IF(Audit!#REF!=10,Audit!#REF!,"")</f>
        <v>#REF!</v>
      </c>
      <c r="AQ1218" s="47" t="e">
        <f t="shared" si="561"/>
        <v>#REF!</v>
      </c>
      <c r="AR1218" s="50" t="e">
        <f>VLOOKUP(Audit!#REF!,$V$3:$AE$12,5,FALSE)&amp; IF(Audit!#REF!=10,Audit!#REF!,"")</f>
        <v>#REF!</v>
      </c>
      <c r="AS1218" s="50" t="e">
        <f>VLOOKUP(Audit!#REF!,$V$13:$AE$22,5,FALSE)&amp; IF(Audit!#REF!=10,Audit!#REF!,"")</f>
        <v>#REF!</v>
      </c>
      <c r="AT1218" s="47" t="e">
        <f t="shared" si="562"/>
        <v>#REF!</v>
      </c>
      <c r="AU1218" s="50" t="e">
        <f>VLOOKUP(Audit!#REF!,$V$3:$AE$12,6,FALSE)&amp; IF(Audit!#REF!=10,Audit!#REF!,"")</f>
        <v>#REF!</v>
      </c>
      <c r="AV1218" s="50" t="e">
        <f>VLOOKUP(Audit!#REF!,$V$13:$AE$22,6,FALSE)&amp; IF(Audit!#REF!=10,Audit!#REF!,"")</f>
        <v>#REF!</v>
      </c>
      <c r="AW1218" s="47" t="e">
        <f t="shared" si="563"/>
        <v>#REF!</v>
      </c>
      <c r="AX1218" s="50" t="e">
        <f>VLOOKUP(Audit!#REF!,$V$3:$AE$12,7,FALSE)&amp; IF(Audit!#REF!=10,Audit!#REF!,"")</f>
        <v>#REF!</v>
      </c>
      <c r="AY1218" s="50" t="e">
        <f>VLOOKUP(Audit!#REF!,$V$13:$AE$22,7,FALSE) &amp; IF(Audit!#REF!=10,Audit!#REF!,"")</f>
        <v>#REF!</v>
      </c>
      <c r="AZ1218" s="47" t="e">
        <f t="shared" si="564"/>
        <v>#REF!</v>
      </c>
      <c r="BA1218" s="50" t="e">
        <f>VLOOKUP(Audit!#REF!,$V$3:$AE$12,8,FALSE)&amp; Audit!#REF! &amp; IF(Audit!#REF!=10,Audit!#REF!,"")</f>
        <v>#REF!</v>
      </c>
      <c r="BB1218" s="50" t="e">
        <f>VLOOKUP(Audit!#REF!,$V$13:$AE$22,8,FALSE) &amp; IF(Audit!#REF!=10,Audit!#REF!,"")</f>
        <v>#REF!</v>
      </c>
      <c r="BC1218" s="47" t="e">
        <f t="shared" si="565"/>
        <v>#REF!</v>
      </c>
      <c r="BD1218" s="50" t="e">
        <f>VLOOKUP(Audit!#REF!,$V$3:$AE$12,9,FALSE)&amp; IF(Audit!#REF!=10,Audit!#REF!,"")</f>
        <v>#REF!</v>
      </c>
      <c r="BE1218" s="50" t="e">
        <f>VLOOKUP(Audit!#REF!,$V$13:$AE$22,9,FALSE) &amp; IF(Audit!#REF!=10,Audit!#REF!,"") &amp; IF(Audit!#REF!&lt;&gt;1,U1218,"")</f>
        <v>#REF!</v>
      </c>
      <c r="BF1218" s="47" t="e">
        <f t="shared" si="566"/>
        <v>#REF!</v>
      </c>
      <c r="BG1218" s="50" t="e">
        <f>VLOOKUP(Audit!#REF!,$V$3:$AE$12,10,FALSE) &amp; Audit!#REF! &amp; IF(Audit!#REF!=10,Audit!#REF!,"")</f>
        <v>#REF!</v>
      </c>
      <c r="BH1218" s="50" t="e">
        <f>VLOOKUP(Audit!#REF!,$V$13:$AE$22,10,FALSE) &amp; IF(Audit!#REF!=10,Audit!#REF!,"") &amp; IF(Audit!#REF!&lt;&gt;1,U1218,"")</f>
        <v>#REF!</v>
      </c>
      <c r="BI1218" s="47" t="e">
        <f t="shared" si="567"/>
        <v>#REF!</v>
      </c>
      <c r="BJ1218" s="48" t="str">
        <f t="shared" si="568"/>
        <v/>
      </c>
      <c r="BK1218" s="48" t="str">
        <f t="shared" si="569"/>
        <v/>
      </c>
      <c r="BL1218" s="48" t="str">
        <f t="shared" si="570"/>
        <v/>
      </c>
      <c r="BM1218" s="48" t="str">
        <f t="shared" si="571"/>
        <v/>
      </c>
      <c r="BN1218" s="48" t="str">
        <f t="shared" si="572"/>
        <v/>
      </c>
      <c r="BO1218" s="48" t="str">
        <f t="shared" si="573"/>
        <v/>
      </c>
      <c r="BP1218" s="48" t="str">
        <f t="shared" si="574"/>
        <v/>
      </c>
      <c r="BQ1218" s="48" t="str">
        <f t="shared" si="575"/>
        <v/>
      </c>
      <c r="BR1218" s="48" t="str">
        <f t="shared" si="576"/>
        <v/>
      </c>
      <c r="BS1218" s="48" t="str">
        <f t="shared" si="577"/>
        <v/>
      </c>
      <c r="BT1218" s="48" t="str">
        <f t="shared" si="578"/>
        <v/>
      </c>
      <c r="BU1218" s="48" t="str">
        <f t="shared" si="579"/>
        <v/>
      </c>
    </row>
    <row r="1219" spans="1:73">
      <c r="A1219" s="10" t="e">
        <f>Audit!#REF!</f>
        <v>#REF!</v>
      </c>
      <c r="B1219" s="10" t="e">
        <f t="shared" si="550"/>
        <v>#REF!</v>
      </c>
      <c r="C1219" s="17" t="e">
        <f>VLOOKUP(Audit!#REF!,$V$3:$AE$12,2,FALSE) &amp; VLOOKUP(Audit!#REF!,$V$13:$AE$22,2,FALSE)&amp; IF(Audit!#REF!=10,Audit!#REF!&amp;Audit!#REF!,"")</f>
        <v>#REF!</v>
      </c>
      <c r="D1219" s="17" t="e">
        <f>VLOOKUP(Audit!#REF!,$V$3:$AE$12,3,FALSE) &amp; VLOOKUP(Audit!#REF!,$V$13:$AE$22,3,FALSE) &amp;IF(Audit!#REF!=10,Audit!#REF!&amp;Audit!#REF!,"")</f>
        <v>#REF!</v>
      </c>
      <c r="E1219" s="17" t="e">
        <f>VLOOKUP(Audit!#REF!,$V$3:$AE$12,4,FALSE)&amp; Audit!#REF! &amp; VLOOKUP(Audit!#REF!,$V$13:$AE$22,4,FALSE)&amp; IF(Audit!#REF!=10,Audit!#REF!&amp;Audit!#REF!,"")</f>
        <v>#REF!</v>
      </c>
      <c r="F1219" s="17" t="e">
        <f>VLOOKUP(Audit!#REF!,$V$3:$AE$12,5,FALSE) &amp; VLOOKUP(Audit!#REF!,$V$13:$AE$22,5,FALSE)&amp; IF(Audit!#REF!=10,Audit!#REF!&amp;Audit!#REF!,"")</f>
        <v>#REF!</v>
      </c>
      <c r="G1219" s="17" t="e">
        <f>VLOOKUP(Audit!#REF!,$V$3:$AE$12,6,FALSE) &amp; VLOOKUP(Audit!#REF!,$V$13:$AE$22,6,FALSE)&amp; IF(Audit!#REF!=10,Audit!#REF!&amp;Audit!#REF!,"")</f>
        <v>#REF!</v>
      </c>
      <c r="H1219" s="17" t="e">
        <f>VLOOKUP(Audit!#REF!,$V$3:$AE$12,7,FALSE) &amp; VLOOKUP(Audit!#REF!,$V$13:$AE$22,7,FALSE)&amp;IF(Audit!#REF!=10,Audit!#REF!&amp;Audit!#REF!,"")</f>
        <v>#REF!</v>
      </c>
      <c r="I1219" s="17" t="e">
        <f>VLOOKUP(Audit!#REF!,$V$3:$AE$12,8,FALSE) &amp; Audit!#REF! &amp; VLOOKUP(Audit!#REF!,$V$13:$AE$22,8,FALSE)&amp;IF(Audit!#REF!=10,Audit!#REF!&amp;Audit!#REF!,"")</f>
        <v>#REF!</v>
      </c>
      <c r="J1219" s="17" t="e">
        <f>VLOOKUP(Audit!#REF!,$V$3:$AE$12,9,FALSE) &amp; VLOOKUP(Audit!#REF!,$V$13:$AE$22,9,FALSE) &amp; IF(Audit!#REF!=10,Audit!#REF!&amp;Audit!#REF!,"") &amp; IF(Audit!#REF!&lt;&gt;1,U1219,"")</f>
        <v>#REF!</v>
      </c>
      <c r="K1219" s="17" t="e">
        <f>VLOOKUP(Audit!#REF!,$V$3:$AE$12,10,FALSE) &amp; Audit!#REF! &amp; VLOOKUP(Audit!#REF!,$V$13:$AE$22,10,FALSE) &amp; IF(Audit!#REF!=10,Audit!#REF!&amp;Audit!#REF!,"") &amp; IF(Audit!#REF!&lt;&gt;1,U1219,"")</f>
        <v>#REF!</v>
      </c>
      <c r="L1219" s="10" t="e">
        <f>Audit!#REF!</f>
        <v>#REF!</v>
      </c>
      <c r="M1219" s="10" t="e">
        <f t="shared" si="551"/>
        <v>#REF!</v>
      </c>
      <c r="N1219" s="10" t="e">
        <f t="shared" si="552"/>
        <v>#REF!</v>
      </c>
      <c r="O1219" s="10" t="e">
        <f t="shared" si="553"/>
        <v>#REF!</v>
      </c>
      <c r="P1219" s="10" t="e">
        <f t="shared" si="554"/>
        <v>#REF!</v>
      </c>
      <c r="Q1219" s="10" t="e">
        <f t="shared" si="555"/>
        <v>#REF!</v>
      </c>
      <c r="R1219" s="10" t="e">
        <f t="shared" si="556"/>
        <v>#REF!</v>
      </c>
      <c r="S1219" s="10" t="e">
        <f t="shared" si="557"/>
        <v>#REF!</v>
      </c>
      <c r="T1219" s="10" t="e">
        <f t="shared" si="558"/>
        <v>#REF!</v>
      </c>
      <c r="U1219" s="17" t="e">
        <f>IF(Audit!#REF!="","",VLOOKUP(Audit!#REF!,$W$26:$X$35,2,FALSE)) &amp; Audit!#REF! &amp; IF(Audit!#REF!="","",IF(Audit!#REF!&lt;=1.4,VLOOKUP(Audit!#REF!,$W$38:X1264,2,FALSE),VLOOKUP(Audit!#REF!,$W$51:$X$61,2,FALSE))) &amp; IF(Audit!#REF!="","",VLOOKUP(Audit!#REF!,$Y$26:$Z$35,2,FALSE) &amp; Audit!#REF! &amp; IF(Audit!#REF!="","",IF(Audit!#REF!&lt;=1.4,VLOOKUP(Audit!#REF!,$Y$38:$Z$48,2,FALSE),VLOOKUP(Audit!#REF!,$Y$51:$Z$61,2,FALSE))))</f>
        <v>#REF!</v>
      </c>
      <c r="V1219" s="21"/>
      <c r="AH1219" s="49" t="e">
        <f>Audit!#REF!</f>
        <v>#REF!</v>
      </c>
      <c r="AI1219" s="50" t="e">
        <f>VLOOKUP(Audit!#REF!,$V$3:$AE$12,2,FALSE)&amp; IF(Audit!#REF!=10,Audit!#REF!,"")</f>
        <v>#REF!</v>
      </c>
      <c r="AJ1219" s="50" t="e">
        <f>VLOOKUP(Audit!#REF!,$V$13:$AE$22,2,FALSE)&amp; IF(Audit!#REF!=10,Audit!#REF!,"")</f>
        <v>#REF!</v>
      </c>
      <c r="AK1219" s="47" t="e">
        <f t="shared" si="559"/>
        <v>#REF!</v>
      </c>
      <c r="AL1219" s="50" t="e">
        <f>VLOOKUP(Audit!#REF!,$V$3:$AE$12,3,FALSE)&amp; IF(Audit!#REF!=10,Audit!#REF!,"")</f>
        <v>#REF!</v>
      </c>
      <c r="AM1219" s="50" t="e">
        <f>VLOOKUP(Audit!#REF!,$V$13:$AE$22,3,FALSE)&amp; IF(Audit!#REF!=10,Audit!#REF!,"")</f>
        <v>#REF!</v>
      </c>
      <c r="AN1219" s="47" t="e">
        <f t="shared" si="560"/>
        <v>#REF!</v>
      </c>
      <c r="AO1219" s="50" t="e">
        <f>VLOOKUP(Audit!#REF!,$V$3:$AE$12,4,FALSE) &amp;  Audit!#REF! &amp; IF(Audit!#REF!=10,Audit!#REF!,"")</f>
        <v>#REF!</v>
      </c>
      <c r="AP1219" s="50" t="e">
        <f>VLOOKUP(Audit!#REF!,$V$13:$AE$22,4,FALSE)&amp; IF(Audit!#REF!=10,Audit!#REF!,"")</f>
        <v>#REF!</v>
      </c>
      <c r="AQ1219" s="47" t="e">
        <f t="shared" si="561"/>
        <v>#REF!</v>
      </c>
      <c r="AR1219" s="50" t="e">
        <f>VLOOKUP(Audit!#REF!,$V$3:$AE$12,5,FALSE)&amp; IF(Audit!#REF!=10,Audit!#REF!,"")</f>
        <v>#REF!</v>
      </c>
      <c r="AS1219" s="50" t="e">
        <f>VLOOKUP(Audit!#REF!,$V$13:$AE$22,5,FALSE)&amp; IF(Audit!#REF!=10,Audit!#REF!,"")</f>
        <v>#REF!</v>
      </c>
      <c r="AT1219" s="47" t="e">
        <f t="shared" si="562"/>
        <v>#REF!</v>
      </c>
      <c r="AU1219" s="50" t="e">
        <f>VLOOKUP(Audit!#REF!,$V$3:$AE$12,6,FALSE)&amp; IF(Audit!#REF!=10,Audit!#REF!,"")</f>
        <v>#REF!</v>
      </c>
      <c r="AV1219" s="50" t="e">
        <f>VLOOKUP(Audit!#REF!,$V$13:$AE$22,6,FALSE)&amp; IF(Audit!#REF!=10,Audit!#REF!,"")</f>
        <v>#REF!</v>
      </c>
      <c r="AW1219" s="47" t="e">
        <f t="shared" si="563"/>
        <v>#REF!</v>
      </c>
      <c r="AX1219" s="50" t="e">
        <f>VLOOKUP(Audit!#REF!,$V$3:$AE$12,7,FALSE)&amp; IF(Audit!#REF!=10,Audit!#REF!,"")</f>
        <v>#REF!</v>
      </c>
      <c r="AY1219" s="50" t="e">
        <f>VLOOKUP(Audit!#REF!,$V$13:$AE$22,7,FALSE) &amp; IF(Audit!#REF!=10,Audit!#REF!,"")</f>
        <v>#REF!</v>
      </c>
      <c r="AZ1219" s="47" t="e">
        <f t="shared" si="564"/>
        <v>#REF!</v>
      </c>
      <c r="BA1219" s="50" t="e">
        <f>VLOOKUP(Audit!#REF!,$V$3:$AE$12,8,FALSE)&amp; Audit!#REF! &amp; IF(Audit!#REF!=10,Audit!#REF!,"")</f>
        <v>#REF!</v>
      </c>
      <c r="BB1219" s="50" t="e">
        <f>VLOOKUP(Audit!#REF!,$V$13:$AE$22,8,FALSE) &amp; IF(Audit!#REF!=10,Audit!#REF!,"")</f>
        <v>#REF!</v>
      </c>
      <c r="BC1219" s="47" t="e">
        <f t="shared" si="565"/>
        <v>#REF!</v>
      </c>
      <c r="BD1219" s="50" t="e">
        <f>VLOOKUP(Audit!#REF!,$V$3:$AE$12,9,FALSE)&amp; IF(Audit!#REF!=10,Audit!#REF!,"")</f>
        <v>#REF!</v>
      </c>
      <c r="BE1219" s="50" t="e">
        <f>VLOOKUP(Audit!#REF!,$V$13:$AE$22,9,FALSE) &amp; IF(Audit!#REF!=10,Audit!#REF!,"") &amp; IF(Audit!#REF!&lt;&gt;1,U1219,"")</f>
        <v>#REF!</v>
      </c>
      <c r="BF1219" s="47" t="e">
        <f t="shared" si="566"/>
        <v>#REF!</v>
      </c>
      <c r="BG1219" s="50" t="e">
        <f>VLOOKUP(Audit!#REF!,$V$3:$AE$12,10,FALSE) &amp; Audit!#REF! &amp; IF(Audit!#REF!=10,Audit!#REF!,"")</f>
        <v>#REF!</v>
      </c>
      <c r="BH1219" s="50" t="e">
        <f>VLOOKUP(Audit!#REF!,$V$13:$AE$22,10,FALSE) &amp; IF(Audit!#REF!=10,Audit!#REF!,"") &amp; IF(Audit!#REF!&lt;&gt;1,U1219,"")</f>
        <v>#REF!</v>
      </c>
      <c r="BI1219" s="47" t="e">
        <f t="shared" si="567"/>
        <v>#REF!</v>
      </c>
      <c r="BJ1219" s="48" t="str">
        <f t="shared" si="568"/>
        <v/>
      </c>
      <c r="BK1219" s="48" t="str">
        <f t="shared" si="569"/>
        <v/>
      </c>
      <c r="BL1219" s="48" t="str">
        <f t="shared" si="570"/>
        <v/>
      </c>
      <c r="BM1219" s="48" t="str">
        <f t="shared" si="571"/>
        <v/>
      </c>
      <c r="BN1219" s="48" t="str">
        <f t="shared" si="572"/>
        <v/>
      </c>
      <c r="BO1219" s="48" t="str">
        <f t="shared" si="573"/>
        <v/>
      </c>
      <c r="BP1219" s="48" t="str">
        <f t="shared" si="574"/>
        <v/>
      </c>
      <c r="BQ1219" s="48" t="str">
        <f t="shared" si="575"/>
        <v/>
      </c>
      <c r="BR1219" s="48" t="str">
        <f t="shared" si="576"/>
        <v/>
      </c>
      <c r="BS1219" s="48" t="str">
        <f t="shared" si="577"/>
        <v/>
      </c>
      <c r="BT1219" s="48" t="str">
        <f t="shared" si="578"/>
        <v/>
      </c>
      <c r="BU1219" s="48" t="str">
        <f t="shared" si="579"/>
        <v/>
      </c>
    </row>
    <row r="1220" spans="1:73">
      <c r="A1220" s="10" t="e">
        <f>Audit!#REF!</f>
        <v>#REF!</v>
      </c>
      <c r="B1220" s="10" t="e">
        <f t="shared" ref="B1220:B1283" si="580">CONCATENATE(C1220&amp;M1220&amp;D1220&amp;N1220&amp;E1220&amp;O1220&amp;F1220&amp;P1220&amp;G1220&amp;Q1220&amp;H1220&amp;R1220&amp;I1220&amp;S1220&amp;J1220&amp;T1220&amp;K1220)</f>
        <v>#REF!</v>
      </c>
      <c r="C1220" s="17" t="e">
        <f>VLOOKUP(Audit!#REF!,$V$3:$AE$12,2,FALSE) &amp; VLOOKUP(Audit!#REF!,$V$13:$AE$22,2,FALSE)&amp; IF(Audit!#REF!=10,Audit!#REF!&amp;Audit!#REF!,"")</f>
        <v>#REF!</v>
      </c>
      <c r="D1220" s="17" t="e">
        <f>VLOOKUP(Audit!#REF!,$V$3:$AE$12,3,FALSE) &amp; VLOOKUP(Audit!#REF!,$V$13:$AE$22,3,FALSE) &amp;IF(Audit!#REF!=10,Audit!#REF!&amp;Audit!#REF!,"")</f>
        <v>#REF!</v>
      </c>
      <c r="E1220" s="17" t="e">
        <f>VLOOKUP(Audit!#REF!,$V$3:$AE$12,4,FALSE)&amp; Audit!#REF! &amp; VLOOKUP(Audit!#REF!,$V$13:$AE$22,4,FALSE)&amp; IF(Audit!#REF!=10,Audit!#REF!&amp;Audit!#REF!,"")</f>
        <v>#REF!</v>
      </c>
      <c r="F1220" s="17" t="e">
        <f>VLOOKUP(Audit!#REF!,$V$3:$AE$12,5,FALSE) &amp; VLOOKUP(Audit!#REF!,$V$13:$AE$22,5,FALSE)&amp; IF(Audit!#REF!=10,Audit!#REF!&amp;Audit!#REF!,"")</f>
        <v>#REF!</v>
      </c>
      <c r="G1220" s="17" t="e">
        <f>VLOOKUP(Audit!#REF!,$V$3:$AE$12,6,FALSE) &amp; VLOOKUP(Audit!#REF!,$V$13:$AE$22,6,FALSE)&amp; IF(Audit!#REF!=10,Audit!#REF!&amp;Audit!#REF!,"")</f>
        <v>#REF!</v>
      </c>
      <c r="H1220" s="17" t="e">
        <f>VLOOKUP(Audit!#REF!,$V$3:$AE$12,7,FALSE) &amp; VLOOKUP(Audit!#REF!,$V$13:$AE$22,7,FALSE)&amp;IF(Audit!#REF!=10,Audit!#REF!&amp;Audit!#REF!,"")</f>
        <v>#REF!</v>
      </c>
      <c r="I1220" s="17" t="e">
        <f>VLOOKUP(Audit!#REF!,$V$3:$AE$12,8,FALSE) &amp; Audit!#REF! &amp; VLOOKUP(Audit!#REF!,$V$13:$AE$22,8,FALSE)&amp;IF(Audit!#REF!=10,Audit!#REF!&amp;Audit!#REF!,"")</f>
        <v>#REF!</v>
      </c>
      <c r="J1220" s="17" t="e">
        <f>VLOOKUP(Audit!#REF!,$V$3:$AE$12,9,FALSE) &amp; VLOOKUP(Audit!#REF!,$V$13:$AE$22,9,FALSE) &amp; IF(Audit!#REF!=10,Audit!#REF!&amp;Audit!#REF!,"") &amp; IF(Audit!#REF!&lt;&gt;1,U1220,"")</f>
        <v>#REF!</v>
      </c>
      <c r="K1220" s="17" t="e">
        <f>VLOOKUP(Audit!#REF!,$V$3:$AE$12,10,FALSE) &amp; Audit!#REF! &amp; VLOOKUP(Audit!#REF!,$V$13:$AE$22,10,FALSE) &amp; IF(Audit!#REF!=10,Audit!#REF!&amp;Audit!#REF!,"") &amp; IF(Audit!#REF!&lt;&gt;1,U1220,"")</f>
        <v>#REF!</v>
      </c>
      <c r="L1220" s="10" t="e">
        <f>Audit!#REF!</f>
        <v>#REF!</v>
      </c>
      <c r="M1220" s="10" t="e">
        <f t="shared" ref="M1220:M1283" si="581">IF(C1220="","",IF(D1220&lt;&gt;"",$W$23,IF(E1220&lt;&gt;"",$W$23,IF(F1220&lt;&gt;"",$W$23,IF(G1220&lt;&gt;"",$W$23,IF(H1220&lt;&gt;"",$W$23,IF(I1220&lt;&gt;"",$W$23,IF(J1220&lt;&gt;"",$W$23,IF(K1220&lt;&gt;"",$W$23,"")))))))))</f>
        <v>#REF!</v>
      </c>
      <c r="N1220" s="10" t="e">
        <f t="shared" ref="N1220:N1283" si="582">IF(D1220="","",IF(E1220&lt;&gt;"",$W$23,IF(F1220&lt;&gt;"",$W$23,IF(G1220&lt;&gt;"",$W$23,IF(H1220&lt;&gt;"",$W$23,IF(I1220&lt;&gt;"",$W$23,IF(J1220&lt;&gt;"",$W$23,IF(K1220&lt;&gt;"",$W$23,""))))))))</f>
        <v>#REF!</v>
      </c>
      <c r="O1220" s="10" t="e">
        <f t="shared" ref="O1220:O1283" si="583">IF(E1220="","",IF(F1220&lt;&gt;"",$W$23,IF(G1220&lt;&gt;"",$W$23,IF(H1220&lt;&gt;"",$W$23,IF(I1220&lt;&gt;"",$W$23,IF(J1220&lt;&gt;"",$W$23,IF(K1220&lt;&gt;"",$W$23,"")))))))</f>
        <v>#REF!</v>
      </c>
      <c r="P1220" s="10" t="e">
        <f t="shared" ref="P1220:P1283" si="584">IF(F1220="","",IF(G1220&lt;&gt;"",$W$23,IF(H1220&lt;&gt;"",$W$23,IF(I1220&lt;&gt;"",$W$23,IF(J1220&lt;&gt;"",$W$23,IF(K1220&lt;&gt;"",$W$23,""))))))</f>
        <v>#REF!</v>
      </c>
      <c r="Q1220" s="10" t="e">
        <f t="shared" ref="Q1220:Q1283" si="585">IF(G1220="","",IF(H1220&lt;&gt;"",$W$23,IF(I1220&lt;&gt;"",$W$23,IF(J1220&lt;&gt;"",$W$23,IF(K1220&lt;&gt;"",$W$23,"")))))</f>
        <v>#REF!</v>
      </c>
      <c r="R1220" s="10" t="e">
        <f t="shared" ref="R1220:R1283" si="586">IF(H1220="","",IF(I1220&lt;&gt;"",$W$23,IF(J1220&lt;&gt;"",$W$23,IF(K1220&lt;&gt;"",$W$23,""))))</f>
        <v>#REF!</v>
      </c>
      <c r="S1220" s="10" t="e">
        <f t="shared" ref="S1220:S1283" si="587">IF(I1220="","",IF(J1220&lt;&gt;"",$W$23,IF(K1220&lt;&gt;"",$W$23,"")))</f>
        <v>#REF!</v>
      </c>
      <c r="T1220" s="10" t="e">
        <f t="shared" ref="T1220:T1283" si="588">IF(J1220="","",IF(K1220&lt;&gt;"",$W$23,""))</f>
        <v>#REF!</v>
      </c>
      <c r="U1220" s="17" t="e">
        <f>IF(Audit!#REF!="","",VLOOKUP(Audit!#REF!,$W$26:$X$35,2,FALSE)) &amp; Audit!#REF! &amp; IF(Audit!#REF!="","",IF(Audit!#REF!&lt;=1.4,VLOOKUP(Audit!#REF!,$W$38:X1265,2,FALSE),VLOOKUP(Audit!#REF!,$W$51:$X$61,2,FALSE))) &amp; IF(Audit!#REF!="","",VLOOKUP(Audit!#REF!,$Y$26:$Z$35,2,FALSE) &amp; Audit!#REF! &amp; IF(Audit!#REF!="","",IF(Audit!#REF!&lt;=1.4,VLOOKUP(Audit!#REF!,$Y$38:$Z$48,2,FALSE),VLOOKUP(Audit!#REF!,$Y$51:$Z$61,2,FALSE))))</f>
        <v>#REF!</v>
      </c>
      <c r="V1220" s="21"/>
      <c r="AH1220" s="49" t="e">
        <f>Audit!#REF!</f>
        <v>#REF!</v>
      </c>
      <c r="AI1220" s="50" t="e">
        <f>VLOOKUP(Audit!#REF!,$V$3:$AE$12,2,FALSE)&amp; IF(Audit!#REF!=10,Audit!#REF!,"")</f>
        <v>#REF!</v>
      </c>
      <c r="AJ1220" s="50" t="e">
        <f>VLOOKUP(Audit!#REF!,$V$13:$AE$22,2,FALSE)&amp; IF(Audit!#REF!=10,Audit!#REF!,"")</f>
        <v>#REF!</v>
      </c>
      <c r="AK1220" s="47" t="e">
        <f t="shared" ref="AK1220:AK1283" si="589">IF(AI1220="","",COUNTIF(AI1220," •*"))</f>
        <v>#REF!</v>
      </c>
      <c r="AL1220" s="50" t="e">
        <f>VLOOKUP(Audit!#REF!,$V$3:$AE$12,3,FALSE)&amp; IF(Audit!#REF!=10,Audit!#REF!,"")</f>
        <v>#REF!</v>
      </c>
      <c r="AM1220" s="50" t="e">
        <f>VLOOKUP(Audit!#REF!,$V$13:$AE$22,3,FALSE)&amp; IF(Audit!#REF!=10,Audit!#REF!,"")</f>
        <v>#REF!</v>
      </c>
      <c r="AN1220" s="47" t="e">
        <f t="shared" ref="AN1220:AN1283" si="590">IF(AL1220="","",COUNTIF(AL1220," •*") + COUNTIF(AI1220," •*"))</f>
        <v>#REF!</v>
      </c>
      <c r="AO1220" s="50" t="e">
        <f>VLOOKUP(Audit!#REF!,$V$3:$AE$12,4,FALSE) &amp;  Audit!#REF! &amp; IF(Audit!#REF!=10,Audit!#REF!,"")</f>
        <v>#REF!</v>
      </c>
      <c r="AP1220" s="50" t="e">
        <f>VLOOKUP(Audit!#REF!,$V$13:$AE$22,4,FALSE)&amp; IF(Audit!#REF!=10,Audit!#REF!,"")</f>
        <v>#REF!</v>
      </c>
      <c r="AQ1220" s="47" t="e">
        <f t="shared" ref="AQ1220:AQ1283" si="591">IF(AO1220="","",COUNTIF(AI1220," •*")+COUNTIF(AL1220," •*")+COUNTIF(AO1220," •*"))</f>
        <v>#REF!</v>
      </c>
      <c r="AR1220" s="50" t="e">
        <f>VLOOKUP(Audit!#REF!,$V$3:$AE$12,5,FALSE)&amp; IF(Audit!#REF!=10,Audit!#REF!,"")</f>
        <v>#REF!</v>
      </c>
      <c r="AS1220" s="50" t="e">
        <f>VLOOKUP(Audit!#REF!,$V$13:$AE$22,5,FALSE)&amp; IF(Audit!#REF!=10,Audit!#REF!,"")</f>
        <v>#REF!</v>
      </c>
      <c r="AT1220" s="47" t="e">
        <f t="shared" ref="AT1220:AT1283" si="592">IF(AR1220="","",COUNTIF(AI1220," •*")+COUNTIF(AL1220," •*")+COUNTIF(AO1220," •*")+COUNTIF(AR1220," •*"))</f>
        <v>#REF!</v>
      </c>
      <c r="AU1220" s="50" t="e">
        <f>VLOOKUP(Audit!#REF!,$V$3:$AE$12,6,FALSE)&amp; IF(Audit!#REF!=10,Audit!#REF!,"")</f>
        <v>#REF!</v>
      </c>
      <c r="AV1220" s="50" t="e">
        <f>VLOOKUP(Audit!#REF!,$V$13:$AE$22,6,FALSE)&amp; IF(Audit!#REF!=10,Audit!#REF!,"")</f>
        <v>#REF!</v>
      </c>
      <c r="AW1220" s="47" t="e">
        <f t="shared" ref="AW1220:AW1283" si="593">IF(AU1220="","",COUNTIF(AI1220," •*")+COUNTIF(AL1220," •*")+COUNTIF(AO1220," •*")+COUNTIF(AR1220," •*")+COUNTIF(AU1220," •*"))</f>
        <v>#REF!</v>
      </c>
      <c r="AX1220" s="50" t="e">
        <f>VLOOKUP(Audit!#REF!,$V$3:$AE$12,7,FALSE)&amp; IF(Audit!#REF!=10,Audit!#REF!,"")</f>
        <v>#REF!</v>
      </c>
      <c r="AY1220" s="50" t="e">
        <f>VLOOKUP(Audit!#REF!,$V$13:$AE$22,7,FALSE) &amp; IF(Audit!#REF!=10,Audit!#REF!,"")</f>
        <v>#REF!</v>
      </c>
      <c r="AZ1220" s="47" t="e">
        <f t="shared" ref="AZ1220:AZ1283" si="594">IF(AX1220="","",COUNTIF(AI1220," •*")+COUNTIF(AL1220," •*")+COUNTIF(AO1220," •*")+COUNTIF(AR1220," •*")+COUNTIF(AU1220," •*")+COUNTIF(AX1220," •*"))</f>
        <v>#REF!</v>
      </c>
      <c r="BA1220" s="50" t="e">
        <f>VLOOKUP(Audit!#REF!,$V$3:$AE$12,8,FALSE)&amp; Audit!#REF! &amp; IF(Audit!#REF!=10,Audit!#REF!,"")</f>
        <v>#REF!</v>
      </c>
      <c r="BB1220" s="50" t="e">
        <f>VLOOKUP(Audit!#REF!,$V$13:$AE$22,8,FALSE) &amp; IF(Audit!#REF!=10,Audit!#REF!,"")</f>
        <v>#REF!</v>
      </c>
      <c r="BC1220" s="47" t="e">
        <f t="shared" ref="BC1220:BC1283" si="595">IF(BA1220="","",COUNTIF(AI1220," •*")+COUNTIF(AL1220," •*")+COUNTIF(AO1220," •*")+COUNTIF(AR1220," •*")+COUNTIF(AU1220," •*")+COUNTIF(AX1220," •*")+COUNTIF(BA1220," •*"))</f>
        <v>#REF!</v>
      </c>
      <c r="BD1220" s="50" t="e">
        <f>VLOOKUP(Audit!#REF!,$V$3:$AE$12,9,FALSE)&amp; IF(Audit!#REF!=10,Audit!#REF!,"")</f>
        <v>#REF!</v>
      </c>
      <c r="BE1220" s="50" t="e">
        <f>VLOOKUP(Audit!#REF!,$V$13:$AE$22,9,FALSE) &amp; IF(Audit!#REF!=10,Audit!#REF!,"") &amp; IF(Audit!#REF!&lt;&gt;1,U1220,"")</f>
        <v>#REF!</v>
      </c>
      <c r="BF1220" s="47" t="e">
        <f t="shared" ref="BF1220:BF1283" si="596">IF(BD1220="","",COUNTIF(AI1220," •*")+COUNTIF(AL1220," •*")+COUNTIF(AO1220," •*")+COUNTIF(AR1220," •*")+COUNTIF(AU1220," •*")+COUNTIF(AX1220," •*")+COUNTIF(BA1220," •*")+COUNTIF(BD1220," •*"))</f>
        <v>#REF!</v>
      </c>
      <c r="BG1220" s="50" t="e">
        <f>VLOOKUP(Audit!#REF!,$V$3:$AE$12,10,FALSE) &amp; Audit!#REF! &amp; IF(Audit!#REF!=10,Audit!#REF!,"")</f>
        <v>#REF!</v>
      </c>
      <c r="BH1220" s="50" t="e">
        <f>VLOOKUP(Audit!#REF!,$V$13:$AE$22,10,FALSE) &amp; IF(Audit!#REF!=10,Audit!#REF!,"") &amp; IF(Audit!#REF!&lt;&gt;1,U1220,"")</f>
        <v>#REF!</v>
      </c>
      <c r="BI1220" s="47" t="e">
        <f t="shared" ref="BI1220:BI1283" si="597">IF(BG1220="","",COUNTIF(AI1220," •*")+COUNTIF(AL1220," •*")+COUNTIF(AO1220," •*")+COUNTIF(AR1220," •*")+COUNTIF(AU1220," •*")+COUNTIF(AX1220," •*")+COUNTIF(BA1220," •*")+COUNTIF(BD1220," •*")+COUNTIF(BG1220," •*"))</f>
        <v>#REF!</v>
      </c>
      <c r="BJ1220" s="48" t="str">
        <f t="shared" ref="BJ1220:BJ1283" si="598">IFERROR(INDEX(AI1220:BH1220,MATCH(1,AK1220:BI1220,0)),"")</f>
        <v/>
      </c>
      <c r="BK1220" s="48" t="str">
        <f t="shared" ref="BK1220:BK1283" si="599">IFERROR(INDEX(AJ1220:BH1220,MATCH(1,AK1220:BI1220,0)),"")</f>
        <v/>
      </c>
      <c r="BL1220" s="48" t="str">
        <f t="shared" ref="BL1220:BL1283" si="600">IFERROR(INDEX(AI1220:BH1220,MATCH(2,AK1220:BI1220,0)),"")</f>
        <v/>
      </c>
      <c r="BM1220" s="48" t="str">
        <f t="shared" ref="BM1220:BM1283" si="601">IFERROR(INDEX(AJ1220:BH1220,MATCH(2,AK1220:BI1220,0)),"")</f>
        <v/>
      </c>
      <c r="BN1220" s="48" t="str">
        <f t="shared" ref="BN1220:BN1283" si="602">IFERROR(INDEX(AI1220:BH1220,MATCH(3,AK1220:BI1220,0)),"")</f>
        <v/>
      </c>
      <c r="BO1220" s="48" t="str">
        <f t="shared" ref="BO1220:BO1283" si="603">IFERROR(INDEX(AJ1220:BH1220,MATCH(3,AK1220:BI1220,0)),"")</f>
        <v/>
      </c>
      <c r="BP1220" s="48" t="str">
        <f t="shared" ref="BP1220:BP1283" si="604">IFERROR(INDEX(AI1220:BH1220,MATCH(4,AK1220:BI1220,0)),"")</f>
        <v/>
      </c>
      <c r="BQ1220" s="48" t="str">
        <f t="shared" ref="BQ1220:BQ1283" si="605">IFERROR(INDEX(AJ1220:BH1220,MATCH(4,AK1220:BI1220,0)),"")</f>
        <v/>
      </c>
      <c r="BR1220" s="48" t="str">
        <f t="shared" ref="BR1220:BR1283" si="606">IFERROR(INDEX(AI1220:BH1220,MATCH(5,AK1220:BI1220,0)),"")</f>
        <v/>
      </c>
      <c r="BS1220" s="48" t="str">
        <f t="shared" ref="BS1220:BS1283" si="607">IFERROR(INDEX(AJ1220:BH1220,MATCH(5,AK1220:BI1220,0)),"")</f>
        <v/>
      </c>
      <c r="BT1220" s="48" t="str">
        <f t="shared" ref="BT1220:BT1283" si="608">IFERROR(INDEX(AI1220:BH1220,MATCH(6,AK1220:BI1220,0)),"")</f>
        <v/>
      </c>
      <c r="BU1220" s="48" t="str">
        <f t="shared" ref="BU1220:BU1283" si="609">IFERROR(INDEX(AJ1220:BH1220,MATCH(6,AK1220:BI1220,0)),"")</f>
        <v/>
      </c>
    </row>
    <row r="1221" spans="1:73">
      <c r="A1221" s="10" t="e">
        <f>Audit!#REF!</f>
        <v>#REF!</v>
      </c>
      <c r="B1221" s="10" t="e">
        <f t="shared" si="580"/>
        <v>#REF!</v>
      </c>
      <c r="C1221" s="17" t="e">
        <f>VLOOKUP(Audit!#REF!,$V$3:$AE$12,2,FALSE) &amp; VLOOKUP(Audit!#REF!,$V$13:$AE$22,2,FALSE)&amp; IF(Audit!#REF!=10,Audit!#REF!&amp;Audit!#REF!,"")</f>
        <v>#REF!</v>
      </c>
      <c r="D1221" s="17" t="e">
        <f>VLOOKUP(Audit!#REF!,$V$3:$AE$12,3,FALSE) &amp; VLOOKUP(Audit!#REF!,$V$13:$AE$22,3,FALSE) &amp;IF(Audit!#REF!=10,Audit!#REF!&amp;Audit!#REF!,"")</f>
        <v>#REF!</v>
      </c>
      <c r="E1221" s="17" t="e">
        <f>VLOOKUP(Audit!#REF!,$V$3:$AE$12,4,FALSE)&amp; Audit!#REF! &amp; VLOOKUP(Audit!#REF!,$V$13:$AE$22,4,FALSE)&amp; IF(Audit!#REF!=10,Audit!#REF!&amp;Audit!#REF!,"")</f>
        <v>#REF!</v>
      </c>
      <c r="F1221" s="17" t="e">
        <f>VLOOKUP(Audit!#REF!,$V$3:$AE$12,5,FALSE) &amp; VLOOKUP(Audit!#REF!,$V$13:$AE$22,5,FALSE)&amp; IF(Audit!#REF!=10,Audit!#REF!&amp;Audit!#REF!,"")</f>
        <v>#REF!</v>
      </c>
      <c r="G1221" s="17" t="e">
        <f>VLOOKUP(Audit!#REF!,$V$3:$AE$12,6,FALSE) &amp; VLOOKUP(Audit!#REF!,$V$13:$AE$22,6,FALSE)&amp; IF(Audit!#REF!=10,Audit!#REF!&amp;Audit!#REF!,"")</f>
        <v>#REF!</v>
      </c>
      <c r="H1221" s="17" t="e">
        <f>VLOOKUP(Audit!#REF!,$V$3:$AE$12,7,FALSE) &amp; VLOOKUP(Audit!#REF!,$V$13:$AE$22,7,FALSE)&amp;IF(Audit!#REF!=10,Audit!#REF!&amp;Audit!#REF!,"")</f>
        <v>#REF!</v>
      </c>
      <c r="I1221" s="17" t="e">
        <f>VLOOKUP(Audit!#REF!,$V$3:$AE$12,8,FALSE) &amp; Audit!#REF! &amp; VLOOKUP(Audit!#REF!,$V$13:$AE$22,8,FALSE)&amp;IF(Audit!#REF!=10,Audit!#REF!&amp;Audit!#REF!,"")</f>
        <v>#REF!</v>
      </c>
      <c r="J1221" s="17" t="e">
        <f>VLOOKUP(Audit!#REF!,$V$3:$AE$12,9,FALSE) &amp; VLOOKUP(Audit!#REF!,$V$13:$AE$22,9,FALSE) &amp; IF(Audit!#REF!=10,Audit!#REF!&amp;Audit!#REF!,"") &amp; IF(Audit!#REF!&lt;&gt;1,U1221,"")</f>
        <v>#REF!</v>
      </c>
      <c r="K1221" s="17" t="e">
        <f>VLOOKUP(Audit!#REF!,$V$3:$AE$12,10,FALSE) &amp; Audit!#REF! &amp; VLOOKUP(Audit!#REF!,$V$13:$AE$22,10,FALSE) &amp; IF(Audit!#REF!=10,Audit!#REF!&amp;Audit!#REF!,"") &amp; IF(Audit!#REF!&lt;&gt;1,U1221,"")</f>
        <v>#REF!</v>
      </c>
      <c r="L1221" s="10" t="e">
        <f>Audit!#REF!</f>
        <v>#REF!</v>
      </c>
      <c r="M1221" s="10" t="e">
        <f t="shared" si="581"/>
        <v>#REF!</v>
      </c>
      <c r="N1221" s="10" t="e">
        <f t="shared" si="582"/>
        <v>#REF!</v>
      </c>
      <c r="O1221" s="10" t="e">
        <f t="shared" si="583"/>
        <v>#REF!</v>
      </c>
      <c r="P1221" s="10" t="e">
        <f t="shared" si="584"/>
        <v>#REF!</v>
      </c>
      <c r="Q1221" s="10" t="e">
        <f t="shared" si="585"/>
        <v>#REF!</v>
      </c>
      <c r="R1221" s="10" t="e">
        <f t="shared" si="586"/>
        <v>#REF!</v>
      </c>
      <c r="S1221" s="10" t="e">
        <f t="shared" si="587"/>
        <v>#REF!</v>
      </c>
      <c r="T1221" s="10" t="e">
        <f t="shared" si="588"/>
        <v>#REF!</v>
      </c>
      <c r="U1221" s="17" t="e">
        <f>IF(Audit!#REF!="","",VLOOKUP(Audit!#REF!,$W$26:$X$35,2,FALSE)) &amp; Audit!#REF! &amp; IF(Audit!#REF!="","",IF(Audit!#REF!&lt;=1.4,VLOOKUP(Audit!#REF!,$W$38:X1266,2,FALSE),VLOOKUP(Audit!#REF!,$W$51:$X$61,2,FALSE))) &amp; IF(Audit!#REF!="","",VLOOKUP(Audit!#REF!,$Y$26:$Z$35,2,FALSE) &amp; Audit!#REF! &amp; IF(Audit!#REF!="","",IF(Audit!#REF!&lt;=1.4,VLOOKUP(Audit!#REF!,$Y$38:$Z$48,2,FALSE),VLOOKUP(Audit!#REF!,$Y$51:$Z$61,2,FALSE))))</f>
        <v>#REF!</v>
      </c>
      <c r="V1221" s="21"/>
      <c r="AH1221" s="49" t="e">
        <f>Audit!#REF!</f>
        <v>#REF!</v>
      </c>
      <c r="AI1221" s="50" t="e">
        <f>VLOOKUP(Audit!#REF!,$V$3:$AE$12,2,FALSE)&amp; IF(Audit!#REF!=10,Audit!#REF!,"")</f>
        <v>#REF!</v>
      </c>
      <c r="AJ1221" s="50" t="e">
        <f>VLOOKUP(Audit!#REF!,$V$13:$AE$22,2,FALSE)&amp; IF(Audit!#REF!=10,Audit!#REF!,"")</f>
        <v>#REF!</v>
      </c>
      <c r="AK1221" s="47" t="e">
        <f t="shared" si="589"/>
        <v>#REF!</v>
      </c>
      <c r="AL1221" s="50" t="e">
        <f>VLOOKUP(Audit!#REF!,$V$3:$AE$12,3,FALSE)&amp; IF(Audit!#REF!=10,Audit!#REF!,"")</f>
        <v>#REF!</v>
      </c>
      <c r="AM1221" s="50" t="e">
        <f>VLOOKUP(Audit!#REF!,$V$13:$AE$22,3,FALSE)&amp; IF(Audit!#REF!=10,Audit!#REF!,"")</f>
        <v>#REF!</v>
      </c>
      <c r="AN1221" s="47" t="e">
        <f t="shared" si="590"/>
        <v>#REF!</v>
      </c>
      <c r="AO1221" s="50" t="e">
        <f>VLOOKUP(Audit!#REF!,$V$3:$AE$12,4,FALSE) &amp;  Audit!#REF! &amp; IF(Audit!#REF!=10,Audit!#REF!,"")</f>
        <v>#REF!</v>
      </c>
      <c r="AP1221" s="50" t="e">
        <f>VLOOKUP(Audit!#REF!,$V$13:$AE$22,4,FALSE)&amp; IF(Audit!#REF!=10,Audit!#REF!,"")</f>
        <v>#REF!</v>
      </c>
      <c r="AQ1221" s="47" t="e">
        <f t="shared" si="591"/>
        <v>#REF!</v>
      </c>
      <c r="AR1221" s="50" t="e">
        <f>VLOOKUP(Audit!#REF!,$V$3:$AE$12,5,FALSE)&amp; IF(Audit!#REF!=10,Audit!#REF!,"")</f>
        <v>#REF!</v>
      </c>
      <c r="AS1221" s="50" t="e">
        <f>VLOOKUP(Audit!#REF!,$V$13:$AE$22,5,FALSE)&amp; IF(Audit!#REF!=10,Audit!#REF!,"")</f>
        <v>#REF!</v>
      </c>
      <c r="AT1221" s="47" t="e">
        <f t="shared" si="592"/>
        <v>#REF!</v>
      </c>
      <c r="AU1221" s="50" t="e">
        <f>VLOOKUP(Audit!#REF!,$V$3:$AE$12,6,FALSE)&amp; IF(Audit!#REF!=10,Audit!#REF!,"")</f>
        <v>#REF!</v>
      </c>
      <c r="AV1221" s="50" t="e">
        <f>VLOOKUP(Audit!#REF!,$V$13:$AE$22,6,FALSE)&amp; IF(Audit!#REF!=10,Audit!#REF!,"")</f>
        <v>#REF!</v>
      </c>
      <c r="AW1221" s="47" t="e">
        <f t="shared" si="593"/>
        <v>#REF!</v>
      </c>
      <c r="AX1221" s="50" t="e">
        <f>VLOOKUP(Audit!#REF!,$V$3:$AE$12,7,FALSE)&amp; IF(Audit!#REF!=10,Audit!#REF!,"")</f>
        <v>#REF!</v>
      </c>
      <c r="AY1221" s="50" t="e">
        <f>VLOOKUP(Audit!#REF!,$V$13:$AE$22,7,FALSE) &amp; IF(Audit!#REF!=10,Audit!#REF!,"")</f>
        <v>#REF!</v>
      </c>
      <c r="AZ1221" s="47" t="e">
        <f t="shared" si="594"/>
        <v>#REF!</v>
      </c>
      <c r="BA1221" s="50" t="e">
        <f>VLOOKUP(Audit!#REF!,$V$3:$AE$12,8,FALSE)&amp; Audit!#REF! &amp; IF(Audit!#REF!=10,Audit!#REF!,"")</f>
        <v>#REF!</v>
      </c>
      <c r="BB1221" s="50" t="e">
        <f>VLOOKUP(Audit!#REF!,$V$13:$AE$22,8,FALSE) &amp; IF(Audit!#REF!=10,Audit!#REF!,"")</f>
        <v>#REF!</v>
      </c>
      <c r="BC1221" s="47" t="e">
        <f t="shared" si="595"/>
        <v>#REF!</v>
      </c>
      <c r="BD1221" s="50" t="e">
        <f>VLOOKUP(Audit!#REF!,$V$3:$AE$12,9,FALSE)&amp; IF(Audit!#REF!=10,Audit!#REF!,"")</f>
        <v>#REF!</v>
      </c>
      <c r="BE1221" s="50" t="e">
        <f>VLOOKUP(Audit!#REF!,$V$13:$AE$22,9,FALSE) &amp; IF(Audit!#REF!=10,Audit!#REF!,"") &amp; IF(Audit!#REF!&lt;&gt;1,U1221,"")</f>
        <v>#REF!</v>
      </c>
      <c r="BF1221" s="47" t="e">
        <f t="shared" si="596"/>
        <v>#REF!</v>
      </c>
      <c r="BG1221" s="50" t="e">
        <f>VLOOKUP(Audit!#REF!,$V$3:$AE$12,10,FALSE) &amp; Audit!#REF! &amp; IF(Audit!#REF!=10,Audit!#REF!,"")</f>
        <v>#REF!</v>
      </c>
      <c r="BH1221" s="50" t="e">
        <f>VLOOKUP(Audit!#REF!,$V$13:$AE$22,10,FALSE) &amp; IF(Audit!#REF!=10,Audit!#REF!,"") &amp; IF(Audit!#REF!&lt;&gt;1,U1221,"")</f>
        <v>#REF!</v>
      </c>
      <c r="BI1221" s="47" t="e">
        <f t="shared" si="597"/>
        <v>#REF!</v>
      </c>
      <c r="BJ1221" s="48" t="str">
        <f t="shared" si="598"/>
        <v/>
      </c>
      <c r="BK1221" s="48" t="str">
        <f t="shared" si="599"/>
        <v/>
      </c>
      <c r="BL1221" s="48" t="str">
        <f t="shared" si="600"/>
        <v/>
      </c>
      <c r="BM1221" s="48" t="str">
        <f t="shared" si="601"/>
        <v/>
      </c>
      <c r="BN1221" s="48" t="str">
        <f t="shared" si="602"/>
        <v/>
      </c>
      <c r="BO1221" s="48" t="str">
        <f t="shared" si="603"/>
        <v/>
      </c>
      <c r="BP1221" s="48" t="str">
        <f t="shared" si="604"/>
        <v/>
      </c>
      <c r="BQ1221" s="48" t="str">
        <f t="shared" si="605"/>
        <v/>
      </c>
      <c r="BR1221" s="48" t="str">
        <f t="shared" si="606"/>
        <v/>
      </c>
      <c r="BS1221" s="48" t="str">
        <f t="shared" si="607"/>
        <v/>
      </c>
      <c r="BT1221" s="48" t="str">
        <f t="shared" si="608"/>
        <v/>
      </c>
      <c r="BU1221" s="48" t="str">
        <f t="shared" si="609"/>
        <v/>
      </c>
    </row>
    <row r="1222" spans="1:73">
      <c r="A1222" s="10" t="e">
        <f>Audit!#REF!</f>
        <v>#REF!</v>
      </c>
      <c r="B1222" s="10" t="e">
        <f t="shared" si="580"/>
        <v>#REF!</v>
      </c>
      <c r="C1222" s="17" t="e">
        <f>VLOOKUP(Audit!#REF!,$V$3:$AE$12,2,FALSE) &amp; VLOOKUP(Audit!#REF!,$V$13:$AE$22,2,FALSE)&amp; IF(Audit!#REF!=10,Audit!#REF!&amp;Audit!#REF!,"")</f>
        <v>#REF!</v>
      </c>
      <c r="D1222" s="17" t="e">
        <f>VLOOKUP(Audit!#REF!,$V$3:$AE$12,3,FALSE) &amp; VLOOKUP(Audit!#REF!,$V$13:$AE$22,3,FALSE) &amp;IF(Audit!#REF!=10,Audit!#REF!&amp;Audit!#REF!,"")</f>
        <v>#REF!</v>
      </c>
      <c r="E1222" s="17" t="e">
        <f>VLOOKUP(Audit!#REF!,$V$3:$AE$12,4,FALSE)&amp; Audit!#REF! &amp; VLOOKUP(Audit!#REF!,$V$13:$AE$22,4,FALSE)&amp; IF(Audit!#REF!=10,Audit!#REF!&amp;Audit!#REF!,"")</f>
        <v>#REF!</v>
      </c>
      <c r="F1222" s="17" t="e">
        <f>VLOOKUP(Audit!#REF!,$V$3:$AE$12,5,FALSE) &amp; VLOOKUP(Audit!#REF!,$V$13:$AE$22,5,FALSE)&amp; IF(Audit!#REF!=10,Audit!#REF!&amp;Audit!#REF!,"")</f>
        <v>#REF!</v>
      </c>
      <c r="G1222" s="17" t="e">
        <f>VLOOKUP(Audit!#REF!,$V$3:$AE$12,6,FALSE) &amp; VLOOKUP(Audit!#REF!,$V$13:$AE$22,6,FALSE)&amp; IF(Audit!#REF!=10,Audit!#REF!&amp;Audit!#REF!,"")</f>
        <v>#REF!</v>
      </c>
      <c r="H1222" s="17" t="e">
        <f>VLOOKUP(Audit!#REF!,$V$3:$AE$12,7,FALSE) &amp; VLOOKUP(Audit!#REF!,$V$13:$AE$22,7,FALSE)&amp;IF(Audit!#REF!=10,Audit!#REF!&amp;Audit!#REF!,"")</f>
        <v>#REF!</v>
      </c>
      <c r="I1222" s="17" t="e">
        <f>VLOOKUP(Audit!#REF!,$V$3:$AE$12,8,FALSE) &amp; Audit!#REF! &amp; VLOOKUP(Audit!#REF!,$V$13:$AE$22,8,FALSE)&amp;IF(Audit!#REF!=10,Audit!#REF!&amp;Audit!#REF!,"")</f>
        <v>#REF!</v>
      </c>
      <c r="J1222" s="17" t="e">
        <f>VLOOKUP(Audit!#REF!,$V$3:$AE$12,9,FALSE) &amp; VLOOKUP(Audit!#REF!,$V$13:$AE$22,9,FALSE) &amp; IF(Audit!#REF!=10,Audit!#REF!&amp;Audit!#REF!,"") &amp; IF(Audit!#REF!&lt;&gt;1,U1222,"")</f>
        <v>#REF!</v>
      </c>
      <c r="K1222" s="17" t="e">
        <f>VLOOKUP(Audit!#REF!,$V$3:$AE$12,10,FALSE) &amp; Audit!#REF! &amp; VLOOKUP(Audit!#REF!,$V$13:$AE$22,10,FALSE) &amp; IF(Audit!#REF!=10,Audit!#REF!&amp;Audit!#REF!,"") &amp; IF(Audit!#REF!&lt;&gt;1,U1222,"")</f>
        <v>#REF!</v>
      </c>
      <c r="L1222" s="10" t="e">
        <f>Audit!#REF!</f>
        <v>#REF!</v>
      </c>
      <c r="M1222" s="10" t="e">
        <f t="shared" si="581"/>
        <v>#REF!</v>
      </c>
      <c r="N1222" s="10" t="e">
        <f t="shared" si="582"/>
        <v>#REF!</v>
      </c>
      <c r="O1222" s="10" t="e">
        <f t="shared" si="583"/>
        <v>#REF!</v>
      </c>
      <c r="P1222" s="10" t="e">
        <f t="shared" si="584"/>
        <v>#REF!</v>
      </c>
      <c r="Q1222" s="10" t="e">
        <f t="shared" si="585"/>
        <v>#REF!</v>
      </c>
      <c r="R1222" s="10" t="e">
        <f t="shared" si="586"/>
        <v>#REF!</v>
      </c>
      <c r="S1222" s="10" t="e">
        <f t="shared" si="587"/>
        <v>#REF!</v>
      </c>
      <c r="T1222" s="10" t="e">
        <f t="shared" si="588"/>
        <v>#REF!</v>
      </c>
      <c r="U1222" s="17" t="e">
        <f>IF(Audit!#REF!="","",VLOOKUP(Audit!#REF!,$W$26:$X$35,2,FALSE)) &amp; Audit!#REF! &amp; IF(Audit!#REF!="","",IF(Audit!#REF!&lt;=1.4,VLOOKUP(Audit!#REF!,$W$38:X1267,2,FALSE),VLOOKUP(Audit!#REF!,$W$51:$X$61,2,FALSE))) &amp; IF(Audit!#REF!="","",VLOOKUP(Audit!#REF!,$Y$26:$Z$35,2,FALSE) &amp; Audit!#REF! &amp; IF(Audit!#REF!="","",IF(Audit!#REF!&lt;=1.4,VLOOKUP(Audit!#REF!,$Y$38:$Z$48,2,FALSE),VLOOKUP(Audit!#REF!,$Y$51:$Z$61,2,FALSE))))</f>
        <v>#REF!</v>
      </c>
      <c r="V1222" s="21"/>
      <c r="AH1222" s="49" t="e">
        <f>Audit!#REF!</f>
        <v>#REF!</v>
      </c>
      <c r="AI1222" s="50" t="e">
        <f>VLOOKUP(Audit!#REF!,$V$3:$AE$12,2,FALSE)&amp; IF(Audit!#REF!=10,Audit!#REF!,"")</f>
        <v>#REF!</v>
      </c>
      <c r="AJ1222" s="50" t="e">
        <f>VLOOKUP(Audit!#REF!,$V$13:$AE$22,2,FALSE)&amp; IF(Audit!#REF!=10,Audit!#REF!,"")</f>
        <v>#REF!</v>
      </c>
      <c r="AK1222" s="47" t="e">
        <f t="shared" si="589"/>
        <v>#REF!</v>
      </c>
      <c r="AL1222" s="50" t="e">
        <f>VLOOKUP(Audit!#REF!,$V$3:$AE$12,3,FALSE)&amp; IF(Audit!#REF!=10,Audit!#REF!,"")</f>
        <v>#REF!</v>
      </c>
      <c r="AM1222" s="50" t="e">
        <f>VLOOKUP(Audit!#REF!,$V$13:$AE$22,3,FALSE)&amp; IF(Audit!#REF!=10,Audit!#REF!,"")</f>
        <v>#REF!</v>
      </c>
      <c r="AN1222" s="47" t="e">
        <f t="shared" si="590"/>
        <v>#REF!</v>
      </c>
      <c r="AO1222" s="50" t="e">
        <f>VLOOKUP(Audit!#REF!,$V$3:$AE$12,4,FALSE) &amp;  Audit!#REF! &amp; IF(Audit!#REF!=10,Audit!#REF!,"")</f>
        <v>#REF!</v>
      </c>
      <c r="AP1222" s="50" t="e">
        <f>VLOOKUP(Audit!#REF!,$V$13:$AE$22,4,FALSE)&amp; IF(Audit!#REF!=10,Audit!#REF!,"")</f>
        <v>#REF!</v>
      </c>
      <c r="AQ1222" s="47" t="e">
        <f t="shared" si="591"/>
        <v>#REF!</v>
      </c>
      <c r="AR1222" s="50" t="e">
        <f>VLOOKUP(Audit!#REF!,$V$3:$AE$12,5,FALSE)&amp; IF(Audit!#REF!=10,Audit!#REF!,"")</f>
        <v>#REF!</v>
      </c>
      <c r="AS1222" s="50" t="e">
        <f>VLOOKUP(Audit!#REF!,$V$13:$AE$22,5,FALSE)&amp; IF(Audit!#REF!=10,Audit!#REF!,"")</f>
        <v>#REF!</v>
      </c>
      <c r="AT1222" s="47" t="e">
        <f t="shared" si="592"/>
        <v>#REF!</v>
      </c>
      <c r="AU1222" s="50" t="e">
        <f>VLOOKUP(Audit!#REF!,$V$3:$AE$12,6,FALSE)&amp; IF(Audit!#REF!=10,Audit!#REF!,"")</f>
        <v>#REF!</v>
      </c>
      <c r="AV1222" s="50" t="e">
        <f>VLOOKUP(Audit!#REF!,$V$13:$AE$22,6,FALSE)&amp; IF(Audit!#REF!=10,Audit!#REF!,"")</f>
        <v>#REF!</v>
      </c>
      <c r="AW1222" s="47" t="e">
        <f t="shared" si="593"/>
        <v>#REF!</v>
      </c>
      <c r="AX1222" s="50" t="e">
        <f>VLOOKUP(Audit!#REF!,$V$3:$AE$12,7,FALSE)&amp; IF(Audit!#REF!=10,Audit!#REF!,"")</f>
        <v>#REF!</v>
      </c>
      <c r="AY1222" s="50" t="e">
        <f>VLOOKUP(Audit!#REF!,$V$13:$AE$22,7,FALSE) &amp; IF(Audit!#REF!=10,Audit!#REF!,"")</f>
        <v>#REF!</v>
      </c>
      <c r="AZ1222" s="47" t="e">
        <f t="shared" si="594"/>
        <v>#REF!</v>
      </c>
      <c r="BA1222" s="50" t="e">
        <f>VLOOKUP(Audit!#REF!,$V$3:$AE$12,8,FALSE)&amp; Audit!#REF! &amp; IF(Audit!#REF!=10,Audit!#REF!,"")</f>
        <v>#REF!</v>
      </c>
      <c r="BB1222" s="50" t="e">
        <f>VLOOKUP(Audit!#REF!,$V$13:$AE$22,8,FALSE) &amp; IF(Audit!#REF!=10,Audit!#REF!,"")</f>
        <v>#REF!</v>
      </c>
      <c r="BC1222" s="47" t="e">
        <f t="shared" si="595"/>
        <v>#REF!</v>
      </c>
      <c r="BD1222" s="50" t="e">
        <f>VLOOKUP(Audit!#REF!,$V$3:$AE$12,9,FALSE)&amp; IF(Audit!#REF!=10,Audit!#REF!,"")</f>
        <v>#REF!</v>
      </c>
      <c r="BE1222" s="50" t="e">
        <f>VLOOKUP(Audit!#REF!,$V$13:$AE$22,9,FALSE) &amp; IF(Audit!#REF!=10,Audit!#REF!,"") &amp; IF(Audit!#REF!&lt;&gt;1,U1222,"")</f>
        <v>#REF!</v>
      </c>
      <c r="BF1222" s="47" t="e">
        <f t="shared" si="596"/>
        <v>#REF!</v>
      </c>
      <c r="BG1222" s="50" t="e">
        <f>VLOOKUP(Audit!#REF!,$V$3:$AE$12,10,FALSE) &amp; Audit!#REF! &amp; IF(Audit!#REF!=10,Audit!#REF!,"")</f>
        <v>#REF!</v>
      </c>
      <c r="BH1222" s="50" t="e">
        <f>VLOOKUP(Audit!#REF!,$V$13:$AE$22,10,FALSE) &amp; IF(Audit!#REF!=10,Audit!#REF!,"") &amp; IF(Audit!#REF!&lt;&gt;1,U1222,"")</f>
        <v>#REF!</v>
      </c>
      <c r="BI1222" s="47" t="e">
        <f t="shared" si="597"/>
        <v>#REF!</v>
      </c>
      <c r="BJ1222" s="48" t="str">
        <f t="shared" si="598"/>
        <v/>
      </c>
      <c r="BK1222" s="48" t="str">
        <f t="shared" si="599"/>
        <v/>
      </c>
      <c r="BL1222" s="48" t="str">
        <f t="shared" si="600"/>
        <v/>
      </c>
      <c r="BM1222" s="48" t="str">
        <f t="shared" si="601"/>
        <v/>
      </c>
      <c r="BN1222" s="48" t="str">
        <f t="shared" si="602"/>
        <v/>
      </c>
      <c r="BO1222" s="48" t="str">
        <f t="shared" si="603"/>
        <v/>
      </c>
      <c r="BP1222" s="48" t="str">
        <f t="shared" si="604"/>
        <v/>
      </c>
      <c r="BQ1222" s="48" t="str">
        <f t="shared" si="605"/>
        <v/>
      </c>
      <c r="BR1222" s="48" t="str">
        <f t="shared" si="606"/>
        <v/>
      </c>
      <c r="BS1222" s="48" t="str">
        <f t="shared" si="607"/>
        <v/>
      </c>
      <c r="BT1222" s="48" t="str">
        <f t="shared" si="608"/>
        <v/>
      </c>
      <c r="BU1222" s="48" t="str">
        <f t="shared" si="609"/>
        <v/>
      </c>
    </row>
    <row r="1223" spans="1:73">
      <c r="A1223" s="10" t="e">
        <f>Audit!#REF!</f>
        <v>#REF!</v>
      </c>
      <c r="B1223" s="10" t="e">
        <f t="shared" si="580"/>
        <v>#REF!</v>
      </c>
      <c r="C1223" s="17" t="e">
        <f>VLOOKUP(Audit!#REF!,$V$3:$AE$12,2,FALSE) &amp; VLOOKUP(Audit!#REF!,$V$13:$AE$22,2,FALSE)&amp; IF(Audit!#REF!=10,Audit!#REF!&amp;Audit!#REF!,"")</f>
        <v>#REF!</v>
      </c>
      <c r="D1223" s="17" t="e">
        <f>VLOOKUP(Audit!#REF!,$V$3:$AE$12,3,FALSE) &amp; VLOOKUP(Audit!#REF!,$V$13:$AE$22,3,FALSE) &amp;IF(Audit!#REF!=10,Audit!#REF!&amp;Audit!#REF!,"")</f>
        <v>#REF!</v>
      </c>
      <c r="E1223" s="17" t="e">
        <f>VLOOKUP(Audit!#REF!,$V$3:$AE$12,4,FALSE)&amp; Audit!#REF! &amp; VLOOKUP(Audit!#REF!,$V$13:$AE$22,4,FALSE)&amp; IF(Audit!#REF!=10,Audit!#REF!&amp;Audit!#REF!,"")</f>
        <v>#REF!</v>
      </c>
      <c r="F1223" s="17" t="e">
        <f>VLOOKUP(Audit!#REF!,$V$3:$AE$12,5,FALSE) &amp; VLOOKUP(Audit!#REF!,$V$13:$AE$22,5,FALSE)&amp; IF(Audit!#REF!=10,Audit!#REF!&amp;Audit!#REF!,"")</f>
        <v>#REF!</v>
      </c>
      <c r="G1223" s="17" t="e">
        <f>VLOOKUP(Audit!#REF!,$V$3:$AE$12,6,FALSE) &amp; VLOOKUP(Audit!#REF!,$V$13:$AE$22,6,FALSE)&amp; IF(Audit!#REF!=10,Audit!#REF!&amp;Audit!#REF!,"")</f>
        <v>#REF!</v>
      </c>
      <c r="H1223" s="17" t="e">
        <f>VLOOKUP(Audit!#REF!,$V$3:$AE$12,7,FALSE) &amp; VLOOKUP(Audit!#REF!,$V$13:$AE$22,7,FALSE)&amp;IF(Audit!#REF!=10,Audit!#REF!&amp;Audit!#REF!,"")</f>
        <v>#REF!</v>
      </c>
      <c r="I1223" s="17" t="e">
        <f>VLOOKUP(Audit!#REF!,$V$3:$AE$12,8,FALSE) &amp; Audit!#REF! &amp; VLOOKUP(Audit!#REF!,$V$13:$AE$22,8,FALSE)&amp;IF(Audit!#REF!=10,Audit!#REF!&amp;Audit!#REF!,"")</f>
        <v>#REF!</v>
      </c>
      <c r="J1223" s="17" t="e">
        <f>VLOOKUP(Audit!#REF!,$V$3:$AE$12,9,FALSE) &amp; VLOOKUP(Audit!#REF!,$V$13:$AE$22,9,FALSE) &amp; IF(Audit!#REF!=10,Audit!#REF!&amp;Audit!#REF!,"") &amp; IF(Audit!#REF!&lt;&gt;1,U1223,"")</f>
        <v>#REF!</v>
      </c>
      <c r="K1223" s="17" t="e">
        <f>VLOOKUP(Audit!#REF!,$V$3:$AE$12,10,FALSE) &amp; Audit!#REF! &amp; VLOOKUP(Audit!#REF!,$V$13:$AE$22,10,FALSE) &amp; IF(Audit!#REF!=10,Audit!#REF!&amp;Audit!#REF!,"") &amp; IF(Audit!#REF!&lt;&gt;1,U1223,"")</f>
        <v>#REF!</v>
      </c>
      <c r="L1223" s="10" t="e">
        <f>Audit!#REF!</f>
        <v>#REF!</v>
      </c>
      <c r="M1223" s="10" t="e">
        <f t="shared" si="581"/>
        <v>#REF!</v>
      </c>
      <c r="N1223" s="10" t="e">
        <f t="shared" si="582"/>
        <v>#REF!</v>
      </c>
      <c r="O1223" s="10" t="e">
        <f t="shared" si="583"/>
        <v>#REF!</v>
      </c>
      <c r="P1223" s="10" t="e">
        <f t="shared" si="584"/>
        <v>#REF!</v>
      </c>
      <c r="Q1223" s="10" t="e">
        <f t="shared" si="585"/>
        <v>#REF!</v>
      </c>
      <c r="R1223" s="10" t="e">
        <f t="shared" si="586"/>
        <v>#REF!</v>
      </c>
      <c r="S1223" s="10" t="e">
        <f t="shared" si="587"/>
        <v>#REF!</v>
      </c>
      <c r="T1223" s="10" t="e">
        <f t="shared" si="588"/>
        <v>#REF!</v>
      </c>
      <c r="U1223" s="17" t="e">
        <f>IF(Audit!#REF!="","",VLOOKUP(Audit!#REF!,$W$26:$X$35,2,FALSE)) &amp; Audit!#REF! &amp; IF(Audit!#REF!="","",IF(Audit!#REF!&lt;=1.4,VLOOKUP(Audit!#REF!,$W$38:X1268,2,FALSE),VLOOKUP(Audit!#REF!,$W$51:$X$61,2,FALSE))) &amp; IF(Audit!#REF!="","",VLOOKUP(Audit!#REF!,$Y$26:$Z$35,2,FALSE) &amp; Audit!#REF! &amp; IF(Audit!#REF!="","",IF(Audit!#REF!&lt;=1.4,VLOOKUP(Audit!#REF!,$Y$38:$Z$48,2,FALSE),VLOOKUP(Audit!#REF!,$Y$51:$Z$61,2,FALSE))))</f>
        <v>#REF!</v>
      </c>
      <c r="V1223" s="21"/>
      <c r="AH1223" s="49" t="e">
        <f>Audit!#REF!</f>
        <v>#REF!</v>
      </c>
      <c r="AI1223" s="50" t="e">
        <f>VLOOKUP(Audit!#REF!,$V$3:$AE$12,2,FALSE)&amp; IF(Audit!#REF!=10,Audit!#REF!,"")</f>
        <v>#REF!</v>
      </c>
      <c r="AJ1223" s="50" t="e">
        <f>VLOOKUP(Audit!#REF!,$V$13:$AE$22,2,FALSE)&amp; IF(Audit!#REF!=10,Audit!#REF!,"")</f>
        <v>#REF!</v>
      </c>
      <c r="AK1223" s="47" t="e">
        <f t="shared" si="589"/>
        <v>#REF!</v>
      </c>
      <c r="AL1223" s="50" t="e">
        <f>VLOOKUP(Audit!#REF!,$V$3:$AE$12,3,FALSE)&amp; IF(Audit!#REF!=10,Audit!#REF!,"")</f>
        <v>#REF!</v>
      </c>
      <c r="AM1223" s="50" t="e">
        <f>VLOOKUP(Audit!#REF!,$V$13:$AE$22,3,FALSE)&amp; IF(Audit!#REF!=10,Audit!#REF!,"")</f>
        <v>#REF!</v>
      </c>
      <c r="AN1223" s="47" t="e">
        <f t="shared" si="590"/>
        <v>#REF!</v>
      </c>
      <c r="AO1223" s="50" t="e">
        <f>VLOOKUP(Audit!#REF!,$V$3:$AE$12,4,FALSE) &amp;  Audit!#REF! &amp; IF(Audit!#REF!=10,Audit!#REF!,"")</f>
        <v>#REF!</v>
      </c>
      <c r="AP1223" s="50" t="e">
        <f>VLOOKUP(Audit!#REF!,$V$13:$AE$22,4,FALSE)&amp; IF(Audit!#REF!=10,Audit!#REF!,"")</f>
        <v>#REF!</v>
      </c>
      <c r="AQ1223" s="47" t="e">
        <f t="shared" si="591"/>
        <v>#REF!</v>
      </c>
      <c r="AR1223" s="50" t="e">
        <f>VLOOKUP(Audit!#REF!,$V$3:$AE$12,5,FALSE)&amp; IF(Audit!#REF!=10,Audit!#REF!,"")</f>
        <v>#REF!</v>
      </c>
      <c r="AS1223" s="50" t="e">
        <f>VLOOKUP(Audit!#REF!,$V$13:$AE$22,5,FALSE)&amp; IF(Audit!#REF!=10,Audit!#REF!,"")</f>
        <v>#REF!</v>
      </c>
      <c r="AT1223" s="47" t="e">
        <f t="shared" si="592"/>
        <v>#REF!</v>
      </c>
      <c r="AU1223" s="50" t="e">
        <f>VLOOKUP(Audit!#REF!,$V$3:$AE$12,6,FALSE)&amp; IF(Audit!#REF!=10,Audit!#REF!,"")</f>
        <v>#REF!</v>
      </c>
      <c r="AV1223" s="50" t="e">
        <f>VLOOKUP(Audit!#REF!,$V$13:$AE$22,6,FALSE)&amp; IF(Audit!#REF!=10,Audit!#REF!,"")</f>
        <v>#REF!</v>
      </c>
      <c r="AW1223" s="47" t="e">
        <f t="shared" si="593"/>
        <v>#REF!</v>
      </c>
      <c r="AX1223" s="50" t="e">
        <f>VLOOKUP(Audit!#REF!,$V$3:$AE$12,7,FALSE)&amp; IF(Audit!#REF!=10,Audit!#REF!,"")</f>
        <v>#REF!</v>
      </c>
      <c r="AY1223" s="50" t="e">
        <f>VLOOKUP(Audit!#REF!,$V$13:$AE$22,7,FALSE) &amp; IF(Audit!#REF!=10,Audit!#REF!,"")</f>
        <v>#REF!</v>
      </c>
      <c r="AZ1223" s="47" t="e">
        <f t="shared" si="594"/>
        <v>#REF!</v>
      </c>
      <c r="BA1223" s="50" t="e">
        <f>VLOOKUP(Audit!#REF!,$V$3:$AE$12,8,FALSE)&amp; Audit!#REF! &amp; IF(Audit!#REF!=10,Audit!#REF!,"")</f>
        <v>#REF!</v>
      </c>
      <c r="BB1223" s="50" t="e">
        <f>VLOOKUP(Audit!#REF!,$V$13:$AE$22,8,FALSE) &amp; IF(Audit!#REF!=10,Audit!#REF!,"")</f>
        <v>#REF!</v>
      </c>
      <c r="BC1223" s="47" t="e">
        <f t="shared" si="595"/>
        <v>#REF!</v>
      </c>
      <c r="BD1223" s="50" t="e">
        <f>VLOOKUP(Audit!#REF!,$V$3:$AE$12,9,FALSE)&amp; IF(Audit!#REF!=10,Audit!#REF!,"")</f>
        <v>#REF!</v>
      </c>
      <c r="BE1223" s="50" t="e">
        <f>VLOOKUP(Audit!#REF!,$V$13:$AE$22,9,FALSE) &amp; IF(Audit!#REF!=10,Audit!#REF!,"") &amp; IF(Audit!#REF!&lt;&gt;1,U1223,"")</f>
        <v>#REF!</v>
      </c>
      <c r="BF1223" s="47" t="e">
        <f t="shared" si="596"/>
        <v>#REF!</v>
      </c>
      <c r="BG1223" s="50" t="e">
        <f>VLOOKUP(Audit!#REF!,$V$3:$AE$12,10,FALSE) &amp; Audit!#REF! &amp; IF(Audit!#REF!=10,Audit!#REF!,"")</f>
        <v>#REF!</v>
      </c>
      <c r="BH1223" s="50" t="e">
        <f>VLOOKUP(Audit!#REF!,$V$13:$AE$22,10,FALSE) &amp; IF(Audit!#REF!=10,Audit!#REF!,"") &amp; IF(Audit!#REF!&lt;&gt;1,U1223,"")</f>
        <v>#REF!</v>
      </c>
      <c r="BI1223" s="47" t="e">
        <f t="shared" si="597"/>
        <v>#REF!</v>
      </c>
      <c r="BJ1223" s="48" t="str">
        <f t="shared" si="598"/>
        <v/>
      </c>
      <c r="BK1223" s="48" t="str">
        <f t="shared" si="599"/>
        <v/>
      </c>
      <c r="BL1223" s="48" t="str">
        <f t="shared" si="600"/>
        <v/>
      </c>
      <c r="BM1223" s="48" t="str">
        <f t="shared" si="601"/>
        <v/>
      </c>
      <c r="BN1223" s="48" t="str">
        <f t="shared" si="602"/>
        <v/>
      </c>
      <c r="BO1223" s="48" t="str">
        <f t="shared" si="603"/>
        <v/>
      </c>
      <c r="BP1223" s="48" t="str">
        <f t="shared" si="604"/>
        <v/>
      </c>
      <c r="BQ1223" s="48" t="str">
        <f t="shared" si="605"/>
        <v/>
      </c>
      <c r="BR1223" s="48" t="str">
        <f t="shared" si="606"/>
        <v/>
      </c>
      <c r="BS1223" s="48" t="str">
        <f t="shared" si="607"/>
        <v/>
      </c>
      <c r="BT1223" s="48" t="str">
        <f t="shared" si="608"/>
        <v/>
      </c>
      <c r="BU1223" s="48" t="str">
        <f t="shared" si="609"/>
        <v/>
      </c>
    </row>
    <row r="1224" spans="1:73">
      <c r="A1224" s="10" t="e">
        <f>Audit!#REF!</f>
        <v>#REF!</v>
      </c>
      <c r="B1224" s="10" t="e">
        <f t="shared" si="580"/>
        <v>#REF!</v>
      </c>
      <c r="C1224" s="17" t="e">
        <f>VLOOKUP(Audit!#REF!,$V$3:$AE$12,2,FALSE) &amp; VLOOKUP(Audit!#REF!,$V$13:$AE$22,2,FALSE)&amp; IF(Audit!#REF!=10,Audit!#REF!&amp;Audit!#REF!,"")</f>
        <v>#REF!</v>
      </c>
      <c r="D1224" s="17" t="e">
        <f>VLOOKUP(Audit!#REF!,$V$3:$AE$12,3,FALSE) &amp; VLOOKUP(Audit!#REF!,$V$13:$AE$22,3,FALSE) &amp;IF(Audit!#REF!=10,Audit!#REF!&amp;Audit!#REF!,"")</f>
        <v>#REF!</v>
      </c>
      <c r="E1224" s="17" t="e">
        <f>VLOOKUP(Audit!#REF!,$V$3:$AE$12,4,FALSE)&amp; Audit!#REF! &amp; VLOOKUP(Audit!#REF!,$V$13:$AE$22,4,FALSE)&amp; IF(Audit!#REF!=10,Audit!#REF!&amp;Audit!#REF!,"")</f>
        <v>#REF!</v>
      </c>
      <c r="F1224" s="17" t="e">
        <f>VLOOKUP(Audit!#REF!,$V$3:$AE$12,5,FALSE) &amp; VLOOKUP(Audit!#REF!,$V$13:$AE$22,5,FALSE)&amp; IF(Audit!#REF!=10,Audit!#REF!&amp;Audit!#REF!,"")</f>
        <v>#REF!</v>
      </c>
      <c r="G1224" s="17" t="e">
        <f>VLOOKUP(Audit!#REF!,$V$3:$AE$12,6,FALSE) &amp; VLOOKUP(Audit!#REF!,$V$13:$AE$22,6,FALSE)&amp; IF(Audit!#REF!=10,Audit!#REF!&amp;Audit!#REF!,"")</f>
        <v>#REF!</v>
      </c>
      <c r="H1224" s="17" t="e">
        <f>VLOOKUP(Audit!#REF!,$V$3:$AE$12,7,FALSE) &amp; VLOOKUP(Audit!#REF!,$V$13:$AE$22,7,FALSE)&amp;IF(Audit!#REF!=10,Audit!#REF!&amp;Audit!#REF!,"")</f>
        <v>#REF!</v>
      </c>
      <c r="I1224" s="17" t="e">
        <f>VLOOKUP(Audit!#REF!,$V$3:$AE$12,8,FALSE) &amp; Audit!#REF! &amp; VLOOKUP(Audit!#REF!,$V$13:$AE$22,8,FALSE)&amp;IF(Audit!#REF!=10,Audit!#REF!&amp;Audit!#REF!,"")</f>
        <v>#REF!</v>
      </c>
      <c r="J1224" s="17" t="e">
        <f>VLOOKUP(Audit!#REF!,$V$3:$AE$12,9,FALSE) &amp; VLOOKUP(Audit!#REF!,$V$13:$AE$22,9,FALSE) &amp; IF(Audit!#REF!=10,Audit!#REF!&amp;Audit!#REF!,"") &amp; IF(Audit!#REF!&lt;&gt;1,U1224,"")</f>
        <v>#REF!</v>
      </c>
      <c r="K1224" s="17" t="e">
        <f>VLOOKUP(Audit!#REF!,$V$3:$AE$12,10,FALSE) &amp; Audit!#REF! &amp; VLOOKUP(Audit!#REF!,$V$13:$AE$22,10,FALSE) &amp; IF(Audit!#REF!=10,Audit!#REF!&amp;Audit!#REF!,"") &amp; IF(Audit!#REF!&lt;&gt;1,U1224,"")</f>
        <v>#REF!</v>
      </c>
      <c r="L1224" s="10" t="e">
        <f>Audit!#REF!</f>
        <v>#REF!</v>
      </c>
      <c r="M1224" s="10" t="e">
        <f t="shared" si="581"/>
        <v>#REF!</v>
      </c>
      <c r="N1224" s="10" t="e">
        <f t="shared" si="582"/>
        <v>#REF!</v>
      </c>
      <c r="O1224" s="10" t="e">
        <f t="shared" si="583"/>
        <v>#REF!</v>
      </c>
      <c r="P1224" s="10" t="e">
        <f t="shared" si="584"/>
        <v>#REF!</v>
      </c>
      <c r="Q1224" s="10" t="e">
        <f t="shared" si="585"/>
        <v>#REF!</v>
      </c>
      <c r="R1224" s="10" t="e">
        <f t="shared" si="586"/>
        <v>#REF!</v>
      </c>
      <c r="S1224" s="10" t="e">
        <f t="shared" si="587"/>
        <v>#REF!</v>
      </c>
      <c r="T1224" s="10" t="e">
        <f t="shared" si="588"/>
        <v>#REF!</v>
      </c>
      <c r="U1224" s="17" t="e">
        <f>IF(Audit!#REF!="","",VLOOKUP(Audit!#REF!,$W$26:$X$35,2,FALSE)) &amp; Audit!#REF! &amp; IF(Audit!#REF!="","",IF(Audit!#REF!&lt;=1.4,VLOOKUP(Audit!#REF!,$W$38:X1269,2,FALSE),VLOOKUP(Audit!#REF!,$W$51:$X$61,2,FALSE))) &amp; IF(Audit!#REF!="","",VLOOKUP(Audit!#REF!,$Y$26:$Z$35,2,FALSE) &amp; Audit!#REF! &amp; IF(Audit!#REF!="","",IF(Audit!#REF!&lt;=1.4,VLOOKUP(Audit!#REF!,$Y$38:$Z$48,2,FALSE),VLOOKUP(Audit!#REF!,$Y$51:$Z$61,2,FALSE))))</f>
        <v>#REF!</v>
      </c>
      <c r="V1224" s="21"/>
      <c r="AH1224" s="49" t="e">
        <f>Audit!#REF!</f>
        <v>#REF!</v>
      </c>
      <c r="AI1224" s="50" t="e">
        <f>VLOOKUP(Audit!#REF!,$V$3:$AE$12,2,FALSE)&amp; IF(Audit!#REF!=10,Audit!#REF!,"")</f>
        <v>#REF!</v>
      </c>
      <c r="AJ1224" s="50" t="e">
        <f>VLOOKUP(Audit!#REF!,$V$13:$AE$22,2,FALSE)&amp; IF(Audit!#REF!=10,Audit!#REF!,"")</f>
        <v>#REF!</v>
      </c>
      <c r="AK1224" s="47" t="e">
        <f t="shared" si="589"/>
        <v>#REF!</v>
      </c>
      <c r="AL1224" s="50" t="e">
        <f>VLOOKUP(Audit!#REF!,$V$3:$AE$12,3,FALSE)&amp; IF(Audit!#REF!=10,Audit!#REF!,"")</f>
        <v>#REF!</v>
      </c>
      <c r="AM1224" s="50" t="e">
        <f>VLOOKUP(Audit!#REF!,$V$13:$AE$22,3,FALSE)&amp; IF(Audit!#REF!=10,Audit!#REF!,"")</f>
        <v>#REF!</v>
      </c>
      <c r="AN1224" s="47" t="e">
        <f t="shared" si="590"/>
        <v>#REF!</v>
      </c>
      <c r="AO1224" s="50" t="e">
        <f>VLOOKUP(Audit!#REF!,$V$3:$AE$12,4,FALSE) &amp;  Audit!#REF! &amp; IF(Audit!#REF!=10,Audit!#REF!,"")</f>
        <v>#REF!</v>
      </c>
      <c r="AP1224" s="50" t="e">
        <f>VLOOKUP(Audit!#REF!,$V$13:$AE$22,4,FALSE)&amp; IF(Audit!#REF!=10,Audit!#REF!,"")</f>
        <v>#REF!</v>
      </c>
      <c r="AQ1224" s="47" t="e">
        <f t="shared" si="591"/>
        <v>#REF!</v>
      </c>
      <c r="AR1224" s="50" t="e">
        <f>VLOOKUP(Audit!#REF!,$V$3:$AE$12,5,FALSE)&amp; IF(Audit!#REF!=10,Audit!#REF!,"")</f>
        <v>#REF!</v>
      </c>
      <c r="AS1224" s="50" t="e">
        <f>VLOOKUP(Audit!#REF!,$V$13:$AE$22,5,FALSE)&amp; IF(Audit!#REF!=10,Audit!#REF!,"")</f>
        <v>#REF!</v>
      </c>
      <c r="AT1224" s="47" t="e">
        <f t="shared" si="592"/>
        <v>#REF!</v>
      </c>
      <c r="AU1224" s="50" t="e">
        <f>VLOOKUP(Audit!#REF!,$V$3:$AE$12,6,FALSE)&amp; IF(Audit!#REF!=10,Audit!#REF!,"")</f>
        <v>#REF!</v>
      </c>
      <c r="AV1224" s="50" t="e">
        <f>VLOOKUP(Audit!#REF!,$V$13:$AE$22,6,FALSE)&amp; IF(Audit!#REF!=10,Audit!#REF!,"")</f>
        <v>#REF!</v>
      </c>
      <c r="AW1224" s="47" t="e">
        <f t="shared" si="593"/>
        <v>#REF!</v>
      </c>
      <c r="AX1224" s="50" t="e">
        <f>VLOOKUP(Audit!#REF!,$V$3:$AE$12,7,FALSE)&amp; IF(Audit!#REF!=10,Audit!#REF!,"")</f>
        <v>#REF!</v>
      </c>
      <c r="AY1224" s="50" t="e">
        <f>VLOOKUP(Audit!#REF!,$V$13:$AE$22,7,FALSE) &amp; IF(Audit!#REF!=10,Audit!#REF!,"")</f>
        <v>#REF!</v>
      </c>
      <c r="AZ1224" s="47" t="e">
        <f t="shared" si="594"/>
        <v>#REF!</v>
      </c>
      <c r="BA1224" s="50" t="e">
        <f>VLOOKUP(Audit!#REF!,$V$3:$AE$12,8,FALSE)&amp; Audit!#REF! &amp; IF(Audit!#REF!=10,Audit!#REF!,"")</f>
        <v>#REF!</v>
      </c>
      <c r="BB1224" s="50" t="e">
        <f>VLOOKUP(Audit!#REF!,$V$13:$AE$22,8,FALSE) &amp; IF(Audit!#REF!=10,Audit!#REF!,"")</f>
        <v>#REF!</v>
      </c>
      <c r="BC1224" s="47" t="e">
        <f t="shared" si="595"/>
        <v>#REF!</v>
      </c>
      <c r="BD1224" s="50" t="e">
        <f>VLOOKUP(Audit!#REF!,$V$3:$AE$12,9,FALSE)&amp; IF(Audit!#REF!=10,Audit!#REF!,"")</f>
        <v>#REF!</v>
      </c>
      <c r="BE1224" s="50" t="e">
        <f>VLOOKUP(Audit!#REF!,$V$13:$AE$22,9,FALSE) &amp; IF(Audit!#REF!=10,Audit!#REF!,"") &amp; IF(Audit!#REF!&lt;&gt;1,U1224,"")</f>
        <v>#REF!</v>
      </c>
      <c r="BF1224" s="47" t="e">
        <f t="shared" si="596"/>
        <v>#REF!</v>
      </c>
      <c r="BG1224" s="50" t="e">
        <f>VLOOKUP(Audit!#REF!,$V$3:$AE$12,10,FALSE) &amp; Audit!#REF! &amp; IF(Audit!#REF!=10,Audit!#REF!,"")</f>
        <v>#REF!</v>
      </c>
      <c r="BH1224" s="50" t="e">
        <f>VLOOKUP(Audit!#REF!,$V$13:$AE$22,10,FALSE) &amp; IF(Audit!#REF!=10,Audit!#REF!,"") &amp; IF(Audit!#REF!&lt;&gt;1,U1224,"")</f>
        <v>#REF!</v>
      </c>
      <c r="BI1224" s="47" t="e">
        <f t="shared" si="597"/>
        <v>#REF!</v>
      </c>
      <c r="BJ1224" s="48" t="str">
        <f t="shared" si="598"/>
        <v/>
      </c>
      <c r="BK1224" s="48" t="str">
        <f t="shared" si="599"/>
        <v/>
      </c>
      <c r="BL1224" s="48" t="str">
        <f t="shared" si="600"/>
        <v/>
      </c>
      <c r="BM1224" s="48" t="str">
        <f t="shared" si="601"/>
        <v/>
      </c>
      <c r="BN1224" s="48" t="str">
        <f t="shared" si="602"/>
        <v/>
      </c>
      <c r="BO1224" s="48" t="str">
        <f t="shared" si="603"/>
        <v/>
      </c>
      <c r="BP1224" s="48" t="str">
        <f t="shared" si="604"/>
        <v/>
      </c>
      <c r="BQ1224" s="48" t="str">
        <f t="shared" si="605"/>
        <v/>
      </c>
      <c r="BR1224" s="48" t="str">
        <f t="shared" si="606"/>
        <v/>
      </c>
      <c r="BS1224" s="48" t="str">
        <f t="shared" si="607"/>
        <v/>
      </c>
      <c r="BT1224" s="48" t="str">
        <f t="shared" si="608"/>
        <v/>
      </c>
      <c r="BU1224" s="48" t="str">
        <f t="shared" si="609"/>
        <v/>
      </c>
    </row>
    <row r="1225" spans="1:73">
      <c r="A1225" s="10" t="e">
        <f>Audit!#REF!</f>
        <v>#REF!</v>
      </c>
      <c r="B1225" s="10" t="e">
        <f t="shared" si="580"/>
        <v>#REF!</v>
      </c>
      <c r="C1225" s="17" t="e">
        <f>VLOOKUP(Audit!#REF!,$V$3:$AE$12,2,FALSE) &amp; VLOOKUP(Audit!#REF!,$V$13:$AE$22,2,FALSE)&amp; IF(Audit!#REF!=10,Audit!#REF!&amp;Audit!#REF!,"")</f>
        <v>#REF!</v>
      </c>
      <c r="D1225" s="17" t="e">
        <f>VLOOKUP(Audit!#REF!,$V$3:$AE$12,3,FALSE) &amp; VLOOKUP(Audit!#REF!,$V$13:$AE$22,3,FALSE) &amp;IF(Audit!#REF!=10,Audit!#REF!&amp;Audit!#REF!,"")</f>
        <v>#REF!</v>
      </c>
      <c r="E1225" s="17" t="e">
        <f>VLOOKUP(Audit!#REF!,$V$3:$AE$12,4,FALSE)&amp; Audit!#REF! &amp; VLOOKUP(Audit!#REF!,$V$13:$AE$22,4,FALSE)&amp; IF(Audit!#REF!=10,Audit!#REF!&amp;Audit!#REF!,"")</f>
        <v>#REF!</v>
      </c>
      <c r="F1225" s="17" t="e">
        <f>VLOOKUP(Audit!#REF!,$V$3:$AE$12,5,FALSE) &amp; VLOOKUP(Audit!#REF!,$V$13:$AE$22,5,FALSE)&amp; IF(Audit!#REF!=10,Audit!#REF!&amp;Audit!#REF!,"")</f>
        <v>#REF!</v>
      </c>
      <c r="G1225" s="17" t="e">
        <f>VLOOKUP(Audit!#REF!,$V$3:$AE$12,6,FALSE) &amp; VLOOKUP(Audit!#REF!,$V$13:$AE$22,6,FALSE)&amp; IF(Audit!#REF!=10,Audit!#REF!&amp;Audit!#REF!,"")</f>
        <v>#REF!</v>
      </c>
      <c r="H1225" s="17" t="e">
        <f>VLOOKUP(Audit!#REF!,$V$3:$AE$12,7,FALSE) &amp; VLOOKUP(Audit!#REF!,$V$13:$AE$22,7,FALSE)&amp;IF(Audit!#REF!=10,Audit!#REF!&amp;Audit!#REF!,"")</f>
        <v>#REF!</v>
      </c>
      <c r="I1225" s="17" t="e">
        <f>VLOOKUP(Audit!#REF!,$V$3:$AE$12,8,FALSE) &amp; Audit!#REF! &amp; VLOOKUP(Audit!#REF!,$V$13:$AE$22,8,FALSE)&amp;IF(Audit!#REF!=10,Audit!#REF!&amp;Audit!#REF!,"")</f>
        <v>#REF!</v>
      </c>
      <c r="J1225" s="17" t="e">
        <f>VLOOKUP(Audit!#REF!,$V$3:$AE$12,9,FALSE) &amp; VLOOKUP(Audit!#REF!,$V$13:$AE$22,9,FALSE) &amp; IF(Audit!#REF!=10,Audit!#REF!&amp;Audit!#REF!,"") &amp; IF(Audit!#REF!&lt;&gt;1,U1225,"")</f>
        <v>#REF!</v>
      </c>
      <c r="K1225" s="17" t="e">
        <f>VLOOKUP(Audit!#REF!,$V$3:$AE$12,10,FALSE) &amp; Audit!#REF! &amp; VLOOKUP(Audit!#REF!,$V$13:$AE$22,10,FALSE) &amp; IF(Audit!#REF!=10,Audit!#REF!&amp;Audit!#REF!,"") &amp; IF(Audit!#REF!&lt;&gt;1,U1225,"")</f>
        <v>#REF!</v>
      </c>
      <c r="L1225" s="10" t="e">
        <f>Audit!#REF!</f>
        <v>#REF!</v>
      </c>
      <c r="M1225" s="10" t="e">
        <f t="shared" si="581"/>
        <v>#REF!</v>
      </c>
      <c r="N1225" s="10" t="e">
        <f t="shared" si="582"/>
        <v>#REF!</v>
      </c>
      <c r="O1225" s="10" t="e">
        <f t="shared" si="583"/>
        <v>#REF!</v>
      </c>
      <c r="P1225" s="10" t="e">
        <f t="shared" si="584"/>
        <v>#REF!</v>
      </c>
      <c r="Q1225" s="10" t="e">
        <f t="shared" si="585"/>
        <v>#REF!</v>
      </c>
      <c r="R1225" s="10" t="e">
        <f t="shared" si="586"/>
        <v>#REF!</v>
      </c>
      <c r="S1225" s="10" t="e">
        <f t="shared" si="587"/>
        <v>#REF!</v>
      </c>
      <c r="T1225" s="10" t="e">
        <f t="shared" si="588"/>
        <v>#REF!</v>
      </c>
      <c r="U1225" s="17" t="e">
        <f>IF(Audit!#REF!="","",VLOOKUP(Audit!#REF!,$W$26:$X$35,2,FALSE)) &amp; Audit!#REF! &amp; IF(Audit!#REF!="","",IF(Audit!#REF!&lt;=1.4,VLOOKUP(Audit!#REF!,$W$38:X1270,2,FALSE),VLOOKUP(Audit!#REF!,$W$51:$X$61,2,FALSE))) &amp; IF(Audit!#REF!="","",VLOOKUP(Audit!#REF!,$Y$26:$Z$35,2,FALSE) &amp; Audit!#REF! &amp; IF(Audit!#REF!="","",IF(Audit!#REF!&lt;=1.4,VLOOKUP(Audit!#REF!,$Y$38:$Z$48,2,FALSE),VLOOKUP(Audit!#REF!,$Y$51:$Z$61,2,FALSE))))</f>
        <v>#REF!</v>
      </c>
      <c r="V1225" s="21"/>
      <c r="AH1225" s="49" t="e">
        <f>Audit!#REF!</f>
        <v>#REF!</v>
      </c>
      <c r="AI1225" s="50" t="e">
        <f>VLOOKUP(Audit!#REF!,$V$3:$AE$12,2,FALSE)&amp; IF(Audit!#REF!=10,Audit!#REF!,"")</f>
        <v>#REF!</v>
      </c>
      <c r="AJ1225" s="50" t="e">
        <f>VLOOKUP(Audit!#REF!,$V$13:$AE$22,2,FALSE)&amp; IF(Audit!#REF!=10,Audit!#REF!,"")</f>
        <v>#REF!</v>
      </c>
      <c r="AK1225" s="47" t="e">
        <f t="shared" si="589"/>
        <v>#REF!</v>
      </c>
      <c r="AL1225" s="50" t="e">
        <f>VLOOKUP(Audit!#REF!,$V$3:$AE$12,3,FALSE)&amp; IF(Audit!#REF!=10,Audit!#REF!,"")</f>
        <v>#REF!</v>
      </c>
      <c r="AM1225" s="50" t="e">
        <f>VLOOKUP(Audit!#REF!,$V$13:$AE$22,3,FALSE)&amp; IF(Audit!#REF!=10,Audit!#REF!,"")</f>
        <v>#REF!</v>
      </c>
      <c r="AN1225" s="47" t="e">
        <f t="shared" si="590"/>
        <v>#REF!</v>
      </c>
      <c r="AO1225" s="50" t="e">
        <f>VLOOKUP(Audit!#REF!,$V$3:$AE$12,4,FALSE) &amp;  Audit!#REF! &amp; IF(Audit!#REF!=10,Audit!#REF!,"")</f>
        <v>#REF!</v>
      </c>
      <c r="AP1225" s="50" t="e">
        <f>VLOOKUP(Audit!#REF!,$V$13:$AE$22,4,FALSE)&amp; IF(Audit!#REF!=10,Audit!#REF!,"")</f>
        <v>#REF!</v>
      </c>
      <c r="AQ1225" s="47" t="e">
        <f t="shared" si="591"/>
        <v>#REF!</v>
      </c>
      <c r="AR1225" s="50" t="e">
        <f>VLOOKUP(Audit!#REF!,$V$3:$AE$12,5,FALSE)&amp; IF(Audit!#REF!=10,Audit!#REF!,"")</f>
        <v>#REF!</v>
      </c>
      <c r="AS1225" s="50" t="e">
        <f>VLOOKUP(Audit!#REF!,$V$13:$AE$22,5,FALSE)&amp; IF(Audit!#REF!=10,Audit!#REF!,"")</f>
        <v>#REF!</v>
      </c>
      <c r="AT1225" s="47" t="e">
        <f t="shared" si="592"/>
        <v>#REF!</v>
      </c>
      <c r="AU1225" s="50" t="e">
        <f>VLOOKUP(Audit!#REF!,$V$3:$AE$12,6,FALSE)&amp; IF(Audit!#REF!=10,Audit!#REF!,"")</f>
        <v>#REF!</v>
      </c>
      <c r="AV1225" s="50" t="e">
        <f>VLOOKUP(Audit!#REF!,$V$13:$AE$22,6,FALSE)&amp; IF(Audit!#REF!=10,Audit!#REF!,"")</f>
        <v>#REF!</v>
      </c>
      <c r="AW1225" s="47" t="e">
        <f t="shared" si="593"/>
        <v>#REF!</v>
      </c>
      <c r="AX1225" s="50" t="e">
        <f>VLOOKUP(Audit!#REF!,$V$3:$AE$12,7,FALSE)&amp; IF(Audit!#REF!=10,Audit!#REF!,"")</f>
        <v>#REF!</v>
      </c>
      <c r="AY1225" s="50" t="e">
        <f>VLOOKUP(Audit!#REF!,$V$13:$AE$22,7,FALSE) &amp; IF(Audit!#REF!=10,Audit!#REF!,"")</f>
        <v>#REF!</v>
      </c>
      <c r="AZ1225" s="47" t="e">
        <f t="shared" si="594"/>
        <v>#REF!</v>
      </c>
      <c r="BA1225" s="50" t="e">
        <f>VLOOKUP(Audit!#REF!,$V$3:$AE$12,8,FALSE)&amp; Audit!#REF! &amp; IF(Audit!#REF!=10,Audit!#REF!,"")</f>
        <v>#REF!</v>
      </c>
      <c r="BB1225" s="50" t="e">
        <f>VLOOKUP(Audit!#REF!,$V$13:$AE$22,8,FALSE) &amp; IF(Audit!#REF!=10,Audit!#REF!,"")</f>
        <v>#REF!</v>
      </c>
      <c r="BC1225" s="47" t="e">
        <f t="shared" si="595"/>
        <v>#REF!</v>
      </c>
      <c r="BD1225" s="50" t="e">
        <f>VLOOKUP(Audit!#REF!,$V$3:$AE$12,9,FALSE)&amp; IF(Audit!#REF!=10,Audit!#REF!,"")</f>
        <v>#REF!</v>
      </c>
      <c r="BE1225" s="50" t="e">
        <f>VLOOKUP(Audit!#REF!,$V$13:$AE$22,9,FALSE) &amp; IF(Audit!#REF!=10,Audit!#REF!,"") &amp; IF(Audit!#REF!&lt;&gt;1,U1225,"")</f>
        <v>#REF!</v>
      </c>
      <c r="BF1225" s="47" t="e">
        <f t="shared" si="596"/>
        <v>#REF!</v>
      </c>
      <c r="BG1225" s="50" t="e">
        <f>VLOOKUP(Audit!#REF!,$V$3:$AE$12,10,FALSE) &amp; Audit!#REF! &amp; IF(Audit!#REF!=10,Audit!#REF!,"")</f>
        <v>#REF!</v>
      </c>
      <c r="BH1225" s="50" t="e">
        <f>VLOOKUP(Audit!#REF!,$V$13:$AE$22,10,FALSE) &amp; IF(Audit!#REF!=10,Audit!#REF!,"") &amp; IF(Audit!#REF!&lt;&gt;1,U1225,"")</f>
        <v>#REF!</v>
      </c>
      <c r="BI1225" s="47" t="e">
        <f t="shared" si="597"/>
        <v>#REF!</v>
      </c>
      <c r="BJ1225" s="48" t="str">
        <f t="shared" si="598"/>
        <v/>
      </c>
      <c r="BK1225" s="48" t="str">
        <f t="shared" si="599"/>
        <v/>
      </c>
      <c r="BL1225" s="48" t="str">
        <f t="shared" si="600"/>
        <v/>
      </c>
      <c r="BM1225" s="48" t="str">
        <f t="shared" si="601"/>
        <v/>
      </c>
      <c r="BN1225" s="48" t="str">
        <f t="shared" si="602"/>
        <v/>
      </c>
      <c r="BO1225" s="48" t="str">
        <f t="shared" si="603"/>
        <v/>
      </c>
      <c r="BP1225" s="48" t="str">
        <f t="shared" si="604"/>
        <v/>
      </c>
      <c r="BQ1225" s="48" t="str">
        <f t="shared" si="605"/>
        <v/>
      </c>
      <c r="BR1225" s="48" t="str">
        <f t="shared" si="606"/>
        <v/>
      </c>
      <c r="BS1225" s="48" t="str">
        <f t="shared" si="607"/>
        <v/>
      </c>
      <c r="BT1225" s="48" t="str">
        <f t="shared" si="608"/>
        <v/>
      </c>
      <c r="BU1225" s="48" t="str">
        <f t="shared" si="609"/>
        <v/>
      </c>
    </row>
    <row r="1226" spans="1:73">
      <c r="A1226" s="10" t="e">
        <f>Audit!#REF!</f>
        <v>#REF!</v>
      </c>
      <c r="B1226" s="10" t="e">
        <f t="shared" si="580"/>
        <v>#REF!</v>
      </c>
      <c r="C1226" s="17" t="e">
        <f>VLOOKUP(Audit!#REF!,$V$3:$AE$12,2,FALSE) &amp; VLOOKUP(Audit!#REF!,$V$13:$AE$22,2,FALSE)&amp; IF(Audit!#REF!=10,Audit!#REF!&amp;Audit!#REF!,"")</f>
        <v>#REF!</v>
      </c>
      <c r="D1226" s="17" t="e">
        <f>VLOOKUP(Audit!#REF!,$V$3:$AE$12,3,FALSE) &amp; VLOOKUP(Audit!#REF!,$V$13:$AE$22,3,FALSE) &amp;IF(Audit!#REF!=10,Audit!#REF!&amp;Audit!#REF!,"")</f>
        <v>#REF!</v>
      </c>
      <c r="E1226" s="17" t="e">
        <f>VLOOKUP(Audit!#REF!,$V$3:$AE$12,4,FALSE)&amp; Audit!#REF! &amp; VLOOKUP(Audit!#REF!,$V$13:$AE$22,4,FALSE)&amp; IF(Audit!#REF!=10,Audit!#REF!&amp;Audit!#REF!,"")</f>
        <v>#REF!</v>
      </c>
      <c r="F1226" s="17" t="e">
        <f>VLOOKUP(Audit!#REF!,$V$3:$AE$12,5,FALSE) &amp; VLOOKUP(Audit!#REF!,$V$13:$AE$22,5,FALSE)&amp; IF(Audit!#REF!=10,Audit!#REF!&amp;Audit!#REF!,"")</f>
        <v>#REF!</v>
      </c>
      <c r="G1226" s="17" t="e">
        <f>VLOOKUP(Audit!#REF!,$V$3:$AE$12,6,FALSE) &amp; VLOOKUP(Audit!#REF!,$V$13:$AE$22,6,FALSE)&amp; IF(Audit!#REF!=10,Audit!#REF!&amp;Audit!#REF!,"")</f>
        <v>#REF!</v>
      </c>
      <c r="H1226" s="17" t="e">
        <f>VLOOKUP(Audit!#REF!,$V$3:$AE$12,7,FALSE) &amp; VLOOKUP(Audit!#REF!,$V$13:$AE$22,7,FALSE)&amp;IF(Audit!#REF!=10,Audit!#REF!&amp;Audit!#REF!,"")</f>
        <v>#REF!</v>
      </c>
      <c r="I1226" s="17" t="e">
        <f>VLOOKUP(Audit!#REF!,$V$3:$AE$12,8,FALSE) &amp; Audit!#REF! &amp; VLOOKUP(Audit!#REF!,$V$13:$AE$22,8,FALSE)&amp;IF(Audit!#REF!=10,Audit!#REF!&amp;Audit!#REF!,"")</f>
        <v>#REF!</v>
      </c>
      <c r="J1226" s="17" t="e">
        <f>VLOOKUP(Audit!#REF!,$V$3:$AE$12,9,FALSE) &amp; VLOOKUP(Audit!#REF!,$V$13:$AE$22,9,FALSE) &amp; IF(Audit!#REF!=10,Audit!#REF!&amp;Audit!#REF!,"") &amp; IF(Audit!#REF!&lt;&gt;1,U1226,"")</f>
        <v>#REF!</v>
      </c>
      <c r="K1226" s="17" t="e">
        <f>VLOOKUP(Audit!#REF!,$V$3:$AE$12,10,FALSE) &amp; Audit!#REF! &amp; VLOOKUP(Audit!#REF!,$V$13:$AE$22,10,FALSE) &amp; IF(Audit!#REF!=10,Audit!#REF!&amp;Audit!#REF!,"") &amp; IF(Audit!#REF!&lt;&gt;1,U1226,"")</f>
        <v>#REF!</v>
      </c>
      <c r="L1226" s="10" t="e">
        <f>Audit!#REF!</f>
        <v>#REF!</v>
      </c>
      <c r="M1226" s="10" t="e">
        <f t="shared" si="581"/>
        <v>#REF!</v>
      </c>
      <c r="N1226" s="10" t="e">
        <f t="shared" si="582"/>
        <v>#REF!</v>
      </c>
      <c r="O1226" s="10" t="e">
        <f t="shared" si="583"/>
        <v>#REF!</v>
      </c>
      <c r="P1226" s="10" t="e">
        <f t="shared" si="584"/>
        <v>#REF!</v>
      </c>
      <c r="Q1226" s="10" t="e">
        <f t="shared" si="585"/>
        <v>#REF!</v>
      </c>
      <c r="R1226" s="10" t="e">
        <f t="shared" si="586"/>
        <v>#REF!</v>
      </c>
      <c r="S1226" s="10" t="e">
        <f t="shared" si="587"/>
        <v>#REF!</v>
      </c>
      <c r="T1226" s="10" t="e">
        <f t="shared" si="588"/>
        <v>#REF!</v>
      </c>
      <c r="U1226" s="17" t="e">
        <f>IF(Audit!#REF!="","",VLOOKUP(Audit!#REF!,$W$26:$X$35,2,FALSE)) &amp; Audit!#REF! &amp; IF(Audit!#REF!="","",IF(Audit!#REF!&lt;=1.4,VLOOKUP(Audit!#REF!,$W$38:X1271,2,FALSE),VLOOKUP(Audit!#REF!,$W$51:$X$61,2,FALSE))) &amp; IF(Audit!#REF!="","",VLOOKUP(Audit!#REF!,$Y$26:$Z$35,2,FALSE) &amp; Audit!#REF! &amp; IF(Audit!#REF!="","",IF(Audit!#REF!&lt;=1.4,VLOOKUP(Audit!#REF!,$Y$38:$Z$48,2,FALSE),VLOOKUP(Audit!#REF!,$Y$51:$Z$61,2,FALSE))))</f>
        <v>#REF!</v>
      </c>
      <c r="V1226" s="21"/>
      <c r="AH1226" s="49" t="e">
        <f>Audit!#REF!</f>
        <v>#REF!</v>
      </c>
      <c r="AI1226" s="50" t="e">
        <f>VLOOKUP(Audit!#REF!,$V$3:$AE$12,2,FALSE)&amp; IF(Audit!#REF!=10,Audit!#REF!,"")</f>
        <v>#REF!</v>
      </c>
      <c r="AJ1226" s="50" t="e">
        <f>VLOOKUP(Audit!#REF!,$V$13:$AE$22,2,FALSE)&amp; IF(Audit!#REF!=10,Audit!#REF!,"")</f>
        <v>#REF!</v>
      </c>
      <c r="AK1226" s="47" t="e">
        <f t="shared" si="589"/>
        <v>#REF!</v>
      </c>
      <c r="AL1226" s="50" t="e">
        <f>VLOOKUP(Audit!#REF!,$V$3:$AE$12,3,FALSE)&amp; IF(Audit!#REF!=10,Audit!#REF!,"")</f>
        <v>#REF!</v>
      </c>
      <c r="AM1226" s="50" t="e">
        <f>VLOOKUP(Audit!#REF!,$V$13:$AE$22,3,FALSE)&amp; IF(Audit!#REF!=10,Audit!#REF!,"")</f>
        <v>#REF!</v>
      </c>
      <c r="AN1226" s="47" t="e">
        <f t="shared" si="590"/>
        <v>#REF!</v>
      </c>
      <c r="AO1226" s="50" t="e">
        <f>VLOOKUP(Audit!#REF!,$V$3:$AE$12,4,FALSE) &amp;  Audit!#REF! &amp; IF(Audit!#REF!=10,Audit!#REF!,"")</f>
        <v>#REF!</v>
      </c>
      <c r="AP1226" s="50" t="e">
        <f>VLOOKUP(Audit!#REF!,$V$13:$AE$22,4,FALSE)&amp; IF(Audit!#REF!=10,Audit!#REF!,"")</f>
        <v>#REF!</v>
      </c>
      <c r="AQ1226" s="47" t="e">
        <f t="shared" si="591"/>
        <v>#REF!</v>
      </c>
      <c r="AR1226" s="50" t="e">
        <f>VLOOKUP(Audit!#REF!,$V$3:$AE$12,5,FALSE)&amp; IF(Audit!#REF!=10,Audit!#REF!,"")</f>
        <v>#REF!</v>
      </c>
      <c r="AS1226" s="50" t="e">
        <f>VLOOKUP(Audit!#REF!,$V$13:$AE$22,5,FALSE)&amp; IF(Audit!#REF!=10,Audit!#REF!,"")</f>
        <v>#REF!</v>
      </c>
      <c r="AT1226" s="47" t="e">
        <f t="shared" si="592"/>
        <v>#REF!</v>
      </c>
      <c r="AU1226" s="50" t="e">
        <f>VLOOKUP(Audit!#REF!,$V$3:$AE$12,6,FALSE)&amp; IF(Audit!#REF!=10,Audit!#REF!,"")</f>
        <v>#REF!</v>
      </c>
      <c r="AV1226" s="50" t="e">
        <f>VLOOKUP(Audit!#REF!,$V$13:$AE$22,6,FALSE)&amp; IF(Audit!#REF!=10,Audit!#REF!,"")</f>
        <v>#REF!</v>
      </c>
      <c r="AW1226" s="47" t="e">
        <f t="shared" si="593"/>
        <v>#REF!</v>
      </c>
      <c r="AX1226" s="50" t="e">
        <f>VLOOKUP(Audit!#REF!,$V$3:$AE$12,7,FALSE)&amp; IF(Audit!#REF!=10,Audit!#REF!,"")</f>
        <v>#REF!</v>
      </c>
      <c r="AY1226" s="50" t="e">
        <f>VLOOKUP(Audit!#REF!,$V$13:$AE$22,7,FALSE) &amp; IF(Audit!#REF!=10,Audit!#REF!,"")</f>
        <v>#REF!</v>
      </c>
      <c r="AZ1226" s="47" t="e">
        <f t="shared" si="594"/>
        <v>#REF!</v>
      </c>
      <c r="BA1226" s="50" t="e">
        <f>VLOOKUP(Audit!#REF!,$V$3:$AE$12,8,FALSE)&amp; Audit!#REF! &amp; IF(Audit!#REF!=10,Audit!#REF!,"")</f>
        <v>#REF!</v>
      </c>
      <c r="BB1226" s="50" t="e">
        <f>VLOOKUP(Audit!#REF!,$V$13:$AE$22,8,FALSE) &amp; IF(Audit!#REF!=10,Audit!#REF!,"")</f>
        <v>#REF!</v>
      </c>
      <c r="BC1226" s="47" t="e">
        <f t="shared" si="595"/>
        <v>#REF!</v>
      </c>
      <c r="BD1226" s="50" t="e">
        <f>VLOOKUP(Audit!#REF!,$V$3:$AE$12,9,FALSE)&amp; IF(Audit!#REF!=10,Audit!#REF!,"")</f>
        <v>#REF!</v>
      </c>
      <c r="BE1226" s="50" t="e">
        <f>VLOOKUP(Audit!#REF!,$V$13:$AE$22,9,FALSE) &amp; IF(Audit!#REF!=10,Audit!#REF!,"") &amp; IF(Audit!#REF!&lt;&gt;1,U1226,"")</f>
        <v>#REF!</v>
      </c>
      <c r="BF1226" s="47" t="e">
        <f t="shared" si="596"/>
        <v>#REF!</v>
      </c>
      <c r="BG1226" s="50" t="e">
        <f>VLOOKUP(Audit!#REF!,$V$3:$AE$12,10,FALSE) &amp; Audit!#REF! &amp; IF(Audit!#REF!=10,Audit!#REF!,"")</f>
        <v>#REF!</v>
      </c>
      <c r="BH1226" s="50" t="e">
        <f>VLOOKUP(Audit!#REF!,$V$13:$AE$22,10,FALSE) &amp; IF(Audit!#REF!=10,Audit!#REF!,"") &amp; IF(Audit!#REF!&lt;&gt;1,U1226,"")</f>
        <v>#REF!</v>
      </c>
      <c r="BI1226" s="47" t="e">
        <f t="shared" si="597"/>
        <v>#REF!</v>
      </c>
      <c r="BJ1226" s="48" t="str">
        <f t="shared" si="598"/>
        <v/>
      </c>
      <c r="BK1226" s="48" t="str">
        <f t="shared" si="599"/>
        <v/>
      </c>
      <c r="BL1226" s="48" t="str">
        <f t="shared" si="600"/>
        <v/>
      </c>
      <c r="BM1226" s="48" t="str">
        <f t="shared" si="601"/>
        <v/>
      </c>
      <c r="BN1226" s="48" t="str">
        <f t="shared" si="602"/>
        <v/>
      </c>
      <c r="BO1226" s="48" t="str">
        <f t="shared" si="603"/>
        <v/>
      </c>
      <c r="BP1226" s="48" t="str">
        <f t="shared" si="604"/>
        <v/>
      </c>
      <c r="BQ1226" s="48" t="str">
        <f t="shared" si="605"/>
        <v/>
      </c>
      <c r="BR1226" s="48" t="str">
        <f t="shared" si="606"/>
        <v/>
      </c>
      <c r="BS1226" s="48" t="str">
        <f t="shared" si="607"/>
        <v/>
      </c>
      <c r="BT1226" s="48" t="str">
        <f t="shared" si="608"/>
        <v/>
      </c>
      <c r="BU1226" s="48" t="str">
        <f t="shared" si="609"/>
        <v/>
      </c>
    </row>
    <row r="1227" spans="1:73">
      <c r="A1227" s="10" t="e">
        <f>Audit!#REF!</f>
        <v>#REF!</v>
      </c>
      <c r="B1227" s="10" t="e">
        <f t="shared" si="580"/>
        <v>#REF!</v>
      </c>
      <c r="C1227" s="17" t="e">
        <f>VLOOKUP(Audit!#REF!,$V$3:$AE$12,2,FALSE) &amp; VLOOKUP(Audit!#REF!,$V$13:$AE$22,2,FALSE)&amp; IF(Audit!#REF!=10,Audit!#REF!&amp;Audit!#REF!,"")</f>
        <v>#REF!</v>
      </c>
      <c r="D1227" s="17" t="e">
        <f>VLOOKUP(Audit!#REF!,$V$3:$AE$12,3,FALSE) &amp; VLOOKUP(Audit!#REF!,$V$13:$AE$22,3,FALSE) &amp;IF(Audit!#REF!=10,Audit!#REF!&amp;Audit!#REF!,"")</f>
        <v>#REF!</v>
      </c>
      <c r="E1227" s="17" t="e">
        <f>VLOOKUP(Audit!#REF!,$V$3:$AE$12,4,FALSE)&amp; Audit!#REF! &amp; VLOOKUP(Audit!#REF!,$V$13:$AE$22,4,FALSE)&amp; IF(Audit!#REF!=10,Audit!#REF!&amp;Audit!#REF!,"")</f>
        <v>#REF!</v>
      </c>
      <c r="F1227" s="17" t="e">
        <f>VLOOKUP(Audit!#REF!,$V$3:$AE$12,5,FALSE) &amp; VLOOKUP(Audit!#REF!,$V$13:$AE$22,5,FALSE)&amp; IF(Audit!#REF!=10,Audit!#REF!&amp;Audit!#REF!,"")</f>
        <v>#REF!</v>
      </c>
      <c r="G1227" s="17" t="e">
        <f>VLOOKUP(Audit!#REF!,$V$3:$AE$12,6,FALSE) &amp; VLOOKUP(Audit!#REF!,$V$13:$AE$22,6,FALSE)&amp; IF(Audit!#REF!=10,Audit!#REF!&amp;Audit!#REF!,"")</f>
        <v>#REF!</v>
      </c>
      <c r="H1227" s="17" t="e">
        <f>VLOOKUP(Audit!#REF!,$V$3:$AE$12,7,FALSE) &amp; VLOOKUP(Audit!#REF!,$V$13:$AE$22,7,FALSE)&amp;IF(Audit!#REF!=10,Audit!#REF!&amp;Audit!#REF!,"")</f>
        <v>#REF!</v>
      </c>
      <c r="I1227" s="17" t="e">
        <f>VLOOKUP(Audit!#REF!,$V$3:$AE$12,8,FALSE) &amp; Audit!#REF! &amp; VLOOKUP(Audit!#REF!,$V$13:$AE$22,8,FALSE)&amp;IF(Audit!#REF!=10,Audit!#REF!&amp;Audit!#REF!,"")</f>
        <v>#REF!</v>
      </c>
      <c r="J1227" s="17" t="e">
        <f>VLOOKUP(Audit!#REF!,$V$3:$AE$12,9,FALSE) &amp; VLOOKUP(Audit!#REF!,$V$13:$AE$22,9,FALSE) &amp; IF(Audit!#REF!=10,Audit!#REF!&amp;Audit!#REF!,"") &amp; IF(Audit!#REF!&lt;&gt;1,U1227,"")</f>
        <v>#REF!</v>
      </c>
      <c r="K1227" s="17" t="e">
        <f>VLOOKUP(Audit!#REF!,$V$3:$AE$12,10,FALSE) &amp; Audit!#REF! &amp; VLOOKUP(Audit!#REF!,$V$13:$AE$22,10,FALSE) &amp; IF(Audit!#REF!=10,Audit!#REF!&amp;Audit!#REF!,"") &amp; IF(Audit!#REF!&lt;&gt;1,U1227,"")</f>
        <v>#REF!</v>
      </c>
      <c r="L1227" s="10" t="e">
        <f>Audit!#REF!</f>
        <v>#REF!</v>
      </c>
      <c r="M1227" s="10" t="e">
        <f t="shared" si="581"/>
        <v>#REF!</v>
      </c>
      <c r="N1227" s="10" t="e">
        <f t="shared" si="582"/>
        <v>#REF!</v>
      </c>
      <c r="O1227" s="10" t="e">
        <f t="shared" si="583"/>
        <v>#REF!</v>
      </c>
      <c r="P1227" s="10" t="e">
        <f t="shared" si="584"/>
        <v>#REF!</v>
      </c>
      <c r="Q1227" s="10" t="e">
        <f t="shared" si="585"/>
        <v>#REF!</v>
      </c>
      <c r="R1227" s="10" t="e">
        <f t="shared" si="586"/>
        <v>#REF!</v>
      </c>
      <c r="S1227" s="10" t="e">
        <f t="shared" si="587"/>
        <v>#REF!</v>
      </c>
      <c r="T1227" s="10" t="e">
        <f t="shared" si="588"/>
        <v>#REF!</v>
      </c>
      <c r="U1227" s="17" t="e">
        <f>IF(Audit!#REF!="","",VLOOKUP(Audit!#REF!,$W$26:$X$35,2,FALSE)) &amp; Audit!#REF! &amp; IF(Audit!#REF!="","",IF(Audit!#REF!&lt;=1.4,VLOOKUP(Audit!#REF!,$W$38:X1272,2,FALSE),VLOOKUP(Audit!#REF!,$W$51:$X$61,2,FALSE))) &amp; IF(Audit!#REF!="","",VLOOKUP(Audit!#REF!,$Y$26:$Z$35,2,FALSE) &amp; Audit!#REF! &amp; IF(Audit!#REF!="","",IF(Audit!#REF!&lt;=1.4,VLOOKUP(Audit!#REF!,$Y$38:$Z$48,2,FALSE),VLOOKUP(Audit!#REF!,$Y$51:$Z$61,2,FALSE))))</f>
        <v>#REF!</v>
      </c>
      <c r="V1227" s="21"/>
      <c r="AH1227" s="49" t="e">
        <f>Audit!#REF!</f>
        <v>#REF!</v>
      </c>
      <c r="AI1227" s="50" t="e">
        <f>VLOOKUP(Audit!#REF!,$V$3:$AE$12,2,FALSE)&amp; IF(Audit!#REF!=10,Audit!#REF!,"")</f>
        <v>#REF!</v>
      </c>
      <c r="AJ1227" s="50" t="e">
        <f>VLOOKUP(Audit!#REF!,$V$13:$AE$22,2,FALSE)&amp; IF(Audit!#REF!=10,Audit!#REF!,"")</f>
        <v>#REF!</v>
      </c>
      <c r="AK1227" s="47" t="e">
        <f t="shared" si="589"/>
        <v>#REF!</v>
      </c>
      <c r="AL1227" s="50" t="e">
        <f>VLOOKUP(Audit!#REF!,$V$3:$AE$12,3,FALSE)&amp; IF(Audit!#REF!=10,Audit!#REF!,"")</f>
        <v>#REF!</v>
      </c>
      <c r="AM1227" s="50" t="e">
        <f>VLOOKUP(Audit!#REF!,$V$13:$AE$22,3,FALSE)&amp; IF(Audit!#REF!=10,Audit!#REF!,"")</f>
        <v>#REF!</v>
      </c>
      <c r="AN1227" s="47" t="e">
        <f t="shared" si="590"/>
        <v>#REF!</v>
      </c>
      <c r="AO1227" s="50" t="e">
        <f>VLOOKUP(Audit!#REF!,$V$3:$AE$12,4,FALSE) &amp;  Audit!#REF! &amp; IF(Audit!#REF!=10,Audit!#REF!,"")</f>
        <v>#REF!</v>
      </c>
      <c r="AP1227" s="50" t="e">
        <f>VLOOKUP(Audit!#REF!,$V$13:$AE$22,4,FALSE)&amp; IF(Audit!#REF!=10,Audit!#REF!,"")</f>
        <v>#REF!</v>
      </c>
      <c r="AQ1227" s="47" t="e">
        <f t="shared" si="591"/>
        <v>#REF!</v>
      </c>
      <c r="AR1227" s="50" t="e">
        <f>VLOOKUP(Audit!#REF!,$V$3:$AE$12,5,FALSE)&amp; IF(Audit!#REF!=10,Audit!#REF!,"")</f>
        <v>#REF!</v>
      </c>
      <c r="AS1227" s="50" t="e">
        <f>VLOOKUP(Audit!#REF!,$V$13:$AE$22,5,FALSE)&amp; IF(Audit!#REF!=10,Audit!#REF!,"")</f>
        <v>#REF!</v>
      </c>
      <c r="AT1227" s="47" t="e">
        <f t="shared" si="592"/>
        <v>#REF!</v>
      </c>
      <c r="AU1227" s="50" t="e">
        <f>VLOOKUP(Audit!#REF!,$V$3:$AE$12,6,FALSE)&amp; IF(Audit!#REF!=10,Audit!#REF!,"")</f>
        <v>#REF!</v>
      </c>
      <c r="AV1227" s="50" t="e">
        <f>VLOOKUP(Audit!#REF!,$V$13:$AE$22,6,FALSE)&amp; IF(Audit!#REF!=10,Audit!#REF!,"")</f>
        <v>#REF!</v>
      </c>
      <c r="AW1227" s="47" t="e">
        <f t="shared" si="593"/>
        <v>#REF!</v>
      </c>
      <c r="AX1227" s="50" t="e">
        <f>VLOOKUP(Audit!#REF!,$V$3:$AE$12,7,FALSE)&amp; IF(Audit!#REF!=10,Audit!#REF!,"")</f>
        <v>#REF!</v>
      </c>
      <c r="AY1227" s="50" t="e">
        <f>VLOOKUP(Audit!#REF!,$V$13:$AE$22,7,FALSE) &amp; IF(Audit!#REF!=10,Audit!#REF!,"")</f>
        <v>#REF!</v>
      </c>
      <c r="AZ1227" s="47" t="e">
        <f t="shared" si="594"/>
        <v>#REF!</v>
      </c>
      <c r="BA1227" s="50" t="e">
        <f>VLOOKUP(Audit!#REF!,$V$3:$AE$12,8,FALSE)&amp; Audit!#REF! &amp; IF(Audit!#REF!=10,Audit!#REF!,"")</f>
        <v>#REF!</v>
      </c>
      <c r="BB1227" s="50" t="e">
        <f>VLOOKUP(Audit!#REF!,$V$13:$AE$22,8,FALSE) &amp; IF(Audit!#REF!=10,Audit!#REF!,"")</f>
        <v>#REF!</v>
      </c>
      <c r="BC1227" s="47" t="e">
        <f t="shared" si="595"/>
        <v>#REF!</v>
      </c>
      <c r="BD1227" s="50" t="e">
        <f>VLOOKUP(Audit!#REF!,$V$3:$AE$12,9,FALSE)&amp; IF(Audit!#REF!=10,Audit!#REF!,"")</f>
        <v>#REF!</v>
      </c>
      <c r="BE1227" s="50" t="e">
        <f>VLOOKUP(Audit!#REF!,$V$13:$AE$22,9,FALSE) &amp; IF(Audit!#REF!=10,Audit!#REF!,"") &amp; IF(Audit!#REF!&lt;&gt;1,U1227,"")</f>
        <v>#REF!</v>
      </c>
      <c r="BF1227" s="47" t="e">
        <f t="shared" si="596"/>
        <v>#REF!</v>
      </c>
      <c r="BG1227" s="50" t="e">
        <f>VLOOKUP(Audit!#REF!,$V$3:$AE$12,10,FALSE) &amp; Audit!#REF! &amp; IF(Audit!#REF!=10,Audit!#REF!,"")</f>
        <v>#REF!</v>
      </c>
      <c r="BH1227" s="50" t="e">
        <f>VLOOKUP(Audit!#REF!,$V$13:$AE$22,10,FALSE) &amp; IF(Audit!#REF!=10,Audit!#REF!,"") &amp; IF(Audit!#REF!&lt;&gt;1,U1227,"")</f>
        <v>#REF!</v>
      </c>
      <c r="BI1227" s="47" t="e">
        <f t="shared" si="597"/>
        <v>#REF!</v>
      </c>
      <c r="BJ1227" s="48" t="str">
        <f t="shared" si="598"/>
        <v/>
      </c>
      <c r="BK1227" s="48" t="str">
        <f t="shared" si="599"/>
        <v/>
      </c>
      <c r="BL1227" s="48" t="str">
        <f t="shared" si="600"/>
        <v/>
      </c>
      <c r="BM1227" s="48" t="str">
        <f t="shared" si="601"/>
        <v/>
      </c>
      <c r="BN1227" s="48" t="str">
        <f t="shared" si="602"/>
        <v/>
      </c>
      <c r="BO1227" s="48" t="str">
        <f t="shared" si="603"/>
        <v/>
      </c>
      <c r="BP1227" s="48" t="str">
        <f t="shared" si="604"/>
        <v/>
      </c>
      <c r="BQ1227" s="48" t="str">
        <f t="shared" si="605"/>
        <v/>
      </c>
      <c r="BR1227" s="48" t="str">
        <f t="shared" si="606"/>
        <v/>
      </c>
      <c r="BS1227" s="48" t="str">
        <f t="shared" si="607"/>
        <v/>
      </c>
      <c r="BT1227" s="48" t="str">
        <f t="shared" si="608"/>
        <v/>
      </c>
      <c r="BU1227" s="48" t="str">
        <f t="shared" si="609"/>
        <v/>
      </c>
    </row>
    <row r="1228" spans="1:73">
      <c r="A1228" s="10" t="e">
        <f>Audit!#REF!</f>
        <v>#REF!</v>
      </c>
      <c r="B1228" s="10" t="e">
        <f t="shared" si="580"/>
        <v>#REF!</v>
      </c>
      <c r="C1228" s="17" t="e">
        <f>VLOOKUP(Audit!#REF!,$V$3:$AE$12,2,FALSE) &amp; VLOOKUP(Audit!#REF!,$V$13:$AE$22,2,FALSE)&amp; IF(Audit!#REF!=10,Audit!#REF!&amp;Audit!#REF!,"")</f>
        <v>#REF!</v>
      </c>
      <c r="D1228" s="17" t="e">
        <f>VLOOKUP(Audit!#REF!,$V$3:$AE$12,3,FALSE) &amp; VLOOKUP(Audit!#REF!,$V$13:$AE$22,3,FALSE) &amp;IF(Audit!#REF!=10,Audit!#REF!&amp;Audit!#REF!,"")</f>
        <v>#REF!</v>
      </c>
      <c r="E1228" s="17" t="e">
        <f>VLOOKUP(Audit!#REF!,$V$3:$AE$12,4,FALSE)&amp; Audit!#REF! &amp; VLOOKUP(Audit!#REF!,$V$13:$AE$22,4,FALSE)&amp; IF(Audit!#REF!=10,Audit!#REF!&amp;Audit!#REF!,"")</f>
        <v>#REF!</v>
      </c>
      <c r="F1228" s="17" t="e">
        <f>VLOOKUP(Audit!#REF!,$V$3:$AE$12,5,FALSE) &amp; VLOOKUP(Audit!#REF!,$V$13:$AE$22,5,FALSE)&amp; IF(Audit!#REF!=10,Audit!#REF!&amp;Audit!#REF!,"")</f>
        <v>#REF!</v>
      </c>
      <c r="G1228" s="17" t="e">
        <f>VLOOKUP(Audit!#REF!,$V$3:$AE$12,6,FALSE) &amp; VLOOKUP(Audit!#REF!,$V$13:$AE$22,6,FALSE)&amp; IF(Audit!#REF!=10,Audit!#REF!&amp;Audit!#REF!,"")</f>
        <v>#REF!</v>
      </c>
      <c r="H1228" s="17" t="e">
        <f>VLOOKUP(Audit!#REF!,$V$3:$AE$12,7,FALSE) &amp; VLOOKUP(Audit!#REF!,$V$13:$AE$22,7,FALSE)&amp;IF(Audit!#REF!=10,Audit!#REF!&amp;Audit!#REF!,"")</f>
        <v>#REF!</v>
      </c>
      <c r="I1228" s="17" t="e">
        <f>VLOOKUP(Audit!#REF!,$V$3:$AE$12,8,FALSE) &amp; Audit!#REF! &amp; VLOOKUP(Audit!#REF!,$V$13:$AE$22,8,FALSE)&amp;IF(Audit!#REF!=10,Audit!#REF!&amp;Audit!#REF!,"")</f>
        <v>#REF!</v>
      </c>
      <c r="J1228" s="17" t="e">
        <f>VLOOKUP(Audit!#REF!,$V$3:$AE$12,9,FALSE) &amp; VLOOKUP(Audit!#REF!,$V$13:$AE$22,9,FALSE) &amp; IF(Audit!#REF!=10,Audit!#REF!&amp;Audit!#REF!,"") &amp; IF(Audit!#REF!&lt;&gt;1,U1228,"")</f>
        <v>#REF!</v>
      </c>
      <c r="K1228" s="17" t="e">
        <f>VLOOKUP(Audit!#REF!,$V$3:$AE$12,10,FALSE) &amp; Audit!#REF! &amp; VLOOKUP(Audit!#REF!,$V$13:$AE$22,10,FALSE) &amp; IF(Audit!#REF!=10,Audit!#REF!&amp;Audit!#REF!,"") &amp; IF(Audit!#REF!&lt;&gt;1,U1228,"")</f>
        <v>#REF!</v>
      </c>
      <c r="L1228" s="10" t="e">
        <f>Audit!#REF!</f>
        <v>#REF!</v>
      </c>
      <c r="M1228" s="10" t="e">
        <f t="shared" si="581"/>
        <v>#REF!</v>
      </c>
      <c r="N1228" s="10" t="e">
        <f t="shared" si="582"/>
        <v>#REF!</v>
      </c>
      <c r="O1228" s="10" t="e">
        <f t="shared" si="583"/>
        <v>#REF!</v>
      </c>
      <c r="P1228" s="10" t="e">
        <f t="shared" si="584"/>
        <v>#REF!</v>
      </c>
      <c r="Q1228" s="10" t="e">
        <f t="shared" si="585"/>
        <v>#REF!</v>
      </c>
      <c r="R1228" s="10" t="e">
        <f t="shared" si="586"/>
        <v>#REF!</v>
      </c>
      <c r="S1228" s="10" t="e">
        <f t="shared" si="587"/>
        <v>#REF!</v>
      </c>
      <c r="T1228" s="10" t="e">
        <f t="shared" si="588"/>
        <v>#REF!</v>
      </c>
      <c r="U1228" s="17" t="e">
        <f>IF(Audit!#REF!="","",VLOOKUP(Audit!#REF!,$W$26:$X$35,2,FALSE)) &amp; Audit!#REF! &amp; IF(Audit!#REF!="","",IF(Audit!#REF!&lt;=1.4,VLOOKUP(Audit!#REF!,$W$38:X1273,2,FALSE),VLOOKUP(Audit!#REF!,$W$51:$X$61,2,FALSE))) &amp; IF(Audit!#REF!="","",VLOOKUP(Audit!#REF!,$Y$26:$Z$35,2,FALSE) &amp; Audit!#REF! &amp; IF(Audit!#REF!="","",IF(Audit!#REF!&lt;=1.4,VLOOKUP(Audit!#REF!,$Y$38:$Z$48,2,FALSE),VLOOKUP(Audit!#REF!,$Y$51:$Z$61,2,FALSE))))</f>
        <v>#REF!</v>
      </c>
      <c r="V1228" s="21"/>
      <c r="AH1228" s="49" t="e">
        <f>Audit!#REF!</f>
        <v>#REF!</v>
      </c>
      <c r="AI1228" s="50" t="e">
        <f>VLOOKUP(Audit!#REF!,$V$3:$AE$12,2,FALSE)&amp; IF(Audit!#REF!=10,Audit!#REF!,"")</f>
        <v>#REF!</v>
      </c>
      <c r="AJ1228" s="50" t="e">
        <f>VLOOKUP(Audit!#REF!,$V$13:$AE$22,2,FALSE)&amp; IF(Audit!#REF!=10,Audit!#REF!,"")</f>
        <v>#REF!</v>
      </c>
      <c r="AK1228" s="47" t="e">
        <f t="shared" si="589"/>
        <v>#REF!</v>
      </c>
      <c r="AL1228" s="50" t="e">
        <f>VLOOKUP(Audit!#REF!,$V$3:$AE$12,3,FALSE)&amp; IF(Audit!#REF!=10,Audit!#REF!,"")</f>
        <v>#REF!</v>
      </c>
      <c r="AM1228" s="50" t="e">
        <f>VLOOKUP(Audit!#REF!,$V$13:$AE$22,3,FALSE)&amp; IF(Audit!#REF!=10,Audit!#REF!,"")</f>
        <v>#REF!</v>
      </c>
      <c r="AN1228" s="47" t="e">
        <f t="shared" si="590"/>
        <v>#REF!</v>
      </c>
      <c r="AO1228" s="50" t="e">
        <f>VLOOKUP(Audit!#REF!,$V$3:$AE$12,4,FALSE) &amp;  Audit!#REF! &amp; IF(Audit!#REF!=10,Audit!#REF!,"")</f>
        <v>#REF!</v>
      </c>
      <c r="AP1228" s="50" t="e">
        <f>VLOOKUP(Audit!#REF!,$V$13:$AE$22,4,FALSE)&amp; IF(Audit!#REF!=10,Audit!#REF!,"")</f>
        <v>#REF!</v>
      </c>
      <c r="AQ1228" s="47" t="e">
        <f t="shared" si="591"/>
        <v>#REF!</v>
      </c>
      <c r="AR1228" s="50" t="e">
        <f>VLOOKUP(Audit!#REF!,$V$3:$AE$12,5,FALSE)&amp; IF(Audit!#REF!=10,Audit!#REF!,"")</f>
        <v>#REF!</v>
      </c>
      <c r="AS1228" s="50" t="e">
        <f>VLOOKUP(Audit!#REF!,$V$13:$AE$22,5,FALSE)&amp; IF(Audit!#REF!=10,Audit!#REF!,"")</f>
        <v>#REF!</v>
      </c>
      <c r="AT1228" s="47" t="e">
        <f t="shared" si="592"/>
        <v>#REF!</v>
      </c>
      <c r="AU1228" s="50" t="e">
        <f>VLOOKUP(Audit!#REF!,$V$3:$AE$12,6,FALSE)&amp; IF(Audit!#REF!=10,Audit!#REF!,"")</f>
        <v>#REF!</v>
      </c>
      <c r="AV1228" s="50" t="e">
        <f>VLOOKUP(Audit!#REF!,$V$13:$AE$22,6,FALSE)&amp; IF(Audit!#REF!=10,Audit!#REF!,"")</f>
        <v>#REF!</v>
      </c>
      <c r="AW1228" s="47" t="e">
        <f t="shared" si="593"/>
        <v>#REF!</v>
      </c>
      <c r="AX1228" s="50" t="e">
        <f>VLOOKUP(Audit!#REF!,$V$3:$AE$12,7,FALSE)&amp; IF(Audit!#REF!=10,Audit!#REF!,"")</f>
        <v>#REF!</v>
      </c>
      <c r="AY1228" s="50" t="e">
        <f>VLOOKUP(Audit!#REF!,$V$13:$AE$22,7,FALSE) &amp; IF(Audit!#REF!=10,Audit!#REF!,"")</f>
        <v>#REF!</v>
      </c>
      <c r="AZ1228" s="47" t="e">
        <f t="shared" si="594"/>
        <v>#REF!</v>
      </c>
      <c r="BA1228" s="50" t="e">
        <f>VLOOKUP(Audit!#REF!,$V$3:$AE$12,8,FALSE)&amp; Audit!#REF! &amp; IF(Audit!#REF!=10,Audit!#REF!,"")</f>
        <v>#REF!</v>
      </c>
      <c r="BB1228" s="50" t="e">
        <f>VLOOKUP(Audit!#REF!,$V$13:$AE$22,8,FALSE) &amp; IF(Audit!#REF!=10,Audit!#REF!,"")</f>
        <v>#REF!</v>
      </c>
      <c r="BC1228" s="47" t="e">
        <f t="shared" si="595"/>
        <v>#REF!</v>
      </c>
      <c r="BD1228" s="50" t="e">
        <f>VLOOKUP(Audit!#REF!,$V$3:$AE$12,9,FALSE)&amp; IF(Audit!#REF!=10,Audit!#REF!,"")</f>
        <v>#REF!</v>
      </c>
      <c r="BE1228" s="50" t="e">
        <f>VLOOKUP(Audit!#REF!,$V$13:$AE$22,9,FALSE) &amp; IF(Audit!#REF!=10,Audit!#REF!,"") &amp; IF(Audit!#REF!&lt;&gt;1,U1228,"")</f>
        <v>#REF!</v>
      </c>
      <c r="BF1228" s="47" t="e">
        <f t="shared" si="596"/>
        <v>#REF!</v>
      </c>
      <c r="BG1228" s="50" t="e">
        <f>VLOOKUP(Audit!#REF!,$V$3:$AE$12,10,FALSE) &amp; Audit!#REF! &amp; IF(Audit!#REF!=10,Audit!#REF!,"")</f>
        <v>#REF!</v>
      </c>
      <c r="BH1228" s="50" t="e">
        <f>VLOOKUP(Audit!#REF!,$V$13:$AE$22,10,FALSE) &amp; IF(Audit!#REF!=10,Audit!#REF!,"") &amp; IF(Audit!#REF!&lt;&gt;1,U1228,"")</f>
        <v>#REF!</v>
      </c>
      <c r="BI1228" s="47" t="e">
        <f t="shared" si="597"/>
        <v>#REF!</v>
      </c>
      <c r="BJ1228" s="48" t="str">
        <f t="shared" si="598"/>
        <v/>
      </c>
      <c r="BK1228" s="48" t="str">
        <f t="shared" si="599"/>
        <v/>
      </c>
      <c r="BL1228" s="48" t="str">
        <f t="shared" si="600"/>
        <v/>
      </c>
      <c r="BM1228" s="48" t="str">
        <f t="shared" si="601"/>
        <v/>
      </c>
      <c r="BN1228" s="48" t="str">
        <f t="shared" si="602"/>
        <v/>
      </c>
      <c r="BO1228" s="48" t="str">
        <f t="shared" si="603"/>
        <v/>
      </c>
      <c r="BP1228" s="48" t="str">
        <f t="shared" si="604"/>
        <v/>
      </c>
      <c r="BQ1228" s="48" t="str">
        <f t="shared" si="605"/>
        <v/>
      </c>
      <c r="BR1228" s="48" t="str">
        <f t="shared" si="606"/>
        <v/>
      </c>
      <c r="BS1228" s="48" t="str">
        <f t="shared" si="607"/>
        <v/>
      </c>
      <c r="BT1228" s="48" t="str">
        <f t="shared" si="608"/>
        <v/>
      </c>
      <c r="BU1228" s="48" t="str">
        <f t="shared" si="609"/>
        <v/>
      </c>
    </row>
    <row r="1229" spans="1:73">
      <c r="A1229" s="10" t="e">
        <f>Audit!#REF!</f>
        <v>#REF!</v>
      </c>
      <c r="B1229" s="10" t="e">
        <f t="shared" si="580"/>
        <v>#REF!</v>
      </c>
      <c r="C1229" s="17" t="e">
        <f>VLOOKUP(Audit!#REF!,$V$3:$AE$12,2,FALSE) &amp; VLOOKUP(Audit!#REF!,$V$13:$AE$22,2,FALSE)&amp; IF(Audit!#REF!=10,Audit!#REF!&amp;Audit!#REF!,"")</f>
        <v>#REF!</v>
      </c>
      <c r="D1229" s="17" t="e">
        <f>VLOOKUP(Audit!#REF!,$V$3:$AE$12,3,FALSE) &amp; VLOOKUP(Audit!#REF!,$V$13:$AE$22,3,FALSE) &amp;IF(Audit!#REF!=10,Audit!#REF!&amp;Audit!#REF!,"")</f>
        <v>#REF!</v>
      </c>
      <c r="E1229" s="17" t="e">
        <f>VLOOKUP(Audit!#REF!,$V$3:$AE$12,4,FALSE)&amp; Audit!#REF! &amp; VLOOKUP(Audit!#REF!,$V$13:$AE$22,4,FALSE)&amp; IF(Audit!#REF!=10,Audit!#REF!&amp;Audit!#REF!,"")</f>
        <v>#REF!</v>
      </c>
      <c r="F1229" s="17" t="e">
        <f>VLOOKUP(Audit!#REF!,$V$3:$AE$12,5,FALSE) &amp; VLOOKUP(Audit!#REF!,$V$13:$AE$22,5,FALSE)&amp; IF(Audit!#REF!=10,Audit!#REF!&amp;Audit!#REF!,"")</f>
        <v>#REF!</v>
      </c>
      <c r="G1229" s="17" t="e">
        <f>VLOOKUP(Audit!#REF!,$V$3:$AE$12,6,FALSE) &amp; VLOOKUP(Audit!#REF!,$V$13:$AE$22,6,FALSE)&amp; IF(Audit!#REF!=10,Audit!#REF!&amp;Audit!#REF!,"")</f>
        <v>#REF!</v>
      </c>
      <c r="H1229" s="17" t="e">
        <f>VLOOKUP(Audit!#REF!,$V$3:$AE$12,7,FALSE) &amp; VLOOKUP(Audit!#REF!,$V$13:$AE$22,7,FALSE)&amp;IF(Audit!#REF!=10,Audit!#REF!&amp;Audit!#REF!,"")</f>
        <v>#REF!</v>
      </c>
      <c r="I1229" s="17" t="e">
        <f>VLOOKUP(Audit!#REF!,$V$3:$AE$12,8,FALSE) &amp; Audit!#REF! &amp; VLOOKUP(Audit!#REF!,$V$13:$AE$22,8,FALSE)&amp;IF(Audit!#REF!=10,Audit!#REF!&amp;Audit!#REF!,"")</f>
        <v>#REF!</v>
      </c>
      <c r="J1229" s="17" t="e">
        <f>VLOOKUP(Audit!#REF!,$V$3:$AE$12,9,FALSE) &amp; VLOOKUP(Audit!#REF!,$V$13:$AE$22,9,FALSE) &amp; IF(Audit!#REF!=10,Audit!#REF!&amp;Audit!#REF!,"") &amp; IF(Audit!#REF!&lt;&gt;1,U1229,"")</f>
        <v>#REF!</v>
      </c>
      <c r="K1229" s="17" t="e">
        <f>VLOOKUP(Audit!#REF!,$V$3:$AE$12,10,FALSE) &amp; Audit!#REF! &amp; VLOOKUP(Audit!#REF!,$V$13:$AE$22,10,FALSE) &amp; IF(Audit!#REF!=10,Audit!#REF!&amp;Audit!#REF!,"") &amp; IF(Audit!#REF!&lt;&gt;1,U1229,"")</f>
        <v>#REF!</v>
      </c>
      <c r="L1229" s="10" t="e">
        <f>Audit!#REF!</f>
        <v>#REF!</v>
      </c>
      <c r="M1229" s="10" t="e">
        <f t="shared" si="581"/>
        <v>#REF!</v>
      </c>
      <c r="N1229" s="10" t="e">
        <f t="shared" si="582"/>
        <v>#REF!</v>
      </c>
      <c r="O1229" s="10" t="e">
        <f t="shared" si="583"/>
        <v>#REF!</v>
      </c>
      <c r="P1229" s="10" t="e">
        <f t="shared" si="584"/>
        <v>#REF!</v>
      </c>
      <c r="Q1229" s="10" t="e">
        <f t="shared" si="585"/>
        <v>#REF!</v>
      </c>
      <c r="R1229" s="10" t="e">
        <f t="shared" si="586"/>
        <v>#REF!</v>
      </c>
      <c r="S1229" s="10" t="e">
        <f t="shared" si="587"/>
        <v>#REF!</v>
      </c>
      <c r="T1229" s="10" t="e">
        <f t="shared" si="588"/>
        <v>#REF!</v>
      </c>
      <c r="U1229" s="17" t="e">
        <f>IF(Audit!#REF!="","",VLOOKUP(Audit!#REF!,$W$26:$X$35,2,FALSE)) &amp; Audit!#REF! &amp; IF(Audit!#REF!="","",IF(Audit!#REF!&lt;=1.4,VLOOKUP(Audit!#REF!,$W$38:X1274,2,FALSE),VLOOKUP(Audit!#REF!,$W$51:$X$61,2,FALSE))) &amp; IF(Audit!#REF!="","",VLOOKUP(Audit!#REF!,$Y$26:$Z$35,2,FALSE) &amp; Audit!#REF! &amp; IF(Audit!#REF!="","",IF(Audit!#REF!&lt;=1.4,VLOOKUP(Audit!#REF!,$Y$38:$Z$48,2,FALSE),VLOOKUP(Audit!#REF!,$Y$51:$Z$61,2,FALSE))))</f>
        <v>#REF!</v>
      </c>
      <c r="V1229" s="21"/>
      <c r="AH1229" s="49" t="e">
        <f>Audit!#REF!</f>
        <v>#REF!</v>
      </c>
      <c r="AI1229" s="50" t="e">
        <f>VLOOKUP(Audit!#REF!,$V$3:$AE$12,2,FALSE)&amp; IF(Audit!#REF!=10,Audit!#REF!,"")</f>
        <v>#REF!</v>
      </c>
      <c r="AJ1229" s="50" t="e">
        <f>VLOOKUP(Audit!#REF!,$V$13:$AE$22,2,FALSE)&amp; IF(Audit!#REF!=10,Audit!#REF!,"")</f>
        <v>#REF!</v>
      </c>
      <c r="AK1229" s="47" t="e">
        <f t="shared" si="589"/>
        <v>#REF!</v>
      </c>
      <c r="AL1229" s="50" t="e">
        <f>VLOOKUP(Audit!#REF!,$V$3:$AE$12,3,FALSE)&amp; IF(Audit!#REF!=10,Audit!#REF!,"")</f>
        <v>#REF!</v>
      </c>
      <c r="AM1229" s="50" t="e">
        <f>VLOOKUP(Audit!#REF!,$V$13:$AE$22,3,FALSE)&amp; IF(Audit!#REF!=10,Audit!#REF!,"")</f>
        <v>#REF!</v>
      </c>
      <c r="AN1229" s="47" t="e">
        <f t="shared" si="590"/>
        <v>#REF!</v>
      </c>
      <c r="AO1229" s="50" t="e">
        <f>VLOOKUP(Audit!#REF!,$V$3:$AE$12,4,FALSE) &amp;  Audit!#REF! &amp; IF(Audit!#REF!=10,Audit!#REF!,"")</f>
        <v>#REF!</v>
      </c>
      <c r="AP1229" s="50" t="e">
        <f>VLOOKUP(Audit!#REF!,$V$13:$AE$22,4,FALSE)&amp; IF(Audit!#REF!=10,Audit!#REF!,"")</f>
        <v>#REF!</v>
      </c>
      <c r="AQ1229" s="47" t="e">
        <f t="shared" si="591"/>
        <v>#REF!</v>
      </c>
      <c r="AR1229" s="50" t="e">
        <f>VLOOKUP(Audit!#REF!,$V$3:$AE$12,5,FALSE)&amp; IF(Audit!#REF!=10,Audit!#REF!,"")</f>
        <v>#REF!</v>
      </c>
      <c r="AS1229" s="50" t="e">
        <f>VLOOKUP(Audit!#REF!,$V$13:$AE$22,5,FALSE)&amp; IF(Audit!#REF!=10,Audit!#REF!,"")</f>
        <v>#REF!</v>
      </c>
      <c r="AT1229" s="47" t="e">
        <f t="shared" si="592"/>
        <v>#REF!</v>
      </c>
      <c r="AU1229" s="50" t="e">
        <f>VLOOKUP(Audit!#REF!,$V$3:$AE$12,6,FALSE)&amp; IF(Audit!#REF!=10,Audit!#REF!,"")</f>
        <v>#REF!</v>
      </c>
      <c r="AV1229" s="50" t="e">
        <f>VLOOKUP(Audit!#REF!,$V$13:$AE$22,6,FALSE)&amp; IF(Audit!#REF!=10,Audit!#REF!,"")</f>
        <v>#REF!</v>
      </c>
      <c r="AW1229" s="47" t="e">
        <f t="shared" si="593"/>
        <v>#REF!</v>
      </c>
      <c r="AX1229" s="50" t="e">
        <f>VLOOKUP(Audit!#REF!,$V$3:$AE$12,7,FALSE)&amp; IF(Audit!#REF!=10,Audit!#REF!,"")</f>
        <v>#REF!</v>
      </c>
      <c r="AY1229" s="50" t="e">
        <f>VLOOKUP(Audit!#REF!,$V$13:$AE$22,7,FALSE) &amp; IF(Audit!#REF!=10,Audit!#REF!,"")</f>
        <v>#REF!</v>
      </c>
      <c r="AZ1229" s="47" t="e">
        <f t="shared" si="594"/>
        <v>#REF!</v>
      </c>
      <c r="BA1229" s="50" t="e">
        <f>VLOOKUP(Audit!#REF!,$V$3:$AE$12,8,FALSE)&amp; Audit!#REF! &amp; IF(Audit!#REF!=10,Audit!#REF!,"")</f>
        <v>#REF!</v>
      </c>
      <c r="BB1229" s="50" t="e">
        <f>VLOOKUP(Audit!#REF!,$V$13:$AE$22,8,FALSE) &amp; IF(Audit!#REF!=10,Audit!#REF!,"")</f>
        <v>#REF!</v>
      </c>
      <c r="BC1229" s="47" t="e">
        <f t="shared" si="595"/>
        <v>#REF!</v>
      </c>
      <c r="BD1229" s="50" t="e">
        <f>VLOOKUP(Audit!#REF!,$V$3:$AE$12,9,FALSE)&amp; IF(Audit!#REF!=10,Audit!#REF!,"")</f>
        <v>#REF!</v>
      </c>
      <c r="BE1229" s="50" t="e">
        <f>VLOOKUP(Audit!#REF!,$V$13:$AE$22,9,FALSE) &amp; IF(Audit!#REF!=10,Audit!#REF!,"") &amp; IF(Audit!#REF!&lt;&gt;1,U1229,"")</f>
        <v>#REF!</v>
      </c>
      <c r="BF1229" s="47" t="e">
        <f t="shared" si="596"/>
        <v>#REF!</v>
      </c>
      <c r="BG1229" s="50" t="e">
        <f>VLOOKUP(Audit!#REF!,$V$3:$AE$12,10,FALSE) &amp; Audit!#REF! &amp; IF(Audit!#REF!=10,Audit!#REF!,"")</f>
        <v>#REF!</v>
      </c>
      <c r="BH1229" s="50" t="e">
        <f>VLOOKUP(Audit!#REF!,$V$13:$AE$22,10,FALSE) &amp; IF(Audit!#REF!=10,Audit!#REF!,"") &amp; IF(Audit!#REF!&lt;&gt;1,U1229,"")</f>
        <v>#REF!</v>
      </c>
      <c r="BI1229" s="47" t="e">
        <f t="shared" si="597"/>
        <v>#REF!</v>
      </c>
      <c r="BJ1229" s="48" t="str">
        <f t="shared" si="598"/>
        <v/>
      </c>
      <c r="BK1229" s="48" t="str">
        <f t="shared" si="599"/>
        <v/>
      </c>
      <c r="BL1229" s="48" t="str">
        <f t="shared" si="600"/>
        <v/>
      </c>
      <c r="BM1229" s="48" t="str">
        <f t="shared" si="601"/>
        <v/>
      </c>
      <c r="BN1229" s="48" t="str">
        <f t="shared" si="602"/>
        <v/>
      </c>
      <c r="BO1229" s="48" t="str">
        <f t="shared" si="603"/>
        <v/>
      </c>
      <c r="BP1229" s="48" t="str">
        <f t="shared" si="604"/>
        <v/>
      </c>
      <c r="BQ1229" s="48" t="str">
        <f t="shared" si="605"/>
        <v/>
      </c>
      <c r="BR1229" s="48" t="str">
        <f t="shared" si="606"/>
        <v/>
      </c>
      <c r="BS1229" s="48" t="str">
        <f t="shared" si="607"/>
        <v/>
      </c>
      <c r="BT1229" s="48" t="str">
        <f t="shared" si="608"/>
        <v/>
      </c>
      <c r="BU1229" s="48" t="str">
        <f t="shared" si="609"/>
        <v/>
      </c>
    </row>
    <row r="1230" spans="1:73">
      <c r="A1230" s="10" t="e">
        <f>Audit!#REF!</f>
        <v>#REF!</v>
      </c>
      <c r="B1230" s="10" t="e">
        <f t="shared" si="580"/>
        <v>#REF!</v>
      </c>
      <c r="C1230" s="17" t="e">
        <f>VLOOKUP(Audit!#REF!,$V$3:$AE$12,2,FALSE) &amp; VLOOKUP(Audit!#REF!,$V$13:$AE$22,2,FALSE)&amp; IF(Audit!#REF!=10,Audit!#REF!&amp;Audit!#REF!,"")</f>
        <v>#REF!</v>
      </c>
      <c r="D1230" s="17" t="e">
        <f>VLOOKUP(Audit!#REF!,$V$3:$AE$12,3,FALSE) &amp; VLOOKUP(Audit!#REF!,$V$13:$AE$22,3,FALSE) &amp;IF(Audit!#REF!=10,Audit!#REF!&amp;Audit!#REF!,"")</f>
        <v>#REF!</v>
      </c>
      <c r="E1230" s="17" t="e">
        <f>VLOOKUP(Audit!#REF!,$V$3:$AE$12,4,FALSE)&amp; Audit!#REF! &amp; VLOOKUP(Audit!#REF!,$V$13:$AE$22,4,FALSE)&amp; IF(Audit!#REF!=10,Audit!#REF!&amp;Audit!#REF!,"")</f>
        <v>#REF!</v>
      </c>
      <c r="F1230" s="17" t="e">
        <f>VLOOKUP(Audit!#REF!,$V$3:$AE$12,5,FALSE) &amp; VLOOKUP(Audit!#REF!,$V$13:$AE$22,5,FALSE)&amp; IF(Audit!#REF!=10,Audit!#REF!&amp;Audit!#REF!,"")</f>
        <v>#REF!</v>
      </c>
      <c r="G1230" s="17" t="e">
        <f>VLOOKUP(Audit!#REF!,$V$3:$AE$12,6,FALSE) &amp; VLOOKUP(Audit!#REF!,$V$13:$AE$22,6,FALSE)&amp; IF(Audit!#REF!=10,Audit!#REF!&amp;Audit!#REF!,"")</f>
        <v>#REF!</v>
      </c>
      <c r="H1230" s="17" t="e">
        <f>VLOOKUP(Audit!#REF!,$V$3:$AE$12,7,FALSE) &amp; VLOOKUP(Audit!#REF!,$V$13:$AE$22,7,FALSE)&amp;IF(Audit!#REF!=10,Audit!#REF!&amp;Audit!#REF!,"")</f>
        <v>#REF!</v>
      </c>
      <c r="I1230" s="17" t="e">
        <f>VLOOKUP(Audit!#REF!,$V$3:$AE$12,8,FALSE) &amp; Audit!#REF! &amp; VLOOKUP(Audit!#REF!,$V$13:$AE$22,8,FALSE)&amp;IF(Audit!#REF!=10,Audit!#REF!&amp;Audit!#REF!,"")</f>
        <v>#REF!</v>
      </c>
      <c r="J1230" s="17" t="e">
        <f>VLOOKUP(Audit!#REF!,$V$3:$AE$12,9,FALSE) &amp; VLOOKUP(Audit!#REF!,$V$13:$AE$22,9,FALSE) &amp; IF(Audit!#REF!=10,Audit!#REF!&amp;Audit!#REF!,"") &amp; IF(Audit!#REF!&lt;&gt;1,U1230,"")</f>
        <v>#REF!</v>
      </c>
      <c r="K1230" s="17" t="e">
        <f>VLOOKUP(Audit!#REF!,$V$3:$AE$12,10,FALSE) &amp; Audit!#REF! &amp; VLOOKUP(Audit!#REF!,$V$13:$AE$22,10,FALSE) &amp; IF(Audit!#REF!=10,Audit!#REF!&amp;Audit!#REF!,"") &amp; IF(Audit!#REF!&lt;&gt;1,U1230,"")</f>
        <v>#REF!</v>
      </c>
      <c r="L1230" s="10" t="e">
        <f>Audit!#REF!</f>
        <v>#REF!</v>
      </c>
      <c r="M1230" s="10" t="e">
        <f t="shared" si="581"/>
        <v>#REF!</v>
      </c>
      <c r="N1230" s="10" t="e">
        <f t="shared" si="582"/>
        <v>#REF!</v>
      </c>
      <c r="O1230" s="10" t="e">
        <f t="shared" si="583"/>
        <v>#REF!</v>
      </c>
      <c r="P1230" s="10" t="e">
        <f t="shared" si="584"/>
        <v>#REF!</v>
      </c>
      <c r="Q1230" s="10" t="e">
        <f t="shared" si="585"/>
        <v>#REF!</v>
      </c>
      <c r="R1230" s="10" t="e">
        <f t="shared" si="586"/>
        <v>#REF!</v>
      </c>
      <c r="S1230" s="10" t="e">
        <f t="shared" si="587"/>
        <v>#REF!</v>
      </c>
      <c r="T1230" s="10" t="e">
        <f t="shared" si="588"/>
        <v>#REF!</v>
      </c>
      <c r="U1230" s="17" t="e">
        <f>IF(Audit!#REF!="","",VLOOKUP(Audit!#REF!,$W$26:$X$35,2,FALSE)) &amp; Audit!#REF! &amp; IF(Audit!#REF!="","",IF(Audit!#REF!&lt;=1.4,VLOOKUP(Audit!#REF!,$W$38:X1275,2,FALSE),VLOOKUP(Audit!#REF!,$W$51:$X$61,2,FALSE))) &amp; IF(Audit!#REF!="","",VLOOKUP(Audit!#REF!,$Y$26:$Z$35,2,FALSE) &amp; Audit!#REF! &amp; IF(Audit!#REF!="","",IF(Audit!#REF!&lt;=1.4,VLOOKUP(Audit!#REF!,$Y$38:$Z$48,2,FALSE),VLOOKUP(Audit!#REF!,$Y$51:$Z$61,2,FALSE))))</f>
        <v>#REF!</v>
      </c>
      <c r="V1230" s="21"/>
      <c r="AH1230" s="49" t="e">
        <f>Audit!#REF!</f>
        <v>#REF!</v>
      </c>
      <c r="AI1230" s="50" t="e">
        <f>VLOOKUP(Audit!#REF!,$V$3:$AE$12,2,FALSE)&amp; IF(Audit!#REF!=10,Audit!#REF!,"")</f>
        <v>#REF!</v>
      </c>
      <c r="AJ1230" s="50" t="e">
        <f>VLOOKUP(Audit!#REF!,$V$13:$AE$22,2,FALSE)&amp; IF(Audit!#REF!=10,Audit!#REF!,"")</f>
        <v>#REF!</v>
      </c>
      <c r="AK1230" s="47" t="e">
        <f t="shared" si="589"/>
        <v>#REF!</v>
      </c>
      <c r="AL1230" s="50" t="e">
        <f>VLOOKUP(Audit!#REF!,$V$3:$AE$12,3,FALSE)&amp; IF(Audit!#REF!=10,Audit!#REF!,"")</f>
        <v>#REF!</v>
      </c>
      <c r="AM1230" s="50" t="e">
        <f>VLOOKUP(Audit!#REF!,$V$13:$AE$22,3,FALSE)&amp; IF(Audit!#REF!=10,Audit!#REF!,"")</f>
        <v>#REF!</v>
      </c>
      <c r="AN1230" s="47" t="e">
        <f t="shared" si="590"/>
        <v>#REF!</v>
      </c>
      <c r="AO1230" s="50" t="e">
        <f>VLOOKUP(Audit!#REF!,$V$3:$AE$12,4,FALSE) &amp;  Audit!#REF! &amp; IF(Audit!#REF!=10,Audit!#REF!,"")</f>
        <v>#REF!</v>
      </c>
      <c r="AP1230" s="50" t="e">
        <f>VLOOKUP(Audit!#REF!,$V$13:$AE$22,4,FALSE)&amp; IF(Audit!#REF!=10,Audit!#REF!,"")</f>
        <v>#REF!</v>
      </c>
      <c r="AQ1230" s="47" t="e">
        <f t="shared" si="591"/>
        <v>#REF!</v>
      </c>
      <c r="AR1230" s="50" t="e">
        <f>VLOOKUP(Audit!#REF!,$V$3:$AE$12,5,FALSE)&amp; IF(Audit!#REF!=10,Audit!#REF!,"")</f>
        <v>#REF!</v>
      </c>
      <c r="AS1230" s="50" t="e">
        <f>VLOOKUP(Audit!#REF!,$V$13:$AE$22,5,FALSE)&amp; IF(Audit!#REF!=10,Audit!#REF!,"")</f>
        <v>#REF!</v>
      </c>
      <c r="AT1230" s="47" t="e">
        <f t="shared" si="592"/>
        <v>#REF!</v>
      </c>
      <c r="AU1230" s="50" t="e">
        <f>VLOOKUP(Audit!#REF!,$V$3:$AE$12,6,FALSE)&amp; IF(Audit!#REF!=10,Audit!#REF!,"")</f>
        <v>#REF!</v>
      </c>
      <c r="AV1230" s="50" t="e">
        <f>VLOOKUP(Audit!#REF!,$V$13:$AE$22,6,FALSE)&amp; IF(Audit!#REF!=10,Audit!#REF!,"")</f>
        <v>#REF!</v>
      </c>
      <c r="AW1230" s="47" t="e">
        <f t="shared" si="593"/>
        <v>#REF!</v>
      </c>
      <c r="AX1230" s="50" t="e">
        <f>VLOOKUP(Audit!#REF!,$V$3:$AE$12,7,FALSE)&amp; IF(Audit!#REF!=10,Audit!#REF!,"")</f>
        <v>#REF!</v>
      </c>
      <c r="AY1230" s="50" t="e">
        <f>VLOOKUP(Audit!#REF!,$V$13:$AE$22,7,FALSE) &amp; IF(Audit!#REF!=10,Audit!#REF!,"")</f>
        <v>#REF!</v>
      </c>
      <c r="AZ1230" s="47" t="e">
        <f t="shared" si="594"/>
        <v>#REF!</v>
      </c>
      <c r="BA1230" s="50" t="e">
        <f>VLOOKUP(Audit!#REF!,$V$3:$AE$12,8,FALSE)&amp; Audit!#REF! &amp; IF(Audit!#REF!=10,Audit!#REF!,"")</f>
        <v>#REF!</v>
      </c>
      <c r="BB1230" s="50" t="e">
        <f>VLOOKUP(Audit!#REF!,$V$13:$AE$22,8,FALSE) &amp; IF(Audit!#REF!=10,Audit!#REF!,"")</f>
        <v>#REF!</v>
      </c>
      <c r="BC1230" s="47" t="e">
        <f t="shared" si="595"/>
        <v>#REF!</v>
      </c>
      <c r="BD1230" s="50" t="e">
        <f>VLOOKUP(Audit!#REF!,$V$3:$AE$12,9,FALSE)&amp; IF(Audit!#REF!=10,Audit!#REF!,"")</f>
        <v>#REF!</v>
      </c>
      <c r="BE1230" s="50" t="e">
        <f>VLOOKUP(Audit!#REF!,$V$13:$AE$22,9,FALSE) &amp; IF(Audit!#REF!=10,Audit!#REF!,"") &amp; IF(Audit!#REF!&lt;&gt;1,U1230,"")</f>
        <v>#REF!</v>
      </c>
      <c r="BF1230" s="47" t="e">
        <f t="shared" si="596"/>
        <v>#REF!</v>
      </c>
      <c r="BG1230" s="50" t="e">
        <f>VLOOKUP(Audit!#REF!,$V$3:$AE$12,10,FALSE) &amp; Audit!#REF! &amp; IF(Audit!#REF!=10,Audit!#REF!,"")</f>
        <v>#REF!</v>
      </c>
      <c r="BH1230" s="50" t="e">
        <f>VLOOKUP(Audit!#REF!,$V$13:$AE$22,10,FALSE) &amp; IF(Audit!#REF!=10,Audit!#REF!,"") &amp; IF(Audit!#REF!&lt;&gt;1,U1230,"")</f>
        <v>#REF!</v>
      </c>
      <c r="BI1230" s="47" t="e">
        <f t="shared" si="597"/>
        <v>#REF!</v>
      </c>
      <c r="BJ1230" s="48" t="str">
        <f t="shared" si="598"/>
        <v/>
      </c>
      <c r="BK1230" s="48" t="str">
        <f t="shared" si="599"/>
        <v/>
      </c>
      <c r="BL1230" s="48" t="str">
        <f t="shared" si="600"/>
        <v/>
      </c>
      <c r="BM1230" s="48" t="str">
        <f t="shared" si="601"/>
        <v/>
      </c>
      <c r="BN1230" s="48" t="str">
        <f t="shared" si="602"/>
        <v/>
      </c>
      <c r="BO1230" s="48" t="str">
        <f t="shared" si="603"/>
        <v/>
      </c>
      <c r="BP1230" s="48" t="str">
        <f t="shared" si="604"/>
        <v/>
      </c>
      <c r="BQ1230" s="48" t="str">
        <f t="shared" si="605"/>
        <v/>
      </c>
      <c r="BR1230" s="48" t="str">
        <f t="shared" si="606"/>
        <v/>
      </c>
      <c r="BS1230" s="48" t="str">
        <f t="shared" si="607"/>
        <v/>
      </c>
      <c r="BT1230" s="48" t="str">
        <f t="shared" si="608"/>
        <v/>
      </c>
      <c r="BU1230" s="48" t="str">
        <f t="shared" si="609"/>
        <v/>
      </c>
    </row>
    <row r="1231" spans="1:73">
      <c r="A1231" s="10" t="e">
        <f>Audit!#REF!</f>
        <v>#REF!</v>
      </c>
      <c r="B1231" s="10" t="e">
        <f t="shared" si="580"/>
        <v>#REF!</v>
      </c>
      <c r="C1231" s="17" t="e">
        <f>VLOOKUP(Audit!#REF!,$V$3:$AE$12,2,FALSE) &amp; VLOOKUP(Audit!#REF!,$V$13:$AE$22,2,FALSE)&amp; IF(Audit!#REF!=10,Audit!#REF!&amp;Audit!#REF!,"")</f>
        <v>#REF!</v>
      </c>
      <c r="D1231" s="17" t="e">
        <f>VLOOKUP(Audit!#REF!,$V$3:$AE$12,3,FALSE) &amp; VLOOKUP(Audit!#REF!,$V$13:$AE$22,3,FALSE) &amp;IF(Audit!#REF!=10,Audit!#REF!&amp;Audit!#REF!,"")</f>
        <v>#REF!</v>
      </c>
      <c r="E1231" s="17" t="e">
        <f>VLOOKUP(Audit!#REF!,$V$3:$AE$12,4,FALSE)&amp; Audit!#REF! &amp; VLOOKUP(Audit!#REF!,$V$13:$AE$22,4,FALSE)&amp; IF(Audit!#REF!=10,Audit!#REF!&amp;Audit!#REF!,"")</f>
        <v>#REF!</v>
      </c>
      <c r="F1231" s="17" t="e">
        <f>VLOOKUP(Audit!#REF!,$V$3:$AE$12,5,FALSE) &amp; VLOOKUP(Audit!#REF!,$V$13:$AE$22,5,FALSE)&amp; IF(Audit!#REF!=10,Audit!#REF!&amp;Audit!#REF!,"")</f>
        <v>#REF!</v>
      </c>
      <c r="G1231" s="17" t="e">
        <f>VLOOKUP(Audit!#REF!,$V$3:$AE$12,6,FALSE) &amp; VLOOKUP(Audit!#REF!,$V$13:$AE$22,6,FALSE)&amp; IF(Audit!#REF!=10,Audit!#REF!&amp;Audit!#REF!,"")</f>
        <v>#REF!</v>
      </c>
      <c r="H1231" s="17" t="e">
        <f>VLOOKUP(Audit!#REF!,$V$3:$AE$12,7,FALSE) &amp; VLOOKUP(Audit!#REF!,$V$13:$AE$22,7,FALSE)&amp;IF(Audit!#REF!=10,Audit!#REF!&amp;Audit!#REF!,"")</f>
        <v>#REF!</v>
      </c>
      <c r="I1231" s="17" t="e">
        <f>VLOOKUP(Audit!#REF!,$V$3:$AE$12,8,FALSE) &amp; Audit!#REF! &amp; VLOOKUP(Audit!#REF!,$V$13:$AE$22,8,FALSE)&amp;IF(Audit!#REF!=10,Audit!#REF!&amp;Audit!#REF!,"")</f>
        <v>#REF!</v>
      </c>
      <c r="J1231" s="17" t="e">
        <f>VLOOKUP(Audit!#REF!,$V$3:$AE$12,9,FALSE) &amp; VLOOKUP(Audit!#REF!,$V$13:$AE$22,9,FALSE) &amp; IF(Audit!#REF!=10,Audit!#REF!&amp;Audit!#REF!,"") &amp; IF(Audit!#REF!&lt;&gt;1,U1231,"")</f>
        <v>#REF!</v>
      </c>
      <c r="K1231" s="17" t="e">
        <f>VLOOKUP(Audit!#REF!,$V$3:$AE$12,10,FALSE) &amp; Audit!#REF! &amp; VLOOKUP(Audit!#REF!,$V$13:$AE$22,10,FALSE) &amp; IF(Audit!#REF!=10,Audit!#REF!&amp;Audit!#REF!,"") &amp; IF(Audit!#REF!&lt;&gt;1,U1231,"")</f>
        <v>#REF!</v>
      </c>
      <c r="L1231" s="10" t="e">
        <f>Audit!#REF!</f>
        <v>#REF!</v>
      </c>
      <c r="M1231" s="10" t="e">
        <f t="shared" si="581"/>
        <v>#REF!</v>
      </c>
      <c r="N1231" s="10" t="e">
        <f t="shared" si="582"/>
        <v>#REF!</v>
      </c>
      <c r="O1231" s="10" t="e">
        <f t="shared" si="583"/>
        <v>#REF!</v>
      </c>
      <c r="P1231" s="10" t="e">
        <f t="shared" si="584"/>
        <v>#REF!</v>
      </c>
      <c r="Q1231" s="10" t="e">
        <f t="shared" si="585"/>
        <v>#REF!</v>
      </c>
      <c r="R1231" s="10" t="e">
        <f t="shared" si="586"/>
        <v>#REF!</v>
      </c>
      <c r="S1231" s="10" t="e">
        <f t="shared" si="587"/>
        <v>#REF!</v>
      </c>
      <c r="T1231" s="10" t="e">
        <f t="shared" si="588"/>
        <v>#REF!</v>
      </c>
      <c r="U1231" s="17" t="e">
        <f>IF(Audit!#REF!="","",VLOOKUP(Audit!#REF!,$W$26:$X$35,2,FALSE)) &amp; Audit!#REF! &amp; IF(Audit!#REF!="","",IF(Audit!#REF!&lt;=1.4,VLOOKUP(Audit!#REF!,$W$38:X1276,2,FALSE),VLOOKUP(Audit!#REF!,$W$51:$X$61,2,FALSE))) &amp; IF(Audit!#REF!="","",VLOOKUP(Audit!#REF!,$Y$26:$Z$35,2,FALSE) &amp; Audit!#REF! &amp; IF(Audit!#REF!="","",IF(Audit!#REF!&lt;=1.4,VLOOKUP(Audit!#REF!,$Y$38:$Z$48,2,FALSE),VLOOKUP(Audit!#REF!,$Y$51:$Z$61,2,FALSE))))</f>
        <v>#REF!</v>
      </c>
      <c r="V1231" s="21"/>
      <c r="AH1231" s="49" t="e">
        <f>Audit!#REF!</f>
        <v>#REF!</v>
      </c>
      <c r="AI1231" s="50" t="e">
        <f>VLOOKUP(Audit!#REF!,$V$3:$AE$12,2,FALSE)&amp; IF(Audit!#REF!=10,Audit!#REF!,"")</f>
        <v>#REF!</v>
      </c>
      <c r="AJ1231" s="50" t="e">
        <f>VLOOKUP(Audit!#REF!,$V$13:$AE$22,2,FALSE)&amp; IF(Audit!#REF!=10,Audit!#REF!,"")</f>
        <v>#REF!</v>
      </c>
      <c r="AK1231" s="47" t="e">
        <f t="shared" si="589"/>
        <v>#REF!</v>
      </c>
      <c r="AL1231" s="50" t="e">
        <f>VLOOKUP(Audit!#REF!,$V$3:$AE$12,3,FALSE)&amp; IF(Audit!#REF!=10,Audit!#REF!,"")</f>
        <v>#REF!</v>
      </c>
      <c r="AM1231" s="50" t="e">
        <f>VLOOKUP(Audit!#REF!,$V$13:$AE$22,3,FALSE)&amp; IF(Audit!#REF!=10,Audit!#REF!,"")</f>
        <v>#REF!</v>
      </c>
      <c r="AN1231" s="47" t="e">
        <f t="shared" si="590"/>
        <v>#REF!</v>
      </c>
      <c r="AO1231" s="50" t="e">
        <f>VLOOKUP(Audit!#REF!,$V$3:$AE$12,4,FALSE) &amp;  Audit!#REF! &amp; IF(Audit!#REF!=10,Audit!#REF!,"")</f>
        <v>#REF!</v>
      </c>
      <c r="AP1231" s="50" t="e">
        <f>VLOOKUP(Audit!#REF!,$V$13:$AE$22,4,FALSE)&amp; IF(Audit!#REF!=10,Audit!#REF!,"")</f>
        <v>#REF!</v>
      </c>
      <c r="AQ1231" s="47" t="e">
        <f t="shared" si="591"/>
        <v>#REF!</v>
      </c>
      <c r="AR1231" s="50" t="e">
        <f>VLOOKUP(Audit!#REF!,$V$3:$AE$12,5,FALSE)&amp; IF(Audit!#REF!=10,Audit!#REF!,"")</f>
        <v>#REF!</v>
      </c>
      <c r="AS1231" s="50" t="e">
        <f>VLOOKUP(Audit!#REF!,$V$13:$AE$22,5,FALSE)&amp; IF(Audit!#REF!=10,Audit!#REF!,"")</f>
        <v>#REF!</v>
      </c>
      <c r="AT1231" s="47" t="e">
        <f t="shared" si="592"/>
        <v>#REF!</v>
      </c>
      <c r="AU1231" s="50" t="e">
        <f>VLOOKUP(Audit!#REF!,$V$3:$AE$12,6,FALSE)&amp; IF(Audit!#REF!=10,Audit!#REF!,"")</f>
        <v>#REF!</v>
      </c>
      <c r="AV1231" s="50" t="e">
        <f>VLOOKUP(Audit!#REF!,$V$13:$AE$22,6,FALSE)&amp; IF(Audit!#REF!=10,Audit!#REF!,"")</f>
        <v>#REF!</v>
      </c>
      <c r="AW1231" s="47" t="e">
        <f t="shared" si="593"/>
        <v>#REF!</v>
      </c>
      <c r="AX1231" s="50" t="e">
        <f>VLOOKUP(Audit!#REF!,$V$3:$AE$12,7,FALSE)&amp; IF(Audit!#REF!=10,Audit!#REF!,"")</f>
        <v>#REF!</v>
      </c>
      <c r="AY1231" s="50" t="e">
        <f>VLOOKUP(Audit!#REF!,$V$13:$AE$22,7,FALSE) &amp; IF(Audit!#REF!=10,Audit!#REF!,"")</f>
        <v>#REF!</v>
      </c>
      <c r="AZ1231" s="47" t="e">
        <f t="shared" si="594"/>
        <v>#REF!</v>
      </c>
      <c r="BA1231" s="50" t="e">
        <f>VLOOKUP(Audit!#REF!,$V$3:$AE$12,8,FALSE)&amp; Audit!#REF! &amp; IF(Audit!#REF!=10,Audit!#REF!,"")</f>
        <v>#REF!</v>
      </c>
      <c r="BB1231" s="50" t="e">
        <f>VLOOKUP(Audit!#REF!,$V$13:$AE$22,8,FALSE) &amp; IF(Audit!#REF!=10,Audit!#REF!,"")</f>
        <v>#REF!</v>
      </c>
      <c r="BC1231" s="47" t="e">
        <f t="shared" si="595"/>
        <v>#REF!</v>
      </c>
      <c r="BD1231" s="50" t="e">
        <f>VLOOKUP(Audit!#REF!,$V$3:$AE$12,9,FALSE)&amp; IF(Audit!#REF!=10,Audit!#REF!,"")</f>
        <v>#REF!</v>
      </c>
      <c r="BE1231" s="50" t="e">
        <f>VLOOKUP(Audit!#REF!,$V$13:$AE$22,9,FALSE) &amp; IF(Audit!#REF!=10,Audit!#REF!,"") &amp; IF(Audit!#REF!&lt;&gt;1,U1231,"")</f>
        <v>#REF!</v>
      </c>
      <c r="BF1231" s="47" t="e">
        <f t="shared" si="596"/>
        <v>#REF!</v>
      </c>
      <c r="BG1231" s="50" t="e">
        <f>VLOOKUP(Audit!#REF!,$V$3:$AE$12,10,FALSE) &amp; Audit!#REF! &amp; IF(Audit!#REF!=10,Audit!#REF!,"")</f>
        <v>#REF!</v>
      </c>
      <c r="BH1231" s="50" t="e">
        <f>VLOOKUP(Audit!#REF!,$V$13:$AE$22,10,FALSE) &amp; IF(Audit!#REF!=10,Audit!#REF!,"") &amp; IF(Audit!#REF!&lt;&gt;1,U1231,"")</f>
        <v>#REF!</v>
      </c>
      <c r="BI1231" s="47" t="e">
        <f t="shared" si="597"/>
        <v>#REF!</v>
      </c>
      <c r="BJ1231" s="48" t="str">
        <f t="shared" si="598"/>
        <v/>
      </c>
      <c r="BK1231" s="48" t="str">
        <f t="shared" si="599"/>
        <v/>
      </c>
      <c r="BL1231" s="48" t="str">
        <f t="shared" si="600"/>
        <v/>
      </c>
      <c r="BM1231" s="48" t="str">
        <f t="shared" si="601"/>
        <v/>
      </c>
      <c r="BN1231" s="48" t="str">
        <f t="shared" si="602"/>
        <v/>
      </c>
      <c r="BO1231" s="48" t="str">
        <f t="shared" si="603"/>
        <v/>
      </c>
      <c r="BP1231" s="48" t="str">
        <f t="shared" si="604"/>
        <v/>
      </c>
      <c r="BQ1231" s="48" t="str">
        <f t="shared" si="605"/>
        <v/>
      </c>
      <c r="BR1231" s="48" t="str">
        <f t="shared" si="606"/>
        <v/>
      </c>
      <c r="BS1231" s="48" t="str">
        <f t="shared" si="607"/>
        <v/>
      </c>
      <c r="BT1231" s="48" t="str">
        <f t="shared" si="608"/>
        <v/>
      </c>
      <c r="BU1231" s="48" t="str">
        <f t="shared" si="609"/>
        <v/>
      </c>
    </row>
    <row r="1232" spans="1:73">
      <c r="A1232" s="10" t="e">
        <f>Audit!#REF!</f>
        <v>#REF!</v>
      </c>
      <c r="B1232" s="10" t="e">
        <f t="shared" si="580"/>
        <v>#REF!</v>
      </c>
      <c r="C1232" s="17" t="e">
        <f>VLOOKUP(Audit!#REF!,$V$3:$AE$12,2,FALSE) &amp; VLOOKUP(Audit!#REF!,$V$13:$AE$22,2,FALSE)&amp; IF(Audit!#REF!=10,Audit!#REF!&amp;Audit!#REF!,"")</f>
        <v>#REF!</v>
      </c>
      <c r="D1232" s="17" t="e">
        <f>VLOOKUP(Audit!#REF!,$V$3:$AE$12,3,FALSE) &amp; VLOOKUP(Audit!#REF!,$V$13:$AE$22,3,FALSE) &amp;IF(Audit!#REF!=10,Audit!#REF!&amp;Audit!#REF!,"")</f>
        <v>#REF!</v>
      </c>
      <c r="E1232" s="17" t="e">
        <f>VLOOKUP(Audit!#REF!,$V$3:$AE$12,4,FALSE)&amp; Audit!#REF! &amp; VLOOKUP(Audit!#REF!,$V$13:$AE$22,4,FALSE)&amp; IF(Audit!#REF!=10,Audit!#REF!&amp;Audit!#REF!,"")</f>
        <v>#REF!</v>
      </c>
      <c r="F1232" s="17" t="e">
        <f>VLOOKUP(Audit!#REF!,$V$3:$AE$12,5,FALSE) &amp; VLOOKUP(Audit!#REF!,$V$13:$AE$22,5,FALSE)&amp; IF(Audit!#REF!=10,Audit!#REF!&amp;Audit!#REF!,"")</f>
        <v>#REF!</v>
      </c>
      <c r="G1232" s="17" t="e">
        <f>VLOOKUP(Audit!#REF!,$V$3:$AE$12,6,FALSE) &amp; VLOOKUP(Audit!#REF!,$V$13:$AE$22,6,FALSE)&amp; IF(Audit!#REF!=10,Audit!#REF!&amp;Audit!#REF!,"")</f>
        <v>#REF!</v>
      </c>
      <c r="H1232" s="17" t="e">
        <f>VLOOKUP(Audit!#REF!,$V$3:$AE$12,7,FALSE) &amp; VLOOKUP(Audit!#REF!,$V$13:$AE$22,7,FALSE)&amp;IF(Audit!#REF!=10,Audit!#REF!&amp;Audit!#REF!,"")</f>
        <v>#REF!</v>
      </c>
      <c r="I1232" s="17" t="e">
        <f>VLOOKUP(Audit!#REF!,$V$3:$AE$12,8,FALSE) &amp; Audit!#REF! &amp; VLOOKUP(Audit!#REF!,$V$13:$AE$22,8,FALSE)&amp;IF(Audit!#REF!=10,Audit!#REF!&amp;Audit!#REF!,"")</f>
        <v>#REF!</v>
      </c>
      <c r="J1232" s="17" t="e">
        <f>VLOOKUP(Audit!#REF!,$V$3:$AE$12,9,FALSE) &amp; VLOOKUP(Audit!#REF!,$V$13:$AE$22,9,FALSE) &amp; IF(Audit!#REF!=10,Audit!#REF!&amp;Audit!#REF!,"") &amp; IF(Audit!#REF!&lt;&gt;1,U1232,"")</f>
        <v>#REF!</v>
      </c>
      <c r="K1232" s="17" t="e">
        <f>VLOOKUP(Audit!#REF!,$V$3:$AE$12,10,FALSE) &amp; Audit!#REF! &amp; VLOOKUP(Audit!#REF!,$V$13:$AE$22,10,FALSE) &amp; IF(Audit!#REF!=10,Audit!#REF!&amp;Audit!#REF!,"") &amp; IF(Audit!#REF!&lt;&gt;1,U1232,"")</f>
        <v>#REF!</v>
      </c>
      <c r="L1232" s="10" t="e">
        <f>Audit!#REF!</f>
        <v>#REF!</v>
      </c>
      <c r="M1232" s="10" t="e">
        <f t="shared" si="581"/>
        <v>#REF!</v>
      </c>
      <c r="N1232" s="10" t="e">
        <f t="shared" si="582"/>
        <v>#REF!</v>
      </c>
      <c r="O1232" s="10" t="e">
        <f t="shared" si="583"/>
        <v>#REF!</v>
      </c>
      <c r="P1232" s="10" t="e">
        <f t="shared" si="584"/>
        <v>#REF!</v>
      </c>
      <c r="Q1232" s="10" t="e">
        <f t="shared" si="585"/>
        <v>#REF!</v>
      </c>
      <c r="R1232" s="10" t="e">
        <f t="shared" si="586"/>
        <v>#REF!</v>
      </c>
      <c r="S1232" s="10" t="e">
        <f t="shared" si="587"/>
        <v>#REF!</v>
      </c>
      <c r="T1232" s="10" t="e">
        <f t="shared" si="588"/>
        <v>#REF!</v>
      </c>
      <c r="U1232" s="17" t="e">
        <f>IF(Audit!#REF!="","",VLOOKUP(Audit!#REF!,$W$26:$X$35,2,FALSE)) &amp; Audit!#REF! &amp; IF(Audit!#REF!="","",IF(Audit!#REF!&lt;=1.4,VLOOKUP(Audit!#REF!,$W$38:X1277,2,FALSE),VLOOKUP(Audit!#REF!,$W$51:$X$61,2,FALSE))) &amp; IF(Audit!#REF!="","",VLOOKUP(Audit!#REF!,$Y$26:$Z$35,2,FALSE) &amp; Audit!#REF! &amp; IF(Audit!#REF!="","",IF(Audit!#REF!&lt;=1.4,VLOOKUP(Audit!#REF!,$Y$38:$Z$48,2,FALSE),VLOOKUP(Audit!#REF!,$Y$51:$Z$61,2,FALSE))))</f>
        <v>#REF!</v>
      </c>
      <c r="V1232" s="21"/>
      <c r="AH1232" s="49" t="e">
        <f>Audit!#REF!</f>
        <v>#REF!</v>
      </c>
      <c r="AI1232" s="50" t="e">
        <f>VLOOKUP(Audit!#REF!,$V$3:$AE$12,2,FALSE)&amp; IF(Audit!#REF!=10,Audit!#REF!,"")</f>
        <v>#REF!</v>
      </c>
      <c r="AJ1232" s="50" t="e">
        <f>VLOOKUP(Audit!#REF!,$V$13:$AE$22,2,FALSE)&amp; IF(Audit!#REF!=10,Audit!#REF!,"")</f>
        <v>#REF!</v>
      </c>
      <c r="AK1232" s="47" t="e">
        <f t="shared" si="589"/>
        <v>#REF!</v>
      </c>
      <c r="AL1232" s="50" t="e">
        <f>VLOOKUP(Audit!#REF!,$V$3:$AE$12,3,FALSE)&amp; IF(Audit!#REF!=10,Audit!#REF!,"")</f>
        <v>#REF!</v>
      </c>
      <c r="AM1232" s="50" t="e">
        <f>VLOOKUP(Audit!#REF!,$V$13:$AE$22,3,FALSE)&amp; IF(Audit!#REF!=10,Audit!#REF!,"")</f>
        <v>#REF!</v>
      </c>
      <c r="AN1232" s="47" t="e">
        <f t="shared" si="590"/>
        <v>#REF!</v>
      </c>
      <c r="AO1232" s="50" t="e">
        <f>VLOOKUP(Audit!#REF!,$V$3:$AE$12,4,FALSE) &amp;  Audit!#REF! &amp; IF(Audit!#REF!=10,Audit!#REF!,"")</f>
        <v>#REF!</v>
      </c>
      <c r="AP1232" s="50" t="e">
        <f>VLOOKUP(Audit!#REF!,$V$13:$AE$22,4,FALSE)&amp; IF(Audit!#REF!=10,Audit!#REF!,"")</f>
        <v>#REF!</v>
      </c>
      <c r="AQ1232" s="47" t="e">
        <f t="shared" si="591"/>
        <v>#REF!</v>
      </c>
      <c r="AR1232" s="50" t="e">
        <f>VLOOKUP(Audit!#REF!,$V$3:$AE$12,5,FALSE)&amp; IF(Audit!#REF!=10,Audit!#REF!,"")</f>
        <v>#REF!</v>
      </c>
      <c r="AS1232" s="50" t="e">
        <f>VLOOKUP(Audit!#REF!,$V$13:$AE$22,5,FALSE)&amp; IF(Audit!#REF!=10,Audit!#REF!,"")</f>
        <v>#REF!</v>
      </c>
      <c r="AT1232" s="47" t="e">
        <f t="shared" si="592"/>
        <v>#REF!</v>
      </c>
      <c r="AU1232" s="50" t="e">
        <f>VLOOKUP(Audit!#REF!,$V$3:$AE$12,6,FALSE)&amp; IF(Audit!#REF!=10,Audit!#REF!,"")</f>
        <v>#REF!</v>
      </c>
      <c r="AV1232" s="50" t="e">
        <f>VLOOKUP(Audit!#REF!,$V$13:$AE$22,6,FALSE)&amp; IF(Audit!#REF!=10,Audit!#REF!,"")</f>
        <v>#REF!</v>
      </c>
      <c r="AW1232" s="47" t="e">
        <f t="shared" si="593"/>
        <v>#REF!</v>
      </c>
      <c r="AX1232" s="50" t="e">
        <f>VLOOKUP(Audit!#REF!,$V$3:$AE$12,7,FALSE)&amp; IF(Audit!#REF!=10,Audit!#REF!,"")</f>
        <v>#REF!</v>
      </c>
      <c r="AY1232" s="50" t="e">
        <f>VLOOKUP(Audit!#REF!,$V$13:$AE$22,7,FALSE) &amp; IF(Audit!#REF!=10,Audit!#REF!,"")</f>
        <v>#REF!</v>
      </c>
      <c r="AZ1232" s="47" t="e">
        <f t="shared" si="594"/>
        <v>#REF!</v>
      </c>
      <c r="BA1232" s="50" t="e">
        <f>VLOOKUP(Audit!#REF!,$V$3:$AE$12,8,FALSE)&amp; Audit!#REF! &amp; IF(Audit!#REF!=10,Audit!#REF!,"")</f>
        <v>#REF!</v>
      </c>
      <c r="BB1232" s="50" t="e">
        <f>VLOOKUP(Audit!#REF!,$V$13:$AE$22,8,FALSE) &amp; IF(Audit!#REF!=10,Audit!#REF!,"")</f>
        <v>#REF!</v>
      </c>
      <c r="BC1232" s="47" t="e">
        <f t="shared" si="595"/>
        <v>#REF!</v>
      </c>
      <c r="BD1232" s="50" t="e">
        <f>VLOOKUP(Audit!#REF!,$V$3:$AE$12,9,FALSE)&amp; IF(Audit!#REF!=10,Audit!#REF!,"")</f>
        <v>#REF!</v>
      </c>
      <c r="BE1232" s="50" t="e">
        <f>VLOOKUP(Audit!#REF!,$V$13:$AE$22,9,FALSE) &amp; IF(Audit!#REF!=10,Audit!#REF!,"") &amp; IF(Audit!#REF!&lt;&gt;1,U1232,"")</f>
        <v>#REF!</v>
      </c>
      <c r="BF1232" s="47" t="e">
        <f t="shared" si="596"/>
        <v>#REF!</v>
      </c>
      <c r="BG1232" s="50" t="e">
        <f>VLOOKUP(Audit!#REF!,$V$3:$AE$12,10,FALSE) &amp; Audit!#REF! &amp; IF(Audit!#REF!=10,Audit!#REF!,"")</f>
        <v>#REF!</v>
      </c>
      <c r="BH1232" s="50" t="e">
        <f>VLOOKUP(Audit!#REF!,$V$13:$AE$22,10,FALSE) &amp; IF(Audit!#REF!=10,Audit!#REF!,"") &amp; IF(Audit!#REF!&lt;&gt;1,U1232,"")</f>
        <v>#REF!</v>
      </c>
      <c r="BI1232" s="47" t="e">
        <f t="shared" si="597"/>
        <v>#REF!</v>
      </c>
      <c r="BJ1232" s="48" t="str">
        <f t="shared" si="598"/>
        <v/>
      </c>
      <c r="BK1232" s="48" t="str">
        <f t="shared" si="599"/>
        <v/>
      </c>
      <c r="BL1232" s="48" t="str">
        <f t="shared" si="600"/>
        <v/>
      </c>
      <c r="BM1232" s="48" t="str">
        <f t="shared" si="601"/>
        <v/>
      </c>
      <c r="BN1232" s="48" t="str">
        <f t="shared" si="602"/>
        <v/>
      </c>
      <c r="BO1232" s="48" t="str">
        <f t="shared" si="603"/>
        <v/>
      </c>
      <c r="BP1232" s="48" t="str">
        <f t="shared" si="604"/>
        <v/>
      </c>
      <c r="BQ1232" s="48" t="str">
        <f t="shared" si="605"/>
        <v/>
      </c>
      <c r="BR1232" s="48" t="str">
        <f t="shared" si="606"/>
        <v/>
      </c>
      <c r="BS1232" s="48" t="str">
        <f t="shared" si="607"/>
        <v/>
      </c>
      <c r="BT1232" s="48" t="str">
        <f t="shared" si="608"/>
        <v/>
      </c>
      <c r="BU1232" s="48" t="str">
        <f t="shared" si="609"/>
        <v/>
      </c>
    </row>
    <row r="1233" spans="1:73">
      <c r="A1233" s="10" t="e">
        <f>Audit!#REF!</f>
        <v>#REF!</v>
      </c>
      <c r="B1233" s="10" t="e">
        <f t="shared" si="580"/>
        <v>#REF!</v>
      </c>
      <c r="C1233" s="17" t="e">
        <f>VLOOKUP(Audit!#REF!,$V$3:$AE$12,2,FALSE) &amp; VLOOKUP(Audit!#REF!,$V$13:$AE$22,2,FALSE)&amp; IF(Audit!#REF!=10,Audit!#REF!&amp;Audit!#REF!,"")</f>
        <v>#REF!</v>
      </c>
      <c r="D1233" s="17" t="e">
        <f>VLOOKUP(Audit!#REF!,$V$3:$AE$12,3,FALSE) &amp; VLOOKUP(Audit!#REF!,$V$13:$AE$22,3,FALSE) &amp;IF(Audit!#REF!=10,Audit!#REF!&amp;Audit!#REF!,"")</f>
        <v>#REF!</v>
      </c>
      <c r="E1233" s="17" t="e">
        <f>VLOOKUP(Audit!#REF!,$V$3:$AE$12,4,FALSE)&amp; Audit!#REF! &amp; VLOOKUP(Audit!#REF!,$V$13:$AE$22,4,FALSE)&amp; IF(Audit!#REF!=10,Audit!#REF!&amp;Audit!#REF!,"")</f>
        <v>#REF!</v>
      </c>
      <c r="F1233" s="17" t="e">
        <f>VLOOKUP(Audit!#REF!,$V$3:$AE$12,5,FALSE) &amp; VLOOKUP(Audit!#REF!,$V$13:$AE$22,5,FALSE)&amp; IF(Audit!#REF!=10,Audit!#REF!&amp;Audit!#REF!,"")</f>
        <v>#REF!</v>
      </c>
      <c r="G1233" s="17" t="e">
        <f>VLOOKUP(Audit!#REF!,$V$3:$AE$12,6,FALSE) &amp; VLOOKUP(Audit!#REF!,$V$13:$AE$22,6,FALSE)&amp; IF(Audit!#REF!=10,Audit!#REF!&amp;Audit!#REF!,"")</f>
        <v>#REF!</v>
      </c>
      <c r="H1233" s="17" t="e">
        <f>VLOOKUP(Audit!#REF!,$V$3:$AE$12,7,FALSE) &amp; VLOOKUP(Audit!#REF!,$V$13:$AE$22,7,FALSE)&amp;IF(Audit!#REF!=10,Audit!#REF!&amp;Audit!#REF!,"")</f>
        <v>#REF!</v>
      </c>
      <c r="I1233" s="17" t="e">
        <f>VLOOKUP(Audit!#REF!,$V$3:$AE$12,8,FALSE) &amp; Audit!#REF! &amp; VLOOKUP(Audit!#REF!,$V$13:$AE$22,8,FALSE)&amp;IF(Audit!#REF!=10,Audit!#REF!&amp;Audit!#REF!,"")</f>
        <v>#REF!</v>
      </c>
      <c r="J1233" s="17" t="e">
        <f>VLOOKUP(Audit!#REF!,$V$3:$AE$12,9,FALSE) &amp; VLOOKUP(Audit!#REF!,$V$13:$AE$22,9,FALSE) &amp; IF(Audit!#REF!=10,Audit!#REF!&amp;Audit!#REF!,"") &amp; IF(Audit!#REF!&lt;&gt;1,U1233,"")</f>
        <v>#REF!</v>
      </c>
      <c r="K1233" s="17" t="e">
        <f>VLOOKUP(Audit!#REF!,$V$3:$AE$12,10,FALSE) &amp; Audit!#REF! &amp; VLOOKUP(Audit!#REF!,$V$13:$AE$22,10,FALSE) &amp; IF(Audit!#REF!=10,Audit!#REF!&amp;Audit!#REF!,"") &amp; IF(Audit!#REF!&lt;&gt;1,U1233,"")</f>
        <v>#REF!</v>
      </c>
      <c r="L1233" s="10" t="e">
        <f>Audit!#REF!</f>
        <v>#REF!</v>
      </c>
      <c r="M1233" s="10" t="e">
        <f t="shared" si="581"/>
        <v>#REF!</v>
      </c>
      <c r="N1233" s="10" t="e">
        <f t="shared" si="582"/>
        <v>#REF!</v>
      </c>
      <c r="O1233" s="10" t="e">
        <f t="shared" si="583"/>
        <v>#REF!</v>
      </c>
      <c r="P1233" s="10" t="e">
        <f t="shared" si="584"/>
        <v>#REF!</v>
      </c>
      <c r="Q1233" s="10" t="e">
        <f t="shared" si="585"/>
        <v>#REF!</v>
      </c>
      <c r="R1233" s="10" t="e">
        <f t="shared" si="586"/>
        <v>#REF!</v>
      </c>
      <c r="S1233" s="10" t="e">
        <f t="shared" si="587"/>
        <v>#REF!</v>
      </c>
      <c r="T1233" s="10" t="e">
        <f t="shared" si="588"/>
        <v>#REF!</v>
      </c>
      <c r="U1233" s="17" t="e">
        <f>IF(Audit!#REF!="","",VLOOKUP(Audit!#REF!,$W$26:$X$35,2,FALSE)) &amp; Audit!#REF! &amp; IF(Audit!#REF!="","",IF(Audit!#REF!&lt;=1.4,VLOOKUP(Audit!#REF!,$W$38:X1278,2,FALSE),VLOOKUP(Audit!#REF!,$W$51:$X$61,2,FALSE))) &amp; IF(Audit!#REF!="","",VLOOKUP(Audit!#REF!,$Y$26:$Z$35,2,FALSE) &amp; Audit!#REF! &amp; IF(Audit!#REF!="","",IF(Audit!#REF!&lt;=1.4,VLOOKUP(Audit!#REF!,$Y$38:$Z$48,2,FALSE),VLOOKUP(Audit!#REF!,$Y$51:$Z$61,2,FALSE))))</f>
        <v>#REF!</v>
      </c>
      <c r="V1233" s="21"/>
      <c r="AH1233" s="49" t="e">
        <f>Audit!#REF!</f>
        <v>#REF!</v>
      </c>
      <c r="AI1233" s="50" t="e">
        <f>VLOOKUP(Audit!#REF!,$V$3:$AE$12,2,FALSE)&amp; IF(Audit!#REF!=10,Audit!#REF!,"")</f>
        <v>#REF!</v>
      </c>
      <c r="AJ1233" s="50" t="e">
        <f>VLOOKUP(Audit!#REF!,$V$13:$AE$22,2,FALSE)&amp; IF(Audit!#REF!=10,Audit!#REF!,"")</f>
        <v>#REF!</v>
      </c>
      <c r="AK1233" s="47" t="e">
        <f t="shared" si="589"/>
        <v>#REF!</v>
      </c>
      <c r="AL1233" s="50" t="e">
        <f>VLOOKUP(Audit!#REF!,$V$3:$AE$12,3,FALSE)&amp; IF(Audit!#REF!=10,Audit!#REF!,"")</f>
        <v>#REF!</v>
      </c>
      <c r="AM1233" s="50" t="e">
        <f>VLOOKUP(Audit!#REF!,$V$13:$AE$22,3,FALSE)&amp; IF(Audit!#REF!=10,Audit!#REF!,"")</f>
        <v>#REF!</v>
      </c>
      <c r="AN1233" s="47" t="e">
        <f t="shared" si="590"/>
        <v>#REF!</v>
      </c>
      <c r="AO1233" s="50" t="e">
        <f>VLOOKUP(Audit!#REF!,$V$3:$AE$12,4,FALSE) &amp;  Audit!#REF! &amp; IF(Audit!#REF!=10,Audit!#REF!,"")</f>
        <v>#REF!</v>
      </c>
      <c r="AP1233" s="50" t="e">
        <f>VLOOKUP(Audit!#REF!,$V$13:$AE$22,4,FALSE)&amp; IF(Audit!#REF!=10,Audit!#REF!,"")</f>
        <v>#REF!</v>
      </c>
      <c r="AQ1233" s="47" t="e">
        <f t="shared" si="591"/>
        <v>#REF!</v>
      </c>
      <c r="AR1233" s="50" t="e">
        <f>VLOOKUP(Audit!#REF!,$V$3:$AE$12,5,FALSE)&amp; IF(Audit!#REF!=10,Audit!#REF!,"")</f>
        <v>#REF!</v>
      </c>
      <c r="AS1233" s="50" t="e">
        <f>VLOOKUP(Audit!#REF!,$V$13:$AE$22,5,FALSE)&amp; IF(Audit!#REF!=10,Audit!#REF!,"")</f>
        <v>#REF!</v>
      </c>
      <c r="AT1233" s="47" t="e">
        <f t="shared" si="592"/>
        <v>#REF!</v>
      </c>
      <c r="AU1233" s="50" t="e">
        <f>VLOOKUP(Audit!#REF!,$V$3:$AE$12,6,FALSE)&amp; IF(Audit!#REF!=10,Audit!#REF!,"")</f>
        <v>#REF!</v>
      </c>
      <c r="AV1233" s="50" t="e">
        <f>VLOOKUP(Audit!#REF!,$V$13:$AE$22,6,FALSE)&amp; IF(Audit!#REF!=10,Audit!#REF!,"")</f>
        <v>#REF!</v>
      </c>
      <c r="AW1233" s="47" t="e">
        <f t="shared" si="593"/>
        <v>#REF!</v>
      </c>
      <c r="AX1233" s="50" t="e">
        <f>VLOOKUP(Audit!#REF!,$V$3:$AE$12,7,FALSE)&amp; IF(Audit!#REF!=10,Audit!#REF!,"")</f>
        <v>#REF!</v>
      </c>
      <c r="AY1233" s="50" t="e">
        <f>VLOOKUP(Audit!#REF!,$V$13:$AE$22,7,FALSE) &amp; IF(Audit!#REF!=10,Audit!#REF!,"")</f>
        <v>#REF!</v>
      </c>
      <c r="AZ1233" s="47" t="e">
        <f t="shared" si="594"/>
        <v>#REF!</v>
      </c>
      <c r="BA1233" s="50" t="e">
        <f>VLOOKUP(Audit!#REF!,$V$3:$AE$12,8,FALSE)&amp; Audit!#REF! &amp; IF(Audit!#REF!=10,Audit!#REF!,"")</f>
        <v>#REF!</v>
      </c>
      <c r="BB1233" s="50" t="e">
        <f>VLOOKUP(Audit!#REF!,$V$13:$AE$22,8,FALSE) &amp; IF(Audit!#REF!=10,Audit!#REF!,"")</f>
        <v>#REF!</v>
      </c>
      <c r="BC1233" s="47" t="e">
        <f t="shared" si="595"/>
        <v>#REF!</v>
      </c>
      <c r="BD1233" s="50" t="e">
        <f>VLOOKUP(Audit!#REF!,$V$3:$AE$12,9,FALSE)&amp; IF(Audit!#REF!=10,Audit!#REF!,"")</f>
        <v>#REF!</v>
      </c>
      <c r="BE1233" s="50" t="e">
        <f>VLOOKUP(Audit!#REF!,$V$13:$AE$22,9,FALSE) &amp; IF(Audit!#REF!=10,Audit!#REF!,"") &amp; IF(Audit!#REF!&lt;&gt;1,U1233,"")</f>
        <v>#REF!</v>
      </c>
      <c r="BF1233" s="47" t="e">
        <f t="shared" si="596"/>
        <v>#REF!</v>
      </c>
      <c r="BG1233" s="50" t="e">
        <f>VLOOKUP(Audit!#REF!,$V$3:$AE$12,10,FALSE) &amp; Audit!#REF! &amp; IF(Audit!#REF!=10,Audit!#REF!,"")</f>
        <v>#REF!</v>
      </c>
      <c r="BH1233" s="50" t="e">
        <f>VLOOKUP(Audit!#REF!,$V$13:$AE$22,10,FALSE) &amp; IF(Audit!#REF!=10,Audit!#REF!,"") &amp; IF(Audit!#REF!&lt;&gt;1,U1233,"")</f>
        <v>#REF!</v>
      </c>
      <c r="BI1233" s="47" t="e">
        <f t="shared" si="597"/>
        <v>#REF!</v>
      </c>
      <c r="BJ1233" s="48" t="str">
        <f t="shared" si="598"/>
        <v/>
      </c>
      <c r="BK1233" s="48" t="str">
        <f t="shared" si="599"/>
        <v/>
      </c>
      <c r="BL1233" s="48" t="str">
        <f t="shared" si="600"/>
        <v/>
      </c>
      <c r="BM1233" s="48" t="str">
        <f t="shared" si="601"/>
        <v/>
      </c>
      <c r="BN1233" s="48" t="str">
        <f t="shared" si="602"/>
        <v/>
      </c>
      <c r="BO1233" s="48" t="str">
        <f t="shared" si="603"/>
        <v/>
      </c>
      <c r="BP1233" s="48" t="str">
        <f t="shared" si="604"/>
        <v/>
      </c>
      <c r="BQ1233" s="48" t="str">
        <f t="shared" si="605"/>
        <v/>
      </c>
      <c r="BR1233" s="48" t="str">
        <f t="shared" si="606"/>
        <v/>
      </c>
      <c r="BS1233" s="48" t="str">
        <f t="shared" si="607"/>
        <v/>
      </c>
      <c r="BT1233" s="48" t="str">
        <f t="shared" si="608"/>
        <v/>
      </c>
      <c r="BU1233" s="48" t="str">
        <f t="shared" si="609"/>
        <v/>
      </c>
    </row>
    <row r="1234" spans="1:73">
      <c r="A1234" s="10" t="e">
        <f>Audit!#REF!</f>
        <v>#REF!</v>
      </c>
      <c r="B1234" s="10" t="e">
        <f t="shared" si="580"/>
        <v>#REF!</v>
      </c>
      <c r="C1234" s="17" t="e">
        <f>VLOOKUP(Audit!#REF!,$V$3:$AE$12,2,FALSE) &amp; VLOOKUP(Audit!#REF!,$V$13:$AE$22,2,FALSE)&amp; IF(Audit!#REF!=10,Audit!#REF!&amp;Audit!#REF!,"")</f>
        <v>#REF!</v>
      </c>
      <c r="D1234" s="17" t="e">
        <f>VLOOKUP(Audit!#REF!,$V$3:$AE$12,3,FALSE) &amp; VLOOKUP(Audit!#REF!,$V$13:$AE$22,3,FALSE) &amp;IF(Audit!#REF!=10,Audit!#REF!&amp;Audit!#REF!,"")</f>
        <v>#REF!</v>
      </c>
      <c r="E1234" s="17" t="e">
        <f>VLOOKUP(Audit!#REF!,$V$3:$AE$12,4,FALSE)&amp; Audit!#REF! &amp; VLOOKUP(Audit!#REF!,$V$13:$AE$22,4,FALSE)&amp; IF(Audit!#REF!=10,Audit!#REF!&amp;Audit!#REF!,"")</f>
        <v>#REF!</v>
      </c>
      <c r="F1234" s="17" t="e">
        <f>VLOOKUP(Audit!#REF!,$V$3:$AE$12,5,FALSE) &amp; VLOOKUP(Audit!#REF!,$V$13:$AE$22,5,FALSE)&amp; IF(Audit!#REF!=10,Audit!#REF!&amp;Audit!#REF!,"")</f>
        <v>#REF!</v>
      </c>
      <c r="G1234" s="17" t="e">
        <f>VLOOKUP(Audit!#REF!,$V$3:$AE$12,6,FALSE) &amp; VLOOKUP(Audit!#REF!,$V$13:$AE$22,6,FALSE)&amp; IF(Audit!#REF!=10,Audit!#REF!&amp;Audit!#REF!,"")</f>
        <v>#REF!</v>
      </c>
      <c r="H1234" s="17" t="e">
        <f>VLOOKUP(Audit!#REF!,$V$3:$AE$12,7,FALSE) &amp; VLOOKUP(Audit!#REF!,$V$13:$AE$22,7,FALSE)&amp;IF(Audit!#REF!=10,Audit!#REF!&amp;Audit!#REF!,"")</f>
        <v>#REF!</v>
      </c>
      <c r="I1234" s="17" t="e">
        <f>VLOOKUP(Audit!#REF!,$V$3:$AE$12,8,FALSE) &amp; Audit!#REF! &amp; VLOOKUP(Audit!#REF!,$V$13:$AE$22,8,FALSE)&amp;IF(Audit!#REF!=10,Audit!#REF!&amp;Audit!#REF!,"")</f>
        <v>#REF!</v>
      </c>
      <c r="J1234" s="17" t="e">
        <f>VLOOKUP(Audit!#REF!,$V$3:$AE$12,9,FALSE) &amp; VLOOKUP(Audit!#REF!,$V$13:$AE$22,9,FALSE) &amp; IF(Audit!#REF!=10,Audit!#REF!&amp;Audit!#REF!,"") &amp; IF(Audit!#REF!&lt;&gt;1,U1234,"")</f>
        <v>#REF!</v>
      </c>
      <c r="K1234" s="17" t="e">
        <f>VLOOKUP(Audit!#REF!,$V$3:$AE$12,10,FALSE) &amp; Audit!#REF! &amp; VLOOKUP(Audit!#REF!,$V$13:$AE$22,10,FALSE) &amp; IF(Audit!#REF!=10,Audit!#REF!&amp;Audit!#REF!,"") &amp; IF(Audit!#REF!&lt;&gt;1,U1234,"")</f>
        <v>#REF!</v>
      </c>
      <c r="L1234" s="10" t="e">
        <f>Audit!#REF!</f>
        <v>#REF!</v>
      </c>
      <c r="M1234" s="10" t="e">
        <f t="shared" si="581"/>
        <v>#REF!</v>
      </c>
      <c r="N1234" s="10" t="e">
        <f t="shared" si="582"/>
        <v>#REF!</v>
      </c>
      <c r="O1234" s="10" t="e">
        <f t="shared" si="583"/>
        <v>#REF!</v>
      </c>
      <c r="P1234" s="10" t="e">
        <f t="shared" si="584"/>
        <v>#REF!</v>
      </c>
      <c r="Q1234" s="10" t="e">
        <f t="shared" si="585"/>
        <v>#REF!</v>
      </c>
      <c r="R1234" s="10" t="e">
        <f t="shared" si="586"/>
        <v>#REF!</v>
      </c>
      <c r="S1234" s="10" t="e">
        <f t="shared" si="587"/>
        <v>#REF!</v>
      </c>
      <c r="T1234" s="10" t="e">
        <f t="shared" si="588"/>
        <v>#REF!</v>
      </c>
      <c r="U1234" s="17" t="e">
        <f>IF(Audit!#REF!="","",VLOOKUP(Audit!#REF!,$W$26:$X$35,2,FALSE)) &amp; Audit!#REF! &amp; IF(Audit!#REF!="","",IF(Audit!#REF!&lt;=1.4,VLOOKUP(Audit!#REF!,$W$38:X1279,2,FALSE),VLOOKUP(Audit!#REF!,$W$51:$X$61,2,FALSE))) &amp; IF(Audit!#REF!="","",VLOOKUP(Audit!#REF!,$Y$26:$Z$35,2,FALSE) &amp; Audit!#REF! &amp; IF(Audit!#REF!="","",IF(Audit!#REF!&lt;=1.4,VLOOKUP(Audit!#REF!,$Y$38:$Z$48,2,FALSE),VLOOKUP(Audit!#REF!,$Y$51:$Z$61,2,FALSE))))</f>
        <v>#REF!</v>
      </c>
      <c r="V1234" s="21"/>
      <c r="AH1234" s="49" t="e">
        <f>Audit!#REF!</f>
        <v>#REF!</v>
      </c>
      <c r="AI1234" s="50" t="e">
        <f>VLOOKUP(Audit!#REF!,$V$3:$AE$12,2,FALSE)&amp; IF(Audit!#REF!=10,Audit!#REF!,"")</f>
        <v>#REF!</v>
      </c>
      <c r="AJ1234" s="50" t="e">
        <f>VLOOKUP(Audit!#REF!,$V$13:$AE$22,2,FALSE)&amp; IF(Audit!#REF!=10,Audit!#REF!,"")</f>
        <v>#REF!</v>
      </c>
      <c r="AK1234" s="47" t="e">
        <f t="shared" si="589"/>
        <v>#REF!</v>
      </c>
      <c r="AL1234" s="50" t="e">
        <f>VLOOKUP(Audit!#REF!,$V$3:$AE$12,3,FALSE)&amp; IF(Audit!#REF!=10,Audit!#REF!,"")</f>
        <v>#REF!</v>
      </c>
      <c r="AM1234" s="50" t="e">
        <f>VLOOKUP(Audit!#REF!,$V$13:$AE$22,3,FALSE)&amp; IF(Audit!#REF!=10,Audit!#REF!,"")</f>
        <v>#REF!</v>
      </c>
      <c r="AN1234" s="47" t="e">
        <f t="shared" si="590"/>
        <v>#REF!</v>
      </c>
      <c r="AO1234" s="50" t="e">
        <f>VLOOKUP(Audit!#REF!,$V$3:$AE$12,4,FALSE) &amp;  Audit!#REF! &amp; IF(Audit!#REF!=10,Audit!#REF!,"")</f>
        <v>#REF!</v>
      </c>
      <c r="AP1234" s="50" t="e">
        <f>VLOOKUP(Audit!#REF!,$V$13:$AE$22,4,FALSE)&amp; IF(Audit!#REF!=10,Audit!#REF!,"")</f>
        <v>#REF!</v>
      </c>
      <c r="AQ1234" s="47" t="e">
        <f t="shared" si="591"/>
        <v>#REF!</v>
      </c>
      <c r="AR1234" s="50" t="e">
        <f>VLOOKUP(Audit!#REF!,$V$3:$AE$12,5,FALSE)&amp; IF(Audit!#REF!=10,Audit!#REF!,"")</f>
        <v>#REF!</v>
      </c>
      <c r="AS1234" s="50" t="e">
        <f>VLOOKUP(Audit!#REF!,$V$13:$AE$22,5,FALSE)&amp; IF(Audit!#REF!=10,Audit!#REF!,"")</f>
        <v>#REF!</v>
      </c>
      <c r="AT1234" s="47" t="e">
        <f t="shared" si="592"/>
        <v>#REF!</v>
      </c>
      <c r="AU1234" s="50" t="e">
        <f>VLOOKUP(Audit!#REF!,$V$3:$AE$12,6,FALSE)&amp; IF(Audit!#REF!=10,Audit!#REF!,"")</f>
        <v>#REF!</v>
      </c>
      <c r="AV1234" s="50" t="e">
        <f>VLOOKUP(Audit!#REF!,$V$13:$AE$22,6,FALSE)&amp; IF(Audit!#REF!=10,Audit!#REF!,"")</f>
        <v>#REF!</v>
      </c>
      <c r="AW1234" s="47" t="e">
        <f t="shared" si="593"/>
        <v>#REF!</v>
      </c>
      <c r="AX1234" s="50" t="e">
        <f>VLOOKUP(Audit!#REF!,$V$3:$AE$12,7,FALSE)&amp; IF(Audit!#REF!=10,Audit!#REF!,"")</f>
        <v>#REF!</v>
      </c>
      <c r="AY1234" s="50" t="e">
        <f>VLOOKUP(Audit!#REF!,$V$13:$AE$22,7,FALSE) &amp; IF(Audit!#REF!=10,Audit!#REF!,"")</f>
        <v>#REF!</v>
      </c>
      <c r="AZ1234" s="47" t="e">
        <f t="shared" si="594"/>
        <v>#REF!</v>
      </c>
      <c r="BA1234" s="50" t="e">
        <f>VLOOKUP(Audit!#REF!,$V$3:$AE$12,8,FALSE)&amp; Audit!#REF! &amp; IF(Audit!#REF!=10,Audit!#REF!,"")</f>
        <v>#REF!</v>
      </c>
      <c r="BB1234" s="50" t="e">
        <f>VLOOKUP(Audit!#REF!,$V$13:$AE$22,8,FALSE) &amp; IF(Audit!#REF!=10,Audit!#REF!,"")</f>
        <v>#REF!</v>
      </c>
      <c r="BC1234" s="47" t="e">
        <f t="shared" si="595"/>
        <v>#REF!</v>
      </c>
      <c r="BD1234" s="50" t="e">
        <f>VLOOKUP(Audit!#REF!,$V$3:$AE$12,9,FALSE)&amp; IF(Audit!#REF!=10,Audit!#REF!,"")</f>
        <v>#REF!</v>
      </c>
      <c r="BE1234" s="50" t="e">
        <f>VLOOKUP(Audit!#REF!,$V$13:$AE$22,9,FALSE) &amp; IF(Audit!#REF!=10,Audit!#REF!,"") &amp; IF(Audit!#REF!&lt;&gt;1,U1234,"")</f>
        <v>#REF!</v>
      </c>
      <c r="BF1234" s="47" t="e">
        <f t="shared" si="596"/>
        <v>#REF!</v>
      </c>
      <c r="BG1234" s="50" t="e">
        <f>VLOOKUP(Audit!#REF!,$V$3:$AE$12,10,FALSE) &amp; Audit!#REF! &amp; IF(Audit!#REF!=10,Audit!#REF!,"")</f>
        <v>#REF!</v>
      </c>
      <c r="BH1234" s="50" t="e">
        <f>VLOOKUP(Audit!#REF!,$V$13:$AE$22,10,FALSE) &amp; IF(Audit!#REF!=10,Audit!#REF!,"") &amp; IF(Audit!#REF!&lt;&gt;1,U1234,"")</f>
        <v>#REF!</v>
      </c>
      <c r="BI1234" s="47" t="e">
        <f t="shared" si="597"/>
        <v>#REF!</v>
      </c>
      <c r="BJ1234" s="48" t="str">
        <f t="shared" si="598"/>
        <v/>
      </c>
      <c r="BK1234" s="48" t="str">
        <f t="shared" si="599"/>
        <v/>
      </c>
      <c r="BL1234" s="48" t="str">
        <f t="shared" si="600"/>
        <v/>
      </c>
      <c r="BM1234" s="48" t="str">
        <f t="shared" si="601"/>
        <v/>
      </c>
      <c r="BN1234" s="48" t="str">
        <f t="shared" si="602"/>
        <v/>
      </c>
      <c r="BO1234" s="48" t="str">
        <f t="shared" si="603"/>
        <v/>
      </c>
      <c r="BP1234" s="48" t="str">
        <f t="shared" si="604"/>
        <v/>
      </c>
      <c r="BQ1234" s="48" t="str">
        <f t="shared" si="605"/>
        <v/>
      </c>
      <c r="BR1234" s="48" t="str">
        <f t="shared" si="606"/>
        <v/>
      </c>
      <c r="BS1234" s="48" t="str">
        <f t="shared" si="607"/>
        <v/>
      </c>
      <c r="BT1234" s="48" t="str">
        <f t="shared" si="608"/>
        <v/>
      </c>
      <c r="BU1234" s="48" t="str">
        <f t="shared" si="609"/>
        <v/>
      </c>
    </row>
    <row r="1235" spans="1:73">
      <c r="A1235" s="10" t="e">
        <f>Audit!#REF!</f>
        <v>#REF!</v>
      </c>
      <c r="B1235" s="10" t="e">
        <f t="shared" si="580"/>
        <v>#REF!</v>
      </c>
      <c r="C1235" s="17" t="e">
        <f>VLOOKUP(Audit!#REF!,$V$3:$AE$12,2,FALSE) &amp; VLOOKUP(Audit!#REF!,$V$13:$AE$22,2,FALSE)&amp; IF(Audit!#REF!=10,Audit!#REF!&amp;Audit!#REF!,"")</f>
        <v>#REF!</v>
      </c>
      <c r="D1235" s="17" t="e">
        <f>VLOOKUP(Audit!#REF!,$V$3:$AE$12,3,FALSE) &amp; VLOOKUP(Audit!#REF!,$V$13:$AE$22,3,FALSE) &amp;IF(Audit!#REF!=10,Audit!#REF!&amp;Audit!#REF!,"")</f>
        <v>#REF!</v>
      </c>
      <c r="E1235" s="17" t="e">
        <f>VLOOKUP(Audit!#REF!,$V$3:$AE$12,4,FALSE)&amp; Audit!#REF! &amp; VLOOKUP(Audit!#REF!,$V$13:$AE$22,4,FALSE)&amp; IF(Audit!#REF!=10,Audit!#REF!&amp;Audit!#REF!,"")</f>
        <v>#REF!</v>
      </c>
      <c r="F1235" s="17" t="e">
        <f>VLOOKUP(Audit!#REF!,$V$3:$AE$12,5,FALSE) &amp; VLOOKUP(Audit!#REF!,$V$13:$AE$22,5,FALSE)&amp; IF(Audit!#REF!=10,Audit!#REF!&amp;Audit!#REF!,"")</f>
        <v>#REF!</v>
      </c>
      <c r="G1235" s="17" t="e">
        <f>VLOOKUP(Audit!#REF!,$V$3:$AE$12,6,FALSE) &amp; VLOOKUP(Audit!#REF!,$V$13:$AE$22,6,FALSE)&amp; IF(Audit!#REF!=10,Audit!#REF!&amp;Audit!#REF!,"")</f>
        <v>#REF!</v>
      </c>
      <c r="H1235" s="17" t="e">
        <f>VLOOKUP(Audit!#REF!,$V$3:$AE$12,7,FALSE) &amp; VLOOKUP(Audit!#REF!,$V$13:$AE$22,7,FALSE)&amp;IF(Audit!#REF!=10,Audit!#REF!&amp;Audit!#REF!,"")</f>
        <v>#REF!</v>
      </c>
      <c r="I1235" s="17" t="e">
        <f>VLOOKUP(Audit!#REF!,$V$3:$AE$12,8,FALSE) &amp; Audit!#REF! &amp; VLOOKUP(Audit!#REF!,$V$13:$AE$22,8,FALSE)&amp;IF(Audit!#REF!=10,Audit!#REF!&amp;Audit!#REF!,"")</f>
        <v>#REF!</v>
      </c>
      <c r="J1235" s="17" t="e">
        <f>VLOOKUP(Audit!#REF!,$V$3:$AE$12,9,FALSE) &amp; VLOOKUP(Audit!#REF!,$V$13:$AE$22,9,FALSE) &amp; IF(Audit!#REF!=10,Audit!#REF!&amp;Audit!#REF!,"") &amp; IF(Audit!#REF!&lt;&gt;1,U1235,"")</f>
        <v>#REF!</v>
      </c>
      <c r="K1235" s="17" t="e">
        <f>VLOOKUP(Audit!#REF!,$V$3:$AE$12,10,FALSE) &amp; Audit!#REF! &amp; VLOOKUP(Audit!#REF!,$V$13:$AE$22,10,FALSE) &amp; IF(Audit!#REF!=10,Audit!#REF!&amp;Audit!#REF!,"") &amp; IF(Audit!#REF!&lt;&gt;1,U1235,"")</f>
        <v>#REF!</v>
      </c>
      <c r="L1235" s="10" t="e">
        <f>Audit!#REF!</f>
        <v>#REF!</v>
      </c>
      <c r="M1235" s="10" t="e">
        <f t="shared" si="581"/>
        <v>#REF!</v>
      </c>
      <c r="N1235" s="10" t="e">
        <f t="shared" si="582"/>
        <v>#REF!</v>
      </c>
      <c r="O1235" s="10" t="e">
        <f t="shared" si="583"/>
        <v>#REF!</v>
      </c>
      <c r="P1235" s="10" t="e">
        <f t="shared" si="584"/>
        <v>#REF!</v>
      </c>
      <c r="Q1235" s="10" t="e">
        <f t="shared" si="585"/>
        <v>#REF!</v>
      </c>
      <c r="R1235" s="10" t="e">
        <f t="shared" si="586"/>
        <v>#REF!</v>
      </c>
      <c r="S1235" s="10" t="e">
        <f t="shared" si="587"/>
        <v>#REF!</v>
      </c>
      <c r="T1235" s="10" t="e">
        <f t="shared" si="588"/>
        <v>#REF!</v>
      </c>
      <c r="U1235" s="17" t="e">
        <f>IF(Audit!#REF!="","",VLOOKUP(Audit!#REF!,$W$26:$X$35,2,FALSE)) &amp; Audit!#REF! &amp; IF(Audit!#REF!="","",IF(Audit!#REF!&lt;=1.4,VLOOKUP(Audit!#REF!,$W$38:X1280,2,FALSE),VLOOKUP(Audit!#REF!,$W$51:$X$61,2,FALSE))) &amp; IF(Audit!#REF!="","",VLOOKUP(Audit!#REF!,$Y$26:$Z$35,2,FALSE) &amp; Audit!#REF! &amp; IF(Audit!#REF!="","",IF(Audit!#REF!&lt;=1.4,VLOOKUP(Audit!#REF!,$Y$38:$Z$48,2,FALSE),VLOOKUP(Audit!#REF!,$Y$51:$Z$61,2,FALSE))))</f>
        <v>#REF!</v>
      </c>
      <c r="V1235" s="21"/>
      <c r="AH1235" s="49" t="e">
        <f>Audit!#REF!</f>
        <v>#REF!</v>
      </c>
      <c r="AI1235" s="50" t="e">
        <f>VLOOKUP(Audit!#REF!,$V$3:$AE$12,2,FALSE)&amp; IF(Audit!#REF!=10,Audit!#REF!,"")</f>
        <v>#REF!</v>
      </c>
      <c r="AJ1235" s="50" t="e">
        <f>VLOOKUP(Audit!#REF!,$V$13:$AE$22,2,FALSE)&amp; IF(Audit!#REF!=10,Audit!#REF!,"")</f>
        <v>#REF!</v>
      </c>
      <c r="AK1235" s="47" t="e">
        <f t="shared" si="589"/>
        <v>#REF!</v>
      </c>
      <c r="AL1235" s="50" t="e">
        <f>VLOOKUP(Audit!#REF!,$V$3:$AE$12,3,FALSE)&amp; IF(Audit!#REF!=10,Audit!#REF!,"")</f>
        <v>#REF!</v>
      </c>
      <c r="AM1235" s="50" t="e">
        <f>VLOOKUP(Audit!#REF!,$V$13:$AE$22,3,FALSE)&amp; IF(Audit!#REF!=10,Audit!#REF!,"")</f>
        <v>#REF!</v>
      </c>
      <c r="AN1235" s="47" t="e">
        <f t="shared" si="590"/>
        <v>#REF!</v>
      </c>
      <c r="AO1235" s="50" t="e">
        <f>VLOOKUP(Audit!#REF!,$V$3:$AE$12,4,FALSE) &amp;  Audit!#REF! &amp; IF(Audit!#REF!=10,Audit!#REF!,"")</f>
        <v>#REF!</v>
      </c>
      <c r="AP1235" s="50" t="e">
        <f>VLOOKUP(Audit!#REF!,$V$13:$AE$22,4,FALSE)&amp; IF(Audit!#REF!=10,Audit!#REF!,"")</f>
        <v>#REF!</v>
      </c>
      <c r="AQ1235" s="47" t="e">
        <f t="shared" si="591"/>
        <v>#REF!</v>
      </c>
      <c r="AR1235" s="50" t="e">
        <f>VLOOKUP(Audit!#REF!,$V$3:$AE$12,5,FALSE)&amp; IF(Audit!#REF!=10,Audit!#REF!,"")</f>
        <v>#REF!</v>
      </c>
      <c r="AS1235" s="50" t="e">
        <f>VLOOKUP(Audit!#REF!,$V$13:$AE$22,5,FALSE)&amp; IF(Audit!#REF!=10,Audit!#REF!,"")</f>
        <v>#REF!</v>
      </c>
      <c r="AT1235" s="47" t="e">
        <f t="shared" si="592"/>
        <v>#REF!</v>
      </c>
      <c r="AU1235" s="50" t="e">
        <f>VLOOKUP(Audit!#REF!,$V$3:$AE$12,6,FALSE)&amp; IF(Audit!#REF!=10,Audit!#REF!,"")</f>
        <v>#REF!</v>
      </c>
      <c r="AV1235" s="50" t="e">
        <f>VLOOKUP(Audit!#REF!,$V$13:$AE$22,6,FALSE)&amp; IF(Audit!#REF!=10,Audit!#REF!,"")</f>
        <v>#REF!</v>
      </c>
      <c r="AW1235" s="47" t="e">
        <f t="shared" si="593"/>
        <v>#REF!</v>
      </c>
      <c r="AX1235" s="50" t="e">
        <f>VLOOKUP(Audit!#REF!,$V$3:$AE$12,7,FALSE)&amp; IF(Audit!#REF!=10,Audit!#REF!,"")</f>
        <v>#REF!</v>
      </c>
      <c r="AY1235" s="50" t="e">
        <f>VLOOKUP(Audit!#REF!,$V$13:$AE$22,7,FALSE) &amp; IF(Audit!#REF!=10,Audit!#REF!,"")</f>
        <v>#REF!</v>
      </c>
      <c r="AZ1235" s="47" t="e">
        <f t="shared" si="594"/>
        <v>#REF!</v>
      </c>
      <c r="BA1235" s="50" t="e">
        <f>VLOOKUP(Audit!#REF!,$V$3:$AE$12,8,FALSE)&amp; Audit!#REF! &amp; IF(Audit!#REF!=10,Audit!#REF!,"")</f>
        <v>#REF!</v>
      </c>
      <c r="BB1235" s="50" t="e">
        <f>VLOOKUP(Audit!#REF!,$V$13:$AE$22,8,FALSE) &amp; IF(Audit!#REF!=10,Audit!#REF!,"")</f>
        <v>#REF!</v>
      </c>
      <c r="BC1235" s="47" t="e">
        <f t="shared" si="595"/>
        <v>#REF!</v>
      </c>
      <c r="BD1235" s="50" t="e">
        <f>VLOOKUP(Audit!#REF!,$V$3:$AE$12,9,FALSE)&amp; IF(Audit!#REF!=10,Audit!#REF!,"")</f>
        <v>#REF!</v>
      </c>
      <c r="BE1235" s="50" t="e">
        <f>VLOOKUP(Audit!#REF!,$V$13:$AE$22,9,FALSE) &amp; IF(Audit!#REF!=10,Audit!#REF!,"") &amp; IF(Audit!#REF!&lt;&gt;1,U1235,"")</f>
        <v>#REF!</v>
      </c>
      <c r="BF1235" s="47" t="e">
        <f t="shared" si="596"/>
        <v>#REF!</v>
      </c>
      <c r="BG1235" s="50" t="e">
        <f>VLOOKUP(Audit!#REF!,$V$3:$AE$12,10,FALSE) &amp; Audit!#REF! &amp; IF(Audit!#REF!=10,Audit!#REF!,"")</f>
        <v>#REF!</v>
      </c>
      <c r="BH1235" s="50" t="e">
        <f>VLOOKUP(Audit!#REF!,$V$13:$AE$22,10,FALSE) &amp; IF(Audit!#REF!=10,Audit!#REF!,"") &amp; IF(Audit!#REF!&lt;&gt;1,U1235,"")</f>
        <v>#REF!</v>
      </c>
      <c r="BI1235" s="47" t="e">
        <f t="shared" si="597"/>
        <v>#REF!</v>
      </c>
      <c r="BJ1235" s="48" t="str">
        <f t="shared" si="598"/>
        <v/>
      </c>
      <c r="BK1235" s="48" t="str">
        <f t="shared" si="599"/>
        <v/>
      </c>
      <c r="BL1235" s="48" t="str">
        <f t="shared" si="600"/>
        <v/>
      </c>
      <c r="BM1235" s="48" t="str">
        <f t="shared" si="601"/>
        <v/>
      </c>
      <c r="BN1235" s="48" t="str">
        <f t="shared" si="602"/>
        <v/>
      </c>
      <c r="BO1235" s="48" t="str">
        <f t="shared" si="603"/>
        <v/>
      </c>
      <c r="BP1235" s="48" t="str">
        <f t="shared" si="604"/>
        <v/>
      </c>
      <c r="BQ1235" s="48" t="str">
        <f t="shared" si="605"/>
        <v/>
      </c>
      <c r="BR1235" s="48" t="str">
        <f t="shared" si="606"/>
        <v/>
      </c>
      <c r="BS1235" s="48" t="str">
        <f t="shared" si="607"/>
        <v/>
      </c>
      <c r="BT1235" s="48" t="str">
        <f t="shared" si="608"/>
        <v/>
      </c>
      <c r="BU1235" s="48" t="str">
        <f t="shared" si="609"/>
        <v/>
      </c>
    </row>
    <row r="1236" spans="1:73">
      <c r="A1236" s="10" t="e">
        <f>Audit!#REF!</f>
        <v>#REF!</v>
      </c>
      <c r="B1236" s="10" t="e">
        <f t="shared" si="580"/>
        <v>#REF!</v>
      </c>
      <c r="C1236" s="17" t="e">
        <f>VLOOKUP(Audit!#REF!,$V$3:$AE$12,2,FALSE) &amp; VLOOKUP(Audit!#REF!,$V$13:$AE$22,2,FALSE)&amp; IF(Audit!#REF!=10,Audit!#REF!&amp;Audit!#REF!,"")</f>
        <v>#REF!</v>
      </c>
      <c r="D1236" s="17" t="e">
        <f>VLOOKUP(Audit!#REF!,$V$3:$AE$12,3,FALSE) &amp; VLOOKUP(Audit!#REF!,$V$13:$AE$22,3,FALSE) &amp;IF(Audit!#REF!=10,Audit!#REF!&amp;Audit!#REF!,"")</f>
        <v>#REF!</v>
      </c>
      <c r="E1236" s="17" t="e">
        <f>VLOOKUP(Audit!#REF!,$V$3:$AE$12,4,FALSE)&amp; Audit!#REF! &amp; VLOOKUP(Audit!#REF!,$V$13:$AE$22,4,FALSE)&amp; IF(Audit!#REF!=10,Audit!#REF!&amp;Audit!#REF!,"")</f>
        <v>#REF!</v>
      </c>
      <c r="F1236" s="17" t="e">
        <f>VLOOKUP(Audit!#REF!,$V$3:$AE$12,5,FALSE) &amp; VLOOKUP(Audit!#REF!,$V$13:$AE$22,5,FALSE)&amp; IF(Audit!#REF!=10,Audit!#REF!&amp;Audit!#REF!,"")</f>
        <v>#REF!</v>
      </c>
      <c r="G1236" s="17" t="e">
        <f>VLOOKUP(Audit!#REF!,$V$3:$AE$12,6,FALSE) &amp; VLOOKUP(Audit!#REF!,$V$13:$AE$22,6,FALSE)&amp; IF(Audit!#REF!=10,Audit!#REF!&amp;Audit!#REF!,"")</f>
        <v>#REF!</v>
      </c>
      <c r="H1236" s="17" t="e">
        <f>VLOOKUP(Audit!#REF!,$V$3:$AE$12,7,FALSE) &amp; VLOOKUP(Audit!#REF!,$V$13:$AE$22,7,FALSE)&amp;IF(Audit!#REF!=10,Audit!#REF!&amp;Audit!#REF!,"")</f>
        <v>#REF!</v>
      </c>
      <c r="I1236" s="17" t="e">
        <f>VLOOKUP(Audit!#REF!,$V$3:$AE$12,8,FALSE) &amp; Audit!#REF! &amp; VLOOKUP(Audit!#REF!,$V$13:$AE$22,8,FALSE)&amp;IF(Audit!#REF!=10,Audit!#REF!&amp;Audit!#REF!,"")</f>
        <v>#REF!</v>
      </c>
      <c r="J1236" s="17" t="e">
        <f>VLOOKUP(Audit!#REF!,$V$3:$AE$12,9,FALSE) &amp; VLOOKUP(Audit!#REF!,$V$13:$AE$22,9,FALSE) &amp; IF(Audit!#REF!=10,Audit!#REF!&amp;Audit!#REF!,"") &amp; IF(Audit!#REF!&lt;&gt;1,U1236,"")</f>
        <v>#REF!</v>
      </c>
      <c r="K1236" s="17" t="e">
        <f>VLOOKUP(Audit!#REF!,$V$3:$AE$12,10,FALSE) &amp; Audit!#REF! &amp; VLOOKUP(Audit!#REF!,$V$13:$AE$22,10,FALSE) &amp; IF(Audit!#REF!=10,Audit!#REF!&amp;Audit!#REF!,"") &amp; IF(Audit!#REF!&lt;&gt;1,U1236,"")</f>
        <v>#REF!</v>
      </c>
      <c r="L1236" s="10" t="e">
        <f>Audit!#REF!</f>
        <v>#REF!</v>
      </c>
      <c r="M1236" s="10" t="e">
        <f t="shared" si="581"/>
        <v>#REF!</v>
      </c>
      <c r="N1236" s="10" t="e">
        <f t="shared" si="582"/>
        <v>#REF!</v>
      </c>
      <c r="O1236" s="10" t="e">
        <f t="shared" si="583"/>
        <v>#REF!</v>
      </c>
      <c r="P1236" s="10" t="e">
        <f t="shared" si="584"/>
        <v>#REF!</v>
      </c>
      <c r="Q1236" s="10" t="e">
        <f t="shared" si="585"/>
        <v>#REF!</v>
      </c>
      <c r="R1236" s="10" t="e">
        <f t="shared" si="586"/>
        <v>#REF!</v>
      </c>
      <c r="S1236" s="10" t="e">
        <f t="shared" si="587"/>
        <v>#REF!</v>
      </c>
      <c r="T1236" s="10" t="e">
        <f t="shared" si="588"/>
        <v>#REF!</v>
      </c>
      <c r="U1236" s="17" t="e">
        <f>IF(Audit!#REF!="","",VLOOKUP(Audit!#REF!,$W$26:$X$35,2,FALSE)) &amp; Audit!#REF! &amp; IF(Audit!#REF!="","",IF(Audit!#REF!&lt;=1.4,VLOOKUP(Audit!#REF!,$W$38:X1281,2,FALSE),VLOOKUP(Audit!#REF!,$W$51:$X$61,2,FALSE))) &amp; IF(Audit!#REF!="","",VLOOKUP(Audit!#REF!,$Y$26:$Z$35,2,FALSE) &amp; Audit!#REF! &amp; IF(Audit!#REF!="","",IF(Audit!#REF!&lt;=1.4,VLOOKUP(Audit!#REF!,$Y$38:$Z$48,2,FALSE),VLOOKUP(Audit!#REF!,$Y$51:$Z$61,2,FALSE))))</f>
        <v>#REF!</v>
      </c>
      <c r="V1236" s="21"/>
      <c r="AH1236" s="49" t="e">
        <f>Audit!#REF!</f>
        <v>#REF!</v>
      </c>
      <c r="AI1236" s="50" t="e">
        <f>VLOOKUP(Audit!#REF!,$V$3:$AE$12,2,FALSE)&amp; IF(Audit!#REF!=10,Audit!#REF!,"")</f>
        <v>#REF!</v>
      </c>
      <c r="AJ1236" s="50" t="e">
        <f>VLOOKUP(Audit!#REF!,$V$13:$AE$22,2,FALSE)&amp; IF(Audit!#REF!=10,Audit!#REF!,"")</f>
        <v>#REF!</v>
      </c>
      <c r="AK1236" s="47" t="e">
        <f t="shared" si="589"/>
        <v>#REF!</v>
      </c>
      <c r="AL1236" s="50" t="e">
        <f>VLOOKUP(Audit!#REF!,$V$3:$AE$12,3,FALSE)&amp; IF(Audit!#REF!=10,Audit!#REF!,"")</f>
        <v>#REF!</v>
      </c>
      <c r="AM1236" s="50" t="e">
        <f>VLOOKUP(Audit!#REF!,$V$13:$AE$22,3,FALSE)&amp; IF(Audit!#REF!=10,Audit!#REF!,"")</f>
        <v>#REF!</v>
      </c>
      <c r="AN1236" s="47" t="e">
        <f t="shared" si="590"/>
        <v>#REF!</v>
      </c>
      <c r="AO1236" s="50" t="e">
        <f>VLOOKUP(Audit!#REF!,$V$3:$AE$12,4,FALSE) &amp;  Audit!#REF! &amp; IF(Audit!#REF!=10,Audit!#REF!,"")</f>
        <v>#REF!</v>
      </c>
      <c r="AP1236" s="50" t="e">
        <f>VLOOKUP(Audit!#REF!,$V$13:$AE$22,4,FALSE)&amp; IF(Audit!#REF!=10,Audit!#REF!,"")</f>
        <v>#REF!</v>
      </c>
      <c r="AQ1236" s="47" t="e">
        <f t="shared" si="591"/>
        <v>#REF!</v>
      </c>
      <c r="AR1236" s="50" t="e">
        <f>VLOOKUP(Audit!#REF!,$V$3:$AE$12,5,FALSE)&amp; IF(Audit!#REF!=10,Audit!#REF!,"")</f>
        <v>#REF!</v>
      </c>
      <c r="AS1236" s="50" t="e">
        <f>VLOOKUP(Audit!#REF!,$V$13:$AE$22,5,FALSE)&amp; IF(Audit!#REF!=10,Audit!#REF!,"")</f>
        <v>#REF!</v>
      </c>
      <c r="AT1236" s="47" t="e">
        <f t="shared" si="592"/>
        <v>#REF!</v>
      </c>
      <c r="AU1236" s="50" t="e">
        <f>VLOOKUP(Audit!#REF!,$V$3:$AE$12,6,FALSE)&amp; IF(Audit!#REF!=10,Audit!#REF!,"")</f>
        <v>#REF!</v>
      </c>
      <c r="AV1236" s="50" t="e">
        <f>VLOOKUP(Audit!#REF!,$V$13:$AE$22,6,FALSE)&amp; IF(Audit!#REF!=10,Audit!#REF!,"")</f>
        <v>#REF!</v>
      </c>
      <c r="AW1236" s="47" t="e">
        <f t="shared" si="593"/>
        <v>#REF!</v>
      </c>
      <c r="AX1236" s="50" t="e">
        <f>VLOOKUP(Audit!#REF!,$V$3:$AE$12,7,FALSE)&amp; IF(Audit!#REF!=10,Audit!#REF!,"")</f>
        <v>#REF!</v>
      </c>
      <c r="AY1236" s="50" t="e">
        <f>VLOOKUP(Audit!#REF!,$V$13:$AE$22,7,FALSE) &amp; IF(Audit!#REF!=10,Audit!#REF!,"")</f>
        <v>#REF!</v>
      </c>
      <c r="AZ1236" s="47" t="e">
        <f t="shared" si="594"/>
        <v>#REF!</v>
      </c>
      <c r="BA1236" s="50" t="e">
        <f>VLOOKUP(Audit!#REF!,$V$3:$AE$12,8,FALSE)&amp; Audit!#REF! &amp; IF(Audit!#REF!=10,Audit!#REF!,"")</f>
        <v>#REF!</v>
      </c>
      <c r="BB1236" s="50" t="e">
        <f>VLOOKUP(Audit!#REF!,$V$13:$AE$22,8,FALSE) &amp; IF(Audit!#REF!=10,Audit!#REF!,"")</f>
        <v>#REF!</v>
      </c>
      <c r="BC1236" s="47" t="e">
        <f t="shared" si="595"/>
        <v>#REF!</v>
      </c>
      <c r="BD1236" s="50" t="e">
        <f>VLOOKUP(Audit!#REF!,$V$3:$AE$12,9,FALSE)&amp; IF(Audit!#REF!=10,Audit!#REF!,"")</f>
        <v>#REF!</v>
      </c>
      <c r="BE1236" s="50" t="e">
        <f>VLOOKUP(Audit!#REF!,$V$13:$AE$22,9,FALSE) &amp; IF(Audit!#REF!=10,Audit!#REF!,"") &amp; IF(Audit!#REF!&lt;&gt;1,U1236,"")</f>
        <v>#REF!</v>
      </c>
      <c r="BF1236" s="47" t="e">
        <f t="shared" si="596"/>
        <v>#REF!</v>
      </c>
      <c r="BG1236" s="50" t="e">
        <f>VLOOKUP(Audit!#REF!,$V$3:$AE$12,10,FALSE) &amp; Audit!#REF! &amp; IF(Audit!#REF!=10,Audit!#REF!,"")</f>
        <v>#REF!</v>
      </c>
      <c r="BH1236" s="50" t="e">
        <f>VLOOKUP(Audit!#REF!,$V$13:$AE$22,10,FALSE) &amp; IF(Audit!#REF!=10,Audit!#REF!,"") &amp; IF(Audit!#REF!&lt;&gt;1,U1236,"")</f>
        <v>#REF!</v>
      </c>
      <c r="BI1236" s="47" t="e">
        <f t="shared" si="597"/>
        <v>#REF!</v>
      </c>
      <c r="BJ1236" s="48" t="str">
        <f t="shared" si="598"/>
        <v/>
      </c>
      <c r="BK1236" s="48" t="str">
        <f t="shared" si="599"/>
        <v/>
      </c>
      <c r="BL1236" s="48" t="str">
        <f t="shared" si="600"/>
        <v/>
      </c>
      <c r="BM1236" s="48" t="str">
        <f t="shared" si="601"/>
        <v/>
      </c>
      <c r="BN1236" s="48" t="str">
        <f t="shared" si="602"/>
        <v/>
      </c>
      <c r="BO1236" s="48" t="str">
        <f t="shared" si="603"/>
        <v/>
      </c>
      <c r="BP1236" s="48" t="str">
        <f t="shared" si="604"/>
        <v/>
      </c>
      <c r="BQ1236" s="48" t="str">
        <f t="shared" si="605"/>
        <v/>
      </c>
      <c r="BR1236" s="48" t="str">
        <f t="shared" si="606"/>
        <v/>
      </c>
      <c r="BS1236" s="48" t="str">
        <f t="shared" si="607"/>
        <v/>
      </c>
      <c r="BT1236" s="48" t="str">
        <f t="shared" si="608"/>
        <v/>
      </c>
      <c r="BU1236" s="48" t="str">
        <f t="shared" si="609"/>
        <v/>
      </c>
    </row>
    <row r="1237" spans="1:73">
      <c r="A1237" s="10" t="e">
        <f>Audit!#REF!</f>
        <v>#REF!</v>
      </c>
      <c r="B1237" s="10" t="e">
        <f t="shared" si="580"/>
        <v>#REF!</v>
      </c>
      <c r="C1237" s="17" t="e">
        <f>VLOOKUP(Audit!#REF!,$V$3:$AE$12,2,FALSE) &amp; VLOOKUP(Audit!#REF!,$V$13:$AE$22,2,FALSE)&amp; IF(Audit!#REF!=10,Audit!#REF!&amp;Audit!#REF!,"")</f>
        <v>#REF!</v>
      </c>
      <c r="D1237" s="17" t="e">
        <f>VLOOKUP(Audit!#REF!,$V$3:$AE$12,3,FALSE) &amp; VLOOKUP(Audit!#REF!,$V$13:$AE$22,3,FALSE) &amp;IF(Audit!#REF!=10,Audit!#REF!&amp;Audit!#REF!,"")</f>
        <v>#REF!</v>
      </c>
      <c r="E1237" s="17" t="e">
        <f>VLOOKUP(Audit!#REF!,$V$3:$AE$12,4,FALSE)&amp; Audit!#REF! &amp; VLOOKUP(Audit!#REF!,$V$13:$AE$22,4,FALSE)&amp; IF(Audit!#REF!=10,Audit!#REF!&amp;Audit!#REF!,"")</f>
        <v>#REF!</v>
      </c>
      <c r="F1237" s="17" t="e">
        <f>VLOOKUP(Audit!#REF!,$V$3:$AE$12,5,FALSE) &amp; VLOOKUP(Audit!#REF!,$V$13:$AE$22,5,FALSE)&amp; IF(Audit!#REF!=10,Audit!#REF!&amp;Audit!#REF!,"")</f>
        <v>#REF!</v>
      </c>
      <c r="G1237" s="17" t="e">
        <f>VLOOKUP(Audit!#REF!,$V$3:$AE$12,6,FALSE) &amp; VLOOKUP(Audit!#REF!,$V$13:$AE$22,6,FALSE)&amp; IF(Audit!#REF!=10,Audit!#REF!&amp;Audit!#REF!,"")</f>
        <v>#REF!</v>
      </c>
      <c r="H1237" s="17" t="e">
        <f>VLOOKUP(Audit!#REF!,$V$3:$AE$12,7,FALSE) &amp; VLOOKUP(Audit!#REF!,$V$13:$AE$22,7,FALSE)&amp;IF(Audit!#REF!=10,Audit!#REF!&amp;Audit!#REF!,"")</f>
        <v>#REF!</v>
      </c>
      <c r="I1237" s="17" t="e">
        <f>VLOOKUP(Audit!#REF!,$V$3:$AE$12,8,FALSE) &amp; Audit!#REF! &amp; VLOOKUP(Audit!#REF!,$V$13:$AE$22,8,FALSE)&amp;IF(Audit!#REF!=10,Audit!#REF!&amp;Audit!#REF!,"")</f>
        <v>#REF!</v>
      </c>
      <c r="J1237" s="17" t="e">
        <f>VLOOKUP(Audit!#REF!,$V$3:$AE$12,9,FALSE) &amp; VLOOKUP(Audit!#REF!,$V$13:$AE$22,9,FALSE) &amp; IF(Audit!#REF!=10,Audit!#REF!&amp;Audit!#REF!,"") &amp; IF(Audit!#REF!&lt;&gt;1,U1237,"")</f>
        <v>#REF!</v>
      </c>
      <c r="K1237" s="17" t="e">
        <f>VLOOKUP(Audit!#REF!,$V$3:$AE$12,10,FALSE) &amp; Audit!#REF! &amp; VLOOKUP(Audit!#REF!,$V$13:$AE$22,10,FALSE) &amp; IF(Audit!#REF!=10,Audit!#REF!&amp;Audit!#REF!,"") &amp; IF(Audit!#REF!&lt;&gt;1,U1237,"")</f>
        <v>#REF!</v>
      </c>
      <c r="L1237" s="10" t="e">
        <f>Audit!#REF!</f>
        <v>#REF!</v>
      </c>
      <c r="M1237" s="10" t="e">
        <f t="shared" si="581"/>
        <v>#REF!</v>
      </c>
      <c r="N1237" s="10" t="e">
        <f t="shared" si="582"/>
        <v>#REF!</v>
      </c>
      <c r="O1237" s="10" t="e">
        <f t="shared" si="583"/>
        <v>#REF!</v>
      </c>
      <c r="P1237" s="10" t="e">
        <f t="shared" si="584"/>
        <v>#REF!</v>
      </c>
      <c r="Q1237" s="10" t="e">
        <f t="shared" si="585"/>
        <v>#REF!</v>
      </c>
      <c r="R1237" s="10" t="e">
        <f t="shared" si="586"/>
        <v>#REF!</v>
      </c>
      <c r="S1237" s="10" t="e">
        <f t="shared" si="587"/>
        <v>#REF!</v>
      </c>
      <c r="T1237" s="10" t="e">
        <f t="shared" si="588"/>
        <v>#REF!</v>
      </c>
      <c r="U1237" s="17" t="e">
        <f>IF(Audit!#REF!="","",VLOOKUP(Audit!#REF!,$W$26:$X$35,2,FALSE)) &amp; Audit!#REF! &amp; IF(Audit!#REF!="","",IF(Audit!#REF!&lt;=1.4,VLOOKUP(Audit!#REF!,$W$38:X1282,2,FALSE),VLOOKUP(Audit!#REF!,$W$51:$X$61,2,FALSE))) &amp; IF(Audit!#REF!="","",VLOOKUP(Audit!#REF!,$Y$26:$Z$35,2,FALSE) &amp; Audit!#REF! &amp; IF(Audit!#REF!="","",IF(Audit!#REF!&lt;=1.4,VLOOKUP(Audit!#REF!,$Y$38:$Z$48,2,FALSE),VLOOKUP(Audit!#REF!,$Y$51:$Z$61,2,FALSE))))</f>
        <v>#REF!</v>
      </c>
      <c r="V1237" s="21"/>
      <c r="AH1237" s="49" t="e">
        <f>Audit!#REF!</f>
        <v>#REF!</v>
      </c>
      <c r="AI1237" s="50" t="e">
        <f>VLOOKUP(Audit!#REF!,$V$3:$AE$12,2,FALSE)&amp; IF(Audit!#REF!=10,Audit!#REF!,"")</f>
        <v>#REF!</v>
      </c>
      <c r="AJ1237" s="50" t="e">
        <f>VLOOKUP(Audit!#REF!,$V$13:$AE$22,2,FALSE)&amp; IF(Audit!#REF!=10,Audit!#REF!,"")</f>
        <v>#REF!</v>
      </c>
      <c r="AK1237" s="47" t="e">
        <f t="shared" si="589"/>
        <v>#REF!</v>
      </c>
      <c r="AL1237" s="50" t="e">
        <f>VLOOKUP(Audit!#REF!,$V$3:$AE$12,3,FALSE)&amp; IF(Audit!#REF!=10,Audit!#REF!,"")</f>
        <v>#REF!</v>
      </c>
      <c r="AM1237" s="50" t="e">
        <f>VLOOKUP(Audit!#REF!,$V$13:$AE$22,3,FALSE)&amp; IF(Audit!#REF!=10,Audit!#REF!,"")</f>
        <v>#REF!</v>
      </c>
      <c r="AN1237" s="47" t="e">
        <f t="shared" si="590"/>
        <v>#REF!</v>
      </c>
      <c r="AO1237" s="50" t="e">
        <f>VLOOKUP(Audit!#REF!,$V$3:$AE$12,4,FALSE) &amp;  Audit!#REF! &amp; IF(Audit!#REF!=10,Audit!#REF!,"")</f>
        <v>#REF!</v>
      </c>
      <c r="AP1237" s="50" t="e">
        <f>VLOOKUP(Audit!#REF!,$V$13:$AE$22,4,FALSE)&amp; IF(Audit!#REF!=10,Audit!#REF!,"")</f>
        <v>#REF!</v>
      </c>
      <c r="AQ1237" s="47" t="e">
        <f t="shared" si="591"/>
        <v>#REF!</v>
      </c>
      <c r="AR1237" s="50" t="e">
        <f>VLOOKUP(Audit!#REF!,$V$3:$AE$12,5,FALSE)&amp; IF(Audit!#REF!=10,Audit!#REF!,"")</f>
        <v>#REF!</v>
      </c>
      <c r="AS1237" s="50" t="e">
        <f>VLOOKUP(Audit!#REF!,$V$13:$AE$22,5,FALSE)&amp; IF(Audit!#REF!=10,Audit!#REF!,"")</f>
        <v>#REF!</v>
      </c>
      <c r="AT1237" s="47" t="e">
        <f t="shared" si="592"/>
        <v>#REF!</v>
      </c>
      <c r="AU1237" s="50" t="e">
        <f>VLOOKUP(Audit!#REF!,$V$3:$AE$12,6,FALSE)&amp; IF(Audit!#REF!=10,Audit!#REF!,"")</f>
        <v>#REF!</v>
      </c>
      <c r="AV1237" s="50" t="e">
        <f>VLOOKUP(Audit!#REF!,$V$13:$AE$22,6,FALSE)&amp; IF(Audit!#REF!=10,Audit!#REF!,"")</f>
        <v>#REF!</v>
      </c>
      <c r="AW1237" s="47" t="e">
        <f t="shared" si="593"/>
        <v>#REF!</v>
      </c>
      <c r="AX1237" s="50" t="e">
        <f>VLOOKUP(Audit!#REF!,$V$3:$AE$12,7,FALSE)&amp; IF(Audit!#REF!=10,Audit!#REF!,"")</f>
        <v>#REF!</v>
      </c>
      <c r="AY1237" s="50" t="e">
        <f>VLOOKUP(Audit!#REF!,$V$13:$AE$22,7,FALSE) &amp; IF(Audit!#REF!=10,Audit!#REF!,"")</f>
        <v>#REF!</v>
      </c>
      <c r="AZ1237" s="47" t="e">
        <f t="shared" si="594"/>
        <v>#REF!</v>
      </c>
      <c r="BA1237" s="50" t="e">
        <f>VLOOKUP(Audit!#REF!,$V$3:$AE$12,8,FALSE)&amp; Audit!#REF! &amp; IF(Audit!#REF!=10,Audit!#REF!,"")</f>
        <v>#REF!</v>
      </c>
      <c r="BB1237" s="50" t="e">
        <f>VLOOKUP(Audit!#REF!,$V$13:$AE$22,8,FALSE) &amp; IF(Audit!#REF!=10,Audit!#REF!,"")</f>
        <v>#REF!</v>
      </c>
      <c r="BC1237" s="47" t="e">
        <f t="shared" si="595"/>
        <v>#REF!</v>
      </c>
      <c r="BD1237" s="50" t="e">
        <f>VLOOKUP(Audit!#REF!,$V$3:$AE$12,9,FALSE)&amp; IF(Audit!#REF!=10,Audit!#REF!,"")</f>
        <v>#REF!</v>
      </c>
      <c r="BE1237" s="50" t="e">
        <f>VLOOKUP(Audit!#REF!,$V$13:$AE$22,9,FALSE) &amp; IF(Audit!#REF!=10,Audit!#REF!,"") &amp; IF(Audit!#REF!&lt;&gt;1,U1237,"")</f>
        <v>#REF!</v>
      </c>
      <c r="BF1237" s="47" t="e">
        <f t="shared" si="596"/>
        <v>#REF!</v>
      </c>
      <c r="BG1237" s="50" t="e">
        <f>VLOOKUP(Audit!#REF!,$V$3:$AE$12,10,FALSE) &amp; Audit!#REF! &amp; IF(Audit!#REF!=10,Audit!#REF!,"")</f>
        <v>#REF!</v>
      </c>
      <c r="BH1237" s="50" t="e">
        <f>VLOOKUP(Audit!#REF!,$V$13:$AE$22,10,FALSE) &amp; IF(Audit!#REF!=10,Audit!#REF!,"") &amp; IF(Audit!#REF!&lt;&gt;1,U1237,"")</f>
        <v>#REF!</v>
      </c>
      <c r="BI1237" s="47" t="e">
        <f t="shared" si="597"/>
        <v>#REF!</v>
      </c>
      <c r="BJ1237" s="48" t="str">
        <f t="shared" si="598"/>
        <v/>
      </c>
      <c r="BK1237" s="48" t="str">
        <f t="shared" si="599"/>
        <v/>
      </c>
      <c r="BL1237" s="48" t="str">
        <f t="shared" si="600"/>
        <v/>
      </c>
      <c r="BM1237" s="48" t="str">
        <f t="shared" si="601"/>
        <v/>
      </c>
      <c r="BN1237" s="48" t="str">
        <f t="shared" si="602"/>
        <v/>
      </c>
      <c r="BO1237" s="48" t="str">
        <f t="shared" si="603"/>
        <v/>
      </c>
      <c r="BP1237" s="48" t="str">
        <f t="shared" si="604"/>
        <v/>
      </c>
      <c r="BQ1237" s="48" t="str">
        <f t="shared" si="605"/>
        <v/>
      </c>
      <c r="BR1237" s="48" t="str">
        <f t="shared" si="606"/>
        <v/>
      </c>
      <c r="BS1237" s="48" t="str">
        <f t="shared" si="607"/>
        <v/>
      </c>
      <c r="BT1237" s="48" t="str">
        <f t="shared" si="608"/>
        <v/>
      </c>
      <c r="BU1237" s="48" t="str">
        <f t="shared" si="609"/>
        <v/>
      </c>
    </row>
    <row r="1238" spans="1:73">
      <c r="A1238" s="10" t="e">
        <f>Audit!#REF!</f>
        <v>#REF!</v>
      </c>
      <c r="B1238" s="10" t="e">
        <f t="shared" si="580"/>
        <v>#REF!</v>
      </c>
      <c r="C1238" s="17" t="e">
        <f>VLOOKUP(Audit!#REF!,$V$3:$AE$12,2,FALSE) &amp; VLOOKUP(Audit!#REF!,$V$13:$AE$22,2,FALSE)&amp; IF(Audit!#REF!=10,Audit!#REF!&amp;Audit!#REF!,"")</f>
        <v>#REF!</v>
      </c>
      <c r="D1238" s="17" t="e">
        <f>VLOOKUP(Audit!#REF!,$V$3:$AE$12,3,FALSE) &amp; VLOOKUP(Audit!#REF!,$V$13:$AE$22,3,FALSE) &amp;IF(Audit!#REF!=10,Audit!#REF!&amp;Audit!#REF!,"")</f>
        <v>#REF!</v>
      </c>
      <c r="E1238" s="17" t="e">
        <f>VLOOKUP(Audit!#REF!,$V$3:$AE$12,4,FALSE)&amp; Audit!#REF! &amp; VLOOKUP(Audit!#REF!,$V$13:$AE$22,4,FALSE)&amp; IF(Audit!#REF!=10,Audit!#REF!&amp;Audit!#REF!,"")</f>
        <v>#REF!</v>
      </c>
      <c r="F1238" s="17" t="e">
        <f>VLOOKUP(Audit!#REF!,$V$3:$AE$12,5,FALSE) &amp; VLOOKUP(Audit!#REF!,$V$13:$AE$22,5,FALSE)&amp; IF(Audit!#REF!=10,Audit!#REF!&amp;Audit!#REF!,"")</f>
        <v>#REF!</v>
      </c>
      <c r="G1238" s="17" t="e">
        <f>VLOOKUP(Audit!#REF!,$V$3:$AE$12,6,FALSE) &amp; VLOOKUP(Audit!#REF!,$V$13:$AE$22,6,FALSE)&amp; IF(Audit!#REF!=10,Audit!#REF!&amp;Audit!#REF!,"")</f>
        <v>#REF!</v>
      </c>
      <c r="H1238" s="17" t="e">
        <f>VLOOKUP(Audit!#REF!,$V$3:$AE$12,7,FALSE) &amp; VLOOKUP(Audit!#REF!,$V$13:$AE$22,7,FALSE)&amp;IF(Audit!#REF!=10,Audit!#REF!&amp;Audit!#REF!,"")</f>
        <v>#REF!</v>
      </c>
      <c r="I1238" s="17" t="e">
        <f>VLOOKUP(Audit!#REF!,$V$3:$AE$12,8,FALSE) &amp; Audit!#REF! &amp; VLOOKUP(Audit!#REF!,$V$13:$AE$22,8,FALSE)&amp;IF(Audit!#REF!=10,Audit!#REF!&amp;Audit!#REF!,"")</f>
        <v>#REF!</v>
      </c>
      <c r="J1238" s="17" t="e">
        <f>VLOOKUP(Audit!#REF!,$V$3:$AE$12,9,FALSE) &amp; VLOOKUP(Audit!#REF!,$V$13:$AE$22,9,FALSE) &amp; IF(Audit!#REF!=10,Audit!#REF!&amp;Audit!#REF!,"") &amp; IF(Audit!#REF!&lt;&gt;1,U1238,"")</f>
        <v>#REF!</v>
      </c>
      <c r="K1238" s="17" t="e">
        <f>VLOOKUP(Audit!#REF!,$V$3:$AE$12,10,FALSE) &amp; Audit!#REF! &amp; VLOOKUP(Audit!#REF!,$V$13:$AE$22,10,FALSE) &amp; IF(Audit!#REF!=10,Audit!#REF!&amp;Audit!#REF!,"") &amp; IF(Audit!#REF!&lt;&gt;1,U1238,"")</f>
        <v>#REF!</v>
      </c>
      <c r="L1238" s="10" t="e">
        <f>Audit!#REF!</f>
        <v>#REF!</v>
      </c>
      <c r="M1238" s="10" t="e">
        <f t="shared" si="581"/>
        <v>#REF!</v>
      </c>
      <c r="N1238" s="10" t="e">
        <f t="shared" si="582"/>
        <v>#REF!</v>
      </c>
      <c r="O1238" s="10" t="e">
        <f t="shared" si="583"/>
        <v>#REF!</v>
      </c>
      <c r="P1238" s="10" t="e">
        <f t="shared" si="584"/>
        <v>#REF!</v>
      </c>
      <c r="Q1238" s="10" t="e">
        <f t="shared" si="585"/>
        <v>#REF!</v>
      </c>
      <c r="R1238" s="10" t="e">
        <f t="shared" si="586"/>
        <v>#REF!</v>
      </c>
      <c r="S1238" s="10" t="e">
        <f t="shared" si="587"/>
        <v>#REF!</v>
      </c>
      <c r="T1238" s="10" t="e">
        <f t="shared" si="588"/>
        <v>#REF!</v>
      </c>
      <c r="U1238" s="17" t="e">
        <f>IF(Audit!#REF!="","",VLOOKUP(Audit!#REF!,$W$26:$X$35,2,FALSE)) &amp; Audit!#REF! &amp; IF(Audit!#REF!="","",IF(Audit!#REF!&lt;=1.4,VLOOKUP(Audit!#REF!,$W$38:X1283,2,FALSE),VLOOKUP(Audit!#REF!,$W$51:$X$61,2,FALSE))) &amp; IF(Audit!#REF!="","",VLOOKUP(Audit!#REF!,$Y$26:$Z$35,2,FALSE) &amp; Audit!#REF! &amp; IF(Audit!#REF!="","",IF(Audit!#REF!&lt;=1.4,VLOOKUP(Audit!#REF!,$Y$38:$Z$48,2,FALSE),VLOOKUP(Audit!#REF!,$Y$51:$Z$61,2,FALSE))))</f>
        <v>#REF!</v>
      </c>
      <c r="V1238" s="21"/>
      <c r="AH1238" s="49" t="e">
        <f>Audit!#REF!</f>
        <v>#REF!</v>
      </c>
      <c r="AI1238" s="50" t="e">
        <f>VLOOKUP(Audit!#REF!,$V$3:$AE$12,2,FALSE)&amp; IF(Audit!#REF!=10,Audit!#REF!,"")</f>
        <v>#REF!</v>
      </c>
      <c r="AJ1238" s="50" t="e">
        <f>VLOOKUP(Audit!#REF!,$V$13:$AE$22,2,FALSE)&amp; IF(Audit!#REF!=10,Audit!#REF!,"")</f>
        <v>#REF!</v>
      </c>
      <c r="AK1238" s="47" t="e">
        <f t="shared" si="589"/>
        <v>#REF!</v>
      </c>
      <c r="AL1238" s="50" t="e">
        <f>VLOOKUP(Audit!#REF!,$V$3:$AE$12,3,FALSE)&amp; IF(Audit!#REF!=10,Audit!#REF!,"")</f>
        <v>#REF!</v>
      </c>
      <c r="AM1238" s="50" t="e">
        <f>VLOOKUP(Audit!#REF!,$V$13:$AE$22,3,FALSE)&amp; IF(Audit!#REF!=10,Audit!#REF!,"")</f>
        <v>#REF!</v>
      </c>
      <c r="AN1238" s="47" t="e">
        <f t="shared" si="590"/>
        <v>#REF!</v>
      </c>
      <c r="AO1238" s="50" t="e">
        <f>VLOOKUP(Audit!#REF!,$V$3:$AE$12,4,FALSE) &amp;  Audit!#REF! &amp; IF(Audit!#REF!=10,Audit!#REF!,"")</f>
        <v>#REF!</v>
      </c>
      <c r="AP1238" s="50" t="e">
        <f>VLOOKUP(Audit!#REF!,$V$13:$AE$22,4,FALSE)&amp; IF(Audit!#REF!=10,Audit!#REF!,"")</f>
        <v>#REF!</v>
      </c>
      <c r="AQ1238" s="47" t="e">
        <f t="shared" si="591"/>
        <v>#REF!</v>
      </c>
      <c r="AR1238" s="50" t="e">
        <f>VLOOKUP(Audit!#REF!,$V$3:$AE$12,5,FALSE)&amp; IF(Audit!#REF!=10,Audit!#REF!,"")</f>
        <v>#REF!</v>
      </c>
      <c r="AS1238" s="50" t="e">
        <f>VLOOKUP(Audit!#REF!,$V$13:$AE$22,5,FALSE)&amp; IF(Audit!#REF!=10,Audit!#REF!,"")</f>
        <v>#REF!</v>
      </c>
      <c r="AT1238" s="47" t="e">
        <f t="shared" si="592"/>
        <v>#REF!</v>
      </c>
      <c r="AU1238" s="50" t="e">
        <f>VLOOKUP(Audit!#REF!,$V$3:$AE$12,6,FALSE)&amp; IF(Audit!#REF!=10,Audit!#REF!,"")</f>
        <v>#REF!</v>
      </c>
      <c r="AV1238" s="50" t="e">
        <f>VLOOKUP(Audit!#REF!,$V$13:$AE$22,6,FALSE)&amp; IF(Audit!#REF!=10,Audit!#REF!,"")</f>
        <v>#REF!</v>
      </c>
      <c r="AW1238" s="47" t="e">
        <f t="shared" si="593"/>
        <v>#REF!</v>
      </c>
      <c r="AX1238" s="50" t="e">
        <f>VLOOKUP(Audit!#REF!,$V$3:$AE$12,7,FALSE)&amp; IF(Audit!#REF!=10,Audit!#REF!,"")</f>
        <v>#REF!</v>
      </c>
      <c r="AY1238" s="50" t="e">
        <f>VLOOKUP(Audit!#REF!,$V$13:$AE$22,7,FALSE) &amp; IF(Audit!#REF!=10,Audit!#REF!,"")</f>
        <v>#REF!</v>
      </c>
      <c r="AZ1238" s="47" t="e">
        <f t="shared" si="594"/>
        <v>#REF!</v>
      </c>
      <c r="BA1238" s="50" t="e">
        <f>VLOOKUP(Audit!#REF!,$V$3:$AE$12,8,FALSE)&amp; Audit!#REF! &amp; IF(Audit!#REF!=10,Audit!#REF!,"")</f>
        <v>#REF!</v>
      </c>
      <c r="BB1238" s="50" t="e">
        <f>VLOOKUP(Audit!#REF!,$V$13:$AE$22,8,FALSE) &amp; IF(Audit!#REF!=10,Audit!#REF!,"")</f>
        <v>#REF!</v>
      </c>
      <c r="BC1238" s="47" t="e">
        <f t="shared" si="595"/>
        <v>#REF!</v>
      </c>
      <c r="BD1238" s="50" t="e">
        <f>VLOOKUP(Audit!#REF!,$V$3:$AE$12,9,FALSE)&amp; IF(Audit!#REF!=10,Audit!#REF!,"")</f>
        <v>#REF!</v>
      </c>
      <c r="BE1238" s="50" t="e">
        <f>VLOOKUP(Audit!#REF!,$V$13:$AE$22,9,FALSE) &amp; IF(Audit!#REF!=10,Audit!#REF!,"") &amp; IF(Audit!#REF!&lt;&gt;1,U1238,"")</f>
        <v>#REF!</v>
      </c>
      <c r="BF1238" s="47" t="e">
        <f t="shared" si="596"/>
        <v>#REF!</v>
      </c>
      <c r="BG1238" s="50" t="e">
        <f>VLOOKUP(Audit!#REF!,$V$3:$AE$12,10,FALSE) &amp; Audit!#REF! &amp; IF(Audit!#REF!=10,Audit!#REF!,"")</f>
        <v>#REF!</v>
      </c>
      <c r="BH1238" s="50" t="e">
        <f>VLOOKUP(Audit!#REF!,$V$13:$AE$22,10,FALSE) &amp; IF(Audit!#REF!=10,Audit!#REF!,"") &amp; IF(Audit!#REF!&lt;&gt;1,U1238,"")</f>
        <v>#REF!</v>
      </c>
      <c r="BI1238" s="47" t="e">
        <f t="shared" si="597"/>
        <v>#REF!</v>
      </c>
      <c r="BJ1238" s="48" t="str">
        <f t="shared" si="598"/>
        <v/>
      </c>
      <c r="BK1238" s="48" t="str">
        <f t="shared" si="599"/>
        <v/>
      </c>
      <c r="BL1238" s="48" t="str">
        <f t="shared" si="600"/>
        <v/>
      </c>
      <c r="BM1238" s="48" t="str">
        <f t="shared" si="601"/>
        <v/>
      </c>
      <c r="BN1238" s="48" t="str">
        <f t="shared" si="602"/>
        <v/>
      </c>
      <c r="BO1238" s="48" t="str">
        <f t="shared" si="603"/>
        <v/>
      </c>
      <c r="BP1238" s="48" t="str">
        <f t="shared" si="604"/>
        <v/>
      </c>
      <c r="BQ1238" s="48" t="str">
        <f t="shared" si="605"/>
        <v/>
      </c>
      <c r="BR1238" s="48" t="str">
        <f t="shared" si="606"/>
        <v/>
      </c>
      <c r="BS1238" s="48" t="str">
        <f t="shared" si="607"/>
        <v/>
      </c>
      <c r="BT1238" s="48" t="str">
        <f t="shared" si="608"/>
        <v/>
      </c>
      <c r="BU1238" s="48" t="str">
        <f t="shared" si="609"/>
        <v/>
      </c>
    </row>
    <row r="1239" spans="1:73">
      <c r="A1239" s="10" t="e">
        <f>Audit!#REF!</f>
        <v>#REF!</v>
      </c>
      <c r="B1239" s="10" t="e">
        <f t="shared" si="580"/>
        <v>#REF!</v>
      </c>
      <c r="C1239" s="17" t="e">
        <f>VLOOKUP(Audit!#REF!,$V$3:$AE$12,2,FALSE) &amp; VLOOKUP(Audit!#REF!,$V$13:$AE$22,2,FALSE)&amp; IF(Audit!#REF!=10,Audit!#REF!&amp;Audit!#REF!,"")</f>
        <v>#REF!</v>
      </c>
      <c r="D1239" s="17" t="e">
        <f>VLOOKUP(Audit!#REF!,$V$3:$AE$12,3,FALSE) &amp; VLOOKUP(Audit!#REF!,$V$13:$AE$22,3,FALSE) &amp;IF(Audit!#REF!=10,Audit!#REF!&amp;Audit!#REF!,"")</f>
        <v>#REF!</v>
      </c>
      <c r="E1239" s="17" t="e">
        <f>VLOOKUP(Audit!#REF!,$V$3:$AE$12,4,FALSE)&amp; Audit!#REF! &amp; VLOOKUP(Audit!#REF!,$V$13:$AE$22,4,FALSE)&amp; IF(Audit!#REF!=10,Audit!#REF!&amp;Audit!#REF!,"")</f>
        <v>#REF!</v>
      </c>
      <c r="F1239" s="17" t="e">
        <f>VLOOKUP(Audit!#REF!,$V$3:$AE$12,5,FALSE) &amp; VLOOKUP(Audit!#REF!,$V$13:$AE$22,5,FALSE)&amp; IF(Audit!#REF!=10,Audit!#REF!&amp;Audit!#REF!,"")</f>
        <v>#REF!</v>
      </c>
      <c r="G1239" s="17" t="e">
        <f>VLOOKUP(Audit!#REF!,$V$3:$AE$12,6,FALSE) &amp; VLOOKUP(Audit!#REF!,$V$13:$AE$22,6,FALSE)&amp; IF(Audit!#REF!=10,Audit!#REF!&amp;Audit!#REF!,"")</f>
        <v>#REF!</v>
      </c>
      <c r="H1239" s="17" t="e">
        <f>VLOOKUP(Audit!#REF!,$V$3:$AE$12,7,FALSE) &amp; VLOOKUP(Audit!#REF!,$V$13:$AE$22,7,FALSE)&amp;IF(Audit!#REF!=10,Audit!#REF!&amp;Audit!#REF!,"")</f>
        <v>#REF!</v>
      </c>
      <c r="I1239" s="17" t="e">
        <f>VLOOKUP(Audit!#REF!,$V$3:$AE$12,8,FALSE) &amp; Audit!#REF! &amp; VLOOKUP(Audit!#REF!,$V$13:$AE$22,8,FALSE)&amp;IF(Audit!#REF!=10,Audit!#REF!&amp;Audit!#REF!,"")</f>
        <v>#REF!</v>
      </c>
      <c r="J1239" s="17" t="e">
        <f>VLOOKUP(Audit!#REF!,$V$3:$AE$12,9,FALSE) &amp; VLOOKUP(Audit!#REF!,$V$13:$AE$22,9,FALSE) &amp; IF(Audit!#REF!=10,Audit!#REF!&amp;Audit!#REF!,"") &amp; IF(Audit!#REF!&lt;&gt;1,U1239,"")</f>
        <v>#REF!</v>
      </c>
      <c r="K1239" s="17" t="e">
        <f>VLOOKUP(Audit!#REF!,$V$3:$AE$12,10,FALSE) &amp; Audit!#REF! &amp; VLOOKUP(Audit!#REF!,$V$13:$AE$22,10,FALSE) &amp; IF(Audit!#REF!=10,Audit!#REF!&amp;Audit!#REF!,"") &amp; IF(Audit!#REF!&lt;&gt;1,U1239,"")</f>
        <v>#REF!</v>
      </c>
      <c r="L1239" s="10" t="e">
        <f>Audit!#REF!</f>
        <v>#REF!</v>
      </c>
      <c r="M1239" s="10" t="e">
        <f t="shared" si="581"/>
        <v>#REF!</v>
      </c>
      <c r="N1239" s="10" t="e">
        <f t="shared" si="582"/>
        <v>#REF!</v>
      </c>
      <c r="O1239" s="10" t="e">
        <f t="shared" si="583"/>
        <v>#REF!</v>
      </c>
      <c r="P1239" s="10" t="e">
        <f t="shared" si="584"/>
        <v>#REF!</v>
      </c>
      <c r="Q1239" s="10" t="e">
        <f t="shared" si="585"/>
        <v>#REF!</v>
      </c>
      <c r="R1239" s="10" t="e">
        <f t="shared" si="586"/>
        <v>#REF!</v>
      </c>
      <c r="S1239" s="10" t="e">
        <f t="shared" si="587"/>
        <v>#REF!</v>
      </c>
      <c r="T1239" s="10" t="e">
        <f t="shared" si="588"/>
        <v>#REF!</v>
      </c>
      <c r="U1239" s="17" t="e">
        <f>IF(Audit!#REF!="","",VLOOKUP(Audit!#REF!,$W$26:$X$35,2,FALSE)) &amp; Audit!#REF! &amp; IF(Audit!#REF!="","",IF(Audit!#REF!&lt;=1.4,VLOOKUP(Audit!#REF!,$W$38:X1284,2,FALSE),VLOOKUP(Audit!#REF!,$W$51:$X$61,2,FALSE))) &amp; IF(Audit!#REF!="","",VLOOKUP(Audit!#REF!,$Y$26:$Z$35,2,FALSE) &amp; Audit!#REF! &amp; IF(Audit!#REF!="","",IF(Audit!#REF!&lt;=1.4,VLOOKUP(Audit!#REF!,$Y$38:$Z$48,2,FALSE),VLOOKUP(Audit!#REF!,$Y$51:$Z$61,2,FALSE))))</f>
        <v>#REF!</v>
      </c>
      <c r="V1239" s="21"/>
      <c r="AH1239" s="49" t="e">
        <f>Audit!#REF!</f>
        <v>#REF!</v>
      </c>
      <c r="AI1239" s="50" t="e">
        <f>VLOOKUP(Audit!#REF!,$V$3:$AE$12,2,FALSE)&amp; IF(Audit!#REF!=10,Audit!#REF!,"")</f>
        <v>#REF!</v>
      </c>
      <c r="AJ1239" s="50" t="e">
        <f>VLOOKUP(Audit!#REF!,$V$13:$AE$22,2,FALSE)&amp; IF(Audit!#REF!=10,Audit!#REF!,"")</f>
        <v>#REF!</v>
      </c>
      <c r="AK1239" s="47" t="e">
        <f t="shared" si="589"/>
        <v>#REF!</v>
      </c>
      <c r="AL1239" s="50" t="e">
        <f>VLOOKUP(Audit!#REF!,$V$3:$AE$12,3,FALSE)&amp; IF(Audit!#REF!=10,Audit!#REF!,"")</f>
        <v>#REF!</v>
      </c>
      <c r="AM1239" s="50" t="e">
        <f>VLOOKUP(Audit!#REF!,$V$13:$AE$22,3,FALSE)&amp; IF(Audit!#REF!=10,Audit!#REF!,"")</f>
        <v>#REF!</v>
      </c>
      <c r="AN1239" s="47" t="e">
        <f t="shared" si="590"/>
        <v>#REF!</v>
      </c>
      <c r="AO1239" s="50" t="e">
        <f>VLOOKUP(Audit!#REF!,$V$3:$AE$12,4,FALSE) &amp;  Audit!#REF! &amp; IF(Audit!#REF!=10,Audit!#REF!,"")</f>
        <v>#REF!</v>
      </c>
      <c r="AP1239" s="50" t="e">
        <f>VLOOKUP(Audit!#REF!,$V$13:$AE$22,4,FALSE)&amp; IF(Audit!#REF!=10,Audit!#REF!,"")</f>
        <v>#REF!</v>
      </c>
      <c r="AQ1239" s="47" t="e">
        <f t="shared" si="591"/>
        <v>#REF!</v>
      </c>
      <c r="AR1239" s="50" t="e">
        <f>VLOOKUP(Audit!#REF!,$V$3:$AE$12,5,FALSE)&amp; IF(Audit!#REF!=10,Audit!#REF!,"")</f>
        <v>#REF!</v>
      </c>
      <c r="AS1239" s="50" t="e">
        <f>VLOOKUP(Audit!#REF!,$V$13:$AE$22,5,FALSE)&amp; IF(Audit!#REF!=10,Audit!#REF!,"")</f>
        <v>#REF!</v>
      </c>
      <c r="AT1239" s="47" t="e">
        <f t="shared" si="592"/>
        <v>#REF!</v>
      </c>
      <c r="AU1239" s="50" t="e">
        <f>VLOOKUP(Audit!#REF!,$V$3:$AE$12,6,FALSE)&amp; IF(Audit!#REF!=10,Audit!#REF!,"")</f>
        <v>#REF!</v>
      </c>
      <c r="AV1239" s="50" t="e">
        <f>VLOOKUP(Audit!#REF!,$V$13:$AE$22,6,FALSE)&amp; IF(Audit!#REF!=10,Audit!#REF!,"")</f>
        <v>#REF!</v>
      </c>
      <c r="AW1239" s="47" t="e">
        <f t="shared" si="593"/>
        <v>#REF!</v>
      </c>
      <c r="AX1239" s="50" t="e">
        <f>VLOOKUP(Audit!#REF!,$V$3:$AE$12,7,FALSE)&amp; IF(Audit!#REF!=10,Audit!#REF!,"")</f>
        <v>#REF!</v>
      </c>
      <c r="AY1239" s="50" t="e">
        <f>VLOOKUP(Audit!#REF!,$V$13:$AE$22,7,FALSE) &amp; IF(Audit!#REF!=10,Audit!#REF!,"")</f>
        <v>#REF!</v>
      </c>
      <c r="AZ1239" s="47" t="e">
        <f t="shared" si="594"/>
        <v>#REF!</v>
      </c>
      <c r="BA1239" s="50" t="e">
        <f>VLOOKUP(Audit!#REF!,$V$3:$AE$12,8,FALSE)&amp; Audit!#REF! &amp; IF(Audit!#REF!=10,Audit!#REF!,"")</f>
        <v>#REF!</v>
      </c>
      <c r="BB1239" s="50" t="e">
        <f>VLOOKUP(Audit!#REF!,$V$13:$AE$22,8,FALSE) &amp; IF(Audit!#REF!=10,Audit!#REF!,"")</f>
        <v>#REF!</v>
      </c>
      <c r="BC1239" s="47" t="e">
        <f t="shared" si="595"/>
        <v>#REF!</v>
      </c>
      <c r="BD1239" s="50" t="e">
        <f>VLOOKUP(Audit!#REF!,$V$3:$AE$12,9,FALSE)&amp; IF(Audit!#REF!=10,Audit!#REF!,"")</f>
        <v>#REF!</v>
      </c>
      <c r="BE1239" s="50" t="e">
        <f>VLOOKUP(Audit!#REF!,$V$13:$AE$22,9,FALSE) &amp; IF(Audit!#REF!=10,Audit!#REF!,"") &amp; IF(Audit!#REF!&lt;&gt;1,U1239,"")</f>
        <v>#REF!</v>
      </c>
      <c r="BF1239" s="47" t="e">
        <f t="shared" si="596"/>
        <v>#REF!</v>
      </c>
      <c r="BG1239" s="50" t="e">
        <f>VLOOKUP(Audit!#REF!,$V$3:$AE$12,10,FALSE) &amp; Audit!#REF! &amp; IF(Audit!#REF!=10,Audit!#REF!,"")</f>
        <v>#REF!</v>
      </c>
      <c r="BH1239" s="50" t="e">
        <f>VLOOKUP(Audit!#REF!,$V$13:$AE$22,10,FALSE) &amp; IF(Audit!#REF!=10,Audit!#REF!,"") &amp; IF(Audit!#REF!&lt;&gt;1,U1239,"")</f>
        <v>#REF!</v>
      </c>
      <c r="BI1239" s="47" t="e">
        <f t="shared" si="597"/>
        <v>#REF!</v>
      </c>
      <c r="BJ1239" s="48" t="str">
        <f t="shared" si="598"/>
        <v/>
      </c>
      <c r="BK1239" s="48" t="str">
        <f t="shared" si="599"/>
        <v/>
      </c>
      <c r="BL1239" s="48" t="str">
        <f t="shared" si="600"/>
        <v/>
      </c>
      <c r="BM1239" s="48" t="str">
        <f t="shared" si="601"/>
        <v/>
      </c>
      <c r="BN1239" s="48" t="str">
        <f t="shared" si="602"/>
        <v/>
      </c>
      <c r="BO1239" s="48" t="str">
        <f t="shared" si="603"/>
        <v/>
      </c>
      <c r="BP1239" s="48" t="str">
        <f t="shared" si="604"/>
        <v/>
      </c>
      <c r="BQ1239" s="48" t="str">
        <f t="shared" si="605"/>
        <v/>
      </c>
      <c r="BR1239" s="48" t="str">
        <f t="shared" si="606"/>
        <v/>
      </c>
      <c r="BS1239" s="48" t="str">
        <f t="shared" si="607"/>
        <v/>
      </c>
      <c r="BT1239" s="48" t="str">
        <f t="shared" si="608"/>
        <v/>
      </c>
      <c r="BU1239" s="48" t="str">
        <f t="shared" si="609"/>
        <v/>
      </c>
    </row>
    <row r="1240" spans="1:73">
      <c r="A1240" s="10" t="e">
        <f>Audit!#REF!</f>
        <v>#REF!</v>
      </c>
      <c r="B1240" s="10" t="e">
        <f t="shared" si="580"/>
        <v>#REF!</v>
      </c>
      <c r="C1240" s="17" t="e">
        <f>VLOOKUP(Audit!#REF!,$V$3:$AE$12,2,FALSE) &amp; VLOOKUP(Audit!#REF!,$V$13:$AE$22,2,FALSE)&amp; IF(Audit!#REF!=10,Audit!#REF!&amp;Audit!#REF!,"")</f>
        <v>#REF!</v>
      </c>
      <c r="D1240" s="17" t="e">
        <f>VLOOKUP(Audit!#REF!,$V$3:$AE$12,3,FALSE) &amp; VLOOKUP(Audit!#REF!,$V$13:$AE$22,3,FALSE) &amp;IF(Audit!#REF!=10,Audit!#REF!&amp;Audit!#REF!,"")</f>
        <v>#REF!</v>
      </c>
      <c r="E1240" s="17" t="e">
        <f>VLOOKUP(Audit!#REF!,$V$3:$AE$12,4,FALSE)&amp; Audit!#REF! &amp; VLOOKUP(Audit!#REF!,$V$13:$AE$22,4,FALSE)&amp; IF(Audit!#REF!=10,Audit!#REF!&amp;Audit!#REF!,"")</f>
        <v>#REF!</v>
      </c>
      <c r="F1240" s="17" t="e">
        <f>VLOOKUP(Audit!#REF!,$V$3:$AE$12,5,FALSE) &amp; VLOOKUP(Audit!#REF!,$V$13:$AE$22,5,FALSE)&amp; IF(Audit!#REF!=10,Audit!#REF!&amp;Audit!#REF!,"")</f>
        <v>#REF!</v>
      </c>
      <c r="G1240" s="17" t="e">
        <f>VLOOKUP(Audit!#REF!,$V$3:$AE$12,6,FALSE) &amp; VLOOKUP(Audit!#REF!,$V$13:$AE$22,6,FALSE)&amp; IF(Audit!#REF!=10,Audit!#REF!&amp;Audit!#REF!,"")</f>
        <v>#REF!</v>
      </c>
      <c r="H1240" s="17" t="e">
        <f>VLOOKUP(Audit!#REF!,$V$3:$AE$12,7,FALSE) &amp; VLOOKUP(Audit!#REF!,$V$13:$AE$22,7,FALSE)&amp;IF(Audit!#REF!=10,Audit!#REF!&amp;Audit!#REF!,"")</f>
        <v>#REF!</v>
      </c>
      <c r="I1240" s="17" t="e">
        <f>VLOOKUP(Audit!#REF!,$V$3:$AE$12,8,FALSE) &amp; Audit!#REF! &amp; VLOOKUP(Audit!#REF!,$V$13:$AE$22,8,FALSE)&amp;IF(Audit!#REF!=10,Audit!#REF!&amp;Audit!#REF!,"")</f>
        <v>#REF!</v>
      </c>
      <c r="J1240" s="17" t="e">
        <f>VLOOKUP(Audit!#REF!,$V$3:$AE$12,9,FALSE) &amp; VLOOKUP(Audit!#REF!,$V$13:$AE$22,9,FALSE) &amp; IF(Audit!#REF!=10,Audit!#REF!&amp;Audit!#REF!,"") &amp; IF(Audit!#REF!&lt;&gt;1,U1240,"")</f>
        <v>#REF!</v>
      </c>
      <c r="K1240" s="17" t="e">
        <f>VLOOKUP(Audit!#REF!,$V$3:$AE$12,10,FALSE) &amp; Audit!#REF! &amp; VLOOKUP(Audit!#REF!,$V$13:$AE$22,10,FALSE) &amp; IF(Audit!#REF!=10,Audit!#REF!&amp;Audit!#REF!,"") &amp; IF(Audit!#REF!&lt;&gt;1,U1240,"")</f>
        <v>#REF!</v>
      </c>
      <c r="L1240" s="10" t="e">
        <f>Audit!#REF!</f>
        <v>#REF!</v>
      </c>
      <c r="M1240" s="10" t="e">
        <f t="shared" si="581"/>
        <v>#REF!</v>
      </c>
      <c r="N1240" s="10" t="e">
        <f t="shared" si="582"/>
        <v>#REF!</v>
      </c>
      <c r="O1240" s="10" t="e">
        <f t="shared" si="583"/>
        <v>#REF!</v>
      </c>
      <c r="P1240" s="10" t="e">
        <f t="shared" si="584"/>
        <v>#REF!</v>
      </c>
      <c r="Q1240" s="10" t="e">
        <f t="shared" si="585"/>
        <v>#REF!</v>
      </c>
      <c r="R1240" s="10" t="e">
        <f t="shared" si="586"/>
        <v>#REF!</v>
      </c>
      <c r="S1240" s="10" t="e">
        <f t="shared" si="587"/>
        <v>#REF!</v>
      </c>
      <c r="T1240" s="10" t="e">
        <f t="shared" si="588"/>
        <v>#REF!</v>
      </c>
      <c r="U1240" s="17" t="e">
        <f>IF(Audit!#REF!="","",VLOOKUP(Audit!#REF!,$W$26:$X$35,2,FALSE)) &amp; Audit!#REF! &amp; IF(Audit!#REF!="","",IF(Audit!#REF!&lt;=1.4,VLOOKUP(Audit!#REF!,$W$38:X1285,2,FALSE),VLOOKUP(Audit!#REF!,$W$51:$X$61,2,FALSE))) &amp; IF(Audit!#REF!="","",VLOOKUP(Audit!#REF!,$Y$26:$Z$35,2,FALSE) &amp; Audit!#REF! &amp; IF(Audit!#REF!="","",IF(Audit!#REF!&lt;=1.4,VLOOKUP(Audit!#REF!,$Y$38:$Z$48,2,FALSE),VLOOKUP(Audit!#REF!,$Y$51:$Z$61,2,FALSE))))</f>
        <v>#REF!</v>
      </c>
      <c r="V1240" s="21"/>
      <c r="AH1240" s="49" t="e">
        <f>Audit!#REF!</f>
        <v>#REF!</v>
      </c>
      <c r="AI1240" s="50" t="e">
        <f>VLOOKUP(Audit!#REF!,$V$3:$AE$12,2,FALSE)&amp; IF(Audit!#REF!=10,Audit!#REF!,"")</f>
        <v>#REF!</v>
      </c>
      <c r="AJ1240" s="50" t="e">
        <f>VLOOKUP(Audit!#REF!,$V$13:$AE$22,2,FALSE)&amp; IF(Audit!#REF!=10,Audit!#REF!,"")</f>
        <v>#REF!</v>
      </c>
      <c r="AK1240" s="47" t="e">
        <f t="shared" si="589"/>
        <v>#REF!</v>
      </c>
      <c r="AL1240" s="50" t="e">
        <f>VLOOKUP(Audit!#REF!,$V$3:$AE$12,3,FALSE)&amp; IF(Audit!#REF!=10,Audit!#REF!,"")</f>
        <v>#REF!</v>
      </c>
      <c r="AM1240" s="50" t="e">
        <f>VLOOKUP(Audit!#REF!,$V$13:$AE$22,3,FALSE)&amp; IF(Audit!#REF!=10,Audit!#REF!,"")</f>
        <v>#REF!</v>
      </c>
      <c r="AN1240" s="47" t="e">
        <f t="shared" si="590"/>
        <v>#REF!</v>
      </c>
      <c r="AO1240" s="50" t="e">
        <f>VLOOKUP(Audit!#REF!,$V$3:$AE$12,4,FALSE) &amp;  Audit!#REF! &amp; IF(Audit!#REF!=10,Audit!#REF!,"")</f>
        <v>#REF!</v>
      </c>
      <c r="AP1240" s="50" t="e">
        <f>VLOOKUP(Audit!#REF!,$V$13:$AE$22,4,FALSE)&amp; IF(Audit!#REF!=10,Audit!#REF!,"")</f>
        <v>#REF!</v>
      </c>
      <c r="AQ1240" s="47" t="e">
        <f t="shared" si="591"/>
        <v>#REF!</v>
      </c>
      <c r="AR1240" s="50" t="e">
        <f>VLOOKUP(Audit!#REF!,$V$3:$AE$12,5,FALSE)&amp; IF(Audit!#REF!=10,Audit!#REF!,"")</f>
        <v>#REF!</v>
      </c>
      <c r="AS1240" s="50" t="e">
        <f>VLOOKUP(Audit!#REF!,$V$13:$AE$22,5,FALSE)&amp; IF(Audit!#REF!=10,Audit!#REF!,"")</f>
        <v>#REF!</v>
      </c>
      <c r="AT1240" s="47" t="e">
        <f t="shared" si="592"/>
        <v>#REF!</v>
      </c>
      <c r="AU1240" s="50" t="e">
        <f>VLOOKUP(Audit!#REF!,$V$3:$AE$12,6,FALSE)&amp; IF(Audit!#REF!=10,Audit!#REF!,"")</f>
        <v>#REF!</v>
      </c>
      <c r="AV1240" s="50" t="e">
        <f>VLOOKUP(Audit!#REF!,$V$13:$AE$22,6,FALSE)&amp; IF(Audit!#REF!=10,Audit!#REF!,"")</f>
        <v>#REF!</v>
      </c>
      <c r="AW1240" s="47" t="e">
        <f t="shared" si="593"/>
        <v>#REF!</v>
      </c>
      <c r="AX1240" s="50" t="e">
        <f>VLOOKUP(Audit!#REF!,$V$3:$AE$12,7,FALSE)&amp; IF(Audit!#REF!=10,Audit!#REF!,"")</f>
        <v>#REF!</v>
      </c>
      <c r="AY1240" s="50" t="e">
        <f>VLOOKUP(Audit!#REF!,$V$13:$AE$22,7,FALSE) &amp; IF(Audit!#REF!=10,Audit!#REF!,"")</f>
        <v>#REF!</v>
      </c>
      <c r="AZ1240" s="47" t="e">
        <f t="shared" si="594"/>
        <v>#REF!</v>
      </c>
      <c r="BA1240" s="50" t="e">
        <f>VLOOKUP(Audit!#REF!,$V$3:$AE$12,8,FALSE)&amp; Audit!#REF! &amp; IF(Audit!#REF!=10,Audit!#REF!,"")</f>
        <v>#REF!</v>
      </c>
      <c r="BB1240" s="50" t="e">
        <f>VLOOKUP(Audit!#REF!,$V$13:$AE$22,8,FALSE) &amp; IF(Audit!#REF!=10,Audit!#REF!,"")</f>
        <v>#REF!</v>
      </c>
      <c r="BC1240" s="47" t="e">
        <f t="shared" si="595"/>
        <v>#REF!</v>
      </c>
      <c r="BD1240" s="50" t="e">
        <f>VLOOKUP(Audit!#REF!,$V$3:$AE$12,9,FALSE)&amp; IF(Audit!#REF!=10,Audit!#REF!,"")</f>
        <v>#REF!</v>
      </c>
      <c r="BE1240" s="50" t="e">
        <f>VLOOKUP(Audit!#REF!,$V$13:$AE$22,9,FALSE) &amp; IF(Audit!#REF!=10,Audit!#REF!,"") &amp; IF(Audit!#REF!&lt;&gt;1,U1240,"")</f>
        <v>#REF!</v>
      </c>
      <c r="BF1240" s="47" t="e">
        <f t="shared" si="596"/>
        <v>#REF!</v>
      </c>
      <c r="BG1240" s="50" t="e">
        <f>VLOOKUP(Audit!#REF!,$V$3:$AE$12,10,FALSE) &amp; Audit!#REF! &amp; IF(Audit!#REF!=10,Audit!#REF!,"")</f>
        <v>#REF!</v>
      </c>
      <c r="BH1240" s="50" t="e">
        <f>VLOOKUP(Audit!#REF!,$V$13:$AE$22,10,FALSE) &amp; IF(Audit!#REF!=10,Audit!#REF!,"") &amp; IF(Audit!#REF!&lt;&gt;1,U1240,"")</f>
        <v>#REF!</v>
      </c>
      <c r="BI1240" s="47" t="e">
        <f t="shared" si="597"/>
        <v>#REF!</v>
      </c>
      <c r="BJ1240" s="48" t="str">
        <f t="shared" si="598"/>
        <v/>
      </c>
      <c r="BK1240" s="48" t="str">
        <f t="shared" si="599"/>
        <v/>
      </c>
      <c r="BL1240" s="48" t="str">
        <f t="shared" si="600"/>
        <v/>
      </c>
      <c r="BM1240" s="48" t="str">
        <f t="shared" si="601"/>
        <v/>
      </c>
      <c r="BN1240" s="48" t="str">
        <f t="shared" si="602"/>
        <v/>
      </c>
      <c r="BO1240" s="48" t="str">
        <f t="shared" si="603"/>
        <v/>
      </c>
      <c r="BP1240" s="48" t="str">
        <f t="shared" si="604"/>
        <v/>
      </c>
      <c r="BQ1240" s="48" t="str">
        <f t="shared" si="605"/>
        <v/>
      </c>
      <c r="BR1240" s="48" t="str">
        <f t="shared" si="606"/>
        <v/>
      </c>
      <c r="BS1240" s="48" t="str">
        <f t="shared" si="607"/>
        <v/>
      </c>
      <c r="BT1240" s="48" t="str">
        <f t="shared" si="608"/>
        <v/>
      </c>
      <c r="BU1240" s="48" t="str">
        <f t="shared" si="609"/>
        <v/>
      </c>
    </row>
    <row r="1241" spans="1:73">
      <c r="A1241" s="10" t="e">
        <f>Audit!#REF!</f>
        <v>#REF!</v>
      </c>
      <c r="B1241" s="10" t="e">
        <f t="shared" si="580"/>
        <v>#REF!</v>
      </c>
      <c r="C1241" s="17" t="e">
        <f>VLOOKUP(Audit!#REF!,$V$3:$AE$12,2,FALSE) &amp; VLOOKUP(Audit!#REF!,$V$13:$AE$22,2,FALSE)&amp; IF(Audit!#REF!=10,Audit!#REF!&amp;Audit!#REF!,"")</f>
        <v>#REF!</v>
      </c>
      <c r="D1241" s="17" t="e">
        <f>VLOOKUP(Audit!#REF!,$V$3:$AE$12,3,FALSE) &amp; VLOOKUP(Audit!#REF!,$V$13:$AE$22,3,FALSE) &amp;IF(Audit!#REF!=10,Audit!#REF!&amp;Audit!#REF!,"")</f>
        <v>#REF!</v>
      </c>
      <c r="E1241" s="17" t="e">
        <f>VLOOKUP(Audit!#REF!,$V$3:$AE$12,4,FALSE)&amp; Audit!#REF! &amp; VLOOKUP(Audit!#REF!,$V$13:$AE$22,4,FALSE)&amp; IF(Audit!#REF!=10,Audit!#REF!&amp;Audit!#REF!,"")</f>
        <v>#REF!</v>
      </c>
      <c r="F1241" s="17" t="e">
        <f>VLOOKUP(Audit!#REF!,$V$3:$AE$12,5,FALSE) &amp; VLOOKUP(Audit!#REF!,$V$13:$AE$22,5,FALSE)&amp; IF(Audit!#REF!=10,Audit!#REF!&amp;Audit!#REF!,"")</f>
        <v>#REF!</v>
      </c>
      <c r="G1241" s="17" t="e">
        <f>VLOOKUP(Audit!#REF!,$V$3:$AE$12,6,FALSE) &amp; VLOOKUP(Audit!#REF!,$V$13:$AE$22,6,FALSE)&amp; IF(Audit!#REF!=10,Audit!#REF!&amp;Audit!#REF!,"")</f>
        <v>#REF!</v>
      </c>
      <c r="H1241" s="17" t="e">
        <f>VLOOKUP(Audit!#REF!,$V$3:$AE$12,7,FALSE) &amp; VLOOKUP(Audit!#REF!,$V$13:$AE$22,7,FALSE)&amp;IF(Audit!#REF!=10,Audit!#REF!&amp;Audit!#REF!,"")</f>
        <v>#REF!</v>
      </c>
      <c r="I1241" s="17" t="e">
        <f>VLOOKUP(Audit!#REF!,$V$3:$AE$12,8,FALSE) &amp; Audit!#REF! &amp; VLOOKUP(Audit!#REF!,$V$13:$AE$22,8,FALSE)&amp;IF(Audit!#REF!=10,Audit!#REF!&amp;Audit!#REF!,"")</f>
        <v>#REF!</v>
      </c>
      <c r="J1241" s="17" t="e">
        <f>VLOOKUP(Audit!#REF!,$V$3:$AE$12,9,FALSE) &amp; VLOOKUP(Audit!#REF!,$V$13:$AE$22,9,FALSE) &amp; IF(Audit!#REF!=10,Audit!#REF!&amp;Audit!#REF!,"") &amp; IF(Audit!#REF!&lt;&gt;1,U1241,"")</f>
        <v>#REF!</v>
      </c>
      <c r="K1241" s="17" t="e">
        <f>VLOOKUP(Audit!#REF!,$V$3:$AE$12,10,FALSE) &amp; Audit!#REF! &amp; VLOOKUP(Audit!#REF!,$V$13:$AE$22,10,FALSE) &amp; IF(Audit!#REF!=10,Audit!#REF!&amp;Audit!#REF!,"") &amp; IF(Audit!#REF!&lt;&gt;1,U1241,"")</f>
        <v>#REF!</v>
      </c>
      <c r="L1241" s="10" t="e">
        <f>Audit!#REF!</f>
        <v>#REF!</v>
      </c>
      <c r="M1241" s="10" t="e">
        <f t="shared" si="581"/>
        <v>#REF!</v>
      </c>
      <c r="N1241" s="10" t="e">
        <f t="shared" si="582"/>
        <v>#REF!</v>
      </c>
      <c r="O1241" s="10" t="e">
        <f t="shared" si="583"/>
        <v>#REF!</v>
      </c>
      <c r="P1241" s="10" t="e">
        <f t="shared" si="584"/>
        <v>#REF!</v>
      </c>
      <c r="Q1241" s="10" t="e">
        <f t="shared" si="585"/>
        <v>#REF!</v>
      </c>
      <c r="R1241" s="10" t="e">
        <f t="shared" si="586"/>
        <v>#REF!</v>
      </c>
      <c r="S1241" s="10" t="e">
        <f t="shared" si="587"/>
        <v>#REF!</v>
      </c>
      <c r="T1241" s="10" t="e">
        <f t="shared" si="588"/>
        <v>#REF!</v>
      </c>
      <c r="U1241" s="17" t="e">
        <f>IF(Audit!#REF!="","",VLOOKUP(Audit!#REF!,$W$26:$X$35,2,FALSE)) &amp; Audit!#REF! &amp; IF(Audit!#REF!="","",IF(Audit!#REF!&lt;=1.4,VLOOKUP(Audit!#REF!,$W$38:X1286,2,FALSE),VLOOKUP(Audit!#REF!,$W$51:$X$61,2,FALSE))) &amp; IF(Audit!#REF!="","",VLOOKUP(Audit!#REF!,$Y$26:$Z$35,2,FALSE) &amp; Audit!#REF! &amp; IF(Audit!#REF!="","",IF(Audit!#REF!&lt;=1.4,VLOOKUP(Audit!#REF!,$Y$38:$Z$48,2,FALSE),VLOOKUP(Audit!#REF!,$Y$51:$Z$61,2,FALSE))))</f>
        <v>#REF!</v>
      </c>
      <c r="V1241" s="21"/>
      <c r="AH1241" s="49" t="e">
        <f>Audit!#REF!</f>
        <v>#REF!</v>
      </c>
      <c r="AI1241" s="50" t="e">
        <f>VLOOKUP(Audit!#REF!,$V$3:$AE$12,2,FALSE)&amp; IF(Audit!#REF!=10,Audit!#REF!,"")</f>
        <v>#REF!</v>
      </c>
      <c r="AJ1241" s="50" t="e">
        <f>VLOOKUP(Audit!#REF!,$V$13:$AE$22,2,FALSE)&amp; IF(Audit!#REF!=10,Audit!#REF!,"")</f>
        <v>#REF!</v>
      </c>
      <c r="AK1241" s="47" t="e">
        <f t="shared" si="589"/>
        <v>#REF!</v>
      </c>
      <c r="AL1241" s="50" t="e">
        <f>VLOOKUP(Audit!#REF!,$V$3:$AE$12,3,FALSE)&amp; IF(Audit!#REF!=10,Audit!#REF!,"")</f>
        <v>#REF!</v>
      </c>
      <c r="AM1241" s="50" t="e">
        <f>VLOOKUP(Audit!#REF!,$V$13:$AE$22,3,FALSE)&amp; IF(Audit!#REF!=10,Audit!#REF!,"")</f>
        <v>#REF!</v>
      </c>
      <c r="AN1241" s="47" t="e">
        <f t="shared" si="590"/>
        <v>#REF!</v>
      </c>
      <c r="AO1241" s="50" t="e">
        <f>VLOOKUP(Audit!#REF!,$V$3:$AE$12,4,FALSE) &amp;  Audit!#REF! &amp; IF(Audit!#REF!=10,Audit!#REF!,"")</f>
        <v>#REF!</v>
      </c>
      <c r="AP1241" s="50" t="e">
        <f>VLOOKUP(Audit!#REF!,$V$13:$AE$22,4,FALSE)&amp; IF(Audit!#REF!=10,Audit!#REF!,"")</f>
        <v>#REF!</v>
      </c>
      <c r="AQ1241" s="47" t="e">
        <f t="shared" si="591"/>
        <v>#REF!</v>
      </c>
      <c r="AR1241" s="50" t="e">
        <f>VLOOKUP(Audit!#REF!,$V$3:$AE$12,5,FALSE)&amp; IF(Audit!#REF!=10,Audit!#REF!,"")</f>
        <v>#REF!</v>
      </c>
      <c r="AS1241" s="50" t="e">
        <f>VLOOKUP(Audit!#REF!,$V$13:$AE$22,5,FALSE)&amp; IF(Audit!#REF!=10,Audit!#REF!,"")</f>
        <v>#REF!</v>
      </c>
      <c r="AT1241" s="47" t="e">
        <f t="shared" si="592"/>
        <v>#REF!</v>
      </c>
      <c r="AU1241" s="50" t="e">
        <f>VLOOKUP(Audit!#REF!,$V$3:$AE$12,6,FALSE)&amp; IF(Audit!#REF!=10,Audit!#REF!,"")</f>
        <v>#REF!</v>
      </c>
      <c r="AV1241" s="50" t="e">
        <f>VLOOKUP(Audit!#REF!,$V$13:$AE$22,6,FALSE)&amp; IF(Audit!#REF!=10,Audit!#REF!,"")</f>
        <v>#REF!</v>
      </c>
      <c r="AW1241" s="47" t="e">
        <f t="shared" si="593"/>
        <v>#REF!</v>
      </c>
      <c r="AX1241" s="50" t="e">
        <f>VLOOKUP(Audit!#REF!,$V$3:$AE$12,7,FALSE)&amp; IF(Audit!#REF!=10,Audit!#REF!,"")</f>
        <v>#REF!</v>
      </c>
      <c r="AY1241" s="50" t="e">
        <f>VLOOKUP(Audit!#REF!,$V$13:$AE$22,7,FALSE) &amp; IF(Audit!#REF!=10,Audit!#REF!,"")</f>
        <v>#REF!</v>
      </c>
      <c r="AZ1241" s="47" t="e">
        <f t="shared" si="594"/>
        <v>#REF!</v>
      </c>
      <c r="BA1241" s="50" t="e">
        <f>VLOOKUP(Audit!#REF!,$V$3:$AE$12,8,FALSE)&amp; Audit!#REF! &amp; IF(Audit!#REF!=10,Audit!#REF!,"")</f>
        <v>#REF!</v>
      </c>
      <c r="BB1241" s="50" t="e">
        <f>VLOOKUP(Audit!#REF!,$V$13:$AE$22,8,FALSE) &amp; IF(Audit!#REF!=10,Audit!#REF!,"")</f>
        <v>#REF!</v>
      </c>
      <c r="BC1241" s="47" t="e">
        <f t="shared" si="595"/>
        <v>#REF!</v>
      </c>
      <c r="BD1241" s="50" t="e">
        <f>VLOOKUP(Audit!#REF!,$V$3:$AE$12,9,FALSE)&amp; IF(Audit!#REF!=10,Audit!#REF!,"")</f>
        <v>#REF!</v>
      </c>
      <c r="BE1241" s="50" t="e">
        <f>VLOOKUP(Audit!#REF!,$V$13:$AE$22,9,FALSE) &amp; IF(Audit!#REF!=10,Audit!#REF!,"") &amp; IF(Audit!#REF!&lt;&gt;1,U1241,"")</f>
        <v>#REF!</v>
      </c>
      <c r="BF1241" s="47" t="e">
        <f t="shared" si="596"/>
        <v>#REF!</v>
      </c>
      <c r="BG1241" s="50" t="e">
        <f>VLOOKUP(Audit!#REF!,$V$3:$AE$12,10,FALSE) &amp; Audit!#REF! &amp; IF(Audit!#REF!=10,Audit!#REF!,"")</f>
        <v>#REF!</v>
      </c>
      <c r="BH1241" s="50" t="e">
        <f>VLOOKUP(Audit!#REF!,$V$13:$AE$22,10,FALSE) &amp; IF(Audit!#REF!=10,Audit!#REF!,"") &amp; IF(Audit!#REF!&lt;&gt;1,U1241,"")</f>
        <v>#REF!</v>
      </c>
      <c r="BI1241" s="47" t="e">
        <f t="shared" si="597"/>
        <v>#REF!</v>
      </c>
      <c r="BJ1241" s="48" t="str">
        <f t="shared" si="598"/>
        <v/>
      </c>
      <c r="BK1241" s="48" t="str">
        <f t="shared" si="599"/>
        <v/>
      </c>
      <c r="BL1241" s="48" t="str">
        <f t="shared" si="600"/>
        <v/>
      </c>
      <c r="BM1241" s="48" t="str">
        <f t="shared" si="601"/>
        <v/>
      </c>
      <c r="BN1241" s="48" t="str">
        <f t="shared" si="602"/>
        <v/>
      </c>
      <c r="BO1241" s="48" t="str">
        <f t="shared" si="603"/>
        <v/>
      </c>
      <c r="BP1241" s="48" t="str">
        <f t="shared" si="604"/>
        <v/>
      </c>
      <c r="BQ1241" s="48" t="str">
        <f t="shared" si="605"/>
        <v/>
      </c>
      <c r="BR1241" s="48" t="str">
        <f t="shared" si="606"/>
        <v/>
      </c>
      <c r="BS1241" s="48" t="str">
        <f t="shared" si="607"/>
        <v/>
      </c>
      <c r="BT1241" s="48" t="str">
        <f t="shared" si="608"/>
        <v/>
      </c>
      <c r="BU1241" s="48" t="str">
        <f t="shared" si="609"/>
        <v/>
      </c>
    </row>
    <row r="1242" spans="1:73">
      <c r="A1242" s="10" t="e">
        <f>Audit!#REF!</f>
        <v>#REF!</v>
      </c>
      <c r="B1242" s="10" t="e">
        <f t="shared" si="580"/>
        <v>#REF!</v>
      </c>
      <c r="C1242" s="17" t="e">
        <f>VLOOKUP(Audit!#REF!,$V$3:$AE$12,2,FALSE) &amp; VLOOKUP(Audit!#REF!,$V$13:$AE$22,2,FALSE)&amp; IF(Audit!#REF!=10,Audit!#REF!&amp;Audit!#REF!,"")</f>
        <v>#REF!</v>
      </c>
      <c r="D1242" s="17" t="e">
        <f>VLOOKUP(Audit!#REF!,$V$3:$AE$12,3,FALSE) &amp; VLOOKUP(Audit!#REF!,$V$13:$AE$22,3,FALSE) &amp;IF(Audit!#REF!=10,Audit!#REF!&amp;Audit!#REF!,"")</f>
        <v>#REF!</v>
      </c>
      <c r="E1242" s="17" t="e">
        <f>VLOOKUP(Audit!#REF!,$V$3:$AE$12,4,FALSE)&amp; Audit!#REF! &amp; VLOOKUP(Audit!#REF!,$V$13:$AE$22,4,FALSE)&amp; IF(Audit!#REF!=10,Audit!#REF!&amp;Audit!#REF!,"")</f>
        <v>#REF!</v>
      </c>
      <c r="F1242" s="17" t="e">
        <f>VLOOKUP(Audit!#REF!,$V$3:$AE$12,5,FALSE) &amp; VLOOKUP(Audit!#REF!,$V$13:$AE$22,5,FALSE)&amp; IF(Audit!#REF!=10,Audit!#REF!&amp;Audit!#REF!,"")</f>
        <v>#REF!</v>
      </c>
      <c r="G1242" s="17" t="e">
        <f>VLOOKUP(Audit!#REF!,$V$3:$AE$12,6,FALSE) &amp; VLOOKUP(Audit!#REF!,$V$13:$AE$22,6,FALSE)&amp; IF(Audit!#REF!=10,Audit!#REF!&amp;Audit!#REF!,"")</f>
        <v>#REF!</v>
      </c>
      <c r="H1242" s="17" t="e">
        <f>VLOOKUP(Audit!#REF!,$V$3:$AE$12,7,FALSE) &amp; VLOOKUP(Audit!#REF!,$V$13:$AE$22,7,FALSE)&amp;IF(Audit!#REF!=10,Audit!#REF!&amp;Audit!#REF!,"")</f>
        <v>#REF!</v>
      </c>
      <c r="I1242" s="17" t="e">
        <f>VLOOKUP(Audit!#REF!,$V$3:$AE$12,8,FALSE) &amp; Audit!#REF! &amp; VLOOKUP(Audit!#REF!,$V$13:$AE$22,8,FALSE)&amp;IF(Audit!#REF!=10,Audit!#REF!&amp;Audit!#REF!,"")</f>
        <v>#REF!</v>
      </c>
      <c r="J1242" s="17" t="e">
        <f>VLOOKUP(Audit!#REF!,$V$3:$AE$12,9,FALSE) &amp; VLOOKUP(Audit!#REF!,$V$13:$AE$22,9,FALSE) &amp; IF(Audit!#REF!=10,Audit!#REF!&amp;Audit!#REF!,"") &amp; IF(Audit!#REF!&lt;&gt;1,U1242,"")</f>
        <v>#REF!</v>
      </c>
      <c r="K1242" s="17" t="e">
        <f>VLOOKUP(Audit!#REF!,$V$3:$AE$12,10,FALSE) &amp; Audit!#REF! &amp; VLOOKUP(Audit!#REF!,$V$13:$AE$22,10,FALSE) &amp; IF(Audit!#REF!=10,Audit!#REF!&amp;Audit!#REF!,"") &amp; IF(Audit!#REF!&lt;&gt;1,U1242,"")</f>
        <v>#REF!</v>
      </c>
      <c r="L1242" s="10" t="e">
        <f>Audit!#REF!</f>
        <v>#REF!</v>
      </c>
      <c r="M1242" s="10" t="e">
        <f t="shared" si="581"/>
        <v>#REF!</v>
      </c>
      <c r="N1242" s="10" t="e">
        <f t="shared" si="582"/>
        <v>#REF!</v>
      </c>
      <c r="O1242" s="10" t="e">
        <f t="shared" si="583"/>
        <v>#REF!</v>
      </c>
      <c r="P1242" s="10" t="e">
        <f t="shared" si="584"/>
        <v>#REF!</v>
      </c>
      <c r="Q1242" s="10" t="e">
        <f t="shared" si="585"/>
        <v>#REF!</v>
      </c>
      <c r="R1242" s="10" t="e">
        <f t="shared" si="586"/>
        <v>#REF!</v>
      </c>
      <c r="S1242" s="10" t="e">
        <f t="shared" si="587"/>
        <v>#REF!</v>
      </c>
      <c r="T1242" s="10" t="e">
        <f t="shared" si="588"/>
        <v>#REF!</v>
      </c>
      <c r="U1242" s="17" t="e">
        <f>IF(Audit!#REF!="","",VLOOKUP(Audit!#REF!,$W$26:$X$35,2,FALSE)) &amp; Audit!#REF! &amp; IF(Audit!#REF!="","",IF(Audit!#REF!&lt;=1.4,VLOOKUP(Audit!#REF!,$W$38:X1287,2,FALSE),VLOOKUP(Audit!#REF!,$W$51:$X$61,2,FALSE))) &amp; IF(Audit!#REF!="","",VLOOKUP(Audit!#REF!,$Y$26:$Z$35,2,FALSE) &amp; Audit!#REF! &amp; IF(Audit!#REF!="","",IF(Audit!#REF!&lt;=1.4,VLOOKUP(Audit!#REF!,$Y$38:$Z$48,2,FALSE),VLOOKUP(Audit!#REF!,$Y$51:$Z$61,2,FALSE))))</f>
        <v>#REF!</v>
      </c>
      <c r="V1242" s="21"/>
      <c r="AH1242" s="49" t="e">
        <f>Audit!#REF!</f>
        <v>#REF!</v>
      </c>
      <c r="AI1242" s="50" t="e">
        <f>VLOOKUP(Audit!#REF!,$V$3:$AE$12,2,FALSE)&amp; IF(Audit!#REF!=10,Audit!#REF!,"")</f>
        <v>#REF!</v>
      </c>
      <c r="AJ1242" s="50" t="e">
        <f>VLOOKUP(Audit!#REF!,$V$13:$AE$22,2,FALSE)&amp; IF(Audit!#REF!=10,Audit!#REF!,"")</f>
        <v>#REF!</v>
      </c>
      <c r="AK1242" s="47" t="e">
        <f t="shared" si="589"/>
        <v>#REF!</v>
      </c>
      <c r="AL1242" s="50" t="e">
        <f>VLOOKUP(Audit!#REF!,$V$3:$AE$12,3,FALSE)&amp; IF(Audit!#REF!=10,Audit!#REF!,"")</f>
        <v>#REF!</v>
      </c>
      <c r="AM1242" s="50" t="e">
        <f>VLOOKUP(Audit!#REF!,$V$13:$AE$22,3,FALSE)&amp; IF(Audit!#REF!=10,Audit!#REF!,"")</f>
        <v>#REF!</v>
      </c>
      <c r="AN1242" s="47" t="e">
        <f t="shared" si="590"/>
        <v>#REF!</v>
      </c>
      <c r="AO1242" s="50" t="e">
        <f>VLOOKUP(Audit!#REF!,$V$3:$AE$12,4,FALSE) &amp;  Audit!#REF! &amp; IF(Audit!#REF!=10,Audit!#REF!,"")</f>
        <v>#REF!</v>
      </c>
      <c r="AP1242" s="50" t="e">
        <f>VLOOKUP(Audit!#REF!,$V$13:$AE$22,4,FALSE)&amp; IF(Audit!#REF!=10,Audit!#REF!,"")</f>
        <v>#REF!</v>
      </c>
      <c r="AQ1242" s="47" t="e">
        <f t="shared" si="591"/>
        <v>#REF!</v>
      </c>
      <c r="AR1242" s="50" t="e">
        <f>VLOOKUP(Audit!#REF!,$V$3:$AE$12,5,FALSE)&amp; IF(Audit!#REF!=10,Audit!#REF!,"")</f>
        <v>#REF!</v>
      </c>
      <c r="AS1242" s="50" t="e">
        <f>VLOOKUP(Audit!#REF!,$V$13:$AE$22,5,FALSE)&amp; IF(Audit!#REF!=10,Audit!#REF!,"")</f>
        <v>#REF!</v>
      </c>
      <c r="AT1242" s="47" t="e">
        <f t="shared" si="592"/>
        <v>#REF!</v>
      </c>
      <c r="AU1242" s="50" t="e">
        <f>VLOOKUP(Audit!#REF!,$V$3:$AE$12,6,FALSE)&amp; IF(Audit!#REF!=10,Audit!#REF!,"")</f>
        <v>#REF!</v>
      </c>
      <c r="AV1242" s="50" t="e">
        <f>VLOOKUP(Audit!#REF!,$V$13:$AE$22,6,FALSE)&amp; IF(Audit!#REF!=10,Audit!#REF!,"")</f>
        <v>#REF!</v>
      </c>
      <c r="AW1242" s="47" t="e">
        <f t="shared" si="593"/>
        <v>#REF!</v>
      </c>
      <c r="AX1242" s="50" t="e">
        <f>VLOOKUP(Audit!#REF!,$V$3:$AE$12,7,FALSE)&amp; IF(Audit!#REF!=10,Audit!#REF!,"")</f>
        <v>#REF!</v>
      </c>
      <c r="AY1242" s="50" t="e">
        <f>VLOOKUP(Audit!#REF!,$V$13:$AE$22,7,FALSE) &amp; IF(Audit!#REF!=10,Audit!#REF!,"")</f>
        <v>#REF!</v>
      </c>
      <c r="AZ1242" s="47" t="e">
        <f t="shared" si="594"/>
        <v>#REF!</v>
      </c>
      <c r="BA1242" s="50" t="e">
        <f>VLOOKUP(Audit!#REF!,$V$3:$AE$12,8,FALSE)&amp; Audit!#REF! &amp; IF(Audit!#REF!=10,Audit!#REF!,"")</f>
        <v>#REF!</v>
      </c>
      <c r="BB1242" s="50" t="e">
        <f>VLOOKUP(Audit!#REF!,$V$13:$AE$22,8,FALSE) &amp; IF(Audit!#REF!=10,Audit!#REF!,"")</f>
        <v>#REF!</v>
      </c>
      <c r="BC1242" s="47" t="e">
        <f t="shared" si="595"/>
        <v>#REF!</v>
      </c>
      <c r="BD1242" s="50" t="e">
        <f>VLOOKUP(Audit!#REF!,$V$3:$AE$12,9,FALSE)&amp; IF(Audit!#REF!=10,Audit!#REF!,"")</f>
        <v>#REF!</v>
      </c>
      <c r="BE1242" s="50" t="e">
        <f>VLOOKUP(Audit!#REF!,$V$13:$AE$22,9,FALSE) &amp; IF(Audit!#REF!=10,Audit!#REF!,"") &amp; IF(Audit!#REF!&lt;&gt;1,U1242,"")</f>
        <v>#REF!</v>
      </c>
      <c r="BF1242" s="47" t="e">
        <f t="shared" si="596"/>
        <v>#REF!</v>
      </c>
      <c r="BG1242" s="50" t="e">
        <f>VLOOKUP(Audit!#REF!,$V$3:$AE$12,10,FALSE) &amp; Audit!#REF! &amp; IF(Audit!#REF!=10,Audit!#REF!,"")</f>
        <v>#REF!</v>
      </c>
      <c r="BH1242" s="50" t="e">
        <f>VLOOKUP(Audit!#REF!,$V$13:$AE$22,10,FALSE) &amp; IF(Audit!#REF!=10,Audit!#REF!,"") &amp; IF(Audit!#REF!&lt;&gt;1,U1242,"")</f>
        <v>#REF!</v>
      </c>
      <c r="BI1242" s="47" t="e">
        <f t="shared" si="597"/>
        <v>#REF!</v>
      </c>
      <c r="BJ1242" s="48" t="str">
        <f t="shared" si="598"/>
        <v/>
      </c>
      <c r="BK1242" s="48" t="str">
        <f t="shared" si="599"/>
        <v/>
      </c>
      <c r="BL1242" s="48" t="str">
        <f t="shared" si="600"/>
        <v/>
      </c>
      <c r="BM1242" s="48" t="str">
        <f t="shared" si="601"/>
        <v/>
      </c>
      <c r="BN1242" s="48" t="str">
        <f t="shared" si="602"/>
        <v/>
      </c>
      <c r="BO1242" s="48" t="str">
        <f t="shared" si="603"/>
        <v/>
      </c>
      <c r="BP1242" s="48" t="str">
        <f t="shared" si="604"/>
        <v/>
      </c>
      <c r="BQ1242" s="48" t="str">
        <f t="shared" si="605"/>
        <v/>
      </c>
      <c r="BR1242" s="48" t="str">
        <f t="shared" si="606"/>
        <v/>
      </c>
      <c r="BS1242" s="48" t="str">
        <f t="shared" si="607"/>
        <v/>
      </c>
      <c r="BT1242" s="48" t="str">
        <f t="shared" si="608"/>
        <v/>
      </c>
      <c r="BU1242" s="48" t="str">
        <f t="shared" si="609"/>
        <v/>
      </c>
    </row>
    <row r="1243" spans="1:73">
      <c r="A1243" s="10" t="e">
        <f>Audit!#REF!</f>
        <v>#REF!</v>
      </c>
      <c r="B1243" s="10" t="e">
        <f t="shared" si="580"/>
        <v>#REF!</v>
      </c>
      <c r="C1243" s="17" t="e">
        <f>VLOOKUP(Audit!#REF!,$V$3:$AE$12,2,FALSE) &amp; VLOOKUP(Audit!#REF!,$V$13:$AE$22,2,FALSE)&amp; IF(Audit!#REF!=10,Audit!#REF!&amp;Audit!#REF!,"")</f>
        <v>#REF!</v>
      </c>
      <c r="D1243" s="17" t="e">
        <f>VLOOKUP(Audit!#REF!,$V$3:$AE$12,3,FALSE) &amp; VLOOKUP(Audit!#REF!,$V$13:$AE$22,3,FALSE) &amp;IF(Audit!#REF!=10,Audit!#REF!&amp;Audit!#REF!,"")</f>
        <v>#REF!</v>
      </c>
      <c r="E1243" s="17" t="e">
        <f>VLOOKUP(Audit!#REF!,$V$3:$AE$12,4,FALSE)&amp; Audit!#REF! &amp; VLOOKUP(Audit!#REF!,$V$13:$AE$22,4,FALSE)&amp; IF(Audit!#REF!=10,Audit!#REF!&amp;Audit!#REF!,"")</f>
        <v>#REF!</v>
      </c>
      <c r="F1243" s="17" t="e">
        <f>VLOOKUP(Audit!#REF!,$V$3:$AE$12,5,FALSE) &amp; VLOOKUP(Audit!#REF!,$V$13:$AE$22,5,FALSE)&amp; IF(Audit!#REF!=10,Audit!#REF!&amp;Audit!#REF!,"")</f>
        <v>#REF!</v>
      </c>
      <c r="G1243" s="17" t="e">
        <f>VLOOKUP(Audit!#REF!,$V$3:$AE$12,6,FALSE) &amp; VLOOKUP(Audit!#REF!,$V$13:$AE$22,6,FALSE)&amp; IF(Audit!#REF!=10,Audit!#REF!&amp;Audit!#REF!,"")</f>
        <v>#REF!</v>
      </c>
      <c r="H1243" s="17" t="e">
        <f>VLOOKUP(Audit!#REF!,$V$3:$AE$12,7,FALSE) &amp; VLOOKUP(Audit!#REF!,$V$13:$AE$22,7,FALSE)&amp;IF(Audit!#REF!=10,Audit!#REF!&amp;Audit!#REF!,"")</f>
        <v>#REF!</v>
      </c>
      <c r="I1243" s="17" t="e">
        <f>VLOOKUP(Audit!#REF!,$V$3:$AE$12,8,FALSE) &amp; Audit!#REF! &amp; VLOOKUP(Audit!#REF!,$V$13:$AE$22,8,FALSE)&amp;IF(Audit!#REF!=10,Audit!#REF!&amp;Audit!#REF!,"")</f>
        <v>#REF!</v>
      </c>
      <c r="J1243" s="17" t="e">
        <f>VLOOKUP(Audit!#REF!,$V$3:$AE$12,9,FALSE) &amp; VLOOKUP(Audit!#REF!,$V$13:$AE$22,9,FALSE) &amp; IF(Audit!#REF!=10,Audit!#REF!&amp;Audit!#REF!,"") &amp; IF(Audit!#REF!&lt;&gt;1,U1243,"")</f>
        <v>#REF!</v>
      </c>
      <c r="K1243" s="17" t="e">
        <f>VLOOKUP(Audit!#REF!,$V$3:$AE$12,10,FALSE) &amp; Audit!#REF! &amp; VLOOKUP(Audit!#REF!,$V$13:$AE$22,10,FALSE) &amp; IF(Audit!#REF!=10,Audit!#REF!&amp;Audit!#REF!,"") &amp; IF(Audit!#REF!&lt;&gt;1,U1243,"")</f>
        <v>#REF!</v>
      </c>
      <c r="L1243" s="10" t="e">
        <f>Audit!#REF!</f>
        <v>#REF!</v>
      </c>
      <c r="M1243" s="10" t="e">
        <f t="shared" si="581"/>
        <v>#REF!</v>
      </c>
      <c r="N1243" s="10" t="e">
        <f t="shared" si="582"/>
        <v>#REF!</v>
      </c>
      <c r="O1243" s="10" t="e">
        <f t="shared" si="583"/>
        <v>#REF!</v>
      </c>
      <c r="P1243" s="10" t="e">
        <f t="shared" si="584"/>
        <v>#REF!</v>
      </c>
      <c r="Q1243" s="10" t="e">
        <f t="shared" si="585"/>
        <v>#REF!</v>
      </c>
      <c r="R1243" s="10" t="e">
        <f t="shared" si="586"/>
        <v>#REF!</v>
      </c>
      <c r="S1243" s="10" t="e">
        <f t="shared" si="587"/>
        <v>#REF!</v>
      </c>
      <c r="T1243" s="10" t="e">
        <f t="shared" si="588"/>
        <v>#REF!</v>
      </c>
      <c r="U1243" s="17" t="e">
        <f>IF(Audit!#REF!="","",VLOOKUP(Audit!#REF!,$W$26:$X$35,2,FALSE)) &amp; Audit!#REF! &amp; IF(Audit!#REF!="","",IF(Audit!#REF!&lt;=1.4,VLOOKUP(Audit!#REF!,$W$38:X1288,2,FALSE),VLOOKUP(Audit!#REF!,$W$51:$X$61,2,FALSE))) &amp; IF(Audit!#REF!="","",VLOOKUP(Audit!#REF!,$Y$26:$Z$35,2,FALSE) &amp; Audit!#REF! &amp; IF(Audit!#REF!="","",IF(Audit!#REF!&lt;=1.4,VLOOKUP(Audit!#REF!,$Y$38:$Z$48,2,FALSE),VLOOKUP(Audit!#REF!,$Y$51:$Z$61,2,FALSE))))</f>
        <v>#REF!</v>
      </c>
      <c r="V1243" s="21"/>
      <c r="AH1243" s="49" t="e">
        <f>Audit!#REF!</f>
        <v>#REF!</v>
      </c>
      <c r="AI1243" s="50" t="e">
        <f>VLOOKUP(Audit!#REF!,$V$3:$AE$12,2,FALSE)&amp; IF(Audit!#REF!=10,Audit!#REF!,"")</f>
        <v>#REF!</v>
      </c>
      <c r="AJ1243" s="50" t="e">
        <f>VLOOKUP(Audit!#REF!,$V$13:$AE$22,2,FALSE)&amp; IF(Audit!#REF!=10,Audit!#REF!,"")</f>
        <v>#REF!</v>
      </c>
      <c r="AK1243" s="47" t="e">
        <f t="shared" si="589"/>
        <v>#REF!</v>
      </c>
      <c r="AL1243" s="50" t="e">
        <f>VLOOKUP(Audit!#REF!,$V$3:$AE$12,3,FALSE)&amp; IF(Audit!#REF!=10,Audit!#REF!,"")</f>
        <v>#REF!</v>
      </c>
      <c r="AM1243" s="50" t="e">
        <f>VLOOKUP(Audit!#REF!,$V$13:$AE$22,3,FALSE)&amp; IF(Audit!#REF!=10,Audit!#REF!,"")</f>
        <v>#REF!</v>
      </c>
      <c r="AN1243" s="47" t="e">
        <f t="shared" si="590"/>
        <v>#REF!</v>
      </c>
      <c r="AO1243" s="50" t="e">
        <f>VLOOKUP(Audit!#REF!,$V$3:$AE$12,4,FALSE) &amp;  Audit!#REF! &amp; IF(Audit!#REF!=10,Audit!#REF!,"")</f>
        <v>#REF!</v>
      </c>
      <c r="AP1243" s="50" t="e">
        <f>VLOOKUP(Audit!#REF!,$V$13:$AE$22,4,FALSE)&amp; IF(Audit!#REF!=10,Audit!#REF!,"")</f>
        <v>#REF!</v>
      </c>
      <c r="AQ1243" s="47" t="e">
        <f t="shared" si="591"/>
        <v>#REF!</v>
      </c>
      <c r="AR1243" s="50" t="e">
        <f>VLOOKUP(Audit!#REF!,$V$3:$AE$12,5,FALSE)&amp; IF(Audit!#REF!=10,Audit!#REF!,"")</f>
        <v>#REF!</v>
      </c>
      <c r="AS1243" s="50" t="e">
        <f>VLOOKUP(Audit!#REF!,$V$13:$AE$22,5,FALSE)&amp; IF(Audit!#REF!=10,Audit!#REF!,"")</f>
        <v>#REF!</v>
      </c>
      <c r="AT1243" s="47" t="e">
        <f t="shared" si="592"/>
        <v>#REF!</v>
      </c>
      <c r="AU1243" s="50" t="e">
        <f>VLOOKUP(Audit!#REF!,$V$3:$AE$12,6,FALSE)&amp; IF(Audit!#REF!=10,Audit!#REF!,"")</f>
        <v>#REF!</v>
      </c>
      <c r="AV1243" s="50" t="e">
        <f>VLOOKUP(Audit!#REF!,$V$13:$AE$22,6,FALSE)&amp; IF(Audit!#REF!=10,Audit!#REF!,"")</f>
        <v>#REF!</v>
      </c>
      <c r="AW1243" s="47" t="e">
        <f t="shared" si="593"/>
        <v>#REF!</v>
      </c>
      <c r="AX1243" s="50" t="e">
        <f>VLOOKUP(Audit!#REF!,$V$3:$AE$12,7,FALSE)&amp; IF(Audit!#REF!=10,Audit!#REF!,"")</f>
        <v>#REF!</v>
      </c>
      <c r="AY1243" s="50" t="e">
        <f>VLOOKUP(Audit!#REF!,$V$13:$AE$22,7,FALSE) &amp; IF(Audit!#REF!=10,Audit!#REF!,"")</f>
        <v>#REF!</v>
      </c>
      <c r="AZ1243" s="47" t="e">
        <f t="shared" si="594"/>
        <v>#REF!</v>
      </c>
      <c r="BA1243" s="50" t="e">
        <f>VLOOKUP(Audit!#REF!,$V$3:$AE$12,8,FALSE)&amp; Audit!#REF! &amp; IF(Audit!#REF!=10,Audit!#REF!,"")</f>
        <v>#REF!</v>
      </c>
      <c r="BB1243" s="50" t="e">
        <f>VLOOKUP(Audit!#REF!,$V$13:$AE$22,8,FALSE) &amp; IF(Audit!#REF!=10,Audit!#REF!,"")</f>
        <v>#REF!</v>
      </c>
      <c r="BC1243" s="47" t="e">
        <f t="shared" si="595"/>
        <v>#REF!</v>
      </c>
      <c r="BD1243" s="50" t="e">
        <f>VLOOKUP(Audit!#REF!,$V$3:$AE$12,9,FALSE)&amp; IF(Audit!#REF!=10,Audit!#REF!,"")</f>
        <v>#REF!</v>
      </c>
      <c r="BE1243" s="50" t="e">
        <f>VLOOKUP(Audit!#REF!,$V$13:$AE$22,9,FALSE) &amp; IF(Audit!#REF!=10,Audit!#REF!,"") &amp; IF(Audit!#REF!&lt;&gt;1,U1243,"")</f>
        <v>#REF!</v>
      </c>
      <c r="BF1243" s="47" t="e">
        <f t="shared" si="596"/>
        <v>#REF!</v>
      </c>
      <c r="BG1243" s="50" t="e">
        <f>VLOOKUP(Audit!#REF!,$V$3:$AE$12,10,FALSE) &amp; Audit!#REF! &amp; IF(Audit!#REF!=10,Audit!#REF!,"")</f>
        <v>#REF!</v>
      </c>
      <c r="BH1243" s="50" t="e">
        <f>VLOOKUP(Audit!#REF!,$V$13:$AE$22,10,FALSE) &amp; IF(Audit!#REF!=10,Audit!#REF!,"") &amp; IF(Audit!#REF!&lt;&gt;1,U1243,"")</f>
        <v>#REF!</v>
      </c>
      <c r="BI1243" s="47" t="e">
        <f t="shared" si="597"/>
        <v>#REF!</v>
      </c>
      <c r="BJ1243" s="48" t="str">
        <f t="shared" si="598"/>
        <v/>
      </c>
      <c r="BK1243" s="48" t="str">
        <f t="shared" si="599"/>
        <v/>
      </c>
      <c r="BL1243" s="48" t="str">
        <f t="shared" si="600"/>
        <v/>
      </c>
      <c r="BM1243" s="48" t="str">
        <f t="shared" si="601"/>
        <v/>
      </c>
      <c r="BN1243" s="48" t="str">
        <f t="shared" si="602"/>
        <v/>
      </c>
      <c r="BO1243" s="48" t="str">
        <f t="shared" si="603"/>
        <v/>
      </c>
      <c r="BP1243" s="48" t="str">
        <f t="shared" si="604"/>
        <v/>
      </c>
      <c r="BQ1243" s="48" t="str">
        <f t="shared" si="605"/>
        <v/>
      </c>
      <c r="BR1243" s="48" t="str">
        <f t="shared" si="606"/>
        <v/>
      </c>
      <c r="BS1243" s="48" t="str">
        <f t="shared" si="607"/>
        <v/>
      </c>
      <c r="BT1243" s="48" t="str">
        <f t="shared" si="608"/>
        <v/>
      </c>
      <c r="BU1243" s="48" t="str">
        <f t="shared" si="609"/>
        <v/>
      </c>
    </row>
    <row r="1244" spans="1:73">
      <c r="A1244" s="10" t="e">
        <f>Audit!#REF!</f>
        <v>#REF!</v>
      </c>
      <c r="B1244" s="10" t="e">
        <f t="shared" si="580"/>
        <v>#REF!</v>
      </c>
      <c r="C1244" s="17" t="e">
        <f>VLOOKUP(Audit!#REF!,$V$3:$AE$12,2,FALSE) &amp; VLOOKUP(Audit!#REF!,$V$13:$AE$22,2,FALSE)&amp; IF(Audit!#REF!=10,Audit!#REF!&amp;Audit!#REF!,"")</f>
        <v>#REF!</v>
      </c>
      <c r="D1244" s="17" t="e">
        <f>VLOOKUP(Audit!#REF!,$V$3:$AE$12,3,FALSE) &amp; VLOOKUP(Audit!#REF!,$V$13:$AE$22,3,FALSE) &amp;IF(Audit!#REF!=10,Audit!#REF!&amp;Audit!#REF!,"")</f>
        <v>#REF!</v>
      </c>
      <c r="E1244" s="17" t="e">
        <f>VLOOKUP(Audit!#REF!,$V$3:$AE$12,4,FALSE)&amp; Audit!#REF! &amp; VLOOKUP(Audit!#REF!,$V$13:$AE$22,4,FALSE)&amp; IF(Audit!#REF!=10,Audit!#REF!&amp;Audit!#REF!,"")</f>
        <v>#REF!</v>
      </c>
      <c r="F1244" s="17" t="e">
        <f>VLOOKUP(Audit!#REF!,$V$3:$AE$12,5,FALSE) &amp; VLOOKUP(Audit!#REF!,$V$13:$AE$22,5,FALSE)&amp; IF(Audit!#REF!=10,Audit!#REF!&amp;Audit!#REF!,"")</f>
        <v>#REF!</v>
      </c>
      <c r="G1244" s="17" t="e">
        <f>VLOOKUP(Audit!#REF!,$V$3:$AE$12,6,FALSE) &amp; VLOOKUP(Audit!#REF!,$V$13:$AE$22,6,FALSE)&amp; IF(Audit!#REF!=10,Audit!#REF!&amp;Audit!#REF!,"")</f>
        <v>#REF!</v>
      </c>
      <c r="H1244" s="17" t="e">
        <f>VLOOKUP(Audit!#REF!,$V$3:$AE$12,7,FALSE) &amp; VLOOKUP(Audit!#REF!,$V$13:$AE$22,7,FALSE)&amp;IF(Audit!#REF!=10,Audit!#REF!&amp;Audit!#REF!,"")</f>
        <v>#REF!</v>
      </c>
      <c r="I1244" s="17" t="e">
        <f>VLOOKUP(Audit!#REF!,$V$3:$AE$12,8,FALSE) &amp; Audit!#REF! &amp; VLOOKUP(Audit!#REF!,$V$13:$AE$22,8,FALSE)&amp;IF(Audit!#REF!=10,Audit!#REF!&amp;Audit!#REF!,"")</f>
        <v>#REF!</v>
      </c>
      <c r="J1244" s="17" t="e">
        <f>VLOOKUP(Audit!#REF!,$V$3:$AE$12,9,FALSE) &amp; VLOOKUP(Audit!#REF!,$V$13:$AE$22,9,FALSE) &amp; IF(Audit!#REF!=10,Audit!#REF!&amp;Audit!#REF!,"") &amp; IF(Audit!#REF!&lt;&gt;1,U1244,"")</f>
        <v>#REF!</v>
      </c>
      <c r="K1244" s="17" t="e">
        <f>VLOOKUP(Audit!#REF!,$V$3:$AE$12,10,FALSE) &amp; Audit!#REF! &amp; VLOOKUP(Audit!#REF!,$V$13:$AE$22,10,FALSE) &amp; IF(Audit!#REF!=10,Audit!#REF!&amp;Audit!#REF!,"") &amp; IF(Audit!#REF!&lt;&gt;1,U1244,"")</f>
        <v>#REF!</v>
      </c>
      <c r="L1244" s="10" t="e">
        <f>Audit!#REF!</f>
        <v>#REF!</v>
      </c>
      <c r="M1244" s="10" t="e">
        <f t="shared" si="581"/>
        <v>#REF!</v>
      </c>
      <c r="N1244" s="10" t="e">
        <f t="shared" si="582"/>
        <v>#REF!</v>
      </c>
      <c r="O1244" s="10" t="e">
        <f t="shared" si="583"/>
        <v>#REF!</v>
      </c>
      <c r="P1244" s="10" t="e">
        <f t="shared" si="584"/>
        <v>#REF!</v>
      </c>
      <c r="Q1244" s="10" t="e">
        <f t="shared" si="585"/>
        <v>#REF!</v>
      </c>
      <c r="R1244" s="10" t="e">
        <f t="shared" si="586"/>
        <v>#REF!</v>
      </c>
      <c r="S1244" s="10" t="e">
        <f t="shared" si="587"/>
        <v>#REF!</v>
      </c>
      <c r="T1244" s="10" t="e">
        <f t="shared" si="588"/>
        <v>#REF!</v>
      </c>
      <c r="U1244" s="17" t="e">
        <f>IF(Audit!#REF!="","",VLOOKUP(Audit!#REF!,$W$26:$X$35,2,FALSE)) &amp; Audit!#REF! &amp; IF(Audit!#REF!="","",IF(Audit!#REF!&lt;=1.4,VLOOKUP(Audit!#REF!,$W$38:X1289,2,FALSE),VLOOKUP(Audit!#REF!,$W$51:$X$61,2,FALSE))) &amp; IF(Audit!#REF!="","",VLOOKUP(Audit!#REF!,$Y$26:$Z$35,2,FALSE) &amp; Audit!#REF! &amp; IF(Audit!#REF!="","",IF(Audit!#REF!&lt;=1.4,VLOOKUP(Audit!#REF!,$Y$38:$Z$48,2,FALSE),VLOOKUP(Audit!#REF!,$Y$51:$Z$61,2,FALSE))))</f>
        <v>#REF!</v>
      </c>
      <c r="V1244" s="21"/>
      <c r="AH1244" s="49" t="e">
        <f>Audit!#REF!</f>
        <v>#REF!</v>
      </c>
      <c r="AI1244" s="50" t="e">
        <f>VLOOKUP(Audit!#REF!,$V$3:$AE$12,2,FALSE)&amp; IF(Audit!#REF!=10,Audit!#REF!,"")</f>
        <v>#REF!</v>
      </c>
      <c r="AJ1244" s="50" t="e">
        <f>VLOOKUP(Audit!#REF!,$V$13:$AE$22,2,FALSE)&amp; IF(Audit!#REF!=10,Audit!#REF!,"")</f>
        <v>#REF!</v>
      </c>
      <c r="AK1244" s="47" t="e">
        <f t="shared" si="589"/>
        <v>#REF!</v>
      </c>
      <c r="AL1244" s="50" t="e">
        <f>VLOOKUP(Audit!#REF!,$V$3:$AE$12,3,FALSE)&amp; IF(Audit!#REF!=10,Audit!#REF!,"")</f>
        <v>#REF!</v>
      </c>
      <c r="AM1244" s="50" t="e">
        <f>VLOOKUP(Audit!#REF!,$V$13:$AE$22,3,FALSE)&amp; IF(Audit!#REF!=10,Audit!#REF!,"")</f>
        <v>#REF!</v>
      </c>
      <c r="AN1244" s="47" t="e">
        <f t="shared" si="590"/>
        <v>#REF!</v>
      </c>
      <c r="AO1244" s="50" t="e">
        <f>VLOOKUP(Audit!#REF!,$V$3:$AE$12,4,FALSE) &amp;  Audit!#REF! &amp; IF(Audit!#REF!=10,Audit!#REF!,"")</f>
        <v>#REF!</v>
      </c>
      <c r="AP1244" s="50" t="e">
        <f>VLOOKUP(Audit!#REF!,$V$13:$AE$22,4,FALSE)&amp; IF(Audit!#REF!=10,Audit!#REF!,"")</f>
        <v>#REF!</v>
      </c>
      <c r="AQ1244" s="47" t="e">
        <f t="shared" si="591"/>
        <v>#REF!</v>
      </c>
      <c r="AR1244" s="50" t="e">
        <f>VLOOKUP(Audit!#REF!,$V$3:$AE$12,5,FALSE)&amp; IF(Audit!#REF!=10,Audit!#REF!,"")</f>
        <v>#REF!</v>
      </c>
      <c r="AS1244" s="50" t="e">
        <f>VLOOKUP(Audit!#REF!,$V$13:$AE$22,5,FALSE)&amp; IF(Audit!#REF!=10,Audit!#REF!,"")</f>
        <v>#REF!</v>
      </c>
      <c r="AT1244" s="47" t="e">
        <f t="shared" si="592"/>
        <v>#REF!</v>
      </c>
      <c r="AU1244" s="50" t="e">
        <f>VLOOKUP(Audit!#REF!,$V$3:$AE$12,6,FALSE)&amp; IF(Audit!#REF!=10,Audit!#REF!,"")</f>
        <v>#REF!</v>
      </c>
      <c r="AV1244" s="50" t="e">
        <f>VLOOKUP(Audit!#REF!,$V$13:$AE$22,6,FALSE)&amp; IF(Audit!#REF!=10,Audit!#REF!,"")</f>
        <v>#REF!</v>
      </c>
      <c r="AW1244" s="47" t="e">
        <f t="shared" si="593"/>
        <v>#REF!</v>
      </c>
      <c r="AX1244" s="50" t="e">
        <f>VLOOKUP(Audit!#REF!,$V$3:$AE$12,7,FALSE)&amp; IF(Audit!#REF!=10,Audit!#REF!,"")</f>
        <v>#REF!</v>
      </c>
      <c r="AY1244" s="50" t="e">
        <f>VLOOKUP(Audit!#REF!,$V$13:$AE$22,7,FALSE) &amp; IF(Audit!#REF!=10,Audit!#REF!,"")</f>
        <v>#REF!</v>
      </c>
      <c r="AZ1244" s="47" t="e">
        <f t="shared" si="594"/>
        <v>#REF!</v>
      </c>
      <c r="BA1244" s="50" t="e">
        <f>VLOOKUP(Audit!#REF!,$V$3:$AE$12,8,FALSE)&amp; Audit!#REF! &amp; IF(Audit!#REF!=10,Audit!#REF!,"")</f>
        <v>#REF!</v>
      </c>
      <c r="BB1244" s="50" t="e">
        <f>VLOOKUP(Audit!#REF!,$V$13:$AE$22,8,FALSE) &amp; IF(Audit!#REF!=10,Audit!#REF!,"")</f>
        <v>#REF!</v>
      </c>
      <c r="BC1244" s="47" t="e">
        <f t="shared" si="595"/>
        <v>#REF!</v>
      </c>
      <c r="BD1244" s="50" t="e">
        <f>VLOOKUP(Audit!#REF!,$V$3:$AE$12,9,FALSE)&amp; IF(Audit!#REF!=10,Audit!#REF!,"")</f>
        <v>#REF!</v>
      </c>
      <c r="BE1244" s="50" t="e">
        <f>VLOOKUP(Audit!#REF!,$V$13:$AE$22,9,FALSE) &amp; IF(Audit!#REF!=10,Audit!#REF!,"") &amp; IF(Audit!#REF!&lt;&gt;1,U1244,"")</f>
        <v>#REF!</v>
      </c>
      <c r="BF1244" s="47" t="e">
        <f t="shared" si="596"/>
        <v>#REF!</v>
      </c>
      <c r="BG1244" s="50" t="e">
        <f>VLOOKUP(Audit!#REF!,$V$3:$AE$12,10,FALSE) &amp; Audit!#REF! &amp; IF(Audit!#REF!=10,Audit!#REF!,"")</f>
        <v>#REF!</v>
      </c>
      <c r="BH1244" s="50" t="e">
        <f>VLOOKUP(Audit!#REF!,$V$13:$AE$22,10,FALSE) &amp; IF(Audit!#REF!=10,Audit!#REF!,"") &amp; IF(Audit!#REF!&lt;&gt;1,U1244,"")</f>
        <v>#REF!</v>
      </c>
      <c r="BI1244" s="47" t="e">
        <f t="shared" si="597"/>
        <v>#REF!</v>
      </c>
      <c r="BJ1244" s="48" t="str">
        <f t="shared" si="598"/>
        <v/>
      </c>
      <c r="BK1244" s="48" t="str">
        <f t="shared" si="599"/>
        <v/>
      </c>
      <c r="BL1244" s="48" t="str">
        <f t="shared" si="600"/>
        <v/>
      </c>
      <c r="BM1244" s="48" t="str">
        <f t="shared" si="601"/>
        <v/>
      </c>
      <c r="BN1244" s="48" t="str">
        <f t="shared" si="602"/>
        <v/>
      </c>
      <c r="BO1244" s="48" t="str">
        <f t="shared" si="603"/>
        <v/>
      </c>
      <c r="BP1244" s="48" t="str">
        <f t="shared" si="604"/>
        <v/>
      </c>
      <c r="BQ1244" s="48" t="str">
        <f t="shared" si="605"/>
        <v/>
      </c>
      <c r="BR1244" s="48" t="str">
        <f t="shared" si="606"/>
        <v/>
      </c>
      <c r="BS1244" s="48" t="str">
        <f t="shared" si="607"/>
        <v/>
      </c>
      <c r="BT1244" s="48" t="str">
        <f t="shared" si="608"/>
        <v/>
      </c>
      <c r="BU1244" s="48" t="str">
        <f t="shared" si="609"/>
        <v/>
      </c>
    </row>
    <row r="1245" spans="1:73">
      <c r="A1245" s="10" t="e">
        <f>Audit!#REF!</f>
        <v>#REF!</v>
      </c>
      <c r="B1245" s="10" t="e">
        <f t="shared" si="580"/>
        <v>#REF!</v>
      </c>
      <c r="C1245" s="17" t="e">
        <f>VLOOKUP(Audit!#REF!,$V$3:$AE$12,2,FALSE) &amp; VLOOKUP(Audit!#REF!,$V$13:$AE$22,2,FALSE)&amp; IF(Audit!#REF!=10,Audit!#REF!&amp;Audit!#REF!,"")</f>
        <v>#REF!</v>
      </c>
      <c r="D1245" s="17" t="e">
        <f>VLOOKUP(Audit!#REF!,$V$3:$AE$12,3,FALSE) &amp; VLOOKUP(Audit!#REF!,$V$13:$AE$22,3,FALSE) &amp;IF(Audit!#REF!=10,Audit!#REF!&amp;Audit!#REF!,"")</f>
        <v>#REF!</v>
      </c>
      <c r="E1245" s="17" t="e">
        <f>VLOOKUP(Audit!#REF!,$V$3:$AE$12,4,FALSE)&amp; Audit!#REF! &amp; VLOOKUP(Audit!#REF!,$V$13:$AE$22,4,FALSE)&amp; IF(Audit!#REF!=10,Audit!#REF!&amp;Audit!#REF!,"")</f>
        <v>#REF!</v>
      </c>
      <c r="F1245" s="17" t="e">
        <f>VLOOKUP(Audit!#REF!,$V$3:$AE$12,5,FALSE) &amp; VLOOKUP(Audit!#REF!,$V$13:$AE$22,5,FALSE)&amp; IF(Audit!#REF!=10,Audit!#REF!&amp;Audit!#REF!,"")</f>
        <v>#REF!</v>
      </c>
      <c r="G1245" s="17" t="e">
        <f>VLOOKUP(Audit!#REF!,$V$3:$AE$12,6,FALSE) &amp; VLOOKUP(Audit!#REF!,$V$13:$AE$22,6,FALSE)&amp; IF(Audit!#REF!=10,Audit!#REF!&amp;Audit!#REF!,"")</f>
        <v>#REF!</v>
      </c>
      <c r="H1245" s="17" t="e">
        <f>VLOOKUP(Audit!#REF!,$V$3:$AE$12,7,FALSE) &amp; VLOOKUP(Audit!#REF!,$V$13:$AE$22,7,FALSE)&amp;IF(Audit!#REF!=10,Audit!#REF!&amp;Audit!#REF!,"")</f>
        <v>#REF!</v>
      </c>
      <c r="I1245" s="17" t="e">
        <f>VLOOKUP(Audit!#REF!,$V$3:$AE$12,8,FALSE) &amp; Audit!#REF! &amp; VLOOKUP(Audit!#REF!,$V$13:$AE$22,8,FALSE)&amp;IF(Audit!#REF!=10,Audit!#REF!&amp;Audit!#REF!,"")</f>
        <v>#REF!</v>
      </c>
      <c r="J1245" s="17" t="e">
        <f>VLOOKUP(Audit!#REF!,$V$3:$AE$12,9,FALSE) &amp; VLOOKUP(Audit!#REF!,$V$13:$AE$22,9,FALSE) &amp; IF(Audit!#REF!=10,Audit!#REF!&amp;Audit!#REF!,"") &amp; IF(Audit!#REF!&lt;&gt;1,U1245,"")</f>
        <v>#REF!</v>
      </c>
      <c r="K1245" s="17" t="e">
        <f>VLOOKUP(Audit!#REF!,$V$3:$AE$12,10,FALSE) &amp; Audit!#REF! &amp; VLOOKUP(Audit!#REF!,$V$13:$AE$22,10,FALSE) &amp; IF(Audit!#REF!=10,Audit!#REF!&amp;Audit!#REF!,"") &amp; IF(Audit!#REF!&lt;&gt;1,U1245,"")</f>
        <v>#REF!</v>
      </c>
      <c r="L1245" s="10" t="e">
        <f>Audit!#REF!</f>
        <v>#REF!</v>
      </c>
      <c r="M1245" s="10" t="e">
        <f t="shared" si="581"/>
        <v>#REF!</v>
      </c>
      <c r="N1245" s="10" t="e">
        <f t="shared" si="582"/>
        <v>#REF!</v>
      </c>
      <c r="O1245" s="10" t="e">
        <f t="shared" si="583"/>
        <v>#REF!</v>
      </c>
      <c r="P1245" s="10" t="e">
        <f t="shared" si="584"/>
        <v>#REF!</v>
      </c>
      <c r="Q1245" s="10" t="e">
        <f t="shared" si="585"/>
        <v>#REF!</v>
      </c>
      <c r="R1245" s="10" t="e">
        <f t="shared" si="586"/>
        <v>#REF!</v>
      </c>
      <c r="S1245" s="10" t="e">
        <f t="shared" si="587"/>
        <v>#REF!</v>
      </c>
      <c r="T1245" s="10" t="e">
        <f t="shared" si="588"/>
        <v>#REF!</v>
      </c>
      <c r="U1245" s="17" t="e">
        <f>IF(Audit!#REF!="","",VLOOKUP(Audit!#REF!,$W$26:$X$35,2,FALSE)) &amp; Audit!#REF! &amp; IF(Audit!#REF!="","",IF(Audit!#REF!&lt;=1.4,VLOOKUP(Audit!#REF!,$W$38:X1290,2,FALSE),VLOOKUP(Audit!#REF!,$W$51:$X$61,2,FALSE))) &amp; IF(Audit!#REF!="","",VLOOKUP(Audit!#REF!,$Y$26:$Z$35,2,FALSE) &amp; Audit!#REF! &amp; IF(Audit!#REF!="","",IF(Audit!#REF!&lt;=1.4,VLOOKUP(Audit!#REF!,$Y$38:$Z$48,2,FALSE),VLOOKUP(Audit!#REF!,$Y$51:$Z$61,2,FALSE))))</f>
        <v>#REF!</v>
      </c>
      <c r="V1245" s="21"/>
      <c r="AH1245" s="49" t="e">
        <f>Audit!#REF!</f>
        <v>#REF!</v>
      </c>
      <c r="AI1245" s="50" t="e">
        <f>VLOOKUP(Audit!#REF!,$V$3:$AE$12,2,FALSE)&amp; IF(Audit!#REF!=10,Audit!#REF!,"")</f>
        <v>#REF!</v>
      </c>
      <c r="AJ1245" s="50" t="e">
        <f>VLOOKUP(Audit!#REF!,$V$13:$AE$22,2,FALSE)&amp; IF(Audit!#REF!=10,Audit!#REF!,"")</f>
        <v>#REF!</v>
      </c>
      <c r="AK1245" s="47" t="e">
        <f t="shared" si="589"/>
        <v>#REF!</v>
      </c>
      <c r="AL1245" s="50" t="e">
        <f>VLOOKUP(Audit!#REF!,$V$3:$AE$12,3,FALSE)&amp; IF(Audit!#REF!=10,Audit!#REF!,"")</f>
        <v>#REF!</v>
      </c>
      <c r="AM1245" s="50" t="e">
        <f>VLOOKUP(Audit!#REF!,$V$13:$AE$22,3,FALSE)&amp; IF(Audit!#REF!=10,Audit!#REF!,"")</f>
        <v>#REF!</v>
      </c>
      <c r="AN1245" s="47" t="e">
        <f t="shared" si="590"/>
        <v>#REF!</v>
      </c>
      <c r="AO1245" s="50" t="e">
        <f>VLOOKUP(Audit!#REF!,$V$3:$AE$12,4,FALSE) &amp;  Audit!#REF! &amp; IF(Audit!#REF!=10,Audit!#REF!,"")</f>
        <v>#REF!</v>
      </c>
      <c r="AP1245" s="50" t="e">
        <f>VLOOKUP(Audit!#REF!,$V$13:$AE$22,4,FALSE)&amp; IF(Audit!#REF!=10,Audit!#REF!,"")</f>
        <v>#REF!</v>
      </c>
      <c r="AQ1245" s="47" t="e">
        <f t="shared" si="591"/>
        <v>#REF!</v>
      </c>
      <c r="AR1245" s="50" t="e">
        <f>VLOOKUP(Audit!#REF!,$V$3:$AE$12,5,FALSE)&amp; IF(Audit!#REF!=10,Audit!#REF!,"")</f>
        <v>#REF!</v>
      </c>
      <c r="AS1245" s="50" t="e">
        <f>VLOOKUP(Audit!#REF!,$V$13:$AE$22,5,FALSE)&amp; IF(Audit!#REF!=10,Audit!#REF!,"")</f>
        <v>#REF!</v>
      </c>
      <c r="AT1245" s="47" t="e">
        <f t="shared" si="592"/>
        <v>#REF!</v>
      </c>
      <c r="AU1245" s="50" t="e">
        <f>VLOOKUP(Audit!#REF!,$V$3:$AE$12,6,FALSE)&amp; IF(Audit!#REF!=10,Audit!#REF!,"")</f>
        <v>#REF!</v>
      </c>
      <c r="AV1245" s="50" t="e">
        <f>VLOOKUP(Audit!#REF!,$V$13:$AE$22,6,FALSE)&amp; IF(Audit!#REF!=10,Audit!#REF!,"")</f>
        <v>#REF!</v>
      </c>
      <c r="AW1245" s="47" t="e">
        <f t="shared" si="593"/>
        <v>#REF!</v>
      </c>
      <c r="AX1245" s="50" t="e">
        <f>VLOOKUP(Audit!#REF!,$V$3:$AE$12,7,FALSE)&amp; IF(Audit!#REF!=10,Audit!#REF!,"")</f>
        <v>#REF!</v>
      </c>
      <c r="AY1245" s="50" t="e">
        <f>VLOOKUP(Audit!#REF!,$V$13:$AE$22,7,FALSE) &amp; IF(Audit!#REF!=10,Audit!#REF!,"")</f>
        <v>#REF!</v>
      </c>
      <c r="AZ1245" s="47" t="e">
        <f t="shared" si="594"/>
        <v>#REF!</v>
      </c>
      <c r="BA1245" s="50" t="e">
        <f>VLOOKUP(Audit!#REF!,$V$3:$AE$12,8,FALSE)&amp; Audit!#REF! &amp; IF(Audit!#REF!=10,Audit!#REF!,"")</f>
        <v>#REF!</v>
      </c>
      <c r="BB1245" s="50" t="e">
        <f>VLOOKUP(Audit!#REF!,$V$13:$AE$22,8,FALSE) &amp; IF(Audit!#REF!=10,Audit!#REF!,"")</f>
        <v>#REF!</v>
      </c>
      <c r="BC1245" s="47" t="e">
        <f t="shared" si="595"/>
        <v>#REF!</v>
      </c>
      <c r="BD1245" s="50" t="e">
        <f>VLOOKUP(Audit!#REF!,$V$3:$AE$12,9,FALSE)&amp; IF(Audit!#REF!=10,Audit!#REF!,"")</f>
        <v>#REF!</v>
      </c>
      <c r="BE1245" s="50" t="e">
        <f>VLOOKUP(Audit!#REF!,$V$13:$AE$22,9,FALSE) &amp; IF(Audit!#REF!=10,Audit!#REF!,"") &amp; IF(Audit!#REF!&lt;&gt;1,U1245,"")</f>
        <v>#REF!</v>
      </c>
      <c r="BF1245" s="47" t="e">
        <f t="shared" si="596"/>
        <v>#REF!</v>
      </c>
      <c r="BG1245" s="50" t="e">
        <f>VLOOKUP(Audit!#REF!,$V$3:$AE$12,10,FALSE) &amp; Audit!#REF! &amp; IF(Audit!#REF!=10,Audit!#REF!,"")</f>
        <v>#REF!</v>
      </c>
      <c r="BH1245" s="50" t="e">
        <f>VLOOKUP(Audit!#REF!,$V$13:$AE$22,10,FALSE) &amp; IF(Audit!#REF!=10,Audit!#REF!,"") &amp; IF(Audit!#REF!&lt;&gt;1,U1245,"")</f>
        <v>#REF!</v>
      </c>
      <c r="BI1245" s="47" t="e">
        <f t="shared" si="597"/>
        <v>#REF!</v>
      </c>
      <c r="BJ1245" s="48" t="str">
        <f t="shared" si="598"/>
        <v/>
      </c>
      <c r="BK1245" s="48" t="str">
        <f t="shared" si="599"/>
        <v/>
      </c>
      <c r="BL1245" s="48" t="str">
        <f t="shared" si="600"/>
        <v/>
      </c>
      <c r="BM1245" s="48" t="str">
        <f t="shared" si="601"/>
        <v/>
      </c>
      <c r="BN1245" s="48" t="str">
        <f t="shared" si="602"/>
        <v/>
      </c>
      <c r="BO1245" s="48" t="str">
        <f t="shared" si="603"/>
        <v/>
      </c>
      <c r="BP1245" s="48" t="str">
        <f t="shared" si="604"/>
        <v/>
      </c>
      <c r="BQ1245" s="48" t="str">
        <f t="shared" si="605"/>
        <v/>
      </c>
      <c r="BR1245" s="48" t="str">
        <f t="shared" si="606"/>
        <v/>
      </c>
      <c r="BS1245" s="48" t="str">
        <f t="shared" si="607"/>
        <v/>
      </c>
      <c r="BT1245" s="48" t="str">
        <f t="shared" si="608"/>
        <v/>
      </c>
      <c r="BU1245" s="48" t="str">
        <f t="shared" si="609"/>
        <v/>
      </c>
    </row>
    <row r="1246" spans="1:73">
      <c r="A1246" s="10" t="e">
        <f>Audit!#REF!</f>
        <v>#REF!</v>
      </c>
      <c r="B1246" s="10" t="e">
        <f t="shared" si="580"/>
        <v>#REF!</v>
      </c>
      <c r="C1246" s="17" t="e">
        <f>VLOOKUP(Audit!#REF!,$V$3:$AE$12,2,FALSE) &amp; VLOOKUP(Audit!#REF!,$V$13:$AE$22,2,FALSE)&amp; IF(Audit!#REF!=10,Audit!#REF!&amp;Audit!#REF!,"")</f>
        <v>#REF!</v>
      </c>
      <c r="D1246" s="17" t="e">
        <f>VLOOKUP(Audit!#REF!,$V$3:$AE$12,3,FALSE) &amp; VLOOKUP(Audit!#REF!,$V$13:$AE$22,3,FALSE) &amp;IF(Audit!#REF!=10,Audit!#REF!&amp;Audit!#REF!,"")</f>
        <v>#REF!</v>
      </c>
      <c r="E1246" s="17" t="e">
        <f>VLOOKUP(Audit!#REF!,$V$3:$AE$12,4,FALSE)&amp; Audit!#REF! &amp; VLOOKUP(Audit!#REF!,$V$13:$AE$22,4,FALSE)&amp; IF(Audit!#REF!=10,Audit!#REF!&amp;Audit!#REF!,"")</f>
        <v>#REF!</v>
      </c>
      <c r="F1246" s="17" t="e">
        <f>VLOOKUP(Audit!#REF!,$V$3:$AE$12,5,FALSE) &amp; VLOOKUP(Audit!#REF!,$V$13:$AE$22,5,FALSE)&amp; IF(Audit!#REF!=10,Audit!#REF!&amp;Audit!#REF!,"")</f>
        <v>#REF!</v>
      </c>
      <c r="G1246" s="17" t="e">
        <f>VLOOKUP(Audit!#REF!,$V$3:$AE$12,6,FALSE) &amp; VLOOKUP(Audit!#REF!,$V$13:$AE$22,6,FALSE)&amp; IF(Audit!#REF!=10,Audit!#REF!&amp;Audit!#REF!,"")</f>
        <v>#REF!</v>
      </c>
      <c r="H1246" s="17" t="e">
        <f>VLOOKUP(Audit!#REF!,$V$3:$AE$12,7,FALSE) &amp; VLOOKUP(Audit!#REF!,$V$13:$AE$22,7,FALSE)&amp;IF(Audit!#REF!=10,Audit!#REF!&amp;Audit!#REF!,"")</f>
        <v>#REF!</v>
      </c>
      <c r="I1246" s="17" t="e">
        <f>VLOOKUP(Audit!#REF!,$V$3:$AE$12,8,FALSE) &amp; Audit!#REF! &amp; VLOOKUP(Audit!#REF!,$V$13:$AE$22,8,FALSE)&amp;IF(Audit!#REF!=10,Audit!#REF!&amp;Audit!#REF!,"")</f>
        <v>#REF!</v>
      </c>
      <c r="J1246" s="17" t="e">
        <f>VLOOKUP(Audit!#REF!,$V$3:$AE$12,9,FALSE) &amp; VLOOKUP(Audit!#REF!,$V$13:$AE$22,9,FALSE) &amp; IF(Audit!#REF!=10,Audit!#REF!&amp;Audit!#REF!,"") &amp; IF(Audit!#REF!&lt;&gt;1,U1246,"")</f>
        <v>#REF!</v>
      </c>
      <c r="K1246" s="17" t="e">
        <f>VLOOKUP(Audit!#REF!,$V$3:$AE$12,10,FALSE) &amp; Audit!#REF! &amp; VLOOKUP(Audit!#REF!,$V$13:$AE$22,10,FALSE) &amp; IF(Audit!#REF!=10,Audit!#REF!&amp;Audit!#REF!,"") &amp; IF(Audit!#REF!&lt;&gt;1,U1246,"")</f>
        <v>#REF!</v>
      </c>
      <c r="L1246" s="10" t="e">
        <f>Audit!#REF!</f>
        <v>#REF!</v>
      </c>
      <c r="M1246" s="10" t="e">
        <f t="shared" si="581"/>
        <v>#REF!</v>
      </c>
      <c r="N1246" s="10" t="e">
        <f t="shared" si="582"/>
        <v>#REF!</v>
      </c>
      <c r="O1246" s="10" t="e">
        <f t="shared" si="583"/>
        <v>#REF!</v>
      </c>
      <c r="P1246" s="10" t="e">
        <f t="shared" si="584"/>
        <v>#REF!</v>
      </c>
      <c r="Q1246" s="10" t="e">
        <f t="shared" si="585"/>
        <v>#REF!</v>
      </c>
      <c r="R1246" s="10" t="e">
        <f t="shared" si="586"/>
        <v>#REF!</v>
      </c>
      <c r="S1246" s="10" t="e">
        <f t="shared" si="587"/>
        <v>#REF!</v>
      </c>
      <c r="T1246" s="10" t="e">
        <f t="shared" si="588"/>
        <v>#REF!</v>
      </c>
      <c r="U1246" s="17" t="e">
        <f>IF(Audit!#REF!="","",VLOOKUP(Audit!#REF!,$W$26:$X$35,2,FALSE)) &amp; Audit!#REF! &amp; IF(Audit!#REF!="","",IF(Audit!#REF!&lt;=1.4,VLOOKUP(Audit!#REF!,$W$38:X1291,2,FALSE),VLOOKUP(Audit!#REF!,$W$51:$X$61,2,FALSE))) &amp; IF(Audit!#REF!="","",VLOOKUP(Audit!#REF!,$Y$26:$Z$35,2,FALSE) &amp; Audit!#REF! &amp; IF(Audit!#REF!="","",IF(Audit!#REF!&lt;=1.4,VLOOKUP(Audit!#REF!,$Y$38:$Z$48,2,FALSE),VLOOKUP(Audit!#REF!,$Y$51:$Z$61,2,FALSE))))</f>
        <v>#REF!</v>
      </c>
      <c r="V1246" s="21"/>
      <c r="AH1246" s="49" t="e">
        <f>Audit!#REF!</f>
        <v>#REF!</v>
      </c>
      <c r="AI1246" s="50" t="e">
        <f>VLOOKUP(Audit!#REF!,$V$3:$AE$12,2,FALSE)&amp; IF(Audit!#REF!=10,Audit!#REF!,"")</f>
        <v>#REF!</v>
      </c>
      <c r="AJ1246" s="50" t="e">
        <f>VLOOKUP(Audit!#REF!,$V$13:$AE$22,2,FALSE)&amp; IF(Audit!#REF!=10,Audit!#REF!,"")</f>
        <v>#REF!</v>
      </c>
      <c r="AK1246" s="47" t="e">
        <f t="shared" si="589"/>
        <v>#REF!</v>
      </c>
      <c r="AL1246" s="50" t="e">
        <f>VLOOKUP(Audit!#REF!,$V$3:$AE$12,3,FALSE)&amp; IF(Audit!#REF!=10,Audit!#REF!,"")</f>
        <v>#REF!</v>
      </c>
      <c r="AM1246" s="50" t="e">
        <f>VLOOKUP(Audit!#REF!,$V$13:$AE$22,3,FALSE)&amp; IF(Audit!#REF!=10,Audit!#REF!,"")</f>
        <v>#REF!</v>
      </c>
      <c r="AN1246" s="47" t="e">
        <f t="shared" si="590"/>
        <v>#REF!</v>
      </c>
      <c r="AO1246" s="50" t="e">
        <f>VLOOKUP(Audit!#REF!,$V$3:$AE$12,4,FALSE) &amp;  Audit!#REF! &amp; IF(Audit!#REF!=10,Audit!#REF!,"")</f>
        <v>#REF!</v>
      </c>
      <c r="AP1246" s="50" t="e">
        <f>VLOOKUP(Audit!#REF!,$V$13:$AE$22,4,FALSE)&amp; IF(Audit!#REF!=10,Audit!#REF!,"")</f>
        <v>#REF!</v>
      </c>
      <c r="AQ1246" s="47" t="e">
        <f t="shared" si="591"/>
        <v>#REF!</v>
      </c>
      <c r="AR1246" s="50" t="e">
        <f>VLOOKUP(Audit!#REF!,$V$3:$AE$12,5,FALSE)&amp; IF(Audit!#REF!=10,Audit!#REF!,"")</f>
        <v>#REF!</v>
      </c>
      <c r="AS1246" s="50" t="e">
        <f>VLOOKUP(Audit!#REF!,$V$13:$AE$22,5,FALSE)&amp; IF(Audit!#REF!=10,Audit!#REF!,"")</f>
        <v>#REF!</v>
      </c>
      <c r="AT1246" s="47" t="e">
        <f t="shared" si="592"/>
        <v>#REF!</v>
      </c>
      <c r="AU1246" s="50" t="e">
        <f>VLOOKUP(Audit!#REF!,$V$3:$AE$12,6,FALSE)&amp; IF(Audit!#REF!=10,Audit!#REF!,"")</f>
        <v>#REF!</v>
      </c>
      <c r="AV1246" s="50" t="e">
        <f>VLOOKUP(Audit!#REF!,$V$13:$AE$22,6,FALSE)&amp; IF(Audit!#REF!=10,Audit!#REF!,"")</f>
        <v>#REF!</v>
      </c>
      <c r="AW1246" s="47" t="e">
        <f t="shared" si="593"/>
        <v>#REF!</v>
      </c>
      <c r="AX1246" s="50" t="e">
        <f>VLOOKUP(Audit!#REF!,$V$3:$AE$12,7,FALSE)&amp; IF(Audit!#REF!=10,Audit!#REF!,"")</f>
        <v>#REF!</v>
      </c>
      <c r="AY1246" s="50" t="e">
        <f>VLOOKUP(Audit!#REF!,$V$13:$AE$22,7,FALSE) &amp; IF(Audit!#REF!=10,Audit!#REF!,"")</f>
        <v>#REF!</v>
      </c>
      <c r="AZ1246" s="47" t="e">
        <f t="shared" si="594"/>
        <v>#REF!</v>
      </c>
      <c r="BA1246" s="50" t="e">
        <f>VLOOKUP(Audit!#REF!,$V$3:$AE$12,8,FALSE)&amp; Audit!#REF! &amp; IF(Audit!#REF!=10,Audit!#REF!,"")</f>
        <v>#REF!</v>
      </c>
      <c r="BB1246" s="50" t="e">
        <f>VLOOKUP(Audit!#REF!,$V$13:$AE$22,8,FALSE) &amp; IF(Audit!#REF!=10,Audit!#REF!,"")</f>
        <v>#REF!</v>
      </c>
      <c r="BC1246" s="47" t="e">
        <f t="shared" si="595"/>
        <v>#REF!</v>
      </c>
      <c r="BD1246" s="50" t="e">
        <f>VLOOKUP(Audit!#REF!,$V$3:$AE$12,9,FALSE)&amp; IF(Audit!#REF!=10,Audit!#REF!,"")</f>
        <v>#REF!</v>
      </c>
      <c r="BE1246" s="50" t="e">
        <f>VLOOKUP(Audit!#REF!,$V$13:$AE$22,9,FALSE) &amp; IF(Audit!#REF!=10,Audit!#REF!,"") &amp; IF(Audit!#REF!&lt;&gt;1,U1246,"")</f>
        <v>#REF!</v>
      </c>
      <c r="BF1246" s="47" t="e">
        <f t="shared" si="596"/>
        <v>#REF!</v>
      </c>
      <c r="BG1246" s="50" t="e">
        <f>VLOOKUP(Audit!#REF!,$V$3:$AE$12,10,FALSE) &amp; Audit!#REF! &amp; IF(Audit!#REF!=10,Audit!#REF!,"")</f>
        <v>#REF!</v>
      </c>
      <c r="BH1246" s="50" t="e">
        <f>VLOOKUP(Audit!#REF!,$V$13:$AE$22,10,FALSE) &amp; IF(Audit!#REF!=10,Audit!#REF!,"") &amp; IF(Audit!#REF!&lt;&gt;1,U1246,"")</f>
        <v>#REF!</v>
      </c>
      <c r="BI1246" s="47" t="e">
        <f t="shared" si="597"/>
        <v>#REF!</v>
      </c>
      <c r="BJ1246" s="48" t="str">
        <f t="shared" si="598"/>
        <v/>
      </c>
      <c r="BK1246" s="48" t="str">
        <f t="shared" si="599"/>
        <v/>
      </c>
      <c r="BL1246" s="48" t="str">
        <f t="shared" si="600"/>
        <v/>
      </c>
      <c r="BM1246" s="48" t="str">
        <f t="shared" si="601"/>
        <v/>
      </c>
      <c r="BN1246" s="48" t="str">
        <f t="shared" si="602"/>
        <v/>
      </c>
      <c r="BO1246" s="48" t="str">
        <f t="shared" si="603"/>
        <v/>
      </c>
      <c r="BP1246" s="48" t="str">
        <f t="shared" si="604"/>
        <v/>
      </c>
      <c r="BQ1246" s="48" t="str">
        <f t="shared" si="605"/>
        <v/>
      </c>
      <c r="BR1246" s="48" t="str">
        <f t="shared" si="606"/>
        <v/>
      </c>
      <c r="BS1246" s="48" t="str">
        <f t="shared" si="607"/>
        <v/>
      </c>
      <c r="BT1246" s="48" t="str">
        <f t="shared" si="608"/>
        <v/>
      </c>
      <c r="BU1246" s="48" t="str">
        <f t="shared" si="609"/>
        <v/>
      </c>
    </row>
    <row r="1247" spans="1:73">
      <c r="A1247" s="10" t="e">
        <f>Audit!#REF!</f>
        <v>#REF!</v>
      </c>
      <c r="B1247" s="10" t="e">
        <f t="shared" si="580"/>
        <v>#REF!</v>
      </c>
      <c r="C1247" s="17" t="e">
        <f>VLOOKUP(Audit!#REF!,$V$3:$AE$12,2,FALSE) &amp; VLOOKUP(Audit!#REF!,$V$13:$AE$22,2,FALSE)&amp; IF(Audit!#REF!=10,Audit!#REF!&amp;Audit!#REF!,"")</f>
        <v>#REF!</v>
      </c>
      <c r="D1247" s="17" t="e">
        <f>VLOOKUP(Audit!#REF!,$V$3:$AE$12,3,FALSE) &amp; VLOOKUP(Audit!#REF!,$V$13:$AE$22,3,FALSE) &amp;IF(Audit!#REF!=10,Audit!#REF!&amp;Audit!#REF!,"")</f>
        <v>#REF!</v>
      </c>
      <c r="E1247" s="17" t="e">
        <f>VLOOKUP(Audit!#REF!,$V$3:$AE$12,4,FALSE)&amp; Audit!#REF! &amp; VLOOKUP(Audit!#REF!,$V$13:$AE$22,4,FALSE)&amp; IF(Audit!#REF!=10,Audit!#REF!&amp;Audit!#REF!,"")</f>
        <v>#REF!</v>
      </c>
      <c r="F1247" s="17" t="e">
        <f>VLOOKUP(Audit!#REF!,$V$3:$AE$12,5,FALSE) &amp; VLOOKUP(Audit!#REF!,$V$13:$AE$22,5,FALSE)&amp; IF(Audit!#REF!=10,Audit!#REF!&amp;Audit!#REF!,"")</f>
        <v>#REF!</v>
      </c>
      <c r="G1247" s="17" t="e">
        <f>VLOOKUP(Audit!#REF!,$V$3:$AE$12,6,FALSE) &amp; VLOOKUP(Audit!#REF!,$V$13:$AE$22,6,FALSE)&amp; IF(Audit!#REF!=10,Audit!#REF!&amp;Audit!#REF!,"")</f>
        <v>#REF!</v>
      </c>
      <c r="H1247" s="17" t="e">
        <f>VLOOKUP(Audit!#REF!,$V$3:$AE$12,7,FALSE) &amp; VLOOKUP(Audit!#REF!,$V$13:$AE$22,7,FALSE)&amp;IF(Audit!#REF!=10,Audit!#REF!&amp;Audit!#REF!,"")</f>
        <v>#REF!</v>
      </c>
      <c r="I1247" s="17" t="e">
        <f>VLOOKUP(Audit!#REF!,$V$3:$AE$12,8,FALSE) &amp; Audit!#REF! &amp; VLOOKUP(Audit!#REF!,$V$13:$AE$22,8,FALSE)&amp;IF(Audit!#REF!=10,Audit!#REF!&amp;Audit!#REF!,"")</f>
        <v>#REF!</v>
      </c>
      <c r="J1247" s="17" t="e">
        <f>VLOOKUP(Audit!#REF!,$V$3:$AE$12,9,FALSE) &amp; VLOOKUP(Audit!#REF!,$V$13:$AE$22,9,FALSE) &amp; IF(Audit!#REF!=10,Audit!#REF!&amp;Audit!#REF!,"") &amp; IF(Audit!#REF!&lt;&gt;1,U1247,"")</f>
        <v>#REF!</v>
      </c>
      <c r="K1247" s="17" t="e">
        <f>VLOOKUP(Audit!#REF!,$V$3:$AE$12,10,FALSE) &amp; Audit!#REF! &amp; VLOOKUP(Audit!#REF!,$V$13:$AE$22,10,FALSE) &amp; IF(Audit!#REF!=10,Audit!#REF!&amp;Audit!#REF!,"") &amp; IF(Audit!#REF!&lt;&gt;1,U1247,"")</f>
        <v>#REF!</v>
      </c>
      <c r="L1247" s="10" t="e">
        <f>Audit!#REF!</f>
        <v>#REF!</v>
      </c>
      <c r="M1247" s="10" t="e">
        <f t="shared" si="581"/>
        <v>#REF!</v>
      </c>
      <c r="N1247" s="10" t="e">
        <f t="shared" si="582"/>
        <v>#REF!</v>
      </c>
      <c r="O1247" s="10" t="e">
        <f t="shared" si="583"/>
        <v>#REF!</v>
      </c>
      <c r="P1247" s="10" t="e">
        <f t="shared" si="584"/>
        <v>#REF!</v>
      </c>
      <c r="Q1247" s="10" t="e">
        <f t="shared" si="585"/>
        <v>#REF!</v>
      </c>
      <c r="R1247" s="10" t="e">
        <f t="shared" si="586"/>
        <v>#REF!</v>
      </c>
      <c r="S1247" s="10" t="e">
        <f t="shared" si="587"/>
        <v>#REF!</v>
      </c>
      <c r="T1247" s="10" t="e">
        <f t="shared" si="588"/>
        <v>#REF!</v>
      </c>
      <c r="U1247" s="17" t="e">
        <f>IF(Audit!#REF!="","",VLOOKUP(Audit!#REF!,$W$26:$X$35,2,FALSE)) &amp; Audit!#REF! &amp; IF(Audit!#REF!="","",IF(Audit!#REF!&lt;=1.4,VLOOKUP(Audit!#REF!,$W$38:X1292,2,FALSE),VLOOKUP(Audit!#REF!,$W$51:$X$61,2,FALSE))) &amp; IF(Audit!#REF!="","",VLOOKUP(Audit!#REF!,$Y$26:$Z$35,2,FALSE) &amp; Audit!#REF! &amp; IF(Audit!#REF!="","",IF(Audit!#REF!&lt;=1.4,VLOOKUP(Audit!#REF!,$Y$38:$Z$48,2,FALSE),VLOOKUP(Audit!#REF!,$Y$51:$Z$61,2,FALSE))))</f>
        <v>#REF!</v>
      </c>
      <c r="V1247" s="21"/>
      <c r="AH1247" s="49" t="e">
        <f>Audit!#REF!</f>
        <v>#REF!</v>
      </c>
      <c r="AI1247" s="50" t="e">
        <f>VLOOKUP(Audit!#REF!,$V$3:$AE$12,2,FALSE)&amp; IF(Audit!#REF!=10,Audit!#REF!,"")</f>
        <v>#REF!</v>
      </c>
      <c r="AJ1247" s="50" t="e">
        <f>VLOOKUP(Audit!#REF!,$V$13:$AE$22,2,FALSE)&amp; IF(Audit!#REF!=10,Audit!#REF!,"")</f>
        <v>#REF!</v>
      </c>
      <c r="AK1247" s="47" t="e">
        <f t="shared" si="589"/>
        <v>#REF!</v>
      </c>
      <c r="AL1247" s="50" t="e">
        <f>VLOOKUP(Audit!#REF!,$V$3:$AE$12,3,FALSE)&amp; IF(Audit!#REF!=10,Audit!#REF!,"")</f>
        <v>#REF!</v>
      </c>
      <c r="AM1247" s="50" t="e">
        <f>VLOOKUP(Audit!#REF!,$V$13:$AE$22,3,FALSE)&amp; IF(Audit!#REF!=10,Audit!#REF!,"")</f>
        <v>#REF!</v>
      </c>
      <c r="AN1247" s="47" t="e">
        <f t="shared" si="590"/>
        <v>#REF!</v>
      </c>
      <c r="AO1247" s="50" t="e">
        <f>VLOOKUP(Audit!#REF!,$V$3:$AE$12,4,FALSE) &amp;  Audit!#REF! &amp; IF(Audit!#REF!=10,Audit!#REF!,"")</f>
        <v>#REF!</v>
      </c>
      <c r="AP1247" s="50" t="e">
        <f>VLOOKUP(Audit!#REF!,$V$13:$AE$22,4,FALSE)&amp; IF(Audit!#REF!=10,Audit!#REF!,"")</f>
        <v>#REF!</v>
      </c>
      <c r="AQ1247" s="47" t="e">
        <f t="shared" si="591"/>
        <v>#REF!</v>
      </c>
      <c r="AR1247" s="50" t="e">
        <f>VLOOKUP(Audit!#REF!,$V$3:$AE$12,5,FALSE)&amp; IF(Audit!#REF!=10,Audit!#REF!,"")</f>
        <v>#REF!</v>
      </c>
      <c r="AS1247" s="50" t="e">
        <f>VLOOKUP(Audit!#REF!,$V$13:$AE$22,5,FALSE)&amp; IF(Audit!#REF!=10,Audit!#REF!,"")</f>
        <v>#REF!</v>
      </c>
      <c r="AT1247" s="47" t="e">
        <f t="shared" si="592"/>
        <v>#REF!</v>
      </c>
      <c r="AU1247" s="50" t="e">
        <f>VLOOKUP(Audit!#REF!,$V$3:$AE$12,6,FALSE)&amp; IF(Audit!#REF!=10,Audit!#REF!,"")</f>
        <v>#REF!</v>
      </c>
      <c r="AV1247" s="50" t="e">
        <f>VLOOKUP(Audit!#REF!,$V$13:$AE$22,6,FALSE)&amp; IF(Audit!#REF!=10,Audit!#REF!,"")</f>
        <v>#REF!</v>
      </c>
      <c r="AW1247" s="47" t="e">
        <f t="shared" si="593"/>
        <v>#REF!</v>
      </c>
      <c r="AX1247" s="50" t="e">
        <f>VLOOKUP(Audit!#REF!,$V$3:$AE$12,7,FALSE)&amp; IF(Audit!#REF!=10,Audit!#REF!,"")</f>
        <v>#REF!</v>
      </c>
      <c r="AY1247" s="50" t="e">
        <f>VLOOKUP(Audit!#REF!,$V$13:$AE$22,7,FALSE) &amp; IF(Audit!#REF!=10,Audit!#REF!,"")</f>
        <v>#REF!</v>
      </c>
      <c r="AZ1247" s="47" t="e">
        <f t="shared" si="594"/>
        <v>#REF!</v>
      </c>
      <c r="BA1247" s="50" t="e">
        <f>VLOOKUP(Audit!#REF!,$V$3:$AE$12,8,FALSE)&amp; Audit!#REF! &amp; IF(Audit!#REF!=10,Audit!#REF!,"")</f>
        <v>#REF!</v>
      </c>
      <c r="BB1247" s="50" t="e">
        <f>VLOOKUP(Audit!#REF!,$V$13:$AE$22,8,FALSE) &amp; IF(Audit!#REF!=10,Audit!#REF!,"")</f>
        <v>#REF!</v>
      </c>
      <c r="BC1247" s="47" t="e">
        <f t="shared" si="595"/>
        <v>#REF!</v>
      </c>
      <c r="BD1247" s="50" t="e">
        <f>VLOOKUP(Audit!#REF!,$V$3:$AE$12,9,FALSE)&amp; IF(Audit!#REF!=10,Audit!#REF!,"")</f>
        <v>#REF!</v>
      </c>
      <c r="BE1247" s="50" t="e">
        <f>VLOOKUP(Audit!#REF!,$V$13:$AE$22,9,FALSE) &amp; IF(Audit!#REF!=10,Audit!#REF!,"") &amp; IF(Audit!#REF!&lt;&gt;1,U1247,"")</f>
        <v>#REF!</v>
      </c>
      <c r="BF1247" s="47" t="e">
        <f t="shared" si="596"/>
        <v>#REF!</v>
      </c>
      <c r="BG1247" s="50" t="e">
        <f>VLOOKUP(Audit!#REF!,$V$3:$AE$12,10,FALSE) &amp; Audit!#REF! &amp; IF(Audit!#REF!=10,Audit!#REF!,"")</f>
        <v>#REF!</v>
      </c>
      <c r="BH1247" s="50" t="e">
        <f>VLOOKUP(Audit!#REF!,$V$13:$AE$22,10,FALSE) &amp; IF(Audit!#REF!=10,Audit!#REF!,"") &amp; IF(Audit!#REF!&lt;&gt;1,U1247,"")</f>
        <v>#REF!</v>
      </c>
      <c r="BI1247" s="47" t="e">
        <f t="shared" si="597"/>
        <v>#REF!</v>
      </c>
      <c r="BJ1247" s="48" t="str">
        <f t="shared" si="598"/>
        <v/>
      </c>
      <c r="BK1247" s="48" t="str">
        <f t="shared" si="599"/>
        <v/>
      </c>
      <c r="BL1247" s="48" t="str">
        <f t="shared" si="600"/>
        <v/>
      </c>
      <c r="BM1247" s="48" t="str">
        <f t="shared" si="601"/>
        <v/>
      </c>
      <c r="BN1247" s="48" t="str">
        <f t="shared" si="602"/>
        <v/>
      </c>
      <c r="BO1247" s="48" t="str">
        <f t="shared" si="603"/>
        <v/>
      </c>
      <c r="BP1247" s="48" t="str">
        <f t="shared" si="604"/>
        <v/>
      </c>
      <c r="BQ1247" s="48" t="str">
        <f t="shared" si="605"/>
        <v/>
      </c>
      <c r="BR1247" s="48" t="str">
        <f t="shared" si="606"/>
        <v/>
      </c>
      <c r="BS1247" s="48" t="str">
        <f t="shared" si="607"/>
        <v/>
      </c>
      <c r="BT1247" s="48" t="str">
        <f t="shared" si="608"/>
        <v/>
      </c>
      <c r="BU1247" s="48" t="str">
        <f t="shared" si="609"/>
        <v/>
      </c>
    </row>
    <row r="1248" spans="1:73">
      <c r="A1248" s="10" t="e">
        <f>Audit!#REF!</f>
        <v>#REF!</v>
      </c>
      <c r="B1248" s="10" t="e">
        <f t="shared" si="580"/>
        <v>#REF!</v>
      </c>
      <c r="C1248" s="17" t="e">
        <f>VLOOKUP(Audit!#REF!,$V$3:$AE$12,2,FALSE) &amp; VLOOKUP(Audit!#REF!,$V$13:$AE$22,2,FALSE)&amp; IF(Audit!#REF!=10,Audit!#REF!&amp;Audit!#REF!,"")</f>
        <v>#REF!</v>
      </c>
      <c r="D1248" s="17" t="e">
        <f>VLOOKUP(Audit!#REF!,$V$3:$AE$12,3,FALSE) &amp; VLOOKUP(Audit!#REF!,$V$13:$AE$22,3,FALSE) &amp;IF(Audit!#REF!=10,Audit!#REF!&amp;Audit!#REF!,"")</f>
        <v>#REF!</v>
      </c>
      <c r="E1248" s="17" t="e">
        <f>VLOOKUP(Audit!#REF!,$V$3:$AE$12,4,FALSE)&amp; Audit!#REF! &amp; VLOOKUP(Audit!#REF!,$V$13:$AE$22,4,FALSE)&amp; IF(Audit!#REF!=10,Audit!#REF!&amp;Audit!#REF!,"")</f>
        <v>#REF!</v>
      </c>
      <c r="F1248" s="17" t="e">
        <f>VLOOKUP(Audit!#REF!,$V$3:$AE$12,5,FALSE) &amp; VLOOKUP(Audit!#REF!,$V$13:$AE$22,5,FALSE)&amp; IF(Audit!#REF!=10,Audit!#REF!&amp;Audit!#REF!,"")</f>
        <v>#REF!</v>
      </c>
      <c r="G1248" s="17" t="e">
        <f>VLOOKUP(Audit!#REF!,$V$3:$AE$12,6,FALSE) &amp; VLOOKUP(Audit!#REF!,$V$13:$AE$22,6,FALSE)&amp; IF(Audit!#REF!=10,Audit!#REF!&amp;Audit!#REF!,"")</f>
        <v>#REF!</v>
      </c>
      <c r="H1248" s="17" t="e">
        <f>VLOOKUP(Audit!#REF!,$V$3:$AE$12,7,FALSE) &amp; VLOOKUP(Audit!#REF!,$V$13:$AE$22,7,FALSE)&amp;IF(Audit!#REF!=10,Audit!#REF!&amp;Audit!#REF!,"")</f>
        <v>#REF!</v>
      </c>
      <c r="I1248" s="17" t="e">
        <f>VLOOKUP(Audit!#REF!,$V$3:$AE$12,8,FALSE) &amp; Audit!#REF! &amp; VLOOKUP(Audit!#REF!,$V$13:$AE$22,8,FALSE)&amp;IF(Audit!#REF!=10,Audit!#REF!&amp;Audit!#REF!,"")</f>
        <v>#REF!</v>
      </c>
      <c r="J1248" s="17" t="e">
        <f>VLOOKUP(Audit!#REF!,$V$3:$AE$12,9,FALSE) &amp; VLOOKUP(Audit!#REF!,$V$13:$AE$22,9,FALSE) &amp; IF(Audit!#REF!=10,Audit!#REF!&amp;Audit!#REF!,"") &amp; IF(Audit!#REF!&lt;&gt;1,U1248,"")</f>
        <v>#REF!</v>
      </c>
      <c r="K1248" s="17" t="e">
        <f>VLOOKUP(Audit!#REF!,$V$3:$AE$12,10,FALSE) &amp; Audit!#REF! &amp; VLOOKUP(Audit!#REF!,$V$13:$AE$22,10,FALSE) &amp; IF(Audit!#REF!=10,Audit!#REF!&amp;Audit!#REF!,"") &amp; IF(Audit!#REF!&lt;&gt;1,U1248,"")</f>
        <v>#REF!</v>
      </c>
      <c r="L1248" s="10" t="e">
        <f>Audit!#REF!</f>
        <v>#REF!</v>
      </c>
      <c r="M1248" s="10" t="e">
        <f t="shared" si="581"/>
        <v>#REF!</v>
      </c>
      <c r="N1248" s="10" t="e">
        <f t="shared" si="582"/>
        <v>#REF!</v>
      </c>
      <c r="O1248" s="10" t="e">
        <f t="shared" si="583"/>
        <v>#REF!</v>
      </c>
      <c r="P1248" s="10" t="e">
        <f t="shared" si="584"/>
        <v>#REF!</v>
      </c>
      <c r="Q1248" s="10" t="e">
        <f t="shared" si="585"/>
        <v>#REF!</v>
      </c>
      <c r="R1248" s="10" t="e">
        <f t="shared" si="586"/>
        <v>#REF!</v>
      </c>
      <c r="S1248" s="10" t="e">
        <f t="shared" si="587"/>
        <v>#REF!</v>
      </c>
      <c r="T1248" s="10" t="e">
        <f t="shared" si="588"/>
        <v>#REF!</v>
      </c>
      <c r="U1248" s="17" t="e">
        <f>IF(Audit!#REF!="","",VLOOKUP(Audit!#REF!,$W$26:$X$35,2,FALSE)) &amp; Audit!#REF! &amp; IF(Audit!#REF!="","",IF(Audit!#REF!&lt;=1.4,VLOOKUP(Audit!#REF!,$W$38:X1293,2,FALSE),VLOOKUP(Audit!#REF!,$W$51:$X$61,2,FALSE))) &amp; IF(Audit!#REF!="","",VLOOKUP(Audit!#REF!,$Y$26:$Z$35,2,FALSE) &amp; Audit!#REF! &amp; IF(Audit!#REF!="","",IF(Audit!#REF!&lt;=1.4,VLOOKUP(Audit!#REF!,$Y$38:$Z$48,2,FALSE),VLOOKUP(Audit!#REF!,$Y$51:$Z$61,2,FALSE))))</f>
        <v>#REF!</v>
      </c>
      <c r="V1248" s="21"/>
      <c r="AH1248" s="49" t="e">
        <f>Audit!#REF!</f>
        <v>#REF!</v>
      </c>
      <c r="AI1248" s="50" t="e">
        <f>VLOOKUP(Audit!#REF!,$V$3:$AE$12,2,FALSE)&amp; IF(Audit!#REF!=10,Audit!#REF!,"")</f>
        <v>#REF!</v>
      </c>
      <c r="AJ1248" s="50" t="e">
        <f>VLOOKUP(Audit!#REF!,$V$13:$AE$22,2,FALSE)&amp; IF(Audit!#REF!=10,Audit!#REF!,"")</f>
        <v>#REF!</v>
      </c>
      <c r="AK1248" s="47" t="e">
        <f t="shared" si="589"/>
        <v>#REF!</v>
      </c>
      <c r="AL1248" s="50" t="e">
        <f>VLOOKUP(Audit!#REF!,$V$3:$AE$12,3,FALSE)&amp; IF(Audit!#REF!=10,Audit!#REF!,"")</f>
        <v>#REF!</v>
      </c>
      <c r="AM1248" s="50" t="e">
        <f>VLOOKUP(Audit!#REF!,$V$13:$AE$22,3,FALSE)&amp; IF(Audit!#REF!=10,Audit!#REF!,"")</f>
        <v>#REF!</v>
      </c>
      <c r="AN1248" s="47" t="e">
        <f t="shared" si="590"/>
        <v>#REF!</v>
      </c>
      <c r="AO1248" s="50" t="e">
        <f>VLOOKUP(Audit!#REF!,$V$3:$AE$12,4,FALSE) &amp;  Audit!#REF! &amp; IF(Audit!#REF!=10,Audit!#REF!,"")</f>
        <v>#REF!</v>
      </c>
      <c r="AP1248" s="50" t="e">
        <f>VLOOKUP(Audit!#REF!,$V$13:$AE$22,4,FALSE)&amp; IF(Audit!#REF!=10,Audit!#REF!,"")</f>
        <v>#REF!</v>
      </c>
      <c r="AQ1248" s="47" t="e">
        <f t="shared" si="591"/>
        <v>#REF!</v>
      </c>
      <c r="AR1248" s="50" t="e">
        <f>VLOOKUP(Audit!#REF!,$V$3:$AE$12,5,FALSE)&amp; IF(Audit!#REF!=10,Audit!#REF!,"")</f>
        <v>#REF!</v>
      </c>
      <c r="AS1248" s="50" t="e">
        <f>VLOOKUP(Audit!#REF!,$V$13:$AE$22,5,FALSE)&amp; IF(Audit!#REF!=10,Audit!#REF!,"")</f>
        <v>#REF!</v>
      </c>
      <c r="AT1248" s="47" t="e">
        <f t="shared" si="592"/>
        <v>#REF!</v>
      </c>
      <c r="AU1248" s="50" t="e">
        <f>VLOOKUP(Audit!#REF!,$V$3:$AE$12,6,FALSE)&amp; IF(Audit!#REF!=10,Audit!#REF!,"")</f>
        <v>#REF!</v>
      </c>
      <c r="AV1248" s="50" t="e">
        <f>VLOOKUP(Audit!#REF!,$V$13:$AE$22,6,FALSE)&amp; IF(Audit!#REF!=10,Audit!#REF!,"")</f>
        <v>#REF!</v>
      </c>
      <c r="AW1248" s="47" t="e">
        <f t="shared" si="593"/>
        <v>#REF!</v>
      </c>
      <c r="AX1248" s="50" t="e">
        <f>VLOOKUP(Audit!#REF!,$V$3:$AE$12,7,FALSE)&amp; IF(Audit!#REF!=10,Audit!#REF!,"")</f>
        <v>#REF!</v>
      </c>
      <c r="AY1248" s="50" t="e">
        <f>VLOOKUP(Audit!#REF!,$V$13:$AE$22,7,FALSE) &amp; IF(Audit!#REF!=10,Audit!#REF!,"")</f>
        <v>#REF!</v>
      </c>
      <c r="AZ1248" s="47" t="e">
        <f t="shared" si="594"/>
        <v>#REF!</v>
      </c>
      <c r="BA1248" s="50" t="e">
        <f>VLOOKUP(Audit!#REF!,$V$3:$AE$12,8,FALSE)&amp; Audit!#REF! &amp; IF(Audit!#REF!=10,Audit!#REF!,"")</f>
        <v>#REF!</v>
      </c>
      <c r="BB1248" s="50" t="e">
        <f>VLOOKUP(Audit!#REF!,$V$13:$AE$22,8,FALSE) &amp; IF(Audit!#REF!=10,Audit!#REF!,"")</f>
        <v>#REF!</v>
      </c>
      <c r="BC1248" s="47" t="e">
        <f t="shared" si="595"/>
        <v>#REF!</v>
      </c>
      <c r="BD1248" s="50" t="e">
        <f>VLOOKUP(Audit!#REF!,$V$3:$AE$12,9,FALSE)&amp; IF(Audit!#REF!=10,Audit!#REF!,"")</f>
        <v>#REF!</v>
      </c>
      <c r="BE1248" s="50" t="e">
        <f>VLOOKUP(Audit!#REF!,$V$13:$AE$22,9,FALSE) &amp; IF(Audit!#REF!=10,Audit!#REF!,"") &amp; IF(Audit!#REF!&lt;&gt;1,U1248,"")</f>
        <v>#REF!</v>
      </c>
      <c r="BF1248" s="47" t="e">
        <f t="shared" si="596"/>
        <v>#REF!</v>
      </c>
      <c r="BG1248" s="50" t="e">
        <f>VLOOKUP(Audit!#REF!,$V$3:$AE$12,10,FALSE) &amp; Audit!#REF! &amp; IF(Audit!#REF!=10,Audit!#REF!,"")</f>
        <v>#REF!</v>
      </c>
      <c r="BH1248" s="50" t="e">
        <f>VLOOKUP(Audit!#REF!,$V$13:$AE$22,10,FALSE) &amp; IF(Audit!#REF!=10,Audit!#REF!,"") &amp; IF(Audit!#REF!&lt;&gt;1,U1248,"")</f>
        <v>#REF!</v>
      </c>
      <c r="BI1248" s="47" t="e">
        <f t="shared" si="597"/>
        <v>#REF!</v>
      </c>
      <c r="BJ1248" s="48" t="str">
        <f t="shared" si="598"/>
        <v/>
      </c>
      <c r="BK1248" s="48" t="str">
        <f t="shared" si="599"/>
        <v/>
      </c>
      <c r="BL1248" s="48" t="str">
        <f t="shared" si="600"/>
        <v/>
      </c>
      <c r="BM1248" s="48" t="str">
        <f t="shared" si="601"/>
        <v/>
      </c>
      <c r="BN1248" s="48" t="str">
        <f t="shared" si="602"/>
        <v/>
      </c>
      <c r="BO1248" s="48" t="str">
        <f t="shared" si="603"/>
        <v/>
      </c>
      <c r="BP1248" s="48" t="str">
        <f t="shared" si="604"/>
        <v/>
      </c>
      <c r="BQ1248" s="48" t="str">
        <f t="shared" si="605"/>
        <v/>
      </c>
      <c r="BR1248" s="48" t="str">
        <f t="shared" si="606"/>
        <v/>
      </c>
      <c r="BS1248" s="48" t="str">
        <f t="shared" si="607"/>
        <v/>
      </c>
      <c r="BT1248" s="48" t="str">
        <f t="shared" si="608"/>
        <v/>
      </c>
      <c r="BU1248" s="48" t="str">
        <f t="shared" si="609"/>
        <v/>
      </c>
    </row>
    <row r="1249" spans="1:73">
      <c r="A1249" s="10" t="e">
        <f>Audit!#REF!</f>
        <v>#REF!</v>
      </c>
      <c r="B1249" s="10" t="e">
        <f t="shared" si="580"/>
        <v>#REF!</v>
      </c>
      <c r="C1249" s="17" t="e">
        <f>VLOOKUP(Audit!#REF!,$V$3:$AE$12,2,FALSE) &amp; VLOOKUP(Audit!#REF!,$V$13:$AE$22,2,FALSE)&amp; IF(Audit!#REF!=10,Audit!#REF!&amp;Audit!#REF!,"")</f>
        <v>#REF!</v>
      </c>
      <c r="D1249" s="17" t="e">
        <f>VLOOKUP(Audit!#REF!,$V$3:$AE$12,3,FALSE) &amp; VLOOKUP(Audit!#REF!,$V$13:$AE$22,3,FALSE) &amp;IF(Audit!#REF!=10,Audit!#REF!&amp;Audit!#REF!,"")</f>
        <v>#REF!</v>
      </c>
      <c r="E1249" s="17" t="e">
        <f>VLOOKUP(Audit!#REF!,$V$3:$AE$12,4,FALSE)&amp; Audit!#REF! &amp; VLOOKUP(Audit!#REF!,$V$13:$AE$22,4,FALSE)&amp; IF(Audit!#REF!=10,Audit!#REF!&amp;Audit!#REF!,"")</f>
        <v>#REF!</v>
      </c>
      <c r="F1249" s="17" t="e">
        <f>VLOOKUP(Audit!#REF!,$V$3:$AE$12,5,FALSE) &amp; VLOOKUP(Audit!#REF!,$V$13:$AE$22,5,FALSE)&amp; IF(Audit!#REF!=10,Audit!#REF!&amp;Audit!#REF!,"")</f>
        <v>#REF!</v>
      </c>
      <c r="G1249" s="17" t="e">
        <f>VLOOKUP(Audit!#REF!,$V$3:$AE$12,6,FALSE) &amp; VLOOKUP(Audit!#REF!,$V$13:$AE$22,6,FALSE)&amp; IF(Audit!#REF!=10,Audit!#REF!&amp;Audit!#REF!,"")</f>
        <v>#REF!</v>
      </c>
      <c r="H1249" s="17" t="e">
        <f>VLOOKUP(Audit!#REF!,$V$3:$AE$12,7,FALSE) &amp; VLOOKUP(Audit!#REF!,$V$13:$AE$22,7,FALSE)&amp;IF(Audit!#REF!=10,Audit!#REF!&amp;Audit!#REF!,"")</f>
        <v>#REF!</v>
      </c>
      <c r="I1249" s="17" t="e">
        <f>VLOOKUP(Audit!#REF!,$V$3:$AE$12,8,FALSE) &amp; Audit!#REF! &amp; VLOOKUP(Audit!#REF!,$V$13:$AE$22,8,FALSE)&amp;IF(Audit!#REF!=10,Audit!#REF!&amp;Audit!#REF!,"")</f>
        <v>#REF!</v>
      </c>
      <c r="J1249" s="17" t="e">
        <f>VLOOKUP(Audit!#REF!,$V$3:$AE$12,9,FALSE) &amp; VLOOKUP(Audit!#REF!,$V$13:$AE$22,9,FALSE) &amp; IF(Audit!#REF!=10,Audit!#REF!&amp;Audit!#REF!,"") &amp; IF(Audit!#REF!&lt;&gt;1,U1249,"")</f>
        <v>#REF!</v>
      </c>
      <c r="K1249" s="17" t="e">
        <f>VLOOKUP(Audit!#REF!,$V$3:$AE$12,10,FALSE) &amp; Audit!#REF! &amp; VLOOKUP(Audit!#REF!,$V$13:$AE$22,10,FALSE) &amp; IF(Audit!#REF!=10,Audit!#REF!&amp;Audit!#REF!,"") &amp; IF(Audit!#REF!&lt;&gt;1,U1249,"")</f>
        <v>#REF!</v>
      </c>
      <c r="L1249" s="10" t="e">
        <f>Audit!#REF!</f>
        <v>#REF!</v>
      </c>
      <c r="M1249" s="10" t="e">
        <f t="shared" si="581"/>
        <v>#REF!</v>
      </c>
      <c r="N1249" s="10" t="e">
        <f t="shared" si="582"/>
        <v>#REF!</v>
      </c>
      <c r="O1249" s="10" t="e">
        <f t="shared" si="583"/>
        <v>#REF!</v>
      </c>
      <c r="P1249" s="10" t="e">
        <f t="shared" si="584"/>
        <v>#REF!</v>
      </c>
      <c r="Q1249" s="10" t="e">
        <f t="shared" si="585"/>
        <v>#REF!</v>
      </c>
      <c r="R1249" s="10" t="e">
        <f t="shared" si="586"/>
        <v>#REF!</v>
      </c>
      <c r="S1249" s="10" t="e">
        <f t="shared" si="587"/>
        <v>#REF!</v>
      </c>
      <c r="T1249" s="10" t="e">
        <f t="shared" si="588"/>
        <v>#REF!</v>
      </c>
      <c r="U1249" s="17" t="e">
        <f>IF(Audit!#REF!="","",VLOOKUP(Audit!#REF!,$W$26:$X$35,2,FALSE)) &amp; Audit!#REF! &amp; IF(Audit!#REF!="","",IF(Audit!#REF!&lt;=1.4,VLOOKUP(Audit!#REF!,$W$38:X1294,2,FALSE),VLOOKUP(Audit!#REF!,$W$51:$X$61,2,FALSE))) &amp; IF(Audit!#REF!="","",VLOOKUP(Audit!#REF!,$Y$26:$Z$35,2,FALSE) &amp; Audit!#REF! &amp; IF(Audit!#REF!="","",IF(Audit!#REF!&lt;=1.4,VLOOKUP(Audit!#REF!,$Y$38:$Z$48,2,FALSE),VLOOKUP(Audit!#REF!,$Y$51:$Z$61,2,FALSE))))</f>
        <v>#REF!</v>
      </c>
      <c r="V1249" s="21"/>
      <c r="AH1249" s="49" t="e">
        <f>Audit!#REF!</f>
        <v>#REF!</v>
      </c>
      <c r="AI1249" s="50" t="e">
        <f>VLOOKUP(Audit!#REF!,$V$3:$AE$12,2,FALSE)&amp; IF(Audit!#REF!=10,Audit!#REF!,"")</f>
        <v>#REF!</v>
      </c>
      <c r="AJ1249" s="50" t="e">
        <f>VLOOKUP(Audit!#REF!,$V$13:$AE$22,2,FALSE)&amp; IF(Audit!#REF!=10,Audit!#REF!,"")</f>
        <v>#REF!</v>
      </c>
      <c r="AK1249" s="47" t="e">
        <f t="shared" si="589"/>
        <v>#REF!</v>
      </c>
      <c r="AL1249" s="50" t="e">
        <f>VLOOKUP(Audit!#REF!,$V$3:$AE$12,3,FALSE)&amp; IF(Audit!#REF!=10,Audit!#REF!,"")</f>
        <v>#REF!</v>
      </c>
      <c r="AM1249" s="50" t="e">
        <f>VLOOKUP(Audit!#REF!,$V$13:$AE$22,3,FALSE)&amp; IF(Audit!#REF!=10,Audit!#REF!,"")</f>
        <v>#REF!</v>
      </c>
      <c r="AN1249" s="47" t="e">
        <f t="shared" si="590"/>
        <v>#REF!</v>
      </c>
      <c r="AO1249" s="50" t="e">
        <f>VLOOKUP(Audit!#REF!,$V$3:$AE$12,4,FALSE) &amp;  Audit!#REF! &amp; IF(Audit!#REF!=10,Audit!#REF!,"")</f>
        <v>#REF!</v>
      </c>
      <c r="AP1249" s="50" t="e">
        <f>VLOOKUP(Audit!#REF!,$V$13:$AE$22,4,FALSE)&amp; IF(Audit!#REF!=10,Audit!#REF!,"")</f>
        <v>#REF!</v>
      </c>
      <c r="AQ1249" s="47" t="e">
        <f t="shared" si="591"/>
        <v>#REF!</v>
      </c>
      <c r="AR1249" s="50" t="e">
        <f>VLOOKUP(Audit!#REF!,$V$3:$AE$12,5,FALSE)&amp; IF(Audit!#REF!=10,Audit!#REF!,"")</f>
        <v>#REF!</v>
      </c>
      <c r="AS1249" s="50" t="e">
        <f>VLOOKUP(Audit!#REF!,$V$13:$AE$22,5,FALSE)&amp; IF(Audit!#REF!=10,Audit!#REF!,"")</f>
        <v>#REF!</v>
      </c>
      <c r="AT1249" s="47" t="e">
        <f t="shared" si="592"/>
        <v>#REF!</v>
      </c>
      <c r="AU1249" s="50" t="e">
        <f>VLOOKUP(Audit!#REF!,$V$3:$AE$12,6,FALSE)&amp; IF(Audit!#REF!=10,Audit!#REF!,"")</f>
        <v>#REF!</v>
      </c>
      <c r="AV1249" s="50" t="e">
        <f>VLOOKUP(Audit!#REF!,$V$13:$AE$22,6,FALSE)&amp; IF(Audit!#REF!=10,Audit!#REF!,"")</f>
        <v>#REF!</v>
      </c>
      <c r="AW1249" s="47" t="e">
        <f t="shared" si="593"/>
        <v>#REF!</v>
      </c>
      <c r="AX1249" s="50" t="e">
        <f>VLOOKUP(Audit!#REF!,$V$3:$AE$12,7,FALSE)&amp; IF(Audit!#REF!=10,Audit!#REF!,"")</f>
        <v>#REF!</v>
      </c>
      <c r="AY1249" s="50" t="e">
        <f>VLOOKUP(Audit!#REF!,$V$13:$AE$22,7,FALSE) &amp; IF(Audit!#REF!=10,Audit!#REF!,"")</f>
        <v>#REF!</v>
      </c>
      <c r="AZ1249" s="47" t="e">
        <f t="shared" si="594"/>
        <v>#REF!</v>
      </c>
      <c r="BA1249" s="50" t="e">
        <f>VLOOKUP(Audit!#REF!,$V$3:$AE$12,8,FALSE)&amp; Audit!#REF! &amp; IF(Audit!#REF!=10,Audit!#REF!,"")</f>
        <v>#REF!</v>
      </c>
      <c r="BB1249" s="50" t="e">
        <f>VLOOKUP(Audit!#REF!,$V$13:$AE$22,8,FALSE) &amp; IF(Audit!#REF!=10,Audit!#REF!,"")</f>
        <v>#REF!</v>
      </c>
      <c r="BC1249" s="47" t="e">
        <f t="shared" si="595"/>
        <v>#REF!</v>
      </c>
      <c r="BD1249" s="50" t="e">
        <f>VLOOKUP(Audit!#REF!,$V$3:$AE$12,9,FALSE)&amp; IF(Audit!#REF!=10,Audit!#REF!,"")</f>
        <v>#REF!</v>
      </c>
      <c r="BE1249" s="50" t="e">
        <f>VLOOKUP(Audit!#REF!,$V$13:$AE$22,9,FALSE) &amp; IF(Audit!#REF!=10,Audit!#REF!,"") &amp; IF(Audit!#REF!&lt;&gt;1,U1249,"")</f>
        <v>#REF!</v>
      </c>
      <c r="BF1249" s="47" t="e">
        <f t="shared" si="596"/>
        <v>#REF!</v>
      </c>
      <c r="BG1249" s="50" t="e">
        <f>VLOOKUP(Audit!#REF!,$V$3:$AE$12,10,FALSE) &amp; Audit!#REF! &amp; IF(Audit!#REF!=10,Audit!#REF!,"")</f>
        <v>#REF!</v>
      </c>
      <c r="BH1249" s="50" t="e">
        <f>VLOOKUP(Audit!#REF!,$V$13:$AE$22,10,FALSE) &amp; IF(Audit!#REF!=10,Audit!#REF!,"") &amp; IF(Audit!#REF!&lt;&gt;1,U1249,"")</f>
        <v>#REF!</v>
      </c>
      <c r="BI1249" s="47" t="e">
        <f t="shared" si="597"/>
        <v>#REF!</v>
      </c>
      <c r="BJ1249" s="48" t="str">
        <f t="shared" si="598"/>
        <v/>
      </c>
      <c r="BK1249" s="48" t="str">
        <f t="shared" si="599"/>
        <v/>
      </c>
      <c r="BL1249" s="48" t="str">
        <f t="shared" si="600"/>
        <v/>
      </c>
      <c r="BM1249" s="48" t="str">
        <f t="shared" si="601"/>
        <v/>
      </c>
      <c r="BN1249" s="48" t="str">
        <f t="shared" si="602"/>
        <v/>
      </c>
      <c r="BO1249" s="48" t="str">
        <f t="shared" si="603"/>
        <v/>
      </c>
      <c r="BP1249" s="48" t="str">
        <f t="shared" si="604"/>
        <v/>
      </c>
      <c r="BQ1249" s="48" t="str">
        <f t="shared" si="605"/>
        <v/>
      </c>
      <c r="BR1249" s="48" t="str">
        <f t="shared" si="606"/>
        <v/>
      </c>
      <c r="BS1249" s="48" t="str">
        <f t="shared" si="607"/>
        <v/>
      </c>
      <c r="BT1249" s="48" t="str">
        <f t="shared" si="608"/>
        <v/>
      </c>
      <c r="BU1249" s="48" t="str">
        <f t="shared" si="609"/>
        <v/>
      </c>
    </row>
    <row r="1250" spans="1:73">
      <c r="A1250" s="10" t="e">
        <f>Audit!#REF!</f>
        <v>#REF!</v>
      </c>
      <c r="B1250" s="10" t="e">
        <f t="shared" si="580"/>
        <v>#REF!</v>
      </c>
      <c r="C1250" s="17" t="e">
        <f>VLOOKUP(Audit!#REF!,$V$3:$AE$12,2,FALSE) &amp; VLOOKUP(Audit!#REF!,$V$13:$AE$22,2,FALSE)&amp; IF(Audit!#REF!=10,Audit!#REF!&amp;Audit!#REF!,"")</f>
        <v>#REF!</v>
      </c>
      <c r="D1250" s="17" t="e">
        <f>VLOOKUP(Audit!#REF!,$V$3:$AE$12,3,FALSE) &amp; VLOOKUP(Audit!#REF!,$V$13:$AE$22,3,FALSE) &amp;IF(Audit!#REF!=10,Audit!#REF!&amp;Audit!#REF!,"")</f>
        <v>#REF!</v>
      </c>
      <c r="E1250" s="17" t="e">
        <f>VLOOKUP(Audit!#REF!,$V$3:$AE$12,4,FALSE)&amp; Audit!#REF! &amp; VLOOKUP(Audit!#REF!,$V$13:$AE$22,4,FALSE)&amp; IF(Audit!#REF!=10,Audit!#REF!&amp;Audit!#REF!,"")</f>
        <v>#REF!</v>
      </c>
      <c r="F1250" s="17" t="e">
        <f>VLOOKUP(Audit!#REF!,$V$3:$AE$12,5,FALSE) &amp; VLOOKUP(Audit!#REF!,$V$13:$AE$22,5,FALSE)&amp; IF(Audit!#REF!=10,Audit!#REF!&amp;Audit!#REF!,"")</f>
        <v>#REF!</v>
      </c>
      <c r="G1250" s="17" t="e">
        <f>VLOOKUP(Audit!#REF!,$V$3:$AE$12,6,FALSE) &amp; VLOOKUP(Audit!#REF!,$V$13:$AE$22,6,FALSE)&amp; IF(Audit!#REF!=10,Audit!#REF!&amp;Audit!#REF!,"")</f>
        <v>#REF!</v>
      </c>
      <c r="H1250" s="17" t="e">
        <f>VLOOKUP(Audit!#REF!,$V$3:$AE$12,7,FALSE) &amp; VLOOKUP(Audit!#REF!,$V$13:$AE$22,7,FALSE)&amp;IF(Audit!#REF!=10,Audit!#REF!&amp;Audit!#REF!,"")</f>
        <v>#REF!</v>
      </c>
      <c r="I1250" s="17" t="e">
        <f>VLOOKUP(Audit!#REF!,$V$3:$AE$12,8,FALSE) &amp; Audit!#REF! &amp; VLOOKUP(Audit!#REF!,$V$13:$AE$22,8,FALSE)&amp;IF(Audit!#REF!=10,Audit!#REF!&amp;Audit!#REF!,"")</f>
        <v>#REF!</v>
      </c>
      <c r="J1250" s="17" t="e">
        <f>VLOOKUP(Audit!#REF!,$V$3:$AE$12,9,FALSE) &amp; VLOOKUP(Audit!#REF!,$V$13:$AE$22,9,FALSE) &amp; IF(Audit!#REF!=10,Audit!#REF!&amp;Audit!#REF!,"") &amp; IF(Audit!#REF!&lt;&gt;1,U1250,"")</f>
        <v>#REF!</v>
      </c>
      <c r="K1250" s="17" t="e">
        <f>VLOOKUP(Audit!#REF!,$V$3:$AE$12,10,FALSE) &amp; Audit!#REF! &amp; VLOOKUP(Audit!#REF!,$V$13:$AE$22,10,FALSE) &amp; IF(Audit!#REF!=10,Audit!#REF!&amp;Audit!#REF!,"") &amp; IF(Audit!#REF!&lt;&gt;1,U1250,"")</f>
        <v>#REF!</v>
      </c>
      <c r="L1250" s="10" t="e">
        <f>Audit!#REF!</f>
        <v>#REF!</v>
      </c>
      <c r="M1250" s="10" t="e">
        <f t="shared" si="581"/>
        <v>#REF!</v>
      </c>
      <c r="N1250" s="10" t="e">
        <f t="shared" si="582"/>
        <v>#REF!</v>
      </c>
      <c r="O1250" s="10" t="e">
        <f t="shared" si="583"/>
        <v>#REF!</v>
      </c>
      <c r="P1250" s="10" t="e">
        <f t="shared" si="584"/>
        <v>#REF!</v>
      </c>
      <c r="Q1250" s="10" t="e">
        <f t="shared" si="585"/>
        <v>#REF!</v>
      </c>
      <c r="R1250" s="10" t="e">
        <f t="shared" si="586"/>
        <v>#REF!</v>
      </c>
      <c r="S1250" s="10" t="e">
        <f t="shared" si="587"/>
        <v>#REF!</v>
      </c>
      <c r="T1250" s="10" t="e">
        <f t="shared" si="588"/>
        <v>#REF!</v>
      </c>
      <c r="U1250" s="17" t="e">
        <f>IF(Audit!#REF!="","",VLOOKUP(Audit!#REF!,$W$26:$X$35,2,FALSE)) &amp; Audit!#REF! &amp; IF(Audit!#REF!="","",IF(Audit!#REF!&lt;=1.4,VLOOKUP(Audit!#REF!,$W$38:X1295,2,FALSE),VLOOKUP(Audit!#REF!,$W$51:$X$61,2,FALSE))) &amp; IF(Audit!#REF!="","",VLOOKUP(Audit!#REF!,$Y$26:$Z$35,2,FALSE) &amp; Audit!#REF! &amp; IF(Audit!#REF!="","",IF(Audit!#REF!&lt;=1.4,VLOOKUP(Audit!#REF!,$Y$38:$Z$48,2,FALSE),VLOOKUP(Audit!#REF!,$Y$51:$Z$61,2,FALSE))))</f>
        <v>#REF!</v>
      </c>
      <c r="V1250" s="21"/>
      <c r="AH1250" s="49" t="e">
        <f>Audit!#REF!</f>
        <v>#REF!</v>
      </c>
      <c r="AI1250" s="50" t="e">
        <f>VLOOKUP(Audit!#REF!,$V$3:$AE$12,2,FALSE)&amp; IF(Audit!#REF!=10,Audit!#REF!,"")</f>
        <v>#REF!</v>
      </c>
      <c r="AJ1250" s="50" t="e">
        <f>VLOOKUP(Audit!#REF!,$V$13:$AE$22,2,FALSE)&amp; IF(Audit!#REF!=10,Audit!#REF!,"")</f>
        <v>#REF!</v>
      </c>
      <c r="AK1250" s="47" t="e">
        <f t="shared" si="589"/>
        <v>#REF!</v>
      </c>
      <c r="AL1250" s="50" t="e">
        <f>VLOOKUP(Audit!#REF!,$V$3:$AE$12,3,FALSE)&amp; IF(Audit!#REF!=10,Audit!#REF!,"")</f>
        <v>#REF!</v>
      </c>
      <c r="AM1250" s="50" t="e">
        <f>VLOOKUP(Audit!#REF!,$V$13:$AE$22,3,FALSE)&amp; IF(Audit!#REF!=10,Audit!#REF!,"")</f>
        <v>#REF!</v>
      </c>
      <c r="AN1250" s="47" t="e">
        <f t="shared" si="590"/>
        <v>#REF!</v>
      </c>
      <c r="AO1250" s="50" t="e">
        <f>VLOOKUP(Audit!#REF!,$V$3:$AE$12,4,FALSE) &amp;  Audit!#REF! &amp; IF(Audit!#REF!=10,Audit!#REF!,"")</f>
        <v>#REF!</v>
      </c>
      <c r="AP1250" s="50" t="e">
        <f>VLOOKUP(Audit!#REF!,$V$13:$AE$22,4,FALSE)&amp; IF(Audit!#REF!=10,Audit!#REF!,"")</f>
        <v>#REF!</v>
      </c>
      <c r="AQ1250" s="47" t="e">
        <f t="shared" si="591"/>
        <v>#REF!</v>
      </c>
      <c r="AR1250" s="50" t="e">
        <f>VLOOKUP(Audit!#REF!,$V$3:$AE$12,5,FALSE)&amp; IF(Audit!#REF!=10,Audit!#REF!,"")</f>
        <v>#REF!</v>
      </c>
      <c r="AS1250" s="50" t="e">
        <f>VLOOKUP(Audit!#REF!,$V$13:$AE$22,5,FALSE)&amp; IF(Audit!#REF!=10,Audit!#REF!,"")</f>
        <v>#REF!</v>
      </c>
      <c r="AT1250" s="47" t="e">
        <f t="shared" si="592"/>
        <v>#REF!</v>
      </c>
      <c r="AU1250" s="50" t="e">
        <f>VLOOKUP(Audit!#REF!,$V$3:$AE$12,6,FALSE)&amp; IF(Audit!#REF!=10,Audit!#REF!,"")</f>
        <v>#REF!</v>
      </c>
      <c r="AV1250" s="50" t="e">
        <f>VLOOKUP(Audit!#REF!,$V$13:$AE$22,6,FALSE)&amp; IF(Audit!#REF!=10,Audit!#REF!,"")</f>
        <v>#REF!</v>
      </c>
      <c r="AW1250" s="47" t="e">
        <f t="shared" si="593"/>
        <v>#REF!</v>
      </c>
      <c r="AX1250" s="50" t="e">
        <f>VLOOKUP(Audit!#REF!,$V$3:$AE$12,7,FALSE)&amp; IF(Audit!#REF!=10,Audit!#REF!,"")</f>
        <v>#REF!</v>
      </c>
      <c r="AY1250" s="50" t="e">
        <f>VLOOKUP(Audit!#REF!,$V$13:$AE$22,7,FALSE) &amp; IF(Audit!#REF!=10,Audit!#REF!,"")</f>
        <v>#REF!</v>
      </c>
      <c r="AZ1250" s="47" t="e">
        <f t="shared" si="594"/>
        <v>#REF!</v>
      </c>
      <c r="BA1250" s="50" t="e">
        <f>VLOOKUP(Audit!#REF!,$V$3:$AE$12,8,FALSE)&amp; Audit!#REF! &amp; IF(Audit!#REF!=10,Audit!#REF!,"")</f>
        <v>#REF!</v>
      </c>
      <c r="BB1250" s="50" t="e">
        <f>VLOOKUP(Audit!#REF!,$V$13:$AE$22,8,FALSE) &amp; IF(Audit!#REF!=10,Audit!#REF!,"")</f>
        <v>#REF!</v>
      </c>
      <c r="BC1250" s="47" t="e">
        <f t="shared" si="595"/>
        <v>#REF!</v>
      </c>
      <c r="BD1250" s="50" t="e">
        <f>VLOOKUP(Audit!#REF!,$V$3:$AE$12,9,FALSE)&amp; IF(Audit!#REF!=10,Audit!#REF!,"")</f>
        <v>#REF!</v>
      </c>
      <c r="BE1250" s="50" t="e">
        <f>VLOOKUP(Audit!#REF!,$V$13:$AE$22,9,FALSE) &amp; IF(Audit!#REF!=10,Audit!#REF!,"") &amp; IF(Audit!#REF!&lt;&gt;1,U1250,"")</f>
        <v>#REF!</v>
      </c>
      <c r="BF1250" s="47" t="e">
        <f t="shared" si="596"/>
        <v>#REF!</v>
      </c>
      <c r="BG1250" s="50" t="e">
        <f>VLOOKUP(Audit!#REF!,$V$3:$AE$12,10,FALSE) &amp; Audit!#REF! &amp; IF(Audit!#REF!=10,Audit!#REF!,"")</f>
        <v>#REF!</v>
      </c>
      <c r="BH1250" s="50" t="e">
        <f>VLOOKUP(Audit!#REF!,$V$13:$AE$22,10,FALSE) &amp; IF(Audit!#REF!=10,Audit!#REF!,"") &amp; IF(Audit!#REF!&lt;&gt;1,U1250,"")</f>
        <v>#REF!</v>
      </c>
      <c r="BI1250" s="47" t="e">
        <f t="shared" si="597"/>
        <v>#REF!</v>
      </c>
      <c r="BJ1250" s="48" t="str">
        <f t="shared" si="598"/>
        <v/>
      </c>
      <c r="BK1250" s="48" t="str">
        <f t="shared" si="599"/>
        <v/>
      </c>
      <c r="BL1250" s="48" t="str">
        <f t="shared" si="600"/>
        <v/>
      </c>
      <c r="BM1250" s="48" t="str">
        <f t="shared" si="601"/>
        <v/>
      </c>
      <c r="BN1250" s="48" t="str">
        <f t="shared" si="602"/>
        <v/>
      </c>
      <c r="BO1250" s="48" t="str">
        <f t="shared" si="603"/>
        <v/>
      </c>
      <c r="BP1250" s="48" t="str">
        <f t="shared" si="604"/>
        <v/>
      </c>
      <c r="BQ1250" s="48" t="str">
        <f t="shared" si="605"/>
        <v/>
      </c>
      <c r="BR1250" s="48" t="str">
        <f t="shared" si="606"/>
        <v/>
      </c>
      <c r="BS1250" s="48" t="str">
        <f t="shared" si="607"/>
        <v/>
      </c>
      <c r="BT1250" s="48" t="str">
        <f t="shared" si="608"/>
        <v/>
      </c>
      <c r="BU1250" s="48" t="str">
        <f t="shared" si="609"/>
        <v/>
      </c>
    </row>
    <row r="1251" spans="1:73">
      <c r="A1251" s="10" t="e">
        <f>Audit!#REF!</f>
        <v>#REF!</v>
      </c>
      <c r="B1251" s="10" t="e">
        <f t="shared" si="580"/>
        <v>#REF!</v>
      </c>
      <c r="C1251" s="17" t="e">
        <f>VLOOKUP(Audit!#REF!,$V$3:$AE$12,2,FALSE) &amp; VLOOKUP(Audit!#REF!,$V$13:$AE$22,2,FALSE)&amp; IF(Audit!#REF!=10,Audit!#REF!&amp;Audit!#REF!,"")</f>
        <v>#REF!</v>
      </c>
      <c r="D1251" s="17" t="e">
        <f>VLOOKUP(Audit!#REF!,$V$3:$AE$12,3,FALSE) &amp; VLOOKUP(Audit!#REF!,$V$13:$AE$22,3,FALSE) &amp;IF(Audit!#REF!=10,Audit!#REF!&amp;Audit!#REF!,"")</f>
        <v>#REF!</v>
      </c>
      <c r="E1251" s="17" t="e">
        <f>VLOOKUP(Audit!#REF!,$V$3:$AE$12,4,FALSE)&amp; Audit!#REF! &amp; VLOOKUP(Audit!#REF!,$V$13:$AE$22,4,FALSE)&amp; IF(Audit!#REF!=10,Audit!#REF!&amp;Audit!#REF!,"")</f>
        <v>#REF!</v>
      </c>
      <c r="F1251" s="17" t="e">
        <f>VLOOKUP(Audit!#REF!,$V$3:$AE$12,5,FALSE) &amp; VLOOKUP(Audit!#REF!,$V$13:$AE$22,5,FALSE)&amp; IF(Audit!#REF!=10,Audit!#REF!&amp;Audit!#REF!,"")</f>
        <v>#REF!</v>
      </c>
      <c r="G1251" s="17" t="e">
        <f>VLOOKUP(Audit!#REF!,$V$3:$AE$12,6,FALSE) &amp; VLOOKUP(Audit!#REF!,$V$13:$AE$22,6,FALSE)&amp; IF(Audit!#REF!=10,Audit!#REF!&amp;Audit!#REF!,"")</f>
        <v>#REF!</v>
      </c>
      <c r="H1251" s="17" t="e">
        <f>VLOOKUP(Audit!#REF!,$V$3:$AE$12,7,FALSE) &amp; VLOOKUP(Audit!#REF!,$V$13:$AE$22,7,FALSE)&amp;IF(Audit!#REF!=10,Audit!#REF!&amp;Audit!#REF!,"")</f>
        <v>#REF!</v>
      </c>
      <c r="I1251" s="17" t="e">
        <f>VLOOKUP(Audit!#REF!,$V$3:$AE$12,8,FALSE) &amp; Audit!#REF! &amp; VLOOKUP(Audit!#REF!,$V$13:$AE$22,8,FALSE)&amp;IF(Audit!#REF!=10,Audit!#REF!&amp;Audit!#REF!,"")</f>
        <v>#REF!</v>
      </c>
      <c r="J1251" s="17" t="e">
        <f>VLOOKUP(Audit!#REF!,$V$3:$AE$12,9,FALSE) &amp; VLOOKUP(Audit!#REF!,$V$13:$AE$22,9,FALSE) &amp; IF(Audit!#REF!=10,Audit!#REF!&amp;Audit!#REF!,"") &amp; IF(Audit!#REF!&lt;&gt;1,U1251,"")</f>
        <v>#REF!</v>
      </c>
      <c r="K1251" s="17" t="e">
        <f>VLOOKUP(Audit!#REF!,$V$3:$AE$12,10,FALSE) &amp; Audit!#REF! &amp; VLOOKUP(Audit!#REF!,$V$13:$AE$22,10,FALSE) &amp; IF(Audit!#REF!=10,Audit!#REF!&amp;Audit!#REF!,"") &amp; IF(Audit!#REF!&lt;&gt;1,U1251,"")</f>
        <v>#REF!</v>
      </c>
      <c r="L1251" s="10" t="e">
        <f>Audit!#REF!</f>
        <v>#REF!</v>
      </c>
      <c r="M1251" s="10" t="e">
        <f t="shared" si="581"/>
        <v>#REF!</v>
      </c>
      <c r="N1251" s="10" t="e">
        <f t="shared" si="582"/>
        <v>#REF!</v>
      </c>
      <c r="O1251" s="10" t="e">
        <f t="shared" si="583"/>
        <v>#REF!</v>
      </c>
      <c r="P1251" s="10" t="e">
        <f t="shared" si="584"/>
        <v>#REF!</v>
      </c>
      <c r="Q1251" s="10" t="e">
        <f t="shared" si="585"/>
        <v>#REF!</v>
      </c>
      <c r="R1251" s="10" t="e">
        <f t="shared" si="586"/>
        <v>#REF!</v>
      </c>
      <c r="S1251" s="10" t="e">
        <f t="shared" si="587"/>
        <v>#REF!</v>
      </c>
      <c r="T1251" s="10" t="e">
        <f t="shared" si="588"/>
        <v>#REF!</v>
      </c>
      <c r="U1251" s="17" t="e">
        <f>IF(Audit!#REF!="","",VLOOKUP(Audit!#REF!,$W$26:$X$35,2,FALSE)) &amp; Audit!#REF! &amp; IF(Audit!#REF!="","",IF(Audit!#REF!&lt;=1.4,VLOOKUP(Audit!#REF!,$W$38:X1296,2,FALSE),VLOOKUP(Audit!#REF!,$W$51:$X$61,2,FALSE))) &amp; IF(Audit!#REF!="","",VLOOKUP(Audit!#REF!,$Y$26:$Z$35,2,FALSE) &amp; Audit!#REF! &amp; IF(Audit!#REF!="","",IF(Audit!#REF!&lt;=1.4,VLOOKUP(Audit!#REF!,$Y$38:$Z$48,2,FALSE),VLOOKUP(Audit!#REF!,$Y$51:$Z$61,2,FALSE))))</f>
        <v>#REF!</v>
      </c>
      <c r="V1251" s="21"/>
      <c r="AH1251" s="49" t="e">
        <f>Audit!#REF!</f>
        <v>#REF!</v>
      </c>
      <c r="AI1251" s="50" t="e">
        <f>VLOOKUP(Audit!#REF!,$V$3:$AE$12,2,FALSE)&amp; IF(Audit!#REF!=10,Audit!#REF!,"")</f>
        <v>#REF!</v>
      </c>
      <c r="AJ1251" s="50" t="e">
        <f>VLOOKUP(Audit!#REF!,$V$13:$AE$22,2,FALSE)&amp; IF(Audit!#REF!=10,Audit!#REF!,"")</f>
        <v>#REF!</v>
      </c>
      <c r="AK1251" s="47" t="e">
        <f t="shared" si="589"/>
        <v>#REF!</v>
      </c>
      <c r="AL1251" s="50" t="e">
        <f>VLOOKUP(Audit!#REF!,$V$3:$AE$12,3,FALSE)&amp; IF(Audit!#REF!=10,Audit!#REF!,"")</f>
        <v>#REF!</v>
      </c>
      <c r="AM1251" s="50" t="e">
        <f>VLOOKUP(Audit!#REF!,$V$13:$AE$22,3,FALSE)&amp; IF(Audit!#REF!=10,Audit!#REF!,"")</f>
        <v>#REF!</v>
      </c>
      <c r="AN1251" s="47" t="e">
        <f t="shared" si="590"/>
        <v>#REF!</v>
      </c>
      <c r="AO1251" s="50" t="e">
        <f>VLOOKUP(Audit!#REF!,$V$3:$AE$12,4,FALSE) &amp;  Audit!#REF! &amp; IF(Audit!#REF!=10,Audit!#REF!,"")</f>
        <v>#REF!</v>
      </c>
      <c r="AP1251" s="50" t="e">
        <f>VLOOKUP(Audit!#REF!,$V$13:$AE$22,4,FALSE)&amp; IF(Audit!#REF!=10,Audit!#REF!,"")</f>
        <v>#REF!</v>
      </c>
      <c r="AQ1251" s="47" t="e">
        <f t="shared" si="591"/>
        <v>#REF!</v>
      </c>
      <c r="AR1251" s="50" t="e">
        <f>VLOOKUP(Audit!#REF!,$V$3:$AE$12,5,FALSE)&amp; IF(Audit!#REF!=10,Audit!#REF!,"")</f>
        <v>#REF!</v>
      </c>
      <c r="AS1251" s="50" t="e">
        <f>VLOOKUP(Audit!#REF!,$V$13:$AE$22,5,FALSE)&amp; IF(Audit!#REF!=10,Audit!#REF!,"")</f>
        <v>#REF!</v>
      </c>
      <c r="AT1251" s="47" t="e">
        <f t="shared" si="592"/>
        <v>#REF!</v>
      </c>
      <c r="AU1251" s="50" t="e">
        <f>VLOOKUP(Audit!#REF!,$V$3:$AE$12,6,FALSE)&amp; IF(Audit!#REF!=10,Audit!#REF!,"")</f>
        <v>#REF!</v>
      </c>
      <c r="AV1251" s="50" t="e">
        <f>VLOOKUP(Audit!#REF!,$V$13:$AE$22,6,FALSE)&amp; IF(Audit!#REF!=10,Audit!#REF!,"")</f>
        <v>#REF!</v>
      </c>
      <c r="AW1251" s="47" t="e">
        <f t="shared" si="593"/>
        <v>#REF!</v>
      </c>
      <c r="AX1251" s="50" t="e">
        <f>VLOOKUP(Audit!#REF!,$V$3:$AE$12,7,FALSE)&amp; IF(Audit!#REF!=10,Audit!#REF!,"")</f>
        <v>#REF!</v>
      </c>
      <c r="AY1251" s="50" t="e">
        <f>VLOOKUP(Audit!#REF!,$V$13:$AE$22,7,FALSE) &amp; IF(Audit!#REF!=10,Audit!#REF!,"")</f>
        <v>#REF!</v>
      </c>
      <c r="AZ1251" s="47" t="e">
        <f t="shared" si="594"/>
        <v>#REF!</v>
      </c>
      <c r="BA1251" s="50" t="e">
        <f>VLOOKUP(Audit!#REF!,$V$3:$AE$12,8,FALSE)&amp; Audit!#REF! &amp; IF(Audit!#REF!=10,Audit!#REF!,"")</f>
        <v>#REF!</v>
      </c>
      <c r="BB1251" s="50" t="e">
        <f>VLOOKUP(Audit!#REF!,$V$13:$AE$22,8,FALSE) &amp; IF(Audit!#REF!=10,Audit!#REF!,"")</f>
        <v>#REF!</v>
      </c>
      <c r="BC1251" s="47" t="e">
        <f t="shared" si="595"/>
        <v>#REF!</v>
      </c>
      <c r="BD1251" s="50" t="e">
        <f>VLOOKUP(Audit!#REF!,$V$3:$AE$12,9,FALSE)&amp; IF(Audit!#REF!=10,Audit!#REF!,"")</f>
        <v>#REF!</v>
      </c>
      <c r="BE1251" s="50" t="e">
        <f>VLOOKUP(Audit!#REF!,$V$13:$AE$22,9,FALSE) &amp; IF(Audit!#REF!=10,Audit!#REF!,"") &amp; IF(Audit!#REF!&lt;&gt;1,U1251,"")</f>
        <v>#REF!</v>
      </c>
      <c r="BF1251" s="47" t="e">
        <f t="shared" si="596"/>
        <v>#REF!</v>
      </c>
      <c r="BG1251" s="50" t="e">
        <f>VLOOKUP(Audit!#REF!,$V$3:$AE$12,10,FALSE) &amp; Audit!#REF! &amp; IF(Audit!#REF!=10,Audit!#REF!,"")</f>
        <v>#REF!</v>
      </c>
      <c r="BH1251" s="50" t="e">
        <f>VLOOKUP(Audit!#REF!,$V$13:$AE$22,10,FALSE) &amp; IF(Audit!#REF!=10,Audit!#REF!,"") &amp; IF(Audit!#REF!&lt;&gt;1,U1251,"")</f>
        <v>#REF!</v>
      </c>
      <c r="BI1251" s="47" t="e">
        <f t="shared" si="597"/>
        <v>#REF!</v>
      </c>
      <c r="BJ1251" s="48" t="str">
        <f t="shared" si="598"/>
        <v/>
      </c>
      <c r="BK1251" s="48" t="str">
        <f t="shared" si="599"/>
        <v/>
      </c>
      <c r="BL1251" s="48" t="str">
        <f t="shared" si="600"/>
        <v/>
      </c>
      <c r="BM1251" s="48" t="str">
        <f t="shared" si="601"/>
        <v/>
      </c>
      <c r="BN1251" s="48" t="str">
        <f t="shared" si="602"/>
        <v/>
      </c>
      <c r="BO1251" s="48" t="str">
        <f t="shared" si="603"/>
        <v/>
      </c>
      <c r="BP1251" s="48" t="str">
        <f t="shared" si="604"/>
        <v/>
      </c>
      <c r="BQ1251" s="48" t="str">
        <f t="shared" si="605"/>
        <v/>
      </c>
      <c r="BR1251" s="48" t="str">
        <f t="shared" si="606"/>
        <v/>
      </c>
      <c r="BS1251" s="48" t="str">
        <f t="shared" si="607"/>
        <v/>
      </c>
      <c r="BT1251" s="48" t="str">
        <f t="shared" si="608"/>
        <v/>
      </c>
      <c r="BU1251" s="48" t="str">
        <f t="shared" si="609"/>
        <v/>
      </c>
    </row>
    <row r="1252" spans="1:73">
      <c r="A1252" s="10" t="e">
        <f>Audit!#REF!</f>
        <v>#REF!</v>
      </c>
      <c r="B1252" s="10" t="e">
        <f t="shared" si="580"/>
        <v>#REF!</v>
      </c>
      <c r="C1252" s="17" t="e">
        <f>VLOOKUP(Audit!#REF!,$V$3:$AE$12,2,FALSE) &amp; VLOOKUP(Audit!#REF!,$V$13:$AE$22,2,FALSE)&amp; IF(Audit!#REF!=10,Audit!#REF!&amp;Audit!#REF!,"")</f>
        <v>#REF!</v>
      </c>
      <c r="D1252" s="17" t="e">
        <f>VLOOKUP(Audit!#REF!,$V$3:$AE$12,3,FALSE) &amp; VLOOKUP(Audit!#REF!,$V$13:$AE$22,3,FALSE) &amp;IF(Audit!#REF!=10,Audit!#REF!&amp;Audit!#REF!,"")</f>
        <v>#REF!</v>
      </c>
      <c r="E1252" s="17" t="e">
        <f>VLOOKUP(Audit!#REF!,$V$3:$AE$12,4,FALSE)&amp; Audit!#REF! &amp; VLOOKUP(Audit!#REF!,$V$13:$AE$22,4,FALSE)&amp; IF(Audit!#REF!=10,Audit!#REF!&amp;Audit!#REF!,"")</f>
        <v>#REF!</v>
      </c>
      <c r="F1252" s="17" t="e">
        <f>VLOOKUP(Audit!#REF!,$V$3:$AE$12,5,FALSE) &amp; VLOOKUP(Audit!#REF!,$V$13:$AE$22,5,FALSE)&amp; IF(Audit!#REF!=10,Audit!#REF!&amp;Audit!#REF!,"")</f>
        <v>#REF!</v>
      </c>
      <c r="G1252" s="17" t="e">
        <f>VLOOKUP(Audit!#REF!,$V$3:$AE$12,6,FALSE) &amp; VLOOKUP(Audit!#REF!,$V$13:$AE$22,6,FALSE)&amp; IF(Audit!#REF!=10,Audit!#REF!&amp;Audit!#REF!,"")</f>
        <v>#REF!</v>
      </c>
      <c r="H1252" s="17" t="e">
        <f>VLOOKUP(Audit!#REF!,$V$3:$AE$12,7,FALSE) &amp; VLOOKUP(Audit!#REF!,$V$13:$AE$22,7,FALSE)&amp;IF(Audit!#REF!=10,Audit!#REF!&amp;Audit!#REF!,"")</f>
        <v>#REF!</v>
      </c>
      <c r="I1252" s="17" t="e">
        <f>VLOOKUP(Audit!#REF!,$V$3:$AE$12,8,FALSE) &amp; Audit!#REF! &amp; VLOOKUP(Audit!#REF!,$V$13:$AE$22,8,FALSE)&amp;IF(Audit!#REF!=10,Audit!#REF!&amp;Audit!#REF!,"")</f>
        <v>#REF!</v>
      </c>
      <c r="J1252" s="17" t="e">
        <f>VLOOKUP(Audit!#REF!,$V$3:$AE$12,9,FALSE) &amp; VLOOKUP(Audit!#REF!,$V$13:$AE$22,9,FALSE) &amp; IF(Audit!#REF!=10,Audit!#REF!&amp;Audit!#REF!,"") &amp; IF(Audit!#REF!&lt;&gt;1,U1252,"")</f>
        <v>#REF!</v>
      </c>
      <c r="K1252" s="17" t="e">
        <f>VLOOKUP(Audit!#REF!,$V$3:$AE$12,10,FALSE) &amp; Audit!#REF! &amp; VLOOKUP(Audit!#REF!,$V$13:$AE$22,10,FALSE) &amp; IF(Audit!#REF!=10,Audit!#REF!&amp;Audit!#REF!,"") &amp; IF(Audit!#REF!&lt;&gt;1,U1252,"")</f>
        <v>#REF!</v>
      </c>
      <c r="L1252" s="10" t="e">
        <f>Audit!#REF!</f>
        <v>#REF!</v>
      </c>
      <c r="M1252" s="10" t="e">
        <f t="shared" si="581"/>
        <v>#REF!</v>
      </c>
      <c r="N1252" s="10" t="e">
        <f t="shared" si="582"/>
        <v>#REF!</v>
      </c>
      <c r="O1252" s="10" t="e">
        <f t="shared" si="583"/>
        <v>#REF!</v>
      </c>
      <c r="P1252" s="10" t="e">
        <f t="shared" si="584"/>
        <v>#REF!</v>
      </c>
      <c r="Q1252" s="10" t="e">
        <f t="shared" si="585"/>
        <v>#REF!</v>
      </c>
      <c r="R1252" s="10" t="e">
        <f t="shared" si="586"/>
        <v>#REF!</v>
      </c>
      <c r="S1252" s="10" t="e">
        <f t="shared" si="587"/>
        <v>#REF!</v>
      </c>
      <c r="T1252" s="10" t="e">
        <f t="shared" si="588"/>
        <v>#REF!</v>
      </c>
      <c r="U1252" s="17" t="e">
        <f>IF(Audit!#REF!="","",VLOOKUP(Audit!#REF!,$W$26:$X$35,2,FALSE)) &amp; Audit!#REF! &amp; IF(Audit!#REF!="","",IF(Audit!#REF!&lt;=1.4,VLOOKUP(Audit!#REF!,$W$38:X1297,2,FALSE),VLOOKUP(Audit!#REF!,$W$51:$X$61,2,FALSE))) &amp; IF(Audit!#REF!="","",VLOOKUP(Audit!#REF!,$Y$26:$Z$35,2,FALSE) &amp; Audit!#REF! &amp; IF(Audit!#REF!="","",IF(Audit!#REF!&lt;=1.4,VLOOKUP(Audit!#REF!,$Y$38:$Z$48,2,FALSE),VLOOKUP(Audit!#REF!,$Y$51:$Z$61,2,FALSE))))</f>
        <v>#REF!</v>
      </c>
      <c r="V1252" s="21"/>
      <c r="AH1252" s="49" t="e">
        <f>Audit!#REF!</f>
        <v>#REF!</v>
      </c>
      <c r="AI1252" s="50" t="e">
        <f>VLOOKUP(Audit!#REF!,$V$3:$AE$12,2,FALSE)&amp; IF(Audit!#REF!=10,Audit!#REF!,"")</f>
        <v>#REF!</v>
      </c>
      <c r="AJ1252" s="50" t="e">
        <f>VLOOKUP(Audit!#REF!,$V$13:$AE$22,2,FALSE)&amp; IF(Audit!#REF!=10,Audit!#REF!,"")</f>
        <v>#REF!</v>
      </c>
      <c r="AK1252" s="47" t="e">
        <f t="shared" si="589"/>
        <v>#REF!</v>
      </c>
      <c r="AL1252" s="50" t="e">
        <f>VLOOKUP(Audit!#REF!,$V$3:$AE$12,3,FALSE)&amp; IF(Audit!#REF!=10,Audit!#REF!,"")</f>
        <v>#REF!</v>
      </c>
      <c r="AM1252" s="50" t="e">
        <f>VLOOKUP(Audit!#REF!,$V$13:$AE$22,3,FALSE)&amp; IF(Audit!#REF!=10,Audit!#REF!,"")</f>
        <v>#REF!</v>
      </c>
      <c r="AN1252" s="47" t="e">
        <f t="shared" si="590"/>
        <v>#REF!</v>
      </c>
      <c r="AO1252" s="50" t="e">
        <f>VLOOKUP(Audit!#REF!,$V$3:$AE$12,4,FALSE) &amp;  Audit!#REF! &amp; IF(Audit!#REF!=10,Audit!#REF!,"")</f>
        <v>#REF!</v>
      </c>
      <c r="AP1252" s="50" t="e">
        <f>VLOOKUP(Audit!#REF!,$V$13:$AE$22,4,FALSE)&amp; IF(Audit!#REF!=10,Audit!#REF!,"")</f>
        <v>#REF!</v>
      </c>
      <c r="AQ1252" s="47" t="e">
        <f t="shared" si="591"/>
        <v>#REF!</v>
      </c>
      <c r="AR1252" s="50" t="e">
        <f>VLOOKUP(Audit!#REF!,$V$3:$AE$12,5,FALSE)&amp; IF(Audit!#REF!=10,Audit!#REF!,"")</f>
        <v>#REF!</v>
      </c>
      <c r="AS1252" s="50" t="e">
        <f>VLOOKUP(Audit!#REF!,$V$13:$AE$22,5,FALSE)&amp; IF(Audit!#REF!=10,Audit!#REF!,"")</f>
        <v>#REF!</v>
      </c>
      <c r="AT1252" s="47" t="e">
        <f t="shared" si="592"/>
        <v>#REF!</v>
      </c>
      <c r="AU1252" s="50" t="e">
        <f>VLOOKUP(Audit!#REF!,$V$3:$AE$12,6,FALSE)&amp; IF(Audit!#REF!=10,Audit!#REF!,"")</f>
        <v>#REF!</v>
      </c>
      <c r="AV1252" s="50" t="e">
        <f>VLOOKUP(Audit!#REF!,$V$13:$AE$22,6,FALSE)&amp; IF(Audit!#REF!=10,Audit!#REF!,"")</f>
        <v>#REF!</v>
      </c>
      <c r="AW1252" s="47" t="e">
        <f t="shared" si="593"/>
        <v>#REF!</v>
      </c>
      <c r="AX1252" s="50" t="e">
        <f>VLOOKUP(Audit!#REF!,$V$3:$AE$12,7,FALSE)&amp; IF(Audit!#REF!=10,Audit!#REF!,"")</f>
        <v>#REF!</v>
      </c>
      <c r="AY1252" s="50" t="e">
        <f>VLOOKUP(Audit!#REF!,$V$13:$AE$22,7,FALSE) &amp; IF(Audit!#REF!=10,Audit!#REF!,"")</f>
        <v>#REF!</v>
      </c>
      <c r="AZ1252" s="47" t="e">
        <f t="shared" si="594"/>
        <v>#REF!</v>
      </c>
      <c r="BA1252" s="50" t="e">
        <f>VLOOKUP(Audit!#REF!,$V$3:$AE$12,8,FALSE)&amp; Audit!#REF! &amp; IF(Audit!#REF!=10,Audit!#REF!,"")</f>
        <v>#REF!</v>
      </c>
      <c r="BB1252" s="50" t="e">
        <f>VLOOKUP(Audit!#REF!,$V$13:$AE$22,8,FALSE) &amp; IF(Audit!#REF!=10,Audit!#REF!,"")</f>
        <v>#REF!</v>
      </c>
      <c r="BC1252" s="47" t="e">
        <f t="shared" si="595"/>
        <v>#REF!</v>
      </c>
      <c r="BD1252" s="50" t="e">
        <f>VLOOKUP(Audit!#REF!,$V$3:$AE$12,9,FALSE)&amp; IF(Audit!#REF!=10,Audit!#REF!,"")</f>
        <v>#REF!</v>
      </c>
      <c r="BE1252" s="50" t="e">
        <f>VLOOKUP(Audit!#REF!,$V$13:$AE$22,9,FALSE) &amp; IF(Audit!#REF!=10,Audit!#REF!,"") &amp; IF(Audit!#REF!&lt;&gt;1,U1252,"")</f>
        <v>#REF!</v>
      </c>
      <c r="BF1252" s="47" t="e">
        <f t="shared" si="596"/>
        <v>#REF!</v>
      </c>
      <c r="BG1252" s="50" t="e">
        <f>VLOOKUP(Audit!#REF!,$V$3:$AE$12,10,FALSE) &amp; Audit!#REF! &amp; IF(Audit!#REF!=10,Audit!#REF!,"")</f>
        <v>#REF!</v>
      </c>
      <c r="BH1252" s="50" t="e">
        <f>VLOOKUP(Audit!#REF!,$V$13:$AE$22,10,FALSE) &amp; IF(Audit!#REF!=10,Audit!#REF!,"") &amp; IF(Audit!#REF!&lt;&gt;1,U1252,"")</f>
        <v>#REF!</v>
      </c>
      <c r="BI1252" s="47" t="e">
        <f t="shared" si="597"/>
        <v>#REF!</v>
      </c>
      <c r="BJ1252" s="48" t="str">
        <f t="shared" si="598"/>
        <v/>
      </c>
      <c r="BK1252" s="48" t="str">
        <f t="shared" si="599"/>
        <v/>
      </c>
      <c r="BL1252" s="48" t="str">
        <f t="shared" si="600"/>
        <v/>
      </c>
      <c r="BM1252" s="48" t="str">
        <f t="shared" si="601"/>
        <v/>
      </c>
      <c r="BN1252" s="48" t="str">
        <f t="shared" si="602"/>
        <v/>
      </c>
      <c r="BO1252" s="48" t="str">
        <f t="shared" si="603"/>
        <v/>
      </c>
      <c r="BP1252" s="48" t="str">
        <f t="shared" si="604"/>
        <v/>
      </c>
      <c r="BQ1252" s="48" t="str">
        <f t="shared" si="605"/>
        <v/>
      </c>
      <c r="BR1252" s="48" t="str">
        <f t="shared" si="606"/>
        <v/>
      </c>
      <c r="BS1252" s="48" t="str">
        <f t="shared" si="607"/>
        <v/>
      </c>
      <c r="BT1252" s="48" t="str">
        <f t="shared" si="608"/>
        <v/>
      </c>
      <c r="BU1252" s="48" t="str">
        <f t="shared" si="609"/>
        <v/>
      </c>
    </row>
    <row r="1253" spans="1:73">
      <c r="A1253" s="10" t="e">
        <f>Audit!#REF!</f>
        <v>#REF!</v>
      </c>
      <c r="B1253" s="10" t="e">
        <f t="shared" si="580"/>
        <v>#REF!</v>
      </c>
      <c r="C1253" s="17" t="e">
        <f>VLOOKUP(Audit!#REF!,$V$3:$AE$12,2,FALSE) &amp; VLOOKUP(Audit!#REF!,$V$13:$AE$22,2,FALSE)&amp; IF(Audit!#REF!=10,Audit!#REF!&amp;Audit!#REF!,"")</f>
        <v>#REF!</v>
      </c>
      <c r="D1253" s="17" t="e">
        <f>VLOOKUP(Audit!#REF!,$V$3:$AE$12,3,FALSE) &amp; VLOOKUP(Audit!#REF!,$V$13:$AE$22,3,FALSE) &amp;IF(Audit!#REF!=10,Audit!#REF!&amp;Audit!#REF!,"")</f>
        <v>#REF!</v>
      </c>
      <c r="E1253" s="17" t="e">
        <f>VLOOKUP(Audit!#REF!,$V$3:$AE$12,4,FALSE)&amp; Audit!#REF! &amp; VLOOKUP(Audit!#REF!,$V$13:$AE$22,4,FALSE)&amp; IF(Audit!#REF!=10,Audit!#REF!&amp;Audit!#REF!,"")</f>
        <v>#REF!</v>
      </c>
      <c r="F1253" s="17" t="e">
        <f>VLOOKUP(Audit!#REF!,$V$3:$AE$12,5,FALSE) &amp; VLOOKUP(Audit!#REF!,$V$13:$AE$22,5,FALSE)&amp; IF(Audit!#REF!=10,Audit!#REF!&amp;Audit!#REF!,"")</f>
        <v>#REF!</v>
      </c>
      <c r="G1253" s="17" t="e">
        <f>VLOOKUP(Audit!#REF!,$V$3:$AE$12,6,FALSE) &amp; VLOOKUP(Audit!#REF!,$V$13:$AE$22,6,FALSE)&amp; IF(Audit!#REF!=10,Audit!#REF!&amp;Audit!#REF!,"")</f>
        <v>#REF!</v>
      </c>
      <c r="H1253" s="17" t="e">
        <f>VLOOKUP(Audit!#REF!,$V$3:$AE$12,7,FALSE) &amp; VLOOKUP(Audit!#REF!,$V$13:$AE$22,7,FALSE)&amp;IF(Audit!#REF!=10,Audit!#REF!&amp;Audit!#REF!,"")</f>
        <v>#REF!</v>
      </c>
      <c r="I1253" s="17" t="e">
        <f>VLOOKUP(Audit!#REF!,$V$3:$AE$12,8,FALSE) &amp; Audit!#REF! &amp; VLOOKUP(Audit!#REF!,$V$13:$AE$22,8,FALSE)&amp;IF(Audit!#REF!=10,Audit!#REF!&amp;Audit!#REF!,"")</f>
        <v>#REF!</v>
      </c>
      <c r="J1253" s="17" t="e">
        <f>VLOOKUP(Audit!#REF!,$V$3:$AE$12,9,FALSE) &amp; VLOOKUP(Audit!#REF!,$V$13:$AE$22,9,FALSE) &amp; IF(Audit!#REF!=10,Audit!#REF!&amp;Audit!#REF!,"") &amp; IF(Audit!#REF!&lt;&gt;1,U1253,"")</f>
        <v>#REF!</v>
      </c>
      <c r="K1253" s="17" t="e">
        <f>VLOOKUP(Audit!#REF!,$V$3:$AE$12,10,FALSE) &amp; Audit!#REF! &amp; VLOOKUP(Audit!#REF!,$V$13:$AE$22,10,FALSE) &amp; IF(Audit!#REF!=10,Audit!#REF!&amp;Audit!#REF!,"") &amp; IF(Audit!#REF!&lt;&gt;1,U1253,"")</f>
        <v>#REF!</v>
      </c>
      <c r="L1253" s="10" t="e">
        <f>Audit!#REF!</f>
        <v>#REF!</v>
      </c>
      <c r="M1253" s="10" t="e">
        <f t="shared" si="581"/>
        <v>#REF!</v>
      </c>
      <c r="N1253" s="10" t="e">
        <f t="shared" si="582"/>
        <v>#REF!</v>
      </c>
      <c r="O1253" s="10" t="e">
        <f t="shared" si="583"/>
        <v>#REF!</v>
      </c>
      <c r="P1253" s="10" t="e">
        <f t="shared" si="584"/>
        <v>#REF!</v>
      </c>
      <c r="Q1253" s="10" t="e">
        <f t="shared" si="585"/>
        <v>#REF!</v>
      </c>
      <c r="R1253" s="10" t="e">
        <f t="shared" si="586"/>
        <v>#REF!</v>
      </c>
      <c r="S1253" s="10" t="e">
        <f t="shared" si="587"/>
        <v>#REF!</v>
      </c>
      <c r="T1253" s="10" t="e">
        <f t="shared" si="588"/>
        <v>#REF!</v>
      </c>
      <c r="U1253" s="17" t="e">
        <f>IF(Audit!#REF!="","",VLOOKUP(Audit!#REF!,$W$26:$X$35,2,FALSE)) &amp; Audit!#REF! &amp; IF(Audit!#REF!="","",IF(Audit!#REF!&lt;=1.4,VLOOKUP(Audit!#REF!,$W$38:X1298,2,FALSE),VLOOKUP(Audit!#REF!,$W$51:$X$61,2,FALSE))) &amp; IF(Audit!#REF!="","",VLOOKUP(Audit!#REF!,$Y$26:$Z$35,2,FALSE) &amp; Audit!#REF! &amp; IF(Audit!#REF!="","",IF(Audit!#REF!&lt;=1.4,VLOOKUP(Audit!#REF!,$Y$38:$Z$48,2,FALSE),VLOOKUP(Audit!#REF!,$Y$51:$Z$61,2,FALSE))))</f>
        <v>#REF!</v>
      </c>
      <c r="V1253" s="21"/>
      <c r="AH1253" s="49" t="e">
        <f>Audit!#REF!</f>
        <v>#REF!</v>
      </c>
      <c r="AI1253" s="50" t="e">
        <f>VLOOKUP(Audit!#REF!,$V$3:$AE$12,2,FALSE)&amp; IF(Audit!#REF!=10,Audit!#REF!,"")</f>
        <v>#REF!</v>
      </c>
      <c r="AJ1253" s="50" t="e">
        <f>VLOOKUP(Audit!#REF!,$V$13:$AE$22,2,FALSE)&amp; IF(Audit!#REF!=10,Audit!#REF!,"")</f>
        <v>#REF!</v>
      </c>
      <c r="AK1253" s="47" t="e">
        <f t="shared" si="589"/>
        <v>#REF!</v>
      </c>
      <c r="AL1253" s="50" t="e">
        <f>VLOOKUP(Audit!#REF!,$V$3:$AE$12,3,FALSE)&amp; IF(Audit!#REF!=10,Audit!#REF!,"")</f>
        <v>#REF!</v>
      </c>
      <c r="AM1253" s="50" t="e">
        <f>VLOOKUP(Audit!#REF!,$V$13:$AE$22,3,FALSE)&amp; IF(Audit!#REF!=10,Audit!#REF!,"")</f>
        <v>#REF!</v>
      </c>
      <c r="AN1253" s="47" t="e">
        <f t="shared" si="590"/>
        <v>#REF!</v>
      </c>
      <c r="AO1253" s="50" t="e">
        <f>VLOOKUP(Audit!#REF!,$V$3:$AE$12,4,FALSE) &amp;  Audit!#REF! &amp; IF(Audit!#REF!=10,Audit!#REF!,"")</f>
        <v>#REF!</v>
      </c>
      <c r="AP1253" s="50" t="e">
        <f>VLOOKUP(Audit!#REF!,$V$13:$AE$22,4,FALSE)&amp; IF(Audit!#REF!=10,Audit!#REF!,"")</f>
        <v>#REF!</v>
      </c>
      <c r="AQ1253" s="47" t="e">
        <f t="shared" si="591"/>
        <v>#REF!</v>
      </c>
      <c r="AR1253" s="50" t="e">
        <f>VLOOKUP(Audit!#REF!,$V$3:$AE$12,5,FALSE)&amp; IF(Audit!#REF!=10,Audit!#REF!,"")</f>
        <v>#REF!</v>
      </c>
      <c r="AS1253" s="50" t="e">
        <f>VLOOKUP(Audit!#REF!,$V$13:$AE$22,5,FALSE)&amp; IF(Audit!#REF!=10,Audit!#REF!,"")</f>
        <v>#REF!</v>
      </c>
      <c r="AT1253" s="47" t="e">
        <f t="shared" si="592"/>
        <v>#REF!</v>
      </c>
      <c r="AU1253" s="50" t="e">
        <f>VLOOKUP(Audit!#REF!,$V$3:$AE$12,6,FALSE)&amp; IF(Audit!#REF!=10,Audit!#REF!,"")</f>
        <v>#REF!</v>
      </c>
      <c r="AV1253" s="50" t="e">
        <f>VLOOKUP(Audit!#REF!,$V$13:$AE$22,6,FALSE)&amp; IF(Audit!#REF!=10,Audit!#REF!,"")</f>
        <v>#REF!</v>
      </c>
      <c r="AW1253" s="47" t="e">
        <f t="shared" si="593"/>
        <v>#REF!</v>
      </c>
      <c r="AX1253" s="50" t="e">
        <f>VLOOKUP(Audit!#REF!,$V$3:$AE$12,7,FALSE)&amp; IF(Audit!#REF!=10,Audit!#REF!,"")</f>
        <v>#REF!</v>
      </c>
      <c r="AY1253" s="50" t="e">
        <f>VLOOKUP(Audit!#REF!,$V$13:$AE$22,7,FALSE) &amp; IF(Audit!#REF!=10,Audit!#REF!,"")</f>
        <v>#REF!</v>
      </c>
      <c r="AZ1253" s="47" t="e">
        <f t="shared" si="594"/>
        <v>#REF!</v>
      </c>
      <c r="BA1253" s="50" t="e">
        <f>VLOOKUP(Audit!#REF!,$V$3:$AE$12,8,FALSE)&amp; Audit!#REF! &amp; IF(Audit!#REF!=10,Audit!#REF!,"")</f>
        <v>#REF!</v>
      </c>
      <c r="BB1253" s="50" t="e">
        <f>VLOOKUP(Audit!#REF!,$V$13:$AE$22,8,FALSE) &amp; IF(Audit!#REF!=10,Audit!#REF!,"")</f>
        <v>#REF!</v>
      </c>
      <c r="BC1253" s="47" t="e">
        <f t="shared" si="595"/>
        <v>#REF!</v>
      </c>
      <c r="BD1253" s="50" t="e">
        <f>VLOOKUP(Audit!#REF!,$V$3:$AE$12,9,FALSE)&amp; IF(Audit!#REF!=10,Audit!#REF!,"")</f>
        <v>#REF!</v>
      </c>
      <c r="BE1253" s="50" t="e">
        <f>VLOOKUP(Audit!#REF!,$V$13:$AE$22,9,FALSE) &amp; IF(Audit!#REF!=10,Audit!#REF!,"") &amp; IF(Audit!#REF!&lt;&gt;1,U1253,"")</f>
        <v>#REF!</v>
      </c>
      <c r="BF1253" s="47" t="e">
        <f t="shared" si="596"/>
        <v>#REF!</v>
      </c>
      <c r="BG1253" s="50" t="e">
        <f>VLOOKUP(Audit!#REF!,$V$3:$AE$12,10,FALSE) &amp; Audit!#REF! &amp; IF(Audit!#REF!=10,Audit!#REF!,"")</f>
        <v>#REF!</v>
      </c>
      <c r="BH1253" s="50" t="e">
        <f>VLOOKUP(Audit!#REF!,$V$13:$AE$22,10,FALSE) &amp; IF(Audit!#REF!=10,Audit!#REF!,"") &amp; IF(Audit!#REF!&lt;&gt;1,U1253,"")</f>
        <v>#REF!</v>
      </c>
      <c r="BI1253" s="47" t="e">
        <f t="shared" si="597"/>
        <v>#REF!</v>
      </c>
      <c r="BJ1253" s="48" t="str">
        <f t="shared" si="598"/>
        <v/>
      </c>
      <c r="BK1253" s="48" t="str">
        <f t="shared" si="599"/>
        <v/>
      </c>
      <c r="BL1253" s="48" t="str">
        <f t="shared" si="600"/>
        <v/>
      </c>
      <c r="BM1253" s="48" t="str">
        <f t="shared" si="601"/>
        <v/>
      </c>
      <c r="BN1253" s="48" t="str">
        <f t="shared" si="602"/>
        <v/>
      </c>
      <c r="BO1253" s="48" t="str">
        <f t="shared" si="603"/>
        <v/>
      </c>
      <c r="BP1253" s="48" t="str">
        <f t="shared" si="604"/>
        <v/>
      </c>
      <c r="BQ1253" s="48" t="str">
        <f t="shared" si="605"/>
        <v/>
      </c>
      <c r="BR1253" s="48" t="str">
        <f t="shared" si="606"/>
        <v/>
      </c>
      <c r="BS1253" s="48" t="str">
        <f t="shared" si="607"/>
        <v/>
      </c>
      <c r="BT1253" s="48" t="str">
        <f t="shared" si="608"/>
        <v/>
      </c>
      <c r="BU1253" s="48" t="str">
        <f t="shared" si="609"/>
        <v/>
      </c>
    </row>
    <row r="1254" spans="1:73">
      <c r="A1254" s="10" t="e">
        <f>Audit!#REF!</f>
        <v>#REF!</v>
      </c>
      <c r="B1254" s="10" t="e">
        <f t="shared" si="580"/>
        <v>#REF!</v>
      </c>
      <c r="C1254" s="17" t="e">
        <f>VLOOKUP(Audit!#REF!,$V$3:$AE$12,2,FALSE) &amp; VLOOKUP(Audit!#REF!,$V$13:$AE$22,2,FALSE)&amp; IF(Audit!#REF!=10,Audit!#REF!&amp;Audit!#REF!,"")</f>
        <v>#REF!</v>
      </c>
      <c r="D1254" s="17" t="e">
        <f>VLOOKUP(Audit!#REF!,$V$3:$AE$12,3,FALSE) &amp; VLOOKUP(Audit!#REF!,$V$13:$AE$22,3,FALSE) &amp;IF(Audit!#REF!=10,Audit!#REF!&amp;Audit!#REF!,"")</f>
        <v>#REF!</v>
      </c>
      <c r="E1254" s="17" t="e">
        <f>VLOOKUP(Audit!#REF!,$V$3:$AE$12,4,FALSE)&amp; Audit!#REF! &amp; VLOOKUP(Audit!#REF!,$V$13:$AE$22,4,FALSE)&amp; IF(Audit!#REF!=10,Audit!#REF!&amp;Audit!#REF!,"")</f>
        <v>#REF!</v>
      </c>
      <c r="F1254" s="17" t="e">
        <f>VLOOKUP(Audit!#REF!,$V$3:$AE$12,5,FALSE) &amp; VLOOKUP(Audit!#REF!,$V$13:$AE$22,5,FALSE)&amp; IF(Audit!#REF!=10,Audit!#REF!&amp;Audit!#REF!,"")</f>
        <v>#REF!</v>
      </c>
      <c r="G1254" s="17" t="e">
        <f>VLOOKUP(Audit!#REF!,$V$3:$AE$12,6,FALSE) &amp; VLOOKUP(Audit!#REF!,$V$13:$AE$22,6,FALSE)&amp; IF(Audit!#REF!=10,Audit!#REF!&amp;Audit!#REF!,"")</f>
        <v>#REF!</v>
      </c>
      <c r="H1254" s="17" t="e">
        <f>VLOOKUP(Audit!#REF!,$V$3:$AE$12,7,FALSE) &amp; VLOOKUP(Audit!#REF!,$V$13:$AE$22,7,FALSE)&amp;IF(Audit!#REF!=10,Audit!#REF!&amp;Audit!#REF!,"")</f>
        <v>#REF!</v>
      </c>
      <c r="I1254" s="17" t="e">
        <f>VLOOKUP(Audit!#REF!,$V$3:$AE$12,8,FALSE) &amp; Audit!#REF! &amp; VLOOKUP(Audit!#REF!,$V$13:$AE$22,8,FALSE)&amp;IF(Audit!#REF!=10,Audit!#REF!&amp;Audit!#REF!,"")</f>
        <v>#REF!</v>
      </c>
      <c r="J1254" s="17" t="e">
        <f>VLOOKUP(Audit!#REF!,$V$3:$AE$12,9,FALSE) &amp; VLOOKUP(Audit!#REF!,$V$13:$AE$22,9,FALSE) &amp; IF(Audit!#REF!=10,Audit!#REF!&amp;Audit!#REF!,"") &amp; IF(Audit!#REF!&lt;&gt;1,U1254,"")</f>
        <v>#REF!</v>
      </c>
      <c r="K1254" s="17" t="e">
        <f>VLOOKUP(Audit!#REF!,$V$3:$AE$12,10,FALSE) &amp; Audit!#REF! &amp; VLOOKUP(Audit!#REF!,$V$13:$AE$22,10,FALSE) &amp; IF(Audit!#REF!=10,Audit!#REF!&amp;Audit!#REF!,"") &amp; IF(Audit!#REF!&lt;&gt;1,U1254,"")</f>
        <v>#REF!</v>
      </c>
      <c r="L1254" s="10" t="e">
        <f>Audit!#REF!</f>
        <v>#REF!</v>
      </c>
      <c r="M1254" s="10" t="e">
        <f t="shared" si="581"/>
        <v>#REF!</v>
      </c>
      <c r="N1254" s="10" t="e">
        <f t="shared" si="582"/>
        <v>#REF!</v>
      </c>
      <c r="O1254" s="10" t="e">
        <f t="shared" si="583"/>
        <v>#REF!</v>
      </c>
      <c r="P1254" s="10" t="e">
        <f t="shared" si="584"/>
        <v>#REF!</v>
      </c>
      <c r="Q1254" s="10" t="e">
        <f t="shared" si="585"/>
        <v>#REF!</v>
      </c>
      <c r="R1254" s="10" t="e">
        <f t="shared" si="586"/>
        <v>#REF!</v>
      </c>
      <c r="S1254" s="10" t="e">
        <f t="shared" si="587"/>
        <v>#REF!</v>
      </c>
      <c r="T1254" s="10" t="e">
        <f t="shared" si="588"/>
        <v>#REF!</v>
      </c>
      <c r="U1254" s="17" t="e">
        <f>IF(Audit!#REF!="","",VLOOKUP(Audit!#REF!,$W$26:$X$35,2,FALSE)) &amp; Audit!#REF! &amp; IF(Audit!#REF!="","",IF(Audit!#REF!&lt;=1.4,VLOOKUP(Audit!#REF!,$W$38:X1299,2,FALSE),VLOOKUP(Audit!#REF!,$W$51:$X$61,2,FALSE))) &amp; IF(Audit!#REF!="","",VLOOKUP(Audit!#REF!,$Y$26:$Z$35,2,FALSE) &amp; Audit!#REF! &amp; IF(Audit!#REF!="","",IF(Audit!#REF!&lt;=1.4,VLOOKUP(Audit!#REF!,$Y$38:$Z$48,2,FALSE),VLOOKUP(Audit!#REF!,$Y$51:$Z$61,2,FALSE))))</f>
        <v>#REF!</v>
      </c>
      <c r="V1254" s="21"/>
      <c r="AH1254" s="49" t="e">
        <f>Audit!#REF!</f>
        <v>#REF!</v>
      </c>
      <c r="AI1254" s="50" t="e">
        <f>VLOOKUP(Audit!#REF!,$V$3:$AE$12,2,FALSE)&amp; IF(Audit!#REF!=10,Audit!#REF!,"")</f>
        <v>#REF!</v>
      </c>
      <c r="AJ1254" s="50" t="e">
        <f>VLOOKUP(Audit!#REF!,$V$13:$AE$22,2,FALSE)&amp; IF(Audit!#REF!=10,Audit!#REF!,"")</f>
        <v>#REF!</v>
      </c>
      <c r="AK1254" s="47" t="e">
        <f t="shared" si="589"/>
        <v>#REF!</v>
      </c>
      <c r="AL1254" s="50" t="e">
        <f>VLOOKUP(Audit!#REF!,$V$3:$AE$12,3,FALSE)&amp; IF(Audit!#REF!=10,Audit!#REF!,"")</f>
        <v>#REF!</v>
      </c>
      <c r="AM1254" s="50" t="e">
        <f>VLOOKUP(Audit!#REF!,$V$13:$AE$22,3,FALSE)&amp; IF(Audit!#REF!=10,Audit!#REF!,"")</f>
        <v>#REF!</v>
      </c>
      <c r="AN1254" s="47" t="e">
        <f t="shared" si="590"/>
        <v>#REF!</v>
      </c>
      <c r="AO1254" s="50" t="e">
        <f>VLOOKUP(Audit!#REF!,$V$3:$AE$12,4,FALSE) &amp;  Audit!#REF! &amp; IF(Audit!#REF!=10,Audit!#REF!,"")</f>
        <v>#REF!</v>
      </c>
      <c r="AP1254" s="50" t="e">
        <f>VLOOKUP(Audit!#REF!,$V$13:$AE$22,4,FALSE)&amp; IF(Audit!#REF!=10,Audit!#REF!,"")</f>
        <v>#REF!</v>
      </c>
      <c r="AQ1254" s="47" t="e">
        <f t="shared" si="591"/>
        <v>#REF!</v>
      </c>
      <c r="AR1254" s="50" t="e">
        <f>VLOOKUP(Audit!#REF!,$V$3:$AE$12,5,FALSE)&amp; IF(Audit!#REF!=10,Audit!#REF!,"")</f>
        <v>#REF!</v>
      </c>
      <c r="AS1254" s="50" t="e">
        <f>VLOOKUP(Audit!#REF!,$V$13:$AE$22,5,FALSE)&amp; IF(Audit!#REF!=10,Audit!#REF!,"")</f>
        <v>#REF!</v>
      </c>
      <c r="AT1254" s="47" t="e">
        <f t="shared" si="592"/>
        <v>#REF!</v>
      </c>
      <c r="AU1254" s="50" t="e">
        <f>VLOOKUP(Audit!#REF!,$V$3:$AE$12,6,FALSE)&amp; IF(Audit!#REF!=10,Audit!#REF!,"")</f>
        <v>#REF!</v>
      </c>
      <c r="AV1254" s="50" t="e">
        <f>VLOOKUP(Audit!#REF!,$V$13:$AE$22,6,FALSE)&amp; IF(Audit!#REF!=10,Audit!#REF!,"")</f>
        <v>#REF!</v>
      </c>
      <c r="AW1254" s="47" t="e">
        <f t="shared" si="593"/>
        <v>#REF!</v>
      </c>
      <c r="AX1254" s="50" t="e">
        <f>VLOOKUP(Audit!#REF!,$V$3:$AE$12,7,FALSE)&amp; IF(Audit!#REF!=10,Audit!#REF!,"")</f>
        <v>#REF!</v>
      </c>
      <c r="AY1254" s="50" t="e">
        <f>VLOOKUP(Audit!#REF!,$V$13:$AE$22,7,FALSE) &amp; IF(Audit!#REF!=10,Audit!#REF!,"")</f>
        <v>#REF!</v>
      </c>
      <c r="AZ1254" s="47" t="e">
        <f t="shared" si="594"/>
        <v>#REF!</v>
      </c>
      <c r="BA1254" s="50" t="e">
        <f>VLOOKUP(Audit!#REF!,$V$3:$AE$12,8,FALSE)&amp; Audit!#REF! &amp; IF(Audit!#REF!=10,Audit!#REF!,"")</f>
        <v>#REF!</v>
      </c>
      <c r="BB1254" s="50" t="e">
        <f>VLOOKUP(Audit!#REF!,$V$13:$AE$22,8,FALSE) &amp; IF(Audit!#REF!=10,Audit!#REF!,"")</f>
        <v>#REF!</v>
      </c>
      <c r="BC1254" s="47" t="e">
        <f t="shared" si="595"/>
        <v>#REF!</v>
      </c>
      <c r="BD1254" s="50" t="e">
        <f>VLOOKUP(Audit!#REF!,$V$3:$AE$12,9,FALSE)&amp; IF(Audit!#REF!=10,Audit!#REF!,"")</f>
        <v>#REF!</v>
      </c>
      <c r="BE1254" s="50" t="e">
        <f>VLOOKUP(Audit!#REF!,$V$13:$AE$22,9,FALSE) &amp; IF(Audit!#REF!=10,Audit!#REF!,"") &amp; IF(Audit!#REF!&lt;&gt;1,U1254,"")</f>
        <v>#REF!</v>
      </c>
      <c r="BF1254" s="47" t="e">
        <f t="shared" si="596"/>
        <v>#REF!</v>
      </c>
      <c r="BG1254" s="50" t="e">
        <f>VLOOKUP(Audit!#REF!,$V$3:$AE$12,10,FALSE) &amp; Audit!#REF! &amp; IF(Audit!#REF!=10,Audit!#REF!,"")</f>
        <v>#REF!</v>
      </c>
      <c r="BH1254" s="50" t="e">
        <f>VLOOKUP(Audit!#REF!,$V$13:$AE$22,10,FALSE) &amp; IF(Audit!#REF!=10,Audit!#REF!,"") &amp; IF(Audit!#REF!&lt;&gt;1,U1254,"")</f>
        <v>#REF!</v>
      </c>
      <c r="BI1254" s="47" t="e">
        <f t="shared" si="597"/>
        <v>#REF!</v>
      </c>
      <c r="BJ1254" s="48" t="str">
        <f t="shared" si="598"/>
        <v/>
      </c>
      <c r="BK1254" s="48" t="str">
        <f t="shared" si="599"/>
        <v/>
      </c>
      <c r="BL1254" s="48" t="str">
        <f t="shared" si="600"/>
        <v/>
      </c>
      <c r="BM1254" s="48" t="str">
        <f t="shared" si="601"/>
        <v/>
      </c>
      <c r="BN1254" s="48" t="str">
        <f t="shared" si="602"/>
        <v/>
      </c>
      <c r="BO1254" s="48" t="str">
        <f t="shared" si="603"/>
        <v/>
      </c>
      <c r="BP1254" s="48" t="str">
        <f t="shared" si="604"/>
        <v/>
      </c>
      <c r="BQ1254" s="48" t="str">
        <f t="shared" si="605"/>
        <v/>
      </c>
      <c r="BR1254" s="48" t="str">
        <f t="shared" si="606"/>
        <v/>
      </c>
      <c r="BS1254" s="48" t="str">
        <f t="shared" si="607"/>
        <v/>
      </c>
      <c r="BT1254" s="48" t="str">
        <f t="shared" si="608"/>
        <v/>
      </c>
      <c r="BU1254" s="48" t="str">
        <f t="shared" si="609"/>
        <v/>
      </c>
    </row>
    <row r="1255" spans="1:73">
      <c r="A1255" s="10" t="e">
        <f>Audit!#REF!</f>
        <v>#REF!</v>
      </c>
      <c r="B1255" s="10" t="e">
        <f t="shared" si="580"/>
        <v>#REF!</v>
      </c>
      <c r="C1255" s="17" t="e">
        <f>VLOOKUP(Audit!#REF!,$V$3:$AE$12,2,FALSE) &amp; VLOOKUP(Audit!#REF!,$V$13:$AE$22,2,FALSE)&amp; IF(Audit!#REF!=10,Audit!#REF!&amp;Audit!#REF!,"")</f>
        <v>#REF!</v>
      </c>
      <c r="D1255" s="17" t="e">
        <f>VLOOKUP(Audit!#REF!,$V$3:$AE$12,3,FALSE) &amp; VLOOKUP(Audit!#REF!,$V$13:$AE$22,3,FALSE) &amp;IF(Audit!#REF!=10,Audit!#REF!&amp;Audit!#REF!,"")</f>
        <v>#REF!</v>
      </c>
      <c r="E1255" s="17" t="e">
        <f>VLOOKUP(Audit!#REF!,$V$3:$AE$12,4,FALSE)&amp; Audit!#REF! &amp; VLOOKUP(Audit!#REF!,$V$13:$AE$22,4,FALSE)&amp; IF(Audit!#REF!=10,Audit!#REF!&amp;Audit!#REF!,"")</f>
        <v>#REF!</v>
      </c>
      <c r="F1255" s="17" t="e">
        <f>VLOOKUP(Audit!#REF!,$V$3:$AE$12,5,FALSE) &amp; VLOOKUP(Audit!#REF!,$V$13:$AE$22,5,FALSE)&amp; IF(Audit!#REF!=10,Audit!#REF!&amp;Audit!#REF!,"")</f>
        <v>#REF!</v>
      </c>
      <c r="G1255" s="17" t="e">
        <f>VLOOKUP(Audit!#REF!,$V$3:$AE$12,6,FALSE) &amp; VLOOKUP(Audit!#REF!,$V$13:$AE$22,6,FALSE)&amp; IF(Audit!#REF!=10,Audit!#REF!&amp;Audit!#REF!,"")</f>
        <v>#REF!</v>
      </c>
      <c r="H1255" s="17" t="e">
        <f>VLOOKUP(Audit!#REF!,$V$3:$AE$12,7,FALSE) &amp; VLOOKUP(Audit!#REF!,$V$13:$AE$22,7,FALSE)&amp;IF(Audit!#REF!=10,Audit!#REF!&amp;Audit!#REF!,"")</f>
        <v>#REF!</v>
      </c>
      <c r="I1255" s="17" t="e">
        <f>VLOOKUP(Audit!#REF!,$V$3:$AE$12,8,FALSE) &amp; Audit!#REF! &amp; VLOOKUP(Audit!#REF!,$V$13:$AE$22,8,FALSE)&amp;IF(Audit!#REF!=10,Audit!#REF!&amp;Audit!#REF!,"")</f>
        <v>#REF!</v>
      </c>
      <c r="J1255" s="17" t="e">
        <f>VLOOKUP(Audit!#REF!,$V$3:$AE$12,9,FALSE) &amp; VLOOKUP(Audit!#REF!,$V$13:$AE$22,9,FALSE) &amp; IF(Audit!#REF!=10,Audit!#REF!&amp;Audit!#REF!,"") &amp; IF(Audit!#REF!&lt;&gt;1,U1255,"")</f>
        <v>#REF!</v>
      </c>
      <c r="K1255" s="17" t="e">
        <f>VLOOKUP(Audit!#REF!,$V$3:$AE$12,10,FALSE) &amp; Audit!#REF! &amp; VLOOKUP(Audit!#REF!,$V$13:$AE$22,10,FALSE) &amp; IF(Audit!#REF!=10,Audit!#REF!&amp;Audit!#REF!,"") &amp; IF(Audit!#REF!&lt;&gt;1,U1255,"")</f>
        <v>#REF!</v>
      </c>
      <c r="L1255" s="10" t="e">
        <f>Audit!#REF!</f>
        <v>#REF!</v>
      </c>
      <c r="M1255" s="10" t="e">
        <f t="shared" si="581"/>
        <v>#REF!</v>
      </c>
      <c r="N1255" s="10" t="e">
        <f t="shared" si="582"/>
        <v>#REF!</v>
      </c>
      <c r="O1255" s="10" t="e">
        <f t="shared" si="583"/>
        <v>#REF!</v>
      </c>
      <c r="P1255" s="10" t="e">
        <f t="shared" si="584"/>
        <v>#REF!</v>
      </c>
      <c r="Q1255" s="10" t="e">
        <f t="shared" si="585"/>
        <v>#REF!</v>
      </c>
      <c r="R1255" s="10" t="e">
        <f t="shared" si="586"/>
        <v>#REF!</v>
      </c>
      <c r="S1255" s="10" t="e">
        <f t="shared" si="587"/>
        <v>#REF!</v>
      </c>
      <c r="T1255" s="10" t="e">
        <f t="shared" si="588"/>
        <v>#REF!</v>
      </c>
      <c r="U1255" s="17" t="e">
        <f>IF(Audit!#REF!="","",VLOOKUP(Audit!#REF!,$W$26:$X$35,2,FALSE)) &amp; Audit!#REF! &amp; IF(Audit!#REF!="","",IF(Audit!#REF!&lt;=1.4,VLOOKUP(Audit!#REF!,$W$38:X1300,2,FALSE),VLOOKUP(Audit!#REF!,$W$51:$X$61,2,FALSE))) &amp; IF(Audit!#REF!="","",VLOOKUP(Audit!#REF!,$Y$26:$Z$35,2,FALSE) &amp; Audit!#REF! &amp; IF(Audit!#REF!="","",IF(Audit!#REF!&lt;=1.4,VLOOKUP(Audit!#REF!,$Y$38:$Z$48,2,FALSE),VLOOKUP(Audit!#REF!,$Y$51:$Z$61,2,FALSE))))</f>
        <v>#REF!</v>
      </c>
      <c r="V1255" s="21"/>
      <c r="AH1255" s="49" t="e">
        <f>Audit!#REF!</f>
        <v>#REF!</v>
      </c>
      <c r="AI1255" s="50" t="e">
        <f>VLOOKUP(Audit!#REF!,$V$3:$AE$12,2,FALSE)&amp; IF(Audit!#REF!=10,Audit!#REF!,"")</f>
        <v>#REF!</v>
      </c>
      <c r="AJ1255" s="50" t="e">
        <f>VLOOKUP(Audit!#REF!,$V$13:$AE$22,2,FALSE)&amp; IF(Audit!#REF!=10,Audit!#REF!,"")</f>
        <v>#REF!</v>
      </c>
      <c r="AK1255" s="47" t="e">
        <f t="shared" si="589"/>
        <v>#REF!</v>
      </c>
      <c r="AL1255" s="50" t="e">
        <f>VLOOKUP(Audit!#REF!,$V$3:$AE$12,3,FALSE)&amp; IF(Audit!#REF!=10,Audit!#REF!,"")</f>
        <v>#REF!</v>
      </c>
      <c r="AM1255" s="50" t="e">
        <f>VLOOKUP(Audit!#REF!,$V$13:$AE$22,3,FALSE)&amp; IF(Audit!#REF!=10,Audit!#REF!,"")</f>
        <v>#REF!</v>
      </c>
      <c r="AN1255" s="47" t="e">
        <f t="shared" si="590"/>
        <v>#REF!</v>
      </c>
      <c r="AO1255" s="50" t="e">
        <f>VLOOKUP(Audit!#REF!,$V$3:$AE$12,4,FALSE) &amp;  Audit!#REF! &amp; IF(Audit!#REF!=10,Audit!#REF!,"")</f>
        <v>#REF!</v>
      </c>
      <c r="AP1255" s="50" t="e">
        <f>VLOOKUP(Audit!#REF!,$V$13:$AE$22,4,FALSE)&amp; IF(Audit!#REF!=10,Audit!#REF!,"")</f>
        <v>#REF!</v>
      </c>
      <c r="AQ1255" s="47" t="e">
        <f t="shared" si="591"/>
        <v>#REF!</v>
      </c>
      <c r="AR1255" s="50" t="e">
        <f>VLOOKUP(Audit!#REF!,$V$3:$AE$12,5,FALSE)&amp; IF(Audit!#REF!=10,Audit!#REF!,"")</f>
        <v>#REF!</v>
      </c>
      <c r="AS1255" s="50" t="e">
        <f>VLOOKUP(Audit!#REF!,$V$13:$AE$22,5,FALSE)&amp; IF(Audit!#REF!=10,Audit!#REF!,"")</f>
        <v>#REF!</v>
      </c>
      <c r="AT1255" s="47" t="e">
        <f t="shared" si="592"/>
        <v>#REF!</v>
      </c>
      <c r="AU1255" s="50" t="e">
        <f>VLOOKUP(Audit!#REF!,$V$3:$AE$12,6,FALSE)&amp; IF(Audit!#REF!=10,Audit!#REF!,"")</f>
        <v>#REF!</v>
      </c>
      <c r="AV1255" s="50" t="e">
        <f>VLOOKUP(Audit!#REF!,$V$13:$AE$22,6,FALSE)&amp; IF(Audit!#REF!=10,Audit!#REF!,"")</f>
        <v>#REF!</v>
      </c>
      <c r="AW1255" s="47" t="e">
        <f t="shared" si="593"/>
        <v>#REF!</v>
      </c>
      <c r="AX1255" s="50" t="e">
        <f>VLOOKUP(Audit!#REF!,$V$3:$AE$12,7,FALSE)&amp; IF(Audit!#REF!=10,Audit!#REF!,"")</f>
        <v>#REF!</v>
      </c>
      <c r="AY1255" s="50" t="e">
        <f>VLOOKUP(Audit!#REF!,$V$13:$AE$22,7,FALSE) &amp; IF(Audit!#REF!=10,Audit!#REF!,"")</f>
        <v>#REF!</v>
      </c>
      <c r="AZ1255" s="47" t="e">
        <f t="shared" si="594"/>
        <v>#REF!</v>
      </c>
      <c r="BA1255" s="50" t="e">
        <f>VLOOKUP(Audit!#REF!,$V$3:$AE$12,8,FALSE)&amp; Audit!#REF! &amp; IF(Audit!#REF!=10,Audit!#REF!,"")</f>
        <v>#REF!</v>
      </c>
      <c r="BB1255" s="50" t="e">
        <f>VLOOKUP(Audit!#REF!,$V$13:$AE$22,8,FALSE) &amp; IF(Audit!#REF!=10,Audit!#REF!,"")</f>
        <v>#REF!</v>
      </c>
      <c r="BC1255" s="47" t="e">
        <f t="shared" si="595"/>
        <v>#REF!</v>
      </c>
      <c r="BD1255" s="50" t="e">
        <f>VLOOKUP(Audit!#REF!,$V$3:$AE$12,9,FALSE)&amp; IF(Audit!#REF!=10,Audit!#REF!,"")</f>
        <v>#REF!</v>
      </c>
      <c r="BE1255" s="50" t="e">
        <f>VLOOKUP(Audit!#REF!,$V$13:$AE$22,9,FALSE) &amp; IF(Audit!#REF!=10,Audit!#REF!,"") &amp; IF(Audit!#REF!&lt;&gt;1,U1255,"")</f>
        <v>#REF!</v>
      </c>
      <c r="BF1255" s="47" t="e">
        <f t="shared" si="596"/>
        <v>#REF!</v>
      </c>
      <c r="BG1255" s="50" t="e">
        <f>VLOOKUP(Audit!#REF!,$V$3:$AE$12,10,FALSE) &amp; Audit!#REF! &amp; IF(Audit!#REF!=10,Audit!#REF!,"")</f>
        <v>#REF!</v>
      </c>
      <c r="BH1255" s="50" t="e">
        <f>VLOOKUP(Audit!#REF!,$V$13:$AE$22,10,FALSE) &amp; IF(Audit!#REF!=10,Audit!#REF!,"") &amp; IF(Audit!#REF!&lt;&gt;1,U1255,"")</f>
        <v>#REF!</v>
      </c>
      <c r="BI1255" s="47" t="e">
        <f t="shared" si="597"/>
        <v>#REF!</v>
      </c>
      <c r="BJ1255" s="48" t="str">
        <f t="shared" si="598"/>
        <v/>
      </c>
      <c r="BK1255" s="48" t="str">
        <f t="shared" si="599"/>
        <v/>
      </c>
      <c r="BL1255" s="48" t="str">
        <f t="shared" si="600"/>
        <v/>
      </c>
      <c r="BM1255" s="48" t="str">
        <f t="shared" si="601"/>
        <v/>
      </c>
      <c r="BN1255" s="48" t="str">
        <f t="shared" si="602"/>
        <v/>
      </c>
      <c r="BO1255" s="48" t="str">
        <f t="shared" si="603"/>
        <v/>
      </c>
      <c r="BP1255" s="48" t="str">
        <f t="shared" si="604"/>
        <v/>
      </c>
      <c r="BQ1255" s="48" t="str">
        <f t="shared" si="605"/>
        <v/>
      </c>
      <c r="BR1255" s="48" t="str">
        <f t="shared" si="606"/>
        <v/>
      </c>
      <c r="BS1255" s="48" t="str">
        <f t="shared" si="607"/>
        <v/>
      </c>
      <c r="BT1255" s="48" t="str">
        <f t="shared" si="608"/>
        <v/>
      </c>
      <c r="BU1255" s="48" t="str">
        <f t="shared" si="609"/>
        <v/>
      </c>
    </row>
    <row r="1256" spans="1:73">
      <c r="A1256" s="10" t="e">
        <f>Audit!#REF!</f>
        <v>#REF!</v>
      </c>
      <c r="B1256" s="10" t="e">
        <f t="shared" si="580"/>
        <v>#REF!</v>
      </c>
      <c r="C1256" s="17" t="e">
        <f>VLOOKUP(Audit!#REF!,$V$3:$AE$12,2,FALSE) &amp; VLOOKUP(Audit!#REF!,$V$13:$AE$22,2,FALSE)&amp; IF(Audit!#REF!=10,Audit!#REF!&amp;Audit!#REF!,"")</f>
        <v>#REF!</v>
      </c>
      <c r="D1256" s="17" t="e">
        <f>VLOOKUP(Audit!#REF!,$V$3:$AE$12,3,FALSE) &amp; VLOOKUP(Audit!#REF!,$V$13:$AE$22,3,FALSE) &amp;IF(Audit!#REF!=10,Audit!#REF!&amp;Audit!#REF!,"")</f>
        <v>#REF!</v>
      </c>
      <c r="E1256" s="17" t="e">
        <f>VLOOKUP(Audit!#REF!,$V$3:$AE$12,4,FALSE)&amp; Audit!#REF! &amp; VLOOKUP(Audit!#REF!,$V$13:$AE$22,4,FALSE)&amp; IF(Audit!#REF!=10,Audit!#REF!&amp;Audit!#REF!,"")</f>
        <v>#REF!</v>
      </c>
      <c r="F1256" s="17" t="e">
        <f>VLOOKUP(Audit!#REF!,$V$3:$AE$12,5,FALSE) &amp; VLOOKUP(Audit!#REF!,$V$13:$AE$22,5,FALSE)&amp; IF(Audit!#REF!=10,Audit!#REF!&amp;Audit!#REF!,"")</f>
        <v>#REF!</v>
      </c>
      <c r="G1256" s="17" t="e">
        <f>VLOOKUP(Audit!#REF!,$V$3:$AE$12,6,FALSE) &amp; VLOOKUP(Audit!#REF!,$V$13:$AE$22,6,FALSE)&amp; IF(Audit!#REF!=10,Audit!#REF!&amp;Audit!#REF!,"")</f>
        <v>#REF!</v>
      </c>
      <c r="H1256" s="17" t="e">
        <f>VLOOKUP(Audit!#REF!,$V$3:$AE$12,7,FALSE) &amp; VLOOKUP(Audit!#REF!,$V$13:$AE$22,7,FALSE)&amp;IF(Audit!#REF!=10,Audit!#REF!&amp;Audit!#REF!,"")</f>
        <v>#REF!</v>
      </c>
      <c r="I1256" s="17" t="e">
        <f>VLOOKUP(Audit!#REF!,$V$3:$AE$12,8,FALSE) &amp; Audit!#REF! &amp; VLOOKUP(Audit!#REF!,$V$13:$AE$22,8,FALSE)&amp;IF(Audit!#REF!=10,Audit!#REF!&amp;Audit!#REF!,"")</f>
        <v>#REF!</v>
      </c>
      <c r="J1256" s="17" t="e">
        <f>VLOOKUP(Audit!#REF!,$V$3:$AE$12,9,FALSE) &amp; VLOOKUP(Audit!#REF!,$V$13:$AE$22,9,FALSE) &amp; IF(Audit!#REF!=10,Audit!#REF!&amp;Audit!#REF!,"") &amp; IF(Audit!#REF!&lt;&gt;1,U1256,"")</f>
        <v>#REF!</v>
      </c>
      <c r="K1256" s="17" t="e">
        <f>VLOOKUP(Audit!#REF!,$V$3:$AE$12,10,FALSE) &amp; Audit!#REF! &amp; VLOOKUP(Audit!#REF!,$V$13:$AE$22,10,FALSE) &amp; IF(Audit!#REF!=10,Audit!#REF!&amp;Audit!#REF!,"") &amp; IF(Audit!#REF!&lt;&gt;1,U1256,"")</f>
        <v>#REF!</v>
      </c>
      <c r="L1256" s="10" t="e">
        <f>Audit!#REF!</f>
        <v>#REF!</v>
      </c>
      <c r="M1256" s="10" t="e">
        <f t="shared" si="581"/>
        <v>#REF!</v>
      </c>
      <c r="N1256" s="10" t="e">
        <f t="shared" si="582"/>
        <v>#REF!</v>
      </c>
      <c r="O1256" s="10" t="e">
        <f t="shared" si="583"/>
        <v>#REF!</v>
      </c>
      <c r="P1256" s="10" t="e">
        <f t="shared" si="584"/>
        <v>#REF!</v>
      </c>
      <c r="Q1256" s="10" t="e">
        <f t="shared" si="585"/>
        <v>#REF!</v>
      </c>
      <c r="R1256" s="10" t="e">
        <f t="shared" si="586"/>
        <v>#REF!</v>
      </c>
      <c r="S1256" s="10" t="e">
        <f t="shared" si="587"/>
        <v>#REF!</v>
      </c>
      <c r="T1256" s="10" t="e">
        <f t="shared" si="588"/>
        <v>#REF!</v>
      </c>
      <c r="U1256" s="17" t="e">
        <f>IF(Audit!#REF!="","",VLOOKUP(Audit!#REF!,$W$26:$X$35,2,FALSE)) &amp; Audit!#REF! &amp; IF(Audit!#REF!="","",IF(Audit!#REF!&lt;=1.4,VLOOKUP(Audit!#REF!,$W$38:X1301,2,FALSE),VLOOKUP(Audit!#REF!,$W$51:$X$61,2,FALSE))) &amp; IF(Audit!#REF!="","",VLOOKUP(Audit!#REF!,$Y$26:$Z$35,2,FALSE) &amp; Audit!#REF! &amp; IF(Audit!#REF!="","",IF(Audit!#REF!&lt;=1.4,VLOOKUP(Audit!#REF!,$Y$38:$Z$48,2,FALSE),VLOOKUP(Audit!#REF!,$Y$51:$Z$61,2,FALSE))))</f>
        <v>#REF!</v>
      </c>
      <c r="V1256" s="21"/>
      <c r="AH1256" s="49" t="e">
        <f>Audit!#REF!</f>
        <v>#REF!</v>
      </c>
      <c r="AI1256" s="50" t="e">
        <f>VLOOKUP(Audit!#REF!,$V$3:$AE$12,2,FALSE)&amp; IF(Audit!#REF!=10,Audit!#REF!,"")</f>
        <v>#REF!</v>
      </c>
      <c r="AJ1256" s="50" t="e">
        <f>VLOOKUP(Audit!#REF!,$V$13:$AE$22,2,FALSE)&amp; IF(Audit!#REF!=10,Audit!#REF!,"")</f>
        <v>#REF!</v>
      </c>
      <c r="AK1256" s="47" t="e">
        <f t="shared" si="589"/>
        <v>#REF!</v>
      </c>
      <c r="AL1256" s="50" t="e">
        <f>VLOOKUP(Audit!#REF!,$V$3:$AE$12,3,FALSE)&amp; IF(Audit!#REF!=10,Audit!#REF!,"")</f>
        <v>#REF!</v>
      </c>
      <c r="AM1256" s="50" t="e">
        <f>VLOOKUP(Audit!#REF!,$V$13:$AE$22,3,FALSE)&amp; IF(Audit!#REF!=10,Audit!#REF!,"")</f>
        <v>#REF!</v>
      </c>
      <c r="AN1256" s="47" t="e">
        <f t="shared" si="590"/>
        <v>#REF!</v>
      </c>
      <c r="AO1256" s="50" t="e">
        <f>VLOOKUP(Audit!#REF!,$V$3:$AE$12,4,FALSE) &amp;  Audit!#REF! &amp; IF(Audit!#REF!=10,Audit!#REF!,"")</f>
        <v>#REF!</v>
      </c>
      <c r="AP1256" s="50" t="e">
        <f>VLOOKUP(Audit!#REF!,$V$13:$AE$22,4,FALSE)&amp; IF(Audit!#REF!=10,Audit!#REF!,"")</f>
        <v>#REF!</v>
      </c>
      <c r="AQ1256" s="47" t="e">
        <f t="shared" si="591"/>
        <v>#REF!</v>
      </c>
      <c r="AR1256" s="50" t="e">
        <f>VLOOKUP(Audit!#REF!,$V$3:$AE$12,5,FALSE)&amp; IF(Audit!#REF!=10,Audit!#REF!,"")</f>
        <v>#REF!</v>
      </c>
      <c r="AS1256" s="50" t="e">
        <f>VLOOKUP(Audit!#REF!,$V$13:$AE$22,5,FALSE)&amp; IF(Audit!#REF!=10,Audit!#REF!,"")</f>
        <v>#REF!</v>
      </c>
      <c r="AT1256" s="47" t="e">
        <f t="shared" si="592"/>
        <v>#REF!</v>
      </c>
      <c r="AU1256" s="50" t="e">
        <f>VLOOKUP(Audit!#REF!,$V$3:$AE$12,6,FALSE)&amp; IF(Audit!#REF!=10,Audit!#REF!,"")</f>
        <v>#REF!</v>
      </c>
      <c r="AV1256" s="50" t="e">
        <f>VLOOKUP(Audit!#REF!,$V$13:$AE$22,6,FALSE)&amp; IF(Audit!#REF!=10,Audit!#REF!,"")</f>
        <v>#REF!</v>
      </c>
      <c r="AW1256" s="47" t="e">
        <f t="shared" si="593"/>
        <v>#REF!</v>
      </c>
      <c r="AX1256" s="50" t="e">
        <f>VLOOKUP(Audit!#REF!,$V$3:$AE$12,7,FALSE)&amp; IF(Audit!#REF!=10,Audit!#REF!,"")</f>
        <v>#REF!</v>
      </c>
      <c r="AY1256" s="50" t="e">
        <f>VLOOKUP(Audit!#REF!,$V$13:$AE$22,7,FALSE) &amp; IF(Audit!#REF!=10,Audit!#REF!,"")</f>
        <v>#REF!</v>
      </c>
      <c r="AZ1256" s="47" t="e">
        <f t="shared" si="594"/>
        <v>#REF!</v>
      </c>
      <c r="BA1256" s="50" t="e">
        <f>VLOOKUP(Audit!#REF!,$V$3:$AE$12,8,FALSE)&amp; Audit!#REF! &amp; IF(Audit!#REF!=10,Audit!#REF!,"")</f>
        <v>#REF!</v>
      </c>
      <c r="BB1256" s="50" t="e">
        <f>VLOOKUP(Audit!#REF!,$V$13:$AE$22,8,FALSE) &amp; IF(Audit!#REF!=10,Audit!#REF!,"")</f>
        <v>#REF!</v>
      </c>
      <c r="BC1256" s="47" t="e">
        <f t="shared" si="595"/>
        <v>#REF!</v>
      </c>
      <c r="BD1256" s="50" t="e">
        <f>VLOOKUP(Audit!#REF!,$V$3:$AE$12,9,FALSE)&amp; IF(Audit!#REF!=10,Audit!#REF!,"")</f>
        <v>#REF!</v>
      </c>
      <c r="BE1256" s="50" t="e">
        <f>VLOOKUP(Audit!#REF!,$V$13:$AE$22,9,FALSE) &amp; IF(Audit!#REF!=10,Audit!#REF!,"") &amp; IF(Audit!#REF!&lt;&gt;1,U1256,"")</f>
        <v>#REF!</v>
      </c>
      <c r="BF1256" s="47" t="e">
        <f t="shared" si="596"/>
        <v>#REF!</v>
      </c>
      <c r="BG1256" s="50" t="e">
        <f>VLOOKUP(Audit!#REF!,$V$3:$AE$12,10,FALSE) &amp; Audit!#REF! &amp; IF(Audit!#REF!=10,Audit!#REF!,"")</f>
        <v>#REF!</v>
      </c>
      <c r="BH1256" s="50" t="e">
        <f>VLOOKUP(Audit!#REF!,$V$13:$AE$22,10,FALSE) &amp; IF(Audit!#REF!=10,Audit!#REF!,"") &amp; IF(Audit!#REF!&lt;&gt;1,U1256,"")</f>
        <v>#REF!</v>
      </c>
      <c r="BI1256" s="47" t="e">
        <f t="shared" si="597"/>
        <v>#REF!</v>
      </c>
      <c r="BJ1256" s="48" t="str">
        <f t="shared" si="598"/>
        <v/>
      </c>
      <c r="BK1256" s="48" t="str">
        <f t="shared" si="599"/>
        <v/>
      </c>
      <c r="BL1256" s="48" t="str">
        <f t="shared" si="600"/>
        <v/>
      </c>
      <c r="BM1256" s="48" t="str">
        <f t="shared" si="601"/>
        <v/>
      </c>
      <c r="BN1256" s="48" t="str">
        <f t="shared" si="602"/>
        <v/>
      </c>
      <c r="BO1256" s="48" t="str">
        <f t="shared" si="603"/>
        <v/>
      </c>
      <c r="BP1256" s="48" t="str">
        <f t="shared" si="604"/>
        <v/>
      </c>
      <c r="BQ1256" s="48" t="str">
        <f t="shared" si="605"/>
        <v/>
      </c>
      <c r="BR1256" s="48" t="str">
        <f t="shared" si="606"/>
        <v/>
      </c>
      <c r="BS1256" s="48" t="str">
        <f t="shared" si="607"/>
        <v/>
      </c>
      <c r="BT1256" s="48" t="str">
        <f t="shared" si="608"/>
        <v/>
      </c>
      <c r="BU1256" s="48" t="str">
        <f t="shared" si="609"/>
        <v/>
      </c>
    </row>
    <row r="1257" spans="1:73">
      <c r="A1257" s="10" t="e">
        <f>Audit!#REF!</f>
        <v>#REF!</v>
      </c>
      <c r="B1257" s="10" t="e">
        <f t="shared" si="580"/>
        <v>#REF!</v>
      </c>
      <c r="C1257" s="17" t="e">
        <f>VLOOKUP(Audit!#REF!,$V$3:$AE$12,2,FALSE) &amp; VLOOKUP(Audit!#REF!,$V$13:$AE$22,2,FALSE)&amp; IF(Audit!#REF!=10,Audit!#REF!&amp;Audit!#REF!,"")</f>
        <v>#REF!</v>
      </c>
      <c r="D1257" s="17" t="e">
        <f>VLOOKUP(Audit!#REF!,$V$3:$AE$12,3,FALSE) &amp; VLOOKUP(Audit!#REF!,$V$13:$AE$22,3,FALSE) &amp;IF(Audit!#REF!=10,Audit!#REF!&amp;Audit!#REF!,"")</f>
        <v>#REF!</v>
      </c>
      <c r="E1257" s="17" t="e">
        <f>VLOOKUP(Audit!#REF!,$V$3:$AE$12,4,FALSE)&amp; Audit!#REF! &amp; VLOOKUP(Audit!#REF!,$V$13:$AE$22,4,FALSE)&amp; IF(Audit!#REF!=10,Audit!#REF!&amp;Audit!#REF!,"")</f>
        <v>#REF!</v>
      </c>
      <c r="F1257" s="17" t="e">
        <f>VLOOKUP(Audit!#REF!,$V$3:$AE$12,5,FALSE) &amp; VLOOKUP(Audit!#REF!,$V$13:$AE$22,5,FALSE)&amp; IF(Audit!#REF!=10,Audit!#REF!&amp;Audit!#REF!,"")</f>
        <v>#REF!</v>
      </c>
      <c r="G1257" s="17" t="e">
        <f>VLOOKUP(Audit!#REF!,$V$3:$AE$12,6,FALSE) &amp; VLOOKUP(Audit!#REF!,$V$13:$AE$22,6,FALSE)&amp; IF(Audit!#REF!=10,Audit!#REF!&amp;Audit!#REF!,"")</f>
        <v>#REF!</v>
      </c>
      <c r="H1257" s="17" t="e">
        <f>VLOOKUP(Audit!#REF!,$V$3:$AE$12,7,FALSE) &amp; VLOOKUP(Audit!#REF!,$V$13:$AE$22,7,FALSE)&amp;IF(Audit!#REF!=10,Audit!#REF!&amp;Audit!#REF!,"")</f>
        <v>#REF!</v>
      </c>
      <c r="I1257" s="17" t="e">
        <f>VLOOKUP(Audit!#REF!,$V$3:$AE$12,8,FALSE) &amp; Audit!#REF! &amp; VLOOKUP(Audit!#REF!,$V$13:$AE$22,8,FALSE)&amp;IF(Audit!#REF!=10,Audit!#REF!&amp;Audit!#REF!,"")</f>
        <v>#REF!</v>
      </c>
      <c r="J1257" s="17" t="e">
        <f>VLOOKUP(Audit!#REF!,$V$3:$AE$12,9,FALSE) &amp; VLOOKUP(Audit!#REF!,$V$13:$AE$22,9,FALSE) &amp; IF(Audit!#REF!=10,Audit!#REF!&amp;Audit!#REF!,"") &amp; IF(Audit!#REF!&lt;&gt;1,U1257,"")</f>
        <v>#REF!</v>
      </c>
      <c r="K1257" s="17" t="e">
        <f>VLOOKUP(Audit!#REF!,$V$3:$AE$12,10,FALSE) &amp; Audit!#REF! &amp; VLOOKUP(Audit!#REF!,$V$13:$AE$22,10,FALSE) &amp; IF(Audit!#REF!=10,Audit!#REF!&amp;Audit!#REF!,"") &amp; IF(Audit!#REF!&lt;&gt;1,U1257,"")</f>
        <v>#REF!</v>
      </c>
      <c r="L1257" s="10" t="e">
        <f>Audit!#REF!</f>
        <v>#REF!</v>
      </c>
      <c r="M1257" s="10" t="e">
        <f t="shared" si="581"/>
        <v>#REF!</v>
      </c>
      <c r="N1257" s="10" t="e">
        <f t="shared" si="582"/>
        <v>#REF!</v>
      </c>
      <c r="O1257" s="10" t="e">
        <f t="shared" si="583"/>
        <v>#REF!</v>
      </c>
      <c r="P1257" s="10" t="e">
        <f t="shared" si="584"/>
        <v>#REF!</v>
      </c>
      <c r="Q1257" s="10" t="e">
        <f t="shared" si="585"/>
        <v>#REF!</v>
      </c>
      <c r="R1257" s="10" t="e">
        <f t="shared" si="586"/>
        <v>#REF!</v>
      </c>
      <c r="S1257" s="10" t="e">
        <f t="shared" si="587"/>
        <v>#REF!</v>
      </c>
      <c r="T1257" s="10" t="e">
        <f t="shared" si="588"/>
        <v>#REF!</v>
      </c>
      <c r="U1257" s="17" t="e">
        <f>IF(Audit!#REF!="","",VLOOKUP(Audit!#REF!,$W$26:$X$35,2,FALSE)) &amp; Audit!#REF! &amp; IF(Audit!#REF!="","",IF(Audit!#REF!&lt;=1.4,VLOOKUP(Audit!#REF!,$W$38:X1302,2,FALSE),VLOOKUP(Audit!#REF!,$W$51:$X$61,2,FALSE))) &amp; IF(Audit!#REF!="","",VLOOKUP(Audit!#REF!,$Y$26:$Z$35,2,FALSE) &amp; Audit!#REF! &amp; IF(Audit!#REF!="","",IF(Audit!#REF!&lt;=1.4,VLOOKUP(Audit!#REF!,$Y$38:$Z$48,2,FALSE),VLOOKUP(Audit!#REF!,$Y$51:$Z$61,2,FALSE))))</f>
        <v>#REF!</v>
      </c>
      <c r="V1257" s="21"/>
      <c r="AH1257" s="49" t="e">
        <f>Audit!#REF!</f>
        <v>#REF!</v>
      </c>
      <c r="AI1257" s="50" t="e">
        <f>VLOOKUP(Audit!#REF!,$V$3:$AE$12,2,FALSE)&amp; IF(Audit!#REF!=10,Audit!#REF!,"")</f>
        <v>#REF!</v>
      </c>
      <c r="AJ1257" s="50" t="e">
        <f>VLOOKUP(Audit!#REF!,$V$13:$AE$22,2,FALSE)&amp; IF(Audit!#REF!=10,Audit!#REF!,"")</f>
        <v>#REF!</v>
      </c>
      <c r="AK1257" s="47" t="e">
        <f t="shared" si="589"/>
        <v>#REF!</v>
      </c>
      <c r="AL1257" s="50" t="e">
        <f>VLOOKUP(Audit!#REF!,$V$3:$AE$12,3,FALSE)&amp; IF(Audit!#REF!=10,Audit!#REF!,"")</f>
        <v>#REF!</v>
      </c>
      <c r="AM1257" s="50" t="e">
        <f>VLOOKUP(Audit!#REF!,$V$13:$AE$22,3,FALSE)&amp; IF(Audit!#REF!=10,Audit!#REF!,"")</f>
        <v>#REF!</v>
      </c>
      <c r="AN1257" s="47" t="e">
        <f t="shared" si="590"/>
        <v>#REF!</v>
      </c>
      <c r="AO1257" s="50" t="e">
        <f>VLOOKUP(Audit!#REF!,$V$3:$AE$12,4,FALSE) &amp;  Audit!#REF! &amp; IF(Audit!#REF!=10,Audit!#REF!,"")</f>
        <v>#REF!</v>
      </c>
      <c r="AP1257" s="50" t="e">
        <f>VLOOKUP(Audit!#REF!,$V$13:$AE$22,4,FALSE)&amp; IF(Audit!#REF!=10,Audit!#REF!,"")</f>
        <v>#REF!</v>
      </c>
      <c r="AQ1257" s="47" t="e">
        <f t="shared" si="591"/>
        <v>#REF!</v>
      </c>
      <c r="AR1257" s="50" t="e">
        <f>VLOOKUP(Audit!#REF!,$V$3:$AE$12,5,FALSE)&amp; IF(Audit!#REF!=10,Audit!#REF!,"")</f>
        <v>#REF!</v>
      </c>
      <c r="AS1257" s="50" t="e">
        <f>VLOOKUP(Audit!#REF!,$V$13:$AE$22,5,FALSE)&amp; IF(Audit!#REF!=10,Audit!#REF!,"")</f>
        <v>#REF!</v>
      </c>
      <c r="AT1257" s="47" t="e">
        <f t="shared" si="592"/>
        <v>#REF!</v>
      </c>
      <c r="AU1257" s="50" t="e">
        <f>VLOOKUP(Audit!#REF!,$V$3:$AE$12,6,FALSE)&amp; IF(Audit!#REF!=10,Audit!#REF!,"")</f>
        <v>#REF!</v>
      </c>
      <c r="AV1257" s="50" t="e">
        <f>VLOOKUP(Audit!#REF!,$V$13:$AE$22,6,FALSE)&amp; IF(Audit!#REF!=10,Audit!#REF!,"")</f>
        <v>#REF!</v>
      </c>
      <c r="AW1257" s="47" t="e">
        <f t="shared" si="593"/>
        <v>#REF!</v>
      </c>
      <c r="AX1257" s="50" t="e">
        <f>VLOOKUP(Audit!#REF!,$V$3:$AE$12,7,FALSE)&amp; IF(Audit!#REF!=10,Audit!#REF!,"")</f>
        <v>#REF!</v>
      </c>
      <c r="AY1257" s="50" t="e">
        <f>VLOOKUP(Audit!#REF!,$V$13:$AE$22,7,FALSE) &amp; IF(Audit!#REF!=10,Audit!#REF!,"")</f>
        <v>#REF!</v>
      </c>
      <c r="AZ1257" s="47" t="e">
        <f t="shared" si="594"/>
        <v>#REF!</v>
      </c>
      <c r="BA1257" s="50" t="e">
        <f>VLOOKUP(Audit!#REF!,$V$3:$AE$12,8,FALSE)&amp; Audit!#REF! &amp; IF(Audit!#REF!=10,Audit!#REF!,"")</f>
        <v>#REF!</v>
      </c>
      <c r="BB1257" s="50" t="e">
        <f>VLOOKUP(Audit!#REF!,$V$13:$AE$22,8,FALSE) &amp; IF(Audit!#REF!=10,Audit!#REF!,"")</f>
        <v>#REF!</v>
      </c>
      <c r="BC1257" s="47" t="e">
        <f t="shared" si="595"/>
        <v>#REF!</v>
      </c>
      <c r="BD1257" s="50" t="e">
        <f>VLOOKUP(Audit!#REF!,$V$3:$AE$12,9,FALSE)&amp; IF(Audit!#REF!=10,Audit!#REF!,"")</f>
        <v>#REF!</v>
      </c>
      <c r="BE1257" s="50" t="e">
        <f>VLOOKUP(Audit!#REF!,$V$13:$AE$22,9,FALSE) &amp; IF(Audit!#REF!=10,Audit!#REF!,"") &amp; IF(Audit!#REF!&lt;&gt;1,U1257,"")</f>
        <v>#REF!</v>
      </c>
      <c r="BF1257" s="47" t="e">
        <f t="shared" si="596"/>
        <v>#REF!</v>
      </c>
      <c r="BG1257" s="50" t="e">
        <f>VLOOKUP(Audit!#REF!,$V$3:$AE$12,10,FALSE) &amp; Audit!#REF! &amp; IF(Audit!#REF!=10,Audit!#REF!,"")</f>
        <v>#REF!</v>
      </c>
      <c r="BH1257" s="50" t="e">
        <f>VLOOKUP(Audit!#REF!,$V$13:$AE$22,10,FALSE) &amp; IF(Audit!#REF!=10,Audit!#REF!,"") &amp; IF(Audit!#REF!&lt;&gt;1,U1257,"")</f>
        <v>#REF!</v>
      </c>
      <c r="BI1257" s="47" t="e">
        <f t="shared" si="597"/>
        <v>#REF!</v>
      </c>
      <c r="BJ1257" s="48" t="str">
        <f t="shared" si="598"/>
        <v/>
      </c>
      <c r="BK1257" s="48" t="str">
        <f t="shared" si="599"/>
        <v/>
      </c>
      <c r="BL1257" s="48" t="str">
        <f t="shared" si="600"/>
        <v/>
      </c>
      <c r="BM1257" s="48" t="str">
        <f t="shared" si="601"/>
        <v/>
      </c>
      <c r="BN1257" s="48" t="str">
        <f t="shared" si="602"/>
        <v/>
      </c>
      <c r="BO1257" s="48" t="str">
        <f t="shared" si="603"/>
        <v/>
      </c>
      <c r="BP1257" s="48" t="str">
        <f t="shared" si="604"/>
        <v/>
      </c>
      <c r="BQ1257" s="48" t="str">
        <f t="shared" si="605"/>
        <v/>
      </c>
      <c r="BR1257" s="48" t="str">
        <f t="shared" si="606"/>
        <v/>
      </c>
      <c r="BS1257" s="48" t="str">
        <f t="shared" si="607"/>
        <v/>
      </c>
      <c r="BT1257" s="48" t="str">
        <f t="shared" si="608"/>
        <v/>
      </c>
      <c r="BU1257" s="48" t="str">
        <f t="shared" si="609"/>
        <v/>
      </c>
    </row>
    <row r="1258" spans="1:73">
      <c r="A1258" s="10" t="e">
        <f>Audit!#REF!</f>
        <v>#REF!</v>
      </c>
      <c r="B1258" s="10" t="e">
        <f t="shared" si="580"/>
        <v>#REF!</v>
      </c>
      <c r="C1258" s="17" t="e">
        <f>VLOOKUP(Audit!#REF!,$V$3:$AE$12,2,FALSE) &amp; VLOOKUP(Audit!#REF!,$V$13:$AE$22,2,FALSE)&amp; IF(Audit!#REF!=10,Audit!#REF!&amp;Audit!#REF!,"")</f>
        <v>#REF!</v>
      </c>
      <c r="D1258" s="17" t="e">
        <f>VLOOKUP(Audit!#REF!,$V$3:$AE$12,3,FALSE) &amp; VLOOKUP(Audit!#REF!,$V$13:$AE$22,3,FALSE) &amp;IF(Audit!#REF!=10,Audit!#REF!&amp;Audit!#REF!,"")</f>
        <v>#REF!</v>
      </c>
      <c r="E1258" s="17" t="e">
        <f>VLOOKUP(Audit!#REF!,$V$3:$AE$12,4,FALSE)&amp; Audit!#REF! &amp; VLOOKUP(Audit!#REF!,$V$13:$AE$22,4,FALSE)&amp; IF(Audit!#REF!=10,Audit!#REF!&amp;Audit!#REF!,"")</f>
        <v>#REF!</v>
      </c>
      <c r="F1258" s="17" t="e">
        <f>VLOOKUP(Audit!#REF!,$V$3:$AE$12,5,FALSE) &amp; VLOOKUP(Audit!#REF!,$V$13:$AE$22,5,FALSE)&amp; IF(Audit!#REF!=10,Audit!#REF!&amp;Audit!#REF!,"")</f>
        <v>#REF!</v>
      </c>
      <c r="G1258" s="17" t="e">
        <f>VLOOKUP(Audit!#REF!,$V$3:$AE$12,6,FALSE) &amp; VLOOKUP(Audit!#REF!,$V$13:$AE$22,6,FALSE)&amp; IF(Audit!#REF!=10,Audit!#REF!&amp;Audit!#REF!,"")</f>
        <v>#REF!</v>
      </c>
      <c r="H1258" s="17" t="e">
        <f>VLOOKUP(Audit!#REF!,$V$3:$AE$12,7,FALSE) &amp; VLOOKUP(Audit!#REF!,$V$13:$AE$22,7,FALSE)&amp;IF(Audit!#REF!=10,Audit!#REF!&amp;Audit!#REF!,"")</f>
        <v>#REF!</v>
      </c>
      <c r="I1258" s="17" t="e">
        <f>VLOOKUP(Audit!#REF!,$V$3:$AE$12,8,FALSE) &amp; Audit!#REF! &amp; VLOOKUP(Audit!#REF!,$V$13:$AE$22,8,FALSE)&amp;IF(Audit!#REF!=10,Audit!#REF!&amp;Audit!#REF!,"")</f>
        <v>#REF!</v>
      </c>
      <c r="J1258" s="17" t="e">
        <f>VLOOKUP(Audit!#REF!,$V$3:$AE$12,9,FALSE) &amp; VLOOKUP(Audit!#REF!,$V$13:$AE$22,9,FALSE) &amp; IF(Audit!#REF!=10,Audit!#REF!&amp;Audit!#REF!,"") &amp; IF(Audit!#REF!&lt;&gt;1,U1258,"")</f>
        <v>#REF!</v>
      </c>
      <c r="K1258" s="17" t="e">
        <f>VLOOKUP(Audit!#REF!,$V$3:$AE$12,10,FALSE) &amp; Audit!#REF! &amp; VLOOKUP(Audit!#REF!,$V$13:$AE$22,10,FALSE) &amp; IF(Audit!#REF!=10,Audit!#REF!&amp;Audit!#REF!,"") &amp; IF(Audit!#REF!&lt;&gt;1,U1258,"")</f>
        <v>#REF!</v>
      </c>
      <c r="L1258" s="10" t="e">
        <f>Audit!#REF!</f>
        <v>#REF!</v>
      </c>
      <c r="M1258" s="10" t="e">
        <f t="shared" si="581"/>
        <v>#REF!</v>
      </c>
      <c r="N1258" s="10" t="e">
        <f t="shared" si="582"/>
        <v>#REF!</v>
      </c>
      <c r="O1258" s="10" t="e">
        <f t="shared" si="583"/>
        <v>#REF!</v>
      </c>
      <c r="P1258" s="10" t="e">
        <f t="shared" si="584"/>
        <v>#REF!</v>
      </c>
      <c r="Q1258" s="10" t="e">
        <f t="shared" si="585"/>
        <v>#REF!</v>
      </c>
      <c r="R1258" s="10" t="e">
        <f t="shared" si="586"/>
        <v>#REF!</v>
      </c>
      <c r="S1258" s="10" t="e">
        <f t="shared" si="587"/>
        <v>#REF!</v>
      </c>
      <c r="T1258" s="10" t="e">
        <f t="shared" si="588"/>
        <v>#REF!</v>
      </c>
      <c r="U1258" s="17" t="e">
        <f>IF(Audit!#REF!="","",VLOOKUP(Audit!#REF!,$W$26:$X$35,2,FALSE)) &amp; Audit!#REF! &amp; IF(Audit!#REF!="","",IF(Audit!#REF!&lt;=1.4,VLOOKUP(Audit!#REF!,$W$38:X1303,2,FALSE),VLOOKUP(Audit!#REF!,$W$51:$X$61,2,FALSE))) &amp; IF(Audit!#REF!="","",VLOOKUP(Audit!#REF!,$Y$26:$Z$35,2,FALSE) &amp; Audit!#REF! &amp; IF(Audit!#REF!="","",IF(Audit!#REF!&lt;=1.4,VLOOKUP(Audit!#REF!,$Y$38:$Z$48,2,FALSE),VLOOKUP(Audit!#REF!,$Y$51:$Z$61,2,FALSE))))</f>
        <v>#REF!</v>
      </c>
      <c r="V1258" s="21"/>
      <c r="AH1258" s="49" t="e">
        <f>Audit!#REF!</f>
        <v>#REF!</v>
      </c>
      <c r="AI1258" s="50" t="e">
        <f>VLOOKUP(Audit!#REF!,$V$3:$AE$12,2,FALSE)&amp; IF(Audit!#REF!=10,Audit!#REF!,"")</f>
        <v>#REF!</v>
      </c>
      <c r="AJ1258" s="50" t="e">
        <f>VLOOKUP(Audit!#REF!,$V$13:$AE$22,2,FALSE)&amp; IF(Audit!#REF!=10,Audit!#REF!,"")</f>
        <v>#REF!</v>
      </c>
      <c r="AK1258" s="47" t="e">
        <f t="shared" si="589"/>
        <v>#REF!</v>
      </c>
      <c r="AL1258" s="50" t="e">
        <f>VLOOKUP(Audit!#REF!,$V$3:$AE$12,3,FALSE)&amp; IF(Audit!#REF!=10,Audit!#REF!,"")</f>
        <v>#REF!</v>
      </c>
      <c r="AM1258" s="50" t="e">
        <f>VLOOKUP(Audit!#REF!,$V$13:$AE$22,3,FALSE)&amp; IF(Audit!#REF!=10,Audit!#REF!,"")</f>
        <v>#REF!</v>
      </c>
      <c r="AN1258" s="47" t="e">
        <f t="shared" si="590"/>
        <v>#REF!</v>
      </c>
      <c r="AO1258" s="50" t="e">
        <f>VLOOKUP(Audit!#REF!,$V$3:$AE$12,4,FALSE) &amp;  Audit!#REF! &amp; IF(Audit!#REF!=10,Audit!#REF!,"")</f>
        <v>#REF!</v>
      </c>
      <c r="AP1258" s="50" t="e">
        <f>VLOOKUP(Audit!#REF!,$V$13:$AE$22,4,FALSE)&amp; IF(Audit!#REF!=10,Audit!#REF!,"")</f>
        <v>#REF!</v>
      </c>
      <c r="AQ1258" s="47" t="e">
        <f t="shared" si="591"/>
        <v>#REF!</v>
      </c>
      <c r="AR1258" s="50" t="e">
        <f>VLOOKUP(Audit!#REF!,$V$3:$AE$12,5,FALSE)&amp; IF(Audit!#REF!=10,Audit!#REF!,"")</f>
        <v>#REF!</v>
      </c>
      <c r="AS1258" s="50" t="e">
        <f>VLOOKUP(Audit!#REF!,$V$13:$AE$22,5,FALSE)&amp; IF(Audit!#REF!=10,Audit!#REF!,"")</f>
        <v>#REF!</v>
      </c>
      <c r="AT1258" s="47" t="e">
        <f t="shared" si="592"/>
        <v>#REF!</v>
      </c>
      <c r="AU1258" s="50" t="e">
        <f>VLOOKUP(Audit!#REF!,$V$3:$AE$12,6,FALSE)&amp; IF(Audit!#REF!=10,Audit!#REF!,"")</f>
        <v>#REF!</v>
      </c>
      <c r="AV1258" s="50" t="e">
        <f>VLOOKUP(Audit!#REF!,$V$13:$AE$22,6,FALSE)&amp; IF(Audit!#REF!=10,Audit!#REF!,"")</f>
        <v>#REF!</v>
      </c>
      <c r="AW1258" s="47" t="e">
        <f t="shared" si="593"/>
        <v>#REF!</v>
      </c>
      <c r="AX1258" s="50" t="e">
        <f>VLOOKUP(Audit!#REF!,$V$3:$AE$12,7,FALSE)&amp; IF(Audit!#REF!=10,Audit!#REF!,"")</f>
        <v>#REF!</v>
      </c>
      <c r="AY1258" s="50" t="e">
        <f>VLOOKUP(Audit!#REF!,$V$13:$AE$22,7,FALSE) &amp; IF(Audit!#REF!=10,Audit!#REF!,"")</f>
        <v>#REF!</v>
      </c>
      <c r="AZ1258" s="47" t="e">
        <f t="shared" si="594"/>
        <v>#REF!</v>
      </c>
      <c r="BA1258" s="50" t="e">
        <f>VLOOKUP(Audit!#REF!,$V$3:$AE$12,8,FALSE)&amp; Audit!#REF! &amp; IF(Audit!#REF!=10,Audit!#REF!,"")</f>
        <v>#REF!</v>
      </c>
      <c r="BB1258" s="50" t="e">
        <f>VLOOKUP(Audit!#REF!,$V$13:$AE$22,8,FALSE) &amp; IF(Audit!#REF!=10,Audit!#REF!,"")</f>
        <v>#REF!</v>
      </c>
      <c r="BC1258" s="47" t="e">
        <f t="shared" si="595"/>
        <v>#REF!</v>
      </c>
      <c r="BD1258" s="50" t="e">
        <f>VLOOKUP(Audit!#REF!,$V$3:$AE$12,9,FALSE)&amp; IF(Audit!#REF!=10,Audit!#REF!,"")</f>
        <v>#REF!</v>
      </c>
      <c r="BE1258" s="50" t="e">
        <f>VLOOKUP(Audit!#REF!,$V$13:$AE$22,9,FALSE) &amp; IF(Audit!#REF!=10,Audit!#REF!,"") &amp; IF(Audit!#REF!&lt;&gt;1,U1258,"")</f>
        <v>#REF!</v>
      </c>
      <c r="BF1258" s="47" t="e">
        <f t="shared" si="596"/>
        <v>#REF!</v>
      </c>
      <c r="BG1258" s="50" t="e">
        <f>VLOOKUP(Audit!#REF!,$V$3:$AE$12,10,FALSE) &amp; Audit!#REF! &amp; IF(Audit!#REF!=10,Audit!#REF!,"")</f>
        <v>#REF!</v>
      </c>
      <c r="BH1258" s="50" t="e">
        <f>VLOOKUP(Audit!#REF!,$V$13:$AE$22,10,FALSE) &amp; IF(Audit!#REF!=10,Audit!#REF!,"") &amp; IF(Audit!#REF!&lt;&gt;1,U1258,"")</f>
        <v>#REF!</v>
      </c>
      <c r="BI1258" s="47" t="e">
        <f t="shared" si="597"/>
        <v>#REF!</v>
      </c>
      <c r="BJ1258" s="48" t="str">
        <f t="shared" si="598"/>
        <v/>
      </c>
      <c r="BK1258" s="48" t="str">
        <f t="shared" si="599"/>
        <v/>
      </c>
      <c r="BL1258" s="48" t="str">
        <f t="shared" si="600"/>
        <v/>
      </c>
      <c r="BM1258" s="48" t="str">
        <f t="shared" si="601"/>
        <v/>
      </c>
      <c r="BN1258" s="48" t="str">
        <f t="shared" si="602"/>
        <v/>
      </c>
      <c r="BO1258" s="48" t="str">
        <f t="shared" si="603"/>
        <v/>
      </c>
      <c r="BP1258" s="48" t="str">
        <f t="shared" si="604"/>
        <v/>
      </c>
      <c r="BQ1258" s="48" t="str">
        <f t="shared" si="605"/>
        <v/>
      </c>
      <c r="BR1258" s="48" t="str">
        <f t="shared" si="606"/>
        <v/>
      </c>
      <c r="BS1258" s="48" t="str">
        <f t="shared" si="607"/>
        <v/>
      </c>
      <c r="BT1258" s="48" t="str">
        <f t="shared" si="608"/>
        <v/>
      </c>
      <c r="BU1258" s="48" t="str">
        <f t="shared" si="609"/>
        <v/>
      </c>
    </row>
    <row r="1259" spans="1:73">
      <c r="A1259" s="10" t="e">
        <f>Audit!#REF!</f>
        <v>#REF!</v>
      </c>
      <c r="B1259" s="10" t="e">
        <f t="shared" si="580"/>
        <v>#REF!</v>
      </c>
      <c r="C1259" s="17" t="e">
        <f>VLOOKUP(Audit!#REF!,$V$3:$AE$12,2,FALSE) &amp; VLOOKUP(Audit!#REF!,$V$13:$AE$22,2,FALSE)&amp; IF(Audit!#REF!=10,Audit!#REF!&amp;Audit!#REF!,"")</f>
        <v>#REF!</v>
      </c>
      <c r="D1259" s="17" t="e">
        <f>VLOOKUP(Audit!#REF!,$V$3:$AE$12,3,FALSE) &amp; VLOOKUP(Audit!#REF!,$V$13:$AE$22,3,FALSE) &amp;IF(Audit!#REF!=10,Audit!#REF!&amp;Audit!#REF!,"")</f>
        <v>#REF!</v>
      </c>
      <c r="E1259" s="17" t="e">
        <f>VLOOKUP(Audit!#REF!,$V$3:$AE$12,4,FALSE)&amp; Audit!#REF! &amp; VLOOKUP(Audit!#REF!,$V$13:$AE$22,4,FALSE)&amp; IF(Audit!#REF!=10,Audit!#REF!&amp;Audit!#REF!,"")</f>
        <v>#REF!</v>
      </c>
      <c r="F1259" s="17" t="e">
        <f>VLOOKUP(Audit!#REF!,$V$3:$AE$12,5,FALSE) &amp; VLOOKUP(Audit!#REF!,$V$13:$AE$22,5,FALSE)&amp; IF(Audit!#REF!=10,Audit!#REF!&amp;Audit!#REF!,"")</f>
        <v>#REF!</v>
      </c>
      <c r="G1259" s="17" t="e">
        <f>VLOOKUP(Audit!#REF!,$V$3:$AE$12,6,FALSE) &amp; VLOOKUP(Audit!#REF!,$V$13:$AE$22,6,FALSE)&amp; IF(Audit!#REF!=10,Audit!#REF!&amp;Audit!#REF!,"")</f>
        <v>#REF!</v>
      </c>
      <c r="H1259" s="17" t="e">
        <f>VLOOKUP(Audit!#REF!,$V$3:$AE$12,7,FALSE) &amp; VLOOKUP(Audit!#REF!,$V$13:$AE$22,7,FALSE)&amp;IF(Audit!#REF!=10,Audit!#REF!&amp;Audit!#REF!,"")</f>
        <v>#REF!</v>
      </c>
      <c r="I1259" s="17" t="e">
        <f>VLOOKUP(Audit!#REF!,$V$3:$AE$12,8,FALSE) &amp; Audit!#REF! &amp; VLOOKUP(Audit!#REF!,$V$13:$AE$22,8,FALSE)&amp;IF(Audit!#REF!=10,Audit!#REF!&amp;Audit!#REF!,"")</f>
        <v>#REF!</v>
      </c>
      <c r="J1259" s="17" t="e">
        <f>VLOOKUP(Audit!#REF!,$V$3:$AE$12,9,FALSE) &amp; VLOOKUP(Audit!#REF!,$V$13:$AE$22,9,FALSE) &amp; IF(Audit!#REF!=10,Audit!#REF!&amp;Audit!#REF!,"") &amp; IF(Audit!#REF!&lt;&gt;1,U1259,"")</f>
        <v>#REF!</v>
      </c>
      <c r="K1259" s="17" t="e">
        <f>VLOOKUP(Audit!#REF!,$V$3:$AE$12,10,FALSE) &amp; Audit!#REF! &amp; VLOOKUP(Audit!#REF!,$V$13:$AE$22,10,FALSE) &amp; IF(Audit!#REF!=10,Audit!#REF!&amp;Audit!#REF!,"") &amp; IF(Audit!#REF!&lt;&gt;1,U1259,"")</f>
        <v>#REF!</v>
      </c>
      <c r="L1259" s="10" t="e">
        <f>Audit!#REF!</f>
        <v>#REF!</v>
      </c>
      <c r="M1259" s="10" t="e">
        <f t="shared" si="581"/>
        <v>#REF!</v>
      </c>
      <c r="N1259" s="10" t="e">
        <f t="shared" si="582"/>
        <v>#REF!</v>
      </c>
      <c r="O1259" s="10" t="e">
        <f t="shared" si="583"/>
        <v>#REF!</v>
      </c>
      <c r="P1259" s="10" t="e">
        <f t="shared" si="584"/>
        <v>#REF!</v>
      </c>
      <c r="Q1259" s="10" t="e">
        <f t="shared" si="585"/>
        <v>#REF!</v>
      </c>
      <c r="R1259" s="10" t="e">
        <f t="shared" si="586"/>
        <v>#REF!</v>
      </c>
      <c r="S1259" s="10" t="e">
        <f t="shared" si="587"/>
        <v>#REF!</v>
      </c>
      <c r="T1259" s="10" t="e">
        <f t="shared" si="588"/>
        <v>#REF!</v>
      </c>
      <c r="U1259" s="17" t="e">
        <f>IF(Audit!#REF!="","",VLOOKUP(Audit!#REF!,$W$26:$X$35,2,FALSE)) &amp; Audit!#REF! &amp; IF(Audit!#REF!="","",IF(Audit!#REF!&lt;=1.4,VLOOKUP(Audit!#REF!,$W$38:X1304,2,FALSE),VLOOKUP(Audit!#REF!,$W$51:$X$61,2,FALSE))) &amp; IF(Audit!#REF!="","",VLOOKUP(Audit!#REF!,$Y$26:$Z$35,2,FALSE) &amp; Audit!#REF! &amp; IF(Audit!#REF!="","",IF(Audit!#REF!&lt;=1.4,VLOOKUP(Audit!#REF!,$Y$38:$Z$48,2,FALSE),VLOOKUP(Audit!#REF!,$Y$51:$Z$61,2,FALSE))))</f>
        <v>#REF!</v>
      </c>
      <c r="V1259" s="21"/>
      <c r="AH1259" s="49" t="e">
        <f>Audit!#REF!</f>
        <v>#REF!</v>
      </c>
      <c r="AI1259" s="50" t="e">
        <f>VLOOKUP(Audit!#REF!,$V$3:$AE$12,2,FALSE)&amp; IF(Audit!#REF!=10,Audit!#REF!,"")</f>
        <v>#REF!</v>
      </c>
      <c r="AJ1259" s="50" t="e">
        <f>VLOOKUP(Audit!#REF!,$V$13:$AE$22,2,FALSE)&amp; IF(Audit!#REF!=10,Audit!#REF!,"")</f>
        <v>#REF!</v>
      </c>
      <c r="AK1259" s="47" t="e">
        <f t="shared" si="589"/>
        <v>#REF!</v>
      </c>
      <c r="AL1259" s="50" t="e">
        <f>VLOOKUP(Audit!#REF!,$V$3:$AE$12,3,FALSE)&amp; IF(Audit!#REF!=10,Audit!#REF!,"")</f>
        <v>#REF!</v>
      </c>
      <c r="AM1259" s="50" t="e">
        <f>VLOOKUP(Audit!#REF!,$V$13:$AE$22,3,FALSE)&amp; IF(Audit!#REF!=10,Audit!#REF!,"")</f>
        <v>#REF!</v>
      </c>
      <c r="AN1259" s="47" t="e">
        <f t="shared" si="590"/>
        <v>#REF!</v>
      </c>
      <c r="AO1259" s="50" t="e">
        <f>VLOOKUP(Audit!#REF!,$V$3:$AE$12,4,FALSE) &amp;  Audit!#REF! &amp; IF(Audit!#REF!=10,Audit!#REF!,"")</f>
        <v>#REF!</v>
      </c>
      <c r="AP1259" s="50" t="e">
        <f>VLOOKUP(Audit!#REF!,$V$13:$AE$22,4,FALSE)&amp; IF(Audit!#REF!=10,Audit!#REF!,"")</f>
        <v>#REF!</v>
      </c>
      <c r="AQ1259" s="47" t="e">
        <f t="shared" si="591"/>
        <v>#REF!</v>
      </c>
      <c r="AR1259" s="50" t="e">
        <f>VLOOKUP(Audit!#REF!,$V$3:$AE$12,5,FALSE)&amp; IF(Audit!#REF!=10,Audit!#REF!,"")</f>
        <v>#REF!</v>
      </c>
      <c r="AS1259" s="50" t="e">
        <f>VLOOKUP(Audit!#REF!,$V$13:$AE$22,5,FALSE)&amp; IF(Audit!#REF!=10,Audit!#REF!,"")</f>
        <v>#REF!</v>
      </c>
      <c r="AT1259" s="47" t="e">
        <f t="shared" si="592"/>
        <v>#REF!</v>
      </c>
      <c r="AU1259" s="50" t="e">
        <f>VLOOKUP(Audit!#REF!,$V$3:$AE$12,6,FALSE)&amp; IF(Audit!#REF!=10,Audit!#REF!,"")</f>
        <v>#REF!</v>
      </c>
      <c r="AV1259" s="50" t="e">
        <f>VLOOKUP(Audit!#REF!,$V$13:$AE$22,6,FALSE)&amp; IF(Audit!#REF!=10,Audit!#REF!,"")</f>
        <v>#REF!</v>
      </c>
      <c r="AW1259" s="47" t="e">
        <f t="shared" si="593"/>
        <v>#REF!</v>
      </c>
      <c r="AX1259" s="50" t="e">
        <f>VLOOKUP(Audit!#REF!,$V$3:$AE$12,7,FALSE)&amp; IF(Audit!#REF!=10,Audit!#REF!,"")</f>
        <v>#REF!</v>
      </c>
      <c r="AY1259" s="50" t="e">
        <f>VLOOKUP(Audit!#REF!,$V$13:$AE$22,7,FALSE) &amp; IF(Audit!#REF!=10,Audit!#REF!,"")</f>
        <v>#REF!</v>
      </c>
      <c r="AZ1259" s="47" t="e">
        <f t="shared" si="594"/>
        <v>#REF!</v>
      </c>
      <c r="BA1259" s="50" t="e">
        <f>VLOOKUP(Audit!#REF!,$V$3:$AE$12,8,FALSE)&amp; Audit!#REF! &amp; IF(Audit!#REF!=10,Audit!#REF!,"")</f>
        <v>#REF!</v>
      </c>
      <c r="BB1259" s="50" t="e">
        <f>VLOOKUP(Audit!#REF!,$V$13:$AE$22,8,FALSE) &amp; IF(Audit!#REF!=10,Audit!#REF!,"")</f>
        <v>#REF!</v>
      </c>
      <c r="BC1259" s="47" t="e">
        <f t="shared" si="595"/>
        <v>#REF!</v>
      </c>
      <c r="BD1259" s="50" t="e">
        <f>VLOOKUP(Audit!#REF!,$V$3:$AE$12,9,FALSE)&amp; IF(Audit!#REF!=10,Audit!#REF!,"")</f>
        <v>#REF!</v>
      </c>
      <c r="BE1259" s="50" t="e">
        <f>VLOOKUP(Audit!#REF!,$V$13:$AE$22,9,FALSE) &amp; IF(Audit!#REF!=10,Audit!#REF!,"") &amp; IF(Audit!#REF!&lt;&gt;1,U1259,"")</f>
        <v>#REF!</v>
      </c>
      <c r="BF1259" s="47" t="e">
        <f t="shared" si="596"/>
        <v>#REF!</v>
      </c>
      <c r="BG1259" s="50" t="e">
        <f>VLOOKUP(Audit!#REF!,$V$3:$AE$12,10,FALSE) &amp; Audit!#REF! &amp; IF(Audit!#REF!=10,Audit!#REF!,"")</f>
        <v>#REF!</v>
      </c>
      <c r="BH1259" s="50" t="e">
        <f>VLOOKUP(Audit!#REF!,$V$13:$AE$22,10,FALSE) &amp; IF(Audit!#REF!=10,Audit!#REF!,"") &amp; IF(Audit!#REF!&lt;&gt;1,U1259,"")</f>
        <v>#REF!</v>
      </c>
      <c r="BI1259" s="47" t="e">
        <f t="shared" si="597"/>
        <v>#REF!</v>
      </c>
      <c r="BJ1259" s="48" t="str">
        <f t="shared" si="598"/>
        <v/>
      </c>
      <c r="BK1259" s="48" t="str">
        <f t="shared" si="599"/>
        <v/>
      </c>
      <c r="BL1259" s="48" t="str">
        <f t="shared" si="600"/>
        <v/>
      </c>
      <c r="BM1259" s="48" t="str">
        <f t="shared" si="601"/>
        <v/>
      </c>
      <c r="BN1259" s="48" t="str">
        <f t="shared" si="602"/>
        <v/>
      </c>
      <c r="BO1259" s="48" t="str">
        <f t="shared" si="603"/>
        <v/>
      </c>
      <c r="BP1259" s="48" t="str">
        <f t="shared" si="604"/>
        <v/>
      </c>
      <c r="BQ1259" s="48" t="str">
        <f t="shared" si="605"/>
        <v/>
      </c>
      <c r="BR1259" s="48" t="str">
        <f t="shared" si="606"/>
        <v/>
      </c>
      <c r="BS1259" s="48" t="str">
        <f t="shared" si="607"/>
        <v/>
      </c>
      <c r="BT1259" s="48" t="str">
        <f t="shared" si="608"/>
        <v/>
      </c>
      <c r="BU1259" s="48" t="str">
        <f t="shared" si="609"/>
        <v/>
      </c>
    </row>
    <row r="1260" spans="1:73">
      <c r="A1260" s="10" t="e">
        <f>Audit!#REF!</f>
        <v>#REF!</v>
      </c>
      <c r="B1260" s="10" t="e">
        <f t="shared" si="580"/>
        <v>#REF!</v>
      </c>
      <c r="C1260" s="17" t="e">
        <f>VLOOKUP(Audit!#REF!,$V$3:$AE$12,2,FALSE) &amp; VLOOKUP(Audit!#REF!,$V$13:$AE$22,2,FALSE)&amp; IF(Audit!#REF!=10,Audit!#REF!&amp;Audit!#REF!,"")</f>
        <v>#REF!</v>
      </c>
      <c r="D1260" s="17" t="e">
        <f>VLOOKUP(Audit!#REF!,$V$3:$AE$12,3,FALSE) &amp; VLOOKUP(Audit!#REF!,$V$13:$AE$22,3,FALSE) &amp;IF(Audit!#REF!=10,Audit!#REF!&amp;Audit!#REF!,"")</f>
        <v>#REF!</v>
      </c>
      <c r="E1260" s="17" t="e">
        <f>VLOOKUP(Audit!#REF!,$V$3:$AE$12,4,FALSE)&amp; Audit!#REF! &amp; VLOOKUP(Audit!#REF!,$V$13:$AE$22,4,FALSE)&amp; IF(Audit!#REF!=10,Audit!#REF!&amp;Audit!#REF!,"")</f>
        <v>#REF!</v>
      </c>
      <c r="F1260" s="17" t="e">
        <f>VLOOKUP(Audit!#REF!,$V$3:$AE$12,5,FALSE) &amp; VLOOKUP(Audit!#REF!,$V$13:$AE$22,5,FALSE)&amp; IF(Audit!#REF!=10,Audit!#REF!&amp;Audit!#REF!,"")</f>
        <v>#REF!</v>
      </c>
      <c r="G1260" s="17" t="e">
        <f>VLOOKUP(Audit!#REF!,$V$3:$AE$12,6,FALSE) &amp; VLOOKUP(Audit!#REF!,$V$13:$AE$22,6,FALSE)&amp; IF(Audit!#REF!=10,Audit!#REF!&amp;Audit!#REF!,"")</f>
        <v>#REF!</v>
      </c>
      <c r="H1260" s="17" t="e">
        <f>VLOOKUP(Audit!#REF!,$V$3:$AE$12,7,FALSE) &amp; VLOOKUP(Audit!#REF!,$V$13:$AE$22,7,FALSE)&amp;IF(Audit!#REF!=10,Audit!#REF!&amp;Audit!#REF!,"")</f>
        <v>#REF!</v>
      </c>
      <c r="I1260" s="17" t="e">
        <f>VLOOKUP(Audit!#REF!,$V$3:$AE$12,8,FALSE) &amp; Audit!#REF! &amp; VLOOKUP(Audit!#REF!,$V$13:$AE$22,8,FALSE)&amp;IF(Audit!#REF!=10,Audit!#REF!&amp;Audit!#REF!,"")</f>
        <v>#REF!</v>
      </c>
      <c r="J1260" s="17" t="e">
        <f>VLOOKUP(Audit!#REF!,$V$3:$AE$12,9,FALSE) &amp; VLOOKUP(Audit!#REF!,$V$13:$AE$22,9,FALSE) &amp; IF(Audit!#REF!=10,Audit!#REF!&amp;Audit!#REF!,"") &amp; IF(Audit!#REF!&lt;&gt;1,U1260,"")</f>
        <v>#REF!</v>
      </c>
      <c r="K1260" s="17" t="e">
        <f>VLOOKUP(Audit!#REF!,$V$3:$AE$12,10,FALSE) &amp; Audit!#REF! &amp; VLOOKUP(Audit!#REF!,$V$13:$AE$22,10,FALSE) &amp; IF(Audit!#REF!=10,Audit!#REF!&amp;Audit!#REF!,"") &amp; IF(Audit!#REF!&lt;&gt;1,U1260,"")</f>
        <v>#REF!</v>
      </c>
      <c r="L1260" s="10" t="e">
        <f>Audit!#REF!</f>
        <v>#REF!</v>
      </c>
      <c r="M1260" s="10" t="e">
        <f t="shared" si="581"/>
        <v>#REF!</v>
      </c>
      <c r="N1260" s="10" t="e">
        <f t="shared" si="582"/>
        <v>#REF!</v>
      </c>
      <c r="O1260" s="10" t="e">
        <f t="shared" si="583"/>
        <v>#REF!</v>
      </c>
      <c r="P1260" s="10" t="e">
        <f t="shared" si="584"/>
        <v>#REF!</v>
      </c>
      <c r="Q1260" s="10" t="e">
        <f t="shared" si="585"/>
        <v>#REF!</v>
      </c>
      <c r="R1260" s="10" t="e">
        <f t="shared" si="586"/>
        <v>#REF!</v>
      </c>
      <c r="S1260" s="10" t="e">
        <f t="shared" si="587"/>
        <v>#REF!</v>
      </c>
      <c r="T1260" s="10" t="e">
        <f t="shared" si="588"/>
        <v>#REF!</v>
      </c>
      <c r="U1260" s="17" t="e">
        <f>IF(Audit!#REF!="","",VLOOKUP(Audit!#REF!,$W$26:$X$35,2,FALSE)) &amp; Audit!#REF! &amp; IF(Audit!#REF!="","",IF(Audit!#REF!&lt;=1.4,VLOOKUP(Audit!#REF!,$W$38:X1305,2,FALSE),VLOOKUP(Audit!#REF!,$W$51:$X$61,2,FALSE))) &amp; IF(Audit!#REF!="","",VLOOKUP(Audit!#REF!,$Y$26:$Z$35,2,FALSE) &amp; Audit!#REF! &amp; IF(Audit!#REF!="","",IF(Audit!#REF!&lt;=1.4,VLOOKUP(Audit!#REF!,$Y$38:$Z$48,2,FALSE),VLOOKUP(Audit!#REF!,$Y$51:$Z$61,2,FALSE))))</f>
        <v>#REF!</v>
      </c>
      <c r="V1260" s="21"/>
      <c r="AH1260" s="49" t="e">
        <f>Audit!#REF!</f>
        <v>#REF!</v>
      </c>
      <c r="AI1260" s="50" t="e">
        <f>VLOOKUP(Audit!#REF!,$V$3:$AE$12,2,FALSE)&amp; IF(Audit!#REF!=10,Audit!#REF!,"")</f>
        <v>#REF!</v>
      </c>
      <c r="AJ1260" s="50" t="e">
        <f>VLOOKUP(Audit!#REF!,$V$13:$AE$22,2,FALSE)&amp; IF(Audit!#REF!=10,Audit!#REF!,"")</f>
        <v>#REF!</v>
      </c>
      <c r="AK1260" s="47" t="e">
        <f t="shared" si="589"/>
        <v>#REF!</v>
      </c>
      <c r="AL1260" s="50" t="e">
        <f>VLOOKUP(Audit!#REF!,$V$3:$AE$12,3,FALSE)&amp; IF(Audit!#REF!=10,Audit!#REF!,"")</f>
        <v>#REF!</v>
      </c>
      <c r="AM1260" s="50" t="e">
        <f>VLOOKUP(Audit!#REF!,$V$13:$AE$22,3,FALSE)&amp; IF(Audit!#REF!=10,Audit!#REF!,"")</f>
        <v>#REF!</v>
      </c>
      <c r="AN1260" s="47" t="e">
        <f t="shared" si="590"/>
        <v>#REF!</v>
      </c>
      <c r="AO1260" s="50" t="e">
        <f>VLOOKUP(Audit!#REF!,$V$3:$AE$12,4,FALSE) &amp;  Audit!#REF! &amp; IF(Audit!#REF!=10,Audit!#REF!,"")</f>
        <v>#REF!</v>
      </c>
      <c r="AP1260" s="50" t="e">
        <f>VLOOKUP(Audit!#REF!,$V$13:$AE$22,4,FALSE)&amp; IF(Audit!#REF!=10,Audit!#REF!,"")</f>
        <v>#REF!</v>
      </c>
      <c r="AQ1260" s="47" t="e">
        <f t="shared" si="591"/>
        <v>#REF!</v>
      </c>
      <c r="AR1260" s="50" t="e">
        <f>VLOOKUP(Audit!#REF!,$V$3:$AE$12,5,FALSE)&amp; IF(Audit!#REF!=10,Audit!#REF!,"")</f>
        <v>#REF!</v>
      </c>
      <c r="AS1260" s="50" t="e">
        <f>VLOOKUP(Audit!#REF!,$V$13:$AE$22,5,FALSE)&amp; IF(Audit!#REF!=10,Audit!#REF!,"")</f>
        <v>#REF!</v>
      </c>
      <c r="AT1260" s="47" t="e">
        <f t="shared" si="592"/>
        <v>#REF!</v>
      </c>
      <c r="AU1260" s="50" t="e">
        <f>VLOOKUP(Audit!#REF!,$V$3:$AE$12,6,FALSE)&amp; IF(Audit!#REF!=10,Audit!#REF!,"")</f>
        <v>#REF!</v>
      </c>
      <c r="AV1260" s="50" t="e">
        <f>VLOOKUP(Audit!#REF!,$V$13:$AE$22,6,FALSE)&amp; IF(Audit!#REF!=10,Audit!#REF!,"")</f>
        <v>#REF!</v>
      </c>
      <c r="AW1260" s="47" t="e">
        <f t="shared" si="593"/>
        <v>#REF!</v>
      </c>
      <c r="AX1260" s="50" t="e">
        <f>VLOOKUP(Audit!#REF!,$V$3:$AE$12,7,FALSE)&amp; IF(Audit!#REF!=10,Audit!#REF!,"")</f>
        <v>#REF!</v>
      </c>
      <c r="AY1260" s="50" t="e">
        <f>VLOOKUP(Audit!#REF!,$V$13:$AE$22,7,FALSE) &amp; IF(Audit!#REF!=10,Audit!#REF!,"")</f>
        <v>#REF!</v>
      </c>
      <c r="AZ1260" s="47" t="e">
        <f t="shared" si="594"/>
        <v>#REF!</v>
      </c>
      <c r="BA1260" s="50" t="e">
        <f>VLOOKUP(Audit!#REF!,$V$3:$AE$12,8,FALSE)&amp; Audit!#REF! &amp; IF(Audit!#REF!=10,Audit!#REF!,"")</f>
        <v>#REF!</v>
      </c>
      <c r="BB1260" s="50" t="e">
        <f>VLOOKUP(Audit!#REF!,$V$13:$AE$22,8,FALSE) &amp; IF(Audit!#REF!=10,Audit!#REF!,"")</f>
        <v>#REF!</v>
      </c>
      <c r="BC1260" s="47" t="e">
        <f t="shared" si="595"/>
        <v>#REF!</v>
      </c>
      <c r="BD1260" s="50" t="e">
        <f>VLOOKUP(Audit!#REF!,$V$3:$AE$12,9,FALSE)&amp; IF(Audit!#REF!=10,Audit!#REF!,"")</f>
        <v>#REF!</v>
      </c>
      <c r="BE1260" s="50" t="e">
        <f>VLOOKUP(Audit!#REF!,$V$13:$AE$22,9,FALSE) &amp; IF(Audit!#REF!=10,Audit!#REF!,"") &amp; IF(Audit!#REF!&lt;&gt;1,U1260,"")</f>
        <v>#REF!</v>
      </c>
      <c r="BF1260" s="47" t="e">
        <f t="shared" si="596"/>
        <v>#REF!</v>
      </c>
      <c r="BG1260" s="50" t="e">
        <f>VLOOKUP(Audit!#REF!,$V$3:$AE$12,10,FALSE) &amp; Audit!#REF! &amp; IF(Audit!#REF!=10,Audit!#REF!,"")</f>
        <v>#REF!</v>
      </c>
      <c r="BH1260" s="50" t="e">
        <f>VLOOKUP(Audit!#REF!,$V$13:$AE$22,10,FALSE) &amp; IF(Audit!#REF!=10,Audit!#REF!,"") &amp; IF(Audit!#REF!&lt;&gt;1,U1260,"")</f>
        <v>#REF!</v>
      </c>
      <c r="BI1260" s="47" t="e">
        <f t="shared" si="597"/>
        <v>#REF!</v>
      </c>
      <c r="BJ1260" s="48" t="str">
        <f t="shared" si="598"/>
        <v/>
      </c>
      <c r="BK1260" s="48" t="str">
        <f t="shared" si="599"/>
        <v/>
      </c>
      <c r="BL1260" s="48" t="str">
        <f t="shared" si="600"/>
        <v/>
      </c>
      <c r="BM1260" s="48" t="str">
        <f t="shared" si="601"/>
        <v/>
      </c>
      <c r="BN1260" s="48" t="str">
        <f t="shared" si="602"/>
        <v/>
      </c>
      <c r="BO1260" s="48" t="str">
        <f t="shared" si="603"/>
        <v/>
      </c>
      <c r="BP1260" s="48" t="str">
        <f t="shared" si="604"/>
        <v/>
      </c>
      <c r="BQ1260" s="48" t="str">
        <f t="shared" si="605"/>
        <v/>
      </c>
      <c r="BR1260" s="48" t="str">
        <f t="shared" si="606"/>
        <v/>
      </c>
      <c r="BS1260" s="48" t="str">
        <f t="shared" si="607"/>
        <v/>
      </c>
      <c r="BT1260" s="48" t="str">
        <f t="shared" si="608"/>
        <v/>
      </c>
      <c r="BU1260" s="48" t="str">
        <f t="shared" si="609"/>
        <v/>
      </c>
    </row>
    <row r="1261" spans="1:73">
      <c r="A1261" s="10" t="e">
        <f>Audit!#REF!</f>
        <v>#REF!</v>
      </c>
      <c r="B1261" s="10" t="e">
        <f t="shared" si="580"/>
        <v>#REF!</v>
      </c>
      <c r="C1261" s="17" t="e">
        <f>VLOOKUP(Audit!#REF!,$V$3:$AE$12,2,FALSE) &amp; VLOOKUP(Audit!#REF!,$V$13:$AE$22,2,FALSE)&amp; IF(Audit!#REF!=10,Audit!#REF!&amp;Audit!#REF!,"")</f>
        <v>#REF!</v>
      </c>
      <c r="D1261" s="17" t="e">
        <f>VLOOKUP(Audit!#REF!,$V$3:$AE$12,3,FALSE) &amp; VLOOKUP(Audit!#REF!,$V$13:$AE$22,3,FALSE) &amp;IF(Audit!#REF!=10,Audit!#REF!&amp;Audit!#REF!,"")</f>
        <v>#REF!</v>
      </c>
      <c r="E1261" s="17" t="e">
        <f>VLOOKUP(Audit!#REF!,$V$3:$AE$12,4,FALSE)&amp; Audit!#REF! &amp; VLOOKUP(Audit!#REF!,$V$13:$AE$22,4,FALSE)&amp; IF(Audit!#REF!=10,Audit!#REF!&amp;Audit!#REF!,"")</f>
        <v>#REF!</v>
      </c>
      <c r="F1261" s="17" t="e">
        <f>VLOOKUP(Audit!#REF!,$V$3:$AE$12,5,FALSE) &amp; VLOOKUP(Audit!#REF!,$V$13:$AE$22,5,FALSE)&amp; IF(Audit!#REF!=10,Audit!#REF!&amp;Audit!#REF!,"")</f>
        <v>#REF!</v>
      </c>
      <c r="G1261" s="17" t="e">
        <f>VLOOKUP(Audit!#REF!,$V$3:$AE$12,6,FALSE) &amp; VLOOKUP(Audit!#REF!,$V$13:$AE$22,6,FALSE)&amp; IF(Audit!#REF!=10,Audit!#REF!&amp;Audit!#REF!,"")</f>
        <v>#REF!</v>
      </c>
      <c r="H1261" s="17" t="e">
        <f>VLOOKUP(Audit!#REF!,$V$3:$AE$12,7,FALSE) &amp; VLOOKUP(Audit!#REF!,$V$13:$AE$22,7,FALSE)&amp;IF(Audit!#REF!=10,Audit!#REF!&amp;Audit!#REF!,"")</f>
        <v>#REF!</v>
      </c>
      <c r="I1261" s="17" t="e">
        <f>VLOOKUP(Audit!#REF!,$V$3:$AE$12,8,FALSE) &amp; Audit!#REF! &amp; VLOOKUP(Audit!#REF!,$V$13:$AE$22,8,FALSE)&amp;IF(Audit!#REF!=10,Audit!#REF!&amp;Audit!#REF!,"")</f>
        <v>#REF!</v>
      </c>
      <c r="J1261" s="17" t="e">
        <f>VLOOKUP(Audit!#REF!,$V$3:$AE$12,9,FALSE) &amp; VLOOKUP(Audit!#REF!,$V$13:$AE$22,9,FALSE) &amp; IF(Audit!#REF!=10,Audit!#REF!&amp;Audit!#REF!,"") &amp; IF(Audit!#REF!&lt;&gt;1,U1261,"")</f>
        <v>#REF!</v>
      </c>
      <c r="K1261" s="17" t="e">
        <f>VLOOKUP(Audit!#REF!,$V$3:$AE$12,10,FALSE) &amp; Audit!#REF! &amp; VLOOKUP(Audit!#REF!,$V$13:$AE$22,10,FALSE) &amp; IF(Audit!#REF!=10,Audit!#REF!&amp;Audit!#REF!,"") &amp; IF(Audit!#REF!&lt;&gt;1,U1261,"")</f>
        <v>#REF!</v>
      </c>
      <c r="L1261" s="10" t="e">
        <f>Audit!#REF!</f>
        <v>#REF!</v>
      </c>
      <c r="M1261" s="10" t="e">
        <f t="shared" si="581"/>
        <v>#REF!</v>
      </c>
      <c r="N1261" s="10" t="e">
        <f t="shared" si="582"/>
        <v>#REF!</v>
      </c>
      <c r="O1261" s="10" t="e">
        <f t="shared" si="583"/>
        <v>#REF!</v>
      </c>
      <c r="P1261" s="10" t="e">
        <f t="shared" si="584"/>
        <v>#REF!</v>
      </c>
      <c r="Q1261" s="10" t="e">
        <f t="shared" si="585"/>
        <v>#REF!</v>
      </c>
      <c r="R1261" s="10" t="e">
        <f t="shared" si="586"/>
        <v>#REF!</v>
      </c>
      <c r="S1261" s="10" t="e">
        <f t="shared" si="587"/>
        <v>#REF!</v>
      </c>
      <c r="T1261" s="10" t="e">
        <f t="shared" si="588"/>
        <v>#REF!</v>
      </c>
      <c r="U1261" s="17" t="e">
        <f>IF(Audit!#REF!="","",VLOOKUP(Audit!#REF!,$W$26:$X$35,2,FALSE)) &amp; Audit!#REF! &amp; IF(Audit!#REF!="","",IF(Audit!#REF!&lt;=1.4,VLOOKUP(Audit!#REF!,$W$38:X1306,2,FALSE),VLOOKUP(Audit!#REF!,$W$51:$X$61,2,FALSE))) &amp; IF(Audit!#REF!="","",VLOOKUP(Audit!#REF!,$Y$26:$Z$35,2,FALSE) &amp; Audit!#REF! &amp; IF(Audit!#REF!="","",IF(Audit!#REF!&lt;=1.4,VLOOKUP(Audit!#REF!,$Y$38:$Z$48,2,FALSE),VLOOKUP(Audit!#REF!,$Y$51:$Z$61,2,FALSE))))</f>
        <v>#REF!</v>
      </c>
      <c r="V1261" s="21"/>
      <c r="AH1261" s="49" t="e">
        <f>Audit!#REF!</f>
        <v>#REF!</v>
      </c>
      <c r="AI1261" s="50" t="e">
        <f>VLOOKUP(Audit!#REF!,$V$3:$AE$12,2,FALSE)&amp; IF(Audit!#REF!=10,Audit!#REF!,"")</f>
        <v>#REF!</v>
      </c>
      <c r="AJ1261" s="50" t="e">
        <f>VLOOKUP(Audit!#REF!,$V$13:$AE$22,2,FALSE)&amp; IF(Audit!#REF!=10,Audit!#REF!,"")</f>
        <v>#REF!</v>
      </c>
      <c r="AK1261" s="47" t="e">
        <f t="shared" si="589"/>
        <v>#REF!</v>
      </c>
      <c r="AL1261" s="50" t="e">
        <f>VLOOKUP(Audit!#REF!,$V$3:$AE$12,3,FALSE)&amp; IF(Audit!#REF!=10,Audit!#REF!,"")</f>
        <v>#REF!</v>
      </c>
      <c r="AM1261" s="50" t="e">
        <f>VLOOKUP(Audit!#REF!,$V$13:$AE$22,3,FALSE)&amp; IF(Audit!#REF!=10,Audit!#REF!,"")</f>
        <v>#REF!</v>
      </c>
      <c r="AN1261" s="47" t="e">
        <f t="shared" si="590"/>
        <v>#REF!</v>
      </c>
      <c r="AO1261" s="50" t="e">
        <f>VLOOKUP(Audit!#REF!,$V$3:$AE$12,4,FALSE) &amp;  Audit!#REF! &amp; IF(Audit!#REF!=10,Audit!#REF!,"")</f>
        <v>#REF!</v>
      </c>
      <c r="AP1261" s="50" t="e">
        <f>VLOOKUP(Audit!#REF!,$V$13:$AE$22,4,FALSE)&amp; IF(Audit!#REF!=10,Audit!#REF!,"")</f>
        <v>#REF!</v>
      </c>
      <c r="AQ1261" s="47" t="e">
        <f t="shared" si="591"/>
        <v>#REF!</v>
      </c>
      <c r="AR1261" s="50" t="e">
        <f>VLOOKUP(Audit!#REF!,$V$3:$AE$12,5,FALSE)&amp; IF(Audit!#REF!=10,Audit!#REF!,"")</f>
        <v>#REF!</v>
      </c>
      <c r="AS1261" s="50" t="e">
        <f>VLOOKUP(Audit!#REF!,$V$13:$AE$22,5,FALSE)&amp; IF(Audit!#REF!=10,Audit!#REF!,"")</f>
        <v>#REF!</v>
      </c>
      <c r="AT1261" s="47" t="e">
        <f t="shared" si="592"/>
        <v>#REF!</v>
      </c>
      <c r="AU1261" s="50" t="e">
        <f>VLOOKUP(Audit!#REF!,$V$3:$AE$12,6,FALSE)&amp; IF(Audit!#REF!=10,Audit!#REF!,"")</f>
        <v>#REF!</v>
      </c>
      <c r="AV1261" s="50" t="e">
        <f>VLOOKUP(Audit!#REF!,$V$13:$AE$22,6,FALSE)&amp; IF(Audit!#REF!=10,Audit!#REF!,"")</f>
        <v>#REF!</v>
      </c>
      <c r="AW1261" s="47" t="e">
        <f t="shared" si="593"/>
        <v>#REF!</v>
      </c>
      <c r="AX1261" s="50" t="e">
        <f>VLOOKUP(Audit!#REF!,$V$3:$AE$12,7,FALSE)&amp; IF(Audit!#REF!=10,Audit!#REF!,"")</f>
        <v>#REF!</v>
      </c>
      <c r="AY1261" s="50" t="e">
        <f>VLOOKUP(Audit!#REF!,$V$13:$AE$22,7,FALSE) &amp; IF(Audit!#REF!=10,Audit!#REF!,"")</f>
        <v>#REF!</v>
      </c>
      <c r="AZ1261" s="47" t="e">
        <f t="shared" si="594"/>
        <v>#REF!</v>
      </c>
      <c r="BA1261" s="50" t="e">
        <f>VLOOKUP(Audit!#REF!,$V$3:$AE$12,8,FALSE)&amp; Audit!#REF! &amp; IF(Audit!#REF!=10,Audit!#REF!,"")</f>
        <v>#REF!</v>
      </c>
      <c r="BB1261" s="50" t="e">
        <f>VLOOKUP(Audit!#REF!,$V$13:$AE$22,8,FALSE) &amp; IF(Audit!#REF!=10,Audit!#REF!,"")</f>
        <v>#REF!</v>
      </c>
      <c r="BC1261" s="47" t="e">
        <f t="shared" si="595"/>
        <v>#REF!</v>
      </c>
      <c r="BD1261" s="50" t="e">
        <f>VLOOKUP(Audit!#REF!,$V$3:$AE$12,9,FALSE)&amp; IF(Audit!#REF!=10,Audit!#REF!,"")</f>
        <v>#REF!</v>
      </c>
      <c r="BE1261" s="50" t="e">
        <f>VLOOKUP(Audit!#REF!,$V$13:$AE$22,9,FALSE) &amp; IF(Audit!#REF!=10,Audit!#REF!,"") &amp; IF(Audit!#REF!&lt;&gt;1,U1261,"")</f>
        <v>#REF!</v>
      </c>
      <c r="BF1261" s="47" t="e">
        <f t="shared" si="596"/>
        <v>#REF!</v>
      </c>
      <c r="BG1261" s="50" t="e">
        <f>VLOOKUP(Audit!#REF!,$V$3:$AE$12,10,FALSE) &amp; Audit!#REF! &amp; IF(Audit!#REF!=10,Audit!#REF!,"")</f>
        <v>#REF!</v>
      </c>
      <c r="BH1261" s="50" t="e">
        <f>VLOOKUP(Audit!#REF!,$V$13:$AE$22,10,FALSE) &amp; IF(Audit!#REF!=10,Audit!#REF!,"") &amp; IF(Audit!#REF!&lt;&gt;1,U1261,"")</f>
        <v>#REF!</v>
      </c>
      <c r="BI1261" s="47" t="e">
        <f t="shared" si="597"/>
        <v>#REF!</v>
      </c>
      <c r="BJ1261" s="48" t="str">
        <f t="shared" si="598"/>
        <v/>
      </c>
      <c r="BK1261" s="48" t="str">
        <f t="shared" si="599"/>
        <v/>
      </c>
      <c r="BL1261" s="48" t="str">
        <f t="shared" si="600"/>
        <v/>
      </c>
      <c r="BM1261" s="48" t="str">
        <f t="shared" si="601"/>
        <v/>
      </c>
      <c r="BN1261" s="48" t="str">
        <f t="shared" si="602"/>
        <v/>
      </c>
      <c r="BO1261" s="48" t="str">
        <f t="shared" si="603"/>
        <v/>
      </c>
      <c r="BP1261" s="48" t="str">
        <f t="shared" si="604"/>
        <v/>
      </c>
      <c r="BQ1261" s="48" t="str">
        <f t="shared" si="605"/>
        <v/>
      </c>
      <c r="BR1261" s="48" t="str">
        <f t="shared" si="606"/>
        <v/>
      </c>
      <c r="BS1261" s="48" t="str">
        <f t="shared" si="607"/>
        <v/>
      </c>
      <c r="BT1261" s="48" t="str">
        <f t="shared" si="608"/>
        <v/>
      </c>
      <c r="BU1261" s="48" t="str">
        <f t="shared" si="609"/>
        <v/>
      </c>
    </row>
    <row r="1262" spans="1:73">
      <c r="A1262" s="10" t="e">
        <f>Audit!#REF!</f>
        <v>#REF!</v>
      </c>
      <c r="B1262" s="10" t="e">
        <f t="shared" si="580"/>
        <v>#REF!</v>
      </c>
      <c r="C1262" s="17" t="e">
        <f>VLOOKUP(Audit!#REF!,$V$3:$AE$12,2,FALSE) &amp; VLOOKUP(Audit!#REF!,$V$13:$AE$22,2,FALSE)&amp; IF(Audit!#REF!=10,Audit!#REF!&amp;Audit!#REF!,"")</f>
        <v>#REF!</v>
      </c>
      <c r="D1262" s="17" t="e">
        <f>VLOOKUP(Audit!#REF!,$V$3:$AE$12,3,FALSE) &amp; VLOOKUP(Audit!#REF!,$V$13:$AE$22,3,FALSE) &amp;IF(Audit!#REF!=10,Audit!#REF!&amp;Audit!#REF!,"")</f>
        <v>#REF!</v>
      </c>
      <c r="E1262" s="17" t="e">
        <f>VLOOKUP(Audit!#REF!,$V$3:$AE$12,4,FALSE)&amp; Audit!#REF! &amp; VLOOKUP(Audit!#REF!,$V$13:$AE$22,4,FALSE)&amp; IF(Audit!#REF!=10,Audit!#REF!&amp;Audit!#REF!,"")</f>
        <v>#REF!</v>
      </c>
      <c r="F1262" s="17" t="e">
        <f>VLOOKUP(Audit!#REF!,$V$3:$AE$12,5,FALSE) &amp; VLOOKUP(Audit!#REF!,$V$13:$AE$22,5,FALSE)&amp; IF(Audit!#REF!=10,Audit!#REF!&amp;Audit!#REF!,"")</f>
        <v>#REF!</v>
      </c>
      <c r="G1262" s="17" t="e">
        <f>VLOOKUP(Audit!#REF!,$V$3:$AE$12,6,FALSE) &amp; VLOOKUP(Audit!#REF!,$V$13:$AE$22,6,FALSE)&amp; IF(Audit!#REF!=10,Audit!#REF!&amp;Audit!#REF!,"")</f>
        <v>#REF!</v>
      </c>
      <c r="H1262" s="17" t="e">
        <f>VLOOKUP(Audit!#REF!,$V$3:$AE$12,7,FALSE) &amp; VLOOKUP(Audit!#REF!,$V$13:$AE$22,7,FALSE)&amp;IF(Audit!#REF!=10,Audit!#REF!&amp;Audit!#REF!,"")</f>
        <v>#REF!</v>
      </c>
      <c r="I1262" s="17" t="e">
        <f>VLOOKUP(Audit!#REF!,$V$3:$AE$12,8,FALSE) &amp; Audit!#REF! &amp; VLOOKUP(Audit!#REF!,$V$13:$AE$22,8,FALSE)&amp;IF(Audit!#REF!=10,Audit!#REF!&amp;Audit!#REF!,"")</f>
        <v>#REF!</v>
      </c>
      <c r="J1262" s="17" t="e">
        <f>VLOOKUP(Audit!#REF!,$V$3:$AE$12,9,FALSE) &amp; VLOOKUP(Audit!#REF!,$V$13:$AE$22,9,FALSE) &amp; IF(Audit!#REF!=10,Audit!#REF!&amp;Audit!#REF!,"") &amp; IF(Audit!#REF!&lt;&gt;1,U1262,"")</f>
        <v>#REF!</v>
      </c>
      <c r="K1262" s="17" t="e">
        <f>VLOOKUP(Audit!#REF!,$V$3:$AE$12,10,FALSE) &amp; Audit!#REF! &amp; VLOOKUP(Audit!#REF!,$V$13:$AE$22,10,FALSE) &amp; IF(Audit!#REF!=10,Audit!#REF!&amp;Audit!#REF!,"") &amp; IF(Audit!#REF!&lt;&gt;1,U1262,"")</f>
        <v>#REF!</v>
      </c>
      <c r="L1262" s="10" t="e">
        <f>Audit!#REF!</f>
        <v>#REF!</v>
      </c>
      <c r="M1262" s="10" t="e">
        <f t="shared" si="581"/>
        <v>#REF!</v>
      </c>
      <c r="N1262" s="10" t="e">
        <f t="shared" si="582"/>
        <v>#REF!</v>
      </c>
      <c r="O1262" s="10" t="e">
        <f t="shared" si="583"/>
        <v>#REF!</v>
      </c>
      <c r="P1262" s="10" t="e">
        <f t="shared" si="584"/>
        <v>#REF!</v>
      </c>
      <c r="Q1262" s="10" t="e">
        <f t="shared" si="585"/>
        <v>#REF!</v>
      </c>
      <c r="R1262" s="10" t="e">
        <f t="shared" si="586"/>
        <v>#REF!</v>
      </c>
      <c r="S1262" s="10" t="e">
        <f t="shared" si="587"/>
        <v>#REF!</v>
      </c>
      <c r="T1262" s="10" t="e">
        <f t="shared" si="588"/>
        <v>#REF!</v>
      </c>
      <c r="U1262" s="17" t="e">
        <f>IF(Audit!#REF!="","",VLOOKUP(Audit!#REF!,$W$26:$X$35,2,FALSE)) &amp; Audit!#REF! &amp; IF(Audit!#REF!="","",IF(Audit!#REF!&lt;=1.4,VLOOKUP(Audit!#REF!,$W$38:X1307,2,FALSE),VLOOKUP(Audit!#REF!,$W$51:$X$61,2,FALSE))) &amp; IF(Audit!#REF!="","",VLOOKUP(Audit!#REF!,$Y$26:$Z$35,2,FALSE) &amp; Audit!#REF! &amp; IF(Audit!#REF!="","",IF(Audit!#REF!&lt;=1.4,VLOOKUP(Audit!#REF!,$Y$38:$Z$48,2,FALSE),VLOOKUP(Audit!#REF!,$Y$51:$Z$61,2,FALSE))))</f>
        <v>#REF!</v>
      </c>
      <c r="V1262" s="21"/>
      <c r="AH1262" s="49" t="e">
        <f>Audit!#REF!</f>
        <v>#REF!</v>
      </c>
      <c r="AI1262" s="50" t="e">
        <f>VLOOKUP(Audit!#REF!,$V$3:$AE$12,2,FALSE)&amp; IF(Audit!#REF!=10,Audit!#REF!,"")</f>
        <v>#REF!</v>
      </c>
      <c r="AJ1262" s="50" t="e">
        <f>VLOOKUP(Audit!#REF!,$V$13:$AE$22,2,FALSE)&amp; IF(Audit!#REF!=10,Audit!#REF!,"")</f>
        <v>#REF!</v>
      </c>
      <c r="AK1262" s="47" t="e">
        <f t="shared" si="589"/>
        <v>#REF!</v>
      </c>
      <c r="AL1262" s="50" t="e">
        <f>VLOOKUP(Audit!#REF!,$V$3:$AE$12,3,FALSE)&amp; IF(Audit!#REF!=10,Audit!#REF!,"")</f>
        <v>#REF!</v>
      </c>
      <c r="AM1262" s="50" t="e">
        <f>VLOOKUP(Audit!#REF!,$V$13:$AE$22,3,FALSE)&amp; IF(Audit!#REF!=10,Audit!#REF!,"")</f>
        <v>#REF!</v>
      </c>
      <c r="AN1262" s="47" t="e">
        <f t="shared" si="590"/>
        <v>#REF!</v>
      </c>
      <c r="AO1262" s="50" t="e">
        <f>VLOOKUP(Audit!#REF!,$V$3:$AE$12,4,FALSE) &amp;  Audit!#REF! &amp; IF(Audit!#REF!=10,Audit!#REF!,"")</f>
        <v>#REF!</v>
      </c>
      <c r="AP1262" s="50" t="e">
        <f>VLOOKUP(Audit!#REF!,$V$13:$AE$22,4,FALSE)&amp; IF(Audit!#REF!=10,Audit!#REF!,"")</f>
        <v>#REF!</v>
      </c>
      <c r="AQ1262" s="47" t="e">
        <f t="shared" si="591"/>
        <v>#REF!</v>
      </c>
      <c r="AR1262" s="50" t="e">
        <f>VLOOKUP(Audit!#REF!,$V$3:$AE$12,5,FALSE)&amp; IF(Audit!#REF!=10,Audit!#REF!,"")</f>
        <v>#REF!</v>
      </c>
      <c r="AS1262" s="50" t="e">
        <f>VLOOKUP(Audit!#REF!,$V$13:$AE$22,5,FALSE)&amp; IF(Audit!#REF!=10,Audit!#REF!,"")</f>
        <v>#REF!</v>
      </c>
      <c r="AT1262" s="47" t="e">
        <f t="shared" si="592"/>
        <v>#REF!</v>
      </c>
      <c r="AU1262" s="50" t="e">
        <f>VLOOKUP(Audit!#REF!,$V$3:$AE$12,6,FALSE)&amp; IF(Audit!#REF!=10,Audit!#REF!,"")</f>
        <v>#REF!</v>
      </c>
      <c r="AV1262" s="50" t="e">
        <f>VLOOKUP(Audit!#REF!,$V$13:$AE$22,6,FALSE)&amp; IF(Audit!#REF!=10,Audit!#REF!,"")</f>
        <v>#REF!</v>
      </c>
      <c r="AW1262" s="47" t="e">
        <f t="shared" si="593"/>
        <v>#REF!</v>
      </c>
      <c r="AX1262" s="50" t="e">
        <f>VLOOKUP(Audit!#REF!,$V$3:$AE$12,7,FALSE)&amp; IF(Audit!#REF!=10,Audit!#REF!,"")</f>
        <v>#REF!</v>
      </c>
      <c r="AY1262" s="50" t="e">
        <f>VLOOKUP(Audit!#REF!,$V$13:$AE$22,7,FALSE) &amp; IF(Audit!#REF!=10,Audit!#REF!,"")</f>
        <v>#REF!</v>
      </c>
      <c r="AZ1262" s="47" t="e">
        <f t="shared" si="594"/>
        <v>#REF!</v>
      </c>
      <c r="BA1262" s="50" t="e">
        <f>VLOOKUP(Audit!#REF!,$V$3:$AE$12,8,FALSE)&amp; Audit!#REF! &amp; IF(Audit!#REF!=10,Audit!#REF!,"")</f>
        <v>#REF!</v>
      </c>
      <c r="BB1262" s="50" t="e">
        <f>VLOOKUP(Audit!#REF!,$V$13:$AE$22,8,FALSE) &amp; IF(Audit!#REF!=10,Audit!#REF!,"")</f>
        <v>#REF!</v>
      </c>
      <c r="BC1262" s="47" t="e">
        <f t="shared" si="595"/>
        <v>#REF!</v>
      </c>
      <c r="BD1262" s="50" t="e">
        <f>VLOOKUP(Audit!#REF!,$V$3:$AE$12,9,FALSE)&amp; IF(Audit!#REF!=10,Audit!#REF!,"")</f>
        <v>#REF!</v>
      </c>
      <c r="BE1262" s="50" t="e">
        <f>VLOOKUP(Audit!#REF!,$V$13:$AE$22,9,FALSE) &amp; IF(Audit!#REF!=10,Audit!#REF!,"") &amp; IF(Audit!#REF!&lt;&gt;1,U1262,"")</f>
        <v>#REF!</v>
      </c>
      <c r="BF1262" s="47" t="e">
        <f t="shared" si="596"/>
        <v>#REF!</v>
      </c>
      <c r="BG1262" s="50" t="e">
        <f>VLOOKUP(Audit!#REF!,$V$3:$AE$12,10,FALSE) &amp; Audit!#REF! &amp; IF(Audit!#REF!=10,Audit!#REF!,"")</f>
        <v>#REF!</v>
      </c>
      <c r="BH1262" s="50" t="e">
        <f>VLOOKUP(Audit!#REF!,$V$13:$AE$22,10,FALSE) &amp; IF(Audit!#REF!=10,Audit!#REF!,"") &amp; IF(Audit!#REF!&lt;&gt;1,U1262,"")</f>
        <v>#REF!</v>
      </c>
      <c r="BI1262" s="47" t="e">
        <f t="shared" si="597"/>
        <v>#REF!</v>
      </c>
      <c r="BJ1262" s="48" t="str">
        <f t="shared" si="598"/>
        <v/>
      </c>
      <c r="BK1262" s="48" t="str">
        <f t="shared" si="599"/>
        <v/>
      </c>
      <c r="BL1262" s="48" t="str">
        <f t="shared" si="600"/>
        <v/>
      </c>
      <c r="BM1262" s="48" t="str">
        <f t="shared" si="601"/>
        <v/>
      </c>
      <c r="BN1262" s="48" t="str">
        <f t="shared" si="602"/>
        <v/>
      </c>
      <c r="BO1262" s="48" t="str">
        <f t="shared" si="603"/>
        <v/>
      </c>
      <c r="BP1262" s="48" t="str">
        <f t="shared" si="604"/>
        <v/>
      </c>
      <c r="BQ1262" s="48" t="str">
        <f t="shared" si="605"/>
        <v/>
      </c>
      <c r="BR1262" s="48" t="str">
        <f t="shared" si="606"/>
        <v/>
      </c>
      <c r="BS1262" s="48" t="str">
        <f t="shared" si="607"/>
        <v/>
      </c>
      <c r="BT1262" s="48" t="str">
        <f t="shared" si="608"/>
        <v/>
      </c>
      <c r="BU1262" s="48" t="str">
        <f t="shared" si="609"/>
        <v/>
      </c>
    </row>
    <row r="1263" spans="1:73">
      <c r="A1263" s="10" t="e">
        <f>Audit!#REF!</f>
        <v>#REF!</v>
      </c>
      <c r="B1263" s="10" t="e">
        <f t="shared" si="580"/>
        <v>#REF!</v>
      </c>
      <c r="C1263" s="17" t="e">
        <f>VLOOKUP(Audit!#REF!,$V$3:$AE$12,2,FALSE) &amp; VLOOKUP(Audit!#REF!,$V$13:$AE$22,2,FALSE)&amp; IF(Audit!#REF!=10,Audit!#REF!&amp;Audit!#REF!,"")</f>
        <v>#REF!</v>
      </c>
      <c r="D1263" s="17" t="e">
        <f>VLOOKUP(Audit!#REF!,$V$3:$AE$12,3,FALSE) &amp; VLOOKUP(Audit!#REF!,$V$13:$AE$22,3,FALSE) &amp;IF(Audit!#REF!=10,Audit!#REF!&amp;Audit!#REF!,"")</f>
        <v>#REF!</v>
      </c>
      <c r="E1263" s="17" t="e">
        <f>VLOOKUP(Audit!#REF!,$V$3:$AE$12,4,FALSE)&amp; Audit!#REF! &amp; VLOOKUP(Audit!#REF!,$V$13:$AE$22,4,FALSE)&amp; IF(Audit!#REF!=10,Audit!#REF!&amp;Audit!#REF!,"")</f>
        <v>#REF!</v>
      </c>
      <c r="F1263" s="17" t="e">
        <f>VLOOKUP(Audit!#REF!,$V$3:$AE$12,5,FALSE) &amp; VLOOKUP(Audit!#REF!,$V$13:$AE$22,5,FALSE)&amp; IF(Audit!#REF!=10,Audit!#REF!&amp;Audit!#REF!,"")</f>
        <v>#REF!</v>
      </c>
      <c r="G1263" s="17" t="e">
        <f>VLOOKUP(Audit!#REF!,$V$3:$AE$12,6,FALSE) &amp; VLOOKUP(Audit!#REF!,$V$13:$AE$22,6,FALSE)&amp; IF(Audit!#REF!=10,Audit!#REF!&amp;Audit!#REF!,"")</f>
        <v>#REF!</v>
      </c>
      <c r="H1263" s="17" t="e">
        <f>VLOOKUP(Audit!#REF!,$V$3:$AE$12,7,FALSE) &amp; VLOOKUP(Audit!#REF!,$V$13:$AE$22,7,FALSE)&amp;IF(Audit!#REF!=10,Audit!#REF!&amp;Audit!#REF!,"")</f>
        <v>#REF!</v>
      </c>
      <c r="I1263" s="17" t="e">
        <f>VLOOKUP(Audit!#REF!,$V$3:$AE$12,8,FALSE) &amp; Audit!#REF! &amp; VLOOKUP(Audit!#REF!,$V$13:$AE$22,8,FALSE)&amp;IF(Audit!#REF!=10,Audit!#REF!&amp;Audit!#REF!,"")</f>
        <v>#REF!</v>
      </c>
      <c r="J1263" s="17" t="e">
        <f>VLOOKUP(Audit!#REF!,$V$3:$AE$12,9,FALSE) &amp; VLOOKUP(Audit!#REF!,$V$13:$AE$22,9,FALSE) &amp; IF(Audit!#REF!=10,Audit!#REF!&amp;Audit!#REF!,"") &amp; IF(Audit!#REF!&lt;&gt;1,U1263,"")</f>
        <v>#REF!</v>
      </c>
      <c r="K1263" s="17" t="e">
        <f>VLOOKUP(Audit!#REF!,$V$3:$AE$12,10,FALSE) &amp; Audit!#REF! &amp; VLOOKUP(Audit!#REF!,$V$13:$AE$22,10,FALSE) &amp; IF(Audit!#REF!=10,Audit!#REF!&amp;Audit!#REF!,"") &amp; IF(Audit!#REF!&lt;&gt;1,U1263,"")</f>
        <v>#REF!</v>
      </c>
      <c r="L1263" s="10" t="e">
        <f>Audit!#REF!</f>
        <v>#REF!</v>
      </c>
      <c r="M1263" s="10" t="e">
        <f t="shared" si="581"/>
        <v>#REF!</v>
      </c>
      <c r="N1263" s="10" t="e">
        <f t="shared" si="582"/>
        <v>#REF!</v>
      </c>
      <c r="O1263" s="10" t="e">
        <f t="shared" si="583"/>
        <v>#REF!</v>
      </c>
      <c r="P1263" s="10" t="e">
        <f t="shared" si="584"/>
        <v>#REF!</v>
      </c>
      <c r="Q1263" s="10" t="e">
        <f t="shared" si="585"/>
        <v>#REF!</v>
      </c>
      <c r="R1263" s="10" t="e">
        <f t="shared" si="586"/>
        <v>#REF!</v>
      </c>
      <c r="S1263" s="10" t="e">
        <f t="shared" si="587"/>
        <v>#REF!</v>
      </c>
      <c r="T1263" s="10" t="e">
        <f t="shared" si="588"/>
        <v>#REF!</v>
      </c>
      <c r="U1263" s="17" t="e">
        <f>IF(Audit!#REF!="","",VLOOKUP(Audit!#REF!,$W$26:$X$35,2,FALSE)) &amp; Audit!#REF! &amp; IF(Audit!#REF!="","",IF(Audit!#REF!&lt;=1.4,VLOOKUP(Audit!#REF!,$W$38:X1308,2,FALSE),VLOOKUP(Audit!#REF!,$W$51:$X$61,2,FALSE))) &amp; IF(Audit!#REF!="","",VLOOKUP(Audit!#REF!,$Y$26:$Z$35,2,FALSE) &amp; Audit!#REF! &amp; IF(Audit!#REF!="","",IF(Audit!#REF!&lt;=1.4,VLOOKUP(Audit!#REF!,$Y$38:$Z$48,2,FALSE),VLOOKUP(Audit!#REF!,$Y$51:$Z$61,2,FALSE))))</f>
        <v>#REF!</v>
      </c>
      <c r="V1263" s="21"/>
      <c r="AH1263" s="49" t="e">
        <f>Audit!#REF!</f>
        <v>#REF!</v>
      </c>
      <c r="AI1263" s="50" t="e">
        <f>VLOOKUP(Audit!#REF!,$V$3:$AE$12,2,FALSE)&amp; IF(Audit!#REF!=10,Audit!#REF!,"")</f>
        <v>#REF!</v>
      </c>
      <c r="AJ1263" s="50" t="e">
        <f>VLOOKUP(Audit!#REF!,$V$13:$AE$22,2,FALSE)&amp; IF(Audit!#REF!=10,Audit!#REF!,"")</f>
        <v>#REF!</v>
      </c>
      <c r="AK1263" s="47" t="e">
        <f t="shared" si="589"/>
        <v>#REF!</v>
      </c>
      <c r="AL1263" s="50" t="e">
        <f>VLOOKUP(Audit!#REF!,$V$3:$AE$12,3,FALSE)&amp; IF(Audit!#REF!=10,Audit!#REF!,"")</f>
        <v>#REF!</v>
      </c>
      <c r="AM1263" s="50" t="e">
        <f>VLOOKUP(Audit!#REF!,$V$13:$AE$22,3,FALSE)&amp; IF(Audit!#REF!=10,Audit!#REF!,"")</f>
        <v>#REF!</v>
      </c>
      <c r="AN1263" s="47" t="e">
        <f t="shared" si="590"/>
        <v>#REF!</v>
      </c>
      <c r="AO1263" s="50" t="e">
        <f>VLOOKUP(Audit!#REF!,$V$3:$AE$12,4,FALSE) &amp;  Audit!#REF! &amp; IF(Audit!#REF!=10,Audit!#REF!,"")</f>
        <v>#REF!</v>
      </c>
      <c r="AP1263" s="50" t="e">
        <f>VLOOKUP(Audit!#REF!,$V$13:$AE$22,4,FALSE)&amp; IF(Audit!#REF!=10,Audit!#REF!,"")</f>
        <v>#REF!</v>
      </c>
      <c r="AQ1263" s="47" t="e">
        <f t="shared" si="591"/>
        <v>#REF!</v>
      </c>
      <c r="AR1263" s="50" t="e">
        <f>VLOOKUP(Audit!#REF!,$V$3:$AE$12,5,FALSE)&amp; IF(Audit!#REF!=10,Audit!#REF!,"")</f>
        <v>#REF!</v>
      </c>
      <c r="AS1263" s="50" t="e">
        <f>VLOOKUP(Audit!#REF!,$V$13:$AE$22,5,FALSE)&amp; IF(Audit!#REF!=10,Audit!#REF!,"")</f>
        <v>#REF!</v>
      </c>
      <c r="AT1263" s="47" t="e">
        <f t="shared" si="592"/>
        <v>#REF!</v>
      </c>
      <c r="AU1263" s="50" t="e">
        <f>VLOOKUP(Audit!#REF!,$V$3:$AE$12,6,FALSE)&amp; IF(Audit!#REF!=10,Audit!#REF!,"")</f>
        <v>#REF!</v>
      </c>
      <c r="AV1263" s="50" t="e">
        <f>VLOOKUP(Audit!#REF!,$V$13:$AE$22,6,FALSE)&amp; IF(Audit!#REF!=10,Audit!#REF!,"")</f>
        <v>#REF!</v>
      </c>
      <c r="AW1263" s="47" t="e">
        <f t="shared" si="593"/>
        <v>#REF!</v>
      </c>
      <c r="AX1263" s="50" t="e">
        <f>VLOOKUP(Audit!#REF!,$V$3:$AE$12,7,FALSE)&amp; IF(Audit!#REF!=10,Audit!#REF!,"")</f>
        <v>#REF!</v>
      </c>
      <c r="AY1263" s="50" t="e">
        <f>VLOOKUP(Audit!#REF!,$V$13:$AE$22,7,FALSE) &amp; IF(Audit!#REF!=10,Audit!#REF!,"")</f>
        <v>#REF!</v>
      </c>
      <c r="AZ1263" s="47" t="e">
        <f t="shared" si="594"/>
        <v>#REF!</v>
      </c>
      <c r="BA1263" s="50" t="e">
        <f>VLOOKUP(Audit!#REF!,$V$3:$AE$12,8,FALSE)&amp; Audit!#REF! &amp; IF(Audit!#REF!=10,Audit!#REF!,"")</f>
        <v>#REF!</v>
      </c>
      <c r="BB1263" s="50" t="e">
        <f>VLOOKUP(Audit!#REF!,$V$13:$AE$22,8,FALSE) &amp; IF(Audit!#REF!=10,Audit!#REF!,"")</f>
        <v>#REF!</v>
      </c>
      <c r="BC1263" s="47" t="e">
        <f t="shared" si="595"/>
        <v>#REF!</v>
      </c>
      <c r="BD1263" s="50" t="e">
        <f>VLOOKUP(Audit!#REF!,$V$3:$AE$12,9,FALSE)&amp; IF(Audit!#REF!=10,Audit!#REF!,"")</f>
        <v>#REF!</v>
      </c>
      <c r="BE1263" s="50" t="e">
        <f>VLOOKUP(Audit!#REF!,$V$13:$AE$22,9,FALSE) &amp; IF(Audit!#REF!=10,Audit!#REF!,"") &amp; IF(Audit!#REF!&lt;&gt;1,U1263,"")</f>
        <v>#REF!</v>
      </c>
      <c r="BF1263" s="47" t="e">
        <f t="shared" si="596"/>
        <v>#REF!</v>
      </c>
      <c r="BG1263" s="50" t="e">
        <f>VLOOKUP(Audit!#REF!,$V$3:$AE$12,10,FALSE) &amp; Audit!#REF! &amp; IF(Audit!#REF!=10,Audit!#REF!,"")</f>
        <v>#REF!</v>
      </c>
      <c r="BH1263" s="50" t="e">
        <f>VLOOKUP(Audit!#REF!,$V$13:$AE$22,10,FALSE) &amp; IF(Audit!#REF!=10,Audit!#REF!,"") &amp; IF(Audit!#REF!&lt;&gt;1,U1263,"")</f>
        <v>#REF!</v>
      </c>
      <c r="BI1263" s="47" t="e">
        <f t="shared" si="597"/>
        <v>#REF!</v>
      </c>
      <c r="BJ1263" s="48" t="str">
        <f t="shared" si="598"/>
        <v/>
      </c>
      <c r="BK1263" s="48" t="str">
        <f t="shared" si="599"/>
        <v/>
      </c>
      <c r="BL1263" s="48" t="str">
        <f t="shared" si="600"/>
        <v/>
      </c>
      <c r="BM1263" s="48" t="str">
        <f t="shared" si="601"/>
        <v/>
      </c>
      <c r="BN1263" s="48" t="str">
        <f t="shared" si="602"/>
        <v/>
      </c>
      <c r="BO1263" s="48" t="str">
        <f t="shared" si="603"/>
        <v/>
      </c>
      <c r="BP1263" s="48" t="str">
        <f t="shared" si="604"/>
        <v/>
      </c>
      <c r="BQ1263" s="48" t="str">
        <f t="shared" si="605"/>
        <v/>
      </c>
      <c r="BR1263" s="48" t="str">
        <f t="shared" si="606"/>
        <v/>
      </c>
      <c r="BS1263" s="48" t="str">
        <f t="shared" si="607"/>
        <v/>
      </c>
      <c r="BT1263" s="48" t="str">
        <f t="shared" si="608"/>
        <v/>
      </c>
      <c r="BU1263" s="48" t="str">
        <f t="shared" si="609"/>
        <v/>
      </c>
    </row>
    <row r="1264" spans="1:73">
      <c r="A1264" s="10" t="e">
        <f>Audit!#REF!</f>
        <v>#REF!</v>
      </c>
      <c r="B1264" s="10" t="e">
        <f t="shared" si="580"/>
        <v>#REF!</v>
      </c>
      <c r="C1264" s="17" t="e">
        <f>VLOOKUP(Audit!#REF!,$V$3:$AE$12,2,FALSE) &amp; VLOOKUP(Audit!#REF!,$V$13:$AE$22,2,FALSE)&amp; IF(Audit!#REF!=10,Audit!#REF!&amp;Audit!#REF!,"")</f>
        <v>#REF!</v>
      </c>
      <c r="D1264" s="17" t="e">
        <f>VLOOKUP(Audit!#REF!,$V$3:$AE$12,3,FALSE) &amp; VLOOKUP(Audit!#REF!,$V$13:$AE$22,3,FALSE) &amp;IF(Audit!#REF!=10,Audit!#REF!&amp;Audit!#REF!,"")</f>
        <v>#REF!</v>
      </c>
      <c r="E1264" s="17" t="e">
        <f>VLOOKUP(Audit!#REF!,$V$3:$AE$12,4,FALSE)&amp; Audit!#REF! &amp; VLOOKUP(Audit!#REF!,$V$13:$AE$22,4,FALSE)&amp; IF(Audit!#REF!=10,Audit!#REF!&amp;Audit!#REF!,"")</f>
        <v>#REF!</v>
      </c>
      <c r="F1264" s="17" t="e">
        <f>VLOOKUP(Audit!#REF!,$V$3:$AE$12,5,FALSE) &amp; VLOOKUP(Audit!#REF!,$V$13:$AE$22,5,FALSE)&amp; IF(Audit!#REF!=10,Audit!#REF!&amp;Audit!#REF!,"")</f>
        <v>#REF!</v>
      </c>
      <c r="G1264" s="17" t="e">
        <f>VLOOKUP(Audit!#REF!,$V$3:$AE$12,6,FALSE) &amp; VLOOKUP(Audit!#REF!,$V$13:$AE$22,6,FALSE)&amp; IF(Audit!#REF!=10,Audit!#REF!&amp;Audit!#REF!,"")</f>
        <v>#REF!</v>
      </c>
      <c r="H1264" s="17" t="e">
        <f>VLOOKUP(Audit!#REF!,$V$3:$AE$12,7,FALSE) &amp; VLOOKUP(Audit!#REF!,$V$13:$AE$22,7,FALSE)&amp;IF(Audit!#REF!=10,Audit!#REF!&amp;Audit!#REF!,"")</f>
        <v>#REF!</v>
      </c>
      <c r="I1264" s="17" t="e">
        <f>VLOOKUP(Audit!#REF!,$V$3:$AE$12,8,FALSE) &amp; Audit!#REF! &amp; VLOOKUP(Audit!#REF!,$V$13:$AE$22,8,FALSE)&amp;IF(Audit!#REF!=10,Audit!#REF!&amp;Audit!#REF!,"")</f>
        <v>#REF!</v>
      </c>
      <c r="J1264" s="17" t="e">
        <f>VLOOKUP(Audit!#REF!,$V$3:$AE$12,9,FALSE) &amp; VLOOKUP(Audit!#REF!,$V$13:$AE$22,9,FALSE) &amp; IF(Audit!#REF!=10,Audit!#REF!&amp;Audit!#REF!,"") &amp; IF(Audit!#REF!&lt;&gt;1,U1264,"")</f>
        <v>#REF!</v>
      </c>
      <c r="K1264" s="17" t="e">
        <f>VLOOKUP(Audit!#REF!,$V$3:$AE$12,10,FALSE) &amp; Audit!#REF! &amp; VLOOKUP(Audit!#REF!,$V$13:$AE$22,10,FALSE) &amp; IF(Audit!#REF!=10,Audit!#REF!&amp;Audit!#REF!,"") &amp; IF(Audit!#REF!&lt;&gt;1,U1264,"")</f>
        <v>#REF!</v>
      </c>
      <c r="L1264" s="10" t="e">
        <f>Audit!#REF!</f>
        <v>#REF!</v>
      </c>
      <c r="M1264" s="10" t="e">
        <f t="shared" si="581"/>
        <v>#REF!</v>
      </c>
      <c r="N1264" s="10" t="e">
        <f t="shared" si="582"/>
        <v>#REF!</v>
      </c>
      <c r="O1264" s="10" t="e">
        <f t="shared" si="583"/>
        <v>#REF!</v>
      </c>
      <c r="P1264" s="10" t="e">
        <f t="shared" si="584"/>
        <v>#REF!</v>
      </c>
      <c r="Q1264" s="10" t="e">
        <f t="shared" si="585"/>
        <v>#REF!</v>
      </c>
      <c r="R1264" s="10" t="e">
        <f t="shared" si="586"/>
        <v>#REF!</v>
      </c>
      <c r="S1264" s="10" t="e">
        <f t="shared" si="587"/>
        <v>#REF!</v>
      </c>
      <c r="T1264" s="10" t="e">
        <f t="shared" si="588"/>
        <v>#REF!</v>
      </c>
      <c r="U1264" s="17" t="e">
        <f>IF(Audit!#REF!="","",VLOOKUP(Audit!#REF!,$W$26:$X$35,2,FALSE)) &amp; Audit!#REF! &amp; IF(Audit!#REF!="","",IF(Audit!#REF!&lt;=1.4,VLOOKUP(Audit!#REF!,$W$38:X1309,2,FALSE),VLOOKUP(Audit!#REF!,$W$51:$X$61,2,FALSE))) &amp; IF(Audit!#REF!="","",VLOOKUP(Audit!#REF!,$Y$26:$Z$35,2,FALSE) &amp; Audit!#REF! &amp; IF(Audit!#REF!="","",IF(Audit!#REF!&lt;=1.4,VLOOKUP(Audit!#REF!,$Y$38:$Z$48,2,FALSE),VLOOKUP(Audit!#REF!,$Y$51:$Z$61,2,FALSE))))</f>
        <v>#REF!</v>
      </c>
      <c r="V1264" s="21"/>
      <c r="AH1264" s="49" t="e">
        <f>Audit!#REF!</f>
        <v>#REF!</v>
      </c>
      <c r="AI1264" s="50" t="e">
        <f>VLOOKUP(Audit!#REF!,$V$3:$AE$12,2,FALSE)&amp; IF(Audit!#REF!=10,Audit!#REF!,"")</f>
        <v>#REF!</v>
      </c>
      <c r="AJ1264" s="50" t="e">
        <f>VLOOKUP(Audit!#REF!,$V$13:$AE$22,2,FALSE)&amp; IF(Audit!#REF!=10,Audit!#REF!,"")</f>
        <v>#REF!</v>
      </c>
      <c r="AK1264" s="47" t="e">
        <f t="shared" si="589"/>
        <v>#REF!</v>
      </c>
      <c r="AL1264" s="50" t="e">
        <f>VLOOKUP(Audit!#REF!,$V$3:$AE$12,3,FALSE)&amp; IF(Audit!#REF!=10,Audit!#REF!,"")</f>
        <v>#REF!</v>
      </c>
      <c r="AM1264" s="50" t="e">
        <f>VLOOKUP(Audit!#REF!,$V$13:$AE$22,3,FALSE)&amp; IF(Audit!#REF!=10,Audit!#REF!,"")</f>
        <v>#REF!</v>
      </c>
      <c r="AN1264" s="47" t="e">
        <f t="shared" si="590"/>
        <v>#REF!</v>
      </c>
      <c r="AO1264" s="50" t="e">
        <f>VLOOKUP(Audit!#REF!,$V$3:$AE$12,4,FALSE) &amp;  Audit!#REF! &amp; IF(Audit!#REF!=10,Audit!#REF!,"")</f>
        <v>#REF!</v>
      </c>
      <c r="AP1264" s="50" t="e">
        <f>VLOOKUP(Audit!#REF!,$V$13:$AE$22,4,FALSE)&amp; IF(Audit!#REF!=10,Audit!#REF!,"")</f>
        <v>#REF!</v>
      </c>
      <c r="AQ1264" s="47" t="e">
        <f t="shared" si="591"/>
        <v>#REF!</v>
      </c>
      <c r="AR1264" s="50" t="e">
        <f>VLOOKUP(Audit!#REF!,$V$3:$AE$12,5,FALSE)&amp; IF(Audit!#REF!=10,Audit!#REF!,"")</f>
        <v>#REF!</v>
      </c>
      <c r="AS1264" s="50" t="e">
        <f>VLOOKUP(Audit!#REF!,$V$13:$AE$22,5,FALSE)&amp; IF(Audit!#REF!=10,Audit!#REF!,"")</f>
        <v>#REF!</v>
      </c>
      <c r="AT1264" s="47" t="e">
        <f t="shared" si="592"/>
        <v>#REF!</v>
      </c>
      <c r="AU1264" s="50" t="e">
        <f>VLOOKUP(Audit!#REF!,$V$3:$AE$12,6,FALSE)&amp; IF(Audit!#REF!=10,Audit!#REF!,"")</f>
        <v>#REF!</v>
      </c>
      <c r="AV1264" s="50" t="e">
        <f>VLOOKUP(Audit!#REF!,$V$13:$AE$22,6,FALSE)&amp; IF(Audit!#REF!=10,Audit!#REF!,"")</f>
        <v>#REF!</v>
      </c>
      <c r="AW1264" s="47" t="e">
        <f t="shared" si="593"/>
        <v>#REF!</v>
      </c>
      <c r="AX1264" s="50" t="e">
        <f>VLOOKUP(Audit!#REF!,$V$3:$AE$12,7,FALSE)&amp; IF(Audit!#REF!=10,Audit!#REF!,"")</f>
        <v>#REF!</v>
      </c>
      <c r="AY1264" s="50" t="e">
        <f>VLOOKUP(Audit!#REF!,$V$13:$AE$22,7,FALSE) &amp; IF(Audit!#REF!=10,Audit!#REF!,"")</f>
        <v>#REF!</v>
      </c>
      <c r="AZ1264" s="47" t="e">
        <f t="shared" si="594"/>
        <v>#REF!</v>
      </c>
      <c r="BA1264" s="50" t="e">
        <f>VLOOKUP(Audit!#REF!,$V$3:$AE$12,8,FALSE)&amp; Audit!#REF! &amp; IF(Audit!#REF!=10,Audit!#REF!,"")</f>
        <v>#REF!</v>
      </c>
      <c r="BB1264" s="50" t="e">
        <f>VLOOKUP(Audit!#REF!,$V$13:$AE$22,8,FALSE) &amp; IF(Audit!#REF!=10,Audit!#REF!,"")</f>
        <v>#REF!</v>
      </c>
      <c r="BC1264" s="47" t="e">
        <f t="shared" si="595"/>
        <v>#REF!</v>
      </c>
      <c r="BD1264" s="50" t="e">
        <f>VLOOKUP(Audit!#REF!,$V$3:$AE$12,9,FALSE)&amp; IF(Audit!#REF!=10,Audit!#REF!,"")</f>
        <v>#REF!</v>
      </c>
      <c r="BE1264" s="50" t="e">
        <f>VLOOKUP(Audit!#REF!,$V$13:$AE$22,9,FALSE) &amp; IF(Audit!#REF!=10,Audit!#REF!,"") &amp; IF(Audit!#REF!&lt;&gt;1,U1264,"")</f>
        <v>#REF!</v>
      </c>
      <c r="BF1264" s="47" t="e">
        <f t="shared" si="596"/>
        <v>#REF!</v>
      </c>
      <c r="BG1264" s="50" t="e">
        <f>VLOOKUP(Audit!#REF!,$V$3:$AE$12,10,FALSE) &amp; Audit!#REF! &amp; IF(Audit!#REF!=10,Audit!#REF!,"")</f>
        <v>#REF!</v>
      </c>
      <c r="BH1264" s="50" t="e">
        <f>VLOOKUP(Audit!#REF!,$V$13:$AE$22,10,FALSE) &amp; IF(Audit!#REF!=10,Audit!#REF!,"") &amp; IF(Audit!#REF!&lt;&gt;1,U1264,"")</f>
        <v>#REF!</v>
      </c>
      <c r="BI1264" s="47" t="e">
        <f t="shared" si="597"/>
        <v>#REF!</v>
      </c>
      <c r="BJ1264" s="48" t="str">
        <f t="shared" si="598"/>
        <v/>
      </c>
      <c r="BK1264" s="48" t="str">
        <f t="shared" si="599"/>
        <v/>
      </c>
      <c r="BL1264" s="48" t="str">
        <f t="shared" si="600"/>
        <v/>
      </c>
      <c r="BM1264" s="48" t="str">
        <f t="shared" si="601"/>
        <v/>
      </c>
      <c r="BN1264" s="48" t="str">
        <f t="shared" si="602"/>
        <v/>
      </c>
      <c r="BO1264" s="48" t="str">
        <f t="shared" si="603"/>
        <v/>
      </c>
      <c r="BP1264" s="48" t="str">
        <f t="shared" si="604"/>
        <v/>
      </c>
      <c r="BQ1264" s="48" t="str">
        <f t="shared" si="605"/>
        <v/>
      </c>
      <c r="BR1264" s="48" t="str">
        <f t="shared" si="606"/>
        <v/>
      </c>
      <c r="BS1264" s="48" t="str">
        <f t="shared" si="607"/>
        <v/>
      </c>
      <c r="BT1264" s="48" t="str">
        <f t="shared" si="608"/>
        <v/>
      </c>
      <c r="BU1264" s="48" t="str">
        <f t="shared" si="609"/>
        <v/>
      </c>
    </row>
    <row r="1265" spans="1:73">
      <c r="A1265" s="10" t="e">
        <f>Audit!#REF!</f>
        <v>#REF!</v>
      </c>
      <c r="B1265" s="10" t="e">
        <f t="shared" si="580"/>
        <v>#REF!</v>
      </c>
      <c r="C1265" s="17" t="e">
        <f>VLOOKUP(Audit!#REF!,$V$3:$AE$12,2,FALSE) &amp; VLOOKUP(Audit!#REF!,$V$13:$AE$22,2,FALSE)&amp; IF(Audit!#REF!=10,Audit!#REF!&amp;Audit!#REF!,"")</f>
        <v>#REF!</v>
      </c>
      <c r="D1265" s="17" t="e">
        <f>VLOOKUP(Audit!#REF!,$V$3:$AE$12,3,FALSE) &amp; VLOOKUP(Audit!#REF!,$V$13:$AE$22,3,FALSE) &amp;IF(Audit!#REF!=10,Audit!#REF!&amp;Audit!#REF!,"")</f>
        <v>#REF!</v>
      </c>
      <c r="E1265" s="17" t="e">
        <f>VLOOKUP(Audit!#REF!,$V$3:$AE$12,4,FALSE)&amp; Audit!#REF! &amp; VLOOKUP(Audit!#REF!,$V$13:$AE$22,4,FALSE)&amp; IF(Audit!#REF!=10,Audit!#REF!&amp;Audit!#REF!,"")</f>
        <v>#REF!</v>
      </c>
      <c r="F1265" s="17" t="e">
        <f>VLOOKUP(Audit!#REF!,$V$3:$AE$12,5,FALSE) &amp; VLOOKUP(Audit!#REF!,$V$13:$AE$22,5,FALSE)&amp; IF(Audit!#REF!=10,Audit!#REF!&amp;Audit!#REF!,"")</f>
        <v>#REF!</v>
      </c>
      <c r="G1265" s="17" t="e">
        <f>VLOOKUP(Audit!#REF!,$V$3:$AE$12,6,FALSE) &amp; VLOOKUP(Audit!#REF!,$V$13:$AE$22,6,FALSE)&amp; IF(Audit!#REF!=10,Audit!#REF!&amp;Audit!#REF!,"")</f>
        <v>#REF!</v>
      </c>
      <c r="H1265" s="17" t="e">
        <f>VLOOKUP(Audit!#REF!,$V$3:$AE$12,7,FALSE) &amp; VLOOKUP(Audit!#REF!,$V$13:$AE$22,7,FALSE)&amp;IF(Audit!#REF!=10,Audit!#REF!&amp;Audit!#REF!,"")</f>
        <v>#REF!</v>
      </c>
      <c r="I1265" s="17" t="e">
        <f>VLOOKUP(Audit!#REF!,$V$3:$AE$12,8,FALSE) &amp; Audit!#REF! &amp; VLOOKUP(Audit!#REF!,$V$13:$AE$22,8,FALSE)&amp;IF(Audit!#REF!=10,Audit!#REF!&amp;Audit!#REF!,"")</f>
        <v>#REF!</v>
      </c>
      <c r="J1265" s="17" t="e">
        <f>VLOOKUP(Audit!#REF!,$V$3:$AE$12,9,FALSE) &amp; VLOOKUP(Audit!#REF!,$V$13:$AE$22,9,FALSE) &amp; IF(Audit!#REF!=10,Audit!#REF!&amp;Audit!#REF!,"") &amp; IF(Audit!#REF!&lt;&gt;1,U1265,"")</f>
        <v>#REF!</v>
      </c>
      <c r="K1265" s="17" t="e">
        <f>VLOOKUP(Audit!#REF!,$V$3:$AE$12,10,FALSE) &amp; Audit!#REF! &amp; VLOOKUP(Audit!#REF!,$V$13:$AE$22,10,FALSE) &amp; IF(Audit!#REF!=10,Audit!#REF!&amp;Audit!#REF!,"") &amp; IF(Audit!#REF!&lt;&gt;1,U1265,"")</f>
        <v>#REF!</v>
      </c>
      <c r="L1265" s="10" t="e">
        <f>Audit!#REF!</f>
        <v>#REF!</v>
      </c>
      <c r="M1265" s="10" t="e">
        <f t="shared" si="581"/>
        <v>#REF!</v>
      </c>
      <c r="N1265" s="10" t="e">
        <f t="shared" si="582"/>
        <v>#REF!</v>
      </c>
      <c r="O1265" s="10" t="e">
        <f t="shared" si="583"/>
        <v>#REF!</v>
      </c>
      <c r="P1265" s="10" t="e">
        <f t="shared" si="584"/>
        <v>#REF!</v>
      </c>
      <c r="Q1265" s="10" t="e">
        <f t="shared" si="585"/>
        <v>#REF!</v>
      </c>
      <c r="R1265" s="10" t="e">
        <f t="shared" si="586"/>
        <v>#REF!</v>
      </c>
      <c r="S1265" s="10" t="e">
        <f t="shared" si="587"/>
        <v>#REF!</v>
      </c>
      <c r="T1265" s="10" t="e">
        <f t="shared" si="588"/>
        <v>#REF!</v>
      </c>
      <c r="U1265" s="17" t="e">
        <f>IF(Audit!#REF!="","",VLOOKUP(Audit!#REF!,$W$26:$X$35,2,FALSE)) &amp; Audit!#REF! &amp; IF(Audit!#REF!="","",IF(Audit!#REF!&lt;=1.4,VLOOKUP(Audit!#REF!,$W$38:X1310,2,FALSE),VLOOKUP(Audit!#REF!,$W$51:$X$61,2,FALSE))) &amp; IF(Audit!#REF!="","",VLOOKUP(Audit!#REF!,$Y$26:$Z$35,2,FALSE) &amp; Audit!#REF! &amp; IF(Audit!#REF!="","",IF(Audit!#REF!&lt;=1.4,VLOOKUP(Audit!#REF!,$Y$38:$Z$48,2,FALSE),VLOOKUP(Audit!#REF!,$Y$51:$Z$61,2,FALSE))))</f>
        <v>#REF!</v>
      </c>
      <c r="V1265" s="21"/>
      <c r="AH1265" s="49" t="e">
        <f>Audit!#REF!</f>
        <v>#REF!</v>
      </c>
      <c r="AI1265" s="50" t="e">
        <f>VLOOKUP(Audit!#REF!,$V$3:$AE$12,2,FALSE)&amp; IF(Audit!#REF!=10,Audit!#REF!,"")</f>
        <v>#REF!</v>
      </c>
      <c r="AJ1265" s="50" t="e">
        <f>VLOOKUP(Audit!#REF!,$V$13:$AE$22,2,FALSE)&amp; IF(Audit!#REF!=10,Audit!#REF!,"")</f>
        <v>#REF!</v>
      </c>
      <c r="AK1265" s="47" t="e">
        <f t="shared" si="589"/>
        <v>#REF!</v>
      </c>
      <c r="AL1265" s="50" t="e">
        <f>VLOOKUP(Audit!#REF!,$V$3:$AE$12,3,FALSE)&amp; IF(Audit!#REF!=10,Audit!#REF!,"")</f>
        <v>#REF!</v>
      </c>
      <c r="AM1265" s="50" t="e">
        <f>VLOOKUP(Audit!#REF!,$V$13:$AE$22,3,FALSE)&amp; IF(Audit!#REF!=10,Audit!#REF!,"")</f>
        <v>#REF!</v>
      </c>
      <c r="AN1265" s="47" t="e">
        <f t="shared" si="590"/>
        <v>#REF!</v>
      </c>
      <c r="AO1265" s="50" t="e">
        <f>VLOOKUP(Audit!#REF!,$V$3:$AE$12,4,FALSE) &amp;  Audit!#REF! &amp; IF(Audit!#REF!=10,Audit!#REF!,"")</f>
        <v>#REF!</v>
      </c>
      <c r="AP1265" s="50" t="e">
        <f>VLOOKUP(Audit!#REF!,$V$13:$AE$22,4,FALSE)&amp; IF(Audit!#REF!=10,Audit!#REF!,"")</f>
        <v>#REF!</v>
      </c>
      <c r="AQ1265" s="47" t="e">
        <f t="shared" si="591"/>
        <v>#REF!</v>
      </c>
      <c r="AR1265" s="50" t="e">
        <f>VLOOKUP(Audit!#REF!,$V$3:$AE$12,5,FALSE)&amp; IF(Audit!#REF!=10,Audit!#REF!,"")</f>
        <v>#REF!</v>
      </c>
      <c r="AS1265" s="50" t="e">
        <f>VLOOKUP(Audit!#REF!,$V$13:$AE$22,5,FALSE)&amp; IF(Audit!#REF!=10,Audit!#REF!,"")</f>
        <v>#REF!</v>
      </c>
      <c r="AT1265" s="47" t="e">
        <f t="shared" si="592"/>
        <v>#REF!</v>
      </c>
      <c r="AU1265" s="50" t="e">
        <f>VLOOKUP(Audit!#REF!,$V$3:$AE$12,6,FALSE)&amp; IF(Audit!#REF!=10,Audit!#REF!,"")</f>
        <v>#REF!</v>
      </c>
      <c r="AV1265" s="50" t="e">
        <f>VLOOKUP(Audit!#REF!,$V$13:$AE$22,6,FALSE)&amp; IF(Audit!#REF!=10,Audit!#REF!,"")</f>
        <v>#REF!</v>
      </c>
      <c r="AW1265" s="47" t="e">
        <f t="shared" si="593"/>
        <v>#REF!</v>
      </c>
      <c r="AX1265" s="50" t="e">
        <f>VLOOKUP(Audit!#REF!,$V$3:$AE$12,7,FALSE)&amp; IF(Audit!#REF!=10,Audit!#REF!,"")</f>
        <v>#REF!</v>
      </c>
      <c r="AY1265" s="50" t="e">
        <f>VLOOKUP(Audit!#REF!,$V$13:$AE$22,7,FALSE) &amp; IF(Audit!#REF!=10,Audit!#REF!,"")</f>
        <v>#REF!</v>
      </c>
      <c r="AZ1265" s="47" t="e">
        <f t="shared" si="594"/>
        <v>#REF!</v>
      </c>
      <c r="BA1265" s="50" t="e">
        <f>VLOOKUP(Audit!#REF!,$V$3:$AE$12,8,FALSE)&amp; Audit!#REF! &amp; IF(Audit!#REF!=10,Audit!#REF!,"")</f>
        <v>#REF!</v>
      </c>
      <c r="BB1265" s="50" t="e">
        <f>VLOOKUP(Audit!#REF!,$V$13:$AE$22,8,FALSE) &amp; IF(Audit!#REF!=10,Audit!#REF!,"")</f>
        <v>#REF!</v>
      </c>
      <c r="BC1265" s="47" t="e">
        <f t="shared" si="595"/>
        <v>#REF!</v>
      </c>
      <c r="BD1265" s="50" t="e">
        <f>VLOOKUP(Audit!#REF!,$V$3:$AE$12,9,FALSE)&amp; IF(Audit!#REF!=10,Audit!#REF!,"")</f>
        <v>#REF!</v>
      </c>
      <c r="BE1265" s="50" t="e">
        <f>VLOOKUP(Audit!#REF!,$V$13:$AE$22,9,FALSE) &amp; IF(Audit!#REF!=10,Audit!#REF!,"") &amp; IF(Audit!#REF!&lt;&gt;1,U1265,"")</f>
        <v>#REF!</v>
      </c>
      <c r="BF1265" s="47" t="e">
        <f t="shared" si="596"/>
        <v>#REF!</v>
      </c>
      <c r="BG1265" s="50" t="e">
        <f>VLOOKUP(Audit!#REF!,$V$3:$AE$12,10,FALSE) &amp; Audit!#REF! &amp; IF(Audit!#REF!=10,Audit!#REF!,"")</f>
        <v>#REF!</v>
      </c>
      <c r="BH1265" s="50" t="e">
        <f>VLOOKUP(Audit!#REF!,$V$13:$AE$22,10,FALSE) &amp; IF(Audit!#REF!=10,Audit!#REF!,"") &amp; IF(Audit!#REF!&lt;&gt;1,U1265,"")</f>
        <v>#REF!</v>
      </c>
      <c r="BI1265" s="47" t="e">
        <f t="shared" si="597"/>
        <v>#REF!</v>
      </c>
      <c r="BJ1265" s="48" t="str">
        <f t="shared" si="598"/>
        <v/>
      </c>
      <c r="BK1265" s="48" t="str">
        <f t="shared" si="599"/>
        <v/>
      </c>
      <c r="BL1265" s="48" t="str">
        <f t="shared" si="600"/>
        <v/>
      </c>
      <c r="BM1265" s="48" t="str">
        <f t="shared" si="601"/>
        <v/>
      </c>
      <c r="BN1265" s="48" t="str">
        <f t="shared" si="602"/>
        <v/>
      </c>
      <c r="BO1265" s="48" t="str">
        <f t="shared" si="603"/>
        <v/>
      </c>
      <c r="BP1265" s="48" t="str">
        <f t="shared" si="604"/>
        <v/>
      </c>
      <c r="BQ1265" s="48" t="str">
        <f t="shared" si="605"/>
        <v/>
      </c>
      <c r="BR1265" s="48" t="str">
        <f t="shared" si="606"/>
        <v/>
      </c>
      <c r="BS1265" s="48" t="str">
        <f t="shared" si="607"/>
        <v/>
      </c>
      <c r="BT1265" s="48" t="str">
        <f t="shared" si="608"/>
        <v/>
      </c>
      <c r="BU1265" s="48" t="str">
        <f t="shared" si="609"/>
        <v/>
      </c>
    </row>
    <row r="1266" spans="1:73">
      <c r="A1266" s="10" t="e">
        <f>Audit!#REF!</f>
        <v>#REF!</v>
      </c>
      <c r="B1266" s="10" t="e">
        <f t="shared" si="580"/>
        <v>#REF!</v>
      </c>
      <c r="C1266" s="17" t="e">
        <f>VLOOKUP(Audit!#REF!,$V$3:$AE$12,2,FALSE) &amp; VLOOKUP(Audit!#REF!,$V$13:$AE$22,2,FALSE)&amp; IF(Audit!#REF!=10,Audit!#REF!&amp;Audit!#REF!,"")</f>
        <v>#REF!</v>
      </c>
      <c r="D1266" s="17" t="e">
        <f>VLOOKUP(Audit!#REF!,$V$3:$AE$12,3,FALSE) &amp; VLOOKUP(Audit!#REF!,$V$13:$AE$22,3,FALSE) &amp;IF(Audit!#REF!=10,Audit!#REF!&amp;Audit!#REF!,"")</f>
        <v>#REF!</v>
      </c>
      <c r="E1266" s="17" t="e">
        <f>VLOOKUP(Audit!#REF!,$V$3:$AE$12,4,FALSE)&amp; Audit!#REF! &amp; VLOOKUP(Audit!#REF!,$V$13:$AE$22,4,FALSE)&amp; IF(Audit!#REF!=10,Audit!#REF!&amp;Audit!#REF!,"")</f>
        <v>#REF!</v>
      </c>
      <c r="F1266" s="17" t="e">
        <f>VLOOKUP(Audit!#REF!,$V$3:$AE$12,5,FALSE) &amp; VLOOKUP(Audit!#REF!,$V$13:$AE$22,5,FALSE)&amp; IF(Audit!#REF!=10,Audit!#REF!&amp;Audit!#REF!,"")</f>
        <v>#REF!</v>
      </c>
      <c r="G1266" s="17" t="e">
        <f>VLOOKUP(Audit!#REF!,$V$3:$AE$12,6,FALSE) &amp; VLOOKUP(Audit!#REF!,$V$13:$AE$22,6,FALSE)&amp; IF(Audit!#REF!=10,Audit!#REF!&amp;Audit!#REF!,"")</f>
        <v>#REF!</v>
      </c>
      <c r="H1266" s="17" t="e">
        <f>VLOOKUP(Audit!#REF!,$V$3:$AE$12,7,FALSE) &amp; VLOOKUP(Audit!#REF!,$V$13:$AE$22,7,FALSE)&amp;IF(Audit!#REF!=10,Audit!#REF!&amp;Audit!#REF!,"")</f>
        <v>#REF!</v>
      </c>
      <c r="I1266" s="17" t="e">
        <f>VLOOKUP(Audit!#REF!,$V$3:$AE$12,8,FALSE) &amp; Audit!#REF! &amp; VLOOKUP(Audit!#REF!,$V$13:$AE$22,8,FALSE)&amp;IF(Audit!#REF!=10,Audit!#REF!&amp;Audit!#REF!,"")</f>
        <v>#REF!</v>
      </c>
      <c r="J1266" s="17" t="e">
        <f>VLOOKUP(Audit!#REF!,$V$3:$AE$12,9,FALSE) &amp; VLOOKUP(Audit!#REF!,$V$13:$AE$22,9,FALSE) &amp; IF(Audit!#REF!=10,Audit!#REF!&amp;Audit!#REF!,"") &amp; IF(Audit!#REF!&lt;&gt;1,U1266,"")</f>
        <v>#REF!</v>
      </c>
      <c r="K1266" s="17" t="e">
        <f>VLOOKUP(Audit!#REF!,$V$3:$AE$12,10,FALSE) &amp; Audit!#REF! &amp; VLOOKUP(Audit!#REF!,$V$13:$AE$22,10,FALSE) &amp; IF(Audit!#REF!=10,Audit!#REF!&amp;Audit!#REF!,"") &amp; IF(Audit!#REF!&lt;&gt;1,U1266,"")</f>
        <v>#REF!</v>
      </c>
      <c r="L1266" s="10" t="e">
        <f>Audit!#REF!</f>
        <v>#REF!</v>
      </c>
      <c r="M1266" s="10" t="e">
        <f t="shared" si="581"/>
        <v>#REF!</v>
      </c>
      <c r="N1266" s="10" t="e">
        <f t="shared" si="582"/>
        <v>#REF!</v>
      </c>
      <c r="O1266" s="10" t="e">
        <f t="shared" si="583"/>
        <v>#REF!</v>
      </c>
      <c r="P1266" s="10" t="e">
        <f t="shared" si="584"/>
        <v>#REF!</v>
      </c>
      <c r="Q1266" s="10" t="e">
        <f t="shared" si="585"/>
        <v>#REF!</v>
      </c>
      <c r="R1266" s="10" t="e">
        <f t="shared" si="586"/>
        <v>#REF!</v>
      </c>
      <c r="S1266" s="10" t="e">
        <f t="shared" si="587"/>
        <v>#REF!</v>
      </c>
      <c r="T1266" s="10" t="e">
        <f t="shared" si="588"/>
        <v>#REF!</v>
      </c>
      <c r="U1266" s="17" t="e">
        <f>IF(Audit!#REF!="","",VLOOKUP(Audit!#REF!,$W$26:$X$35,2,FALSE)) &amp; Audit!#REF! &amp; IF(Audit!#REF!="","",IF(Audit!#REF!&lt;=1.4,VLOOKUP(Audit!#REF!,$W$38:X1311,2,FALSE),VLOOKUP(Audit!#REF!,$W$51:$X$61,2,FALSE))) &amp; IF(Audit!#REF!="","",VLOOKUP(Audit!#REF!,$Y$26:$Z$35,2,FALSE) &amp; Audit!#REF! &amp; IF(Audit!#REF!="","",IF(Audit!#REF!&lt;=1.4,VLOOKUP(Audit!#REF!,$Y$38:$Z$48,2,FALSE),VLOOKUP(Audit!#REF!,$Y$51:$Z$61,2,FALSE))))</f>
        <v>#REF!</v>
      </c>
      <c r="V1266" s="21"/>
      <c r="AH1266" s="49" t="e">
        <f>Audit!#REF!</f>
        <v>#REF!</v>
      </c>
      <c r="AI1266" s="50" t="e">
        <f>VLOOKUP(Audit!#REF!,$V$3:$AE$12,2,FALSE)&amp; IF(Audit!#REF!=10,Audit!#REF!,"")</f>
        <v>#REF!</v>
      </c>
      <c r="AJ1266" s="50" t="e">
        <f>VLOOKUP(Audit!#REF!,$V$13:$AE$22,2,FALSE)&amp; IF(Audit!#REF!=10,Audit!#REF!,"")</f>
        <v>#REF!</v>
      </c>
      <c r="AK1266" s="47" t="e">
        <f t="shared" si="589"/>
        <v>#REF!</v>
      </c>
      <c r="AL1266" s="50" t="e">
        <f>VLOOKUP(Audit!#REF!,$V$3:$AE$12,3,FALSE)&amp; IF(Audit!#REF!=10,Audit!#REF!,"")</f>
        <v>#REF!</v>
      </c>
      <c r="AM1266" s="50" t="e">
        <f>VLOOKUP(Audit!#REF!,$V$13:$AE$22,3,FALSE)&amp; IF(Audit!#REF!=10,Audit!#REF!,"")</f>
        <v>#REF!</v>
      </c>
      <c r="AN1266" s="47" t="e">
        <f t="shared" si="590"/>
        <v>#REF!</v>
      </c>
      <c r="AO1266" s="50" t="e">
        <f>VLOOKUP(Audit!#REF!,$V$3:$AE$12,4,FALSE) &amp;  Audit!#REF! &amp; IF(Audit!#REF!=10,Audit!#REF!,"")</f>
        <v>#REF!</v>
      </c>
      <c r="AP1266" s="50" t="e">
        <f>VLOOKUP(Audit!#REF!,$V$13:$AE$22,4,FALSE)&amp; IF(Audit!#REF!=10,Audit!#REF!,"")</f>
        <v>#REF!</v>
      </c>
      <c r="AQ1266" s="47" t="e">
        <f t="shared" si="591"/>
        <v>#REF!</v>
      </c>
      <c r="AR1266" s="50" t="e">
        <f>VLOOKUP(Audit!#REF!,$V$3:$AE$12,5,FALSE)&amp; IF(Audit!#REF!=10,Audit!#REF!,"")</f>
        <v>#REF!</v>
      </c>
      <c r="AS1266" s="50" t="e">
        <f>VLOOKUP(Audit!#REF!,$V$13:$AE$22,5,FALSE)&amp; IF(Audit!#REF!=10,Audit!#REF!,"")</f>
        <v>#REF!</v>
      </c>
      <c r="AT1266" s="47" t="e">
        <f t="shared" si="592"/>
        <v>#REF!</v>
      </c>
      <c r="AU1266" s="50" t="e">
        <f>VLOOKUP(Audit!#REF!,$V$3:$AE$12,6,FALSE)&amp; IF(Audit!#REF!=10,Audit!#REF!,"")</f>
        <v>#REF!</v>
      </c>
      <c r="AV1266" s="50" t="e">
        <f>VLOOKUP(Audit!#REF!,$V$13:$AE$22,6,FALSE)&amp; IF(Audit!#REF!=10,Audit!#REF!,"")</f>
        <v>#REF!</v>
      </c>
      <c r="AW1266" s="47" t="e">
        <f t="shared" si="593"/>
        <v>#REF!</v>
      </c>
      <c r="AX1266" s="50" t="e">
        <f>VLOOKUP(Audit!#REF!,$V$3:$AE$12,7,FALSE)&amp; IF(Audit!#REF!=10,Audit!#REF!,"")</f>
        <v>#REF!</v>
      </c>
      <c r="AY1266" s="50" t="e">
        <f>VLOOKUP(Audit!#REF!,$V$13:$AE$22,7,FALSE) &amp; IF(Audit!#REF!=10,Audit!#REF!,"")</f>
        <v>#REF!</v>
      </c>
      <c r="AZ1266" s="47" t="e">
        <f t="shared" si="594"/>
        <v>#REF!</v>
      </c>
      <c r="BA1266" s="50" t="e">
        <f>VLOOKUP(Audit!#REF!,$V$3:$AE$12,8,FALSE)&amp; Audit!#REF! &amp; IF(Audit!#REF!=10,Audit!#REF!,"")</f>
        <v>#REF!</v>
      </c>
      <c r="BB1266" s="50" t="e">
        <f>VLOOKUP(Audit!#REF!,$V$13:$AE$22,8,FALSE) &amp; IF(Audit!#REF!=10,Audit!#REF!,"")</f>
        <v>#REF!</v>
      </c>
      <c r="BC1266" s="47" t="e">
        <f t="shared" si="595"/>
        <v>#REF!</v>
      </c>
      <c r="BD1266" s="50" t="e">
        <f>VLOOKUP(Audit!#REF!,$V$3:$AE$12,9,FALSE)&amp; IF(Audit!#REF!=10,Audit!#REF!,"")</f>
        <v>#REF!</v>
      </c>
      <c r="BE1266" s="50" t="e">
        <f>VLOOKUP(Audit!#REF!,$V$13:$AE$22,9,FALSE) &amp; IF(Audit!#REF!=10,Audit!#REF!,"") &amp; IF(Audit!#REF!&lt;&gt;1,U1266,"")</f>
        <v>#REF!</v>
      </c>
      <c r="BF1266" s="47" t="e">
        <f t="shared" si="596"/>
        <v>#REF!</v>
      </c>
      <c r="BG1266" s="50" t="e">
        <f>VLOOKUP(Audit!#REF!,$V$3:$AE$12,10,FALSE) &amp; Audit!#REF! &amp; IF(Audit!#REF!=10,Audit!#REF!,"")</f>
        <v>#REF!</v>
      </c>
      <c r="BH1266" s="50" t="e">
        <f>VLOOKUP(Audit!#REF!,$V$13:$AE$22,10,FALSE) &amp; IF(Audit!#REF!=10,Audit!#REF!,"") &amp; IF(Audit!#REF!&lt;&gt;1,U1266,"")</f>
        <v>#REF!</v>
      </c>
      <c r="BI1266" s="47" t="e">
        <f t="shared" si="597"/>
        <v>#REF!</v>
      </c>
      <c r="BJ1266" s="48" t="str">
        <f t="shared" si="598"/>
        <v/>
      </c>
      <c r="BK1266" s="48" t="str">
        <f t="shared" si="599"/>
        <v/>
      </c>
      <c r="BL1266" s="48" t="str">
        <f t="shared" si="600"/>
        <v/>
      </c>
      <c r="BM1266" s="48" t="str">
        <f t="shared" si="601"/>
        <v/>
      </c>
      <c r="BN1266" s="48" t="str">
        <f t="shared" si="602"/>
        <v/>
      </c>
      <c r="BO1266" s="48" t="str">
        <f t="shared" si="603"/>
        <v/>
      </c>
      <c r="BP1266" s="48" t="str">
        <f t="shared" si="604"/>
        <v/>
      </c>
      <c r="BQ1266" s="48" t="str">
        <f t="shared" si="605"/>
        <v/>
      </c>
      <c r="BR1266" s="48" t="str">
        <f t="shared" si="606"/>
        <v/>
      </c>
      <c r="BS1266" s="48" t="str">
        <f t="shared" si="607"/>
        <v/>
      </c>
      <c r="BT1266" s="48" t="str">
        <f t="shared" si="608"/>
        <v/>
      </c>
      <c r="BU1266" s="48" t="str">
        <f t="shared" si="609"/>
        <v/>
      </c>
    </row>
    <row r="1267" spans="1:73">
      <c r="A1267" s="10" t="e">
        <f>Audit!#REF!</f>
        <v>#REF!</v>
      </c>
      <c r="B1267" s="10" t="e">
        <f t="shared" si="580"/>
        <v>#REF!</v>
      </c>
      <c r="C1267" s="17" t="e">
        <f>VLOOKUP(Audit!#REF!,$V$3:$AE$12,2,FALSE) &amp; VLOOKUP(Audit!#REF!,$V$13:$AE$22,2,FALSE)&amp; IF(Audit!#REF!=10,Audit!#REF!&amp;Audit!#REF!,"")</f>
        <v>#REF!</v>
      </c>
      <c r="D1267" s="17" t="e">
        <f>VLOOKUP(Audit!#REF!,$V$3:$AE$12,3,FALSE) &amp; VLOOKUP(Audit!#REF!,$V$13:$AE$22,3,FALSE) &amp;IF(Audit!#REF!=10,Audit!#REF!&amp;Audit!#REF!,"")</f>
        <v>#REF!</v>
      </c>
      <c r="E1267" s="17" t="e">
        <f>VLOOKUP(Audit!#REF!,$V$3:$AE$12,4,FALSE)&amp; Audit!#REF! &amp; VLOOKUP(Audit!#REF!,$V$13:$AE$22,4,FALSE)&amp; IF(Audit!#REF!=10,Audit!#REF!&amp;Audit!#REF!,"")</f>
        <v>#REF!</v>
      </c>
      <c r="F1267" s="17" t="e">
        <f>VLOOKUP(Audit!#REF!,$V$3:$AE$12,5,FALSE) &amp; VLOOKUP(Audit!#REF!,$V$13:$AE$22,5,FALSE)&amp; IF(Audit!#REF!=10,Audit!#REF!&amp;Audit!#REF!,"")</f>
        <v>#REF!</v>
      </c>
      <c r="G1267" s="17" t="e">
        <f>VLOOKUP(Audit!#REF!,$V$3:$AE$12,6,FALSE) &amp; VLOOKUP(Audit!#REF!,$V$13:$AE$22,6,FALSE)&amp; IF(Audit!#REF!=10,Audit!#REF!&amp;Audit!#REF!,"")</f>
        <v>#REF!</v>
      </c>
      <c r="H1267" s="17" t="e">
        <f>VLOOKUP(Audit!#REF!,$V$3:$AE$12,7,FALSE) &amp; VLOOKUP(Audit!#REF!,$V$13:$AE$22,7,FALSE)&amp;IF(Audit!#REF!=10,Audit!#REF!&amp;Audit!#REF!,"")</f>
        <v>#REF!</v>
      </c>
      <c r="I1267" s="17" t="e">
        <f>VLOOKUP(Audit!#REF!,$V$3:$AE$12,8,FALSE) &amp; Audit!#REF! &amp; VLOOKUP(Audit!#REF!,$V$13:$AE$22,8,FALSE)&amp;IF(Audit!#REF!=10,Audit!#REF!&amp;Audit!#REF!,"")</f>
        <v>#REF!</v>
      </c>
      <c r="J1267" s="17" t="e">
        <f>VLOOKUP(Audit!#REF!,$V$3:$AE$12,9,FALSE) &amp; VLOOKUP(Audit!#REF!,$V$13:$AE$22,9,FALSE) &amp; IF(Audit!#REF!=10,Audit!#REF!&amp;Audit!#REF!,"") &amp; IF(Audit!#REF!&lt;&gt;1,U1267,"")</f>
        <v>#REF!</v>
      </c>
      <c r="K1267" s="17" t="e">
        <f>VLOOKUP(Audit!#REF!,$V$3:$AE$12,10,FALSE) &amp; Audit!#REF! &amp; VLOOKUP(Audit!#REF!,$V$13:$AE$22,10,FALSE) &amp; IF(Audit!#REF!=10,Audit!#REF!&amp;Audit!#REF!,"") &amp; IF(Audit!#REF!&lt;&gt;1,U1267,"")</f>
        <v>#REF!</v>
      </c>
      <c r="L1267" s="10" t="e">
        <f>Audit!#REF!</f>
        <v>#REF!</v>
      </c>
      <c r="M1267" s="10" t="e">
        <f t="shared" si="581"/>
        <v>#REF!</v>
      </c>
      <c r="N1267" s="10" t="e">
        <f t="shared" si="582"/>
        <v>#REF!</v>
      </c>
      <c r="O1267" s="10" t="e">
        <f t="shared" si="583"/>
        <v>#REF!</v>
      </c>
      <c r="P1267" s="10" t="e">
        <f t="shared" si="584"/>
        <v>#REF!</v>
      </c>
      <c r="Q1267" s="10" t="e">
        <f t="shared" si="585"/>
        <v>#REF!</v>
      </c>
      <c r="R1267" s="10" t="e">
        <f t="shared" si="586"/>
        <v>#REF!</v>
      </c>
      <c r="S1267" s="10" t="e">
        <f t="shared" si="587"/>
        <v>#REF!</v>
      </c>
      <c r="T1267" s="10" t="e">
        <f t="shared" si="588"/>
        <v>#REF!</v>
      </c>
      <c r="U1267" s="17" t="e">
        <f>IF(Audit!#REF!="","",VLOOKUP(Audit!#REF!,$W$26:$X$35,2,FALSE)) &amp; Audit!#REF! &amp; IF(Audit!#REF!="","",IF(Audit!#REF!&lt;=1.4,VLOOKUP(Audit!#REF!,$W$38:X1312,2,FALSE),VLOOKUP(Audit!#REF!,$W$51:$X$61,2,FALSE))) &amp; IF(Audit!#REF!="","",VLOOKUP(Audit!#REF!,$Y$26:$Z$35,2,FALSE) &amp; Audit!#REF! &amp; IF(Audit!#REF!="","",IF(Audit!#REF!&lt;=1.4,VLOOKUP(Audit!#REF!,$Y$38:$Z$48,2,FALSE),VLOOKUP(Audit!#REF!,$Y$51:$Z$61,2,FALSE))))</f>
        <v>#REF!</v>
      </c>
      <c r="V1267" s="21"/>
      <c r="AH1267" s="49" t="e">
        <f>Audit!#REF!</f>
        <v>#REF!</v>
      </c>
      <c r="AI1267" s="50" t="e">
        <f>VLOOKUP(Audit!#REF!,$V$3:$AE$12,2,FALSE)&amp; IF(Audit!#REF!=10,Audit!#REF!,"")</f>
        <v>#REF!</v>
      </c>
      <c r="AJ1267" s="50" t="e">
        <f>VLOOKUP(Audit!#REF!,$V$13:$AE$22,2,FALSE)&amp; IF(Audit!#REF!=10,Audit!#REF!,"")</f>
        <v>#REF!</v>
      </c>
      <c r="AK1267" s="47" t="e">
        <f t="shared" si="589"/>
        <v>#REF!</v>
      </c>
      <c r="AL1267" s="50" t="e">
        <f>VLOOKUP(Audit!#REF!,$V$3:$AE$12,3,FALSE)&amp; IF(Audit!#REF!=10,Audit!#REF!,"")</f>
        <v>#REF!</v>
      </c>
      <c r="AM1267" s="50" t="e">
        <f>VLOOKUP(Audit!#REF!,$V$13:$AE$22,3,FALSE)&amp; IF(Audit!#REF!=10,Audit!#REF!,"")</f>
        <v>#REF!</v>
      </c>
      <c r="AN1267" s="47" t="e">
        <f t="shared" si="590"/>
        <v>#REF!</v>
      </c>
      <c r="AO1267" s="50" t="e">
        <f>VLOOKUP(Audit!#REF!,$V$3:$AE$12,4,FALSE) &amp;  Audit!#REF! &amp; IF(Audit!#REF!=10,Audit!#REF!,"")</f>
        <v>#REF!</v>
      </c>
      <c r="AP1267" s="50" t="e">
        <f>VLOOKUP(Audit!#REF!,$V$13:$AE$22,4,FALSE)&amp; IF(Audit!#REF!=10,Audit!#REF!,"")</f>
        <v>#REF!</v>
      </c>
      <c r="AQ1267" s="47" t="e">
        <f t="shared" si="591"/>
        <v>#REF!</v>
      </c>
      <c r="AR1267" s="50" t="e">
        <f>VLOOKUP(Audit!#REF!,$V$3:$AE$12,5,FALSE)&amp; IF(Audit!#REF!=10,Audit!#REF!,"")</f>
        <v>#REF!</v>
      </c>
      <c r="AS1267" s="50" t="e">
        <f>VLOOKUP(Audit!#REF!,$V$13:$AE$22,5,FALSE)&amp; IF(Audit!#REF!=10,Audit!#REF!,"")</f>
        <v>#REF!</v>
      </c>
      <c r="AT1267" s="47" t="e">
        <f t="shared" si="592"/>
        <v>#REF!</v>
      </c>
      <c r="AU1267" s="50" t="e">
        <f>VLOOKUP(Audit!#REF!,$V$3:$AE$12,6,FALSE)&amp; IF(Audit!#REF!=10,Audit!#REF!,"")</f>
        <v>#REF!</v>
      </c>
      <c r="AV1267" s="50" t="e">
        <f>VLOOKUP(Audit!#REF!,$V$13:$AE$22,6,FALSE)&amp; IF(Audit!#REF!=10,Audit!#REF!,"")</f>
        <v>#REF!</v>
      </c>
      <c r="AW1267" s="47" t="e">
        <f t="shared" si="593"/>
        <v>#REF!</v>
      </c>
      <c r="AX1267" s="50" t="e">
        <f>VLOOKUP(Audit!#REF!,$V$3:$AE$12,7,FALSE)&amp; IF(Audit!#REF!=10,Audit!#REF!,"")</f>
        <v>#REF!</v>
      </c>
      <c r="AY1267" s="50" t="e">
        <f>VLOOKUP(Audit!#REF!,$V$13:$AE$22,7,FALSE) &amp; IF(Audit!#REF!=10,Audit!#REF!,"")</f>
        <v>#REF!</v>
      </c>
      <c r="AZ1267" s="47" t="e">
        <f t="shared" si="594"/>
        <v>#REF!</v>
      </c>
      <c r="BA1267" s="50" t="e">
        <f>VLOOKUP(Audit!#REF!,$V$3:$AE$12,8,FALSE)&amp; Audit!#REF! &amp; IF(Audit!#REF!=10,Audit!#REF!,"")</f>
        <v>#REF!</v>
      </c>
      <c r="BB1267" s="50" t="e">
        <f>VLOOKUP(Audit!#REF!,$V$13:$AE$22,8,FALSE) &amp; IF(Audit!#REF!=10,Audit!#REF!,"")</f>
        <v>#REF!</v>
      </c>
      <c r="BC1267" s="47" t="e">
        <f t="shared" si="595"/>
        <v>#REF!</v>
      </c>
      <c r="BD1267" s="50" t="e">
        <f>VLOOKUP(Audit!#REF!,$V$3:$AE$12,9,FALSE)&amp; IF(Audit!#REF!=10,Audit!#REF!,"")</f>
        <v>#REF!</v>
      </c>
      <c r="BE1267" s="50" t="e">
        <f>VLOOKUP(Audit!#REF!,$V$13:$AE$22,9,FALSE) &amp; IF(Audit!#REF!=10,Audit!#REF!,"") &amp; IF(Audit!#REF!&lt;&gt;1,U1267,"")</f>
        <v>#REF!</v>
      </c>
      <c r="BF1267" s="47" t="e">
        <f t="shared" si="596"/>
        <v>#REF!</v>
      </c>
      <c r="BG1267" s="50" t="e">
        <f>VLOOKUP(Audit!#REF!,$V$3:$AE$12,10,FALSE) &amp; Audit!#REF! &amp; IF(Audit!#REF!=10,Audit!#REF!,"")</f>
        <v>#REF!</v>
      </c>
      <c r="BH1267" s="50" t="e">
        <f>VLOOKUP(Audit!#REF!,$V$13:$AE$22,10,FALSE) &amp; IF(Audit!#REF!=10,Audit!#REF!,"") &amp; IF(Audit!#REF!&lt;&gt;1,U1267,"")</f>
        <v>#REF!</v>
      </c>
      <c r="BI1267" s="47" t="e">
        <f t="shared" si="597"/>
        <v>#REF!</v>
      </c>
      <c r="BJ1267" s="48" t="str">
        <f t="shared" si="598"/>
        <v/>
      </c>
      <c r="BK1267" s="48" t="str">
        <f t="shared" si="599"/>
        <v/>
      </c>
      <c r="BL1267" s="48" t="str">
        <f t="shared" si="600"/>
        <v/>
      </c>
      <c r="BM1267" s="48" t="str">
        <f t="shared" si="601"/>
        <v/>
      </c>
      <c r="BN1267" s="48" t="str">
        <f t="shared" si="602"/>
        <v/>
      </c>
      <c r="BO1267" s="48" t="str">
        <f t="shared" si="603"/>
        <v/>
      </c>
      <c r="BP1267" s="48" t="str">
        <f t="shared" si="604"/>
        <v/>
      </c>
      <c r="BQ1267" s="48" t="str">
        <f t="shared" si="605"/>
        <v/>
      </c>
      <c r="BR1267" s="48" t="str">
        <f t="shared" si="606"/>
        <v/>
      </c>
      <c r="BS1267" s="48" t="str">
        <f t="shared" si="607"/>
        <v/>
      </c>
      <c r="BT1267" s="48" t="str">
        <f t="shared" si="608"/>
        <v/>
      </c>
      <c r="BU1267" s="48" t="str">
        <f t="shared" si="609"/>
        <v/>
      </c>
    </row>
    <row r="1268" spans="1:73">
      <c r="A1268" s="10" t="e">
        <f>Audit!#REF!</f>
        <v>#REF!</v>
      </c>
      <c r="B1268" s="10" t="e">
        <f t="shared" si="580"/>
        <v>#REF!</v>
      </c>
      <c r="C1268" s="17" t="e">
        <f>VLOOKUP(Audit!#REF!,$V$3:$AE$12,2,FALSE) &amp; VLOOKUP(Audit!#REF!,$V$13:$AE$22,2,FALSE)&amp; IF(Audit!#REF!=10,Audit!#REF!&amp;Audit!#REF!,"")</f>
        <v>#REF!</v>
      </c>
      <c r="D1268" s="17" t="e">
        <f>VLOOKUP(Audit!#REF!,$V$3:$AE$12,3,FALSE) &amp; VLOOKUP(Audit!#REF!,$V$13:$AE$22,3,FALSE) &amp;IF(Audit!#REF!=10,Audit!#REF!&amp;Audit!#REF!,"")</f>
        <v>#REF!</v>
      </c>
      <c r="E1268" s="17" t="e">
        <f>VLOOKUP(Audit!#REF!,$V$3:$AE$12,4,FALSE)&amp; Audit!#REF! &amp; VLOOKUP(Audit!#REF!,$V$13:$AE$22,4,FALSE)&amp; IF(Audit!#REF!=10,Audit!#REF!&amp;Audit!#REF!,"")</f>
        <v>#REF!</v>
      </c>
      <c r="F1268" s="17" t="e">
        <f>VLOOKUP(Audit!#REF!,$V$3:$AE$12,5,FALSE) &amp; VLOOKUP(Audit!#REF!,$V$13:$AE$22,5,FALSE)&amp; IF(Audit!#REF!=10,Audit!#REF!&amp;Audit!#REF!,"")</f>
        <v>#REF!</v>
      </c>
      <c r="G1268" s="17" t="e">
        <f>VLOOKUP(Audit!#REF!,$V$3:$AE$12,6,FALSE) &amp; VLOOKUP(Audit!#REF!,$V$13:$AE$22,6,FALSE)&amp; IF(Audit!#REF!=10,Audit!#REF!&amp;Audit!#REF!,"")</f>
        <v>#REF!</v>
      </c>
      <c r="H1268" s="17" t="e">
        <f>VLOOKUP(Audit!#REF!,$V$3:$AE$12,7,FALSE) &amp; VLOOKUP(Audit!#REF!,$V$13:$AE$22,7,FALSE)&amp;IF(Audit!#REF!=10,Audit!#REF!&amp;Audit!#REF!,"")</f>
        <v>#REF!</v>
      </c>
      <c r="I1268" s="17" t="e">
        <f>VLOOKUP(Audit!#REF!,$V$3:$AE$12,8,FALSE) &amp; Audit!#REF! &amp; VLOOKUP(Audit!#REF!,$V$13:$AE$22,8,FALSE)&amp;IF(Audit!#REF!=10,Audit!#REF!&amp;Audit!#REF!,"")</f>
        <v>#REF!</v>
      </c>
      <c r="J1268" s="17" t="e">
        <f>VLOOKUP(Audit!#REF!,$V$3:$AE$12,9,FALSE) &amp; VLOOKUP(Audit!#REF!,$V$13:$AE$22,9,FALSE) &amp; IF(Audit!#REF!=10,Audit!#REF!&amp;Audit!#REF!,"") &amp; IF(Audit!#REF!&lt;&gt;1,U1268,"")</f>
        <v>#REF!</v>
      </c>
      <c r="K1268" s="17" t="e">
        <f>VLOOKUP(Audit!#REF!,$V$3:$AE$12,10,FALSE) &amp; Audit!#REF! &amp; VLOOKUP(Audit!#REF!,$V$13:$AE$22,10,FALSE) &amp; IF(Audit!#REF!=10,Audit!#REF!&amp;Audit!#REF!,"") &amp; IF(Audit!#REF!&lt;&gt;1,U1268,"")</f>
        <v>#REF!</v>
      </c>
      <c r="L1268" s="10" t="e">
        <f>Audit!#REF!</f>
        <v>#REF!</v>
      </c>
      <c r="M1268" s="10" t="e">
        <f t="shared" si="581"/>
        <v>#REF!</v>
      </c>
      <c r="N1268" s="10" t="e">
        <f t="shared" si="582"/>
        <v>#REF!</v>
      </c>
      <c r="O1268" s="10" t="e">
        <f t="shared" si="583"/>
        <v>#REF!</v>
      </c>
      <c r="P1268" s="10" t="e">
        <f t="shared" si="584"/>
        <v>#REF!</v>
      </c>
      <c r="Q1268" s="10" t="e">
        <f t="shared" si="585"/>
        <v>#REF!</v>
      </c>
      <c r="R1268" s="10" t="e">
        <f t="shared" si="586"/>
        <v>#REF!</v>
      </c>
      <c r="S1268" s="10" t="e">
        <f t="shared" si="587"/>
        <v>#REF!</v>
      </c>
      <c r="T1268" s="10" t="e">
        <f t="shared" si="588"/>
        <v>#REF!</v>
      </c>
      <c r="U1268" s="17" t="e">
        <f>IF(Audit!#REF!="","",VLOOKUP(Audit!#REF!,$W$26:$X$35,2,FALSE)) &amp; Audit!#REF! &amp; IF(Audit!#REF!="","",IF(Audit!#REF!&lt;=1.4,VLOOKUP(Audit!#REF!,$W$38:X1313,2,FALSE),VLOOKUP(Audit!#REF!,$W$51:$X$61,2,FALSE))) &amp; IF(Audit!#REF!="","",VLOOKUP(Audit!#REF!,$Y$26:$Z$35,2,FALSE) &amp; Audit!#REF! &amp; IF(Audit!#REF!="","",IF(Audit!#REF!&lt;=1.4,VLOOKUP(Audit!#REF!,$Y$38:$Z$48,2,FALSE),VLOOKUP(Audit!#REF!,$Y$51:$Z$61,2,FALSE))))</f>
        <v>#REF!</v>
      </c>
      <c r="V1268" s="21"/>
      <c r="AH1268" s="49" t="e">
        <f>Audit!#REF!</f>
        <v>#REF!</v>
      </c>
      <c r="AI1268" s="50" t="e">
        <f>VLOOKUP(Audit!#REF!,$V$3:$AE$12,2,FALSE)&amp; IF(Audit!#REF!=10,Audit!#REF!,"")</f>
        <v>#REF!</v>
      </c>
      <c r="AJ1268" s="50" t="e">
        <f>VLOOKUP(Audit!#REF!,$V$13:$AE$22,2,FALSE)&amp; IF(Audit!#REF!=10,Audit!#REF!,"")</f>
        <v>#REF!</v>
      </c>
      <c r="AK1268" s="47" t="e">
        <f t="shared" si="589"/>
        <v>#REF!</v>
      </c>
      <c r="AL1268" s="50" t="e">
        <f>VLOOKUP(Audit!#REF!,$V$3:$AE$12,3,FALSE)&amp; IF(Audit!#REF!=10,Audit!#REF!,"")</f>
        <v>#REF!</v>
      </c>
      <c r="AM1268" s="50" t="e">
        <f>VLOOKUP(Audit!#REF!,$V$13:$AE$22,3,FALSE)&amp; IF(Audit!#REF!=10,Audit!#REF!,"")</f>
        <v>#REF!</v>
      </c>
      <c r="AN1268" s="47" t="e">
        <f t="shared" si="590"/>
        <v>#REF!</v>
      </c>
      <c r="AO1268" s="50" t="e">
        <f>VLOOKUP(Audit!#REF!,$V$3:$AE$12,4,FALSE) &amp;  Audit!#REF! &amp; IF(Audit!#REF!=10,Audit!#REF!,"")</f>
        <v>#REF!</v>
      </c>
      <c r="AP1268" s="50" t="e">
        <f>VLOOKUP(Audit!#REF!,$V$13:$AE$22,4,FALSE)&amp; IF(Audit!#REF!=10,Audit!#REF!,"")</f>
        <v>#REF!</v>
      </c>
      <c r="AQ1268" s="47" t="e">
        <f t="shared" si="591"/>
        <v>#REF!</v>
      </c>
      <c r="AR1268" s="50" t="e">
        <f>VLOOKUP(Audit!#REF!,$V$3:$AE$12,5,FALSE)&amp; IF(Audit!#REF!=10,Audit!#REF!,"")</f>
        <v>#REF!</v>
      </c>
      <c r="AS1268" s="50" t="e">
        <f>VLOOKUP(Audit!#REF!,$V$13:$AE$22,5,FALSE)&amp; IF(Audit!#REF!=10,Audit!#REF!,"")</f>
        <v>#REF!</v>
      </c>
      <c r="AT1268" s="47" t="e">
        <f t="shared" si="592"/>
        <v>#REF!</v>
      </c>
      <c r="AU1268" s="50" t="e">
        <f>VLOOKUP(Audit!#REF!,$V$3:$AE$12,6,FALSE)&amp; IF(Audit!#REF!=10,Audit!#REF!,"")</f>
        <v>#REF!</v>
      </c>
      <c r="AV1268" s="50" t="e">
        <f>VLOOKUP(Audit!#REF!,$V$13:$AE$22,6,FALSE)&amp; IF(Audit!#REF!=10,Audit!#REF!,"")</f>
        <v>#REF!</v>
      </c>
      <c r="AW1268" s="47" t="e">
        <f t="shared" si="593"/>
        <v>#REF!</v>
      </c>
      <c r="AX1268" s="50" t="e">
        <f>VLOOKUP(Audit!#REF!,$V$3:$AE$12,7,FALSE)&amp; IF(Audit!#REF!=10,Audit!#REF!,"")</f>
        <v>#REF!</v>
      </c>
      <c r="AY1268" s="50" t="e">
        <f>VLOOKUP(Audit!#REF!,$V$13:$AE$22,7,FALSE) &amp; IF(Audit!#REF!=10,Audit!#REF!,"")</f>
        <v>#REF!</v>
      </c>
      <c r="AZ1268" s="47" t="e">
        <f t="shared" si="594"/>
        <v>#REF!</v>
      </c>
      <c r="BA1268" s="50" t="e">
        <f>VLOOKUP(Audit!#REF!,$V$3:$AE$12,8,FALSE)&amp; Audit!#REF! &amp; IF(Audit!#REF!=10,Audit!#REF!,"")</f>
        <v>#REF!</v>
      </c>
      <c r="BB1268" s="50" t="e">
        <f>VLOOKUP(Audit!#REF!,$V$13:$AE$22,8,FALSE) &amp; IF(Audit!#REF!=10,Audit!#REF!,"")</f>
        <v>#REF!</v>
      </c>
      <c r="BC1268" s="47" t="e">
        <f t="shared" si="595"/>
        <v>#REF!</v>
      </c>
      <c r="BD1268" s="50" t="e">
        <f>VLOOKUP(Audit!#REF!,$V$3:$AE$12,9,FALSE)&amp; IF(Audit!#REF!=10,Audit!#REF!,"")</f>
        <v>#REF!</v>
      </c>
      <c r="BE1268" s="50" t="e">
        <f>VLOOKUP(Audit!#REF!,$V$13:$AE$22,9,FALSE) &amp; IF(Audit!#REF!=10,Audit!#REF!,"") &amp; IF(Audit!#REF!&lt;&gt;1,U1268,"")</f>
        <v>#REF!</v>
      </c>
      <c r="BF1268" s="47" t="e">
        <f t="shared" si="596"/>
        <v>#REF!</v>
      </c>
      <c r="BG1268" s="50" t="e">
        <f>VLOOKUP(Audit!#REF!,$V$3:$AE$12,10,FALSE) &amp; Audit!#REF! &amp; IF(Audit!#REF!=10,Audit!#REF!,"")</f>
        <v>#REF!</v>
      </c>
      <c r="BH1268" s="50" t="e">
        <f>VLOOKUP(Audit!#REF!,$V$13:$AE$22,10,FALSE) &amp; IF(Audit!#REF!=10,Audit!#REF!,"") &amp; IF(Audit!#REF!&lt;&gt;1,U1268,"")</f>
        <v>#REF!</v>
      </c>
      <c r="BI1268" s="47" t="e">
        <f t="shared" si="597"/>
        <v>#REF!</v>
      </c>
      <c r="BJ1268" s="48" t="str">
        <f t="shared" si="598"/>
        <v/>
      </c>
      <c r="BK1268" s="48" t="str">
        <f t="shared" si="599"/>
        <v/>
      </c>
      <c r="BL1268" s="48" t="str">
        <f t="shared" si="600"/>
        <v/>
      </c>
      <c r="BM1268" s="48" t="str">
        <f t="shared" si="601"/>
        <v/>
      </c>
      <c r="BN1268" s="48" t="str">
        <f t="shared" si="602"/>
        <v/>
      </c>
      <c r="BO1268" s="48" t="str">
        <f t="shared" si="603"/>
        <v/>
      </c>
      <c r="BP1268" s="48" t="str">
        <f t="shared" si="604"/>
        <v/>
      </c>
      <c r="BQ1268" s="48" t="str">
        <f t="shared" si="605"/>
        <v/>
      </c>
      <c r="BR1268" s="48" t="str">
        <f t="shared" si="606"/>
        <v/>
      </c>
      <c r="BS1268" s="48" t="str">
        <f t="shared" si="607"/>
        <v/>
      </c>
      <c r="BT1268" s="48" t="str">
        <f t="shared" si="608"/>
        <v/>
      </c>
      <c r="BU1268" s="48" t="str">
        <f t="shared" si="609"/>
        <v/>
      </c>
    </row>
    <row r="1269" spans="1:73">
      <c r="A1269" s="10" t="e">
        <f>Audit!#REF!</f>
        <v>#REF!</v>
      </c>
      <c r="B1269" s="10" t="e">
        <f t="shared" si="580"/>
        <v>#REF!</v>
      </c>
      <c r="C1269" s="17" t="e">
        <f>VLOOKUP(Audit!#REF!,$V$3:$AE$12,2,FALSE) &amp; VLOOKUP(Audit!#REF!,$V$13:$AE$22,2,FALSE)&amp; IF(Audit!#REF!=10,Audit!#REF!&amp;Audit!#REF!,"")</f>
        <v>#REF!</v>
      </c>
      <c r="D1269" s="17" t="e">
        <f>VLOOKUP(Audit!#REF!,$V$3:$AE$12,3,FALSE) &amp; VLOOKUP(Audit!#REF!,$V$13:$AE$22,3,FALSE) &amp;IF(Audit!#REF!=10,Audit!#REF!&amp;Audit!#REF!,"")</f>
        <v>#REF!</v>
      </c>
      <c r="E1269" s="17" t="e">
        <f>VLOOKUP(Audit!#REF!,$V$3:$AE$12,4,FALSE)&amp; Audit!#REF! &amp; VLOOKUP(Audit!#REF!,$V$13:$AE$22,4,FALSE)&amp; IF(Audit!#REF!=10,Audit!#REF!&amp;Audit!#REF!,"")</f>
        <v>#REF!</v>
      </c>
      <c r="F1269" s="17" t="e">
        <f>VLOOKUP(Audit!#REF!,$V$3:$AE$12,5,FALSE) &amp; VLOOKUP(Audit!#REF!,$V$13:$AE$22,5,FALSE)&amp; IF(Audit!#REF!=10,Audit!#REF!&amp;Audit!#REF!,"")</f>
        <v>#REF!</v>
      </c>
      <c r="G1269" s="17" t="e">
        <f>VLOOKUP(Audit!#REF!,$V$3:$AE$12,6,FALSE) &amp; VLOOKUP(Audit!#REF!,$V$13:$AE$22,6,FALSE)&amp; IF(Audit!#REF!=10,Audit!#REF!&amp;Audit!#REF!,"")</f>
        <v>#REF!</v>
      </c>
      <c r="H1269" s="17" t="e">
        <f>VLOOKUP(Audit!#REF!,$V$3:$AE$12,7,FALSE) &amp; VLOOKUP(Audit!#REF!,$V$13:$AE$22,7,FALSE)&amp;IF(Audit!#REF!=10,Audit!#REF!&amp;Audit!#REF!,"")</f>
        <v>#REF!</v>
      </c>
      <c r="I1269" s="17" t="e">
        <f>VLOOKUP(Audit!#REF!,$V$3:$AE$12,8,FALSE) &amp; Audit!#REF! &amp; VLOOKUP(Audit!#REF!,$V$13:$AE$22,8,FALSE)&amp;IF(Audit!#REF!=10,Audit!#REF!&amp;Audit!#REF!,"")</f>
        <v>#REF!</v>
      </c>
      <c r="J1269" s="17" t="e">
        <f>VLOOKUP(Audit!#REF!,$V$3:$AE$12,9,FALSE) &amp; VLOOKUP(Audit!#REF!,$V$13:$AE$22,9,FALSE) &amp; IF(Audit!#REF!=10,Audit!#REF!&amp;Audit!#REF!,"") &amp; IF(Audit!#REF!&lt;&gt;1,U1269,"")</f>
        <v>#REF!</v>
      </c>
      <c r="K1269" s="17" t="e">
        <f>VLOOKUP(Audit!#REF!,$V$3:$AE$12,10,FALSE) &amp; Audit!#REF! &amp; VLOOKUP(Audit!#REF!,$V$13:$AE$22,10,FALSE) &amp; IF(Audit!#REF!=10,Audit!#REF!&amp;Audit!#REF!,"") &amp; IF(Audit!#REF!&lt;&gt;1,U1269,"")</f>
        <v>#REF!</v>
      </c>
      <c r="L1269" s="10" t="e">
        <f>Audit!#REF!</f>
        <v>#REF!</v>
      </c>
      <c r="M1269" s="10" t="e">
        <f t="shared" si="581"/>
        <v>#REF!</v>
      </c>
      <c r="N1269" s="10" t="e">
        <f t="shared" si="582"/>
        <v>#REF!</v>
      </c>
      <c r="O1269" s="10" t="e">
        <f t="shared" si="583"/>
        <v>#REF!</v>
      </c>
      <c r="P1269" s="10" t="e">
        <f t="shared" si="584"/>
        <v>#REF!</v>
      </c>
      <c r="Q1269" s="10" t="e">
        <f t="shared" si="585"/>
        <v>#REF!</v>
      </c>
      <c r="R1269" s="10" t="e">
        <f t="shared" si="586"/>
        <v>#REF!</v>
      </c>
      <c r="S1269" s="10" t="e">
        <f t="shared" si="587"/>
        <v>#REF!</v>
      </c>
      <c r="T1269" s="10" t="e">
        <f t="shared" si="588"/>
        <v>#REF!</v>
      </c>
      <c r="U1269" s="17" t="e">
        <f>IF(Audit!#REF!="","",VLOOKUP(Audit!#REF!,$W$26:$X$35,2,FALSE)) &amp; Audit!#REF! &amp; IF(Audit!#REF!="","",IF(Audit!#REF!&lt;=1.4,VLOOKUP(Audit!#REF!,$W$38:X1314,2,FALSE),VLOOKUP(Audit!#REF!,$W$51:$X$61,2,FALSE))) &amp; IF(Audit!#REF!="","",VLOOKUP(Audit!#REF!,$Y$26:$Z$35,2,FALSE) &amp; Audit!#REF! &amp; IF(Audit!#REF!="","",IF(Audit!#REF!&lt;=1.4,VLOOKUP(Audit!#REF!,$Y$38:$Z$48,2,FALSE),VLOOKUP(Audit!#REF!,$Y$51:$Z$61,2,FALSE))))</f>
        <v>#REF!</v>
      </c>
      <c r="V1269" s="21"/>
      <c r="AH1269" s="49" t="e">
        <f>Audit!#REF!</f>
        <v>#REF!</v>
      </c>
      <c r="AI1269" s="50" t="e">
        <f>VLOOKUP(Audit!#REF!,$V$3:$AE$12,2,FALSE)&amp; IF(Audit!#REF!=10,Audit!#REF!,"")</f>
        <v>#REF!</v>
      </c>
      <c r="AJ1269" s="50" t="e">
        <f>VLOOKUP(Audit!#REF!,$V$13:$AE$22,2,FALSE)&amp; IF(Audit!#REF!=10,Audit!#REF!,"")</f>
        <v>#REF!</v>
      </c>
      <c r="AK1269" s="47" t="e">
        <f t="shared" si="589"/>
        <v>#REF!</v>
      </c>
      <c r="AL1269" s="50" t="e">
        <f>VLOOKUP(Audit!#REF!,$V$3:$AE$12,3,FALSE)&amp; IF(Audit!#REF!=10,Audit!#REF!,"")</f>
        <v>#REF!</v>
      </c>
      <c r="AM1269" s="50" t="e">
        <f>VLOOKUP(Audit!#REF!,$V$13:$AE$22,3,FALSE)&amp; IF(Audit!#REF!=10,Audit!#REF!,"")</f>
        <v>#REF!</v>
      </c>
      <c r="AN1269" s="47" t="e">
        <f t="shared" si="590"/>
        <v>#REF!</v>
      </c>
      <c r="AO1269" s="50" t="e">
        <f>VLOOKUP(Audit!#REF!,$V$3:$AE$12,4,FALSE) &amp;  Audit!#REF! &amp; IF(Audit!#REF!=10,Audit!#REF!,"")</f>
        <v>#REF!</v>
      </c>
      <c r="AP1269" s="50" t="e">
        <f>VLOOKUP(Audit!#REF!,$V$13:$AE$22,4,FALSE)&amp; IF(Audit!#REF!=10,Audit!#REF!,"")</f>
        <v>#REF!</v>
      </c>
      <c r="AQ1269" s="47" t="e">
        <f t="shared" si="591"/>
        <v>#REF!</v>
      </c>
      <c r="AR1269" s="50" t="e">
        <f>VLOOKUP(Audit!#REF!,$V$3:$AE$12,5,FALSE)&amp; IF(Audit!#REF!=10,Audit!#REF!,"")</f>
        <v>#REF!</v>
      </c>
      <c r="AS1269" s="50" t="e">
        <f>VLOOKUP(Audit!#REF!,$V$13:$AE$22,5,FALSE)&amp; IF(Audit!#REF!=10,Audit!#REF!,"")</f>
        <v>#REF!</v>
      </c>
      <c r="AT1269" s="47" t="e">
        <f t="shared" si="592"/>
        <v>#REF!</v>
      </c>
      <c r="AU1269" s="50" t="e">
        <f>VLOOKUP(Audit!#REF!,$V$3:$AE$12,6,FALSE)&amp; IF(Audit!#REF!=10,Audit!#REF!,"")</f>
        <v>#REF!</v>
      </c>
      <c r="AV1269" s="50" t="e">
        <f>VLOOKUP(Audit!#REF!,$V$13:$AE$22,6,FALSE)&amp; IF(Audit!#REF!=10,Audit!#REF!,"")</f>
        <v>#REF!</v>
      </c>
      <c r="AW1269" s="47" t="e">
        <f t="shared" si="593"/>
        <v>#REF!</v>
      </c>
      <c r="AX1269" s="50" t="e">
        <f>VLOOKUP(Audit!#REF!,$V$3:$AE$12,7,FALSE)&amp; IF(Audit!#REF!=10,Audit!#REF!,"")</f>
        <v>#REF!</v>
      </c>
      <c r="AY1269" s="50" t="e">
        <f>VLOOKUP(Audit!#REF!,$V$13:$AE$22,7,FALSE) &amp; IF(Audit!#REF!=10,Audit!#REF!,"")</f>
        <v>#REF!</v>
      </c>
      <c r="AZ1269" s="47" t="e">
        <f t="shared" si="594"/>
        <v>#REF!</v>
      </c>
      <c r="BA1269" s="50" t="e">
        <f>VLOOKUP(Audit!#REF!,$V$3:$AE$12,8,FALSE)&amp; Audit!#REF! &amp; IF(Audit!#REF!=10,Audit!#REF!,"")</f>
        <v>#REF!</v>
      </c>
      <c r="BB1269" s="50" t="e">
        <f>VLOOKUP(Audit!#REF!,$V$13:$AE$22,8,FALSE) &amp; IF(Audit!#REF!=10,Audit!#REF!,"")</f>
        <v>#REF!</v>
      </c>
      <c r="BC1269" s="47" t="e">
        <f t="shared" si="595"/>
        <v>#REF!</v>
      </c>
      <c r="BD1269" s="50" t="e">
        <f>VLOOKUP(Audit!#REF!,$V$3:$AE$12,9,FALSE)&amp; IF(Audit!#REF!=10,Audit!#REF!,"")</f>
        <v>#REF!</v>
      </c>
      <c r="BE1269" s="50" t="e">
        <f>VLOOKUP(Audit!#REF!,$V$13:$AE$22,9,FALSE) &amp; IF(Audit!#REF!=10,Audit!#REF!,"") &amp; IF(Audit!#REF!&lt;&gt;1,U1269,"")</f>
        <v>#REF!</v>
      </c>
      <c r="BF1269" s="47" t="e">
        <f t="shared" si="596"/>
        <v>#REF!</v>
      </c>
      <c r="BG1269" s="50" t="e">
        <f>VLOOKUP(Audit!#REF!,$V$3:$AE$12,10,FALSE) &amp; Audit!#REF! &amp; IF(Audit!#REF!=10,Audit!#REF!,"")</f>
        <v>#REF!</v>
      </c>
      <c r="BH1269" s="50" t="e">
        <f>VLOOKUP(Audit!#REF!,$V$13:$AE$22,10,FALSE) &amp; IF(Audit!#REF!=10,Audit!#REF!,"") &amp; IF(Audit!#REF!&lt;&gt;1,U1269,"")</f>
        <v>#REF!</v>
      </c>
      <c r="BI1269" s="47" t="e">
        <f t="shared" si="597"/>
        <v>#REF!</v>
      </c>
      <c r="BJ1269" s="48" t="str">
        <f t="shared" si="598"/>
        <v/>
      </c>
      <c r="BK1269" s="48" t="str">
        <f t="shared" si="599"/>
        <v/>
      </c>
      <c r="BL1269" s="48" t="str">
        <f t="shared" si="600"/>
        <v/>
      </c>
      <c r="BM1269" s="48" t="str">
        <f t="shared" si="601"/>
        <v/>
      </c>
      <c r="BN1269" s="48" t="str">
        <f t="shared" si="602"/>
        <v/>
      </c>
      <c r="BO1269" s="48" t="str">
        <f t="shared" si="603"/>
        <v/>
      </c>
      <c r="BP1269" s="48" t="str">
        <f t="shared" si="604"/>
        <v/>
      </c>
      <c r="BQ1269" s="48" t="str">
        <f t="shared" si="605"/>
        <v/>
      </c>
      <c r="BR1269" s="48" t="str">
        <f t="shared" si="606"/>
        <v/>
      </c>
      <c r="BS1269" s="48" t="str">
        <f t="shared" si="607"/>
        <v/>
      </c>
      <c r="BT1269" s="48" t="str">
        <f t="shared" si="608"/>
        <v/>
      </c>
      <c r="BU1269" s="48" t="str">
        <f t="shared" si="609"/>
        <v/>
      </c>
    </row>
    <row r="1270" spans="1:73">
      <c r="A1270" s="10" t="e">
        <f>Audit!#REF!</f>
        <v>#REF!</v>
      </c>
      <c r="B1270" s="10" t="e">
        <f t="shared" si="580"/>
        <v>#REF!</v>
      </c>
      <c r="C1270" s="17" t="e">
        <f>VLOOKUP(Audit!#REF!,$V$3:$AE$12,2,FALSE) &amp; VLOOKUP(Audit!#REF!,$V$13:$AE$22,2,FALSE)&amp; IF(Audit!#REF!=10,Audit!#REF!&amp;Audit!#REF!,"")</f>
        <v>#REF!</v>
      </c>
      <c r="D1270" s="17" t="e">
        <f>VLOOKUP(Audit!#REF!,$V$3:$AE$12,3,FALSE) &amp; VLOOKUP(Audit!#REF!,$V$13:$AE$22,3,FALSE) &amp;IF(Audit!#REF!=10,Audit!#REF!&amp;Audit!#REF!,"")</f>
        <v>#REF!</v>
      </c>
      <c r="E1270" s="17" t="e">
        <f>VLOOKUP(Audit!#REF!,$V$3:$AE$12,4,FALSE)&amp; Audit!#REF! &amp; VLOOKUP(Audit!#REF!,$V$13:$AE$22,4,FALSE)&amp; IF(Audit!#REF!=10,Audit!#REF!&amp;Audit!#REF!,"")</f>
        <v>#REF!</v>
      </c>
      <c r="F1270" s="17" t="e">
        <f>VLOOKUP(Audit!#REF!,$V$3:$AE$12,5,FALSE) &amp; VLOOKUP(Audit!#REF!,$V$13:$AE$22,5,FALSE)&amp; IF(Audit!#REF!=10,Audit!#REF!&amp;Audit!#REF!,"")</f>
        <v>#REF!</v>
      </c>
      <c r="G1270" s="17" t="e">
        <f>VLOOKUP(Audit!#REF!,$V$3:$AE$12,6,FALSE) &amp; VLOOKUP(Audit!#REF!,$V$13:$AE$22,6,FALSE)&amp; IF(Audit!#REF!=10,Audit!#REF!&amp;Audit!#REF!,"")</f>
        <v>#REF!</v>
      </c>
      <c r="H1270" s="17" t="e">
        <f>VLOOKUP(Audit!#REF!,$V$3:$AE$12,7,FALSE) &amp; VLOOKUP(Audit!#REF!,$V$13:$AE$22,7,FALSE)&amp;IF(Audit!#REF!=10,Audit!#REF!&amp;Audit!#REF!,"")</f>
        <v>#REF!</v>
      </c>
      <c r="I1270" s="17" t="e">
        <f>VLOOKUP(Audit!#REF!,$V$3:$AE$12,8,FALSE) &amp; Audit!#REF! &amp; VLOOKUP(Audit!#REF!,$V$13:$AE$22,8,FALSE)&amp;IF(Audit!#REF!=10,Audit!#REF!&amp;Audit!#REF!,"")</f>
        <v>#REF!</v>
      </c>
      <c r="J1270" s="17" t="e">
        <f>VLOOKUP(Audit!#REF!,$V$3:$AE$12,9,FALSE) &amp; VLOOKUP(Audit!#REF!,$V$13:$AE$22,9,FALSE) &amp; IF(Audit!#REF!=10,Audit!#REF!&amp;Audit!#REF!,"") &amp; IF(Audit!#REF!&lt;&gt;1,U1270,"")</f>
        <v>#REF!</v>
      </c>
      <c r="K1270" s="17" t="e">
        <f>VLOOKUP(Audit!#REF!,$V$3:$AE$12,10,FALSE) &amp; Audit!#REF! &amp; VLOOKUP(Audit!#REF!,$V$13:$AE$22,10,FALSE) &amp; IF(Audit!#REF!=10,Audit!#REF!&amp;Audit!#REF!,"") &amp; IF(Audit!#REF!&lt;&gt;1,U1270,"")</f>
        <v>#REF!</v>
      </c>
      <c r="L1270" s="10" t="e">
        <f>Audit!#REF!</f>
        <v>#REF!</v>
      </c>
      <c r="M1270" s="10" t="e">
        <f t="shared" si="581"/>
        <v>#REF!</v>
      </c>
      <c r="N1270" s="10" t="e">
        <f t="shared" si="582"/>
        <v>#REF!</v>
      </c>
      <c r="O1270" s="10" t="e">
        <f t="shared" si="583"/>
        <v>#REF!</v>
      </c>
      <c r="P1270" s="10" t="e">
        <f t="shared" si="584"/>
        <v>#REF!</v>
      </c>
      <c r="Q1270" s="10" t="e">
        <f t="shared" si="585"/>
        <v>#REF!</v>
      </c>
      <c r="R1270" s="10" t="e">
        <f t="shared" si="586"/>
        <v>#REF!</v>
      </c>
      <c r="S1270" s="10" t="e">
        <f t="shared" si="587"/>
        <v>#REF!</v>
      </c>
      <c r="T1270" s="10" t="e">
        <f t="shared" si="588"/>
        <v>#REF!</v>
      </c>
      <c r="U1270" s="17" t="e">
        <f>IF(Audit!#REF!="","",VLOOKUP(Audit!#REF!,$W$26:$X$35,2,FALSE)) &amp; Audit!#REF! &amp; IF(Audit!#REF!="","",IF(Audit!#REF!&lt;=1.4,VLOOKUP(Audit!#REF!,$W$38:X1315,2,FALSE),VLOOKUP(Audit!#REF!,$W$51:$X$61,2,FALSE))) &amp; IF(Audit!#REF!="","",VLOOKUP(Audit!#REF!,$Y$26:$Z$35,2,FALSE) &amp; Audit!#REF! &amp; IF(Audit!#REF!="","",IF(Audit!#REF!&lt;=1.4,VLOOKUP(Audit!#REF!,$Y$38:$Z$48,2,FALSE),VLOOKUP(Audit!#REF!,$Y$51:$Z$61,2,FALSE))))</f>
        <v>#REF!</v>
      </c>
      <c r="V1270" s="21"/>
      <c r="AH1270" s="49" t="e">
        <f>Audit!#REF!</f>
        <v>#REF!</v>
      </c>
      <c r="AI1270" s="50" t="e">
        <f>VLOOKUP(Audit!#REF!,$V$3:$AE$12,2,FALSE)&amp; IF(Audit!#REF!=10,Audit!#REF!,"")</f>
        <v>#REF!</v>
      </c>
      <c r="AJ1270" s="50" t="e">
        <f>VLOOKUP(Audit!#REF!,$V$13:$AE$22,2,FALSE)&amp; IF(Audit!#REF!=10,Audit!#REF!,"")</f>
        <v>#REF!</v>
      </c>
      <c r="AK1270" s="47" t="e">
        <f t="shared" si="589"/>
        <v>#REF!</v>
      </c>
      <c r="AL1270" s="50" t="e">
        <f>VLOOKUP(Audit!#REF!,$V$3:$AE$12,3,FALSE)&amp; IF(Audit!#REF!=10,Audit!#REF!,"")</f>
        <v>#REF!</v>
      </c>
      <c r="AM1270" s="50" t="e">
        <f>VLOOKUP(Audit!#REF!,$V$13:$AE$22,3,FALSE)&amp; IF(Audit!#REF!=10,Audit!#REF!,"")</f>
        <v>#REF!</v>
      </c>
      <c r="AN1270" s="47" t="e">
        <f t="shared" si="590"/>
        <v>#REF!</v>
      </c>
      <c r="AO1270" s="50" t="e">
        <f>VLOOKUP(Audit!#REF!,$V$3:$AE$12,4,FALSE) &amp;  Audit!#REF! &amp; IF(Audit!#REF!=10,Audit!#REF!,"")</f>
        <v>#REF!</v>
      </c>
      <c r="AP1270" s="50" t="e">
        <f>VLOOKUP(Audit!#REF!,$V$13:$AE$22,4,FALSE)&amp; IF(Audit!#REF!=10,Audit!#REF!,"")</f>
        <v>#REF!</v>
      </c>
      <c r="AQ1270" s="47" t="e">
        <f t="shared" si="591"/>
        <v>#REF!</v>
      </c>
      <c r="AR1270" s="50" t="e">
        <f>VLOOKUP(Audit!#REF!,$V$3:$AE$12,5,FALSE)&amp; IF(Audit!#REF!=10,Audit!#REF!,"")</f>
        <v>#REF!</v>
      </c>
      <c r="AS1270" s="50" t="e">
        <f>VLOOKUP(Audit!#REF!,$V$13:$AE$22,5,FALSE)&amp; IF(Audit!#REF!=10,Audit!#REF!,"")</f>
        <v>#REF!</v>
      </c>
      <c r="AT1270" s="47" t="e">
        <f t="shared" si="592"/>
        <v>#REF!</v>
      </c>
      <c r="AU1270" s="50" t="e">
        <f>VLOOKUP(Audit!#REF!,$V$3:$AE$12,6,FALSE)&amp; IF(Audit!#REF!=10,Audit!#REF!,"")</f>
        <v>#REF!</v>
      </c>
      <c r="AV1270" s="50" t="e">
        <f>VLOOKUP(Audit!#REF!,$V$13:$AE$22,6,FALSE)&amp; IF(Audit!#REF!=10,Audit!#REF!,"")</f>
        <v>#REF!</v>
      </c>
      <c r="AW1270" s="47" t="e">
        <f t="shared" si="593"/>
        <v>#REF!</v>
      </c>
      <c r="AX1270" s="50" t="e">
        <f>VLOOKUP(Audit!#REF!,$V$3:$AE$12,7,FALSE)&amp; IF(Audit!#REF!=10,Audit!#REF!,"")</f>
        <v>#REF!</v>
      </c>
      <c r="AY1270" s="50" t="e">
        <f>VLOOKUP(Audit!#REF!,$V$13:$AE$22,7,FALSE) &amp; IF(Audit!#REF!=10,Audit!#REF!,"")</f>
        <v>#REF!</v>
      </c>
      <c r="AZ1270" s="47" t="e">
        <f t="shared" si="594"/>
        <v>#REF!</v>
      </c>
      <c r="BA1270" s="50" t="e">
        <f>VLOOKUP(Audit!#REF!,$V$3:$AE$12,8,FALSE)&amp; Audit!#REF! &amp; IF(Audit!#REF!=10,Audit!#REF!,"")</f>
        <v>#REF!</v>
      </c>
      <c r="BB1270" s="50" t="e">
        <f>VLOOKUP(Audit!#REF!,$V$13:$AE$22,8,FALSE) &amp; IF(Audit!#REF!=10,Audit!#REF!,"")</f>
        <v>#REF!</v>
      </c>
      <c r="BC1270" s="47" t="e">
        <f t="shared" si="595"/>
        <v>#REF!</v>
      </c>
      <c r="BD1270" s="50" t="e">
        <f>VLOOKUP(Audit!#REF!,$V$3:$AE$12,9,FALSE)&amp; IF(Audit!#REF!=10,Audit!#REF!,"")</f>
        <v>#REF!</v>
      </c>
      <c r="BE1270" s="50" t="e">
        <f>VLOOKUP(Audit!#REF!,$V$13:$AE$22,9,FALSE) &amp; IF(Audit!#REF!=10,Audit!#REF!,"") &amp; IF(Audit!#REF!&lt;&gt;1,U1270,"")</f>
        <v>#REF!</v>
      </c>
      <c r="BF1270" s="47" t="e">
        <f t="shared" si="596"/>
        <v>#REF!</v>
      </c>
      <c r="BG1270" s="50" t="e">
        <f>VLOOKUP(Audit!#REF!,$V$3:$AE$12,10,FALSE) &amp; Audit!#REF! &amp; IF(Audit!#REF!=10,Audit!#REF!,"")</f>
        <v>#REF!</v>
      </c>
      <c r="BH1270" s="50" t="e">
        <f>VLOOKUP(Audit!#REF!,$V$13:$AE$22,10,FALSE) &amp; IF(Audit!#REF!=10,Audit!#REF!,"") &amp; IF(Audit!#REF!&lt;&gt;1,U1270,"")</f>
        <v>#REF!</v>
      </c>
      <c r="BI1270" s="47" t="e">
        <f t="shared" si="597"/>
        <v>#REF!</v>
      </c>
      <c r="BJ1270" s="48" t="str">
        <f t="shared" si="598"/>
        <v/>
      </c>
      <c r="BK1270" s="48" t="str">
        <f t="shared" si="599"/>
        <v/>
      </c>
      <c r="BL1270" s="48" t="str">
        <f t="shared" si="600"/>
        <v/>
      </c>
      <c r="BM1270" s="48" t="str">
        <f t="shared" si="601"/>
        <v/>
      </c>
      <c r="BN1270" s="48" t="str">
        <f t="shared" si="602"/>
        <v/>
      </c>
      <c r="BO1270" s="48" t="str">
        <f t="shared" si="603"/>
        <v/>
      </c>
      <c r="BP1270" s="48" t="str">
        <f t="shared" si="604"/>
        <v/>
      </c>
      <c r="BQ1270" s="48" t="str">
        <f t="shared" si="605"/>
        <v/>
      </c>
      <c r="BR1270" s="48" t="str">
        <f t="shared" si="606"/>
        <v/>
      </c>
      <c r="BS1270" s="48" t="str">
        <f t="shared" si="607"/>
        <v/>
      </c>
      <c r="BT1270" s="48" t="str">
        <f t="shared" si="608"/>
        <v/>
      </c>
      <c r="BU1270" s="48" t="str">
        <f t="shared" si="609"/>
        <v/>
      </c>
    </row>
    <row r="1271" spans="1:73">
      <c r="A1271" s="10" t="e">
        <f>Audit!#REF!</f>
        <v>#REF!</v>
      </c>
      <c r="B1271" s="10" t="e">
        <f t="shared" si="580"/>
        <v>#REF!</v>
      </c>
      <c r="C1271" s="17" t="e">
        <f>VLOOKUP(Audit!#REF!,$V$3:$AE$12,2,FALSE) &amp; VLOOKUP(Audit!#REF!,$V$13:$AE$22,2,FALSE)&amp; IF(Audit!#REF!=10,Audit!#REF!&amp;Audit!#REF!,"")</f>
        <v>#REF!</v>
      </c>
      <c r="D1271" s="17" t="e">
        <f>VLOOKUP(Audit!#REF!,$V$3:$AE$12,3,FALSE) &amp; VLOOKUP(Audit!#REF!,$V$13:$AE$22,3,FALSE) &amp;IF(Audit!#REF!=10,Audit!#REF!&amp;Audit!#REF!,"")</f>
        <v>#REF!</v>
      </c>
      <c r="E1271" s="17" t="e">
        <f>VLOOKUP(Audit!#REF!,$V$3:$AE$12,4,FALSE)&amp; Audit!#REF! &amp; VLOOKUP(Audit!#REF!,$V$13:$AE$22,4,FALSE)&amp; IF(Audit!#REF!=10,Audit!#REF!&amp;Audit!#REF!,"")</f>
        <v>#REF!</v>
      </c>
      <c r="F1271" s="17" t="e">
        <f>VLOOKUP(Audit!#REF!,$V$3:$AE$12,5,FALSE) &amp; VLOOKUP(Audit!#REF!,$V$13:$AE$22,5,FALSE)&amp; IF(Audit!#REF!=10,Audit!#REF!&amp;Audit!#REF!,"")</f>
        <v>#REF!</v>
      </c>
      <c r="G1271" s="17" t="e">
        <f>VLOOKUP(Audit!#REF!,$V$3:$AE$12,6,FALSE) &amp; VLOOKUP(Audit!#REF!,$V$13:$AE$22,6,FALSE)&amp; IF(Audit!#REF!=10,Audit!#REF!&amp;Audit!#REF!,"")</f>
        <v>#REF!</v>
      </c>
      <c r="H1271" s="17" t="e">
        <f>VLOOKUP(Audit!#REF!,$V$3:$AE$12,7,FALSE) &amp; VLOOKUP(Audit!#REF!,$V$13:$AE$22,7,FALSE)&amp;IF(Audit!#REF!=10,Audit!#REF!&amp;Audit!#REF!,"")</f>
        <v>#REF!</v>
      </c>
      <c r="I1271" s="17" t="e">
        <f>VLOOKUP(Audit!#REF!,$V$3:$AE$12,8,FALSE) &amp; Audit!#REF! &amp; VLOOKUP(Audit!#REF!,$V$13:$AE$22,8,FALSE)&amp;IF(Audit!#REF!=10,Audit!#REF!&amp;Audit!#REF!,"")</f>
        <v>#REF!</v>
      </c>
      <c r="J1271" s="17" t="e">
        <f>VLOOKUP(Audit!#REF!,$V$3:$AE$12,9,FALSE) &amp; VLOOKUP(Audit!#REF!,$V$13:$AE$22,9,FALSE) &amp; IF(Audit!#REF!=10,Audit!#REF!&amp;Audit!#REF!,"") &amp; IF(Audit!#REF!&lt;&gt;1,U1271,"")</f>
        <v>#REF!</v>
      </c>
      <c r="K1271" s="17" t="e">
        <f>VLOOKUP(Audit!#REF!,$V$3:$AE$12,10,FALSE) &amp; Audit!#REF! &amp; VLOOKUP(Audit!#REF!,$V$13:$AE$22,10,FALSE) &amp; IF(Audit!#REF!=10,Audit!#REF!&amp;Audit!#REF!,"") &amp; IF(Audit!#REF!&lt;&gt;1,U1271,"")</f>
        <v>#REF!</v>
      </c>
      <c r="L1271" s="10" t="e">
        <f>Audit!#REF!</f>
        <v>#REF!</v>
      </c>
      <c r="M1271" s="10" t="e">
        <f t="shared" si="581"/>
        <v>#REF!</v>
      </c>
      <c r="N1271" s="10" t="e">
        <f t="shared" si="582"/>
        <v>#REF!</v>
      </c>
      <c r="O1271" s="10" t="e">
        <f t="shared" si="583"/>
        <v>#REF!</v>
      </c>
      <c r="P1271" s="10" t="e">
        <f t="shared" si="584"/>
        <v>#REF!</v>
      </c>
      <c r="Q1271" s="10" t="e">
        <f t="shared" si="585"/>
        <v>#REF!</v>
      </c>
      <c r="R1271" s="10" t="e">
        <f t="shared" si="586"/>
        <v>#REF!</v>
      </c>
      <c r="S1271" s="10" t="e">
        <f t="shared" si="587"/>
        <v>#REF!</v>
      </c>
      <c r="T1271" s="10" t="e">
        <f t="shared" si="588"/>
        <v>#REF!</v>
      </c>
      <c r="U1271" s="17" t="e">
        <f>IF(Audit!#REF!="","",VLOOKUP(Audit!#REF!,$W$26:$X$35,2,FALSE)) &amp; Audit!#REF! &amp; IF(Audit!#REF!="","",IF(Audit!#REF!&lt;=1.4,VLOOKUP(Audit!#REF!,$W$38:X1316,2,FALSE),VLOOKUP(Audit!#REF!,$W$51:$X$61,2,FALSE))) &amp; IF(Audit!#REF!="","",VLOOKUP(Audit!#REF!,$Y$26:$Z$35,2,FALSE) &amp; Audit!#REF! &amp; IF(Audit!#REF!="","",IF(Audit!#REF!&lt;=1.4,VLOOKUP(Audit!#REF!,$Y$38:$Z$48,2,FALSE),VLOOKUP(Audit!#REF!,$Y$51:$Z$61,2,FALSE))))</f>
        <v>#REF!</v>
      </c>
      <c r="V1271" s="21"/>
      <c r="AH1271" s="49" t="e">
        <f>Audit!#REF!</f>
        <v>#REF!</v>
      </c>
      <c r="AI1271" s="50" t="e">
        <f>VLOOKUP(Audit!#REF!,$V$3:$AE$12,2,FALSE)&amp; IF(Audit!#REF!=10,Audit!#REF!,"")</f>
        <v>#REF!</v>
      </c>
      <c r="AJ1271" s="50" t="e">
        <f>VLOOKUP(Audit!#REF!,$V$13:$AE$22,2,FALSE)&amp; IF(Audit!#REF!=10,Audit!#REF!,"")</f>
        <v>#REF!</v>
      </c>
      <c r="AK1271" s="47" t="e">
        <f t="shared" si="589"/>
        <v>#REF!</v>
      </c>
      <c r="AL1271" s="50" t="e">
        <f>VLOOKUP(Audit!#REF!,$V$3:$AE$12,3,FALSE)&amp; IF(Audit!#REF!=10,Audit!#REF!,"")</f>
        <v>#REF!</v>
      </c>
      <c r="AM1271" s="50" t="e">
        <f>VLOOKUP(Audit!#REF!,$V$13:$AE$22,3,FALSE)&amp; IF(Audit!#REF!=10,Audit!#REF!,"")</f>
        <v>#REF!</v>
      </c>
      <c r="AN1271" s="47" t="e">
        <f t="shared" si="590"/>
        <v>#REF!</v>
      </c>
      <c r="AO1271" s="50" t="e">
        <f>VLOOKUP(Audit!#REF!,$V$3:$AE$12,4,FALSE) &amp;  Audit!#REF! &amp; IF(Audit!#REF!=10,Audit!#REF!,"")</f>
        <v>#REF!</v>
      </c>
      <c r="AP1271" s="50" t="e">
        <f>VLOOKUP(Audit!#REF!,$V$13:$AE$22,4,FALSE)&amp; IF(Audit!#REF!=10,Audit!#REF!,"")</f>
        <v>#REF!</v>
      </c>
      <c r="AQ1271" s="47" t="e">
        <f t="shared" si="591"/>
        <v>#REF!</v>
      </c>
      <c r="AR1271" s="50" t="e">
        <f>VLOOKUP(Audit!#REF!,$V$3:$AE$12,5,FALSE)&amp; IF(Audit!#REF!=10,Audit!#REF!,"")</f>
        <v>#REF!</v>
      </c>
      <c r="AS1271" s="50" t="e">
        <f>VLOOKUP(Audit!#REF!,$V$13:$AE$22,5,FALSE)&amp; IF(Audit!#REF!=10,Audit!#REF!,"")</f>
        <v>#REF!</v>
      </c>
      <c r="AT1271" s="47" t="e">
        <f t="shared" si="592"/>
        <v>#REF!</v>
      </c>
      <c r="AU1271" s="50" t="e">
        <f>VLOOKUP(Audit!#REF!,$V$3:$AE$12,6,FALSE)&amp; IF(Audit!#REF!=10,Audit!#REF!,"")</f>
        <v>#REF!</v>
      </c>
      <c r="AV1271" s="50" t="e">
        <f>VLOOKUP(Audit!#REF!,$V$13:$AE$22,6,FALSE)&amp; IF(Audit!#REF!=10,Audit!#REF!,"")</f>
        <v>#REF!</v>
      </c>
      <c r="AW1271" s="47" t="e">
        <f t="shared" si="593"/>
        <v>#REF!</v>
      </c>
      <c r="AX1271" s="50" t="e">
        <f>VLOOKUP(Audit!#REF!,$V$3:$AE$12,7,FALSE)&amp; IF(Audit!#REF!=10,Audit!#REF!,"")</f>
        <v>#REF!</v>
      </c>
      <c r="AY1271" s="50" t="e">
        <f>VLOOKUP(Audit!#REF!,$V$13:$AE$22,7,FALSE) &amp; IF(Audit!#REF!=10,Audit!#REF!,"")</f>
        <v>#REF!</v>
      </c>
      <c r="AZ1271" s="47" t="e">
        <f t="shared" si="594"/>
        <v>#REF!</v>
      </c>
      <c r="BA1271" s="50" t="e">
        <f>VLOOKUP(Audit!#REF!,$V$3:$AE$12,8,FALSE)&amp; Audit!#REF! &amp; IF(Audit!#REF!=10,Audit!#REF!,"")</f>
        <v>#REF!</v>
      </c>
      <c r="BB1271" s="50" t="e">
        <f>VLOOKUP(Audit!#REF!,$V$13:$AE$22,8,FALSE) &amp; IF(Audit!#REF!=10,Audit!#REF!,"")</f>
        <v>#REF!</v>
      </c>
      <c r="BC1271" s="47" t="e">
        <f t="shared" si="595"/>
        <v>#REF!</v>
      </c>
      <c r="BD1271" s="50" t="e">
        <f>VLOOKUP(Audit!#REF!,$V$3:$AE$12,9,FALSE)&amp; IF(Audit!#REF!=10,Audit!#REF!,"")</f>
        <v>#REF!</v>
      </c>
      <c r="BE1271" s="50" t="e">
        <f>VLOOKUP(Audit!#REF!,$V$13:$AE$22,9,FALSE) &amp; IF(Audit!#REF!=10,Audit!#REF!,"") &amp; IF(Audit!#REF!&lt;&gt;1,U1271,"")</f>
        <v>#REF!</v>
      </c>
      <c r="BF1271" s="47" t="e">
        <f t="shared" si="596"/>
        <v>#REF!</v>
      </c>
      <c r="BG1271" s="50" t="e">
        <f>VLOOKUP(Audit!#REF!,$V$3:$AE$12,10,FALSE) &amp; Audit!#REF! &amp; IF(Audit!#REF!=10,Audit!#REF!,"")</f>
        <v>#REF!</v>
      </c>
      <c r="BH1271" s="50" t="e">
        <f>VLOOKUP(Audit!#REF!,$V$13:$AE$22,10,FALSE) &amp; IF(Audit!#REF!=10,Audit!#REF!,"") &amp; IF(Audit!#REF!&lt;&gt;1,U1271,"")</f>
        <v>#REF!</v>
      </c>
      <c r="BI1271" s="47" t="e">
        <f t="shared" si="597"/>
        <v>#REF!</v>
      </c>
      <c r="BJ1271" s="48" t="str">
        <f t="shared" si="598"/>
        <v/>
      </c>
      <c r="BK1271" s="48" t="str">
        <f t="shared" si="599"/>
        <v/>
      </c>
      <c r="BL1271" s="48" t="str">
        <f t="shared" si="600"/>
        <v/>
      </c>
      <c r="BM1271" s="48" t="str">
        <f t="shared" si="601"/>
        <v/>
      </c>
      <c r="BN1271" s="48" t="str">
        <f t="shared" si="602"/>
        <v/>
      </c>
      <c r="BO1271" s="48" t="str">
        <f t="shared" si="603"/>
        <v/>
      </c>
      <c r="BP1271" s="48" t="str">
        <f t="shared" si="604"/>
        <v/>
      </c>
      <c r="BQ1271" s="48" t="str">
        <f t="shared" si="605"/>
        <v/>
      </c>
      <c r="BR1271" s="48" t="str">
        <f t="shared" si="606"/>
        <v/>
      </c>
      <c r="BS1271" s="48" t="str">
        <f t="shared" si="607"/>
        <v/>
      </c>
      <c r="BT1271" s="48" t="str">
        <f t="shared" si="608"/>
        <v/>
      </c>
      <c r="BU1271" s="48" t="str">
        <f t="shared" si="609"/>
        <v/>
      </c>
    </row>
    <row r="1272" spans="1:73">
      <c r="A1272" s="10" t="e">
        <f>Audit!#REF!</f>
        <v>#REF!</v>
      </c>
      <c r="B1272" s="10" t="e">
        <f t="shared" si="580"/>
        <v>#REF!</v>
      </c>
      <c r="C1272" s="17" t="e">
        <f>VLOOKUP(Audit!#REF!,$V$3:$AE$12,2,FALSE) &amp; VLOOKUP(Audit!#REF!,$V$13:$AE$22,2,FALSE)&amp; IF(Audit!#REF!=10,Audit!#REF!&amp;Audit!#REF!,"")</f>
        <v>#REF!</v>
      </c>
      <c r="D1272" s="17" t="e">
        <f>VLOOKUP(Audit!#REF!,$V$3:$AE$12,3,FALSE) &amp; VLOOKUP(Audit!#REF!,$V$13:$AE$22,3,FALSE) &amp;IF(Audit!#REF!=10,Audit!#REF!&amp;Audit!#REF!,"")</f>
        <v>#REF!</v>
      </c>
      <c r="E1272" s="17" t="e">
        <f>VLOOKUP(Audit!#REF!,$V$3:$AE$12,4,FALSE)&amp; Audit!#REF! &amp; VLOOKUP(Audit!#REF!,$V$13:$AE$22,4,FALSE)&amp; IF(Audit!#REF!=10,Audit!#REF!&amp;Audit!#REF!,"")</f>
        <v>#REF!</v>
      </c>
      <c r="F1272" s="17" t="e">
        <f>VLOOKUP(Audit!#REF!,$V$3:$AE$12,5,FALSE) &amp; VLOOKUP(Audit!#REF!,$V$13:$AE$22,5,FALSE)&amp; IF(Audit!#REF!=10,Audit!#REF!&amp;Audit!#REF!,"")</f>
        <v>#REF!</v>
      </c>
      <c r="G1272" s="17" t="e">
        <f>VLOOKUP(Audit!#REF!,$V$3:$AE$12,6,FALSE) &amp; VLOOKUP(Audit!#REF!,$V$13:$AE$22,6,FALSE)&amp; IF(Audit!#REF!=10,Audit!#REF!&amp;Audit!#REF!,"")</f>
        <v>#REF!</v>
      </c>
      <c r="H1272" s="17" t="e">
        <f>VLOOKUP(Audit!#REF!,$V$3:$AE$12,7,FALSE) &amp; VLOOKUP(Audit!#REF!,$V$13:$AE$22,7,FALSE)&amp;IF(Audit!#REF!=10,Audit!#REF!&amp;Audit!#REF!,"")</f>
        <v>#REF!</v>
      </c>
      <c r="I1272" s="17" t="e">
        <f>VLOOKUP(Audit!#REF!,$V$3:$AE$12,8,FALSE) &amp; Audit!#REF! &amp; VLOOKUP(Audit!#REF!,$V$13:$AE$22,8,FALSE)&amp;IF(Audit!#REF!=10,Audit!#REF!&amp;Audit!#REF!,"")</f>
        <v>#REF!</v>
      </c>
      <c r="J1272" s="17" t="e">
        <f>VLOOKUP(Audit!#REF!,$V$3:$AE$12,9,FALSE) &amp; VLOOKUP(Audit!#REF!,$V$13:$AE$22,9,FALSE) &amp; IF(Audit!#REF!=10,Audit!#REF!&amp;Audit!#REF!,"") &amp; IF(Audit!#REF!&lt;&gt;1,U1272,"")</f>
        <v>#REF!</v>
      </c>
      <c r="K1272" s="17" t="e">
        <f>VLOOKUP(Audit!#REF!,$V$3:$AE$12,10,FALSE) &amp; Audit!#REF! &amp; VLOOKUP(Audit!#REF!,$V$13:$AE$22,10,FALSE) &amp; IF(Audit!#REF!=10,Audit!#REF!&amp;Audit!#REF!,"") &amp; IF(Audit!#REF!&lt;&gt;1,U1272,"")</f>
        <v>#REF!</v>
      </c>
      <c r="L1272" s="10" t="e">
        <f>Audit!#REF!</f>
        <v>#REF!</v>
      </c>
      <c r="M1272" s="10" t="e">
        <f t="shared" si="581"/>
        <v>#REF!</v>
      </c>
      <c r="N1272" s="10" t="e">
        <f t="shared" si="582"/>
        <v>#REF!</v>
      </c>
      <c r="O1272" s="10" t="e">
        <f t="shared" si="583"/>
        <v>#REF!</v>
      </c>
      <c r="P1272" s="10" t="e">
        <f t="shared" si="584"/>
        <v>#REF!</v>
      </c>
      <c r="Q1272" s="10" t="e">
        <f t="shared" si="585"/>
        <v>#REF!</v>
      </c>
      <c r="R1272" s="10" t="e">
        <f t="shared" si="586"/>
        <v>#REF!</v>
      </c>
      <c r="S1272" s="10" t="e">
        <f t="shared" si="587"/>
        <v>#REF!</v>
      </c>
      <c r="T1272" s="10" t="e">
        <f t="shared" si="588"/>
        <v>#REF!</v>
      </c>
      <c r="U1272" s="17" t="e">
        <f>IF(Audit!#REF!="","",VLOOKUP(Audit!#REF!,$W$26:$X$35,2,FALSE)) &amp; Audit!#REF! &amp; IF(Audit!#REF!="","",IF(Audit!#REF!&lt;=1.4,VLOOKUP(Audit!#REF!,$W$38:X1317,2,FALSE),VLOOKUP(Audit!#REF!,$W$51:$X$61,2,FALSE))) &amp; IF(Audit!#REF!="","",VLOOKUP(Audit!#REF!,$Y$26:$Z$35,2,FALSE) &amp; Audit!#REF! &amp; IF(Audit!#REF!="","",IF(Audit!#REF!&lt;=1.4,VLOOKUP(Audit!#REF!,$Y$38:$Z$48,2,FALSE),VLOOKUP(Audit!#REF!,$Y$51:$Z$61,2,FALSE))))</f>
        <v>#REF!</v>
      </c>
      <c r="V1272" s="21"/>
      <c r="AH1272" s="49" t="e">
        <f>Audit!#REF!</f>
        <v>#REF!</v>
      </c>
      <c r="AI1272" s="50" t="e">
        <f>VLOOKUP(Audit!#REF!,$V$3:$AE$12,2,FALSE)&amp; IF(Audit!#REF!=10,Audit!#REF!,"")</f>
        <v>#REF!</v>
      </c>
      <c r="AJ1272" s="50" t="e">
        <f>VLOOKUP(Audit!#REF!,$V$13:$AE$22,2,FALSE)&amp; IF(Audit!#REF!=10,Audit!#REF!,"")</f>
        <v>#REF!</v>
      </c>
      <c r="AK1272" s="47" t="e">
        <f t="shared" si="589"/>
        <v>#REF!</v>
      </c>
      <c r="AL1272" s="50" t="e">
        <f>VLOOKUP(Audit!#REF!,$V$3:$AE$12,3,FALSE)&amp; IF(Audit!#REF!=10,Audit!#REF!,"")</f>
        <v>#REF!</v>
      </c>
      <c r="AM1272" s="50" t="e">
        <f>VLOOKUP(Audit!#REF!,$V$13:$AE$22,3,FALSE)&amp; IF(Audit!#REF!=10,Audit!#REF!,"")</f>
        <v>#REF!</v>
      </c>
      <c r="AN1272" s="47" t="e">
        <f t="shared" si="590"/>
        <v>#REF!</v>
      </c>
      <c r="AO1272" s="50" t="e">
        <f>VLOOKUP(Audit!#REF!,$V$3:$AE$12,4,FALSE) &amp;  Audit!#REF! &amp; IF(Audit!#REF!=10,Audit!#REF!,"")</f>
        <v>#REF!</v>
      </c>
      <c r="AP1272" s="50" t="e">
        <f>VLOOKUP(Audit!#REF!,$V$13:$AE$22,4,FALSE)&amp; IF(Audit!#REF!=10,Audit!#REF!,"")</f>
        <v>#REF!</v>
      </c>
      <c r="AQ1272" s="47" t="e">
        <f t="shared" si="591"/>
        <v>#REF!</v>
      </c>
      <c r="AR1272" s="50" t="e">
        <f>VLOOKUP(Audit!#REF!,$V$3:$AE$12,5,FALSE)&amp; IF(Audit!#REF!=10,Audit!#REF!,"")</f>
        <v>#REF!</v>
      </c>
      <c r="AS1272" s="50" t="e">
        <f>VLOOKUP(Audit!#REF!,$V$13:$AE$22,5,FALSE)&amp; IF(Audit!#REF!=10,Audit!#REF!,"")</f>
        <v>#REF!</v>
      </c>
      <c r="AT1272" s="47" t="e">
        <f t="shared" si="592"/>
        <v>#REF!</v>
      </c>
      <c r="AU1272" s="50" t="e">
        <f>VLOOKUP(Audit!#REF!,$V$3:$AE$12,6,FALSE)&amp; IF(Audit!#REF!=10,Audit!#REF!,"")</f>
        <v>#REF!</v>
      </c>
      <c r="AV1272" s="50" t="e">
        <f>VLOOKUP(Audit!#REF!,$V$13:$AE$22,6,FALSE)&amp; IF(Audit!#REF!=10,Audit!#REF!,"")</f>
        <v>#REF!</v>
      </c>
      <c r="AW1272" s="47" t="e">
        <f t="shared" si="593"/>
        <v>#REF!</v>
      </c>
      <c r="AX1272" s="50" t="e">
        <f>VLOOKUP(Audit!#REF!,$V$3:$AE$12,7,FALSE)&amp; IF(Audit!#REF!=10,Audit!#REF!,"")</f>
        <v>#REF!</v>
      </c>
      <c r="AY1272" s="50" t="e">
        <f>VLOOKUP(Audit!#REF!,$V$13:$AE$22,7,FALSE) &amp; IF(Audit!#REF!=10,Audit!#REF!,"")</f>
        <v>#REF!</v>
      </c>
      <c r="AZ1272" s="47" t="e">
        <f t="shared" si="594"/>
        <v>#REF!</v>
      </c>
      <c r="BA1272" s="50" t="e">
        <f>VLOOKUP(Audit!#REF!,$V$3:$AE$12,8,FALSE)&amp; Audit!#REF! &amp; IF(Audit!#REF!=10,Audit!#REF!,"")</f>
        <v>#REF!</v>
      </c>
      <c r="BB1272" s="50" t="e">
        <f>VLOOKUP(Audit!#REF!,$V$13:$AE$22,8,FALSE) &amp; IF(Audit!#REF!=10,Audit!#REF!,"")</f>
        <v>#REF!</v>
      </c>
      <c r="BC1272" s="47" t="e">
        <f t="shared" si="595"/>
        <v>#REF!</v>
      </c>
      <c r="BD1272" s="50" t="e">
        <f>VLOOKUP(Audit!#REF!,$V$3:$AE$12,9,FALSE)&amp; IF(Audit!#REF!=10,Audit!#REF!,"")</f>
        <v>#REF!</v>
      </c>
      <c r="BE1272" s="50" t="e">
        <f>VLOOKUP(Audit!#REF!,$V$13:$AE$22,9,FALSE) &amp; IF(Audit!#REF!=10,Audit!#REF!,"") &amp; IF(Audit!#REF!&lt;&gt;1,U1272,"")</f>
        <v>#REF!</v>
      </c>
      <c r="BF1272" s="47" t="e">
        <f t="shared" si="596"/>
        <v>#REF!</v>
      </c>
      <c r="BG1272" s="50" t="e">
        <f>VLOOKUP(Audit!#REF!,$V$3:$AE$12,10,FALSE) &amp; Audit!#REF! &amp; IF(Audit!#REF!=10,Audit!#REF!,"")</f>
        <v>#REF!</v>
      </c>
      <c r="BH1272" s="50" t="e">
        <f>VLOOKUP(Audit!#REF!,$V$13:$AE$22,10,FALSE) &amp; IF(Audit!#REF!=10,Audit!#REF!,"") &amp; IF(Audit!#REF!&lt;&gt;1,U1272,"")</f>
        <v>#REF!</v>
      </c>
      <c r="BI1272" s="47" t="e">
        <f t="shared" si="597"/>
        <v>#REF!</v>
      </c>
      <c r="BJ1272" s="48" t="str">
        <f t="shared" si="598"/>
        <v/>
      </c>
      <c r="BK1272" s="48" t="str">
        <f t="shared" si="599"/>
        <v/>
      </c>
      <c r="BL1272" s="48" t="str">
        <f t="shared" si="600"/>
        <v/>
      </c>
      <c r="BM1272" s="48" t="str">
        <f t="shared" si="601"/>
        <v/>
      </c>
      <c r="BN1272" s="48" t="str">
        <f t="shared" si="602"/>
        <v/>
      </c>
      <c r="BO1272" s="48" t="str">
        <f t="shared" si="603"/>
        <v/>
      </c>
      <c r="BP1272" s="48" t="str">
        <f t="shared" si="604"/>
        <v/>
      </c>
      <c r="BQ1272" s="48" t="str">
        <f t="shared" si="605"/>
        <v/>
      </c>
      <c r="BR1272" s="48" t="str">
        <f t="shared" si="606"/>
        <v/>
      </c>
      <c r="BS1272" s="48" t="str">
        <f t="shared" si="607"/>
        <v/>
      </c>
      <c r="BT1272" s="48" t="str">
        <f t="shared" si="608"/>
        <v/>
      </c>
      <c r="BU1272" s="48" t="str">
        <f t="shared" si="609"/>
        <v/>
      </c>
    </row>
    <row r="1273" spans="1:73">
      <c r="A1273" s="10" t="e">
        <f>Audit!#REF!</f>
        <v>#REF!</v>
      </c>
      <c r="B1273" s="10" t="e">
        <f t="shared" si="580"/>
        <v>#REF!</v>
      </c>
      <c r="C1273" s="17" t="e">
        <f>VLOOKUP(Audit!#REF!,$V$3:$AE$12,2,FALSE) &amp; VLOOKUP(Audit!#REF!,$V$13:$AE$22,2,FALSE)&amp; IF(Audit!#REF!=10,Audit!#REF!&amp;Audit!#REF!,"")</f>
        <v>#REF!</v>
      </c>
      <c r="D1273" s="17" t="e">
        <f>VLOOKUP(Audit!#REF!,$V$3:$AE$12,3,FALSE) &amp; VLOOKUP(Audit!#REF!,$V$13:$AE$22,3,FALSE) &amp;IF(Audit!#REF!=10,Audit!#REF!&amp;Audit!#REF!,"")</f>
        <v>#REF!</v>
      </c>
      <c r="E1273" s="17" t="e">
        <f>VLOOKUP(Audit!#REF!,$V$3:$AE$12,4,FALSE)&amp; Audit!#REF! &amp; VLOOKUP(Audit!#REF!,$V$13:$AE$22,4,FALSE)&amp; IF(Audit!#REF!=10,Audit!#REF!&amp;Audit!#REF!,"")</f>
        <v>#REF!</v>
      </c>
      <c r="F1273" s="17" t="e">
        <f>VLOOKUP(Audit!#REF!,$V$3:$AE$12,5,FALSE) &amp; VLOOKUP(Audit!#REF!,$V$13:$AE$22,5,FALSE)&amp; IF(Audit!#REF!=10,Audit!#REF!&amp;Audit!#REF!,"")</f>
        <v>#REF!</v>
      </c>
      <c r="G1273" s="17" t="e">
        <f>VLOOKUP(Audit!#REF!,$V$3:$AE$12,6,FALSE) &amp; VLOOKUP(Audit!#REF!,$V$13:$AE$22,6,FALSE)&amp; IF(Audit!#REF!=10,Audit!#REF!&amp;Audit!#REF!,"")</f>
        <v>#REF!</v>
      </c>
      <c r="H1273" s="17" t="e">
        <f>VLOOKUP(Audit!#REF!,$V$3:$AE$12,7,FALSE) &amp; VLOOKUP(Audit!#REF!,$V$13:$AE$22,7,FALSE)&amp;IF(Audit!#REF!=10,Audit!#REF!&amp;Audit!#REF!,"")</f>
        <v>#REF!</v>
      </c>
      <c r="I1273" s="17" t="e">
        <f>VLOOKUP(Audit!#REF!,$V$3:$AE$12,8,FALSE) &amp; Audit!#REF! &amp; VLOOKUP(Audit!#REF!,$V$13:$AE$22,8,FALSE)&amp;IF(Audit!#REF!=10,Audit!#REF!&amp;Audit!#REF!,"")</f>
        <v>#REF!</v>
      </c>
      <c r="J1273" s="17" t="e">
        <f>VLOOKUP(Audit!#REF!,$V$3:$AE$12,9,FALSE) &amp; VLOOKUP(Audit!#REF!,$V$13:$AE$22,9,FALSE) &amp; IF(Audit!#REF!=10,Audit!#REF!&amp;Audit!#REF!,"") &amp; IF(Audit!#REF!&lt;&gt;1,U1273,"")</f>
        <v>#REF!</v>
      </c>
      <c r="K1273" s="17" t="e">
        <f>VLOOKUP(Audit!#REF!,$V$3:$AE$12,10,FALSE) &amp; Audit!#REF! &amp; VLOOKUP(Audit!#REF!,$V$13:$AE$22,10,FALSE) &amp; IF(Audit!#REF!=10,Audit!#REF!&amp;Audit!#REF!,"") &amp; IF(Audit!#REF!&lt;&gt;1,U1273,"")</f>
        <v>#REF!</v>
      </c>
      <c r="L1273" s="10" t="e">
        <f>Audit!#REF!</f>
        <v>#REF!</v>
      </c>
      <c r="M1273" s="10" t="e">
        <f t="shared" si="581"/>
        <v>#REF!</v>
      </c>
      <c r="N1273" s="10" t="e">
        <f t="shared" si="582"/>
        <v>#REF!</v>
      </c>
      <c r="O1273" s="10" t="e">
        <f t="shared" si="583"/>
        <v>#REF!</v>
      </c>
      <c r="P1273" s="10" t="e">
        <f t="shared" si="584"/>
        <v>#REF!</v>
      </c>
      <c r="Q1273" s="10" t="e">
        <f t="shared" si="585"/>
        <v>#REF!</v>
      </c>
      <c r="R1273" s="10" t="e">
        <f t="shared" si="586"/>
        <v>#REF!</v>
      </c>
      <c r="S1273" s="10" t="e">
        <f t="shared" si="587"/>
        <v>#REF!</v>
      </c>
      <c r="T1273" s="10" t="e">
        <f t="shared" si="588"/>
        <v>#REF!</v>
      </c>
      <c r="U1273" s="17" t="e">
        <f>IF(Audit!#REF!="","",VLOOKUP(Audit!#REF!,$W$26:$X$35,2,FALSE)) &amp; Audit!#REF! &amp; IF(Audit!#REF!="","",IF(Audit!#REF!&lt;=1.4,VLOOKUP(Audit!#REF!,$W$38:X1318,2,FALSE),VLOOKUP(Audit!#REF!,$W$51:$X$61,2,FALSE))) &amp; IF(Audit!#REF!="","",VLOOKUP(Audit!#REF!,$Y$26:$Z$35,2,FALSE) &amp; Audit!#REF! &amp; IF(Audit!#REF!="","",IF(Audit!#REF!&lt;=1.4,VLOOKUP(Audit!#REF!,$Y$38:$Z$48,2,FALSE),VLOOKUP(Audit!#REF!,$Y$51:$Z$61,2,FALSE))))</f>
        <v>#REF!</v>
      </c>
      <c r="V1273" s="21"/>
      <c r="AH1273" s="49" t="e">
        <f>Audit!#REF!</f>
        <v>#REF!</v>
      </c>
      <c r="AI1273" s="50" t="e">
        <f>VLOOKUP(Audit!#REF!,$V$3:$AE$12,2,FALSE)&amp; IF(Audit!#REF!=10,Audit!#REF!,"")</f>
        <v>#REF!</v>
      </c>
      <c r="AJ1273" s="50" t="e">
        <f>VLOOKUP(Audit!#REF!,$V$13:$AE$22,2,FALSE)&amp; IF(Audit!#REF!=10,Audit!#REF!,"")</f>
        <v>#REF!</v>
      </c>
      <c r="AK1273" s="47" t="e">
        <f t="shared" si="589"/>
        <v>#REF!</v>
      </c>
      <c r="AL1273" s="50" t="e">
        <f>VLOOKUP(Audit!#REF!,$V$3:$AE$12,3,FALSE)&amp; IF(Audit!#REF!=10,Audit!#REF!,"")</f>
        <v>#REF!</v>
      </c>
      <c r="AM1273" s="50" t="e">
        <f>VLOOKUP(Audit!#REF!,$V$13:$AE$22,3,FALSE)&amp; IF(Audit!#REF!=10,Audit!#REF!,"")</f>
        <v>#REF!</v>
      </c>
      <c r="AN1273" s="47" t="e">
        <f t="shared" si="590"/>
        <v>#REF!</v>
      </c>
      <c r="AO1273" s="50" t="e">
        <f>VLOOKUP(Audit!#REF!,$V$3:$AE$12,4,FALSE) &amp;  Audit!#REF! &amp; IF(Audit!#REF!=10,Audit!#REF!,"")</f>
        <v>#REF!</v>
      </c>
      <c r="AP1273" s="50" t="e">
        <f>VLOOKUP(Audit!#REF!,$V$13:$AE$22,4,FALSE)&amp; IF(Audit!#REF!=10,Audit!#REF!,"")</f>
        <v>#REF!</v>
      </c>
      <c r="AQ1273" s="47" t="e">
        <f t="shared" si="591"/>
        <v>#REF!</v>
      </c>
      <c r="AR1273" s="50" t="e">
        <f>VLOOKUP(Audit!#REF!,$V$3:$AE$12,5,FALSE)&amp; IF(Audit!#REF!=10,Audit!#REF!,"")</f>
        <v>#REF!</v>
      </c>
      <c r="AS1273" s="50" t="e">
        <f>VLOOKUP(Audit!#REF!,$V$13:$AE$22,5,FALSE)&amp; IF(Audit!#REF!=10,Audit!#REF!,"")</f>
        <v>#REF!</v>
      </c>
      <c r="AT1273" s="47" t="e">
        <f t="shared" si="592"/>
        <v>#REF!</v>
      </c>
      <c r="AU1273" s="50" t="e">
        <f>VLOOKUP(Audit!#REF!,$V$3:$AE$12,6,FALSE)&amp; IF(Audit!#REF!=10,Audit!#REF!,"")</f>
        <v>#REF!</v>
      </c>
      <c r="AV1273" s="50" t="e">
        <f>VLOOKUP(Audit!#REF!,$V$13:$AE$22,6,FALSE)&amp; IF(Audit!#REF!=10,Audit!#REF!,"")</f>
        <v>#REF!</v>
      </c>
      <c r="AW1273" s="47" t="e">
        <f t="shared" si="593"/>
        <v>#REF!</v>
      </c>
      <c r="AX1273" s="50" t="e">
        <f>VLOOKUP(Audit!#REF!,$V$3:$AE$12,7,FALSE)&amp; IF(Audit!#REF!=10,Audit!#REF!,"")</f>
        <v>#REF!</v>
      </c>
      <c r="AY1273" s="50" t="e">
        <f>VLOOKUP(Audit!#REF!,$V$13:$AE$22,7,FALSE) &amp; IF(Audit!#REF!=10,Audit!#REF!,"")</f>
        <v>#REF!</v>
      </c>
      <c r="AZ1273" s="47" t="e">
        <f t="shared" si="594"/>
        <v>#REF!</v>
      </c>
      <c r="BA1273" s="50" t="e">
        <f>VLOOKUP(Audit!#REF!,$V$3:$AE$12,8,FALSE)&amp; Audit!#REF! &amp; IF(Audit!#REF!=10,Audit!#REF!,"")</f>
        <v>#REF!</v>
      </c>
      <c r="BB1273" s="50" t="e">
        <f>VLOOKUP(Audit!#REF!,$V$13:$AE$22,8,FALSE) &amp; IF(Audit!#REF!=10,Audit!#REF!,"")</f>
        <v>#REF!</v>
      </c>
      <c r="BC1273" s="47" t="e">
        <f t="shared" si="595"/>
        <v>#REF!</v>
      </c>
      <c r="BD1273" s="50" t="e">
        <f>VLOOKUP(Audit!#REF!,$V$3:$AE$12,9,FALSE)&amp; IF(Audit!#REF!=10,Audit!#REF!,"")</f>
        <v>#REF!</v>
      </c>
      <c r="BE1273" s="50" t="e">
        <f>VLOOKUP(Audit!#REF!,$V$13:$AE$22,9,FALSE) &amp; IF(Audit!#REF!=10,Audit!#REF!,"") &amp; IF(Audit!#REF!&lt;&gt;1,U1273,"")</f>
        <v>#REF!</v>
      </c>
      <c r="BF1273" s="47" t="e">
        <f t="shared" si="596"/>
        <v>#REF!</v>
      </c>
      <c r="BG1273" s="50" t="e">
        <f>VLOOKUP(Audit!#REF!,$V$3:$AE$12,10,FALSE) &amp; Audit!#REF! &amp; IF(Audit!#REF!=10,Audit!#REF!,"")</f>
        <v>#REF!</v>
      </c>
      <c r="BH1273" s="50" t="e">
        <f>VLOOKUP(Audit!#REF!,$V$13:$AE$22,10,FALSE) &amp; IF(Audit!#REF!=10,Audit!#REF!,"") &amp; IF(Audit!#REF!&lt;&gt;1,U1273,"")</f>
        <v>#REF!</v>
      </c>
      <c r="BI1273" s="47" t="e">
        <f t="shared" si="597"/>
        <v>#REF!</v>
      </c>
      <c r="BJ1273" s="48" t="str">
        <f t="shared" si="598"/>
        <v/>
      </c>
      <c r="BK1273" s="48" t="str">
        <f t="shared" si="599"/>
        <v/>
      </c>
      <c r="BL1273" s="48" t="str">
        <f t="shared" si="600"/>
        <v/>
      </c>
      <c r="BM1273" s="48" t="str">
        <f t="shared" si="601"/>
        <v/>
      </c>
      <c r="BN1273" s="48" t="str">
        <f t="shared" si="602"/>
        <v/>
      </c>
      <c r="BO1273" s="48" t="str">
        <f t="shared" si="603"/>
        <v/>
      </c>
      <c r="BP1273" s="48" t="str">
        <f t="shared" si="604"/>
        <v/>
      </c>
      <c r="BQ1273" s="48" t="str">
        <f t="shared" si="605"/>
        <v/>
      </c>
      <c r="BR1273" s="48" t="str">
        <f t="shared" si="606"/>
        <v/>
      </c>
      <c r="BS1273" s="48" t="str">
        <f t="shared" si="607"/>
        <v/>
      </c>
      <c r="BT1273" s="48" t="str">
        <f t="shared" si="608"/>
        <v/>
      </c>
      <c r="BU1273" s="48" t="str">
        <f t="shared" si="609"/>
        <v/>
      </c>
    </row>
    <row r="1274" spans="1:73">
      <c r="A1274" s="10" t="e">
        <f>Audit!#REF!</f>
        <v>#REF!</v>
      </c>
      <c r="B1274" s="10" t="e">
        <f t="shared" si="580"/>
        <v>#REF!</v>
      </c>
      <c r="C1274" s="17" t="e">
        <f>VLOOKUP(Audit!#REF!,$V$3:$AE$12,2,FALSE) &amp; VLOOKUP(Audit!#REF!,$V$13:$AE$22,2,FALSE)&amp; IF(Audit!#REF!=10,Audit!#REF!&amp;Audit!#REF!,"")</f>
        <v>#REF!</v>
      </c>
      <c r="D1274" s="17" t="e">
        <f>VLOOKUP(Audit!#REF!,$V$3:$AE$12,3,FALSE) &amp; VLOOKUP(Audit!#REF!,$V$13:$AE$22,3,FALSE) &amp;IF(Audit!#REF!=10,Audit!#REF!&amp;Audit!#REF!,"")</f>
        <v>#REF!</v>
      </c>
      <c r="E1274" s="17" t="e">
        <f>VLOOKUP(Audit!#REF!,$V$3:$AE$12,4,FALSE)&amp; Audit!#REF! &amp; VLOOKUP(Audit!#REF!,$V$13:$AE$22,4,FALSE)&amp; IF(Audit!#REF!=10,Audit!#REF!&amp;Audit!#REF!,"")</f>
        <v>#REF!</v>
      </c>
      <c r="F1274" s="17" t="e">
        <f>VLOOKUP(Audit!#REF!,$V$3:$AE$12,5,FALSE) &amp; VLOOKUP(Audit!#REF!,$V$13:$AE$22,5,FALSE)&amp; IF(Audit!#REF!=10,Audit!#REF!&amp;Audit!#REF!,"")</f>
        <v>#REF!</v>
      </c>
      <c r="G1274" s="17" t="e">
        <f>VLOOKUP(Audit!#REF!,$V$3:$AE$12,6,FALSE) &amp; VLOOKUP(Audit!#REF!,$V$13:$AE$22,6,FALSE)&amp; IF(Audit!#REF!=10,Audit!#REF!&amp;Audit!#REF!,"")</f>
        <v>#REF!</v>
      </c>
      <c r="H1274" s="17" t="e">
        <f>VLOOKUP(Audit!#REF!,$V$3:$AE$12,7,FALSE) &amp; VLOOKUP(Audit!#REF!,$V$13:$AE$22,7,FALSE)&amp;IF(Audit!#REF!=10,Audit!#REF!&amp;Audit!#REF!,"")</f>
        <v>#REF!</v>
      </c>
      <c r="I1274" s="17" t="e">
        <f>VLOOKUP(Audit!#REF!,$V$3:$AE$12,8,FALSE) &amp; Audit!#REF! &amp; VLOOKUP(Audit!#REF!,$V$13:$AE$22,8,FALSE)&amp;IF(Audit!#REF!=10,Audit!#REF!&amp;Audit!#REF!,"")</f>
        <v>#REF!</v>
      </c>
      <c r="J1274" s="17" t="e">
        <f>VLOOKUP(Audit!#REF!,$V$3:$AE$12,9,FALSE) &amp; VLOOKUP(Audit!#REF!,$V$13:$AE$22,9,FALSE) &amp; IF(Audit!#REF!=10,Audit!#REF!&amp;Audit!#REF!,"") &amp; IF(Audit!#REF!&lt;&gt;1,U1274,"")</f>
        <v>#REF!</v>
      </c>
      <c r="K1274" s="17" t="e">
        <f>VLOOKUP(Audit!#REF!,$V$3:$AE$12,10,FALSE) &amp; Audit!#REF! &amp; VLOOKUP(Audit!#REF!,$V$13:$AE$22,10,FALSE) &amp; IF(Audit!#REF!=10,Audit!#REF!&amp;Audit!#REF!,"") &amp; IF(Audit!#REF!&lt;&gt;1,U1274,"")</f>
        <v>#REF!</v>
      </c>
      <c r="L1274" s="10" t="e">
        <f>Audit!#REF!</f>
        <v>#REF!</v>
      </c>
      <c r="M1274" s="10" t="e">
        <f t="shared" si="581"/>
        <v>#REF!</v>
      </c>
      <c r="N1274" s="10" t="e">
        <f t="shared" si="582"/>
        <v>#REF!</v>
      </c>
      <c r="O1274" s="10" t="e">
        <f t="shared" si="583"/>
        <v>#REF!</v>
      </c>
      <c r="P1274" s="10" t="e">
        <f t="shared" si="584"/>
        <v>#REF!</v>
      </c>
      <c r="Q1274" s="10" t="e">
        <f t="shared" si="585"/>
        <v>#REF!</v>
      </c>
      <c r="R1274" s="10" t="e">
        <f t="shared" si="586"/>
        <v>#REF!</v>
      </c>
      <c r="S1274" s="10" t="e">
        <f t="shared" si="587"/>
        <v>#REF!</v>
      </c>
      <c r="T1274" s="10" t="e">
        <f t="shared" si="588"/>
        <v>#REF!</v>
      </c>
      <c r="U1274" s="17" t="e">
        <f>IF(Audit!#REF!="","",VLOOKUP(Audit!#REF!,$W$26:$X$35,2,FALSE)) &amp; Audit!#REF! &amp; IF(Audit!#REF!="","",IF(Audit!#REF!&lt;=1.4,VLOOKUP(Audit!#REF!,$W$38:X1319,2,FALSE),VLOOKUP(Audit!#REF!,$W$51:$X$61,2,FALSE))) &amp; IF(Audit!#REF!="","",VLOOKUP(Audit!#REF!,$Y$26:$Z$35,2,FALSE) &amp; Audit!#REF! &amp; IF(Audit!#REF!="","",IF(Audit!#REF!&lt;=1.4,VLOOKUP(Audit!#REF!,$Y$38:$Z$48,2,FALSE),VLOOKUP(Audit!#REF!,$Y$51:$Z$61,2,FALSE))))</f>
        <v>#REF!</v>
      </c>
      <c r="V1274" s="21"/>
      <c r="AH1274" s="49" t="e">
        <f>Audit!#REF!</f>
        <v>#REF!</v>
      </c>
      <c r="AI1274" s="50" t="e">
        <f>VLOOKUP(Audit!#REF!,$V$3:$AE$12,2,FALSE)&amp; IF(Audit!#REF!=10,Audit!#REF!,"")</f>
        <v>#REF!</v>
      </c>
      <c r="AJ1274" s="50" t="e">
        <f>VLOOKUP(Audit!#REF!,$V$13:$AE$22,2,FALSE)&amp; IF(Audit!#REF!=10,Audit!#REF!,"")</f>
        <v>#REF!</v>
      </c>
      <c r="AK1274" s="47" t="e">
        <f t="shared" si="589"/>
        <v>#REF!</v>
      </c>
      <c r="AL1274" s="50" t="e">
        <f>VLOOKUP(Audit!#REF!,$V$3:$AE$12,3,FALSE)&amp; IF(Audit!#REF!=10,Audit!#REF!,"")</f>
        <v>#REF!</v>
      </c>
      <c r="AM1274" s="50" t="e">
        <f>VLOOKUP(Audit!#REF!,$V$13:$AE$22,3,FALSE)&amp; IF(Audit!#REF!=10,Audit!#REF!,"")</f>
        <v>#REF!</v>
      </c>
      <c r="AN1274" s="47" t="e">
        <f t="shared" si="590"/>
        <v>#REF!</v>
      </c>
      <c r="AO1274" s="50" t="e">
        <f>VLOOKUP(Audit!#REF!,$V$3:$AE$12,4,FALSE) &amp;  Audit!#REF! &amp; IF(Audit!#REF!=10,Audit!#REF!,"")</f>
        <v>#REF!</v>
      </c>
      <c r="AP1274" s="50" t="e">
        <f>VLOOKUP(Audit!#REF!,$V$13:$AE$22,4,FALSE)&amp; IF(Audit!#REF!=10,Audit!#REF!,"")</f>
        <v>#REF!</v>
      </c>
      <c r="AQ1274" s="47" t="e">
        <f t="shared" si="591"/>
        <v>#REF!</v>
      </c>
      <c r="AR1274" s="50" t="e">
        <f>VLOOKUP(Audit!#REF!,$V$3:$AE$12,5,FALSE)&amp; IF(Audit!#REF!=10,Audit!#REF!,"")</f>
        <v>#REF!</v>
      </c>
      <c r="AS1274" s="50" t="e">
        <f>VLOOKUP(Audit!#REF!,$V$13:$AE$22,5,FALSE)&amp; IF(Audit!#REF!=10,Audit!#REF!,"")</f>
        <v>#REF!</v>
      </c>
      <c r="AT1274" s="47" t="e">
        <f t="shared" si="592"/>
        <v>#REF!</v>
      </c>
      <c r="AU1274" s="50" t="e">
        <f>VLOOKUP(Audit!#REF!,$V$3:$AE$12,6,FALSE)&amp; IF(Audit!#REF!=10,Audit!#REF!,"")</f>
        <v>#REF!</v>
      </c>
      <c r="AV1274" s="50" t="e">
        <f>VLOOKUP(Audit!#REF!,$V$13:$AE$22,6,FALSE)&amp; IF(Audit!#REF!=10,Audit!#REF!,"")</f>
        <v>#REF!</v>
      </c>
      <c r="AW1274" s="47" t="e">
        <f t="shared" si="593"/>
        <v>#REF!</v>
      </c>
      <c r="AX1274" s="50" t="e">
        <f>VLOOKUP(Audit!#REF!,$V$3:$AE$12,7,FALSE)&amp; IF(Audit!#REF!=10,Audit!#REF!,"")</f>
        <v>#REF!</v>
      </c>
      <c r="AY1274" s="50" t="e">
        <f>VLOOKUP(Audit!#REF!,$V$13:$AE$22,7,FALSE) &amp; IF(Audit!#REF!=10,Audit!#REF!,"")</f>
        <v>#REF!</v>
      </c>
      <c r="AZ1274" s="47" t="e">
        <f t="shared" si="594"/>
        <v>#REF!</v>
      </c>
      <c r="BA1274" s="50" t="e">
        <f>VLOOKUP(Audit!#REF!,$V$3:$AE$12,8,FALSE)&amp; Audit!#REF! &amp; IF(Audit!#REF!=10,Audit!#REF!,"")</f>
        <v>#REF!</v>
      </c>
      <c r="BB1274" s="50" t="e">
        <f>VLOOKUP(Audit!#REF!,$V$13:$AE$22,8,FALSE) &amp; IF(Audit!#REF!=10,Audit!#REF!,"")</f>
        <v>#REF!</v>
      </c>
      <c r="BC1274" s="47" t="e">
        <f t="shared" si="595"/>
        <v>#REF!</v>
      </c>
      <c r="BD1274" s="50" t="e">
        <f>VLOOKUP(Audit!#REF!,$V$3:$AE$12,9,FALSE)&amp; IF(Audit!#REF!=10,Audit!#REF!,"")</f>
        <v>#REF!</v>
      </c>
      <c r="BE1274" s="50" t="e">
        <f>VLOOKUP(Audit!#REF!,$V$13:$AE$22,9,FALSE) &amp; IF(Audit!#REF!=10,Audit!#REF!,"") &amp; IF(Audit!#REF!&lt;&gt;1,U1274,"")</f>
        <v>#REF!</v>
      </c>
      <c r="BF1274" s="47" t="e">
        <f t="shared" si="596"/>
        <v>#REF!</v>
      </c>
      <c r="BG1274" s="50" t="e">
        <f>VLOOKUP(Audit!#REF!,$V$3:$AE$12,10,FALSE) &amp; Audit!#REF! &amp; IF(Audit!#REF!=10,Audit!#REF!,"")</f>
        <v>#REF!</v>
      </c>
      <c r="BH1274" s="50" t="e">
        <f>VLOOKUP(Audit!#REF!,$V$13:$AE$22,10,FALSE) &amp; IF(Audit!#REF!=10,Audit!#REF!,"") &amp; IF(Audit!#REF!&lt;&gt;1,U1274,"")</f>
        <v>#REF!</v>
      </c>
      <c r="BI1274" s="47" t="e">
        <f t="shared" si="597"/>
        <v>#REF!</v>
      </c>
      <c r="BJ1274" s="48" t="str">
        <f t="shared" si="598"/>
        <v/>
      </c>
      <c r="BK1274" s="48" t="str">
        <f t="shared" si="599"/>
        <v/>
      </c>
      <c r="BL1274" s="48" t="str">
        <f t="shared" si="600"/>
        <v/>
      </c>
      <c r="BM1274" s="48" t="str">
        <f t="shared" si="601"/>
        <v/>
      </c>
      <c r="BN1274" s="48" t="str">
        <f t="shared" si="602"/>
        <v/>
      </c>
      <c r="BO1274" s="48" t="str">
        <f t="shared" si="603"/>
        <v/>
      </c>
      <c r="BP1274" s="48" t="str">
        <f t="shared" si="604"/>
        <v/>
      </c>
      <c r="BQ1274" s="48" t="str">
        <f t="shared" si="605"/>
        <v/>
      </c>
      <c r="BR1274" s="48" t="str">
        <f t="shared" si="606"/>
        <v/>
      </c>
      <c r="BS1274" s="48" t="str">
        <f t="shared" si="607"/>
        <v/>
      </c>
      <c r="BT1274" s="48" t="str">
        <f t="shared" si="608"/>
        <v/>
      </c>
      <c r="BU1274" s="48" t="str">
        <f t="shared" si="609"/>
        <v/>
      </c>
    </row>
    <row r="1275" spans="1:73">
      <c r="A1275" s="10" t="e">
        <f>Audit!#REF!</f>
        <v>#REF!</v>
      </c>
      <c r="B1275" s="10" t="e">
        <f t="shared" si="580"/>
        <v>#REF!</v>
      </c>
      <c r="C1275" s="17" t="e">
        <f>VLOOKUP(Audit!#REF!,$V$3:$AE$12,2,FALSE) &amp; VLOOKUP(Audit!#REF!,$V$13:$AE$22,2,FALSE)&amp; IF(Audit!#REF!=10,Audit!#REF!&amp;Audit!#REF!,"")</f>
        <v>#REF!</v>
      </c>
      <c r="D1275" s="17" t="e">
        <f>VLOOKUP(Audit!#REF!,$V$3:$AE$12,3,FALSE) &amp; VLOOKUP(Audit!#REF!,$V$13:$AE$22,3,FALSE) &amp;IF(Audit!#REF!=10,Audit!#REF!&amp;Audit!#REF!,"")</f>
        <v>#REF!</v>
      </c>
      <c r="E1275" s="17" t="e">
        <f>VLOOKUP(Audit!#REF!,$V$3:$AE$12,4,FALSE)&amp; Audit!#REF! &amp; VLOOKUP(Audit!#REF!,$V$13:$AE$22,4,FALSE)&amp; IF(Audit!#REF!=10,Audit!#REF!&amp;Audit!#REF!,"")</f>
        <v>#REF!</v>
      </c>
      <c r="F1275" s="17" t="e">
        <f>VLOOKUP(Audit!#REF!,$V$3:$AE$12,5,FALSE) &amp; VLOOKUP(Audit!#REF!,$V$13:$AE$22,5,FALSE)&amp; IF(Audit!#REF!=10,Audit!#REF!&amp;Audit!#REF!,"")</f>
        <v>#REF!</v>
      </c>
      <c r="G1275" s="17" t="e">
        <f>VLOOKUP(Audit!#REF!,$V$3:$AE$12,6,FALSE) &amp; VLOOKUP(Audit!#REF!,$V$13:$AE$22,6,FALSE)&amp; IF(Audit!#REF!=10,Audit!#REF!&amp;Audit!#REF!,"")</f>
        <v>#REF!</v>
      </c>
      <c r="H1275" s="17" t="e">
        <f>VLOOKUP(Audit!#REF!,$V$3:$AE$12,7,FALSE) &amp; VLOOKUP(Audit!#REF!,$V$13:$AE$22,7,FALSE)&amp;IF(Audit!#REF!=10,Audit!#REF!&amp;Audit!#REF!,"")</f>
        <v>#REF!</v>
      </c>
      <c r="I1275" s="17" t="e">
        <f>VLOOKUP(Audit!#REF!,$V$3:$AE$12,8,FALSE) &amp; Audit!#REF! &amp; VLOOKUP(Audit!#REF!,$V$13:$AE$22,8,FALSE)&amp;IF(Audit!#REF!=10,Audit!#REF!&amp;Audit!#REF!,"")</f>
        <v>#REF!</v>
      </c>
      <c r="J1275" s="17" t="e">
        <f>VLOOKUP(Audit!#REF!,$V$3:$AE$12,9,FALSE) &amp; VLOOKUP(Audit!#REF!,$V$13:$AE$22,9,FALSE) &amp; IF(Audit!#REF!=10,Audit!#REF!&amp;Audit!#REF!,"") &amp; IF(Audit!#REF!&lt;&gt;1,U1275,"")</f>
        <v>#REF!</v>
      </c>
      <c r="K1275" s="17" t="e">
        <f>VLOOKUP(Audit!#REF!,$V$3:$AE$12,10,FALSE) &amp; Audit!#REF! &amp; VLOOKUP(Audit!#REF!,$V$13:$AE$22,10,FALSE) &amp; IF(Audit!#REF!=10,Audit!#REF!&amp;Audit!#REF!,"") &amp; IF(Audit!#REF!&lt;&gt;1,U1275,"")</f>
        <v>#REF!</v>
      </c>
      <c r="L1275" s="10" t="e">
        <f>Audit!#REF!</f>
        <v>#REF!</v>
      </c>
      <c r="M1275" s="10" t="e">
        <f t="shared" si="581"/>
        <v>#REF!</v>
      </c>
      <c r="N1275" s="10" t="e">
        <f t="shared" si="582"/>
        <v>#REF!</v>
      </c>
      <c r="O1275" s="10" t="e">
        <f t="shared" si="583"/>
        <v>#REF!</v>
      </c>
      <c r="P1275" s="10" t="e">
        <f t="shared" si="584"/>
        <v>#REF!</v>
      </c>
      <c r="Q1275" s="10" t="e">
        <f t="shared" si="585"/>
        <v>#REF!</v>
      </c>
      <c r="R1275" s="10" t="e">
        <f t="shared" si="586"/>
        <v>#REF!</v>
      </c>
      <c r="S1275" s="10" t="e">
        <f t="shared" si="587"/>
        <v>#REF!</v>
      </c>
      <c r="T1275" s="10" t="e">
        <f t="shared" si="588"/>
        <v>#REF!</v>
      </c>
      <c r="U1275" s="17" t="e">
        <f>IF(Audit!#REF!="","",VLOOKUP(Audit!#REF!,$W$26:$X$35,2,FALSE)) &amp; Audit!#REF! &amp; IF(Audit!#REF!="","",IF(Audit!#REF!&lt;=1.4,VLOOKUP(Audit!#REF!,$W$38:X1320,2,FALSE),VLOOKUP(Audit!#REF!,$W$51:$X$61,2,FALSE))) &amp; IF(Audit!#REF!="","",VLOOKUP(Audit!#REF!,$Y$26:$Z$35,2,FALSE) &amp; Audit!#REF! &amp; IF(Audit!#REF!="","",IF(Audit!#REF!&lt;=1.4,VLOOKUP(Audit!#REF!,$Y$38:$Z$48,2,FALSE),VLOOKUP(Audit!#REF!,$Y$51:$Z$61,2,FALSE))))</f>
        <v>#REF!</v>
      </c>
      <c r="V1275" s="21"/>
      <c r="AH1275" s="49" t="e">
        <f>Audit!#REF!</f>
        <v>#REF!</v>
      </c>
      <c r="AI1275" s="50" t="e">
        <f>VLOOKUP(Audit!#REF!,$V$3:$AE$12,2,FALSE)&amp; IF(Audit!#REF!=10,Audit!#REF!,"")</f>
        <v>#REF!</v>
      </c>
      <c r="AJ1275" s="50" t="e">
        <f>VLOOKUP(Audit!#REF!,$V$13:$AE$22,2,FALSE)&amp; IF(Audit!#REF!=10,Audit!#REF!,"")</f>
        <v>#REF!</v>
      </c>
      <c r="AK1275" s="47" t="e">
        <f t="shared" si="589"/>
        <v>#REF!</v>
      </c>
      <c r="AL1275" s="50" t="e">
        <f>VLOOKUP(Audit!#REF!,$V$3:$AE$12,3,FALSE)&amp; IF(Audit!#REF!=10,Audit!#REF!,"")</f>
        <v>#REF!</v>
      </c>
      <c r="AM1275" s="50" t="e">
        <f>VLOOKUP(Audit!#REF!,$V$13:$AE$22,3,FALSE)&amp; IF(Audit!#REF!=10,Audit!#REF!,"")</f>
        <v>#REF!</v>
      </c>
      <c r="AN1275" s="47" t="e">
        <f t="shared" si="590"/>
        <v>#REF!</v>
      </c>
      <c r="AO1275" s="50" t="e">
        <f>VLOOKUP(Audit!#REF!,$V$3:$AE$12,4,FALSE) &amp;  Audit!#REF! &amp; IF(Audit!#REF!=10,Audit!#REF!,"")</f>
        <v>#REF!</v>
      </c>
      <c r="AP1275" s="50" t="e">
        <f>VLOOKUP(Audit!#REF!,$V$13:$AE$22,4,FALSE)&amp; IF(Audit!#REF!=10,Audit!#REF!,"")</f>
        <v>#REF!</v>
      </c>
      <c r="AQ1275" s="47" t="e">
        <f t="shared" si="591"/>
        <v>#REF!</v>
      </c>
      <c r="AR1275" s="50" t="e">
        <f>VLOOKUP(Audit!#REF!,$V$3:$AE$12,5,FALSE)&amp; IF(Audit!#REF!=10,Audit!#REF!,"")</f>
        <v>#REF!</v>
      </c>
      <c r="AS1275" s="50" t="e">
        <f>VLOOKUP(Audit!#REF!,$V$13:$AE$22,5,FALSE)&amp; IF(Audit!#REF!=10,Audit!#REF!,"")</f>
        <v>#REF!</v>
      </c>
      <c r="AT1275" s="47" t="e">
        <f t="shared" si="592"/>
        <v>#REF!</v>
      </c>
      <c r="AU1275" s="50" t="e">
        <f>VLOOKUP(Audit!#REF!,$V$3:$AE$12,6,FALSE)&amp; IF(Audit!#REF!=10,Audit!#REF!,"")</f>
        <v>#REF!</v>
      </c>
      <c r="AV1275" s="50" t="e">
        <f>VLOOKUP(Audit!#REF!,$V$13:$AE$22,6,FALSE)&amp; IF(Audit!#REF!=10,Audit!#REF!,"")</f>
        <v>#REF!</v>
      </c>
      <c r="AW1275" s="47" t="e">
        <f t="shared" si="593"/>
        <v>#REF!</v>
      </c>
      <c r="AX1275" s="50" t="e">
        <f>VLOOKUP(Audit!#REF!,$V$3:$AE$12,7,FALSE)&amp; IF(Audit!#REF!=10,Audit!#REF!,"")</f>
        <v>#REF!</v>
      </c>
      <c r="AY1275" s="50" t="e">
        <f>VLOOKUP(Audit!#REF!,$V$13:$AE$22,7,FALSE) &amp; IF(Audit!#REF!=10,Audit!#REF!,"")</f>
        <v>#REF!</v>
      </c>
      <c r="AZ1275" s="47" t="e">
        <f t="shared" si="594"/>
        <v>#REF!</v>
      </c>
      <c r="BA1275" s="50" t="e">
        <f>VLOOKUP(Audit!#REF!,$V$3:$AE$12,8,FALSE)&amp; Audit!#REF! &amp; IF(Audit!#REF!=10,Audit!#REF!,"")</f>
        <v>#REF!</v>
      </c>
      <c r="BB1275" s="50" t="e">
        <f>VLOOKUP(Audit!#REF!,$V$13:$AE$22,8,FALSE) &amp; IF(Audit!#REF!=10,Audit!#REF!,"")</f>
        <v>#REF!</v>
      </c>
      <c r="BC1275" s="47" t="e">
        <f t="shared" si="595"/>
        <v>#REF!</v>
      </c>
      <c r="BD1275" s="50" t="e">
        <f>VLOOKUP(Audit!#REF!,$V$3:$AE$12,9,FALSE)&amp; IF(Audit!#REF!=10,Audit!#REF!,"")</f>
        <v>#REF!</v>
      </c>
      <c r="BE1275" s="50" t="e">
        <f>VLOOKUP(Audit!#REF!,$V$13:$AE$22,9,FALSE) &amp; IF(Audit!#REF!=10,Audit!#REF!,"") &amp; IF(Audit!#REF!&lt;&gt;1,U1275,"")</f>
        <v>#REF!</v>
      </c>
      <c r="BF1275" s="47" t="e">
        <f t="shared" si="596"/>
        <v>#REF!</v>
      </c>
      <c r="BG1275" s="50" t="e">
        <f>VLOOKUP(Audit!#REF!,$V$3:$AE$12,10,FALSE) &amp; Audit!#REF! &amp; IF(Audit!#REF!=10,Audit!#REF!,"")</f>
        <v>#REF!</v>
      </c>
      <c r="BH1275" s="50" t="e">
        <f>VLOOKUP(Audit!#REF!,$V$13:$AE$22,10,FALSE) &amp; IF(Audit!#REF!=10,Audit!#REF!,"") &amp; IF(Audit!#REF!&lt;&gt;1,U1275,"")</f>
        <v>#REF!</v>
      </c>
      <c r="BI1275" s="47" t="e">
        <f t="shared" si="597"/>
        <v>#REF!</v>
      </c>
      <c r="BJ1275" s="48" t="str">
        <f t="shared" si="598"/>
        <v/>
      </c>
      <c r="BK1275" s="48" t="str">
        <f t="shared" si="599"/>
        <v/>
      </c>
      <c r="BL1275" s="48" t="str">
        <f t="shared" si="600"/>
        <v/>
      </c>
      <c r="BM1275" s="48" t="str">
        <f t="shared" si="601"/>
        <v/>
      </c>
      <c r="BN1275" s="48" t="str">
        <f t="shared" si="602"/>
        <v/>
      </c>
      <c r="BO1275" s="48" t="str">
        <f t="shared" si="603"/>
        <v/>
      </c>
      <c r="BP1275" s="48" t="str">
        <f t="shared" si="604"/>
        <v/>
      </c>
      <c r="BQ1275" s="48" t="str">
        <f t="shared" si="605"/>
        <v/>
      </c>
      <c r="BR1275" s="48" t="str">
        <f t="shared" si="606"/>
        <v/>
      </c>
      <c r="BS1275" s="48" t="str">
        <f t="shared" si="607"/>
        <v/>
      </c>
      <c r="BT1275" s="48" t="str">
        <f t="shared" si="608"/>
        <v/>
      </c>
      <c r="BU1275" s="48" t="str">
        <f t="shared" si="609"/>
        <v/>
      </c>
    </row>
    <row r="1276" spans="1:73">
      <c r="A1276" s="10" t="e">
        <f>Audit!#REF!</f>
        <v>#REF!</v>
      </c>
      <c r="B1276" s="10" t="e">
        <f t="shared" si="580"/>
        <v>#REF!</v>
      </c>
      <c r="C1276" s="17" t="e">
        <f>VLOOKUP(Audit!#REF!,$V$3:$AE$12,2,FALSE) &amp; VLOOKUP(Audit!#REF!,$V$13:$AE$22,2,FALSE)&amp; IF(Audit!#REF!=10,Audit!#REF!&amp;Audit!#REF!,"")</f>
        <v>#REF!</v>
      </c>
      <c r="D1276" s="17" t="e">
        <f>VLOOKUP(Audit!#REF!,$V$3:$AE$12,3,FALSE) &amp; VLOOKUP(Audit!#REF!,$V$13:$AE$22,3,FALSE) &amp;IF(Audit!#REF!=10,Audit!#REF!&amp;Audit!#REF!,"")</f>
        <v>#REF!</v>
      </c>
      <c r="E1276" s="17" t="e">
        <f>VLOOKUP(Audit!#REF!,$V$3:$AE$12,4,FALSE)&amp; Audit!#REF! &amp; VLOOKUP(Audit!#REF!,$V$13:$AE$22,4,FALSE)&amp; IF(Audit!#REF!=10,Audit!#REF!&amp;Audit!#REF!,"")</f>
        <v>#REF!</v>
      </c>
      <c r="F1276" s="17" t="e">
        <f>VLOOKUP(Audit!#REF!,$V$3:$AE$12,5,FALSE) &amp; VLOOKUP(Audit!#REF!,$V$13:$AE$22,5,FALSE)&amp; IF(Audit!#REF!=10,Audit!#REF!&amp;Audit!#REF!,"")</f>
        <v>#REF!</v>
      </c>
      <c r="G1276" s="17" t="e">
        <f>VLOOKUP(Audit!#REF!,$V$3:$AE$12,6,FALSE) &amp; VLOOKUP(Audit!#REF!,$V$13:$AE$22,6,FALSE)&amp; IF(Audit!#REF!=10,Audit!#REF!&amp;Audit!#REF!,"")</f>
        <v>#REF!</v>
      </c>
      <c r="H1276" s="17" t="e">
        <f>VLOOKUP(Audit!#REF!,$V$3:$AE$12,7,FALSE) &amp; VLOOKUP(Audit!#REF!,$V$13:$AE$22,7,FALSE)&amp;IF(Audit!#REF!=10,Audit!#REF!&amp;Audit!#REF!,"")</f>
        <v>#REF!</v>
      </c>
      <c r="I1276" s="17" t="e">
        <f>VLOOKUP(Audit!#REF!,$V$3:$AE$12,8,FALSE) &amp; Audit!#REF! &amp; VLOOKUP(Audit!#REF!,$V$13:$AE$22,8,FALSE)&amp;IF(Audit!#REF!=10,Audit!#REF!&amp;Audit!#REF!,"")</f>
        <v>#REF!</v>
      </c>
      <c r="J1276" s="17" t="e">
        <f>VLOOKUP(Audit!#REF!,$V$3:$AE$12,9,FALSE) &amp; VLOOKUP(Audit!#REF!,$V$13:$AE$22,9,FALSE) &amp; IF(Audit!#REF!=10,Audit!#REF!&amp;Audit!#REF!,"") &amp; IF(Audit!#REF!&lt;&gt;1,U1276,"")</f>
        <v>#REF!</v>
      </c>
      <c r="K1276" s="17" t="e">
        <f>VLOOKUP(Audit!#REF!,$V$3:$AE$12,10,FALSE) &amp; Audit!#REF! &amp; VLOOKUP(Audit!#REF!,$V$13:$AE$22,10,FALSE) &amp; IF(Audit!#REF!=10,Audit!#REF!&amp;Audit!#REF!,"") &amp; IF(Audit!#REF!&lt;&gt;1,U1276,"")</f>
        <v>#REF!</v>
      </c>
      <c r="L1276" s="10" t="e">
        <f>Audit!#REF!</f>
        <v>#REF!</v>
      </c>
      <c r="M1276" s="10" t="e">
        <f t="shared" si="581"/>
        <v>#REF!</v>
      </c>
      <c r="N1276" s="10" t="e">
        <f t="shared" si="582"/>
        <v>#REF!</v>
      </c>
      <c r="O1276" s="10" t="e">
        <f t="shared" si="583"/>
        <v>#REF!</v>
      </c>
      <c r="P1276" s="10" t="e">
        <f t="shared" si="584"/>
        <v>#REF!</v>
      </c>
      <c r="Q1276" s="10" t="e">
        <f t="shared" si="585"/>
        <v>#REF!</v>
      </c>
      <c r="R1276" s="10" t="e">
        <f t="shared" si="586"/>
        <v>#REF!</v>
      </c>
      <c r="S1276" s="10" t="e">
        <f t="shared" si="587"/>
        <v>#REF!</v>
      </c>
      <c r="T1276" s="10" t="e">
        <f t="shared" si="588"/>
        <v>#REF!</v>
      </c>
      <c r="U1276" s="17" t="e">
        <f>IF(Audit!#REF!="","",VLOOKUP(Audit!#REF!,$W$26:$X$35,2,FALSE)) &amp; Audit!#REF! &amp; IF(Audit!#REF!="","",IF(Audit!#REF!&lt;=1.4,VLOOKUP(Audit!#REF!,$W$38:X1321,2,FALSE),VLOOKUP(Audit!#REF!,$W$51:$X$61,2,FALSE))) &amp; IF(Audit!#REF!="","",VLOOKUP(Audit!#REF!,$Y$26:$Z$35,2,FALSE) &amp; Audit!#REF! &amp; IF(Audit!#REF!="","",IF(Audit!#REF!&lt;=1.4,VLOOKUP(Audit!#REF!,$Y$38:$Z$48,2,FALSE),VLOOKUP(Audit!#REF!,$Y$51:$Z$61,2,FALSE))))</f>
        <v>#REF!</v>
      </c>
      <c r="V1276" s="21"/>
      <c r="AH1276" s="49" t="e">
        <f>Audit!#REF!</f>
        <v>#REF!</v>
      </c>
      <c r="AI1276" s="50" t="e">
        <f>VLOOKUP(Audit!#REF!,$V$3:$AE$12,2,FALSE)&amp; IF(Audit!#REF!=10,Audit!#REF!,"")</f>
        <v>#REF!</v>
      </c>
      <c r="AJ1276" s="50" t="e">
        <f>VLOOKUP(Audit!#REF!,$V$13:$AE$22,2,FALSE)&amp; IF(Audit!#REF!=10,Audit!#REF!,"")</f>
        <v>#REF!</v>
      </c>
      <c r="AK1276" s="47" t="e">
        <f t="shared" si="589"/>
        <v>#REF!</v>
      </c>
      <c r="AL1276" s="50" t="e">
        <f>VLOOKUP(Audit!#REF!,$V$3:$AE$12,3,FALSE)&amp; IF(Audit!#REF!=10,Audit!#REF!,"")</f>
        <v>#REF!</v>
      </c>
      <c r="AM1276" s="50" t="e">
        <f>VLOOKUP(Audit!#REF!,$V$13:$AE$22,3,FALSE)&amp; IF(Audit!#REF!=10,Audit!#REF!,"")</f>
        <v>#REF!</v>
      </c>
      <c r="AN1276" s="47" t="e">
        <f t="shared" si="590"/>
        <v>#REF!</v>
      </c>
      <c r="AO1276" s="50" t="e">
        <f>VLOOKUP(Audit!#REF!,$V$3:$AE$12,4,FALSE) &amp;  Audit!#REF! &amp; IF(Audit!#REF!=10,Audit!#REF!,"")</f>
        <v>#REF!</v>
      </c>
      <c r="AP1276" s="50" t="e">
        <f>VLOOKUP(Audit!#REF!,$V$13:$AE$22,4,FALSE)&amp; IF(Audit!#REF!=10,Audit!#REF!,"")</f>
        <v>#REF!</v>
      </c>
      <c r="AQ1276" s="47" t="e">
        <f t="shared" si="591"/>
        <v>#REF!</v>
      </c>
      <c r="AR1276" s="50" t="e">
        <f>VLOOKUP(Audit!#REF!,$V$3:$AE$12,5,FALSE)&amp; IF(Audit!#REF!=10,Audit!#REF!,"")</f>
        <v>#REF!</v>
      </c>
      <c r="AS1276" s="50" t="e">
        <f>VLOOKUP(Audit!#REF!,$V$13:$AE$22,5,FALSE)&amp; IF(Audit!#REF!=10,Audit!#REF!,"")</f>
        <v>#REF!</v>
      </c>
      <c r="AT1276" s="47" t="e">
        <f t="shared" si="592"/>
        <v>#REF!</v>
      </c>
      <c r="AU1276" s="50" t="e">
        <f>VLOOKUP(Audit!#REF!,$V$3:$AE$12,6,FALSE)&amp; IF(Audit!#REF!=10,Audit!#REF!,"")</f>
        <v>#REF!</v>
      </c>
      <c r="AV1276" s="50" t="e">
        <f>VLOOKUP(Audit!#REF!,$V$13:$AE$22,6,FALSE)&amp; IF(Audit!#REF!=10,Audit!#REF!,"")</f>
        <v>#REF!</v>
      </c>
      <c r="AW1276" s="47" t="e">
        <f t="shared" si="593"/>
        <v>#REF!</v>
      </c>
      <c r="AX1276" s="50" t="e">
        <f>VLOOKUP(Audit!#REF!,$V$3:$AE$12,7,FALSE)&amp; IF(Audit!#REF!=10,Audit!#REF!,"")</f>
        <v>#REF!</v>
      </c>
      <c r="AY1276" s="50" t="e">
        <f>VLOOKUP(Audit!#REF!,$V$13:$AE$22,7,FALSE) &amp; IF(Audit!#REF!=10,Audit!#REF!,"")</f>
        <v>#REF!</v>
      </c>
      <c r="AZ1276" s="47" t="e">
        <f t="shared" si="594"/>
        <v>#REF!</v>
      </c>
      <c r="BA1276" s="50" t="e">
        <f>VLOOKUP(Audit!#REF!,$V$3:$AE$12,8,FALSE)&amp; Audit!#REF! &amp; IF(Audit!#REF!=10,Audit!#REF!,"")</f>
        <v>#REF!</v>
      </c>
      <c r="BB1276" s="50" t="e">
        <f>VLOOKUP(Audit!#REF!,$V$13:$AE$22,8,FALSE) &amp; IF(Audit!#REF!=10,Audit!#REF!,"")</f>
        <v>#REF!</v>
      </c>
      <c r="BC1276" s="47" t="e">
        <f t="shared" si="595"/>
        <v>#REF!</v>
      </c>
      <c r="BD1276" s="50" t="e">
        <f>VLOOKUP(Audit!#REF!,$V$3:$AE$12,9,FALSE)&amp; IF(Audit!#REF!=10,Audit!#REF!,"")</f>
        <v>#REF!</v>
      </c>
      <c r="BE1276" s="50" t="e">
        <f>VLOOKUP(Audit!#REF!,$V$13:$AE$22,9,FALSE) &amp; IF(Audit!#REF!=10,Audit!#REF!,"") &amp; IF(Audit!#REF!&lt;&gt;1,U1276,"")</f>
        <v>#REF!</v>
      </c>
      <c r="BF1276" s="47" t="e">
        <f t="shared" si="596"/>
        <v>#REF!</v>
      </c>
      <c r="BG1276" s="50" t="e">
        <f>VLOOKUP(Audit!#REF!,$V$3:$AE$12,10,FALSE) &amp; Audit!#REF! &amp; IF(Audit!#REF!=10,Audit!#REF!,"")</f>
        <v>#REF!</v>
      </c>
      <c r="BH1276" s="50" t="e">
        <f>VLOOKUP(Audit!#REF!,$V$13:$AE$22,10,FALSE) &amp; IF(Audit!#REF!=10,Audit!#REF!,"") &amp; IF(Audit!#REF!&lt;&gt;1,U1276,"")</f>
        <v>#REF!</v>
      </c>
      <c r="BI1276" s="47" t="e">
        <f t="shared" si="597"/>
        <v>#REF!</v>
      </c>
      <c r="BJ1276" s="48" t="str">
        <f t="shared" si="598"/>
        <v/>
      </c>
      <c r="BK1276" s="48" t="str">
        <f t="shared" si="599"/>
        <v/>
      </c>
      <c r="BL1276" s="48" t="str">
        <f t="shared" si="600"/>
        <v/>
      </c>
      <c r="BM1276" s="48" t="str">
        <f t="shared" si="601"/>
        <v/>
      </c>
      <c r="BN1276" s="48" t="str">
        <f t="shared" si="602"/>
        <v/>
      </c>
      <c r="BO1276" s="48" t="str">
        <f t="shared" si="603"/>
        <v/>
      </c>
      <c r="BP1276" s="48" t="str">
        <f t="shared" si="604"/>
        <v/>
      </c>
      <c r="BQ1276" s="48" t="str">
        <f t="shared" si="605"/>
        <v/>
      </c>
      <c r="BR1276" s="48" t="str">
        <f t="shared" si="606"/>
        <v/>
      </c>
      <c r="BS1276" s="48" t="str">
        <f t="shared" si="607"/>
        <v/>
      </c>
      <c r="BT1276" s="48" t="str">
        <f t="shared" si="608"/>
        <v/>
      </c>
      <c r="BU1276" s="48" t="str">
        <f t="shared" si="609"/>
        <v/>
      </c>
    </row>
    <row r="1277" spans="1:73">
      <c r="A1277" s="10" t="e">
        <f>Audit!#REF!</f>
        <v>#REF!</v>
      </c>
      <c r="B1277" s="10" t="e">
        <f t="shared" si="580"/>
        <v>#REF!</v>
      </c>
      <c r="C1277" s="17" t="e">
        <f>VLOOKUP(Audit!#REF!,$V$3:$AE$12,2,FALSE) &amp; VLOOKUP(Audit!#REF!,$V$13:$AE$22,2,FALSE)&amp; IF(Audit!#REF!=10,Audit!#REF!&amp;Audit!#REF!,"")</f>
        <v>#REF!</v>
      </c>
      <c r="D1277" s="17" t="e">
        <f>VLOOKUP(Audit!#REF!,$V$3:$AE$12,3,FALSE) &amp; VLOOKUP(Audit!#REF!,$V$13:$AE$22,3,FALSE) &amp;IF(Audit!#REF!=10,Audit!#REF!&amp;Audit!#REF!,"")</f>
        <v>#REF!</v>
      </c>
      <c r="E1277" s="17" t="e">
        <f>VLOOKUP(Audit!#REF!,$V$3:$AE$12,4,FALSE)&amp; Audit!#REF! &amp; VLOOKUP(Audit!#REF!,$V$13:$AE$22,4,FALSE)&amp; IF(Audit!#REF!=10,Audit!#REF!&amp;Audit!#REF!,"")</f>
        <v>#REF!</v>
      </c>
      <c r="F1277" s="17" t="e">
        <f>VLOOKUP(Audit!#REF!,$V$3:$AE$12,5,FALSE) &amp; VLOOKUP(Audit!#REF!,$V$13:$AE$22,5,FALSE)&amp; IF(Audit!#REF!=10,Audit!#REF!&amp;Audit!#REF!,"")</f>
        <v>#REF!</v>
      </c>
      <c r="G1277" s="17" t="e">
        <f>VLOOKUP(Audit!#REF!,$V$3:$AE$12,6,FALSE) &amp; VLOOKUP(Audit!#REF!,$V$13:$AE$22,6,FALSE)&amp; IF(Audit!#REF!=10,Audit!#REF!&amp;Audit!#REF!,"")</f>
        <v>#REF!</v>
      </c>
      <c r="H1277" s="17" t="e">
        <f>VLOOKUP(Audit!#REF!,$V$3:$AE$12,7,FALSE) &amp; VLOOKUP(Audit!#REF!,$V$13:$AE$22,7,FALSE)&amp;IF(Audit!#REF!=10,Audit!#REF!&amp;Audit!#REF!,"")</f>
        <v>#REF!</v>
      </c>
      <c r="I1277" s="17" t="e">
        <f>VLOOKUP(Audit!#REF!,$V$3:$AE$12,8,FALSE) &amp; Audit!#REF! &amp; VLOOKUP(Audit!#REF!,$V$13:$AE$22,8,FALSE)&amp;IF(Audit!#REF!=10,Audit!#REF!&amp;Audit!#REF!,"")</f>
        <v>#REF!</v>
      </c>
      <c r="J1277" s="17" t="e">
        <f>VLOOKUP(Audit!#REF!,$V$3:$AE$12,9,FALSE) &amp; VLOOKUP(Audit!#REF!,$V$13:$AE$22,9,FALSE) &amp; IF(Audit!#REF!=10,Audit!#REF!&amp;Audit!#REF!,"") &amp; IF(Audit!#REF!&lt;&gt;1,U1277,"")</f>
        <v>#REF!</v>
      </c>
      <c r="K1277" s="17" t="e">
        <f>VLOOKUP(Audit!#REF!,$V$3:$AE$12,10,FALSE) &amp; Audit!#REF! &amp; VLOOKUP(Audit!#REF!,$V$13:$AE$22,10,FALSE) &amp; IF(Audit!#REF!=10,Audit!#REF!&amp;Audit!#REF!,"") &amp; IF(Audit!#REF!&lt;&gt;1,U1277,"")</f>
        <v>#REF!</v>
      </c>
      <c r="L1277" s="10" t="e">
        <f>Audit!#REF!</f>
        <v>#REF!</v>
      </c>
      <c r="M1277" s="10" t="e">
        <f t="shared" si="581"/>
        <v>#REF!</v>
      </c>
      <c r="N1277" s="10" t="e">
        <f t="shared" si="582"/>
        <v>#REF!</v>
      </c>
      <c r="O1277" s="10" t="e">
        <f t="shared" si="583"/>
        <v>#REF!</v>
      </c>
      <c r="P1277" s="10" t="e">
        <f t="shared" si="584"/>
        <v>#REF!</v>
      </c>
      <c r="Q1277" s="10" t="e">
        <f t="shared" si="585"/>
        <v>#REF!</v>
      </c>
      <c r="R1277" s="10" t="e">
        <f t="shared" si="586"/>
        <v>#REF!</v>
      </c>
      <c r="S1277" s="10" t="e">
        <f t="shared" si="587"/>
        <v>#REF!</v>
      </c>
      <c r="T1277" s="10" t="e">
        <f t="shared" si="588"/>
        <v>#REF!</v>
      </c>
      <c r="U1277" s="17" t="e">
        <f>IF(Audit!#REF!="","",VLOOKUP(Audit!#REF!,$W$26:$X$35,2,FALSE)) &amp; Audit!#REF! &amp; IF(Audit!#REF!="","",IF(Audit!#REF!&lt;=1.4,VLOOKUP(Audit!#REF!,$W$38:X1322,2,FALSE),VLOOKUP(Audit!#REF!,$W$51:$X$61,2,FALSE))) &amp; IF(Audit!#REF!="","",VLOOKUP(Audit!#REF!,$Y$26:$Z$35,2,FALSE) &amp; Audit!#REF! &amp; IF(Audit!#REF!="","",IF(Audit!#REF!&lt;=1.4,VLOOKUP(Audit!#REF!,$Y$38:$Z$48,2,FALSE),VLOOKUP(Audit!#REF!,$Y$51:$Z$61,2,FALSE))))</f>
        <v>#REF!</v>
      </c>
      <c r="V1277" s="21"/>
      <c r="AH1277" s="49" t="e">
        <f>Audit!#REF!</f>
        <v>#REF!</v>
      </c>
      <c r="AI1277" s="50" t="e">
        <f>VLOOKUP(Audit!#REF!,$V$3:$AE$12,2,FALSE)&amp; IF(Audit!#REF!=10,Audit!#REF!,"")</f>
        <v>#REF!</v>
      </c>
      <c r="AJ1277" s="50" t="e">
        <f>VLOOKUP(Audit!#REF!,$V$13:$AE$22,2,FALSE)&amp; IF(Audit!#REF!=10,Audit!#REF!,"")</f>
        <v>#REF!</v>
      </c>
      <c r="AK1277" s="47" t="e">
        <f t="shared" si="589"/>
        <v>#REF!</v>
      </c>
      <c r="AL1277" s="50" t="e">
        <f>VLOOKUP(Audit!#REF!,$V$3:$AE$12,3,FALSE)&amp; IF(Audit!#REF!=10,Audit!#REF!,"")</f>
        <v>#REF!</v>
      </c>
      <c r="AM1277" s="50" t="e">
        <f>VLOOKUP(Audit!#REF!,$V$13:$AE$22,3,FALSE)&amp; IF(Audit!#REF!=10,Audit!#REF!,"")</f>
        <v>#REF!</v>
      </c>
      <c r="AN1277" s="47" t="e">
        <f t="shared" si="590"/>
        <v>#REF!</v>
      </c>
      <c r="AO1277" s="50" t="e">
        <f>VLOOKUP(Audit!#REF!,$V$3:$AE$12,4,FALSE) &amp;  Audit!#REF! &amp; IF(Audit!#REF!=10,Audit!#REF!,"")</f>
        <v>#REF!</v>
      </c>
      <c r="AP1277" s="50" t="e">
        <f>VLOOKUP(Audit!#REF!,$V$13:$AE$22,4,FALSE)&amp; IF(Audit!#REF!=10,Audit!#REF!,"")</f>
        <v>#REF!</v>
      </c>
      <c r="AQ1277" s="47" t="e">
        <f t="shared" si="591"/>
        <v>#REF!</v>
      </c>
      <c r="AR1277" s="50" t="e">
        <f>VLOOKUP(Audit!#REF!,$V$3:$AE$12,5,FALSE)&amp; IF(Audit!#REF!=10,Audit!#REF!,"")</f>
        <v>#REF!</v>
      </c>
      <c r="AS1277" s="50" t="e">
        <f>VLOOKUP(Audit!#REF!,$V$13:$AE$22,5,FALSE)&amp; IF(Audit!#REF!=10,Audit!#REF!,"")</f>
        <v>#REF!</v>
      </c>
      <c r="AT1277" s="47" t="e">
        <f t="shared" si="592"/>
        <v>#REF!</v>
      </c>
      <c r="AU1277" s="50" t="e">
        <f>VLOOKUP(Audit!#REF!,$V$3:$AE$12,6,FALSE)&amp; IF(Audit!#REF!=10,Audit!#REF!,"")</f>
        <v>#REF!</v>
      </c>
      <c r="AV1277" s="50" t="e">
        <f>VLOOKUP(Audit!#REF!,$V$13:$AE$22,6,FALSE)&amp; IF(Audit!#REF!=10,Audit!#REF!,"")</f>
        <v>#REF!</v>
      </c>
      <c r="AW1277" s="47" t="e">
        <f t="shared" si="593"/>
        <v>#REF!</v>
      </c>
      <c r="AX1277" s="50" t="e">
        <f>VLOOKUP(Audit!#REF!,$V$3:$AE$12,7,FALSE)&amp; IF(Audit!#REF!=10,Audit!#REF!,"")</f>
        <v>#REF!</v>
      </c>
      <c r="AY1277" s="50" t="e">
        <f>VLOOKUP(Audit!#REF!,$V$13:$AE$22,7,FALSE) &amp; IF(Audit!#REF!=10,Audit!#REF!,"")</f>
        <v>#REF!</v>
      </c>
      <c r="AZ1277" s="47" t="e">
        <f t="shared" si="594"/>
        <v>#REF!</v>
      </c>
      <c r="BA1277" s="50" t="e">
        <f>VLOOKUP(Audit!#REF!,$V$3:$AE$12,8,FALSE)&amp; Audit!#REF! &amp; IF(Audit!#REF!=10,Audit!#REF!,"")</f>
        <v>#REF!</v>
      </c>
      <c r="BB1277" s="50" t="e">
        <f>VLOOKUP(Audit!#REF!,$V$13:$AE$22,8,FALSE) &amp; IF(Audit!#REF!=10,Audit!#REF!,"")</f>
        <v>#REF!</v>
      </c>
      <c r="BC1277" s="47" t="e">
        <f t="shared" si="595"/>
        <v>#REF!</v>
      </c>
      <c r="BD1277" s="50" t="e">
        <f>VLOOKUP(Audit!#REF!,$V$3:$AE$12,9,FALSE)&amp; IF(Audit!#REF!=10,Audit!#REF!,"")</f>
        <v>#REF!</v>
      </c>
      <c r="BE1277" s="50" t="e">
        <f>VLOOKUP(Audit!#REF!,$V$13:$AE$22,9,FALSE) &amp; IF(Audit!#REF!=10,Audit!#REF!,"") &amp; IF(Audit!#REF!&lt;&gt;1,U1277,"")</f>
        <v>#REF!</v>
      </c>
      <c r="BF1277" s="47" t="e">
        <f t="shared" si="596"/>
        <v>#REF!</v>
      </c>
      <c r="BG1277" s="50" t="e">
        <f>VLOOKUP(Audit!#REF!,$V$3:$AE$12,10,FALSE) &amp; Audit!#REF! &amp; IF(Audit!#REF!=10,Audit!#REF!,"")</f>
        <v>#REF!</v>
      </c>
      <c r="BH1277" s="50" t="e">
        <f>VLOOKUP(Audit!#REF!,$V$13:$AE$22,10,FALSE) &amp; IF(Audit!#REF!=10,Audit!#REF!,"") &amp; IF(Audit!#REF!&lt;&gt;1,U1277,"")</f>
        <v>#REF!</v>
      </c>
      <c r="BI1277" s="47" t="e">
        <f t="shared" si="597"/>
        <v>#REF!</v>
      </c>
      <c r="BJ1277" s="48" t="str">
        <f t="shared" si="598"/>
        <v/>
      </c>
      <c r="BK1277" s="48" t="str">
        <f t="shared" si="599"/>
        <v/>
      </c>
      <c r="BL1277" s="48" t="str">
        <f t="shared" si="600"/>
        <v/>
      </c>
      <c r="BM1277" s="48" t="str">
        <f t="shared" si="601"/>
        <v/>
      </c>
      <c r="BN1277" s="48" t="str">
        <f t="shared" si="602"/>
        <v/>
      </c>
      <c r="BO1277" s="48" t="str">
        <f t="shared" si="603"/>
        <v/>
      </c>
      <c r="BP1277" s="48" t="str">
        <f t="shared" si="604"/>
        <v/>
      </c>
      <c r="BQ1277" s="48" t="str">
        <f t="shared" si="605"/>
        <v/>
      </c>
      <c r="BR1277" s="48" t="str">
        <f t="shared" si="606"/>
        <v/>
      </c>
      <c r="BS1277" s="48" t="str">
        <f t="shared" si="607"/>
        <v/>
      </c>
      <c r="BT1277" s="48" t="str">
        <f t="shared" si="608"/>
        <v/>
      </c>
      <c r="BU1277" s="48" t="str">
        <f t="shared" si="609"/>
        <v/>
      </c>
    </row>
    <row r="1278" spans="1:73">
      <c r="A1278" s="10" t="e">
        <f>Audit!#REF!</f>
        <v>#REF!</v>
      </c>
      <c r="B1278" s="10" t="e">
        <f t="shared" si="580"/>
        <v>#REF!</v>
      </c>
      <c r="C1278" s="17" t="e">
        <f>VLOOKUP(Audit!#REF!,$V$3:$AE$12,2,FALSE) &amp; VLOOKUP(Audit!#REF!,$V$13:$AE$22,2,FALSE)&amp; IF(Audit!#REF!=10,Audit!#REF!&amp;Audit!#REF!,"")</f>
        <v>#REF!</v>
      </c>
      <c r="D1278" s="17" t="e">
        <f>VLOOKUP(Audit!#REF!,$V$3:$AE$12,3,FALSE) &amp; VLOOKUP(Audit!#REF!,$V$13:$AE$22,3,FALSE) &amp;IF(Audit!#REF!=10,Audit!#REF!&amp;Audit!#REF!,"")</f>
        <v>#REF!</v>
      </c>
      <c r="E1278" s="17" t="e">
        <f>VLOOKUP(Audit!#REF!,$V$3:$AE$12,4,FALSE)&amp; Audit!#REF! &amp; VLOOKUP(Audit!#REF!,$V$13:$AE$22,4,FALSE)&amp; IF(Audit!#REF!=10,Audit!#REF!&amp;Audit!#REF!,"")</f>
        <v>#REF!</v>
      </c>
      <c r="F1278" s="17" t="e">
        <f>VLOOKUP(Audit!#REF!,$V$3:$AE$12,5,FALSE) &amp; VLOOKUP(Audit!#REF!,$V$13:$AE$22,5,FALSE)&amp; IF(Audit!#REF!=10,Audit!#REF!&amp;Audit!#REF!,"")</f>
        <v>#REF!</v>
      </c>
      <c r="G1278" s="17" t="e">
        <f>VLOOKUP(Audit!#REF!,$V$3:$AE$12,6,FALSE) &amp; VLOOKUP(Audit!#REF!,$V$13:$AE$22,6,FALSE)&amp; IF(Audit!#REF!=10,Audit!#REF!&amp;Audit!#REF!,"")</f>
        <v>#REF!</v>
      </c>
      <c r="H1278" s="17" t="e">
        <f>VLOOKUP(Audit!#REF!,$V$3:$AE$12,7,FALSE) &amp; VLOOKUP(Audit!#REF!,$V$13:$AE$22,7,FALSE)&amp;IF(Audit!#REF!=10,Audit!#REF!&amp;Audit!#REF!,"")</f>
        <v>#REF!</v>
      </c>
      <c r="I1278" s="17" t="e">
        <f>VLOOKUP(Audit!#REF!,$V$3:$AE$12,8,FALSE) &amp; Audit!#REF! &amp; VLOOKUP(Audit!#REF!,$V$13:$AE$22,8,FALSE)&amp;IF(Audit!#REF!=10,Audit!#REF!&amp;Audit!#REF!,"")</f>
        <v>#REF!</v>
      </c>
      <c r="J1278" s="17" t="e">
        <f>VLOOKUP(Audit!#REF!,$V$3:$AE$12,9,FALSE) &amp; VLOOKUP(Audit!#REF!,$V$13:$AE$22,9,FALSE) &amp; IF(Audit!#REF!=10,Audit!#REF!&amp;Audit!#REF!,"") &amp; IF(Audit!#REF!&lt;&gt;1,U1278,"")</f>
        <v>#REF!</v>
      </c>
      <c r="K1278" s="17" t="e">
        <f>VLOOKUP(Audit!#REF!,$V$3:$AE$12,10,FALSE) &amp; Audit!#REF! &amp; VLOOKUP(Audit!#REF!,$V$13:$AE$22,10,FALSE) &amp; IF(Audit!#REF!=10,Audit!#REF!&amp;Audit!#REF!,"") &amp; IF(Audit!#REF!&lt;&gt;1,U1278,"")</f>
        <v>#REF!</v>
      </c>
      <c r="L1278" s="10" t="e">
        <f>Audit!#REF!</f>
        <v>#REF!</v>
      </c>
      <c r="M1278" s="10" t="e">
        <f t="shared" si="581"/>
        <v>#REF!</v>
      </c>
      <c r="N1278" s="10" t="e">
        <f t="shared" si="582"/>
        <v>#REF!</v>
      </c>
      <c r="O1278" s="10" t="e">
        <f t="shared" si="583"/>
        <v>#REF!</v>
      </c>
      <c r="P1278" s="10" t="e">
        <f t="shared" si="584"/>
        <v>#REF!</v>
      </c>
      <c r="Q1278" s="10" t="e">
        <f t="shared" si="585"/>
        <v>#REF!</v>
      </c>
      <c r="R1278" s="10" t="e">
        <f t="shared" si="586"/>
        <v>#REF!</v>
      </c>
      <c r="S1278" s="10" t="e">
        <f t="shared" si="587"/>
        <v>#REF!</v>
      </c>
      <c r="T1278" s="10" t="e">
        <f t="shared" si="588"/>
        <v>#REF!</v>
      </c>
      <c r="U1278" s="17" t="e">
        <f>IF(Audit!#REF!="","",VLOOKUP(Audit!#REF!,$W$26:$X$35,2,FALSE)) &amp; Audit!#REF! &amp; IF(Audit!#REF!="","",IF(Audit!#REF!&lt;=1.4,VLOOKUP(Audit!#REF!,$W$38:X1323,2,FALSE),VLOOKUP(Audit!#REF!,$W$51:$X$61,2,FALSE))) &amp; IF(Audit!#REF!="","",VLOOKUP(Audit!#REF!,$Y$26:$Z$35,2,FALSE) &amp; Audit!#REF! &amp; IF(Audit!#REF!="","",IF(Audit!#REF!&lt;=1.4,VLOOKUP(Audit!#REF!,$Y$38:$Z$48,2,FALSE),VLOOKUP(Audit!#REF!,$Y$51:$Z$61,2,FALSE))))</f>
        <v>#REF!</v>
      </c>
      <c r="V1278" s="21"/>
      <c r="AH1278" s="49" t="e">
        <f>Audit!#REF!</f>
        <v>#REF!</v>
      </c>
      <c r="AI1278" s="50" t="e">
        <f>VLOOKUP(Audit!#REF!,$V$3:$AE$12,2,FALSE)&amp; IF(Audit!#REF!=10,Audit!#REF!,"")</f>
        <v>#REF!</v>
      </c>
      <c r="AJ1278" s="50" t="e">
        <f>VLOOKUP(Audit!#REF!,$V$13:$AE$22,2,FALSE)&amp; IF(Audit!#REF!=10,Audit!#REF!,"")</f>
        <v>#REF!</v>
      </c>
      <c r="AK1278" s="47" t="e">
        <f t="shared" si="589"/>
        <v>#REF!</v>
      </c>
      <c r="AL1278" s="50" t="e">
        <f>VLOOKUP(Audit!#REF!,$V$3:$AE$12,3,FALSE)&amp; IF(Audit!#REF!=10,Audit!#REF!,"")</f>
        <v>#REF!</v>
      </c>
      <c r="AM1278" s="50" t="e">
        <f>VLOOKUP(Audit!#REF!,$V$13:$AE$22,3,FALSE)&amp; IF(Audit!#REF!=10,Audit!#REF!,"")</f>
        <v>#REF!</v>
      </c>
      <c r="AN1278" s="47" t="e">
        <f t="shared" si="590"/>
        <v>#REF!</v>
      </c>
      <c r="AO1278" s="50" t="e">
        <f>VLOOKUP(Audit!#REF!,$V$3:$AE$12,4,FALSE) &amp;  Audit!#REF! &amp; IF(Audit!#REF!=10,Audit!#REF!,"")</f>
        <v>#REF!</v>
      </c>
      <c r="AP1278" s="50" t="e">
        <f>VLOOKUP(Audit!#REF!,$V$13:$AE$22,4,FALSE)&amp; IF(Audit!#REF!=10,Audit!#REF!,"")</f>
        <v>#REF!</v>
      </c>
      <c r="AQ1278" s="47" t="e">
        <f t="shared" si="591"/>
        <v>#REF!</v>
      </c>
      <c r="AR1278" s="50" t="e">
        <f>VLOOKUP(Audit!#REF!,$V$3:$AE$12,5,FALSE)&amp; IF(Audit!#REF!=10,Audit!#REF!,"")</f>
        <v>#REF!</v>
      </c>
      <c r="AS1278" s="50" t="e">
        <f>VLOOKUP(Audit!#REF!,$V$13:$AE$22,5,FALSE)&amp; IF(Audit!#REF!=10,Audit!#REF!,"")</f>
        <v>#REF!</v>
      </c>
      <c r="AT1278" s="47" t="e">
        <f t="shared" si="592"/>
        <v>#REF!</v>
      </c>
      <c r="AU1278" s="50" t="e">
        <f>VLOOKUP(Audit!#REF!,$V$3:$AE$12,6,FALSE)&amp; IF(Audit!#REF!=10,Audit!#REF!,"")</f>
        <v>#REF!</v>
      </c>
      <c r="AV1278" s="50" t="e">
        <f>VLOOKUP(Audit!#REF!,$V$13:$AE$22,6,FALSE)&amp; IF(Audit!#REF!=10,Audit!#REF!,"")</f>
        <v>#REF!</v>
      </c>
      <c r="AW1278" s="47" t="e">
        <f t="shared" si="593"/>
        <v>#REF!</v>
      </c>
      <c r="AX1278" s="50" t="e">
        <f>VLOOKUP(Audit!#REF!,$V$3:$AE$12,7,FALSE)&amp; IF(Audit!#REF!=10,Audit!#REF!,"")</f>
        <v>#REF!</v>
      </c>
      <c r="AY1278" s="50" t="e">
        <f>VLOOKUP(Audit!#REF!,$V$13:$AE$22,7,FALSE) &amp; IF(Audit!#REF!=10,Audit!#REF!,"")</f>
        <v>#REF!</v>
      </c>
      <c r="AZ1278" s="47" t="e">
        <f t="shared" si="594"/>
        <v>#REF!</v>
      </c>
      <c r="BA1278" s="50" t="e">
        <f>VLOOKUP(Audit!#REF!,$V$3:$AE$12,8,FALSE)&amp; Audit!#REF! &amp; IF(Audit!#REF!=10,Audit!#REF!,"")</f>
        <v>#REF!</v>
      </c>
      <c r="BB1278" s="50" t="e">
        <f>VLOOKUP(Audit!#REF!,$V$13:$AE$22,8,FALSE) &amp; IF(Audit!#REF!=10,Audit!#REF!,"")</f>
        <v>#REF!</v>
      </c>
      <c r="BC1278" s="47" t="e">
        <f t="shared" si="595"/>
        <v>#REF!</v>
      </c>
      <c r="BD1278" s="50" t="e">
        <f>VLOOKUP(Audit!#REF!,$V$3:$AE$12,9,FALSE)&amp; IF(Audit!#REF!=10,Audit!#REF!,"")</f>
        <v>#REF!</v>
      </c>
      <c r="BE1278" s="50" t="e">
        <f>VLOOKUP(Audit!#REF!,$V$13:$AE$22,9,FALSE) &amp; IF(Audit!#REF!=10,Audit!#REF!,"") &amp; IF(Audit!#REF!&lt;&gt;1,U1278,"")</f>
        <v>#REF!</v>
      </c>
      <c r="BF1278" s="47" t="e">
        <f t="shared" si="596"/>
        <v>#REF!</v>
      </c>
      <c r="BG1278" s="50" t="e">
        <f>VLOOKUP(Audit!#REF!,$V$3:$AE$12,10,FALSE) &amp; Audit!#REF! &amp; IF(Audit!#REF!=10,Audit!#REF!,"")</f>
        <v>#REF!</v>
      </c>
      <c r="BH1278" s="50" t="e">
        <f>VLOOKUP(Audit!#REF!,$V$13:$AE$22,10,FALSE) &amp; IF(Audit!#REF!=10,Audit!#REF!,"") &amp; IF(Audit!#REF!&lt;&gt;1,U1278,"")</f>
        <v>#REF!</v>
      </c>
      <c r="BI1278" s="47" t="e">
        <f t="shared" si="597"/>
        <v>#REF!</v>
      </c>
      <c r="BJ1278" s="48" t="str">
        <f t="shared" si="598"/>
        <v/>
      </c>
      <c r="BK1278" s="48" t="str">
        <f t="shared" si="599"/>
        <v/>
      </c>
      <c r="BL1278" s="48" t="str">
        <f t="shared" si="600"/>
        <v/>
      </c>
      <c r="BM1278" s="48" t="str">
        <f t="shared" si="601"/>
        <v/>
      </c>
      <c r="BN1278" s="48" t="str">
        <f t="shared" si="602"/>
        <v/>
      </c>
      <c r="BO1278" s="48" t="str">
        <f t="shared" si="603"/>
        <v/>
      </c>
      <c r="BP1278" s="48" t="str">
        <f t="shared" si="604"/>
        <v/>
      </c>
      <c r="BQ1278" s="48" t="str">
        <f t="shared" si="605"/>
        <v/>
      </c>
      <c r="BR1278" s="48" t="str">
        <f t="shared" si="606"/>
        <v/>
      </c>
      <c r="BS1278" s="48" t="str">
        <f t="shared" si="607"/>
        <v/>
      </c>
      <c r="BT1278" s="48" t="str">
        <f t="shared" si="608"/>
        <v/>
      </c>
      <c r="BU1278" s="48" t="str">
        <f t="shared" si="609"/>
        <v/>
      </c>
    </row>
    <row r="1279" spans="1:73">
      <c r="A1279" s="10" t="e">
        <f>Audit!#REF!</f>
        <v>#REF!</v>
      </c>
      <c r="B1279" s="10" t="e">
        <f t="shared" si="580"/>
        <v>#REF!</v>
      </c>
      <c r="C1279" s="17" t="e">
        <f>VLOOKUP(Audit!#REF!,$V$3:$AE$12,2,FALSE) &amp; VLOOKUP(Audit!#REF!,$V$13:$AE$22,2,FALSE)&amp; IF(Audit!#REF!=10,Audit!#REF!&amp;Audit!#REF!,"")</f>
        <v>#REF!</v>
      </c>
      <c r="D1279" s="17" t="e">
        <f>VLOOKUP(Audit!#REF!,$V$3:$AE$12,3,FALSE) &amp; VLOOKUP(Audit!#REF!,$V$13:$AE$22,3,FALSE) &amp;IF(Audit!#REF!=10,Audit!#REF!&amp;Audit!#REF!,"")</f>
        <v>#REF!</v>
      </c>
      <c r="E1279" s="17" t="e">
        <f>VLOOKUP(Audit!#REF!,$V$3:$AE$12,4,FALSE)&amp; Audit!#REF! &amp; VLOOKUP(Audit!#REF!,$V$13:$AE$22,4,FALSE)&amp; IF(Audit!#REF!=10,Audit!#REF!&amp;Audit!#REF!,"")</f>
        <v>#REF!</v>
      </c>
      <c r="F1279" s="17" t="e">
        <f>VLOOKUP(Audit!#REF!,$V$3:$AE$12,5,FALSE) &amp; VLOOKUP(Audit!#REF!,$V$13:$AE$22,5,FALSE)&amp; IF(Audit!#REF!=10,Audit!#REF!&amp;Audit!#REF!,"")</f>
        <v>#REF!</v>
      </c>
      <c r="G1279" s="17" t="e">
        <f>VLOOKUP(Audit!#REF!,$V$3:$AE$12,6,FALSE) &amp; VLOOKUP(Audit!#REF!,$V$13:$AE$22,6,FALSE)&amp; IF(Audit!#REF!=10,Audit!#REF!&amp;Audit!#REF!,"")</f>
        <v>#REF!</v>
      </c>
      <c r="H1279" s="17" t="e">
        <f>VLOOKUP(Audit!#REF!,$V$3:$AE$12,7,FALSE) &amp; VLOOKUP(Audit!#REF!,$V$13:$AE$22,7,FALSE)&amp;IF(Audit!#REF!=10,Audit!#REF!&amp;Audit!#REF!,"")</f>
        <v>#REF!</v>
      </c>
      <c r="I1279" s="17" t="e">
        <f>VLOOKUP(Audit!#REF!,$V$3:$AE$12,8,FALSE) &amp; Audit!#REF! &amp; VLOOKUP(Audit!#REF!,$V$13:$AE$22,8,FALSE)&amp;IF(Audit!#REF!=10,Audit!#REF!&amp;Audit!#REF!,"")</f>
        <v>#REF!</v>
      </c>
      <c r="J1279" s="17" t="e">
        <f>VLOOKUP(Audit!#REF!,$V$3:$AE$12,9,FALSE) &amp; VLOOKUP(Audit!#REF!,$V$13:$AE$22,9,FALSE) &amp; IF(Audit!#REF!=10,Audit!#REF!&amp;Audit!#REF!,"") &amp; IF(Audit!#REF!&lt;&gt;1,U1279,"")</f>
        <v>#REF!</v>
      </c>
      <c r="K1279" s="17" t="e">
        <f>VLOOKUP(Audit!#REF!,$V$3:$AE$12,10,FALSE) &amp; Audit!#REF! &amp; VLOOKUP(Audit!#REF!,$V$13:$AE$22,10,FALSE) &amp; IF(Audit!#REF!=10,Audit!#REF!&amp;Audit!#REF!,"") &amp; IF(Audit!#REF!&lt;&gt;1,U1279,"")</f>
        <v>#REF!</v>
      </c>
      <c r="L1279" s="10" t="e">
        <f>Audit!#REF!</f>
        <v>#REF!</v>
      </c>
      <c r="M1279" s="10" t="e">
        <f t="shared" si="581"/>
        <v>#REF!</v>
      </c>
      <c r="N1279" s="10" t="e">
        <f t="shared" si="582"/>
        <v>#REF!</v>
      </c>
      <c r="O1279" s="10" t="e">
        <f t="shared" si="583"/>
        <v>#REF!</v>
      </c>
      <c r="P1279" s="10" t="e">
        <f t="shared" si="584"/>
        <v>#REF!</v>
      </c>
      <c r="Q1279" s="10" t="e">
        <f t="shared" si="585"/>
        <v>#REF!</v>
      </c>
      <c r="R1279" s="10" t="e">
        <f t="shared" si="586"/>
        <v>#REF!</v>
      </c>
      <c r="S1279" s="10" t="e">
        <f t="shared" si="587"/>
        <v>#REF!</v>
      </c>
      <c r="T1279" s="10" t="e">
        <f t="shared" si="588"/>
        <v>#REF!</v>
      </c>
      <c r="U1279" s="17" t="e">
        <f>IF(Audit!#REF!="","",VLOOKUP(Audit!#REF!,$W$26:$X$35,2,FALSE)) &amp; Audit!#REF! &amp; IF(Audit!#REF!="","",IF(Audit!#REF!&lt;=1.4,VLOOKUP(Audit!#REF!,$W$38:X1324,2,FALSE),VLOOKUP(Audit!#REF!,$W$51:$X$61,2,FALSE))) &amp; IF(Audit!#REF!="","",VLOOKUP(Audit!#REF!,$Y$26:$Z$35,2,FALSE) &amp; Audit!#REF! &amp; IF(Audit!#REF!="","",IF(Audit!#REF!&lt;=1.4,VLOOKUP(Audit!#REF!,$Y$38:$Z$48,2,FALSE),VLOOKUP(Audit!#REF!,$Y$51:$Z$61,2,FALSE))))</f>
        <v>#REF!</v>
      </c>
      <c r="V1279" s="21"/>
      <c r="AH1279" s="49" t="e">
        <f>Audit!#REF!</f>
        <v>#REF!</v>
      </c>
      <c r="AI1279" s="50" t="e">
        <f>VLOOKUP(Audit!#REF!,$V$3:$AE$12,2,FALSE)&amp; IF(Audit!#REF!=10,Audit!#REF!,"")</f>
        <v>#REF!</v>
      </c>
      <c r="AJ1279" s="50" t="e">
        <f>VLOOKUP(Audit!#REF!,$V$13:$AE$22,2,FALSE)&amp; IF(Audit!#REF!=10,Audit!#REF!,"")</f>
        <v>#REF!</v>
      </c>
      <c r="AK1279" s="47" t="e">
        <f t="shared" si="589"/>
        <v>#REF!</v>
      </c>
      <c r="AL1279" s="50" t="e">
        <f>VLOOKUP(Audit!#REF!,$V$3:$AE$12,3,FALSE)&amp; IF(Audit!#REF!=10,Audit!#REF!,"")</f>
        <v>#REF!</v>
      </c>
      <c r="AM1279" s="50" t="e">
        <f>VLOOKUP(Audit!#REF!,$V$13:$AE$22,3,FALSE)&amp; IF(Audit!#REF!=10,Audit!#REF!,"")</f>
        <v>#REF!</v>
      </c>
      <c r="AN1279" s="47" t="e">
        <f t="shared" si="590"/>
        <v>#REF!</v>
      </c>
      <c r="AO1279" s="50" t="e">
        <f>VLOOKUP(Audit!#REF!,$V$3:$AE$12,4,FALSE) &amp;  Audit!#REF! &amp; IF(Audit!#REF!=10,Audit!#REF!,"")</f>
        <v>#REF!</v>
      </c>
      <c r="AP1279" s="50" t="e">
        <f>VLOOKUP(Audit!#REF!,$V$13:$AE$22,4,FALSE)&amp; IF(Audit!#REF!=10,Audit!#REF!,"")</f>
        <v>#REF!</v>
      </c>
      <c r="AQ1279" s="47" t="e">
        <f t="shared" si="591"/>
        <v>#REF!</v>
      </c>
      <c r="AR1279" s="50" t="e">
        <f>VLOOKUP(Audit!#REF!,$V$3:$AE$12,5,FALSE)&amp; IF(Audit!#REF!=10,Audit!#REF!,"")</f>
        <v>#REF!</v>
      </c>
      <c r="AS1279" s="50" t="e">
        <f>VLOOKUP(Audit!#REF!,$V$13:$AE$22,5,FALSE)&amp; IF(Audit!#REF!=10,Audit!#REF!,"")</f>
        <v>#REF!</v>
      </c>
      <c r="AT1279" s="47" t="e">
        <f t="shared" si="592"/>
        <v>#REF!</v>
      </c>
      <c r="AU1279" s="50" t="e">
        <f>VLOOKUP(Audit!#REF!,$V$3:$AE$12,6,FALSE)&amp; IF(Audit!#REF!=10,Audit!#REF!,"")</f>
        <v>#REF!</v>
      </c>
      <c r="AV1279" s="50" t="e">
        <f>VLOOKUP(Audit!#REF!,$V$13:$AE$22,6,FALSE)&amp; IF(Audit!#REF!=10,Audit!#REF!,"")</f>
        <v>#REF!</v>
      </c>
      <c r="AW1279" s="47" t="e">
        <f t="shared" si="593"/>
        <v>#REF!</v>
      </c>
      <c r="AX1279" s="50" t="e">
        <f>VLOOKUP(Audit!#REF!,$V$3:$AE$12,7,FALSE)&amp; IF(Audit!#REF!=10,Audit!#REF!,"")</f>
        <v>#REF!</v>
      </c>
      <c r="AY1279" s="50" t="e">
        <f>VLOOKUP(Audit!#REF!,$V$13:$AE$22,7,FALSE) &amp; IF(Audit!#REF!=10,Audit!#REF!,"")</f>
        <v>#REF!</v>
      </c>
      <c r="AZ1279" s="47" t="e">
        <f t="shared" si="594"/>
        <v>#REF!</v>
      </c>
      <c r="BA1279" s="50" t="e">
        <f>VLOOKUP(Audit!#REF!,$V$3:$AE$12,8,FALSE)&amp; Audit!#REF! &amp; IF(Audit!#REF!=10,Audit!#REF!,"")</f>
        <v>#REF!</v>
      </c>
      <c r="BB1279" s="50" t="e">
        <f>VLOOKUP(Audit!#REF!,$V$13:$AE$22,8,FALSE) &amp; IF(Audit!#REF!=10,Audit!#REF!,"")</f>
        <v>#REF!</v>
      </c>
      <c r="BC1279" s="47" t="e">
        <f t="shared" si="595"/>
        <v>#REF!</v>
      </c>
      <c r="BD1279" s="50" t="e">
        <f>VLOOKUP(Audit!#REF!,$V$3:$AE$12,9,FALSE)&amp; IF(Audit!#REF!=10,Audit!#REF!,"")</f>
        <v>#REF!</v>
      </c>
      <c r="BE1279" s="50" t="e">
        <f>VLOOKUP(Audit!#REF!,$V$13:$AE$22,9,FALSE) &amp; IF(Audit!#REF!=10,Audit!#REF!,"") &amp; IF(Audit!#REF!&lt;&gt;1,U1279,"")</f>
        <v>#REF!</v>
      </c>
      <c r="BF1279" s="47" t="e">
        <f t="shared" si="596"/>
        <v>#REF!</v>
      </c>
      <c r="BG1279" s="50" t="e">
        <f>VLOOKUP(Audit!#REF!,$V$3:$AE$12,10,FALSE) &amp; Audit!#REF! &amp; IF(Audit!#REF!=10,Audit!#REF!,"")</f>
        <v>#REF!</v>
      </c>
      <c r="BH1279" s="50" t="e">
        <f>VLOOKUP(Audit!#REF!,$V$13:$AE$22,10,FALSE) &amp; IF(Audit!#REF!=10,Audit!#REF!,"") &amp; IF(Audit!#REF!&lt;&gt;1,U1279,"")</f>
        <v>#REF!</v>
      </c>
      <c r="BI1279" s="47" t="e">
        <f t="shared" si="597"/>
        <v>#REF!</v>
      </c>
      <c r="BJ1279" s="48" t="str">
        <f t="shared" si="598"/>
        <v/>
      </c>
      <c r="BK1279" s="48" t="str">
        <f t="shared" si="599"/>
        <v/>
      </c>
      <c r="BL1279" s="48" t="str">
        <f t="shared" si="600"/>
        <v/>
      </c>
      <c r="BM1279" s="48" t="str">
        <f t="shared" si="601"/>
        <v/>
      </c>
      <c r="BN1279" s="48" t="str">
        <f t="shared" si="602"/>
        <v/>
      </c>
      <c r="BO1279" s="48" t="str">
        <f t="shared" si="603"/>
        <v/>
      </c>
      <c r="BP1279" s="48" t="str">
        <f t="shared" si="604"/>
        <v/>
      </c>
      <c r="BQ1279" s="48" t="str">
        <f t="shared" si="605"/>
        <v/>
      </c>
      <c r="BR1279" s="48" t="str">
        <f t="shared" si="606"/>
        <v/>
      </c>
      <c r="BS1279" s="48" t="str">
        <f t="shared" si="607"/>
        <v/>
      </c>
      <c r="BT1279" s="48" t="str">
        <f t="shared" si="608"/>
        <v/>
      </c>
      <c r="BU1279" s="48" t="str">
        <f t="shared" si="609"/>
        <v/>
      </c>
    </row>
    <row r="1280" spans="1:73">
      <c r="A1280" s="10" t="e">
        <f>Audit!#REF!</f>
        <v>#REF!</v>
      </c>
      <c r="B1280" s="10" t="e">
        <f t="shared" si="580"/>
        <v>#REF!</v>
      </c>
      <c r="C1280" s="17" t="e">
        <f>VLOOKUP(Audit!#REF!,$V$3:$AE$12,2,FALSE) &amp; VLOOKUP(Audit!#REF!,$V$13:$AE$22,2,FALSE)&amp; IF(Audit!#REF!=10,Audit!#REF!&amp;Audit!#REF!,"")</f>
        <v>#REF!</v>
      </c>
      <c r="D1280" s="17" t="e">
        <f>VLOOKUP(Audit!#REF!,$V$3:$AE$12,3,FALSE) &amp; VLOOKUP(Audit!#REF!,$V$13:$AE$22,3,FALSE) &amp;IF(Audit!#REF!=10,Audit!#REF!&amp;Audit!#REF!,"")</f>
        <v>#REF!</v>
      </c>
      <c r="E1280" s="17" t="e">
        <f>VLOOKUP(Audit!#REF!,$V$3:$AE$12,4,FALSE)&amp; Audit!#REF! &amp; VLOOKUP(Audit!#REF!,$V$13:$AE$22,4,FALSE)&amp; IF(Audit!#REF!=10,Audit!#REF!&amp;Audit!#REF!,"")</f>
        <v>#REF!</v>
      </c>
      <c r="F1280" s="17" t="e">
        <f>VLOOKUP(Audit!#REF!,$V$3:$AE$12,5,FALSE) &amp; VLOOKUP(Audit!#REF!,$V$13:$AE$22,5,FALSE)&amp; IF(Audit!#REF!=10,Audit!#REF!&amp;Audit!#REF!,"")</f>
        <v>#REF!</v>
      </c>
      <c r="G1280" s="17" t="e">
        <f>VLOOKUP(Audit!#REF!,$V$3:$AE$12,6,FALSE) &amp; VLOOKUP(Audit!#REF!,$V$13:$AE$22,6,FALSE)&amp; IF(Audit!#REF!=10,Audit!#REF!&amp;Audit!#REF!,"")</f>
        <v>#REF!</v>
      </c>
      <c r="H1280" s="17" t="e">
        <f>VLOOKUP(Audit!#REF!,$V$3:$AE$12,7,FALSE) &amp; VLOOKUP(Audit!#REF!,$V$13:$AE$22,7,FALSE)&amp;IF(Audit!#REF!=10,Audit!#REF!&amp;Audit!#REF!,"")</f>
        <v>#REF!</v>
      </c>
      <c r="I1280" s="17" t="e">
        <f>VLOOKUP(Audit!#REF!,$V$3:$AE$12,8,FALSE) &amp; Audit!#REF! &amp; VLOOKUP(Audit!#REF!,$V$13:$AE$22,8,FALSE)&amp;IF(Audit!#REF!=10,Audit!#REF!&amp;Audit!#REF!,"")</f>
        <v>#REF!</v>
      </c>
      <c r="J1280" s="17" t="e">
        <f>VLOOKUP(Audit!#REF!,$V$3:$AE$12,9,FALSE) &amp; VLOOKUP(Audit!#REF!,$V$13:$AE$22,9,FALSE) &amp; IF(Audit!#REF!=10,Audit!#REF!&amp;Audit!#REF!,"") &amp; IF(Audit!#REF!&lt;&gt;1,U1280,"")</f>
        <v>#REF!</v>
      </c>
      <c r="K1280" s="17" t="e">
        <f>VLOOKUP(Audit!#REF!,$V$3:$AE$12,10,FALSE) &amp; Audit!#REF! &amp; VLOOKUP(Audit!#REF!,$V$13:$AE$22,10,FALSE) &amp; IF(Audit!#REF!=10,Audit!#REF!&amp;Audit!#REF!,"") &amp; IF(Audit!#REF!&lt;&gt;1,U1280,"")</f>
        <v>#REF!</v>
      </c>
      <c r="L1280" s="10" t="e">
        <f>Audit!#REF!</f>
        <v>#REF!</v>
      </c>
      <c r="M1280" s="10" t="e">
        <f t="shared" si="581"/>
        <v>#REF!</v>
      </c>
      <c r="N1280" s="10" t="e">
        <f t="shared" si="582"/>
        <v>#REF!</v>
      </c>
      <c r="O1280" s="10" t="e">
        <f t="shared" si="583"/>
        <v>#REF!</v>
      </c>
      <c r="P1280" s="10" t="e">
        <f t="shared" si="584"/>
        <v>#REF!</v>
      </c>
      <c r="Q1280" s="10" t="e">
        <f t="shared" si="585"/>
        <v>#REF!</v>
      </c>
      <c r="R1280" s="10" t="e">
        <f t="shared" si="586"/>
        <v>#REF!</v>
      </c>
      <c r="S1280" s="10" t="e">
        <f t="shared" si="587"/>
        <v>#REF!</v>
      </c>
      <c r="T1280" s="10" t="e">
        <f t="shared" si="588"/>
        <v>#REF!</v>
      </c>
      <c r="U1280" s="17" t="e">
        <f>IF(Audit!#REF!="","",VLOOKUP(Audit!#REF!,$W$26:$X$35,2,FALSE)) &amp; Audit!#REF! &amp; IF(Audit!#REF!="","",IF(Audit!#REF!&lt;=1.4,VLOOKUP(Audit!#REF!,$W$38:X1325,2,FALSE),VLOOKUP(Audit!#REF!,$W$51:$X$61,2,FALSE))) &amp; IF(Audit!#REF!="","",VLOOKUP(Audit!#REF!,$Y$26:$Z$35,2,FALSE) &amp; Audit!#REF! &amp; IF(Audit!#REF!="","",IF(Audit!#REF!&lt;=1.4,VLOOKUP(Audit!#REF!,$Y$38:$Z$48,2,FALSE),VLOOKUP(Audit!#REF!,$Y$51:$Z$61,2,FALSE))))</f>
        <v>#REF!</v>
      </c>
      <c r="V1280" s="21"/>
      <c r="AH1280" s="49" t="e">
        <f>Audit!#REF!</f>
        <v>#REF!</v>
      </c>
      <c r="AI1280" s="50" t="e">
        <f>VLOOKUP(Audit!#REF!,$V$3:$AE$12,2,FALSE)&amp; IF(Audit!#REF!=10,Audit!#REF!,"")</f>
        <v>#REF!</v>
      </c>
      <c r="AJ1280" s="50" t="e">
        <f>VLOOKUP(Audit!#REF!,$V$13:$AE$22,2,FALSE)&amp; IF(Audit!#REF!=10,Audit!#REF!,"")</f>
        <v>#REF!</v>
      </c>
      <c r="AK1280" s="47" t="e">
        <f t="shared" si="589"/>
        <v>#REF!</v>
      </c>
      <c r="AL1280" s="50" t="e">
        <f>VLOOKUP(Audit!#REF!,$V$3:$AE$12,3,FALSE)&amp; IF(Audit!#REF!=10,Audit!#REF!,"")</f>
        <v>#REF!</v>
      </c>
      <c r="AM1280" s="50" t="e">
        <f>VLOOKUP(Audit!#REF!,$V$13:$AE$22,3,FALSE)&amp; IF(Audit!#REF!=10,Audit!#REF!,"")</f>
        <v>#REF!</v>
      </c>
      <c r="AN1280" s="47" t="e">
        <f t="shared" si="590"/>
        <v>#REF!</v>
      </c>
      <c r="AO1280" s="50" t="e">
        <f>VLOOKUP(Audit!#REF!,$V$3:$AE$12,4,FALSE) &amp;  Audit!#REF! &amp; IF(Audit!#REF!=10,Audit!#REF!,"")</f>
        <v>#REF!</v>
      </c>
      <c r="AP1280" s="50" t="e">
        <f>VLOOKUP(Audit!#REF!,$V$13:$AE$22,4,FALSE)&amp; IF(Audit!#REF!=10,Audit!#REF!,"")</f>
        <v>#REF!</v>
      </c>
      <c r="AQ1280" s="47" t="e">
        <f t="shared" si="591"/>
        <v>#REF!</v>
      </c>
      <c r="AR1280" s="50" t="e">
        <f>VLOOKUP(Audit!#REF!,$V$3:$AE$12,5,FALSE)&amp; IF(Audit!#REF!=10,Audit!#REF!,"")</f>
        <v>#REF!</v>
      </c>
      <c r="AS1280" s="50" t="e">
        <f>VLOOKUP(Audit!#REF!,$V$13:$AE$22,5,FALSE)&amp; IF(Audit!#REF!=10,Audit!#REF!,"")</f>
        <v>#REF!</v>
      </c>
      <c r="AT1280" s="47" t="e">
        <f t="shared" si="592"/>
        <v>#REF!</v>
      </c>
      <c r="AU1280" s="50" t="e">
        <f>VLOOKUP(Audit!#REF!,$V$3:$AE$12,6,FALSE)&amp; IF(Audit!#REF!=10,Audit!#REF!,"")</f>
        <v>#REF!</v>
      </c>
      <c r="AV1280" s="50" t="e">
        <f>VLOOKUP(Audit!#REF!,$V$13:$AE$22,6,FALSE)&amp; IF(Audit!#REF!=10,Audit!#REF!,"")</f>
        <v>#REF!</v>
      </c>
      <c r="AW1280" s="47" t="e">
        <f t="shared" si="593"/>
        <v>#REF!</v>
      </c>
      <c r="AX1280" s="50" t="e">
        <f>VLOOKUP(Audit!#REF!,$V$3:$AE$12,7,FALSE)&amp; IF(Audit!#REF!=10,Audit!#REF!,"")</f>
        <v>#REF!</v>
      </c>
      <c r="AY1280" s="50" t="e">
        <f>VLOOKUP(Audit!#REF!,$V$13:$AE$22,7,FALSE) &amp; IF(Audit!#REF!=10,Audit!#REF!,"")</f>
        <v>#REF!</v>
      </c>
      <c r="AZ1280" s="47" t="e">
        <f t="shared" si="594"/>
        <v>#REF!</v>
      </c>
      <c r="BA1280" s="50" t="e">
        <f>VLOOKUP(Audit!#REF!,$V$3:$AE$12,8,FALSE)&amp; Audit!#REF! &amp; IF(Audit!#REF!=10,Audit!#REF!,"")</f>
        <v>#REF!</v>
      </c>
      <c r="BB1280" s="50" t="e">
        <f>VLOOKUP(Audit!#REF!,$V$13:$AE$22,8,FALSE) &amp; IF(Audit!#REF!=10,Audit!#REF!,"")</f>
        <v>#REF!</v>
      </c>
      <c r="BC1280" s="47" t="e">
        <f t="shared" si="595"/>
        <v>#REF!</v>
      </c>
      <c r="BD1280" s="50" t="e">
        <f>VLOOKUP(Audit!#REF!,$V$3:$AE$12,9,FALSE)&amp; IF(Audit!#REF!=10,Audit!#REF!,"")</f>
        <v>#REF!</v>
      </c>
      <c r="BE1280" s="50" t="e">
        <f>VLOOKUP(Audit!#REF!,$V$13:$AE$22,9,FALSE) &amp; IF(Audit!#REF!=10,Audit!#REF!,"") &amp; IF(Audit!#REF!&lt;&gt;1,U1280,"")</f>
        <v>#REF!</v>
      </c>
      <c r="BF1280" s="47" t="e">
        <f t="shared" si="596"/>
        <v>#REF!</v>
      </c>
      <c r="BG1280" s="50" t="e">
        <f>VLOOKUP(Audit!#REF!,$V$3:$AE$12,10,FALSE) &amp; Audit!#REF! &amp; IF(Audit!#REF!=10,Audit!#REF!,"")</f>
        <v>#REF!</v>
      </c>
      <c r="BH1280" s="50" t="e">
        <f>VLOOKUP(Audit!#REF!,$V$13:$AE$22,10,FALSE) &amp; IF(Audit!#REF!=10,Audit!#REF!,"") &amp; IF(Audit!#REF!&lt;&gt;1,U1280,"")</f>
        <v>#REF!</v>
      </c>
      <c r="BI1280" s="47" t="e">
        <f t="shared" si="597"/>
        <v>#REF!</v>
      </c>
      <c r="BJ1280" s="48" t="str">
        <f t="shared" si="598"/>
        <v/>
      </c>
      <c r="BK1280" s="48" t="str">
        <f t="shared" si="599"/>
        <v/>
      </c>
      <c r="BL1280" s="48" t="str">
        <f t="shared" si="600"/>
        <v/>
      </c>
      <c r="BM1280" s="48" t="str">
        <f t="shared" si="601"/>
        <v/>
      </c>
      <c r="BN1280" s="48" t="str">
        <f t="shared" si="602"/>
        <v/>
      </c>
      <c r="BO1280" s="48" t="str">
        <f t="shared" si="603"/>
        <v/>
      </c>
      <c r="BP1280" s="48" t="str">
        <f t="shared" si="604"/>
        <v/>
      </c>
      <c r="BQ1280" s="48" t="str">
        <f t="shared" si="605"/>
        <v/>
      </c>
      <c r="BR1280" s="48" t="str">
        <f t="shared" si="606"/>
        <v/>
      </c>
      <c r="BS1280" s="48" t="str">
        <f t="shared" si="607"/>
        <v/>
      </c>
      <c r="BT1280" s="48" t="str">
        <f t="shared" si="608"/>
        <v/>
      </c>
      <c r="BU1280" s="48" t="str">
        <f t="shared" si="609"/>
        <v/>
      </c>
    </row>
    <row r="1281" spans="1:73">
      <c r="A1281" s="10" t="e">
        <f>Audit!#REF!</f>
        <v>#REF!</v>
      </c>
      <c r="B1281" s="10" t="e">
        <f t="shared" si="580"/>
        <v>#REF!</v>
      </c>
      <c r="C1281" s="17" t="e">
        <f>VLOOKUP(Audit!#REF!,$V$3:$AE$12,2,FALSE) &amp; VLOOKUP(Audit!#REF!,$V$13:$AE$22,2,FALSE)&amp; IF(Audit!#REF!=10,Audit!#REF!&amp;Audit!#REF!,"")</f>
        <v>#REF!</v>
      </c>
      <c r="D1281" s="17" t="e">
        <f>VLOOKUP(Audit!#REF!,$V$3:$AE$12,3,FALSE) &amp; VLOOKUP(Audit!#REF!,$V$13:$AE$22,3,FALSE) &amp;IF(Audit!#REF!=10,Audit!#REF!&amp;Audit!#REF!,"")</f>
        <v>#REF!</v>
      </c>
      <c r="E1281" s="17" t="e">
        <f>VLOOKUP(Audit!#REF!,$V$3:$AE$12,4,FALSE)&amp; Audit!#REF! &amp; VLOOKUP(Audit!#REF!,$V$13:$AE$22,4,FALSE)&amp; IF(Audit!#REF!=10,Audit!#REF!&amp;Audit!#REF!,"")</f>
        <v>#REF!</v>
      </c>
      <c r="F1281" s="17" t="e">
        <f>VLOOKUP(Audit!#REF!,$V$3:$AE$12,5,FALSE) &amp; VLOOKUP(Audit!#REF!,$V$13:$AE$22,5,FALSE)&amp; IF(Audit!#REF!=10,Audit!#REF!&amp;Audit!#REF!,"")</f>
        <v>#REF!</v>
      </c>
      <c r="G1281" s="17" t="e">
        <f>VLOOKUP(Audit!#REF!,$V$3:$AE$12,6,FALSE) &amp; VLOOKUP(Audit!#REF!,$V$13:$AE$22,6,FALSE)&amp; IF(Audit!#REF!=10,Audit!#REF!&amp;Audit!#REF!,"")</f>
        <v>#REF!</v>
      </c>
      <c r="H1281" s="17" t="e">
        <f>VLOOKUP(Audit!#REF!,$V$3:$AE$12,7,FALSE) &amp; VLOOKUP(Audit!#REF!,$V$13:$AE$22,7,FALSE)&amp;IF(Audit!#REF!=10,Audit!#REF!&amp;Audit!#REF!,"")</f>
        <v>#REF!</v>
      </c>
      <c r="I1281" s="17" t="e">
        <f>VLOOKUP(Audit!#REF!,$V$3:$AE$12,8,FALSE) &amp; Audit!#REF! &amp; VLOOKUP(Audit!#REF!,$V$13:$AE$22,8,FALSE)&amp;IF(Audit!#REF!=10,Audit!#REF!&amp;Audit!#REF!,"")</f>
        <v>#REF!</v>
      </c>
      <c r="J1281" s="17" t="e">
        <f>VLOOKUP(Audit!#REF!,$V$3:$AE$12,9,FALSE) &amp; VLOOKUP(Audit!#REF!,$V$13:$AE$22,9,FALSE) &amp; IF(Audit!#REF!=10,Audit!#REF!&amp;Audit!#REF!,"") &amp; IF(Audit!#REF!&lt;&gt;1,U1281,"")</f>
        <v>#REF!</v>
      </c>
      <c r="K1281" s="17" t="e">
        <f>VLOOKUP(Audit!#REF!,$V$3:$AE$12,10,FALSE) &amp; Audit!#REF! &amp; VLOOKUP(Audit!#REF!,$V$13:$AE$22,10,FALSE) &amp; IF(Audit!#REF!=10,Audit!#REF!&amp;Audit!#REF!,"") &amp; IF(Audit!#REF!&lt;&gt;1,U1281,"")</f>
        <v>#REF!</v>
      </c>
      <c r="L1281" s="10" t="e">
        <f>Audit!#REF!</f>
        <v>#REF!</v>
      </c>
      <c r="M1281" s="10" t="e">
        <f t="shared" si="581"/>
        <v>#REF!</v>
      </c>
      <c r="N1281" s="10" t="e">
        <f t="shared" si="582"/>
        <v>#REF!</v>
      </c>
      <c r="O1281" s="10" t="e">
        <f t="shared" si="583"/>
        <v>#REF!</v>
      </c>
      <c r="P1281" s="10" t="e">
        <f t="shared" si="584"/>
        <v>#REF!</v>
      </c>
      <c r="Q1281" s="10" t="e">
        <f t="shared" si="585"/>
        <v>#REF!</v>
      </c>
      <c r="R1281" s="10" t="e">
        <f t="shared" si="586"/>
        <v>#REF!</v>
      </c>
      <c r="S1281" s="10" t="e">
        <f t="shared" si="587"/>
        <v>#REF!</v>
      </c>
      <c r="T1281" s="10" t="e">
        <f t="shared" si="588"/>
        <v>#REF!</v>
      </c>
      <c r="U1281" s="17" t="e">
        <f>IF(Audit!#REF!="","",VLOOKUP(Audit!#REF!,$W$26:$X$35,2,FALSE)) &amp; Audit!#REF! &amp; IF(Audit!#REF!="","",IF(Audit!#REF!&lt;=1.4,VLOOKUP(Audit!#REF!,$W$38:X1326,2,FALSE),VLOOKUP(Audit!#REF!,$W$51:$X$61,2,FALSE))) &amp; IF(Audit!#REF!="","",VLOOKUP(Audit!#REF!,$Y$26:$Z$35,2,FALSE) &amp; Audit!#REF! &amp; IF(Audit!#REF!="","",IF(Audit!#REF!&lt;=1.4,VLOOKUP(Audit!#REF!,$Y$38:$Z$48,2,FALSE),VLOOKUP(Audit!#REF!,$Y$51:$Z$61,2,FALSE))))</f>
        <v>#REF!</v>
      </c>
      <c r="V1281" s="21"/>
      <c r="AH1281" s="49" t="e">
        <f>Audit!#REF!</f>
        <v>#REF!</v>
      </c>
      <c r="AI1281" s="50" t="e">
        <f>VLOOKUP(Audit!#REF!,$V$3:$AE$12,2,FALSE)&amp; IF(Audit!#REF!=10,Audit!#REF!,"")</f>
        <v>#REF!</v>
      </c>
      <c r="AJ1281" s="50" t="e">
        <f>VLOOKUP(Audit!#REF!,$V$13:$AE$22,2,FALSE)&amp; IF(Audit!#REF!=10,Audit!#REF!,"")</f>
        <v>#REF!</v>
      </c>
      <c r="AK1281" s="47" t="e">
        <f t="shared" si="589"/>
        <v>#REF!</v>
      </c>
      <c r="AL1281" s="50" t="e">
        <f>VLOOKUP(Audit!#REF!,$V$3:$AE$12,3,FALSE)&amp; IF(Audit!#REF!=10,Audit!#REF!,"")</f>
        <v>#REF!</v>
      </c>
      <c r="AM1281" s="50" t="e">
        <f>VLOOKUP(Audit!#REF!,$V$13:$AE$22,3,FALSE)&amp; IF(Audit!#REF!=10,Audit!#REF!,"")</f>
        <v>#REF!</v>
      </c>
      <c r="AN1281" s="47" t="e">
        <f t="shared" si="590"/>
        <v>#REF!</v>
      </c>
      <c r="AO1281" s="50" t="e">
        <f>VLOOKUP(Audit!#REF!,$V$3:$AE$12,4,FALSE) &amp;  Audit!#REF! &amp; IF(Audit!#REF!=10,Audit!#REF!,"")</f>
        <v>#REF!</v>
      </c>
      <c r="AP1281" s="50" t="e">
        <f>VLOOKUP(Audit!#REF!,$V$13:$AE$22,4,FALSE)&amp; IF(Audit!#REF!=10,Audit!#REF!,"")</f>
        <v>#REF!</v>
      </c>
      <c r="AQ1281" s="47" t="e">
        <f t="shared" si="591"/>
        <v>#REF!</v>
      </c>
      <c r="AR1281" s="50" t="e">
        <f>VLOOKUP(Audit!#REF!,$V$3:$AE$12,5,FALSE)&amp; IF(Audit!#REF!=10,Audit!#REF!,"")</f>
        <v>#REF!</v>
      </c>
      <c r="AS1281" s="50" t="e">
        <f>VLOOKUP(Audit!#REF!,$V$13:$AE$22,5,FALSE)&amp; IF(Audit!#REF!=10,Audit!#REF!,"")</f>
        <v>#REF!</v>
      </c>
      <c r="AT1281" s="47" t="e">
        <f t="shared" si="592"/>
        <v>#REF!</v>
      </c>
      <c r="AU1281" s="50" t="e">
        <f>VLOOKUP(Audit!#REF!,$V$3:$AE$12,6,FALSE)&amp; IF(Audit!#REF!=10,Audit!#REF!,"")</f>
        <v>#REF!</v>
      </c>
      <c r="AV1281" s="50" t="e">
        <f>VLOOKUP(Audit!#REF!,$V$13:$AE$22,6,FALSE)&amp; IF(Audit!#REF!=10,Audit!#REF!,"")</f>
        <v>#REF!</v>
      </c>
      <c r="AW1281" s="47" t="e">
        <f t="shared" si="593"/>
        <v>#REF!</v>
      </c>
      <c r="AX1281" s="50" t="e">
        <f>VLOOKUP(Audit!#REF!,$V$3:$AE$12,7,FALSE)&amp; IF(Audit!#REF!=10,Audit!#REF!,"")</f>
        <v>#REF!</v>
      </c>
      <c r="AY1281" s="50" t="e">
        <f>VLOOKUP(Audit!#REF!,$V$13:$AE$22,7,FALSE) &amp; IF(Audit!#REF!=10,Audit!#REF!,"")</f>
        <v>#REF!</v>
      </c>
      <c r="AZ1281" s="47" t="e">
        <f t="shared" si="594"/>
        <v>#REF!</v>
      </c>
      <c r="BA1281" s="50" t="e">
        <f>VLOOKUP(Audit!#REF!,$V$3:$AE$12,8,FALSE)&amp; Audit!#REF! &amp; IF(Audit!#REF!=10,Audit!#REF!,"")</f>
        <v>#REF!</v>
      </c>
      <c r="BB1281" s="50" t="e">
        <f>VLOOKUP(Audit!#REF!,$V$13:$AE$22,8,FALSE) &amp; IF(Audit!#REF!=10,Audit!#REF!,"")</f>
        <v>#REF!</v>
      </c>
      <c r="BC1281" s="47" t="e">
        <f t="shared" si="595"/>
        <v>#REF!</v>
      </c>
      <c r="BD1281" s="50" t="e">
        <f>VLOOKUP(Audit!#REF!,$V$3:$AE$12,9,FALSE)&amp; IF(Audit!#REF!=10,Audit!#REF!,"")</f>
        <v>#REF!</v>
      </c>
      <c r="BE1281" s="50" t="e">
        <f>VLOOKUP(Audit!#REF!,$V$13:$AE$22,9,FALSE) &amp; IF(Audit!#REF!=10,Audit!#REF!,"") &amp; IF(Audit!#REF!&lt;&gt;1,U1281,"")</f>
        <v>#REF!</v>
      </c>
      <c r="BF1281" s="47" t="e">
        <f t="shared" si="596"/>
        <v>#REF!</v>
      </c>
      <c r="BG1281" s="50" t="e">
        <f>VLOOKUP(Audit!#REF!,$V$3:$AE$12,10,FALSE) &amp; Audit!#REF! &amp; IF(Audit!#REF!=10,Audit!#REF!,"")</f>
        <v>#REF!</v>
      </c>
      <c r="BH1281" s="50" t="e">
        <f>VLOOKUP(Audit!#REF!,$V$13:$AE$22,10,FALSE) &amp; IF(Audit!#REF!=10,Audit!#REF!,"") &amp; IF(Audit!#REF!&lt;&gt;1,U1281,"")</f>
        <v>#REF!</v>
      </c>
      <c r="BI1281" s="47" t="e">
        <f t="shared" si="597"/>
        <v>#REF!</v>
      </c>
      <c r="BJ1281" s="48" t="str">
        <f t="shared" si="598"/>
        <v/>
      </c>
      <c r="BK1281" s="48" t="str">
        <f t="shared" si="599"/>
        <v/>
      </c>
      <c r="BL1281" s="48" t="str">
        <f t="shared" si="600"/>
        <v/>
      </c>
      <c r="BM1281" s="48" t="str">
        <f t="shared" si="601"/>
        <v/>
      </c>
      <c r="BN1281" s="48" t="str">
        <f t="shared" si="602"/>
        <v/>
      </c>
      <c r="BO1281" s="48" t="str">
        <f t="shared" si="603"/>
        <v/>
      </c>
      <c r="BP1281" s="48" t="str">
        <f t="shared" si="604"/>
        <v/>
      </c>
      <c r="BQ1281" s="48" t="str">
        <f t="shared" si="605"/>
        <v/>
      </c>
      <c r="BR1281" s="48" t="str">
        <f t="shared" si="606"/>
        <v/>
      </c>
      <c r="BS1281" s="48" t="str">
        <f t="shared" si="607"/>
        <v/>
      </c>
      <c r="BT1281" s="48" t="str">
        <f t="shared" si="608"/>
        <v/>
      </c>
      <c r="BU1281" s="48" t="str">
        <f t="shared" si="609"/>
        <v/>
      </c>
    </row>
    <row r="1282" spans="1:73">
      <c r="A1282" s="10" t="e">
        <f>Audit!#REF!</f>
        <v>#REF!</v>
      </c>
      <c r="B1282" s="10" t="e">
        <f t="shared" si="580"/>
        <v>#REF!</v>
      </c>
      <c r="C1282" s="17" t="e">
        <f>VLOOKUP(Audit!#REF!,$V$3:$AE$12,2,FALSE) &amp; VLOOKUP(Audit!#REF!,$V$13:$AE$22,2,FALSE)&amp; IF(Audit!#REF!=10,Audit!#REF!&amp;Audit!#REF!,"")</f>
        <v>#REF!</v>
      </c>
      <c r="D1282" s="17" t="e">
        <f>VLOOKUP(Audit!#REF!,$V$3:$AE$12,3,FALSE) &amp; VLOOKUP(Audit!#REF!,$V$13:$AE$22,3,FALSE) &amp;IF(Audit!#REF!=10,Audit!#REF!&amp;Audit!#REF!,"")</f>
        <v>#REF!</v>
      </c>
      <c r="E1282" s="17" t="e">
        <f>VLOOKUP(Audit!#REF!,$V$3:$AE$12,4,FALSE)&amp; Audit!#REF! &amp; VLOOKUP(Audit!#REF!,$V$13:$AE$22,4,FALSE)&amp; IF(Audit!#REF!=10,Audit!#REF!&amp;Audit!#REF!,"")</f>
        <v>#REF!</v>
      </c>
      <c r="F1282" s="17" t="e">
        <f>VLOOKUP(Audit!#REF!,$V$3:$AE$12,5,FALSE) &amp; VLOOKUP(Audit!#REF!,$V$13:$AE$22,5,FALSE)&amp; IF(Audit!#REF!=10,Audit!#REF!&amp;Audit!#REF!,"")</f>
        <v>#REF!</v>
      </c>
      <c r="G1282" s="17" t="e">
        <f>VLOOKUP(Audit!#REF!,$V$3:$AE$12,6,FALSE) &amp; VLOOKUP(Audit!#REF!,$V$13:$AE$22,6,FALSE)&amp; IF(Audit!#REF!=10,Audit!#REF!&amp;Audit!#REF!,"")</f>
        <v>#REF!</v>
      </c>
      <c r="H1282" s="17" t="e">
        <f>VLOOKUP(Audit!#REF!,$V$3:$AE$12,7,FALSE) &amp; VLOOKUP(Audit!#REF!,$V$13:$AE$22,7,FALSE)&amp;IF(Audit!#REF!=10,Audit!#REF!&amp;Audit!#REF!,"")</f>
        <v>#REF!</v>
      </c>
      <c r="I1282" s="17" t="e">
        <f>VLOOKUP(Audit!#REF!,$V$3:$AE$12,8,FALSE) &amp; Audit!#REF! &amp; VLOOKUP(Audit!#REF!,$V$13:$AE$22,8,FALSE)&amp;IF(Audit!#REF!=10,Audit!#REF!&amp;Audit!#REF!,"")</f>
        <v>#REF!</v>
      </c>
      <c r="J1282" s="17" t="e">
        <f>VLOOKUP(Audit!#REF!,$V$3:$AE$12,9,FALSE) &amp; VLOOKUP(Audit!#REF!,$V$13:$AE$22,9,FALSE) &amp; IF(Audit!#REF!=10,Audit!#REF!&amp;Audit!#REF!,"") &amp; IF(Audit!#REF!&lt;&gt;1,U1282,"")</f>
        <v>#REF!</v>
      </c>
      <c r="K1282" s="17" t="e">
        <f>VLOOKUP(Audit!#REF!,$V$3:$AE$12,10,FALSE) &amp; Audit!#REF! &amp; VLOOKUP(Audit!#REF!,$V$13:$AE$22,10,FALSE) &amp; IF(Audit!#REF!=10,Audit!#REF!&amp;Audit!#REF!,"") &amp; IF(Audit!#REF!&lt;&gt;1,U1282,"")</f>
        <v>#REF!</v>
      </c>
      <c r="L1282" s="10" t="e">
        <f>Audit!#REF!</f>
        <v>#REF!</v>
      </c>
      <c r="M1282" s="10" t="e">
        <f t="shared" si="581"/>
        <v>#REF!</v>
      </c>
      <c r="N1282" s="10" t="e">
        <f t="shared" si="582"/>
        <v>#REF!</v>
      </c>
      <c r="O1282" s="10" t="e">
        <f t="shared" si="583"/>
        <v>#REF!</v>
      </c>
      <c r="P1282" s="10" t="e">
        <f t="shared" si="584"/>
        <v>#REF!</v>
      </c>
      <c r="Q1282" s="10" t="e">
        <f t="shared" si="585"/>
        <v>#REF!</v>
      </c>
      <c r="R1282" s="10" t="e">
        <f t="shared" si="586"/>
        <v>#REF!</v>
      </c>
      <c r="S1282" s="10" t="e">
        <f t="shared" si="587"/>
        <v>#REF!</v>
      </c>
      <c r="T1282" s="10" t="e">
        <f t="shared" si="588"/>
        <v>#REF!</v>
      </c>
      <c r="U1282" s="17" t="e">
        <f>IF(Audit!#REF!="","",VLOOKUP(Audit!#REF!,$W$26:$X$35,2,FALSE)) &amp; Audit!#REF! &amp; IF(Audit!#REF!="","",IF(Audit!#REF!&lt;=1.4,VLOOKUP(Audit!#REF!,$W$38:X1327,2,FALSE),VLOOKUP(Audit!#REF!,$W$51:$X$61,2,FALSE))) &amp; IF(Audit!#REF!="","",VLOOKUP(Audit!#REF!,$Y$26:$Z$35,2,FALSE) &amp; Audit!#REF! &amp; IF(Audit!#REF!="","",IF(Audit!#REF!&lt;=1.4,VLOOKUP(Audit!#REF!,$Y$38:$Z$48,2,FALSE),VLOOKUP(Audit!#REF!,$Y$51:$Z$61,2,FALSE))))</f>
        <v>#REF!</v>
      </c>
      <c r="V1282" s="21"/>
      <c r="AH1282" s="49" t="e">
        <f>Audit!#REF!</f>
        <v>#REF!</v>
      </c>
      <c r="AI1282" s="50" t="e">
        <f>VLOOKUP(Audit!#REF!,$V$3:$AE$12,2,FALSE)&amp; IF(Audit!#REF!=10,Audit!#REF!,"")</f>
        <v>#REF!</v>
      </c>
      <c r="AJ1282" s="50" t="e">
        <f>VLOOKUP(Audit!#REF!,$V$13:$AE$22,2,FALSE)&amp; IF(Audit!#REF!=10,Audit!#REF!,"")</f>
        <v>#REF!</v>
      </c>
      <c r="AK1282" s="47" t="e">
        <f t="shared" si="589"/>
        <v>#REF!</v>
      </c>
      <c r="AL1282" s="50" t="e">
        <f>VLOOKUP(Audit!#REF!,$V$3:$AE$12,3,FALSE)&amp; IF(Audit!#REF!=10,Audit!#REF!,"")</f>
        <v>#REF!</v>
      </c>
      <c r="AM1282" s="50" t="e">
        <f>VLOOKUP(Audit!#REF!,$V$13:$AE$22,3,FALSE)&amp; IF(Audit!#REF!=10,Audit!#REF!,"")</f>
        <v>#REF!</v>
      </c>
      <c r="AN1282" s="47" t="e">
        <f t="shared" si="590"/>
        <v>#REF!</v>
      </c>
      <c r="AO1282" s="50" t="e">
        <f>VLOOKUP(Audit!#REF!,$V$3:$AE$12,4,FALSE) &amp;  Audit!#REF! &amp; IF(Audit!#REF!=10,Audit!#REF!,"")</f>
        <v>#REF!</v>
      </c>
      <c r="AP1282" s="50" t="e">
        <f>VLOOKUP(Audit!#REF!,$V$13:$AE$22,4,FALSE)&amp; IF(Audit!#REF!=10,Audit!#REF!,"")</f>
        <v>#REF!</v>
      </c>
      <c r="AQ1282" s="47" t="e">
        <f t="shared" si="591"/>
        <v>#REF!</v>
      </c>
      <c r="AR1282" s="50" t="e">
        <f>VLOOKUP(Audit!#REF!,$V$3:$AE$12,5,FALSE)&amp; IF(Audit!#REF!=10,Audit!#REF!,"")</f>
        <v>#REF!</v>
      </c>
      <c r="AS1282" s="50" t="e">
        <f>VLOOKUP(Audit!#REF!,$V$13:$AE$22,5,FALSE)&amp; IF(Audit!#REF!=10,Audit!#REF!,"")</f>
        <v>#REF!</v>
      </c>
      <c r="AT1282" s="47" t="e">
        <f t="shared" si="592"/>
        <v>#REF!</v>
      </c>
      <c r="AU1282" s="50" t="e">
        <f>VLOOKUP(Audit!#REF!,$V$3:$AE$12,6,FALSE)&amp; IF(Audit!#REF!=10,Audit!#REF!,"")</f>
        <v>#REF!</v>
      </c>
      <c r="AV1282" s="50" t="e">
        <f>VLOOKUP(Audit!#REF!,$V$13:$AE$22,6,FALSE)&amp; IF(Audit!#REF!=10,Audit!#REF!,"")</f>
        <v>#REF!</v>
      </c>
      <c r="AW1282" s="47" t="e">
        <f t="shared" si="593"/>
        <v>#REF!</v>
      </c>
      <c r="AX1282" s="50" t="e">
        <f>VLOOKUP(Audit!#REF!,$V$3:$AE$12,7,FALSE)&amp; IF(Audit!#REF!=10,Audit!#REF!,"")</f>
        <v>#REF!</v>
      </c>
      <c r="AY1282" s="50" t="e">
        <f>VLOOKUP(Audit!#REF!,$V$13:$AE$22,7,FALSE) &amp; IF(Audit!#REF!=10,Audit!#REF!,"")</f>
        <v>#REF!</v>
      </c>
      <c r="AZ1282" s="47" t="e">
        <f t="shared" si="594"/>
        <v>#REF!</v>
      </c>
      <c r="BA1282" s="50" t="e">
        <f>VLOOKUP(Audit!#REF!,$V$3:$AE$12,8,FALSE)&amp; Audit!#REF! &amp; IF(Audit!#REF!=10,Audit!#REF!,"")</f>
        <v>#REF!</v>
      </c>
      <c r="BB1282" s="50" t="e">
        <f>VLOOKUP(Audit!#REF!,$V$13:$AE$22,8,FALSE) &amp; IF(Audit!#REF!=10,Audit!#REF!,"")</f>
        <v>#REF!</v>
      </c>
      <c r="BC1282" s="47" t="e">
        <f t="shared" si="595"/>
        <v>#REF!</v>
      </c>
      <c r="BD1282" s="50" t="e">
        <f>VLOOKUP(Audit!#REF!,$V$3:$AE$12,9,FALSE)&amp; IF(Audit!#REF!=10,Audit!#REF!,"")</f>
        <v>#REF!</v>
      </c>
      <c r="BE1282" s="50" t="e">
        <f>VLOOKUP(Audit!#REF!,$V$13:$AE$22,9,FALSE) &amp; IF(Audit!#REF!=10,Audit!#REF!,"") &amp; IF(Audit!#REF!&lt;&gt;1,U1282,"")</f>
        <v>#REF!</v>
      </c>
      <c r="BF1282" s="47" t="e">
        <f t="shared" si="596"/>
        <v>#REF!</v>
      </c>
      <c r="BG1282" s="50" t="e">
        <f>VLOOKUP(Audit!#REF!,$V$3:$AE$12,10,FALSE) &amp; Audit!#REF! &amp; IF(Audit!#REF!=10,Audit!#REF!,"")</f>
        <v>#REF!</v>
      </c>
      <c r="BH1282" s="50" t="e">
        <f>VLOOKUP(Audit!#REF!,$V$13:$AE$22,10,FALSE) &amp; IF(Audit!#REF!=10,Audit!#REF!,"") &amp; IF(Audit!#REF!&lt;&gt;1,U1282,"")</f>
        <v>#REF!</v>
      </c>
      <c r="BI1282" s="47" t="e">
        <f t="shared" si="597"/>
        <v>#REF!</v>
      </c>
      <c r="BJ1282" s="48" t="str">
        <f t="shared" si="598"/>
        <v/>
      </c>
      <c r="BK1282" s="48" t="str">
        <f t="shared" si="599"/>
        <v/>
      </c>
      <c r="BL1282" s="48" t="str">
        <f t="shared" si="600"/>
        <v/>
      </c>
      <c r="BM1282" s="48" t="str">
        <f t="shared" si="601"/>
        <v/>
      </c>
      <c r="BN1282" s="48" t="str">
        <f t="shared" si="602"/>
        <v/>
      </c>
      <c r="BO1282" s="48" t="str">
        <f t="shared" si="603"/>
        <v/>
      </c>
      <c r="BP1282" s="48" t="str">
        <f t="shared" si="604"/>
        <v/>
      </c>
      <c r="BQ1282" s="48" t="str">
        <f t="shared" si="605"/>
        <v/>
      </c>
      <c r="BR1282" s="48" t="str">
        <f t="shared" si="606"/>
        <v/>
      </c>
      <c r="BS1282" s="48" t="str">
        <f t="shared" si="607"/>
        <v/>
      </c>
      <c r="BT1282" s="48" t="str">
        <f t="shared" si="608"/>
        <v/>
      </c>
      <c r="BU1282" s="48" t="str">
        <f t="shared" si="609"/>
        <v/>
      </c>
    </row>
    <row r="1283" spans="1:73">
      <c r="A1283" s="10" t="e">
        <f>Audit!#REF!</f>
        <v>#REF!</v>
      </c>
      <c r="B1283" s="10" t="e">
        <f t="shared" si="580"/>
        <v>#REF!</v>
      </c>
      <c r="C1283" s="17" t="e">
        <f>VLOOKUP(Audit!#REF!,$V$3:$AE$12,2,FALSE) &amp; VLOOKUP(Audit!#REF!,$V$13:$AE$22,2,FALSE)&amp; IF(Audit!#REF!=10,Audit!#REF!&amp;Audit!#REF!,"")</f>
        <v>#REF!</v>
      </c>
      <c r="D1283" s="17" t="e">
        <f>VLOOKUP(Audit!#REF!,$V$3:$AE$12,3,FALSE) &amp; VLOOKUP(Audit!#REF!,$V$13:$AE$22,3,FALSE) &amp;IF(Audit!#REF!=10,Audit!#REF!&amp;Audit!#REF!,"")</f>
        <v>#REF!</v>
      </c>
      <c r="E1283" s="17" t="e">
        <f>VLOOKUP(Audit!#REF!,$V$3:$AE$12,4,FALSE)&amp; Audit!#REF! &amp; VLOOKUP(Audit!#REF!,$V$13:$AE$22,4,FALSE)&amp; IF(Audit!#REF!=10,Audit!#REF!&amp;Audit!#REF!,"")</f>
        <v>#REF!</v>
      </c>
      <c r="F1283" s="17" t="e">
        <f>VLOOKUP(Audit!#REF!,$V$3:$AE$12,5,FALSE) &amp; VLOOKUP(Audit!#REF!,$V$13:$AE$22,5,FALSE)&amp; IF(Audit!#REF!=10,Audit!#REF!&amp;Audit!#REF!,"")</f>
        <v>#REF!</v>
      </c>
      <c r="G1283" s="17" t="e">
        <f>VLOOKUP(Audit!#REF!,$V$3:$AE$12,6,FALSE) &amp; VLOOKUP(Audit!#REF!,$V$13:$AE$22,6,FALSE)&amp; IF(Audit!#REF!=10,Audit!#REF!&amp;Audit!#REF!,"")</f>
        <v>#REF!</v>
      </c>
      <c r="H1283" s="17" t="e">
        <f>VLOOKUP(Audit!#REF!,$V$3:$AE$12,7,FALSE) &amp; VLOOKUP(Audit!#REF!,$V$13:$AE$22,7,FALSE)&amp;IF(Audit!#REF!=10,Audit!#REF!&amp;Audit!#REF!,"")</f>
        <v>#REF!</v>
      </c>
      <c r="I1283" s="17" t="e">
        <f>VLOOKUP(Audit!#REF!,$V$3:$AE$12,8,FALSE) &amp; Audit!#REF! &amp; VLOOKUP(Audit!#REF!,$V$13:$AE$22,8,FALSE)&amp;IF(Audit!#REF!=10,Audit!#REF!&amp;Audit!#REF!,"")</f>
        <v>#REF!</v>
      </c>
      <c r="J1283" s="17" t="e">
        <f>VLOOKUP(Audit!#REF!,$V$3:$AE$12,9,FALSE) &amp; VLOOKUP(Audit!#REF!,$V$13:$AE$22,9,FALSE) &amp; IF(Audit!#REF!=10,Audit!#REF!&amp;Audit!#REF!,"") &amp; IF(Audit!#REF!&lt;&gt;1,U1283,"")</f>
        <v>#REF!</v>
      </c>
      <c r="K1283" s="17" t="e">
        <f>VLOOKUP(Audit!#REF!,$V$3:$AE$12,10,FALSE) &amp; Audit!#REF! &amp; VLOOKUP(Audit!#REF!,$V$13:$AE$22,10,FALSE) &amp; IF(Audit!#REF!=10,Audit!#REF!&amp;Audit!#REF!,"") &amp; IF(Audit!#REF!&lt;&gt;1,U1283,"")</f>
        <v>#REF!</v>
      </c>
      <c r="L1283" s="10" t="e">
        <f>Audit!#REF!</f>
        <v>#REF!</v>
      </c>
      <c r="M1283" s="10" t="e">
        <f t="shared" si="581"/>
        <v>#REF!</v>
      </c>
      <c r="N1283" s="10" t="e">
        <f t="shared" si="582"/>
        <v>#REF!</v>
      </c>
      <c r="O1283" s="10" t="e">
        <f t="shared" si="583"/>
        <v>#REF!</v>
      </c>
      <c r="P1283" s="10" t="e">
        <f t="shared" si="584"/>
        <v>#REF!</v>
      </c>
      <c r="Q1283" s="10" t="e">
        <f t="shared" si="585"/>
        <v>#REF!</v>
      </c>
      <c r="R1283" s="10" t="e">
        <f t="shared" si="586"/>
        <v>#REF!</v>
      </c>
      <c r="S1283" s="10" t="e">
        <f t="shared" si="587"/>
        <v>#REF!</v>
      </c>
      <c r="T1283" s="10" t="e">
        <f t="shared" si="588"/>
        <v>#REF!</v>
      </c>
      <c r="U1283" s="17" t="e">
        <f>IF(Audit!#REF!="","",VLOOKUP(Audit!#REF!,$W$26:$X$35,2,FALSE)) &amp; Audit!#REF! &amp; IF(Audit!#REF!="","",IF(Audit!#REF!&lt;=1.4,VLOOKUP(Audit!#REF!,$W$38:X1328,2,FALSE),VLOOKUP(Audit!#REF!,$W$51:$X$61,2,FALSE))) &amp; IF(Audit!#REF!="","",VLOOKUP(Audit!#REF!,$Y$26:$Z$35,2,FALSE) &amp; Audit!#REF! &amp; IF(Audit!#REF!="","",IF(Audit!#REF!&lt;=1.4,VLOOKUP(Audit!#REF!,$Y$38:$Z$48,2,FALSE),VLOOKUP(Audit!#REF!,$Y$51:$Z$61,2,FALSE))))</f>
        <v>#REF!</v>
      </c>
      <c r="V1283" s="21"/>
      <c r="AH1283" s="49" t="e">
        <f>Audit!#REF!</f>
        <v>#REF!</v>
      </c>
      <c r="AI1283" s="50" t="e">
        <f>VLOOKUP(Audit!#REF!,$V$3:$AE$12,2,FALSE)&amp; IF(Audit!#REF!=10,Audit!#REF!,"")</f>
        <v>#REF!</v>
      </c>
      <c r="AJ1283" s="50" t="e">
        <f>VLOOKUP(Audit!#REF!,$V$13:$AE$22,2,FALSE)&amp; IF(Audit!#REF!=10,Audit!#REF!,"")</f>
        <v>#REF!</v>
      </c>
      <c r="AK1283" s="47" t="e">
        <f t="shared" si="589"/>
        <v>#REF!</v>
      </c>
      <c r="AL1283" s="50" t="e">
        <f>VLOOKUP(Audit!#REF!,$V$3:$AE$12,3,FALSE)&amp; IF(Audit!#REF!=10,Audit!#REF!,"")</f>
        <v>#REF!</v>
      </c>
      <c r="AM1283" s="50" t="e">
        <f>VLOOKUP(Audit!#REF!,$V$13:$AE$22,3,FALSE)&amp; IF(Audit!#REF!=10,Audit!#REF!,"")</f>
        <v>#REF!</v>
      </c>
      <c r="AN1283" s="47" t="e">
        <f t="shared" si="590"/>
        <v>#REF!</v>
      </c>
      <c r="AO1283" s="50" t="e">
        <f>VLOOKUP(Audit!#REF!,$V$3:$AE$12,4,FALSE) &amp;  Audit!#REF! &amp; IF(Audit!#REF!=10,Audit!#REF!,"")</f>
        <v>#REF!</v>
      </c>
      <c r="AP1283" s="50" t="e">
        <f>VLOOKUP(Audit!#REF!,$V$13:$AE$22,4,FALSE)&amp; IF(Audit!#REF!=10,Audit!#REF!,"")</f>
        <v>#REF!</v>
      </c>
      <c r="AQ1283" s="47" t="e">
        <f t="shared" si="591"/>
        <v>#REF!</v>
      </c>
      <c r="AR1283" s="50" t="e">
        <f>VLOOKUP(Audit!#REF!,$V$3:$AE$12,5,FALSE)&amp; IF(Audit!#REF!=10,Audit!#REF!,"")</f>
        <v>#REF!</v>
      </c>
      <c r="AS1283" s="50" t="e">
        <f>VLOOKUP(Audit!#REF!,$V$13:$AE$22,5,FALSE)&amp; IF(Audit!#REF!=10,Audit!#REF!,"")</f>
        <v>#REF!</v>
      </c>
      <c r="AT1283" s="47" t="e">
        <f t="shared" si="592"/>
        <v>#REF!</v>
      </c>
      <c r="AU1283" s="50" t="e">
        <f>VLOOKUP(Audit!#REF!,$V$3:$AE$12,6,FALSE)&amp; IF(Audit!#REF!=10,Audit!#REF!,"")</f>
        <v>#REF!</v>
      </c>
      <c r="AV1283" s="50" t="e">
        <f>VLOOKUP(Audit!#REF!,$V$13:$AE$22,6,FALSE)&amp; IF(Audit!#REF!=10,Audit!#REF!,"")</f>
        <v>#REF!</v>
      </c>
      <c r="AW1283" s="47" t="e">
        <f t="shared" si="593"/>
        <v>#REF!</v>
      </c>
      <c r="AX1283" s="50" t="e">
        <f>VLOOKUP(Audit!#REF!,$V$3:$AE$12,7,FALSE)&amp; IF(Audit!#REF!=10,Audit!#REF!,"")</f>
        <v>#REF!</v>
      </c>
      <c r="AY1283" s="50" t="e">
        <f>VLOOKUP(Audit!#REF!,$V$13:$AE$22,7,FALSE) &amp; IF(Audit!#REF!=10,Audit!#REF!,"")</f>
        <v>#REF!</v>
      </c>
      <c r="AZ1283" s="47" t="e">
        <f t="shared" si="594"/>
        <v>#REF!</v>
      </c>
      <c r="BA1283" s="50" t="e">
        <f>VLOOKUP(Audit!#REF!,$V$3:$AE$12,8,FALSE)&amp; Audit!#REF! &amp; IF(Audit!#REF!=10,Audit!#REF!,"")</f>
        <v>#REF!</v>
      </c>
      <c r="BB1283" s="50" t="e">
        <f>VLOOKUP(Audit!#REF!,$V$13:$AE$22,8,FALSE) &amp; IF(Audit!#REF!=10,Audit!#REF!,"")</f>
        <v>#REF!</v>
      </c>
      <c r="BC1283" s="47" t="e">
        <f t="shared" si="595"/>
        <v>#REF!</v>
      </c>
      <c r="BD1283" s="50" t="e">
        <f>VLOOKUP(Audit!#REF!,$V$3:$AE$12,9,FALSE)&amp; IF(Audit!#REF!=10,Audit!#REF!,"")</f>
        <v>#REF!</v>
      </c>
      <c r="BE1283" s="50" t="e">
        <f>VLOOKUP(Audit!#REF!,$V$13:$AE$22,9,FALSE) &amp; IF(Audit!#REF!=10,Audit!#REF!,"") &amp; IF(Audit!#REF!&lt;&gt;1,U1283,"")</f>
        <v>#REF!</v>
      </c>
      <c r="BF1283" s="47" t="e">
        <f t="shared" si="596"/>
        <v>#REF!</v>
      </c>
      <c r="BG1283" s="50" t="e">
        <f>VLOOKUP(Audit!#REF!,$V$3:$AE$12,10,FALSE) &amp; Audit!#REF! &amp; IF(Audit!#REF!=10,Audit!#REF!,"")</f>
        <v>#REF!</v>
      </c>
      <c r="BH1283" s="50" t="e">
        <f>VLOOKUP(Audit!#REF!,$V$13:$AE$22,10,FALSE) &amp; IF(Audit!#REF!=10,Audit!#REF!,"") &amp; IF(Audit!#REF!&lt;&gt;1,U1283,"")</f>
        <v>#REF!</v>
      </c>
      <c r="BI1283" s="47" t="e">
        <f t="shared" si="597"/>
        <v>#REF!</v>
      </c>
      <c r="BJ1283" s="48" t="str">
        <f t="shared" si="598"/>
        <v/>
      </c>
      <c r="BK1283" s="48" t="str">
        <f t="shared" si="599"/>
        <v/>
      </c>
      <c r="BL1283" s="48" t="str">
        <f t="shared" si="600"/>
        <v/>
      </c>
      <c r="BM1283" s="48" t="str">
        <f t="shared" si="601"/>
        <v/>
      </c>
      <c r="BN1283" s="48" t="str">
        <f t="shared" si="602"/>
        <v/>
      </c>
      <c r="BO1283" s="48" t="str">
        <f t="shared" si="603"/>
        <v/>
      </c>
      <c r="BP1283" s="48" t="str">
        <f t="shared" si="604"/>
        <v/>
      </c>
      <c r="BQ1283" s="48" t="str">
        <f t="shared" si="605"/>
        <v/>
      </c>
      <c r="BR1283" s="48" t="str">
        <f t="shared" si="606"/>
        <v/>
      </c>
      <c r="BS1283" s="48" t="str">
        <f t="shared" si="607"/>
        <v/>
      </c>
      <c r="BT1283" s="48" t="str">
        <f t="shared" si="608"/>
        <v/>
      </c>
      <c r="BU1283" s="48" t="str">
        <f t="shared" si="609"/>
        <v/>
      </c>
    </row>
    <row r="1284" spans="1:73">
      <c r="A1284" s="10" t="e">
        <f>Audit!#REF!</f>
        <v>#REF!</v>
      </c>
      <c r="B1284" s="10" t="e">
        <f t="shared" ref="B1284:B1347" si="610">CONCATENATE(C1284&amp;M1284&amp;D1284&amp;N1284&amp;E1284&amp;O1284&amp;F1284&amp;P1284&amp;G1284&amp;Q1284&amp;H1284&amp;R1284&amp;I1284&amp;S1284&amp;J1284&amp;T1284&amp;K1284)</f>
        <v>#REF!</v>
      </c>
      <c r="C1284" s="17" t="e">
        <f>VLOOKUP(Audit!#REF!,$V$3:$AE$12,2,FALSE) &amp; VLOOKUP(Audit!#REF!,$V$13:$AE$22,2,FALSE)&amp; IF(Audit!#REF!=10,Audit!#REF!&amp;Audit!#REF!,"")</f>
        <v>#REF!</v>
      </c>
      <c r="D1284" s="17" t="e">
        <f>VLOOKUP(Audit!#REF!,$V$3:$AE$12,3,FALSE) &amp; VLOOKUP(Audit!#REF!,$V$13:$AE$22,3,FALSE) &amp;IF(Audit!#REF!=10,Audit!#REF!&amp;Audit!#REF!,"")</f>
        <v>#REF!</v>
      </c>
      <c r="E1284" s="17" t="e">
        <f>VLOOKUP(Audit!#REF!,$V$3:$AE$12,4,FALSE)&amp; Audit!#REF! &amp; VLOOKUP(Audit!#REF!,$V$13:$AE$22,4,FALSE)&amp; IF(Audit!#REF!=10,Audit!#REF!&amp;Audit!#REF!,"")</f>
        <v>#REF!</v>
      </c>
      <c r="F1284" s="17" t="e">
        <f>VLOOKUP(Audit!#REF!,$V$3:$AE$12,5,FALSE) &amp; VLOOKUP(Audit!#REF!,$V$13:$AE$22,5,FALSE)&amp; IF(Audit!#REF!=10,Audit!#REF!&amp;Audit!#REF!,"")</f>
        <v>#REF!</v>
      </c>
      <c r="G1284" s="17" t="e">
        <f>VLOOKUP(Audit!#REF!,$V$3:$AE$12,6,FALSE) &amp; VLOOKUP(Audit!#REF!,$V$13:$AE$22,6,FALSE)&amp; IF(Audit!#REF!=10,Audit!#REF!&amp;Audit!#REF!,"")</f>
        <v>#REF!</v>
      </c>
      <c r="H1284" s="17" t="e">
        <f>VLOOKUP(Audit!#REF!,$V$3:$AE$12,7,FALSE) &amp; VLOOKUP(Audit!#REF!,$V$13:$AE$22,7,FALSE)&amp;IF(Audit!#REF!=10,Audit!#REF!&amp;Audit!#REF!,"")</f>
        <v>#REF!</v>
      </c>
      <c r="I1284" s="17" t="e">
        <f>VLOOKUP(Audit!#REF!,$V$3:$AE$12,8,FALSE) &amp; Audit!#REF! &amp; VLOOKUP(Audit!#REF!,$V$13:$AE$22,8,FALSE)&amp;IF(Audit!#REF!=10,Audit!#REF!&amp;Audit!#REF!,"")</f>
        <v>#REF!</v>
      </c>
      <c r="J1284" s="17" t="e">
        <f>VLOOKUP(Audit!#REF!,$V$3:$AE$12,9,FALSE) &amp; VLOOKUP(Audit!#REF!,$V$13:$AE$22,9,FALSE) &amp; IF(Audit!#REF!=10,Audit!#REF!&amp;Audit!#REF!,"") &amp; IF(Audit!#REF!&lt;&gt;1,U1284,"")</f>
        <v>#REF!</v>
      </c>
      <c r="K1284" s="17" t="e">
        <f>VLOOKUP(Audit!#REF!,$V$3:$AE$12,10,FALSE) &amp; Audit!#REF! &amp; VLOOKUP(Audit!#REF!,$V$13:$AE$22,10,FALSE) &amp; IF(Audit!#REF!=10,Audit!#REF!&amp;Audit!#REF!,"") &amp; IF(Audit!#REF!&lt;&gt;1,U1284,"")</f>
        <v>#REF!</v>
      </c>
      <c r="L1284" s="10" t="e">
        <f>Audit!#REF!</f>
        <v>#REF!</v>
      </c>
      <c r="M1284" s="10" t="e">
        <f t="shared" ref="M1284:M1347" si="611">IF(C1284="","",IF(D1284&lt;&gt;"",$W$23,IF(E1284&lt;&gt;"",$W$23,IF(F1284&lt;&gt;"",$W$23,IF(G1284&lt;&gt;"",$W$23,IF(H1284&lt;&gt;"",$W$23,IF(I1284&lt;&gt;"",$W$23,IF(J1284&lt;&gt;"",$W$23,IF(K1284&lt;&gt;"",$W$23,"")))))))))</f>
        <v>#REF!</v>
      </c>
      <c r="N1284" s="10" t="e">
        <f t="shared" ref="N1284:N1347" si="612">IF(D1284="","",IF(E1284&lt;&gt;"",$W$23,IF(F1284&lt;&gt;"",$W$23,IF(G1284&lt;&gt;"",$W$23,IF(H1284&lt;&gt;"",$W$23,IF(I1284&lt;&gt;"",$W$23,IF(J1284&lt;&gt;"",$W$23,IF(K1284&lt;&gt;"",$W$23,""))))))))</f>
        <v>#REF!</v>
      </c>
      <c r="O1284" s="10" t="e">
        <f t="shared" ref="O1284:O1347" si="613">IF(E1284="","",IF(F1284&lt;&gt;"",$W$23,IF(G1284&lt;&gt;"",$W$23,IF(H1284&lt;&gt;"",$W$23,IF(I1284&lt;&gt;"",$W$23,IF(J1284&lt;&gt;"",$W$23,IF(K1284&lt;&gt;"",$W$23,"")))))))</f>
        <v>#REF!</v>
      </c>
      <c r="P1284" s="10" t="e">
        <f t="shared" ref="P1284:P1347" si="614">IF(F1284="","",IF(G1284&lt;&gt;"",$W$23,IF(H1284&lt;&gt;"",$W$23,IF(I1284&lt;&gt;"",$W$23,IF(J1284&lt;&gt;"",$W$23,IF(K1284&lt;&gt;"",$W$23,""))))))</f>
        <v>#REF!</v>
      </c>
      <c r="Q1284" s="10" t="e">
        <f t="shared" ref="Q1284:Q1347" si="615">IF(G1284="","",IF(H1284&lt;&gt;"",$W$23,IF(I1284&lt;&gt;"",$W$23,IF(J1284&lt;&gt;"",$W$23,IF(K1284&lt;&gt;"",$W$23,"")))))</f>
        <v>#REF!</v>
      </c>
      <c r="R1284" s="10" t="e">
        <f t="shared" ref="R1284:R1347" si="616">IF(H1284="","",IF(I1284&lt;&gt;"",$W$23,IF(J1284&lt;&gt;"",$W$23,IF(K1284&lt;&gt;"",$W$23,""))))</f>
        <v>#REF!</v>
      </c>
      <c r="S1284" s="10" t="e">
        <f t="shared" ref="S1284:S1347" si="617">IF(I1284="","",IF(J1284&lt;&gt;"",$W$23,IF(K1284&lt;&gt;"",$W$23,"")))</f>
        <v>#REF!</v>
      </c>
      <c r="T1284" s="10" t="e">
        <f t="shared" ref="T1284:T1347" si="618">IF(J1284="","",IF(K1284&lt;&gt;"",$W$23,""))</f>
        <v>#REF!</v>
      </c>
      <c r="U1284" s="17" t="e">
        <f>IF(Audit!#REF!="","",VLOOKUP(Audit!#REF!,$W$26:$X$35,2,FALSE)) &amp; Audit!#REF! &amp; IF(Audit!#REF!="","",IF(Audit!#REF!&lt;=1.4,VLOOKUP(Audit!#REF!,$W$38:X1329,2,FALSE),VLOOKUP(Audit!#REF!,$W$51:$X$61,2,FALSE))) &amp; IF(Audit!#REF!="","",VLOOKUP(Audit!#REF!,$Y$26:$Z$35,2,FALSE) &amp; Audit!#REF! &amp; IF(Audit!#REF!="","",IF(Audit!#REF!&lt;=1.4,VLOOKUP(Audit!#REF!,$Y$38:$Z$48,2,FALSE),VLOOKUP(Audit!#REF!,$Y$51:$Z$61,2,FALSE))))</f>
        <v>#REF!</v>
      </c>
      <c r="V1284" s="21"/>
      <c r="AH1284" s="49" t="e">
        <f>Audit!#REF!</f>
        <v>#REF!</v>
      </c>
      <c r="AI1284" s="50" t="e">
        <f>VLOOKUP(Audit!#REF!,$V$3:$AE$12,2,FALSE)&amp; IF(Audit!#REF!=10,Audit!#REF!,"")</f>
        <v>#REF!</v>
      </c>
      <c r="AJ1284" s="50" t="e">
        <f>VLOOKUP(Audit!#REF!,$V$13:$AE$22,2,FALSE)&amp; IF(Audit!#REF!=10,Audit!#REF!,"")</f>
        <v>#REF!</v>
      </c>
      <c r="AK1284" s="47" t="e">
        <f t="shared" ref="AK1284:AK1347" si="619">IF(AI1284="","",COUNTIF(AI1284," •*"))</f>
        <v>#REF!</v>
      </c>
      <c r="AL1284" s="50" t="e">
        <f>VLOOKUP(Audit!#REF!,$V$3:$AE$12,3,FALSE)&amp; IF(Audit!#REF!=10,Audit!#REF!,"")</f>
        <v>#REF!</v>
      </c>
      <c r="AM1284" s="50" t="e">
        <f>VLOOKUP(Audit!#REF!,$V$13:$AE$22,3,FALSE)&amp; IF(Audit!#REF!=10,Audit!#REF!,"")</f>
        <v>#REF!</v>
      </c>
      <c r="AN1284" s="47" t="e">
        <f t="shared" ref="AN1284:AN1347" si="620">IF(AL1284="","",COUNTIF(AL1284," •*") + COUNTIF(AI1284," •*"))</f>
        <v>#REF!</v>
      </c>
      <c r="AO1284" s="50" t="e">
        <f>VLOOKUP(Audit!#REF!,$V$3:$AE$12,4,FALSE) &amp;  Audit!#REF! &amp; IF(Audit!#REF!=10,Audit!#REF!,"")</f>
        <v>#REF!</v>
      </c>
      <c r="AP1284" s="50" t="e">
        <f>VLOOKUP(Audit!#REF!,$V$13:$AE$22,4,FALSE)&amp; IF(Audit!#REF!=10,Audit!#REF!,"")</f>
        <v>#REF!</v>
      </c>
      <c r="AQ1284" s="47" t="e">
        <f t="shared" ref="AQ1284:AQ1347" si="621">IF(AO1284="","",COUNTIF(AI1284," •*")+COUNTIF(AL1284," •*")+COUNTIF(AO1284," •*"))</f>
        <v>#REF!</v>
      </c>
      <c r="AR1284" s="50" t="e">
        <f>VLOOKUP(Audit!#REF!,$V$3:$AE$12,5,FALSE)&amp; IF(Audit!#REF!=10,Audit!#REF!,"")</f>
        <v>#REF!</v>
      </c>
      <c r="AS1284" s="50" t="e">
        <f>VLOOKUP(Audit!#REF!,$V$13:$AE$22,5,FALSE)&amp; IF(Audit!#REF!=10,Audit!#REF!,"")</f>
        <v>#REF!</v>
      </c>
      <c r="AT1284" s="47" t="e">
        <f t="shared" ref="AT1284:AT1347" si="622">IF(AR1284="","",COUNTIF(AI1284," •*")+COUNTIF(AL1284," •*")+COUNTIF(AO1284," •*")+COUNTIF(AR1284," •*"))</f>
        <v>#REF!</v>
      </c>
      <c r="AU1284" s="50" t="e">
        <f>VLOOKUP(Audit!#REF!,$V$3:$AE$12,6,FALSE)&amp; IF(Audit!#REF!=10,Audit!#REF!,"")</f>
        <v>#REF!</v>
      </c>
      <c r="AV1284" s="50" t="e">
        <f>VLOOKUP(Audit!#REF!,$V$13:$AE$22,6,FALSE)&amp; IF(Audit!#REF!=10,Audit!#REF!,"")</f>
        <v>#REF!</v>
      </c>
      <c r="AW1284" s="47" t="e">
        <f t="shared" ref="AW1284:AW1347" si="623">IF(AU1284="","",COUNTIF(AI1284," •*")+COUNTIF(AL1284," •*")+COUNTIF(AO1284," •*")+COUNTIF(AR1284," •*")+COUNTIF(AU1284," •*"))</f>
        <v>#REF!</v>
      </c>
      <c r="AX1284" s="50" t="e">
        <f>VLOOKUP(Audit!#REF!,$V$3:$AE$12,7,FALSE)&amp; IF(Audit!#REF!=10,Audit!#REF!,"")</f>
        <v>#REF!</v>
      </c>
      <c r="AY1284" s="50" t="e">
        <f>VLOOKUP(Audit!#REF!,$V$13:$AE$22,7,FALSE) &amp; IF(Audit!#REF!=10,Audit!#REF!,"")</f>
        <v>#REF!</v>
      </c>
      <c r="AZ1284" s="47" t="e">
        <f t="shared" ref="AZ1284:AZ1347" si="624">IF(AX1284="","",COUNTIF(AI1284," •*")+COUNTIF(AL1284," •*")+COUNTIF(AO1284," •*")+COUNTIF(AR1284," •*")+COUNTIF(AU1284," •*")+COUNTIF(AX1284," •*"))</f>
        <v>#REF!</v>
      </c>
      <c r="BA1284" s="50" t="e">
        <f>VLOOKUP(Audit!#REF!,$V$3:$AE$12,8,FALSE)&amp; Audit!#REF! &amp; IF(Audit!#REF!=10,Audit!#REF!,"")</f>
        <v>#REF!</v>
      </c>
      <c r="BB1284" s="50" t="e">
        <f>VLOOKUP(Audit!#REF!,$V$13:$AE$22,8,FALSE) &amp; IF(Audit!#REF!=10,Audit!#REF!,"")</f>
        <v>#REF!</v>
      </c>
      <c r="BC1284" s="47" t="e">
        <f t="shared" ref="BC1284:BC1347" si="625">IF(BA1284="","",COUNTIF(AI1284," •*")+COUNTIF(AL1284," •*")+COUNTIF(AO1284," •*")+COUNTIF(AR1284," •*")+COUNTIF(AU1284," •*")+COUNTIF(AX1284," •*")+COUNTIF(BA1284," •*"))</f>
        <v>#REF!</v>
      </c>
      <c r="BD1284" s="50" t="e">
        <f>VLOOKUP(Audit!#REF!,$V$3:$AE$12,9,FALSE)&amp; IF(Audit!#REF!=10,Audit!#REF!,"")</f>
        <v>#REF!</v>
      </c>
      <c r="BE1284" s="50" t="e">
        <f>VLOOKUP(Audit!#REF!,$V$13:$AE$22,9,FALSE) &amp; IF(Audit!#REF!=10,Audit!#REF!,"") &amp; IF(Audit!#REF!&lt;&gt;1,U1284,"")</f>
        <v>#REF!</v>
      </c>
      <c r="BF1284" s="47" t="e">
        <f t="shared" ref="BF1284:BF1347" si="626">IF(BD1284="","",COUNTIF(AI1284," •*")+COUNTIF(AL1284," •*")+COUNTIF(AO1284," •*")+COUNTIF(AR1284," •*")+COUNTIF(AU1284," •*")+COUNTIF(AX1284," •*")+COUNTIF(BA1284," •*")+COUNTIF(BD1284," •*"))</f>
        <v>#REF!</v>
      </c>
      <c r="BG1284" s="50" t="e">
        <f>VLOOKUP(Audit!#REF!,$V$3:$AE$12,10,FALSE) &amp; Audit!#REF! &amp; IF(Audit!#REF!=10,Audit!#REF!,"")</f>
        <v>#REF!</v>
      </c>
      <c r="BH1284" s="50" t="e">
        <f>VLOOKUP(Audit!#REF!,$V$13:$AE$22,10,FALSE) &amp; IF(Audit!#REF!=10,Audit!#REF!,"") &amp; IF(Audit!#REF!&lt;&gt;1,U1284,"")</f>
        <v>#REF!</v>
      </c>
      <c r="BI1284" s="47" t="e">
        <f t="shared" ref="BI1284:BI1347" si="627">IF(BG1284="","",COUNTIF(AI1284," •*")+COUNTIF(AL1284," •*")+COUNTIF(AO1284," •*")+COUNTIF(AR1284," •*")+COUNTIF(AU1284," •*")+COUNTIF(AX1284," •*")+COUNTIF(BA1284," •*")+COUNTIF(BD1284," •*")+COUNTIF(BG1284," •*"))</f>
        <v>#REF!</v>
      </c>
      <c r="BJ1284" s="48" t="str">
        <f t="shared" ref="BJ1284:BJ1347" si="628">IFERROR(INDEX(AI1284:BH1284,MATCH(1,AK1284:BI1284,0)),"")</f>
        <v/>
      </c>
      <c r="BK1284" s="48" t="str">
        <f t="shared" ref="BK1284:BK1347" si="629">IFERROR(INDEX(AJ1284:BH1284,MATCH(1,AK1284:BI1284,0)),"")</f>
        <v/>
      </c>
      <c r="BL1284" s="48" t="str">
        <f t="shared" ref="BL1284:BL1347" si="630">IFERROR(INDEX(AI1284:BH1284,MATCH(2,AK1284:BI1284,0)),"")</f>
        <v/>
      </c>
      <c r="BM1284" s="48" t="str">
        <f t="shared" ref="BM1284:BM1347" si="631">IFERROR(INDEX(AJ1284:BH1284,MATCH(2,AK1284:BI1284,0)),"")</f>
        <v/>
      </c>
      <c r="BN1284" s="48" t="str">
        <f t="shared" ref="BN1284:BN1347" si="632">IFERROR(INDEX(AI1284:BH1284,MATCH(3,AK1284:BI1284,0)),"")</f>
        <v/>
      </c>
      <c r="BO1284" s="48" t="str">
        <f t="shared" ref="BO1284:BO1347" si="633">IFERROR(INDEX(AJ1284:BH1284,MATCH(3,AK1284:BI1284,0)),"")</f>
        <v/>
      </c>
      <c r="BP1284" s="48" t="str">
        <f t="shared" ref="BP1284:BP1347" si="634">IFERROR(INDEX(AI1284:BH1284,MATCH(4,AK1284:BI1284,0)),"")</f>
        <v/>
      </c>
      <c r="BQ1284" s="48" t="str">
        <f t="shared" ref="BQ1284:BQ1347" si="635">IFERROR(INDEX(AJ1284:BH1284,MATCH(4,AK1284:BI1284,0)),"")</f>
        <v/>
      </c>
      <c r="BR1284" s="48" t="str">
        <f t="shared" ref="BR1284:BR1347" si="636">IFERROR(INDEX(AI1284:BH1284,MATCH(5,AK1284:BI1284,0)),"")</f>
        <v/>
      </c>
      <c r="BS1284" s="48" t="str">
        <f t="shared" ref="BS1284:BS1347" si="637">IFERROR(INDEX(AJ1284:BH1284,MATCH(5,AK1284:BI1284,0)),"")</f>
        <v/>
      </c>
      <c r="BT1284" s="48" t="str">
        <f t="shared" ref="BT1284:BT1347" si="638">IFERROR(INDEX(AI1284:BH1284,MATCH(6,AK1284:BI1284,0)),"")</f>
        <v/>
      </c>
      <c r="BU1284" s="48" t="str">
        <f t="shared" ref="BU1284:BU1347" si="639">IFERROR(INDEX(AJ1284:BH1284,MATCH(6,AK1284:BI1284,0)),"")</f>
        <v/>
      </c>
    </row>
    <row r="1285" spans="1:73">
      <c r="A1285" s="10" t="e">
        <f>Audit!#REF!</f>
        <v>#REF!</v>
      </c>
      <c r="B1285" s="10" t="e">
        <f t="shared" si="610"/>
        <v>#REF!</v>
      </c>
      <c r="C1285" s="17" t="e">
        <f>VLOOKUP(Audit!#REF!,$V$3:$AE$12,2,FALSE) &amp; VLOOKUP(Audit!#REF!,$V$13:$AE$22,2,FALSE)&amp; IF(Audit!#REF!=10,Audit!#REF!&amp;Audit!#REF!,"")</f>
        <v>#REF!</v>
      </c>
      <c r="D1285" s="17" t="e">
        <f>VLOOKUP(Audit!#REF!,$V$3:$AE$12,3,FALSE) &amp; VLOOKUP(Audit!#REF!,$V$13:$AE$22,3,FALSE) &amp;IF(Audit!#REF!=10,Audit!#REF!&amp;Audit!#REF!,"")</f>
        <v>#REF!</v>
      </c>
      <c r="E1285" s="17" t="e">
        <f>VLOOKUP(Audit!#REF!,$V$3:$AE$12,4,FALSE)&amp; Audit!#REF! &amp; VLOOKUP(Audit!#REF!,$V$13:$AE$22,4,FALSE)&amp; IF(Audit!#REF!=10,Audit!#REF!&amp;Audit!#REF!,"")</f>
        <v>#REF!</v>
      </c>
      <c r="F1285" s="17" t="e">
        <f>VLOOKUP(Audit!#REF!,$V$3:$AE$12,5,FALSE) &amp; VLOOKUP(Audit!#REF!,$V$13:$AE$22,5,FALSE)&amp; IF(Audit!#REF!=10,Audit!#REF!&amp;Audit!#REF!,"")</f>
        <v>#REF!</v>
      </c>
      <c r="G1285" s="17" t="e">
        <f>VLOOKUP(Audit!#REF!,$V$3:$AE$12,6,FALSE) &amp; VLOOKUP(Audit!#REF!,$V$13:$AE$22,6,FALSE)&amp; IF(Audit!#REF!=10,Audit!#REF!&amp;Audit!#REF!,"")</f>
        <v>#REF!</v>
      </c>
      <c r="H1285" s="17" t="e">
        <f>VLOOKUP(Audit!#REF!,$V$3:$AE$12,7,FALSE) &amp; VLOOKUP(Audit!#REF!,$V$13:$AE$22,7,FALSE)&amp;IF(Audit!#REF!=10,Audit!#REF!&amp;Audit!#REF!,"")</f>
        <v>#REF!</v>
      </c>
      <c r="I1285" s="17" t="e">
        <f>VLOOKUP(Audit!#REF!,$V$3:$AE$12,8,FALSE) &amp; Audit!#REF! &amp; VLOOKUP(Audit!#REF!,$V$13:$AE$22,8,FALSE)&amp;IF(Audit!#REF!=10,Audit!#REF!&amp;Audit!#REF!,"")</f>
        <v>#REF!</v>
      </c>
      <c r="J1285" s="17" t="e">
        <f>VLOOKUP(Audit!#REF!,$V$3:$AE$12,9,FALSE) &amp; VLOOKUP(Audit!#REF!,$V$13:$AE$22,9,FALSE) &amp; IF(Audit!#REF!=10,Audit!#REF!&amp;Audit!#REF!,"") &amp; IF(Audit!#REF!&lt;&gt;1,U1285,"")</f>
        <v>#REF!</v>
      </c>
      <c r="K1285" s="17" t="e">
        <f>VLOOKUP(Audit!#REF!,$V$3:$AE$12,10,FALSE) &amp; Audit!#REF! &amp; VLOOKUP(Audit!#REF!,$V$13:$AE$22,10,FALSE) &amp; IF(Audit!#REF!=10,Audit!#REF!&amp;Audit!#REF!,"") &amp; IF(Audit!#REF!&lt;&gt;1,U1285,"")</f>
        <v>#REF!</v>
      </c>
      <c r="L1285" s="10" t="e">
        <f>Audit!#REF!</f>
        <v>#REF!</v>
      </c>
      <c r="M1285" s="10" t="e">
        <f t="shared" si="611"/>
        <v>#REF!</v>
      </c>
      <c r="N1285" s="10" t="e">
        <f t="shared" si="612"/>
        <v>#REF!</v>
      </c>
      <c r="O1285" s="10" t="e">
        <f t="shared" si="613"/>
        <v>#REF!</v>
      </c>
      <c r="P1285" s="10" t="e">
        <f t="shared" si="614"/>
        <v>#REF!</v>
      </c>
      <c r="Q1285" s="10" t="e">
        <f t="shared" si="615"/>
        <v>#REF!</v>
      </c>
      <c r="R1285" s="10" t="e">
        <f t="shared" si="616"/>
        <v>#REF!</v>
      </c>
      <c r="S1285" s="10" t="e">
        <f t="shared" si="617"/>
        <v>#REF!</v>
      </c>
      <c r="T1285" s="10" t="e">
        <f t="shared" si="618"/>
        <v>#REF!</v>
      </c>
      <c r="U1285" s="17" t="e">
        <f>IF(Audit!#REF!="","",VLOOKUP(Audit!#REF!,$W$26:$X$35,2,FALSE)) &amp; Audit!#REF! &amp; IF(Audit!#REF!="","",IF(Audit!#REF!&lt;=1.4,VLOOKUP(Audit!#REF!,$W$38:X1330,2,FALSE),VLOOKUP(Audit!#REF!,$W$51:$X$61,2,FALSE))) &amp; IF(Audit!#REF!="","",VLOOKUP(Audit!#REF!,$Y$26:$Z$35,2,FALSE) &amp; Audit!#REF! &amp; IF(Audit!#REF!="","",IF(Audit!#REF!&lt;=1.4,VLOOKUP(Audit!#REF!,$Y$38:$Z$48,2,FALSE),VLOOKUP(Audit!#REF!,$Y$51:$Z$61,2,FALSE))))</f>
        <v>#REF!</v>
      </c>
      <c r="V1285" s="21"/>
      <c r="AH1285" s="49" t="e">
        <f>Audit!#REF!</f>
        <v>#REF!</v>
      </c>
      <c r="AI1285" s="50" t="e">
        <f>VLOOKUP(Audit!#REF!,$V$3:$AE$12,2,FALSE)&amp; IF(Audit!#REF!=10,Audit!#REF!,"")</f>
        <v>#REF!</v>
      </c>
      <c r="AJ1285" s="50" t="e">
        <f>VLOOKUP(Audit!#REF!,$V$13:$AE$22,2,FALSE)&amp; IF(Audit!#REF!=10,Audit!#REF!,"")</f>
        <v>#REF!</v>
      </c>
      <c r="AK1285" s="47" t="e">
        <f t="shared" si="619"/>
        <v>#REF!</v>
      </c>
      <c r="AL1285" s="50" t="e">
        <f>VLOOKUP(Audit!#REF!,$V$3:$AE$12,3,FALSE)&amp; IF(Audit!#REF!=10,Audit!#REF!,"")</f>
        <v>#REF!</v>
      </c>
      <c r="AM1285" s="50" t="e">
        <f>VLOOKUP(Audit!#REF!,$V$13:$AE$22,3,FALSE)&amp; IF(Audit!#REF!=10,Audit!#REF!,"")</f>
        <v>#REF!</v>
      </c>
      <c r="AN1285" s="47" t="e">
        <f t="shared" si="620"/>
        <v>#REF!</v>
      </c>
      <c r="AO1285" s="50" t="e">
        <f>VLOOKUP(Audit!#REF!,$V$3:$AE$12,4,FALSE) &amp;  Audit!#REF! &amp; IF(Audit!#REF!=10,Audit!#REF!,"")</f>
        <v>#REF!</v>
      </c>
      <c r="AP1285" s="50" t="e">
        <f>VLOOKUP(Audit!#REF!,$V$13:$AE$22,4,FALSE)&amp; IF(Audit!#REF!=10,Audit!#REF!,"")</f>
        <v>#REF!</v>
      </c>
      <c r="AQ1285" s="47" t="e">
        <f t="shared" si="621"/>
        <v>#REF!</v>
      </c>
      <c r="AR1285" s="50" t="e">
        <f>VLOOKUP(Audit!#REF!,$V$3:$AE$12,5,FALSE)&amp; IF(Audit!#REF!=10,Audit!#REF!,"")</f>
        <v>#REF!</v>
      </c>
      <c r="AS1285" s="50" t="e">
        <f>VLOOKUP(Audit!#REF!,$V$13:$AE$22,5,FALSE)&amp; IF(Audit!#REF!=10,Audit!#REF!,"")</f>
        <v>#REF!</v>
      </c>
      <c r="AT1285" s="47" t="e">
        <f t="shared" si="622"/>
        <v>#REF!</v>
      </c>
      <c r="AU1285" s="50" t="e">
        <f>VLOOKUP(Audit!#REF!,$V$3:$AE$12,6,FALSE)&amp; IF(Audit!#REF!=10,Audit!#REF!,"")</f>
        <v>#REF!</v>
      </c>
      <c r="AV1285" s="50" t="e">
        <f>VLOOKUP(Audit!#REF!,$V$13:$AE$22,6,FALSE)&amp; IF(Audit!#REF!=10,Audit!#REF!,"")</f>
        <v>#REF!</v>
      </c>
      <c r="AW1285" s="47" t="e">
        <f t="shared" si="623"/>
        <v>#REF!</v>
      </c>
      <c r="AX1285" s="50" t="e">
        <f>VLOOKUP(Audit!#REF!,$V$3:$AE$12,7,FALSE)&amp; IF(Audit!#REF!=10,Audit!#REF!,"")</f>
        <v>#REF!</v>
      </c>
      <c r="AY1285" s="50" t="e">
        <f>VLOOKUP(Audit!#REF!,$V$13:$AE$22,7,FALSE) &amp; IF(Audit!#REF!=10,Audit!#REF!,"")</f>
        <v>#REF!</v>
      </c>
      <c r="AZ1285" s="47" t="e">
        <f t="shared" si="624"/>
        <v>#REF!</v>
      </c>
      <c r="BA1285" s="50" t="e">
        <f>VLOOKUP(Audit!#REF!,$V$3:$AE$12,8,FALSE)&amp; Audit!#REF! &amp; IF(Audit!#REF!=10,Audit!#REF!,"")</f>
        <v>#REF!</v>
      </c>
      <c r="BB1285" s="50" t="e">
        <f>VLOOKUP(Audit!#REF!,$V$13:$AE$22,8,FALSE) &amp; IF(Audit!#REF!=10,Audit!#REF!,"")</f>
        <v>#REF!</v>
      </c>
      <c r="BC1285" s="47" t="e">
        <f t="shared" si="625"/>
        <v>#REF!</v>
      </c>
      <c r="BD1285" s="50" t="e">
        <f>VLOOKUP(Audit!#REF!,$V$3:$AE$12,9,FALSE)&amp; IF(Audit!#REF!=10,Audit!#REF!,"")</f>
        <v>#REF!</v>
      </c>
      <c r="BE1285" s="50" t="e">
        <f>VLOOKUP(Audit!#REF!,$V$13:$AE$22,9,FALSE) &amp; IF(Audit!#REF!=10,Audit!#REF!,"") &amp; IF(Audit!#REF!&lt;&gt;1,U1285,"")</f>
        <v>#REF!</v>
      </c>
      <c r="BF1285" s="47" t="e">
        <f t="shared" si="626"/>
        <v>#REF!</v>
      </c>
      <c r="BG1285" s="50" t="e">
        <f>VLOOKUP(Audit!#REF!,$V$3:$AE$12,10,FALSE) &amp; Audit!#REF! &amp; IF(Audit!#REF!=10,Audit!#REF!,"")</f>
        <v>#REF!</v>
      </c>
      <c r="BH1285" s="50" t="e">
        <f>VLOOKUP(Audit!#REF!,$V$13:$AE$22,10,FALSE) &amp; IF(Audit!#REF!=10,Audit!#REF!,"") &amp; IF(Audit!#REF!&lt;&gt;1,U1285,"")</f>
        <v>#REF!</v>
      </c>
      <c r="BI1285" s="47" t="e">
        <f t="shared" si="627"/>
        <v>#REF!</v>
      </c>
      <c r="BJ1285" s="48" t="str">
        <f t="shared" si="628"/>
        <v/>
      </c>
      <c r="BK1285" s="48" t="str">
        <f t="shared" si="629"/>
        <v/>
      </c>
      <c r="BL1285" s="48" t="str">
        <f t="shared" si="630"/>
        <v/>
      </c>
      <c r="BM1285" s="48" t="str">
        <f t="shared" si="631"/>
        <v/>
      </c>
      <c r="BN1285" s="48" t="str">
        <f t="shared" si="632"/>
        <v/>
      </c>
      <c r="BO1285" s="48" t="str">
        <f t="shared" si="633"/>
        <v/>
      </c>
      <c r="BP1285" s="48" t="str">
        <f t="shared" si="634"/>
        <v/>
      </c>
      <c r="BQ1285" s="48" t="str">
        <f t="shared" si="635"/>
        <v/>
      </c>
      <c r="BR1285" s="48" t="str">
        <f t="shared" si="636"/>
        <v/>
      </c>
      <c r="BS1285" s="48" t="str">
        <f t="shared" si="637"/>
        <v/>
      </c>
      <c r="BT1285" s="48" t="str">
        <f t="shared" si="638"/>
        <v/>
      </c>
      <c r="BU1285" s="48" t="str">
        <f t="shared" si="639"/>
        <v/>
      </c>
    </row>
    <row r="1286" spans="1:73">
      <c r="A1286" s="10" t="e">
        <f>Audit!#REF!</f>
        <v>#REF!</v>
      </c>
      <c r="B1286" s="10" t="e">
        <f t="shared" si="610"/>
        <v>#REF!</v>
      </c>
      <c r="C1286" s="17" t="e">
        <f>VLOOKUP(Audit!#REF!,$V$3:$AE$12,2,FALSE) &amp; VLOOKUP(Audit!#REF!,$V$13:$AE$22,2,FALSE)&amp; IF(Audit!#REF!=10,Audit!#REF!&amp;Audit!#REF!,"")</f>
        <v>#REF!</v>
      </c>
      <c r="D1286" s="17" t="e">
        <f>VLOOKUP(Audit!#REF!,$V$3:$AE$12,3,FALSE) &amp; VLOOKUP(Audit!#REF!,$V$13:$AE$22,3,FALSE) &amp;IF(Audit!#REF!=10,Audit!#REF!&amp;Audit!#REF!,"")</f>
        <v>#REF!</v>
      </c>
      <c r="E1286" s="17" t="e">
        <f>VLOOKUP(Audit!#REF!,$V$3:$AE$12,4,FALSE)&amp; Audit!#REF! &amp; VLOOKUP(Audit!#REF!,$V$13:$AE$22,4,FALSE)&amp; IF(Audit!#REF!=10,Audit!#REF!&amp;Audit!#REF!,"")</f>
        <v>#REF!</v>
      </c>
      <c r="F1286" s="17" t="e">
        <f>VLOOKUP(Audit!#REF!,$V$3:$AE$12,5,FALSE) &amp; VLOOKUP(Audit!#REF!,$V$13:$AE$22,5,FALSE)&amp; IF(Audit!#REF!=10,Audit!#REF!&amp;Audit!#REF!,"")</f>
        <v>#REF!</v>
      </c>
      <c r="G1286" s="17" t="e">
        <f>VLOOKUP(Audit!#REF!,$V$3:$AE$12,6,FALSE) &amp; VLOOKUP(Audit!#REF!,$V$13:$AE$22,6,FALSE)&amp; IF(Audit!#REF!=10,Audit!#REF!&amp;Audit!#REF!,"")</f>
        <v>#REF!</v>
      </c>
      <c r="H1286" s="17" t="e">
        <f>VLOOKUP(Audit!#REF!,$V$3:$AE$12,7,FALSE) &amp; VLOOKUP(Audit!#REF!,$V$13:$AE$22,7,FALSE)&amp;IF(Audit!#REF!=10,Audit!#REF!&amp;Audit!#REF!,"")</f>
        <v>#REF!</v>
      </c>
      <c r="I1286" s="17" t="e">
        <f>VLOOKUP(Audit!#REF!,$V$3:$AE$12,8,FALSE) &amp; Audit!#REF! &amp; VLOOKUP(Audit!#REF!,$V$13:$AE$22,8,FALSE)&amp;IF(Audit!#REF!=10,Audit!#REF!&amp;Audit!#REF!,"")</f>
        <v>#REF!</v>
      </c>
      <c r="J1286" s="17" t="e">
        <f>VLOOKUP(Audit!#REF!,$V$3:$AE$12,9,FALSE) &amp; VLOOKUP(Audit!#REF!,$V$13:$AE$22,9,FALSE) &amp; IF(Audit!#REF!=10,Audit!#REF!&amp;Audit!#REF!,"") &amp; IF(Audit!#REF!&lt;&gt;1,U1286,"")</f>
        <v>#REF!</v>
      </c>
      <c r="K1286" s="17" t="e">
        <f>VLOOKUP(Audit!#REF!,$V$3:$AE$12,10,FALSE) &amp; Audit!#REF! &amp; VLOOKUP(Audit!#REF!,$V$13:$AE$22,10,FALSE) &amp; IF(Audit!#REF!=10,Audit!#REF!&amp;Audit!#REF!,"") &amp; IF(Audit!#REF!&lt;&gt;1,U1286,"")</f>
        <v>#REF!</v>
      </c>
      <c r="L1286" s="10" t="e">
        <f>Audit!#REF!</f>
        <v>#REF!</v>
      </c>
      <c r="M1286" s="10" t="e">
        <f t="shared" si="611"/>
        <v>#REF!</v>
      </c>
      <c r="N1286" s="10" t="e">
        <f t="shared" si="612"/>
        <v>#REF!</v>
      </c>
      <c r="O1286" s="10" t="e">
        <f t="shared" si="613"/>
        <v>#REF!</v>
      </c>
      <c r="P1286" s="10" t="e">
        <f t="shared" si="614"/>
        <v>#REF!</v>
      </c>
      <c r="Q1286" s="10" t="e">
        <f t="shared" si="615"/>
        <v>#REF!</v>
      </c>
      <c r="R1286" s="10" t="e">
        <f t="shared" si="616"/>
        <v>#REF!</v>
      </c>
      <c r="S1286" s="10" t="e">
        <f t="shared" si="617"/>
        <v>#REF!</v>
      </c>
      <c r="T1286" s="10" t="e">
        <f t="shared" si="618"/>
        <v>#REF!</v>
      </c>
      <c r="U1286" s="17" t="e">
        <f>IF(Audit!#REF!="","",VLOOKUP(Audit!#REF!,$W$26:$X$35,2,FALSE)) &amp; Audit!#REF! &amp; IF(Audit!#REF!="","",IF(Audit!#REF!&lt;=1.4,VLOOKUP(Audit!#REF!,$W$38:X1331,2,FALSE),VLOOKUP(Audit!#REF!,$W$51:$X$61,2,FALSE))) &amp; IF(Audit!#REF!="","",VLOOKUP(Audit!#REF!,$Y$26:$Z$35,2,FALSE) &amp; Audit!#REF! &amp; IF(Audit!#REF!="","",IF(Audit!#REF!&lt;=1.4,VLOOKUP(Audit!#REF!,$Y$38:$Z$48,2,FALSE),VLOOKUP(Audit!#REF!,$Y$51:$Z$61,2,FALSE))))</f>
        <v>#REF!</v>
      </c>
      <c r="V1286" s="21"/>
      <c r="AH1286" s="49" t="e">
        <f>Audit!#REF!</f>
        <v>#REF!</v>
      </c>
      <c r="AI1286" s="50" t="e">
        <f>VLOOKUP(Audit!#REF!,$V$3:$AE$12,2,FALSE)&amp; IF(Audit!#REF!=10,Audit!#REF!,"")</f>
        <v>#REF!</v>
      </c>
      <c r="AJ1286" s="50" t="e">
        <f>VLOOKUP(Audit!#REF!,$V$13:$AE$22,2,FALSE)&amp; IF(Audit!#REF!=10,Audit!#REF!,"")</f>
        <v>#REF!</v>
      </c>
      <c r="AK1286" s="47" t="e">
        <f t="shared" si="619"/>
        <v>#REF!</v>
      </c>
      <c r="AL1286" s="50" t="e">
        <f>VLOOKUP(Audit!#REF!,$V$3:$AE$12,3,FALSE)&amp; IF(Audit!#REF!=10,Audit!#REF!,"")</f>
        <v>#REF!</v>
      </c>
      <c r="AM1286" s="50" t="e">
        <f>VLOOKUP(Audit!#REF!,$V$13:$AE$22,3,FALSE)&amp; IF(Audit!#REF!=10,Audit!#REF!,"")</f>
        <v>#REF!</v>
      </c>
      <c r="AN1286" s="47" t="e">
        <f t="shared" si="620"/>
        <v>#REF!</v>
      </c>
      <c r="AO1286" s="50" t="e">
        <f>VLOOKUP(Audit!#REF!,$V$3:$AE$12,4,FALSE) &amp;  Audit!#REF! &amp; IF(Audit!#REF!=10,Audit!#REF!,"")</f>
        <v>#REF!</v>
      </c>
      <c r="AP1286" s="50" t="e">
        <f>VLOOKUP(Audit!#REF!,$V$13:$AE$22,4,FALSE)&amp; IF(Audit!#REF!=10,Audit!#REF!,"")</f>
        <v>#REF!</v>
      </c>
      <c r="AQ1286" s="47" t="e">
        <f t="shared" si="621"/>
        <v>#REF!</v>
      </c>
      <c r="AR1286" s="50" t="e">
        <f>VLOOKUP(Audit!#REF!,$V$3:$AE$12,5,FALSE)&amp; IF(Audit!#REF!=10,Audit!#REF!,"")</f>
        <v>#REF!</v>
      </c>
      <c r="AS1286" s="50" t="e">
        <f>VLOOKUP(Audit!#REF!,$V$13:$AE$22,5,FALSE)&amp; IF(Audit!#REF!=10,Audit!#REF!,"")</f>
        <v>#REF!</v>
      </c>
      <c r="AT1286" s="47" t="e">
        <f t="shared" si="622"/>
        <v>#REF!</v>
      </c>
      <c r="AU1286" s="50" t="e">
        <f>VLOOKUP(Audit!#REF!,$V$3:$AE$12,6,FALSE)&amp; IF(Audit!#REF!=10,Audit!#REF!,"")</f>
        <v>#REF!</v>
      </c>
      <c r="AV1286" s="50" t="e">
        <f>VLOOKUP(Audit!#REF!,$V$13:$AE$22,6,FALSE)&amp; IF(Audit!#REF!=10,Audit!#REF!,"")</f>
        <v>#REF!</v>
      </c>
      <c r="AW1286" s="47" t="e">
        <f t="shared" si="623"/>
        <v>#REF!</v>
      </c>
      <c r="AX1286" s="50" t="e">
        <f>VLOOKUP(Audit!#REF!,$V$3:$AE$12,7,FALSE)&amp; IF(Audit!#REF!=10,Audit!#REF!,"")</f>
        <v>#REF!</v>
      </c>
      <c r="AY1286" s="50" t="e">
        <f>VLOOKUP(Audit!#REF!,$V$13:$AE$22,7,FALSE) &amp; IF(Audit!#REF!=10,Audit!#REF!,"")</f>
        <v>#REF!</v>
      </c>
      <c r="AZ1286" s="47" t="e">
        <f t="shared" si="624"/>
        <v>#REF!</v>
      </c>
      <c r="BA1286" s="50" t="e">
        <f>VLOOKUP(Audit!#REF!,$V$3:$AE$12,8,FALSE)&amp; Audit!#REF! &amp; IF(Audit!#REF!=10,Audit!#REF!,"")</f>
        <v>#REF!</v>
      </c>
      <c r="BB1286" s="50" t="e">
        <f>VLOOKUP(Audit!#REF!,$V$13:$AE$22,8,FALSE) &amp; IF(Audit!#REF!=10,Audit!#REF!,"")</f>
        <v>#REF!</v>
      </c>
      <c r="BC1286" s="47" t="e">
        <f t="shared" si="625"/>
        <v>#REF!</v>
      </c>
      <c r="BD1286" s="50" t="e">
        <f>VLOOKUP(Audit!#REF!,$V$3:$AE$12,9,FALSE)&amp; IF(Audit!#REF!=10,Audit!#REF!,"")</f>
        <v>#REF!</v>
      </c>
      <c r="BE1286" s="50" t="e">
        <f>VLOOKUP(Audit!#REF!,$V$13:$AE$22,9,FALSE) &amp; IF(Audit!#REF!=10,Audit!#REF!,"") &amp; IF(Audit!#REF!&lt;&gt;1,U1286,"")</f>
        <v>#REF!</v>
      </c>
      <c r="BF1286" s="47" t="e">
        <f t="shared" si="626"/>
        <v>#REF!</v>
      </c>
      <c r="BG1286" s="50" t="e">
        <f>VLOOKUP(Audit!#REF!,$V$3:$AE$12,10,FALSE) &amp; Audit!#REF! &amp; IF(Audit!#REF!=10,Audit!#REF!,"")</f>
        <v>#REF!</v>
      </c>
      <c r="BH1286" s="50" t="e">
        <f>VLOOKUP(Audit!#REF!,$V$13:$AE$22,10,FALSE) &amp; IF(Audit!#REF!=10,Audit!#REF!,"") &amp; IF(Audit!#REF!&lt;&gt;1,U1286,"")</f>
        <v>#REF!</v>
      </c>
      <c r="BI1286" s="47" t="e">
        <f t="shared" si="627"/>
        <v>#REF!</v>
      </c>
      <c r="BJ1286" s="48" t="str">
        <f t="shared" si="628"/>
        <v/>
      </c>
      <c r="BK1286" s="48" t="str">
        <f t="shared" si="629"/>
        <v/>
      </c>
      <c r="BL1286" s="48" t="str">
        <f t="shared" si="630"/>
        <v/>
      </c>
      <c r="BM1286" s="48" t="str">
        <f t="shared" si="631"/>
        <v/>
      </c>
      <c r="BN1286" s="48" t="str">
        <f t="shared" si="632"/>
        <v/>
      </c>
      <c r="BO1286" s="48" t="str">
        <f t="shared" si="633"/>
        <v/>
      </c>
      <c r="BP1286" s="48" t="str">
        <f t="shared" si="634"/>
        <v/>
      </c>
      <c r="BQ1286" s="48" t="str">
        <f t="shared" si="635"/>
        <v/>
      </c>
      <c r="BR1286" s="48" t="str">
        <f t="shared" si="636"/>
        <v/>
      </c>
      <c r="BS1286" s="48" t="str">
        <f t="shared" si="637"/>
        <v/>
      </c>
      <c r="BT1286" s="48" t="str">
        <f t="shared" si="638"/>
        <v/>
      </c>
      <c r="BU1286" s="48" t="str">
        <f t="shared" si="639"/>
        <v/>
      </c>
    </row>
    <row r="1287" spans="1:73">
      <c r="A1287" s="10" t="e">
        <f>Audit!#REF!</f>
        <v>#REF!</v>
      </c>
      <c r="B1287" s="10" t="e">
        <f t="shared" si="610"/>
        <v>#REF!</v>
      </c>
      <c r="C1287" s="17" t="e">
        <f>VLOOKUP(Audit!#REF!,$V$3:$AE$12,2,FALSE) &amp; VLOOKUP(Audit!#REF!,$V$13:$AE$22,2,FALSE)&amp; IF(Audit!#REF!=10,Audit!#REF!&amp;Audit!#REF!,"")</f>
        <v>#REF!</v>
      </c>
      <c r="D1287" s="17" t="e">
        <f>VLOOKUP(Audit!#REF!,$V$3:$AE$12,3,FALSE) &amp; VLOOKUP(Audit!#REF!,$V$13:$AE$22,3,FALSE) &amp;IF(Audit!#REF!=10,Audit!#REF!&amp;Audit!#REF!,"")</f>
        <v>#REF!</v>
      </c>
      <c r="E1287" s="17" t="e">
        <f>VLOOKUP(Audit!#REF!,$V$3:$AE$12,4,FALSE)&amp; Audit!#REF! &amp; VLOOKUP(Audit!#REF!,$V$13:$AE$22,4,FALSE)&amp; IF(Audit!#REF!=10,Audit!#REF!&amp;Audit!#REF!,"")</f>
        <v>#REF!</v>
      </c>
      <c r="F1287" s="17" t="e">
        <f>VLOOKUP(Audit!#REF!,$V$3:$AE$12,5,FALSE) &amp; VLOOKUP(Audit!#REF!,$V$13:$AE$22,5,FALSE)&amp; IF(Audit!#REF!=10,Audit!#REF!&amp;Audit!#REF!,"")</f>
        <v>#REF!</v>
      </c>
      <c r="G1287" s="17" t="e">
        <f>VLOOKUP(Audit!#REF!,$V$3:$AE$12,6,FALSE) &amp; VLOOKUP(Audit!#REF!,$V$13:$AE$22,6,FALSE)&amp; IF(Audit!#REF!=10,Audit!#REF!&amp;Audit!#REF!,"")</f>
        <v>#REF!</v>
      </c>
      <c r="H1287" s="17" t="e">
        <f>VLOOKUP(Audit!#REF!,$V$3:$AE$12,7,FALSE) &amp; VLOOKUP(Audit!#REF!,$V$13:$AE$22,7,FALSE)&amp;IF(Audit!#REF!=10,Audit!#REF!&amp;Audit!#REF!,"")</f>
        <v>#REF!</v>
      </c>
      <c r="I1287" s="17" t="e">
        <f>VLOOKUP(Audit!#REF!,$V$3:$AE$12,8,FALSE) &amp; Audit!#REF! &amp; VLOOKUP(Audit!#REF!,$V$13:$AE$22,8,FALSE)&amp;IF(Audit!#REF!=10,Audit!#REF!&amp;Audit!#REF!,"")</f>
        <v>#REF!</v>
      </c>
      <c r="J1287" s="17" t="e">
        <f>VLOOKUP(Audit!#REF!,$V$3:$AE$12,9,FALSE) &amp; VLOOKUP(Audit!#REF!,$V$13:$AE$22,9,FALSE) &amp; IF(Audit!#REF!=10,Audit!#REF!&amp;Audit!#REF!,"") &amp; IF(Audit!#REF!&lt;&gt;1,U1287,"")</f>
        <v>#REF!</v>
      </c>
      <c r="K1287" s="17" t="e">
        <f>VLOOKUP(Audit!#REF!,$V$3:$AE$12,10,FALSE) &amp; Audit!#REF! &amp; VLOOKUP(Audit!#REF!,$V$13:$AE$22,10,FALSE) &amp; IF(Audit!#REF!=10,Audit!#REF!&amp;Audit!#REF!,"") &amp; IF(Audit!#REF!&lt;&gt;1,U1287,"")</f>
        <v>#REF!</v>
      </c>
      <c r="L1287" s="10" t="e">
        <f>Audit!#REF!</f>
        <v>#REF!</v>
      </c>
      <c r="M1287" s="10" t="e">
        <f t="shared" si="611"/>
        <v>#REF!</v>
      </c>
      <c r="N1287" s="10" t="e">
        <f t="shared" si="612"/>
        <v>#REF!</v>
      </c>
      <c r="O1287" s="10" t="e">
        <f t="shared" si="613"/>
        <v>#REF!</v>
      </c>
      <c r="P1287" s="10" t="e">
        <f t="shared" si="614"/>
        <v>#REF!</v>
      </c>
      <c r="Q1287" s="10" t="e">
        <f t="shared" si="615"/>
        <v>#REF!</v>
      </c>
      <c r="R1287" s="10" t="e">
        <f t="shared" si="616"/>
        <v>#REF!</v>
      </c>
      <c r="S1287" s="10" t="e">
        <f t="shared" si="617"/>
        <v>#REF!</v>
      </c>
      <c r="T1287" s="10" t="e">
        <f t="shared" si="618"/>
        <v>#REF!</v>
      </c>
      <c r="U1287" s="17" t="e">
        <f>IF(Audit!#REF!="","",VLOOKUP(Audit!#REF!,$W$26:$X$35,2,FALSE)) &amp; Audit!#REF! &amp; IF(Audit!#REF!="","",IF(Audit!#REF!&lt;=1.4,VLOOKUP(Audit!#REF!,$W$38:X1332,2,FALSE),VLOOKUP(Audit!#REF!,$W$51:$X$61,2,FALSE))) &amp; IF(Audit!#REF!="","",VLOOKUP(Audit!#REF!,$Y$26:$Z$35,2,FALSE) &amp; Audit!#REF! &amp; IF(Audit!#REF!="","",IF(Audit!#REF!&lt;=1.4,VLOOKUP(Audit!#REF!,$Y$38:$Z$48,2,FALSE),VLOOKUP(Audit!#REF!,$Y$51:$Z$61,2,FALSE))))</f>
        <v>#REF!</v>
      </c>
      <c r="V1287" s="21"/>
      <c r="AH1287" s="49" t="e">
        <f>Audit!#REF!</f>
        <v>#REF!</v>
      </c>
      <c r="AI1287" s="50" t="e">
        <f>VLOOKUP(Audit!#REF!,$V$3:$AE$12,2,FALSE)&amp; IF(Audit!#REF!=10,Audit!#REF!,"")</f>
        <v>#REF!</v>
      </c>
      <c r="AJ1287" s="50" t="e">
        <f>VLOOKUP(Audit!#REF!,$V$13:$AE$22,2,FALSE)&amp; IF(Audit!#REF!=10,Audit!#REF!,"")</f>
        <v>#REF!</v>
      </c>
      <c r="AK1287" s="47" t="e">
        <f t="shared" si="619"/>
        <v>#REF!</v>
      </c>
      <c r="AL1287" s="50" t="e">
        <f>VLOOKUP(Audit!#REF!,$V$3:$AE$12,3,FALSE)&amp; IF(Audit!#REF!=10,Audit!#REF!,"")</f>
        <v>#REF!</v>
      </c>
      <c r="AM1287" s="50" t="e">
        <f>VLOOKUP(Audit!#REF!,$V$13:$AE$22,3,FALSE)&amp; IF(Audit!#REF!=10,Audit!#REF!,"")</f>
        <v>#REF!</v>
      </c>
      <c r="AN1287" s="47" t="e">
        <f t="shared" si="620"/>
        <v>#REF!</v>
      </c>
      <c r="AO1287" s="50" t="e">
        <f>VLOOKUP(Audit!#REF!,$V$3:$AE$12,4,FALSE) &amp;  Audit!#REF! &amp; IF(Audit!#REF!=10,Audit!#REF!,"")</f>
        <v>#REF!</v>
      </c>
      <c r="AP1287" s="50" t="e">
        <f>VLOOKUP(Audit!#REF!,$V$13:$AE$22,4,FALSE)&amp; IF(Audit!#REF!=10,Audit!#REF!,"")</f>
        <v>#REF!</v>
      </c>
      <c r="AQ1287" s="47" t="e">
        <f t="shared" si="621"/>
        <v>#REF!</v>
      </c>
      <c r="AR1287" s="50" t="e">
        <f>VLOOKUP(Audit!#REF!,$V$3:$AE$12,5,FALSE)&amp; IF(Audit!#REF!=10,Audit!#REF!,"")</f>
        <v>#REF!</v>
      </c>
      <c r="AS1287" s="50" t="e">
        <f>VLOOKUP(Audit!#REF!,$V$13:$AE$22,5,FALSE)&amp; IF(Audit!#REF!=10,Audit!#REF!,"")</f>
        <v>#REF!</v>
      </c>
      <c r="AT1287" s="47" t="e">
        <f t="shared" si="622"/>
        <v>#REF!</v>
      </c>
      <c r="AU1287" s="50" t="e">
        <f>VLOOKUP(Audit!#REF!,$V$3:$AE$12,6,FALSE)&amp; IF(Audit!#REF!=10,Audit!#REF!,"")</f>
        <v>#REF!</v>
      </c>
      <c r="AV1287" s="50" t="e">
        <f>VLOOKUP(Audit!#REF!,$V$13:$AE$22,6,FALSE)&amp; IF(Audit!#REF!=10,Audit!#REF!,"")</f>
        <v>#REF!</v>
      </c>
      <c r="AW1287" s="47" t="e">
        <f t="shared" si="623"/>
        <v>#REF!</v>
      </c>
      <c r="AX1287" s="50" t="e">
        <f>VLOOKUP(Audit!#REF!,$V$3:$AE$12,7,FALSE)&amp; IF(Audit!#REF!=10,Audit!#REF!,"")</f>
        <v>#REF!</v>
      </c>
      <c r="AY1287" s="50" t="e">
        <f>VLOOKUP(Audit!#REF!,$V$13:$AE$22,7,FALSE) &amp; IF(Audit!#REF!=10,Audit!#REF!,"")</f>
        <v>#REF!</v>
      </c>
      <c r="AZ1287" s="47" t="e">
        <f t="shared" si="624"/>
        <v>#REF!</v>
      </c>
      <c r="BA1287" s="50" t="e">
        <f>VLOOKUP(Audit!#REF!,$V$3:$AE$12,8,FALSE)&amp; Audit!#REF! &amp; IF(Audit!#REF!=10,Audit!#REF!,"")</f>
        <v>#REF!</v>
      </c>
      <c r="BB1287" s="50" t="e">
        <f>VLOOKUP(Audit!#REF!,$V$13:$AE$22,8,FALSE) &amp; IF(Audit!#REF!=10,Audit!#REF!,"")</f>
        <v>#REF!</v>
      </c>
      <c r="BC1287" s="47" t="e">
        <f t="shared" si="625"/>
        <v>#REF!</v>
      </c>
      <c r="BD1287" s="50" t="e">
        <f>VLOOKUP(Audit!#REF!,$V$3:$AE$12,9,FALSE)&amp; IF(Audit!#REF!=10,Audit!#REF!,"")</f>
        <v>#REF!</v>
      </c>
      <c r="BE1287" s="50" t="e">
        <f>VLOOKUP(Audit!#REF!,$V$13:$AE$22,9,FALSE) &amp; IF(Audit!#REF!=10,Audit!#REF!,"") &amp; IF(Audit!#REF!&lt;&gt;1,U1287,"")</f>
        <v>#REF!</v>
      </c>
      <c r="BF1287" s="47" t="e">
        <f t="shared" si="626"/>
        <v>#REF!</v>
      </c>
      <c r="BG1287" s="50" t="e">
        <f>VLOOKUP(Audit!#REF!,$V$3:$AE$12,10,FALSE) &amp; Audit!#REF! &amp; IF(Audit!#REF!=10,Audit!#REF!,"")</f>
        <v>#REF!</v>
      </c>
      <c r="BH1287" s="50" t="e">
        <f>VLOOKUP(Audit!#REF!,$V$13:$AE$22,10,FALSE) &amp; IF(Audit!#REF!=10,Audit!#REF!,"") &amp; IF(Audit!#REF!&lt;&gt;1,U1287,"")</f>
        <v>#REF!</v>
      </c>
      <c r="BI1287" s="47" t="e">
        <f t="shared" si="627"/>
        <v>#REF!</v>
      </c>
      <c r="BJ1287" s="48" t="str">
        <f t="shared" si="628"/>
        <v/>
      </c>
      <c r="BK1287" s="48" t="str">
        <f t="shared" si="629"/>
        <v/>
      </c>
      <c r="BL1287" s="48" t="str">
        <f t="shared" si="630"/>
        <v/>
      </c>
      <c r="BM1287" s="48" t="str">
        <f t="shared" si="631"/>
        <v/>
      </c>
      <c r="BN1287" s="48" t="str">
        <f t="shared" si="632"/>
        <v/>
      </c>
      <c r="BO1287" s="48" t="str">
        <f t="shared" si="633"/>
        <v/>
      </c>
      <c r="BP1287" s="48" t="str">
        <f t="shared" si="634"/>
        <v/>
      </c>
      <c r="BQ1287" s="48" t="str">
        <f t="shared" si="635"/>
        <v/>
      </c>
      <c r="BR1287" s="48" t="str">
        <f t="shared" si="636"/>
        <v/>
      </c>
      <c r="BS1287" s="48" t="str">
        <f t="shared" si="637"/>
        <v/>
      </c>
      <c r="BT1287" s="48" t="str">
        <f t="shared" si="638"/>
        <v/>
      </c>
      <c r="BU1287" s="48" t="str">
        <f t="shared" si="639"/>
        <v/>
      </c>
    </row>
    <row r="1288" spans="1:73">
      <c r="A1288" s="10" t="e">
        <f>Audit!#REF!</f>
        <v>#REF!</v>
      </c>
      <c r="B1288" s="10" t="e">
        <f t="shared" si="610"/>
        <v>#REF!</v>
      </c>
      <c r="C1288" s="17" t="e">
        <f>VLOOKUP(Audit!#REF!,$V$3:$AE$12,2,FALSE) &amp; VLOOKUP(Audit!#REF!,$V$13:$AE$22,2,FALSE)&amp; IF(Audit!#REF!=10,Audit!#REF!&amp;Audit!#REF!,"")</f>
        <v>#REF!</v>
      </c>
      <c r="D1288" s="17" t="e">
        <f>VLOOKUP(Audit!#REF!,$V$3:$AE$12,3,FALSE) &amp; VLOOKUP(Audit!#REF!,$V$13:$AE$22,3,FALSE) &amp;IF(Audit!#REF!=10,Audit!#REF!&amp;Audit!#REF!,"")</f>
        <v>#REF!</v>
      </c>
      <c r="E1288" s="17" t="e">
        <f>VLOOKUP(Audit!#REF!,$V$3:$AE$12,4,FALSE)&amp; Audit!#REF! &amp; VLOOKUP(Audit!#REF!,$V$13:$AE$22,4,FALSE)&amp; IF(Audit!#REF!=10,Audit!#REF!&amp;Audit!#REF!,"")</f>
        <v>#REF!</v>
      </c>
      <c r="F1288" s="17" t="e">
        <f>VLOOKUP(Audit!#REF!,$V$3:$AE$12,5,FALSE) &amp; VLOOKUP(Audit!#REF!,$V$13:$AE$22,5,FALSE)&amp; IF(Audit!#REF!=10,Audit!#REF!&amp;Audit!#REF!,"")</f>
        <v>#REF!</v>
      </c>
      <c r="G1288" s="17" t="e">
        <f>VLOOKUP(Audit!#REF!,$V$3:$AE$12,6,FALSE) &amp; VLOOKUP(Audit!#REF!,$V$13:$AE$22,6,FALSE)&amp; IF(Audit!#REF!=10,Audit!#REF!&amp;Audit!#REF!,"")</f>
        <v>#REF!</v>
      </c>
      <c r="H1288" s="17" t="e">
        <f>VLOOKUP(Audit!#REF!,$V$3:$AE$12,7,FALSE) &amp; VLOOKUP(Audit!#REF!,$V$13:$AE$22,7,FALSE)&amp;IF(Audit!#REF!=10,Audit!#REF!&amp;Audit!#REF!,"")</f>
        <v>#REF!</v>
      </c>
      <c r="I1288" s="17" t="e">
        <f>VLOOKUP(Audit!#REF!,$V$3:$AE$12,8,FALSE) &amp; Audit!#REF! &amp; VLOOKUP(Audit!#REF!,$V$13:$AE$22,8,FALSE)&amp;IF(Audit!#REF!=10,Audit!#REF!&amp;Audit!#REF!,"")</f>
        <v>#REF!</v>
      </c>
      <c r="J1288" s="17" t="e">
        <f>VLOOKUP(Audit!#REF!,$V$3:$AE$12,9,FALSE) &amp; VLOOKUP(Audit!#REF!,$V$13:$AE$22,9,FALSE) &amp; IF(Audit!#REF!=10,Audit!#REF!&amp;Audit!#REF!,"") &amp; IF(Audit!#REF!&lt;&gt;1,U1288,"")</f>
        <v>#REF!</v>
      </c>
      <c r="K1288" s="17" t="e">
        <f>VLOOKUP(Audit!#REF!,$V$3:$AE$12,10,FALSE) &amp; Audit!#REF! &amp; VLOOKUP(Audit!#REF!,$V$13:$AE$22,10,FALSE) &amp; IF(Audit!#REF!=10,Audit!#REF!&amp;Audit!#REF!,"") &amp; IF(Audit!#REF!&lt;&gt;1,U1288,"")</f>
        <v>#REF!</v>
      </c>
      <c r="L1288" s="10" t="e">
        <f>Audit!#REF!</f>
        <v>#REF!</v>
      </c>
      <c r="M1288" s="10" t="e">
        <f t="shared" si="611"/>
        <v>#REF!</v>
      </c>
      <c r="N1288" s="10" t="e">
        <f t="shared" si="612"/>
        <v>#REF!</v>
      </c>
      <c r="O1288" s="10" t="e">
        <f t="shared" si="613"/>
        <v>#REF!</v>
      </c>
      <c r="P1288" s="10" t="e">
        <f t="shared" si="614"/>
        <v>#REF!</v>
      </c>
      <c r="Q1288" s="10" t="e">
        <f t="shared" si="615"/>
        <v>#REF!</v>
      </c>
      <c r="R1288" s="10" t="e">
        <f t="shared" si="616"/>
        <v>#REF!</v>
      </c>
      <c r="S1288" s="10" t="e">
        <f t="shared" si="617"/>
        <v>#REF!</v>
      </c>
      <c r="T1288" s="10" t="e">
        <f t="shared" si="618"/>
        <v>#REF!</v>
      </c>
      <c r="U1288" s="17" t="e">
        <f>IF(Audit!#REF!="","",VLOOKUP(Audit!#REF!,$W$26:$X$35,2,FALSE)) &amp; Audit!#REF! &amp; IF(Audit!#REF!="","",IF(Audit!#REF!&lt;=1.4,VLOOKUP(Audit!#REF!,$W$38:X1333,2,FALSE),VLOOKUP(Audit!#REF!,$W$51:$X$61,2,FALSE))) &amp; IF(Audit!#REF!="","",VLOOKUP(Audit!#REF!,$Y$26:$Z$35,2,FALSE) &amp; Audit!#REF! &amp; IF(Audit!#REF!="","",IF(Audit!#REF!&lt;=1.4,VLOOKUP(Audit!#REF!,$Y$38:$Z$48,2,FALSE),VLOOKUP(Audit!#REF!,$Y$51:$Z$61,2,FALSE))))</f>
        <v>#REF!</v>
      </c>
      <c r="V1288" s="21"/>
      <c r="AH1288" s="49" t="e">
        <f>Audit!#REF!</f>
        <v>#REF!</v>
      </c>
      <c r="AI1288" s="50" t="e">
        <f>VLOOKUP(Audit!#REF!,$V$3:$AE$12,2,FALSE)&amp; IF(Audit!#REF!=10,Audit!#REF!,"")</f>
        <v>#REF!</v>
      </c>
      <c r="AJ1288" s="50" t="e">
        <f>VLOOKUP(Audit!#REF!,$V$13:$AE$22,2,FALSE)&amp; IF(Audit!#REF!=10,Audit!#REF!,"")</f>
        <v>#REF!</v>
      </c>
      <c r="AK1288" s="47" t="e">
        <f t="shared" si="619"/>
        <v>#REF!</v>
      </c>
      <c r="AL1288" s="50" t="e">
        <f>VLOOKUP(Audit!#REF!,$V$3:$AE$12,3,FALSE)&amp; IF(Audit!#REF!=10,Audit!#REF!,"")</f>
        <v>#REF!</v>
      </c>
      <c r="AM1288" s="50" t="e">
        <f>VLOOKUP(Audit!#REF!,$V$13:$AE$22,3,FALSE)&amp; IF(Audit!#REF!=10,Audit!#REF!,"")</f>
        <v>#REF!</v>
      </c>
      <c r="AN1288" s="47" t="e">
        <f t="shared" si="620"/>
        <v>#REF!</v>
      </c>
      <c r="AO1288" s="50" t="e">
        <f>VLOOKUP(Audit!#REF!,$V$3:$AE$12,4,FALSE) &amp;  Audit!#REF! &amp; IF(Audit!#REF!=10,Audit!#REF!,"")</f>
        <v>#REF!</v>
      </c>
      <c r="AP1288" s="50" t="e">
        <f>VLOOKUP(Audit!#REF!,$V$13:$AE$22,4,FALSE)&amp; IF(Audit!#REF!=10,Audit!#REF!,"")</f>
        <v>#REF!</v>
      </c>
      <c r="AQ1288" s="47" t="e">
        <f t="shared" si="621"/>
        <v>#REF!</v>
      </c>
      <c r="AR1288" s="50" t="e">
        <f>VLOOKUP(Audit!#REF!,$V$3:$AE$12,5,FALSE)&amp; IF(Audit!#REF!=10,Audit!#REF!,"")</f>
        <v>#REF!</v>
      </c>
      <c r="AS1288" s="50" t="e">
        <f>VLOOKUP(Audit!#REF!,$V$13:$AE$22,5,FALSE)&amp; IF(Audit!#REF!=10,Audit!#REF!,"")</f>
        <v>#REF!</v>
      </c>
      <c r="AT1288" s="47" t="e">
        <f t="shared" si="622"/>
        <v>#REF!</v>
      </c>
      <c r="AU1288" s="50" t="e">
        <f>VLOOKUP(Audit!#REF!,$V$3:$AE$12,6,FALSE)&amp; IF(Audit!#REF!=10,Audit!#REF!,"")</f>
        <v>#REF!</v>
      </c>
      <c r="AV1288" s="50" t="e">
        <f>VLOOKUP(Audit!#REF!,$V$13:$AE$22,6,FALSE)&amp; IF(Audit!#REF!=10,Audit!#REF!,"")</f>
        <v>#REF!</v>
      </c>
      <c r="AW1288" s="47" t="e">
        <f t="shared" si="623"/>
        <v>#REF!</v>
      </c>
      <c r="AX1288" s="50" t="e">
        <f>VLOOKUP(Audit!#REF!,$V$3:$AE$12,7,FALSE)&amp; IF(Audit!#REF!=10,Audit!#REF!,"")</f>
        <v>#REF!</v>
      </c>
      <c r="AY1288" s="50" t="e">
        <f>VLOOKUP(Audit!#REF!,$V$13:$AE$22,7,FALSE) &amp; IF(Audit!#REF!=10,Audit!#REF!,"")</f>
        <v>#REF!</v>
      </c>
      <c r="AZ1288" s="47" t="e">
        <f t="shared" si="624"/>
        <v>#REF!</v>
      </c>
      <c r="BA1288" s="50" t="e">
        <f>VLOOKUP(Audit!#REF!,$V$3:$AE$12,8,FALSE)&amp; Audit!#REF! &amp; IF(Audit!#REF!=10,Audit!#REF!,"")</f>
        <v>#REF!</v>
      </c>
      <c r="BB1288" s="50" t="e">
        <f>VLOOKUP(Audit!#REF!,$V$13:$AE$22,8,FALSE) &amp; IF(Audit!#REF!=10,Audit!#REF!,"")</f>
        <v>#REF!</v>
      </c>
      <c r="BC1288" s="47" t="e">
        <f t="shared" si="625"/>
        <v>#REF!</v>
      </c>
      <c r="BD1288" s="50" t="e">
        <f>VLOOKUP(Audit!#REF!,$V$3:$AE$12,9,FALSE)&amp; IF(Audit!#REF!=10,Audit!#REF!,"")</f>
        <v>#REF!</v>
      </c>
      <c r="BE1288" s="50" t="e">
        <f>VLOOKUP(Audit!#REF!,$V$13:$AE$22,9,FALSE) &amp; IF(Audit!#REF!=10,Audit!#REF!,"") &amp; IF(Audit!#REF!&lt;&gt;1,U1288,"")</f>
        <v>#REF!</v>
      </c>
      <c r="BF1288" s="47" t="e">
        <f t="shared" si="626"/>
        <v>#REF!</v>
      </c>
      <c r="BG1288" s="50" t="e">
        <f>VLOOKUP(Audit!#REF!,$V$3:$AE$12,10,FALSE) &amp; Audit!#REF! &amp; IF(Audit!#REF!=10,Audit!#REF!,"")</f>
        <v>#REF!</v>
      </c>
      <c r="BH1288" s="50" t="e">
        <f>VLOOKUP(Audit!#REF!,$V$13:$AE$22,10,FALSE) &amp; IF(Audit!#REF!=10,Audit!#REF!,"") &amp; IF(Audit!#REF!&lt;&gt;1,U1288,"")</f>
        <v>#REF!</v>
      </c>
      <c r="BI1288" s="47" t="e">
        <f t="shared" si="627"/>
        <v>#REF!</v>
      </c>
      <c r="BJ1288" s="48" t="str">
        <f t="shared" si="628"/>
        <v/>
      </c>
      <c r="BK1288" s="48" t="str">
        <f t="shared" si="629"/>
        <v/>
      </c>
      <c r="BL1288" s="48" t="str">
        <f t="shared" si="630"/>
        <v/>
      </c>
      <c r="BM1288" s="48" t="str">
        <f t="shared" si="631"/>
        <v/>
      </c>
      <c r="BN1288" s="48" t="str">
        <f t="shared" si="632"/>
        <v/>
      </c>
      <c r="BO1288" s="48" t="str">
        <f t="shared" si="633"/>
        <v/>
      </c>
      <c r="BP1288" s="48" t="str">
        <f t="shared" si="634"/>
        <v/>
      </c>
      <c r="BQ1288" s="48" t="str">
        <f t="shared" si="635"/>
        <v/>
      </c>
      <c r="BR1288" s="48" t="str">
        <f t="shared" si="636"/>
        <v/>
      </c>
      <c r="BS1288" s="48" t="str">
        <f t="shared" si="637"/>
        <v/>
      </c>
      <c r="BT1288" s="48" t="str">
        <f t="shared" si="638"/>
        <v/>
      </c>
      <c r="BU1288" s="48" t="str">
        <f t="shared" si="639"/>
        <v/>
      </c>
    </row>
    <row r="1289" spans="1:73">
      <c r="A1289" s="10" t="e">
        <f>Audit!#REF!</f>
        <v>#REF!</v>
      </c>
      <c r="B1289" s="10" t="e">
        <f t="shared" si="610"/>
        <v>#REF!</v>
      </c>
      <c r="C1289" s="17" t="e">
        <f>VLOOKUP(Audit!#REF!,$V$3:$AE$12,2,FALSE) &amp; VLOOKUP(Audit!#REF!,$V$13:$AE$22,2,FALSE)&amp; IF(Audit!#REF!=10,Audit!#REF!&amp;Audit!#REF!,"")</f>
        <v>#REF!</v>
      </c>
      <c r="D1289" s="17" t="e">
        <f>VLOOKUP(Audit!#REF!,$V$3:$AE$12,3,FALSE) &amp; VLOOKUP(Audit!#REF!,$V$13:$AE$22,3,FALSE) &amp;IF(Audit!#REF!=10,Audit!#REF!&amp;Audit!#REF!,"")</f>
        <v>#REF!</v>
      </c>
      <c r="E1289" s="17" t="e">
        <f>VLOOKUP(Audit!#REF!,$V$3:$AE$12,4,FALSE)&amp; Audit!#REF! &amp; VLOOKUP(Audit!#REF!,$V$13:$AE$22,4,FALSE)&amp; IF(Audit!#REF!=10,Audit!#REF!&amp;Audit!#REF!,"")</f>
        <v>#REF!</v>
      </c>
      <c r="F1289" s="17" t="e">
        <f>VLOOKUP(Audit!#REF!,$V$3:$AE$12,5,FALSE) &amp; VLOOKUP(Audit!#REF!,$V$13:$AE$22,5,FALSE)&amp; IF(Audit!#REF!=10,Audit!#REF!&amp;Audit!#REF!,"")</f>
        <v>#REF!</v>
      </c>
      <c r="G1289" s="17" t="e">
        <f>VLOOKUP(Audit!#REF!,$V$3:$AE$12,6,FALSE) &amp; VLOOKUP(Audit!#REF!,$V$13:$AE$22,6,FALSE)&amp; IF(Audit!#REF!=10,Audit!#REF!&amp;Audit!#REF!,"")</f>
        <v>#REF!</v>
      </c>
      <c r="H1289" s="17" t="e">
        <f>VLOOKUP(Audit!#REF!,$V$3:$AE$12,7,FALSE) &amp; VLOOKUP(Audit!#REF!,$V$13:$AE$22,7,FALSE)&amp;IF(Audit!#REF!=10,Audit!#REF!&amp;Audit!#REF!,"")</f>
        <v>#REF!</v>
      </c>
      <c r="I1289" s="17" t="e">
        <f>VLOOKUP(Audit!#REF!,$V$3:$AE$12,8,FALSE) &amp; Audit!#REF! &amp; VLOOKUP(Audit!#REF!,$V$13:$AE$22,8,FALSE)&amp;IF(Audit!#REF!=10,Audit!#REF!&amp;Audit!#REF!,"")</f>
        <v>#REF!</v>
      </c>
      <c r="J1289" s="17" t="e">
        <f>VLOOKUP(Audit!#REF!,$V$3:$AE$12,9,FALSE) &amp; VLOOKUP(Audit!#REF!,$V$13:$AE$22,9,FALSE) &amp; IF(Audit!#REF!=10,Audit!#REF!&amp;Audit!#REF!,"") &amp; IF(Audit!#REF!&lt;&gt;1,U1289,"")</f>
        <v>#REF!</v>
      </c>
      <c r="K1289" s="17" t="e">
        <f>VLOOKUP(Audit!#REF!,$V$3:$AE$12,10,FALSE) &amp; Audit!#REF! &amp; VLOOKUP(Audit!#REF!,$V$13:$AE$22,10,FALSE) &amp; IF(Audit!#REF!=10,Audit!#REF!&amp;Audit!#REF!,"") &amp; IF(Audit!#REF!&lt;&gt;1,U1289,"")</f>
        <v>#REF!</v>
      </c>
      <c r="L1289" s="10" t="e">
        <f>Audit!#REF!</f>
        <v>#REF!</v>
      </c>
      <c r="M1289" s="10" t="e">
        <f t="shared" si="611"/>
        <v>#REF!</v>
      </c>
      <c r="N1289" s="10" t="e">
        <f t="shared" si="612"/>
        <v>#REF!</v>
      </c>
      <c r="O1289" s="10" t="e">
        <f t="shared" si="613"/>
        <v>#REF!</v>
      </c>
      <c r="P1289" s="10" t="e">
        <f t="shared" si="614"/>
        <v>#REF!</v>
      </c>
      <c r="Q1289" s="10" t="e">
        <f t="shared" si="615"/>
        <v>#REF!</v>
      </c>
      <c r="R1289" s="10" t="e">
        <f t="shared" si="616"/>
        <v>#REF!</v>
      </c>
      <c r="S1289" s="10" t="e">
        <f t="shared" si="617"/>
        <v>#REF!</v>
      </c>
      <c r="T1289" s="10" t="e">
        <f t="shared" si="618"/>
        <v>#REF!</v>
      </c>
      <c r="U1289" s="17" t="e">
        <f>IF(Audit!#REF!="","",VLOOKUP(Audit!#REF!,$W$26:$X$35,2,FALSE)) &amp; Audit!#REF! &amp; IF(Audit!#REF!="","",IF(Audit!#REF!&lt;=1.4,VLOOKUP(Audit!#REF!,$W$38:X1334,2,FALSE),VLOOKUP(Audit!#REF!,$W$51:$X$61,2,FALSE))) &amp; IF(Audit!#REF!="","",VLOOKUP(Audit!#REF!,$Y$26:$Z$35,2,FALSE) &amp; Audit!#REF! &amp; IF(Audit!#REF!="","",IF(Audit!#REF!&lt;=1.4,VLOOKUP(Audit!#REF!,$Y$38:$Z$48,2,FALSE),VLOOKUP(Audit!#REF!,$Y$51:$Z$61,2,FALSE))))</f>
        <v>#REF!</v>
      </c>
      <c r="V1289" s="21"/>
      <c r="AH1289" s="49" t="e">
        <f>Audit!#REF!</f>
        <v>#REF!</v>
      </c>
      <c r="AI1289" s="50" t="e">
        <f>VLOOKUP(Audit!#REF!,$V$3:$AE$12,2,FALSE)&amp; IF(Audit!#REF!=10,Audit!#REF!,"")</f>
        <v>#REF!</v>
      </c>
      <c r="AJ1289" s="50" t="e">
        <f>VLOOKUP(Audit!#REF!,$V$13:$AE$22,2,FALSE)&amp; IF(Audit!#REF!=10,Audit!#REF!,"")</f>
        <v>#REF!</v>
      </c>
      <c r="AK1289" s="47" t="e">
        <f t="shared" si="619"/>
        <v>#REF!</v>
      </c>
      <c r="AL1289" s="50" t="e">
        <f>VLOOKUP(Audit!#REF!,$V$3:$AE$12,3,FALSE)&amp; IF(Audit!#REF!=10,Audit!#REF!,"")</f>
        <v>#REF!</v>
      </c>
      <c r="AM1289" s="50" t="e">
        <f>VLOOKUP(Audit!#REF!,$V$13:$AE$22,3,FALSE)&amp; IF(Audit!#REF!=10,Audit!#REF!,"")</f>
        <v>#REF!</v>
      </c>
      <c r="AN1289" s="47" t="e">
        <f t="shared" si="620"/>
        <v>#REF!</v>
      </c>
      <c r="AO1289" s="50" t="e">
        <f>VLOOKUP(Audit!#REF!,$V$3:$AE$12,4,FALSE) &amp;  Audit!#REF! &amp; IF(Audit!#REF!=10,Audit!#REF!,"")</f>
        <v>#REF!</v>
      </c>
      <c r="AP1289" s="50" t="e">
        <f>VLOOKUP(Audit!#REF!,$V$13:$AE$22,4,FALSE)&amp; IF(Audit!#REF!=10,Audit!#REF!,"")</f>
        <v>#REF!</v>
      </c>
      <c r="AQ1289" s="47" t="e">
        <f t="shared" si="621"/>
        <v>#REF!</v>
      </c>
      <c r="AR1289" s="50" t="e">
        <f>VLOOKUP(Audit!#REF!,$V$3:$AE$12,5,FALSE)&amp; IF(Audit!#REF!=10,Audit!#REF!,"")</f>
        <v>#REF!</v>
      </c>
      <c r="AS1289" s="50" t="e">
        <f>VLOOKUP(Audit!#REF!,$V$13:$AE$22,5,FALSE)&amp; IF(Audit!#REF!=10,Audit!#REF!,"")</f>
        <v>#REF!</v>
      </c>
      <c r="AT1289" s="47" t="e">
        <f t="shared" si="622"/>
        <v>#REF!</v>
      </c>
      <c r="AU1289" s="50" t="e">
        <f>VLOOKUP(Audit!#REF!,$V$3:$AE$12,6,FALSE)&amp; IF(Audit!#REF!=10,Audit!#REF!,"")</f>
        <v>#REF!</v>
      </c>
      <c r="AV1289" s="50" t="e">
        <f>VLOOKUP(Audit!#REF!,$V$13:$AE$22,6,FALSE)&amp; IF(Audit!#REF!=10,Audit!#REF!,"")</f>
        <v>#REF!</v>
      </c>
      <c r="AW1289" s="47" t="e">
        <f t="shared" si="623"/>
        <v>#REF!</v>
      </c>
      <c r="AX1289" s="50" t="e">
        <f>VLOOKUP(Audit!#REF!,$V$3:$AE$12,7,FALSE)&amp; IF(Audit!#REF!=10,Audit!#REF!,"")</f>
        <v>#REF!</v>
      </c>
      <c r="AY1289" s="50" t="e">
        <f>VLOOKUP(Audit!#REF!,$V$13:$AE$22,7,FALSE) &amp; IF(Audit!#REF!=10,Audit!#REF!,"")</f>
        <v>#REF!</v>
      </c>
      <c r="AZ1289" s="47" t="e">
        <f t="shared" si="624"/>
        <v>#REF!</v>
      </c>
      <c r="BA1289" s="50" t="e">
        <f>VLOOKUP(Audit!#REF!,$V$3:$AE$12,8,FALSE)&amp; Audit!#REF! &amp; IF(Audit!#REF!=10,Audit!#REF!,"")</f>
        <v>#REF!</v>
      </c>
      <c r="BB1289" s="50" t="e">
        <f>VLOOKUP(Audit!#REF!,$V$13:$AE$22,8,FALSE) &amp; IF(Audit!#REF!=10,Audit!#REF!,"")</f>
        <v>#REF!</v>
      </c>
      <c r="BC1289" s="47" t="e">
        <f t="shared" si="625"/>
        <v>#REF!</v>
      </c>
      <c r="BD1289" s="50" t="e">
        <f>VLOOKUP(Audit!#REF!,$V$3:$AE$12,9,FALSE)&amp; IF(Audit!#REF!=10,Audit!#REF!,"")</f>
        <v>#REF!</v>
      </c>
      <c r="BE1289" s="50" t="e">
        <f>VLOOKUP(Audit!#REF!,$V$13:$AE$22,9,FALSE) &amp; IF(Audit!#REF!=10,Audit!#REF!,"") &amp; IF(Audit!#REF!&lt;&gt;1,U1289,"")</f>
        <v>#REF!</v>
      </c>
      <c r="BF1289" s="47" t="e">
        <f t="shared" si="626"/>
        <v>#REF!</v>
      </c>
      <c r="BG1289" s="50" t="e">
        <f>VLOOKUP(Audit!#REF!,$V$3:$AE$12,10,FALSE) &amp; Audit!#REF! &amp; IF(Audit!#REF!=10,Audit!#REF!,"")</f>
        <v>#REF!</v>
      </c>
      <c r="BH1289" s="50" t="e">
        <f>VLOOKUP(Audit!#REF!,$V$13:$AE$22,10,FALSE) &amp; IF(Audit!#REF!=10,Audit!#REF!,"") &amp; IF(Audit!#REF!&lt;&gt;1,U1289,"")</f>
        <v>#REF!</v>
      </c>
      <c r="BI1289" s="47" t="e">
        <f t="shared" si="627"/>
        <v>#REF!</v>
      </c>
      <c r="BJ1289" s="48" t="str">
        <f t="shared" si="628"/>
        <v/>
      </c>
      <c r="BK1289" s="48" t="str">
        <f t="shared" si="629"/>
        <v/>
      </c>
      <c r="BL1289" s="48" t="str">
        <f t="shared" si="630"/>
        <v/>
      </c>
      <c r="BM1289" s="48" t="str">
        <f t="shared" si="631"/>
        <v/>
      </c>
      <c r="BN1289" s="48" t="str">
        <f t="shared" si="632"/>
        <v/>
      </c>
      <c r="BO1289" s="48" t="str">
        <f t="shared" si="633"/>
        <v/>
      </c>
      <c r="BP1289" s="48" t="str">
        <f t="shared" si="634"/>
        <v/>
      </c>
      <c r="BQ1289" s="48" t="str">
        <f t="shared" si="635"/>
        <v/>
      </c>
      <c r="BR1289" s="48" t="str">
        <f t="shared" si="636"/>
        <v/>
      </c>
      <c r="BS1289" s="48" t="str">
        <f t="shared" si="637"/>
        <v/>
      </c>
      <c r="BT1289" s="48" t="str">
        <f t="shared" si="638"/>
        <v/>
      </c>
      <c r="BU1289" s="48" t="str">
        <f t="shared" si="639"/>
        <v/>
      </c>
    </row>
    <row r="1290" spans="1:73">
      <c r="A1290" s="10" t="e">
        <f>Audit!#REF!</f>
        <v>#REF!</v>
      </c>
      <c r="B1290" s="10" t="e">
        <f t="shared" si="610"/>
        <v>#REF!</v>
      </c>
      <c r="C1290" s="17" t="e">
        <f>VLOOKUP(Audit!#REF!,$V$3:$AE$12,2,FALSE) &amp; VLOOKUP(Audit!#REF!,$V$13:$AE$22,2,FALSE)&amp; IF(Audit!#REF!=10,Audit!#REF!&amp;Audit!#REF!,"")</f>
        <v>#REF!</v>
      </c>
      <c r="D1290" s="17" t="e">
        <f>VLOOKUP(Audit!#REF!,$V$3:$AE$12,3,FALSE) &amp; VLOOKUP(Audit!#REF!,$V$13:$AE$22,3,FALSE) &amp;IF(Audit!#REF!=10,Audit!#REF!&amp;Audit!#REF!,"")</f>
        <v>#REF!</v>
      </c>
      <c r="E1290" s="17" t="e">
        <f>VLOOKUP(Audit!#REF!,$V$3:$AE$12,4,FALSE)&amp; Audit!#REF! &amp; VLOOKUP(Audit!#REF!,$V$13:$AE$22,4,FALSE)&amp; IF(Audit!#REF!=10,Audit!#REF!&amp;Audit!#REF!,"")</f>
        <v>#REF!</v>
      </c>
      <c r="F1290" s="17" t="e">
        <f>VLOOKUP(Audit!#REF!,$V$3:$AE$12,5,FALSE) &amp; VLOOKUP(Audit!#REF!,$V$13:$AE$22,5,FALSE)&amp; IF(Audit!#REF!=10,Audit!#REF!&amp;Audit!#REF!,"")</f>
        <v>#REF!</v>
      </c>
      <c r="G1290" s="17" t="e">
        <f>VLOOKUP(Audit!#REF!,$V$3:$AE$12,6,FALSE) &amp; VLOOKUP(Audit!#REF!,$V$13:$AE$22,6,FALSE)&amp; IF(Audit!#REF!=10,Audit!#REF!&amp;Audit!#REF!,"")</f>
        <v>#REF!</v>
      </c>
      <c r="H1290" s="17" t="e">
        <f>VLOOKUP(Audit!#REF!,$V$3:$AE$12,7,FALSE) &amp; VLOOKUP(Audit!#REF!,$V$13:$AE$22,7,FALSE)&amp;IF(Audit!#REF!=10,Audit!#REF!&amp;Audit!#REF!,"")</f>
        <v>#REF!</v>
      </c>
      <c r="I1290" s="17" t="e">
        <f>VLOOKUP(Audit!#REF!,$V$3:$AE$12,8,FALSE) &amp; Audit!#REF! &amp; VLOOKUP(Audit!#REF!,$V$13:$AE$22,8,FALSE)&amp;IF(Audit!#REF!=10,Audit!#REF!&amp;Audit!#REF!,"")</f>
        <v>#REF!</v>
      </c>
      <c r="J1290" s="17" t="e">
        <f>VLOOKUP(Audit!#REF!,$V$3:$AE$12,9,FALSE) &amp; VLOOKUP(Audit!#REF!,$V$13:$AE$22,9,FALSE) &amp; IF(Audit!#REF!=10,Audit!#REF!&amp;Audit!#REF!,"") &amp; IF(Audit!#REF!&lt;&gt;1,U1290,"")</f>
        <v>#REF!</v>
      </c>
      <c r="K1290" s="17" t="e">
        <f>VLOOKUP(Audit!#REF!,$V$3:$AE$12,10,FALSE) &amp; Audit!#REF! &amp; VLOOKUP(Audit!#REF!,$V$13:$AE$22,10,FALSE) &amp; IF(Audit!#REF!=10,Audit!#REF!&amp;Audit!#REF!,"") &amp; IF(Audit!#REF!&lt;&gt;1,U1290,"")</f>
        <v>#REF!</v>
      </c>
      <c r="L1290" s="10" t="e">
        <f>Audit!#REF!</f>
        <v>#REF!</v>
      </c>
      <c r="M1290" s="10" t="e">
        <f t="shared" si="611"/>
        <v>#REF!</v>
      </c>
      <c r="N1290" s="10" t="e">
        <f t="shared" si="612"/>
        <v>#REF!</v>
      </c>
      <c r="O1290" s="10" t="e">
        <f t="shared" si="613"/>
        <v>#REF!</v>
      </c>
      <c r="P1290" s="10" t="e">
        <f t="shared" si="614"/>
        <v>#REF!</v>
      </c>
      <c r="Q1290" s="10" t="e">
        <f t="shared" si="615"/>
        <v>#REF!</v>
      </c>
      <c r="R1290" s="10" t="e">
        <f t="shared" si="616"/>
        <v>#REF!</v>
      </c>
      <c r="S1290" s="10" t="e">
        <f t="shared" si="617"/>
        <v>#REF!</v>
      </c>
      <c r="T1290" s="10" t="e">
        <f t="shared" si="618"/>
        <v>#REF!</v>
      </c>
      <c r="U1290" s="17" t="e">
        <f>IF(Audit!#REF!="","",VLOOKUP(Audit!#REF!,$W$26:$X$35,2,FALSE)) &amp; Audit!#REF! &amp; IF(Audit!#REF!="","",IF(Audit!#REF!&lt;=1.4,VLOOKUP(Audit!#REF!,$W$38:X1335,2,FALSE),VLOOKUP(Audit!#REF!,$W$51:$X$61,2,FALSE))) &amp; IF(Audit!#REF!="","",VLOOKUP(Audit!#REF!,$Y$26:$Z$35,2,FALSE) &amp; Audit!#REF! &amp; IF(Audit!#REF!="","",IF(Audit!#REF!&lt;=1.4,VLOOKUP(Audit!#REF!,$Y$38:$Z$48,2,FALSE),VLOOKUP(Audit!#REF!,$Y$51:$Z$61,2,FALSE))))</f>
        <v>#REF!</v>
      </c>
      <c r="V1290" s="21"/>
      <c r="AH1290" s="49" t="e">
        <f>Audit!#REF!</f>
        <v>#REF!</v>
      </c>
      <c r="AI1290" s="50" t="e">
        <f>VLOOKUP(Audit!#REF!,$V$3:$AE$12,2,FALSE)&amp; IF(Audit!#REF!=10,Audit!#REF!,"")</f>
        <v>#REF!</v>
      </c>
      <c r="AJ1290" s="50" t="e">
        <f>VLOOKUP(Audit!#REF!,$V$13:$AE$22,2,FALSE)&amp; IF(Audit!#REF!=10,Audit!#REF!,"")</f>
        <v>#REF!</v>
      </c>
      <c r="AK1290" s="47" t="e">
        <f t="shared" si="619"/>
        <v>#REF!</v>
      </c>
      <c r="AL1290" s="50" t="e">
        <f>VLOOKUP(Audit!#REF!,$V$3:$AE$12,3,FALSE)&amp; IF(Audit!#REF!=10,Audit!#REF!,"")</f>
        <v>#REF!</v>
      </c>
      <c r="AM1290" s="50" t="e">
        <f>VLOOKUP(Audit!#REF!,$V$13:$AE$22,3,FALSE)&amp; IF(Audit!#REF!=10,Audit!#REF!,"")</f>
        <v>#REF!</v>
      </c>
      <c r="AN1290" s="47" t="e">
        <f t="shared" si="620"/>
        <v>#REF!</v>
      </c>
      <c r="AO1290" s="50" t="e">
        <f>VLOOKUP(Audit!#REF!,$V$3:$AE$12,4,FALSE) &amp;  Audit!#REF! &amp; IF(Audit!#REF!=10,Audit!#REF!,"")</f>
        <v>#REF!</v>
      </c>
      <c r="AP1290" s="50" t="e">
        <f>VLOOKUP(Audit!#REF!,$V$13:$AE$22,4,FALSE)&amp; IF(Audit!#REF!=10,Audit!#REF!,"")</f>
        <v>#REF!</v>
      </c>
      <c r="AQ1290" s="47" t="e">
        <f t="shared" si="621"/>
        <v>#REF!</v>
      </c>
      <c r="AR1290" s="50" t="e">
        <f>VLOOKUP(Audit!#REF!,$V$3:$AE$12,5,FALSE)&amp; IF(Audit!#REF!=10,Audit!#REF!,"")</f>
        <v>#REF!</v>
      </c>
      <c r="AS1290" s="50" t="e">
        <f>VLOOKUP(Audit!#REF!,$V$13:$AE$22,5,FALSE)&amp; IF(Audit!#REF!=10,Audit!#REF!,"")</f>
        <v>#REF!</v>
      </c>
      <c r="AT1290" s="47" t="e">
        <f t="shared" si="622"/>
        <v>#REF!</v>
      </c>
      <c r="AU1290" s="50" t="e">
        <f>VLOOKUP(Audit!#REF!,$V$3:$AE$12,6,FALSE)&amp; IF(Audit!#REF!=10,Audit!#REF!,"")</f>
        <v>#REF!</v>
      </c>
      <c r="AV1290" s="50" t="e">
        <f>VLOOKUP(Audit!#REF!,$V$13:$AE$22,6,FALSE)&amp; IF(Audit!#REF!=10,Audit!#REF!,"")</f>
        <v>#REF!</v>
      </c>
      <c r="AW1290" s="47" t="e">
        <f t="shared" si="623"/>
        <v>#REF!</v>
      </c>
      <c r="AX1290" s="50" t="e">
        <f>VLOOKUP(Audit!#REF!,$V$3:$AE$12,7,FALSE)&amp; IF(Audit!#REF!=10,Audit!#REF!,"")</f>
        <v>#REF!</v>
      </c>
      <c r="AY1290" s="50" t="e">
        <f>VLOOKUP(Audit!#REF!,$V$13:$AE$22,7,FALSE) &amp; IF(Audit!#REF!=10,Audit!#REF!,"")</f>
        <v>#REF!</v>
      </c>
      <c r="AZ1290" s="47" t="e">
        <f t="shared" si="624"/>
        <v>#REF!</v>
      </c>
      <c r="BA1290" s="50" t="e">
        <f>VLOOKUP(Audit!#REF!,$V$3:$AE$12,8,FALSE)&amp; Audit!#REF! &amp; IF(Audit!#REF!=10,Audit!#REF!,"")</f>
        <v>#REF!</v>
      </c>
      <c r="BB1290" s="50" t="e">
        <f>VLOOKUP(Audit!#REF!,$V$13:$AE$22,8,FALSE) &amp; IF(Audit!#REF!=10,Audit!#REF!,"")</f>
        <v>#REF!</v>
      </c>
      <c r="BC1290" s="47" t="e">
        <f t="shared" si="625"/>
        <v>#REF!</v>
      </c>
      <c r="BD1290" s="50" t="e">
        <f>VLOOKUP(Audit!#REF!,$V$3:$AE$12,9,FALSE)&amp; IF(Audit!#REF!=10,Audit!#REF!,"")</f>
        <v>#REF!</v>
      </c>
      <c r="BE1290" s="50" t="e">
        <f>VLOOKUP(Audit!#REF!,$V$13:$AE$22,9,FALSE) &amp; IF(Audit!#REF!=10,Audit!#REF!,"") &amp; IF(Audit!#REF!&lt;&gt;1,U1290,"")</f>
        <v>#REF!</v>
      </c>
      <c r="BF1290" s="47" t="e">
        <f t="shared" si="626"/>
        <v>#REF!</v>
      </c>
      <c r="BG1290" s="50" t="e">
        <f>VLOOKUP(Audit!#REF!,$V$3:$AE$12,10,FALSE) &amp; Audit!#REF! &amp; IF(Audit!#REF!=10,Audit!#REF!,"")</f>
        <v>#REF!</v>
      </c>
      <c r="BH1290" s="50" t="e">
        <f>VLOOKUP(Audit!#REF!,$V$13:$AE$22,10,FALSE) &amp; IF(Audit!#REF!=10,Audit!#REF!,"") &amp; IF(Audit!#REF!&lt;&gt;1,U1290,"")</f>
        <v>#REF!</v>
      </c>
      <c r="BI1290" s="47" t="e">
        <f t="shared" si="627"/>
        <v>#REF!</v>
      </c>
      <c r="BJ1290" s="48" t="str">
        <f t="shared" si="628"/>
        <v/>
      </c>
      <c r="BK1290" s="48" t="str">
        <f t="shared" si="629"/>
        <v/>
      </c>
      <c r="BL1290" s="48" t="str">
        <f t="shared" si="630"/>
        <v/>
      </c>
      <c r="BM1290" s="48" t="str">
        <f t="shared" si="631"/>
        <v/>
      </c>
      <c r="BN1290" s="48" t="str">
        <f t="shared" si="632"/>
        <v/>
      </c>
      <c r="BO1290" s="48" t="str">
        <f t="shared" si="633"/>
        <v/>
      </c>
      <c r="BP1290" s="48" t="str">
        <f t="shared" si="634"/>
        <v/>
      </c>
      <c r="BQ1290" s="48" t="str">
        <f t="shared" si="635"/>
        <v/>
      </c>
      <c r="BR1290" s="48" t="str">
        <f t="shared" si="636"/>
        <v/>
      </c>
      <c r="BS1290" s="48" t="str">
        <f t="shared" si="637"/>
        <v/>
      </c>
      <c r="BT1290" s="48" t="str">
        <f t="shared" si="638"/>
        <v/>
      </c>
      <c r="BU1290" s="48" t="str">
        <f t="shared" si="639"/>
        <v/>
      </c>
    </row>
    <row r="1291" spans="1:73">
      <c r="A1291" s="10" t="e">
        <f>Audit!#REF!</f>
        <v>#REF!</v>
      </c>
      <c r="B1291" s="10" t="e">
        <f t="shared" si="610"/>
        <v>#REF!</v>
      </c>
      <c r="C1291" s="17" t="e">
        <f>VLOOKUP(Audit!#REF!,$V$3:$AE$12,2,FALSE) &amp; VLOOKUP(Audit!#REF!,$V$13:$AE$22,2,FALSE)&amp; IF(Audit!#REF!=10,Audit!#REF!&amp;Audit!#REF!,"")</f>
        <v>#REF!</v>
      </c>
      <c r="D1291" s="17" t="e">
        <f>VLOOKUP(Audit!#REF!,$V$3:$AE$12,3,FALSE) &amp; VLOOKUP(Audit!#REF!,$V$13:$AE$22,3,FALSE) &amp;IF(Audit!#REF!=10,Audit!#REF!&amp;Audit!#REF!,"")</f>
        <v>#REF!</v>
      </c>
      <c r="E1291" s="17" t="e">
        <f>VLOOKUP(Audit!#REF!,$V$3:$AE$12,4,FALSE)&amp; Audit!#REF! &amp; VLOOKUP(Audit!#REF!,$V$13:$AE$22,4,FALSE)&amp; IF(Audit!#REF!=10,Audit!#REF!&amp;Audit!#REF!,"")</f>
        <v>#REF!</v>
      </c>
      <c r="F1291" s="17" t="e">
        <f>VLOOKUP(Audit!#REF!,$V$3:$AE$12,5,FALSE) &amp; VLOOKUP(Audit!#REF!,$V$13:$AE$22,5,FALSE)&amp; IF(Audit!#REF!=10,Audit!#REF!&amp;Audit!#REF!,"")</f>
        <v>#REF!</v>
      </c>
      <c r="G1291" s="17" t="e">
        <f>VLOOKUP(Audit!#REF!,$V$3:$AE$12,6,FALSE) &amp; VLOOKUP(Audit!#REF!,$V$13:$AE$22,6,FALSE)&amp; IF(Audit!#REF!=10,Audit!#REF!&amp;Audit!#REF!,"")</f>
        <v>#REF!</v>
      </c>
      <c r="H1291" s="17" t="e">
        <f>VLOOKUP(Audit!#REF!,$V$3:$AE$12,7,FALSE) &amp; VLOOKUP(Audit!#REF!,$V$13:$AE$22,7,FALSE)&amp;IF(Audit!#REF!=10,Audit!#REF!&amp;Audit!#REF!,"")</f>
        <v>#REF!</v>
      </c>
      <c r="I1291" s="17" t="e">
        <f>VLOOKUP(Audit!#REF!,$V$3:$AE$12,8,FALSE) &amp; Audit!#REF! &amp; VLOOKUP(Audit!#REF!,$V$13:$AE$22,8,FALSE)&amp;IF(Audit!#REF!=10,Audit!#REF!&amp;Audit!#REF!,"")</f>
        <v>#REF!</v>
      </c>
      <c r="J1291" s="17" t="e">
        <f>VLOOKUP(Audit!#REF!,$V$3:$AE$12,9,FALSE) &amp; VLOOKUP(Audit!#REF!,$V$13:$AE$22,9,FALSE) &amp; IF(Audit!#REF!=10,Audit!#REF!&amp;Audit!#REF!,"") &amp; IF(Audit!#REF!&lt;&gt;1,U1291,"")</f>
        <v>#REF!</v>
      </c>
      <c r="K1291" s="17" t="e">
        <f>VLOOKUP(Audit!#REF!,$V$3:$AE$12,10,FALSE) &amp; Audit!#REF! &amp; VLOOKUP(Audit!#REF!,$V$13:$AE$22,10,FALSE) &amp; IF(Audit!#REF!=10,Audit!#REF!&amp;Audit!#REF!,"") &amp; IF(Audit!#REF!&lt;&gt;1,U1291,"")</f>
        <v>#REF!</v>
      </c>
      <c r="L1291" s="10" t="e">
        <f>Audit!#REF!</f>
        <v>#REF!</v>
      </c>
      <c r="M1291" s="10" t="e">
        <f t="shared" si="611"/>
        <v>#REF!</v>
      </c>
      <c r="N1291" s="10" t="e">
        <f t="shared" si="612"/>
        <v>#REF!</v>
      </c>
      <c r="O1291" s="10" t="e">
        <f t="shared" si="613"/>
        <v>#REF!</v>
      </c>
      <c r="P1291" s="10" t="e">
        <f t="shared" si="614"/>
        <v>#REF!</v>
      </c>
      <c r="Q1291" s="10" t="e">
        <f t="shared" si="615"/>
        <v>#REF!</v>
      </c>
      <c r="R1291" s="10" t="e">
        <f t="shared" si="616"/>
        <v>#REF!</v>
      </c>
      <c r="S1291" s="10" t="e">
        <f t="shared" si="617"/>
        <v>#REF!</v>
      </c>
      <c r="T1291" s="10" t="e">
        <f t="shared" si="618"/>
        <v>#REF!</v>
      </c>
      <c r="U1291" s="17" t="e">
        <f>IF(Audit!#REF!="","",VLOOKUP(Audit!#REF!,$W$26:$X$35,2,FALSE)) &amp; Audit!#REF! &amp; IF(Audit!#REF!="","",IF(Audit!#REF!&lt;=1.4,VLOOKUP(Audit!#REF!,$W$38:X1336,2,FALSE),VLOOKUP(Audit!#REF!,$W$51:$X$61,2,FALSE))) &amp; IF(Audit!#REF!="","",VLOOKUP(Audit!#REF!,$Y$26:$Z$35,2,FALSE) &amp; Audit!#REF! &amp; IF(Audit!#REF!="","",IF(Audit!#REF!&lt;=1.4,VLOOKUP(Audit!#REF!,$Y$38:$Z$48,2,FALSE),VLOOKUP(Audit!#REF!,$Y$51:$Z$61,2,FALSE))))</f>
        <v>#REF!</v>
      </c>
      <c r="V1291" s="21"/>
      <c r="AH1291" s="49" t="e">
        <f>Audit!#REF!</f>
        <v>#REF!</v>
      </c>
      <c r="AI1291" s="50" t="e">
        <f>VLOOKUP(Audit!#REF!,$V$3:$AE$12,2,FALSE)&amp; IF(Audit!#REF!=10,Audit!#REF!,"")</f>
        <v>#REF!</v>
      </c>
      <c r="AJ1291" s="50" t="e">
        <f>VLOOKUP(Audit!#REF!,$V$13:$AE$22,2,FALSE)&amp; IF(Audit!#REF!=10,Audit!#REF!,"")</f>
        <v>#REF!</v>
      </c>
      <c r="AK1291" s="47" t="e">
        <f t="shared" si="619"/>
        <v>#REF!</v>
      </c>
      <c r="AL1291" s="50" t="e">
        <f>VLOOKUP(Audit!#REF!,$V$3:$AE$12,3,FALSE)&amp; IF(Audit!#REF!=10,Audit!#REF!,"")</f>
        <v>#REF!</v>
      </c>
      <c r="AM1291" s="50" t="e">
        <f>VLOOKUP(Audit!#REF!,$V$13:$AE$22,3,FALSE)&amp; IF(Audit!#REF!=10,Audit!#REF!,"")</f>
        <v>#REF!</v>
      </c>
      <c r="AN1291" s="47" t="e">
        <f t="shared" si="620"/>
        <v>#REF!</v>
      </c>
      <c r="AO1291" s="50" t="e">
        <f>VLOOKUP(Audit!#REF!,$V$3:$AE$12,4,FALSE) &amp;  Audit!#REF! &amp; IF(Audit!#REF!=10,Audit!#REF!,"")</f>
        <v>#REF!</v>
      </c>
      <c r="AP1291" s="50" t="e">
        <f>VLOOKUP(Audit!#REF!,$V$13:$AE$22,4,FALSE)&amp; IF(Audit!#REF!=10,Audit!#REF!,"")</f>
        <v>#REF!</v>
      </c>
      <c r="AQ1291" s="47" t="e">
        <f t="shared" si="621"/>
        <v>#REF!</v>
      </c>
      <c r="AR1291" s="50" t="e">
        <f>VLOOKUP(Audit!#REF!,$V$3:$AE$12,5,FALSE)&amp; IF(Audit!#REF!=10,Audit!#REF!,"")</f>
        <v>#REF!</v>
      </c>
      <c r="AS1291" s="50" t="e">
        <f>VLOOKUP(Audit!#REF!,$V$13:$AE$22,5,FALSE)&amp; IF(Audit!#REF!=10,Audit!#REF!,"")</f>
        <v>#REF!</v>
      </c>
      <c r="AT1291" s="47" t="e">
        <f t="shared" si="622"/>
        <v>#REF!</v>
      </c>
      <c r="AU1291" s="50" t="e">
        <f>VLOOKUP(Audit!#REF!,$V$3:$AE$12,6,FALSE)&amp; IF(Audit!#REF!=10,Audit!#REF!,"")</f>
        <v>#REF!</v>
      </c>
      <c r="AV1291" s="50" t="e">
        <f>VLOOKUP(Audit!#REF!,$V$13:$AE$22,6,FALSE)&amp; IF(Audit!#REF!=10,Audit!#REF!,"")</f>
        <v>#REF!</v>
      </c>
      <c r="AW1291" s="47" t="e">
        <f t="shared" si="623"/>
        <v>#REF!</v>
      </c>
      <c r="AX1291" s="50" t="e">
        <f>VLOOKUP(Audit!#REF!,$V$3:$AE$12,7,FALSE)&amp; IF(Audit!#REF!=10,Audit!#REF!,"")</f>
        <v>#REF!</v>
      </c>
      <c r="AY1291" s="50" t="e">
        <f>VLOOKUP(Audit!#REF!,$V$13:$AE$22,7,FALSE) &amp; IF(Audit!#REF!=10,Audit!#REF!,"")</f>
        <v>#REF!</v>
      </c>
      <c r="AZ1291" s="47" t="e">
        <f t="shared" si="624"/>
        <v>#REF!</v>
      </c>
      <c r="BA1291" s="50" t="e">
        <f>VLOOKUP(Audit!#REF!,$V$3:$AE$12,8,FALSE)&amp; Audit!#REF! &amp; IF(Audit!#REF!=10,Audit!#REF!,"")</f>
        <v>#REF!</v>
      </c>
      <c r="BB1291" s="50" t="e">
        <f>VLOOKUP(Audit!#REF!,$V$13:$AE$22,8,FALSE) &amp; IF(Audit!#REF!=10,Audit!#REF!,"")</f>
        <v>#REF!</v>
      </c>
      <c r="BC1291" s="47" t="e">
        <f t="shared" si="625"/>
        <v>#REF!</v>
      </c>
      <c r="BD1291" s="50" t="e">
        <f>VLOOKUP(Audit!#REF!,$V$3:$AE$12,9,FALSE)&amp; IF(Audit!#REF!=10,Audit!#REF!,"")</f>
        <v>#REF!</v>
      </c>
      <c r="BE1291" s="50" t="e">
        <f>VLOOKUP(Audit!#REF!,$V$13:$AE$22,9,FALSE) &amp; IF(Audit!#REF!=10,Audit!#REF!,"") &amp; IF(Audit!#REF!&lt;&gt;1,U1291,"")</f>
        <v>#REF!</v>
      </c>
      <c r="BF1291" s="47" t="e">
        <f t="shared" si="626"/>
        <v>#REF!</v>
      </c>
      <c r="BG1291" s="50" t="e">
        <f>VLOOKUP(Audit!#REF!,$V$3:$AE$12,10,FALSE) &amp; Audit!#REF! &amp; IF(Audit!#REF!=10,Audit!#REF!,"")</f>
        <v>#REF!</v>
      </c>
      <c r="BH1291" s="50" t="e">
        <f>VLOOKUP(Audit!#REF!,$V$13:$AE$22,10,FALSE) &amp; IF(Audit!#REF!=10,Audit!#REF!,"") &amp; IF(Audit!#REF!&lt;&gt;1,U1291,"")</f>
        <v>#REF!</v>
      </c>
      <c r="BI1291" s="47" t="e">
        <f t="shared" si="627"/>
        <v>#REF!</v>
      </c>
      <c r="BJ1291" s="48" t="str">
        <f t="shared" si="628"/>
        <v/>
      </c>
      <c r="BK1291" s="48" t="str">
        <f t="shared" si="629"/>
        <v/>
      </c>
      <c r="BL1291" s="48" t="str">
        <f t="shared" si="630"/>
        <v/>
      </c>
      <c r="BM1291" s="48" t="str">
        <f t="shared" si="631"/>
        <v/>
      </c>
      <c r="BN1291" s="48" t="str">
        <f t="shared" si="632"/>
        <v/>
      </c>
      <c r="BO1291" s="48" t="str">
        <f t="shared" si="633"/>
        <v/>
      </c>
      <c r="BP1291" s="48" t="str">
        <f t="shared" si="634"/>
        <v/>
      </c>
      <c r="BQ1291" s="48" t="str">
        <f t="shared" si="635"/>
        <v/>
      </c>
      <c r="BR1291" s="48" t="str">
        <f t="shared" si="636"/>
        <v/>
      </c>
      <c r="BS1291" s="48" t="str">
        <f t="shared" si="637"/>
        <v/>
      </c>
      <c r="BT1291" s="48" t="str">
        <f t="shared" si="638"/>
        <v/>
      </c>
      <c r="BU1291" s="48" t="str">
        <f t="shared" si="639"/>
        <v/>
      </c>
    </row>
    <row r="1292" spans="1:73">
      <c r="A1292" s="10" t="e">
        <f>Audit!#REF!</f>
        <v>#REF!</v>
      </c>
      <c r="B1292" s="10" t="e">
        <f t="shared" si="610"/>
        <v>#REF!</v>
      </c>
      <c r="C1292" s="17" t="e">
        <f>VLOOKUP(Audit!#REF!,$V$3:$AE$12,2,FALSE) &amp; VLOOKUP(Audit!#REF!,$V$13:$AE$22,2,FALSE)&amp; IF(Audit!#REF!=10,Audit!#REF!&amp;Audit!#REF!,"")</f>
        <v>#REF!</v>
      </c>
      <c r="D1292" s="17" t="e">
        <f>VLOOKUP(Audit!#REF!,$V$3:$AE$12,3,FALSE) &amp; VLOOKUP(Audit!#REF!,$V$13:$AE$22,3,FALSE) &amp;IF(Audit!#REF!=10,Audit!#REF!&amp;Audit!#REF!,"")</f>
        <v>#REF!</v>
      </c>
      <c r="E1292" s="17" t="e">
        <f>VLOOKUP(Audit!#REF!,$V$3:$AE$12,4,FALSE)&amp; Audit!#REF! &amp; VLOOKUP(Audit!#REF!,$V$13:$AE$22,4,FALSE)&amp; IF(Audit!#REF!=10,Audit!#REF!&amp;Audit!#REF!,"")</f>
        <v>#REF!</v>
      </c>
      <c r="F1292" s="17" t="e">
        <f>VLOOKUP(Audit!#REF!,$V$3:$AE$12,5,FALSE) &amp; VLOOKUP(Audit!#REF!,$V$13:$AE$22,5,FALSE)&amp; IF(Audit!#REF!=10,Audit!#REF!&amp;Audit!#REF!,"")</f>
        <v>#REF!</v>
      </c>
      <c r="G1292" s="17" t="e">
        <f>VLOOKUP(Audit!#REF!,$V$3:$AE$12,6,FALSE) &amp; VLOOKUP(Audit!#REF!,$V$13:$AE$22,6,FALSE)&amp; IF(Audit!#REF!=10,Audit!#REF!&amp;Audit!#REF!,"")</f>
        <v>#REF!</v>
      </c>
      <c r="H1292" s="17" t="e">
        <f>VLOOKUP(Audit!#REF!,$V$3:$AE$12,7,FALSE) &amp; VLOOKUP(Audit!#REF!,$V$13:$AE$22,7,FALSE)&amp;IF(Audit!#REF!=10,Audit!#REF!&amp;Audit!#REF!,"")</f>
        <v>#REF!</v>
      </c>
      <c r="I1292" s="17" t="e">
        <f>VLOOKUP(Audit!#REF!,$V$3:$AE$12,8,FALSE) &amp; Audit!#REF! &amp; VLOOKUP(Audit!#REF!,$V$13:$AE$22,8,FALSE)&amp;IF(Audit!#REF!=10,Audit!#REF!&amp;Audit!#REF!,"")</f>
        <v>#REF!</v>
      </c>
      <c r="J1292" s="17" t="e">
        <f>VLOOKUP(Audit!#REF!,$V$3:$AE$12,9,FALSE) &amp; VLOOKUP(Audit!#REF!,$V$13:$AE$22,9,FALSE) &amp; IF(Audit!#REF!=10,Audit!#REF!&amp;Audit!#REF!,"") &amp; IF(Audit!#REF!&lt;&gt;1,U1292,"")</f>
        <v>#REF!</v>
      </c>
      <c r="K1292" s="17" t="e">
        <f>VLOOKUP(Audit!#REF!,$V$3:$AE$12,10,FALSE) &amp; Audit!#REF! &amp; VLOOKUP(Audit!#REF!,$V$13:$AE$22,10,FALSE) &amp; IF(Audit!#REF!=10,Audit!#REF!&amp;Audit!#REF!,"") &amp; IF(Audit!#REF!&lt;&gt;1,U1292,"")</f>
        <v>#REF!</v>
      </c>
      <c r="L1292" s="10" t="e">
        <f>Audit!#REF!</f>
        <v>#REF!</v>
      </c>
      <c r="M1292" s="10" t="e">
        <f t="shared" si="611"/>
        <v>#REF!</v>
      </c>
      <c r="N1292" s="10" t="e">
        <f t="shared" si="612"/>
        <v>#REF!</v>
      </c>
      <c r="O1292" s="10" t="e">
        <f t="shared" si="613"/>
        <v>#REF!</v>
      </c>
      <c r="P1292" s="10" t="e">
        <f t="shared" si="614"/>
        <v>#REF!</v>
      </c>
      <c r="Q1292" s="10" t="e">
        <f t="shared" si="615"/>
        <v>#REF!</v>
      </c>
      <c r="R1292" s="10" t="e">
        <f t="shared" si="616"/>
        <v>#REF!</v>
      </c>
      <c r="S1292" s="10" t="e">
        <f t="shared" si="617"/>
        <v>#REF!</v>
      </c>
      <c r="T1292" s="10" t="e">
        <f t="shared" si="618"/>
        <v>#REF!</v>
      </c>
      <c r="U1292" s="17" t="e">
        <f>IF(Audit!#REF!="","",VLOOKUP(Audit!#REF!,$W$26:$X$35,2,FALSE)) &amp; Audit!#REF! &amp; IF(Audit!#REF!="","",IF(Audit!#REF!&lt;=1.4,VLOOKUP(Audit!#REF!,$W$38:X1337,2,FALSE),VLOOKUP(Audit!#REF!,$W$51:$X$61,2,FALSE))) &amp; IF(Audit!#REF!="","",VLOOKUP(Audit!#REF!,$Y$26:$Z$35,2,FALSE) &amp; Audit!#REF! &amp; IF(Audit!#REF!="","",IF(Audit!#REF!&lt;=1.4,VLOOKUP(Audit!#REF!,$Y$38:$Z$48,2,FALSE),VLOOKUP(Audit!#REF!,$Y$51:$Z$61,2,FALSE))))</f>
        <v>#REF!</v>
      </c>
      <c r="V1292" s="21"/>
      <c r="AH1292" s="49" t="e">
        <f>Audit!#REF!</f>
        <v>#REF!</v>
      </c>
      <c r="AI1292" s="50" t="e">
        <f>VLOOKUP(Audit!#REF!,$V$3:$AE$12,2,FALSE)&amp; IF(Audit!#REF!=10,Audit!#REF!,"")</f>
        <v>#REF!</v>
      </c>
      <c r="AJ1292" s="50" t="e">
        <f>VLOOKUP(Audit!#REF!,$V$13:$AE$22,2,FALSE)&amp; IF(Audit!#REF!=10,Audit!#REF!,"")</f>
        <v>#REF!</v>
      </c>
      <c r="AK1292" s="47" t="e">
        <f t="shared" si="619"/>
        <v>#REF!</v>
      </c>
      <c r="AL1292" s="50" t="e">
        <f>VLOOKUP(Audit!#REF!,$V$3:$AE$12,3,FALSE)&amp; IF(Audit!#REF!=10,Audit!#REF!,"")</f>
        <v>#REF!</v>
      </c>
      <c r="AM1292" s="50" t="e">
        <f>VLOOKUP(Audit!#REF!,$V$13:$AE$22,3,FALSE)&amp; IF(Audit!#REF!=10,Audit!#REF!,"")</f>
        <v>#REF!</v>
      </c>
      <c r="AN1292" s="47" t="e">
        <f t="shared" si="620"/>
        <v>#REF!</v>
      </c>
      <c r="AO1292" s="50" t="e">
        <f>VLOOKUP(Audit!#REF!,$V$3:$AE$12,4,FALSE) &amp;  Audit!#REF! &amp; IF(Audit!#REF!=10,Audit!#REF!,"")</f>
        <v>#REF!</v>
      </c>
      <c r="AP1292" s="50" t="e">
        <f>VLOOKUP(Audit!#REF!,$V$13:$AE$22,4,FALSE)&amp; IF(Audit!#REF!=10,Audit!#REF!,"")</f>
        <v>#REF!</v>
      </c>
      <c r="AQ1292" s="47" t="e">
        <f t="shared" si="621"/>
        <v>#REF!</v>
      </c>
      <c r="AR1292" s="50" t="e">
        <f>VLOOKUP(Audit!#REF!,$V$3:$AE$12,5,FALSE)&amp; IF(Audit!#REF!=10,Audit!#REF!,"")</f>
        <v>#REF!</v>
      </c>
      <c r="AS1292" s="50" t="e">
        <f>VLOOKUP(Audit!#REF!,$V$13:$AE$22,5,FALSE)&amp; IF(Audit!#REF!=10,Audit!#REF!,"")</f>
        <v>#REF!</v>
      </c>
      <c r="AT1292" s="47" t="e">
        <f t="shared" si="622"/>
        <v>#REF!</v>
      </c>
      <c r="AU1292" s="50" t="e">
        <f>VLOOKUP(Audit!#REF!,$V$3:$AE$12,6,FALSE)&amp; IF(Audit!#REF!=10,Audit!#REF!,"")</f>
        <v>#REF!</v>
      </c>
      <c r="AV1292" s="50" t="e">
        <f>VLOOKUP(Audit!#REF!,$V$13:$AE$22,6,FALSE)&amp; IF(Audit!#REF!=10,Audit!#REF!,"")</f>
        <v>#REF!</v>
      </c>
      <c r="AW1292" s="47" t="e">
        <f t="shared" si="623"/>
        <v>#REF!</v>
      </c>
      <c r="AX1292" s="50" t="e">
        <f>VLOOKUP(Audit!#REF!,$V$3:$AE$12,7,FALSE)&amp; IF(Audit!#REF!=10,Audit!#REF!,"")</f>
        <v>#REF!</v>
      </c>
      <c r="AY1292" s="50" t="e">
        <f>VLOOKUP(Audit!#REF!,$V$13:$AE$22,7,FALSE) &amp; IF(Audit!#REF!=10,Audit!#REF!,"")</f>
        <v>#REF!</v>
      </c>
      <c r="AZ1292" s="47" t="e">
        <f t="shared" si="624"/>
        <v>#REF!</v>
      </c>
      <c r="BA1292" s="50" t="e">
        <f>VLOOKUP(Audit!#REF!,$V$3:$AE$12,8,FALSE)&amp; Audit!#REF! &amp; IF(Audit!#REF!=10,Audit!#REF!,"")</f>
        <v>#REF!</v>
      </c>
      <c r="BB1292" s="50" t="e">
        <f>VLOOKUP(Audit!#REF!,$V$13:$AE$22,8,FALSE) &amp; IF(Audit!#REF!=10,Audit!#REF!,"")</f>
        <v>#REF!</v>
      </c>
      <c r="BC1292" s="47" t="e">
        <f t="shared" si="625"/>
        <v>#REF!</v>
      </c>
      <c r="BD1292" s="50" t="e">
        <f>VLOOKUP(Audit!#REF!,$V$3:$AE$12,9,FALSE)&amp; IF(Audit!#REF!=10,Audit!#REF!,"")</f>
        <v>#REF!</v>
      </c>
      <c r="BE1292" s="50" t="e">
        <f>VLOOKUP(Audit!#REF!,$V$13:$AE$22,9,FALSE) &amp; IF(Audit!#REF!=10,Audit!#REF!,"") &amp; IF(Audit!#REF!&lt;&gt;1,U1292,"")</f>
        <v>#REF!</v>
      </c>
      <c r="BF1292" s="47" t="e">
        <f t="shared" si="626"/>
        <v>#REF!</v>
      </c>
      <c r="BG1292" s="50" t="e">
        <f>VLOOKUP(Audit!#REF!,$V$3:$AE$12,10,FALSE) &amp; Audit!#REF! &amp; IF(Audit!#REF!=10,Audit!#REF!,"")</f>
        <v>#REF!</v>
      </c>
      <c r="BH1292" s="50" t="e">
        <f>VLOOKUP(Audit!#REF!,$V$13:$AE$22,10,FALSE) &amp; IF(Audit!#REF!=10,Audit!#REF!,"") &amp; IF(Audit!#REF!&lt;&gt;1,U1292,"")</f>
        <v>#REF!</v>
      </c>
      <c r="BI1292" s="47" t="e">
        <f t="shared" si="627"/>
        <v>#REF!</v>
      </c>
      <c r="BJ1292" s="48" t="str">
        <f t="shared" si="628"/>
        <v/>
      </c>
      <c r="BK1292" s="48" t="str">
        <f t="shared" si="629"/>
        <v/>
      </c>
      <c r="BL1292" s="48" t="str">
        <f t="shared" si="630"/>
        <v/>
      </c>
      <c r="BM1292" s="48" t="str">
        <f t="shared" si="631"/>
        <v/>
      </c>
      <c r="BN1292" s="48" t="str">
        <f t="shared" si="632"/>
        <v/>
      </c>
      <c r="BO1292" s="48" t="str">
        <f t="shared" si="633"/>
        <v/>
      </c>
      <c r="BP1292" s="48" t="str">
        <f t="shared" si="634"/>
        <v/>
      </c>
      <c r="BQ1292" s="48" t="str">
        <f t="shared" si="635"/>
        <v/>
      </c>
      <c r="BR1292" s="48" t="str">
        <f t="shared" si="636"/>
        <v/>
      </c>
      <c r="BS1292" s="48" t="str">
        <f t="shared" si="637"/>
        <v/>
      </c>
      <c r="BT1292" s="48" t="str">
        <f t="shared" si="638"/>
        <v/>
      </c>
      <c r="BU1292" s="48" t="str">
        <f t="shared" si="639"/>
        <v/>
      </c>
    </row>
    <row r="1293" spans="1:73">
      <c r="A1293" s="10" t="e">
        <f>Audit!#REF!</f>
        <v>#REF!</v>
      </c>
      <c r="B1293" s="10" t="e">
        <f t="shared" si="610"/>
        <v>#REF!</v>
      </c>
      <c r="C1293" s="17" t="e">
        <f>VLOOKUP(Audit!#REF!,$V$3:$AE$12,2,FALSE) &amp; VLOOKUP(Audit!#REF!,$V$13:$AE$22,2,FALSE)&amp; IF(Audit!#REF!=10,Audit!#REF!&amp;Audit!#REF!,"")</f>
        <v>#REF!</v>
      </c>
      <c r="D1293" s="17" t="e">
        <f>VLOOKUP(Audit!#REF!,$V$3:$AE$12,3,FALSE) &amp; VLOOKUP(Audit!#REF!,$V$13:$AE$22,3,FALSE) &amp;IF(Audit!#REF!=10,Audit!#REF!&amp;Audit!#REF!,"")</f>
        <v>#REF!</v>
      </c>
      <c r="E1293" s="17" t="e">
        <f>VLOOKUP(Audit!#REF!,$V$3:$AE$12,4,FALSE)&amp; Audit!#REF! &amp; VLOOKUP(Audit!#REF!,$V$13:$AE$22,4,FALSE)&amp; IF(Audit!#REF!=10,Audit!#REF!&amp;Audit!#REF!,"")</f>
        <v>#REF!</v>
      </c>
      <c r="F1293" s="17" t="e">
        <f>VLOOKUP(Audit!#REF!,$V$3:$AE$12,5,FALSE) &amp; VLOOKUP(Audit!#REF!,$V$13:$AE$22,5,FALSE)&amp; IF(Audit!#REF!=10,Audit!#REF!&amp;Audit!#REF!,"")</f>
        <v>#REF!</v>
      </c>
      <c r="G1293" s="17" t="e">
        <f>VLOOKUP(Audit!#REF!,$V$3:$AE$12,6,FALSE) &amp; VLOOKUP(Audit!#REF!,$V$13:$AE$22,6,FALSE)&amp; IF(Audit!#REF!=10,Audit!#REF!&amp;Audit!#REF!,"")</f>
        <v>#REF!</v>
      </c>
      <c r="H1293" s="17" t="e">
        <f>VLOOKUP(Audit!#REF!,$V$3:$AE$12,7,FALSE) &amp; VLOOKUP(Audit!#REF!,$V$13:$AE$22,7,FALSE)&amp;IF(Audit!#REF!=10,Audit!#REF!&amp;Audit!#REF!,"")</f>
        <v>#REF!</v>
      </c>
      <c r="I1293" s="17" t="e">
        <f>VLOOKUP(Audit!#REF!,$V$3:$AE$12,8,FALSE) &amp; Audit!#REF! &amp; VLOOKUP(Audit!#REF!,$V$13:$AE$22,8,FALSE)&amp;IF(Audit!#REF!=10,Audit!#REF!&amp;Audit!#REF!,"")</f>
        <v>#REF!</v>
      </c>
      <c r="J1293" s="17" t="e">
        <f>VLOOKUP(Audit!#REF!,$V$3:$AE$12,9,FALSE) &amp; VLOOKUP(Audit!#REF!,$V$13:$AE$22,9,FALSE) &amp; IF(Audit!#REF!=10,Audit!#REF!&amp;Audit!#REF!,"") &amp; IF(Audit!#REF!&lt;&gt;1,U1293,"")</f>
        <v>#REF!</v>
      </c>
      <c r="K1293" s="17" t="e">
        <f>VLOOKUP(Audit!#REF!,$V$3:$AE$12,10,FALSE) &amp; Audit!#REF! &amp; VLOOKUP(Audit!#REF!,$V$13:$AE$22,10,FALSE) &amp; IF(Audit!#REF!=10,Audit!#REF!&amp;Audit!#REF!,"") &amp; IF(Audit!#REF!&lt;&gt;1,U1293,"")</f>
        <v>#REF!</v>
      </c>
      <c r="L1293" s="10" t="e">
        <f>Audit!#REF!</f>
        <v>#REF!</v>
      </c>
      <c r="M1293" s="10" t="e">
        <f t="shared" si="611"/>
        <v>#REF!</v>
      </c>
      <c r="N1293" s="10" t="e">
        <f t="shared" si="612"/>
        <v>#REF!</v>
      </c>
      <c r="O1293" s="10" t="e">
        <f t="shared" si="613"/>
        <v>#REF!</v>
      </c>
      <c r="P1293" s="10" t="e">
        <f t="shared" si="614"/>
        <v>#REF!</v>
      </c>
      <c r="Q1293" s="10" t="e">
        <f t="shared" si="615"/>
        <v>#REF!</v>
      </c>
      <c r="R1293" s="10" t="e">
        <f t="shared" si="616"/>
        <v>#REF!</v>
      </c>
      <c r="S1293" s="10" t="e">
        <f t="shared" si="617"/>
        <v>#REF!</v>
      </c>
      <c r="T1293" s="10" t="e">
        <f t="shared" si="618"/>
        <v>#REF!</v>
      </c>
      <c r="U1293" s="17" t="e">
        <f>IF(Audit!#REF!="","",VLOOKUP(Audit!#REF!,$W$26:$X$35,2,FALSE)) &amp; Audit!#REF! &amp; IF(Audit!#REF!="","",IF(Audit!#REF!&lt;=1.4,VLOOKUP(Audit!#REF!,$W$38:X1338,2,FALSE),VLOOKUP(Audit!#REF!,$W$51:$X$61,2,FALSE))) &amp; IF(Audit!#REF!="","",VLOOKUP(Audit!#REF!,$Y$26:$Z$35,2,FALSE) &amp; Audit!#REF! &amp; IF(Audit!#REF!="","",IF(Audit!#REF!&lt;=1.4,VLOOKUP(Audit!#REF!,$Y$38:$Z$48,2,FALSE),VLOOKUP(Audit!#REF!,$Y$51:$Z$61,2,FALSE))))</f>
        <v>#REF!</v>
      </c>
      <c r="V1293" s="21"/>
      <c r="AH1293" s="49" t="e">
        <f>Audit!#REF!</f>
        <v>#REF!</v>
      </c>
      <c r="AI1293" s="50" t="e">
        <f>VLOOKUP(Audit!#REF!,$V$3:$AE$12,2,FALSE)&amp; IF(Audit!#REF!=10,Audit!#REF!,"")</f>
        <v>#REF!</v>
      </c>
      <c r="AJ1293" s="50" t="e">
        <f>VLOOKUP(Audit!#REF!,$V$13:$AE$22,2,FALSE)&amp; IF(Audit!#REF!=10,Audit!#REF!,"")</f>
        <v>#REF!</v>
      </c>
      <c r="AK1293" s="47" t="e">
        <f t="shared" si="619"/>
        <v>#REF!</v>
      </c>
      <c r="AL1293" s="50" t="e">
        <f>VLOOKUP(Audit!#REF!,$V$3:$AE$12,3,FALSE)&amp; IF(Audit!#REF!=10,Audit!#REF!,"")</f>
        <v>#REF!</v>
      </c>
      <c r="AM1293" s="50" t="e">
        <f>VLOOKUP(Audit!#REF!,$V$13:$AE$22,3,FALSE)&amp; IF(Audit!#REF!=10,Audit!#REF!,"")</f>
        <v>#REF!</v>
      </c>
      <c r="AN1293" s="47" t="e">
        <f t="shared" si="620"/>
        <v>#REF!</v>
      </c>
      <c r="AO1293" s="50" t="e">
        <f>VLOOKUP(Audit!#REF!,$V$3:$AE$12,4,FALSE) &amp;  Audit!#REF! &amp; IF(Audit!#REF!=10,Audit!#REF!,"")</f>
        <v>#REF!</v>
      </c>
      <c r="AP1293" s="50" t="e">
        <f>VLOOKUP(Audit!#REF!,$V$13:$AE$22,4,FALSE)&amp; IF(Audit!#REF!=10,Audit!#REF!,"")</f>
        <v>#REF!</v>
      </c>
      <c r="AQ1293" s="47" t="e">
        <f t="shared" si="621"/>
        <v>#REF!</v>
      </c>
      <c r="AR1293" s="50" t="e">
        <f>VLOOKUP(Audit!#REF!,$V$3:$AE$12,5,FALSE)&amp; IF(Audit!#REF!=10,Audit!#REF!,"")</f>
        <v>#REF!</v>
      </c>
      <c r="AS1293" s="50" t="e">
        <f>VLOOKUP(Audit!#REF!,$V$13:$AE$22,5,FALSE)&amp; IF(Audit!#REF!=10,Audit!#REF!,"")</f>
        <v>#REF!</v>
      </c>
      <c r="AT1293" s="47" t="e">
        <f t="shared" si="622"/>
        <v>#REF!</v>
      </c>
      <c r="AU1293" s="50" t="e">
        <f>VLOOKUP(Audit!#REF!,$V$3:$AE$12,6,FALSE)&amp; IF(Audit!#REF!=10,Audit!#REF!,"")</f>
        <v>#REF!</v>
      </c>
      <c r="AV1293" s="50" t="e">
        <f>VLOOKUP(Audit!#REF!,$V$13:$AE$22,6,FALSE)&amp; IF(Audit!#REF!=10,Audit!#REF!,"")</f>
        <v>#REF!</v>
      </c>
      <c r="AW1293" s="47" t="e">
        <f t="shared" si="623"/>
        <v>#REF!</v>
      </c>
      <c r="AX1293" s="50" t="e">
        <f>VLOOKUP(Audit!#REF!,$V$3:$AE$12,7,FALSE)&amp; IF(Audit!#REF!=10,Audit!#REF!,"")</f>
        <v>#REF!</v>
      </c>
      <c r="AY1293" s="50" t="e">
        <f>VLOOKUP(Audit!#REF!,$V$13:$AE$22,7,FALSE) &amp; IF(Audit!#REF!=10,Audit!#REF!,"")</f>
        <v>#REF!</v>
      </c>
      <c r="AZ1293" s="47" t="e">
        <f t="shared" si="624"/>
        <v>#REF!</v>
      </c>
      <c r="BA1293" s="50" t="e">
        <f>VLOOKUP(Audit!#REF!,$V$3:$AE$12,8,FALSE)&amp; Audit!#REF! &amp; IF(Audit!#REF!=10,Audit!#REF!,"")</f>
        <v>#REF!</v>
      </c>
      <c r="BB1293" s="50" t="e">
        <f>VLOOKUP(Audit!#REF!,$V$13:$AE$22,8,FALSE) &amp; IF(Audit!#REF!=10,Audit!#REF!,"")</f>
        <v>#REF!</v>
      </c>
      <c r="BC1293" s="47" t="e">
        <f t="shared" si="625"/>
        <v>#REF!</v>
      </c>
      <c r="BD1293" s="50" t="e">
        <f>VLOOKUP(Audit!#REF!,$V$3:$AE$12,9,FALSE)&amp; IF(Audit!#REF!=10,Audit!#REF!,"")</f>
        <v>#REF!</v>
      </c>
      <c r="BE1293" s="50" t="e">
        <f>VLOOKUP(Audit!#REF!,$V$13:$AE$22,9,FALSE) &amp; IF(Audit!#REF!=10,Audit!#REF!,"") &amp; IF(Audit!#REF!&lt;&gt;1,U1293,"")</f>
        <v>#REF!</v>
      </c>
      <c r="BF1293" s="47" t="e">
        <f t="shared" si="626"/>
        <v>#REF!</v>
      </c>
      <c r="BG1293" s="50" t="e">
        <f>VLOOKUP(Audit!#REF!,$V$3:$AE$12,10,FALSE) &amp; Audit!#REF! &amp; IF(Audit!#REF!=10,Audit!#REF!,"")</f>
        <v>#REF!</v>
      </c>
      <c r="BH1293" s="50" t="e">
        <f>VLOOKUP(Audit!#REF!,$V$13:$AE$22,10,FALSE) &amp; IF(Audit!#REF!=10,Audit!#REF!,"") &amp; IF(Audit!#REF!&lt;&gt;1,U1293,"")</f>
        <v>#REF!</v>
      </c>
      <c r="BI1293" s="47" t="e">
        <f t="shared" si="627"/>
        <v>#REF!</v>
      </c>
      <c r="BJ1293" s="48" t="str">
        <f t="shared" si="628"/>
        <v/>
      </c>
      <c r="BK1293" s="48" t="str">
        <f t="shared" si="629"/>
        <v/>
      </c>
      <c r="BL1293" s="48" t="str">
        <f t="shared" si="630"/>
        <v/>
      </c>
      <c r="BM1293" s="48" t="str">
        <f t="shared" si="631"/>
        <v/>
      </c>
      <c r="BN1293" s="48" t="str">
        <f t="shared" si="632"/>
        <v/>
      </c>
      <c r="BO1293" s="48" t="str">
        <f t="shared" si="633"/>
        <v/>
      </c>
      <c r="BP1293" s="48" t="str">
        <f t="shared" si="634"/>
        <v/>
      </c>
      <c r="BQ1293" s="48" t="str">
        <f t="shared" si="635"/>
        <v/>
      </c>
      <c r="BR1293" s="48" t="str">
        <f t="shared" si="636"/>
        <v/>
      </c>
      <c r="BS1293" s="48" t="str">
        <f t="shared" si="637"/>
        <v/>
      </c>
      <c r="BT1293" s="48" t="str">
        <f t="shared" si="638"/>
        <v/>
      </c>
      <c r="BU1293" s="48" t="str">
        <f t="shared" si="639"/>
        <v/>
      </c>
    </row>
    <row r="1294" spans="1:73">
      <c r="A1294" s="10" t="e">
        <f>Audit!#REF!</f>
        <v>#REF!</v>
      </c>
      <c r="B1294" s="10" t="e">
        <f t="shared" si="610"/>
        <v>#REF!</v>
      </c>
      <c r="C1294" s="17" t="e">
        <f>VLOOKUP(Audit!#REF!,$V$3:$AE$12,2,FALSE) &amp; VLOOKUP(Audit!#REF!,$V$13:$AE$22,2,FALSE)&amp; IF(Audit!#REF!=10,Audit!#REF!&amp;Audit!#REF!,"")</f>
        <v>#REF!</v>
      </c>
      <c r="D1294" s="17" t="e">
        <f>VLOOKUP(Audit!#REF!,$V$3:$AE$12,3,FALSE) &amp; VLOOKUP(Audit!#REF!,$V$13:$AE$22,3,FALSE) &amp;IF(Audit!#REF!=10,Audit!#REF!&amp;Audit!#REF!,"")</f>
        <v>#REF!</v>
      </c>
      <c r="E1294" s="17" t="e">
        <f>VLOOKUP(Audit!#REF!,$V$3:$AE$12,4,FALSE)&amp; Audit!#REF! &amp; VLOOKUP(Audit!#REF!,$V$13:$AE$22,4,FALSE)&amp; IF(Audit!#REF!=10,Audit!#REF!&amp;Audit!#REF!,"")</f>
        <v>#REF!</v>
      </c>
      <c r="F1294" s="17" t="e">
        <f>VLOOKUP(Audit!#REF!,$V$3:$AE$12,5,FALSE) &amp; VLOOKUP(Audit!#REF!,$V$13:$AE$22,5,FALSE)&amp; IF(Audit!#REF!=10,Audit!#REF!&amp;Audit!#REF!,"")</f>
        <v>#REF!</v>
      </c>
      <c r="G1294" s="17" t="e">
        <f>VLOOKUP(Audit!#REF!,$V$3:$AE$12,6,FALSE) &amp; VLOOKUP(Audit!#REF!,$V$13:$AE$22,6,FALSE)&amp; IF(Audit!#REF!=10,Audit!#REF!&amp;Audit!#REF!,"")</f>
        <v>#REF!</v>
      </c>
      <c r="H1294" s="17" t="e">
        <f>VLOOKUP(Audit!#REF!,$V$3:$AE$12,7,FALSE) &amp; VLOOKUP(Audit!#REF!,$V$13:$AE$22,7,FALSE)&amp;IF(Audit!#REF!=10,Audit!#REF!&amp;Audit!#REF!,"")</f>
        <v>#REF!</v>
      </c>
      <c r="I1294" s="17" t="e">
        <f>VLOOKUP(Audit!#REF!,$V$3:$AE$12,8,FALSE) &amp; Audit!#REF! &amp; VLOOKUP(Audit!#REF!,$V$13:$AE$22,8,FALSE)&amp;IF(Audit!#REF!=10,Audit!#REF!&amp;Audit!#REF!,"")</f>
        <v>#REF!</v>
      </c>
      <c r="J1294" s="17" t="e">
        <f>VLOOKUP(Audit!#REF!,$V$3:$AE$12,9,FALSE) &amp; VLOOKUP(Audit!#REF!,$V$13:$AE$22,9,FALSE) &amp; IF(Audit!#REF!=10,Audit!#REF!&amp;Audit!#REF!,"") &amp; IF(Audit!#REF!&lt;&gt;1,U1294,"")</f>
        <v>#REF!</v>
      </c>
      <c r="K1294" s="17" t="e">
        <f>VLOOKUP(Audit!#REF!,$V$3:$AE$12,10,FALSE) &amp; Audit!#REF! &amp; VLOOKUP(Audit!#REF!,$V$13:$AE$22,10,FALSE) &amp; IF(Audit!#REF!=10,Audit!#REF!&amp;Audit!#REF!,"") &amp; IF(Audit!#REF!&lt;&gt;1,U1294,"")</f>
        <v>#REF!</v>
      </c>
      <c r="L1294" s="10" t="e">
        <f>Audit!#REF!</f>
        <v>#REF!</v>
      </c>
      <c r="M1294" s="10" t="e">
        <f t="shared" si="611"/>
        <v>#REF!</v>
      </c>
      <c r="N1294" s="10" t="e">
        <f t="shared" si="612"/>
        <v>#REF!</v>
      </c>
      <c r="O1294" s="10" t="e">
        <f t="shared" si="613"/>
        <v>#REF!</v>
      </c>
      <c r="P1294" s="10" t="e">
        <f t="shared" si="614"/>
        <v>#REF!</v>
      </c>
      <c r="Q1294" s="10" t="e">
        <f t="shared" si="615"/>
        <v>#REF!</v>
      </c>
      <c r="R1294" s="10" t="e">
        <f t="shared" si="616"/>
        <v>#REF!</v>
      </c>
      <c r="S1294" s="10" t="e">
        <f t="shared" si="617"/>
        <v>#REF!</v>
      </c>
      <c r="T1294" s="10" t="e">
        <f t="shared" si="618"/>
        <v>#REF!</v>
      </c>
      <c r="U1294" s="17" t="e">
        <f>IF(Audit!#REF!="","",VLOOKUP(Audit!#REF!,$W$26:$X$35,2,FALSE)) &amp; Audit!#REF! &amp; IF(Audit!#REF!="","",IF(Audit!#REF!&lt;=1.4,VLOOKUP(Audit!#REF!,$W$38:X1339,2,FALSE),VLOOKUP(Audit!#REF!,$W$51:$X$61,2,FALSE))) &amp; IF(Audit!#REF!="","",VLOOKUP(Audit!#REF!,$Y$26:$Z$35,2,FALSE) &amp; Audit!#REF! &amp; IF(Audit!#REF!="","",IF(Audit!#REF!&lt;=1.4,VLOOKUP(Audit!#REF!,$Y$38:$Z$48,2,FALSE),VLOOKUP(Audit!#REF!,$Y$51:$Z$61,2,FALSE))))</f>
        <v>#REF!</v>
      </c>
      <c r="V1294" s="21"/>
      <c r="AH1294" s="49" t="e">
        <f>Audit!#REF!</f>
        <v>#REF!</v>
      </c>
      <c r="AI1294" s="50" t="e">
        <f>VLOOKUP(Audit!#REF!,$V$3:$AE$12,2,FALSE)&amp; IF(Audit!#REF!=10,Audit!#REF!,"")</f>
        <v>#REF!</v>
      </c>
      <c r="AJ1294" s="50" t="e">
        <f>VLOOKUP(Audit!#REF!,$V$13:$AE$22,2,FALSE)&amp; IF(Audit!#REF!=10,Audit!#REF!,"")</f>
        <v>#REF!</v>
      </c>
      <c r="AK1294" s="47" t="e">
        <f t="shared" si="619"/>
        <v>#REF!</v>
      </c>
      <c r="AL1294" s="50" t="e">
        <f>VLOOKUP(Audit!#REF!,$V$3:$AE$12,3,FALSE)&amp; IF(Audit!#REF!=10,Audit!#REF!,"")</f>
        <v>#REF!</v>
      </c>
      <c r="AM1294" s="50" t="e">
        <f>VLOOKUP(Audit!#REF!,$V$13:$AE$22,3,FALSE)&amp; IF(Audit!#REF!=10,Audit!#REF!,"")</f>
        <v>#REF!</v>
      </c>
      <c r="AN1294" s="47" t="e">
        <f t="shared" si="620"/>
        <v>#REF!</v>
      </c>
      <c r="AO1294" s="50" t="e">
        <f>VLOOKUP(Audit!#REF!,$V$3:$AE$12,4,FALSE) &amp;  Audit!#REF! &amp; IF(Audit!#REF!=10,Audit!#REF!,"")</f>
        <v>#REF!</v>
      </c>
      <c r="AP1294" s="50" t="e">
        <f>VLOOKUP(Audit!#REF!,$V$13:$AE$22,4,FALSE)&amp; IF(Audit!#REF!=10,Audit!#REF!,"")</f>
        <v>#REF!</v>
      </c>
      <c r="AQ1294" s="47" t="e">
        <f t="shared" si="621"/>
        <v>#REF!</v>
      </c>
      <c r="AR1294" s="50" t="e">
        <f>VLOOKUP(Audit!#REF!,$V$3:$AE$12,5,FALSE)&amp; IF(Audit!#REF!=10,Audit!#REF!,"")</f>
        <v>#REF!</v>
      </c>
      <c r="AS1294" s="50" t="e">
        <f>VLOOKUP(Audit!#REF!,$V$13:$AE$22,5,FALSE)&amp; IF(Audit!#REF!=10,Audit!#REF!,"")</f>
        <v>#REF!</v>
      </c>
      <c r="AT1294" s="47" t="e">
        <f t="shared" si="622"/>
        <v>#REF!</v>
      </c>
      <c r="AU1294" s="50" t="e">
        <f>VLOOKUP(Audit!#REF!,$V$3:$AE$12,6,FALSE)&amp; IF(Audit!#REF!=10,Audit!#REF!,"")</f>
        <v>#REF!</v>
      </c>
      <c r="AV1294" s="50" t="e">
        <f>VLOOKUP(Audit!#REF!,$V$13:$AE$22,6,FALSE)&amp; IF(Audit!#REF!=10,Audit!#REF!,"")</f>
        <v>#REF!</v>
      </c>
      <c r="AW1294" s="47" t="e">
        <f t="shared" si="623"/>
        <v>#REF!</v>
      </c>
      <c r="AX1294" s="50" t="e">
        <f>VLOOKUP(Audit!#REF!,$V$3:$AE$12,7,FALSE)&amp; IF(Audit!#REF!=10,Audit!#REF!,"")</f>
        <v>#REF!</v>
      </c>
      <c r="AY1294" s="50" t="e">
        <f>VLOOKUP(Audit!#REF!,$V$13:$AE$22,7,FALSE) &amp; IF(Audit!#REF!=10,Audit!#REF!,"")</f>
        <v>#REF!</v>
      </c>
      <c r="AZ1294" s="47" t="e">
        <f t="shared" si="624"/>
        <v>#REF!</v>
      </c>
      <c r="BA1294" s="50" t="e">
        <f>VLOOKUP(Audit!#REF!,$V$3:$AE$12,8,FALSE)&amp; Audit!#REF! &amp; IF(Audit!#REF!=10,Audit!#REF!,"")</f>
        <v>#REF!</v>
      </c>
      <c r="BB1294" s="50" t="e">
        <f>VLOOKUP(Audit!#REF!,$V$13:$AE$22,8,FALSE) &amp; IF(Audit!#REF!=10,Audit!#REF!,"")</f>
        <v>#REF!</v>
      </c>
      <c r="BC1294" s="47" t="e">
        <f t="shared" si="625"/>
        <v>#REF!</v>
      </c>
      <c r="BD1294" s="50" t="e">
        <f>VLOOKUP(Audit!#REF!,$V$3:$AE$12,9,FALSE)&amp; IF(Audit!#REF!=10,Audit!#REF!,"")</f>
        <v>#REF!</v>
      </c>
      <c r="BE1294" s="50" t="e">
        <f>VLOOKUP(Audit!#REF!,$V$13:$AE$22,9,FALSE) &amp; IF(Audit!#REF!=10,Audit!#REF!,"") &amp; IF(Audit!#REF!&lt;&gt;1,U1294,"")</f>
        <v>#REF!</v>
      </c>
      <c r="BF1294" s="47" t="e">
        <f t="shared" si="626"/>
        <v>#REF!</v>
      </c>
      <c r="BG1294" s="50" t="e">
        <f>VLOOKUP(Audit!#REF!,$V$3:$AE$12,10,FALSE) &amp; Audit!#REF! &amp; IF(Audit!#REF!=10,Audit!#REF!,"")</f>
        <v>#REF!</v>
      </c>
      <c r="BH1294" s="50" t="e">
        <f>VLOOKUP(Audit!#REF!,$V$13:$AE$22,10,FALSE) &amp; IF(Audit!#REF!=10,Audit!#REF!,"") &amp; IF(Audit!#REF!&lt;&gt;1,U1294,"")</f>
        <v>#REF!</v>
      </c>
      <c r="BI1294" s="47" t="e">
        <f t="shared" si="627"/>
        <v>#REF!</v>
      </c>
      <c r="BJ1294" s="48" t="str">
        <f t="shared" si="628"/>
        <v/>
      </c>
      <c r="BK1294" s="48" t="str">
        <f t="shared" si="629"/>
        <v/>
      </c>
      <c r="BL1294" s="48" t="str">
        <f t="shared" si="630"/>
        <v/>
      </c>
      <c r="BM1294" s="48" t="str">
        <f t="shared" si="631"/>
        <v/>
      </c>
      <c r="BN1294" s="48" t="str">
        <f t="shared" si="632"/>
        <v/>
      </c>
      <c r="BO1294" s="48" t="str">
        <f t="shared" si="633"/>
        <v/>
      </c>
      <c r="BP1294" s="48" t="str">
        <f t="shared" si="634"/>
        <v/>
      </c>
      <c r="BQ1294" s="48" t="str">
        <f t="shared" si="635"/>
        <v/>
      </c>
      <c r="BR1294" s="48" t="str">
        <f t="shared" si="636"/>
        <v/>
      </c>
      <c r="BS1294" s="48" t="str">
        <f t="shared" si="637"/>
        <v/>
      </c>
      <c r="BT1294" s="48" t="str">
        <f t="shared" si="638"/>
        <v/>
      </c>
      <c r="BU1294" s="48" t="str">
        <f t="shared" si="639"/>
        <v/>
      </c>
    </row>
    <row r="1295" spans="1:73">
      <c r="A1295" s="10" t="e">
        <f>Audit!#REF!</f>
        <v>#REF!</v>
      </c>
      <c r="B1295" s="10" t="e">
        <f t="shared" si="610"/>
        <v>#REF!</v>
      </c>
      <c r="C1295" s="17" t="e">
        <f>VLOOKUP(Audit!#REF!,$V$3:$AE$12,2,FALSE) &amp; VLOOKUP(Audit!#REF!,$V$13:$AE$22,2,FALSE)&amp; IF(Audit!#REF!=10,Audit!#REF!&amp;Audit!#REF!,"")</f>
        <v>#REF!</v>
      </c>
      <c r="D1295" s="17" t="e">
        <f>VLOOKUP(Audit!#REF!,$V$3:$AE$12,3,FALSE) &amp; VLOOKUP(Audit!#REF!,$V$13:$AE$22,3,FALSE) &amp;IF(Audit!#REF!=10,Audit!#REF!&amp;Audit!#REF!,"")</f>
        <v>#REF!</v>
      </c>
      <c r="E1295" s="17" t="e">
        <f>VLOOKUP(Audit!#REF!,$V$3:$AE$12,4,FALSE)&amp; Audit!#REF! &amp; VLOOKUP(Audit!#REF!,$V$13:$AE$22,4,FALSE)&amp; IF(Audit!#REF!=10,Audit!#REF!&amp;Audit!#REF!,"")</f>
        <v>#REF!</v>
      </c>
      <c r="F1295" s="17" t="e">
        <f>VLOOKUP(Audit!#REF!,$V$3:$AE$12,5,FALSE) &amp; VLOOKUP(Audit!#REF!,$V$13:$AE$22,5,FALSE)&amp; IF(Audit!#REF!=10,Audit!#REF!&amp;Audit!#REF!,"")</f>
        <v>#REF!</v>
      </c>
      <c r="G1295" s="17" t="e">
        <f>VLOOKUP(Audit!#REF!,$V$3:$AE$12,6,FALSE) &amp; VLOOKUP(Audit!#REF!,$V$13:$AE$22,6,FALSE)&amp; IF(Audit!#REF!=10,Audit!#REF!&amp;Audit!#REF!,"")</f>
        <v>#REF!</v>
      </c>
      <c r="H1295" s="17" t="e">
        <f>VLOOKUP(Audit!#REF!,$V$3:$AE$12,7,FALSE) &amp; VLOOKUP(Audit!#REF!,$V$13:$AE$22,7,FALSE)&amp;IF(Audit!#REF!=10,Audit!#REF!&amp;Audit!#REF!,"")</f>
        <v>#REF!</v>
      </c>
      <c r="I1295" s="17" t="e">
        <f>VLOOKUP(Audit!#REF!,$V$3:$AE$12,8,FALSE) &amp; Audit!#REF! &amp; VLOOKUP(Audit!#REF!,$V$13:$AE$22,8,FALSE)&amp;IF(Audit!#REF!=10,Audit!#REF!&amp;Audit!#REF!,"")</f>
        <v>#REF!</v>
      </c>
      <c r="J1295" s="17" t="e">
        <f>VLOOKUP(Audit!#REF!,$V$3:$AE$12,9,FALSE) &amp; VLOOKUP(Audit!#REF!,$V$13:$AE$22,9,FALSE) &amp; IF(Audit!#REF!=10,Audit!#REF!&amp;Audit!#REF!,"") &amp; IF(Audit!#REF!&lt;&gt;1,U1295,"")</f>
        <v>#REF!</v>
      </c>
      <c r="K1295" s="17" t="e">
        <f>VLOOKUP(Audit!#REF!,$V$3:$AE$12,10,FALSE) &amp; Audit!#REF! &amp; VLOOKUP(Audit!#REF!,$V$13:$AE$22,10,FALSE) &amp; IF(Audit!#REF!=10,Audit!#REF!&amp;Audit!#REF!,"") &amp; IF(Audit!#REF!&lt;&gt;1,U1295,"")</f>
        <v>#REF!</v>
      </c>
      <c r="L1295" s="10" t="e">
        <f>Audit!#REF!</f>
        <v>#REF!</v>
      </c>
      <c r="M1295" s="10" t="e">
        <f t="shared" si="611"/>
        <v>#REF!</v>
      </c>
      <c r="N1295" s="10" t="e">
        <f t="shared" si="612"/>
        <v>#REF!</v>
      </c>
      <c r="O1295" s="10" t="e">
        <f t="shared" si="613"/>
        <v>#REF!</v>
      </c>
      <c r="P1295" s="10" t="e">
        <f t="shared" si="614"/>
        <v>#REF!</v>
      </c>
      <c r="Q1295" s="10" t="e">
        <f t="shared" si="615"/>
        <v>#REF!</v>
      </c>
      <c r="R1295" s="10" t="e">
        <f t="shared" si="616"/>
        <v>#REF!</v>
      </c>
      <c r="S1295" s="10" t="e">
        <f t="shared" si="617"/>
        <v>#REF!</v>
      </c>
      <c r="T1295" s="10" t="e">
        <f t="shared" si="618"/>
        <v>#REF!</v>
      </c>
      <c r="U1295" s="17" t="e">
        <f>IF(Audit!#REF!="","",VLOOKUP(Audit!#REF!,$W$26:$X$35,2,FALSE)) &amp; Audit!#REF! &amp; IF(Audit!#REF!="","",IF(Audit!#REF!&lt;=1.4,VLOOKUP(Audit!#REF!,$W$38:X1340,2,FALSE),VLOOKUP(Audit!#REF!,$W$51:$X$61,2,FALSE))) &amp; IF(Audit!#REF!="","",VLOOKUP(Audit!#REF!,$Y$26:$Z$35,2,FALSE) &amp; Audit!#REF! &amp; IF(Audit!#REF!="","",IF(Audit!#REF!&lt;=1.4,VLOOKUP(Audit!#REF!,$Y$38:$Z$48,2,FALSE),VLOOKUP(Audit!#REF!,$Y$51:$Z$61,2,FALSE))))</f>
        <v>#REF!</v>
      </c>
      <c r="V1295" s="21"/>
      <c r="AH1295" s="49" t="e">
        <f>Audit!#REF!</f>
        <v>#REF!</v>
      </c>
      <c r="AI1295" s="50" t="e">
        <f>VLOOKUP(Audit!#REF!,$V$3:$AE$12,2,FALSE)&amp; IF(Audit!#REF!=10,Audit!#REF!,"")</f>
        <v>#REF!</v>
      </c>
      <c r="AJ1295" s="50" t="e">
        <f>VLOOKUP(Audit!#REF!,$V$13:$AE$22,2,FALSE)&amp; IF(Audit!#REF!=10,Audit!#REF!,"")</f>
        <v>#REF!</v>
      </c>
      <c r="AK1295" s="47" t="e">
        <f t="shared" si="619"/>
        <v>#REF!</v>
      </c>
      <c r="AL1295" s="50" t="e">
        <f>VLOOKUP(Audit!#REF!,$V$3:$AE$12,3,FALSE)&amp; IF(Audit!#REF!=10,Audit!#REF!,"")</f>
        <v>#REF!</v>
      </c>
      <c r="AM1295" s="50" t="e">
        <f>VLOOKUP(Audit!#REF!,$V$13:$AE$22,3,FALSE)&amp; IF(Audit!#REF!=10,Audit!#REF!,"")</f>
        <v>#REF!</v>
      </c>
      <c r="AN1295" s="47" t="e">
        <f t="shared" si="620"/>
        <v>#REF!</v>
      </c>
      <c r="AO1295" s="50" t="e">
        <f>VLOOKUP(Audit!#REF!,$V$3:$AE$12,4,FALSE) &amp;  Audit!#REF! &amp; IF(Audit!#REF!=10,Audit!#REF!,"")</f>
        <v>#REF!</v>
      </c>
      <c r="AP1295" s="50" t="e">
        <f>VLOOKUP(Audit!#REF!,$V$13:$AE$22,4,FALSE)&amp; IF(Audit!#REF!=10,Audit!#REF!,"")</f>
        <v>#REF!</v>
      </c>
      <c r="AQ1295" s="47" t="e">
        <f t="shared" si="621"/>
        <v>#REF!</v>
      </c>
      <c r="AR1295" s="50" t="e">
        <f>VLOOKUP(Audit!#REF!,$V$3:$AE$12,5,FALSE)&amp; IF(Audit!#REF!=10,Audit!#REF!,"")</f>
        <v>#REF!</v>
      </c>
      <c r="AS1295" s="50" t="e">
        <f>VLOOKUP(Audit!#REF!,$V$13:$AE$22,5,FALSE)&amp; IF(Audit!#REF!=10,Audit!#REF!,"")</f>
        <v>#REF!</v>
      </c>
      <c r="AT1295" s="47" t="e">
        <f t="shared" si="622"/>
        <v>#REF!</v>
      </c>
      <c r="AU1295" s="50" t="e">
        <f>VLOOKUP(Audit!#REF!,$V$3:$AE$12,6,FALSE)&amp; IF(Audit!#REF!=10,Audit!#REF!,"")</f>
        <v>#REF!</v>
      </c>
      <c r="AV1295" s="50" t="e">
        <f>VLOOKUP(Audit!#REF!,$V$13:$AE$22,6,FALSE)&amp; IF(Audit!#REF!=10,Audit!#REF!,"")</f>
        <v>#REF!</v>
      </c>
      <c r="AW1295" s="47" t="e">
        <f t="shared" si="623"/>
        <v>#REF!</v>
      </c>
      <c r="AX1295" s="50" t="e">
        <f>VLOOKUP(Audit!#REF!,$V$3:$AE$12,7,FALSE)&amp; IF(Audit!#REF!=10,Audit!#REF!,"")</f>
        <v>#REF!</v>
      </c>
      <c r="AY1295" s="50" t="e">
        <f>VLOOKUP(Audit!#REF!,$V$13:$AE$22,7,FALSE) &amp; IF(Audit!#REF!=10,Audit!#REF!,"")</f>
        <v>#REF!</v>
      </c>
      <c r="AZ1295" s="47" t="e">
        <f t="shared" si="624"/>
        <v>#REF!</v>
      </c>
      <c r="BA1295" s="50" t="e">
        <f>VLOOKUP(Audit!#REF!,$V$3:$AE$12,8,FALSE)&amp; Audit!#REF! &amp; IF(Audit!#REF!=10,Audit!#REF!,"")</f>
        <v>#REF!</v>
      </c>
      <c r="BB1295" s="50" t="e">
        <f>VLOOKUP(Audit!#REF!,$V$13:$AE$22,8,FALSE) &amp; IF(Audit!#REF!=10,Audit!#REF!,"")</f>
        <v>#REF!</v>
      </c>
      <c r="BC1295" s="47" t="e">
        <f t="shared" si="625"/>
        <v>#REF!</v>
      </c>
      <c r="BD1295" s="50" t="e">
        <f>VLOOKUP(Audit!#REF!,$V$3:$AE$12,9,FALSE)&amp; IF(Audit!#REF!=10,Audit!#REF!,"")</f>
        <v>#REF!</v>
      </c>
      <c r="BE1295" s="50" t="e">
        <f>VLOOKUP(Audit!#REF!,$V$13:$AE$22,9,FALSE) &amp; IF(Audit!#REF!=10,Audit!#REF!,"") &amp; IF(Audit!#REF!&lt;&gt;1,U1295,"")</f>
        <v>#REF!</v>
      </c>
      <c r="BF1295" s="47" t="e">
        <f t="shared" si="626"/>
        <v>#REF!</v>
      </c>
      <c r="BG1295" s="50" t="e">
        <f>VLOOKUP(Audit!#REF!,$V$3:$AE$12,10,FALSE) &amp; Audit!#REF! &amp; IF(Audit!#REF!=10,Audit!#REF!,"")</f>
        <v>#REF!</v>
      </c>
      <c r="BH1295" s="50" t="e">
        <f>VLOOKUP(Audit!#REF!,$V$13:$AE$22,10,FALSE) &amp; IF(Audit!#REF!=10,Audit!#REF!,"") &amp; IF(Audit!#REF!&lt;&gt;1,U1295,"")</f>
        <v>#REF!</v>
      </c>
      <c r="BI1295" s="47" t="e">
        <f t="shared" si="627"/>
        <v>#REF!</v>
      </c>
      <c r="BJ1295" s="48" t="str">
        <f t="shared" si="628"/>
        <v/>
      </c>
      <c r="BK1295" s="48" t="str">
        <f t="shared" si="629"/>
        <v/>
      </c>
      <c r="BL1295" s="48" t="str">
        <f t="shared" si="630"/>
        <v/>
      </c>
      <c r="BM1295" s="48" t="str">
        <f t="shared" si="631"/>
        <v/>
      </c>
      <c r="BN1295" s="48" t="str">
        <f t="shared" si="632"/>
        <v/>
      </c>
      <c r="BO1295" s="48" t="str">
        <f t="shared" si="633"/>
        <v/>
      </c>
      <c r="BP1295" s="48" t="str">
        <f t="shared" si="634"/>
        <v/>
      </c>
      <c r="BQ1295" s="48" t="str">
        <f t="shared" si="635"/>
        <v/>
      </c>
      <c r="BR1295" s="48" t="str">
        <f t="shared" si="636"/>
        <v/>
      </c>
      <c r="BS1295" s="48" t="str">
        <f t="shared" si="637"/>
        <v/>
      </c>
      <c r="BT1295" s="48" t="str">
        <f t="shared" si="638"/>
        <v/>
      </c>
      <c r="BU1295" s="48" t="str">
        <f t="shared" si="639"/>
        <v/>
      </c>
    </row>
    <row r="1296" spans="1:73">
      <c r="A1296" s="10" t="e">
        <f>Audit!#REF!</f>
        <v>#REF!</v>
      </c>
      <c r="B1296" s="10" t="e">
        <f t="shared" si="610"/>
        <v>#REF!</v>
      </c>
      <c r="C1296" s="17" t="e">
        <f>VLOOKUP(Audit!#REF!,$V$3:$AE$12,2,FALSE) &amp; VLOOKUP(Audit!#REF!,$V$13:$AE$22,2,FALSE)&amp; IF(Audit!#REF!=10,Audit!#REF!&amp;Audit!#REF!,"")</f>
        <v>#REF!</v>
      </c>
      <c r="D1296" s="17" t="e">
        <f>VLOOKUP(Audit!#REF!,$V$3:$AE$12,3,FALSE) &amp; VLOOKUP(Audit!#REF!,$V$13:$AE$22,3,FALSE) &amp;IF(Audit!#REF!=10,Audit!#REF!&amp;Audit!#REF!,"")</f>
        <v>#REF!</v>
      </c>
      <c r="E1296" s="17" t="e">
        <f>VLOOKUP(Audit!#REF!,$V$3:$AE$12,4,FALSE)&amp; Audit!#REF! &amp; VLOOKUP(Audit!#REF!,$V$13:$AE$22,4,FALSE)&amp; IF(Audit!#REF!=10,Audit!#REF!&amp;Audit!#REF!,"")</f>
        <v>#REF!</v>
      </c>
      <c r="F1296" s="17" t="e">
        <f>VLOOKUP(Audit!#REF!,$V$3:$AE$12,5,FALSE) &amp; VLOOKUP(Audit!#REF!,$V$13:$AE$22,5,FALSE)&amp; IF(Audit!#REF!=10,Audit!#REF!&amp;Audit!#REF!,"")</f>
        <v>#REF!</v>
      </c>
      <c r="G1296" s="17" t="e">
        <f>VLOOKUP(Audit!#REF!,$V$3:$AE$12,6,FALSE) &amp; VLOOKUP(Audit!#REF!,$V$13:$AE$22,6,FALSE)&amp; IF(Audit!#REF!=10,Audit!#REF!&amp;Audit!#REF!,"")</f>
        <v>#REF!</v>
      </c>
      <c r="H1296" s="17" t="e">
        <f>VLOOKUP(Audit!#REF!,$V$3:$AE$12,7,FALSE) &amp; VLOOKUP(Audit!#REF!,$V$13:$AE$22,7,FALSE)&amp;IF(Audit!#REF!=10,Audit!#REF!&amp;Audit!#REF!,"")</f>
        <v>#REF!</v>
      </c>
      <c r="I1296" s="17" t="e">
        <f>VLOOKUP(Audit!#REF!,$V$3:$AE$12,8,FALSE) &amp; Audit!#REF! &amp; VLOOKUP(Audit!#REF!,$V$13:$AE$22,8,FALSE)&amp;IF(Audit!#REF!=10,Audit!#REF!&amp;Audit!#REF!,"")</f>
        <v>#REF!</v>
      </c>
      <c r="J1296" s="17" t="e">
        <f>VLOOKUP(Audit!#REF!,$V$3:$AE$12,9,FALSE) &amp; VLOOKUP(Audit!#REF!,$V$13:$AE$22,9,FALSE) &amp; IF(Audit!#REF!=10,Audit!#REF!&amp;Audit!#REF!,"") &amp; IF(Audit!#REF!&lt;&gt;1,U1296,"")</f>
        <v>#REF!</v>
      </c>
      <c r="K1296" s="17" t="e">
        <f>VLOOKUP(Audit!#REF!,$V$3:$AE$12,10,FALSE) &amp; Audit!#REF! &amp; VLOOKUP(Audit!#REF!,$V$13:$AE$22,10,FALSE) &amp; IF(Audit!#REF!=10,Audit!#REF!&amp;Audit!#REF!,"") &amp; IF(Audit!#REF!&lt;&gt;1,U1296,"")</f>
        <v>#REF!</v>
      </c>
      <c r="L1296" s="10" t="e">
        <f>Audit!#REF!</f>
        <v>#REF!</v>
      </c>
      <c r="M1296" s="10" t="e">
        <f t="shared" si="611"/>
        <v>#REF!</v>
      </c>
      <c r="N1296" s="10" t="e">
        <f t="shared" si="612"/>
        <v>#REF!</v>
      </c>
      <c r="O1296" s="10" t="e">
        <f t="shared" si="613"/>
        <v>#REF!</v>
      </c>
      <c r="P1296" s="10" t="e">
        <f t="shared" si="614"/>
        <v>#REF!</v>
      </c>
      <c r="Q1296" s="10" t="e">
        <f t="shared" si="615"/>
        <v>#REF!</v>
      </c>
      <c r="R1296" s="10" t="e">
        <f t="shared" si="616"/>
        <v>#REF!</v>
      </c>
      <c r="S1296" s="10" t="e">
        <f t="shared" si="617"/>
        <v>#REF!</v>
      </c>
      <c r="T1296" s="10" t="e">
        <f t="shared" si="618"/>
        <v>#REF!</v>
      </c>
      <c r="U1296" s="17" t="e">
        <f>IF(Audit!#REF!="","",VLOOKUP(Audit!#REF!,$W$26:$X$35,2,FALSE)) &amp; Audit!#REF! &amp; IF(Audit!#REF!="","",IF(Audit!#REF!&lt;=1.4,VLOOKUP(Audit!#REF!,$W$38:X1341,2,FALSE),VLOOKUP(Audit!#REF!,$W$51:$X$61,2,FALSE))) &amp; IF(Audit!#REF!="","",VLOOKUP(Audit!#REF!,$Y$26:$Z$35,2,FALSE) &amp; Audit!#REF! &amp; IF(Audit!#REF!="","",IF(Audit!#REF!&lt;=1.4,VLOOKUP(Audit!#REF!,$Y$38:$Z$48,2,FALSE),VLOOKUP(Audit!#REF!,$Y$51:$Z$61,2,FALSE))))</f>
        <v>#REF!</v>
      </c>
      <c r="V1296" s="21"/>
      <c r="AH1296" s="49" t="e">
        <f>Audit!#REF!</f>
        <v>#REF!</v>
      </c>
      <c r="AI1296" s="50" t="e">
        <f>VLOOKUP(Audit!#REF!,$V$3:$AE$12,2,FALSE)&amp; IF(Audit!#REF!=10,Audit!#REF!,"")</f>
        <v>#REF!</v>
      </c>
      <c r="AJ1296" s="50" t="e">
        <f>VLOOKUP(Audit!#REF!,$V$13:$AE$22,2,FALSE)&amp; IF(Audit!#REF!=10,Audit!#REF!,"")</f>
        <v>#REF!</v>
      </c>
      <c r="AK1296" s="47" t="e">
        <f t="shared" si="619"/>
        <v>#REF!</v>
      </c>
      <c r="AL1296" s="50" t="e">
        <f>VLOOKUP(Audit!#REF!,$V$3:$AE$12,3,FALSE)&amp; IF(Audit!#REF!=10,Audit!#REF!,"")</f>
        <v>#REF!</v>
      </c>
      <c r="AM1296" s="50" t="e">
        <f>VLOOKUP(Audit!#REF!,$V$13:$AE$22,3,FALSE)&amp; IF(Audit!#REF!=10,Audit!#REF!,"")</f>
        <v>#REF!</v>
      </c>
      <c r="AN1296" s="47" t="e">
        <f t="shared" si="620"/>
        <v>#REF!</v>
      </c>
      <c r="AO1296" s="50" t="e">
        <f>VLOOKUP(Audit!#REF!,$V$3:$AE$12,4,FALSE) &amp;  Audit!#REF! &amp; IF(Audit!#REF!=10,Audit!#REF!,"")</f>
        <v>#REF!</v>
      </c>
      <c r="AP1296" s="50" t="e">
        <f>VLOOKUP(Audit!#REF!,$V$13:$AE$22,4,FALSE)&amp; IF(Audit!#REF!=10,Audit!#REF!,"")</f>
        <v>#REF!</v>
      </c>
      <c r="AQ1296" s="47" t="e">
        <f t="shared" si="621"/>
        <v>#REF!</v>
      </c>
      <c r="AR1296" s="50" t="e">
        <f>VLOOKUP(Audit!#REF!,$V$3:$AE$12,5,FALSE)&amp; IF(Audit!#REF!=10,Audit!#REF!,"")</f>
        <v>#REF!</v>
      </c>
      <c r="AS1296" s="50" t="e">
        <f>VLOOKUP(Audit!#REF!,$V$13:$AE$22,5,FALSE)&amp; IF(Audit!#REF!=10,Audit!#REF!,"")</f>
        <v>#REF!</v>
      </c>
      <c r="AT1296" s="47" t="e">
        <f t="shared" si="622"/>
        <v>#REF!</v>
      </c>
      <c r="AU1296" s="50" t="e">
        <f>VLOOKUP(Audit!#REF!,$V$3:$AE$12,6,FALSE)&amp; IF(Audit!#REF!=10,Audit!#REF!,"")</f>
        <v>#REF!</v>
      </c>
      <c r="AV1296" s="50" t="e">
        <f>VLOOKUP(Audit!#REF!,$V$13:$AE$22,6,FALSE)&amp; IF(Audit!#REF!=10,Audit!#REF!,"")</f>
        <v>#REF!</v>
      </c>
      <c r="AW1296" s="47" t="e">
        <f t="shared" si="623"/>
        <v>#REF!</v>
      </c>
      <c r="AX1296" s="50" t="e">
        <f>VLOOKUP(Audit!#REF!,$V$3:$AE$12,7,FALSE)&amp; IF(Audit!#REF!=10,Audit!#REF!,"")</f>
        <v>#REF!</v>
      </c>
      <c r="AY1296" s="50" t="e">
        <f>VLOOKUP(Audit!#REF!,$V$13:$AE$22,7,FALSE) &amp; IF(Audit!#REF!=10,Audit!#REF!,"")</f>
        <v>#REF!</v>
      </c>
      <c r="AZ1296" s="47" t="e">
        <f t="shared" si="624"/>
        <v>#REF!</v>
      </c>
      <c r="BA1296" s="50" t="e">
        <f>VLOOKUP(Audit!#REF!,$V$3:$AE$12,8,FALSE)&amp; Audit!#REF! &amp; IF(Audit!#REF!=10,Audit!#REF!,"")</f>
        <v>#REF!</v>
      </c>
      <c r="BB1296" s="50" t="e">
        <f>VLOOKUP(Audit!#REF!,$V$13:$AE$22,8,FALSE) &amp; IF(Audit!#REF!=10,Audit!#REF!,"")</f>
        <v>#REF!</v>
      </c>
      <c r="BC1296" s="47" t="e">
        <f t="shared" si="625"/>
        <v>#REF!</v>
      </c>
      <c r="BD1296" s="50" t="e">
        <f>VLOOKUP(Audit!#REF!,$V$3:$AE$12,9,FALSE)&amp; IF(Audit!#REF!=10,Audit!#REF!,"")</f>
        <v>#REF!</v>
      </c>
      <c r="BE1296" s="50" t="e">
        <f>VLOOKUP(Audit!#REF!,$V$13:$AE$22,9,FALSE) &amp; IF(Audit!#REF!=10,Audit!#REF!,"") &amp; IF(Audit!#REF!&lt;&gt;1,U1296,"")</f>
        <v>#REF!</v>
      </c>
      <c r="BF1296" s="47" t="e">
        <f t="shared" si="626"/>
        <v>#REF!</v>
      </c>
      <c r="BG1296" s="50" t="e">
        <f>VLOOKUP(Audit!#REF!,$V$3:$AE$12,10,FALSE) &amp; Audit!#REF! &amp; IF(Audit!#REF!=10,Audit!#REF!,"")</f>
        <v>#REF!</v>
      </c>
      <c r="BH1296" s="50" t="e">
        <f>VLOOKUP(Audit!#REF!,$V$13:$AE$22,10,FALSE) &amp; IF(Audit!#REF!=10,Audit!#REF!,"") &amp; IF(Audit!#REF!&lt;&gt;1,U1296,"")</f>
        <v>#REF!</v>
      </c>
      <c r="BI1296" s="47" t="e">
        <f t="shared" si="627"/>
        <v>#REF!</v>
      </c>
      <c r="BJ1296" s="48" t="str">
        <f t="shared" si="628"/>
        <v/>
      </c>
      <c r="BK1296" s="48" t="str">
        <f t="shared" si="629"/>
        <v/>
      </c>
      <c r="BL1296" s="48" t="str">
        <f t="shared" si="630"/>
        <v/>
      </c>
      <c r="BM1296" s="48" t="str">
        <f t="shared" si="631"/>
        <v/>
      </c>
      <c r="BN1296" s="48" t="str">
        <f t="shared" si="632"/>
        <v/>
      </c>
      <c r="BO1296" s="48" t="str">
        <f t="shared" si="633"/>
        <v/>
      </c>
      <c r="BP1296" s="48" t="str">
        <f t="shared" si="634"/>
        <v/>
      </c>
      <c r="BQ1296" s="48" t="str">
        <f t="shared" si="635"/>
        <v/>
      </c>
      <c r="BR1296" s="48" t="str">
        <f t="shared" si="636"/>
        <v/>
      </c>
      <c r="BS1296" s="48" t="str">
        <f t="shared" si="637"/>
        <v/>
      </c>
      <c r="BT1296" s="48" t="str">
        <f t="shared" si="638"/>
        <v/>
      </c>
      <c r="BU1296" s="48" t="str">
        <f t="shared" si="639"/>
        <v/>
      </c>
    </row>
    <row r="1297" spans="1:73">
      <c r="A1297" s="10" t="e">
        <f>Audit!#REF!</f>
        <v>#REF!</v>
      </c>
      <c r="B1297" s="10" t="e">
        <f t="shared" si="610"/>
        <v>#REF!</v>
      </c>
      <c r="C1297" s="17" t="e">
        <f>VLOOKUP(Audit!#REF!,$V$3:$AE$12,2,FALSE) &amp; VLOOKUP(Audit!#REF!,$V$13:$AE$22,2,FALSE)&amp; IF(Audit!#REF!=10,Audit!#REF!&amp;Audit!#REF!,"")</f>
        <v>#REF!</v>
      </c>
      <c r="D1297" s="17" t="e">
        <f>VLOOKUP(Audit!#REF!,$V$3:$AE$12,3,FALSE) &amp; VLOOKUP(Audit!#REF!,$V$13:$AE$22,3,FALSE) &amp;IF(Audit!#REF!=10,Audit!#REF!&amp;Audit!#REF!,"")</f>
        <v>#REF!</v>
      </c>
      <c r="E1297" s="17" t="e">
        <f>VLOOKUP(Audit!#REF!,$V$3:$AE$12,4,FALSE)&amp; Audit!#REF! &amp; VLOOKUP(Audit!#REF!,$V$13:$AE$22,4,FALSE)&amp; IF(Audit!#REF!=10,Audit!#REF!&amp;Audit!#REF!,"")</f>
        <v>#REF!</v>
      </c>
      <c r="F1297" s="17" t="e">
        <f>VLOOKUP(Audit!#REF!,$V$3:$AE$12,5,FALSE) &amp; VLOOKUP(Audit!#REF!,$V$13:$AE$22,5,FALSE)&amp; IF(Audit!#REF!=10,Audit!#REF!&amp;Audit!#REF!,"")</f>
        <v>#REF!</v>
      </c>
      <c r="G1297" s="17" t="e">
        <f>VLOOKUP(Audit!#REF!,$V$3:$AE$12,6,FALSE) &amp; VLOOKUP(Audit!#REF!,$V$13:$AE$22,6,FALSE)&amp; IF(Audit!#REF!=10,Audit!#REF!&amp;Audit!#REF!,"")</f>
        <v>#REF!</v>
      </c>
      <c r="H1297" s="17" t="e">
        <f>VLOOKUP(Audit!#REF!,$V$3:$AE$12,7,FALSE) &amp; VLOOKUP(Audit!#REF!,$V$13:$AE$22,7,FALSE)&amp;IF(Audit!#REF!=10,Audit!#REF!&amp;Audit!#REF!,"")</f>
        <v>#REF!</v>
      </c>
      <c r="I1297" s="17" t="e">
        <f>VLOOKUP(Audit!#REF!,$V$3:$AE$12,8,FALSE) &amp; Audit!#REF! &amp; VLOOKUP(Audit!#REF!,$V$13:$AE$22,8,FALSE)&amp;IF(Audit!#REF!=10,Audit!#REF!&amp;Audit!#REF!,"")</f>
        <v>#REF!</v>
      </c>
      <c r="J1297" s="17" t="e">
        <f>VLOOKUP(Audit!#REF!,$V$3:$AE$12,9,FALSE) &amp; VLOOKUP(Audit!#REF!,$V$13:$AE$22,9,FALSE) &amp; IF(Audit!#REF!=10,Audit!#REF!&amp;Audit!#REF!,"") &amp; IF(Audit!#REF!&lt;&gt;1,U1297,"")</f>
        <v>#REF!</v>
      </c>
      <c r="K1297" s="17" t="e">
        <f>VLOOKUP(Audit!#REF!,$V$3:$AE$12,10,FALSE) &amp; Audit!#REF! &amp; VLOOKUP(Audit!#REF!,$V$13:$AE$22,10,FALSE) &amp; IF(Audit!#REF!=10,Audit!#REF!&amp;Audit!#REF!,"") &amp; IF(Audit!#REF!&lt;&gt;1,U1297,"")</f>
        <v>#REF!</v>
      </c>
      <c r="L1297" s="10" t="e">
        <f>Audit!#REF!</f>
        <v>#REF!</v>
      </c>
      <c r="M1297" s="10" t="e">
        <f t="shared" si="611"/>
        <v>#REF!</v>
      </c>
      <c r="N1297" s="10" t="e">
        <f t="shared" si="612"/>
        <v>#REF!</v>
      </c>
      <c r="O1297" s="10" t="e">
        <f t="shared" si="613"/>
        <v>#REF!</v>
      </c>
      <c r="P1297" s="10" t="e">
        <f t="shared" si="614"/>
        <v>#REF!</v>
      </c>
      <c r="Q1297" s="10" t="e">
        <f t="shared" si="615"/>
        <v>#REF!</v>
      </c>
      <c r="R1297" s="10" t="e">
        <f t="shared" si="616"/>
        <v>#REF!</v>
      </c>
      <c r="S1297" s="10" t="e">
        <f t="shared" si="617"/>
        <v>#REF!</v>
      </c>
      <c r="T1297" s="10" t="e">
        <f t="shared" si="618"/>
        <v>#REF!</v>
      </c>
      <c r="U1297" s="17" t="e">
        <f>IF(Audit!#REF!="","",VLOOKUP(Audit!#REF!,$W$26:$X$35,2,FALSE)) &amp; Audit!#REF! &amp; IF(Audit!#REF!="","",IF(Audit!#REF!&lt;=1.4,VLOOKUP(Audit!#REF!,$W$38:X1342,2,FALSE),VLOOKUP(Audit!#REF!,$W$51:$X$61,2,FALSE))) &amp; IF(Audit!#REF!="","",VLOOKUP(Audit!#REF!,$Y$26:$Z$35,2,FALSE) &amp; Audit!#REF! &amp; IF(Audit!#REF!="","",IF(Audit!#REF!&lt;=1.4,VLOOKUP(Audit!#REF!,$Y$38:$Z$48,2,FALSE),VLOOKUP(Audit!#REF!,$Y$51:$Z$61,2,FALSE))))</f>
        <v>#REF!</v>
      </c>
      <c r="V1297" s="21"/>
      <c r="AH1297" s="49" t="e">
        <f>Audit!#REF!</f>
        <v>#REF!</v>
      </c>
      <c r="AI1297" s="50" t="e">
        <f>VLOOKUP(Audit!#REF!,$V$3:$AE$12,2,FALSE)&amp; IF(Audit!#REF!=10,Audit!#REF!,"")</f>
        <v>#REF!</v>
      </c>
      <c r="AJ1297" s="50" t="e">
        <f>VLOOKUP(Audit!#REF!,$V$13:$AE$22,2,FALSE)&amp; IF(Audit!#REF!=10,Audit!#REF!,"")</f>
        <v>#REF!</v>
      </c>
      <c r="AK1297" s="47" t="e">
        <f t="shared" si="619"/>
        <v>#REF!</v>
      </c>
      <c r="AL1297" s="50" t="e">
        <f>VLOOKUP(Audit!#REF!,$V$3:$AE$12,3,FALSE)&amp; IF(Audit!#REF!=10,Audit!#REF!,"")</f>
        <v>#REF!</v>
      </c>
      <c r="AM1297" s="50" t="e">
        <f>VLOOKUP(Audit!#REF!,$V$13:$AE$22,3,FALSE)&amp; IF(Audit!#REF!=10,Audit!#REF!,"")</f>
        <v>#REF!</v>
      </c>
      <c r="AN1297" s="47" t="e">
        <f t="shared" si="620"/>
        <v>#REF!</v>
      </c>
      <c r="AO1297" s="50" t="e">
        <f>VLOOKUP(Audit!#REF!,$V$3:$AE$12,4,FALSE) &amp;  Audit!#REF! &amp; IF(Audit!#REF!=10,Audit!#REF!,"")</f>
        <v>#REF!</v>
      </c>
      <c r="AP1297" s="50" t="e">
        <f>VLOOKUP(Audit!#REF!,$V$13:$AE$22,4,FALSE)&amp; IF(Audit!#REF!=10,Audit!#REF!,"")</f>
        <v>#REF!</v>
      </c>
      <c r="AQ1297" s="47" t="e">
        <f t="shared" si="621"/>
        <v>#REF!</v>
      </c>
      <c r="AR1297" s="50" t="e">
        <f>VLOOKUP(Audit!#REF!,$V$3:$AE$12,5,FALSE)&amp; IF(Audit!#REF!=10,Audit!#REF!,"")</f>
        <v>#REF!</v>
      </c>
      <c r="AS1297" s="50" t="e">
        <f>VLOOKUP(Audit!#REF!,$V$13:$AE$22,5,FALSE)&amp; IF(Audit!#REF!=10,Audit!#REF!,"")</f>
        <v>#REF!</v>
      </c>
      <c r="AT1297" s="47" t="e">
        <f t="shared" si="622"/>
        <v>#REF!</v>
      </c>
      <c r="AU1297" s="50" t="e">
        <f>VLOOKUP(Audit!#REF!,$V$3:$AE$12,6,FALSE)&amp; IF(Audit!#REF!=10,Audit!#REF!,"")</f>
        <v>#REF!</v>
      </c>
      <c r="AV1297" s="50" t="e">
        <f>VLOOKUP(Audit!#REF!,$V$13:$AE$22,6,FALSE)&amp; IF(Audit!#REF!=10,Audit!#REF!,"")</f>
        <v>#REF!</v>
      </c>
      <c r="AW1297" s="47" t="e">
        <f t="shared" si="623"/>
        <v>#REF!</v>
      </c>
      <c r="AX1297" s="50" t="e">
        <f>VLOOKUP(Audit!#REF!,$V$3:$AE$12,7,FALSE)&amp; IF(Audit!#REF!=10,Audit!#REF!,"")</f>
        <v>#REF!</v>
      </c>
      <c r="AY1297" s="50" t="e">
        <f>VLOOKUP(Audit!#REF!,$V$13:$AE$22,7,FALSE) &amp; IF(Audit!#REF!=10,Audit!#REF!,"")</f>
        <v>#REF!</v>
      </c>
      <c r="AZ1297" s="47" t="e">
        <f t="shared" si="624"/>
        <v>#REF!</v>
      </c>
      <c r="BA1297" s="50" t="e">
        <f>VLOOKUP(Audit!#REF!,$V$3:$AE$12,8,FALSE)&amp; Audit!#REF! &amp; IF(Audit!#REF!=10,Audit!#REF!,"")</f>
        <v>#REF!</v>
      </c>
      <c r="BB1297" s="50" t="e">
        <f>VLOOKUP(Audit!#REF!,$V$13:$AE$22,8,FALSE) &amp; IF(Audit!#REF!=10,Audit!#REF!,"")</f>
        <v>#REF!</v>
      </c>
      <c r="BC1297" s="47" t="e">
        <f t="shared" si="625"/>
        <v>#REF!</v>
      </c>
      <c r="BD1297" s="50" t="e">
        <f>VLOOKUP(Audit!#REF!,$V$3:$AE$12,9,FALSE)&amp; IF(Audit!#REF!=10,Audit!#REF!,"")</f>
        <v>#REF!</v>
      </c>
      <c r="BE1297" s="50" t="e">
        <f>VLOOKUP(Audit!#REF!,$V$13:$AE$22,9,FALSE) &amp; IF(Audit!#REF!=10,Audit!#REF!,"") &amp; IF(Audit!#REF!&lt;&gt;1,U1297,"")</f>
        <v>#REF!</v>
      </c>
      <c r="BF1297" s="47" t="e">
        <f t="shared" si="626"/>
        <v>#REF!</v>
      </c>
      <c r="BG1297" s="50" t="e">
        <f>VLOOKUP(Audit!#REF!,$V$3:$AE$12,10,FALSE) &amp; Audit!#REF! &amp; IF(Audit!#REF!=10,Audit!#REF!,"")</f>
        <v>#REF!</v>
      </c>
      <c r="BH1297" s="50" t="e">
        <f>VLOOKUP(Audit!#REF!,$V$13:$AE$22,10,FALSE) &amp; IF(Audit!#REF!=10,Audit!#REF!,"") &amp; IF(Audit!#REF!&lt;&gt;1,U1297,"")</f>
        <v>#REF!</v>
      </c>
      <c r="BI1297" s="47" t="e">
        <f t="shared" si="627"/>
        <v>#REF!</v>
      </c>
      <c r="BJ1297" s="48" t="str">
        <f t="shared" si="628"/>
        <v/>
      </c>
      <c r="BK1297" s="48" t="str">
        <f t="shared" si="629"/>
        <v/>
      </c>
      <c r="BL1297" s="48" t="str">
        <f t="shared" si="630"/>
        <v/>
      </c>
      <c r="BM1297" s="48" t="str">
        <f t="shared" si="631"/>
        <v/>
      </c>
      <c r="BN1297" s="48" t="str">
        <f t="shared" si="632"/>
        <v/>
      </c>
      <c r="BO1297" s="48" t="str">
        <f t="shared" si="633"/>
        <v/>
      </c>
      <c r="BP1297" s="48" t="str">
        <f t="shared" si="634"/>
        <v/>
      </c>
      <c r="BQ1297" s="48" t="str">
        <f t="shared" si="635"/>
        <v/>
      </c>
      <c r="BR1297" s="48" t="str">
        <f t="shared" si="636"/>
        <v/>
      </c>
      <c r="BS1297" s="48" t="str">
        <f t="shared" si="637"/>
        <v/>
      </c>
      <c r="BT1297" s="48" t="str">
        <f t="shared" si="638"/>
        <v/>
      </c>
      <c r="BU1297" s="48" t="str">
        <f t="shared" si="639"/>
        <v/>
      </c>
    </row>
    <row r="1298" spans="1:73">
      <c r="A1298" s="10" t="e">
        <f>Audit!#REF!</f>
        <v>#REF!</v>
      </c>
      <c r="B1298" s="10" t="e">
        <f t="shared" si="610"/>
        <v>#REF!</v>
      </c>
      <c r="C1298" s="17" t="e">
        <f>VLOOKUP(Audit!#REF!,$V$3:$AE$12,2,FALSE) &amp; VLOOKUP(Audit!#REF!,$V$13:$AE$22,2,FALSE)&amp; IF(Audit!#REF!=10,Audit!#REF!&amp;Audit!#REF!,"")</f>
        <v>#REF!</v>
      </c>
      <c r="D1298" s="17" t="e">
        <f>VLOOKUP(Audit!#REF!,$V$3:$AE$12,3,FALSE) &amp; VLOOKUP(Audit!#REF!,$V$13:$AE$22,3,FALSE) &amp;IF(Audit!#REF!=10,Audit!#REF!&amp;Audit!#REF!,"")</f>
        <v>#REF!</v>
      </c>
      <c r="E1298" s="17" t="e">
        <f>VLOOKUP(Audit!#REF!,$V$3:$AE$12,4,FALSE)&amp; Audit!#REF! &amp; VLOOKUP(Audit!#REF!,$V$13:$AE$22,4,FALSE)&amp; IF(Audit!#REF!=10,Audit!#REF!&amp;Audit!#REF!,"")</f>
        <v>#REF!</v>
      </c>
      <c r="F1298" s="17" t="e">
        <f>VLOOKUP(Audit!#REF!,$V$3:$AE$12,5,FALSE) &amp; VLOOKUP(Audit!#REF!,$V$13:$AE$22,5,FALSE)&amp; IF(Audit!#REF!=10,Audit!#REF!&amp;Audit!#REF!,"")</f>
        <v>#REF!</v>
      </c>
      <c r="G1298" s="17" t="e">
        <f>VLOOKUP(Audit!#REF!,$V$3:$AE$12,6,FALSE) &amp; VLOOKUP(Audit!#REF!,$V$13:$AE$22,6,FALSE)&amp; IF(Audit!#REF!=10,Audit!#REF!&amp;Audit!#REF!,"")</f>
        <v>#REF!</v>
      </c>
      <c r="H1298" s="17" t="e">
        <f>VLOOKUP(Audit!#REF!,$V$3:$AE$12,7,FALSE) &amp; VLOOKUP(Audit!#REF!,$V$13:$AE$22,7,FALSE)&amp;IF(Audit!#REF!=10,Audit!#REF!&amp;Audit!#REF!,"")</f>
        <v>#REF!</v>
      </c>
      <c r="I1298" s="17" t="e">
        <f>VLOOKUP(Audit!#REF!,$V$3:$AE$12,8,FALSE) &amp; Audit!#REF! &amp; VLOOKUP(Audit!#REF!,$V$13:$AE$22,8,FALSE)&amp;IF(Audit!#REF!=10,Audit!#REF!&amp;Audit!#REF!,"")</f>
        <v>#REF!</v>
      </c>
      <c r="J1298" s="17" t="e">
        <f>VLOOKUP(Audit!#REF!,$V$3:$AE$12,9,FALSE) &amp; VLOOKUP(Audit!#REF!,$V$13:$AE$22,9,FALSE) &amp; IF(Audit!#REF!=10,Audit!#REF!&amp;Audit!#REF!,"") &amp; IF(Audit!#REF!&lt;&gt;1,U1298,"")</f>
        <v>#REF!</v>
      </c>
      <c r="K1298" s="17" t="e">
        <f>VLOOKUP(Audit!#REF!,$V$3:$AE$12,10,FALSE) &amp; Audit!#REF! &amp; VLOOKUP(Audit!#REF!,$V$13:$AE$22,10,FALSE) &amp; IF(Audit!#REF!=10,Audit!#REF!&amp;Audit!#REF!,"") &amp; IF(Audit!#REF!&lt;&gt;1,U1298,"")</f>
        <v>#REF!</v>
      </c>
      <c r="L1298" s="10" t="e">
        <f>Audit!#REF!</f>
        <v>#REF!</v>
      </c>
      <c r="M1298" s="10" t="e">
        <f t="shared" si="611"/>
        <v>#REF!</v>
      </c>
      <c r="N1298" s="10" t="e">
        <f t="shared" si="612"/>
        <v>#REF!</v>
      </c>
      <c r="O1298" s="10" t="e">
        <f t="shared" si="613"/>
        <v>#REF!</v>
      </c>
      <c r="P1298" s="10" t="e">
        <f t="shared" si="614"/>
        <v>#REF!</v>
      </c>
      <c r="Q1298" s="10" t="e">
        <f t="shared" si="615"/>
        <v>#REF!</v>
      </c>
      <c r="R1298" s="10" t="e">
        <f t="shared" si="616"/>
        <v>#REF!</v>
      </c>
      <c r="S1298" s="10" t="e">
        <f t="shared" si="617"/>
        <v>#REF!</v>
      </c>
      <c r="T1298" s="10" t="e">
        <f t="shared" si="618"/>
        <v>#REF!</v>
      </c>
      <c r="U1298" s="17" t="e">
        <f>IF(Audit!#REF!="","",VLOOKUP(Audit!#REF!,$W$26:$X$35,2,FALSE)) &amp; Audit!#REF! &amp; IF(Audit!#REF!="","",IF(Audit!#REF!&lt;=1.4,VLOOKUP(Audit!#REF!,$W$38:X1343,2,FALSE),VLOOKUP(Audit!#REF!,$W$51:$X$61,2,FALSE))) &amp; IF(Audit!#REF!="","",VLOOKUP(Audit!#REF!,$Y$26:$Z$35,2,FALSE) &amp; Audit!#REF! &amp; IF(Audit!#REF!="","",IF(Audit!#REF!&lt;=1.4,VLOOKUP(Audit!#REF!,$Y$38:$Z$48,2,FALSE),VLOOKUP(Audit!#REF!,$Y$51:$Z$61,2,FALSE))))</f>
        <v>#REF!</v>
      </c>
      <c r="V1298" s="21"/>
      <c r="AH1298" s="49" t="e">
        <f>Audit!#REF!</f>
        <v>#REF!</v>
      </c>
      <c r="AI1298" s="50" t="e">
        <f>VLOOKUP(Audit!#REF!,$V$3:$AE$12,2,FALSE)&amp; IF(Audit!#REF!=10,Audit!#REF!,"")</f>
        <v>#REF!</v>
      </c>
      <c r="AJ1298" s="50" t="e">
        <f>VLOOKUP(Audit!#REF!,$V$13:$AE$22,2,FALSE)&amp; IF(Audit!#REF!=10,Audit!#REF!,"")</f>
        <v>#REF!</v>
      </c>
      <c r="AK1298" s="47" t="e">
        <f t="shared" si="619"/>
        <v>#REF!</v>
      </c>
      <c r="AL1298" s="50" t="e">
        <f>VLOOKUP(Audit!#REF!,$V$3:$AE$12,3,FALSE)&amp; IF(Audit!#REF!=10,Audit!#REF!,"")</f>
        <v>#REF!</v>
      </c>
      <c r="AM1298" s="50" t="e">
        <f>VLOOKUP(Audit!#REF!,$V$13:$AE$22,3,FALSE)&amp; IF(Audit!#REF!=10,Audit!#REF!,"")</f>
        <v>#REF!</v>
      </c>
      <c r="AN1298" s="47" t="e">
        <f t="shared" si="620"/>
        <v>#REF!</v>
      </c>
      <c r="AO1298" s="50" t="e">
        <f>VLOOKUP(Audit!#REF!,$V$3:$AE$12,4,FALSE) &amp;  Audit!#REF! &amp; IF(Audit!#REF!=10,Audit!#REF!,"")</f>
        <v>#REF!</v>
      </c>
      <c r="AP1298" s="50" t="e">
        <f>VLOOKUP(Audit!#REF!,$V$13:$AE$22,4,FALSE)&amp; IF(Audit!#REF!=10,Audit!#REF!,"")</f>
        <v>#REF!</v>
      </c>
      <c r="AQ1298" s="47" t="e">
        <f t="shared" si="621"/>
        <v>#REF!</v>
      </c>
      <c r="AR1298" s="50" t="e">
        <f>VLOOKUP(Audit!#REF!,$V$3:$AE$12,5,FALSE)&amp; IF(Audit!#REF!=10,Audit!#REF!,"")</f>
        <v>#REF!</v>
      </c>
      <c r="AS1298" s="50" t="e">
        <f>VLOOKUP(Audit!#REF!,$V$13:$AE$22,5,FALSE)&amp; IF(Audit!#REF!=10,Audit!#REF!,"")</f>
        <v>#REF!</v>
      </c>
      <c r="AT1298" s="47" t="e">
        <f t="shared" si="622"/>
        <v>#REF!</v>
      </c>
      <c r="AU1298" s="50" t="e">
        <f>VLOOKUP(Audit!#REF!,$V$3:$AE$12,6,FALSE)&amp; IF(Audit!#REF!=10,Audit!#REF!,"")</f>
        <v>#REF!</v>
      </c>
      <c r="AV1298" s="50" t="e">
        <f>VLOOKUP(Audit!#REF!,$V$13:$AE$22,6,FALSE)&amp; IF(Audit!#REF!=10,Audit!#REF!,"")</f>
        <v>#REF!</v>
      </c>
      <c r="AW1298" s="47" t="e">
        <f t="shared" si="623"/>
        <v>#REF!</v>
      </c>
      <c r="AX1298" s="50" t="e">
        <f>VLOOKUP(Audit!#REF!,$V$3:$AE$12,7,FALSE)&amp; IF(Audit!#REF!=10,Audit!#REF!,"")</f>
        <v>#REF!</v>
      </c>
      <c r="AY1298" s="50" t="e">
        <f>VLOOKUP(Audit!#REF!,$V$13:$AE$22,7,FALSE) &amp; IF(Audit!#REF!=10,Audit!#REF!,"")</f>
        <v>#REF!</v>
      </c>
      <c r="AZ1298" s="47" t="e">
        <f t="shared" si="624"/>
        <v>#REF!</v>
      </c>
      <c r="BA1298" s="50" t="e">
        <f>VLOOKUP(Audit!#REF!,$V$3:$AE$12,8,FALSE)&amp; Audit!#REF! &amp; IF(Audit!#REF!=10,Audit!#REF!,"")</f>
        <v>#REF!</v>
      </c>
      <c r="BB1298" s="50" t="e">
        <f>VLOOKUP(Audit!#REF!,$V$13:$AE$22,8,FALSE) &amp; IF(Audit!#REF!=10,Audit!#REF!,"")</f>
        <v>#REF!</v>
      </c>
      <c r="BC1298" s="47" t="e">
        <f t="shared" si="625"/>
        <v>#REF!</v>
      </c>
      <c r="BD1298" s="50" t="e">
        <f>VLOOKUP(Audit!#REF!,$V$3:$AE$12,9,FALSE)&amp; IF(Audit!#REF!=10,Audit!#REF!,"")</f>
        <v>#REF!</v>
      </c>
      <c r="BE1298" s="50" t="e">
        <f>VLOOKUP(Audit!#REF!,$V$13:$AE$22,9,FALSE) &amp; IF(Audit!#REF!=10,Audit!#REF!,"") &amp; IF(Audit!#REF!&lt;&gt;1,U1298,"")</f>
        <v>#REF!</v>
      </c>
      <c r="BF1298" s="47" t="e">
        <f t="shared" si="626"/>
        <v>#REF!</v>
      </c>
      <c r="BG1298" s="50" t="e">
        <f>VLOOKUP(Audit!#REF!,$V$3:$AE$12,10,FALSE) &amp; Audit!#REF! &amp; IF(Audit!#REF!=10,Audit!#REF!,"")</f>
        <v>#REF!</v>
      </c>
      <c r="BH1298" s="50" t="e">
        <f>VLOOKUP(Audit!#REF!,$V$13:$AE$22,10,FALSE) &amp; IF(Audit!#REF!=10,Audit!#REF!,"") &amp; IF(Audit!#REF!&lt;&gt;1,U1298,"")</f>
        <v>#REF!</v>
      </c>
      <c r="BI1298" s="47" t="e">
        <f t="shared" si="627"/>
        <v>#REF!</v>
      </c>
      <c r="BJ1298" s="48" t="str">
        <f t="shared" si="628"/>
        <v/>
      </c>
      <c r="BK1298" s="48" t="str">
        <f t="shared" si="629"/>
        <v/>
      </c>
      <c r="BL1298" s="48" t="str">
        <f t="shared" si="630"/>
        <v/>
      </c>
      <c r="BM1298" s="48" t="str">
        <f t="shared" si="631"/>
        <v/>
      </c>
      <c r="BN1298" s="48" t="str">
        <f t="shared" si="632"/>
        <v/>
      </c>
      <c r="BO1298" s="48" t="str">
        <f t="shared" si="633"/>
        <v/>
      </c>
      <c r="BP1298" s="48" t="str">
        <f t="shared" si="634"/>
        <v/>
      </c>
      <c r="BQ1298" s="48" t="str">
        <f t="shared" si="635"/>
        <v/>
      </c>
      <c r="BR1298" s="48" t="str">
        <f t="shared" si="636"/>
        <v/>
      </c>
      <c r="BS1298" s="48" t="str">
        <f t="shared" si="637"/>
        <v/>
      </c>
      <c r="BT1298" s="48" t="str">
        <f t="shared" si="638"/>
        <v/>
      </c>
      <c r="BU1298" s="48" t="str">
        <f t="shared" si="639"/>
        <v/>
      </c>
    </row>
    <row r="1299" spans="1:73">
      <c r="A1299" s="10" t="e">
        <f>Audit!#REF!</f>
        <v>#REF!</v>
      </c>
      <c r="B1299" s="10" t="e">
        <f t="shared" si="610"/>
        <v>#REF!</v>
      </c>
      <c r="C1299" s="17" t="e">
        <f>VLOOKUP(Audit!#REF!,$V$3:$AE$12,2,FALSE) &amp; VLOOKUP(Audit!#REF!,$V$13:$AE$22,2,FALSE)&amp; IF(Audit!#REF!=10,Audit!#REF!&amp;Audit!#REF!,"")</f>
        <v>#REF!</v>
      </c>
      <c r="D1299" s="17" t="e">
        <f>VLOOKUP(Audit!#REF!,$V$3:$AE$12,3,FALSE) &amp; VLOOKUP(Audit!#REF!,$V$13:$AE$22,3,FALSE) &amp;IF(Audit!#REF!=10,Audit!#REF!&amp;Audit!#REF!,"")</f>
        <v>#REF!</v>
      </c>
      <c r="E1299" s="17" t="e">
        <f>VLOOKUP(Audit!#REF!,$V$3:$AE$12,4,FALSE)&amp; Audit!#REF! &amp; VLOOKUP(Audit!#REF!,$V$13:$AE$22,4,FALSE)&amp; IF(Audit!#REF!=10,Audit!#REF!&amp;Audit!#REF!,"")</f>
        <v>#REF!</v>
      </c>
      <c r="F1299" s="17" t="e">
        <f>VLOOKUP(Audit!#REF!,$V$3:$AE$12,5,FALSE) &amp; VLOOKUP(Audit!#REF!,$V$13:$AE$22,5,FALSE)&amp; IF(Audit!#REF!=10,Audit!#REF!&amp;Audit!#REF!,"")</f>
        <v>#REF!</v>
      </c>
      <c r="G1299" s="17" t="e">
        <f>VLOOKUP(Audit!#REF!,$V$3:$AE$12,6,FALSE) &amp; VLOOKUP(Audit!#REF!,$V$13:$AE$22,6,FALSE)&amp; IF(Audit!#REF!=10,Audit!#REF!&amp;Audit!#REF!,"")</f>
        <v>#REF!</v>
      </c>
      <c r="H1299" s="17" t="e">
        <f>VLOOKUP(Audit!#REF!,$V$3:$AE$12,7,FALSE) &amp; VLOOKUP(Audit!#REF!,$V$13:$AE$22,7,FALSE)&amp;IF(Audit!#REF!=10,Audit!#REF!&amp;Audit!#REF!,"")</f>
        <v>#REF!</v>
      </c>
      <c r="I1299" s="17" t="e">
        <f>VLOOKUP(Audit!#REF!,$V$3:$AE$12,8,FALSE) &amp; Audit!#REF! &amp; VLOOKUP(Audit!#REF!,$V$13:$AE$22,8,FALSE)&amp;IF(Audit!#REF!=10,Audit!#REF!&amp;Audit!#REF!,"")</f>
        <v>#REF!</v>
      </c>
      <c r="J1299" s="17" t="e">
        <f>VLOOKUP(Audit!#REF!,$V$3:$AE$12,9,FALSE) &amp; VLOOKUP(Audit!#REF!,$V$13:$AE$22,9,FALSE) &amp; IF(Audit!#REF!=10,Audit!#REF!&amp;Audit!#REF!,"") &amp; IF(Audit!#REF!&lt;&gt;1,U1299,"")</f>
        <v>#REF!</v>
      </c>
      <c r="K1299" s="17" t="e">
        <f>VLOOKUP(Audit!#REF!,$V$3:$AE$12,10,FALSE) &amp; Audit!#REF! &amp; VLOOKUP(Audit!#REF!,$V$13:$AE$22,10,FALSE) &amp; IF(Audit!#REF!=10,Audit!#REF!&amp;Audit!#REF!,"") &amp; IF(Audit!#REF!&lt;&gt;1,U1299,"")</f>
        <v>#REF!</v>
      </c>
      <c r="L1299" s="10" t="e">
        <f>Audit!#REF!</f>
        <v>#REF!</v>
      </c>
      <c r="M1299" s="10" t="e">
        <f t="shared" si="611"/>
        <v>#REF!</v>
      </c>
      <c r="N1299" s="10" t="e">
        <f t="shared" si="612"/>
        <v>#REF!</v>
      </c>
      <c r="O1299" s="10" t="e">
        <f t="shared" si="613"/>
        <v>#REF!</v>
      </c>
      <c r="P1299" s="10" t="e">
        <f t="shared" si="614"/>
        <v>#REF!</v>
      </c>
      <c r="Q1299" s="10" t="e">
        <f t="shared" si="615"/>
        <v>#REF!</v>
      </c>
      <c r="R1299" s="10" t="e">
        <f t="shared" si="616"/>
        <v>#REF!</v>
      </c>
      <c r="S1299" s="10" t="e">
        <f t="shared" si="617"/>
        <v>#REF!</v>
      </c>
      <c r="T1299" s="10" t="e">
        <f t="shared" si="618"/>
        <v>#REF!</v>
      </c>
      <c r="U1299" s="17" t="e">
        <f>IF(Audit!#REF!="","",VLOOKUP(Audit!#REF!,$W$26:$X$35,2,FALSE)) &amp; Audit!#REF! &amp; IF(Audit!#REF!="","",IF(Audit!#REF!&lt;=1.4,VLOOKUP(Audit!#REF!,$W$38:X1344,2,FALSE),VLOOKUP(Audit!#REF!,$W$51:$X$61,2,FALSE))) &amp; IF(Audit!#REF!="","",VLOOKUP(Audit!#REF!,$Y$26:$Z$35,2,FALSE) &amp; Audit!#REF! &amp; IF(Audit!#REF!="","",IF(Audit!#REF!&lt;=1.4,VLOOKUP(Audit!#REF!,$Y$38:$Z$48,2,FALSE),VLOOKUP(Audit!#REF!,$Y$51:$Z$61,2,FALSE))))</f>
        <v>#REF!</v>
      </c>
      <c r="V1299" s="21"/>
      <c r="AH1299" s="49" t="e">
        <f>Audit!#REF!</f>
        <v>#REF!</v>
      </c>
      <c r="AI1299" s="50" t="e">
        <f>VLOOKUP(Audit!#REF!,$V$3:$AE$12,2,FALSE)&amp; IF(Audit!#REF!=10,Audit!#REF!,"")</f>
        <v>#REF!</v>
      </c>
      <c r="AJ1299" s="50" t="e">
        <f>VLOOKUP(Audit!#REF!,$V$13:$AE$22,2,FALSE)&amp; IF(Audit!#REF!=10,Audit!#REF!,"")</f>
        <v>#REF!</v>
      </c>
      <c r="AK1299" s="47" t="e">
        <f t="shared" si="619"/>
        <v>#REF!</v>
      </c>
      <c r="AL1299" s="50" t="e">
        <f>VLOOKUP(Audit!#REF!,$V$3:$AE$12,3,FALSE)&amp; IF(Audit!#REF!=10,Audit!#REF!,"")</f>
        <v>#REF!</v>
      </c>
      <c r="AM1299" s="50" t="e">
        <f>VLOOKUP(Audit!#REF!,$V$13:$AE$22,3,FALSE)&amp; IF(Audit!#REF!=10,Audit!#REF!,"")</f>
        <v>#REF!</v>
      </c>
      <c r="AN1299" s="47" t="e">
        <f t="shared" si="620"/>
        <v>#REF!</v>
      </c>
      <c r="AO1299" s="50" t="e">
        <f>VLOOKUP(Audit!#REF!,$V$3:$AE$12,4,FALSE) &amp;  Audit!#REF! &amp; IF(Audit!#REF!=10,Audit!#REF!,"")</f>
        <v>#REF!</v>
      </c>
      <c r="AP1299" s="50" t="e">
        <f>VLOOKUP(Audit!#REF!,$V$13:$AE$22,4,FALSE)&amp; IF(Audit!#REF!=10,Audit!#REF!,"")</f>
        <v>#REF!</v>
      </c>
      <c r="AQ1299" s="47" t="e">
        <f t="shared" si="621"/>
        <v>#REF!</v>
      </c>
      <c r="AR1299" s="50" t="e">
        <f>VLOOKUP(Audit!#REF!,$V$3:$AE$12,5,FALSE)&amp; IF(Audit!#REF!=10,Audit!#REF!,"")</f>
        <v>#REF!</v>
      </c>
      <c r="AS1299" s="50" t="e">
        <f>VLOOKUP(Audit!#REF!,$V$13:$AE$22,5,FALSE)&amp; IF(Audit!#REF!=10,Audit!#REF!,"")</f>
        <v>#REF!</v>
      </c>
      <c r="AT1299" s="47" t="e">
        <f t="shared" si="622"/>
        <v>#REF!</v>
      </c>
      <c r="AU1299" s="50" t="e">
        <f>VLOOKUP(Audit!#REF!,$V$3:$AE$12,6,FALSE)&amp; IF(Audit!#REF!=10,Audit!#REF!,"")</f>
        <v>#REF!</v>
      </c>
      <c r="AV1299" s="50" t="e">
        <f>VLOOKUP(Audit!#REF!,$V$13:$AE$22,6,FALSE)&amp; IF(Audit!#REF!=10,Audit!#REF!,"")</f>
        <v>#REF!</v>
      </c>
      <c r="AW1299" s="47" t="e">
        <f t="shared" si="623"/>
        <v>#REF!</v>
      </c>
      <c r="AX1299" s="50" t="e">
        <f>VLOOKUP(Audit!#REF!,$V$3:$AE$12,7,FALSE)&amp; IF(Audit!#REF!=10,Audit!#REF!,"")</f>
        <v>#REF!</v>
      </c>
      <c r="AY1299" s="50" t="e">
        <f>VLOOKUP(Audit!#REF!,$V$13:$AE$22,7,FALSE) &amp; IF(Audit!#REF!=10,Audit!#REF!,"")</f>
        <v>#REF!</v>
      </c>
      <c r="AZ1299" s="47" t="e">
        <f t="shared" si="624"/>
        <v>#REF!</v>
      </c>
      <c r="BA1299" s="50" t="e">
        <f>VLOOKUP(Audit!#REF!,$V$3:$AE$12,8,FALSE)&amp; Audit!#REF! &amp; IF(Audit!#REF!=10,Audit!#REF!,"")</f>
        <v>#REF!</v>
      </c>
      <c r="BB1299" s="50" t="e">
        <f>VLOOKUP(Audit!#REF!,$V$13:$AE$22,8,FALSE) &amp; IF(Audit!#REF!=10,Audit!#REF!,"")</f>
        <v>#REF!</v>
      </c>
      <c r="BC1299" s="47" t="e">
        <f t="shared" si="625"/>
        <v>#REF!</v>
      </c>
      <c r="BD1299" s="50" t="e">
        <f>VLOOKUP(Audit!#REF!,$V$3:$AE$12,9,FALSE)&amp; IF(Audit!#REF!=10,Audit!#REF!,"")</f>
        <v>#REF!</v>
      </c>
      <c r="BE1299" s="50" t="e">
        <f>VLOOKUP(Audit!#REF!,$V$13:$AE$22,9,FALSE) &amp; IF(Audit!#REF!=10,Audit!#REF!,"") &amp; IF(Audit!#REF!&lt;&gt;1,U1299,"")</f>
        <v>#REF!</v>
      </c>
      <c r="BF1299" s="47" t="e">
        <f t="shared" si="626"/>
        <v>#REF!</v>
      </c>
      <c r="BG1299" s="50" t="e">
        <f>VLOOKUP(Audit!#REF!,$V$3:$AE$12,10,FALSE) &amp; Audit!#REF! &amp; IF(Audit!#REF!=10,Audit!#REF!,"")</f>
        <v>#REF!</v>
      </c>
      <c r="BH1299" s="50" t="e">
        <f>VLOOKUP(Audit!#REF!,$V$13:$AE$22,10,FALSE) &amp; IF(Audit!#REF!=10,Audit!#REF!,"") &amp; IF(Audit!#REF!&lt;&gt;1,U1299,"")</f>
        <v>#REF!</v>
      </c>
      <c r="BI1299" s="47" t="e">
        <f t="shared" si="627"/>
        <v>#REF!</v>
      </c>
      <c r="BJ1299" s="48" t="str">
        <f t="shared" si="628"/>
        <v/>
      </c>
      <c r="BK1299" s="48" t="str">
        <f t="shared" si="629"/>
        <v/>
      </c>
      <c r="BL1299" s="48" t="str">
        <f t="shared" si="630"/>
        <v/>
      </c>
      <c r="BM1299" s="48" t="str">
        <f t="shared" si="631"/>
        <v/>
      </c>
      <c r="BN1299" s="48" t="str">
        <f t="shared" si="632"/>
        <v/>
      </c>
      <c r="BO1299" s="48" t="str">
        <f t="shared" si="633"/>
        <v/>
      </c>
      <c r="BP1299" s="48" t="str">
        <f t="shared" si="634"/>
        <v/>
      </c>
      <c r="BQ1299" s="48" t="str">
        <f t="shared" si="635"/>
        <v/>
      </c>
      <c r="BR1299" s="48" t="str">
        <f t="shared" si="636"/>
        <v/>
      </c>
      <c r="BS1299" s="48" t="str">
        <f t="shared" si="637"/>
        <v/>
      </c>
      <c r="BT1299" s="48" t="str">
        <f t="shared" si="638"/>
        <v/>
      </c>
      <c r="BU1299" s="48" t="str">
        <f t="shared" si="639"/>
        <v/>
      </c>
    </row>
    <row r="1300" spans="1:73">
      <c r="A1300" s="10" t="e">
        <f>Audit!#REF!</f>
        <v>#REF!</v>
      </c>
      <c r="B1300" s="10" t="e">
        <f t="shared" si="610"/>
        <v>#REF!</v>
      </c>
      <c r="C1300" s="17" t="e">
        <f>VLOOKUP(Audit!#REF!,$V$3:$AE$12,2,FALSE) &amp; VLOOKUP(Audit!#REF!,$V$13:$AE$22,2,FALSE)&amp; IF(Audit!#REF!=10,Audit!#REF!&amp;Audit!#REF!,"")</f>
        <v>#REF!</v>
      </c>
      <c r="D1300" s="17" t="e">
        <f>VLOOKUP(Audit!#REF!,$V$3:$AE$12,3,FALSE) &amp; VLOOKUP(Audit!#REF!,$V$13:$AE$22,3,FALSE) &amp;IF(Audit!#REF!=10,Audit!#REF!&amp;Audit!#REF!,"")</f>
        <v>#REF!</v>
      </c>
      <c r="E1300" s="17" t="e">
        <f>VLOOKUP(Audit!#REF!,$V$3:$AE$12,4,FALSE)&amp; Audit!#REF! &amp; VLOOKUP(Audit!#REF!,$V$13:$AE$22,4,FALSE)&amp; IF(Audit!#REF!=10,Audit!#REF!&amp;Audit!#REF!,"")</f>
        <v>#REF!</v>
      </c>
      <c r="F1300" s="17" t="e">
        <f>VLOOKUP(Audit!#REF!,$V$3:$AE$12,5,FALSE) &amp; VLOOKUP(Audit!#REF!,$V$13:$AE$22,5,FALSE)&amp; IF(Audit!#REF!=10,Audit!#REF!&amp;Audit!#REF!,"")</f>
        <v>#REF!</v>
      </c>
      <c r="G1300" s="17" t="e">
        <f>VLOOKUP(Audit!#REF!,$V$3:$AE$12,6,FALSE) &amp; VLOOKUP(Audit!#REF!,$V$13:$AE$22,6,FALSE)&amp; IF(Audit!#REF!=10,Audit!#REF!&amp;Audit!#REF!,"")</f>
        <v>#REF!</v>
      </c>
      <c r="H1300" s="17" t="e">
        <f>VLOOKUP(Audit!#REF!,$V$3:$AE$12,7,FALSE) &amp; VLOOKUP(Audit!#REF!,$V$13:$AE$22,7,FALSE)&amp;IF(Audit!#REF!=10,Audit!#REF!&amp;Audit!#REF!,"")</f>
        <v>#REF!</v>
      </c>
      <c r="I1300" s="17" t="e">
        <f>VLOOKUP(Audit!#REF!,$V$3:$AE$12,8,FALSE) &amp; Audit!#REF! &amp; VLOOKUP(Audit!#REF!,$V$13:$AE$22,8,FALSE)&amp;IF(Audit!#REF!=10,Audit!#REF!&amp;Audit!#REF!,"")</f>
        <v>#REF!</v>
      </c>
      <c r="J1300" s="17" t="e">
        <f>VLOOKUP(Audit!#REF!,$V$3:$AE$12,9,FALSE) &amp; VLOOKUP(Audit!#REF!,$V$13:$AE$22,9,FALSE) &amp; IF(Audit!#REF!=10,Audit!#REF!&amp;Audit!#REF!,"") &amp; IF(Audit!#REF!&lt;&gt;1,U1300,"")</f>
        <v>#REF!</v>
      </c>
      <c r="K1300" s="17" t="e">
        <f>VLOOKUP(Audit!#REF!,$V$3:$AE$12,10,FALSE) &amp; Audit!#REF! &amp; VLOOKUP(Audit!#REF!,$V$13:$AE$22,10,FALSE) &amp; IF(Audit!#REF!=10,Audit!#REF!&amp;Audit!#REF!,"") &amp; IF(Audit!#REF!&lt;&gt;1,U1300,"")</f>
        <v>#REF!</v>
      </c>
      <c r="L1300" s="10" t="e">
        <f>Audit!#REF!</f>
        <v>#REF!</v>
      </c>
      <c r="M1300" s="10" t="e">
        <f t="shared" si="611"/>
        <v>#REF!</v>
      </c>
      <c r="N1300" s="10" t="e">
        <f t="shared" si="612"/>
        <v>#REF!</v>
      </c>
      <c r="O1300" s="10" t="e">
        <f t="shared" si="613"/>
        <v>#REF!</v>
      </c>
      <c r="P1300" s="10" t="e">
        <f t="shared" si="614"/>
        <v>#REF!</v>
      </c>
      <c r="Q1300" s="10" t="e">
        <f t="shared" si="615"/>
        <v>#REF!</v>
      </c>
      <c r="R1300" s="10" t="e">
        <f t="shared" si="616"/>
        <v>#REF!</v>
      </c>
      <c r="S1300" s="10" t="e">
        <f t="shared" si="617"/>
        <v>#REF!</v>
      </c>
      <c r="T1300" s="10" t="e">
        <f t="shared" si="618"/>
        <v>#REF!</v>
      </c>
      <c r="U1300" s="17" t="e">
        <f>IF(Audit!#REF!="","",VLOOKUP(Audit!#REF!,$W$26:$X$35,2,FALSE)) &amp; Audit!#REF! &amp; IF(Audit!#REF!="","",IF(Audit!#REF!&lt;=1.4,VLOOKUP(Audit!#REF!,$W$38:X1345,2,FALSE),VLOOKUP(Audit!#REF!,$W$51:$X$61,2,FALSE))) &amp; IF(Audit!#REF!="","",VLOOKUP(Audit!#REF!,$Y$26:$Z$35,2,FALSE) &amp; Audit!#REF! &amp; IF(Audit!#REF!="","",IF(Audit!#REF!&lt;=1.4,VLOOKUP(Audit!#REF!,$Y$38:$Z$48,2,FALSE),VLOOKUP(Audit!#REF!,$Y$51:$Z$61,2,FALSE))))</f>
        <v>#REF!</v>
      </c>
      <c r="V1300" s="21"/>
      <c r="AH1300" s="49" t="e">
        <f>Audit!#REF!</f>
        <v>#REF!</v>
      </c>
      <c r="AI1300" s="50" t="e">
        <f>VLOOKUP(Audit!#REF!,$V$3:$AE$12,2,FALSE)&amp; IF(Audit!#REF!=10,Audit!#REF!,"")</f>
        <v>#REF!</v>
      </c>
      <c r="AJ1300" s="50" t="e">
        <f>VLOOKUP(Audit!#REF!,$V$13:$AE$22,2,FALSE)&amp; IF(Audit!#REF!=10,Audit!#REF!,"")</f>
        <v>#REF!</v>
      </c>
      <c r="AK1300" s="47" t="e">
        <f t="shared" si="619"/>
        <v>#REF!</v>
      </c>
      <c r="AL1300" s="50" t="e">
        <f>VLOOKUP(Audit!#REF!,$V$3:$AE$12,3,FALSE)&amp; IF(Audit!#REF!=10,Audit!#REF!,"")</f>
        <v>#REF!</v>
      </c>
      <c r="AM1300" s="50" t="e">
        <f>VLOOKUP(Audit!#REF!,$V$13:$AE$22,3,FALSE)&amp; IF(Audit!#REF!=10,Audit!#REF!,"")</f>
        <v>#REF!</v>
      </c>
      <c r="AN1300" s="47" t="e">
        <f t="shared" si="620"/>
        <v>#REF!</v>
      </c>
      <c r="AO1300" s="50" t="e">
        <f>VLOOKUP(Audit!#REF!,$V$3:$AE$12,4,FALSE) &amp;  Audit!#REF! &amp; IF(Audit!#REF!=10,Audit!#REF!,"")</f>
        <v>#REF!</v>
      </c>
      <c r="AP1300" s="50" t="e">
        <f>VLOOKUP(Audit!#REF!,$V$13:$AE$22,4,FALSE)&amp; IF(Audit!#REF!=10,Audit!#REF!,"")</f>
        <v>#REF!</v>
      </c>
      <c r="AQ1300" s="47" t="e">
        <f t="shared" si="621"/>
        <v>#REF!</v>
      </c>
      <c r="AR1300" s="50" t="e">
        <f>VLOOKUP(Audit!#REF!,$V$3:$AE$12,5,FALSE)&amp; IF(Audit!#REF!=10,Audit!#REF!,"")</f>
        <v>#REF!</v>
      </c>
      <c r="AS1300" s="50" t="e">
        <f>VLOOKUP(Audit!#REF!,$V$13:$AE$22,5,FALSE)&amp; IF(Audit!#REF!=10,Audit!#REF!,"")</f>
        <v>#REF!</v>
      </c>
      <c r="AT1300" s="47" t="e">
        <f t="shared" si="622"/>
        <v>#REF!</v>
      </c>
      <c r="AU1300" s="50" t="e">
        <f>VLOOKUP(Audit!#REF!,$V$3:$AE$12,6,FALSE)&amp; IF(Audit!#REF!=10,Audit!#REF!,"")</f>
        <v>#REF!</v>
      </c>
      <c r="AV1300" s="50" t="e">
        <f>VLOOKUP(Audit!#REF!,$V$13:$AE$22,6,FALSE)&amp; IF(Audit!#REF!=10,Audit!#REF!,"")</f>
        <v>#REF!</v>
      </c>
      <c r="AW1300" s="47" t="e">
        <f t="shared" si="623"/>
        <v>#REF!</v>
      </c>
      <c r="AX1300" s="50" t="e">
        <f>VLOOKUP(Audit!#REF!,$V$3:$AE$12,7,FALSE)&amp; IF(Audit!#REF!=10,Audit!#REF!,"")</f>
        <v>#REF!</v>
      </c>
      <c r="AY1300" s="50" t="e">
        <f>VLOOKUP(Audit!#REF!,$V$13:$AE$22,7,FALSE) &amp; IF(Audit!#REF!=10,Audit!#REF!,"")</f>
        <v>#REF!</v>
      </c>
      <c r="AZ1300" s="47" t="e">
        <f t="shared" si="624"/>
        <v>#REF!</v>
      </c>
      <c r="BA1300" s="50" t="e">
        <f>VLOOKUP(Audit!#REF!,$V$3:$AE$12,8,FALSE)&amp; Audit!#REF! &amp; IF(Audit!#REF!=10,Audit!#REF!,"")</f>
        <v>#REF!</v>
      </c>
      <c r="BB1300" s="50" t="e">
        <f>VLOOKUP(Audit!#REF!,$V$13:$AE$22,8,FALSE) &amp; IF(Audit!#REF!=10,Audit!#REF!,"")</f>
        <v>#REF!</v>
      </c>
      <c r="BC1300" s="47" t="e">
        <f t="shared" si="625"/>
        <v>#REF!</v>
      </c>
      <c r="BD1300" s="50" t="e">
        <f>VLOOKUP(Audit!#REF!,$V$3:$AE$12,9,FALSE)&amp; IF(Audit!#REF!=10,Audit!#REF!,"")</f>
        <v>#REF!</v>
      </c>
      <c r="BE1300" s="50" t="e">
        <f>VLOOKUP(Audit!#REF!,$V$13:$AE$22,9,FALSE) &amp; IF(Audit!#REF!=10,Audit!#REF!,"") &amp; IF(Audit!#REF!&lt;&gt;1,U1300,"")</f>
        <v>#REF!</v>
      </c>
      <c r="BF1300" s="47" t="e">
        <f t="shared" si="626"/>
        <v>#REF!</v>
      </c>
      <c r="BG1300" s="50" t="e">
        <f>VLOOKUP(Audit!#REF!,$V$3:$AE$12,10,FALSE) &amp; Audit!#REF! &amp; IF(Audit!#REF!=10,Audit!#REF!,"")</f>
        <v>#REF!</v>
      </c>
      <c r="BH1300" s="50" t="e">
        <f>VLOOKUP(Audit!#REF!,$V$13:$AE$22,10,FALSE) &amp; IF(Audit!#REF!=10,Audit!#REF!,"") &amp; IF(Audit!#REF!&lt;&gt;1,U1300,"")</f>
        <v>#REF!</v>
      </c>
      <c r="BI1300" s="47" t="e">
        <f t="shared" si="627"/>
        <v>#REF!</v>
      </c>
      <c r="BJ1300" s="48" t="str">
        <f t="shared" si="628"/>
        <v/>
      </c>
      <c r="BK1300" s="48" t="str">
        <f t="shared" si="629"/>
        <v/>
      </c>
      <c r="BL1300" s="48" t="str">
        <f t="shared" si="630"/>
        <v/>
      </c>
      <c r="BM1300" s="48" t="str">
        <f t="shared" si="631"/>
        <v/>
      </c>
      <c r="BN1300" s="48" t="str">
        <f t="shared" si="632"/>
        <v/>
      </c>
      <c r="BO1300" s="48" t="str">
        <f t="shared" si="633"/>
        <v/>
      </c>
      <c r="BP1300" s="48" t="str">
        <f t="shared" si="634"/>
        <v/>
      </c>
      <c r="BQ1300" s="48" t="str">
        <f t="shared" si="635"/>
        <v/>
      </c>
      <c r="BR1300" s="48" t="str">
        <f t="shared" si="636"/>
        <v/>
      </c>
      <c r="BS1300" s="48" t="str">
        <f t="shared" si="637"/>
        <v/>
      </c>
      <c r="BT1300" s="48" t="str">
        <f t="shared" si="638"/>
        <v/>
      </c>
      <c r="BU1300" s="48" t="str">
        <f t="shared" si="639"/>
        <v/>
      </c>
    </row>
    <row r="1301" spans="1:73">
      <c r="A1301" s="10" t="e">
        <f>Audit!#REF!</f>
        <v>#REF!</v>
      </c>
      <c r="B1301" s="10" t="e">
        <f t="shared" si="610"/>
        <v>#REF!</v>
      </c>
      <c r="C1301" s="17" t="e">
        <f>VLOOKUP(Audit!#REF!,$V$3:$AE$12,2,FALSE) &amp; VLOOKUP(Audit!#REF!,$V$13:$AE$22,2,FALSE)&amp; IF(Audit!#REF!=10,Audit!#REF!&amp;Audit!#REF!,"")</f>
        <v>#REF!</v>
      </c>
      <c r="D1301" s="17" t="e">
        <f>VLOOKUP(Audit!#REF!,$V$3:$AE$12,3,FALSE) &amp; VLOOKUP(Audit!#REF!,$V$13:$AE$22,3,FALSE) &amp;IF(Audit!#REF!=10,Audit!#REF!&amp;Audit!#REF!,"")</f>
        <v>#REF!</v>
      </c>
      <c r="E1301" s="17" t="e">
        <f>VLOOKUP(Audit!#REF!,$V$3:$AE$12,4,FALSE)&amp; Audit!#REF! &amp; VLOOKUP(Audit!#REF!,$V$13:$AE$22,4,FALSE)&amp; IF(Audit!#REF!=10,Audit!#REF!&amp;Audit!#REF!,"")</f>
        <v>#REF!</v>
      </c>
      <c r="F1301" s="17" t="e">
        <f>VLOOKUP(Audit!#REF!,$V$3:$AE$12,5,FALSE) &amp; VLOOKUP(Audit!#REF!,$V$13:$AE$22,5,FALSE)&amp; IF(Audit!#REF!=10,Audit!#REF!&amp;Audit!#REF!,"")</f>
        <v>#REF!</v>
      </c>
      <c r="G1301" s="17" t="e">
        <f>VLOOKUP(Audit!#REF!,$V$3:$AE$12,6,FALSE) &amp; VLOOKUP(Audit!#REF!,$V$13:$AE$22,6,FALSE)&amp; IF(Audit!#REF!=10,Audit!#REF!&amp;Audit!#REF!,"")</f>
        <v>#REF!</v>
      </c>
      <c r="H1301" s="17" t="e">
        <f>VLOOKUP(Audit!#REF!,$V$3:$AE$12,7,FALSE) &amp; VLOOKUP(Audit!#REF!,$V$13:$AE$22,7,FALSE)&amp;IF(Audit!#REF!=10,Audit!#REF!&amp;Audit!#REF!,"")</f>
        <v>#REF!</v>
      </c>
      <c r="I1301" s="17" t="e">
        <f>VLOOKUP(Audit!#REF!,$V$3:$AE$12,8,FALSE) &amp; Audit!#REF! &amp; VLOOKUP(Audit!#REF!,$V$13:$AE$22,8,FALSE)&amp;IF(Audit!#REF!=10,Audit!#REF!&amp;Audit!#REF!,"")</f>
        <v>#REF!</v>
      </c>
      <c r="J1301" s="17" t="e">
        <f>VLOOKUP(Audit!#REF!,$V$3:$AE$12,9,FALSE) &amp; VLOOKUP(Audit!#REF!,$V$13:$AE$22,9,FALSE) &amp; IF(Audit!#REF!=10,Audit!#REF!&amp;Audit!#REF!,"") &amp; IF(Audit!#REF!&lt;&gt;1,U1301,"")</f>
        <v>#REF!</v>
      </c>
      <c r="K1301" s="17" t="e">
        <f>VLOOKUP(Audit!#REF!,$V$3:$AE$12,10,FALSE) &amp; Audit!#REF! &amp; VLOOKUP(Audit!#REF!,$V$13:$AE$22,10,FALSE) &amp; IF(Audit!#REF!=10,Audit!#REF!&amp;Audit!#REF!,"") &amp; IF(Audit!#REF!&lt;&gt;1,U1301,"")</f>
        <v>#REF!</v>
      </c>
      <c r="L1301" s="10" t="e">
        <f>Audit!#REF!</f>
        <v>#REF!</v>
      </c>
      <c r="M1301" s="10" t="e">
        <f t="shared" si="611"/>
        <v>#REF!</v>
      </c>
      <c r="N1301" s="10" t="e">
        <f t="shared" si="612"/>
        <v>#REF!</v>
      </c>
      <c r="O1301" s="10" t="e">
        <f t="shared" si="613"/>
        <v>#REF!</v>
      </c>
      <c r="P1301" s="10" t="e">
        <f t="shared" si="614"/>
        <v>#REF!</v>
      </c>
      <c r="Q1301" s="10" t="e">
        <f t="shared" si="615"/>
        <v>#REF!</v>
      </c>
      <c r="R1301" s="10" t="e">
        <f t="shared" si="616"/>
        <v>#REF!</v>
      </c>
      <c r="S1301" s="10" t="e">
        <f t="shared" si="617"/>
        <v>#REF!</v>
      </c>
      <c r="T1301" s="10" t="e">
        <f t="shared" si="618"/>
        <v>#REF!</v>
      </c>
      <c r="U1301" s="17" t="e">
        <f>IF(Audit!#REF!="","",VLOOKUP(Audit!#REF!,$W$26:$X$35,2,FALSE)) &amp; Audit!#REF! &amp; IF(Audit!#REF!="","",IF(Audit!#REF!&lt;=1.4,VLOOKUP(Audit!#REF!,$W$38:X1346,2,FALSE),VLOOKUP(Audit!#REF!,$W$51:$X$61,2,FALSE))) &amp; IF(Audit!#REF!="","",VLOOKUP(Audit!#REF!,$Y$26:$Z$35,2,FALSE) &amp; Audit!#REF! &amp; IF(Audit!#REF!="","",IF(Audit!#REF!&lt;=1.4,VLOOKUP(Audit!#REF!,$Y$38:$Z$48,2,FALSE),VLOOKUP(Audit!#REF!,$Y$51:$Z$61,2,FALSE))))</f>
        <v>#REF!</v>
      </c>
      <c r="V1301" s="21"/>
      <c r="AH1301" s="49" t="e">
        <f>Audit!#REF!</f>
        <v>#REF!</v>
      </c>
      <c r="AI1301" s="50" t="e">
        <f>VLOOKUP(Audit!#REF!,$V$3:$AE$12,2,FALSE)&amp; IF(Audit!#REF!=10,Audit!#REF!,"")</f>
        <v>#REF!</v>
      </c>
      <c r="AJ1301" s="50" t="e">
        <f>VLOOKUP(Audit!#REF!,$V$13:$AE$22,2,FALSE)&amp; IF(Audit!#REF!=10,Audit!#REF!,"")</f>
        <v>#REF!</v>
      </c>
      <c r="AK1301" s="47" t="e">
        <f t="shared" si="619"/>
        <v>#REF!</v>
      </c>
      <c r="AL1301" s="50" t="e">
        <f>VLOOKUP(Audit!#REF!,$V$3:$AE$12,3,FALSE)&amp; IF(Audit!#REF!=10,Audit!#REF!,"")</f>
        <v>#REF!</v>
      </c>
      <c r="AM1301" s="50" t="e">
        <f>VLOOKUP(Audit!#REF!,$V$13:$AE$22,3,FALSE)&amp; IF(Audit!#REF!=10,Audit!#REF!,"")</f>
        <v>#REF!</v>
      </c>
      <c r="AN1301" s="47" t="e">
        <f t="shared" si="620"/>
        <v>#REF!</v>
      </c>
      <c r="AO1301" s="50" t="e">
        <f>VLOOKUP(Audit!#REF!,$V$3:$AE$12,4,FALSE) &amp;  Audit!#REF! &amp; IF(Audit!#REF!=10,Audit!#REF!,"")</f>
        <v>#REF!</v>
      </c>
      <c r="AP1301" s="50" t="e">
        <f>VLOOKUP(Audit!#REF!,$V$13:$AE$22,4,FALSE)&amp; IF(Audit!#REF!=10,Audit!#REF!,"")</f>
        <v>#REF!</v>
      </c>
      <c r="AQ1301" s="47" t="e">
        <f t="shared" si="621"/>
        <v>#REF!</v>
      </c>
      <c r="AR1301" s="50" t="e">
        <f>VLOOKUP(Audit!#REF!,$V$3:$AE$12,5,FALSE)&amp; IF(Audit!#REF!=10,Audit!#REF!,"")</f>
        <v>#REF!</v>
      </c>
      <c r="AS1301" s="50" t="e">
        <f>VLOOKUP(Audit!#REF!,$V$13:$AE$22,5,FALSE)&amp; IF(Audit!#REF!=10,Audit!#REF!,"")</f>
        <v>#REF!</v>
      </c>
      <c r="AT1301" s="47" t="e">
        <f t="shared" si="622"/>
        <v>#REF!</v>
      </c>
      <c r="AU1301" s="50" t="e">
        <f>VLOOKUP(Audit!#REF!,$V$3:$AE$12,6,FALSE)&amp; IF(Audit!#REF!=10,Audit!#REF!,"")</f>
        <v>#REF!</v>
      </c>
      <c r="AV1301" s="50" t="e">
        <f>VLOOKUP(Audit!#REF!,$V$13:$AE$22,6,FALSE)&amp; IF(Audit!#REF!=10,Audit!#REF!,"")</f>
        <v>#REF!</v>
      </c>
      <c r="AW1301" s="47" t="e">
        <f t="shared" si="623"/>
        <v>#REF!</v>
      </c>
      <c r="AX1301" s="50" t="e">
        <f>VLOOKUP(Audit!#REF!,$V$3:$AE$12,7,FALSE)&amp; IF(Audit!#REF!=10,Audit!#REF!,"")</f>
        <v>#REF!</v>
      </c>
      <c r="AY1301" s="50" t="e">
        <f>VLOOKUP(Audit!#REF!,$V$13:$AE$22,7,FALSE) &amp; IF(Audit!#REF!=10,Audit!#REF!,"")</f>
        <v>#REF!</v>
      </c>
      <c r="AZ1301" s="47" t="e">
        <f t="shared" si="624"/>
        <v>#REF!</v>
      </c>
      <c r="BA1301" s="50" t="e">
        <f>VLOOKUP(Audit!#REF!,$V$3:$AE$12,8,FALSE)&amp; Audit!#REF! &amp; IF(Audit!#REF!=10,Audit!#REF!,"")</f>
        <v>#REF!</v>
      </c>
      <c r="BB1301" s="50" t="e">
        <f>VLOOKUP(Audit!#REF!,$V$13:$AE$22,8,FALSE) &amp; IF(Audit!#REF!=10,Audit!#REF!,"")</f>
        <v>#REF!</v>
      </c>
      <c r="BC1301" s="47" t="e">
        <f t="shared" si="625"/>
        <v>#REF!</v>
      </c>
      <c r="BD1301" s="50" t="e">
        <f>VLOOKUP(Audit!#REF!,$V$3:$AE$12,9,FALSE)&amp; IF(Audit!#REF!=10,Audit!#REF!,"")</f>
        <v>#REF!</v>
      </c>
      <c r="BE1301" s="50" t="e">
        <f>VLOOKUP(Audit!#REF!,$V$13:$AE$22,9,FALSE) &amp; IF(Audit!#REF!=10,Audit!#REF!,"") &amp; IF(Audit!#REF!&lt;&gt;1,U1301,"")</f>
        <v>#REF!</v>
      </c>
      <c r="BF1301" s="47" t="e">
        <f t="shared" si="626"/>
        <v>#REF!</v>
      </c>
      <c r="BG1301" s="50" t="e">
        <f>VLOOKUP(Audit!#REF!,$V$3:$AE$12,10,FALSE) &amp; Audit!#REF! &amp; IF(Audit!#REF!=10,Audit!#REF!,"")</f>
        <v>#REF!</v>
      </c>
      <c r="BH1301" s="50" t="e">
        <f>VLOOKUP(Audit!#REF!,$V$13:$AE$22,10,FALSE) &amp; IF(Audit!#REF!=10,Audit!#REF!,"") &amp; IF(Audit!#REF!&lt;&gt;1,U1301,"")</f>
        <v>#REF!</v>
      </c>
      <c r="BI1301" s="47" t="e">
        <f t="shared" si="627"/>
        <v>#REF!</v>
      </c>
      <c r="BJ1301" s="48" t="str">
        <f t="shared" si="628"/>
        <v/>
      </c>
      <c r="BK1301" s="48" t="str">
        <f t="shared" si="629"/>
        <v/>
      </c>
      <c r="BL1301" s="48" t="str">
        <f t="shared" si="630"/>
        <v/>
      </c>
      <c r="BM1301" s="48" t="str">
        <f t="shared" si="631"/>
        <v/>
      </c>
      <c r="BN1301" s="48" t="str">
        <f t="shared" si="632"/>
        <v/>
      </c>
      <c r="BO1301" s="48" t="str">
        <f t="shared" si="633"/>
        <v/>
      </c>
      <c r="BP1301" s="48" t="str">
        <f t="shared" si="634"/>
        <v/>
      </c>
      <c r="BQ1301" s="48" t="str">
        <f t="shared" si="635"/>
        <v/>
      </c>
      <c r="BR1301" s="48" t="str">
        <f t="shared" si="636"/>
        <v/>
      </c>
      <c r="BS1301" s="48" t="str">
        <f t="shared" si="637"/>
        <v/>
      </c>
      <c r="BT1301" s="48" t="str">
        <f t="shared" si="638"/>
        <v/>
      </c>
      <c r="BU1301" s="48" t="str">
        <f t="shared" si="639"/>
        <v/>
      </c>
    </row>
    <row r="1302" spans="1:73">
      <c r="A1302" s="10" t="e">
        <f>Audit!#REF!</f>
        <v>#REF!</v>
      </c>
      <c r="B1302" s="10" t="e">
        <f t="shared" si="610"/>
        <v>#REF!</v>
      </c>
      <c r="C1302" s="17" t="e">
        <f>VLOOKUP(Audit!#REF!,$V$3:$AE$12,2,FALSE) &amp; VLOOKUP(Audit!#REF!,$V$13:$AE$22,2,FALSE)&amp; IF(Audit!#REF!=10,Audit!#REF!&amp;Audit!#REF!,"")</f>
        <v>#REF!</v>
      </c>
      <c r="D1302" s="17" t="e">
        <f>VLOOKUP(Audit!#REF!,$V$3:$AE$12,3,FALSE) &amp; VLOOKUP(Audit!#REF!,$V$13:$AE$22,3,FALSE) &amp;IF(Audit!#REF!=10,Audit!#REF!&amp;Audit!#REF!,"")</f>
        <v>#REF!</v>
      </c>
      <c r="E1302" s="17" t="e">
        <f>VLOOKUP(Audit!#REF!,$V$3:$AE$12,4,FALSE)&amp; Audit!#REF! &amp; VLOOKUP(Audit!#REF!,$V$13:$AE$22,4,FALSE)&amp; IF(Audit!#REF!=10,Audit!#REF!&amp;Audit!#REF!,"")</f>
        <v>#REF!</v>
      </c>
      <c r="F1302" s="17" t="e">
        <f>VLOOKUP(Audit!#REF!,$V$3:$AE$12,5,FALSE) &amp; VLOOKUP(Audit!#REF!,$V$13:$AE$22,5,FALSE)&amp; IF(Audit!#REF!=10,Audit!#REF!&amp;Audit!#REF!,"")</f>
        <v>#REF!</v>
      </c>
      <c r="G1302" s="17" t="e">
        <f>VLOOKUP(Audit!#REF!,$V$3:$AE$12,6,FALSE) &amp; VLOOKUP(Audit!#REF!,$V$13:$AE$22,6,FALSE)&amp; IF(Audit!#REF!=10,Audit!#REF!&amp;Audit!#REF!,"")</f>
        <v>#REF!</v>
      </c>
      <c r="H1302" s="17" t="e">
        <f>VLOOKUP(Audit!#REF!,$V$3:$AE$12,7,FALSE) &amp; VLOOKUP(Audit!#REF!,$V$13:$AE$22,7,FALSE)&amp;IF(Audit!#REF!=10,Audit!#REF!&amp;Audit!#REF!,"")</f>
        <v>#REF!</v>
      </c>
      <c r="I1302" s="17" t="e">
        <f>VLOOKUP(Audit!#REF!,$V$3:$AE$12,8,FALSE) &amp; Audit!#REF! &amp; VLOOKUP(Audit!#REF!,$V$13:$AE$22,8,FALSE)&amp;IF(Audit!#REF!=10,Audit!#REF!&amp;Audit!#REF!,"")</f>
        <v>#REF!</v>
      </c>
      <c r="J1302" s="17" t="e">
        <f>VLOOKUP(Audit!#REF!,$V$3:$AE$12,9,FALSE) &amp; VLOOKUP(Audit!#REF!,$V$13:$AE$22,9,FALSE) &amp; IF(Audit!#REF!=10,Audit!#REF!&amp;Audit!#REF!,"") &amp; IF(Audit!#REF!&lt;&gt;1,U1302,"")</f>
        <v>#REF!</v>
      </c>
      <c r="K1302" s="17" t="e">
        <f>VLOOKUP(Audit!#REF!,$V$3:$AE$12,10,FALSE) &amp; Audit!#REF! &amp; VLOOKUP(Audit!#REF!,$V$13:$AE$22,10,FALSE) &amp; IF(Audit!#REF!=10,Audit!#REF!&amp;Audit!#REF!,"") &amp; IF(Audit!#REF!&lt;&gt;1,U1302,"")</f>
        <v>#REF!</v>
      </c>
      <c r="L1302" s="10" t="e">
        <f>Audit!#REF!</f>
        <v>#REF!</v>
      </c>
      <c r="M1302" s="10" t="e">
        <f t="shared" si="611"/>
        <v>#REF!</v>
      </c>
      <c r="N1302" s="10" t="e">
        <f t="shared" si="612"/>
        <v>#REF!</v>
      </c>
      <c r="O1302" s="10" t="e">
        <f t="shared" si="613"/>
        <v>#REF!</v>
      </c>
      <c r="P1302" s="10" t="e">
        <f t="shared" si="614"/>
        <v>#REF!</v>
      </c>
      <c r="Q1302" s="10" t="e">
        <f t="shared" si="615"/>
        <v>#REF!</v>
      </c>
      <c r="R1302" s="10" t="e">
        <f t="shared" si="616"/>
        <v>#REF!</v>
      </c>
      <c r="S1302" s="10" t="e">
        <f t="shared" si="617"/>
        <v>#REF!</v>
      </c>
      <c r="T1302" s="10" t="e">
        <f t="shared" si="618"/>
        <v>#REF!</v>
      </c>
      <c r="U1302" s="17" t="e">
        <f>IF(Audit!#REF!="","",VLOOKUP(Audit!#REF!,$W$26:$X$35,2,FALSE)) &amp; Audit!#REF! &amp; IF(Audit!#REF!="","",IF(Audit!#REF!&lt;=1.4,VLOOKUP(Audit!#REF!,$W$38:X1347,2,FALSE),VLOOKUP(Audit!#REF!,$W$51:$X$61,2,FALSE))) &amp; IF(Audit!#REF!="","",VLOOKUP(Audit!#REF!,$Y$26:$Z$35,2,FALSE) &amp; Audit!#REF! &amp; IF(Audit!#REF!="","",IF(Audit!#REF!&lt;=1.4,VLOOKUP(Audit!#REF!,$Y$38:$Z$48,2,FALSE),VLOOKUP(Audit!#REF!,$Y$51:$Z$61,2,FALSE))))</f>
        <v>#REF!</v>
      </c>
      <c r="V1302" s="21"/>
      <c r="AH1302" s="49" t="e">
        <f>Audit!#REF!</f>
        <v>#REF!</v>
      </c>
      <c r="AI1302" s="50" t="e">
        <f>VLOOKUP(Audit!#REF!,$V$3:$AE$12,2,FALSE)&amp; IF(Audit!#REF!=10,Audit!#REF!,"")</f>
        <v>#REF!</v>
      </c>
      <c r="AJ1302" s="50" t="e">
        <f>VLOOKUP(Audit!#REF!,$V$13:$AE$22,2,FALSE)&amp; IF(Audit!#REF!=10,Audit!#REF!,"")</f>
        <v>#REF!</v>
      </c>
      <c r="AK1302" s="47" t="e">
        <f t="shared" si="619"/>
        <v>#REF!</v>
      </c>
      <c r="AL1302" s="50" t="e">
        <f>VLOOKUP(Audit!#REF!,$V$3:$AE$12,3,FALSE)&amp; IF(Audit!#REF!=10,Audit!#REF!,"")</f>
        <v>#REF!</v>
      </c>
      <c r="AM1302" s="50" t="e">
        <f>VLOOKUP(Audit!#REF!,$V$13:$AE$22,3,FALSE)&amp; IF(Audit!#REF!=10,Audit!#REF!,"")</f>
        <v>#REF!</v>
      </c>
      <c r="AN1302" s="47" t="e">
        <f t="shared" si="620"/>
        <v>#REF!</v>
      </c>
      <c r="AO1302" s="50" t="e">
        <f>VLOOKUP(Audit!#REF!,$V$3:$AE$12,4,FALSE) &amp;  Audit!#REF! &amp; IF(Audit!#REF!=10,Audit!#REF!,"")</f>
        <v>#REF!</v>
      </c>
      <c r="AP1302" s="50" t="e">
        <f>VLOOKUP(Audit!#REF!,$V$13:$AE$22,4,FALSE)&amp; IF(Audit!#REF!=10,Audit!#REF!,"")</f>
        <v>#REF!</v>
      </c>
      <c r="AQ1302" s="47" t="e">
        <f t="shared" si="621"/>
        <v>#REF!</v>
      </c>
      <c r="AR1302" s="50" t="e">
        <f>VLOOKUP(Audit!#REF!,$V$3:$AE$12,5,FALSE)&amp; IF(Audit!#REF!=10,Audit!#REF!,"")</f>
        <v>#REF!</v>
      </c>
      <c r="AS1302" s="50" t="e">
        <f>VLOOKUP(Audit!#REF!,$V$13:$AE$22,5,FALSE)&amp; IF(Audit!#REF!=10,Audit!#REF!,"")</f>
        <v>#REF!</v>
      </c>
      <c r="AT1302" s="47" t="e">
        <f t="shared" si="622"/>
        <v>#REF!</v>
      </c>
      <c r="AU1302" s="50" t="e">
        <f>VLOOKUP(Audit!#REF!,$V$3:$AE$12,6,FALSE)&amp; IF(Audit!#REF!=10,Audit!#REF!,"")</f>
        <v>#REF!</v>
      </c>
      <c r="AV1302" s="50" t="e">
        <f>VLOOKUP(Audit!#REF!,$V$13:$AE$22,6,FALSE)&amp; IF(Audit!#REF!=10,Audit!#REF!,"")</f>
        <v>#REF!</v>
      </c>
      <c r="AW1302" s="47" t="e">
        <f t="shared" si="623"/>
        <v>#REF!</v>
      </c>
      <c r="AX1302" s="50" t="e">
        <f>VLOOKUP(Audit!#REF!,$V$3:$AE$12,7,FALSE)&amp; IF(Audit!#REF!=10,Audit!#REF!,"")</f>
        <v>#REF!</v>
      </c>
      <c r="AY1302" s="50" t="e">
        <f>VLOOKUP(Audit!#REF!,$V$13:$AE$22,7,FALSE) &amp; IF(Audit!#REF!=10,Audit!#REF!,"")</f>
        <v>#REF!</v>
      </c>
      <c r="AZ1302" s="47" t="e">
        <f t="shared" si="624"/>
        <v>#REF!</v>
      </c>
      <c r="BA1302" s="50" t="e">
        <f>VLOOKUP(Audit!#REF!,$V$3:$AE$12,8,FALSE)&amp; Audit!#REF! &amp; IF(Audit!#REF!=10,Audit!#REF!,"")</f>
        <v>#REF!</v>
      </c>
      <c r="BB1302" s="50" t="e">
        <f>VLOOKUP(Audit!#REF!,$V$13:$AE$22,8,FALSE) &amp; IF(Audit!#REF!=10,Audit!#REF!,"")</f>
        <v>#REF!</v>
      </c>
      <c r="BC1302" s="47" t="e">
        <f t="shared" si="625"/>
        <v>#REF!</v>
      </c>
      <c r="BD1302" s="50" t="e">
        <f>VLOOKUP(Audit!#REF!,$V$3:$AE$12,9,FALSE)&amp; IF(Audit!#REF!=10,Audit!#REF!,"")</f>
        <v>#REF!</v>
      </c>
      <c r="BE1302" s="50" t="e">
        <f>VLOOKUP(Audit!#REF!,$V$13:$AE$22,9,FALSE) &amp; IF(Audit!#REF!=10,Audit!#REF!,"") &amp; IF(Audit!#REF!&lt;&gt;1,U1302,"")</f>
        <v>#REF!</v>
      </c>
      <c r="BF1302" s="47" t="e">
        <f t="shared" si="626"/>
        <v>#REF!</v>
      </c>
      <c r="BG1302" s="50" t="e">
        <f>VLOOKUP(Audit!#REF!,$V$3:$AE$12,10,FALSE) &amp; Audit!#REF! &amp; IF(Audit!#REF!=10,Audit!#REF!,"")</f>
        <v>#REF!</v>
      </c>
      <c r="BH1302" s="50" t="e">
        <f>VLOOKUP(Audit!#REF!,$V$13:$AE$22,10,FALSE) &amp; IF(Audit!#REF!=10,Audit!#REF!,"") &amp; IF(Audit!#REF!&lt;&gt;1,U1302,"")</f>
        <v>#REF!</v>
      </c>
      <c r="BI1302" s="47" t="e">
        <f t="shared" si="627"/>
        <v>#REF!</v>
      </c>
      <c r="BJ1302" s="48" t="str">
        <f t="shared" si="628"/>
        <v/>
      </c>
      <c r="BK1302" s="48" t="str">
        <f t="shared" si="629"/>
        <v/>
      </c>
      <c r="BL1302" s="48" t="str">
        <f t="shared" si="630"/>
        <v/>
      </c>
      <c r="BM1302" s="48" t="str">
        <f t="shared" si="631"/>
        <v/>
      </c>
      <c r="BN1302" s="48" t="str">
        <f t="shared" si="632"/>
        <v/>
      </c>
      <c r="BO1302" s="48" t="str">
        <f t="shared" si="633"/>
        <v/>
      </c>
      <c r="BP1302" s="48" t="str">
        <f t="shared" si="634"/>
        <v/>
      </c>
      <c r="BQ1302" s="48" t="str">
        <f t="shared" si="635"/>
        <v/>
      </c>
      <c r="BR1302" s="48" t="str">
        <f t="shared" si="636"/>
        <v/>
      </c>
      <c r="BS1302" s="48" t="str">
        <f t="shared" si="637"/>
        <v/>
      </c>
      <c r="BT1302" s="48" t="str">
        <f t="shared" si="638"/>
        <v/>
      </c>
      <c r="BU1302" s="48" t="str">
        <f t="shared" si="639"/>
        <v/>
      </c>
    </row>
    <row r="1303" spans="1:73">
      <c r="A1303" s="10" t="e">
        <f>Audit!#REF!</f>
        <v>#REF!</v>
      </c>
      <c r="B1303" s="10" t="e">
        <f t="shared" si="610"/>
        <v>#REF!</v>
      </c>
      <c r="C1303" s="17" t="e">
        <f>VLOOKUP(Audit!#REF!,$V$3:$AE$12,2,FALSE) &amp; VLOOKUP(Audit!#REF!,$V$13:$AE$22,2,FALSE)&amp; IF(Audit!#REF!=10,Audit!#REF!&amp;Audit!#REF!,"")</f>
        <v>#REF!</v>
      </c>
      <c r="D1303" s="17" t="e">
        <f>VLOOKUP(Audit!#REF!,$V$3:$AE$12,3,FALSE) &amp; VLOOKUP(Audit!#REF!,$V$13:$AE$22,3,FALSE) &amp;IF(Audit!#REF!=10,Audit!#REF!&amp;Audit!#REF!,"")</f>
        <v>#REF!</v>
      </c>
      <c r="E1303" s="17" t="e">
        <f>VLOOKUP(Audit!#REF!,$V$3:$AE$12,4,FALSE)&amp; Audit!#REF! &amp; VLOOKUP(Audit!#REF!,$V$13:$AE$22,4,FALSE)&amp; IF(Audit!#REF!=10,Audit!#REF!&amp;Audit!#REF!,"")</f>
        <v>#REF!</v>
      </c>
      <c r="F1303" s="17" t="e">
        <f>VLOOKUP(Audit!#REF!,$V$3:$AE$12,5,FALSE) &amp; VLOOKUP(Audit!#REF!,$V$13:$AE$22,5,FALSE)&amp; IF(Audit!#REF!=10,Audit!#REF!&amp;Audit!#REF!,"")</f>
        <v>#REF!</v>
      </c>
      <c r="G1303" s="17" t="e">
        <f>VLOOKUP(Audit!#REF!,$V$3:$AE$12,6,FALSE) &amp; VLOOKUP(Audit!#REF!,$V$13:$AE$22,6,FALSE)&amp; IF(Audit!#REF!=10,Audit!#REF!&amp;Audit!#REF!,"")</f>
        <v>#REF!</v>
      </c>
      <c r="H1303" s="17" t="e">
        <f>VLOOKUP(Audit!#REF!,$V$3:$AE$12,7,FALSE) &amp; VLOOKUP(Audit!#REF!,$V$13:$AE$22,7,FALSE)&amp;IF(Audit!#REF!=10,Audit!#REF!&amp;Audit!#REF!,"")</f>
        <v>#REF!</v>
      </c>
      <c r="I1303" s="17" t="e">
        <f>VLOOKUP(Audit!#REF!,$V$3:$AE$12,8,FALSE) &amp; Audit!#REF! &amp; VLOOKUP(Audit!#REF!,$V$13:$AE$22,8,FALSE)&amp;IF(Audit!#REF!=10,Audit!#REF!&amp;Audit!#REF!,"")</f>
        <v>#REF!</v>
      </c>
      <c r="J1303" s="17" t="e">
        <f>VLOOKUP(Audit!#REF!,$V$3:$AE$12,9,FALSE) &amp; VLOOKUP(Audit!#REF!,$V$13:$AE$22,9,FALSE) &amp; IF(Audit!#REF!=10,Audit!#REF!&amp;Audit!#REF!,"") &amp; IF(Audit!#REF!&lt;&gt;1,U1303,"")</f>
        <v>#REF!</v>
      </c>
      <c r="K1303" s="17" t="e">
        <f>VLOOKUP(Audit!#REF!,$V$3:$AE$12,10,FALSE) &amp; Audit!#REF! &amp; VLOOKUP(Audit!#REF!,$V$13:$AE$22,10,FALSE) &amp; IF(Audit!#REF!=10,Audit!#REF!&amp;Audit!#REF!,"") &amp; IF(Audit!#REF!&lt;&gt;1,U1303,"")</f>
        <v>#REF!</v>
      </c>
      <c r="L1303" s="10" t="e">
        <f>Audit!#REF!</f>
        <v>#REF!</v>
      </c>
      <c r="M1303" s="10" t="e">
        <f t="shared" si="611"/>
        <v>#REF!</v>
      </c>
      <c r="N1303" s="10" t="e">
        <f t="shared" si="612"/>
        <v>#REF!</v>
      </c>
      <c r="O1303" s="10" t="e">
        <f t="shared" si="613"/>
        <v>#REF!</v>
      </c>
      <c r="P1303" s="10" t="e">
        <f t="shared" si="614"/>
        <v>#REF!</v>
      </c>
      <c r="Q1303" s="10" t="e">
        <f t="shared" si="615"/>
        <v>#REF!</v>
      </c>
      <c r="R1303" s="10" t="e">
        <f t="shared" si="616"/>
        <v>#REF!</v>
      </c>
      <c r="S1303" s="10" t="e">
        <f t="shared" si="617"/>
        <v>#REF!</v>
      </c>
      <c r="T1303" s="10" t="e">
        <f t="shared" si="618"/>
        <v>#REF!</v>
      </c>
      <c r="U1303" s="17" t="e">
        <f>IF(Audit!#REF!="","",VLOOKUP(Audit!#REF!,$W$26:$X$35,2,FALSE)) &amp; Audit!#REF! &amp; IF(Audit!#REF!="","",IF(Audit!#REF!&lt;=1.4,VLOOKUP(Audit!#REF!,$W$38:X1348,2,FALSE),VLOOKUP(Audit!#REF!,$W$51:$X$61,2,FALSE))) &amp; IF(Audit!#REF!="","",VLOOKUP(Audit!#REF!,$Y$26:$Z$35,2,FALSE) &amp; Audit!#REF! &amp; IF(Audit!#REF!="","",IF(Audit!#REF!&lt;=1.4,VLOOKUP(Audit!#REF!,$Y$38:$Z$48,2,FALSE),VLOOKUP(Audit!#REF!,$Y$51:$Z$61,2,FALSE))))</f>
        <v>#REF!</v>
      </c>
      <c r="V1303" s="21"/>
      <c r="AH1303" s="49" t="e">
        <f>Audit!#REF!</f>
        <v>#REF!</v>
      </c>
      <c r="AI1303" s="50" t="e">
        <f>VLOOKUP(Audit!#REF!,$V$3:$AE$12,2,FALSE)&amp; IF(Audit!#REF!=10,Audit!#REF!,"")</f>
        <v>#REF!</v>
      </c>
      <c r="AJ1303" s="50" t="e">
        <f>VLOOKUP(Audit!#REF!,$V$13:$AE$22,2,FALSE)&amp; IF(Audit!#REF!=10,Audit!#REF!,"")</f>
        <v>#REF!</v>
      </c>
      <c r="AK1303" s="47" t="e">
        <f t="shared" si="619"/>
        <v>#REF!</v>
      </c>
      <c r="AL1303" s="50" t="e">
        <f>VLOOKUP(Audit!#REF!,$V$3:$AE$12,3,FALSE)&amp; IF(Audit!#REF!=10,Audit!#REF!,"")</f>
        <v>#REF!</v>
      </c>
      <c r="AM1303" s="50" t="e">
        <f>VLOOKUP(Audit!#REF!,$V$13:$AE$22,3,FALSE)&amp; IF(Audit!#REF!=10,Audit!#REF!,"")</f>
        <v>#REF!</v>
      </c>
      <c r="AN1303" s="47" t="e">
        <f t="shared" si="620"/>
        <v>#REF!</v>
      </c>
      <c r="AO1303" s="50" t="e">
        <f>VLOOKUP(Audit!#REF!,$V$3:$AE$12,4,FALSE) &amp;  Audit!#REF! &amp; IF(Audit!#REF!=10,Audit!#REF!,"")</f>
        <v>#REF!</v>
      </c>
      <c r="AP1303" s="50" t="e">
        <f>VLOOKUP(Audit!#REF!,$V$13:$AE$22,4,FALSE)&amp; IF(Audit!#REF!=10,Audit!#REF!,"")</f>
        <v>#REF!</v>
      </c>
      <c r="AQ1303" s="47" t="e">
        <f t="shared" si="621"/>
        <v>#REF!</v>
      </c>
      <c r="AR1303" s="50" t="e">
        <f>VLOOKUP(Audit!#REF!,$V$3:$AE$12,5,FALSE)&amp; IF(Audit!#REF!=10,Audit!#REF!,"")</f>
        <v>#REF!</v>
      </c>
      <c r="AS1303" s="50" t="e">
        <f>VLOOKUP(Audit!#REF!,$V$13:$AE$22,5,FALSE)&amp; IF(Audit!#REF!=10,Audit!#REF!,"")</f>
        <v>#REF!</v>
      </c>
      <c r="AT1303" s="47" t="e">
        <f t="shared" si="622"/>
        <v>#REF!</v>
      </c>
      <c r="AU1303" s="50" t="e">
        <f>VLOOKUP(Audit!#REF!,$V$3:$AE$12,6,FALSE)&amp; IF(Audit!#REF!=10,Audit!#REF!,"")</f>
        <v>#REF!</v>
      </c>
      <c r="AV1303" s="50" t="e">
        <f>VLOOKUP(Audit!#REF!,$V$13:$AE$22,6,FALSE)&amp; IF(Audit!#REF!=10,Audit!#REF!,"")</f>
        <v>#REF!</v>
      </c>
      <c r="AW1303" s="47" t="e">
        <f t="shared" si="623"/>
        <v>#REF!</v>
      </c>
      <c r="AX1303" s="50" t="e">
        <f>VLOOKUP(Audit!#REF!,$V$3:$AE$12,7,FALSE)&amp; IF(Audit!#REF!=10,Audit!#REF!,"")</f>
        <v>#REF!</v>
      </c>
      <c r="AY1303" s="50" t="e">
        <f>VLOOKUP(Audit!#REF!,$V$13:$AE$22,7,FALSE) &amp; IF(Audit!#REF!=10,Audit!#REF!,"")</f>
        <v>#REF!</v>
      </c>
      <c r="AZ1303" s="47" t="e">
        <f t="shared" si="624"/>
        <v>#REF!</v>
      </c>
      <c r="BA1303" s="50" t="e">
        <f>VLOOKUP(Audit!#REF!,$V$3:$AE$12,8,FALSE)&amp; Audit!#REF! &amp; IF(Audit!#REF!=10,Audit!#REF!,"")</f>
        <v>#REF!</v>
      </c>
      <c r="BB1303" s="50" t="e">
        <f>VLOOKUP(Audit!#REF!,$V$13:$AE$22,8,FALSE) &amp; IF(Audit!#REF!=10,Audit!#REF!,"")</f>
        <v>#REF!</v>
      </c>
      <c r="BC1303" s="47" t="e">
        <f t="shared" si="625"/>
        <v>#REF!</v>
      </c>
      <c r="BD1303" s="50" t="e">
        <f>VLOOKUP(Audit!#REF!,$V$3:$AE$12,9,FALSE)&amp; IF(Audit!#REF!=10,Audit!#REF!,"")</f>
        <v>#REF!</v>
      </c>
      <c r="BE1303" s="50" t="e">
        <f>VLOOKUP(Audit!#REF!,$V$13:$AE$22,9,FALSE) &amp; IF(Audit!#REF!=10,Audit!#REF!,"") &amp; IF(Audit!#REF!&lt;&gt;1,U1303,"")</f>
        <v>#REF!</v>
      </c>
      <c r="BF1303" s="47" t="e">
        <f t="shared" si="626"/>
        <v>#REF!</v>
      </c>
      <c r="BG1303" s="50" t="e">
        <f>VLOOKUP(Audit!#REF!,$V$3:$AE$12,10,FALSE) &amp; Audit!#REF! &amp; IF(Audit!#REF!=10,Audit!#REF!,"")</f>
        <v>#REF!</v>
      </c>
      <c r="BH1303" s="50" t="e">
        <f>VLOOKUP(Audit!#REF!,$V$13:$AE$22,10,FALSE) &amp; IF(Audit!#REF!=10,Audit!#REF!,"") &amp; IF(Audit!#REF!&lt;&gt;1,U1303,"")</f>
        <v>#REF!</v>
      </c>
      <c r="BI1303" s="47" t="e">
        <f t="shared" si="627"/>
        <v>#REF!</v>
      </c>
      <c r="BJ1303" s="48" t="str">
        <f t="shared" si="628"/>
        <v/>
      </c>
      <c r="BK1303" s="48" t="str">
        <f t="shared" si="629"/>
        <v/>
      </c>
      <c r="BL1303" s="48" t="str">
        <f t="shared" si="630"/>
        <v/>
      </c>
      <c r="BM1303" s="48" t="str">
        <f t="shared" si="631"/>
        <v/>
      </c>
      <c r="BN1303" s="48" t="str">
        <f t="shared" si="632"/>
        <v/>
      </c>
      <c r="BO1303" s="48" t="str">
        <f t="shared" si="633"/>
        <v/>
      </c>
      <c r="BP1303" s="48" t="str">
        <f t="shared" si="634"/>
        <v/>
      </c>
      <c r="BQ1303" s="48" t="str">
        <f t="shared" si="635"/>
        <v/>
      </c>
      <c r="BR1303" s="48" t="str">
        <f t="shared" si="636"/>
        <v/>
      </c>
      <c r="BS1303" s="48" t="str">
        <f t="shared" si="637"/>
        <v/>
      </c>
      <c r="BT1303" s="48" t="str">
        <f t="shared" si="638"/>
        <v/>
      </c>
      <c r="BU1303" s="48" t="str">
        <f t="shared" si="639"/>
        <v/>
      </c>
    </row>
    <row r="1304" spans="1:73">
      <c r="A1304" s="10" t="e">
        <f>Audit!#REF!</f>
        <v>#REF!</v>
      </c>
      <c r="B1304" s="10" t="e">
        <f t="shared" si="610"/>
        <v>#REF!</v>
      </c>
      <c r="C1304" s="17" t="e">
        <f>VLOOKUP(Audit!#REF!,$V$3:$AE$12,2,FALSE) &amp; VLOOKUP(Audit!#REF!,$V$13:$AE$22,2,FALSE)&amp; IF(Audit!#REF!=10,Audit!#REF!&amp;Audit!#REF!,"")</f>
        <v>#REF!</v>
      </c>
      <c r="D1304" s="17" t="e">
        <f>VLOOKUP(Audit!#REF!,$V$3:$AE$12,3,FALSE) &amp; VLOOKUP(Audit!#REF!,$V$13:$AE$22,3,FALSE) &amp;IF(Audit!#REF!=10,Audit!#REF!&amp;Audit!#REF!,"")</f>
        <v>#REF!</v>
      </c>
      <c r="E1304" s="17" t="e">
        <f>VLOOKUP(Audit!#REF!,$V$3:$AE$12,4,FALSE)&amp; Audit!#REF! &amp; VLOOKUP(Audit!#REF!,$V$13:$AE$22,4,FALSE)&amp; IF(Audit!#REF!=10,Audit!#REF!&amp;Audit!#REF!,"")</f>
        <v>#REF!</v>
      </c>
      <c r="F1304" s="17" t="e">
        <f>VLOOKUP(Audit!#REF!,$V$3:$AE$12,5,FALSE) &amp; VLOOKUP(Audit!#REF!,$V$13:$AE$22,5,FALSE)&amp; IF(Audit!#REF!=10,Audit!#REF!&amp;Audit!#REF!,"")</f>
        <v>#REF!</v>
      </c>
      <c r="G1304" s="17" t="e">
        <f>VLOOKUP(Audit!#REF!,$V$3:$AE$12,6,FALSE) &amp; VLOOKUP(Audit!#REF!,$V$13:$AE$22,6,FALSE)&amp; IF(Audit!#REF!=10,Audit!#REF!&amp;Audit!#REF!,"")</f>
        <v>#REF!</v>
      </c>
      <c r="H1304" s="17" t="e">
        <f>VLOOKUP(Audit!#REF!,$V$3:$AE$12,7,FALSE) &amp; VLOOKUP(Audit!#REF!,$V$13:$AE$22,7,FALSE)&amp;IF(Audit!#REF!=10,Audit!#REF!&amp;Audit!#REF!,"")</f>
        <v>#REF!</v>
      </c>
      <c r="I1304" s="17" t="e">
        <f>VLOOKUP(Audit!#REF!,$V$3:$AE$12,8,FALSE) &amp; Audit!#REF! &amp; VLOOKUP(Audit!#REF!,$V$13:$AE$22,8,FALSE)&amp;IF(Audit!#REF!=10,Audit!#REF!&amp;Audit!#REF!,"")</f>
        <v>#REF!</v>
      </c>
      <c r="J1304" s="17" t="e">
        <f>VLOOKUP(Audit!#REF!,$V$3:$AE$12,9,FALSE) &amp; VLOOKUP(Audit!#REF!,$V$13:$AE$22,9,FALSE) &amp; IF(Audit!#REF!=10,Audit!#REF!&amp;Audit!#REF!,"") &amp; IF(Audit!#REF!&lt;&gt;1,U1304,"")</f>
        <v>#REF!</v>
      </c>
      <c r="K1304" s="17" t="e">
        <f>VLOOKUP(Audit!#REF!,$V$3:$AE$12,10,FALSE) &amp; Audit!#REF! &amp; VLOOKUP(Audit!#REF!,$V$13:$AE$22,10,FALSE) &amp; IF(Audit!#REF!=10,Audit!#REF!&amp;Audit!#REF!,"") &amp; IF(Audit!#REF!&lt;&gt;1,U1304,"")</f>
        <v>#REF!</v>
      </c>
      <c r="L1304" s="10" t="e">
        <f>Audit!#REF!</f>
        <v>#REF!</v>
      </c>
      <c r="M1304" s="10" t="e">
        <f t="shared" si="611"/>
        <v>#REF!</v>
      </c>
      <c r="N1304" s="10" t="e">
        <f t="shared" si="612"/>
        <v>#REF!</v>
      </c>
      <c r="O1304" s="10" t="e">
        <f t="shared" si="613"/>
        <v>#REF!</v>
      </c>
      <c r="P1304" s="10" t="e">
        <f t="shared" si="614"/>
        <v>#REF!</v>
      </c>
      <c r="Q1304" s="10" t="e">
        <f t="shared" si="615"/>
        <v>#REF!</v>
      </c>
      <c r="R1304" s="10" t="e">
        <f t="shared" si="616"/>
        <v>#REF!</v>
      </c>
      <c r="S1304" s="10" t="e">
        <f t="shared" si="617"/>
        <v>#REF!</v>
      </c>
      <c r="T1304" s="10" t="e">
        <f t="shared" si="618"/>
        <v>#REF!</v>
      </c>
      <c r="U1304" s="17" t="e">
        <f>IF(Audit!#REF!="","",VLOOKUP(Audit!#REF!,$W$26:$X$35,2,FALSE)) &amp; Audit!#REF! &amp; IF(Audit!#REF!="","",IF(Audit!#REF!&lt;=1.4,VLOOKUP(Audit!#REF!,$W$38:X1349,2,FALSE),VLOOKUP(Audit!#REF!,$W$51:$X$61,2,FALSE))) &amp; IF(Audit!#REF!="","",VLOOKUP(Audit!#REF!,$Y$26:$Z$35,2,FALSE) &amp; Audit!#REF! &amp; IF(Audit!#REF!="","",IF(Audit!#REF!&lt;=1.4,VLOOKUP(Audit!#REF!,$Y$38:$Z$48,2,FALSE),VLOOKUP(Audit!#REF!,$Y$51:$Z$61,2,FALSE))))</f>
        <v>#REF!</v>
      </c>
      <c r="V1304" s="21"/>
      <c r="AH1304" s="49" t="e">
        <f>Audit!#REF!</f>
        <v>#REF!</v>
      </c>
      <c r="AI1304" s="50" t="e">
        <f>VLOOKUP(Audit!#REF!,$V$3:$AE$12,2,FALSE)&amp; IF(Audit!#REF!=10,Audit!#REF!,"")</f>
        <v>#REF!</v>
      </c>
      <c r="AJ1304" s="50" t="e">
        <f>VLOOKUP(Audit!#REF!,$V$13:$AE$22,2,FALSE)&amp; IF(Audit!#REF!=10,Audit!#REF!,"")</f>
        <v>#REF!</v>
      </c>
      <c r="AK1304" s="47" t="e">
        <f t="shared" si="619"/>
        <v>#REF!</v>
      </c>
      <c r="AL1304" s="50" t="e">
        <f>VLOOKUP(Audit!#REF!,$V$3:$AE$12,3,FALSE)&amp; IF(Audit!#REF!=10,Audit!#REF!,"")</f>
        <v>#REF!</v>
      </c>
      <c r="AM1304" s="50" t="e">
        <f>VLOOKUP(Audit!#REF!,$V$13:$AE$22,3,FALSE)&amp; IF(Audit!#REF!=10,Audit!#REF!,"")</f>
        <v>#REF!</v>
      </c>
      <c r="AN1304" s="47" t="e">
        <f t="shared" si="620"/>
        <v>#REF!</v>
      </c>
      <c r="AO1304" s="50" t="e">
        <f>VLOOKUP(Audit!#REF!,$V$3:$AE$12,4,FALSE) &amp;  Audit!#REF! &amp; IF(Audit!#REF!=10,Audit!#REF!,"")</f>
        <v>#REF!</v>
      </c>
      <c r="AP1304" s="50" t="e">
        <f>VLOOKUP(Audit!#REF!,$V$13:$AE$22,4,FALSE)&amp; IF(Audit!#REF!=10,Audit!#REF!,"")</f>
        <v>#REF!</v>
      </c>
      <c r="AQ1304" s="47" t="e">
        <f t="shared" si="621"/>
        <v>#REF!</v>
      </c>
      <c r="AR1304" s="50" t="e">
        <f>VLOOKUP(Audit!#REF!,$V$3:$AE$12,5,FALSE)&amp; IF(Audit!#REF!=10,Audit!#REF!,"")</f>
        <v>#REF!</v>
      </c>
      <c r="AS1304" s="50" t="e">
        <f>VLOOKUP(Audit!#REF!,$V$13:$AE$22,5,FALSE)&amp; IF(Audit!#REF!=10,Audit!#REF!,"")</f>
        <v>#REF!</v>
      </c>
      <c r="AT1304" s="47" t="e">
        <f t="shared" si="622"/>
        <v>#REF!</v>
      </c>
      <c r="AU1304" s="50" t="e">
        <f>VLOOKUP(Audit!#REF!,$V$3:$AE$12,6,FALSE)&amp; IF(Audit!#REF!=10,Audit!#REF!,"")</f>
        <v>#REF!</v>
      </c>
      <c r="AV1304" s="50" t="e">
        <f>VLOOKUP(Audit!#REF!,$V$13:$AE$22,6,FALSE)&amp; IF(Audit!#REF!=10,Audit!#REF!,"")</f>
        <v>#REF!</v>
      </c>
      <c r="AW1304" s="47" t="e">
        <f t="shared" si="623"/>
        <v>#REF!</v>
      </c>
      <c r="AX1304" s="50" t="e">
        <f>VLOOKUP(Audit!#REF!,$V$3:$AE$12,7,FALSE)&amp; IF(Audit!#REF!=10,Audit!#REF!,"")</f>
        <v>#REF!</v>
      </c>
      <c r="AY1304" s="50" t="e">
        <f>VLOOKUP(Audit!#REF!,$V$13:$AE$22,7,FALSE) &amp; IF(Audit!#REF!=10,Audit!#REF!,"")</f>
        <v>#REF!</v>
      </c>
      <c r="AZ1304" s="47" t="e">
        <f t="shared" si="624"/>
        <v>#REF!</v>
      </c>
      <c r="BA1304" s="50" t="e">
        <f>VLOOKUP(Audit!#REF!,$V$3:$AE$12,8,FALSE)&amp; Audit!#REF! &amp; IF(Audit!#REF!=10,Audit!#REF!,"")</f>
        <v>#REF!</v>
      </c>
      <c r="BB1304" s="50" t="e">
        <f>VLOOKUP(Audit!#REF!,$V$13:$AE$22,8,FALSE) &amp; IF(Audit!#REF!=10,Audit!#REF!,"")</f>
        <v>#REF!</v>
      </c>
      <c r="BC1304" s="47" t="e">
        <f t="shared" si="625"/>
        <v>#REF!</v>
      </c>
      <c r="BD1304" s="50" t="e">
        <f>VLOOKUP(Audit!#REF!,$V$3:$AE$12,9,FALSE)&amp; IF(Audit!#REF!=10,Audit!#REF!,"")</f>
        <v>#REF!</v>
      </c>
      <c r="BE1304" s="50" t="e">
        <f>VLOOKUP(Audit!#REF!,$V$13:$AE$22,9,FALSE) &amp; IF(Audit!#REF!=10,Audit!#REF!,"") &amp; IF(Audit!#REF!&lt;&gt;1,U1304,"")</f>
        <v>#REF!</v>
      </c>
      <c r="BF1304" s="47" t="e">
        <f t="shared" si="626"/>
        <v>#REF!</v>
      </c>
      <c r="BG1304" s="50" t="e">
        <f>VLOOKUP(Audit!#REF!,$V$3:$AE$12,10,FALSE) &amp; Audit!#REF! &amp; IF(Audit!#REF!=10,Audit!#REF!,"")</f>
        <v>#REF!</v>
      </c>
      <c r="BH1304" s="50" t="e">
        <f>VLOOKUP(Audit!#REF!,$V$13:$AE$22,10,FALSE) &amp; IF(Audit!#REF!=10,Audit!#REF!,"") &amp; IF(Audit!#REF!&lt;&gt;1,U1304,"")</f>
        <v>#REF!</v>
      </c>
      <c r="BI1304" s="47" t="e">
        <f t="shared" si="627"/>
        <v>#REF!</v>
      </c>
      <c r="BJ1304" s="48" t="str">
        <f t="shared" si="628"/>
        <v/>
      </c>
      <c r="BK1304" s="48" t="str">
        <f t="shared" si="629"/>
        <v/>
      </c>
      <c r="BL1304" s="48" t="str">
        <f t="shared" si="630"/>
        <v/>
      </c>
      <c r="BM1304" s="48" t="str">
        <f t="shared" si="631"/>
        <v/>
      </c>
      <c r="BN1304" s="48" t="str">
        <f t="shared" si="632"/>
        <v/>
      </c>
      <c r="BO1304" s="48" t="str">
        <f t="shared" si="633"/>
        <v/>
      </c>
      <c r="BP1304" s="48" t="str">
        <f t="shared" si="634"/>
        <v/>
      </c>
      <c r="BQ1304" s="48" t="str">
        <f t="shared" si="635"/>
        <v/>
      </c>
      <c r="BR1304" s="48" t="str">
        <f t="shared" si="636"/>
        <v/>
      </c>
      <c r="BS1304" s="48" t="str">
        <f t="shared" si="637"/>
        <v/>
      </c>
      <c r="BT1304" s="48" t="str">
        <f t="shared" si="638"/>
        <v/>
      </c>
      <c r="BU1304" s="48" t="str">
        <f t="shared" si="639"/>
        <v/>
      </c>
    </row>
    <row r="1305" spans="1:73">
      <c r="A1305" s="10" t="e">
        <f>Audit!#REF!</f>
        <v>#REF!</v>
      </c>
      <c r="B1305" s="10" t="e">
        <f t="shared" si="610"/>
        <v>#REF!</v>
      </c>
      <c r="C1305" s="17" t="e">
        <f>VLOOKUP(Audit!#REF!,$V$3:$AE$12,2,FALSE) &amp; VLOOKUP(Audit!#REF!,$V$13:$AE$22,2,FALSE)&amp; IF(Audit!#REF!=10,Audit!#REF!&amp;Audit!#REF!,"")</f>
        <v>#REF!</v>
      </c>
      <c r="D1305" s="17" t="e">
        <f>VLOOKUP(Audit!#REF!,$V$3:$AE$12,3,FALSE) &amp; VLOOKUP(Audit!#REF!,$V$13:$AE$22,3,FALSE) &amp;IF(Audit!#REF!=10,Audit!#REF!&amp;Audit!#REF!,"")</f>
        <v>#REF!</v>
      </c>
      <c r="E1305" s="17" t="e">
        <f>VLOOKUP(Audit!#REF!,$V$3:$AE$12,4,FALSE)&amp; Audit!#REF! &amp; VLOOKUP(Audit!#REF!,$V$13:$AE$22,4,FALSE)&amp; IF(Audit!#REF!=10,Audit!#REF!&amp;Audit!#REF!,"")</f>
        <v>#REF!</v>
      </c>
      <c r="F1305" s="17" t="e">
        <f>VLOOKUP(Audit!#REF!,$V$3:$AE$12,5,FALSE) &amp; VLOOKUP(Audit!#REF!,$V$13:$AE$22,5,FALSE)&amp; IF(Audit!#REF!=10,Audit!#REF!&amp;Audit!#REF!,"")</f>
        <v>#REF!</v>
      </c>
      <c r="G1305" s="17" t="e">
        <f>VLOOKUP(Audit!#REF!,$V$3:$AE$12,6,FALSE) &amp; VLOOKUP(Audit!#REF!,$V$13:$AE$22,6,FALSE)&amp; IF(Audit!#REF!=10,Audit!#REF!&amp;Audit!#REF!,"")</f>
        <v>#REF!</v>
      </c>
      <c r="H1305" s="17" t="e">
        <f>VLOOKUP(Audit!#REF!,$V$3:$AE$12,7,FALSE) &amp; VLOOKUP(Audit!#REF!,$V$13:$AE$22,7,FALSE)&amp;IF(Audit!#REF!=10,Audit!#REF!&amp;Audit!#REF!,"")</f>
        <v>#REF!</v>
      </c>
      <c r="I1305" s="17" t="e">
        <f>VLOOKUP(Audit!#REF!,$V$3:$AE$12,8,FALSE) &amp; Audit!#REF! &amp; VLOOKUP(Audit!#REF!,$V$13:$AE$22,8,FALSE)&amp;IF(Audit!#REF!=10,Audit!#REF!&amp;Audit!#REF!,"")</f>
        <v>#REF!</v>
      </c>
      <c r="J1305" s="17" t="e">
        <f>VLOOKUP(Audit!#REF!,$V$3:$AE$12,9,FALSE) &amp; VLOOKUP(Audit!#REF!,$V$13:$AE$22,9,FALSE) &amp; IF(Audit!#REF!=10,Audit!#REF!&amp;Audit!#REF!,"") &amp; IF(Audit!#REF!&lt;&gt;1,U1305,"")</f>
        <v>#REF!</v>
      </c>
      <c r="K1305" s="17" t="e">
        <f>VLOOKUP(Audit!#REF!,$V$3:$AE$12,10,FALSE) &amp; Audit!#REF! &amp; VLOOKUP(Audit!#REF!,$V$13:$AE$22,10,FALSE) &amp; IF(Audit!#REF!=10,Audit!#REF!&amp;Audit!#REF!,"") &amp; IF(Audit!#REF!&lt;&gt;1,U1305,"")</f>
        <v>#REF!</v>
      </c>
      <c r="L1305" s="10" t="e">
        <f>Audit!#REF!</f>
        <v>#REF!</v>
      </c>
      <c r="M1305" s="10" t="e">
        <f t="shared" si="611"/>
        <v>#REF!</v>
      </c>
      <c r="N1305" s="10" t="e">
        <f t="shared" si="612"/>
        <v>#REF!</v>
      </c>
      <c r="O1305" s="10" t="e">
        <f t="shared" si="613"/>
        <v>#REF!</v>
      </c>
      <c r="P1305" s="10" t="e">
        <f t="shared" si="614"/>
        <v>#REF!</v>
      </c>
      <c r="Q1305" s="10" t="e">
        <f t="shared" si="615"/>
        <v>#REF!</v>
      </c>
      <c r="R1305" s="10" t="e">
        <f t="shared" si="616"/>
        <v>#REF!</v>
      </c>
      <c r="S1305" s="10" t="e">
        <f t="shared" si="617"/>
        <v>#REF!</v>
      </c>
      <c r="T1305" s="10" t="e">
        <f t="shared" si="618"/>
        <v>#REF!</v>
      </c>
      <c r="U1305" s="17" t="e">
        <f>IF(Audit!#REF!="","",VLOOKUP(Audit!#REF!,$W$26:$X$35,2,FALSE)) &amp; Audit!#REF! &amp; IF(Audit!#REF!="","",IF(Audit!#REF!&lt;=1.4,VLOOKUP(Audit!#REF!,$W$38:X1350,2,FALSE),VLOOKUP(Audit!#REF!,$W$51:$X$61,2,FALSE))) &amp; IF(Audit!#REF!="","",VLOOKUP(Audit!#REF!,$Y$26:$Z$35,2,FALSE) &amp; Audit!#REF! &amp; IF(Audit!#REF!="","",IF(Audit!#REF!&lt;=1.4,VLOOKUP(Audit!#REF!,$Y$38:$Z$48,2,FALSE),VLOOKUP(Audit!#REF!,$Y$51:$Z$61,2,FALSE))))</f>
        <v>#REF!</v>
      </c>
      <c r="V1305" s="21"/>
      <c r="AH1305" s="49" t="e">
        <f>Audit!#REF!</f>
        <v>#REF!</v>
      </c>
      <c r="AI1305" s="50" t="e">
        <f>VLOOKUP(Audit!#REF!,$V$3:$AE$12,2,FALSE)&amp; IF(Audit!#REF!=10,Audit!#REF!,"")</f>
        <v>#REF!</v>
      </c>
      <c r="AJ1305" s="50" t="e">
        <f>VLOOKUP(Audit!#REF!,$V$13:$AE$22,2,FALSE)&amp; IF(Audit!#REF!=10,Audit!#REF!,"")</f>
        <v>#REF!</v>
      </c>
      <c r="AK1305" s="47" t="e">
        <f t="shared" si="619"/>
        <v>#REF!</v>
      </c>
      <c r="AL1305" s="50" t="e">
        <f>VLOOKUP(Audit!#REF!,$V$3:$AE$12,3,FALSE)&amp; IF(Audit!#REF!=10,Audit!#REF!,"")</f>
        <v>#REF!</v>
      </c>
      <c r="AM1305" s="50" t="e">
        <f>VLOOKUP(Audit!#REF!,$V$13:$AE$22,3,FALSE)&amp; IF(Audit!#REF!=10,Audit!#REF!,"")</f>
        <v>#REF!</v>
      </c>
      <c r="AN1305" s="47" t="e">
        <f t="shared" si="620"/>
        <v>#REF!</v>
      </c>
      <c r="AO1305" s="50" t="e">
        <f>VLOOKUP(Audit!#REF!,$V$3:$AE$12,4,FALSE) &amp;  Audit!#REF! &amp; IF(Audit!#REF!=10,Audit!#REF!,"")</f>
        <v>#REF!</v>
      </c>
      <c r="AP1305" s="50" t="e">
        <f>VLOOKUP(Audit!#REF!,$V$13:$AE$22,4,FALSE)&amp; IF(Audit!#REF!=10,Audit!#REF!,"")</f>
        <v>#REF!</v>
      </c>
      <c r="AQ1305" s="47" t="e">
        <f t="shared" si="621"/>
        <v>#REF!</v>
      </c>
      <c r="AR1305" s="50" t="e">
        <f>VLOOKUP(Audit!#REF!,$V$3:$AE$12,5,FALSE)&amp; IF(Audit!#REF!=10,Audit!#REF!,"")</f>
        <v>#REF!</v>
      </c>
      <c r="AS1305" s="50" t="e">
        <f>VLOOKUP(Audit!#REF!,$V$13:$AE$22,5,FALSE)&amp; IF(Audit!#REF!=10,Audit!#REF!,"")</f>
        <v>#REF!</v>
      </c>
      <c r="AT1305" s="47" t="e">
        <f t="shared" si="622"/>
        <v>#REF!</v>
      </c>
      <c r="AU1305" s="50" t="e">
        <f>VLOOKUP(Audit!#REF!,$V$3:$AE$12,6,FALSE)&amp; IF(Audit!#REF!=10,Audit!#REF!,"")</f>
        <v>#REF!</v>
      </c>
      <c r="AV1305" s="50" t="e">
        <f>VLOOKUP(Audit!#REF!,$V$13:$AE$22,6,FALSE)&amp; IF(Audit!#REF!=10,Audit!#REF!,"")</f>
        <v>#REF!</v>
      </c>
      <c r="AW1305" s="47" t="e">
        <f t="shared" si="623"/>
        <v>#REF!</v>
      </c>
      <c r="AX1305" s="50" t="e">
        <f>VLOOKUP(Audit!#REF!,$V$3:$AE$12,7,FALSE)&amp; IF(Audit!#REF!=10,Audit!#REF!,"")</f>
        <v>#REF!</v>
      </c>
      <c r="AY1305" s="50" t="e">
        <f>VLOOKUP(Audit!#REF!,$V$13:$AE$22,7,FALSE) &amp; IF(Audit!#REF!=10,Audit!#REF!,"")</f>
        <v>#REF!</v>
      </c>
      <c r="AZ1305" s="47" t="e">
        <f t="shared" si="624"/>
        <v>#REF!</v>
      </c>
      <c r="BA1305" s="50" t="e">
        <f>VLOOKUP(Audit!#REF!,$V$3:$AE$12,8,FALSE)&amp; Audit!#REF! &amp; IF(Audit!#REF!=10,Audit!#REF!,"")</f>
        <v>#REF!</v>
      </c>
      <c r="BB1305" s="50" t="e">
        <f>VLOOKUP(Audit!#REF!,$V$13:$AE$22,8,FALSE) &amp; IF(Audit!#REF!=10,Audit!#REF!,"")</f>
        <v>#REF!</v>
      </c>
      <c r="BC1305" s="47" t="e">
        <f t="shared" si="625"/>
        <v>#REF!</v>
      </c>
      <c r="BD1305" s="50" t="e">
        <f>VLOOKUP(Audit!#REF!,$V$3:$AE$12,9,FALSE)&amp; IF(Audit!#REF!=10,Audit!#REF!,"")</f>
        <v>#REF!</v>
      </c>
      <c r="BE1305" s="50" t="e">
        <f>VLOOKUP(Audit!#REF!,$V$13:$AE$22,9,FALSE) &amp; IF(Audit!#REF!=10,Audit!#REF!,"") &amp; IF(Audit!#REF!&lt;&gt;1,U1305,"")</f>
        <v>#REF!</v>
      </c>
      <c r="BF1305" s="47" t="e">
        <f t="shared" si="626"/>
        <v>#REF!</v>
      </c>
      <c r="BG1305" s="50" t="e">
        <f>VLOOKUP(Audit!#REF!,$V$3:$AE$12,10,FALSE) &amp; Audit!#REF! &amp; IF(Audit!#REF!=10,Audit!#REF!,"")</f>
        <v>#REF!</v>
      </c>
      <c r="BH1305" s="50" t="e">
        <f>VLOOKUP(Audit!#REF!,$V$13:$AE$22,10,FALSE) &amp; IF(Audit!#REF!=10,Audit!#REF!,"") &amp; IF(Audit!#REF!&lt;&gt;1,U1305,"")</f>
        <v>#REF!</v>
      </c>
      <c r="BI1305" s="47" t="e">
        <f t="shared" si="627"/>
        <v>#REF!</v>
      </c>
      <c r="BJ1305" s="48" t="str">
        <f t="shared" si="628"/>
        <v/>
      </c>
      <c r="BK1305" s="48" t="str">
        <f t="shared" si="629"/>
        <v/>
      </c>
      <c r="BL1305" s="48" t="str">
        <f t="shared" si="630"/>
        <v/>
      </c>
      <c r="BM1305" s="48" t="str">
        <f t="shared" si="631"/>
        <v/>
      </c>
      <c r="BN1305" s="48" t="str">
        <f t="shared" si="632"/>
        <v/>
      </c>
      <c r="BO1305" s="48" t="str">
        <f t="shared" si="633"/>
        <v/>
      </c>
      <c r="BP1305" s="48" t="str">
        <f t="shared" si="634"/>
        <v/>
      </c>
      <c r="BQ1305" s="48" t="str">
        <f t="shared" si="635"/>
        <v/>
      </c>
      <c r="BR1305" s="48" t="str">
        <f t="shared" si="636"/>
        <v/>
      </c>
      <c r="BS1305" s="48" t="str">
        <f t="shared" si="637"/>
        <v/>
      </c>
      <c r="BT1305" s="48" t="str">
        <f t="shared" si="638"/>
        <v/>
      </c>
      <c r="BU1305" s="48" t="str">
        <f t="shared" si="639"/>
        <v/>
      </c>
    </row>
    <row r="1306" spans="1:73">
      <c r="A1306" s="10" t="e">
        <f>Audit!#REF!</f>
        <v>#REF!</v>
      </c>
      <c r="B1306" s="10" t="e">
        <f t="shared" si="610"/>
        <v>#REF!</v>
      </c>
      <c r="C1306" s="17" t="e">
        <f>VLOOKUP(Audit!#REF!,$V$3:$AE$12,2,FALSE) &amp; VLOOKUP(Audit!#REF!,$V$13:$AE$22,2,FALSE)&amp; IF(Audit!#REF!=10,Audit!#REF!&amp;Audit!#REF!,"")</f>
        <v>#REF!</v>
      </c>
      <c r="D1306" s="17" t="e">
        <f>VLOOKUP(Audit!#REF!,$V$3:$AE$12,3,FALSE) &amp; VLOOKUP(Audit!#REF!,$V$13:$AE$22,3,FALSE) &amp;IF(Audit!#REF!=10,Audit!#REF!&amp;Audit!#REF!,"")</f>
        <v>#REF!</v>
      </c>
      <c r="E1306" s="17" t="e">
        <f>VLOOKUP(Audit!#REF!,$V$3:$AE$12,4,FALSE)&amp; Audit!#REF! &amp; VLOOKUP(Audit!#REF!,$V$13:$AE$22,4,FALSE)&amp; IF(Audit!#REF!=10,Audit!#REF!&amp;Audit!#REF!,"")</f>
        <v>#REF!</v>
      </c>
      <c r="F1306" s="17" t="e">
        <f>VLOOKUP(Audit!#REF!,$V$3:$AE$12,5,FALSE) &amp; VLOOKUP(Audit!#REF!,$V$13:$AE$22,5,FALSE)&amp; IF(Audit!#REF!=10,Audit!#REF!&amp;Audit!#REF!,"")</f>
        <v>#REF!</v>
      </c>
      <c r="G1306" s="17" t="e">
        <f>VLOOKUP(Audit!#REF!,$V$3:$AE$12,6,FALSE) &amp; VLOOKUP(Audit!#REF!,$V$13:$AE$22,6,FALSE)&amp; IF(Audit!#REF!=10,Audit!#REF!&amp;Audit!#REF!,"")</f>
        <v>#REF!</v>
      </c>
      <c r="H1306" s="17" t="e">
        <f>VLOOKUP(Audit!#REF!,$V$3:$AE$12,7,FALSE) &amp; VLOOKUP(Audit!#REF!,$V$13:$AE$22,7,FALSE)&amp;IF(Audit!#REF!=10,Audit!#REF!&amp;Audit!#REF!,"")</f>
        <v>#REF!</v>
      </c>
      <c r="I1306" s="17" t="e">
        <f>VLOOKUP(Audit!#REF!,$V$3:$AE$12,8,FALSE) &amp; Audit!#REF! &amp; VLOOKUP(Audit!#REF!,$V$13:$AE$22,8,FALSE)&amp;IF(Audit!#REF!=10,Audit!#REF!&amp;Audit!#REF!,"")</f>
        <v>#REF!</v>
      </c>
      <c r="J1306" s="17" t="e">
        <f>VLOOKUP(Audit!#REF!,$V$3:$AE$12,9,FALSE) &amp; VLOOKUP(Audit!#REF!,$V$13:$AE$22,9,FALSE) &amp; IF(Audit!#REF!=10,Audit!#REF!&amp;Audit!#REF!,"") &amp; IF(Audit!#REF!&lt;&gt;1,U1306,"")</f>
        <v>#REF!</v>
      </c>
      <c r="K1306" s="17" t="e">
        <f>VLOOKUP(Audit!#REF!,$V$3:$AE$12,10,FALSE) &amp; Audit!#REF! &amp; VLOOKUP(Audit!#REF!,$V$13:$AE$22,10,FALSE) &amp; IF(Audit!#REF!=10,Audit!#REF!&amp;Audit!#REF!,"") &amp; IF(Audit!#REF!&lt;&gt;1,U1306,"")</f>
        <v>#REF!</v>
      </c>
      <c r="L1306" s="10" t="e">
        <f>Audit!#REF!</f>
        <v>#REF!</v>
      </c>
      <c r="M1306" s="10" t="e">
        <f t="shared" si="611"/>
        <v>#REF!</v>
      </c>
      <c r="N1306" s="10" t="e">
        <f t="shared" si="612"/>
        <v>#REF!</v>
      </c>
      <c r="O1306" s="10" t="e">
        <f t="shared" si="613"/>
        <v>#REF!</v>
      </c>
      <c r="P1306" s="10" t="e">
        <f t="shared" si="614"/>
        <v>#REF!</v>
      </c>
      <c r="Q1306" s="10" t="e">
        <f t="shared" si="615"/>
        <v>#REF!</v>
      </c>
      <c r="R1306" s="10" t="e">
        <f t="shared" si="616"/>
        <v>#REF!</v>
      </c>
      <c r="S1306" s="10" t="e">
        <f t="shared" si="617"/>
        <v>#REF!</v>
      </c>
      <c r="T1306" s="10" t="e">
        <f t="shared" si="618"/>
        <v>#REF!</v>
      </c>
      <c r="U1306" s="17" t="e">
        <f>IF(Audit!#REF!="","",VLOOKUP(Audit!#REF!,$W$26:$X$35,2,FALSE)) &amp; Audit!#REF! &amp; IF(Audit!#REF!="","",IF(Audit!#REF!&lt;=1.4,VLOOKUP(Audit!#REF!,$W$38:X1351,2,FALSE),VLOOKUP(Audit!#REF!,$W$51:$X$61,2,FALSE))) &amp; IF(Audit!#REF!="","",VLOOKUP(Audit!#REF!,$Y$26:$Z$35,2,FALSE) &amp; Audit!#REF! &amp; IF(Audit!#REF!="","",IF(Audit!#REF!&lt;=1.4,VLOOKUP(Audit!#REF!,$Y$38:$Z$48,2,FALSE),VLOOKUP(Audit!#REF!,$Y$51:$Z$61,2,FALSE))))</f>
        <v>#REF!</v>
      </c>
      <c r="V1306" s="21"/>
      <c r="AH1306" s="49" t="e">
        <f>Audit!#REF!</f>
        <v>#REF!</v>
      </c>
      <c r="AI1306" s="50" t="e">
        <f>VLOOKUP(Audit!#REF!,$V$3:$AE$12,2,FALSE)&amp; IF(Audit!#REF!=10,Audit!#REF!,"")</f>
        <v>#REF!</v>
      </c>
      <c r="AJ1306" s="50" t="e">
        <f>VLOOKUP(Audit!#REF!,$V$13:$AE$22,2,FALSE)&amp; IF(Audit!#REF!=10,Audit!#REF!,"")</f>
        <v>#REF!</v>
      </c>
      <c r="AK1306" s="47" t="e">
        <f t="shared" si="619"/>
        <v>#REF!</v>
      </c>
      <c r="AL1306" s="50" t="e">
        <f>VLOOKUP(Audit!#REF!,$V$3:$AE$12,3,FALSE)&amp; IF(Audit!#REF!=10,Audit!#REF!,"")</f>
        <v>#REF!</v>
      </c>
      <c r="AM1306" s="50" t="e">
        <f>VLOOKUP(Audit!#REF!,$V$13:$AE$22,3,FALSE)&amp; IF(Audit!#REF!=10,Audit!#REF!,"")</f>
        <v>#REF!</v>
      </c>
      <c r="AN1306" s="47" t="e">
        <f t="shared" si="620"/>
        <v>#REF!</v>
      </c>
      <c r="AO1306" s="50" t="e">
        <f>VLOOKUP(Audit!#REF!,$V$3:$AE$12,4,FALSE) &amp;  Audit!#REF! &amp; IF(Audit!#REF!=10,Audit!#REF!,"")</f>
        <v>#REF!</v>
      </c>
      <c r="AP1306" s="50" t="e">
        <f>VLOOKUP(Audit!#REF!,$V$13:$AE$22,4,FALSE)&amp; IF(Audit!#REF!=10,Audit!#REF!,"")</f>
        <v>#REF!</v>
      </c>
      <c r="AQ1306" s="47" t="e">
        <f t="shared" si="621"/>
        <v>#REF!</v>
      </c>
      <c r="AR1306" s="50" t="e">
        <f>VLOOKUP(Audit!#REF!,$V$3:$AE$12,5,FALSE)&amp; IF(Audit!#REF!=10,Audit!#REF!,"")</f>
        <v>#REF!</v>
      </c>
      <c r="AS1306" s="50" t="e">
        <f>VLOOKUP(Audit!#REF!,$V$13:$AE$22,5,FALSE)&amp; IF(Audit!#REF!=10,Audit!#REF!,"")</f>
        <v>#REF!</v>
      </c>
      <c r="AT1306" s="47" t="e">
        <f t="shared" si="622"/>
        <v>#REF!</v>
      </c>
      <c r="AU1306" s="50" t="e">
        <f>VLOOKUP(Audit!#REF!,$V$3:$AE$12,6,FALSE)&amp; IF(Audit!#REF!=10,Audit!#REF!,"")</f>
        <v>#REF!</v>
      </c>
      <c r="AV1306" s="50" t="e">
        <f>VLOOKUP(Audit!#REF!,$V$13:$AE$22,6,FALSE)&amp; IF(Audit!#REF!=10,Audit!#REF!,"")</f>
        <v>#REF!</v>
      </c>
      <c r="AW1306" s="47" t="e">
        <f t="shared" si="623"/>
        <v>#REF!</v>
      </c>
      <c r="AX1306" s="50" t="e">
        <f>VLOOKUP(Audit!#REF!,$V$3:$AE$12,7,FALSE)&amp; IF(Audit!#REF!=10,Audit!#REF!,"")</f>
        <v>#REF!</v>
      </c>
      <c r="AY1306" s="50" t="e">
        <f>VLOOKUP(Audit!#REF!,$V$13:$AE$22,7,FALSE) &amp; IF(Audit!#REF!=10,Audit!#REF!,"")</f>
        <v>#REF!</v>
      </c>
      <c r="AZ1306" s="47" t="e">
        <f t="shared" si="624"/>
        <v>#REF!</v>
      </c>
      <c r="BA1306" s="50" t="e">
        <f>VLOOKUP(Audit!#REF!,$V$3:$AE$12,8,FALSE)&amp; Audit!#REF! &amp; IF(Audit!#REF!=10,Audit!#REF!,"")</f>
        <v>#REF!</v>
      </c>
      <c r="BB1306" s="50" t="e">
        <f>VLOOKUP(Audit!#REF!,$V$13:$AE$22,8,FALSE) &amp; IF(Audit!#REF!=10,Audit!#REF!,"")</f>
        <v>#REF!</v>
      </c>
      <c r="BC1306" s="47" t="e">
        <f t="shared" si="625"/>
        <v>#REF!</v>
      </c>
      <c r="BD1306" s="50" t="e">
        <f>VLOOKUP(Audit!#REF!,$V$3:$AE$12,9,FALSE)&amp; IF(Audit!#REF!=10,Audit!#REF!,"")</f>
        <v>#REF!</v>
      </c>
      <c r="BE1306" s="50" t="e">
        <f>VLOOKUP(Audit!#REF!,$V$13:$AE$22,9,FALSE) &amp; IF(Audit!#REF!=10,Audit!#REF!,"") &amp; IF(Audit!#REF!&lt;&gt;1,U1306,"")</f>
        <v>#REF!</v>
      </c>
      <c r="BF1306" s="47" t="e">
        <f t="shared" si="626"/>
        <v>#REF!</v>
      </c>
      <c r="BG1306" s="50" t="e">
        <f>VLOOKUP(Audit!#REF!,$V$3:$AE$12,10,FALSE) &amp; Audit!#REF! &amp; IF(Audit!#REF!=10,Audit!#REF!,"")</f>
        <v>#REF!</v>
      </c>
      <c r="BH1306" s="50" t="e">
        <f>VLOOKUP(Audit!#REF!,$V$13:$AE$22,10,FALSE) &amp; IF(Audit!#REF!=10,Audit!#REF!,"") &amp; IF(Audit!#REF!&lt;&gt;1,U1306,"")</f>
        <v>#REF!</v>
      </c>
      <c r="BI1306" s="47" t="e">
        <f t="shared" si="627"/>
        <v>#REF!</v>
      </c>
      <c r="BJ1306" s="48" t="str">
        <f t="shared" si="628"/>
        <v/>
      </c>
      <c r="BK1306" s="48" t="str">
        <f t="shared" si="629"/>
        <v/>
      </c>
      <c r="BL1306" s="48" t="str">
        <f t="shared" si="630"/>
        <v/>
      </c>
      <c r="BM1306" s="48" t="str">
        <f t="shared" si="631"/>
        <v/>
      </c>
      <c r="BN1306" s="48" t="str">
        <f t="shared" si="632"/>
        <v/>
      </c>
      <c r="BO1306" s="48" t="str">
        <f t="shared" si="633"/>
        <v/>
      </c>
      <c r="BP1306" s="48" t="str">
        <f t="shared" si="634"/>
        <v/>
      </c>
      <c r="BQ1306" s="48" t="str">
        <f t="shared" si="635"/>
        <v/>
      </c>
      <c r="BR1306" s="48" t="str">
        <f t="shared" si="636"/>
        <v/>
      </c>
      <c r="BS1306" s="48" t="str">
        <f t="shared" si="637"/>
        <v/>
      </c>
      <c r="BT1306" s="48" t="str">
        <f t="shared" si="638"/>
        <v/>
      </c>
      <c r="BU1306" s="48" t="str">
        <f t="shared" si="639"/>
        <v/>
      </c>
    </row>
    <row r="1307" spans="1:73">
      <c r="A1307" s="10" t="e">
        <f>Audit!#REF!</f>
        <v>#REF!</v>
      </c>
      <c r="B1307" s="10" t="e">
        <f t="shared" si="610"/>
        <v>#REF!</v>
      </c>
      <c r="C1307" s="17" t="e">
        <f>VLOOKUP(Audit!#REF!,$V$3:$AE$12,2,FALSE) &amp; VLOOKUP(Audit!#REF!,$V$13:$AE$22,2,FALSE)&amp; IF(Audit!#REF!=10,Audit!#REF!&amp;Audit!#REF!,"")</f>
        <v>#REF!</v>
      </c>
      <c r="D1307" s="17" t="e">
        <f>VLOOKUP(Audit!#REF!,$V$3:$AE$12,3,FALSE) &amp; VLOOKUP(Audit!#REF!,$V$13:$AE$22,3,FALSE) &amp;IF(Audit!#REF!=10,Audit!#REF!&amp;Audit!#REF!,"")</f>
        <v>#REF!</v>
      </c>
      <c r="E1307" s="17" t="e">
        <f>VLOOKUP(Audit!#REF!,$V$3:$AE$12,4,FALSE)&amp; Audit!#REF! &amp; VLOOKUP(Audit!#REF!,$V$13:$AE$22,4,FALSE)&amp; IF(Audit!#REF!=10,Audit!#REF!&amp;Audit!#REF!,"")</f>
        <v>#REF!</v>
      </c>
      <c r="F1307" s="17" t="e">
        <f>VLOOKUP(Audit!#REF!,$V$3:$AE$12,5,FALSE) &amp; VLOOKUP(Audit!#REF!,$V$13:$AE$22,5,FALSE)&amp; IF(Audit!#REF!=10,Audit!#REF!&amp;Audit!#REF!,"")</f>
        <v>#REF!</v>
      </c>
      <c r="G1307" s="17" t="e">
        <f>VLOOKUP(Audit!#REF!,$V$3:$AE$12,6,FALSE) &amp; VLOOKUP(Audit!#REF!,$V$13:$AE$22,6,FALSE)&amp; IF(Audit!#REF!=10,Audit!#REF!&amp;Audit!#REF!,"")</f>
        <v>#REF!</v>
      </c>
      <c r="H1307" s="17" t="e">
        <f>VLOOKUP(Audit!#REF!,$V$3:$AE$12,7,FALSE) &amp; VLOOKUP(Audit!#REF!,$V$13:$AE$22,7,FALSE)&amp;IF(Audit!#REF!=10,Audit!#REF!&amp;Audit!#REF!,"")</f>
        <v>#REF!</v>
      </c>
      <c r="I1307" s="17" t="e">
        <f>VLOOKUP(Audit!#REF!,$V$3:$AE$12,8,FALSE) &amp; Audit!#REF! &amp; VLOOKUP(Audit!#REF!,$V$13:$AE$22,8,FALSE)&amp;IF(Audit!#REF!=10,Audit!#REF!&amp;Audit!#REF!,"")</f>
        <v>#REF!</v>
      </c>
      <c r="J1307" s="17" t="e">
        <f>VLOOKUP(Audit!#REF!,$V$3:$AE$12,9,FALSE) &amp; VLOOKUP(Audit!#REF!,$V$13:$AE$22,9,FALSE) &amp; IF(Audit!#REF!=10,Audit!#REF!&amp;Audit!#REF!,"") &amp; IF(Audit!#REF!&lt;&gt;1,U1307,"")</f>
        <v>#REF!</v>
      </c>
      <c r="K1307" s="17" t="e">
        <f>VLOOKUP(Audit!#REF!,$V$3:$AE$12,10,FALSE) &amp; Audit!#REF! &amp; VLOOKUP(Audit!#REF!,$V$13:$AE$22,10,FALSE) &amp; IF(Audit!#REF!=10,Audit!#REF!&amp;Audit!#REF!,"") &amp; IF(Audit!#REF!&lt;&gt;1,U1307,"")</f>
        <v>#REF!</v>
      </c>
      <c r="L1307" s="10" t="e">
        <f>Audit!#REF!</f>
        <v>#REF!</v>
      </c>
      <c r="M1307" s="10" t="e">
        <f t="shared" si="611"/>
        <v>#REF!</v>
      </c>
      <c r="N1307" s="10" t="e">
        <f t="shared" si="612"/>
        <v>#REF!</v>
      </c>
      <c r="O1307" s="10" t="e">
        <f t="shared" si="613"/>
        <v>#REF!</v>
      </c>
      <c r="P1307" s="10" t="e">
        <f t="shared" si="614"/>
        <v>#REF!</v>
      </c>
      <c r="Q1307" s="10" t="e">
        <f t="shared" si="615"/>
        <v>#REF!</v>
      </c>
      <c r="R1307" s="10" t="e">
        <f t="shared" si="616"/>
        <v>#REF!</v>
      </c>
      <c r="S1307" s="10" t="e">
        <f t="shared" si="617"/>
        <v>#REF!</v>
      </c>
      <c r="T1307" s="10" t="e">
        <f t="shared" si="618"/>
        <v>#REF!</v>
      </c>
      <c r="U1307" s="17" t="e">
        <f>IF(Audit!#REF!="","",VLOOKUP(Audit!#REF!,$W$26:$X$35,2,FALSE)) &amp; Audit!#REF! &amp; IF(Audit!#REF!="","",IF(Audit!#REF!&lt;=1.4,VLOOKUP(Audit!#REF!,$W$38:X1352,2,FALSE),VLOOKUP(Audit!#REF!,$W$51:$X$61,2,FALSE))) &amp; IF(Audit!#REF!="","",VLOOKUP(Audit!#REF!,$Y$26:$Z$35,2,FALSE) &amp; Audit!#REF! &amp; IF(Audit!#REF!="","",IF(Audit!#REF!&lt;=1.4,VLOOKUP(Audit!#REF!,$Y$38:$Z$48,2,FALSE),VLOOKUP(Audit!#REF!,$Y$51:$Z$61,2,FALSE))))</f>
        <v>#REF!</v>
      </c>
      <c r="V1307" s="21"/>
      <c r="AH1307" s="49" t="e">
        <f>Audit!#REF!</f>
        <v>#REF!</v>
      </c>
      <c r="AI1307" s="50" t="e">
        <f>VLOOKUP(Audit!#REF!,$V$3:$AE$12,2,FALSE)&amp; IF(Audit!#REF!=10,Audit!#REF!,"")</f>
        <v>#REF!</v>
      </c>
      <c r="AJ1307" s="50" t="e">
        <f>VLOOKUP(Audit!#REF!,$V$13:$AE$22,2,FALSE)&amp; IF(Audit!#REF!=10,Audit!#REF!,"")</f>
        <v>#REF!</v>
      </c>
      <c r="AK1307" s="47" t="e">
        <f t="shared" si="619"/>
        <v>#REF!</v>
      </c>
      <c r="AL1307" s="50" t="e">
        <f>VLOOKUP(Audit!#REF!,$V$3:$AE$12,3,FALSE)&amp; IF(Audit!#REF!=10,Audit!#REF!,"")</f>
        <v>#REF!</v>
      </c>
      <c r="AM1307" s="50" t="e">
        <f>VLOOKUP(Audit!#REF!,$V$13:$AE$22,3,FALSE)&amp; IF(Audit!#REF!=10,Audit!#REF!,"")</f>
        <v>#REF!</v>
      </c>
      <c r="AN1307" s="47" t="e">
        <f t="shared" si="620"/>
        <v>#REF!</v>
      </c>
      <c r="AO1307" s="50" t="e">
        <f>VLOOKUP(Audit!#REF!,$V$3:$AE$12,4,FALSE) &amp;  Audit!#REF! &amp; IF(Audit!#REF!=10,Audit!#REF!,"")</f>
        <v>#REF!</v>
      </c>
      <c r="AP1307" s="50" t="e">
        <f>VLOOKUP(Audit!#REF!,$V$13:$AE$22,4,FALSE)&amp; IF(Audit!#REF!=10,Audit!#REF!,"")</f>
        <v>#REF!</v>
      </c>
      <c r="AQ1307" s="47" t="e">
        <f t="shared" si="621"/>
        <v>#REF!</v>
      </c>
      <c r="AR1307" s="50" t="e">
        <f>VLOOKUP(Audit!#REF!,$V$3:$AE$12,5,FALSE)&amp; IF(Audit!#REF!=10,Audit!#REF!,"")</f>
        <v>#REF!</v>
      </c>
      <c r="AS1307" s="50" t="e">
        <f>VLOOKUP(Audit!#REF!,$V$13:$AE$22,5,FALSE)&amp; IF(Audit!#REF!=10,Audit!#REF!,"")</f>
        <v>#REF!</v>
      </c>
      <c r="AT1307" s="47" t="e">
        <f t="shared" si="622"/>
        <v>#REF!</v>
      </c>
      <c r="AU1307" s="50" t="e">
        <f>VLOOKUP(Audit!#REF!,$V$3:$AE$12,6,FALSE)&amp; IF(Audit!#REF!=10,Audit!#REF!,"")</f>
        <v>#REF!</v>
      </c>
      <c r="AV1307" s="50" t="e">
        <f>VLOOKUP(Audit!#REF!,$V$13:$AE$22,6,FALSE)&amp; IF(Audit!#REF!=10,Audit!#REF!,"")</f>
        <v>#REF!</v>
      </c>
      <c r="AW1307" s="47" t="e">
        <f t="shared" si="623"/>
        <v>#REF!</v>
      </c>
      <c r="AX1307" s="50" t="e">
        <f>VLOOKUP(Audit!#REF!,$V$3:$AE$12,7,FALSE)&amp; IF(Audit!#REF!=10,Audit!#REF!,"")</f>
        <v>#REF!</v>
      </c>
      <c r="AY1307" s="50" t="e">
        <f>VLOOKUP(Audit!#REF!,$V$13:$AE$22,7,FALSE) &amp; IF(Audit!#REF!=10,Audit!#REF!,"")</f>
        <v>#REF!</v>
      </c>
      <c r="AZ1307" s="47" t="e">
        <f t="shared" si="624"/>
        <v>#REF!</v>
      </c>
      <c r="BA1307" s="50" t="e">
        <f>VLOOKUP(Audit!#REF!,$V$3:$AE$12,8,FALSE)&amp; Audit!#REF! &amp; IF(Audit!#REF!=10,Audit!#REF!,"")</f>
        <v>#REF!</v>
      </c>
      <c r="BB1307" s="50" t="e">
        <f>VLOOKUP(Audit!#REF!,$V$13:$AE$22,8,FALSE) &amp; IF(Audit!#REF!=10,Audit!#REF!,"")</f>
        <v>#REF!</v>
      </c>
      <c r="BC1307" s="47" t="e">
        <f t="shared" si="625"/>
        <v>#REF!</v>
      </c>
      <c r="BD1307" s="50" t="e">
        <f>VLOOKUP(Audit!#REF!,$V$3:$AE$12,9,FALSE)&amp; IF(Audit!#REF!=10,Audit!#REF!,"")</f>
        <v>#REF!</v>
      </c>
      <c r="BE1307" s="50" t="e">
        <f>VLOOKUP(Audit!#REF!,$V$13:$AE$22,9,FALSE) &amp; IF(Audit!#REF!=10,Audit!#REF!,"") &amp; IF(Audit!#REF!&lt;&gt;1,U1307,"")</f>
        <v>#REF!</v>
      </c>
      <c r="BF1307" s="47" t="e">
        <f t="shared" si="626"/>
        <v>#REF!</v>
      </c>
      <c r="BG1307" s="50" t="e">
        <f>VLOOKUP(Audit!#REF!,$V$3:$AE$12,10,FALSE) &amp; Audit!#REF! &amp; IF(Audit!#REF!=10,Audit!#REF!,"")</f>
        <v>#REF!</v>
      </c>
      <c r="BH1307" s="50" t="e">
        <f>VLOOKUP(Audit!#REF!,$V$13:$AE$22,10,FALSE) &amp; IF(Audit!#REF!=10,Audit!#REF!,"") &amp; IF(Audit!#REF!&lt;&gt;1,U1307,"")</f>
        <v>#REF!</v>
      </c>
      <c r="BI1307" s="47" t="e">
        <f t="shared" si="627"/>
        <v>#REF!</v>
      </c>
      <c r="BJ1307" s="48" t="str">
        <f t="shared" si="628"/>
        <v/>
      </c>
      <c r="BK1307" s="48" t="str">
        <f t="shared" si="629"/>
        <v/>
      </c>
      <c r="BL1307" s="48" t="str">
        <f t="shared" si="630"/>
        <v/>
      </c>
      <c r="BM1307" s="48" t="str">
        <f t="shared" si="631"/>
        <v/>
      </c>
      <c r="BN1307" s="48" t="str">
        <f t="shared" si="632"/>
        <v/>
      </c>
      <c r="BO1307" s="48" t="str">
        <f t="shared" si="633"/>
        <v/>
      </c>
      <c r="BP1307" s="48" t="str">
        <f t="shared" si="634"/>
        <v/>
      </c>
      <c r="BQ1307" s="48" t="str">
        <f t="shared" si="635"/>
        <v/>
      </c>
      <c r="BR1307" s="48" t="str">
        <f t="shared" si="636"/>
        <v/>
      </c>
      <c r="BS1307" s="48" t="str">
        <f t="shared" si="637"/>
        <v/>
      </c>
      <c r="BT1307" s="48" t="str">
        <f t="shared" si="638"/>
        <v/>
      </c>
      <c r="BU1307" s="48" t="str">
        <f t="shared" si="639"/>
        <v/>
      </c>
    </row>
    <row r="1308" spans="1:73">
      <c r="A1308" s="10" t="e">
        <f>Audit!#REF!</f>
        <v>#REF!</v>
      </c>
      <c r="B1308" s="10" t="e">
        <f t="shared" si="610"/>
        <v>#REF!</v>
      </c>
      <c r="C1308" s="17" t="e">
        <f>VLOOKUP(Audit!#REF!,$V$3:$AE$12,2,FALSE) &amp; VLOOKUP(Audit!#REF!,$V$13:$AE$22,2,FALSE)&amp; IF(Audit!#REF!=10,Audit!#REF!&amp;Audit!#REF!,"")</f>
        <v>#REF!</v>
      </c>
      <c r="D1308" s="17" t="e">
        <f>VLOOKUP(Audit!#REF!,$V$3:$AE$12,3,FALSE) &amp; VLOOKUP(Audit!#REF!,$V$13:$AE$22,3,FALSE) &amp;IF(Audit!#REF!=10,Audit!#REF!&amp;Audit!#REF!,"")</f>
        <v>#REF!</v>
      </c>
      <c r="E1308" s="17" t="e">
        <f>VLOOKUP(Audit!#REF!,$V$3:$AE$12,4,FALSE)&amp; Audit!#REF! &amp; VLOOKUP(Audit!#REF!,$V$13:$AE$22,4,FALSE)&amp; IF(Audit!#REF!=10,Audit!#REF!&amp;Audit!#REF!,"")</f>
        <v>#REF!</v>
      </c>
      <c r="F1308" s="17" t="e">
        <f>VLOOKUP(Audit!#REF!,$V$3:$AE$12,5,FALSE) &amp; VLOOKUP(Audit!#REF!,$V$13:$AE$22,5,FALSE)&amp; IF(Audit!#REF!=10,Audit!#REF!&amp;Audit!#REF!,"")</f>
        <v>#REF!</v>
      </c>
      <c r="G1308" s="17" t="e">
        <f>VLOOKUP(Audit!#REF!,$V$3:$AE$12,6,FALSE) &amp; VLOOKUP(Audit!#REF!,$V$13:$AE$22,6,FALSE)&amp; IF(Audit!#REF!=10,Audit!#REF!&amp;Audit!#REF!,"")</f>
        <v>#REF!</v>
      </c>
      <c r="H1308" s="17" t="e">
        <f>VLOOKUP(Audit!#REF!,$V$3:$AE$12,7,FALSE) &amp; VLOOKUP(Audit!#REF!,$V$13:$AE$22,7,FALSE)&amp;IF(Audit!#REF!=10,Audit!#REF!&amp;Audit!#REF!,"")</f>
        <v>#REF!</v>
      </c>
      <c r="I1308" s="17" t="e">
        <f>VLOOKUP(Audit!#REF!,$V$3:$AE$12,8,FALSE) &amp; Audit!#REF! &amp; VLOOKUP(Audit!#REF!,$V$13:$AE$22,8,FALSE)&amp;IF(Audit!#REF!=10,Audit!#REF!&amp;Audit!#REF!,"")</f>
        <v>#REF!</v>
      </c>
      <c r="J1308" s="17" t="e">
        <f>VLOOKUP(Audit!#REF!,$V$3:$AE$12,9,FALSE) &amp; VLOOKUP(Audit!#REF!,$V$13:$AE$22,9,FALSE) &amp; IF(Audit!#REF!=10,Audit!#REF!&amp;Audit!#REF!,"") &amp; IF(Audit!#REF!&lt;&gt;1,U1308,"")</f>
        <v>#REF!</v>
      </c>
      <c r="K1308" s="17" t="e">
        <f>VLOOKUP(Audit!#REF!,$V$3:$AE$12,10,FALSE) &amp; Audit!#REF! &amp; VLOOKUP(Audit!#REF!,$V$13:$AE$22,10,FALSE) &amp; IF(Audit!#REF!=10,Audit!#REF!&amp;Audit!#REF!,"") &amp; IF(Audit!#REF!&lt;&gt;1,U1308,"")</f>
        <v>#REF!</v>
      </c>
      <c r="L1308" s="10" t="e">
        <f>Audit!#REF!</f>
        <v>#REF!</v>
      </c>
      <c r="M1308" s="10" t="e">
        <f t="shared" si="611"/>
        <v>#REF!</v>
      </c>
      <c r="N1308" s="10" t="e">
        <f t="shared" si="612"/>
        <v>#REF!</v>
      </c>
      <c r="O1308" s="10" t="e">
        <f t="shared" si="613"/>
        <v>#REF!</v>
      </c>
      <c r="P1308" s="10" t="e">
        <f t="shared" si="614"/>
        <v>#REF!</v>
      </c>
      <c r="Q1308" s="10" t="e">
        <f t="shared" si="615"/>
        <v>#REF!</v>
      </c>
      <c r="R1308" s="10" t="e">
        <f t="shared" si="616"/>
        <v>#REF!</v>
      </c>
      <c r="S1308" s="10" t="e">
        <f t="shared" si="617"/>
        <v>#REF!</v>
      </c>
      <c r="T1308" s="10" t="e">
        <f t="shared" si="618"/>
        <v>#REF!</v>
      </c>
      <c r="U1308" s="17" t="e">
        <f>IF(Audit!#REF!="","",VLOOKUP(Audit!#REF!,$W$26:$X$35,2,FALSE)) &amp; Audit!#REF! &amp; IF(Audit!#REF!="","",IF(Audit!#REF!&lt;=1.4,VLOOKUP(Audit!#REF!,$W$38:X1353,2,FALSE),VLOOKUP(Audit!#REF!,$W$51:$X$61,2,FALSE))) &amp; IF(Audit!#REF!="","",VLOOKUP(Audit!#REF!,$Y$26:$Z$35,2,FALSE) &amp; Audit!#REF! &amp; IF(Audit!#REF!="","",IF(Audit!#REF!&lt;=1.4,VLOOKUP(Audit!#REF!,$Y$38:$Z$48,2,FALSE),VLOOKUP(Audit!#REF!,$Y$51:$Z$61,2,FALSE))))</f>
        <v>#REF!</v>
      </c>
      <c r="V1308" s="21"/>
      <c r="AH1308" s="49" t="e">
        <f>Audit!#REF!</f>
        <v>#REF!</v>
      </c>
      <c r="AI1308" s="50" t="e">
        <f>VLOOKUP(Audit!#REF!,$V$3:$AE$12,2,FALSE)&amp; IF(Audit!#REF!=10,Audit!#REF!,"")</f>
        <v>#REF!</v>
      </c>
      <c r="AJ1308" s="50" t="e">
        <f>VLOOKUP(Audit!#REF!,$V$13:$AE$22,2,FALSE)&amp; IF(Audit!#REF!=10,Audit!#REF!,"")</f>
        <v>#REF!</v>
      </c>
      <c r="AK1308" s="47" t="e">
        <f t="shared" si="619"/>
        <v>#REF!</v>
      </c>
      <c r="AL1308" s="50" t="e">
        <f>VLOOKUP(Audit!#REF!,$V$3:$AE$12,3,FALSE)&amp; IF(Audit!#REF!=10,Audit!#REF!,"")</f>
        <v>#REF!</v>
      </c>
      <c r="AM1308" s="50" t="e">
        <f>VLOOKUP(Audit!#REF!,$V$13:$AE$22,3,FALSE)&amp; IF(Audit!#REF!=10,Audit!#REF!,"")</f>
        <v>#REF!</v>
      </c>
      <c r="AN1308" s="47" t="e">
        <f t="shared" si="620"/>
        <v>#REF!</v>
      </c>
      <c r="AO1308" s="50" t="e">
        <f>VLOOKUP(Audit!#REF!,$V$3:$AE$12,4,FALSE) &amp;  Audit!#REF! &amp; IF(Audit!#REF!=10,Audit!#REF!,"")</f>
        <v>#REF!</v>
      </c>
      <c r="AP1308" s="50" t="e">
        <f>VLOOKUP(Audit!#REF!,$V$13:$AE$22,4,FALSE)&amp; IF(Audit!#REF!=10,Audit!#REF!,"")</f>
        <v>#REF!</v>
      </c>
      <c r="AQ1308" s="47" t="e">
        <f t="shared" si="621"/>
        <v>#REF!</v>
      </c>
      <c r="AR1308" s="50" t="e">
        <f>VLOOKUP(Audit!#REF!,$V$3:$AE$12,5,FALSE)&amp; IF(Audit!#REF!=10,Audit!#REF!,"")</f>
        <v>#REF!</v>
      </c>
      <c r="AS1308" s="50" t="e">
        <f>VLOOKUP(Audit!#REF!,$V$13:$AE$22,5,FALSE)&amp; IF(Audit!#REF!=10,Audit!#REF!,"")</f>
        <v>#REF!</v>
      </c>
      <c r="AT1308" s="47" t="e">
        <f t="shared" si="622"/>
        <v>#REF!</v>
      </c>
      <c r="AU1308" s="50" t="e">
        <f>VLOOKUP(Audit!#REF!,$V$3:$AE$12,6,FALSE)&amp; IF(Audit!#REF!=10,Audit!#REF!,"")</f>
        <v>#REF!</v>
      </c>
      <c r="AV1308" s="50" t="e">
        <f>VLOOKUP(Audit!#REF!,$V$13:$AE$22,6,FALSE)&amp; IF(Audit!#REF!=10,Audit!#REF!,"")</f>
        <v>#REF!</v>
      </c>
      <c r="AW1308" s="47" t="e">
        <f t="shared" si="623"/>
        <v>#REF!</v>
      </c>
      <c r="AX1308" s="50" t="e">
        <f>VLOOKUP(Audit!#REF!,$V$3:$AE$12,7,FALSE)&amp; IF(Audit!#REF!=10,Audit!#REF!,"")</f>
        <v>#REF!</v>
      </c>
      <c r="AY1308" s="50" t="e">
        <f>VLOOKUP(Audit!#REF!,$V$13:$AE$22,7,FALSE) &amp; IF(Audit!#REF!=10,Audit!#REF!,"")</f>
        <v>#REF!</v>
      </c>
      <c r="AZ1308" s="47" t="e">
        <f t="shared" si="624"/>
        <v>#REF!</v>
      </c>
      <c r="BA1308" s="50" t="e">
        <f>VLOOKUP(Audit!#REF!,$V$3:$AE$12,8,FALSE)&amp; Audit!#REF! &amp; IF(Audit!#REF!=10,Audit!#REF!,"")</f>
        <v>#REF!</v>
      </c>
      <c r="BB1308" s="50" t="e">
        <f>VLOOKUP(Audit!#REF!,$V$13:$AE$22,8,FALSE) &amp; IF(Audit!#REF!=10,Audit!#REF!,"")</f>
        <v>#REF!</v>
      </c>
      <c r="BC1308" s="47" t="e">
        <f t="shared" si="625"/>
        <v>#REF!</v>
      </c>
      <c r="BD1308" s="50" t="e">
        <f>VLOOKUP(Audit!#REF!,$V$3:$AE$12,9,FALSE)&amp; IF(Audit!#REF!=10,Audit!#REF!,"")</f>
        <v>#REF!</v>
      </c>
      <c r="BE1308" s="50" t="e">
        <f>VLOOKUP(Audit!#REF!,$V$13:$AE$22,9,FALSE) &amp; IF(Audit!#REF!=10,Audit!#REF!,"") &amp; IF(Audit!#REF!&lt;&gt;1,U1308,"")</f>
        <v>#REF!</v>
      </c>
      <c r="BF1308" s="47" t="e">
        <f t="shared" si="626"/>
        <v>#REF!</v>
      </c>
      <c r="BG1308" s="50" t="e">
        <f>VLOOKUP(Audit!#REF!,$V$3:$AE$12,10,FALSE) &amp; Audit!#REF! &amp; IF(Audit!#REF!=10,Audit!#REF!,"")</f>
        <v>#REF!</v>
      </c>
      <c r="BH1308" s="50" t="e">
        <f>VLOOKUP(Audit!#REF!,$V$13:$AE$22,10,FALSE) &amp; IF(Audit!#REF!=10,Audit!#REF!,"") &amp; IF(Audit!#REF!&lt;&gt;1,U1308,"")</f>
        <v>#REF!</v>
      </c>
      <c r="BI1308" s="47" t="e">
        <f t="shared" si="627"/>
        <v>#REF!</v>
      </c>
      <c r="BJ1308" s="48" t="str">
        <f t="shared" si="628"/>
        <v/>
      </c>
      <c r="BK1308" s="48" t="str">
        <f t="shared" si="629"/>
        <v/>
      </c>
      <c r="BL1308" s="48" t="str">
        <f t="shared" si="630"/>
        <v/>
      </c>
      <c r="BM1308" s="48" t="str">
        <f t="shared" si="631"/>
        <v/>
      </c>
      <c r="BN1308" s="48" t="str">
        <f t="shared" si="632"/>
        <v/>
      </c>
      <c r="BO1308" s="48" t="str">
        <f t="shared" si="633"/>
        <v/>
      </c>
      <c r="BP1308" s="48" t="str">
        <f t="shared" si="634"/>
        <v/>
      </c>
      <c r="BQ1308" s="48" t="str">
        <f t="shared" si="635"/>
        <v/>
      </c>
      <c r="BR1308" s="48" t="str">
        <f t="shared" si="636"/>
        <v/>
      </c>
      <c r="BS1308" s="48" t="str">
        <f t="shared" si="637"/>
        <v/>
      </c>
      <c r="BT1308" s="48" t="str">
        <f t="shared" si="638"/>
        <v/>
      </c>
      <c r="BU1308" s="48" t="str">
        <f t="shared" si="639"/>
        <v/>
      </c>
    </row>
    <row r="1309" spans="1:73">
      <c r="A1309" s="10" t="e">
        <f>Audit!#REF!</f>
        <v>#REF!</v>
      </c>
      <c r="B1309" s="10" t="e">
        <f t="shared" si="610"/>
        <v>#REF!</v>
      </c>
      <c r="C1309" s="17" t="e">
        <f>VLOOKUP(Audit!#REF!,$V$3:$AE$12,2,FALSE) &amp; VLOOKUP(Audit!#REF!,$V$13:$AE$22,2,FALSE)&amp; IF(Audit!#REF!=10,Audit!#REF!&amp;Audit!#REF!,"")</f>
        <v>#REF!</v>
      </c>
      <c r="D1309" s="17" t="e">
        <f>VLOOKUP(Audit!#REF!,$V$3:$AE$12,3,FALSE) &amp; VLOOKUP(Audit!#REF!,$V$13:$AE$22,3,FALSE) &amp;IF(Audit!#REF!=10,Audit!#REF!&amp;Audit!#REF!,"")</f>
        <v>#REF!</v>
      </c>
      <c r="E1309" s="17" t="e">
        <f>VLOOKUP(Audit!#REF!,$V$3:$AE$12,4,FALSE)&amp; Audit!#REF! &amp; VLOOKUP(Audit!#REF!,$V$13:$AE$22,4,FALSE)&amp; IF(Audit!#REF!=10,Audit!#REF!&amp;Audit!#REF!,"")</f>
        <v>#REF!</v>
      </c>
      <c r="F1309" s="17" t="e">
        <f>VLOOKUP(Audit!#REF!,$V$3:$AE$12,5,FALSE) &amp; VLOOKUP(Audit!#REF!,$V$13:$AE$22,5,FALSE)&amp; IF(Audit!#REF!=10,Audit!#REF!&amp;Audit!#REF!,"")</f>
        <v>#REF!</v>
      </c>
      <c r="G1309" s="17" t="e">
        <f>VLOOKUP(Audit!#REF!,$V$3:$AE$12,6,FALSE) &amp; VLOOKUP(Audit!#REF!,$V$13:$AE$22,6,FALSE)&amp; IF(Audit!#REF!=10,Audit!#REF!&amp;Audit!#REF!,"")</f>
        <v>#REF!</v>
      </c>
      <c r="H1309" s="17" t="e">
        <f>VLOOKUP(Audit!#REF!,$V$3:$AE$12,7,FALSE) &amp; VLOOKUP(Audit!#REF!,$V$13:$AE$22,7,FALSE)&amp;IF(Audit!#REF!=10,Audit!#REF!&amp;Audit!#REF!,"")</f>
        <v>#REF!</v>
      </c>
      <c r="I1309" s="17" t="e">
        <f>VLOOKUP(Audit!#REF!,$V$3:$AE$12,8,FALSE) &amp; Audit!#REF! &amp; VLOOKUP(Audit!#REF!,$V$13:$AE$22,8,FALSE)&amp;IF(Audit!#REF!=10,Audit!#REF!&amp;Audit!#REF!,"")</f>
        <v>#REF!</v>
      </c>
      <c r="J1309" s="17" t="e">
        <f>VLOOKUP(Audit!#REF!,$V$3:$AE$12,9,FALSE) &amp; VLOOKUP(Audit!#REF!,$V$13:$AE$22,9,FALSE) &amp; IF(Audit!#REF!=10,Audit!#REF!&amp;Audit!#REF!,"") &amp; IF(Audit!#REF!&lt;&gt;1,U1309,"")</f>
        <v>#REF!</v>
      </c>
      <c r="K1309" s="17" t="e">
        <f>VLOOKUP(Audit!#REF!,$V$3:$AE$12,10,FALSE) &amp; Audit!#REF! &amp; VLOOKUP(Audit!#REF!,$V$13:$AE$22,10,FALSE) &amp; IF(Audit!#REF!=10,Audit!#REF!&amp;Audit!#REF!,"") &amp; IF(Audit!#REF!&lt;&gt;1,U1309,"")</f>
        <v>#REF!</v>
      </c>
      <c r="L1309" s="10" t="e">
        <f>Audit!#REF!</f>
        <v>#REF!</v>
      </c>
      <c r="M1309" s="10" t="e">
        <f t="shared" si="611"/>
        <v>#REF!</v>
      </c>
      <c r="N1309" s="10" t="e">
        <f t="shared" si="612"/>
        <v>#REF!</v>
      </c>
      <c r="O1309" s="10" t="e">
        <f t="shared" si="613"/>
        <v>#REF!</v>
      </c>
      <c r="P1309" s="10" t="e">
        <f t="shared" si="614"/>
        <v>#REF!</v>
      </c>
      <c r="Q1309" s="10" t="e">
        <f t="shared" si="615"/>
        <v>#REF!</v>
      </c>
      <c r="R1309" s="10" t="e">
        <f t="shared" si="616"/>
        <v>#REF!</v>
      </c>
      <c r="S1309" s="10" t="e">
        <f t="shared" si="617"/>
        <v>#REF!</v>
      </c>
      <c r="T1309" s="10" t="e">
        <f t="shared" si="618"/>
        <v>#REF!</v>
      </c>
      <c r="U1309" s="17" t="e">
        <f>IF(Audit!#REF!="","",VLOOKUP(Audit!#REF!,$W$26:$X$35,2,FALSE)) &amp; Audit!#REF! &amp; IF(Audit!#REF!="","",IF(Audit!#REF!&lt;=1.4,VLOOKUP(Audit!#REF!,$W$38:X1354,2,FALSE),VLOOKUP(Audit!#REF!,$W$51:$X$61,2,FALSE))) &amp; IF(Audit!#REF!="","",VLOOKUP(Audit!#REF!,$Y$26:$Z$35,2,FALSE) &amp; Audit!#REF! &amp; IF(Audit!#REF!="","",IF(Audit!#REF!&lt;=1.4,VLOOKUP(Audit!#REF!,$Y$38:$Z$48,2,FALSE),VLOOKUP(Audit!#REF!,$Y$51:$Z$61,2,FALSE))))</f>
        <v>#REF!</v>
      </c>
      <c r="V1309" s="21"/>
      <c r="AH1309" s="49" t="e">
        <f>Audit!#REF!</f>
        <v>#REF!</v>
      </c>
      <c r="AI1309" s="50" t="e">
        <f>VLOOKUP(Audit!#REF!,$V$3:$AE$12,2,FALSE)&amp; IF(Audit!#REF!=10,Audit!#REF!,"")</f>
        <v>#REF!</v>
      </c>
      <c r="AJ1309" s="50" t="e">
        <f>VLOOKUP(Audit!#REF!,$V$13:$AE$22,2,FALSE)&amp; IF(Audit!#REF!=10,Audit!#REF!,"")</f>
        <v>#REF!</v>
      </c>
      <c r="AK1309" s="47" t="e">
        <f t="shared" si="619"/>
        <v>#REF!</v>
      </c>
      <c r="AL1309" s="50" t="e">
        <f>VLOOKUP(Audit!#REF!,$V$3:$AE$12,3,FALSE)&amp; IF(Audit!#REF!=10,Audit!#REF!,"")</f>
        <v>#REF!</v>
      </c>
      <c r="AM1309" s="50" t="e">
        <f>VLOOKUP(Audit!#REF!,$V$13:$AE$22,3,FALSE)&amp; IF(Audit!#REF!=10,Audit!#REF!,"")</f>
        <v>#REF!</v>
      </c>
      <c r="AN1309" s="47" t="e">
        <f t="shared" si="620"/>
        <v>#REF!</v>
      </c>
      <c r="AO1309" s="50" t="e">
        <f>VLOOKUP(Audit!#REF!,$V$3:$AE$12,4,FALSE) &amp;  Audit!#REF! &amp; IF(Audit!#REF!=10,Audit!#REF!,"")</f>
        <v>#REF!</v>
      </c>
      <c r="AP1309" s="50" t="e">
        <f>VLOOKUP(Audit!#REF!,$V$13:$AE$22,4,FALSE)&amp; IF(Audit!#REF!=10,Audit!#REF!,"")</f>
        <v>#REF!</v>
      </c>
      <c r="AQ1309" s="47" t="e">
        <f t="shared" si="621"/>
        <v>#REF!</v>
      </c>
      <c r="AR1309" s="50" t="e">
        <f>VLOOKUP(Audit!#REF!,$V$3:$AE$12,5,FALSE)&amp; IF(Audit!#REF!=10,Audit!#REF!,"")</f>
        <v>#REF!</v>
      </c>
      <c r="AS1309" s="50" t="e">
        <f>VLOOKUP(Audit!#REF!,$V$13:$AE$22,5,FALSE)&amp; IF(Audit!#REF!=10,Audit!#REF!,"")</f>
        <v>#REF!</v>
      </c>
      <c r="AT1309" s="47" t="e">
        <f t="shared" si="622"/>
        <v>#REF!</v>
      </c>
      <c r="AU1309" s="50" t="e">
        <f>VLOOKUP(Audit!#REF!,$V$3:$AE$12,6,FALSE)&amp; IF(Audit!#REF!=10,Audit!#REF!,"")</f>
        <v>#REF!</v>
      </c>
      <c r="AV1309" s="50" t="e">
        <f>VLOOKUP(Audit!#REF!,$V$13:$AE$22,6,FALSE)&amp; IF(Audit!#REF!=10,Audit!#REF!,"")</f>
        <v>#REF!</v>
      </c>
      <c r="AW1309" s="47" t="e">
        <f t="shared" si="623"/>
        <v>#REF!</v>
      </c>
      <c r="AX1309" s="50" t="e">
        <f>VLOOKUP(Audit!#REF!,$V$3:$AE$12,7,FALSE)&amp; IF(Audit!#REF!=10,Audit!#REF!,"")</f>
        <v>#REF!</v>
      </c>
      <c r="AY1309" s="50" t="e">
        <f>VLOOKUP(Audit!#REF!,$V$13:$AE$22,7,FALSE) &amp; IF(Audit!#REF!=10,Audit!#REF!,"")</f>
        <v>#REF!</v>
      </c>
      <c r="AZ1309" s="47" t="e">
        <f t="shared" si="624"/>
        <v>#REF!</v>
      </c>
      <c r="BA1309" s="50" t="e">
        <f>VLOOKUP(Audit!#REF!,$V$3:$AE$12,8,FALSE)&amp; Audit!#REF! &amp; IF(Audit!#REF!=10,Audit!#REF!,"")</f>
        <v>#REF!</v>
      </c>
      <c r="BB1309" s="50" t="e">
        <f>VLOOKUP(Audit!#REF!,$V$13:$AE$22,8,FALSE) &amp; IF(Audit!#REF!=10,Audit!#REF!,"")</f>
        <v>#REF!</v>
      </c>
      <c r="BC1309" s="47" t="e">
        <f t="shared" si="625"/>
        <v>#REF!</v>
      </c>
      <c r="BD1309" s="50" t="e">
        <f>VLOOKUP(Audit!#REF!,$V$3:$AE$12,9,FALSE)&amp; IF(Audit!#REF!=10,Audit!#REF!,"")</f>
        <v>#REF!</v>
      </c>
      <c r="BE1309" s="50" t="e">
        <f>VLOOKUP(Audit!#REF!,$V$13:$AE$22,9,FALSE) &amp; IF(Audit!#REF!=10,Audit!#REF!,"") &amp; IF(Audit!#REF!&lt;&gt;1,U1309,"")</f>
        <v>#REF!</v>
      </c>
      <c r="BF1309" s="47" t="e">
        <f t="shared" si="626"/>
        <v>#REF!</v>
      </c>
      <c r="BG1309" s="50" t="e">
        <f>VLOOKUP(Audit!#REF!,$V$3:$AE$12,10,FALSE) &amp; Audit!#REF! &amp; IF(Audit!#REF!=10,Audit!#REF!,"")</f>
        <v>#REF!</v>
      </c>
      <c r="BH1309" s="50" t="e">
        <f>VLOOKUP(Audit!#REF!,$V$13:$AE$22,10,FALSE) &amp; IF(Audit!#REF!=10,Audit!#REF!,"") &amp; IF(Audit!#REF!&lt;&gt;1,U1309,"")</f>
        <v>#REF!</v>
      </c>
      <c r="BI1309" s="47" t="e">
        <f t="shared" si="627"/>
        <v>#REF!</v>
      </c>
      <c r="BJ1309" s="48" t="str">
        <f t="shared" si="628"/>
        <v/>
      </c>
      <c r="BK1309" s="48" t="str">
        <f t="shared" si="629"/>
        <v/>
      </c>
      <c r="BL1309" s="48" t="str">
        <f t="shared" si="630"/>
        <v/>
      </c>
      <c r="BM1309" s="48" t="str">
        <f t="shared" si="631"/>
        <v/>
      </c>
      <c r="BN1309" s="48" t="str">
        <f t="shared" si="632"/>
        <v/>
      </c>
      <c r="BO1309" s="48" t="str">
        <f t="shared" si="633"/>
        <v/>
      </c>
      <c r="BP1309" s="48" t="str">
        <f t="shared" si="634"/>
        <v/>
      </c>
      <c r="BQ1309" s="48" t="str">
        <f t="shared" si="635"/>
        <v/>
      </c>
      <c r="BR1309" s="48" t="str">
        <f t="shared" si="636"/>
        <v/>
      </c>
      <c r="BS1309" s="48" t="str">
        <f t="shared" si="637"/>
        <v/>
      </c>
      <c r="BT1309" s="48" t="str">
        <f t="shared" si="638"/>
        <v/>
      </c>
      <c r="BU1309" s="48" t="str">
        <f t="shared" si="639"/>
        <v/>
      </c>
    </row>
    <row r="1310" spans="1:73">
      <c r="A1310" s="10" t="e">
        <f>Audit!#REF!</f>
        <v>#REF!</v>
      </c>
      <c r="B1310" s="10" t="e">
        <f t="shared" si="610"/>
        <v>#REF!</v>
      </c>
      <c r="C1310" s="17" t="e">
        <f>VLOOKUP(Audit!#REF!,$V$3:$AE$12,2,FALSE) &amp; VLOOKUP(Audit!#REF!,$V$13:$AE$22,2,FALSE)&amp; IF(Audit!#REF!=10,Audit!#REF!&amp;Audit!#REF!,"")</f>
        <v>#REF!</v>
      </c>
      <c r="D1310" s="17" t="e">
        <f>VLOOKUP(Audit!#REF!,$V$3:$AE$12,3,FALSE) &amp; VLOOKUP(Audit!#REF!,$V$13:$AE$22,3,FALSE) &amp;IF(Audit!#REF!=10,Audit!#REF!&amp;Audit!#REF!,"")</f>
        <v>#REF!</v>
      </c>
      <c r="E1310" s="17" t="e">
        <f>VLOOKUP(Audit!#REF!,$V$3:$AE$12,4,FALSE)&amp; Audit!#REF! &amp; VLOOKUP(Audit!#REF!,$V$13:$AE$22,4,FALSE)&amp; IF(Audit!#REF!=10,Audit!#REF!&amp;Audit!#REF!,"")</f>
        <v>#REF!</v>
      </c>
      <c r="F1310" s="17" t="e">
        <f>VLOOKUP(Audit!#REF!,$V$3:$AE$12,5,FALSE) &amp; VLOOKUP(Audit!#REF!,$V$13:$AE$22,5,FALSE)&amp; IF(Audit!#REF!=10,Audit!#REF!&amp;Audit!#REF!,"")</f>
        <v>#REF!</v>
      </c>
      <c r="G1310" s="17" t="e">
        <f>VLOOKUP(Audit!#REF!,$V$3:$AE$12,6,FALSE) &amp; VLOOKUP(Audit!#REF!,$V$13:$AE$22,6,FALSE)&amp; IF(Audit!#REF!=10,Audit!#REF!&amp;Audit!#REF!,"")</f>
        <v>#REF!</v>
      </c>
      <c r="H1310" s="17" t="e">
        <f>VLOOKUP(Audit!#REF!,$V$3:$AE$12,7,FALSE) &amp; VLOOKUP(Audit!#REF!,$V$13:$AE$22,7,FALSE)&amp;IF(Audit!#REF!=10,Audit!#REF!&amp;Audit!#REF!,"")</f>
        <v>#REF!</v>
      </c>
      <c r="I1310" s="17" t="e">
        <f>VLOOKUP(Audit!#REF!,$V$3:$AE$12,8,FALSE) &amp; Audit!#REF! &amp; VLOOKUP(Audit!#REF!,$V$13:$AE$22,8,FALSE)&amp;IF(Audit!#REF!=10,Audit!#REF!&amp;Audit!#REF!,"")</f>
        <v>#REF!</v>
      </c>
      <c r="J1310" s="17" t="e">
        <f>VLOOKUP(Audit!#REF!,$V$3:$AE$12,9,FALSE) &amp; VLOOKUP(Audit!#REF!,$V$13:$AE$22,9,FALSE) &amp; IF(Audit!#REF!=10,Audit!#REF!&amp;Audit!#REF!,"") &amp; IF(Audit!#REF!&lt;&gt;1,U1310,"")</f>
        <v>#REF!</v>
      </c>
      <c r="K1310" s="17" t="e">
        <f>VLOOKUP(Audit!#REF!,$V$3:$AE$12,10,FALSE) &amp; Audit!#REF! &amp; VLOOKUP(Audit!#REF!,$V$13:$AE$22,10,FALSE) &amp; IF(Audit!#REF!=10,Audit!#REF!&amp;Audit!#REF!,"") &amp; IF(Audit!#REF!&lt;&gt;1,U1310,"")</f>
        <v>#REF!</v>
      </c>
      <c r="L1310" s="10" t="e">
        <f>Audit!#REF!</f>
        <v>#REF!</v>
      </c>
      <c r="M1310" s="10" t="e">
        <f t="shared" si="611"/>
        <v>#REF!</v>
      </c>
      <c r="N1310" s="10" t="e">
        <f t="shared" si="612"/>
        <v>#REF!</v>
      </c>
      <c r="O1310" s="10" t="e">
        <f t="shared" si="613"/>
        <v>#REF!</v>
      </c>
      <c r="P1310" s="10" t="e">
        <f t="shared" si="614"/>
        <v>#REF!</v>
      </c>
      <c r="Q1310" s="10" t="e">
        <f t="shared" si="615"/>
        <v>#REF!</v>
      </c>
      <c r="R1310" s="10" t="e">
        <f t="shared" si="616"/>
        <v>#REF!</v>
      </c>
      <c r="S1310" s="10" t="e">
        <f t="shared" si="617"/>
        <v>#REF!</v>
      </c>
      <c r="T1310" s="10" t="e">
        <f t="shared" si="618"/>
        <v>#REF!</v>
      </c>
      <c r="U1310" s="17" t="e">
        <f>IF(Audit!#REF!="","",VLOOKUP(Audit!#REF!,$W$26:$X$35,2,FALSE)) &amp; Audit!#REF! &amp; IF(Audit!#REF!="","",IF(Audit!#REF!&lt;=1.4,VLOOKUP(Audit!#REF!,$W$38:X1355,2,FALSE),VLOOKUP(Audit!#REF!,$W$51:$X$61,2,FALSE))) &amp; IF(Audit!#REF!="","",VLOOKUP(Audit!#REF!,$Y$26:$Z$35,2,FALSE) &amp; Audit!#REF! &amp; IF(Audit!#REF!="","",IF(Audit!#REF!&lt;=1.4,VLOOKUP(Audit!#REF!,$Y$38:$Z$48,2,FALSE),VLOOKUP(Audit!#REF!,$Y$51:$Z$61,2,FALSE))))</f>
        <v>#REF!</v>
      </c>
      <c r="V1310" s="21"/>
      <c r="AH1310" s="49" t="e">
        <f>Audit!#REF!</f>
        <v>#REF!</v>
      </c>
      <c r="AI1310" s="50" t="e">
        <f>VLOOKUP(Audit!#REF!,$V$3:$AE$12,2,FALSE)&amp; IF(Audit!#REF!=10,Audit!#REF!,"")</f>
        <v>#REF!</v>
      </c>
      <c r="AJ1310" s="50" t="e">
        <f>VLOOKUP(Audit!#REF!,$V$13:$AE$22,2,FALSE)&amp; IF(Audit!#REF!=10,Audit!#REF!,"")</f>
        <v>#REF!</v>
      </c>
      <c r="AK1310" s="47" t="e">
        <f t="shared" si="619"/>
        <v>#REF!</v>
      </c>
      <c r="AL1310" s="50" t="e">
        <f>VLOOKUP(Audit!#REF!,$V$3:$AE$12,3,FALSE)&amp; IF(Audit!#REF!=10,Audit!#REF!,"")</f>
        <v>#REF!</v>
      </c>
      <c r="AM1310" s="50" t="e">
        <f>VLOOKUP(Audit!#REF!,$V$13:$AE$22,3,FALSE)&amp; IF(Audit!#REF!=10,Audit!#REF!,"")</f>
        <v>#REF!</v>
      </c>
      <c r="AN1310" s="47" t="e">
        <f t="shared" si="620"/>
        <v>#REF!</v>
      </c>
      <c r="AO1310" s="50" t="e">
        <f>VLOOKUP(Audit!#REF!,$V$3:$AE$12,4,FALSE) &amp;  Audit!#REF! &amp; IF(Audit!#REF!=10,Audit!#REF!,"")</f>
        <v>#REF!</v>
      </c>
      <c r="AP1310" s="50" t="e">
        <f>VLOOKUP(Audit!#REF!,$V$13:$AE$22,4,FALSE)&amp; IF(Audit!#REF!=10,Audit!#REF!,"")</f>
        <v>#REF!</v>
      </c>
      <c r="AQ1310" s="47" t="e">
        <f t="shared" si="621"/>
        <v>#REF!</v>
      </c>
      <c r="AR1310" s="50" t="e">
        <f>VLOOKUP(Audit!#REF!,$V$3:$AE$12,5,FALSE)&amp; IF(Audit!#REF!=10,Audit!#REF!,"")</f>
        <v>#REF!</v>
      </c>
      <c r="AS1310" s="50" t="e">
        <f>VLOOKUP(Audit!#REF!,$V$13:$AE$22,5,FALSE)&amp; IF(Audit!#REF!=10,Audit!#REF!,"")</f>
        <v>#REF!</v>
      </c>
      <c r="AT1310" s="47" t="e">
        <f t="shared" si="622"/>
        <v>#REF!</v>
      </c>
      <c r="AU1310" s="50" t="e">
        <f>VLOOKUP(Audit!#REF!,$V$3:$AE$12,6,FALSE)&amp; IF(Audit!#REF!=10,Audit!#REF!,"")</f>
        <v>#REF!</v>
      </c>
      <c r="AV1310" s="50" t="e">
        <f>VLOOKUP(Audit!#REF!,$V$13:$AE$22,6,FALSE)&amp; IF(Audit!#REF!=10,Audit!#REF!,"")</f>
        <v>#REF!</v>
      </c>
      <c r="AW1310" s="47" t="e">
        <f t="shared" si="623"/>
        <v>#REF!</v>
      </c>
      <c r="AX1310" s="50" t="e">
        <f>VLOOKUP(Audit!#REF!,$V$3:$AE$12,7,FALSE)&amp; IF(Audit!#REF!=10,Audit!#REF!,"")</f>
        <v>#REF!</v>
      </c>
      <c r="AY1310" s="50" t="e">
        <f>VLOOKUP(Audit!#REF!,$V$13:$AE$22,7,FALSE) &amp; IF(Audit!#REF!=10,Audit!#REF!,"")</f>
        <v>#REF!</v>
      </c>
      <c r="AZ1310" s="47" t="e">
        <f t="shared" si="624"/>
        <v>#REF!</v>
      </c>
      <c r="BA1310" s="50" t="e">
        <f>VLOOKUP(Audit!#REF!,$V$3:$AE$12,8,FALSE)&amp; Audit!#REF! &amp; IF(Audit!#REF!=10,Audit!#REF!,"")</f>
        <v>#REF!</v>
      </c>
      <c r="BB1310" s="50" t="e">
        <f>VLOOKUP(Audit!#REF!,$V$13:$AE$22,8,FALSE) &amp; IF(Audit!#REF!=10,Audit!#REF!,"")</f>
        <v>#REF!</v>
      </c>
      <c r="BC1310" s="47" t="e">
        <f t="shared" si="625"/>
        <v>#REF!</v>
      </c>
      <c r="BD1310" s="50" t="e">
        <f>VLOOKUP(Audit!#REF!,$V$3:$AE$12,9,FALSE)&amp; IF(Audit!#REF!=10,Audit!#REF!,"")</f>
        <v>#REF!</v>
      </c>
      <c r="BE1310" s="50" t="e">
        <f>VLOOKUP(Audit!#REF!,$V$13:$AE$22,9,FALSE) &amp; IF(Audit!#REF!=10,Audit!#REF!,"") &amp; IF(Audit!#REF!&lt;&gt;1,U1310,"")</f>
        <v>#REF!</v>
      </c>
      <c r="BF1310" s="47" t="e">
        <f t="shared" si="626"/>
        <v>#REF!</v>
      </c>
      <c r="BG1310" s="50" t="e">
        <f>VLOOKUP(Audit!#REF!,$V$3:$AE$12,10,FALSE) &amp; Audit!#REF! &amp; IF(Audit!#REF!=10,Audit!#REF!,"")</f>
        <v>#REF!</v>
      </c>
      <c r="BH1310" s="50" t="e">
        <f>VLOOKUP(Audit!#REF!,$V$13:$AE$22,10,FALSE) &amp; IF(Audit!#REF!=10,Audit!#REF!,"") &amp; IF(Audit!#REF!&lt;&gt;1,U1310,"")</f>
        <v>#REF!</v>
      </c>
      <c r="BI1310" s="47" t="e">
        <f t="shared" si="627"/>
        <v>#REF!</v>
      </c>
      <c r="BJ1310" s="48" t="str">
        <f t="shared" si="628"/>
        <v/>
      </c>
      <c r="BK1310" s="48" t="str">
        <f t="shared" si="629"/>
        <v/>
      </c>
      <c r="BL1310" s="48" t="str">
        <f t="shared" si="630"/>
        <v/>
      </c>
      <c r="BM1310" s="48" t="str">
        <f t="shared" si="631"/>
        <v/>
      </c>
      <c r="BN1310" s="48" t="str">
        <f t="shared" si="632"/>
        <v/>
      </c>
      <c r="BO1310" s="48" t="str">
        <f t="shared" si="633"/>
        <v/>
      </c>
      <c r="BP1310" s="48" t="str">
        <f t="shared" si="634"/>
        <v/>
      </c>
      <c r="BQ1310" s="48" t="str">
        <f t="shared" si="635"/>
        <v/>
      </c>
      <c r="BR1310" s="48" t="str">
        <f t="shared" si="636"/>
        <v/>
      </c>
      <c r="BS1310" s="48" t="str">
        <f t="shared" si="637"/>
        <v/>
      </c>
      <c r="BT1310" s="48" t="str">
        <f t="shared" si="638"/>
        <v/>
      </c>
      <c r="BU1310" s="48" t="str">
        <f t="shared" si="639"/>
        <v/>
      </c>
    </row>
    <row r="1311" spans="1:73">
      <c r="A1311" s="10" t="e">
        <f>Audit!#REF!</f>
        <v>#REF!</v>
      </c>
      <c r="B1311" s="10" t="e">
        <f t="shared" si="610"/>
        <v>#REF!</v>
      </c>
      <c r="C1311" s="17" t="e">
        <f>VLOOKUP(Audit!#REF!,$V$3:$AE$12,2,FALSE) &amp; VLOOKUP(Audit!#REF!,$V$13:$AE$22,2,FALSE)&amp; IF(Audit!#REF!=10,Audit!#REF!&amp;Audit!#REF!,"")</f>
        <v>#REF!</v>
      </c>
      <c r="D1311" s="17" t="e">
        <f>VLOOKUP(Audit!#REF!,$V$3:$AE$12,3,FALSE) &amp; VLOOKUP(Audit!#REF!,$V$13:$AE$22,3,FALSE) &amp;IF(Audit!#REF!=10,Audit!#REF!&amp;Audit!#REF!,"")</f>
        <v>#REF!</v>
      </c>
      <c r="E1311" s="17" t="e">
        <f>VLOOKUP(Audit!#REF!,$V$3:$AE$12,4,FALSE)&amp; Audit!#REF! &amp; VLOOKUP(Audit!#REF!,$V$13:$AE$22,4,FALSE)&amp; IF(Audit!#REF!=10,Audit!#REF!&amp;Audit!#REF!,"")</f>
        <v>#REF!</v>
      </c>
      <c r="F1311" s="17" t="e">
        <f>VLOOKUP(Audit!#REF!,$V$3:$AE$12,5,FALSE) &amp; VLOOKUP(Audit!#REF!,$V$13:$AE$22,5,FALSE)&amp; IF(Audit!#REF!=10,Audit!#REF!&amp;Audit!#REF!,"")</f>
        <v>#REF!</v>
      </c>
      <c r="G1311" s="17" t="e">
        <f>VLOOKUP(Audit!#REF!,$V$3:$AE$12,6,FALSE) &amp; VLOOKUP(Audit!#REF!,$V$13:$AE$22,6,FALSE)&amp; IF(Audit!#REF!=10,Audit!#REF!&amp;Audit!#REF!,"")</f>
        <v>#REF!</v>
      </c>
      <c r="H1311" s="17" t="e">
        <f>VLOOKUP(Audit!#REF!,$V$3:$AE$12,7,FALSE) &amp; VLOOKUP(Audit!#REF!,$V$13:$AE$22,7,FALSE)&amp;IF(Audit!#REF!=10,Audit!#REF!&amp;Audit!#REF!,"")</f>
        <v>#REF!</v>
      </c>
      <c r="I1311" s="17" t="e">
        <f>VLOOKUP(Audit!#REF!,$V$3:$AE$12,8,FALSE) &amp; Audit!#REF! &amp; VLOOKUP(Audit!#REF!,$V$13:$AE$22,8,FALSE)&amp;IF(Audit!#REF!=10,Audit!#REF!&amp;Audit!#REF!,"")</f>
        <v>#REF!</v>
      </c>
      <c r="J1311" s="17" t="e">
        <f>VLOOKUP(Audit!#REF!,$V$3:$AE$12,9,FALSE) &amp; VLOOKUP(Audit!#REF!,$V$13:$AE$22,9,FALSE) &amp; IF(Audit!#REF!=10,Audit!#REF!&amp;Audit!#REF!,"") &amp; IF(Audit!#REF!&lt;&gt;1,U1311,"")</f>
        <v>#REF!</v>
      </c>
      <c r="K1311" s="17" t="e">
        <f>VLOOKUP(Audit!#REF!,$V$3:$AE$12,10,FALSE) &amp; Audit!#REF! &amp; VLOOKUP(Audit!#REF!,$V$13:$AE$22,10,FALSE) &amp; IF(Audit!#REF!=10,Audit!#REF!&amp;Audit!#REF!,"") &amp; IF(Audit!#REF!&lt;&gt;1,U1311,"")</f>
        <v>#REF!</v>
      </c>
      <c r="L1311" s="10" t="e">
        <f>Audit!#REF!</f>
        <v>#REF!</v>
      </c>
      <c r="M1311" s="10" t="e">
        <f t="shared" si="611"/>
        <v>#REF!</v>
      </c>
      <c r="N1311" s="10" t="e">
        <f t="shared" si="612"/>
        <v>#REF!</v>
      </c>
      <c r="O1311" s="10" t="e">
        <f t="shared" si="613"/>
        <v>#REF!</v>
      </c>
      <c r="P1311" s="10" t="e">
        <f t="shared" si="614"/>
        <v>#REF!</v>
      </c>
      <c r="Q1311" s="10" t="e">
        <f t="shared" si="615"/>
        <v>#REF!</v>
      </c>
      <c r="R1311" s="10" t="e">
        <f t="shared" si="616"/>
        <v>#REF!</v>
      </c>
      <c r="S1311" s="10" t="e">
        <f t="shared" si="617"/>
        <v>#REF!</v>
      </c>
      <c r="T1311" s="10" t="e">
        <f t="shared" si="618"/>
        <v>#REF!</v>
      </c>
      <c r="U1311" s="17" t="e">
        <f>IF(Audit!#REF!="","",VLOOKUP(Audit!#REF!,$W$26:$X$35,2,FALSE)) &amp; Audit!#REF! &amp; IF(Audit!#REF!="","",IF(Audit!#REF!&lt;=1.4,VLOOKUP(Audit!#REF!,$W$38:X1356,2,FALSE),VLOOKUP(Audit!#REF!,$W$51:$X$61,2,FALSE))) &amp; IF(Audit!#REF!="","",VLOOKUP(Audit!#REF!,$Y$26:$Z$35,2,FALSE) &amp; Audit!#REF! &amp; IF(Audit!#REF!="","",IF(Audit!#REF!&lt;=1.4,VLOOKUP(Audit!#REF!,$Y$38:$Z$48,2,FALSE),VLOOKUP(Audit!#REF!,$Y$51:$Z$61,2,FALSE))))</f>
        <v>#REF!</v>
      </c>
      <c r="V1311" s="21"/>
      <c r="AH1311" s="49" t="e">
        <f>Audit!#REF!</f>
        <v>#REF!</v>
      </c>
      <c r="AI1311" s="50" t="e">
        <f>VLOOKUP(Audit!#REF!,$V$3:$AE$12,2,FALSE)&amp; IF(Audit!#REF!=10,Audit!#REF!,"")</f>
        <v>#REF!</v>
      </c>
      <c r="AJ1311" s="50" t="e">
        <f>VLOOKUP(Audit!#REF!,$V$13:$AE$22,2,FALSE)&amp; IF(Audit!#REF!=10,Audit!#REF!,"")</f>
        <v>#REF!</v>
      </c>
      <c r="AK1311" s="47" t="e">
        <f t="shared" si="619"/>
        <v>#REF!</v>
      </c>
      <c r="AL1311" s="50" t="e">
        <f>VLOOKUP(Audit!#REF!,$V$3:$AE$12,3,FALSE)&amp; IF(Audit!#REF!=10,Audit!#REF!,"")</f>
        <v>#REF!</v>
      </c>
      <c r="AM1311" s="50" t="e">
        <f>VLOOKUP(Audit!#REF!,$V$13:$AE$22,3,FALSE)&amp; IF(Audit!#REF!=10,Audit!#REF!,"")</f>
        <v>#REF!</v>
      </c>
      <c r="AN1311" s="47" t="e">
        <f t="shared" si="620"/>
        <v>#REF!</v>
      </c>
      <c r="AO1311" s="50" t="e">
        <f>VLOOKUP(Audit!#REF!,$V$3:$AE$12,4,FALSE) &amp;  Audit!#REF! &amp; IF(Audit!#REF!=10,Audit!#REF!,"")</f>
        <v>#REF!</v>
      </c>
      <c r="AP1311" s="50" t="e">
        <f>VLOOKUP(Audit!#REF!,$V$13:$AE$22,4,FALSE)&amp; IF(Audit!#REF!=10,Audit!#REF!,"")</f>
        <v>#REF!</v>
      </c>
      <c r="AQ1311" s="47" t="e">
        <f t="shared" si="621"/>
        <v>#REF!</v>
      </c>
      <c r="AR1311" s="50" t="e">
        <f>VLOOKUP(Audit!#REF!,$V$3:$AE$12,5,FALSE)&amp; IF(Audit!#REF!=10,Audit!#REF!,"")</f>
        <v>#REF!</v>
      </c>
      <c r="AS1311" s="50" t="e">
        <f>VLOOKUP(Audit!#REF!,$V$13:$AE$22,5,FALSE)&amp; IF(Audit!#REF!=10,Audit!#REF!,"")</f>
        <v>#REF!</v>
      </c>
      <c r="AT1311" s="47" t="e">
        <f t="shared" si="622"/>
        <v>#REF!</v>
      </c>
      <c r="AU1311" s="50" t="e">
        <f>VLOOKUP(Audit!#REF!,$V$3:$AE$12,6,FALSE)&amp; IF(Audit!#REF!=10,Audit!#REF!,"")</f>
        <v>#REF!</v>
      </c>
      <c r="AV1311" s="50" t="e">
        <f>VLOOKUP(Audit!#REF!,$V$13:$AE$22,6,FALSE)&amp; IF(Audit!#REF!=10,Audit!#REF!,"")</f>
        <v>#REF!</v>
      </c>
      <c r="AW1311" s="47" t="e">
        <f t="shared" si="623"/>
        <v>#REF!</v>
      </c>
      <c r="AX1311" s="50" t="e">
        <f>VLOOKUP(Audit!#REF!,$V$3:$AE$12,7,FALSE)&amp; IF(Audit!#REF!=10,Audit!#REF!,"")</f>
        <v>#REF!</v>
      </c>
      <c r="AY1311" s="50" t="e">
        <f>VLOOKUP(Audit!#REF!,$V$13:$AE$22,7,FALSE) &amp; IF(Audit!#REF!=10,Audit!#REF!,"")</f>
        <v>#REF!</v>
      </c>
      <c r="AZ1311" s="47" t="e">
        <f t="shared" si="624"/>
        <v>#REF!</v>
      </c>
      <c r="BA1311" s="50" t="e">
        <f>VLOOKUP(Audit!#REF!,$V$3:$AE$12,8,FALSE)&amp; Audit!#REF! &amp; IF(Audit!#REF!=10,Audit!#REF!,"")</f>
        <v>#REF!</v>
      </c>
      <c r="BB1311" s="50" t="e">
        <f>VLOOKUP(Audit!#REF!,$V$13:$AE$22,8,FALSE) &amp; IF(Audit!#REF!=10,Audit!#REF!,"")</f>
        <v>#REF!</v>
      </c>
      <c r="BC1311" s="47" t="e">
        <f t="shared" si="625"/>
        <v>#REF!</v>
      </c>
      <c r="BD1311" s="50" t="e">
        <f>VLOOKUP(Audit!#REF!,$V$3:$AE$12,9,FALSE)&amp; IF(Audit!#REF!=10,Audit!#REF!,"")</f>
        <v>#REF!</v>
      </c>
      <c r="BE1311" s="50" t="e">
        <f>VLOOKUP(Audit!#REF!,$V$13:$AE$22,9,FALSE) &amp; IF(Audit!#REF!=10,Audit!#REF!,"") &amp; IF(Audit!#REF!&lt;&gt;1,U1311,"")</f>
        <v>#REF!</v>
      </c>
      <c r="BF1311" s="47" t="e">
        <f t="shared" si="626"/>
        <v>#REF!</v>
      </c>
      <c r="BG1311" s="50" t="e">
        <f>VLOOKUP(Audit!#REF!,$V$3:$AE$12,10,FALSE) &amp; Audit!#REF! &amp; IF(Audit!#REF!=10,Audit!#REF!,"")</f>
        <v>#REF!</v>
      </c>
      <c r="BH1311" s="50" t="e">
        <f>VLOOKUP(Audit!#REF!,$V$13:$AE$22,10,FALSE) &amp; IF(Audit!#REF!=10,Audit!#REF!,"") &amp; IF(Audit!#REF!&lt;&gt;1,U1311,"")</f>
        <v>#REF!</v>
      </c>
      <c r="BI1311" s="47" t="e">
        <f t="shared" si="627"/>
        <v>#REF!</v>
      </c>
      <c r="BJ1311" s="48" t="str">
        <f t="shared" si="628"/>
        <v/>
      </c>
      <c r="BK1311" s="48" t="str">
        <f t="shared" si="629"/>
        <v/>
      </c>
      <c r="BL1311" s="48" t="str">
        <f t="shared" si="630"/>
        <v/>
      </c>
      <c r="BM1311" s="48" t="str">
        <f t="shared" si="631"/>
        <v/>
      </c>
      <c r="BN1311" s="48" t="str">
        <f t="shared" si="632"/>
        <v/>
      </c>
      <c r="BO1311" s="48" t="str">
        <f t="shared" si="633"/>
        <v/>
      </c>
      <c r="BP1311" s="48" t="str">
        <f t="shared" si="634"/>
        <v/>
      </c>
      <c r="BQ1311" s="48" t="str">
        <f t="shared" si="635"/>
        <v/>
      </c>
      <c r="BR1311" s="48" t="str">
        <f t="shared" si="636"/>
        <v/>
      </c>
      <c r="BS1311" s="48" t="str">
        <f t="shared" si="637"/>
        <v/>
      </c>
      <c r="BT1311" s="48" t="str">
        <f t="shared" si="638"/>
        <v/>
      </c>
      <c r="BU1311" s="48" t="str">
        <f t="shared" si="639"/>
        <v/>
      </c>
    </row>
    <row r="1312" spans="1:73">
      <c r="A1312" s="10" t="e">
        <f>Audit!#REF!</f>
        <v>#REF!</v>
      </c>
      <c r="B1312" s="10" t="e">
        <f t="shared" si="610"/>
        <v>#REF!</v>
      </c>
      <c r="C1312" s="17" t="e">
        <f>VLOOKUP(Audit!#REF!,$V$3:$AE$12,2,FALSE) &amp; VLOOKUP(Audit!#REF!,$V$13:$AE$22,2,FALSE)&amp; IF(Audit!#REF!=10,Audit!#REF!&amp;Audit!#REF!,"")</f>
        <v>#REF!</v>
      </c>
      <c r="D1312" s="17" t="e">
        <f>VLOOKUP(Audit!#REF!,$V$3:$AE$12,3,FALSE) &amp; VLOOKUP(Audit!#REF!,$V$13:$AE$22,3,FALSE) &amp;IF(Audit!#REF!=10,Audit!#REF!&amp;Audit!#REF!,"")</f>
        <v>#REF!</v>
      </c>
      <c r="E1312" s="17" t="e">
        <f>VLOOKUP(Audit!#REF!,$V$3:$AE$12,4,FALSE)&amp; Audit!#REF! &amp; VLOOKUP(Audit!#REF!,$V$13:$AE$22,4,FALSE)&amp; IF(Audit!#REF!=10,Audit!#REF!&amp;Audit!#REF!,"")</f>
        <v>#REF!</v>
      </c>
      <c r="F1312" s="17" t="e">
        <f>VLOOKUP(Audit!#REF!,$V$3:$AE$12,5,FALSE) &amp; VLOOKUP(Audit!#REF!,$V$13:$AE$22,5,FALSE)&amp; IF(Audit!#REF!=10,Audit!#REF!&amp;Audit!#REF!,"")</f>
        <v>#REF!</v>
      </c>
      <c r="G1312" s="17" t="e">
        <f>VLOOKUP(Audit!#REF!,$V$3:$AE$12,6,FALSE) &amp; VLOOKUP(Audit!#REF!,$V$13:$AE$22,6,FALSE)&amp; IF(Audit!#REF!=10,Audit!#REF!&amp;Audit!#REF!,"")</f>
        <v>#REF!</v>
      </c>
      <c r="H1312" s="17" t="e">
        <f>VLOOKUP(Audit!#REF!,$V$3:$AE$12,7,FALSE) &amp; VLOOKUP(Audit!#REF!,$V$13:$AE$22,7,FALSE)&amp;IF(Audit!#REF!=10,Audit!#REF!&amp;Audit!#REF!,"")</f>
        <v>#REF!</v>
      </c>
      <c r="I1312" s="17" t="e">
        <f>VLOOKUP(Audit!#REF!,$V$3:$AE$12,8,FALSE) &amp; Audit!#REF! &amp; VLOOKUP(Audit!#REF!,$V$13:$AE$22,8,FALSE)&amp;IF(Audit!#REF!=10,Audit!#REF!&amp;Audit!#REF!,"")</f>
        <v>#REF!</v>
      </c>
      <c r="J1312" s="17" t="e">
        <f>VLOOKUP(Audit!#REF!,$V$3:$AE$12,9,FALSE) &amp; VLOOKUP(Audit!#REF!,$V$13:$AE$22,9,FALSE) &amp; IF(Audit!#REF!=10,Audit!#REF!&amp;Audit!#REF!,"") &amp; IF(Audit!#REF!&lt;&gt;1,U1312,"")</f>
        <v>#REF!</v>
      </c>
      <c r="K1312" s="17" t="e">
        <f>VLOOKUP(Audit!#REF!,$V$3:$AE$12,10,FALSE) &amp; Audit!#REF! &amp; VLOOKUP(Audit!#REF!,$V$13:$AE$22,10,FALSE) &amp; IF(Audit!#REF!=10,Audit!#REF!&amp;Audit!#REF!,"") &amp; IF(Audit!#REF!&lt;&gt;1,U1312,"")</f>
        <v>#REF!</v>
      </c>
      <c r="L1312" s="10" t="e">
        <f>Audit!#REF!</f>
        <v>#REF!</v>
      </c>
      <c r="M1312" s="10" t="e">
        <f t="shared" si="611"/>
        <v>#REF!</v>
      </c>
      <c r="N1312" s="10" t="e">
        <f t="shared" si="612"/>
        <v>#REF!</v>
      </c>
      <c r="O1312" s="10" t="e">
        <f t="shared" si="613"/>
        <v>#REF!</v>
      </c>
      <c r="P1312" s="10" t="e">
        <f t="shared" si="614"/>
        <v>#REF!</v>
      </c>
      <c r="Q1312" s="10" t="e">
        <f t="shared" si="615"/>
        <v>#REF!</v>
      </c>
      <c r="R1312" s="10" t="e">
        <f t="shared" si="616"/>
        <v>#REF!</v>
      </c>
      <c r="S1312" s="10" t="e">
        <f t="shared" si="617"/>
        <v>#REF!</v>
      </c>
      <c r="T1312" s="10" t="e">
        <f t="shared" si="618"/>
        <v>#REF!</v>
      </c>
      <c r="U1312" s="17" t="e">
        <f>IF(Audit!#REF!="","",VLOOKUP(Audit!#REF!,$W$26:$X$35,2,FALSE)) &amp; Audit!#REF! &amp; IF(Audit!#REF!="","",IF(Audit!#REF!&lt;=1.4,VLOOKUP(Audit!#REF!,$W$38:X1357,2,FALSE),VLOOKUP(Audit!#REF!,$W$51:$X$61,2,FALSE))) &amp; IF(Audit!#REF!="","",VLOOKUP(Audit!#REF!,$Y$26:$Z$35,2,FALSE) &amp; Audit!#REF! &amp; IF(Audit!#REF!="","",IF(Audit!#REF!&lt;=1.4,VLOOKUP(Audit!#REF!,$Y$38:$Z$48,2,FALSE),VLOOKUP(Audit!#REF!,$Y$51:$Z$61,2,FALSE))))</f>
        <v>#REF!</v>
      </c>
      <c r="V1312" s="21"/>
      <c r="AH1312" s="49" t="e">
        <f>Audit!#REF!</f>
        <v>#REF!</v>
      </c>
      <c r="AI1312" s="50" t="e">
        <f>VLOOKUP(Audit!#REF!,$V$3:$AE$12,2,FALSE)&amp; IF(Audit!#REF!=10,Audit!#REF!,"")</f>
        <v>#REF!</v>
      </c>
      <c r="AJ1312" s="50" t="e">
        <f>VLOOKUP(Audit!#REF!,$V$13:$AE$22,2,FALSE)&amp; IF(Audit!#REF!=10,Audit!#REF!,"")</f>
        <v>#REF!</v>
      </c>
      <c r="AK1312" s="47" t="e">
        <f t="shared" si="619"/>
        <v>#REF!</v>
      </c>
      <c r="AL1312" s="50" t="e">
        <f>VLOOKUP(Audit!#REF!,$V$3:$AE$12,3,FALSE)&amp; IF(Audit!#REF!=10,Audit!#REF!,"")</f>
        <v>#REF!</v>
      </c>
      <c r="AM1312" s="50" t="e">
        <f>VLOOKUP(Audit!#REF!,$V$13:$AE$22,3,FALSE)&amp; IF(Audit!#REF!=10,Audit!#REF!,"")</f>
        <v>#REF!</v>
      </c>
      <c r="AN1312" s="47" t="e">
        <f t="shared" si="620"/>
        <v>#REF!</v>
      </c>
      <c r="AO1312" s="50" t="e">
        <f>VLOOKUP(Audit!#REF!,$V$3:$AE$12,4,FALSE) &amp;  Audit!#REF! &amp; IF(Audit!#REF!=10,Audit!#REF!,"")</f>
        <v>#REF!</v>
      </c>
      <c r="AP1312" s="50" t="e">
        <f>VLOOKUP(Audit!#REF!,$V$13:$AE$22,4,FALSE)&amp; IF(Audit!#REF!=10,Audit!#REF!,"")</f>
        <v>#REF!</v>
      </c>
      <c r="AQ1312" s="47" t="e">
        <f t="shared" si="621"/>
        <v>#REF!</v>
      </c>
      <c r="AR1312" s="50" t="e">
        <f>VLOOKUP(Audit!#REF!,$V$3:$AE$12,5,FALSE)&amp; IF(Audit!#REF!=10,Audit!#REF!,"")</f>
        <v>#REF!</v>
      </c>
      <c r="AS1312" s="50" t="e">
        <f>VLOOKUP(Audit!#REF!,$V$13:$AE$22,5,FALSE)&amp; IF(Audit!#REF!=10,Audit!#REF!,"")</f>
        <v>#REF!</v>
      </c>
      <c r="AT1312" s="47" t="e">
        <f t="shared" si="622"/>
        <v>#REF!</v>
      </c>
      <c r="AU1312" s="50" t="e">
        <f>VLOOKUP(Audit!#REF!,$V$3:$AE$12,6,FALSE)&amp; IF(Audit!#REF!=10,Audit!#REF!,"")</f>
        <v>#REF!</v>
      </c>
      <c r="AV1312" s="50" t="e">
        <f>VLOOKUP(Audit!#REF!,$V$13:$AE$22,6,FALSE)&amp; IF(Audit!#REF!=10,Audit!#REF!,"")</f>
        <v>#REF!</v>
      </c>
      <c r="AW1312" s="47" t="e">
        <f t="shared" si="623"/>
        <v>#REF!</v>
      </c>
      <c r="AX1312" s="50" t="e">
        <f>VLOOKUP(Audit!#REF!,$V$3:$AE$12,7,FALSE)&amp; IF(Audit!#REF!=10,Audit!#REF!,"")</f>
        <v>#REF!</v>
      </c>
      <c r="AY1312" s="50" t="e">
        <f>VLOOKUP(Audit!#REF!,$V$13:$AE$22,7,FALSE) &amp; IF(Audit!#REF!=10,Audit!#REF!,"")</f>
        <v>#REF!</v>
      </c>
      <c r="AZ1312" s="47" t="e">
        <f t="shared" si="624"/>
        <v>#REF!</v>
      </c>
      <c r="BA1312" s="50" t="e">
        <f>VLOOKUP(Audit!#REF!,$V$3:$AE$12,8,FALSE)&amp; Audit!#REF! &amp; IF(Audit!#REF!=10,Audit!#REF!,"")</f>
        <v>#REF!</v>
      </c>
      <c r="BB1312" s="50" t="e">
        <f>VLOOKUP(Audit!#REF!,$V$13:$AE$22,8,FALSE) &amp; IF(Audit!#REF!=10,Audit!#REF!,"")</f>
        <v>#REF!</v>
      </c>
      <c r="BC1312" s="47" t="e">
        <f t="shared" si="625"/>
        <v>#REF!</v>
      </c>
      <c r="BD1312" s="50" t="e">
        <f>VLOOKUP(Audit!#REF!,$V$3:$AE$12,9,FALSE)&amp; IF(Audit!#REF!=10,Audit!#REF!,"")</f>
        <v>#REF!</v>
      </c>
      <c r="BE1312" s="50" t="e">
        <f>VLOOKUP(Audit!#REF!,$V$13:$AE$22,9,FALSE) &amp; IF(Audit!#REF!=10,Audit!#REF!,"") &amp; IF(Audit!#REF!&lt;&gt;1,U1312,"")</f>
        <v>#REF!</v>
      </c>
      <c r="BF1312" s="47" t="e">
        <f t="shared" si="626"/>
        <v>#REF!</v>
      </c>
      <c r="BG1312" s="50" t="e">
        <f>VLOOKUP(Audit!#REF!,$V$3:$AE$12,10,FALSE) &amp; Audit!#REF! &amp; IF(Audit!#REF!=10,Audit!#REF!,"")</f>
        <v>#REF!</v>
      </c>
      <c r="BH1312" s="50" t="e">
        <f>VLOOKUP(Audit!#REF!,$V$13:$AE$22,10,FALSE) &amp; IF(Audit!#REF!=10,Audit!#REF!,"") &amp; IF(Audit!#REF!&lt;&gt;1,U1312,"")</f>
        <v>#REF!</v>
      </c>
      <c r="BI1312" s="47" t="e">
        <f t="shared" si="627"/>
        <v>#REF!</v>
      </c>
      <c r="BJ1312" s="48" t="str">
        <f t="shared" si="628"/>
        <v/>
      </c>
      <c r="BK1312" s="48" t="str">
        <f t="shared" si="629"/>
        <v/>
      </c>
      <c r="BL1312" s="48" t="str">
        <f t="shared" si="630"/>
        <v/>
      </c>
      <c r="BM1312" s="48" t="str">
        <f t="shared" si="631"/>
        <v/>
      </c>
      <c r="BN1312" s="48" t="str">
        <f t="shared" si="632"/>
        <v/>
      </c>
      <c r="BO1312" s="48" t="str">
        <f t="shared" si="633"/>
        <v/>
      </c>
      <c r="BP1312" s="48" t="str">
        <f t="shared" si="634"/>
        <v/>
      </c>
      <c r="BQ1312" s="48" t="str">
        <f t="shared" si="635"/>
        <v/>
      </c>
      <c r="BR1312" s="48" t="str">
        <f t="shared" si="636"/>
        <v/>
      </c>
      <c r="BS1312" s="48" t="str">
        <f t="shared" si="637"/>
        <v/>
      </c>
      <c r="BT1312" s="48" t="str">
        <f t="shared" si="638"/>
        <v/>
      </c>
      <c r="BU1312" s="48" t="str">
        <f t="shared" si="639"/>
        <v/>
      </c>
    </row>
    <row r="1313" spans="1:73">
      <c r="A1313" s="10" t="e">
        <f>Audit!#REF!</f>
        <v>#REF!</v>
      </c>
      <c r="B1313" s="10" t="e">
        <f t="shared" si="610"/>
        <v>#REF!</v>
      </c>
      <c r="C1313" s="17" t="e">
        <f>VLOOKUP(Audit!#REF!,$V$3:$AE$12,2,FALSE) &amp; VLOOKUP(Audit!#REF!,$V$13:$AE$22,2,FALSE)&amp; IF(Audit!#REF!=10,Audit!#REF!&amp;Audit!#REF!,"")</f>
        <v>#REF!</v>
      </c>
      <c r="D1313" s="17" t="e">
        <f>VLOOKUP(Audit!#REF!,$V$3:$AE$12,3,FALSE) &amp; VLOOKUP(Audit!#REF!,$V$13:$AE$22,3,FALSE) &amp;IF(Audit!#REF!=10,Audit!#REF!&amp;Audit!#REF!,"")</f>
        <v>#REF!</v>
      </c>
      <c r="E1313" s="17" t="e">
        <f>VLOOKUP(Audit!#REF!,$V$3:$AE$12,4,FALSE)&amp; Audit!#REF! &amp; VLOOKUP(Audit!#REF!,$V$13:$AE$22,4,FALSE)&amp; IF(Audit!#REF!=10,Audit!#REF!&amp;Audit!#REF!,"")</f>
        <v>#REF!</v>
      </c>
      <c r="F1313" s="17" t="e">
        <f>VLOOKUP(Audit!#REF!,$V$3:$AE$12,5,FALSE) &amp; VLOOKUP(Audit!#REF!,$V$13:$AE$22,5,FALSE)&amp; IF(Audit!#REF!=10,Audit!#REF!&amp;Audit!#REF!,"")</f>
        <v>#REF!</v>
      </c>
      <c r="G1313" s="17" t="e">
        <f>VLOOKUP(Audit!#REF!,$V$3:$AE$12,6,FALSE) &amp; VLOOKUP(Audit!#REF!,$V$13:$AE$22,6,FALSE)&amp; IF(Audit!#REF!=10,Audit!#REF!&amp;Audit!#REF!,"")</f>
        <v>#REF!</v>
      </c>
      <c r="H1313" s="17" t="e">
        <f>VLOOKUP(Audit!#REF!,$V$3:$AE$12,7,FALSE) &amp; VLOOKUP(Audit!#REF!,$V$13:$AE$22,7,FALSE)&amp;IF(Audit!#REF!=10,Audit!#REF!&amp;Audit!#REF!,"")</f>
        <v>#REF!</v>
      </c>
      <c r="I1313" s="17" t="e">
        <f>VLOOKUP(Audit!#REF!,$V$3:$AE$12,8,FALSE) &amp; Audit!#REF! &amp; VLOOKUP(Audit!#REF!,$V$13:$AE$22,8,FALSE)&amp;IF(Audit!#REF!=10,Audit!#REF!&amp;Audit!#REF!,"")</f>
        <v>#REF!</v>
      </c>
      <c r="J1313" s="17" t="e">
        <f>VLOOKUP(Audit!#REF!,$V$3:$AE$12,9,FALSE) &amp; VLOOKUP(Audit!#REF!,$V$13:$AE$22,9,FALSE) &amp; IF(Audit!#REF!=10,Audit!#REF!&amp;Audit!#REF!,"") &amp; IF(Audit!#REF!&lt;&gt;1,U1313,"")</f>
        <v>#REF!</v>
      </c>
      <c r="K1313" s="17" t="e">
        <f>VLOOKUP(Audit!#REF!,$V$3:$AE$12,10,FALSE) &amp; Audit!#REF! &amp; VLOOKUP(Audit!#REF!,$V$13:$AE$22,10,FALSE) &amp; IF(Audit!#REF!=10,Audit!#REF!&amp;Audit!#REF!,"") &amp; IF(Audit!#REF!&lt;&gt;1,U1313,"")</f>
        <v>#REF!</v>
      </c>
      <c r="L1313" s="10" t="e">
        <f>Audit!#REF!</f>
        <v>#REF!</v>
      </c>
      <c r="M1313" s="10" t="e">
        <f t="shared" si="611"/>
        <v>#REF!</v>
      </c>
      <c r="N1313" s="10" t="e">
        <f t="shared" si="612"/>
        <v>#REF!</v>
      </c>
      <c r="O1313" s="10" t="e">
        <f t="shared" si="613"/>
        <v>#REF!</v>
      </c>
      <c r="P1313" s="10" t="e">
        <f t="shared" si="614"/>
        <v>#REF!</v>
      </c>
      <c r="Q1313" s="10" t="e">
        <f t="shared" si="615"/>
        <v>#REF!</v>
      </c>
      <c r="R1313" s="10" t="e">
        <f t="shared" si="616"/>
        <v>#REF!</v>
      </c>
      <c r="S1313" s="10" t="e">
        <f t="shared" si="617"/>
        <v>#REF!</v>
      </c>
      <c r="T1313" s="10" t="e">
        <f t="shared" si="618"/>
        <v>#REF!</v>
      </c>
      <c r="U1313" s="17" t="e">
        <f>IF(Audit!#REF!="","",VLOOKUP(Audit!#REF!,$W$26:$X$35,2,FALSE)) &amp; Audit!#REF! &amp; IF(Audit!#REF!="","",IF(Audit!#REF!&lt;=1.4,VLOOKUP(Audit!#REF!,$W$38:X1358,2,FALSE),VLOOKUP(Audit!#REF!,$W$51:$X$61,2,FALSE))) &amp; IF(Audit!#REF!="","",VLOOKUP(Audit!#REF!,$Y$26:$Z$35,2,FALSE) &amp; Audit!#REF! &amp; IF(Audit!#REF!="","",IF(Audit!#REF!&lt;=1.4,VLOOKUP(Audit!#REF!,$Y$38:$Z$48,2,FALSE),VLOOKUP(Audit!#REF!,$Y$51:$Z$61,2,FALSE))))</f>
        <v>#REF!</v>
      </c>
      <c r="V1313" s="21"/>
      <c r="AH1313" s="49" t="e">
        <f>Audit!#REF!</f>
        <v>#REF!</v>
      </c>
      <c r="AI1313" s="50" t="e">
        <f>VLOOKUP(Audit!#REF!,$V$3:$AE$12,2,FALSE)&amp; IF(Audit!#REF!=10,Audit!#REF!,"")</f>
        <v>#REF!</v>
      </c>
      <c r="AJ1313" s="50" t="e">
        <f>VLOOKUP(Audit!#REF!,$V$13:$AE$22,2,FALSE)&amp; IF(Audit!#REF!=10,Audit!#REF!,"")</f>
        <v>#REF!</v>
      </c>
      <c r="AK1313" s="47" t="e">
        <f t="shared" si="619"/>
        <v>#REF!</v>
      </c>
      <c r="AL1313" s="50" t="e">
        <f>VLOOKUP(Audit!#REF!,$V$3:$AE$12,3,FALSE)&amp; IF(Audit!#REF!=10,Audit!#REF!,"")</f>
        <v>#REF!</v>
      </c>
      <c r="AM1313" s="50" t="e">
        <f>VLOOKUP(Audit!#REF!,$V$13:$AE$22,3,FALSE)&amp; IF(Audit!#REF!=10,Audit!#REF!,"")</f>
        <v>#REF!</v>
      </c>
      <c r="AN1313" s="47" t="e">
        <f t="shared" si="620"/>
        <v>#REF!</v>
      </c>
      <c r="AO1313" s="50" t="e">
        <f>VLOOKUP(Audit!#REF!,$V$3:$AE$12,4,FALSE) &amp;  Audit!#REF! &amp; IF(Audit!#REF!=10,Audit!#REF!,"")</f>
        <v>#REF!</v>
      </c>
      <c r="AP1313" s="50" t="e">
        <f>VLOOKUP(Audit!#REF!,$V$13:$AE$22,4,FALSE)&amp; IF(Audit!#REF!=10,Audit!#REF!,"")</f>
        <v>#REF!</v>
      </c>
      <c r="AQ1313" s="47" t="e">
        <f t="shared" si="621"/>
        <v>#REF!</v>
      </c>
      <c r="AR1313" s="50" t="e">
        <f>VLOOKUP(Audit!#REF!,$V$3:$AE$12,5,FALSE)&amp; IF(Audit!#REF!=10,Audit!#REF!,"")</f>
        <v>#REF!</v>
      </c>
      <c r="AS1313" s="50" t="e">
        <f>VLOOKUP(Audit!#REF!,$V$13:$AE$22,5,FALSE)&amp; IF(Audit!#REF!=10,Audit!#REF!,"")</f>
        <v>#REF!</v>
      </c>
      <c r="AT1313" s="47" t="e">
        <f t="shared" si="622"/>
        <v>#REF!</v>
      </c>
      <c r="AU1313" s="50" t="e">
        <f>VLOOKUP(Audit!#REF!,$V$3:$AE$12,6,FALSE)&amp; IF(Audit!#REF!=10,Audit!#REF!,"")</f>
        <v>#REF!</v>
      </c>
      <c r="AV1313" s="50" t="e">
        <f>VLOOKUP(Audit!#REF!,$V$13:$AE$22,6,FALSE)&amp; IF(Audit!#REF!=10,Audit!#REF!,"")</f>
        <v>#REF!</v>
      </c>
      <c r="AW1313" s="47" t="e">
        <f t="shared" si="623"/>
        <v>#REF!</v>
      </c>
      <c r="AX1313" s="50" t="e">
        <f>VLOOKUP(Audit!#REF!,$V$3:$AE$12,7,FALSE)&amp; IF(Audit!#REF!=10,Audit!#REF!,"")</f>
        <v>#REF!</v>
      </c>
      <c r="AY1313" s="50" t="e">
        <f>VLOOKUP(Audit!#REF!,$V$13:$AE$22,7,FALSE) &amp; IF(Audit!#REF!=10,Audit!#REF!,"")</f>
        <v>#REF!</v>
      </c>
      <c r="AZ1313" s="47" t="e">
        <f t="shared" si="624"/>
        <v>#REF!</v>
      </c>
      <c r="BA1313" s="50" t="e">
        <f>VLOOKUP(Audit!#REF!,$V$3:$AE$12,8,FALSE)&amp; Audit!#REF! &amp; IF(Audit!#REF!=10,Audit!#REF!,"")</f>
        <v>#REF!</v>
      </c>
      <c r="BB1313" s="50" t="e">
        <f>VLOOKUP(Audit!#REF!,$V$13:$AE$22,8,FALSE) &amp; IF(Audit!#REF!=10,Audit!#REF!,"")</f>
        <v>#REF!</v>
      </c>
      <c r="BC1313" s="47" t="e">
        <f t="shared" si="625"/>
        <v>#REF!</v>
      </c>
      <c r="BD1313" s="50" t="e">
        <f>VLOOKUP(Audit!#REF!,$V$3:$AE$12,9,FALSE)&amp; IF(Audit!#REF!=10,Audit!#REF!,"")</f>
        <v>#REF!</v>
      </c>
      <c r="BE1313" s="50" t="e">
        <f>VLOOKUP(Audit!#REF!,$V$13:$AE$22,9,FALSE) &amp; IF(Audit!#REF!=10,Audit!#REF!,"") &amp; IF(Audit!#REF!&lt;&gt;1,U1313,"")</f>
        <v>#REF!</v>
      </c>
      <c r="BF1313" s="47" t="e">
        <f t="shared" si="626"/>
        <v>#REF!</v>
      </c>
      <c r="BG1313" s="50" t="e">
        <f>VLOOKUP(Audit!#REF!,$V$3:$AE$12,10,FALSE) &amp; Audit!#REF! &amp; IF(Audit!#REF!=10,Audit!#REF!,"")</f>
        <v>#REF!</v>
      </c>
      <c r="BH1313" s="50" t="e">
        <f>VLOOKUP(Audit!#REF!,$V$13:$AE$22,10,FALSE) &amp; IF(Audit!#REF!=10,Audit!#REF!,"") &amp; IF(Audit!#REF!&lt;&gt;1,U1313,"")</f>
        <v>#REF!</v>
      </c>
      <c r="BI1313" s="47" t="e">
        <f t="shared" si="627"/>
        <v>#REF!</v>
      </c>
      <c r="BJ1313" s="48" t="str">
        <f t="shared" si="628"/>
        <v/>
      </c>
      <c r="BK1313" s="48" t="str">
        <f t="shared" si="629"/>
        <v/>
      </c>
      <c r="BL1313" s="48" t="str">
        <f t="shared" si="630"/>
        <v/>
      </c>
      <c r="BM1313" s="48" t="str">
        <f t="shared" si="631"/>
        <v/>
      </c>
      <c r="BN1313" s="48" t="str">
        <f t="shared" si="632"/>
        <v/>
      </c>
      <c r="BO1313" s="48" t="str">
        <f t="shared" si="633"/>
        <v/>
      </c>
      <c r="BP1313" s="48" t="str">
        <f t="shared" si="634"/>
        <v/>
      </c>
      <c r="BQ1313" s="48" t="str">
        <f t="shared" si="635"/>
        <v/>
      </c>
      <c r="BR1313" s="48" t="str">
        <f t="shared" si="636"/>
        <v/>
      </c>
      <c r="BS1313" s="48" t="str">
        <f t="shared" si="637"/>
        <v/>
      </c>
      <c r="BT1313" s="48" t="str">
        <f t="shared" si="638"/>
        <v/>
      </c>
      <c r="BU1313" s="48" t="str">
        <f t="shared" si="639"/>
        <v/>
      </c>
    </row>
    <row r="1314" spans="1:73">
      <c r="A1314" s="10" t="e">
        <f>Audit!#REF!</f>
        <v>#REF!</v>
      </c>
      <c r="B1314" s="10" t="e">
        <f t="shared" si="610"/>
        <v>#REF!</v>
      </c>
      <c r="C1314" s="17" t="e">
        <f>VLOOKUP(Audit!#REF!,$V$3:$AE$12,2,FALSE) &amp; VLOOKUP(Audit!#REF!,$V$13:$AE$22,2,FALSE)&amp; IF(Audit!#REF!=10,Audit!#REF!&amp;Audit!#REF!,"")</f>
        <v>#REF!</v>
      </c>
      <c r="D1314" s="17" t="e">
        <f>VLOOKUP(Audit!#REF!,$V$3:$AE$12,3,FALSE) &amp; VLOOKUP(Audit!#REF!,$V$13:$AE$22,3,FALSE) &amp;IF(Audit!#REF!=10,Audit!#REF!&amp;Audit!#REF!,"")</f>
        <v>#REF!</v>
      </c>
      <c r="E1314" s="17" t="e">
        <f>VLOOKUP(Audit!#REF!,$V$3:$AE$12,4,FALSE)&amp; Audit!#REF! &amp; VLOOKUP(Audit!#REF!,$V$13:$AE$22,4,FALSE)&amp; IF(Audit!#REF!=10,Audit!#REF!&amp;Audit!#REF!,"")</f>
        <v>#REF!</v>
      </c>
      <c r="F1314" s="17" t="e">
        <f>VLOOKUP(Audit!#REF!,$V$3:$AE$12,5,FALSE) &amp; VLOOKUP(Audit!#REF!,$V$13:$AE$22,5,FALSE)&amp; IF(Audit!#REF!=10,Audit!#REF!&amp;Audit!#REF!,"")</f>
        <v>#REF!</v>
      </c>
      <c r="G1314" s="17" t="e">
        <f>VLOOKUP(Audit!#REF!,$V$3:$AE$12,6,FALSE) &amp; VLOOKUP(Audit!#REF!,$V$13:$AE$22,6,FALSE)&amp; IF(Audit!#REF!=10,Audit!#REF!&amp;Audit!#REF!,"")</f>
        <v>#REF!</v>
      </c>
      <c r="H1314" s="17" t="e">
        <f>VLOOKUP(Audit!#REF!,$V$3:$AE$12,7,FALSE) &amp; VLOOKUP(Audit!#REF!,$V$13:$AE$22,7,FALSE)&amp;IF(Audit!#REF!=10,Audit!#REF!&amp;Audit!#REF!,"")</f>
        <v>#REF!</v>
      </c>
      <c r="I1314" s="17" t="e">
        <f>VLOOKUP(Audit!#REF!,$V$3:$AE$12,8,FALSE) &amp; Audit!#REF! &amp; VLOOKUP(Audit!#REF!,$V$13:$AE$22,8,FALSE)&amp;IF(Audit!#REF!=10,Audit!#REF!&amp;Audit!#REF!,"")</f>
        <v>#REF!</v>
      </c>
      <c r="J1314" s="17" t="e">
        <f>VLOOKUP(Audit!#REF!,$V$3:$AE$12,9,FALSE) &amp; VLOOKUP(Audit!#REF!,$V$13:$AE$22,9,FALSE) &amp; IF(Audit!#REF!=10,Audit!#REF!&amp;Audit!#REF!,"") &amp; IF(Audit!#REF!&lt;&gt;1,U1314,"")</f>
        <v>#REF!</v>
      </c>
      <c r="K1314" s="17" t="e">
        <f>VLOOKUP(Audit!#REF!,$V$3:$AE$12,10,FALSE) &amp; Audit!#REF! &amp; VLOOKUP(Audit!#REF!,$V$13:$AE$22,10,FALSE) &amp; IF(Audit!#REF!=10,Audit!#REF!&amp;Audit!#REF!,"") &amp; IF(Audit!#REF!&lt;&gt;1,U1314,"")</f>
        <v>#REF!</v>
      </c>
      <c r="L1314" s="10" t="e">
        <f>Audit!#REF!</f>
        <v>#REF!</v>
      </c>
      <c r="M1314" s="10" t="e">
        <f t="shared" si="611"/>
        <v>#REF!</v>
      </c>
      <c r="N1314" s="10" t="e">
        <f t="shared" si="612"/>
        <v>#REF!</v>
      </c>
      <c r="O1314" s="10" t="e">
        <f t="shared" si="613"/>
        <v>#REF!</v>
      </c>
      <c r="P1314" s="10" t="e">
        <f t="shared" si="614"/>
        <v>#REF!</v>
      </c>
      <c r="Q1314" s="10" t="e">
        <f t="shared" si="615"/>
        <v>#REF!</v>
      </c>
      <c r="R1314" s="10" t="e">
        <f t="shared" si="616"/>
        <v>#REF!</v>
      </c>
      <c r="S1314" s="10" t="e">
        <f t="shared" si="617"/>
        <v>#REF!</v>
      </c>
      <c r="T1314" s="10" t="e">
        <f t="shared" si="618"/>
        <v>#REF!</v>
      </c>
      <c r="U1314" s="17" t="e">
        <f>IF(Audit!#REF!="","",VLOOKUP(Audit!#REF!,$W$26:$X$35,2,FALSE)) &amp; Audit!#REF! &amp; IF(Audit!#REF!="","",IF(Audit!#REF!&lt;=1.4,VLOOKUP(Audit!#REF!,$W$38:X1359,2,FALSE),VLOOKUP(Audit!#REF!,$W$51:$X$61,2,FALSE))) &amp; IF(Audit!#REF!="","",VLOOKUP(Audit!#REF!,$Y$26:$Z$35,2,FALSE) &amp; Audit!#REF! &amp; IF(Audit!#REF!="","",IF(Audit!#REF!&lt;=1.4,VLOOKUP(Audit!#REF!,$Y$38:$Z$48,2,FALSE),VLOOKUP(Audit!#REF!,$Y$51:$Z$61,2,FALSE))))</f>
        <v>#REF!</v>
      </c>
      <c r="V1314" s="21"/>
      <c r="AH1314" s="49" t="e">
        <f>Audit!#REF!</f>
        <v>#REF!</v>
      </c>
      <c r="AI1314" s="50" t="e">
        <f>VLOOKUP(Audit!#REF!,$V$3:$AE$12,2,FALSE)&amp; IF(Audit!#REF!=10,Audit!#REF!,"")</f>
        <v>#REF!</v>
      </c>
      <c r="AJ1314" s="50" t="e">
        <f>VLOOKUP(Audit!#REF!,$V$13:$AE$22,2,FALSE)&amp; IF(Audit!#REF!=10,Audit!#REF!,"")</f>
        <v>#REF!</v>
      </c>
      <c r="AK1314" s="47" t="e">
        <f t="shared" si="619"/>
        <v>#REF!</v>
      </c>
      <c r="AL1314" s="50" t="e">
        <f>VLOOKUP(Audit!#REF!,$V$3:$AE$12,3,FALSE)&amp; IF(Audit!#REF!=10,Audit!#REF!,"")</f>
        <v>#REF!</v>
      </c>
      <c r="AM1314" s="50" t="e">
        <f>VLOOKUP(Audit!#REF!,$V$13:$AE$22,3,FALSE)&amp; IF(Audit!#REF!=10,Audit!#REF!,"")</f>
        <v>#REF!</v>
      </c>
      <c r="AN1314" s="47" t="e">
        <f t="shared" si="620"/>
        <v>#REF!</v>
      </c>
      <c r="AO1314" s="50" t="e">
        <f>VLOOKUP(Audit!#REF!,$V$3:$AE$12,4,FALSE) &amp;  Audit!#REF! &amp; IF(Audit!#REF!=10,Audit!#REF!,"")</f>
        <v>#REF!</v>
      </c>
      <c r="AP1314" s="50" t="e">
        <f>VLOOKUP(Audit!#REF!,$V$13:$AE$22,4,FALSE)&amp; IF(Audit!#REF!=10,Audit!#REF!,"")</f>
        <v>#REF!</v>
      </c>
      <c r="AQ1314" s="47" t="e">
        <f t="shared" si="621"/>
        <v>#REF!</v>
      </c>
      <c r="AR1314" s="50" t="e">
        <f>VLOOKUP(Audit!#REF!,$V$3:$AE$12,5,FALSE)&amp; IF(Audit!#REF!=10,Audit!#REF!,"")</f>
        <v>#REF!</v>
      </c>
      <c r="AS1314" s="50" t="e">
        <f>VLOOKUP(Audit!#REF!,$V$13:$AE$22,5,FALSE)&amp; IF(Audit!#REF!=10,Audit!#REF!,"")</f>
        <v>#REF!</v>
      </c>
      <c r="AT1314" s="47" t="e">
        <f t="shared" si="622"/>
        <v>#REF!</v>
      </c>
      <c r="AU1314" s="50" t="e">
        <f>VLOOKUP(Audit!#REF!,$V$3:$AE$12,6,FALSE)&amp; IF(Audit!#REF!=10,Audit!#REF!,"")</f>
        <v>#REF!</v>
      </c>
      <c r="AV1314" s="50" t="e">
        <f>VLOOKUP(Audit!#REF!,$V$13:$AE$22,6,FALSE)&amp; IF(Audit!#REF!=10,Audit!#REF!,"")</f>
        <v>#REF!</v>
      </c>
      <c r="AW1314" s="47" t="e">
        <f t="shared" si="623"/>
        <v>#REF!</v>
      </c>
      <c r="AX1314" s="50" t="e">
        <f>VLOOKUP(Audit!#REF!,$V$3:$AE$12,7,FALSE)&amp; IF(Audit!#REF!=10,Audit!#REF!,"")</f>
        <v>#REF!</v>
      </c>
      <c r="AY1314" s="50" t="e">
        <f>VLOOKUP(Audit!#REF!,$V$13:$AE$22,7,FALSE) &amp; IF(Audit!#REF!=10,Audit!#REF!,"")</f>
        <v>#REF!</v>
      </c>
      <c r="AZ1314" s="47" t="e">
        <f t="shared" si="624"/>
        <v>#REF!</v>
      </c>
      <c r="BA1314" s="50" t="e">
        <f>VLOOKUP(Audit!#REF!,$V$3:$AE$12,8,FALSE)&amp; Audit!#REF! &amp; IF(Audit!#REF!=10,Audit!#REF!,"")</f>
        <v>#REF!</v>
      </c>
      <c r="BB1314" s="50" t="e">
        <f>VLOOKUP(Audit!#REF!,$V$13:$AE$22,8,FALSE) &amp; IF(Audit!#REF!=10,Audit!#REF!,"")</f>
        <v>#REF!</v>
      </c>
      <c r="BC1314" s="47" t="e">
        <f t="shared" si="625"/>
        <v>#REF!</v>
      </c>
      <c r="BD1314" s="50" t="e">
        <f>VLOOKUP(Audit!#REF!,$V$3:$AE$12,9,FALSE)&amp; IF(Audit!#REF!=10,Audit!#REF!,"")</f>
        <v>#REF!</v>
      </c>
      <c r="BE1314" s="50" t="e">
        <f>VLOOKUP(Audit!#REF!,$V$13:$AE$22,9,FALSE) &amp; IF(Audit!#REF!=10,Audit!#REF!,"") &amp; IF(Audit!#REF!&lt;&gt;1,U1314,"")</f>
        <v>#REF!</v>
      </c>
      <c r="BF1314" s="47" t="e">
        <f t="shared" si="626"/>
        <v>#REF!</v>
      </c>
      <c r="BG1314" s="50" t="e">
        <f>VLOOKUP(Audit!#REF!,$V$3:$AE$12,10,FALSE) &amp; Audit!#REF! &amp; IF(Audit!#REF!=10,Audit!#REF!,"")</f>
        <v>#REF!</v>
      </c>
      <c r="BH1314" s="50" t="e">
        <f>VLOOKUP(Audit!#REF!,$V$13:$AE$22,10,FALSE) &amp; IF(Audit!#REF!=10,Audit!#REF!,"") &amp; IF(Audit!#REF!&lt;&gt;1,U1314,"")</f>
        <v>#REF!</v>
      </c>
      <c r="BI1314" s="47" t="e">
        <f t="shared" si="627"/>
        <v>#REF!</v>
      </c>
      <c r="BJ1314" s="48" t="str">
        <f t="shared" si="628"/>
        <v/>
      </c>
      <c r="BK1314" s="48" t="str">
        <f t="shared" si="629"/>
        <v/>
      </c>
      <c r="BL1314" s="48" t="str">
        <f t="shared" si="630"/>
        <v/>
      </c>
      <c r="BM1314" s="48" t="str">
        <f t="shared" si="631"/>
        <v/>
      </c>
      <c r="BN1314" s="48" t="str">
        <f t="shared" si="632"/>
        <v/>
      </c>
      <c r="BO1314" s="48" t="str">
        <f t="shared" si="633"/>
        <v/>
      </c>
      <c r="BP1314" s="48" t="str">
        <f t="shared" si="634"/>
        <v/>
      </c>
      <c r="BQ1314" s="48" t="str">
        <f t="shared" si="635"/>
        <v/>
      </c>
      <c r="BR1314" s="48" t="str">
        <f t="shared" si="636"/>
        <v/>
      </c>
      <c r="BS1314" s="48" t="str">
        <f t="shared" si="637"/>
        <v/>
      </c>
      <c r="BT1314" s="48" t="str">
        <f t="shared" si="638"/>
        <v/>
      </c>
      <c r="BU1314" s="48" t="str">
        <f t="shared" si="639"/>
        <v/>
      </c>
    </row>
    <row r="1315" spans="1:73">
      <c r="A1315" s="10" t="e">
        <f>Audit!#REF!</f>
        <v>#REF!</v>
      </c>
      <c r="B1315" s="10" t="e">
        <f t="shared" si="610"/>
        <v>#REF!</v>
      </c>
      <c r="C1315" s="17" t="e">
        <f>VLOOKUP(Audit!#REF!,$V$3:$AE$12,2,FALSE) &amp; VLOOKUP(Audit!#REF!,$V$13:$AE$22,2,FALSE)&amp; IF(Audit!#REF!=10,Audit!#REF!&amp;Audit!#REF!,"")</f>
        <v>#REF!</v>
      </c>
      <c r="D1315" s="17" t="e">
        <f>VLOOKUP(Audit!#REF!,$V$3:$AE$12,3,FALSE) &amp; VLOOKUP(Audit!#REF!,$V$13:$AE$22,3,FALSE) &amp;IF(Audit!#REF!=10,Audit!#REF!&amp;Audit!#REF!,"")</f>
        <v>#REF!</v>
      </c>
      <c r="E1315" s="17" t="e">
        <f>VLOOKUP(Audit!#REF!,$V$3:$AE$12,4,FALSE)&amp; Audit!#REF! &amp; VLOOKUP(Audit!#REF!,$V$13:$AE$22,4,FALSE)&amp; IF(Audit!#REF!=10,Audit!#REF!&amp;Audit!#REF!,"")</f>
        <v>#REF!</v>
      </c>
      <c r="F1315" s="17" t="e">
        <f>VLOOKUP(Audit!#REF!,$V$3:$AE$12,5,FALSE) &amp; VLOOKUP(Audit!#REF!,$V$13:$AE$22,5,FALSE)&amp; IF(Audit!#REF!=10,Audit!#REF!&amp;Audit!#REF!,"")</f>
        <v>#REF!</v>
      </c>
      <c r="G1315" s="17" t="e">
        <f>VLOOKUP(Audit!#REF!,$V$3:$AE$12,6,FALSE) &amp; VLOOKUP(Audit!#REF!,$V$13:$AE$22,6,FALSE)&amp; IF(Audit!#REF!=10,Audit!#REF!&amp;Audit!#REF!,"")</f>
        <v>#REF!</v>
      </c>
      <c r="H1315" s="17" t="e">
        <f>VLOOKUP(Audit!#REF!,$V$3:$AE$12,7,FALSE) &amp; VLOOKUP(Audit!#REF!,$V$13:$AE$22,7,FALSE)&amp;IF(Audit!#REF!=10,Audit!#REF!&amp;Audit!#REF!,"")</f>
        <v>#REF!</v>
      </c>
      <c r="I1315" s="17" t="e">
        <f>VLOOKUP(Audit!#REF!,$V$3:$AE$12,8,FALSE) &amp; Audit!#REF! &amp; VLOOKUP(Audit!#REF!,$V$13:$AE$22,8,FALSE)&amp;IF(Audit!#REF!=10,Audit!#REF!&amp;Audit!#REF!,"")</f>
        <v>#REF!</v>
      </c>
      <c r="J1315" s="17" t="e">
        <f>VLOOKUP(Audit!#REF!,$V$3:$AE$12,9,FALSE) &amp; VLOOKUP(Audit!#REF!,$V$13:$AE$22,9,FALSE) &amp; IF(Audit!#REF!=10,Audit!#REF!&amp;Audit!#REF!,"") &amp; IF(Audit!#REF!&lt;&gt;1,U1315,"")</f>
        <v>#REF!</v>
      </c>
      <c r="K1315" s="17" t="e">
        <f>VLOOKUP(Audit!#REF!,$V$3:$AE$12,10,FALSE) &amp; Audit!#REF! &amp; VLOOKUP(Audit!#REF!,$V$13:$AE$22,10,FALSE) &amp; IF(Audit!#REF!=10,Audit!#REF!&amp;Audit!#REF!,"") &amp; IF(Audit!#REF!&lt;&gt;1,U1315,"")</f>
        <v>#REF!</v>
      </c>
      <c r="L1315" s="10" t="e">
        <f>Audit!#REF!</f>
        <v>#REF!</v>
      </c>
      <c r="M1315" s="10" t="e">
        <f t="shared" si="611"/>
        <v>#REF!</v>
      </c>
      <c r="N1315" s="10" t="e">
        <f t="shared" si="612"/>
        <v>#REF!</v>
      </c>
      <c r="O1315" s="10" t="e">
        <f t="shared" si="613"/>
        <v>#REF!</v>
      </c>
      <c r="P1315" s="10" t="e">
        <f t="shared" si="614"/>
        <v>#REF!</v>
      </c>
      <c r="Q1315" s="10" t="e">
        <f t="shared" si="615"/>
        <v>#REF!</v>
      </c>
      <c r="R1315" s="10" t="e">
        <f t="shared" si="616"/>
        <v>#REF!</v>
      </c>
      <c r="S1315" s="10" t="e">
        <f t="shared" si="617"/>
        <v>#REF!</v>
      </c>
      <c r="T1315" s="10" t="e">
        <f t="shared" si="618"/>
        <v>#REF!</v>
      </c>
      <c r="U1315" s="17" t="e">
        <f>IF(Audit!#REF!="","",VLOOKUP(Audit!#REF!,$W$26:$X$35,2,FALSE)) &amp; Audit!#REF! &amp; IF(Audit!#REF!="","",IF(Audit!#REF!&lt;=1.4,VLOOKUP(Audit!#REF!,$W$38:X1360,2,FALSE),VLOOKUP(Audit!#REF!,$W$51:$X$61,2,FALSE))) &amp; IF(Audit!#REF!="","",VLOOKUP(Audit!#REF!,$Y$26:$Z$35,2,FALSE) &amp; Audit!#REF! &amp; IF(Audit!#REF!="","",IF(Audit!#REF!&lt;=1.4,VLOOKUP(Audit!#REF!,$Y$38:$Z$48,2,FALSE),VLOOKUP(Audit!#REF!,$Y$51:$Z$61,2,FALSE))))</f>
        <v>#REF!</v>
      </c>
      <c r="V1315" s="21"/>
      <c r="AH1315" s="49" t="e">
        <f>Audit!#REF!</f>
        <v>#REF!</v>
      </c>
      <c r="AI1315" s="50" t="e">
        <f>VLOOKUP(Audit!#REF!,$V$3:$AE$12,2,FALSE)&amp; IF(Audit!#REF!=10,Audit!#REF!,"")</f>
        <v>#REF!</v>
      </c>
      <c r="AJ1315" s="50" t="e">
        <f>VLOOKUP(Audit!#REF!,$V$13:$AE$22,2,FALSE)&amp; IF(Audit!#REF!=10,Audit!#REF!,"")</f>
        <v>#REF!</v>
      </c>
      <c r="AK1315" s="47" t="e">
        <f t="shared" si="619"/>
        <v>#REF!</v>
      </c>
      <c r="AL1315" s="50" t="e">
        <f>VLOOKUP(Audit!#REF!,$V$3:$AE$12,3,FALSE)&amp; IF(Audit!#REF!=10,Audit!#REF!,"")</f>
        <v>#REF!</v>
      </c>
      <c r="AM1315" s="50" t="e">
        <f>VLOOKUP(Audit!#REF!,$V$13:$AE$22,3,FALSE)&amp; IF(Audit!#REF!=10,Audit!#REF!,"")</f>
        <v>#REF!</v>
      </c>
      <c r="AN1315" s="47" t="e">
        <f t="shared" si="620"/>
        <v>#REF!</v>
      </c>
      <c r="AO1315" s="50" t="e">
        <f>VLOOKUP(Audit!#REF!,$V$3:$AE$12,4,FALSE) &amp;  Audit!#REF! &amp; IF(Audit!#REF!=10,Audit!#REF!,"")</f>
        <v>#REF!</v>
      </c>
      <c r="AP1315" s="50" t="e">
        <f>VLOOKUP(Audit!#REF!,$V$13:$AE$22,4,FALSE)&amp; IF(Audit!#REF!=10,Audit!#REF!,"")</f>
        <v>#REF!</v>
      </c>
      <c r="AQ1315" s="47" t="e">
        <f t="shared" si="621"/>
        <v>#REF!</v>
      </c>
      <c r="AR1315" s="50" t="e">
        <f>VLOOKUP(Audit!#REF!,$V$3:$AE$12,5,FALSE)&amp; IF(Audit!#REF!=10,Audit!#REF!,"")</f>
        <v>#REF!</v>
      </c>
      <c r="AS1315" s="50" t="e">
        <f>VLOOKUP(Audit!#REF!,$V$13:$AE$22,5,FALSE)&amp; IF(Audit!#REF!=10,Audit!#REF!,"")</f>
        <v>#REF!</v>
      </c>
      <c r="AT1315" s="47" t="e">
        <f t="shared" si="622"/>
        <v>#REF!</v>
      </c>
      <c r="AU1315" s="50" t="e">
        <f>VLOOKUP(Audit!#REF!,$V$3:$AE$12,6,FALSE)&amp; IF(Audit!#REF!=10,Audit!#REF!,"")</f>
        <v>#REF!</v>
      </c>
      <c r="AV1315" s="50" t="e">
        <f>VLOOKUP(Audit!#REF!,$V$13:$AE$22,6,FALSE)&amp; IF(Audit!#REF!=10,Audit!#REF!,"")</f>
        <v>#REF!</v>
      </c>
      <c r="AW1315" s="47" t="e">
        <f t="shared" si="623"/>
        <v>#REF!</v>
      </c>
      <c r="AX1315" s="50" t="e">
        <f>VLOOKUP(Audit!#REF!,$V$3:$AE$12,7,FALSE)&amp; IF(Audit!#REF!=10,Audit!#REF!,"")</f>
        <v>#REF!</v>
      </c>
      <c r="AY1315" s="50" t="e">
        <f>VLOOKUP(Audit!#REF!,$V$13:$AE$22,7,FALSE) &amp; IF(Audit!#REF!=10,Audit!#REF!,"")</f>
        <v>#REF!</v>
      </c>
      <c r="AZ1315" s="47" t="e">
        <f t="shared" si="624"/>
        <v>#REF!</v>
      </c>
      <c r="BA1315" s="50" t="e">
        <f>VLOOKUP(Audit!#REF!,$V$3:$AE$12,8,FALSE)&amp; Audit!#REF! &amp; IF(Audit!#REF!=10,Audit!#REF!,"")</f>
        <v>#REF!</v>
      </c>
      <c r="BB1315" s="50" t="e">
        <f>VLOOKUP(Audit!#REF!,$V$13:$AE$22,8,FALSE) &amp; IF(Audit!#REF!=10,Audit!#REF!,"")</f>
        <v>#REF!</v>
      </c>
      <c r="BC1315" s="47" t="e">
        <f t="shared" si="625"/>
        <v>#REF!</v>
      </c>
      <c r="BD1315" s="50" t="e">
        <f>VLOOKUP(Audit!#REF!,$V$3:$AE$12,9,FALSE)&amp; IF(Audit!#REF!=10,Audit!#REF!,"")</f>
        <v>#REF!</v>
      </c>
      <c r="BE1315" s="50" t="e">
        <f>VLOOKUP(Audit!#REF!,$V$13:$AE$22,9,FALSE) &amp; IF(Audit!#REF!=10,Audit!#REF!,"") &amp; IF(Audit!#REF!&lt;&gt;1,U1315,"")</f>
        <v>#REF!</v>
      </c>
      <c r="BF1315" s="47" t="e">
        <f t="shared" si="626"/>
        <v>#REF!</v>
      </c>
      <c r="BG1315" s="50" t="e">
        <f>VLOOKUP(Audit!#REF!,$V$3:$AE$12,10,FALSE) &amp; Audit!#REF! &amp; IF(Audit!#REF!=10,Audit!#REF!,"")</f>
        <v>#REF!</v>
      </c>
      <c r="BH1315" s="50" t="e">
        <f>VLOOKUP(Audit!#REF!,$V$13:$AE$22,10,FALSE) &amp; IF(Audit!#REF!=10,Audit!#REF!,"") &amp; IF(Audit!#REF!&lt;&gt;1,U1315,"")</f>
        <v>#REF!</v>
      </c>
      <c r="BI1315" s="47" t="e">
        <f t="shared" si="627"/>
        <v>#REF!</v>
      </c>
      <c r="BJ1315" s="48" t="str">
        <f t="shared" si="628"/>
        <v/>
      </c>
      <c r="BK1315" s="48" t="str">
        <f t="shared" si="629"/>
        <v/>
      </c>
      <c r="BL1315" s="48" t="str">
        <f t="shared" si="630"/>
        <v/>
      </c>
      <c r="BM1315" s="48" t="str">
        <f t="shared" si="631"/>
        <v/>
      </c>
      <c r="BN1315" s="48" t="str">
        <f t="shared" si="632"/>
        <v/>
      </c>
      <c r="BO1315" s="48" t="str">
        <f t="shared" si="633"/>
        <v/>
      </c>
      <c r="BP1315" s="48" t="str">
        <f t="shared" si="634"/>
        <v/>
      </c>
      <c r="BQ1315" s="48" t="str">
        <f t="shared" si="635"/>
        <v/>
      </c>
      <c r="BR1315" s="48" t="str">
        <f t="shared" si="636"/>
        <v/>
      </c>
      <c r="BS1315" s="48" t="str">
        <f t="shared" si="637"/>
        <v/>
      </c>
      <c r="BT1315" s="48" t="str">
        <f t="shared" si="638"/>
        <v/>
      </c>
      <c r="BU1315" s="48" t="str">
        <f t="shared" si="639"/>
        <v/>
      </c>
    </row>
    <row r="1316" spans="1:73">
      <c r="A1316" s="10" t="e">
        <f>Audit!#REF!</f>
        <v>#REF!</v>
      </c>
      <c r="B1316" s="10" t="e">
        <f t="shared" si="610"/>
        <v>#REF!</v>
      </c>
      <c r="C1316" s="17" t="e">
        <f>VLOOKUP(Audit!#REF!,$V$3:$AE$12,2,FALSE) &amp; VLOOKUP(Audit!#REF!,$V$13:$AE$22,2,FALSE)&amp; IF(Audit!#REF!=10,Audit!#REF!&amp;Audit!#REF!,"")</f>
        <v>#REF!</v>
      </c>
      <c r="D1316" s="17" t="e">
        <f>VLOOKUP(Audit!#REF!,$V$3:$AE$12,3,FALSE) &amp; VLOOKUP(Audit!#REF!,$V$13:$AE$22,3,FALSE) &amp;IF(Audit!#REF!=10,Audit!#REF!&amp;Audit!#REF!,"")</f>
        <v>#REF!</v>
      </c>
      <c r="E1316" s="17" t="e">
        <f>VLOOKUP(Audit!#REF!,$V$3:$AE$12,4,FALSE)&amp; Audit!#REF! &amp; VLOOKUP(Audit!#REF!,$V$13:$AE$22,4,FALSE)&amp; IF(Audit!#REF!=10,Audit!#REF!&amp;Audit!#REF!,"")</f>
        <v>#REF!</v>
      </c>
      <c r="F1316" s="17" t="e">
        <f>VLOOKUP(Audit!#REF!,$V$3:$AE$12,5,FALSE) &amp; VLOOKUP(Audit!#REF!,$V$13:$AE$22,5,FALSE)&amp; IF(Audit!#REF!=10,Audit!#REF!&amp;Audit!#REF!,"")</f>
        <v>#REF!</v>
      </c>
      <c r="G1316" s="17" t="e">
        <f>VLOOKUP(Audit!#REF!,$V$3:$AE$12,6,FALSE) &amp; VLOOKUP(Audit!#REF!,$V$13:$AE$22,6,FALSE)&amp; IF(Audit!#REF!=10,Audit!#REF!&amp;Audit!#REF!,"")</f>
        <v>#REF!</v>
      </c>
      <c r="H1316" s="17" t="e">
        <f>VLOOKUP(Audit!#REF!,$V$3:$AE$12,7,FALSE) &amp; VLOOKUP(Audit!#REF!,$V$13:$AE$22,7,FALSE)&amp;IF(Audit!#REF!=10,Audit!#REF!&amp;Audit!#REF!,"")</f>
        <v>#REF!</v>
      </c>
      <c r="I1316" s="17" t="e">
        <f>VLOOKUP(Audit!#REF!,$V$3:$AE$12,8,FALSE) &amp; Audit!#REF! &amp; VLOOKUP(Audit!#REF!,$V$13:$AE$22,8,FALSE)&amp;IF(Audit!#REF!=10,Audit!#REF!&amp;Audit!#REF!,"")</f>
        <v>#REF!</v>
      </c>
      <c r="J1316" s="17" t="e">
        <f>VLOOKUP(Audit!#REF!,$V$3:$AE$12,9,FALSE) &amp; VLOOKUP(Audit!#REF!,$V$13:$AE$22,9,FALSE) &amp; IF(Audit!#REF!=10,Audit!#REF!&amp;Audit!#REF!,"") &amp; IF(Audit!#REF!&lt;&gt;1,U1316,"")</f>
        <v>#REF!</v>
      </c>
      <c r="K1316" s="17" t="e">
        <f>VLOOKUP(Audit!#REF!,$V$3:$AE$12,10,FALSE) &amp; Audit!#REF! &amp; VLOOKUP(Audit!#REF!,$V$13:$AE$22,10,FALSE) &amp; IF(Audit!#REF!=10,Audit!#REF!&amp;Audit!#REF!,"") &amp; IF(Audit!#REF!&lt;&gt;1,U1316,"")</f>
        <v>#REF!</v>
      </c>
      <c r="L1316" s="10" t="e">
        <f>Audit!#REF!</f>
        <v>#REF!</v>
      </c>
      <c r="M1316" s="10" t="e">
        <f t="shared" si="611"/>
        <v>#REF!</v>
      </c>
      <c r="N1316" s="10" t="e">
        <f t="shared" si="612"/>
        <v>#REF!</v>
      </c>
      <c r="O1316" s="10" t="e">
        <f t="shared" si="613"/>
        <v>#REF!</v>
      </c>
      <c r="P1316" s="10" t="e">
        <f t="shared" si="614"/>
        <v>#REF!</v>
      </c>
      <c r="Q1316" s="10" t="e">
        <f t="shared" si="615"/>
        <v>#REF!</v>
      </c>
      <c r="R1316" s="10" t="e">
        <f t="shared" si="616"/>
        <v>#REF!</v>
      </c>
      <c r="S1316" s="10" t="e">
        <f t="shared" si="617"/>
        <v>#REF!</v>
      </c>
      <c r="T1316" s="10" t="e">
        <f t="shared" si="618"/>
        <v>#REF!</v>
      </c>
      <c r="U1316" s="17" t="e">
        <f>IF(Audit!#REF!="","",VLOOKUP(Audit!#REF!,$W$26:$X$35,2,FALSE)) &amp; Audit!#REF! &amp; IF(Audit!#REF!="","",IF(Audit!#REF!&lt;=1.4,VLOOKUP(Audit!#REF!,$W$38:X1361,2,FALSE),VLOOKUP(Audit!#REF!,$W$51:$X$61,2,FALSE))) &amp; IF(Audit!#REF!="","",VLOOKUP(Audit!#REF!,$Y$26:$Z$35,2,FALSE) &amp; Audit!#REF! &amp; IF(Audit!#REF!="","",IF(Audit!#REF!&lt;=1.4,VLOOKUP(Audit!#REF!,$Y$38:$Z$48,2,FALSE),VLOOKUP(Audit!#REF!,$Y$51:$Z$61,2,FALSE))))</f>
        <v>#REF!</v>
      </c>
      <c r="V1316" s="21"/>
      <c r="AH1316" s="49" t="e">
        <f>Audit!#REF!</f>
        <v>#REF!</v>
      </c>
      <c r="AI1316" s="50" t="e">
        <f>VLOOKUP(Audit!#REF!,$V$3:$AE$12,2,FALSE)&amp; IF(Audit!#REF!=10,Audit!#REF!,"")</f>
        <v>#REF!</v>
      </c>
      <c r="AJ1316" s="50" t="e">
        <f>VLOOKUP(Audit!#REF!,$V$13:$AE$22,2,FALSE)&amp; IF(Audit!#REF!=10,Audit!#REF!,"")</f>
        <v>#REF!</v>
      </c>
      <c r="AK1316" s="47" t="e">
        <f t="shared" si="619"/>
        <v>#REF!</v>
      </c>
      <c r="AL1316" s="50" t="e">
        <f>VLOOKUP(Audit!#REF!,$V$3:$AE$12,3,FALSE)&amp; IF(Audit!#REF!=10,Audit!#REF!,"")</f>
        <v>#REF!</v>
      </c>
      <c r="AM1316" s="50" t="e">
        <f>VLOOKUP(Audit!#REF!,$V$13:$AE$22,3,FALSE)&amp; IF(Audit!#REF!=10,Audit!#REF!,"")</f>
        <v>#REF!</v>
      </c>
      <c r="AN1316" s="47" t="e">
        <f t="shared" si="620"/>
        <v>#REF!</v>
      </c>
      <c r="AO1316" s="50" t="e">
        <f>VLOOKUP(Audit!#REF!,$V$3:$AE$12,4,FALSE) &amp;  Audit!#REF! &amp; IF(Audit!#REF!=10,Audit!#REF!,"")</f>
        <v>#REF!</v>
      </c>
      <c r="AP1316" s="50" t="e">
        <f>VLOOKUP(Audit!#REF!,$V$13:$AE$22,4,FALSE)&amp; IF(Audit!#REF!=10,Audit!#REF!,"")</f>
        <v>#REF!</v>
      </c>
      <c r="AQ1316" s="47" t="e">
        <f t="shared" si="621"/>
        <v>#REF!</v>
      </c>
      <c r="AR1316" s="50" t="e">
        <f>VLOOKUP(Audit!#REF!,$V$3:$AE$12,5,FALSE)&amp; IF(Audit!#REF!=10,Audit!#REF!,"")</f>
        <v>#REF!</v>
      </c>
      <c r="AS1316" s="50" t="e">
        <f>VLOOKUP(Audit!#REF!,$V$13:$AE$22,5,FALSE)&amp; IF(Audit!#REF!=10,Audit!#REF!,"")</f>
        <v>#REF!</v>
      </c>
      <c r="AT1316" s="47" t="e">
        <f t="shared" si="622"/>
        <v>#REF!</v>
      </c>
      <c r="AU1316" s="50" t="e">
        <f>VLOOKUP(Audit!#REF!,$V$3:$AE$12,6,FALSE)&amp; IF(Audit!#REF!=10,Audit!#REF!,"")</f>
        <v>#REF!</v>
      </c>
      <c r="AV1316" s="50" t="e">
        <f>VLOOKUP(Audit!#REF!,$V$13:$AE$22,6,FALSE)&amp; IF(Audit!#REF!=10,Audit!#REF!,"")</f>
        <v>#REF!</v>
      </c>
      <c r="AW1316" s="47" t="e">
        <f t="shared" si="623"/>
        <v>#REF!</v>
      </c>
      <c r="AX1316" s="50" t="e">
        <f>VLOOKUP(Audit!#REF!,$V$3:$AE$12,7,FALSE)&amp; IF(Audit!#REF!=10,Audit!#REF!,"")</f>
        <v>#REF!</v>
      </c>
      <c r="AY1316" s="50" t="e">
        <f>VLOOKUP(Audit!#REF!,$V$13:$AE$22,7,FALSE) &amp; IF(Audit!#REF!=10,Audit!#REF!,"")</f>
        <v>#REF!</v>
      </c>
      <c r="AZ1316" s="47" t="e">
        <f t="shared" si="624"/>
        <v>#REF!</v>
      </c>
      <c r="BA1316" s="50" t="e">
        <f>VLOOKUP(Audit!#REF!,$V$3:$AE$12,8,FALSE)&amp; Audit!#REF! &amp; IF(Audit!#REF!=10,Audit!#REF!,"")</f>
        <v>#REF!</v>
      </c>
      <c r="BB1316" s="50" t="e">
        <f>VLOOKUP(Audit!#REF!,$V$13:$AE$22,8,FALSE) &amp; IF(Audit!#REF!=10,Audit!#REF!,"")</f>
        <v>#REF!</v>
      </c>
      <c r="BC1316" s="47" t="e">
        <f t="shared" si="625"/>
        <v>#REF!</v>
      </c>
      <c r="BD1316" s="50" t="e">
        <f>VLOOKUP(Audit!#REF!,$V$3:$AE$12,9,FALSE)&amp; IF(Audit!#REF!=10,Audit!#REF!,"")</f>
        <v>#REF!</v>
      </c>
      <c r="BE1316" s="50" t="e">
        <f>VLOOKUP(Audit!#REF!,$V$13:$AE$22,9,FALSE) &amp; IF(Audit!#REF!=10,Audit!#REF!,"") &amp; IF(Audit!#REF!&lt;&gt;1,U1316,"")</f>
        <v>#REF!</v>
      </c>
      <c r="BF1316" s="47" t="e">
        <f t="shared" si="626"/>
        <v>#REF!</v>
      </c>
      <c r="BG1316" s="50" t="e">
        <f>VLOOKUP(Audit!#REF!,$V$3:$AE$12,10,FALSE) &amp; Audit!#REF! &amp; IF(Audit!#REF!=10,Audit!#REF!,"")</f>
        <v>#REF!</v>
      </c>
      <c r="BH1316" s="50" t="e">
        <f>VLOOKUP(Audit!#REF!,$V$13:$AE$22,10,FALSE) &amp; IF(Audit!#REF!=10,Audit!#REF!,"") &amp; IF(Audit!#REF!&lt;&gt;1,U1316,"")</f>
        <v>#REF!</v>
      </c>
      <c r="BI1316" s="47" t="e">
        <f t="shared" si="627"/>
        <v>#REF!</v>
      </c>
      <c r="BJ1316" s="48" t="str">
        <f t="shared" si="628"/>
        <v/>
      </c>
      <c r="BK1316" s="48" t="str">
        <f t="shared" si="629"/>
        <v/>
      </c>
      <c r="BL1316" s="48" t="str">
        <f t="shared" si="630"/>
        <v/>
      </c>
      <c r="BM1316" s="48" t="str">
        <f t="shared" si="631"/>
        <v/>
      </c>
      <c r="BN1316" s="48" t="str">
        <f t="shared" si="632"/>
        <v/>
      </c>
      <c r="BO1316" s="48" t="str">
        <f t="shared" si="633"/>
        <v/>
      </c>
      <c r="BP1316" s="48" t="str">
        <f t="shared" si="634"/>
        <v/>
      </c>
      <c r="BQ1316" s="48" t="str">
        <f t="shared" si="635"/>
        <v/>
      </c>
      <c r="BR1316" s="48" t="str">
        <f t="shared" si="636"/>
        <v/>
      </c>
      <c r="BS1316" s="48" t="str">
        <f t="shared" si="637"/>
        <v/>
      </c>
      <c r="BT1316" s="48" t="str">
        <f t="shared" si="638"/>
        <v/>
      </c>
      <c r="BU1316" s="48" t="str">
        <f t="shared" si="639"/>
        <v/>
      </c>
    </row>
    <row r="1317" spans="1:73">
      <c r="A1317" s="10" t="e">
        <f>Audit!#REF!</f>
        <v>#REF!</v>
      </c>
      <c r="B1317" s="10" t="e">
        <f t="shared" si="610"/>
        <v>#REF!</v>
      </c>
      <c r="C1317" s="17" t="e">
        <f>VLOOKUP(Audit!#REF!,$V$3:$AE$12,2,FALSE) &amp; VLOOKUP(Audit!#REF!,$V$13:$AE$22,2,FALSE)&amp; IF(Audit!#REF!=10,Audit!#REF!&amp;Audit!#REF!,"")</f>
        <v>#REF!</v>
      </c>
      <c r="D1317" s="17" t="e">
        <f>VLOOKUP(Audit!#REF!,$V$3:$AE$12,3,FALSE) &amp; VLOOKUP(Audit!#REF!,$V$13:$AE$22,3,FALSE) &amp;IF(Audit!#REF!=10,Audit!#REF!&amp;Audit!#REF!,"")</f>
        <v>#REF!</v>
      </c>
      <c r="E1317" s="17" t="e">
        <f>VLOOKUP(Audit!#REF!,$V$3:$AE$12,4,FALSE)&amp; Audit!#REF! &amp; VLOOKUP(Audit!#REF!,$V$13:$AE$22,4,FALSE)&amp; IF(Audit!#REF!=10,Audit!#REF!&amp;Audit!#REF!,"")</f>
        <v>#REF!</v>
      </c>
      <c r="F1317" s="17" t="e">
        <f>VLOOKUP(Audit!#REF!,$V$3:$AE$12,5,FALSE) &amp; VLOOKUP(Audit!#REF!,$V$13:$AE$22,5,FALSE)&amp; IF(Audit!#REF!=10,Audit!#REF!&amp;Audit!#REF!,"")</f>
        <v>#REF!</v>
      </c>
      <c r="G1317" s="17" t="e">
        <f>VLOOKUP(Audit!#REF!,$V$3:$AE$12,6,FALSE) &amp; VLOOKUP(Audit!#REF!,$V$13:$AE$22,6,FALSE)&amp; IF(Audit!#REF!=10,Audit!#REF!&amp;Audit!#REF!,"")</f>
        <v>#REF!</v>
      </c>
      <c r="H1317" s="17" t="e">
        <f>VLOOKUP(Audit!#REF!,$V$3:$AE$12,7,FALSE) &amp; VLOOKUP(Audit!#REF!,$V$13:$AE$22,7,FALSE)&amp;IF(Audit!#REF!=10,Audit!#REF!&amp;Audit!#REF!,"")</f>
        <v>#REF!</v>
      </c>
      <c r="I1317" s="17" t="e">
        <f>VLOOKUP(Audit!#REF!,$V$3:$AE$12,8,FALSE) &amp; Audit!#REF! &amp; VLOOKUP(Audit!#REF!,$V$13:$AE$22,8,FALSE)&amp;IF(Audit!#REF!=10,Audit!#REF!&amp;Audit!#REF!,"")</f>
        <v>#REF!</v>
      </c>
      <c r="J1317" s="17" t="e">
        <f>VLOOKUP(Audit!#REF!,$V$3:$AE$12,9,FALSE) &amp; VLOOKUP(Audit!#REF!,$V$13:$AE$22,9,FALSE) &amp; IF(Audit!#REF!=10,Audit!#REF!&amp;Audit!#REF!,"") &amp; IF(Audit!#REF!&lt;&gt;1,U1317,"")</f>
        <v>#REF!</v>
      </c>
      <c r="K1317" s="17" t="e">
        <f>VLOOKUP(Audit!#REF!,$V$3:$AE$12,10,FALSE) &amp; Audit!#REF! &amp; VLOOKUP(Audit!#REF!,$V$13:$AE$22,10,FALSE) &amp; IF(Audit!#REF!=10,Audit!#REF!&amp;Audit!#REF!,"") &amp; IF(Audit!#REF!&lt;&gt;1,U1317,"")</f>
        <v>#REF!</v>
      </c>
      <c r="L1317" s="10" t="e">
        <f>Audit!#REF!</f>
        <v>#REF!</v>
      </c>
      <c r="M1317" s="10" t="e">
        <f t="shared" si="611"/>
        <v>#REF!</v>
      </c>
      <c r="N1317" s="10" t="e">
        <f t="shared" si="612"/>
        <v>#REF!</v>
      </c>
      <c r="O1317" s="10" t="e">
        <f t="shared" si="613"/>
        <v>#REF!</v>
      </c>
      <c r="P1317" s="10" t="e">
        <f t="shared" si="614"/>
        <v>#REF!</v>
      </c>
      <c r="Q1317" s="10" t="e">
        <f t="shared" si="615"/>
        <v>#REF!</v>
      </c>
      <c r="R1317" s="10" t="e">
        <f t="shared" si="616"/>
        <v>#REF!</v>
      </c>
      <c r="S1317" s="10" t="e">
        <f t="shared" si="617"/>
        <v>#REF!</v>
      </c>
      <c r="T1317" s="10" t="e">
        <f t="shared" si="618"/>
        <v>#REF!</v>
      </c>
      <c r="U1317" s="17" t="e">
        <f>IF(Audit!#REF!="","",VLOOKUP(Audit!#REF!,$W$26:$X$35,2,FALSE)) &amp; Audit!#REF! &amp; IF(Audit!#REF!="","",IF(Audit!#REF!&lt;=1.4,VLOOKUP(Audit!#REF!,$W$38:X1362,2,FALSE),VLOOKUP(Audit!#REF!,$W$51:$X$61,2,FALSE))) &amp; IF(Audit!#REF!="","",VLOOKUP(Audit!#REF!,$Y$26:$Z$35,2,FALSE) &amp; Audit!#REF! &amp; IF(Audit!#REF!="","",IF(Audit!#REF!&lt;=1.4,VLOOKUP(Audit!#REF!,$Y$38:$Z$48,2,FALSE),VLOOKUP(Audit!#REF!,$Y$51:$Z$61,2,FALSE))))</f>
        <v>#REF!</v>
      </c>
      <c r="V1317" s="21"/>
      <c r="AH1317" s="49" t="e">
        <f>Audit!#REF!</f>
        <v>#REF!</v>
      </c>
      <c r="AI1317" s="50" t="e">
        <f>VLOOKUP(Audit!#REF!,$V$3:$AE$12,2,FALSE)&amp; IF(Audit!#REF!=10,Audit!#REF!,"")</f>
        <v>#REF!</v>
      </c>
      <c r="AJ1317" s="50" t="e">
        <f>VLOOKUP(Audit!#REF!,$V$13:$AE$22,2,FALSE)&amp; IF(Audit!#REF!=10,Audit!#REF!,"")</f>
        <v>#REF!</v>
      </c>
      <c r="AK1317" s="47" t="e">
        <f t="shared" si="619"/>
        <v>#REF!</v>
      </c>
      <c r="AL1317" s="50" t="e">
        <f>VLOOKUP(Audit!#REF!,$V$3:$AE$12,3,FALSE)&amp; IF(Audit!#REF!=10,Audit!#REF!,"")</f>
        <v>#REF!</v>
      </c>
      <c r="AM1317" s="50" t="e">
        <f>VLOOKUP(Audit!#REF!,$V$13:$AE$22,3,FALSE)&amp; IF(Audit!#REF!=10,Audit!#REF!,"")</f>
        <v>#REF!</v>
      </c>
      <c r="AN1317" s="47" t="e">
        <f t="shared" si="620"/>
        <v>#REF!</v>
      </c>
      <c r="AO1317" s="50" t="e">
        <f>VLOOKUP(Audit!#REF!,$V$3:$AE$12,4,FALSE) &amp;  Audit!#REF! &amp; IF(Audit!#REF!=10,Audit!#REF!,"")</f>
        <v>#REF!</v>
      </c>
      <c r="AP1317" s="50" t="e">
        <f>VLOOKUP(Audit!#REF!,$V$13:$AE$22,4,FALSE)&amp; IF(Audit!#REF!=10,Audit!#REF!,"")</f>
        <v>#REF!</v>
      </c>
      <c r="AQ1317" s="47" t="e">
        <f t="shared" si="621"/>
        <v>#REF!</v>
      </c>
      <c r="AR1317" s="50" t="e">
        <f>VLOOKUP(Audit!#REF!,$V$3:$AE$12,5,FALSE)&amp; IF(Audit!#REF!=10,Audit!#REF!,"")</f>
        <v>#REF!</v>
      </c>
      <c r="AS1317" s="50" t="e">
        <f>VLOOKUP(Audit!#REF!,$V$13:$AE$22,5,FALSE)&amp; IF(Audit!#REF!=10,Audit!#REF!,"")</f>
        <v>#REF!</v>
      </c>
      <c r="AT1317" s="47" t="e">
        <f t="shared" si="622"/>
        <v>#REF!</v>
      </c>
      <c r="AU1317" s="50" t="e">
        <f>VLOOKUP(Audit!#REF!,$V$3:$AE$12,6,FALSE)&amp; IF(Audit!#REF!=10,Audit!#REF!,"")</f>
        <v>#REF!</v>
      </c>
      <c r="AV1317" s="50" t="e">
        <f>VLOOKUP(Audit!#REF!,$V$13:$AE$22,6,FALSE)&amp; IF(Audit!#REF!=10,Audit!#REF!,"")</f>
        <v>#REF!</v>
      </c>
      <c r="AW1317" s="47" t="e">
        <f t="shared" si="623"/>
        <v>#REF!</v>
      </c>
      <c r="AX1317" s="50" t="e">
        <f>VLOOKUP(Audit!#REF!,$V$3:$AE$12,7,FALSE)&amp; IF(Audit!#REF!=10,Audit!#REF!,"")</f>
        <v>#REF!</v>
      </c>
      <c r="AY1317" s="50" t="e">
        <f>VLOOKUP(Audit!#REF!,$V$13:$AE$22,7,FALSE) &amp; IF(Audit!#REF!=10,Audit!#REF!,"")</f>
        <v>#REF!</v>
      </c>
      <c r="AZ1317" s="47" t="e">
        <f t="shared" si="624"/>
        <v>#REF!</v>
      </c>
      <c r="BA1317" s="50" t="e">
        <f>VLOOKUP(Audit!#REF!,$V$3:$AE$12,8,FALSE)&amp; Audit!#REF! &amp; IF(Audit!#REF!=10,Audit!#REF!,"")</f>
        <v>#REF!</v>
      </c>
      <c r="BB1317" s="50" t="e">
        <f>VLOOKUP(Audit!#REF!,$V$13:$AE$22,8,FALSE) &amp; IF(Audit!#REF!=10,Audit!#REF!,"")</f>
        <v>#REF!</v>
      </c>
      <c r="BC1317" s="47" t="e">
        <f t="shared" si="625"/>
        <v>#REF!</v>
      </c>
      <c r="BD1317" s="50" t="e">
        <f>VLOOKUP(Audit!#REF!,$V$3:$AE$12,9,FALSE)&amp; IF(Audit!#REF!=10,Audit!#REF!,"")</f>
        <v>#REF!</v>
      </c>
      <c r="BE1317" s="50" t="e">
        <f>VLOOKUP(Audit!#REF!,$V$13:$AE$22,9,FALSE) &amp; IF(Audit!#REF!=10,Audit!#REF!,"") &amp; IF(Audit!#REF!&lt;&gt;1,U1317,"")</f>
        <v>#REF!</v>
      </c>
      <c r="BF1317" s="47" t="e">
        <f t="shared" si="626"/>
        <v>#REF!</v>
      </c>
      <c r="BG1317" s="50" t="e">
        <f>VLOOKUP(Audit!#REF!,$V$3:$AE$12,10,FALSE) &amp; Audit!#REF! &amp; IF(Audit!#REF!=10,Audit!#REF!,"")</f>
        <v>#REF!</v>
      </c>
      <c r="BH1317" s="50" t="e">
        <f>VLOOKUP(Audit!#REF!,$V$13:$AE$22,10,FALSE) &amp; IF(Audit!#REF!=10,Audit!#REF!,"") &amp; IF(Audit!#REF!&lt;&gt;1,U1317,"")</f>
        <v>#REF!</v>
      </c>
      <c r="BI1317" s="47" t="e">
        <f t="shared" si="627"/>
        <v>#REF!</v>
      </c>
      <c r="BJ1317" s="48" t="str">
        <f t="shared" si="628"/>
        <v/>
      </c>
      <c r="BK1317" s="48" t="str">
        <f t="shared" si="629"/>
        <v/>
      </c>
      <c r="BL1317" s="48" t="str">
        <f t="shared" si="630"/>
        <v/>
      </c>
      <c r="BM1317" s="48" t="str">
        <f t="shared" si="631"/>
        <v/>
      </c>
      <c r="BN1317" s="48" t="str">
        <f t="shared" si="632"/>
        <v/>
      </c>
      <c r="BO1317" s="48" t="str">
        <f t="shared" si="633"/>
        <v/>
      </c>
      <c r="BP1317" s="48" t="str">
        <f t="shared" si="634"/>
        <v/>
      </c>
      <c r="BQ1317" s="48" t="str">
        <f t="shared" si="635"/>
        <v/>
      </c>
      <c r="BR1317" s="48" t="str">
        <f t="shared" si="636"/>
        <v/>
      </c>
      <c r="BS1317" s="48" t="str">
        <f t="shared" si="637"/>
        <v/>
      </c>
      <c r="BT1317" s="48" t="str">
        <f t="shared" si="638"/>
        <v/>
      </c>
      <c r="BU1317" s="48" t="str">
        <f t="shared" si="639"/>
        <v/>
      </c>
    </row>
    <row r="1318" spans="1:73">
      <c r="A1318" s="10" t="e">
        <f>Audit!#REF!</f>
        <v>#REF!</v>
      </c>
      <c r="B1318" s="10" t="e">
        <f t="shared" si="610"/>
        <v>#REF!</v>
      </c>
      <c r="C1318" s="17" t="e">
        <f>VLOOKUP(Audit!#REF!,$V$3:$AE$12,2,FALSE) &amp; VLOOKUP(Audit!#REF!,$V$13:$AE$22,2,FALSE)&amp; IF(Audit!#REF!=10,Audit!#REF!&amp;Audit!#REF!,"")</f>
        <v>#REF!</v>
      </c>
      <c r="D1318" s="17" t="e">
        <f>VLOOKUP(Audit!#REF!,$V$3:$AE$12,3,FALSE) &amp; VLOOKUP(Audit!#REF!,$V$13:$AE$22,3,FALSE) &amp;IF(Audit!#REF!=10,Audit!#REF!&amp;Audit!#REF!,"")</f>
        <v>#REF!</v>
      </c>
      <c r="E1318" s="17" t="e">
        <f>VLOOKUP(Audit!#REF!,$V$3:$AE$12,4,FALSE)&amp; Audit!#REF! &amp; VLOOKUP(Audit!#REF!,$V$13:$AE$22,4,FALSE)&amp; IF(Audit!#REF!=10,Audit!#REF!&amp;Audit!#REF!,"")</f>
        <v>#REF!</v>
      </c>
      <c r="F1318" s="17" t="e">
        <f>VLOOKUP(Audit!#REF!,$V$3:$AE$12,5,FALSE) &amp; VLOOKUP(Audit!#REF!,$V$13:$AE$22,5,FALSE)&amp; IF(Audit!#REF!=10,Audit!#REF!&amp;Audit!#REF!,"")</f>
        <v>#REF!</v>
      </c>
      <c r="G1318" s="17" t="e">
        <f>VLOOKUP(Audit!#REF!,$V$3:$AE$12,6,FALSE) &amp; VLOOKUP(Audit!#REF!,$V$13:$AE$22,6,FALSE)&amp; IF(Audit!#REF!=10,Audit!#REF!&amp;Audit!#REF!,"")</f>
        <v>#REF!</v>
      </c>
      <c r="H1318" s="17" t="e">
        <f>VLOOKUP(Audit!#REF!,$V$3:$AE$12,7,FALSE) &amp; VLOOKUP(Audit!#REF!,$V$13:$AE$22,7,FALSE)&amp;IF(Audit!#REF!=10,Audit!#REF!&amp;Audit!#REF!,"")</f>
        <v>#REF!</v>
      </c>
      <c r="I1318" s="17" t="e">
        <f>VLOOKUP(Audit!#REF!,$V$3:$AE$12,8,FALSE) &amp; Audit!#REF! &amp; VLOOKUP(Audit!#REF!,$V$13:$AE$22,8,FALSE)&amp;IF(Audit!#REF!=10,Audit!#REF!&amp;Audit!#REF!,"")</f>
        <v>#REF!</v>
      </c>
      <c r="J1318" s="17" t="e">
        <f>VLOOKUP(Audit!#REF!,$V$3:$AE$12,9,FALSE) &amp; VLOOKUP(Audit!#REF!,$V$13:$AE$22,9,FALSE) &amp; IF(Audit!#REF!=10,Audit!#REF!&amp;Audit!#REF!,"") &amp; IF(Audit!#REF!&lt;&gt;1,U1318,"")</f>
        <v>#REF!</v>
      </c>
      <c r="K1318" s="17" t="e">
        <f>VLOOKUP(Audit!#REF!,$V$3:$AE$12,10,FALSE) &amp; Audit!#REF! &amp; VLOOKUP(Audit!#REF!,$V$13:$AE$22,10,FALSE) &amp; IF(Audit!#REF!=10,Audit!#REF!&amp;Audit!#REF!,"") &amp; IF(Audit!#REF!&lt;&gt;1,U1318,"")</f>
        <v>#REF!</v>
      </c>
      <c r="L1318" s="10" t="e">
        <f>Audit!#REF!</f>
        <v>#REF!</v>
      </c>
      <c r="M1318" s="10" t="e">
        <f t="shared" si="611"/>
        <v>#REF!</v>
      </c>
      <c r="N1318" s="10" t="e">
        <f t="shared" si="612"/>
        <v>#REF!</v>
      </c>
      <c r="O1318" s="10" t="e">
        <f t="shared" si="613"/>
        <v>#REF!</v>
      </c>
      <c r="P1318" s="10" t="e">
        <f t="shared" si="614"/>
        <v>#REF!</v>
      </c>
      <c r="Q1318" s="10" t="e">
        <f t="shared" si="615"/>
        <v>#REF!</v>
      </c>
      <c r="R1318" s="10" t="e">
        <f t="shared" si="616"/>
        <v>#REF!</v>
      </c>
      <c r="S1318" s="10" t="e">
        <f t="shared" si="617"/>
        <v>#REF!</v>
      </c>
      <c r="T1318" s="10" t="e">
        <f t="shared" si="618"/>
        <v>#REF!</v>
      </c>
      <c r="U1318" s="17" t="e">
        <f>IF(Audit!#REF!="","",VLOOKUP(Audit!#REF!,$W$26:$X$35,2,FALSE)) &amp; Audit!#REF! &amp; IF(Audit!#REF!="","",IF(Audit!#REF!&lt;=1.4,VLOOKUP(Audit!#REF!,$W$38:X1363,2,FALSE),VLOOKUP(Audit!#REF!,$W$51:$X$61,2,FALSE))) &amp; IF(Audit!#REF!="","",VLOOKUP(Audit!#REF!,$Y$26:$Z$35,2,FALSE) &amp; Audit!#REF! &amp; IF(Audit!#REF!="","",IF(Audit!#REF!&lt;=1.4,VLOOKUP(Audit!#REF!,$Y$38:$Z$48,2,FALSE),VLOOKUP(Audit!#REF!,$Y$51:$Z$61,2,FALSE))))</f>
        <v>#REF!</v>
      </c>
      <c r="V1318" s="21"/>
      <c r="AH1318" s="49" t="e">
        <f>Audit!#REF!</f>
        <v>#REF!</v>
      </c>
      <c r="AI1318" s="50" t="e">
        <f>VLOOKUP(Audit!#REF!,$V$3:$AE$12,2,FALSE)&amp; IF(Audit!#REF!=10,Audit!#REF!,"")</f>
        <v>#REF!</v>
      </c>
      <c r="AJ1318" s="50" t="e">
        <f>VLOOKUP(Audit!#REF!,$V$13:$AE$22,2,FALSE)&amp; IF(Audit!#REF!=10,Audit!#REF!,"")</f>
        <v>#REF!</v>
      </c>
      <c r="AK1318" s="47" t="e">
        <f t="shared" si="619"/>
        <v>#REF!</v>
      </c>
      <c r="AL1318" s="50" t="e">
        <f>VLOOKUP(Audit!#REF!,$V$3:$AE$12,3,FALSE)&amp; IF(Audit!#REF!=10,Audit!#REF!,"")</f>
        <v>#REF!</v>
      </c>
      <c r="AM1318" s="50" t="e">
        <f>VLOOKUP(Audit!#REF!,$V$13:$AE$22,3,FALSE)&amp; IF(Audit!#REF!=10,Audit!#REF!,"")</f>
        <v>#REF!</v>
      </c>
      <c r="AN1318" s="47" t="e">
        <f t="shared" si="620"/>
        <v>#REF!</v>
      </c>
      <c r="AO1318" s="50" t="e">
        <f>VLOOKUP(Audit!#REF!,$V$3:$AE$12,4,FALSE) &amp;  Audit!#REF! &amp; IF(Audit!#REF!=10,Audit!#REF!,"")</f>
        <v>#REF!</v>
      </c>
      <c r="AP1318" s="50" t="e">
        <f>VLOOKUP(Audit!#REF!,$V$13:$AE$22,4,FALSE)&amp; IF(Audit!#REF!=10,Audit!#REF!,"")</f>
        <v>#REF!</v>
      </c>
      <c r="AQ1318" s="47" t="e">
        <f t="shared" si="621"/>
        <v>#REF!</v>
      </c>
      <c r="AR1318" s="50" t="e">
        <f>VLOOKUP(Audit!#REF!,$V$3:$AE$12,5,FALSE)&amp; IF(Audit!#REF!=10,Audit!#REF!,"")</f>
        <v>#REF!</v>
      </c>
      <c r="AS1318" s="50" t="e">
        <f>VLOOKUP(Audit!#REF!,$V$13:$AE$22,5,FALSE)&amp; IF(Audit!#REF!=10,Audit!#REF!,"")</f>
        <v>#REF!</v>
      </c>
      <c r="AT1318" s="47" t="e">
        <f t="shared" si="622"/>
        <v>#REF!</v>
      </c>
      <c r="AU1318" s="50" t="e">
        <f>VLOOKUP(Audit!#REF!,$V$3:$AE$12,6,FALSE)&amp; IF(Audit!#REF!=10,Audit!#REF!,"")</f>
        <v>#REF!</v>
      </c>
      <c r="AV1318" s="50" t="e">
        <f>VLOOKUP(Audit!#REF!,$V$13:$AE$22,6,FALSE)&amp; IF(Audit!#REF!=10,Audit!#REF!,"")</f>
        <v>#REF!</v>
      </c>
      <c r="AW1318" s="47" t="e">
        <f t="shared" si="623"/>
        <v>#REF!</v>
      </c>
      <c r="AX1318" s="50" t="e">
        <f>VLOOKUP(Audit!#REF!,$V$3:$AE$12,7,FALSE)&amp; IF(Audit!#REF!=10,Audit!#REF!,"")</f>
        <v>#REF!</v>
      </c>
      <c r="AY1318" s="50" t="e">
        <f>VLOOKUP(Audit!#REF!,$V$13:$AE$22,7,FALSE) &amp; IF(Audit!#REF!=10,Audit!#REF!,"")</f>
        <v>#REF!</v>
      </c>
      <c r="AZ1318" s="47" t="e">
        <f t="shared" si="624"/>
        <v>#REF!</v>
      </c>
      <c r="BA1318" s="50" t="e">
        <f>VLOOKUP(Audit!#REF!,$V$3:$AE$12,8,FALSE)&amp; Audit!#REF! &amp; IF(Audit!#REF!=10,Audit!#REF!,"")</f>
        <v>#REF!</v>
      </c>
      <c r="BB1318" s="50" t="e">
        <f>VLOOKUP(Audit!#REF!,$V$13:$AE$22,8,FALSE) &amp; IF(Audit!#REF!=10,Audit!#REF!,"")</f>
        <v>#REF!</v>
      </c>
      <c r="BC1318" s="47" t="e">
        <f t="shared" si="625"/>
        <v>#REF!</v>
      </c>
      <c r="BD1318" s="50" t="e">
        <f>VLOOKUP(Audit!#REF!,$V$3:$AE$12,9,FALSE)&amp; IF(Audit!#REF!=10,Audit!#REF!,"")</f>
        <v>#REF!</v>
      </c>
      <c r="BE1318" s="50" t="e">
        <f>VLOOKUP(Audit!#REF!,$V$13:$AE$22,9,FALSE) &amp; IF(Audit!#REF!=10,Audit!#REF!,"") &amp; IF(Audit!#REF!&lt;&gt;1,U1318,"")</f>
        <v>#REF!</v>
      </c>
      <c r="BF1318" s="47" t="e">
        <f t="shared" si="626"/>
        <v>#REF!</v>
      </c>
      <c r="BG1318" s="50" t="e">
        <f>VLOOKUP(Audit!#REF!,$V$3:$AE$12,10,FALSE) &amp; Audit!#REF! &amp; IF(Audit!#REF!=10,Audit!#REF!,"")</f>
        <v>#REF!</v>
      </c>
      <c r="BH1318" s="50" t="e">
        <f>VLOOKUP(Audit!#REF!,$V$13:$AE$22,10,FALSE) &amp; IF(Audit!#REF!=10,Audit!#REF!,"") &amp; IF(Audit!#REF!&lt;&gt;1,U1318,"")</f>
        <v>#REF!</v>
      </c>
      <c r="BI1318" s="47" t="e">
        <f t="shared" si="627"/>
        <v>#REF!</v>
      </c>
      <c r="BJ1318" s="48" t="str">
        <f t="shared" si="628"/>
        <v/>
      </c>
      <c r="BK1318" s="48" t="str">
        <f t="shared" si="629"/>
        <v/>
      </c>
      <c r="BL1318" s="48" t="str">
        <f t="shared" si="630"/>
        <v/>
      </c>
      <c r="BM1318" s="48" t="str">
        <f t="shared" si="631"/>
        <v/>
      </c>
      <c r="BN1318" s="48" t="str">
        <f t="shared" si="632"/>
        <v/>
      </c>
      <c r="BO1318" s="48" t="str">
        <f t="shared" si="633"/>
        <v/>
      </c>
      <c r="BP1318" s="48" t="str">
        <f t="shared" si="634"/>
        <v/>
      </c>
      <c r="BQ1318" s="48" t="str">
        <f t="shared" si="635"/>
        <v/>
      </c>
      <c r="BR1318" s="48" t="str">
        <f t="shared" si="636"/>
        <v/>
      </c>
      <c r="BS1318" s="48" t="str">
        <f t="shared" si="637"/>
        <v/>
      </c>
      <c r="BT1318" s="48" t="str">
        <f t="shared" si="638"/>
        <v/>
      </c>
      <c r="BU1318" s="48" t="str">
        <f t="shared" si="639"/>
        <v/>
      </c>
    </row>
    <row r="1319" spans="1:73">
      <c r="A1319" s="10" t="e">
        <f>Audit!#REF!</f>
        <v>#REF!</v>
      </c>
      <c r="B1319" s="10" t="e">
        <f t="shared" si="610"/>
        <v>#REF!</v>
      </c>
      <c r="C1319" s="17" t="e">
        <f>VLOOKUP(Audit!#REF!,$V$3:$AE$12,2,FALSE) &amp; VLOOKUP(Audit!#REF!,$V$13:$AE$22,2,FALSE)&amp; IF(Audit!#REF!=10,Audit!#REF!&amp;Audit!#REF!,"")</f>
        <v>#REF!</v>
      </c>
      <c r="D1319" s="17" t="e">
        <f>VLOOKUP(Audit!#REF!,$V$3:$AE$12,3,FALSE) &amp; VLOOKUP(Audit!#REF!,$V$13:$AE$22,3,FALSE) &amp;IF(Audit!#REF!=10,Audit!#REF!&amp;Audit!#REF!,"")</f>
        <v>#REF!</v>
      </c>
      <c r="E1319" s="17" t="e">
        <f>VLOOKUP(Audit!#REF!,$V$3:$AE$12,4,FALSE)&amp; Audit!#REF! &amp; VLOOKUP(Audit!#REF!,$V$13:$AE$22,4,FALSE)&amp; IF(Audit!#REF!=10,Audit!#REF!&amp;Audit!#REF!,"")</f>
        <v>#REF!</v>
      </c>
      <c r="F1319" s="17" t="e">
        <f>VLOOKUP(Audit!#REF!,$V$3:$AE$12,5,FALSE) &amp; VLOOKUP(Audit!#REF!,$V$13:$AE$22,5,FALSE)&amp; IF(Audit!#REF!=10,Audit!#REF!&amp;Audit!#REF!,"")</f>
        <v>#REF!</v>
      </c>
      <c r="G1319" s="17" t="e">
        <f>VLOOKUP(Audit!#REF!,$V$3:$AE$12,6,FALSE) &amp; VLOOKUP(Audit!#REF!,$V$13:$AE$22,6,FALSE)&amp; IF(Audit!#REF!=10,Audit!#REF!&amp;Audit!#REF!,"")</f>
        <v>#REF!</v>
      </c>
      <c r="H1319" s="17" t="e">
        <f>VLOOKUP(Audit!#REF!,$V$3:$AE$12,7,FALSE) &amp; VLOOKUP(Audit!#REF!,$V$13:$AE$22,7,FALSE)&amp;IF(Audit!#REF!=10,Audit!#REF!&amp;Audit!#REF!,"")</f>
        <v>#REF!</v>
      </c>
      <c r="I1319" s="17" t="e">
        <f>VLOOKUP(Audit!#REF!,$V$3:$AE$12,8,FALSE) &amp; Audit!#REF! &amp; VLOOKUP(Audit!#REF!,$V$13:$AE$22,8,FALSE)&amp;IF(Audit!#REF!=10,Audit!#REF!&amp;Audit!#REF!,"")</f>
        <v>#REF!</v>
      </c>
      <c r="J1319" s="17" t="e">
        <f>VLOOKUP(Audit!#REF!,$V$3:$AE$12,9,FALSE) &amp; VLOOKUP(Audit!#REF!,$V$13:$AE$22,9,FALSE) &amp; IF(Audit!#REF!=10,Audit!#REF!&amp;Audit!#REF!,"") &amp; IF(Audit!#REF!&lt;&gt;1,U1319,"")</f>
        <v>#REF!</v>
      </c>
      <c r="K1319" s="17" t="e">
        <f>VLOOKUP(Audit!#REF!,$V$3:$AE$12,10,FALSE) &amp; Audit!#REF! &amp; VLOOKUP(Audit!#REF!,$V$13:$AE$22,10,FALSE) &amp; IF(Audit!#REF!=10,Audit!#REF!&amp;Audit!#REF!,"") &amp; IF(Audit!#REF!&lt;&gt;1,U1319,"")</f>
        <v>#REF!</v>
      </c>
      <c r="L1319" s="10" t="e">
        <f>Audit!#REF!</f>
        <v>#REF!</v>
      </c>
      <c r="M1319" s="10" t="e">
        <f t="shared" si="611"/>
        <v>#REF!</v>
      </c>
      <c r="N1319" s="10" t="e">
        <f t="shared" si="612"/>
        <v>#REF!</v>
      </c>
      <c r="O1319" s="10" t="e">
        <f t="shared" si="613"/>
        <v>#REF!</v>
      </c>
      <c r="P1319" s="10" t="e">
        <f t="shared" si="614"/>
        <v>#REF!</v>
      </c>
      <c r="Q1319" s="10" t="e">
        <f t="shared" si="615"/>
        <v>#REF!</v>
      </c>
      <c r="R1319" s="10" t="e">
        <f t="shared" si="616"/>
        <v>#REF!</v>
      </c>
      <c r="S1319" s="10" t="e">
        <f t="shared" si="617"/>
        <v>#REF!</v>
      </c>
      <c r="T1319" s="10" t="e">
        <f t="shared" si="618"/>
        <v>#REF!</v>
      </c>
      <c r="U1319" s="17" t="e">
        <f>IF(Audit!#REF!="","",VLOOKUP(Audit!#REF!,$W$26:$X$35,2,FALSE)) &amp; Audit!#REF! &amp; IF(Audit!#REF!="","",IF(Audit!#REF!&lt;=1.4,VLOOKUP(Audit!#REF!,$W$38:X1364,2,FALSE),VLOOKUP(Audit!#REF!,$W$51:$X$61,2,FALSE))) &amp; IF(Audit!#REF!="","",VLOOKUP(Audit!#REF!,$Y$26:$Z$35,2,FALSE) &amp; Audit!#REF! &amp; IF(Audit!#REF!="","",IF(Audit!#REF!&lt;=1.4,VLOOKUP(Audit!#REF!,$Y$38:$Z$48,2,FALSE),VLOOKUP(Audit!#REF!,$Y$51:$Z$61,2,FALSE))))</f>
        <v>#REF!</v>
      </c>
      <c r="V1319" s="21"/>
      <c r="AH1319" s="49" t="e">
        <f>Audit!#REF!</f>
        <v>#REF!</v>
      </c>
      <c r="AI1319" s="50" t="e">
        <f>VLOOKUP(Audit!#REF!,$V$3:$AE$12,2,FALSE)&amp; IF(Audit!#REF!=10,Audit!#REF!,"")</f>
        <v>#REF!</v>
      </c>
      <c r="AJ1319" s="50" t="e">
        <f>VLOOKUP(Audit!#REF!,$V$13:$AE$22,2,FALSE)&amp; IF(Audit!#REF!=10,Audit!#REF!,"")</f>
        <v>#REF!</v>
      </c>
      <c r="AK1319" s="47" t="e">
        <f t="shared" si="619"/>
        <v>#REF!</v>
      </c>
      <c r="AL1319" s="50" t="e">
        <f>VLOOKUP(Audit!#REF!,$V$3:$AE$12,3,FALSE)&amp; IF(Audit!#REF!=10,Audit!#REF!,"")</f>
        <v>#REF!</v>
      </c>
      <c r="AM1319" s="50" t="e">
        <f>VLOOKUP(Audit!#REF!,$V$13:$AE$22,3,FALSE)&amp; IF(Audit!#REF!=10,Audit!#REF!,"")</f>
        <v>#REF!</v>
      </c>
      <c r="AN1319" s="47" t="e">
        <f t="shared" si="620"/>
        <v>#REF!</v>
      </c>
      <c r="AO1319" s="50" t="e">
        <f>VLOOKUP(Audit!#REF!,$V$3:$AE$12,4,FALSE) &amp;  Audit!#REF! &amp; IF(Audit!#REF!=10,Audit!#REF!,"")</f>
        <v>#REF!</v>
      </c>
      <c r="AP1319" s="50" t="e">
        <f>VLOOKUP(Audit!#REF!,$V$13:$AE$22,4,FALSE)&amp; IF(Audit!#REF!=10,Audit!#REF!,"")</f>
        <v>#REF!</v>
      </c>
      <c r="AQ1319" s="47" t="e">
        <f t="shared" si="621"/>
        <v>#REF!</v>
      </c>
      <c r="AR1319" s="50" t="e">
        <f>VLOOKUP(Audit!#REF!,$V$3:$AE$12,5,FALSE)&amp; IF(Audit!#REF!=10,Audit!#REF!,"")</f>
        <v>#REF!</v>
      </c>
      <c r="AS1319" s="50" t="e">
        <f>VLOOKUP(Audit!#REF!,$V$13:$AE$22,5,FALSE)&amp; IF(Audit!#REF!=10,Audit!#REF!,"")</f>
        <v>#REF!</v>
      </c>
      <c r="AT1319" s="47" t="e">
        <f t="shared" si="622"/>
        <v>#REF!</v>
      </c>
      <c r="AU1319" s="50" t="e">
        <f>VLOOKUP(Audit!#REF!,$V$3:$AE$12,6,FALSE)&amp; IF(Audit!#REF!=10,Audit!#REF!,"")</f>
        <v>#REF!</v>
      </c>
      <c r="AV1319" s="50" t="e">
        <f>VLOOKUP(Audit!#REF!,$V$13:$AE$22,6,FALSE)&amp; IF(Audit!#REF!=10,Audit!#REF!,"")</f>
        <v>#REF!</v>
      </c>
      <c r="AW1319" s="47" t="e">
        <f t="shared" si="623"/>
        <v>#REF!</v>
      </c>
      <c r="AX1319" s="50" t="e">
        <f>VLOOKUP(Audit!#REF!,$V$3:$AE$12,7,FALSE)&amp; IF(Audit!#REF!=10,Audit!#REF!,"")</f>
        <v>#REF!</v>
      </c>
      <c r="AY1319" s="50" t="e">
        <f>VLOOKUP(Audit!#REF!,$V$13:$AE$22,7,FALSE) &amp; IF(Audit!#REF!=10,Audit!#REF!,"")</f>
        <v>#REF!</v>
      </c>
      <c r="AZ1319" s="47" t="e">
        <f t="shared" si="624"/>
        <v>#REF!</v>
      </c>
      <c r="BA1319" s="50" t="e">
        <f>VLOOKUP(Audit!#REF!,$V$3:$AE$12,8,FALSE)&amp; Audit!#REF! &amp; IF(Audit!#REF!=10,Audit!#REF!,"")</f>
        <v>#REF!</v>
      </c>
      <c r="BB1319" s="50" t="e">
        <f>VLOOKUP(Audit!#REF!,$V$13:$AE$22,8,FALSE) &amp; IF(Audit!#REF!=10,Audit!#REF!,"")</f>
        <v>#REF!</v>
      </c>
      <c r="BC1319" s="47" t="e">
        <f t="shared" si="625"/>
        <v>#REF!</v>
      </c>
      <c r="BD1319" s="50" t="e">
        <f>VLOOKUP(Audit!#REF!,$V$3:$AE$12,9,FALSE)&amp; IF(Audit!#REF!=10,Audit!#REF!,"")</f>
        <v>#REF!</v>
      </c>
      <c r="BE1319" s="50" t="e">
        <f>VLOOKUP(Audit!#REF!,$V$13:$AE$22,9,FALSE) &amp; IF(Audit!#REF!=10,Audit!#REF!,"") &amp; IF(Audit!#REF!&lt;&gt;1,U1319,"")</f>
        <v>#REF!</v>
      </c>
      <c r="BF1319" s="47" t="e">
        <f t="shared" si="626"/>
        <v>#REF!</v>
      </c>
      <c r="BG1319" s="50" t="e">
        <f>VLOOKUP(Audit!#REF!,$V$3:$AE$12,10,FALSE) &amp; Audit!#REF! &amp; IF(Audit!#REF!=10,Audit!#REF!,"")</f>
        <v>#REF!</v>
      </c>
      <c r="BH1319" s="50" t="e">
        <f>VLOOKUP(Audit!#REF!,$V$13:$AE$22,10,FALSE) &amp; IF(Audit!#REF!=10,Audit!#REF!,"") &amp; IF(Audit!#REF!&lt;&gt;1,U1319,"")</f>
        <v>#REF!</v>
      </c>
      <c r="BI1319" s="47" t="e">
        <f t="shared" si="627"/>
        <v>#REF!</v>
      </c>
      <c r="BJ1319" s="48" t="str">
        <f t="shared" si="628"/>
        <v/>
      </c>
      <c r="BK1319" s="48" t="str">
        <f t="shared" si="629"/>
        <v/>
      </c>
      <c r="BL1319" s="48" t="str">
        <f t="shared" si="630"/>
        <v/>
      </c>
      <c r="BM1319" s="48" t="str">
        <f t="shared" si="631"/>
        <v/>
      </c>
      <c r="BN1319" s="48" t="str">
        <f t="shared" si="632"/>
        <v/>
      </c>
      <c r="BO1319" s="48" t="str">
        <f t="shared" si="633"/>
        <v/>
      </c>
      <c r="BP1319" s="48" t="str">
        <f t="shared" si="634"/>
        <v/>
      </c>
      <c r="BQ1319" s="48" t="str">
        <f t="shared" si="635"/>
        <v/>
      </c>
      <c r="BR1319" s="48" t="str">
        <f t="shared" si="636"/>
        <v/>
      </c>
      <c r="BS1319" s="48" t="str">
        <f t="shared" si="637"/>
        <v/>
      </c>
      <c r="BT1319" s="48" t="str">
        <f t="shared" si="638"/>
        <v/>
      </c>
      <c r="BU1319" s="48" t="str">
        <f t="shared" si="639"/>
        <v/>
      </c>
    </row>
    <row r="1320" spans="1:73">
      <c r="A1320" s="10" t="e">
        <f>Audit!#REF!</f>
        <v>#REF!</v>
      </c>
      <c r="B1320" s="10" t="e">
        <f t="shared" si="610"/>
        <v>#REF!</v>
      </c>
      <c r="C1320" s="17" t="e">
        <f>VLOOKUP(Audit!#REF!,$V$3:$AE$12,2,FALSE) &amp; VLOOKUP(Audit!#REF!,$V$13:$AE$22,2,FALSE)&amp; IF(Audit!#REF!=10,Audit!#REF!&amp;Audit!#REF!,"")</f>
        <v>#REF!</v>
      </c>
      <c r="D1320" s="17" t="e">
        <f>VLOOKUP(Audit!#REF!,$V$3:$AE$12,3,FALSE) &amp; VLOOKUP(Audit!#REF!,$V$13:$AE$22,3,FALSE) &amp;IF(Audit!#REF!=10,Audit!#REF!&amp;Audit!#REF!,"")</f>
        <v>#REF!</v>
      </c>
      <c r="E1320" s="17" t="e">
        <f>VLOOKUP(Audit!#REF!,$V$3:$AE$12,4,FALSE)&amp; Audit!#REF! &amp; VLOOKUP(Audit!#REF!,$V$13:$AE$22,4,FALSE)&amp; IF(Audit!#REF!=10,Audit!#REF!&amp;Audit!#REF!,"")</f>
        <v>#REF!</v>
      </c>
      <c r="F1320" s="17" t="e">
        <f>VLOOKUP(Audit!#REF!,$V$3:$AE$12,5,FALSE) &amp; VLOOKUP(Audit!#REF!,$V$13:$AE$22,5,FALSE)&amp; IF(Audit!#REF!=10,Audit!#REF!&amp;Audit!#REF!,"")</f>
        <v>#REF!</v>
      </c>
      <c r="G1320" s="17" t="e">
        <f>VLOOKUP(Audit!#REF!,$V$3:$AE$12,6,FALSE) &amp; VLOOKUP(Audit!#REF!,$V$13:$AE$22,6,FALSE)&amp; IF(Audit!#REF!=10,Audit!#REF!&amp;Audit!#REF!,"")</f>
        <v>#REF!</v>
      </c>
      <c r="H1320" s="17" t="e">
        <f>VLOOKUP(Audit!#REF!,$V$3:$AE$12,7,FALSE) &amp; VLOOKUP(Audit!#REF!,$V$13:$AE$22,7,FALSE)&amp;IF(Audit!#REF!=10,Audit!#REF!&amp;Audit!#REF!,"")</f>
        <v>#REF!</v>
      </c>
      <c r="I1320" s="17" t="e">
        <f>VLOOKUP(Audit!#REF!,$V$3:$AE$12,8,FALSE) &amp; Audit!#REF! &amp; VLOOKUP(Audit!#REF!,$V$13:$AE$22,8,FALSE)&amp;IF(Audit!#REF!=10,Audit!#REF!&amp;Audit!#REF!,"")</f>
        <v>#REF!</v>
      </c>
      <c r="J1320" s="17" t="e">
        <f>VLOOKUP(Audit!#REF!,$V$3:$AE$12,9,FALSE) &amp; VLOOKUP(Audit!#REF!,$V$13:$AE$22,9,FALSE) &amp; IF(Audit!#REF!=10,Audit!#REF!&amp;Audit!#REF!,"") &amp; IF(Audit!#REF!&lt;&gt;1,U1320,"")</f>
        <v>#REF!</v>
      </c>
      <c r="K1320" s="17" t="e">
        <f>VLOOKUP(Audit!#REF!,$V$3:$AE$12,10,FALSE) &amp; Audit!#REF! &amp; VLOOKUP(Audit!#REF!,$V$13:$AE$22,10,FALSE) &amp; IF(Audit!#REF!=10,Audit!#REF!&amp;Audit!#REF!,"") &amp; IF(Audit!#REF!&lt;&gt;1,U1320,"")</f>
        <v>#REF!</v>
      </c>
      <c r="L1320" s="10" t="e">
        <f>Audit!#REF!</f>
        <v>#REF!</v>
      </c>
      <c r="M1320" s="10" t="e">
        <f t="shared" si="611"/>
        <v>#REF!</v>
      </c>
      <c r="N1320" s="10" t="e">
        <f t="shared" si="612"/>
        <v>#REF!</v>
      </c>
      <c r="O1320" s="10" t="e">
        <f t="shared" si="613"/>
        <v>#REF!</v>
      </c>
      <c r="P1320" s="10" t="e">
        <f t="shared" si="614"/>
        <v>#REF!</v>
      </c>
      <c r="Q1320" s="10" t="e">
        <f t="shared" si="615"/>
        <v>#REF!</v>
      </c>
      <c r="R1320" s="10" t="e">
        <f t="shared" si="616"/>
        <v>#REF!</v>
      </c>
      <c r="S1320" s="10" t="e">
        <f t="shared" si="617"/>
        <v>#REF!</v>
      </c>
      <c r="T1320" s="10" t="e">
        <f t="shared" si="618"/>
        <v>#REF!</v>
      </c>
      <c r="U1320" s="17" t="e">
        <f>IF(Audit!#REF!="","",VLOOKUP(Audit!#REF!,$W$26:$X$35,2,FALSE)) &amp; Audit!#REF! &amp; IF(Audit!#REF!="","",IF(Audit!#REF!&lt;=1.4,VLOOKUP(Audit!#REF!,$W$38:X1365,2,FALSE),VLOOKUP(Audit!#REF!,$W$51:$X$61,2,FALSE))) &amp; IF(Audit!#REF!="","",VLOOKUP(Audit!#REF!,$Y$26:$Z$35,2,FALSE) &amp; Audit!#REF! &amp; IF(Audit!#REF!="","",IF(Audit!#REF!&lt;=1.4,VLOOKUP(Audit!#REF!,$Y$38:$Z$48,2,FALSE),VLOOKUP(Audit!#REF!,$Y$51:$Z$61,2,FALSE))))</f>
        <v>#REF!</v>
      </c>
      <c r="V1320" s="21"/>
      <c r="AH1320" s="49" t="e">
        <f>Audit!#REF!</f>
        <v>#REF!</v>
      </c>
      <c r="AI1320" s="50" t="e">
        <f>VLOOKUP(Audit!#REF!,$V$3:$AE$12,2,FALSE)&amp; IF(Audit!#REF!=10,Audit!#REF!,"")</f>
        <v>#REF!</v>
      </c>
      <c r="AJ1320" s="50" t="e">
        <f>VLOOKUP(Audit!#REF!,$V$13:$AE$22,2,FALSE)&amp; IF(Audit!#REF!=10,Audit!#REF!,"")</f>
        <v>#REF!</v>
      </c>
      <c r="AK1320" s="47" t="e">
        <f t="shared" si="619"/>
        <v>#REF!</v>
      </c>
      <c r="AL1320" s="50" t="e">
        <f>VLOOKUP(Audit!#REF!,$V$3:$AE$12,3,FALSE)&amp; IF(Audit!#REF!=10,Audit!#REF!,"")</f>
        <v>#REF!</v>
      </c>
      <c r="AM1320" s="50" t="e">
        <f>VLOOKUP(Audit!#REF!,$V$13:$AE$22,3,FALSE)&amp; IF(Audit!#REF!=10,Audit!#REF!,"")</f>
        <v>#REF!</v>
      </c>
      <c r="AN1320" s="47" t="e">
        <f t="shared" si="620"/>
        <v>#REF!</v>
      </c>
      <c r="AO1320" s="50" t="e">
        <f>VLOOKUP(Audit!#REF!,$V$3:$AE$12,4,FALSE) &amp;  Audit!#REF! &amp; IF(Audit!#REF!=10,Audit!#REF!,"")</f>
        <v>#REF!</v>
      </c>
      <c r="AP1320" s="50" t="e">
        <f>VLOOKUP(Audit!#REF!,$V$13:$AE$22,4,FALSE)&amp; IF(Audit!#REF!=10,Audit!#REF!,"")</f>
        <v>#REF!</v>
      </c>
      <c r="AQ1320" s="47" t="e">
        <f t="shared" si="621"/>
        <v>#REF!</v>
      </c>
      <c r="AR1320" s="50" t="e">
        <f>VLOOKUP(Audit!#REF!,$V$3:$AE$12,5,FALSE)&amp; IF(Audit!#REF!=10,Audit!#REF!,"")</f>
        <v>#REF!</v>
      </c>
      <c r="AS1320" s="50" t="e">
        <f>VLOOKUP(Audit!#REF!,$V$13:$AE$22,5,FALSE)&amp; IF(Audit!#REF!=10,Audit!#REF!,"")</f>
        <v>#REF!</v>
      </c>
      <c r="AT1320" s="47" t="e">
        <f t="shared" si="622"/>
        <v>#REF!</v>
      </c>
      <c r="AU1320" s="50" t="e">
        <f>VLOOKUP(Audit!#REF!,$V$3:$AE$12,6,FALSE)&amp; IF(Audit!#REF!=10,Audit!#REF!,"")</f>
        <v>#REF!</v>
      </c>
      <c r="AV1320" s="50" t="e">
        <f>VLOOKUP(Audit!#REF!,$V$13:$AE$22,6,FALSE)&amp; IF(Audit!#REF!=10,Audit!#REF!,"")</f>
        <v>#REF!</v>
      </c>
      <c r="AW1320" s="47" t="e">
        <f t="shared" si="623"/>
        <v>#REF!</v>
      </c>
      <c r="AX1320" s="50" t="e">
        <f>VLOOKUP(Audit!#REF!,$V$3:$AE$12,7,FALSE)&amp; IF(Audit!#REF!=10,Audit!#REF!,"")</f>
        <v>#REF!</v>
      </c>
      <c r="AY1320" s="50" t="e">
        <f>VLOOKUP(Audit!#REF!,$V$13:$AE$22,7,FALSE) &amp; IF(Audit!#REF!=10,Audit!#REF!,"")</f>
        <v>#REF!</v>
      </c>
      <c r="AZ1320" s="47" t="e">
        <f t="shared" si="624"/>
        <v>#REF!</v>
      </c>
      <c r="BA1320" s="50" t="e">
        <f>VLOOKUP(Audit!#REF!,$V$3:$AE$12,8,FALSE)&amp; Audit!#REF! &amp; IF(Audit!#REF!=10,Audit!#REF!,"")</f>
        <v>#REF!</v>
      </c>
      <c r="BB1320" s="50" t="e">
        <f>VLOOKUP(Audit!#REF!,$V$13:$AE$22,8,FALSE) &amp; IF(Audit!#REF!=10,Audit!#REF!,"")</f>
        <v>#REF!</v>
      </c>
      <c r="BC1320" s="47" t="e">
        <f t="shared" si="625"/>
        <v>#REF!</v>
      </c>
      <c r="BD1320" s="50" t="e">
        <f>VLOOKUP(Audit!#REF!,$V$3:$AE$12,9,FALSE)&amp; IF(Audit!#REF!=10,Audit!#REF!,"")</f>
        <v>#REF!</v>
      </c>
      <c r="BE1320" s="50" t="e">
        <f>VLOOKUP(Audit!#REF!,$V$13:$AE$22,9,FALSE) &amp; IF(Audit!#REF!=10,Audit!#REF!,"") &amp; IF(Audit!#REF!&lt;&gt;1,U1320,"")</f>
        <v>#REF!</v>
      </c>
      <c r="BF1320" s="47" t="e">
        <f t="shared" si="626"/>
        <v>#REF!</v>
      </c>
      <c r="BG1320" s="50" t="e">
        <f>VLOOKUP(Audit!#REF!,$V$3:$AE$12,10,FALSE) &amp; Audit!#REF! &amp; IF(Audit!#REF!=10,Audit!#REF!,"")</f>
        <v>#REF!</v>
      </c>
      <c r="BH1320" s="50" t="e">
        <f>VLOOKUP(Audit!#REF!,$V$13:$AE$22,10,FALSE) &amp; IF(Audit!#REF!=10,Audit!#REF!,"") &amp; IF(Audit!#REF!&lt;&gt;1,U1320,"")</f>
        <v>#REF!</v>
      </c>
      <c r="BI1320" s="47" t="e">
        <f t="shared" si="627"/>
        <v>#REF!</v>
      </c>
      <c r="BJ1320" s="48" t="str">
        <f t="shared" si="628"/>
        <v/>
      </c>
      <c r="BK1320" s="48" t="str">
        <f t="shared" si="629"/>
        <v/>
      </c>
      <c r="BL1320" s="48" t="str">
        <f t="shared" si="630"/>
        <v/>
      </c>
      <c r="BM1320" s="48" t="str">
        <f t="shared" si="631"/>
        <v/>
      </c>
      <c r="BN1320" s="48" t="str">
        <f t="shared" si="632"/>
        <v/>
      </c>
      <c r="BO1320" s="48" t="str">
        <f t="shared" si="633"/>
        <v/>
      </c>
      <c r="BP1320" s="48" t="str">
        <f t="shared" si="634"/>
        <v/>
      </c>
      <c r="BQ1320" s="48" t="str">
        <f t="shared" si="635"/>
        <v/>
      </c>
      <c r="BR1320" s="48" t="str">
        <f t="shared" si="636"/>
        <v/>
      </c>
      <c r="BS1320" s="48" t="str">
        <f t="shared" si="637"/>
        <v/>
      </c>
      <c r="BT1320" s="48" t="str">
        <f t="shared" si="638"/>
        <v/>
      </c>
      <c r="BU1320" s="48" t="str">
        <f t="shared" si="639"/>
        <v/>
      </c>
    </row>
    <row r="1321" spans="1:73">
      <c r="A1321" s="10" t="e">
        <f>Audit!#REF!</f>
        <v>#REF!</v>
      </c>
      <c r="B1321" s="10" t="e">
        <f t="shared" si="610"/>
        <v>#REF!</v>
      </c>
      <c r="C1321" s="17" t="e">
        <f>VLOOKUP(Audit!#REF!,$V$3:$AE$12,2,FALSE) &amp; VLOOKUP(Audit!#REF!,$V$13:$AE$22,2,FALSE)&amp; IF(Audit!#REF!=10,Audit!#REF!&amp;Audit!#REF!,"")</f>
        <v>#REF!</v>
      </c>
      <c r="D1321" s="17" t="e">
        <f>VLOOKUP(Audit!#REF!,$V$3:$AE$12,3,FALSE) &amp; VLOOKUP(Audit!#REF!,$V$13:$AE$22,3,FALSE) &amp;IF(Audit!#REF!=10,Audit!#REF!&amp;Audit!#REF!,"")</f>
        <v>#REF!</v>
      </c>
      <c r="E1321" s="17" t="e">
        <f>VLOOKUP(Audit!#REF!,$V$3:$AE$12,4,FALSE)&amp; Audit!#REF! &amp; VLOOKUP(Audit!#REF!,$V$13:$AE$22,4,FALSE)&amp; IF(Audit!#REF!=10,Audit!#REF!&amp;Audit!#REF!,"")</f>
        <v>#REF!</v>
      </c>
      <c r="F1321" s="17" t="e">
        <f>VLOOKUP(Audit!#REF!,$V$3:$AE$12,5,FALSE) &amp; VLOOKUP(Audit!#REF!,$V$13:$AE$22,5,FALSE)&amp; IF(Audit!#REF!=10,Audit!#REF!&amp;Audit!#REF!,"")</f>
        <v>#REF!</v>
      </c>
      <c r="G1321" s="17" t="e">
        <f>VLOOKUP(Audit!#REF!,$V$3:$AE$12,6,FALSE) &amp; VLOOKUP(Audit!#REF!,$V$13:$AE$22,6,FALSE)&amp; IF(Audit!#REF!=10,Audit!#REF!&amp;Audit!#REF!,"")</f>
        <v>#REF!</v>
      </c>
      <c r="H1321" s="17" t="e">
        <f>VLOOKUP(Audit!#REF!,$V$3:$AE$12,7,FALSE) &amp; VLOOKUP(Audit!#REF!,$V$13:$AE$22,7,FALSE)&amp;IF(Audit!#REF!=10,Audit!#REF!&amp;Audit!#REF!,"")</f>
        <v>#REF!</v>
      </c>
      <c r="I1321" s="17" t="e">
        <f>VLOOKUP(Audit!#REF!,$V$3:$AE$12,8,FALSE) &amp; Audit!#REF! &amp; VLOOKUP(Audit!#REF!,$V$13:$AE$22,8,FALSE)&amp;IF(Audit!#REF!=10,Audit!#REF!&amp;Audit!#REF!,"")</f>
        <v>#REF!</v>
      </c>
      <c r="J1321" s="17" t="e">
        <f>VLOOKUP(Audit!#REF!,$V$3:$AE$12,9,FALSE) &amp; VLOOKUP(Audit!#REF!,$V$13:$AE$22,9,FALSE) &amp; IF(Audit!#REF!=10,Audit!#REF!&amp;Audit!#REF!,"") &amp; IF(Audit!#REF!&lt;&gt;1,U1321,"")</f>
        <v>#REF!</v>
      </c>
      <c r="K1321" s="17" t="e">
        <f>VLOOKUP(Audit!#REF!,$V$3:$AE$12,10,FALSE) &amp; Audit!#REF! &amp; VLOOKUP(Audit!#REF!,$V$13:$AE$22,10,FALSE) &amp; IF(Audit!#REF!=10,Audit!#REF!&amp;Audit!#REF!,"") &amp; IF(Audit!#REF!&lt;&gt;1,U1321,"")</f>
        <v>#REF!</v>
      </c>
      <c r="L1321" s="10" t="e">
        <f>Audit!#REF!</f>
        <v>#REF!</v>
      </c>
      <c r="M1321" s="10" t="e">
        <f t="shared" si="611"/>
        <v>#REF!</v>
      </c>
      <c r="N1321" s="10" t="e">
        <f t="shared" si="612"/>
        <v>#REF!</v>
      </c>
      <c r="O1321" s="10" t="e">
        <f t="shared" si="613"/>
        <v>#REF!</v>
      </c>
      <c r="P1321" s="10" t="e">
        <f t="shared" si="614"/>
        <v>#REF!</v>
      </c>
      <c r="Q1321" s="10" t="e">
        <f t="shared" si="615"/>
        <v>#REF!</v>
      </c>
      <c r="R1321" s="10" t="e">
        <f t="shared" si="616"/>
        <v>#REF!</v>
      </c>
      <c r="S1321" s="10" t="e">
        <f t="shared" si="617"/>
        <v>#REF!</v>
      </c>
      <c r="T1321" s="10" t="e">
        <f t="shared" si="618"/>
        <v>#REF!</v>
      </c>
      <c r="U1321" s="17" t="e">
        <f>IF(Audit!#REF!="","",VLOOKUP(Audit!#REF!,$W$26:$X$35,2,FALSE)) &amp; Audit!#REF! &amp; IF(Audit!#REF!="","",IF(Audit!#REF!&lt;=1.4,VLOOKUP(Audit!#REF!,$W$38:X1366,2,FALSE),VLOOKUP(Audit!#REF!,$W$51:$X$61,2,FALSE))) &amp; IF(Audit!#REF!="","",VLOOKUP(Audit!#REF!,$Y$26:$Z$35,2,FALSE) &amp; Audit!#REF! &amp; IF(Audit!#REF!="","",IF(Audit!#REF!&lt;=1.4,VLOOKUP(Audit!#REF!,$Y$38:$Z$48,2,FALSE),VLOOKUP(Audit!#REF!,$Y$51:$Z$61,2,FALSE))))</f>
        <v>#REF!</v>
      </c>
      <c r="V1321" s="21"/>
      <c r="AH1321" s="49" t="e">
        <f>Audit!#REF!</f>
        <v>#REF!</v>
      </c>
      <c r="AI1321" s="50" t="e">
        <f>VLOOKUP(Audit!#REF!,$V$3:$AE$12,2,FALSE)&amp; IF(Audit!#REF!=10,Audit!#REF!,"")</f>
        <v>#REF!</v>
      </c>
      <c r="AJ1321" s="50" t="e">
        <f>VLOOKUP(Audit!#REF!,$V$13:$AE$22,2,FALSE)&amp; IF(Audit!#REF!=10,Audit!#REF!,"")</f>
        <v>#REF!</v>
      </c>
      <c r="AK1321" s="47" t="e">
        <f t="shared" si="619"/>
        <v>#REF!</v>
      </c>
      <c r="AL1321" s="50" t="e">
        <f>VLOOKUP(Audit!#REF!,$V$3:$AE$12,3,FALSE)&amp; IF(Audit!#REF!=10,Audit!#REF!,"")</f>
        <v>#REF!</v>
      </c>
      <c r="AM1321" s="50" t="e">
        <f>VLOOKUP(Audit!#REF!,$V$13:$AE$22,3,FALSE)&amp; IF(Audit!#REF!=10,Audit!#REF!,"")</f>
        <v>#REF!</v>
      </c>
      <c r="AN1321" s="47" t="e">
        <f t="shared" si="620"/>
        <v>#REF!</v>
      </c>
      <c r="AO1321" s="50" t="e">
        <f>VLOOKUP(Audit!#REF!,$V$3:$AE$12,4,FALSE) &amp;  Audit!#REF! &amp; IF(Audit!#REF!=10,Audit!#REF!,"")</f>
        <v>#REF!</v>
      </c>
      <c r="AP1321" s="50" t="e">
        <f>VLOOKUP(Audit!#REF!,$V$13:$AE$22,4,FALSE)&amp; IF(Audit!#REF!=10,Audit!#REF!,"")</f>
        <v>#REF!</v>
      </c>
      <c r="AQ1321" s="47" t="e">
        <f t="shared" si="621"/>
        <v>#REF!</v>
      </c>
      <c r="AR1321" s="50" t="e">
        <f>VLOOKUP(Audit!#REF!,$V$3:$AE$12,5,FALSE)&amp; IF(Audit!#REF!=10,Audit!#REF!,"")</f>
        <v>#REF!</v>
      </c>
      <c r="AS1321" s="50" t="e">
        <f>VLOOKUP(Audit!#REF!,$V$13:$AE$22,5,FALSE)&amp; IF(Audit!#REF!=10,Audit!#REF!,"")</f>
        <v>#REF!</v>
      </c>
      <c r="AT1321" s="47" t="e">
        <f t="shared" si="622"/>
        <v>#REF!</v>
      </c>
      <c r="AU1321" s="50" t="e">
        <f>VLOOKUP(Audit!#REF!,$V$3:$AE$12,6,FALSE)&amp; IF(Audit!#REF!=10,Audit!#REF!,"")</f>
        <v>#REF!</v>
      </c>
      <c r="AV1321" s="50" t="e">
        <f>VLOOKUP(Audit!#REF!,$V$13:$AE$22,6,FALSE)&amp; IF(Audit!#REF!=10,Audit!#REF!,"")</f>
        <v>#REF!</v>
      </c>
      <c r="AW1321" s="47" t="e">
        <f t="shared" si="623"/>
        <v>#REF!</v>
      </c>
      <c r="AX1321" s="50" t="e">
        <f>VLOOKUP(Audit!#REF!,$V$3:$AE$12,7,FALSE)&amp; IF(Audit!#REF!=10,Audit!#REF!,"")</f>
        <v>#REF!</v>
      </c>
      <c r="AY1321" s="50" t="e">
        <f>VLOOKUP(Audit!#REF!,$V$13:$AE$22,7,FALSE) &amp; IF(Audit!#REF!=10,Audit!#REF!,"")</f>
        <v>#REF!</v>
      </c>
      <c r="AZ1321" s="47" t="e">
        <f t="shared" si="624"/>
        <v>#REF!</v>
      </c>
      <c r="BA1321" s="50" t="e">
        <f>VLOOKUP(Audit!#REF!,$V$3:$AE$12,8,FALSE)&amp; Audit!#REF! &amp; IF(Audit!#REF!=10,Audit!#REF!,"")</f>
        <v>#REF!</v>
      </c>
      <c r="BB1321" s="50" t="e">
        <f>VLOOKUP(Audit!#REF!,$V$13:$AE$22,8,FALSE) &amp; IF(Audit!#REF!=10,Audit!#REF!,"")</f>
        <v>#REF!</v>
      </c>
      <c r="BC1321" s="47" t="e">
        <f t="shared" si="625"/>
        <v>#REF!</v>
      </c>
      <c r="BD1321" s="50" t="e">
        <f>VLOOKUP(Audit!#REF!,$V$3:$AE$12,9,FALSE)&amp; IF(Audit!#REF!=10,Audit!#REF!,"")</f>
        <v>#REF!</v>
      </c>
      <c r="BE1321" s="50" t="e">
        <f>VLOOKUP(Audit!#REF!,$V$13:$AE$22,9,FALSE) &amp; IF(Audit!#REF!=10,Audit!#REF!,"") &amp; IF(Audit!#REF!&lt;&gt;1,U1321,"")</f>
        <v>#REF!</v>
      </c>
      <c r="BF1321" s="47" t="e">
        <f t="shared" si="626"/>
        <v>#REF!</v>
      </c>
      <c r="BG1321" s="50" t="e">
        <f>VLOOKUP(Audit!#REF!,$V$3:$AE$12,10,FALSE) &amp; Audit!#REF! &amp; IF(Audit!#REF!=10,Audit!#REF!,"")</f>
        <v>#REF!</v>
      </c>
      <c r="BH1321" s="50" t="e">
        <f>VLOOKUP(Audit!#REF!,$V$13:$AE$22,10,FALSE) &amp; IF(Audit!#REF!=10,Audit!#REF!,"") &amp; IF(Audit!#REF!&lt;&gt;1,U1321,"")</f>
        <v>#REF!</v>
      </c>
      <c r="BI1321" s="47" t="e">
        <f t="shared" si="627"/>
        <v>#REF!</v>
      </c>
      <c r="BJ1321" s="48" t="str">
        <f t="shared" si="628"/>
        <v/>
      </c>
      <c r="BK1321" s="48" t="str">
        <f t="shared" si="629"/>
        <v/>
      </c>
      <c r="BL1321" s="48" t="str">
        <f t="shared" si="630"/>
        <v/>
      </c>
      <c r="BM1321" s="48" t="str">
        <f t="shared" si="631"/>
        <v/>
      </c>
      <c r="BN1321" s="48" t="str">
        <f t="shared" si="632"/>
        <v/>
      </c>
      <c r="BO1321" s="48" t="str">
        <f t="shared" si="633"/>
        <v/>
      </c>
      <c r="BP1321" s="48" t="str">
        <f t="shared" si="634"/>
        <v/>
      </c>
      <c r="BQ1321" s="48" t="str">
        <f t="shared" si="635"/>
        <v/>
      </c>
      <c r="BR1321" s="48" t="str">
        <f t="shared" si="636"/>
        <v/>
      </c>
      <c r="BS1321" s="48" t="str">
        <f t="shared" si="637"/>
        <v/>
      </c>
      <c r="BT1321" s="48" t="str">
        <f t="shared" si="638"/>
        <v/>
      </c>
      <c r="BU1321" s="48" t="str">
        <f t="shared" si="639"/>
        <v/>
      </c>
    </row>
    <row r="1322" spans="1:73">
      <c r="A1322" s="10" t="e">
        <f>Audit!#REF!</f>
        <v>#REF!</v>
      </c>
      <c r="B1322" s="10" t="e">
        <f t="shared" si="610"/>
        <v>#REF!</v>
      </c>
      <c r="C1322" s="17" t="e">
        <f>VLOOKUP(Audit!#REF!,$V$3:$AE$12,2,FALSE) &amp; VLOOKUP(Audit!#REF!,$V$13:$AE$22,2,FALSE)&amp; IF(Audit!#REF!=10,Audit!#REF!&amp;Audit!#REF!,"")</f>
        <v>#REF!</v>
      </c>
      <c r="D1322" s="17" t="e">
        <f>VLOOKUP(Audit!#REF!,$V$3:$AE$12,3,FALSE) &amp; VLOOKUP(Audit!#REF!,$V$13:$AE$22,3,FALSE) &amp;IF(Audit!#REF!=10,Audit!#REF!&amp;Audit!#REF!,"")</f>
        <v>#REF!</v>
      </c>
      <c r="E1322" s="17" t="e">
        <f>VLOOKUP(Audit!#REF!,$V$3:$AE$12,4,FALSE)&amp; Audit!#REF! &amp; VLOOKUP(Audit!#REF!,$V$13:$AE$22,4,FALSE)&amp; IF(Audit!#REF!=10,Audit!#REF!&amp;Audit!#REF!,"")</f>
        <v>#REF!</v>
      </c>
      <c r="F1322" s="17" t="e">
        <f>VLOOKUP(Audit!#REF!,$V$3:$AE$12,5,FALSE) &amp; VLOOKUP(Audit!#REF!,$V$13:$AE$22,5,FALSE)&amp; IF(Audit!#REF!=10,Audit!#REF!&amp;Audit!#REF!,"")</f>
        <v>#REF!</v>
      </c>
      <c r="G1322" s="17" t="e">
        <f>VLOOKUP(Audit!#REF!,$V$3:$AE$12,6,FALSE) &amp; VLOOKUP(Audit!#REF!,$V$13:$AE$22,6,FALSE)&amp; IF(Audit!#REF!=10,Audit!#REF!&amp;Audit!#REF!,"")</f>
        <v>#REF!</v>
      </c>
      <c r="H1322" s="17" t="e">
        <f>VLOOKUP(Audit!#REF!,$V$3:$AE$12,7,FALSE) &amp; VLOOKUP(Audit!#REF!,$V$13:$AE$22,7,FALSE)&amp;IF(Audit!#REF!=10,Audit!#REF!&amp;Audit!#REF!,"")</f>
        <v>#REF!</v>
      </c>
      <c r="I1322" s="17" t="e">
        <f>VLOOKUP(Audit!#REF!,$V$3:$AE$12,8,FALSE) &amp; Audit!#REF! &amp; VLOOKUP(Audit!#REF!,$V$13:$AE$22,8,FALSE)&amp;IF(Audit!#REF!=10,Audit!#REF!&amp;Audit!#REF!,"")</f>
        <v>#REF!</v>
      </c>
      <c r="J1322" s="17" t="e">
        <f>VLOOKUP(Audit!#REF!,$V$3:$AE$12,9,FALSE) &amp; VLOOKUP(Audit!#REF!,$V$13:$AE$22,9,FALSE) &amp; IF(Audit!#REF!=10,Audit!#REF!&amp;Audit!#REF!,"") &amp; IF(Audit!#REF!&lt;&gt;1,U1322,"")</f>
        <v>#REF!</v>
      </c>
      <c r="K1322" s="17" t="e">
        <f>VLOOKUP(Audit!#REF!,$V$3:$AE$12,10,FALSE) &amp; Audit!#REF! &amp; VLOOKUP(Audit!#REF!,$V$13:$AE$22,10,FALSE) &amp; IF(Audit!#REF!=10,Audit!#REF!&amp;Audit!#REF!,"") &amp; IF(Audit!#REF!&lt;&gt;1,U1322,"")</f>
        <v>#REF!</v>
      </c>
      <c r="L1322" s="10" t="e">
        <f>Audit!#REF!</f>
        <v>#REF!</v>
      </c>
      <c r="M1322" s="10" t="e">
        <f t="shared" si="611"/>
        <v>#REF!</v>
      </c>
      <c r="N1322" s="10" t="e">
        <f t="shared" si="612"/>
        <v>#REF!</v>
      </c>
      <c r="O1322" s="10" t="e">
        <f t="shared" si="613"/>
        <v>#REF!</v>
      </c>
      <c r="P1322" s="10" t="e">
        <f t="shared" si="614"/>
        <v>#REF!</v>
      </c>
      <c r="Q1322" s="10" t="e">
        <f t="shared" si="615"/>
        <v>#REF!</v>
      </c>
      <c r="R1322" s="10" t="e">
        <f t="shared" si="616"/>
        <v>#REF!</v>
      </c>
      <c r="S1322" s="10" t="e">
        <f t="shared" si="617"/>
        <v>#REF!</v>
      </c>
      <c r="T1322" s="10" t="e">
        <f t="shared" si="618"/>
        <v>#REF!</v>
      </c>
      <c r="U1322" s="17" t="e">
        <f>IF(Audit!#REF!="","",VLOOKUP(Audit!#REF!,$W$26:$X$35,2,FALSE)) &amp; Audit!#REF! &amp; IF(Audit!#REF!="","",IF(Audit!#REF!&lt;=1.4,VLOOKUP(Audit!#REF!,$W$38:X1367,2,FALSE),VLOOKUP(Audit!#REF!,$W$51:$X$61,2,FALSE))) &amp; IF(Audit!#REF!="","",VLOOKUP(Audit!#REF!,$Y$26:$Z$35,2,FALSE) &amp; Audit!#REF! &amp; IF(Audit!#REF!="","",IF(Audit!#REF!&lt;=1.4,VLOOKUP(Audit!#REF!,$Y$38:$Z$48,2,FALSE),VLOOKUP(Audit!#REF!,$Y$51:$Z$61,2,FALSE))))</f>
        <v>#REF!</v>
      </c>
      <c r="V1322" s="21"/>
      <c r="AH1322" s="49" t="e">
        <f>Audit!#REF!</f>
        <v>#REF!</v>
      </c>
      <c r="AI1322" s="50" t="e">
        <f>VLOOKUP(Audit!#REF!,$V$3:$AE$12,2,FALSE)&amp; IF(Audit!#REF!=10,Audit!#REF!,"")</f>
        <v>#REF!</v>
      </c>
      <c r="AJ1322" s="50" t="e">
        <f>VLOOKUP(Audit!#REF!,$V$13:$AE$22,2,FALSE)&amp; IF(Audit!#REF!=10,Audit!#REF!,"")</f>
        <v>#REF!</v>
      </c>
      <c r="AK1322" s="47" t="e">
        <f t="shared" si="619"/>
        <v>#REF!</v>
      </c>
      <c r="AL1322" s="50" t="e">
        <f>VLOOKUP(Audit!#REF!,$V$3:$AE$12,3,FALSE)&amp; IF(Audit!#REF!=10,Audit!#REF!,"")</f>
        <v>#REF!</v>
      </c>
      <c r="AM1322" s="50" t="e">
        <f>VLOOKUP(Audit!#REF!,$V$13:$AE$22,3,FALSE)&amp; IF(Audit!#REF!=10,Audit!#REF!,"")</f>
        <v>#REF!</v>
      </c>
      <c r="AN1322" s="47" t="e">
        <f t="shared" si="620"/>
        <v>#REF!</v>
      </c>
      <c r="AO1322" s="50" t="e">
        <f>VLOOKUP(Audit!#REF!,$V$3:$AE$12,4,FALSE) &amp;  Audit!#REF! &amp; IF(Audit!#REF!=10,Audit!#REF!,"")</f>
        <v>#REF!</v>
      </c>
      <c r="AP1322" s="50" t="e">
        <f>VLOOKUP(Audit!#REF!,$V$13:$AE$22,4,FALSE)&amp; IF(Audit!#REF!=10,Audit!#REF!,"")</f>
        <v>#REF!</v>
      </c>
      <c r="AQ1322" s="47" t="e">
        <f t="shared" si="621"/>
        <v>#REF!</v>
      </c>
      <c r="AR1322" s="50" t="e">
        <f>VLOOKUP(Audit!#REF!,$V$3:$AE$12,5,FALSE)&amp; IF(Audit!#REF!=10,Audit!#REF!,"")</f>
        <v>#REF!</v>
      </c>
      <c r="AS1322" s="50" t="e">
        <f>VLOOKUP(Audit!#REF!,$V$13:$AE$22,5,FALSE)&amp; IF(Audit!#REF!=10,Audit!#REF!,"")</f>
        <v>#REF!</v>
      </c>
      <c r="AT1322" s="47" t="e">
        <f t="shared" si="622"/>
        <v>#REF!</v>
      </c>
      <c r="AU1322" s="50" t="e">
        <f>VLOOKUP(Audit!#REF!,$V$3:$AE$12,6,FALSE)&amp; IF(Audit!#REF!=10,Audit!#REF!,"")</f>
        <v>#REF!</v>
      </c>
      <c r="AV1322" s="50" t="e">
        <f>VLOOKUP(Audit!#REF!,$V$13:$AE$22,6,FALSE)&amp; IF(Audit!#REF!=10,Audit!#REF!,"")</f>
        <v>#REF!</v>
      </c>
      <c r="AW1322" s="47" t="e">
        <f t="shared" si="623"/>
        <v>#REF!</v>
      </c>
      <c r="AX1322" s="50" t="e">
        <f>VLOOKUP(Audit!#REF!,$V$3:$AE$12,7,FALSE)&amp; IF(Audit!#REF!=10,Audit!#REF!,"")</f>
        <v>#REF!</v>
      </c>
      <c r="AY1322" s="50" t="e">
        <f>VLOOKUP(Audit!#REF!,$V$13:$AE$22,7,FALSE) &amp; IF(Audit!#REF!=10,Audit!#REF!,"")</f>
        <v>#REF!</v>
      </c>
      <c r="AZ1322" s="47" t="e">
        <f t="shared" si="624"/>
        <v>#REF!</v>
      </c>
      <c r="BA1322" s="50" t="e">
        <f>VLOOKUP(Audit!#REF!,$V$3:$AE$12,8,FALSE)&amp; Audit!#REF! &amp; IF(Audit!#REF!=10,Audit!#REF!,"")</f>
        <v>#REF!</v>
      </c>
      <c r="BB1322" s="50" t="e">
        <f>VLOOKUP(Audit!#REF!,$V$13:$AE$22,8,FALSE) &amp; IF(Audit!#REF!=10,Audit!#REF!,"")</f>
        <v>#REF!</v>
      </c>
      <c r="BC1322" s="47" t="e">
        <f t="shared" si="625"/>
        <v>#REF!</v>
      </c>
      <c r="BD1322" s="50" t="e">
        <f>VLOOKUP(Audit!#REF!,$V$3:$AE$12,9,FALSE)&amp; IF(Audit!#REF!=10,Audit!#REF!,"")</f>
        <v>#REF!</v>
      </c>
      <c r="BE1322" s="50" t="e">
        <f>VLOOKUP(Audit!#REF!,$V$13:$AE$22,9,FALSE) &amp; IF(Audit!#REF!=10,Audit!#REF!,"") &amp; IF(Audit!#REF!&lt;&gt;1,U1322,"")</f>
        <v>#REF!</v>
      </c>
      <c r="BF1322" s="47" t="e">
        <f t="shared" si="626"/>
        <v>#REF!</v>
      </c>
      <c r="BG1322" s="50" t="e">
        <f>VLOOKUP(Audit!#REF!,$V$3:$AE$12,10,FALSE) &amp; Audit!#REF! &amp; IF(Audit!#REF!=10,Audit!#REF!,"")</f>
        <v>#REF!</v>
      </c>
      <c r="BH1322" s="50" t="e">
        <f>VLOOKUP(Audit!#REF!,$V$13:$AE$22,10,FALSE) &amp; IF(Audit!#REF!=10,Audit!#REF!,"") &amp; IF(Audit!#REF!&lt;&gt;1,U1322,"")</f>
        <v>#REF!</v>
      </c>
      <c r="BI1322" s="47" t="e">
        <f t="shared" si="627"/>
        <v>#REF!</v>
      </c>
      <c r="BJ1322" s="48" t="str">
        <f t="shared" si="628"/>
        <v/>
      </c>
      <c r="BK1322" s="48" t="str">
        <f t="shared" si="629"/>
        <v/>
      </c>
      <c r="BL1322" s="48" t="str">
        <f t="shared" si="630"/>
        <v/>
      </c>
      <c r="BM1322" s="48" t="str">
        <f t="shared" si="631"/>
        <v/>
      </c>
      <c r="BN1322" s="48" t="str">
        <f t="shared" si="632"/>
        <v/>
      </c>
      <c r="BO1322" s="48" t="str">
        <f t="shared" si="633"/>
        <v/>
      </c>
      <c r="BP1322" s="48" t="str">
        <f t="shared" si="634"/>
        <v/>
      </c>
      <c r="BQ1322" s="48" t="str">
        <f t="shared" si="635"/>
        <v/>
      </c>
      <c r="BR1322" s="48" t="str">
        <f t="shared" si="636"/>
        <v/>
      </c>
      <c r="BS1322" s="48" t="str">
        <f t="shared" si="637"/>
        <v/>
      </c>
      <c r="BT1322" s="48" t="str">
        <f t="shared" si="638"/>
        <v/>
      </c>
      <c r="BU1322" s="48" t="str">
        <f t="shared" si="639"/>
        <v/>
      </c>
    </row>
    <row r="1323" spans="1:73">
      <c r="A1323" s="10" t="e">
        <f>Audit!#REF!</f>
        <v>#REF!</v>
      </c>
      <c r="B1323" s="10" t="e">
        <f t="shared" si="610"/>
        <v>#REF!</v>
      </c>
      <c r="C1323" s="17" t="e">
        <f>VLOOKUP(Audit!#REF!,$V$3:$AE$12,2,FALSE) &amp; VLOOKUP(Audit!#REF!,$V$13:$AE$22,2,FALSE)&amp; IF(Audit!#REF!=10,Audit!#REF!&amp;Audit!#REF!,"")</f>
        <v>#REF!</v>
      </c>
      <c r="D1323" s="17" t="e">
        <f>VLOOKUP(Audit!#REF!,$V$3:$AE$12,3,FALSE) &amp; VLOOKUP(Audit!#REF!,$V$13:$AE$22,3,FALSE) &amp;IF(Audit!#REF!=10,Audit!#REF!&amp;Audit!#REF!,"")</f>
        <v>#REF!</v>
      </c>
      <c r="E1323" s="17" t="e">
        <f>VLOOKUP(Audit!#REF!,$V$3:$AE$12,4,FALSE)&amp; Audit!#REF! &amp; VLOOKUP(Audit!#REF!,$V$13:$AE$22,4,FALSE)&amp; IF(Audit!#REF!=10,Audit!#REF!&amp;Audit!#REF!,"")</f>
        <v>#REF!</v>
      </c>
      <c r="F1323" s="17" t="e">
        <f>VLOOKUP(Audit!#REF!,$V$3:$AE$12,5,FALSE) &amp; VLOOKUP(Audit!#REF!,$V$13:$AE$22,5,FALSE)&amp; IF(Audit!#REF!=10,Audit!#REF!&amp;Audit!#REF!,"")</f>
        <v>#REF!</v>
      </c>
      <c r="G1323" s="17" t="e">
        <f>VLOOKUP(Audit!#REF!,$V$3:$AE$12,6,FALSE) &amp; VLOOKUP(Audit!#REF!,$V$13:$AE$22,6,FALSE)&amp; IF(Audit!#REF!=10,Audit!#REF!&amp;Audit!#REF!,"")</f>
        <v>#REF!</v>
      </c>
      <c r="H1323" s="17" t="e">
        <f>VLOOKUP(Audit!#REF!,$V$3:$AE$12,7,FALSE) &amp; VLOOKUP(Audit!#REF!,$V$13:$AE$22,7,FALSE)&amp;IF(Audit!#REF!=10,Audit!#REF!&amp;Audit!#REF!,"")</f>
        <v>#REF!</v>
      </c>
      <c r="I1323" s="17" t="e">
        <f>VLOOKUP(Audit!#REF!,$V$3:$AE$12,8,FALSE) &amp; Audit!#REF! &amp; VLOOKUP(Audit!#REF!,$V$13:$AE$22,8,FALSE)&amp;IF(Audit!#REF!=10,Audit!#REF!&amp;Audit!#REF!,"")</f>
        <v>#REF!</v>
      </c>
      <c r="J1323" s="17" t="e">
        <f>VLOOKUP(Audit!#REF!,$V$3:$AE$12,9,FALSE) &amp; VLOOKUP(Audit!#REF!,$V$13:$AE$22,9,FALSE) &amp; IF(Audit!#REF!=10,Audit!#REF!&amp;Audit!#REF!,"") &amp; IF(Audit!#REF!&lt;&gt;1,U1323,"")</f>
        <v>#REF!</v>
      </c>
      <c r="K1323" s="17" t="e">
        <f>VLOOKUP(Audit!#REF!,$V$3:$AE$12,10,FALSE) &amp; Audit!#REF! &amp; VLOOKUP(Audit!#REF!,$V$13:$AE$22,10,FALSE) &amp; IF(Audit!#REF!=10,Audit!#REF!&amp;Audit!#REF!,"") &amp; IF(Audit!#REF!&lt;&gt;1,U1323,"")</f>
        <v>#REF!</v>
      </c>
      <c r="L1323" s="10" t="e">
        <f>Audit!#REF!</f>
        <v>#REF!</v>
      </c>
      <c r="M1323" s="10" t="e">
        <f t="shared" si="611"/>
        <v>#REF!</v>
      </c>
      <c r="N1323" s="10" t="e">
        <f t="shared" si="612"/>
        <v>#REF!</v>
      </c>
      <c r="O1323" s="10" t="e">
        <f t="shared" si="613"/>
        <v>#REF!</v>
      </c>
      <c r="P1323" s="10" t="e">
        <f t="shared" si="614"/>
        <v>#REF!</v>
      </c>
      <c r="Q1323" s="10" t="e">
        <f t="shared" si="615"/>
        <v>#REF!</v>
      </c>
      <c r="R1323" s="10" t="e">
        <f t="shared" si="616"/>
        <v>#REF!</v>
      </c>
      <c r="S1323" s="10" t="e">
        <f t="shared" si="617"/>
        <v>#REF!</v>
      </c>
      <c r="T1323" s="10" t="e">
        <f t="shared" si="618"/>
        <v>#REF!</v>
      </c>
      <c r="U1323" s="17" t="e">
        <f>IF(Audit!#REF!="","",VLOOKUP(Audit!#REF!,$W$26:$X$35,2,FALSE)) &amp; Audit!#REF! &amp; IF(Audit!#REF!="","",IF(Audit!#REF!&lt;=1.4,VLOOKUP(Audit!#REF!,$W$38:X1368,2,FALSE),VLOOKUP(Audit!#REF!,$W$51:$X$61,2,FALSE))) &amp; IF(Audit!#REF!="","",VLOOKUP(Audit!#REF!,$Y$26:$Z$35,2,FALSE) &amp; Audit!#REF! &amp; IF(Audit!#REF!="","",IF(Audit!#REF!&lt;=1.4,VLOOKUP(Audit!#REF!,$Y$38:$Z$48,2,FALSE),VLOOKUP(Audit!#REF!,$Y$51:$Z$61,2,FALSE))))</f>
        <v>#REF!</v>
      </c>
      <c r="V1323" s="21"/>
      <c r="AH1323" s="49" t="e">
        <f>Audit!#REF!</f>
        <v>#REF!</v>
      </c>
      <c r="AI1323" s="50" t="e">
        <f>VLOOKUP(Audit!#REF!,$V$3:$AE$12,2,FALSE)&amp; IF(Audit!#REF!=10,Audit!#REF!,"")</f>
        <v>#REF!</v>
      </c>
      <c r="AJ1323" s="50" t="e">
        <f>VLOOKUP(Audit!#REF!,$V$13:$AE$22,2,FALSE)&amp; IF(Audit!#REF!=10,Audit!#REF!,"")</f>
        <v>#REF!</v>
      </c>
      <c r="AK1323" s="47" t="e">
        <f t="shared" si="619"/>
        <v>#REF!</v>
      </c>
      <c r="AL1323" s="50" t="e">
        <f>VLOOKUP(Audit!#REF!,$V$3:$AE$12,3,FALSE)&amp; IF(Audit!#REF!=10,Audit!#REF!,"")</f>
        <v>#REF!</v>
      </c>
      <c r="AM1323" s="50" t="e">
        <f>VLOOKUP(Audit!#REF!,$V$13:$AE$22,3,FALSE)&amp; IF(Audit!#REF!=10,Audit!#REF!,"")</f>
        <v>#REF!</v>
      </c>
      <c r="AN1323" s="47" t="e">
        <f t="shared" si="620"/>
        <v>#REF!</v>
      </c>
      <c r="AO1323" s="50" t="e">
        <f>VLOOKUP(Audit!#REF!,$V$3:$AE$12,4,FALSE) &amp;  Audit!#REF! &amp; IF(Audit!#REF!=10,Audit!#REF!,"")</f>
        <v>#REF!</v>
      </c>
      <c r="AP1323" s="50" t="e">
        <f>VLOOKUP(Audit!#REF!,$V$13:$AE$22,4,FALSE)&amp; IF(Audit!#REF!=10,Audit!#REF!,"")</f>
        <v>#REF!</v>
      </c>
      <c r="AQ1323" s="47" t="e">
        <f t="shared" si="621"/>
        <v>#REF!</v>
      </c>
      <c r="AR1323" s="50" t="e">
        <f>VLOOKUP(Audit!#REF!,$V$3:$AE$12,5,FALSE)&amp; IF(Audit!#REF!=10,Audit!#REF!,"")</f>
        <v>#REF!</v>
      </c>
      <c r="AS1323" s="50" t="e">
        <f>VLOOKUP(Audit!#REF!,$V$13:$AE$22,5,FALSE)&amp; IF(Audit!#REF!=10,Audit!#REF!,"")</f>
        <v>#REF!</v>
      </c>
      <c r="AT1323" s="47" t="e">
        <f t="shared" si="622"/>
        <v>#REF!</v>
      </c>
      <c r="AU1323" s="50" t="e">
        <f>VLOOKUP(Audit!#REF!,$V$3:$AE$12,6,FALSE)&amp; IF(Audit!#REF!=10,Audit!#REF!,"")</f>
        <v>#REF!</v>
      </c>
      <c r="AV1323" s="50" t="e">
        <f>VLOOKUP(Audit!#REF!,$V$13:$AE$22,6,FALSE)&amp; IF(Audit!#REF!=10,Audit!#REF!,"")</f>
        <v>#REF!</v>
      </c>
      <c r="AW1323" s="47" t="e">
        <f t="shared" si="623"/>
        <v>#REF!</v>
      </c>
      <c r="AX1323" s="50" t="e">
        <f>VLOOKUP(Audit!#REF!,$V$3:$AE$12,7,FALSE)&amp; IF(Audit!#REF!=10,Audit!#REF!,"")</f>
        <v>#REF!</v>
      </c>
      <c r="AY1323" s="50" t="e">
        <f>VLOOKUP(Audit!#REF!,$V$13:$AE$22,7,FALSE) &amp; IF(Audit!#REF!=10,Audit!#REF!,"")</f>
        <v>#REF!</v>
      </c>
      <c r="AZ1323" s="47" t="e">
        <f t="shared" si="624"/>
        <v>#REF!</v>
      </c>
      <c r="BA1323" s="50" t="e">
        <f>VLOOKUP(Audit!#REF!,$V$3:$AE$12,8,FALSE)&amp; Audit!#REF! &amp; IF(Audit!#REF!=10,Audit!#REF!,"")</f>
        <v>#REF!</v>
      </c>
      <c r="BB1323" s="50" t="e">
        <f>VLOOKUP(Audit!#REF!,$V$13:$AE$22,8,FALSE) &amp; IF(Audit!#REF!=10,Audit!#REF!,"")</f>
        <v>#REF!</v>
      </c>
      <c r="BC1323" s="47" t="e">
        <f t="shared" si="625"/>
        <v>#REF!</v>
      </c>
      <c r="BD1323" s="50" t="e">
        <f>VLOOKUP(Audit!#REF!,$V$3:$AE$12,9,FALSE)&amp; IF(Audit!#REF!=10,Audit!#REF!,"")</f>
        <v>#REF!</v>
      </c>
      <c r="BE1323" s="50" t="e">
        <f>VLOOKUP(Audit!#REF!,$V$13:$AE$22,9,FALSE) &amp; IF(Audit!#REF!=10,Audit!#REF!,"") &amp; IF(Audit!#REF!&lt;&gt;1,U1323,"")</f>
        <v>#REF!</v>
      </c>
      <c r="BF1323" s="47" t="e">
        <f t="shared" si="626"/>
        <v>#REF!</v>
      </c>
      <c r="BG1323" s="50" t="e">
        <f>VLOOKUP(Audit!#REF!,$V$3:$AE$12,10,FALSE) &amp; Audit!#REF! &amp; IF(Audit!#REF!=10,Audit!#REF!,"")</f>
        <v>#REF!</v>
      </c>
      <c r="BH1323" s="50" t="e">
        <f>VLOOKUP(Audit!#REF!,$V$13:$AE$22,10,FALSE) &amp; IF(Audit!#REF!=10,Audit!#REF!,"") &amp; IF(Audit!#REF!&lt;&gt;1,U1323,"")</f>
        <v>#REF!</v>
      </c>
      <c r="BI1323" s="47" t="e">
        <f t="shared" si="627"/>
        <v>#REF!</v>
      </c>
      <c r="BJ1323" s="48" t="str">
        <f t="shared" si="628"/>
        <v/>
      </c>
      <c r="BK1323" s="48" t="str">
        <f t="shared" si="629"/>
        <v/>
      </c>
      <c r="BL1323" s="48" t="str">
        <f t="shared" si="630"/>
        <v/>
      </c>
      <c r="BM1323" s="48" t="str">
        <f t="shared" si="631"/>
        <v/>
      </c>
      <c r="BN1323" s="48" t="str">
        <f t="shared" si="632"/>
        <v/>
      </c>
      <c r="BO1323" s="48" t="str">
        <f t="shared" si="633"/>
        <v/>
      </c>
      <c r="BP1323" s="48" t="str">
        <f t="shared" si="634"/>
        <v/>
      </c>
      <c r="BQ1323" s="48" t="str">
        <f t="shared" si="635"/>
        <v/>
      </c>
      <c r="BR1323" s="48" t="str">
        <f t="shared" si="636"/>
        <v/>
      </c>
      <c r="BS1323" s="48" t="str">
        <f t="shared" si="637"/>
        <v/>
      </c>
      <c r="BT1323" s="48" t="str">
        <f t="shared" si="638"/>
        <v/>
      </c>
      <c r="BU1323" s="48" t="str">
        <f t="shared" si="639"/>
        <v/>
      </c>
    </row>
    <row r="1324" spans="1:73">
      <c r="A1324" s="10" t="e">
        <f>Audit!#REF!</f>
        <v>#REF!</v>
      </c>
      <c r="B1324" s="10" t="e">
        <f t="shared" si="610"/>
        <v>#REF!</v>
      </c>
      <c r="C1324" s="17" t="e">
        <f>VLOOKUP(Audit!#REF!,$V$3:$AE$12,2,FALSE) &amp; VLOOKUP(Audit!#REF!,$V$13:$AE$22,2,FALSE)&amp; IF(Audit!#REF!=10,Audit!#REF!&amp;Audit!#REF!,"")</f>
        <v>#REF!</v>
      </c>
      <c r="D1324" s="17" t="e">
        <f>VLOOKUP(Audit!#REF!,$V$3:$AE$12,3,FALSE) &amp; VLOOKUP(Audit!#REF!,$V$13:$AE$22,3,FALSE) &amp;IF(Audit!#REF!=10,Audit!#REF!&amp;Audit!#REF!,"")</f>
        <v>#REF!</v>
      </c>
      <c r="E1324" s="17" t="e">
        <f>VLOOKUP(Audit!#REF!,$V$3:$AE$12,4,FALSE)&amp; Audit!#REF! &amp; VLOOKUP(Audit!#REF!,$V$13:$AE$22,4,FALSE)&amp; IF(Audit!#REF!=10,Audit!#REF!&amp;Audit!#REF!,"")</f>
        <v>#REF!</v>
      </c>
      <c r="F1324" s="17" t="e">
        <f>VLOOKUP(Audit!#REF!,$V$3:$AE$12,5,FALSE) &amp; VLOOKUP(Audit!#REF!,$V$13:$AE$22,5,FALSE)&amp; IF(Audit!#REF!=10,Audit!#REF!&amp;Audit!#REF!,"")</f>
        <v>#REF!</v>
      </c>
      <c r="G1324" s="17" t="e">
        <f>VLOOKUP(Audit!#REF!,$V$3:$AE$12,6,FALSE) &amp; VLOOKUP(Audit!#REF!,$V$13:$AE$22,6,FALSE)&amp; IF(Audit!#REF!=10,Audit!#REF!&amp;Audit!#REF!,"")</f>
        <v>#REF!</v>
      </c>
      <c r="H1324" s="17" t="e">
        <f>VLOOKUP(Audit!#REF!,$V$3:$AE$12,7,FALSE) &amp; VLOOKUP(Audit!#REF!,$V$13:$AE$22,7,FALSE)&amp;IF(Audit!#REF!=10,Audit!#REF!&amp;Audit!#REF!,"")</f>
        <v>#REF!</v>
      </c>
      <c r="I1324" s="17" t="e">
        <f>VLOOKUP(Audit!#REF!,$V$3:$AE$12,8,FALSE) &amp; Audit!#REF! &amp; VLOOKUP(Audit!#REF!,$V$13:$AE$22,8,FALSE)&amp;IF(Audit!#REF!=10,Audit!#REF!&amp;Audit!#REF!,"")</f>
        <v>#REF!</v>
      </c>
      <c r="J1324" s="17" t="e">
        <f>VLOOKUP(Audit!#REF!,$V$3:$AE$12,9,FALSE) &amp; VLOOKUP(Audit!#REF!,$V$13:$AE$22,9,FALSE) &amp; IF(Audit!#REF!=10,Audit!#REF!&amp;Audit!#REF!,"") &amp; IF(Audit!#REF!&lt;&gt;1,U1324,"")</f>
        <v>#REF!</v>
      </c>
      <c r="K1324" s="17" t="e">
        <f>VLOOKUP(Audit!#REF!,$V$3:$AE$12,10,FALSE) &amp; Audit!#REF! &amp; VLOOKUP(Audit!#REF!,$V$13:$AE$22,10,FALSE) &amp; IF(Audit!#REF!=10,Audit!#REF!&amp;Audit!#REF!,"") &amp; IF(Audit!#REF!&lt;&gt;1,U1324,"")</f>
        <v>#REF!</v>
      </c>
      <c r="L1324" s="10" t="e">
        <f>Audit!#REF!</f>
        <v>#REF!</v>
      </c>
      <c r="M1324" s="10" t="e">
        <f t="shared" si="611"/>
        <v>#REF!</v>
      </c>
      <c r="N1324" s="10" t="e">
        <f t="shared" si="612"/>
        <v>#REF!</v>
      </c>
      <c r="O1324" s="10" t="e">
        <f t="shared" si="613"/>
        <v>#REF!</v>
      </c>
      <c r="P1324" s="10" t="e">
        <f t="shared" si="614"/>
        <v>#REF!</v>
      </c>
      <c r="Q1324" s="10" t="e">
        <f t="shared" si="615"/>
        <v>#REF!</v>
      </c>
      <c r="R1324" s="10" t="e">
        <f t="shared" si="616"/>
        <v>#REF!</v>
      </c>
      <c r="S1324" s="10" t="e">
        <f t="shared" si="617"/>
        <v>#REF!</v>
      </c>
      <c r="T1324" s="10" t="e">
        <f t="shared" si="618"/>
        <v>#REF!</v>
      </c>
      <c r="U1324" s="17" t="e">
        <f>IF(Audit!#REF!="","",VLOOKUP(Audit!#REF!,$W$26:$X$35,2,FALSE)) &amp; Audit!#REF! &amp; IF(Audit!#REF!="","",IF(Audit!#REF!&lt;=1.4,VLOOKUP(Audit!#REF!,$W$38:X1369,2,FALSE),VLOOKUP(Audit!#REF!,$W$51:$X$61,2,FALSE))) &amp; IF(Audit!#REF!="","",VLOOKUP(Audit!#REF!,$Y$26:$Z$35,2,FALSE) &amp; Audit!#REF! &amp; IF(Audit!#REF!="","",IF(Audit!#REF!&lt;=1.4,VLOOKUP(Audit!#REF!,$Y$38:$Z$48,2,FALSE),VLOOKUP(Audit!#REF!,$Y$51:$Z$61,2,FALSE))))</f>
        <v>#REF!</v>
      </c>
      <c r="V1324" s="21"/>
      <c r="AH1324" s="49" t="e">
        <f>Audit!#REF!</f>
        <v>#REF!</v>
      </c>
      <c r="AI1324" s="50" t="e">
        <f>VLOOKUP(Audit!#REF!,$V$3:$AE$12,2,FALSE)&amp; IF(Audit!#REF!=10,Audit!#REF!,"")</f>
        <v>#REF!</v>
      </c>
      <c r="AJ1324" s="50" t="e">
        <f>VLOOKUP(Audit!#REF!,$V$13:$AE$22,2,FALSE)&amp; IF(Audit!#REF!=10,Audit!#REF!,"")</f>
        <v>#REF!</v>
      </c>
      <c r="AK1324" s="47" t="e">
        <f t="shared" si="619"/>
        <v>#REF!</v>
      </c>
      <c r="AL1324" s="50" t="e">
        <f>VLOOKUP(Audit!#REF!,$V$3:$AE$12,3,FALSE)&amp; IF(Audit!#REF!=10,Audit!#REF!,"")</f>
        <v>#REF!</v>
      </c>
      <c r="AM1324" s="50" t="e">
        <f>VLOOKUP(Audit!#REF!,$V$13:$AE$22,3,FALSE)&amp; IF(Audit!#REF!=10,Audit!#REF!,"")</f>
        <v>#REF!</v>
      </c>
      <c r="AN1324" s="47" t="e">
        <f t="shared" si="620"/>
        <v>#REF!</v>
      </c>
      <c r="AO1324" s="50" t="e">
        <f>VLOOKUP(Audit!#REF!,$V$3:$AE$12,4,FALSE) &amp;  Audit!#REF! &amp; IF(Audit!#REF!=10,Audit!#REF!,"")</f>
        <v>#REF!</v>
      </c>
      <c r="AP1324" s="50" t="e">
        <f>VLOOKUP(Audit!#REF!,$V$13:$AE$22,4,FALSE)&amp; IF(Audit!#REF!=10,Audit!#REF!,"")</f>
        <v>#REF!</v>
      </c>
      <c r="AQ1324" s="47" t="e">
        <f t="shared" si="621"/>
        <v>#REF!</v>
      </c>
      <c r="AR1324" s="50" t="e">
        <f>VLOOKUP(Audit!#REF!,$V$3:$AE$12,5,FALSE)&amp; IF(Audit!#REF!=10,Audit!#REF!,"")</f>
        <v>#REF!</v>
      </c>
      <c r="AS1324" s="50" t="e">
        <f>VLOOKUP(Audit!#REF!,$V$13:$AE$22,5,FALSE)&amp; IF(Audit!#REF!=10,Audit!#REF!,"")</f>
        <v>#REF!</v>
      </c>
      <c r="AT1324" s="47" t="e">
        <f t="shared" si="622"/>
        <v>#REF!</v>
      </c>
      <c r="AU1324" s="50" t="e">
        <f>VLOOKUP(Audit!#REF!,$V$3:$AE$12,6,FALSE)&amp; IF(Audit!#REF!=10,Audit!#REF!,"")</f>
        <v>#REF!</v>
      </c>
      <c r="AV1324" s="50" t="e">
        <f>VLOOKUP(Audit!#REF!,$V$13:$AE$22,6,FALSE)&amp; IF(Audit!#REF!=10,Audit!#REF!,"")</f>
        <v>#REF!</v>
      </c>
      <c r="AW1324" s="47" t="e">
        <f t="shared" si="623"/>
        <v>#REF!</v>
      </c>
      <c r="AX1324" s="50" t="e">
        <f>VLOOKUP(Audit!#REF!,$V$3:$AE$12,7,FALSE)&amp; IF(Audit!#REF!=10,Audit!#REF!,"")</f>
        <v>#REF!</v>
      </c>
      <c r="AY1324" s="50" t="e">
        <f>VLOOKUP(Audit!#REF!,$V$13:$AE$22,7,FALSE) &amp; IF(Audit!#REF!=10,Audit!#REF!,"")</f>
        <v>#REF!</v>
      </c>
      <c r="AZ1324" s="47" t="e">
        <f t="shared" si="624"/>
        <v>#REF!</v>
      </c>
      <c r="BA1324" s="50" t="e">
        <f>VLOOKUP(Audit!#REF!,$V$3:$AE$12,8,FALSE)&amp; Audit!#REF! &amp; IF(Audit!#REF!=10,Audit!#REF!,"")</f>
        <v>#REF!</v>
      </c>
      <c r="BB1324" s="50" t="e">
        <f>VLOOKUP(Audit!#REF!,$V$13:$AE$22,8,FALSE) &amp; IF(Audit!#REF!=10,Audit!#REF!,"")</f>
        <v>#REF!</v>
      </c>
      <c r="BC1324" s="47" t="e">
        <f t="shared" si="625"/>
        <v>#REF!</v>
      </c>
      <c r="BD1324" s="50" t="e">
        <f>VLOOKUP(Audit!#REF!,$V$3:$AE$12,9,FALSE)&amp; IF(Audit!#REF!=10,Audit!#REF!,"")</f>
        <v>#REF!</v>
      </c>
      <c r="BE1324" s="50" t="e">
        <f>VLOOKUP(Audit!#REF!,$V$13:$AE$22,9,FALSE) &amp; IF(Audit!#REF!=10,Audit!#REF!,"") &amp; IF(Audit!#REF!&lt;&gt;1,U1324,"")</f>
        <v>#REF!</v>
      </c>
      <c r="BF1324" s="47" t="e">
        <f t="shared" si="626"/>
        <v>#REF!</v>
      </c>
      <c r="BG1324" s="50" t="e">
        <f>VLOOKUP(Audit!#REF!,$V$3:$AE$12,10,FALSE) &amp; Audit!#REF! &amp; IF(Audit!#REF!=10,Audit!#REF!,"")</f>
        <v>#REF!</v>
      </c>
      <c r="BH1324" s="50" t="e">
        <f>VLOOKUP(Audit!#REF!,$V$13:$AE$22,10,FALSE) &amp; IF(Audit!#REF!=10,Audit!#REF!,"") &amp; IF(Audit!#REF!&lt;&gt;1,U1324,"")</f>
        <v>#REF!</v>
      </c>
      <c r="BI1324" s="47" t="e">
        <f t="shared" si="627"/>
        <v>#REF!</v>
      </c>
      <c r="BJ1324" s="48" t="str">
        <f t="shared" si="628"/>
        <v/>
      </c>
      <c r="BK1324" s="48" t="str">
        <f t="shared" si="629"/>
        <v/>
      </c>
      <c r="BL1324" s="48" t="str">
        <f t="shared" si="630"/>
        <v/>
      </c>
      <c r="BM1324" s="48" t="str">
        <f t="shared" si="631"/>
        <v/>
      </c>
      <c r="BN1324" s="48" t="str">
        <f t="shared" si="632"/>
        <v/>
      </c>
      <c r="BO1324" s="48" t="str">
        <f t="shared" si="633"/>
        <v/>
      </c>
      <c r="BP1324" s="48" t="str">
        <f t="shared" si="634"/>
        <v/>
      </c>
      <c r="BQ1324" s="48" t="str">
        <f t="shared" si="635"/>
        <v/>
      </c>
      <c r="BR1324" s="48" t="str">
        <f t="shared" si="636"/>
        <v/>
      </c>
      <c r="BS1324" s="48" t="str">
        <f t="shared" si="637"/>
        <v/>
      </c>
      <c r="BT1324" s="48" t="str">
        <f t="shared" si="638"/>
        <v/>
      </c>
      <c r="BU1324" s="48" t="str">
        <f t="shared" si="639"/>
        <v/>
      </c>
    </row>
    <row r="1325" spans="1:73">
      <c r="A1325" s="10" t="e">
        <f>Audit!#REF!</f>
        <v>#REF!</v>
      </c>
      <c r="B1325" s="10" t="e">
        <f t="shared" si="610"/>
        <v>#REF!</v>
      </c>
      <c r="C1325" s="17" t="e">
        <f>VLOOKUP(Audit!#REF!,$V$3:$AE$12,2,FALSE) &amp; VLOOKUP(Audit!#REF!,$V$13:$AE$22,2,FALSE)&amp; IF(Audit!#REF!=10,Audit!#REF!&amp;Audit!#REF!,"")</f>
        <v>#REF!</v>
      </c>
      <c r="D1325" s="17" t="e">
        <f>VLOOKUP(Audit!#REF!,$V$3:$AE$12,3,FALSE) &amp; VLOOKUP(Audit!#REF!,$V$13:$AE$22,3,FALSE) &amp;IF(Audit!#REF!=10,Audit!#REF!&amp;Audit!#REF!,"")</f>
        <v>#REF!</v>
      </c>
      <c r="E1325" s="17" t="e">
        <f>VLOOKUP(Audit!#REF!,$V$3:$AE$12,4,FALSE)&amp; Audit!#REF! &amp; VLOOKUP(Audit!#REF!,$V$13:$AE$22,4,FALSE)&amp; IF(Audit!#REF!=10,Audit!#REF!&amp;Audit!#REF!,"")</f>
        <v>#REF!</v>
      </c>
      <c r="F1325" s="17" t="e">
        <f>VLOOKUP(Audit!#REF!,$V$3:$AE$12,5,FALSE) &amp; VLOOKUP(Audit!#REF!,$V$13:$AE$22,5,FALSE)&amp; IF(Audit!#REF!=10,Audit!#REF!&amp;Audit!#REF!,"")</f>
        <v>#REF!</v>
      </c>
      <c r="G1325" s="17" t="e">
        <f>VLOOKUP(Audit!#REF!,$V$3:$AE$12,6,FALSE) &amp; VLOOKUP(Audit!#REF!,$V$13:$AE$22,6,FALSE)&amp; IF(Audit!#REF!=10,Audit!#REF!&amp;Audit!#REF!,"")</f>
        <v>#REF!</v>
      </c>
      <c r="H1325" s="17" t="e">
        <f>VLOOKUP(Audit!#REF!,$V$3:$AE$12,7,FALSE) &amp; VLOOKUP(Audit!#REF!,$V$13:$AE$22,7,FALSE)&amp;IF(Audit!#REF!=10,Audit!#REF!&amp;Audit!#REF!,"")</f>
        <v>#REF!</v>
      </c>
      <c r="I1325" s="17" t="e">
        <f>VLOOKUP(Audit!#REF!,$V$3:$AE$12,8,FALSE) &amp; Audit!#REF! &amp; VLOOKUP(Audit!#REF!,$V$13:$AE$22,8,FALSE)&amp;IF(Audit!#REF!=10,Audit!#REF!&amp;Audit!#REF!,"")</f>
        <v>#REF!</v>
      </c>
      <c r="J1325" s="17" t="e">
        <f>VLOOKUP(Audit!#REF!,$V$3:$AE$12,9,FALSE) &amp; VLOOKUP(Audit!#REF!,$V$13:$AE$22,9,FALSE) &amp; IF(Audit!#REF!=10,Audit!#REF!&amp;Audit!#REF!,"") &amp; IF(Audit!#REF!&lt;&gt;1,U1325,"")</f>
        <v>#REF!</v>
      </c>
      <c r="K1325" s="17" t="e">
        <f>VLOOKUP(Audit!#REF!,$V$3:$AE$12,10,FALSE) &amp; Audit!#REF! &amp; VLOOKUP(Audit!#REF!,$V$13:$AE$22,10,FALSE) &amp; IF(Audit!#REF!=10,Audit!#REF!&amp;Audit!#REF!,"") &amp; IF(Audit!#REF!&lt;&gt;1,U1325,"")</f>
        <v>#REF!</v>
      </c>
      <c r="L1325" s="10" t="e">
        <f>Audit!#REF!</f>
        <v>#REF!</v>
      </c>
      <c r="M1325" s="10" t="e">
        <f t="shared" si="611"/>
        <v>#REF!</v>
      </c>
      <c r="N1325" s="10" t="e">
        <f t="shared" si="612"/>
        <v>#REF!</v>
      </c>
      <c r="O1325" s="10" t="e">
        <f t="shared" si="613"/>
        <v>#REF!</v>
      </c>
      <c r="P1325" s="10" t="e">
        <f t="shared" si="614"/>
        <v>#REF!</v>
      </c>
      <c r="Q1325" s="10" t="e">
        <f t="shared" si="615"/>
        <v>#REF!</v>
      </c>
      <c r="R1325" s="10" t="e">
        <f t="shared" si="616"/>
        <v>#REF!</v>
      </c>
      <c r="S1325" s="10" t="e">
        <f t="shared" si="617"/>
        <v>#REF!</v>
      </c>
      <c r="T1325" s="10" t="e">
        <f t="shared" si="618"/>
        <v>#REF!</v>
      </c>
      <c r="U1325" s="17" t="e">
        <f>IF(Audit!#REF!="","",VLOOKUP(Audit!#REF!,$W$26:$X$35,2,FALSE)) &amp; Audit!#REF! &amp; IF(Audit!#REF!="","",IF(Audit!#REF!&lt;=1.4,VLOOKUP(Audit!#REF!,$W$38:X1370,2,FALSE),VLOOKUP(Audit!#REF!,$W$51:$X$61,2,FALSE))) &amp; IF(Audit!#REF!="","",VLOOKUP(Audit!#REF!,$Y$26:$Z$35,2,FALSE) &amp; Audit!#REF! &amp; IF(Audit!#REF!="","",IF(Audit!#REF!&lt;=1.4,VLOOKUP(Audit!#REF!,$Y$38:$Z$48,2,FALSE),VLOOKUP(Audit!#REF!,$Y$51:$Z$61,2,FALSE))))</f>
        <v>#REF!</v>
      </c>
      <c r="V1325" s="21"/>
      <c r="AH1325" s="49" t="e">
        <f>Audit!#REF!</f>
        <v>#REF!</v>
      </c>
      <c r="AI1325" s="50" t="e">
        <f>VLOOKUP(Audit!#REF!,$V$3:$AE$12,2,FALSE)&amp; IF(Audit!#REF!=10,Audit!#REF!,"")</f>
        <v>#REF!</v>
      </c>
      <c r="AJ1325" s="50" t="e">
        <f>VLOOKUP(Audit!#REF!,$V$13:$AE$22,2,FALSE)&amp; IF(Audit!#REF!=10,Audit!#REF!,"")</f>
        <v>#REF!</v>
      </c>
      <c r="AK1325" s="47" t="e">
        <f t="shared" si="619"/>
        <v>#REF!</v>
      </c>
      <c r="AL1325" s="50" t="e">
        <f>VLOOKUP(Audit!#REF!,$V$3:$AE$12,3,FALSE)&amp; IF(Audit!#REF!=10,Audit!#REF!,"")</f>
        <v>#REF!</v>
      </c>
      <c r="AM1325" s="50" t="e">
        <f>VLOOKUP(Audit!#REF!,$V$13:$AE$22,3,FALSE)&amp; IF(Audit!#REF!=10,Audit!#REF!,"")</f>
        <v>#REF!</v>
      </c>
      <c r="AN1325" s="47" t="e">
        <f t="shared" si="620"/>
        <v>#REF!</v>
      </c>
      <c r="AO1325" s="50" t="e">
        <f>VLOOKUP(Audit!#REF!,$V$3:$AE$12,4,FALSE) &amp;  Audit!#REF! &amp; IF(Audit!#REF!=10,Audit!#REF!,"")</f>
        <v>#REF!</v>
      </c>
      <c r="AP1325" s="50" t="e">
        <f>VLOOKUP(Audit!#REF!,$V$13:$AE$22,4,FALSE)&amp; IF(Audit!#REF!=10,Audit!#REF!,"")</f>
        <v>#REF!</v>
      </c>
      <c r="AQ1325" s="47" t="e">
        <f t="shared" si="621"/>
        <v>#REF!</v>
      </c>
      <c r="AR1325" s="50" t="e">
        <f>VLOOKUP(Audit!#REF!,$V$3:$AE$12,5,FALSE)&amp; IF(Audit!#REF!=10,Audit!#REF!,"")</f>
        <v>#REF!</v>
      </c>
      <c r="AS1325" s="50" t="e">
        <f>VLOOKUP(Audit!#REF!,$V$13:$AE$22,5,FALSE)&amp; IF(Audit!#REF!=10,Audit!#REF!,"")</f>
        <v>#REF!</v>
      </c>
      <c r="AT1325" s="47" t="e">
        <f t="shared" si="622"/>
        <v>#REF!</v>
      </c>
      <c r="AU1325" s="50" t="e">
        <f>VLOOKUP(Audit!#REF!,$V$3:$AE$12,6,FALSE)&amp; IF(Audit!#REF!=10,Audit!#REF!,"")</f>
        <v>#REF!</v>
      </c>
      <c r="AV1325" s="50" t="e">
        <f>VLOOKUP(Audit!#REF!,$V$13:$AE$22,6,FALSE)&amp; IF(Audit!#REF!=10,Audit!#REF!,"")</f>
        <v>#REF!</v>
      </c>
      <c r="AW1325" s="47" t="e">
        <f t="shared" si="623"/>
        <v>#REF!</v>
      </c>
      <c r="AX1325" s="50" t="e">
        <f>VLOOKUP(Audit!#REF!,$V$3:$AE$12,7,FALSE)&amp; IF(Audit!#REF!=10,Audit!#REF!,"")</f>
        <v>#REF!</v>
      </c>
      <c r="AY1325" s="50" t="e">
        <f>VLOOKUP(Audit!#REF!,$V$13:$AE$22,7,FALSE) &amp; IF(Audit!#REF!=10,Audit!#REF!,"")</f>
        <v>#REF!</v>
      </c>
      <c r="AZ1325" s="47" t="e">
        <f t="shared" si="624"/>
        <v>#REF!</v>
      </c>
      <c r="BA1325" s="50" t="e">
        <f>VLOOKUP(Audit!#REF!,$V$3:$AE$12,8,FALSE)&amp; Audit!#REF! &amp; IF(Audit!#REF!=10,Audit!#REF!,"")</f>
        <v>#REF!</v>
      </c>
      <c r="BB1325" s="50" t="e">
        <f>VLOOKUP(Audit!#REF!,$V$13:$AE$22,8,FALSE) &amp; IF(Audit!#REF!=10,Audit!#REF!,"")</f>
        <v>#REF!</v>
      </c>
      <c r="BC1325" s="47" t="e">
        <f t="shared" si="625"/>
        <v>#REF!</v>
      </c>
      <c r="BD1325" s="50" t="e">
        <f>VLOOKUP(Audit!#REF!,$V$3:$AE$12,9,FALSE)&amp; IF(Audit!#REF!=10,Audit!#REF!,"")</f>
        <v>#REF!</v>
      </c>
      <c r="BE1325" s="50" t="e">
        <f>VLOOKUP(Audit!#REF!,$V$13:$AE$22,9,FALSE) &amp; IF(Audit!#REF!=10,Audit!#REF!,"") &amp; IF(Audit!#REF!&lt;&gt;1,U1325,"")</f>
        <v>#REF!</v>
      </c>
      <c r="BF1325" s="47" t="e">
        <f t="shared" si="626"/>
        <v>#REF!</v>
      </c>
      <c r="BG1325" s="50" t="e">
        <f>VLOOKUP(Audit!#REF!,$V$3:$AE$12,10,FALSE) &amp; Audit!#REF! &amp; IF(Audit!#REF!=10,Audit!#REF!,"")</f>
        <v>#REF!</v>
      </c>
      <c r="BH1325" s="50" t="e">
        <f>VLOOKUP(Audit!#REF!,$V$13:$AE$22,10,FALSE) &amp; IF(Audit!#REF!=10,Audit!#REF!,"") &amp; IF(Audit!#REF!&lt;&gt;1,U1325,"")</f>
        <v>#REF!</v>
      </c>
      <c r="BI1325" s="47" t="e">
        <f t="shared" si="627"/>
        <v>#REF!</v>
      </c>
      <c r="BJ1325" s="48" t="str">
        <f t="shared" si="628"/>
        <v/>
      </c>
      <c r="BK1325" s="48" t="str">
        <f t="shared" si="629"/>
        <v/>
      </c>
      <c r="BL1325" s="48" t="str">
        <f t="shared" si="630"/>
        <v/>
      </c>
      <c r="BM1325" s="48" t="str">
        <f t="shared" si="631"/>
        <v/>
      </c>
      <c r="BN1325" s="48" t="str">
        <f t="shared" si="632"/>
        <v/>
      </c>
      <c r="BO1325" s="48" t="str">
        <f t="shared" si="633"/>
        <v/>
      </c>
      <c r="BP1325" s="48" t="str">
        <f t="shared" si="634"/>
        <v/>
      </c>
      <c r="BQ1325" s="48" t="str">
        <f t="shared" si="635"/>
        <v/>
      </c>
      <c r="BR1325" s="48" t="str">
        <f t="shared" si="636"/>
        <v/>
      </c>
      <c r="BS1325" s="48" t="str">
        <f t="shared" si="637"/>
        <v/>
      </c>
      <c r="BT1325" s="48" t="str">
        <f t="shared" si="638"/>
        <v/>
      </c>
      <c r="BU1325" s="48" t="str">
        <f t="shared" si="639"/>
        <v/>
      </c>
    </row>
    <row r="1326" spans="1:73">
      <c r="A1326" s="10" t="e">
        <f>Audit!#REF!</f>
        <v>#REF!</v>
      </c>
      <c r="B1326" s="10" t="e">
        <f t="shared" si="610"/>
        <v>#REF!</v>
      </c>
      <c r="C1326" s="17" t="e">
        <f>VLOOKUP(Audit!#REF!,$V$3:$AE$12,2,FALSE) &amp; VLOOKUP(Audit!#REF!,$V$13:$AE$22,2,FALSE)&amp; IF(Audit!#REF!=10,Audit!#REF!&amp;Audit!#REF!,"")</f>
        <v>#REF!</v>
      </c>
      <c r="D1326" s="17" t="e">
        <f>VLOOKUP(Audit!#REF!,$V$3:$AE$12,3,FALSE) &amp; VLOOKUP(Audit!#REF!,$V$13:$AE$22,3,FALSE) &amp;IF(Audit!#REF!=10,Audit!#REF!&amp;Audit!#REF!,"")</f>
        <v>#REF!</v>
      </c>
      <c r="E1326" s="17" t="e">
        <f>VLOOKUP(Audit!#REF!,$V$3:$AE$12,4,FALSE)&amp; Audit!#REF! &amp; VLOOKUP(Audit!#REF!,$V$13:$AE$22,4,FALSE)&amp; IF(Audit!#REF!=10,Audit!#REF!&amp;Audit!#REF!,"")</f>
        <v>#REF!</v>
      </c>
      <c r="F1326" s="17" t="e">
        <f>VLOOKUP(Audit!#REF!,$V$3:$AE$12,5,FALSE) &amp; VLOOKUP(Audit!#REF!,$V$13:$AE$22,5,FALSE)&amp; IF(Audit!#REF!=10,Audit!#REF!&amp;Audit!#REF!,"")</f>
        <v>#REF!</v>
      </c>
      <c r="G1326" s="17" t="e">
        <f>VLOOKUP(Audit!#REF!,$V$3:$AE$12,6,FALSE) &amp; VLOOKUP(Audit!#REF!,$V$13:$AE$22,6,FALSE)&amp; IF(Audit!#REF!=10,Audit!#REF!&amp;Audit!#REF!,"")</f>
        <v>#REF!</v>
      </c>
      <c r="H1326" s="17" t="e">
        <f>VLOOKUP(Audit!#REF!,$V$3:$AE$12,7,FALSE) &amp; VLOOKUP(Audit!#REF!,$V$13:$AE$22,7,FALSE)&amp;IF(Audit!#REF!=10,Audit!#REF!&amp;Audit!#REF!,"")</f>
        <v>#REF!</v>
      </c>
      <c r="I1326" s="17" t="e">
        <f>VLOOKUP(Audit!#REF!,$V$3:$AE$12,8,FALSE) &amp; Audit!#REF! &amp; VLOOKUP(Audit!#REF!,$V$13:$AE$22,8,FALSE)&amp;IF(Audit!#REF!=10,Audit!#REF!&amp;Audit!#REF!,"")</f>
        <v>#REF!</v>
      </c>
      <c r="J1326" s="17" t="e">
        <f>VLOOKUP(Audit!#REF!,$V$3:$AE$12,9,FALSE) &amp; VLOOKUP(Audit!#REF!,$V$13:$AE$22,9,FALSE) &amp; IF(Audit!#REF!=10,Audit!#REF!&amp;Audit!#REF!,"") &amp; IF(Audit!#REF!&lt;&gt;1,U1326,"")</f>
        <v>#REF!</v>
      </c>
      <c r="K1326" s="17" t="e">
        <f>VLOOKUP(Audit!#REF!,$V$3:$AE$12,10,FALSE) &amp; Audit!#REF! &amp; VLOOKUP(Audit!#REF!,$V$13:$AE$22,10,FALSE) &amp; IF(Audit!#REF!=10,Audit!#REF!&amp;Audit!#REF!,"") &amp; IF(Audit!#REF!&lt;&gt;1,U1326,"")</f>
        <v>#REF!</v>
      </c>
      <c r="L1326" s="10" t="e">
        <f>Audit!#REF!</f>
        <v>#REF!</v>
      </c>
      <c r="M1326" s="10" t="e">
        <f t="shared" si="611"/>
        <v>#REF!</v>
      </c>
      <c r="N1326" s="10" t="e">
        <f t="shared" si="612"/>
        <v>#REF!</v>
      </c>
      <c r="O1326" s="10" t="e">
        <f t="shared" si="613"/>
        <v>#REF!</v>
      </c>
      <c r="P1326" s="10" t="e">
        <f t="shared" si="614"/>
        <v>#REF!</v>
      </c>
      <c r="Q1326" s="10" t="e">
        <f t="shared" si="615"/>
        <v>#REF!</v>
      </c>
      <c r="R1326" s="10" t="e">
        <f t="shared" si="616"/>
        <v>#REF!</v>
      </c>
      <c r="S1326" s="10" t="e">
        <f t="shared" si="617"/>
        <v>#REF!</v>
      </c>
      <c r="T1326" s="10" t="e">
        <f t="shared" si="618"/>
        <v>#REF!</v>
      </c>
      <c r="U1326" s="17" t="e">
        <f>IF(Audit!#REF!="","",VLOOKUP(Audit!#REF!,$W$26:$X$35,2,FALSE)) &amp; Audit!#REF! &amp; IF(Audit!#REF!="","",IF(Audit!#REF!&lt;=1.4,VLOOKUP(Audit!#REF!,$W$38:X1371,2,FALSE),VLOOKUP(Audit!#REF!,$W$51:$X$61,2,FALSE))) &amp; IF(Audit!#REF!="","",VLOOKUP(Audit!#REF!,$Y$26:$Z$35,2,FALSE) &amp; Audit!#REF! &amp; IF(Audit!#REF!="","",IF(Audit!#REF!&lt;=1.4,VLOOKUP(Audit!#REF!,$Y$38:$Z$48,2,FALSE),VLOOKUP(Audit!#REF!,$Y$51:$Z$61,2,FALSE))))</f>
        <v>#REF!</v>
      </c>
      <c r="V1326" s="21"/>
      <c r="AH1326" s="49" t="e">
        <f>Audit!#REF!</f>
        <v>#REF!</v>
      </c>
      <c r="AI1326" s="50" t="e">
        <f>VLOOKUP(Audit!#REF!,$V$3:$AE$12,2,FALSE)&amp; IF(Audit!#REF!=10,Audit!#REF!,"")</f>
        <v>#REF!</v>
      </c>
      <c r="AJ1326" s="50" t="e">
        <f>VLOOKUP(Audit!#REF!,$V$13:$AE$22,2,FALSE)&amp; IF(Audit!#REF!=10,Audit!#REF!,"")</f>
        <v>#REF!</v>
      </c>
      <c r="AK1326" s="47" t="e">
        <f t="shared" si="619"/>
        <v>#REF!</v>
      </c>
      <c r="AL1326" s="50" t="e">
        <f>VLOOKUP(Audit!#REF!,$V$3:$AE$12,3,FALSE)&amp; IF(Audit!#REF!=10,Audit!#REF!,"")</f>
        <v>#REF!</v>
      </c>
      <c r="AM1326" s="50" t="e">
        <f>VLOOKUP(Audit!#REF!,$V$13:$AE$22,3,FALSE)&amp; IF(Audit!#REF!=10,Audit!#REF!,"")</f>
        <v>#REF!</v>
      </c>
      <c r="AN1326" s="47" t="e">
        <f t="shared" si="620"/>
        <v>#REF!</v>
      </c>
      <c r="AO1326" s="50" t="e">
        <f>VLOOKUP(Audit!#REF!,$V$3:$AE$12,4,FALSE) &amp;  Audit!#REF! &amp; IF(Audit!#REF!=10,Audit!#REF!,"")</f>
        <v>#REF!</v>
      </c>
      <c r="AP1326" s="50" t="e">
        <f>VLOOKUP(Audit!#REF!,$V$13:$AE$22,4,FALSE)&amp; IF(Audit!#REF!=10,Audit!#REF!,"")</f>
        <v>#REF!</v>
      </c>
      <c r="AQ1326" s="47" t="e">
        <f t="shared" si="621"/>
        <v>#REF!</v>
      </c>
      <c r="AR1326" s="50" t="e">
        <f>VLOOKUP(Audit!#REF!,$V$3:$AE$12,5,FALSE)&amp; IF(Audit!#REF!=10,Audit!#REF!,"")</f>
        <v>#REF!</v>
      </c>
      <c r="AS1326" s="50" t="e">
        <f>VLOOKUP(Audit!#REF!,$V$13:$AE$22,5,FALSE)&amp; IF(Audit!#REF!=10,Audit!#REF!,"")</f>
        <v>#REF!</v>
      </c>
      <c r="AT1326" s="47" t="e">
        <f t="shared" si="622"/>
        <v>#REF!</v>
      </c>
      <c r="AU1326" s="50" t="e">
        <f>VLOOKUP(Audit!#REF!,$V$3:$AE$12,6,FALSE)&amp; IF(Audit!#REF!=10,Audit!#REF!,"")</f>
        <v>#REF!</v>
      </c>
      <c r="AV1326" s="50" t="e">
        <f>VLOOKUP(Audit!#REF!,$V$13:$AE$22,6,FALSE)&amp; IF(Audit!#REF!=10,Audit!#REF!,"")</f>
        <v>#REF!</v>
      </c>
      <c r="AW1326" s="47" t="e">
        <f t="shared" si="623"/>
        <v>#REF!</v>
      </c>
      <c r="AX1326" s="50" t="e">
        <f>VLOOKUP(Audit!#REF!,$V$3:$AE$12,7,FALSE)&amp; IF(Audit!#REF!=10,Audit!#REF!,"")</f>
        <v>#REF!</v>
      </c>
      <c r="AY1326" s="50" t="e">
        <f>VLOOKUP(Audit!#REF!,$V$13:$AE$22,7,FALSE) &amp; IF(Audit!#REF!=10,Audit!#REF!,"")</f>
        <v>#REF!</v>
      </c>
      <c r="AZ1326" s="47" t="e">
        <f t="shared" si="624"/>
        <v>#REF!</v>
      </c>
      <c r="BA1326" s="50" t="e">
        <f>VLOOKUP(Audit!#REF!,$V$3:$AE$12,8,FALSE)&amp; Audit!#REF! &amp; IF(Audit!#REF!=10,Audit!#REF!,"")</f>
        <v>#REF!</v>
      </c>
      <c r="BB1326" s="50" t="e">
        <f>VLOOKUP(Audit!#REF!,$V$13:$AE$22,8,FALSE) &amp; IF(Audit!#REF!=10,Audit!#REF!,"")</f>
        <v>#REF!</v>
      </c>
      <c r="BC1326" s="47" t="e">
        <f t="shared" si="625"/>
        <v>#REF!</v>
      </c>
      <c r="BD1326" s="50" t="e">
        <f>VLOOKUP(Audit!#REF!,$V$3:$AE$12,9,FALSE)&amp; IF(Audit!#REF!=10,Audit!#REF!,"")</f>
        <v>#REF!</v>
      </c>
      <c r="BE1326" s="50" t="e">
        <f>VLOOKUP(Audit!#REF!,$V$13:$AE$22,9,FALSE) &amp; IF(Audit!#REF!=10,Audit!#REF!,"") &amp; IF(Audit!#REF!&lt;&gt;1,U1326,"")</f>
        <v>#REF!</v>
      </c>
      <c r="BF1326" s="47" t="e">
        <f t="shared" si="626"/>
        <v>#REF!</v>
      </c>
      <c r="BG1326" s="50" t="e">
        <f>VLOOKUP(Audit!#REF!,$V$3:$AE$12,10,FALSE) &amp; Audit!#REF! &amp; IF(Audit!#REF!=10,Audit!#REF!,"")</f>
        <v>#REF!</v>
      </c>
      <c r="BH1326" s="50" t="e">
        <f>VLOOKUP(Audit!#REF!,$V$13:$AE$22,10,FALSE) &amp; IF(Audit!#REF!=10,Audit!#REF!,"") &amp; IF(Audit!#REF!&lt;&gt;1,U1326,"")</f>
        <v>#REF!</v>
      </c>
      <c r="BI1326" s="47" t="e">
        <f t="shared" si="627"/>
        <v>#REF!</v>
      </c>
      <c r="BJ1326" s="48" t="str">
        <f t="shared" si="628"/>
        <v/>
      </c>
      <c r="BK1326" s="48" t="str">
        <f t="shared" si="629"/>
        <v/>
      </c>
      <c r="BL1326" s="48" t="str">
        <f t="shared" si="630"/>
        <v/>
      </c>
      <c r="BM1326" s="48" t="str">
        <f t="shared" si="631"/>
        <v/>
      </c>
      <c r="BN1326" s="48" t="str">
        <f t="shared" si="632"/>
        <v/>
      </c>
      <c r="BO1326" s="48" t="str">
        <f t="shared" si="633"/>
        <v/>
      </c>
      <c r="BP1326" s="48" t="str">
        <f t="shared" si="634"/>
        <v/>
      </c>
      <c r="BQ1326" s="48" t="str">
        <f t="shared" si="635"/>
        <v/>
      </c>
      <c r="BR1326" s="48" t="str">
        <f t="shared" si="636"/>
        <v/>
      </c>
      <c r="BS1326" s="48" t="str">
        <f t="shared" si="637"/>
        <v/>
      </c>
      <c r="BT1326" s="48" t="str">
        <f t="shared" si="638"/>
        <v/>
      </c>
      <c r="BU1326" s="48" t="str">
        <f t="shared" si="639"/>
        <v/>
      </c>
    </row>
    <row r="1327" spans="1:73">
      <c r="A1327" s="10" t="e">
        <f>Audit!#REF!</f>
        <v>#REF!</v>
      </c>
      <c r="B1327" s="10" t="e">
        <f t="shared" si="610"/>
        <v>#REF!</v>
      </c>
      <c r="C1327" s="17" t="e">
        <f>VLOOKUP(Audit!#REF!,$V$3:$AE$12,2,FALSE) &amp; VLOOKUP(Audit!#REF!,$V$13:$AE$22,2,FALSE)&amp; IF(Audit!#REF!=10,Audit!#REF!&amp;Audit!#REF!,"")</f>
        <v>#REF!</v>
      </c>
      <c r="D1327" s="17" t="e">
        <f>VLOOKUP(Audit!#REF!,$V$3:$AE$12,3,FALSE) &amp; VLOOKUP(Audit!#REF!,$V$13:$AE$22,3,FALSE) &amp;IF(Audit!#REF!=10,Audit!#REF!&amp;Audit!#REF!,"")</f>
        <v>#REF!</v>
      </c>
      <c r="E1327" s="17" t="e">
        <f>VLOOKUP(Audit!#REF!,$V$3:$AE$12,4,FALSE)&amp; Audit!#REF! &amp; VLOOKUP(Audit!#REF!,$V$13:$AE$22,4,FALSE)&amp; IF(Audit!#REF!=10,Audit!#REF!&amp;Audit!#REF!,"")</f>
        <v>#REF!</v>
      </c>
      <c r="F1327" s="17" t="e">
        <f>VLOOKUP(Audit!#REF!,$V$3:$AE$12,5,FALSE) &amp; VLOOKUP(Audit!#REF!,$V$13:$AE$22,5,FALSE)&amp; IF(Audit!#REF!=10,Audit!#REF!&amp;Audit!#REF!,"")</f>
        <v>#REF!</v>
      </c>
      <c r="G1327" s="17" t="e">
        <f>VLOOKUP(Audit!#REF!,$V$3:$AE$12,6,FALSE) &amp; VLOOKUP(Audit!#REF!,$V$13:$AE$22,6,FALSE)&amp; IF(Audit!#REF!=10,Audit!#REF!&amp;Audit!#REF!,"")</f>
        <v>#REF!</v>
      </c>
      <c r="H1327" s="17" t="e">
        <f>VLOOKUP(Audit!#REF!,$V$3:$AE$12,7,FALSE) &amp; VLOOKUP(Audit!#REF!,$V$13:$AE$22,7,FALSE)&amp;IF(Audit!#REF!=10,Audit!#REF!&amp;Audit!#REF!,"")</f>
        <v>#REF!</v>
      </c>
      <c r="I1327" s="17" t="e">
        <f>VLOOKUP(Audit!#REF!,$V$3:$AE$12,8,FALSE) &amp; Audit!#REF! &amp; VLOOKUP(Audit!#REF!,$V$13:$AE$22,8,FALSE)&amp;IF(Audit!#REF!=10,Audit!#REF!&amp;Audit!#REF!,"")</f>
        <v>#REF!</v>
      </c>
      <c r="J1327" s="17" t="e">
        <f>VLOOKUP(Audit!#REF!,$V$3:$AE$12,9,FALSE) &amp; VLOOKUP(Audit!#REF!,$V$13:$AE$22,9,FALSE) &amp; IF(Audit!#REF!=10,Audit!#REF!&amp;Audit!#REF!,"") &amp; IF(Audit!#REF!&lt;&gt;1,U1327,"")</f>
        <v>#REF!</v>
      </c>
      <c r="K1327" s="17" t="e">
        <f>VLOOKUP(Audit!#REF!,$V$3:$AE$12,10,FALSE) &amp; Audit!#REF! &amp; VLOOKUP(Audit!#REF!,$V$13:$AE$22,10,FALSE) &amp; IF(Audit!#REF!=10,Audit!#REF!&amp;Audit!#REF!,"") &amp; IF(Audit!#REF!&lt;&gt;1,U1327,"")</f>
        <v>#REF!</v>
      </c>
      <c r="L1327" s="10" t="e">
        <f>Audit!#REF!</f>
        <v>#REF!</v>
      </c>
      <c r="M1327" s="10" t="e">
        <f t="shared" si="611"/>
        <v>#REF!</v>
      </c>
      <c r="N1327" s="10" t="e">
        <f t="shared" si="612"/>
        <v>#REF!</v>
      </c>
      <c r="O1327" s="10" t="e">
        <f t="shared" si="613"/>
        <v>#REF!</v>
      </c>
      <c r="P1327" s="10" t="e">
        <f t="shared" si="614"/>
        <v>#REF!</v>
      </c>
      <c r="Q1327" s="10" t="e">
        <f t="shared" si="615"/>
        <v>#REF!</v>
      </c>
      <c r="R1327" s="10" t="e">
        <f t="shared" si="616"/>
        <v>#REF!</v>
      </c>
      <c r="S1327" s="10" t="e">
        <f t="shared" si="617"/>
        <v>#REF!</v>
      </c>
      <c r="T1327" s="10" t="e">
        <f t="shared" si="618"/>
        <v>#REF!</v>
      </c>
      <c r="U1327" s="17" t="e">
        <f>IF(Audit!#REF!="","",VLOOKUP(Audit!#REF!,$W$26:$X$35,2,FALSE)) &amp; Audit!#REF! &amp; IF(Audit!#REF!="","",IF(Audit!#REF!&lt;=1.4,VLOOKUP(Audit!#REF!,$W$38:X1372,2,FALSE),VLOOKUP(Audit!#REF!,$W$51:$X$61,2,FALSE))) &amp; IF(Audit!#REF!="","",VLOOKUP(Audit!#REF!,$Y$26:$Z$35,2,FALSE) &amp; Audit!#REF! &amp; IF(Audit!#REF!="","",IF(Audit!#REF!&lt;=1.4,VLOOKUP(Audit!#REF!,$Y$38:$Z$48,2,FALSE),VLOOKUP(Audit!#REF!,$Y$51:$Z$61,2,FALSE))))</f>
        <v>#REF!</v>
      </c>
      <c r="V1327" s="21"/>
      <c r="AH1327" s="49" t="e">
        <f>Audit!#REF!</f>
        <v>#REF!</v>
      </c>
      <c r="AI1327" s="50" t="e">
        <f>VLOOKUP(Audit!#REF!,$V$3:$AE$12,2,FALSE)&amp; IF(Audit!#REF!=10,Audit!#REF!,"")</f>
        <v>#REF!</v>
      </c>
      <c r="AJ1327" s="50" t="e">
        <f>VLOOKUP(Audit!#REF!,$V$13:$AE$22,2,FALSE)&amp; IF(Audit!#REF!=10,Audit!#REF!,"")</f>
        <v>#REF!</v>
      </c>
      <c r="AK1327" s="47" t="e">
        <f t="shared" si="619"/>
        <v>#REF!</v>
      </c>
      <c r="AL1327" s="50" t="e">
        <f>VLOOKUP(Audit!#REF!,$V$3:$AE$12,3,FALSE)&amp; IF(Audit!#REF!=10,Audit!#REF!,"")</f>
        <v>#REF!</v>
      </c>
      <c r="AM1327" s="50" t="e">
        <f>VLOOKUP(Audit!#REF!,$V$13:$AE$22,3,FALSE)&amp; IF(Audit!#REF!=10,Audit!#REF!,"")</f>
        <v>#REF!</v>
      </c>
      <c r="AN1327" s="47" t="e">
        <f t="shared" si="620"/>
        <v>#REF!</v>
      </c>
      <c r="AO1327" s="50" t="e">
        <f>VLOOKUP(Audit!#REF!,$V$3:$AE$12,4,FALSE) &amp;  Audit!#REF! &amp; IF(Audit!#REF!=10,Audit!#REF!,"")</f>
        <v>#REF!</v>
      </c>
      <c r="AP1327" s="50" t="e">
        <f>VLOOKUP(Audit!#REF!,$V$13:$AE$22,4,FALSE)&amp; IF(Audit!#REF!=10,Audit!#REF!,"")</f>
        <v>#REF!</v>
      </c>
      <c r="AQ1327" s="47" t="e">
        <f t="shared" si="621"/>
        <v>#REF!</v>
      </c>
      <c r="AR1327" s="50" t="e">
        <f>VLOOKUP(Audit!#REF!,$V$3:$AE$12,5,FALSE)&amp; IF(Audit!#REF!=10,Audit!#REF!,"")</f>
        <v>#REF!</v>
      </c>
      <c r="AS1327" s="50" t="e">
        <f>VLOOKUP(Audit!#REF!,$V$13:$AE$22,5,FALSE)&amp; IF(Audit!#REF!=10,Audit!#REF!,"")</f>
        <v>#REF!</v>
      </c>
      <c r="AT1327" s="47" t="e">
        <f t="shared" si="622"/>
        <v>#REF!</v>
      </c>
      <c r="AU1327" s="50" t="e">
        <f>VLOOKUP(Audit!#REF!,$V$3:$AE$12,6,FALSE)&amp; IF(Audit!#REF!=10,Audit!#REF!,"")</f>
        <v>#REF!</v>
      </c>
      <c r="AV1327" s="50" t="e">
        <f>VLOOKUP(Audit!#REF!,$V$13:$AE$22,6,FALSE)&amp; IF(Audit!#REF!=10,Audit!#REF!,"")</f>
        <v>#REF!</v>
      </c>
      <c r="AW1327" s="47" t="e">
        <f t="shared" si="623"/>
        <v>#REF!</v>
      </c>
      <c r="AX1327" s="50" t="e">
        <f>VLOOKUP(Audit!#REF!,$V$3:$AE$12,7,FALSE)&amp; IF(Audit!#REF!=10,Audit!#REF!,"")</f>
        <v>#REF!</v>
      </c>
      <c r="AY1327" s="50" t="e">
        <f>VLOOKUP(Audit!#REF!,$V$13:$AE$22,7,FALSE) &amp; IF(Audit!#REF!=10,Audit!#REF!,"")</f>
        <v>#REF!</v>
      </c>
      <c r="AZ1327" s="47" t="e">
        <f t="shared" si="624"/>
        <v>#REF!</v>
      </c>
      <c r="BA1327" s="50" t="e">
        <f>VLOOKUP(Audit!#REF!,$V$3:$AE$12,8,FALSE)&amp; Audit!#REF! &amp; IF(Audit!#REF!=10,Audit!#REF!,"")</f>
        <v>#REF!</v>
      </c>
      <c r="BB1327" s="50" t="e">
        <f>VLOOKUP(Audit!#REF!,$V$13:$AE$22,8,FALSE) &amp; IF(Audit!#REF!=10,Audit!#REF!,"")</f>
        <v>#REF!</v>
      </c>
      <c r="BC1327" s="47" t="e">
        <f t="shared" si="625"/>
        <v>#REF!</v>
      </c>
      <c r="BD1327" s="50" t="e">
        <f>VLOOKUP(Audit!#REF!,$V$3:$AE$12,9,FALSE)&amp; IF(Audit!#REF!=10,Audit!#REF!,"")</f>
        <v>#REF!</v>
      </c>
      <c r="BE1327" s="50" t="e">
        <f>VLOOKUP(Audit!#REF!,$V$13:$AE$22,9,FALSE) &amp; IF(Audit!#REF!=10,Audit!#REF!,"") &amp; IF(Audit!#REF!&lt;&gt;1,U1327,"")</f>
        <v>#REF!</v>
      </c>
      <c r="BF1327" s="47" t="e">
        <f t="shared" si="626"/>
        <v>#REF!</v>
      </c>
      <c r="BG1327" s="50" t="e">
        <f>VLOOKUP(Audit!#REF!,$V$3:$AE$12,10,FALSE) &amp; Audit!#REF! &amp; IF(Audit!#REF!=10,Audit!#REF!,"")</f>
        <v>#REF!</v>
      </c>
      <c r="BH1327" s="50" t="e">
        <f>VLOOKUP(Audit!#REF!,$V$13:$AE$22,10,FALSE) &amp; IF(Audit!#REF!=10,Audit!#REF!,"") &amp; IF(Audit!#REF!&lt;&gt;1,U1327,"")</f>
        <v>#REF!</v>
      </c>
      <c r="BI1327" s="47" t="e">
        <f t="shared" si="627"/>
        <v>#REF!</v>
      </c>
      <c r="BJ1327" s="48" t="str">
        <f t="shared" si="628"/>
        <v/>
      </c>
      <c r="BK1327" s="48" t="str">
        <f t="shared" si="629"/>
        <v/>
      </c>
      <c r="BL1327" s="48" t="str">
        <f t="shared" si="630"/>
        <v/>
      </c>
      <c r="BM1327" s="48" t="str">
        <f t="shared" si="631"/>
        <v/>
      </c>
      <c r="BN1327" s="48" t="str">
        <f t="shared" si="632"/>
        <v/>
      </c>
      <c r="BO1327" s="48" t="str">
        <f t="shared" si="633"/>
        <v/>
      </c>
      <c r="BP1327" s="48" t="str">
        <f t="shared" si="634"/>
        <v/>
      </c>
      <c r="BQ1327" s="48" t="str">
        <f t="shared" si="635"/>
        <v/>
      </c>
      <c r="BR1327" s="48" t="str">
        <f t="shared" si="636"/>
        <v/>
      </c>
      <c r="BS1327" s="48" t="str">
        <f t="shared" si="637"/>
        <v/>
      </c>
      <c r="BT1327" s="48" t="str">
        <f t="shared" si="638"/>
        <v/>
      </c>
      <c r="BU1327" s="48" t="str">
        <f t="shared" si="639"/>
        <v/>
      </c>
    </row>
    <row r="1328" spans="1:73">
      <c r="A1328" s="10" t="e">
        <f>Audit!#REF!</f>
        <v>#REF!</v>
      </c>
      <c r="B1328" s="10" t="e">
        <f t="shared" si="610"/>
        <v>#REF!</v>
      </c>
      <c r="C1328" s="17" t="e">
        <f>VLOOKUP(Audit!#REF!,$V$3:$AE$12,2,FALSE) &amp; VLOOKUP(Audit!#REF!,$V$13:$AE$22,2,FALSE)&amp; IF(Audit!#REF!=10,Audit!#REF!&amp;Audit!#REF!,"")</f>
        <v>#REF!</v>
      </c>
      <c r="D1328" s="17" t="e">
        <f>VLOOKUP(Audit!#REF!,$V$3:$AE$12,3,FALSE) &amp; VLOOKUP(Audit!#REF!,$V$13:$AE$22,3,FALSE) &amp;IF(Audit!#REF!=10,Audit!#REF!&amp;Audit!#REF!,"")</f>
        <v>#REF!</v>
      </c>
      <c r="E1328" s="17" t="e">
        <f>VLOOKUP(Audit!#REF!,$V$3:$AE$12,4,FALSE)&amp; Audit!#REF! &amp; VLOOKUP(Audit!#REF!,$V$13:$AE$22,4,FALSE)&amp; IF(Audit!#REF!=10,Audit!#REF!&amp;Audit!#REF!,"")</f>
        <v>#REF!</v>
      </c>
      <c r="F1328" s="17" t="e">
        <f>VLOOKUP(Audit!#REF!,$V$3:$AE$12,5,FALSE) &amp; VLOOKUP(Audit!#REF!,$V$13:$AE$22,5,FALSE)&amp; IF(Audit!#REF!=10,Audit!#REF!&amp;Audit!#REF!,"")</f>
        <v>#REF!</v>
      </c>
      <c r="G1328" s="17" t="e">
        <f>VLOOKUP(Audit!#REF!,$V$3:$AE$12,6,FALSE) &amp; VLOOKUP(Audit!#REF!,$V$13:$AE$22,6,FALSE)&amp; IF(Audit!#REF!=10,Audit!#REF!&amp;Audit!#REF!,"")</f>
        <v>#REF!</v>
      </c>
      <c r="H1328" s="17" t="e">
        <f>VLOOKUP(Audit!#REF!,$V$3:$AE$12,7,FALSE) &amp; VLOOKUP(Audit!#REF!,$V$13:$AE$22,7,FALSE)&amp;IF(Audit!#REF!=10,Audit!#REF!&amp;Audit!#REF!,"")</f>
        <v>#REF!</v>
      </c>
      <c r="I1328" s="17" t="e">
        <f>VLOOKUP(Audit!#REF!,$V$3:$AE$12,8,FALSE) &amp; Audit!#REF! &amp; VLOOKUP(Audit!#REF!,$V$13:$AE$22,8,FALSE)&amp;IF(Audit!#REF!=10,Audit!#REF!&amp;Audit!#REF!,"")</f>
        <v>#REF!</v>
      </c>
      <c r="J1328" s="17" t="e">
        <f>VLOOKUP(Audit!#REF!,$V$3:$AE$12,9,FALSE) &amp; VLOOKUP(Audit!#REF!,$V$13:$AE$22,9,FALSE) &amp; IF(Audit!#REF!=10,Audit!#REF!&amp;Audit!#REF!,"") &amp; IF(Audit!#REF!&lt;&gt;1,U1328,"")</f>
        <v>#REF!</v>
      </c>
      <c r="K1328" s="17" t="e">
        <f>VLOOKUP(Audit!#REF!,$V$3:$AE$12,10,FALSE) &amp; Audit!#REF! &amp; VLOOKUP(Audit!#REF!,$V$13:$AE$22,10,FALSE) &amp; IF(Audit!#REF!=10,Audit!#REF!&amp;Audit!#REF!,"") &amp; IF(Audit!#REF!&lt;&gt;1,U1328,"")</f>
        <v>#REF!</v>
      </c>
      <c r="L1328" s="10" t="e">
        <f>Audit!#REF!</f>
        <v>#REF!</v>
      </c>
      <c r="M1328" s="10" t="e">
        <f t="shared" si="611"/>
        <v>#REF!</v>
      </c>
      <c r="N1328" s="10" t="e">
        <f t="shared" si="612"/>
        <v>#REF!</v>
      </c>
      <c r="O1328" s="10" t="e">
        <f t="shared" si="613"/>
        <v>#REF!</v>
      </c>
      <c r="P1328" s="10" t="e">
        <f t="shared" si="614"/>
        <v>#REF!</v>
      </c>
      <c r="Q1328" s="10" t="e">
        <f t="shared" si="615"/>
        <v>#REF!</v>
      </c>
      <c r="R1328" s="10" t="e">
        <f t="shared" si="616"/>
        <v>#REF!</v>
      </c>
      <c r="S1328" s="10" t="e">
        <f t="shared" si="617"/>
        <v>#REF!</v>
      </c>
      <c r="T1328" s="10" t="e">
        <f t="shared" si="618"/>
        <v>#REF!</v>
      </c>
      <c r="U1328" s="17" t="e">
        <f>IF(Audit!#REF!="","",VLOOKUP(Audit!#REF!,$W$26:$X$35,2,FALSE)) &amp; Audit!#REF! &amp; IF(Audit!#REF!="","",IF(Audit!#REF!&lt;=1.4,VLOOKUP(Audit!#REF!,$W$38:X1373,2,FALSE),VLOOKUP(Audit!#REF!,$W$51:$X$61,2,FALSE))) &amp; IF(Audit!#REF!="","",VLOOKUP(Audit!#REF!,$Y$26:$Z$35,2,FALSE) &amp; Audit!#REF! &amp; IF(Audit!#REF!="","",IF(Audit!#REF!&lt;=1.4,VLOOKUP(Audit!#REF!,$Y$38:$Z$48,2,FALSE),VLOOKUP(Audit!#REF!,$Y$51:$Z$61,2,FALSE))))</f>
        <v>#REF!</v>
      </c>
      <c r="V1328" s="21"/>
      <c r="AH1328" s="49" t="e">
        <f>Audit!#REF!</f>
        <v>#REF!</v>
      </c>
      <c r="AI1328" s="50" t="e">
        <f>VLOOKUP(Audit!#REF!,$V$3:$AE$12,2,FALSE)&amp; IF(Audit!#REF!=10,Audit!#REF!,"")</f>
        <v>#REF!</v>
      </c>
      <c r="AJ1328" s="50" t="e">
        <f>VLOOKUP(Audit!#REF!,$V$13:$AE$22,2,FALSE)&amp; IF(Audit!#REF!=10,Audit!#REF!,"")</f>
        <v>#REF!</v>
      </c>
      <c r="AK1328" s="47" t="e">
        <f t="shared" si="619"/>
        <v>#REF!</v>
      </c>
      <c r="AL1328" s="50" t="e">
        <f>VLOOKUP(Audit!#REF!,$V$3:$AE$12,3,FALSE)&amp; IF(Audit!#REF!=10,Audit!#REF!,"")</f>
        <v>#REF!</v>
      </c>
      <c r="AM1328" s="50" t="e">
        <f>VLOOKUP(Audit!#REF!,$V$13:$AE$22,3,FALSE)&amp; IF(Audit!#REF!=10,Audit!#REF!,"")</f>
        <v>#REF!</v>
      </c>
      <c r="AN1328" s="47" t="e">
        <f t="shared" si="620"/>
        <v>#REF!</v>
      </c>
      <c r="AO1328" s="50" t="e">
        <f>VLOOKUP(Audit!#REF!,$V$3:$AE$12,4,FALSE) &amp;  Audit!#REF! &amp; IF(Audit!#REF!=10,Audit!#REF!,"")</f>
        <v>#REF!</v>
      </c>
      <c r="AP1328" s="50" t="e">
        <f>VLOOKUP(Audit!#REF!,$V$13:$AE$22,4,FALSE)&amp; IF(Audit!#REF!=10,Audit!#REF!,"")</f>
        <v>#REF!</v>
      </c>
      <c r="AQ1328" s="47" t="e">
        <f t="shared" si="621"/>
        <v>#REF!</v>
      </c>
      <c r="AR1328" s="50" t="e">
        <f>VLOOKUP(Audit!#REF!,$V$3:$AE$12,5,FALSE)&amp; IF(Audit!#REF!=10,Audit!#REF!,"")</f>
        <v>#REF!</v>
      </c>
      <c r="AS1328" s="50" t="e">
        <f>VLOOKUP(Audit!#REF!,$V$13:$AE$22,5,FALSE)&amp; IF(Audit!#REF!=10,Audit!#REF!,"")</f>
        <v>#REF!</v>
      </c>
      <c r="AT1328" s="47" t="e">
        <f t="shared" si="622"/>
        <v>#REF!</v>
      </c>
      <c r="AU1328" s="50" t="e">
        <f>VLOOKUP(Audit!#REF!,$V$3:$AE$12,6,FALSE)&amp; IF(Audit!#REF!=10,Audit!#REF!,"")</f>
        <v>#REF!</v>
      </c>
      <c r="AV1328" s="50" t="e">
        <f>VLOOKUP(Audit!#REF!,$V$13:$AE$22,6,FALSE)&amp; IF(Audit!#REF!=10,Audit!#REF!,"")</f>
        <v>#REF!</v>
      </c>
      <c r="AW1328" s="47" t="e">
        <f t="shared" si="623"/>
        <v>#REF!</v>
      </c>
      <c r="AX1328" s="50" t="e">
        <f>VLOOKUP(Audit!#REF!,$V$3:$AE$12,7,FALSE)&amp; IF(Audit!#REF!=10,Audit!#REF!,"")</f>
        <v>#REF!</v>
      </c>
      <c r="AY1328" s="50" t="e">
        <f>VLOOKUP(Audit!#REF!,$V$13:$AE$22,7,FALSE) &amp; IF(Audit!#REF!=10,Audit!#REF!,"")</f>
        <v>#REF!</v>
      </c>
      <c r="AZ1328" s="47" t="e">
        <f t="shared" si="624"/>
        <v>#REF!</v>
      </c>
      <c r="BA1328" s="50" t="e">
        <f>VLOOKUP(Audit!#REF!,$V$3:$AE$12,8,FALSE)&amp; Audit!#REF! &amp; IF(Audit!#REF!=10,Audit!#REF!,"")</f>
        <v>#REF!</v>
      </c>
      <c r="BB1328" s="50" t="e">
        <f>VLOOKUP(Audit!#REF!,$V$13:$AE$22,8,FALSE) &amp; IF(Audit!#REF!=10,Audit!#REF!,"")</f>
        <v>#REF!</v>
      </c>
      <c r="BC1328" s="47" t="e">
        <f t="shared" si="625"/>
        <v>#REF!</v>
      </c>
      <c r="BD1328" s="50" t="e">
        <f>VLOOKUP(Audit!#REF!,$V$3:$AE$12,9,FALSE)&amp; IF(Audit!#REF!=10,Audit!#REF!,"")</f>
        <v>#REF!</v>
      </c>
      <c r="BE1328" s="50" t="e">
        <f>VLOOKUP(Audit!#REF!,$V$13:$AE$22,9,FALSE) &amp; IF(Audit!#REF!=10,Audit!#REF!,"") &amp; IF(Audit!#REF!&lt;&gt;1,U1328,"")</f>
        <v>#REF!</v>
      </c>
      <c r="BF1328" s="47" t="e">
        <f t="shared" si="626"/>
        <v>#REF!</v>
      </c>
      <c r="BG1328" s="50" t="e">
        <f>VLOOKUP(Audit!#REF!,$V$3:$AE$12,10,FALSE) &amp; Audit!#REF! &amp; IF(Audit!#REF!=10,Audit!#REF!,"")</f>
        <v>#REF!</v>
      </c>
      <c r="BH1328" s="50" t="e">
        <f>VLOOKUP(Audit!#REF!,$V$13:$AE$22,10,FALSE) &amp; IF(Audit!#REF!=10,Audit!#REF!,"") &amp; IF(Audit!#REF!&lt;&gt;1,U1328,"")</f>
        <v>#REF!</v>
      </c>
      <c r="BI1328" s="47" t="e">
        <f t="shared" si="627"/>
        <v>#REF!</v>
      </c>
      <c r="BJ1328" s="48" t="str">
        <f t="shared" si="628"/>
        <v/>
      </c>
      <c r="BK1328" s="48" t="str">
        <f t="shared" si="629"/>
        <v/>
      </c>
      <c r="BL1328" s="48" t="str">
        <f t="shared" si="630"/>
        <v/>
      </c>
      <c r="BM1328" s="48" t="str">
        <f t="shared" si="631"/>
        <v/>
      </c>
      <c r="BN1328" s="48" t="str">
        <f t="shared" si="632"/>
        <v/>
      </c>
      <c r="BO1328" s="48" t="str">
        <f t="shared" si="633"/>
        <v/>
      </c>
      <c r="BP1328" s="48" t="str">
        <f t="shared" si="634"/>
        <v/>
      </c>
      <c r="BQ1328" s="48" t="str">
        <f t="shared" si="635"/>
        <v/>
      </c>
      <c r="BR1328" s="48" t="str">
        <f t="shared" si="636"/>
        <v/>
      </c>
      <c r="BS1328" s="48" t="str">
        <f t="shared" si="637"/>
        <v/>
      </c>
      <c r="BT1328" s="48" t="str">
        <f t="shared" si="638"/>
        <v/>
      </c>
      <c r="BU1328" s="48" t="str">
        <f t="shared" si="639"/>
        <v/>
      </c>
    </row>
    <row r="1329" spans="1:73">
      <c r="A1329" s="10" t="e">
        <f>Audit!#REF!</f>
        <v>#REF!</v>
      </c>
      <c r="B1329" s="10" t="e">
        <f t="shared" si="610"/>
        <v>#REF!</v>
      </c>
      <c r="C1329" s="17" t="e">
        <f>VLOOKUP(Audit!#REF!,$V$3:$AE$12,2,FALSE) &amp; VLOOKUP(Audit!#REF!,$V$13:$AE$22,2,FALSE)&amp; IF(Audit!#REF!=10,Audit!#REF!&amp;Audit!#REF!,"")</f>
        <v>#REF!</v>
      </c>
      <c r="D1329" s="17" t="e">
        <f>VLOOKUP(Audit!#REF!,$V$3:$AE$12,3,FALSE) &amp; VLOOKUP(Audit!#REF!,$V$13:$AE$22,3,FALSE) &amp;IF(Audit!#REF!=10,Audit!#REF!&amp;Audit!#REF!,"")</f>
        <v>#REF!</v>
      </c>
      <c r="E1329" s="17" t="e">
        <f>VLOOKUP(Audit!#REF!,$V$3:$AE$12,4,FALSE)&amp; Audit!#REF! &amp; VLOOKUP(Audit!#REF!,$V$13:$AE$22,4,FALSE)&amp; IF(Audit!#REF!=10,Audit!#REF!&amp;Audit!#REF!,"")</f>
        <v>#REF!</v>
      </c>
      <c r="F1329" s="17" t="e">
        <f>VLOOKUP(Audit!#REF!,$V$3:$AE$12,5,FALSE) &amp; VLOOKUP(Audit!#REF!,$V$13:$AE$22,5,FALSE)&amp; IF(Audit!#REF!=10,Audit!#REF!&amp;Audit!#REF!,"")</f>
        <v>#REF!</v>
      </c>
      <c r="G1329" s="17" t="e">
        <f>VLOOKUP(Audit!#REF!,$V$3:$AE$12,6,FALSE) &amp; VLOOKUP(Audit!#REF!,$V$13:$AE$22,6,FALSE)&amp; IF(Audit!#REF!=10,Audit!#REF!&amp;Audit!#REF!,"")</f>
        <v>#REF!</v>
      </c>
      <c r="H1329" s="17" t="e">
        <f>VLOOKUP(Audit!#REF!,$V$3:$AE$12,7,FALSE) &amp; VLOOKUP(Audit!#REF!,$V$13:$AE$22,7,FALSE)&amp;IF(Audit!#REF!=10,Audit!#REF!&amp;Audit!#REF!,"")</f>
        <v>#REF!</v>
      </c>
      <c r="I1329" s="17" t="e">
        <f>VLOOKUP(Audit!#REF!,$V$3:$AE$12,8,FALSE) &amp; Audit!#REF! &amp; VLOOKUP(Audit!#REF!,$V$13:$AE$22,8,FALSE)&amp;IF(Audit!#REF!=10,Audit!#REF!&amp;Audit!#REF!,"")</f>
        <v>#REF!</v>
      </c>
      <c r="J1329" s="17" t="e">
        <f>VLOOKUP(Audit!#REF!,$V$3:$AE$12,9,FALSE) &amp; VLOOKUP(Audit!#REF!,$V$13:$AE$22,9,FALSE) &amp; IF(Audit!#REF!=10,Audit!#REF!&amp;Audit!#REF!,"") &amp; IF(Audit!#REF!&lt;&gt;1,U1329,"")</f>
        <v>#REF!</v>
      </c>
      <c r="K1329" s="17" t="e">
        <f>VLOOKUP(Audit!#REF!,$V$3:$AE$12,10,FALSE) &amp; Audit!#REF! &amp; VLOOKUP(Audit!#REF!,$V$13:$AE$22,10,FALSE) &amp; IF(Audit!#REF!=10,Audit!#REF!&amp;Audit!#REF!,"") &amp; IF(Audit!#REF!&lt;&gt;1,U1329,"")</f>
        <v>#REF!</v>
      </c>
      <c r="L1329" s="10" t="e">
        <f>Audit!#REF!</f>
        <v>#REF!</v>
      </c>
      <c r="M1329" s="10" t="e">
        <f t="shared" si="611"/>
        <v>#REF!</v>
      </c>
      <c r="N1329" s="10" t="e">
        <f t="shared" si="612"/>
        <v>#REF!</v>
      </c>
      <c r="O1329" s="10" t="e">
        <f t="shared" si="613"/>
        <v>#REF!</v>
      </c>
      <c r="P1329" s="10" t="e">
        <f t="shared" si="614"/>
        <v>#REF!</v>
      </c>
      <c r="Q1329" s="10" t="e">
        <f t="shared" si="615"/>
        <v>#REF!</v>
      </c>
      <c r="R1329" s="10" t="e">
        <f t="shared" si="616"/>
        <v>#REF!</v>
      </c>
      <c r="S1329" s="10" t="e">
        <f t="shared" si="617"/>
        <v>#REF!</v>
      </c>
      <c r="T1329" s="10" t="e">
        <f t="shared" si="618"/>
        <v>#REF!</v>
      </c>
      <c r="U1329" s="17" t="e">
        <f>IF(Audit!#REF!="","",VLOOKUP(Audit!#REF!,$W$26:$X$35,2,FALSE)) &amp; Audit!#REF! &amp; IF(Audit!#REF!="","",IF(Audit!#REF!&lt;=1.4,VLOOKUP(Audit!#REF!,$W$38:X1374,2,FALSE),VLOOKUP(Audit!#REF!,$W$51:$X$61,2,FALSE))) &amp; IF(Audit!#REF!="","",VLOOKUP(Audit!#REF!,$Y$26:$Z$35,2,FALSE) &amp; Audit!#REF! &amp; IF(Audit!#REF!="","",IF(Audit!#REF!&lt;=1.4,VLOOKUP(Audit!#REF!,$Y$38:$Z$48,2,FALSE),VLOOKUP(Audit!#REF!,$Y$51:$Z$61,2,FALSE))))</f>
        <v>#REF!</v>
      </c>
      <c r="V1329" s="21"/>
      <c r="AH1329" s="49" t="e">
        <f>Audit!#REF!</f>
        <v>#REF!</v>
      </c>
      <c r="AI1329" s="50" t="e">
        <f>VLOOKUP(Audit!#REF!,$V$3:$AE$12,2,FALSE)&amp; IF(Audit!#REF!=10,Audit!#REF!,"")</f>
        <v>#REF!</v>
      </c>
      <c r="AJ1329" s="50" t="e">
        <f>VLOOKUP(Audit!#REF!,$V$13:$AE$22,2,FALSE)&amp; IF(Audit!#REF!=10,Audit!#REF!,"")</f>
        <v>#REF!</v>
      </c>
      <c r="AK1329" s="47" t="e">
        <f t="shared" si="619"/>
        <v>#REF!</v>
      </c>
      <c r="AL1329" s="50" t="e">
        <f>VLOOKUP(Audit!#REF!,$V$3:$AE$12,3,FALSE)&amp; IF(Audit!#REF!=10,Audit!#REF!,"")</f>
        <v>#REF!</v>
      </c>
      <c r="AM1329" s="50" t="e">
        <f>VLOOKUP(Audit!#REF!,$V$13:$AE$22,3,FALSE)&amp; IF(Audit!#REF!=10,Audit!#REF!,"")</f>
        <v>#REF!</v>
      </c>
      <c r="AN1329" s="47" t="e">
        <f t="shared" si="620"/>
        <v>#REF!</v>
      </c>
      <c r="AO1329" s="50" t="e">
        <f>VLOOKUP(Audit!#REF!,$V$3:$AE$12,4,FALSE) &amp;  Audit!#REF! &amp; IF(Audit!#REF!=10,Audit!#REF!,"")</f>
        <v>#REF!</v>
      </c>
      <c r="AP1329" s="50" t="e">
        <f>VLOOKUP(Audit!#REF!,$V$13:$AE$22,4,FALSE)&amp; IF(Audit!#REF!=10,Audit!#REF!,"")</f>
        <v>#REF!</v>
      </c>
      <c r="AQ1329" s="47" t="e">
        <f t="shared" si="621"/>
        <v>#REF!</v>
      </c>
      <c r="AR1329" s="50" t="e">
        <f>VLOOKUP(Audit!#REF!,$V$3:$AE$12,5,FALSE)&amp; IF(Audit!#REF!=10,Audit!#REF!,"")</f>
        <v>#REF!</v>
      </c>
      <c r="AS1329" s="50" t="e">
        <f>VLOOKUP(Audit!#REF!,$V$13:$AE$22,5,FALSE)&amp; IF(Audit!#REF!=10,Audit!#REF!,"")</f>
        <v>#REF!</v>
      </c>
      <c r="AT1329" s="47" t="e">
        <f t="shared" si="622"/>
        <v>#REF!</v>
      </c>
      <c r="AU1329" s="50" t="e">
        <f>VLOOKUP(Audit!#REF!,$V$3:$AE$12,6,FALSE)&amp; IF(Audit!#REF!=10,Audit!#REF!,"")</f>
        <v>#REF!</v>
      </c>
      <c r="AV1329" s="50" t="e">
        <f>VLOOKUP(Audit!#REF!,$V$13:$AE$22,6,FALSE)&amp; IF(Audit!#REF!=10,Audit!#REF!,"")</f>
        <v>#REF!</v>
      </c>
      <c r="AW1329" s="47" t="e">
        <f t="shared" si="623"/>
        <v>#REF!</v>
      </c>
      <c r="AX1329" s="50" t="e">
        <f>VLOOKUP(Audit!#REF!,$V$3:$AE$12,7,FALSE)&amp; IF(Audit!#REF!=10,Audit!#REF!,"")</f>
        <v>#REF!</v>
      </c>
      <c r="AY1329" s="50" t="e">
        <f>VLOOKUP(Audit!#REF!,$V$13:$AE$22,7,FALSE) &amp; IF(Audit!#REF!=10,Audit!#REF!,"")</f>
        <v>#REF!</v>
      </c>
      <c r="AZ1329" s="47" t="e">
        <f t="shared" si="624"/>
        <v>#REF!</v>
      </c>
      <c r="BA1329" s="50" t="e">
        <f>VLOOKUP(Audit!#REF!,$V$3:$AE$12,8,FALSE)&amp; Audit!#REF! &amp; IF(Audit!#REF!=10,Audit!#REF!,"")</f>
        <v>#REF!</v>
      </c>
      <c r="BB1329" s="50" t="e">
        <f>VLOOKUP(Audit!#REF!,$V$13:$AE$22,8,FALSE) &amp; IF(Audit!#REF!=10,Audit!#REF!,"")</f>
        <v>#REF!</v>
      </c>
      <c r="BC1329" s="47" t="e">
        <f t="shared" si="625"/>
        <v>#REF!</v>
      </c>
      <c r="BD1329" s="50" t="e">
        <f>VLOOKUP(Audit!#REF!,$V$3:$AE$12,9,FALSE)&amp; IF(Audit!#REF!=10,Audit!#REF!,"")</f>
        <v>#REF!</v>
      </c>
      <c r="BE1329" s="50" t="e">
        <f>VLOOKUP(Audit!#REF!,$V$13:$AE$22,9,FALSE) &amp; IF(Audit!#REF!=10,Audit!#REF!,"") &amp; IF(Audit!#REF!&lt;&gt;1,U1329,"")</f>
        <v>#REF!</v>
      </c>
      <c r="BF1329" s="47" t="e">
        <f t="shared" si="626"/>
        <v>#REF!</v>
      </c>
      <c r="BG1329" s="50" t="e">
        <f>VLOOKUP(Audit!#REF!,$V$3:$AE$12,10,FALSE) &amp; Audit!#REF! &amp; IF(Audit!#REF!=10,Audit!#REF!,"")</f>
        <v>#REF!</v>
      </c>
      <c r="BH1329" s="50" t="e">
        <f>VLOOKUP(Audit!#REF!,$V$13:$AE$22,10,FALSE) &amp; IF(Audit!#REF!=10,Audit!#REF!,"") &amp; IF(Audit!#REF!&lt;&gt;1,U1329,"")</f>
        <v>#REF!</v>
      </c>
      <c r="BI1329" s="47" t="e">
        <f t="shared" si="627"/>
        <v>#REF!</v>
      </c>
      <c r="BJ1329" s="48" t="str">
        <f t="shared" si="628"/>
        <v/>
      </c>
      <c r="BK1329" s="48" t="str">
        <f t="shared" si="629"/>
        <v/>
      </c>
      <c r="BL1329" s="48" t="str">
        <f t="shared" si="630"/>
        <v/>
      </c>
      <c r="BM1329" s="48" t="str">
        <f t="shared" si="631"/>
        <v/>
      </c>
      <c r="BN1329" s="48" t="str">
        <f t="shared" si="632"/>
        <v/>
      </c>
      <c r="BO1329" s="48" t="str">
        <f t="shared" si="633"/>
        <v/>
      </c>
      <c r="BP1329" s="48" t="str">
        <f t="shared" si="634"/>
        <v/>
      </c>
      <c r="BQ1329" s="48" t="str">
        <f t="shared" si="635"/>
        <v/>
      </c>
      <c r="BR1329" s="48" t="str">
        <f t="shared" si="636"/>
        <v/>
      </c>
      <c r="BS1329" s="48" t="str">
        <f t="shared" si="637"/>
        <v/>
      </c>
      <c r="BT1329" s="48" t="str">
        <f t="shared" si="638"/>
        <v/>
      </c>
      <c r="BU1329" s="48" t="str">
        <f t="shared" si="639"/>
        <v/>
      </c>
    </row>
    <row r="1330" spans="1:73">
      <c r="A1330" s="10" t="e">
        <f>Audit!#REF!</f>
        <v>#REF!</v>
      </c>
      <c r="B1330" s="10" t="e">
        <f t="shared" si="610"/>
        <v>#REF!</v>
      </c>
      <c r="C1330" s="17" t="e">
        <f>VLOOKUP(Audit!#REF!,$V$3:$AE$12,2,FALSE) &amp; VLOOKUP(Audit!#REF!,$V$13:$AE$22,2,FALSE)&amp; IF(Audit!#REF!=10,Audit!#REF!&amp;Audit!#REF!,"")</f>
        <v>#REF!</v>
      </c>
      <c r="D1330" s="17" t="e">
        <f>VLOOKUP(Audit!#REF!,$V$3:$AE$12,3,FALSE) &amp; VLOOKUP(Audit!#REF!,$V$13:$AE$22,3,FALSE) &amp;IF(Audit!#REF!=10,Audit!#REF!&amp;Audit!#REF!,"")</f>
        <v>#REF!</v>
      </c>
      <c r="E1330" s="17" t="e">
        <f>VLOOKUP(Audit!#REF!,$V$3:$AE$12,4,FALSE)&amp; Audit!#REF! &amp; VLOOKUP(Audit!#REF!,$V$13:$AE$22,4,FALSE)&amp; IF(Audit!#REF!=10,Audit!#REF!&amp;Audit!#REF!,"")</f>
        <v>#REF!</v>
      </c>
      <c r="F1330" s="17" t="e">
        <f>VLOOKUP(Audit!#REF!,$V$3:$AE$12,5,FALSE) &amp; VLOOKUP(Audit!#REF!,$V$13:$AE$22,5,FALSE)&amp; IF(Audit!#REF!=10,Audit!#REF!&amp;Audit!#REF!,"")</f>
        <v>#REF!</v>
      </c>
      <c r="G1330" s="17" t="e">
        <f>VLOOKUP(Audit!#REF!,$V$3:$AE$12,6,FALSE) &amp; VLOOKUP(Audit!#REF!,$V$13:$AE$22,6,FALSE)&amp; IF(Audit!#REF!=10,Audit!#REF!&amp;Audit!#REF!,"")</f>
        <v>#REF!</v>
      </c>
      <c r="H1330" s="17" t="e">
        <f>VLOOKUP(Audit!#REF!,$V$3:$AE$12,7,FALSE) &amp; VLOOKUP(Audit!#REF!,$V$13:$AE$22,7,FALSE)&amp;IF(Audit!#REF!=10,Audit!#REF!&amp;Audit!#REF!,"")</f>
        <v>#REF!</v>
      </c>
      <c r="I1330" s="17" t="e">
        <f>VLOOKUP(Audit!#REF!,$V$3:$AE$12,8,FALSE) &amp; Audit!#REF! &amp; VLOOKUP(Audit!#REF!,$V$13:$AE$22,8,FALSE)&amp;IF(Audit!#REF!=10,Audit!#REF!&amp;Audit!#REF!,"")</f>
        <v>#REF!</v>
      </c>
      <c r="J1330" s="17" t="e">
        <f>VLOOKUP(Audit!#REF!,$V$3:$AE$12,9,FALSE) &amp; VLOOKUP(Audit!#REF!,$V$13:$AE$22,9,FALSE) &amp; IF(Audit!#REF!=10,Audit!#REF!&amp;Audit!#REF!,"") &amp; IF(Audit!#REF!&lt;&gt;1,U1330,"")</f>
        <v>#REF!</v>
      </c>
      <c r="K1330" s="17" t="e">
        <f>VLOOKUP(Audit!#REF!,$V$3:$AE$12,10,FALSE) &amp; Audit!#REF! &amp; VLOOKUP(Audit!#REF!,$V$13:$AE$22,10,FALSE) &amp; IF(Audit!#REF!=10,Audit!#REF!&amp;Audit!#REF!,"") &amp; IF(Audit!#REF!&lt;&gt;1,U1330,"")</f>
        <v>#REF!</v>
      </c>
      <c r="L1330" s="10" t="e">
        <f>Audit!#REF!</f>
        <v>#REF!</v>
      </c>
      <c r="M1330" s="10" t="e">
        <f t="shared" si="611"/>
        <v>#REF!</v>
      </c>
      <c r="N1330" s="10" t="e">
        <f t="shared" si="612"/>
        <v>#REF!</v>
      </c>
      <c r="O1330" s="10" t="e">
        <f t="shared" si="613"/>
        <v>#REF!</v>
      </c>
      <c r="P1330" s="10" t="e">
        <f t="shared" si="614"/>
        <v>#REF!</v>
      </c>
      <c r="Q1330" s="10" t="e">
        <f t="shared" si="615"/>
        <v>#REF!</v>
      </c>
      <c r="R1330" s="10" t="e">
        <f t="shared" si="616"/>
        <v>#REF!</v>
      </c>
      <c r="S1330" s="10" t="e">
        <f t="shared" si="617"/>
        <v>#REF!</v>
      </c>
      <c r="T1330" s="10" t="e">
        <f t="shared" si="618"/>
        <v>#REF!</v>
      </c>
      <c r="U1330" s="17" t="e">
        <f>IF(Audit!#REF!="","",VLOOKUP(Audit!#REF!,$W$26:$X$35,2,FALSE)) &amp; Audit!#REF! &amp; IF(Audit!#REF!="","",IF(Audit!#REF!&lt;=1.4,VLOOKUP(Audit!#REF!,$W$38:X1375,2,FALSE),VLOOKUP(Audit!#REF!,$W$51:$X$61,2,FALSE))) &amp; IF(Audit!#REF!="","",VLOOKUP(Audit!#REF!,$Y$26:$Z$35,2,FALSE) &amp; Audit!#REF! &amp; IF(Audit!#REF!="","",IF(Audit!#REF!&lt;=1.4,VLOOKUP(Audit!#REF!,$Y$38:$Z$48,2,FALSE),VLOOKUP(Audit!#REF!,$Y$51:$Z$61,2,FALSE))))</f>
        <v>#REF!</v>
      </c>
      <c r="V1330" s="21"/>
      <c r="AH1330" s="49" t="e">
        <f>Audit!#REF!</f>
        <v>#REF!</v>
      </c>
      <c r="AI1330" s="50" t="e">
        <f>VLOOKUP(Audit!#REF!,$V$3:$AE$12,2,FALSE)&amp; IF(Audit!#REF!=10,Audit!#REF!,"")</f>
        <v>#REF!</v>
      </c>
      <c r="AJ1330" s="50" t="e">
        <f>VLOOKUP(Audit!#REF!,$V$13:$AE$22,2,FALSE)&amp; IF(Audit!#REF!=10,Audit!#REF!,"")</f>
        <v>#REF!</v>
      </c>
      <c r="AK1330" s="47" t="e">
        <f t="shared" si="619"/>
        <v>#REF!</v>
      </c>
      <c r="AL1330" s="50" t="e">
        <f>VLOOKUP(Audit!#REF!,$V$3:$AE$12,3,FALSE)&amp; IF(Audit!#REF!=10,Audit!#REF!,"")</f>
        <v>#REF!</v>
      </c>
      <c r="AM1330" s="50" t="e">
        <f>VLOOKUP(Audit!#REF!,$V$13:$AE$22,3,FALSE)&amp; IF(Audit!#REF!=10,Audit!#REF!,"")</f>
        <v>#REF!</v>
      </c>
      <c r="AN1330" s="47" t="e">
        <f t="shared" si="620"/>
        <v>#REF!</v>
      </c>
      <c r="AO1330" s="50" t="e">
        <f>VLOOKUP(Audit!#REF!,$V$3:$AE$12,4,FALSE) &amp;  Audit!#REF! &amp; IF(Audit!#REF!=10,Audit!#REF!,"")</f>
        <v>#REF!</v>
      </c>
      <c r="AP1330" s="50" t="e">
        <f>VLOOKUP(Audit!#REF!,$V$13:$AE$22,4,FALSE)&amp; IF(Audit!#REF!=10,Audit!#REF!,"")</f>
        <v>#REF!</v>
      </c>
      <c r="AQ1330" s="47" t="e">
        <f t="shared" si="621"/>
        <v>#REF!</v>
      </c>
      <c r="AR1330" s="50" t="e">
        <f>VLOOKUP(Audit!#REF!,$V$3:$AE$12,5,FALSE)&amp; IF(Audit!#REF!=10,Audit!#REF!,"")</f>
        <v>#REF!</v>
      </c>
      <c r="AS1330" s="50" t="e">
        <f>VLOOKUP(Audit!#REF!,$V$13:$AE$22,5,FALSE)&amp; IF(Audit!#REF!=10,Audit!#REF!,"")</f>
        <v>#REF!</v>
      </c>
      <c r="AT1330" s="47" t="e">
        <f t="shared" si="622"/>
        <v>#REF!</v>
      </c>
      <c r="AU1330" s="50" t="e">
        <f>VLOOKUP(Audit!#REF!,$V$3:$AE$12,6,FALSE)&amp; IF(Audit!#REF!=10,Audit!#REF!,"")</f>
        <v>#REF!</v>
      </c>
      <c r="AV1330" s="50" t="e">
        <f>VLOOKUP(Audit!#REF!,$V$13:$AE$22,6,FALSE)&amp; IF(Audit!#REF!=10,Audit!#REF!,"")</f>
        <v>#REF!</v>
      </c>
      <c r="AW1330" s="47" t="e">
        <f t="shared" si="623"/>
        <v>#REF!</v>
      </c>
      <c r="AX1330" s="50" t="e">
        <f>VLOOKUP(Audit!#REF!,$V$3:$AE$12,7,FALSE)&amp; IF(Audit!#REF!=10,Audit!#REF!,"")</f>
        <v>#REF!</v>
      </c>
      <c r="AY1330" s="50" t="e">
        <f>VLOOKUP(Audit!#REF!,$V$13:$AE$22,7,FALSE) &amp; IF(Audit!#REF!=10,Audit!#REF!,"")</f>
        <v>#REF!</v>
      </c>
      <c r="AZ1330" s="47" t="e">
        <f t="shared" si="624"/>
        <v>#REF!</v>
      </c>
      <c r="BA1330" s="50" t="e">
        <f>VLOOKUP(Audit!#REF!,$V$3:$AE$12,8,FALSE)&amp; Audit!#REF! &amp; IF(Audit!#REF!=10,Audit!#REF!,"")</f>
        <v>#REF!</v>
      </c>
      <c r="BB1330" s="50" t="e">
        <f>VLOOKUP(Audit!#REF!,$V$13:$AE$22,8,FALSE) &amp; IF(Audit!#REF!=10,Audit!#REF!,"")</f>
        <v>#REF!</v>
      </c>
      <c r="BC1330" s="47" t="e">
        <f t="shared" si="625"/>
        <v>#REF!</v>
      </c>
      <c r="BD1330" s="50" t="e">
        <f>VLOOKUP(Audit!#REF!,$V$3:$AE$12,9,FALSE)&amp; IF(Audit!#REF!=10,Audit!#REF!,"")</f>
        <v>#REF!</v>
      </c>
      <c r="BE1330" s="50" t="e">
        <f>VLOOKUP(Audit!#REF!,$V$13:$AE$22,9,FALSE) &amp; IF(Audit!#REF!=10,Audit!#REF!,"") &amp; IF(Audit!#REF!&lt;&gt;1,U1330,"")</f>
        <v>#REF!</v>
      </c>
      <c r="BF1330" s="47" t="e">
        <f t="shared" si="626"/>
        <v>#REF!</v>
      </c>
      <c r="BG1330" s="50" t="e">
        <f>VLOOKUP(Audit!#REF!,$V$3:$AE$12,10,FALSE) &amp; Audit!#REF! &amp; IF(Audit!#REF!=10,Audit!#REF!,"")</f>
        <v>#REF!</v>
      </c>
      <c r="BH1330" s="50" t="e">
        <f>VLOOKUP(Audit!#REF!,$V$13:$AE$22,10,FALSE) &amp; IF(Audit!#REF!=10,Audit!#REF!,"") &amp; IF(Audit!#REF!&lt;&gt;1,U1330,"")</f>
        <v>#REF!</v>
      </c>
      <c r="BI1330" s="47" t="e">
        <f t="shared" si="627"/>
        <v>#REF!</v>
      </c>
      <c r="BJ1330" s="48" t="str">
        <f t="shared" si="628"/>
        <v/>
      </c>
      <c r="BK1330" s="48" t="str">
        <f t="shared" si="629"/>
        <v/>
      </c>
      <c r="BL1330" s="48" t="str">
        <f t="shared" si="630"/>
        <v/>
      </c>
      <c r="BM1330" s="48" t="str">
        <f t="shared" si="631"/>
        <v/>
      </c>
      <c r="BN1330" s="48" t="str">
        <f t="shared" si="632"/>
        <v/>
      </c>
      <c r="BO1330" s="48" t="str">
        <f t="shared" si="633"/>
        <v/>
      </c>
      <c r="BP1330" s="48" t="str">
        <f t="shared" si="634"/>
        <v/>
      </c>
      <c r="BQ1330" s="48" t="str">
        <f t="shared" si="635"/>
        <v/>
      </c>
      <c r="BR1330" s="48" t="str">
        <f t="shared" si="636"/>
        <v/>
      </c>
      <c r="BS1330" s="48" t="str">
        <f t="shared" si="637"/>
        <v/>
      </c>
      <c r="BT1330" s="48" t="str">
        <f t="shared" si="638"/>
        <v/>
      </c>
      <c r="BU1330" s="48" t="str">
        <f t="shared" si="639"/>
        <v/>
      </c>
    </row>
    <row r="1331" spans="1:73">
      <c r="A1331" s="10" t="e">
        <f>Audit!#REF!</f>
        <v>#REF!</v>
      </c>
      <c r="B1331" s="10" t="e">
        <f t="shared" si="610"/>
        <v>#REF!</v>
      </c>
      <c r="C1331" s="17" t="e">
        <f>VLOOKUP(Audit!#REF!,$V$3:$AE$12,2,FALSE) &amp; VLOOKUP(Audit!#REF!,$V$13:$AE$22,2,FALSE)&amp; IF(Audit!#REF!=10,Audit!#REF!&amp;Audit!#REF!,"")</f>
        <v>#REF!</v>
      </c>
      <c r="D1331" s="17" t="e">
        <f>VLOOKUP(Audit!#REF!,$V$3:$AE$12,3,FALSE) &amp; VLOOKUP(Audit!#REF!,$V$13:$AE$22,3,FALSE) &amp;IF(Audit!#REF!=10,Audit!#REF!&amp;Audit!#REF!,"")</f>
        <v>#REF!</v>
      </c>
      <c r="E1331" s="17" t="e">
        <f>VLOOKUP(Audit!#REF!,$V$3:$AE$12,4,FALSE)&amp; Audit!#REF! &amp; VLOOKUP(Audit!#REF!,$V$13:$AE$22,4,FALSE)&amp; IF(Audit!#REF!=10,Audit!#REF!&amp;Audit!#REF!,"")</f>
        <v>#REF!</v>
      </c>
      <c r="F1331" s="17" t="e">
        <f>VLOOKUP(Audit!#REF!,$V$3:$AE$12,5,FALSE) &amp; VLOOKUP(Audit!#REF!,$V$13:$AE$22,5,FALSE)&amp; IF(Audit!#REF!=10,Audit!#REF!&amp;Audit!#REF!,"")</f>
        <v>#REF!</v>
      </c>
      <c r="G1331" s="17" t="e">
        <f>VLOOKUP(Audit!#REF!,$V$3:$AE$12,6,FALSE) &amp; VLOOKUP(Audit!#REF!,$V$13:$AE$22,6,FALSE)&amp; IF(Audit!#REF!=10,Audit!#REF!&amp;Audit!#REF!,"")</f>
        <v>#REF!</v>
      </c>
      <c r="H1331" s="17" t="e">
        <f>VLOOKUP(Audit!#REF!,$V$3:$AE$12,7,FALSE) &amp; VLOOKUP(Audit!#REF!,$V$13:$AE$22,7,FALSE)&amp;IF(Audit!#REF!=10,Audit!#REF!&amp;Audit!#REF!,"")</f>
        <v>#REF!</v>
      </c>
      <c r="I1331" s="17" t="e">
        <f>VLOOKUP(Audit!#REF!,$V$3:$AE$12,8,FALSE) &amp; Audit!#REF! &amp; VLOOKUP(Audit!#REF!,$V$13:$AE$22,8,FALSE)&amp;IF(Audit!#REF!=10,Audit!#REF!&amp;Audit!#REF!,"")</f>
        <v>#REF!</v>
      </c>
      <c r="J1331" s="17" t="e">
        <f>VLOOKUP(Audit!#REF!,$V$3:$AE$12,9,FALSE) &amp; VLOOKUP(Audit!#REF!,$V$13:$AE$22,9,FALSE) &amp; IF(Audit!#REF!=10,Audit!#REF!&amp;Audit!#REF!,"") &amp; IF(Audit!#REF!&lt;&gt;1,U1331,"")</f>
        <v>#REF!</v>
      </c>
      <c r="K1331" s="17" t="e">
        <f>VLOOKUP(Audit!#REF!,$V$3:$AE$12,10,FALSE) &amp; Audit!#REF! &amp; VLOOKUP(Audit!#REF!,$V$13:$AE$22,10,FALSE) &amp; IF(Audit!#REF!=10,Audit!#REF!&amp;Audit!#REF!,"") &amp; IF(Audit!#REF!&lt;&gt;1,U1331,"")</f>
        <v>#REF!</v>
      </c>
      <c r="L1331" s="10" t="e">
        <f>Audit!#REF!</f>
        <v>#REF!</v>
      </c>
      <c r="M1331" s="10" t="e">
        <f t="shared" si="611"/>
        <v>#REF!</v>
      </c>
      <c r="N1331" s="10" t="e">
        <f t="shared" si="612"/>
        <v>#REF!</v>
      </c>
      <c r="O1331" s="10" t="e">
        <f t="shared" si="613"/>
        <v>#REF!</v>
      </c>
      <c r="P1331" s="10" t="e">
        <f t="shared" si="614"/>
        <v>#REF!</v>
      </c>
      <c r="Q1331" s="10" t="e">
        <f t="shared" si="615"/>
        <v>#REF!</v>
      </c>
      <c r="R1331" s="10" t="e">
        <f t="shared" si="616"/>
        <v>#REF!</v>
      </c>
      <c r="S1331" s="10" t="e">
        <f t="shared" si="617"/>
        <v>#REF!</v>
      </c>
      <c r="T1331" s="10" t="e">
        <f t="shared" si="618"/>
        <v>#REF!</v>
      </c>
      <c r="U1331" s="17" t="e">
        <f>IF(Audit!#REF!="","",VLOOKUP(Audit!#REF!,$W$26:$X$35,2,FALSE)) &amp; Audit!#REF! &amp; IF(Audit!#REF!="","",IF(Audit!#REF!&lt;=1.4,VLOOKUP(Audit!#REF!,$W$38:X1376,2,FALSE),VLOOKUP(Audit!#REF!,$W$51:$X$61,2,FALSE))) &amp; IF(Audit!#REF!="","",VLOOKUP(Audit!#REF!,$Y$26:$Z$35,2,FALSE) &amp; Audit!#REF! &amp; IF(Audit!#REF!="","",IF(Audit!#REF!&lt;=1.4,VLOOKUP(Audit!#REF!,$Y$38:$Z$48,2,FALSE),VLOOKUP(Audit!#REF!,$Y$51:$Z$61,2,FALSE))))</f>
        <v>#REF!</v>
      </c>
      <c r="V1331" s="21"/>
      <c r="AH1331" s="49" t="e">
        <f>Audit!#REF!</f>
        <v>#REF!</v>
      </c>
      <c r="AI1331" s="50" t="e">
        <f>VLOOKUP(Audit!#REF!,$V$3:$AE$12,2,FALSE)&amp; IF(Audit!#REF!=10,Audit!#REF!,"")</f>
        <v>#REF!</v>
      </c>
      <c r="AJ1331" s="50" t="e">
        <f>VLOOKUP(Audit!#REF!,$V$13:$AE$22,2,FALSE)&amp; IF(Audit!#REF!=10,Audit!#REF!,"")</f>
        <v>#REF!</v>
      </c>
      <c r="AK1331" s="47" t="e">
        <f t="shared" si="619"/>
        <v>#REF!</v>
      </c>
      <c r="AL1331" s="50" t="e">
        <f>VLOOKUP(Audit!#REF!,$V$3:$AE$12,3,FALSE)&amp; IF(Audit!#REF!=10,Audit!#REF!,"")</f>
        <v>#REF!</v>
      </c>
      <c r="AM1331" s="50" t="e">
        <f>VLOOKUP(Audit!#REF!,$V$13:$AE$22,3,FALSE)&amp; IF(Audit!#REF!=10,Audit!#REF!,"")</f>
        <v>#REF!</v>
      </c>
      <c r="AN1331" s="47" t="e">
        <f t="shared" si="620"/>
        <v>#REF!</v>
      </c>
      <c r="AO1331" s="50" t="e">
        <f>VLOOKUP(Audit!#REF!,$V$3:$AE$12,4,FALSE) &amp;  Audit!#REF! &amp; IF(Audit!#REF!=10,Audit!#REF!,"")</f>
        <v>#REF!</v>
      </c>
      <c r="AP1331" s="50" t="e">
        <f>VLOOKUP(Audit!#REF!,$V$13:$AE$22,4,FALSE)&amp; IF(Audit!#REF!=10,Audit!#REF!,"")</f>
        <v>#REF!</v>
      </c>
      <c r="AQ1331" s="47" t="e">
        <f t="shared" si="621"/>
        <v>#REF!</v>
      </c>
      <c r="AR1331" s="50" t="e">
        <f>VLOOKUP(Audit!#REF!,$V$3:$AE$12,5,FALSE)&amp; IF(Audit!#REF!=10,Audit!#REF!,"")</f>
        <v>#REF!</v>
      </c>
      <c r="AS1331" s="50" t="e">
        <f>VLOOKUP(Audit!#REF!,$V$13:$AE$22,5,FALSE)&amp; IF(Audit!#REF!=10,Audit!#REF!,"")</f>
        <v>#REF!</v>
      </c>
      <c r="AT1331" s="47" t="e">
        <f t="shared" si="622"/>
        <v>#REF!</v>
      </c>
      <c r="AU1331" s="50" t="e">
        <f>VLOOKUP(Audit!#REF!,$V$3:$AE$12,6,FALSE)&amp; IF(Audit!#REF!=10,Audit!#REF!,"")</f>
        <v>#REF!</v>
      </c>
      <c r="AV1331" s="50" t="e">
        <f>VLOOKUP(Audit!#REF!,$V$13:$AE$22,6,FALSE)&amp; IF(Audit!#REF!=10,Audit!#REF!,"")</f>
        <v>#REF!</v>
      </c>
      <c r="AW1331" s="47" t="e">
        <f t="shared" si="623"/>
        <v>#REF!</v>
      </c>
      <c r="AX1331" s="50" t="e">
        <f>VLOOKUP(Audit!#REF!,$V$3:$AE$12,7,FALSE)&amp; IF(Audit!#REF!=10,Audit!#REF!,"")</f>
        <v>#REF!</v>
      </c>
      <c r="AY1331" s="50" t="e">
        <f>VLOOKUP(Audit!#REF!,$V$13:$AE$22,7,FALSE) &amp; IF(Audit!#REF!=10,Audit!#REF!,"")</f>
        <v>#REF!</v>
      </c>
      <c r="AZ1331" s="47" t="e">
        <f t="shared" si="624"/>
        <v>#REF!</v>
      </c>
      <c r="BA1331" s="50" t="e">
        <f>VLOOKUP(Audit!#REF!,$V$3:$AE$12,8,FALSE)&amp; Audit!#REF! &amp; IF(Audit!#REF!=10,Audit!#REF!,"")</f>
        <v>#REF!</v>
      </c>
      <c r="BB1331" s="50" t="e">
        <f>VLOOKUP(Audit!#REF!,$V$13:$AE$22,8,FALSE) &amp; IF(Audit!#REF!=10,Audit!#REF!,"")</f>
        <v>#REF!</v>
      </c>
      <c r="BC1331" s="47" t="e">
        <f t="shared" si="625"/>
        <v>#REF!</v>
      </c>
      <c r="BD1331" s="50" t="e">
        <f>VLOOKUP(Audit!#REF!,$V$3:$AE$12,9,FALSE)&amp; IF(Audit!#REF!=10,Audit!#REF!,"")</f>
        <v>#REF!</v>
      </c>
      <c r="BE1331" s="50" t="e">
        <f>VLOOKUP(Audit!#REF!,$V$13:$AE$22,9,FALSE) &amp; IF(Audit!#REF!=10,Audit!#REF!,"") &amp; IF(Audit!#REF!&lt;&gt;1,U1331,"")</f>
        <v>#REF!</v>
      </c>
      <c r="BF1331" s="47" t="e">
        <f t="shared" si="626"/>
        <v>#REF!</v>
      </c>
      <c r="BG1331" s="50" t="e">
        <f>VLOOKUP(Audit!#REF!,$V$3:$AE$12,10,FALSE) &amp; Audit!#REF! &amp; IF(Audit!#REF!=10,Audit!#REF!,"")</f>
        <v>#REF!</v>
      </c>
      <c r="BH1331" s="50" t="e">
        <f>VLOOKUP(Audit!#REF!,$V$13:$AE$22,10,FALSE) &amp; IF(Audit!#REF!=10,Audit!#REF!,"") &amp; IF(Audit!#REF!&lt;&gt;1,U1331,"")</f>
        <v>#REF!</v>
      </c>
      <c r="BI1331" s="47" t="e">
        <f t="shared" si="627"/>
        <v>#REF!</v>
      </c>
      <c r="BJ1331" s="48" t="str">
        <f t="shared" si="628"/>
        <v/>
      </c>
      <c r="BK1331" s="48" t="str">
        <f t="shared" si="629"/>
        <v/>
      </c>
      <c r="BL1331" s="48" t="str">
        <f t="shared" si="630"/>
        <v/>
      </c>
      <c r="BM1331" s="48" t="str">
        <f t="shared" si="631"/>
        <v/>
      </c>
      <c r="BN1331" s="48" t="str">
        <f t="shared" si="632"/>
        <v/>
      </c>
      <c r="BO1331" s="48" t="str">
        <f t="shared" si="633"/>
        <v/>
      </c>
      <c r="BP1331" s="48" t="str">
        <f t="shared" si="634"/>
        <v/>
      </c>
      <c r="BQ1331" s="48" t="str">
        <f t="shared" si="635"/>
        <v/>
      </c>
      <c r="BR1331" s="48" t="str">
        <f t="shared" si="636"/>
        <v/>
      </c>
      <c r="BS1331" s="48" t="str">
        <f t="shared" si="637"/>
        <v/>
      </c>
      <c r="BT1331" s="48" t="str">
        <f t="shared" si="638"/>
        <v/>
      </c>
      <c r="BU1331" s="48" t="str">
        <f t="shared" si="639"/>
        <v/>
      </c>
    </row>
    <row r="1332" spans="1:73">
      <c r="A1332" s="10" t="e">
        <f>Audit!#REF!</f>
        <v>#REF!</v>
      </c>
      <c r="B1332" s="10" t="e">
        <f t="shared" si="610"/>
        <v>#REF!</v>
      </c>
      <c r="C1332" s="17" t="e">
        <f>VLOOKUP(Audit!#REF!,$V$3:$AE$12,2,FALSE) &amp; VLOOKUP(Audit!#REF!,$V$13:$AE$22,2,FALSE)&amp; IF(Audit!#REF!=10,Audit!#REF!&amp;Audit!#REF!,"")</f>
        <v>#REF!</v>
      </c>
      <c r="D1332" s="17" t="e">
        <f>VLOOKUP(Audit!#REF!,$V$3:$AE$12,3,FALSE) &amp; VLOOKUP(Audit!#REF!,$V$13:$AE$22,3,FALSE) &amp;IF(Audit!#REF!=10,Audit!#REF!&amp;Audit!#REF!,"")</f>
        <v>#REF!</v>
      </c>
      <c r="E1332" s="17" t="e">
        <f>VLOOKUP(Audit!#REF!,$V$3:$AE$12,4,FALSE)&amp; Audit!#REF! &amp; VLOOKUP(Audit!#REF!,$V$13:$AE$22,4,FALSE)&amp; IF(Audit!#REF!=10,Audit!#REF!&amp;Audit!#REF!,"")</f>
        <v>#REF!</v>
      </c>
      <c r="F1332" s="17" t="e">
        <f>VLOOKUP(Audit!#REF!,$V$3:$AE$12,5,FALSE) &amp; VLOOKUP(Audit!#REF!,$V$13:$AE$22,5,FALSE)&amp; IF(Audit!#REF!=10,Audit!#REF!&amp;Audit!#REF!,"")</f>
        <v>#REF!</v>
      </c>
      <c r="G1332" s="17" t="e">
        <f>VLOOKUP(Audit!#REF!,$V$3:$AE$12,6,FALSE) &amp; VLOOKUP(Audit!#REF!,$V$13:$AE$22,6,FALSE)&amp; IF(Audit!#REF!=10,Audit!#REF!&amp;Audit!#REF!,"")</f>
        <v>#REF!</v>
      </c>
      <c r="H1332" s="17" t="e">
        <f>VLOOKUP(Audit!#REF!,$V$3:$AE$12,7,FALSE) &amp; VLOOKUP(Audit!#REF!,$V$13:$AE$22,7,FALSE)&amp;IF(Audit!#REF!=10,Audit!#REF!&amp;Audit!#REF!,"")</f>
        <v>#REF!</v>
      </c>
      <c r="I1332" s="17" t="e">
        <f>VLOOKUP(Audit!#REF!,$V$3:$AE$12,8,FALSE) &amp; Audit!#REF! &amp; VLOOKUP(Audit!#REF!,$V$13:$AE$22,8,FALSE)&amp;IF(Audit!#REF!=10,Audit!#REF!&amp;Audit!#REF!,"")</f>
        <v>#REF!</v>
      </c>
      <c r="J1332" s="17" t="e">
        <f>VLOOKUP(Audit!#REF!,$V$3:$AE$12,9,FALSE) &amp; VLOOKUP(Audit!#REF!,$V$13:$AE$22,9,FALSE) &amp; IF(Audit!#REF!=10,Audit!#REF!&amp;Audit!#REF!,"") &amp; IF(Audit!#REF!&lt;&gt;1,U1332,"")</f>
        <v>#REF!</v>
      </c>
      <c r="K1332" s="17" t="e">
        <f>VLOOKUP(Audit!#REF!,$V$3:$AE$12,10,FALSE) &amp; Audit!#REF! &amp; VLOOKUP(Audit!#REF!,$V$13:$AE$22,10,FALSE) &amp; IF(Audit!#REF!=10,Audit!#REF!&amp;Audit!#REF!,"") &amp; IF(Audit!#REF!&lt;&gt;1,U1332,"")</f>
        <v>#REF!</v>
      </c>
      <c r="L1332" s="10" t="e">
        <f>Audit!#REF!</f>
        <v>#REF!</v>
      </c>
      <c r="M1332" s="10" t="e">
        <f t="shared" si="611"/>
        <v>#REF!</v>
      </c>
      <c r="N1332" s="10" t="e">
        <f t="shared" si="612"/>
        <v>#REF!</v>
      </c>
      <c r="O1332" s="10" t="e">
        <f t="shared" si="613"/>
        <v>#REF!</v>
      </c>
      <c r="P1332" s="10" t="e">
        <f t="shared" si="614"/>
        <v>#REF!</v>
      </c>
      <c r="Q1332" s="10" t="e">
        <f t="shared" si="615"/>
        <v>#REF!</v>
      </c>
      <c r="R1332" s="10" t="e">
        <f t="shared" si="616"/>
        <v>#REF!</v>
      </c>
      <c r="S1332" s="10" t="e">
        <f t="shared" si="617"/>
        <v>#REF!</v>
      </c>
      <c r="T1332" s="10" t="e">
        <f t="shared" si="618"/>
        <v>#REF!</v>
      </c>
      <c r="U1332" s="17" t="e">
        <f>IF(Audit!#REF!="","",VLOOKUP(Audit!#REF!,$W$26:$X$35,2,FALSE)) &amp; Audit!#REF! &amp; IF(Audit!#REF!="","",IF(Audit!#REF!&lt;=1.4,VLOOKUP(Audit!#REF!,$W$38:X1377,2,FALSE),VLOOKUP(Audit!#REF!,$W$51:$X$61,2,FALSE))) &amp; IF(Audit!#REF!="","",VLOOKUP(Audit!#REF!,$Y$26:$Z$35,2,FALSE) &amp; Audit!#REF! &amp; IF(Audit!#REF!="","",IF(Audit!#REF!&lt;=1.4,VLOOKUP(Audit!#REF!,$Y$38:$Z$48,2,FALSE),VLOOKUP(Audit!#REF!,$Y$51:$Z$61,2,FALSE))))</f>
        <v>#REF!</v>
      </c>
      <c r="V1332" s="21"/>
      <c r="AH1332" s="49" t="e">
        <f>Audit!#REF!</f>
        <v>#REF!</v>
      </c>
      <c r="AI1332" s="50" t="e">
        <f>VLOOKUP(Audit!#REF!,$V$3:$AE$12,2,FALSE)&amp; IF(Audit!#REF!=10,Audit!#REF!,"")</f>
        <v>#REF!</v>
      </c>
      <c r="AJ1332" s="50" t="e">
        <f>VLOOKUP(Audit!#REF!,$V$13:$AE$22,2,FALSE)&amp; IF(Audit!#REF!=10,Audit!#REF!,"")</f>
        <v>#REF!</v>
      </c>
      <c r="AK1332" s="47" t="e">
        <f t="shared" si="619"/>
        <v>#REF!</v>
      </c>
      <c r="AL1332" s="50" t="e">
        <f>VLOOKUP(Audit!#REF!,$V$3:$AE$12,3,FALSE)&amp; IF(Audit!#REF!=10,Audit!#REF!,"")</f>
        <v>#REF!</v>
      </c>
      <c r="AM1332" s="50" t="e">
        <f>VLOOKUP(Audit!#REF!,$V$13:$AE$22,3,FALSE)&amp; IF(Audit!#REF!=10,Audit!#REF!,"")</f>
        <v>#REF!</v>
      </c>
      <c r="AN1332" s="47" t="e">
        <f t="shared" si="620"/>
        <v>#REF!</v>
      </c>
      <c r="AO1332" s="50" t="e">
        <f>VLOOKUP(Audit!#REF!,$V$3:$AE$12,4,FALSE) &amp;  Audit!#REF! &amp; IF(Audit!#REF!=10,Audit!#REF!,"")</f>
        <v>#REF!</v>
      </c>
      <c r="AP1332" s="50" t="e">
        <f>VLOOKUP(Audit!#REF!,$V$13:$AE$22,4,FALSE)&amp; IF(Audit!#REF!=10,Audit!#REF!,"")</f>
        <v>#REF!</v>
      </c>
      <c r="AQ1332" s="47" t="e">
        <f t="shared" si="621"/>
        <v>#REF!</v>
      </c>
      <c r="AR1332" s="50" t="e">
        <f>VLOOKUP(Audit!#REF!,$V$3:$AE$12,5,FALSE)&amp; IF(Audit!#REF!=10,Audit!#REF!,"")</f>
        <v>#REF!</v>
      </c>
      <c r="AS1332" s="50" t="e">
        <f>VLOOKUP(Audit!#REF!,$V$13:$AE$22,5,FALSE)&amp; IF(Audit!#REF!=10,Audit!#REF!,"")</f>
        <v>#REF!</v>
      </c>
      <c r="AT1332" s="47" t="e">
        <f t="shared" si="622"/>
        <v>#REF!</v>
      </c>
      <c r="AU1332" s="50" t="e">
        <f>VLOOKUP(Audit!#REF!,$V$3:$AE$12,6,FALSE)&amp; IF(Audit!#REF!=10,Audit!#REF!,"")</f>
        <v>#REF!</v>
      </c>
      <c r="AV1332" s="50" t="e">
        <f>VLOOKUP(Audit!#REF!,$V$13:$AE$22,6,FALSE)&amp; IF(Audit!#REF!=10,Audit!#REF!,"")</f>
        <v>#REF!</v>
      </c>
      <c r="AW1332" s="47" t="e">
        <f t="shared" si="623"/>
        <v>#REF!</v>
      </c>
      <c r="AX1332" s="50" t="e">
        <f>VLOOKUP(Audit!#REF!,$V$3:$AE$12,7,FALSE)&amp; IF(Audit!#REF!=10,Audit!#REF!,"")</f>
        <v>#REF!</v>
      </c>
      <c r="AY1332" s="50" t="e">
        <f>VLOOKUP(Audit!#REF!,$V$13:$AE$22,7,FALSE) &amp; IF(Audit!#REF!=10,Audit!#REF!,"")</f>
        <v>#REF!</v>
      </c>
      <c r="AZ1332" s="47" t="e">
        <f t="shared" si="624"/>
        <v>#REF!</v>
      </c>
      <c r="BA1332" s="50" t="e">
        <f>VLOOKUP(Audit!#REF!,$V$3:$AE$12,8,FALSE)&amp; Audit!#REF! &amp; IF(Audit!#REF!=10,Audit!#REF!,"")</f>
        <v>#REF!</v>
      </c>
      <c r="BB1332" s="50" t="e">
        <f>VLOOKUP(Audit!#REF!,$V$13:$AE$22,8,FALSE) &amp; IF(Audit!#REF!=10,Audit!#REF!,"")</f>
        <v>#REF!</v>
      </c>
      <c r="BC1332" s="47" t="e">
        <f t="shared" si="625"/>
        <v>#REF!</v>
      </c>
      <c r="BD1332" s="50" t="e">
        <f>VLOOKUP(Audit!#REF!,$V$3:$AE$12,9,FALSE)&amp; IF(Audit!#REF!=10,Audit!#REF!,"")</f>
        <v>#REF!</v>
      </c>
      <c r="BE1332" s="50" t="e">
        <f>VLOOKUP(Audit!#REF!,$V$13:$AE$22,9,FALSE) &amp; IF(Audit!#REF!=10,Audit!#REF!,"") &amp; IF(Audit!#REF!&lt;&gt;1,U1332,"")</f>
        <v>#REF!</v>
      </c>
      <c r="BF1332" s="47" t="e">
        <f t="shared" si="626"/>
        <v>#REF!</v>
      </c>
      <c r="BG1332" s="50" t="e">
        <f>VLOOKUP(Audit!#REF!,$V$3:$AE$12,10,FALSE) &amp; Audit!#REF! &amp; IF(Audit!#REF!=10,Audit!#REF!,"")</f>
        <v>#REF!</v>
      </c>
      <c r="BH1332" s="50" t="e">
        <f>VLOOKUP(Audit!#REF!,$V$13:$AE$22,10,FALSE) &amp; IF(Audit!#REF!=10,Audit!#REF!,"") &amp; IF(Audit!#REF!&lt;&gt;1,U1332,"")</f>
        <v>#REF!</v>
      </c>
      <c r="BI1332" s="47" t="e">
        <f t="shared" si="627"/>
        <v>#REF!</v>
      </c>
      <c r="BJ1332" s="48" t="str">
        <f t="shared" si="628"/>
        <v/>
      </c>
      <c r="BK1332" s="48" t="str">
        <f t="shared" si="629"/>
        <v/>
      </c>
      <c r="BL1332" s="48" t="str">
        <f t="shared" si="630"/>
        <v/>
      </c>
      <c r="BM1332" s="48" t="str">
        <f t="shared" si="631"/>
        <v/>
      </c>
      <c r="BN1332" s="48" t="str">
        <f t="shared" si="632"/>
        <v/>
      </c>
      <c r="BO1332" s="48" t="str">
        <f t="shared" si="633"/>
        <v/>
      </c>
      <c r="BP1332" s="48" t="str">
        <f t="shared" si="634"/>
        <v/>
      </c>
      <c r="BQ1332" s="48" t="str">
        <f t="shared" si="635"/>
        <v/>
      </c>
      <c r="BR1332" s="48" t="str">
        <f t="shared" si="636"/>
        <v/>
      </c>
      <c r="BS1332" s="48" t="str">
        <f t="shared" si="637"/>
        <v/>
      </c>
      <c r="BT1332" s="48" t="str">
        <f t="shared" si="638"/>
        <v/>
      </c>
      <c r="BU1332" s="48" t="str">
        <f t="shared" si="639"/>
        <v/>
      </c>
    </row>
    <row r="1333" spans="1:73">
      <c r="A1333" s="10" t="e">
        <f>Audit!#REF!</f>
        <v>#REF!</v>
      </c>
      <c r="B1333" s="10" t="e">
        <f t="shared" si="610"/>
        <v>#REF!</v>
      </c>
      <c r="C1333" s="17" t="e">
        <f>VLOOKUP(Audit!#REF!,$V$3:$AE$12,2,FALSE) &amp; VLOOKUP(Audit!#REF!,$V$13:$AE$22,2,FALSE)&amp; IF(Audit!#REF!=10,Audit!#REF!&amp;Audit!#REF!,"")</f>
        <v>#REF!</v>
      </c>
      <c r="D1333" s="17" t="e">
        <f>VLOOKUP(Audit!#REF!,$V$3:$AE$12,3,FALSE) &amp; VLOOKUP(Audit!#REF!,$V$13:$AE$22,3,FALSE) &amp;IF(Audit!#REF!=10,Audit!#REF!&amp;Audit!#REF!,"")</f>
        <v>#REF!</v>
      </c>
      <c r="E1333" s="17" t="e">
        <f>VLOOKUP(Audit!#REF!,$V$3:$AE$12,4,FALSE)&amp; Audit!#REF! &amp; VLOOKUP(Audit!#REF!,$V$13:$AE$22,4,FALSE)&amp; IF(Audit!#REF!=10,Audit!#REF!&amp;Audit!#REF!,"")</f>
        <v>#REF!</v>
      </c>
      <c r="F1333" s="17" t="e">
        <f>VLOOKUP(Audit!#REF!,$V$3:$AE$12,5,FALSE) &amp; VLOOKUP(Audit!#REF!,$V$13:$AE$22,5,FALSE)&amp; IF(Audit!#REF!=10,Audit!#REF!&amp;Audit!#REF!,"")</f>
        <v>#REF!</v>
      </c>
      <c r="G1333" s="17" t="e">
        <f>VLOOKUP(Audit!#REF!,$V$3:$AE$12,6,FALSE) &amp; VLOOKUP(Audit!#REF!,$V$13:$AE$22,6,FALSE)&amp; IF(Audit!#REF!=10,Audit!#REF!&amp;Audit!#REF!,"")</f>
        <v>#REF!</v>
      </c>
      <c r="H1333" s="17" t="e">
        <f>VLOOKUP(Audit!#REF!,$V$3:$AE$12,7,FALSE) &amp; VLOOKUP(Audit!#REF!,$V$13:$AE$22,7,FALSE)&amp;IF(Audit!#REF!=10,Audit!#REF!&amp;Audit!#REF!,"")</f>
        <v>#REF!</v>
      </c>
      <c r="I1333" s="17" t="e">
        <f>VLOOKUP(Audit!#REF!,$V$3:$AE$12,8,FALSE) &amp; Audit!#REF! &amp; VLOOKUP(Audit!#REF!,$V$13:$AE$22,8,FALSE)&amp;IF(Audit!#REF!=10,Audit!#REF!&amp;Audit!#REF!,"")</f>
        <v>#REF!</v>
      </c>
      <c r="J1333" s="17" t="e">
        <f>VLOOKUP(Audit!#REF!,$V$3:$AE$12,9,FALSE) &amp; VLOOKUP(Audit!#REF!,$V$13:$AE$22,9,FALSE) &amp; IF(Audit!#REF!=10,Audit!#REF!&amp;Audit!#REF!,"") &amp; IF(Audit!#REF!&lt;&gt;1,U1333,"")</f>
        <v>#REF!</v>
      </c>
      <c r="K1333" s="17" t="e">
        <f>VLOOKUP(Audit!#REF!,$V$3:$AE$12,10,FALSE) &amp; Audit!#REF! &amp; VLOOKUP(Audit!#REF!,$V$13:$AE$22,10,FALSE) &amp; IF(Audit!#REF!=10,Audit!#REF!&amp;Audit!#REF!,"") &amp; IF(Audit!#REF!&lt;&gt;1,U1333,"")</f>
        <v>#REF!</v>
      </c>
      <c r="L1333" s="10" t="e">
        <f>Audit!#REF!</f>
        <v>#REF!</v>
      </c>
      <c r="M1333" s="10" t="e">
        <f t="shared" si="611"/>
        <v>#REF!</v>
      </c>
      <c r="N1333" s="10" t="e">
        <f t="shared" si="612"/>
        <v>#REF!</v>
      </c>
      <c r="O1333" s="10" t="e">
        <f t="shared" si="613"/>
        <v>#REF!</v>
      </c>
      <c r="P1333" s="10" t="e">
        <f t="shared" si="614"/>
        <v>#REF!</v>
      </c>
      <c r="Q1333" s="10" t="e">
        <f t="shared" si="615"/>
        <v>#REF!</v>
      </c>
      <c r="R1333" s="10" t="e">
        <f t="shared" si="616"/>
        <v>#REF!</v>
      </c>
      <c r="S1333" s="10" t="e">
        <f t="shared" si="617"/>
        <v>#REF!</v>
      </c>
      <c r="T1333" s="10" t="e">
        <f t="shared" si="618"/>
        <v>#REF!</v>
      </c>
      <c r="U1333" s="17" t="e">
        <f>IF(Audit!#REF!="","",VLOOKUP(Audit!#REF!,$W$26:$X$35,2,FALSE)) &amp; Audit!#REF! &amp; IF(Audit!#REF!="","",IF(Audit!#REF!&lt;=1.4,VLOOKUP(Audit!#REF!,$W$38:X1378,2,FALSE),VLOOKUP(Audit!#REF!,$W$51:$X$61,2,FALSE))) &amp; IF(Audit!#REF!="","",VLOOKUP(Audit!#REF!,$Y$26:$Z$35,2,FALSE) &amp; Audit!#REF! &amp; IF(Audit!#REF!="","",IF(Audit!#REF!&lt;=1.4,VLOOKUP(Audit!#REF!,$Y$38:$Z$48,2,FALSE),VLOOKUP(Audit!#REF!,$Y$51:$Z$61,2,FALSE))))</f>
        <v>#REF!</v>
      </c>
      <c r="V1333" s="21"/>
      <c r="AH1333" s="49" t="e">
        <f>Audit!#REF!</f>
        <v>#REF!</v>
      </c>
      <c r="AI1333" s="50" t="e">
        <f>VLOOKUP(Audit!#REF!,$V$3:$AE$12,2,FALSE)&amp; IF(Audit!#REF!=10,Audit!#REF!,"")</f>
        <v>#REF!</v>
      </c>
      <c r="AJ1333" s="50" t="e">
        <f>VLOOKUP(Audit!#REF!,$V$13:$AE$22,2,FALSE)&amp; IF(Audit!#REF!=10,Audit!#REF!,"")</f>
        <v>#REF!</v>
      </c>
      <c r="AK1333" s="47" t="e">
        <f t="shared" si="619"/>
        <v>#REF!</v>
      </c>
      <c r="AL1333" s="50" t="e">
        <f>VLOOKUP(Audit!#REF!,$V$3:$AE$12,3,FALSE)&amp; IF(Audit!#REF!=10,Audit!#REF!,"")</f>
        <v>#REF!</v>
      </c>
      <c r="AM1333" s="50" t="e">
        <f>VLOOKUP(Audit!#REF!,$V$13:$AE$22,3,FALSE)&amp; IF(Audit!#REF!=10,Audit!#REF!,"")</f>
        <v>#REF!</v>
      </c>
      <c r="AN1333" s="47" t="e">
        <f t="shared" si="620"/>
        <v>#REF!</v>
      </c>
      <c r="AO1333" s="50" t="e">
        <f>VLOOKUP(Audit!#REF!,$V$3:$AE$12,4,FALSE) &amp;  Audit!#REF! &amp; IF(Audit!#REF!=10,Audit!#REF!,"")</f>
        <v>#REF!</v>
      </c>
      <c r="AP1333" s="50" t="e">
        <f>VLOOKUP(Audit!#REF!,$V$13:$AE$22,4,FALSE)&amp; IF(Audit!#REF!=10,Audit!#REF!,"")</f>
        <v>#REF!</v>
      </c>
      <c r="AQ1333" s="47" t="e">
        <f t="shared" si="621"/>
        <v>#REF!</v>
      </c>
      <c r="AR1333" s="50" t="e">
        <f>VLOOKUP(Audit!#REF!,$V$3:$AE$12,5,FALSE)&amp; IF(Audit!#REF!=10,Audit!#REF!,"")</f>
        <v>#REF!</v>
      </c>
      <c r="AS1333" s="50" t="e">
        <f>VLOOKUP(Audit!#REF!,$V$13:$AE$22,5,FALSE)&amp; IF(Audit!#REF!=10,Audit!#REF!,"")</f>
        <v>#REF!</v>
      </c>
      <c r="AT1333" s="47" t="e">
        <f t="shared" si="622"/>
        <v>#REF!</v>
      </c>
      <c r="AU1333" s="50" t="e">
        <f>VLOOKUP(Audit!#REF!,$V$3:$AE$12,6,FALSE)&amp; IF(Audit!#REF!=10,Audit!#REF!,"")</f>
        <v>#REF!</v>
      </c>
      <c r="AV1333" s="50" t="e">
        <f>VLOOKUP(Audit!#REF!,$V$13:$AE$22,6,FALSE)&amp; IF(Audit!#REF!=10,Audit!#REF!,"")</f>
        <v>#REF!</v>
      </c>
      <c r="AW1333" s="47" t="e">
        <f t="shared" si="623"/>
        <v>#REF!</v>
      </c>
      <c r="AX1333" s="50" t="e">
        <f>VLOOKUP(Audit!#REF!,$V$3:$AE$12,7,FALSE)&amp; IF(Audit!#REF!=10,Audit!#REF!,"")</f>
        <v>#REF!</v>
      </c>
      <c r="AY1333" s="50" t="e">
        <f>VLOOKUP(Audit!#REF!,$V$13:$AE$22,7,FALSE) &amp; IF(Audit!#REF!=10,Audit!#REF!,"")</f>
        <v>#REF!</v>
      </c>
      <c r="AZ1333" s="47" t="e">
        <f t="shared" si="624"/>
        <v>#REF!</v>
      </c>
      <c r="BA1333" s="50" t="e">
        <f>VLOOKUP(Audit!#REF!,$V$3:$AE$12,8,FALSE)&amp; Audit!#REF! &amp; IF(Audit!#REF!=10,Audit!#REF!,"")</f>
        <v>#REF!</v>
      </c>
      <c r="BB1333" s="50" t="e">
        <f>VLOOKUP(Audit!#REF!,$V$13:$AE$22,8,FALSE) &amp; IF(Audit!#REF!=10,Audit!#REF!,"")</f>
        <v>#REF!</v>
      </c>
      <c r="BC1333" s="47" t="e">
        <f t="shared" si="625"/>
        <v>#REF!</v>
      </c>
      <c r="BD1333" s="50" t="e">
        <f>VLOOKUP(Audit!#REF!,$V$3:$AE$12,9,FALSE)&amp; IF(Audit!#REF!=10,Audit!#REF!,"")</f>
        <v>#REF!</v>
      </c>
      <c r="BE1333" s="50" t="e">
        <f>VLOOKUP(Audit!#REF!,$V$13:$AE$22,9,FALSE) &amp; IF(Audit!#REF!=10,Audit!#REF!,"") &amp; IF(Audit!#REF!&lt;&gt;1,U1333,"")</f>
        <v>#REF!</v>
      </c>
      <c r="BF1333" s="47" t="e">
        <f t="shared" si="626"/>
        <v>#REF!</v>
      </c>
      <c r="BG1333" s="50" t="e">
        <f>VLOOKUP(Audit!#REF!,$V$3:$AE$12,10,FALSE) &amp; Audit!#REF! &amp; IF(Audit!#REF!=10,Audit!#REF!,"")</f>
        <v>#REF!</v>
      </c>
      <c r="BH1333" s="50" t="e">
        <f>VLOOKUP(Audit!#REF!,$V$13:$AE$22,10,FALSE) &amp; IF(Audit!#REF!=10,Audit!#REF!,"") &amp; IF(Audit!#REF!&lt;&gt;1,U1333,"")</f>
        <v>#REF!</v>
      </c>
      <c r="BI1333" s="47" t="e">
        <f t="shared" si="627"/>
        <v>#REF!</v>
      </c>
      <c r="BJ1333" s="48" t="str">
        <f t="shared" si="628"/>
        <v/>
      </c>
      <c r="BK1333" s="48" t="str">
        <f t="shared" si="629"/>
        <v/>
      </c>
      <c r="BL1333" s="48" t="str">
        <f t="shared" si="630"/>
        <v/>
      </c>
      <c r="BM1333" s="48" t="str">
        <f t="shared" si="631"/>
        <v/>
      </c>
      <c r="BN1333" s="48" t="str">
        <f t="shared" si="632"/>
        <v/>
      </c>
      <c r="BO1333" s="48" t="str">
        <f t="shared" si="633"/>
        <v/>
      </c>
      <c r="BP1333" s="48" t="str">
        <f t="shared" si="634"/>
        <v/>
      </c>
      <c r="BQ1333" s="48" t="str">
        <f t="shared" si="635"/>
        <v/>
      </c>
      <c r="BR1333" s="48" t="str">
        <f t="shared" si="636"/>
        <v/>
      </c>
      <c r="BS1333" s="48" t="str">
        <f t="shared" si="637"/>
        <v/>
      </c>
      <c r="BT1333" s="48" t="str">
        <f t="shared" si="638"/>
        <v/>
      </c>
      <c r="BU1333" s="48" t="str">
        <f t="shared" si="639"/>
        <v/>
      </c>
    </row>
    <row r="1334" spans="1:73">
      <c r="A1334" s="10" t="e">
        <f>Audit!#REF!</f>
        <v>#REF!</v>
      </c>
      <c r="B1334" s="10" t="e">
        <f t="shared" si="610"/>
        <v>#REF!</v>
      </c>
      <c r="C1334" s="17" t="e">
        <f>VLOOKUP(Audit!#REF!,$V$3:$AE$12,2,FALSE) &amp; VLOOKUP(Audit!#REF!,$V$13:$AE$22,2,FALSE)&amp; IF(Audit!#REF!=10,Audit!#REF!&amp;Audit!#REF!,"")</f>
        <v>#REF!</v>
      </c>
      <c r="D1334" s="17" t="e">
        <f>VLOOKUP(Audit!#REF!,$V$3:$AE$12,3,FALSE) &amp; VLOOKUP(Audit!#REF!,$V$13:$AE$22,3,FALSE) &amp;IF(Audit!#REF!=10,Audit!#REF!&amp;Audit!#REF!,"")</f>
        <v>#REF!</v>
      </c>
      <c r="E1334" s="17" t="e">
        <f>VLOOKUP(Audit!#REF!,$V$3:$AE$12,4,FALSE)&amp; Audit!#REF! &amp; VLOOKUP(Audit!#REF!,$V$13:$AE$22,4,FALSE)&amp; IF(Audit!#REF!=10,Audit!#REF!&amp;Audit!#REF!,"")</f>
        <v>#REF!</v>
      </c>
      <c r="F1334" s="17" t="e">
        <f>VLOOKUP(Audit!#REF!,$V$3:$AE$12,5,FALSE) &amp; VLOOKUP(Audit!#REF!,$V$13:$AE$22,5,FALSE)&amp; IF(Audit!#REF!=10,Audit!#REF!&amp;Audit!#REF!,"")</f>
        <v>#REF!</v>
      </c>
      <c r="G1334" s="17" t="e">
        <f>VLOOKUP(Audit!#REF!,$V$3:$AE$12,6,FALSE) &amp; VLOOKUP(Audit!#REF!,$V$13:$AE$22,6,FALSE)&amp; IF(Audit!#REF!=10,Audit!#REF!&amp;Audit!#REF!,"")</f>
        <v>#REF!</v>
      </c>
      <c r="H1334" s="17" t="e">
        <f>VLOOKUP(Audit!#REF!,$V$3:$AE$12,7,FALSE) &amp; VLOOKUP(Audit!#REF!,$V$13:$AE$22,7,FALSE)&amp;IF(Audit!#REF!=10,Audit!#REF!&amp;Audit!#REF!,"")</f>
        <v>#REF!</v>
      </c>
      <c r="I1334" s="17" t="e">
        <f>VLOOKUP(Audit!#REF!,$V$3:$AE$12,8,FALSE) &amp; Audit!#REF! &amp; VLOOKUP(Audit!#REF!,$V$13:$AE$22,8,FALSE)&amp;IF(Audit!#REF!=10,Audit!#REF!&amp;Audit!#REF!,"")</f>
        <v>#REF!</v>
      </c>
      <c r="J1334" s="17" t="e">
        <f>VLOOKUP(Audit!#REF!,$V$3:$AE$12,9,FALSE) &amp; VLOOKUP(Audit!#REF!,$V$13:$AE$22,9,FALSE) &amp; IF(Audit!#REF!=10,Audit!#REF!&amp;Audit!#REF!,"") &amp; IF(Audit!#REF!&lt;&gt;1,U1334,"")</f>
        <v>#REF!</v>
      </c>
      <c r="K1334" s="17" t="e">
        <f>VLOOKUP(Audit!#REF!,$V$3:$AE$12,10,FALSE) &amp; Audit!#REF! &amp; VLOOKUP(Audit!#REF!,$V$13:$AE$22,10,FALSE) &amp; IF(Audit!#REF!=10,Audit!#REF!&amp;Audit!#REF!,"") &amp; IF(Audit!#REF!&lt;&gt;1,U1334,"")</f>
        <v>#REF!</v>
      </c>
      <c r="L1334" s="10" t="e">
        <f>Audit!#REF!</f>
        <v>#REF!</v>
      </c>
      <c r="M1334" s="10" t="e">
        <f t="shared" si="611"/>
        <v>#REF!</v>
      </c>
      <c r="N1334" s="10" t="e">
        <f t="shared" si="612"/>
        <v>#REF!</v>
      </c>
      <c r="O1334" s="10" t="e">
        <f t="shared" si="613"/>
        <v>#REF!</v>
      </c>
      <c r="P1334" s="10" t="e">
        <f t="shared" si="614"/>
        <v>#REF!</v>
      </c>
      <c r="Q1334" s="10" t="e">
        <f t="shared" si="615"/>
        <v>#REF!</v>
      </c>
      <c r="R1334" s="10" t="e">
        <f t="shared" si="616"/>
        <v>#REF!</v>
      </c>
      <c r="S1334" s="10" t="e">
        <f t="shared" si="617"/>
        <v>#REF!</v>
      </c>
      <c r="T1334" s="10" t="e">
        <f t="shared" si="618"/>
        <v>#REF!</v>
      </c>
      <c r="U1334" s="17" t="e">
        <f>IF(Audit!#REF!="","",VLOOKUP(Audit!#REF!,$W$26:$X$35,2,FALSE)) &amp; Audit!#REF! &amp; IF(Audit!#REF!="","",IF(Audit!#REF!&lt;=1.4,VLOOKUP(Audit!#REF!,$W$38:X1379,2,FALSE),VLOOKUP(Audit!#REF!,$W$51:$X$61,2,FALSE))) &amp; IF(Audit!#REF!="","",VLOOKUP(Audit!#REF!,$Y$26:$Z$35,2,FALSE) &amp; Audit!#REF! &amp; IF(Audit!#REF!="","",IF(Audit!#REF!&lt;=1.4,VLOOKUP(Audit!#REF!,$Y$38:$Z$48,2,FALSE),VLOOKUP(Audit!#REF!,$Y$51:$Z$61,2,FALSE))))</f>
        <v>#REF!</v>
      </c>
      <c r="V1334" s="21"/>
      <c r="AH1334" s="49" t="e">
        <f>Audit!#REF!</f>
        <v>#REF!</v>
      </c>
      <c r="AI1334" s="50" t="e">
        <f>VLOOKUP(Audit!#REF!,$V$3:$AE$12,2,FALSE)&amp; IF(Audit!#REF!=10,Audit!#REF!,"")</f>
        <v>#REF!</v>
      </c>
      <c r="AJ1334" s="50" t="e">
        <f>VLOOKUP(Audit!#REF!,$V$13:$AE$22,2,FALSE)&amp; IF(Audit!#REF!=10,Audit!#REF!,"")</f>
        <v>#REF!</v>
      </c>
      <c r="AK1334" s="47" t="e">
        <f t="shared" si="619"/>
        <v>#REF!</v>
      </c>
      <c r="AL1334" s="50" t="e">
        <f>VLOOKUP(Audit!#REF!,$V$3:$AE$12,3,FALSE)&amp; IF(Audit!#REF!=10,Audit!#REF!,"")</f>
        <v>#REF!</v>
      </c>
      <c r="AM1334" s="50" t="e">
        <f>VLOOKUP(Audit!#REF!,$V$13:$AE$22,3,FALSE)&amp; IF(Audit!#REF!=10,Audit!#REF!,"")</f>
        <v>#REF!</v>
      </c>
      <c r="AN1334" s="47" t="e">
        <f t="shared" si="620"/>
        <v>#REF!</v>
      </c>
      <c r="AO1334" s="50" t="e">
        <f>VLOOKUP(Audit!#REF!,$V$3:$AE$12,4,FALSE) &amp;  Audit!#REF! &amp; IF(Audit!#REF!=10,Audit!#REF!,"")</f>
        <v>#REF!</v>
      </c>
      <c r="AP1334" s="50" t="e">
        <f>VLOOKUP(Audit!#REF!,$V$13:$AE$22,4,FALSE)&amp; IF(Audit!#REF!=10,Audit!#REF!,"")</f>
        <v>#REF!</v>
      </c>
      <c r="AQ1334" s="47" t="e">
        <f t="shared" si="621"/>
        <v>#REF!</v>
      </c>
      <c r="AR1334" s="50" t="e">
        <f>VLOOKUP(Audit!#REF!,$V$3:$AE$12,5,FALSE)&amp; IF(Audit!#REF!=10,Audit!#REF!,"")</f>
        <v>#REF!</v>
      </c>
      <c r="AS1334" s="50" t="e">
        <f>VLOOKUP(Audit!#REF!,$V$13:$AE$22,5,FALSE)&amp; IF(Audit!#REF!=10,Audit!#REF!,"")</f>
        <v>#REF!</v>
      </c>
      <c r="AT1334" s="47" t="e">
        <f t="shared" si="622"/>
        <v>#REF!</v>
      </c>
      <c r="AU1334" s="50" t="e">
        <f>VLOOKUP(Audit!#REF!,$V$3:$AE$12,6,FALSE)&amp; IF(Audit!#REF!=10,Audit!#REF!,"")</f>
        <v>#REF!</v>
      </c>
      <c r="AV1334" s="50" t="e">
        <f>VLOOKUP(Audit!#REF!,$V$13:$AE$22,6,FALSE)&amp; IF(Audit!#REF!=10,Audit!#REF!,"")</f>
        <v>#REF!</v>
      </c>
      <c r="AW1334" s="47" t="e">
        <f t="shared" si="623"/>
        <v>#REF!</v>
      </c>
      <c r="AX1334" s="50" t="e">
        <f>VLOOKUP(Audit!#REF!,$V$3:$AE$12,7,FALSE)&amp; IF(Audit!#REF!=10,Audit!#REF!,"")</f>
        <v>#REF!</v>
      </c>
      <c r="AY1334" s="50" t="e">
        <f>VLOOKUP(Audit!#REF!,$V$13:$AE$22,7,FALSE) &amp; IF(Audit!#REF!=10,Audit!#REF!,"")</f>
        <v>#REF!</v>
      </c>
      <c r="AZ1334" s="47" t="e">
        <f t="shared" si="624"/>
        <v>#REF!</v>
      </c>
      <c r="BA1334" s="50" t="e">
        <f>VLOOKUP(Audit!#REF!,$V$3:$AE$12,8,FALSE)&amp; Audit!#REF! &amp; IF(Audit!#REF!=10,Audit!#REF!,"")</f>
        <v>#REF!</v>
      </c>
      <c r="BB1334" s="50" t="e">
        <f>VLOOKUP(Audit!#REF!,$V$13:$AE$22,8,FALSE) &amp; IF(Audit!#REF!=10,Audit!#REF!,"")</f>
        <v>#REF!</v>
      </c>
      <c r="BC1334" s="47" t="e">
        <f t="shared" si="625"/>
        <v>#REF!</v>
      </c>
      <c r="BD1334" s="50" t="e">
        <f>VLOOKUP(Audit!#REF!,$V$3:$AE$12,9,FALSE)&amp; IF(Audit!#REF!=10,Audit!#REF!,"")</f>
        <v>#REF!</v>
      </c>
      <c r="BE1334" s="50" t="e">
        <f>VLOOKUP(Audit!#REF!,$V$13:$AE$22,9,FALSE) &amp; IF(Audit!#REF!=10,Audit!#REF!,"") &amp; IF(Audit!#REF!&lt;&gt;1,U1334,"")</f>
        <v>#REF!</v>
      </c>
      <c r="BF1334" s="47" t="e">
        <f t="shared" si="626"/>
        <v>#REF!</v>
      </c>
      <c r="BG1334" s="50" t="e">
        <f>VLOOKUP(Audit!#REF!,$V$3:$AE$12,10,FALSE) &amp; Audit!#REF! &amp; IF(Audit!#REF!=10,Audit!#REF!,"")</f>
        <v>#REF!</v>
      </c>
      <c r="BH1334" s="50" t="e">
        <f>VLOOKUP(Audit!#REF!,$V$13:$AE$22,10,FALSE) &amp; IF(Audit!#REF!=10,Audit!#REF!,"") &amp; IF(Audit!#REF!&lt;&gt;1,U1334,"")</f>
        <v>#REF!</v>
      </c>
      <c r="BI1334" s="47" t="e">
        <f t="shared" si="627"/>
        <v>#REF!</v>
      </c>
      <c r="BJ1334" s="48" t="str">
        <f t="shared" si="628"/>
        <v/>
      </c>
      <c r="BK1334" s="48" t="str">
        <f t="shared" si="629"/>
        <v/>
      </c>
      <c r="BL1334" s="48" t="str">
        <f t="shared" si="630"/>
        <v/>
      </c>
      <c r="BM1334" s="48" t="str">
        <f t="shared" si="631"/>
        <v/>
      </c>
      <c r="BN1334" s="48" t="str">
        <f t="shared" si="632"/>
        <v/>
      </c>
      <c r="BO1334" s="48" t="str">
        <f t="shared" si="633"/>
        <v/>
      </c>
      <c r="BP1334" s="48" t="str">
        <f t="shared" si="634"/>
        <v/>
      </c>
      <c r="BQ1334" s="48" t="str">
        <f t="shared" si="635"/>
        <v/>
      </c>
      <c r="BR1334" s="48" t="str">
        <f t="shared" si="636"/>
        <v/>
      </c>
      <c r="BS1334" s="48" t="str">
        <f t="shared" si="637"/>
        <v/>
      </c>
      <c r="BT1334" s="48" t="str">
        <f t="shared" si="638"/>
        <v/>
      </c>
      <c r="BU1334" s="48" t="str">
        <f t="shared" si="639"/>
        <v/>
      </c>
    </row>
    <row r="1335" spans="1:73">
      <c r="A1335" s="10" t="e">
        <f>Audit!#REF!</f>
        <v>#REF!</v>
      </c>
      <c r="B1335" s="10" t="e">
        <f t="shared" si="610"/>
        <v>#REF!</v>
      </c>
      <c r="C1335" s="17" t="e">
        <f>VLOOKUP(Audit!#REF!,$V$3:$AE$12,2,FALSE) &amp; VLOOKUP(Audit!#REF!,$V$13:$AE$22,2,FALSE)&amp; IF(Audit!#REF!=10,Audit!#REF!&amp;Audit!#REF!,"")</f>
        <v>#REF!</v>
      </c>
      <c r="D1335" s="17" t="e">
        <f>VLOOKUP(Audit!#REF!,$V$3:$AE$12,3,FALSE) &amp; VLOOKUP(Audit!#REF!,$V$13:$AE$22,3,FALSE) &amp;IF(Audit!#REF!=10,Audit!#REF!&amp;Audit!#REF!,"")</f>
        <v>#REF!</v>
      </c>
      <c r="E1335" s="17" t="e">
        <f>VLOOKUP(Audit!#REF!,$V$3:$AE$12,4,FALSE)&amp; Audit!#REF! &amp; VLOOKUP(Audit!#REF!,$V$13:$AE$22,4,FALSE)&amp; IF(Audit!#REF!=10,Audit!#REF!&amp;Audit!#REF!,"")</f>
        <v>#REF!</v>
      </c>
      <c r="F1335" s="17" t="e">
        <f>VLOOKUP(Audit!#REF!,$V$3:$AE$12,5,FALSE) &amp; VLOOKUP(Audit!#REF!,$V$13:$AE$22,5,FALSE)&amp; IF(Audit!#REF!=10,Audit!#REF!&amp;Audit!#REF!,"")</f>
        <v>#REF!</v>
      </c>
      <c r="G1335" s="17" t="e">
        <f>VLOOKUP(Audit!#REF!,$V$3:$AE$12,6,FALSE) &amp; VLOOKUP(Audit!#REF!,$V$13:$AE$22,6,FALSE)&amp; IF(Audit!#REF!=10,Audit!#REF!&amp;Audit!#REF!,"")</f>
        <v>#REF!</v>
      </c>
      <c r="H1335" s="17" t="e">
        <f>VLOOKUP(Audit!#REF!,$V$3:$AE$12,7,FALSE) &amp; VLOOKUP(Audit!#REF!,$V$13:$AE$22,7,FALSE)&amp;IF(Audit!#REF!=10,Audit!#REF!&amp;Audit!#REF!,"")</f>
        <v>#REF!</v>
      </c>
      <c r="I1335" s="17" t="e">
        <f>VLOOKUP(Audit!#REF!,$V$3:$AE$12,8,FALSE) &amp; Audit!#REF! &amp; VLOOKUP(Audit!#REF!,$V$13:$AE$22,8,FALSE)&amp;IF(Audit!#REF!=10,Audit!#REF!&amp;Audit!#REF!,"")</f>
        <v>#REF!</v>
      </c>
      <c r="J1335" s="17" t="e">
        <f>VLOOKUP(Audit!#REF!,$V$3:$AE$12,9,FALSE) &amp; VLOOKUP(Audit!#REF!,$V$13:$AE$22,9,FALSE) &amp; IF(Audit!#REF!=10,Audit!#REF!&amp;Audit!#REF!,"") &amp; IF(Audit!#REF!&lt;&gt;1,U1335,"")</f>
        <v>#REF!</v>
      </c>
      <c r="K1335" s="17" t="e">
        <f>VLOOKUP(Audit!#REF!,$V$3:$AE$12,10,FALSE) &amp; Audit!#REF! &amp; VLOOKUP(Audit!#REF!,$V$13:$AE$22,10,FALSE) &amp; IF(Audit!#REF!=10,Audit!#REF!&amp;Audit!#REF!,"") &amp; IF(Audit!#REF!&lt;&gt;1,U1335,"")</f>
        <v>#REF!</v>
      </c>
      <c r="L1335" s="10" t="e">
        <f>Audit!#REF!</f>
        <v>#REF!</v>
      </c>
      <c r="M1335" s="10" t="e">
        <f t="shared" si="611"/>
        <v>#REF!</v>
      </c>
      <c r="N1335" s="10" t="e">
        <f t="shared" si="612"/>
        <v>#REF!</v>
      </c>
      <c r="O1335" s="10" t="e">
        <f t="shared" si="613"/>
        <v>#REF!</v>
      </c>
      <c r="P1335" s="10" t="e">
        <f t="shared" si="614"/>
        <v>#REF!</v>
      </c>
      <c r="Q1335" s="10" t="e">
        <f t="shared" si="615"/>
        <v>#REF!</v>
      </c>
      <c r="R1335" s="10" t="e">
        <f t="shared" si="616"/>
        <v>#REF!</v>
      </c>
      <c r="S1335" s="10" t="e">
        <f t="shared" si="617"/>
        <v>#REF!</v>
      </c>
      <c r="T1335" s="10" t="e">
        <f t="shared" si="618"/>
        <v>#REF!</v>
      </c>
      <c r="U1335" s="17" t="e">
        <f>IF(Audit!#REF!="","",VLOOKUP(Audit!#REF!,$W$26:$X$35,2,FALSE)) &amp; Audit!#REF! &amp; IF(Audit!#REF!="","",IF(Audit!#REF!&lt;=1.4,VLOOKUP(Audit!#REF!,$W$38:X1380,2,FALSE),VLOOKUP(Audit!#REF!,$W$51:$X$61,2,FALSE))) &amp; IF(Audit!#REF!="","",VLOOKUP(Audit!#REF!,$Y$26:$Z$35,2,FALSE) &amp; Audit!#REF! &amp; IF(Audit!#REF!="","",IF(Audit!#REF!&lt;=1.4,VLOOKUP(Audit!#REF!,$Y$38:$Z$48,2,FALSE),VLOOKUP(Audit!#REF!,$Y$51:$Z$61,2,FALSE))))</f>
        <v>#REF!</v>
      </c>
      <c r="V1335" s="21"/>
      <c r="AH1335" s="49" t="e">
        <f>Audit!#REF!</f>
        <v>#REF!</v>
      </c>
      <c r="AI1335" s="50" t="e">
        <f>VLOOKUP(Audit!#REF!,$V$3:$AE$12,2,FALSE)&amp; IF(Audit!#REF!=10,Audit!#REF!,"")</f>
        <v>#REF!</v>
      </c>
      <c r="AJ1335" s="50" t="e">
        <f>VLOOKUP(Audit!#REF!,$V$13:$AE$22,2,FALSE)&amp; IF(Audit!#REF!=10,Audit!#REF!,"")</f>
        <v>#REF!</v>
      </c>
      <c r="AK1335" s="47" t="e">
        <f t="shared" si="619"/>
        <v>#REF!</v>
      </c>
      <c r="AL1335" s="50" t="e">
        <f>VLOOKUP(Audit!#REF!,$V$3:$AE$12,3,FALSE)&amp; IF(Audit!#REF!=10,Audit!#REF!,"")</f>
        <v>#REF!</v>
      </c>
      <c r="AM1335" s="50" t="e">
        <f>VLOOKUP(Audit!#REF!,$V$13:$AE$22,3,FALSE)&amp; IF(Audit!#REF!=10,Audit!#REF!,"")</f>
        <v>#REF!</v>
      </c>
      <c r="AN1335" s="47" t="e">
        <f t="shared" si="620"/>
        <v>#REF!</v>
      </c>
      <c r="AO1335" s="50" t="e">
        <f>VLOOKUP(Audit!#REF!,$V$3:$AE$12,4,FALSE) &amp;  Audit!#REF! &amp; IF(Audit!#REF!=10,Audit!#REF!,"")</f>
        <v>#REF!</v>
      </c>
      <c r="AP1335" s="50" t="e">
        <f>VLOOKUP(Audit!#REF!,$V$13:$AE$22,4,FALSE)&amp; IF(Audit!#REF!=10,Audit!#REF!,"")</f>
        <v>#REF!</v>
      </c>
      <c r="AQ1335" s="47" t="e">
        <f t="shared" si="621"/>
        <v>#REF!</v>
      </c>
      <c r="AR1335" s="50" t="e">
        <f>VLOOKUP(Audit!#REF!,$V$3:$AE$12,5,FALSE)&amp; IF(Audit!#REF!=10,Audit!#REF!,"")</f>
        <v>#REF!</v>
      </c>
      <c r="AS1335" s="50" t="e">
        <f>VLOOKUP(Audit!#REF!,$V$13:$AE$22,5,FALSE)&amp; IF(Audit!#REF!=10,Audit!#REF!,"")</f>
        <v>#REF!</v>
      </c>
      <c r="AT1335" s="47" t="e">
        <f t="shared" si="622"/>
        <v>#REF!</v>
      </c>
      <c r="AU1335" s="50" t="e">
        <f>VLOOKUP(Audit!#REF!,$V$3:$AE$12,6,FALSE)&amp; IF(Audit!#REF!=10,Audit!#REF!,"")</f>
        <v>#REF!</v>
      </c>
      <c r="AV1335" s="50" t="e">
        <f>VLOOKUP(Audit!#REF!,$V$13:$AE$22,6,FALSE)&amp; IF(Audit!#REF!=10,Audit!#REF!,"")</f>
        <v>#REF!</v>
      </c>
      <c r="AW1335" s="47" t="e">
        <f t="shared" si="623"/>
        <v>#REF!</v>
      </c>
      <c r="AX1335" s="50" t="e">
        <f>VLOOKUP(Audit!#REF!,$V$3:$AE$12,7,FALSE)&amp; IF(Audit!#REF!=10,Audit!#REF!,"")</f>
        <v>#REF!</v>
      </c>
      <c r="AY1335" s="50" t="e">
        <f>VLOOKUP(Audit!#REF!,$V$13:$AE$22,7,FALSE) &amp; IF(Audit!#REF!=10,Audit!#REF!,"")</f>
        <v>#REF!</v>
      </c>
      <c r="AZ1335" s="47" t="e">
        <f t="shared" si="624"/>
        <v>#REF!</v>
      </c>
      <c r="BA1335" s="50" t="e">
        <f>VLOOKUP(Audit!#REF!,$V$3:$AE$12,8,FALSE)&amp; Audit!#REF! &amp; IF(Audit!#REF!=10,Audit!#REF!,"")</f>
        <v>#REF!</v>
      </c>
      <c r="BB1335" s="50" t="e">
        <f>VLOOKUP(Audit!#REF!,$V$13:$AE$22,8,FALSE) &amp; IF(Audit!#REF!=10,Audit!#REF!,"")</f>
        <v>#REF!</v>
      </c>
      <c r="BC1335" s="47" t="e">
        <f t="shared" si="625"/>
        <v>#REF!</v>
      </c>
      <c r="BD1335" s="50" t="e">
        <f>VLOOKUP(Audit!#REF!,$V$3:$AE$12,9,FALSE)&amp; IF(Audit!#REF!=10,Audit!#REF!,"")</f>
        <v>#REF!</v>
      </c>
      <c r="BE1335" s="50" t="e">
        <f>VLOOKUP(Audit!#REF!,$V$13:$AE$22,9,FALSE) &amp; IF(Audit!#REF!=10,Audit!#REF!,"") &amp; IF(Audit!#REF!&lt;&gt;1,U1335,"")</f>
        <v>#REF!</v>
      </c>
      <c r="BF1335" s="47" t="e">
        <f t="shared" si="626"/>
        <v>#REF!</v>
      </c>
      <c r="BG1335" s="50" t="e">
        <f>VLOOKUP(Audit!#REF!,$V$3:$AE$12,10,FALSE) &amp; Audit!#REF! &amp; IF(Audit!#REF!=10,Audit!#REF!,"")</f>
        <v>#REF!</v>
      </c>
      <c r="BH1335" s="50" t="e">
        <f>VLOOKUP(Audit!#REF!,$V$13:$AE$22,10,FALSE) &amp; IF(Audit!#REF!=10,Audit!#REF!,"") &amp; IF(Audit!#REF!&lt;&gt;1,U1335,"")</f>
        <v>#REF!</v>
      </c>
      <c r="BI1335" s="47" t="e">
        <f t="shared" si="627"/>
        <v>#REF!</v>
      </c>
      <c r="BJ1335" s="48" t="str">
        <f t="shared" si="628"/>
        <v/>
      </c>
      <c r="BK1335" s="48" t="str">
        <f t="shared" si="629"/>
        <v/>
      </c>
      <c r="BL1335" s="48" t="str">
        <f t="shared" si="630"/>
        <v/>
      </c>
      <c r="BM1335" s="48" t="str">
        <f t="shared" si="631"/>
        <v/>
      </c>
      <c r="BN1335" s="48" t="str">
        <f t="shared" si="632"/>
        <v/>
      </c>
      <c r="BO1335" s="48" t="str">
        <f t="shared" si="633"/>
        <v/>
      </c>
      <c r="BP1335" s="48" t="str">
        <f t="shared" si="634"/>
        <v/>
      </c>
      <c r="BQ1335" s="48" t="str">
        <f t="shared" si="635"/>
        <v/>
      </c>
      <c r="BR1335" s="48" t="str">
        <f t="shared" si="636"/>
        <v/>
      </c>
      <c r="BS1335" s="48" t="str">
        <f t="shared" si="637"/>
        <v/>
      </c>
      <c r="BT1335" s="48" t="str">
        <f t="shared" si="638"/>
        <v/>
      </c>
      <c r="BU1335" s="48" t="str">
        <f t="shared" si="639"/>
        <v/>
      </c>
    </row>
    <row r="1336" spans="1:73">
      <c r="A1336" s="10" t="e">
        <f>Audit!#REF!</f>
        <v>#REF!</v>
      </c>
      <c r="B1336" s="10" t="e">
        <f t="shared" si="610"/>
        <v>#REF!</v>
      </c>
      <c r="C1336" s="17" t="e">
        <f>VLOOKUP(Audit!#REF!,$V$3:$AE$12,2,FALSE) &amp; VLOOKUP(Audit!#REF!,$V$13:$AE$22,2,FALSE)&amp; IF(Audit!#REF!=10,Audit!#REF!&amp;Audit!#REF!,"")</f>
        <v>#REF!</v>
      </c>
      <c r="D1336" s="17" t="e">
        <f>VLOOKUP(Audit!#REF!,$V$3:$AE$12,3,FALSE) &amp; VLOOKUP(Audit!#REF!,$V$13:$AE$22,3,FALSE) &amp;IF(Audit!#REF!=10,Audit!#REF!&amp;Audit!#REF!,"")</f>
        <v>#REF!</v>
      </c>
      <c r="E1336" s="17" t="e">
        <f>VLOOKUP(Audit!#REF!,$V$3:$AE$12,4,FALSE)&amp; Audit!#REF! &amp; VLOOKUP(Audit!#REF!,$V$13:$AE$22,4,FALSE)&amp; IF(Audit!#REF!=10,Audit!#REF!&amp;Audit!#REF!,"")</f>
        <v>#REF!</v>
      </c>
      <c r="F1336" s="17" t="e">
        <f>VLOOKUP(Audit!#REF!,$V$3:$AE$12,5,FALSE) &amp; VLOOKUP(Audit!#REF!,$V$13:$AE$22,5,FALSE)&amp; IF(Audit!#REF!=10,Audit!#REF!&amp;Audit!#REF!,"")</f>
        <v>#REF!</v>
      </c>
      <c r="G1336" s="17" t="e">
        <f>VLOOKUP(Audit!#REF!,$V$3:$AE$12,6,FALSE) &amp; VLOOKUP(Audit!#REF!,$V$13:$AE$22,6,FALSE)&amp; IF(Audit!#REF!=10,Audit!#REF!&amp;Audit!#REF!,"")</f>
        <v>#REF!</v>
      </c>
      <c r="H1336" s="17" t="e">
        <f>VLOOKUP(Audit!#REF!,$V$3:$AE$12,7,FALSE) &amp; VLOOKUP(Audit!#REF!,$V$13:$AE$22,7,FALSE)&amp;IF(Audit!#REF!=10,Audit!#REF!&amp;Audit!#REF!,"")</f>
        <v>#REF!</v>
      </c>
      <c r="I1336" s="17" t="e">
        <f>VLOOKUP(Audit!#REF!,$V$3:$AE$12,8,FALSE) &amp; Audit!#REF! &amp; VLOOKUP(Audit!#REF!,$V$13:$AE$22,8,FALSE)&amp;IF(Audit!#REF!=10,Audit!#REF!&amp;Audit!#REF!,"")</f>
        <v>#REF!</v>
      </c>
      <c r="J1336" s="17" t="e">
        <f>VLOOKUP(Audit!#REF!,$V$3:$AE$12,9,FALSE) &amp; VLOOKUP(Audit!#REF!,$V$13:$AE$22,9,FALSE) &amp; IF(Audit!#REF!=10,Audit!#REF!&amp;Audit!#REF!,"") &amp; IF(Audit!#REF!&lt;&gt;1,U1336,"")</f>
        <v>#REF!</v>
      </c>
      <c r="K1336" s="17" t="e">
        <f>VLOOKUP(Audit!#REF!,$V$3:$AE$12,10,FALSE) &amp; Audit!#REF! &amp; VLOOKUP(Audit!#REF!,$V$13:$AE$22,10,FALSE) &amp; IF(Audit!#REF!=10,Audit!#REF!&amp;Audit!#REF!,"") &amp; IF(Audit!#REF!&lt;&gt;1,U1336,"")</f>
        <v>#REF!</v>
      </c>
      <c r="L1336" s="10" t="e">
        <f>Audit!#REF!</f>
        <v>#REF!</v>
      </c>
      <c r="M1336" s="10" t="e">
        <f t="shared" si="611"/>
        <v>#REF!</v>
      </c>
      <c r="N1336" s="10" t="e">
        <f t="shared" si="612"/>
        <v>#REF!</v>
      </c>
      <c r="O1336" s="10" t="e">
        <f t="shared" si="613"/>
        <v>#REF!</v>
      </c>
      <c r="P1336" s="10" t="e">
        <f t="shared" si="614"/>
        <v>#REF!</v>
      </c>
      <c r="Q1336" s="10" t="e">
        <f t="shared" si="615"/>
        <v>#REF!</v>
      </c>
      <c r="R1336" s="10" t="e">
        <f t="shared" si="616"/>
        <v>#REF!</v>
      </c>
      <c r="S1336" s="10" t="e">
        <f t="shared" si="617"/>
        <v>#REF!</v>
      </c>
      <c r="T1336" s="10" t="e">
        <f t="shared" si="618"/>
        <v>#REF!</v>
      </c>
      <c r="U1336" s="17" t="e">
        <f>IF(Audit!#REF!="","",VLOOKUP(Audit!#REF!,$W$26:$X$35,2,FALSE)) &amp; Audit!#REF! &amp; IF(Audit!#REF!="","",IF(Audit!#REF!&lt;=1.4,VLOOKUP(Audit!#REF!,$W$38:X1381,2,FALSE),VLOOKUP(Audit!#REF!,$W$51:$X$61,2,FALSE))) &amp; IF(Audit!#REF!="","",VLOOKUP(Audit!#REF!,$Y$26:$Z$35,2,FALSE) &amp; Audit!#REF! &amp; IF(Audit!#REF!="","",IF(Audit!#REF!&lt;=1.4,VLOOKUP(Audit!#REF!,$Y$38:$Z$48,2,FALSE),VLOOKUP(Audit!#REF!,$Y$51:$Z$61,2,FALSE))))</f>
        <v>#REF!</v>
      </c>
      <c r="V1336" s="21"/>
      <c r="AH1336" s="49" t="e">
        <f>Audit!#REF!</f>
        <v>#REF!</v>
      </c>
      <c r="AI1336" s="50" t="e">
        <f>VLOOKUP(Audit!#REF!,$V$3:$AE$12,2,FALSE)&amp; IF(Audit!#REF!=10,Audit!#REF!,"")</f>
        <v>#REF!</v>
      </c>
      <c r="AJ1336" s="50" t="e">
        <f>VLOOKUP(Audit!#REF!,$V$13:$AE$22,2,FALSE)&amp; IF(Audit!#REF!=10,Audit!#REF!,"")</f>
        <v>#REF!</v>
      </c>
      <c r="AK1336" s="47" t="e">
        <f t="shared" si="619"/>
        <v>#REF!</v>
      </c>
      <c r="AL1336" s="50" t="e">
        <f>VLOOKUP(Audit!#REF!,$V$3:$AE$12,3,FALSE)&amp; IF(Audit!#REF!=10,Audit!#REF!,"")</f>
        <v>#REF!</v>
      </c>
      <c r="AM1336" s="50" t="e">
        <f>VLOOKUP(Audit!#REF!,$V$13:$AE$22,3,FALSE)&amp; IF(Audit!#REF!=10,Audit!#REF!,"")</f>
        <v>#REF!</v>
      </c>
      <c r="AN1336" s="47" t="e">
        <f t="shared" si="620"/>
        <v>#REF!</v>
      </c>
      <c r="AO1336" s="50" t="e">
        <f>VLOOKUP(Audit!#REF!,$V$3:$AE$12,4,FALSE) &amp;  Audit!#REF! &amp; IF(Audit!#REF!=10,Audit!#REF!,"")</f>
        <v>#REF!</v>
      </c>
      <c r="AP1336" s="50" t="e">
        <f>VLOOKUP(Audit!#REF!,$V$13:$AE$22,4,FALSE)&amp; IF(Audit!#REF!=10,Audit!#REF!,"")</f>
        <v>#REF!</v>
      </c>
      <c r="AQ1336" s="47" t="e">
        <f t="shared" si="621"/>
        <v>#REF!</v>
      </c>
      <c r="AR1336" s="50" t="e">
        <f>VLOOKUP(Audit!#REF!,$V$3:$AE$12,5,FALSE)&amp; IF(Audit!#REF!=10,Audit!#REF!,"")</f>
        <v>#REF!</v>
      </c>
      <c r="AS1336" s="50" t="e">
        <f>VLOOKUP(Audit!#REF!,$V$13:$AE$22,5,FALSE)&amp; IF(Audit!#REF!=10,Audit!#REF!,"")</f>
        <v>#REF!</v>
      </c>
      <c r="AT1336" s="47" t="e">
        <f t="shared" si="622"/>
        <v>#REF!</v>
      </c>
      <c r="AU1336" s="50" t="e">
        <f>VLOOKUP(Audit!#REF!,$V$3:$AE$12,6,FALSE)&amp; IF(Audit!#REF!=10,Audit!#REF!,"")</f>
        <v>#REF!</v>
      </c>
      <c r="AV1336" s="50" t="e">
        <f>VLOOKUP(Audit!#REF!,$V$13:$AE$22,6,FALSE)&amp; IF(Audit!#REF!=10,Audit!#REF!,"")</f>
        <v>#REF!</v>
      </c>
      <c r="AW1336" s="47" t="e">
        <f t="shared" si="623"/>
        <v>#REF!</v>
      </c>
      <c r="AX1336" s="50" t="e">
        <f>VLOOKUP(Audit!#REF!,$V$3:$AE$12,7,FALSE)&amp; IF(Audit!#REF!=10,Audit!#REF!,"")</f>
        <v>#REF!</v>
      </c>
      <c r="AY1336" s="50" t="e">
        <f>VLOOKUP(Audit!#REF!,$V$13:$AE$22,7,FALSE) &amp; IF(Audit!#REF!=10,Audit!#REF!,"")</f>
        <v>#REF!</v>
      </c>
      <c r="AZ1336" s="47" t="e">
        <f t="shared" si="624"/>
        <v>#REF!</v>
      </c>
      <c r="BA1336" s="50" t="e">
        <f>VLOOKUP(Audit!#REF!,$V$3:$AE$12,8,FALSE)&amp; Audit!#REF! &amp; IF(Audit!#REF!=10,Audit!#REF!,"")</f>
        <v>#REF!</v>
      </c>
      <c r="BB1336" s="50" t="e">
        <f>VLOOKUP(Audit!#REF!,$V$13:$AE$22,8,FALSE) &amp; IF(Audit!#REF!=10,Audit!#REF!,"")</f>
        <v>#REF!</v>
      </c>
      <c r="BC1336" s="47" t="e">
        <f t="shared" si="625"/>
        <v>#REF!</v>
      </c>
      <c r="BD1336" s="50" t="e">
        <f>VLOOKUP(Audit!#REF!,$V$3:$AE$12,9,FALSE)&amp; IF(Audit!#REF!=10,Audit!#REF!,"")</f>
        <v>#REF!</v>
      </c>
      <c r="BE1336" s="50" t="e">
        <f>VLOOKUP(Audit!#REF!,$V$13:$AE$22,9,FALSE) &amp; IF(Audit!#REF!=10,Audit!#REF!,"") &amp; IF(Audit!#REF!&lt;&gt;1,U1336,"")</f>
        <v>#REF!</v>
      </c>
      <c r="BF1336" s="47" t="e">
        <f t="shared" si="626"/>
        <v>#REF!</v>
      </c>
      <c r="BG1336" s="50" t="e">
        <f>VLOOKUP(Audit!#REF!,$V$3:$AE$12,10,FALSE) &amp; Audit!#REF! &amp; IF(Audit!#REF!=10,Audit!#REF!,"")</f>
        <v>#REF!</v>
      </c>
      <c r="BH1336" s="50" t="e">
        <f>VLOOKUP(Audit!#REF!,$V$13:$AE$22,10,FALSE) &amp; IF(Audit!#REF!=10,Audit!#REF!,"") &amp; IF(Audit!#REF!&lt;&gt;1,U1336,"")</f>
        <v>#REF!</v>
      </c>
      <c r="BI1336" s="47" t="e">
        <f t="shared" si="627"/>
        <v>#REF!</v>
      </c>
      <c r="BJ1336" s="48" t="str">
        <f t="shared" si="628"/>
        <v/>
      </c>
      <c r="BK1336" s="48" t="str">
        <f t="shared" si="629"/>
        <v/>
      </c>
      <c r="BL1336" s="48" t="str">
        <f t="shared" si="630"/>
        <v/>
      </c>
      <c r="BM1336" s="48" t="str">
        <f t="shared" si="631"/>
        <v/>
      </c>
      <c r="BN1336" s="48" t="str">
        <f t="shared" si="632"/>
        <v/>
      </c>
      <c r="BO1336" s="48" t="str">
        <f t="shared" si="633"/>
        <v/>
      </c>
      <c r="BP1336" s="48" t="str">
        <f t="shared" si="634"/>
        <v/>
      </c>
      <c r="BQ1336" s="48" t="str">
        <f t="shared" si="635"/>
        <v/>
      </c>
      <c r="BR1336" s="48" t="str">
        <f t="shared" si="636"/>
        <v/>
      </c>
      <c r="BS1336" s="48" t="str">
        <f t="shared" si="637"/>
        <v/>
      </c>
      <c r="BT1336" s="48" t="str">
        <f t="shared" si="638"/>
        <v/>
      </c>
      <c r="BU1336" s="48" t="str">
        <f t="shared" si="639"/>
        <v/>
      </c>
    </row>
    <row r="1337" spans="1:73">
      <c r="A1337" s="10" t="e">
        <f>Audit!#REF!</f>
        <v>#REF!</v>
      </c>
      <c r="B1337" s="10" t="e">
        <f t="shared" si="610"/>
        <v>#REF!</v>
      </c>
      <c r="C1337" s="17" t="e">
        <f>VLOOKUP(Audit!#REF!,$V$3:$AE$12,2,FALSE) &amp; VLOOKUP(Audit!#REF!,$V$13:$AE$22,2,FALSE)&amp; IF(Audit!#REF!=10,Audit!#REF!&amp;Audit!#REF!,"")</f>
        <v>#REF!</v>
      </c>
      <c r="D1337" s="17" t="e">
        <f>VLOOKUP(Audit!#REF!,$V$3:$AE$12,3,FALSE) &amp; VLOOKUP(Audit!#REF!,$V$13:$AE$22,3,FALSE) &amp;IF(Audit!#REF!=10,Audit!#REF!&amp;Audit!#REF!,"")</f>
        <v>#REF!</v>
      </c>
      <c r="E1337" s="17" t="e">
        <f>VLOOKUP(Audit!#REF!,$V$3:$AE$12,4,FALSE)&amp; Audit!#REF! &amp; VLOOKUP(Audit!#REF!,$V$13:$AE$22,4,FALSE)&amp; IF(Audit!#REF!=10,Audit!#REF!&amp;Audit!#REF!,"")</f>
        <v>#REF!</v>
      </c>
      <c r="F1337" s="17" t="e">
        <f>VLOOKUP(Audit!#REF!,$V$3:$AE$12,5,FALSE) &amp; VLOOKUP(Audit!#REF!,$V$13:$AE$22,5,FALSE)&amp; IF(Audit!#REF!=10,Audit!#REF!&amp;Audit!#REF!,"")</f>
        <v>#REF!</v>
      </c>
      <c r="G1337" s="17" t="e">
        <f>VLOOKUP(Audit!#REF!,$V$3:$AE$12,6,FALSE) &amp; VLOOKUP(Audit!#REF!,$V$13:$AE$22,6,FALSE)&amp; IF(Audit!#REF!=10,Audit!#REF!&amp;Audit!#REF!,"")</f>
        <v>#REF!</v>
      </c>
      <c r="H1337" s="17" t="e">
        <f>VLOOKUP(Audit!#REF!,$V$3:$AE$12,7,FALSE) &amp; VLOOKUP(Audit!#REF!,$V$13:$AE$22,7,FALSE)&amp;IF(Audit!#REF!=10,Audit!#REF!&amp;Audit!#REF!,"")</f>
        <v>#REF!</v>
      </c>
      <c r="I1337" s="17" t="e">
        <f>VLOOKUP(Audit!#REF!,$V$3:$AE$12,8,FALSE) &amp; Audit!#REF! &amp; VLOOKUP(Audit!#REF!,$V$13:$AE$22,8,FALSE)&amp;IF(Audit!#REF!=10,Audit!#REF!&amp;Audit!#REF!,"")</f>
        <v>#REF!</v>
      </c>
      <c r="J1337" s="17" t="e">
        <f>VLOOKUP(Audit!#REF!,$V$3:$AE$12,9,FALSE) &amp; VLOOKUP(Audit!#REF!,$V$13:$AE$22,9,FALSE) &amp; IF(Audit!#REF!=10,Audit!#REF!&amp;Audit!#REF!,"") &amp; IF(Audit!#REF!&lt;&gt;1,U1337,"")</f>
        <v>#REF!</v>
      </c>
      <c r="K1337" s="17" t="e">
        <f>VLOOKUP(Audit!#REF!,$V$3:$AE$12,10,FALSE) &amp; Audit!#REF! &amp; VLOOKUP(Audit!#REF!,$V$13:$AE$22,10,FALSE) &amp; IF(Audit!#REF!=10,Audit!#REF!&amp;Audit!#REF!,"") &amp; IF(Audit!#REF!&lt;&gt;1,U1337,"")</f>
        <v>#REF!</v>
      </c>
      <c r="L1337" s="10" t="e">
        <f>Audit!#REF!</f>
        <v>#REF!</v>
      </c>
      <c r="M1337" s="10" t="e">
        <f t="shared" si="611"/>
        <v>#REF!</v>
      </c>
      <c r="N1337" s="10" t="e">
        <f t="shared" si="612"/>
        <v>#REF!</v>
      </c>
      <c r="O1337" s="10" t="e">
        <f t="shared" si="613"/>
        <v>#REF!</v>
      </c>
      <c r="P1337" s="10" t="e">
        <f t="shared" si="614"/>
        <v>#REF!</v>
      </c>
      <c r="Q1337" s="10" t="e">
        <f t="shared" si="615"/>
        <v>#REF!</v>
      </c>
      <c r="R1337" s="10" t="e">
        <f t="shared" si="616"/>
        <v>#REF!</v>
      </c>
      <c r="S1337" s="10" t="e">
        <f t="shared" si="617"/>
        <v>#REF!</v>
      </c>
      <c r="T1337" s="10" t="e">
        <f t="shared" si="618"/>
        <v>#REF!</v>
      </c>
      <c r="U1337" s="17" t="e">
        <f>IF(Audit!#REF!="","",VLOOKUP(Audit!#REF!,$W$26:$X$35,2,FALSE)) &amp; Audit!#REF! &amp; IF(Audit!#REF!="","",IF(Audit!#REF!&lt;=1.4,VLOOKUP(Audit!#REF!,$W$38:X1382,2,FALSE),VLOOKUP(Audit!#REF!,$W$51:$X$61,2,FALSE))) &amp; IF(Audit!#REF!="","",VLOOKUP(Audit!#REF!,$Y$26:$Z$35,2,FALSE) &amp; Audit!#REF! &amp; IF(Audit!#REF!="","",IF(Audit!#REF!&lt;=1.4,VLOOKUP(Audit!#REF!,$Y$38:$Z$48,2,FALSE),VLOOKUP(Audit!#REF!,$Y$51:$Z$61,2,FALSE))))</f>
        <v>#REF!</v>
      </c>
      <c r="V1337" s="21"/>
      <c r="AH1337" s="49" t="e">
        <f>Audit!#REF!</f>
        <v>#REF!</v>
      </c>
      <c r="AI1337" s="50" t="e">
        <f>VLOOKUP(Audit!#REF!,$V$3:$AE$12,2,FALSE)&amp; IF(Audit!#REF!=10,Audit!#REF!,"")</f>
        <v>#REF!</v>
      </c>
      <c r="AJ1337" s="50" t="e">
        <f>VLOOKUP(Audit!#REF!,$V$13:$AE$22,2,FALSE)&amp; IF(Audit!#REF!=10,Audit!#REF!,"")</f>
        <v>#REF!</v>
      </c>
      <c r="AK1337" s="47" t="e">
        <f t="shared" si="619"/>
        <v>#REF!</v>
      </c>
      <c r="AL1337" s="50" t="e">
        <f>VLOOKUP(Audit!#REF!,$V$3:$AE$12,3,FALSE)&amp; IF(Audit!#REF!=10,Audit!#REF!,"")</f>
        <v>#REF!</v>
      </c>
      <c r="AM1337" s="50" t="e">
        <f>VLOOKUP(Audit!#REF!,$V$13:$AE$22,3,FALSE)&amp; IF(Audit!#REF!=10,Audit!#REF!,"")</f>
        <v>#REF!</v>
      </c>
      <c r="AN1337" s="47" t="e">
        <f t="shared" si="620"/>
        <v>#REF!</v>
      </c>
      <c r="AO1337" s="50" t="e">
        <f>VLOOKUP(Audit!#REF!,$V$3:$AE$12,4,FALSE) &amp;  Audit!#REF! &amp; IF(Audit!#REF!=10,Audit!#REF!,"")</f>
        <v>#REF!</v>
      </c>
      <c r="AP1337" s="50" t="e">
        <f>VLOOKUP(Audit!#REF!,$V$13:$AE$22,4,FALSE)&amp; IF(Audit!#REF!=10,Audit!#REF!,"")</f>
        <v>#REF!</v>
      </c>
      <c r="AQ1337" s="47" t="e">
        <f t="shared" si="621"/>
        <v>#REF!</v>
      </c>
      <c r="AR1337" s="50" t="e">
        <f>VLOOKUP(Audit!#REF!,$V$3:$AE$12,5,FALSE)&amp; IF(Audit!#REF!=10,Audit!#REF!,"")</f>
        <v>#REF!</v>
      </c>
      <c r="AS1337" s="50" t="e">
        <f>VLOOKUP(Audit!#REF!,$V$13:$AE$22,5,FALSE)&amp; IF(Audit!#REF!=10,Audit!#REF!,"")</f>
        <v>#REF!</v>
      </c>
      <c r="AT1337" s="47" t="e">
        <f t="shared" si="622"/>
        <v>#REF!</v>
      </c>
      <c r="AU1337" s="50" t="e">
        <f>VLOOKUP(Audit!#REF!,$V$3:$AE$12,6,FALSE)&amp; IF(Audit!#REF!=10,Audit!#REF!,"")</f>
        <v>#REF!</v>
      </c>
      <c r="AV1337" s="50" t="e">
        <f>VLOOKUP(Audit!#REF!,$V$13:$AE$22,6,FALSE)&amp; IF(Audit!#REF!=10,Audit!#REF!,"")</f>
        <v>#REF!</v>
      </c>
      <c r="AW1337" s="47" t="e">
        <f t="shared" si="623"/>
        <v>#REF!</v>
      </c>
      <c r="AX1337" s="50" t="e">
        <f>VLOOKUP(Audit!#REF!,$V$3:$AE$12,7,FALSE)&amp; IF(Audit!#REF!=10,Audit!#REF!,"")</f>
        <v>#REF!</v>
      </c>
      <c r="AY1337" s="50" t="e">
        <f>VLOOKUP(Audit!#REF!,$V$13:$AE$22,7,FALSE) &amp; IF(Audit!#REF!=10,Audit!#REF!,"")</f>
        <v>#REF!</v>
      </c>
      <c r="AZ1337" s="47" t="e">
        <f t="shared" si="624"/>
        <v>#REF!</v>
      </c>
      <c r="BA1337" s="50" t="e">
        <f>VLOOKUP(Audit!#REF!,$V$3:$AE$12,8,FALSE)&amp; Audit!#REF! &amp; IF(Audit!#REF!=10,Audit!#REF!,"")</f>
        <v>#REF!</v>
      </c>
      <c r="BB1337" s="50" t="e">
        <f>VLOOKUP(Audit!#REF!,$V$13:$AE$22,8,FALSE) &amp; IF(Audit!#REF!=10,Audit!#REF!,"")</f>
        <v>#REF!</v>
      </c>
      <c r="BC1337" s="47" t="e">
        <f t="shared" si="625"/>
        <v>#REF!</v>
      </c>
      <c r="BD1337" s="50" t="e">
        <f>VLOOKUP(Audit!#REF!,$V$3:$AE$12,9,FALSE)&amp; IF(Audit!#REF!=10,Audit!#REF!,"")</f>
        <v>#REF!</v>
      </c>
      <c r="BE1337" s="50" t="e">
        <f>VLOOKUP(Audit!#REF!,$V$13:$AE$22,9,FALSE) &amp; IF(Audit!#REF!=10,Audit!#REF!,"") &amp; IF(Audit!#REF!&lt;&gt;1,U1337,"")</f>
        <v>#REF!</v>
      </c>
      <c r="BF1337" s="47" t="e">
        <f t="shared" si="626"/>
        <v>#REF!</v>
      </c>
      <c r="BG1337" s="50" t="e">
        <f>VLOOKUP(Audit!#REF!,$V$3:$AE$12,10,FALSE) &amp; Audit!#REF! &amp; IF(Audit!#REF!=10,Audit!#REF!,"")</f>
        <v>#REF!</v>
      </c>
      <c r="BH1337" s="50" t="e">
        <f>VLOOKUP(Audit!#REF!,$V$13:$AE$22,10,FALSE) &amp; IF(Audit!#REF!=10,Audit!#REF!,"") &amp; IF(Audit!#REF!&lt;&gt;1,U1337,"")</f>
        <v>#REF!</v>
      </c>
      <c r="BI1337" s="47" t="e">
        <f t="shared" si="627"/>
        <v>#REF!</v>
      </c>
      <c r="BJ1337" s="48" t="str">
        <f t="shared" si="628"/>
        <v/>
      </c>
      <c r="BK1337" s="48" t="str">
        <f t="shared" si="629"/>
        <v/>
      </c>
      <c r="BL1337" s="48" t="str">
        <f t="shared" si="630"/>
        <v/>
      </c>
      <c r="BM1337" s="48" t="str">
        <f t="shared" si="631"/>
        <v/>
      </c>
      <c r="BN1337" s="48" t="str">
        <f t="shared" si="632"/>
        <v/>
      </c>
      <c r="BO1337" s="48" t="str">
        <f t="shared" si="633"/>
        <v/>
      </c>
      <c r="BP1337" s="48" t="str">
        <f t="shared" si="634"/>
        <v/>
      </c>
      <c r="BQ1337" s="48" t="str">
        <f t="shared" si="635"/>
        <v/>
      </c>
      <c r="BR1337" s="48" t="str">
        <f t="shared" si="636"/>
        <v/>
      </c>
      <c r="BS1337" s="48" t="str">
        <f t="shared" si="637"/>
        <v/>
      </c>
      <c r="BT1337" s="48" t="str">
        <f t="shared" si="638"/>
        <v/>
      </c>
      <c r="BU1337" s="48" t="str">
        <f t="shared" si="639"/>
        <v/>
      </c>
    </row>
    <row r="1338" spans="1:73">
      <c r="A1338" s="10">
        <f>Audit!A103</f>
        <v>0</v>
      </c>
      <c r="B1338" s="10" t="e">
        <f t="shared" si="610"/>
        <v>#N/A</v>
      </c>
      <c r="C1338" s="17" t="e">
        <f>VLOOKUP(Audit!B103,$V$3:$AE$12,2,FALSE) &amp; VLOOKUP(Audit!B103,$V$13:$AE$22,2,FALSE)&amp; IF(Audit!B103=10,Audit!V103&amp;Audit!W103,"")</f>
        <v>#N/A</v>
      </c>
      <c r="D1338" s="17" t="e">
        <f>VLOOKUP(Audit!C103,$V$3:$AE$12,3,FALSE) &amp; VLOOKUP(Audit!C103,$V$13:$AE$22,3,FALSE) &amp;IF(Audit!C103=10,Audit!V103&amp;Audit!W103,"")</f>
        <v>#N/A</v>
      </c>
      <c r="E1338" s="17" t="e">
        <f>VLOOKUP(Audit!D103,$V$3:$AE$12,4,FALSE)&amp; Audit!T103 &amp; VLOOKUP(Audit!D103,$V$13:$AE$22,4,FALSE)&amp; IF(Audit!D103=10,Audit!V103&amp;Audit!W103,"")</f>
        <v>#N/A</v>
      </c>
      <c r="F1338" s="17" t="e">
        <f>VLOOKUP(Audit!E103,$V$3:$AE$12,5,FALSE) &amp; VLOOKUP(Audit!E103,$V$13:$AE$22,5,FALSE)&amp; IF(Audit!E103=10,Audit!V103&amp;Audit!W103,"")</f>
        <v>#N/A</v>
      </c>
      <c r="G1338" s="17" t="e">
        <f>VLOOKUP(Audit!F103,$V$3:$AE$12,6,FALSE) &amp; VLOOKUP(Audit!F103,$V$13:$AE$22,6,FALSE)&amp; IF(Audit!F103=10,Audit!V103&amp;Audit!W103,"")</f>
        <v>#N/A</v>
      </c>
      <c r="H1338" s="17" t="e">
        <f>VLOOKUP(Audit!G103,$V$3:$AE$12,7,FALSE) &amp; VLOOKUP(Audit!G103,$V$13:$AE$22,7,FALSE)&amp;IF(Audit!G103=10,Audit!V103&amp;Audit!W103,"")</f>
        <v>#N/A</v>
      </c>
      <c r="I1338" s="17" t="e">
        <f>VLOOKUP(Audit!H103,$V$3:$AE$12,8,FALSE) &amp; Audit!U103 &amp; VLOOKUP(Audit!H103,$V$13:$AE$22,8,FALSE)&amp;IF(Audit!H103=10,Audit!V103&amp;Audit!W103,"")</f>
        <v>#N/A</v>
      </c>
      <c r="J1338" s="17" t="e">
        <f>VLOOKUP(Audit!I103,$V$3:$AE$12,9,FALSE) &amp; VLOOKUP(Audit!I103,$V$13:$AE$22,9,FALSE) &amp; IF(Audit!I103=10,Audit!V103&amp;Audit!W103,"") &amp; IF(Audit!I103&lt;&gt;1,U1338,"")</f>
        <v>#N/A</v>
      </c>
      <c r="K1338" s="17" t="e">
        <f>VLOOKUP(Audit!J103,$V$3:$AE$12,10,FALSE) &amp; Audit!S103 &amp; VLOOKUP(Audit!J103,$V$13:$AE$22,10,FALSE) &amp; IF(Audit!J103=10,Audit!V103&amp;Audit!W103,"") &amp; IF(Audit!J103&lt;&gt;1,U1338,"")</f>
        <v>#N/A</v>
      </c>
      <c r="L1338" s="10">
        <f>Audit!K103</f>
        <v>0</v>
      </c>
      <c r="M1338" s="10" t="e">
        <f t="shared" si="611"/>
        <v>#N/A</v>
      </c>
      <c r="N1338" s="10" t="e">
        <f t="shared" si="612"/>
        <v>#N/A</v>
      </c>
      <c r="O1338" s="10" t="e">
        <f t="shared" si="613"/>
        <v>#N/A</v>
      </c>
      <c r="P1338" s="10" t="e">
        <f t="shared" si="614"/>
        <v>#N/A</v>
      </c>
      <c r="Q1338" s="10" t="e">
        <f t="shared" si="615"/>
        <v>#N/A</v>
      </c>
      <c r="R1338" s="10" t="e">
        <f t="shared" si="616"/>
        <v>#N/A</v>
      </c>
      <c r="S1338" s="10" t="e">
        <f t="shared" si="617"/>
        <v>#N/A</v>
      </c>
      <c r="T1338" s="10" t="e">
        <f t="shared" si="618"/>
        <v>#N/A</v>
      </c>
      <c r="U1338" s="17" t="str">
        <f>IF(Audit!M103="","",VLOOKUP(Audit!M103,$W$26:$X$35,2,FALSE)) &amp; Audit!N103 &amp; IF(Audit!O103="","",IF(Audit!N103&lt;=1.4,VLOOKUP(Audit!O103,$W$38:X1383,2,FALSE),VLOOKUP(Audit!O103,$W$51:$X$61,2,FALSE))) &amp; IF(Audit!P103="","",VLOOKUP(Audit!P103,$Y$26:$Z$35,2,FALSE) &amp; Audit!Q103 &amp; IF(Audit!O103="","",IF(Audit!Q103&lt;=1.4,VLOOKUP(Audit!R103,$Y$38:$Z$48,2,FALSE),VLOOKUP(Audit!R103,$Y$51:$Z$61,2,FALSE))))</f>
        <v/>
      </c>
      <c r="V1338" s="21"/>
      <c r="AH1338" s="49">
        <f>Audit!A103</f>
        <v>0</v>
      </c>
      <c r="AI1338" s="50" t="e">
        <f>VLOOKUP(Audit!B103,$V$3:$AE$12,2,FALSE)&amp; IF(Audit!B103=10,Audit!V103,"")</f>
        <v>#N/A</v>
      </c>
      <c r="AJ1338" s="50" t="e">
        <f>VLOOKUP(Audit!B103,$V$13:$AE$22,2,FALSE)&amp; IF(Audit!B103=10,Audit!W103,"")</f>
        <v>#N/A</v>
      </c>
      <c r="AK1338" s="47" t="e">
        <f t="shared" si="619"/>
        <v>#N/A</v>
      </c>
      <c r="AL1338" s="50" t="e">
        <f>VLOOKUP(Audit!C103,$V$3:$AE$12,3,FALSE)&amp; IF(Audit!C103=10,Audit!V103,"")</f>
        <v>#N/A</v>
      </c>
      <c r="AM1338" s="50" t="e">
        <f>VLOOKUP(Audit!C103,$V$13:$AE$22,3,FALSE)&amp; IF(Audit!C103=10,Audit!W103,"")</f>
        <v>#N/A</v>
      </c>
      <c r="AN1338" s="47" t="e">
        <f t="shared" si="620"/>
        <v>#N/A</v>
      </c>
      <c r="AO1338" s="50" t="e">
        <f>VLOOKUP(Audit!D103,$V$3:$AE$12,4,FALSE) &amp;  Audit!T103 &amp; IF(Audit!D103=10,Audit!V103,"")</f>
        <v>#N/A</v>
      </c>
      <c r="AP1338" s="50" t="e">
        <f>VLOOKUP(Audit!D103,$V$13:$AE$22,4,FALSE)&amp; IF(Audit!D103=10,Audit!W103,"")</f>
        <v>#N/A</v>
      </c>
      <c r="AQ1338" s="47" t="e">
        <f t="shared" si="621"/>
        <v>#N/A</v>
      </c>
      <c r="AR1338" s="50" t="e">
        <f>VLOOKUP(Audit!E103,$V$3:$AE$12,5,FALSE)&amp; IF(Audit!E103=10,Audit!V103,"")</f>
        <v>#N/A</v>
      </c>
      <c r="AS1338" s="50" t="e">
        <f>VLOOKUP(Audit!E103,$V$13:$AE$22,5,FALSE)&amp; IF(Audit!E103=10,Audit!W103,"")</f>
        <v>#N/A</v>
      </c>
      <c r="AT1338" s="47" t="e">
        <f t="shared" si="622"/>
        <v>#N/A</v>
      </c>
      <c r="AU1338" s="50" t="e">
        <f>VLOOKUP(Audit!F103,$V$3:$AE$12,6,FALSE)&amp; IF(Audit!F103=10,Audit!V103,"")</f>
        <v>#N/A</v>
      </c>
      <c r="AV1338" s="50" t="e">
        <f>VLOOKUP(Audit!F103,$V$13:$AE$22,6,FALSE)&amp; IF(Audit!F103=10,Audit!W103,"")</f>
        <v>#N/A</v>
      </c>
      <c r="AW1338" s="47" t="e">
        <f t="shared" si="623"/>
        <v>#N/A</v>
      </c>
      <c r="AX1338" s="50" t="e">
        <f>VLOOKUP(Audit!G103,$V$3:$AE$12,7,FALSE)&amp; IF(Audit!G103=10,Audit!V103,"")</f>
        <v>#N/A</v>
      </c>
      <c r="AY1338" s="50" t="e">
        <f>VLOOKUP(Audit!G103,$V$13:$AE$22,7,FALSE) &amp; IF(Audit!G103=10,Audit!W103,"")</f>
        <v>#N/A</v>
      </c>
      <c r="AZ1338" s="47" t="e">
        <f t="shared" si="624"/>
        <v>#N/A</v>
      </c>
      <c r="BA1338" s="50" t="e">
        <f>VLOOKUP(Audit!H103,$V$3:$AE$12,8,FALSE)&amp; Audit!U103 &amp; IF(Audit!H103=10,Audit!V103,"")</f>
        <v>#N/A</v>
      </c>
      <c r="BB1338" s="50" t="e">
        <f>VLOOKUP(Audit!H103,$V$13:$AE$22,8,FALSE) &amp; IF(Audit!H103=10,Audit!W103,"")</f>
        <v>#N/A</v>
      </c>
      <c r="BC1338" s="47" t="e">
        <f t="shared" si="625"/>
        <v>#N/A</v>
      </c>
      <c r="BD1338" s="50" t="e">
        <f>VLOOKUP(Audit!I103,$V$3:$AE$12,9,FALSE)&amp; IF(Audit!I103=10,Audit!V103,"")</f>
        <v>#N/A</v>
      </c>
      <c r="BE1338" s="50" t="e">
        <f>VLOOKUP(Audit!I103,$V$13:$AE$22,9,FALSE) &amp; IF(Audit!I103=10,Audit!W103,"") &amp; IF(Audit!I103&lt;&gt;1,U1338,"")</f>
        <v>#N/A</v>
      </c>
      <c r="BF1338" s="47" t="e">
        <f t="shared" si="626"/>
        <v>#N/A</v>
      </c>
      <c r="BG1338" s="50" t="e">
        <f>VLOOKUP(Audit!J103,$V$3:$AE$12,10,FALSE) &amp; Audit!S103 &amp; IF(Audit!J103=10,Audit!V103,"")</f>
        <v>#N/A</v>
      </c>
      <c r="BH1338" s="50" t="e">
        <f>VLOOKUP(Audit!J103,$V$13:$AE$22,10,FALSE) &amp; IF(Audit!J103=10,Audit!W103,"") &amp; IF(Audit!J103&lt;&gt;1,U1338,"")</f>
        <v>#N/A</v>
      </c>
      <c r="BI1338" s="47" t="e">
        <f t="shared" si="627"/>
        <v>#N/A</v>
      </c>
      <c r="BJ1338" s="48" t="str">
        <f t="shared" si="628"/>
        <v/>
      </c>
      <c r="BK1338" s="48" t="str">
        <f t="shared" si="629"/>
        <v/>
      </c>
      <c r="BL1338" s="48" t="str">
        <f t="shared" si="630"/>
        <v/>
      </c>
      <c r="BM1338" s="48" t="str">
        <f t="shared" si="631"/>
        <v/>
      </c>
      <c r="BN1338" s="48" t="str">
        <f t="shared" si="632"/>
        <v/>
      </c>
      <c r="BO1338" s="48" t="str">
        <f t="shared" si="633"/>
        <v/>
      </c>
      <c r="BP1338" s="48" t="str">
        <f t="shared" si="634"/>
        <v/>
      </c>
      <c r="BQ1338" s="48" t="str">
        <f t="shared" si="635"/>
        <v/>
      </c>
      <c r="BR1338" s="48" t="str">
        <f t="shared" si="636"/>
        <v/>
      </c>
      <c r="BS1338" s="48" t="str">
        <f t="shared" si="637"/>
        <v/>
      </c>
      <c r="BT1338" s="48" t="str">
        <f t="shared" si="638"/>
        <v/>
      </c>
      <c r="BU1338" s="48" t="str">
        <f t="shared" si="639"/>
        <v/>
      </c>
    </row>
    <row r="1339" spans="1:73">
      <c r="A1339" s="10">
        <f>Audit!A104</f>
        <v>0</v>
      </c>
      <c r="B1339" s="10" t="e">
        <f t="shared" si="610"/>
        <v>#N/A</v>
      </c>
      <c r="C1339" s="17" t="e">
        <f>VLOOKUP(Audit!B104,$V$3:$AE$12,2,FALSE) &amp; VLOOKUP(Audit!B104,$V$13:$AE$22,2,FALSE)&amp; IF(Audit!B104=10,Audit!V104&amp;Audit!W104,"")</f>
        <v>#N/A</v>
      </c>
      <c r="D1339" s="17" t="e">
        <f>VLOOKUP(Audit!C104,$V$3:$AE$12,3,FALSE) &amp; VLOOKUP(Audit!C104,$V$13:$AE$22,3,FALSE) &amp;IF(Audit!C104=10,Audit!V104&amp;Audit!W104,"")</f>
        <v>#N/A</v>
      </c>
      <c r="E1339" s="17" t="e">
        <f>VLOOKUP(Audit!D104,$V$3:$AE$12,4,FALSE)&amp; Audit!T104 &amp; VLOOKUP(Audit!D104,$V$13:$AE$22,4,FALSE)&amp; IF(Audit!D104=10,Audit!V104&amp;Audit!W104,"")</f>
        <v>#N/A</v>
      </c>
      <c r="F1339" s="17" t="e">
        <f>VLOOKUP(Audit!E104,$V$3:$AE$12,5,FALSE) &amp; VLOOKUP(Audit!E104,$V$13:$AE$22,5,FALSE)&amp; IF(Audit!E104=10,Audit!V104&amp;Audit!W104,"")</f>
        <v>#N/A</v>
      </c>
      <c r="G1339" s="17" t="e">
        <f>VLOOKUP(Audit!F104,$V$3:$AE$12,6,FALSE) &amp; VLOOKUP(Audit!F104,$V$13:$AE$22,6,FALSE)&amp; IF(Audit!F104=10,Audit!V104&amp;Audit!W104,"")</f>
        <v>#N/A</v>
      </c>
      <c r="H1339" s="17" t="e">
        <f>VLOOKUP(Audit!G104,$V$3:$AE$12,7,FALSE) &amp; VLOOKUP(Audit!G104,$V$13:$AE$22,7,FALSE)&amp;IF(Audit!G104=10,Audit!V104&amp;Audit!W104,"")</f>
        <v>#N/A</v>
      </c>
      <c r="I1339" s="17" t="e">
        <f>VLOOKUP(Audit!H104,$V$3:$AE$12,8,FALSE) &amp; Audit!U104 &amp; VLOOKUP(Audit!H104,$V$13:$AE$22,8,FALSE)&amp;IF(Audit!H104=10,Audit!V104&amp;Audit!W104,"")</f>
        <v>#N/A</v>
      </c>
      <c r="J1339" s="17" t="e">
        <f>VLOOKUP(Audit!I104,$V$3:$AE$12,9,FALSE) &amp; VLOOKUP(Audit!I104,$V$13:$AE$22,9,FALSE) &amp; IF(Audit!I104=10,Audit!V104&amp;Audit!W104,"") &amp; IF(Audit!I104&lt;&gt;1,U1339,"")</f>
        <v>#N/A</v>
      </c>
      <c r="K1339" s="17" t="e">
        <f>VLOOKUP(Audit!J104,$V$3:$AE$12,10,FALSE) &amp; Audit!S104 &amp; VLOOKUP(Audit!J104,$V$13:$AE$22,10,FALSE) &amp; IF(Audit!J104=10,Audit!V104&amp;Audit!W104,"") &amp; IF(Audit!J104&lt;&gt;1,U1339,"")</f>
        <v>#N/A</v>
      </c>
      <c r="L1339" s="10">
        <f>Audit!K104</f>
        <v>0</v>
      </c>
      <c r="M1339" s="10" t="e">
        <f t="shared" si="611"/>
        <v>#N/A</v>
      </c>
      <c r="N1339" s="10" t="e">
        <f t="shared" si="612"/>
        <v>#N/A</v>
      </c>
      <c r="O1339" s="10" t="e">
        <f t="shared" si="613"/>
        <v>#N/A</v>
      </c>
      <c r="P1339" s="10" t="e">
        <f t="shared" si="614"/>
        <v>#N/A</v>
      </c>
      <c r="Q1339" s="10" t="e">
        <f t="shared" si="615"/>
        <v>#N/A</v>
      </c>
      <c r="R1339" s="10" t="e">
        <f t="shared" si="616"/>
        <v>#N/A</v>
      </c>
      <c r="S1339" s="10" t="e">
        <f t="shared" si="617"/>
        <v>#N/A</v>
      </c>
      <c r="T1339" s="10" t="e">
        <f t="shared" si="618"/>
        <v>#N/A</v>
      </c>
      <c r="U1339" s="17" t="str">
        <f>IF(Audit!M104="","",VLOOKUP(Audit!M104,$W$26:$X$35,2,FALSE)) &amp; Audit!N104 &amp; IF(Audit!O104="","",IF(Audit!N104&lt;=1.4,VLOOKUP(Audit!O104,$W$38:X1384,2,FALSE),VLOOKUP(Audit!O104,$W$51:$X$61,2,FALSE))) &amp; IF(Audit!P104="","",VLOOKUP(Audit!P104,$Y$26:$Z$35,2,FALSE) &amp; Audit!Q104 &amp; IF(Audit!O104="","",IF(Audit!Q104&lt;=1.4,VLOOKUP(Audit!R104,$Y$38:$Z$48,2,FALSE),VLOOKUP(Audit!R104,$Y$51:$Z$61,2,FALSE))))</f>
        <v/>
      </c>
      <c r="V1339" s="21"/>
      <c r="AH1339" s="49">
        <f>Audit!A104</f>
        <v>0</v>
      </c>
      <c r="AI1339" s="50" t="e">
        <f>VLOOKUP(Audit!B104,$V$3:$AE$12,2,FALSE)&amp; IF(Audit!B104=10,Audit!V104,"")</f>
        <v>#N/A</v>
      </c>
      <c r="AJ1339" s="50" t="e">
        <f>VLOOKUP(Audit!B104,$V$13:$AE$22,2,FALSE)&amp; IF(Audit!B104=10,Audit!W104,"")</f>
        <v>#N/A</v>
      </c>
      <c r="AK1339" s="47" t="e">
        <f t="shared" si="619"/>
        <v>#N/A</v>
      </c>
      <c r="AL1339" s="50" t="e">
        <f>VLOOKUP(Audit!C104,$V$3:$AE$12,3,FALSE)&amp; IF(Audit!C104=10,Audit!V104,"")</f>
        <v>#N/A</v>
      </c>
      <c r="AM1339" s="50" t="e">
        <f>VLOOKUP(Audit!C104,$V$13:$AE$22,3,FALSE)&amp; IF(Audit!C104=10,Audit!W104,"")</f>
        <v>#N/A</v>
      </c>
      <c r="AN1339" s="47" t="e">
        <f t="shared" si="620"/>
        <v>#N/A</v>
      </c>
      <c r="AO1339" s="50" t="e">
        <f>VLOOKUP(Audit!D104,$V$3:$AE$12,4,FALSE) &amp;  Audit!T104 &amp; IF(Audit!D104=10,Audit!V104,"")</f>
        <v>#N/A</v>
      </c>
      <c r="AP1339" s="50" t="e">
        <f>VLOOKUP(Audit!D104,$V$13:$AE$22,4,FALSE)&amp; IF(Audit!D104=10,Audit!W104,"")</f>
        <v>#N/A</v>
      </c>
      <c r="AQ1339" s="47" t="e">
        <f t="shared" si="621"/>
        <v>#N/A</v>
      </c>
      <c r="AR1339" s="50" t="e">
        <f>VLOOKUP(Audit!E104,$V$3:$AE$12,5,FALSE)&amp; IF(Audit!E104=10,Audit!V104,"")</f>
        <v>#N/A</v>
      </c>
      <c r="AS1339" s="50" t="e">
        <f>VLOOKUP(Audit!E104,$V$13:$AE$22,5,FALSE)&amp; IF(Audit!E104=10,Audit!W104,"")</f>
        <v>#N/A</v>
      </c>
      <c r="AT1339" s="47" t="e">
        <f t="shared" si="622"/>
        <v>#N/A</v>
      </c>
      <c r="AU1339" s="50" t="e">
        <f>VLOOKUP(Audit!F104,$V$3:$AE$12,6,FALSE)&amp; IF(Audit!F104=10,Audit!V104,"")</f>
        <v>#N/A</v>
      </c>
      <c r="AV1339" s="50" t="e">
        <f>VLOOKUP(Audit!F104,$V$13:$AE$22,6,FALSE)&amp; IF(Audit!F104=10,Audit!W104,"")</f>
        <v>#N/A</v>
      </c>
      <c r="AW1339" s="47" t="e">
        <f t="shared" si="623"/>
        <v>#N/A</v>
      </c>
      <c r="AX1339" s="50" t="e">
        <f>VLOOKUP(Audit!G104,$V$3:$AE$12,7,FALSE)&amp; IF(Audit!G104=10,Audit!V104,"")</f>
        <v>#N/A</v>
      </c>
      <c r="AY1339" s="50" t="e">
        <f>VLOOKUP(Audit!G104,$V$13:$AE$22,7,FALSE) &amp; IF(Audit!G104=10,Audit!W104,"")</f>
        <v>#N/A</v>
      </c>
      <c r="AZ1339" s="47" t="e">
        <f t="shared" si="624"/>
        <v>#N/A</v>
      </c>
      <c r="BA1339" s="50" t="e">
        <f>VLOOKUP(Audit!H104,$V$3:$AE$12,8,FALSE)&amp; Audit!U104 &amp; IF(Audit!H104=10,Audit!V104,"")</f>
        <v>#N/A</v>
      </c>
      <c r="BB1339" s="50" t="e">
        <f>VLOOKUP(Audit!H104,$V$13:$AE$22,8,FALSE) &amp; IF(Audit!H104=10,Audit!W104,"")</f>
        <v>#N/A</v>
      </c>
      <c r="BC1339" s="47" t="e">
        <f t="shared" si="625"/>
        <v>#N/A</v>
      </c>
      <c r="BD1339" s="50" t="e">
        <f>VLOOKUP(Audit!I104,$V$3:$AE$12,9,FALSE)&amp; IF(Audit!I104=10,Audit!V104,"")</f>
        <v>#N/A</v>
      </c>
      <c r="BE1339" s="50" t="e">
        <f>VLOOKUP(Audit!I104,$V$13:$AE$22,9,FALSE) &amp; IF(Audit!I104=10,Audit!W104,"") &amp; IF(Audit!I104&lt;&gt;1,U1339,"")</f>
        <v>#N/A</v>
      </c>
      <c r="BF1339" s="47" t="e">
        <f t="shared" si="626"/>
        <v>#N/A</v>
      </c>
      <c r="BG1339" s="50" t="e">
        <f>VLOOKUP(Audit!J104,$V$3:$AE$12,10,FALSE) &amp; Audit!S104 &amp; IF(Audit!J104=10,Audit!V104,"")</f>
        <v>#N/A</v>
      </c>
      <c r="BH1339" s="50" t="e">
        <f>VLOOKUP(Audit!J104,$V$13:$AE$22,10,FALSE) &amp; IF(Audit!J104=10,Audit!W104,"") &amp; IF(Audit!J104&lt;&gt;1,U1339,"")</f>
        <v>#N/A</v>
      </c>
      <c r="BI1339" s="47" t="e">
        <f t="shared" si="627"/>
        <v>#N/A</v>
      </c>
      <c r="BJ1339" s="48" t="str">
        <f t="shared" si="628"/>
        <v/>
      </c>
      <c r="BK1339" s="48" t="str">
        <f t="shared" si="629"/>
        <v/>
      </c>
      <c r="BL1339" s="48" t="str">
        <f t="shared" si="630"/>
        <v/>
      </c>
      <c r="BM1339" s="48" t="str">
        <f t="shared" si="631"/>
        <v/>
      </c>
      <c r="BN1339" s="48" t="str">
        <f t="shared" si="632"/>
        <v/>
      </c>
      <c r="BO1339" s="48" t="str">
        <f t="shared" si="633"/>
        <v/>
      </c>
      <c r="BP1339" s="48" t="str">
        <f t="shared" si="634"/>
        <v/>
      </c>
      <c r="BQ1339" s="48" t="str">
        <f t="shared" si="635"/>
        <v/>
      </c>
      <c r="BR1339" s="48" t="str">
        <f t="shared" si="636"/>
        <v/>
      </c>
      <c r="BS1339" s="48" t="str">
        <f t="shared" si="637"/>
        <v/>
      </c>
      <c r="BT1339" s="48" t="str">
        <f t="shared" si="638"/>
        <v/>
      </c>
      <c r="BU1339" s="48" t="str">
        <f t="shared" si="639"/>
        <v/>
      </c>
    </row>
    <row r="1340" spans="1:73">
      <c r="A1340" s="10">
        <f>Audit!A105</f>
        <v>0</v>
      </c>
      <c r="B1340" s="10" t="e">
        <f t="shared" si="610"/>
        <v>#N/A</v>
      </c>
      <c r="C1340" s="17" t="e">
        <f>VLOOKUP(Audit!B105,$V$3:$AE$12,2,FALSE) &amp; VLOOKUP(Audit!B105,$V$13:$AE$22,2,FALSE)&amp; IF(Audit!B105=10,Audit!V105&amp;Audit!W105,"")</f>
        <v>#N/A</v>
      </c>
      <c r="D1340" s="17" t="e">
        <f>VLOOKUP(Audit!C105,$V$3:$AE$12,3,FALSE) &amp; VLOOKUP(Audit!C105,$V$13:$AE$22,3,FALSE) &amp;IF(Audit!C105=10,Audit!V105&amp;Audit!W105,"")</f>
        <v>#N/A</v>
      </c>
      <c r="E1340" s="17" t="e">
        <f>VLOOKUP(Audit!D105,$V$3:$AE$12,4,FALSE)&amp; Audit!T105 &amp; VLOOKUP(Audit!D105,$V$13:$AE$22,4,FALSE)&amp; IF(Audit!D105=10,Audit!V105&amp;Audit!W105,"")</f>
        <v>#N/A</v>
      </c>
      <c r="F1340" s="17" t="e">
        <f>VLOOKUP(Audit!E105,$V$3:$AE$12,5,FALSE) &amp; VLOOKUP(Audit!E105,$V$13:$AE$22,5,FALSE)&amp; IF(Audit!E105=10,Audit!V105&amp;Audit!W105,"")</f>
        <v>#N/A</v>
      </c>
      <c r="G1340" s="17" t="e">
        <f>VLOOKUP(Audit!F105,$V$3:$AE$12,6,FALSE) &amp; VLOOKUP(Audit!F105,$V$13:$AE$22,6,FALSE)&amp; IF(Audit!F105=10,Audit!V105&amp;Audit!W105,"")</f>
        <v>#N/A</v>
      </c>
      <c r="H1340" s="17" t="e">
        <f>VLOOKUP(Audit!G105,$V$3:$AE$12,7,FALSE) &amp; VLOOKUP(Audit!G105,$V$13:$AE$22,7,FALSE)&amp;IF(Audit!G105=10,Audit!V105&amp;Audit!W105,"")</f>
        <v>#N/A</v>
      </c>
      <c r="I1340" s="17" t="e">
        <f>VLOOKUP(Audit!H105,$V$3:$AE$12,8,FALSE) &amp; Audit!U105 &amp; VLOOKUP(Audit!H105,$V$13:$AE$22,8,FALSE)&amp;IF(Audit!H105=10,Audit!V105&amp;Audit!W105,"")</f>
        <v>#N/A</v>
      </c>
      <c r="J1340" s="17" t="e">
        <f>VLOOKUP(Audit!I105,$V$3:$AE$12,9,FALSE) &amp; VLOOKUP(Audit!I105,$V$13:$AE$22,9,FALSE) &amp; IF(Audit!I105=10,Audit!V105&amp;Audit!W105,"") &amp; IF(Audit!I105&lt;&gt;1,U1340,"")</f>
        <v>#N/A</v>
      </c>
      <c r="K1340" s="17" t="e">
        <f>VLOOKUP(Audit!J105,$V$3:$AE$12,10,FALSE) &amp; Audit!S105 &amp; VLOOKUP(Audit!J105,$V$13:$AE$22,10,FALSE) &amp; IF(Audit!J105=10,Audit!V105&amp;Audit!W105,"") &amp; IF(Audit!J105&lt;&gt;1,U1340,"")</f>
        <v>#N/A</v>
      </c>
      <c r="L1340" s="10">
        <f>Audit!K105</f>
        <v>0</v>
      </c>
      <c r="M1340" s="10" t="e">
        <f t="shared" si="611"/>
        <v>#N/A</v>
      </c>
      <c r="N1340" s="10" t="e">
        <f t="shared" si="612"/>
        <v>#N/A</v>
      </c>
      <c r="O1340" s="10" t="e">
        <f t="shared" si="613"/>
        <v>#N/A</v>
      </c>
      <c r="P1340" s="10" t="e">
        <f t="shared" si="614"/>
        <v>#N/A</v>
      </c>
      <c r="Q1340" s="10" t="e">
        <f t="shared" si="615"/>
        <v>#N/A</v>
      </c>
      <c r="R1340" s="10" t="e">
        <f t="shared" si="616"/>
        <v>#N/A</v>
      </c>
      <c r="S1340" s="10" t="e">
        <f t="shared" si="617"/>
        <v>#N/A</v>
      </c>
      <c r="T1340" s="10" t="e">
        <f t="shared" si="618"/>
        <v>#N/A</v>
      </c>
      <c r="U1340" s="17" t="str">
        <f>IF(Audit!M105="","",VLOOKUP(Audit!M105,$W$26:$X$35,2,FALSE)) &amp; Audit!N105 &amp; IF(Audit!O105="","",IF(Audit!N105&lt;=1.4,VLOOKUP(Audit!O105,$W$38:X1385,2,FALSE),VLOOKUP(Audit!O105,$W$51:$X$61,2,FALSE))) &amp; IF(Audit!P105="","",VLOOKUP(Audit!P105,$Y$26:$Z$35,2,FALSE) &amp; Audit!Q105 &amp; IF(Audit!O105="","",IF(Audit!Q105&lt;=1.4,VLOOKUP(Audit!R105,$Y$38:$Z$48,2,FALSE),VLOOKUP(Audit!R105,$Y$51:$Z$61,2,FALSE))))</f>
        <v/>
      </c>
      <c r="V1340" s="21"/>
      <c r="AH1340" s="49">
        <f>Audit!A105</f>
        <v>0</v>
      </c>
      <c r="AI1340" s="50" t="e">
        <f>VLOOKUP(Audit!B105,$V$3:$AE$12,2,FALSE)&amp; IF(Audit!B105=10,Audit!V105,"")</f>
        <v>#N/A</v>
      </c>
      <c r="AJ1340" s="50" t="e">
        <f>VLOOKUP(Audit!B105,$V$13:$AE$22,2,FALSE)&amp; IF(Audit!B105=10,Audit!W105,"")</f>
        <v>#N/A</v>
      </c>
      <c r="AK1340" s="47" t="e">
        <f t="shared" si="619"/>
        <v>#N/A</v>
      </c>
      <c r="AL1340" s="50" t="e">
        <f>VLOOKUP(Audit!C105,$V$3:$AE$12,3,FALSE)&amp; IF(Audit!C105=10,Audit!V105,"")</f>
        <v>#N/A</v>
      </c>
      <c r="AM1340" s="50" t="e">
        <f>VLOOKUP(Audit!C105,$V$13:$AE$22,3,FALSE)&amp; IF(Audit!C105=10,Audit!W105,"")</f>
        <v>#N/A</v>
      </c>
      <c r="AN1340" s="47" t="e">
        <f t="shared" si="620"/>
        <v>#N/A</v>
      </c>
      <c r="AO1340" s="50" t="e">
        <f>VLOOKUP(Audit!D105,$V$3:$AE$12,4,FALSE) &amp;  Audit!T105 &amp; IF(Audit!D105=10,Audit!V105,"")</f>
        <v>#N/A</v>
      </c>
      <c r="AP1340" s="50" t="e">
        <f>VLOOKUP(Audit!D105,$V$13:$AE$22,4,FALSE)&amp; IF(Audit!D105=10,Audit!W105,"")</f>
        <v>#N/A</v>
      </c>
      <c r="AQ1340" s="47" t="e">
        <f t="shared" si="621"/>
        <v>#N/A</v>
      </c>
      <c r="AR1340" s="50" t="e">
        <f>VLOOKUP(Audit!E105,$V$3:$AE$12,5,FALSE)&amp; IF(Audit!E105=10,Audit!V105,"")</f>
        <v>#N/A</v>
      </c>
      <c r="AS1340" s="50" t="e">
        <f>VLOOKUP(Audit!E105,$V$13:$AE$22,5,FALSE)&amp; IF(Audit!E105=10,Audit!W105,"")</f>
        <v>#N/A</v>
      </c>
      <c r="AT1340" s="47" t="e">
        <f t="shared" si="622"/>
        <v>#N/A</v>
      </c>
      <c r="AU1340" s="50" t="e">
        <f>VLOOKUP(Audit!F105,$V$3:$AE$12,6,FALSE)&amp; IF(Audit!F105=10,Audit!V105,"")</f>
        <v>#N/A</v>
      </c>
      <c r="AV1340" s="50" t="e">
        <f>VLOOKUP(Audit!F105,$V$13:$AE$22,6,FALSE)&amp; IF(Audit!F105=10,Audit!W105,"")</f>
        <v>#N/A</v>
      </c>
      <c r="AW1340" s="47" t="e">
        <f t="shared" si="623"/>
        <v>#N/A</v>
      </c>
      <c r="AX1340" s="50" t="e">
        <f>VLOOKUP(Audit!G105,$V$3:$AE$12,7,FALSE)&amp; IF(Audit!G105=10,Audit!V105,"")</f>
        <v>#N/A</v>
      </c>
      <c r="AY1340" s="50" t="e">
        <f>VLOOKUP(Audit!G105,$V$13:$AE$22,7,FALSE) &amp; IF(Audit!G105=10,Audit!W105,"")</f>
        <v>#N/A</v>
      </c>
      <c r="AZ1340" s="47" t="e">
        <f t="shared" si="624"/>
        <v>#N/A</v>
      </c>
      <c r="BA1340" s="50" t="e">
        <f>VLOOKUP(Audit!H105,$V$3:$AE$12,8,FALSE)&amp; Audit!U105 &amp; IF(Audit!H105=10,Audit!V105,"")</f>
        <v>#N/A</v>
      </c>
      <c r="BB1340" s="50" t="e">
        <f>VLOOKUP(Audit!H105,$V$13:$AE$22,8,FALSE) &amp; IF(Audit!H105=10,Audit!W105,"")</f>
        <v>#N/A</v>
      </c>
      <c r="BC1340" s="47" t="e">
        <f t="shared" si="625"/>
        <v>#N/A</v>
      </c>
      <c r="BD1340" s="50" t="e">
        <f>VLOOKUP(Audit!I105,$V$3:$AE$12,9,FALSE)&amp; IF(Audit!I105=10,Audit!V105,"")</f>
        <v>#N/A</v>
      </c>
      <c r="BE1340" s="50" t="e">
        <f>VLOOKUP(Audit!I105,$V$13:$AE$22,9,FALSE) &amp; IF(Audit!I105=10,Audit!W105,"") &amp; IF(Audit!I105&lt;&gt;1,U1340,"")</f>
        <v>#N/A</v>
      </c>
      <c r="BF1340" s="47" t="e">
        <f t="shared" si="626"/>
        <v>#N/A</v>
      </c>
      <c r="BG1340" s="50" t="e">
        <f>VLOOKUP(Audit!J105,$V$3:$AE$12,10,FALSE) &amp; Audit!S105 &amp; IF(Audit!J105=10,Audit!V105,"")</f>
        <v>#N/A</v>
      </c>
      <c r="BH1340" s="50" t="e">
        <f>VLOOKUP(Audit!J105,$V$13:$AE$22,10,FALSE) &amp; IF(Audit!J105=10,Audit!W105,"") &amp; IF(Audit!J105&lt;&gt;1,U1340,"")</f>
        <v>#N/A</v>
      </c>
      <c r="BI1340" s="47" t="e">
        <f t="shared" si="627"/>
        <v>#N/A</v>
      </c>
      <c r="BJ1340" s="48" t="str">
        <f t="shared" si="628"/>
        <v/>
      </c>
      <c r="BK1340" s="48" t="str">
        <f t="shared" si="629"/>
        <v/>
      </c>
      <c r="BL1340" s="48" t="str">
        <f t="shared" si="630"/>
        <v/>
      </c>
      <c r="BM1340" s="48" t="str">
        <f t="shared" si="631"/>
        <v/>
      </c>
      <c r="BN1340" s="48" t="str">
        <f t="shared" si="632"/>
        <v/>
      </c>
      <c r="BO1340" s="48" t="str">
        <f t="shared" si="633"/>
        <v/>
      </c>
      <c r="BP1340" s="48" t="str">
        <f t="shared" si="634"/>
        <v/>
      </c>
      <c r="BQ1340" s="48" t="str">
        <f t="shared" si="635"/>
        <v/>
      </c>
      <c r="BR1340" s="48" t="str">
        <f t="shared" si="636"/>
        <v/>
      </c>
      <c r="BS1340" s="48" t="str">
        <f t="shared" si="637"/>
        <v/>
      </c>
      <c r="BT1340" s="48" t="str">
        <f t="shared" si="638"/>
        <v/>
      </c>
      <c r="BU1340" s="48" t="str">
        <f t="shared" si="639"/>
        <v/>
      </c>
    </row>
    <row r="1341" spans="1:73">
      <c r="A1341" s="10">
        <f>Audit!A106</f>
        <v>0</v>
      </c>
      <c r="B1341" s="10" t="e">
        <f t="shared" si="610"/>
        <v>#N/A</v>
      </c>
      <c r="C1341" s="17" t="e">
        <f>VLOOKUP(Audit!B106,$V$3:$AE$12,2,FALSE) &amp; VLOOKUP(Audit!B106,$V$13:$AE$22,2,FALSE)&amp; IF(Audit!B106=10,Audit!V106&amp;Audit!W106,"")</f>
        <v>#N/A</v>
      </c>
      <c r="D1341" s="17" t="e">
        <f>VLOOKUP(Audit!C106,$V$3:$AE$12,3,FALSE) &amp; VLOOKUP(Audit!C106,$V$13:$AE$22,3,FALSE) &amp;IF(Audit!C106=10,Audit!V106&amp;Audit!W106,"")</f>
        <v>#N/A</v>
      </c>
      <c r="E1341" s="17" t="e">
        <f>VLOOKUP(Audit!D106,$V$3:$AE$12,4,FALSE)&amp; Audit!T106 &amp; VLOOKUP(Audit!D106,$V$13:$AE$22,4,FALSE)&amp; IF(Audit!D106=10,Audit!V106&amp;Audit!W106,"")</f>
        <v>#N/A</v>
      </c>
      <c r="F1341" s="17" t="e">
        <f>VLOOKUP(Audit!E106,$V$3:$AE$12,5,FALSE) &amp; VLOOKUP(Audit!E106,$V$13:$AE$22,5,FALSE)&amp; IF(Audit!E106=10,Audit!V106&amp;Audit!W106,"")</f>
        <v>#N/A</v>
      </c>
      <c r="G1341" s="17" t="e">
        <f>VLOOKUP(Audit!F106,$V$3:$AE$12,6,FALSE) &amp; VLOOKUP(Audit!F106,$V$13:$AE$22,6,FALSE)&amp; IF(Audit!F106=10,Audit!V106&amp;Audit!W106,"")</f>
        <v>#N/A</v>
      </c>
      <c r="H1341" s="17" t="e">
        <f>VLOOKUP(Audit!G106,$V$3:$AE$12,7,FALSE) &amp; VLOOKUP(Audit!G106,$V$13:$AE$22,7,FALSE)&amp;IF(Audit!G106=10,Audit!V106&amp;Audit!W106,"")</f>
        <v>#N/A</v>
      </c>
      <c r="I1341" s="17" t="e">
        <f>VLOOKUP(Audit!H106,$V$3:$AE$12,8,FALSE) &amp; Audit!U106 &amp; VLOOKUP(Audit!H106,$V$13:$AE$22,8,FALSE)&amp;IF(Audit!H106=10,Audit!V106&amp;Audit!W106,"")</f>
        <v>#N/A</v>
      </c>
      <c r="J1341" s="17" t="e">
        <f>VLOOKUP(Audit!I106,$V$3:$AE$12,9,FALSE) &amp; VLOOKUP(Audit!I106,$V$13:$AE$22,9,FALSE) &amp; IF(Audit!I106=10,Audit!V106&amp;Audit!W106,"") &amp; IF(Audit!I106&lt;&gt;1,U1341,"")</f>
        <v>#N/A</v>
      </c>
      <c r="K1341" s="17" t="e">
        <f>VLOOKUP(Audit!J106,$V$3:$AE$12,10,FALSE) &amp; Audit!S106 &amp; VLOOKUP(Audit!J106,$V$13:$AE$22,10,FALSE) &amp; IF(Audit!J106=10,Audit!V106&amp;Audit!W106,"") &amp; IF(Audit!J106&lt;&gt;1,U1341,"")</f>
        <v>#N/A</v>
      </c>
      <c r="L1341" s="10">
        <f>Audit!K106</f>
        <v>0</v>
      </c>
      <c r="M1341" s="10" t="e">
        <f t="shared" si="611"/>
        <v>#N/A</v>
      </c>
      <c r="N1341" s="10" t="e">
        <f t="shared" si="612"/>
        <v>#N/A</v>
      </c>
      <c r="O1341" s="10" t="e">
        <f t="shared" si="613"/>
        <v>#N/A</v>
      </c>
      <c r="P1341" s="10" t="e">
        <f t="shared" si="614"/>
        <v>#N/A</v>
      </c>
      <c r="Q1341" s="10" t="e">
        <f t="shared" si="615"/>
        <v>#N/A</v>
      </c>
      <c r="R1341" s="10" t="e">
        <f t="shared" si="616"/>
        <v>#N/A</v>
      </c>
      <c r="S1341" s="10" t="e">
        <f t="shared" si="617"/>
        <v>#N/A</v>
      </c>
      <c r="T1341" s="10" t="e">
        <f t="shared" si="618"/>
        <v>#N/A</v>
      </c>
      <c r="U1341" s="17" t="str">
        <f>IF(Audit!M106="","",VLOOKUP(Audit!M106,$W$26:$X$35,2,FALSE)) &amp; Audit!N106 &amp; IF(Audit!O106="","",IF(Audit!N106&lt;=1.4,VLOOKUP(Audit!O106,$W$38:X1386,2,FALSE),VLOOKUP(Audit!O106,$W$51:$X$61,2,FALSE))) &amp; IF(Audit!P106="","",VLOOKUP(Audit!P106,$Y$26:$Z$35,2,FALSE) &amp; Audit!Q106 &amp; IF(Audit!O106="","",IF(Audit!Q106&lt;=1.4,VLOOKUP(Audit!R106,$Y$38:$Z$48,2,FALSE),VLOOKUP(Audit!R106,$Y$51:$Z$61,2,FALSE))))</f>
        <v/>
      </c>
      <c r="V1341" s="21"/>
      <c r="AH1341" s="49">
        <f>Audit!A106</f>
        <v>0</v>
      </c>
      <c r="AI1341" s="50" t="e">
        <f>VLOOKUP(Audit!B106,$V$3:$AE$12,2,FALSE)&amp; IF(Audit!B106=10,Audit!V106,"")</f>
        <v>#N/A</v>
      </c>
      <c r="AJ1341" s="50" t="e">
        <f>VLOOKUP(Audit!B106,$V$13:$AE$22,2,FALSE)&amp; IF(Audit!B106=10,Audit!W106,"")</f>
        <v>#N/A</v>
      </c>
      <c r="AK1341" s="47" t="e">
        <f t="shared" si="619"/>
        <v>#N/A</v>
      </c>
      <c r="AL1341" s="50" t="e">
        <f>VLOOKUP(Audit!C106,$V$3:$AE$12,3,FALSE)&amp; IF(Audit!C106=10,Audit!V106,"")</f>
        <v>#N/A</v>
      </c>
      <c r="AM1341" s="50" t="e">
        <f>VLOOKUP(Audit!C106,$V$13:$AE$22,3,FALSE)&amp; IF(Audit!C106=10,Audit!W106,"")</f>
        <v>#N/A</v>
      </c>
      <c r="AN1341" s="47" t="e">
        <f t="shared" si="620"/>
        <v>#N/A</v>
      </c>
      <c r="AO1341" s="50" t="e">
        <f>VLOOKUP(Audit!D106,$V$3:$AE$12,4,FALSE) &amp;  Audit!T106 &amp; IF(Audit!D106=10,Audit!V106,"")</f>
        <v>#N/A</v>
      </c>
      <c r="AP1341" s="50" t="e">
        <f>VLOOKUP(Audit!D106,$V$13:$AE$22,4,FALSE)&amp; IF(Audit!D106=10,Audit!W106,"")</f>
        <v>#N/A</v>
      </c>
      <c r="AQ1341" s="47" t="e">
        <f t="shared" si="621"/>
        <v>#N/A</v>
      </c>
      <c r="AR1341" s="50" t="e">
        <f>VLOOKUP(Audit!E106,$V$3:$AE$12,5,FALSE)&amp; IF(Audit!E106=10,Audit!V106,"")</f>
        <v>#N/A</v>
      </c>
      <c r="AS1341" s="50" t="e">
        <f>VLOOKUP(Audit!E106,$V$13:$AE$22,5,FALSE)&amp; IF(Audit!E106=10,Audit!W106,"")</f>
        <v>#N/A</v>
      </c>
      <c r="AT1341" s="47" t="e">
        <f t="shared" si="622"/>
        <v>#N/A</v>
      </c>
      <c r="AU1341" s="50" t="e">
        <f>VLOOKUP(Audit!F106,$V$3:$AE$12,6,FALSE)&amp; IF(Audit!F106=10,Audit!V106,"")</f>
        <v>#N/A</v>
      </c>
      <c r="AV1341" s="50" t="e">
        <f>VLOOKUP(Audit!F106,$V$13:$AE$22,6,FALSE)&amp; IF(Audit!F106=10,Audit!W106,"")</f>
        <v>#N/A</v>
      </c>
      <c r="AW1341" s="47" t="e">
        <f t="shared" si="623"/>
        <v>#N/A</v>
      </c>
      <c r="AX1341" s="50" t="e">
        <f>VLOOKUP(Audit!G106,$V$3:$AE$12,7,FALSE)&amp; IF(Audit!G106=10,Audit!V106,"")</f>
        <v>#N/A</v>
      </c>
      <c r="AY1341" s="50" t="e">
        <f>VLOOKUP(Audit!G106,$V$13:$AE$22,7,FALSE) &amp; IF(Audit!G106=10,Audit!W106,"")</f>
        <v>#N/A</v>
      </c>
      <c r="AZ1341" s="47" t="e">
        <f t="shared" si="624"/>
        <v>#N/A</v>
      </c>
      <c r="BA1341" s="50" t="e">
        <f>VLOOKUP(Audit!H106,$V$3:$AE$12,8,FALSE)&amp; Audit!U106 &amp; IF(Audit!H106=10,Audit!V106,"")</f>
        <v>#N/A</v>
      </c>
      <c r="BB1341" s="50" t="e">
        <f>VLOOKUP(Audit!H106,$V$13:$AE$22,8,FALSE) &amp; IF(Audit!H106=10,Audit!W106,"")</f>
        <v>#N/A</v>
      </c>
      <c r="BC1341" s="47" t="e">
        <f t="shared" si="625"/>
        <v>#N/A</v>
      </c>
      <c r="BD1341" s="50" t="e">
        <f>VLOOKUP(Audit!I106,$V$3:$AE$12,9,FALSE)&amp; IF(Audit!I106=10,Audit!V106,"")</f>
        <v>#N/A</v>
      </c>
      <c r="BE1341" s="50" t="e">
        <f>VLOOKUP(Audit!I106,$V$13:$AE$22,9,FALSE) &amp; IF(Audit!I106=10,Audit!W106,"") &amp; IF(Audit!I106&lt;&gt;1,U1341,"")</f>
        <v>#N/A</v>
      </c>
      <c r="BF1341" s="47" t="e">
        <f t="shared" si="626"/>
        <v>#N/A</v>
      </c>
      <c r="BG1341" s="50" t="e">
        <f>VLOOKUP(Audit!J106,$V$3:$AE$12,10,FALSE) &amp; Audit!S106 &amp; IF(Audit!J106=10,Audit!V106,"")</f>
        <v>#N/A</v>
      </c>
      <c r="BH1341" s="50" t="e">
        <f>VLOOKUP(Audit!J106,$V$13:$AE$22,10,FALSE) &amp; IF(Audit!J106=10,Audit!W106,"") &amp; IF(Audit!J106&lt;&gt;1,U1341,"")</f>
        <v>#N/A</v>
      </c>
      <c r="BI1341" s="47" t="e">
        <f t="shared" si="627"/>
        <v>#N/A</v>
      </c>
      <c r="BJ1341" s="48" t="str">
        <f t="shared" si="628"/>
        <v/>
      </c>
      <c r="BK1341" s="48" t="str">
        <f t="shared" si="629"/>
        <v/>
      </c>
      <c r="BL1341" s="48" t="str">
        <f t="shared" si="630"/>
        <v/>
      </c>
      <c r="BM1341" s="48" t="str">
        <f t="shared" si="631"/>
        <v/>
      </c>
      <c r="BN1341" s="48" t="str">
        <f t="shared" si="632"/>
        <v/>
      </c>
      <c r="BO1341" s="48" t="str">
        <f t="shared" si="633"/>
        <v/>
      </c>
      <c r="BP1341" s="48" t="str">
        <f t="shared" si="634"/>
        <v/>
      </c>
      <c r="BQ1341" s="48" t="str">
        <f t="shared" si="635"/>
        <v/>
      </c>
      <c r="BR1341" s="48" t="str">
        <f t="shared" si="636"/>
        <v/>
      </c>
      <c r="BS1341" s="48" t="str">
        <f t="shared" si="637"/>
        <v/>
      </c>
      <c r="BT1341" s="48" t="str">
        <f t="shared" si="638"/>
        <v/>
      </c>
      <c r="BU1341" s="48" t="str">
        <f t="shared" si="639"/>
        <v/>
      </c>
    </row>
    <row r="1342" spans="1:73">
      <c r="A1342" s="10">
        <f>Audit!A107</f>
        <v>0</v>
      </c>
      <c r="B1342" s="10" t="e">
        <f t="shared" si="610"/>
        <v>#N/A</v>
      </c>
      <c r="C1342" s="17" t="e">
        <f>VLOOKUP(Audit!B107,$V$3:$AE$12,2,FALSE) &amp; VLOOKUP(Audit!B107,$V$13:$AE$22,2,FALSE)&amp; IF(Audit!B107=10,Audit!V107&amp;Audit!W107,"")</f>
        <v>#N/A</v>
      </c>
      <c r="D1342" s="17" t="e">
        <f>VLOOKUP(Audit!C107,$V$3:$AE$12,3,FALSE) &amp; VLOOKUP(Audit!C107,$V$13:$AE$22,3,FALSE) &amp;IF(Audit!C107=10,Audit!V107&amp;Audit!W107,"")</f>
        <v>#N/A</v>
      </c>
      <c r="E1342" s="17" t="e">
        <f>VLOOKUP(Audit!D107,$V$3:$AE$12,4,FALSE)&amp; Audit!T107 &amp; VLOOKUP(Audit!D107,$V$13:$AE$22,4,FALSE)&amp; IF(Audit!D107=10,Audit!V107&amp;Audit!W107,"")</f>
        <v>#N/A</v>
      </c>
      <c r="F1342" s="17" t="e">
        <f>VLOOKUP(Audit!E107,$V$3:$AE$12,5,FALSE) &amp; VLOOKUP(Audit!E107,$V$13:$AE$22,5,FALSE)&amp; IF(Audit!E107=10,Audit!V107&amp;Audit!W107,"")</f>
        <v>#N/A</v>
      </c>
      <c r="G1342" s="17" t="e">
        <f>VLOOKUP(Audit!F107,$V$3:$AE$12,6,FALSE) &amp; VLOOKUP(Audit!F107,$V$13:$AE$22,6,FALSE)&amp; IF(Audit!F107=10,Audit!V107&amp;Audit!W107,"")</f>
        <v>#N/A</v>
      </c>
      <c r="H1342" s="17" t="e">
        <f>VLOOKUP(Audit!G107,$V$3:$AE$12,7,FALSE) &amp; VLOOKUP(Audit!G107,$V$13:$AE$22,7,FALSE)&amp;IF(Audit!G107=10,Audit!V107&amp;Audit!W107,"")</f>
        <v>#N/A</v>
      </c>
      <c r="I1342" s="17" t="e">
        <f>VLOOKUP(Audit!H107,$V$3:$AE$12,8,FALSE) &amp; Audit!U107 &amp; VLOOKUP(Audit!H107,$V$13:$AE$22,8,FALSE)&amp;IF(Audit!H107=10,Audit!V107&amp;Audit!W107,"")</f>
        <v>#N/A</v>
      </c>
      <c r="J1342" s="17" t="e">
        <f>VLOOKUP(Audit!I107,$V$3:$AE$12,9,FALSE) &amp; VLOOKUP(Audit!I107,$V$13:$AE$22,9,FALSE) &amp; IF(Audit!I107=10,Audit!V107&amp;Audit!W107,"") &amp; IF(Audit!I107&lt;&gt;1,U1342,"")</f>
        <v>#N/A</v>
      </c>
      <c r="K1342" s="17" t="e">
        <f>VLOOKUP(Audit!J107,$V$3:$AE$12,10,FALSE) &amp; Audit!S107 &amp; VLOOKUP(Audit!J107,$V$13:$AE$22,10,FALSE) &amp; IF(Audit!J107=10,Audit!V107&amp;Audit!W107,"") &amp; IF(Audit!J107&lt;&gt;1,U1342,"")</f>
        <v>#N/A</v>
      </c>
      <c r="L1342" s="10">
        <f>Audit!K107</f>
        <v>0</v>
      </c>
      <c r="M1342" s="10" t="e">
        <f t="shared" si="611"/>
        <v>#N/A</v>
      </c>
      <c r="N1342" s="10" t="e">
        <f t="shared" si="612"/>
        <v>#N/A</v>
      </c>
      <c r="O1342" s="10" t="e">
        <f t="shared" si="613"/>
        <v>#N/A</v>
      </c>
      <c r="P1342" s="10" t="e">
        <f t="shared" si="614"/>
        <v>#N/A</v>
      </c>
      <c r="Q1342" s="10" t="e">
        <f t="shared" si="615"/>
        <v>#N/A</v>
      </c>
      <c r="R1342" s="10" t="e">
        <f t="shared" si="616"/>
        <v>#N/A</v>
      </c>
      <c r="S1342" s="10" t="e">
        <f t="shared" si="617"/>
        <v>#N/A</v>
      </c>
      <c r="T1342" s="10" t="e">
        <f t="shared" si="618"/>
        <v>#N/A</v>
      </c>
      <c r="U1342" s="17" t="str">
        <f>IF(Audit!M107="","",VLOOKUP(Audit!M107,$W$26:$X$35,2,FALSE)) &amp; Audit!N107 &amp; IF(Audit!O107="","",IF(Audit!N107&lt;=1.4,VLOOKUP(Audit!O107,$W$38:X1387,2,FALSE),VLOOKUP(Audit!O107,$W$51:$X$61,2,FALSE))) &amp; IF(Audit!P107="","",VLOOKUP(Audit!P107,$Y$26:$Z$35,2,FALSE) &amp; Audit!Q107 &amp; IF(Audit!O107="","",IF(Audit!Q107&lt;=1.4,VLOOKUP(Audit!R107,$Y$38:$Z$48,2,FALSE),VLOOKUP(Audit!R107,$Y$51:$Z$61,2,FALSE))))</f>
        <v/>
      </c>
      <c r="V1342" s="21"/>
      <c r="AH1342" s="49">
        <f>Audit!A107</f>
        <v>0</v>
      </c>
      <c r="AI1342" s="50" t="e">
        <f>VLOOKUP(Audit!B107,$V$3:$AE$12,2,FALSE)&amp; IF(Audit!B107=10,Audit!V107,"")</f>
        <v>#N/A</v>
      </c>
      <c r="AJ1342" s="50" t="e">
        <f>VLOOKUP(Audit!B107,$V$13:$AE$22,2,FALSE)&amp; IF(Audit!B107=10,Audit!W107,"")</f>
        <v>#N/A</v>
      </c>
      <c r="AK1342" s="47" t="e">
        <f t="shared" si="619"/>
        <v>#N/A</v>
      </c>
      <c r="AL1342" s="50" t="e">
        <f>VLOOKUP(Audit!C107,$V$3:$AE$12,3,FALSE)&amp; IF(Audit!C107=10,Audit!V107,"")</f>
        <v>#N/A</v>
      </c>
      <c r="AM1342" s="50" t="e">
        <f>VLOOKUP(Audit!C107,$V$13:$AE$22,3,FALSE)&amp; IF(Audit!C107=10,Audit!W107,"")</f>
        <v>#N/A</v>
      </c>
      <c r="AN1342" s="47" t="e">
        <f t="shared" si="620"/>
        <v>#N/A</v>
      </c>
      <c r="AO1342" s="50" t="e">
        <f>VLOOKUP(Audit!D107,$V$3:$AE$12,4,FALSE) &amp;  Audit!T107 &amp; IF(Audit!D107=10,Audit!V107,"")</f>
        <v>#N/A</v>
      </c>
      <c r="AP1342" s="50" t="e">
        <f>VLOOKUP(Audit!D107,$V$13:$AE$22,4,FALSE)&amp; IF(Audit!D107=10,Audit!W107,"")</f>
        <v>#N/A</v>
      </c>
      <c r="AQ1342" s="47" t="e">
        <f t="shared" si="621"/>
        <v>#N/A</v>
      </c>
      <c r="AR1342" s="50" t="e">
        <f>VLOOKUP(Audit!E107,$V$3:$AE$12,5,FALSE)&amp; IF(Audit!E107=10,Audit!V107,"")</f>
        <v>#N/A</v>
      </c>
      <c r="AS1342" s="50" t="e">
        <f>VLOOKUP(Audit!E107,$V$13:$AE$22,5,FALSE)&amp; IF(Audit!E107=10,Audit!W107,"")</f>
        <v>#N/A</v>
      </c>
      <c r="AT1342" s="47" t="e">
        <f t="shared" si="622"/>
        <v>#N/A</v>
      </c>
      <c r="AU1342" s="50" t="e">
        <f>VLOOKUP(Audit!F107,$V$3:$AE$12,6,FALSE)&amp; IF(Audit!F107=10,Audit!V107,"")</f>
        <v>#N/A</v>
      </c>
      <c r="AV1342" s="50" t="e">
        <f>VLOOKUP(Audit!F107,$V$13:$AE$22,6,FALSE)&amp; IF(Audit!F107=10,Audit!W107,"")</f>
        <v>#N/A</v>
      </c>
      <c r="AW1342" s="47" t="e">
        <f t="shared" si="623"/>
        <v>#N/A</v>
      </c>
      <c r="AX1342" s="50" t="e">
        <f>VLOOKUP(Audit!G107,$V$3:$AE$12,7,FALSE)&amp; IF(Audit!G107=10,Audit!V107,"")</f>
        <v>#N/A</v>
      </c>
      <c r="AY1342" s="50" t="e">
        <f>VLOOKUP(Audit!G107,$V$13:$AE$22,7,FALSE) &amp; IF(Audit!G107=10,Audit!W107,"")</f>
        <v>#N/A</v>
      </c>
      <c r="AZ1342" s="47" t="e">
        <f t="shared" si="624"/>
        <v>#N/A</v>
      </c>
      <c r="BA1342" s="50" t="e">
        <f>VLOOKUP(Audit!H107,$V$3:$AE$12,8,FALSE)&amp; Audit!U107 &amp; IF(Audit!H107=10,Audit!V107,"")</f>
        <v>#N/A</v>
      </c>
      <c r="BB1342" s="50" t="e">
        <f>VLOOKUP(Audit!H107,$V$13:$AE$22,8,FALSE) &amp; IF(Audit!H107=10,Audit!W107,"")</f>
        <v>#N/A</v>
      </c>
      <c r="BC1342" s="47" t="e">
        <f t="shared" si="625"/>
        <v>#N/A</v>
      </c>
      <c r="BD1342" s="50" t="e">
        <f>VLOOKUP(Audit!I107,$V$3:$AE$12,9,FALSE)&amp; IF(Audit!I107=10,Audit!V107,"")</f>
        <v>#N/A</v>
      </c>
      <c r="BE1342" s="50" t="e">
        <f>VLOOKUP(Audit!I107,$V$13:$AE$22,9,FALSE) &amp; IF(Audit!I107=10,Audit!W107,"") &amp; IF(Audit!I107&lt;&gt;1,U1342,"")</f>
        <v>#N/A</v>
      </c>
      <c r="BF1342" s="47" t="e">
        <f t="shared" si="626"/>
        <v>#N/A</v>
      </c>
      <c r="BG1342" s="50" t="e">
        <f>VLOOKUP(Audit!J107,$V$3:$AE$12,10,FALSE) &amp; Audit!S107 &amp; IF(Audit!J107=10,Audit!V107,"")</f>
        <v>#N/A</v>
      </c>
      <c r="BH1342" s="50" t="e">
        <f>VLOOKUP(Audit!J107,$V$13:$AE$22,10,FALSE) &amp; IF(Audit!J107=10,Audit!W107,"") &amp; IF(Audit!J107&lt;&gt;1,U1342,"")</f>
        <v>#N/A</v>
      </c>
      <c r="BI1342" s="47" t="e">
        <f t="shared" si="627"/>
        <v>#N/A</v>
      </c>
      <c r="BJ1342" s="48" t="str">
        <f t="shared" si="628"/>
        <v/>
      </c>
      <c r="BK1342" s="48" t="str">
        <f t="shared" si="629"/>
        <v/>
      </c>
      <c r="BL1342" s="48" t="str">
        <f t="shared" si="630"/>
        <v/>
      </c>
      <c r="BM1342" s="48" t="str">
        <f t="shared" si="631"/>
        <v/>
      </c>
      <c r="BN1342" s="48" t="str">
        <f t="shared" si="632"/>
        <v/>
      </c>
      <c r="BO1342" s="48" t="str">
        <f t="shared" si="633"/>
        <v/>
      </c>
      <c r="BP1342" s="48" t="str">
        <f t="shared" si="634"/>
        <v/>
      </c>
      <c r="BQ1342" s="48" t="str">
        <f t="shared" si="635"/>
        <v/>
      </c>
      <c r="BR1342" s="48" t="str">
        <f t="shared" si="636"/>
        <v/>
      </c>
      <c r="BS1342" s="48" t="str">
        <f t="shared" si="637"/>
        <v/>
      </c>
      <c r="BT1342" s="48" t="str">
        <f t="shared" si="638"/>
        <v/>
      </c>
      <c r="BU1342" s="48" t="str">
        <f t="shared" si="639"/>
        <v/>
      </c>
    </row>
    <row r="1343" spans="1:73">
      <c r="A1343" s="10">
        <f>Audit!A108</f>
        <v>0</v>
      </c>
      <c r="B1343" s="10" t="e">
        <f t="shared" si="610"/>
        <v>#N/A</v>
      </c>
      <c r="C1343" s="17" t="e">
        <f>VLOOKUP(Audit!B108,$V$3:$AE$12,2,FALSE) &amp; VLOOKUP(Audit!B108,$V$13:$AE$22,2,FALSE)&amp; IF(Audit!B108=10,Audit!V108&amp;Audit!W108,"")</f>
        <v>#N/A</v>
      </c>
      <c r="D1343" s="17" t="e">
        <f>VLOOKUP(Audit!C108,$V$3:$AE$12,3,FALSE) &amp; VLOOKUP(Audit!C108,$V$13:$AE$22,3,FALSE) &amp;IF(Audit!C108=10,Audit!V108&amp;Audit!W108,"")</f>
        <v>#N/A</v>
      </c>
      <c r="E1343" s="17" t="e">
        <f>VLOOKUP(Audit!D108,$V$3:$AE$12,4,FALSE)&amp; Audit!T108 &amp; VLOOKUP(Audit!D108,$V$13:$AE$22,4,FALSE)&amp; IF(Audit!D108=10,Audit!V108&amp;Audit!W108,"")</f>
        <v>#N/A</v>
      </c>
      <c r="F1343" s="17" t="e">
        <f>VLOOKUP(Audit!E108,$V$3:$AE$12,5,FALSE) &amp; VLOOKUP(Audit!E108,$V$13:$AE$22,5,FALSE)&amp; IF(Audit!E108=10,Audit!V108&amp;Audit!W108,"")</f>
        <v>#N/A</v>
      </c>
      <c r="G1343" s="17" t="e">
        <f>VLOOKUP(Audit!F108,$V$3:$AE$12,6,FALSE) &amp; VLOOKUP(Audit!F108,$V$13:$AE$22,6,FALSE)&amp; IF(Audit!F108=10,Audit!V108&amp;Audit!W108,"")</f>
        <v>#N/A</v>
      </c>
      <c r="H1343" s="17" t="e">
        <f>VLOOKUP(Audit!G108,$V$3:$AE$12,7,FALSE) &amp; VLOOKUP(Audit!G108,$V$13:$AE$22,7,FALSE)&amp;IF(Audit!G108=10,Audit!V108&amp;Audit!W108,"")</f>
        <v>#N/A</v>
      </c>
      <c r="I1343" s="17" t="e">
        <f>VLOOKUP(Audit!H108,$V$3:$AE$12,8,FALSE) &amp; Audit!U108 &amp; VLOOKUP(Audit!H108,$V$13:$AE$22,8,FALSE)&amp;IF(Audit!H108=10,Audit!V108&amp;Audit!W108,"")</f>
        <v>#N/A</v>
      </c>
      <c r="J1343" s="17" t="e">
        <f>VLOOKUP(Audit!I108,$V$3:$AE$12,9,FALSE) &amp; VLOOKUP(Audit!I108,$V$13:$AE$22,9,FALSE) &amp; IF(Audit!I108=10,Audit!V108&amp;Audit!W108,"") &amp; IF(Audit!I108&lt;&gt;1,U1343,"")</f>
        <v>#N/A</v>
      </c>
      <c r="K1343" s="17" t="e">
        <f>VLOOKUP(Audit!J108,$V$3:$AE$12,10,FALSE) &amp; Audit!S108 &amp; VLOOKUP(Audit!J108,$V$13:$AE$22,10,FALSE) &amp; IF(Audit!J108=10,Audit!V108&amp;Audit!W108,"") &amp; IF(Audit!J108&lt;&gt;1,U1343,"")</f>
        <v>#N/A</v>
      </c>
      <c r="L1343" s="10">
        <f>Audit!K108</f>
        <v>0</v>
      </c>
      <c r="M1343" s="10" t="e">
        <f t="shared" si="611"/>
        <v>#N/A</v>
      </c>
      <c r="N1343" s="10" t="e">
        <f t="shared" si="612"/>
        <v>#N/A</v>
      </c>
      <c r="O1343" s="10" t="e">
        <f t="shared" si="613"/>
        <v>#N/A</v>
      </c>
      <c r="P1343" s="10" t="e">
        <f t="shared" si="614"/>
        <v>#N/A</v>
      </c>
      <c r="Q1343" s="10" t="e">
        <f t="shared" si="615"/>
        <v>#N/A</v>
      </c>
      <c r="R1343" s="10" t="e">
        <f t="shared" si="616"/>
        <v>#N/A</v>
      </c>
      <c r="S1343" s="10" t="e">
        <f t="shared" si="617"/>
        <v>#N/A</v>
      </c>
      <c r="T1343" s="10" t="e">
        <f t="shared" si="618"/>
        <v>#N/A</v>
      </c>
      <c r="U1343" s="17" t="str">
        <f>IF(Audit!M108="","",VLOOKUP(Audit!M108,$W$26:$X$35,2,FALSE)) &amp; Audit!N108 &amp; IF(Audit!O108="","",IF(Audit!N108&lt;=1.4,VLOOKUP(Audit!O108,$W$38:X1388,2,FALSE),VLOOKUP(Audit!O108,$W$51:$X$61,2,FALSE))) &amp; IF(Audit!P108="","",VLOOKUP(Audit!P108,$Y$26:$Z$35,2,FALSE) &amp; Audit!Q108 &amp; IF(Audit!O108="","",IF(Audit!Q108&lt;=1.4,VLOOKUP(Audit!R108,$Y$38:$Z$48,2,FALSE),VLOOKUP(Audit!R108,$Y$51:$Z$61,2,FALSE))))</f>
        <v/>
      </c>
      <c r="V1343" s="21"/>
      <c r="AH1343" s="49">
        <f>Audit!A108</f>
        <v>0</v>
      </c>
      <c r="AI1343" s="50" t="e">
        <f>VLOOKUP(Audit!B108,$V$3:$AE$12,2,FALSE)&amp; IF(Audit!B108=10,Audit!V108,"")</f>
        <v>#N/A</v>
      </c>
      <c r="AJ1343" s="50" t="e">
        <f>VLOOKUP(Audit!B108,$V$13:$AE$22,2,FALSE)&amp; IF(Audit!B108=10,Audit!W108,"")</f>
        <v>#N/A</v>
      </c>
      <c r="AK1343" s="47" t="e">
        <f t="shared" si="619"/>
        <v>#N/A</v>
      </c>
      <c r="AL1343" s="50" t="e">
        <f>VLOOKUP(Audit!C108,$V$3:$AE$12,3,FALSE)&amp; IF(Audit!C108=10,Audit!V108,"")</f>
        <v>#N/A</v>
      </c>
      <c r="AM1343" s="50" t="e">
        <f>VLOOKUP(Audit!C108,$V$13:$AE$22,3,FALSE)&amp; IF(Audit!C108=10,Audit!W108,"")</f>
        <v>#N/A</v>
      </c>
      <c r="AN1343" s="47" t="e">
        <f t="shared" si="620"/>
        <v>#N/A</v>
      </c>
      <c r="AO1343" s="50" t="e">
        <f>VLOOKUP(Audit!D108,$V$3:$AE$12,4,FALSE) &amp;  Audit!T108 &amp; IF(Audit!D108=10,Audit!V108,"")</f>
        <v>#N/A</v>
      </c>
      <c r="AP1343" s="50" t="e">
        <f>VLOOKUP(Audit!D108,$V$13:$AE$22,4,FALSE)&amp; IF(Audit!D108=10,Audit!W108,"")</f>
        <v>#N/A</v>
      </c>
      <c r="AQ1343" s="47" t="e">
        <f t="shared" si="621"/>
        <v>#N/A</v>
      </c>
      <c r="AR1343" s="50" t="e">
        <f>VLOOKUP(Audit!E108,$V$3:$AE$12,5,FALSE)&amp; IF(Audit!E108=10,Audit!V108,"")</f>
        <v>#N/A</v>
      </c>
      <c r="AS1343" s="50" t="e">
        <f>VLOOKUP(Audit!E108,$V$13:$AE$22,5,FALSE)&amp; IF(Audit!E108=10,Audit!W108,"")</f>
        <v>#N/A</v>
      </c>
      <c r="AT1343" s="47" t="e">
        <f t="shared" si="622"/>
        <v>#N/A</v>
      </c>
      <c r="AU1343" s="50" t="e">
        <f>VLOOKUP(Audit!F108,$V$3:$AE$12,6,FALSE)&amp; IF(Audit!F108=10,Audit!V108,"")</f>
        <v>#N/A</v>
      </c>
      <c r="AV1343" s="50" t="e">
        <f>VLOOKUP(Audit!F108,$V$13:$AE$22,6,FALSE)&amp; IF(Audit!F108=10,Audit!W108,"")</f>
        <v>#N/A</v>
      </c>
      <c r="AW1343" s="47" t="e">
        <f t="shared" si="623"/>
        <v>#N/A</v>
      </c>
      <c r="AX1343" s="50" t="e">
        <f>VLOOKUP(Audit!G108,$V$3:$AE$12,7,FALSE)&amp; IF(Audit!G108=10,Audit!V108,"")</f>
        <v>#N/A</v>
      </c>
      <c r="AY1343" s="50" t="e">
        <f>VLOOKUP(Audit!G108,$V$13:$AE$22,7,FALSE) &amp; IF(Audit!G108=10,Audit!W108,"")</f>
        <v>#N/A</v>
      </c>
      <c r="AZ1343" s="47" t="e">
        <f t="shared" si="624"/>
        <v>#N/A</v>
      </c>
      <c r="BA1343" s="50" t="e">
        <f>VLOOKUP(Audit!H108,$V$3:$AE$12,8,FALSE)&amp; Audit!U108 &amp; IF(Audit!H108=10,Audit!V108,"")</f>
        <v>#N/A</v>
      </c>
      <c r="BB1343" s="50" t="e">
        <f>VLOOKUP(Audit!H108,$V$13:$AE$22,8,FALSE) &amp; IF(Audit!H108=10,Audit!W108,"")</f>
        <v>#N/A</v>
      </c>
      <c r="BC1343" s="47" t="e">
        <f t="shared" si="625"/>
        <v>#N/A</v>
      </c>
      <c r="BD1343" s="50" t="e">
        <f>VLOOKUP(Audit!I108,$V$3:$AE$12,9,FALSE)&amp; IF(Audit!I108=10,Audit!V108,"")</f>
        <v>#N/A</v>
      </c>
      <c r="BE1343" s="50" t="e">
        <f>VLOOKUP(Audit!I108,$V$13:$AE$22,9,FALSE) &amp; IF(Audit!I108=10,Audit!W108,"") &amp; IF(Audit!I108&lt;&gt;1,U1343,"")</f>
        <v>#N/A</v>
      </c>
      <c r="BF1343" s="47" t="e">
        <f t="shared" si="626"/>
        <v>#N/A</v>
      </c>
      <c r="BG1343" s="50" t="e">
        <f>VLOOKUP(Audit!J108,$V$3:$AE$12,10,FALSE) &amp; Audit!S108 &amp; IF(Audit!J108=10,Audit!V108,"")</f>
        <v>#N/A</v>
      </c>
      <c r="BH1343" s="50" t="e">
        <f>VLOOKUP(Audit!J108,$V$13:$AE$22,10,FALSE) &amp; IF(Audit!J108=10,Audit!W108,"") &amp; IF(Audit!J108&lt;&gt;1,U1343,"")</f>
        <v>#N/A</v>
      </c>
      <c r="BI1343" s="47" t="e">
        <f t="shared" si="627"/>
        <v>#N/A</v>
      </c>
      <c r="BJ1343" s="48" t="str">
        <f t="shared" si="628"/>
        <v/>
      </c>
      <c r="BK1343" s="48" t="str">
        <f t="shared" si="629"/>
        <v/>
      </c>
      <c r="BL1343" s="48" t="str">
        <f t="shared" si="630"/>
        <v/>
      </c>
      <c r="BM1343" s="48" t="str">
        <f t="shared" si="631"/>
        <v/>
      </c>
      <c r="BN1343" s="48" t="str">
        <f t="shared" si="632"/>
        <v/>
      </c>
      <c r="BO1343" s="48" t="str">
        <f t="shared" si="633"/>
        <v/>
      </c>
      <c r="BP1343" s="48" t="str">
        <f t="shared" si="634"/>
        <v/>
      </c>
      <c r="BQ1343" s="48" t="str">
        <f t="shared" si="635"/>
        <v/>
      </c>
      <c r="BR1343" s="48" t="str">
        <f t="shared" si="636"/>
        <v/>
      </c>
      <c r="BS1343" s="48" t="str">
        <f t="shared" si="637"/>
        <v/>
      </c>
      <c r="BT1343" s="48" t="str">
        <f t="shared" si="638"/>
        <v/>
      </c>
      <c r="BU1343" s="48" t="str">
        <f t="shared" si="639"/>
        <v/>
      </c>
    </row>
    <row r="1344" spans="1:73">
      <c r="A1344" s="10">
        <f>Audit!A109</f>
        <v>0</v>
      </c>
      <c r="B1344" s="10" t="e">
        <f t="shared" si="610"/>
        <v>#N/A</v>
      </c>
      <c r="C1344" s="17" t="e">
        <f>VLOOKUP(Audit!B109,$V$3:$AE$12,2,FALSE) &amp; VLOOKUP(Audit!B109,$V$13:$AE$22,2,FALSE)&amp; IF(Audit!B109=10,Audit!V109&amp;Audit!W109,"")</f>
        <v>#N/A</v>
      </c>
      <c r="D1344" s="17" t="e">
        <f>VLOOKUP(Audit!C109,$V$3:$AE$12,3,FALSE) &amp; VLOOKUP(Audit!C109,$V$13:$AE$22,3,FALSE) &amp;IF(Audit!C109=10,Audit!V109&amp;Audit!W109,"")</f>
        <v>#N/A</v>
      </c>
      <c r="E1344" s="17" t="e">
        <f>VLOOKUP(Audit!D109,$V$3:$AE$12,4,FALSE)&amp; Audit!T109 &amp; VLOOKUP(Audit!D109,$V$13:$AE$22,4,FALSE)&amp; IF(Audit!D109=10,Audit!V109&amp;Audit!W109,"")</f>
        <v>#N/A</v>
      </c>
      <c r="F1344" s="17" t="e">
        <f>VLOOKUP(Audit!E109,$V$3:$AE$12,5,FALSE) &amp; VLOOKUP(Audit!E109,$V$13:$AE$22,5,FALSE)&amp; IF(Audit!E109=10,Audit!V109&amp;Audit!W109,"")</f>
        <v>#N/A</v>
      </c>
      <c r="G1344" s="17" t="e">
        <f>VLOOKUP(Audit!F109,$V$3:$AE$12,6,FALSE) &amp; VLOOKUP(Audit!F109,$V$13:$AE$22,6,FALSE)&amp; IF(Audit!F109=10,Audit!V109&amp;Audit!W109,"")</f>
        <v>#N/A</v>
      </c>
      <c r="H1344" s="17" t="e">
        <f>VLOOKUP(Audit!G109,$V$3:$AE$12,7,FALSE) &amp; VLOOKUP(Audit!G109,$V$13:$AE$22,7,FALSE)&amp;IF(Audit!G109=10,Audit!V109&amp;Audit!W109,"")</f>
        <v>#N/A</v>
      </c>
      <c r="I1344" s="17" t="e">
        <f>VLOOKUP(Audit!H109,$V$3:$AE$12,8,FALSE) &amp; Audit!U109 &amp; VLOOKUP(Audit!H109,$V$13:$AE$22,8,FALSE)&amp;IF(Audit!H109=10,Audit!V109&amp;Audit!W109,"")</f>
        <v>#N/A</v>
      </c>
      <c r="J1344" s="17" t="e">
        <f>VLOOKUP(Audit!I109,$V$3:$AE$12,9,FALSE) &amp; VLOOKUP(Audit!I109,$V$13:$AE$22,9,FALSE) &amp; IF(Audit!I109=10,Audit!V109&amp;Audit!W109,"") &amp; IF(Audit!I109&lt;&gt;1,U1344,"")</f>
        <v>#N/A</v>
      </c>
      <c r="K1344" s="17" t="e">
        <f>VLOOKUP(Audit!J109,$V$3:$AE$12,10,FALSE) &amp; Audit!S109 &amp; VLOOKUP(Audit!J109,$V$13:$AE$22,10,FALSE) &amp; IF(Audit!J109=10,Audit!V109&amp;Audit!W109,"") &amp; IF(Audit!J109&lt;&gt;1,U1344,"")</f>
        <v>#N/A</v>
      </c>
      <c r="L1344" s="10">
        <f>Audit!K109</f>
        <v>0</v>
      </c>
      <c r="M1344" s="10" t="e">
        <f t="shared" si="611"/>
        <v>#N/A</v>
      </c>
      <c r="N1344" s="10" t="e">
        <f t="shared" si="612"/>
        <v>#N/A</v>
      </c>
      <c r="O1344" s="10" t="e">
        <f t="shared" si="613"/>
        <v>#N/A</v>
      </c>
      <c r="P1344" s="10" t="e">
        <f t="shared" si="614"/>
        <v>#N/A</v>
      </c>
      <c r="Q1344" s="10" t="e">
        <f t="shared" si="615"/>
        <v>#N/A</v>
      </c>
      <c r="R1344" s="10" t="e">
        <f t="shared" si="616"/>
        <v>#N/A</v>
      </c>
      <c r="S1344" s="10" t="e">
        <f t="shared" si="617"/>
        <v>#N/A</v>
      </c>
      <c r="T1344" s="10" t="e">
        <f t="shared" si="618"/>
        <v>#N/A</v>
      </c>
      <c r="U1344" s="17" t="str">
        <f>IF(Audit!M109="","",VLOOKUP(Audit!M109,$W$26:$X$35,2,FALSE)) &amp; Audit!N109 &amp; IF(Audit!O109="","",IF(Audit!N109&lt;=1.4,VLOOKUP(Audit!O109,$W$38:X1389,2,FALSE),VLOOKUP(Audit!O109,$W$51:$X$61,2,FALSE))) &amp; IF(Audit!P109="","",VLOOKUP(Audit!P109,$Y$26:$Z$35,2,FALSE) &amp; Audit!Q109 &amp; IF(Audit!O109="","",IF(Audit!Q109&lt;=1.4,VLOOKUP(Audit!R109,$Y$38:$Z$48,2,FALSE),VLOOKUP(Audit!R109,$Y$51:$Z$61,2,FALSE))))</f>
        <v/>
      </c>
      <c r="V1344" s="21"/>
      <c r="AH1344" s="49">
        <f>Audit!A109</f>
        <v>0</v>
      </c>
      <c r="AI1344" s="50" t="e">
        <f>VLOOKUP(Audit!B109,$V$3:$AE$12,2,FALSE)&amp; IF(Audit!B109=10,Audit!V109,"")</f>
        <v>#N/A</v>
      </c>
      <c r="AJ1344" s="50" t="e">
        <f>VLOOKUP(Audit!B109,$V$13:$AE$22,2,FALSE)&amp; IF(Audit!B109=10,Audit!W109,"")</f>
        <v>#N/A</v>
      </c>
      <c r="AK1344" s="47" t="e">
        <f t="shared" si="619"/>
        <v>#N/A</v>
      </c>
      <c r="AL1344" s="50" t="e">
        <f>VLOOKUP(Audit!C109,$V$3:$AE$12,3,FALSE)&amp; IF(Audit!C109=10,Audit!V109,"")</f>
        <v>#N/A</v>
      </c>
      <c r="AM1344" s="50" t="e">
        <f>VLOOKUP(Audit!C109,$V$13:$AE$22,3,FALSE)&amp; IF(Audit!C109=10,Audit!W109,"")</f>
        <v>#N/A</v>
      </c>
      <c r="AN1344" s="47" t="e">
        <f t="shared" si="620"/>
        <v>#N/A</v>
      </c>
      <c r="AO1344" s="50" t="e">
        <f>VLOOKUP(Audit!D109,$V$3:$AE$12,4,FALSE) &amp;  Audit!T109 &amp; IF(Audit!D109=10,Audit!V109,"")</f>
        <v>#N/A</v>
      </c>
      <c r="AP1344" s="50" t="e">
        <f>VLOOKUP(Audit!D109,$V$13:$AE$22,4,FALSE)&amp; IF(Audit!D109=10,Audit!W109,"")</f>
        <v>#N/A</v>
      </c>
      <c r="AQ1344" s="47" t="e">
        <f t="shared" si="621"/>
        <v>#N/A</v>
      </c>
      <c r="AR1344" s="50" t="e">
        <f>VLOOKUP(Audit!E109,$V$3:$AE$12,5,FALSE)&amp; IF(Audit!E109=10,Audit!V109,"")</f>
        <v>#N/A</v>
      </c>
      <c r="AS1344" s="50" t="e">
        <f>VLOOKUP(Audit!E109,$V$13:$AE$22,5,FALSE)&amp; IF(Audit!E109=10,Audit!W109,"")</f>
        <v>#N/A</v>
      </c>
      <c r="AT1344" s="47" t="e">
        <f t="shared" si="622"/>
        <v>#N/A</v>
      </c>
      <c r="AU1344" s="50" t="e">
        <f>VLOOKUP(Audit!F109,$V$3:$AE$12,6,FALSE)&amp; IF(Audit!F109=10,Audit!V109,"")</f>
        <v>#N/A</v>
      </c>
      <c r="AV1344" s="50" t="e">
        <f>VLOOKUP(Audit!F109,$V$13:$AE$22,6,FALSE)&amp; IF(Audit!F109=10,Audit!W109,"")</f>
        <v>#N/A</v>
      </c>
      <c r="AW1344" s="47" t="e">
        <f t="shared" si="623"/>
        <v>#N/A</v>
      </c>
      <c r="AX1344" s="50" t="e">
        <f>VLOOKUP(Audit!G109,$V$3:$AE$12,7,FALSE)&amp; IF(Audit!G109=10,Audit!V109,"")</f>
        <v>#N/A</v>
      </c>
      <c r="AY1344" s="50" t="e">
        <f>VLOOKUP(Audit!G109,$V$13:$AE$22,7,FALSE) &amp; IF(Audit!G109=10,Audit!W109,"")</f>
        <v>#N/A</v>
      </c>
      <c r="AZ1344" s="47" t="e">
        <f t="shared" si="624"/>
        <v>#N/A</v>
      </c>
      <c r="BA1344" s="50" t="e">
        <f>VLOOKUP(Audit!H109,$V$3:$AE$12,8,FALSE)&amp; Audit!U109 &amp; IF(Audit!H109=10,Audit!V109,"")</f>
        <v>#N/A</v>
      </c>
      <c r="BB1344" s="50" t="e">
        <f>VLOOKUP(Audit!H109,$V$13:$AE$22,8,FALSE) &amp; IF(Audit!H109=10,Audit!W109,"")</f>
        <v>#N/A</v>
      </c>
      <c r="BC1344" s="47" t="e">
        <f t="shared" si="625"/>
        <v>#N/A</v>
      </c>
      <c r="BD1344" s="50" t="e">
        <f>VLOOKUP(Audit!I109,$V$3:$AE$12,9,FALSE)&amp; IF(Audit!I109=10,Audit!V109,"")</f>
        <v>#N/A</v>
      </c>
      <c r="BE1344" s="50" t="e">
        <f>VLOOKUP(Audit!I109,$V$13:$AE$22,9,FALSE) &amp; IF(Audit!I109=10,Audit!W109,"") &amp; IF(Audit!I109&lt;&gt;1,U1344,"")</f>
        <v>#N/A</v>
      </c>
      <c r="BF1344" s="47" t="e">
        <f t="shared" si="626"/>
        <v>#N/A</v>
      </c>
      <c r="BG1344" s="50" t="e">
        <f>VLOOKUP(Audit!J109,$V$3:$AE$12,10,FALSE) &amp; Audit!S109 &amp; IF(Audit!J109=10,Audit!V109,"")</f>
        <v>#N/A</v>
      </c>
      <c r="BH1344" s="50" t="e">
        <f>VLOOKUP(Audit!J109,$V$13:$AE$22,10,FALSE) &amp; IF(Audit!J109=10,Audit!W109,"") &amp; IF(Audit!J109&lt;&gt;1,U1344,"")</f>
        <v>#N/A</v>
      </c>
      <c r="BI1344" s="47" t="e">
        <f t="shared" si="627"/>
        <v>#N/A</v>
      </c>
      <c r="BJ1344" s="48" t="str">
        <f t="shared" si="628"/>
        <v/>
      </c>
      <c r="BK1344" s="48" t="str">
        <f t="shared" si="629"/>
        <v/>
      </c>
      <c r="BL1344" s="48" t="str">
        <f t="shared" si="630"/>
        <v/>
      </c>
      <c r="BM1344" s="48" t="str">
        <f t="shared" si="631"/>
        <v/>
      </c>
      <c r="BN1344" s="48" t="str">
        <f t="shared" si="632"/>
        <v/>
      </c>
      <c r="BO1344" s="48" t="str">
        <f t="shared" si="633"/>
        <v/>
      </c>
      <c r="BP1344" s="48" t="str">
        <f t="shared" si="634"/>
        <v/>
      </c>
      <c r="BQ1344" s="48" t="str">
        <f t="shared" si="635"/>
        <v/>
      </c>
      <c r="BR1344" s="48" t="str">
        <f t="shared" si="636"/>
        <v/>
      </c>
      <c r="BS1344" s="48" t="str">
        <f t="shared" si="637"/>
        <v/>
      </c>
      <c r="BT1344" s="48" t="str">
        <f t="shared" si="638"/>
        <v/>
      </c>
      <c r="BU1344" s="48" t="str">
        <f t="shared" si="639"/>
        <v/>
      </c>
    </row>
    <row r="1345" spans="1:73">
      <c r="A1345" s="10">
        <f>Audit!A110</f>
        <v>0</v>
      </c>
      <c r="B1345" s="10" t="e">
        <f t="shared" si="610"/>
        <v>#N/A</v>
      </c>
      <c r="C1345" s="17" t="e">
        <f>VLOOKUP(Audit!B110,$V$3:$AE$12,2,FALSE) &amp; VLOOKUP(Audit!B110,$V$13:$AE$22,2,FALSE)&amp; IF(Audit!B110=10,Audit!V110&amp;Audit!W110,"")</f>
        <v>#N/A</v>
      </c>
      <c r="D1345" s="17" t="e">
        <f>VLOOKUP(Audit!C110,$V$3:$AE$12,3,FALSE) &amp; VLOOKUP(Audit!C110,$V$13:$AE$22,3,FALSE) &amp;IF(Audit!C110=10,Audit!V110&amp;Audit!W110,"")</f>
        <v>#N/A</v>
      </c>
      <c r="E1345" s="17" t="e">
        <f>VLOOKUP(Audit!D110,$V$3:$AE$12,4,FALSE)&amp; Audit!T110 &amp; VLOOKUP(Audit!D110,$V$13:$AE$22,4,FALSE)&amp; IF(Audit!D110=10,Audit!V110&amp;Audit!W110,"")</f>
        <v>#N/A</v>
      </c>
      <c r="F1345" s="17" t="e">
        <f>VLOOKUP(Audit!E110,$V$3:$AE$12,5,FALSE) &amp; VLOOKUP(Audit!E110,$V$13:$AE$22,5,FALSE)&amp; IF(Audit!E110=10,Audit!V110&amp;Audit!W110,"")</f>
        <v>#N/A</v>
      </c>
      <c r="G1345" s="17" t="e">
        <f>VLOOKUP(Audit!F110,$V$3:$AE$12,6,FALSE) &amp; VLOOKUP(Audit!F110,$V$13:$AE$22,6,FALSE)&amp; IF(Audit!F110=10,Audit!V110&amp;Audit!W110,"")</f>
        <v>#N/A</v>
      </c>
      <c r="H1345" s="17" t="e">
        <f>VLOOKUP(Audit!G110,$V$3:$AE$12,7,FALSE) &amp; VLOOKUP(Audit!G110,$V$13:$AE$22,7,FALSE)&amp;IF(Audit!G110=10,Audit!V110&amp;Audit!W110,"")</f>
        <v>#N/A</v>
      </c>
      <c r="I1345" s="17" t="e">
        <f>VLOOKUP(Audit!H110,$V$3:$AE$12,8,FALSE) &amp; Audit!U110 &amp; VLOOKUP(Audit!H110,$V$13:$AE$22,8,FALSE)&amp;IF(Audit!H110=10,Audit!V110&amp;Audit!W110,"")</f>
        <v>#N/A</v>
      </c>
      <c r="J1345" s="17" t="e">
        <f>VLOOKUP(Audit!I110,$V$3:$AE$12,9,FALSE) &amp; VLOOKUP(Audit!I110,$V$13:$AE$22,9,FALSE) &amp; IF(Audit!I110=10,Audit!V110&amp;Audit!W110,"") &amp; IF(Audit!I110&lt;&gt;1,U1345,"")</f>
        <v>#N/A</v>
      </c>
      <c r="K1345" s="17" t="e">
        <f>VLOOKUP(Audit!J110,$V$3:$AE$12,10,FALSE) &amp; Audit!S110 &amp; VLOOKUP(Audit!J110,$V$13:$AE$22,10,FALSE) &amp; IF(Audit!J110=10,Audit!V110&amp;Audit!W110,"") &amp; IF(Audit!J110&lt;&gt;1,U1345,"")</f>
        <v>#N/A</v>
      </c>
      <c r="L1345" s="10">
        <f>Audit!K110</f>
        <v>0</v>
      </c>
      <c r="M1345" s="10" t="e">
        <f t="shared" si="611"/>
        <v>#N/A</v>
      </c>
      <c r="N1345" s="10" t="e">
        <f t="shared" si="612"/>
        <v>#N/A</v>
      </c>
      <c r="O1345" s="10" t="e">
        <f t="shared" si="613"/>
        <v>#N/A</v>
      </c>
      <c r="P1345" s="10" t="e">
        <f t="shared" si="614"/>
        <v>#N/A</v>
      </c>
      <c r="Q1345" s="10" t="e">
        <f t="shared" si="615"/>
        <v>#N/A</v>
      </c>
      <c r="R1345" s="10" t="e">
        <f t="shared" si="616"/>
        <v>#N/A</v>
      </c>
      <c r="S1345" s="10" t="e">
        <f t="shared" si="617"/>
        <v>#N/A</v>
      </c>
      <c r="T1345" s="10" t="e">
        <f t="shared" si="618"/>
        <v>#N/A</v>
      </c>
      <c r="U1345" s="17" t="str">
        <f>IF(Audit!M110="","",VLOOKUP(Audit!M110,$W$26:$X$35,2,FALSE)) &amp; Audit!N110 &amp; IF(Audit!O110="","",IF(Audit!N110&lt;=1.4,VLOOKUP(Audit!O110,$W$38:X1390,2,FALSE),VLOOKUP(Audit!O110,$W$51:$X$61,2,FALSE))) &amp; IF(Audit!P110="","",VLOOKUP(Audit!P110,$Y$26:$Z$35,2,FALSE) &amp; Audit!Q110 &amp; IF(Audit!O110="","",IF(Audit!Q110&lt;=1.4,VLOOKUP(Audit!R110,$Y$38:$Z$48,2,FALSE),VLOOKUP(Audit!R110,$Y$51:$Z$61,2,FALSE))))</f>
        <v/>
      </c>
      <c r="V1345" s="21"/>
      <c r="AH1345" s="49">
        <f>Audit!A110</f>
        <v>0</v>
      </c>
      <c r="AI1345" s="50" t="e">
        <f>VLOOKUP(Audit!B110,$V$3:$AE$12,2,FALSE)&amp; IF(Audit!B110=10,Audit!V110,"")</f>
        <v>#N/A</v>
      </c>
      <c r="AJ1345" s="50" t="e">
        <f>VLOOKUP(Audit!B110,$V$13:$AE$22,2,FALSE)&amp; IF(Audit!B110=10,Audit!W110,"")</f>
        <v>#N/A</v>
      </c>
      <c r="AK1345" s="47" t="e">
        <f t="shared" si="619"/>
        <v>#N/A</v>
      </c>
      <c r="AL1345" s="50" t="e">
        <f>VLOOKUP(Audit!C110,$V$3:$AE$12,3,FALSE)&amp; IF(Audit!C110=10,Audit!V110,"")</f>
        <v>#N/A</v>
      </c>
      <c r="AM1345" s="50" t="e">
        <f>VLOOKUP(Audit!C110,$V$13:$AE$22,3,FALSE)&amp; IF(Audit!C110=10,Audit!W110,"")</f>
        <v>#N/A</v>
      </c>
      <c r="AN1345" s="47" t="e">
        <f t="shared" si="620"/>
        <v>#N/A</v>
      </c>
      <c r="AO1345" s="50" t="e">
        <f>VLOOKUP(Audit!D110,$V$3:$AE$12,4,FALSE) &amp;  Audit!T110 &amp; IF(Audit!D110=10,Audit!V110,"")</f>
        <v>#N/A</v>
      </c>
      <c r="AP1345" s="50" t="e">
        <f>VLOOKUP(Audit!D110,$V$13:$AE$22,4,FALSE)&amp; IF(Audit!D110=10,Audit!W110,"")</f>
        <v>#N/A</v>
      </c>
      <c r="AQ1345" s="47" t="e">
        <f t="shared" si="621"/>
        <v>#N/A</v>
      </c>
      <c r="AR1345" s="50" t="e">
        <f>VLOOKUP(Audit!E110,$V$3:$AE$12,5,FALSE)&amp; IF(Audit!E110=10,Audit!V110,"")</f>
        <v>#N/A</v>
      </c>
      <c r="AS1345" s="50" t="e">
        <f>VLOOKUP(Audit!E110,$V$13:$AE$22,5,FALSE)&amp; IF(Audit!E110=10,Audit!W110,"")</f>
        <v>#N/A</v>
      </c>
      <c r="AT1345" s="47" t="e">
        <f t="shared" si="622"/>
        <v>#N/A</v>
      </c>
      <c r="AU1345" s="50" t="e">
        <f>VLOOKUP(Audit!F110,$V$3:$AE$12,6,FALSE)&amp; IF(Audit!F110=10,Audit!V110,"")</f>
        <v>#N/A</v>
      </c>
      <c r="AV1345" s="50" t="e">
        <f>VLOOKUP(Audit!F110,$V$13:$AE$22,6,FALSE)&amp; IF(Audit!F110=10,Audit!W110,"")</f>
        <v>#N/A</v>
      </c>
      <c r="AW1345" s="47" t="e">
        <f t="shared" si="623"/>
        <v>#N/A</v>
      </c>
      <c r="AX1345" s="50" t="e">
        <f>VLOOKUP(Audit!G110,$V$3:$AE$12,7,FALSE)&amp; IF(Audit!G110=10,Audit!V110,"")</f>
        <v>#N/A</v>
      </c>
      <c r="AY1345" s="50" t="e">
        <f>VLOOKUP(Audit!G110,$V$13:$AE$22,7,FALSE) &amp; IF(Audit!G110=10,Audit!W110,"")</f>
        <v>#N/A</v>
      </c>
      <c r="AZ1345" s="47" t="e">
        <f t="shared" si="624"/>
        <v>#N/A</v>
      </c>
      <c r="BA1345" s="50" t="e">
        <f>VLOOKUP(Audit!H110,$V$3:$AE$12,8,FALSE)&amp; Audit!U110 &amp; IF(Audit!H110=10,Audit!V110,"")</f>
        <v>#N/A</v>
      </c>
      <c r="BB1345" s="50" t="e">
        <f>VLOOKUP(Audit!H110,$V$13:$AE$22,8,FALSE) &amp; IF(Audit!H110=10,Audit!W110,"")</f>
        <v>#N/A</v>
      </c>
      <c r="BC1345" s="47" t="e">
        <f t="shared" si="625"/>
        <v>#N/A</v>
      </c>
      <c r="BD1345" s="50" t="e">
        <f>VLOOKUP(Audit!I110,$V$3:$AE$12,9,FALSE)&amp; IF(Audit!I110=10,Audit!V110,"")</f>
        <v>#N/A</v>
      </c>
      <c r="BE1345" s="50" t="e">
        <f>VLOOKUP(Audit!I110,$V$13:$AE$22,9,FALSE) &amp; IF(Audit!I110=10,Audit!W110,"") &amp; IF(Audit!I110&lt;&gt;1,U1345,"")</f>
        <v>#N/A</v>
      </c>
      <c r="BF1345" s="47" t="e">
        <f t="shared" si="626"/>
        <v>#N/A</v>
      </c>
      <c r="BG1345" s="50" t="e">
        <f>VLOOKUP(Audit!J110,$V$3:$AE$12,10,FALSE) &amp; Audit!S110 &amp; IF(Audit!J110=10,Audit!V110,"")</f>
        <v>#N/A</v>
      </c>
      <c r="BH1345" s="50" t="e">
        <f>VLOOKUP(Audit!J110,$V$13:$AE$22,10,FALSE) &amp; IF(Audit!J110=10,Audit!W110,"") &amp; IF(Audit!J110&lt;&gt;1,U1345,"")</f>
        <v>#N/A</v>
      </c>
      <c r="BI1345" s="47" t="e">
        <f t="shared" si="627"/>
        <v>#N/A</v>
      </c>
      <c r="BJ1345" s="48" t="str">
        <f t="shared" si="628"/>
        <v/>
      </c>
      <c r="BK1345" s="48" t="str">
        <f t="shared" si="629"/>
        <v/>
      </c>
      <c r="BL1345" s="48" t="str">
        <f t="shared" si="630"/>
        <v/>
      </c>
      <c r="BM1345" s="48" t="str">
        <f t="shared" si="631"/>
        <v/>
      </c>
      <c r="BN1345" s="48" t="str">
        <f t="shared" si="632"/>
        <v/>
      </c>
      <c r="BO1345" s="48" t="str">
        <f t="shared" si="633"/>
        <v/>
      </c>
      <c r="BP1345" s="48" t="str">
        <f t="shared" si="634"/>
        <v/>
      </c>
      <c r="BQ1345" s="48" t="str">
        <f t="shared" si="635"/>
        <v/>
      </c>
      <c r="BR1345" s="48" t="str">
        <f t="shared" si="636"/>
        <v/>
      </c>
      <c r="BS1345" s="48" t="str">
        <f t="shared" si="637"/>
        <v/>
      </c>
      <c r="BT1345" s="48" t="str">
        <f t="shared" si="638"/>
        <v/>
      </c>
      <c r="BU1345" s="48" t="str">
        <f t="shared" si="639"/>
        <v/>
      </c>
    </row>
    <row r="1346" spans="1:73">
      <c r="A1346" s="10">
        <f>Audit!A111</f>
        <v>0</v>
      </c>
      <c r="B1346" s="10" t="e">
        <f t="shared" si="610"/>
        <v>#N/A</v>
      </c>
      <c r="C1346" s="17" t="e">
        <f>VLOOKUP(Audit!B111,$V$3:$AE$12,2,FALSE) &amp; VLOOKUP(Audit!B111,$V$13:$AE$22,2,FALSE)&amp; IF(Audit!B111=10,Audit!V111&amp;Audit!W111,"")</f>
        <v>#N/A</v>
      </c>
      <c r="D1346" s="17" t="e">
        <f>VLOOKUP(Audit!C111,$V$3:$AE$12,3,FALSE) &amp; VLOOKUP(Audit!C111,$V$13:$AE$22,3,FALSE) &amp;IF(Audit!C111=10,Audit!V111&amp;Audit!W111,"")</f>
        <v>#N/A</v>
      </c>
      <c r="E1346" s="17" t="e">
        <f>VLOOKUP(Audit!D111,$V$3:$AE$12,4,FALSE)&amp; Audit!T111 &amp; VLOOKUP(Audit!D111,$V$13:$AE$22,4,FALSE)&amp; IF(Audit!D111=10,Audit!V111&amp;Audit!W111,"")</f>
        <v>#N/A</v>
      </c>
      <c r="F1346" s="17" t="e">
        <f>VLOOKUP(Audit!E111,$V$3:$AE$12,5,FALSE) &amp; VLOOKUP(Audit!E111,$V$13:$AE$22,5,FALSE)&amp; IF(Audit!E111=10,Audit!V111&amp;Audit!W111,"")</f>
        <v>#N/A</v>
      </c>
      <c r="G1346" s="17" t="e">
        <f>VLOOKUP(Audit!F111,$V$3:$AE$12,6,FALSE) &amp; VLOOKUP(Audit!F111,$V$13:$AE$22,6,FALSE)&amp; IF(Audit!F111=10,Audit!V111&amp;Audit!W111,"")</f>
        <v>#N/A</v>
      </c>
      <c r="H1346" s="17" t="e">
        <f>VLOOKUP(Audit!G111,$V$3:$AE$12,7,FALSE) &amp; VLOOKUP(Audit!G111,$V$13:$AE$22,7,FALSE)&amp;IF(Audit!G111=10,Audit!V111&amp;Audit!W111,"")</f>
        <v>#N/A</v>
      </c>
      <c r="I1346" s="17" t="e">
        <f>VLOOKUP(Audit!H111,$V$3:$AE$12,8,FALSE) &amp; Audit!U111 &amp; VLOOKUP(Audit!H111,$V$13:$AE$22,8,FALSE)&amp;IF(Audit!H111=10,Audit!V111&amp;Audit!W111,"")</f>
        <v>#N/A</v>
      </c>
      <c r="J1346" s="17" t="e">
        <f>VLOOKUP(Audit!I111,$V$3:$AE$12,9,FALSE) &amp; VLOOKUP(Audit!I111,$V$13:$AE$22,9,FALSE) &amp; IF(Audit!I111=10,Audit!V111&amp;Audit!W111,"") &amp; IF(Audit!I111&lt;&gt;1,U1346,"")</f>
        <v>#N/A</v>
      </c>
      <c r="K1346" s="17" t="e">
        <f>VLOOKUP(Audit!J111,$V$3:$AE$12,10,FALSE) &amp; Audit!S111 &amp; VLOOKUP(Audit!J111,$V$13:$AE$22,10,FALSE) &amp; IF(Audit!J111=10,Audit!V111&amp;Audit!W111,"") &amp; IF(Audit!J111&lt;&gt;1,U1346,"")</f>
        <v>#N/A</v>
      </c>
      <c r="L1346" s="10">
        <f>Audit!K111</f>
        <v>0</v>
      </c>
      <c r="M1346" s="10" t="e">
        <f t="shared" si="611"/>
        <v>#N/A</v>
      </c>
      <c r="N1346" s="10" t="e">
        <f t="shared" si="612"/>
        <v>#N/A</v>
      </c>
      <c r="O1346" s="10" t="e">
        <f t="shared" si="613"/>
        <v>#N/A</v>
      </c>
      <c r="P1346" s="10" t="e">
        <f t="shared" si="614"/>
        <v>#N/A</v>
      </c>
      <c r="Q1346" s="10" t="e">
        <f t="shared" si="615"/>
        <v>#N/A</v>
      </c>
      <c r="R1346" s="10" t="e">
        <f t="shared" si="616"/>
        <v>#N/A</v>
      </c>
      <c r="S1346" s="10" t="e">
        <f t="shared" si="617"/>
        <v>#N/A</v>
      </c>
      <c r="T1346" s="10" t="e">
        <f t="shared" si="618"/>
        <v>#N/A</v>
      </c>
      <c r="U1346" s="17" t="str">
        <f>IF(Audit!M111="","",VLOOKUP(Audit!M111,$W$26:$X$35,2,FALSE)) &amp; Audit!N111 &amp; IF(Audit!O111="","",IF(Audit!N111&lt;=1.4,VLOOKUP(Audit!O111,$W$38:X1391,2,FALSE),VLOOKUP(Audit!O111,$W$51:$X$61,2,FALSE))) &amp; IF(Audit!P111="","",VLOOKUP(Audit!P111,$Y$26:$Z$35,2,FALSE) &amp; Audit!Q111 &amp; IF(Audit!O111="","",IF(Audit!Q111&lt;=1.4,VLOOKUP(Audit!R111,$Y$38:$Z$48,2,FALSE),VLOOKUP(Audit!R111,$Y$51:$Z$61,2,FALSE))))</f>
        <v/>
      </c>
      <c r="V1346" s="21"/>
      <c r="AH1346" s="49">
        <f>Audit!A111</f>
        <v>0</v>
      </c>
      <c r="AI1346" s="50" t="e">
        <f>VLOOKUP(Audit!B111,$V$3:$AE$12,2,FALSE)&amp; IF(Audit!B111=10,Audit!V111,"")</f>
        <v>#N/A</v>
      </c>
      <c r="AJ1346" s="50" t="e">
        <f>VLOOKUP(Audit!B111,$V$13:$AE$22,2,FALSE)&amp; IF(Audit!B111=10,Audit!W111,"")</f>
        <v>#N/A</v>
      </c>
      <c r="AK1346" s="47" t="e">
        <f t="shared" si="619"/>
        <v>#N/A</v>
      </c>
      <c r="AL1346" s="50" t="e">
        <f>VLOOKUP(Audit!C111,$V$3:$AE$12,3,FALSE)&amp; IF(Audit!C111=10,Audit!V111,"")</f>
        <v>#N/A</v>
      </c>
      <c r="AM1346" s="50" t="e">
        <f>VLOOKUP(Audit!C111,$V$13:$AE$22,3,FALSE)&amp; IF(Audit!C111=10,Audit!W111,"")</f>
        <v>#N/A</v>
      </c>
      <c r="AN1346" s="47" t="e">
        <f t="shared" si="620"/>
        <v>#N/A</v>
      </c>
      <c r="AO1346" s="50" t="e">
        <f>VLOOKUP(Audit!D111,$V$3:$AE$12,4,FALSE) &amp;  Audit!T111 &amp; IF(Audit!D111=10,Audit!V111,"")</f>
        <v>#N/A</v>
      </c>
      <c r="AP1346" s="50" t="e">
        <f>VLOOKUP(Audit!D111,$V$13:$AE$22,4,FALSE)&amp; IF(Audit!D111=10,Audit!W111,"")</f>
        <v>#N/A</v>
      </c>
      <c r="AQ1346" s="47" t="e">
        <f t="shared" si="621"/>
        <v>#N/A</v>
      </c>
      <c r="AR1346" s="50" t="e">
        <f>VLOOKUP(Audit!E111,$V$3:$AE$12,5,FALSE)&amp; IF(Audit!E111=10,Audit!V111,"")</f>
        <v>#N/A</v>
      </c>
      <c r="AS1346" s="50" t="e">
        <f>VLOOKUP(Audit!E111,$V$13:$AE$22,5,FALSE)&amp; IF(Audit!E111=10,Audit!W111,"")</f>
        <v>#N/A</v>
      </c>
      <c r="AT1346" s="47" t="e">
        <f t="shared" si="622"/>
        <v>#N/A</v>
      </c>
      <c r="AU1346" s="50" t="e">
        <f>VLOOKUP(Audit!F111,$V$3:$AE$12,6,FALSE)&amp; IF(Audit!F111=10,Audit!V111,"")</f>
        <v>#N/A</v>
      </c>
      <c r="AV1346" s="50" t="e">
        <f>VLOOKUP(Audit!F111,$V$13:$AE$22,6,FALSE)&amp; IF(Audit!F111=10,Audit!W111,"")</f>
        <v>#N/A</v>
      </c>
      <c r="AW1346" s="47" t="e">
        <f t="shared" si="623"/>
        <v>#N/A</v>
      </c>
      <c r="AX1346" s="50" t="e">
        <f>VLOOKUP(Audit!G111,$V$3:$AE$12,7,FALSE)&amp; IF(Audit!G111=10,Audit!V111,"")</f>
        <v>#N/A</v>
      </c>
      <c r="AY1346" s="50" t="e">
        <f>VLOOKUP(Audit!G111,$V$13:$AE$22,7,FALSE) &amp; IF(Audit!G111=10,Audit!W111,"")</f>
        <v>#N/A</v>
      </c>
      <c r="AZ1346" s="47" t="e">
        <f t="shared" si="624"/>
        <v>#N/A</v>
      </c>
      <c r="BA1346" s="50" t="e">
        <f>VLOOKUP(Audit!H111,$V$3:$AE$12,8,FALSE)&amp; Audit!U111 &amp; IF(Audit!H111=10,Audit!V111,"")</f>
        <v>#N/A</v>
      </c>
      <c r="BB1346" s="50" t="e">
        <f>VLOOKUP(Audit!H111,$V$13:$AE$22,8,FALSE) &amp; IF(Audit!H111=10,Audit!W111,"")</f>
        <v>#N/A</v>
      </c>
      <c r="BC1346" s="47" t="e">
        <f t="shared" si="625"/>
        <v>#N/A</v>
      </c>
      <c r="BD1346" s="50" t="e">
        <f>VLOOKUP(Audit!I111,$V$3:$AE$12,9,FALSE)&amp; IF(Audit!I111=10,Audit!V111,"")</f>
        <v>#N/A</v>
      </c>
      <c r="BE1346" s="50" t="e">
        <f>VLOOKUP(Audit!I111,$V$13:$AE$22,9,FALSE) &amp; IF(Audit!I111=10,Audit!W111,"") &amp; IF(Audit!I111&lt;&gt;1,U1346,"")</f>
        <v>#N/A</v>
      </c>
      <c r="BF1346" s="47" t="e">
        <f t="shared" si="626"/>
        <v>#N/A</v>
      </c>
      <c r="BG1346" s="50" t="e">
        <f>VLOOKUP(Audit!J111,$V$3:$AE$12,10,FALSE) &amp; Audit!S111 &amp; IF(Audit!J111=10,Audit!V111,"")</f>
        <v>#N/A</v>
      </c>
      <c r="BH1346" s="50" t="e">
        <f>VLOOKUP(Audit!J111,$V$13:$AE$22,10,FALSE) &amp; IF(Audit!J111=10,Audit!W111,"") &amp; IF(Audit!J111&lt;&gt;1,U1346,"")</f>
        <v>#N/A</v>
      </c>
      <c r="BI1346" s="47" t="e">
        <f t="shared" si="627"/>
        <v>#N/A</v>
      </c>
      <c r="BJ1346" s="48" t="str">
        <f t="shared" si="628"/>
        <v/>
      </c>
      <c r="BK1346" s="48" t="str">
        <f t="shared" si="629"/>
        <v/>
      </c>
      <c r="BL1346" s="48" t="str">
        <f t="shared" si="630"/>
        <v/>
      </c>
      <c r="BM1346" s="48" t="str">
        <f t="shared" si="631"/>
        <v/>
      </c>
      <c r="BN1346" s="48" t="str">
        <f t="shared" si="632"/>
        <v/>
      </c>
      <c r="BO1346" s="48" t="str">
        <f t="shared" si="633"/>
        <v/>
      </c>
      <c r="BP1346" s="48" t="str">
        <f t="shared" si="634"/>
        <v/>
      </c>
      <c r="BQ1346" s="48" t="str">
        <f t="shared" si="635"/>
        <v/>
      </c>
      <c r="BR1346" s="48" t="str">
        <f t="shared" si="636"/>
        <v/>
      </c>
      <c r="BS1346" s="48" t="str">
        <f t="shared" si="637"/>
        <v/>
      </c>
      <c r="BT1346" s="48" t="str">
        <f t="shared" si="638"/>
        <v/>
      </c>
      <c r="BU1346" s="48" t="str">
        <f t="shared" si="639"/>
        <v/>
      </c>
    </row>
    <row r="1347" spans="1:73">
      <c r="A1347" s="10">
        <f>Audit!A112</f>
        <v>0</v>
      </c>
      <c r="B1347" s="10" t="e">
        <f t="shared" si="610"/>
        <v>#N/A</v>
      </c>
      <c r="C1347" s="17" t="e">
        <f>VLOOKUP(Audit!B112,$V$3:$AE$12,2,FALSE) &amp; VLOOKUP(Audit!B112,$V$13:$AE$22,2,FALSE)&amp; IF(Audit!B112=10,Audit!V112&amp;Audit!W112,"")</f>
        <v>#N/A</v>
      </c>
      <c r="D1347" s="17" t="e">
        <f>VLOOKUP(Audit!C112,$V$3:$AE$12,3,FALSE) &amp; VLOOKUP(Audit!C112,$V$13:$AE$22,3,FALSE) &amp;IF(Audit!C112=10,Audit!V112&amp;Audit!W112,"")</f>
        <v>#N/A</v>
      </c>
      <c r="E1347" s="17" t="e">
        <f>VLOOKUP(Audit!D112,$V$3:$AE$12,4,FALSE)&amp; Audit!T112 &amp; VLOOKUP(Audit!D112,$V$13:$AE$22,4,FALSE)&amp; IF(Audit!D112=10,Audit!V112&amp;Audit!W112,"")</f>
        <v>#N/A</v>
      </c>
      <c r="F1347" s="17" t="e">
        <f>VLOOKUP(Audit!E112,$V$3:$AE$12,5,FALSE) &amp; VLOOKUP(Audit!E112,$V$13:$AE$22,5,FALSE)&amp; IF(Audit!E112=10,Audit!V112&amp;Audit!W112,"")</f>
        <v>#N/A</v>
      </c>
      <c r="G1347" s="17" t="e">
        <f>VLOOKUP(Audit!F112,$V$3:$AE$12,6,FALSE) &amp; VLOOKUP(Audit!F112,$V$13:$AE$22,6,FALSE)&amp; IF(Audit!F112=10,Audit!V112&amp;Audit!W112,"")</f>
        <v>#N/A</v>
      </c>
      <c r="H1347" s="17" t="e">
        <f>VLOOKUP(Audit!G112,$V$3:$AE$12,7,FALSE) &amp; VLOOKUP(Audit!G112,$V$13:$AE$22,7,FALSE)&amp;IF(Audit!G112=10,Audit!V112&amp;Audit!W112,"")</f>
        <v>#N/A</v>
      </c>
      <c r="I1347" s="17" t="e">
        <f>VLOOKUP(Audit!H112,$V$3:$AE$12,8,FALSE) &amp; Audit!U112 &amp; VLOOKUP(Audit!H112,$V$13:$AE$22,8,FALSE)&amp;IF(Audit!H112=10,Audit!V112&amp;Audit!W112,"")</f>
        <v>#N/A</v>
      </c>
      <c r="J1347" s="17" t="e">
        <f>VLOOKUP(Audit!I112,$V$3:$AE$12,9,FALSE) &amp; VLOOKUP(Audit!I112,$V$13:$AE$22,9,FALSE) &amp; IF(Audit!I112=10,Audit!V112&amp;Audit!W112,"") &amp; IF(Audit!I112&lt;&gt;1,U1347,"")</f>
        <v>#N/A</v>
      </c>
      <c r="K1347" s="17" t="e">
        <f>VLOOKUP(Audit!J112,$V$3:$AE$12,10,FALSE) &amp; Audit!S112 &amp; VLOOKUP(Audit!J112,$V$13:$AE$22,10,FALSE) &amp; IF(Audit!J112=10,Audit!V112&amp;Audit!W112,"") &amp; IF(Audit!J112&lt;&gt;1,U1347,"")</f>
        <v>#N/A</v>
      </c>
      <c r="L1347" s="10">
        <f>Audit!K112</f>
        <v>0</v>
      </c>
      <c r="M1347" s="10" t="e">
        <f t="shared" si="611"/>
        <v>#N/A</v>
      </c>
      <c r="N1347" s="10" t="e">
        <f t="shared" si="612"/>
        <v>#N/A</v>
      </c>
      <c r="O1347" s="10" t="e">
        <f t="shared" si="613"/>
        <v>#N/A</v>
      </c>
      <c r="P1347" s="10" t="e">
        <f t="shared" si="614"/>
        <v>#N/A</v>
      </c>
      <c r="Q1347" s="10" t="e">
        <f t="shared" si="615"/>
        <v>#N/A</v>
      </c>
      <c r="R1347" s="10" t="e">
        <f t="shared" si="616"/>
        <v>#N/A</v>
      </c>
      <c r="S1347" s="10" t="e">
        <f t="shared" si="617"/>
        <v>#N/A</v>
      </c>
      <c r="T1347" s="10" t="e">
        <f t="shared" si="618"/>
        <v>#N/A</v>
      </c>
      <c r="U1347" s="17" t="str">
        <f>IF(Audit!M112="","",VLOOKUP(Audit!M112,$W$26:$X$35,2,FALSE)) &amp; Audit!N112 &amp; IF(Audit!O112="","",IF(Audit!N112&lt;=1.4,VLOOKUP(Audit!O112,$W$38:X1392,2,FALSE),VLOOKUP(Audit!O112,$W$51:$X$61,2,FALSE))) &amp; IF(Audit!P112="","",VLOOKUP(Audit!P112,$Y$26:$Z$35,2,FALSE) &amp; Audit!Q112 &amp; IF(Audit!O112="","",IF(Audit!Q112&lt;=1.4,VLOOKUP(Audit!R112,$Y$38:$Z$48,2,FALSE),VLOOKUP(Audit!R112,$Y$51:$Z$61,2,FALSE))))</f>
        <v/>
      </c>
      <c r="V1347" s="21"/>
      <c r="AH1347" s="49">
        <f>Audit!A112</f>
        <v>0</v>
      </c>
      <c r="AI1347" s="50" t="e">
        <f>VLOOKUP(Audit!B112,$V$3:$AE$12,2,FALSE)&amp; IF(Audit!B112=10,Audit!V112,"")</f>
        <v>#N/A</v>
      </c>
      <c r="AJ1347" s="50" t="e">
        <f>VLOOKUP(Audit!B112,$V$13:$AE$22,2,FALSE)&amp; IF(Audit!B112=10,Audit!W112,"")</f>
        <v>#N/A</v>
      </c>
      <c r="AK1347" s="47" t="e">
        <f t="shared" si="619"/>
        <v>#N/A</v>
      </c>
      <c r="AL1347" s="50" t="e">
        <f>VLOOKUP(Audit!C112,$V$3:$AE$12,3,FALSE)&amp; IF(Audit!C112=10,Audit!V112,"")</f>
        <v>#N/A</v>
      </c>
      <c r="AM1347" s="50" t="e">
        <f>VLOOKUP(Audit!C112,$V$13:$AE$22,3,FALSE)&amp; IF(Audit!C112=10,Audit!W112,"")</f>
        <v>#N/A</v>
      </c>
      <c r="AN1347" s="47" t="e">
        <f t="shared" si="620"/>
        <v>#N/A</v>
      </c>
      <c r="AO1347" s="50" t="e">
        <f>VLOOKUP(Audit!D112,$V$3:$AE$12,4,FALSE) &amp;  Audit!T112 &amp; IF(Audit!D112=10,Audit!V112,"")</f>
        <v>#N/A</v>
      </c>
      <c r="AP1347" s="50" t="e">
        <f>VLOOKUP(Audit!D112,$V$13:$AE$22,4,FALSE)&amp; IF(Audit!D112=10,Audit!W112,"")</f>
        <v>#N/A</v>
      </c>
      <c r="AQ1347" s="47" t="e">
        <f t="shared" si="621"/>
        <v>#N/A</v>
      </c>
      <c r="AR1347" s="50" t="e">
        <f>VLOOKUP(Audit!E112,$V$3:$AE$12,5,FALSE)&amp; IF(Audit!E112=10,Audit!V112,"")</f>
        <v>#N/A</v>
      </c>
      <c r="AS1347" s="50" t="e">
        <f>VLOOKUP(Audit!E112,$V$13:$AE$22,5,FALSE)&amp; IF(Audit!E112=10,Audit!W112,"")</f>
        <v>#N/A</v>
      </c>
      <c r="AT1347" s="47" t="e">
        <f t="shared" si="622"/>
        <v>#N/A</v>
      </c>
      <c r="AU1347" s="50" t="e">
        <f>VLOOKUP(Audit!F112,$V$3:$AE$12,6,FALSE)&amp; IF(Audit!F112=10,Audit!V112,"")</f>
        <v>#N/A</v>
      </c>
      <c r="AV1347" s="50" t="e">
        <f>VLOOKUP(Audit!F112,$V$13:$AE$22,6,FALSE)&amp; IF(Audit!F112=10,Audit!W112,"")</f>
        <v>#N/A</v>
      </c>
      <c r="AW1347" s="47" t="e">
        <f t="shared" si="623"/>
        <v>#N/A</v>
      </c>
      <c r="AX1347" s="50" t="e">
        <f>VLOOKUP(Audit!G112,$V$3:$AE$12,7,FALSE)&amp; IF(Audit!G112=10,Audit!V112,"")</f>
        <v>#N/A</v>
      </c>
      <c r="AY1347" s="50" t="e">
        <f>VLOOKUP(Audit!G112,$V$13:$AE$22,7,FALSE) &amp; IF(Audit!G112=10,Audit!W112,"")</f>
        <v>#N/A</v>
      </c>
      <c r="AZ1347" s="47" t="e">
        <f t="shared" si="624"/>
        <v>#N/A</v>
      </c>
      <c r="BA1347" s="50" t="e">
        <f>VLOOKUP(Audit!H112,$V$3:$AE$12,8,FALSE)&amp; Audit!U112 &amp; IF(Audit!H112=10,Audit!V112,"")</f>
        <v>#N/A</v>
      </c>
      <c r="BB1347" s="50" t="e">
        <f>VLOOKUP(Audit!H112,$V$13:$AE$22,8,FALSE) &amp; IF(Audit!H112=10,Audit!W112,"")</f>
        <v>#N/A</v>
      </c>
      <c r="BC1347" s="47" t="e">
        <f t="shared" si="625"/>
        <v>#N/A</v>
      </c>
      <c r="BD1347" s="50" t="e">
        <f>VLOOKUP(Audit!I112,$V$3:$AE$12,9,FALSE)&amp; IF(Audit!I112=10,Audit!V112,"")</f>
        <v>#N/A</v>
      </c>
      <c r="BE1347" s="50" t="e">
        <f>VLOOKUP(Audit!I112,$V$13:$AE$22,9,FALSE) &amp; IF(Audit!I112=10,Audit!W112,"") &amp; IF(Audit!I112&lt;&gt;1,U1347,"")</f>
        <v>#N/A</v>
      </c>
      <c r="BF1347" s="47" t="e">
        <f t="shared" si="626"/>
        <v>#N/A</v>
      </c>
      <c r="BG1347" s="50" t="e">
        <f>VLOOKUP(Audit!J112,$V$3:$AE$12,10,FALSE) &amp; Audit!S112 &amp; IF(Audit!J112=10,Audit!V112,"")</f>
        <v>#N/A</v>
      </c>
      <c r="BH1347" s="50" t="e">
        <f>VLOOKUP(Audit!J112,$V$13:$AE$22,10,FALSE) &amp; IF(Audit!J112=10,Audit!W112,"") &amp; IF(Audit!J112&lt;&gt;1,U1347,"")</f>
        <v>#N/A</v>
      </c>
      <c r="BI1347" s="47" t="e">
        <f t="shared" si="627"/>
        <v>#N/A</v>
      </c>
      <c r="BJ1347" s="48" t="str">
        <f t="shared" si="628"/>
        <v/>
      </c>
      <c r="BK1347" s="48" t="str">
        <f t="shared" si="629"/>
        <v/>
      </c>
      <c r="BL1347" s="48" t="str">
        <f t="shared" si="630"/>
        <v/>
      </c>
      <c r="BM1347" s="48" t="str">
        <f t="shared" si="631"/>
        <v/>
      </c>
      <c r="BN1347" s="48" t="str">
        <f t="shared" si="632"/>
        <v/>
      </c>
      <c r="BO1347" s="48" t="str">
        <f t="shared" si="633"/>
        <v/>
      </c>
      <c r="BP1347" s="48" t="str">
        <f t="shared" si="634"/>
        <v/>
      </c>
      <c r="BQ1347" s="48" t="str">
        <f t="shared" si="635"/>
        <v/>
      </c>
      <c r="BR1347" s="48" t="str">
        <f t="shared" si="636"/>
        <v/>
      </c>
      <c r="BS1347" s="48" t="str">
        <f t="shared" si="637"/>
        <v/>
      </c>
      <c r="BT1347" s="48" t="str">
        <f t="shared" si="638"/>
        <v/>
      </c>
      <c r="BU1347" s="48" t="str">
        <f t="shared" si="639"/>
        <v/>
      </c>
    </row>
    <row r="1348" spans="1:73">
      <c r="A1348" s="10">
        <f>Audit!A113</f>
        <v>0</v>
      </c>
      <c r="B1348" s="10" t="e">
        <f t="shared" ref="B1348:B1411" si="640">CONCATENATE(C1348&amp;M1348&amp;D1348&amp;N1348&amp;E1348&amp;O1348&amp;F1348&amp;P1348&amp;G1348&amp;Q1348&amp;H1348&amp;R1348&amp;I1348&amp;S1348&amp;J1348&amp;T1348&amp;K1348)</f>
        <v>#N/A</v>
      </c>
      <c r="C1348" s="17" t="e">
        <f>VLOOKUP(Audit!B113,$V$3:$AE$12,2,FALSE) &amp; VLOOKUP(Audit!B113,$V$13:$AE$22,2,FALSE)&amp; IF(Audit!B113=10,Audit!V113&amp;Audit!W113,"")</f>
        <v>#N/A</v>
      </c>
      <c r="D1348" s="17" t="e">
        <f>VLOOKUP(Audit!C113,$V$3:$AE$12,3,FALSE) &amp; VLOOKUP(Audit!C113,$V$13:$AE$22,3,FALSE) &amp;IF(Audit!C113=10,Audit!V113&amp;Audit!W113,"")</f>
        <v>#N/A</v>
      </c>
      <c r="E1348" s="17" t="e">
        <f>VLOOKUP(Audit!D113,$V$3:$AE$12,4,FALSE)&amp; Audit!T113 &amp; VLOOKUP(Audit!D113,$V$13:$AE$22,4,FALSE)&amp; IF(Audit!D113=10,Audit!V113&amp;Audit!W113,"")</f>
        <v>#N/A</v>
      </c>
      <c r="F1348" s="17" t="e">
        <f>VLOOKUP(Audit!E113,$V$3:$AE$12,5,FALSE) &amp; VLOOKUP(Audit!E113,$V$13:$AE$22,5,FALSE)&amp; IF(Audit!E113=10,Audit!V113&amp;Audit!W113,"")</f>
        <v>#N/A</v>
      </c>
      <c r="G1348" s="17" t="e">
        <f>VLOOKUP(Audit!F113,$V$3:$AE$12,6,FALSE) &amp; VLOOKUP(Audit!F113,$V$13:$AE$22,6,FALSE)&amp; IF(Audit!F113=10,Audit!V113&amp;Audit!W113,"")</f>
        <v>#N/A</v>
      </c>
      <c r="H1348" s="17" t="e">
        <f>VLOOKUP(Audit!G113,$V$3:$AE$12,7,FALSE) &amp; VLOOKUP(Audit!G113,$V$13:$AE$22,7,FALSE)&amp;IF(Audit!G113=10,Audit!V113&amp;Audit!W113,"")</f>
        <v>#N/A</v>
      </c>
      <c r="I1348" s="17" t="e">
        <f>VLOOKUP(Audit!H113,$V$3:$AE$12,8,FALSE) &amp; Audit!U113 &amp; VLOOKUP(Audit!H113,$V$13:$AE$22,8,FALSE)&amp;IF(Audit!H113=10,Audit!V113&amp;Audit!W113,"")</f>
        <v>#N/A</v>
      </c>
      <c r="J1348" s="17" t="e">
        <f>VLOOKUP(Audit!I113,$V$3:$AE$12,9,FALSE) &amp; VLOOKUP(Audit!I113,$V$13:$AE$22,9,FALSE) &amp; IF(Audit!I113=10,Audit!V113&amp;Audit!W113,"") &amp; IF(Audit!I113&lt;&gt;1,U1348,"")</f>
        <v>#N/A</v>
      </c>
      <c r="K1348" s="17" t="e">
        <f>VLOOKUP(Audit!J113,$V$3:$AE$12,10,FALSE) &amp; Audit!S113 &amp; VLOOKUP(Audit!J113,$V$13:$AE$22,10,FALSE) &amp; IF(Audit!J113=10,Audit!V113&amp;Audit!W113,"") &amp; IF(Audit!J113&lt;&gt;1,U1348,"")</f>
        <v>#N/A</v>
      </c>
      <c r="L1348" s="10">
        <f>Audit!K113</f>
        <v>0</v>
      </c>
      <c r="M1348" s="10" t="e">
        <f t="shared" ref="M1348:M1411" si="641">IF(C1348="","",IF(D1348&lt;&gt;"",$W$23,IF(E1348&lt;&gt;"",$W$23,IF(F1348&lt;&gt;"",$W$23,IF(G1348&lt;&gt;"",$W$23,IF(H1348&lt;&gt;"",$W$23,IF(I1348&lt;&gt;"",$W$23,IF(J1348&lt;&gt;"",$W$23,IF(K1348&lt;&gt;"",$W$23,"")))))))))</f>
        <v>#N/A</v>
      </c>
      <c r="N1348" s="10" t="e">
        <f t="shared" ref="N1348:N1411" si="642">IF(D1348="","",IF(E1348&lt;&gt;"",$W$23,IF(F1348&lt;&gt;"",$W$23,IF(G1348&lt;&gt;"",$W$23,IF(H1348&lt;&gt;"",$W$23,IF(I1348&lt;&gt;"",$W$23,IF(J1348&lt;&gt;"",$W$23,IF(K1348&lt;&gt;"",$W$23,""))))))))</f>
        <v>#N/A</v>
      </c>
      <c r="O1348" s="10" t="e">
        <f t="shared" ref="O1348:O1411" si="643">IF(E1348="","",IF(F1348&lt;&gt;"",$W$23,IF(G1348&lt;&gt;"",$W$23,IF(H1348&lt;&gt;"",$W$23,IF(I1348&lt;&gt;"",$W$23,IF(J1348&lt;&gt;"",$W$23,IF(K1348&lt;&gt;"",$W$23,"")))))))</f>
        <v>#N/A</v>
      </c>
      <c r="P1348" s="10" t="e">
        <f t="shared" ref="P1348:P1411" si="644">IF(F1348="","",IF(G1348&lt;&gt;"",$W$23,IF(H1348&lt;&gt;"",$W$23,IF(I1348&lt;&gt;"",$W$23,IF(J1348&lt;&gt;"",$W$23,IF(K1348&lt;&gt;"",$W$23,""))))))</f>
        <v>#N/A</v>
      </c>
      <c r="Q1348" s="10" t="e">
        <f t="shared" ref="Q1348:Q1411" si="645">IF(G1348="","",IF(H1348&lt;&gt;"",$W$23,IF(I1348&lt;&gt;"",$W$23,IF(J1348&lt;&gt;"",$W$23,IF(K1348&lt;&gt;"",$W$23,"")))))</f>
        <v>#N/A</v>
      </c>
      <c r="R1348" s="10" t="e">
        <f t="shared" ref="R1348:R1411" si="646">IF(H1348="","",IF(I1348&lt;&gt;"",$W$23,IF(J1348&lt;&gt;"",$W$23,IF(K1348&lt;&gt;"",$W$23,""))))</f>
        <v>#N/A</v>
      </c>
      <c r="S1348" s="10" t="e">
        <f t="shared" ref="S1348:S1411" si="647">IF(I1348="","",IF(J1348&lt;&gt;"",$W$23,IF(K1348&lt;&gt;"",$W$23,"")))</f>
        <v>#N/A</v>
      </c>
      <c r="T1348" s="10" t="e">
        <f t="shared" ref="T1348:T1411" si="648">IF(J1348="","",IF(K1348&lt;&gt;"",$W$23,""))</f>
        <v>#N/A</v>
      </c>
      <c r="U1348" s="17" t="str">
        <f>IF(Audit!M113="","",VLOOKUP(Audit!M113,$W$26:$X$35,2,FALSE)) &amp; Audit!N113 &amp; IF(Audit!O113="","",IF(Audit!N113&lt;=1.4,VLOOKUP(Audit!O113,$W$38:X1393,2,FALSE),VLOOKUP(Audit!O113,$W$51:$X$61,2,FALSE))) &amp; IF(Audit!P113="","",VLOOKUP(Audit!P113,$Y$26:$Z$35,2,FALSE) &amp; Audit!Q113 &amp; IF(Audit!O113="","",IF(Audit!Q113&lt;=1.4,VLOOKUP(Audit!R113,$Y$38:$Z$48,2,FALSE),VLOOKUP(Audit!R113,$Y$51:$Z$61,2,FALSE))))</f>
        <v/>
      </c>
      <c r="V1348" s="21"/>
      <c r="AH1348" s="49">
        <f>Audit!A113</f>
        <v>0</v>
      </c>
      <c r="AI1348" s="50" t="e">
        <f>VLOOKUP(Audit!B113,$V$3:$AE$12,2,FALSE)&amp; IF(Audit!B113=10,Audit!V113,"")</f>
        <v>#N/A</v>
      </c>
      <c r="AJ1348" s="50" t="e">
        <f>VLOOKUP(Audit!B113,$V$13:$AE$22,2,FALSE)&amp; IF(Audit!B113=10,Audit!W113,"")</f>
        <v>#N/A</v>
      </c>
      <c r="AK1348" s="47" t="e">
        <f t="shared" ref="AK1348:AK1411" si="649">IF(AI1348="","",COUNTIF(AI1348," •*"))</f>
        <v>#N/A</v>
      </c>
      <c r="AL1348" s="50" t="e">
        <f>VLOOKUP(Audit!C113,$V$3:$AE$12,3,FALSE)&amp; IF(Audit!C113=10,Audit!V113,"")</f>
        <v>#N/A</v>
      </c>
      <c r="AM1348" s="50" t="e">
        <f>VLOOKUP(Audit!C113,$V$13:$AE$22,3,FALSE)&amp; IF(Audit!C113=10,Audit!W113,"")</f>
        <v>#N/A</v>
      </c>
      <c r="AN1348" s="47" t="e">
        <f t="shared" ref="AN1348:AN1411" si="650">IF(AL1348="","",COUNTIF(AL1348," •*") + COUNTIF(AI1348," •*"))</f>
        <v>#N/A</v>
      </c>
      <c r="AO1348" s="50" t="e">
        <f>VLOOKUP(Audit!D113,$V$3:$AE$12,4,FALSE) &amp;  Audit!T113 &amp; IF(Audit!D113=10,Audit!V113,"")</f>
        <v>#N/A</v>
      </c>
      <c r="AP1348" s="50" t="e">
        <f>VLOOKUP(Audit!D113,$V$13:$AE$22,4,FALSE)&amp; IF(Audit!D113=10,Audit!W113,"")</f>
        <v>#N/A</v>
      </c>
      <c r="AQ1348" s="47" t="e">
        <f t="shared" ref="AQ1348:AQ1411" si="651">IF(AO1348="","",COUNTIF(AI1348," •*")+COUNTIF(AL1348," •*")+COUNTIF(AO1348," •*"))</f>
        <v>#N/A</v>
      </c>
      <c r="AR1348" s="50" t="e">
        <f>VLOOKUP(Audit!E113,$V$3:$AE$12,5,FALSE)&amp; IF(Audit!E113=10,Audit!V113,"")</f>
        <v>#N/A</v>
      </c>
      <c r="AS1348" s="50" t="e">
        <f>VLOOKUP(Audit!E113,$V$13:$AE$22,5,FALSE)&amp; IF(Audit!E113=10,Audit!W113,"")</f>
        <v>#N/A</v>
      </c>
      <c r="AT1348" s="47" t="e">
        <f t="shared" ref="AT1348:AT1411" si="652">IF(AR1348="","",COUNTIF(AI1348," •*")+COUNTIF(AL1348," •*")+COUNTIF(AO1348," •*")+COUNTIF(AR1348," •*"))</f>
        <v>#N/A</v>
      </c>
      <c r="AU1348" s="50" t="e">
        <f>VLOOKUP(Audit!F113,$V$3:$AE$12,6,FALSE)&amp; IF(Audit!F113=10,Audit!V113,"")</f>
        <v>#N/A</v>
      </c>
      <c r="AV1348" s="50" t="e">
        <f>VLOOKUP(Audit!F113,$V$13:$AE$22,6,FALSE)&amp; IF(Audit!F113=10,Audit!W113,"")</f>
        <v>#N/A</v>
      </c>
      <c r="AW1348" s="47" t="e">
        <f t="shared" ref="AW1348:AW1411" si="653">IF(AU1348="","",COUNTIF(AI1348," •*")+COUNTIF(AL1348," •*")+COUNTIF(AO1348," •*")+COUNTIF(AR1348," •*")+COUNTIF(AU1348," •*"))</f>
        <v>#N/A</v>
      </c>
      <c r="AX1348" s="50" t="e">
        <f>VLOOKUP(Audit!G113,$V$3:$AE$12,7,FALSE)&amp; IF(Audit!G113=10,Audit!V113,"")</f>
        <v>#N/A</v>
      </c>
      <c r="AY1348" s="50" t="e">
        <f>VLOOKUP(Audit!G113,$V$13:$AE$22,7,FALSE) &amp; IF(Audit!G113=10,Audit!W113,"")</f>
        <v>#N/A</v>
      </c>
      <c r="AZ1348" s="47" t="e">
        <f t="shared" ref="AZ1348:AZ1411" si="654">IF(AX1348="","",COUNTIF(AI1348," •*")+COUNTIF(AL1348," •*")+COUNTIF(AO1348," •*")+COUNTIF(AR1348," •*")+COUNTIF(AU1348," •*")+COUNTIF(AX1348," •*"))</f>
        <v>#N/A</v>
      </c>
      <c r="BA1348" s="50" t="e">
        <f>VLOOKUP(Audit!H113,$V$3:$AE$12,8,FALSE)&amp; Audit!U113 &amp; IF(Audit!H113=10,Audit!V113,"")</f>
        <v>#N/A</v>
      </c>
      <c r="BB1348" s="50" t="e">
        <f>VLOOKUP(Audit!H113,$V$13:$AE$22,8,FALSE) &amp; IF(Audit!H113=10,Audit!W113,"")</f>
        <v>#N/A</v>
      </c>
      <c r="BC1348" s="47" t="e">
        <f t="shared" ref="BC1348:BC1411" si="655">IF(BA1348="","",COUNTIF(AI1348," •*")+COUNTIF(AL1348," •*")+COUNTIF(AO1348," •*")+COUNTIF(AR1348," •*")+COUNTIF(AU1348," •*")+COUNTIF(AX1348," •*")+COUNTIF(BA1348," •*"))</f>
        <v>#N/A</v>
      </c>
      <c r="BD1348" s="50" t="e">
        <f>VLOOKUP(Audit!I113,$V$3:$AE$12,9,FALSE)&amp; IF(Audit!I113=10,Audit!V113,"")</f>
        <v>#N/A</v>
      </c>
      <c r="BE1348" s="50" t="e">
        <f>VLOOKUP(Audit!I113,$V$13:$AE$22,9,FALSE) &amp; IF(Audit!I113=10,Audit!W113,"") &amp; IF(Audit!I113&lt;&gt;1,U1348,"")</f>
        <v>#N/A</v>
      </c>
      <c r="BF1348" s="47" t="e">
        <f t="shared" ref="BF1348:BF1411" si="656">IF(BD1348="","",COUNTIF(AI1348," •*")+COUNTIF(AL1348," •*")+COUNTIF(AO1348," •*")+COUNTIF(AR1348," •*")+COUNTIF(AU1348," •*")+COUNTIF(AX1348," •*")+COUNTIF(BA1348," •*")+COUNTIF(BD1348," •*"))</f>
        <v>#N/A</v>
      </c>
      <c r="BG1348" s="50" t="e">
        <f>VLOOKUP(Audit!J113,$V$3:$AE$12,10,FALSE) &amp; Audit!S113 &amp; IF(Audit!J113=10,Audit!V113,"")</f>
        <v>#N/A</v>
      </c>
      <c r="BH1348" s="50" t="e">
        <f>VLOOKUP(Audit!J113,$V$13:$AE$22,10,FALSE) &amp; IF(Audit!J113=10,Audit!W113,"") &amp; IF(Audit!J113&lt;&gt;1,U1348,"")</f>
        <v>#N/A</v>
      </c>
      <c r="BI1348" s="47" t="e">
        <f t="shared" ref="BI1348:BI1411" si="657">IF(BG1348="","",COUNTIF(AI1348," •*")+COUNTIF(AL1348," •*")+COUNTIF(AO1348," •*")+COUNTIF(AR1348," •*")+COUNTIF(AU1348," •*")+COUNTIF(AX1348," •*")+COUNTIF(BA1348," •*")+COUNTIF(BD1348," •*")+COUNTIF(BG1348," •*"))</f>
        <v>#N/A</v>
      </c>
      <c r="BJ1348" s="48" t="str">
        <f t="shared" ref="BJ1348:BJ1411" si="658">IFERROR(INDEX(AI1348:BH1348,MATCH(1,AK1348:BI1348,0)),"")</f>
        <v/>
      </c>
      <c r="BK1348" s="48" t="str">
        <f t="shared" ref="BK1348:BK1411" si="659">IFERROR(INDEX(AJ1348:BH1348,MATCH(1,AK1348:BI1348,0)),"")</f>
        <v/>
      </c>
      <c r="BL1348" s="48" t="str">
        <f t="shared" ref="BL1348:BL1411" si="660">IFERROR(INDEX(AI1348:BH1348,MATCH(2,AK1348:BI1348,0)),"")</f>
        <v/>
      </c>
      <c r="BM1348" s="48" t="str">
        <f t="shared" ref="BM1348:BM1411" si="661">IFERROR(INDEX(AJ1348:BH1348,MATCH(2,AK1348:BI1348,0)),"")</f>
        <v/>
      </c>
      <c r="BN1348" s="48" t="str">
        <f t="shared" ref="BN1348:BN1411" si="662">IFERROR(INDEX(AI1348:BH1348,MATCH(3,AK1348:BI1348,0)),"")</f>
        <v/>
      </c>
      <c r="BO1348" s="48" t="str">
        <f t="shared" ref="BO1348:BO1411" si="663">IFERROR(INDEX(AJ1348:BH1348,MATCH(3,AK1348:BI1348,0)),"")</f>
        <v/>
      </c>
      <c r="BP1348" s="48" t="str">
        <f t="shared" ref="BP1348:BP1411" si="664">IFERROR(INDEX(AI1348:BH1348,MATCH(4,AK1348:BI1348,0)),"")</f>
        <v/>
      </c>
      <c r="BQ1348" s="48" t="str">
        <f t="shared" ref="BQ1348:BQ1411" si="665">IFERROR(INDEX(AJ1348:BH1348,MATCH(4,AK1348:BI1348,0)),"")</f>
        <v/>
      </c>
      <c r="BR1348" s="48" t="str">
        <f t="shared" ref="BR1348:BR1411" si="666">IFERROR(INDEX(AI1348:BH1348,MATCH(5,AK1348:BI1348,0)),"")</f>
        <v/>
      </c>
      <c r="BS1348" s="48" t="str">
        <f t="shared" ref="BS1348:BS1411" si="667">IFERROR(INDEX(AJ1348:BH1348,MATCH(5,AK1348:BI1348,0)),"")</f>
        <v/>
      </c>
      <c r="BT1348" s="48" t="str">
        <f t="shared" ref="BT1348:BT1411" si="668">IFERROR(INDEX(AI1348:BH1348,MATCH(6,AK1348:BI1348,0)),"")</f>
        <v/>
      </c>
      <c r="BU1348" s="48" t="str">
        <f t="shared" ref="BU1348:BU1411" si="669">IFERROR(INDEX(AJ1348:BH1348,MATCH(6,AK1348:BI1348,0)),"")</f>
        <v/>
      </c>
    </row>
    <row r="1349" spans="1:73">
      <c r="A1349" s="10">
        <f>Audit!A114</f>
        <v>0</v>
      </c>
      <c r="B1349" s="10" t="e">
        <f t="shared" si="640"/>
        <v>#N/A</v>
      </c>
      <c r="C1349" s="17" t="e">
        <f>VLOOKUP(Audit!B114,$V$3:$AE$12,2,FALSE) &amp; VLOOKUP(Audit!B114,$V$13:$AE$22,2,FALSE)&amp; IF(Audit!B114=10,Audit!V114&amp;Audit!W114,"")</f>
        <v>#N/A</v>
      </c>
      <c r="D1349" s="17" t="e">
        <f>VLOOKUP(Audit!C114,$V$3:$AE$12,3,FALSE) &amp; VLOOKUP(Audit!C114,$V$13:$AE$22,3,FALSE) &amp;IF(Audit!C114=10,Audit!V114&amp;Audit!W114,"")</f>
        <v>#N/A</v>
      </c>
      <c r="E1349" s="17" t="e">
        <f>VLOOKUP(Audit!D114,$V$3:$AE$12,4,FALSE)&amp; Audit!T114 &amp; VLOOKUP(Audit!D114,$V$13:$AE$22,4,FALSE)&amp; IF(Audit!D114=10,Audit!V114&amp;Audit!W114,"")</f>
        <v>#N/A</v>
      </c>
      <c r="F1349" s="17" t="e">
        <f>VLOOKUP(Audit!E114,$V$3:$AE$12,5,FALSE) &amp; VLOOKUP(Audit!E114,$V$13:$AE$22,5,FALSE)&amp; IF(Audit!E114=10,Audit!V114&amp;Audit!W114,"")</f>
        <v>#N/A</v>
      </c>
      <c r="G1349" s="17" t="e">
        <f>VLOOKUP(Audit!F114,$V$3:$AE$12,6,FALSE) &amp; VLOOKUP(Audit!F114,$V$13:$AE$22,6,FALSE)&amp; IF(Audit!F114=10,Audit!V114&amp;Audit!W114,"")</f>
        <v>#N/A</v>
      </c>
      <c r="H1349" s="17" t="e">
        <f>VLOOKUP(Audit!G114,$V$3:$AE$12,7,FALSE) &amp; VLOOKUP(Audit!G114,$V$13:$AE$22,7,FALSE)&amp;IF(Audit!G114=10,Audit!V114&amp;Audit!W114,"")</f>
        <v>#N/A</v>
      </c>
      <c r="I1349" s="17" t="e">
        <f>VLOOKUP(Audit!H114,$V$3:$AE$12,8,FALSE) &amp; Audit!U114 &amp; VLOOKUP(Audit!H114,$V$13:$AE$22,8,FALSE)&amp;IF(Audit!H114=10,Audit!V114&amp;Audit!W114,"")</f>
        <v>#N/A</v>
      </c>
      <c r="J1349" s="17" t="e">
        <f>VLOOKUP(Audit!I114,$V$3:$AE$12,9,FALSE) &amp; VLOOKUP(Audit!I114,$V$13:$AE$22,9,FALSE) &amp; IF(Audit!I114=10,Audit!V114&amp;Audit!W114,"") &amp; IF(Audit!I114&lt;&gt;1,U1349,"")</f>
        <v>#N/A</v>
      </c>
      <c r="K1349" s="17" t="e">
        <f>VLOOKUP(Audit!J114,$V$3:$AE$12,10,FALSE) &amp; Audit!S114 &amp; VLOOKUP(Audit!J114,$V$13:$AE$22,10,FALSE) &amp; IF(Audit!J114=10,Audit!V114&amp;Audit!W114,"") &amp; IF(Audit!J114&lt;&gt;1,U1349,"")</f>
        <v>#N/A</v>
      </c>
      <c r="L1349" s="10">
        <f>Audit!K114</f>
        <v>0</v>
      </c>
      <c r="M1349" s="10" t="e">
        <f t="shared" si="641"/>
        <v>#N/A</v>
      </c>
      <c r="N1349" s="10" t="e">
        <f t="shared" si="642"/>
        <v>#N/A</v>
      </c>
      <c r="O1349" s="10" t="e">
        <f t="shared" si="643"/>
        <v>#N/A</v>
      </c>
      <c r="P1349" s="10" t="e">
        <f t="shared" si="644"/>
        <v>#N/A</v>
      </c>
      <c r="Q1349" s="10" t="e">
        <f t="shared" si="645"/>
        <v>#N/A</v>
      </c>
      <c r="R1349" s="10" t="e">
        <f t="shared" si="646"/>
        <v>#N/A</v>
      </c>
      <c r="S1349" s="10" t="e">
        <f t="shared" si="647"/>
        <v>#N/A</v>
      </c>
      <c r="T1349" s="10" t="e">
        <f t="shared" si="648"/>
        <v>#N/A</v>
      </c>
      <c r="U1349" s="17" t="str">
        <f>IF(Audit!M114="","",VLOOKUP(Audit!M114,$W$26:$X$35,2,FALSE)) &amp; Audit!N114 &amp; IF(Audit!O114="","",IF(Audit!N114&lt;=1.4,VLOOKUP(Audit!O114,$W$38:X1394,2,FALSE),VLOOKUP(Audit!O114,$W$51:$X$61,2,FALSE))) &amp; IF(Audit!P114="","",VLOOKUP(Audit!P114,$Y$26:$Z$35,2,FALSE) &amp; Audit!Q114 &amp; IF(Audit!O114="","",IF(Audit!Q114&lt;=1.4,VLOOKUP(Audit!R114,$Y$38:$Z$48,2,FALSE),VLOOKUP(Audit!R114,$Y$51:$Z$61,2,FALSE))))</f>
        <v/>
      </c>
      <c r="V1349" s="21"/>
      <c r="AH1349" s="49">
        <f>Audit!A114</f>
        <v>0</v>
      </c>
      <c r="AI1349" s="50" t="e">
        <f>VLOOKUP(Audit!B114,$V$3:$AE$12,2,FALSE)&amp; IF(Audit!B114=10,Audit!V114,"")</f>
        <v>#N/A</v>
      </c>
      <c r="AJ1349" s="50" t="e">
        <f>VLOOKUP(Audit!B114,$V$13:$AE$22,2,FALSE)&amp; IF(Audit!B114=10,Audit!W114,"")</f>
        <v>#N/A</v>
      </c>
      <c r="AK1349" s="47" t="e">
        <f t="shared" si="649"/>
        <v>#N/A</v>
      </c>
      <c r="AL1349" s="50" t="e">
        <f>VLOOKUP(Audit!C114,$V$3:$AE$12,3,FALSE)&amp; IF(Audit!C114=10,Audit!V114,"")</f>
        <v>#N/A</v>
      </c>
      <c r="AM1349" s="50" t="e">
        <f>VLOOKUP(Audit!C114,$V$13:$AE$22,3,FALSE)&amp; IF(Audit!C114=10,Audit!W114,"")</f>
        <v>#N/A</v>
      </c>
      <c r="AN1349" s="47" t="e">
        <f t="shared" si="650"/>
        <v>#N/A</v>
      </c>
      <c r="AO1349" s="50" t="e">
        <f>VLOOKUP(Audit!D114,$V$3:$AE$12,4,FALSE) &amp;  Audit!T114 &amp; IF(Audit!D114=10,Audit!V114,"")</f>
        <v>#N/A</v>
      </c>
      <c r="AP1349" s="50" t="e">
        <f>VLOOKUP(Audit!D114,$V$13:$AE$22,4,FALSE)&amp; IF(Audit!D114=10,Audit!W114,"")</f>
        <v>#N/A</v>
      </c>
      <c r="AQ1349" s="47" t="e">
        <f t="shared" si="651"/>
        <v>#N/A</v>
      </c>
      <c r="AR1349" s="50" t="e">
        <f>VLOOKUP(Audit!E114,$V$3:$AE$12,5,FALSE)&amp; IF(Audit!E114=10,Audit!V114,"")</f>
        <v>#N/A</v>
      </c>
      <c r="AS1349" s="50" t="e">
        <f>VLOOKUP(Audit!E114,$V$13:$AE$22,5,FALSE)&amp; IF(Audit!E114=10,Audit!W114,"")</f>
        <v>#N/A</v>
      </c>
      <c r="AT1349" s="47" t="e">
        <f t="shared" si="652"/>
        <v>#N/A</v>
      </c>
      <c r="AU1349" s="50" t="e">
        <f>VLOOKUP(Audit!F114,$V$3:$AE$12,6,FALSE)&amp; IF(Audit!F114=10,Audit!V114,"")</f>
        <v>#N/A</v>
      </c>
      <c r="AV1349" s="50" t="e">
        <f>VLOOKUP(Audit!F114,$V$13:$AE$22,6,FALSE)&amp; IF(Audit!F114=10,Audit!W114,"")</f>
        <v>#N/A</v>
      </c>
      <c r="AW1349" s="47" t="e">
        <f t="shared" si="653"/>
        <v>#N/A</v>
      </c>
      <c r="AX1349" s="50" t="e">
        <f>VLOOKUP(Audit!G114,$V$3:$AE$12,7,FALSE)&amp; IF(Audit!G114=10,Audit!V114,"")</f>
        <v>#N/A</v>
      </c>
      <c r="AY1349" s="50" t="e">
        <f>VLOOKUP(Audit!G114,$V$13:$AE$22,7,FALSE) &amp; IF(Audit!G114=10,Audit!W114,"")</f>
        <v>#N/A</v>
      </c>
      <c r="AZ1349" s="47" t="e">
        <f t="shared" si="654"/>
        <v>#N/A</v>
      </c>
      <c r="BA1349" s="50" t="e">
        <f>VLOOKUP(Audit!H114,$V$3:$AE$12,8,FALSE)&amp; Audit!U114 &amp; IF(Audit!H114=10,Audit!V114,"")</f>
        <v>#N/A</v>
      </c>
      <c r="BB1349" s="50" t="e">
        <f>VLOOKUP(Audit!H114,$V$13:$AE$22,8,FALSE) &amp; IF(Audit!H114=10,Audit!W114,"")</f>
        <v>#N/A</v>
      </c>
      <c r="BC1349" s="47" t="e">
        <f t="shared" si="655"/>
        <v>#N/A</v>
      </c>
      <c r="BD1349" s="50" t="e">
        <f>VLOOKUP(Audit!I114,$V$3:$AE$12,9,FALSE)&amp; IF(Audit!I114=10,Audit!V114,"")</f>
        <v>#N/A</v>
      </c>
      <c r="BE1349" s="50" t="e">
        <f>VLOOKUP(Audit!I114,$V$13:$AE$22,9,FALSE) &amp; IF(Audit!I114=10,Audit!W114,"") &amp; IF(Audit!I114&lt;&gt;1,U1349,"")</f>
        <v>#N/A</v>
      </c>
      <c r="BF1349" s="47" t="e">
        <f t="shared" si="656"/>
        <v>#N/A</v>
      </c>
      <c r="BG1349" s="50" t="e">
        <f>VLOOKUP(Audit!J114,$V$3:$AE$12,10,FALSE) &amp; Audit!S114 &amp; IF(Audit!J114=10,Audit!V114,"")</f>
        <v>#N/A</v>
      </c>
      <c r="BH1349" s="50" t="e">
        <f>VLOOKUP(Audit!J114,$V$13:$AE$22,10,FALSE) &amp; IF(Audit!J114=10,Audit!W114,"") &amp; IF(Audit!J114&lt;&gt;1,U1349,"")</f>
        <v>#N/A</v>
      </c>
      <c r="BI1349" s="47" t="e">
        <f t="shared" si="657"/>
        <v>#N/A</v>
      </c>
      <c r="BJ1349" s="48" t="str">
        <f t="shared" si="658"/>
        <v/>
      </c>
      <c r="BK1349" s="48" t="str">
        <f t="shared" si="659"/>
        <v/>
      </c>
      <c r="BL1349" s="48" t="str">
        <f t="shared" si="660"/>
        <v/>
      </c>
      <c r="BM1349" s="48" t="str">
        <f t="shared" si="661"/>
        <v/>
      </c>
      <c r="BN1349" s="48" t="str">
        <f t="shared" si="662"/>
        <v/>
      </c>
      <c r="BO1349" s="48" t="str">
        <f t="shared" si="663"/>
        <v/>
      </c>
      <c r="BP1349" s="48" t="str">
        <f t="shared" si="664"/>
        <v/>
      </c>
      <c r="BQ1349" s="48" t="str">
        <f t="shared" si="665"/>
        <v/>
      </c>
      <c r="BR1349" s="48" t="str">
        <f t="shared" si="666"/>
        <v/>
      </c>
      <c r="BS1349" s="48" t="str">
        <f t="shared" si="667"/>
        <v/>
      </c>
      <c r="BT1349" s="48" t="str">
        <f t="shared" si="668"/>
        <v/>
      </c>
      <c r="BU1349" s="48" t="str">
        <f t="shared" si="669"/>
        <v/>
      </c>
    </row>
    <row r="1350" spans="1:73">
      <c r="A1350" s="10">
        <f>Audit!A115</f>
        <v>0</v>
      </c>
      <c r="B1350" s="10" t="e">
        <f t="shared" si="640"/>
        <v>#N/A</v>
      </c>
      <c r="C1350" s="17" t="e">
        <f>VLOOKUP(Audit!B115,$V$3:$AE$12,2,FALSE) &amp; VLOOKUP(Audit!B115,$V$13:$AE$22,2,FALSE)&amp; IF(Audit!B115=10,Audit!V115&amp;Audit!W115,"")</f>
        <v>#N/A</v>
      </c>
      <c r="D1350" s="17" t="e">
        <f>VLOOKUP(Audit!C115,$V$3:$AE$12,3,FALSE) &amp; VLOOKUP(Audit!C115,$V$13:$AE$22,3,FALSE) &amp;IF(Audit!C115=10,Audit!V115&amp;Audit!W115,"")</f>
        <v>#N/A</v>
      </c>
      <c r="E1350" s="17" t="e">
        <f>VLOOKUP(Audit!D115,$V$3:$AE$12,4,FALSE)&amp; Audit!T115 &amp; VLOOKUP(Audit!D115,$V$13:$AE$22,4,FALSE)&amp; IF(Audit!D115=10,Audit!V115&amp;Audit!W115,"")</f>
        <v>#N/A</v>
      </c>
      <c r="F1350" s="17" t="e">
        <f>VLOOKUP(Audit!E115,$V$3:$AE$12,5,FALSE) &amp; VLOOKUP(Audit!E115,$V$13:$AE$22,5,FALSE)&amp; IF(Audit!E115=10,Audit!V115&amp;Audit!W115,"")</f>
        <v>#N/A</v>
      </c>
      <c r="G1350" s="17" t="e">
        <f>VLOOKUP(Audit!F115,$V$3:$AE$12,6,FALSE) &amp; VLOOKUP(Audit!F115,$V$13:$AE$22,6,FALSE)&amp; IF(Audit!F115=10,Audit!V115&amp;Audit!W115,"")</f>
        <v>#N/A</v>
      </c>
      <c r="H1350" s="17" t="e">
        <f>VLOOKUP(Audit!G115,$V$3:$AE$12,7,FALSE) &amp; VLOOKUP(Audit!G115,$V$13:$AE$22,7,FALSE)&amp;IF(Audit!G115=10,Audit!V115&amp;Audit!W115,"")</f>
        <v>#N/A</v>
      </c>
      <c r="I1350" s="17" t="e">
        <f>VLOOKUP(Audit!H115,$V$3:$AE$12,8,FALSE) &amp; Audit!U115 &amp; VLOOKUP(Audit!H115,$V$13:$AE$22,8,FALSE)&amp;IF(Audit!H115=10,Audit!V115&amp;Audit!W115,"")</f>
        <v>#N/A</v>
      </c>
      <c r="J1350" s="17" t="e">
        <f>VLOOKUP(Audit!I115,$V$3:$AE$12,9,FALSE) &amp; VLOOKUP(Audit!I115,$V$13:$AE$22,9,FALSE) &amp; IF(Audit!I115=10,Audit!V115&amp;Audit!W115,"") &amp; IF(Audit!I115&lt;&gt;1,U1350,"")</f>
        <v>#N/A</v>
      </c>
      <c r="K1350" s="17" t="e">
        <f>VLOOKUP(Audit!J115,$V$3:$AE$12,10,FALSE) &amp; Audit!S115 &amp; VLOOKUP(Audit!J115,$V$13:$AE$22,10,FALSE) &amp; IF(Audit!J115=10,Audit!V115&amp;Audit!W115,"") &amp; IF(Audit!J115&lt;&gt;1,U1350,"")</f>
        <v>#N/A</v>
      </c>
      <c r="L1350" s="10">
        <f>Audit!K115</f>
        <v>0</v>
      </c>
      <c r="M1350" s="10" t="e">
        <f t="shared" si="641"/>
        <v>#N/A</v>
      </c>
      <c r="N1350" s="10" t="e">
        <f t="shared" si="642"/>
        <v>#N/A</v>
      </c>
      <c r="O1350" s="10" t="e">
        <f t="shared" si="643"/>
        <v>#N/A</v>
      </c>
      <c r="P1350" s="10" t="e">
        <f t="shared" si="644"/>
        <v>#N/A</v>
      </c>
      <c r="Q1350" s="10" t="e">
        <f t="shared" si="645"/>
        <v>#N/A</v>
      </c>
      <c r="R1350" s="10" t="e">
        <f t="shared" si="646"/>
        <v>#N/A</v>
      </c>
      <c r="S1350" s="10" t="e">
        <f t="shared" si="647"/>
        <v>#N/A</v>
      </c>
      <c r="T1350" s="10" t="e">
        <f t="shared" si="648"/>
        <v>#N/A</v>
      </c>
      <c r="U1350" s="17" t="str">
        <f>IF(Audit!M115="","",VLOOKUP(Audit!M115,$W$26:$X$35,2,FALSE)) &amp; Audit!N115 &amp; IF(Audit!O115="","",IF(Audit!N115&lt;=1.4,VLOOKUP(Audit!O115,$W$38:X1395,2,FALSE),VLOOKUP(Audit!O115,$W$51:$X$61,2,FALSE))) &amp; IF(Audit!P115="","",VLOOKUP(Audit!P115,$Y$26:$Z$35,2,FALSE) &amp; Audit!Q115 &amp; IF(Audit!O115="","",IF(Audit!Q115&lt;=1.4,VLOOKUP(Audit!R115,$Y$38:$Z$48,2,FALSE),VLOOKUP(Audit!R115,$Y$51:$Z$61,2,FALSE))))</f>
        <v/>
      </c>
      <c r="V1350" s="21"/>
      <c r="AH1350" s="49">
        <f>Audit!A115</f>
        <v>0</v>
      </c>
      <c r="AI1350" s="50" t="e">
        <f>VLOOKUP(Audit!B115,$V$3:$AE$12,2,FALSE)&amp; IF(Audit!B115=10,Audit!V115,"")</f>
        <v>#N/A</v>
      </c>
      <c r="AJ1350" s="50" t="e">
        <f>VLOOKUP(Audit!B115,$V$13:$AE$22,2,FALSE)&amp; IF(Audit!B115=10,Audit!W115,"")</f>
        <v>#N/A</v>
      </c>
      <c r="AK1350" s="47" t="e">
        <f t="shared" si="649"/>
        <v>#N/A</v>
      </c>
      <c r="AL1350" s="50" t="e">
        <f>VLOOKUP(Audit!C115,$V$3:$AE$12,3,FALSE)&amp; IF(Audit!C115=10,Audit!V115,"")</f>
        <v>#N/A</v>
      </c>
      <c r="AM1350" s="50" t="e">
        <f>VLOOKUP(Audit!C115,$V$13:$AE$22,3,FALSE)&amp; IF(Audit!C115=10,Audit!W115,"")</f>
        <v>#N/A</v>
      </c>
      <c r="AN1350" s="47" t="e">
        <f t="shared" si="650"/>
        <v>#N/A</v>
      </c>
      <c r="AO1350" s="50" t="e">
        <f>VLOOKUP(Audit!D115,$V$3:$AE$12,4,FALSE) &amp;  Audit!T115 &amp; IF(Audit!D115=10,Audit!V115,"")</f>
        <v>#N/A</v>
      </c>
      <c r="AP1350" s="50" t="e">
        <f>VLOOKUP(Audit!D115,$V$13:$AE$22,4,FALSE)&amp; IF(Audit!D115=10,Audit!W115,"")</f>
        <v>#N/A</v>
      </c>
      <c r="AQ1350" s="47" t="e">
        <f t="shared" si="651"/>
        <v>#N/A</v>
      </c>
      <c r="AR1350" s="50" t="e">
        <f>VLOOKUP(Audit!E115,$V$3:$AE$12,5,FALSE)&amp; IF(Audit!E115=10,Audit!V115,"")</f>
        <v>#N/A</v>
      </c>
      <c r="AS1350" s="50" t="e">
        <f>VLOOKUP(Audit!E115,$V$13:$AE$22,5,FALSE)&amp; IF(Audit!E115=10,Audit!W115,"")</f>
        <v>#N/A</v>
      </c>
      <c r="AT1350" s="47" t="e">
        <f t="shared" si="652"/>
        <v>#N/A</v>
      </c>
      <c r="AU1350" s="50" t="e">
        <f>VLOOKUP(Audit!F115,$V$3:$AE$12,6,FALSE)&amp; IF(Audit!F115=10,Audit!V115,"")</f>
        <v>#N/A</v>
      </c>
      <c r="AV1350" s="50" t="e">
        <f>VLOOKUP(Audit!F115,$V$13:$AE$22,6,FALSE)&amp; IF(Audit!F115=10,Audit!W115,"")</f>
        <v>#N/A</v>
      </c>
      <c r="AW1350" s="47" t="e">
        <f t="shared" si="653"/>
        <v>#N/A</v>
      </c>
      <c r="AX1350" s="50" t="e">
        <f>VLOOKUP(Audit!G115,$V$3:$AE$12,7,FALSE)&amp; IF(Audit!G115=10,Audit!V115,"")</f>
        <v>#N/A</v>
      </c>
      <c r="AY1350" s="50" t="e">
        <f>VLOOKUP(Audit!G115,$V$13:$AE$22,7,FALSE) &amp; IF(Audit!G115=10,Audit!W115,"")</f>
        <v>#N/A</v>
      </c>
      <c r="AZ1350" s="47" t="e">
        <f t="shared" si="654"/>
        <v>#N/A</v>
      </c>
      <c r="BA1350" s="50" t="e">
        <f>VLOOKUP(Audit!H115,$V$3:$AE$12,8,FALSE)&amp; Audit!U115 &amp; IF(Audit!H115=10,Audit!V115,"")</f>
        <v>#N/A</v>
      </c>
      <c r="BB1350" s="50" t="e">
        <f>VLOOKUP(Audit!H115,$V$13:$AE$22,8,FALSE) &amp; IF(Audit!H115=10,Audit!W115,"")</f>
        <v>#N/A</v>
      </c>
      <c r="BC1350" s="47" t="e">
        <f t="shared" si="655"/>
        <v>#N/A</v>
      </c>
      <c r="BD1350" s="50" t="e">
        <f>VLOOKUP(Audit!I115,$V$3:$AE$12,9,FALSE)&amp; IF(Audit!I115=10,Audit!V115,"")</f>
        <v>#N/A</v>
      </c>
      <c r="BE1350" s="50" t="e">
        <f>VLOOKUP(Audit!I115,$V$13:$AE$22,9,FALSE) &amp; IF(Audit!I115=10,Audit!W115,"") &amp; IF(Audit!I115&lt;&gt;1,U1350,"")</f>
        <v>#N/A</v>
      </c>
      <c r="BF1350" s="47" t="e">
        <f t="shared" si="656"/>
        <v>#N/A</v>
      </c>
      <c r="BG1350" s="50" t="e">
        <f>VLOOKUP(Audit!J115,$V$3:$AE$12,10,FALSE) &amp; Audit!S115 &amp; IF(Audit!J115=10,Audit!V115,"")</f>
        <v>#N/A</v>
      </c>
      <c r="BH1350" s="50" t="e">
        <f>VLOOKUP(Audit!J115,$V$13:$AE$22,10,FALSE) &amp; IF(Audit!J115=10,Audit!W115,"") &amp; IF(Audit!J115&lt;&gt;1,U1350,"")</f>
        <v>#N/A</v>
      </c>
      <c r="BI1350" s="47" t="e">
        <f t="shared" si="657"/>
        <v>#N/A</v>
      </c>
      <c r="BJ1350" s="48" t="str">
        <f t="shared" si="658"/>
        <v/>
      </c>
      <c r="BK1350" s="48" t="str">
        <f t="shared" si="659"/>
        <v/>
      </c>
      <c r="BL1350" s="48" t="str">
        <f t="shared" si="660"/>
        <v/>
      </c>
      <c r="BM1350" s="48" t="str">
        <f t="shared" si="661"/>
        <v/>
      </c>
      <c r="BN1350" s="48" t="str">
        <f t="shared" si="662"/>
        <v/>
      </c>
      <c r="BO1350" s="48" t="str">
        <f t="shared" si="663"/>
        <v/>
      </c>
      <c r="BP1350" s="48" t="str">
        <f t="shared" si="664"/>
        <v/>
      </c>
      <c r="BQ1350" s="48" t="str">
        <f t="shared" si="665"/>
        <v/>
      </c>
      <c r="BR1350" s="48" t="str">
        <f t="shared" si="666"/>
        <v/>
      </c>
      <c r="BS1350" s="48" t="str">
        <f t="shared" si="667"/>
        <v/>
      </c>
      <c r="BT1350" s="48" t="str">
        <f t="shared" si="668"/>
        <v/>
      </c>
      <c r="BU1350" s="48" t="str">
        <f t="shared" si="669"/>
        <v/>
      </c>
    </row>
    <row r="1351" spans="1:73">
      <c r="A1351" s="10">
        <f>Audit!A116</f>
        <v>0</v>
      </c>
      <c r="B1351" s="10" t="e">
        <f t="shared" si="640"/>
        <v>#N/A</v>
      </c>
      <c r="C1351" s="17" t="e">
        <f>VLOOKUP(Audit!B116,$V$3:$AE$12,2,FALSE) &amp; VLOOKUP(Audit!B116,$V$13:$AE$22,2,FALSE)&amp; IF(Audit!B116=10,Audit!V116&amp;Audit!W116,"")</f>
        <v>#N/A</v>
      </c>
      <c r="D1351" s="17" t="e">
        <f>VLOOKUP(Audit!C116,$V$3:$AE$12,3,FALSE) &amp; VLOOKUP(Audit!C116,$V$13:$AE$22,3,FALSE) &amp;IF(Audit!C116=10,Audit!V116&amp;Audit!W116,"")</f>
        <v>#N/A</v>
      </c>
      <c r="E1351" s="17" t="e">
        <f>VLOOKUP(Audit!D116,$V$3:$AE$12,4,FALSE)&amp; Audit!T116 &amp; VLOOKUP(Audit!D116,$V$13:$AE$22,4,FALSE)&amp; IF(Audit!D116=10,Audit!V116&amp;Audit!W116,"")</f>
        <v>#N/A</v>
      </c>
      <c r="F1351" s="17" t="e">
        <f>VLOOKUP(Audit!E116,$V$3:$AE$12,5,FALSE) &amp; VLOOKUP(Audit!E116,$V$13:$AE$22,5,FALSE)&amp; IF(Audit!E116=10,Audit!V116&amp;Audit!W116,"")</f>
        <v>#N/A</v>
      </c>
      <c r="G1351" s="17" t="e">
        <f>VLOOKUP(Audit!F116,$V$3:$AE$12,6,FALSE) &amp; VLOOKUP(Audit!F116,$V$13:$AE$22,6,FALSE)&amp; IF(Audit!F116=10,Audit!V116&amp;Audit!W116,"")</f>
        <v>#N/A</v>
      </c>
      <c r="H1351" s="17" t="e">
        <f>VLOOKUP(Audit!G116,$V$3:$AE$12,7,FALSE) &amp; VLOOKUP(Audit!G116,$V$13:$AE$22,7,FALSE)&amp;IF(Audit!G116=10,Audit!V116&amp;Audit!W116,"")</f>
        <v>#N/A</v>
      </c>
      <c r="I1351" s="17" t="e">
        <f>VLOOKUP(Audit!H116,$V$3:$AE$12,8,FALSE) &amp; Audit!U116 &amp; VLOOKUP(Audit!H116,$V$13:$AE$22,8,FALSE)&amp;IF(Audit!H116=10,Audit!V116&amp;Audit!W116,"")</f>
        <v>#N/A</v>
      </c>
      <c r="J1351" s="17" t="e">
        <f>VLOOKUP(Audit!I116,$V$3:$AE$12,9,FALSE) &amp; VLOOKUP(Audit!I116,$V$13:$AE$22,9,FALSE) &amp; IF(Audit!I116=10,Audit!V116&amp;Audit!W116,"") &amp; IF(Audit!I116&lt;&gt;1,U1351,"")</f>
        <v>#N/A</v>
      </c>
      <c r="K1351" s="17" t="e">
        <f>VLOOKUP(Audit!J116,$V$3:$AE$12,10,FALSE) &amp; Audit!S116 &amp; VLOOKUP(Audit!J116,$V$13:$AE$22,10,FALSE) &amp; IF(Audit!J116=10,Audit!V116&amp;Audit!W116,"") &amp; IF(Audit!J116&lt;&gt;1,U1351,"")</f>
        <v>#N/A</v>
      </c>
      <c r="L1351" s="10">
        <f>Audit!K116</f>
        <v>0</v>
      </c>
      <c r="M1351" s="10" t="e">
        <f t="shared" si="641"/>
        <v>#N/A</v>
      </c>
      <c r="N1351" s="10" t="e">
        <f t="shared" si="642"/>
        <v>#N/A</v>
      </c>
      <c r="O1351" s="10" t="e">
        <f t="shared" si="643"/>
        <v>#N/A</v>
      </c>
      <c r="P1351" s="10" t="e">
        <f t="shared" si="644"/>
        <v>#N/A</v>
      </c>
      <c r="Q1351" s="10" t="e">
        <f t="shared" si="645"/>
        <v>#N/A</v>
      </c>
      <c r="R1351" s="10" t="e">
        <f t="shared" si="646"/>
        <v>#N/A</v>
      </c>
      <c r="S1351" s="10" t="e">
        <f t="shared" si="647"/>
        <v>#N/A</v>
      </c>
      <c r="T1351" s="10" t="e">
        <f t="shared" si="648"/>
        <v>#N/A</v>
      </c>
      <c r="U1351" s="17" t="str">
        <f>IF(Audit!M116="","",VLOOKUP(Audit!M116,$W$26:$X$35,2,FALSE)) &amp; Audit!N116 &amp; IF(Audit!O116="","",IF(Audit!N116&lt;=1.4,VLOOKUP(Audit!O116,$W$38:X1396,2,FALSE),VLOOKUP(Audit!O116,$W$51:$X$61,2,FALSE))) &amp; IF(Audit!P116="","",VLOOKUP(Audit!P116,$Y$26:$Z$35,2,FALSE) &amp; Audit!Q116 &amp; IF(Audit!O116="","",IF(Audit!Q116&lt;=1.4,VLOOKUP(Audit!R116,$Y$38:$Z$48,2,FALSE),VLOOKUP(Audit!R116,$Y$51:$Z$61,2,FALSE))))</f>
        <v/>
      </c>
      <c r="V1351" s="21"/>
      <c r="AH1351" s="49">
        <f>Audit!A116</f>
        <v>0</v>
      </c>
      <c r="AI1351" s="50" t="e">
        <f>VLOOKUP(Audit!B116,$V$3:$AE$12,2,FALSE)&amp; IF(Audit!B116=10,Audit!V116,"")</f>
        <v>#N/A</v>
      </c>
      <c r="AJ1351" s="50" t="e">
        <f>VLOOKUP(Audit!B116,$V$13:$AE$22,2,FALSE)&amp; IF(Audit!B116=10,Audit!W116,"")</f>
        <v>#N/A</v>
      </c>
      <c r="AK1351" s="47" t="e">
        <f t="shared" si="649"/>
        <v>#N/A</v>
      </c>
      <c r="AL1351" s="50" t="e">
        <f>VLOOKUP(Audit!C116,$V$3:$AE$12,3,FALSE)&amp; IF(Audit!C116=10,Audit!V116,"")</f>
        <v>#N/A</v>
      </c>
      <c r="AM1351" s="50" t="e">
        <f>VLOOKUP(Audit!C116,$V$13:$AE$22,3,FALSE)&amp; IF(Audit!C116=10,Audit!W116,"")</f>
        <v>#N/A</v>
      </c>
      <c r="AN1351" s="47" t="e">
        <f t="shared" si="650"/>
        <v>#N/A</v>
      </c>
      <c r="AO1351" s="50" t="e">
        <f>VLOOKUP(Audit!D116,$V$3:$AE$12,4,FALSE) &amp;  Audit!T116 &amp; IF(Audit!D116=10,Audit!V116,"")</f>
        <v>#N/A</v>
      </c>
      <c r="AP1351" s="50" t="e">
        <f>VLOOKUP(Audit!D116,$V$13:$AE$22,4,FALSE)&amp; IF(Audit!D116=10,Audit!W116,"")</f>
        <v>#N/A</v>
      </c>
      <c r="AQ1351" s="47" t="e">
        <f t="shared" si="651"/>
        <v>#N/A</v>
      </c>
      <c r="AR1351" s="50" t="e">
        <f>VLOOKUP(Audit!E116,$V$3:$AE$12,5,FALSE)&amp; IF(Audit!E116=10,Audit!V116,"")</f>
        <v>#N/A</v>
      </c>
      <c r="AS1351" s="50" t="e">
        <f>VLOOKUP(Audit!E116,$V$13:$AE$22,5,FALSE)&amp; IF(Audit!E116=10,Audit!W116,"")</f>
        <v>#N/A</v>
      </c>
      <c r="AT1351" s="47" t="e">
        <f t="shared" si="652"/>
        <v>#N/A</v>
      </c>
      <c r="AU1351" s="50" t="e">
        <f>VLOOKUP(Audit!F116,$V$3:$AE$12,6,FALSE)&amp; IF(Audit!F116=10,Audit!V116,"")</f>
        <v>#N/A</v>
      </c>
      <c r="AV1351" s="50" t="e">
        <f>VLOOKUP(Audit!F116,$V$13:$AE$22,6,FALSE)&amp; IF(Audit!F116=10,Audit!W116,"")</f>
        <v>#N/A</v>
      </c>
      <c r="AW1351" s="47" t="e">
        <f t="shared" si="653"/>
        <v>#N/A</v>
      </c>
      <c r="AX1351" s="50" t="e">
        <f>VLOOKUP(Audit!G116,$V$3:$AE$12,7,FALSE)&amp; IF(Audit!G116=10,Audit!V116,"")</f>
        <v>#N/A</v>
      </c>
      <c r="AY1351" s="50" t="e">
        <f>VLOOKUP(Audit!G116,$V$13:$AE$22,7,FALSE) &amp; IF(Audit!G116=10,Audit!W116,"")</f>
        <v>#N/A</v>
      </c>
      <c r="AZ1351" s="47" t="e">
        <f t="shared" si="654"/>
        <v>#N/A</v>
      </c>
      <c r="BA1351" s="50" t="e">
        <f>VLOOKUP(Audit!H116,$V$3:$AE$12,8,FALSE)&amp; Audit!U116 &amp; IF(Audit!H116=10,Audit!V116,"")</f>
        <v>#N/A</v>
      </c>
      <c r="BB1351" s="50" t="e">
        <f>VLOOKUP(Audit!H116,$V$13:$AE$22,8,FALSE) &amp; IF(Audit!H116=10,Audit!W116,"")</f>
        <v>#N/A</v>
      </c>
      <c r="BC1351" s="47" t="e">
        <f t="shared" si="655"/>
        <v>#N/A</v>
      </c>
      <c r="BD1351" s="50" t="e">
        <f>VLOOKUP(Audit!I116,$V$3:$AE$12,9,FALSE)&amp; IF(Audit!I116=10,Audit!V116,"")</f>
        <v>#N/A</v>
      </c>
      <c r="BE1351" s="50" t="e">
        <f>VLOOKUP(Audit!I116,$V$13:$AE$22,9,FALSE) &amp; IF(Audit!I116=10,Audit!W116,"") &amp; IF(Audit!I116&lt;&gt;1,U1351,"")</f>
        <v>#N/A</v>
      </c>
      <c r="BF1351" s="47" t="e">
        <f t="shared" si="656"/>
        <v>#N/A</v>
      </c>
      <c r="BG1351" s="50" t="e">
        <f>VLOOKUP(Audit!J116,$V$3:$AE$12,10,FALSE) &amp; Audit!S116 &amp; IF(Audit!J116=10,Audit!V116,"")</f>
        <v>#N/A</v>
      </c>
      <c r="BH1351" s="50" t="e">
        <f>VLOOKUP(Audit!J116,$V$13:$AE$22,10,FALSE) &amp; IF(Audit!J116=10,Audit!W116,"") &amp; IF(Audit!J116&lt;&gt;1,U1351,"")</f>
        <v>#N/A</v>
      </c>
      <c r="BI1351" s="47" t="e">
        <f t="shared" si="657"/>
        <v>#N/A</v>
      </c>
      <c r="BJ1351" s="48" t="str">
        <f t="shared" si="658"/>
        <v/>
      </c>
      <c r="BK1351" s="48" t="str">
        <f t="shared" si="659"/>
        <v/>
      </c>
      <c r="BL1351" s="48" t="str">
        <f t="shared" si="660"/>
        <v/>
      </c>
      <c r="BM1351" s="48" t="str">
        <f t="shared" si="661"/>
        <v/>
      </c>
      <c r="BN1351" s="48" t="str">
        <f t="shared" si="662"/>
        <v/>
      </c>
      <c r="BO1351" s="48" t="str">
        <f t="shared" si="663"/>
        <v/>
      </c>
      <c r="BP1351" s="48" t="str">
        <f t="shared" si="664"/>
        <v/>
      </c>
      <c r="BQ1351" s="48" t="str">
        <f t="shared" si="665"/>
        <v/>
      </c>
      <c r="BR1351" s="48" t="str">
        <f t="shared" si="666"/>
        <v/>
      </c>
      <c r="BS1351" s="48" t="str">
        <f t="shared" si="667"/>
        <v/>
      </c>
      <c r="BT1351" s="48" t="str">
        <f t="shared" si="668"/>
        <v/>
      </c>
      <c r="BU1351" s="48" t="str">
        <f t="shared" si="669"/>
        <v/>
      </c>
    </row>
    <row r="1352" spans="1:73">
      <c r="A1352" s="10">
        <f>Audit!A117</f>
        <v>0</v>
      </c>
      <c r="B1352" s="10" t="e">
        <f t="shared" si="640"/>
        <v>#N/A</v>
      </c>
      <c r="C1352" s="17" t="e">
        <f>VLOOKUP(Audit!B117,$V$3:$AE$12,2,FALSE) &amp; VLOOKUP(Audit!B117,$V$13:$AE$22,2,FALSE)&amp; IF(Audit!B117=10,Audit!V117&amp;Audit!W117,"")</f>
        <v>#N/A</v>
      </c>
      <c r="D1352" s="17" t="e">
        <f>VLOOKUP(Audit!C117,$V$3:$AE$12,3,FALSE) &amp; VLOOKUP(Audit!C117,$V$13:$AE$22,3,FALSE) &amp;IF(Audit!C117=10,Audit!V117&amp;Audit!W117,"")</f>
        <v>#N/A</v>
      </c>
      <c r="E1352" s="17" t="e">
        <f>VLOOKUP(Audit!D117,$V$3:$AE$12,4,FALSE)&amp; Audit!T117 &amp; VLOOKUP(Audit!D117,$V$13:$AE$22,4,FALSE)&amp; IF(Audit!D117=10,Audit!V117&amp;Audit!W117,"")</f>
        <v>#N/A</v>
      </c>
      <c r="F1352" s="17" t="e">
        <f>VLOOKUP(Audit!E117,$V$3:$AE$12,5,FALSE) &amp; VLOOKUP(Audit!E117,$V$13:$AE$22,5,FALSE)&amp; IF(Audit!E117=10,Audit!V117&amp;Audit!W117,"")</f>
        <v>#N/A</v>
      </c>
      <c r="G1352" s="17" t="e">
        <f>VLOOKUP(Audit!F117,$V$3:$AE$12,6,FALSE) &amp; VLOOKUP(Audit!F117,$V$13:$AE$22,6,FALSE)&amp; IF(Audit!F117=10,Audit!V117&amp;Audit!W117,"")</f>
        <v>#N/A</v>
      </c>
      <c r="H1352" s="17" t="e">
        <f>VLOOKUP(Audit!G117,$V$3:$AE$12,7,FALSE) &amp; VLOOKUP(Audit!G117,$V$13:$AE$22,7,FALSE)&amp;IF(Audit!G117=10,Audit!V117&amp;Audit!W117,"")</f>
        <v>#N/A</v>
      </c>
      <c r="I1352" s="17" t="e">
        <f>VLOOKUP(Audit!H117,$V$3:$AE$12,8,FALSE) &amp; Audit!U117 &amp; VLOOKUP(Audit!H117,$V$13:$AE$22,8,FALSE)&amp;IF(Audit!H117=10,Audit!V117&amp;Audit!W117,"")</f>
        <v>#N/A</v>
      </c>
      <c r="J1352" s="17" t="e">
        <f>VLOOKUP(Audit!I117,$V$3:$AE$12,9,FALSE) &amp; VLOOKUP(Audit!I117,$V$13:$AE$22,9,FALSE) &amp; IF(Audit!I117=10,Audit!V117&amp;Audit!W117,"") &amp; IF(Audit!I117&lt;&gt;1,U1352,"")</f>
        <v>#N/A</v>
      </c>
      <c r="K1352" s="17" t="e">
        <f>VLOOKUP(Audit!J117,$V$3:$AE$12,10,FALSE) &amp; Audit!S117 &amp; VLOOKUP(Audit!J117,$V$13:$AE$22,10,FALSE) &amp; IF(Audit!J117=10,Audit!V117&amp;Audit!W117,"") &amp; IF(Audit!J117&lt;&gt;1,U1352,"")</f>
        <v>#N/A</v>
      </c>
      <c r="L1352" s="10">
        <f>Audit!K117</f>
        <v>0</v>
      </c>
      <c r="M1352" s="10" t="e">
        <f t="shared" si="641"/>
        <v>#N/A</v>
      </c>
      <c r="N1352" s="10" t="e">
        <f t="shared" si="642"/>
        <v>#N/A</v>
      </c>
      <c r="O1352" s="10" t="e">
        <f t="shared" si="643"/>
        <v>#N/A</v>
      </c>
      <c r="P1352" s="10" t="e">
        <f t="shared" si="644"/>
        <v>#N/A</v>
      </c>
      <c r="Q1352" s="10" t="e">
        <f t="shared" si="645"/>
        <v>#N/A</v>
      </c>
      <c r="R1352" s="10" t="e">
        <f t="shared" si="646"/>
        <v>#N/A</v>
      </c>
      <c r="S1352" s="10" t="e">
        <f t="shared" si="647"/>
        <v>#N/A</v>
      </c>
      <c r="T1352" s="10" t="e">
        <f t="shared" si="648"/>
        <v>#N/A</v>
      </c>
      <c r="U1352" s="17" t="str">
        <f>IF(Audit!M117="","",VLOOKUP(Audit!M117,$W$26:$X$35,2,FALSE)) &amp; Audit!N117 &amp; IF(Audit!O117="","",IF(Audit!N117&lt;=1.4,VLOOKUP(Audit!O117,$W$38:X1397,2,FALSE),VLOOKUP(Audit!O117,$W$51:$X$61,2,FALSE))) &amp; IF(Audit!P117="","",VLOOKUP(Audit!P117,$Y$26:$Z$35,2,FALSE) &amp; Audit!Q117 &amp; IF(Audit!O117="","",IF(Audit!Q117&lt;=1.4,VLOOKUP(Audit!R117,$Y$38:$Z$48,2,FALSE),VLOOKUP(Audit!R117,$Y$51:$Z$61,2,FALSE))))</f>
        <v/>
      </c>
      <c r="V1352" s="21"/>
      <c r="AH1352" s="49">
        <f>Audit!A117</f>
        <v>0</v>
      </c>
      <c r="AI1352" s="50" t="e">
        <f>VLOOKUP(Audit!B117,$V$3:$AE$12,2,FALSE)&amp; IF(Audit!B117=10,Audit!V117,"")</f>
        <v>#N/A</v>
      </c>
      <c r="AJ1352" s="50" t="e">
        <f>VLOOKUP(Audit!B117,$V$13:$AE$22,2,FALSE)&amp; IF(Audit!B117=10,Audit!W117,"")</f>
        <v>#N/A</v>
      </c>
      <c r="AK1352" s="47" t="e">
        <f t="shared" si="649"/>
        <v>#N/A</v>
      </c>
      <c r="AL1352" s="50" t="e">
        <f>VLOOKUP(Audit!C117,$V$3:$AE$12,3,FALSE)&amp; IF(Audit!C117=10,Audit!V117,"")</f>
        <v>#N/A</v>
      </c>
      <c r="AM1352" s="50" t="e">
        <f>VLOOKUP(Audit!C117,$V$13:$AE$22,3,FALSE)&amp; IF(Audit!C117=10,Audit!W117,"")</f>
        <v>#N/A</v>
      </c>
      <c r="AN1352" s="47" t="e">
        <f t="shared" si="650"/>
        <v>#N/A</v>
      </c>
      <c r="AO1352" s="50" t="e">
        <f>VLOOKUP(Audit!D117,$V$3:$AE$12,4,FALSE) &amp;  Audit!T117 &amp; IF(Audit!D117=10,Audit!V117,"")</f>
        <v>#N/A</v>
      </c>
      <c r="AP1352" s="50" t="e">
        <f>VLOOKUP(Audit!D117,$V$13:$AE$22,4,FALSE)&amp; IF(Audit!D117=10,Audit!W117,"")</f>
        <v>#N/A</v>
      </c>
      <c r="AQ1352" s="47" t="e">
        <f t="shared" si="651"/>
        <v>#N/A</v>
      </c>
      <c r="AR1352" s="50" t="e">
        <f>VLOOKUP(Audit!E117,$V$3:$AE$12,5,FALSE)&amp; IF(Audit!E117=10,Audit!V117,"")</f>
        <v>#N/A</v>
      </c>
      <c r="AS1352" s="50" t="e">
        <f>VLOOKUP(Audit!E117,$V$13:$AE$22,5,FALSE)&amp; IF(Audit!E117=10,Audit!W117,"")</f>
        <v>#N/A</v>
      </c>
      <c r="AT1352" s="47" t="e">
        <f t="shared" si="652"/>
        <v>#N/A</v>
      </c>
      <c r="AU1352" s="50" t="e">
        <f>VLOOKUP(Audit!F117,$V$3:$AE$12,6,FALSE)&amp; IF(Audit!F117=10,Audit!V117,"")</f>
        <v>#N/A</v>
      </c>
      <c r="AV1352" s="50" t="e">
        <f>VLOOKUP(Audit!F117,$V$13:$AE$22,6,FALSE)&amp; IF(Audit!F117=10,Audit!W117,"")</f>
        <v>#N/A</v>
      </c>
      <c r="AW1352" s="47" t="e">
        <f t="shared" si="653"/>
        <v>#N/A</v>
      </c>
      <c r="AX1352" s="50" t="e">
        <f>VLOOKUP(Audit!G117,$V$3:$AE$12,7,FALSE)&amp; IF(Audit!G117=10,Audit!V117,"")</f>
        <v>#N/A</v>
      </c>
      <c r="AY1352" s="50" t="e">
        <f>VLOOKUP(Audit!G117,$V$13:$AE$22,7,FALSE) &amp; IF(Audit!G117=10,Audit!W117,"")</f>
        <v>#N/A</v>
      </c>
      <c r="AZ1352" s="47" t="e">
        <f t="shared" si="654"/>
        <v>#N/A</v>
      </c>
      <c r="BA1352" s="50" t="e">
        <f>VLOOKUP(Audit!H117,$V$3:$AE$12,8,FALSE)&amp; Audit!U117 &amp; IF(Audit!H117=10,Audit!V117,"")</f>
        <v>#N/A</v>
      </c>
      <c r="BB1352" s="50" t="e">
        <f>VLOOKUP(Audit!H117,$V$13:$AE$22,8,FALSE) &amp; IF(Audit!H117=10,Audit!W117,"")</f>
        <v>#N/A</v>
      </c>
      <c r="BC1352" s="47" t="e">
        <f t="shared" si="655"/>
        <v>#N/A</v>
      </c>
      <c r="BD1352" s="50" t="e">
        <f>VLOOKUP(Audit!I117,$V$3:$AE$12,9,FALSE)&amp; IF(Audit!I117=10,Audit!V117,"")</f>
        <v>#N/A</v>
      </c>
      <c r="BE1352" s="50" t="e">
        <f>VLOOKUP(Audit!I117,$V$13:$AE$22,9,FALSE) &amp; IF(Audit!I117=10,Audit!W117,"") &amp; IF(Audit!I117&lt;&gt;1,U1352,"")</f>
        <v>#N/A</v>
      </c>
      <c r="BF1352" s="47" t="e">
        <f t="shared" si="656"/>
        <v>#N/A</v>
      </c>
      <c r="BG1352" s="50" t="e">
        <f>VLOOKUP(Audit!J117,$V$3:$AE$12,10,FALSE) &amp; Audit!S117 &amp; IF(Audit!J117=10,Audit!V117,"")</f>
        <v>#N/A</v>
      </c>
      <c r="BH1352" s="50" t="e">
        <f>VLOOKUP(Audit!J117,$V$13:$AE$22,10,FALSE) &amp; IF(Audit!J117=10,Audit!W117,"") &amp; IF(Audit!J117&lt;&gt;1,U1352,"")</f>
        <v>#N/A</v>
      </c>
      <c r="BI1352" s="47" t="e">
        <f t="shared" si="657"/>
        <v>#N/A</v>
      </c>
      <c r="BJ1352" s="48" t="str">
        <f t="shared" si="658"/>
        <v/>
      </c>
      <c r="BK1352" s="48" t="str">
        <f t="shared" si="659"/>
        <v/>
      </c>
      <c r="BL1352" s="48" t="str">
        <f t="shared" si="660"/>
        <v/>
      </c>
      <c r="BM1352" s="48" t="str">
        <f t="shared" si="661"/>
        <v/>
      </c>
      <c r="BN1352" s="48" t="str">
        <f t="shared" si="662"/>
        <v/>
      </c>
      <c r="BO1352" s="48" t="str">
        <f t="shared" si="663"/>
        <v/>
      </c>
      <c r="BP1352" s="48" t="str">
        <f t="shared" si="664"/>
        <v/>
      </c>
      <c r="BQ1352" s="48" t="str">
        <f t="shared" si="665"/>
        <v/>
      </c>
      <c r="BR1352" s="48" t="str">
        <f t="shared" si="666"/>
        <v/>
      </c>
      <c r="BS1352" s="48" t="str">
        <f t="shared" si="667"/>
        <v/>
      </c>
      <c r="BT1352" s="48" t="str">
        <f t="shared" si="668"/>
        <v/>
      </c>
      <c r="BU1352" s="48" t="str">
        <f t="shared" si="669"/>
        <v/>
      </c>
    </row>
    <row r="1353" spans="1:73">
      <c r="A1353" s="10">
        <f>Audit!A118</f>
        <v>0</v>
      </c>
      <c r="B1353" s="10" t="e">
        <f t="shared" si="640"/>
        <v>#N/A</v>
      </c>
      <c r="C1353" s="17" t="e">
        <f>VLOOKUP(Audit!B118,$V$3:$AE$12,2,FALSE) &amp; VLOOKUP(Audit!B118,$V$13:$AE$22,2,FALSE)&amp; IF(Audit!B118=10,Audit!V118&amp;Audit!W118,"")</f>
        <v>#N/A</v>
      </c>
      <c r="D1353" s="17" t="e">
        <f>VLOOKUP(Audit!C118,$V$3:$AE$12,3,FALSE) &amp; VLOOKUP(Audit!C118,$V$13:$AE$22,3,FALSE) &amp;IF(Audit!C118=10,Audit!V118&amp;Audit!W118,"")</f>
        <v>#N/A</v>
      </c>
      <c r="E1353" s="17" t="e">
        <f>VLOOKUP(Audit!D118,$V$3:$AE$12,4,FALSE)&amp; Audit!T118 &amp; VLOOKUP(Audit!D118,$V$13:$AE$22,4,FALSE)&amp; IF(Audit!D118=10,Audit!V118&amp;Audit!W118,"")</f>
        <v>#N/A</v>
      </c>
      <c r="F1353" s="17" t="e">
        <f>VLOOKUP(Audit!E118,$V$3:$AE$12,5,FALSE) &amp; VLOOKUP(Audit!E118,$V$13:$AE$22,5,FALSE)&amp; IF(Audit!E118=10,Audit!V118&amp;Audit!W118,"")</f>
        <v>#N/A</v>
      </c>
      <c r="G1353" s="17" t="e">
        <f>VLOOKUP(Audit!F118,$V$3:$AE$12,6,FALSE) &amp; VLOOKUP(Audit!F118,$V$13:$AE$22,6,FALSE)&amp; IF(Audit!F118=10,Audit!V118&amp;Audit!W118,"")</f>
        <v>#N/A</v>
      </c>
      <c r="H1353" s="17" t="e">
        <f>VLOOKUP(Audit!G118,$V$3:$AE$12,7,FALSE) &amp; VLOOKUP(Audit!G118,$V$13:$AE$22,7,FALSE)&amp;IF(Audit!G118=10,Audit!V118&amp;Audit!W118,"")</f>
        <v>#N/A</v>
      </c>
      <c r="I1353" s="17" t="e">
        <f>VLOOKUP(Audit!H118,$V$3:$AE$12,8,FALSE) &amp; Audit!U118 &amp; VLOOKUP(Audit!H118,$V$13:$AE$22,8,FALSE)&amp;IF(Audit!H118=10,Audit!V118&amp;Audit!W118,"")</f>
        <v>#N/A</v>
      </c>
      <c r="J1353" s="17" t="e">
        <f>VLOOKUP(Audit!I118,$V$3:$AE$12,9,FALSE) &amp; VLOOKUP(Audit!I118,$V$13:$AE$22,9,FALSE) &amp; IF(Audit!I118=10,Audit!V118&amp;Audit!W118,"") &amp; IF(Audit!I118&lt;&gt;1,U1353,"")</f>
        <v>#N/A</v>
      </c>
      <c r="K1353" s="17" t="e">
        <f>VLOOKUP(Audit!J118,$V$3:$AE$12,10,FALSE) &amp; Audit!S118 &amp; VLOOKUP(Audit!J118,$V$13:$AE$22,10,FALSE) &amp; IF(Audit!J118=10,Audit!V118&amp;Audit!W118,"") &amp; IF(Audit!J118&lt;&gt;1,U1353,"")</f>
        <v>#N/A</v>
      </c>
      <c r="L1353" s="10">
        <f>Audit!K118</f>
        <v>0</v>
      </c>
      <c r="M1353" s="10" t="e">
        <f t="shared" si="641"/>
        <v>#N/A</v>
      </c>
      <c r="N1353" s="10" t="e">
        <f t="shared" si="642"/>
        <v>#N/A</v>
      </c>
      <c r="O1353" s="10" t="e">
        <f t="shared" si="643"/>
        <v>#N/A</v>
      </c>
      <c r="P1353" s="10" t="e">
        <f t="shared" si="644"/>
        <v>#N/A</v>
      </c>
      <c r="Q1353" s="10" t="e">
        <f t="shared" si="645"/>
        <v>#N/A</v>
      </c>
      <c r="R1353" s="10" t="e">
        <f t="shared" si="646"/>
        <v>#N/A</v>
      </c>
      <c r="S1353" s="10" t="e">
        <f t="shared" si="647"/>
        <v>#N/A</v>
      </c>
      <c r="T1353" s="10" t="e">
        <f t="shared" si="648"/>
        <v>#N/A</v>
      </c>
      <c r="U1353" s="17" t="str">
        <f>IF(Audit!M118="","",VLOOKUP(Audit!M118,$W$26:$X$35,2,FALSE)) &amp; Audit!N118 &amp; IF(Audit!O118="","",IF(Audit!N118&lt;=1.4,VLOOKUP(Audit!O118,$W$38:X1398,2,FALSE),VLOOKUP(Audit!O118,$W$51:$X$61,2,FALSE))) &amp; IF(Audit!P118="","",VLOOKUP(Audit!P118,$Y$26:$Z$35,2,FALSE) &amp; Audit!Q118 &amp; IF(Audit!O118="","",IF(Audit!Q118&lt;=1.4,VLOOKUP(Audit!R118,$Y$38:$Z$48,2,FALSE),VLOOKUP(Audit!R118,$Y$51:$Z$61,2,FALSE))))</f>
        <v/>
      </c>
      <c r="V1353" s="21"/>
      <c r="AH1353" s="49">
        <f>Audit!A118</f>
        <v>0</v>
      </c>
      <c r="AI1353" s="50" t="e">
        <f>VLOOKUP(Audit!B118,$V$3:$AE$12,2,FALSE)&amp; IF(Audit!B118=10,Audit!V118,"")</f>
        <v>#N/A</v>
      </c>
      <c r="AJ1353" s="50" t="e">
        <f>VLOOKUP(Audit!B118,$V$13:$AE$22,2,FALSE)&amp; IF(Audit!B118=10,Audit!W118,"")</f>
        <v>#N/A</v>
      </c>
      <c r="AK1353" s="47" t="e">
        <f t="shared" si="649"/>
        <v>#N/A</v>
      </c>
      <c r="AL1353" s="50" t="e">
        <f>VLOOKUP(Audit!C118,$V$3:$AE$12,3,FALSE)&amp; IF(Audit!C118=10,Audit!V118,"")</f>
        <v>#N/A</v>
      </c>
      <c r="AM1353" s="50" t="e">
        <f>VLOOKUP(Audit!C118,$V$13:$AE$22,3,FALSE)&amp; IF(Audit!C118=10,Audit!W118,"")</f>
        <v>#N/A</v>
      </c>
      <c r="AN1353" s="47" t="e">
        <f t="shared" si="650"/>
        <v>#N/A</v>
      </c>
      <c r="AO1353" s="50" t="e">
        <f>VLOOKUP(Audit!D118,$V$3:$AE$12,4,FALSE) &amp;  Audit!T118 &amp; IF(Audit!D118=10,Audit!V118,"")</f>
        <v>#N/A</v>
      </c>
      <c r="AP1353" s="50" t="e">
        <f>VLOOKUP(Audit!D118,$V$13:$AE$22,4,FALSE)&amp; IF(Audit!D118=10,Audit!W118,"")</f>
        <v>#N/A</v>
      </c>
      <c r="AQ1353" s="47" t="e">
        <f t="shared" si="651"/>
        <v>#N/A</v>
      </c>
      <c r="AR1353" s="50" t="e">
        <f>VLOOKUP(Audit!E118,$V$3:$AE$12,5,FALSE)&amp; IF(Audit!E118=10,Audit!V118,"")</f>
        <v>#N/A</v>
      </c>
      <c r="AS1353" s="50" t="e">
        <f>VLOOKUP(Audit!E118,$V$13:$AE$22,5,FALSE)&amp; IF(Audit!E118=10,Audit!W118,"")</f>
        <v>#N/A</v>
      </c>
      <c r="AT1353" s="47" t="e">
        <f t="shared" si="652"/>
        <v>#N/A</v>
      </c>
      <c r="AU1353" s="50" t="e">
        <f>VLOOKUP(Audit!F118,$V$3:$AE$12,6,FALSE)&amp; IF(Audit!F118=10,Audit!V118,"")</f>
        <v>#N/A</v>
      </c>
      <c r="AV1353" s="50" t="e">
        <f>VLOOKUP(Audit!F118,$V$13:$AE$22,6,FALSE)&amp; IF(Audit!F118=10,Audit!W118,"")</f>
        <v>#N/A</v>
      </c>
      <c r="AW1353" s="47" t="e">
        <f t="shared" si="653"/>
        <v>#N/A</v>
      </c>
      <c r="AX1353" s="50" t="e">
        <f>VLOOKUP(Audit!G118,$V$3:$AE$12,7,FALSE)&amp; IF(Audit!G118=10,Audit!V118,"")</f>
        <v>#N/A</v>
      </c>
      <c r="AY1353" s="50" t="e">
        <f>VLOOKUP(Audit!G118,$V$13:$AE$22,7,FALSE) &amp; IF(Audit!G118=10,Audit!W118,"")</f>
        <v>#N/A</v>
      </c>
      <c r="AZ1353" s="47" t="e">
        <f t="shared" si="654"/>
        <v>#N/A</v>
      </c>
      <c r="BA1353" s="50" t="e">
        <f>VLOOKUP(Audit!H118,$V$3:$AE$12,8,FALSE)&amp; Audit!U118 &amp; IF(Audit!H118=10,Audit!V118,"")</f>
        <v>#N/A</v>
      </c>
      <c r="BB1353" s="50" t="e">
        <f>VLOOKUP(Audit!H118,$V$13:$AE$22,8,FALSE) &amp; IF(Audit!H118=10,Audit!W118,"")</f>
        <v>#N/A</v>
      </c>
      <c r="BC1353" s="47" t="e">
        <f t="shared" si="655"/>
        <v>#N/A</v>
      </c>
      <c r="BD1353" s="50" t="e">
        <f>VLOOKUP(Audit!I118,$V$3:$AE$12,9,FALSE)&amp; IF(Audit!I118=10,Audit!V118,"")</f>
        <v>#N/A</v>
      </c>
      <c r="BE1353" s="50" t="e">
        <f>VLOOKUP(Audit!I118,$V$13:$AE$22,9,FALSE) &amp; IF(Audit!I118=10,Audit!W118,"") &amp; IF(Audit!I118&lt;&gt;1,U1353,"")</f>
        <v>#N/A</v>
      </c>
      <c r="BF1353" s="47" t="e">
        <f t="shared" si="656"/>
        <v>#N/A</v>
      </c>
      <c r="BG1353" s="50" t="e">
        <f>VLOOKUP(Audit!J118,$V$3:$AE$12,10,FALSE) &amp; Audit!S118 &amp; IF(Audit!J118=10,Audit!V118,"")</f>
        <v>#N/A</v>
      </c>
      <c r="BH1353" s="50" t="e">
        <f>VLOOKUP(Audit!J118,$V$13:$AE$22,10,FALSE) &amp; IF(Audit!J118=10,Audit!W118,"") &amp; IF(Audit!J118&lt;&gt;1,U1353,"")</f>
        <v>#N/A</v>
      </c>
      <c r="BI1353" s="47" t="e">
        <f t="shared" si="657"/>
        <v>#N/A</v>
      </c>
      <c r="BJ1353" s="48" t="str">
        <f t="shared" si="658"/>
        <v/>
      </c>
      <c r="BK1353" s="48" t="str">
        <f t="shared" si="659"/>
        <v/>
      </c>
      <c r="BL1353" s="48" t="str">
        <f t="shared" si="660"/>
        <v/>
      </c>
      <c r="BM1353" s="48" t="str">
        <f t="shared" si="661"/>
        <v/>
      </c>
      <c r="BN1353" s="48" t="str">
        <f t="shared" si="662"/>
        <v/>
      </c>
      <c r="BO1353" s="48" t="str">
        <f t="shared" si="663"/>
        <v/>
      </c>
      <c r="BP1353" s="48" t="str">
        <f t="shared" si="664"/>
        <v/>
      </c>
      <c r="BQ1353" s="48" t="str">
        <f t="shared" si="665"/>
        <v/>
      </c>
      <c r="BR1353" s="48" t="str">
        <f t="shared" si="666"/>
        <v/>
      </c>
      <c r="BS1353" s="48" t="str">
        <f t="shared" si="667"/>
        <v/>
      </c>
      <c r="BT1353" s="48" t="str">
        <f t="shared" si="668"/>
        <v/>
      </c>
      <c r="BU1353" s="48" t="str">
        <f t="shared" si="669"/>
        <v/>
      </c>
    </row>
    <row r="1354" spans="1:73">
      <c r="A1354" s="10">
        <f>Audit!A119</f>
        <v>0</v>
      </c>
      <c r="B1354" s="10" t="e">
        <f t="shared" si="640"/>
        <v>#N/A</v>
      </c>
      <c r="C1354" s="17" t="e">
        <f>VLOOKUP(Audit!B119,$V$3:$AE$12,2,FALSE) &amp; VLOOKUP(Audit!B119,$V$13:$AE$22,2,FALSE)&amp; IF(Audit!B119=10,Audit!V119&amp;Audit!W119,"")</f>
        <v>#N/A</v>
      </c>
      <c r="D1354" s="17" t="e">
        <f>VLOOKUP(Audit!C119,$V$3:$AE$12,3,FALSE) &amp; VLOOKUP(Audit!C119,$V$13:$AE$22,3,FALSE) &amp;IF(Audit!C119=10,Audit!V119&amp;Audit!W119,"")</f>
        <v>#N/A</v>
      </c>
      <c r="E1354" s="17" t="e">
        <f>VLOOKUP(Audit!D119,$V$3:$AE$12,4,FALSE)&amp; Audit!T119 &amp; VLOOKUP(Audit!D119,$V$13:$AE$22,4,FALSE)&amp; IF(Audit!D119=10,Audit!V119&amp;Audit!W119,"")</f>
        <v>#N/A</v>
      </c>
      <c r="F1354" s="17" t="e">
        <f>VLOOKUP(Audit!E119,$V$3:$AE$12,5,FALSE) &amp; VLOOKUP(Audit!E119,$V$13:$AE$22,5,FALSE)&amp; IF(Audit!E119=10,Audit!V119&amp;Audit!W119,"")</f>
        <v>#N/A</v>
      </c>
      <c r="G1354" s="17" t="e">
        <f>VLOOKUP(Audit!F119,$V$3:$AE$12,6,FALSE) &amp; VLOOKUP(Audit!F119,$V$13:$AE$22,6,FALSE)&amp; IF(Audit!F119=10,Audit!V119&amp;Audit!W119,"")</f>
        <v>#N/A</v>
      </c>
      <c r="H1354" s="17" t="e">
        <f>VLOOKUP(Audit!G119,$V$3:$AE$12,7,FALSE) &amp; VLOOKUP(Audit!G119,$V$13:$AE$22,7,FALSE)&amp;IF(Audit!G119=10,Audit!V119&amp;Audit!W119,"")</f>
        <v>#N/A</v>
      </c>
      <c r="I1354" s="17" t="e">
        <f>VLOOKUP(Audit!H119,$V$3:$AE$12,8,FALSE) &amp; Audit!U119 &amp; VLOOKUP(Audit!H119,$V$13:$AE$22,8,FALSE)&amp;IF(Audit!H119=10,Audit!V119&amp;Audit!W119,"")</f>
        <v>#N/A</v>
      </c>
      <c r="J1354" s="17" t="e">
        <f>VLOOKUP(Audit!I119,$V$3:$AE$12,9,FALSE) &amp; VLOOKUP(Audit!I119,$V$13:$AE$22,9,FALSE) &amp; IF(Audit!I119=10,Audit!V119&amp;Audit!W119,"") &amp; IF(Audit!I119&lt;&gt;1,U1354,"")</f>
        <v>#N/A</v>
      </c>
      <c r="K1354" s="17" t="e">
        <f>VLOOKUP(Audit!J119,$V$3:$AE$12,10,FALSE) &amp; Audit!S119 &amp; VLOOKUP(Audit!J119,$V$13:$AE$22,10,FALSE) &amp; IF(Audit!J119=10,Audit!V119&amp;Audit!W119,"") &amp; IF(Audit!J119&lt;&gt;1,U1354,"")</f>
        <v>#N/A</v>
      </c>
      <c r="L1354" s="10">
        <f>Audit!K119</f>
        <v>0</v>
      </c>
      <c r="M1354" s="10" t="e">
        <f t="shared" si="641"/>
        <v>#N/A</v>
      </c>
      <c r="N1354" s="10" t="e">
        <f t="shared" si="642"/>
        <v>#N/A</v>
      </c>
      <c r="O1354" s="10" t="e">
        <f t="shared" si="643"/>
        <v>#N/A</v>
      </c>
      <c r="P1354" s="10" t="e">
        <f t="shared" si="644"/>
        <v>#N/A</v>
      </c>
      <c r="Q1354" s="10" t="e">
        <f t="shared" si="645"/>
        <v>#N/A</v>
      </c>
      <c r="R1354" s="10" t="e">
        <f t="shared" si="646"/>
        <v>#N/A</v>
      </c>
      <c r="S1354" s="10" t="e">
        <f t="shared" si="647"/>
        <v>#N/A</v>
      </c>
      <c r="T1354" s="10" t="e">
        <f t="shared" si="648"/>
        <v>#N/A</v>
      </c>
      <c r="U1354" s="17" t="str">
        <f>IF(Audit!M119="","",VLOOKUP(Audit!M119,$W$26:$X$35,2,FALSE)) &amp; Audit!N119 &amp; IF(Audit!O119="","",IF(Audit!N119&lt;=1.4,VLOOKUP(Audit!O119,$W$38:X1399,2,FALSE),VLOOKUP(Audit!O119,$W$51:$X$61,2,FALSE))) &amp; IF(Audit!P119="","",VLOOKUP(Audit!P119,$Y$26:$Z$35,2,FALSE) &amp; Audit!Q119 &amp; IF(Audit!O119="","",IF(Audit!Q119&lt;=1.4,VLOOKUP(Audit!R119,$Y$38:$Z$48,2,FALSE),VLOOKUP(Audit!R119,$Y$51:$Z$61,2,FALSE))))</f>
        <v/>
      </c>
      <c r="V1354" s="21"/>
      <c r="AH1354" s="49">
        <f>Audit!A119</f>
        <v>0</v>
      </c>
      <c r="AI1354" s="50" t="e">
        <f>VLOOKUP(Audit!B119,$V$3:$AE$12,2,FALSE)&amp; IF(Audit!B119=10,Audit!V119,"")</f>
        <v>#N/A</v>
      </c>
      <c r="AJ1354" s="50" t="e">
        <f>VLOOKUP(Audit!B119,$V$13:$AE$22,2,FALSE)&amp; IF(Audit!B119=10,Audit!W119,"")</f>
        <v>#N/A</v>
      </c>
      <c r="AK1354" s="47" t="e">
        <f t="shared" si="649"/>
        <v>#N/A</v>
      </c>
      <c r="AL1354" s="50" t="e">
        <f>VLOOKUP(Audit!C119,$V$3:$AE$12,3,FALSE)&amp; IF(Audit!C119=10,Audit!V119,"")</f>
        <v>#N/A</v>
      </c>
      <c r="AM1354" s="50" t="e">
        <f>VLOOKUP(Audit!C119,$V$13:$AE$22,3,FALSE)&amp; IF(Audit!C119=10,Audit!W119,"")</f>
        <v>#N/A</v>
      </c>
      <c r="AN1354" s="47" t="e">
        <f t="shared" si="650"/>
        <v>#N/A</v>
      </c>
      <c r="AO1354" s="50" t="e">
        <f>VLOOKUP(Audit!D119,$V$3:$AE$12,4,FALSE) &amp;  Audit!T119 &amp; IF(Audit!D119=10,Audit!V119,"")</f>
        <v>#N/A</v>
      </c>
      <c r="AP1354" s="50" t="e">
        <f>VLOOKUP(Audit!D119,$V$13:$AE$22,4,FALSE)&amp; IF(Audit!D119=10,Audit!W119,"")</f>
        <v>#N/A</v>
      </c>
      <c r="AQ1354" s="47" t="e">
        <f t="shared" si="651"/>
        <v>#N/A</v>
      </c>
      <c r="AR1354" s="50" t="e">
        <f>VLOOKUP(Audit!E119,$V$3:$AE$12,5,FALSE)&amp; IF(Audit!E119=10,Audit!V119,"")</f>
        <v>#N/A</v>
      </c>
      <c r="AS1354" s="50" t="e">
        <f>VLOOKUP(Audit!E119,$V$13:$AE$22,5,FALSE)&amp; IF(Audit!E119=10,Audit!W119,"")</f>
        <v>#N/A</v>
      </c>
      <c r="AT1354" s="47" t="e">
        <f t="shared" si="652"/>
        <v>#N/A</v>
      </c>
      <c r="AU1354" s="50" t="e">
        <f>VLOOKUP(Audit!F119,$V$3:$AE$12,6,FALSE)&amp; IF(Audit!F119=10,Audit!V119,"")</f>
        <v>#N/A</v>
      </c>
      <c r="AV1354" s="50" t="e">
        <f>VLOOKUP(Audit!F119,$V$13:$AE$22,6,FALSE)&amp; IF(Audit!F119=10,Audit!W119,"")</f>
        <v>#N/A</v>
      </c>
      <c r="AW1354" s="47" t="e">
        <f t="shared" si="653"/>
        <v>#N/A</v>
      </c>
      <c r="AX1354" s="50" t="e">
        <f>VLOOKUP(Audit!G119,$V$3:$AE$12,7,FALSE)&amp; IF(Audit!G119=10,Audit!V119,"")</f>
        <v>#N/A</v>
      </c>
      <c r="AY1354" s="50" t="e">
        <f>VLOOKUP(Audit!G119,$V$13:$AE$22,7,FALSE) &amp; IF(Audit!G119=10,Audit!W119,"")</f>
        <v>#N/A</v>
      </c>
      <c r="AZ1354" s="47" t="e">
        <f t="shared" si="654"/>
        <v>#N/A</v>
      </c>
      <c r="BA1354" s="50" t="e">
        <f>VLOOKUP(Audit!H119,$V$3:$AE$12,8,FALSE)&amp; Audit!U119 &amp; IF(Audit!H119=10,Audit!V119,"")</f>
        <v>#N/A</v>
      </c>
      <c r="BB1354" s="50" t="e">
        <f>VLOOKUP(Audit!H119,$V$13:$AE$22,8,FALSE) &amp; IF(Audit!H119=10,Audit!W119,"")</f>
        <v>#N/A</v>
      </c>
      <c r="BC1354" s="47" t="e">
        <f t="shared" si="655"/>
        <v>#N/A</v>
      </c>
      <c r="BD1354" s="50" t="e">
        <f>VLOOKUP(Audit!I119,$V$3:$AE$12,9,FALSE)&amp; IF(Audit!I119=10,Audit!V119,"")</f>
        <v>#N/A</v>
      </c>
      <c r="BE1354" s="50" t="e">
        <f>VLOOKUP(Audit!I119,$V$13:$AE$22,9,FALSE) &amp; IF(Audit!I119=10,Audit!W119,"") &amp; IF(Audit!I119&lt;&gt;1,U1354,"")</f>
        <v>#N/A</v>
      </c>
      <c r="BF1354" s="47" t="e">
        <f t="shared" si="656"/>
        <v>#N/A</v>
      </c>
      <c r="BG1354" s="50" t="e">
        <f>VLOOKUP(Audit!J119,$V$3:$AE$12,10,FALSE) &amp; Audit!S119 &amp; IF(Audit!J119=10,Audit!V119,"")</f>
        <v>#N/A</v>
      </c>
      <c r="BH1354" s="50" t="e">
        <f>VLOOKUP(Audit!J119,$V$13:$AE$22,10,FALSE) &amp; IF(Audit!J119=10,Audit!W119,"") &amp; IF(Audit!J119&lt;&gt;1,U1354,"")</f>
        <v>#N/A</v>
      </c>
      <c r="BI1354" s="47" t="e">
        <f t="shared" si="657"/>
        <v>#N/A</v>
      </c>
      <c r="BJ1354" s="48" t="str">
        <f t="shared" si="658"/>
        <v/>
      </c>
      <c r="BK1354" s="48" t="str">
        <f t="shared" si="659"/>
        <v/>
      </c>
      <c r="BL1354" s="48" t="str">
        <f t="shared" si="660"/>
        <v/>
      </c>
      <c r="BM1354" s="48" t="str">
        <f t="shared" si="661"/>
        <v/>
      </c>
      <c r="BN1354" s="48" t="str">
        <f t="shared" si="662"/>
        <v/>
      </c>
      <c r="BO1354" s="48" t="str">
        <f t="shared" si="663"/>
        <v/>
      </c>
      <c r="BP1354" s="48" t="str">
        <f t="shared" si="664"/>
        <v/>
      </c>
      <c r="BQ1354" s="48" t="str">
        <f t="shared" si="665"/>
        <v/>
      </c>
      <c r="BR1354" s="48" t="str">
        <f t="shared" si="666"/>
        <v/>
      </c>
      <c r="BS1354" s="48" t="str">
        <f t="shared" si="667"/>
        <v/>
      </c>
      <c r="BT1354" s="48" t="str">
        <f t="shared" si="668"/>
        <v/>
      </c>
      <c r="BU1354" s="48" t="str">
        <f t="shared" si="669"/>
        <v/>
      </c>
    </row>
    <row r="1355" spans="1:73">
      <c r="A1355" s="10">
        <f>Audit!A120</f>
        <v>0</v>
      </c>
      <c r="B1355" s="10" t="e">
        <f t="shared" si="640"/>
        <v>#N/A</v>
      </c>
      <c r="C1355" s="17" t="e">
        <f>VLOOKUP(Audit!B120,$V$3:$AE$12,2,FALSE) &amp; VLOOKUP(Audit!B120,$V$13:$AE$22,2,FALSE)&amp; IF(Audit!B120=10,Audit!V120&amp;Audit!W120,"")</f>
        <v>#N/A</v>
      </c>
      <c r="D1355" s="17" t="e">
        <f>VLOOKUP(Audit!C120,$V$3:$AE$12,3,FALSE) &amp; VLOOKUP(Audit!C120,$V$13:$AE$22,3,FALSE) &amp;IF(Audit!C120=10,Audit!V120&amp;Audit!W120,"")</f>
        <v>#N/A</v>
      </c>
      <c r="E1355" s="17" t="e">
        <f>VLOOKUP(Audit!D120,$V$3:$AE$12,4,FALSE)&amp; Audit!T120 &amp; VLOOKUP(Audit!D120,$V$13:$AE$22,4,FALSE)&amp; IF(Audit!D120=10,Audit!V120&amp;Audit!W120,"")</f>
        <v>#N/A</v>
      </c>
      <c r="F1355" s="17" t="e">
        <f>VLOOKUP(Audit!E120,$V$3:$AE$12,5,FALSE) &amp; VLOOKUP(Audit!E120,$V$13:$AE$22,5,FALSE)&amp; IF(Audit!E120=10,Audit!V120&amp;Audit!W120,"")</f>
        <v>#N/A</v>
      </c>
      <c r="G1355" s="17" t="e">
        <f>VLOOKUP(Audit!F120,$V$3:$AE$12,6,FALSE) &amp; VLOOKUP(Audit!F120,$V$13:$AE$22,6,FALSE)&amp; IF(Audit!F120=10,Audit!V120&amp;Audit!W120,"")</f>
        <v>#N/A</v>
      </c>
      <c r="H1355" s="17" t="e">
        <f>VLOOKUP(Audit!G120,$V$3:$AE$12,7,FALSE) &amp; VLOOKUP(Audit!G120,$V$13:$AE$22,7,FALSE)&amp;IF(Audit!G120=10,Audit!V120&amp;Audit!W120,"")</f>
        <v>#N/A</v>
      </c>
      <c r="I1355" s="17" t="e">
        <f>VLOOKUP(Audit!H120,$V$3:$AE$12,8,FALSE) &amp; Audit!U120 &amp; VLOOKUP(Audit!H120,$V$13:$AE$22,8,FALSE)&amp;IF(Audit!H120=10,Audit!V120&amp;Audit!W120,"")</f>
        <v>#N/A</v>
      </c>
      <c r="J1355" s="17" t="e">
        <f>VLOOKUP(Audit!I120,$V$3:$AE$12,9,FALSE) &amp; VLOOKUP(Audit!I120,$V$13:$AE$22,9,FALSE) &amp; IF(Audit!I120=10,Audit!V120&amp;Audit!W120,"") &amp; IF(Audit!I120&lt;&gt;1,U1355,"")</f>
        <v>#N/A</v>
      </c>
      <c r="K1355" s="17" t="e">
        <f>VLOOKUP(Audit!J120,$V$3:$AE$12,10,FALSE) &amp; Audit!S120 &amp; VLOOKUP(Audit!J120,$V$13:$AE$22,10,FALSE) &amp; IF(Audit!J120=10,Audit!V120&amp;Audit!W120,"") &amp; IF(Audit!J120&lt;&gt;1,U1355,"")</f>
        <v>#N/A</v>
      </c>
      <c r="L1355" s="10">
        <f>Audit!K120</f>
        <v>0</v>
      </c>
      <c r="M1355" s="10" t="e">
        <f t="shared" si="641"/>
        <v>#N/A</v>
      </c>
      <c r="N1355" s="10" t="e">
        <f t="shared" si="642"/>
        <v>#N/A</v>
      </c>
      <c r="O1355" s="10" t="e">
        <f t="shared" si="643"/>
        <v>#N/A</v>
      </c>
      <c r="P1355" s="10" t="e">
        <f t="shared" si="644"/>
        <v>#N/A</v>
      </c>
      <c r="Q1355" s="10" t="e">
        <f t="shared" si="645"/>
        <v>#N/A</v>
      </c>
      <c r="R1355" s="10" t="e">
        <f t="shared" si="646"/>
        <v>#N/A</v>
      </c>
      <c r="S1355" s="10" t="e">
        <f t="shared" si="647"/>
        <v>#N/A</v>
      </c>
      <c r="T1355" s="10" t="e">
        <f t="shared" si="648"/>
        <v>#N/A</v>
      </c>
      <c r="U1355" s="17" t="str">
        <f>IF(Audit!M120="","",VLOOKUP(Audit!M120,$W$26:$X$35,2,FALSE)) &amp; Audit!N120 &amp; IF(Audit!O120="","",IF(Audit!N120&lt;=1.4,VLOOKUP(Audit!O120,$W$38:X1400,2,FALSE),VLOOKUP(Audit!O120,$W$51:$X$61,2,FALSE))) &amp; IF(Audit!P120="","",VLOOKUP(Audit!P120,$Y$26:$Z$35,2,FALSE) &amp; Audit!Q120 &amp; IF(Audit!O120="","",IF(Audit!Q120&lt;=1.4,VLOOKUP(Audit!R120,$Y$38:$Z$48,2,FALSE),VLOOKUP(Audit!R120,$Y$51:$Z$61,2,FALSE))))</f>
        <v/>
      </c>
      <c r="V1355" s="21"/>
      <c r="AH1355" s="49">
        <f>Audit!A120</f>
        <v>0</v>
      </c>
      <c r="AI1355" s="50" t="e">
        <f>VLOOKUP(Audit!B120,$V$3:$AE$12,2,FALSE)&amp; IF(Audit!B120=10,Audit!V120,"")</f>
        <v>#N/A</v>
      </c>
      <c r="AJ1355" s="50" t="e">
        <f>VLOOKUP(Audit!B120,$V$13:$AE$22,2,FALSE)&amp; IF(Audit!B120=10,Audit!W120,"")</f>
        <v>#N/A</v>
      </c>
      <c r="AK1355" s="47" t="e">
        <f t="shared" si="649"/>
        <v>#N/A</v>
      </c>
      <c r="AL1355" s="50" t="e">
        <f>VLOOKUP(Audit!C120,$V$3:$AE$12,3,FALSE)&amp; IF(Audit!C120=10,Audit!V120,"")</f>
        <v>#N/A</v>
      </c>
      <c r="AM1355" s="50" t="e">
        <f>VLOOKUP(Audit!C120,$V$13:$AE$22,3,FALSE)&amp; IF(Audit!C120=10,Audit!W120,"")</f>
        <v>#N/A</v>
      </c>
      <c r="AN1355" s="47" t="e">
        <f t="shared" si="650"/>
        <v>#N/A</v>
      </c>
      <c r="AO1355" s="50" t="e">
        <f>VLOOKUP(Audit!D120,$V$3:$AE$12,4,FALSE) &amp;  Audit!T120 &amp; IF(Audit!D120=10,Audit!V120,"")</f>
        <v>#N/A</v>
      </c>
      <c r="AP1355" s="50" t="e">
        <f>VLOOKUP(Audit!D120,$V$13:$AE$22,4,FALSE)&amp; IF(Audit!D120=10,Audit!W120,"")</f>
        <v>#N/A</v>
      </c>
      <c r="AQ1355" s="47" t="e">
        <f t="shared" si="651"/>
        <v>#N/A</v>
      </c>
      <c r="AR1355" s="50" t="e">
        <f>VLOOKUP(Audit!E120,$V$3:$AE$12,5,FALSE)&amp; IF(Audit!E120=10,Audit!V120,"")</f>
        <v>#N/A</v>
      </c>
      <c r="AS1355" s="50" t="e">
        <f>VLOOKUP(Audit!E120,$V$13:$AE$22,5,FALSE)&amp; IF(Audit!E120=10,Audit!W120,"")</f>
        <v>#N/A</v>
      </c>
      <c r="AT1355" s="47" t="e">
        <f t="shared" si="652"/>
        <v>#N/A</v>
      </c>
      <c r="AU1355" s="50" t="e">
        <f>VLOOKUP(Audit!F120,$V$3:$AE$12,6,FALSE)&amp; IF(Audit!F120=10,Audit!V120,"")</f>
        <v>#N/A</v>
      </c>
      <c r="AV1355" s="50" t="e">
        <f>VLOOKUP(Audit!F120,$V$13:$AE$22,6,FALSE)&amp; IF(Audit!F120=10,Audit!W120,"")</f>
        <v>#N/A</v>
      </c>
      <c r="AW1355" s="47" t="e">
        <f t="shared" si="653"/>
        <v>#N/A</v>
      </c>
      <c r="AX1355" s="50" t="e">
        <f>VLOOKUP(Audit!G120,$V$3:$AE$12,7,FALSE)&amp; IF(Audit!G120=10,Audit!V120,"")</f>
        <v>#N/A</v>
      </c>
      <c r="AY1355" s="50" t="e">
        <f>VLOOKUP(Audit!G120,$V$13:$AE$22,7,FALSE) &amp; IF(Audit!G120=10,Audit!W120,"")</f>
        <v>#N/A</v>
      </c>
      <c r="AZ1355" s="47" t="e">
        <f t="shared" si="654"/>
        <v>#N/A</v>
      </c>
      <c r="BA1355" s="50" t="e">
        <f>VLOOKUP(Audit!H120,$V$3:$AE$12,8,FALSE)&amp; Audit!U120 &amp; IF(Audit!H120=10,Audit!V120,"")</f>
        <v>#N/A</v>
      </c>
      <c r="BB1355" s="50" t="e">
        <f>VLOOKUP(Audit!H120,$V$13:$AE$22,8,FALSE) &amp; IF(Audit!H120=10,Audit!W120,"")</f>
        <v>#N/A</v>
      </c>
      <c r="BC1355" s="47" t="e">
        <f t="shared" si="655"/>
        <v>#N/A</v>
      </c>
      <c r="BD1355" s="50" t="e">
        <f>VLOOKUP(Audit!I120,$V$3:$AE$12,9,FALSE)&amp; IF(Audit!I120=10,Audit!V120,"")</f>
        <v>#N/A</v>
      </c>
      <c r="BE1355" s="50" t="e">
        <f>VLOOKUP(Audit!I120,$V$13:$AE$22,9,FALSE) &amp; IF(Audit!I120=10,Audit!W120,"") &amp; IF(Audit!I120&lt;&gt;1,U1355,"")</f>
        <v>#N/A</v>
      </c>
      <c r="BF1355" s="47" t="e">
        <f t="shared" si="656"/>
        <v>#N/A</v>
      </c>
      <c r="BG1355" s="50" t="e">
        <f>VLOOKUP(Audit!J120,$V$3:$AE$12,10,FALSE) &amp; Audit!S120 &amp; IF(Audit!J120=10,Audit!V120,"")</f>
        <v>#N/A</v>
      </c>
      <c r="BH1355" s="50" t="e">
        <f>VLOOKUP(Audit!J120,$V$13:$AE$22,10,FALSE) &amp; IF(Audit!J120=10,Audit!W120,"") &amp; IF(Audit!J120&lt;&gt;1,U1355,"")</f>
        <v>#N/A</v>
      </c>
      <c r="BI1355" s="47" t="e">
        <f t="shared" si="657"/>
        <v>#N/A</v>
      </c>
      <c r="BJ1355" s="48" t="str">
        <f t="shared" si="658"/>
        <v/>
      </c>
      <c r="BK1355" s="48" t="str">
        <f t="shared" si="659"/>
        <v/>
      </c>
      <c r="BL1355" s="48" t="str">
        <f t="shared" si="660"/>
        <v/>
      </c>
      <c r="BM1355" s="48" t="str">
        <f t="shared" si="661"/>
        <v/>
      </c>
      <c r="BN1355" s="48" t="str">
        <f t="shared" si="662"/>
        <v/>
      </c>
      <c r="BO1355" s="48" t="str">
        <f t="shared" si="663"/>
        <v/>
      </c>
      <c r="BP1355" s="48" t="str">
        <f t="shared" si="664"/>
        <v/>
      </c>
      <c r="BQ1355" s="48" t="str">
        <f t="shared" si="665"/>
        <v/>
      </c>
      <c r="BR1355" s="48" t="str">
        <f t="shared" si="666"/>
        <v/>
      </c>
      <c r="BS1355" s="48" t="str">
        <f t="shared" si="667"/>
        <v/>
      </c>
      <c r="BT1355" s="48" t="str">
        <f t="shared" si="668"/>
        <v/>
      </c>
      <c r="BU1355" s="48" t="str">
        <f t="shared" si="669"/>
        <v/>
      </c>
    </row>
    <row r="1356" spans="1:73">
      <c r="A1356" s="10">
        <f>Audit!A121</f>
        <v>0</v>
      </c>
      <c r="B1356" s="10" t="e">
        <f t="shared" si="640"/>
        <v>#N/A</v>
      </c>
      <c r="C1356" s="17" t="e">
        <f>VLOOKUP(Audit!B121,$V$3:$AE$12,2,FALSE) &amp; VLOOKUP(Audit!B121,$V$13:$AE$22,2,FALSE)&amp; IF(Audit!B121=10,Audit!V121&amp;Audit!W121,"")</f>
        <v>#N/A</v>
      </c>
      <c r="D1356" s="17" t="e">
        <f>VLOOKUP(Audit!C121,$V$3:$AE$12,3,FALSE) &amp; VLOOKUP(Audit!C121,$V$13:$AE$22,3,FALSE) &amp;IF(Audit!C121=10,Audit!V121&amp;Audit!W121,"")</f>
        <v>#N/A</v>
      </c>
      <c r="E1356" s="17" t="e">
        <f>VLOOKUP(Audit!D121,$V$3:$AE$12,4,FALSE)&amp; Audit!T121 &amp; VLOOKUP(Audit!D121,$V$13:$AE$22,4,FALSE)&amp; IF(Audit!D121=10,Audit!V121&amp;Audit!W121,"")</f>
        <v>#N/A</v>
      </c>
      <c r="F1356" s="17" t="e">
        <f>VLOOKUP(Audit!E121,$V$3:$AE$12,5,FALSE) &amp; VLOOKUP(Audit!E121,$V$13:$AE$22,5,FALSE)&amp; IF(Audit!E121=10,Audit!V121&amp;Audit!W121,"")</f>
        <v>#N/A</v>
      </c>
      <c r="G1356" s="17" t="e">
        <f>VLOOKUP(Audit!F121,$V$3:$AE$12,6,FALSE) &amp; VLOOKUP(Audit!F121,$V$13:$AE$22,6,FALSE)&amp; IF(Audit!F121=10,Audit!V121&amp;Audit!W121,"")</f>
        <v>#N/A</v>
      </c>
      <c r="H1356" s="17" t="e">
        <f>VLOOKUP(Audit!G121,$V$3:$AE$12,7,FALSE) &amp; VLOOKUP(Audit!G121,$V$13:$AE$22,7,FALSE)&amp;IF(Audit!G121=10,Audit!V121&amp;Audit!W121,"")</f>
        <v>#N/A</v>
      </c>
      <c r="I1356" s="17" t="e">
        <f>VLOOKUP(Audit!H121,$V$3:$AE$12,8,FALSE) &amp; Audit!U121 &amp; VLOOKUP(Audit!H121,$V$13:$AE$22,8,FALSE)&amp;IF(Audit!H121=10,Audit!V121&amp;Audit!W121,"")</f>
        <v>#N/A</v>
      </c>
      <c r="J1356" s="17" t="e">
        <f>VLOOKUP(Audit!I121,$V$3:$AE$12,9,FALSE) &amp; VLOOKUP(Audit!I121,$V$13:$AE$22,9,FALSE) &amp; IF(Audit!I121=10,Audit!V121&amp;Audit!W121,"") &amp; IF(Audit!I121&lt;&gt;1,U1356,"")</f>
        <v>#N/A</v>
      </c>
      <c r="K1356" s="17" t="e">
        <f>VLOOKUP(Audit!J121,$V$3:$AE$12,10,FALSE) &amp; Audit!S121 &amp; VLOOKUP(Audit!J121,$V$13:$AE$22,10,FALSE) &amp; IF(Audit!J121=10,Audit!V121&amp;Audit!W121,"") &amp; IF(Audit!J121&lt;&gt;1,U1356,"")</f>
        <v>#N/A</v>
      </c>
      <c r="L1356" s="10">
        <f>Audit!K121</f>
        <v>0</v>
      </c>
      <c r="M1356" s="10" t="e">
        <f t="shared" si="641"/>
        <v>#N/A</v>
      </c>
      <c r="N1356" s="10" t="e">
        <f t="shared" si="642"/>
        <v>#N/A</v>
      </c>
      <c r="O1356" s="10" t="e">
        <f t="shared" si="643"/>
        <v>#N/A</v>
      </c>
      <c r="P1356" s="10" t="e">
        <f t="shared" si="644"/>
        <v>#N/A</v>
      </c>
      <c r="Q1356" s="10" t="e">
        <f t="shared" si="645"/>
        <v>#N/A</v>
      </c>
      <c r="R1356" s="10" t="e">
        <f t="shared" si="646"/>
        <v>#N/A</v>
      </c>
      <c r="S1356" s="10" t="e">
        <f t="shared" si="647"/>
        <v>#N/A</v>
      </c>
      <c r="T1356" s="10" t="e">
        <f t="shared" si="648"/>
        <v>#N/A</v>
      </c>
      <c r="U1356" s="17" t="str">
        <f>IF(Audit!M121="","",VLOOKUP(Audit!M121,$W$26:$X$35,2,FALSE)) &amp; Audit!N121 &amp; IF(Audit!O121="","",IF(Audit!N121&lt;=1.4,VLOOKUP(Audit!O121,$W$38:X1401,2,FALSE),VLOOKUP(Audit!O121,$W$51:$X$61,2,FALSE))) &amp; IF(Audit!P121="","",VLOOKUP(Audit!P121,$Y$26:$Z$35,2,FALSE) &amp; Audit!Q121 &amp; IF(Audit!O121="","",IF(Audit!Q121&lt;=1.4,VLOOKUP(Audit!R121,$Y$38:$Z$48,2,FALSE),VLOOKUP(Audit!R121,$Y$51:$Z$61,2,FALSE))))</f>
        <v/>
      </c>
      <c r="V1356" s="21"/>
      <c r="AH1356" s="49">
        <f>Audit!A121</f>
        <v>0</v>
      </c>
      <c r="AI1356" s="50" t="e">
        <f>VLOOKUP(Audit!B121,$V$3:$AE$12,2,FALSE)&amp; IF(Audit!B121=10,Audit!V121,"")</f>
        <v>#N/A</v>
      </c>
      <c r="AJ1356" s="50" t="e">
        <f>VLOOKUP(Audit!B121,$V$13:$AE$22,2,FALSE)&amp; IF(Audit!B121=10,Audit!W121,"")</f>
        <v>#N/A</v>
      </c>
      <c r="AK1356" s="47" t="e">
        <f t="shared" si="649"/>
        <v>#N/A</v>
      </c>
      <c r="AL1356" s="50" t="e">
        <f>VLOOKUP(Audit!C121,$V$3:$AE$12,3,FALSE)&amp; IF(Audit!C121=10,Audit!V121,"")</f>
        <v>#N/A</v>
      </c>
      <c r="AM1356" s="50" t="e">
        <f>VLOOKUP(Audit!C121,$V$13:$AE$22,3,FALSE)&amp; IF(Audit!C121=10,Audit!W121,"")</f>
        <v>#N/A</v>
      </c>
      <c r="AN1356" s="47" t="e">
        <f t="shared" si="650"/>
        <v>#N/A</v>
      </c>
      <c r="AO1356" s="50" t="e">
        <f>VLOOKUP(Audit!D121,$V$3:$AE$12,4,FALSE) &amp;  Audit!T121 &amp; IF(Audit!D121=10,Audit!V121,"")</f>
        <v>#N/A</v>
      </c>
      <c r="AP1356" s="50" t="e">
        <f>VLOOKUP(Audit!D121,$V$13:$AE$22,4,FALSE)&amp; IF(Audit!D121=10,Audit!W121,"")</f>
        <v>#N/A</v>
      </c>
      <c r="AQ1356" s="47" t="e">
        <f t="shared" si="651"/>
        <v>#N/A</v>
      </c>
      <c r="AR1356" s="50" t="e">
        <f>VLOOKUP(Audit!E121,$V$3:$AE$12,5,FALSE)&amp; IF(Audit!E121=10,Audit!V121,"")</f>
        <v>#N/A</v>
      </c>
      <c r="AS1356" s="50" t="e">
        <f>VLOOKUP(Audit!E121,$V$13:$AE$22,5,FALSE)&amp; IF(Audit!E121=10,Audit!W121,"")</f>
        <v>#N/A</v>
      </c>
      <c r="AT1356" s="47" t="e">
        <f t="shared" si="652"/>
        <v>#N/A</v>
      </c>
      <c r="AU1356" s="50" t="e">
        <f>VLOOKUP(Audit!F121,$V$3:$AE$12,6,FALSE)&amp; IF(Audit!F121=10,Audit!V121,"")</f>
        <v>#N/A</v>
      </c>
      <c r="AV1356" s="50" t="e">
        <f>VLOOKUP(Audit!F121,$V$13:$AE$22,6,FALSE)&amp; IF(Audit!F121=10,Audit!W121,"")</f>
        <v>#N/A</v>
      </c>
      <c r="AW1356" s="47" t="e">
        <f t="shared" si="653"/>
        <v>#N/A</v>
      </c>
      <c r="AX1356" s="50" t="e">
        <f>VLOOKUP(Audit!G121,$V$3:$AE$12,7,FALSE)&amp; IF(Audit!G121=10,Audit!V121,"")</f>
        <v>#N/A</v>
      </c>
      <c r="AY1356" s="50" t="e">
        <f>VLOOKUP(Audit!G121,$V$13:$AE$22,7,FALSE) &amp; IF(Audit!G121=10,Audit!W121,"")</f>
        <v>#N/A</v>
      </c>
      <c r="AZ1356" s="47" t="e">
        <f t="shared" si="654"/>
        <v>#N/A</v>
      </c>
      <c r="BA1356" s="50" t="e">
        <f>VLOOKUP(Audit!H121,$V$3:$AE$12,8,FALSE)&amp; Audit!U121 &amp; IF(Audit!H121=10,Audit!V121,"")</f>
        <v>#N/A</v>
      </c>
      <c r="BB1356" s="50" t="e">
        <f>VLOOKUP(Audit!H121,$V$13:$AE$22,8,FALSE) &amp; IF(Audit!H121=10,Audit!W121,"")</f>
        <v>#N/A</v>
      </c>
      <c r="BC1356" s="47" t="e">
        <f t="shared" si="655"/>
        <v>#N/A</v>
      </c>
      <c r="BD1356" s="50" t="e">
        <f>VLOOKUP(Audit!I121,$V$3:$AE$12,9,FALSE)&amp; IF(Audit!I121=10,Audit!V121,"")</f>
        <v>#N/A</v>
      </c>
      <c r="BE1356" s="50" t="e">
        <f>VLOOKUP(Audit!I121,$V$13:$AE$22,9,FALSE) &amp; IF(Audit!I121=10,Audit!W121,"") &amp; IF(Audit!I121&lt;&gt;1,U1356,"")</f>
        <v>#N/A</v>
      </c>
      <c r="BF1356" s="47" t="e">
        <f t="shared" si="656"/>
        <v>#N/A</v>
      </c>
      <c r="BG1356" s="50" t="e">
        <f>VLOOKUP(Audit!J121,$V$3:$AE$12,10,FALSE) &amp; Audit!S121 &amp; IF(Audit!J121=10,Audit!V121,"")</f>
        <v>#N/A</v>
      </c>
      <c r="BH1356" s="50" t="e">
        <f>VLOOKUP(Audit!J121,$V$13:$AE$22,10,FALSE) &amp; IF(Audit!J121=10,Audit!W121,"") &amp; IF(Audit!J121&lt;&gt;1,U1356,"")</f>
        <v>#N/A</v>
      </c>
      <c r="BI1356" s="47" t="e">
        <f t="shared" si="657"/>
        <v>#N/A</v>
      </c>
      <c r="BJ1356" s="48" t="str">
        <f t="shared" si="658"/>
        <v/>
      </c>
      <c r="BK1356" s="48" t="str">
        <f t="shared" si="659"/>
        <v/>
      </c>
      <c r="BL1356" s="48" t="str">
        <f t="shared" si="660"/>
        <v/>
      </c>
      <c r="BM1356" s="48" t="str">
        <f t="shared" si="661"/>
        <v/>
      </c>
      <c r="BN1356" s="48" t="str">
        <f t="shared" si="662"/>
        <v/>
      </c>
      <c r="BO1356" s="48" t="str">
        <f t="shared" si="663"/>
        <v/>
      </c>
      <c r="BP1356" s="48" t="str">
        <f t="shared" si="664"/>
        <v/>
      </c>
      <c r="BQ1356" s="48" t="str">
        <f t="shared" si="665"/>
        <v/>
      </c>
      <c r="BR1356" s="48" t="str">
        <f t="shared" si="666"/>
        <v/>
      </c>
      <c r="BS1356" s="48" t="str">
        <f t="shared" si="667"/>
        <v/>
      </c>
      <c r="BT1356" s="48" t="str">
        <f t="shared" si="668"/>
        <v/>
      </c>
      <c r="BU1356" s="48" t="str">
        <f t="shared" si="669"/>
        <v/>
      </c>
    </row>
    <row r="1357" spans="1:73">
      <c r="A1357" s="10">
        <f>Audit!A122</f>
        <v>0</v>
      </c>
      <c r="B1357" s="10" t="e">
        <f t="shared" si="640"/>
        <v>#N/A</v>
      </c>
      <c r="C1357" s="17" t="e">
        <f>VLOOKUP(Audit!B122,$V$3:$AE$12,2,FALSE) &amp; VLOOKUP(Audit!B122,$V$13:$AE$22,2,FALSE)&amp; IF(Audit!B122=10,Audit!V122&amp;Audit!W122,"")</f>
        <v>#N/A</v>
      </c>
      <c r="D1357" s="17" t="e">
        <f>VLOOKUP(Audit!C122,$V$3:$AE$12,3,FALSE) &amp; VLOOKUP(Audit!C122,$V$13:$AE$22,3,FALSE) &amp;IF(Audit!C122=10,Audit!V122&amp;Audit!W122,"")</f>
        <v>#N/A</v>
      </c>
      <c r="E1357" s="17" t="e">
        <f>VLOOKUP(Audit!D122,$V$3:$AE$12,4,FALSE)&amp; Audit!T122 &amp; VLOOKUP(Audit!D122,$V$13:$AE$22,4,FALSE)&amp; IF(Audit!D122=10,Audit!V122&amp;Audit!W122,"")</f>
        <v>#N/A</v>
      </c>
      <c r="F1357" s="17" t="e">
        <f>VLOOKUP(Audit!E122,$V$3:$AE$12,5,FALSE) &amp; VLOOKUP(Audit!E122,$V$13:$AE$22,5,FALSE)&amp; IF(Audit!E122=10,Audit!V122&amp;Audit!W122,"")</f>
        <v>#N/A</v>
      </c>
      <c r="G1357" s="17" t="e">
        <f>VLOOKUP(Audit!F122,$V$3:$AE$12,6,FALSE) &amp; VLOOKUP(Audit!F122,$V$13:$AE$22,6,FALSE)&amp; IF(Audit!F122=10,Audit!V122&amp;Audit!W122,"")</f>
        <v>#N/A</v>
      </c>
      <c r="H1357" s="17" t="e">
        <f>VLOOKUP(Audit!G122,$V$3:$AE$12,7,FALSE) &amp; VLOOKUP(Audit!G122,$V$13:$AE$22,7,FALSE)&amp;IF(Audit!G122=10,Audit!V122&amp;Audit!W122,"")</f>
        <v>#N/A</v>
      </c>
      <c r="I1357" s="17" t="e">
        <f>VLOOKUP(Audit!H122,$V$3:$AE$12,8,FALSE) &amp; Audit!U122 &amp; VLOOKUP(Audit!H122,$V$13:$AE$22,8,FALSE)&amp;IF(Audit!H122=10,Audit!V122&amp;Audit!W122,"")</f>
        <v>#N/A</v>
      </c>
      <c r="J1357" s="17" t="e">
        <f>VLOOKUP(Audit!I122,$V$3:$AE$12,9,FALSE) &amp; VLOOKUP(Audit!I122,$V$13:$AE$22,9,FALSE) &amp; IF(Audit!I122=10,Audit!V122&amp;Audit!W122,"") &amp; IF(Audit!I122&lt;&gt;1,U1357,"")</f>
        <v>#N/A</v>
      </c>
      <c r="K1357" s="17" t="e">
        <f>VLOOKUP(Audit!J122,$V$3:$AE$12,10,FALSE) &amp; Audit!S122 &amp; VLOOKUP(Audit!J122,$V$13:$AE$22,10,FALSE) &amp; IF(Audit!J122=10,Audit!V122&amp;Audit!W122,"") &amp; IF(Audit!J122&lt;&gt;1,U1357,"")</f>
        <v>#N/A</v>
      </c>
      <c r="L1357" s="10">
        <f>Audit!K122</f>
        <v>0</v>
      </c>
      <c r="M1357" s="10" t="e">
        <f t="shared" si="641"/>
        <v>#N/A</v>
      </c>
      <c r="N1357" s="10" t="e">
        <f t="shared" si="642"/>
        <v>#N/A</v>
      </c>
      <c r="O1357" s="10" t="e">
        <f t="shared" si="643"/>
        <v>#N/A</v>
      </c>
      <c r="P1357" s="10" t="e">
        <f t="shared" si="644"/>
        <v>#N/A</v>
      </c>
      <c r="Q1357" s="10" t="e">
        <f t="shared" si="645"/>
        <v>#N/A</v>
      </c>
      <c r="R1357" s="10" t="e">
        <f t="shared" si="646"/>
        <v>#N/A</v>
      </c>
      <c r="S1357" s="10" t="e">
        <f t="shared" si="647"/>
        <v>#N/A</v>
      </c>
      <c r="T1357" s="10" t="e">
        <f t="shared" si="648"/>
        <v>#N/A</v>
      </c>
      <c r="U1357" s="17" t="str">
        <f>IF(Audit!M122="","",VLOOKUP(Audit!M122,$W$26:$X$35,2,FALSE)) &amp; Audit!N122 &amp; IF(Audit!O122="","",IF(Audit!N122&lt;=1.4,VLOOKUP(Audit!O122,$W$38:X1402,2,FALSE),VLOOKUP(Audit!O122,$W$51:$X$61,2,FALSE))) &amp; IF(Audit!P122="","",VLOOKUP(Audit!P122,$Y$26:$Z$35,2,FALSE) &amp; Audit!Q122 &amp; IF(Audit!O122="","",IF(Audit!Q122&lt;=1.4,VLOOKUP(Audit!R122,$Y$38:$Z$48,2,FALSE),VLOOKUP(Audit!R122,$Y$51:$Z$61,2,FALSE))))</f>
        <v/>
      </c>
      <c r="V1357" s="21"/>
      <c r="AH1357" s="49">
        <f>Audit!A122</f>
        <v>0</v>
      </c>
      <c r="AI1357" s="50" t="e">
        <f>VLOOKUP(Audit!B122,$V$3:$AE$12,2,FALSE)&amp; IF(Audit!B122=10,Audit!V122,"")</f>
        <v>#N/A</v>
      </c>
      <c r="AJ1357" s="50" t="e">
        <f>VLOOKUP(Audit!B122,$V$13:$AE$22,2,FALSE)&amp; IF(Audit!B122=10,Audit!W122,"")</f>
        <v>#N/A</v>
      </c>
      <c r="AK1357" s="47" t="e">
        <f t="shared" si="649"/>
        <v>#N/A</v>
      </c>
      <c r="AL1357" s="50" t="e">
        <f>VLOOKUP(Audit!C122,$V$3:$AE$12,3,FALSE)&amp; IF(Audit!C122=10,Audit!V122,"")</f>
        <v>#N/A</v>
      </c>
      <c r="AM1357" s="50" t="e">
        <f>VLOOKUP(Audit!C122,$V$13:$AE$22,3,FALSE)&amp; IF(Audit!C122=10,Audit!W122,"")</f>
        <v>#N/A</v>
      </c>
      <c r="AN1357" s="47" t="e">
        <f t="shared" si="650"/>
        <v>#N/A</v>
      </c>
      <c r="AO1357" s="50" t="e">
        <f>VLOOKUP(Audit!D122,$V$3:$AE$12,4,FALSE) &amp;  Audit!T122 &amp; IF(Audit!D122=10,Audit!V122,"")</f>
        <v>#N/A</v>
      </c>
      <c r="AP1357" s="50" t="e">
        <f>VLOOKUP(Audit!D122,$V$13:$AE$22,4,FALSE)&amp; IF(Audit!D122=10,Audit!W122,"")</f>
        <v>#N/A</v>
      </c>
      <c r="AQ1357" s="47" t="e">
        <f t="shared" si="651"/>
        <v>#N/A</v>
      </c>
      <c r="AR1357" s="50" t="e">
        <f>VLOOKUP(Audit!E122,$V$3:$AE$12,5,FALSE)&amp; IF(Audit!E122=10,Audit!V122,"")</f>
        <v>#N/A</v>
      </c>
      <c r="AS1357" s="50" t="e">
        <f>VLOOKUP(Audit!E122,$V$13:$AE$22,5,FALSE)&amp; IF(Audit!E122=10,Audit!W122,"")</f>
        <v>#N/A</v>
      </c>
      <c r="AT1357" s="47" t="e">
        <f t="shared" si="652"/>
        <v>#N/A</v>
      </c>
      <c r="AU1357" s="50" t="e">
        <f>VLOOKUP(Audit!F122,$V$3:$AE$12,6,FALSE)&amp; IF(Audit!F122=10,Audit!V122,"")</f>
        <v>#N/A</v>
      </c>
      <c r="AV1357" s="50" t="e">
        <f>VLOOKUP(Audit!F122,$V$13:$AE$22,6,FALSE)&amp; IF(Audit!F122=10,Audit!W122,"")</f>
        <v>#N/A</v>
      </c>
      <c r="AW1357" s="47" t="e">
        <f t="shared" si="653"/>
        <v>#N/A</v>
      </c>
      <c r="AX1357" s="50" t="e">
        <f>VLOOKUP(Audit!G122,$V$3:$AE$12,7,FALSE)&amp; IF(Audit!G122=10,Audit!V122,"")</f>
        <v>#N/A</v>
      </c>
      <c r="AY1357" s="50" t="e">
        <f>VLOOKUP(Audit!G122,$V$13:$AE$22,7,FALSE) &amp; IF(Audit!G122=10,Audit!W122,"")</f>
        <v>#N/A</v>
      </c>
      <c r="AZ1357" s="47" t="e">
        <f t="shared" si="654"/>
        <v>#N/A</v>
      </c>
      <c r="BA1357" s="50" t="e">
        <f>VLOOKUP(Audit!H122,$V$3:$AE$12,8,FALSE)&amp; Audit!U122 &amp; IF(Audit!H122=10,Audit!V122,"")</f>
        <v>#N/A</v>
      </c>
      <c r="BB1357" s="50" t="e">
        <f>VLOOKUP(Audit!H122,$V$13:$AE$22,8,FALSE) &amp; IF(Audit!H122=10,Audit!W122,"")</f>
        <v>#N/A</v>
      </c>
      <c r="BC1357" s="47" t="e">
        <f t="shared" si="655"/>
        <v>#N/A</v>
      </c>
      <c r="BD1357" s="50" t="e">
        <f>VLOOKUP(Audit!I122,$V$3:$AE$12,9,FALSE)&amp; IF(Audit!I122=10,Audit!V122,"")</f>
        <v>#N/A</v>
      </c>
      <c r="BE1357" s="50" t="e">
        <f>VLOOKUP(Audit!I122,$V$13:$AE$22,9,FALSE) &amp; IF(Audit!I122=10,Audit!W122,"") &amp; IF(Audit!I122&lt;&gt;1,U1357,"")</f>
        <v>#N/A</v>
      </c>
      <c r="BF1357" s="47" t="e">
        <f t="shared" si="656"/>
        <v>#N/A</v>
      </c>
      <c r="BG1357" s="50" t="e">
        <f>VLOOKUP(Audit!J122,$V$3:$AE$12,10,FALSE) &amp; Audit!S122 &amp; IF(Audit!J122=10,Audit!V122,"")</f>
        <v>#N/A</v>
      </c>
      <c r="BH1357" s="50" t="e">
        <f>VLOOKUP(Audit!J122,$V$13:$AE$22,10,FALSE) &amp; IF(Audit!J122=10,Audit!W122,"") &amp; IF(Audit!J122&lt;&gt;1,U1357,"")</f>
        <v>#N/A</v>
      </c>
      <c r="BI1357" s="47" t="e">
        <f t="shared" si="657"/>
        <v>#N/A</v>
      </c>
      <c r="BJ1357" s="48" t="str">
        <f t="shared" si="658"/>
        <v/>
      </c>
      <c r="BK1357" s="48" t="str">
        <f t="shared" si="659"/>
        <v/>
      </c>
      <c r="BL1357" s="48" t="str">
        <f t="shared" si="660"/>
        <v/>
      </c>
      <c r="BM1357" s="48" t="str">
        <f t="shared" si="661"/>
        <v/>
      </c>
      <c r="BN1357" s="48" t="str">
        <f t="shared" si="662"/>
        <v/>
      </c>
      <c r="BO1357" s="48" t="str">
        <f t="shared" si="663"/>
        <v/>
      </c>
      <c r="BP1357" s="48" t="str">
        <f t="shared" si="664"/>
        <v/>
      </c>
      <c r="BQ1357" s="48" t="str">
        <f t="shared" si="665"/>
        <v/>
      </c>
      <c r="BR1357" s="48" t="str">
        <f t="shared" si="666"/>
        <v/>
      </c>
      <c r="BS1357" s="48" t="str">
        <f t="shared" si="667"/>
        <v/>
      </c>
      <c r="BT1357" s="48" t="str">
        <f t="shared" si="668"/>
        <v/>
      </c>
      <c r="BU1357" s="48" t="str">
        <f t="shared" si="669"/>
        <v/>
      </c>
    </row>
    <row r="1358" spans="1:73">
      <c r="A1358" s="10">
        <f>Audit!A123</f>
        <v>0</v>
      </c>
      <c r="B1358" s="10" t="e">
        <f t="shared" si="640"/>
        <v>#N/A</v>
      </c>
      <c r="C1358" s="17" t="e">
        <f>VLOOKUP(Audit!B123,$V$3:$AE$12,2,FALSE) &amp; VLOOKUP(Audit!B123,$V$13:$AE$22,2,FALSE)&amp; IF(Audit!B123=10,Audit!V123&amp;Audit!W123,"")</f>
        <v>#N/A</v>
      </c>
      <c r="D1358" s="17" t="e">
        <f>VLOOKUP(Audit!C123,$V$3:$AE$12,3,FALSE) &amp; VLOOKUP(Audit!C123,$V$13:$AE$22,3,FALSE) &amp;IF(Audit!C123=10,Audit!V123&amp;Audit!W123,"")</f>
        <v>#N/A</v>
      </c>
      <c r="E1358" s="17" t="e">
        <f>VLOOKUP(Audit!D123,$V$3:$AE$12,4,FALSE)&amp; Audit!T123 &amp; VLOOKUP(Audit!D123,$V$13:$AE$22,4,FALSE)&amp; IF(Audit!D123=10,Audit!V123&amp;Audit!W123,"")</f>
        <v>#N/A</v>
      </c>
      <c r="F1358" s="17" t="e">
        <f>VLOOKUP(Audit!E123,$V$3:$AE$12,5,FALSE) &amp; VLOOKUP(Audit!E123,$V$13:$AE$22,5,FALSE)&amp; IF(Audit!E123=10,Audit!V123&amp;Audit!W123,"")</f>
        <v>#N/A</v>
      </c>
      <c r="G1358" s="17" t="e">
        <f>VLOOKUP(Audit!F123,$V$3:$AE$12,6,FALSE) &amp; VLOOKUP(Audit!F123,$V$13:$AE$22,6,FALSE)&amp; IF(Audit!F123=10,Audit!V123&amp;Audit!W123,"")</f>
        <v>#N/A</v>
      </c>
      <c r="H1358" s="17" t="e">
        <f>VLOOKUP(Audit!G123,$V$3:$AE$12,7,FALSE) &amp; VLOOKUP(Audit!G123,$V$13:$AE$22,7,FALSE)&amp;IF(Audit!G123=10,Audit!V123&amp;Audit!W123,"")</f>
        <v>#N/A</v>
      </c>
      <c r="I1358" s="17" t="e">
        <f>VLOOKUP(Audit!H123,$V$3:$AE$12,8,FALSE) &amp; Audit!U123 &amp; VLOOKUP(Audit!H123,$V$13:$AE$22,8,FALSE)&amp;IF(Audit!H123=10,Audit!V123&amp;Audit!W123,"")</f>
        <v>#N/A</v>
      </c>
      <c r="J1358" s="17" t="e">
        <f>VLOOKUP(Audit!I123,$V$3:$AE$12,9,FALSE) &amp; VLOOKUP(Audit!I123,$V$13:$AE$22,9,FALSE) &amp; IF(Audit!I123=10,Audit!V123&amp;Audit!W123,"") &amp; IF(Audit!I123&lt;&gt;1,U1358,"")</f>
        <v>#N/A</v>
      </c>
      <c r="K1358" s="17" t="e">
        <f>VLOOKUP(Audit!J123,$V$3:$AE$12,10,FALSE) &amp; Audit!S123 &amp; VLOOKUP(Audit!J123,$V$13:$AE$22,10,FALSE) &amp; IF(Audit!J123=10,Audit!V123&amp;Audit!W123,"") &amp; IF(Audit!J123&lt;&gt;1,U1358,"")</f>
        <v>#N/A</v>
      </c>
      <c r="L1358" s="10">
        <f>Audit!K123</f>
        <v>0</v>
      </c>
      <c r="M1358" s="10" t="e">
        <f t="shared" si="641"/>
        <v>#N/A</v>
      </c>
      <c r="N1358" s="10" t="e">
        <f t="shared" si="642"/>
        <v>#N/A</v>
      </c>
      <c r="O1358" s="10" t="e">
        <f t="shared" si="643"/>
        <v>#N/A</v>
      </c>
      <c r="P1358" s="10" t="e">
        <f t="shared" si="644"/>
        <v>#N/A</v>
      </c>
      <c r="Q1358" s="10" t="e">
        <f t="shared" si="645"/>
        <v>#N/A</v>
      </c>
      <c r="R1358" s="10" t="e">
        <f t="shared" si="646"/>
        <v>#N/A</v>
      </c>
      <c r="S1358" s="10" t="e">
        <f t="shared" si="647"/>
        <v>#N/A</v>
      </c>
      <c r="T1358" s="10" t="e">
        <f t="shared" si="648"/>
        <v>#N/A</v>
      </c>
      <c r="U1358" s="17" t="str">
        <f>IF(Audit!M123="","",VLOOKUP(Audit!M123,$W$26:$X$35,2,FALSE)) &amp; Audit!N123 &amp; IF(Audit!O123="","",IF(Audit!N123&lt;=1.4,VLOOKUP(Audit!O123,$W$38:X1403,2,FALSE),VLOOKUP(Audit!O123,$W$51:$X$61,2,FALSE))) &amp; IF(Audit!P123="","",VLOOKUP(Audit!P123,$Y$26:$Z$35,2,FALSE) &amp; Audit!Q123 &amp; IF(Audit!O123="","",IF(Audit!Q123&lt;=1.4,VLOOKUP(Audit!R123,$Y$38:$Z$48,2,FALSE),VLOOKUP(Audit!R123,$Y$51:$Z$61,2,FALSE))))</f>
        <v/>
      </c>
      <c r="V1358" s="21"/>
      <c r="AH1358" s="49">
        <f>Audit!A123</f>
        <v>0</v>
      </c>
      <c r="AI1358" s="50" t="e">
        <f>VLOOKUP(Audit!B123,$V$3:$AE$12,2,FALSE)&amp; IF(Audit!B123=10,Audit!V123,"")</f>
        <v>#N/A</v>
      </c>
      <c r="AJ1358" s="50" t="e">
        <f>VLOOKUP(Audit!B123,$V$13:$AE$22,2,FALSE)&amp; IF(Audit!B123=10,Audit!W123,"")</f>
        <v>#N/A</v>
      </c>
      <c r="AK1358" s="47" t="e">
        <f t="shared" si="649"/>
        <v>#N/A</v>
      </c>
      <c r="AL1358" s="50" t="e">
        <f>VLOOKUP(Audit!C123,$V$3:$AE$12,3,FALSE)&amp; IF(Audit!C123=10,Audit!V123,"")</f>
        <v>#N/A</v>
      </c>
      <c r="AM1358" s="50" t="e">
        <f>VLOOKUP(Audit!C123,$V$13:$AE$22,3,FALSE)&amp; IF(Audit!C123=10,Audit!W123,"")</f>
        <v>#N/A</v>
      </c>
      <c r="AN1358" s="47" t="e">
        <f t="shared" si="650"/>
        <v>#N/A</v>
      </c>
      <c r="AO1358" s="50" t="e">
        <f>VLOOKUP(Audit!D123,$V$3:$AE$12,4,FALSE) &amp;  Audit!T123 &amp; IF(Audit!D123=10,Audit!V123,"")</f>
        <v>#N/A</v>
      </c>
      <c r="AP1358" s="50" t="e">
        <f>VLOOKUP(Audit!D123,$V$13:$AE$22,4,FALSE)&amp; IF(Audit!D123=10,Audit!W123,"")</f>
        <v>#N/A</v>
      </c>
      <c r="AQ1358" s="47" t="e">
        <f t="shared" si="651"/>
        <v>#N/A</v>
      </c>
      <c r="AR1358" s="50" t="e">
        <f>VLOOKUP(Audit!E123,$V$3:$AE$12,5,FALSE)&amp; IF(Audit!E123=10,Audit!V123,"")</f>
        <v>#N/A</v>
      </c>
      <c r="AS1358" s="50" t="e">
        <f>VLOOKUP(Audit!E123,$V$13:$AE$22,5,FALSE)&amp; IF(Audit!E123=10,Audit!W123,"")</f>
        <v>#N/A</v>
      </c>
      <c r="AT1358" s="47" t="e">
        <f t="shared" si="652"/>
        <v>#N/A</v>
      </c>
      <c r="AU1358" s="50" t="e">
        <f>VLOOKUP(Audit!F123,$V$3:$AE$12,6,FALSE)&amp; IF(Audit!F123=10,Audit!V123,"")</f>
        <v>#N/A</v>
      </c>
      <c r="AV1358" s="50" t="e">
        <f>VLOOKUP(Audit!F123,$V$13:$AE$22,6,FALSE)&amp; IF(Audit!F123=10,Audit!W123,"")</f>
        <v>#N/A</v>
      </c>
      <c r="AW1358" s="47" t="e">
        <f t="shared" si="653"/>
        <v>#N/A</v>
      </c>
      <c r="AX1358" s="50" t="e">
        <f>VLOOKUP(Audit!G123,$V$3:$AE$12,7,FALSE)&amp; IF(Audit!G123=10,Audit!V123,"")</f>
        <v>#N/A</v>
      </c>
      <c r="AY1358" s="50" t="e">
        <f>VLOOKUP(Audit!G123,$V$13:$AE$22,7,FALSE) &amp; IF(Audit!G123=10,Audit!W123,"")</f>
        <v>#N/A</v>
      </c>
      <c r="AZ1358" s="47" t="e">
        <f t="shared" si="654"/>
        <v>#N/A</v>
      </c>
      <c r="BA1358" s="50" t="e">
        <f>VLOOKUP(Audit!H123,$V$3:$AE$12,8,FALSE)&amp; Audit!U123 &amp; IF(Audit!H123=10,Audit!V123,"")</f>
        <v>#N/A</v>
      </c>
      <c r="BB1358" s="50" t="e">
        <f>VLOOKUP(Audit!H123,$V$13:$AE$22,8,FALSE) &amp; IF(Audit!H123=10,Audit!W123,"")</f>
        <v>#N/A</v>
      </c>
      <c r="BC1358" s="47" t="e">
        <f t="shared" si="655"/>
        <v>#N/A</v>
      </c>
      <c r="BD1358" s="50" t="e">
        <f>VLOOKUP(Audit!I123,$V$3:$AE$12,9,FALSE)&amp; IF(Audit!I123=10,Audit!V123,"")</f>
        <v>#N/A</v>
      </c>
      <c r="BE1358" s="50" t="e">
        <f>VLOOKUP(Audit!I123,$V$13:$AE$22,9,FALSE) &amp; IF(Audit!I123=10,Audit!W123,"") &amp; IF(Audit!I123&lt;&gt;1,U1358,"")</f>
        <v>#N/A</v>
      </c>
      <c r="BF1358" s="47" t="e">
        <f t="shared" si="656"/>
        <v>#N/A</v>
      </c>
      <c r="BG1358" s="50" t="e">
        <f>VLOOKUP(Audit!J123,$V$3:$AE$12,10,FALSE) &amp; Audit!S123 &amp; IF(Audit!J123=10,Audit!V123,"")</f>
        <v>#N/A</v>
      </c>
      <c r="BH1358" s="50" t="e">
        <f>VLOOKUP(Audit!J123,$V$13:$AE$22,10,FALSE) &amp; IF(Audit!J123=10,Audit!W123,"") &amp; IF(Audit!J123&lt;&gt;1,U1358,"")</f>
        <v>#N/A</v>
      </c>
      <c r="BI1358" s="47" t="e">
        <f t="shared" si="657"/>
        <v>#N/A</v>
      </c>
      <c r="BJ1358" s="48" t="str">
        <f t="shared" si="658"/>
        <v/>
      </c>
      <c r="BK1358" s="48" t="str">
        <f t="shared" si="659"/>
        <v/>
      </c>
      <c r="BL1358" s="48" t="str">
        <f t="shared" si="660"/>
        <v/>
      </c>
      <c r="BM1358" s="48" t="str">
        <f t="shared" si="661"/>
        <v/>
      </c>
      <c r="BN1358" s="48" t="str">
        <f t="shared" si="662"/>
        <v/>
      </c>
      <c r="BO1358" s="48" t="str">
        <f t="shared" si="663"/>
        <v/>
      </c>
      <c r="BP1358" s="48" t="str">
        <f t="shared" si="664"/>
        <v/>
      </c>
      <c r="BQ1358" s="48" t="str">
        <f t="shared" si="665"/>
        <v/>
      </c>
      <c r="BR1358" s="48" t="str">
        <f t="shared" si="666"/>
        <v/>
      </c>
      <c r="BS1358" s="48" t="str">
        <f t="shared" si="667"/>
        <v/>
      </c>
      <c r="BT1358" s="48" t="str">
        <f t="shared" si="668"/>
        <v/>
      </c>
      <c r="BU1358" s="48" t="str">
        <f t="shared" si="669"/>
        <v/>
      </c>
    </row>
    <row r="1359" spans="1:73">
      <c r="A1359" s="10">
        <f>Audit!A124</f>
        <v>0</v>
      </c>
      <c r="B1359" s="10" t="e">
        <f t="shared" si="640"/>
        <v>#N/A</v>
      </c>
      <c r="C1359" s="17" t="e">
        <f>VLOOKUP(Audit!B124,$V$3:$AE$12,2,FALSE) &amp; VLOOKUP(Audit!B124,$V$13:$AE$22,2,FALSE)&amp; IF(Audit!B124=10,Audit!V124&amp;Audit!W124,"")</f>
        <v>#N/A</v>
      </c>
      <c r="D1359" s="17" t="e">
        <f>VLOOKUP(Audit!C124,$V$3:$AE$12,3,FALSE) &amp; VLOOKUP(Audit!C124,$V$13:$AE$22,3,FALSE) &amp;IF(Audit!C124=10,Audit!V124&amp;Audit!W124,"")</f>
        <v>#N/A</v>
      </c>
      <c r="E1359" s="17" t="e">
        <f>VLOOKUP(Audit!D124,$V$3:$AE$12,4,FALSE)&amp; Audit!T124 &amp; VLOOKUP(Audit!D124,$V$13:$AE$22,4,FALSE)&amp; IF(Audit!D124=10,Audit!V124&amp;Audit!W124,"")</f>
        <v>#N/A</v>
      </c>
      <c r="F1359" s="17" t="e">
        <f>VLOOKUP(Audit!E124,$V$3:$AE$12,5,FALSE) &amp; VLOOKUP(Audit!E124,$V$13:$AE$22,5,FALSE)&amp; IF(Audit!E124=10,Audit!V124&amp;Audit!W124,"")</f>
        <v>#N/A</v>
      </c>
      <c r="G1359" s="17" t="e">
        <f>VLOOKUP(Audit!F124,$V$3:$AE$12,6,FALSE) &amp; VLOOKUP(Audit!F124,$V$13:$AE$22,6,FALSE)&amp; IF(Audit!F124=10,Audit!V124&amp;Audit!W124,"")</f>
        <v>#N/A</v>
      </c>
      <c r="H1359" s="17" t="e">
        <f>VLOOKUP(Audit!G124,$V$3:$AE$12,7,FALSE) &amp; VLOOKUP(Audit!G124,$V$13:$AE$22,7,FALSE)&amp;IF(Audit!G124=10,Audit!V124&amp;Audit!W124,"")</f>
        <v>#N/A</v>
      </c>
      <c r="I1359" s="17" t="e">
        <f>VLOOKUP(Audit!H124,$V$3:$AE$12,8,FALSE) &amp; Audit!U124 &amp; VLOOKUP(Audit!H124,$V$13:$AE$22,8,FALSE)&amp;IF(Audit!H124=10,Audit!V124&amp;Audit!W124,"")</f>
        <v>#N/A</v>
      </c>
      <c r="J1359" s="17" t="e">
        <f>VLOOKUP(Audit!I124,$V$3:$AE$12,9,FALSE) &amp; VLOOKUP(Audit!I124,$V$13:$AE$22,9,FALSE) &amp; IF(Audit!I124=10,Audit!V124&amp;Audit!W124,"") &amp; IF(Audit!I124&lt;&gt;1,U1359,"")</f>
        <v>#N/A</v>
      </c>
      <c r="K1359" s="17" t="e">
        <f>VLOOKUP(Audit!J124,$V$3:$AE$12,10,FALSE) &amp; Audit!S124 &amp; VLOOKUP(Audit!J124,$V$13:$AE$22,10,FALSE) &amp; IF(Audit!J124=10,Audit!V124&amp;Audit!W124,"") &amp; IF(Audit!J124&lt;&gt;1,U1359,"")</f>
        <v>#N/A</v>
      </c>
      <c r="L1359" s="10">
        <f>Audit!K124</f>
        <v>0</v>
      </c>
      <c r="M1359" s="10" t="e">
        <f t="shared" si="641"/>
        <v>#N/A</v>
      </c>
      <c r="N1359" s="10" t="e">
        <f t="shared" si="642"/>
        <v>#N/A</v>
      </c>
      <c r="O1359" s="10" t="e">
        <f t="shared" si="643"/>
        <v>#N/A</v>
      </c>
      <c r="P1359" s="10" t="e">
        <f t="shared" si="644"/>
        <v>#N/A</v>
      </c>
      <c r="Q1359" s="10" t="e">
        <f t="shared" si="645"/>
        <v>#N/A</v>
      </c>
      <c r="R1359" s="10" t="e">
        <f t="shared" si="646"/>
        <v>#N/A</v>
      </c>
      <c r="S1359" s="10" t="e">
        <f t="shared" si="647"/>
        <v>#N/A</v>
      </c>
      <c r="T1359" s="10" t="e">
        <f t="shared" si="648"/>
        <v>#N/A</v>
      </c>
      <c r="U1359" s="17" t="str">
        <f>IF(Audit!M124="","",VLOOKUP(Audit!M124,$W$26:$X$35,2,FALSE)) &amp; Audit!N124 &amp; IF(Audit!O124="","",IF(Audit!N124&lt;=1.4,VLOOKUP(Audit!O124,$W$38:X1404,2,FALSE),VLOOKUP(Audit!O124,$W$51:$X$61,2,FALSE))) &amp; IF(Audit!P124="","",VLOOKUP(Audit!P124,$Y$26:$Z$35,2,FALSE) &amp; Audit!Q124 &amp; IF(Audit!O124="","",IF(Audit!Q124&lt;=1.4,VLOOKUP(Audit!R124,$Y$38:$Z$48,2,FALSE),VLOOKUP(Audit!R124,$Y$51:$Z$61,2,FALSE))))</f>
        <v/>
      </c>
      <c r="V1359" s="21"/>
      <c r="AH1359" s="49">
        <f>Audit!A124</f>
        <v>0</v>
      </c>
      <c r="AI1359" s="50" t="e">
        <f>VLOOKUP(Audit!B124,$V$3:$AE$12,2,FALSE)&amp; IF(Audit!B124=10,Audit!V124,"")</f>
        <v>#N/A</v>
      </c>
      <c r="AJ1359" s="50" t="e">
        <f>VLOOKUP(Audit!B124,$V$13:$AE$22,2,FALSE)&amp; IF(Audit!B124=10,Audit!W124,"")</f>
        <v>#N/A</v>
      </c>
      <c r="AK1359" s="47" t="e">
        <f t="shared" si="649"/>
        <v>#N/A</v>
      </c>
      <c r="AL1359" s="50" t="e">
        <f>VLOOKUP(Audit!C124,$V$3:$AE$12,3,FALSE)&amp; IF(Audit!C124=10,Audit!V124,"")</f>
        <v>#N/A</v>
      </c>
      <c r="AM1359" s="50" t="e">
        <f>VLOOKUP(Audit!C124,$V$13:$AE$22,3,FALSE)&amp; IF(Audit!C124=10,Audit!W124,"")</f>
        <v>#N/A</v>
      </c>
      <c r="AN1359" s="47" t="e">
        <f t="shared" si="650"/>
        <v>#N/A</v>
      </c>
      <c r="AO1359" s="50" t="e">
        <f>VLOOKUP(Audit!D124,$V$3:$AE$12,4,FALSE) &amp;  Audit!T124 &amp; IF(Audit!D124=10,Audit!V124,"")</f>
        <v>#N/A</v>
      </c>
      <c r="AP1359" s="50" t="e">
        <f>VLOOKUP(Audit!D124,$V$13:$AE$22,4,FALSE)&amp; IF(Audit!D124=10,Audit!W124,"")</f>
        <v>#N/A</v>
      </c>
      <c r="AQ1359" s="47" t="e">
        <f t="shared" si="651"/>
        <v>#N/A</v>
      </c>
      <c r="AR1359" s="50" t="e">
        <f>VLOOKUP(Audit!E124,$V$3:$AE$12,5,FALSE)&amp; IF(Audit!E124=10,Audit!V124,"")</f>
        <v>#N/A</v>
      </c>
      <c r="AS1359" s="50" t="e">
        <f>VLOOKUP(Audit!E124,$V$13:$AE$22,5,FALSE)&amp; IF(Audit!E124=10,Audit!W124,"")</f>
        <v>#N/A</v>
      </c>
      <c r="AT1359" s="47" t="e">
        <f t="shared" si="652"/>
        <v>#N/A</v>
      </c>
      <c r="AU1359" s="50" t="e">
        <f>VLOOKUP(Audit!F124,$V$3:$AE$12,6,FALSE)&amp; IF(Audit!F124=10,Audit!V124,"")</f>
        <v>#N/A</v>
      </c>
      <c r="AV1359" s="50" t="e">
        <f>VLOOKUP(Audit!F124,$V$13:$AE$22,6,FALSE)&amp; IF(Audit!F124=10,Audit!W124,"")</f>
        <v>#N/A</v>
      </c>
      <c r="AW1359" s="47" t="e">
        <f t="shared" si="653"/>
        <v>#N/A</v>
      </c>
      <c r="AX1359" s="50" t="e">
        <f>VLOOKUP(Audit!G124,$V$3:$AE$12,7,FALSE)&amp; IF(Audit!G124=10,Audit!V124,"")</f>
        <v>#N/A</v>
      </c>
      <c r="AY1359" s="50" t="e">
        <f>VLOOKUP(Audit!G124,$V$13:$AE$22,7,FALSE) &amp; IF(Audit!G124=10,Audit!W124,"")</f>
        <v>#N/A</v>
      </c>
      <c r="AZ1359" s="47" t="e">
        <f t="shared" si="654"/>
        <v>#N/A</v>
      </c>
      <c r="BA1359" s="50" t="e">
        <f>VLOOKUP(Audit!H124,$V$3:$AE$12,8,FALSE)&amp; Audit!U124 &amp; IF(Audit!H124=10,Audit!V124,"")</f>
        <v>#N/A</v>
      </c>
      <c r="BB1359" s="50" t="e">
        <f>VLOOKUP(Audit!H124,$V$13:$AE$22,8,FALSE) &amp; IF(Audit!H124=10,Audit!W124,"")</f>
        <v>#N/A</v>
      </c>
      <c r="BC1359" s="47" t="e">
        <f t="shared" si="655"/>
        <v>#N/A</v>
      </c>
      <c r="BD1359" s="50" t="e">
        <f>VLOOKUP(Audit!I124,$V$3:$AE$12,9,FALSE)&amp; IF(Audit!I124=10,Audit!V124,"")</f>
        <v>#N/A</v>
      </c>
      <c r="BE1359" s="50" t="e">
        <f>VLOOKUP(Audit!I124,$V$13:$AE$22,9,FALSE) &amp; IF(Audit!I124=10,Audit!W124,"") &amp; IF(Audit!I124&lt;&gt;1,U1359,"")</f>
        <v>#N/A</v>
      </c>
      <c r="BF1359" s="47" t="e">
        <f t="shared" si="656"/>
        <v>#N/A</v>
      </c>
      <c r="BG1359" s="50" t="e">
        <f>VLOOKUP(Audit!J124,$V$3:$AE$12,10,FALSE) &amp; Audit!S124 &amp; IF(Audit!J124=10,Audit!V124,"")</f>
        <v>#N/A</v>
      </c>
      <c r="BH1359" s="50" t="e">
        <f>VLOOKUP(Audit!J124,$V$13:$AE$22,10,FALSE) &amp; IF(Audit!J124=10,Audit!W124,"") &amp; IF(Audit!J124&lt;&gt;1,U1359,"")</f>
        <v>#N/A</v>
      </c>
      <c r="BI1359" s="47" t="e">
        <f t="shared" si="657"/>
        <v>#N/A</v>
      </c>
      <c r="BJ1359" s="48" t="str">
        <f t="shared" si="658"/>
        <v/>
      </c>
      <c r="BK1359" s="48" t="str">
        <f t="shared" si="659"/>
        <v/>
      </c>
      <c r="BL1359" s="48" t="str">
        <f t="shared" si="660"/>
        <v/>
      </c>
      <c r="BM1359" s="48" t="str">
        <f t="shared" si="661"/>
        <v/>
      </c>
      <c r="BN1359" s="48" t="str">
        <f t="shared" si="662"/>
        <v/>
      </c>
      <c r="BO1359" s="48" t="str">
        <f t="shared" si="663"/>
        <v/>
      </c>
      <c r="BP1359" s="48" t="str">
        <f t="shared" si="664"/>
        <v/>
      </c>
      <c r="BQ1359" s="48" t="str">
        <f t="shared" si="665"/>
        <v/>
      </c>
      <c r="BR1359" s="48" t="str">
        <f t="shared" si="666"/>
        <v/>
      </c>
      <c r="BS1359" s="48" t="str">
        <f t="shared" si="667"/>
        <v/>
      </c>
      <c r="BT1359" s="48" t="str">
        <f t="shared" si="668"/>
        <v/>
      </c>
      <c r="BU1359" s="48" t="str">
        <f t="shared" si="669"/>
        <v/>
      </c>
    </row>
    <row r="1360" spans="1:73">
      <c r="A1360" s="10">
        <f>Audit!A125</f>
        <v>0</v>
      </c>
      <c r="B1360" s="10" t="e">
        <f t="shared" si="640"/>
        <v>#N/A</v>
      </c>
      <c r="C1360" s="17" t="e">
        <f>VLOOKUP(Audit!B125,$V$3:$AE$12,2,FALSE) &amp; VLOOKUP(Audit!B125,$V$13:$AE$22,2,FALSE)&amp; IF(Audit!B125=10,Audit!V125&amp;Audit!W125,"")</f>
        <v>#N/A</v>
      </c>
      <c r="D1360" s="17" t="e">
        <f>VLOOKUP(Audit!C125,$V$3:$AE$12,3,FALSE) &amp; VLOOKUP(Audit!C125,$V$13:$AE$22,3,FALSE) &amp;IF(Audit!C125=10,Audit!V125&amp;Audit!W125,"")</f>
        <v>#N/A</v>
      </c>
      <c r="E1360" s="17" t="e">
        <f>VLOOKUP(Audit!D125,$V$3:$AE$12,4,FALSE)&amp; Audit!T125 &amp; VLOOKUP(Audit!D125,$V$13:$AE$22,4,FALSE)&amp; IF(Audit!D125=10,Audit!V125&amp;Audit!W125,"")</f>
        <v>#N/A</v>
      </c>
      <c r="F1360" s="17" t="e">
        <f>VLOOKUP(Audit!E125,$V$3:$AE$12,5,FALSE) &amp; VLOOKUP(Audit!E125,$V$13:$AE$22,5,FALSE)&amp; IF(Audit!E125=10,Audit!V125&amp;Audit!W125,"")</f>
        <v>#N/A</v>
      </c>
      <c r="G1360" s="17" t="e">
        <f>VLOOKUP(Audit!F125,$V$3:$AE$12,6,FALSE) &amp; VLOOKUP(Audit!F125,$V$13:$AE$22,6,FALSE)&amp; IF(Audit!F125=10,Audit!V125&amp;Audit!W125,"")</f>
        <v>#N/A</v>
      </c>
      <c r="H1360" s="17" t="e">
        <f>VLOOKUP(Audit!G125,$V$3:$AE$12,7,FALSE) &amp; VLOOKUP(Audit!G125,$V$13:$AE$22,7,FALSE)&amp;IF(Audit!G125=10,Audit!V125&amp;Audit!W125,"")</f>
        <v>#N/A</v>
      </c>
      <c r="I1360" s="17" t="e">
        <f>VLOOKUP(Audit!H125,$V$3:$AE$12,8,FALSE) &amp; Audit!U125 &amp; VLOOKUP(Audit!H125,$V$13:$AE$22,8,FALSE)&amp;IF(Audit!H125=10,Audit!V125&amp;Audit!W125,"")</f>
        <v>#N/A</v>
      </c>
      <c r="J1360" s="17" t="e">
        <f>VLOOKUP(Audit!I125,$V$3:$AE$12,9,FALSE) &amp; VLOOKUP(Audit!I125,$V$13:$AE$22,9,FALSE) &amp; IF(Audit!I125=10,Audit!V125&amp;Audit!W125,"") &amp; IF(Audit!I125&lt;&gt;1,U1360,"")</f>
        <v>#N/A</v>
      </c>
      <c r="K1360" s="17" t="e">
        <f>VLOOKUP(Audit!J125,$V$3:$AE$12,10,FALSE) &amp; Audit!S125 &amp; VLOOKUP(Audit!J125,$V$13:$AE$22,10,FALSE) &amp; IF(Audit!J125=10,Audit!V125&amp;Audit!W125,"") &amp; IF(Audit!J125&lt;&gt;1,U1360,"")</f>
        <v>#N/A</v>
      </c>
      <c r="L1360" s="10">
        <f>Audit!K125</f>
        <v>0</v>
      </c>
      <c r="M1360" s="10" t="e">
        <f t="shared" si="641"/>
        <v>#N/A</v>
      </c>
      <c r="N1360" s="10" t="e">
        <f t="shared" si="642"/>
        <v>#N/A</v>
      </c>
      <c r="O1360" s="10" t="e">
        <f t="shared" si="643"/>
        <v>#N/A</v>
      </c>
      <c r="P1360" s="10" t="e">
        <f t="shared" si="644"/>
        <v>#N/A</v>
      </c>
      <c r="Q1360" s="10" t="e">
        <f t="shared" si="645"/>
        <v>#N/A</v>
      </c>
      <c r="R1360" s="10" t="e">
        <f t="shared" si="646"/>
        <v>#N/A</v>
      </c>
      <c r="S1360" s="10" t="e">
        <f t="shared" si="647"/>
        <v>#N/A</v>
      </c>
      <c r="T1360" s="10" t="e">
        <f t="shared" si="648"/>
        <v>#N/A</v>
      </c>
      <c r="U1360" s="17" t="str">
        <f>IF(Audit!M125="","",VLOOKUP(Audit!M125,$W$26:$X$35,2,FALSE)) &amp; Audit!N125 &amp; IF(Audit!O125="","",IF(Audit!N125&lt;=1.4,VLOOKUP(Audit!O125,$W$38:X1405,2,FALSE),VLOOKUP(Audit!O125,$W$51:$X$61,2,FALSE))) &amp; IF(Audit!P125="","",VLOOKUP(Audit!P125,$Y$26:$Z$35,2,FALSE) &amp; Audit!Q125 &amp; IF(Audit!O125="","",IF(Audit!Q125&lt;=1.4,VLOOKUP(Audit!R125,$Y$38:$Z$48,2,FALSE),VLOOKUP(Audit!R125,$Y$51:$Z$61,2,FALSE))))</f>
        <v/>
      </c>
      <c r="V1360" s="21"/>
      <c r="AH1360" s="49">
        <f>Audit!A125</f>
        <v>0</v>
      </c>
      <c r="AI1360" s="50" t="e">
        <f>VLOOKUP(Audit!B125,$V$3:$AE$12,2,FALSE)&amp; IF(Audit!B125=10,Audit!V125,"")</f>
        <v>#N/A</v>
      </c>
      <c r="AJ1360" s="50" t="e">
        <f>VLOOKUP(Audit!B125,$V$13:$AE$22,2,FALSE)&amp; IF(Audit!B125=10,Audit!W125,"")</f>
        <v>#N/A</v>
      </c>
      <c r="AK1360" s="47" t="e">
        <f t="shared" si="649"/>
        <v>#N/A</v>
      </c>
      <c r="AL1360" s="50" t="e">
        <f>VLOOKUP(Audit!C125,$V$3:$AE$12,3,FALSE)&amp; IF(Audit!C125=10,Audit!V125,"")</f>
        <v>#N/A</v>
      </c>
      <c r="AM1360" s="50" t="e">
        <f>VLOOKUP(Audit!C125,$V$13:$AE$22,3,FALSE)&amp; IF(Audit!C125=10,Audit!W125,"")</f>
        <v>#N/A</v>
      </c>
      <c r="AN1360" s="47" t="e">
        <f t="shared" si="650"/>
        <v>#N/A</v>
      </c>
      <c r="AO1360" s="50" t="e">
        <f>VLOOKUP(Audit!D125,$V$3:$AE$12,4,FALSE) &amp;  Audit!T125 &amp; IF(Audit!D125=10,Audit!V125,"")</f>
        <v>#N/A</v>
      </c>
      <c r="AP1360" s="50" t="e">
        <f>VLOOKUP(Audit!D125,$V$13:$AE$22,4,FALSE)&amp; IF(Audit!D125=10,Audit!W125,"")</f>
        <v>#N/A</v>
      </c>
      <c r="AQ1360" s="47" t="e">
        <f t="shared" si="651"/>
        <v>#N/A</v>
      </c>
      <c r="AR1360" s="50" t="e">
        <f>VLOOKUP(Audit!E125,$V$3:$AE$12,5,FALSE)&amp; IF(Audit!E125=10,Audit!V125,"")</f>
        <v>#N/A</v>
      </c>
      <c r="AS1360" s="50" t="e">
        <f>VLOOKUP(Audit!E125,$V$13:$AE$22,5,FALSE)&amp; IF(Audit!E125=10,Audit!W125,"")</f>
        <v>#N/A</v>
      </c>
      <c r="AT1360" s="47" t="e">
        <f t="shared" si="652"/>
        <v>#N/A</v>
      </c>
      <c r="AU1360" s="50" t="e">
        <f>VLOOKUP(Audit!F125,$V$3:$AE$12,6,FALSE)&amp; IF(Audit!F125=10,Audit!V125,"")</f>
        <v>#N/A</v>
      </c>
      <c r="AV1360" s="50" t="e">
        <f>VLOOKUP(Audit!F125,$V$13:$AE$22,6,FALSE)&amp; IF(Audit!F125=10,Audit!W125,"")</f>
        <v>#N/A</v>
      </c>
      <c r="AW1360" s="47" t="e">
        <f t="shared" si="653"/>
        <v>#N/A</v>
      </c>
      <c r="AX1360" s="50" t="e">
        <f>VLOOKUP(Audit!G125,$V$3:$AE$12,7,FALSE)&amp; IF(Audit!G125=10,Audit!V125,"")</f>
        <v>#N/A</v>
      </c>
      <c r="AY1360" s="50" t="e">
        <f>VLOOKUP(Audit!G125,$V$13:$AE$22,7,FALSE) &amp; IF(Audit!G125=10,Audit!W125,"")</f>
        <v>#N/A</v>
      </c>
      <c r="AZ1360" s="47" t="e">
        <f t="shared" si="654"/>
        <v>#N/A</v>
      </c>
      <c r="BA1360" s="50" t="e">
        <f>VLOOKUP(Audit!H125,$V$3:$AE$12,8,FALSE)&amp; Audit!U125 &amp; IF(Audit!H125=10,Audit!V125,"")</f>
        <v>#N/A</v>
      </c>
      <c r="BB1360" s="50" t="e">
        <f>VLOOKUP(Audit!H125,$V$13:$AE$22,8,FALSE) &amp; IF(Audit!H125=10,Audit!W125,"")</f>
        <v>#N/A</v>
      </c>
      <c r="BC1360" s="47" t="e">
        <f t="shared" si="655"/>
        <v>#N/A</v>
      </c>
      <c r="BD1360" s="50" t="e">
        <f>VLOOKUP(Audit!I125,$V$3:$AE$12,9,FALSE)&amp; IF(Audit!I125=10,Audit!V125,"")</f>
        <v>#N/A</v>
      </c>
      <c r="BE1360" s="50" t="e">
        <f>VLOOKUP(Audit!I125,$V$13:$AE$22,9,FALSE) &amp; IF(Audit!I125=10,Audit!W125,"") &amp; IF(Audit!I125&lt;&gt;1,U1360,"")</f>
        <v>#N/A</v>
      </c>
      <c r="BF1360" s="47" t="e">
        <f t="shared" si="656"/>
        <v>#N/A</v>
      </c>
      <c r="BG1360" s="50" t="e">
        <f>VLOOKUP(Audit!J125,$V$3:$AE$12,10,FALSE) &amp; Audit!S125 &amp; IF(Audit!J125=10,Audit!V125,"")</f>
        <v>#N/A</v>
      </c>
      <c r="BH1360" s="50" t="e">
        <f>VLOOKUP(Audit!J125,$V$13:$AE$22,10,FALSE) &amp; IF(Audit!J125=10,Audit!W125,"") &amp; IF(Audit!J125&lt;&gt;1,U1360,"")</f>
        <v>#N/A</v>
      </c>
      <c r="BI1360" s="47" t="e">
        <f t="shared" si="657"/>
        <v>#N/A</v>
      </c>
      <c r="BJ1360" s="48" t="str">
        <f t="shared" si="658"/>
        <v/>
      </c>
      <c r="BK1360" s="48" t="str">
        <f t="shared" si="659"/>
        <v/>
      </c>
      <c r="BL1360" s="48" t="str">
        <f t="shared" si="660"/>
        <v/>
      </c>
      <c r="BM1360" s="48" t="str">
        <f t="shared" si="661"/>
        <v/>
      </c>
      <c r="BN1360" s="48" t="str">
        <f t="shared" si="662"/>
        <v/>
      </c>
      <c r="BO1360" s="48" t="str">
        <f t="shared" si="663"/>
        <v/>
      </c>
      <c r="BP1360" s="48" t="str">
        <f t="shared" si="664"/>
        <v/>
      </c>
      <c r="BQ1360" s="48" t="str">
        <f t="shared" si="665"/>
        <v/>
      </c>
      <c r="BR1360" s="48" t="str">
        <f t="shared" si="666"/>
        <v/>
      </c>
      <c r="BS1360" s="48" t="str">
        <f t="shared" si="667"/>
        <v/>
      </c>
      <c r="BT1360" s="48" t="str">
        <f t="shared" si="668"/>
        <v/>
      </c>
      <c r="BU1360" s="48" t="str">
        <f t="shared" si="669"/>
        <v/>
      </c>
    </row>
    <row r="1361" spans="1:73">
      <c r="A1361" s="10">
        <f>Audit!A126</f>
        <v>0</v>
      </c>
      <c r="B1361" s="10" t="e">
        <f t="shared" si="640"/>
        <v>#N/A</v>
      </c>
      <c r="C1361" s="17" t="e">
        <f>VLOOKUP(Audit!B126,$V$3:$AE$12,2,FALSE) &amp; VLOOKUP(Audit!B126,$V$13:$AE$22,2,FALSE)&amp; IF(Audit!B126=10,Audit!V126&amp;Audit!W126,"")</f>
        <v>#N/A</v>
      </c>
      <c r="D1361" s="17" t="e">
        <f>VLOOKUP(Audit!C126,$V$3:$AE$12,3,FALSE) &amp; VLOOKUP(Audit!C126,$V$13:$AE$22,3,FALSE) &amp;IF(Audit!C126=10,Audit!V126&amp;Audit!W126,"")</f>
        <v>#N/A</v>
      </c>
      <c r="E1361" s="17" t="e">
        <f>VLOOKUP(Audit!D126,$V$3:$AE$12,4,FALSE)&amp; Audit!T126 &amp; VLOOKUP(Audit!D126,$V$13:$AE$22,4,FALSE)&amp; IF(Audit!D126=10,Audit!V126&amp;Audit!W126,"")</f>
        <v>#N/A</v>
      </c>
      <c r="F1361" s="17" t="e">
        <f>VLOOKUP(Audit!E126,$V$3:$AE$12,5,FALSE) &amp; VLOOKUP(Audit!E126,$V$13:$AE$22,5,FALSE)&amp; IF(Audit!E126=10,Audit!V126&amp;Audit!W126,"")</f>
        <v>#N/A</v>
      </c>
      <c r="G1361" s="17" t="e">
        <f>VLOOKUP(Audit!F126,$V$3:$AE$12,6,FALSE) &amp; VLOOKUP(Audit!F126,$V$13:$AE$22,6,FALSE)&amp; IF(Audit!F126=10,Audit!V126&amp;Audit!W126,"")</f>
        <v>#N/A</v>
      </c>
      <c r="H1361" s="17" t="e">
        <f>VLOOKUP(Audit!G126,$V$3:$AE$12,7,FALSE) &amp; VLOOKUP(Audit!G126,$V$13:$AE$22,7,FALSE)&amp;IF(Audit!G126=10,Audit!V126&amp;Audit!W126,"")</f>
        <v>#N/A</v>
      </c>
      <c r="I1361" s="17" t="e">
        <f>VLOOKUP(Audit!H126,$V$3:$AE$12,8,FALSE) &amp; Audit!U126 &amp; VLOOKUP(Audit!H126,$V$13:$AE$22,8,FALSE)&amp;IF(Audit!H126=10,Audit!V126&amp;Audit!W126,"")</f>
        <v>#N/A</v>
      </c>
      <c r="J1361" s="17" t="e">
        <f>VLOOKUP(Audit!I126,$V$3:$AE$12,9,FALSE) &amp; VLOOKUP(Audit!I126,$V$13:$AE$22,9,FALSE) &amp; IF(Audit!I126=10,Audit!V126&amp;Audit!W126,"") &amp; IF(Audit!I126&lt;&gt;1,U1361,"")</f>
        <v>#N/A</v>
      </c>
      <c r="K1361" s="17" t="e">
        <f>VLOOKUP(Audit!J126,$V$3:$AE$12,10,FALSE) &amp; Audit!S126 &amp; VLOOKUP(Audit!J126,$V$13:$AE$22,10,FALSE) &amp; IF(Audit!J126=10,Audit!V126&amp;Audit!W126,"") &amp; IF(Audit!J126&lt;&gt;1,U1361,"")</f>
        <v>#N/A</v>
      </c>
      <c r="L1361" s="10">
        <f>Audit!K126</f>
        <v>0</v>
      </c>
      <c r="M1361" s="10" t="e">
        <f t="shared" si="641"/>
        <v>#N/A</v>
      </c>
      <c r="N1361" s="10" t="e">
        <f t="shared" si="642"/>
        <v>#N/A</v>
      </c>
      <c r="O1361" s="10" t="e">
        <f t="shared" si="643"/>
        <v>#N/A</v>
      </c>
      <c r="P1361" s="10" t="e">
        <f t="shared" si="644"/>
        <v>#N/A</v>
      </c>
      <c r="Q1361" s="10" t="e">
        <f t="shared" si="645"/>
        <v>#N/A</v>
      </c>
      <c r="R1361" s="10" t="e">
        <f t="shared" si="646"/>
        <v>#N/A</v>
      </c>
      <c r="S1361" s="10" t="e">
        <f t="shared" si="647"/>
        <v>#N/A</v>
      </c>
      <c r="T1361" s="10" t="e">
        <f t="shared" si="648"/>
        <v>#N/A</v>
      </c>
      <c r="U1361" s="17" t="str">
        <f>IF(Audit!M126="","",VLOOKUP(Audit!M126,$W$26:$X$35,2,FALSE)) &amp; Audit!N126 &amp; IF(Audit!O126="","",IF(Audit!N126&lt;=1.4,VLOOKUP(Audit!O126,$W$38:X1406,2,FALSE),VLOOKUP(Audit!O126,$W$51:$X$61,2,FALSE))) &amp; IF(Audit!P126="","",VLOOKUP(Audit!P126,$Y$26:$Z$35,2,FALSE) &amp; Audit!Q126 &amp; IF(Audit!O126="","",IF(Audit!Q126&lt;=1.4,VLOOKUP(Audit!R126,$Y$38:$Z$48,2,FALSE),VLOOKUP(Audit!R126,$Y$51:$Z$61,2,FALSE))))</f>
        <v/>
      </c>
      <c r="V1361" s="21"/>
      <c r="AH1361" s="49">
        <f>Audit!A126</f>
        <v>0</v>
      </c>
      <c r="AI1361" s="50" t="e">
        <f>VLOOKUP(Audit!B126,$V$3:$AE$12,2,FALSE)&amp; IF(Audit!B126=10,Audit!V126,"")</f>
        <v>#N/A</v>
      </c>
      <c r="AJ1361" s="50" t="e">
        <f>VLOOKUP(Audit!B126,$V$13:$AE$22,2,FALSE)&amp; IF(Audit!B126=10,Audit!W126,"")</f>
        <v>#N/A</v>
      </c>
      <c r="AK1361" s="47" t="e">
        <f t="shared" si="649"/>
        <v>#N/A</v>
      </c>
      <c r="AL1361" s="50" t="e">
        <f>VLOOKUP(Audit!C126,$V$3:$AE$12,3,FALSE)&amp; IF(Audit!C126=10,Audit!V126,"")</f>
        <v>#N/A</v>
      </c>
      <c r="AM1361" s="50" t="e">
        <f>VLOOKUP(Audit!C126,$V$13:$AE$22,3,FALSE)&amp; IF(Audit!C126=10,Audit!W126,"")</f>
        <v>#N/A</v>
      </c>
      <c r="AN1361" s="47" t="e">
        <f t="shared" si="650"/>
        <v>#N/A</v>
      </c>
      <c r="AO1361" s="50" t="e">
        <f>VLOOKUP(Audit!D126,$V$3:$AE$12,4,FALSE) &amp;  Audit!T126 &amp; IF(Audit!D126=10,Audit!V126,"")</f>
        <v>#N/A</v>
      </c>
      <c r="AP1361" s="50" t="e">
        <f>VLOOKUP(Audit!D126,$V$13:$AE$22,4,FALSE)&amp; IF(Audit!D126=10,Audit!W126,"")</f>
        <v>#N/A</v>
      </c>
      <c r="AQ1361" s="47" t="e">
        <f t="shared" si="651"/>
        <v>#N/A</v>
      </c>
      <c r="AR1361" s="50" t="e">
        <f>VLOOKUP(Audit!E126,$V$3:$AE$12,5,FALSE)&amp; IF(Audit!E126=10,Audit!V126,"")</f>
        <v>#N/A</v>
      </c>
      <c r="AS1361" s="50" t="e">
        <f>VLOOKUP(Audit!E126,$V$13:$AE$22,5,FALSE)&amp; IF(Audit!E126=10,Audit!W126,"")</f>
        <v>#N/A</v>
      </c>
      <c r="AT1361" s="47" t="e">
        <f t="shared" si="652"/>
        <v>#N/A</v>
      </c>
      <c r="AU1361" s="50" t="e">
        <f>VLOOKUP(Audit!F126,$V$3:$AE$12,6,FALSE)&amp; IF(Audit!F126=10,Audit!V126,"")</f>
        <v>#N/A</v>
      </c>
      <c r="AV1361" s="50" t="e">
        <f>VLOOKUP(Audit!F126,$V$13:$AE$22,6,FALSE)&amp; IF(Audit!F126=10,Audit!W126,"")</f>
        <v>#N/A</v>
      </c>
      <c r="AW1361" s="47" t="e">
        <f t="shared" si="653"/>
        <v>#N/A</v>
      </c>
      <c r="AX1361" s="50" t="e">
        <f>VLOOKUP(Audit!G126,$V$3:$AE$12,7,FALSE)&amp; IF(Audit!G126=10,Audit!V126,"")</f>
        <v>#N/A</v>
      </c>
      <c r="AY1361" s="50" t="e">
        <f>VLOOKUP(Audit!G126,$V$13:$AE$22,7,FALSE) &amp; IF(Audit!G126=10,Audit!W126,"")</f>
        <v>#N/A</v>
      </c>
      <c r="AZ1361" s="47" t="e">
        <f t="shared" si="654"/>
        <v>#N/A</v>
      </c>
      <c r="BA1361" s="50" t="e">
        <f>VLOOKUP(Audit!H126,$V$3:$AE$12,8,FALSE)&amp; Audit!U126 &amp; IF(Audit!H126=10,Audit!V126,"")</f>
        <v>#N/A</v>
      </c>
      <c r="BB1361" s="50" t="e">
        <f>VLOOKUP(Audit!H126,$V$13:$AE$22,8,FALSE) &amp; IF(Audit!H126=10,Audit!W126,"")</f>
        <v>#N/A</v>
      </c>
      <c r="BC1361" s="47" t="e">
        <f t="shared" si="655"/>
        <v>#N/A</v>
      </c>
      <c r="BD1361" s="50" t="e">
        <f>VLOOKUP(Audit!I126,$V$3:$AE$12,9,FALSE)&amp; IF(Audit!I126=10,Audit!V126,"")</f>
        <v>#N/A</v>
      </c>
      <c r="BE1361" s="50" t="e">
        <f>VLOOKUP(Audit!I126,$V$13:$AE$22,9,FALSE) &amp; IF(Audit!I126=10,Audit!W126,"") &amp; IF(Audit!I126&lt;&gt;1,U1361,"")</f>
        <v>#N/A</v>
      </c>
      <c r="BF1361" s="47" t="e">
        <f t="shared" si="656"/>
        <v>#N/A</v>
      </c>
      <c r="BG1361" s="50" t="e">
        <f>VLOOKUP(Audit!J126,$V$3:$AE$12,10,FALSE) &amp; Audit!S126 &amp; IF(Audit!J126=10,Audit!V126,"")</f>
        <v>#N/A</v>
      </c>
      <c r="BH1361" s="50" t="e">
        <f>VLOOKUP(Audit!J126,$V$13:$AE$22,10,FALSE) &amp; IF(Audit!J126=10,Audit!W126,"") &amp; IF(Audit!J126&lt;&gt;1,U1361,"")</f>
        <v>#N/A</v>
      </c>
      <c r="BI1361" s="47" t="e">
        <f t="shared" si="657"/>
        <v>#N/A</v>
      </c>
      <c r="BJ1361" s="48" t="str">
        <f t="shared" si="658"/>
        <v/>
      </c>
      <c r="BK1361" s="48" t="str">
        <f t="shared" si="659"/>
        <v/>
      </c>
      <c r="BL1361" s="48" t="str">
        <f t="shared" si="660"/>
        <v/>
      </c>
      <c r="BM1361" s="48" t="str">
        <f t="shared" si="661"/>
        <v/>
      </c>
      <c r="BN1361" s="48" t="str">
        <f t="shared" si="662"/>
        <v/>
      </c>
      <c r="BO1361" s="48" t="str">
        <f t="shared" si="663"/>
        <v/>
      </c>
      <c r="BP1361" s="48" t="str">
        <f t="shared" si="664"/>
        <v/>
      </c>
      <c r="BQ1361" s="48" t="str">
        <f t="shared" si="665"/>
        <v/>
      </c>
      <c r="BR1361" s="48" t="str">
        <f t="shared" si="666"/>
        <v/>
      </c>
      <c r="BS1361" s="48" t="str">
        <f t="shared" si="667"/>
        <v/>
      </c>
      <c r="BT1361" s="48" t="str">
        <f t="shared" si="668"/>
        <v/>
      </c>
      <c r="BU1361" s="48" t="str">
        <f t="shared" si="669"/>
        <v/>
      </c>
    </row>
    <row r="1362" spans="1:73">
      <c r="A1362" s="10">
        <f>Audit!A127</f>
        <v>0</v>
      </c>
      <c r="B1362" s="10" t="e">
        <f t="shared" si="640"/>
        <v>#N/A</v>
      </c>
      <c r="C1362" s="17" t="e">
        <f>VLOOKUP(Audit!B127,$V$3:$AE$12,2,FALSE) &amp; VLOOKUP(Audit!B127,$V$13:$AE$22,2,FALSE)&amp; IF(Audit!B127=10,Audit!V127&amp;Audit!W127,"")</f>
        <v>#N/A</v>
      </c>
      <c r="D1362" s="17" t="e">
        <f>VLOOKUP(Audit!C127,$V$3:$AE$12,3,FALSE) &amp; VLOOKUP(Audit!C127,$V$13:$AE$22,3,FALSE) &amp;IF(Audit!C127=10,Audit!V127&amp;Audit!W127,"")</f>
        <v>#N/A</v>
      </c>
      <c r="E1362" s="17" t="e">
        <f>VLOOKUP(Audit!D127,$V$3:$AE$12,4,FALSE)&amp; Audit!T127 &amp; VLOOKUP(Audit!D127,$V$13:$AE$22,4,FALSE)&amp; IF(Audit!D127=10,Audit!V127&amp;Audit!W127,"")</f>
        <v>#N/A</v>
      </c>
      <c r="F1362" s="17" t="e">
        <f>VLOOKUP(Audit!E127,$V$3:$AE$12,5,FALSE) &amp; VLOOKUP(Audit!E127,$V$13:$AE$22,5,FALSE)&amp; IF(Audit!E127=10,Audit!V127&amp;Audit!W127,"")</f>
        <v>#N/A</v>
      </c>
      <c r="G1362" s="17" t="e">
        <f>VLOOKUP(Audit!F127,$V$3:$AE$12,6,FALSE) &amp; VLOOKUP(Audit!F127,$V$13:$AE$22,6,FALSE)&amp; IF(Audit!F127=10,Audit!V127&amp;Audit!W127,"")</f>
        <v>#N/A</v>
      </c>
      <c r="H1362" s="17" t="e">
        <f>VLOOKUP(Audit!G127,$V$3:$AE$12,7,FALSE) &amp; VLOOKUP(Audit!G127,$V$13:$AE$22,7,FALSE)&amp;IF(Audit!G127=10,Audit!V127&amp;Audit!W127,"")</f>
        <v>#N/A</v>
      </c>
      <c r="I1362" s="17" t="e">
        <f>VLOOKUP(Audit!H127,$V$3:$AE$12,8,FALSE) &amp; Audit!U127 &amp; VLOOKUP(Audit!H127,$V$13:$AE$22,8,FALSE)&amp;IF(Audit!H127=10,Audit!V127&amp;Audit!W127,"")</f>
        <v>#N/A</v>
      </c>
      <c r="J1362" s="17" t="e">
        <f>VLOOKUP(Audit!I127,$V$3:$AE$12,9,FALSE) &amp; VLOOKUP(Audit!I127,$V$13:$AE$22,9,FALSE) &amp; IF(Audit!I127=10,Audit!V127&amp;Audit!W127,"") &amp; IF(Audit!I127&lt;&gt;1,U1362,"")</f>
        <v>#N/A</v>
      </c>
      <c r="K1362" s="17" t="e">
        <f>VLOOKUP(Audit!J127,$V$3:$AE$12,10,FALSE) &amp; Audit!S127 &amp; VLOOKUP(Audit!J127,$V$13:$AE$22,10,FALSE) &amp; IF(Audit!J127=10,Audit!V127&amp;Audit!W127,"") &amp; IF(Audit!J127&lt;&gt;1,U1362,"")</f>
        <v>#N/A</v>
      </c>
      <c r="L1362" s="10">
        <f>Audit!K127</f>
        <v>0</v>
      </c>
      <c r="M1362" s="10" t="e">
        <f t="shared" si="641"/>
        <v>#N/A</v>
      </c>
      <c r="N1362" s="10" t="e">
        <f t="shared" si="642"/>
        <v>#N/A</v>
      </c>
      <c r="O1362" s="10" t="e">
        <f t="shared" si="643"/>
        <v>#N/A</v>
      </c>
      <c r="P1362" s="10" t="e">
        <f t="shared" si="644"/>
        <v>#N/A</v>
      </c>
      <c r="Q1362" s="10" t="e">
        <f t="shared" si="645"/>
        <v>#N/A</v>
      </c>
      <c r="R1362" s="10" t="e">
        <f t="shared" si="646"/>
        <v>#N/A</v>
      </c>
      <c r="S1362" s="10" t="e">
        <f t="shared" si="647"/>
        <v>#N/A</v>
      </c>
      <c r="T1362" s="10" t="e">
        <f t="shared" si="648"/>
        <v>#N/A</v>
      </c>
      <c r="U1362" s="17" t="str">
        <f>IF(Audit!M127="","",VLOOKUP(Audit!M127,$W$26:$X$35,2,FALSE)) &amp; Audit!N127 &amp; IF(Audit!O127="","",IF(Audit!N127&lt;=1.4,VLOOKUP(Audit!O127,$W$38:X1407,2,FALSE),VLOOKUP(Audit!O127,$W$51:$X$61,2,FALSE))) &amp; IF(Audit!P127="","",VLOOKUP(Audit!P127,$Y$26:$Z$35,2,FALSE) &amp; Audit!Q127 &amp; IF(Audit!O127="","",IF(Audit!Q127&lt;=1.4,VLOOKUP(Audit!R127,$Y$38:$Z$48,2,FALSE),VLOOKUP(Audit!R127,$Y$51:$Z$61,2,FALSE))))</f>
        <v/>
      </c>
      <c r="V1362" s="21"/>
      <c r="AH1362" s="49">
        <f>Audit!A127</f>
        <v>0</v>
      </c>
      <c r="AI1362" s="50" t="e">
        <f>VLOOKUP(Audit!B127,$V$3:$AE$12,2,FALSE)&amp; IF(Audit!B127=10,Audit!V127,"")</f>
        <v>#N/A</v>
      </c>
      <c r="AJ1362" s="50" t="e">
        <f>VLOOKUP(Audit!B127,$V$13:$AE$22,2,FALSE)&amp; IF(Audit!B127=10,Audit!W127,"")</f>
        <v>#N/A</v>
      </c>
      <c r="AK1362" s="47" t="e">
        <f t="shared" si="649"/>
        <v>#N/A</v>
      </c>
      <c r="AL1362" s="50" t="e">
        <f>VLOOKUP(Audit!C127,$V$3:$AE$12,3,FALSE)&amp; IF(Audit!C127=10,Audit!V127,"")</f>
        <v>#N/A</v>
      </c>
      <c r="AM1362" s="50" t="e">
        <f>VLOOKUP(Audit!C127,$V$13:$AE$22,3,FALSE)&amp; IF(Audit!C127=10,Audit!W127,"")</f>
        <v>#N/A</v>
      </c>
      <c r="AN1362" s="47" t="e">
        <f t="shared" si="650"/>
        <v>#N/A</v>
      </c>
      <c r="AO1362" s="50" t="e">
        <f>VLOOKUP(Audit!D127,$V$3:$AE$12,4,FALSE) &amp;  Audit!T127 &amp; IF(Audit!D127=10,Audit!V127,"")</f>
        <v>#N/A</v>
      </c>
      <c r="AP1362" s="50" t="e">
        <f>VLOOKUP(Audit!D127,$V$13:$AE$22,4,FALSE)&amp; IF(Audit!D127=10,Audit!W127,"")</f>
        <v>#N/A</v>
      </c>
      <c r="AQ1362" s="47" t="e">
        <f t="shared" si="651"/>
        <v>#N/A</v>
      </c>
      <c r="AR1362" s="50" t="e">
        <f>VLOOKUP(Audit!E127,$V$3:$AE$12,5,FALSE)&amp; IF(Audit!E127=10,Audit!V127,"")</f>
        <v>#N/A</v>
      </c>
      <c r="AS1362" s="50" t="e">
        <f>VLOOKUP(Audit!E127,$V$13:$AE$22,5,FALSE)&amp; IF(Audit!E127=10,Audit!W127,"")</f>
        <v>#N/A</v>
      </c>
      <c r="AT1362" s="47" t="e">
        <f t="shared" si="652"/>
        <v>#N/A</v>
      </c>
      <c r="AU1362" s="50" t="e">
        <f>VLOOKUP(Audit!F127,$V$3:$AE$12,6,FALSE)&amp; IF(Audit!F127=10,Audit!V127,"")</f>
        <v>#N/A</v>
      </c>
      <c r="AV1362" s="50" t="e">
        <f>VLOOKUP(Audit!F127,$V$13:$AE$22,6,FALSE)&amp; IF(Audit!F127=10,Audit!W127,"")</f>
        <v>#N/A</v>
      </c>
      <c r="AW1362" s="47" t="e">
        <f t="shared" si="653"/>
        <v>#N/A</v>
      </c>
      <c r="AX1362" s="50" t="e">
        <f>VLOOKUP(Audit!G127,$V$3:$AE$12,7,FALSE)&amp; IF(Audit!G127=10,Audit!V127,"")</f>
        <v>#N/A</v>
      </c>
      <c r="AY1362" s="50" t="e">
        <f>VLOOKUP(Audit!G127,$V$13:$AE$22,7,FALSE) &amp; IF(Audit!G127=10,Audit!W127,"")</f>
        <v>#N/A</v>
      </c>
      <c r="AZ1362" s="47" t="e">
        <f t="shared" si="654"/>
        <v>#N/A</v>
      </c>
      <c r="BA1362" s="50" t="e">
        <f>VLOOKUP(Audit!H127,$V$3:$AE$12,8,FALSE)&amp; Audit!U127 &amp; IF(Audit!H127=10,Audit!V127,"")</f>
        <v>#N/A</v>
      </c>
      <c r="BB1362" s="50" t="e">
        <f>VLOOKUP(Audit!H127,$V$13:$AE$22,8,FALSE) &amp; IF(Audit!H127=10,Audit!W127,"")</f>
        <v>#N/A</v>
      </c>
      <c r="BC1362" s="47" t="e">
        <f t="shared" si="655"/>
        <v>#N/A</v>
      </c>
      <c r="BD1362" s="50" t="e">
        <f>VLOOKUP(Audit!I127,$V$3:$AE$12,9,FALSE)&amp; IF(Audit!I127=10,Audit!V127,"")</f>
        <v>#N/A</v>
      </c>
      <c r="BE1362" s="50" t="e">
        <f>VLOOKUP(Audit!I127,$V$13:$AE$22,9,FALSE) &amp; IF(Audit!I127=10,Audit!W127,"") &amp; IF(Audit!I127&lt;&gt;1,U1362,"")</f>
        <v>#N/A</v>
      </c>
      <c r="BF1362" s="47" t="e">
        <f t="shared" si="656"/>
        <v>#N/A</v>
      </c>
      <c r="BG1362" s="50" t="e">
        <f>VLOOKUP(Audit!J127,$V$3:$AE$12,10,FALSE) &amp; Audit!S127 &amp; IF(Audit!J127=10,Audit!V127,"")</f>
        <v>#N/A</v>
      </c>
      <c r="BH1362" s="50" t="e">
        <f>VLOOKUP(Audit!J127,$V$13:$AE$22,10,FALSE) &amp; IF(Audit!J127=10,Audit!W127,"") &amp; IF(Audit!J127&lt;&gt;1,U1362,"")</f>
        <v>#N/A</v>
      </c>
      <c r="BI1362" s="47" t="e">
        <f t="shared" si="657"/>
        <v>#N/A</v>
      </c>
      <c r="BJ1362" s="48" t="str">
        <f t="shared" si="658"/>
        <v/>
      </c>
      <c r="BK1362" s="48" t="str">
        <f t="shared" si="659"/>
        <v/>
      </c>
      <c r="BL1362" s="48" t="str">
        <f t="shared" si="660"/>
        <v/>
      </c>
      <c r="BM1362" s="48" t="str">
        <f t="shared" si="661"/>
        <v/>
      </c>
      <c r="BN1362" s="48" t="str">
        <f t="shared" si="662"/>
        <v/>
      </c>
      <c r="BO1362" s="48" t="str">
        <f t="shared" si="663"/>
        <v/>
      </c>
      <c r="BP1362" s="48" t="str">
        <f t="shared" si="664"/>
        <v/>
      </c>
      <c r="BQ1362" s="48" t="str">
        <f t="shared" si="665"/>
        <v/>
      </c>
      <c r="BR1362" s="48" t="str">
        <f t="shared" si="666"/>
        <v/>
      </c>
      <c r="BS1362" s="48" t="str">
        <f t="shared" si="667"/>
        <v/>
      </c>
      <c r="BT1362" s="48" t="str">
        <f t="shared" si="668"/>
        <v/>
      </c>
      <c r="BU1362" s="48" t="str">
        <f t="shared" si="669"/>
        <v/>
      </c>
    </row>
    <row r="1363" spans="1:73">
      <c r="A1363" s="10">
        <f>Audit!A128</f>
        <v>0</v>
      </c>
      <c r="B1363" s="10" t="e">
        <f t="shared" si="640"/>
        <v>#N/A</v>
      </c>
      <c r="C1363" s="17" t="e">
        <f>VLOOKUP(Audit!B128,$V$3:$AE$12,2,FALSE) &amp; VLOOKUP(Audit!B128,$V$13:$AE$22,2,FALSE)&amp; IF(Audit!B128=10,Audit!V128&amp;Audit!W128,"")</f>
        <v>#N/A</v>
      </c>
      <c r="D1363" s="17" t="e">
        <f>VLOOKUP(Audit!C128,$V$3:$AE$12,3,FALSE) &amp; VLOOKUP(Audit!C128,$V$13:$AE$22,3,FALSE) &amp;IF(Audit!C128=10,Audit!V128&amp;Audit!W128,"")</f>
        <v>#N/A</v>
      </c>
      <c r="E1363" s="17" t="e">
        <f>VLOOKUP(Audit!D128,$V$3:$AE$12,4,FALSE)&amp; Audit!T128 &amp; VLOOKUP(Audit!D128,$V$13:$AE$22,4,FALSE)&amp; IF(Audit!D128=10,Audit!V128&amp;Audit!W128,"")</f>
        <v>#N/A</v>
      </c>
      <c r="F1363" s="17" t="e">
        <f>VLOOKUP(Audit!E128,$V$3:$AE$12,5,FALSE) &amp; VLOOKUP(Audit!E128,$V$13:$AE$22,5,FALSE)&amp; IF(Audit!E128=10,Audit!V128&amp;Audit!W128,"")</f>
        <v>#N/A</v>
      </c>
      <c r="G1363" s="17" t="e">
        <f>VLOOKUP(Audit!F128,$V$3:$AE$12,6,FALSE) &amp; VLOOKUP(Audit!F128,$V$13:$AE$22,6,FALSE)&amp; IF(Audit!F128=10,Audit!V128&amp;Audit!W128,"")</f>
        <v>#N/A</v>
      </c>
      <c r="H1363" s="17" t="e">
        <f>VLOOKUP(Audit!G128,$V$3:$AE$12,7,FALSE) &amp; VLOOKUP(Audit!G128,$V$13:$AE$22,7,FALSE)&amp;IF(Audit!G128=10,Audit!V128&amp;Audit!W128,"")</f>
        <v>#N/A</v>
      </c>
      <c r="I1363" s="17" t="e">
        <f>VLOOKUP(Audit!H128,$V$3:$AE$12,8,FALSE) &amp; Audit!U128 &amp; VLOOKUP(Audit!H128,$V$13:$AE$22,8,FALSE)&amp;IF(Audit!H128=10,Audit!V128&amp;Audit!W128,"")</f>
        <v>#N/A</v>
      </c>
      <c r="J1363" s="17" t="e">
        <f>VLOOKUP(Audit!I128,$V$3:$AE$12,9,FALSE) &amp; VLOOKUP(Audit!I128,$V$13:$AE$22,9,FALSE) &amp; IF(Audit!I128=10,Audit!V128&amp;Audit!W128,"") &amp; IF(Audit!I128&lt;&gt;1,U1363,"")</f>
        <v>#N/A</v>
      </c>
      <c r="K1363" s="17" t="e">
        <f>VLOOKUP(Audit!J128,$V$3:$AE$12,10,FALSE) &amp; Audit!S128 &amp; VLOOKUP(Audit!J128,$V$13:$AE$22,10,FALSE) &amp; IF(Audit!J128=10,Audit!V128&amp;Audit!W128,"") &amp; IF(Audit!J128&lt;&gt;1,U1363,"")</f>
        <v>#N/A</v>
      </c>
      <c r="L1363" s="10">
        <f>Audit!K128</f>
        <v>0</v>
      </c>
      <c r="M1363" s="10" t="e">
        <f t="shared" si="641"/>
        <v>#N/A</v>
      </c>
      <c r="N1363" s="10" t="e">
        <f t="shared" si="642"/>
        <v>#N/A</v>
      </c>
      <c r="O1363" s="10" t="e">
        <f t="shared" si="643"/>
        <v>#N/A</v>
      </c>
      <c r="P1363" s="10" t="e">
        <f t="shared" si="644"/>
        <v>#N/A</v>
      </c>
      <c r="Q1363" s="10" t="e">
        <f t="shared" si="645"/>
        <v>#N/A</v>
      </c>
      <c r="R1363" s="10" t="e">
        <f t="shared" si="646"/>
        <v>#N/A</v>
      </c>
      <c r="S1363" s="10" t="e">
        <f t="shared" si="647"/>
        <v>#N/A</v>
      </c>
      <c r="T1363" s="10" t="e">
        <f t="shared" si="648"/>
        <v>#N/A</v>
      </c>
      <c r="U1363" s="17" t="str">
        <f>IF(Audit!M128="","",VLOOKUP(Audit!M128,$W$26:$X$35,2,FALSE)) &amp; Audit!N128 &amp; IF(Audit!O128="","",IF(Audit!N128&lt;=1.4,VLOOKUP(Audit!O128,$W$38:X1408,2,FALSE),VLOOKUP(Audit!O128,$W$51:$X$61,2,FALSE))) &amp; IF(Audit!P128="","",VLOOKUP(Audit!P128,$Y$26:$Z$35,2,FALSE) &amp; Audit!Q128 &amp; IF(Audit!O128="","",IF(Audit!Q128&lt;=1.4,VLOOKUP(Audit!R128,$Y$38:$Z$48,2,FALSE),VLOOKUP(Audit!R128,$Y$51:$Z$61,2,FALSE))))</f>
        <v/>
      </c>
      <c r="V1363" s="21"/>
      <c r="AH1363" s="49">
        <f>Audit!A128</f>
        <v>0</v>
      </c>
      <c r="AI1363" s="50" t="e">
        <f>VLOOKUP(Audit!B128,$V$3:$AE$12,2,FALSE)&amp; IF(Audit!B128=10,Audit!V128,"")</f>
        <v>#N/A</v>
      </c>
      <c r="AJ1363" s="50" t="e">
        <f>VLOOKUP(Audit!B128,$V$13:$AE$22,2,FALSE)&amp; IF(Audit!B128=10,Audit!W128,"")</f>
        <v>#N/A</v>
      </c>
      <c r="AK1363" s="47" t="e">
        <f t="shared" si="649"/>
        <v>#N/A</v>
      </c>
      <c r="AL1363" s="50" t="e">
        <f>VLOOKUP(Audit!C128,$V$3:$AE$12,3,FALSE)&amp; IF(Audit!C128=10,Audit!V128,"")</f>
        <v>#N/A</v>
      </c>
      <c r="AM1363" s="50" t="e">
        <f>VLOOKUP(Audit!C128,$V$13:$AE$22,3,FALSE)&amp; IF(Audit!C128=10,Audit!W128,"")</f>
        <v>#N/A</v>
      </c>
      <c r="AN1363" s="47" t="e">
        <f t="shared" si="650"/>
        <v>#N/A</v>
      </c>
      <c r="AO1363" s="50" t="e">
        <f>VLOOKUP(Audit!D128,$V$3:$AE$12,4,FALSE) &amp;  Audit!T128 &amp; IF(Audit!D128=10,Audit!V128,"")</f>
        <v>#N/A</v>
      </c>
      <c r="AP1363" s="50" t="e">
        <f>VLOOKUP(Audit!D128,$V$13:$AE$22,4,FALSE)&amp; IF(Audit!D128=10,Audit!W128,"")</f>
        <v>#N/A</v>
      </c>
      <c r="AQ1363" s="47" t="e">
        <f t="shared" si="651"/>
        <v>#N/A</v>
      </c>
      <c r="AR1363" s="50" t="e">
        <f>VLOOKUP(Audit!E128,$V$3:$AE$12,5,FALSE)&amp; IF(Audit!E128=10,Audit!V128,"")</f>
        <v>#N/A</v>
      </c>
      <c r="AS1363" s="50" t="e">
        <f>VLOOKUP(Audit!E128,$V$13:$AE$22,5,FALSE)&amp; IF(Audit!E128=10,Audit!W128,"")</f>
        <v>#N/A</v>
      </c>
      <c r="AT1363" s="47" t="e">
        <f t="shared" si="652"/>
        <v>#N/A</v>
      </c>
      <c r="AU1363" s="50" t="e">
        <f>VLOOKUP(Audit!F128,$V$3:$AE$12,6,FALSE)&amp; IF(Audit!F128=10,Audit!V128,"")</f>
        <v>#N/A</v>
      </c>
      <c r="AV1363" s="50" t="e">
        <f>VLOOKUP(Audit!F128,$V$13:$AE$22,6,FALSE)&amp; IF(Audit!F128=10,Audit!W128,"")</f>
        <v>#N/A</v>
      </c>
      <c r="AW1363" s="47" t="e">
        <f t="shared" si="653"/>
        <v>#N/A</v>
      </c>
      <c r="AX1363" s="50" t="e">
        <f>VLOOKUP(Audit!G128,$V$3:$AE$12,7,FALSE)&amp; IF(Audit!G128=10,Audit!V128,"")</f>
        <v>#N/A</v>
      </c>
      <c r="AY1363" s="50" t="e">
        <f>VLOOKUP(Audit!G128,$V$13:$AE$22,7,FALSE) &amp; IF(Audit!G128=10,Audit!W128,"")</f>
        <v>#N/A</v>
      </c>
      <c r="AZ1363" s="47" t="e">
        <f t="shared" si="654"/>
        <v>#N/A</v>
      </c>
      <c r="BA1363" s="50" t="e">
        <f>VLOOKUP(Audit!H128,$V$3:$AE$12,8,FALSE)&amp; Audit!U128 &amp; IF(Audit!H128=10,Audit!V128,"")</f>
        <v>#N/A</v>
      </c>
      <c r="BB1363" s="50" t="e">
        <f>VLOOKUP(Audit!H128,$V$13:$AE$22,8,FALSE) &amp; IF(Audit!H128=10,Audit!W128,"")</f>
        <v>#N/A</v>
      </c>
      <c r="BC1363" s="47" t="e">
        <f t="shared" si="655"/>
        <v>#N/A</v>
      </c>
      <c r="BD1363" s="50" t="e">
        <f>VLOOKUP(Audit!I128,$V$3:$AE$12,9,FALSE)&amp; IF(Audit!I128=10,Audit!V128,"")</f>
        <v>#N/A</v>
      </c>
      <c r="BE1363" s="50" t="e">
        <f>VLOOKUP(Audit!I128,$V$13:$AE$22,9,FALSE) &amp; IF(Audit!I128=10,Audit!W128,"") &amp; IF(Audit!I128&lt;&gt;1,U1363,"")</f>
        <v>#N/A</v>
      </c>
      <c r="BF1363" s="47" t="e">
        <f t="shared" si="656"/>
        <v>#N/A</v>
      </c>
      <c r="BG1363" s="50" t="e">
        <f>VLOOKUP(Audit!J128,$V$3:$AE$12,10,FALSE) &amp; Audit!S128 &amp; IF(Audit!J128=10,Audit!V128,"")</f>
        <v>#N/A</v>
      </c>
      <c r="BH1363" s="50" t="e">
        <f>VLOOKUP(Audit!J128,$V$13:$AE$22,10,FALSE) &amp; IF(Audit!J128=10,Audit!W128,"") &amp; IF(Audit!J128&lt;&gt;1,U1363,"")</f>
        <v>#N/A</v>
      </c>
      <c r="BI1363" s="47" t="e">
        <f t="shared" si="657"/>
        <v>#N/A</v>
      </c>
      <c r="BJ1363" s="48" t="str">
        <f t="shared" si="658"/>
        <v/>
      </c>
      <c r="BK1363" s="48" t="str">
        <f t="shared" si="659"/>
        <v/>
      </c>
      <c r="BL1363" s="48" t="str">
        <f t="shared" si="660"/>
        <v/>
      </c>
      <c r="BM1363" s="48" t="str">
        <f t="shared" si="661"/>
        <v/>
      </c>
      <c r="BN1363" s="48" t="str">
        <f t="shared" si="662"/>
        <v/>
      </c>
      <c r="BO1363" s="48" t="str">
        <f t="shared" si="663"/>
        <v/>
      </c>
      <c r="BP1363" s="48" t="str">
        <f t="shared" si="664"/>
        <v/>
      </c>
      <c r="BQ1363" s="48" t="str">
        <f t="shared" si="665"/>
        <v/>
      </c>
      <c r="BR1363" s="48" t="str">
        <f t="shared" si="666"/>
        <v/>
      </c>
      <c r="BS1363" s="48" t="str">
        <f t="shared" si="667"/>
        <v/>
      </c>
      <c r="BT1363" s="48" t="str">
        <f t="shared" si="668"/>
        <v/>
      </c>
      <c r="BU1363" s="48" t="str">
        <f t="shared" si="669"/>
        <v/>
      </c>
    </row>
    <row r="1364" spans="1:73">
      <c r="A1364" s="10">
        <f>Audit!A129</f>
        <v>0</v>
      </c>
      <c r="B1364" s="10" t="e">
        <f t="shared" si="640"/>
        <v>#N/A</v>
      </c>
      <c r="C1364" s="17" t="e">
        <f>VLOOKUP(Audit!B129,$V$3:$AE$12,2,FALSE) &amp; VLOOKUP(Audit!B129,$V$13:$AE$22,2,FALSE)&amp; IF(Audit!B129=10,Audit!V129&amp;Audit!W129,"")</f>
        <v>#N/A</v>
      </c>
      <c r="D1364" s="17" t="e">
        <f>VLOOKUP(Audit!C129,$V$3:$AE$12,3,FALSE) &amp; VLOOKUP(Audit!C129,$V$13:$AE$22,3,FALSE) &amp;IF(Audit!C129=10,Audit!V129&amp;Audit!W129,"")</f>
        <v>#N/A</v>
      </c>
      <c r="E1364" s="17" t="e">
        <f>VLOOKUP(Audit!D129,$V$3:$AE$12,4,FALSE)&amp; Audit!T129 &amp; VLOOKUP(Audit!D129,$V$13:$AE$22,4,FALSE)&amp; IF(Audit!D129=10,Audit!V129&amp;Audit!W129,"")</f>
        <v>#N/A</v>
      </c>
      <c r="F1364" s="17" t="e">
        <f>VLOOKUP(Audit!E129,$V$3:$AE$12,5,FALSE) &amp; VLOOKUP(Audit!E129,$V$13:$AE$22,5,FALSE)&amp; IF(Audit!E129=10,Audit!V129&amp;Audit!W129,"")</f>
        <v>#N/A</v>
      </c>
      <c r="G1364" s="17" t="e">
        <f>VLOOKUP(Audit!F129,$V$3:$AE$12,6,FALSE) &amp; VLOOKUP(Audit!F129,$V$13:$AE$22,6,FALSE)&amp; IF(Audit!F129=10,Audit!V129&amp;Audit!W129,"")</f>
        <v>#N/A</v>
      </c>
      <c r="H1364" s="17" t="e">
        <f>VLOOKUP(Audit!G129,$V$3:$AE$12,7,FALSE) &amp; VLOOKUP(Audit!G129,$V$13:$AE$22,7,FALSE)&amp;IF(Audit!G129=10,Audit!V129&amp;Audit!W129,"")</f>
        <v>#N/A</v>
      </c>
      <c r="I1364" s="17" t="e">
        <f>VLOOKUP(Audit!H129,$V$3:$AE$12,8,FALSE) &amp; Audit!U129 &amp; VLOOKUP(Audit!H129,$V$13:$AE$22,8,FALSE)&amp;IF(Audit!H129=10,Audit!V129&amp;Audit!W129,"")</f>
        <v>#N/A</v>
      </c>
      <c r="J1364" s="17" t="e">
        <f>VLOOKUP(Audit!I129,$V$3:$AE$12,9,FALSE) &amp; VLOOKUP(Audit!I129,$V$13:$AE$22,9,FALSE) &amp; IF(Audit!I129=10,Audit!V129&amp;Audit!W129,"") &amp; IF(Audit!I129&lt;&gt;1,U1364,"")</f>
        <v>#N/A</v>
      </c>
      <c r="K1364" s="17" t="e">
        <f>VLOOKUP(Audit!J129,$V$3:$AE$12,10,FALSE) &amp; Audit!S129 &amp; VLOOKUP(Audit!J129,$V$13:$AE$22,10,FALSE) &amp; IF(Audit!J129=10,Audit!V129&amp;Audit!W129,"") &amp; IF(Audit!J129&lt;&gt;1,U1364,"")</f>
        <v>#N/A</v>
      </c>
      <c r="L1364" s="10">
        <f>Audit!K129</f>
        <v>0</v>
      </c>
      <c r="M1364" s="10" t="e">
        <f t="shared" si="641"/>
        <v>#N/A</v>
      </c>
      <c r="N1364" s="10" t="e">
        <f t="shared" si="642"/>
        <v>#N/A</v>
      </c>
      <c r="O1364" s="10" t="e">
        <f t="shared" si="643"/>
        <v>#N/A</v>
      </c>
      <c r="P1364" s="10" t="e">
        <f t="shared" si="644"/>
        <v>#N/A</v>
      </c>
      <c r="Q1364" s="10" t="e">
        <f t="shared" si="645"/>
        <v>#N/A</v>
      </c>
      <c r="R1364" s="10" t="e">
        <f t="shared" si="646"/>
        <v>#N/A</v>
      </c>
      <c r="S1364" s="10" t="e">
        <f t="shared" si="647"/>
        <v>#N/A</v>
      </c>
      <c r="T1364" s="10" t="e">
        <f t="shared" si="648"/>
        <v>#N/A</v>
      </c>
      <c r="U1364" s="17" t="str">
        <f>IF(Audit!M129="","",VLOOKUP(Audit!M129,$W$26:$X$35,2,FALSE)) &amp; Audit!N129 &amp; IF(Audit!O129="","",IF(Audit!N129&lt;=1.4,VLOOKUP(Audit!O129,$W$38:X1409,2,FALSE),VLOOKUP(Audit!O129,$W$51:$X$61,2,FALSE))) &amp; IF(Audit!P129="","",VLOOKUP(Audit!P129,$Y$26:$Z$35,2,FALSE) &amp; Audit!Q129 &amp; IF(Audit!O129="","",IF(Audit!Q129&lt;=1.4,VLOOKUP(Audit!R129,$Y$38:$Z$48,2,FALSE),VLOOKUP(Audit!R129,$Y$51:$Z$61,2,FALSE))))</f>
        <v/>
      </c>
      <c r="V1364" s="21"/>
      <c r="AH1364" s="49">
        <f>Audit!A129</f>
        <v>0</v>
      </c>
      <c r="AI1364" s="50" t="e">
        <f>VLOOKUP(Audit!B129,$V$3:$AE$12,2,FALSE)&amp; IF(Audit!B129=10,Audit!V129,"")</f>
        <v>#N/A</v>
      </c>
      <c r="AJ1364" s="50" t="e">
        <f>VLOOKUP(Audit!B129,$V$13:$AE$22,2,FALSE)&amp; IF(Audit!B129=10,Audit!W129,"")</f>
        <v>#N/A</v>
      </c>
      <c r="AK1364" s="47" t="e">
        <f t="shared" si="649"/>
        <v>#N/A</v>
      </c>
      <c r="AL1364" s="50" t="e">
        <f>VLOOKUP(Audit!C129,$V$3:$AE$12,3,FALSE)&amp; IF(Audit!C129=10,Audit!V129,"")</f>
        <v>#N/A</v>
      </c>
      <c r="AM1364" s="50" t="e">
        <f>VLOOKUP(Audit!C129,$V$13:$AE$22,3,FALSE)&amp; IF(Audit!C129=10,Audit!W129,"")</f>
        <v>#N/A</v>
      </c>
      <c r="AN1364" s="47" t="e">
        <f t="shared" si="650"/>
        <v>#N/A</v>
      </c>
      <c r="AO1364" s="50" t="e">
        <f>VLOOKUP(Audit!D129,$V$3:$AE$12,4,FALSE) &amp;  Audit!T129 &amp; IF(Audit!D129=10,Audit!V129,"")</f>
        <v>#N/A</v>
      </c>
      <c r="AP1364" s="50" t="e">
        <f>VLOOKUP(Audit!D129,$V$13:$AE$22,4,FALSE)&amp; IF(Audit!D129=10,Audit!W129,"")</f>
        <v>#N/A</v>
      </c>
      <c r="AQ1364" s="47" t="e">
        <f t="shared" si="651"/>
        <v>#N/A</v>
      </c>
      <c r="AR1364" s="50" t="e">
        <f>VLOOKUP(Audit!E129,$V$3:$AE$12,5,FALSE)&amp; IF(Audit!E129=10,Audit!V129,"")</f>
        <v>#N/A</v>
      </c>
      <c r="AS1364" s="50" t="e">
        <f>VLOOKUP(Audit!E129,$V$13:$AE$22,5,FALSE)&amp; IF(Audit!E129=10,Audit!W129,"")</f>
        <v>#N/A</v>
      </c>
      <c r="AT1364" s="47" t="e">
        <f t="shared" si="652"/>
        <v>#N/A</v>
      </c>
      <c r="AU1364" s="50" t="e">
        <f>VLOOKUP(Audit!F129,$V$3:$AE$12,6,FALSE)&amp; IF(Audit!F129=10,Audit!V129,"")</f>
        <v>#N/A</v>
      </c>
      <c r="AV1364" s="50" t="e">
        <f>VLOOKUP(Audit!F129,$V$13:$AE$22,6,FALSE)&amp; IF(Audit!F129=10,Audit!W129,"")</f>
        <v>#N/A</v>
      </c>
      <c r="AW1364" s="47" t="e">
        <f t="shared" si="653"/>
        <v>#N/A</v>
      </c>
      <c r="AX1364" s="50" t="e">
        <f>VLOOKUP(Audit!G129,$V$3:$AE$12,7,FALSE)&amp; IF(Audit!G129=10,Audit!V129,"")</f>
        <v>#N/A</v>
      </c>
      <c r="AY1364" s="50" t="e">
        <f>VLOOKUP(Audit!G129,$V$13:$AE$22,7,FALSE) &amp; IF(Audit!G129=10,Audit!W129,"")</f>
        <v>#N/A</v>
      </c>
      <c r="AZ1364" s="47" t="e">
        <f t="shared" si="654"/>
        <v>#N/A</v>
      </c>
      <c r="BA1364" s="50" t="e">
        <f>VLOOKUP(Audit!H129,$V$3:$AE$12,8,FALSE)&amp; Audit!U129 &amp; IF(Audit!H129=10,Audit!V129,"")</f>
        <v>#N/A</v>
      </c>
      <c r="BB1364" s="50" t="e">
        <f>VLOOKUP(Audit!H129,$V$13:$AE$22,8,FALSE) &amp; IF(Audit!H129=10,Audit!W129,"")</f>
        <v>#N/A</v>
      </c>
      <c r="BC1364" s="47" t="e">
        <f t="shared" si="655"/>
        <v>#N/A</v>
      </c>
      <c r="BD1364" s="50" t="e">
        <f>VLOOKUP(Audit!I129,$V$3:$AE$12,9,FALSE)&amp; IF(Audit!I129=10,Audit!V129,"")</f>
        <v>#N/A</v>
      </c>
      <c r="BE1364" s="50" t="e">
        <f>VLOOKUP(Audit!I129,$V$13:$AE$22,9,FALSE) &amp; IF(Audit!I129=10,Audit!W129,"") &amp; IF(Audit!I129&lt;&gt;1,U1364,"")</f>
        <v>#N/A</v>
      </c>
      <c r="BF1364" s="47" t="e">
        <f t="shared" si="656"/>
        <v>#N/A</v>
      </c>
      <c r="BG1364" s="50" t="e">
        <f>VLOOKUP(Audit!J129,$V$3:$AE$12,10,FALSE) &amp; Audit!S129 &amp; IF(Audit!J129=10,Audit!V129,"")</f>
        <v>#N/A</v>
      </c>
      <c r="BH1364" s="50" t="e">
        <f>VLOOKUP(Audit!J129,$V$13:$AE$22,10,FALSE) &amp; IF(Audit!J129=10,Audit!W129,"") &amp; IF(Audit!J129&lt;&gt;1,U1364,"")</f>
        <v>#N/A</v>
      </c>
      <c r="BI1364" s="47" t="e">
        <f t="shared" si="657"/>
        <v>#N/A</v>
      </c>
      <c r="BJ1364" s="48" t="str">
        <f t="shared" si="658"/>
        <v/>
      </c>
      <c r="BK1364" s="48" t="str">
        <f t="shared" si="659"/>
        <v/>
      </c>
      <c r="BL1364" s="48" t="str">
        <f t="shared" si="660"/>
        <v/>
      </c>
      <c r="BM1364" s="48" t="str">
        <f t="shared" si="661"/>
        <v/>
      </c>
      <c r="BN1364" s="48" t="str">
        <f t="shared" si="662"/>
        <v/>
      </c>
      <c r="BO1364" s="48" t="str">
        <f t="shared" si="663"/>
        <v/>
      </c>
      <c r="BP1364" s="48" t="str">
        <f t="shared" si="664"/>
        <v/>
      </c>
      <c r="BQ1364" s="48" t="str">
        <f t="shared" si="665"/>
        <v/>
      </c>
      <c r="BR1364" s="48" t="str">
        <f t="shared" si="666"/>
        <v/>
      </c>
      <c r="BS1364" s="48" t="str">
        <f t="shared" si="667"/>
        <v/>
      </c>
      <c r="BT1364" s="48" t="str">
        <f t="shared" si="668"/>
        <v/>
      </c>
      <c r="BU1364" s="48" t="str">
        <f t="shared" si="669"/>
        <v/>
      </c>
    </row>
    <row r="1365" spans="1:73">
      <c r="A1365" s="10">
        <f>Audit!A130</f>
        <v>0</v>
      </c>
      <c r="B1365" s="10" t="e">
        <f t="shared" si="640"/>
        <v>#N/A</v>
      </c>
      <c r="C1365" s="17" t="e">
        <f>VLOOKUP(Audit!B130,$V$3:$AE$12,2,FALSE) &amp; VLOOKUP(Audit!B130,$V$13:$AE$22,2,FALSE)&amp; IF(Audit!B130=10,Audit!V130&amp;Audit!W130,"")</f>
        <v>#N/A</v>
      </c>
      <c r="D1365" s="17" t="e">
        <f>VLOOKUP(Audit!C130,$V$3:$AE$12,3,FALSE) &amp; VLOOKUP(Audit!C130,$V$13:$AE$22,3,FALSE) &amp;IF(Audit!C130=10,Audit!V130&amp;Audit!W130,"")</f>
        <v>#N/A</v>
      </c>
      <c r="E1365" s="17" t="e">
        <f>VLOOKUP(Audit!D130,$V$3:$AE$12,4,FALSE)&amp; Audit!T130 &amp; VLOOKUP(Audit!D130,$V$13:$AE$22,4,FALSE)&amp; IF(Audit!D130=10,Audit!V130&amp;Audit!W130,"")</f>
        <v>#N/A</v>
      </c>
      <c r="F1365" s="17" t="e">
        <f>VLOOKUP(Audit!E130,$V$3:$AE$12,5,FALSE) &amp; VLOOKUP(Audit!E130,$V$13:$AE$22,5,FALSE)&amp; IF(Audit!E130=10,Audit!V130&amp;Audit!W130,"")</f>
        <v>#N/A</v>
      </c>
      <c r="G1365" s="17" t="e">
        <f>VLOOKUP(Audit!F130,$V$3:$AE$12,6,FALSE) &amp; VLOOKUP(Audit!F130,$V$13:$AE$22,6,FALSE)&amp; IF(Audit!F130=10,Audit!V130&amp;Audit!W130,"")</f>
        <v>#N/A</v>
      </c>
      <c r="H1365" s="17" t="e">
        <f>VLOOKUP(Audit!G130,$V$3:$AE$12,7,FALSE) &amp; VLOOKUP(Audit!G130,$V$13:$AE$22,7,FALSE)&amp;IF(Audit!G130=10,Audit!V130&amp;Audit!W130,"")</f>
        <v>#N/A</v>
      </c>
      <c r="I1365" s="17" t="e">
        <f>VLOOKUP(Audit!H130,$V$3:$AE$12,8,FALSE) &amp; Audit!U130 &amp; VLOOKUP(Audit!H130,$V$13:$AE$22,8,FALSE)&amp;IF(Audit!H130=10,Audit!V130&amp;Audit!W130,"")</f>
        <v>#N/A</v>
      </c>
      <c r="J1365" s="17" t="e">
        <f>VLOOKUP(Audit!I130,$V$3:$AE$12,9,FALSE) &amp; VLOOKUP(Audit!I130,$V$13:$AE$22,9,FALSE) &amp; IF(Audit!I130=10,Audit!V130&amp;Audit!W130,"") &amp; IF(Audit!I130&lt;&gt;1,U1365,"")</f>
        <v>#N/A</v>
      </c>
      <c r="K1365" s="17" t="e">
        <f>VLOOKUP(Audit!J130,$V$3:$AE$12,10,FALSE) &amp; Audit!S130 &amp; VLOOKUP(Audit!J130,$V$13:$AE$22,10,FALSE) &amp; IF(Audit!J130=10,Audit!V130&amp;Audit!W130,"") &amp; IF(Audit!J130&lt;&gt;1,U1365,"")</f>
        <v>#N/A</v>
      </c>
      <c r="L1365" s="10">
        <f>Audit!K130</f>
        <v>0</v>
      </c>
      <c r="M1365" s="10" t="e">
        <f t="shared" si="641"/>
        <v>#N/A</v>
      </c>
      <c r="N1365" s="10" t="e">
        <f t="shared" si="642"/>
        <v>#N/A</v>
      </c>
      <c r="O1365" s="10" t="e">
        <f t="shared" si="643"/>
        <v>#N/A</v>
      </c>
      <c r="P1365" s="10" t="e">
        <f t="shared" si="644"/>
        <v>#N/A</v>
      </c>
      <c r="Q1365" s="10" t="e">
        <f t="shared" si="645"/>
        <v>#N/A</v>
      </c>
      <c r="R1365" s="10" t="e">
        <f t="shared" si="646"/>
        <v>#N/A</v>
      </c>
      <c r="S1365" s="10" t="e">
        <f t="shared" si="647"/>
        <v>#N/A</v>
      </c>
      <c r="T1365" s="10" t="e">
        <f t="shared" si="648"/>
        <v>#N/A</v>
      </c>
      <c r="U1365" s="17" t="str">
        <f>IF(Audit!M130="","",VLOOKUP(Audit!M130,$W$26:$X$35,2,FALSE)) &amp; Audit!N130 &amp; IF(Audit!O130="","",IF(Audit!N130&lt;=1.4,VLOOKUP(Audit!O130,$W$38:X1410,2,FALSE),VLOOKUP(Audit!O130,$W$51:$X$61,2,FALSE))) &amp; IF(Audit!P130="","",VLOOKUP(Audit!P130,$Y$26:$Z$35,2,FALSE) &amp; Audit!Q130 &amp; IF(Audit!O130="","",IF(Audit!Q130&lt;=1.4,VLOOKUP(Audit!R130,$Y$38:$Z$48,2,FALSE),VLOOKUP(Audit!R130,$Y$51:$Z$61,2,FALSE))))</f>
        <v/>
      </c>
      <c r="V1365" s="21"/>
      <c r="AH1365" s="49">
        <f>Audit!A130</f>
        <v>0</v>
      </c>
      <c r="AI1365" s="50" t="e">
        <f>VLOOKUP(Audit!B130,$V$3:$AE$12,2,FALSE)&amp; IF(Audit!B130=10,Audit!V130,"")</f>
        <v>#N/A</v>
      </c>
      <c r="AJ1365" s="50" t="e">
        <f>VLOOKUP(Audit!B130,$V$13:$AE$22,2,FALSE)&amp; IF(Audit!B130=10,Audit!W130,"")</f>
        <v>#N/A</v>
      </c>
      <c r="AK1365" s="47" t="e">
        <f t="shared" si="649"/>
        <v>#N/A</v>
      </c>
      <c r="AL1365" s="50" t="e">
        <f>VLOOKUP(Audit!C130,$V$3:$AE$12,3,FALSE)&amp; IF(Audit!C130=10,Audit!V130,"")</f>
        <v>#N/A</v>
      </c>
      <c r="AM1365" s="50" t="e">
        <f>VLOOKUP(Audit!C130,$V$13:$AE$22,3,FALSE)&amp; IF(Audit!C130=10,Audit!W130,"")</f>
        <v>#N/A</v>
      </c>
      <c r="AN1365" s="47" t="e">
        <f t="shared" si="650"/>
        <v>#N/A</v>
      </c>
      <c r="AO1365" s="50" t="e">
        <f>VLOOKUP(Audit!D130,$V$3:$AE$12,4,FALSE) &amp;  Audit!T130 &amp; IF(Audit!D130=10,Audit!V130,"")</f>
        <v>#N/A</v>
      </c>
      <c r="AP1365" s="50" t="e">
        <f>VLOOKUP(Audit!D130,$V$13:$AE$22,4,FALSE)&amp; IF(Audit!D130=10,Audit!W130,"")</f>
        <v>#N/A</v>
      </c>
      <c r="AQ1365" s="47" t="e">
        <f t="shared" si="651"/>
        <v>#N/A</v>
      </c>
      <c r="AR1365" s="50" t="e">
        <f>VLOOKUP(Audit!E130,$V$3:$AE$12,5,FALSE)&amp; IF(Audit!E130=10,Audit!V130,"")</f>
        <v>#N/A</v>
      </c>
      <c r="AS1365" s="50" t="e">
        <f>VLOOKUP(Audit!E130,$V$13:$AE$22,5,FALSE)&amp; IF(Audit!E130=10,Audit!W130,"")</f>
        <v>#N/A</v>
      </c>
      <c r="AT1365" s="47" t="e">
        <f t="shared" si="652"/>
        <v>#N/A</v>
      </c>
      <c r="AU1365" s="50" t="e">
        <f>VLOOKUP(Audit!F130,$V$3:$AE$12,6,FALSE)&amp; IF(Audit!F130=10,Audit!V130,"")</f>
        <v>#N/A</v>
      </c>
      <c r="AV1365" s="50" t="e">
        <f>VLOOKUP(Audit!F130,$V$13:$AE$22,6,FALSE)&amp; IF(Audit!F130=10,Audit!W130,"")</f>
        <v>#N/A</v>
      </c>
      <c r="AW1365" s="47" t="e">
        <f t="shared" si="653"/>
        <v>#N/A</v>
      </c>
      <c r="AX1365" s="50" t="e">
        <f>VLOOKUP(Audit!G130,$V$3:$AE$12,7,FALSE)&amp; IF(Audit!G130=10,Audit!V130,"")</f>
        <v>#N/A</v>
      </c>
      <c r="AY1365" s="50" t="e">
        <f>VLOOKUP(Audit!G130,$V$13:$AE$22,7,FALSE) &amp; IF(Audit!G130=10,Audit!W130,"")</f>
        <v>#N/A</v>
      </c>
      <c r="AZ1365" s="47" t="e">
        <f t="shared" si="654"/>
        <v>#N/A</v>
      </c>
      <c r="BA1365" s="50" t="e">
        <f>VLOOKUP(Audit!H130,$V$3:$AE$12,8,FALSE)&amp; Audit!U130 &amp; IF(Audit!H130=10,Audit!V130,"")</f>
        <v>#N/A</v>
      </c>
      <c r="BB1365" s="50" t="e">
        <f>VLOOKUP(Audit!H130,$V$13:$AE$22,8,FALSE) &amp; IF(Audit!H130=10,Audit!W130,"")</f>
        <v>#N/A</v>
      </c>
      <c r="BC1365" s="47" t="e">
        <f t="shared" si="655"/>
        <v>#N/A</v>
      </c>
      <c r="BD1365" s="50" t="e">
        <f>VLOOKUP(Audit!I130,$V$3:$AE$12,9,FALSE)&amp; IF(Audit!I130=10,Audit!V130,"")</f>
        <v>#N/A</v>
      </c>
      <c r="BE1365" s="50" t="e">
        <f>VLOOKUP(Audit!I130,$V$13:$AE$22,9,FALSE) &amp; IF(Audit!I130=10,Audit!W130,"") &amp; IF(Audit!I130&lt;&gt;1,U1365,"")</f>
        <v>#N/A</v>
      </c>
      <c r="BF1365" s="47" t="e">
        <f t="shared" si="656"/>
        <v>#N/A</v>
      </c>
      <c r="BG1365" s="50" t="e">
        <f>VLOOKUP(Audit!J130,$V$3:$AE$12,10,FALSE) &amp; Audit!S130 &amp; IF(Audit!J130=10,Audit!V130,"")</f>
        <v>#N/A</v>
      </c>
      <c r="BH1365" s="50" t="e">
        <f>VLOOKUP(Audit!J130,$V$13:$AE$22,10,FALSE) &amp; IF(Audit!J130=10,Audit!W130,"") &amp; IF(Audit!J130&lt;&gt;1,U1365,"")</f>
        <v>#N/A</v>
      </c>
      <c r="BI1365" s="47" t="e">
        <f t="shared" si="657"/>
        <v>#N/A</v>
      </c>
      <c r="BJ1365" s="48" t="str">
        <f t="shared" si="658"/>
        <v/>
      </c>
      <c r="BK1365" s="48" t="str">
        <f t="shared" si="659"/>
        <v/>
      </c>
      <c r="BL1365" s="48" t="str">
        <f t="shared" si="660"/>
        <v/>
      </c>
      <c r="BM1365" s="48" t="str">
        <f t="shared" si="661"/>
        <v/>
      </c>
      <c r="BN1365" s="48" t="str">
        <f t="shared" si="662"/>
        <v/>
      </c>
      <c r="BO1365" s="48" t="str">
        <f t="shared" si="663"/>
        <v/>
      </c>
      <c r="BP1365" s="48" t="str">
        <f t="shared" si="664"/>
        <v/>
      </c>
      <c r="BQ1365" s="48" t="str">
        <f t="shared" si="665"/>
        <v/>
      </c>
      <c r="BR1365" s="48" t="str">
        <f t="shared" si="666"/>
        <v/>
      </c>
      <c r="BS1365" s="48" t="str">
        <f t="shared" si="667"/>
        <v/>
      </c>
      <c r="BT1365" s="48" t="str">
        <f t="shared" si="668"/>
        <v/>
      </c>
      <c r="BU1365" s="48" t="str">
        <f t="shared" si="669"/>
        <v/>
      </c>
    </row>
    <row r="1366" spans="1:73">
      <c r="A1366" s="10">
        <f>Audit!A131</f>
        <v>0</v>
      </c>
      <c r="B1366" s="10" t="e">
        <f t="shared" si="640"/>
        <v>#N/A</v>
      </c>
      <c r="C1366" s="17" t="e">
        <f>VLOOKUP(Audit!B131,$V$3:$AE$12,2,FALSE) &amp; VLOOKUP(Audit!B131,$V$13:$AE$22,2,FALSE)&amp; IF(Audit!B131=10,Audit!V131&amp;Audit!W131,"")</f>
        <v>#N/A</v>
      </c>
      <c r="D1366" s="17" t="e">
        <f>VLOOKUP(Audit!C131,$V$3:$AE$12,3,FALSE) &amp; VLOOKUP(Audit!C131,$V$13:$AE$22,3,FALSE) &amp;IF(Audit!C131=10,Audit!V131&amp;Audit!W131,"")</f>
        <v>#N/A</v>
      </c>
      <c r="E1366" s="17" t="e">
        <f>VLOOKUP(Audit!D131,$V$3:$AE$12,4,FALSE)&amp; Audit!T131 &amp; VLOOKUP(Audit!D131,$V$13:$AE$22,4,FALSE)&amp; IF(Audit!D131=10,Audit!V131&amp;Audit!W131,"")</f>
        <v>#N/A</v>
      </c>
      <c r="F1366" s="17" t="e">
        <f>VLOOKUP(Audit!E131,$V$3:$AE$12,5,FALSE) &amp; VLOOKUP(Audit!E131,$V$13:$AE$22,5,FALSE)&amp; IF(Audit!E131=10,Audit!V131&amp;Audit!W131,"")</f>
        <v>#N/A</v>
      </c>
      <c r="G1366" s="17" t="e">
        <f>VLOOKUP(Audit!F131,$V$3:$AE$12,6,FALSE) &amp; VLOOKUP(Audit!F131,$V$13:$AE$22,6,FALSE)&amp; IF(Audit!F131=10,Audit!V131&amp;Audit!W131,"")</f>
        <v>#N/A</v>
      </c>
      <c r="H1366" s="17" t="e">
        <f>VLOOKUP(Audit!G131,$V$3:$AE$12,7,FALSE) &amp; VLOOKUP(Audit!G131,$V$13:$AE$22,7,FALSE)&amp;IF(Audit!G131=10,Audit!V131&amp;Audit!W131,"")</f>
        <v>#N/A</v>
      </c>
      <c r="I1366" s="17" t="e">
        <f>VLOOKUP(Audit!H131,$V$3:$AE$12,8,FALSE) &amp; Audit!U131 &amp; VLOOKUP(Audit!H131,$V$13:$AE$22,8,FALSE)&amp;IF(Audit!H131=10,Audit!V131&amp;Audit!W131,"")</f>
        <v>#N/A</v>
      </c>
      <c r="J1366" s="17" t="e">
        <f>VLOOKUP(Audit!I131,$V$3:$AE$12,9,FALSE) &amp; VLOOKUP(Audit!I131,$V$13:$AE$22,9,FALSE) &amp; IF(Audit!I131=10,Audit!V131&amp;Audit!W131,"") &amp; IF(Audit!I131&lt;&gt;1,U1366,"")</f>
        <v>#N/A</v>
      </c>
      <c r="K1366" s="17" t="e">
        <f>VLOOKUP(Audit!J131,$V$3:$AE$12,10,FALSE) &amp; Audit!S131 &amp; VLOOKUP(Audit!J131,$V$13:$AE$22,10,FALSE) &amp; IF(Audit!J131=10,Audit!V131&amp;Audit!W131,"") &amp; IF(Audit!J131&lt;&gt;1,U1366,"")</f>
        <v>#N/A</v>
      </c>
      <c r="L1366" s="10">
        <f>Audit!K131</f>
        <v>0</v>
      </c>
      <c r="M1366" s="10" t="e">
        <f t="shared" si="641"/>
        <v>#N/A</v>
      </c>
      <c r="N1366" s="10" t="e">
        <f t="shared" si="642"/>
        <v>#N/A</v>
      </c>
      <c r="O1366" s="10" t="e">
        <f t="shared" si="643"/>
        <v>#N/A</v>
      </c>
      <c r="P1366" s="10" t="e">
        <f t="shared" si="644"/>
        <v>#N/A</v>
      </c>
      <c r="Q1366" s="10" t="e">
        <f t="shared" si="645"/>
        <v>#N/A</v>
      </c>
      <c r="R1366" s="10" t="e">
        <f t="shared" si="646"/>
        <v>#N/A</v>
      </c>
      <c r="S1366" s="10" t="e">
        <f t="shared" si="647"/>
        <v>#N/A</v>
      </c>
      <c r="T1366" s="10" t="e">
        <f t="shared" si="648"/>
        <v>#N/A</v>
      </c>
      <c r="U1366" s="17" t="str">
        <f>IF(Audit!M131="","",VLOOKUP(Audit!M131,$W$26:$X$35,2,FALSE)) &amp; Audit!N131 &amp; IF(Audit!O131="","",IF(Audit!N131&lt;=1.4,VLOOKUP(Audit!O131,$W$38:X1411,2,FALSE),VLOOKUP(Audit!O131,$W$51:$X$61,2,FALSE))) &amp; IF(Audit!P131="","",VLOOKUP(Audit!P131,$Y$26:$Z$35,2,FALSE) &amp; Audit!Q131 &amp; IF(Audit!O131="","",IF(Audit!Q131&lt;=1.4,VLOOKUP(Audit!R131,$Y$38:$Z$48,2,FALSE),VLOOKUP(Audit!R131,$Y$51:$Z$61,2,FALSE))))</f>
        <v/>
      </c>
      <c r="V1366" s="21"/>
      <c r="AH1366" s="49">
        <f>Audit!A131</f>
        <v>0</v>
      </c>
      <c r="AI1366" s="50" t="e">
        <f>VLOOKUP(Audit!B131,$V$3:$AE$12,2,FALSE)&amp; IF(Audit!B131=10,Audit!V131,"")</f>
        <v>#N/A</v>
      </c>
      <c r="AJ1366" s="50" t="e">
        <f>VLOOKUP(Audit!B131,$V$13:$AE$22,2,FALSE)&amp; IF(Audit!B131=10,Audit!W131,"")</f>
        <v>#N/A</v>
      </c>
      <c r="AK1366" s="47" t="e">
        <f t="shared" si="649"/>
        <v>#N/A</v>
      </c>
      <c r="AL1366" s="50" t="e">
        <f>VLOOKUP(Audit!C131,$V$3:$AE$12,3,FALSE)&amp; IF(Audit!C131=10,Audit!V131,"")</f>
        <v>#N/A</v>
      </c>
      <c r="AM1366" s="50" t="e">
        <f>VLOOKUP(Audit!C131,$V$13:$AE$22,3,FALSE)&amp; IF(Audit!C131=10,Audit!W131,"")</f>
        <v>#N/A</v>
      </c>
      <c r="AN1366" s="47" t="e">
        <f t="shared" si="650"/>
        <v>#N/A</v>
      </c>
      <c r="AO1366" s="50" t="e">
        <f>VLOOKUP(Audit!D131,$V$3:$AE$12,4,FALSE) &amp;  Audit!T131 &amp; IF(Audit!D131=10,Audit!V131,"")</f>
        <v>#N/A</v>
      </c>
      <c r="AP1366" s="50" t="e">
        <f>VLOOKUP(Audit!D131,$V$13:$AE$22,4,FALSE)&amp; IF(Audit!D131=10,Audit!W131,"")</f>
        <v>#N/A</v>
      </c>
      <c r="AQ1366" s="47" t="e">
        <f t="shared" si="651"/>
        <v>#N/A</v>
      </c>
      <c r="AR1366" s="50" t="e">
        <f>VLOOKUP(Audit!E131,$V$3:$AE$12,5,FALSE)&amp; IF(Audit!E131=10,Audit!V131,"")</f>
        <v>#N/A</v>
      </c>
      <c r="AS1366" s="50" t="e">
        <f>VLOOKUP(Audit!E131,$V$13:$AE$22,5,FALSE)&amp; IF(Audit!E131=10,Audit!W131,"")</f>
        <v>#N/A</v>
      </c>
      <c r="AT1366" s="47" t="e">
        <f t="shared" si="652"/>
        <v>#N/A</v>
      </c>
      <c r="AU1366" s="50" t="e">
        <f>VLOOKUP(Audit!F131,$V$3:$AE$12,6,FALSE)&amp; IF(Audit!F131=10,Audit!V131,"")</f>
        <v>#N/A</v>
      </c>
      <c r="AV1366" s="50" t="e">
        <f>VLOOKUP(Audit!F131,$V$13:$AE$22,6,FALSE)&amp; IF(Audit!F131=10,Audit!W131,"")</f>
        <v>#N/A</v>
      </c>
      <c r="AW1366" s="47" t="e">
        <f t="shared" si="653"/>
        <v>#N/A</v>
      </c>
      <c r="AX1366" s="50" t="e">
        <f>VLOOKUP(Audit!G131,$V$3:$AE$12,7,FALSE)&amp; IF(Audit!G131=10,Audit!V131,"")</f>
        <v>#N/A</v>
      </c>
      <c r="AY1366" s="50" t="e">
        <f>VLOOKUP(Audit!G131,$V$13:$AE$22,7,FALSE) &amp; IF(Audit!G131=10,Audit!W131,"")</f>
        <v>#N/A</v>
      </c>
      <c r="AZ1366" s="47" t="e">
        <f t="shared" si="654"/>
        <v>#N/A</v>
      </c>
      <c r="BA1366" s="50" t="e">
        <f>VLOOKUP(Audit!H131,$V$3:$AE$12,8,FALSE)&amp; Audit!U131 &amp; IF(Audit!H131=10,Audit!V131,"")</f>
        <v>#N/A</v>
      </c>
      <c r="BB1366" s="50" t="e">
        <f>VLOOKUP(Audit!H131,$V$13:$AE$22,8,FALSE) &amp; IF(Audit!H131=10,Audit!W131,"")</f>
        <v>#N/A</v>
      </c>
      <c r="BC1366" s="47" t="e">
        <f t="shared" si="655"/>
        <v>#N/A</v>
      </c>
      <c r="BD1366" s="50" t="e">
        <f>VLOOKUP(Audit!I131,$V$3:$AE$12,9,FALSE)&amp; IF(Audit!I131=10,Audit!V131,"")</f>
        <v>#N/A</v>
      </c>
      <c r="BE1366" s="50" t="e">
        <f>VLOOKUP(Audit!I131,$V$13:$AE$22,9,FALSE) &amp; IF(Audit!I131=10,Audit!W131,"") &amp; IF(Audit!I131&lt;&gt;1,U1366,"")</f>
        <v>#N/A</v>
      </c>
      <c r="BF1366" s="47" t="e">
        <f t="shared" si="656"/>
        <v>#N/A</v>
      </c>
      <c r="BG1366" s="50" t="e">
        <f>VLOOKUP(Audit!J131,$V$3:$AE$12,10,FALSE) &amp; Audit!S131 &amp; IF(Audit!J131=10,Audit!V131,"")</f>
        <v>#N/A</v>
      </c>
      <c r="BH1366" s="50" t="e">
        <f>VLOOKUP(Audit!J131,$V$13:$AE$22,10,FALSE) &amp; IF(Audit!J131=10,Audit!W131,"") &amp; IF(Audit!J131&lt;&gt;1,U1366,"")</f>
        <v>#N/A</v>
      </c>
      <c r="BI1366" s="47" t="e">
        <f t="shared" si="657"/>
        <v>#N/A</v>
      </c>
      <c r="BJ1366" s="48" t="str">
        <f t="shared" si="658"/>
        <v/>
      </c>
      <c r="BK1366" s="48" t="str">
        <f t="shared" si="659"/>
        <v/>
      </c>
      <c r="BL1366" s="48" t="str">
        <f t="shared" si="660"/>
        <v/>
      </c>
      <c r="BM1366" s="48" t="str">
        <f t="shared" si="661"/>
        <v/>
      </c>
      <c r="BN1366" s="48" t="str">
        <f t="shared" si="662"/>
        <v/>
      </c>
      <c r="BO1366" s="48" t="str">
        <f t="shared" si="663"/>
        <v/>
      </c>
      <c r="BP1366" s="48" t="str">
        <f t="shared" si="664"/>
        <v/>
      </c>
      <c r="BQ1366" s="48" t="str">
        <f t="shared" si="665"/>
        <v/>
      </c>
      <c r="BR1366" s="48" t="str">
        <f t="shared" si="666"/>
        <v/>
      </c>
      <c r="BS1366" s="48" t="str">
        <f t="shared" si="667"/>
        <v/>
      </c>
      <c r="BT1366" s="48" t="str">
        <f t="shared" si="668"/>
        <v/>
      </c>
      <c r="BU1366" s="48" t="str">
        <f t="shared" si="669"/>
        <v/>
      </c>
    </row>
    <row r="1367" spans="1:73">
      <c r="A1367" s="10">
        <f>Audit!A132</f>
        <v>0</v>
      </c>
      <c r="B1367" s="10" t="e">
        <f t="shared" si="640"/>
        <v>#N/A</v>
      </c>
      <c r="C1367" s="17" t="e">
        <f>VLOOKUP(Audit!B132,$V$3:$AE$12,2,FALSE) &amp; VLOOKUP(Audit!B132,$V$13:$AE$22,2,FALSE)&amp; IF(Audit!B132=10,Audit!V132&amp;Audit!W132,"")</f>
        <v>#N/A</v>
      </c>
      <c r="D1367" s="17" t="e">
        <f>VLOOKUP(Audit!C132,$V$3:$AE$12,3,FALSE) &amp; VLOOKUP(Audit!C132,$V$13:$AE$22,3,FALSE) &amp;IF(Audit!C132=10,Audit!V132&amp;Audit!W132,"")</f>
        <v>#N/A</v>
      </c>
      <c r="E1367" s="17" t="e">
        <f>VLOOKUP(Audit!D132,$V$3:$AE$12,4,FALSE)&amp; Audit!T132 &amp; VLOOKUP(Audit!D132,$V$13:$AE$22,4,FALSE)&amp; IF(Audit!D132=10,Audit!V132&amp;Audit!W132,"")</f>
        <v>#N/A</v>
      </c>
      <c r="F1367" s="17" t="e">
        <f>VLOOKUP(Audit!E132,$V$3:$AE$12,5,FALSE) &amp; VLOOKUP(Audit!E132,$V$13:$AE$22,5,FALSE)&amp; IF(Audit!E132=10,Audit!V132&amp;Audit!W132,"")</f>
        <v>#N/A</v>
      </c>
      <c r="G1367" s="17" t="e">
        <f>VLOOKUP(Audit!F132,$V$3:$AE$12,6,FALSE) &amp; VLOOKUP(Audit!F132,$V$13:$AE$22,6,FALSE)&amp; IF(Audit!F132=10,Audit!V132&amp;Audit!W132,"")</f>
        <v>#N/A</v>
      </c>
      <c r="H1367" s="17" t="e">
        <f>VLOOKUP(Audit!G132,$V$3:$AE$12,7,FALSE) &amp; VLOOKUP(Audit!G132,$V$13:$AE$22,7,FALSE)&amp;IF(Audit!G132=10,Audit!V132&amp;Audit!W132,"")</f>
        <v>#N/A</v>
      </c>
      <c r="I1367" s="17" t="e">
        <f>VLOOKUP(Audit!H132,$V$3:$AE$12,8,FALSE) &amp; Audit!U132 &amp; VLOOKUP(Audit!H132,$V$13:$AE$22,8,FALSE)&amp;IF(Audit!H132=10,Audit!V132&amp;Audit!W132,"")</f>
        <v>#N/A</v>
      </c>
      <c r="J1367" s="17" t="e">
        <f>VLOOKUP(Audit!I132,$V$3:$AE$12,9,FALSE) &amp; VLOOKUP(Audit!I132,$V$13:$AE$22,9,FALSE) &amp; IF(Audit!I132=10,Audit!V132&amp;Audit!W132,"") &amp; IF(Audit!I132&lt;&gt;1,U1367,"")</f>
        <v>#N/A</v>
      </c>
      <c r="K1367" s="17" t="e">
        <f>VLOOKUP(Audit!J132,$V$3:$AE$12,10,FALSE) &amp; Audit!S132 &amp; VLOOKUP(Audit!J132,$V$13:$AE$22,10,FALSE) &amp; IF(Audit!J132=10,Audit!V132&amp;Audit!W132,"") &amp; IF(Audit!J132&lt;&gt;1,U1367,"")</f>
        <v>#N/A</v>
      </c>
      <c r="L1367" s="10">
        <f>Audit!K132</f>
        <v>0</v>
      </c>
      <c r="M1367" s="10" t="e">
        <f t="shared" si="641"/>
        <v>#N/A</v>
      </c>
      <c r="N1367" s="10" t="e">
        <f t="shared" si="642"/>
        <v>#N/A</v>
      </c>
      <c r="O1367" s="10" t="e">
        <f t="shared" si="643"/>
        <v>#N/A</v>
      </c>
      <c r="P1367" s="10" t="e">
        <f t="shared" si="644"/>
        <v>#N/A</v>
      </c>
      <c r="Q1367" s="10" t="e">
        <f t="shared" si="645"/>
        <v>#N/A</v>
      </c>
      <c r="R1367" s="10" t="e">
        <f t="shared" si="646"/>
        <v>#N/A</v>
      </c>
      <c r="S1367" s="10" t="e">
        <f t="shared" si="647"/>
        <v>#N/A</v>
      </c>
      <c r="T1367" s="10" t="e">
        <f t="shared" si="648"/>
        <v>#N/A</v>
      </c>
      <c r="U1367" s="17" t="str">
        <f>IF(Audit!M132="","",VLOOKUP(Audit!M132,$W$26:$X$35,2,FALSE)) &amp; Audit!N132 &amp; IF(Audit!O132="","",IF(Audit!N132&lt;=1.4,VLOOKUP(Audit!O132,$W$38:X1412,2,FALSE),VLOOKUP(Audit!O132,$W$51:$X$61,2,FALSE))) &amp; IF(Audit!P132="","",VLOOKUP(Audit!P132,$Y$26:$Z$35,2,FALSE) &amp; Audit!Q132 &amp; IF(Audit!O132="","",IF(Audit!Q132&lt;=1.4,VLOOKUP(Audit!R132,$Y$38:$Z$48,2,FALSE),VLOOKUP(Audit!R132,$Y$51:$Z$61,2,FALSE))))</f>
        <v/>
      </c>
      <c r="V1367" s="21"/>
      <c r="AH1367" s="49">
        <f>Audit!A132</f>
        <v>0</v>
      </c>
      <c r="AI1367" s="50" t="e">
        <f>VLOOKUP(Audit!B132,$V$3:$AE$12,2,FALSE)&amp; IF(Audit!B132=10,Audit!V132,"")</f>
        <v>#N/A</v>
      </c>
      <c r="AJ1367" s="50" t="e">
        <f>VLOOKUP(Audit!B132,$V$13:$AE$22,2,FALSE)&amp; IF(Audit!B132=10,Audit!W132,"")</f>
        <v>#N/A</v>
      </c>
      <c r="AK1367" s="47" t="e">
        <f t="shared" si="649"/>
        <v>#N/A</v>
      </c>
      <c r="AL1367" s="50" t="e">
        <f>VLOOKUP(Audit!C132,$V$3:$AE$12,3,FALSE)&amp; IF(Audit!C132=10,Audit!V132,"")</f>
        <v>#N/A</v>
      </c>
      <c r="AM1367" s="50" t="e">
        <f>VLOOKUP(Audit!C132,$V$13:$AE$22,3,FALSE)&amp; IF(Audit!C132=10,Audit!W132,"")</f>
        <v>#N/A</v>
      </c>
      <c r="AN1367" s="47" t="e">
        <f t="shared" si="650"/>
        <v>#N/A</v>
      </c>
      <c r="AO1367" s="50" t="e">
        <f>VLOOKUP(Audit!D132,$V$3:$AE$12,4,FALSE) &amp;  Audit!T132 &amp; IF(Audit!D132=10,Audit!V132,"")</f>
        <v>#N/A</v>
      </c>
      <c r="AP1367" s="50" t="e">
        <f>VLOOKUP(Audit!D132,$V$13:$AE$22,4,FALSE)&amp; IF(Audit!D132=10,Audit!W132,"")</f>
        <v>#N/A</v>
      </c>
      <c r="AQ1367" s="47" t="e">
        <f t="shared" si="651"/>
        <v>#N/A</v>
      </c>
      <c r="AR1367" s="50" t="e">
        <f>VLOOKUP(Audit!E132,$V$3:$AE$12,5,FALSE)&amp; IF(Audit!E132=10,Audit!V132,"")</f>
        <v>#N/A</v>
      </c>
      <c r="AS1367" s="50" t="e">
        <f>VLOOKUP(Audit!E132,$V$13:$AE$22,5,FALSE)&amp; IF(Audit!E132=10,Audit!W132,"")</f>
        <v>#N/A</v>
      </c>
      <c r="AT1367" s="47" t="e">
        <f t="shared" si="652"/>
        <v>#N/A</v>
      </c>
      <c r="AU1367" s="50" t="e">
        <f>VLOOKUP(Audit!F132,$V$3:$AE$12,6,FALSE)&amp; IF(Audit!F132=10,Audit!V132,"")</f>
        <v>#N/A</v>
      </c>
      <c r="AV1367" s="50" t="e">
        <f>VLOOKUP(Audit!F132,$V$13:$AE$22,6,FALSE)&amp; IF(Audit!F132=10,Audit!W132,"")</f>
        <v>#N/A</v>
      </c>
      <c r="AW1367" s="47" t="e">
        <f t="shared" si="653"/>
        <v>#N/A</v>
      </c>
      <c r="AX1367" s="50" t="e">
        <f>VLOOKUP(Audit!G132,$V$3:$AE$12,7,FALSE)&amp; IF(Audit!G132=10,Audit!V132,"")</f>
        <v>#N/A</v>
      </c>
      <c r="AY1367" s="50" t="e">
        <f>VLOOKUP(Audit!G132,$V$13:$AE$22,7,FALSE) &amp; IF(Audit!G132=10,Audit!W132,"")</f>
        <v>#N/A</v>
      </c>
      <c r="AZ1367" s="47" t="e">
        <f t="shared" si="654"/>
        <v>#N/A</v>
      </c>
      <c r="BA1367" s="50" t="e">
        <f>VLOOKUP(Audit!H132,$V$3:$AE$12,8,FALSE)&amp; Audit!U132 &amp; IF(Audit!H132=10,Audit!V132,"")</f>
        <v>#N/A</v>
      </c>
      <c r="BB1367" s="50" t="e">
        <f>VLOOKUP(Audit!H132,$V$13:$AE$22,8,FALSE) &amp; IF(Audit!H132=10,Audit!W132,"")</f>
        <v>#N/A</v>
      </c>
      <c r="BC1367" s="47" t="e">
        <f t="shared" si="655"/>
        <v>#N/A</v>
      </c>
      <c r="BD1367" s="50" t="e">
        <f>VLOOKUP(Audit!I132,$V$3:$AE$12,9,FALSE)&amp; IF(Audit!I132=10,Audit!V132,"")</f>
        <v>#N/A</v>
      </c>
      <c r="BE1367" s="50" t="e">
        <f>VLOOKUP(Audit!I132,$V$13:$AE$22,9,FALSE) &amp; IF(Audit!I132=10,Audit!W132,"") &amp; IF(Audit!I132&lt;&gt;1,U1367,"")</f>
        <v>#N/A</v>
      </c>
      <c r="BF1367" s="47" t="e">
        <f t="shared" si="656"/>
        <v>#N/A</v>
      </c>
      <c r="BG1367" s="50" t="e">
        <f>VLOOKUP(Audit!J132,$V$3:$AE$12,10,FALSE) &amp; Audit!S132 &amp; IF(Audit!J132=10,Audit!V132,"")</f>
        <v>#N/A</v>
      </c>
      <c r="BH1367" s="50" t="e">
        <f>VLOOKUP(Audit!J132,$V$13:$AE$22,10,FALSE) &amp; IF(Audit!J132=10,Audit!W132,"") &amp; IF(Audit!J132&lt;&gt;1,U1367,"")</f>
        <v>#N/A</v>
      </c>
      <c r="BI1367" s="47" t="e">
        <f t="shared" si="657"/>
        <v>#N/A</v>
      </c>
      <c r="BJ1367" s="48" t="str">
        <f t="shared" si="658"/>
        <v/>
      </c>
      <c r="BK1367" s="48" t="str">
        <f t="shared" si="659"/>
        <v/>
      </c>
      <c r="BL1367" s="48" t="str">
        <f t="shared" si="660"/>
        <v/>
      </c>
      <c r="BM1367" s="48" t="str">
        <f t="shared" si="661"/>
        <v/>
      </c>
      <c r="BN1367" s="48" t="str">
        <f t="shared" si="662"/>
        <v/>
      </c>
      <c r="BO1367" s="48" t="str">
        <f t="shared" si="663"/>
        <v/>
      </c>
      <c r="BP1367" s="48" t="str">
        <f t="shared" si="664"/>
        <v/>
      </c>
      <c r="BQ1367" s="48" t="str">
        <f t="shared" si="665"/>
        <v/>
      </c>
      <c r="BR1367" s="48" t="str">
        <f t="shared" si="666"/>
        <v/>
      </c>
      <c r="BS1367" s="48" t="str">
        <f t="shared" si="667"/>
        <v/>
      </c>
      <c r="BT1367" s="48" t="str">
        <f t="shared" si="668"/>
        <v/>
      </c>
      <c r="BU1367" s="48" t="str">
        <f t="shared" si="669"/>
        <v/>
      </c>
    </row>
    <row r="1368" spans="1:73">
      <c r="A1368" s="10">
        <f>Audit!A133</f>
        <v>0</v>
      </c>
      <c r="B1368" s="10" t="e">
        <f t="shared" si="640"/>
        <v>#N/A</v>
      </c>
      <c r="C1368" s="17" t="e">
        <f>VLOOKUP(Audit!B133,$V$3:$AE$12,2,FALSE) &amp; VLOOKUP(Audit!B133,$V$13:$AE$22,2,FALSE)&amp; IF(Audit!B133=10,Audit!V133&amp;Audit!W133,"")</f>
        <v>#N/A</v>
      </c>
      <c r="D1368" s="17" t="e">
        <f>VLOOKUP(Audit!C133,$V$3:$AE$12,3,FALSE) &amp; VLOOKUP(Audit!C133,$V$13:$AE$22,3,FALSE) &amp;IF(Audit!C133=10,Audit!V133&amp;Audit!W133,"")</f>
        <v>#N/A</v>
      </c>
      <c r="E1368" s="17" t="e">
        <f>VLOOKUP(Audit!D133,$V$3:$AE$12,4,FALSE)&amp; Audit!T133 &amp; VLOOKUP(Audit!D133,$V$13:$AE$22,4,FALSE)&amp; IF(Audit!D133=10,Audit!V133&amp;Audit!W133,"")</f>
        <v>#N/A</v>
      </c>
      <c r="F1368" s="17" t="e">
        <f>VLOOKUP(Audit!E133,$V$3:$AE$12,5,FALSE) &amp; VLOOKUP(Audit!E133,$V$13:$AE$22,5,FALSE)&amp; IF(Audit!E133=10,Audit!V133&amp;Audit!W133,"")</f>
        <v>#N/A</v>
      </c>
      <c r="G1368" s="17" t="e">
        <f>VLOOKUP(Audit!F133,$V$3:$AE$12,6,FALSE) &amp; VLOOKUP(Audit!F133,$V$13:$AE$22,6,FALSE)&amp; IF(Audit!F133=10,Audit!V133&amp;Audit!W133,"")</f>
        <v>#N/A</v>
      </c>
      <c r="H1368" s="17" t="e">
        <f>VLOOKUP(Audit!G133,$V$3:$AE$12,7,FALSE) &amp; VLOOKUP(Audit!G133,$V$13:$AE$22,7,FALSE)&amp;IF(Audit!G133=10,Audit!V133&amp;Audit!W133,"")</f>
        <v>#N/A</v>
      </c>
      <c r="I1368" s="17" t="e">
        <f>VLOOKUP(Audit!H133,$V$3:$AE$12,8,FALSE) &amp; Audit!U133 &amp; VLOOKUP(Audit!H133,$V$13:$AE$22,8,FALSE)&amp;IF(Audit!H133=10,Audit!V133&amp;Audit!W133,"")</f>
        <v>#N/A</v>
      </c>
      <c r="J1368" s="17" t="e">
        <f>VLOOKUP(Audit!I133,$V$3:$AE$12,9,FALSE) &amp; VLOOKUP(Audit!I133,$V$13:$AE$22,9,FALSE) &amp; IF(Audit!I133=10,Audit!V133&amp;Audit!W133,"") &amp; IF(Audit!I133&lt;&gt;1,U1368,"")</f>
        <v>#N/A</v>
      </c>
      <c r="K1368" s="17" t="e">
        <f>VLOOKUP(Audit!J133,$V$3:$AE$12,10,FALSE) &amp; Audit!S133 &amp; VLOOKUP(Audit!J133,$V$13:$AE$22,10,FALSE) &amp; IF(Audit!J133=10,Audit!V133&amp;Audit!W133,"") &amp; IF(Audit!J133&lt;&gt;1,U1368,"")</f>
        <v>#N/A</v>
      </c>
      <c r="L1368" s="10">
        <f>Audit!K133</f>
        <v>0</v>
      </c>
      <c r="M1368" s="10" t="e">
        <f t="shared" si="641"/>
        <v>#N/A</v>
      </c>
      <c r="N1368" s="10" t="e">
        <f t="shared" si="642"/>
        <v>#N/A</v>
      </c>
      <c r="O1368" s="10" t="e">
        <f t="shared" si="643"/>
        <v>#N/A</v>
      </c>
      <c r="P1368" s="10" t="e">
        <f t="shared" si="644"/>
        <v>#N/A</v>
      </c>
      <c r="Q1368" s="10" t="e">
        <f t="shared" si="645"/>
        <v>#N/A</v>
      </c>
      <c r="R1368" s="10" t="e">
        <f t="shared" si="646"/>
        <v>#N/A</v>
      </c>
      <c r="S1368" s="10" t="e">
        <f t="shared" si="647"/>
        <v>#N/A</v>
      </c>
      <c r="T1368" s="10" t="e">
        <f t="shared" si="648"/>
        <v>#N/A</v>
      </c>
      <c r="U1368" s="17" t="str">
        <f>IF(Audit!M133="","",VLOOKUP(Audit!M133,$W$26:$X$35,2,FALSE)) &amp; Audit!N133 &amp; IF(Audit!O133="","",IF(Audit!N133&lt;=1.4,VLOOKUP(Audit!O133,$W$38:X1413,2,FALSE),VLOOKUP(Audit!O133,$W$51:$X$61,2,FALSE))) &amp; IF(Audit!P133="","",VLOOKUP(Audit!P133,$Y$26:$Z$35,2,FALSE) &amp; Audit!Q133 &amp; IF(Audit!O133="","",IF(Audit!Q133&lt;=1.4,VLOOKUP(Audit!R133,$Y$38:$Z$48,2,FALSE),VLOOKUP(Audit!R133,$Y$51:$Z$61,2,FALSE))))</f>
        <v/>
      </c>
      <c r="V1368" s="21"/>
      <c r="AH1368" s="49">
        <f>Audit!A133</f>
        <v>0</v>
      </c>
      <c r="AI1368" s="50" t="e">
        <f>VLOOKUP(Audit!B133,$V$3:$AE$12,2,FALSE)&amp; IF(Audit!B133=10,Audit!V133,"")</f>
        <v>#N/A</v>
      </c>
      <c r="AJ1368" s="50" t="e">
        <f>VLOOKUP(Audit!B133,$V$13:$AE$22,2,FALSE)&amp; IF(Audit!B133=10,Audit!W133,"")</f>
        <v>#N/A</v>
      </c>
      <c r="AK1368" s="47" t="e">
        <f t="shared" si="649"/>
        <v>#N/A</v>
      </c>
      <c r="AL1368" s="50" t="e">
        <f>VLOOKUP(Audit!C133,$V$3:$AE$12,3,FALSE)&amp; IF(Audit!C133=10,Audit!V133,"")</f>
        <v>#N/A</v>
      </c>
      <c r="AM1368" s="50" t="e">
        <f>VLOOKUP(Audit!C133,$V$13:$AE$22,3,FALSE)&amp; IF(Audit!C133=10,Audit!W133,"")</f>
        <v>#N/A</v>
      </c>
      <c r="AN1368" s="47" t="e">
        <f t="shared" si="650"/>
        <v>#N/A</v>
      </c>
      <c r="AO1368" s="50" t="e">
        <f>VLOOKUP(Audit!D133,$V$3:$AE$12,4,FALSE) &amp;  Audit!T133 &amp; IF(Audit!D133=10,Audit!V133,"")</f>
        <v>#N/A</v>
      </c>
      <c r="AP1368" s="50" t="e">
        <f>VLOOKUP(Audit!D133,$V$13:$AE$22,4,FALSE)&amp; IF(Audit!D133=10,Audit!W133,"")</f>
        <v>#N/A</v>
      </c>
      <c r="AQ1368" s="47" t="e">
        <f t="shared" si="651"/>
        <v>#N/A</v>
      </c>
      <c r="AR1368" s="50" t="e">
        <f>VLOOKUP(Audit!E133,$V$3:$AE$12,5,FALSE)&amp; IF(Audit!E133=10,Audit!V133,"")</f>
        <v>#N/A</v>
      </c>
      <c r="AS1368" s="50" t="e">
        <f>VLOOKUP(Audit!E133,$V$13:$AE$22,5,FALSE)&amp; IF(Audit!E133=10,Audit!W133,"")</f>
        <v>#N/A</v>
      </c>
      <c r="AT1368" s="47" t="e">
        <f t="shared" si="652"/>
        <v>#N/A</v>
      </c>
      <c r="AU1368" s="50" t="e">
        <f>VLOOKUP(Audit!F133,$V$3:$AE$12,6,FALSE)&amp; IF(Audit!F133=10,Audit!V133,"")</f>
        <v>#N/A</v>
      </c>
      <c r="AV1368" s="50" t="e">
        <f>VLOOKUP(Audit!F133,$V$13:$AE$22,6,FALSE)&amp; IF(Audit!F133=10,Audit!W133,"")</f>
        <v>#N/A</v>
      </c>
      <c r="AW1368" s="47" t="e">
        <f t="shared" si="653"/>
        <v>#N/A</v>
      </c>
      <c r="AX1368" s="50" t="e">
        <f>VLOOKUP(Audit!G133,$V$3:$AE$12,7,FALSE)&amp; IF(Audit!G133=10,Audit!V133,"")</f>
        <v>#N/A</v>
      </c>
      <c r="AY1368" s="50" t="e">
        <f>VLOOKUP(Audit!G133,$V$13:$AE$22,7,FALSE) &amp; IF(Audit!G133=10,Audit!W133,"")</f>
        <v>#N/A</v>
      </c>
      <c r="AZ1368" s="47" t="e">
        <f t="shared" si="654"/>
        <v>#N/A</v>
      </c>
      <c r="BA1368" s="50" t="e">
        <f>VLOOKUP(Audit!H133,$V$3:$AE$12,8,FALSE)&amp; Audit!U133 &amp; IF(Audit!H133=10,Audit!V133,"")</f>
        <v>#N/A</v>
      </c>
      <c r="BB1368" s="50" t="e">
        <f>VLOOKUP(Audit!H133,$V$13:$AE$22,8,FALSE) &amp; IF(Audit!H133=10,Audit!W133,"")</f>
        <v>#N/A</v>
      </c>
      <c r="BC1368" s="47" t="e">
        <f t="shared" si="655"/>
        <v>#N/A</v>
      </c>
      <c r="BD1368" s="50" t="e">
        <f>VLOOKUP(Audit!I133,$V$3:$AE$12,9,FALSE)&amp; IF(Audit!I133=10,Audit!V133,"")</f>
        <v>#N/A</v>
      </c>
      <c r="BE1368" s="50" t="e">
        <f>VLOOKUP(Audit!I133,$V$13:$AE$22,9,FALSE) &amp; IF(Audit!I133=10,Audit!W133,"") &amp; IF(Audit!I133&lt;&gt;1,U1368,"")</f>
        <v>#N/A</v>
      </c>
      <c r="BF1368" s="47" t="e">
        <f t="shared" si="656"/>
        <v>#N/A</v>
      </c>
      <c r="BG1368" s="50" t="e">
        <f>VLOOKUP(Audit!J133,$V$3:$AE$12,10,FALSE) &amp; Audit!S133 &amp; IF(Audit!J133=10,Audit!V133,"")</f>
        <v>#N/A</v>
      </c>
      <c r="BH1368" s="50" t="e">
        <f>VLOOKUP(Audit!J133,$V$13:$AE$22,10,FALSE) &amp; IF(Audit!J133=10,Audit!W133,"") &amp; IF(Audit!J133&lt;&gt;1,U1368,"")</f>
        <v>#N/A</v>
      </c>
      <c r="BI1368" s="47" t="e">
        <f t="shared" si="657"/>
        <v>#N/A</v>
      </c>
      <c r="BJ1368" s="48" t="str">
        <f t="shared" si="658"/>
        <v/>
      </c>
      <c r="BK1368" s="48" t="str">
        <f t="shared" si="659"/>
        <v/>
      </c>
      <c r="BL1368" s="48" t="str">
        <f t="shared" si="660"/>
        <v/>
      </c>
      <c r="BM1368" s="48" t="str">
        <f t="shared" si="661"/>
        <v/>
      </c>
      <c r="BN1368" s="48" t="str">
        <f t="shared" si="662"/>
        <v/>
      </c>
      <c r="BO1368" s="48" t="str">
        <f t="shared" si="663"/>
        <v/>
      </c>
      <c r="BP1368" s="48" t="str">
        <f t="shared" si="664"/>
        <v/>
      </c>
      <c r="BQ1368" s="48" t="str">
        <f t="shared" si="665"/>
        <v/>
      </c>
      <c r="BR1368" s="48" t="str">
        <f t="shared" si="666"/>
        <v/>
      </c>
      <c r="BS1368" s="48" t="str">
        <f t="shared" si="667"/>
        <v/>
      </c>
      <c r="BT1368" s="48" t="str">
        <f t="shared" si="668"/>
        <v/>
      </c>
      <c r="BU1368" s="48" t="str">
        <f t="shared" si="669"/>
        <v/>
      </c>
    </row>
    <row r="1369" spans="1:73">
      <c r="A1369" s="10">
        <f>Audit!A134</f>
        <v>0</v>
      </c>
      <c r="B1369" s="10" t="e">
        <f t="shared" si="640"/>
        <v>#N/A</v>
      </c>
      <c r="C1369" s="17" t="e">
        <f>VLOOKUP(Audit!B134,$V$3:$AE$12,2,FALSE) &amp; VLOOKUP(Audit!B134,$V$13:$AE$22,2,FALSE)&amp; IF(Audit!B134=10,Audit!V134&amp;Audit!W134,"")</f>
        <v>#N/A</v>
      </c>
      <c r="D1369" s="17" t="e">
        <f>VLOOKUP(Audit!C134,$V$3:$AE$12,3,FALSE) &amp; VLOOKUP(Audit!C134,$V$13:$AE$22,3,FALSE) &amp;IF(Audit!C134=10,Audit!V134&amp;Audit!W134,"")</f>
        <v>#N/A</v>
      </c>
      <c r="E1369" s="17" t="e">
        <f>VLOOKUP(Audit!D134,$V$3:$AE$12,4,FALSE)&amp; Audit!T134 &amp; VLOOKUP(Audit!D134,$V$13:$AE$22,4,FALSE)&amp; IF(Audit!D134=10,Audit!V134&amp;Audit!W134,"")</f>
        <v>#N/A</v>
      </c>
      <c r="F1369" s="17" t="e">
        <f>VLOOKUP(Audit!E134,$V$3:$AE$12,5,FALSE) &amp; VLOOKUP(Audit!E134,$V$13:$AE$22,5,FALSE)&amp; IF(Audit!E134=10,Audit!V134&amp;Audit!W134,"")</f>
        <v>#N/A</v>
      </c>
      <c r="G1369" s="17" t="e">
        <f>VLOOKUP(Audit!F134,$V$3:$AE$12,6,FALSE) &amp; VLOOKUP(Audit!F134,$V$13:$AE$22,6,FALSE)&amp; IF(Audit!F134=10,Audit!V134&amp;Audit!W134,"")</f>
        <v>#N/A</v>
      </c>
      <c r="H1369" s="17" t="e">
        <f>VLOOKUP(Audit!G134,$V$3:$AE$12,7,FALSE) &amp; VLOOKUP(Audit!G134,$V$13:$AE$22,7,FALSE)&amp;IF(Audit!G134=10,Audit!V134&amp;Audit!W134,"")</f>
        <v>#N/A</v>
      </c>
      <c r="I1369" s="17" t="e">
        <f>VLOOKUP(Audit!H134,$V$3:$AE$12,8,FALSE) &amp; Audit!U134 &amp; VLOOKUP(Audit!H134,$V$13:$AE$22,8,FALSE)&amp;IF(Audit!H134=10,Audit!V134&amp;Audit!W134,"")</f>
        <v>#N/A</v>
      </c>
      <c r="J1369" s="17" t="e">
        <f>VLOOKUP(Audit!I134,$V$3:$AE$12,9,FALSE) &amp; VLOOKUP(Audit!I134,$V$13:$AE$22,9,FALSE) &amp; IF(Audit!I134=10,Audit!V134&amp;Audit!W134,"") &amp; IF(Audit!I134&lt;&gt;1,U1369,"")</f>
        <v>#N/A</v>
      </c>
      <c r="K1369" s="17" t="e">
        <f>VLOOKUP(Audit!J134,$V$3:$AE$12,10,FALSE) &amp; Audit!S134 &amp; VLOOKUP(Audit!J134,$V$13:$AE$22,10,FALSE) &amp; IF(Audit!J134=10,Audit!V134&amp;Audit!W134,"") &amp; IF(Audit!J134&lt;&gt;1,U1369,"")</f>
        <v>#N/A</v>
      </c>
      <c r="L1369" s="10">
        <f>Audit!K134</f>
        <v>0</v>
      </c>
      <c r="M1369" s="10" t="e">
        <f t="shared" si="641"/>
        <v>#N/A</v>
      </c>
      <c r="N1369" s="10" t="e">
        <f t="shared" si="642"/>
        <v>#N/A</v>
      </c>
      <c r="O1369" s="10" t="e">
        <f t="shared" si="643"/>
        <v>#N/A</v>
      </c>
      <c r="P1369" s="10" t="e">
        <f t="shared" si="644"/>
        <v>#N/A</v>
      </c>
      <c r="Q1369" s="10" t="e">
        <f t="shared" si="645"/>
        <v>#N/A</v>
      </c>
      <c r="R1369" s="10" t="e">
        <f t="shared" si="646"/>
        <v>#N/A</v>
      </c>
      <c r="S1369" s="10" t="e">
        <f t="shared" si="647"/>
        <v>#N/A</v>
      </c>
      <c r="T1369" s="10" t="e">
        <f t="shared" si="648"/>
        <v>#N/A</v>
      </c>
      <c r="U1369" s="17" t="str">
        <f>IF(Audit!M134="","",VLOOKUP(Audit!M134,$W$26:$X$35,2,FALSE)) &amp; Audit!N134 &amp; IF(Audit!O134="","",IF(Audit!N134&lt;=1.4,VLOOKUP(Audit!O134,$W$38:X1414,2,FALSE),VLOOKUP(Audit!O134,$W$51:$X$61,2,FALSE))) &amp; IF(Audit!P134="","",VLOOKUP(Audit!P134,$Y$26:$Z$35,2,FALSE) &amp; Audit!Q134 &amp; IF(Audit!O134="","",IF(Audit!Q134&lt;=1.4,VLOOKUP(Audit!R134,$Y$38:$Z$48,2,FALSE),VLOOKUP(Audit!R134,$Y$51:$Z$61,2,FALSE))))</f>
        <v/>
      </c>
      <c r="V1369" s="21"/>
      <c r="AH1369" s="49">
        <f>Audit!A134</f>
        <v>0</v>
      </c>
      <c r="AI1369" s="50" t="e">
        <f>VLOOKUP(Audit!B134,$V$3:$AE$12,2,FALSE)&amp; IF(Audit!B134=10,Audit!V134,"")</f>
        <v>#N/A</v>
      </c>
      <c r="AJ1369" s="50" t="e">
        <f>VLOOKUP(Audit!B134,$V$13:$AE$22,2,FALSE)&amp; IF(Audit!B134=10,Audit!W134,"")</f>
        <v>#N/A</v>
      </c>
      <c r="AK1369" s="47" t="e">
        <f t="shared" si="649"/>
        <v>#N/A</v>
      </c>
      <c r="AL1369" s="50" t="e">
        <f>VLOOKUP(Audit!C134,$V$3:$AE$12,3,FALSE)&amp; IF(Audit!C134=10,Audit!V134,"")</f>
        <v>#N/A</v>
      </c>
      <c r="AM1369" s="50" t="e">
        <f>VLOOKUP(Audit!C134,$V$13:$AE$22,3,FALSE)&amp; IF(Audit!C134=10,Audit!W134,"")</f>
        <v>#N/A</v>
      </c>
      <c r="AN1369" s="47" t="e">
        <f t="shared" si="650"/>
        <v>#N/A</v>
      </c>
      <c r="AO1369" s="50" t="e">
        <f>VLOOKUP(Audit!D134,$V$3:$AE$12,4,FALSE) &amp;  Audit!T134 &amp; IF(Audit!D134=10,Audit!V134,"")</f>
        <v>#N/A</v>
      </c>
      <c r="AP1369" s="50" t="e">
        <f>VLOOKUP(Audit!D134,$V$13:$AE$22,4,FALSE)&amp; IF(Audit!D134=10,Audit!W134,"")</f>
        <v>#N/A</v>
      </c>
      <c r="AQ1369" s="47" t="e">
        <f t="shared" si="651"/>
        <v>#N/A</v>
      </c>
      <c r="AR1369" s="50" t="e">
        <f>VLOOKUP(Audit!E134,$V$3:$AE$12,5,FALSE)&amp; IF(Audit!E134=10,Audit!V134,"")</f>
        <v>#N/A</v>
      </c>
      <c r="AS1369" s="50" t="e">
        <f>VLOOKUP(Audit!E134,$V$13:$AE$22,5,FALSE)&amp; IF(Audit!E134=10,Audit!W134,"")</f>
        <v>#N/A</v>
      </c>
      <c r="AT1369" s="47" t="e">
        <f t="shared" si="652"/>
        <v>#N/A</v>
      </c>
      <c r="AU1369" s="50" t="e">
        <f>VLOOKUP(Audit!F134,$V$3:$AE$12,6,FALSE)&amp; IF(Audit!F134=10,Audit!V134,"")</f>
        <v>#N/A</v>
      </c>
      <c r="AV1369" s="50" t="e">
        <f>VLOOKUP(Audit!F134,$V$13:$AE$22,6,FALSE)&amp; IF(Audit!F134=10,Audit!W134,"")</f>
        <v>#N/A</v>
      </c>
      <c r="AW1369" s="47" t="e">
        <f t="shared" si="653"/>
        <v>#N/A</v>
      </c>
      <c r="AX1369" s="50" t="e">
        <f>VLOOKUP(Audit!G134,$V$3:$AE$12,7,FALSE)&amp; IF(Audit!G134=10,Audit!V134,"")</f>
        <v>#N/A</v>
      </c>
      <c r="AY1369" s="50" t="e">
        <f>VLOOKUP(Audit!G134,$V$13:$AE$22,7,FALSE) &amp; IF(Audit!G134=10,Audit!W134,"")</f>
        <v>#N/A</v>
      </c>
      <c r="AZ1369" s="47" t="e">
        <f t="shared" si="654"/>
        <v>#N/A</v>
      </c>
      <c r="BA1369" s="50" t="e">
        <f>VLOOKUP(Audit!H134,$V$3:$AE$12,8,FALSE)&amp; Audit!U134 &amp; IF(Audit!H134=10,Audit!V134,"")</f>
        <v>#N/A</v>
      </c>
      <c r="BB1369" s="50" t="e">
        <f>VLOOKUP(Audit!H134,$V$13:$AE$22,8,FALSE) &amp; IF(Audit!H134=10,Audit!W134,"")</f>
        <v>#N/A</v>
      </c>
      <c r="BC1369" s="47" t="e">
        <f t="shared" si="655"/>
        <v>#N/A</v>
      </c>
      <c r="BD1369" s="50" t="e">
        <f>VLOOKUP(Audit!I134,$V$3:$AE$12,9,FALSE)&amp; IF(Audit!I134=10,Audit!V134,"")</f>
        <v>#N/A</v>
      </c>
      <c r="BE1369" s="50" t="e">
        <f>VLOOKUP(Audit!I134,$V$13:$AE$22,9,FALSE) &amp; IF(Audit!I134=10,Audit!W134,"") &amp; IF(Audit!I134&lt;&gt;1,U1369,"")</f>
        <v>#N/A</v>
      </c>
      <c r="BF1369" s="47" t="e">
        <f t="shared" si="656"/>
        <v>#N/A</v>
      </c>
      <c r="BG1369" s="50" t="e">
        <f>VLOOKUP(Audit!J134,$V$3:$AE$12,10,FALSE) &amp; Audit!S134 &amp; IF(Audit!J134=10,Audit!V134,"")</f>
        <v>#N/A</v>
      </c>
      <c r="BH1369" s="50" t="e">
        <f>VLOOKUP(Audit!J134,$V$13:$AE$22,10,FALSE) &amp; IF(Audit!J134=10,Audit!W134,"") &amp; IF(Audit!J134&lt;&gt;1,U1369,"")</f>
        <v>#N/A</v>
      </c>
      <c r="BI1369" s="47" t="e">
        <f t="shared" si="657"/>
        <v>#N/A</v>
      </c>
      <c r="BJ1369" s="48" t="str">
        <f t="shared" si="658"/>
        <v/>
      </c>
      <c r="BK1369" s="48" t="str">
        <f t="shared" si="659"/>
        <v/>
      </c>
      <c r="BL1369" s="48" t="str">
        <f t="shared" si="660"/>
        <v/>
      </c>
      <c r="BM1369" s="48" t="str">
        <f t="shared" si="661"/>
        <v/>
      </c>
      <c r="BN1369" s="48" t="str">
        <f t="shared" si="662"/>
        <v/>
      </c>
      <c r="BO1369" s="48" t="str">
        <f t="shared" si="663"/>
        <v/>
      </c>
      <c r="BP1369" s="48" t="str">
        <f t="shared" si="664"/>
        <v/>
      </c>
      <c r="BQ1369" s="48" t="str">
        <f t="shared" si="665"/>
        <v/>
      </c>
      <c r="BR1369" s="48" t="str">
        <f t="shared" si="666"/>
        <v/>
      </c>
      <c r="BS1369" s="48" t="str">
        <f t="shared" si="667"/>
        <v/>
      </c>
      <c r="BT1369" s="48" t="str">
        <f t="shared" si="668"/>
        <v/>
      </c>
      <c r="BU1369" s="48" t="str">
        <f t="shared" si="669"/>
        <v/>
      </c>
    </row>
    <row r="1370" spans="1:73">
      <c r="A1370" s="10">
        <f>Audit!A135</f>
        <v>0</v>
      </c>
      <c r="B1370" s="10" t="e">
        <f t="shared" si="640"/>
        <v>#N/A</v>
      </c>
      <c r="C1370" s="17" t="e">
        <f>VLOOKUP(Audit!B135,$V$3:$AE$12,2,FALSE) &amp; VLOOKUP(Audit!B135,$V$13:$AE$22,2,FALSE)&amp; IF(Audit!B135=10,Audit!V135&amp;Audit!W135,"")</f>
        <v>#N/A</v>
      </c>
      <c r="D1370" s="17" t="e">
        <f>VLOOKUP(Audit!C135,$V$3:$AE$12,3,FALSE) &amp; VLOOKUP(Audit!C135,$V$13:$AE$22,3,FALSE) &amp;IF(Audit!C135=10,Audit!V135&amp;Audit!W135,"")</f>
        <v>#N/A</v>
      </c>
      <c r="E1370" s="17" t="e">
        <f>VLOOKUP(Audit!D135,$V$3:$AE$12,4,FALSE)&amp; Audit!T135 &amp; VLOOKUP(Audit!D135,$V$13:$AE$22,4,FALSE)&amp; IF(Audit!D135=10,Audit!V135&amp;Audit!W135,"")</f>
        <v>#N/A</v>
      </c>
      <c r="F1370" s="17" t="e">
        <f>VLOOKUP(Audit!E135,$V$3:$AE$12,5,FALSE) &amp; VLOOKUP(Audit!E135,$V$13:$AE$22,5,FALSE)&amp; IF(Audit!E135=10,Audit!V135&amp;Audit!W135,"")</f>
        <v>#N/A</v>
      </c>
      <c r="G1370" s="17" t="e">
        <f>VLOOKUP(Audit!F135,$V$3:$AE$12,6,FALSE) &amp; VLOOKUP(Audit!F135,$V$13:$AE$22,6,FALSE)&amp; IF(Audit!F135=10,Audit!V135&amp;Audit!W135,"")</f>
        <v>#N/A</v>
      </c>
      <c r="H1370" s="17" t="e">
        <f>VLOOKUP(Audit!G135,$V$3:$AE$12,7,FALSE) &amp; VLOOKUP(Audit!G135,$V$13:$AE$22,7,FALSE)&amp;IF(Audit!G135=10,Audit!V135&amp;Audit!W135,"")</f>
        <v>#N/A</v>
      </c>
      <c r="I1370" s="17" t="e">
        <f>VLOOKUP(Audit!H135,$V$3:$AE$12,8,FALSE) &amp; Audit!U135 &amp; VLOOKUP(Audit!H135,$V$13:$AE$22,8,FALSE)&amp;IF(Audit!H135=10,Audit!V135&amp;Audit!W135,"")</f>
        <v>#N/A</v>
      </c>
      <c r="J1370" s="17" t="e">
        <f>VLOOKUP(Audit!I135,$V$3:$AE$12,9,FALSE) &amp; VLOOKUP(Audit!I135,$V$13:$AE$22,9,FALSE) &amp; IF(Audit!I135=10,Audit!V135&amp;Audit!W135,"") &amp; IF(Audit!I135&lt;&gt;1,U1370,"")</f>
        <v>#N/A</v>
      </c>
      <c r="K1370" s="17" t="e">
        <f>VLOOKUP(Audit!J135,$V$3:$AE$12,10,FALSE) &amp; Audit!S135 &amp; VLOOKUP(Audit!J135,$V$13:$AE$22,10,FALSE) &amp; IF(Audit!J135=10,Audit!V135&amp;Audit!W135,"") &amp; IF(Audit!J135&lt;&gt;1,U1370,"")</f>
        <v>#N/A</v>
      </c>
      <c r="L1370" s="10">
        <f>Audit!K135</f>
        <v>0</v>
      </c>
      <c r="M1370" s="10" t="e">
        <f t="shared" si="641"/>
        <v>#N/A</v>
      </c>
      <c r="N1370" s="10" t="e">
        <f t="shared" si="642"/>
        <v>#N/A</v>
      </c>
      <c r="O1370" s="10" t="e">
        <f t="shared" si="643"/>
        <v>#N/A</v>
      </c>
      <c r="P1370" s="10" t="e">
        <f t="shared" si="644"/>
        <v>#N/A</v>
      </c>
      <c r="Q1370" s="10" t="e">
        <f t="shared" si="645"/>
        <v>#N/A</v>
      </c>
      <c r="R1370" s="10" t="e">
        <f t="shared" si="646"/>
        <v>#N/A</v>
      </c>
      <c r="S1370" s="10" t="e">
        <f t="shared" si="647"/>
        <v>#N/A</v>
      </c>
      <c r="T1370" s="10" t="e">
        <f t="shared" si="648"/>
        <v>#N/A</v>
      </c>
      <c r="U1370" s="17" t="str">
        <f>IF(Audit!M135="","",VLOOKUP(Audit!M135,$W$26:$X$35,2,FALSE)) &amp; Audit!N135 &amp; IF(Audit!O135="","",IF(Audit!N135&lt;=1.4,VLOOKUP(Audit!O135,$W$38:X1415,2,FALSE),VLOOKUP(Audit!O135,$W$51:$X$61,2,FALSE))) &amp; IF(Audit!P135="","",VLOOKUP(Audit!P135,$Y$26:$Z$35,2,FALSE) &amp; Audit!Q135 &amp; IF(Audit!O135="","",IF(Audit!Q135&lt;=1.4,VLOOKUP(Audit!R135,$Y$38:$Z$48,2,FALSE),VLOOKUP(Audit!R135,$Y$51:$Z$61,2,FALSE))))</f>
        <v/>
      </c>
      <c r="V1370" s="21"/>
      <c r="AH1370" s="49">
        <f>Audit!A135</f>
        <v>0</v>
      </c>
      <c r="AI1370" s="50" t="e">
        <f>VLOOKUP(Audit!B135,$V$3:$AE$12,2,FALSE)&amp; IF(Audit!B135=10,Audit!V135,"")</f>
        <v>#N/A</v>
      </c>
      <c r="AJ1370" s="50" t="e">
        <f>VLOOKUP(Audit!B135,$V$13:$AE$22,2,FALSE)&amp; IF(Audit!B135=10,Audit!W135,"")</f>
        <v>#N/A</v>
      </c>
      <c r="AK1370" s="47" t="e">
        <f t="shared" si="649"/>
        <v>#N/A</v>
      </c>
      <c r="AL1370" s="50" t="e">
        <f>VLOOKUP(Audit!C135,$V$3:$AE$12,3,FALSE)&amp; IF(Audit!C135=10,Audit!V135,"")</f>
        <v>#N/A</v>
      </c>
      <c r="AM1370" s="50" t="e">
        <f>VLOOKUP(Audit!C135,$V$13:$AE$22,3,FALSE)&amp; IF(Audit!C135=10,Audit!W135,"")</f>
        <v>#N/A</v>
      </c>
      <c r="AN1370" s="47" t="e">
        <f t="shared" si="650"/>
        <v>#N/A</v>
      </c>
      <c r="AO1370" s="50" t="e">
        <f>VLOOKUP(Audit!D135,$V$3:$AE$12,4,FALSE) &amp;  Audit!T135 &amp; IF(Audit!D135=10,Audit!V135,"")</f>
        <v>#N/A</v>
      </c>
      <c r="AP1370" s="50" t="e">
        <f>VLOOKUP(Audit!D135,$V$13:$AE$22,4,FALSE)&amp; IF(Audit!D135=10,Audit!W135,"")</f>
        <v>#N/A</v>
      </c>
      <c r="AQ1370" s="47" t="e">
        <f t="shared" si="651"/>
        <v>#N/A</v>
      </c>
      <c r="AR1370" s="50" t="e">
        <f>VLOOKUP(Audit!E135,$V$3:$AE$12,5,FALSE)&amp; IF(Audit!E135=10,Audit!V135,"")</f>
        <v>#N/A</v>
      </c>
      <c r="AS1370" s="50" t="e">
        <f>VLOOKUP(Audit!E135,$V$13:$AE$22,5,FALSE)&amp; IF(Audit!E135=10,Audit!W135,"")</f>
        <v>#N/A</v>
      </c>
      <c r="AT1370" s="47" t="e">
        <f t="shared" si="652"/>
        <v>#N/A</v>
      </c>
      <c r="AU1370" s="50" t="e">
        <f>VLOOKUP(Audit!F135,$V$3:$AE$12,6,FALSE)&amp; IF(Audit!F135=10,Audit!V135,"")</f>
        <v>#N/A</v>
      </c>
      <c r="AV1370" s="50" t="e">
        <f>VLOOKUP(Audit!F135,$V$13:$AE$22,6,FALSE)&amp; IF(Audit!F135=10,Audit!W135,"")</f>
        <v>#N/A</v>
      </c>
      <c r="AW1370" s="47" t="e">
        <f t="shared" si="653"/>
        <v>#N/A</v>
      </c>
      <c r="AX1370" s="50" t="e">
        <f>VLOOKUP(Audit!G135,$V$3:$AE$12,7,FALSE)&amp; IF(Audit!G135=10,Audit!V135,"")</f>
        <v>#N/A</v>
      </c>
      <c r="AY1370" s="50" t="e">
        <f>VLOOKUP(Audit!G135,$V$13:$AE$22,7,FALSE) &amp; IF(Audit!G135=10,Audit!W135,"")</f>
        <v>#N/A</v>
      </c>
      <c r="AZ1370" s="47" t="e">
        <f t="shared" si="654"/>
        <v>#N/A</v>
      </c>
      <c r="BA1370" s="50" t="e">
        <f>VLOOKUP(Audit!H135,$V$3:$AE$12,8,FALSE)&amp; Audit!U135 &amp; IF(Audit!H135=10,Audit!V135,"")</f>
        <v>#N/A</v>
      </c>
      <c r="BB1370" s="50" t="e">
        <f>VLOOKUP(Audit!H135,$V$13:$AE$22,8,FALSE) &amp; IF(Audit!H135=10,Audit!W135,"")</f>
        <v>#N/A</v>
      </c>
      <c r="BC1370" s="47" t="e">
        <f t="shared" si="655"/>
        <v>#N/A</v>
      </c>
      <c r="BD1370" s="50" t="e">
        <f>VLOOKUP(Audit!I135,$V$3:$AE$12,9,FALSE)&amp; IF(Audit!I135=10,Audit!V135,"")</f>
        <v>#N/A</v>
      </c>
      <c r="BE1370" s="50" t="e">
        <f>VLOOKUP(Audit!I135,$V$13:$AE$22,9,FALSE) &amp; IF(Audit!I135=10,Audit!W135,"") &amp; IF(Audit!I135&lt;&gt;1,U1370,"")</f>
        <v>#N/A</v>
      </c>
      <c r="BF1370" s="47" t="e">
        <f t="shared" si="656"/>
        <v>#N/A</v>
      </c>
      <c r="BG1370" s="50" t="e">
        <f>VLOOKUP(Audit!J135,$V$3:$AE$12,10,FALSE) &amp; Audit!S135 &amp; IF(Audit!J135=10,Audit!V135,"")</f>
        <v>#N/A</v>
      </c>
      <c r="BH1370" s="50" t="e">
        <f>VLOOKUP(Audit!J135,$V$13:$AE$22,10,FALSE) &amp; IF(Audit!J135=10,Audit!W135,"") &amp; IF(Audit!J135&lt;&gt;1,U1370,"")</f>
        <v>#N/A</v>
      </c>
      <c r="BI1370" s="47" t="e">
        <f t="shared" si="657"/>
        <v>#N/A</v>
      </c>
      <c r="BJ1370" s="48" t="str">
        <f t="shared" si="658"/>
        <v/>
      </c>
      <c r="BK1370" s="48" t="str">
        <f t="shared" si="659"/>
        <v/>
      </c>
      <c r="BL1370" s="48" t="str">
        <f t="shared" si="660"/>
        <v/>
      </c>
      <c r="BM1370" s="48" t="str">
        <f t="shared" si="661"/>
        <v/>
      </c>
      <c r="BN1370" s="48" t="str">
        <f t="shared" si="662"/>
        <v/>
      </c>
      <c r="BO1370" s="48" t="str">
        <f t="shared" si="663"/>
        <v/>
      </c>
      <c r="BP1370" s="48" t="str">
        <f t="shared" si="664"/>
        <v/>
      </c>
      <c r="BQ1370" s="48" t="str">
        <f t="shared" si="665"/>
        <v/>
      </c>
      <c r="BR1370" s="48" t="str">
        <f t="shared" si="666"/>
        <v/>
      </c>
      <c r="BS1370" s="48" t="str">
        <f t="shared" si="667"/>
        <v/>
      </c>
      <c r="BT1370" s="48" t="str">
        <f t="shared" si="668"/>
        <v/>
      </c>
      <c r="BU1370" s="48" t="str">
        <f t="shared" si="669"/>
        <v/>
      </c>
    </row>
    <row r="1371" spans="1:73">
      <c r="A1371" s="10">
        <f>Audit!A136</f>
        <v>0</v>
      </c>
      <c r="B1371" s="10" t="e">
        <f t="shared" si="640"/>
        <v>#N/A</v>
      </c>
      <c r="C1371" s="17" t="e">
        <f>VLOOKUP(Audit!B136,$V$3:$AE$12,2,FALSE) &amp; VLOOKUP(Audit!B136,$V$13:$AE$22,2,FALSE)&amp; IF(Audit!B136=10,Audit!V136&amp;Audit!W136,"")</f>
        <v>#N/A</v>
      </c>
      <c r="D1371" s="17" t="e">
        <f>VLOOKUP(Audit!C136,$V$3:$AE$12,3,FALSE) &amp; VLOOKUP(Audit!C136,$V$13:$AE$22,3,FALSE) &amp;IF(Audit!C136=10,Audit!V136&amp;Audit!W136,"")</f>
        <v>#N/A</v>
      </c>
      <c r="E1371" s="17" t="e">
        <f>VLOOKUP(Audit!D136,$V$3:$AE$12,4,FALSE)&amp; Audit!T136 &amp; VLOOKUP(Audit!D136,$V$13:$AE$22,4,FALSE)&amp; IF(Audit!D136=10,Audit!V136&amp;Audit!W136,"")</f>
        <v>#N/A</v>
      </c>
      <c r="F1371" s="17" t="e">
        <f>VLOOKUP(Audit!E136,$V$3:$AE$12,5,FALSE) &amp; VLOOKUP(Audit!E136,$V$13:$AE$22,5,FALSE)&amp; IF(Audit!E136=10,Audit!V136&amp;Audit!W136,"")</f>
        <v>#N/A</v>
      </c>
      <c r="G1371" s="17" t="e">
        <f>VLOOKUP(Audit!F136,$V$3:$AE$12,6,FALSE) &amp; VLOOKUP(Audit!F136,$V$13:$AE$22,6,FALSE)&amp; IF(Audit!F136=10,Audit!V136&amp;Audit!W136,"")</f>
        <v>#N/A</v>
      </c>
      <c r="H1371" s="17" t="e">
        <f>VLOOKUP(Audit!G136,$V$3:$AE$12,7,FALSE) &amp; VLOOKUP(Audit!G136,$V$13:$AE$22,7,FALSE)&amp;IF(Audit!G136=10,Audit!V136&amp;Audit!W136,"")</f>
        <v>#N/A</v>
      </c>
      <c r="I1371" s="17" t="e">
        <f>VLOOKUP(Audit!H136,$V$3:$AE$12,8,FALSE) &amp; Audit!U136 &amp; VLOOKUP(Audit!H136,$V$13:$AE$22,8,FALSE)&amp;IF(Audit!H136=10,Audit!V136&amp;Audit!W136,"")</f>
        <v>#N/A</v>
      </c>
      <c r="J1371" s="17" t="e">
        <f>VLOOKUP(Audit!I136,$V$3:$AE$12,9,FALSE) &amp; VLOOKUP(Audit!I136,$V$13:$AE$22,9,FALSE) &amp; IF(Audit!I136=10,Audit!V136&amp;Audit!W136,"") &amp; IF(Audit!I136&lt;&gt;1,U1371,"")</f>
        <v>#N/A</v>
      </c>
      <c r="K1371" s="17" t="e">
        <f>VLOOKUP(Audit!J136,$V$3:$AE$12,10,FALSE) &amp; Audit!S136 &amp; VLOOKUP(Audit!J136,$V$13:$AE$22,10,FALSE) &amp; IF(Audit!J136=10,Audit!V136&amp;Audit!W136,"") &amp; IF(Audit!J136&lt;&gt;1,U1371,"")</f>
        <v>#N/A</v>
      </c>
      <c r="L1371" s="10">
        <f>Audit!K136</f>
        <v>0</v>
      </c>
      <c r="M1371" s="10" t="e">
        <f t="shared" si="641"/>
        <v>#N/A</v>
      </c>
      <c r="N1371" s="10" t="e">
        <f t="shared" si="642"/>
        <v>#N/A</v>
      </c>
      <c r="O1371" s="10" t="e">
        <f t="shared" si="643"/>
        <v>#N/A</v>
      </c>
      <c r="P1371" s="10" t="e">
        <f t="shared" si="644"/>
        <v>#N/A</v>
      </c>
      <c r="Q1371" s="10" t="e">
        <f t="shared" si="645"/>
        <v>#N/A</v>
      </c>
      <c r="R1371" s="10" t="e">
        <f t="shared" si="646"/>
        <v>#N/A</v>
      </c>
      <c r="S1371" s="10" t="e">
        <f t="shared" si="647"/>
        <v>#N/A</v>
      </c>
      <c r="T1371" s="10" t="e">
        <f t="shared" si="648"/>
        <v>#N/A</v>
      </c>
      <c r="U1371" s="17" t="str">
        <f>IF(Audit!M136="","",VLOOKUP(Audit!M136,$W$26:$X$35,2,FALSE)) &amp; Audit!N136 &amp; IF(Audit!O136="","",IF(Audit!N136&lt;=1.4,VLOOKUP(Audit!O136,$W$38:X1416,2,FALSE),VLOOKUP(Audit!O136,$W$51:$X$61,2,FALSE))) &amp; IF(Audit!P136="","",VLOOKUP(Audit!P136,$Y$26:$Z$35,2,FALSE) &amp; Audit!Q136 &amp; IF(Audit!O136="","",IF(Audit!Q136&lt;=1.4,VLOOKUP(Audit!R136,$Y$38:$Z$48,2,FALSE),VLOOKUP(Audit!R136,$Y$51:$Z$61,2,FALSE))))</f>
        <v/>
      </c>
      <c r="V1371" s="21"/>
      <c r="AH1371" s="49">
        <f>Audit!A136</f>
        <v>0</v>
      </c>
      <c r="AI1371" s="50" t="e">
        <f>VLOOKUP(Audit!B136,$V$3:$AE$12,2,FALSE)&amp; IF(Audit!B136=10,Audit!V136,"")</f>
        <v>#N/A</v>
      </c>
      <c r="AJ1371" s="50" t="e">
        <f>VLOOKUP(Audit!B136,$V$13:$AE$22,2,FALSE)&amp; IF(Audit!B136=10,Audit!W136,"")</f>
        <v>#N/A</v>
      </c>
      <c r="AK1371" s="47" t="e">
        <f t="shared" si="649"/>
        <v>#N/A</v>
      </c>
      <c r="AL1371" s="50" t="e">
        <f>VLOOKUP(Audit!C136,$V$3:$AE$12,3,FALSE)&amp; IF(Audit!C136=10,Audit!V136,"")</f>
        <v>#N/A</v>
      </c>
      <c r="AM1371" s="50" t="e">
        <f>VLOOKUP(Audit!C136,$V$13:$AE$22,3,FALSE)&amp; IF(Audit!C136=10,Audit!W136,"")</f>
        <v>#N/A</v>
      </c>
      <c r="AN1371" s="47" t="e">
        <f t="shared" si="650"/>
        <v>#N/A</v>
      </c>
      <c r="AO1371" s="50" t="e">
        <f>VLOOKUP(Audit!D136,$V$3:$AE$12,4,FALSE) &amp;  Audit!T136 &amp; IF(Audit!D136=10,Audit!V136,"")</f>
        <v>#N/A</v>
      </c>
      <c r="AP1371" s="50" t="e">
        <f>VLOOKUP(Audit!D136,$V$13:$AE$22,4,FALSE)&amp; IF(Audit!D136=10,Audit!W136,"")</f>
        <v>#N/A</v>
      </c>
      <c r="AQ1371" s="47" t="e">
        <f t="shared" si="651"/>
        <v>#N/A</v>
      </c>
      <c r="AR1371" s="50" t="e">
        <f>VLOOKUP(Audit!E136,$V$3:$AE$12,5,FALSE)&amp; IF(Audit!E136=10,Audit!V136,"")</f>
        <v>#N/A</v>
      </c>
      <c r="AS1371" s="50" t="e">
        <f>VLOOKUP(Audit!E136,$V$13:$AE$22,5,FALSE)&amp; IF(Audit!E136=10,Audit!W136,"")</f>
        <v>#N/A</v>
      </c>
      <c r="AT1371" s="47" t="e">
        <f t="shared" si="652"/>
        <v>#N/A</v>
      </c>
      <c r="AU1371" s="50" t="e">
        <f>VLOOKUP(Audit!F136,$V$3:$AE$12,6,FALSE)&amp; IF(Audit!F136=10,Audit!V136,"")</f>
        <v>#N/A</v>
      </c>
      <c r="AV1371" s="50" t="e">
        <f>VLOOKUP(Audit!F136,$V$13:$AE$22,6,FALSE)&amp; IF(Audit!F136=10,Audit!W136,"")</f>
        <v>#N/A</v>
      </c>
      <c r="AW1371" s="47" t="e">
        <f t="shared" si="653"/>
        <v>#N/A</v>
      </c>
      <c r="AX1371" s="50" t="e">
        <f>VLOOKUP(Audit!G136,$V$3:$AE$12,7,FALSE)&amp; IF(Audit!G136=10,Audit!V136,"")</f>
        <v>#N/A</v>
      </c>
      <c r="AY1371" s="50" t="e">
        <f>VLOOKUP(Audit!G136,$V$13:$AE$22,7,FALSE) &amp; IF(Audit!G136=10,Audit!W136,"")</f>
        <v>#N/A</v>
      </c>
      <c r="AZ1371" s="47" t="e">
        <f t="shared" si="654"/>
        <v>#N/A</v>
      </c>
      <c r="BA1371" s="50" t="e">
        <f>VLOOKUP(Audit!H136,$V$3:$AE$12,8,FALSE)&amp; Audit!U136 &amp; IF(Audit!H136=10,Audit!V136,"")</f>
        <v>#N/A</v>
      </c>
      <c r="BB1371" s="50" t="e">
        <f>VLOOKUP(Audit!H136,$V$13:$AE$22,8,FALSE) &amp; IF(Audit!H136=10,Audit!W136,"")</f>
        <v>#N/A</v>
      </c>
      <c r="BC1371" s="47" t="e">
        <f t="shared" si="655"/>
        <v>#N/A</v>
      </c>
      <c r="BD1371" s="50" t="e">
        <f>VLOOKUP(Audit!I136,$V$3:$AE$12,9,FALSE)&amp; IF(Audit!I136=10,Audit!V136,"")</f>
        <v>#N/A</v>
      </c>
      <c r="BE1371" s="50" t="e">
        <f>VLOOKUP(Audit!I136,$V$13:$AE$22,9,FALSE) &amp; IF(Audit!I136=10,Audit!W136,"") &amp; IF(Audit!I136&lt;&gt;1,U1371,"")</f>
        <v>#N/A</v>
      </c>
      <c r="BF1371" s="47" t="e">
        <f t="shared" si="656"/>
        <v>#N/A</v>
      </c>
      <c r="BG1371" s="50" t="e">
        <f>VLOOKUP(Audit!J136,$V$3:$AE$12,10,FALSE) &amp; Audit!S136 &amp; IF(Audit!J136=10,Audit!V136,"")</f>
        <v>#N/A</v>
      </c>
      <c r="BH1371" s="50" t="e">
        <f>VLOOKUP(Audit!J136,$V$13:$AE$22,10,FALSE) &amp; IF(Audit!J136=10,Audit!W136,"") &amp; IF(Audit!J136&lt;&gt;1,U1371,"")</f>
        <v>#N/A</v>
      </c>
      <c r="BI1371" s="47" t="e">
        <f t="shared" si="657"/>
        <v>#N/A</v>
      </c>
      <c r="BJ1371" s="48" t="str">
        <f t="shared" si="658"/>
        <v/>
      </c>
      <c r="BK1371" s="48" t="str">
        <f t="shared" si="659"/>
        <v/>
      </c>
      <c r="BL1371" s="48" t="str">
        <f t="shared" si="660"/>
        <v/>
      </c>
      <c r="BM1371" s="48" t="str">
        <f t="shared" si="661"/>
        <v/>
      </c>
      <c r="BN1371" s="48" t="str">
        <f t="shared" si="662"/>
        <v/>
      </c>
      <c r="BO1371" s="48" t="str">
        <f t="shared" si="663"/>
        <v/>
      </c>
      <c r="BP1371" s="48" t="str">
        <f t="shared" si="664"/>
        <v/>
      </c>
      <c r="BQ1371" s="48" t="str">
        <f t="shared" si="665"/>
        <v/>
      </c>
      <c r="BR1371" s="48" t="str">
        <f t="shared" si="666"/>
        <v/>
      </c>
      <c r="BS1371" s="48" t="str">
        <f t="shared" si="667"/>
        <v/>
      </c>
      <c r="BT1371" s="48" t="str">
        <f t="shared" si="668"/>
        <v/>
      </c>
      <c r="BU1371" s="48" t="str">
        <f t="shared" si="669"/>
        <v/>
      </c>
    </row>
    <row r="1372" spans="1:73">
      <c r="A1372" s="10">
        <f>Audit!A137</f>
        <v>0</v>
      </c>
      <c r="B1372" s="10" t="e">
        <f t="shared" si="640"/>
        <v>#N/A</v>
      </c>
      <c r="C1372" s="17" t="e">
        <f>VLOOKUP(Audit!B137,$V$3:$AE$12,2,FALSE) &amp; VLOOKUP(Audit!B137,$V$13:$AE$22,2,FALSE)&amp; IF(Audit!B137=10,Audit!V137&amp;Audit!W137,"")</f>
        <v>#N/A</v>
      </c>
      <c r="D1372" s="17" t="e">
        <f>VLOOKUP(Audit!C137,$V$3:$AE$12,3,FALSE) &amp; VLOOKUP(Audit!C137,$V$13:$AE$22,3,FALSE) &amp;IF(Audit!C137=10,Audit!V137&amp;Audit!W137,"")</f>
        <v>#N/A</v>
      </c>
      <c r="E1372" s="17" t="e">
        <f>VLOOKUP(Audit!D137,$V$3:$AE$12,4,FALSE)&amp; Audit!T137 &amp; VLOOKUP(Audit!D137,$V$13:$AE$22,4,FALSE)&amp; IF(Audit!D137=10,Audit!V137&amp;Audit!W137,"")</f>
        <v>#N/A</v>
      </c>
      <c r="F1372" s="17" t="e">
        <f>VLOOKUP(Audit!E137,$V$3:$AE$12,5,FALSE) &amp; VLOOKUP(Audit!E137,$V$13:$AE$22,5,FALSE)&amp; IF(Audit!E137=10,Audit!V137&amp;Audit!W137,"")</f>
        <v>#N/A</v>
      </c>
      <c r="G1372" s="17" t="e">
        <f>VLOOKUP(Audit!F137,$V$3:$AE$12,6,FALSE) &amp; VLOOKUP(Audit!F137,$V$13:$AE$22,6,FALSE)&amp; IF(Audit!F137=10,Audit!V137&amp;Audit!W137,"")</f>
        <v>#N/A</v>
      </c>
      <c r="H1372" s="17" t="e">
        <f>VLOOKUP(Audit!G137,$V$3:$AE$12,7,FALSE) &amp; VLOOKUP(Audit!G137,$V$13:$AE$22,7,FALSE)&amp;IF(Audit!G137=10,Audit!V137&amp;Audit!W137,"")</f>
        <v>#N/A</v>
      </c>
      <c r="I1372" s="17" t="e">
        <f>VLOOKUP(Audit!H137,$V$3:$AE$12,8,FALSE) &amp; Audit!U137 &amp; VLOOKUP(Audit!H137,$V$13:$AE$22,8,FALSE)&amp;IF(Audit!H137=10,Audit!V137&amp;Audit!W137,"")</f>
        <v>#N/A</v>
      </c>
      <c r="J1372" s="17" t="e">
        <f>VLOOKUP(Audit!I137,$V$3:$AE$12,9,FALSE) &amp; VLOOKUP(Audit!I137,$V$13:$AE$22,9,FALSE) &amp; IF(Audit!I137=10,Audit!V137&amp;Audit!W137,"") &amp; IF(Audit!I137&lt;&gt;1,U1372,"")</f>
        <v>#N/A</v>
      </c>
      <c r="K1372" s="17" t="e">
        <f>VLOOKUP(Audit!J137,$V$3:$AE$12,10,FALSE) &amp; Audit!S137 &amp; VLOOKUP(Audit!J137,$V$13:$AE$22,10,FALSE) &amp; IF(Audit!J137=10,Audit!V137&amp;Audit!W137,"") &amp; IF(Audit!J137&lt;&gt;1,U1372,"")</f>
        <v>#N/A</v>
      </c>
      <c r="L1372" s="10">
        <f>Audit!K137</f>
        <v>0</v>
      </c>
      <c r="M1372" s="10" t="e">
        <f t="shared" si="641"/>
        <v>#N/A</v>
      </c>
      <c r="N1372" s="10" t="e">
        <f t="shared" si="642"/>
        <v>#N/A</v>
      </c>
      <c r="O1372" s="10" t="e">
        <f t="shared" si="643"/>
        <v>#N/A</v>
      </c>
      <c r="P1372" s="10" t="e">
        <f t="shared" si="644"/>
        <v>#N/A</v>
      </c>
      <c r="Q1372" s="10" t="e">
        <f t="shared" si="645"/>
        <v>#N/A</v>
      </c>
      <c r="R1372" s="10" t="e">
        <f t="shared" si="646"/>
        <v>#N/A</v>
      </c>
      <c r="S1372" s="10" t="e">
        <f t="shared" si="647"/>
        <v>#N/A</v>
      </c>
      <c r="T1372" s="10" t="e">
        <f t="shared" si="648"/>
        <v>#N/A</v>
      </c>
      <c r="U1372" s="17" t="str">
        <f>IF(Audit!M137="","",VLOOKUP(Audit!M137,$W$26:$X$35,2,FALSE)) &amp; Audit!N137 &amp; IF(Audit!O137="","",IF(Audit!N137&lt;=1.4,VLOOKUP(Audit!O137,$W$38:X1417,2,FALSE),VLOOKUP(Audit!O137,$W$51:$X$61,2,FALSE))) &amp; IF(Audit!P137="","",VLOOKUP(Audit!P137,$Y$26:$Z$35,2,FALSE) &amp; Audit!Q137 &amp; IF(Audit!O137="","",IF(Audit!Q137&lt;=1.4,VLOOKUP(Audit!R137,$Y$38:$Z$48,2,FALSE),VLOOKUP(Audit!R137,$Y$51:$Z$61,2,FALSE))))</f>
        <v/>
      </c>
      <c r="V1372" s="21"/>
      <c r="AH1372" s="49">
        <f>Audit!A137</f>
        <v>0</v>
      </c>
      <c r="AI1372" s="50" t="e">
        <f>VLOOKUP(Audit!B137,$V$3:$AE$12,2,FALSE)&amp; IF(Audit!B137=10,Audit!V137,"")</f>
        <v>#N/A</v>
      </c>
      <c r="AJ1372" s="50" t="e">
        <f>VLOOKUP(Audit!B137,$V$13:$AE$22,2,FALSE)&amp; IF(Audit!B137=10,Audit!W137,"")</f>
        <v>#N/A</v>
      </c>
      <c r="AK1372" s="47" t="e">
        <f t="shared" si="649"/>
        <v>#N/A</v>
      </c>
      <c r="AL1372" s="50" t="e">
        <f>VLOOKUP(Audit!C137,$V$3:$AE$12,3,FALSE)&amp; IF(Audit!C137=10,Audit!V137,"")</f>
        <v>#N/A</v>
      </c>
      <c r="AM1372" s="50" t="e">
        <f>VLOOKUP(Audit!C137,$V$13:$AE$22,3,FALSE)&amp; IF(Audit!C137=10,Audit!W137,"")</f>
        <v>#N/A</v>
      </c>
      <c r="AN1372" s="47" t="e">
        <f t="shared" si="650"/>
        <v>#N/A</v>
      </c>
      <c r="AO1372" s="50" t="e">
        <f>VLOOKUP(Audit!D137,$V$3:$AE$12,4,FALSE) &amp;  Audit!T137 &amp; IF(Audit!D137=10,Audit!V137,"")</f>
        <v>#N/A</v>
      </c>
      <c r="AP1372" s="50" t="e">
        <f>VLOOKUP(Audit!D137,$V$13:$AE$22,4,FALSE)&amp; IF(Audit!D137=10,Audit!W137,"")</f>
        <v>#N/A</v>
      </c>
      <c r="AQ1372" s="47" t="e">
        <f t="shared" si="651"/>
        <v>#N/A</v>
      </c>
      <c r="AR1372" s="50" t="e">
        <f>VLOOKUP(Audit!E137,$V$3:$AE$12,5,FALSE)&amp; IF(Audit!E137=10,Audit!V137,"")</f>
        <v>#N/A</v>
      </c>
      <c r="AS1372" s="50" t="e">
        <f>VLOOKUP(Audit!E137,$V$13:$AE$22,5,FALSE)&amp; IF(Audit!E137=10,Audit!W137,"")</f>
        <v>#N/A</v>
      </c>
      <c r="AT1372" s="47" t="e">
        <f t="shared" si="652"/>
        <v>#N/A</v>
      </c>
      <c r="AU1372" s="50" t="e">
        <f>VLOOKUP(Audit!F137,$V$3:$AE$12,6,FALSE)&amp; IF(Audit!F137=10,Audit!V137,"")</f>
        <v>#N/A</v>
      </c>
      <c r="AV1372" s="50" t="e">
        <f>VLOOKUP(Audit!F137,$V$13:$AE$22,6,FALSE)&amp; IF(Audit!F137=10,Audit!W137,"")</f>
        <v>#N/A</v>
      </c>
      <c r="AW1372" s="47" t="e">
        <f t="shared" si="653"/>
        <v>#N/A</v>
      </c>
      <c r="AX1372" s="50" t="e">
        <f>VLOOKUP(Audit!G137,$V$3:$AE$12,7,FALSE)&amp; IF(Audit!G137=10,Audit!V137,"")</f>
        <v>#N/A</v>
      </c>
      <c r="AY1372" s="50" t="e">
        <f>VLOOKUP(Audit!G137,$V$13:$AE$22,7,FALSE) &amp; IF(Audit!G137=10,Audit!W137,"")</f>
        <v>#N/A</v>
      </c>
      <c r="AZ1372" s="47" t="e">
        <f t="shared" si="654"/>
        <v>#N/A</v>
      </c>
      <c r="BA1372" s="50" t="e">
        <f>VLOOKUP(Audit!H137,$V$3:$AE$12,8,FALSE)&amp; Audit!U137 &amp; IF(Audit!H137=10,Audit!V137,"")</f>
        <v>#N/A</v>
      </c>
      <c r="BB1372" s="50" t="e">
        <f>VLOOKUP(Audit!H137,$V$13:$AE$22,8,FALSE) &amp; IF(Audit!H137=10,Audit!W137,"")</f>
        <v>#N/A</v>
      </c>
      <c r="BC1372" s="47" t="e">
        <f t="shared" si="655"/>
        <v>#N/A</v>
      </c>
      <c r="BD1372" s="50" t="e">
        <f>VLOOKUP(Audit!I137,$V$3:$AE$12,9,FALSE)&amp; IF(Audit!I137=10,Audit!V137,"")</f>
        <v>#N/A</v>
      </c>
      <c r="BE1372" s="50" t="e">
        <f>VLOOKUP(Audit!I137,$V$13:$AE$22,9,FALSE) &amp; IF(Audit!I137=10,Audit!W137,"") &amp; IF(Audit!I137&lt;&gt;1,U1372,"")</f>
        <v>#N/A</v>
      </c>
      <c r="BF1372" s="47" t="e">
        <f t="shared" si="656"/>
        <v>#N/A</v>
      </c>
      <c r="BG1372" s="50" t="e">
        <f>VLOOKUP(Audit!J137,$V$3:$AE$12,10,FALSE) &amp; Audit!S137 &amp; IF(Audit!J137=10,Audit!V137,"")</f>
        <v>#N/A</v>
      </c>
      <c r="BH1372" s="50" t="e">
        <f>VLOOKUP(Audit!J137,$V$13:$AE$22,10,FALSE) &amp; IF(Audit!J137=10,Audit!W137,"") &amp; IF(Audit!J137&lt;&gt;1,U1372,"")</f>
        <v>#N/A</v>
      </c>
      <c r="BI1372" s="47" t="e">
        <f t="shared" si="657"/>
        <v>#N/A</v>
      </c>
      <c r="BJ1372" s="48" t="str">
        <f t="shared" si="658"/>
        <v/>
      </c>
      <c r="BK1372" s="48" t="str">
        <f t="shared" si="659"/>
        <v/>
      </c>
      <c r="BL1372" s="48" t="str">
        <f t="shared" si="660"/>
        <v/>
      </c>
      <c r="BM1372" s="48" t="str">
        <f t="shared" si="661"/>
        <v/>
      </c>
      <c r="BN1372" s="48" t="str">
        <f t="shared" si="662"/>
        <v/>
      </c>
      <c r="BO1372" s="48" t="str">
        <f t="shared" si="663"/>
        <v/>
      </c>
      <c r="BP1372" s="48" t="str">
        <f t="shared" si="664"/>
        <v/>
      </c>
      <c r="BQ1372" s="48" t="str">
        <f t="shared" si="665"/>
        <v/>
      </c>
      <c r="BR1372" s="48" t="str">
        <f t="shared" si="666"/>
        <v/>
      </c>
      <c r="BS1372" s="48" t="str">
        <f t="shared" si="667"/>
        <v/>
      </c>
      <c r="BT1372" s="48" t="str">
        <f t="shared" si="668"/>
        <v/>
      </c>
      <c r="BU1372" s="48" t="str">
        <f t="shared" si="669"/>
        <v/>
      </c>
    </row>
    <row r="1373" spans="1:73">
      <c r="A1373" s="10">
        <f>Audit!A138</f>
        <v>0</v>
      </c>
      <c r="B1373" s="10" t="e">
        <f t="shared" si="640"/>
        <v>#N/A</v>
      </c>
      <c r="C1373" s="17" t="e">
        <f>VLOOKUP(Audit!B138,$V$3:$AE$12,2,FALSE) &amp; VLOOKUP(Audit!B138,$V$13:$AE$22,2,FALSE)&amp; IF(Audit!B138=10,Audit!V138&amp;Audit!W138,"")</f>
        <v>#N/A</v>
      </c>
      <c r="D1373" s="17" t="e">
        <f>VLOOKUP(Audit!C138,$V$3:$AE$12,3,FALSE) &amp; VLOOKUP(Audit!C138,$V$13:$AE$22,3,FALSE) &amp;IF(Audit!C138=10,Audit!V138&amp;Audit!W138,"")</f>
        <v>#N/A</v>
      </c>
      <c r="E1373" s="17" t="e">
        <f>VLOOKUP(Audit!D138,$V$3:$AE$12,4,FALSE)&amp; Audit!T138 &amp; VLOOKUP(Audit!D138,$V$13:$AE$22,4,FALSE)&amp; IF(Audit!D138=10,Audit!V138&amp;Audit!W138,"")</f>
        <v>#N/A</v>
      </c>
      <c r="F1373" s="17" t="e">
        <f>VLOOKUP(Audit!E138,$V$3:$AE$12,5,FALSE) &amp; VLOOKUP(Audit!E138,$V$13:$AE$22,5,FALSE)&amp; IF(Audit!E138=10,Audit!V138&amp;Audit!W138,"")</f>
        <v>#N/A</v>
      </c>
      <c r="G1373" s="17" t="e">
        <f>VLOOKUP(Audit!F138,$V$3:$AE$12,6,FALSE) &amp; VLOOKUP(Audit!F138,$V$13:$AE$22,6,FALSE)&amp; IF(Audit!F138=10,Audit!V138&amp;Audit!W138,"")</f>
        <v>#N/A</v>
      </c>
      <c r="H1373" s="17" t="e">
        <f>VLOOKUP(Audit!G138,$V$3:$AE$12,7,FALSE) &amp; VLOOKUP(Audit!G138,$V$13:$AE$22,7,FALSE)&amp;IF(Audit!G138=10,Audit!V138&amp;Audit!W138,"")</f>
        <v>#N/A</v>
      </c>
      <c r="I1373" s="17" t="e">
        <f>VLOOKUP(Audit!H138,$V$3:$AE$12,8,FALSE) &amp; Audit!U138 &amp; VLOOKUP(Audit!H138,$V$13:$AE$22,8,FALSE)&amp;IF(Audit!H138=10,Audit!V138&amp;Audit!W138,"")</f>
        <v>#N/A</v>
      </c>
      <c r="J1373" s="17" t="e">
        <f>VLOOKUP(Audit!I138,$V$3:$AE$12,9,FALSE) &amp; VLOOKUP(Audit!I138,$V$13:$AE$22,9,FALSE) &amp; IF(Audit!I138=10,Audit!V138&amp;Audit!W138,"") &amp; IF(Audit!I138&lt;&gt;1,U1373,"")</f>
        <v>#N/A</v>
      </c>
      <c r="K1373" s="17" t="e">
        <f>VLOOKUP(Audit!J138,$V$3:$AE$12,10,FALSE) &amp; Audit!S138 &amp; VLOOKUP(Audit!J138,$V$13:$AE$22,10,FALSE) &amp; IF(Audit!J138=10,Audit!V138&amp;Audit!W138,"") &amp; IF(Audit!J138&lt;&gt;1,U1373,"")</f>
        <v>#N/A</v>
      </c>
      <c r="L1373" s="10">
        <f>Audit!K138</f>
        <v>0</v>
      </c>
      <c r="M1373" s="10" t="e">
        <f t="shared" si="641"/>
        <v>#N/A</v>
      </c>
      <c r="N1373" s="10" t="e">
        <f t="shared" si="642"/>
        <v>#N/A</v>
      </c>
      <c r="O1373" s="10" t="e">
        <f t="shared" si="643"/>
        <v>#N/A</v>
      </c>
      <c r="P1373" s="10" t="e">
        <f t="shared" si="644"/>
        <v>#N/A</v>
      </c>
      <c r="Q1373" s="10" t="e">
        <f t="shared" si="645"/>
        <v>#N/A</v>
      </c>
      <c r="R1373" s="10" t="e">
        <f t="shared" si="646"/>
        <v>#N/A</v>
      </c>
      <c r="S1373" s="10" t="e">
        <f t="shared" si="647"/>
        <v>#N/A</v>
      </c>
      <c r="T1373" s="10" t="e">
        <f t="shared" si="648"/>
        <v>#N/A</v>
      </c>
      <c r="U1373" s="17" t="str">
        <f>IF(Audit!M138="","",VLOOKUP(Audit!M138,$W$26:$X$35,2,FALSE)) &amp; Audit!N138 &amp; IF(Audit!O138="","",IF(Audit!N138&lt;=1.4,VLOOKUP(Audit!O138,$W$38:X1418,2,FALSE),VLOOKUP(Audit!O138,$W$51:$X$61,2,FALSE))) &amp; IF(Audit!P138="","",VLOOKUP(Audit!P138,$Y$26:$Z$35,2,FALSE) &amp; Audit!Q138 &amp; IF(Audit!O138="","",IF(Audit!Q138&lt;=1.4,VLOOKUP(Audit!R138,$Y$38:$Z$48,2,FALSE),VLOOKUP(Audit!R138,$Y$51:$Z$61,2,FALSE))))</f>
        <v/>
      </c>
      <c r="V1373" s="21"/>
      <c r="AH1373" s="49">
        <f>Audit!A138</f>
        <v>0</v>
      </c>
      <c r="AI1373" s="50" t="e">
        <f>VLOOKUP(Audit!B138,$V$3:$AE$12,2,FALSE)&amp; IF(Audit!B138=10,Audit!V138,"")</f>
        <v>#N/A</v>
      </c>
      <c r="AJ1373" s="50" t="e">
        <f>VLOOKUP(Audit!B138,$V$13:$AE$22,2,FALSE)&amp; IF(Audit!B138=10,Audit!W138,"")</f>
        <v>#N/A</v>
      </c>
      <c r="AK1373" s="47" t="e">
        <f t="shared" si="649"/>
        <v>#N/A</v>
      </c>
      <c r="AL1373" s="50" t="e">
        <f>VLOOKUP(Audit!C138,$V$3:$AE$12,3,FALSE)&amp; IF(Audit!C138=10,Audit!V138,"")</f>
        <v>#N/A</v>
      </c>
      <c r="AM1373" s="50" t="e">
        <f>VLOOKUP(Audit!C138,$V$13:$AE$22,3,FALSE)&amp; IF(Audit!C138=10,Audit!W138,"")</f>
        <v>#N/A</v>
      </c>
      <c r="AN1373" s="47" t="e">
        <f t="shared" si="650"/>
        <v>#N/A</v>
      </c>
      <c r="AO1373" s="50" t="e">
        <f>VLOOKUP(Audit!D138,$V$3:$AE$12,4,FALSE) &amp;  Audit!T138 &amp; IF(Audit!D138=10,Audit!V138,"")</f>
        <v>#N/A</v>
      </c>
      <c r="AP1373" s="50" t="e">
        <f>VLOOKUP(Audit!D138,$V$13:$AE$22,4,FALSE)&amp; IF(Audit!D138=10,Audit!W138,"")</f>
        <v>#N/A</v>
      </c>
      <c r="AQ1373" s="47" t="e">
        <f t="shared" si="651"/>
        <v>#N/A</v>
      </c>
      <c r="AR1373" s="50" t="e">
        <f>VLOOKUP(Audit!E138,$V$3:$AE$12,5,FALSE)&amp; IF(Audit!E138=10,Audit!V138,"")</f>
        <v>#N/A</v>
      </c>
      <c r="AS1373" s="50" t="e">
        <f>VLOOKUP(Audit!E138,$V$13:$AE$22,5,FALSE)&amp; IF(Audit!E138=10,Audit!W138,"")</f>
        <v>#N/A</v>
      </c>
      <c r="AT1373" s="47" t="e">
        <f t="shared" si="652"/>
        <v>#N/A</v>
      </c>
      <c r="AU1373" s="50" t="e">
        <f>VLOOKUP(Audit!F138,$V$3:$AE$12,6,FALSE)&amp; IF(Audit!F138=10,Audit!V138,"")</f>
        <v>#N/A</v>
      </c>
      <c r="AV1373" s="50" t="e">
        <f>VLOOKUP(Audit!F138,$V$13:$AE$22,6,FALSE)&amp; IF(Audit!F138=10,Audit!W138,"")</f>
        <v>#N/A</v>
      </c>
      <c r="AW1373" s="47" t="e">
        <f t="shared" si="653"/>
        <v>#N/A</v>
      </c>
      <c r="AX1373" s="50" t="e">
        <f>VLOOKUP(Audit!G138,$V$3:$AE$12,7,FALSE)&amp; IF(Audit!G138=10,Audit!V138,"")</f>
        <v>#N/A</v>
      </c>
      <c r="AY1373" s="50" t="e">
        <f>VLOOKUP(Audit!G138,$V$13:$AE$22,7,FALSE) &amp; IF(Audit!G138=10,Audit!W138,"")</f>
        <v>#N/A</v>
      </c>
      <c r="AZ1373" s="47" t="e">
        <f t="shared" si="654"/>
        <v>#N/A</v>
      </c>
      <c r="BA1373" s="50" t="e">
        <f>VLOOKUP(Audit!H138,$V$3:$AE$12,8,FALSE)&amp; Audit!U138 &amp; IF(Audit!H138=10,Audit!V138,"")</f>
        <v>#N/A</v>
      </c>
      <c r="BB1373" s="50" t="e">
        <f>VLOOKUP(Audit!H138,$V$13:$AE$22,8,FALSE) &amp; IF(Audit!H138=10,Audit!W138,"")</f>
        <v>#N/A</v>
      </c>
      <c r="BC1373" s="47" t="e">
        <f t="shared" si="655"/>
        <v>#N/A</v>
      </c>
      <c r="BD1373" s="50" t="e">
        <f>VLOOKUP(Audit!I138,$V$3:$AE$12,9,FALSE)&amp; IF(Audit!I138=10,Audit!V138,"")</f>
        <v>#N/A</v>
      </c>
      <c r="BE1373" s="50" t="e">
        <f>VLOOKUP(Audit!I138,$V$13:$AE$22,9,FALSE) &amp; IF(Audit!I138=10,Audit!W138,"") &amp; IF(Audit!I138&lt;&gt;1,U1373,"")</f>
        <v>#N/A</v>
      </c>
      <c r="BF1373" s="47" t="e">
        <f t="shared" si="656"/>
        <v>#N/A</v>
      </c>
      <c r="BG1373" s="50" t="e">
        <f>VLOOKUP(Audit!J138,$V$3:$AE$12,10,FALSE) &amp; Audit!S138 &amp; IF(Audit!J138=10,Audit!V138,"")</f>
        <v>#N/A</v>
      </c>
      <c r="BH1373" s="50" t="e">
        <f>VLOOKUP(Audit!J138,$V$13:$AE$22,10,FALSE) &amp; IF(Audit!J138=10,Audit!W138,"") &amp; IF(Audit!J138&lt;&gt;1,U1373,"")</f>
        <v>#N/A</v>
      </c>
      <c r="BI1373" s="47" t="e">
        <f t="shared" si="657"/>
        <v>#N/A</v>
      </c>
      <c r="BJ1373" s="48" t="str">
        <f t="shared" si="658"/>
        <v/>
      </c>
      <c r="BK1373" s="48" t="str">
        <f t="shared" si="659"/>
        <v/>
      </c>
      <c r="BL1373" s="48" t="str">
        <f t="shared" si="660"/>
        <v/>
      </c>
      <c r="BM1373" s="48" t="str">
        <f t="shared" si="661"/>
        <v/>
      </c>
      <c r="BN1373" s="48" t="str">
        <f t="shared" si="662"/>
        <v/>
      </c>
      <c r="BO1373" s="48" t="str">
        <f t="shared" si="663"/>
        <v/>
      </c>
      <c r="BP1373" s="48" t="str">
        <f t="shared" si="664"/>
        <v/>
      </c>
      <c r="BQ1373" s="48" t="str">
        <f t="shared" si="665"/>
        <v/>
      </c>
      <c r="BR1373" s="48" t="str">
        <f t="shared" si="666"/>
        <v/>
      </c>
      <c r="BS1373" s="48" t="str">
        <f t="shared" si="667"/>
        <v/>
      </c>
      <c r="BT1373" s="48" t="str">
        <f t="shared" si="668"/>
        <v/>
      </c>
      <c r="BU1373" s="48" t="str">
        <f t="shared" si="669"/>
        <v/>
      </c>
    </row>
    <row r="1374" spans="1:73">
      <c r="A1374" s="10">
        <f>Audit!A139</f>
        <v>0</v>
      </c>
      <c r="B1374" s="10" t="e">
        <f t="shared" si="640"/>
        <v>#N/A</v>
      </c>
      <c r="C1374" s="17" t="e">
        <f>VLOOKUP(Audit!B139,$V$3:$AE$12,2,FALSE) &amp; VLOOKUP(Audit!B139,$V$13:$AE$22,2,FALSE)&amp; IF(Audit!B139=10,Audit!V139&amp;Audit!W139,"")</f>
        <v>#N/A</v>
      </c>
      <c r="D1374" s="17" t="e">
        <f>VLOOKUP(Audit!C139,$V$3:$AE$12,3,FALSE) &amp; VLOOKUP(Audit!C139,$V$13:$AE$22,3,FALSE) &amp;IF(Audit!C139=10,Audit!V139&amp;Audit!W139,"")</f>
        <v>#N/A</v>
      </c>
      <c r="E1374" s="17" t="e">
        <f>VLOOKUP(Audit!D139,$V$3:$AE$12,4,FALSE)&amp; Audit!T139 &amp; VLOOKUP(Audit!D139,$V$13:$AE$22,4,FALSE)&amp; IF(Audit!D139=10,Audit!V139&amp;Audit!W139,"")</f>
        <v>#N/A</v>
      </c>
      <c r="F1374" s="17" t="e">
        <f>VLOOKUP(Audit!E139,$V$3:$AE$12,5,FALSE) &amp; VLOOKUP(Audit!E139,$V$13:$AE$22,5,FALSE)&amp; IF(Audit!E139=10,Audit!V139&amp;Audit!W139,"")</f>
        <v>#N/A</v>
      </c>
      <c r="G1374" s="17" t="e">
        <f>VLOOKUP(Audit!F139,$V$3:$AE$12,6,FALSE) &amp; VLOOKUP(Audit!F139,$V$13:$AE$22,6,FALSE)&amp; IF(Audit!F139=10,Audit!V139&amp;Audit!W139,"")</f>
        <v>#N/A</v>
      </c>
      <c r="H1374" s="17" t="e">
        <f>VLOOKUP(Audit!G139,$V$3:$AE$12,7,FALSE) &amp; VLOOKUP(Audit!G139,$V$13:$AE$22,7,FALSE)&amp;IF(Audit!G139=10,Audit!V139&amp;Audit!W139,"")</f>
        <v>#N/A</v>
      </c>
      <c r="I1374" s="17" t="e">
        <f>VLOOKUP(Audit!H139,$V$3:$AE$12,8,FALSE) &amp; Audit!U139 &amp; VLOOKUP(Audit!H139,$V$13:$AE$22,8,FALSE)&amp;IF(Audit!H139=10,Audit!V139&amp;Audit!W139,"")</f>
        <v>#N/A</v>
      </c>
      <c r="J1374" s="17" t="e">
        <f>VLOOKUP(Audit!I139,$V$3:$AE$12,9,FALSE) &amp; VLOOKUP(Audit!I139,$V$13:$AE$22,9,FALSE) &amp; IF(Audit!I139=10,Audit!V139&amp;Audit!W139,"") &amp; IF(Audit!I139&lt;&gt;1,U1374,"")</f>
        <v>#N/A</v>
      </c>
      <c r="K1374" s="17" t="e">
        <f>VLOOKUP(Audit!J139,$V$3:$AE$12,10,FALSE) &amp; Audit!S139 &amp; VLOOKUP(Audit!J139,$V$13:$AE$22,10,FALSE) &amp; IF(Audit!J139=10,Audit!V139&amp;Audit!W139,"") &amp; IF(Audit!J139&lt;&gt;1,U1374,"")</f>
        <v>#N/A</v>
      </c>
      <c r="L1374" s="10">
        <f>Audit!K139</f>
        <v>0</v>
      </c>
      <c r="M1374" s="10" t="e">
        <f t="shared" si="641"/>
        <v>#N/A</v>
      </c>
      <c r="N1374" s="10" t="e">
        <f t="shared" si="642"/>
        <v>#N/A</v>
      </c>
      <c r="O1374" s="10" t="e">
        <f t="shared" si="643"/>
        <v>#N/A</v>
      </c>
      <c r="P1374" s="10" t="e">
        <f t="shared" si="644"/>
        <v>#N/A</v>
      </c>
      <c r="Q1374" s="10" t="e">
        <f t="shared" si="645"/>
        <v>#N/A</v>
      </c>
      <c r="R1374" s="10" t="e">
        <f t="shared" si="646"/>
        <v>#N/A</v>
      </c>
      <c r="S1374" s="10" t="e">
        <f t="shared" si="647"/>
        <v>#N/A</v>
      </c>
      <c r="T1374" s="10" t="e">
        <f t="shared" si="648"/>
        <v>#N/A</v>
      </c>
      <c r="U1374" s="17" t="str">
        <f>IF(Audit!M139="","",VLOOKUP(Audit!M139,$W$26:$X$35,2,FALSE)) &amp; Audit!N139 &amp; IF(Audit!O139="","",IF(Audit!N139&lt;=1.4,VLOOKUP(Audit!O139,$W$38:X1419,2,FALSE),VLOOKUP(Audit!O139,$W$51:$X$61,2,FALSE))) &amp; IF(Audit!P139="","",VLOOKUP(Audit!P139,$Y$26:$Z$35,2,FALSE) &amp; Audit!Q139 &amp; IF(Audit!O139="","",IF(Audit!Q139&lt;=1.4,VLOOKUP(Audit!R139,$Y$38:$Z$48,2,FALSE),VLOOKUP(Audit!R139,$Y$51:$Z$61,2,FALSE))))</f>
        <v/>
      </c>
      <c r="V1374" s="21"/>
      <c r="AH1374" s="49">
        <f>Audit!A139</f>
        <v>0</v>
      </c>
      <c r="AI1374" s="50" t="e">
        <f>VLOOKUP(Audit!B139,$V$3:$AE$12,2,FALSE)&amp; IF(Audit!B139=10,Audit!V139,"")</f>
        <v>#N/A</v>
      </c>
      <c r="AJ1374" s="50" t="e">
        <f>VLOOKUP(Audit!B139,$V$13:$AE$22,2,FALSE)&amp; IF(Audit!B139=10,Audit!W139,"")</f>
        <v>#N/A</v>
      </c>
      <c r="AK1374" s="47" t="e">
        <f t="shared" si="649"/>
        <v>#N/A</v>
      </c>
      <c r="AL1374" s="50" t="e">
        <f>VLOOKUP(Audit!C139,$V$3:$AE$12,3,FALSE)&amp; IF(Audit!C139=10,Audit!V139,"")</f>
        <v>#N/A</v>
      </c>
      <c r="AM1374" s="50" t="e">
        <f>VLOOKUP(Audit!C139,$V$13:$AE$22,3,FALSE)&amp; IF(Audit!C139=10,Audit!W139,"")</f>
        <v>#N/A</v>
      </c>
      <c r="AN1374" s="47" t="e">
        <f t="shared" si="650"/>
        <v>#N/A</v>
      </c>
      <c r="AO1374" s="50" t="e">
        <f>VLOOKUP(Audit!D139,$V$3:$AE$12,4,FALSE) &amp;  Audit!T139 &amp; IF(Audit!D139=10,Audit!V139,"")</f>
        <v>#N/A</v>
      </c>
      <c r="AP1374" s="50" t="e">
        <f>VLOOKUP(Audit!D139,$V$13:$AE$22,4,FALSE)&amp; IF(Audit!D139=10,Audit!W139,"")</f>
        <v>#N/A</v>
      </c>
      <c r="AQ1374" s="47" t="e">
        <f t="shared" si="651"/>
        <v>#N/A</v>
      </c>
      <c r="AR1374" s="50" t="e">
        <f>VLOOKUP(Audit!E139,$V$3:$AE$12,5,FALSE)&amp; IF(Audit!E139=10,Audit!V139,"")</f>
        <v>#N/A</v>
      </c>
      <c r="AS1374" s="50" t="e">
        <f>VLOOKUP(Audit!E139,$V$13:$AE$22,5,FALSE)&amp; IF(Audit!E139=10,Audit!W139,"")</f>
        <v>#N/A</v>
      </c>
      <c r="AT1374" s="47" t="e">
        <f t="shared" si="652"/>
        <v>#N/A</v>
      </c>
      <c r="AU1374" s="50" t="e">
        <f>VLOOKUP(Audit!F139,$V$3:$AE$12,6,FALSE)&amp; IF(Audit!F139=10,Audit!V139,"")</f>
        <v>#N/A</v>
      </c>
      <c r="AV1374" s="50" t="e">
        <f>VLOOKUP(Audit!F139,$V$13:$AE$22,6,FALSE)&amp; IF(Audit!F139=10,Audit!W139,"")</f>
        <v>#N/A</v>
      </c>
      <c r="AW1374" s="47" t="e">
        <f t="shared" si="653"/>
        <v>#N/A</v>
      </c>
      <c r="AX1374" s="50" t="e">
        <f>VLOOKUP(Audit!G139,$V$3:$AE$12,7,FALSE)&amp; IF(Audit!G139=10,Audit!V139,"")</f>
        <v>#N/A</v>
      </c>
      <c r="AY1374" s="50" t="e">
        <f>VLOOKUP(Audit!G139,$V$13:$AE$22,7,FALSE) &amp; IF(Audit!G139=10,Audit!W139,"")</f>
        <v>#N/A</v>
      </c>
      <c r="AZ1374" s="47" t="e">
        <f t="shared" si="654"/>
        <v>#N/A</v>
      </c>
      <c r="BA1374" s="50" t="e">
        <f>VLOOKUP(Audit!H139,$V$3:$AE$12,8,FALSE)&amp; Audit!U139 &amp; IF(Audit!H139=10,Audit!V139,"")</f>
        <v>#N/A</v>
      </c>
      <c r="BB1374" s="50" t="e">
        <f>VLOOKUP(Audit!H139,$V$13:$AE$22,8,FALSE) &amp; IF(Audit!H139=10,Audit!W139,"")</f>
        <v>#N/A</v>
      </c>
      <c r="BC1374" s="47" t="e">
        <f t="shared" si="655"/>
        <v>#N/A</v>
      </c>
      <c r="BD1374" s="50" t="e">
        <f>VLOOKUP(Audit!I139,$V$3:$AE$12,9,FALSE)&amp; IF(Audit!I139=10,Audit!V139,"")</f>
        <v>#N/A</v>
      </c>
      <c r="BE1374" s="50" t="e">
        <f>VLOOKUP(Audit!I139,$V$13:$AE$22,9,FALSE) &amp; IF(Audit!I139=10,Audit!W139,"") &amp; IF(Audit!I139&lt;&gt;1,U1374,"")</f>
        <v>#N/A</v>
      </c>
      <c r="BF1374" s="47" t="e">
        <f t="shared" si="656"/>
        <v>#N/A</v>
      </c>
      <c r="BG1374" s="50" t="e">
        <f>VLOOKUP(Audit!J139,$V$3:$AE$12,10,FALSE) &amp; Audit!S139 &amp; IF(Audit!J139=10,Audit!V139,"")</f>
        <v>#N/A</v>
      </c>
      <c r="BH1374" s="50" t="e">
        <f>VLOOKUP(Audit!J139,$V$13:$AE$22,10,FALSE) &amp; IF(Audit!J139=10,Audit!W139,"") &amp; IF(Audit!J139&lt;&gt;1,U1374,"")</f>
        <v>#N/A</v>
      </c>
      <c r="BI1374" s="47" t="e">
        <f t="shared" si="657"/>
        <v>#N/A</v>
      </c>
      <c r="BJ1374" s="48" t="str">
        <f t="shared" si="658"/>
        <v/>
      </c>
      <c r="BK1374" s="48" t="str">
        <f t="shared" si="659"/>
        <v/>
      </c>
      <c r="BL1374" s="48" t="str">
        <f t="shared" si="660"/>
        <v/>
      </c>
      <c r="BM1374" s="48" t="str">
        <f t="shared" si="661"/>
        <v/>
      </c>
      <c r="BN1374" s="48" t="str">
        <f t="shared" si="662"/>
        <v/>
      </c>
      <c r="BO1374" s="48" t="str">
        <f t="shared" si="663"/>
        <v/>
      </c>
      <c r="BP1374" s="48" t="str">
        <f t="shared" si="664"/>
        <v/>
      </c>
      <c r="BQ1374" s="48" t="str">
        <f t="shared" si="665"/>
        <v/>
      </c>
      <c r="BR1374" s="48" t="str">
        <f t="shared" si="666"/>
        <v/>
      </c>
      <c r="BS1374" s="48" t="str">
        <f t="shared" si="667"/>
        <v/>
      </c>
      <c r="BT1374" s="48" t="str">
        <f t="shared" si="668"/>
        <v/>
      </c>
      <c r="BU1374" s="48" t="str">
        <f t="shared" si="669"/>
        <v/>
      </c>
    </row>
    <row r="1375" spans="1:73">
      <c r="A1375" s="10">
        <f>Audit!A140</f>
        <v>0</v>
      </c>
      <c r="B1375" s="10" t="e">
        <f t="shared" si="640"/>
        <v>#N/A</v>
      </c>
      <c r="C1375" s="17" t="e">
        <f>VLOOKUP(Audit!B140,$V$3:$AE$12,2,FALSE) &amp; VLOOKUP(Audit!B140,$V$13:$AE$22,2,FALSE)&amp; IF(Audit!B140=10,Audit!V140&amp;Audit!W140,"")</f>
        <v>#N/A</v>
      </c>
      <c r="D1375" s="17" t="e">
        <f>VLOOKUP(Audit!C140,$V$3:$AE$12,3,FALSE) &amp; VLOOKUP(Audit!C140,$V$13:$AE$22,3,FALSE) &amp;IF(Audit!C140=10,Audit!V140&amp;Audit!W140,"")</f>
        <v>#N/A</v>
      </c>
      <c r="E1375" s="17" t="e">
        <f>VLOOKUP(Audit!D140,$V$3:$AE$12,4,FALSE)&amp; Audit!T140 &amp; VLOOKUP(Audit!D140,$V$13:$AE$22,4,FALSE)&amp; IF(Audit!D140=10,Audit!V140&amp;Audit!W140,"")</f>
        <v>#N/A</v>
      </c>
      <c r="F1375" s="17" t="e">
        <f>VLOOKUP(Audit!E140,$V$3:$AE$12,5,FALSE) &amp; VLOOKUP(Audit!E140,$V$13:$AE$22,5,FALSE)&amp; IF(Audit!E140=10,Audit!V140&amp;Audit!W140,"")</f>
        <v>#N/A</v>
      </c>
      <c r="G1375" s="17" t="e">
        <f>VLOOKUP(Audit!F140,$V$3:$AE$12,6,FALSE) &amp; VLOOKUP(Audit!F140,$V$13:$AE$22,6,FALSE)&amp; IF(Audit!F140=10,Audit!V140&amp;Audit!W140,"")</f>
        <v>#N/A</v>
      </c>
      <c r="H1375" s="17" t="e">
        <f>VLOOKUP(Audit!G140,$V$3:$AE$12,7,FALSE) &amp; VLOOKUP(Audit!G140,$V$13:$AE$22,7,FALSE)&amp;IF(Audit!G140=10,Audit!V140&amp;Audit!W140,"")</f>
        <v>#N/A</v>
      </c>
      <c r="I1375" s="17" t="e">
        <f>VLOOKUP(Audit!H140,$V$3:$AE$12,8,FALSE) &amp; Audit!U140 &amp; VLOOKUP(Audit!H140,$V$13:$AE$22,8,FALSE)&amp;IF(Audit!H140=10,Audit!V140&amp;Audit!W140,"")</f>
        <v>#N/A</v>
      </c>
      <c r="J1375" s="17" t="e">
        <f>VLOOKUP(Audit!I140,$V$3:$AE$12,9,FALSE) &amp; VLOOKUP(Audit!I140,$V$13:$AE$22,9,FALSE) &amp; IF(Audit!I140=10,Audit!V140&amp;Audit!W140,"") &amp; IF(Audit!I140&lt;&gt;1,U1375,"")</f>
        <v>#N/A</v>
      </c>
      <c r="K1375" s="17" t="e">
        <f>VLOOKUP(Audit!J140,$V$3:$AE$12,10,FALSE) &amp; Audit!S140 &amp; VLOOKUP(Audit!J140,$V$13:$AE$22,10,FALSE) &amp; IF(Audit!J140=10,Audit!V140&amp;Audit!W140,"") &amp; IF(Audit!J140&lt;&gt;1,U1375,"")</f>
        <v>#N/A</v>
      </c>
      <c r="L1375" s="10">
        <f>Audit!K140</f>
        <v>0</v>
      </c>
      <c r="M1375" s="10" t="e">
        <f t="shared" si="641"/>
        <v>#N/A</v>
      </c>
      <c r="N1375" s="10" t="e">
        <f t="shared" si="642"/>
        <v>#N/A</v>
      </c>
      <c r="O1375" s="10" t="e">
        <f t="shared" si="643"/>
        <v>#N/A</v>
      </c>
      <c r="P1375" s="10" t="e">
        <f t="shared" si="644"/>
        <v>#N/A</v>
      </c>
      <c r="Q1375" s="10" t="e">
        <f t="shared" si="645"/>
        <v>#N/A</v>
      </c>
      <c r="R1375" s="10" t="e">
        <f t="shared" si="646"/>
        <v>#N/A</v>
      </c>
      <c r="S1375" s="10" t="e">
        <f t="shared" si="647"/>
        <v>#N/A</v>
      </c>
      <c r="T1375" s="10" t="e">
        <f t="shared" si="648"/>
        <v>#N/A</v>
      </c>
      <c r="U1375" s="17" t="str">
        <f>IF(Audit!M140="","",VLOOKUP(Audit!M140,$W$26:$X$35,2,FALSE)) &amp; Audit!N140 &amp; IF(Audit!O140="","",IF(Audit!N140&lt;=1.4,VLOOKUP(Audit!O140,$W$38:X1420,2,FALSE),VLOOKUP(Audit!O140,$W$51:$X$61,2,FALSE))) &amp; IF(Audit!P140="","",VLOOKUP(Audit!P140,$Y$26:$Z$35,2,FALSE) &amp; Audit!Q140 &amp; IF(Audit!O140="","",IF(Audit!Q140&lt;=1.4,VLOOKUP(Audit!R140,$Y$38:$Z$48,2,FALSE),VLOOKUP(Audit!R140,$Y$51:$Z$61,2,FALSE))))</f>
        <v/>
      </c>
      <c r="V1375" s="21"/>
      <c r="AH1375" s="49">
        <f>Audit!A140</f>
        <v>0</v>
      </c>
      <c r="AI1375" s="50" t="e">
        <f>VLOOKUP(Audit!B140,$V$3:$AE$12,2,FALSE)&amp; IF(Audit!B140=10,Audit!V140,"")</f>
        <v>#N/A</v>
      </c>
      <c r="AJ1375" s="50" t="e">
        <f>VLOOKUP(Audit!B140,$V$13:$AE$22,2,FALSE)&amp; IF(Audit!B140=10,Audit!W140,"")</f>
        <v>#N/A</v>
      </c>
      <c r="AK1375" s="47" t="e">
        <f t="shared" si="649"/>
        <v>#N/A</v>
      </c>
      <c r="AL1375" s="50" t="e">
        <f>VLOOKUP(Audit!C140,$V$3:$AE$12,3,FALSE)&amp; IF(Audit!C140=10,Audit!V140,"")</f>
        <v>#N/A</v>
      </c>
      <c r="AM1375" s="50" t="e">
        <f>VLOOKUP(Audit!C140,$V$13:$AE$22,3,FALSE)&amp; IF(Audit!C140=10,Audit!W140,"")</f>
        <v>#N/A</v>
      </c>
      <c r="AN1375" s="47" t="e">
        <f t="shared" si="650"/>
        <v>#N/A</v>
      </c>
      <c r="AO1375" s="50" t="e">
        <f>VLOOKUP(Audit!D140,$V$3:$AE$12,4,FALSE) &amp;  Audit!T140 &amp; IF(Audit!D140=10,Audit!V140,"")</f>
        <v>#N/A</v>
      </c>
      <c r="AP1375" s="50" t="e">
        <f>VLOOKUP(Audit!D140,$V$13:$AE$22,4,FALSE)&amp; IF(Audit!D140=10,Audit!W140,"")</f>
        <v>#N/A</v>
      </c>
      <c r="AQ1375" s="47" t="e">
        <f t="shared" si="651"/>
        <v>#N/A</v>
      </c>
      <c r="AR1375" s="50" t="e">
        <f>VLOOKUP(Audit!E140,$V$3:$AE$12,5,FALSE)&amp; IF(Audit!E140=10,Audit!V140,"")</f>
        <v>#N/A</v>
      </c>
      <c r="AS1375" s="50" t="e">
        <f>VLOOKUP(Audit!E140,$V$13:$AE$22,5,FALSE)&amp; IF(Audit!E140=10,Audit!W140,"")</f>
        <v>#N/A</v>
      </c>
      <c r="AT1375" s="47" t="e">
        <f t="shared" si="652"/>
        <v>#N/A</v>
      </c>
      <c r="AU1375" s="50" t="e">
        <f>VLOOKUP(Audit!F140,$V$3:$AE$12,6,FALSE)&amp; IF(Audit!F140=10,Audit!V140,"")</f>
        <v>#N/A</v>
      </c>
      <c r="AV1375" s="50" t="e">
        <f>VLOOKUP(Audit!F140,$V$13:$AE$22,6,FALSE)&amp; IF(Audit!F140=10,Audit!W140,"")</f>
        <v>#N/A</v>
      </c>
      <c r="AW1375" s="47" t="e">
        <f t="shared" si="653"/>
        <v>#N/A</v>
      </c>
      <c r="AX1375" s="50" t="e">
        <f>VLOOKUP(Audit!G140,$V$3:$AE$12,7,FALSE)&amp; IF(Audit!G140=10,Audit!V140,"")</f>
        <v>#N/A</v>
      </c>
      <c r="AY1375" s="50" t="e">
        <f>VLOOKUP(Audit!G140,$V$13:$AE$22,7,FALSE) &amp; IF(Audit!G140=10,Audit!W140,"")</f>
        <v>#N/A</v>
      </c>
      <c r="AZ1375" s="47" t="e">
        <f t="shared" si="654"/>
        <v>#N/A</v>
      </c>
      <c r="BA1375" s="50" t="e">
        <f>VLOOKUP(Audit!H140,$V$3:$AE$12,8,FALSE)&amp; Audit!U140 &amp; IF(Audit!H140=10,Audit!V140,"")</f>
        <v>#N/A</v>
      </c>
      <c r="BB1375" s="50" t="e">
        <f>VLOOKUP(Audit!H140,$V$13:$AE$22,8,FALSE) &amp; IF(Audit!H140=10,Audit!W140,"")</f>
        <v>#N/A</v>
      </c>
      <c r="BC1375" s="47" t="e">
        <f t="shared" si="655"/>
        <v>#N/A</v>
      </c>
      <c r="BD1375" s="50" t="e">
        <f>VLOOKUP(Audit!I140,$V$3:$AE$12,9,FALSE)&amp; IF(Audit!I140=10,Audit!V140,"")</f>
        <v>#N/A</v>
      </c>
      <c r="BE1375" s="50" t="e">
        <f>VLOOKUP(Audit!I140,$V$13:$AE$22,9,FALSE) &amp; IF(Audit!I140=10,Audit!W140,"") &amp; IF(Audit!I140&lt;&gt;1,U1375,"")</f>
        <v>#N/A</v>
      </c>
      <c r="BF1375" s="47" t="e">
        <f t="shared" si="656"/>
        <v>#N/A</v>
      </c>
      <c r="BG1375" s="50" t="e">
        <f>VLOOKUP(Audit!J140,$V$3:$AE$12,10,FALSE) &amp; Audit!S140 &amp; IF(Audit!J140=10,Audit!V140,"")</f>
        <v>#N/A</v>
      </c>
      <c r="BH1375" s="50" t="e">
        <f>VLOOKUP(Audit!J140,$V$13:$AE$22,10,FALSE) &amp; IF(Audit!J140=10,Audit!W140,"") &amp; IF(Audit!J140&lt;&gt;1,U1375,"")</f>
        <v>#N/A</v>
      </c>
      <c r="BI1375" s="47" t="e">
        <f t="shared" si="657"/>
        <v>#N/A</v>
      </c>
      <c r="BJ1375" s="48" t="str">
        <f t="shared" si="658"/>
        <v/>
      </c>
      <c r="BK1375" s="48" t="str">
        <f t="shared" si="659"/>
        <v/>
      </c>
      <c r="BL1375" s="48" t="str">
        <f t="shared" si="660"/>
        <v/>
      </c>
      <c r="BM1375" s="48" t="str">
        <f t="shared" si="661"/>
        <v/>
      </c>
      <c r="BN1375" s="48" t="str">
        <f t="shared" si="662"/>
        <v/>
      </c>
      <c r="BO1375" s="48" t="str">
        <f t="shared" si="663"/>
        <v/>
      </c>
      <c r="BP1375" s="48" t="str">
        <f t="shared" si="664"/>
        <v/>
      </c>
      <c r="BQ1375" s="48" t="str">
        <f t="shared" si="665"/>
        <v/>
      </c>
      <c r="BR1375" s="48" t="str">
        <f t="shared" si="666"/>
        <v/>
      </c>
      <c r="BS1375" s="48" t="str">
        <f t="shared" si="667"/>
        <v/>
      </c>
      <c r="BT1375" s="48" t="str">
        <f t="shared" si="668"/>
        <v/>
      </c>
      <c r="BU1375" s="48" t="str">
        <f t="shared" si="669"/>
        <v/>
      </c>
    </row>
    <row r="1376" spans="1:73">
      <c r="A1376" s="10">
        <f>Audit!A141</f>
        <v>0</v>
      </c>
      <c r="B1376" s="10" t="e">
        <f t="shared" si="640"/>
        <v>#N/A</v>
      </c>
      <c r="C1376" s="17" t="e">
        <f>VLOOKUP(Audit!B141,$V$3:$AE$12,2,FALSE) &amp; VLOOKUP(Audit!B141,$V$13:$AE$22,2,FALSE)&amp; IF(Audit!B141=10,Audit!V141&amp;Audit!W141,"")</f>
        <v>#N/A</v>
      </c>
      <c r="D1376" s="17" t="e">
        <f>VLOOKUP(Audit!C141,$V$3:$AE$12,3,FALSE) &amp; VLOOKUP(Audit!C141,$V$13:$AE$22,3,FALSE) &amp;IF(Audit!C141=10,Audit!V141&amp;Audit!W141,"")</f>
        <v>#N/A</v>
      </c>
      <c r="E1376" s="17" t="e">
        <f>VLOOKUP(Audit!D141,$V$3:$AE$12,4,FALSE)&amp; Audit!T141 &amp; VLOOKUP(Audit!D141,$V$13:$AE$22,4,FALSE)&amp; IF(Audit!D141=10,Audit!V141&amp;Audit!W141,"")</f>
        <v>#N/A</v>
      </c>
      <c r="F1376" s="17" t="e">
        <f>VLOOKUP(Audit!E141,$V$3:$AE$12,5,FALSE) &amp; VLOOKUP(Audit!E141,$V$13:$AE$22,5,FALSE)&amp; IF(Audit!E141=10,Audit!V141&amp;Audit!W141,"")</f>
        <v>#N/A</v>
      </c>
      <c r="G1376" s="17" t="e">
        <f>VLOOKUP(Audit!F141,$V$3:$AE$12,6,FALSE) &amp; VLOOKUP(Audit!F141,$V$13:$AE$22,6,FALSE)&amp; IF(Audit!F141=10,Audit!V141&amp;Audit!W141,"")</f>
        <v>#N/A</v>
      </c>
      <c r="H1376" s="17" t="e">
        <f>VLOOKUP(Audit!G141,$V$3:$AE$12,7,FALSE) &amp; VLOOKUP(Audit!G141,$V$13:$AE$22,7,FALSE)&amp;IF(Audit!G141=10,Audit!V141&amp;Audit!W141,"")</f>
        <v>#N/A</v>
      </c>
      <c r="I1376" s="17" t="e">
        <f>VLOOKUP(Audit!H141,$V$3:$AE$12,8,FALSE) &amp; Audit!U141 &amp; VLOOKUP(Audit!H141,$V$13:$AE$22,8,FALSE)&amp;IF(Audit!H141=10,Audit!V141&amp;Audit!W141,"")</f>
        <v>#N/A</v>
      </c>
      <c r="J1376" s="17" t="e">
        <f>VLOOKUP(Audit!I141,$V$3:$AE$12,9,FALSE) &amp; VLOOKUP(Audit!I141,$V$13:$AE$22,9,FALSE) &amp; IF(Audit!I141=10,Audit!V141&amp;Audit!W141,"") &amp; IF(Audit!I141&lt;&gt;1,U1376,"")</f>
        <v>#N/A</v>
      </c>
      <c r="K1376" s="17" t="e">
        <f>VLOOKUP(Audit!J141,$V$3:$AE$12,10,FALSE) &amp; Audit!S141 &amp; VLOOKUP(Audit!J141,$V$13:$AE$22,10,FALSE) &amp; IF(Audit!J141=10,Audit!V141&amp;Audit!W141,"") &amp; IF(Audit!J141&lt;&gt;1,U1376,"")</f>
        <v>#N/A</v>
      </c>
      <c r="L1376" s="10">
        <f>Audit!K141</f>
        <v>0</v>
      </c>
      <c r="M1376" s="10" t="e">
        <f t="shared" si="641"/>
        <v>#N/A</v>
      </c>
      <c r="N1376" s="10" t="e">
        <f t="shared" si="642"/>
        <v>#N/A</v>
      </c>
      <c r="O1376" s="10" t="e">
        <f t="shared" si="643"/>
        <v>#N/A</v>
      </c>
      <c r="P1376" s="10" t="e">
        <f t="shared" si="644"/>
        <v>#N/A</v>
      </c>
      <c r="Q1376" s="10" t="e">
        <f t="shared" si="645"/>
        <v>#N/A</v>
      </c>
      <c r="R1376" s="10" t="e">
        <f t="shared" si="646"/>
        <v>#N/A</v>
      </c>
      <c r="S1376" s="10" t="e">
        <f t="shared" si="647"/>
        <v>#N/A</v>
      </c>
      <c r="T1376" s="10" t="e">
        <f t="shared" si="648"/>
        <v>#N/A</v>
      </c>
      <c r="U1376" s="17" t="str">
        <f>IF(Audit!M141="","",VLOOKUP(Audit!M141,$W$26:$X$35,2,FALSE)) &amp; Audit!N141 &amp; IF(Audit!O141="","",IF(Audit!N141&lt;=1.4,VLOOKUP(Audit!O141,$W$38:X1421,2,FALSE),VLOOKUP(Audit!O141,$W$51:$X$61,2,FALSE))) &amp; IF(Audit!P141="","",VLOOKUP(Audit!P141,$Y$26:$Z$35,2,FALSE) &amp; Audit!Q141 &amp; IF(Audit!O141="","",IF(Audit!Q141&lt;=1.4,VLOOKUP(Audit!R141,$Y$38:$Z$48,2,FALSE),VLOOKUP(Audit!R141,$Y$51:$Z$61,2,FALSE))))</f>
        <v/>
      </c>
      <c r="V1376" s="21"/>
      <c r="AH1376" s="49">
        <f>Audit!A141</f>
        <v>0</v>
      </c>
      <c r="AI1376" s="50" t="e">
        <f>VLOOKUP(Audit!B141,$V$3:$AE$12,2,FALSE)&amp; IF(Audit!B141=10,Audit!V141,"")</f>
        <v>#N/A</v>
      </c>
      <c r="AJ1376" s="50" t="e">
        <f>VLOOKUP(Audit!B141,$V$13:$AE$22,2,FALSE)&amp; IF(Audit!B141=10,Audit!W141,"")</f>
        <v>#N/A</v>
      </c>
      <c r="AK1376" s="47" t="e">
        <f t="shared" si="649"/>
        <v>#N/A</v>
      </c>
      <c r="AL1376" s="50" t="e">
        <f>VLOOKUP(Audit!C141,$V$3:$AE$12,3,FALSE)&amp; IF(Audit!C141=10,Audit!V141,"")</f>
        <v>#N/A</v>
      </c>
      <c r="AM1376" s="50" t="e">
        <f>VLOOKUP(Audit!C141,$V$13:$AE$22,3,FALSE)&amp; IF(Audit!C141=10,Audit!W141,"")</f>
        <v>#N/A</v>
      </c>
      <c r="AN1376" s="47" t="e">
        <f t="shared" si="650"/>
        <v>#N/A</v>
      </c>
      <c r="AO1376" s="50" t="e">
        <f>VLOOKUP(Audit!D141,$V$3:$AE$12,4,FALSE) &amp;  Audit!T141 &amp; IF(Audit!D141=10,Audit!V141,"")</f>
        <v>#N/A</v>
      </c>
      <c r="AP1376" s="50" t="e">
        <f>VLOOKUP(Audit!D141,$V$13:$AE$22,4,FALSE)&amp; IF(Audit!D141=10,Audit!W141,"")</f>
        <v>#N/A</v>
      </c>
      <c r="AQ1376" s="47" t="e">
        <f t="shared" si="651"/>
        <v>#N/A</v>
      </c>
      <c r="AR1376" s="50" t="e">
        <f>VLOOKUP(Audit!E141,$V$3:$AE$12,5,FALSE)&amp; IF(Audit!E141=10,Audit!V141,"")</f>
        <v>#N/A</v>
      </c>
      <c r="AS1376" s="50" t="e">
        <f>VLOOKUP(Audit!E141,$V$13:$AE$22,5,FALSE)&amp; IF(Audit!E141=10,Audit!W141,"")</f>
        <v>#N/A</v>
      </c>
      <c r="AT1376" s="47" t="e">
        <f t="shared" si="652"/>
        <v>#N/A</v>
      </c>
      <c r="AU1376" s="50" t="e">
        <f>VLOOKUP(Audit!F141,$V$3:$AE$12,6,FALSE)&amp; IF(Audit!F141=10,Audit!V141,"")</f>
        <v>#N/A</v>
      </c>
      <c r="AV1376" s="50" t="e">
        <f>VLOOKUP(Audit!F141,$V$13:$AE$22,6,FALSE)&amp; IF(Audit!F141=10,Audit!W141,"")</f>
        <v>#N/A</v>
      </c>
      <c r="AW1376" s="47" t="e">
        <f t="shared" si="653"/>
        <v>#N/A</v>
      </c>
      <c r="AX1376" s="50" t="e">
        <f>VLOOKUP(Audit!G141,$V$3:$AE$12,7,FALSE)&amp; IF(Audit!G141=10,Audit!V141,"")</f>
        <v>#N/A</v>
      </c>
      <c r="AY1376" s="50" t="e">
        <f>VLOOKUP(Audit!G141,$V$13:$AE$22,7,FALSE) &amp; IF(Audit!G141=10,Audit!W141,"")</f>
        <v>#N/A</v>
      </c>
      <c r="AZ1376" s="47" t="e">
        <f t="shared" si="654"/>
        <v>#N/A</v>
      </c>
      <c r="BA1376" s="50" t="e">
        <f>VLOOKUP(Audit!H141,$V$3:$AE$12,8,FALSE)&amp; Audit!U141 &amp; IF(Audit!H141=10,Audit!V141,"")</f>
        <v>#N/A</v>
      </c>
      <c r="BB1376" s="50" t="e">
        <f>VLOOKUP(Audit!H141,$V$13:$AE$22,8,FALSE) &amp; IF(Audit!H141=10,Audit!W141,"")</f>
        <v>#N/A</v>
      </c>
      <c r="BC1376" s="47" t="e">
        <f t="shared" si="655"/>
        <v>#N/A</v>
      </c>
      <c r="BD1376" s="50" t="e">
        <f>VLOOKUP(Audit!I141,$V$3:$AE$12,9,FALSE)&amp; IF(Audit!I141=10,Audit!V141,"")</f>
        <v>#N/A</v>
      </c>
      <c r="BE1376" s="50" t="e">
        <f>VLOOKUP(Audit!I141,$V$13:$AE$22,9,FALSE) &amp; IF(Audit!I141=10,Audit!W141,"") &amp; IF(Audit!I141&lt;&gt;1,U1376,"")</f>
        <v>#N/A</v>
      </c>
      <c r="BF1376" s="47" t="e">
        <f t="shared" si="656"/>
        <v>#N/A</v>
      </c>
      <c r="BG1376" s="50" t="e">
        <f>VLOOKUP(Audit!J141,$V$3:$AE$12,10,FALSE) &amp; Audit!S141 &amp; IF(Audit!J141=10,Audit!V141,"")</f>
        <v>#N/A</v>
      </c>
      <c r="BH1376" s="50" t="e">
        <f>VLOOKUP(Audit!J141,$V$13:$AE$22,10,FALSE) &amp; IF(Audit!J141=10,Audit!W141,"") &amp; IF(Audit!J141&lt;&gt;1,U1376,"")</f>
        <v>#N/A</v>
      </c>
      <c r="BI1376" s="47" t="e">
        <f t="shared" si="657"/>
        <v>#N/A</v>
      </c>
      <c r="BJ1376" s="48" t="str">
        <f t="shared" si="658"/>
        <v/>
      </c>
      <c r="BK1376" s="48" t="str">
        <f t="shared" si="659"/>
        <v/>
      </c>
      <c r="BL1376" s="48" t="str">
        <f t="shared" si="660"/>
        <v/>
      </c>
      <c r="BM1376" s="48" t="str">
        <f t="shared" si="661"/>
        <v/>
      </c>
      <c r="BN1376" s="48" t="str">
        <f t="shared" si="662"/>
        <v/>
      </c>
      <c r="BO1376" s="48" t="str">
        <f t="shared" si="663"/>
        <v/>
      </c>
      <c r="BP1376" s="48" t="str">
        <f t="shared" si="664"/>
        <v/>
      </c>
      <c r="BQ1376" s="48" t="str">
        <f t="shared" si="665"/>
        <v/>
      </c>
      <c r="BR1376" s="48" t="str">
        <f t="shared" si="666"/>
        <v/>
      </c>
      <c r="BS1376" s="48" t="str">
        <f t="shared" si="667"/>
        <v/>
      </c>
      <c r="BT1376" s="48" t="str">
        <f t="shared" si="668"/>
        <v/>
      </c>
      <c r="BU1376" s="48" t="str">
        <f t="shared" si="669"/>
        <v/>
      </c>
    </row>
    <row r="1377" spans="1:73">
      <c r="A1377" s="10">
        <f>Audit!A142</f>
        <v>0</v>
      </c>
      <c r="B1377" s="10" t="e">
        <f t="shared" si="640"/>
        <v>#N/A</v>
      </c>
      <c r="C1377" s="17" t="e">
        <f>VLOOKUP(Audit!B142,$V$3:$AE$12,2,FALSE) &amp; VLOOKUP(Audit!B142,$V$13:$AE$22,2,FALSE)&amp; IF(Audit!B142=10,Audit!V142&amp;Audit!W142,"")</f>
        <v>#N/A</v>
      </c>
      <c r="D1377" s="17" t="e">
        <f>VLOOKUP(Audit!C142,$V$3:$AE$12,3,FALSE) &amp; VLOOKUP(Audit!C142,$V$13:$AE$22,3,FALSE) &amp;IF(Audit!C142=10,Audit!V142&amp;Audit!W142,"")</f>
        <v>#N/A</v>
      </c>
      <c r="E1377" s="17" t="e">
        <f>VLOOKUP(Audit!D142,$V$3:$AE$12,4,FALSE)&amp; Audit!T142 &amp; VLOOKUP(Audit!D142,$V$13:$AE$22,4,FALSE)&amp; IF(Audit!D142=10,Audit!V142&amp;Audit!W142,"")</f>
        <v>#N/A</v>
      </c>
      <c r="F1377" s="17" t="e">
        <f>VLOOKUP(Audit!E142,$V$3:$AE$12,5,FALSE) &amp; VLOOKUP(Audit!E142,$V$13:$AE$22,5,FALSE)&amp; IF(Audit!E142=10,Audit!V142&amp;Audit!W142,"")</f>
        <v>#N/A</v>
      </c>
      <c r="G1377" s="17" t="e">
        <f>VLOOKUP(Audit!F142,$V$3:$AE$12,6,FALSE) &amp; VLOOKUP(Audit!F142,$V$13:$AE$22,6,FALSE)&amp; IF(Audit!F142=10,Audit!V142&amp;Audit!W142,"")</f>
        <v>#N/A</v>
      </c>
      <c r="H1377" s="17" t="e">
        <f>VLOOKUP(Audit!G142,$V$3:$AE$12,7,FALSE) &amp; VLOOKUP(Audit!G142,$V$13:$AE$22,7,FALSE)&amp;IF(Audit!G142=10,Audit!V142&amp;Audit!W142,"")</f>
        <v>#N/A</v>
      </c>
      <c r="I1377" s="17" t="e">
        <f>VLOOKUP(Audit!H142,$V$3:$AE$12,8,FALSE) &amp; Audit!U142 &amp; VLOOKUP(Audit!H142,$V$13:$AE$22,8,FALSE)&amp;IF(Audit!H142=10,Audit!V142&amp;Audit!W142,"")</f>
        <v>#N/A</v>
      </c>
      <c r="J1377" s="17" t="e">
        <f>VLOOKUP(Audit!I142,$V$3:$AE$12,9,FALSE) &amp; VLOOKUP(Audit!I142,$V$13:$AE$22,9,FALSE) &amp; IF(Audit!I142=10,Audit!V142&amp;Audit!W142,"") &amp; IF(Audit!I142&lt;&gt;1,U1377,"")</f>
        <v>#N/A</v>
      </c>
      <c r="K1377" s="17" t="e">
        <f>VLOOKUP(Audit!J142,$V$3:$AE$12,10,FALSE) &amp; Audit!S142 &amp; VLOOKUP(Audit!J142,$V$13:$AE$22,10,FALSE) &amp; IF(Audit!J142=10,Audit!V142&amp;Audit!W142,"") &amp; IF(Audit!J142&lt;&gt;1,U1377,"")</f>
        <v>#N/A</v>
      </c>
      <c r="L1377" s="10">
        <f>Audit!K142</f>
        <v>0</v>
      </c>
      <c r="M1377" s="10" t="e">
        <f t="shared" si="641"/>
        <v>#N/A</v>
      </c>
      <c r="N1377" s="10" t="e">
        <f t="shared" si="642"/>
        <v>#N/A</v>
      </c>
      <c r="O1377" s="10" t="e">
        <f t="shared" si="643"/>
        <v>#N/A</v>
      </c>
      <c r="P1377" s="10" t="e">
        <f t="shared" si="644"/>
        <v>#N/A</v>
      </c>
      <c r="Q1377" s="10" t="e">
        <f t="shared" si="645"/>
        <v>#N/A</v>
      </c>
      <c r="R1377" s="10" t="e">
        <f t="shared" si="646"/>
        <v>#N/A</v>
      </c>
      <c r="S1377" s="10" t="e">
        <f t="shared" si="647"/>
        <v>#N/A</v>
      </c>
      <c r="T1377" s="10" t="e">
        <f t="shared" si="648"/>
        <v>#N/A</v>
      </c>
      <c r="U1377" s="17" t="str">
        <f>IF(Audit!M142="","",VLOOKUP(Audit!M142,$W$26:$X$35,2,FALSE)) &amp; Audit!N142 &amp; IF(Audit!O142="","",IF(Audit!N142&lt;=1.4,VLOOKUP(Audit!O142,$W$38:X1422,2,FALSE),VLOOKUP(Audit!O142,$W$51:$X$61,2,FALSE))) &amp; IF(Audit!P142="","",VLOOKUP(Audit!P142,$Y$26:$Z$35,2,FALSE) &amp; Audit!Q142 &amp; IF(Audit!O142="","",IF(Audit!Q142&lt;=1.4,VLOOKUP(Audit!R142,$Y$38:$Z$48,2,FALSE),VLOOKUP(Audit!R142,$Y$51:$Z$61,2,FALSE))))</f>
        <v/>
      </c>
      <c r="V1377" s="21"/>
      <c r="AH1377" s="49">
        <f>Audit!A142</f>
        <v>0</v>
      </c>
      <c r="AI1377" s="50" t="e">
        <f>VLOOKUP(Audit!B142,$V$3:$AE$12,2,FALSE)&amp; IF(Audit!B142=10,Audit!V142,"")</f>
        <v>#N/A</v>
      </c>
      <c r="AJ1377" s="50" t="e">
        <f>VLOOKUP(Audit!B142,$V$13:$AE$22,2,FALSE)&amp; IF(Audit!B142=10,Audit!W142,"")</f>
        <v>#N/A</v>
      </c>
      <c r="AK1377" s="47" t="e">
        <f t="shared" si="649"/>
        <v>#N/A</v>
      </c>
      <c r="AL1377" s="50" t="e">
        <f>VLOOKUP(Audit!C142,$V$3:$AE$12,3,FALSE)&amp; IF(Audit!C142=10,Audit!V142,"")</f>
        <v>#N/A</v>
      </c>
      <c r="AM1377" s="50" t="e">
        <f>VLOOKUP(Audit!C142,$V$13:$AE$22,3,FALSE)&amp; IF(Audit!C142=10,Audit!W142,"")</f>
        <v>#N/A</v>
      </c>
      <c r="AN1377" s="47" t="e">
        <f t="shared" si="650"/>
        <v>#N/A</v>
      </c>
      <c r="AO1377" s="50" t="e">
        <f>VLOOKUP(Audit!D142,$V$3:$AE$12,4,FALSE) &amp;  Audit!T142 &amp; IF(Audit!D142=10,Audit!V142,"")</f>
        <v>#N/A</v>
      </c>
      <c r="AP1377" s="50" t="e">
        <f>VLOOKUP(Audit!D142,$V$13:$AE$22,4,FALSE)&amp; IF(Audit!D142=10,Audit!W142,"")</f>
        <v>#N/A</v>
      </c>
      <c r="AQ1377" s="47" t="e">
        <f t="shared" si="651"/>
        <v>#N/A</v>
      </c>
      <c r="AR1377" s="50" t="e">
        <f>VLOOKUP(Audit!E142,$V$3:$AE$12,5,FALSE)&amp; IF(Audit!E142=10,Audit!V142,"")</f>
        <v>#N/A</v>
      </c>
      <c r="AS1377" s="50" t="e">
        <f>VLOOKUP(Audit!E142,$V$13:$AE$22,5,FALSE)&amp; IF(Audit!E142=10,Audit!W142,"")</f>
        <v>#N/A</v>
      </c>
      <c r="AT1377" s="47" t="e">
        <f t="shared" si="652"/>
        <v>#N/A</v>
      </c>
      <c r="AU1377" s="50" t="e">
        <f>VLOOKUP(Audit!F142,$V$3:$AE$12,6,FALSE)&amp; IF(Audit!F142=10,Audit!V142,"")</f>
        <v>#N/A</v>
      </c>
      <c r="AV1377" s="50" t="e">
        <f>VLOOKUP(Audit!F142,$V$13:$AE$22,6,FALSE)&amp; IF(Audit!F142=10,Audit!W142,"")</f>
        <v>#N/A</v>
      </c>
      <c r="AW1377" s="47" t="e">
        <f t="shared" si="653"/>
        <v>#N/A</v>
      </c>
      <c r="AX1377" s="50" t="e">
        <f>VLOOKUP(Audit!G142,$V$3:$AE$12,7,FALSE)&amp; IF(Audit!G142=10,Audit!V142,"")</f>
        <v>#N/A</v>
      </c>
      <c r="AY1377" s="50" t="e">
        <f>VLOOKUP(Audit!G142,$V$13:$AE$22,7,FALSE) &amp; IF(Audit!G142=10,Audit!W142,"")</f>
        <v>#N/A</v>
      </c>
      <c r="AZ1377" s="47" t="e">
        <f t="shared" si="654"/>
        <v>#N/A</v>
      </c>
      <c r="BA1377" s="50" t="e">
        <f>VLOOKUP(Audit!H142,$V$3:$AE$12,8,FALSE)&amp; Audit!U142 &amp; IF(Audit!H142=10,Audit!V142,"")</f>
        <v>#N/A</v>
      </c>
      <c r="BB1377" s="50" t="e">
        <f>VLOOKUP(Audit!H142,$V$13:$AE$22,8,FALSE) &amp; IF(Audit!H142=10,Audit!W142,"")</f>
        <v>#N/A</v>
      </c>
      <c r="BC1377" s="47" t="e">
        <f t="shared" si="655"/>
        <v>#N/A</v>
      </c>
      <c r="BD1377" s="50" t="e">
        <f>VLOOKUP(Audit!I142,$V$3:$AE$12,9,FALSE)&amp; IF(Audit!I142=10,Audit!V142,"")</f>
        <v>#N/A</v>
      </c>
      <c r="BE1377" s="50" t="e">
        <f>VLOOKUP(Audit!I142,$V$13:$AE$22,9,FALSE) &amp; IF(Audit!I142=10,Audit!W142,"") &amp; IF(Audit!I142&lt;&gt;1,U1377,"")</f>
        <v>#N/A</v>
      </c>
      <c r="BF1377" s="47" t="e">
        <f t="shared" si="656"/>
        <v>#N/A</v>
      </c>
      <c r="BG1377" s="50" t="e">
        <f>VLOOKUP(Audit!J142,$V$3:$AE$12,10,FALSE) &amp; Audit!S142 &amp; IF(Audit!J142=10,Audit!V142,"")</f>
        <v>#N/A</v>
      </c>
      <c r="BH1377" s="50" t="e">
        <f>VLOOKUP(Audit!J142,$V$13:$AE$22,10,FALSE) &amp; IF(Audit!J142=10,Audit!W142,"") &amp; IF(Audit!J142&lt;&gt;1,U1377,"")</f>
        <v>#N/A</v>
      </c>
      <c r="BI1377" s="47" t="e">
        <f t="shared" si="657"/>
        <v>#N/A</v>
      </c>
      <c r="BJ1377" s="48" t="str">
        <f t="shared" si="658"/>
        <v/>
      </c>
      <c r="BK1377" s="48" t="str">
        <f t="shared" si="659"/>
        <v/>
      </c>
      <c r="BL1377" s="48" t="str">
        <f t="shared" si="660"/>
        <v/>
      </c>
      <c r="BM1377" s="48" t="str">
        <f t="shared" si="661"/>
        <v/>
      </c>
      <c r="BN1377" s="48" t="str">
        <f t="shared" si="662"/>
        <v/>
      </c>
      <c r="BO1377" s="48" t="str">
        <f t="shared" si="663"/>
        <v/>
      </c>
      <c r="BP1377" s="48" t="str">
        <f t="shared" si="664"/>
        <v/>
      </c>
      <c r="BQ1377" s="48" t="str">
        <f t="shared" si="665"/>
        <v/>
      </c>
      <c r="BR1377" s="48" t="str">
        <f t="shared" si="666"/>
        <v/>
      </c>
      <c r="BS1377" s="48" t="str">
        <f t="shared" si="667"/>
        <v/>
      </c>
      <c r="BT1377" s="48" t="str">
        <f t="shared" si="668"/>
        <v/>
      </c>
      <c r="BU1377" s="48" t="str">
        <f t="shared" si="669"/>
        <v/>
      </c>
    </row>
    <row r="1378" spans="1:73">
      <c r="A1378" s="10">
        <f>Audit!A143</f>
        <v>0</v>
      </c>
      <c r="B1378" s="10" t="e">
        <f t="shared" si="640"/>
        <v>#N/A</v>
      </c>
      <c r="C1378" s="17" t="e">
        <f>VLOOKUP(Audit!B143,$V$3:$AE$12,2,FALSE) &amp; VLOOKUP(Audit!B143,$V$13:$AE$22,2,FALSE)&amp; IF(Audit!B143=10,Audit!V143&amp;Audit!W143,"")</f>
        <v>#N/A</v>
      </c>
      <c r="D1378" s="17" t="e">
        <f>VLOOKUP(Audit!C143,$V$3:$AE$12,3,FALSE) &amp; VLOOKUP(Audit!C143,$V$13:$AE$22,3,FALSE) &amp;IF(Audit!C143=10,Audit!V143&amp;Audit!W143,"")</f>
        <v>#N/A</v>
      </c>
      <c r="E1378" s="17" t="e">
        <f>VLOOKUP(Audit!D143,$V$3:$AE$12,4,FALSE)&amp; Audit!T143 &amp; VLOOKUP(Audit!D143,$V$13:$AE$22,4,FALSE)&amp; IF(Audit!D143=10,Audit!V143&amp;Audit!W143,"")</f>
        <v>#N/A</v>
      </c>
      <c r="F1378" s="17" t="e">
        <f>VLOOKUP(Audit!E143,$V$3:$AE$12,5,FALSE) &amp; VLOOKUP(Audit!E143,$V$13:$AE$22,5,FALSE)&amp; IF(Audit!E143=10,Audit!V143&amp;Audit!W143,"")</f>
        <v>#N/A</v>
      </c>
      <c r="G1378" s="17" t="e">
        <f>VLOOKUP(Audit!F143,$V$3:$AE$12,6,FALSE) &amp; VLOOKUP(Audit!F143,$V$13:$AE$22,6,FALSE)&amp; IF(Audit!F143=10,Audit!V143&amp;Audit!W143,"")</f>
        <v>#N/A</v>
      </c>
      <c r="H1378" s="17" t="e">
        <f>VLOOKUP(Audit!G143,$V$3:$AE$12,7,FALSE) &amp; VLOOKUP(Audit!G143,$V$13:$AE$22,7,FALSE)&amp;IF(Audit!G143=10,Audit!V143&amp;Audit!W143,"")</f>
        <v>#N/A</v>
      </c>
      <c r="I1378" s="17" t="e">
        <f>VLOOKUP(Audit!H143,$V$3:$AE$12,8,FALSE) &amp; Audit!U143 &amp; VLOOKUP(Audit!H143,$V$13:$AE$22,8,FALSE)&amp;IF(Audit!H143=10,Audit!V143&amp;Audit!W143,"")</f>
        <v>#N/A</v>
      </c>
      <c r="J1378" s="17" t="e">
        <f>VLOOKUP(Audit!I143,$V$3:$AE$12,9,FALSE) &amp; VLOOKUP(Audit!I143,$V$13:$AE$22,9,FALSE) &amp; IF(Audit!I143=10,Audit!V143&amp;Audit!W143,"") &amp; IF(Audit!I143&lt;&gt;1,U1378,"")</f>
        <v>#N/A</v>
      </c>
      <c r="K1378" s="17" t="e">
        <f>VLOOKUP(Audit!J143,$V$3:$AE$12,10,FALSE) &amp; Audit!S143 &amp; VLOOKUP(Audit!J143,$V$13:$AE$22,10,FALSE) &amp; IF(Audit!J143=10,Audit!V143&amp;Audit!W143,"") &amp; IF(Audit!J143&lt;&gt;1,U1378,"")</f>
        <v>#N/A</v>
      </c>
      <c r="L1378" s="10">
        <f>Audit!K143</f>
        <v>0</v>
      </c>
      <c r="M1378" s="10" t="e">
        <f t="shared" si="641"/>
        <v>#N/A</v>
      </c>
      <c r="N1378" s="10" t="e">
        <f t="shared" si="642"/>
        <v>#N/A</v>
      </c>
      <c r="O1378" s="10" t="e">
        <f t="shared" si="643"/>
        <v>#N/A</v>
      </c>
      <c r="P1378" s="10" t="e">
        <f t="shared" si="644"/>
        <v>#N/A</v>
      </c>
      <c r="Q1378" s="10" t="e">
        <f t="shared" si="645"/>
        <v>#N/A</v>
      </c>
      <c r="R1378" s="10" t="e">
        <f t="shared" si="646"/>
        <v>#N/A</v>
      </c>
      <c r="S1378" s="10" t="e">
        <f t="shared" si="647"/>
        <v>#N/A</v>
      </c>
      <c r="T1378" s="10" t="e">
        <f t="shared" si="648"/>
        <v>#N/A</v>
      </c>
      <c r="U1378" s="17" t="str">
        <f>IF(Audit!M143="","",VLOOKUP(Audit!M143,$W$26:$X$35,2,FALSE)) &amp; Audit!N143 &amp; IF(Audit!O143="","",IF(Audit!N143&lt;=1.4,VLOOKUP(Audit!O143,$W$38:X1423,2,FALSE),VLOOKUP(Audit!O143,$W$51:$X$61,2,FALSE))) &amp; IF(Audit!P143="","",VLOOKUP(Audit!P143,$Y$26:$Z$35,2,FALSE) &amp; Audit!Q143 &amp; IF(Audit!O143="","",IF(Audit!Q143&lt;=1.4,VLOOKUP(Audit!R143,$Y$38:$Z$48,2,FALSE),VLOOKUP(Audit!R143,$Y$51:$Z$61,2,FALSE))))</f>
        <v/>
      </c>
      <c r="V1378" s="21"/>
      <c r="AH1378" s="49">
        <f>Audit!A143</f>
        <v>0</v>
      </c>
      <c r="AI1378" s="50" t="e">
        <f>VLOOKUP(Audit!B143,$V$3:$AE$12,2,FALSE)&amp; IF(Audit!B143=10,Audit!V143,"")</f>
        <v>#N/A</v>
      </c>
      <c r="AJ1378" s="50" t="e">
        <f>VLOOKUP(Audit!B143,$V$13:$AE$22,2,FALSE)&amp; IF(Audit!B143=10,Audit!W143,"")</f>
        <v>#N/A</v>
      </c>
      <c r="AK1378" s="47" t="e">
        <f t="shared" si="649"/>
        <v>#N/A</v>
      </c>
      <c r="AL1378" s="50" t="e">
        <f>VLOOKUP(Audit!C143,$V$3:$AE$12,3,FALSE)&amp; IF(Audit!C143=10,Audit!V143,"")</f>
        <v>#N/A</v>
      </c>
      <c r="AM1378" s="50" t="e">
        <f>VLOOKUP(Audit!C143,$V$13:$AE$22,3,FALSE)&amp; IF(Audit!C143=10,Audit!W143,"")</f>
        <v>#N/A</v>
      </c>
      <c r="AN1378" s="47" t="e">
        <f t="shared" si="650"/>
        <v>#N/A</v>
      </c>
      <c r="AO1378" s="50" t="e">
        <f>VLOOKUP(Audit!D143,$V$3:$AE$12,4,FALSE) &amp;  Audit!T143 &amp; IF(Audit!D143=10,Audit!V143,"")</f>
        <v>#N/A</v>
      </c>
      <c r="AP1378" s="50" t="e">
        <f>VLOOKUP(Audit!D143,$V$13:$AE$22,4,FALSE)&amp; IF(Audit!D143=10,Audit!W143,"")</f>
        <v>#N/A</v>
      </c>
      <c r="AQ1378" s="47" t="e">
        <f t="shared" si="651"/>
        <v>#N/A</v>
      </c>
      <c r="AR1378" s="50" t="e">
        <f>VLOOKUP(Audit!E143,$V$3:$AE$12,5,FALSE)&amp; IF(Audit!E143=10,Audit!V143,"")</f>
        <v>#N/A</v>
      </c>
      <c r="AS1378" s="50" t="e">
        <f>VLOOKUP(Audit!E143,$V$13:$AE$22,5,FALSE)&amp; IF(Audit!E143=10,Audit!W143,"")</f>
        <v>#N/A</v>
      </c>
      <c r="AT1378" s="47" t="e">
        <f t="shared" si="652"/>
        <v>#N/A</v>
      </c>
      <c r="AU1378" s="50" t="e">
        <f>VLOOKUP(Audit!F143,$V$3:$AE$12,6,FALSE)&amp; IF(Audit!F143=10,Audit!V143,"")</f>
        <v>#N/A</v>
      </c>
      <c r="AV1378" s="50" t="e">
        <f>VLOOKUP(Audit!F143,$V$13:$AE$22,6,FALSE)&amp; IF(Audit!F143=10,Audit!W143,"")</f>
        <v>#N/A</v>
      </c>
      <c r="AW1378" s="47" t="e">
        <f t="shared" si="653"/>
        <v>#N/A</v>
      </c>
      <c r="AX1378" s="50" t="e">
        <f>VLOOKUP(Audit!G143,$V$3:$AE$12,7,FALSE)&amp; IF(Audit!G143=10,Audit!V143,"")</f>
        <v>#N/A</v>
      </c>
      <c r="AY1378" s="50" t="e">
        <f>VLOOKUP(Audit!G143,$V$13:$AE$22,7,FALSE) &amp; IF(Audit!G143=10,Audit!W143,"")</f>
        <v>#N/A</v>
      </c>
      <c r="AZ1378" s="47" t="e">
        <f t="shared" si="654"/>
        <v>#N/A</v>
      </c>
      <c r="BA1378" s="50" t="e">
        <f>VLOOKUP(Audit!H143,$V$3:$AE$12,8,FALSE)&amp; Audit!U143 &amp; IF(Audit!H143=10,Audit!V143,"")</f>
        <v>#N/A</v>
      </c>
      <c r="BB1378" s="50" t="e">
        <f>VLOOKUP(Audit!H143,$V$13:$AE$22,8,FALSE) &amp; IF(Audit!H143=10,Audit!W143,"")</f>
        <v>#N/A</v>
      </c>
      <c r="BC1378" s="47" t="e">
        <f t="shared" si="655"/>
        <v>#N/A</v>
      </c>
      <c r="BD1378" s="50" t="e">
        <f>VLOOKUP(Audit!I143,$V$3:$AE$12,9,FALSE)&amp; IF(Audit!I143=10,Audit!V143,"")</f>
        <v>#N/A</v>
      </c>
      <c r="BE1378" s="50" t="e">
        <f>VLOOKUP(Audit!I143,$V$13:$AE$22,9,FALSE) &amp; IF(Audit!I143=10,Audit!W143,"") &amp; IF(Audit!I143&lt;&gt;1,U1378,"")</f>
        <v>#N/A</v>
      </c>
      <c r="BF1378" s="47" t="e">
        <f t="shared" si="656"/>
        <v>#N/A</v>
      </c>
      <c r="BG1378" s="50" t="e">
        <f>VLOOKUP(Audit!J143,$V$3:$AE$12,10,FALSE) &amp; Audit!S143 &amp; IF(Audit!J143=10,Audit!V143,"")</f>
        <v>#N/A</v>
      </c>
      <c r="BH1378" s="50" t="e">
        <f>VLOOKUP(Audit!J143,$V$13:$AE$22,10,FALSE) &amp; IF(Audit!J143=10,Audit!W143,"") &amp; IF(Audit!J143&lt;&gt;1,U1378,"")</f>
        <v>#N/A</v>
      </c>
      <c r="BI1378" s="47" t="e">
        <f t="shared" si="657"/>
        <v>#N/A</v>
      </c>
      <c r="BJ1378" s="48" t="str">
        <f t="shared" si="658"/>
        <v/>
      </c>
      <c r="BK1378" s="48" t="str">
        <f t="shared" si="659"/>
        <v/>
      </c>
      <c r="BL1378" s="48" t="str">
        <f t="shared" si="660"/>
        <v/>
      </c>
      <c r="BM1378" s="48" t="str">
        <f t="shared" si="661"/>
        <v/>
      </c>
      <c r="BN1378" s="48" t="str">
        <f t="shared" si="662"/>
        <v/>
      </c>
      <c r="BO1378" s="48" t="str">
        <f t="shared" si="663"/>
        <v/>
      </c>
      <c r="BP1378" s="48" t="str">
        <f t="shared" si="664"/>
        <v/>
      </c>
      <c r="BQ1378" s="48" t="str">
        <f t="shared" si="665"/>
        <v/>
      </c>
      <c r="BR1378" s="48" t="str">
        <f t="shared" si="666"/>
        <v/>
      </c>
      <c r="BS1378" s="48" t="str">
        <f t="shared" si="667"/>
        <v/>
      </c>
      <c r="BT1378" s="48" t="str">
        <f t="shared" si="668"/>
        <v/>
      </c>
      <c r="BU1378" s="48" t="str">
        <f t="shared" si="669"/>
        <v/>
      </c>
    </row>
    <row r="1379" spans="1:73">
      <c r="A1379" s="10">
        <f>Audit!A144</f>
        <v>0</v>
      </c>
      <c r="B1379" s="10" t="e">
        <f t="shared" si="640"/>
        <v>#N/A</v>
      </c>
      <c r="C1379" s="17" t="e">
        <f>VLOOKUP(Audit!B144,$V$3:$AE$12,2,FALSE) &amp; VLOOKUP(Audit!B144,$V$13:$AE$22,2,FALSE)&amp; IF(Audit!B144=10,Audit!V144&amp;Audit!W144,"")</f>
        <v>#N/A</v>
      </c>
      <c r="D1379" s="17" t="e">
        <f>VLOOKUP(Audit!C144,$V$3:$AE$12,3,FALSE) &amp; VLOOKUP(Audit!C144,$V$13:$AE$22,3,FALSE) &amp;IF(Audit!C144=10,Audit!V144&amp;Audit!W144,"")</f>
        <v>#N/A</v>
      </c>
      <c r="E1379" s="17" t="e">
        <f>VLOOKUP(Audit!D144,$V$3:$AE$12,4,FALSE)&amp; Audit!T144 &amp; VLOOKUP(Audit!D144,$V$13:$AE$22,4,FALSE)&amp; IF(Audit!D144=10,Audit!V144&amp;Audit!W144,"")</f>
        <v>#N/A</v>
      </c>
      <c r="F1379" s="17" t="e">
        <f>VLOOKUP(Audit!E144,$V$3:$AE$12,5,FALSE) &amp; VLOOKUP(Audit!E144,$V$13:$AE$22,5,FALSE)&amp; IF(Audit!E144=10,Audit!V144&amp;Audit!W144,"")</f>
        <v>#N/A</v>
      </c>
      <c r="G1379" s="17" t="e">
        <f>VLOOKUP(Audit!F144,$V$3:$AE$12,6,FALSE) &amp; VLOOKUP(Audit!F144,$V$13:$AE$22,6,FALSE)&amp; IF(Audit!F144=10,Audit!V144&amp;Audit!W144,"")</f>
        <v>#N/A</v>
      </c>
      <c r="H1379" s="17" t="e">
        <f>VLOOKUP(Audit!G144,$V$3:$AE$12,7,FALSE) &amp; VLOOKUP(Audit!G144,$V$13:$AE$22,7,FALSE)&amp;IF(Audit!G144=10,Audit!V144&amp;Audit!W144,"")</f>
        <v>#N/A</v>
      </c>
      <c r="I1379" s="17" t="e">
        <f>VLOOKUP(Audit!H144,$V$3:$AE$12,8,FALSE) &amp; Audit!U144 &amp; VLOOKUP(Audit!H144,$V$13:$AE$22,8,FALSE)&amp;IF(Audit!H144=10,Audit!V144&amp;Audit!W144,"")</f>
        <v>#N/A</v>
      </c>
      <c r="J1379" s="17" t="e">
        <f>VLOOKUP(Audit!I144,$V$3:$AE$12,9,FALSE) &amp; VLOOKUP(Audit!I144,$V$13:$AE$22,9,FALSE) &amp; IF(Audit!I144=10,Audit!V144&amp;Audit!W144,"") &amp; IF(Audit!I144&lt;&gt;1,U1379,"")</f>
        <v>#N/A</v>
      </c>
      <c r="K1379" s="17" t="e">
        <f>VLOOKUP(Audit!J144,$V$3:$AE$12,10,FALSE) &amp; Audit!S144 &amp; VLOOKUP(Audit!J144,$V$13:$AE$22,10,FALSE) &amp; IF(Audit!J144=10,Audit!V144&amp;Audit!W144,"") &amp; IF(Audit!J144&lt;&gt;1,U1379,"")</f>
        <v>#N/A</v>
      </c>
      <c r="L1379" s="10">
        <f>Audit!K144</f>
        <v>0</v>
      </c>
      <c r="M1379" s="10" t="e">
        <f t="shared" si="641"/>
        <v>#N/A</v>
      </c>
      <c r="N1379" s="10" t="e">
        <f t="shared" si="642"/>
        <v>#N/A</v>
      </c>
      <c r="O1379" s="10" t="e">
        <f t="shared" si="643"/>
        <v>#N/A</v>
      </c>
      <c r="P1379" s="10" t="e">
        <f t="shared" si="644"/>
        <v>#N/A</v>
      </c>
      <c r="Q1379" s="10" t="e">
        <f t="shared" si="645"/>
        <v>#N/A</v>
      </c>
      <c r="R1379" s="10" t="e">
        <f t="shared" si="646"/>
        <v>#N/A</v>
      </c>
      <c r="S1379" s="10" t="e">
        <f t="shared" si="647"/>
        <v>#N/A</v>
      </c>
      <c r="T1379" s="10" t="e">
        <f t="shared" si="648"/>
        <v>#N/A</v>
      </c>
      <c r="U1379" s="17" t="str">
        <f>IF(Audit!M144="","",VLOOKUP(Audit!M144,$W$26:$X$35,2,FALSE)) &amp; Audit!N144 &amp; IF(Audit!O144="","",IF(Audit!N144&lt;=1.4,VLOOKUP(Audit!O144,$W$38:X1424,2,FALSE),VLOOKUP(Audit!O144,$W$51:$X$61,2,FALSE))) &amp; IF(Audit!P144="","",VLOOKUP(Audit!P144,$Y$26:$Z$35,2,FALSE) &amp; Audit!Q144 &amp; IF(Audit!O144="","",IF(Audit!Q144&lt;=1.4,VLOOKUP(Audit!R144,$Y$38:$Z$48,2,FALSE),VLOOKUP(Audit!R144,$Y$51:$Z$61,2,FALSE))))</f>
        <v/>
      </c>
      <c r="V1379" s="21"/>
      <c r="AH1379" s="49">
        <f>Audit!A144</f>
        <v>0</v>
      </c>
      <c r="AI1379" s="50" t="e">
        <f>VLOOKUP(Audit!B144,$V$3:$AE$12,2,FALSE)&amp; IF(Audit!B144=10,Audit!V144,"")</f>
        <v>#N/A</v>
      </c>
      <c r="AJ1379" s="50" t="e">
        <f>VLOOKUP(Audit!B144,$V$13:$AE$22,2,FALSE)&amp; IF(Audit!B144=10,Audit!W144,"")</f>
        <v>#N/A</v>
      </c>
      <c r="AK1379" s="47" t="e">
        <f t="shared" si="649"/>
        <v>#N/A</v>
      </c>
      <c r="AL1379" s="50" t="e">
        <f>VLOOKUP(Audit!C144,$V$3:$AE$12,3,FALSE)&amp; IF(Audit!C144=10,Audit!V144,"")</f>
        <v>#N/A</v>
      </c>
      <c r="AM1379" s="50" t="e">
        <f>VLOOKUP(Audit!C144,$V$13:$AE$22,3,FALSE)&amp; IF(Audit!C144=10,Audit!W144,"")</f>
        <v>#N/A</v>
      </c>
      <c r="AN1379" s="47" t="e">
        <f t="shared" si="650"/>
        <v>#N/A</v>
      </c>
      <c r="AO1379" s="50" t="e">
        <f>VLOOKUP(Audit!D144,$V$3:$AE$12,4,FALSE) &amp;  Audit!T144 &amp; IF(Audit!D144=10,Audit!V144,"")</f>
        <v>#N/A</v>
      </c>
      <c r="AP1379" s="50" t="e">
        <f>VLOOKUP(Audit!D144,$V$13:$AE$22,4,FALSE)&amp; IF(Audit!D144=10,Audit!W144,"")</f>
        <v>#N/A</v>
      </c>
      <c r="AQ1379" s="47" t="e">
        <f t="shared" si="651"/>
        <v>#N/A</v>
      </c>
      <c r="AR1379" s="50" t="e">
        <f>VLOOKUP(Audit!E144,$V$3:$AE$12,5,FALSE)&amp; IF(Audit!E144=10,Audit!V144,"")</f>
        <v>#N/A</v>
      </c>
      <c r="AS1379" s="50" t="e">
        <f>VLOOKUP(Audit!E144,$V$13:$AE$22,5,FALSE)&amp; IF(Audit!E144=10,Audit!W144,"")</f>
        <v>#N/A</v>
      </c>
      <c r="AT1379" s="47" t="e">
        <f t="shared" si="652"/>
        <v>#N/A</v>
      </c>
      <c r="AU1379" s="50" t="e">
        <f>VLOOKUP(Audit!F144,$V$3:$AE$12,6,FALSE)&amp; IF(Audit!F144=10,Audit!V144,"")</f>
        <v>#N/A</v>
      </c>
      <c r="AV1379" s="50" t="e">
        <f>VLOOKUP(Audit!F144,$V$13:$AE$22,6,FALSE)&amp; IF(Audit!F144=10,Audit!W144,"")</f>
        <v>#N/A</v>
      </c>
      <c r="AW1379" s="47" t="e">
        <f t="shared" si="653"/>
        <v>#N/A</v>
      </c>
      <c r="AX1379" s="50" t="e">
        <f>VLOOKUP(Audit!G144,$V$3:$AE$12,7,FALSE)&amp; IF(Audit!G144=10,Audit!V144,"")</f>
        <v>#N/A</v>
      </c>
      <c r="AY1379" s="50" t="e">
        <f>VLOOKUP(Audit!G144,$V$13:$AE$22,7,FALSE) &amp; IF(Audit!G144=10,Audit!W144,"")</f>
        <v>#N/A</v>
      </c>
      <c r="AZ1379" s="47" t="e">
        <f t="shared" si="654"/>
        <v>#N/A</v>
      </c>
      <c r="BA1379" s="50" t="e">
        <f>VLOOKUP(Audit!H144,$V$3:$AE$12,8,FALSE)&amp; Audit!U144 &amp; IF(Audit!H144=10,Audit!V144,"")</f>
        <v>#N/A</v>
      </c>
      <c r="BB1379" s="50" t="e">
        <f>VLOOKUP(Audit!H144,$V$13:$AE$22,8,FALSE) &amp; IF(Audit!H144=10,Audit!W144,"")</f>
        <v>#N/A</v>
      </c>
      <c r="BC1379" s="47" t="e">
        <f t="shared" si="655"/>
        <v>#N/A</v>
      </c>
      <c r="BD1379" s="50" t="e">
        <f>VLOOKUP(Audit!I144,$V$3:$AE$12,9,FALSE)&amp; IF(Audit!I144=10,Audit!V144,"")</f>
        <v>#N/A</v>
      </c>
      <c r="BE1379" s="50" t="e">
        <f>VLOOKUP(Audit!I144,$V$13:$AE$22,9,FALSE) &amp; IF(Audit!I144=10,Audit!W144,"") &amp; IF(Audit!I144&lt;&gt;1,U1379,"")</f>
        <v>#N/A</v>
      </c>
      <c r="BF1379" s="47" t="e">
        <f t="shared" si="656"/>
        <v>#N/A</v>
      </c>
      <c r="BG1379" s="50" t="e">
        <f>VLOOKUP(Audit!J144,$V$3:$AE$12,10,FALSE) &amp; Audit!S144 &amp; IF(Audit!J144=10,Audit!V144,"")</f>
        <v>#N/A</v>
      </c>
      <c r="BH1379" s="50" t="e">
        <f>VLOOKUP(Audit!J144,$V$13:$AE$22,10,FALSE) &amp; IF(Audit!J144=10,Audit!W144,"") &amp; IF(Audit!J144&lt;&gt;1,U1379,"")</f>
        <v>#N/A</v>
      </c>
      <c r="BI1379" s="47" t="e">
        <f t="shared" si="657"/>
        <v>#N/A</v>
      </c>
      <c r="BJ1379" s="48" t="str">
        <f t="shared" si="658"/>
        <v/>
      </c>
      <c r="BK1379" s="48" t="str">
        <f t="shared" si="659"/>
        <v/>
      </c>
      <c r="BL1379" s="48" t="str">
        <f t="shared" si="660"/>
        <v/>
      </c>
      <c r="BM1379" s="48" t="str">
        <f t="shared" si="661"/>
        <v/>
      </c>
      <c r="BN1379" s="48" t="str">
        <f t="shared" si="662"/>
        <v/>
      </c>
      <c r="BO1379" s="48" t="str">
        <f t="shared" si="663"/>
        <v/>
      </c>
      <c r="BP1379" s="48" t="str">
        <f t="shared" si="664"/>
        <v/>
      </c>
      <c r="BQ1379" s="48" t="str">
        <f t="shared" si="665"/>
        <v/>
      </c>
      <c r="BR1379" s="48" t="str">
        <f t="shared" si="666"/>
        <v/>
      </c>
      <c r="BS1379" s="48" t="str">
        <f t="shared" si="667"/>
        <v/>
      </c>
      <c r="BT1379" s="48" t="str">
        <f t="shared" si="668"/>
        <v/>
      </c>
      <c r="BU1379" s="48" t="str">
        <f t="shared" si="669"/>
        <v/>
      </c>
    </row>
    <row r="1380" spans="1:73">
      <c r="A1380" s="10">
        <f>Audit!A145</f>
        <v>0</v>
      </c>
      <c r="B1380" s="10" t="e">
        <f t="shared" si="640"/>
        <v>#N/A</v>
      </c>
      <c r="C1380" s="17" t="e">
        <f>VLOOKUP(Audit!B145,$V$3:$AE$12,2,FALSE) &amp; VLOOKUP(Audit!B145,$V$13:$AE$22,2,FALSE)&amp; IF(Audit!B145=10,Audit!V145&amp;Audit!W145,"")</f>
        <v>#N/A</v>
      </c>
      <c r="D1380" s="17" t="e">
        <f>VLOOKUP(Audit!C145,$V$3:$AE$12,3,FALSE) &amp; VLOOKUP(Audit!C145,$V$13:$AE$22,3,FALSE) &amp;IF(Audit!C145=10,Audit!V145&amp;Audit!W145,"")</f>
        <v>#N/A</v>
      </c>
      <c r="E1380" s="17" t="e">
        <f>VLOOKUP(Audit!D145,$V$3:$AE$12,4,FALSE)&amp; Audit!T145 &amp; VLOOKUP(Audit!D145,$V$13:$AE$22,4,FALSE)&amp; IF(Audit!D145=10,Audit!V145&amp;Audit!W145,"")</f>
        <v>#N/A</v>
      </c>
      <c r="F1380" s="17" t="e">
        <f>VLOOKUP(Audit!E145,$V$3:$AE$12,5,FALSE) &amp; VLOOKUP(Audit!E145,$V$13:$AE$22,5,FALSE)&amp; IF(Audit!E145=10,Audit!V145&amp;Audit!W145,"")</f>
        <v>#N/A</v>
      </c>
      <c r="G1380" s="17" t="e">
        <f>VLOOKUP(Audit!F145,$V$3:$AE$12,6,FALSE) &amp; VLOOKUP(Audit!F145,$V$13:$AE$22,6,FALSE)&amp; IF(Audit!F145=10,Audit!V145&amp;Audit!W145,"")</f>
        <v>#N/A</v>
      </c>
      <c r="H1380" s="17" t="e">
        <f>VLOOKUP(Audit!G145,$V$3:$AE$12,7,FALSE) &amp; VLOOKUP(Audit!G145,$V$13:$AE$22,7,FALSE)&amp;IF(Audit!G145=10,Audit!V145&amp;Audit!W145,"")</f>
        <v>#N/A</v>
      </c>
      <c r="I1380" s="17" t="e">
        <f>VLOOKUP(Audit!H145,$V$3:$AE$12,8,FALSE) &amp; Audit!U145 &amp; VLOOKUP(Audit!H145,$V$13:$AE$22,8,FALSE)&amp;IF(Audit!H145=10,Audit!V145&amp;Audit!W145,"")</f>
        <v>#N/A</v>
      </c>
      <c r="J1380" s="17" t="e">
        <f>VLOOKUP(Audit!I145,$V$3:$AE$12,9,FALSE) &amp; VLOOKUP(Audit!I145,$V$13:$AE$22,9,FALSE) &amp; IF(Audit!I145=10,Audit!V145&amp;Audit!W145,"") &amp; IF(Audit!I145&lt;&gt;1,U1380,"")</f>
        <v>#N/A</v>
      </c>
      <c r="K1380" s="17" t="e">
        <f>VLOOKUP(Audit!J145,$V$3:$AE$12,10,FALSE) &amp; Audit!S145 &amp; VLOOKUP(Audit!J145,$V$13:$AE$22,10,FALSE) &amp; IF(Audit!J145=10,Audit!V145&amp;Audit!W145,"") &amp; IF(Audit!J145&lt;&gt;1,U1380,"")</f>
        <v>#N/A</v>
      </c>
      <c r="L1380" s="10">
        <f>Audit!K145</f>
        <v>0</v>
      </c>
      <c r="M1380" s="10" t="e">
        <f t="shared" si="641"/>
        <v>#N/A</v>
      </c>
      <c r="N1380" s="10" t="e">
        <f t="shared" si="642"/>
        <v>#N/A</v>
      </c>
      <c r="O1380" s="10" t="e">
        <f t="shared" si="643"/>
        <v>#N/A</v>
      </c>
      <c r="P1380" s="10" t="e">
        <f t="shared" si="644"/>
        <v>#N/A</v>
      </c>
      <c r="Q1380" s="10" t="e">
        <f t="shared" si="645"/>
        <v>#N/A</v>
      </c>
      <c r="R1380" s="10" t="e">
        <f t="shared" si="646"/>
        <v>#N/A</v>
      </c>
      <c r="S1380" s="10" t="e">
        <f t="shared" si="647"/>
        <v>#N/A</v>
      </c>
      <c r="T1380" s="10" t="e">
        <f t="shared" si="648"/>
        <v>#N/A</v>
      </c>
      <c r="U1380" s="17" t="str">
        <f>IF(Audit!M145="","",VLOOKUP(Audit!M145,$W$26:$X$35,2,FALSE)) &amp; Audit!N145 &amp; IF(Audit!O145="","",IF(Audit!N145&lt;=1.4,VLOOKUP(Audit!O145,$W$38:X1425,2,FALSE),VLOOKUP(Audit!O145,$W$51:$X$61,2,FALSE))) &amp; IF(Audit!P145="","",VLOOKUP(Audit!P145,$Y$26:$Z$35,2,FALSE) &amp; Audit!Q145 &amp; IF(Audit!O145="","",IF(Audit!Q145&lt;=1.4,VLOOKUP(Audit!R145,$Y$38:$Z$48,2,FALSE),VLOOKUP(Audit!R145,$Y$51:$Z$61,2,FALSE))))</f>
        <v/>
      </c>
      <c r="V1380" s="21"/>
      <c r="AH1380" s="49">
        <f>Audit!A145</f>
        <v>0</v>
      </c>
      <c r="AI1380" s="50" t="e">
        <f>VLOOKUP(Audit!B145,$V$3:$AE$12,2,FALSE)&amp; IF(Audit!B145=10,Audit!V145,"")</f>
        <v>#N/A</v>
      </c>
      <c r="AJ1380" s="50" t="e">
        <f>VLOOKUP(Audit!B145,$V$13:$AE$22,2,FALSE)&amp; IF(Audit!B145=10,Audit!W145,"")</f>
        <v>#N/A</v>
      </c>
      <c r="AK1380" s="47" t="e">
        <f t="shared" si="649"/>
        <v>#N/A</v>
      </c>
      <c r="AL1380" s="50" t="e">
        <f>VLOOKUP(Audit!C145,$V$3:$AE$12,3,FALSE)&amp; IF(Audit!C145=10,Audit!V145,"")</f>
        <v>#N/A</v>
      </c>
      <c r="AM1380" s="50" t="e">
        <f>VLOOKUP(Audit!C145,$V$13:$AE$22,3,FALSE)&amp; IF(Audit!C145=10,Audit!W145,"")</f>
        <v>#N/A</v>
      </c>
      <c r="AN1380" s="47" t="e">
        <f t="shared" si="650"/>
        <v>#N/A</v>
      </c>
      <c r="AO1380" s="50" t="e">
        <f>VLOOKUP(Audit!D145,$V$3:$AE$12,4,FALSE) &amp;  Audit!T145 &amp; IF(Audit!D145=10,Audit!V145,"")</f>
        <v>#N/A</v>
      </c>
      <c r="AP1380" s="50" t="e">
        <f>VLOOKUP(Audit!D145,$V$13:$AE$22,4,FALSE)&amp; IF(Audit!D145=10,Audit!W145,"")</f>
        <v>#N/A</v>
      </c>
      <c r="AQ1380" s="47" t="e">
        <f t="shared" si="651"/>
        <v>#N/A</v>
      </c>
      <c r="AR1380" s="50" t="e">
        <f>VLOOKUP(Audit!E145,$V$3:$AE$12,5,FALSE)&amp; IF(Audit!E145=10,Audit!V145,"")</f>
        <v>#N/A</v>
      </c>
      <c r="AS1380" s="50" t="e">
        <f>VLOOKUP(Audit!E145,$V$13:$AE$22,5,FALSE)&amp; IF(Audit!E145=10,Audit!W145,"")</f>
        <v>#N/A</v>
      </c>
      <c r="AT1380" s="47" t="e">
        <f t="shared" si="652"/>
        <v>#N/A</v>
      </c>
      <c r="AU1380" s="50" t="e">
        <f>VLOOKUP(Audit!F145,$V$3:$AE$12,6,FALSE)&amp; IF(Audit!F145=10,Audit!V145,"")</f>
        <v>#N/A</v>
      </c>
      <c r="AV1380" s="50" t="e">
        <f>VLOOKUP(Audit!F145,$V$13:$AE$22,6,FALSE)&amp; IF(Audit!F145=10,Audit!W145,"")</f>
        <v>#N/A</v>
      </c>
      <c r="AW1380" s="47" t="e">
        <f t="shared" si="653"/>
        <v>#N/A</v>
      </c>
      <c r="AX1380" s="50" t="e">
        <f>VLOOKUP(Audit!G145,$V$3:$AE$12,7,FALSE)&amp; IF(Audit!G145=10,Audit!V145,"")</f>
        <v>#N/A</v>
      </c>
      <c r="AY1380" s="50" t="e">
        <f>VLOOKUP(Audit!G145,$V$13:$AE$22,7,FALSE) &amp; IF(Audit!G145=10,Audit!W145,"")</f>
        <v>#N/A</v>
      </c>
      <c r="AZ1380" s="47" t="e">
        <f t="shared" si="654"/>
        <v>#N/A</v>
      </c>
      <c r="BA1380" s="50" t="e">
        <f>VLOOKUP(Audit!H145,$V$3:$AE$12,8,FALSE)&amp; Audit!U145 &amp; IF(Audit!H145=10,Audit!V145,"")</f>
        <v>#N/A</v>
      </c>
      <c r="BB1380" s="50" t="e">
        <f>VLOOKUP(Audit!H145,$V$13:$AE$22,8,FALSE) &amp; IF(Audit!H145=10,Audit!W145,"")</f>
        <v>#N/A</v>
      </c>
      <c r="BC1380" s="47" t="e">
        <f t="shared" si="655"/>
        <v>#N/A</v>
      </c>
      <c r="BD1380" s="50" t="e">
        <f>VLOOKUP(Audit!I145,$V$3:$AE$12,9,FALSE)&amp; IF(Audit!I145=10,Audit!V145,"")</f>
        <v>#N/A</v>
      </c>
      <c r="BE1380" s="50" t="e">
        <f>VLOOKUP(Audit!I145,$V$13:$AE$22,9,FALSE) &amp; IF(Audit!I145=10,Audit!W145,"") &amp; IF(Audit!I145&lt;&gt;1,U1380,"")</f>
        <v>#N/A</v>
      </c>
      <c r="BF1380" s="47" t="e">
        <f t="shared" si="656"/>
        <v>#N/A</v>
      </c>
      <c r="BG1380" s="50" t="e">
        <f>VLOOKUP(Audit!J145,$V$3:$AE$12,10,FALSE) &amp; Audit!S145 &amp; IF(Audit!J145=10,Audit!V145,"")</f>
        <v>#N/A</v>
      </c>
      <c r="BH1380" s="50" t="e">
        <f>VLOOKUP(Audit!J145,$V$13:$AE$22,10,FALSE) &amp; IF(Audit!J145=10,Audit!W145,"") &amp; IF(Audit!J145&lt;&gt;1,U1380,"")</f>
        <v>#N/A</v>
      </c>
      <c r="BI1380" s="47" t="e">
        <f t="shared" si="657"/>
        <v>#N/A</v>
      </c>
      <c r="BJ1380" s="48" t="str">
        <f t="shared" si="658"/>
        <v/>
      </c>
      <c r="BK1380" s="48" t="str">
        <f t="shared" si="659"/>
        <v/>
      </c>
      <c r="BL1380" s="48" t="str">
        <f t="shared" si="660"/>
        <v/>
      </c>
      <c r="BM1380" s="48" t="str">
        <f t="shared" si="661"/>
        <v/>
      </c>
      <c r="BN1380" s="48" t="str">
        <f t="shared" si="662"/>
        <v/>
      </c>
      <c r="BO1380" s="48" t="str">
        <f t="shared" si="663"/>
        <v/>
      </c>
      <c r="BP1380" s="48" t="str">
        <f t="shared" si="664"/>
        <v/>
      </c>
      <c r="BQ1380" s="48" t="str">
        <f t="shared" si="665"/>
        <v/>
      </c>
      <c r="BR1380" s="48" t="str">
        <f t="shared" si="666"/>
        <v/>
      </c>
      <c r="BS1380" s="48" t="str">
        <f t="shared" si="667"/>
        <v/>
      </c>
      <c r="BT1380" s="48" t="str">
        <f t="shared" si="668"/>
        <v/>
      </c>
      <c r="BU1380" s="48" t="str">
        <f t="shared" si="669"/>
        <v/>
      </c>
    </row>
    <row r="1381" spans="1:73">
      <c r="A1381" s="10">
        <f>Audit!A146</f>
        <v>0</v>
      </c>
      <c r="B1381" s="10" t="e">
        <f t="shared" si="640"/>
        <v>#N/A</v>
      </c>
      <c r="C1381" s="17" t="e">
        <f>VLOOKUP(Audit!B146,$V$3:$AE$12,2,FALSE) &amp; VLOOKUP(Audit!B146,$V$13:$AE$22,2,FALSE)&amp; IF(Audit!B146=10,Audit!V146&amp;Audit!W146,"")</f>
        <v>#N/A</v>
      </c>
      <c r="D1381" s="17" t="e">
        <f>VLOOKUP(Audit!C146,$V$3:$AE$12,3,FALSE) &amp; VLOOKUP(Audit!C146,$V$13:$AE$22,3,FALSE) &amp;IF(Audit!C146=10,Audit!V146&amp;Audit!W146,"")</f>
        <v>#N/A</v>
      </c>
      <c r="E1381" s="17" t="e">
        <f>VLOOKUP(Audit!D146,$V$3:$AE$12,4,FALSE)&amp; Audit!T146 &amp; VLOOKUP(Audit!D146,$V$13:$AE$22,4,FALSE)&amp; IF(Audit!D146=10,Audit!V146&amp;Audit!W146,"")</f>
        <v>#N/A</v>
      </c>
      <c r="F1381" s="17" t="e">
        <f>VLOOKUP(Audit!E146,$V$3:$AE$12,5,FALSE) &amp; VLOOKUP(Audit!E146,$V$13:$AE$22,5,FALSE)&amp; IF(Audit!E146=10,Audit!V146&amp;Audit!W146,"")</f>
        <v>#N/A</v>
      </c>
      <c r="G1381" s="17" t="e">
        <f>VLOOKUP(Audit!F146,$V$3:$AE$12,6,FALSE) &amp; VLOOKUP(Audit!F146,$V$13:$AE$22,6,FALSE)&amp; IF(Audit!F146=10,Audit!V146&amp;Audit!W146,"")</f>
        <v>#N/A</v>
      </c>
      <c r="H1381" s="17" t="e">
        <f>VLOOKUP(Audit!G146,$V$3:$AE$12,7,FALSE) &amp; VLOOKUP(Audit!G146,$V$13:$AE$22,7,FALSE)&amp;IF(Audit!G146=10,Audit!V146&amp;Audit!W146,"")</f>
        <v>#N/A</v>
      </c>
      <c r="I1381" s="17" t="e">
        <f>VLOOKUP(Audit!H146,$V$3:$AE$12,8,FALSE) &amp; Audit!U146 &amp; VLOOKUP(Audit!H146,$V$13:$AE$22,8,FALSE)&amp;IF(Audit!H146=10,Audit!V146&amp;Audit!W146,"")</f>
        <v>#N/A</v>
      </c>
      <c r="J1381" s="17" t="e">
        <f>VLOOKUP(Audit!I146,$V$3:$AE$12,9,FALSE) &amp; VLOOKUP(Audit!I146,$V$13:$AE$22,9,FALSE) &amp; IF(Audit!I146=10,Audit!V146&amp;Audit!W146,"") &amp; IF(Audit!I146&lt;&gt;1,U1381,"")</f>
        <v>#N/A</v>
      </c>
      <c r="K1381" s="17" t="e">
        <f>VLOOKUP(Audit!J146,$V$3:$AE$12,10,FALSE) &amp; Audit!S146 &amp; VLOOKUP(Audit!J146,$V$13:$AE$22,10,FALSE) &amp; IF(Audit!J146=10,Audit!V146&amp;Audit!W146,"") &amp; IF(Audit!J146&lt;&gt;1,U1381,"")</f>
        <v>#N/A</v>
      </c>
      <c r="L1381" s="10">
        <f>Audit!K146</f>
        <v>0</v>
      </c>
      <c r="M1381" s="10" t="e">
        <f t="shared" si="641"/>
        <v>#N/A</v>
      </c>
      <c r="N1381" s="10" t="e">
        <f t="shared" si="642"/>
        <v>#N/A</v>
      </c>
      <c r="O1381" s="10" t="e">
        <f t="shared" si="643"/>
        <v>#N/A</v>
      </c>
      <c r="P1381" s="10" t="e">
        <f t="shared" si="644"/>
        <v>#N/A</v>
      </c>
      <c r="Q1381" s="10" t="e">
        <f t="shared" si="645"/>
        <v>#N/A</v>
      </c>
      <c r="R1381" s="10" t="e">
        <f t="shared" si="646"/>
        <v>#N/A</v>
      </c>
      <c r="S1381" s="10" t="e">
        <f t="shared" si="647"/>
        <v>#N/A</v>
      </c>
      <c r="T1381" s="10" t="e">
        <f t="shared" si="648"/>
        <v>#N/A</v>
      </c>
      <c r="U1381" s="17" t="str">
        <f>IF(Audit!M146="","",VLOOKUP(Audit!M146,$W$26:$X$35,2,FALSE)) &amp; Audit!N146 &amp; IF(Audit!O146="","",IF(Audit!N146&lt;=1.4,VLOOKUP(Audit!O146,$W$38:X1426,2,FALSE),VLOOKUP(Audit!O146,$W$51:$X$61,2,FALSE))) &amp; IF(Audit!P146="","",VLOOKUP(Audit!P146,$Y$26:$Z$35,2,FALSE) &amp; Audit!Q146 &amp; IF(Audit!O146="","",IF(Audit!Q146&lt;=1.4,VLOOKUP(Audit!R146,$Y$38:$Z$48,2,FALSE),VLOOKUP(Audit!R146,$Y$51:$Z$61,2,FALSE))))</f>
        <v/>
      </c>
      <c r="V1381" s="21"/>
      <c r="AH1381" s="49">
        <f>Audit!A146</f>
        <v>0</v>
      </c>
      <c r="AI1381" s="50" t="e">
        <f>VLOOKUP(Audit!B146,$V$3:$AE$12,2,FALSE)&amp; IF(Audit!B146=10,Audit!V146,"")</f>
        <v>#N/A</v>
      </c>
      <c r="AJ1381" s="50" t="e">
        <f>VLOOKUP(Audit!B146,$V$13:$AE$22,2,FALSE)&amp; IF(Audit!B146=10,Audit!W146,"")</f>
        <v>#N/A</v>
      </c>
      <c r="AK1381" s="47" t="e">
        <f t="shared" si="649"/>
        <v>#N/A</v>
      </c>
      <c r="AL1381" s="50" t="e">
        <f>VLOOKUP(Audit!C146,$V$3:$AE$12,3,FALSE)&amp; IF(Audit!C146=10,Audit!V146,"")</f>
        <v>#N/A</v>
      </c>
      <c r="AM1381" s="50" t="e">
        <f>VLOOKUP(Audit!C146,$V$13:$AE$22,3,FALSE)&amp; IF(Audit!C146=10,Audit!W146,"")</f>
        <v>#N/A</v>
      </c>
      <c r="AN1381" s="47" t="e">
        <f t="shared" si="650"/>
        <v>#N/A</v>
      </c>
      <c r="AO1381" s="50" t="e">
        <f>VLOOKUP(Audit!D146,$V$3:$AE$12,4,FALSE) &amp;  Audit!T146 &amp; IF(Audit!D146=10,Audit!V146,"")</f>
        <v>#N/A</v>
      </c>
      <c r="AP1381" s="50" t="e">
        <f>VLOOKUP(Audit!D146,$V$13:$AE$22,4,FALSE)&amp; IF(Audit!D146=10,Audit!W146,"")</f>
        <v>#N/A</v>
      </c>
      <c r="AQ1381" s="47" t="e">
        <f t="shared" si="651"/>
        <v>#N/A</v>
      </c>
      <c r="AR1381" s="50" t="e">
        <f>VLOOKUP(Audit!E146,$V$3:$AE$12,5,FALSE)&amp; IF(Audit!E146=10,Audit!V146,"")</f>
        <v>#N/A</v>
      </c>
      <c r="AS1381" s="50" t="e">
        <f>VLOOKUP(Audit!E146,$V$13:$AE$22,5,FALSE)&amp; IF(Audit!E146=10,Audit!W146,"")</f>
        <v>#N/A</v>
      </c>
      <c r="AT1381" s="47" t="e">
        <f t="shared" si="652"/>
        <v>#N/A</v>
      </c>
      <c r="AU1381" s="50" t="e">
        <f>VLOOKUP(Audit!F146,$V$3:$AE$12,6,FALSE)&amp; IF(Audit!F146=10,Audit!V146,"")</f>
        <v>#N/A</v>
      </c>
      <c r="AV1381" s="50" t="e">
        <f>VLOOKUP(Audit!F146,$V$13:$AE$22,6,FALSE)&amp; IF(Audit!F146=10,Audit!W146,"")</f>
        <v>#N/A</v>
      </c>
      <c r="AW1381" s="47" t="e">
        <f t="shared" si="653"/>
        <v>#N/A</v>
      </c>
      <c r="AX1381" s="50" t="e">
        <f>VLOOKUP(Audit!G146,$V$3:$AE$12,7,FALSE)&amp; IF(Audit!G146=10,Audit!V146,"")</f>
        <v>#N/A</v>
      </c>
      <c r="AY1381" s="50" t="e">
        <f>VLOOKUP(Audit!G146,$V$13:$AE$22,7,FALSE) &amp; IF(Audit!G146=10,Audit!W146,"")</f>
        <v>#N/A</v>
      </c>
      <c r="AZ1381" s="47" t="e">
        <f t="shared" si="654"/>
        <v>#N/A</v>
      </c>
      <c r="BA1381" s="50" t="e">
        <f>VLOOKUP(Audit!H146,$V$3:$AE$12,8,FALSE)&amp; Audit!U146 &amp; IF(Audit!H146=10,Audit!V146,"")</f>
        <v>#N/A</v>
      </c>
      <c r="BB1381" s="50" t="e">
        <f>VLOOKUP(Audit!H146,$V$13:$AE$22,8,FALSE) &amp; IF(Audit!H146=10,Audit!W146,"")</f>
        <v>#N/A</v>
      </c>
      <c r="BC1381" s="47" t="e">
        <f t="shared" si="655"/>
        <v>#N/A</v>
      </c>
      <c r="BD1381" s="50" t="e">
        <f>VLOOKUP(Audit!I146,$V$3:$AE$12,9,FALSE)&amp; IF(Audit!I146=10,Audit!V146,"")</f>
        <v>#N/A</v>
      </c>
      <c r="BE1381" s="50" t="e">
        <f>VLOOKUP(Audit!I146,$V$13:$AE$22,9,FALSE) &amp; IF(Audit!I146=10,Audit!W146,"") &amp; IF(Audit!I146&lt;&gt;1,U1381,"")</f>
        <v>#N/A</v>
      </c>
      <c r="BF1381" s="47" t="e">
        <f t="shared" si="656"/>
        <v>#N/A</v>
      </c>
      <c r="BG1381" s="50" t="e">
        <f>VLOOKUP(Audit!J146,$V$3:$AE$12,10,FALSE) &amp; Audit!S146 &amp; IF(Audit!J146=10,Audit!V146,"")</f>
        <v>#N/A</v>
      </c>
      <c r="BH1381" s="50" t="e">
        <f>VLOOKUP(Audit!J146,$V$13:$AE$22,10,FALSE) &amp; IF(Audit!J146=10,Audit!W146,"") &amp; IF(Audit!J146&lt;&gt;1,U1381,"")</f>
        <v>#N/A</v>
      </c>
      <c r="BI1381" s="47" t="e">
        <f t="shared" si="657"/>
        <v>#N/A</v>
      </c>
      <c r="BJ1381" s="48" t="str">
        <f t="shared" si="658"/>
        <v/>
      </c>
      <c r="BK1381" s="48" t="str">
        <f t="shared" si="659"/>
        <v/>
      </c>
      <c r="BL1381" s="48" t="str">
        <f t="shared" si="660"/>
        <v/>
      </c>
      <c r="BM1381" s="48" t="str">
        <f t="shared" si="661"/>
        <v/>
      </c>
      <c r="BN1381" s="48" t="str">
        <f t="shared" si="662"/>
        <v/>
      </c>
      <c r="BO1381" s="48" t="str">
        <f t="shared" si="663"/>
        <v/>
      </c>
      <c r="BP1381" s="48" t="str">
        <f t="shared" si="664"/>
        <v/>
      </c>
      <c r="BQ1381" s="48" t="str">
        <f t="shared" si="665"/>
        <v/>
      </c>
      <c r="BR1381" s="48" t="str">
        <f t="shared" si="666"/>
        <v/>
      </c>
      <c r="BS1381" s="48" t="str">
        <f t="shared" si="667"/>
        <v/>
      </c>
      <c r="BT1381" s="48" t="str">
        <f t="shared" si="668"/>
        <v/>
      </c>
      <c r="BU1381" s="48" t="str">
        <f t="shared" si="669"/>
        <v/>
      </c>
    </row>
    <row r="1382" spans="1:73">
      <c r="A1382" s="10">
        <f>Audit!A147</f>
        <v>0</v>
      </c>
      <c r="B1382" s="10" t="e">
        <f t="shared" si="640"/>
        <v>#N/A</v>
      </c>
      <c r="C1382" s="17" t="e">
        <f>VLOOKUP(Audit!B147,$V$3:$AE$12,2,FALSE) &amp; VLOOKUP(Audit!B147,$V$13:$AE$22,2,FALSE)&amp; IF(Audit!B147=10,Audit!V147&amp;Audit!W147,"")</f>
        <v>#N/A</v>
      </c>
      <c r="D1382" s="17" t="e">
        <f>VLOOKUP(Audit!C147,$V$3:$AE$12,3,FALSE) &amp; VLOOKUP(Audit!C147,$V$13:$AE$22,3,FALSE) &amp;IF(Audit!C147=10,Audit!V147&amp;Audit!W147,"")</f>
        <v>#N/A</v>
      </c>
      <c r="E1382" s="17" t="e">
        <f>VLOOKUP(Audit!D147,$V$3:$AE$12,4,FALSE)&amp; Audit!T147 &amp; VLOOKUP(Audit!D147,$V$13:$AE$22,4,FALSE)&amp; IF(Audit!D147=10,Audit!V147&amp;Audit!W147,"")</f>
        <v>#N/A</v>
      </c>
      <c r="F1382" s="17" t="e">
        <f>VLOOKUP(Audit!E147,$V$3:$AE$12,5,FALSE) &amp; VLOOKUP(Audit!E147,$V$13:$AE$22,5,FALSE)&amp; IF(Audit!E147=10,Audit!V147&amp;Audit!W147,"")</f>
        <v>#N/A</v>
      </c>
      <c r="G1382" s="17" t="e">
        <f>VLOOKUP(Audit!F147,$V$3:$AE$12,6,FALSE) &amp; VLOOKUP(Audit!F147,$V$13:$AE$22,6,FALSE)&amp; IF(Audit!F147=10,Audit!V147&amp;Audit!W147,"")</f>
        <v>#N/A</v>
      </c>
      <c r="H1382" s="17" t="e">
        <f>VLOOKUP(Audit!G147,$V$3:$AE$12,7,FALSE) &amp; VLOOKUP(Audit!G147,$V$13:$AE$22,7,FALSE)&amp;IF(Audit!G147=10,Audit!V147&amp;Audit!W147,"")</f>
        <v>#N/A</v>
      </c>
      <c r="I1382" s="17" t="e">
        <f>VLOOKUP(Audit!H147,$V$3:$AE$12,8,FALSE) &amp; Audit!U147 &amp; VLOOKUP(Audit!H147,$V$13:$AE$22,8,FALSE)&amp;IF(Audit!H147=10,Audit!V147&amp;Audit!W147,"")</f>
        <v>#N/A</v>
      </c>
      <c r="J1382" s="17" t="e">
        <f>VLOOKUP(Audit!I147,$V$3:$AE$12,9,FALSE) &amp; VLOOKUP(Audit!I147,$V$13:$AE$22,9,FALSE) &amp; IF(Audit!I147=10,Audit!V147&amp;Audit!W147,"") &amp; IF(Audit!I147&lt;&gt;1,U1382,"")</f>
        <v>#N/A</v>
      </c>
      <c r="K1382" s="17" t="e">
        <f>VLOOKUP(Audit!J147,$V$3:$AE$12,10,FALSE) &amp; Audit!S147 &amp; VLOOKUP(Audit!J147,$V$13:$AE$22,10,FALSE) &amp; IF(Audit!J147=10,Audit!V147&amp;Audit!W147,"") &amp; IF(Audit!J147&lt;&gt;1,U1382,"")</f>
        <v>#N/A</v>
      </c>
      <c r="L1382" s="10">
        <f>Audit!K147</f>
        <v>0</v>
      </c>
      <c r="M1382" s="10" t="e">
        <f t="shared" si="641"/>
        <v>#N/A</v>
      </c>
      <c r="N1382" s="10" t="e">
        <f t="shared" si="642"/>
        <v>#N/A</v>
      </c>
      <c r="O1382" s="10" t="e">
        <f t="shared" si="643"/>
        <v>#N/A</v>
      </c>
      <c r="P1382" s="10" t="e">
        <f t="shared" si="644"/>
        <v>#N/A</v>
      </c>
      <c r="Q1382" s="10" t="e">
        <f t="shared" si="645"/>
        <v>#N/A</v>
      </c>
      <c r="R1382" s="10" t="e">
        <f t="shared" si="646"/>
        <v>#N/A</v>
      </c>
      <c r="S1382" s="10" t="e">
        <f t="shared" si="647"/>
        <v>#N/A</v>
      </c>
      <c r="T1382" s="10" t="e">
        <f t="shared" si="648"/>
        <v>#N/A</v>
      </c>
      <c r="U1382" s="17" t="str">
        <f>IF(Audit!M147="","",VLOOKUP(Audit!M147,$W$26:$X$35,2,FALSE)) &amp; Audit!N147 &amp; IF(Audit!O147="","",IF(Audit!N147&lt;=1.4,VLOOKUP(Audit!O147,$W$38:X1427,2,FALSE),VLOOKUP(Audit!O147,$W$51:$X$61,2,FALSE))) &amp; IF(Audit!P147="","",VLOOKUP(Audit!P147,$Y$26:$Z$35,2,FALSE) &amp; Audit!Q147 &amp; IF(Audit!O147="","",IF(Audit!Q147&lt;=1.4,VLOOKUP(Audit!R147,$Y$38:$Z$48,2,FALSE),VLOOKUP(Audit!R147,$Y$51:$Z$61,2,FALSE))))</f>
        <v/>
      </c>
      <c r="V1382" s="21"/>
      <c r="AH1382" s="49">
        <f>Audit!A147</f>
        <v>0</v>
      </c>
      <c r="AI1382" s="50" t="e">
        <f>VLOOKUP(Audit!B147,$V$3:$AE$12,2,FALSE)&amp; IF(Audit!B147=10,Audit!V147,"")</f>
        <v>#N/A</v>
      </c>
      <c r="AJ1382" s="50" t="e">
        <f>VLOOKUP(Audit!B147,$V$13:$AE$22,2,FALSE)&amp; IF(Audit!B147=10,Audit!W147,"")</f>
        <v>#N/A</v>
      </c>
      <c r="AK1382" s="47" t="e">
        <f t="shared" si="649"/>
        <v>#N/A</v>
      </c>
      <c r="AL1382" s="50" t="e">
        <f>VLOOKUP(Audit!C147,$V$3:$AE$12,3,FALSE)&amp; IF(Audit!C147=10,Audit!V147,"")</f>
        <v>#N/A</v>
      </c>
      <c r="AM1382" s="50" t="e">
        <f>VLOOKUP(Audit!C147,$V$13:$AE$22,3,FALSE)&amp; IF(Audit!C147=10,Audit!W147,"")</f>
        <v>#N/A</v>
      </c>
      <c r="AN1382" s="47" t="e">
        <f t="shared" si="650"/>
        <v>#N/A</v>
      </c>
      <c r="AO1382" s="50" t="e">
        <f>VLOOKUP(Audit!D147,$V$3:$AE$12,4,FALSE) &amp;  Audit!T147 &amp; IF(Audit!D147=10,Audit!V147,"")</f>
        <v>#N/A</v>
      </c>
      <c r="AP1382" s="50" t="e">
        <f>VLOOKUP(Audit!D147,$V$13:$AE$22,4,FALSE)&amp; IF(Audit!D147=10,Audit!W147,"")</f>
        <v>#N/A</v>
      </c>
      <c r="AQ1382" s="47" t="e">
        <f t="shared" si="651"/>
        <v>#N/A</v>
      </c>
      <c r="AR1382" s="50" t="e">
        <f>VLOOKUP(Audit!E147,$V$3:$AE$12,5,FALSE)&amp; IF(Audit!E147=10,Audit!V147,"")</f>
        <v>#N/A</v>
      </c>
      <c r="AS1382" s="50" t="e">
        <f>VLOOKUP(Audit!E147,$V$13:$AE$22,5,FALSE)&amp; IF(Audit!E147=10,Audit!W147,"")</f>
        <v>#N/A</v>
      </c>
      <c r="AT1382" s="47" t="e">
        <f t="shared" si="652"/>
        <v>#N/A</v>
      </c>
      <c r="AU1382" s="50" t="e">
        <f>VLOOKUP(Audit!F147,$V$3:$AE$12,6,FALSE)&amp; IF(Audit!F147=10,Audit!V147,"")</f>
        <v>#N/A</v>
      </c>
      <c r="AV1382" s="50" t="e">
        <f>VLOOKUP(Audit!F147,$V$13:$AE$22,6,FALSE)&amp; IF(Audit!F147=10,Audit!W147,"")</f>
        <v>#N/A</v>
      </c>
      <c r="AW1382" s="47" t="e">
        <f t="shared" si="653"/>
        <v>#N/A</v>
      </c>
      <c r="AX1382" s="50" t="e">
        <f>VLOOKUP(Audit!G147,$V$3:$AE$12,7,FALSE)&amp; IF(Audit!G147=10,Audit!V147,"")</f>
        <v>#N/A</v>
      </c>
      <c r="AY1382" s="50" t="e">
        <f>VLOOKUP(Audit!G147,$V$13:$AE$22,7,FALSE) &amp; IF(Audit!G147=10,Audit!W147,"")</f>
        <v>#N/A</v>
      </c>
      <c r="AZ1382" s="47" t="e">
        <f t="shared" si="654"/>
        <v>#N/A</v>
      </c>
      <c r="BA1382" s="50" t="e">
        <f>VLOOKUP(Audit!H147,$V$3:$AE$12,8,FALSE)&amp; Audit!U147 &amp; IF(Audit!H147=10,Audit!V147,"")</f>
        <v>#N/A</v>
      </c>
      <c r="BB1382" s="50" t="e">
        <f>VLOOKUP(Audit!H147,$V$13:$AE$22,8,FALSE) &amp; IF(Audit!H147=10,Audit!W147,"")</f>
        <v>#N/A</v>
      </c>
      <c r="BC1382" s="47" t="e">
        <f t="shared" si="655"/>
        <v>#N/A</v>
      </c>
      <c r="BD1382" s="50" t="e">
        <f>VLOOKUP(Audit!I147,$V$3:$AE$12,9,FALSE)&amp; IF(Audit!I147=10,Audit!V147,"")</f>
        <v>#N/A</v>
      </c>
      <c r="BE1382" s="50" t="e">
        <f>VLOOKUP(Audit!I147,$V$13:$AE$22,9,FALSE) &amp; IF(Audit!I147=10,Audit!W147,"") &amp; IF(Audit!I147&lt;&gt;1,U1382,"")</f>
        <v>#N/A</v>
      </c>
      <c r="BF1382" s="47" t="e">
        <f t="shared" si="656"/>
        <v>#N/A</v>
      </c>
      <c r="BG1382" s="50" t="e">
        <f>VLOOKUP(Audit!J147,$V$3:$AE$12,10,FALSE) &amp; Audit!S147 &amp; IF(Audit!J147=10,Audit!V147,"")</f>
        <v>#N/A</v>
      </c>
      <c r="BH1382" s="50" t="e">
        <f>VLOOKUP(Audit!J147,$V$13:$AE$22,10,FALSE) &amp; IF(Audit!J147=10,Audit!W147,"") &amp; IF(Audit!J147&lt;&gt;1,U1382,"")</f>
        <v>#N/A</v>
      </c>
      <c r="BI1382" s="47" t="e">
        <f t="shared" si="657"/>
        <v>#N/A</v>
      </c>
      <c r="BJ1382" s="48" t="str">
        <f t="shared" si="658"/>
        <v/>
      </c>
      <c r="BK1382" s="48" t="str">
        <f t="shared" si="659"/>
        <v/>
      </c>
      <c r="BL1382" s="48" t="str">
        <f t="shared" si="660"/>
        <v/>
      </c>
      <c r="BM1382" s="48" t="str">
        <f t="shared" si="661"/>
        <v/>
      </c>
      <c r="BN1382" s="48" t="str">
        <f t="shared" si="662"/>
        <v/>
      </c>
      <c r="BO1382" s="48" t="str">
        <f t="shared" si="663"/>
        <v/>
      </c>
      <c r="BP1382" s="48" t="str">
        <f t="shared" si="664"/>
        <v/>
      </c>
      <c r="BQ1382" s="48" t="str">
        <f t="shared" si="665"/>
        <v/>
      </c>
      <c r="BR1382" s="48" t="str">
        <f t="shared" si="666"/>
        <v/>
      </c>
      <c r="BS1382" s="48" t="str">
        <f t="shared" si="667"/>
        <v/>
      </c>
      <c r="BT1382" s="48" t="str">
        <f t="shared" si="668"/>
        <v/>
      </c>
      <c r="BU1382" s="48" t="str">
        <f t="shared" si="669"/>
        <v/>
      </c>
    </row>
    <row r="1383" spans="1:73">
      <c r="A1383" s="10">
        <f>Audit!A148</f>
        <v>0</v>
      </c>
      <c r="B1383" s="10" t="e">
        <f t="shared" si="640"/>
        <v>#N/A</v>
      </c>
      <c r="C1383" s="17" t="e">
        <f>VLOOKUP(Audit!B148,$V$3:$AE$12,2,FALSE) &amp; VLOOKUP(Audit!B148,$V$13:$AE$22,2,FALSE)&amp; IF(Audit!B148=10,Audit!V148&amp;Audit!W148,"")</f>
        <v>#N/A</v>
      </c>
      <c r="D1383" s="17" t="e">
        <f>VLOOKUP(Audit!C148,$V$3:$AE$12,3,FALSE) &amp; VLOOKUP(Audit!C148,$V$13:$AE$22,3,FALSE) &amp;IF(Audit!C148=10,Audit!V148&amp;Audit!W148,"")</f>
        <v>#N/A</v>
      </c>
      <c r="E1383" s="17" t="e">
        <f>VLOOKUP(Audit!D148,$V$3:$AE$12,4,FALSE)&amp; Audit!T148 &amp; VLOOKUP(Audit!D148,$V$13:$AE$22,4,FALSE)&amp; IF(Audit!D148=10,Audit!V148&amp;Audit!W148,"")</f>
        <v>#N/A</v>
      </c>
      <c r="F1383" s="17" t="e">
        <f>VLOOKUP(Audit!E148,$V$3:$AE$12,5,FALSE) &amp; VLOOKUP(Audit!E148,$V$13:$AE$22,5,FALSE)&amp; IF(Audit!E148=10,Audit!V148&amp;Audit!W148,"")</f>
        <v>#N/A</v>
      </c>
      <c r="G1383" s="17" t="e">
        <f>VLOOKUP(Audit!F148,$V$3:$AE$12,6,FALSE) &amp; VLOOKUP(Audit!F148,$V$13:$AE$22,6,FALSE)&amp; IF(Audit!F148=10,Audit!V148&amp;Audit!W148,"")</f>
        <v>#N/A</v>
      </c>
      <c r="H1383" s="17" t="e">
        <f>VLOOKUP(Audit!G148,$V$3:$AE$12,7,FALSE) &amp; VLOOKUP(Audit!G148,$V$13:$AE$22,7,FALSE)&amp;IF(Audit!G148=10,Audit!V148&amp;Audit!W148,"")</f>
        <v>#N/A</v>
      </c>
      <c r="I1383" s="17" t="e">
        <f>VLOOKUP(Audit!H148,$V$3:$AE$12,8,FALSE) &amp; Audit!U148 &amp; VLOOKUP(Audit!H148,$V$13:$AE$22,8,FALSE)&amp;IF(Audit!H148=10,Audit!V148&amp;Audit!W148,"")</f>
        <v>#N/A</v>
      </c>
      <c r="J1383" s="17" t="e">
        <f>VLOOKUP(Audit!I148,$V$3:$AE$12,9,FALSE) &amp; VLOOKUP(Audit!I148,$V$13:$AE$22,9,FALSE) &amp; IF(Audit!I148=10,Audit!V148&amp;Audit!W148,"") &amp; IF(Audit!I148&lt;&gt;1,U1383,"")</f>
        <v>#N/A</v>
      </c>
      <c r="K1383" s="17" t="e">
        <f>VLOOKUP(Audit!J148,$V$3:$AE$12,10,FALSE) &amp; Audit!S148 &amp; VLOOKUP(Audit!J148,$V$13:$AE$22,10,FALSE) &amp; IF(Audit!J148=10,Audit!V148&amp;Audit!W148,"") &amp; IF(Audit!J148&lt;&gt;1,U1383,"")</f>
        <v>#N/A</v>
      </c>
      <c r="L1383" s="10">
        <f>Audit!K148</f>
        <v>0</v>
      </c>
      <c r="M1383" s="10" t="e">
        <f t="shared" si="641"/>
        <v>#N/A</v>
      </c>
      <c r="N1383" s="10" t="e">
        <f t="shared" si="642"/>
        <v>#N/A</v>
      </c>
      <c r="O1383" s="10" t="e">
        <f t="shared" si="643"/>
        <v>#N/A</v>
      </c>
      <c r="P1383" s="10" t="e">
        <f t="shared" si="644"/>
        <v>#N/A</v>
      </c>
      <c r="Q1383" s="10" t="e">
        <f t="shared" si="645"/>
        <v>#N/A</v>
      </c>
      <c r="R1383" s="10" t="e">
        <f t="shared" si="646"/>
        <v>#N/A</v>
      </c>
      <c r="S1383" s="10" t="e">
        <f t="shared" si="647"/>
        <v>#N/A</v>
      </c>
      <c r="T1383" s="10" t="e">
        <f t="shared" si="648"/>
        <v>#N/A</v>
      </c>
      <c r="U1383" s="17" t="str">
        <f>IF(Audit!M148="","",VLOOKUP(Audit!M148,$W$26:$X$35,2,FALSE)) &amp; Audit!N148 &amp; IF(Audit!O148="","",IF(Audit!N148&lt;=1.4,VLOOKUP(Audit!O148,$W$38:X1428,2,FALSE),VLOOKUP(Audit!O148,$W$51:$X$61,2,FALSE))) &amp; IF(Audit!P148="","",VLOOKUP(Audit!P148,$Y$26:$Z$35,2,FALSE) &amp; Audit!Q148 &amp; IF(Audit!O148="","",IF(Audit!Q148&lt;=1.4,VLOOKUP(Audit!R148,$Y$38:$Z$48,2,FALSE),VLOOKUP(Audit!R148,$Y$51:$Z$61,2,FALSE))))</f>
        <v/>
      </c>
      <c r="V1383" s="21"/>
      <c r="AH1383" s="49">
        <f>Audit!A148</f>
        <v>0</v>
      </c>
      <c r="AI1383" s="50" t="e">
        <f>VLOOKUP(Audit!B148,$V$3:$AE$12,2,FALSE)&amp; IF(Audit!B148=10,Audit!V148,"")</f>
        <v>#N/A</v>
      </c>
      <c r="AJ1383" s="50" t="e">
        <f>VLOOKUP(Audit!B148,$V$13:$AE$22,2,FALSE)&amp; IF(Audit!B148=10,Audit!W148,"")</f>
        <v>#N/A</v>
      </c>
      <c r="AK1383" s="47" t="e">
        <f t="shared" si="649"/>
        <v>#N/A</v>
      </c>
      <c r="AL1383" s="50" t="e">
        <f>VLOOKUP(Audit!C148,$V$3:$AE$12,3,FALSE)&amp; IF(Audit!C148=10,Audit!V148,"")</f>
        <v>#N/A</v>
      </c>
      <c r="AM1383" s="50" t="e">
        <f>VLOOKUP(Audit!C148,$V$13:$AE$22,3,FALSE)&amp; IF(Audit!C148=10,Audit!W148,"")</f>
        <v>#N/A</v>
      </c>
      <c r="AN1383" s="47" t="e">
        <f t="shared" si="650"/>
        <v>#N/A</v>
      </c>
      <c r="AO1383" s="50" t="e">
        <f>VLOOKUP(Audit!D148,$V$3:$AE$12,4,FALSE) &amp;  Audit!T148 &amp; IF(Audit!D148=10,Audit!V148,"")</f>
        <v>#N/A</v>
      </c>
      <c r="AP1383" s="50" t="e">
        <f>VLOOKUP(Audit!D148,$V$13:$AE$22,4,FALSE)&amp; IF(Audit!D148=10,Audit!W148,"")</f>
        <v>#N/A</v>
      </c>
      <c r="AQ1383" s="47" t="e">
        <f t="shared" si="651"/>
        <v>#N/A</v>
      </c>
      <c r="AR1383" s="50" t="e">
        <f>VLOOKUP(Audit!E148,$V$3:$AE$12,5,FALSE)&amp; IF(Audit!E148=10,Audit!V148,"")</f>
        <v>#N/A</v>
      </c>
      <c r="AS1383" s="50" t="e">
        <f>VLOOKUP(Audit!E148,$V$13:$AE$22,5,FALSE)&amp; IF(Audit!E148=10,Audit!W148,"")</f>
        <v>#N/A</v>
      </c>
      <c r="AT1383" s="47" t="e">
        <f t="shared" si="652"/>
        <v>#N/A</v>
      </c>
      <c r="AU1383" s="50" t="e">
        <f>VLOOKUP(Audit!F148,$V$3:$AE$12,6,FALSE)&amp; IF(Audit!F148=10,Audit!V148,"")</f>
        <v>#N/A</v>
      </c>
      <c r="AV1383" s="50" t="e">
        <f>VLOOKUP(Audit!F148,$V$13:$AE$22,6,FALSE)&amp; IF(Audit!F148=10,Audit!W148,"")</f>
        <v>#N/A</v>
      </c>
      <c r="AW1383" s="47" t="e">
        <f t="shared" si="653"/>
        <v>#N/A</v>
      </c>
      <c r="AX1383" s="50" t="e">
        <f>VLOOKUP(Audit!G148,$V$3:$AE$12,7,FALSE)&amp; IF(Audit!G148=10,Audit!V148,"")</f>
        <v>#N/A</v>
      </c>
      <c r="AY1383" s="50" t="e">
        <f>VLOOKUP(Audit!G148,$V$13:$AE$22,7,FALSE) &amp; IF(Audit!G148=10,Audit!W148,"")</f>
        <v>#N/A</v>
      </c>
      <c r="AZ1383" s="47" t="e">
        <f t="shared" si="654"/>
        <v>#N/A</v>
      </c>
      <c r="BA1383" s="50" t="e">
        <f>VLOOKUP(Audit!H148,$V$3:$AE$12,8,FALSE)&amp; Audit!U148 &amp; IF(Audit!H148=10,Audit!V148,"")</f>
        <v>#N/A</v>
      </c>
      <c r="BB1383" s="50" t="e">
        <f>VLOOKUP(Audit!H148,$V$13:$AE$22,8,FALSE) &amp; IF(Audit!H148=10,Audit!W148,"")</f>
        <v>#N/A</v>
      </c>
      <c r="BC1383" s="47" t="e">
        <f t="shared" si="655"/>
        <v>#N/A</v>
      </c>
      <c r="BD1383" s="50" t="e">
        <f>VLOOKUP(Audit!I148,$V$3:$AE$12,9,FALSE)&amp; IF(Audit!I148=10,Audit!V148,"")</f>
        <v>#N/A</v>
      </c>
      <c r="BE1383" s="50" t="e">
        <f>VLOOKUP(Audit!I148,$V$13:$AE$22,9,FALSE) &amp; IF(Audit!I148=10,Audit!W148,"") &amp; IF(Audit!I148&lt;&gt;1,U1383,"")</f>
        <v>#N/A</v>
      </c>
      <c r="BF1383" s="47" t="e">
        <f t="shared" si="656"/>
        <v>#N/A</v>
      </c>
      <c r="BG1383" s="50" t="e">
        <f>VLOOKUP(Audit!J148,$V$3:$AE$12,10,FALSE) &amp; Audit!S148 &amp; IF(Audit!J148=10,Audit!V148,"")</f>
        <v>#N/A</v>
      </c>
      <c r="BH1383" s="50" t="e">
        <f>VLOOKUP(Audit!J148,$V$13:$AE$22,10,FALSE) &amp; IF(Audit!J148=10,Audit!W148,"") &amp; IF(Audit!J148&lt;&gt;1,U1383,"")</f>
        <v>#N/A</v>
      </c>
      <c r="BI1383" s="47" t="e">
        <f t="shared" si="657"/>
        <v>#N/A</v>
      </c>
      <c r="BJ1383" s="48" t="str">
        <f t="shared" si="658"/>
        <v/>
      </c>
      <c r="BK1383" s="48" t="str">
        <f t="shared" si="659"/>
        <v/>
      </c>
      <c r="BL1383" s="48" t="str">
        <f t="shared" si="660"/>
        <v/>
      </c>
      <c r="BM1383" s="48" t="str">
        <f t="shared" si="661"/>
        <v/>
      </c>
      <c r="BN1383" s="48" t="str">
        <f t="shared" si="662"/>
        <v/>
      </c>
      <c r="BO1383" s="48" t="str">
        <f t="shared" si="663"/>
        <v/>
      </c>
      <c r="BP1383" s="48" t="str">
        <f t="shared" si="664"/>
        <v/>
      </c>
      <c r="BQ1383" s="48" t="str">
        <f t="shared" si="665"/>
        <v/>
      </c>
      <c r="BR1383" s="48" t="str">
        <f t="shared" si="666"/>
        <v/>
      </c>
      <c r="BS1383" s="48" t="str">
        <f t="shared" si="667"/>
        <v/>
      </c>
      <c r="BT1383" s="48" t="str">
        <f t="shared" si="668"/>
        <v/>
      </c>
      <c r="BU1383" s="48" t="str">
        <f t="shared" si="669"/>
        <v/>
      </c>
    </row>
    <row r="1384" spans="1:73">
      <c r="A1384" s="10">
        <f>Audit!A149</f>
        <v>0</v>
      </c>
      <c r="B1384" s="10" t="e">
        <f t="shared" si="640"/>
        <v>#N/A</v>
      </c>
      <c r="C1384" s="17" t="e">
        <f>VLOOKUP(Audit!B149,$V$3:$AE$12,2,FALSE) &amp; VLOOKUP(Audit!B149,$V$13:$AE$22,2,FALSE)&amp; IF(Audit!B149=10,Audit!V149&amp;Audit!W149,"")</f>
        <v>#N/A</v>
      </c>
      <c r="D1384" s="17" t="e">
        <f>VLOOKUP(Audit!C149,$V$3:$AE$12,3,FALSE) &amp; VLOOKUP(Audit!C149,$V$13:$AE$22,3,FALSE) &amp;IF(Audit!C149=10,Audit!V149&amp;Audit!W149,"")</f>
        <v>#N/A</v>
      </c>
      <c r="E1384" s="17" t="e">
        <f>VLOOKUP(Audit!D149,$V$3:$AE$12,4,FALSE)&amp; Audit!T149 &amp; VLOOKUP(Audit!D149,$V$13:$AE$22,4,FALSE)&amp; IF(Audit!D149=10,Audit!V149&amp;Audit!W149,"")</f>
        <v>#N/A</v>
      </c>
      <c r="F1384" s="17" t="e">
        <f>VLOOKUP(Audit!E149,$V$3:$AE$12,5,FALSE) &amp; VLOOKUP(Audit!E149,$V$13:$AE$22,5,FALSE)&amp; IF(Audit!E149=10,Audit!V149&amp;Audit!W149,"")</f>
        <v>#N/A</v>
      </c>
      <c r="G1384" s="17" t="e">
        <f>VLOOKUP(Audit!F149,$V$3:$AE$12,6,FALSE) &amp; VLOOKUP(Audit!F149,$V$13:$AE$22,6,FALSE)&amp; IF(Audit!F149=10,Audit!V149&amp;Audit!W149,"")</f>
        <v>#N/A</v>
      </c>
      <c r="H1384" s="17" t="e">
        <f>VLOOKUP(Audit!G149,$V$3:$AE$12,7,FALSE) &amp; VLOOKUP(Audit!G149,$V$13:$AE$22,7,FALSE)&amp;IF(Audit!G149=10,Audit!V149&amp;Audit!W149,"")</f>
        <v>#N/A</v>
      </c>
      <c r="I1384" s="17" t="e">
        <f>VLOOKUP(Audit!H149,$V$3:$AE$12,8,FALSE) &amp; Audit!U149 &amp; VLOOKUP(Audit!H149,$V$13:$AE$22,8,FALSE)&amp;IF(Audit!H149=10,Audit!V149&amp;Audit!W149,"")</f>
        <v>#N/A</v>
      </c>
      <c r="J1384" s="17" t="e">
        <f>VLOOKUP(Audit!I149,$V$3:$AE$12,9,FALSE) &amp; VLOOKUP(Audit!I149,$V$13:$AE$22,9,FALSE) &amp; IF(Audit!I149=10,Audit!V149&amp;Audit!W149,"") &amp; IF(Audit!I149&lt;&gt;1,U1384,"")</f>
        <v>#N/A</v>
      </c>
      <c r="K1384" s="17" t="e">
        <f>VLOOKUP(Audit!J149,$V$3:$AE$12,10,FALSE) &amp; Audit!S149 &amp; VLOOKUP(Audit!J149,$V$13:$AE$22,10,FALSE) &amp; IF(Audit!J149=10,Audit!V149&amp;Audit!W149,"") &amp; IF(Audit!J149&lt;&gt;1,U1384,"")</f>
        <v>#N/A</v>
      </c>
      <c r="L1384" s="10">
        <f>Audit!K149</f>
        <v>0</v>
      </c>
      <c r="M1384" s="10" t="e">
        <f t="shared" si="641"/>
        <v>#N/A</v>
      </c>
      <c r="N1384" s="10" t="e">
        <f t="shared" si="642"/>
        <v>#N/A</v>
      </c>
      <c r="O1384" s="10" t="e">
        <f t="shared" si="643"/>
        <v>#N/A</v>
      </c>
      <c r="P1384" s="10" t="e">
        <f t="shared" si="644"/>
        <v>#N/A</v>
      </c>
      <c r="Q1384" s="10" t="e">
        <f t="shared" si="645"/>
        <v>#N/A</v>
      </c>
      <c r="R1384" s="10" t="e">
        <f t="shared" si="646"/>
        <v>#N/A</v>
      </c>
      <c r="S1384" s="10" t="e">
        <f t="shared" si="647"/>
        <v>#N/A</v>
      </c>
      <c r="T1384" s="10" t="e">
        <f t="shared" si="648"/>
        <v>#N/A</v>
      </c>
      <c r="U1384" s="17" t="str">
        <f>IF(Audit!M149="","",VLOOKUP(Audit!M149,$W$26:$X$35,2,FALSE)) &amp; Audit!N149 &amp; IF(Audit!O149="","",IF(Audit!N149&lt;=1.4,VLOOKUP(Audit!O149,$W$38:X1429,2,FALSE),VLOOKUP(Audit!O149,$W$51:$X$61,2,FALSE))) &amp; IF(Audit!P149="","",VLOOKUP(Audit!P149,$Y$26:$Z$35,2,FALSE) &amp; Audit!Q149 &amp; IF(Audit!O149="","",IF(Audit!Q149&lt;=1.4,VLOOKUP(Audit!R149,$Y$38:$Z$48,2,FALSE),VLOOKUP(Audit!R149,$Y$51:$Z$61,2,FALSE))))</f>
        <v/>
      </c>
      <c r="V1384" s="21"/>
      <c r="AH1384" s="49">
        <f>Audit!A149</f>
        <v>0</v>
      </c>
      <c r="AI1384" s="50" t="e">
        <f>VLOOKUP(Audit!B149,$V$3:$AE$12,2,FALSE)&amp; IF(Audit!B149=10,Audit!V149,"")</f>
        <v>#N/A</v>
      </c>
      <c r="AJ1384" s="50" t="e">
        <f>VLOOKUP(Audit!B149,$V$13:$AE$22,2,FALSE)&amp; IF(Audit!B149=10,Audit!W149,"")</f>
        <v>#N/A</v>
      </c>
      <c r="AK1384" s="47" t="e">
        <f t="shared" si="649"/>
        <v>#N/A</v>
      </c>
      <c r="AL1384" s="50" t="e">
        <f>VLOOKUP(Audit!C149,$V$3:$AE$12,3,FALSE)&amp; IF(Audit!C149=10,Audit!V149,"")</f>
        <v>#N/A</v>
      </c>
      <c r="AM1384" s="50" t="e">
        <f>VLOOKUP(Audit!C149,$V$13:$AE$22,3,FALSE)&amp; IF(Audit!C149=10,Audit!W149,"")</f>
        <v>#N/A</v>
      </c>
      <c r="AN1384" s="47" t="e">
        <f t="shared" si="650"/>
        <v>#N/A</v>
      </c>
      <c r="AO1384" s="50" t="e">
        <f>VLOOKUP(Audit!D149,$V$3:$AE$12,4,FALSE) &amp;  Audit!T149 &amp; IF(Audit!D149=10,Audit!V149,"")</f>
        <v>#N/A</v>
      </c>
      <c r="AP1384" s="50" t="e">
        <f>VLOOKUP(Audit!D149,$V$13:$AE$22,4,FALSE)&amp; IF(Audit!D149=10,Audit!W149,"")</f>
        <v>#N/A</v>
      </c>
      <c r="AQ1384" s="47" t="e">
        <f t="shared" si="651"/>
        <v>#N/A</v>
      </c>
      <c r="AR1384" s="50" t="e">
        <f>VLOOKUP(Audit!E149,$V$3:$AE$12,5,FALSE)&amp; IF(Audit!E149=10,Audit!V149,"")</f>
        <v>#N/A</v>
      </c>
      <c r="AS1384" s="50" t="e">
        <f>VLOOKUP(Audit!E149,$V$13:$AE$22,5,FALSE)&amp; IF(Audit!E149=10,Audit!W149,"")</f>
        <v>#N/A</v>
      </c>
      <c r="AT1384" s="47" t="e">
        <f t="shared" si="652"/>
        <v>#N/A</v>
      </c>
      <c r="AU1384" s="50" t="e">
        <f>VLOOKUP(Audit!F149,$V$3:$AE$12,6,FALSE)&amp; IF(Audit!F149=10,Audit!V149,"")</f>
        <v>#N/A</v>
      </c>
      <c r="AV1384" s="50" t="e">
        <f>VLOOKUP(Audit!F149,$V$13:$AE$22,6,FALSE)&amp; IF(Audit!F149=10,Audit!W149,"")</f>
        <v>#N/A</v>
      </c>
      <c r="AW1384" s="47" t="e">
        <f t="shared" si="653"/>
        <v>#N/A</v>
      </c>
      <c r="AX1384" s="50" t="e">
        <f>VLOOKUP(Audit!G149,$V$3:$AE$12,7,FALSE)&amp; IF(Audit!G149=10,Audit!V149,"")</f>
        <v>#N/A</v>
      </c>
      <c r="AY1384" s="50" t="e">
        <f>VLOOKUP(Audit!G149,$V$13:$AE$22,7,FALSE) &amp; IF(Audit!G149=10,Audit!W149,"")</f>
        <v>#N/A</v>
      </c>
      <c r="AZ1384" s="47" t="e">
        <f t="shared" si="654"/>
        <v>#N/A</v>
      </c>
      <c r="BA1384" s="50" t="e">
        <f>VLOOKUP(Audit!H149,$V$3:$AE$12,8,FALSE)&amp; Audit!U149 &amp; IF(Audit!H149=10,Audit!V149,"")</f>
        <v>#N/A</v>
      </c>
      <c r="BB1384" s="50" t="e">
        <f>VLOOKUP(Audit!H149,$V$13:$AE$22,8,FALSE) &amp; IF(Audit!H149=10,Audit!W149,"")</f>
        <v>#N/A</v>
      </c>
      <c r="BC1384" s="47" t="e">
        <f t="shared" si="655"/>
        <v>#N/A</v>
      </c>
      <c r="BD1384" s="50" t="e">
        <f>VLOOKUP(Audit!I149,$V$3:$AE$12,9,FALSE)&amp; IF(Audit!I149=10,Audit!V149,"")</f>
        <v>#N/A</v>
      </c>
      <c r="BE1384" s="50" t="e">
        <f>VLOOKUP(Audit!I149,$V$13:$AE$22,9,FALSE) &amp; IF(Audit!I149=10,Audit!W149,"") &amp; IF(Audit!I149&lt;&gt;1,U1384,"")</f>
        <v>#N/A</v>
      </c>
      <c r="BF1384" s="47" t="e">
        <f t="shared" si="656"/>
        <v>#N/A</v>
      </c>
      <c r="BG1384" s="50" t="e">
        <f>VLOOKUP(Audit!J149,$V$3:$AE$12,10,FALSE) &amp; Audit!S149 &amp; IF(Audit!J149=10,Audit!V149,"")</f>
        <v>#N/A</v>
      </c>
      <c r="BH1384" s="50" t="e">
        <f>VLOOKUP(Audit!J149,$V$13:$AE$22,10,FALSE) &amp; IF(Audit!J149=10,Audit!W149,"") &amp; IF(Audit!J149&lt;&gt;1,U1384,"")</f>
        <v>#N/A</v>
      </c>
      <c r="BI1384" s="47" t="e">
        <f t="shared" si="657"/>
        <v>#N/A</v>
      </c>
      <c r="BJ1384" s="48" t="str">
        <f t="shared" si="658"/>
        <v/>
      </c>
      <c r="BK1384" s="48" t="str">
        <f t="shared" si="659"/>
        <v/>
      </c>
      <c r="BL1384" s="48" t="str">
        <f t="shared" si="660"/>
        <v/>
      </c>
      <c r="BM1384" s="48" t="str">
        <f t="shared" si="661"/>
        <v/>
      </c>
      <c r="BN1384" s="48" t="str">
        <f t="shared" si="662"/>
        <v/>
      </c>
      <c r="BO1384" s="48" t="str">
        <f t="shared" si="663"/>
        <v/>
      </c>
      <c r="BP1384" s="48" t="str">
        <f t="shared" si="664"/>
        <v/>
      </c>
      <c r="BQ1384" s="48" t="str">
        <f t="shared" si="665"/>
        <v/>
      </c>
      <c r="BR1384" s="48" t="str">
        <f t="shared" si="666"/>
        <v/>
      </c>
      <c r="BS1384" s="48" t="str">
        <f t="shared" si="667"/>
        <v/>
      </c>
      <c r="BT1384" s="48" t="str">
        <f t="shared" si="668"/>
        <v/>
      </c>
      <c r="BU1384" s="48" t="str">
        <f t="shared" si="669"/>
        <v/>
      </c>
    </row>
    <row r="1385" spans="1:73">
      <c r="A1385" s="10">
        <f>Audit!A150</f>
        <v>0</v>
      </c>
      <c r="B1385" s="10" t="e">
        <f t="shared" si="640"/>
        <v>#N/A</v>
      </c>
      <c r="C1385" s="17" t="e">
        <f>VLOOKUP(Audit!B150,$V$3:$AE$12,2,FALSE) &amp; VLOOKUP(Audit!B150,$V$13:$AE$22,2,FALSE)&amp; IF(Audit!B150=10,Audit!V150&amp;Audit!W150,"")</f>
        <v>#N/A</v>
      </c>
      <c r="D1385" s="17" t="e">
        <f>VLOOKUP(Audit!C150,$V$3:$AE$12,3,FALSE) &amp; VLOOKUP(Audit!C150,$V$13:$AE$22,3,FALSE) &amp;IF(Audit!C150=10,Audit!V150&amp;Audit!W150,"")</f>
        <v>#N/A</v>
      </c>
      <c r="E1385" s="17" t="e">
        <f>VLOOKUP(Audit!D150,$V$3:$AE$12,4,FALSE)&amp; Audit!T150 &amp; VLOOKUP(Audit!D150,$V$13:$AE$22,4,FALSE)&amp; IF(Audit!D150=10,Audit!V150&amp;Audit!W150,"")</f>
        <v>#N/A</v>
      </c>
      <c r="F1385" s="17" t="e">
        <f>VLOOKUP(Audit!E150,$V$3:$AE$12,5,FALSE) &amp; VLOOKUP(Audit!E150,$V$13:$AE$22,5,FALSE)&amp; IF(Audit!E150=10,Audit!V150&amp;Audit!W150,"")</f>
        <v>#N/A</v>
      </c>
      <c r="G1385" s="17" t="e">
        <f>VLOOKUP(Audit!F150,$V$3:$AE$12,6,FALSE) &amp; VLOOKUP(Audit!F150,$V$13:$AE$22,6,FALSE)&amp; IF(Audit!F150=10,Audit!V150&amp;Audit!W150,"")</f>
        <v>#N/A</v>
      </c>
      <c r="H1385" s="17" t="e">
        <f>VLOOKUP(Audit!G150,$V$3:$AE$12,7,FALSE) &amp; VLOOKUP(Audit!G150,$V$13:$AE$22,7,FALSE)&amp;IF(Audit!G150=10,Audit!V150&amp;Audit!W150,"")</f>
        <v>#N/A</v>
      </c>
      <c r="I1385" s="17" t="e">
        <f>VLOOKUP(Audit!H150,$V$3:$AE$12,8,FALSE) &amp; Audit!U150 &amp; VLOOKUP(Audit!H150,$V$13:$AE$22,8,FALSE)&amp;IF(Audit!H150=10,Audit!V150&amp;Audit!W150,"")</f>
        <v>#N/A</v>
      </c>
      <c r="J1385" s="17" t="e">
        <f>VLOOKUP(Audit!I150,$V$3:$AE$12,9,FALSE) &amp; VLOOKUP(Audit!I150,$V$13:$AE$22,9,FALSE) &amp; IF(Audit!I150=10,Audit!V150&amp;Audit!W150,"") &amp; IF(Audit!I150&lt;&gt;1,U1385,"")</f>
        <v>#N/A</v>
      </c>
      <c r="K1385" s="17" t="e">
        <f>VLOOKUP(Audit!J150,$V$3:$AE$12,10,FALSE) &amp; Audit!S150 &amp; VLOOKUP(Audit!J150,$V$13:$AE$22,10,FALSE) &amp; IF(Audit!J150=10,Audit!V150&amp;Audit!W150,"") &amp; IF(Audit!J150&lt;&gt;1,U1385,"")</f>
        <v>#N/A</v>
      </c>
      <c r="L1385" s="10">
        <f>Audit!K150</f>
        <v>0</v>
      </c>
      <c r="M1385" s="10" t="e">
        <f t="shared" si="641"/>
        <v>#N/A</v>
      </c>
      <c r="N1385" s="10" t="e">
        <f t="shared" si="642"/>
        <v>#N/A</v>
      </c>
      <c r="O1385" s="10" t="e">
        <f t="shared" si="643"/>
        <v>#N/A</v>
      </c>
      <c r="P1385" s="10" t="e">
        <f t="shared" si="644"/>
        <v>#N/A</v>
      </c>
      <c r="Q1385" s="10" t="e">
        <f t="shared" si="645"/>
        <v>#N/A</v>
      </c>
      <c r="R1385" s="10" t="e">
        <f t="shared" si="646"/>
        <v>#N/A</v>
      </c>
      <c r="S1385" s="10" t="e">
        <f t="shared" si="647"/>
        <v>#N/A</v>
      </c>
      <c r="T1385" s="10" t="e">
        <f t="shared" si="648"/>
        <v>#N/A</v>
      </c>
      <c r="U1385" s="17" t="str">
        <f>IF(Audit!M150="","",VLOOKUP(Audit!M150,$W$26:$X$35,2,FALSE)) &amp; Audit!N150 &amp; IF(Audit!O150="","",IF(Audit!N150&lt;=1.4,VLOOKUP(Audit!O150,$W$38:X1430,2,FALSE),VLOOKUP(Audit!O150,$W$51:$X$61,2,FALSE))) &amp; IF(Audit!P150="","",VLOOKUP(Audit!P150,$Y$26:$Z$35,2,FALSE) &amp; Audit!Q150 &amp; IF(Audit!O150="","",IF(Audit!Q150&lt;=1.4,VLOOKUP(Audit!R150,$Y$38:$Z$48,2,FALSE),VLOOKUP(Audit!R150,$Y$51:$Z$61,2,FALSE))))</f>
        <v/>
      </c>
      <c r="V1385" s="21"/>
      <c r="AH1385" s="49">
        <f>Audit!A150</f>
        <v>0</v>
      </c>
      <c r="AI1385" s="50" t="e">
        <f>VLOOKUP(Audit!B150,$V$3:$AE$12,2,FALSE)&amp; IF(Audit!B150=10,Audit!V150,"")</f>
        <v>#N/A</v>
      </c>
      <c r="AJ1385" s="50" t="e">
        <f>VLOOKUP(Audit!B150,$V$13:$AE$22,2,FALSE)&amp; IF(Audit!B150=10,Audit!W150,"")</f>
        <v>#N/A</v>
      </c>
      <c r="AK1385" s="47" t="e">
        <f t="shared" si="649"/>
        <v>#N/A</v>
      </c>
      <c r="AL1385" s="50" t="e">
        <f>VLOOKUP(Audit!C150,$V$3:$AE$12,3,FALSE)&amp; IF(Audit!C150=10,Audit!V150,"")</f>
        <v>#N/A</v>
      </c>
      <c r="AM1385" s="50" t="e">
        <f>VLOOKUP(Audit!C150,$V$13:$AE$22,3,FALSE)&amp; IF(Audit!C150=10,Audit!W150,"")</f>
        <v>#N/A</v>
      </c>
      <c r="AN1385" s="47" t="e">
        <f t="shared" si="650"/>
        <v>#N/A</v>
      </c>
      <c r="AO1385" s="50" t="e">
        <f>VLOOKUP(Audit!D150,$V$3:$AE$12,4,FALSE) &amp;  Audit!T150 &amp; IF(Audit!D150=10,Audit!V150,"")</f>
        <v>#N/A</v>
      </c>
      <c r="AP1385" s="50" t="e">
        <f>VLOOKUP(Audit!D150,$V$13:$AE$22,4,FALSE)&amp; IF(Audit!D150=10,Audit!W150,"")</f>
        <v>#N/A</v>
      </c>
      <c r="AQ1385" s="47" t="e">
        <f t="shared" si="651"/>
        <v>#N/A</v>
      </c>
      <c r="AR1385" s="50" t="e">
        <f>VLOOKUP(Audit!E150,$V$3:$AE$12,5,FALSE)&amp; IF(Audit!E150=10,Audit!V150,"")</f>
        <v>#N/A</v>
      </c>
      <c r="AS1385" s="50" t="e">
        <f>VLOOKUP(Audit!E150,$V$13:$AE$22,5,FALSE)&amp; IF(Audit!E150=10,Audit!W150,"")</f>
        <v>#N/A</v>
      </c>
      <c r="AT1385" s="47" t="e">
        <f t="shared" si="652"/>
        <v>#N/A</v>
      </c>
      <c r="AU1385" s="50" t="e">
        <f>VLOOKUP(Audit!F150,$V$3:$AE$12,6,FALSE)&amp; IF(Audit!F150=10,Audit!V150,"")</f>
        <v>#N/A</v>
      </c>
      <c r="AV1385" s="50" t="e">
        <f>VLOOKUP(Audit!F150,$V$13:$AE$22,6,FALSE)&amp; IF(Audit!F150=10,Audit!W150,"")</f>
        <v>#N/A</v>
      </c>
      <c r="AW1385" s="47" t="e">
        <f t="shared" si="653"/>
        <v>#N/A</v>
      </c>
      <c r="AX1385" s="50" t="e">
        <f>VLOOKUP(Audit!G150,$V$3:$AE$12,7,FALSE)&amp; IF(Audit!G150=10,Audit!V150,"")</f>
        <v>#N/A</v>
      </c>
      <c r="AY1385" s="50" t="e">
        <f>VLOOKUP(Audit!G150,$V$13:$AE$22,7,FALSE) &amp; IF(Audit!G150=10,Audit!W150,"")</f>
        <v>#N/A</v>
      </c>
      <c r="AZ1385" s="47" t="e">
        <f t="shared" si="654"/>
        <v>#N/A</v>
      </c>
      <c r="BA1385" s="50" t="e">
        <f>VLOOKUP(Audit!H150,$V$3:$AE$12,8,FALSE)&amp; Audit!U150 &amp; IF(Audit!H150=10,Audit!V150,"")</f>
        <v>#N/A</v>
      </c>
      <c r="BB1385" s="50" t="e">
        <f>VLOOKUP(Audit!H150,$V$13:$AE$22,8,FALSE) &amp; IF(Audit!H150=10,Audit!W150,"")</f>
        <v>#N/A</v>
      </c>
      <c r="BC1385" s="47" t="e">
        <f t="shared" si="655"/>
        <v>#N/A</v>
      </c>
      <c r="BD1385" s="50" t="e">
        <f>VLOOKUP(Audit!I150,$V$3:$AE$12,9,FALSE)&amp; IF(Audit!I150=10,Audit!V150,"")</f>
        <v>#N/A</v>
      </c>
      <c r="BE1385" s="50" t="e">
        <f>VLOOKUP(Audit!I150,$V$13:$AE$22,9,FALSE) &amp; IF(Audit!I150=10,Audit!W150,"") &amp; IF(Audit!I150&lt;&gt;1,U1385,"")</f>
        <v>#N/A</v>
      </c>
      <c r="BF1385" s="47" t="e">
        <f t="shared" si="656"/>
        <v>#N/A</v>
      </c>
      <c r="BG1385" s="50" t="e">
        <f>VLOOKUP(Audit!J150,$V$3:$AE$12,10,FALSE) &amp; Audit!S150 &amp; IF(Audit!J150=10,Audit!V150,"")</f>
        <v>#N/A</v>
      </c>
      <c r="BH1385" s="50" t="e">
        <f>VLOOKUP(Audit!J150,$V$13:$AE$22,10,FALSE) &amp; IF(Audit!J150=10,Audit!W150,"") &amp; IF(Audit!J150&lt;&gt;1,U1385,"")</f>
        <v>#N/A</v>
      </c>
      <c r="BI1385" s="47" t="e">
        <f t="shared" si="657"/>
        <v>#N/A</v>
      </c>
      <c r="BJ1385" s="48" t="str">
        <f t="shared" si="658"/>
        <v/>
      </c>
      <c r="BK1385" s="48" t="str">
        <f t="shared" si="659"/>
        <v/>
      </c>
      <c r="BL1385" s="48" t="str">
        <f t="shared" si="660"/>
        <v/>
      </c>
      <c r="BM1385" s="48" t="str">
        <f t="shared" si="661"/>
        <v/>
      </c>
      <c r="BN1385" s="48" t="str">
        <f t="shared" si="662"/>
        <v/>
      </c>
      <c r="BO1385" s="48" t="str">
        <f t="shared" si="663"/>
        <v/>
      </c>
      <c r="BP1385" s="48" t="str">
        <f t="shared" si="664"/>
        <v/>
      </c>
      <c r="BQ1385" s="48" t="str">
        <f t="shared" si="665"/>
        <v/>
      </c>
      <c r="BR1385" s="48" t="str">
        <f t="shared" si="666"/>
        <v/>
      </c>
      <c r="BS1385" s="48" t="str">
        <f t="shared" si="667"/>
        <v/>
      </c>
      <c r="BT1385" s="48" t="str">
        <f t="shared" si="668"/>
        <v/>
      </c>
      <c r="BU1385" s="48" t="str">
        <f t="shared" si="669"/>
        <v/>
      </c>
    </row>
    <row r="1386" spans="1:73">
      <c r="A1386" s="10">
        <f>Audit!A151</f>
        <v>0</v>
      </c>
      <c r="B1386" s="10" t="e">
        <f t="shared" si="640"/>
        <v>#N/A</v>
      </c>
      <c r="C1386" s="17" t="e">
        <f>VLOOKUP(Audit!B151,$V$3:$AE$12,2,FALSE) &amp; VLOOKUP(Audit!B151,$V$13:$AE$22,2,FALSE)&amp; IF(Audit!B151=10,Audit!V151&amp;Audit!W151,"")</f>
        <v>#N/A</v>
      </c>
      <c r="D1386" s="17" t="e">
        <f>VLOOKUP(Audit!C151,$V$3:$AE$12,3,FALSE) &amp; VLOOKUP(Audit!C151,$V$13:$AE$22,3,FALSE) &amp;IF(Audit!C151=10,Audit!V151&amp;Audit!W151,"")</f>
        <v>#N/A</v>
      </c>
      <c r="E1386" s="17" t="e">
        <f>VLOOKUP(Audit!D151,$V$3:$AE$12,4,FALSE)&amp; Audit!T151 &amp; VLOOKUP(Audit!D151,$V$13:$AE$22,4,FALSE)&amp; IF(Audit!D151=10,Audit!V151&amp;Audit!W151,"")</f>
        <v>#N/A</v>
      </c>
      <c r="F1386" s="17" t="e">
        <f>VLOOKUP(Audit!E151,$V$3:$AE$12,5,FALSE) &amp; VLOOKUP(Audit!E151,$V$13:$AE$22,5,FALSE)&amp; IF(Audit!E151=10,Audit!V151&amp;Audit!W151,"")</f>
        <v>#N/A</v>
      </c>
      <c r="G1386" s="17" t="e">
        <f>VLOOKUP(Audit!F151,$V$3:$AE$12,6,FALSE) &amp; VLOOKUP(Audit!F151,$V$13:$AE$22,6,FALSE)&amp; IF(Audit!F151=10,Audit!V151&amp;Audit!W151,"")</f>
        <v>#N/A</v>
      </c>
      <c r="H1386" s="17" t="e">
        <f>VLOOKUP(Audit!G151,$V$3:$AE$12,7,FALSE) &amp; VLOOKUP(Audit!G151,$V$13:$AE$22,7,FALSE)&amp;IF(Audit!G151=10,Audit!V151&amp;Audit!W151,"")</f>
        <v>#N/A</v>
      </c>
      <c r="I1386" s="17" t="e">
        <f>VLOOKUP(Audit!H151,$V$3:$AE$12,8,FALSE) &amp; Audit!U151 &amp; VLOOKUP(Audit!H151,$V$13:$AE$22,8,FALSE)&amp;IF(Audit!H151=10,Audit!V151&amp;Audit!W151,"")</f>
        <v>#N/A</v>
      </c>
      <c r="J1386" s="17" t="e">
        <f>VLOOKUP(Audit!I151,$V$3:$AE$12,9,FALSE) &amp; VLOOKUP(Audit!I151,$V$13:$AE$22,9,FALSE) &amp; IF(Audit!I151=10,Audit!V151&amp;Audit!W151,"") &amp; IF(Audit!I151&lt;&gt;1,U1386,"")</f>
        <v>#N/A</v>
      </c>
      <c r="K1386" s="17" t="e">
        <f>VLOOKUP(Audit!J151,$V$3:$AE$12,10,FALSE) &amp; Audit!S151 &amp; VLOOKUP(Audit!J151,$V$13:$AE$22,10,FALSE) &amp; IF(Audit!J151=10,Audit!V151&amp;Audit!W151,"") &amp; IF(Audit!J151&lt;&gt;1,U1386,"")</f>
        <v>#N/A</v>
      </c>
      <c r="L1386" s="10">
        <f>Audit!K151</f>
        <v>0</v>
      </c>
      <c r="M1386" s="10" t="e">
        <f t="shared" si="641"/>
        <v>#N/A</v>
      </c>
      <c r="N1386" s="10" t="e">
        <f t="shared" si="642"/>
        <v>#N/A</v>
      </c>
      <c r="O1386" s="10" t="e">
        <f t="shared" si="643"/>
        <v>#N/A</v>
      </c>
      <c r="P1386" s="10" t="e">
        <f t="shared" si="644"/>
        <v>#N/A</v>
      </c>
      <c r="Q1386" s="10" t="e">
        <f t="shared" si="645"/>
        <v>#N/A</v>
      </c>
      <c r="R1386" s="10" t="e">
        <f t="shared" si="646"/>
        <v>#N/A</v>
      </c>
      <c r="S1386" s="10" t="e">
        <f t="shared" si="647"/>
        <v>#N/A</v>
      </c>
      <c r="T1386" s="10" t="e">
        <f t="shared" si="648"/>
        <v>#N/A</v>
      </c>
      <c r="U1386" s="17" t="str">
        <f>IF(Audit!M151="","",VLOOKUP(Audit!M151,$W$26:$X$35,2,FALSE)) &amp; Audit!N151 &amp; IF(Audit!O151="","",IF(Audit!N151&lt;=1.4,VLOOKUP(Audit!O151,$W$38:X1431,2,FALSE),VLOOKUP(Audit!O151,$W$51:$X$61,2,FALSE))) &amp; IF(Audit!P151="","",VLOOKUP(Audit!P151,$Y$26:$Z$35,2,FALSE) &amp; Audit!Q151 &amp; IF(Audit!O151="","",IF(Audit!Q151&lt;=1.4,VLOOKUP(Audit!R151,$Y$38:$Z$48,2,FALSE),VLOOKUP(Audit!R151,$Y$51:$Z$61,2,FALSE))))</f>
        <v/>
      </c>
      <c r="V1386" s="21"/>
      <c r="AH1386" s="49">
        <f>Audit!A151</f>
        <v>0</v>
      </c>
      <c r="AI1386" s="50" t="e">
        <f>VLOOKUP(Audit!B151,$V$3:$AE$12,2,FALSE)&amp; IF(Audit!B151=10,Audit!V151,"")</f>
        <v>#N/A</v>
      </c>
      <c r="AJ1386" s="50" t="e">
        <f>VLOOKUP(Audit!B151,$V$13:$AE$22,2,FALSE)&amp; IF(Audit!B151=10,Audit!W151,"")</f>
        <v>#N/A</v>
      </c>
      <c r="AK1386" s="47" t="e">
        <f t="shared" si="649"/>
        <v>#N/A</v>
      </c>
      <c r="AL1386" s="50" t="e">
        <f>VLOOKUP(Audit!C151,$V$3:$AE$12,3,FALSE)&amp; IF(Audit!C151=10,Audit!V151,"")</f>
        <v>#N/A</v>
      </c>
      <c r="AM1386" s="50" t="e">
        <f>VLOOKUP(Audit!C151,$V$13:$AE$22,3,FALSE)&amp; IF(Audit!C151=10,Audit!W151,"")</f>
        <v>#N/A</v>
      </c>
      <c r="AN1386" s="47" t="e">
        <f t="shared" si="650"/>
        <v>#N/A</v>
      </c>
      <c r="AO1386" s="50" t="e">
        <f>VLOOKUP(Audit!D151,$V$3:$AE$12,4,FALSE) &amp;  Audit!T151 &amp; IF(Audit!D151=10,Audit!V151,"")</f>
        <v>#N/A</v>
      </c>
      <c r="AP1386" s="50" t="e">
        <f>VLOOKUP(Audit!D151,$V$13:$AE$22,4,FALSE)&amp; IF(Audit!D151=10,Audit!W151,"")</f>
        <v>#N/A</v>
      </c>
      <c r="AQ1386" s="47" t="e">
        <f t="shared" si="651"/>
        <v>#N/A</v>
      </c>
      <c r="AR1386" s="50" t="e">
        <f>VLOOKUP(Audit!E151,$V$3:$AE$12,5,FALSE)&amp; IF(Audit!E151=10,Audit!V151,"")</f>
        <v>#N/A</v>
      </c>
      <c r="AS1386" s="50" t="e">
        <f>VLOOKUP(Audit!E151,$V$13:$AE$22,5,FALSE)&amp; IF(Audit!E151=10,Audit!W151,"")</f>
        <v>#N/A</v>
      </c>
      <c r="AT1386" s="47" t="e">
        <f t="shared" si="652"/>
        <v>#N/A</v>
      </c>
      <c r="AU1386" s="50" t="e">
        <f>VLOOKUP(Audit!F151,$V$3:$AE$12,6,FALSE)&amp; IF(Audit!F151=10,Audit!V151,"")</f>
        <v>#N/A</v>
      </c>
      <c r="AV1386" s="50" t="e">
        <f>VLOOKUP(Audit!F151,$V$13:$AE$22,6,FALSE)&amp; IF(Audit!F151=10,Audit!W151,"")</f>
        <v>#N/A</v>
      </c>
      <c r="AW1386" s="47" t="e">
        <f t="shared" si="653"/>
        <v>#N/A</v>
      </c>
      <c r="AX1386" s="50" t="e">
        <f>VLOOKUP(Audit!G151,$V$3:$AE$12,7,FALSE)&amp; IF(Audit!G151=10,Audit!V151,"")</f>
        <v>#N/A</v>
      </c>
      <c r="AY1386" s="50" t="e">
        <f>VLOOKUP(Audit!G151,$V$13:$AE$22,7,FALSE) &amp; IF(Audit!G151=10,Audit!W151,"")</f>
        <v>#N/A</v>
      </c>
      <c r="AZ1386" s="47" t="e">
        <f t="shared" si="654"/>
        <v>#N/A</v>
      </c>
      <c r="BA1386" s="50" t="e">
        <f>VLOOKUP(Audit!H151,$V$3:$AE$12,8,FALSE)&amp; Audit!U151 &amp; IF(Audit!H151=10,Audit!V151,"")</f>
        <v>#N/A</v>
      </c>
      <c r="BB1386" s="50" t="e">
        <f>VLOOKUP(Audit!H151,$V$13:$AE$22,8,FALSE) &amp; IF(Audit!H151=10,Audit!W151,"")</f>
        <v>#N/A</v>
      </c>
      <c r="BC1386" s="47" t="e">
        <f t="shared" si="655"/>
        <v>#N/A</v>
      </c>
      <c r="BD1386" s="50" t="e">
        <f>VLOOKUP(Audit!I151,$V$3:$AE$12,9,FALSE)&amp; IF(Audit!I151=10,Audit!V151,"")</f>
        <v>#N/A</v>
      </c>
      <c r="BE1386" s="50" t="e">
        <f>VLOOKUP(Audit!I151,$V$13:$AE$22,9,FALSE) &amp; IF(Audit!I151=10,Audit!W151,"") &amp; IF(Audit!I151&lt;&gt;1,U1386,"")</f>
        <v>#N/A</v>
      </c>
      <c r="BF1386" s="47" t="e">
        <f t="shared" si="656"/>
        <v>#N/A</v>
      </c>
      <c r="BG1386" s="50" t="e">
        <f>VLOOKUP(Audit!J151,$V$3:$AE$12,10,FALSE) &amp; Audit!S151 &amp; IF(Audit!J151=10,Audit!V151,"")</f>
        <v>#N/A</v>
      </c>
      <c r="BH1386" s="50" t="e">
        <f>VLOOKUP(Audit!J151,$V$13:$AE$22,10,FALSE) &amp; IF(Audit!J151=10,Audit!W151,"") &amp; IF(Audit!J151&lt;&gt;1,U1386,"")</f>
        <v>#N/A</v>
      </c>
      <c r="BI1386" s="47" t="e">
        <f t="shared" si="657"/>
        <v>#N/A</v>
      </c>
      <c r="BJ1386" s="48" t="str">
        <f t="shared" si="658"/>
        <v/>
      </c>
      <c r="BK1386" s="48" t="str">
        <f t="shared" si="659"/>
        <v/>
      </c>
      <c r="BL1386" s="48" t="str">
        <f t="shared" si="660"/>
        <v/>
      </c>
      <c r="BM1386" s="48" t="str">
        <f t="shared" si="661"/>
        <v/>
      </c>
      <c r="BN1386" s="48" t="str">
        <f t="shared" si="662"/>
        <v/>
      </c>
      <c r="BO1386" s="48" t="str">
        <f t="shared" si="663"/>
        <v/>
      </c>
      <c r="BP1386" s="48" t="str">
        <f t="shared" si="664"/>
        <v/>
      </c>
      <c r="BQ1386" s="48" t="str">
        <f t="shared" si="665"/>
        <v/>
      </c>
      <c r="BR1386" s="48" t="str">
        <f t="shared" si="666"/>
        <v/>
      </c>
      <c r="BS1386" s="48" t="str">
        <f t="shared" si="667"/>
        <v/>
      </c>
      <c r="BT1386" s="48" t="str">
        <f t="shared" si="668"/>
        <v/>
      </c>
      <c r="BU1386" s="48" t="str">
        <f t="shared" si="669"/>
        <v/>
      </c>
    </row>
    <row r="1387" spans="1:73">
      <c r="A1387" s="10">
        <f>Audit!A152</f>
        <v>0</v>
      </c>
      <c r="B1387" s="10" t="e">
        <f t="shared" si="640"/>
        <v>#N/A</v>
      </c>
      <c r="C1387" s="17" t="e">
        <f>VLOOKUP(Audit!B152,$V$3:$AE$12,2,FALSE) &amp; VLOOKUP(Audit!B152,$V$13:$AE$22,2,FALSE)&amp; IF(Audit!B152=10,Audit!V152&amp;Audit!W152,"")</f>
        <v>#N/A</v>
      </c>
      <c r="D1387" s="17" t="e">
        <f>VLOOKUP(Audit!C152,$V$3:$AE$12,3,FALSE) &amp; VLOOKUP(Audit!C152,$V$13:$AE$22,3,FALSE) &amp;IF(Audit!C152=10,Audit!V152&amp;Audit!W152,"")</f>
        <v>#N/A</v>
      </c>
      <c r="E1387" s="17" t="e">
        <f>VLOOKUP(Audit!D152,$V$3:$AE$12,4,FALSE)&amp; Audit!T152 &amp; VLOOKUP(Audit!D152,$V$13:$AE$22,4,FALSE)&amp; IF(Audit!D152=10,Audit!V152&amp;Audit!W152,"")</f>
        <v>#N/A</v>
      </c>
      <c r="F1387" s="17" t="e">
        <f>VLOOKUP(Audit!E152,$V$3:$AE$12,5,FALSE) &amp; VLOOKUP(Audit!E152,$V$13:$AE$22,5,FALSE)&amp; IF(Audit!E152=10,Audit!V152&amp;Audit!W152,"")</f>
        <v>#N/A</v>
      </c>
      <c r="G1387" s="17" t="e">
        <f>VLOOKUP(Audit!F152,$V$3:$AE$12,6,FALSE) &amp; VLOOKUP(Audit!F152,$V$13:$AE$22,6,FALSE)&amp; IF(Audit!F152=10,Audit!V152&amp;Audit!W152,"")</f>
        <v>#N/A</v>
      </c>
      <c r="H1387" s="17" t="e">
        <f>VLOOKUP(Audit!G152,$V$3:$AE$12,7,FALSE) &amp; VLOOKUP(Audit!G152,$V$13:$AE$22,7,FALSE)&amp;IF(Audit!G152=10,Audit!V152&amp;Audit!W152,"")</f>
        <v>#N/A</v>
      </c>
      <c r="I1387" s="17" t="e">
        <f>VLOOKUP(Audit!H152,$V$3:$AE$12,8,FALSE) &amp; Audit!U152 &amp; VLOOKUP(Audit!H152,$V$13:$AE$22,8,FALSE)&amp;IF(Audit!H152=10,Audit!V152&amp;Audit!W152,"")</f>
        <v>#N/A</v>
      </c>
      <c r="J1387" s="17" t="e">
        <f>VLOOKUP(Audit!I152,$V$3:$AE$12,9,FALSE) &amp; VLOOKUP(Audit!I152,$V$13:$AE$22,9,FALSE) &amp; IF(Audit!I152=10,Audit!V152&amp;Audit!W152,"") &amp; IF(Audit!I152&lt;&gt;1,U1387,"")</f>
        <v>#N/A</v>
      </c>
      <c r="K1387" s="17" t="e">
        <f>VLOOKUP(Audit!J152,$V$3:$AE$12,10,FALSE) &amp; Audit!S152 &amp; VLOOKUP(Audit!J152,$V$13:$AE$22,10,FALSE) &amp; IF(Audit!J152=10,Audit!V152&amp;Audit!W152,"") &amp; IF(Audit!J152&lt;&gt;1,U1387,"")</f>
        <v>#N/A</v>
      </c>
      <c r="L1387" s="10">
        <f>Audit!K152</f>
        <v>0</v>
      </c>
      <c r="M1387" s="10" t="e">
        <f t="shared" si="641"/>
        <v>#N/A</v>
      </c>
      <c r="N1387" s="10" t="e">
        <f t="shared" si="642"/>
        <v>#N/A</v>
      </c>
      <c r="O1387" s="10" t="e">
        <f t="shared" si="643"/>
        <v>#N/A</v>
      </c>
      <c r="P1387" s="10" t="e">
        <f t="shared" si="644"/>
        <v>#N/A</v>
      </c>
      <c r="Q1387" s="10" t="e">
        <f t="shared" si="645"/>
        <v>#N/A</v>
      </c>
      <c r="R1387" s="10" t="e">
        <f t="shared" si="646"/>
        <v>#N/A</v>
      </c>
      <c r="S1387" s="10" t="e">
        <f t="shared" si="647"/>
        <v>#N/A</v>
      </c>
      <c r="T1387" s="10" t="e">
        <f t="shared" si="648"/>
        <v>#N/A</v>
      </c>
      <c r="U1387" s="17" t="str">
        <f>IF(Audit!M152="","",VLOOKUP(Audit!M152,$W$26:$X$35,2,FALSE)) &amp; Audit!N152 &amp; IF(Audit!O152="","",IF(Audit!N152&lt;=1.4,VLOOKUP(Audit!O152,$W$38:X1432,2,FALSE),VLOOKUP(Audit!O152,$W$51:$X$61,2,FALSE))) &amp; IF(Audit!P152="","",VLOOKUP(Audit!P152,$Y$26:$Z$35,2,FALSE) &amp; Audit!Q152 &amp; IF(Audit!O152="","",IF(Audit!Q152&lt;=1.4,VLOOKUP(Audit!R152,$Y$38:$Z$48,2,FALSE),VLOOKUP(Audit!R152,$Y$51:$Z$61,2,FALSE))))</f>
        <v/>
      </c>
      <c r="V1387" s="21"/>
      <c r="AH1387" s="49">
        <f>Audit!A152</f>
        <v>0</v>
      </c>
      <c r="AI1387" s="50" t="e">
        <f>VLOOKUP(Audit!B152,$V$3:$AE$12,2,FALSE)&amp; IF(Audit!B152=10,Audit!V152,"")</f>
        <v>#N/A</v>
      </c>
      <c r="AJ1387" s="50" t="e">
        <f>VLOOKUP(Audit!B152,$V$13:$AE$22,2,FALSE)&amp; IF(Audit!B152=10,Audit!W152,"")</f>
        <v>#N/A</v>
      </c>
      <c r="AK1387" s="47" t="e">
        <f t="shared" si="649"/>
        <v>#N/A</v>
      </c>
      <c r="AL1387" s="50" t="e">
        <f>VLOOKUP(Audit!C152,$V$3:$AE$12,3,FALSE)&amp; IF(Audit!C152=10,Audit!V152,"")</f>
        <v>#N/A</v>
      </c>
      <c r="AM1387" s="50" t="e">
        <f>VLOOKUP(Audit!C152,$V$13:$AE$22,3,FALSE)&amp; IF(Audit!C152=10,Audit!W152,"")</f>
        <v>#N/A</v>
      </c>
      <c r="AN1387" s="47" t="e">
        <f t="shared" si="650"/>
        <v>#N/A</v>
      </c>
      <c r="AO1387" s="50" t="e">
        <f>VLOOKUP(Audit!D152,$V$3:$AE$12,4,FALSE) &amp;  Audit!T152 &amp; IF(Audit!D152=10,Audit!V152,"")</f>
        <v>#N/A</v>
      </c>
      <c r="AP1387" s="50" t="e">
        <f>VLOOKUP(Audit!D152,$V$13:$AE$22,4,FALSE)&amp; IF(Audit!D152=10,Audit!W152,"")</f>
        <v>#N/A</v>
      </c>
      <c r="AQ1387" s="47" t="e">
        <f t="shared" si="651"/>
        <v>#N/A</v>
      </c>
      <c r="AR1387" s="50" t="e">
        <f>VLOOKUP(Audit!E152,$V$3:$AE$12,5,FALSE)&amp; IF(Audit!E152=10,Audit!V152,"")</f>
        <v>#N/A</v>
      </c>
      <c r="AS1387" s="50" t="e">
        <f>VLOOKUP(Audit!E152,$V$13:$AE$22,5,FALSE)&amp; IF(Audit!E152=10,Audit!W152,"")</f>
        <v>#N/A</v>
      </c>
      <c r="AT1387" s="47" t="e">
        <f t="shared" si="652"/>
        <v>#N/A</v>
      </c>
      <c r="AU1387" s="50" t="e">
        <f>VLOOKUP(Audit!F152,$V$3:$AE$12,6,FALSE)&amp; IF(Audit!F152=10,Audit!V152,"")</f>
        <v>#N/A</v>
      </c>
      <c r="AV1387" s="50" t="e">
        <f>VLOOKUP(Audit!F152,$V$13:$AE$22,6,FALSE)&amp; IF(Audit!F152=10,Audit!W152,"")</f>
        <v>#N/A</v>
      </c>
      <c r="AW1387" s="47" t="e">
        <f t="shared" si="653"/>
        <v>#N/A</v>
      </c>
      <c r="AX1387" s="50" t="e">
        <f>VLOOKUP(Audit!G152,$V$3:$AE$12,7,FALSE)&amp; IF(Audit!G152=10,Audit!V152,"")</f>
        <v>#N/A</v>
      </c>
      <c r="AY1387" s="50" t="e">
        <f>VLOOKUP(Audit!G152,$V$13:$AE$22,7,FALSE) &amp; IF(Audit!G152=10,Audit!W152,"")</f>
        <v>#N/A</v>
      </c>
      <c r="AZ1387" s="47" t="e">
        <f t="shared" si="654"/>
        <v>#N/A</v>
      </c>
      <c r="BA1387" s="50" t="e">
        <f>VLOOKUP(Audit!H152,$V$3:$AE$12,8,FALSE)&amp; Audit!U152 &amp; IF(Audit!H152=10,Audit!V152,"")</f>
        <v>#N/A</v>
      </c>
      <c r="BB1387" s="50" t="e">
        <f>VLOOKUP(Audit!H152,$V$13:$AE$22,8,FALSE) &amp; IF(Audit!H152=10,Audit!W152,"")</f>
        <v>#N/A</v>
      </c>
      <c r="BC1387" s="47" t="e">
        <f t="shared" si="655"/>
        <v>#N/A</v>
      </c>
      <c r="BD1387" s="50" t="e">
        <f>VLOOKUP(Audit!I152,$V$3:$AE$12,9,FALSE)&amp; IF(Audit!I152=10,Audit!V152,"")</f>
        <v>#N/A</v>
      </c>
      <c r="BE1387" s="50" t="e">
        <f>VLOOKUP(Audit!I152,$V$13:$AE$22,9,FALSE) &amp; IF(Audit!I152=10,Audit!W152,"") &amp; IF(Audit!I152&lt;&gt;1,U1387,"")</f>
        <v>#N/A</v>
      </c>
      <c r="BF1387" s="47" t="e">
        <f t="shared" si="656"/>
        <v>#N/A</v>
      </c>
      <c r="BG1387" s="50" t="e">
        <f>VLOOKUP(Audit!J152,$V$3:$AE$12,10,FALSE) &amp; Audit!S152 &amp; IF(Audit!J152=10,Audit!V152,"")</f>
        <v>#N/A</v>
      </c>
      <c r="BH1387" s="50" t="e">
        <f>VLOOKUP(Audit!J152,$V$13:$AE$22,10,FALSE) &amp; IF(Audit!J152=10,Audit!W152,"") &amp; IF(Audit!J152&lt;&gt;1,U1387,"")</f>
        <v>#N/A</v>
      </c>
      <c r="BI1387" s="47" t="e">
        <f t="shared" si="657"/>
        <v>#N/A</v>
      </c>
      <c r="BJ1387" s="48" t="str">
        <f t="shared" si="658"/>
        <v/>
      </c>
      <c r="BK1387" s="48" t="str">
        <f t="shared" si="659"/>
        <v/>
      </c>
      <c r="BL1387" s="48" t="str">
        <f t="shared" si="660"/>
        <v/>
      </c>
      <c r="BM1387" s="48" t="str">
        <f t="shared" si="661"/>
        <v/>
      </c>
      <c r="BN1387" s="48" t="str">
        <f t="shared" si="662"/>
        <v/>
      </c>
      <c r="BO1387" s="48" t="str">
        <f t="shared" si="663"/>
        <v/>
      </c>
      <c r="BP1387" s="48" t="str">
        <f t="shared" si="664"/>
        <v/>
      </c>
      <c r="BQ1387" s="48" t="str">
        <f t="shared" si="665"/>
        <v/>
      </c>
      <c r="BR1387" s="48" t="str">
        <f t="shared" si="666"/>
        <v/>
      </c>
      <c r="BS1387" s="48" t="str">
        <f t="shared" si="667"/>
        <v/>
      </c>
      <c r="BT1387" s="48" t="str">
        <f t="shared" si="668"/>
        <v/>
      </c>
      <c r="BU1387" s="48" t="str">
        <f t="shared" si="669"/>
        <v/>
      </c>
    </row>
    <row r="1388" spans="1:73">
      <c r="A1388" s="10">
        <f>Audit!A153</f>
        <v>0</v>
      </c>
      <c r="B1388" s="10" t="e">
        <f t="shared" si="640"/>
        <v>#N/A</v>
      </c>
      <c r="C1388" s="17" t="e">
        <f>VLOOKUP(Audit!B153,$V$3:$AE$12,2,FALSE) &amp; VLOOKUP(Audit!B153,$V$13:$AE$22,2,FALSE)&amp; IF(Audit!B153=10,Audit!V153&amp;Audit!W153,"")</f>
        <v>#N/A</v>
      </c>
      <c r="D1388" s="17" t="e">
        <f>VLOOKUP(Audit!C153,$V$3:$AE$12,3,FALSE) &amp; VLOOKUP(Audit!C153,$V$13:$AE$22,3,FALSE) &amp;IF(Audit!C153=10,Audit!V153&amp;Audit!W153,"")</f>
        <v>#N/A</v>
      </c>
      <c r="E1388" s="17" t="e">
        <f>VLOOKUP(Audit!D153,$V$3:$AE$12,4,FALSE)&amp; Audit!T153 &amp; VLOOKUP(Audit!D153,$V$13:$AE$22,4,FALSE)&amp; IF(Audit!D153=10,Audit!V153&amp;Audit!W153,"")</f>
        <v>#N/A</v>
      </c>
      <c r="F1388" s="17" t="e">
        <f>VLOOKUP(Audit!E153,$V$3:$AE$12,5,FALSE) &amp; VLOOKUP(Audit!E153,$V$13:$AE$22,5,FALSE)&amp; IF(Audit!E153=10,Audit!V153&amp;Audit!W153,"")</f>
        <v>#N/A</v>
      </c>
      <c r="G1388" s="17" t="e">
        <f>VLOOKUP(Audit!F153,$V$3:$AE$12,6,FALSE) &amp; VLOOKUP(Audit!F153,$V$13:$AE$22,6,FALSE)&amp; IF(Audit!F153=10,Audit!V153&amp;Audit!W153,"")</f>
        <v>#N/A</v>
      </c>
      <c r="H1388" s="17" t="e">
        <f>VLOOKUP(Audit!G153,$V$3:$AE$12,7,FALSE) &amp; VLOOKUP(Audit!G153,$V$13:$AE$22,7,FALSE)&amp;IF(Audit!G153=10,Audit!V153&amp;Audit!W153,"")</f>
        <v>#N/A</v>
      </c>
      <c r="I1388" s="17" t="e">
        <f>VLOOKUP(Audit!H153,$V$3:$AE$12,8,FALSE) &amp; Audit!U153 &amp; VLOOKUP(Audit!H153,$V$13:$AE$22,8,FALSE)&amp;IF(Audit!H153=10,Audit!V153&amp;Audit!W153,"")</f>
        <v>#N/A</v>
      </c>
      <c r="J1388" s="17" t="e">
        <f>VLOOKUP(Audit!I153,$V$3:$AE$12,9,FALSE) &amp; VLOOKUP(Audit!I153,$V$13:$AE$22,9,FALSE) &amp; IF(Audit!I153=10,Audit!V153&amp;Audit!W153,"") &amp; IF(Audit!I153&lt;&gt;1,U1388,"")</f>
        <v>#N/A</v>
      </c>
      <c r="K1388" s="17" t="e">
        <f>VLOOKUP(Audit!J153,$V$3:$AE$12,10,FALSE) &amp; Audit!S153 &amp; VLOOKUP(Audit!J153,$V$13:$AE$22,10,FALSE) &amp; IF(Audit!J153=10,Audit!V153&amp;Audit!W153,"") &amp; IF(Audit!J153&lt;&gt;1,U1388,"")</f>
        <v>#N/A</v>
      </c>
      <c r="L1388" s="10">
        <f>Audit!K153</f>
        <v>0</v>
      </c>
      <c r="M1388" s="10" t="e">
        <f t="shared" si="641"/>
        <v>#N/A</v>
      </c>
      <c r="N1388" s="10" t="e">
        <f t="shared" si="642"/>
        <v>#N/A</v>
      </c>
      <c r="O1388" s="10" t="e">
        <f t="shared" si="643"/>
        <v>#N/A</v>
      </c>
      <c r="P1388" s="10" t="e">
        <f t="shared" si="644"/>
        <v>#N/A</v>
      </c>
      <c r="Q1388" s="10" t="e">
        <f t="shared" si="645"/>
        <v>#N/A</v>
      </c>
      <c r="R1388" s="10" t="e">
        <f t="shared" si="646"/>
        <v>#N/A</v>
      </c>
      <c r="S1388" s="10" t="e">
        <f t="shared" si="647"/>
        <v>#N/A</v>
      </c>
      <c r="T1388" s="10" t="e">
        <f t="shared" si="648"/>
        <v>#N/A</v>
      </c>
      <c r="U1388" s="17" t="str">
        <f>IF(Audit!M153="","",VLOOKUP(Audit!M153,$W$26:$X$35,2,FALSE)) &amp; Audit!N153 &amp; IF(Audit!O153="","",IF(Audit!N153&lt;=1.4,VLOOKUP(Audit!O153,$W$38:X1433,2,FALSE),VLOOKUP(Audit!O153,$W$51:$X$61,2,FALSE))) &amp; IF(Audit!P153="","",VLOOKUP(Audit!P153,$Y$26:$Z$35,2,FALSE) &amp; Audit!Q153 &amp; IF(Audit!O153="","",IF(Audit!Q153&lt;=1.4,VLOOKUP(Audit!R153,$Y$38:$Z$48,2,FALSE),VLOOKUP(Audit!R153,$Y$51:$Z$61,2,FALSE))))</f>
        <v/>
      </c>
      <c r="V1388" s="21"/>
      <c r="AH1388" s="49">
        <f>Audit!A153</f>
        <v>0</v>
      </c>
      <c r="AI1388" s="50" t="e">
        <f>VLOOKUP(Audit!B153,$V$3:$AE$12,2,FALSE)&amp; IF(Audit!B153=10,Audit!V153,"")</f>
        <v>#N/A</v>
      </c>
      <c r="AJ1388" s="50" t="e">
        <f>VLOOKUP(Audit!B153,$V$13:$AE$22,2,FALSE)&amp; IF(Audit!B153=10,Audit!W153,"")</f>
        <v>#N/A</v>
      </c>
      <c r="AK1388" s="47" t="e">
        <f t="shared" si="649"/>
        <v>#N/A</v>
      </c>
      <c r="AL1388" s="50" t="e">
        <f>VLOOKUP(Audit!C153,$V$3:$AE$12,3,FALSE)&amp; IF(Audit!C153=10,Audit!V153,"")</f>
        <v>#N/A</v>
      </c>
      <c r="AM1388" s="50" t="e">
        <f>VLOOKUP(Audit!C153,$V$13:$AE$22,3,FALSE)&amp; IF(Audit!C153=10,Audit!W153,"")</f>
        <v>#N/A</v>
      </c>
      <c r="AN1388" s="47" t="e">
        <f t="shared" si="650"/>
        <v>#N/A</v>
      </c>
      <c r="AO1388" s="50" t="e">
        <f>VLOOKUP(Audit!D153,$V$3:$AE$12,4,FALSE) &amp;  Audit!T153 &amp; IF(Audit!D153=10,Audit!V153,"")</f>
        <v>#N/A</v>
      </c>
      <c r="AP1388" s="50" t="e">
        <f>VLOOKUP(Audit!D153,$V$13:$AE$22,4,FALSE)&amp; IF(Audit!D153=10,Audit!W153,"")</f>
        <v>#N/A</v>
      </c>
      <c r="AQ1388" s="47" t="e">
        <f t="shared" si="651"/>
        <v>#N/A</v>
      </c>
      <c r="AR1388" s="50" t="e">
        <f>VLOOKUP(Audit!E153,$V$3:$AE$12,5,FALSE)&amp; IF(Audit!E153=10,Audit!V153,"")</f>
        <v>#N/A</v>
      </c>
      <c r="AS1388" s="50" t="e">
        <f>VLOOKUP(Audit!E153,$V$13:$AE$22,5,FALSE)&amp; IF(Audit!E153=10,Audit!W153,"")</f>
        <v>#N/A</v>
      </c>
      <c r="AT1388" s="47" t="e">
        <f t="shared" si="652"/>
        <v>#N/A</v>
      </c>
      <c r="AU1388" s="50" t="e">
        <f>VLOOKUP(Audit!F153,$V$3:$AE$12,6,FALSE)&amp; IF(Audit!F153=10,Audit!V153,"")</f>
        <v>#N/A</v>
      </c>
      <c r="AV1388" s="50" t="e">
        <f>VLOOKUP(Audit!F153,$V$13:$AE$22,6,FALSE)&amp; IF(Audit!F153=10,Audit!W153,"")</f>
        <v>#N/A</v>
      </c>
      <c r="AW1388" s="47" t="e">
        <f t="shared" si="653"/>
        <v>#N/A</v>
      </c>
      <c r="AX1388" s="50" t="e">
        <f>VLOOKUP(Audit!G153,$V$3:$AE$12,7,FALSE)&amp; IF(Audit!G153=10,Audit!V153,"")</f>
        <v>#N/A</v>
      </c>
      <c r="AY1388" s="50" t="e">
        <f>VLOOKUP(Audit!G153,$V$13:$AE$22,7,FALSE) &amp; IF(Audit!G153=10,Audit!W153,"")</f>
        <v>#N/A</v>
      </c>
      <c r="AZ1388" s="47" t="e">
        <f t="shared" si="654"/>
        <v>#N/A</v>
      </c>
      <c r="BA1388" s="50" t="e">
        <f>VLOOKUP(Audit!H153,$V$3:$AE$12,8,FALSE)&amp; Audit!U153 &amp; IF(Audit!H153=10,Audit!V153,"")</f>
        <v>#N/A</v>
      </c>
      <c r="BB1388" s="50" t="e">
        <f>VLOOKUP(Audit!H153,$V$13:$AE$22,8,FALSE) &amp; IF(Audit!H153=10,Audit!W153,"")</f>
        <v>#N/A</v>
      </c>
      <c r="BC1388" s="47" t="e">
        <f t="shared" si="655"/>
        <v>#N/A</v>
      </c>
      <c r="BD1388" s="50" t="e">
        <f>VLOOKUP(Audit!I153,$V$3:$AE$12,9,FALSE)&amp; IF(Audit!I153=10,Audit!V153,"")</f>
        <v>#N/A</v>
      </c>
      <c r="BE1388" s="50" t="e">
        <f>VLOOKUP(Audit!I153,$V$13:$AE$22,9,FALSE) &amp; IF(Audit!I153=10,Audit!W153,"") &amp; IF(Audit!I153&lt;&gt;1,U1388,"")</f>
        <v>#N/A</v>
      </c>
      <c r="BF1388" s="47" t="e">
        <f t="shared" si="656"/>
        <v>#N/A</v>
      </c>
      <c r="BG1388" s="50" t="e">
        <f>VLOOKUP(Audit!J153,$V$3:$AE$12,10,FALSE) &amp; Audit!S153 &amp; IF(Audit!J153=10,Audit!V153,"")</f>
        <v>#N/A</v>
      </c>
      <c r="BH1388" s="50" t="e">
        <f>VLOOKUP(Audit!J153,$V$13:$AE$22,10,FALSE) &amp; IF(Audit!J153=10,Audit!W153,"") &amp; IF(Audit!J153&lt;&gt;1,U1388,"")</f>
        <v>#N/A</v>
      </c>
      <c r="BI1388" s="47" t="e">
        <f t="shared" si="657"/>
        <v>#N/A</v>
      </c>
      <c r="BJ1388" s="48" t="str">
        <f t="shared" si="658"/>
        <v/>
      </c>
      <c r="BK1388" s="48" t="str">
        <f t="shared" si="659"/>
        <v/>
      </c>
      <c r="BL1388" s="48" t="str">
        <f t="shared" si="660"/>
        <v/>
      </c>
      <c r="BM1388" s="48" t="str">
        <f t="shared" si="661"/>
        <v/>
      </c>
      <c r="BN1388" s="48" t="str">
        <f t="shared" si="662"/>
        <v/>
      </c>
      <c r="BO1388" s="48" t="str">
        <f t="shared" si="663"/>
        <v/>
      </c>
      <c r="BP1388" s="48" t="str">
        <f t="shared" si="664"/>
        <v/>
      </c>
      <c r="BQ1388" s="48" t="str">
        <f t="shared" si="665"/>
        <v/>
      </c>
      <c r="BR1388" s="48" t="str">
        <f t="shared" si="666"/>
        <v/>
      </c>
      <c r="BS1388" s="48" t="str">
        <f t="shared" si="667"/>
        <v/>
      </c>
      <c r="BT1388" s="48" t="str">
        <f t="shared" si="668"/>
        <v/>
      </c>
      <c r="BU1388" s="48" t="str">
        <f t="shared" si="669"/>
        <v/>
      </c>
    </row>
    <row r="1389" spans="1:73">
      <c r="A1389" s="10">
        <f>Audit!A154</f>
        <v>0</v>
      </c>
      <c r="B1389" s="10" t="e">
        <f t="shared" si="640"/>
        <v>#N/A</v>
      </c>
      <c r="C1389" s="17" t="e">
        <f>VLOOKUP(Audit!B154,$V$3:$AE$12,2,FALSE) &amp; VLOOKUP(Audit!B154,$V$13:$AE$22,2,FALSE)&amp; IF(Audit!B154=10,Audit!V154&amp;Audit!W154,"")</f>
        <v>#N/A</v>
      </c>
      <c r="D1389" s="17" t="e">
        <f>VLOOKUP(Audit!C154,$V$3:$AE$12,3,FALSE) &amp; VLOOKUP(Audit!C154,$V$13:$AE$22,3,FALSE) &amp;IF(Audit!C154=10,Audit!V154&amp;Audit!W154,"")</f>
        <v>#N/A</v>
      </c>
      <c r="E1389" s="17" t="e">
        <f>VLOOKUP(Audit!D154,$V$3:$AE$12,4,FALSE)&amp; Audit!T154 &amp; VLOOKUP(Audit!D154,$V$13:$AE$22,4,FALSE)&amp; IF(Audit!D154=10,Audit!V154&amp;Audit!W154,"")</f>
        <v>#N/A</v>
      </c>
      <c r="F1389" s="17" t="e">
        <f>VLOOKUP(Audit!E154,$V$3:$AE$12,5,FALSE) &amp; VLOOKUP(Audit!E154,$V$13:$AE$22,5,FALSE)&amp; IF(Audit!E154=10,Audit!V154&amp;Audit!W154,"")</f>
        <v>#N/A</v>
      </c>
      <c r="G1389" s="17" t="e">
        <f>VLOOKUP(Audit!F154,$V$3:$AE$12,6,FALSE) &amp; VLOOKUP(Audit!F154,$V$13:$AE$22,6,FALSE)&amp; IF(Audit!F154=10,Audit!V154&amp;Audit!W154,"")</f>
        <v>#N/A</v>
      </c>
      <c r="H1389" s="17" t="e">
        <f>VLOOKUP(Audit!G154,$V$3:$AE$12,7,FALSE) &amp; VLOOKUP(Audit!G154,$V$13:$AE$22,7,FALSE)&amp;IF(Audit!G154=10,Audit!V154&amp;Audit!W154,"")</f>
        <v>#N/A</v>
      </c>
      <c r="I1389" s="17" t="e">
        <f>VLOOKUP(Audit!H154,$V$3:$AE$12,8,FALSE) &amp; Audit!U154 &amp; VLOOKUP(Audit!H154,$V$13:$AE$22,8,FALSE)&amp;IF(Audit!H154=10,Audit!V154&amp;Audit!W154,"")</f>
        <v>#N/A</v>
      </c>
      <c r="J1389" s="17" t="e">
        <f>VLOOKUP(Audit!I154,$V$3:$AE$12,9,FALSE) &amp; VLOOKUP(Audit!I154,$V$13:$AE$22,9,FALSE) &amp; IF(Audit!I154=10,Audit!V154&amp;Audit!W154,"") &amp; IF(Audit!I154&lt;&gt;1,U1389,"")</f>
        <v>#N/A</v>
      </c>
      <c r="K1389" s="17" t="e">
        <f>VLOOKUP(Audit!J154,$V$3:$AE$12,10,FALSE) &amp; Audit!S154 &amp; VLOOKUP(Audit!J154,$V$13:$AE$22,10,FALSE) &amp; IF(Audit!J154=10,Audit!V154&amp;Audit!W154,"") &amp; IF(Audit!J154&lt;&gt;1,U1389,"")</f>
        <v>#N/A</v>
      </c>
      <c r="L1389" s="10">
        <f>Audit!K154</f>
        <v>0</v>
      </c>
      <c r="M1389" s="10" t="e">
        <f t="shared" si="641"/>
        <v>#N/A</v>
      </c>
      <c r="N1389" s="10" t="e">
        <f t="shared" si="642"/>
        <v>#N/A</v>
      </c>
      <c r="O1389" s="10" t="e">
        <f t="shared" si="643"/>
        <v>#N/A</v>
      </c>
      <c r="P1389" s="10" t="e">
        <f t="shared" si="644"/>
        <v>#N/A</v>
      </c>
      <c r="Q1389" s="10" t="e">
        <f t="shared" si="645"/>
        <v>#N/A</v>
      </c>
      <c r="R1389" s="10" t="e">
        <f t="shared" si="646"/>
        <v>#N/A</v>
      </c>
      <c r="S1389" s="10" t="e">
        <f t="shared" si="647"/>
        <v>#N/A</v>
      </c>
      <c r="T1389" s="10" t="e">
        <f t="shared" si="648"/>
        <v>#N/A</v>
      </c>
      <c r="U1389" s="17" t="str">
        <f>IF(Audit!M154="","",VLOOKUP(Audit!M154,$W$26:$X$35,2,FALSE)) &amp; Audit!N154 &amp; IF(Audit!O154="","",IF(Audit!N154&lt;=1.4,VLOOKUP(Audit!O154,$W$38:X1434,2,FALSE),VLOOKUP(Audit!O154,$W$51:$X$61,2,FALSE))) &amp; IF(Audit!P154="","",VLOOKUP(Audit!P154,$Y$26:$Z$35,2,FALSE) &amp; Audit!Q154 &amp; IF(Audit!O154="","",IF(Audit!Q154&lt;=1.4,VLOOKUP(Audit!R154,$Y$38:$Z$48,2,FALSE),VLOOKUP(Audit!R154,$Y$51:$Z$61,2,FALSE))))</f>
        <v/>
      </c>
      <c r="V1389" s="21"/>
      <c r="AH1389" s="49">
        <f>Audit!A154</f>
        <v>0</v>
      </c>
      <c r="AI1389" s="50" t="e">
        <f>VLOOKUP(Audit!B154,$V$3:$AE$12,2,FALSE)&amp; IF(Audit!B154=10,Audit!V154,"")</f>
        <v>#N/A</v>
      </c>
      <c r="AJ1389" s="50" t="e">
        <f>VLOOKUP(Audit!B154,$V$13:$AE$22,2,FALSE)&amp; IF(Audit!B154=10,Audit!W154,"")</f>
        <v>#N/A</v>
      </c>
      <c r="AK1389" s="47" t="e">
        <f t="shared" si="649"/>
        <v>#N/A</v>
      </c>
      <c r="AL1389" s="50" t="e">
        <f>VLOOKUP(Audit!C154,$V$3:$AE$12,3,FALSE)&amp; IF(Audit!C154=10,Audit!V154,"")</f>
        <v>#N/A</v>
      </c>
      <c r="AM1389" s="50" t="e">
        <f>VLOOKUP(Audit!C154,$V$13:$AE$22,3,FALSE)&amp; IF(Audit!C154=10,Audit!W154,"")</f>
        <v>#N/A</v>
      </c>
      <c r="AN1389" s="47" t="e">
        <f t="shared" si="650"/>
        <v>#N/A</v>
      </c>
      <c r="AO1389" s="50" t="e">
        <f>VLOOKUP(Audit!D154,$V$3:$AE$12,4,FALSE) &amp;  Audit!T154 &amp; IF(Audit!D154=10,Audit!V154,"")</f>
        <v>#N/A</v>
      </c>
      <c r="AP1389" s="50" t="e">
        <f>VLOOKUP(Audit!D154,$V$13:$AE$22,4,FALSE)&amp; IF(Audit!D154=10,Audit!W154,"")</f>
        <v>#N/A</v>
      </c>
      <c r="AQ1389" s="47" t="e">
        <f t="shared" si="651"/>
        <v>#N/A</v>
      </c>
      <c r="AR1389" s="50" t="e">
        <f>VLOOKUP(Audit!E154,$V$3:$AE$12,5,FALSE)&amp; IF(Audit!E154=10,Audit!V154,"")</f>
        <v>#N/A</v>
      </c>
      <c r="AS1389" s="50" t="e">
        <f>VLOOKUP(Audit!E154,$V$13:$AE$22,5,FALSE)&amp; IF(Audit!E154=10,Audit!W154,"")</f>
        <v>#N/A</v>
      </c>
      <c r="AT1389" s="47" t="e">
        <f t="shared" si="652"/>
        <v>#N/A</v>
      </c>
      <c r="AU1389" s="50" t="e">
        <f>VLOOKUP(Audit!F154,$V$3:$AE$12,6,FALSE)&amp; IF(Audit!F154=10,Audit!V154,"")</f>
        <v>#N/A</v>
      </c>
      <c r="AV1389" s="50" t="e">
        <f>VLOOKUP(Audit!F154,$V$13:$AE$22,6,FALSE)&amp; IF(Audit!F154=10,Audit!W154,"")</f>
        <v>#N/A</v>
      </c>
      <c r="AW1389" s="47" t="e">
        <f t="shared" si="653"/>
        <v>#N/A</v>
      </c>
      <c r="AX1389" s="50" t="e">
        <f>VLOOKUP(Audit!G154,$V$3:$AE$12,7,FALSE)&amp; IF(Audit!G154=10,Audit!V154,"")</f>
        <v>#N/A</v>
      </c>
      <c r="AY1389" s="50" t="e">
        <f>VLOOKUP(Audit!G154,$V$13:$AE$22,7,FALSE) &amp; IF(Audit!G154=10,Audit!W154,"")</f>
        <v>#N/A</v>
      </c>
      <c r="AZ1389" s="47" t="e">
        <f t="shared" si="654"/>
        <v>#N/A</v>
      </c>
      <c r="BA1389" s="50" t="e">
        <f>VLOOKUP(Audit!H154,$V$3:$AE$12,8,FALSE)&amp; Audit!U154 &amp; IF(Audit!H154=10,Audit!V154,"")</f>
        <v>#N/A</v>
      </c>
      <c r="BB1389" s="50" t="e">
        <f>VLOOKUP(Audit!H154,$V$13:$AE$22,8,FALSE) &amp; IF(Audit!H154=10,Audit!W154,"")</f>
        <v>#N/A</v>
      </c>
      <c r="BC1389" s="47" t="e">
        <f t="shared" si="655"/>
        <v>#N/A</v>
      </c>
      <c r="BD1389" s="50" t="e">
        <f>VLOOKUP(Audit!I154,$V$3:$AE$12,9,FALSE)&amp; IF(Audit!I154=10,Audit!V154,"")</f>
        <v>#N/A</v>
      </c>
      <c r="BE1389" s="50" t="e">
        <f>VLOOKUP(Audit!I154,$V$13:$AE$22,9,FALSE) &amp; IF(Audit!I154=10,Audit!W154,"") &amp; IF(Audit!I154&lt;&gt;1,U1389,"")</f>
        <v>#N/A</v>
      </c>
      <c r="BF1389" s="47" t="e">
        <f t="shared" si="656"/>
        <v>#N/A</v>
      </c>
      <c r="BG1389" s="50" t="e">
        <f>VLOOKUP(Audit!J154,$V$3:$AE$12,10,FALSE) &amp; Audit!S154 &amp; IF(Audit!J154=10,Audit!V154,"")</f>
        <v>#N/A</v>
      </c>
      <c r="BH1389" s="50" t="e">
        <f>VLOOKUP(Audit!J154,$V$13:$AE$22,10,FALSE) &amp; IF(Audit!J154=10,Audit!W154,"") &amp; IF(Audit!J154&lt;&gt;1,U1389,"")</f>
        <v>#N/A</v>
      </c>
      <c r="BI1389" s="47" t="e">
        <f t="shared" si="657"/>
        <v>#N/A</v>
      </c>
      <c r="BJ1389" s="48" t="str">
        <f t="shared" si="658"/>
        <v/>
      </c>
      <c r="BK1389" s="48" t="str">
        <f t="shared" si="659"/>
        <v/>
      </c>
      <c r="BL1389" s="48" t="str">
        <f t="shared" si="660"/>
        <v/>
      </c>
      <c r="BM1389" s="48" t="str">
        <f t="shared" si="661"/>
        <v/>
      </c>
      <c r="BN1389" s="48" t="str">
        <f t="shared" si="662"/>
        <v/>
      </c>
      <c r="BO1389" s="48" t="str">
        <f t="shared" si="663"/>
        <v/>
      </c>
      <c r="BP1389" s="48" t="str">
        <f t="shared" si="664"/>
        <v/>
      </c>
      <c r="BQ1389" s="48" t="str">
        <f t="shared" si="665"/>
        <v/>
      </c>
      <c r="BR1389" s="48" t="str">
        <f t="shared" si="666"/>
        <v/>
      </c>
      <c r="BS1389" s="48" t="str">
        <f t="shared" si="667"/>
        <v/>
      </c>
      <c r="BT1389" s="48" t="str">
        <f t="shared" si="668"/>
        <v/>
      </c>
      <c r="BU1389" s="48" t="str">
        <f t="shared" si="669"/>
        <v/>
      </c>
    </row>
    <row r="1390" spans="1:73">
      <c r="A1390" s="10">
        <f>Audit!A155</f>
        <v>0</v>
      </c>
      <c r="B1390" s="10" t="e">
        <f t="shared" si="640"/>
        <v>#N/A</v>
      </c>
      <c r="C1390" s="17" t="e">
        <f>VLOOKUP(Audit!B155,$V$3:$AE$12,2,FALSE) &amp; VLOOKUP(Audit!B155,$V$13:$AE$22,2,FALSE)&amp; IF(Audit!B155=10,Audit!V155&amp;Audit!W155,"")</f>
        <v>#N/A</v>
      </c>
      <c r="D1390" s="17" t="e">
        <f>VLOOKUP(Audit!C155,$V$3:$AE$12,3,FALSE) &amp; VLOOKUP(Audit!C155,$V$13:$AE$22,3,FALSE) &amp;IF(Audit!C155=10,Audit!V155&amp;Audit!W155,"")</f>
        <v>#N/A</v>
      </c>
      <c r="E1390" s="17" t="e">
        <f>VLOOKUP(Audit!D155,$V$3:$AE$12,4,FALSE)&amp; Audit!T155 &amp; VLOOKUP(Audit!D155,$V$13:$AE$22,4,FALSE)&amp; IF(Audit!D155=10,Audit!V155&amp;Audit!W155,"")</f>
        <v>#N/A</v>
      </c>
      <c r="F1390" s="17" t="e">
        <f>VLOOKUP(Audit!E155,$V$3:$AE$12,5,FALSE) &amp; VLOOKUP(Audit!E155,$V$13:$AE$22,5,FALSE)&amp; IF(Audit!E155=10,Audit!V155&amp;Audit!W155,"")</f>
        <v>#N/A</v>
      </c>
      <c r="G1390" s="17" t="e">
        <f>VLOOKUP(Audit!F155,$V$3:$AE$12,6,FALSE) &amp; VLOOKUP(Audit!F155,$V$13:$AE$22,6,FALSE)&amp; IF(Audit!F155=10,Audit!V155&amp;Audit!W155,"")</f>
        <v>#N/A</v>
      </c>
      <c r="H1390" s="17" t="e">
        <f>VLOOKUP(Audit!G155,$V$3:$AE$12,7,FALSE) &amp; VLOOKUP(Audit!G155,$V$13:$AE$22,7,FALSE)&amp;IF(Audit!G155=10,Audit!V155&amp;Audit!W155,"")</f>
        <v>#N/A</v>
      </c>
      <c r="I1390" s="17" t="e">
        <f>VLOOKUP(Audit!H155,$V$3:$AE$12,8,FALSE) &amp; Audit!U155 &amp; VLOOKUP(Audit!H155,$V$13:$AE$22,8,FALSE)&amp;IF(Audit!H155=10,Audit!V155&amp;Audit!W155,"")</f>
        <v>#N/A</v>
      </c>
      <c r="J1390" s="17" t="e">
        <f>VLOOKUP(Audit!I155,$V$3:$AE$12,9,FALSE) &amp; VLOOKUP(Audit!I155,$V$13:$AE$22,9,FALSE) &amp; IF(Audit!I155=10,Audit!V155&amp;Audit!W155,"") &amp; IF(Audit!I155&lt;&gt;1,U1390,"")</f>
        <v>#N/A</v>
      </c>
      <c r="K1390" s="17" t="e">
        <f>VLOOKUP(Audit!J155,$V$3:$AE$12,10,FALSE) &amp; Audit!S155 &amp; VLOOKUP(Audit!J155,$V$13:$AE$22,10,FALSE) &amp; IF(Audit!J155=10,Audit!V155&amp;Audit!W155,"") &amp; IF(Audit!J155&lt;&gt;1,U1390,"")</f>
        <v>#N/A</v>
      </c>
      <c r="L1390" s="10">
        <f>Audit!K155</f>
        <v>0</v>
      </c>
      <c r="M1390" s="10" t="e">
        <f t="shared" si="641"/>
        <v>#N/A</v>
      </c>
      <c r="N1390" s="10" t="e">
        <f t="shared" si="642"/>
        <v>#N/A</v>
      </c>
      <c r="O1390" s="10" t="e">
        <f t="shared" si="643"/>
        <v>#N/A</v>
      </c>
      <c r="P1390" s="10" t="e">
        <f t="shared" si="644"/>
        <v>#N/A</v>
      </c>
      <c r="Q1390" s="10" t="e">
        <f t="shared" si="645"/>
        <v>#N/A</v>
      </c>
      <c r="R1390" s="10" t="e">
        <f t="shared" si="646"/>
        <v>#N/A</v>
      </c>
      <c r="S1390" s="10" t="e">
        <f t="shared" si="647"/>
        <v>#N/A</v>
      </c>
      <c r="T1390" s="10" t="e">
        <f t="shared" si="648"/>
        <v>#N/A</v>
      </c>
      <c r="U1390" s="17" t="str">
        <f>IF(Audit!M155="","",VLOOKUP(Audit!M155,$W$26:$X$35,2,FALSE)) &amp; Audit!N155 &amp; IF(Audit!O155="","",IF(Audit!N155&lt;=1.4,VLOOKUP(Audit!O155,$W$38:X1435,2,FALSE),VLOOKUP(Audit!O155,$W$51:$X$61,2,FALSE))) &amp; IF(Audit!P155="","",VLOOKUP(Audit!P155,$Y$26:$Z$35,2,FALSE) &amp; Audit!Q155 &amp; IF(Audit!O155="","",IF(Audit!Q155&lt;=1.4,VLOOKUP(Audit!R155,$Y$38:$Z$48,2,FALSE),VLOOKUP(Audit!R155,$Y$51:$Z$61,2,FALSE))))</f>
        <v/>
      </c>
      <c r="V1390" s="21"/>
      <c r="AH1390" s="49">
        <f>Audit!A155</f>
        <v>0</v>
      </c>
      <c r="AI1390" s="50" t="e">
        <f>VLOOKUP(Audit!B155,$V$3:$AE$12,2,FALSE)&amp; IF(Audit!B155=10,Audit!V155,"")</f>
        <v>#N/A</v>
      </c>
      <c r="AJ1390" s="50" t="e">
        <f>VLOOKUP(Audit!B155,$V$13:$AE$22,2,FALSE)&amp; IF(Audit!B155=10,Audit!W155,"")</f>
        <v>#N/A</v>
      </c>
      <c r="AK1390" s="47" t="e">
        <f t="shared" si="649"/>
        <v>#N/A</v>
      </c>
      <c r="AL1390" s="50" t="e">
        <f>VLOOKUP(Audit!C155,$V$3:$AE$12,3,FALSE)&amp; IF(Audit!C155=10,Audit!V155,"")</f>
        <v>#N/A</v>
      </c>
      <c r="AM1390" s="50" t="e">
        <f>VLOOKUP(Audit!C155,$V$13:$AE$22,3,FALSE)&amp; IF(Audit!C155=10,Audit!W155,"")</f>
        <v>#N/A</v>
      </c>
      <c r="AN1390" s="47" t="e">
        <f t="shared" si="650"/>
        <v>#N/A</v>
      </c>
      <c r="AO1390" s="50" t="e">
        <f>VLOOKUP(Audit!D155,$V$3:$AE$12,4,FALSE) &amp;  Audit!T155 &amp; IF(Audit!D155=10,Audit!V155,"")</f>
        <v>#N/A</v>
      </c>
      <c r="AP1390" s="50" t="e">
        <f>VLOOKUP(Audit!D155,$V$13:$AE$22,4,FALSE)&amp; IF(Audit!D155=10,Audit!W155,"")</f>
        <v>#N/A</v>
      </c>
      <c r="AQ1390" s="47" t="e">
        <f t="shared" si="651"/>
        <v>#N/A</v>
      </c>
      <c r="AR1390" s="50" t="e">
        <f>VLOOKUP(Audit!E155,$V$3:$AE$12,5,FALSE)&amp; IF(Audit!E155=10,Audit!V155,"")</f>
        <v>#N/A</v>
      </c>
      <c r="AS1390" s="50" t="e">
        <f>VLOOKUP(Audit!E155,$V$13:$AE$22,5,FALSE)&amp; IF(Audit!E155=10,Audit!W155,"")</f>
        <v>#N/A</v>
      </c>
      <c r="AT1390" s="47" t="e">
        <f t="shared" si="652"/>
        <v>#N/A</v>
      </c>
      <c r="AU1390" s="50" t="e">
        <f>VLOOKUP(Audit!F155,$V$3:$AE$12,6,FALSE)&amp; IF(Audit!F155=10,Audit!V155,"")</f>
        <v>#N/A</v>
      </c>
      <c r="AV1390" s="50" t="e">
        <f>VLOOKUP(Audit!F155,$V$13:$AE$22,6,FALSE)&amp; IF(Audit!F155=10,Audit!W155,"")</f>
        <v>#N/A</v>
      </c>
      <c r="AW1390" s="47" t="e">
        <f t="shared" si="653"/>
        <v>#N/A</v>
      </c>
      <c r="AX1390" s="50" t="e">
        <f>VLOOKUP(Audit!G155,$V$3:$AE$12,7,FALSE)&amp; IF(Audit!G155=10,Audit!V155,"")</f>
        <v>#N/A</v>
      </c>
      <c r="AY1390" s="50" t="e">
        <f>VLOOKUP(Audit!G155,$V$13:$AE$22,7,FALSE) &amp; IF(Audit!G155=10,Audit!W155,"")</f>
        <v>#N/A</v>
      </c>
      <c r="AZ1390" s="47" t="e">
        <f t="shared" si="654"/>
        <v>#N/A</v>
      </c>
      <c r="BA1390" s="50" t="e">
        <f>VLOOKUP(Audit!H155,$V$3:$AE$12,8,FALSE)&amp; Audit!U155 &amp; IF(Audit!H155=10,Audit!V155,"")</f>
        <v>#N/A</v>
      </c>
      <c r="BB1390" s="50" t="e">
        <f>VLOOKUP(Audit!H155,$V$13:$AE$22,8,FALSE) &amp; IF(Audit!H155=10,Audit!W155,"")</f>
        <v>#N/A</v>
      </c>
      <c r="BC1390" s="47" t="e">
        <f t="shared" si="655"/>
        <v>#N/A</v>
      </c>
      <c r="BD1390" s="50" t="e">
        <f>VLOOKUP(Audit!I155,$V$3:$AE$12,9,FALSE)&amp; IF(Audit!I155=10,Audit!V155,"")</f>
        <v>#N/A</v>
      </c>
      <c r="BE1390" s="50" t="e">
        <f>VLOOKUP(Audit!I155,$V$13:$AE$22,9,FALSE) &amp; IF(Audit!I155=10,Audit!W155,"") &amp; IF(Audit!I155&lt;&gt;1,U1390,"")</f>
        <v>#N/A</v>
      </c>
      <c r="BF1390" s="47" t="e">
        <f t="shared" si="656"/>
        <v>#N/A</v>
      </c>
      <c r="BG1390" s="50" t="e">
        <f>VLOOKUP(Audit!J155,$V$3:$AE$12,10,FALSE) &amp; Audit!S155 &amp; IF(Audit!J155=10,Audit!V155,"")</f>
        <v>#N/A</v>
      </c>
      <c r="BH1390" s="50" t="e">
        <f>VLOOKUP(Audit!J155,$V$13:$AE$22,10,FALSE) &amp; IF(Audit!J155=10,Audit!W155,"") &amp; IF(Audit!J155&lt;&gt;1,U1390,"")</f>
        <v>#N/A</v>
      </c>
      <c r="BI1390" s="47" t="e">
        <f t="shared" si="657"/>
        <v>#N/A</v>
      </c>
      <c r="BJ1390" s="48" t="str">
        <f t="shared" si="658"/>
        <v/>
      </c>
      <c r="BK1390" s="48" t="str">
        <f t="shared" si="659"/>
        <v/>
      </c>
      <c r="BL1390" s="48" t="str">
        <f t="shared" si="660"/>
        <v/>
      </c>
      <c r="BM1390" s="48" t="str">
        <f t="shared" si="661"/>
        <v/>
      </c>
      <c r="BN1390" s="48" t="str">
        <f t="shared" si="662"/>
        <v/>
      </c>
      <c r="BO1390" s="48" t="str">
        <f t="shared" si="663"/>
        <v/>
      </c>
      <c r="BP1390" s="48" t="str">
        <f t="shared" si="664"/>
        <v/>
      </c>
      <c r="BQ1390" s="48" t="str">
        <f t="shared" si="665"/>
        <v/>
      </c>
      <c r="BR1390" s="48" t="str">
        <f t="shared" si="666"/>
        <v/>
      </c>
      <c r="BS1390" s="48" t="str">
        <f t="shared" si="667"/>
        <v/>
      </c>
      <c r="BT1390" s="48" t="str">
        <f t="shared" si="668"/>
        <v/>
      </c>
      <c r="BU1390" s="48" t="str">
        <f t="shared" si="669"/>
        <v/>
      </c>
    </row>
    <row r="1391" spans="1:73">
      <c r="A1391" s="10">
        <f>Audit!A156</f>
        <v>0</v>
      </c>
      <c r="B1391" s="10" t="e">
        <f t="shared" si="640"/>
        <v>#N/A</v>
      </c>
      <c r="C1391" s="17" t="e">
        <f>VLOOKUP(Audit!B156,$V$3:$AE$12,2,FALSE) &amp; VLOOKUP(Audit!B156,$V$13:$AE$22,2,FALSE)&amp; IF(Audit!B156=10,Audit!V156&amp;Audit!W156,"")</f>
        <v>#N/A</v>
      </c>
      <c r="D1391" s="17" t="e">
        <f>VLOOKUP(Audit!C156,$V$3:$AE$12,3,FALSE) &amp; VLOOKUP(Audit!C156,$V$13:$AE$22,3,FALSE) &amp;IF(Audit!C156=10,Audit!V156&amp;Audit!W156,"")</f>
        <v>#N/A</v>
      </c>
      <c r="E1391" s="17" t="e">
        <f>VLOOKUP(Audit!D156,$V$3:$AE$12,4,FALSE)&amp; Audit!T156 &amp; VLOOKUP(Audit!D156,$V$13:$AE$22,4,FALSE)&amp; IF(Audit!D156=10,Audit!V156&amp;Audit!W156,"")</f>
        <v>#N/A</v>
      </c>
      <c r="F1391" s="17" t="e">
        <f>VLOOKUP(Audit!E156,$V$3:$AE$12,5,FALSE) &amp; VLOOKUP(Audit!E156,$V$13:$AE$22,5,FALSE)&amp; IF(Audit!E156=10,Audit!V156&amp;Audit!W156,"")</f>
        <v>#N/A</v>
      </c>
      <c r="G1391" s="17" t="e">
        <f>VLOOKUP(Audit!F156,$V$3:$AE$12,6,FALSE) &amp; VLOOKUP(Audit!F156,$V$13:$AE$22,6,FALSE)&amp; IF(Audit!F156=10,Audit!V156&amp;Audit!W156,"")</f>
        <v>#N/A</v>
      </c>
      <c r="H1391" s="17" t="e">
        <f>VLOOKUP(Audit!G156,$V$3:$AE$12,7,FALSE) &amp; VLOOKUP(Audit!G156,$V$13:$AE$22,7,FALSE)&amp;IF(Audit!G156=10,Audit!V156&amp;Audit!W156,"")</f>
        <v>#N/A</v>
      </c>
      <c r="I1391" s="17" t="e">
        <f>VLOOKUP(Audit!H156,$V$3:$AE$12,8,FALSE) &amp; Audit!U156 &amp; VLOOKUP(Audit!H156,$V$13:$AE$22,8,FALSE)&amp;IF(Audit!H156=10,Audit!V156&amp;Audit!W156,"")</f>
        <v>#N/A</v>
      </c>
      <c r="J1391" s="17" t="e">
        <f>VLOOKUP(Audit!I156,$V$3:$AE$12,9,FALSE) &amp; VLOOKUP(Audit!I156,$V$13:$AE$22,9,FALSE) &amp; IF(Audit!I156=10,Audit!V156&amp;Audit!W156,"") &amp; IF(Audit!I156&lt;&gt;1,U1391,"")</f>
        <v>#N/A</v>
      </c>
      <c r="K1391" s="17" t="e">
        <f>VLOOKUP(Audit!J156,$V$3:$AE$12,10,FALSE) &amp; Audit!S156 &amp; VLOOKUP(Audit!J156,$V$13:$AE$22,10,FALSE) &amp; IF(Audit!J156=10,Audit!V156&amp;Audit!W156,"") &amp; IF(Audit!J156&lt;&gt;1,U1391,"")</f>
        <v>#N/A</v>
      </c>
      <c r="L1391" s="10">
        <f>Audit!K156</f>
        <v>0</v>
      </c>
      <c r="M1391" s="10" t="e">
        <f t="shared" si="641"/>
        <v>#N/A</v>
      </c>
      <c r="N1391" s="10" t="e">
        <f t="shared" si="642"/>
        <v>#N/A</v>
      </c>
      <c r="O1391" s="10" t="e">
        <f t="shared" si="643"/>
        <v>#N/A</v>
      </c>
      <c r="P1391" s="10" t="e">
        <f t="shared" si="644"/>
        <v>#N/A</v>
      </c>
      <c r="Q1391" s="10" t="e">
        <f t="shared" si="645"/>
        <v>#N/A</v>
      </c>
      <c r="R1391" s="10" t="e">
        <f t="shared" si="646"/>
        <v>#N/A</v>
      </c>
      <c r="S1391" s="10" t="e">
        <f t="shared" si="647"/>
        <v>#N/A</v>
      </c>
      <c r="T1391" s="10" t="e">
        <f t="shared" si="648"/>
        <v>#N/A</v>
      </c>
      <c r="U1391" s="17" t="str">
        <f>IF(Audit!M156="","",VLOOKUP(Audit!M156,$W$26:$X$35,2,FALSE)) &amp; Audit!N156 &amp; IF(Audit!O156="","",IF(Audit!N156&lt;=1.4,VLOOKUP(Audit!O156,$W$38:X1436,2,FALSE),VLOOKUP(Audit!O156,$W$51:$X$61,2,FALSE))) &amp; IF(Audit!P156="","",VLOOKUP(Audit!P156,$Y$26:$Z$35,2,FALSE) &amp; Audit!Q156 &amp; IF(Audit!O156="","",IF(Audit!Q156&lt;=1.4,VLOOKUP(Audit!R156,$Y$38:$Z$48,2,FALSE),VLOOKUP(Audit!R156,$Y$51:$Z$61,2,FALSE))))</f>
        <v/>
      </c>
      <c r="V1391" s="21"/>
      <c r="AH1391" s="49">
        <f>Audit!A156</f>
        <v>0</v>
      </c>
      <c r="AI1391" s="50" t="e">
        <f>VLOOKUP(Audit!B156,$V$3:$AE$12,2,FALSE)&amp; IF(Audit!B156=10,Audit!V156,"")</f>
        <v>#N/A</v>
      </c>
      <c r="AJ1391" s="50" t="e">
        <f>VLOOKUP(Audit!B156,$V$13:$AE$22,2,FALSE)&amp; IF(Audit!B156=10,Audit!W156,"")</f>
        <v>#N/A</v>
      </c>
      <c r="AK1391" s="47" t="e">
        <f t="shared" si="649"/>
        <v>#N/A</v>
      </c>
      <c r="AL1391" s="50" t="e">
        <f>VLOOKUP(Audit!C156,$V$3:$AE$12,3,FALSE)&amp; IF(Audit!C156=10,Audit!V156,"")</f>
        <v>#N/A</v>
      </c>
      <c r="AM1391" s="50" t="e">
        <f>VLOOKUP(Audit!C156,$V$13:$AE$22,3,FALSE)&amp; IF(Audit!C156=10,Audit!W156,"")</f>
        <v>#N/A</v>
      </c>
      <c r="AN1391" s="47" t="e">
        <f t="shared" si="650"/>
        <v>#N/A</v>
      </c>
      <c r="AO1391" s="50" t="e">
        <f>VLOOKUP(Audit!D156,$V$3:$AE$12,4,FALSE) &amp;  Audit!T156 &amp; IF(Audit!D156=10,Audit!V156,"")</f>
        <v>#N/A</v>
      </c>
      <c r="AP1391" s="50" t="e">
        <f>VLOOKUP(Audit!D156,$V$13:$AE$22,4,FALSE)&amp; IF(Audit!D156=10,Audit!W156,"")</f>
        <v>#N/A</v>
      </c>
      <c r="AQ1391" s="47" t="e">
        <f t="shared" si="651"/>
        <v>#N/A</v>
      </c>
      <c r="AR1391" s="50" t="e">
        <f>VLOOKUP(Audit!E156,$V$3:$AE$12,5,FALSE)&amp; IF(Audit!E156=10,Audit!V156,"")</f>
        <v>#N/A</v>
      </c>
      <c r="AS1391" s="50" t="e">
        <f>VLOOKUP(Audit!E156,$V$13:$AE$22,5,FALSE)&amp; IF(Audit!E156=10,Audit!W156,"")</f>
        <v>#N/A</v>
      </c>
      <c r="AT1391" s="47" t="e">
        <f t="shared" si="652"/>
        <v>#N/A</v>
      </c>
      <c r="AU1391" s="50" t="e">
        <f>VLOOKUP(Audit!F156,$V$3:$AE$12,6,FALSE)&amp; IF(Audit!F156=10,Audit!V156,"")</f>
        <v>#N/A</v>
      </c>
      <c r="AV1391" s="50" t="e">
        <f>VLOOKUP(Audit!F156,$V$13:$AE$22,6,FALSE)&amp; IF(Audit!F156=10,Audit!W156,"")</f>
        <v>#N/A</v>
      </c>
      <c r="AW1391" s="47" t="e">
        <f t="shared" si="653"/>
        <v>#N/A</v>
      </c>
      <c r="AX1391" s="50" t="e">
        <f>VLOOKUP(Audit!G156,$V$3:$AE$12,7,FALSE)&amp; IF(Audit!G156=10,Audit!V156,"")</f>
        <v>#N/A</v>
      </c>
      <c r="AY1391" s="50" t="e">
        <f>VLOOKUP(Audit!G156,$V$13:$AE$22,7,FALSE) &amp; IF(Audit!G156=10,Audit!W156,"")</f>
        <v>#N/A</v>
      </c>
      <c r="AZ1391" s="47" t="e">
        <f t="shared" si="654"/>
        <v>#N/A</v>
      </c>
      <c r="BA1391" s="50" t="e">
        <f>VLOOKUP(Audit!H156,$V$3:$AE$12,8,FALSE)&amp; Audit!U156 &amp; IF(Audit!H156=10,Audit!V156,"")</f>
        <v>#N/A</v>
      </c>
      <c r="BB1391" s="50" t="e">
        <f>VLOOKUP(Audit!H156,$V$13:$AE$22,8,FALSE) &amp; IF(Audit!H156=10,Audit!W156,"")</f>
        <v>#N/A</v>
      </c>
      <c r="BC1391" s="47" t="e">
        <f t="shared" si="655"/>
        <v>#N/A</v>
      </c>
      <c r="BD1391" s="50" t="e">
        <f>VLOOKUP(Audit!I156,$V$3:$AE$12,9,FALSE)&amp; IF(Audit!I156=10,Audit!V156,"")</f>
        <v>#N/A</v>
      </c>
      <c r="BE1391" s="50" t="e">
        <f>VLOOKUP(Audit!I156,$V$13:$AE$22,9,FALSE) &amp; IF(Audit!I156=10,Audit!W156,"") &amp; IF(Audit!I156&lt;&gt;1,U1391,"")</f>
        <v>#N/A</v>
      </c>
      <c r="BF1391" s="47" t="e">
        <f t="shared" si="656"/>
        <v>#N/A</v>
      </c>
      <c r="BG1391" s="50" t="e">
        <f>VLOOKUP(Audit!J156,$V$3:$AE$12,10,FALSE) &amp; Audit!S156 &amp; IF(Audit!J156=10,Audit!V156,"")</f>
        <v>#N/A</v>
      </c>
      <c r="BH1391" s="50" t="e">
        <f>VLOOKUP(Audit!J156,$V$13:$AE$22,10,FALSE) &amp; IF(Audit!J156=10,Audit!W156,"") &amp; IF(Audit!J156&lt;&gt;1,U1391,"")</f>
        <v>#N/A</v>
      </c>
      <c r="BI1391" s="47" t="e">
        <f t="shared" si="657"/>
        <v>#N/A</v>
      </c>
      <c r="BJ1391" s="48" t="str">
        <f t="shared" si="658"/>
        <v/>
      </c>
      <c r="BK1391" s="48" t="str">
        <f t="shared" si="659"/>
        <v/>
      </c>
      <c r="BL1391" s="48" t="str">
        <f t="shared" si="660"/>
        <v/>
      </c>
      <c r="BM1391" s="48" t="str">
        <f t="shared" si="661"/>
        <v/>
      </c>
      <c r="BN1391" s="48" t="str">
        <f t="shared" si="662"/>
        <v/>
      </c>
      <c r="BO1391" s="48" t="str">
        <f t="shared" si="663"/>
        <v/>
      </c>
      <c r="BP1391" s="48" t="str">
        <f t="shared" si="664"/>
        <v/>
      </c>
      <c r="BQ1391" s="48" t="str">
        <f t="shared" si="665"/>
        <v/>
      </c>
      <c r="BR1391" s="48" t="str">
        <f t="shared" si="666"/>
        <v/>
      </c>
      <c r="BS1391" s="48" t="str">
        <f t="shared" si="667"/>
        <v/>
      </c>
      <c r="BT1391" s="48" t="str">
        <f t="shared" si="668"/>
        <v/>
      </c>
      <c r="BU1391" s="48" t="str">
        <f t="shared" si="669"/>
        <v/>
      </c>
    </row>
    <row r="1392" spans="1:73">
      <c r="A1392" s="10">
        <f>Audit!A157</f>
        <v>0</v>
      </c>
      <c r="B1392" s="10" t="e">
        <f t="shared" si="640"/>
        <v>#N/A</v>
      </c>
      <c r="C1392" s="17" t="e">
        <f>VLOOKUP(Audit!B157,$V$3:$AE$12,2,FALSE) &amp; VLOOKUP(Audit!B157,$V$13:$AE$22,2,FALSE)&amp; IF(Audit!B157=10,Audit!V157&amp;Audit!W157,"")</f>
        <v>#N/A</v>
      </c>
      <c r="D1392" s="17" t="e">
        <f>VLOOKUP(Audit!C157,$V$3:$AE$12,3,FALSE) &amp; VLOOKUP(Audit!C157,$V$13:$AE$22,3,FALSE) &amp;IF(Audit!C157=10,Audit!V157&amp;Audit!W157,"")</f>
        <v>#N/A</v>
      </c>
      <c r="E1392" s="17" t="e">
        <f>VLOOKUP(Audit!D157,$V$3:$AE$12,4,FALSE)&amp; Audit!T157 &amp; VLOOKUP(Audit!D157,$V$13:$AE$22,4,FALSE)&amp; IF(Audit!D157=10,Audit!V157&amp;Audit!W157,"")</f>
        <v>#N/A</v>
      </c>
      <c r="F1392" s="17" t="e">
        <f>VLOOKUP(Audit!E157,$V$3:$AE$12,5,FALSE) &amp; VLOOKUP(Audit!E157,$V$13:$AE$22,5,FALSE)&amp; IF(Audit!E157=10,Audit!V157&amp;Audit!W157,"")</f>
        <v>#N/A</v>
      </c>
      <c r="G1392" s="17" t="e">
        <f>VLOOKUP(Audit!F157,$V$3:$AE$12,6,FALSE) &amp; VLOOKUP(Audit!F157,$V$13:$AE$22,6,FALSE)&amp; IF(Audit!F157=10,Audit!V157&amp;Audit!W157,"")</f>
        <v>#N/A</v>
      </c>
      <c r="H1392" s="17" t="e">
        <f>VLOOKUP(Audit!G157,$V$3:$AE$12,7,FALSE) &amp; VLOOKUP(Audit!G157,$V$13:$AE$22,7,FALSE)&amp;IF(Audit!G157=10,Audit!V157&amp;Audit!W157,"")</f>
        <v>#N/A</v>
      </c>
      <c r="I1392" s="17" t="e">
        <f>VLOOKUP(Audit!H157,$V$3:$AE$12,8,FALSE) &amp; Audit!U157 &amp; VLOOKUP(Audit!H157,$V$13:$AE$22,8,FALSE)&amp;IF(Audit!H157=10,Audit!V157&amp;Audit!W157,"")</f>
        <v>#N/A</v>
      </c>
      <c r="J1392" s="17" t="e">
        <f>VLOOKUP(Audit!I157,$V$3:$AE$12,9,FALSE) &amp; VLOOKUP(Audit!I157,$V$13:$AE$22,9,FALSE) &amp; IF(Audit!I157=10,Audit!V157&amp;Audit!W157,"") &amp; IF(Audit!I157&lt;&gt;1,U1392,"")</f>
        <v>#N/A</v>
      </c>
      <c r="K1392" s="17" t="e">
        <f>VLOOKUP(Audit!J157,$V$3:$AE$12,10,FALSE) &amp; Audit!S157 &amp; VLOOKUP(Audit!J157,$V$13:$AE$22,10,FALSE) &amp; IF(Audit!J157=10,Audit!V157&amp;Audit!W157,"") &amp; IF(Audit!J157&lt;&gt;1,U1392,"")</f>
        <v>#N/A</v>
      </c>
      <c r="L1392" s="10">
        <f>Audit!K157</f>
        <v>0</v>
      </c>
      <c r="M1392" s="10" t="e">
        <f t="shared" si="641"/>
        <v>#N/A</v>
      </c>
      <c r="N1392" s="10" t="e">
        <f t="shared" si="642"/>
        <v>#N/A</v>
      </c>
      <c r="O1392" s="10" t="e">
        <f t="shared" si="643"/>
        <v>#N/A</v>
      </c>
      <c r="P1392" s="10" t="e">
        <f t="shared" si="644"/>
        <v>#N/A</v>
      </c>
      <c r="Q1392" s="10" t="e">
        <f t="shared" si="645"/>
        <v>#N/A</v>
      </c>
      <c r="R1392" s="10" t="e">
        <f t="shared" si="646"/>
        <v>#N/A</v>
      </c>
      <c r="S1392" s="10" t="e">
        <f t="shared" si="647"/>
        <v>#N/A</v>
      </c>
      <c r="T1392" s="10" t="e">
        <f t="shared" si="648"/>
        <v>#N/A</v>
      </c>
      <c r="U1392" s="17" t="str">
        <f>IF(Audit!M157="","",VLOOKUP(Audit!M157,$W$26:$X$35,2,FALSE)) &amp; Audit!N157 &amp; IF(Audit!O157="","",IF(Audit!N157&lt;=1.4,VLOOKUP(Audit!O157,$W$38:X1437,2,FALSE),VLOOKUP(Audit!O157,$W$51:$X$61,2,FALSE))) &amp; IF(Audit!P157="","",VLOOKUP(Audit!P157,$Y$26:$Z$35,2,FALSE) &amp; Audit!Q157 &amp; IF(Audit!O157="","",IF(Audit!Q157&lt;=1.4,VLOOKUP(Audit!R157,$Y$38:$Z$48,2,FALSE),VLOOKUP(Audit!R157,$Y$51:$Z$61,2,FALSE))))</f>
        <v/>
      </c>
      <c r="V1392" s="21"/>
      <c r="AH1392" s="49">
        <f>Audit!A157</f>
        <v>0</v>
      </c>
      <c r="AI1392" s="50" t="e">
        <f>VLOOKUP(Audit!B157,$V$3:$AE$12,2,FALSE)&amp; IF(Audit!B157=10,Audit!V157,"")</f>
        <v>#N/A</v>
      </c>
      <c r="AJ1392" s="50" t="e">
        <f>VLOOKUP(Audit!B157,$V$13:$AE$22,2,FALSE)&amp; IF(Audit!B157=10,Audit!W157,"")</f>
        <v>#N/A</v>
      </c>
      <c r="AK1392" s="47" t="e">
        <f t="shared" si="649"/>
        <v>#N/A</v>
      </c>
      <c r="AL1392" s="50" t="e">
        <f>VLOOKUP(Audit!C157,$V$3:$AE$12,3,FALSE)&amp; IF(Audit!C157=10,Audit!V157,"")</f>
        <v>#N/A</v>
      </c>
      <c r="AM1392" s="50" t="e">
        <f>VLOOKUP(Audit!C157,$V$13:$AE$22,3,FALSE)&amp; IF(Audit!C157=10,Audit!W157,"")</f>
        <v>#N/A</v>
      </c>
      <c r="AN1392" s="47" t="e">
        <f t="shared" si="650"/>
        <v>#N/A</v>
      </c>
      <c r="AO1392" s="50" t="e">
        <f>VLOOKUP(Audit!D157,$V$3:$AE$12,4,FALSE) &amp;  Audit!T157 &amp; IF(Audit!D157=10,Audit!V157,"")</f>
        <v>#N/A</v>
      </c>
      <c r="AP1392" s="50" t="e">
        <f>VLOOKUP(Audit!D157,$V$13:$AE$22,4,FALSE)&amp; IF(Audit!D157=10,Audit!W157,"")</f>
        <v>#N/A</v>
      </c>
      <c r="AQ1392" s="47" t="e">
        <f t="shared" si="651"/>
        <v>#N/A</v>
      </c>
      <c r="AR1392" s="50" t="e">
        <f>VLOOKUP(Audit!E157,$V$3:$AE$12,5,FALSE)&amp; IF(Audit!E157=10,Audit!V157,"")</f>
        <v>#N/A</v>
      </c>
      <c r="AS1392" s="50" t="e">
        <f>VLOOKUP(Audit!E157,$V$13:$AE$22,5,FALSE)&amp; IF(Audit!E157=10,Audit!W157,"")</f>
        <v>#N/A</v>
      </c>
      <c r="AT1392" s="47" t="e">
        <f t="shared" si="652"/>
        <v>#N/A</v>
      </c>
      <c r="AU1392" s="50" t="e">
        <f>VLOOKUP(Audit!F157,$V$3:$AE$12,6,FALSE)&amp; IF(Audit!F157=10,Audit!V157,"")</f>
        <v>#N/A</v>
      </c>
      <c r="AV1392" s="50" t="e">
        <f>VLOOKUP(Audit!F157,$V$13:$AE$22,6,FALSE)&amp; IF(Audit!F157=10,Audit!W157,"")</f>
        <v>#N/A</v>
      </c>
      <c r="AW1392" s="47" t="e">
        <f t="shared" si="653"/>
        <v>#N/A</v>
      </c>
      <c r="AX1392" s="50" t="e">
        <f>VLOOKUP(Audit!G157,$V$3:$AE$12,7,FALSE)&amp; IF(Audit!G157=10,Audit!V157,"")</f>
        <v>#N/A</v>
      </c>
      <c r="AY1392" s="50" t="e">
        <f>VLOOKUP(Audit!G157,$V$13:$AE$22,7,FALSE) &amp; IF(Audit!G157=10,Audit!W157,"")</f>
        <v>#N/A</v>
      </c>
      <c r="AZ1392" s="47" t="e">
        <f t="shared" si="654"/>
        <v>#N/A</v>
      </c>
      <c r="BA1392" s="50" t="e">
        <f>VLOOKUP(Audit!H157,$V$3:$AE$12,8,FALSE)&amp; Audit!U157 &amp; IF(Audit!H157=10,Audit!V157,"")</f>
        <v>#N/A</v>
      </c>
      <c r="BB1392" s="50" t="e">
        <f>VLOOKUP(Audit!H157,$V$13:$AE$22,8,FALSE) &amp; IF(Audit!H157=10,Audit!W157,"")</f>
        <v>#N/A</v>
      </c>
      <c r="BC1392" s="47" t="e">
        <f t="shared" si="655"/>
        <v>#N/A</v>
      </c>
      <c r="BD1392" s="50" t="e">
        <f>VLOOKUP(Audit!I157,$V$3:$AE$12,9,FALSE)&amp; IF(Audit!I157=10,Audit!V157,"")</f>
        <v>#N/A</v>
      </c>
      <c r="BE1392" s="50" t="e">
        <f>VLOOKUP(Audit!I157,$V$13:$AE$22,9,FALSE) &amp; IF(Audit!I157=10,Audit!W157,"") &amp; IF(Audit!I157&lt;&gt;1,U1392,"")</f>
        <v>#N/A</v>
      </c>
      <c r="BF1392" s="47" t="e">
        <f t="shared" si="656"/>
        <v>#N/A</v>
      </c>
      <c r="BG1392" s="50" t="e">
        <f>VLOOKUP(Audit!J157,$V$3:$AE$12,10,FALSE) &amp; Audit!S157 &amp; IF(Audit!J157=10,Audit!V157,"")</f>
        <v>#N/A</v>
      </c>
      <c r="BH1392" s="50" t="e">
        <f>VLOOKUP(Audit!J157,$V$13:$AE$22,10,FALSE) &amp; IF(Audit!J157=10,Audit!W157,"") &amp; IF(Audit!J157&lt;&gt;1,U1392,"")</f>
        <v>#N/A</v>
      </c>
      <c r="BI1392" s="47" t="e">
        <f t="shared" si="657"/>
        <v>#N/A</v>
      </c>
      <c r="BJ1392" s="48" t="str">
        <f t="shared" si="658"/>
        <v/>
      </c>
      <c r="BK1392" s="48" t="str">
        <f t="shared" si="659"/>
        <v/>
      </c>
      <c r="BL1392" s="48" t="str">
        <f t="shared" si="660"/>
        <v/>
      </c>
      <c r="BM1392" s="48" t="str">
        <f t="shared" si="661"/>
        <v/>
      </c>
      <c r="BN1392" s="48" t="str">
        <f t="shared" si="662"/>
        <v/>
      </c>
      <c r="BO1392" s="48" t="str">
        <f t="shared" si="663"/>
        <v/>
      </c>
      <c r="BP1392" s="48" t="str">
        <f t="shared" si="664"/>
        <v/>
      </c>
      <c r="BQ1392" s="48" t="str">
        <f t="shared" si="665"/>
        <v/>
      </c>
      <c r="BR1392" s="48" t="str">
        <f t="shared" si="666"/>
        <v/>
      </c>
      <c r="BS1392" s="48" t="str">
        <f t="shared" si="667"/>
        <v/>
      </c>
      <c r="BT1392" s="48" t="str">
        <f t="shared" si="668"/>
        <v/>
      </c>
      <c r="BU1392" s="48" t="str">
        <f t="shared" si="669"/>
        <v/>
      </c>
    </row>
    <row r="1393" spans="1:73">
      <c r="A1393" s="10">
        <f>Audit!A158</f>
        <v>0</v>
      </c>
      <c r="B1393" s="10" t="e">
        <f t="shared" si="640"/>
        <v>#N/A</v>
      </c>
      <c r="C1393" s="17" t="e">
        <f>VLOOKUP(Audit!B158,$V$3:$AE$12,2,FALSE) &amp; VLOOKUP(Audit!B158,$V$13:$AE$22,2,FALSE)&amp; IF(Audit!B158=10,Audit!V158&amp;Audit!W158,"")</f>
        <v>#N/A</v>
      </c>
      <c r="D1393" s="17" t="e">
        <f>VLOOKUP(Audit!C158,$V$3:$AE$12,3,FALSE) &amp; VLOOKUP(Audit!C158,$V$13:$AE$22,3,FALSE) &amp;IF(Audit!C158=10,Audit!V158&amp;Audit!W158,"")</f>
        <v>#N/A</v>
      </c>
      <c r="E1393" s="17" t="e">
        <f>VLOOKUP(Audit!D158,$V$3:$AE$12,4,FALSE)&amp; Audit!T158 &amp; VLOOKUP(Audit!D158,$V$13:$AE$22,4,FALSE)&amp; IF(Audit!D158=10,Audit!V158&amp;Audit!W158,"")</f>
        <v>#N/A</v>
      </c>
      <c r="F1393" s="17" t="e">
        <f>VLOOKUP(Audit!E158,$V$3:$AE$12,5,FALSE) &amp; VLOOKUP(Audit!E158,$V$13:$AE$22,5,FALSE)&amp; IF(Audit!E158=10,Audit!V158&amp;Audit!W158,"")</f>
        <v>#N/A</v>
      </c>
      <c r="G1393" s="17" t="e">
        <f>VLOOKUP(Audit!F158,$V$3:$AE$12,6,FALSE) &amp; VLOOKUP(Audit!F158,$V$13:$AE$22,6,FALSE)&amp; IF(Audit!F158=10,Audit!V158&amp;Audit!W158,"")</f>
        <v>#N/A</v>
      </c>
      <c r="H1393" s="17" t="e">
        <f>VLOOKUP(Audit!G158,$V$3:$AE$12,7,FALSE) &amp; VLOOKUP(Audit!G158,$V$13:$AE$22,7,FALSE)&amp;IF(Audit!G158=10,Audit!V158&amp;Audit!W158,"")</f>
        <v>#N/A</v>
      </c>
      <c r="I1393" s="17" t="e">
        <f>VLOOKUP(Audit!H158,$V$3:$AE$12,8,FALSE) &amp; Audit!U158 &amp; VLOOKUP(Audit!H158,$V$13:$AE$22,8,FALSE)&amp;IF(Audit!H158=10,Audit!V158&amp;Audit!W158,"")</f>
        <v>#N/A</v>
      </c>
      <c r="J1393" s="17" t="e">
        <f>VLOOKUP(Audit!I158,$V$3:$AE$12,9,FALSE) &amp; VLOOKUP(Audit!I158,$V$13:$AE$22,9,FALSE) &amp; IF(Audit!I158=10,Audit!V158&amp;Audit!W158,"") &amp; IF(Audit!I158&lt;&gt;1,U1393,"")</f>
        <v>#N/A</v>
      </c>
      <c r="K1393" s="17" t="e">
        <f>VLOOKUP(Audit!J158,$V$3:$AE$12,10,FALSE) &amp; Audit!S158 &amp; VLOOKUP(Audit!J158,$V$13:$AE$22,10,FALSE) &amp; IF(Audit!J158=10,Audit!V158&amp;Audit!W158,"") &amp; IF(Audit!J158&lt;&gt;1,U1393,"")</f>
        <v>#N/A</v>
      </c>
      <c r="L1393" s="10">
        <f>Audit!K158</f>
        <v>0</v>
      </c>
      <c r="M1393" s="10" t="e">
        <f t="shared" si="641"/>
        <v>#N/A</v>
      </c>
      <c r="N1393" s="10" t="e">
        <f t="shared" si="642"/>
        <v>#N/A</v>
      </c>
      <c r="O1393" s="10" t="e">
        <f t="shared" si="643"/>
        <v>#N/A</v>
      </c>
      <c r="P1393" s="10" t="e">
        <f t="shared" si="644"/>
        <v>#N/A</v>
      </c>
      <c r="Q1393" s="10" t="e">
        <f t="shared" si="645"/>
        <v>#N/A</v>
      </c>
      <c r="R1393" s="10" t="e">
        <f t="shared" si="646"/>
        <v>#N/A</v>
      </c>
      <c r="S1393" s="10" t="e">
        <f t="shared" si="647"/>
        <v>#N/A</v>
      </c>
      <c r="T1393" s="10" t="e">
        <f t="shared" si="648"/>
        <v>#N/A</v>
      </c>
      <c r="U1393" s="17" t="str">
        <f>IF(Audit!M158="","",VLOOKUP(Audit!M158,$W$26:$X$35,2,FALSE)) &amp; Audit!N158 &amp; IF(Audit!O158="","",IF(Audit!N158&lt;=1.4,VLOOKUP(Audit!O158,$W$38:X1438,2,FALSE),VLOOKUP(Audit!O158,$W$51:$X$61,2,FALSE))) &amp; IF(Audit!P158="","",VLOOKUP(Audit!P158,$Y$26:$Z$35,2,FALSE) &amp; Audit!Q158 &amp; IF(Audit!O158="","",IF(Audit!Q158&lt;=1.4,VLOOKUP(Audit!R158,$Y$38:$Z$48,2,FALSE),VLOOKUP(Audit!R158,$Y$51:$Z$61,2,FALSE))))</f>
        <v/>
      </c>
      <c r="V1393" s="21"/>
      <c r="AH1393" s="49">
        <f>Audit!A158</f>
        <v>0</v>
      </c>
      <c r="AI1393" s="50" t="e">
        <f>VLOOKUP(Audit!B158,$V$3:$AE$12,2,FALSE)&amp; IF(Audit!B158=10,Audit!V158,"")</f>
        <v>#N/A</v>
      </c>
      <c r="AJ1393" s="50" t="e">
        <f>VLOOKUP(Audit!B158,$V$13:$AE$22,2,FALSE)&amp; IF(Audit!B158=10,Audit!W158,"")</f>
        <v>#N/A</v>
      </c>
      <c r="AK1393" s="47" t="e">
        <f t="shared" si="649"/>
        <v>#N/A</v>
      </c>
      <c r="AL1393" s="50" t="e">
        <f>VLOOKUP(Audit!C158,$V$3:$AE$12,3,FALSE)&amp; IF(Audit!C158=10,Audit!V158,"")</f>
        <v>#N/A</v>
      </c>
      <c r="AM1393" s="50" t="e">
        <f>VLOOKUP(Audit!C158,$V$13:$AE$22,3,FALSE)&amp; IF(Audit!C158=10,Audit!W158,"")</f>
        <v>#N/A</v>
      </c>
      <c r="AN1393" s="47" t="e">
        <f t="shared" si="650"/>
        <v>#N/A</v>
      </c>
      <c r="AO1393" s="50" t="e">
        <f>VLOOKUP(Audit!D158,$V$3:$AE$12,4,FALSE) &amp;  Audit!T158 &amp; IF(Audit!D158=10,Audit!V158,"")</f>
        <v>#N/A</v>
      </c>
      <c r="AP1393" s="50" t="e">
        <f>VLOOKUP(Audit!D158,$V$13:$AE$22,4,FALSE)&amp; IF(Audit!D158=10,Audit!W158,"")</f>
        <v>#N/A</v>
      </c>
      <c r="AQ1393" s="47" t="e">
        <f t="shared" si="651"/>
        <v>#N/A</v>
      </c>
      <c r="AR1393" s="50" t="e">
        <f>VLOOKUP(Audit!E158,$V$3:$AE$12,5,FALSE)&amp; IF(Audit!E158=10,Audit!V158,"")</f>
        <v>#N/A</v>
      </c>
      <c r="AS1393" s="50" t="e">
        <f>VLOOKUP(Audit!E158,$V$13:$AE$22,5,FALSE)&amp; IF(Audit!E158=10,Audit!W158,"")</f>
        <v>#N/A</v>
      </c>
      <c r="AT1393" s="47" t="e">
        <f t="shared" si="652"/>
        <v>#N/A</v>
      </c>
      <c r="AU1393" s="50" t="e">
        <f>VLOOKUP(Audit!F158,$V$3:$AE$12,6,FALSE)&amp; IF(Audit!F158=10,Audit!V158,"")</f>
        <v>#N/A</v>
      </c>
      <c r="AV1393" s="50" t="e">
        <f>VLOOKUP(Audit!F158,$V$13:$AE$22,6,FALSE)&amp; IF(Audit!F158=10,Audit!W158,"")</f>
        <v>#N/A</v>
      </c>
      <c r="AW1393" s="47" t="e">
        <f t="shared" si="653"/>
        <v>#N/A</v>
      </c>
      <c r="AX1393" s="50" t="e">
        <f>VLOOKUP(Audit!G158,$V$3:$AE$12,7,FALSE)&amp; IF(Audit!G158=10,Audit!V158,"")</f>
        <v>#N/A</v>
      </c>
      <c r="AY1393" s="50" t="e">
        <f>VLOOKUP(Audit!G158,$V$13:$AE$22,7,FALSE) &amp; IF(Audit!G158=10,Audit!W158,"")</f>
        <v>#N/A</v>
      </c>
      <c r="AZ1393" s="47" t="e">
        <f t="shared" si="654"/>
        <v>#N/A</v>
      </c>
      <c r="BA1393" s="50" t="e">
        <f>VLOOKUP(Audit!H158,$V$3:$AE$12,8,FALSE)&amp; Audit!U158 &amp; IF(Audit!H158=10,Audit!V158,"")</f>
        <v>#N/A</v>
      </c>
      <c r="BB1393" s="50" t="e">
        <f>VLOOKUP(Audit!H158,$V$13:$AE$22,8,FALSE) &amp; IF(Audit!H158=10,Audit!W158,"")</f>
        <v>#N/A</v>
      </c>
      <c r="BC1393" s="47" t="e">
        <f t="shared" si="655"/>
        <v>#N/A</v>
      </c>
      <c r="BD1393" s="50" t="e">
        <f>VLOOKUP(Audit!I158,$V$3:$AE$12,9,FALSE)&amp; IF(Audit!I158=10,Audit!V158,"")</f>
        <v>#N/A</v>
      </c>
      <c r="BE1393" s="50" t="e">
        <f>VLOOKUP(Audit!I158,$V$13:$AE$22,9,FALSE) &amp; IF(Audit!I158=10,Audit!W158,"") &amp; IF(Audit!I158&lt;&gt;1,U1393,"")</f>
        <v>#N/A</v>
      </c>
      <c r="BF1393" s="47" t="e">
        <f t="shared" si="656"/>
        <v>#N/A</v>
      </c>
      <c r="BG1393" s="50" t="e">
        <f>VLOOKUP(Audit!J158,$V$3:$AE$12,10,FALSE) &amp; Audit!S158 &amp; IF(Audit!J158=10,Audit!V158,"")</f>
        <v>#N/A</v>
      </c>
      <c r="BH1393" s="50" t="e">
        <f>VLOOKUP(Audit!J158,$V$13:$AE$22,10,FALSE) &amp; IF(Audit!J158=10,Audit!W158,"") &amp; IF(Audit!J158&lt;&gt;1,U1393,"")</f>
        <v>#N/A</v>
      </c>
      <c r="BI1393" s="47" t="e">
        <f t="shared" si="657"/>
        <v>#N/A</v>
      </c>
      <c r="BJ1393" s="48" t="str">
        <f t="shared" si="658"/>
        <v/>
      </c>
      <c r="BK1393" s="48" t="str">
        <f t="shared" si="659"/>
        <v/>
      </c>
      <c r="BL1393" s="48" t="str">
        <f t="shared" si="660"/>
        <v/>
      </c>
      <c r="BM1393" s="48" t="str">
        <f t="shared" si="661"/>
        <v/>
      </c>
      <c r="BN1393" s="48" t="str">
        <f t="shared" si="662"/>
        <v/>
      </c>
      <c r="BO1393" s="48" t="str">
        <f t="shared" si="663"/>
        <v/>
      </c>
      <c r="BP1393" s="48" t="str">
        <f t="shared" si="664"/>
        <v/>
      </c>
      <c r="BQ1393" s="48" t="str">
        <f t="shared" si="665"/>
        <v/>
      </c>
      <c r="BR1393" s="48" t="str">
        <f t="shared" si="666"/>
        <v/>
      </c>
      <c r="BS1393" s="48" t="str">
        <f t="shared" si="667"/>
        <v/>
      </c>
      <c r="BT1393" s="48" t="str">
        <f t="shared" si="668"/>
        <v/>
      </c>
      <c r="BU1393" s="48" t="str">
        <f t="shared" si="669"/>
        <v/>
      </c>
    </row>
    <row r="1394" spans="1:73">
      <c r="A1394" s="10">
        <f>Audit!A159</f>
        <v>0</v>
      </c>
      <c r="B1394" s="10" t="e">
        <f t="shared" si="640"/>
        <v>#N/A</v>
      </c>
      <c r="C1394" s="17" t="e">
        <f>VLOOKUP(Audit!B159,$V$3:$AE$12,2,FALSE) &amp; VLOOKUP(Audit!B159,$V$13:$AE$22,2,FALSE)&amp; IF(Audit!B159=10,Audit!V159&amp;Audit!W159,"")</f>
        <v>#N/A</v>
      </c>
      <c r="D1394" s="17" t="e">
        <f>VLOOKUP(Audit!C159,$V$3:$AE$12,3,FALSE) &amp; VLOOKUP(Audit!C159,$V$13:$AE$22,3,FALSE) &amp;IF(Audit!C159=10,Audit!V159&amp;Audit!W159,"")</f>
        <v>#N/A</v>
      </c>
      <c r="E1394" s="17" t="e">
        <f>VLOOKUP(Audit!D159,$V$3:$AE$12,4,FALSE)&amp; Audit!T159 &amp; VLOOKUP(Audit!D159,$V$13:$AE$22,4,FALSE)&amp; IF(Audit!D159=10,Audit!V159&amp;Audit!W159,"")</f>
        <v>#N/A</v>
      </c>
      <c r="F1394" s="17" t="e">
        <f>VLOOKUP(Audit!E159,$V$3:$AE$12,5,FALSE) &amp; VLOOKUP(Audit!E159,$V$13:$AE$22,5,FALSE)&amp; IF(Audit!E159=10,Audit!V159&amp;Audit!W159,"")</f>
        <v>#N/A</v>
      </c>
      <c r="G1394" s="17" t="e">
        <f>VLOOKUP(Audit!F159,$V$3:$AE$12,6,FALSE) &amp; VLOOKUP(Audit!F159,$V$13:$AE$22,6,FALSE)&amp; IF(Audit!F159=10,Audit!V159&amp;Audit!W159,"")</f>
        <v>#N/A</v>
      </c>
      <c r="H1394" s="17" t="e">
        <f>VLOOKUP(Audit!G159,$V$3:$AE$12,7,FALSE) &amp; VLOOKUP(Audit!G159,$V$13:$AE$22,7,FALSE)&amp;IF(Audit!G159=10,Audit!V159&amp;Audit!W159,"")</f>
        <v>#N/A</v>
      </c>
      <c r="I1394" s="17" t="e">
        <f>VLOOKUP(Audit!H159,$V$3:$AE$12,8,FALSE) &amp; Audit!U159 &amp; VLOOKUP(Audit!H159,$V$13:$AE$22,8,FALSE)&amp;IF(Audit!H159=10,Audit!V159&amp;Audit!W159,"")</f>
        <v>#N/A</v>
      </c>
      <c r="J1394" s="17" t="e">
        <f>VLOOKUP(Audit!I159,$V$3:$AE$12,9,FALSE) &amp; VLOOKUP(Audit!I159,$V$13:$AE$22,9,FALSE) &amp; IF(Audit!I159=10,Audit!V159&amp;Audit!W159,"") &amp; IF(Audit!I159&lt;&gt;1,U1394,"")</f>
        <v>#N/A</v>
      </c>
      <c r="K1394" s="17" t="e">
        <f>VLOOKUP(Audit!J159,$V$3:$AE$12,10,FALSE) &amp; Audit!S159 &amp; VLOOKUP(Audit!J159,$V$13:$AE$22,10,FALSE) &amp; IF(Audit!J159=10,Audit!V159&amp;Audit!W159,"") &amp; IF(Audit!J159&lt;&gt;1,U1394,"")</f>
        <v>#N/A</v>
      </c>
      <c r="L1394" s="10">
        <f>Audit!K159</f>
        <v>0</v>
      </c>
      <c r="M1394" s="10" t="e">
        <f t="shared" si="641"/>
        <v>#N/A</v>
      </c>
      <c r="N1394" s="10" t="e">
        <f t="shared" si="642"/>
        <v>#N/A</v>
      </c>
      <c r="O1394" s="10" t="e">
        <f t="shared" si="643"/>
        <v>#N/A</v>
      </c>
      <c r="P1394" s="10" t="e">
        <f t="shared" si="644"/>
        <v>#N/A</v>
      </c>
      <c r="Q1394" s="10" t="e">
        <f t="shared" si="645"/>
        <v>#N/A</v>
      </c>
      <c r="R1394" s="10" t="e">
        <f t="shared" si="646"/>
        <v>#N/A</v>
      </c>
      <c r="S1394" s="10" t="e">
        <f t="shared" si="647"/>
        <v>#N/A</v>
      </c>
      <c r="T1394" s="10" t="e">
        <f t="shared" si="648"/>
        <v>#N/A</v>
      </c>
      <c r="U1394" s="17" t="str">
        <f>IF(Audit!M159="","",VLOOKUP(Audit!M159,$W$26:$X$35,2,FALSE)) &amp; Audit!N159 &amp; IF(Audit!O159="","",IF(Audit!N159&lt;=1.4,VLOOKUP(Audit!O159,$W$38:X1439,2,FALSE),VLOOKUP(Audit!O159,$W$51:$X$61,2,FALSE))) &amp; IF(Audit!P159="","",VLOOKUP(Audit!P159,$Y$26:$Z$35,2,FALSE) &amp; Audit!Q159 &amp; IF(Audit!O159="","",IF(Audit!Q159&lt;=1.4,VLOOKUP(Audit!R159,$Y$38:$Z$48,2,FALSE),VLOOKUP(Audit!R159,$Y$51:$Z$61,2,FALSE))))</f>
        <v/>
      </c>
      <c r="V1394" s="21"/>
      <c r="AH1394" s="49">
        <f>Audit!A159</f>
        <v>0</v>
      </c>
      <c r="AI1394" s="50" t="e">
        <f>VLOOKUP(Audit!B159,$V$3:$AE$12,2,FALSE)&amp; IF(Audit!B159=10,Audit!V159,"")</f>
        <v>#N/A</v>
      </c>
      <c r="AJ1394" s="50" t="e">
        <f>VLOOKUP(Audit!B159,$V$13:$AE$22,2,FALSE)&amp; IF(Audit!B159=10,Audit!W159,"")</f>
        <v>#N/A</v>
      </c>
      <c r="AK1394" s="47" t="e">
        <f t="shared" si="649"/>
        <v>#N/A</v>
      </c>
      <c r="AL1394" s="50" t="e">
        <f>VLOOKUP(Audit!C159,$V$3:$AE$12,3,FALSE)&amp; IF(Audit!C159=10,Audit!V159,"")</f>
        <v>#N/A</v>
      </c>
      <c r="AM1394" s="50" t="e">
        <f>VLOOKUP(Audit!C159,$V$13:$AE$22,3,FALSE)&amp; IF(Audit!C159=10,Audit!W159,"")</f>
        <v>#N/A</v>
      </c>
      <c r="AN1394" s="47" t="e">
        <f t="shared" si="650"/>
        <v>#N/A</v>
      </c>
      <c r="AO1394" s="50" t="e">
        <f>VLOOKUP(Audit!D159,$V$3:$AE$12,4,FALSE) &amp;  Audit!T159 &amp; IF(Audit!D159=10,Audit!V159,"")</f>
        <v>#N/A</v>
      </c>
      <c r="AP1394" s="50" t="e">
        <f>VLOOKUP(Audit!D159,$V$13:$AE$22,4,FALSE)&amp; IF(Audit!D159=10,Audit!W159,"")</f>
        <v>#N/A</v>
      </c>
      <c r="AQ1394" s="47" t="e">
        <f t="shared" si="651"/>
        <v>#N/A</v>
      </c>
      <c r="AR1394" s="50" t="e">
        <f>VLOOKUP(Audit!E159,$V$3:$AE$12,5,FALSE)&amp; IF(Audit!E159=10,Audit!V159,"")</f>
        <v>#N/A</v>
      </c>
      <c r="AS1394" s="50" t="e">
        <f>VLOOKUP(Audit!E159,$V$13:$AE$22,5,FALSE)&amp; IF(Audit!E159=10,Audit!W159,"")</f>
        <v>#N/A</v>
      </c>
      <c r="AT1394" s="47" t="e">
        <f t="shared" si="652"/>
        <v>#N/A</v>
      </c>
      <c r="AU1394" s="50" t="e">
        <f>VLOOKUP(Audit!F159,$V$3:$AE$12,6,FALSE)&amp; IF(Audit!F159=10,Audit!V159,"")</f>
        <v>#N/A</v>
      </c>
      <c r="AV1394" s="50" t="e">
        <f>VLOOKUP(Audit!F159,$V$13:$AE$22,6,FALSE)&amp; IF(Audit!F159=10,Audit!W159,"")</f>
        <v>#N/A</v>
      </c>
      <c r="AW1394" s="47" t="e">
        <f t="shared" si="653"/>
        <v>#N/A</v>
      </c>
      <c r="AX1394" s="50" t="e">
        <f>VLOOKUP(Audit!G159,$V$3:$AE$12,7,FALSE)&amp; IF(Audit!G159=10,Audit!V159,"")</f>
        <v>#N/A</v>
      </c>
      <c r="AY1394" s="50" t="e">
        <f>VLOOKUP(Audit!G159,$V$13:$AE$22,7,FALSE) &amp; IF(Audit!G159=10,Audit!W159,"")</f>
        <v>#N/A</v>
      </c>
      <c r="AZ1394" s="47" t="e">
        <f t="shared" si="654"/>
        <v>#N/A</v>
      </c>
      <c r="BA1394" s="50" t="e">
        <f>VLOOKUP(Audit!H159,$V$3:$AE$12,8,FALSE)&amp; Audit!U159 &amp; IF(Audit!H159=10,Audit!V159,"")</f>
        <v>#N/A</v>
      </c>
      <c r="BB1394" s="50" t="e">
        <f>VLOOKUP(Audit!H159,$V$13:$AE$22,8,FALSE) &amp; IF(Audit!H159=10,Audit!W159,"")</f>
        <v>#N/A</v>
      </c>
      <c r="BC1394" s="47" t="e">
        <f t="shared" si="655"/>
        <v>#N/A</v>
      </c>
      <c r="BD1394" s="50" t="e">
        <f>VLOOKUP(Audit!I159,$V$3:$AE$12,9,FALSE)&amp; IF(Audit!I159=10,Audit!V159,"")</f>
        <v>#N/A</v>
      </c>
      <c r="BE1394" s="50" t="e">
        <f>VLOOKUP(Audit!I159,$V$13:$AE$22,9,FALSE) &amp; IF(Audit!I159=10,Audit!W159,"") &amp; IF(Audit!I159&lt;&gt;1,U1394,"")</f>
        <v>#N/A</v>
      </c>
      <c r="BF1394" s="47" t="e">
        <f t="shared" si="656"/>
        <v>#N/A</v>
      </c>
      <c r="BG1394" s="50" t="e">
        <f>VLOOKUP(Audit!J159,$V$3:$AE$12,10,FALSE) &amp; Audit!S159 &amp; IF(Audit!J159=10,Audit!V159,"")</f>
        <v>#N/A</v>
      </c>
      <c r="BH1394" s="50" t="e">
        <f>VLOOKUP(Audit!J159,$V$13:$AE$22,10,FALSE) &amp; IF(Audit!J159=10,Audit!W159,"") &amp; IF(Audit!J159&lt;&gt;1,U1394,"")</f>
        <v>#N/A</v>
      </c>
      <c r="BI1394" s="47" t="e">
        <f t="shared" si="657"/>
        <v>#N/A</v>
      </c>
      <c r="BJ1394" s="48" t="str">
        <f t="shared" si="658"/>
        <v/>
      </c>
      <c r="BK1394" s="48" t="str">
        <f t="shared" si="659"/>
        <v/>
      </c>
      <c r="BL1394" s="48" t="str">
        <f t="shared" si="660"/>
        <v/>
      </c>
      <c r="BM1394" s="48" t="str">
        <f t="shared" si="661"/>
        <v/>
      </c>
      <c r="BN1394" s="48" t="str">
        <f t="shared" si="662"/>
        <v/>
      </c>
      <c r="BO1394" s="48" t="str">
        <f t="shared" si="663"/>
        <v/>
      </c>
      <c r="BP1394" s="48" t="str">
        <f t="shared" si="664"/>
        <v/>
      </c>
      <c r="BQ1394" s="48" t="str">
        <f t="shared" si="665"/>
        <v/>
      </c>
      <c r="BR1394" s="48" t="str">
        <f t="shared" si="666"/>
        <v/>
      </c>
      <c r="BS1394" s="48" t="str">
        <f t="shared" si="667"/>
        <v/>
      </c>
      <c r="BT1394" s="48" t="str">
        <f t="shared" si="668"/>
        <v/>
      </c>
      <c r="BU1394" s="48" t="str">
        <f t="shared" si="669"/>
        <v/>
      </c>
    </row>
    <row r="1395" spans="1:73">
      <c r="A1395" s="10">
        <f>Audit!A160</f>
        <v>0</v>
      </c>
      <c r="B1395" s="10" t="e">
        <f t="shared" si="640"/>
        <v>#N/A</v>
      </c>
      <c r="C1395" s="17" t="e">
        <f>VLOOKUP(Audit!B160,$V$3:$AE$12,2,FALSE) &amp; VLOOKUP(Audit!B160,$V$13:$AE$22,2,FALSE)&amp; IF(Audit!B160=10,Audit!V160&amp;Audit!W160,"")</f>
        <v>#N/A</v>
      </c>
      <c r="D1395" s="17" t="e">
        <f>VLOOKUP(Audit!C160,$V$3:$AE$12,3,FALSE) &amp; VLOOKUP(Audit!C160,$V$13:$AE$22,3,FALSE) &amp;IF(Audit!C160=10,Audit!V160&amp;Audit!W160,"")</f>
        <v>#N/A</v>
      </c>
      <c r="E1395" s="17" t="e">
        <f>VLOOKUP(Audit!D160,$V$3:$AE$12,4,FALSE)&amp; Audit!T160 &amp; VLOOKUP(Audit!D160,$V$13:$AE$22,4,FALSE)&amp; IF(Audit!D160=10,Audit!V160&amp;Audit!W160,"")</f>
        <v>#N/A</v>
      </c>
      <c r="F1395" s="17" t="e">
        <f>VLOOKUP(Audit!E160,$V$3:$AE$12,5,FALSE) &amp; VLOOKUP(Audit!E160,$V$13:$AE$22,5,FALSE)&amp; IF(Audit!E160=10,Audit!V160&amp;Audit!W160,"")</f>
        <v>#N/A</v>
      </c>
      <c r="G1395" s="17" t="e">
        <f>VLOOKUP(Audit!F160,$V$3:$AE$12,6,FALSE) &amp; VLOOKUP(Audit!F160,$V$13:$AE$22,6,FALSE)&amp; IF(Audit!F160=10,Audit!V160&amp;Audit!W160,"")</f>
        <v>#N/A</v>
      </c>
      <c r="H1395" s="17" t="e">
        <f>VLOOKUP(Audit!G160,$V$3:$AE$12,7,FALSE) &amp; VLOOKUP(Audit!G160,$V$13:$AE$22,7,FALSE)&amp;IF(Audit!G160=10,Audit!V160&amp;Audit!W160,"")</f>
        <v>#N/A</v>
      </c>
      <c r="I1395" s="17" t="e">
        <f>VLOOKUP(Audit!H160,$V$3:$AE$12,8,FALSE) &amp; Audit!U160 &amp; VLOOKUP(Audit!H160,$V$13:$AE$22,8,FALSE)&amp;IF(Audit!H160=10,Audit!V160&amp;Audit!W160,"")</f>
        <v>#N/A</v>
      </c>
      <c r="J1395" s="17" t="e">
        <f>VLOOKUP(Audit!I160,$V$3:$AE$12,9,FALSE) &amp; VLOOKUP(Audit!I160,$V$13:$AE$22,9,FALSE) &amp; IF(Audit!I160=10,Audit!V160&amp;Audit!W160,"") &amp; IF(Audit!I160&lt;&gt;1,U1395,"")</f>
        <v>#N/A</v>
      </c>
      <c r="K1395" s="17" t="e">
        <f>VLOOKUP(Audit!J160,$V$3:$AE$12,10,FALSE) &amp; Audit!S160 &amp; VLOOKUP(Audit!J160,$V$13:$AE$22,10,FALSE) &amp; IF(Audit!J160=10,Audit!V160&amp;Audit!W160,"") &amp; IF(Audit!J160&lt;&gt;1,U1395,"")</f>
        <v>#N/A</v>
      </c>
      <c r="L1395" s="10">
        <f>Audit!K160</f>
        <v>0</v>
      </c>
      <c r="M1395" s="10" t="e">
        <f t="shared" si="641"/>
        <v>#N/A</v>
      </c>
      <c r="N1395" s="10" t="e">
        <f t="shared" si="642"/>
        <v>#N/A</v>
      </c>
      <c r="O1395" s="10" t="e">
        <f t="shared" si="643"/>
        <v>#N/A</v>
      </c>
      <c r="P1395" s="10" t="e">
        <f t="shared" si="644"/>
        <v>#N/A</v>
      </c>
      <c r="Q1395" s="10" t="e">
        <f t="shared" si="645"/>
        <v>#N/A</v>
      </c>
      <c r="R1395" s="10" t="e">
        <f t="shared" si="646"/>
        <v>#N/A</v>
      </c>
      <c r="S1395" s="10" t="e">
        <f t="shared" si="647"/>
        <v>#N/A</v>
      </c>
      <c r="T1395" s="10" t="e">
        <f t="shared" si="648"/>
        <v>#N/A</v>
      </c>
      <c r="U1395" s="17" t="str">
        <f>IF(Audit!M160="","",VLOOKUP(Audit!M160,$W$26:$X$35,2,FALSE)) &amp; Audit!N160 &amp; IF(Audit!O160="","",IF(Audit!N160&lt;=1.4,VLOOKUP(Audit!O160,$W$38:X1440,2,FALSE),VLOOKUP(Audit!O160,$W$51:$X$61,2,FALSE))) &amp; IF(Audit!P160="","",VLOOKUP(Audit!P160,$Y$26:$Z$35,2,FALSE) &amp; Audit!Q160 &amp; IF(Audit!O160="","",IF(Audit!Q160&lt;=1.4,VLOOKUP(Audit!R160,$Y$38:$Z$48,2,FALSE),VLOOKUP(Audit!R160,$Y$51:$Z$61,2,FALSE))))</f>
        <v/>
      </c>
      <c r="V1395" s="21"/>
      <c r="AH1395" s="49">
        <f>Audit!A160</f>
        <v>0</v>
      </c>
      <c r="AI1395" s="50" t="e">
        <f>VLOOKUP(Audit!B160,$V$3:$AE$12,2,FALSE)&amp; IF(Audit!B160=10,Audit!V160,"")</f>
        <v>#N/A</v>
      </c>
      <c r="AJ1395" s="50" t="e">
        <f>VLOOKUP(Audit!B160,$V$13:$AE$22,2,FALSE)&amp; IF(Audit!B160=10,Audit!W160,"")</f>
        <v>#N/A</v>
      </c>
      <c r="AK1395" s="47" t="e">
        <f t="shared" si="649"/>
        <v>#N/A</v>
      </c>
      <c r="AL1395" s="50" t="e">
        <f>VLOOKUP(Audit!C160,$V$3:$AE$12,3,FALSE)&amp; IF(Audit!C160=10,Audit!V160,"")</f>
        <v>#N/A</v>
      </c>
      <c r="AM1395" s="50" t="e">
        <f>VLOOKUP(Audit!C160,$V$13:$AE$22,3,FALSE)&amp; IF(Audit!C160=10,Audit!W160,"")</f>
        <v>#N/A</v>
      </c>
      <c r="AN1395" s="47" t="e">
        <f t="shared" si="650"/>
        <v>#N/A</v>
      </c>
      <c r="AO1395" s="50" t="e">
        <f>VLOOKUP(Audit!D160,$V$3:$AE$12,4,FALSE) &amp;  Audit!T160 &amp; IF(Audit!D160=10,Audit!V160,"")</f>
        <v>#N/A</v>
      </c>
      <c r="AP1395" s="50" t="e">
        <f>VLOOKUP(Audit!D160,$V$13:$AE$22,4,FALSE)&amp; IF(Audit!D160=10,Audit!W160,"")</f>
        <v>#N/A</v>
      </c>
      <c r="AQ1395" s="47" t="e">
        <f t="shared" si="651"/>
        <v>#N/A</v>
      </c>
      <c r="AR1395" s="50" t="e">
        <f>VLOOKUP(Audit!E160,$V$3:$AE$12,5,FALSE)&amp; IF(Audit!E160=10,Audit!V160,"")</f>
        <v>#N/A</v>
      </c>
      <c r="AS1395" s="50" t="e">
        <f>VLOOKUP(Audit!E160,$V$13:$AE$22,5,FALSE)&amp; IF(Audit!E160=10,Audit!W160,"")</f>
        <v>#N/A</v>
      </c>
      <c r="AT1395" s="47" t="e">
        <f t="shared" si="652"/>
        <v>#N/A</v>
      </c>
      <c r="AU1395" s="50" t="e">
        <f>VLOOKUP(Audit!F160,$V$3:$AE$12,6,FALSE)&amp; IF(Audit!F160=10,Audit!V160,"")</f>
        <v>#N/A</v>
      </c>
      <c r="AV1395" s="50" t="e">
        <f>VLOOKUP(Audit!F160,$V$13:$AE$22,6,FALSE)&amp; IF(Audit!F160=10,Audit!W160,"")</f>
        <v>#N/A</v>
      </c>
      <c r="AW1395" s="47" t="e">
        <f t="shared" si="653"/>
        <v>#N/A</v>
      </c>
      <c r="AX1395" s="50" t="e">
        <f>VLOOKUP(Audit!G160,$V$3:$AE$12,7,FALSE)&amp; IF(Audit!G160=10,Audit!V160,"")</f>
        <v>#N/A</v>
      </c>
      <c r="AY1395" s="50" t="e">
        <f>VLOOKUP(Audit!G160,$V$13:$AE$22,7,FALSE) &amp; IF(Audit!G160=10,Audit!W160,"")</f>
        <v>#N/A</v>
      </c>
      <c r="AZ1395" s="47" t="e">
        <f t="shared" si="654"/>
        <v>#N/A</v>
      </c>
      <c r="BA1395" s="50" t="e">
        <f>VLOOKUP(Audit!H160,$V$3:$AE$12,8,FALSE)&amp; Audit!U160 &amp; IF(Audit!H160=10,Audit!V160,"")</f>
        <v>#N/A</v>
      </c>
      <c r="BB1395" s="50" t="e">
        <f>VLOOKUP(Audit!H160,$V$13:$AE$22,8,FALSE) &amp; IF(Audit!H160=10,Audit!W160,"")</f>
        <v>#N/A</v>
      </c>
      <c r="BC1395" s="47" t="e">
        <f t="shared" si="655"/>
        <v>#N/A</v>
      </c>
      <c r="BD1395" s="50" t="e">
        <f>VLOOKUP(Audit!I160,$V$3:$AE$12,9,FALSE)&amp; IF(Audit!I160=10,Audit!V160,"")</f>
        <v>#N/A</v>
      </c>
      <c r="BE1395" s="50" t="e">
        <f>VLOOKUP(Audit!I160,$V$13:$AE$22,9,FALSE) &amp; IF(Audit!I160=10,Audit!W160,"") &amp; IF(Audit!I160&lt;&gt;1,U1395,"")</f>
        <v>#N/A</v>
      </c>
      <c r="BF1395" s="47" t="e">
        <f t="shared" si="656"/>
        <v>#N/A</v>
      </c>
      <c r="BG1395" s="50" t="e">
        <f>VLOOKUP(Audit!J160,$V$3:$AE$12,10,FALSE) &amp; Audit!S160 &amp; IF(Audit!J160=10,Audit!V160,"")</f>
        <v>#N/A</v>
      </c>
      <c r="BH1395" s="50" t="e">
        <f>VLOOKUP(Audit!J160,$V$13:$AE$22,10,FALSE) &amp; IF(Audit!J160=10,Audit!W160,"") &amp; IF(Audit!J160&lt;&gt;1,U1395,"")</f>
        <v>#N/A</v>
      </c>
      <c r="BI1395" s="47" t="e">
        <f t="shared" si="657"/>
        <v>#N/A</v>
      </c>
      <c r="BJ1395" s="48" t="str">
        <f t="shared" si="658"/>
        <v/>
      </c>
      <c r="BK1395" s="48" t="str">
        <f t="shared" si="659"/>
        <v/>
      </c>
      <c r="BL1395" s="48" t="str">
        <f t="shared" si="660"/>
        <v/>
      </c>
      <c r="BM1395" s="48" t="str">
        <f t="shared" si="661"/>
        <v/>
      </c>
      <c r="BN1395" s="48" t="str">
        <f t="shared" si="662"/>
        <v/>
      </c>
      <c r="BO1395" s="48" t="str">
        <f t="shared" si="663"/>
        <v/>
      </c>
      <c r="BP1395" s="48" t="str">
        <f t="shared" si="664"/>
        <v/>
      </c>
      <c r="BQ1395" s="48" t="str">
        <f t="shared" si="665"/>
        <v/>
      </c>
      <c r="BR1395" s="48" t="str">
        <f t="shared" si="666"/>
        <v/>
      </c>
      <c r="BS1395" s="48" t="str">
        <f t="shared" si="667"/>
        <v/>
      </c>
      <c r="BT1395" s="48" t="str">
        <f t="shared" si="668"/>
        <v/>
      </c>
      <c r="BU1395" s="48" t="str">
        <f t="shared" si="669"/>
        <v/>
      </c>
    </row>
    <row r="1396" spans="1:73">
      <c r="A1396" s="10">
        <f>Audit!A161</f>
        <v>0</v>
      </c>
      <c r="B1396" s="10" t="e">
        <f t="shared" si="640"/>
        <v>#N/A</v>
      </c>
      <c r="C1396" s="17" t="e">
        <f>VLOOKUP(Audit!B161,$V$3:$AE$12,2,FALSE) &amp; VLOOKUP(Audit!B161,$V$13:$AE$22,2,FALSE)&amp; IF(Audit!B161=10,Audit!V161&amp;Audit!W161,"")</f>
        <v>#N/A</v>
      </c>
      <c r="D1396" s="17" t="e">
        <f>VLOOKUP(Audit!C161,$V$3:$AE$12,3,FALSE) &amp; VLOOKUP(Audit!C161,$V$13:$AE$22,3,FALSE) &amp;IF(Audit!C161=10,Audit!V161&amp;Audit!W161,"")</f>
        <v>#N/A</v>
      </c>
      <c r="E1396" s="17" t="e">
        <f>VLOOKUP(Audit!D161,$V$3:$AE$12,4,FALSE)&amp; Audit!T161 &amp; VLOOKUP(Audit!D161,$V$13:$AE$22,4,FALSE)&amp; IF(Audit!D161=10,Audit!V161&amp;Audit!W161,"")</f>
        <v>#N/A</v>
      </c>
      <c r="F1396" s="17" t="e">
        <f>VLOOKUP(Audit!E161,$V$3:$AE$12,5,FALSE) &amp; VLOOKUP(Audit!E161,$V$13:$AE$22,5,FALSE)&amp; IF(Audit!E161=10,Audit!V161&amp;Audit!W161,"")</f>
        <v>#N/A</v>
      </c>
      <c r="G1396" s="17" t="e">
        <f>VLOOKUP(Audit!F161,$V$3:$AE$12,6,FALSE) &amp; VLOOKUP(Audit!F161,$V$13:$AE$22,6,FALSE)&amp; IF(Audit!F161=10,Audit!V161&amp;Audit!W161,"")</f>
        <v>#N/A</v>
      </c>
      <c r="H1396" s="17" t="e">
        <f>VLOOKUP(Audit!G161,$V$3:$AE$12,7,FALSE) &amp; VLOOKUP(Audit!G161,$V$13:$AE$22,7,FALSE)&amp;IF(Audit!G161=10,Audit!V161&amp;Audit!W161,"")</f>
        <v>#N/A</v>
      </c>
      <c r="I1396" s="17" t="e">
        <f>VLOOKUP(Audit!H161,$V$3:$AE$12,8,FALSE) &amp; Audit!U161 &amp; VLOOKUP(Audit!H161,$V$13:$AE$22,8,FALSE)&amp;IF(Audit!H161=10,Audit!V161&amp;Audit!W161,"")</f>
        <v>#N/A</v>
      </c>
      <c r="J1396" s="17" t="e">
        <f>VLOOKUP(Audit!I161,$V$3:$AE$12,9,FALSE) &amp; VLOOKUP(Audit!I161,$V$13:$AE$22,9,FALSE) &amp; IF(Audit!I161=10,Audit!V161&amp;Audit!W161,"") &amp; IF(Audit!I161&lt;&gt;1,U1396,"")</f>
        <v>#N/A</v>
      </c>
      <c r="K1396" s="17" t="e">
        <f>VLOOKUP(Audit!J161,$V$3:$AE$12,10,FALSE) &amp; Audit!S161 &amp; VLOOKUP(Audit!J161,$V$13:$AE$22,10,FALSE) &amp; IF(Audit!J161=10,Audit!V161&amp;Audit!W161,"") &amp; IF(Audit!J161&lt;&gt;1,U1396,"")</f>
        <v>#N/A</v>
      </c>
      <c r="L1396" s="10">
        <f>Audit!K161</f>
        <v>0</v>
      </c>
      <c r="M1396" s="10" t="e">
        <f t="shared" si="641"/>
        <v>#N/A</v>
      </c>
      <c r="N1396" s="10" t="e">
        <f t="shared" si="642"/>
        <v>#N/A</v>
      </c>
      <c r="O1396" s="10" t="e">
        <f t="shared" si="643"/>
        <v>#N/A</v>
      </c>
      <c r="P1396" s="10" t="e">
        <f t="shared" si="644"/>
        <v>#N/A</v>
      </c>
      <c r="Q1396" s="10" t="e">
        <f t="shared" si="645"/>
        <v>#N/A</v>
      </c>
      <c r="R1396" s="10" t="e">
        <f t="shared" si="646"/>
        <v>#N/A</v>
      </c>
      <c r="S1396" s="10" t="e">
        <f t="shared" si="647"/>
        <v>#N/A</v>
      </c>
      <c r="T1396" s="10" t="e">
        <f t="shared" si="648"/>
        <v>#N/A</v>
      </c>
      <c r="U1396" s="17" t="str">
        <f>IF(Audit!M161="","",VLOOKUP(Audit!M161,$W$26:$X$35,2,FALSE)) &amp; Audit!N161 &amp; IF(Audit!O161="","",IF(Audit!N161&lt;=1.4,VLOOKUP(Audit!O161,$W$38:X1441,2,FALSE),VLOOKUP(Audit!O161,$W$51:$X$61,2,FALSE))) &amp; IF(Audit!P161="","",VLOOKUP(Audit!P161,$Y$26:$Z$35,2,FALSE) &amp; Audit!Q161 &amp; IF(Audit!O161="","",IF(Audit!Q161&lt;=1.4,VLOOKUP(Audit!R161,$Y$38:$Z$48,2,FALSE),VLOOKUP(Audit!R161,$Y$51:$Z$61,2,FALSE))))</f>
        <v/>
      </c>
      <c r="V1396" s="21"/>
      <c r="AH1396" s="49">
        <f>Audit!A161</f>
        <v>0</v>
      </c>
      <c r="AI1396" s="50" t="e">
        <f>VLOOKUP(Audit!B161,$V$3:$AE$12,2,FALSE)&amp; IF(Audit!B161=10,Audit!V161,"")</f>
        <v>#N/A</v>
      </c>
      <c r="AJ1396" s="50" t="e">
        <f>VLOOKUP(Audit!B161,$V$13:$AE$22,2,FALSE)&amp; IF(Audit!B161=10,Audit!W161,"")</f>
        <v>#N/A</v>
      </c>
      <c r="AK1396" s="47" t="e">
        <f t="shared" si="649"/>
        <v>#N/A</v>
      </c>
      <c r="AL1396" s="50" t="e">
        <f>VLOOKUP(Audit!C161,$V$3:$AE$12,3,FALSE)&amp; IF(Audit!C161=10,Audit!V161,"")</f>
        <v>#N/A</v>
      </c>
      <c r="AM1396" s="50" t="e">
        <f>VLOOKUP(Audit!C161,$V$13:$AE$22,3,FALSE)&amp; IF(Audit!C161=10,Audit!W161,"")</f>
        <v>#N/A</v>
      </c>
      <c r="AN1396" s="47" t="e">
        <f t="shared" si="650"/>
        <v>#N/A</v>
      </c>
      <c r="AO1396" s="50" t="e">
        <f>VLOOKUP(Audit!D161,$V$3:$AE$12,4,FALSE) &amp;  Audit!T161 &amp; IF(Audit!D161=10,Audit!V161,"")</f>
        <v>#N/A</v>
      </c>
      <c r="AP1396" s="50" t="e">
        <f>VLOOKUP(Audit!D161,$V$13:$AE$22,4,FALSE)&amp; IF(Audit!D161=10,Audit!W161,"")</f>
        <v>#N/A</v>
      </c>
      <c r="AQ1396" s="47" t="e">
        <f t="shared" si="651"/>
        <v>#N/A</v>
      </c>
      <c r="AR1396" s="50" t="e">
        <f>VLOOKUP(Audit!E161,$V$3:$AE$12,5,FALSE)&amp; IF(Audit!E161=10,Audit!V161,"")</f>
        <v>#N/A</v>
      </c>
      <c r="AS1396" s="50" t="e">
        <f>VLOOKUP(Audit!E161,$V$13:$AE$22,5,FALSE)&amp; IF(Audit!E161=10,Audit!W161,"")</f>
        <v>#N/A</v>
      </c>
      <c r="AT1396" s="47" t="e">
        <f t="shared" si="652"/>
        <v>#N/A</v>
      </c>
      <c r="AU1396" s="50" t="e">
        <f>VLOOKUP(Audit!F161,$V$3:$AE$12,6,FALSE)&amp; IF(Audit!F161=10,Audit!V161,"")</f>
        <v>#N/A</v>
      </c>
      <c r="AV1396" s="50" t="e">
        <f>VLOOKUP(Audit!F161,$V$13:$AE$22,6,FALSE)&amp; IF(Audit!F161=10,Audit!W161,"")</f>
        <v>#N/A</v>
      </c>
      <c r="AW1396" s="47" t="e">
        <f t="shared" si="653"/>
        <v>#N/A</v>
      </c>
      <c r="AX1396" s="50" t="e">
        <f>VLOOKUP(Audit!G161,$V$3:$AE$12,7,FALSE)&amp; IF(Audit!G161=10,Audit!V161,"")</f>
        <v>#N/A</v>
      </c>
      <c r="AY1396" s="50" t="e">
        <f>VLOOKUP(Audit!G161,$V$13:$AE$22,7,FALSE) &amp; IF(Audit!G161=10,Audit!W161,"")</f>
        <v>#N/A</v>
      </c>
      <c r="AZ1396" s="47" t="e">
        <f t="shared" si="654"/>
        <v>#N/A</v>
      </c>
      <c r="BA1396" s="50" t="e">
        <f>VLOOKUP(Audit!H161,$V$3:$AE$12,8,FALSE)&amp; Audit!U161 &amp; IF(Audit!H161=10,Audit!V161,"")</f>
        <v>#N/A</v>
      </c>
      <c r="BB1396" s="50" t="e">
        <f>VLOOKUP(Audit!H161,$V$13:$AE$22,8,FALSE) &amp; IF(Audit!H161=10,Audit!W161,"")</f>
        <v>#N/A</v>
      </c>
      <c r="BC1396" s="47" t="e">
        <f t="shared" si="655"/>
        <v>#N/A</v>
      </c>
      <c r="BD1396" s="50" t="e">
        <f>VLOOKUP(Audit!I161,$V$3:$AE$12,9,FALSE)&amp; IF(Audit!I161=10,Audit!V161,"")</f>
        <v>#N/A</v>
      </c>
      <c r="BE1396" s="50" t="e">
        <f>VLOOKUP(Audit!I161,$V$13:$AE$22,9,FALSE) &amp; IF(Audit!I161=10,Audit!W161,"") &amp; IF(Audit!I161&lt;&gt;1,U1396,"")</f>
        <v>#N/A</v>
      </c>
      <c r="BF1396" s="47" t="e">
        <f t="shared" si="656"/>
        <v>#N/A</v>
      </c>
      <c r="BG1396" s="50" t="e">
        <f>VLOOKUP(Audit!J161,$V$3:$AE$12,10,FALSE) &amp; Audit!S161 &amp; IF(Audit!J161=10,Audit!V161,"")</f>
        <v>#N/A</v>
      </c>
      <c r="BH1396" s="50" t="e">
        <f>VLOOKUP(Audit!J161,$V$13:$AE$22,10,FALSE) &amp; IF(Audit!J161=10,Audit!W161,"") &amp; IF(Audit!J161&lt;&gt;1,U1396,"")</f>
        <v>#N/A</v>
      </c>
      <c r="BI1396" s="47" t="e">
        <f t="shared" si="657"/>
        <v>#N/A</v>
      </c>
      <c r="BJ1396" s="48" t="str">
        <f t="shared" si="658"/>
        <v/>
      </c>
      <c r="BK1396" s="48" t="str">
        <f t="shared" si="659"/>
        <v/>
      </c>
      <c r="BL1396" s="48" t="str">
        <f t="shared" si="660"/>
        <v/>
      </c>
      <c r="BM1396" s="48" t="str">
        <f t="shared" si="661"/>
        <v/>
      </c>
      <c r="BN1396" s="48" t="str">
        <f t="shared" si="662"/>
        <v/>
      </c>
      <c r="BO1396" s="48" t="str">
        <f t="shared" si="663"/>
        <v/>
      </c>
      <c r="BP1396" s="48" t="str">
        <f t="shared" si="664"/>
        <v/>
      </c>
      <c r="BQ1396" s="48" t="str">
        <f t="shared" si="665"/>
        <v/>
      </c>
      <c r="BR1396" s="48" t="str">
        <f t="shared" si="666"/>
        <v/>
      </c>
      <c r="BS1396" s="48" t="str">
        <f t="shared" si="667"/>
        <v/>
      </c>
      <c r="BT1396" s="48" t="str">
        <f t="shared" si="668"/>
        <v/>
      </c>
      <c r="BU1396" s="48" t="str">
        <f t="shared" si="669"/>
        <v/>
      </c>
    </row>
    <row r="1397" spans="1:73">
      <c r="A1397" s="10">
        <f>Audit!A162</f>
        <v>0</v>
      </c>
      <c r="B1397" s="10" t="e">
        <f t="shared" si="640"/>
        <v>#N/A</v>
      </c>
      <c r="C1397" s="17" t="e">
        <f>VLOOKUP(Audit!B162,$V$3:$AE$12,2,FALSE) &amp; VLOOKUP(Audit!B162,$V$13:$AE$22,2,FALSE)&amp; IF(Audit!B162=10,Audit!V162&amp;Audit!W162,"")</f>
        <v>#N/A</v>
      </c>
      <c r="D1397" s="17" t="e">
        <f>VLOOKUP(Audit!C162,$V$3:$AE$12,3,FALSE) &amp; VLOOKUP(Audit!C162,$V$13:$AE$22,3,FALSE) &amp;IF(Audit!C162=10,Audit!V162&amp;Audit!W162,"")</f>
        <v>#N/A</v>
      </c>
      <c r="E1397" s="17" t="e">
        <f>VLOOKUP(Audit!D162,$V$3:$AE$12,4,FALSE)&amp; Audit!T162 &amp; VLOOKUP(Audit!D162,$V$13:$AE$22,4,FALSE)&amp; IF(Audit!D162=10,Audit!V162&amp;Audit!W162,"")</f>
        <v>#N/A</v>
      </c>
      <c r="F1397" s="17" t="e">
        <f>VLOOKUP(Audit!E162,$V$3:$AE$12,5,FALSE) &amp; VLOOKUP(Audit!E162,$V$13:$AE$22,5,FALSE)&amp; IF(Audit!E162=10,Audit!V162&amp;Audit!W162,"")</f>
        <v>#N/A</v>
      </c>
      <c r="G1397" s="17" t="e">
        <f>VLOOKUP(Audit!F162,$V$3:$AE$12,6,FALSE) &amp; VLOOKUP(Audit!F162,$V$13:$AE$22,6,FALSE)&amp; IF(Audit!F162=10,Audit!V162&amp;Audit!W162,"")</f>
        <v>#N/A</v>
      </c>
      <c r="H1397" s="17" t="e">
        <f>VLOOKUP(Audit!G162,$V$3:$AE$12,7,FALSE) &amp; VLOOKUP(Audit!G162,$V$13:$AE$22,7,FALSE)&amp;IF(Audit!G162=10,Audit!V162&amp;Audit!W162,"")</f>
        <v>#N/A</v>
      </c>
      <c r="I1397" s="17" t="e">
        <f>VLOOKUP(Audit!H162,$V$3:$AE$12,8,FALSE) &amp; Audit!U162 &amp; VLOOKUP(Audit!H162,$V$13:$AE$22,8,FALSE)&amp;IF(Audit!H162=10,Audit!V162&amp;Audit!W162,"")</f>
        <v>#N/A</v>
      </c>
      <c r="J1397" s="17" t="e">
        <f>VLOOKUP(Audit!I162,$V$3:$AE$12,9,FALSE) &amp; VLOOKUP(Audit!I162,$V$13:$AE$22,9,FALSE) &amp; IF(Audit!I162=10,Audit!V162&amp;Audit!W162,"") &amp; IF(Audit!I162&lt;&gt;1,U1397,"")</f>
        <v>#N/A</v>
      </c>
      <c r="K1397" s="17" t="e">
        <f>VLOOKUP(Audit!J162,$V$3:$AE$12,10,FALSE) &amp; Audit!S162 &amp; VLOOKUP(Audit!J162,$V$13:$AE$22,10,FALSE) &amp; IF(Audit!J162=10,Audit!V162&amp;Audit!W162,"") &amp; IF(Audit!J162&lt;&gt;1,U1397,"")</f>
        <v>#N/A</v>
      </c>
      <c r="L1397" s="10">
        <f>Audit!K162</f>
        <v>0</v>
      </c>
      <c r="M1397" s="10" t="e">
        <f t="shared" si="641"/>
        <v>#N/A</v>
      </c>
      <c r="N1397" s="10" t="e">
        <f t="shared" si="642"/>
        <v>#N/A</v>
      </c>
      <c r="O1397" s="10" t="e">
        <f t="shared" si="643"/>
        <v>#N/A</v>
      </c>
      <c r="P1397" s="10" t="e">
        <f t="shared" si="644"/>
        <v>#N/A</v>
      </c>
      <c r="Q1397" s="10" t="e">
        <f t="shared" si="645"/>
        <v>#N/A</v>
      </c>
      <c r="R1397" s="10" t="e">
        <f t="shared" si="646"/>
        <v>#N/A</v>
      </c>
      <c r="S1397" s="10" t="e">
        <f t="shared" si="647"/>
        <v>#N/A</v>
      </c>
      <c r="T1397" s="10" t="e">
        <f t="shared" si="648"/>
        <v>#N/A</v>
      </c>
      <c r="U1397" s="17" t="str">
        <f>IF(Audit!M162="","",VLOOKUP(Audit!M162,$W$26:$X$35,2,FALSE)) &amp; Audit!N162 &amp; IF(Audit!O162="","",IF(Audit!N162&lt;=1.4,VLOOKUP(Audit!O162,$W$38:X1442,2,FALSE),VLOOKUP(Audit!O162,$W$51:$X$61,2,FALSE))) &amp; IF(Audit!P162="","",VLOOKUP(Audit!P162,$Y$26:$Z$35,2,FALSE) &amp; Audit!Q162 &amp; IF(Audit!O162="","",IF(Audit!Q162&lt;=1.4,VLOOKUP(Audit!R162,$Y$38:$Z$48,2,FALSE),VLOOKUP(Audit!R162,$Y$51:$Z$61,2,FALSE))))</f>
        <v/>
      </c>
      <c r="V1397" s="21"/>
      <c r="AH1397" s="49">
        <f>Audit!A162</f>
        <v>0</v>
      </c>
      <c r="AI1397" s="50" t="e">
        <f>VLOOKUP(Audit!B162,$V$3:$AE$12,2,FALSE)&amp; IF(Audit!B162=10,Audit!V162,"")</f>
        <v>#N/A</v>
      </c>
      <c r="AJ1397" s="50" t="e">
        <f>VLOOKUP(Audit!B162,$V$13:$AE$22,2,FALSE)&amp; IF(Audit!B162=10,Audit!W162,"")</f>
        <v>#N/A</v>
      </c>
      <c r="AK1397" s="47" t="e">
        <f t="shared" si="649"/>
        <v>#N/A</v>
      </c>
      <c r="AL1397" s="50" t="e">
        <f>VLOOKUP(Audit!C162,$V$3:$AE$12,3,FALSE)&amp; IF(Audit!C162=10,Audit!V162,"")</f>
        <v>#N/A</v>
      </c>
      <c r="AM1397" s="50" t="e">
        <f>VLOOKUP(Audit!C162,$V$13:$AE$22,3,FALSE)&amp; IF(Audit!C162=10,Audit!W162,"")</f>
        <v>#N/A</v>
      </c>
      <c r="AN1397" s="47" t="e">
        <f t="shared" si="650"/>
        <v>#N/A</v>
      </c>
      <c r="AO1397" s="50" t="e">
        <f>VLOOKUP(Audit!D162,$V$3:$AE$12,4,FALSE) &amp;  Audit!T162 &amp; IF(Audit!D162=10,Audit!V162,"")</f>
        <v>#N/A</v>
      </c>
      <c r="AP1397" s="50" t="e">
        <f>VLOOKUP(Audit!D162,$V$13:$AE$22,4,FALSE)&amp; IF(Audit!D162=10,Audit!W162,"")</f>
        <v>#N/A</v>
      </c>
      <c r="AQ1397" s="47" t="e">
        <f t="shared" si="651"/>
        <v>#N/A</v>
      </c>
      <c r="AR1397" s="50" t="e">
        <f>VLOOKUP(Audit!E162,$V$3:$AE$12,5,FALSE)&amp; IF(Audit!E162=10,Audit!V162,"")</f>
        <v>#N/A</v>
      </c>
      <c r="AS1397" s="50" t="e">
        <f>VLOOKUP(Audit!E162,$V$13:$AE$22,5,FALSE)&amp; IF(Audit!E162=10,Audit!W162,"")</f>
        <v>#N/A</v>
      </c>
      <c r="AT1397" s="47" t="e">
        <f t="shared" si="652"/>
        <v>#N/A</v>
      </c>
      <c r="AU1397" s="50" t="e">
        <f>VLOOKUP(Audit!F162,$V$3:$AE$12,6,FALSE)&amp; IF(Audit!F162=10,Audit!V162,"")</f>
        <v>#N/A</v>
      </c>
      <c r="AV1397" s="50" t="e">
        <f>VLOOKUP(Audit!F162,$V$13:$AE$22,6,FALSE)&amp; IF(Audit!F162=10,Audit!W162,"")</f>
        <v>#N/A</v>
      </c>
      <c r="AW1397" s="47" t="e">
        <f t="shared" si="653"/>
        <v>#N/A</v>
      </c>
      <c r="AX1397" s="50" t="e">
        <f>VLOOKUP(Audit!G162,$V$3:$AE$12,7,FALSE)&amp; IF(Audit!G162=10,Audit!V162,"")</f>
        <v>#N/A</v>
      </c>
      <c r="AY1397" s="50" t="e">
        <f>VLOOKUP(Audit!G162,$V$13:$AE$22,7,FALSE) &amp; IF(Audit!G162=10,Audit!W162,"")</f>
        <v>#N/A</v>
      </c>
      <c r="AZ1397" s="47" t="e">
        <f t="shared" si="654"/>
        <v>#N/A</v>
      </c>
      <c r="BA1397" s="50" t="e">
        <f>VLOOKUP(Audit!H162,$V$3:$AE$12,8,FALSE)&amp; Audit!U162 &amp; IF(Audit!H162=10,Audit!V162,"")</f>
        <v>#N/A</v>
      </c>
      <c r="BB1397" s="50" t="e">
        <f>VLOOKUP(Audit!H162,$V$13:$AE$22,8,FALSE) &amp; IF(Audit!H162=10,Audit!W162,"")</f>
        <v>#N/A</v>
      </c>
      <c r="BC1397" s="47" t="e">
        <f t="shared" si="655"/>
        <v>#N/A</v>
      </c>
      <c r="BD1397" s="50" t="e">
        <f>VLOOKUP(Audit!I162,$V$3:$AE$12,9,FALSE)&amp; IF(Audit!I162=10,Audit!V162,"")</f>
        <v>#N/A</v>
      </c>
      <c r="BE1397" s="50" t="e">
        <f>VLOOKUP(Audit!I162,$V$13:$AE$22,9,FALSE) &amp; IF(Audit!I162=10,Audit!W162,"") &amp; IF(Audit!I162&lt;&gt;1,U1397,"")</f>
        <v>#N/A</v>
      </c>
      <c r="BF1397" s="47" t="e">
        <f t="shared" si="656"/>
        <v>#N/A</v>
      </c>
      <c r="BG1397" s="50" t="e">
        <f>VLOOKUP(Audit!J162,$V$3:$AE$12,10,FALSE) &amp; Audit!S162 &amp; IF(Audit!J162=10,Audit!V162,"")</f>
        <v>#N/A</v>
      </c>
      <c r="BH1397" s="50" t="e">
        <f>VLOOKUP(Audit!J162,$V$13:$AE$22,10,FALSE) &amp; IF(Audit!J162=10,Audit!W162,"") &amp; IF(Audit!J162&lt;&gt;1,U1397,"")</f>
        <v>#N/A</v>
      </c>
      <c r="BI1397" s="47" t="e">
        <f t="shared" si="657"/>
        <v>#N/A</v>
      </c>
      <c r="BJ1397" s="48" t="str">
        <f t="shared" si="658"/>
        <v/>
      </c>
      <c r="BK1397" s="48" t="str">
        <f t="shared" si="659"/>
        <v/>
      </c>
      <c r="BL1397" s="48" t="str">
        <f t="shared" si="660"/>
        <v/>
      </c>
      <c r="BM1397" s="48" t="str">
        <f t="shared" si="661"/>
        <v/>
      </c>
      <c r="BN1397" s="48" t="str">
        <f t="shared" si="662"/>
        <v/>
      </c>
      <c r="BO1397" s="48" t="str">
        <f t="shared" si="663"/>
        <v/>
      </c>
      <c r="BP1397" s="48" t="str">
        <f t="shared" si="664"/>
        <v/>
      </c>
      <c r="BQ1397" s="48" t="str">
        <f t="shared" si="665"/>
        <v/>
      </c>
      <c r="BR1397" s="48" t="str">
        <f t="shared" si="666"/>
        <v/>
      </c>
      <c r="BS1397" s="48" t="str">
        <f t="shared" si="667"/>
        <v/>
      </c>
      <c r="BT1397" s="48" t="str">
        <f t="shared" si="668"/>
        <v/>
      </c>
      <c r="BU1397" s="48" t="str">
        <f t="shared" si="669"/>
        <v/>
      </c>
    </row>
    <row r="1398" spans="1:73">
      <c r="A1398" s="10">
        <f>Audit!A163</f>
        <v>0</v>
      </c>
      <c r="B1398" s="10" t="e">
        <f t="shared" si="640"/>
        <v>#N/A</v>
      </c>
      <c r="C1398" s="17" t="e">
        <f>VLOOKUP(Audit!B163,$V$3:$AE$12,2,FALSE) &amp; VLOOKUP(Audit!B163,$V$13:$AE$22,2,FALSE)&amp; IF(Audit!B163=10,Audit!V163&amp;Audit!W163,"")</f>
        <v>#N/A</v>
      </c>
      <c r="D1398" s="17" t="e">
        <f>VLOOKUP(Audit!C163,$V$3:$AE$12,3,FALSE) &amp; VLOOKUP(Audit!C163,$V$13:$AE$22,3,FALSE) &amp;IF(Audit!C163=10,Audit!V163&amp;Audit!W163,"")</f>
        <v>#N/A</v>
      </c>
      <c r="E1398" s="17" t="e">
        <f>VLOOKUP(Audit!D163,$V$3:$AE$12,4,FALSE)&amp; Audit!T163 &amp; VLOOKUP(Audit!D163,$V$13:$AE$22,4,FALSE)&amp; IF(Audit!D163=10,Audit!V163&amp;Audit!W163,"")</f>
        <v>#N/A</v>
      </c>
      <c r="F1398" s="17" t="e">
        <f>VLOOKUP(Audit!E163,$V$3:$AE$12,5,FALSE) &amp; VLOOKUP(Audit!E163,$V$13:$AE$22,5,FALSE)&amp; IF(Audit!E163=10,Audit!V163&amp;Audit!W163,"")</f>
        <v>#N/A</v>
      </c>
      <c r="G1398" s="17" t="e">
        <f>VLOOKUP(Audit!F163,$V$3:$AE$12,6,FALSE) &amp; VLOOKUP(Audit!F163,$V$13:$AE$22,6,FALSE)&amp; IF(Audit!F163=10,Audit!V163&amp;Audit!W163,"")</f>
        <v>#N/A</v>
      </c>
      <c r="H1398" s="17" t="e">
        <f>VLOOKUP(Audit!G163,$V$3:$AE$12,7,FALSE) &amp; VLOOKUP(Audit!G163,$V$13:$AE$22,7,FALSE)&amp;IF(Audit!G163=10,Audit!V163&amp;Audit!W163,"")</f>
        <v>#N/A</v>
      </c>
      <c r="I1398" s="17" t="e">
        <f>VLOOKUP(Audit!H163,$V$3:$AE$12,8,FALSE) &amp; Audit!U163 &amp; VLOOKUP(Audit!H163,$V$13:$AE$22,8,FALSE)&amp;IF(Audit!H163=10,Audit!V163&amp;Audit!W163,"")</f>
        <v>#N/A</v>
      </c>
      <c r="J1398" s="17" t="e">
        <f>VLOOKUP(Audit!I163,$V$3:$AE$12,9,FALSE) &amp; VLOOKUP(Audit!I163,$V$13:$AE$22,9,FALSE) &amp; IF(Audit!I163=10,Audit!V163&amp;Audit!W163,"") &amp; IF(Audit!I163&lt;&gt;1,U1398,"")</f>
        <v>#N/A</v>
      </c>
      <c r="K1398" s="17" t="e">
        <f>VLOOKUP(Audit!J163,$V$3:$AE$12,10,FALSE) &amp; Audit!S163 &amp; VLOOKUP(Audit!J163,$V$13:$AE$22,10,FALSE) &amp; IF(Audit!J163=10,Audit!V163&amp;Audit!W163,"") &amp; IF(Audit!J163&lt;&gt;1,U1398,"")</f>
        <v>#N/A</v>
      </c>
      <c r="L1398" s="10">
        <f>Audit!K163</f>
        <v>0</v>
      </c>
      <c r="M1398" s="10" t="e">
        <f t="shared" si="641"/>
        <v>#N/A</v>
      </c>
      <c r="N1398" s="10" t="e">
        <f t="shared" si="642"/>
        <v>#N/A</v>
      </c>
      <c r="O1398" s="10" t="e">
        <f t="shared" si="643"/>
        <v>#N/A</v>
      </c>
      <c r="P1398" s="10" t="e">
        <f t="shared" si="644"/>
        <v>#N/A</v>
      </c>
      <c r="Q1398" s="10" t="e">
        <f t="shared" si="645"/>
        <v>#N/A</v>
      </c>
      <c r="R1398" s="10" t="e">
        <f t="shared" si="646"/>
        <v>#N/A</v>
      </c>
      <c r="S1398" s="10" t="e">
        <f t="shared" si="647"/>
        <v>#N/A</v>
      </c>
      <c r="T1398" s="10" t="e">
        <f t="shared" si="648"/>
        <v>#N/A</v>
      </c>
      <c r="U1398" s="17" t="str">
        <f>IF(Audit!M163="","",VLOOKUP(Audit!M163,$W$26:$X$35,2,FALSE)) &amp; Audit!N163 &amp; IF(Audit!O163="","",IF(Audit!N163&lt;=1.4,VLOOKUP(Audit!O163,$W$38:X1443,2,FALSE),VLOOKUP(Audit!O163,$W$51:$X$61,2,FALSE))) &amp; IF(Audit!P163="","",VLOOKUP(Audit!P163,$Y$26:$Z$35,2,FALSE) &amp; Audit!Q163 &amp; IF(Audit!O163="","",IF(Audit!Q163&lt;=1.4,VLOOKUP(Audit!R163,$Y$38:$Z$48,2,FALSE),VLOOKUP(Audit!R163,$Y$51:$Z$61,2,FALSE))))</f>
        <v/>
      </c>
      <c r="V1398" s="21"/>
      <c r="AH1398" s="49">
        <f>Audit!A163</f>
        <v>0</v>
      </c>
      <c r="AI1398" s="50" t="e">
        <f>VLOOKUP(Audit!B163,$V$3:$AE$12,2,FALSE)&amp; IF(Audit!B163=10,Audit!V163,"")</f>
        <v>#N/A</v>
      </c>
      <c r="AJ1398" s="50" t="e">
        <f>VLOOKUP(Audit!B163,$V$13:$AE$22,2,FALSE)&amp; IF(Audit!B163=10,Audit!W163,"")</f>
        <v>#N/A</v>
      </c>
      <c r="AK1398" s="47" t="e">
        <f t="shared" si="649"/>
        <v>#N/A</v>
      </c>
      <c r="AL1398" s="50" t="e">
        <f>VLOOKUP(Audit!C163,$V$3:$AE$12,3,FALSE)&amp; IF(Audit!C163=10,Audit!V163,"")</f>
        <v>#N/A</v>
      </c>
      <c r="AM1398" s="50" t="e">
        <f>VLOOKUP(Audit!C163,$V$13:$AE$22,3,FALSE)&amp; IF(Audit!C163=10,Audit!W163,"")</f>
        <v>#N/A</v>
      </c>
      <c r="AN1398" s="47" t="e">
        <f t="shared" si="650"/>
        <v>#N/A</v>
      </c>
      <c r="AO1398" s="50" t="e">
        <f>VLOOKUP(Audit!D163,$V$3:$AE$12,4,FALSE) &amp;  Audit!T163 &amp; IF(Audit!D163=10,Audit!V163,"")</f>
        <v>#N/A</v>
      </c>
      <c r="AP1398" s="50" t="e">
        <f>VLOOKUP(Audit!D163,$V$13:$AE$22,4,FALSE)&amp; IF(Audit!D163=10,Audit!W163,"")</f>
        <v>#N/A</v>
      </c>
      <c r="AQ1398" s="47" t="e">
        <f t="shared" si="651"/>
        <v>#N/A</v>
      </c>
      <c r="AR1398" s="50" t="e">
        <f>VLOOKUP(Audit!E163,$V$3:$AE$12,5,FALSE)&amp; IF(Audit!E163=10,Audit!V163,"")</f>
        <v>#N/A</v>
      </c>
      <c r="AS1398" s="50" t="e">
        <f>VLOOKUP(Audit!E163,$V$13:$AE$22,5,FALSE)&amp; IF(Audit!E163=10,Audit!W163,"")</f>
        <v>#N/A</v>
      </c>
      <c r="AT1398" s="47" t="e">
        <f t="shared" si="652"/>
        <v>#N/A</v>
      </c>
      <c r="AU1398" s="50" t="e">
        <f>VLOOKUP(Audit!F163,$V$3:$AE$12,6,FALSE)&amp; IF(Audit!F163=10,Audit!V163,"")</f>
        <v>#N/A</v>
      </c>
      <c r="AV1398" s="50" t="e">
        <f>VLOOKUP(Audit!F163,$V$13:$AE$22,6,FALSE)&amp; IF(Audit!F163=10,Audit!W163,"")</f>
        <v>#N/A</v>
      </c>
      <c r="AW1398" s="47" t="e">
        <f t="shared" si="653"/>
        <v>#N/A</v>
      </c>
      <c r="AX1398" s="50" t="e">
        <f>VLOOKUP(Audit!G163,$V$3:$AE$12,7,FALSE)&amp; IF(Audit!G163=10,Audit!V163,"")</f>
        <v>#N/A</v>
      </c>
      <c r="AY1398" s="50" t="e">
        <f>VLOOKUP(Audit!G163,$V$13:$AE$22,7,FALSE) &amp; IF(Audit!G163=10,Audit!W163,"")</f>
        <v>#N/A</v>
      </c>
      <c r="AZ1398" s="47" t="e">
        <f t="shared" si="654"/>
        <v>#N/A</v>
      </c>
      <c r="BA1398" s="50" t="e">
        <f>VLOOKUP(Audit!H163,$V$3:$AE$12,8,FALSE)&amp; Audit!U163 &amp; IF(Audit!H163=10,Audit!V163,"")</f>
        <v>#N/A</v>
      </c>
      <c r="BB1398" s="50" t="e">
        <f>VLOOKUP(Audit!H163,$V$13:$AE$22,8,FALSE) &amp; IF(Audit!H163=10,Audit!W163,"")</f>
        <v>#N/A</v>
      </c>
      <c r="BC1398" s="47" t="e">
        <f t="shared" si="655"/>
        <v>#N/A</v>
      </c>
      <c r="BD1398" s="50" t="e">
        <f>VLOOKUP(Audit!I163,$V$3:$AE$12,9,FALSE)&amp; IF(Audit!I163=10,Audit!V163,"")</f>
        <v>#N/A</v>
      </c>
      <c r="BE1398" s="50" t="e">
        <f>VLOOKUP(Audit!I163,$V$13:$AE$22,9,FALSE) &amp; IF(Audit!I163=10,Audit!W163,"") &amp; IF(Audit!I163&lt;&gt;1,U1398,"")</f>
        <v>#N/A</v>
      </c>
      <c r="BF1398" s="47" t="e">
        <f t="shared" si="656"/>
        <v>#N/A</v>
      </c>
      <c r="BG1398" s="50" t="e">
        <f>VLOOKUP(Audit!J163,$V$3:$AE$12,10,FALSE) &amp; Audit!S163 &amp; IF(Audit!J163=10,Audit!V163,"")</f>
        <v>#N/A</v>
      </c>
      <c r="BH1398" s="50" t="e">
        <f>VLOOKUP(Audit!J163,$V$13:$AE$22,10,FALSE) &amp; IF(Audit!J163=10,Audit!W163,"") &amp; IF(Audit!J163&lt;&gt;1,U1398,"")</f>
        <v>#N/A</v>
      </c>
      <c r="BI1398" s="47" t="e">
        <f t="shared" si="657"/>
        <v>#N/A</v>
      </c>
      <c r="BJ1398" s="48" t="str">
        <f t="shared" si="658"/>
        <v/>
      </c>
      <c r="BK1398" s="48" t="str">
        <f t="shared" si="659"/>
        <v/>
      </c>
      <c r="BL1398" s="48" t="str">
        <f t="shared" si="660"/>
        <v/>
      </c>
      <c r="BM1398" s="48" t="str">
        <f t="shared" si="661"/>
        <v/>
      </c>
      <c r="BN1398" s="48" t="str">
        <f t="shared" si="662"/>
        <v/>
      </c>
      <c r="BO1398" s="48" t="str">
        <f t="shared" si="663"/>
        <v/>
      </c>
      <c r="BP1398" s="48" t="str">
        <f t="shared" si="664"/>
        <v/>
      </c>
      <c r="BQ1398" s="48" t="str">
        <f t="shared" si="665"/>
        <v/>
      </c>
      <c r="BR1398" s="48" t="str">
        <f t="shared" si="666"/>
        <v/>
      </c>
      <c r="BS1398" s="48" t="str">
        <f t="shared" si="667"/>
        <v/>
      </c>
      <c r="BT1398" s="48" t="str">
        <f t="shared" si="668"/>
        <v/>
      </c>
      <c r="BU1398" s="48" t="str">
        <f t="shared" si="669"/>
        <v/>
      </c>
    </row>
    <row r="1399" spans="1:73">
      <c r="A1399" s="10">
        <f>Audit!A164</f>
        <v>0</v>
      </c>
      <c r="B1399" s="10" t="e">
        <f t="shared" si="640"/>
        <v>#N/A</v>
      </c>
      <c r="C1399" s="17" t="e">
        <f>VLOOKUP(Audit!B164,$V$3:$AE$12,2,FALSE) &amp; VLOOKUP(Audit!B164,$V$13:$AE$22,2,FALSE)&amp; IF(Audit!B164=10,Audit!V164&amp;Audit!W164,"")</f>
        <v>#N/A</v>
      </c>
      <c r="D1399" s="17" t="e">
        <f>VLOOKUP(Audit!C164,$V$3:$AE$12,3,FALSE) &amp; VLOOKUP(Audit!C164,$V$13:$AE$22,3,FALSE) &amp;IF(Audit!C164=10,Audit!V164&amp;Audit!W164,"")</f>
        <v>#N/A</v>
      </c>
      <c r="E1399" s="17" t="e">
        <f>VLOOKUP(Audit!D164,$V$3:$AE$12,4,FALSE)&amp; Audit!T164 &amp; VLOOKUP(Audit!D164,$V$13:$AE$22,4,FALSE)&amp; IF(Audit!D164=10,Audit!V164&amp;Audit!W164,"")</f>
        <v>#N/A</v>
      </c>
      <c r="F1399" s="17" t="e">
        <f>VLOOKUP(Audit!E164,$V$3:$AE$12,5,FALSE) &amp; VLOOKUP(Audit!E164,$V$13:$AE$22,5,FALSE)&amp; IF(Audit!E164=10,Audit!V164&amp;Audit!W164,"")</f>
        <v>#N/A</v>
      </c>
      <c r="G1399" s="17" t="e">
        <f>VLOOKUP(Audit!F164,$V$3:$AE$12,6,FALSE) &amp; VLOOKUP(Audit!F164,$V$13:$AE$22,6,FALSE)&amp; IF(Audit!F164=10,Audit!V164&amp;Audit!W164,"")</f>
        <v>#N/A</v>
      </c>
      <c r="H1399" s="17" t="e">
        <f>VLOOKUP(Audit!G164,$V$3:$AE$12,7,FALSE) &amp; VLOOKUP(Audit!G164,$V$13:$AE$22,7,FALSE)&amp;IF(Audit!G164=10,Audit!V164&amp;Audit!W164,"")</f>
        <v>#N/A</v>
      </c>
      <c r="I1399" s="17" t="e">
        <f>VLOOKUP(Audit!H164,$V$3:$AE$12,8,FALSE) &amp; Audit!U164 &amp; VLOOKUP(Audit!H164,$V$13:$AE$22,8,FALSE)&amp;IF(Audit!H164=10,Audit!V164&amp;Audit!W164,"")</f>
        <v>#N/A</v>
      </c>
      <c r="J1399" s="17" t="e">
        <f>VLOOKUP(Audit!I164,$V$3:$AE$12,9,FALSE) &amp; VLOOKUP(Audit!I164,$V$13:$AE$22,9,FALSE) &amp; IF(Audit!I164=10,Audit!V164&amp;Audit!W164,"") &amp; IF(Audit!I164&lt;&gt;1,U1399,"")</f>
        <v>#N/A</v>
      </c>
      <c r="K1399" s="17" t="e">
        <f>VLOOKUP(Audit!J164,$V$3:$AE$12,10,FALSE) &amp; Audit!S164 &amp; VLOOKUP(Audit!J164,$V$13:$AE$22,10,FALSE) &amp; IF(Audit!J164=10,Audit!V164&amp;Audit!W164,"") &amp; IF(Audit!J164&lt;&gt;1,U1399,"")</f>
        <v>#N/A</v>
      </c>
      <c r="L1399" s="10">
        <f>Audit!K164</f>
        <v>0</v>
      </c>
      <c r="M1399" s="10" t="e">
        <f t="shared" si="641"/>
        <v>#N/A</v>
      </c>
      <c r="N1399" s="10" t="e">
        <f t="shared" si="642"/>
        <v>#N/A</v>
      </c>
      <c r="O1399" s="10" t="e">
        <f t="shared" si="643"/>
        <v>#N/A</v>
      </c>
      <c r="P1399" s="10" t="e">
        <f t="shared" si="644"/>
        <v>#N/A</v>
      </c>
      <c r="Q1399" s="10" t="e">
        <f t="shared" si="645"/>
        <v>#N/A</v>
      </c>
      <c r="R1399" s="10" t="e">
        <f t="shared" si="646"/>
        <v>#N/A</v>
      </c>
      <c r="S1399" s="10" t="e">
        <f t="shared" si="647"/>
        <v>#N/A</v>
      </c>
      <c r="T1399" s="10" t="e">
        <f t="shared" si="648"/>
        <v>#N/A</v>
      </c>
      <c r="U1399" s="17" t="str">
        <f>IF(Audit!M164="","",VLOOKUP(Audit!M164,$W$26:$X$35,2,FALSE)) &amp; Audit!N164 &amp; IF(Audit!O164="","",IF(Audit!N164&lt;=1.4,VLOOKUP(Audit!O164,$W$38:X1444,2,FALSE),VLOOKUP(Audit!O164,$W$51:$X$61,2,FALSE))) &amp; IF(Audit!P164="","",VLOOKUP(Audit!P164,$Y$26:$Z$35,2,FALSE) &amp; Audit!Q164 &amp; IF(Audit!O164="","",IF(Audit!Q164&lt;=1.4,VLOOKUP(Audit!R164,$Y$38:$Z$48,2,FALSE),VLOOKUP(Audit!R164,$Y$51:$Z$61,2,FALSE))))</f>
        <v/>
      </c>
      <c r="V1399" s="21"/>
      <c r="AH1399" s="49">
        <f>Audit!A164</f>
        <v>0</v>
      </c>
      <c r="AI1399" s="50" t="e">
        <f>VLOOKUP(Audit!B164,$V$3:$AE$12,2,FALSE)&amp; IF(Audit!B164=10,Audit!V164,"")</f>
        <v>#N/A</v>
      </c>
      <c r="AJ1399" s="50" t="e">
        <f>VLOOKUP(Audit!B164,$V$13:$AE$22,2,FALSE)&amp; IF(Audit!B164=10,Audit!W164,"")</f>
        <v>#N/A</v>
      </c>
      <c r="AK1399" s="47" t="e">
        <f t="shared" si="649"/>
        <v>#N/A</v>
      </c>
      <c r="AL1399" s="50" t="e">
        <f>VLOOKUP(Audit!C164,$V$3:$AE$12,3,FALSE)&amp; IF(Audit!C164=10,Audit!V164,"")</f>
        <v>#N/A</v>
      </c>
      <c r="AM1399" s="50" t="e">
        <f>VLOOKUP(Audit!C164,$V$13:$AE$22,3,FALSE)&amp; IF(Audit!C164=10,Audit!W164,"")</f>
        <v>#N/A</v>
      </c>
      <c r="AN1399" s="47" t="e">
        <f t="shared" si="650"/>
        <v>#N/A</v>
      </c>
      <c r="AO1399" s="50" t="e">
        <f>VLOOKUP(Audit!D164,$V$3:$AE$12,4,FALSE) &amp;  Audit!T164 &amp; IF(Audit!D164=10,Audit!V164,"")</f>
        <v>#N/A</v>
      </c>
      <c r="AP1399" s="50" t="e">
        <f>VLOOKUP(Audit!D164,$V$13:$AE$22,4,FALSE)&amp; IF(Audit!D164=10,Audit!W164,"")</f>
        <v>#N/A</v>
      </c>
      <c r="AQ1399" s="47" t="e">
        <f t="shared" si="651"/>
        <v>#N/A</v>
      </c>
      <c r="AR1399" s="50" t="e">
        <f>VLOOKUP(Audit!E164,$V$3:$AE$12,5,FALSE)&amp; IF(Audit!E164=10,Audit!V164,"")</f>
        <v>#N/A</v>
      </c>
      <c r="AS1399" s="50" t="e">
        <f>VLOOKUP(Audit!E164,$V$13:$AE$22,5,FALSE)&amp; IF(Audit!E164=10,Audit!W164,"")</f>
        <v>#N/A</v>
      </c>
      <c r="AT1399" s="47" t="e">
        <f t="shared" si="652"/>
        <v>#N/A</v>
      </c>
      <c r="AU1399" s="50" t="e">
        <f>VLOOKUP(Audit!F164,$V$3:$AE$12,6,FALSE)&amp; IF(Audit!F164=10,Audit!V164,"")</f>
        <v>#N/A</v>
      </c>
      <c r="AV1399" s="50" t="e">
        <f>VLOOKUP(Audit!F164,$V$13:$AE$22,6,FALSE)&amp; IF(Audit!F164=10,Audit!W164,"")</f>
        <v>#N/A</v>
      </c>
      <c r="AW1399" s="47" t="e">
        <f t="shared" si="653"/>
        <v>#N/A</v>
      </c>
      <c r="AX1399" s="50" t="e">
        <f>VLOOKUP(Audit!G164,$V$3:$AE$12,7,FALSE)&amp; IF(Audit!G164=10,Audit!V164,"")</f>
        <v>#N/A</v>
      </c>
      <c r="AY1399" s="50" t="e">
        <f>VLOOKUP(Audit!G164,$V$13:$AE$22,7,FALSE) &amp; IF(Audit!G164=10,Audit!W164,"")</f>
        <v>#N/A</v>
      </c>
      <c r="AZ1399" s="47" t="e">
        <f t="shared" si="654"/>
        <v>#N/A</v>
      </c>
      <c r="BA1399" s="50" t="e">
        <f>VLOOKUP(Audit!H164,$V$3:$AE$12,8,FALSE)&amp; Audit!U164 &amp; IF(Audit!H164=10,Audit!V164,"")</f>
        <v>#N/A</v>
      </c>
      <c r="BB1399" s="50" t="e">
        <f>VLOOKUP(Audit!H164,$V$13:$AE$22,8,FALSE) &amp; IF(Audit!H164=10,Audit!W164,"")</f>
        <v>#N/A</v>
      </c>
      <c r="BC1399" s="47" t="e">
        <f t="shared" si="655"/>
        <v>#N/A</v>
      </c>
      <c r="BD1399" s="50" t="e">
        <f>VLOOKUP(Audit!I164,$V$3:$AE$12,9,FALSE)&amp; IF(Audit!I164=10,Audit!V164,"")</f>
        <v>#N/A</v>
      </c>
      <c r="BE1399" s="50" t="e">
        <f>VLOOKUP(Audit!I164,$V$13:$AE$22,9,FALSE) &amp; IF(Audit!I164=10,Audit!W164,"") &amp; IF(Audit!I164&lt;&gt;1,U1399,"")</f>
        <v>#N/A</v>
      </c>
      <c r="BF1399" s="47" t="e">
        <f t="shared" si="656"/>
        <v>#N/A</v>
      </c>
      <c r="BG1399" s="50" t="e">
        <f>VLOOKUP(Audit!J164,$V$3:$AE$12,10,FALSE) &amp; Audit!S164 &amp; IF(Audit!J164=10,Audit!V164,"")</f>
        <v>#N/A</v>
      </c>
      <c r="BH1399" s="50" t="e">
        <f>VLOOKUP(Audit!J164,$V$13:$AE$22,10,FALSE) &amp; IF(Audit!J164=10,Audit!W164,"") &amp; IF(Audit!J164&lt;&gt;1,U1399,"")</f>
        <v>#N/A</v>
      </c>
      <c r="BI1399" s="47" t="e">
        <f t="shared" si="657"/>
        <v>#N/A</v>
      </c>
      <c r="BJ1399" s="48" t="str">
        <f t="shared" si="658"/>
        <v/>
      </c>
      <c r="BK1399" s="48" t="str">
        <f t="shared" si="659"/>
        <v/>
      </c>
      <c r="BL1399" s="48" t="str">
        <f t="shared" si="660"/>
        <v/>
      </c>
      <c r="BM1399" s="48" t="str">
        <f t="shared" si="661"/>
        <v/>
      </c>
      <c r="BN1399" s="48" t="str">
        <f t="shared" si="662"/>
        <v/>
      </c>
      <c r="BO1399" s="48" t="str">
        <f t="shared" si="663"/>
        <v/>
      </c>
      <c r="BP1399" s="48" t="str">
        <f t="shared" si="664"/>
        <v/>
      </c>
      <c r="BQ1399" s="48" t="str">
        <f t="shared" si="665"/>
        <v/>
      </c>
      <c r="BR1399" s="48" t="str">
        <f t="shared" si="666"/>
        <v/>
      </c>
      <c r="BS1399" s="48" t="str">
        <f t="shared" si="667"/>
        <v/>
      </c>
      <c r="BT1399" s="48" t="str">
        <f t="shared" si="668"/>
        <v/>
      </c>
      <c r="BU1399" s="48" t="str">
        <f t="shared" si="669"/>
        <v/>
      </c>
    </row>
    <row r="1400" spans="1:73">
      <c r="A1400" s="10">
        <f>Audit!A165</f>
        <v>0</v>
      </c>
      <c r="B1400" s="10" t="e">
        <f t="shared" si="640"/>
        <v>#N/A</v>
      </c>
      <c r="C1400" s="17" t="e">
        <f>VLOOKUP(Audit!B165,$V$3:$AE$12,2,FALSE) &amp; VLOOKUP(Audit!B165,$V$13:$AE$22,2,FALSE)&amp; IF(Audit!B165=10,Audit!V165&amp;Audit!W165,"")</f>
        <v>#N/A</v>
      </c>
      <c r="D1400" s="17" t="e">
        <f>VLOOKUP(Audit!C165,$V$3:$AE$12,3,FALSE) &amp; VLOOKUP(Audit!C165,$V$13:$AE$22,3,FALSE) &amp;IF(Audit!C165=10,Audit!V165&amp;Audit!W165,"")</f>
        <v>#N/A</v>
      </c>
      <c r="E1400" s="17" t="e">
        <f>VLOOKUP(Audit!D165,$V$3:$AE$12,4,FALSE)&amp; Audit!T165 &amp; VLOOKUP(Audit!D165,$V$13:$AE$22,4,FALSE)&amp; IF(Audit!D165=10,Audit!V165&amp;Audit!W165,"")</f>
        <v>#N/A</v>
      </c>
      <c r="F1400" s="17" t="e">
        <f>VLOOKUP(Audit!E165,$V$3:$AE$12,5,FALSE) &amp; VLOOKUP(Audit!E165,$V$13:$AE$22,5,FALSE)&amp; IF(Audit!E165=10,Audit!V165&amp;Audit!W165,"")</f>
        <v>#N/A</v>
      </c>
      <c r="G1400" s="17" t="e">
        <f>VLOOKUP(Audit!F165,$V$3:$AE$12,6,FALSE) &amp; VLOOKUP(Audit!F165,$V$13:$AE$22,6,FALSE)&amp; IF(Audit!F165=10,Audit!V165&amp;Audit!W165,"")</f>
        <v>#N/A</v>
      </c>
      <c r="H1400" s="17" t="e">
        <f>VLOOKUP(Audit!G165,$V$3:$AE$12,7,FALSE) &amp; VLOOKUP(Audit!G165,$V$13:$AE$22,7,FALSE)&amp;IF(Audit!G165=10,Audit!V165&amp;Audit!W165,"")</f>
        <v>#N/A</v>
      </c>
      <c r="I1400" s="17" t="e">
        <f>VLOOKUP(Audit!H165,$V$3:$AE$12,8,FALSE) &amp; Audit!U165 &amp; VLOOKUP(Audit!H165,$V$13:$AE$22,8,FALSE)&amp;IF(Audit!H165=10,Audit!V165&amp;Audit!W165,"")</f>
        <v>#N/A</v>
      </c>
      <c r="J1400" s="17" t="e">
        <f>VLOOKUP(Audit!I165,$V$3:$AE$12,9,FALSE) &amp; VLOOKUP(Audit!I165,$V$13:$AE$22,9,FALSE) &amp; IF(Audit!I165=10,Audit!V165&amp;Audit!W165,"") &amp; IF(Audit!I165&lt;&gt;1,U1400,"")</f>
        <v>#N/A</v>
      </c>
      <c r="K1400" s="17" t="e">
        <f>VLOOKUP(Audit!J165,$V$3:$AE$12,10,FALSE) &amp; Audit!S165 &amp; VLOOKUP(Audit!J165,$V$13:$AE$22,10,FALSE) &amp; IF(Audit!J165=10,Audit!V165&amp;Audit!W165,"") &amp; IF(Audit!J165&lt;&gt;1,U1400,"")</f>
        <v>#N/A</v>
      </c>
      <c r="L1400" s="10">
        <f>Audit!K165</f>
        <v>0</v>
      </c>
      <c r="M1400" s="10" t="e">
        <f t="shared" si="641"/>
        <v>#N/A</v>
      </c>
      <c r="N1400" s="10" t="e">
        <f t="shared" si="642"/>
        <v>#N/A</v>
      </c>
      <c r="O1400" s="10" t="e">
        <f t="shared" si="643"/>
        <v>#N/A</v>
      </c>
      <c r="P1400" s="10" t="e">
        <f t="shared" si="644"/>
        <v>#N/A</v>
      </c>
      <c r="Q1400" s="10" t="e">
        <f t="shared" si="645"/>
        <v>#N/A</v>
      </c>
      <c r="R1400" s="10" t="e">
        <f t="shared" si="646"/>
        <v>#N/A</v>
      </c>
      <c r="S1400" s="10" t="e">
        <f t="shared" si="647"/>
        <v>#N/A</v>
      </c>
      <c r="T1400" s="10" t="e">
        <f t="shared" si="648"/>
        <v>#N/A</v>
      </c>
      <c r="U1400" s="17" t="str">
        <f>IF(Audit!M165="","",VLOOKUP(Audit!M165,$W$26:$X$35,2,FALSE)) &amp; Audit!N165 &amp; IF(Audit!O165="","",IF(Audit!N165&lt;=1.4,VLOOKUP(Audit!O165,$W$38:X1445,2,FALSE),VLOOKUP(Audit!O165,$W$51:$X$61,2,FALSE))) &amp; IF(Audit!P165="","",VLOOKUP(Audit!P165,$Y$26:$Z$35,2,FALSE) &amp; Audit!Q165 &amp; IF(Audit!O165="","",IF(Audit!Q165&lt;=1.4,VLOOKUP(Audit!R165,$Y$38:$Z$48,2,FALSE),VLOOKUP(Audit!R165,$Y$51:$Z$61,2,FALSE))))</f>
        <v/>
      </c>
      <c r="V1400" s="21"/>
      <c r="AH1400" s="49">
        <f>Audit!A165</f>
        <v>0</v>
      </c>
      <c r="AI1400" s="50" t="e">
        <f>VLOOKUP(Audit!B165,$V$3:$AE$12,2,FALSE)&amp; IF(Audit!B165=10,Audit!V165,"")</f>
        <v>#N/A</v>
      </c>
      <c r="AJ1400" s="50" t="e">
        <f>VLOOKUP(Audit!B165,$V$13:$AE$22,2,FALSE)&amp; IF(Audit!B165=10,Audit!W165,"")</f>
        <v>#N/A</v>
      </c>
      <c r="AK1400" s="47" t="e">
        <f t="shared" si="649"/>
        <v>#N/A</v>
      </c>
      <c r="AL1400" s="50" t="e">
        <f>VLOOKUP(Audit!C165,$V$3:$AE$12,3,FALSE)&amp; IF(Audit!C165=10,Audit!V165,"")</f>
        <v>#N/A</v>
      </c>
      <c r="AM1400" s="50" t="e">
        <f>VLOOKUP(Audit!C165,$V$13:$AE$22,3,FALSE)&amp; IF(Audit!C165=10,Audit!W165,"")</f>
        <v>#N/A</v>
      </c>
      <c r="AN1400" s="47" t="e">
        <f t="shared" si="650"/>
        <v>#N/A</v>
      </c>
      <c r="AO1400" s="50" t="e">
        <f>VLOOKUP(Audit!D165,$V$3:$AE$12,4,FALSE) &amp;  Audit!T165 &amp; IF(Audit!D165=10,Audit!V165,"")</f>
        <v>#N/A</v>
      </c>
      <c r="AP1400" s="50" t="e">
        <f>VLOOKUP(Audit!D165,$V$13:$AE$22,4,FALSE)&amp; IF(Audit!D165=10,Audit!W165,"")</f>
        <v>#N/A</v>
      </c>
      <c r="AQ1400" s="47" t="e">
        <f t="shared" si="651"/>
        <v>#N/A</v>
      </c>
      <c r="AR1400" s="50" t="e">
        <f>VLOOKUP(Audit!E165,$V$3:$AE$12,5,FALSE)&amp; IF(Audit!E165=10,Audit!V165,"")</f>
        <v>#N/A</v>
      </c>
      <c r="AS1400" s="50" t="e">
        <f>VLOOKUP(Audit!E165,$V$13:$AE$22,5,FALSE)&amp; IF(Audit!E165=10,Audit!W165,"")</f>
        <v>#N/A</v>
      </c>
      <c r="AT1400" s="47" t="e">
        <f t="shared" si="652"/>
        <v>#N/A</v>
      </c>
      <c r="AU1400" s="50" t="e">
        <f>VLOOKUP(Audit!F165,$V$3:$AE$12,6,FALSE)&amp; IF(Audit!F165=10,Audit!V165,"")</f>
        <v>#N/A</v>
      </c>
      <c r="AV1400" s="50" t="e">
        <f>VLOOKUP(Audit!F165,$V$13:$AE$22,6,FALSE)&amp; IF(Audit!F165=10,Audit!W165,"")</f>
        <v>#N/A</v>
      </c>
      <c r="AW1400" s="47" t="e">
        <f t="shared" si="653"/>
        <v>#N/A</v>
      </c>
      <c r="AX1400" s="50" t="e">
        <f>VLOOKUP(Audit!G165,$V$3:$AE$12,7,FALSE)&amp; IF(Audit!G165=10,Audit!V165,"")</f>
        <v>#N/A</v>
      </c>
      <c r="AY1400" s="50" t="e">
        <f>VLOOKUP(Audit!G165,$V$13:$AE$22,7,FALSE) &amp; IF(Audit!G165=10,Audit!W165,"")</f>
        <v>#N/A</v>
      </c>
      <c r="AZ1400" s="47" t="e">
        <f t="shared" si="654"/>
        <v>#N/A</v>
      </c>
      <c r="BA1400" s="50" t="e">
        <f>VLOOKUP(Audit!H165,$V$3:$AE$12,8,FALSE)&amp; Audit!U165 &amp; IF(Audit!H165=10,Audit!V165,"")</f>
        <v>#N/A</v>
      </c>
      <c r="BB1400" s="50" t="e">
        <f>VLOOKUP(Audit!H165,$V$13:$AE$22,8,FALSE) &amp; IF(Audit!H165=10,Audit!W165,"")</f>
        <v>#N/A</v>
      </c>
      <c r="BC1400" s="47" t="e">
        <f t="shared" si="655"/>
        <v>#N/A</v>
      </c>
      <c r="BD1400" s="50" t="e">
        <f>VLOOKUP(Audit!I165,$V$3:$AE$12,9,FALSE)&amp; IF(Audit!I165=10,Audit!V165,"")</f>
        <v>#N/A</v>
      </c>
      <c r="BE1400" s="50" t="e">
        <f>VLOOKUP(Audit!I165,$V$13:$AE$22,9,FALSE) &amp; IF(Audit!I165=10,Audit!W165,"") &amp; IF(Audit!I165&lt;&gt;1,U1400,"")</f>
        <v>#N/A</v>
      </c>
      <c r="BF1400" s="47" t="e">
        <f t="shared" si="656"/>
        <v>#N/A</v>
      </c>
      <c r="BG1400" s="50" t="e">
        <f>VLOOKUP(Audit!J165,$V$3:$AE$12,10,FALSE) &amp; Audit!S165 &amp; IF(Audit!J165=10,Audit!V165,"")</f>
        <v>#N/A</v>
      </c>
      <c r="BH1400" s="50" t="e">
        <f>VLOOKUP(Audit!J165,$V$13:$AE$22,10,FALSE) &amp; IF(Audit!J165=10,Audit!W165,"") &amp; IF(Audit!J165&lt;&gt;1,U1400,"")</f>
        <v>#N/A</v>
      </c>
      <c r="BI1400" s="47" t="e">
        <f t="shared" si="657"/>
        <v>#N/A</v>
      </c>
      <c r="BJ1400" s="48" t="str">
        <f t="shared" si="658"/>
        <v/>
      </c>
      <c r="BK1400" s="48" t="str">
        <f t="shared" si="659"/>
        <v/>
      </c>
      <c r="BL1400" s="48" t="str">
        <f t="shared" si="660"/>
        <v/>
      </c>
      <c r="BM1400" s="48" t="str">
        <f t="shared" si="661"/>
        <v/>
      </c>
      <c r="BN1400" s="48" t="str">
        <f t="shared" si="662"/>
        <v/>
      </c>
      <c r="BO1400" s="48" t="str">
        <f t="shared" si="663"/>
        <v/>
      </c>
      <c r="BP1400" s="48" t="str">
        <f t="shared" si="664"/>
        <v/>
      </c>
      <c r="BQ1400" s="48" t="str">
        <f t="shared" si="665"/>
        <v/>
      </c>
      <c r="BR1400" s="48" t="str">
        <f t="shared" si="666"/>
        <v/>
      </c>
      <c r="BS1400" s="48" t="str">
        <f t="shared" si="667"/>
        <v/>
      </c>
      <c r="BT1400" s="48" t="str">
        <f t="shared" si="668"/>
        <v/>
      </c>
      <c r="BU1400" s="48" t="str">
        <f t="shared" si="669"/>
        <v/>
      </c>
    </row>
    <row r="1401" spans="1:73">
      <c r="A1401" s="10">
        <f>Audit!A166</f>
        <v>0</v>
      </c>
      <c r="B1401" s="10" t="e">
        <f t="shared" si="640"/>
        <v>#N/A</v>
      </c>
      <c r="C1401" s="17" t="e">
        <f>VLOOKUP(Audit!B166,$V$3:$AE$12,2,FALSE) &amp; VLOOKUP(Audit!B166,$V$13:$AE$22,2,FALSE)&amp; IF(Audit!B166=10,Audit!V166&amp;Audit!W166,"")</f>
        <v>#N/A</v>
      </c>
      <c r="D1401" s="17" t="e">
        <f>VLOOKUP(Audit!C166,$V$3:$AE$12,3,FALSE) &amp; VLOOKUP(Audit!C166,$V$13:$AE$22,3,FALSE) &amp;IF(Audit!C166=10,Audit!V166&amp;Audit!W166,"")</f>
        <v>#N/A</v>
      </c>
      <c r="E1401" s="17" t="e">
        <f>VLOOKUP(Audit!D166,$V$3:$AE$12,4,FALSE)&amp; Audit!T166 &amp; VLOOKUP(Audit!D166,$V$13:$AE$22,4,FALSE)&amp; IF(Audit!D166=10,Audit!V166&amp;Audit!W166,"")</f>
        <v>#N/A</v>
      </c>
      <c r="F1401" s="17" t="e">
        <f>VLOOKUP(Audit!E166,$V$3:$AE$12,5,FALSE) &amp; VLOOKUP(Audit!E166,$V$13:$AE$22,5,FALSE)&amp; IF(Audit!E166=10,Audit!V166&amp;Audit!W166,"")</f>
        <v>#N/A</v>
      </c>
      <c r="G1401" s="17" t="e">
        <f>VLOOKUP(Audit!F166,$V$3:$AE$12,6,FALSE) &amp; VLOOKUP(Audit!F166,$V$13:$AE$22,6,FALSE)&amp; IF(Audit!F166=10,Audit!V166&amp;Audit!W166,"")</f>
        <v>#N/A</v>
      </c>
      <c r="H1401" s="17" t="e">
        <f>VLOOKUP(Audit!G166,$V$3:$AE$12,7,FALSE) &amp; VLOOKUP(Audit!G166,$V$13:$AE$22,7,FALSE)&amp;IF(Audit!G166=10,Audit!V166&amp;Audit!W166,"")</f>
        <v>#N/A</v>
      </c>
      <c r="I1401" s="17" t="e">
        <f>VLOOKUP(Audit!H166,$V$3:$AE$12,8,FALSE) &amp; Audit!U166 &amp; VLOOKUP(Audit!H166,$V$13:$AE$22,8,FALSE)&amp;IF(Audit!H166=10,Audit!V166&amp;Audit!W166,"")</f>
        <v>#N/A</v>
      </c>
      <c r="J1401" s="17" t="e">
        <f>VLOOKUP(Audit!I166,$V$3:$AE$12,9,FALSE) &amp; VLOOKUP(Audit!I166,$V$13:$AE$22,9,FALSE) &amp; IF(Audit!I166=10,Audit!V166&amp;Audit!W166,"") &amp; IF(Audit!I166&lt;&gt;1,U1401,"")</f>
        <v>#N/A</v>
      </c>
      <c r="K1401" s="17" t="e">
        <f>VLOOKUP(Audit!J166,$V$3:$AE$12,10,FALSE) &amp; Audit!S166 &amp; VLOOKUP(Audit!J166,$V$13:$AE$22,10,FALSE) &amp; IF(Audit!J166=10,Audit!V166&amp;Audit!W166,"") &amp; IF(Audit!J166&lt;&gt;1,U1401,"")</f>
        <v>#N/A</v>
      </c>
      <c r="L1401" s="10">
        <f>Audit!K166</f>
        <v>0</v>
      </c>
      <c r="M1401" s="10" t="e">
        <f t="shared" si="641"/>
        <v>#N/A</v>
      </c>
      <c r="N1401" s="10" t="e">
        <f t="shared" si="642"/>
        <v>#N/A</v>
      </c>
      <c r="O1401" s="10" t="e">
        <f t="shared" si="643"/>
        <v>#N/A</v>
      </c>
      <c r="P1401" s="10" t="e">
        <f t="shared" si="644"/>
        <v>#N/A</v>
      </c>
      <c r="Q1401" s="10" t="e">
        <f t="shared" si="645"/>
        <v>#N/A</v>
      </c>
      <c r="R1401" s="10" t="e">
        <f t="shared" si="646"/>
        <v>#N/A</v>
      </c>
      <c r="S1401" s="10" t="e">
        <f t="shared" si="647"/>
        <v>#N/A</v>
      </c>
      <c r="T1401" s="10" t="e">
        <f t="shared" si="648"/>
        <v>#N/A</v>
      </c>
      <c r="U1401" s="17" t="str">
        <f>IF(Audit!M166="","",VLOOKUP(Audit!M166,$W$26:$X$35,2,FALSE)) &amp; Audit!N166 &amp; IF(Audit!O166="","",IF(Audit!N166&lt;=1.4,VLOOKUP(Audit!O166,$W$38:X1446,2,FALSE),VLOOKUP(Audit!O166,$W$51:$X$61,2,FALSE))) &amp; IF(Audit!P166="","",VLOOKUP(Audit!P166,$Y$26:$Z$35,2,FALSE) &amp; Audit!Q166 &amp; IF(Audit!O166="","",IF(Audit!Q166&lt;=1.4,VLOOKUP(Audit!R166,$Y$38:$Z$48,2,FALSE),VLOOKUP(Audit!R166,$Y$51:$Z$61,2,FALSE))))</f>
        <v/>
      </c>
      <c r="V1401" s="21"/>
      <c r="AH1401" s="49">
        <f>Audit!A166</f>
        <v>0</v>
      </c>
      <c r="AI1401" s="50" t="e">
        <f>VLOOKUP(Audit!B166,$V$3:$AE$12,2,FALSE)&amp; IF(Audit!B166=10,Audit!V166,"")</f>
        <v>#N/A</v>
      </c>
      <c r="AJ1401" s="50" t="e">
        <f>VLOOKUP(Audit!B166,$V$13:$AE$22,2,FALSE)&amp; IF(Audit!B166=10,Audit!W166,"")</f>
        <v>#N/A</v>
      </c>
      <c r="AK1401" s="47" t="e">
        <f t="shared" si="649"/>
        <v>#N/A</v>
      </c>
      <c r="AL1401" s="50" t="e">
        <f>VLOOKUP(Audit!C166,$V$3:$AE$12,3,FALSE)&amp; IF(Audit!C166=10,Audit!V166,"")</f>
        <v>#N/A</v>
      </c>
      <c r="AM1401" s="50" t="e">
        <f>VLOOKUP(Audit!C166,$V$13:$AE$22,3,FALSE)&amp; IF(Audit!C166=10,Audit!W166,"")</f>
        <v>#N/A</v>
      </c>
      <c r="AN1401" s="47" t="e">
        <f t="shared" si="650"/>
        <v>#N/A</v>
      </c>
      <c r="AO1401" s="50" t="e">
        <f>VLOOKUP(Audit!D166,$V$3:$AE$12,4,FALSE) &amp;  Audit!T166 &amp; IF(Audit!D166=10,Audit!V166,"")</f>
        <v>#N/A</v>
      </c>
      <c r="AP1401" s="50" t="e">
        <f>VLOOKUP(Audit!D166,$V$13:$AE$22,4,FALSE)&amp; IF(Audit!D166=10,Audit!W166,"")</f>
        <v>#N/A</v>
      </c>
      <c r="AQ1401" s="47" t="e">
        <f t="shared" si="651"/>
        <v>#N/A</v>
      </c>
      <c r="AR1401" s="50" t="e">
        <f>VLOOKUP(Audit!E166,$V$3:$AE$12,5,FALSE)&amp; IF(Audit!E166=10,Audit!V166,"")</f>
        <v>#N/A</v>
      </c>
      <c r="AS1401" s="50" t="e">
        <f>VLOOKUP(Audit!E166,$V$13:$AE$22,5,FALSE)&amp; IF(Audit!E166=10,Audit!W166,"")</f>
        <v>#N/A</v>
      </c>
      <c r="AT1401" s="47" t="e">
        <f t="shared" si="652"/>
        <v>#N/A</v>
      </c>
      <c r="AU1401" s="50" t="e">
        <f>VLOOKUP(Audit!F166,$V$3:$AE$12,6,FALSE)&amp; IF(Audit!F166=10,Audit!V166,"")</f>
        <v>#N/A</v>
      </c>
      <c r="AV1401" s="50" t="e">
        <f>VLOOKUP(Audit!F166,$V$13:$AE$22,6,FALSE)&amp; IF(Audit!F166=10,Audit!W166,"")</f>
        <v>#N/A</v>
      </c>
      <c r="AW1401" s="47" t="e">
        <f t="shared" si="653"/>
        <v>#N/A</v>
      </c>
      <c r="AX1401" s="50" t="e">
        <f>VLOOKUP(Audit!G166,$V$3:$AE$12,7,FALSE)&amp; IF(Audit!G166=10,Audit!V166,"")</f>
        <v>#N/A</v>
      </c>
      <c r="AY1401" s="50" t="e">
        <f>VLOOKUP(Audit!G166,$V$13:$AE$22,7,FALSE) &amp; IF(Audit!G166=10,Audit!W166,"")</f>
        <v>#N/A</v>
      </c>
      <c r="AZ1401" s="47" t="e">
        <f t="shared" si="654"/>
        <v>#N/A</v>
      </c>
      <c r="BA1401" s="50" t="e">
        <f>VLOOKUP(Audit!H166,$V$3:$AE$12,8,FALSE)&amp; Audit!U166 &amp; IF(Audit!H166=10,Audit!V166,"")</f>
        <v>#N/A</v>
      </c>
      <c r="BB1401" s="50" t="e">
        <f>VLOOKUP(Audit!H166,$V$13:$AE$22,8,FALSE) &amp; IF(Audit!H166=10,Audit!W166,"")</f>
        <v>#N/A</v>
      </c>
      <c r="BC1401" s="47" t="e">
        <f t="shared" si="655"/>
        <v>#N/A</v>
      </c>
      <c r="BD1401" s="50" t="e">
        <f>VLOOKUP(Audit!I166,$V$3:$AE$12,9,FALSE)&amp; IF(Audit!I166=10,Audit!V166,"")</f>
        <v>#N/A</v>
      </c>
      <c r="BE1401" s="50" t="e">
        <f>VLOOKUP(Audit!I166,$V$13:$AE$22,9,FALSE) &amp; IF(Audit!I166=10,Audit!W166,"") &amp; IF(Audit!I166&lt;&gt;1,U1401,"")</f>
        <v>#N/A</v>
      </c>
      <c r="BF1401" s="47" t="e">
        <f t="shared" si="656"/>
        <v>#N/A</v>
      </c>
      <c r="BG1401" s="50" t="e">
        <f>VLOOKUP(Audit!J166,$V$3:$AE$12,10,FALSE) &amp; Audit!S166 &amp; IF(Audit!J166=10,Audit!V166,"")</f>
        <v>#N/A</v>
      </c>
      <c r="BH1401" s="50" t="e">
        <f>VLOOKUP(Audit!J166,$V$13:$AE$22,10,FALSE) &amp; IF(Audit!J166=10,Audit!W166,"") &amp; IF(Audit!J166&lt;&gt;1,U1401,"")</f>
        <v>#N/A</v>
      </c>
      <c r="BI1401" s="47" t="e">
        <f t="shared" si="657"/>
        <v>#N/A</v>
      </c>
      <c r="BJ1401" s="48" t="str">
        <f t="shared" si="658"/>
        <v/>
      </c>
      <c r="BK1401" s="48" t="str">
        <f t="shared" si="659"/>
        <v/>
      </c>
      <c r="BL1401" s="48" t="str">
        <f t="shared" si="660"/>
        <v/>
      </c>
      <c r="BM1401" s="48" t="str">
        <f t="shared" si="661"/>
        <v/>
      </c>
      <c r="BN1401" s="48" t="str">
        <f t="shared" si="662"/>
        <v/>
      </c>
      <c r="BO1401" s="48" t="str">
        <f t="shared" si="663"/>
        <v/>
      </c>
      <c r="BP1401" s="48" t="str">
        <f t="shared" si="664"/>
        <v/>
      </c>
      <c r="BQ1401" s="48" t="str">
        <f t="shared" si="665"/>
        <v/>
      </c>
      <c r="BR1401" s="48" t="str">
        <f t="shared" si="666"/>
        <v/>
      </c>
      <c r="BS1401" s="48" t="str">
        <f t="shared" si="667"/>
        <v/>
      </c>
      <c r="BT1401" s="48" t="str">
        <f t="shared" si="668"/>
        <v/>
      </c>
      <c r="BU1401" s="48" t="str">
        <f t="shared" si="669"/>
        <v/>
      </c>
    </row>
    <row r="1402" spans="1:73">
      <c r="A1402" s="10">
        <f>Audit!A167</f>
        <v>0</v>
      </c>
      <c r="B1402" s="10" t="e">
        <f t="shared" si="640"/>
        <v>#N/A</v>
      </c>
      <c r="C1402" s="17" t="e">
        <f>VLOOKUP(Audit!B167,$V$3:$AE$12,2,FALSE) &amp; VLOOKUP(Audit!B167,$V$13:$AE$22,2,FALSE)&amp; IF(Audit!B167=10,Audit!V167&amp;Audit!W167,"")</f>
        <v>#N/A</v>
      </c>
      <c r="D1402" s="17" t="e">
        <f>VLOOKUP(Audit!C167,$V$3:$AE$12,3,FALSE) &amp; VLOOKUP(Audit!C167,$V$13:$AE$22,3,FALSE) &amp;IF(Audit!C167=10,Audit!V167&amp;Audit!W167,"")</f>
        <v>#N/A</v>
      </c>
      <c r="E1402" s="17" t="e">
        <f>VLOOKUP(Audit!D167,$V$3:$AE$12,4,FALSE)&amp; Audit!T167 &amp; VLOOKUP(Audit!D167,$V$13:$AE$22,4,FALSE)&amp; IF(Audit!D167=10,Audit!V167&amp;Audit!W167,"")</f>
        <v>#N/A</v>
      </c>
      <c r="F1402" s="17" t="e">
        <f>VLOOKUP(Audit!E167,$V$3:$AE$12,5,FALSE) &amp; VLOOKUP(Audit!E167,$V$13:$AE$22,5,FALSE)&amp; IF(Audit!E167=10,Audit!V167&amp;Audit!W167,"")</f>
        <v>#N/A</v>
      </c>
      <c r="G1402" s="17" t="e">
        <f>VLOOKUP(Audit!F167,$V$3:$AE$12,6,FALSE) &amp; VLOOKUP(Audit!F167,$V$13:$AE$22,6,FALSE)&amp; IF(Audit!F167=10,Audit!V167&amp;Audit!W167,"")</f>
        <v>#N/A</v>
      </c>
      <c r="H1402" s="17" t="e">
        <f>VLOOKUP(Audit!G167,$V$3:$AE$12,7,FALSE) &amp; VLOOKUP(Audit!G167,$V$13:$AE$22,7,FALSE)&amp;IF(Audit!G167=10,Audit!V167&amp;Audit!W167,"")</f>
        <v>#N/A</v>
      </c>
      <c r="I1402" s="17" t="e">
        <f>VLOOKUP(Audit!H167,$V$3:$AE$12,8,FALSE) &amp; Audit!U167 &amp; VLOOKUP(Audit!H167,$V$13:$AE$22,8,FALSE)&amp;IF(Audit!H167=10,Audit!V167&amp;Audit!W167,"")</f>
        <v>#N/A</v>
      </c>
      <c r="J1402" s="17" t="e">
        <f>VLOOKUP(Audit!I167,$V$3:$AE$12,9,FALSE) &amp; VLOOKUP(Audit!I167,$V$13:$AE$22,9,FALSE) &amp; IF(Audit!I167=10,Audit!V167&amp;Audit!W167,"") &amp; IF(Audit!I167&lt;&gt;1,U1402,"")</f>
        <v>#N/A</v>
      </c>
      <c r="K1402" s="17" t="e">
        <f>VLOOKUP(Audit!J167,$V$3:$AE$12,10,FALSE) &amp; Audit!S167 &amp; VLOOKUP(Audit!J167,$V$13:$AE$22,10,FALSE) &amp; IF(Audit!J167=10,Audit!V167&amp;Audit!W167,"") &amp; IF(Audit!J167&lt;&gt;1,U1402,"")</f>
        <v>#N/A</v>
      </c>
      <c r="L1402" s="10">
        <f>Audit!K167</f>
        <v>0</v>
      </c>
      <c r="M1402" s="10" t="e">
        <f t="shared" si="641"/>
        <v>#N/A</v>
      </c>
      <c r="N1402" s="10" t="e">
        <f t="shared" si="642"/>
        <v>#N/A</v>
      </c>
      <c r="O1402" s="10" t="e">
        <f t="shared" si="643"/>
        <v>#N/A</v>
      </c>
      <c r="P1402" s="10" t="e">
        <f t="shared" si="644"/>
        <v>#N/A</v>
      </c>
      <c r="Q1402" s="10" t="e">
        <f t="shared" si="645"/>
        <v>#N/A</v>
      </c>
      <c r="R1402" s="10" t="e">
        <f t="shared" si="646"/>
        <v>#N/A</v>
      </c>
      <c r="S1402" s="10" t="e">
        <f t="shared" si="647"/>
        <v>#N/A</v>
      </c>
      <c r="T1402" s="10" t="e">
        <f t="shared" si="648"/>
        <v>#N/A</v>
      </c>
      <c r="U1402" s="17" t="str">
        <f>IF(Audit!M167="","",VLOOKUP(Audit!M167,$W$26:$X$35,2,FALSE)) &amp; Audit!N167 &amp; IF(Audit!O167="","",IF(Audit!N167&lt;=1.4,VLOOKUP(Audit!O167,$W$38:X1447,2,FALSE),VLOOKUP(Audit!O167,$W$51:$X$61,2,FALSE))) &amp; IF(Audit!P167="","",VLOOKUP(Audit!P167,$Y$26:$Z$35,2,FALSE) &amp; Audit!Q167 &amp; IF(Audit!O167="","",IF(Audit!Q167&lt;=1.4,VLOOKUP(Audit!R167,$Y$38:$Z$48,2,FALSE),VLOOKUP(Audit!R167,$Y$51:$Z$61,2,FALSE))))</f>
        <v/>
      </c>
      <c r="V1402" s="21"/>
      <c r="AH1402" s="49">
        <f>Audit!A167</f>
        <v>0</v>
      </c>
      <c r="AI1402" s="50" t="e">
        <f>VLOOKUP(Audit!B167,$V$3:$AE$12,2,FALSE)&amp; IF(Audit!B167=10,Audit!V167,"")</f>
        <v>#N/A</v>
      </c>
      <c r="AJ1402" s="50" t="e">
        <f>VLOOKUP(Audit!B167,$V$13:$AE$22,2,FALSE)&amp; IF(Audit!B167=10,Audit!W167,"")</f>
        <v>#N/A</v>
      </c>
      <c r="AK1402" s="47" t="e">
        <f t="shared" si="649"/>
        <v>#N/A</v>
      </c>
      <c r="AL1402" s="50" t="e">
        <f>VLOOKUP(Audit!C167,$V$3:$AE$12,3,FALSE)&amp; IF(Audit!C167=10,Audit!V167,"")</f>
        <v>#N/A</v>
      </c>
      <c r="AM1402" s="50" t="e">
        <f>VLOOKUP(Audit!C167,$V$13:$AE$22,3,FALSE)&amp; IF(Audit!C167=10,Audit!W167,"")</f>
        <v>#N/A</v>
      </c>
      <c r="AN1402" s="47" t="e">
        <f t="shared" si="650"/>
        <v>#N/A</v>
      </c>
      <c r="AO1402" s="50" t="e">
        <f>VLOOKUP(Audit!D167,$V$3:$AE$12,4,FALSE) &amp;  Audit!T167 &amp; IF(Audit!D167=10,Audit!V167,"")</f>
        <v>#N/A</v>
      </c>
      <c r="AP1402" s="50" t="e">
        <f>VLOOKUP(Audit!D167,$V$13:$AE$22,4,FALSE)&amp; IF(Audit!D167=10,Audit!W167,"")</f>
        <v>#N/A</v>
      </c>
      <c r="AQ1402" s="47" t="e">
        <f t="shared" si="651"/>
        <v>#N/A</v>
      </c>
      <c r="AR1402" s="50" t="e">
        <f>VLOOKUP(Audit!E167,$V$3:$AE$12,5,FALSE)&amp; IF(Audit!E167=10,Audit!V167,"")</f>
        <v>#N/A</v>
      </c>
      <c r="AS1402" s="50" t="e">
        <f>VLOOKUP(Audit!E167,$V$13:$AE$22,5,FALSE)&amp; IF(Audit!E167=10,Audit!W167,"")</f>
        <v>#N/A</v>
      </c>
      <c r="AT1402" s="47" t="e">
        <f t="shared" si="652"/>
        <v>#N/A</v>
      </c>
      <c r="AU1402" s="50" t="e">
        <f>VLOOKUP(Audit!F167,$V$3:$AE$12,6,FALSE)&amp; IF(Audit!F167=10,Audit!V167,"")</f>
        <v>#N/A</v>
      </c>
      <c r="AV1402" s="50" t="e">
        <f>VLOOKUP(Audit!F167,$V$13:$AE$22,6,FALSE)&amp; IF(Audit!F167=10,Audit!W167,"")</f>
        <v>#N/A</v>
      </c>
      <c r="AW1402" s="47" t="e">
        <f t="shared" si="653"/>
        <v>#N/A</v>
      </c>
      <c r="AX1402" s="50" t="e">
        <f>VLOOKUP(Audit!G167,$V$3:$AE$12,7,FALSE)&amp; IF(Audit!G167=10,Audit!V167,"")</f>
        <v>#N/A</v>
      </c>
      <c r="AY1402" s="50" t="e">
        <f>VLOOKUP(Audit!G167,$V$13:$AE$22,7,FALSE) &amp; IF(Audit!G167=10,Audit!W167,"")</f>
        <v>#N/A</v>
      </c>
      <c r="AZ1402" s="47" t="e">
        <f t="shared" si="654"/>
        <v>#N/A</v>
      </c>
      <c r="BA1402" s="50" t="e">
        <f>VLOOKUP(Audit!H167,$V$3:$AE$12,8,FALSE)&amp; Audit!U167 &amp; IF(Audit!H167=10,Audit!V167,"")</f>
        <v>#N/A</v>
      </c>
      <c r="BB1402" s="50" t="e">
        <f>VLOOKUP(Audit!H167,$V$13:$AE$22,8,FALSE) &amp; IF(Audit!H167=10,Audit!W167,"")</f>
        <v>#N/A</v>
      </c>
      <c r="BC1402" s="47" t="e">
        <f t="shared" si="655"/>
        <v>#N/A</v>
      </c>
      <c r="BD1402" s="50" t="e">
        <f>VLOOKUP(Audit!I167,$V$3:$AE$12,9,FALSE)&amp; IF(Audit!I167=10,Audit!V167,"")</f>
        <v>#N/A</v>
      </c>
      <c r="BE1402" s="50" t="e">
        <f>VLOOKUP(Audit!I167,$V$13:$AE$22,9,FALSE) &amp; IF(Audit!I167=10,Audit!W167,"") &amp; IF(Audit!I167&lt;&gt;1,U1402,"")</f>
        <v>#N/A</v>
      </c>
      <c r="BF1402" s="47" t="e">
        <f t="shared" si="656"/>
        <v>#N/A</v>
      </c>
      <c r="BG1402" s="50" t="e">
        <f>VLOOKUP(Audit!J167,$V$3:$AE$12,10,FALSE) &amp; Audit!S167 &amp; IF(Audit!J167=10,Audit!V167,"")</f>
        <v>#N/A</v>
      </c>
      <c r="BH1402" s="50" t="e">
        <f>VLOOKUP(Audit!J167,$V$13:$AE$22,10,FALSE) &amp; IF(Audit!J167=10,Audit!W167,"") &amp; IF(Audit!J167&lt;&gt;1,U1402,"")</f>
        <v>#N/A</v>
      </c>
      <c r="BI1402" s="47" t="e">
        <f t="shared" si="657"/>
        <v>#N/A</v>
      </c>
      <c r="BJ1402" s="48" t="str">
        <f t="shared" si="658"/>
        <v/>
      </c>
      <c r="BK1402" s="48" t="str">
        <f t="shared" si="659"/>
        <v/>
      </c>
      <c r="BL1402" s="48" t="str">
        <f t="shared" si="660"/>
        <v/>
      </c>
      <c r="BM1402" s="48" t="str">
        <f t="shared" si="661"/>
        <v/>
      </c>
      <c r="BN1402" s="48" t="str">
        <f t="shared" si="662"/>
        <v/>
      </c>
      <c r="BO1402" s="48" t="str">
        <f t="shared" si="663"/>
        <v/>
      </c>
      <c r="BP1402" s="48" t="str">
        <f t="shared" si="664"/>
        <v/>
      </c>
      <c r="BQ1402" s="48" t="str">
        <f t="shared" si="665"/>
        <v/>
      </c>
      <c r="BR1402" s="48" t="str">
        <f t="shared" si="666"/>
        <v/>
      </c>
      <c r="BS1402" s="48" t="str">
        <f t="shared" si="667"/>
        <v/>
      </c>
      <c r="BT1402" s="48" t="str">
        <f t="shared" si="668"/>
        <v/>
      </c>
      <c r="BU1402" s="48" t="str">
        <f t="shared" si="669"/>
        <v/>
      </c>
    </row>
    <row r="1403" spans="1:73">
      <c r="A1403" s="10">
        <f>Audit!A168</f>
        <v>0</v>
      </c>
      <c r="B1403" s="10" t="e">
        <f t="shared" si="640"/>
        <v>#N/A</v>
      </c>
      <c r="C1403" s="17" t="e">
        <f>VLOOKUP(Audit!B168,$V$3:$AE$12,2,FALSE) &amp; VLOOKUP(Audit!B168,$V$13:$AE$22,2,FALSE)&amp; IF(Audit!B168=10,Audit!V168&amp;Audit!W168,"")</f>
        <v>#N/A</v>
      </c>
      <c r="D1403" s="17" t="e">
        <f>VLOOKUP(Audit!C168,$V$3:$AE$12,3,FALSE) &amp; VLOOKUP(Audit!C168,$V$13:$AE$22,3,FALSE) &amp;IF(Audit!C168=10,Audit!V168&amp;Audit!W168,"")</f>
        <v>#N/A</v>
      </c>
      <c r="E1403" s="17" t="e">
        <f>VLOOKUP(Audit!D168,$V$3:$AE$12,4,FALSE)&amp; Audit!T168 &amp; VLOOKUP(Audit!D168,$V$13:$AE$22,4,FALSE)&amp; IF(Audit!D168=10,Audit!V168&amp;Audit!W168,"")</f>
        <v>#N/A</v>
      </c>
      <c r="F1403" s="17" t="e">
        <f>VLOOKUP(Audit!E168,$V$3:$AE$12,5,FALSE) &amp; VLOOKUP(Audit!E168,$V$13:$AE$22,5,FALSE)&amp; IF(Audit!E168=10,Audit!V168&amp;Audit!W168,"")</f>
        <v>#N/A</v>
      </c>
      <c r="G1403" s="17" t="e">
        <f>VLOOKUP(Audit!F168,$V$3:$AE$12,6,FALSE) &amp; VLOOKUP(Audit!F168,$V$13:$AE$22,6,FALSE)&amp; IF(Audit!F168=10,Audit!V168&amp;Audit!W168,"")</f>
        <v>#N/A</v>
      </c>
      <c r="H1403" s="17" t="e">
        <f>VLOOKUP(Audit!G168,$V$3:$AE$12,7,FALSE) &amp; VLOOKUP(Audit!G168,$V$13:$AE$22,7,FALSE)&amp;IF(Audit!G168=10,Audit!V168&amp;Audit!W168,"")</f>
        <v>#N/A</v>
      </c>
      <c r="I1403" s="17" t="e">
        <f>VLOOKUP(Audit!H168,$V$3:$AE$12,8,FALSE) &amp; Audit!U168 &amp; VLOOKUP(Audit!H168,$V$13:$AE$22,8,FALSE)&amp;IF(Audit!H168=10,Audit!V168&amp;Audit!W168,"")</f>
        <v>#N/A</v>
      </c>
      <c r="J1403" s="17" t="e">
        <f>VLOOKUP(Audit!I168,$V$3:$AE$12,9,FALSE) &amp; VLOOKUP(Audit!I168,$V$13:$AE$22,9,FALSE) &amp; IF(Audit!I168=10,Audit!V168&amp;Audit!W168,"") &amp; IF(Audit!I168&lt;&gt;1,U1403,"")</f>
        <v>#N/A</v>
      </c>
      <c r="K1403" s="17" t="e">
        <f>VLOOKUP(Audit!J168,$V$3:$AE$12,10,FALSE) &amp; Audit!S168 &amp; VLOOKUP(Audit!J168,$V$13:$AE$22,10,FALSE) &amp; IF(Audit!J168=10,Audit!V168&amp;Audit!W168,"") &amp; IF(Audit!J168&lt;&gt;1,U1403,"")</f>
        <v>#N/A</v>
      </c>
      <c r="L1403" s="10">
        <f>Audit!K168</f>
        <v>0</v>
      </c>
      <c r="M1403" s="10" t="e">
        <f t="shared" si="641"/>
        <v>#N/A</v>
      </c>
      <c r="N1403" s="10" t="e">
        <f t="shared" si="642"/>
        <v>#N/A</v>
      </c>
      <c r="O1403" s="10" t="e">
        <f t="shared" si="643"/>
        <v>#N/A</v>
      </c>
      <c r="P1403" s="10" t="e">
        <f t="shared" si="644"/>
        <v>#N/A</v>
      </c>
      <c r="Q1403" s="10" t="e">
        <f t="shared" si="645"/>
        <v>#N/A</v>
      </c>
      <c r="R1403" s="10" t="e">
        <f t="shared" si="646"/>
        <v>#N/A</v>
      </c>
      <c r="S1403" s="10" t="e">
        <f t="shared" si="647"/>
        <v>#N/A</v>
      </c>
      <c r="T1403" s="10" t="e">
        <f t="shared" si="648"/>
        <v>#N/A</v>
      </c>
      <c r="U1403" s="17" t="str">
        <f>IF(Audit!M168="","",VLOOKUP(Audit!M168,$W$26:$X$35,2,FALSE)) &amp; Audit!N168 &amp; IF(Audit!O168="","",IF(Audit!N168&lt;=1.4,VLOOKUP(Audit!O168,$W$38:X1448,2,FALSE),VLOOKUP(Audit!O168,$W$51:$X$61,2,FALSE))) &amp; IF(Audit!P168="","",VLOOKUP(Audit!P168,$Y$26:$Z$35,2,FALSE) &amp; Audit!Q168 &amp; IF(Audit!O168="","",IF(Audit!Q168&lt;=1.4,VLOOKUP(Audit!R168,$Y$38:$Z$48,2,FALSE),VLOOKUP(Audit!R168,$Y$51:$Z$61,2,FALSE))))</f>
        <v/>
      </c>
      <c r="V1403" s="21"/>
      <c r="AH1403" s="49">
        <f>Audit!A168</f>
        <v>0</v>
      </c>
      <c r="AI1403" s="50" t="e">
        <f>VLOOKUP(Audit!B168,$V$3:$AE$12,2,FALSE)&amp; IF(Audit!B168=10,Audit!V168,"")</f>
        <v>#N/A</v>
      </c>
      <c r="AJ1403" s="50" t="e">
        <f>VLOOKUP(Audit!B168,$V$13:$AE$22,2,FALSE)&amp; IF(Audit!B168=10,Audit!W168,"")</f>
        <v>#N/A</v>
      </c>
      <c r="AK1403" s="47" t="e">
        <f t="shared" si="649"/>
        <v>#N/A</v>
      </c>
      <c r="AL1403" s="50" t="e">
        <f>VLOOKUP(Audit!C168,$V$3:$AE$12,3,FALSE)&amp; IF(Audit!C168=10,Audit!V168,"")</f>
        <v>#N/A</v>
      </c>
      <c r="AM1403" s="50" t="e">
        <f>VLOOKUP(Audit!C168,$V$13:$AE$22,3,FALSE)&amp; IF(Audit!C168=10,Audit!W168,"")</f>
        <v>#N/A</v>
      </c>
      <c r="AN1403" s="47" t="e">
        <f t="shared" si="650"/>
        <v>#N/A</v>
      </c>
      <c r="AO1403" s="50" t="e">
        <f>VLOOKUP(Audit!D168,$V$3:$AE$12,4,FALSE) &amp;  Audit!T168 &amp; IF(Audit!D168=10,Audit!V168,"")</f>
        <v>#N/A</v>
      </c>
      <c r="AP1403" s="50" t="e">
        <f>VLOOKUP(Audit!D168,$V$13:$AE$22,4,FALSE)&amp; IF(Audit!D168=10,Audit!W168,"")</f>
        <v>#N/A</v>
      </c>
      <c r="AQ1403" s="47" t="e">
        <f t="shared" si="651"/>
        <v>#N/A</v>
      </c>
      <c r="AR1403" s="50" t="e">
        <f>VLOOKUP(Audit!E168,$V$3:$AE$12,5,FALSE)&amp; IF(Audit!E168=10,Audit!V168,"")</f>
        <v>#N/A</v>
      </c>
      <c r="AS1403" s="50" t="e">
        <f>VLOOKUP(Audit!E168,$V$13:$AE$22,5,FALSE)&amp; IF(Audit!E168=10,Audit!W168,"")</f>
        <v>#N/A</v>
      </c>
      <c r="AT1403" s="47" t="e">
        <f t="shared" si="652"/>
        <v>#N/A</v>
      </c>
      <c r="AU1403" s="50" t="e">
        <f>VLOOKUP(Audit!F168,$V$3:$AE$12,6,FALSE)&amp; IF(Audit!F168=10,Audit!V168,"")</f>
        <v>#N/A</v>
      </c>
      <c r="AV1403" s="50" t="e">
        <f>VLOOKUP(Audit!F168,$V$13:$AE$22,6,FALSE)&amp; IF(Audit!F168=10,Audit!W168,"")</f>
        <v>#N/A</v>
      </c>
      <c r="AW1403" s="47" t="e">
        <f t="shared" si="653"/>
        <v>#N/A</v>
      </c>
      <c r="AX1403" s="50" t="e">
        <f>VLOOKUP(Audit!G168,$V$3:$AE$12,7,FALSE)&amp; IF(Audit!G168=10,Audit!V168,"")</f>
        <v>#N/A</v>
      </c>
      <c r="AY1403" s="50" t="e">
        <f>VLOOKUP(Audit!G168,$V$13:$AE$22,7,FALSE) &amp; IF(Audit!G168=10,Audit!W168,"")</f>
        <v>#N/A</v>
      </c>
      <c r="AZ1403" s="47" t="e">
        <f t="shared" si="654"/>
        <v>#N/A</v>
      </c>
      <c r="BA1403" s="50" t="e">
        <f>VLOOKUP(Audit!H168,$V$3:$AE$12,8,FALSE)&amp; Audit!U168 &amp; IF(Audit!H168=10,Audit!V168,"")</f>
        <v>#N/A</v>
      </c>
      <c r="BB1403" s="50" t="e">
        <f>VLOOKUP(Audit!H168,$V$13:$AE$22,8,FALSE) &amp; IF(Audit!H168=10,Audit!W168,"")</f>
        <v>#N/A</v>
      </c>
      <c r="BC1403" s="47" t="e">
        <f t="shared" si="655"/>
        <v>#N/A</v>
      </c>
      <c r="BD1403" s="50" t="e">
        <f>VLOOKUP(Audit!I168,$V$3:$AE$12,9,FALSE)&amp; IF(Audit!I168=10,Audit!V168,"")</f>
        <v>#N/A</v>
      </c>
      <c r="BE1403" s="50" t="e">
        <f>VLOOKUP(Audit!I168,$V$13:$AE$22,9,FALSE) &amp; IF(Audit!I168=10,Audit!W168,"") &amp; IF(Audit!I168&lt;&gt;1,U1403,"")</f>
        <v>#N/A</v>
      </c>
      <c r="BF1403" s="47" t="e">
        <f t="shared" si="656"/>
        <v>#N/A</v>
      </c>
      <c r="BG1403" s="50" t="e">
        <f>VLOOKUP(Audit!J168,$V$3:$AE$12,10,FALSE) &amp; Audit!S168 &amp; IF(Audit!J168=10,Audit!V168,"")</f>
        <v>#N/A</v>
      </c>
      <c r="BH1403" s="50" t="e">
        <f>VLOOKUP(Audit!J168,$V$13:$AE$22,10,FALSE) &amp; IF(Audit!J168=10,Audit!W168,"") &amp; IF(Audit!J168&lt;&gt;1,U1403,"")</f>
        <v>#N/A</v>
      </c>
      <c r="BI1403" s="47" t="e">
        <f t="shared" si="657"/>
        <v>#N/A</v>
      </c>
      <c r="BJ1403" s="48" t="str">
        <f t="shared" si="658"/>
        <v/>
      </c>
      <c r="BK1403" s="48" t="str">
        <f t="shared" si="659"/>
        <v/>
      </c>
      <c r="BL1403" s="48" t="str">
        <f t="shared" si="660"/>
        <v/>
      </c>
      <c r="BM1403" s="48" t="str">
        <f t="shared" si="661"/>
        <v/>
      </c>
      <c r="BN1403" s="48" t="str">
        <f t="shared" si="662"/>
        <v/>
      </c>
      <c r="BO1403" s="48" t="str">
        <f t="shared" si="663"/>
        <v/>
      </c>
      <c r="BP1403" s="48" t="str">
        <f t="shared" si="664"/>
        <v/>
      </c>
      <c r="BQ1403" s="48" t="str">
        <f t="shared" si="665"/>
        <v/>
      </c>
      <c r="BR1403" s="48" t="str">
        <f t="shared" si="666"/>
        <v/>
      </c>
      <c r="BS1403" s="48" t="str">
        <f t="shared" si="667"/>
        <v/>
      </c>
      <c r="BT1403" s="48" t="str">
        <f t="shared" si="668"/>
        <v/>
      </c>
      <c r="BU1403" s="48" t="str">
        <f t="shared" si="669"/>
        <v/>
      </c>
    </row>
    <row r="1404" spans="1:73">
      <c r="A1404" s="10">
        <f>Audit!A169</f>
        <v>0</v>
      </c>
      <c r="B1404" s="10" t="e">
        <f t="shared" si="640"/>
        <v>#N/A</v>
      </c>
      <c r="C1404" s="17" t="e">
        <f>VLOOKUP(Audit!B169,$V$3:$AE$12,2,FALSE) &amp; VLOOKUP(Audit!B169,$V$13:$AE$22,2,FALSE)&amp; IF(Audit!B169=10,Audit!V169&amp;Audit!W169,"")</f>
        <v>#N/A</v>
      </c>
      <c r="D1404" s="17" t="e">
        <f>VLOOKUP(Audit!C169,$V$3:$AE$12,3,FALSE) &amp; VLOOKUP(Audit!C169,$V$13:$AE$22,3,FALSE) &amp;IF(Audit!C169=10,Audit!V169&amp;Audit!W169,"")</f>
        <v>#N/A</v>
      </c>
      <c r="E1404" s="17" t="e">
        <f>VLOOKUP(Audit!D169,$V$3:$AE$12,4,FALSE)&amp; Audit!T169 &amp; VLOOKUP(Audit!D169,$V$13:$AE$22,4,FALSE)&amp; IF(Audit!D169=10,Audit!V169&amp;Audit!W169,"")</f>
        <v>#N/A</v>
      </c>
      <c r="F1404" s="17" t="e">
        <f>VLOOKUP(Audit!E169,$V$3:$AE$12,5,FALSE) &amp; VLOOKUP(Audit!E169,$V$13:$AE$22,5,FALSE)&amp; IF(Audit!E169=10,Audit!V169&amp;Audit!W169,"")</f>
        <v>#N/A</v>
      </c>
      <c r="G1404" s="17" t="e">
        <f>VLOOKUP(Audit!F169,$V$3:$AE$12,6,FALSE) &amp; VLOOKUP(Audit!F169,$V$13:$AE$22,6,FALSE)&amp; IF(Audit!F169=10,Audit!V169&amp;Audit!W169,"")</f>
        <v>#N/A</v>
      </c>
      <c r="H1404" s="17" t="e">
        <f>VLOOKUP(Audit!G169,$V$3:$AE$12,7,FALSE) &amp; VLOOKUP(Audit!G169,$V$13:$AE$22,7,FALSE)&amp;IF(Audit!G169=10,Audit!V169&amp;Audit!W169,"")</f>
        <v>#N/A</v>
      </c>
      <c r="I1404" s="17" t="e">
        <f>VLOOKUP(Audit!H169,$V$3:$AE$12,8,FALSE) &amp; Audit!U169 &amp; VLOOKUP(Audit!H169,$V$13:$AE$22,8,FALSE)&amp;IF(Audit!H169=10,Audit!V169&amp;Audit!W169,"")</f>
        <v>#N/A</v>
      </c>
      <c r="J1404" s="17" t="e">
        <f>VLOOKUP(Audit!I169,$V$3:$AE$12,9,FALSE) &amp; VLOOKUP(Audit!I169,$V$13:$AE$22,9,FALSE) &amp; IF(Audit!I169=10,Audit!V169&amp;Audit!W169,"") &amp; IF(Audit!I169&lt;&gt;1,U1404,"")</f>
        <v>#N/A</v>
      </c>
      <c r="K1404" s="17" t="e">
        <f>VLOOKUP(Audit!J169,$V$3:$AE$12,10,FALSE) &amp; Audit!S169 &amp; VLOOKUP(Audit!J169,$V$13:$AE$22,10,FALSE) &amp; IF(Audit!J169=10,Audit!V169&amp;Audit!W169,"") &amp; IF(Audit!J169&lt;&gt;1,U1404,"")</f>
        <v>#N/A</v>
      </c>
      <c r="L1404" s="10">
        <f>Audit!K169</f>
        <v>0</v>
      </c>
      <c r="M1404" s="10" t="e">
        <f t="shared" si="641"/>
        <v>#N/A</v>
      </c>
      <c r="N1404" s="10" t="e">
        <f t="shared" si="642"/>
        <v>#N/A</v>
      </c>
      <c r="O1404" s="10" t="e">
        <f t="shared" si="643"/>
        <v>#N/A</v>
      </c>
      <c r="P1404" s="10" t="e">
        <f t="shared" si="644"/>
        <v>#N/A</v>
      </c>
      <c r="Q1404" s="10" t="e">
        <f t="shared" si="645"/>
        <v>#N/A</v>
      </c>
      <c r="R1404" s="10" t="e">
        <f t="shared" si="646"/>
        <v>#N/A</v>
      </c>
      <c r="S1404" s="10" t="e">
        <f t="shared" si="647"/>
        <v>#N/A</v>
      </c>
      <c r="T1404" s="10" t="e">
        <f t="shared" si="648"/>
        <v>#N/A</v>
      </c>
      <c r="U1404" s="17" t="str">
        <f>IF(Audit!M169="","",VLOOKUP(Audit!M169,$W$26:$X$35,2,FALSE)) &amp; Audit!N169 &amp; IF(Audit!O169="","",IF(Audit!N169&lt;=1.4,VLOOKUP(Audit!O169,$W$38:X1449,2,FALSE),VLOOKUP(Audit!O169,$W$51:$X$61,2,FALSE))) &amp; IF(Audit!P169="","",VLOOKUP(Audit!P169,$Y$26:$Z$35,2,FALSE) &amp; Audit!Q169 &amp; IF(Audit!O169="","",IF(Audit!Q169&lt;=1.4,VLOOKUP(Audit!R169,$Y$38:$Z$48,2,FALSE),VLOOKUP(Audit!R169,$Y$51:$Z$61,2,FALSE))))</f>
        <v/>
      </c>
      <c r="V1404" s="21"/>
      <c r="AH1404" s="49">
        <f>Audit!A169</f>
        <v>0</v>
      </c>
      <c r="AI1404" s="50" t="e">
        <f>VLOOKUP(Audit!B169,$V$3:$AE$12,2,FALSE)&amp; IF(Audit!B169=10,Audit!V169,"")</f>
        <v>#N/A</v>
      </c>
      <c r="AJ1404" s="50" t="e">
        <f>VLOOKUP(Audit!B169,$V$13:$AE$22,2,FALSE)&amp; IF(Audit!B169=10,Audit!W169,"")</f>
        <v>#N/A</v>
      </c>
      <c r="AK1404" s="47" t="e">
        <f t="shared" si="649"/>
        <v>#N/A</v>
      </c>
      <c r="AL1404" s="50" t="e">
        <f>VLOOKUP(Audit!C169,$V$3:$AE$12,3,FALSE)&amp; IF(Audit!C169=10,Audit!V169,"")</f>
        <v>#N/A</v>
      </c>
      <c r="AM1404" s="50" t="e">
        <f>VLOOKUP(Audit!C169,$V$13:$AE$22,3,FALSE)&amp; IF(Audit!C169=10,Audit!W169,"")</f>
        <v>#N/A</v>
      </c>
      <c r="AN1404" s="47" t="e">
        <f t="shared" si="650"/>
        <v>#N/A</v>
      </c>
      <c r="AO1404" s="50" t="e">
        <f>VLOOKUP(Audit!D169,$V$3:$AE$12,4,FALSE) &amp;  Audit!T169 &amp; IF(Audit!D169=10,Audit!V169,"")</f>
        <v>#N/A</v>
      </c>
      <c r="AP1404" s="50" t="e">
        <f>VLOOKUP(Audit!D169,$V$13:$AE$22,4,FALSE)&amp; IF(Audit!D169=10,Audit!W169,"")</f>
        <v>#N/A</v>
      </c>
      <c r="AQ1404" s="47" t="e">
        <f t="shared" si="651"/>
        <v>#N/A</v>
      </c>
      <c r="AR1404" s="50" t="e">
        <f>VLOOKUP(Audit!E169,$V$3:$AE$12,5,FALSE)&amp; IF(Audit!E169=10,Audit!V169,"")</f>
        <v>#N/A</v>
      </c>
      <c r="AS1404" s="50" t="e">
        <f>VLOOKUP(Audit!E169,$V$13:$AE$22,5,FALSE)&amp; IF(Audit!E169=10,Audit!W169,"")</f>
        <v>#N/A</v>
      </c>
      <c r="AT1404" s="47" t="e">
        <f t="shared" si="652"/>
        <v>#N/A</v>
      </c>
      <c r="AU1404" s="50" t="e">
        <f>VLOOKUP(Audit!F169,$V$3:$AE$12,6,FALSE)&amp; IF(Audit!F169=10,Audit!V169,"")</f>
        <v>#N/A</v>
      </c>
      <c r="AV1404" s="50" t="e">
        <f>VLOOKUP(Audit!F169,$V$13:$AE$22,6,FALSE)&amp; IF(Audit!F169=10,Audit!W169,"")</f>
        <v>#N/A</v>
      </c>
      <c r="AW1404" s="47" t="e">
        <f t="shared" si="653"/>
        <v>#N/A</v>
      </c>
      <c r="AX1404" s="50" t="e">
        <f>VLOOKUP(Audit!G169,$V$3:$AE$12,7,FALSE)&amp; IF(Audit!G169=10,Audit!V169,"")</f>
        <v>#N/A</v>
      </c>
      <c r="AY1404" s="50" t="e">
        <f>VLOOKUP(Audit!G169,$V$13:$AE$22,7,FALSE) &amp; IF(Audit!G169=10,Audit!W169,"")</f>
        <v>#N/A</v>
      </c>
      <c r="AZ1404" s="47" t="e">
        <f t="shared" si="654"/>
        <v>#N/A</v>
      </c>
      <c r="BA1404" s="50" t="e">
        <f>VLOOKUP(Audit!H169,$V$3:$AE$12,8,FALSE)&amp; Audit!U169 &amp; IF(Audit!H169=10,Audit!V169,"")</f>
        <v>#N/A</v>
      </c>
      <c r="BB1404" s="50" t="e">
        <f>VLOOKUP(Audit!H169,$V$13:$AE$22,8,FALSE) &amp; IF(Audit!H169=10,Audit!W169,"")</f>
        <v>#N/A</v>
      </c>
      <c r="BC1404" s="47" t="e">
        <f t="shared" si="655"/>
        <v>#N/A</v>
      </c>
      <c r="BD1404" s="50" t="e">
        <f>VLOOKUP(Audit!I169,$V$3:$AE$12,9,FALSE)&amp; IF(Audit!I169=10,Audit!V169,"")</f>
        <v>#N/A</v>
      </c>
      <c r="BE1404" s="50" t="e">
        <f>VLOOKUP(Audit!I169,$V$13:$AE$22,9,FALSE) &amp; IF(Audit!I169=10,Audit!W169,"") &amp; IF(Audit!I169&lt;&gt;1,U1404,"")</f>
        <v>#N/A</v>
      </c>
      <c r="BF1404" s="47" t="e">
        <f t="shared" si="656"/>
        <v>#N/A</v>
      </c>
      <c r="BG1404" s="50" t="e">
        <f>VLOOKUP(Audit!J169,$V$3:$AE$12,10,FALSE) &amp; Audit!S169 &amp; IF(Audit!J169=10,Audit!V169,"")</f>
        <v>#N/A</v>
      </c>
      <c r="BH1404" s="50" t="e">
        <f>VLOOKUP(Audit!J169,$V$13:$AE$22,10,FALSE) &amp; IF(Audit!J169=10,Audit!W169,"") &amp; IF(Audit!J169&lt;&gt;1,U1404,"")</f>
        <v>#N/A</v>
      </c>
      <c r="BI1404" s="47" t="e">
        <f t="shared" si="657"/>
        <v>#N/A</v>
      </c>
      <c r="BJ1404" s="48" t="str">
        <f t="shared" si="658"/>
        <v/>
      </c>
      <c r="BK1404" s="48" t="str">
        <f t="shared" si="659"/>
        <v/>
      </c>
      <c r="BL1404" s="48" t="str">
        <f t="shared" si="660"/>
        <v/>
      </c>
      <c r="BM1404" s="48" t="str">
        <f t="shared" si="661"/>
        <v/>
      </c>
      <c r="BN1404" s="48" t="str">
        <f t="shared" si="662"/>
        <v/>
      </c>
      <c r="BO1404" s="48" t="str">
        <f t="shared" si="663"/>
        <v/>
      </c>
      <c r="BP1404" s="48" t="str">
        <f t="shared" si="664"/>
        <v/>
      </c>
      <c r="BQ1404" s="48" t="str">
        <f t="shared" si="665"/>
        <v/>
      </c>
      <c r="BR1404" s="48" t="str">
        <f t="shared" si="666"/>
        <v/>
      </c>
      <c r="BS1404" s="48" t="str">
        <f t="shared" si="667"/>
        <v/>
      </c>
      <c r="BT1404" s="48" t="str">
        <f t="shared" si="668"/>
        <v/>
      </c>
      <c r="BU1404" s="48" t="str">
        <f t="shared" si="669"/>
        <v/>
      </c>
    </row>
    <row r="1405" spans="1:73">
      <c r="A1405" s="10">
        <f>Audit!A170</f>
        <v>0</v>
      </c>
      <c r="B1405" s="10" t="e">
        <f t="shared" si="640"/>
        <v>#N/A</v>
      </c>
      <c r="C1405" s="17" t="e">
        <f>VLOOKUP(Audit!B170,$V$3:$AE$12,2,FALSE) &amp; VLOOKUP(Audit!B170,$V$13:$AE$22,2,FALSE)&amp; IF(Audit!B170=10,Audit!V170&amp;Audit!W170,"")</f>
        <v>#N/A</v>
      </c>
      <c r="D1405" s="17" t="e">
        <f>VLOOKUP(Audit!C170,$V$3:$AE$12,3,FALSE) &amp; VLOOKUP(Audit!C170,$V$13:$AE$22,3,FALSE) &amp;IF(Audit!C170=10,Audit!V170&amp;Audit!W170,"")</f>
        <v>#N/A</v>
      </c>
      <c r="E1405" s="17" t="e">
        <f>VLOOKUP(Audit!D170,$V$3:$AE$12,4,FALSE)&amp; Audit!T170 &amp; VLOOKUP(Audit!D170,$V$13:$AE$22,4,FALSE)&amp; IF(Audit!D170=10,Audit!V170&amp;Audit!W170,"")</f>
        <v>#N/A</v>
      </c>
      <c r="F1405" s="17" t="e">
        <f>VLOOKUP(Audit!E170,$V$3:$AE$12,5,FALSE) &amp; VLOOKUP(Audit!E170,$V$13:$AE$22,5,FALSE)&amp; IF(Audit!E170=10,Audit!V170&amp;Audit!W170,"")</f>
        <v>#N/A</v>
      </c>
      <c r="G1405" s="17" t="e">
        <f>VLOOKUP(Audit!F170,$V$3:$AE$12,6,FALSE) &amp; VLOOKUP(Audit!F170,$V$13:$AE$22,6,FALSE)&amp; IF(Audit!F170=10,Audit!V170&amp;Audit!W170,"")</f>
        <v>#N/A</v>
      </c>
      <c r="H1405" s="17" t="e">
        <f>VLOOKUP(Audit!G170,$V$3:$AE$12,7,FALSE) &amp; VLOOKUP(Audit!G170,$V$13:$AE$22,7,FALSE)&amp;IF(Audit!G170=10,Audit!V170&amp;Audit!W170,"")</f>
        <v>#N/A</v>
      </c>
      <c r="I1405" s="17" t="e">
        <f>VLOOKUP(Audit!H170,$V$3:$AE$12,8,FALSE) &amp; Audit!U170 &amp; VLOOKUP(Audit!H170,$V$13:$AE$22,8,FALSE)&amp;IF(Audit!H170=10,Audit!V170&amp;Audit!W170,"")</f>
        <v>#N/A</v>
      </c>
      <c r="J1405" s="17" t="e">
        <f>VLOOKUP(Audit!I170,$V$3:$AE$12,9,FALSE) &amp; VLOOKUP(Audit!I170,$V$13:$AE$22,9,FALSE) &amp; IF(Audit!I170=10,Audit!V170&amp;Audit!W170,"") &amp; IF(Audit!I170&lt;&gt;1,U1405,"")</f>
        <v>#N/A</v>
      </c>
      <c r="K1405" s="17" t="e">
        <f>VLOOKUP(Audit!J170,$V$3:$AE$12,10,FALSE) &amp; Audit!S170 &amp; VLOOKUP(Audit!J170,$V$13:$AE$22,10,FALSE) &amp; IF(Audit!J170=10,Audit!V170&amp;Audit!W170,"") &amp; IF(Audit!J170&lt;&gt;1,U1405,"")</f>
        <v>#N/A</v>
      </c>
      <c r="L1405" s="10">
        <f>Audit!K170</f>
        <v>0</v>
      </c>
      <c r="M1405" s="10" t="e">
        <f t="shared" si="641"/>
        <v>#N/A</v>
      </c>
      <c r="N1405" s="10" t="e">
        <f t="shared" si="642"/>
        <v>#N/A</v>
      </c>
      <c r="O1405" s="10" t="e">
        <f t="shared" si="643"/>
        <v>#N/A</v>
      </c>
      <c r="P1405" s="10" t="e">
        <f t="shared" si="644"/>
        <v>#N/A</v>
      </c>
      <c r="Q1405" s="10" t="e">
        <f t="shared" si="645"/>
        <v>#N/A</v>
      </c>
      <c r="R1405" s="10" t="e">
        <f t="shared" si="646"/>
        <v>#N/A</v>
      </c>
      <c r="S1405" s="10" t="e">
        <f t="shared" si="647"/>
        <v>#N/A</v>
      </c>
      <c r="T1405" s="10" t="e">
        <f t="shared" si="648"/>
        <v>#N/A</v>
      </c>
      <c r="U1405" s="17" t="str">
        <f>IF(Audit!M170="","",VLOOKUP(Audit!M170,$W$26:$X$35,2,FALSE)) &amp; Audit!N170 &amp; IF(Audit!O170="","",IF(Audit!N170&lt;=1.4,VLOOKUP(Audit!O170,$W$38:X1450,2,FALSE),VLOOKUP(Audit!O170,$W$51:$X$61,2,FALSE))) &amp; IF(Audit!P170="","",VLOOKUP(Audit!P170,$Y$26:$Z$35,2,FALSE) &amp; Audit!Q170 &amp; IF(Audit!O170="","",IF(Audit!Q170&lt;=1.4,VLOOKUP(Audit!R170,$Y$38:$Z$48,2,FALSE),VLOOKUP(Audit!R170,$Y$51:$Z$61,2,FALSE))))</f>
        <v/>
      </c>
      <c r="V1405" s="21"/>
      <c r="AH1405" s="49">
        <f>Audit!A170</f>
        <v>0</v>
      </c>
      <c r="AI1405" s="50" t="e">
        <f>VLOOKUP(Audit!B170,$V$3:$AE$12,2,FALSE)&amp; IF(Audit!B170=10,Audit!V170,"")</f>
        <v>#N/A</v>
      </c>
      <c r="AJ1405" s="50" t="e">
        <f>VLOOKUP(Audit!B170,$V$13:$AE$22,2,FALSE)&amp; IF(Audit!B170=10,Audit!W170,"")</f>
        <v>#N/A</v>
      </c>
      <c r="AK1405" s="47" t="e">
        <f t="shared" si="649"/>
        <v>#N/A</v>
      </c>
      <c r="AL1405" s="50" t="e">
        <f>VLOOKUP(Audit!C170,$V$3:$AE$12,3,FALSE)&amp; IF(Audit!C170=10,Audit!V170,"")</f>
        <v>#N/A</v>
      </c>
      <c r="AM1405" s="50" t="e">
        <f>VLOOKUP(Audit!C170,$V$13:$AE$22,3,FALSE)&amp; IF(Audit!C170=10,Audit!W170,"")</f>
        <v>#N/A</v>
      </c>
      <c r="AN1405" s="47" t="e">
        <f t="shared" si="650"/>
        <v>#N/A</v>
      </c>
      <c r="AO1405" s="50" t="e">
        <f>VLOOKUP(Audit!D170,$V$3:$AE$12,4,FALSE) &amp;  Audit!T170 &amp; IF(Audit!D170=10,Audit!V170,"")</f>
        <v>#N/A</v>
      </c>
      <c r="AP1405" s="50" t="e">
        <f>VLOOKUP(Audit!D170,$V$13:$AE$22,4,FALSE)&amp; IF(Audit!D170=10,Audit!W170,"")</f>
        <v>#N/A</v>
      </c>
      <c r="AQ1405" s="47" t="e">
        <f t="shared" si="651"/>
        <v>#N/A</v>
      </c>
      <c r="AR1405" s="50" t="e">
        <f>VLOOKUP(Audit!E170,$V$3:$AE$12,5,FALSE)&amp; IF(Audit!E170=10,Audit!V170,"")</f>
        <v>#N/A</v>
      </c>
      <c r="AS1405" s="50" t="e">
        <f>VLOOKUP(Audit!E170,$V$13:$AE$22,5,FALSE)&amp; IF(Audit!E170=10,Audit!W170,"")</f>
        <v>#N/A</v>
      </c>
      <c r="AT1405" s="47" t="e">
        <f t="shared" si="652"/>
        <v>#N/A</v>
      </c>
      <c r="AU1405" s="50" t="e">
        <f>VLOOKUP(Audit!F170,$V$3:$AE$12,6,FALSE)&amp; IF(Audit!F170=10,Audit!V170,"")</f>
        <v>#N/A</v>
      </c>
      <c r="AV1405" s="50" t="e">
        <f>VLOOKUP(Audit!F170,$V$13:$AE$22,6,FALSE)&amp; IF(Audit!F170=10,Audit!W170,"")</f>
        <v>#N/A</v>
      </c>
      <c r="AW1405" s="47" t="e">
        <f t="shared" si="653"/>
        <v>#N/A</v>
      </c>
      <c r="AX1405" s="50" t="e">
        <f>VLOOKUP(Audit!G170,$V$3:$AE$12,7,FALSE)&amp; IF(Audit!G170=10,Audit!V170,"")</f>
        <v>#N/A</v>
      </c>
      <c r="AY1405" s="50" t="e">
        <f>VLOOKUP(Audit!G170,$V$13:$AE$22,7,FALSE) &amp; IF(Audit!G170=10,Audit!W170,"")</f>
        <v>#N/A</v>
      </c>
      <c r="AZ1405" s="47" t="e">
        <f t="shared" si="654"/>
        <v>#N/A</v>
      </c>
      <c r="BA1405" s="50" t="e">
        <f>VLOOKUP(Audit!H170,$V$3:$AE$12,8,FALSE)&amp; Audit!U170 &amp; IF(Audit!H170=10,Audit!V170,"")</f>
        <v>#N/A</v>
      </c>
      <c r="BB1405" s="50" t="e">
        <f>VLOOKUP(Audit!H170,$V$13:$AE$22,8,FALSE) &amp; IF(Audit!H170=10,Audit!W170,"")</f>
        <v>#N/A</v>
      </c>
      <c r="BC1405" s="47" t="e">
        <f t="shared" si="655"/>
        <v>#N/A</v>
      </c>
      <c r="BD1405" s="50" t="e">
        <f>VLOOKUP(Audit!I170,$V$3:$AE$12,9,FALSE)&amp; IF(Audit!I170=10,Audit!V170,"")</f>
        <v>#N/A</v>
      </c>
      <c r="BE1405" s="50" t="e">
        <f>VLOOKUP(Audit!I170,$V$13:$AE$22,9,FALSE) &amp; IF(Audit!I170=10,Audit!W170,"") &amp; IF(Audit!I170&lt;&gt;1,U1405,"")</f>
        <v>#N/A</v>
      </c>
      <c r="BF1405" s="47" t="e">
        <f t="shared" si="656"/>
        <v>#N/A</v>
      </c>
      <c r="BG1405" s="50" t="e">
        <f>VLOOKUP(Audit!J170,$V$3:$AE$12,10,FALSE) &amp; Audit!S170 &amp; IF(Audit!J170=10,Audit!V170,"")</f>
        <v>#N/A</v>
      </c>
      <c r="BH1405" s="50" t="e">
        <f>VLOOKUP(Audit!J170,$V$13:$AE$22,10,FALSE) &amp; IF(Audit!J170=10,Audit!W170,"") &amp; IF(Audit!J170&lt;&gt;1,U1405,"")</f>
        <v>#N/A</v>
      </c>
      <c r="BI1405" s="47" t="e">
        <f t="shared" si="657"/>
        <v>#N/A</v>
      </c>
      <c r="BJ1405" s="48" t="str">
        <f t="shared" si="658"/>
        <v/>
      </c>
      <c r="BK1405" s="48" t="str">
        <f t="shared" si="659"/>
        <v/>
      </c>
      <c r="BL1405" s="48" t="str">
        <f t="shared" si="660"/>
        <v/>
      </c>
      <c r="BM1405" s="48" t="str">
        <f t="shared" si="661"/>
        <v/>
      </c>
      <c r="BN1405" s="48" t="str">
        <f t="shared" si="662"/>
        <v/>
      </c>
      <c r="BO1405" s="48" t="str">
        <f t="shared" si="663"/>
        <v/>
      </c>
      <c r="BP1405" s="48" t="str">
        <f t="shared" si="664"/>
        <v/>
      </c>
      <c r="BQ1405" s="48" t="str">
        <f t="shared" si="665"/>
        <v/>
      </c>
      <c r="BR1405" s="48" t="str">
        <f t="shared" si="666"/>
        <v/>
      </c>
      <c r="BS1405" s="48" t="str">
        <f t="shared" si="667"/>
        <v/>
      </c>
      <c r="BT1405" s="48" t="str">
        <f t="shared" si="668"/>
        <v/>
      </c>
      <c r="BU1405" s="48" t="str">
        <f t="shared" si="669"/>
        <v/>
      </c>
    </row>
    <row r="1406" spans="1:73">
      <c r="A1406" s="10">
        <f>Audit!A171</f>
        <v>0</v>
      </c>
      <c r="B1406" s="10" t="e">
        <f t="shared" si="640"/>
        <v>#N/A</v>
      </c>
      <c r="C1406" s="17" t="e">
        <f>VLOOKUP(Audit!B171,$V$3:$AE$12,2,FALSE) &amp; VLOOKUP(Audit!B171,$V$13:$AE$22,2,FALSE)&amp; IF(Audit!B171=10,Audit!V171&amp;Audit!W171,"")</f>
        <v>#N/A</v>
      </c>
      <c r="D1406" s="17" t="e">
        <f>VLOOKUP(Audit!C171,$V$3:$AE$12,3,FALSE) &amp; VLOOKUP(Audit!C171,$V$13:$AE$22,3,FALSE) &amp;IF(Audit!C171=10,Audit!V171&amp;Audit!W171,"")</f>
        <v>#N/A</v>
      </c>
      <c r="E1406" s="17" t="e">
        <f>VLOOKUP(Audit!D171,$V$3:$AE$12,4,FALSE)&amp; Audit!T171 &amp; VLOOKUP(Audit!D171,$V$13:$AE$22,4,FALSE)&amp; IF(Audit!D171=10,Audit!V171&amp;Audit!W171,"")</f>
        <v>#N/A</v>
      </c>
      <c r="F1406" s="17" t="e">
        <f>VLOOKUP(Audit!E171,$V$3:$AE$12,5,FALSE) &amp; VLOOKUP(Audit!E171,$V$13:$AE$22,5,FALSE)&amp; IF(Audit!E171=10,Audit!V171&amp;Audit!W171,"")</f>
        <v>#N/A</v>
      </c>
      <c r="G1406" s="17" t="e">
        <f>VLOOKUP(Audit!F171,$V$3:$AE$12,6,FALSE) &amp; VLOOKUP(Audit!F171,$V$13:$AE$22,6,FALSE)&amp; IF(Audit!F171=10,Audit!V171&amp;Audit!W171,"")</f>
        <v>#N/A</v>
      </c>
      <c r="H1406" s="17" t="e">
        <f>VLOOKUP(Audit!G171,$V$3:$AE$12,7,FALSE) &amp; VLOOKUP(Audit!G171,$V$13:$AE$22,7,FALSE)&amp;IF(Audit!G171=10,Audit!V171&amp;Audit!W171,"")</f>
        <v>#N/A</v>
      </c>
      <c r="I1406" s="17" t="e">
        <f>VLOOKUP(Audit!H171,$V$3:$AE$12,8,FALSE) &amp; Audit!U171 &amp; VLOOKUP(Audit!H171,$V$13:$AE$22,8,FALSE)&amp;IF(Audit!H171=10,Audit!V171&amp;Audit!W171,"")</f>
        <v>#N/A</v>
      </c>
      <c r="J1406" s="17" t="e">
        <f>VLOOKUP(Audit!I171,$V$3:$AE$12,9,FALSE) &amp; VLOOKUP(Audit!I171,$V$13:$AE$22,9,FALSE) &amp; IF(Audit!I171=10,Audit!V171&amp;Audit!W171,"") &amp; IF(Audit!I171&lt;&gt;1,U1406,"")</f>
        <v>#N/A</v>
      </c>
      <c r="K1406" s="17" t="e">
        <f>VLOOKUP(Audit!J171,$V$3:$AE$12,10,FALSE) &amp; Audit!S171 &amp; VLOOKUP(Audit!J171,$V$13:$AE$22,10,FALSE) &amp; IF(Audit!J171=10,Audit!V171&amp;Audit!W171,"") &amp; IF(Audit!J171&lt;&gt;1,U1406,"")</f>
        <v>#N/A</v>
      </c>
      <c r="L1406" s="10">
        <f>Audit!K171</f>
        <v>0</v>
      </c>
      <c r="M1406" s="10" t="e">
        <f t="shared" si="641"/>
        <v>#N/A</v>
      </c>
      <c r="N1406" s="10" t="e">
        <f t="shared" si="642"/>
        <v>#N/A</v>
      </c>
      <c r="O1406" s="10" t="e">
        <f t="shared" si="643"/>
        <v>#N/A</v>
      </c>
      <c r="P1406" s="10" t="e">
        <f t="shared" si="644"/>
        <v>#N/A</v>
      </c>
      <c r="Q1406" s="10" t="e">
        <f t="shared" si="645"/>
        <v>#N/A</v>
      </c>
      <c r="R1406" s="10" t="e">
        <f t="shared" si="646"/>
        <v>#N/A</v>
      </c>
      <c r="S1406" s="10" t="e">
        <f t="shared" si="647"/>
        <v>#N/A</v>
      </c>
      <c r="T1406" s="10" t="e">
        <f t="shared" si="648"/>
        <v>#N/A</v>
      </c>
      <c r="U1406" s="17" t="str">
        <f>IF(Audit!M171="","",VLOOKUP(Audit!M171,$W$26:$X$35,2,FALSE)) &amp; Audit!N171 &amp; IF(Audit!O171="","",IF(Audit!N171&lt;=1.4,VLOOKUP(Audit!O171,$W$38:X1451,2,FALSE),VLOOKUP(Audit!O171,$W$51:$X$61,2,FALSE))) &amp; IF(Audit!P171="","",VLOOKUP(Audit!P171,$Y$26:$Z$35,2,FALSE) &amp; Audit!Q171 &amp; IF(Audit!O171="","",IF(Audit!Q171&lt;=1.4,VLOOKUP(Audit!R171,$Y$38:$Z$48,2,FALSE),VLOOKUP(Audit!R171,$Y$51:$Z$61,2,FALSE))))</f>
        <v/>
      </c>
      <c r="V1406" s="21"/>
      <c r="AH1406" s="49">
        <f>Audit!A171</f>
        <v>0</v>
      </c>
      <c r="AI1406" s="50" t="e">
        <f>VLOOKUP(Audit!B171,$V$3:$AE$12,2,FALSE)&amp; IF(Audit!B171=10,Audit!V171,"")</f>
        <v>#N/A</v>
      </c>
      <c r="AJ1406" s="50" t="e">
        <f>VLOOKUP(Audit!B171,$V$13:$AE$22,2,FALSE)&amp; IF(Audit!B171=10,Audit!W171,"")</f>
        <v>#N/A</v>
      </c>
      <c r="AK1406" s="47" t="e">
        <f t="shared" si="649"/>
        <v>#N/A</v>
      </c>
      <c r="AL1406" s="50" t="e">
        <f>VLOOKUP(Audit!C171,$V$3:$AE$12,3,FALSE)&amp; IF(Audit!C171=10,Audit!V171,"")</f>
        <v>#N/A</v>
      </c>
      <c r="AM1406" s="50" t="e">
        <f>VLOOKUP(Audit!C171,$V$13:$AE$22,3,FALSE)&amp; IF(Audit!C171=10,Audit!W171,"")</f>
        <v>#N/A</v>
      </c>
      <c r="AN1406" s="47" t="e">
        <f t="shared" si="650"/>
        <v>#N/A</v>
      </c>
      <c r="AO1406" s="50" t="e">
        <f>VLOOKUP(Audit!D171,$V$3:$AE$12,4,FALSE) &amp;  Audit!T171 &amp; IF(Audit!D171=10,Audit!V171,"")</f>
        <v>#N/A</v>
      </c>
      <c r="AP1406" s="50" t="e">
        <f>VLOOKUP(Audit!D171,$V$13:$AE$22,4,FALSE)&amp; IF(Audit!D171=10,Audit!W171,"")</f>
        <v>#N/A</v>
      </c>
      <c r="AQ1406" s="47" t="e">
        <f t="shared" si="651"/>
        <v>#N/A</v>
      </c>
      <c r="AR1406" s="50" t="e">
        <f>VLOOKUP(Audit!E171,$V$3:$AE$12,5,FALSE)&amp; IF(Audit!E171=10,Audit!V171,"")</f>
        <v>#N/A</v>
      </c>
      <c r="AS1406" s="50" t="e">
        <f>VLOOKUP(Audit!E171,$V$13:$AE$22,5,FALSE)&amp; IF(Audit!E171=10,Audit!W171,"")</f>
        <v>#N/A</v>
      </c>
      <c r="AT1406" s="47" t="e">
        <f t="shared" si="652"/>
        <v>#N/A</v>
      </c>
      <c r="AU1406" s="50" t="e">
        <f>VLOOKUP(Audit!F171,$V$3:$AE$12,6,FALSE)&amp; IF(Audit!F171=10,Audit!V171,"")</f>
        <v>#N/A</v>
      </c>
      <c r="AV1406" s="50" t="e">
        <f>VLOOKUP(Audit!F171,$V$13:$AE$22,6,FALSE)&amp; IF(Audit!F171=10,Audit!W171,"")</f>
        <v>#N/A</v>
      </c>
      <c r="AW1406" s="47" t="e">
        <f t="shared" si="653"/>
        <v>#N/A</v>
      </c>
      <c r="AX1406" s="50" t="e">
        <f>VLOOKUP(Audit!G171,$V$3:$AE$12,7,FALSE)&amp; IF(Audit!G171=10,Audit!V171,"")</f>
        <v>#N/A</v>
      </c>
      <c r="AY1406" s="50" t="e">
        <f>VLOOKUP(Audit!G171,$V$13:$AE$22,7,FALSE) &amp; IF(Audit!G171=10,Audit!W171,"")</f>
        <v>#N/A</v>
      </c>
      <c r="AZ1406" s="47" t="e">
        <f t="shared" si="654"/>
        <v>#N/A</v>
      </c>
      <c r="BA1406" s="50" t="e">
        <f>VLOOKUP(Audit!H171,$V$3:$AE$12,8,FALSE)&amp; Audit!U171 &amp; IF(Audit!H171=10,Audit!V171,"")</f>
        <v>#N/A</v>
      </c>
      <c r="BB1406" s="50" t="e">
        <f>VLOOKUP(Audit!H171,$V$13:$AE$22,8,FALSE) &amp; IF(Audit!H171=10,Audit!W171,"")</f>
        <v>#N/A</v>
      </c>
      <c r="BC1406" s="47" t="e">
        <f t="shared" si="655"/>
        <v>#N/A</v>
      </c>
      <c r="BD1406" s="50" t="e">
        <f>VLOOKUP(Audit!I171,$V$3:$AE$12,9,FALSE)&amp; IF(Audit!I171=10,Audit!V171,"")</f>
        <v>#N/A</v>
      </c>
      <c r="BE1406" s="50" t="e">
        <f>VLOOKUP(Audit!I171,$V$13:$AE$22,9,FALSE) &amp; IF(Audit!I171=10,Audit!W171,"") &amp; IF(Audit!I171&lt;&gt;1,U1406,"")</f>
        <v>#N/A</v>
      </c>
      <c r="BF1406" s="47" t="e">
        <f t="shared" si="656"/>
        <v>#N/A</v>
      </c>
      <c r="BG1406" s="50" t="e">
        <f>VLOOKUP(Audit!J171,$V$3:$AE$12,10,FALSE) &amp; Audit!S171 &amp; IF(Audit!J171=10,Audit!V171,"")</f>
        <v>#N/A</v>
      </c>
      <c r="BH1406" s="50" t="e">
        <f>VLOOKUP(Audit!J171,$V$13:$AE$22,10,FALSE) &amp; IF(Audit!J171=10,Audit!W171,"") &amp; IF(Audit!J171&lt;&gt;1,U1406,"")</f>
        <v>#N/A</v>
      </c>
      <c r="BI1406" s="47" t="e">
        <f t="shared" si="657"/>
        <v>#N/A</v>
      </c>
      <c r="BJ1406" s="48" t="str">
        <f t="shared" si="658"/>
        <v/>
      </c>
      <c r="BK1406" s="48" t="str">
        <f t="shared" si="659"/>
        <v/>
      </c>
      <c r="BL1406" s="48" t="str">
        <f t="shared" si="660"/>
        <v/>
      </c>
      <c r="BM1406" s="48" t="str">
        <f t="shared" si="661"/>
        <v/>
      </c>
      <c r="BN1406" s="48" t="str">
        <f t="shared" si="662"/>
        <v/>
      </c>
      <c r="BO1406" s="48" t="str">
        <f t="shared" si="663"/>
        <v/>
      </c>
      <c r="BP1406" s="48" t="str">
        <f t="shared" si="664"/>
        <v/>
      </c>
      <c r="BQ1406" s="48" t="str">
        <f t="shared" si="665"/>
        <v/>
      </c>
      <c r="BR1406" s="48" t="str">
        <f t="shared" si="666"/>
        <v/>
      </c>
      <c r="BS1406" s="48" t="str">
        <f t="shared" si="667"/>
        <v/>
      </c>
      <c r="BT1406" s="48" t="str">
        <f t="shared" si="668"/>
        <v/>
      </c>
      <c r="BU1406" s="48" t="str">
        <f t="shared" si="669"/>
        <v/>
      </c>
    </row>
    <row r="1407" spans="1:73">
      <c r="A1407" s="10">
        <f>Audit!A172</f>
        <v>0</v>
      </c>
      <c r="B1407" s="10" t="e">
        <f t="shared" si="640"/>
        <v>#N/A</v>
      </c>
      <c r="C1407" s="17" t="e">
        <f>VLOOKUP(Audit!B172,$V$3:$AE$12,2,FALSE) &amp; VLOOKUP(Audit!B172,$V$13:$AE$22,2,FALSE)&amp; IF(Audit!B172=10,Audit!V172&amp;Audit!W172,"")</f>
        <v>#N/A</v>
      </c>
      <c r="D1407" s="17" t="e">
        <f>VLOOKUP(Audit!C172,$V$3:$AE$12,3,FALSE) &amp; VLOOKUP(Audit!C172,$V$13:$AE$22,3,FALSE) &amp;IF(Audit!C172=10,Audit!V172&amp;Audit!W172,"")</f>
        <v>#N/A</v>
      </c>
      <c r="E1407" s="17" t="e">
        <f>VLOOKUP(Audit!D172,$V$3:$AE$12,4,FALSE)&amp; Audit!T172 &amp; VLOOKUP(Audit!D172,$V$13:$AE$22,4,FALSE)&amp; IF(Audit!D172=10,Audit!V172&amp;Audit!W172,"")</f>
        <v>#N/A</v>
      </c>
      <c r="F1407" s="17" t="e">
        <f>VLOOKUP(Audit!E172,$V$3:$AE$12,5,FALSE) &amp; VLOOKUP(Audit!E172,$V$13:$AE$22,5,FALSE)&amp; IF(Audit!E172=10,Audit!V172&amp;Audit!W172,"")</f>
        <v>#N/A</v>
      </c>
      <c r="G1407" s="17" t="e">
        <f>VLOOKUP(Audit!F172,$V$3:$AE$12,6,FALSE) &amp; VLOOKUP(Audit!F172,$V$13:$AE$22,6,FALSE)&amp; IF(Audit!F172=10,Audit!V172&amp;Audit!W172,"")</f>
        <v>#N/A</v>
      </c>
      <c r="H1407" s="17" t="e">
        <f>VLOOKUP(Audit!G172,$V$3:$AE$12,7,FALSE) &amp; VLOOKUP(Audit!G172,$V$13:$AE$22,7,FALSE)&amp;IF(Audit!G172=10,Audit!V172&amp;Audit!W172,"")</f>
        <v>#N/A</v>
      </c>
      <c r="I1407" s="17" t="e">
        <f>VLOOKUP(Audit!H172,$V$3:$AE$12,8,FALSE) &amp; Audit!U172 &amp; VLOOKUP(Audit!H172,$V$13:$AE$22,8,FALSE)&amp;IF(Audit!H172=10,Audit!V172&amp;Audit!W172,"")</f>
        <v>#N/A</v>
      </c>
      <c r="J1407" s="17" t="e">
        <f>VLOOKUP(Audit!I172,$V$3:$AE$12,9,FALSE) &amp; VLOOKUP(Audit!I172,$V$13:$AE$22,9,FALSE) &amp; IF(Audit!I172=10,Audit!V172&amp;Audit!W172,"") &amp; IF(Audit!I172&lt;&gt;1,U1407,"")</f>
        <v>#N/A</v>
      </c>
      <c r="K1407" s="17" t="e">
        <f>VLOOKUP(Audit!J172,$V$3:$AE$12,10,FALSE) &amp; Audit!S172 &amp; VLOOKUP(Audit!J172,$V$13:$AE$22,10,FALSE) &amp; IF(Audit!J172=10,Audit!V172&amp;Audit!W172,"") &amp; IF(Audit!J172&lt;&gt;1,U1407,"")</f>
        <v>#N/A</v>
      </c>
      <c r="L1407" s="10">
        <f>Audit!K172</f>
        <v>0</v>
      </c>
      <c r="M1407" s="10" t="e">
        <f t="shared" si="641"/>
        <v>#N/A</v>
      </c>
      <c r="N1407" s="10" t="e">
        <f t="shared" si="642"/>
        <v>#N/A</v>
      </c>
      <c r="O1407" s="10" t="e">
        <f t="shared" si="643"/>
        <v>#N/A</v>
      </c>
      <c r="P1407" s="10" t="e">
        <f t="shared" si="644"/>
        <v>#N/A</v>
      </c>
      <c r="Q1407" s="10" t="e">
        <f t="shared" si="645"/>
        <v>#N/A</v>
      </c>
      <c r="R1407" s="10" t="e">
        <f t="shared" si="646"/>
        <v>#N/A</v>
      </c>
      <c r="S1407" s="10" t="e">
        <f t="shared" si="647"/>
        <v>#N/A</v>
      </c>
      <c r="T1407" s="10" t="e">
        <f t="shared" si="648"/>
        <v>#N/A</v>
      </c>
      <c r="U1407" s="17" t="str">
        <f>IF(Audit!M172="","",VLOOKUP(Audit!M172,$W$26:$X$35,2,FALSE)) &amp; Audit!N172 &amp; IF(Audit!O172="","",IF(Audit!N172&lt;=1.4,VLOOKUP(Audit!O172,$W$38:X1452,2,FALSE),VLOOKUP(Audit!O172,$W$51:$X$61,2,FALSE))) &amp; IF(Audit!P172="","",VLOOKUP(Audit!P172,$Y$26:$Z$35,2,FALSE) &amp; Audit!Q172 &amp; IF(Audit!O172="","",IF(Audit!Q172&lt;=1.4,VLOOKUP(Audit!R172,$Y$38:$Z$48,2,FALSE),VLOOKUP(Audit!R172,$Y$51:$Z$61,2,FALSE))))</f>
        <v/>
      </c>
      <c r="V1407" s="21"/>
      <c r="AH1407" s="49">
        <f>Audit!A172</f>
        <v>0</v>
      </c>
      <c r="AI1407" s="50" t="e">
        <f>VLOOKUP(Audit!B172,$V$3:$AE$12,2,FALSE)&amp; IF(Audit!B172=10,Audit!V172,"")</f>
        <v>#N/A</v>
      </c>
      <c r="AJ1407" s="50" t="e">
        <f>VLOOKUP(Audit!B172,$V$13:$AE$22,2,FALSE)&amp; IF(Audit!B172=10,Audit!W172,"")</f>
        <v>#N/A</v>
      </c>
      <c r="AK1407" s="47" t="e">
        <f t="shared" si="649"/>
        <v>#N/A</v>
      </c>
      <c r="AL1407" s="50" t="e">
        <f>VLOOKUP(Audit!C172,$V$3:$AE$12,3,FALSE)&amp; IF(Audit!C172=10,Audit!V172,"")</f>
        <v>#N/A</v>
      </c>
      <c r="AM1407" s="50" t="e">
        <f>VLOOKUP(Audit!C172,$V$13:$AE$22,3,FALSE)&amp; IF(Audit!C172=10,Audit!W172,"")</f>
        <v>#N/A</v>
      </c>
      <c r="AN1407" s="47" t="e">
        <f t="shared" si="650"/>
        <v>#N/A</v>
      </c>
      <c r="AO1407" s="50" t="e">
        <f>VLOOKUP(Audit!D172,$V$3:$AE$12,4,FALSE) &amp;  Audit!T172 &amp; IF(Audit!D172=10,Audit!V172,"")</f>
        <v>#N/A</v>
      </c>
      <c r="AP1407" s="50" t="e">
        <f>VLOOKUP(Audit!D172,$V$13:$AE$22,4,FALSE)&amp; IF(Audit!D172=10,Audit!W172,"")</f>
        <v>#N/A</v>
      </c>
      <c r="AQ1407" s="47" t="e">
        <f t="shared" si="651"/>
        <v>#N/A</v>
      </c>
      <c r="AR1407" s="50" t="e">
        <f>VLOOKUP(Audit!E172,$V$3:$AE$12,5,FALSE)&amp; IF(Audit!E172=10,Audit!V172,"")</f>
        <v>#N/A</v>
      </c>
      <c r="AS1407" s="50" t="e">
        <f>VLOOKUP(Audit!E172,$V$13:$AE$22,5,FALSE)&amp; IF(Audit!E172=10,Audit!W172,"")</f>
        <v>#N/A</v>
      </c>
      <c r="AT1407" s="47" t="e">
        <f t="shared" si="652"/>
        <v>#N/A</v>
      </c>
      <c r="AU1407" s="50" t="e">
        <f>VLOOKUP(Audit!F172,$V$3:$AE$12,6,FALSE)&amp; IF(Audit!F172=10,Audit!V172,"")</f>
        <v>#N/A</v>
      </c>
      <c r="AV1407" s="50" t="e">
        <f>VLOOKUP(Audit!F172,$V$13:$AE$22,6,FALSE)&amp; IF(Audit!F172=10,Audit!W172,"")</f>
        <v>#N/A</v>
      </c>
      <c r="AW1407" s="47" t="e">
        <f t="shared" si="653"/>
        <v>#N/A</v>
      </c>
      <c r="AX1407" s="50" t="e">
        <f>VLOOKUP(Audit!G172,$V$3:$AE$12,7,FALSE)&amp; IF(Audit!G172=10,Audit!V172,"")</f>
        <v>#N/A</v>
      </c>
      <c r="AY1407" s="50" t="e">
        <f>VLOOKUP(Audit!G172,$V$13:$AE$22,7,FALSE) &amp; IF(Audit!G172=10,Audit!W172,"")</f>
        <v>#N/A</v>
      </c>
      <c r="AZ1407" s="47" t="e">
        <f t="shared" si="654"/>
        <v>#N/A</v>
      </c>
      <c r="BA1407" s="50" t="e">
        <f>VLOOKUP(Audit!H172,$V$3:$AE$12,8,FALSE)&amp; Audit!U172 &amp; IF(Audit!H172=10,Audit!V172,"")</f>
        <v>#N/A</v>
      </c>
      <c r="BB1407" s="50" t="e">
        <f>VLOOKUP(Audit!H172,$V$13:$AE$22,8,FALSE) &amp; IF(Audit!H172=10,Audit!W172,"")</f>
        <v>#N/A</v>
      </c>
      <c r="BC1407" s="47" t="e">
        <f t="shared" si="655"/>
        <v>#N/A</v>
      </c>
      <c r="BD1407" s="50" t="e">
        <f>VLOOKUP(Audit!I172,$V$3:$AE$12,9,FALSE)&amp; IF(Audit!I172=10,Audit!V172,"")</f>
        <v>#N/A</v>
      </c>
      <c r="BE1407" s="50" t="e">
        <f>VLOOKUP(Audit!I172,$V$13:$AE$22,9,FALSE) &amp; IF(Audit!I172=10,Audit!W172,"") &amp; IF(Audit!I172&lt;&gt;1,U1407,"")</f>
        <v>#N/A</v>
      </c>
      <c r="BF1407" s="47" t="e">
        <f t="shared" si="656"/>
        <v>#N/A</v>
      </c>
      <c r="BG1407" s="50" t="e">
        <f>VLOOKUP(Audit!J172,$V$3:$AE$12,10,FALSE) &amp; Audit!S172 &amp; IF(Audit!J172=10,Audit!V172,"")</f>
        <v>#N/A</v>
      </c>
      <c r="BH1407" s="50" t="e">
        <f>VLOOKUP(Audit!J172,$V$13:$AE$22,10,FALSE) &amp; IF(Audit!J172=10,Audit!W172,"") &amp; IF(Audit!J172&lt;&gt;1,U1407,"")</f>
        <v>#N/A</v>
      </c>
      <c r="BI1407" s="47" t="e">
        <f t="shared" si="657"/>
        <v>#N/A</v>
      </c>
      <c r="BJ1407" s="48" t="str">
        <f t="shared" si="658"/>
        <v/>
      </c>
      <c r="BK1407" s="48" t="str">
        <f t="shared" si="659"/>
        <v/>
      </c>
      <c r="BL1407" s="48" t="str">
        <f t="shared" si="660"/>
        <v/>
      </c>
      <c r="BM1407" s="48" t="str">
        <f t="shared" si="661"/>
        <v/>
      </c>
      <c r="BN1407" s="48" t="str">
        <f t="shared" si="662"/>
        <v/>
      </c>
      <c r="BO1407" s="48" t="str">
        <f t="shared" si="663"/>
        <v/>
      </c>
      <c r="BP1407" s="48" t="str">
        <f t="shared" si="664"/>
        <v/>
      </c>
      <c r="BQ1407" s="48" t="str">
        <f t="shared" si="665"/>
        <v/>
      </c>
      <c r="BR1407" s="48" t="str">
        <f t="shared" si="666"/>
        <v/>
      </c>
      <c r="BS1407" s="48" t="str">
        <f t="shared" si="667"/>
        <v/>
      </c>
      <c r="BT1407" s="48" t="str">
        <f t="shared" si="668"/>
        <v/>
      </c>
      <c r="BU1407" s="48" t="str">
        <f t="shared" si="669"/>
        <v/>
      </c>
    </row>
    <row r="1408" spans="1:73">
      <c r="A1408" s="10">
        <f>Audit!A173</f>
        <v>0</v>
      </c>
      <c r="B1408" s="10" t="e">
        <f t="shared" si="640"/>
        <v>#N/A</v>
      </c>
      <c r="C1408" s="17" t="e">
        <f>VLOOKUP(Audit!B173,$V$3:$AE$12,2,FALSE) &amp; VLOOKUP(Audit!B173,$V$13:$AE$22,2,FALSE)&amp; IF(Audit!B173=10,Audit!V173&amp;Audit!W173,"")</f>
        <v>#N/A</v>
      </c>
      <c r="D1408" s="17" t="e">
        <f>VLOOKUP(Audit!C173,$V$3:$AE$12,3,FALSE) &amp; VLOOKUP(Audit!C173,$V$13:$AE$22,3,FALSE) &amp;IF(Audit!C173=10,Audit!V173&amp;Audit!W173,"")</f>
        <v>#N/A</v>
      </c>
      <c r="E1408" s="17" t="e">
        <f>VLOOKUP(Audit!D173,$V$3:$AE$12,4,FALSE)&amp; Audit!T173 &amp; VLOOKUP(Audit!D173,$V$13:$AE$22,4,FALSE)&amp; IF(Audit!D173=10,Audit!V173&amp;Audit!W173,"")</f>
        <v>#N/A</v>
      </c>
      <c r="F1408" s="17" t="e">
        <f>VLOOKUP(Audit!E173,$V$3:$AE$12,5,FALSE) &amp; VLOOKUP(Audit!E173,$V$13:$AE$22,5,FALSE)&amp; IF(Audit!E173=10,Audit!V173&amp;Audit!W173,"")</f>
        <v>#N/A</v>
      </c>
      <c r="G1408" s="17" t="e">
        <f>VLOOKUP(Audit!F173,$V$3:$AE$12,6,FALSE) &amp; VLOOKUP(Audit!F173,$V$13:$AE$22,6,FALSE)&amp; IF(Audit!F173=10,Audit!V173&amp;Audit!W173,"")</f>
        <v>#N/A</v>
      </c>
      <c r="H1408" s="17" t="e">
        <f>VLOOKUP(Audit!G173,$V$3:$AE$12,7,FALSE) &amp; VLOOKUP(Audit!G173,$V$13:$AE$22,7,FALSE)&amp;IF(Audit!G173=10,Audit!V173&amp;Audit!W173,"")</f>
        <v>#N/A</v>
      </c>
      <c r="I1408" s="17" t="e">
        <f>VLOOKUP(Audit!H173,$V$3:$AE$12,8,FALSE) &amp; Audit!U173 &amp; VLOOKUP(Audit!H173,$V$13:$AE$22,8,FALSE)&amp;IF(Audit!H173=10,Audit!V173&amp;Audit!W173,"")</f>
        <v>#N/A</v>
      </c>
      <c r="J1408" s="17" t="e">
        <f>VLOOKUP(Audit!I173,$V$3:$AE$12,9,FALSE) &amp; VLOOKUP(Audit!I173,$V$13:$AE$22,9,FALSE) &amp; IF(Audit!I173=10,Audit!V173&amp;Audit!W173,"") &amp; IF(Audit!I173&lt;&gt;1,U1408,"")</f>
        <v>#N/A</v>
      </c>
      <c r="K1408" s="17" t="e">
        <f>VLOOKUP(Audit!J173,$V$3:$AE$12,10,FALSE) &amp; Audit!S173 &amp; VLOOKUP(Audit!J173,$V$13:$AE$22,10,FALSE) &amp; IF(Audit!J173=10,Audit!V173&amp;Audit!W173,"") &amp; IF(Audit!J173&lt;&gt;1,U1408,"")</f>
        <v>#N/A</v>
      </c>
      <c r="L1408" s="10">
        <f>Audit!K173</f>
        <v>0</v>
      </c>
      <c r="M1408" s="10" t="e">
        <f t="shared" si="641"/>
        <v>#N/A</v>
      </c>
      <c r="N1408" s="10" t="e">
        <f t="shared" si="642"/>
        <v>#N/A</v>
      </c>
      <c r="O1408" s="10" t="e">
        <f t="shared" si="643"/>
        <v>#N/A</v>
      </c>
      <c r="P1408" s="10" t="e">
        <f t="shared" si="644"/>
        <v>#N/A</v>
      </c>
      <c r="Q1408" s="10" t="e">
        <f t="shared" si="645"/>
        <v>#N/A</v>
      </c>
      <c r="R1408" s="10" t="e">
        <f t="shared" si="646"/>
        <v>#N/A</v>
      </c>
      <c r="S1408" s="10" t="e">
        <f t="shared" si="647"/>
        <v>#N/A</v>
      </c>
      <c r="T1408" s="10" t="e">
        <f t="shared" si="648"/>
        <v>#N/A</v>
      </c>
      <c r="U1408" s="17" t="str">
        <f>IF(Audit!M173="","",VLOOKUP(Audit!M173,$W$26:$X$35,2,FALSE)) &amp; Audit!N173 &amp; IF(Audit!O173="","",IF(Audit!N173&lt;=1.4,VLOOKUP(Audit!O173,$W$38:X1453,2,FALSE),VLOOKUP(Audit!O173,$W$51:$X$61,2,FALSE))) &amp; IF(Audit!P173="","",VLOOKUP(Audit!P173,$Y$26:$Z$35,2,FALSE) &amp; Audit!Q173 &amp; IF(Audit!O173="","",IF(Audit!Q173&lt;=1.4,VLOOKUP(Audit!R173,$Y$38:$Z$48,2,FALSE),VLOOKUP(Audit!R173,$Y$51:$Z$61,2,FALSE))))</f>
        <v/>
      </c>
      <c r="V1408" s="21"/>
      <c r="AH1408" s="49">
        <f>Audit!A173</f>
        <v>0</v>
      </c>
      <c r="AI1408" s="50" t="e">
        <f>VLOOKUP(Audit!B173,$V$3:$AE$12,2,FALSE)&amp; IF(Audit!B173=10,Audit!V173,"")</f>
        <v>#N/A</v>
      </c>
      <c r="AJ1408" s="50" t="e">
        <f>VLOOKUP(Audit!B173,$V$13:$AE$22,2,FALSE)&amp; IF(Audit!B173=10,Audit!W173,"")</f>
        <v>#N/A</v>
      </c>
      <c r="AK1408" s="47" t="e">
        <f t="shared" si="649"/>
        <v>#N/A</v>
      </c>
      <c r="AL1408" s="50" t="e">
        <f>VLOOKUP(Audit!C173,$V$3:$AE$12,3,FALSE)&amp; IF(Audit!C173=10,Audit!V173,"")</f>
        <v>#N/A</v>
      </c>
      <c r="AM1408" s="50" t="e">
        <f>VLOOKUP(Audit!C173,$V$13:$AE$22,3,FALSE)&amp; IF(Audit!C173=10,Audit!W173,"")</f>
        <v>#N/A</v>
      </c>
      <c r="AN1408" s="47" t="e">
        <f t="shared" si="650"/>
        <v>#N/A</v>
      </c>
      <c r="AO1408" s="50" t="e">
        <f>VLOOKUP(Audit!D173,$V$3:$AE$12,4,FALSE) &amp;  Audit!T173 &amp; IF(Audit!D173=10,Audit!V173,"")</f>
        <v>#N/A</v>
      </c>
      <c r="AP1408" s="50" t="e">
        <f>VLOOKUP(Audit!D173,$V$13:$AE$22,4,FALSE)&amp; IF(Audit!D173=10,Audit!W173,"")</f>
        <v>#N/A</v>
      </c>
      <c r="AQ1408" s="47" t="e">
        <f t="shared" si="651"/>
        <v>#N/A</v>
      </c>
      <c r="AR1408" s="50" t="e">
        <f>VLOOKUP(Audit!E173,$V$3:$AE$12,5,FALSE)&amp; IF(Audit!E173=10,Audit!V173,"")</f>
        <v>#N/A</v>
      </c>
      <c r="AS1408" s="50" t="e">
        <f>VLOOKUP(Audit!E173,$V$13:$AE$22,5,FALSE)&amp; IF(Audit!E173=10,Audit!W173,"")</f>
        <v>#N/A</v>
      </c>
      <c r="AT1408" s="47" t="e">
        <f t="shared" si="652"/>
        <v>#N/A</v>
      </c>
      <c r="AU1408" s="50" t="e">
        <f>VLOOKUP(Audit!F173,$V$3:$AE$12,6,FALSE)&amp; IF(Audit!F173=10,Audit!V173,"")</f>
        <v>#N/A</v>
      </c>
      <c r="AV1408" s="50" t="e">
        <f>VLOOKUP(Audit!F173,$V$13:$AE$22,6,FALSE)&amp; IF(Audit!F173=10,Audit!W173,"")</f>
        <v>#N/A</v>
      </c>
      <c r="AW1408" s="47" t="e">
        <f t="shared" si="653"/>
        <v>#N/A</v>
      </c>
      <c r="AX1408" s="50" t="e">
        <f>VLOOKUP(Audit!G173,$V$3:$AE$12,7,FALSE)&amp; IF(Audit!G173=10,Audit!V173,"")</f>
        <v>#N/A</v>
      </c>
      <c r="AY1408" s="50" t="e">
        <f>VLOOKUP(Audit!G173,$V$13:$AE$22,7,FALSE) &amp; IF(Audit!G173=10,Audit!W173,"")</f>
        <v>#N/A</v>
      </c>
      <c r="AZ1408" s="47" t="e">
        <f t="shared" si="654"/>
        <v>#N/A</v>
      </c>
      <c r="BA1408" s="50" t="e">
        <f>VLOOKUP(Audit!H173,$V$3:$AE$12,8,FALSE)&amp; Audit!U173 &amp; IF(Audit!H173=10,Audit!V173,"")</f>
        <v>#N/A</v>
      </c>
      <c r="BB1408" s="50" t="e">
        <f>VLOOKUP(Audit!H173,$V$13:$AE$22,8,FALSE) &amp; IF(Audit!H173=10,Audit!W173,"")</f>
        <v>#N/A</v>
      </c>
      <c r="BC1408" s="47" t="e">
        <f t="shared" si="655"/>
        <v>#N/A</v>
      </c>
      <c r="BD1408" s="50" t="e">
        <f>VLOOKUP(Audit!I173,$V$3:$AE$12,9,FALSE)&amp; IF(Audit!I173=10,Audit!V173,"")</f>
        <v>#N/A</v>
      </c>
      <c r="BE1408" s="50" t="e">
        <f>VLOOKUP(Audit!I173,$V$13:$AE$22,9,FALSE) &amp; IF(Audit!I173=10,Audit!W173,"") &amp; IF(Audit!I173&lt;&gt;1,U1408,"")</f>
        <v>#N/A</v>
      </c>
      <c r="BF1408" s="47" t="e">
        <f t="shared" si="656"/>
        <v>#N/A</v>
      </c>
      <c r="BG1408" s="50" t="e">
        <f>VLOOKUP(Audit!J173,$V$3:$AE$12,10,FALSE) &amp; Audit!S173 &amp; IF(Audit!J173=10,Audit!V173,"")</f>
        <v>#N/A</v>
      </c>
      <c r="BH1408" s="50" t="e">
        <f>VLOOKUP(Audit!J173,$V$13:$AE$22,10,FALSE) &amp; IF(Audit!J173=10,Audit!W173,"") &amp; IF(Audit!J173&lt;&gt;1,U1408,"")</f>
        <v>#N/A</v>
      </c>
      <c r="BI1408" s="47" t="e">
        <f t="shared" si="657"/>
        <v>#N/A</v>
      </c>
      <c r="BJ1408" s="48" t="str">
        <f t="shared" si="658"/>
        <v/>
      </c>
      <c r="BK1408" s="48" t="str">
        <f t="shared" si="659"/>
        <v/>
      </c>
      <c r="BL1408" s="48" t="str">
        <f t="shared" si="660"/>
        <v/>
      </c>
      <c r="BM1408" s="48" t="str">
        <f t="shared" si="661"/>
        <v/>
      </c>
      <c r="BN1408" s="48" t="str">
        <f t="shared" si="662"/>
        <v/>
      </c>
      <c r="BO1408" s="48" t="str">
        <f t="shared" si="663"/>
        <v/>
      </c>
      <c r="BP1408" s="48" t="str">
        <f t="shared" si="664"/>
        <v/>
      </c>
      <c r="BQ1408" s="48" t="str">
        <f t="shared" si="665"/>
        <v/>
      </c>
      <c r="BR1408" s="48" t="str">
        <f t="shared" si="666"/>
        <v/>
      </c>
      <c r="BS1408" s="48" t="str">
        <f t="shared" si="667"/>
        <v/>
      </c>
      <c r="BT1408" s="48" t="str">
        <f t="shared" si="668"/>
        <v/>
      </c>
      <c r="BU1408" s="48" t="str">
        <f t="shared" si="669"/>
        <v/>
      </c>
    </row>
    <row r="1409" spans="1:73">
      <c r="A1409" s="10">
        <f>Audit!A174</f>
        <v>0</v>
      </c>
      <c r="B1409" s="10" t="e">
        <f t="shared" si="640"/>
        <v>#N/A</v>
      </c>
      <c r="C1409" s="17" t="e">
        <f>VLOOKUP(Audit!B174,$V$3:$AE$12,2,FALSE) &amp; VLOOKUP(Audit!B174,$V$13:$AE$22,2,FALSE)&amp; IF(Audit!B174=10,Audit!V174&amp;Audit!W174,"")</f>
        <v>#N/A</v>
      </c>
      <c r="D1409" s="17" t="e">
        <f>VLOOKUP(Audit!C174,$V$3:$AE$12,3,FALSE) &amp; VLOOKUP(Audit!C174,$V$13:$AE$22,3,FALSE) &amp;IF(Audit!C174=10,Audit!V174&amp;Audit!W174,"")</f>
        <v>#N/A</v>
      </c>
      <c r="E1409" s="17" t="e">
        <f>VLOOKUP(Audit!D174,$V$3:$AE$12,4,FALSE)&amp; Audit!T174 &amp; VLOOKUP(Audit!D174,$V$13:$AE$22,4,FALSE)&amp; IF(Audit!D174=10,Audit!V174&amp;Audit!W174,"")</f>
        <v>#N/A</v>
      </c>
      <c r="F1409" s="17" t="e">
        <f>VLOOKUP(Audit!E174,$V$3:$AE$12,5,FALSE) &amp; VLOOKUP(Audit!E174,$V$13:$AE$22,5,FALSE)&amp; IF(Audit!E174=10,Audit!V174&amp;Audit!W174,"")</f>
        <v>#N/A</v>
      </c>
      <c r="G1409" s="17" t="e">
        <f>VLOOKUP(Audit!F174,$V$3:$AE$12,6,FALSE) &amp; VLOOKUP(Audit!F174,$V$13:$AE$22,6,FALSE)&amp; IF(Audit!F174=10,Audit!V174&amp;Audit!W174,"")</f>
        <v>#N/A</v>
      </c>
      <c r="H1409" s="17" t="e">
        <f>VLOOKUP(Audit!G174,$V$3:$AE$12,7,FALSE) &amp; VLOOKUP(Audit!G174,$V$13:$AE$22,7,FALSE)&amp;IF(Audit!G174=10,Audit!V174&amp;Audit!W174,"")</f>
        <v>#N/A</v>
      </c>
      <c r="I1409" s="17" t="e">
        <f>VLOOKUP(Audit!H174,$V$3:$AE$12,8,FALSE) &amp; Audit!U174 &amp; VLOOKUP(Audit!H174,$V$13:$AE$22,8,FALSE)&amp;IF(Audit!H174=10,Audit!V174&amp;Audit!W174,"")</f>
        <v>#N/A</v>
      </c>
      <c r="J1409" s="17" t="e">
        <f>VLOOKUP(Audit!I174,$V$3:$AE$12,9,FALSE) &amp; VLOOKUP(Audit!I174,$V$13:$AE$22,9,FALSE) &amp; IF(Audit!I174=10,Audit!V174&amp;Audit!W174,"") &amp; IF(Audit!I174&lt;&gt;1,U1409,"")</f>
        <v>#N/A</v>
      </c>
      <c r="K1409" s="17" t="e">
        <f>VLOOKUP(Audit!J174,$V$3:$AE$12,10,FALSE) &amp; Audit!S174 &amp; VLOOKUP(Audit!J174,$V$13:$AE$22,10,FALSE) &amp; IF(Audit!J174=10,Audit!V174&amp;Audit!W174,"") &amp; IF(Audit!J174&lt;&gt;1,U1409,"")</f>
        <v>#N/A</v>
      </c>
      <c r="L1409" s="10">
        <f>Audit!K174</f>
        <v>0</v>
      </c>
      <c r="M1409" s="10" t="e">
        <f t="shared" si="641"/>
        <v>#N/A</v>
      </c>
      <c r="N1409" s="10" t="e">
        <f t="shared" si="642"/>
        <v>#N/A</v>
      </c>
      <c r="O1409" s="10" t="e">
        <f t="shared" si="643"/>
        <v>#N/A</v>
      </c>
      <c r="P1409" s="10" t="e">
        <f t="shared" si="644"/>
        <v>#N/A</v>
      </c>
      <c r="Q1409" s="10" t="e">
        <f t="shared" si="645"/>
        <v>#N/A</v>
      </c>
      <c r="R1409" s="10" t="e">
        <f t="shared" si="646"/>
        <v>#N/A</v>
      </c>
      <c r="S1409" s="10" t="e">
        <f t="shared" si="647"/>
        <v>#N/A</v>
      </c>
      <c r="T1409" s="10" t="e">
        <f t="shared" si="648"/>
        <v>#N/A</v>
      </c>
      <c r="U1409" s="17" t="str">
        <f>IF(Audit!M174="","",VLOOKUP(Audit!M174,$W$26:$X$35,2,FALSE)) &amp; Audit!N174 &amp; IF(Audit!O174="","",IF(Audit!N174&lt;=1.4,VLOOKUP(Audit!O174,$W$38:X1454,2,FALSE),VLOOKUP(Audit!O174,$W$51:$X$61,2,FALSE))) &amp; IF(Audit!P174="","",VLOOKUP(Audit!P174,$Y$26:$Z$35,2,FALSE) &amp; Audit!Q174 &amp; IF(Audit!O174="","",IF(Audit!Q174&lt;=1.4,VLOOKUP(Audit!R174,$Y$38:$Z$48,2,FALSE),VLOOKUP(Audit!R174,$Y$51:$Z$61,2,FALSE))))</f>
        <v/>
      </c>
      <c r="V1409" s="21"/>
      <c r="AH1409" s="49">
        <f>Audit!A174</f>
        <v>0</v>
      </c>
      <c r="AI1409" s="50" t="e">
        <f>VLOOKUP(Audit!B174,$V$3:$AE$12,2,FALSE)&amp; IF(Audit!B174=10,Audit!V174,"")</f>
        <v>#N/A</v>
      </c>
      <c r="AJ1409" s="50" t="e">
        <f>VLOOKUP(Audit!B174,$V$13:$AE$22,2,FALSE)&amp; IF(Audit!B174=10,Audit!W174,"")</f>
        <v>#N/A</v>
      </c>
      <c r="AK1409" s="47" t="e">
        <f t="shared" si="649"/>
        <v>#N/A</v>
      </c>
      <c r="AL1409" s="50" t="e">
        <f>VLOOKUP(Audit!C174,$V$3:$AE$12,3,FALSE)&amp; IF(Audit!C174=10,Audit!V174,"")</f>
        <v>#N/A</v>
      </c>
      <c r="AM1409" s="50" t="e">
        <f>VLOOKUP(Audit!C174,$V$13:$AE$22,3,FALSE)&amp; IF(Audit!C174=10,Audit!W174,"")</f>
        <v>#N/A</v>
      </c>
      <c r="AN1409" s="47" t="e">
        <f t="shared" si="650"/>
        <v>#N/A</v>
      </c>
      <c r="AO1409" s="50" t="e">
        <f>VLOOKUP(Audit!D174,$V$3:$AE$12,4,FALSE) &amp;  Audit!T174 &amp; IF(Audit!D174=10,Audit!V174,"")</f>
        <v>#N/A</v>
      </c>
      <c r="AP1409" s="50" t="e">
        <f>VLOOKUP(Audit!D174,$V$13:$AE$22,4,FALSE)&amp; IF(Audit!D174=10,Audit!W174,"")</f>
        <v>#N/A</v>
      </c>
      <c r="AQ1409" s="47" t="e">
        <f t="shared" si="651"/>
        <v>#N/A</v>
      </c>
      <c r="AR1409" s="50" t="e">
        <f>VLOOKUP(Audit!E174,$V$3:$AE$12,5,FALSE)&amp; IF(Audit!E174=10,Audit!V174,"")</f>
        <v>#N/A</v>
      </c>
      <c r="AS1409" s="50" t="e">
        <f>VLOOKUP(Audit!E174,$V$13:$AE$22,5,FALSE)&amp; IF(Audit!E174=10,Audit!W174,"")</f>
        <v>#N/A</v>
      </c>
      <c r="AT1409" s="47" t="e">
        <f t="shared" si="652"/>
        <v>#N/A</v>
      </c>
      <c r="AU1409" s="50" t="e">
        <f>VLOOKUP(Audit!F174,$V$3:$AE$12,6,FALSE)&amp; IF(Audit!F174=10,Audit!V174,"")</f>
        <v>#N/A</v>
      </c>
      <c r="AV1409" s="50" t="e">
        <f>VLOOKUP(Audit!F174,$V$13:$AE$22,6,FALSE)&amp; IF(Audit!F174=10,Audit!W174,"")</f>
        <v>#N/A</v>
      </c>
      <c r="AW1409" s="47" t="e">
        <f t="shared" si="653"/>
        <v>#N/A</v>
      </c>
      <c r="AX1409" s="50" t="e">
        <f>VLOOKUP(Audit!G174,$V$3:$AE$12,7,FALSE)&amp; IF(Audit!G174=10,Audit!V174,"")</f>
        <v>#N/A</v>
      </c>
      <c r="AY1409" s="50" t="e">
        <f>VLOOKUP(Audit!G174,$V$13:$AE$22,7,FALSE) &amp; IF(Audit!G174=10,Audit!W174,"")</f>
        <v>#N/A</v>
      </c>
      <c r="AZ1409" s="47" t="e">
        <f t="shared" si="654"/>
        <v>#N/A</v>
      </c>
      <c r="BA1409" s="50" t="e">
        <f>VLOOKUP(Audit!H174,$V$3:$AE$12,8,FALSE)&amp; Audit!U174 &amp; IF(Audit!H174=10,Audit!V174,"")</f>
        <v>#N/A</v>
      </c>
      <c r="BB1409" s="50" t="e">
        <f>VLOOKUP(Audit!H174,$V$13:$AE$22,8,FALSE) &amp; IF(Audit!H174=10,Audit!W174,"")</f>
        <v>#N/A</v>
      </c>
      <c r="BC1409" s="47" t="e">
        <f t="shared" si="655"/>
        <v>#N/A</v>
      </c>
      <c r="BD1409" s="50" t="e">
        <f>VLOOKUP(Audit!I174,$V$3:$AE$12,9,FALSE)&amp; IF(Audit!I174=10,Audit!V174,"")</f>
        <v>#N/A</v>
      </c>
      <c r="BE1409" s="50" t="e">
        <f>VLOOKUP(Audit!I174,$V$13:$AE$22,9,FALSE) &amp; IF(Audit!I174=10,Audit!W174,"") &amp; IF(Audit!I174&lt;&gt;1,U1409,"")</f>
        <v>#N/A</v>
      </c>
      <c r="BF1409" s="47" t="e">
        <f t="shared" si="656"/>
        <v>#N/A</v>
      </c>
      <c r="BG1409" s="50" t="e">
        <f>VLOOKUP(Audit!J174,$V$3:$AE$12,10,FALSE) &amp; Audit!S174 &amp; IF(Audit!J174=10,Audit!V174,"")</f>
        <v>#N/A</v>
      </c>
      <c r="BH1409" s="50" t="e">
        <f>VLOOKUP(Audit!J174,$V$13:$AE$22,10,FALSE) &amp; IF(Audit!J174=10,Audit!W174,"") &amp; IF(Audit!J174&lt;&gt;1,U1409,"")</f>
        <v>#N/A</v>
      </c>
      <c r="BI1409" s="47" t="e">
        <f t="shared" si="657"/>
        <v>#N/A</v>
      </c>
      <c r="BJ1409" s="48" t="str">
        <f t="shared" si="658"/>
        <v/>
      </c>
      <c r="BK1409" s="48" t="str">
        <f t="shared" si="659"/>
        <v/>
      </c>
      <c r="BL1409" s="48" t="str">
        <f t="shared" si="660"/>
        <v/>
      </c>
      <c r="BM1409" s="48" t="str">
        <f t="shared" si="661"/>
        <v/>
      </c>
      <c r="BN1409" s="48" t="str">
        <f t="shared" si="662"/>
        <v/>
      </c>
      <c r="BO1409" s="48" t="str">
        <f t="shared" si="663"/>
        <v/>
      </c>
      <c r="BP1409" s="48" t="str">
        <f t="shared" si="664"/>
        <v/>
      </c>
      <c r="BQ1409" s="48" t="str">
        <f t="shared" si="665"/>
        <v/>
      </c>
      <c r="BR1409" s="48" t="str">
        <f t="shared" si="666"/>
        <v/>
      </c>
      <c r="BS1409" s="48" t="str">
        <f t="shared" si="667"/>
        <v/>
      </c>
      <c r="BT1409" s="48" t="str">
        <f t="shared" si="668"/>
        <v/>
      </c>
      <c r="BU1409" s="48" t="str">
        <f t="shared" si="669"/>
        <v/>
      </c>
    </row>
    <row r="1410" spans="1:73">
      <c r="A1410" s="10">
        <f>Audit!A175</f>
        <v>0</v>
      </c>
      <c r="B1410" s="10" t="e">
        <f t="shared" si="640"/>
        <v>#N/A</v>
      </c>
      <c r="C1410" s="17" t="e">
        <f>VLOOKUP(Audit!B175,$V$3:$AE$12,2,FALSE) &amp; VLOOKUP(Audit!B175,$V$13:$AE$22,2,FALSE)&amp; IF(Audit!B175=10,Audit!V175&amp;Audit!W175,"")</f>
        <v>#N/A</v>
      </c>
      <c r="D1410" s="17" t="e">
        <f>VLOOKUP(Audit!C175,$V$3:$AE$12,3,FALSE) &amp; VLOOKUP(Audit!C175,$V$13:$AE$22,3,FALSE) &amp;IF(Audit!C175=10,Audit!V175&amp;Audit!W175,"")</f>
        <v>#N/A</v>
      </c>
      <c r="E1410" s="17" t="e">
        <f>VLOOKUP(Audit!D175,$V$3:$AE$12,4,FALSE)&amp; Audit!T175 &amp; VLOOKUP(Audit!D175,$V$13:$AE$22,4,FALSE)&amp; IF(Audit!D175=10,Audit!V175&amp;Audit!W175,"")</f>
        <v>#N/A</v>
      </c>
      <c r="F1410" s="17" t="e">
        <f>VLOOKUP(Audit!E175,$V$3:$AE$12,5,FALSE) &amp; VLOOKUP(Audit!E175,$V$13:$AE$22,5,FALSE)&amp; IF(Audit!E175=10,Audit!V175&amp;Audit!W175,"")</f>
        <v>#N/A</v>
      </c>
      <c r="G1410" s="17" t="e">
        <f>VLOOKUP(Audit!F175,$V$3:$AE$12,6,FALSE) &amp; VLOOKUP(Audit!F175,$V$13:$AE$22,6,FALSE)&amp; IF(Audit!F175=10,Audit!V175&amp;Audit!W175,"")</f>
        <v>#N/A</v>
      </c>
      <c r="H1410" s="17" t="e">
        <f>VLOOKUP(Audit!G175,$V$3:$AE$12,7,FALSE) &amp; VLOOKUP(Audit!G175,$V$13:$AE$22,7,FALSE)&amp;IF(Audit!G175=10,Audit!V175&amp;Audit!W175,"")</f>
        <v>#N/A</v>
      </c>
      <c r="I1410" s="17" t="e">
        <f>VLOOKUP(Audit!H175,$V$3:$AE$12,8,FALSE) &amp; Audit!U175 &amp; VLOOKUP(Audit!H175,$V$13:$AE$22,8,FALSE)&amp;IF(Audit!H175=10,Audit!V175&amp;Audit!W175,"")</f>
        <v>#N/A</v>
      </c>
      <c r="J1410" s="17" t="e">
        <f>VLOOKUP(Audit!I175,$V$3:$AE$12,9,FALSE) &amp; VLOOKUP(Audit!I175,$V$13:$AE$22,9,FALSE) &amp; IF(Audit!I175=10,Audit!V175&amp;Audit!W175,"") &amp; IF(Audit!I175&lt;&gt;1,U1410,"")</f>
        <v>#N/A</v>
      </c>
      <c r="K1410" s="17" t="e">
        <f>VLOOKUP(Audit!J175,$V$3:$AE$12,10,FALSE) &amp; Audit!S175 &amp; VLOOKUP(Audit!J175,$V$13:$AE$22,10,FALSE) &amp; IF(Audit!J175=10,Audit!V175&amp;Audit!W175,"") &amp; IF(Audit!J175&lt;&gt;1,U1410,"")</f>
        <v>#N/A</v>
      </c>
      <c r="L1410" s="10">
        <f>Audit!K175</f>
        <v>0</v>
      </c>
      <c r="M1410" s="10" t="e">
        <f t="shared" si="641"/>
        <v>#N/A</v>
      </c>
      <c r="N1410" s="10" t="e">
        <f t="shared" si="642"/>
        <v>#N/A</v>
      </c>
      <c r="O1410" s="10" t="e">
        <f t="shared" si="643"/>
        <v>#N/A</v>
      </c>
      <c r="P1410" s="10" t="e">
        <f t="shared" si="644"/>
        <v>#N/A</v>
      </c>
      <c r="Q1410" s="10" t="e">
        <f t="shared" si="645"/>
        <v>#N/A</v>
      </c>
      <c r="R1410" s="10" t="e">
        <f t="shared" si="646"/>
        <v>#N/A</v>
      </c>
      <c r="S1410" s="10" t="e">
        <f t="shared" si="647"/>
        <v>#N/A</v>
      </c>
      <c r="T1410" s="10" t="e">
        <f t="shared" si="648"/>
        <v>#N/A</v>
      </c>
      <c r="U1410" s="17" t="str">
        <f>IF(Audit!M175="","",VLOOKUP(Audit!M175,$W$26:$X$35,2,FALSE)) &amp; Audit!N175 &amp; IF(Audit!O175="","",IF(Audit!N175&lt;=1.4,VLOOKUP(Audit!O175,$W$38:X1455,2,FALSE),VLOOKUP(Audit!O175,$W$51:$X$61,2,FALSE))) &amp; IF(Audit!P175="","",VLOOKUP(Audit!P175,$Y$26:$Z$35,2,FALSE) &amp; Audit!Q175 &amp; IF(Audit!O175="","",IF(Audit!Q175&lt;=1.4,VLOOKUP(Audit!R175,$Y$38:$Z$48,2,FALSE),VLOOKUP(Audit!R175,$Y$51:$Z$61,2,FALSE))))</f>
        <v/>
      </c>
      <c r="V1410" s="21"/>
      <c r="AH1410" s="49">
        <f>Audit!A175</f>
        <v>0</v>
      </c>
      <c r="AI1410" s="50" t="e">
        <f>VLOOKUP(Audit!B175,$V$3:$AE$12,2,FALSE)&amp; IF(Audit!B175=10,Audit!V175,"")</f>
        <v>#N/A</v>
      </c>
      <c r="AJ1410" s="50" t="e">
        <f>VLOOKUP(Audit!B175,$V$13:$AE$22,2,FALSE)&amp; IF(Audit!B175=10,Audit!W175,"")</f>
        <v>#N/A</v>
      </c>
      <c r="AK1410" s="47" t="e">
        <f t="shared" si="649"/>
        <v>#N/A</v>
      </c>
      <c r="AL1410" s="50" t="e">
        <f>VLOOKUP(Audit!C175,$V$3:$AE$12,3,FALSE)&amp; IF(Audit!C175=10,Audit!V175,"")</f>
        <v>#N/A</v>
      </c>
      <c r="AM1410" s="50" t="e">
        <f>VLOOKUP(Audit!C175,$V$13:$AE$22,3,FALSE)&amp; IF(Audit!C175=10,Audit!W175,"")</f>
        <v>#N/A</v>
      </c>
      <c r="AN1410" s="47" t="e">
        <f t="shared" si="650"/>
        <v>#N/A</v>
      </c>
      <c r="AO1410" s="50" t="e">
        <f>VLOOKUP(Audit!D175,$V$3:$AE$12,4,FALSE) &amp;  Audit!T175 &amp; IF(Audit!D175=10,Audit!V175,"")</f>
        <v>#N/A</v>
      </c>
      <c r="AP1410" s="50" t="e">
        <f>VLOOKUP(Audit!D175,$V$13:$AE$22,4,FALSE)&amp; IF(Audit!D175=10,Audit!W175,"")</f>
        <v>#N/A</v>
      </c>
      <c r="AQ1410" s="47" t="e">
        <f t="shared" si="651"/>
        <v>#N/A</v>
      </c>
      <c r="AR1410" s="50" t="e">
        <f>VLOOKUP(Audit!E175,$V$3:$AE$12,5,FALSE)&amp; IF(Audit!E175=10,Audit!V175,"")</f>
        <v>#N/A</v>
      </c>
      <c r="AS1410" s="50" t="e">
        <f>VLOOKUP(Audit!E175,$V$13:$AE$22,5,FALSE)&amp; IF(Audit!E175=10,Audit!W175,"")</f>
        <v>#N/A</v>
      </c>
      <c r="AT1410" s="47" t="e">
        <f t="shared" si="652"/>
        <v>#N/A</v>
      </c>
      <c r="AU1410" s="50" t="e">
        <f>VLOOKUP(Audit!F175,$V$3:$AE$12,6,FALSE)&amp; IF(Audit!F175=10,Audit!V175,"")</f>
        <v>#N/A</v>
      </c>
      <c r="AV1410" s="50" t="e">
        <f>VLOOKUP(Audit!F175,$V$13:$AE$22,6,FALSE)&amp; IF(Audit!F175=10,Audit!W175,"")</f>
        <v>#N/A</v>
      </c>
      <c r="AW1410" s="47" t="e">
        <f t="shared" si="653"/>
        <v>#N/A</v>
      </c>
      <c r="AX1410" s="50" t="e">
        <f>VLOOKUP(Audit!G175,$V$3:$AE$12,7,FALSE)&amp; IF(Audit!G175=10,Audit!V175,"")</f>
        <v>#N/A</v>
      </c>
      <c r="AY1410" s="50" t="e">
        <f>VLOOKUP(Audit!G175,$V$13:$AE$22,7,FALSE) &amp; IF(Audit!G175=10,Audit!W175,"")</f>
        <v>#N/A</v>
      </c>
      <c r="AZ1410" s="47" t="e">
        <f t="shared" si="654"/>
        <v>#N/A</v>
      </c>
      <c r="BA1410" s="50" t="e">
        <f>VLOOKUP(Audit!H175,$V$3:$AE$12,8,FALSE)&amp; Audit!U175 &amp; IF(Audit!H175=10,Audit!V175,"")</f>
        <v>#N/A</v>
      </c>
      <c r="BB1410" s="50" t="e">
        <f>VLOOKUP(Audit!H175,$V$13:$AE$22,8,FALSE) &amp; IF(Audit!H175=10,Audit!W175,"")</f>
        <v>#N/A</v>
      </c>
      <c r="BC1410" s="47" t="e">
        <f t="shared" si="655"/>
        <v>#N/A</v>
      </c>
      <c r="BD1410" s="50" t="e">
        <f>VLOOKUP(Audit!I175,$V$3:$AE$12,9,FALSE)&amp; IF(Audit!I175=10,Audit!V175,"")</f>
        <v>#N/A</v>
      </c>
      <c r="BE1410" s="50" t="e">
        <f>VLOOKUP(Audit!I175,$V$13:$AE$22,9,FALSE) &amp; IF(Audit!I175=10,Audit!W175,"") &amp; IF(Audit!I175&lt;&gt;1,U1410,"")</f>
        <v>#N/A</v>
      </c>
      <c r="BF1410" s="47" t="e">
        <f t="shared" si="656"/>
        <v>#N/A</v>
      </c>
      <c r="BG1410" s="50" t="e">
        <f>VLOOKUP(Audit!J175,$V$3:$AE$12,10,FALSE) &amp; Audit!S175 &amp; IF(Audit!J175=10,Audit!V175,"")</f>
        <v>#N/A</v>
      </c>
      <c r="BH1410" s="50" t="e">
        <f>VLOOKUP(Audit!J175,$V$13:$AE$22,10,FALSE) &amp; IF(Audit!J175=10,Audit!W175,"") &amp; IF(Audit!J175&lt;&gt;1,U1410,"")</f>
        <v>#N/A</v>
      </c>
      <c r="BI1410" s="47" t="e">
        <f t="shared" si="657"/>
        <v>#N/A</v>
      </c>
      <c r="BJ1410" s="48" t="str">
        <f t="shared" si="658"/>
        <v/>
      </c>
      <c r="BK1410" s="48" t="str">
        <f t="shared" si="659"/>
        <v/>
      </c>
      <c r="BL1410" s="48" t="str">
        <f t="shared" si="660"/>
        <v/>
      </c>
      <c r="BM1410" s="48" t="str">
        <f t="shared" si="661"/>
        <v/>
      </c>
      <c r="BN1410" s="48" t="str">
        <f t="shared" si="662"/>
        <v/>
      </c>
      <c r="BO1410" s="48" t="str">
        <f t="shared" si="663"/>
        <v/>
      </c>
      <c r="BP1410" s="48" t="str">
        <f t="shared" si="664"/>
        <v/>
      </c>
      <c r="BQ1410" s="48" t="str">
        <f t="shared" si="665"/>
        <v/>
      </c>
      <c r="BR1410" s="48" t="str">
        <f t="shared" si="666"/>
        <v/>
      </c>
      <c r="BS1410" s="48" t="str">
        <f t="shared" si="667"/>
        <v/>
      </c>
      <c r="BT1410" s="48" t="str">
        <f t="shared" si="668"/>
        <v/>
      </c>
      <c r="BU1410" s="48" t="str">
        <f t="shared" si="669"/>
        <v/>
      </c>
    </row>
    <row r="1411" spans="1:73">
      <c r="A1411" s="10">
        <f>Audit!A176</f>
        <v>0</v>
      </c>
      <c r="B1411" s="10" t="e">
        <f t="shared" si="640"/>
        <v>#N/A</v>
      </c>
      <c r="C1411" s="17" t="e">
        <f>VLOOKUP(Audit!B176,$V$3:$AE$12,2,FALSE) &amp; VLOOKUP(Audit!B176,$V$13:$AE$22,2,FALSE)&amp; IF(Audit!B176=10,Audit!V176&amp;Audit!W176,"")</f>
        <v>#N/A</v>
      </c>
      <c r="D1411" s="17" t="e">
        <f>VLOOKUP(Audit!C176,$V$3:$AE$12,3,FALSE) &amp; VLOOKUP(Audit!C176,$V$13:$AE$22,3,FALSE) &amp;IF(Audit!C176=10,Audit!V176&amp;Audit!W176,"")</f>
        <v>#N/A</v>
      </c>
      <c r="E1411" s="17" t="e">
        <f>VLOOKUP(Audit!D176,$V$3:$AE$12,4,FALSE)&amp; Audit!T176 &amp; VLOOKUP(Audit!D176,$V$13:$AE$22,4,FALSE)&amp; IF(Audit!D176=10,Audit!V176&amp;Audit!W176,"")</f>
        <v>#N/A</v>
      </c>
      <c r="F1411" s="17" t="e">
        <f>VLOOKUP(Audit!E176,$V$3:$AE$12,5,FALSE) &amp; VLOOKUP(Audit!E176,$V$13:$AE$22,5,FALSE)&amp; IF(Audit!E176=10,Audit!V176&amp;Audit!W176,"")</f>
        <v>#N/A</v>
      </c>
      <c r="G1411" s="17" t="e">
        <f>VLOOKUP(Audit!F176,$V$3:$AE$12,6,FALSE) &amp; VLOOKUP(Audit!F176,$V$13:$AE$22,6,FALSE)&amp; IF(Audit!F176=10,Audit!V176&amp;Audit!W176,"")</f>
        <v>#N/A</v>
      </c>
      <c r="H1411" s="17" t="e">
        <f>VLOOKUP(Audit!G176,$V$3:$AE$12,7,FALSE) &amp; VLOOKUP(Audit!G176,$V$13:$AE$22,7,FALSE)&amp;IF(Audit!G176=10,Audit!V176&amp;Audit!W176,"")</f>
        <v>#N/A</v>
      </c>
      <c r="I1411" s="17" t="e">
        <f>VLOOKUP(Audit!H176,$V$3:$AE$12,8,FALSE) &amp; Audit!U176 &amp; VLOOKUP(Audit!H176,$V$13:$AE$22,8,FALSE)&amp;IF(Audit!H176=10,Audit!V176&amp;Audit!W176,"")</f>
        <v>#N/A</v>
      </c>
      <c r="J1411" s="17" t="e">
        <f>VLOOKUP(Audit!I176,$V$3:$AE$12,9,FALSE) &amp; VLOOKUP(Audit!I176,$V$13:$AE$22,9,FALSE) &amp; IF(Audit!I176=10,Audit!V176&amp;Audit!W176,"") &amp; IF(Audit!I176&lt;&gt;1,U1411,"")</f>
        <v>#N/A</v>
      </c>
      <c r="K1411" s="17" t="e">
        <f>VLOOKUP(Audit!J176,$V$3:$AE$12,10,FALSE) &amp; Audit!S176 &amp; VLOOKUP(Audit!J176,$V$13:$AE$22,10,FALSE) &amp; IF(Audit!J176=10,Audit!V176&amp;Audit!W176,"") &amp; IF(Audit!J176&lt;&gt;1,U1411,"")</f>
        <v>#N/A</v>
      </c>
      <c r="L1411" s="10">
        <f>Audit!K176</f>
        <v>0</v>
      </c>
      <c r="M1411" s="10" t="e">
        <f t="shared" si="641"/>
        <v>#N/A</v>
      </c>
      <c r="N1411" s="10" t="e">
        <f t="shared" si="642"/>
        <v>#N/A</v>
      </c>
      <c r="O1411" s="10" t="e">
        <f t="shared" si="643"/>
        <v>#N/A</v>
      </c>
      <c r="P1411" s="10" t="e">
        <f t="shared" si="644"/>
        <v>#N/A</v>
      </c>
      <c r="Q1411" s="10" t="e">
        <f t="shared" si="645"/>
        <v>#N/A</v>
      </c>
      <c r="R1411" s="10" t="e">
        <f t="shared" si="646"/>
        <v>#N/A</v>
      </c>
      <c r="S1411" s="10" t="e">
        <f t="shared" si="647"/>
        <v>#N/A</v>
      </c>
      <c r="T1411" s="10" t="e">
        <f t="shared" si="648"/>
        <v>#N/A</v>
      </c>
      <c r="U1411" s="17" t="str">
        <f>IF(Audit!M176="","",VLOOKUP(Audit!M176,$W$26:$X$35,2,FALSE)) &amp; Audit!N176 &amp; IF(Audit!O176="","",IF(Audit!N176&lt;=1.4,VLOOKUP(Audit!O176,$W$38:X1456,2,FALSE),VLOOKUP(Audit!O176,$W$51:$X$61,2,FALSE))) &amp; IF(Audit!P176="","",VLOOKUP(Audit!P176,$Y$26:$Z$35,2,FALSE) &amp; Audit!Q176 &amp; IF(Audit!O176="","",IF(Audit!Q176&lt;=1.4,VLOOKUP(Audit!R176,$Y$38:$Z$48,2,FALSE),VLOOKUP(Audit!R176,$Y$51:$Z$61,2,FALSE))))</f>
        <v/>
      </c>
      <c r="V1411" s="21"/>
      <c r="AH1411" s="49">
        <f>Audit!A176</f>
        <v>0</v>
      </c>
      <c r="AI1411" s="50" t="e">
        <f>VLOOKUP(Audit!B176,$V$3:$AE$12,2,FALSE)&amp; IF(Audit!B176=10,Audit!V176,"")</f>
        <v>#N/A</v>
      </c>
      <c r="AJ1411" s="50" t="e">
        <f>VLOOKUP(Audit!B176,$V$13:$AE$22,2,FALSE)&amp; IF(Audit!B176=10,Audit!W176,"")</f>
        <v>#N/A</v>
      </c>
      <c r="AK1411" s="47" t="e">
        <f t="shared" si="649"/>
        <v>#N/A</v>
      </c>
      <c r="AL1411" s="50" t="e">
        <f>VLOOKUP(Audit!C176,$V$3:$AE$12,3,FALSE)&amp; IF(Audit!C176=10,Audit!V176,"")</f>
        <v>#N/A</v>
      </c>
      <c r="AM1411" s="50" t="e">
        <f>VLOOKUP(Audit!C176,$V$13:$AE$22,3,FALSE)&amp; IF(Audit!C176=10,Audit!W176,"")</f>
        <v>#N/A</v>
      </c>
      <c r="AN1411" s="47" t="e">
        <f t="shared" si="650"/>
        <v>#N/A</v>
      </c>
      <c r="AO1411" s="50" t="e">
        <f>VLOOKUP(Audit!D176,$V$3:$AE$12,4,FALSE) &amp;  Audit!T176 &amp; IF(Audit!D176=10,Audit!V176,"")</f>
        <v>#N/A</v>
      </c>
      <c r="AP1411" s="50" t="e">
        <f>VLOOKUP(Audit!D176,$V$13:$AE$22,4,FALSE)&amp; IF(Audit!D176=10,Audit!W176,"")</f>
        <v>#N/A</v>
      </c>
      <c r="AQ1411" s="47" t="e">
        <f t="shared" si="651"/>
        <v>#N/A</v>
      </c>
      <c r="AR1411" s="50" t="e">
        <f>VLOOKUP(Audit!E176,$V$3:$AE$12,5,FALSE)&amp; IF(Audit!E176=10,Audit!V176,"")</f>
        <v>#N/A</v>
      </c>
      <c r="AS1411" s="50" t="e">
        <f>VLOOKUP(Audit!E176,$V$13:$AE$22,5,FALSE)&amp; IF(Audit!E176=10,Audit!W176,"")</f>
        <v>#N/A</v>
      </c>
      <c r="AT1411" s="47" t="e">
        <f t="shared" si="652"/>
        <v>#N/A</v>
      </c>
      <c r="AU1411" s="50" t="e">
        <f>VLOOKUP(Audit!F176,$V$3:$AE$12,6,FALSE)&amp; IF(Audit!F176=10,Audit!V176,"")</f>
        <v>#N/A</v>
      </c>
      <c r="AV1411" s="50" t="e">
        <f>VLOOKUP(Audit!F176,$V$13:$AE$22,6,FALSE)&amp; IF(Audit!F176=10,Audit!W176,"")</f>
        <v>#N/A</v>
      </c>
      <c r="AW1411" s="47" t="e">
        <f t="shared" si="653"/>
        <v>#N/A</v>
      </c>
      <c r="AX1411" s="50" t="e">
        <f>VLOOKUP(Audit!G176,$V$3:$AE$12,7,FALSE)&amp; IF(Audit!G176=10,Audit!V176,"")</f>
        <v>#N/A</v>
      </c>
      <c r="AY1411" s="50" t="e">
        <f>VLOOKUP(Audit!G176,$V$13:$AE$22,7,FALSE) &amp; IF(Audit!G176=10,Audit!W176,"")</f>
        <v>#N/A</v>
      </c>
      <c r="AZ1411" s="47" t="e">
        <f t="shared" si="654"/>
        <v>#N/A</v>
      </c>
      <c r="BA1411" s="50" t="e">
        <f>VLOOKUP(Audit!H176,$V$3:$AE$12,8,FALSE)&amp; Audit!U176 &amp; IF(Audit!H176=10,Audit!V176,"")</f>
        <v>#N/A</v>
      </c>
      <c r="BB1411" s="50" t="e">
        <f>VLOOKUP(Audit!H176,$V$13:$AE$22,8,FALSE) &amp; IF(Audit!H176=10,Audit!W176,"")</f>
        <v>#N/A</v>
      </c>
      <c r="BC1411" s="47" t="e">
        <f t="shared" si="655"/>
        <v>#N/A</v>
      </c>
      <c r="BD1411" s="50" t="e">
        <f>VLOOKUP(Audit!I176,$V$3:$AE$12,9,FALSE)&amp; IF(Audit!I176=10,Audit!V176,"")</f>
        <v>#N/A</v>
      </c>
      <c r="BE1411" s="50" t="e">
        <f>VLOOKUP(Audit!I176,$V$13:$AE$22,9,FALSE) &amp; IF(Audit!I176=10,Audit!W176,"") &amp; IF(Audit!I176&lt;&gt;1,U1411,"")</f>
        <v>#N/A</v>
      </c>
      <c r="BF1411" s="47" t="e">
        <f t="shared" si="656"/>
        <v>#N/A</v>
      </c>
      <c r="BG1411" s="50" t="e">
        <f>VLOOKUP(Audit!J176,$V$3:$AE$12,10,FALSE) &amp; Audit!S176 &amp; IF(Audit!J176=10,Audit!V176,"")</f>
        <v>#N/A</v>
      </c>
      <c r="BH1411" s="50" t="e">
        <f>VLOOKUP(Audit!J176,$V$13:$AE$22,10,FALSE) &amp; IF(Audit!J176=10,Audit!W176,"") &amp; IF(Audit!J176&lt;&gt;1,U1411,"")</f>
        <v>#N/A</v>
      </c>
      <c r="BI1411" s="47" t="e">
        <f t="shared" si="657"/>
        <v>#N/A</v>
      </c>
      <c r="BJ1411" s="48" t="str">
        <f t="shared" si="658"/>
        <v/>
      </c>
      <c r="BK1411" s="48" t="str">
        <f t="shared" si="659"/>
        <v/>
      </c>
      <c r="BL1411" s="48" t="str">
        <f t="shared" si="660"/>
        <v/>
      </c>
      <c r="BM1411" s="48" t="str">
        <f t="shared" si="661"/>
        <v/>
      </c>
      <c r="BN1411" s="48" t="str">
        <f t="shared" si="662"/>
        <v/>
      </c>
      <c r="BO1411" s="48" t="str">
        <f t="shared" si="663"/>
        <v/>
      </c>
      <c r="BP1411" s="48" t="str">
        <f t="shared" si="664"/>
        <v/>
      </c>
      <c r="BQ1411" s="48" t="str">
        <f t="shared" si="665"/>
        <v/>
      </c>
      <c r="BR1411" s="48" t="str">
        <f t="shared" si="666"/>
        <v/>
      </c>
      <c r="BS1411" s="48" t="str">
        <f t="shared" si="667"/>
        <v/>
      </c>
      <c r="BT1411" s="48" t="str">
        <f t="shared" si="668"/>
        <v/>
      </c>
      <c r="BU1411" s="48" t="str">
        <f t="shared" si="669"/>
        <v/>
      </c>
    </row>
    <row r="1412" spans="1:73">
      <c r="A1412" s="10">
        <f>Audit!A177</f>
        <v>0</v>
      </c>
      <c r="B1412" s="10" t="e">
        <f t="shared" ref="B1412:B1475" si="670">CONCATENATE(C1412&amp;M1412&amp;D1412&amp;N1412&amp;E1412&amp;O1412&amp;F1412&amp;P1412&amp;G1412&amp;Q1412&amp;H1412&amp;R1412&amp;I1412&amp;S1412&amp;J1412&amp;T1412&amp;K1412)</f>
        <v>#N/A</v>
      </c>
      <c r="C1412" s="17" t="e">
        <f>VLOOKUP(Audit!B177,$V$3:$AE$12,2,FALSE) &amp; VLOOKUP(Audit!B177,$V$13:$AE$22,2,FALSE)&amp; IF(Audit!B177=10,Audit!V177&amp;Audit!W177,"")</f>
        <v>#N/A</v>
      </c>
      <c r="D1412" s="17" t="e">
        <f>VLOOKUP(Audit!C177,$V$3:$AE$12,3,FALSE) &amp; VLOOKUP(Audit!C177,$V$13:$AE$22,3,FALSE) &amp;IF(Audit!C177=10,Audit!V177&amp;Audit!W177,"")</f>
        <v>#N/A</v>
      </c>
      <c r="E1412" s="17" t="e">
        <f>VLOOKUP(Audit!D177,$V$3:$AE$12,4,FALSE)&amp; Audit!T177 &amp; VLOOKUP(Audit!D177,$V$13:$AE$22,4,FALSE)&amp; IF(Audit!D177=10,Audit!V177&amp;Audit!W177,"")</f>
        <v>#N/A</v>
      </c>
      <c r="F1412" s="17" t="e">
        <f>VLOOKUP(Audit!E177,$V$3:$AE$12,5,FALSE) &amp; VLOOKUP(Audit!E177,$V$13:$AE$22,5,FALSE)&amp; IF(Audit!E177=10,Audit!V177&amp;Audit!W177,"")</f>
        <v>#N/A</v>
      </c>
      <c r="G1412" s="17" t="e">
        <f>VLOOKUP(Audit!F177,$V$3:$AE$12,6,FALSE) &amp; VLOOKUP(Audit!F177,$V$13:$AE$22,6,FALSE)&amp; IF(Audit!F177=10,Audit!V177&amp;Audit!W177,"")</f>
        <v>#N/A</v>
      </c>
      <c r="H1412" s="17" t="e">
        <f>VLOOKUP(Audit!G177,$V$3:$AE$12,7,FALSE) &amp; VLOOKUP(Audit!G177,$V$13:$AE$22,7,FALSE)&amp;IF(Audit!G177=10,Audit!V177&amp;Audit!W177,"")</f>
        <v>#N/A</v>
      </c>
      <c r="I1412" s="17" t="e">
        <f>VLOOKUP(Audit!H177,$V$3:$AE$12,8,FALSE) &amp; Audit!U177 &amp; VLOOKUP(Audit!H177,$V$13:$AE$22,8,FALSE)&amp;IF(Audit!H177=10,Audit!V177&amp;Audit!W177,"")</f>
        <v>#N/A</v>
      </c>
      <c r="J1412" s="17" t="e">
        <f>VLOOKUP(Audit!I177,$V$3:$AE$12,9,FALSE) &amp; VLOOKUP(Audit!I177,$V$13:$AE$22,9,FALSE) &amp; IF(Audit!I177=10,Audit!V177&amp;Audit!W177,"") &amp; IF(Audit!I177&lt;&gt;1,U1412,"")</f>
        <v>#N/A</v>
      </c>
      <c r="K1412" s="17" t="e">
        <f>VLOOKUP(Audit!J177,$V$3:$AE$12,10,FALSE) &amp; Audit!S177 &amp; VLOOKUP(Audit!J177,$V$13:$AE$22,10,FALSE) &amp; IF(Audit!J177=10,Audit!V177&amp;Audit!W177,"") &amp; IF(Audit!J177&lt;&gt;1,U1412,"")</f>
        <v>#N/A</v>
      </c>
      <c r="L1412" s="10">
        <f>Audit!K177</f>
        <v>0</v>
      </c>
      <c r="M1412" s="10" t="e">
        <f t="shared" ref="M1412:M1475" si="671">IF(C1412="","",IF(D1412&lt;&gt;"",$W$23,IF(E1412&lt;&gt;"",$W$23,IF(F1412&lt;&gt;"",$W$23,IF(G1412&lt;&gt;"",$W$23,IF(H1412&lt;&gt;"",$W$23,IF(I1412&lt;&gt;"",$W$23,IF(J1412&lt;&gt;"",$W$23,IF(K1412&lt;&gt;"",$W$23,"")))))))))</f>
        <v>#N/A</v>
      </c>
      <c r="N1412" s="10" t="e">
        <f t="shared" ref="N1412:N1475" si="672">IF(D1412="","",IF(E1412&lt;&gt;"",$W$23,IF(F1412&lt;&gt;"",$W$23,IF(G1412&lt;&gt;"",$W$23,IF(H1412&lt;&gt;"",$W$23,IF(I1412&lt;&gt;"",$W$23,IF(J1412&lt;&gt;"",$W$23,IF(K1412&lt;&gt;"",$W$23,""))))))))</f>
        <v>#N/A</v>
      </c>
      <c r="O1412" s="10" t="e">
        <f t="shared" ref="O1412:O1475" si="673">IF(E1412="","",IF(F1412&lt;&gt;"",$W$23,IF(G1412&lt;&gt;"",$W$23,IF(H1412&lt;&gt;"",$W$23,IF(I1412&lt;&gt;"",$W$23,IF(J1412&lt;&gt;"",$W$23,IF(K1412&lt;&gt;"",$W$23,"")))))))</f>
        <v>#N/A</v>
      </c>
      <c r="P1412" s="10" t="e">
        <f t="shared" ref="P1412:P1475" si="674">IF(F1412="","",IF(G1412&lt;&gt;"",$W$23,IF(H1412&lt;&gt;"",$W$23,IF(I1412&lt;&gt;"",$W$23,IF(J1412&lt;&gt;"",$W$23,IF(K1412&lt;&gt;"",$W$23,""))))))</f>
        <v>#N/A</v>
      </c>
      <c r="Q1412" s="10" t="e">
        <f t="shared" ref="Q1412:Q1475" si="675">IF(G1412="","",IF(H1412&lt;&gt;"",$W$23,IF(I1412&lt;&gt;"",$W$23,IF(J1412&lt;&gt;"",$W$23,IF(K1412&lt;&gt;"",$W$23,"")))))</f>
        <v>#N/A</v>
      </c>
      <c r="R1412" s="10" t="e">
        <f t="shared" ref="R1412:R1475" si="676">IF(H1412="","",IF(I1412&lt;&gt;"",$W$23,IF(J1412&lt;&gt;"",$W$23,IF(K1412&lt;&gt;"",$W$23,""))))</f>
        <v>#N/A</v>
      </c>
      <c r="S1412" s="10" t="e">
        <f t="shared" ref="S1412:S1475" si="677">IF(I1412="","",IF(J1412&lt;&gt;"",$W$23,IF(K1412&lt;&gt;"",$W$23,"")))</f>
        <v>#N/A</v>
      </c>
      <c r="T1412" s="10" t="e">
        <f t="shared" ref="T1412:T1475" si="678">IF(J1412="","",IF(K1412&lt;&gt;"",$W$23,""))</f>
        <v>#N/A</v>
      </c>
      <c r="U1412" s="17" t="str">
        <f>IF(Audit!M177="","",VLOOKUP(Audit!M177,$W$26:$X$35,2,FALSE)) &amp; Audit!N177 &amp; IF(Audit!O177="","",IF(Audit!N177&lt;=1.4,VLOOKUP(Audit!O177,$W$38:X1457,2,FALSE),VLOOKUP(Audit!O177,$W$51:$X$61,2,FALSE))) &amp; IF(Audit!P177="","",VLOOKUP(Audit!P177,$Y$26:$Z$35,2,FALSE) &amp; Audit!Q177 &amp; IF(Audit!O177="","",IF(Audit!Q177&lt;=1.4,VLOOKUP(Audit!R177,$Y$38:$Z$48,2,FALSE),VLOOKUP(Audit!R177,$Y$51:$Z$61,2,FALSE))))</f>
        <v/>
      </c>
      <c r="V1412" s="21"/>
      <c r="AH1412" s="49">
        <f>Audit!A177</f>
        <v>0</v>
      </c>
      <c r="AI1412" s="50" t="e">
        <f>VLOOKUP(Audit!B177,$V$3:$AE$12,2,FALSE)&amp; IF(Audit!B177=10,Audit!V177,"")</f>
        <v>#N/A</v>
      </c>
      <c r="AJ1412" s="50" t="e">
        <f>VLOOKUP(Audit!B177,$V$13:$AE$22,2,FALSE)&amp; IF(Audit!B177=10,Audit!W177,"")</f>
        <v>#N/A</v>
      </c>
      <c r="AK1412" s="47" t="e">
        <f t="shared" ref="AK1412:AK1475" si="679">IF(AI1412="","",COUNTIF(AI1412," •*"))</f>
        <v>#N/A</v>
      </c>
      <c r="AL1412" s="50" t="e">
        <f>VLOOKUP(Audit!C177,$V$3:$AE$12,3,FALSE)&amp; IF(Audit!C177=10,Audit!V177,"")</f>
        <v>#N/A</v>
      </c>
      <c r="AM1412" s="50" t="e">
        <f>VLOOKUP(Audit!C177,$V$13:$AE$22,3,FALSE)&amp; IF(Audit!C177=10,Audit!W177,"")</f>
        <v>#N/A</v>
      </c>
      <c r="AN1412" s="47" t="e">
        <f t="shared" ref="AN1412:AN1475" si="680">IF(AL1412="","",COUNTIF(AL1412," •*") + COUNTIF(AI1412," •*"))</f>
        <v>#N/A</v>
      </c>
      <c r="AO1412" s="50" t="e">
        <f>VLOOKUP(Audit!D177,$V$3:$AE$12,4,FALSE) &amp;  Audit!T177 &amp; IF(Audit!D177=10,Audit!V177,"")</f>
        <v>#N/A</v>
      </c>
      <c r="AP1412" s="50" t="e">
        <f>VLOOKUP(Audit!D177,$V$13:$AE$22,4,FALSE)&amp; IF(Audit!D177=10,Audit!W177,"")</f>
        <v>#N/A</v>
      </c>
      <c r="AQ1412" s="47" t="e">
        <f t="shared" ref="AQ1412:AQ1475" si="681">IF(AO1412="","",COUNTIF(AI1412," •*")+COUNTIF(AL1412," •*")+COUNTIF(AO1412," •*"))</f>
        <v>#N/A</v>
      </c>
      <c r="AR1412" s="50" t="e">
        <f>VLOOKUP(Audit!E177,$V$3:$AE$12,5,FALSE)&amp; IF(Audit!E177=10,Audit!V177,"")</f>
        <v>#N/A</v>
      </c>
      <c r="AS1412" s="50" t="e">
        <f>VLOOKUP(Audit!E177,$V$13:$AE$22,5,FALSE)&amp; IF(Audit!E177=10,Audit!W177,"")</f>
        <v>#N/A</v>
      </c>
      <c r="AT1412" s="47" t="e">
        <f t="shared" ref="AT1412:AT1475" si="682">IF(AR1412="","",COUNTIF(AI1412," •*")+COUNTIF(AL1412," •*")+COUNTIF(AO1412," •*")+COUNTIF(AR1412," •*"))</f>
        <v>#N/A</v>
      </c>
      <c r="AU1412" s="50" t="e">
        <f>VLOOKUP(Audit!F177,$V$3:$AE$12,6,FALSE)&amp; IF(Audit!F177=10,Audit!V177,"")</f>
        <v>#N/A</v>
      </c>
      <c r="AV1412" s="50" t="e">
        <f>VLOOKUP(Audit!F177,$V$13:$AE$22,6,FALSE)&amp; IF(Audit!F177=10,Audit!W177,"")</f>
        <v>#N/A</v>
      </c>
      <c r="AW1412" s="47" t="e">
        <f t="shared" ref="AW1412:AW1475" si="683">IF(AU1412="","",COUNTIF(AI1412," •*")+COUNTIF(AL1412," •*")+COUNTIF(AO1412," •*")+COUNTIF(AR1412," •*")+COUNTIF(AU1412," •*"))</f>
        <v>#N/A</v>
      </c>
      <c r="AX1412" s="50" t="e">
        <f>VLOOKUP(Audit!G177,$V$3:$AE$12,7,FALSE)&amp; IF(Audit!G177=10,Audit!V177,"")</f>
        <v>#N/A</v>
      </c>
      <c r="AY1412" s="50" t="e">
        <f>VLOOKUP(Audit!G177,$V$13:$AE$22,7,FALSE) &amp; IF(Audit!G177=10,Audit!W177,"")</f>
        <v>#N/A</v>
      </c>
      <c r="AZ1412" s="47" t="e">
        <f t="shared" ref="AZ1412:AZ1475" si="684">IF(AX1412="","",COUNTIF(AI1412," •*")+COUNTIF(AL1412," •*")+COUNTIF(AO1412," •*")+COUNTIF(AR1412," •*")+COUNTIF(AU1412," •*")+COUNTIF(AX1412," •*"))</f>
        <v>#N/A</v>
      </c>
      <c r="BA1412" s="50" t="e">
        <f>VLOOKUP(Audit!H177,$V$3:$AE$12,8,FALSE)&amp; Audit!U177 &amp; IF(Audit!H177=10,Audit!V177,"")</f>
        <v>#N/A</v>
      </c>
      <c r="BB1412" s="50" t="e">
        <f>VLOOKUP(Audit!H177,$V$13:$AE$22,8,FALSE) &amp; IF(Audit!H177=10,Audit!W177,"")</f>
        <v>#N/A</v>
      </c>
      <c r="BC1412" s="47" t="e">
        <f t="shared" ref="BC1412:BC1475" si="685">IF(BA1412="","",COUNTIF(AI1412," •*")+COUNTIF(AL1412," •*")+COUNTIF(AO1412," •*")+COUNTIF(AR1412," •*")+COUNTIF(AU1412," •*")+COUNTIF(AX1412," •*")+COUNTIF(BA1412," •*"))</f>
        <v>#N/A</v>
      </c>
      <c r="BD1412" s="50" t="e">
        <f>VLOOKUP(Audit!I177,$V$3:$AE$12,9,FALSE)&amp; IF(Audit!I177=10,Audit!V177,"")</f>
        <v>#N/A</v>
      </c>
      <c r="BE1412" s="50" t="e">
        <f>VLOOKUP(Audit!I177,$V$13:$AE$22,9,FALSE) &amp; IF(Audit!I177=10,Audit!W177,"") &amp; IF(Audit!I177&lt;&gt;1,U1412,"")</f>
        <v>#N/A</v>
      </c>
      <c r="BF1412" s="47" t="e">
        <f t="shared" ref="BF1412:BF1475" si="686">IF(BD1412="","",COUNTIF(AI1412," •*")+COUNTIF(AL1412," •*")+COUNTIF(AO1412," •*")+COUNTIF(AR1412," •*")+COUNTIF(AU1412," •*")+COUNTIF(AX1412," •*")+COUNTIF(BA1412," •*")+COUNTIF(BD1412," •*"))</f>
        <v>#N/A</v>
      </c>
      <c r="BG1412" s="50" t="e">
        <f>VLOOKUP(Audit!J177,$V$3:$AE$12,10,FALSE) &amp; Audit!S177 &amp; IF(Audit!J177=10,Audit!V177,"")</f>
        <v>#N/A</v>
      </c>
      <c r="BH1412" s="50" t="e">
        <f>VLOOKUP(Audit!J177,$V$13:$AE$22,10,FALSE) &amp; IF(Audit!J177=10,Audit!W177,"") &amp; IF(Audit!J177&lt;&gt;1,U1412,"")</f>
        <v>#N/A</v>
      </c>
      <c r="BI1412" s="47" t="e">
        <f t="shared" ref="BI1412:BI1475" si="687">IF(BG1412="","",COUNTIF(AI1412," •*")+COUNTIF(AL1412," •*")+COUNTIF(AO1412," •*")+COUNTIF(AR1412," •*")+COUNTIF(AU1412," •*")+COUNTIF(AX1412," •*")+COUNTIF(BA1412," •*")+COUNTIF(BD1412," •*")+COUNTIF(BG1412," •*"))</f>
        <v>#N/A</v>
      </c>
      <c r="BJ1412" s="48" t="str">
        <f t="shared" ref="BJ1412:BJ1475" si="688">IFERROR(INDEX(AI1412:BH1412,MATCH(1,AK1412:BI1412,0)),"")</f>
        <v/>
      </c>
      <c r="BK1412" s="48" t="str">
        <f t="shared" ref="BK1412:BK1475" si="689">IFERROR(INDEX(AJ1412:BH1412,MATCH(1,AK1412:BI1412,0)),"")</f>
        <v/>
      </c>
      <c r="BL1412" s="48" t="str">
        <f t="shared" ref="BL1412:BL1475" si="690">IFERROR(INDEX(AI1412:BH1412,MATCH(2,AK1412:BI1412,0)),"")</f>
        <v/>
      </c>
      <c r="BM1412" s="48" t="str">
        <f t="shared" ref="BM1412:BM1475" si="691">IFERROR(INDEX(AJ1412:BH1412,MATCH(2,AK1412:BI1412,0)),"")</f>
        <v/>
      </c>
      <c r="BN1412" s="48" t="str">
        <f t="shared" ref="BN1412:BN1475" si="692">IFERROR(INDEX(AI1412:BH1412,MATCH(3,AK1412:BI1412,0)),"")</f>
        <v/>
      </c>
      <c r="BO1412" s="48" t="str">
        <f t="shared" ref="BO1412:BO1475" si="693">IFERROR(INDEX(AJ1412:BH1412,MATCH(3,AK1412:BI1412,0)),"")</f>
        <v/>
      </c>
      <c r="BP1412" s="48" t="str">
        <f t="shared" ref="BP1412:BP1475" si="694">IFERROR(INDEX(AI1412:BH1412,MATCH(4,AK1412:BI1412,0)),"")</f>
        <v/>
      </c>
      <c r="BQ1412" s="48" t="str">
        <f t="shared" ref="BQ1412:BQ1475" si="695">IFERROR(INDEX(AJ1412:BH1412,MATCH(4,AK1412:BI1412,0)),"")</f>
        <v/>
      </c>
      <c r="BR1412" s="48" t="str">
        <f t="shared" ref="BR1412:BR1475" si="696">IFERROR(INDEX(AI1412:BH1412,MATCH(5,AK1412:BI1412,0)),"")</f>
        <v/>
      </c>
      <c r="BS1412" s="48" t="str">
        <f t="shared" ref="BS1412:BS1475" si="697">IFERROR(INDEX(AJ1412:BH1412,MATCH(5,AK1412:BI1412,0)),"")</f>
        <v/>
      </c>
      <c r="BT1412" s="48" t="str">
        <f t="shared" ref="BT1412:BT1475" si="698">IFERROR(INDEX(AI1412:BH1412,MATCH(6,AK1412:BI1412,0)),"")</f>
        <v/>
      </c>
      <c r="BU1412" s="48" t="str">
        <f t="shared" ref="BU1412:BU1475" si="699">IFERROR(INDEX(AJ1412:BH1412,MATCH(6,AK1412:BI1412,0)),"")</f>
        <v/>
      </c>
    </row>
    <row r="1413" spans="1:73">
      <c r="A1413" s="10">
        <f>Audit!A178</f>
        <v>0</v>
      </c>
      <c r="B1413" s="10" t="e">
        <f t="shared" si="670"/>
        <v>#N/A</v>
      </c>
      <c r="C1413" s="17" t="e">
        <f>VLOOKUP(Audit!B178,$V$3:$AE$12,2,FALSE) &amp; VLOOKUP(Audit!B178,$V$13:$AE$22,2,FALSE)&amp; IF(Audit!B178=10,Audit!V178&amp;Audit!W178,"")</f>
        <v>#N/A</v>
      </c>
      <c r="D1413" s="17" t="e">
        <f>VLOOKUP(Audit!C178,$V$3:$AE$12,3,FALSE) &amp; VLOOKUP(Audit!C178,$V$13:$AE$22,3,FALSE) &amp;IF(Audit!C178=10,Audit!V178&amp;Audit!W178,"")</f>
        <v>#N/A</v>
      </c>
      <c r="E1413" s="17" t="e">
        <f>VLOOKUP(Audit!D178,$V$3:$AE$12,4,FALSE)&amp; Audit!T178 &amp; VLOOKUP(Audit!D178,$V$13:$AE$22,4,FALSE)&amp; IF(Audit!D178=10,Audit!V178&amp;Audit!W178,"")</f>
        <v>#N/A</v>
      </c>
      <c r="F1413" s="17" t="e">
        <f>VLOOKUP(Audit!E178,$V$3:$AE$12,5,FALSE) &amp; VLOOKUP(Audit!E178,$V$13:$AE$22,5,FALSE)&amp; IF(Audit!E178=10,Audit!V178&amp;Audit!W178,"")</f>
        <v>#N/A</v>
      </c>
      <c r="G1413" s="17" t="e">
        <f>VLOOKUP(Audit!F178,$V$3:$AE$12,6,FALSE) &amp; VLOOKUP(Audit!F178,$V$13:$AE$22,6,FALSE)&amp; IF(Audit!F178=10,Audit!V178&amp;Audit!W178,"")</f>
        <v>#N/A</v>
      </c>
      <c r="H1413" s="17" t="e">
        <f>VLOOKUP(Audit!G178,$V$3:$AE$12,7,FALSE) &amp; VLOOKUP(Audit!G178,$V$13:$AE$22,7,FALSE)&amp;IF(Audit!G178=10,Audit!V178&amp;Audit!W178,"")</f>
        <v>#N/A</v>
      </c>
      <c r="I1413" s="17" t="e">
        <f>VLOOKUP(Audit!H178,$V$3:$AE$12,8,FALSE) &amp; Audit!U178 &amp; VLOOKUP(Audit!H178,$V$13:$AE$22,8,FALSE)&amp;IF(Audit!H178=10,Audit!V178&amp;Audit!W178,"")</f>
        <v>#N/A</v>
      </c>
      <c r="J1413" s="17" t="e">
        <f>VLOOKUP(Audit!I178,$V$3:$AE$12,9,FALSE) &amp; VLOOKUP(Audit!I178,$V$13:$AE$22,9,FALSE) &amp; IF(Audit!I178=10,Audit!V178&amp;Audit!W178,"") &amp; IF(Audit!I178&lt;&gt;1,U1413,"")</f>
        <v>#N/A</v>
      </c>
      <c r="K1413" s="17" t="e">
        <f>VLOOKUP(Audit!J178,$V$3:$AE$12,10,FALSE) &amp; Audit!S178 &amp; VLOOKUP(Audit!J178,$V$13:$AE$22,10,FALSE) &amp; IF(Audit!J178=10,Audit!V178&amp;Audit!W178,"") &amp; IF(Audit!J178&lt;&gt;1,U1413,"")</f>
        <v>#N/A</v>
      </c>
      <c r="L1413" s="10">
        <f>Audit!K178</f>
        <v>0</v>
      </c>
      <c r="M1413" s="10" t="e">
        <f t="shared" si="671"/>
        <v>#N/A</v>
      </c>
      <c r="N1413" s="10" t="e">
        <f t="shared" si="672"/>
        <v>#N/A</v>
      </c>
      <c r="O1413" s="10" t="e">
        <f t="shared" si="673"/>
        <v>#N/A</v>
      </c>
      <c r="P1413" s="10" t="e">
        <f t="shared" si="674"/>
        <v>#N/A</v>
      </c>
      <c r="Q1413" s="10" t="e">
        <f t="shared" si="675"/>
        <v>#N/A</v>
      </c>
      <c r="R1413" s="10" t="e">
        <f t="shared" si="676"/>
        <v>#N/A</v>
      </c>
      <c r="S1413" s="10" t="e">
        <f t="shared" si="677"/>
        <v>#N/A</v>
      </c>
      <c r="T1413" s="10" t="e">
        <f t="shared" si="678"/>
        <v>#N/A</v>
      </c>
      <c r="U1413" s="17" t="str">
        <f>IF(Audit!M178="","",VLOOKUP(Audit!M178,$W$26:$X$35,2,FALSE)) &amp; Audit!N178 &amp; IF(Audit!O178="","",IF(Audit!N178&lt;=1.4,VLOOKUP(Audit!O178,$W$38:X1458,2,FALSE),VLOOKUP(Audit!O178,$W$51:$X$61,2,FALSE))) &amp; IF(Audit!P178="","",VLOOKUP(Audit!P178,$Y$26:$Z$35,2,FALSE) &amp; Audit!Q178 &amp; IF(Audit!O178="","",IF(Audit!Q178&lt;=1.4,VLOOKUP(Audit!R178,$Y$38:$Z$48,2,FALSE),VLOOKUP(Audit!R178,$Y$51:$Z$61,2,FALSE))))</f>
        <v/>
      </c>
      <c r="V1413" s="21"/>
      <c r="AH1413" s="49">
        <f>Audit!A178</f>
        <v>0</v>
      </c>
      <c r="AI1413" s="50" t="e">
        <f>VLOOKUP(Audit!B178,$V$3:$AE$12,2,FALSE)&amp; IF(Audit!B178=10,Audit!V178,"")</f>
        <v>#N/A</v>
      </c>
      <c r="AJ1413" s="50" t="e">
        <f>VLOOKUP(Audit!B178,$V$13:$AE$22,2,FALSE)&amp; IF(Audit!B178=10,Audit!W178,"")</f>
        <v>#N/A</v>
      </c>
      <c r="AK1413" s="47" t="e">
        <f t="shared" si="679"/>
        <v>#N/A</v>
      </c>
      <c r="AL1413" s="50" t="e">
        <f>VLOOKUP(Audit!C178,$V$3:$AE$12,3,FALSE)&amp; IF(Audit!C178=10,Audit!V178,"")</f>
        <v>#N/A</v>
      </c>
      <c r="AM1413" s="50" t="e">
        <f>VLOOKUP(Audit!C178,$V$13:$AE$22,3,FALSE)&amp; IF(Audit!C178=10,Audit!W178,"")</f>
        <v>#N/A</v>
      </c>
      <c r="AN1413" s="47" t="e">
        <f t="shared" si="680"/>
        <v>#N/A</v>
      </c>
      <c r="AO1413" s="50" t="e">
        <f>VLOOKUP(Audit!D178,$V$3:$AE$12,4,FALSE) &amp;  Audit!T178 &amp; IF(Audit!D178=10,Audit!V178,"")</f>
        <v>#N/A</v>
      </c>
      <c r="AP1413" s="50" t="e">
        <f>VLOOKUP(Audit!D178,$V$13:$AE$22,4,FALSE)&amp; IF(Audit!D178=10,Audit!W178,"")</f>
        <v>#N/A</v>
      </c>
      <c r="AQ1413" s="47" t="e">
        <f t="shared" si="681"/>
        <v>#N/A</v>
      </c>
      <c r="AR1413" s="50" t="e">
        <f>VLOOKUP(Audit!E178,$V$3:$AE$12,5,FALSE)&amp; IF(Audit!E178=10,Audit!V178,"")</f>
        <v>#N/A</v>
      </c>
      <c r="AS1413" s="50" t="e">
        <f>VLOOKUP(Audit!E178,$V$13:$AE$22,5,FALSE)&amp; IF(Audit!E178=10,Audit!W178,"")</f>
        <v>#N/A</v>
      </c>
      <c r="AT1413" s="47" t="e">
        <f t="shared" si="682"/>
        <v>#N/A</v>
      </c>
      <c r="AU1413" s="50" t="e">
        <f>VLOOKUP(Audit!F178,$V$3:$AE$12,6,FALSE)&amp; IF(Audit!F178=10,Audit!V178,"")</f>
        <v>#N/A</v>
      </c>
      <c r="AV1413" s="50" t="e">
        <f>VLOOKUP(Audit!F178,$V$13:$AE$22,6,FALSE)&amp; IF(Audit!F178=10,Audit!W178,"")</f>
        <v>#N/A</v>
      </c>
      <c r="AW1413" s="47" t="e">
        <f t="shared" si="683"/>
        <v>#N/A</v>
      </c>
      <c r="AX1413" s="50" t="e">
        <f>VLOOKUP(Audit!G178,$V$3:$AE$12,7,FALSE)&amp; IF(Audit!G178=10,Audit!V178,"")</f>
        <v>#N/A</v>
      </c>
      <c r="AY1413" s="50" t="e">
        <f>VLOOKUP(Audit!G178,$V$13:$AE$22,7,FALSE) &amp; IF(Audit!G178=10,Audit!W178,"")</f>
        <v>#N/A</v>
      </c>
      <c r="AZ1413" s="47" t="e">
        <f t="shared" si="684"/>
        <v>#N/A</v>
      </c>
      <c r="BA1413" s="50" t="e">
        <f>VLOOKUP(Audit!H178,$V$3:$AE$12,8,FALSE)&amp; Audit!U178 &amp; IF(Audit!H178=10,Audit!V178,"")</f>
        <v>#N/A</v>
      </c>
      <c r="BB1413" s="50" t="e">
        <f>VLOOKUP(Audit!H178,$V$13:$AE$22,8,FALSE) &amp; IF(Audit!H178=10,Audit!W178,"")</f>
        <v>#N/A</v>
      </c>
      <c r="BC1413" s="47" t="e">
        <f t="shared" si="685"/>
        <v>#N/A</v>
      </c>
      <c r="BD1413" s="50" t="e">
        <f>VLOOKUP(Audit!I178,$V$3:$AE$12,9,FALSE)&amp; IF(Audit!I178=10,Audit!V178,"")</f>
        <v>#N/A</v>
      </c>
      <c r="BE1413" s="50" t="e">
        <f>VLOOKUP(Audit!I178,$V$13:$AE$22,9,FALSE) &amp; IF(Audit!I178=10,Audit!W178,"") &amp; IF(Audit!I178&lt;&gt;1,U1413,"")</f>
        <v>#N/A</v>
      </c>
      <c r="BF1413" s="47" t="e">
        <f t="shared" si="686"/>
        <v>#N/A</v>
      </c>
      <c r="BG1413" s="50" t="e">
        <f>VLOOKUP(Audit!J178,$V$3:$AE$12,10,FALSE) &amp; Audit!S178 &amp; IF(Audit!J178=10,Audit!V178,"")</f>
        <v>#N/A</v>
      </c>
      <c r="BH1413" s="50" t="e">
        <f>VLOOKUP(Audit!J178,$V$13:$AE$22,10,FALSE) &amp; IF(Audit!J178=10,Audit!W178,"") &amp; IF(Audit!J178&lt;&gt;1,U1413,"")</f>
        <v>#N/A</v>
      </c>
      <c r="BI1413" s="47" t="e">
        <f t="shared" si="687"/>
        <v>#N/A</v>
      </c>
      <c r="BJ1413" s="48" t="str">
        <f t="shared" si="688"/>
        <v/>
      </c>
      <c r="BK1413" s="48" t="str">
        <f t="shared" si="689"/>
        <v/>
      </c>
      <c r="BL1413" s="48" t="str">
        <f t="shared" si="690"/>
        <v/>
      </c>
      <c r="BM1413" s="48" t="str">
        <f t="shared" si="691"/>
        <v/>
      </c>
      <c r="BN1413" s="48" t="str">
        <f t="shared" si="692"/>
        <v/>
      </c>
      <c r="BO1413" s="48" t="str">
        <f t="shared" si="693"/>
        <v/>
      </c>
      <c r="BP1413" s="48" t="str">
        <f t="shared" si="694"/>
        <v/>
      </c>
      <c r="BQ1413" s="48" t="str">
        <f t="shared" si="695"/>
        <v/>
      </c>
      <c r="BR1413" s="48" t="str">
        <f t="shared" si="696"/>
        <v/>
      </c>
      <c r="BS1413" s="48" t="str">
        <f t="shared" si="697"/>
        <v/>
      </c>
      <c r="BT1413" s="48" t="str">
        <f t="shared" si="698"/>
        <v/>
      </c>
      <c r="BU1413" s="48" t="str">
        <f t="shared" si="699"/>
        <v/>
      </c>
    </row>
    <row r="1414" spans="1:73">
      <c r="A1414" s="10">
        <f>Audit!A179</f>
        <v>0</v>
      </c>
      <c r="B1414" s="10" t="e">
        <f t="shared" si="670"/>
        <v>#N/A</v>
      </c>
      <c r="C1414" s="17" t="e">
        <f>VLOOKUP(Audit!B179,$V$3:$AE$12,2,FALSE) &amp; VLOOKUP(Audit!B179,$V$13:$AE$22,2,FALSE)&amp; IF(Audit!B179=10,Audit!V179&amp;Audit!W179,"")</f>
        <v>#N/A</v>
      </c>
      <c r="D1414" s="17" t="e">
        <f>VLOOKUP(Audit!C179,$V$3:$AE$12,3,FALSE) &amp; VLOOKUP(Audit!C179,$V$13:$AE$22,3,FALSE) &amp;IF(Audit!C179=10,Audit!V179&amp;Audit!W179,"")</f>
        <v>#N/A</v>
      </c>
      <c r="E1414" s="17" t="e">
        <f>VLOOKUP(Audit!D179,$V$3:$AE$12,4,FALSE)&amp; Audit!T179 &amp; VLOOKUP(Audit!D179,$V$13:$AE$22,4,FALSE)&amp; IF(Audit!D179=10,Audit!V179&amp;Audit!W179,"")</f>
        <v>#N/A</v>
      </c>
      <c r="F1414" s="17" t="e">
        <f>VLOOKUP(Audit!E179,$V$3:$AE$12,5,FALSE) &amp; VLOOKUP(Audit!E179,$V$13:$AE$22,5,FALSE)&amp; IF(Audit!E179=10,Audit!V179&amp;Audit!W179,"")</f>
        <v>#N/A</v>
      </c>
      <c r="G1414" s="17" t="e">
        <f>VLOOKUP(Audit!F179,$V$3:$AE$12,6,FALSE) &amp; VLOOKUP(Audit!F179,$V$13:$AE$22,6,FALSE)&amp; IF(Audit!F179=10,Audit!V179&amp;Audit!W179,"")</f>
        <v>#N/A</v>
      </c>
      <c r="H1414" s="17" t="e">
        <f>VLOOKUP(Audit!G179,$V$3:$AE$12,7,FALSE) &amp; VLOOKUP(Audit!G179,$V$13:$AE$22,7,FALSE)&amp;IF(Audit!G179=10,Audit!V179&amp;Audit!W179,"")</f>
        <v>#N/A</v>
      </c>
      <c r="I1414" s="17" t="e">
        <f>VLOOKUP(Audit!H179,$V$3:$AE$12,8,FALSE) &amp; Audit!U179 &amp; VLOOKUP(Audit!H179,$V$13:$AE$22,8,FALSE)&amp;IF(Audit!H179=10,Audit!V179&amp;Audit!W179,"")</f>
        <v>#N/A</v>
      </c>
      <c r="J1414" s="17" t="e">
        <f>VLOOKUP(Audit!I179,$V$3:$AE$12,9,FALSE) &amp; VLOOKUP(Audit!I179,$V$13:$AE$22,9,FALSE) &amp; IF(Audit!I179=10,Audit!V179&amp;Audit!W179,"") &amp; IF(Audit!I179&lt;&gt;1,U1414,"")</f>
        <v>#N/A</v>
      </c>
      <c r="K1414" s="17" t="e">
        <f>VLOOKUP(Audit!J179,$V$3:$AE$12,10,FALSE) &amp; Audit!S179 &amp; VLOOKUP(Audit!J179,$V$13:$AE$22,10,FALSE) &amp; IF(Audit!J179=10,Audit!V179&amp;Audit!W179,"") &amp; IF(Audit!J179&lt;&gt;1,U1414,"")</f>
        <v>#N/A</v>
      </c>
      <c r="L1414" s="10">
        <f>Audit!K179</f>
        <v>0</v>
      </c>
      <c r="M1414" s="10" t="e">
        <f t="shared" si="671"/>
        <v>#N/A</v>
      </c>
      <c r="N1414" s="10" t="e">
        <f t="shared" si="672"/>
        <v>#N/A</v>
      </c>
      <c r="O1414" s="10" t="e">
        <f t="shared" si="673"/>
        <v>#N/A</v>
      </c>
      <c r="P1414" s="10" t="e">
        <f t="shared" si="674"/>
        <v>#N/A</v>
      </c>
      <c r="Q1414" s="10" t="e">
        <f t="shared" si="675"/>
        <v>#N/A</v>
      </c>
      <c r="R1414" s="10" t="e">
        <f t="shared" si="676"/>
        <v>#N/A</v>
      </c>
      <c r="S1414" s="10" t="e">
        <f t="shared" si="677"/>
        <v>#N/A</v>
      </c>
      <c r="T1414" s="10" t="e">
        <f t="shared" si="678"/>
        <v>#N/A</v>
      </c>
      <c r="U1414" s="17" t="str">
        <f>IF(Audit!M179="","",VLOOKUP(Audit!M179,$W$26:$X$35,2,FALSE)) &amp; Audit!N179 &amp; IF(Audit!O179="","",IF(Audit!N179&lt;=1.4,VLOOKUP(Audit!O179,$W$38:X1459,2,FALSE),VLOOKUP(Audit!O179,$W$51:$X$61,2,FALSE))) &amp; IF(Audit!P179="","",VLOOKUP(Audit!P179,$Y$26:$Z$35,2,FALSE) &amp; Audit!Q179 &amp; IF(Audit!O179="","",IF(Audit!Q179&lt;=1.4,VLOOKUP(Audit!R179,$Y$38:$Z$48,2,FALSE),VLOOKUP(Audit!R179,$Y$51:$Z$61,2,FALSE))))</f>
        <v/>
      </c>
      <c r="V1414" s="21"/>
      <c r="AH1414" s="49">
        <f>Audit!A179</f>
        <v>0</v>
      </c>
      <c r="AI1414" s="50" t="e">
        <f>VLOOKUP(Audit!B179,$V$3:$AE$12,2,FALSE)&amp; IF(Audit!B179=10,Audit!V179,"")</f>
        <v>#N/A</v>
      </c>
      <c r="AJ1414" s="50" t="e">
        <f>VLOOKUP(Audit!B179,$V$13:$AE$22,2,FALSE)&amp; IF(Audit!B179=10,Audit!W179,"")</f>
        <v>#N/A</v>
      </c>
      <c r="AK1414" s="47" t="e">
        <f t="shared" si="679"/>
        <v>#N/A</v>
      </c>
      <c r="AL1414" s="50" t="e">
        <f>VLOOKUP(Audit!C179,$V$3:$AE$12,3,FALSE)&amp; IF(Audit!C179=10,Audit!V179,"")</f>
        <v>#N/A</v>
      </c>
      <c r="AM1414" s="50" t="e">
        <f>VLOOKUP(Audit!C179,$V$13:$AE$22,3,FALSE)&amp; IF(Audit!C179=10,Audit!W179,"")</f>
        <v>#N/A</v>
      </c>
      <c r="AN1414" s="47" t="e">
        <f t="shared" si="680"/>
        <v>#N/A</v>
      </c>
      <c r="AO1414" s="50" t="e">
        <f>VLOOKUP(Audit!D179,$V$3:$AE$12,4,FALSE) &amp;  Audit!T179 &amp; IF(Audit!D179=10,Audit!V179,"")</f>
        <v>#N/A</v>
      </c>
      <c r="AP1414" s="50" t="e">
        <f>VLOOKUP(Audit!D179,$V$13:$AE$22,4,FALSE)&amp; IF(Audit!D179=10,Audit!W179,"")</f>
        <v>#N/A</v>
      </c>
      <c r="AQ1414" s="47" t="e">
        <f t="shared" si="681"/>
        <v>#N/A</v>
      </c>
      <c r="AR1414" s="50" t="e">
        <f>VLOOKUP(Audit!E179,$V$3:$AE$12,5,FALSE)&amp; IF(Audit!E179=10,Audit!V179,"")</f>
        <v>#N/A</v>
      </c>
      <c r="AS1414" s="50" t="e">
        <f>VLOOKUP(Audit!E179,$V$13:$AE$22,5,FALSE)&amp; IF(Audit!E179=10,Audit!W179,"")</f>
        <v>#N/A</v>
      </c>
      <c r="AT1414" s="47" t="e">
        <f t="shared" si="682"/>
        <v>#N/A</v>
      </c>
      <c r="AU1414" s="50" t="e">
        <f>VLOOKUP(Audit!F179,$V$3:$AE$12,6,FALSE)&amp; IF(Audit!F179=10,Audit!V179,"")</f>
        <v>#N/A</v>
      </c>
      <c r="AV1414" s="50" t="e">
        <f>VLOOKUP(Audit!F179,$V$13:$AE$22,6,FALSE)&amp; IF(Audit!F179=10,Audit!W179,"")</f>
        <v>#N/A</v>
      </c>
      <c r="AW1414" s="47" t="e">
        <f t="shared" si="683"/>
        <v>#N/A</v>
      </c>
      <c r="AX1414" s="50" t="e">
        <f>VLOOKUP(Audit!G179,$V$3:$AE$12,7,FALSE)&amp; IF(Audit!G179=10,Audit!V179,"")</f>
        <v>#N/A</v>
      </c>
      <c r="AY1414" s="50" t="e">
        <f>VLOOKUP(Audit!G179,$V$13:$AE$22,7,FALSE) &amp; IF(Audit!G179=10,Audit!W179,"")</f>
        <v>#N/A</v>
      </c>
      <c r="AZ1414" s="47" t="e">
        <f t="shared" si="684"/>
        <v>#N/A</v>
      </c>
      <c r="BA1414" s="50" t="e">
        <f>VLOOKUP(Audit!H179,$V$3:$AE$12,8,FALSE)&amp; Audit!U179 &amp; IF(Audit!H179=10,Audit!V179,"")</f>
        <v>#N/A</v>
      </c>
      <c r="BB1414" s="50" t="e">
        <f>VLOOKUP(Audit!H179,$V$13:$AE$22,8,FALSE) &amp; IF(Audit!H179=10,Audit!W179,"")</f>
        <v>#N/A</v>
      </c>
      <c r="BC1414" s="47" t="e">
        <f t="shared" si="685"/>
        <v>#N/A</v>
      </c>
      <c r="BD1414" s="50" t="e">
        <f>VLOOKUP(Audit!I179,$V$3:$AE$12,9,FALSE)&amp; IF(Audit!I179=10,Audit!V179,"")</f>
        <v>#N/A</v>
      </c>
      <c r="BE1414" s="50" t="e">
        <f>VLOOKUP(Audit!I179,$V$13:$AE$22,9,FALSE) &amp; IF(Audit!I179=10,Audit!W179,"") &amp; IF(Audit!I179&lt;&gt;1,U1414,"")</f>
        <v>#N/A</v>
      </c>
      <c r="BF1414" s="47" t="e">
        <f t="shared" si="686"/>
        <v>#N/A</v>
      </c>
      <c r="BG1414" s="50" t="e">
        <f>VLOOKUP(Audit!J179,$V$3:$AE$12,10,FALSE) &amp; Audit!S179 &amp; IF(Audit!J179=10,Audit!V179,"")</f>
        <v>#N/A</v>
      </c>
      <c r="BH1414" s="50" t="e">
        <f>VLOOKUP(Audit!J179,$V$13:$AE$22,10,FALSE) &amp; IF(Audit!J179=10,Audit!W179,"") &amp; IF(Audit!J179&lt;&gt;1,U1414,"")</f>
        <v>#N/A</v>
      </c>
      <c r="BI1414" s="47" t="e">
        <f t="shared" si="687"/>
        <v>#N/A</v>
      </c>
      <c r="BJ1414" s="48" t="str">
        <f t="shared" si="688"/>
        <v/>
      </c>
      <c r="BK1414" s="48" t="str">
        <f t="shared" si="689"/>
        <v/>
      </c>
      <c r="BL1414" s="48" t="str">
        <f t="shared" si="690"/>
        <v/>
      </c>
      <c r="BM1414" s="48" t="str">
        <f t="shared" si="691"/>
        <v/>
      </c>
      <c r="BN1414" s="48" t="str">
        <f t="shared" si="692"/>
        <v/>
      </c>
      <c r="BO1414" s="48" t="str">
        <f t="shared" si="693"/>
        <v/>
      </c>
      <c r="BP1414" s="48" t="str">
        <f t="shared" si="694"/>
        <v/>
      </c>
      <c r="BQ1414" s="48" t="str">
        <f t="shared" si="695"/>
        <v/>
      </c>
      <c r="BR1414" s="48" t="str">
        <f t="shared" si="696"/>
        <v/>
      </c>
      <c r="BS1414" s="48" t="str">
        <f t="shared" si="697"/>
        <v/>
      </c>
      <c r="BT1414" s="48" t="str">
        <f t="shared" si="698"/>
        <v/>
      </c>
      <c r="BU1414" s="48" t="str">
        <f t="shared" si="699"/>
        <v/>
      </c>
    </row>
    <row r="1415" spans="1:73">
      <c r="A1415" s="10">
        <f>Audit!A180</f>
        <v>0</v>
      </c>
      <c r="B1415" s="10" t="e">
        <f t="shared" si="670"/>
        <v>#N/A</v>
      </c>
      <c r="C1415" s="17" t="e">
        <f>VLOOKUP(Audit!B180,$V$3:$AE$12,2,FALSE) &amp; VLOOKUP(Audit!B180,$V$13:$AE$22,2,FALSE)&amp; IF(Audit!B180=10,Audit!V180&amp;Audit!W180,"")</f>
        <v>#N/A</v>
      </c>
      <c r="D1415" s="17" t="e">
        <f>VLOOKUP(Audit!C180,$V$3:$AE$12,3,FALSE) &amp; VLOOKUP(Audit!C180,$V$13:$AE$22,3,FALSE) &amp;IF(Audit!C180=10,Audit!V180&amp;Audit!W180,"")</f>
        <v>#N/A</v>
      </c>
      <c r="E1415" s="17" t="e">
        <f>VLOOKUP(Audit!D180,$V$3:$AE$12,4,FALSE)&amp; Audit!T180 &amp; VLOOKUP(Audit!D180,$V$13:$AE$22,4,FALSE)&amp; IF(Audit!D180=10,Audit!V180&amp;Audit!W180,"")</f>
        <v>#N/A</v>
      </c>
      <c r="F1415" s="17" t="e">
        <f>VLOOKUP(Audit!E180,$V$3:$AE$12,5,FALSE) &amp; VLOOKUP(Audit!E180,$V$13:$AE$22,5,FALSE)&amp; IF(Audit!E180=10,Audit!V180&amp;Audit!W180,"")</f>
        <v>#N/A</v>
      </c>
      <c r="G1415" s="17" t="e">
        <f>VLOOKUP(Audit!F180,$V$3:$AE$12,6,FALSE) &amp; VLOOKUP(Audit!F180,$V$13:$AE$22,6,FALSE)&amp; IF(Audit!F180=10,Audit!V180&amp;Audit!W180,"")</f>
        <v>#N/A</v>
      </c>
      <c r="H1415" s="17" t="e">
        <f>VLOOKUP(Audit!G180,$V$3:$AE$12,7,FALSE) &amp; VLOOKUP(Audit!G180,$V$13:$AE$22,7,FALSE)&amp;IF(Audit!G180=10,Audit!V180&amp;Audit!W180,"")</f>
        <v>#N/A</v>
      </c>
      <c r="I1415" s="17" t="e">
        <f>VLOOKUP(Audit!H180,$V$3:$AE$12,8,FALSE) &amp; Audit!U180 &amp; VLOOKUP(Audit!H180,$V$13:$AE$22,8,FALSE)&amp;IF(Audit!H180=10,Audit!V180&amp;Audit!W180,"")</f>
        <v>#N/A</v>
      </c>
      <c r="J1415" s="17" t="e">
        <f>VLOOKUP(Audit!I180,$V$3:$AE$12,9,FALSE) &amp; VLOOKUP(Audit!I180,$V$13:$AE$22,9,FALSE) &amp; IF(Audit!I180=10,Audit!V180&amp;Audit!W180,"") &amp; IF(Audit!I180&lt;&gt;1,U1415,"")</f>
        <v>#N/A</v>
      </c>
      <c r="K1415" s="17" t="e">
        <f>VLOOKUP(Audit!J180,$V$3:$AE$12,10,FALSE) &amp; Audit!S180 &amp; VLOOKUP(Audit!J180,$V$13:$AE$22,10,FALSE) &amp; IF(Audit!J180=10,Audit!V180&amp;Audit!W180,"") &amp; IF(Audit!J180&lt;&gt;1,U1415,"")</f>
        <v>#N/A</v>
      </c>
      <c r="L1415" s="10">
        <f>Audit!K180</f>
        <v>0</v>
      </c>
      <c r="M1415" s="10" t="e">
        <f t="shared" si="671"/>
        <v>#N/A</v>
      </c>
      <c r="N1415" s="10" t="e">
        <f t="shared" si="672"/>
        <v>#N/A</v>
      </c>
      <c r="O1415" s="10" t="e">
        <f t="shared" si="673"/>
        <v>#N/A</v>
      </c>
      <c r="P1415" s="10" t="e">
        <f t="shared" si="674"/>
        <v>#N/A</v>
      </c>
      <c r="Q1415" s="10" t="e">
        <f t="shared" si="675"/>
        <v>#N/A</v>
      </c>
      <c r="R1415" s="10" t="e">
        <f t="shared" si="676"/>
        <v>#N/A</v>
      </c>
      <c r="S1415" s="10" t="e">
        <f t="shared" si="677"/>
        <v>#N/A</v>
      </c>
      <c r="T1415" s="10" t="e">
        <f t="shared" si="678"/>
        <v>#N/A</v>
      </c>
      <c r="U1415" s="17" t="str">
        <f>IF(Audit!M180="","",VLOOKUP(Audit!M180,$W$26:$X$35,2,FALSE)) &amp; Audit!N180 &amp; IF(Audit!O180="","",IF(Audit!N180&lt;=1.4,VLOOKUP(Audit!O180,$W$38:X1460,2,FALSE),VLOOKUP(Audit!O180,$W$51:$X$61,2,FALSE))) &amp; IF(Audit!P180="","",VLOOKUP(Audit!P180,$Y$26:$Z$35,2,FALSE) &amp; Audit!Q180 &amp; IF(Audit!O180="","",IF(Audit!Q180&lt;=1.4,VLOOKUP(Audit!R180,$Y$38:$Z$48,2,FALSE),VLOOKUP(Audit!R180,$Y$51:$Z$61,2,FALSE))))</f>
        <v/>
      </c>
      <c r="V1415" s="21"/>
      <c r="AH1415" s="49">
        <f>Audit!A180</f>
        <v>0</v>
      </c>
      <c r="AI1415" s="50" t="e">
        <f>VLOOKUP(Audit!B180,$V$3:$AE$12,2,FALSE)&amp; IF(Audit!B180=10,Audit!V180,"")</f>
        <v>#N/A</v>
      </c>
      <c r="AJ1415" s="50" t="e">
        <f>VLOOKUP(Audit!B180,$V$13:$AE$22,2,FALSE)&amp; IF(Audit!B180=10,Audit!W180,"")</f>
        <v>#N/A</v>
      </c>
      <c r="AK1415" s="47" t="e">
        <f t="shared" si="679"/>
        <v>#N/A</v>
      </c>
      <c r="AL1415" s="50" t="e">
        <f>VLOOKUP(Audit!C180,$V$3:$AE$12,3,FALSE)&amp; IF(Audit!C180=10,Audit!V180,"")</f>
        <v>#N/A</v>
      </c>
      <c r="AM1415" s="50" t="e">
        <f>VLOOKUP(Audit!C180,$V$13:$AE$22,3,FALSE)&amp; IF(Audit!C180=10,Audit!W180,"")</f>
        <v>#N/A</v>
      </c>
      <c r="AN1415" s="47" t="e">
        <f t="shared" si="680"/>
        <v>#N/A</v>
      </c>
      <c r="AO1415" s="50" t="e">
        <f>VLOOKUP(Audit!D180,$V$3:$AE$12,4,FALSE) &amp;  Audit!T180 &amp; IF(Audit!D180=10,Audit!V180,"")</f>
        <v>#N/A</v>
      </c>
      <c r="AP1415" s="50" t="e">
        <f>VLOOKUP(Audit!D180,$V$13:$AE$22,4,FALSE)&amp; IF(Audit!D180=10,Audit!W180,"")</f>
        <v>#N/A</v>
      </c>
      <c r="AQ1415" s="47" t="e">
        <f t="shared" si="681"/>
        <v>#N/A</v>
      </c>
      <c r="AR1415" s="50" t="e">
        <f>VLOOKUP(Audit!E180,$V$3:$AE$12,5,FALSE)&amp; IF(Audit!E180=10,Audit!V180,"")</f>
        <v>#N/A</v>
      </c>
      <c r="AS1415" s="50" t="e">
        <f>VLOOKUP(Audit!E180,$V$13:$AE$22,5,FALSE)&amp; IF(Audit!E180=10,Audit!W180,"")</f>
        <v>#N/A</v>
      </c>
      <c r="AT1415" s="47" t="e">
        <f t="shared" si="682"/>
        <v>#N/A</v>
      </c>
      <c r="AU1415" s="50" t="e">
        <f>VLOOKUP(Audit!F180,$V$3:$AE$12,6,FALSE)&amp; IF(Audit!F180=10,Audit!V180,"")</f>
        <v>#N/A</v>
      </c>
      <c r="AV1415" s="50" t="e">
        <f>VLOOKUP(Audit!F180,$V$13:$AE$22,6,FALSE)&amp; IF(Audit!F180=10,Audit!W180,"")</f>
        <v>#N/A</v>
      </c>
      <c r="AW1415" s="47" t="e">
        <f t="shared" si="683"/>
        <v>#N/A</v>
      </c>
      <c r="AX1415" s="50" t="e">
        <f>VLOOKUP(Audit!G180,$V$3:$AE$12,7,FALSE)&amp; IF(Audit!G180=10,Audit!V180,"")</f>
        <v>#N/A</v>
      </c>
      <c r="AY1415" s="50" t="e">
        <f>VLOOKUP(Audit!G180,$V$13:$AE$22,7,FALSE) &amp; IF(Audit!G180=10,Audit!W180,"")</f>
        <v>#N/A</v>
      </c>
      <c r="AZ1415" s="47" t="e">
        <f t="shared" si="684"/>
        <v>#N/A</v>
      </c>
      <c r="BA1415" s="50" t="e">
        <f>VLOOKUP(Audit!H180,$V$3:$AE$12,8,FALSE)&amp; Audit!U180 &amp; IF(Audit!H180=10,Audit!V180,"")</f>
        <v>#N/A</v>
      </c>
      <c r="BB1415" s="50" t="e">
        <f>VLOOKUP(Audit!H180,$V$13:$AE$22,8,FALSE) &amp; IF(Audit!H180=10,Audit!W180,"")</f>
        <v>#N/A</v>
      </c>
      <c r="BC1415" s="47" t="e">
        <f t="shared" si="685"/>
        <v>#N/A</v>
      </c>
      <c r="BD1415" s="50" t="e">
        <f>VLOOKUP(Audit!I180,$V$3:$AE$12,9,FALSE)&amp; IF(Audit!I180=10,Audit!V180,"")</f>
        <v>#N/A</v>
      </c>
      <c r="BE1415" s="50" t="e">
        <f>VLOOKUP(Audit!I180,$V$13:$AE$22,9,FALSE) &amp; IF(Audit!I180=10,Audit!W180,"") &amp; IF(Audit!I180&lt;&gt;1,U1415,"")</f>
        <v>#N/A</v>
      </c>
      <c r="BF1415" s="47" t="e">
        <f t="shared" si="686"/>
        <v>#N/A</v>
      </c>
      <c r="BG1415" s="50" t="e">
        <f>VLOOKUP(Audit!J180,$V$3:$AE$12,10,FALSE) &amp; Audit!S180 &amp; IF(Audit!J180=10,Audit!V180,"")</f>
        <v>#N/A</v>
      </c>
      <c r="BH1415" s="50" t="e">
        <f>VLOOKUP(Audit!J180,$V$13:$AE$22,10,FALSE) &amp; IF(Audit!J180=10,Audit!W180,"") &amp; IF(Audit!J180&lt;&gt;1,U1415,"")</f>
        <v>#N/A</v>
      </c>
      <c r="BI1415" s="47" t="e">
        <f t="shared" si="687"/>
        <v>#N/A</v>
      </c>
      <c r="BJ1415" s="48" t="str">
        <f t="shared" si="688"/>
        <v/>
      </c>
      <c r="BK1415" s="48" t="str">
        <f t="shared" si="689"/>
        <v/>
      </c>
      <c r="BL1415" s="48" t="str">
        <f t="shared" si="690"/>
        <v/>
      </c>
      <c r="BM1415" s="48" t="str">
        <f t="shared" si="691"/>
        <v/>
      </c>
      <c r="BN1415" s="48" t="str">
        <f t="shared" si="692"/>
        <v/>
      </c>
      <c r="BO1415" s="48" t="str">
        <f t="shared" si="693"/>
        <v/>
      </c>
      <c r="BP1415" s="48" t="str">
        <f t="shared" si="694"/>
        <v/>
      </c>
      <c r="BQ1415" s="48" t="str">
        <f t="shared" si="695"/>
        <v/>
      </c>
      <c r="BR1415" s="48" t="str">
        <f t="shared" si="696"/>
        <v/>
      </c>
      <c r="BS1415" s="48" t="str">
        <f t="shared" si="697"/>
        <v/>
      </c>
      <c r="BT1415" s="48" t="str">
        <f t="shared" si="698"/>
        <v/>
      </c>
      <c r="BU1415" s="48" t="str">
        <f t="shared" si="699"/>
        <v/>
      </c>
    </row>
    <row r="1416" spans="1:73">
      <c r="A1416" s="10">
        <f>Audit!A181</f>
        <v>0</v>
      </c>
      <c r="B1416" s="10" t="e">
        <f t="shared" si="670"/>
        <v>#N/A</v>
      </c>
      <c r="C1416" s="17" t="e">
        <f>VLOOKUP(Audit!B181,$V$3:$AE$12,2,FALSE) &amp; VLOOKUP(Audit!B181,$V$13:$AE$22,2,FALSE)&amp; IF(Audit!B181=10,Audit!V181&amp;Audit!W181,"")</f>
        <v>#N/A</v>
      </c>
      <c r="D1416" s="17" t="e">
        <f>VLOOKUP(Audit!C181,$V$3:$AE$12,3,FALSE) &amp; VLOOKUP(Audit!C181,$V$13:$AE$22,3,FALSE) &amp;IF(Audit!C181=10,Audit!V181&amp;Audit!W181,"")</f>
        <v>#N/A</v>
      </c>
      <c r="E1416" s="17" t="e">
        <f>VLOOKUP(Audit!D181,$V$3:$AE$12,4,FALSE)&amp; Audit!T181 &amp; VLOOKUP(Audit!D181,$V$13:$AE$22,4,FALSE)&amp; IF(Audit!D181=10,Audit!V181&amp;Audit!W181,"")</f>
        <v>#N/A</v>
      </c>
      <c r="F1416" s="17" t="e">
        <f>VLOOKUP(Audit!E181,$V$3:$AE$12,5,FALSE) &amp; VLOOKUP(Audit!E181,$V$13:$AE$22,5,FALSE)&amp; IF(Audit!E181=10,Audit!V181&amp;Audit!W181,"")</f>
        <v>#N/A</v>
      </c>
      <c r="G1416" s="17" t="e">
        <f>VLOOKUP(Audit!F181,$V$3:$AE$12,6,FALSE) &amp; VLOOKUP(Audit!F181,$V$13:$AE$22,6,FALSE)&amp; IF(Audit!F181=10,Audit!V181&amp;Audit!W181,"")</f>
        <v>#N/A</v>
      </c>
      <c r="H1416" s="17" t="e">
        <f>VLOOKUP(Audit!G181,$V$3:$AE$12,7,FALSE) &amp; VLOOKUP(Audit!G181,$V$13:$AE$22,7,FALSE)&amp;IF(Audit!G181=10,Audit!V181&amp;Audit!W181,"")</f>
        <v>#N/A</v>
      </c>
      <c r="I1416" s="17" t="e">
        <f>VLOOKUP(Audit!H181,$V$3:$AE$12,8,FALSE) &amp; Audit!U181 &amp; VLOOKUP(Audit!H181,$V$13:$AE$22,8,FALSE)&amp;IF(Audit!H181=10,Audit!V181&amp;Audit!W181,"")</f>
        <v>#N/A</v>
      </c>
      <c r="J1416" s="17" t="e">
        <f>VLOOKUP(Audit!I181,$V$3:$AE$12,9,FALSE) &amp; VLOOKUP(Audit!I181,$V$13:$AE$22,9,FALSE) &amp; IF(Audit!I181=10,Audit!V181&amp;Audit!W181,"") &amp; IF(Audit!I181&lt;&gt;1,U1416,"")</f>
        <v>#N/A</v>
      </c>
      <c r="K1416" s="17" t="e">
        <f>VLOOKUP(Audit!J181,$V$3:$AE$12,10,FALSE) &amp; Audit!S181 &amp; VLOOKUP(Audit!J181,$V$13:$AE$22,10,FALSE) &amp; IF(Audit!J181=10,Audit!V181&amp;Audit!W181,"") &amp; IF(Audit!J181&lt;&gt;1,U1416,"")</f>
        <v>#N/A</v>
      </c>
      <c r="L1416" s="10">
        <f>Audit!K181</f>
        <v>0</v>
      </c>
      <c r="M1416" s="10" t="e">
        <f t="shared" si="671"/>
        <v>#N/A</v>
      </c>
      <c r="N1416" s="10" t="e">
        <f t="shared" si="672"/>
        <v>#N/A</v>
      </c>
      <c r="O1416" s="10" t="e">
        <f t="shared" si="673"/>
        <v>#N/A</v>
      </c>
      <c r="P1416" s="10" t="e">
        <f t="shared" si="674"/>
        <v>#N/A</v>
      </c>
      <c r="Q1416" s="10" t="e">
        <f t="shared" si="675"/>
        <v>#N/A</v>
      </c>
      <c r="R1416" s="10" t="e">
        <f t="shared" si="676"/>
        <v>#N/A</v>
      </c>
      <c r="S1416" s="10" t="e">
        <f t="shared" si="677"/>
        <v>#N/A</v>
      </c>
      <c r="T1416" s="10" t="e">
        <f t="shared" si="678"/>
        <v>#N/A</v>
      </c>
      <c r="U1416" s="17" t="str">
        <f>IF(Audit!M181="","",VLOOKUP(Audit!M181,$W$26:$X$35,2,FALSE)) &amp; Audit!N181 &amp; IF(Audit!O181="","",IF(Audit!N181&lt;=1.4,VLOOKUP(Audit!O181,$W$38:X1461,2,FALSE),VLOOKUP(Audit!O181,$W$51:$X$61,2,FALSE))) &amp; IF(Audit!P181="","",VLOOKUP(Audit!P181,$Y$26:$Z$35,2,FALSE) &amp; Audit!Q181 &amp; IF(Audit!O181="","",IF(Audit!Q181&lt;=1.4,VLOOKUP(Audit!R181,$Y$38:$Z$48,2,FALSE),VLOOKUP(Audit!R181,$Y$51:$Z$61,2,FALSE))))</f>
        <v/>
      </c>
      <c r="V1416" s="21"/>
      <c r="AH1416" s="49">
        <f>Audit!A181</f>
        <v>0</v>
      </c>
      <c r="AI1416" s="50" t="e">
        <f>VLOOKUP(Audit!B181,$V$3:$AE$12,2,FALSE)&amp; IF(Audit!B181=10,Audit!V181,"")</f>
        <v>#N/A</v>
      </c>
      <c r="AJ1416" s="50" t="e">
        <f>VLOOKUP(Audit!B181,$V$13:$AE$22,2,FALSE)&amp; IF(Audit!B181=10,Audit!W181,"")</f>
        <v>#N/A</v>
      </c>
      <c r="AK1416" s="47" t="e">
        <f t="shared" si="679"/>
        <v>#N/A</v>
      </c>
      <c r="AL1416" s="50" t="e">
        <f>VLOOKUP(Audit!C181,$V$3:$AE$12,3,FALSE)&amp; IF(Audit!C181=10,Audit!V181,"")</f>
        <v>#N/A</v>
      </c>
      <c r="AM1416" s="50" t="e">
        <f>VLOOKUP(Audit!C181,$V$13:$AE$22,3,FALSE)&amp; IF(Audit!C181=10,Audit!W181,"")</f>
        <v>#N/A</v>
      </c>
      <c r="AN1416" s="47" t="e">
        <f t="shared" si="680"/>
        <v>#N/A</v>
      </c>
      <c r="AO1416" s="50" t="e">
        <f>VLOOKUP(Audit!D181,$V$3:$AE$12,4,FALSE) &amp;  Audit!T181 &amp; IF(Audit!D181=10,Audit!V181,"")</f>
        <v>#N/A</v>
      </c>
      <c r="AP1416" s="50" t="e">
        <f>VLOOKUP(Audit!D181,$V$13:$AE$22,4,FALSE)&amp; IF(Audit!D181=10,Audit!W181,"")</f>
        <v>#N/A</v>
      </c>
      <c r="AQ1416" s="47" t="e">
        <f t="shared" si="681"/>
        <v>#N/A</v>
      </c>
      <c r="AR1416" s="50" t="e">
        <f>VLOOKUP(Audit!E181,$V$3:$AE$12,5,FALSE)&amp; IF(Audit!E181=10,Audit!V181,"")</f>
        <v>#N/A</v>
      </c>
      <c r="AS1416" s="50" t="e">
        <f>VLOOKUP(Audit!E181,$V$13:$AE$22,5,FALSE)&amp; IF(Audit!E181=10,Audit!W181,"")</f>
        <v>#N/A</v>
      </c>
      <c r="AT1416" s="47" t="e">
        <f t="shared" si="682"/>
        <v>#N/A</v>
      </c>
      <c r="AU1416" s="50" t="e">
        <f>VLOOKUP(Audit!F181,$V$3:$AE$12,6,FALSE)&amp; IF(Audit!F181=10,Audit!V181,"")</f>
        <v>#N/A</v>
      </c>
      <c r="AV1416" s="50" t="e">
        <f>VLOOKUP(Audit!F181,$V$13:$AE$22,6,FALSE)&amp; IF(Audit!F181=10,Audit!W181,"")</f>
        <v>#N/A</v>
      </c>
      <c r="AW1416" s="47" t="e">
        <f t="shared" si="683"/>
        <v>#N/A</v>
      </c>
      <c r="AX1416" s="50" t="e">
        <f>VLOOKUP(Audit!G181,$V$3:$AE$12,7,FALSE)&amp; IF(Audit!G181=10,Audit!V181,"")</f>
        <v>#N/A</v>
      </c>
      <c r="AY1416" s="50" t="e">
        <f>VLOOKUP(Audit!G181,$V$13:$AE$22,7,FALSE) &amp; IF(Audit!G181=10,Audit!W181,"")</f>
        <v>#N/A</v>
      </c>
      <c r="AZ1416" s="47" t="e">
        <f t="shared" si="684"/>
        <v>#N/A</v>
      </c>
      <c r="BA1416" s="50" t="e">
        <f>VLOOKUP(Audit!H181,$V$3:$AE$12,8,FALSE)&amp; Audit!U181 &amp; IF(Audit!H181=10,Audit!V181,"")</f>
        <v>#N/A</v>
      </c>
      <c r="BB1416" s="50" t="e">
        <f>VLOOKUP(Audit!H181,$V$13:$AE$22,8,FALSE) &amp; IF(Audit!H181=10,Audit!W181,"")</f>
        <v>#N/A</v>
      </c>
      <c r="BC1416" s="47" t="e">
        <f t="shared" si="685"/>
        <v>#N/A</v>
      </c>
      <c r="BD1416" s="50" t="e">
        <f>VLOOKUP(Audit!I181,$V$3:$AE$12,9,FALSE)&amp; IF(Audit!I181=10,Audit!V181,"")</f>
        <v>#N/A</v>
      </c>
      <c r="BE1416" s="50" t="e">
        <f>VLOOKUP(Audit!I181,$V$13:$AE$22,9,FALSE) &amp; IF(Audit!I181=10,Audit!W181,"") &amp; IF(Audit!I181&lt;&gt;1,U1416,"")</f>
        <v>#N/A</v>
      </c>
      <c r="BF1416" s="47" t="e">
        <f t="shared" si="686"/>
        <v>#N/A</v>
      </c>
      <c r="BG1416" s="50" t="e">
        <f>VLOOKUP(Audit!J181,$V$3:$AE$12,10,FALSE) &amp; Audit!S181 &amp; IF(Audit!J181=10,Audit!V181,"")</f>
        <v>#N/A</v>
      </c>
      <c r="BH1416" s="50" t="e">
        <f>VLOOKUP(Audit!J181,$V$13:$AE$22,10,FALSE) &amp; IF(Audit!J181=10,Audit!W181,"") &amp; IF(Audit!J181&lt;&gt;1,U1416,"")</f>
        <v>#N/A</v>
      </c>
      <c r="BI1416" s="47" t="e">
        <f t="shared" si="687"/>
        <v>#N/A</v>
      </c>
      <c r="BJ1416" s="48" t="str">
        <f t="shared" si="688"/>
        <v/>
      </c>
      <c r="BK1416" s="48" t="str">
        <f t="shared" si="689"/>
        <v/>
      </c>
      <c r="BL1416" s="48" t="str">
        <f t="shared" si="690"/>
        <v/>
      </c>
      <c r="BM1416" s="48" t="str">
        <f t="shared" si="691"/>
        <v/>
      </c>
      <c r="BN1416" s="48" t="str">
        <f t="shared" si="692"/>
        <v/>
      </c>
      <c r="BO1416" s="48" t="str">
        <f t="shared" si="693"/>
        <v/>
      </c>
      <c r="BP1416" s="48" t="str">
        <f t="shared" si="694"/>
        <v/>
      </c>
      <c r="BQ1416" s="48" t="str">
        <f t="shared" si="695"/>
        <v/>
      </c>
      <c r="BR1416" s="48" t="str">
        <f t="shared" si="696"/>
        <v/>
      </c>
      <c r="BS1416" s="48" t="str">
        <f t="shared" si="697"/>
        <v/>
      </c>
      <c r="BT1416" s="48" t="str">
        <f t="shared" si="698"/>
        <v/>
      </c>
      <c r="BU1416" s="48" t="str">
        <f t="shared" si="699"/>
        <v/>
      </c>
    </row>
    <row r="1417" spans="1:73">
      <c r="A1417" s="10">
        <f>Audit!A182</f>
        <v>0</v>
      </c>
      <c r="B1417" s="10" t="e">
        <f t="shared" si="670"/>
        <v>#N/A</v>
      </c>
      <c r="C1417" s="17" t="e">
        <f>VLOOKUP(Audit!B182,$V$3:$AE$12,2,FALSE) &amp; VLOOKUP(Audit!B182,$V$13:$AE$22,2,FALSE)&amp; IF(Audit!B182=10,Audit!V182&amp;Audit!W182,"")</f>
        <v>#N/A</v>
      </c>
      <c r="D1417" s="17" t="e">
        <f>VLOOKUP(Audit!C182,$V$3:$AE$12,3,FALSE) &amp; VLOOKUP(Audit!C182,$V$13:$AE$22,3,FALSE) &amp;IF(Audit!C182=10,Audit!V182&amp;Audit!W182,"")</f>
        <v>#N/A</v>
      </c>
      <c r="E1417" s="17" t="e">
        <f>VLOOKUP(Audit!D182,$V$3:$AE$12,4,FALSE)&amp; Audit!T182 &amp; VLOOKUP(Audit!D182,$V$13:$AE$22,4,FALSE)&amp; IF(Audit!D182=10,Audit!V182&amp;Audit!W182,"")</f>
        <v>#N/A</v>
      </c>
      <c r="F1417" s="17" t="e">
        <f>VLOOKUP(Audit!E182,$V$3:$AE$12,5,FALSE) &amp; VLOOKUP(Audit!E182,$V$13:$AE$22,5,FALSE)&amp; IF(Audit!E182=10,Audit!V182&amp;Audit!W182,"")</f>
        <v>#N/A</v>
      </c>
      <c r="G1417" s="17" t="e">
        <f>VLOOKUP(Audit!F182,$V$3:$AE$12,6,FALSE) &amp; VLOOKUP(Audit!F182,$V$13:$AE$22,6,FALSE)&amp; IF(Audit!F182=10,Audit!V182&amp;Audit!W182,"")</f>
        <v>#N/A</v>
      </c>
      <c r="H1417" s="17" t="e">
        <f>VLOOKUP(Audit!G182,$V$3:$AE$12,7,FALSE) &amp; VLOOKUP(Audit!G182,$V$13:$AE$22,7,FALSE)&amp;IF(Audit!G182=10,Audit!V182&amp;Audit!W182,"")</f>
        <v>#N/A</v>
      </c>
      <c r="I1417" s="17" t="e">
        <f>VLOOKUP(Audit!H182,$V$3:$AE$12,8,FALSE) &amp; Audit!U182 &amp; VLOOKUP(Audit!H182,$V$13:$AE$22,8,FALSE)&amp;IF(Audit!H182=10,Audit!V182&amp;Audit!W182,"")</f>
        <v>#N/A</v>
      </c>
      <c r="J1417" s="17" t="e">
        <f>VLOOKUP(Audit!I182,$V$3:$AE$12,9,FALSE) &amp; VLOOKUP(Audit!I182,$V$13:$AE$22,9,FALSE) &amp; IF(Audit!I182=10,Audit!V182&amp;Audit!W182,"") &amp; IF(Audit!I182&lt;&gt;1,U1417,"")</f>
        <v>#N/A</v>
      </c>
      <c r="K1417" s="17" t="e">
        <f>VLOOKUP(Audit!J182,$V$3:$AE$12,10,FALSE) &amp; Audit!S182 &amp; VLOOKUP(Audit!J182,$V$13:$AE$22,10,FALSE) &amp; IF(Audit!J182=10,Audit!V182&amp;Audit!W182,"") &amp; IF(Audit!J182&lt;&gt;1,U1417,"")</f>
        <v>#N/A</v>
      </c>
      <c r="L1417" s="10">
        <f>Audit!K182</f>
        <v>0</v>
      </c>
      <c r="M1417" s="10" t="e">
        <f t="shared" si="671"/>
        <v>#N/A</v>
      </c>
      <c r="N1417" s="10" t="e">
        <f t="shared" si="672"/>
        <v>#N/A</v>
      </c>
      <c r="O1417" s="10" t="e">
        <f t="shared" si="673"/>
        <v>#N/A</v>
      </c>
      <c r="P1417" s="10" t="e">
        <f t="shared" si="674"/>
        <v>#N/A</v>
      </c>
      <c r="Q1417" s="10" t="e">
        <f t="shared" si="675"/>
        <v>#N/A</v>
      </c>
      <c r="R1417" s="10" t="e">
        <f t="shared" si="676"/>
        <v>#N/A</v>
      </c>
      <c r="S1417" s="10" t="e">
        <f t="shared" si="677"/>
        <v>#N/A</v>
      </c>
      <c r="T1417" s="10" t="e">
        <f t="shared" si="678"/>
        <v>#N/A</v>
      </c>
      <c r="U1417" s="17" t="str">
        <f>IF(Audit!M182="","",VLOOKUP(Audit!M182,$W$26:$X$35,2,FALSE)) &amp; Audit!N182 &amp; IF(Audit!O182="","",IF(Audit!N182&lt;=1.4,VLOOKUP(Audit!O182,$W$38:X1462,2,FALSE),VLOOKUP(Audit!O182,$W$51:$X$61,2,FALSE))) &amp; IF(Audit!P182="","",VLOOKUP(Audit!P182,$Y$26:$Z$35,2,FALSE) &amp; Audit!Q182 &amp; IF(Audit!O182="","",IF(Audit!Q182&lt;=1.4,VLOOKUP(Audit!R182,$Y$38:$Z$48,2,FALSE),VLOOKUP(Audit!R182,$Y$51:$Z$61,2,FALSE))))</f>
        <v/>
      </c>
      <c r="V1417" s="21"/>
      <c r="AH1417" s="49">
        <f>Audit!A182</f>
        <v>0</v>
      </c>
      <c r="AI1417" s="50" t="e">
        <f>VLOOKUP(Audit!B182,$V$3:$AE$12,2,FALSE)&amp; IF(Audit!B182=10,Audit!V182,"")</f>
        <v>#N/A</v>
      </c>
      <c r="AJ1417" s="50" t="e">
        <f>VLOOKUP(Audit!B182,$V$13:$AE$22,2,FALSE)&amp; IF(Audit!B182=10,Audit!W182,"")</f>
        <v>#N/A</v>
      </c>
      <c r="AK1417" s="47" t="e">
        <f t="shared" si="679"/>
        <v>#N/A</v>
      </c>
      <c r="AL1417" s="50" t="e">
        <f>VLOOKUP(Audit!C182,$V$3:$AE$12,3,FALSE)&amp; IF(Audit!C182=10,Audit!V182,"")</f>
        <v>#N/A</v>
      </c>
      <c r="AM1417" s="50" t="e">
        <f>VLOOKUP(Audit!C182,$V$13:$AE$22,3,FALSE)&amp; IF(Audit!C182=10,Audit!W182,"")</f>
        <v>#N/A</v>
      </c>
      <c r="AN1417" s="47" t="e">
        <f t="shared" si="680"/>
        <v>#N/A</v>
      </c>
      <c r="AO1417" s="50" t="e">
        <f>VLOOKUP(Audit!D182,$V$3:$AE$12,4,FALSE) &amp;  Audit!T182 &amp; IF(Audit!D182=10,Audit!V182,"")</f>
        <v>#N/A</v>
      </c>
      <c r="AP1417" s="50" t="e">
        <f>VLOOKUP(Audit!D182,$V$13:$AE$22,4,FALSE)&amp; IF(Audit!D182=10,Audit!W182,"")</f>
        <v>#N/A</v>
      </c>
      <c r="AQ1417" s="47" t="e">
        <f t="shared" si="681"/>
        <v>#N/A</v>
      </c>
      <c r="AR1417" s="50" t="e">
        <f>VLOOKUP(Audit!E182,$V$3:$AE$12,5,FALSE)&amp; IF(Audit!E182=10,Audit!V182,"")</f>
        <v>#N/A</v>
      </c>
      <c r="AS1417" s="50" t="e">
        <f>VLOOKUP(Audit!E182,$V$13:$AE$22,5,FALSE)&amp; IF(Audit!E182=10,Audit!W182,"")</f>
        <v>#N/A</v>
      </c>
      <c r="AT1417" s="47" t="e">
        <f t="shared" si="682"/>
        <v>#N/A</v>
      </c>
      <c r="AU1417" s="50" t="e">
        <f>VLOOKUP(Audit!F182,$V$3:$AE$12,6,FALSE)&amp; IF(Audit!F182=10,Audit!V182,"")</f>
        <v>#N/A</v>
      </c>
      <c r="AV1417" s="50" t="e">
        <f>VLOOKUP(Audit!F182,$V$13:$AE$22,6,FALSE)&amp; IF(Audit!F182=10,Audit!W182,"")</f>
        <v>#N/A</v>
      </c>
      <c r="AW1417" s="47" t="e">
        <f t="shared" si="683"/>
        <v>#N/A</v>
      </c>
      <c r="AX1417" s="50" t="e">
        <f>VLOOKUP(Audit!G182,$V$3:$AE$12,7,FALSE)&amp; IF(Audit!G182=10,Audit!V182,"")</f>
        <v>#N/A</v>
      </c>
      <c r="AY1417" s="50" t="e">
        <f>VLOOKUP(Audit!G182,$V$13:$AE$22,7,FALSE) &amp; IF(Audit!G182=10,Audit!W182,"")</f>
        <v>#N/A</v>
      </c>
      <c r="AZ1417" s="47" t="e">
        <f t="shared" si="684"/>
        <v>#N/A</v>
      </c>
      <c r="BA1417" s="50" t="e">
        <f>VLOOKUP(Audit!H182,$V$3:$AE$12,8,FALSE)&amp; Audit!U182 &amp; IF(Audit!H182=10,Audit!V182,"")</f>
        <v>#N/A</v>
      </c>
      <c r="BB1417" s="50" t="e">
        <f>VLOOKUP(Audit!H182,$V$13:$AE$22,8,FALSE) &amp; IF(Audit!H182=10,Audit!W182,"")</f>
        <v>#N/A</v>
      </c>
      <c r="BC1417" s="47" t="e">
        <f t="shared" si="685"/>
        <v>#N/A</v>
      </c>
      <c r="BD1417" s="50" t="e">
        <f>VLOOKUP(Audit!I182,$V$3:$AE$12,9,FALSE)&amp; IF(Audit!I182=10,Audit!V182,"")</f>
        <v>#N/A</v>
      </c>
      <c r="BE1417" s="50" t="e">
        <f>VLOOKUP(Audit!I182,$V$13:$AE$22,9,FALSE) &amp; IF(Audit!I182=10,Audit!W182,"") &amp; IF(Audit!I182&lt;&gt;1,U1417,"")</f>
        <v>#N/A</v>
      </c>
      <c r="BF1417" s="47" t="e">
        <f t="shared" si="686"/>
        <v>#N/A</v>
      </c>
      <c r="BG1417" s="50" t="e">
        <f>VLOOKUP(Audit!J182,$V$3:$AE$12,10,FALSE) &amp; Audit!S182 &amp; IF(Audit!J182=10,Audit!V182,"")</f>
        <v>#N/A</v>
      </c>
      <c r="BH1417" s="50" t="e">
        <f>VLOOKUP(Audit!J182,$V$13:$AE$22,10,FALSE) &amp; IF(Audit!J182=10,Audit!W182,"") &amp; IF(Audit!J182&lt;&gt;1,U1417,"")</f>
        <v>#N/A</v>
      </c>
      <c r="BI1417" s="47" t="e">
        <f t="shared" si="687"/>
        <v>#N/A</v>
      </c>
      <c r="BJ1417" s="48" t="str">
        <f t="shared" si="688"/>
        <v/>
      </c>
      <c r="BK1417" s="48" t="str">
        <f t="shared" si="689"/>
        <v/>
      </c>
      <c r="BL1417" s="48" t="str">
        <f t="shared" si="690"/>
        <v/>
      </c>
      <c r="BM1417" s="48" t="str">
        <f t="shared" si="691"/>
        <v/>
      </c>
      <c r="BN1417" s="48" t="str">
        <f t="shared" si="692"/>
        <v/>
      </c>
      <c r="BO1417" s="48" t="str">
        <f t="shared" si="693"/>
        <v/>
      </c>
      <c r="BP1417" s="48" t="str">
        <f t="shared" si="694"/>
        <v/>
      </c>
      <c r="BQ1417" s="48" t="str">
        <f t="shared" si="695"/>
        <v/>
      </c>
      <c r="BR1417" s="48" t="str">
        <f t="shared" si="696"/>
        <v/>
      </c>
      <c r="BS1417" s="48" t="str">
        <f t="shared" si="697"/>
        <v/>
      </c>
      <c r="BT1417" s="48" t="str">
        <f t="shared" si="698"/>
        <v/>
      </c>
      <c r="BU1417" s="48" t="str">
        <f t="shared" si="699"/>
        <v/>
      </c>
    </row>
    <row r="1418" spans="1:73">
      <c r="A1418" s="10">
        <f>Audit!A183</f>
        <v>0</v>
      </c>
      <c r="B1418" s="10" t="e">
        <f t="shared" si="670"/>
        <v>#N/A</v>
      </c>
      <c r="C1418" s="17" t="e">
        <f>VLOOKUP(Audit!B183,$V$3:$AE$12,2,FALSE) &amp; VLOOKUP(Audit!B183,$V$13:$AE$22,2,FALSE)&amp; IF(Audit!B183=10,Audit!V183&amp;Audit!W183,"")</f>
        <v>#N/A</v>
      </c>
      <c r="D1418" s="17" t="e">
        <f>VLOOKUP(Audit!C183,$V$3:$AE$12,3,FALSE) &amp; VLOOKUP(Audit!C183,$V$13:$AE$22,3,FALSE) &amp;IF(Audit!C183=10,Audit!V183&amp;Audit!W183,"")</f>
        <v>#N/A</v>
      </c>
      <c r="E1418" s="17" t="e">
        <f>VLOOKUP(Audit!D183,$V$3:$AE$12,4,FALSE)&amp; Audit!T183 &amp; VLOOKUP(Audit!D183,$V$13:$AE$22,4,FALSE)&amp; IF(Audit!D183=10,Audit!V183&amp;Audit!W183,"")</f>
        <v>#N/A</v>
      </c>
      <c r="F1418" s="17" t="e">
        <f>VLOOKUP(Audit!E183,$V$3:$AE$12,5,FALSE) &amp; VLOOKUP(Audit!E183,$V$13:$AE$22,5,FALSE)&amp; IF(Audit!E183=10,Audit!V183&amp;Audit!W183,"")</f>
        <v>#N/A</v>
      </c>
      <c r="G1418" s="17" t="e">
        <f>VLOOKUP(Audit!F183,$V$3:$AE$12,6,FALSE) &amp; VLOOKUP(Audit!F183,$V$13:$AE$22,6,FALSE)&amp; IF(Audit!F183=10,Audit!V183&amp;Audit!W183,"")</f>
        <v>#N/A</v>
      </c>
      <c r="H1418" s="17" t="e">
        <f>VLOOKUP(Audit!G183,$V$3:$AE$12,7,FALSE) &amp; VLOOKUP(Audit!G183,$V$13:$AE$22,7,FALSE)&amp;IF(Audit!G183=10,Audit!V183&amp;Audit!W183,"")</f>
        <v>#N/A</v>
      </c>
      <c r="I1418" s="17" t="e">
        <f>VLOOKUP(Audit!H183,$V$3:$AE$12,8,FALSE) &amp; Audit!U183 &amp; VLOOKUP(Audit!H183,$V$13:$AE$22,8,FALSE)&amp;IF(Audit!H183=10,Audit!V183&amp;Audit!W183,"")</f>
        <v>#N/A</v>
      </c>
      <c r="J1418" s="17" t="e">
        <f>VLOOKUP(Audit!I183,$V$3:$AE$12,9,FALSE) &amp; VLOOKUP(Audit!I183,$V$13:$AE$22,9,FALSE) &amp; IF(Audit!I183=10,Audit!V183&amp;Audit!W183,"") &amp; IF(Audit!I183&lt;&gt;1,U1418,"")</f>
        <v>#N/A</v>
      </c>
      <c r="K1418" s="17" t="e">
        <f>VLOOKUP(Audit!J183,$V$3:$AE$12,10,FALSE) &amp; Audit!S183 &amp; VLOOKUP(Audit!J183,$V$13:$AE$22,10,FALSE) &amp; IF(Audit!J183=10,Audit!V183&amp;Audit!W183,"") &amp; IF(Audit!J183&lt;&gt;1,U1418,"")</f>
        <v>#N/A</v>
      </c>
      <c r="L1418" s="10">
        <f>Audit!K183</f>
        <v>0</v>
      </c>
      <c r="M1418" s="10" t="e">
        <f t="shared" si="671"/>
        <v>#N/A</v>
      </c>
      <c r="N1418" s="10" t="e">
        <f t="shared" si="672"/>
        <v>#N/A</v>
      </c>
      <c r="O1418" s="10" t="e">
        <f t="shared" si="673"/>
        <v>#N/A</v>
      </c>
      <c r="P1418" s="10" t="e">
        <f t="shared" si="674"/>
        <v>#N/A</v>
      </c>
      <c r="Q1418" s="10" t="e">
        <f t="shared" si="675"/>
        <v>#N/A</v>
      </c>
      <c r="R1418" s="10" t="e">
        <f t="shared" si="676"/>
        <v>#N/A</v>
      </c>
      <c r="S1418" s="10" t="e">
        <f t="shared" si="677"/>
        <v>#N/A</v>
      </c>
      <c r="T1418" s="10" t="e">
        <f t="shared" si="678"/>
        <v>#N/A</v>
      </c>
      <c r="U1418" s="17" t="str">
        <f>IF(Audit!M183="","",VLOOKUP(Audit!M183,$W$26:$X$35,2,FALSE)) &amp; Audit!N183 &amp; IF(Audit!O183="","",IF(Audit!N183&lt;=1.4,VLOOKUP(Audit!O183,$W$38:X1463,2,FALSE),VLOOKUP(Audit!O183,$W$51:$X$61,2,FALSE))) &amp; IF(Audit!P183="","",VLOOKUP(Audit!P183,$Y$26:$Z$35,2,FALSE) &amp; Audit!Q183 &amp; IF(Audit!O183="","",IF(Audit!Q183&lt;=1.4,VLOOKUP(Audit!R183,$Y$38:$Z$48,2,FALSE),VLOOKUP(Audit!R183,$Y$51:$Z$61,2,FALSE))))</f>
        <v/>
      </c>
      <c r="V1418" s="21"/>
      <c r="AH1418" s="49">
        <f>Audit!A183</f>
        <v>0</v>
      </c>
      <c r="AI1418" s="50" t="e">
        <f>VLOOKUP(Audit!B183,$V$3:$AE$12,2,FALSE)&amp; IF(Audit!B183=10,Audit!V183,"")</f>
        <v>#N/A</v>
      </c>
      <c r="AJ1418" s="50" t="e">
        <f>VLOOKUP(Audit!B183,$V$13:$AE$22,2,FALSE)&amp; IF(Audit!B183=10,Audit!W183,"")</f>
        <v>#N/A</v>
      </c>
      <c r="AK1418" s="47" t="e">
        <f t="shared" si="679"/>
        <v>#N/A</v>
      </c>
      <c r="AL1418" s="50" t="e">
        <f>VLOOKUP(Audit!C183,$V$3:$AE$12,3,FALSE)&amp; IF(Audit!C183=10,Audit!V183,"")</f>
        <v>#N/A</v>
      </c>
      <c r="AM1418" s="50" t="e">
        <f>VLOOKUP(Audit!C183,$V$13:$AE$22,3,FALSE)&amp; IF(Audit!C183=10,Audit!W183,"")</f>
        <v>#N/A</v>
      </c>
      <c r="AN1418" s="47" t="e">
        <f t="shared" si="680"/>
        <v>#N/A</v>
      </c>
      <c r="AO1418" s="50" t="e">
        <f>VLOOKUP(Audit!D183,$V$3:$AE$12,4,FALSE) &amp;  Audit!T183 &amp; IF(Audit!D183=10,Audit!V183,"")</f>
        <v>#N/A</v>
      </c>
      <c r="AP1418" s="50" t="e">
        <f>VLOOKUP(Audit!D183,$V$13:$AE$22,4,FALSE)&amp; IF(Audit!D183=10,Audit!W183,"")</f>
        <v>#N/A</v>
      </c>
      <c r="AQ1418" s="47" t="e">
        <f t="shared" si="681"/>
        <v>#N/A</v>
      </c>
      <c r="AR1418" s="50" t="e">
        <f>VLOOKUP(Audit!E183,$V$3:$AE$12,5,FALSE)&amp; IF(Audit!E183=10,Audit!V183,"")</f>
        <v>#N/A</v>
      </c>
      <c r="AS1418" s="50" t="e">
        <f>VLOOKUP(Audit!E183,$V$13:$AE$22,5,FALSE)&amp; IF(Audit!E183=10,Audit!W183,"")</f>
        <v>#N/A</v>
      </c>
      <c r="AT1418" s="47" t="e">
        <f t="shared" si="682"/>
        <v>#N/A</v>
      </c>
      <c r="AU1418" s="50" t="e">
        <f>VLOOKUP(Audit!F183,$V$3:$AE$12,6,FALSE)&amp; IF(Audit!F183=10,Audit!V183,"")</f>
        <v>#N/A</v>
      </c>
      <c r="AV1418" s="50" t="e">
        <f>VLOOKUP(Audit!F183,$V$13:$AE$22,6,FALSE)&amp; IF(Audit!F183=10,Audit!W183,"")</f>
        <v>#N/A</v>
      </c>
      <c r="AW1418" s="47" t="e">
        <f t="shared" si="683"/>
        <v>#N/A</v>
      </c>
      <c r="AX1418" s="50" t="e">
        <f>VLOOKUP(Audit!G183,$V$3:$AE$12,7,FALSE)&amp; IF(Audit!G183=10,Audit!V183,"")</f>
        <v>#N/A</v>
      </c>
      <c r="AY1418" s="50" t="e">
        <f>VLOOKUP(Audit!G183,$V$13:$AE$22,7,FALSE) &amp; IF(Audit!G183=10,Audit!W183,"")</f>
        <v>#N/A</v>
      </c>
      <c r="AZ1418" s="47" t="e">
        <f t="shared" si="684"/>
        <v>#N/A</v>
      </c>
      <c r="BA1418" s="50" t="e">
        <f>VLOOKUP(Audit!H183,$V$3:$AE$12,8,FALSE)&amp; Audit!U183 &amp; IF(Audit!H183=10,Audit!V183,"")</f>
        <v>#N/A</v>
      </c>
      <c r="BB1418" s="50" t="e">
        <f>VLOOKUP(Audit!H183,$V$13:$AE$22,8,FALSE) &amp; IF(Audit!H183=10,Audit!W183,"")</f>
        <v>#N/A</v>
      </c>
      <c r="BC1418" s="47" t="e">
        <f t="shared" si="685"/>
        <v>#N/A</v>
      </c>
      <c r="BD1418" s="50" t="e">
        <f>VLOOKUP(Audit!I183,$V$3:$AE$12,9,FALSE)&amp; IF(Audit!I183=10,Audit!V183,"")</f>
        <v>#N/A</v>
      </c>
      <c r="BE1418" s="50" t="e">
        <f>VLOOKUP(Audit!I183,$V$13:$AE$22,9,FALSE) &amp; IF(Audit!I183=10,Audit!W183,"") &amp; IF(Audit!I183&lt;&gt;1,U1418,"")</f>
        <v>#N/A</v>
      </c>
      <c r="BF1418" s="47" t="e">
        <f t="shared" si="686"/>
        <v>#N/A</v>
      </c>
      <c r="BG1418" s="50" t="e">
        <f>VLOOKUP(Audit!J183,$V$3:$AE$12,10,FALSE) &amp; Audit!S183 &amp; IF(Audit!J183=10,Audit!V183,"")</f>
        <v>#N/A</v>
      </c>
      <c r="BH1418" s="50" t="e">
        <f>VLOOKUP(Audit!J183,$V$13:$AE$22,10,FALSE) &amp; IF(Audit!J183=10,Audit!W183,"") &amp; IF(Audit!J183&lt;&gt;1,U1418,"")</f>
        <v>#N/A</v>
      </c>
      <c r="BI1418" s="47" t="e">
        <f t="shared" si="687"/>
        <v>#N/A</v>
      </c>
      <c r="BJ1418" s="48" t="str">
        <f t="shared" si="688"/>
        <v/>
      </c>
      <c r="BK1418" s="48" t="str">
        <f t="shared" si="689"/>
        <v/>
      </c>
      <c r="BL1418" s="48" t="str">
        <f t="shared" si="690"/>
        <v/>
      </c>
      <c r="BM1418" s="48" t="str">
        <f t="shared" si="691"/>
        <v/>
      </c>
      <c r="BN1418" s="48" t="str">
        <f t="shared" si="692"/>
        <v/>
      </c>
      <c r="BO1418" s="48" t="str">
        <f t="shared" si="693"/>
        <v/>
      </c>
      <c r="BP1418" s="48" t="str">
        <f t="shared" si="694"/>
        <v/>
      </c>
      <c r="BQ1418" s="48" t="str">
        <f t="shared" si="695"/>
        <v/>
      </c>
      <c r="BR1418" s="48" t="str">
        <f t="shared" si="696"/>
        <v/>
      </c>
      <c r="BS1418" s="48" t="str">
        <f t="shared" si="697"/>
        <v/>
      </c>
      <c r="BT1418" s="48" t="str">
        <f t="shared" si="698"/>
        <v/>
      </c>
      <c r="BU1418" s="48" t="str">
        <f t="shared" si="699"/>
        <v/>
      </c>
    </row>
    <row r="1419" spans="1:73">
      <c r="A1419" s="10">
        <f>Audit!A184</f>
        <v>0</v>
      </c>
      <c r="B1419" s="10" t="e">
        <f t="shared" si="670"/>
        <v>#N/A</v>
      </c>
      <c r="C1419" s="17" t="e">
        <f>VLOOKUP(Audit!B184,$V$3:$AE$12,2,FALSE) &amp; VLOOKUP(Audit!B184,$V$13:$AE$22,2,FALSE)&amp; IF(Audit!B184=10,Audit!V184&amp;Audit!W184,"")</f>
        <v>#N/A</v>
      </c>
      <c r="D1419" s="17" t="e">
        <f>VLOOKUP(Audit!C184,$V$3:$AE$12,3,FALSE) &amp; VLOOKUP(Audit!C184,$V$13:$AE$22,3,FALSE) &amp;IF(Audit!C184=10,Audit!V184&amp;Audit!W184,"")</f>
        <v>#N/A</v>
      </c>
      <c r="E1419" s="17" t="e">
        <f>VLOOKUP(Audit!D184,$V$3:$AE$12,4,FALSE)&amp; Audit!T184 &amp; VLOOKUP(Audit!D184,$V$13:$AE$22,4,FALSE)&amp; IF(Audit!D184=10,Audit!V184&amp;Audit!W184,"")</f>
        <v>#N/A</v>
      </c>
      <c r="F1419" s="17" t="e">
        <f>VLOOKUP(Audit!E184,$V$3:$AE$12,5,FALSE) &amp; VLOOKUP(Audit!E184,$V$13:$AE$22,5,FALSE)&amp; IF(Audit!E184=10,Audit!V184&amp;Audit!W184,"")</f>
        <v>#N/A</v>
      </c>
      <c r="G1419" s="17" t="e">
        <f>VLOOKUP(Audit!F184,$V$3:$AE$12,6,FALSE) &amp; VLOOKUP(Audit!F184,$V$13:$AE$22,6,FALSE)&amp; IF(Audit!F184=10,Audit!V184&amp;Audit!W184,"")</f>
        <v>#N/A</v>
      </c>
      <c r="H1419" s="17" t="e">
        <f>VLOOKUP(Audit!G184,$V$3:$AE$12,7,FALSE) &amp; VLOOKUP(Audit!G184,$V$13:$AE$22,7,FALSE)&amp;IF(Audit!G184=10,Audit!V184&amp;Audit!W184,"")</f>
        <v>#N/A</v>
      </c>
      <c r="I1419" s="17" t="e">
        <f>VLOOKUP(Audit!H184,$V$3:$AE$12,8,FALSE) &amp; Audit!U184 &amp; VLOOKUP(Audit!H184,$V$13:$AE$22,8,FALSE)&amp;IF(Audit!H184=10,Audit!V184&amp;Audit!W184,"")</f>
        <v>#N/A</v>
      </c>
      <c r="J1419" s="17" t="e">
        <f>VLOOKUP(Audit!I184,$V$3:$AE$12,9,FALSE) &amp; VLOOKUP(Audit!I184,$V$13:$AE$22,9,FALSE) &amp; IF(Audit!I184=10,Audit!V184&amp;Audit!W184,"") &amp; IF(Audit!I184&lt;&gt;1,U1419,"")</f>
        <v>#N/A</v>
      </c>
      <c r="K1419" s="17" t="e">
        <f>VLOOKUP(Audit!J184,$V$3:$AE$12,10,FALSE) &amp; Audit!S184 &amp; VLOOKUP(Audit!J184,$V$13:$AE$22,10,FALSE) &amp; IF(Audit!J184=10,Audit!V184&amp;Audit!W184,"") &amp; IF(Audit!J184&lt;&gt;1,U1419,"")</f>
        <v>#N/A</v>
      </c>
      <c r="L1419" s="10">
        <f>Audit!K184</f>
        <v>0</v>
      </c>
      <c r="M1419" s="10" t="e">
        <f t="shared" si="671"/>
        <v>#N/A</v>
      </c>
      <c r="N1419" s="10" t="e">
        <f t="shared" si="672"/>
        <v>#N/A</v>
      </c>
      <c r="O1419" s="10" t="e">
        <f t="shared" si="673"/>
        <v>#N/A</v>
      </c>
      <c r="P1419" s="10" t="e">
        <f t="shared" si="674"/>
        <v>#N/A</v>
      </c>
      <c r="Q1419" s="10" t="e">
        <f t="shared" si="675"/>
        <v>#N/A</v>
      </c>
      <c r="R1419" s="10" t="e">
        <f t="shared" si="676"/>
        <v>#N/A</v>
      </c>
      <c r="S1419" s="10" t="e">
        <f t="shared" si="677"/>
        <v>#N/A</v>
      </c>
      <c r="T1419" s="10" t="e">
        <f t="shared" si="678"/>
        <v>#N/A</v>
      </c>
      <c r="U1419" s="17" t="str">
        <f>IF(Audit!M184="","",VLOOKUP(Audit!M184,$W$26:$X$35,2,FALSE)) &amp; Audit!N184 &amp; IF(Audit!O184="","",IF(Audit!N184&lt;=1.4,VLOOKUP(Audit!O184,$W$38:X1464,2,FALSE),VLOOKUP(Audit!O184,$W$51:$X$61,2,FALSE))) &amp; IF(Audit!P184="","",VLOOKUP(Audit!P184,$Y$26:$Z$35,2,FALSE) &amp; Audit!Q184 &amp; IF(Audit!O184="","",IF(Audit!Q184&lt;=1.4,VLOOKUP(Audit!R184,$Y$38:$Z$48,2,FALSE),VLOOKUP(Audit!R184,$Y$51:$Z$61,2,FALSE))))</f>
        <v/>
      </c>
      <c r="V1419" s="21"/>
      <c r="AH1419" s="49">
        <f>Audit!A184</f>
        <v>0</v>
      </c>
      <c r="AI1419" s="50" t="e">
        <f>VLOOKUP(Audit!B184,$V$3:$AE$12,2,FALSE)&amp; IF(Audit!B184=10,Audit!V184,"")</f>
        <v>#N/A</v>
      </c>
      <c r="AJ1419" s="50" t="e">
        <f>VLOOKUP(Audit!B184,$V$13:$AE$22,2,FALSE)&amp; IF(Audit!B184=10,Audit!W184,"")</f>
        <v>#N/A</v>
      </c>
      <c r="AK1419" s="47" t="e">
        <f t="shared" si="679"/>
        <v>#N/A</v>
      </c>
      <c r="AL1419" s="50" t="e">
        <f>VLOOKUP(Audit!C184,$V$3:$AE$12,3,FALSE)&amp; IF(Audit!C184=10,Audit!V184,"")</f>
        <v>#N/A</v>
      </c>
      <c r="AM1419" s="50" t="e">
        <f>VLOOKUP(Audit!C184,$V$13:$AE$22,3,FALSE)&amp; IF(Audit!C184=10,Audit!W184,"")</f>
        <v>#N/A</v>
      </c>
      <c r="AN1419" s="47" t="e">
        <f t="shared" si="680"/>
        <v>#N/A</v>
      </c>
      <c r="AO1419" s="50" t="e">
        <f>VLOOKUP(Audit!D184,$V$3:$AE$12,4,FALSE) &amp;  Audit!T184 &amp; IF(Audit!D184=10,Audit!V184,"")</f>
        <v>#N/A</v>
      </c>
      <c r="AP1419" s="50" t="e">
        <f>VLOOKUP(Audit!D184,$V$13:$AE$22,4,FALSE)&amp; IF(Audit!D184=10,Audit!W184,"")</f>
        <v>#N/A</v>
      </c>
      <c r="AQ1419" s="47" t="e">
        <f t="shared" si="681"/>
        <v>#N/A</v>
      </c>
      <c r="AR1419" s="50" t="e">
        <f>VLOOKUP(Audit!E184,$V$3:$AE$12,5,FALSE)&amp; IF(Audit!E184=10,Audit!V184,"")</f>
        <v>#N/A</v>
      </c>
      <c r="AS1419" s="50" t="e">
        <f>VLOOKUP(Audit!E184,$V$13:$AE$22,5,FALSE)&amp; IF(Audit!E184=10,Audit!W184,"")</f>
        <v>#N/A</v>
      </c>
      <c r="AT1419" s="47" t="e">
        <f t="shared" si="682"/>
        <v>#N/A</v>
      </c>
      <c r="AU1419" s="50" t="e">
        <f>VLOOKUP(Audit!F184,$V$3:$AE$12,6,FALSE)&amp; IF(Audit!F184=10,Audit!V184,"")</f>
        <v>#N/A</v>
      </c>
      <c r="AV1419" s="50" t="e">
        <f>VLOOKUP(Audit!F184,$V$13:$AE$22,6,FALSE)&amp; IF(Audit!F184=10,Audit!W184,"")</f>
        <v>#N/A</v>
      </c>
      <c r="AW1419" s="47" t="e">
        <f t="shared" si="683"/>
        <v>#N/A</v>
      </c>
      <c r="AX1419" s="50" t="e">
        <f>VLOOKUP(Audit!G184,$V$3:$AE$12,7,FALSE)&amp; IF(Audit!G184=10,Audit!V184,"")</f>
        <v>#N/A</v>
      </c>
      <c r="AY1419" s="50" t="e">
        <f>VLOOKUP(Audit!G184,$V$13:$AE$22,7,FALSE) &amp; IF(Audit!G184=10,Audit!W184,"")</f>
        <v>#N/A</v>
      </c>
      <c r="AZ1419" s="47" t="e">
        <f t="shared" si="684"/>
        <v>#N/A</v>
      </c>
      <c r="BA1419" s="50" t="e">
        <f>VLOOKUP(Audit!H184,$V$3:$AE$12,8,FALSE)&amp; Audit!U184 &amp; IF(Audit!H184=10,Audit!V184,"")</f>
        <v>#N/A</v>
      </c>
      <c r="BB1419" s="50" t="e">
        <f>VLOOKUP(Audit!H184,$V$13:$AE$22,8,FALSE) &amp; IF(Audit!H184=10,Audit!W184,"")</f>
        <v>#N/A</v>
      </c>
      <c r="BC1419" s="47" t="e">
        <f t="shared" si="685"/>
        <v>#N/A</v>
      </c>
      <c r="BD1419" s="50" t="e">
        <f>VLOOKUP(Audit!I184,$V$3:$AE$12,9,FALSE)&amp; IF(Audit!I184=10,Audit!V184,"")</f>
        <v>#N/A</v>
      </c>
      <c r="BE1419" s="50" t="e">
        <f>VLOOKUP(Audit!I184,$V$13:$AE$22,9,FALSE) &amp; IF(Audit!I184=10,Audit!W184,"") &amp; IF(Audit!I184&lt;&gt;1,U1419,"")</f>
        <v>#N/A</v>
      </c>
      <c r="BF1419" s="47" t="e">
        <f t="shared" si="686"/>
        <v>#N/A</v>
      </c>
      <c r="BG1419" s="50" t="e">
        <f>VLOOKUP(Audit!J184,$V$3:$AE$12,10,FALSE) &amp; Audit!S184 &amp; IF(Audit!J184=10,Audit!V184,"")</f>
        <v>#N/A</v>
      </c>
      <c r="BH1419" s="50" t="e">
        <f>VLOOKUP(Audit!J184,$V$13:$AE$22,10,FALSE) &amp; IF(Audit!J184=10,Audit!W184,"") &amp; IF(Audit!J184&lt;&gt;1,U1419,"")</f>
        <v>#N/A</v>
      </c>
      <c r="BI1419" s="47" t="e">
        <f t="shared" si="687"/>
        <v>#N/A</v>
      </c>
      <c r="BJ1419" s="48" t="str">
        <f t="shared" si="688"/>
        <v/>
      </c>
      <c r="BK1419" s="48" t="str">
        <f t="shared" si="689"/>
        <v/>
      </c>
      <c r="BL1419" s="48" t="str">
        <f t="shared" si="690"/>
        <v/>
      </c>
      <c r="BM1419" s="48" t="str">
        <f t="shared" si="691"/>
        <v/>
      </c>
      <c r="BN1419" s="48" t="str">
        <f t="shared" si="692"/>
        <v/>
      </c>
      <c r="BO1419" s="48" t="str">
        <f t="shared" si="693"/>
        <v/>
      </c>
      <c r="BP1419" s="48" t="str">
        <f t="shared" si="694"/>
        <v/>
      </c>
      <c r="BQ1419" s="48" t="str">
        <f t="shared" si="695"/>
        <v/>
      </c>
      <c r="BR1419" s="48" t="str">
        <f t="shared" si="696"/>
        <v/>
      </c>
      <c r="BS1419" s="48" t="str">
        <f t="shared" si="697"/>
        <v/>
      </c>
      <c r="BT1419" s="48" t="str">
        <f t="shared" si="698"/>
        <v/>
      </c>
      <c r="BU1419" s="48" t="str">
        <f t="shared" si="699"/>
        <v/>
      </c>
    </row>
    <row r="1420" spans="1:73">
      <c r="A1420" s="10">
        <f>Audit!A185</f>
        <v>0</v>
      </c>
      <c r="B1420" s="10" t="e">
        <f t="shared" si="670"/>
        <v>#N/A</v>
      </c>
      <c r="C1420" s="17" t="e">
        <f>VLOOKUP(Audit!B185,$V$3:$AE$12,2,FALSE) &amp; VLOOKUP(Audit!B185,$V$13:$AE$22,2,FALSE)&amp; IF(Audit!B185=10,Audit!V185&amp;Audit!W185,"")</f>
        <v>#N/A</v>
      </c>
      <c r="D1420" s="17" t="e">
        <f>VLOOKUP(Audit!C185,$V$3:$AE$12,3,FALSE) &amp; VLOOKUP(Audit!C185,$V$13:$AE$22,3,FALSE) &amp;IF(Audit!C185=10,Audit!V185&amp;Audit!W185,"")</f>
        <v>#N/A</v>
      </c>
      <c r="E1420" s="17" t="e">
        <f>VLOOKUP(Audit!D185,$V$3:$AE$12,4,FALSE)&amp; Audit!T185 &amp; VLOOKUP(Audit!D185,$V$13:$AE$22,4,FALSE)&amp; IF(Audit!D185=10,Audit!V185&amp;Audit!W185,"")</f>
        <v>#N/A</v>
      </c>
      <c r="F1420" s="17" t="e">
        <f>VLOOKUP(Audit!E185,$V$3:$AE$12,5,FALSE) &amp; VLOOKUP(Audit!E185,$V$13:$AE$22,5,FALSE)&amp; IF(Audit!E185=10,Audit!V185&amp;Audit!W185,"")</f>
        <v>#N/A</v>
      </c>
      <c r="G1420" s="17" t="e">
        <f>VLOOKUP(Audit!F185,$V$3:$AE$12,6,FALSE) &amp; VLOOKUP(Audit!F185,$V$13:$AE$22,6,FALSE)&amp; IF(Audit!F185=10,Audit!V185&amp;Audit!W185,"")</f>
        <v>#N/A</v>
      </c>
      <c r="H1420" s="17" t="e">
        <f>VLOOKUP(Audit!G185,$V$3:$AE$12,7,FALSE) &amp; VLOOKUP(Audit!G185,$V$13:$AE$22,7,FALSE)&amp;IF(Audit!G185=10,Audit!V185&amp;Audit!W185,"")</f>
        <v>#N/A</v>
      </c>
      <c r="I1420" s="17" t="e">
        <f>VLOOKUP(Audit!H185,$V$3:$AE$12,8,FALSE) &amp; Audit!U185 &amp; VLOOKUP(Audit!H185,$V$13:$AE$22,8,FALSE)&amp;IF(Audit!H185=10,Audit!V185&amp;Audit!W185,"")</f>
        <v>#N/A</v>
      </c>
      <c r="J1420" s="17" t="e">
        <f>VLOOKUP(Audit!I185,$V$3:$AE$12,9,FALSE) &amp; VLOOKUP(Audit!I185,$V$13:$AE$22,9,FALSE) &amp; IF(Audit!I185=10,Audit!V185&amp;Audit!W185,"") &amp; IF(Audit!I185&lt;&gt;1,U1420,"")</f>
        <v>#N/A</v>
      </c>
      <c r="K1420" s="17" t="e">
        <f>VLOOKUP(Audit!J185,$V$3:$AE$12,10,FALSE) &amp; Audit!S185 &amp; VLOOKUP(Audit!J185,$V$13:$AE$22,10,FALSE) &amp; IF(Audit!J185=10,Audit!V185&amp;Audit!W185,"") &amp; IF(Audit!J185&lt;&gt;1,U1420,"")</f>
        <v>#N/A</v>
      </c>
      <c r="L1420" s="10">
        <f>Audit!K185</f>
        <v>0</v>
      </c>
      <c r="M1420" s="10" t="e">
        <f t="shared" si="671"/>
        <v>#N/A</v>
      </c>
      <c r="N1420" s="10" t="e">
        <f t="shared" si="672"/>
        <v>#N/A</v>
      </c>
      <c r="O1420" s="10" t="e">
        <f t="shared" si="673"/>
        <v>#N/A</v>
      </c>
      <c r="P1420" s="10" t="e">
        <f t="shared" si="674"/>
        <v>#N/A</v>
      </c>
      <c r="Q1420" s="10" t="e">
        <f t="shared" si="675"/>
        <v>#N/A</v>
      </c>
      <c r="R1420" s="10" t="e">
        <f t="shared" si="676"/>
        <v>#N/A</v>
      </c>
      <c r="S1420" s="10" t="e">
        <f t="shared" si="677"/>
        <v>#N/A</v>
      </c>
      <c r="T1420" s="10" t="e">
        <f t="shared" si="678"/>
        <v>#N/A</v>
      </c>
      <c r="U1420" s="17" t="str">
        <f>IF(Audit!M185="","",VLOOKUP(Audit!M185,$W$26:$X$35,2,FALSE)) &amp; Audit!N185 &amp; IF(Audit!O185="","",IF(Audit!N185&lt;=1.4,VLOOKUP(Audit!O185,$W$38:X1465,2,FALSE),VLOOKUP(Audit!O185,$W$51:$X$61,2,FALSE))) &amp; IF(Audit!P185="","",VLOOKUP(Audit!P185,$Y$26:$Z$35,2,FALSE) &amp; Audit!Q185 &amp; IF(Audit!O185="","",IF(Audit!Q185&lt;=1.4,VLOOKUP(Audit!R185,$Y$38:$Z$48,2,FALSE),VLOOKUP(Audit!R185,$Y$51:$Z$61,2,FALSE))))</f>
        <v/>
      </c>
      <c r="V1420" s="21"/>
      <c r="AH1420" s="49">
        <f>Audit!A185</f>
        <v>0</v>
      </c>
      <c r="AI1420" s="50" t="e">
        <f>VLOOKUP(Audit!B185,$V$3:$AE$12,2,FALSE)&amp; IF(Audit!B185=10,Audit!V185,"")</f>
        <v>#N/A</v>
      </c>
      <c r="AJ1420" s="50" t="e">
        <f>VLOOKUP(Audit!B185,$V$13:$AE$22,2,FALSE)&amp; IF(Audit!B185=10,Audit!W185,"")</f>
        <v>#N/A</v>
      </c>
      <c r="AK1420" s="47" t="e">
        <f t="shared" si="679"/>
        <v>#N/A</v>
      </c>
      <c r="AL1420" s="50" t="e">
        <f>VLOOKUP(Audit!C185,$V$3:$AE$12,3,FALSE)&amp; IF(Audit!C185=10,Audit!V185,"")</f>
        <v>#N/A</v>
      </c>
      <c r="AM1420" s="50" t="e">
        <f>VLOOKUP(Audit!C185,$V$13:$AE$22,3,FALSE)&amp; IF(Audit!C185=10,Audit!W185,"")</f>
        <v>#N/A</v>
      </c>
      <c r="AN1420" s="47" t="e">
        <f t="shared" si="680"/>
        <v>#N/A</v>
      </c>
      <c r="AO1420" s="50" t="e">
        <f>VLOOKUP(Audit!D185,$V$3:$AE$12,4,FALSE) &amp;  Audit!T185 &amp; IF(Audit!D185=10,Audit!V185,"")</f>
        <v>#N/A</v>
      </c>
      <c r="AP1420" s="50" t="e">
        <f>VLOOKUP(Audit!D185,$V$13:$AE$22,4,FALSE)&amp; IF(Audit!D185=10,Audit!W185,"")</f>
        <v>#N/A</v>
      </c>
      <c r="AQ1420" s="47" t="e">
        <f t="shared" si="681"/>
        <v>#N/A</v>
      </c>
      <c r="AR1420" s="50" t="e">
        <f>VLOOKUP(Audit!E185,$V$3:$AE$12,5,FALSE)&amp; IF(Audit!E185=10,Audit!V185,"")</f>
        <v>#N/A</v>
      </c>
      <c r="AS1420" s="50" t="e">
        <f>VLOOKUP(Audit!E185,$V$13:$AE$22,5,FALSE)&amp; IF(Audit!E185=10,Audit!W185,"")</f>
        <v>#N/A</v>
      </c>
      <c r="AT1420" s="47" t="e">
        <f t="shared" si="682"/>
        <v>#N/A</v>
      </c>
      <c r="AU1420" s="50" t="e">
        <f>VLOOKUP(Audit!F185,$V$3:$AE$12,6,FALSE)&amp; IF(Audit!F185=10,Audit!V185,"")</f>
        <v>#N/A</v>
      </c>
      <c r="AV1420" s="50" t="e">
        <f>VLOOKUP(Audit!F185,$V$13:$AE$22,6,FALSE)&amp; IF(Audit!F185=10,Audit!W185,"")</f>
        <v>#N/A</v>
      </c>
      <c r="AW1420" s="47" t="e">
        <f t="shared" si="683"/>
        <v>#N/A</v>
      </c>
      <c r="AX1420" s="50" t="e">
        <f>VLOOKUP(Audit!G185,$V$3:$AE$12,7,FALSE)&amp; IF(Audit!G185=10,Audit!V185,"")</f>
        <v>#N/A</v>
      </c>
      <c r="AY1420" s="50" t="e">
        <f>VLOOKUP(Audit!G185,$V$13:$AE$22,7,FALSE) &amp; IF(Audit!G185=10,Audit!W185,"")</f>
        <v>#N/A</v>
      </c>
      <c r="AZ1420" s="47" t="e">
        <f t="shared" si="684"/>
        <v>#N/A</v>
      </c>
      <c r="BA1420" s="50" t="e">
        <f>VLOOKUP(Audit!H185,$V$3:$AE$12,8,FALSE)&amp; Audit!U185 &amp; IF(Audit!H185=10,Audit!V185,"")</f>
        <v>#N/A</v>
      </c>
      <c r="BB1420" s="50" t="e">
        <f>VLOOKUP(Audit!H185,$V$13:$AE$22,8,FALSE) &amp; IF(Audit!H185=10,Audit!W185,"")</f>
        <v>#N/A</v>
      </c>
      <c r="BC1420" s="47" t="e">
        <f t="shared" si="685"/>
        <v>#N/A</v>
      </c>
      <c r="BD1420" s="50" t="e">
        <f>VLOOKUP(Audit!I185,$V$3:$AE$12,9,FALSE)&amp; IF(Audit!I185=10,Audit!V185,"")</f>
        <v>#N/A</v>
      </c>
      <c r="BE1420" s="50" t="e">
        <f>VLOOKUP(Audit!I185,$V$13:$AE$22,9,FALSE) &amp; IF(Audit!I185=10,Audit!W185,"") &amp; IF(Audit!I185&lt;&gt;1,U1420,"")</f>
        <v>#N/A</v>
      </c>
      <c r="BF1420" s="47" t="e">
        <f t="shared" si="686"/>
        <v>#N/A</v>
      </c>
      <c r="BG1420" s="50" t="e">
        <f>VLOOKUP(Audit!J185,$V$3:$AE$12,10,FALSE) &amp; Audit!S185 &amp; IF(Audit!J185=10,Audit!V185,"")</f>
        <v>#N/A</v>
      </c>
      <c r="BH1420" s="50" t="e">
        <f>VLOOKUP(Audit!J185,$V$13:$AE$22,10,FALSE) &amp; IF(Audit!J185=10,Audit!W185,"") &amp; IF(Audit!J185&lt;&gt;1,U1420,"")</f>
        <v>#N/A</v>
      </c>
      <c r="BI1420" s="47" t="e">
        <f t="shared" si="687"/>
        <v>#N/A</v>
      </c>
      <c r="BJ1420" s="48" t="str">
        <f t="shared" si="688"/>
        <v/>
      </c>
      <c r="BK1420" s="48" t="str">
        <f t="shared" si="689"/>
        <v/>
      </c>
      <c r="BL1420" s="48" t="str">
        <f t="shared" si="690"/>
        <v/>
      </c>
      <c r="BM1420" s="48" t="str">
        <f t="shared" si="691"/>
        <v/>
      </c>
      <c r="BN1420" s="48" t="str">
        <f t="shared" si="692"/>
        <v/>
      </c>
      <c r="BO1420" s="48" t="str">
        <f t="shared" si="693"/>
        <v/>
      </c>
      <c r="BP1420" s="48" t="str">
        <f t="shared" si="694"/>
        <v/>
      </c>
      <c r="BQ1420" s="48" t="str">
        <f t="shared" si="695"/>
        <v/>
      </c>
      <c r="BR1420" s="48" t="str">
        <f t="shared" si="696"/>
        <v/>
      </c>
      <c r="BS1420" s="48" t="str">
        <f t="shared" si="697"/>
        <v/>
      </c>
      <c r="BT1420" s="48" t="str">
        <f t="shared" si="698"/>
        <v/>
      </c>
      <c r="BU1420" s="48" t="str">
        <f t="shared" si="699"/>
        <v/>
      </c>
    </row>
    <row r="1421" spans="1:73">
      <c r="A1421" s="10">
        <f>Audit!A186</f>
        <v>0</v>
      </c>
      <c r="B1421" s="10" t="e">
        <f t="shared" si="670"/>
        <v>#N/A</v>
      </c>
      <c r="C1421" s="17" t="e">
        <f>VLOOKUP(Audit!B186,$V$3:$AE$12,2,FALSE) &amp; VLOOKUP(Audit!B186,$V$13:$AE$22,2,FALSE)&amp; IF(Audit!B186=10,Audit!V186&amp;Audit!W186,"")</f>
        <v>#N/A</v>
      </c>
      <c r="D1421" s="17" t="e">
        <f>VLOOKUP(Audit!C186,$V$3:$AE$12,3,FALSE) &amp; VLOOKUP(Audit!C186,$V$13:$AE$22,3,FALSE) &amp;IF(Audit!C186=10,Audit!V186&amp;Audit!W186,"")</f>
        <v>#N/A</v>
      </c>
      <c r="E1421" s="17" t="e">
        <f>VLOOKUP(Audit!D186,$V$3:$AE$12,4,FALSE)&amp; Audit!T186 &amp; VLOOKUP(Audit!D186,$V$13:$AE$22,4,FALSE)&amp; IF(Audit!D186=10,Audit!V186&amp;Audit!W186,"")</f>
        <v>#N/A</v>
      </c>
      <c r="F1421" s="17" t="e">
        <f>VLOOKUP(Audit!E186,$V$3:$AE$12,5,FALSE) &amp; VLOOKUP(Audit!E186,$V$13:$AE$22,5,FALSE)&amp; IF(Audit!E186=10,Audit!V186&amp;Audit!W186,"")</f>
        <v>#N/A</v>
      </c>
      <c r="G1421" s="17" t="e">
        <f>VLOOKUP(Audit!F186,$V$3:$AE$12,6,FALSE) &amp; VLOOKUP(Audit!F186,$V$13:$AE$22,6,FALSE)&amp; IF(Audit!F186=10,Audit!V186&amp;Audit!W186,"")</f>
        <v>#N/A</v>
      </c>
      <c r="H1421" s="17" t="e">
        <f>VLOOKUP(Audit!G186,$V$3:$AE$12,7,FALSE) &amp; VLOOKUP(Audit!G186,$V$13:$AE$22,7,FALSE)&amp;IF(Audit!G186=10,Audit!V186&amp;Audit!W186,"")</f>
        <v>#N/A</v>
      </c>
      <c r="I1421" s="17" t="e">
        <f>VLOOKUP(Audit!H186,$V$3:$AE$12,8,FALSE) &amp; Audit!U186 &amp; VLOOKUP(Audit!H186,$V$13:$AE$22,8,FALSE)&amp;IF(Audit!H186=10,Audit!V186&amp;Audit!W186,"")</f>
        <v>#N/A</v>
      </c>
      <c r="J1421" s="17" t="e">
        <f>VLOOKUP(Audit!I186,$V$3:$AE$12,9,FALSE) &amp; VLOOKUP(Audit!I186,$V$13:$AE$22,9,FALSE) &amp; IF(Audit!I186=10,Audit!V186&amp;Audit!W186,"") &amp; IF(Audit!I186&lt;&gt;1,U1421,"")</f>
        <v>#N/A</v>
      </c>
      <c r="K1421" s="17" t="e">
        <f>VLOOKUP(Audit!J186,$V$3:$AE$12,10,FALSE) &amp; Audit!S186 &amp; VLOOKUP(Audit!J186,$V$13:$AE$22,10,FALSE) &amp; IF(Audit!J186=10,Audit!V186&amp;Audit!W186,"") &amp; IF(Audit!J186&lt;&gt;1,U1421,"")</f>
        <v>#N/A</v>
      </c>
      <c r="L1421" s="10">
        <f>Audit!K186</f>
        <v>0</v>
      </c>
      <c r="M1421" s="10" t="e">
        <f t="shared" si="671"/>
        <v>#N/A</v>
      </c>
      <c r="N1421" s="10" t="e">
        <f t="shared" si="672"/>
        <v>#N/A</v>
      </c>
      <c r="O1421" s="10" t="e">
        <f t="shared" si="673"/>
        <v>#N/A</v>
      </c>
      <c r="P1421" s="10" t="e">
        <f t="shared" si="674"/>
        <v>#N/A</v>
      </c>
      <c r="Q1421" s="10" t="e">
        <f t="shared" si="675"/>
        <v>#N/A</v>
      </c>
      <c r="R1421" s="10" t="e">
        <f t="shared" si="676"/>
        <v>#N/A</v>
      </c>
      <c r="S1421" s="10" t="e">
        <f t="shared" si="677"/>
        <v>#N/A</v>
      </c>
      <c r="T1421" s="10" t="e">
        <f t="shared" si="678"/>
        <v>#N/A</v>
      </c>
      <c r="U1421" s="17" t="str">
        <f>IF(Audit!M186="","",VLOOKUP(Audit!M186,$W$26:$X$35,2,FALSE)) &amp; Audit!N186 &amp; IF(Audit!O186="","",IF(Audit!N186&lt;=1.4,VLOOKUP(Audit!O186,$W$38:X1466,2,FALSE),VLOOKUP(Audit!O186,$W$51:$X$61,2,FALSE))) &amp; IF(Audit!P186="","",VLOOKUP(Audit!P186,$Y$26:$Z$35,2,FALSE) &amp; Audit!Q186 &amp; IF(Audit!O186="","",IF(Audit!Q186&lt;=1.4,VLOOKUP(Audit!R186,$Y$38:$Z$48,2,FALSE),VLOOKUP(Audit!R186,$Y$51:$Z$61,2,FALSE))))</f>
        <v/>
      </c>
      <c r="V1421" s="21"/>
      <c r="AH1421" s="49">
        <f>Audit!A186</f>
        <v>0</v>
      </c>
      <c r="AI1421" s="50" t="e">
        <f>VLOOKUP(Audit!B186,$V$3:$AE$12,2,FALSE)&amp; IF(Audit!B186=10,Audit!V186,"")</f>
        <v>#N/A</v>
      </c>
      <c r="AJ1421" s="50" t="e">
        <f>VLOOKUP(Audit!B186,$V$13:$AE$22,2,FALSE)&amp; IF(Audit!B186=10,Audit!W186,"")</f>
        <v>#N/A</v>
      </c>
      <c r="AK1421" s="47" t="e">
        <f t="shared" si="679"/>
        <v>#N/A</v>
      </c>
      <c r="AL1421" s="50" t="e">
        <f>VLOOKUP(Audit!C186,$V$3:$AE$12,3,FALSE)&amp; IF(Audit!C186=10,Audit!V186,"")</f>
        <v>#N/A</v>
      </c>
      <c r="AM1421" s="50" t="e">
        <f>VLOOKUP(Audit!C186,$V$13:$AE$22,3,FALSE)&amp; IF(Audit!C186=10,Audit!W186,"")</f>
        <v>#N/A</v>
      </c>
      <c r="AN1421" s="47" t="e">
        <f t="shared" si="680"/>
        <v>#N/A</v>
      </c>
      <c r="AO1421" s="50" t="e">
        <f>VLOOKUP(Audit!D186,$V$3:$AE$12,4,FALSE) &amp;  Audit!T186 &amp; IF(Audit!D186=10,Audit!V186,"")</f>
        <v>#N/A</v>
      </c>
      <c r="AP1421" s="50" t="e">
        <f>VLOOKUP(Audit!D186,$V$13:$AE$22,4,FALSE)&amp; IF(Audit!D186=10,Audit!W186,"")</f>
        <v>#N/A</v>
      </c>
      <c r="AQ1421" s="47" t="e">
        <f t="shared" si="681"/>
        <v>#N/A</v>
      </c>
      <c r="AR1421" s="50" t="e">
        <f>VLOOKUP(Audit!E186,$V$3:$AE$12,5,FALSE)&amp; IF(Audit!E186=10,Audit!V186,"")</f>
        <v>#N/A</v>
      </c>
      <c r="AS1421" s="50" t="e">
        <f>VLOOKUP(Audit!E186,$V$13:$AE$22,5,FALSE)&amp; IF(Audit!E186=10,Audit!W186,"")</f>
        <v>#N/A</v>
      </c>
      <c r="AT1421" s="47" t="e">
        <f t="shared" si="682"/>
        <v>#N/A</v>
      </c>
      <c r="AU1421" s="50" t="e">
        <f>VLOOKUP(Audit!F186,$V$3:$AE$12,6,FALSE)&amp; IF(Audit!F186=10,Audit!V186,"")</f>
        <v>#N/A</v>
      </c>
      <c r="AV1421" s="50" t="e">
        <f>VLOOKUP(Audit!F186,$V$13:$AE$22,6,FALSE)&amp; IF(Audit!F186=10,Audit!W186,"")</f>
        <v>#N/A</v>
      </c>
      <c r="AW1421" s="47" t="e">
        <f t="shared" si="683"/>
        <v>#N/A</v>
      </c>
      <c r="AX1421" s="50" t="e">
        <f>VLOOKUP(Audit!G186,$V$3:$AE$12,7,FALSE)&amp; IF(Audit!G186=10,Audit!V186,"")</f>
        <v>#N/A</v>
      </c>
      <c r="AY1421" s="50" t="e">
        <f>VLOOKUP(Audit!G186,$V$13:$AE$22,7,FALSE) &amp; IF(Audit!G186=10,Audit!W186,"")</f>
        <v>#N/A</v>
      </c>
      <c r="AZ1421" s="47" t="e">
        <f t="shared" si="684"/>
        <v>#N/A</v>
      </c>
      <c r="BA1421" s="50" t="e">
        <f>VLOOKUP(Audit!H186,$V$3:$AE$12,8,FALSE)&amp; Audit!U186 &amp; IF(Audit!H186=10,Audit!V186,"")</f>
        <v>#N/A</v>
      </c>
      <c r="BB1421" s="50" t="e">
        <f>VLOOKUP(Audit!H186,$V$13:$AE$22,8,FALSE) &amp; IF(Audit!H186=10,Audit!W186,"")</f>
        <v>#N/A</v>
      </c>
      <c r="BC1421" s="47" t="e">
        <f t="shared" si="685"/>
        <v>#N/A</v>
      </c>
      <c r="BD1421" s="50" t="e">
        <f>VLOOKUP(Audit!I186,$V$3:$AE$12,9,FALSE)&amp; IF(Audit!I186=10,Audit!V186,"")</f>
        <v>#N/A</v>
      </c>
      <c r="BE1421" s="50" t="e">
        <f>VLOOKUP(Audit!I186,$V$13:$AE$22,9,FALSE) &amp; IF(Audit!I186=10,Audit!W186,"") &amp; IF(Audit!I186&lt;&gt;1,U1421,"")</f>
        <v>#N/A</v>
      </c>
      <c r="BF1421" s="47" t="e">
        <f t="shared" si="686"/>
        <v>#N/A</v>
      </c>
      <c r="BG1421" s="50" t="e">
        <f>VLOOKUP(Audit!J186,$V$3:$AE$12,10,FALSE) &amp; Audit!S186 &amp; IF(Audit!J186=10,Audit!V186,"")</f>
        <v>#N/A</v>
      </c>
      <c r="BH1421" s="50" t="e">
        <f>VLOOKUP(Audit!J186,$V$13:$AE$22,10,FALSE) &amp; IF(Audit!J186=10,Audit!W186,"") &amp; IF(Audit!J186&lt;&gt;1,U1421,"")</f>
        <v>#N/A</v>
      </c>
      <c r="BI1421" s="47" t="e">
        <f t="shared" si="687"/>
        <v>#N/A</v>
      </c>
      <c r="BJ1421" s="48" t="str">
        <f t="shared" si="688"/>
        <v/>
      </c>
      <c r="BK1421" s="48" t="str">
        <f t="shared" si="689"/>
        <v/>
      </c>
      <c r="BL1421" s="48" t="str">
        <f t="shared" si="690"/>
        <v/>
      </c>
      <c r="BM1421" s="48" t="str">
        <f t="shared" si="691"/>
        <v/>
      </c>
      <c r="BN1421" s="48" t="str">
        <f t="shared" si="692"/>
        <v/>
      </c>
      <c r="BO1421" s="48" t="str">
        <f t="shared" si="693"/>
        <v/>
      </c>
      <c r="BP1421" s="48" t="str">
        <f t="shared" si="694"/>
        <v/>
      </c>
      <c r="BQ1421" s="48" t="str">
        <f t="shared" si="695"/>
        <v/>
      </c>
      <c r="BR1421" s="48" t="str">
        <f t="shared" si="696"/>
        <v/>
      </c>
      <c r="BS1421" s="48" t="str">
        <f t="shared" si="697"/>
        <v/>
      </c>
      <c r="BT1421" s="48" t="str">
        <f t="shared" si="698"/>
        <v/>
      </c>
      <c r="BU1421" s="48" t="str">
        <f t="shared" si="699"/>
        <v/>
      </c>
    </row>
    <row r="1422" spans="1:73">
      <c r="A1422" s="10">
        <f>Audit!A187</f>
        <v>0</v>
      </c>
      <c r="B1422" s="10" t="e">
        <f t="shared" si="670"/>
        <v>#N/A</v>
      </c>
      <c r="C1422" s="17" t="e">
        <f>VLOOKUP(Audit!B187,$V$3:$AE$12,2,FALSE) &amp; VLOOKUP(Audit!B187,$V$13:$AE$22,2,FALSE)&amp; IF(Audit!B187=10,Audit!V187&amp;Audit!W187,"")</f>
        <v>#N/A</v>
      </c>
      <c r="D1422" s="17" t="e">
        <f>VLOOKUP(Audit!C187,$V$3:$AE$12,3,FALSE) &amp; VLOOKUP(Audit!C187,$V$13:$AE$22,3,FALSE) &amp;IF(Audit!C187=10,Audit!V187&amp;Audit!W187,"")</f>
        <v>#N/A</v>
      </c>
      <c r="E1422" s="17" t="e">
        <f>VLOOKUP(Audit!D187,$V$3:$AE$12,4,FALSE)&amp; Audit!T187 &amp; VLOOKUP(Audit!D187,$V$13:$AE$22,4,FALSE)&amp; IF(Audit!D187=10,Audit!V187&amp;Audit!W187,"")</f>
        <v>#N/A</v>
      </c>
      <c r="F1422" s="17" t="e">
        <f>VLOOKUP(Audit!E187,$V$3:$AE$12,5,FALSE) &amp; VLOOKUP(Audit!E187,$V$13:$AE$22,5,FALSE)&amp; IF(Audit!E187=10,Audit!V187&amp;Audit!W187,"")</f>
        <v>#N/A</v>
      </c>
      <c r="G1422" s="17" t="e">
        <f>VLOOKUP(Audit!F187,$V$3:$AE$12,6,FALSE) &amp; VLOOKUP(Audit!F187,$V$13:$AE$22,6,FALSE)&amp; IF(Audit!F187=10,Audit!V187&amp;Audit!W187,"")</f>
        <v>#N/A</v>
      </c>
      <c r="H1422" s="17" t="e">
        <f>VLOOKUP(Audit!G187,$V$3:$AE$12,7,FALSE) &amp; VLOOKUP(Audit!G187,$V$13:$AE$22,7,FALSE)&amp;IF(Audit!G187=10,Audit!V187&amp;Audit!W187,"")</f>
        <v>#N/A</v>
      </c>
      <c r="I1422" s="17" t="e">
        <f>VLOOKUP(Audit!H187,$V$3:$AE$12,8,FALSE) &amp; Audit!U187 &amp; VLOOKUP(Audit!H187,$V$13:$AE$22,8,FALSE)&amp;IF(Audit!H187=10,Audit!V187&amp;Audit!W187,"")</f>
        <v>#N/A</v>
      </c>
      <c r="J1422" s="17" t="e">
        <f>VLOOKUP(Audit!I187,$V$3:$AE$12,9,FALSE) &amp; VLOOKUP(Audit!I187,$V$13:$AE$22,9,FALSE) &amp; IF(Audit!I187=10,Audit!V187&amp;Audit!W187,"") &amp; IF(Audit!I187&lt;&gt;1,U1422,"")</f>
        <v>#N/A</v>
      </c>
      <c r="K1422" s="17" t="e">
        <f>VLOOKUP(Audit!J187,$V$3:$AE$12,10,FALSE) &amp; Audit!S187 &amp; VLOOKUP(Audit!J187,$V$13:$AE$22,10,FALSE) &amp; IF(Audit!J187=10,Audit!V187&amp;Audit!W187,"") &amp; IF(Audit!J187&lt;&gt;1,U1422,"")</f>
        <v>#N/A</v>
      </c>
      <c r="L1422" s="10">
        <f>Audit!K187</f>
        <v>0</v>
      </c>
      <c r="M1422" s="10" t="e">
        <f t="shared" si="671"/>
        <v>#N/A</v>
      </c>
      <c r="N1422" s="10" t="e">
        <f t="shared" si="672"/>
        <v>#N/A</v>
      </c>
      <c r="O1422" s="10" t="e">
        <f t="shared" si="673"/>
        <v>#N/A</v>
      </c>
      <c r="P1422" s="10" t="e">
        <f t="shared" si="674"/>
        <v>#N/A</v>
      </c>
      <c r="Q1422" s="10" t="e">
        <f t="shared" si="675"/>
        <v>#N/A</v>
      </c>
      <c r="R1422" s="10" t="e">
        <f t="shared" si="676"/>
        <v>#N/A</v>
      </c>
      <c r="S1422" s="10" t="e">
        <f t="shared" si="677"/>
        <v>#N/A</v>
      </c>
      <c r="T1422" s="10" t="e">
        <f t="shared" si="678"/>
        <v>#N/A</v>
      </c>
      <c r="U1422" s="17" t="str">
        <f>IF(Audit!M187="","",VLOOKUP(Audit!M187,$W$26:$X$35,2,FALSE)) &amp; Audit!N187 &amp; IF(Audit!O187="","",IF(Audit!N187&lt;=1.4,VLOOKUP(Audit!O187,$W$38:X1467,2,FALSE),VLOOKUP(Audit!O187,$W$51:$X$61,2,FALSE))) &amp; IF(Audit!P187="","",VLOOKUP(Audit!P187,$Y$26:$Z$35,2,FALSE) &amp; Audit!Q187 &amp; IF(Audit!O187="","",IF(Audit!Q187&lt;=1.4,VLOOKUP(Audit!R187,$Y$38:$Z$48,2,FALSE),VLOOKUP(Audit!R187,$Y$51:$Z$61,2,FALSE))))</f>
        <v/>
      </c>
      <c r="V1422" s="21"/>
      <c r="AH1422" s="49">
        <f>Audit!A187</f>
        <v>0</v>
      </c>
      <c r="AI1422" s="50" t="e">
        <f>VLOOKUP(Audit!B187,$V$3:$AE$12,2,FALSE)&amp; IF(Audit!B187=10,Audit!V187,"")</f>
        <v>#N/A</v>
      </c>
      <c r="AJ1422" s="50" t="e">
        <f>VLOOKUP(Audit!B187,$V$13:$AE$22,2,FALSE)&amp; IF(Audit!B187=10,Audit!W187,"")</f>
        <v>#N/A</v>
      </c>
      <c r="AK1422" s="47" t="e">
        <f t="shared" si="679"/>
        <v>#N/A</v>
      </c>
      <c r="AL1422" s="50" t="e">
        <f>VLOOKUP(Audit!C187,$V$3:$AE$12,3,FALSE)&amp; IF(Audit!C187=10,Audit!V187,"")</f>
        <v>#N/A</v>
      </c>
      <c r="AM1422" s="50" t="e">
        <f>VLOOKUP(Audit!C187,$V$13:$AE$22,3,FALSE)&amp; IF(Audit!C187=10,Audit!W187,"")</f>
        <v>#N/A</v>
      </c>
      <c r="AN1422" s="47" t="e">
        <f t="shared" si="680"/>
        <v>#N/A</v>
      </c>
      <c r="AO1422" s="50" t="e">
        <f>VLOOKUP(Audit!D187,$V$3:$AE$12,4,FALSE) &amp;  Audit!T187 &amp; IF(Audit!D187=10,Audit!V187,"")</f>
        <v>#N/A</v>
      </c>
      <c r="AP1422" s="50" t="e">
        <f>VLOOKUP(Audit!D187,$V$13:$AE$22,4,FALSE)&amp; IF(Audit!D187=10,Audit!W187,"")</f>
        <v>#N/A</v>
      </c>
      <c r="AQ1422" s="47" t="e">
        <f t="shared" si="681"/>
        <v>#N/A</v>
      </c>
      <c r="AR1422" s="50" t="e">
        <f>VLOOKUP(Audit!E187,$V$3:$AE$12,5,FALSE)&amp; IF(Audit!E187=10,Audit!V187,"")</f>
        <v>#N/A</v>
      </c>
      <c r="AS1422" s="50" t="e">
        <f>VLOOKUP(Audit!E187,$V$13:$AE$22,5,FALSE)&amp; IF(Audit!E187=10,Audit!W187,"")</f>
        <v>#N/A</v>
      </c>
      <c r="AT1422" s="47" t="e">
        <f t="shared" si="682"/>
        <v>#N/A</v>
      </c>
      <c r="AU1422" s="50" t="e">
        <f>VLOOKUP(Audit!F187,$V$3:$AE$12,6,FALSE)&amp; IF(Audit!F187=10,Audit!V187,"")</f>
        <v>#N/A</v>
      </c>
      <c r="AV1422" s="50" t="e">
        <f>VLOOKUP(Audit!F187,$V$13:$AE$22,6,FALSE)&amp; IF(Audit!F187=10,Audit!W187,"")</f>
        <v>#N/A</v>
      </c>
      <c r="AW1422" s="47" t="e">
        <f t="shared" si="683"/>
        <v>#N/A</v>
      </c>
      <c r="AX1422" s="50" t="e">
        <f>VLOOKUP(Audit!G187,$V$3:$AE$12,7,FALSE)&amp; IF(Audit!G187=10,Audit!V187,"")</f>
        <v>#N/A</v>
      </c>
      <c r="AY1422" s="50" t="e">
        <f>VLOOKUP(Audit!G187,$V$13:$AE$22,7,FALSE) &amp; IF(Audit!G187=10,Audit!W187,"")</f>
        <v>#N/A</v>
      </c>
      <c r="AZ1422" s="47" t="e">
        <f t="shared" si="684"/>
        <v>#N/A</v>
      </c>
      <c r="BA1422" s="50" t="e">
        <f>VLOOKUP(Audit!H187,$V$3:$AE$12,8,FALSE)&amp; Audit!U187 &amp; IF(Audit!H187=10,Audit!V187,"")</f>
        <v>#N/A</v>
      </c>
      <c r="BB1422" s="50" t="e">
        <f>VLOOKUP(Audit!H187,$V$13:$AE$22,8,FALSE) &amp; IF(Audit!H187=10,Audit!W187,"")</f>
        <v>#N/A</v>
      </c>
      <c r="BC1422" s="47" t="e">
        <f t="shared" si="685"/>
        <v>#N/A</v>
      </c>
      <c r="BD1422" s="50" t="e">
        <f>VLOOKUP(Audit!I187,$V$3:$AE$12,9,FALSE)&amp; IF(Audit!I187=10,Audit!V187,"")</f>
        <v>#N/A</v>
      </c>
      <c r="BE1422" s="50" t="e">
        <f>VLOOKUP(Audit!I187,$V$13:$AE$22,9,FALSE) &amp; IF(Audit!I187=10,Audit!W187,"") &amp; IF(Audit!I187&lt;&gt;1,U1422,"")</f>
        <v>#N/A</v>
      </c>
      <c r="BF1422" s="47" t="e">
        <f t="shared" si="686"/>
        <v>#N/A</v>
      </c>
      <c r="BG1422" s="50" t="e">
        <f>VLOOKUP(Audit!J187,$V$3:$AE$12,10,FALSE) &amp; Audit!S187 &amp; IF(Audit!J187=10,Audit!V187,"")</f>
        <v>#N/A</v>
      </c>
      <c r="BH1422" s="50" t="e">
        <f>VLOOKUP(Audit!J187,$V$13:$AE$22,10,FALSE) &amp; IF(Audit!J187=10,Audit!W187,"") &amp; IF(Audit!J187&lt;&gt;1,U1422,"")</f>
        <v>#N/A</v>
      </c>
      <c r="BI1422" s="47" t="e">
        <f t="shared" si="687"/>
        <v>#N/A</v>
      </c>
      <c r="BJ1422" s="48" t="str">
        <f t="shared" si="688"/>
        <v/>
      </c>
      <c r="BK1422" s="48" t="str">
        <f t="shared" si="689"/>
        <v/>
      </c>
      <c r="BL1422" s="48" t="str">
        <f t="shared" si="690"/>
        <v/>
      </c>
      <c r="BM1422" s="48" t="str">
        <f t="shared" si="691"/>
        <v/>
      </c>
      <c r="BN1422" s="48" t="str">
        <f t="shared" si="692"/>
        <v/>
      </c>
      <c r="BO1422" s="48" t="str">
        <f t="shared" si="693"/>
        <v/>
      </c>
      <c r="BP1422" s="48" t="str">
        <f t="shared" si="694"/>
        <v/>
      </c>
      <c r="BQ1422" s="48" t="str">
        <f t="shared" si="695"/>
        <v/>
      </c>
      <c r="BR1422" s="48" t="str">
        <f t="shared" si="696"/>
        <v/>
      </c>
      <c r="BS1422" s="48" t="str">
        <f t="shared" si="697"/>
        <v/>
      </c>
      <c r="BT1422" s="48" t="str">
        <f t="shared" si="698"/>
        <v/>
      </c>
      <c r="BU1422" s="48" t="str">
        <f t="shared" si="699"/>
        <v/>
      </c>
    </row>
    <row r="1423" spans="1:73">
      <c r="A1423" s="10">
        <f>Audit!A188</f>
        <v>0</v>
      </c>
      <c r="B1423" s="10" t="e">
        <f t="shared" si="670"/>
        <v>#N/A</v>
      </c>
      <c r="C1423" s="17" t="e">
        <f>VLOOKUP(Audit!B188,$V$3:$AE$12,2,FALSE) &amp; VLOOKUP(Audit!B188,$V$13:$AE$22,2,FALSE)&amp; IF(Audit!B188=10,Audit!V188&amp;Audit!W188,"")</f>
        <v>#N/A</v>
      </c>
      <c r="D1423" s="17" t="e">
        <f>VLOOKUP(Audit!C188,$V$3:$AE$12,3,FALSE) &amp; VLOOKUP(Audit!C188,$V$13:$AE$22,3,FALSE) &amp;IF(Audit!C188=10,Audit!V188&amp;Audit!W188,"")</f>
        <v>#N/A</v>
      </c>
      <c r="E1423" s="17" t="e">
        <f>VLOOKUP(Audit!D188,$V$3:$AE$12,4,FALSE)&amp; Audit!T188 &amp; VLOOKUP(Audit!D188,$V$13:$AE$22,4,FALSE)&amp; IF(Audit!D188=10,Audit!V188&amp;Audit!W188,"")</f>
        <v>#N/A</v>
      </c>
      <c r="F1423" s="17" t="e">
        <f>VLOOKUP(Audit!E188,$V$3:$AE$12,5,FALSE) &amp; VLOOKUP(Audit!E188,$V$13:$AE$22,5,FALSE)&amp; IF(Audit!E188=10,Audit!V188&amp;Audit!W188,"")</f>
        <v>#N/A</v>
      </c>
      <c r="G1423" s="17" t="e">
        <f>VLOOKUP(Audit!F188,$V$3:$AE$12,6,FALSE) &amp; VLOOKUP(Audit!F188,$V$13:$AE$22,6,FALSE)&amp; IF(Audit!F188=10,Audit!V188&amp;Audit!W188,"")</f>
        <v>#N/A</v>
      </c>
      <c r="H1423" s="17" t="e">
        <f>VLOOKUP(Audit!G188,$V$3:$AE$12,7,FALSE) &amp; VLOOKUP(Audit!G188,$V$13:$AE$22,7,FALSE)&amp;IF(Audit!G188=10,Audit!V188&amp;Audit!W188,"")</f>
        <v>#N/A</v>
      </c>
      <c r="I1423" s="17" t="e">
        <f>VLOOKUP(Audit!H188,$V$3:$AE$12,8,FALSE) &amp; Audit!U188 &amp; VLOOKUP(Audit!H188,$V$13:$AE$22,8,FALSE)&amp;IF(Audit!H188=10,Audit!V188&amp;Audit!W188,"")</f>
        <v>#N/A</v>
      </c>
      <c r="J1423" s="17" t="e">
        <f>VLOOKUP(Audit!I188,$V$3:$AE$12,9,FALSE) &amp; VLOOKUP(Audit!I188,$V$13:$AE$22,9,FALSE) &amp; IF(Audit!I188=10,Audit!V188&amp;Audit!W188,"") &amp; IF(Audit!I188&lt;&gt;1,U1423,"")</f>
        <v>#N/A</v>
      </c>
      <c r="K1423" s="17" t="e">
        <f>VLOOKUP(Audit!J188,$V$3:$AE$12,10,FALSE) &amp; Audit!S188 &amp; VLOOKUP(Audit!J188,$V$13:$AE$22,10,FALSE) &amp; IF(Audit!J188=10,Audit!V188&amp;Audit!W188,"") &amp; IF(Audit!J188&lt;&gt;1,U1423,"")</f>
        <v>#N/A</v>
      </c>
      <c r="L1423" s="10">
        <f>Audit!K188</f>
        <v>0</v>
      </c>
      <c r="M1423" s="10" t="e">
        <f t="shared" si="671"/>
        <v>#N/A</v>
      </c>
      <c r="N1423" s="10" t="e">
        <f t="shared" si="672"/>
        <v>#N/A</v>
      </c>
      <c r="O1423" s="10" t="e">
        <f t="shared" si="673"/>
        <v>#N/A</v>
      </c>
      <c r="P1423" s="10" t="e">
        <f t="shared" si="674"/>
        <v>#N/A</v>
      </c>
      <c r="Q1423" s="10" t="e">
        <f t="shared" si="675"/>
        <v>#N/A</v>
      </c>
      <c r="R1423" s="10" t="e">
        <f t="shared" si="676"/>
        <v>#N/A</v>
      </c>
      <c r="S1423" s="10" t="e">
        <f t="shared" si="677"/>
        <v>#N/A</v>
      </c>
      <c r="T1423" s="10" t="e">
        <f t="shared" si="678"/>
        <v>#N/A</v>
      </c>
      <c r="U1423" s="17" t="str">
        <f>IF(Audit!M188="","",VLOOKUP(Audit!M188,$W$26:$X$35,2,FALSE)) &amp; Audit!N188 &amp; IF(Audit!O188="","",IF(Audit!N188&lt;=1.4,VLOOKUP(Audit!O188,$W$38:X1468,2,FALSE),VLOOKUP(Audit!O188,$W$51:$X$61,2,FALSE))) &amp; IF(Audit!P188="","",VLOOKUP(Audit!P188,$Y$26:$Z$35,2,FALSE) &amp; Audit!Q188 &amp; IF(Audit!O188="","",IF(Audit!Q188&lt;=1.4,VLOOKUP(Audit!R188,$Y$38:$Z$48,2,FALSE),VLOOKUP(Audit!R188,$Y$51:$Z$61,2,FALSE))))</f>
        <v/>
      </c>
      <c r="V1423" s="21"/>
      <c r="AH1423" s="49">
        <f>Audit!A188</f>
        <v>0</v>
      </c>
      <c r="AI1423" s="50" t="e">
        <f>VLOOKUP(Audit!B188,$V$3:$AE$12,2,FALSE)&amp; IF(Audit!B188=10,Audit!V188,"")</f>
        <v>#N/A</v>
      </c>
      <c r="AJ1423" s="50" t="e">
        <f>VLOOKUP(Audit!B188,$V$13:$AE$22,2,FALSE)&amp; IF(Audit!B188=10,Audit!W188,"")</f>
        <v>#N/A</v>
      </c>
      <c r="AK1423" s="47" t="e">
        <f t="shared" si="679"/>
        <v>#N/A</v>
      </c>
      <c r="AL1423" s="50" t="e">
        <f>VLOOKUP(Audit!C188,$V$3:$AE$12,3,FALSE)&amp; IF(Audit!C188=10,Audit!V188,"")</f>
        <v>#N/A</v>
      </c>
      <c r="AM1423" s="50" t="e">
        <f>VLOOKUP(Audit!C188,$V$13:$AE$22,3,FALSE)&amp; IF(Audit!C188=10,Audit!W188,"")</f>
        <v>#N/A</v>
      </c>
      <c r="AN1423" s="47" t="e">
        <f t="shared" si="680"/>
        <v>#N/A</v>
      </c>
      <c r="AO1423" s="50" t="e">
        <f>VLOOKUP(Audit!D188,$V$3:$AE$12,4,FALSE) &amp;  Audit!T188 &amp; IF(Audit!D188=10,Audit!V188,"")</f>
        <v>#N/A</v>
      </c>
      <c r="AP1423" s="50" t="e">
        <f>VLOOKUP(Audit!D188,$V$13:$AE$22,4,FALSE)&amp; IF(Audit!D188=10,Audit!W188,"")</f>
        <v>#N/A</v>
      </c>
      <c r="AQ1423" s="47" t="e">
        <f t="shared" si="681"/>
        <v>#N/A</v>
      </c>
      <c r="AR1423" s="50" t="e">
        <f>VLOOKUP(Audit!E188,$V$3:$AE$12,5,FALSE)&amp; IF(Audit!E188=10,Audit!V188,"")</f>
        <v>#N/A</v>
      </c>
      <c r="AS1423" s="50" t="e">
        <f>VLOOKUP(Audit!E188,$V$13:$AE$22,5,FALSE)&amp; IF(Audit!E188=10,Audit!W188,"")</f>
        <v>#N/A</v>
      </c>
      <c r="AT1423" s="47" t="e">
        <f t="shared" si="682"/>
        <v>#N/A</v>
      </c>
      <c r="AU1423" s="50" t="e">
        <f>VLOOKUP(Audit!F188,$V$3:$AE$12,6,FALSE)&amp; IF(Audit!F188=10,Audit!V188,"")</f>
        <v>#N/A</v>
      </c>
      <c r="AV1423" s="50" t="e">
        <f>VLOOKUP(Audit!F188,$V$13:$AE$22,6,FALSE)&amp; IF(Audit!F188=10,Audit!W188,"")</f>
        <v>#N/A</v>
      </c>
      <c r="AW1423" s="47" t="e">
        <f t="shared" si="683"/>
        <v>#N/A</v>
      </c>
      <c r="AX1423" s="50" t="e">
        <f>VLOOKUP(Audit!G188,$V$3:$AE$12,7,FALSE)&amp; IF(Audit!G188=10,Audit!V188,"")</f>
        <v>#N/A</v>
      </c>
      <c r="AY1423" s="50" t="e">
        <f>VLOOKUP(Audit!G188,$V$13:$AE$22,7,FALSE) &amp; IF(Audit!G188=10,Audit!W188,"")</f>
        <v>#N/A</v>
      </c>
      <c r="AZ1423" s="47" t="e">
        <f t="shared" si="684"/>
        <v>#N/A</v>
      </c>
      <c r="BA1423" s="50" t="e">
        <f>VLOOKUP(Audit!H188,$V$3:$AE$12,8,FALSE)&amp; Audit!U188 &amp; IF(Audit!H188=10,Audit!V188,"")</f>
        <v>#N/A</v>
      </c>
      <c r="BB1423" s="50" t="e">
        <f>VLOOKUP(Audit!H188,$V$13:$AE$22,8,FALSE) &amp; IF(Audit!H188=10,Audit!W188,"")</f>
        <v>#N/A</v>
      </c>
      <c r="BC1423" s="47" t="e">
        <f t="shared" si="685"/>
        <v>#N/A</v>
      </c>
      <c r="BD1423" s="50" t="e">
        <f>VLOOKUP(Audit!I188,$V$3:$AE$12,9,FALSE)&amp; IF(Audit!I188=10,Audit!V188,"")</f>
        <v>#N/A</v>
      </c>
      <c r="BE1423" s="50" t="e">
        <f>VLOOKUP(Audit!I188,$V$13:$AE$22,9,FALSE) &amp; IF(Audit!I188=10,Audit!W188,"") &amp; IF(Audit!I188&lt;&gt;1,U1423,"")</f>
        <v>#N/A</v>
      </c>
      <c r="BF1423" s="47" t="e">
        <f t="shared" si="686"/>
        <v>#N/A</v>
      </c>
      <c r="BG1423" s="50" t="e">
        <f>VLOOKUP(Audit!J188,$V$3:$AE$12,10,FALSE) &amp; Audit!S188 &amp; IF(Audit!J188=10,Audit!V188,"")</f>
        <v>#N/A</v>
      </c>
      <c r="BH1423" s="50" t="e">
        <f>VLOOKUP(Audit!J188,$V$13:$AE$22,10,FALSE) &amp; IF(Audit!J188=10,Audit!W188,"") &amp; IF(Audit!J188&lt;&gt;1,U1423,"")</f>
        <v>#N/A</v>
      </c>
      <c r="BI1423" s="47" t="e">
        <f t="shared" si="687"/>
        <v>#N/A</v>
      </c>
      <c r="BJ1423" s="48" t="str">
        <f t="shared" si="688"/>
        <v/>
      </c>
      <c r="BK1423" s="48" t="str">
        <f t="shared" si="689"/>
        <v/>
      </c>
      <c r="BL1423" s="48" t="str">
        <f t="shared" si="690"/>
        <v/>
      </c>
      <c r="BM1423" s="48" t="str">
        <f t="shared" si="691"/>
        <v/>
      </c>
      <c r="BN1423" s="48" t="str">
        <f t="shared" si="692"/>
        <v/>
      </c>
      <c r="BO1423" s="48" t="str">
        <f t="shared" si="693"/>
        <v/>
      </c>
      <c r="BP1423" s="48" t="str">
        <f t="shared" si="694"/>
        <v/>
      </c>
      <c r="BQ1423" s="48" t="str">
        <f t="shared" si="695"/>
        <v/>
      </c>
      <c r="BR1423" s="48" t="str">
        <f t="shared" si="696"/>
        <v/>
      </c>
      <c r="BS1423" s="48" t="str">
        <f t="shared" si="697"/>
        <v/>
      </c>
      <c r="BT1423" s="48" t="str">
        <f t="shared" si="698"/>
        <v/>
      </c>
      <c r="BU1423" s="48" t="str">
        <f t="shared" si="699"/>
        <v/>
      </c>
    </row>
    <row r="1424" spans="1:73">
      <c r="A1424" s="10">
        <f>Audit!A189</f>
        <v>0</v>
      </c>
      <c r="B1424" s="10" t="e">
        <f t="shared" si="670"/>
        <v>#N/A</v>
      </c>
      <c r="C1424" s="17" t="e">
        <f>VLOOKUP(Audit!B189,$V$3:$AE$12,2,FALSE) &amp; VLOOKUP(Audit!B189,$V$13:$AE$22,2,FALSE)&amp; IF(Audit!B189=10,Audit!V189&amp;Audit!W189,"")</f>
        <v>#N/A</v>
      </c>
      <c r="D1424" s="17" t="e">
        <f>VLOOKUP(Audit!C189,$V$3:$AE$12,3,FALSE) &amp; VLOOKUP(Audit!C189,$V$13:$AE$22,3,FALSE) &amp;IF(Audit!C189=10,Audit!V189&amp;Audit!W189,"")</f>
        <v>#N/A</v>
      </c>
      <c r="E1424" s="17" t="e">
        <f>VLOOKUP(Audit!D189,$V$3:$AE$12,4,FALSE)&amp; Audit!T189 &amp; VLOOKUP(Audit!D189,$V$13:$AE$22,4,FALSE)&amp; IF(Audit!D189=10,Audit!V189&amp;Audit!W189,"")</f>
        <v>#N/A</v>
      </c>
      <c r="F1424" s="17" t="e">
        <f>VLOOKUP(Audit!E189,$V$3:$AE$12,5,FALSE) &amp; VLOOKUP(Audit!E189,$V$13:$AE$22,5,FALSE)&amp; IF(Audit!E189=10,Audit!V189&amp;Audit!W189,"")</f>
        <v>#N/A</v>
      </c>
      <c r="G1424" s="17" t="e">
        <f>VLOOKUP(Audit!F189,$V$3:$AE$12,6,FALSE) &amp; VLOOKUP(Audit!F189,$V$13:$AE$22,6,FALSE)&amp; IF(Audit!F189=10,Audit!V189&amp;Audit!W189,"")</f>
        <v>#N/A</v>
      </c>
      <c r="H1424" s="17" t="e">
        <f>VLOOKUP(Audit!G189,$V$3:$AE$12,7,FALSE) &amp; VLOOKUP(Audit!G189,$V$13:$AE$22,7,FALSE)&amp;IF(Audit!G189=10,Audit!V189&amp;Audit!W189,"")</f>
        <v>#N/A</v>
      </c>
      <c r="I1424" s="17" t="e">
        <f>VLOOKUP(Audit!H189,$V$3:$AE$12,8,FALSE) &amp; Audit!U189 &amp; VLOOKUP(Audit!H189,$V$13:$AE$22,8,FALSE)&amp;IF(Audit!H189=10,Audit!V189&amp;Audit!W189,"")</f>
        <v>#N/A</v>
      </c>
      <c r="J1424" s="17" t="e">
        <f>VLOOKUP(Audit!I189,$V$3:$AE$12,9,FALSE) &amp; VLOOKUP(Audit!I189,$V$13:$AE$22,9,FALSE) &amp; IF(Audit!I189=10,Audit!V189&amp;Audit!W189,"") &amp; IF(Audit!I189&lt;&gt;1,U1424,"")</f>
        <v>#N/A</v>
      </c>
      <c r="K1424" s="17" t="e">
        <f>VLOOKUP(Audit!J189,$V$3:$AE$12,10,FALSE) &amp; Audit!S189 &amp; VLOOKUP(Audit!J189,$V$13:$AE$22,10,FALSE) &amp; IF(Audit!J189=10,Audit!V189&amp;Audit!W189,"") &amp; IF(Audit!J189&lt;&gt;1,U1424,"")</f>
        <v>#N/A</v>
      </c>
      <c r="L1424" s="10">
        <f>Audit!K189</f>
        <v>0</v>
      </c>
      <c r="M1424" s="10" t="e">
        <f t="shared" si="671"/>
        <v>#N/A</v>
      </c>
      <c r="N1424" s="10" t="e">
        <f t="shared" si="672"/>
        <v>#N/A</v>
      </c>
      <c r="O1424" s="10" t="e">
        <f t="shared" si="673"/>
        <v>#N/A</v>
      </c>
      <c r="P1424" s="10" t="e">
        <f t="shared" si="674"/>
        <v>#N/A</v>
      </c>
      <c r="Q1424" s="10" t="e">
        <f t="shared" si="675"/>
        <v>#N/A</v>
      </c>
      <c r="R1424" s="10" t="e">
        <f t="shared" si="676"/>
        <v>#N/A</v>
      </c>
      <c r="S1424" s="10" t="e">
        <f t="shared" si="677"/>
        <v>#N/A</v>
      </c>
      <c r="T1424" s="10" t="e">
        <f t="shared" si="678"/>
        <v>#N/A</v>
      </c>
      <c r="U1424" s="17" t="str">
        <f>IF(Audit!M189="","",VLOOKUP(Audit!M189,$W$26:$X$35,2,FALSE)) &amp; Audit!N189 &amp; IF(Audit!O189="","",IF(Audit!N189&lt;=1.4,VLOOKUP(Audit!O189,$W$38:X1469,2,FALSE),VLOOKUP(Audit!O189,$W$51:$X$61,2,FALSE))) &amp; IF(Audit!P189="","",VLOOKUP(Audit!P189,$Y$26:$Z$35,2,FALSE) &amp; Audit!Q189 &amp; IF(Audit!O189="","",IF(Audit!Q189&lt;=1.4,VLOOKUP(Audit!R189,$Y$38:$Z$48,2,FALSE),VLOOKUP(Audit!R189,$Y$51:$Z$61,2,FALSE))))</f>
        <v/>
      </c>
      <c r="V1424" s="21"/>
      <c r="AH1424" s="49">
        <f>Audit!A189</f>
        <v>0</v>
      </c>
      <c r="AI1424" s="50" t="e">
        <f>VLOOKUP(Audit!B189,$V$3:$AE$12,2,FALSE)&amp; IF(Audit!B189=10,Audit!V189,"")</f>
        <v>#N/A</v>
      </c>
      <c r="AJ1424" s="50" t="e">
        <f>VLOOKUP(Audit!B189,$V$13:$AE$22,2,FALSE)&amp; IF(Audit!B189=10,Audit!W189,"")</f>
        <v>#N/A</v>
      </c>
      <c r="AK1424" s="47" t="e">
        <f t="shared" si="679"/>
        <v>#N/A</v>
      </c>
      <c r="AL1424" s="50" t="e">
        <f>VLOOKUP(Audit!C189,$V$3:$AE$12,3,FALSE)&amp; IF(Audit!C189=10,Audit!V189,"")</f>
        <v>#N/A</v>
      </c>
      <c r="AM1424" s="50" t="e">
        <f>VLOOKUP(Audit!C189,$V$13:$AE$22,3,FALSE)&amp; IF(Audit!C189=10,Audit!W189,"")</f>
        <v>#N/A</v>
      </c>
      <c r="AN1424" s="47" t="e">
        <f t="shared" si="680"/>
        <v>#N/A</v>
      </c>
      <c r="AO1424" s="50" t="e">
        <f>VLOOKUP(Audit!D189,$V$3:$AE$12,4,FALSE) &amp;  Audit!T189 &amp; IF(Audit!D189=10,Audit!V189,"")</f>
        <v>#N/A</v>
      </c>
      <c r="AP1424" s="50" t="e">
        <f>VLOOKUP(Audit!D189,$V$13:$AE$22,4,FALSE)&amp; IF(Audit!D189=10,Audit!W189,"")</f>
        <v>#N/A</v>
      </c>
      <c r="AQ1424" s="47" t="e">
        <f t="shared" si="681"/>
        <v>#N/A</v>
      </c>
      <c r="AR1424" s="50" t="e">
        <f>VLOOKUP(Audit!E189,$V$3:$AE$12,5,FALSE)&amp; IF(Audit!E189=10,Audit!V189,"")</f>
        <v>#N/A</v>
      </c>
      <c r="AS1424" s="50" t="e">
        <f>VLOOKUP(Audit!E189,$V$13:$AE$22,5,FALSE)&amp; IF(Audit!E189=10,Audit!W189,"")</f>
        <v>#N/A</v>
      </c>
      <c r="AT1424" s="47" t="e">
        <f t="shared" si="682"/>
        <v>#N/A</v>
      </c>
      <c r="AU1424" s="50" t="e">
        <f>VLOOKUP(Audit!F189,$V$3:$AE$12,6,FALSE)&amp; IF(Audit!F189=10,Audit!V189,"")</f>
        <v>#N/A</v>
      </c>
      <c r="AV1424" s="50" t="e">
        <f>VLOOKUP(Audit!F189,$V$13:$AE$22,6,FALSE)&amp; IF(Audit!F189=10,Audit!W189,"")</f>
        <v>#N/A</v>
      </c>
      <c r="AW1424" s="47" t="e">
        <f t="shared" si="683"/>
        <v>#N/A</v>
      </c>
      <c r="AX1424" s="50" t="e">
        <f>VLOOKUP(Audit!G189,$V$3:$AE$12,7,FALSE)&amp; IF(Audit!G189=10,Audit!V189,"")</f>
        <v>#N/A</v>
      </c>
      <c r="AY1424" s="50" t="e">
        <f>VLOOKUP(Audit!G189,$V$13:$AE$22,7,FALSE) &amp; IF(Audit!G189=10,Audit!W189,"")</f>
        <v>#N/A</v>
      </c>
      <c r="AZ1424" s="47" t="e">
        <f t="shared" si="684"/>
        <v>#N/A</v>
      </c>
      <c r="BA1424" s="50" t="e">
        <f>VLOOKUP(Audit!H189,$V$3:$AE$12,8,FALSE)&amp; Audit!U189 &amp; IF(Audit!H189=10,Audit!V189,"")</f>
        <v>#N/A</v>
      </c>
      <c r="BB1424" s="50" t="e">
        <f>VLOOKUP(Audit!H189,$V$13:$AE$22,8,FALSE) &amp; IF(Audit!H189=10,Audit!W189,"")</f>
        <v>#N/A</v>
      </c>
      <c r="BC1424" s="47" t="e">
        <f t="shared" si="685"/>
        <v>#N/A</v>
      </c>
      <c r="BD1424" s="50" t="e">
        <f>VLOOKUP(Audit!I189,$V$3:$AE$12,9,FALSE)&amp; IF(Audit!I189=10,Audit!V189,"")</f>
        <v>#N/A</v>
      </c>
      <c r="BE1424" s="50" t="e">
        <f>VLOOKUP(Audit!I189,$V$13:$AE$22,9,FALSE) &amp; IF(Audit!I189=10,Audit!W189,"") &amp; IF(Audit!I189&lt;&gt;1,U1424,"")</f>
        <v>#N/A</v>
      </c>
      <c r="BF1424" s="47" t="e">
        <f t="shared" si="686"/>
        <v>#N/A</v>
      </c>
      <c r="BG1424" s="50" t="e">
        <f>VLOOKUP(Audit!J189,$V$3:$AE$12,10,FALSE) &amp; Audit!S189 &amp; IF(Audit!J189=10,Audit!V189,"")</f>
        <v>#N/A</v>
      </c>
      <c r="BH1424" s="50" t="e">
        <f>VLOOKUP(Audit!J189,$V$13:$AE$22,10,FALSE) &amp; IF(Audit!J189=10,Audit!W189,"") &amp; IF(Audit!J189&lt;&gt;1,U1424,"")</f>
        <v>#N/A</v>
      </c>
      <c r="BI1424" s="47" t="e">
        <f t="shared" si="687"/>
        <v>#N/A</v>
      </c>
      <c r="BJ1424" s="48" t="str">
        <f t="shared" si="688"/>
        <v/>
      </c>
      <c r="BK1424" s="48" t="str">
        <f t="shared" si="689"/>
        <v/>
      </c>
      <c r="BL1424" s="48" t="str">
        <f t="shared" si="690"/>
        <v/>
      </c>
      <c r="BM1424" s="48" t="str">
        <f t="shared" si="691"/>
        <v/>
      </c>
      <c r="BN1424" s="48" t="str">
        <f t="shared" si="692"/>
        <v/>
      </c>
      <c r="BO1424" s="48" t="str">
        <f t="shared" si="693"/>
        <v/>
      </c>
      <c r="BP1424" s="48" t="str">
        <f t="shared" si="694"/>
        <v/>
      </c>
      <c r="BQ1424" s="48" t="str">
        <f t="shared" si="695"/>
        <v/>
      </c>
      <c r="BR1424" s="48" t="str">
        <f t="shared" si="696"/>
        <v/>
      </c>
      <c r="BS1424" s="48" t="str">
        <f t="shared" si="697"/>
        <v/>
      </c>
      <c r="BT1424" s="48" t="str">
        <f t="shared" si="698"/>
        <v/>
      </c>
      <c r="BU1424" s="48" t="str">
        <f t="shared" si="699"/>
        <v/>
      </c>
    </row>
    <row r="1425" spans="1:73">
      <c r="A1425" s="10">
        <f>Audit!A190</f>
        <v>0</v>
      </c>
      <c r="B1425" s="10" t="e">
        <f t="shared" si="670"/>
        <v>#N/A</v>
      </c>
      <c r="C1425" s="17" t="e">
        <f>VLOOKUP(Audit!B190,$V$3:$AE$12,2,FALSE) &amp; VLOOKUP(Audit!B190,$V$13:$AE$22,2,FALSE)&amp; IF(Audit!B190=10,Audit!V190&amp;Audit!W190,"")</f>
        <v>#N/A</v>
      </c>
      <c r="D1425" s="17" t="e">
        <f>VLOOKUP(Audit!C190,$V$3:$AE$12,3,FALSE) &amp; VLOOKUP(Audit!C190,$V$13:$AE$22,3,FALSE) &amp;IF(Audit!C190=10,Audit!V190&amp;Audit!W190,"")</f>
        <v>#N/A</v>
      </c>
      <c r="E1425" s="17" t="e">
        <f>VLOOKUP(Audit!D190,$V$3:$AE$12,4,FALSE)&amp; Audit!T190 &amp; VLOOKUP(Audit!D190,$V$13:$AE$22,4,FALSE)&amp; IF(Audit!D190=10,Audit!V190&amp;Audit!W190,"")</f>
        <v>#N/A</v>
      </c>
      <c r="F1425" s="17" t="e">
        <f>VLOOKUP(Audit!E190,$V$3:$AE$12,5,FALSE) &amp; VLOOKUP(Audit!E190,$V$13:$AE$22,5,FALSE)&amp; IF(Audit!E190=10,Audit!V190&amp;Audit!W190,"")</f>
        <v>#N/A</v>
      </c>
      <c r="G1425" s="17" t="e">
        <f>VLOOKUP(Audit!F190,$V$3:$AE$12,6,FALSE) &amp; VLOOKUP(Audit!F190,$V$13:$AE$22,6,FALSE)&amp; IF(Audit!F190=10,Audit!V190&amp;Audit!W190,"")</f>
        <v>#N/A</v>
      </c>
      <c r="H1425" s="17" t="e">
        <f>VLOOKUP(Audit!G190,$V$3:$AE$12,7,FALSE) &amp; VLOOKUP(Audit!G190,$V$13:$AE$22,7,FALSE)&amp;IF(Audit!G190=10,Audit!V190&amp;Audit!W190,"")</f>
        <v>#N/A</v>
      </c>
      <c r="I1425" s="17" t="e">
        <f>VLOOKUP(Audit!H190,$V$3:$AE$12,8,FALSE) &amp; Audit!U190 &amp; VLOOKUP(Audit!H190,$V$13:$AE$22,8,FALSE)&amp;IF(Audit!H190=10,Audit!V190&amp;Audit!W190,"")</f>
        <v>#N/A</v>
      </c>
      <c r="J1425" s="17" t="e">
        <f>VLOOKUP(Audit!I190,$V$3:$AE$12,9,FALSE) &amp; VLOOKUP(Audit!I190,$V$13:$AE$22,9,FALSE) &amp; IF(Audit!I190=10,Audit!V190&amp;Audit!W190,"") &amp; IF(Audit!I190&lt;&gt;1,U1425,"")</f>
        <v>#N/A</v>
      </c>
      <c r="K1425" s="17" t="e">
        <f>VLOOKUP(Audit!J190,$V$3:$AE$12,10,FALSE) &amp; Audit!S190 &amp; VLOOKUP(Audit!J190,$V$13:$AE$22,10,FALSE) &amp; IF(Audit!J190=10,Audit!V190&amp;Audit!W190,"") &amp; IF(Audit!J190&lt;&gt;1,U1425,"")</f>
        <v>#N/A</v>
      </c>
      <c r="L1425" s="10">
        <f>Audit!K190</f>
        <v>0</v>
      </c>
      <c r="M1425" s="10" t="e">
        <f t="shared" si="671"/>
        <v>#N/A</v>
      </c>
      <c r="N1425" s="10" t="e">
        <f t="shared" si="672"/>
        <v>#N/A</v>
      </c>
      <c r="O1425" s="10" t="e">
        <f t="shared" si="673"/>
        <v>#N/A</v>
      </c>
      <c r="P1425" s="10" t="e">
        <f t="shared" si="674"/>
        <v>#N/A</v>
      </c>
      <c r="Q1425" s="10" t="e">
        <f t="shared" si="675"/>
        <v>#N/A</v>
      </c>
      <c r="R1425" s="10" t="e">
        <f t="shared" si="676"/>
        <v>#N/A</v>
      </c>
      <c r="S1425" s="10" t="e">
        <f t="shared" si="677"/>
        <v>#N/A</v>
      </c>
      <c r="T1425" s="10" t="e">
        <f t="shared" si="678"/>
        <v>#N/A</v>
      </c>
      <c r="U1425" s="17" t="str">
        <f>IF(Audit!M190="","",VLOOKUP(Audit!M190,$W$26:$X$35,2,FALSE)) &amp; Audit!N190 &amp; IF(Audit!O190="","",IF(Audit!N190&lt;=1.4,VLOOKUP(Audit!O190,$W$38:X1470,2,FALSE),VLOOKUP(Audit!O190,$W$51:$X$61,2,FALSE))) &amp; IF(Audit!P190="","",VLOOKUP(Audit!P190,$Y$26:$Z$35,2,FALSE) &amp; Audit!Q190 &amp; IF(Audit!O190="","",IF(Audit!Q190&lt;=1.4,VLOOKUP(Audit!R190,$Y$38:$Z$48,2,FALSE),VLOOKUP(Audit!R190,$Y$51:$Z$61,2,FALSE))))</f>
        <v/>
      </c>
      <c r="V1425" s="21"/>
      <c r="AH1425" s="49">
        <f>Audit!A190</f>
        <v>0</v>
      </c>
      <c r="AI1425" s="50" t="e">
        <f>VLOOKUP(Audit!B190,$V$3:$AE$12,2,FALSE)&amp; IF(Audit!B190=10,Audit!V190,"")</f>
        <v>#N/A</v>
      </c>
      <c r="AJ1425" s="50" t="e">
        <f>VLOOKUP(Audit!B190,$V$13:$AE$22,2,FALSE)&amp; IF(Audit!B190=10,Audit!W190,"")</f>
        <v>#N/A</v>
      </c>
      <c r="AK1425" s="47" t="e">
        <f t="shared" si="679"/>
        <v>#N/A</v>
      </c>
      <c r="AL1425" s="50" t="e">
        <f>VLOOKUP(Audit!C190,$V$3:$AE$12,3,FALSE)&amp; IF(Audit!C190=10,Audit!V190,"")</f>
        <v>#N/A</v>
      </c>
      <c r="AM1425" s="50" t="e">
        <f>VLOOKUP(Audit!C190,$V$13:$AE$22,3,FALSE)&amp; IF(Audit!C190=10,Audit!W190,"")</f>
        <v>#N/A</v>
      </c>
      <c r="AN1425" s="47" t="e">
        <f t="shared" si="680"/>
        <v>#N/A</v>
      </c>
      <c r="AO1425" s="50" t="e">
        <f>VLOOKUP(Audit!D190,$V$3:$AE$12,4,FALSE) &amp;  Audit!T190 &amp; IF(Audit!D190=10,Audit!V190,"")</f>
        <v>#N/A</v>
      </c>
      <c r="AP1425" s="50" t="e">
        <f>VLOOKUP(Audit!D190,$V$13:$AE$22,4,FALSE)&amp; IF(Audit!D190=10,Audit!W190,"")</f>
        <v>#N/A</v>
      </c>
      <c r="AQ1425" s="47" t="e">
        <f t="shared" si="681"/>
        <v>#N/A</v>
      </c>
      <c r="AR1425" s="50" t="e">
        <f>VLOOKUP(Audit!E190,$V$3:$AE$12,5,FALSE)&amp; IF(Audit!E190=10,Audit!V190,"")</f>
        <v>#N/A</v>
      </c>
      <c r="AS1425" s="50" t="e">
        <f>VLOOKUP(Audit!E190,$V$13:$AE$22,5,FALSE)&amp; IF(Audit!E190=10,Audit!W190,"")</f>
        <v>#N/A</v>
      </c>
      <c r="AT1425" s="47" t="e">
        <f t="shared" si="682"/>
        <v>#N/A</v>
      </c>
      <c r="AU1425" s="50" t="e">
        <f>VLOOKUP(Audit!F190,$V$3:$AE$12,6,FALSE)&amp; IF(Audit!F190=10,Audit!V190,"")</f>
        <v>#N/A</v>
      </c>
      <c r="AV1425" s="50" t="e">
        <f>VLOOKUP(Audit!F190,$V$13:$AE$22,6,FALSE)&amp; IF(Audit!F190=10,Audit!W190,"")</f>
        <v>#N/A</v>
      </c>
      <c r="AW1425" s="47" t="e">
        <f t="shared" si="683"/>
        <v>#N/A</v>
      </c>
      <c r="AX1425" s="50" t="e">
        <f>VLOOKUP(Audit!G190,$V$3:$AE$12,7,FALSE)&amp; IF(Audit!G190=10,Audit!V190,"")</f>
        <v>#N/A</v>
      </c>
      <c r="AY1425" s="50" t="e">
        <f>VLOOKUP(Audit!G190,$V$13:$AE$22,7,FALSE) &amp; IF(Audit!G190=10,Audit!W190,"")</f>
        <v>#N/A</v>
      </c>
      <c r="AZ1425" s="47" t="e">
        <f t="shared" si="684"/>
        <v>#N/A</v>
      </c>
      <c r="BA1425" s="50" t="e">
        <f>VLOOKUP(Audit!H190,$V$3:$AE$12,8,FALSE)&amp; Audit!U190 &amp; IF(Audit!H190=10,Audit!V190,"")</f>
        <v>#N/A</v>
      </c>
      <c r="BB1425" s="50" t="e">
        <f>VLOOKUP(Audit!H190,$V$13:$AE$22,8,FALSE) &amp; IF(Audit!H190=10,Audit!W190,"")</f>
        <v>#N/A</v>
      </c>
      <c r="BC1425" s="47" t="e">
        <f t="shared" si="685"/>
        <v>#N/A</v>
      </c>
      <c r="BD1425" s="50" t="e">
        <f>VLOOKUP(Audit!I190,$V$3:$AE$12,9,FALSE)&amp; IF(Audit!I190=10,Audit!V190,"")</f>
        <v>#N/A</v>
      </c>
      <c r="BE1425" s="50" t="e">
        <f>VLOOKUP(Audit!I190,$V$13:$AE$22,9,FALSE) &amp; IF(Audit!I190=10,Audit!W190,"") &amp; IF(Audit!I190&lt;&gt;1,U1425,"")</f>
        <v>#N/A</v>
      </c>
      <c r="BF1425" s="47" t="e">
        <f t="shared" si="686"/>
        <v>#N/A</v>
      </c>
      <c r="BG1425" s="50" t="e">
        <f>VLOOKUP(Audit!J190,$V$3:$AE$12,10,FALSE) &amp; Audit!S190 &amp; IF(Audit!J190=10,Audit!V190,"")</f>
        <v>#N/A</v>
      </c>
      <c r="BH1425" s="50" t="e">
        <f>VLOOKUP(Audit!J190,$V$13:$AE$22,10,FALSE) &amp; IF(Audit!J190=10,Audit!W190,"") &amp; IF(Audit!J190&lt;&gt;1,U1425,"")</f>
        <v>#N/A</v>
      </c>
      <c r="BI1425" s="47" t="e">
        <f t="shared" si="687"/>
        <v>#N/A</v>
      </c>
      <c r="BJ1425" s="48" t="str">
        <f t="shared" si="688"/>
        <v/>
      </c>
      <c r="BK1425" s="48" t="str">
        <f t="shared" si="689"/>
        <v/>
      </c>
      <c r="BL1425" s="48" t="str">
        <f t="shared" si="690"/>
        <v/>
      </c>
      <c r="BM1425" s="48" t="str">
        <f t="shared" si="691"/>
        <v/>
      </c>
      <c r="BN1425" s="48" t="str">
        <f t="shared" si="692"/>
        <v/>
      </c>
      <c r="BO1425" s="48" t="str">
        <f t="shared" si="693"/>
        <v/>
      </c>
      <c r="BP1425" s="48" t="str">
        <f t="shared" si="694"/>
        <v/>
      </c>
      <c r="BQ1425" s="48" t="str">
        <f t="shared" si="695"/>
        <v/>
      </c>
      <c r="BR1425" s="48" t="str">
        <f t="shared" si="696"/>
        <v/>
      </c>
      <c r="BS1425" s="48" t="str">
        <f t="shared" si="697"/>
        <v/>
      </c>
      <c r="BT1425" s="48" t="str">
        <f t="shared" si="698"/>
        <v/>
      </c>
      <c r="BU1425" s="48" t="str">
        <f t="shared" si="699"/>
        <v/>
      </c>
    </row>
    <row r="1426" spans="1:73">
      <c r="A1426" s="10">
        <f>Audit!A191</f>
        <v>0</v>
      </c>
      <c r="B1426" s="10" t="e">
        <f t="shared" si="670"/>
        <v>#N/A</v>
      </c>
      <c r="C1426" s="17" t="e">
        <f>VLOOKUP(Audit!B191,$V$3:$AE$12,2,FALSE) &amp; VLOOKUP(Audit!B191,$V$13:$AE$22,2,FALSE)&amp; IF(Audit!B191=10,Audit!V191&amp;Audit!W191,"")</f>
        <v>#N/A</v>
      </c>
      <c r="D1426" s="17" t="e">
        <f>VLOOKUP(Audit!C191,$V$3:$AE$12,3,FALSE) &amp; VLOOKUP(Audit!C191,$V$13:$AE$22,3,FALSE) &amp;IF(Audit!C191=10,Audit!V191&amp;Audit!W191,"")</f>
        <v>#N/A</v>
      </c>
      <c r="E1426" s="17" t="e">
        <f>VLOOKUP(Audit!D191,$V$3:$AE$12,4,FALSE)&amp; Audit!T191 &amp; VLOOKUP(Audit!D191,$V$13:$AE$22,4,FALSE)&amp; IF(Audit!D191=10,Audit!V191&amp;Audit!W191,"")</f>
        <v>#N/A</v>
      </c>
      <c r="F1426" s="17" t="e">
        <f>VLOOKUP(Audit!E191,$V$3:$AE$12,5,FALSE) &amp; VLOOKUP(Audit!E191,$V$13:$AE$22,5,FALSE)&amp; IF(Audit!E191=10,Audit!V191&amp;Audit!W191,"")</f>
        <v>#N/A</v>
      </c>
      <c r="G1426" s="17" t="e">
        <f>VLOOKUP(Audit!F191,$V$3:$AE$12,6,FALSE) &amp; VLOOKUP(Audit!F191,$V$13:$AE$22,6,FALSE)&amp; IF(Audit!F191=10,Audit!V191&amp;Audit!W191,"")</f>
        <v>#N/A</v>
      </c>
      <c r="H1426" s="17" t="e">
        <f>VLOOKUP(Audit!G191,$V$3:$AE$12,7,FALSE) &amp; VLOOKUP(Audit!G191,$V$13:$AE$22,7,FALSE)&amp;IF(Audit!G191=10,Audit!V191&amp;Audit!W191,"")</f>
        <v>#N/A</v>
      </c>
      <c r="I1426" s="17" t="e">
        <f>VLOOKUP(Audit!H191,$V$3:$AE$12,8,FALSE) &amp; Audit!U191 &amp; VLOOKUP(Audit!H191,$V$13:$AE$22,8,FALSE)&amp;IF(Audit!H191=10,Audit!V191&amp;Audit!W191,"")</f>
        <v>#N/A</v>
      </c>
      <c r="J1426" s="17" t="e">
        <f>VLOOKUP(Audit!I191,$V$3:$AE$12,9,FALSE) &amp; VLOOKUP(Audit!I191,$V$13:$AE$22,9,FALSE) &amp; IF(Audit!I191=10,Audit!V191&amp;Audit!W191,"") &amp; IF(Audit!I191&lt;&gt;1,U1426,"")</f>
        <v>#N/A</v>
      </c>
      <c r="K1426" s="17" t="e">
        <f>VLOOKUP(Audit!J191,$V$3:$AE$12,10,FALSE) &amp; Audit!S191 &amp; VLOOKUP(Audit!J191,$V$13:$AE$22,10,FALSE) &amp; IF(Audit!J191=10,Audit!V191&amp;Audit!W191,"") &amp; IF(Audit!J191&lt;&gt;1,U1426,"")</f>
        <v>#N/A</v>
      </c>
      <c r="L1426" s="10">
        <f>Audit!K191</f>
        <v>0</v>
      </c>
      <c r="M1426" s="10" t="e">
        <f t="shared" si="671"/>
        <v>#N/A</v>
      </c>
      <c r="N1426" s="10" t="e">
        <f t="shared" si="672"/>
        <v>#N/A</v>
      </c>
      <c r="O1426" s="10" t="e">
        <f t="shared" si="673"/>
        <v>#N/A</v>
      </c>
      <c r="P1426" s="10" t="e">
        <f t="shared" si="674"/>
        <v>#N/A</v>
      </c>
      <c r="Q1426" s="10" t="e">
        <f t="shared" si="675"/>
        <v>#N/A</v>
      </c>
      <c r="R1426" s="10" t="e">
        <f t="shared" si="676"/>
        <v>#N/A</v>
      </c>
      <c r="S1426" s="10" t="e">
        <f t="shared" si="677"/>
        <v>#N/A</v>
      </c>
      <c r="T1426" s="10" t="e">
        <f t="shared" si="678"/>
        <v>#N/A</v>
      </c>
      <c r="U1426" s="17" t="str">
        <f>IF(Audit!M191="","",VLOOKUP(Audit!M191,$W$26:$X$35,2,FALSE)) &amp; Audit!N191 &amp; IF(Audit!O191="","",IF(Audit!N191&lt;=1.4,VLOOKUP(Audit!O191,$W$38:X1471,2,FALSE),VLOOKUP(Audit!O191,$W$51:$X$61,2,FALSE))) &amp; IF(Audit!P191="","",VLOOKUP(Audit!P191,$Y$26:$Z$35,2,FALSE) &amp; Audit!Q191 &amp; IF(Audit!O191="","",IF(Audit!Q191&lt;=1.4,VLOOKUP(Audit!R191,$Y$38:$Z$48,2,FALSE),VLOOKUP(Audit!R191,$Y$51:$Z$61,2,FALSE))))</f>
        <v/>
      </c>
      <c r="V1426" s="21"/>
      <c r="AH1426" s="49">
        <f>Audit!A191</f>
        <v>0</v>
      </c>
      <c r="AI1426" s="50" t="e">
        <f>VLOOKUP(Audit!B191,$V$3:$AE$12,2,FALSE)&amp; IF(Audit!B191=10,Audit!V191,"")</f>
        <v>#N/A</v>
      </c>
      <c r="AJ1426" s="50" t="e">
        <f>VLOOKUP(Audit!B191,$V$13:$AE$22,2,FALSE)&amp; IF(Audit!B191=10,Audit!W191,"")</f>
        <v>#N/A</v>
      </c>
      <c r="AK1426" s="47" t="e">
        <f t="shared" si="679"/>
        <v>#N/A</v>
      </c>
      <c r="AL1426" s="50" t="e">
        <f>VLOOKUP(Audit!C191,$V$3:$AE$12,3,FALSE)&amp; IF(Audit!C191=10,Audit!V191,"")</f>
        <v>#N/A</v>
      </c>
      <c r="AM1426" s="50" t="e">
        <f>VLOOKUP(Audit!C191,$V$13:$AE$22,3,FALSE)&amp; IF(Audit!C191=10,Audit!W191,"")</f>
        <v>#N/A</v>
      </c>
      <c r="AN1426" s="47" t="e">
        <f t="shared" si="680"/>
        <v>#N/A</v>
      </c>
      <c r="AO1426" s="50" t="e">
        <f>VLOOKUP(Audit!D191,$V$3:$AE$12,4,FALSE) &amp;  Audit!T191 &amp; IF(Audit!D191=10,Audit!V191,"")</f>
        <v>#N/A</v>
      </c>
      <c r="AP1426" s="50" t="e">
        <f>VLOOKUP(Audit!D191,$V$13:$AE$22,4,FALSE)&amp; IF(Audit!D191=10,Audit!W191,"")</f>
        <v>#N/A</v>
      </c>
      <c r="AQ1426" s="47" t="e">
        <f t="shared" si="681"/>
        <v>#N/A</v>
      </c>
      <c r="AR1426" s="50" t="e">
        <f>VLOOKUP(Audit!E191,$V$3:$AE$12,5,FALSE)&amp; IF(Audit!E191=10,Audit!V191,"")</f>
        <v>#N/A</v>
      </c>
      <c r="AS1426" s="50" t="e">
        <f>VLOOKUP(Audit!E191,$V$13:$AE$22,5,FALSE)&amp; IF(Audit!E191=10,Audit!W191,"")</f>
        <v>#N/A</v>
      </c>
      <c r="AT1426" s="47" t="e">
        <f t="shared" si="682"/>
        <v>#N/A</v>
      </c>
      <c r="AU1426" s="50" t="e">
        <f>VLOOKUP(Audit!F191,$V$3:$AE$12,6,FALSE)&amp; IF(Audit!F191=10,Audit!V191,"")</f>
        <v>#N/A</v>
      </c>
      <c r="AV1426" s="50" t="e">
        <f>VLOOKUP(Audit!F191,$V$13:$AE$22,6,FALSE)&amp; IF(Audit!F191=10,Audit!W191,"")</f>
        <v>#N/A</v>
      </c>
      <c r="AW1426" s="47" t="e">
        <f t="shared" si="683"/>
        <v>#N/A</v>
      </c>
      <c r="AX1426" s="50" t="e">
        <f>VLOOKUP(Audit!G191,$V$3:$AE$12,7,FALSE)&amp; IF(Audit!G191=10,Audit!V191,"")</f>
        <v>#N/A</v>
      </c>
      <c r="AY1426" s="50" t="e">
        <f>VLOOKUP(Audit!G191,$V$13:$AE$22,7,FALSE) &amp; IF(Audit!G191=10,Audit!W191,"")</f>
        <v>#N/A</v>
      </c>
      <c r="AZ1426" s="47" t="e">
        <f t="shared" si="684"/>
        <v>#N/A</v>
      </c>
      <c r="BA1426" s="50" t="e">
        <f>VLOOKUP(Audit!H191,$V$3:$AE$12,8,FALSE)&amp; Audit!U191 &amp; IF(Audit!H191=10,Audit!V191,"")</f>
        <v>#N/A</v>
      </c>
      <c r="BB1426" s="50" t="e">
        <f>VLOOKUP(Audit!H191,$V$13:$AE$22,8,FALSE) &amp; IF(Audit!H191=10,Audit!W191,"")</f>
        <v>#N/A</v>
      </c>
      <c r="BC1426" s="47" t="e">
        <f t="shared" si="685"/>
        <v>#N/A</v>
      </c>
      <c r="BD1426" s="50" t="e">
        <f>VLOOKUP(Audit!I191,$V$3:$AE$12,9,FALSE)&amp; IF(Audit!I191=10,Audit!V191,"")</f>
        <v>#N/A</v>
      </c>
      <c r="BE1426" s="50" t="e">
        <f>VLOOKUP(Audit!I191,$V$13:$AE$22,9,FALSE) &amp; IF(Audit!I191=10,Audit!W191,"") &amp; IF(Audit!I191&lt;&gt;1,U1426,"")</f>
        <v>#N/A</v>
      </c>
      <c r="BF1426" s="47" t="e">
        <f t="shared" si="686"/>
        <v>#N/A</v>
      </c>
      <c r="BG1426" s="50" t="e">
        <f>VLOOKUP(Audit!J191,$V$3:$AE$12,10,FALSE) &amp; Audit!S191 &amp; IF(Audit!J191=10,Audit!V191,"")</f>
        <v>#N/A</v>
      </c>
      <c r="BH1426" s="50" t="e">
        <f>VLOOKUP(Audit!J191,$V$13:$AE$22,10,FALSE) &amp; IF(Audit!J191=10,Audit!W191,"") &amp; IF(Audit!J191&lt;&gt;1,U1426,"")</f>
        <v>#N/A</v>
      </c>
      <c r="BI1426" s="47" t="e">
        <f t="shared" si="687"/>
        <v>#N/A</v>
      </c>
      <c r="BJ1426" s="48" t="str">
        <f t="shared" si="688"/>
        <v/>
      </c>
      <c r="BK1426" s="48" t="str">
        <f t="shared" si="689"/>
        <v/>
      </c>
      <c r="BL1426" s="48" t="str">
        <f t="shared" si="690"/>
        <v/>
      </c>
      <c r="BM1426" s="48" t="str">
        <f t="shared" si="691"/>
        <v/>
      </c>
      <c r="BN1426" s="48" t="str">
        <f t="shared" si="692"/>
        <v/>
      </c>
      <c r="BO1426" s="48" t="str">
        <f t="shared" si="693"/>
        <v/>
      </c>
      <c r="BP1426" s="48" t="str">
        <f t="shared" si="694"/>
        <v/>
      </c>
      <c r="BQ1426" s="48" t="str">
        <f t="shared" si="695"/>
        <v/>
      </c>
      <c r="BR1426" s="48" t="str">
        <f t="shared" si="696"/>
        <v/>
      </c>
      <c r="BS1426" s="48" t="str">
        <f t="shared" si="697"/>
        <v/>
      </c>
      <c r="BT1426" s="48" t="str">
        <f t="shared" si="698"/>
        <v/>
      </c>
      <c r="BU1426" s="48" t="str">
        <f t="shared" si="699"/>
        <v/>
      </c>
    </row>
    <row r="1427" spans="1:73">
      <c r="A1427" s="10">
        <f>Audit!A192</f>
        <v>0</v>
      </c>
      <c r="B1427" s="10" t="e">
        <f t="shared" si="670"/>
        <v>#N/A</v>
      </c>
      <c r="C1427" s="17" t="e">
        <f>VLOOKUP(Audit!B192,$V$3:$AE$12,2,FALSE) &amp; VLOOKUP(Audit!B192,$V$13:$AE$22,2,FALSE)&amp; IF(Audit!B192=10,Audit!V192&amp;Audit!W192,"")</f>
        <v>#N/A</v>
      </c>
      <c r="D1427" s="17" t="e">
        <f>VLOOKUP(Audit!C192,$V$3:$AE$12,3,FALSE) &amp; VLOOKUP(Audit!C192,$V$13:$AE$22,3,FALSE) &amp;IF(Audit!C192=10,Audit!V192&amp;Audit!W192,"")</f>
        <v>#N/A</v>
      </c>
      <c r="E1427" s="17" t="e">
        <f>VLOOKUP(Audit!D192,$V$3:$AE$12,4,FALSE)&amp; Audit!T192 &amp; VLOOKUP(Audit!D192,$V$13:$AE$22,4,FALSE)&amp; IF(Audit!D192=10,Audit!V192&amp;Audit!W192,"")</f>
        <v>#N/A</v>
      </c>
      <c r="F1427" s="17" t="e">
        <f>VLOOKUP(Audit!E192,$V$3:$AE$12,5,FALSE) &amp; VLOOKUP(Audit!E192,$V$13:$AE$22,5,FALSE)&amp; IF(Audit!E192=10,Audit!V192&amp;Audit!W192,"")</f>
        <v>#N/A</v>
      </c>
      <c r="G1427" s="17" t="e">
        <f>VLOOKUP(Audit!F192,$V$3:$AE$12,6,FALSE) &amp; VLOOKUP(Audit!F192,$V$13:$AE$22,6,FALSE)&amp; IF(Audit!F192=10,Audit!V192&amp;Audit!W192,"")</f>
        <v>#N/A</v>
      </c>
      <c r="H1427" s="17" t="e">
        <f>VLOOKUP(Audit!G192,$V$3:$AE$12,7,FALSE) &amp; VLOOKUP(Audit!G192,$V$13:$AE$22,7,FALSE)&amp;IF(Audit!G192=10,Audit!V192&amp;Audit!W192,"")</f>
        <v>#N/A</v>
      </c>
      <c r="I1427" s="17" t="e">
        <f>VLOOKUP(Audit!H192,$V$3:$AE$12,8,FALSE) &amp; Audit!U192 &amp; VLOOKUP(Audit!H192,$V$13:$AE$22,8,FALSE)&amp;IF(Audit!H192=10,Audit!V192&amp;Audit!W192,"")</f>
        <v>#N/A</v>
      </c>
      <c r="J1427" s="17" t="e">
        <f>VLOOKUP(Audit!I192,$V$3:$AE$12,9,FALSE) &amp; VLOOKUP(Audit!I192,$V$13:$AE$22,9,FALSE) &amp; IF(Audit!I192=10,Audit!V192&amp;Audit!W192,"") &amp; IF(Audit!I192&lt;&gt;1,U1427,"")</f>
        <v>#N/A</v>
      </c>
      <c r="K1427" s="17" t="e">
        <f>VLOOKUP(Audit!J192,$V$3:$AE$12,10,FALSE) &amp; Audit!S192 &amp; VLOOKUP(Audit!J192,$V$13:$AE$22,10,FALSE) &amp; IF(Audit!J192=10,Audit!V192&amp;Audit!W192,"") &amp; IF(Audit!J192&lt;&gt;1,U1427,"")</f>
        <v>#N/A</v>
      </c>
      <c r="L1427" s="10">
        <f>Audit!K192</f>
        <v>0</v>
      </c>
      <c r="M1427" s="10" t="e">
        <f t="shared" si="671"/>
        <v>#N/A</v>
      </c>
      <c r="N1427" s="10" t="e">
        <f t="shared" si="672"/>
        <v>#N/A</v>
      </c>
      <c r="O1427" s="10" t="e">
        <f t="shared" si="673"/>
        <v>#N/A</v>
      </c>
      <c r="P1427" s="10" t="e">
        <f t="shared" si="674"/>
        <v>#N/A</v>
      </c>
      <c r="Q1427" s="10" t="e">
        <f t="shared" si="675"/>
        <v>#N/A</v>
      </c>
      <c r="R1427" s="10" t="e">
        <f t="shared" si="676"/>
        <v>#N/A</v>
      </c>
      <c r="S1427" s="10" t="e">
        <f t="shared" si="677"/>
        <v>#N/A</v>
      </c>
      <c r="T1427" s="10" t="e">
        <f t="shared" si="678"/>
        <v>#N/A</v>
      </c>
      <c r="U1427" s="17" t="str">
        <f>IF(Audit!M192="","",VLOOKUP(Audit!M192,$W$26:$X$35,2,FALSE)) &amp; Audit!N192 &amp; IF(Audit!O192="","",IF(Audit!N192&lt;=1.4,VLOOKUP(Audit!O192,$W$38:X1472,2,FALSE),VLOOKUP(Audit!O192,$W$51:$X$61,2,FALSE))) &amp; IF(Audit!P192="","",VLOOKUP(Audit!P192,$Y$26:$Z$35,2,FALSE) &amp; Audit!Q192 &amp; IF(Audit!O192="","",IF(Audit!Q192&lt;=1.4,VLOOKUP(Audit!R192,$Y$38:$Z$48,2,FALSE),VLOOKUP(Audit!R192,$Y$51:$Z$61,2,FALSE))))</f>
        <v/>
      </c>
      <c r="V1427" s="21"/>
      <c r="AH1427" s="49">
        <f>Audit!A192</f>
        <v>0</v>
      </c>
      <c r="AI1427" s="50" t="e">
        <f>VLOOKUP(Audit!B192,$V$3:$AE$12,2,FALSE)&amp; IF(Audit!B192=10,Audit!V192,"")</f>
        <v>#N/A</v>
      </c>
      <c r="AJ1427" s="50" t="e">
        <f>VLOOKUP(Audit!B192,$V$13:$AE$22,2,FALSE)&amp; IF(Audit!B192=10,Audit!W192,"")</f>
        <v>#N/A</v>
      </c>
      <c r="AK1427" s="47" t="e">
        <f t="shared" si="679"/>
        <v>#N/A</v>
      </c>
      <c r="AL1427" s="50" t="e">
        <f>VLOOKUP(Audit!C192,$V$3:$AE$12,3,FALSE)&amp; IF(Audit!C192=10,Audit!V192,"")</f>
        <v>#N/A</v>
      </c>
      <c r="AM1427" s="50" t="e">
        <f>VLOOKUP(Audit!C192,$V$13:$AE$22,3,FALSE)&amp; IF(Audit!C192=10,Audit!W192,"")</f>
        <v>#N/A</v>
      </c>
      <c r="AN1427" s="47" t="e">
        <f t="shared" si="680"/>
        <v>#N/A</v>
      </c>
      <c r="AO1427" s="50" t="e">
        <f>VLOOKUP(Audit!D192,$V$3:$AE$12,4,FALSE) &amp;  Audit!T192 &amp; IF(Audit!D192=10,Audit!V192,"")</f>
        <v>#N/A</v>
      </c>
      <c r="AP1427" s="50" t="e">
        <f>VLOOKUP(Audit!D192,$V$13:$AE$22,4,FALSE)&amp; IF(Audit!D192=10,Audit!W192,"")</f>
        <v>#N/A</v>
      </c>
      <c r="AQ1427" s="47" t="e">
        <f t="shared" si="681"/>
        <v>#N/A</v>
      </c>
      <c r="AR1427" s="50" t="e">
        <f>VLOOKUP(Audit!E192,$V$3:$AE$12,5,FALSE)&amp; IF(Audit!E192=10,Audit!V192,"")</f>
        <v>#N/A</v>
      </c>
      <c r="AS1427" s="50" t="e">
        <f>VLOOKUP(Audit!E192,$V$13:$AE$22,5,FALSE)&amp; IF(Audit!E192=10,Audit!W192,"")</f>
        <v>#N/A</v>
      </c>
      <c r="AT1427" s="47" t="e">
        <f t="shared" si="682"/>
        <v>#N/A</v>
      </c>
      <c r="AU1427" s="50" t="e">
        <f>VLOOKUP(Audit!F192,$V$3:$AE$12,6,FALSE)&amp; IF(Audit!F192=10,Audit!V192,"")</f>
        <v>#N/A</v>
      </c>
      <c r="AV1427" s="50" t="e">
        <f>VLOOKUP(Audit!F192,$V$13:$AE$22,6,FALSE)&amp; IF(Audit!F192=10,Audit!W192,"")</f>
        <v>#N/A</v>
      </c>
      <c r="AW1427" s="47" t="e">
        <f t="shared" si="683"/>
        <v>#N/A</v>
      </c>
      <c r="AX1427" s="50" t="e">
        <f>VLOOKUP(Audit!G192,$V$3:$AE$12,7,FALSE)&amp; IF(Audit!G192=10,Audit!V192,"")</f>
        <v>#N/A</v>
      </c>
      <c r="AY1427" s="50" t="e">
        <f>VLOOKUP(Audit!G192,$V$13:$AE$22,7,FALSE) &amp; IF(Audit!G192=10,Audit!W192,"")</f>
        <v>#N/A</v>
      </c>
      <c r="AZ1427" s="47" t="e">
        <f t="shared" si="684"/>
        <v>#N/A</v>
      </c>
      <c r="BA1427" s="50" t="e">
        <f>VLOOKUP(Audit!H192,$V$3:$AE$12,8,FALSE)&amp; Audit!U192 &amp; IF(Audit!H192=10,Audit!V192,"")</f>
        <v>#N/A</v>
      </c>
      <c r="BB1427" s="50" t="e">
        <f>VLOOKUP(Audit!H192,$V$13:$AE$22,8,FALSE) &amp; IF(Audit!H192=10,Audit!W192,"")</f>
        <v>#N/A</v>
      </c>
      <c r="BC1427" s="47" t="e">
        <f t="shared" si="685"/>
        <v>#N/A</v>
      </c>
      <c r="BD1427" s="50" t="e">
        <f>VLOOKUP(Audit!I192,$V$3:$AE$12,9,FALSE)&amp; IF(Audit!I192=10,Audit!V192,"")</f>
        <v>#N/A</v>
      </c>
      <c r="BE1427" s="50" t="e">
        <f>VLOOKUP(Audit!I192,$V$13:$AE$22,9,FALSE) &amp; IF(Audit!I192=10,Audit!W192,"") &amp; IF(Audit!I192&lt;&gt;1,U1427,"")</f>
        <v>#N/A</v>
      </c>
      <c r="BF1427" s="47" t="e">
        <f t="shared" si="686"/>
        <v>#N/A</v>
      </c>
      <c r="BG1427" s="50" t="e">
        <f>VLOOKUP(Audit!J192,$V$3:$AE$12,10,FALSE) &amp; Audit!S192 &amp; IF(Audit!J192=10,Audit!V192,"")</f>
        <v>#N/A</v>
      </c>
      <c r="BH1427" s="50" t="e">
        <f>VLOOKUP(Audit!J192,$V$13:$AE$22,10,FALSE) &amp; IF(Audit!J192=10,Audit!W192,"") &amp; IF(Audit!J192&lt;&gt;1,U1427,"")</f>
        <v>#N/A</v>
      </c>
      <c r="BI1427" s="47" t="e">
        <f t="shared" si="687"/>
        <v>#N/A</v>
      </c>
      <c r="BJ1427" s="48" t="str">
        <f t="shared" si="688"/>
        <v/>
      </c>
      <c r="BK1427" s="48" t="str">
        <f t="shared" si="689"/>
        <v/>
      </c>
      <c r="BL1427" s="48" t="str">
        <f t="shared" si="690"/>
        <v/>
      </c>
      <c r="BM1427" s="48" t="str">
        <f t="shared" si="691"/>
        <v/>
      </c>
      <c r="BN1427" s="48" t="str">
        <f t="shared" si="692"/>
        <v/>
      </c>
      <c r="BO1427" s="48" t="str">
        <f t="shared" si="693"/>
        <v/>
      </c>
      <c r="BP1427" s="48" t="str">
        <f t="shared" si="694"/>
        <v/>
      </c>
      <c r="BQ1427" s="48" t="str">
        <f t="shared" si="695"/>
        <v/>
      </c>
      <c r="BR1427" s="48" t="str">
        <f t="shared" si="696"/>
        <v/>
      </c>
      <c r="BS1427" s="48" t="str">
        <f t="shared" si="697"/>
        <v/>
      </c>
      <c r="BT1427" s="48" t="str">
        <f t="shared" si="698"/>
        <v/>
      </c>
      <c r="BU1427" s="48" t="str">
        <f t="shared" si="699"/>
        <v/>
      </c>
    </row>
    <row r="1428" spans="1:73">
      <c r="A1428" s="10">
        <f>Audit!A193</f>
        <v>0</v>
      </c>
      <c r="B1428" s="10" t="e">
        <f t="shared" si="670"/>
        <v>#N/A</v>
      </c>
      <c r="C1428" s="17" t="e">
        <f>VLOOKUP(Audit!B193,$V$3:$AE$12,2,FALSE) &amp; VLOOKUP(Audit!B193,$V$13:$AE$22,2,FALSE)&amp; IF(Audit!B193=10,Audit!V193&amp;Audit!W193,"")</f>
        <v>#N/A</v>
      </c>
      <c r="D1428" s="17" t="e">
        <f>VLOOKUP(Audit!C193,$V$3:$AE$12,3,FALSE) &amp; VLOOKUP(Audit!C193,$V$13:$AE$22,3,FALSE) &amp;IF(Audit!C193=10,Audit!V193&amp;Audit!W193,"")</f>
        <v>#N/A</v>
      </c>
      <c r="E1428" s="17" t="e">
        <f>VLOOKUP(Audit!D193,$V$3:$AE$12,4,FALSE)&amp; Audit!T193 &amp; VLOOKUP(Audit!D193,$V$13:$AE$22,4,FALSE)&amp; IF(Audit!D193=10,Audit!V193&amp;Audit!W193,"")</f>
        <v>#N/A</v>
      </c>
      <c r="F1428" s="17" t="e">
        <f>VLOOKUP(Audit!E193,$V$3:$AE$12,5,FALSE) &amp; VLOOKUP(Audit!E193,$V$13:$AE$22,5,FALSE)&amp; IF(Audit!E193=10,Audit!V193&amp;Audit!W193,"")</f>
        <v>#N/A</v>
      </c>
      <c r="G1428" s="17" t="e">
        <f>VLOOKUP(Audit!F193,$V$3:$AE$12,6,FALSE) &amp; VLOOKUP(Audit!F193,$V$13:$AE$22,6,FALSE)&amp; IF(Audit!F193=10,Audit!V193&amp;Audit!W193,"")</f>
        <v>#N/A</v>
      </c>
      <c r="H1428" s="17" t="e">
        <f>VLOOKUP(Audit!G193,$V$3:$AE$12,7,FALSE) &amp; VLOOKUP(Audit!G193,$V$13:$AE$22,7,FALSE)&amp;IF(Audit!G193=10,Audit!V193&amp;Audit!W193,"")</f>
        <v>#N/A</v>
      </c>
      <c r="I1428" s="17" t="e">
        <f>VLOOKUP(Audit!H193,$V$3:$AE$12,8,FALSE) &amp; Audit!U193 &amp; VLOOKUP(Audit!H193,$V$13:$AE$22,8,FALSE)&amp;IF(Audit!H193=10,Audit!V193&amp;Audit!W193,"")</f>
        <v>#N/A</v>
      </c>
      <c r="J1428" s="17" t="e">
        <f>VLOOKUP(Audit!I193,$V$3:$AE$12,9,FALSE) &amp; VLOOKUP(Audit!I193,$V$13:$AE$22,9,FALSE) &amp; IF(Audit!I193=10,Audit!V193&amp;Audit!W193,"") &amp; IF(Audit!I193&lt;&gt;1,U1428,"")</f>
        <v>#N/A</v>
      </c>
      <c r="K1428" s="17" t="e">
        <f>VLOOKUP(Audit!J193,$V$3:$AE$12,10,FALSE) &amp; Audit!S193 &amp; VLOOKUP(Audit!J193,$V$13:$AE$22,10,FALSE) &amp; IF(Audit!J193=10,Audit!V193&amp;Audit!W193,"") &amp; IF(Audit!J193&lt;&gt;1,U1428,"")</f>
        <v>#N/A</v>
      </c>
      <c r="L1428" s="10">
        <f>Audit!K193</f>
        <v>0</v>
      </c>
      <c r="M1428" s="10" t="e">
        <f t="shared" si="671"/>
        <v>#N/A</v>
      </c>
      <c r="N1428" s="10" t="e">
        <f t="shared" si="672"/>
        <v>#N/A</v>
      </c>
      <c r="O1428" s="10" t="e">
        <f t="shared" si="673"/>
        <v>#N/A</v>
      </c>
      <c r="P1428" s="10" t="e">
        <f t="shared" si="674"/>
        <v>#N/A</v>
      </c>
      <c r="Q1428" s="10" t="e">
        <f t="shared" si="675"/>
        <v>#N/A</v>
      </c>
      <c r="R1428" s="10" t="e">
        <f t="shared" si="676"/>
        <v>#N/A</v>
      </c>
      <c r="S1428" s="10" t="e">
        <f t="shared" si="677"/>
        <v>#N/A</v>
      </c>
      <c r="T1428" s="10" t="e">
        <f t="shared" si="678"/>
        <v>#N/A</v>
      </c>
      <c r="U1428" s="17" t="str">
        <f>IF(Audit!M193="","",VLOOKUP(Audit!M193,$W$26:$X$35,2,FALSE)) &amp; Audit!N193 &amp; IF(Audit!O193="","",IF(Audit!N193&lt;=1.4,VLOOKUP(Audit!O193,$W$38:X1473,2,FALSE),VLOOKUP(Audit!O193,$W$51:$X$61,2,FALSE))) &amp; IF(Audit!P193="","",VLOOKUP(Audit!P193,$Y$26:$Z$35,2,FALSE) &amp; Audit!Q193 &amp; IF(Audit!O193="","",IF(Audit!Q193&lt;=1.4,VLOOKUP(Audit!R193,$Y$38:$Z$48,2,FALSE),VLOOKUP(Audit!R193,$Y$51:$Z$61,2,FALSE))))</f>
        <v/>
      </c>
      <c r="V1428" s="21"/>
      <c r="AH1428" s="49">
        <f>Audit!A193</f>
        <v>0</v>
      </c>
      <c r="AI1428" s="50" t="e">
        <f>VLOOKUP(Audit!B193,$V$3:$AE$12,2,FALSE)&amp; IF(Audit!B193=10,Audit!V193,"")</f>
        <v>#N/A</v>
      </c>
      <c r="AJ1428" s="50" t="e">
        <f>VLOOKUP(Audit!B193,$V$13:$AE$22,2,FALSE)&amp; IF(Audit!B193=10,Audit!W193,"")</f>
        <v>#N/A</v>
      </c>
      <c r="AK1428" s="47" t="e">
        <f t="shared" si="679"/>
        <v>#N/A</v>
      </c>
      <c r="AL1428" s="50" t="e">
        <f>VLOOKUP(Audit!C193,$V$3:$AE$12,3,FALSE)&amp; IF(Audit!C193=10,Audit!V193,"")</f>
        <v>#N/A</v>
      </c>
      <c r="AM1428" s="50" t="e">
        <f>VLOOKUP(Audit!C193,$V$13:$AE$22,3,FALSE)&amp; IF(Audit!C193=10,Audit!W193,"")</f>
        <v>#N/A</v>
      </c>
      <c r="AN1428" s="47" t="e">
        <f t="shared" si="680"/>
        <v>#N/A</v>
      </c>
      <c r="AO1428" s="50" t="e">
        <f>VLOOKUP(Audit!D193,$V$3:$AE$12,4,FALSE) &amp;  Audit!T193 &amp; IF(Audit!D193=10,Audit!V193,"")</f>
        <v>#N/A</v>
      </c>
      <c r="AP1428" s="50" t="e">
        <f>VLOOKUP(Audit!D193,$V$13:$AE$22,4,FALSE)&amp; IF(Audit!D193=10,Audit!W193,"")</f>
        <v>#N/A</v>
      </c>
      <c r="AQ1428" s="47" t="e">
        <f t="shared" si="681"/>
        <v>#N/A</v>
      </c>
      <c r="AR1428" s="50" t="e">
        <f>VLOOKUP(Audit!E193,$V$3:$AE$12,5,FALSE)&amp; IF(Audit!E193=10,Audit!V193,"")</f>
        <v>#N/A</v>
      </c>
      <c r="AS1428" s="50" t="e">
        <f>VLOOKUP(Audit!E193,$V$13:$AE$22,5,FALSE)&amp; IF(Audit!E193=10,Audit!W193,"")</f>
        <v>#N/A</v>
      </c>
      <c r="AT1428" s="47" t="e">
        <f t="shared" si="682"/>
        <v>#N/A</v>
      </c>
      <c r="AU1428" s="50" t="e">
        <f>VLOOKUP(Audit!F193,$V$3:$AE$12,6,FALSE)&amp; IF(Audit!F193=10,Audit!V193,"")</f>
        <v>#N/A</v>
      </c>
      <c r="AV1428" s="50" t="e">
        <f>VLOOKUP(Audit!F193,$V$13:$AE$22,6,FALSE)&amp; IF(Audit!F193=10,Audit!W193,"")</f>
        <v>#N/A</v>
      </c>
      <c r="AW1428" s="47" t="e">
        <f t="shared" si="683"/>
        <v>#N/A</v>
      </c>
      <c r="AX1428" s="50" t="e">
        <f>VLOOKUP(Audit!G193,$V$3:$AE$12,7,FALSE)&amp; IF(Audit!G193=10,Audit!V193,"")</f>
        <v>#N/A</v>
      </c>
      <c r="AY1428" s="50" t="e">
        <f>VLOOKUP(Audit!G193,$V$13:$AE$22,7,FALSE) &amp; IF(Audit!G193=10,Audit!W193,"")</f>
        <v>#N/A</v>
      </c>
      <c r="AZ1428" s="47" t="e">
        <f t="shared" si="684"/>
        <v>#N/A</v>
      </c>
      <c r="BA1428" s="50" t="e">
        <f>VLOOKUP(Audit!H193,$V$3:$AE$12,8,FALSE)&amp; Audit!U193 &amp; IF(Audit!H193=10,Audit!V193,"")</f>
        <v>#N/A</v>
      </c>
      <c r="BB1428" s="50" t="e">
        <f>VLOOKUP(Audit!H193,$V$13:$AE$22,8,FALSE) &amp; IF(Audit!H193=10,Audit!W193,"")</f>
        <v>#N/A</v>
      </c>
      <c r="BC1428" s="47" t="e">
        <f t="shared" si="685"/>
        <v>#N/A</v>
      </c>
      <c r="BD1428" s="50" t="e">
        <f>VLOOKUP(Audit!I193,$V$3:$AE$12,9,FALSE)&amp; IF(Audit!I193=10,Audit!V193,"")</f>
        <v>#N/A</v>
      </c>
      <c r="BE1428" s="50" t="e">
        <f>VLOOKUP(Audit!I193,$V$13:$AE$22,9,FALSE) &amp; IF(Audit!I193=10,Audit!W193,"") &amp; IF(Audit!I193&lt;&gt;1,U1428,"")</f>
        <v>#N/A</v>
      </c>
      <c r="BF1428" s="47" t="e">
        <f t="shared" si="686"/>
        <v>#N/A</v>
      </c>
      <c r="BG1428" s="50" t="e">
        <f>VLOOKUP(Audit!J193,$V$3:$AE$12,10,FALSE) &amp; Audit!S193 &amp; IF(Audit!J193=10,Audit!V193,"")</f>
        <v>#N/A</v>
      </c>
      <c r="BH1428" s="50" t="e">
        <f>VLOOKUP(Audit!J193,$V$13:$AE$22,10,FALSE) &amp; IF(Audit!J193=10,Audit!W193,"") &amp; IF(Audit!J193&lt;&gt;1,U1428,"")</f>
        <v>#N/A</v>
      </c>
      <c r="BI1428" s="47" t="e">
        <f t="shared" si="687"/>
        <v>#N/A</v>
      </c>
      <c r="BJ1428" s="48" t="str">
        <f t="shared" si="688"/>
        <v/>
      </c>
      <c r="BK1428" s="48" t="str">
        <f t="shared" si="689"/>
        <v/>
      </c>
      <c r="BL1428" s="48" t="str">
        <f t="shared" si="690"/>
        <v/>
      </c>
      <c r="BM1428" s="48" t="str">
        <f t="shared" si="691"/>
        <v/>
      </c>
      <c r="BN1428" s="48" t="str">
        <f t="shared" si="692"/>
        <v/>
      </c>
      <c r="BO1428" s="48" t="str">
        <f t="shared" si="693"/>
        <v/>
      </c>
      <c r="BP1428" s="48" t="str">
        <f t="shared" si="694"/>
        <v/>
      </c>
      <c r="BQ1428" s="48" t="str">
        <f t="shared" si="695"/>
        <v/>
      </c>
      <c r="BR1428" s="48" t="str">
        <f t="shared" si="696"/>
        <v/>
      </c>
      <c r="BS1428" s="48" t="str">
        <f t="shared" si="697"/>
        <v/>
      </c>
      <c r="BT1428" s="48" t="str">
        <f t="shared" si="698"/>
        <v/>
      </c>
      <c r="BU1428" s="48" t="str">
        <f t="shared" si="699"/>
        <v/>
      </c>
    </row>
    <row r="1429" spans="1:73">
      <c r="A1429" s="10">
        <f>Audit!A194</f>
        <v>0</v>
      </c>
      <c r="B1429" s="10" t="e">
        <f t="shared" si="670"/>
        <v>#N/A</v>
      </c>
      <c r="C1429" s="17" t="e">
        <f>VLOOKUP(Audit!B194,$V$3:$AE$12,2,FALSE) &amp; VLOOKUP(Audit!B194,$V$13:$AE$22,2,FALSE)&amp; IF(Audit!B194=10,Audit!V194&amp;Audit!W194,"")</f>
        <v>#N/A</v>
      </c>
      <c r="D1429" s="17" t="e">
        <f>VLOOKUP(Audit!C194,$V$3:$AE$12,3,FALSE) &amp; VLOOKUP(Audit!C194,$V$13:$AE$22,3,FALSE) &amp;IF(Audit!C194=10,Audit!V194&amp;Audit!W194,"")</f>
        <v>#N/A</v>
      </c>
      <c r="E1429" s="17" t="e">
        <f>VLOOKUP(Audit!D194,$V$3:$AE$12,4,FALSE)&amp; Audit!T194 &amp; VLOOKUP(Audit!D194,$V$13:$AE$22,4,FALSE)&amp; IF(Audit!D194=10,Audit!V194&amp;Audit!W194,"")</f>
        <v>#N/A</v>
      </c>
      <c r="F1429" s="17" t="e">
        <f>VLOOKUP(Audit!E194,$V$3:$AE$12,5,FALSE) &amp; VLOOKUP(Audit!E194,$V$13:$AE$22,5,FALSE)&amp; IF(Audit!E194=10,Audit!V194&amp;Audit!W194,"")</f>
        <v>#N/A</v>
      </c>
      <c r="G1429" s="17" t="e">
        <f>VLOOKUP(Audit!F194,$V$3:$AE$12,6,FALSE) &amp; VLOOKUP(Audit!F194,$V$13:$AE$22,6,FALSE)&amp; IF(Audit!F194=10,Audit!V194&amp;Audit!W194,"")</f>
        <v>#N/A</v>
      </c>
      <c r="H1429" s="17" t="e">
        <f>VLOOKUP(Audit!G194,$V$3:$AE$12,7,FALSE) &amp; VLOOKUP(Audit!G194,$V$13:$AE$22,7,FALSE)&amp;IF(Audit!G194=10,Audit!V194&amp;Audit!W194,"")</f>
        <v>#N/A</v>
      </c>
      <c r="I1429" s="17" t="e">
        <f>VLOOKUP(Audit!H194,$V$3:$AE$12,8,FALSE) &amp; Audit!U194 &amp; VLOOKUP(Audit!H194,$V$13:$AE$22,8,FALSE)&amp;IF(Audit!H194=10,Audit!V194&amp;Audit!W194,"")</f>
        <v>#N/A</v>
      </c>
      <c r="J1429" s="17" t="e">
        <f>VLOOKUP(Audit!I194,$V$3:$AE$12,9,FALSE) &amp; VLOOKUP(Audit!I194,$V$13:$AE$22,9,FALSE) &amp; IF(Audit!I194=10,Audit!V194&amp;Audit!W194,"") &amp; IF(Audit!I194&lt;&gt;1,U1429,"")</f>
        <v>#N/A</v>
      </c>
      <c r="K1429" s="17" t="e">
        <f>VLOOKUP(Audit!J194,$V$3:$AE$12,10,FALSE) &amp; Audit!S194 &amp; VLOOKUP(Audit!J194,$V$13:$AE$22,10,FALSE) &amp; IF(Audit!J194=10,Audit!V194&amp;Audit!W194,"") &amp; IF(Audit!J194&lt;&gt;1,U1429,"")</f>
        <v>#N/A</v>
      </c>
      <c r="L1429" s="10">
        <f>Audit!K194</f>
        <v>0</v>
      </c>
      <c r="M1429" s="10" t="e">
        <f t="shared" si="671"/>
        <v>#N/A</v>
      </c>
      <c r="N1429" s="10" t="e">
        <f t="shared" si="672"/>
        <v>#N/A</v>
      </c>
      <c r="O1429" s="10" t="e">
        <f t="shared" si="673"/>
        <v>#N/A</v>
      </c>
      <c r="P1429" s="10" t="e">
        <f t="shared" si="674"/>
        <v>#N/A</v>
      </c>
      <c r="Q1429" s="10" t="e">
        <f t="shared" si="675"/>
        <v>#N/A</v>
      </c>
      <c r="R1429" s="10" t="e">
        <f t="shared" si="676"/>
        <v>#N/A</v>
      </c>
      <c r="S1429" s="10" t="e">
        <f t="shared" si="677"/>
        <v>#N/A</v>
      </c>
      <c r="T1429" s="10" t="e">
        <f t="shared" si="678"/>
        <v>#N/A</v>
      </c>
      <c r="U1429" s="17" t="str">
        <f>IF(Audit!M194="","",VLOOKUP(Audit!M194,$W$26:$X$35,2,FALSE)) &amp; Audit!N194 &amp; IF(Audit!O194="","",IF(Audit!N194&lt;=1.4,VLOOKUP(Audit!O194,$W$38:X1474,2,FALSE),VLOOKUP(Audit!O194,$W$51:$X$61,2,FALSE))) &amp; IF(Audit!P194="","",VLOOKUP(Audit!P194,$Y$26:$Z$35,2,FALSE) &amp; Audit!Q194 &amp; IF(Audit!O194="","",IF(Audit!Q194&lt;=1.4,VLOOKUP(Audit!R194,$Y$38:$Z$48,2,FALSE),VLOOKUP(Audit!R194,$Y$51:$Z$61,2,FALSE))))</f>
        <v/>
      </c>
      <c r="V1429" s="21"/>
      <c r="AH1429" s="49">
        <f>Audit!A194</f>
        <v>0</v>
      </c>
      <c r="AI1429" s="50" t="e">
        <f>VLOOKUP(Audit!B194,$V$3:$AE$12,2,FALSE)&amp; IF(Audit!B194=10,Audit!V194,"")</f>
        <v>#N/A</v>
      </c>
      <c r="AJ1429" s="50" t="e">
        <f>VLOOKUP(Audit!B194,$V$13:$AE$22,2,FALSE)&amp; IF(Audit!B194=10,Audit!W194,"")</f>
        <v>#N/A</v>
      </c>
      <c r="AK1429" s="47" t="e">
        <f t="shared" si="679"/>
        <v>#N/A</v>
      </c>
      <c r="AL1429" s="50" t="e">
        <f>VLOOKUP(Audit!C194,$V$3:$AE$12,3,FALSE)&amp; IF(Audit!C194=10,Audit!V194,"")</f>
        <v>#N/A</v>
      </c>
      <c r="AM1429" s="50" t="e">
        <f>VLOOKUP(Audit!C194,$V$13:$AE$22,3,FALSE)&amp; IF(Audit!C194=10,Audit!W194,"")</f>
        <v>#N/A</v>
      </c>
      <c r="AN1429" s="47" t="e">
        <f t="shared" si="680"/>
        <v>#N/A</v>
      </c>
      <c r="AO1429" s="50" t="e">
        <f>VLOOKUP(Audit!D194,$V$3:$AE$12,4,FALSE) &amp;  Audit!T194 &amp; IF(Audit!D194=10,Audit!V194,"")</f>
        <v>#N/A</v>
      </c>
      <c r="AP1429" s="50" t="e">
        <f>VLOOKUP(Audit!D194,$V$13:$AE$22,4,FALSE)&amp; IF(Audit!D194=10,Audit!W194,"")</f>
        <v>#N/A</v>
      </c>
      <c r="AQ1429" s="47" t="e">
        <f t="shared" si="681"/>
        <v>#N/A</v>
      </c>
      <c r="AR1429" s="50" t="e">
        <f>VLOOKUP(Audit!E194,$V$3:$AE$12,5,FALSE)&amp; IF(Audit!E194=10,Audit!V194,"")</f>
        <v>#N/A</v>
      </c>
      <c r="AS1429" s="50" t="e">
        <f>VLOOKUP(Audit!E194,$V$13:$AE$22,5,FALSE)&amp; IF(Audit!E194=10,Audit!W194,"")</f>
        <v>#N/A</v>
      </c>
      <c r="AT1429" s="47" t="e">
        <f t="shared" si="682"/>
        <v>#N/A</v>
      </c>
      <c r="AU1429" s="50" t="e">
        <f>VLOOKUP(Audit!F194,$V$3:$AE$12,6,FALSE)&amp; IF(Audit!F194=10,Audit!V194,"")</f>
        <v>#N/A</v>
      </c>
      <c r="AV1429" s="50" t="e">
        <f>VLOOKUP(Audit!F194,$V$13:$AE$22,6,FALSE)&amp; IF(Audit!F194=10,Audit!W194,"")</f>
        <v>#N/A</v>
      </c>
      <c r="AW1429" s="47" t="e">
        <f t="shared" si="683"/>
        <v>#N/A</v>
      </c>
      <c r="AX1429" s="50" t="e">
        <f>VLOOKUP(Audit!G194,$V$3:$AE$12,7,FALSE)&amp; IF(Audit!G194=10,Audit!V194,"")</f>
        <v>#N/A</v>
      </c>
      <c r="AY1429" s="50" t="e">
        <f>VLOOKUP(Audit!G194,$V$13:$AE$22,7,FALSE) &amp; IF(Audit!G194=10,Audit!W194,"")</f>
        <v>#N/A</v>
      </c>
      <c r="AZ1429" s="47" t="e">
        <f t="shared" si="684"/>
        <v>#N/A</v>
      </c>
      <c r="BA1429" s="50" t="e">
        <f>VLOOKUP(Audit!H194,$V$3:$AE$12,8,FALSE)&amp; Audit!U194 &amp; IF(Audit!H194=10,Audit!V194,"")</f>
        <v>#N/A</v>
      </c>
      <c r="BB1429" s="50" t="e">
        <f>VLOOKUP(Audit!H194,$V$13:$AE$22,8,FALSE) &amp; IF(Audit!H194=10,Audit!W194,"")</f>
        <v>#N/A</v>
      </c>
      <c r="BC1429" s="47" t="e">
        <f t="shared" si="685"/>
        <v>#N/A</v>
      </c>
      <c r="BD1429" s="50" t="e">
        <f>VLOOKUP(Audit!I194,$V$3:$AE$12,9,FALSE)&amp; IF(Audit!I194=10,Audit!V194,"")</f>
        <v>#N/A</v>
      </c>
      <c r="BE1429" s="50" t="e">
        <f>VLOOKUP(Audit!I194,$V$13:$AE$22,9,FALSE) &amp; IF(Audit!I194=10,Audit!W194,"") &amp; IF(Audit!I194&lt;&gt;1,U1429,"")</f>
        <v>#N/A</v>
      </c>
      <c r="BF1429" s="47" t="e">
        <f t="shared" si="686"/>
        <v>#N/A</v>
      </c>
      <c r="BG1429" s="50" t="e">
        <f>VLOOKUP(Audit!J194,$V$3:$AE$12,10,FALSE) &amp; Audit!S194 &amp; IF(Audit!J194=10,Audit!V194,"")</f>
        <v>#N/A</v>
      </c>
      <c r="BH1429" s="50" t="e">
        <f>VLOOKUP(Audit!J194,$V$13:$AE$22,10,FALSE) &amp; IF(Audit!J194=10,Audit!W194,"") &amp; IF(Audit!J194&lt;&gt;1,U1429,"")</f>
        <v>#N/A</v>
      </c>
      <c r="BI1429" s="47" t="e">
        <f t="shared" si="687"/>
        <v>#N/A</v>
      </c>
      <c r="BJ1429" s="48" t="str">
        <f t="shared" si="688"/>
        <v/>
      </c>
      <c r="BK1429" s="48" t="str">
        <f t="shared" si="689"/>
        <v/>
      </c>
      <c r="BL1429" s="48" t="str">
        <f t="shared" si="690"/>
        <v/>
      </c>
      <c r="BM1429" s="48" t="str">
        <f t="shared" si="691"/>
        <v/>
      </c>
      <c r="BN1429" s="48" t="str">
        <f t="shared" si="692"/>
        <v/>
      </c>
      <c r="BO1429" s="48" t="str">
        <f t="shared" si="693"/>
        <v/>
      </c>
      <c r="BP1429" s="48" t="str">
        <f t="shared" si="694"/>
        <v/>
      </c>
      <c r="BQ1429" s="48" t="str">
        <f t="shared" si="695"/>
        <v/>
      </c>
      <c r="BR1429" s="48" t="str">
        <f t="shared" si="696"/>
        <v/>
      </c>
      <c r="BS1429" s="48" t="str">
        <f t="shared" si="697"/>
        <v/>
      </c>
      <c r="BT1429" s="48" t="str">
        <f t="shared" si="698"/>
        <v/>
      </c>
      <c r="BU1429" s="48" t="str">
        <f t="shared" si="699"/>
        <v/>
      </c>
    </row>
    <row r="1430" spans="1:73">
      <c r="A1430" s="10">
        <f>Audit!A195</f>
        <v>0</v>
      </c>
      <c r="B1430" s="10" t="e">
        <f t="shared" si="670"/>
        <v>#N/A</v>
      </c>
      <c r="C1430" s="17" t="e">
        <f>VLOOKUP(Audit!B195,$V$3:$AE$12,2,FALSE) &amp; VLOOKUP(Audit!B195,$V$13:$AE$22,2,FALSE)&amp; IF(Audit!B195=10,Audit!V195&amp;Audit!W195,"")</f>
        <v>#N/A</v>
      </c>
      <c r="D1430" s="17" t="e">
        <f>VLOOKUP(Audit!C195,$V$3:$AE$12,3,FALSE) &amp; VLOOKUP(Audit!C195,$V$13:$AE$22,3,FALSE) &amp;IF(Audit!C195=10,Audit!V195&amp;Audit!W195,"")</f>
        <v>#N/A</v>
      </c>
      <c r="E1430" s="17" t="e">
        <f>VLOOKUP(Audit!D195,$V$3:$AE$12,4,FALSE)&amp; Audit!T195 &amp; VLOOKUP(Audit!D195,$V$13:$AE$22,4,FALSE)&amp; IF(Audit!D195=10,Audit!V195&amp;Audit!W195,"")</f>
        <v>#N/A</v>
      </c>
      <c r="F1430" s="17" t="e">
        <f>VLOOKUP(Audit!E195,$V$3:$AE$12,5,FALSE) &amp; VLOOKUP(Audit!E195,$V$13:$AE$22,5,FALSE)&amp; IF(Audit!E195=10,Audit!V195&amp;Audit!W195,"")</f>
        <v>#N/A</v>
      </c>
      <c r="G1430" s="17" t="e">
        <f>VLOOKUP(Audit!F195,$V$3:$AE$12,6,FALSE) &amp; VLOOKUP(Audit!F195,$V$13:$AE$22,6,FALSE)&amp; IF(Audit!F195=10,Audit!V195&amp;Audit!W195,"")</f>
        <v>#N/A</v>
      </c>
      <c r="H1430" s="17" t="e">
        <f>VLOOKUP(Audit!G195,$V$3:$AE$12,7,FALSE) &amp; VLOOKUP(Audit!G195,$V$13:$AE$22,7,FALSE)&amp;IF(Audit!G195=10,Audit!V195&amp;Audit!W195,"")</f>
        <v>#N/A</v>
      </c>
      <c r="I1430" s="17" t="e">
        <f>VLOOKUP(Audit!H195,$V$3:$AE$12,8,FALSE) &amp; Audit!U195 &amp; VLOOKUP(Audit!H195,$V$13:$AE$22,8,FALSE)&amp;IF(Audit!H195=10,Audit!V195&amp;Audit!W195,"")</f>
        <v>#N/A</v>
      </c>
      <c r="J1430" s="17" t="e">
        <f>VLOOKUP(Audit!I195,$V$3:$AE$12,9,FALSE) &amp; VLOOKUP(Audit!I195,$V$13:$AE$22,9,FALSE) &amp; IF(Audit!I195=10,Audit!V195&amp;Audit!W195,"") &amp; IF(Audit!I195&lt;&gt;1,U1430,"")</f>
        <v>#N/A</v>
      </c>
      <c r="K1430" s="17" t="e">
        <f>VLOOKUP(Audit!J195,$V$3:$AE$12,10,FALSE) &amp; Audit!S195 &amp; VLOOKUP(Audit!J195,$V$13:$AE$22,10,FALSE) &amp; IF(Audit!J195=10,Audit!V195&amp;Audit!W195,"") &amp; IF(Audit!J195&lt;&gt;1,U1430,"")</f>
        <v>#N/A</v>
      </c>
      <c r="L1430" s="10">
        <f>Audit!K195</f>
        <v>0</v>
      </c>
      <c r="M1430" s="10" t="e">
        <f t="shared" si="671"/>
        <v>#N/A</v>
      </c>
      <c r="N1430" s="10" t="e">
        <f t="shared" si="672"/>
        <v>#N/A</v>
      </c>
      <c r="O1430" s="10" t="e">
        <f t="shared" si="673"/>
        <v>#N/A</v>
      </c>
      <c r="P1430" s="10" t="e">
        <f t="shared" si="674"/>
        <v>#N/A</v>
      </c>
      <c r="Q1430" s="10" t="e">
        <f t="shared" si="675"/>
        <v>#N/A</v>
      </c>
      <c r="R1430" s="10" t="e">
        <f t="shared" si="676"/>
        <v>#N/A</v>
      </c>
      <c r="S1430" s="10" t="e">
        <f t="shared" si="677"/>
        <v>#N/A</v>
      </c>
      <c r="T1430" s="10" t="e">
        <f t="shared" si="678"/>
        <v>#N/A</v>
      </c>
      <c r="U1430" s="17" t="str">
        <f>IF(Audit!M195="","",VLOOKUP(Audit!M195,$W$26:$X$35,2,FALSE)) &amp; Audit!N195 &amp; IF(Audit!O195="","",IF(Audit!N195&lt;=1.4,VLOOKUP(Audit!O195,$W$38:X1475,2,FALSE),VLOOKUP(Audit!O195,$W$51:$X$61,2,FALSE))) &amp; IF(Audit!P195="","",VLOOKUP(Audit!P195,$Y$26:$Z$35,2,FALSE) &amp; Audit!Q195 &amp; IF(Audit!O195="","",IF(Audit!Q195&lt;=1.4,VLOOKUP(Audit!R195,$Y$38:$Z$48,2,FALSE),VLOOKUP(Audit!R195,$Y$51:$Z$61,2,FALSE))))</f>
        <v/>
      </c>
      <c r="V1430" s="21"/>
      <c r="AH1430" s="49">
        <f>Audit!A195</f>
        <v>0</v>
      </c>
      <c r="AI1430" s="50" t="e">
        <f>VLOOKUP(Audit!B195,$V$3:$AE$12,2,FALSE)&amp; IF(Audit!B195=10,Audit!V195,"")</f>
        <v>#N/A</v>
      </c>
      <c r="AJ1430" s="50" t="e">
        <f>VLOOKUP(Audit!B195,$V$13:$AE$22,2,FALSE)&amp; IF(Audit!B195=10,Audit!W195,"")</f>
        <v>#N/A</v>
      </c>
      <c r="AK1430" s="47" t="e">
        <f t="shared" si="679"/>
        <v>#N/A</v>
      </c>
      <c r="AL1430" s="50" t="e">
        <f>VLOOKUP(Audit!C195,$V$3:$AE$12,3,FALSE)&amp; IF(Audit!C195=10,Audit!V195,"")</f>
        <v>#N/A</v>
      </c>
      <c r="AM1430" s="50" t="e">
        <f>VLOOKUP(Audit!C195,$V$13:$AE$22,3,FALSE)&amp; IF(Audit!C195=10,Audit!W195,"")</f>
        <v>#N/A</v>
      </c>
      <c r="AN1430" s="47" t="e">
        <f t="shared" si="680"/>
        <v>#N/A</v>
      </c>
      <c r="AO1430" s="50" t="e">
        <f>VLOOKUP(Audit!D195,$V$3:$AE$12,4,FALSE) &amp;  Audit!T195 &amp; IF(Audit!D195=10,Audit!V195,"")</f>
        <v>#N/A</v>
      </c>
      <c r="AP1430" s="50" t="e">
        <f>VLOOKUP(Audit!D195,$V$13:$AE$22,4,FALSE)&amp; IF(Audit!D195=10,Audit!W195,"")</f>
        <v>#N/A</v>
      </c>
      <c r="AQ1430" s="47" t="e">
        <f t="shared" si="681"/>
        <v>#N/A</v>
      </c>
      <c r="AR1430" s="50" t="e">
        <f>VLOOKUP(Audit!E195,$V$3:$AE$12,5,FALSE)&amp; IF(Audit!E195=10,Audit!V195,"")</f>
        <v>#N/A</v>
      </c>
      <c r="AS1430" s="50" t="e">
        <f>VLOOKUP(Audit!E195,$V$13:$AE$22,5,FALSE)&amp; IF(Audit!E195=10,Audit!W195,"")</f>
        <v>#N/A</v>
      </c>
      <c r="AT1430" s="47" t="e">
        <f t="shared" si="682"/>
        <v>#N/A</v>
      </c>
      <c r="AU1430" s="50" t="e">
        <f>VLOOKUP(Audit!F195,$V$3:$AE$12,6,FALSE)&amp; IF(Audit!F195=10,Audit!V195,"")</f>
        <v>#N/A</v>
      </c>
      <c r="AV1430" s="50" t="e">
        <f>VLOOKUP(Audit!F195,$V$13:$AE$22,6,FALSE)&amp; IF(Audit!F195=10,Audit!W195,"")</f>
        <v>#N/A</v>
      </c>
      <c r="AW1430" s="47" t="e">
        <f t="shared" si="683"/>
        <v>#N/A</v>
      </c>
      <c r="AX1430" s="50" t="e">
        <f>VLOOKUP(Audit!G195,$V$3:$AE$12,7,FALSE)&amp; IF(Audit!G195=10,Audit!V195,"")</f>
        <v>#N/A</v>
      </c>
      <c r="AY1430" s="50" t="e">
        <f>VLOOKUP(Audit!G195,$V$13:$AE$22,7,FALSE) &amp; IF(Audit!G195=10,Audit!W195,"")</f>
        <v>#N/A</v>
      </c>
      <c r="AZ1430" s="47" t="e">
        <f t="shared" si="684"/>
        <v>#N/A</v>
      </c>
      <c r="BA1430" s="50" t="e">
        <f>VLOOKUP(Audit!H195,$V$3:$AE$12,8,FALSE)&amp; Audit!U195 &amp; IF(Audit!H195=10,Audit!V195,"")</f>
        <v>#N/A</v>
      </c>
      <c r="BB1430" s="50" t="e">
        <f>VLOOKUP(Audit!H195,$V$13:$AE$22,8,FALSE) &amp; IF(Audit!H195=10,Audit!W195,"")</f>
        <v>#N/A</v>
      </c>
      <c r="BC1430" s="47" t="e">
        <f t="shared" si="685"/>
        <v>#N/A</v>
      </c>
      <c r="BD1430" s="50" t="e">
        <f>VLOOKUP(Audit!I195,$V$3:$AE$12,9,FALSE)&amp; IF(Audit!I195=10,Audit!V195,"")</f>
        <v>#N/A</v>
      </c>
      <c r="BE1430" s="50" t="e">
        <f>VLOOKUP(Audit!I195,$V$13:$AE$22,9,FALSE) &amp; IF(Audit!I195=10,Audit!W195,"") &amp; IF(Audit!I195&lt;&gt;1,U1430,"")</f>
        <v>#N/A</v>
      </c>
      <c r="BF1430" s="47" t="e">
        <f t="shared" si="686"/>
        <v>#N/A</v>
      </c>
      <c r="BG1430" s="50" t="e">
        <f>VLOOKUP(Audit!J195,$V$3:$AE$12,10,FALSE) &amp; Audit!S195 &amp; IF(Audit!J195=10,Audit!V195,"")</f>
        <v>#N/A</v>
      </c>
      <c r="BH1430" s="50" t="e">
        <f>VLOOKUP(Audit!J195,$V$13:$AE$22,10,FALSE) &amp; IF(Audit!J195=10,Audit!W195,"") &amp; IF(Audit!J195&lt;&gt;1,U1430,"")</f>
        <v>#N/A</v>
      </c>
      <c r="BI1430" s="47" t="e">
        <f t="shared" si="687"/>
        <v>#N/A</v>
      </c>
      <c r="BJ1430" s="48" t="str">
        <f t="shared" si="688"/>
        <v/>
      </c>
      <c r="BK1430" s="48" t="str">
        <f t="shared" si="689"/>
        <v/>
      </c>
      <c r="BL1430" s="48" t="str">
        <f t="shared" si="690"/>
        <v/>
      </c>
      <c r="BM1430" s="48" t="str">
        <f t="shared" si="691"/>
        <v/>
      </c>
      <c r="BN1430" s="48" t="str">
        <f t="shared" si="692"/>
        <v/>
      </c>
      <c r="BO1430" s="48" t="str">
        <f t="shared" si="693"/>
        <v/>
      </c>
      <c r="BP1430" s="48" t="str">
        <f t="shared" si="694"/>
        <v/>
      </c>
      <c r="BQ1430" s="48" t="str">
        <f t="shared" si="695"/>
        <v/>
      </c>
      <c r="BR1430" s="48" t="str">
        <f t="shared" si="696"/>
        <v/>
      </c>
      <c r="BS1430" s="48" t="str">
        <f t="shared" si="697"/>
        <v/>
      </c>
      <c r="BT1430" s="48" t="str">
        <f t="shared" si="698"/>
        <v/>
      </c>
      <c r="BU1430" s="48" t="str">
        <f t="shared" si="699"/>
        <v/>
      </c>
    </row>
    <row r="1431" spans="1:73">
      <c r="A1431" s="10">
        <f>Audit!A196</f>
        <v>0</v>
      </c>
      <c r="B1431" s="10" t="e">
        <f t="shared" si="670"/>
        <v>#N/A</v>
      </c>
      <c r="C1431" s="17" t="e">
        <f>VLOOKUP(Audit!B196,$V$3:$AE$12,2,FALSE) &amp; VLOOKUP(Audit!B196,$V$13:$AE$22,2,FALSE)&amp; IF(Audit!B196=10,Audit!V196&amp;Audit!W196,"")</f>
        <v>#N/A</v>
      </c>
      <c r="D1431" s="17" t="e">
        <f>VLOOKUP(Audit!C196,$V$3:$AE$12,3,FALSE) &amp; VLOOKUP(Audit!C196,$V$13:$AE$22,3,FALSE) &amp;IF(Audit!C196=10,Audit!V196&amp;Audit!W196,"")</f>
        <v>#N/A</v>
      </c>
      <c r="E1431" s="17" t="e">
        <f>VLOOKUP(Audit!D196,$V$3:$AE$12,4,FALSE)&amp; Audit!T196 &amp; VLOOKUP(Audit!D196,$V$13:$AE$22,4,FALSE)&amp; IF(Audit!D196=10,Audit!V196&amp;Audit!W196,"")</f>
        <v>#N/A</v>
      </c>
      <c r="F1431" s="17" t="e">
        <f>VLOOKUP(Audit!E196,$V$3:$AE$12,5,FALSE) &amp; VLOOKUP(Audit!E196,$V$13:$AE$22,5,FALSE)&amp; IF(Audit!E196=10,Audit!V196&amp;Audit!W196,"")</f>
        <v>#N/A</v>
      </c>
      <c r="G1431" s="17" t="e">
        <f>VLOOKUP(Audit!F196,$V$3:$AE$12,6,FALSE) &amp; VLOOKUP(Audit!F196,$V$13:$AE$22,6,FALSE)&amp; IF(Audit!F196=10,Audit!V196&amp;Audit!W196,"")</f>
        <v>#N/A</v>
      </c>
      <c r="H1431" s="17" t="e">
        <f>VLOOKUP(Audit!G196,$V$3:$AE$12,7,FALSE) &amp; VLOOKUP(Audit!G196,$V$13:$AE$22,7,FALSE)&amp;IF(Audit!G196=10,Audit!V196&amp;Audit!W196,"")</f>
        <v>#N/A</v>
      </c>
      <c r="I1431" s="17" t="e">
        <f>VLOOKUP(Audit!H196,$V$3:$AE$12,8,FALSE) &amp; Audit!U196 &amp; VLOOKUP(Audit!H196,$V$13:$AE$22,8,FALSE)&amp;IF(Audit!H196=10,Audit!V196&amp;Audit!W196,"")</f>
        <v>#N/A</v>
      </c>
      <c r="J1431" s="17" t="e">
        <f>VLOOKUP(Audit!I196,$V$3:$AE$12,9,FALSE) &amp; VLOOKUP(Audit!I196,$V$13:$AE$22,9,FALSE) &amp; IF(Audit!I196=10,Audit!V196&amp;Audit!W196,"") &amp; IF(Audit!I196&lt;&gt;1,U1431,"")</f>
        <v>#N/A</v>
      </c>
      <c r="K1431" s="17" t="e">
        <f>VLOOKUP(Audit!J196,$V$3:$AE$12,10,FALSE) &amp; Audit!S196 &amp; VLOOKUP(Audit!J196,$V$13:$AE$22,10,FALSE) &amp; IF(Audit!J196=10,Audit!V196&amp;Audit!W196,"") &amp; IF(Audit!J196&lt;&gt;1,U1431,"")</f>
        <v>#N/A</v>
      </c>
      <c r="L1431" s="10">
        <f>Audit!K196</f>
        <v>0</v>
      </c>
      <c r="M1431" s="10" t="e">
        <f t="shared" si="671"/>
        <v>#N/A</v>
      </c>
      <c r="N1431" s="10" t="e">
        <f t="shared" si="672"/>
        <v>#N/A</v>
      </c>
      <c r="O1431" s="10" t="e">
        <f t="shared" si="673"/>
        <v>#N/A</v>
      </c>
      <c r="P1431" s="10" t="e">
        <f t="shared" si="674"/>
        <v>#N/A</v>
      </c>
      <c r="Q1431" s="10" t="e">
        <f t="shared" si="675"/>
        <v>#N/A</v>
      </c>
      <c r="R1431" s="10" t="e">
        <f t="shared" si="676"/>
        <v>#N/A</v>
      </c>
      <c r="S1431" s="10" t="e">
        <f t="shared" si="677"/>
        <v>#N/A</v>
      </c>
      <c r="T1431" s="10" t="e">
        <f t="shared" si="678"/>
        <v>#N/A</v>
      </c>
      <c r="U1431" s="17" t="str">
        <f>IF(Audit!M196="","",VLOOKUP(Audit!M196,$W$26:$X$35,2,FALSE)) &amp; Audit!N196 &amp; IF(Audit!O196="","",IF(Audit!N196&lt;=1.4,VLOOKUP(Audit!O196,$W$38:X1476,2,FALSE),VLOOKUP(Audit!O196,$W$51:$X$61,2,FALSE))) &amp; IF(Audit!P196="","",VLOOKUP(Audit!P196,$Y$26:$Z$35,2,FALSE) &amp; Audit!Q196 &amp; IF(Audit!O196="","",IF(Audit!Q196&lt;=1.4,VLOOKUP(Audit!R196,$Y$38:$Z$48,2,FALSE),VLOOKUP(Audit!R196,$Y$51:$Z$61,2,FALSE))))</f>
        <v/>
      </c>
      <c r="V1431" s="21"/>
      <c r="AH1431" s="49">
        <f>Audit!A196</f>
        <v>0</v>
      </c>
      <c r="AI1431" s="50" t="e">
        <f>VLOOKUP(Audit!B196,$V$3:$AE$12,2,FALSE)&amp; IF(Audit!B196=10,Audit!V196,"")</f>
        <v>#N/A</v>
      </c>
      <c r="AJ1431" s="50" t="e">
        <f>VLOOKUP(Audit!B196,$V$13:$AE$22,2,FALSE)&amp; IF(Audit!B196=10,Audit!W196,"")</f>
        <v>#N/A</v>
      </c>
      <c r="AK1431" s="47" t="e">
        <f t="shared" si="679"/>
        <v>#N/A</v>
      </c>
      <c r="AL1431" s="50" t="e">
        <f>VLOOKUP(Audit!C196,$V$3:$AE$12,3,FALSE)&amp; IF(Audit!C196=10,Audit!V196,"")</f>
        <v>#N/A</v>
      </c>
      <c r="AM1431" s="50" t="e">
        <f>VLOOKUP(Audit!C196,$V$13:$AE$22,3,FALSE)&amp; IF(Audit!C196=10,Audit!W196,"")</f>
        <v>#N/A</v>
      </c>
      <c r="AN1431" s="47" t="e">
        <f t="shared" si="680"/>
        <v>#N/A</v>
      </c>
      <c r="AO1431" s="50" t="e">
        <f>VLOOKUP(Audit!D196,$V$3:$AE$12,4,FALSE) &amp;  Audit!T196 &amp; IF(Audit!D196=10,Audit!V196,"")</f>
        <v>#N/A</v>
      </c>
      <c r="AP1431" s="50" t="e">
        <f>VLOOKUP(Audit!D196,$V$13:$AE$22,4,FALSE)&amp; IF(Audit!D196=10,Audit!W196,"")</f>
        <v>#N/A</v>
      </c>
      <c r="AQ1431" s="47" t="e">
        <f t="shared" si="681"/>
        <v>#N/A</v>
      </c>
      <c r="AR1431" s="50" t="e">
        <f>VLOOKUP(Audit!E196,$V$3:$AE$12,5,FALSE)&amp; IF(Audit!E196=10,Audit!V196,"")</f>
        <v>#N/A</v>
      </c>
      <c r="AS1431" s="50" t="e">
        <f>VLOOKUP(Audit!E196,$V$13:$AE$22,5,FALSE)&amp; IF(Audit!E196=10,Audit!W196,"")</f>
        <v>#N/A</v>
      </c>
      <c r="AT1431" s="47" t="e">
        <f t="shared" si="682"/>
        <v>#N/A</v>
      </c>
      <c r="AU1431" s="50" t="e">
        <f>VLOOKUP(Audit!F196,$V$3:$AE$12,6,FALSE)&amp; IF(Audit!F196=10,Audit!V196,"")</f>
        <v>#N/A</v>
      </c>
      <c r="AV1431" s="50" t="e">
        <f>VLOOKUP(Audit!F196,$V$13:$AE$22,6,FALSE)&amp; IF(Audit!F196=10,Audit!W196,"")</f>
        <v>#N/A</v>
      </c>
      <c r="AW1431" s="47" t="e">
        <f t="shared" si="683"/>
        <v>#N/A</v>
      </c>
      <c r="AX1431" s="50" t="e">
        <f>VLOOKUP(Audit!G196,$V$3:$AE$12,7,FALSE)&amp; IF(Audit!G196=10,Audit!V196,"")</f>
        <v>#N/A</v>
      </c>
      <c r="AY1431" s="50" t="e">
        <f>VLOOKUP(Audit!G196,$V$13:$AE$22,7,FALSE) &amp; IF(Audit!G196=10,Audit!W196,"")</f>
        <v>#N/A</v>
      </c>
      <c r="AZ1431" s="47" t="e">
        <f t="shared" si="684"/>
        <v>#N/A</v>
      </c>
      <c r="BA1431" s="50" t="e">
        <f>VLOOKUP(Audit!H196,$V$3:$AE$12,8,FALSE)&amp; Audit!U196 &amp; IF(Audit!H196=10,Audit!V196,"")</f>
        <v>#N/A</v>
      </c>
      <c r="BB1431" s="50" t="e">
        <f>VLOOKUP(Audit!H196,$V$13:$AE$22,8,FALSE) &amp; IF(Audit!H196=10,Audit!W196,"")</f>
        <v>#N/A</v>
      </c>
      <c r="BC1431" s="47" t="e">
        <f t="shared" si="685"/>
        <v>#N/A</v>
      </c>
      <c r="BD1431" s="50" t="e">
        <f>VLOOKUP(Audit!I196,$V$3:$AE$12,9,FALSE)&amp; IF(Audit!I196=10,Audit!V196,"")</f>
        <v>#N/A</v>
      </c>
      <c r="BE1431" s="50" t="e">
        <f>VLOOKUP(Audit!I196,$V$13:$AE$22,9,FALSE) &amp; IF(Audit!I196=10,Audit!W196,"") &amp; IF(Audit!I196&lt;&gt;1,U1431,"")</f>
        <v>#N/A</v>
      </c>
      <c r="BF1431" s="47" t="e">
        <f t="shared" si="686"/>
        <v>#N/A</v>
      </c>
      <c r="BG1431" s="50" t="e">
        <f>VLOOKUP(Audit!J196,$V$3:$AE$12,10,FALSE) &amp; Audit!S196 &amp; IF(Audit!J196=10,Audit!V196,"")</f>
        <v>#N/A</v>
      </c>
      <c r="BH1431" s="50" t="e">
        <f>VLOOKUP(Audit!J196,$V$13:$AE$22,10,FALSE) &amp; IF(Audit!J196=10,Audit!W196,"") &amp; IF(Audit!J196&lt;&gt;1,U1431,"")</f>
        <v>#N/A</v>
      </c>
      <c r="BI1431" s="47" t="e">
        <f t="shared" si="687"/>
        <v>#N/A</v>
      </c>
      <c r="BJ1431" s="48" t="str">
        <f t="shared" si="688"/>
        <v/>
      </c>
      <c r="BK1431" s="48" t="str">
        <f t="shared" si="689"/>
        <v/>
      </c>
      <c r="BL1431" s="48" t="str">
        <f t="shared" si="690"/>
        <v/>
      </c>
      <c r="BM1431" s="48" t="str">
        <f t="shared" si="691"/>
        <v/>
      </c>
      <c r="BN1431" s="48" t="str">
        <f t="shared" si="692"/>
        <v/>
      </c>
      <c r="BO1431" s="48" t="str">
        <f t="shared" si="693"/>
        <v/>
      </c>
      <c r="BP1431" s="48" t="str">
        <f t="shared" si="694"/>
        <v/>
      </c>
      <c r="BQ1431" s="48" t="str">
        <f t="shared" si="695"/>
        <v/>
      </c>
      <c r="BR1431" s="48" t="str">
        <f t="shared" si="696"/>
        <v/>
      </c>
      <c r="BS1431" s="48" t="str">
        <f t="shared" si="697"/>
        <v/>
      </c>
      <c r="BT1431" s="48" t="str">
        <f t="shared" si="698"/>
        <v/>
      </c>
      <c r="BU1431" s="48" t="str">
        <f t="shared" si="699"/>
        <v/>
      </c>
    </row>
    <row r="1432" spans="1:73">
      <c r="A1432" s="10">
        <f>Audit!A197</f>
        <v>0</v>
      </c>
      <c r="B1432" s="10" t="e">
        <f t="shared" si="670"/>
        <v>#N/A</v>
      </c>
      <c r="C1432" s="17" t="e">
        <f>VLOOKUP(Audit!B197,$V$3:$AE$12,2,FALSE) &amp; VLOOKUP(Audit!B197,$V$13:$AE$22,2,FALSE)&amp; IF(Audit!B197=10,Audit!V197&amp;Audit!W197,"")</f>
        <v>#N/A</v>
      </c>
      <c r="D1432" s="17" t="e">
        <f>VLOOKUP(Audit!C197,$V$3:$AE$12,3,FALSE) &amp; VLOOKUP(Audit!C197,$V$13:$AE$22,3,FALSE) &amp;IF(Audit!C197=10,Audit!V197&amp;Audit!W197,"")</f>
        <v>#N/A</v>
      </c>
      <c r="E1432" s="17" t="e">
        <f>VLOOKUP(Audit!D197,$V$3:$AE$12,4,FALSE)&amp; Audit!T197 &amp; VLOOKUP(Audit!D197,$V$13:$AE$22,4,FALSE)&amp; IF(Audit!D197=10,Audit!V197&amp;Audit!W197,"")</f>
        <v>#N/A</v>
      </c>
      <c r="F1432" s="17" t="e">
        <f>VLOOKUP(Audit!E197,$V$3:$AE$12,5,FALSE) &amp; VLOOKUP(Audit!E197,$V$13:$AE$22,5,FALSE)&amp; IF(Audit!E197=10,Audit!V197&amp;Audit!W197,"")</f>
        <v>#N/A</v>
      </c>
      <c r="G1432" s="17" t="e">
        <f>VLOOKUP(Audit!F197,$V$3:$AE$12,6,FALSE) &amp; VLOOKUP(Audit!F197,$V$13:$AE$22,6,FALSE)&amp; IF(Audit!F197=10,Audit!V197&amp;Audit!W197,"")</f>
        <v>#N/A</v>
      </c>
      <c r="H1432" s="17" t="e">
        <f>VLOOKUP(Audit!G197,$V$3:$AE$12,7,FALSE) &amp; VLOOKUP(Audit!G197,$V$13:$AE$22,7,FALSE)&amp;IF(Audit!G197=10,Audit!V197&amp;Audit!W197,"")</f>
        <v>#N/A</v>
      </c>
      <c r="I1432" s="17" t="e">
        <f>VLOOKUP(Audit!H197,$V$3:$AE$12,8,FALSE) &amp; Audit!U197 &amp; VLOOKUP(Audit!H197,$V$13:$AE$22,8,FALSE)&amp;IF(Audit!H197=10,Audit!V197&amp;Audit!W197,"")</f>
        <v>#N/A</v>
      </c>
      <c r="J1432" s="17" t="e">
        <f>VLOOKUP(Audit!I197,$V$3:$AE$12,9,FALSE) &amp; VLOOKUP(Audit!I197,$V$13:$AE$22,9,FALSE) &amp; IF(Audit!I197=10,Audit!V197&amp;Audit!W197,"") &amp; IF(Audit!I197&lt;&gt;1,U1432,"")</f>
        <v>#N/A</v>
      </c>
      <c r="K1432" s="17" t="e">
        <f>VLOOKUP(Audit!J197,$V$3:$AE$12,10,FALSE) &amp; Audit!S197 &amp; VLOOKUP(Audit!J197,$V$13:$AE$22,10,FALSE) &amp; IF(Audit!J197=10,Audit!V197&amp;Audit!W197,"") &amp; IF(Audit!J197&lt;&gt;1,U1432,"")</f>
        <v>#N/A</v>
      </c>
      <c r="L1432" s="10">
        <f>Audit!K197</f>
        <v>0</v>
      </c>
      <c r="M1432" s="10" t="e">
        <f t="shared" si="671"/>
        <v>#N/A</v>
      </c>
      <c r="N1432" s="10" t="e">
        <f t="shared" si="672"/>
        <v>#N/A</v>
      </c>
      <c r="O1432" s="10" t="e">
        <f t="shared" si="673"/>
        <v>#N/A</v>
      </c>
      <c r="P1432" s="10" t="e">
        <f t="shared" si="674"/>
        <v>#N/A</v>
      </c>
      <c r="Q1432" s="10" t="e">
        <f t="shared" si="675"/>
        <v>#N/A</v>
      </c>
      <c r="R1432" s="10" t="e">
        <f t="shared" si="676"/>
        <v>#N/A</v>
      </c>
      <c r="S1432" s="10" t="e">
        <f t="shared" si="677"/>
        <v>#N/A</v>
      </c>
      <c r="T1432" s="10" t="e">
        <f t="shared" si="678"/>
        <v>#N/A</v>
      </c>
      <c r="U1432" s="17" t="str">
        <f>IF(Audit!M197="","",VLOOKUP(Audit!M197,$W$26:$X$35,2,FALSE)) &amp; Audit!N197 &amp; IF(Audit!O197="","",IF(Audit!N197&lt;=1.4,VLOOKUP(Audit!O197,$W$38:X1477,2,FALSE),VLOOKUP(Audit!O197,$W$51:$X$61,2,FALSE))) &amp; IF(Audit!P197="","",VLOOKUP(Audit!P197,$Y$26:$Z$35,2,FALSE) &amp; Audit!Q197 &amp; IF(Audit!O197="","",IF(Audit!Q197&lt;=1.4,VLOOKUP(Audit!R197,$Y$38:$Z$48,2,FALSE),VLOOKUP(Audit!R197,$Y$51:$Z$61,2,FALSE))))</f>
        <v/>
      </c>
      <c r="V1432" s="21"/>
      <c r="AH1432" s="49">
        <f>Audit!A197</f>
        <v>0</v>
      </c>
      <c r="AI1432" s="50" t="e">
        <f>VLOOKUP(Audit!B197,$V$3:$AE$12,2,FALSE)&amp; IF(Audit!B197=10,Audit!V197,"")</f>
        <v>#N/A</v>
      </c>
      <c r="AJ1432" s="50" t="e">
        <f>VLOOKUP(Audit!B197,$V$13:$AE$22,2,FALSE)&amp; IF(Audit!B197=10,Audit!W197,"")</f>
        <v>#N/A</v>
      </c>
      <c r="AK1432" s="47" t="e">
        <f t="shared" si="679"/>
        <v>#N/A</v>
      </c>
      <c r="AL1432" s="50" t="e">
        <f>VLOOKUP(Audit!C197,$V$3:$AE$12,3,FALSE)&amp; IF(Audit!C197=10,Audit!V197,"")</f>
        <v>#N/A</v>
      </c>
      <c r="AM1432" s="50" t="e">
        <f>VLOOKUP(Audit!C197,$V$13:$AE$22,3,FALSE)&amp; IF(Audit!C197=10,Audit!W197,"")</f>
        <v>#N/A</v>
      </c>
      <c r="AN1432" s="47" t="e">
        <f t="shared" si="680"/>
        <v>#N/A</v>
      </c>
      <c r="AO1432" s="50" t="e">
        <f>VLOOKUP(Audit!D197,$V$3:$AE$12,4,FALSE) &amp;  Audit!T197 &amp; IF(Audit!D197=10,Audit!V197,"")</f>
        <v>#N/A</v>
      </c>
      <c r="AP1432" s="50" t="e">
        <f>VLOOKUP(Audit!D197,$V$13:$AE$22,4,FALSE)&amp; IF(Audit!D197=10,Audit!W197,"")</f>
        <v>#N/A</v>
      </c>
      <c r="AQ1432" s="47" t="e">
        <f t="shared" si="681"/>
        <v>#N/A</v>
      </c>
      <c r="AR1432" s="50" t="e">
        <f>VLOOKUP(Audit!E197,$V$3:$AE$12,5,FALSE)&amp; IF(Audit!E197=10,Audit!V197,"")</f>
        <v>#N/A</v>
      </c>
      <c r="AS1432" s="50" t="e">
        <f>VLOOKUP(Audit!E197,$V$13:$AE$22,5,FALSE)&amp; IF(Audit!E197=10,Audit!W197,"")</f>
        <v>#N/A</v>
      </c>
      <c r="AT1432" s="47" t="e">
        <f t="shared" si="682"/>
        <v>#N/A</v>
      </c>
      <c r="AU1432" s="50" t="e">
        <f>VLOOKUP(Audit!F197,$V$3:$AE$12,6,FALSE)&amp; IF(Audit!F197=10,Audit!V197,"")</f>
        <v>#N/A</v>
      </c>
      <c r="AV1432" s="50" t="e">
        <f>VLOOKUP(Audit!F197,$V$13:$AE$22,6,FALSE)&amp; IF(Audit!F197=10,Audit!W197,"")</f>
        <v>#N/A</v>
      </c>
      <c r="AW1432" s="47" t="e">
        <f t="shared" si="683"/>
        <v>#N/A</v>
      </c>
      <c r="AX1432" s="50" t="e">
        <f>VLOOKUP(Audit!G197,$V$3:$AE$12,7,FALSE)&amp; IF(Audit!G197=10,Audit!V197,"")</f>
        <v>#N/A</v>
      </c>
      <c r="AY1432" s="50" t="e">
        <f>VLOOKUP(Audit!G197,$V$13:$AE$22,7,FALSE) &amp; IF(Audit!G197=10,Audit!W197,"")</f>
        <v>#N/A</v>
      </c>
      <c r="AZ1432" s="47" t="e">
        <f t="shared" si="684"/>
        <v>#N/A</v>
      </c>
      <c r="BA1432" s="50" t="e">
        <f>VLOOKUP(Audit!H197,$V$3:$AE$12,8,FALSE)&amp; Audit!U197 &amp; IF(Audit!H197=10,Audit!V197,"")</f>
        <v>#N/A</v>
      </c>
      <c r="BB1432" s="50" t="e">
        <f>VLOOKUP(Audit!H197,$V$13:$AE$22,8,FALSE) &amp; IF(Audit!H197=10,Audit!W197,"")</f>
        <v>#N/A</v>
      </c>
      <c r="BC1432" s="47" t="e">
        <f t="shared" si="685"/>
        <v>#N/A</v>
      </c>
      <c r="BD1432" s="50" t="e">
        <f>VLOOKUP(Audit!I197,$V$3:$AE$12,9,FALSE)&amp; IF(Audit!I197=10,Audit!V197,"")</f>
        <v>#N/A</v>
      </c>
      <c r="BE1432" s="50" t="e">
        <f>VLOOKUP(Audit!I197,$V$13:$AE$22,9,FALSE) &amp; IF(Audit!I197=10,Audit!W197,"") &amp; IF(Audit!I197&lt;&gt;1,U1432,"")</f>
        <v>#N/A</v>
      </c>
      <c r="BF1432" s="47" t="e">
        <f t="shared" si="686"/>
        <v>#N/A</v>
      </c>
      <c r="BG1432" s="50" t="e">
        <f>VLOOKUP(Audit!J197,$V$3:$AE$12,10,FALSE) &amp; Audit!S197 &amp; IF(Audit!J197=10,Audit!V197,"")</f>
        <v>#N/A</v>
      </c>
      <c r="BH1432" s="50" t="e">
        <f>VLOOKUP(Audit!J197,$V$13:$AE$22,10,FALSE) &amp; IF(Audit!J197=10,Audit!W197,"") &amp; IF(Audit!J197&lt;&gt;1,U1432,"")</f>
        <v>#N/A</v>
      </c>
      <c r="BI1432" s="47" t="e">
        <f t="shared" si="687"/>
        <v>#N/A</v>
      </c>
      <c r="BJ1432" s="48" t="str">
        <f t="shared" si="688"/>
        <v/>
      </c>
      <c r="BK1432" s="48" t="str">
        <f t="shared" si="689"/>
        <v/>
      </c>
      <c r="BL1432" s="48" t="str">
        <f t="shared" si="690"/>
        <v/>
      </c>
      <c r="BM1432" s="48" t="str">
        <f t="shared" si="691"/>
        <v/>
      </c>
      <c r="BN1432" s="48" t="str">
        <f t="shared" si="692"/>
        <v/>
      </c>
      <c r="BO1432" s="48" t="str">
        <f t="shared" si="693"/>
        <v/>
      </c>
      <c r="BP1432" s="48" t="str">
        <f t="shared" si="694"/>
        <v/>
      </c>
      <c r="BQ1432" s="48" t="str">
        <f t="shared" si="695"/>
        <v/>
      </c>
      <c r="BR1432" s="48" t="str">
        <f t="shared" si="696"/>
        <v/>
      </c>
      <c r="BS1432" s="48" t="str">
        <f t="shared" si="697"/>
        <v/>
      </c>
      <c r="BT1432" s="48" t="str">
        <f t="shared" si="698"/>
        <v/>
      </c>
      <c r="BU1432" s="48" t="str">
        <f t="shared" si="699"/>
        <v/>
      </c>
    </row>
    <row r="1433" spans="1:73">
      <c r="A1433" s="10">
        <f>Audit!A198</f>
        <v>0</v>
      </c>
      <c r="B1433" s="10" t="e">
        <f t="shared" si="670"/>
        <v>#N/A</v>
      </c>
      <c r="C1433" s="17" t="e">
        <f>VLOOKUP(Audit!B198,$V$3:$AE$12,2,FALSE) &amp; VLOOKUP(Audit!B198,$V$13:$AE$22,2,FALSE)&amp; IF(Audit!B198=10,Audit!V198&amp;Audit!W198,"")</f>
        <v>#N/A</v>
      </c>
      <c r="D1433" s="17" t="e">
        <f>VLOOKUP(Audit!C198,$V$3:$AE$12,3,FALSE) &amp; VLOOKUP(Audit!C198,$V$13:$AE$22,3,FALSE) &amp;IF(Audit!C198=10,Audit!V198&amp;Audit!W198,"")</f>
        <v>#N/A</v>
      </c>
      <c r="E1433" s="17" t="e">
        <f>VLOOKUP(Audit!D198,$V$3:$AE$12,4,FALSE)&amp; Audit!T198 &amp; VLOOKUP(Audit!D198,$V$13:$AE$22,4,FALSE)&amp; IF(Audit!D198=10,Audit!V198&amp;Audit!W198,"")</f>
        <v>#N/A</v>
      </c>
      <c r="F1433" s="17" t="e">
        <f>VLOOKUP(Audit!E198,$V$3:$AE$12,5,FALSE) &amp; VLOOKUP(Audit!E198,$V$13:$AE$22,5,FALSE)&amp; IF(Audit!E198=10,Audit!V198&amp;Audit!W198,"")</f>
        <v>#N/A</v>
      </c>
      <c r="G1433" s="17" t="e">
        <f>VLOOKUP(Audit!F198,$V$3:$AE$12,6,FALSE) &amp; VLOOKUP(Audit!F198,$V$13:$AE$22,6,FALSE)&amp; IF(Audit!F198=10,Audit!V198&amp;Audit!W198,"")</f>
        <v>#N/A</v>
      </c>
      <c r="H1433" s="17" t="e">
        <f>VLOOKUP(Audit!G198,$V$3:$AE$12,7,FALSE) &amp; VLOOKUP(Audit!G198,$V$13:$AE$22,7,FALSE)&amp;IF(Audit!G198=10,Audit!V198&amp;Audit!W198,"")</f>
        <v>#N/A</v>
      </c>
      <c r="I1433" s="17" t="e">
        <f>VLOOKUP(Audit!H198,$V$3:$AE$12,8,FALSE) &amp; Audit!U198 &amp; VLOOKUP(Audit!H198,$V$13:$AE$22,8,FALSE)&amp;IF(Audit!H198=10,Audit!V198&amp;Audit!W198,"")</f>
        <v>#N/A</v>
      </c>
      <c r="J1433" s="17" t="e">
        <f>VLOOKUP(Audit!I198,$V$3:$AE$12,9,FALSE) &amp; VLOOKUP(Audit!I198,$V$13:$AE$22,9,FALSE) &amp; IF(Audit!I198=10,Audit!V198&amp;Audit!W198,"") &amp; IF(Audit!I198&lt;&gt;1,U1433,"")</f>
        <v>#N/A</v>
      </c>
      <c r="K1433" s="17" t="e">
        <f>VLOOKUP(Audit!J198,$V$3:$AE$12,10,FALSE) &amp; Audit!S198 &amp; VLOOKUP(Audit!J198,$V$13:$AE$22,10,FALSE) &amp; IF(Audit!J198=10,Audit!V198&amp;Audit!W198,"") &amp; IF(Audit!J198&lt;&gt;1,U1433,"")</f>
        <v>#N/A</v>
      </c>
      <c r="L1433" s="10">
        <f>Audit!K198</f>
        <v>0</v>
      </c>
      <c r="M1433" s="10" t="e">
        <f t="shared" si="671"/>
        <v>#N/A</v>
      </c>
      <c r="N1433" s="10" t="e">
        <f t="shared" si="672"/>
        <v>#N/A</v>
      </c>
      <c r="O1433" s="10" t="e">
        <f t="shared" si="673"/>
        <v>#N/A</v>
      </c>
      <c r="P1433" s="10" t="e">
        <f t="shared" si="674"/>
        <v>#N/A</v>
      </c>
      <c r="Q1433" s="10" t="e">
        <f t="shared" si="675"/>
        <v>#N/A</v>
      </c>
      <c r="R1433" s="10" t="e">
        <f t="shared" si="676"/>
        <v>#N/A</v>
      </c>
      <c r="S1433" s="10" t="e">
        <f t="shared" si="677"/>
        <v>#N/A</v>
      </c>
      <c r="T1433" s="10" t="e">
        <f t="shared" si="678"/>
        <v>#N/A</v>
      </c>
      <c r="U1433" s="17" t="str">
        <f>IF(Audit!M198="","",VLOOKUP(Audit!M198,$W$26:$X$35,2,FALSE)) &amp; Audit!N198 &amp; IF(Audit!O198="","",IF(Audit!N198&lt;=1.4,VLOOKUP(Audit!O198,$W$38:X1478,2,FALSE),VLOOKUP(Audit!O198,$W$51:$X$61,2,FALSE))) &amp; IF(Audit!P198="","",VLOOKUP(Audit!P198,$Y$26:$Z$35,2,FALSE) &amp; Audit!Q198 &amp; IF(Audit!O198="","",IF(Audit!Q198&lt;=1.4,VLOOKUP(Audit!R198,$Y$38:$Z$48,2,FALSE),VLOOKUP(Audit!R198,$Y$51:$Z$61,2,FALSE))))</f>
        <v/>
      </c>
      <c r="V1433" s="21"/>
      <c r="AH1433" s="49">
        <f>Audit!A198</f>
        <v>0</v>
      </c>
      <c r="AI1433" s="50" t="e">
        <f>VLOOKUP(Audit!B198,$V$3:$AE$12,2,FALSE)&amp; IF(Audit!B198=10,Audit!V198,"")</f>
        <v>#N/A</v>
      </c>
      <c r="AJ1433" s="50" t="e">
        <f>VLOOKUP(Audit!B198,$V$13:$AE$22,2,FALSE)&amp; IF(Audit!B198=10,Audit!W198,"")</f>
        <v>#N/A</v>
      </c>
      <c r="AK1433" s="47" t="e">
        <f t="shared" si="679"/>
        <v>#N/A</v>
      </c>
      <c r="AL1433" s="50" t="e">
        <f>VLOOKUP(Audit!C198,$V$3:$AE$12,3,FALSE)&amp; IF(Audit!C198=10,Audit!V198,"")</f>
        <v>#N/A</v>
      </c>
      <c r="AM1433" s="50" t="e">
        <f>VLOOKUP(Audit!C198,$V$13:$AE$22,3,FALSE)&amp; IF(Audit!C198=10,Audit!W198,"")</f>
        <v>#N/A</v>
      </c>
      <c r="AN1433" s="47" t="e">
        <f t="shared" si="680"/>
        <v>#N/A</v>
      </c>
      <c r="AO1433" s="50" t="e">
        <f>VLOOKUP(Audit!D198,$V$3:$AE$12,4,FALSE) &amp;  Audit!T198 &amp; IF(Audit!D198=10,Audit!V198,"")</f>
        <v>#N/A</v>
      </c>
      <c r="AP1433" s="50" t="e">
        <f>VLOOKUP(Audit!D198,$V$13:$AE$22,4,FALSE)&amp; IF(Audit!D198=10,Audit!W198,"")</f>
        <v>#N/A</v>
      </c>
      <c r="AQ1433" s="47" t="e">
        <f t="shared" si="681"/>
        <v>#N/A</v>
      </c>
      <c r="AR1433" s="50" t="e">
        <f>VLOOKUP(Audit!E198,$V$3:$AE$12,5,FALSE)&amp; IF(Audit!E198=10,Audit!V198,"")</f>
        <v>#N/A</v>
      </c>
      <c r="AS1433" s="50" t="e">
        <f>VLOOKUP(Audit!E198,$V$13:$AE$22,5,FALSE)&amp; IF(Audit!E198=10,Audit!W198,"")</f>
        <v>#N/A</v>
      </c>
      <c r="AT1433" s="47" t="e">
        <f t="shared" si="682"/>
        <v>#N/A</v>
      </c>
      <c r="AU1433" s="50" t="e">
        <f>VLOOKUP(Audit!F198,$V$3:$AE$12,6,FALSE)&amp; IF(Audit!F198=10,Audit!V198,"")</f>
        <v>#N/A</v>
      </c>
      <c r="AV1433" s="50" t="e">
        <f>VLOOKUP(Audit!F198,$V$13:$AE$22,6,FALSE)&amp; IF(Audit!F198=10,Audit!W198,"")</f>
        <v>#N/A</v>
      </c>
      <c r="AW1433" s="47" t="e">
        <f t="shared" si="683"/>
        <v>#N/A</v>
      </c>
      <c r="AX1433" s="50" t="e">
        <f>VLOOKUP(Audit!G198,$V$3:$AE$12,7,FALSE)&amp; IF(Audit!G198=10,Audit!V198,"")</f>
        <v>#N/A</v>
      </c>
      <c r="AY1433" s="50" t="e">
        <f>VLOOKUP(Audit!G198,$V$13:$AE$22,7,FALSE) &amp; IF(Audit!G198=10,Audit!W198,"")</f>
        <v>#N/A</v>
      </c>
      <c r="AZ1433" s="47" t="e">
        <f t="shared" si="684"/>
        <v>#N/A</v>
      </c>
      <c r="BA1433" s="50" t="e">
        <f>VLOOKUP(Audit!H198,$V$3:$AE$12,8,FALSE)&amp; Audit!U198 &amp; IF(Audit!H198=10,Audit!V198,"")</f>
        <v>#N/A</v>
      </c>
      <c r="BB1433" s="50" t="e">
        <f>VLOOKUP(Audit!H198,$V$13:$AE$22,8,FALSE) &amp; IF(Audit!H198=10,Audit!W198,"")</f>
        <v>#N/A</v>
      </c>
      <c r="BC1433" s="47" t="e">
        <f t="shared" si="685"/>
        <v>#N/A</v>
      </c>
      <c r="BD1433" s="50" t="e">
        <f>VLOOKUP(Audit!I198,$V$3:$AE$12,9,FALSE)&amp; IF(Audit!I198=10,Audit!V198,"")</f>
        <v>#N/A</v>
      </c>
      <c r="BE1433" s="50" t="e">
        <f>VLOOKUP(Audit!I198,$V$13:$AE$22,9,FALSE) &amp; IF(Audit!I198=10,Audit!W198,"") &amp; IF(Audit!I198&lt;&gt;1,U1433,"")</f>
        <v>#N/A</v>
      </c>
      <c r="BF1433" s="47" t="e">
        <f t="shared" si="686"/>
        <v>#N/A</v>
      </c>
      <c r="BG1433" s="50" t="e">
        <f>VLOOKUP(Audit!J198,$V$3:$AE$12,10,FALSE) &amp; Audit!S198 &amp; IF(Audit!J198=10,Audit!V198,"")</f>
        <v>#N/A</v>
      </c>
      <c r="BH1433" s="50" t="e">
        <f>VLOOKUP(Audit!J198,$V$13:$AE$22,10,FALSE) &amp; IF(Audit!J198=10,Audit!W198,"") &amp; IF(Audit!J198&lt;&gt;1,U1433,"")</f>
        <v>#N/A</v>
      </c>
      <c r="BI1433" s="47" t="e">
        <f t="shared" si="687"/>
        <v>#N/A</v>
      </c>
      <c r="BJ1433" s="48" t="str">
        <f t="shared" si="688"/>
        <v/>
      </c>
      <c r="BK1433" s="48" t="str">
        <f t="shared" si="689"/>
        <v/>
      </c>
      <c r="BL1433" s="48" t="str">
        <f t="shared" si="690"/>
        <v/>
      </c>
      <c r="BM1433" s="48" t="str">
        <f t="shared" si="691"/>
        <v/>
      </c>
      <c r="BN1433" s="48" t="str">
        <f t="shared" si="692"/>
        <v/>
      </c>
      <c r="BO1433" s="48" t="str">
        <f t="shared" si="693"/>
        <v/>
      </c>
      <c r="BP1433" s="48" t="str">
        <f t="shared" si="694"/>
        <v/>
      </c>
      <c r="BQ1433" s="48" t="str">
        <f t="shared" si="695"/>
        <v/>
      </c>
      <c r="BR1433" s="48" t="str">
        <f t="shared" si="696"/>
        <v/>
      </c>
      <c r="BS1433" s="48" t="str">
        <f t="shared" si="697"/>
        <v/>
      </c>
      <c r="BT1433" s="48" t="str">
        <f t="shared" si="698"/>
        <v/>
      </c>
      <c r="BU1433" s="48" t="str">
        <f t="shared" si="699"/>
        <v/>
      </c>
    </row>
    <row r="1434" spans="1:73">
      <c r="A1434" s="10">
        <f>Audit!A199</f>
        <v>0</v>
      </c>
      <c r="B1434" s="10" t="e">
        <f t="shared" si="670"/>
        <v>#N/A</v>
      </c>
      <c r="C1434" s="17" t="e">
        <f>VLOOKUP(Audit!B199,$V$3:$AE$12,2,FALSE) &amp; VLOOKUP(Audit!B199,$V$13:$AE$22,2,FALSE)&amp; IF(Audit!B199=10,Audit!V199&amp;Audit!W199,"")</f>
        <v>#N/A</v>
      </c>
      <c r="D1434" s="17" t="e">
        <f>VLOOKUP(Audit!C199,$V$3:$AE$12,3,FALSE) &amp; VLOOKUP(Audit!C199,$V$13:$AE$22,3,FALSE) &amp;IF(Audit!C199=10,Audit!V199&amp;Audit!W199,"")</f>
        <v>#N/A</v>
      </c>
      <c r="E1434" s="17" t="e">
        <f>VLOOKUP(Audit!D199,$V$3:$AE$12,4,FALSE)&amp; Audit!T199 &amp; VLOOKUP(Audit!D199,$V$13:$AE$22,4,FALSE)&amp; IF(Audit!D199=10,Audit!V199&amp;Audit!W199,"")</f>
        <v>#N/A</v>
      </c>
      <c r="F1434" s="17" t="e">
        <f>VLOOKUP(Audit!E199,$V$3:$AE$12,5,FALSE) &amp; VLOOKUP(Audit!E199,$V$13:$AE$22,5,FALSE)&amp; IF(Audit!E199=10,Audit!V199&amp;Audit!W199,"")</f>
        <v>#N/A</v>
      </c>
      <c r="G1434" s="17" t="e">
        <f>VLOOKUP(Audit!F199,$V$3:$AE$12,6,FALSE) &amp; VLOOKUP(Audit!F199,$V$13:$AE$22,6,FALSE)&amp; IF(Audit!F199=10,Audit!V199&amp;Audit!W199,"")</f>
        <v>#N/A</v>
      </c>
      <c r="H1434" s="17" t="e">
        <f>VLOOKUP(Audit!G199,$V$3:$AE$12,7,FALSE) &amp; VLOOKUP(Audit!G199,$V$13:$AE$22,7,FALSE)&amp;IF(Audit!G199=10,Audit!V199&amp;Audit!W199,"")</f>
        <v>#N/A</v>
      </c>
      <c r="I1434" s="17" t="e">
        <f>VLOOKUP(Audit!H199,$V$3:$AE$12,8,FALSE) &amp; Audit!U199 &amp; VLOOKUP(Audit!H199,$V$13:$AE$22,8,FALSE)&amp;IF(Audit!H199=10,Audit!V199&amp;Audit!W199,"")</f>
        <v>#N/A</v>
      </c>
      <c r="J1434" s="17" t="e">
        <f>VLOOKUP(Audit!I199,$V$3:$AE$12,9,FALSE) &amp; VLOOKUP(Audit!I199,$V$13:$AE$22,9,FALSE) &amp; IF(Audit!I199=10,Audit!V199&amp;Audit!W199,"") &amp; IF(Audit!I199&lt;&gt;1,U1434,"")</f>
        <v>#N/A</v>
      </c>
      <c r="K1434" s="17" t="e">
        <f>VLOOKUP(Audit!J199,$V$3:$AE$12,10,FALSE) &amp; Audit!S199 &amp; VLOOKUP(Audit!J199,$V$13:$AE$22,10,FALSE) &amp; IF(Audit!J199=10,Audit!V199&amp;Audit!W199,"") &amp; IF(Audit!J199&lt;&gt;1,U1434,"")</f>
        <v>#N/A</v>
      </c>
      <c r="L1434" s="10">
        <f>Audit!K199</f>
        <v>0</v>
      </c>
      <c r="M1434" s="10" t="e">
        <f t="shared" si="671"/>
        <v>#N/A</v>
      </c>
      <c r="N1434" s="10" t="e">
        <f t="shared" si="672"/>
        <v>#N/A</v>
      </c>
      <c r="O1434" s="10" t="e">
        <f t="shared" si="673"/>
        <v>#N/A</v>
      </c>
      <c r="P1434" s="10" t="e">
        <f t="shared" si="674"/>
        <v>#N/A</v>
      </c>
      <c r="Q1434" s="10" t="e">
        <f t="shared" si="675"/>
        <v>#N/A</v>
      </c>
      <c r="R1434" s="10" t="e">
        <f t="shared" si="676"/>
        <v>#N/A</v>
      </c>
      <c r="S1434" s="10" t="e">
        <f t="shared" si="677"/>
        <v>#N/A</v>
      </c>
      <c r="T1434" s="10" t="e">
        <f t="shared" si="678"/>
        <v>#N/A</v>
      </c>
      <c r="U1434" s="17" t="str">
        <f>IF(Audit!M199="","",VLOOKUP(Audit!M199,$W$26:$X$35,2,FALSE)) &amp; Audit!N199 &amp; IF(Audit!O199="","",IF(Audit!N199&lt;=1.4,VLOOKUP(Audit!O199,$W$38:X1479,2,FALSE),VLOOKUP(Audit!O199,$W$51:$X$61,2,FALSE))) &amp; IF(Audit!P199="","",VLOOKUP(Audit!P199,$Y$26:$Z$35,2,FALSE) &amp; Audit!Q199 &amp; IF(Audit!O199="","",IF(Audit!Q199&lt;=1.4,VLOOKUP(Audit!R199,$Y$38:$Z$48,2,FALSE),VLOOKUP(Audit!R199,$Y$51:$Z$61,2,FALSE))))</f>
        <v/>
      </c>
      <c r="V1434" s="21"/>
      <c r="AH1434" s="49">
        <f>Audit!A199</f>
        <v>0</v>
      </c>
      <c r="AI1434" s="50" t="e">
        <f>VLOOKUP(Audit!B199,$V$3:$AE$12,2,FALSE)&amp; IF(Audit!B199=10,Audit!V199,"")</f>
        <v>#N/A</v>
      </c>
      <c r="AJ1434" s="50" t="e">
        <f>VLOOKUP(Audit!B199,$V$13:$AE$22,2,FALSE)&amp; IF(Audit!B199=10,Audit!W199,"")</f>
        <v>#N/A</v>
      </c>
      <c r="AK1434" s="47" t="e">
        <f t="shared" si="679"/>
        <v>#N/A</v>
      </c>
      <c r="AL1434" s="50" t="e">
        <f>VLOOKUP(Audit!C199,$V$3:$AE$12,3,FALSE)&amp; IF(Audit!C199=10,Audit!V199,"")</f>
        <v>#N/A</v>
      </c>
      <c r="AM1434" s="50" t="e">
        <f>VLOOKUP(Audit!C199,$V$13:$AE$22,3,FALSE)&amp; IF(Audit!C199=10,Audit!W199,"")</f>
        <v>#N/A</v>
      </c>
      <c r="AN1434" s="47" t="e">
        <f t="shared" si="680"/>
        <v>#N/A</v>
      </c>
      <c r="AO1434" s="50" t="e">
        <f>VLOOKUP(Audit!D199,$V$3:$AE$12,4,FALSE) &amp;  Audit!T199 &amp; IF(Audit!D199=10,Audit!V199,"")</f>
        <v>#N/A</v>
      </c>
      <c r="AP1434" s="50" t="e">
        <f>VLOOKUP(Audit!D199,$V$13:$AE$22,4,FALSE)&amp; IF(Audit!D199=10,Audit!W199,"")</f>
        <v>#N/A</v>
      </c>
      <c r="AQ1434" s="47" t="e">
        <f t="shared" si="681"/>
        <v>#N/A</v>
      </c>
      <c r="AR1434" s="50" t="e">
        <f>VLOOKUP(Audit!E199,$V$3:$AE$12,5,FALSE)&amp; IF(Audit!E199=10,Audit!V199,"")</f>
        <v>#N/A</v>
      </c>
      <c r="AS1434" s="50" t="e">
        <f>VLOOKUP(Audit!E199,$V$13:$AE$22,5,FALSE)&amp; IF(Audit!E199=10,Audit!W199,"")</f>
        <v>#N/A</v>
      </c>
      <c r="AT1434" s="47" t="e">
        <f t="shared" si="682"/>
        <v>#N/A</v>
      </c>
      <c r="AU1434" s="50" t="e">
        <f>VLOOKUP(Audit!F199,$V$3:$AE$12,6,FALSE)&amp; IF(Audit!F199=10,Audit!V199,"")</f>
        <v>#N/A</v>
      </c>
      <c r="AV1434" s="50" t="e">
        <f>VLOOKUP(Audit!F199,$V$13:$AE$22,6,FALSE)&amp; IF(Audit!F199=10,Audit!W199,"")</f>
        <v>#N/A</v>
      </c>
      <c r="AW1434" s="47" t="e">
        <f t="shared" si="683"/>
        <v>#N/A</v>
      </c>
      <c r="AX1434" s="50" t="e">
        <f>VLOOKUP(Audit!G199,$V$3:$AE$12,7,FALSE)&amp; IF(Audit!G199=10,Audit!V199,"")</f>
        <v>#N/A</v>
      </c>
      <c r="AY1434" s="50" t="e">
        <f>VLOOKUP(Audit!G199,$V$13:$AE$22,7,FALSE) &amp; IF(Audit!G199=10,Audit!W199,"")</f>
        <v>#N/A</v>
      </c>
      <c r="AZ1434" s="47" t="e">
        <f t="shared" si="684"/>
        <v>#N/A</v>
      </c>
      <c r="BA1434" s="50" t="e">
        <f>VLOOKUP(Audit!H199,$V$3:$AE$12,8,FALSE)&amp; Audit!U199 &amp; IF(Audit!H199=10,Audit!V199,"")</f>
        <v>#N/A</v>
      </c>
      <c r="BB1434" s="50" t="e">
        <f>VLOOKUP(Audit!H199,$V$13:$AE$22,8,FALSE) &amp; IF(Audit!H199=10,Audit!W199,"")</f>
        <v>#N/A</v>
      </c>
      <c r="BC1434" s="47" t="e">
        <f t="shared" si="685"/>
        <v>#N/A</v>
      </c>
      <c r="BD1434" s="50" t="e">
        <f>VLOOKUP(Audit!I199,$V$3:$AE$12,9,FALSE)&amp; IF(Audit!I199=10,Audit!V199,"")</f>
        <v>#N/A</v>
      </c>
      <c r="BE1434" s="50" t="e">
        <f>VLOOKUP(Audit!I199,$V$13:$AE$22,9,FALSE) &amp; IF(Audit!I199=10,Audit!W199,"") &amp; IF(Audit!I199&lt;&gt;1,U1434,"")</f>
        <v>#N/A</v>
      </c>
      <c r="BF1434" s="47" t="e">
        <f t="shared" si="686"/>
        <v>#N/A</v>
      </c>
      <c r="BG1434" s="50" t="e">
        <f>VLOOKUP(Audit!J199,$V$3:$AE$12,10,FALSE) &amp; Audit!S199 &amp; IF(Audit!J199=10,Audit!V199,"")</f>
        <v>#N/A</v>
      </c>
      <c r="BH1434" s="50" t="e">
        <f>VLOOKUP(Audit!J199,$V$13:$AE$22,10,FALSE) &amp; IF(Audit!J199=10,Audit!W199,"") &amp; IF(Audit!J199&lt;&gt;1,U1434,"")</f>
        <v>#N/A</v>
      </c>
      <c r="BI1434" s="47" t="e">
        <f t="shared" si="687"/>
        <v>#N/A</v>
      </c>
      <c r="BJ1434" s="48" t="str">
        <f t="shared" si="688"/>
        <v/>
      </c>
      <c r="BK1434" s="48" t="str">
        <f t="shared" si="689"/>
        <v/>
      </c>
      <c r="BL1434" s="48" t="str">
        <f t="shared" si="690"/>
        <v/>
      </c>
      <c r="BM1434" s="48" t="str">
        <f t="shared" si="691"/>
        <v/>
      </c>
      <c r="BN1434" s="48" t="str">
        <f t="shared" si="692"/>
        <v/>
      </c>
      <c r="BO1434" s="48" t="str">
        <f t="shared" si="693"/>
        <v/>
      </c>
      <c r="BP1434" s="48" t="str">
        <f t="shared" si="694"/>
        <v/>
      </c>
      <c r="BQ1434" s="48" t="str">
        <f t="shared" si="695"/>
        <v/>
      </c>
      <c r="BR1434" s="48" t="str">
        <f t="shared" si="696"/>
        <v/>
      </c>
      <c r="BS1434" s="48" t="str">
        <f t="shared" si="697"/>
        <v/>
      </c>
      <c r="BT1434" s="48" t="str">
        <f t="shared" si="698"/>
        <v/>
      </c>
      <c r="BU1434" s="48" t="str">
        <f t="shared" si="699"/>
        <v/>
      </c>
    </row>
    <row r="1435" spans="1:73">
      <c r="A1435" s="10">
        <f>Audit!A200</f>
        <v>0</v>
      </c>
      <c r="B1435" s="10" t="e">
        <f t="shared" si="670"/>
        <v>#N/A</v>
      </c>
      <c r="C1435" s="17" t="e">
        <f>VLOOKUP(Audit!B200,$V$3:$AE$12,2,FALSE) &amp; VLOOKUP(Audit!B200,$V$13:$AE$22,2,FALSE)&amp; IF(Audit!B200=10,Audit!V200&amp;Audit!W200,"")</f>
        <v>#N/A</v>
      </c>
      <c r="D1435" s="17" t="e">
        <f>VLOOKUP(Audit!C200,$V$3:$AE$12,3,FALSE) &amp; VLOOKUP(Audit!C200,$V$13:$AE$22,3,FALSE) &amp;IF(Audit!C200=10,Audit!V200&amp;Audit!W200,"")</f>
        <v>#N/A</v>
      </c>
      <c r="E1435" s="17" t="e">
        <f>VLOOKUP(Audit!D200,$V$3:$AE$12,4,FALSE)&amp; Audit!T200 &amp; VLOOKUP(Audit!D200,$V$13:$AE$22,4,FALSE)&amp; IF(Audit!D200=10,Audit!V200&amp;Audit!W200,"")</f>
        <v>#N/A</v>
      </c>
      <c r="F1435" s="17" t="e">
        <f>VLOOKUP(Audit!E200,$V$3:$AE$12,5,FALSE) &amp; VLOOKUP(Audit!E200,$V$13:$AE$22,5,FALSE)&amp; IF(Audit!E200=10,Audit!V200&amp;Audit!W200,"")</f>
        <v>#N/A</v>
      </c>
      <c r="G1435" s="17" t="e">
        <f>VLOOKUP(Audit!F200,$V$3:$AE$12,6,FALSE) &amp; VLOOKUP(Audit!F200,$V$13:$AE$22,6,FALSE)&amp; IF(Audit!F200=10,Audit!V200&amp;Audit!W200,"")</f>
        <v>#N/A</v>
      </c>
      <c r="H1435" s="17" t="e">
        <f>VLOOKUP(Audit!G200,$V$3:$AE$12,7,FALSE) &amp; VLOOKUP(Audit!G200,$V$13:$AE$22,7,FALSE)&amp;IF(Audit!G200=10,Audit!V200&amp;Audit!W200,"")</f>
        <v>#N/A</v>
      </c>
      <c r="I1435" s="17" t="e">
        <f>VLOOKUP(Audit!H200,$V$3:$AE$12,8,FALSE) &amp; Audit!U200 &amp; VLOOKUP(Audit!H200,$V$13:$AE$22,8,FALSE)&amp;IF(Audit!H200=10,Audit!V200&amp;Audit!W200,"")</f>
        <v>#N/A</v>
      </c>
      <c r="J1435" s="17" t="e">
        <f>VLOOKUP(Audit!I200,$V$3:$AE$12,9,FALSE) &amp; VLOOKUP(Audit!I200,$V$13:$AE$22,9,FALSE) &amp; IF(Audit!I200=10,Audit!V200&amp;Audit!W200,"") &amp; IF(Audit!I200&lt;&gt;1,U1435,"")</f>
        <v>#N/A</v>
      </c>
      <c r="K1435" s="17" t="e">
        <f>VLOOKUP(Audit!J200,$V$3:$AE$12,10,FALSE) &amp; Audit!S200 &amp; VLOOKUP(Audit!J200,$V$13:$AE$22,10,FALSE) &amp; IF(Audit!J200=10,Audit!V200&amp;Audit!W200,"") &amp; IF(Audit!J200&lt;&gt;1,U1435,"")</f>
        <v>#N/A</v>
      </c>
      <c r="L1435" s="10">
        <f>Audit!K200</f>
        <v>0</v>
      </c>
      <c r="M1435" s="10" t="e">
        <f t="shared" si="671"/>
        <v>#N/A</v>
      </c>
      <c r="N1435" s="10" t="e">
        <f t="shared" si="672"/>
        <v>#N/A</v>
      </c>
      <c r="O1435" s="10" t="e">
        <f t="shared" si="673"/>
        <v>#N/A</v>
      </c>
      <c r="P1435" s="10" t="e">
        <f t="shared" si="674"/>
        <v>#N/A</v>
      </c>
      <c r="Q1435" s="10" t="e">
        <f t="shared" si="675"/>
        <v>#N/A</v>
      </c>
      <c r="R1435" s="10" t="e">
        <f t="shared" si="676"/>
        <v>#N/A</v>
      </c>
      <c r="S1435" s="10" t="e">
        <f t="shared" si="677"/>
        <v>#N/A</v>
      </c>
      <c r="T1435" s="10" t="e">
        <f t="shared" si="678"/>
        <v>#N/A</v>
      </c>
      <c r="U1435" s="17" t="str">
        <f>IF(Audit!M200="","",VLOOKUP(Audit!M200,$W$26:$X$35,2,FALSE)) &amp; Audit!N200 &amp; IF(Audit!O200="","",IF(Audit!N200&lt;=1.4,VLOOKUP(Audit!O200,$W$38:X1480,2,FALSE),VLOOKUP(Audit!O200,$W$51:$X$61,2,FALSE))) &amp; IF(Audit!P200="","",VLOOKUP(Audit!P200,$Y$26:$Z$35,2,FALSE) &amp; Audit!Q200 &amp; IF(Audit!O200="","",IF(Audit!Q200&lt;=1.4,VLOOKUP(Audit!R200,$Y$38:$Z$48,2,FALSE),VLOOKUP(Audit!R200,$Y$51:$Z$61,2,FALSE))))</f>
        <v/>
      </c>
      <c r="V1435" s="21"/>
      <c r="AH1435" s="49">
        <f>Audit!A200</f>
        <v>0</v>
      </c>
      <c r="AI1435" s="50" t="e">
        <f>VLOOKUP(Audit!B200,$V$3:$AE$12,2,FALSE)&amp; IF(Audit!B200=10,Audit!V200,"")</f>
        <v>#N/A</v>
      </c>
      <c r="AJ1435" s="50" t="e">
        <f>VLOOKUP(Audit!B200,$V$13:$AE$22,2,FALSE)&amp; IF(Audit!B200=10,Audit!W200,"")</f>
        <v>#N/A</v>
      </c>
      <c r="AK1435" s="47" t="e">
        <f t="shared" si="679"/>
        <v>#N/A</v>
      </c>
      <c r="AL1435" s="50" t="e">
        <f>VLOOKUP(Audit!C200,$V$3:$AE$12,3,FALSE)&amp; IF(Audit!C200=10,Audit!V200,"")</f>
        <v>#N/A</v>
      </c>
      <c r="AM1435" s="50" t="e">
        <f>VLOOKUP(Audit!C200,$V$13:$AE$22,3,FALSE)&amp; IF(Audit!C200=10,Audit!W200,"")</f>
        <v>#N/A</v>
      </c>
      <c r="AN1435" s="47" t="e">
        <f t="shared" si="680"/>
        <v>#N/A</v>
      </c>
      <c r="AO1435" s="50" t="e">
        <f>VLOOKUP(Audit!D200,$V$3:$AE$12,4,FALSE) &amp;  Audit!T200 &amp; IF(Audit!D200=10,Audit!V200,"")</f>
        <v>#N/A</v>
      </c>
      <c r="AP1435" s="50" t="e">
        <f>VLOOKUP(Audit!D200,$V$13:$AE$22,4,FALSE)&amp; IF(Audit!D200=10,Audit!W200,"")</f>
        <v>#N/A</v>
      </c>
      <c r="AQ1435" s="47" t="e">
        <f t="shared" si="681"/>
        <v>#N/A</v>
      </c>
      <c r="AR1435" s="50" t="e">
        <f>VLOOKUP(Audit!E200,$V$3:$AE$12,5,FALSE)&amp; IF(Audit!E200=10,Audit!V200,"")</f>
        <v>#N/A</v>
      </c>
      <c r="AS1435" s="50" t="e">
        <f>VLOOKUP(Audit!E200,$V$13:$AE$22,5,FALSE)&amp; IF(Audit!E200=10,Audit!W200,"")</f>
        <v>#N/A</v>
      </c>
      <c r="AT1435" s="47" t="e">
        <f t="shared" si="682"/>
        <v>#N/A</v>
      </c>
      <c r="AU1435" s="50" t="e">
        <f>VLOOKUP(Audit!F200,$V$3:$AE$12,6,FALSE)&amp; IF(Audit!F200=10,Audit!V200,"")</f>
        <v>#N/A</v>
      </c>
      <c r="AV1435" s="50" t="e">
        <f>VLOOKUP(Audit!F200,$V$13:$AE$22,6,FALSE)&amp; IF(Audit!F200=10,Audit!W200,"")</f>
        <v>#N/A</v>
      </c>
      <c r="AW1435" s="47" t="e">
        <f t="shared" si="683"/>
        <v>#N/A</v>
      </c>
      <c r="AX1435" s="50" t="e">
        <f>VLOOKUP(Audit!G200,$V$3:$AE$12,7,FALSE)&amp; IF(Audit!G200=10,Audit!V200,"")</f>
        <v>#N/A</v>
      </c>
      <c r="AY1435" s="50" t="e">
        <f>VLOOKUP(Audit!G200,$V$13:$AE$22,7,FALSE) &amp; IF(Audit!G200=10,Audit!W200,"")</f>
        <v>#N/A</v>
      </c>
      <c r="AZ1435" s="47" t="e">
        <f t="shared" si="684"/>
        <v>#N/A</v>
      </c>
      <c r="BA1435" s="50" t="e">
        <f>VLOOKUP(Audit!H200,$V$3:$AE$12,8,FALSE)&amp; Audit!U200 &amp; IF(Audit!H200=10,Audit!V200,"")</f>
        <v>#N/A</v>
      </c>
      <c r="BB1435" s="50" t="e">
        <f>VLOOKUP(Audit!H200,$V$13:$AE$22,8,FALSE) &amp; IF(Audit!H200=10,Audit!W200,"")</f>
        <v>#N/A</v>
      </c>
      <c r="BC1435" s="47" t="e">
        <f t="shared" si="685"/>
        <v>#N/A</v>
      </c>
      <c r="BD1435" s="50" t="e">
        <f>VLOOKUP(Audit!I200,$V$3:$AE$12,9,FALSE)&amp; IF(Audit!I200=10,Audit!V200,"")</f>
        <v>#N/A</v>
      </c>
      <c r="BE1435" s="50" t="e">
        <f>VLOOKUP(Audit!I200,$V$13:$AE$22,9,FALSE) &amp; IF(Audit!I200=10,Audit!W200,"") &amp; IF(Audit!I200&lt;&gt;1,U1435,"")</f>
        <v>#N/A</v>
      </c>
      <c r="BF1435" s="47" t="e">
        <f t="shared" si="686"/>
        <v>#N/A</v>
      </c>
      <c r="BG1435" s="50" t="e">
        <f>VLOOKUP(Audit!J200,$V$3:$AE$12,10,FALSE) &amp; Audit!S200 &amp; IF(Audit!J200=10,Audit!V200,"")</f>
        <v>#N/A</v>
      </c>
      <c r="BH1435" s="50" t="e">
        <f>VLOOKUP(Audit!J200,$V$13:$AE$22,10,FALSE) &amp; IF(Audit!J200=10,Audit!W200,"") &amp; IF(Audit!J200&lt;&gt;1,U1435,"")</f>
        <v>#N/A</v>
      </c>
      <c r="BI1435" s="47" t="e">
        <f t="shared" si="687"/>
        <v>#N/A</v>
      </c>
      <c r="BJ1435" s="48" t="str">
        <f t="shared" si="688"/>
        <v/>
      </c>
      <c r="BK1435" s="48" t="str">
        <f t="shared" si="689"/>
        <v/>
      </c>
      <c r="BL1435" s="48" t="str">
        <f t="shared" si="690"/>
        <v/>
      </c>
      <c r="BM1435" s="48" t="str">
        <f t="shared" si="691"/>
        <v/>
      </c>
      <c r="BN1435" s="48" t="str">
        <f t="shared" si="692"/>
        <v/>
      </c>
      <c r="BO1435" s="48" t="str">
        <f t="shared" si="693"/>
        <v/>
      </c>
      <c r="BP1435" s="48" t="str">
        <f t="shared" si="694"/>
        <v/>
      </c>
      <c r="BQ1435" s="48" t="str">
        <f t="shared" si="695"/>
        <v/>
      </c>
      <c r="BR1435" s="48" t="str">
        <f t="shared" si="696"/>
        <v/>
      </c>
      <c r="BS1435" s="48" t="str">
        <f t="shared" si="697"/>
        <v/>
      </c>
      <c r="BT1435" s="48" t="str">
        <f t="shared" si="698"/>
        <v/>
      </c>
      <c r="BU1435" s="48" t="str">
        <f t="shared" si="699"/>
        <v/>
      </c>
    </row>
    <row r="1436" spans="1:73">
      <c r="A1436" s="10">
        <f>Audit!A201</f>
        <v>0</v>
      </c>
      <c r="B1436" s="10" t="e">
        <f t="shared" si="670"/>
        <v>#N/A</v>
      </c>
      <c r="C1436" s="17" t="e">
        <f>VLOOKUP(Audit!B201,$V$3:$AE$12,2,FALSE) &amp; VLOOKUP(Audit!B201,$V$13:$AE$22,2,FALSE)&amp; IF(Audit!B201=10,Audit!V201&amp;Audit!W201,"")</f>
        <v>#N/A</v>
      </c>
      <c r="D1436" s="17" t="e">
        <f>VLOOKUP(Audit!C201,$V$3:$AE$12,3,FALSE) &amp; VLOOKUP(Audit!C201,$V$13:$AE$22,3,FALSE) &amp;IF(Audit!C201=10,Audit!V201&amp;Audit!W201,"")</f>
        <v>#N/A</v>
      </c>
      <c r="E1436" s="17" t="e">
        <f>VLOOKUP(Audit!D201,$V$3:$AE$12,4,FALSE)&amp; Audit!T201 &amp; VLOOKUP(Audit!D201,$V$13:$AE$22,4,FALSE)&amp; IF(Audit!D201=10,Audit!V201&amp;Audit!W201,"")</f>
        <v>#N/A</v>
      </c>
      <c r="F1436" s="17" t="e">
        <f>VLOOKUP(Audit!E201,$V$3:$AE$12,5,FALSE) &amp; VLOOKUP(Audit!E201,$V$13:$AE$22,5,FALSE)&amp; IF(Audit!E201=10,Audit!V201&amp;Audit!W201,"")</f>
        <v>#N/A</v>
      </c>
      <c r="G1436" s="17" t="e">
        <f>VLOOKUP(Audit!F201,$V$3:$AE$12,6,FALSE) &amp; VLOOKUP(Audit!F201,$V$13:$AE$22,6,FALSE)&amp; IF(Audit!F201=10,Audit!V201&amp;Audit!W201,"")</f>
        <v>#N/A</v>
      </c>
      <c r="H1436" s="17" t="e">
        <f>VLOOKUP(Audit!G201,$V$3:$AE$12,7,FALSE) &amp; VLOOKUP(Audit!G201,$V$13:$AE$22,7,FALSE)&amp;IF(Audit!G201=10,Audit!V201&amp;Audit!W201,"")</f>
        <v>#N/A</v>
      </c>
      <c r="I1436" s="17" t="e">
        <f>VLOOKUP(Audit!H201,$V$3:$AE$12,8,FALSE) &amp; Audit!U201 &amp; VLOOKUP(Audit!H201,$V$13:$AE$22,8,FALSE)&amp;IF(Audit!H201=10,Audit!V201&amp;Audit!W201,"")</f>
        <v>#N/A</v>
      </c>
      <c r="J1436" s="17" t="e">
        <f>VLOOKUP(Audit!I201,$V$3:$AE$12,9,FALSE) &amp; VLOOKUP(Audit!I201,$V$13:$AE$22,9,FALSE) &amp; IF(Audit!I201=10,Audit!V201&amp;Audit!W201,"") &amp; IF(Audit!I201&lt;&gt;1,U1436,"")</f>
        <v>#N/A</v>
      </c>
      <c r="K1436" s="17" t="e">
        <f>VLOOKUP(Audit!J201,$V$3:$AE$12,10,FALSE) &amp; Audit!S201 &amp; VLOOKUP(Audit!J201,$V$13:$AE$22,10,FALSE) &amp; IF(Audit!J201=10,Audit!V201&amp;Audit!W201,"") &amp; IF(Audit!J201&lt;&gt;1,U1436,"")</f>
        <v>#N/A</v>
      </c>
      <c r="L1436" s="10">
        <f>Audit!K201</f>
        <v>0</v>
      </c>
      <c r="M1436" s="10" t="e">
        <f t="shared" si="671"/>
        <v>#N/A</v>
      </c>
      <c r="N1436" s="10" t="e">
        <f t="shared" si="672"/>
        <v>#N/A</v>
      </c>
      <c r="O1436" s="10" t="e">
        <f t="shared" si="673"/>
        <v>#N/A</v>
      </c>
      <c r="P1436" s="10" t="e">
        <f t="shared" si="674"/>
        <v>#N/A</v>
      </c>
      <c r="Q1436" s="10" t="e">
        <f t="shared" si="675"/>
        <v>#N/A</v>
      </c>
      <c r="R1436" s="10" t="e">
        <f t="shared" si="676"/>
        <v>#N/A</v>
      </c>
      <c r="S1436" s="10" t="e">
        <f t="shared" si="677"/>
        <v>#N/A</v>
      </c>
      <c r="T1436" s="10" t="e">
        <f t="shared" si="678"/>
        <v>#N/A</v>
      </c>
      <c r="U1436" s="17" t="str">
        <f>IF(Audit!M201="","",VLOOKUP(Audit!M201,$W$26:$X$35,2,FALSE)) &amp; Audit!N201 &amp; IF(Audit!O201="","",IF(Audit!N201&lt;=1.4,VLOOKUP(Audit!O201,$W$38:X1481,2,FALSE),VLOOKUP(Audit!O201,$W$51:$X$61,2,FALSE))) &amp; IF(Audit!P201="","",VLOOKUP(Audit!P201,$Y$26:$Z$35,2,FALSE) &amp; Audit!Q201 &amp; IF(Audit!O201="","",IF(Audit!Q201&lt;=1.4,VLOOKUP(Audit!R201,$Y$38:$Z$48,2,FALSE),VLOOKUP(Audit!R201,$Y$51:$Z$61,2,FALSE))))</f>
        <v/>
      </c>
      <c r="V1436" s="21"/>
      <c r="AH1436" s="49">
        <f>Audit!A201</f>
        <v>0</v>
      </c>
      <c r="AI1436" s="50" t="e">
        <f>VLOOKUP(Audit!B201,$V$3:$AE$12,2,FALSE)&amp; IF(Audit!B201=10,Audit!V201,"")</f>
        <v>#N/A</v>
      </c>
      <c r="AJ1436" s="50" t="e">
        <f>VLOOKUP(Audit!B201,$V$13:$AE$22,2,FALSE)&amp; IF(Audit!B201=10,Audit!W201,"")</f>
        <v>#N/A</v>
      </c>
      <c r="AK1436" s="47" t="e">
        <f t="shared" si="679"/>
        <v>#N/A</v>
      </c>
      <c r="AL1436" s="50" t="e">
        <f>VLOOKUP(Audit!C201,$V$3:$AE$12,3,FALSE)&amp; IF(Audit!C201=10,Audit!V201,"")</f>
        <v>#N/A</v>
      </c>
      <c r="AM1436" s="50" t="e">
        <f>VLOOKUP(Audit!C201,$V$13:$AE$22,3,FALSE)&amp; IF(Audit!C201=10,Audit!W201,"")</f>
        <v>#N/A</v>
      </c>
      <c r="AN1436" s="47" t="e">
        <f t="shared" si="680"/>
        <v>#N/A</v>
      </c>
      <c r="AO1436" s="50" t="e">
        <f>VLOOKUP(Audit!D201,$V$3:$AE$12,4,FALSE) &amp;  Audit!T201 &amp; IF(Audit!D201=10,Audit!V201,"")</f>
        <v>#N/A</v>
      </c>
      <c r="AP1436" s="50" t="e">
        <f>VLOOKUP(Audit!D201,$V$13:$AE$22,4,FALSE)&amp; IF(Audit!D201=10,Audit!W201,"")</f>
        <v>#N/A</v>
      </c>
      <c r="AQ1436" s="47" t="e">
        <f t="shared" si="681"/>
        <v>#N/A</v>
      </c>
      <c r="AR1436" s="50" t="e">
        <f>VLOOKUP(Audit!E201,$V$3:$AE$12,5,FALSE)&amp; IF(Audit!E201=10,Audit!V201,"")</f>
        <v>#N/A</v>
      </c>
      <c r="AS1436" s="50" t="e">
        <f>VLOOKUP(Audit!E201,$V$13:$AE$22,5,FALSE)&amp; IF(Audit!E201=10,Audit!W201,"")</f>
        <v>#N/A</v>
      </c>
      <c r="AT1436" s="47" t="e">
        <f t="shared" si="682"/>
        <v>#N/A</v>
      </c>
      <c r="AU1436" s="50" t="e">
        <f>VLOOKUP(Audit!F201,$V$3:$AE$12,6,FALSE)&amp; IF(Audit!F201=10,Audit!V201,"")</f>
        <v>#N/A</v>
      </c>
      <c r="AV1436" s="50" t="e">
        <f>VLOOKUP(Audit!F201,$V$13:$AE$22,6,FALSE)&amp; IF(Audit!F201=10,Audit!W201,"")</f>
        <v>#N/A</v>
      </c>
      <c r="AW1436" s="47" t="e">
        <f t="shared" si="683"/>
        <v>#N/A</v>
      </c>
      <c r="AX1436" s="50" t="e">
        <f>VLOOKUP(Audit!G201,$V$3:$AE$12,7,FALSE)&amp; IF(Audit!G201=10,Audit!V201,"")</f>
        <v>#N/A</v>
      </c>
      <c r="AY1436" s="50" t="e">
        <f>VLOOKUP(Audit!G201,$V$13:$AE$22,7,FALSE) &amp; IF(Audit!G201=10,Audit!W201,"")</f>
        <v>#N/A</v>
      </c>
      <c r="AZ1436" s="47" t="e">
        <f t="shared" si="684"/>
        <v>#N/A</v>
      </c>
      <c r="BA1436" s="50" t="e">
        <f>VLOOKUP(Audit!H201,$V$3:$AE$12,8,FALSE)&amp; Audit!U201 &amp; IF(Audit!H201=10,Audit!V201,"")</f>
        <v>#N/A</v>
      </c>
      <c r="BB1436" s="50" t="e">
        <f>VLOOKUP(Audit!H201,$V$13:$AE$22,8,FALSE) &amp; IF(Audit!H201=10,Audit!W201,"")</f>
        <v>#N/A</v>
      </c>
      <c r="BC1436" s="47" t="e">
        <f t="shared" si="685"/>
        <v>#N/A</v>
      </c>
      <c r="BD1436" s="50" t="e">
        <f>VLOOKUP(Audit!I201,$V$3:$AE$12,9,FALSE)&amp; IF(Audit!I201=10,Audit!V201,"")</f>
        <v>#N/A</v>
      </c>
      <c r="BE1436" s="50" t="e">
        <f>VLOOKUP(Audit!I201,$V$13:$AE$22,9,FALSE) &amp; IF(Audit!I201=10,Audit!W201,"") &amp; IF(Audit!I201&lt;&gt;1,U1436,"")</f>
        <v>#N/A</v>
      </c>
      <c r="BF1436" s="47" t="e">
        <f t="shared" si="686"/>
        <v>#N/A</v>
      </c>
      <c r="BG1436" s="50" t="e">
        <f>VLOOKUP(Audit!J201,$V$3:$AE$12,10,FALSE) &amp; Audit!S201 &amp; IF(Audit!J201=10,Audit!V201,"")</f>
        <v>#N/A</v>
      </c>
      <c r="BH1436" s="50" t="e">
        <f>VLOOKUP(Audit!J201,$V$13:$AE$22,10,FALSE) &amp; IF(Audit!J201=10,Audit!W201,"") &amp; IF(Audit!J201&lt;&gt;1,U1436,"")</f>
        <v>#N/A</v>
      </c>
      <c r="BI1436" s="47" t="e">
        <f t="shared" si="687"/>
        <v>#N/A</v>
      </c>
      <c r="BJ1436" s="48" t="str">
        <f t="shared" si="688"/>
        <v/>
      </c>
      <c r="BK1436" s="48" t="str">
        <f t="shared" si="689"/>
        <v/>
      </c>
      <c r="BL1436" s="48" t="str">
        <f t="shared" si="690"/>
        <v/>
      </c>
      <c r="BM1436" s="48" t="str">
        <f t="shared" si="691"/>
        <v/>
      </c>
      <c r="BN1436" s="48" t="str">
        <f t="shared" si="692"/>
        <v/>
      </c>
      <c r="BO1436" s="48" t="str">
        <f t="shared" si="693"/>
        <v/>
      </c>
      <c r="BP1436" s="48" t="str">
        <f t="shared" si="694"/>
        <v/>
      </c>
      <c r="BQ1436" s="48" t="str">
        <f t="shared" si="695"/>
        <v/>
      </c>
      <c r="BR1436" s="48" t="str">
        <f t="shared" si="696"/>
        <v/>
      </c>
      <c r="BS1436" s="48" t="str">
        <f t="shared" si="697"/>
        <v/>
      </c>
      <c r="BT1436" s="48" t="str">
        <f t="shared" si="698"/>
        <v/>
      </c>
      <c r="BU1436" s="48" t="str">
        <f t="shared" si="699"/>
        <v/>
      </c>
    </row>
    <row r="1437" spans="1:73">
      <c r="A1437" s="10">
        <f>Audit!A202</f>
        <v>0</v>
      </c>
      <c r="B1437" s="10" t="e">
        <f t="shared" si="670"/>
        <v>#N/A</v>
      </c>
      <c r="C1437" s="17" t="e">
        <f>VLOOKUP(Audit!B202,$V$3:$AE$12,2,FALSE) &amp; VLOOKUP(Audit!B202,$V$13:$AE$22,2,FALSE)&amp; IF(Audit!B202=10,Audit!V202&amp;Audit!W202,"")</f>
        <v>#N/A</v>
      </c>
      <c r="D1437" s="17" t="e">
        <f>VLOOKUP(Audit!C202,$V$3:$AE$12,3,FALSE) &amp; VLOOKUP(Audit!C202,$V$13:$AE$22,3,FALSE) &amp;IF(Audit!C202=10,Audit!V202&amp;Audit!W202,"")</f>
        <v>#N/A</v>
      </c>
      <c r="E1437" s="17" t="e">
        <f>VLOOKUP(Audit!D202,$V$3:$AE$12,4,FALSE)&amp; Audit!T202 &amp; VLOOKUP(Audit!D202,$V$13:$AE$22,4,FALSE)&amp; IF(Audit!D202=10,Audit!V202&amp;Audit!W202,"")</f>
        <v>#N/A</v>
      </c>
      <c r="F1437" s="17" t="e">
        <f>VLOOKUP(Audit!E202,$V$3:$AE$12,5,FALSE) &amp; VLOOKUP(Audit!E202,$V$13:$AE$22,5,FALSE)&amp; IF(Audit!E202=10,Audit!V202&amp;Audit!W202,"")</f>
        <v>#N/A</v>
      </c>
      <c r="G1437" s="17" t="e">
        <f>VLOOKUP(Audit!F202,$V$3:$AE$12,6,FALSE) &amp; VLOOKUP(Audit!F202,$V$13:$AE$22,6,FALSE)&amp; IF(Audit!F202=10,Audit!V202&amp;Audit!W202,"")</f>
        <v>#N/A</v>
      </c>
      <c r="H1437" s="17" t="e">
        <f>VLOOKUP(Audit!G202,$V$3:$AE$12,7,FALSE) &amp; VLOOKUP(Audit!G202,$V$13:$AE$22,7,FALSE)&amp;IF(Audit!G202=10,Audit!V202&amp;Audit!W202,"")</f>
        <v>#N/A</v>
      </c>
      <c r="I1437" s="17" t="e">
        <f>VLOOKUP(Audit!H202,$V$3:$AE$12,8,FALSE) &amp; Audit!U202 &amp; VLOOKUP(Audit!H202,$V$13:$AE$22,8,FALSE)&amp;IF(Audit!H202=10,Audit!V202&amp;Audit!W202,"")</f>
        <v>#N/A</v>
      </c>
      <c r="J1437" s="17" t="e">
        <f>VLOOKUP(Audit!I202,$V$3:$AE$12,9,FALSE) &amp; VLOOKUP(Audit!I202,$V$13:$AE$22,9,FALSE) &amp; IF(Audit!I202=10,Audit!V202&amp;Audit!W202,"") &amp; IF(Audit!I202&lt;&gt;1,U1437,"")</f>
        <v>#N/A</v>
      </c>
      <c r="K1437" s="17" t="e">
        <f>VLOOKUP(Audit!J202,$V$3:$AE$12,10,FALSE) &amp; Audit!S202 &amp; VLOOKUP(Audit!J202,$V$13:$AE$22,10,FALSE) &amp; IF(Audit!J202=10,Audit!V202&amp;Audit!W202,"") &amp; IF(Audit!J202&lt;&gt;1,U1437,"")</f>
        <v>#N/A</v>
      </c>
      <c r="L1437" s="10">
        <f>Audit!K202</f>
        <v>0</v>
      </c>
      <c r="M1437" s="10" t="e">
        <f t="shared" si="671"/>
        <v>#N/A</v>
      </c>
      <c r="N1437" s="10" t="e">
        <f t="shared" si="672"/>
        <v>#N/A</v>
      </c>
      <c r="O1437" s="10" t="e">
        <f t="shared" si="673"/>
        <v>#N/A</v>
      </c>
      <c r="P1437" s="10" t="e">
        <f t="shared" si="674"/>
        <v>#N/A</v>
      </c>
      <c r="Q1437" s="10" t="e">
        <f t="shared" si="675"/>
        <v>#N/A</v>
      </c>
      <c r="R1437" s="10" t="e">
        <f t="shared" si="676"/>
        <v>#N/A</v>
      </c>
      <c r="S1437" s="10" t="e">
        <f t="shared" si="677"/>
        <v>#N/A</v>
      </c>
      <c r="T1437" s="10" t="e">
        <f t="shared" si="678"/>
        <v>#N/A</v>
      </c>
      <c r="U1437" s="17" t="str">
        <f>IF(Audit!M202="","",VLOOKUP(Audit!M202,$W$26:$X$35,2,FALSE)) &amp; Audit!N202 &amp; IF(Audit!O202="","",IF(Audit!N202&lt;=1.4,VLOOKUP(Audit!O202,$W$38:X1482,2,FALSE),VLOOKUP(Audit!O202,$W$51:$X$61,2,FALSE))) &amp; IF(Audit!P202="","",VLOOKUP(Audit!P202,$Y$26:$Z$35,2,FALSE) &amp; Audit!Q202 &amp; IF(Audit!O202="","",IF(Audit!Q202&lt;=1.4,VLOOKUP(Audit!R202,$Y$38:$Z$48,2,FALSE),VLOOKUP(Audit!R202,$Y$51:$Z$61,2,FALSE))))</f>
        <v/>
      </c>
      <c r="V1437" s="21"/>
      <c r="AH1437" s="49">
        <f>Audit!A202</f>
        <v>0</v>
      </c>
      <c r="AI1437" s="50" t="e">
        <f>VLOOKUP(Audit!B202,$V$3:$AE$12,2,FALSE)&amp; IF(Audit!B202=10,Audit!V202,"")</f>
        <v>#N/A</v>
      </c>
      <c r="AJ1437" s="50" t="e">
        <f>VLOOKUP(Audit!B202,$V$13:$AE$22,2,FALSE)&amp; IF(Audit!B202=10,Audit!W202,"")</f>
        <v>#N/A</v>
      </c>
      <c r="AK1437" s="47" t="e">
        <f t="shared" si="679"/>
        <v>#N/A</v>
      </c>
      <c r="AL1437" s="50" t="e">
        <f>VLOOKUP(Audit!C202,$V$3:$AE$12,3,FALSE)&amp; IF(Audit!C202=10,Audit!V202,"")</f>
        <v>#N/A</v>
      </c>
      <c r="AM1437" s="50" t="e">
        <f>VLOOKUP(Audit!C202,$V$13:$AE$22,3,FALSE)&amp; IF(Audit!C202=10,Audit!W202,"")</f>
        <v>#N/A</v>
      </c>
      <c r="AN1437" s="47" t="e">
        <f t="shared" si="680"/>
        <v>#N/A</v>
      </c>
      <c r="AO1437" s="50" t="e">
        <f>VLOOKUP(Audit!D202,$V$3:$AE$12,4,FALSE) &amp;  Audit!T202 &amp; IF(Audit!D202=10,Audit!V202,"")</f>
        <v>#N/A</v>
      </c>
      <c r="AP1437" s="50" t="e">
        <f>VLOOKUP(Audit!D202,$V$13:$AE$22,4,FALSE)&amp; IF(Audit!D202=10,Audit!W202,"")</f>
        <v>#N/A</v>
      </c>
      <c r="AQ1437" s="47" t="e">
        <f t="shared" si="681"/>
        <v>#N/A</v>
      </c>
      <c r="AR1437" s="50" t="e">
        <f>VLOOKUP(Audit!E202,$V$3:$AE$12,5,FALSE)&amp; IF(Audit!E202=10,Audit!V202,"")</f>
        <v>#N/A</v>
      </c>
      <c r="AS1437" s="50" t="e">
        <f>VLOOKUP(Audit!E202,$V$13:$AE$22,5,FALSE)&amp; IF(Audit!E202=10,Audit!W202,"")</f>
        <v>#N/A</v>
      </c>
      <c r="AT1437" s="47" t="e">
        <f t="shared" si="682"/>
        <v>#N/A</v>
      </c>
      <c r="AU1437" s="50" t="e">
        <f>VLOOKUP(Audit!F202,$V$3:$AE$12,6,FALSE)&amp; IF(Audit!F202=10,Audit!V202,"")</f>
        <v>#N/A</v>
      </c>
      <c r="AV1437" s="50" t="e">
        <f>VLOOKUP(Audit!F202,$V$13:$AE$22,6,FALSE)&amp; IF(Audit!F202=10,Audit!W202,"")</f>
        <v>#N/A</v>
      </c>
      <c r="AW1437" s="47" t="e">
        <f t="shared" si="683"/>
        <v>#N/A</v>
      </c>
      <c r="AX1437" s="50" t="e">
        <f>VLOOKUP(Audit!G202,$V$3:$AE$12,7,FALSE)&amp; IF(Audit!G202=10,Audit!V202,"")</f>
        <v>#N/A</v>
      </c>
      <c r="AY1437" s="50" t="e">
        <f>VLOOKUP(Audit!G202,$V$13:$AE$22,7,FALSE) &amp; IF(Audit!G202=10,Audit!W202,"")</f>
        <v>#N/A</v>
      </c>
      <c r="AZ1437" s="47" t="e">
        <f t="shared" si="684"/>
        <v>#N/A</v>
      </c>
      <c r="BA1437" s="50" t="e">
        <f>VLOOKUP(Audit!H202,$V$3:$AE$12,8,FALSE)&amp; Audit!U202 &amp; IF(Audit!H202=10,Audit!V202,"")</f>
        <v>#N/A</v>
      </c>
      <c r="BB1437" s="50" t="e">
        <f>VLOOKUP(Audit!H202,$V$13:$AE$22,8,FALSE) &amp; IF(Audit!H202=10,Audit!W202,"")</f>
        <v>#N/A</v>
      </c>
      <c r="BC1437" s="47" t="e">
        <f t="shared" si="685"/>
        <v>#N/A</v>
      </c>
      <c r="BD1437" s="50" t="e">
        <f>VLOOKUP(Audit!I202,$V$3:$AE$12,9,FALSE)&amp; IF(Audit!I202=10,Audit!V202,"")</f>
        <v>#N/A</v>
      </c>
      <c r="BE1437" s="50" t="e">
        <f>VLOOKUP(Audit!I202,$V$13:$AE$22,9,FALSE) &amp; IF(Audit!I202=10,Audit!W202,"") &amp; IF(Audit!I202&lt;&gt;1,U1437,"")</f>
        <v>#N/A</v>
      </c>
      <c r="BF1437" s="47" t="e">
        <f t="shared" si="686"/>
        <v>#N/A</v>
      </c>
      <c r="BG1437" s="50" t="e">
        <f>VLOOKUP(Audit!J202,$V$3:$AE$12,10,FALSE) &amp; Audit!S202 &amp; IF(Audit!J202=10,Audit!V202,"")</f>
        <v>#N/A</v>
      </c>
      <c r="BH1437" s="50" t="e">
        <f>VLOOKUP(Audit!J202,$V$13:$AE$22,10,FALSE) &amp; IF(Audit!J202=10,Audit!W202,"") &amp; IF(Audit!J202&lt;&gt;1,U1437,"")</f>
        <v>#N/A</v>
      </c>
      <c r="BI1437" s="47" t="e">
        <f t="shared" si="687"/>
        <v>#N/A</v>
      </c>
      <c r="BJ1437" s="48" t="str">
        <f t="shared" si="688"/>
        <v/>
      </c>
      <c r="BK1437" s="48" t="str">
        <f t="shared" si="689"/>
        <v/>
      </c>
      <c r="BL1437" s="48" t="str">
        <f t="shared" si="690"/>
        <v/>
      </c>
      <c r="BM1437" s="48" t="str">
        <f t="shared" si="691"/>
        <v/>
      </c>
      <c r="BN1437" s="48" t="str">
        <f t="shared" si="692"/>
        <v/>
      </c>
      <c r="BO1437" s="48" t="str">
        <f t="shared" si="693"/>
        <v/>
      </c>
      <c r="BP1437" s="48" t="str">
        <f t="shared" si="694"/>
        <v/>
      </c>
      <c r="BQ1437" s="48" t="str">
        <f t="shared" si="695"/>
        <v/>
      </c>
      <c r="BR1437" s="48" t="str">
        <f t="shared" si="696"/>
        <v/>
      </c>
      <c r="BS1437" s="48" t="str">
        <f t="shared" si="697"/>
        <v/>
      </c>
      <c r="BT1437" s="48" t="str">
        <f t="shared" si="698"/>
        <v/>
      </c>
      <c r="BU1437" s="48" t="str">
        <f t="shared" si="699"/>
        <v/>
      </c>
    </row>
    <row r="1438" spans="1:73">
      <c r="A1438" s="10">
        <f>Audit!A203</f>
        <v>0</v>
      </c>
      <c r="B1438" s="10" t="e">
        <f t="shared" si="670"/>
        <v>#N/A</v>
      </c>
      <c r="C1438" s="17" t="e">
        <f>VLOOKUP(Audit!B203,$V$3:$AE$12,2,FALSE) &amp; VLOOKUP(Audit!B203,$V$13:$AE$22,2,FALSE)&amp; IF(Audit!B203=10,Audit!V203&amp;Audit!W203,"")</f>
        <v>#N/A</v>
      </c>
      <c r="D1438" s="17" t="e">
        <f>VLOOKUP(Audit!C203,$V$3:$AE$12,3,FALSE) &amp; VLOOKUP(Audit!C203,$V$13:$AE$22,3,FALSE) &amp;IF(Audit!C203=10,Audit!V203&amp;Audit!W203,"")</f>
        <v>#N/A</v>
      </c>
      <c r="E1438" s="17" t="e">
        <f>VLOOKUP(Audit!D203,$V$3:$AE$12,4,FALSE)&amp; Audit!T203 &amp; VLOOKUP(Audit!D203,$V$13:$AE$22,4,FALSE)&amp; IF(Audit!D203=10,Audit!V203&amp;Audit!W203,"")</f>
        <v>#N/A</v>
      </c>
      <c r="F1438" s="17" t="e">
        <f>VLOOKUP(Audit!E203,$V$3:$AE$12,5,FALSE) &amp; VLOOKUP(Audit!E203,$V$13:$AE$22,5,FALSE)&amp; IF(Audit!E203=10,Audit!V203&amp;Audit!W203,"")</f>
        <v>#N/A</v>
      </c>
      <c r="G1438" s="17" t="e">
        <f>VLOOKUP(Audit!F203,$V$3:$AE$12,6,FALSE) &amp; VLOOKUP(Audit!F203,$V$13:$AE$22,6,FALSE)&amp; IF(Audit!F203=10,Audit!V203&amp;Audit!W203,"")</f>
        <v>#N/A</v>
      </c>
      <c r="H1438" s="17" t="e">
        <f>VLOOKUP(Audit!G203,$V$3:$AE$12,7,FALSE) &amp; VLOOKUP(Audit!G203,$V$13:$AE$22,7,FALSE)&amp;IF(Audit!G203=10,Audit!V203&amp;Audit!W203,"")</f>
        <v>#N/A</v>
      </c>
      <c r="I1438" s="17" t="e">
        <f>VLOOKUP(Audit!H203,$V$3:$AE$12,8,FALSE) &amp; Audit!U203 &amp; VLOOKUP(Audit!H203,$V$13:$AE$22,8,FALSE)&amp;IF(Audit!H203=10,Audit!V203&amp;Audit!W203,"")</f>
        <v>#N/A</v>
      </c>
      <c r="J1438" s="17" t="e">
        <f>VLOOKUP(Audit!I203,$V$3:$AE$12,9,FALSE) &amp; VLOOKUP(Audit!I203,$V$13:$AE$22,9,FALSE) &amp; IF(Audit!I203=10,Audit!V203&amp;Audit!W203,"") &amp; IF(Audit!I203&lt;&gt;1,U1438,"")</f>
        <v>#N/A</v>
      </c>
      <c r="K1438" s="17" t="e">
        <f>VLOOKUP(Audit!J203,$V$3:$AE$12,10,FALSE) &amp; Audit!S203 &amp; VLOOKUP(Audit!J203,$V$13:$AE$22,10,FALSE) &amp; IF(Audit!J203=10,Audit!V203&amp;Audit!W203,"") &amp; IF(Audit!J203&lt;&gt;1,U1438,"")</f>
        <v>#N/A</v>
      </c>
      <c r="L1438" s="10">
        <f>Audit!K203</f>
        <v>0</v>
      </c>
      <c r="M1438" s="10" t="e">
        <f t="shared" si="671"/>
        <v>#N/A</v>
      </c>
      <c r="N1438" s="10" t="e">
        <f t="shared" si="672"/>
        <v>#N/A</v>
      </c>
      <c r="O1438" s="10" t="e">
        <f t="shared" si="673"/>
        <v>#N/A</v>
      </c>
      <c r="P1438" s="10" t="e">
        <f t="shared" si="674"/>
        <v>#N/A</v>
      </c>
      <c r="Q1438" s="10" t="e">
        <f t="shared" si="675"/>
        <v>#N/A</v>
      </c>
      <c r="R1438" s="10" t="e">
        <f t="shared" si="676"/>
        <v>#N/A</v>
      </c>
      <c r="S1438" s="10" t="e">
        <f t="shared" si="677"/>
        <v>#N/A</v>
      </c>
      <c r="T1438" s="10" t="e">
        <f t="shared" si="678"/>
        <v>#N/A</v>
      </c>
      <c r="U1438" s="17" t="str">
        <f>IF(Audit!M203="","",VLOOKUP(Audit!M203,$W$26:$X$35,2,FALSE)) &amp; Audit!N203 &amp; IF(Audit!O203="","",IF(Audit!N203&lt;=1.4,VLOOKUP(Audit!O203,$W$38:X1483,2,FALSE),VLOOKUP(Audit!O203,$W$51:$X$61,2,FALSE))) &amp; IF(Audit!P203="","",VLOOKUP(Audit!P203,$Y$26:$Z$35,2,FALSE) &amp; Audit!Q203 &amp; IF(Audit!O203="","",IF(Audit!Q203&lt;=1.4,VLOOKUP(Audit!R203,$Y$38:$Z$48,2,FALSE),VLOOKUP(Audit!R203,$Y$51:$Z$61,2,FALSE))))</f>
        <v/>
      </c>
      <c r="V1438" s="21"/>
      <c r="AH1438" s="49">
        <f>Audit!A203</f>
        <v>0</v>
      </c>
      <c r="AI1438" s="50" t="e">
        <f>VLOOKUP(Audit!B203,$V$3:$AE$12,2,FALSE)&amp; IF(Audit!B203=10,Audit!V203,"")</f>
        <v>#N/A</v>
      </c>
      <c r="AJ1438" s="50" t="e">
        <f>VLOOKUP(Audit!B203,$V$13:$AE$22,2,FALSE)&amp; IF(Audit!B203=10,Audit!W203,"")</f>
        <v>#N/A</v>
      </c>
      <c r="AK1438" s="47" t="e">
        <f t="shared" si="679"/>
        <v>#N/A</v>
      </c>
      <c r="AL1438" s="50" t="e">
        <f>VLOOKUP(Audit!C203,$V$3:$AE$12,3,FALSE)&amp; IF(Audit!C203=10,Audit!V203,"")</f>
        <v>#N/A</v>
      </c>
      <c r="AM1438" s="50" t="e">
        <f>VLOOKUP(Audit!C203,$V$13:$AE$22,3,FALSE)&amp; IF(Audit!C203=10,Audit!W203,"")</f>
        <v>#N/A</v>
      </c>
      <c r="AN1438" s="47" t="e">
        <f t="shared" si="680"/>
        <v>#N/A</v>
      </c>
      <c r="AO1438" s="50" t="e">
        <f>VLOOKUP(Audit!D203,$V$3:$AE$12,4,FALSE) &amp;  Audit!T203 &amp; IF(Audit!D203=10,Audit!V203,"")</f>
        <v>#N/A</v>
      </c>
      <c r="AP1438" s="50" t="e">
        <f>VLOOKUP(Audit!D203,$V$13:$AE$22,4,FALSE)&amp; IF(Audit!D203=10,Audit!W203,"")</f>
        <v>#N/A</v>
      </c>
      <c r="AQ1438" s="47" t="e">
        <f t="shared" si="681"/>
        <v>#N/A</v>
      </c>
      <c r="AR1438" s="50" t="e">
        <f>VLOOKUP(Audit!E203,$V$3:$AE$12,5,FALSE)&amp; IF(Audit!E203=10,Audit!V203,"")</f>
        <v>#N/A</v>
      </c>
      <c r="AS1438" s="50" t="e">
        <f>VLOOKUP(Audit!E203,$V$13:$AE$22,5,FALSE)&amp; IF(Audit!E203=10,Audit!W203,"")</f>
        <v>#N/A</v>
      </c>
      <c r="AT1438" s="47" t="e">
        <f t="shared" si="682"/>
        <v>#N/A</v>
      </c>
      <c r="AU1438" s="50" t="e">
        <f>VLOOKUP(Audit!F203,$V$3:$AE$12,6,FALSE)&amp; IF(Audit!F203=10,Audit!V203,"")</f>
        <v>#N/A</v>
      </c>
      <c r="AV1438" s="50" t="e">
        <f>VLOOKUP(Audit!F203,$V$13:$AE$22,6,FALSE)&amp; IF(Audit!F203=10,Audit!W203,"")</f>
        <v>#N/A</v>
      </c>
      <c r="AW1438" s="47" t="e">
        <f t="shared" si="683"/>
        <v>#N/A</v>
      </c>
      <c r="AX1438" s="50" t="e">
        <f>VLOOKUP(Audit!G203,$V$3:$AE$12,7,FALSE)&amp; IF(Audit!G203=10,Audit!V203,"")</f>
        <v>#N/A</v>
      </c>
      <c r="AY1438" s="50" t="e">
        <f>VLOOKUP(Audit!G203,$V$13:$AE$22,7,FALSE) &amp; IF(Audit!G203=10,Audit!W203,"")</f>
        <v>#N/A</v>
      </c>
      <c r="AZ1438" s="47" t="e">
        <f t="shared" si="684"/>
        <v>#N/A</v>
      </c>
      <c r="BA1438" s="50" t="e">
        <f>VLOOKUP(Audit!H203,$V$3:$AE$12,8,FALSE)&amp; Audit!U203 &amp; IF(Audit!H203=10,Audit!V203,"")</f>
        <v>#N/A</v>
      </c>
      <c r="BB1438" s="50" t="e">
        <f>VLOOKUP(Audit!H203,$V$13:$AE$22,8,FALSE) &amp; IF(Audit!H203=10,Audit!W203,"")</f>
        <v>#N/A</v>
      </c>
      <c r="BC1438" s="47" t="e">
        <f t="shared" si="685"/>
        <v>#N/A</v>
      </c>
      <c r="BD1438" s="50" t="e">
        <f>VLOOKUP(Audit!I203,$V$3:$AE$12,9,FALSE)&amp; IF(Audit!I203=10,Audit!V203,"")</f>
        <v>#N/A</v>
      </c>
      <c r="BE1438" s="50" t="e">
        <f>VLOOKUP(Audit!I203,$V$13:$AE$22,9,FALSE) &amp; IF(Audit!I203=10,Audit!W203,"") &amp; IF(Audit!I203&lt;&gt;1,U1438,"")</f>
        <v>#N/A</v>
      </c>
      <c r="BF1438" s="47" t="e">
        <f t="shared" si="686"/>
        <v>#N/A</v>
      </c>
      <c r="BG1438" s="50" t="e">
        <f>VLOOKUP(Audit!J203,$V$3:$AE$12,10,FALSE) &amp; Audit!S203 &amp; IF(Audit!J203=10,Audit!V203,"")</f>
        <v>#N/A</v>
      </c>
      <c r="BH1438" s="50" t="e">
        <f>VLOOKUP(Audit!J203,$V$13:$AE$22,10,FALSE) &amp; IF(Audit!J203=10,Audit!W203,"") &amp; IF(Audit!J203&lt;&gt;1,U1438,"")</f>
        <v>#N/A</v>
      </c>
      <c r="BI1438" s="47" t="e">
        <f t="shared" si="687"/>
        <v>#N/A</v>
      </c>
      <c r="BJ1438" s="48" t="str">
        <f t="shared" si="688"/>
        <v/>
      </c>
      <c r="BK1438" s="48" t="str">
        <f t="shared" si="689"/>
        <v/>
      </c>
      <c r="BL1438" s="48" t="str">
        <f t="shared" si="690"/>
        <v/>
      </c>
      <c r="BM1438" s="48" t="str">
        <f t="shared" si="691"/>
        <v/>
      </c>
      <c r="BN1438" s="48" t="str">
        <f t="shared" si="692"/>
        <v/>
      </c>
      <c r="BO1438" s="48" t="str">
        <f t="shared" si="693"/>
        <v/>
      </c>
      <c r="BP1438" s="48" t="str">
        <f t="shared" si="694"/>
        <v/>
      </c>
      <c r="BQ1438" s="48" t="str">
        <f t="shared" si="695"/>
        <v/>
      </c>
      <c r="BR1438" s="48" t="str">
        <f t="shared" si="696"/>
        <v/>
      </c>
      <c r="BS1438" s="48" t="str">
        <f t="shared" si="697"/>
        <v/>
      </c>
      <c r="BT1438" s="48" t="str">
        <f t="shared" si="698"/>
        <v/>
      </c>
      <c r="BU1438" s="48" t="str">
        <f t="shared" si="699"/>
        <v/>
      </c>
    </row>
    <row r="1439" spans="1:73">
      <c r="A1439" s="10">
        <f>Audit!A204</f>
        <v>0</v>
      </c>
      <c r="B1439" s="10" t="e">
        <f t="shared" si="670"/>
        <v>#N/A</v>
      </c>
      <c r="C1439" s="17" t="e">
        <f>VLOOKUP(Audit!B204,$V$3:$AE$12,2,FALSE) &amp; VLOOKUP(Audit!B204,$V$13:$AE$22,2,FALSE)&amp; IF(Audit!B204=10,Audit!V204&amp;Audit!W204,"")</f>
        <v>#N/A</v>
      </c>
      <c r="D1439" s="17" t="e">
        <f>VLOOKUP(Audit!C204,$V$3:$AE$12,3,FALSE) &amp; VLOOKUP(Audit!C204,$V$13:$AE$22,3,FALSE) &amp;IF(Audit!C204=10,Audit!V204&amp;Audit!W204,"")</f>
        <v>#N/A</v>
      </c>
      <c r="E1439" s="17" t="e">
        <f>VLOOKUP(Audit!D204,$V$3:$AE$12,4,FALSE)&amp; Audit!T204 &amp; VLOOKUP(Audit!D204,$V$13:$AE$22,4,FALSE)&amp; IF(Audit!D204=10,Audit!V204&amp;Audit!W204,"")</f>
        <v>#N/A</v>
      </c>
      <c r="F1439" s="17" t="e">
        <f>VLOOKUP(Audit!E204,$V$3:$AE$12,5,FALSE) &amp; VLOOKUP(Audit!E204,$V$13:$AE$22,5,FALSE)&amp; IF(Audit!E204=10,Audit!V204&amp;Audit!W204,"")</f>
        <v>#N/A</v>
      </c>
      <c r="G1439" s="17" t="e">
        <f>VLOOKUP(Audit!F204,$V$3:$AE$12,6,FALSE) &amp; VLOOKUP(Audit!F204,$V$13:$AE$22,6,FALSE)&amp; IF(Audit!F204=10,Audit!V204&amp;Audit!W204,"")</f>
        <v>#N/A</v>
      </c>
      <c r="H1439" s="17" t="e">
        <f>VLOOKUP(Audit!G204,$V$3:$AE$12,7,FALSE) &amp; VLOOKUP(Audit!G204,$V$13:$AE$22,7,FALSE)&amp;IF(Audit!G204=10,Audit!V204&amp;Audit!W204,"")</f>
        <v>#N/A</v>
      </c>
      <c r="I1439" s="17" t="e">
        <f>VLOOKUP(Audit!H204,$V$3:$AE$12,8,FALSE) &amp; Audit!U204 &amp; VLOOKUP(Audit!H204,$V$13:$AE$22,8,FALSE)&amp;IF(Audit!H204=10,Audit!V204&amp;Audit!W204,"")</f>
        <v>#N/A</v>
      </c>
      <c r="J1439" s="17" t="e">
        <f>VLOOKUP(Audit!I204,$V$3:$AE$12,9,FALSE) &amp; VLOOKUP(Audit!I204,$V$13:$AE$22,9,FALSE) &amp; IF(Audit!I204=10,Audit!V204&amp;Audit!W204,"") &amp; IF(Audit!I204&lt;&gt;1,U1439,"")</f>
        <v>#N/A</v>
      </c>
      <c r="K1439" s="17" t="e">
        <f>VLOOKUP(Audit!J204,$V$3:$AE$12,10,FALSE) &amp; Audit!S204 &amp; VLOOKUP(Audit!J204,$V$13:$AE$22,10,FALSE) &amp; IF(Audit!J204=10,Audit!V204&amp;Audit!W204,"") &amp; IF(Audit!J204&lt;&gt;1,U1439,"")</f>
        <v>#N/A</v>
      </c>
      <c r="L1439" s="10">
        <f>Audit!K204</f>
        <v>0</v>
      </c>
      <c r="M1439" s="10" t="e">
        <f t="shared" si="671"/>
        <v>#N/A</v>
      </c>
      <c r="N1439" s="10" t="e">
        <f t="shared" si="672"/>
        <v>#N/A</v>
      </c>
      <c r="O1439" s="10" t="e">
        <f t="shared" si="673"/>
        <v>#N/A</v>
      </c>
      <c r="P1439" s="10" t="e">
        <f t="shared" si="674"/>
        <v>#N/A</v>
      </c>
      <c r="Q1439" s="10" t="e">
        <f t="shared" si="675"/>
        <v>#N/A</v>
      </c>
      <c r="R1439" s="10" t="e">
        <f t="shared" si="676"/>
        <v>#N/A</v>
      </c>
      <c r="S1439" s="10" t="e">
        <f t="shared" si="677"/>
        <v>#N/A</v>
      </c>
      <c r="T1439" s="10" t="e">
        <f t="shared" si="678"/>
        <v>#N/A</v>
      </c>
      <c r="U1439" s="17" t="str">
        <f>IF(Audit!M204="","",VLOOKUP(Audit!M204,$W$26:$X$35,2,FALSE)) &amp; Audit!N204 &amp; IF(Audit!O204="","",IF(Audit!N204&lt;=1.4,VLOOKUP(Audit!O204,$W$38:X1484,2,FALSE),VLOOKUP(Audit!O204,$W$51:$X$61,2,FALSE))) &amp; IF(Audit!P204="","",VLOOKUP(Audit!P204,$Y$26:$Z$35,2,FALSE) &amp; Audit!Q204 &amp; IF(Audit!O204="","",IF(Audit!Q204&lt;=1.4,VLOOKUP(Audit!R204,$Y$38:$Z$48,2,FALSE),VLOOKUP(Audit!R204,$Y$51:$Z$61,2,FALSE))))</f>
        <v/>
      </c>
      <c r="V1439" s="21"/>
      <c r="AH1439" s="49">
        <f>Audit!A204</f>
        <v>0</v>
      </c>
      <c r="AI1439" s="50" t="e">
        <f>VLOOKUP(Audit!B204,$V$3:$AE$12,2,FALSE)&amp; IF(Audit!B204=10,Audit!V204,"")</f>
        <v>#N/A</v>
      </c>
      <c r="AJ1439" s="50" t="e">
        <f>VLOOKUP(Audit!B204,$V$13:$AE$22,2,FALSE)&amp; IF(Audit!B204=10,Audit!W204,"")</f>
        <v>#N/A</v>
      </c>
      <c r="AK1439" s="47" t="e">
        <f t="shared" si="679"/>
        <v>#N/A</v>
      </c>
      <c r="AL1439" s="50" t="e">
        <f>VLOOKUP(Audit!C204,$V$3:$AE$12,3,FALSE)&amp; IF(Audit!C204=10,Audit!V204,"")</f>
        <v>#N/A</v>
      </c>
      <c r="AM1439" s="50" t="e">
        <f>VLOOKUP(Audit!C204,$V$13:$AE$22,3,FALSE)&amp; IF(Audit!C204=10,Audit!W204,"")</f>
        <v>#N/A</v>
      </c>
      <c r="AN1439" s="47" t="e">
        <f t="shared" si="680"/>
        <v>#N/A</v>
      </c>
      <c r="AO1439" s="50" t="e">
        <f>VLOOKUP(Audit!D204,$V$3:$AE$12,4,FALSE) &amp;  Audit!T204 &amp; IF(Audit!D204=10,Audit!V204,"")</f>
        <v>#N/A</v>
      </c>
      <c r="AP1439" s="50" t="e">
        <f>VLOOKUP(Audit!D204,$V$13:$AE$22,4,FALSE)&amp; IF(Audit!D204=10,Audit!W204,"")</f>
        <v>#N/A</v>
      </c>
      <c r="AQ1439" s="47" t="e">
        <f t="shared" si="681"/>
        <v>#N/A</v>
      </c>
      <c r="AR1439" s="50" t="e">
        <f>VLOOKUP(Audit!E204,$V$3:$AE$12,5,FALSE)&amp; IF(Audit!E204=10,Audit!V204,"")</f>
        <v>#N/A</v>
      </c>
      <c r="AS1439" s="50" t="e">
        <f>VLOOKUP(Audit!E204,$V$13:$AE$22,5,FALSE)&amp; IF(Audit!E204=10,Audit!W204,"")</f>
        <v>#N/A</v>
      </c>
      <c r="AT1439" s="47" t="e">
        <f t="shared" si="682"/>
        <v>#N/A</v>
      </c>
      <c r="AU1439" s="50" t="e">
        <f>VLOOKUP(Audit!F204,$V$3:$AE$12,6,FALSE)&amp; IF(Audit!F204=10,Audit!V204,"")</f>
        <v>#N/A</v>
      </c>
      <c r="AV1439" s="50" t="e">
        <f>VLOOKUP(Audit!F204,$V$13:$AE$22,6,FALSE)&amp; IF(Audit!F204=10,Audit!W204,"")</f>
        <v>#N/A</v>
      </c>
      <c r="AW1439" s="47" t="e">
        <f t="shared" si="683"/>
        <v>#N/A</v>
      </c>
      <c r="AX1439" s="50" t="e">
        <f>VLOOKUP(Audit!G204,$V$3:$AE$12,7,FALSE)&amp; IF(Audit!G204=10,Audit!V204,"")</f>
        <v>#N/A</v>
      </c>
      <c r="AY1439" s="50" t="e">
        <f>VLOOKUP(Audit!G204,$V$13:$AE$22,7,FALSE) &amp; IF(Audit!G204=10,Audit!W204,"")</f>
        <v>#N/A</v>
      </c>
      <c r="AZ1439" s="47" t="e">
        <f t="shared" si="684"/>
        <v>#N/A</v>
      </c>
      <c r="BA1439" s="50" t="e">
        <f>VLOOKUP(Audit!H204,$V$3:$AE$12,8,FALSE)&amp; Audit!U204 &amp; IF(Audit!H204=10,Audit!V204,"")</f>
        <v>#N/A</v>
      </c>
      <c r="BB1439" s="50" t="e">
        <f>VLOOKUP(Audit!H204,$V$13:$AE$22,8,FALSE) &amp; IF(Audit!H204=10,Audit!W204,"")</f>
        <v>#N/A</v>
      </c>
      <c r="BC1439" s="47" t="e">
        <f t="shared" si="685"/>
        <v>#N/A</v>
      </c>
      <c r="BD1439" s="50" t="e">
        <f>VLOOKUP(Audit!I204,$V$3:$AE$12,9,FALSE)&amp; IF(Audit!I204=10,Audit!V204,"")</f>
        <v>#N/A</v>
      </c>
      <c r="BE1439" s="50" t="e">
        <f>VLOOKUP(Audit!I204,$V$13:$AE$22,9,FALSE) &amp; IF(Audit!I204=10,Audit!W204,"") &amp; IF(Audit!I204&lt;&gt;1,U1439,"")</f>
        <v>#N/A</v>
      </c>
      <c r="BF1439" s="47" t="e">
        <f t="shared" si="686"/>
        <v>#N/A</v>
      </c>
      <c r="BG1439" s="50" t="e">
        <f>VLOOKUP(Audit!J204,$V$3:$AE$12,10,FALSE) &amp; Audit!S204 &amp; IF(Audit!J204=10,Audit!V204,"")</f>
        <v>#N/A</v>
      </c>
      <c r="BH1439" s="50" t="e">
        <f>VLOOKUP(Audit!J204,$V$13:$AE$22,10,FALSE) &amp; IF(Audit!J204=10,Audit!W204,"") &amp; IF(Audit!J204&lt;&gt;1,U1439,"")</f>
        <v>#N/A</v>
      </c>
      <c r="BI1439" s="47" t="e">
        <f t="shared" si="687"/>
        <v>#N/A</v>
      </c>
      <c r="BJ1439" s="48" t="str">
        <f t="shared" si="688"/>
        <v/>
      </c>
      <c r="BK1439" s="48" t="str">
        <f t="shared" si="689"/>
        <v/>
      </c>
      <c r="BL1439" s="48" t="str">
        <f t="shared" si="690"/>
        <v/>
      </c>
      <c r="BM1439" s="48" t="str">
        <f t="shared" si="691"/>
        <v/>
      </c>
      <c r="BN1439" s="48" t="str">
        <f t="shared" si="692"/>
        <v/>
      </c>
      <c r="BO1439" s="48" t="str">
        <f t="shared" si="693"/>
        <v/>
      </c>
      <c r="BP1439" s="48" t="str">
        <f t="shared" si="694"/>
        <v/>
      </c>
      <c r="BQ1439" s="48" t="str">
        <f t="shared" si="695"/>
        <v/>
      </c>
      <c r="BR1439" s="48" t="str">
        <f t="shared" si="696"/>
        <v/>
      </c>
      <c r="BS1439" s="48" t="str">
        <f t="shared" si="697"/>
        <v/>
      </c>
      <c r="BT1439" s="48" t="str">
        <f t="shared" si="698"/>
        <v/>
      </c>
      <c r="BU1439" s="48" t="str">
        <f t="shared" si="699"/>
        <v/>
      </c>
    </row>
    <row r="1440" spans="1:73">
      <c r="A1440" s="10">
        <f>Audit!A205</f>
        <v>0</v>
      </c>
      <c r="B1440" s="10" t="e">
        <f t="shared" si="670"/>
        <v>#N/A</v>
      </c>
      <c r="C1440" s="17" t="e">
        <f>VLOOKUP(Audit!B205,$V$3:$AE$12,2,FALSE) &amp; VLOOKUP(Audit!B205,$V$13:$AE$22,2,FALSE)&amp; IF(Audit!B205=10,Audit!V205&amp;Audit!W205,"")</f>
        <v>#N/A</v>
      </c>
      <c r="D1440" s="17" t="e">
        <f>VLOOKUP(Audit!C205,$V$3:$AE$12,3,FALSE) &amp; VLOOKUP(Audit!C205,$V$13:$AE$22,3,FALSE) &amp;IF(Audit!C205=10,Audit!V205&amp;Audit!W205,"")</f>
        <v>#N/A</v>
      </c>
      <c r="E1440" s="17" t="e">
        <f>VLOOKUP(Audit!D205,$V$3:$AE$12,4,FALSE)&amp; Audit!T205 &amp; VLOOKUP(Audit!D205,$V$13:$AE$22,4,FALSE)&amp; IF(Audit!D205=10,Audit!V205&amp;Audit!W205,"")</f>
        <v>#N/A</v>
      </c>
      <c r="F1440" s="17" t="e">
        <f>VLOOKUP(Audit!E205,$V$3:$AE$12,5,FALSE) &amp; VLOOKUP(Audit!E205,$V$13:$AE$22,5,FALSE)&amp; IF(Audit!E205=10,Audit!V205&amp;Audit!W205,"")</f>
        <v>#N/A</v>
      </c>
      <c r="G1440" s="17" t="e">
        <f>VLOOKUP(Audit!F205,$V$3:$AE$12,6,FALSE) &amp; VLOOKUP(Audit!F205,$V$13:$AE$22,6,FALSE)&amp; IF(Audit!F205=10,Audit!V205&amp;Audit!W205,"")</f>
        <v>#N/A</v>
      </c>
      <c r="H1440" s="17" t="e">
        <f>VLOOKUP(Audit!G205,$V$3:$AE$12,7,FALSE) &amp; VLOOKUP(Audit!G205,$V$13:$AE$22,7,FALSE)&amp;IF(Audit!G205=10,Audit!V205&amp;Audit!W205,"")</f>
        <v>#N/A</v>
      </c>
      <c r="I1440" s="17" t="e">
        <f>VLOOKUP(Audit!H205,$V$3:$AE$12,8,FALSE) &amp; Audit!U205 &amp; VLOOKUP(Audit!H205,$V$13:$AE$22,8,FALSE)&amp;IF(Audit!H205=10,Audit!V205&amp;Audit!W205,"")</f>
        <v>#N/A</v>
      </c>
      <c r="J1440" s="17" t="e">
        <f>VLOOKUP(Audit!I205,$V$3:$AE$12,9,FALSE) &amp; VLOOKUP(Audit!I205,$V$13:$AE$22,9,FALSE) &amp; IF(Audit!I205=10,Audit!V205&amp;Audit!W205,"") &amp; IF(Audit!I205&lt;&gt;1,U1440,"")</f>
        <v>#N/A</v>
      </c>
      <c r="K1440" s="17" t="e">
        <f>VLOOKUP(Audit!J205,$V$3:$AE$12,10,FALSE) &amp; Audit!S205 &amp; VLOOKUP(Audit!J205,$V$13:$AE$22,10,FALSE) &amp; IF(Audit!J205=10,Audit!V205&amp;Audit!W205,"") &amp; IF(Audit!J205&lt;&gt;1,U1440,"")</f>
        <v>#N/A</v>
      </c>
      <c r="L1440" s="10">
        <f>Audit!K205</f>
        <v>0</v>
      </c>
      <c r="M1440" s="10" t="e">
        <f t="shared" si="671"/>
        <v>#N/A</v>
      </c>
      <c r="N1440" s="10" t="e">
        <f t="shared" si="672"/>
        <v>#N/A</v>
      </c>
      <c r="O1440" s="10" t="e">
        <f t="shared" si="673"/>
        <v>#N/A</v>
      </c>
      <c r="P1440" s="10" t="e">
        <f t="shared" si="674"/>
        <v>#N/A</v>
      </c>
      <c r="Q1440" s="10" t="e">
        <f t="shared" si="675"/>
        <v>#N/A</v>
      </c>
      <c r="R1440" s="10" t="e">
        <f t="shared" si="676"/>
        <v>#N/A</v>
      </c>
      <c r="S1440" s="10" t="e">
        <f t="shared" si="677"/>
        <v>#N/A</v>
      </c>
      <c r="T1440" s="10" t="e">
        <f t="shared" si="678"/>
        <v>#N/A</v>
      </c>
      <c r="U1440" s="17" t="str">
        <f>IF(Audit!M205="","",VLOOKUP(Audit!M205,$W$26:$X$35,2,FALSE)) &amp; Audit!N205 &amp; IF(Audit!O205="","",IF(Audit!N205&lt;=1.4,VLOOKUP(Audit!O205,$W$38:X1485,2,FALSE),VLOOKUP(Audit!O205,$W$51:$X$61,2,FALSE))) &amp; IF(Audit!P205="","",VLOOKUP(Audit!P205,$Y$26:$Z$35,2,FALSE) &amp; Audit!Q205 &amp; IF(Audit!O205="","",IF(Audit!Q205&lt;=1.4,VLOOKUP(Audit!R205,$Y$38:$Z$48,2,FALSE),VLOOKUP(Audit!R205,$Y$51:$Z$61,2,FALSE))))</f>
        <v/>
      </c>
      <c r="V1440" s="21"/>
      <c r="AH1440" s="49">
        <f>Audit!A205</f>
        <v>0</v>
      </c>
      <c r="AI1440" s="50" t="e">
        <f>VLOOKUP(Audit!B205,$V$3:$AE$12,2,FALSE)&amp; IF(Audit!B205=10,Audit!V205,"")</f>
        <v>#N/A</v>
      </c>
      <c r="AJ1440" s="50" t="e">
        <f>VLOOKUP(Audit!B205,$V$13:$AE$22,2,FALSE)&amp; IF(Audit!B205=10,Audit!W205,"")</f>
        <v>#N/A</v>
      </c>
      <c r="AK1440" s="47" t="e">
        <f t="shared" si="679"/>
        <v>#N/A</v>
      </c>
      <c r="AL1440" s="50" t="e">
        <f>VLOOKUP(Audit!C205,$V$3:$AE$12,3,FALSE)&amp; IF(Audit!C205=10,Audit!V205,"")</f>
        <v>#N/A</v>
      </c>
      <c r="AM1440" s="50" t="e">
        <f>VLOOKUP(Audit!C205,$V$13:$AE$22,3,FALSE)&amp; IF(Audit!C205=10,Audit!W205,"")</f>
        <v>#N/A</v>
      </c>
      <c r="AN1440" s="47" t="e">
        <f t="shared" si="680"/>
        <v>#N/A</v>
      </c>
      <c r="AO1440" s="50" t="e">
        <f>VLOOKUP(Audit!D205,$V$3:$AE$12,4,FALSE) &amp;  Audit!T205 &amp; IF(Audit!D205=10,Audit!V205,"")</f>
        <v>#N/A</v>
      </c>
      <c r="AP1440" s="50" t="e">
        <f>VLOOKUP(Audit!D205,$V$13:$AE$22,4,FALSE)&amp; IF(Audit!D205=10,Audit!W205,"")</f>
        <v>#N/A</v>
      </c>
      <c r="AQ1440" s="47" t="e">
        <f t="shared" si="681"/>
        <v>#N/A</v>
      </c>
      <c r="AR1440" s="50" t="e">
        <f>VLOOKUP(Audit!E205,$V$3:$AE$12,5,FALSE)&amp; IF(Audit!E205=10,Audit!V205,"")</f>
        <v>#N/A</v>
      </c>
      <c r="AS1440" s="50" t="e">
        <f>VLOOKUP(Audit!E205,$V$13:$AE$22,5,FALSE)&amp; IF(Audit!E205=10,Audit!W205,"")</f>
        <v>#N/A</v>
      </c>
      <c r="AT1440" s="47" t="e">
        <f t="shared" si="682"/>
        <v>#N/A</v>
      </c>
      <c r="AU1440" s="50" t="e">
        <f>VLOOKUP(Audit!F205,$V$3:$AE$12,6,FALSE)&amp; IF(Audit!F205=10,Audit!V205,"")</f>
        <v>#N/A</v>
      </c>
      <c r="AV1440" s="50" t="e">
        <f>VLOOKUP(Audit!F205,$V$13:$AE$22,6,FALSE)&amp; IF(Audit!F205=10,Audit!W205,"")</f>
        <v>#N/A</v>
      </c>
      <c r="AW1440" s="47" t="e">
        <f t="shared" si="683"/>
        <v>#N/A</v>
      </c>
      <c r="AX1440" s="50" t="e">
        <f>VLOOKUP(Audit!G205,$V$3:$AE$12,7,FALSE)&amp; IF(Audit!G205=10,Audit!V205,"")</f>
        <v>#N/A</v>
      </c>
      <c r="AY1440" s="50" t="e">
        <f>VLOOKUP(Audit!G205,$V$13:$AE$22,7,FALSE) &amp; IF(Audit!G205=10,Audit!W205,"")</f>
        <v>#N/A</v>
      </c>
      <c r="AZ1440" s="47" t="e">
        <f t="shared" si="684"/>
        <v>#N/A</v>
      </c>
      <c r="BA1440" s="50" t="e">
        <f>VLOOKUP(Audit!H205,$V$3:$AE$12,8,FALSE)&amp; Audit!U205 &amp; IF(Audit!H205=10,Audit!V205,"")</f>
        <v>#N/A</v>
      </c>
      <c r="BB1440" s="50" t="e">
        <f>VLOOKUP(Audit!H205,$V$13:$AE$22,8,FALSE) &amp; IF(Audit!H205=10,Audit!W205,"")</f>
        <v>#N/A</v>
      </c>
      <c r="BC1440" s="47" t="e">
        <f t="shared" si="685"/>
        <v>#N/A</v>
      </c>
      <c r="BD1440" s="50" t="e">
        <f>VLOOKUP(Audit!I205,$V$3:$AE$12,9,FALSE)&amp; IF(Audit!I205=10,Audit!V205,"")</f>
        <v>#N/A</v>
      </c>
      <c r="BE1440" s="50" t="e">
        <f>VLOOKUP(Audit!I205,$V$13:$AE$22,9,FALSE) &amp; IF(Audit!I205=10,Audit!W205,"") &amp; IF(Audit!I205&lt;&gt;1,U1440,"")</f>
        <v>#N/A</v>
      </c>
      <c r="BF1440" s="47" t="e">
        <f t="shared" si="686"/>
        <v>#N/A</v>
      </c>
      <c r="BG1440" s="50" t="e">
        <f>VLOOKUP(Audit!J205,$V$3:$AE$12,10,FALSE) &amp; Audit!S205 &amp; IF(Audit!J205=10,Audit!V205,"")</f>
        <v>#N/A</v>
      </c>
      <c r="BH1440" s="50" t="e">
        <f>VLOOKUP(Audit!J205,$V$13:$AE$22,10,FALSE) &amp; IF(Audit!J205=10,Audit!W205,"") &amp; IF(Audit!J205&lt;&gt;1,U1440,"")</f>
        <v>#N/A</v>
      </c>
      <c r="BI1440" s="47" t="e">
        <f t="shared" si="687"/>
        <v>#N/A</v>
      </c>
      <c r="BJ1440" s="48" t="str">
        <f t="shared" si="688"/>
        <v/>
      </c>
      <c r="BK1440" s="48" t="str">
        <f t="shared" si="689"/>
        <v/>
      </c>
      <c r="BL1440" s="48" t="str">
        <f t="shared" si="690"/>
        <v/>
      </c>
      <c r="BM1440" s="48" t="str">
        <f t="shared" si="691"/>
        <v/>
      </c>
      <c r="BN1440" s="48" t="str">
        <f t="shared" si="692"/>
        <v/>
      </c>
      <c r="BO1440" s="48" t="str">
        <f t="shared" si="693"/>
        <v/>
      </c>
      <c r="BP1440" s="48" t="str">
        <f t="shared" si="694"/>
        <v/>
      </c>
      <c r="BQ1440" s="48" t="str">
        <f t="shared" si="695"/>
        <v/>
      </c>
      <c r="BR1440" s="48" t="str">
        <f t="shared" si="696"/>
        <v/>
      </c>
      <c r="BS1440" s="48" t="str">
        <f t="shared" si="697"/>
        <v/>
      </c>
      <c r="BT1440" s="48" t="str">
        <f t="shared" si="698"/>
        <v/>
      </c>
      <c r="BU1440" s="48" t="str">
        <f t="shared" si="699"/>
        <v/>
      </c>
    </row>
    <row r="1441" spans="1:73">
      <c r="A1441" s="10">
        <f>Audit!A206</f>
        <v>0</v>
      </c>
      <c r="B1441" s="10" t="e">
        <f t="shared" si="670"/>
        <v>#N/A</v>
      </c>
      <c r="C1441" s="17" t="e">
        <f>VLOOKUP(Audit!B206,$V$3:$AE$12,2,FALSE) &amp; VLOOKUP(Audit!B206,$V$13:$AE$22,2,FALSE)&amp; IF(Audit!B206=10,Audit!V206&amp;Audit!W206,"")</f>
        <v>#N/A</v>
      </c>
      <c r="D1441" s="17" t="e">
        <f>VLOOKUP(Audit!C206,$V$3:$AE$12,3,FALSE) &amp; VLOOKUP(Audit!C206,$V$13:$AE$22,3,FALSE) &amp;IF(Audit!C206=10,Audit!V206&amp;Audit!W206,"")</f>
        <v>#N/A</v>
      </c>
      <c r="E1441" s="17" t="e">
        <f>VLOOKUP(Audit!D206,$V$3:$AE$12,4,FALSE)&amp; Audit!T206 &amp; VLOOKUP(Audit!D206,$V$13:$AE$22,4,FALSE)&amp; IF(Audit!D206=10,Audit!V206&amp;Audit!W206,"")</f>
        <v>#N/A</v>
      </c>
      <c r="F1441" s="17" t="e">
        <f>VLOOKUP(Audit!E206,$V$3:$AE$12,5,FALSE) &amp; VLOOKUP(Audit!E206,$V$13:$AE$22,5,FALSE)&amp; IF(Audit!E206=10,Audit!V206&amp;Audit!W206,"")</f>
        <v>#N/A</v>
      </c>
      <c r="G1441" s="17" t="e">
        <f>VLOOKUP(Audit!F206,$V$3:$AE$12,6,FALSE) &amp; VLOOKUP(Audit!F206,$V$13:$AE$22,6,FALSE)&amp; IF(Audit!F206=10,Audit!V206&amp;Audit!W206,"")</f>
        <v>#N/A</v>
      </c>
      <c r="H1441" s="17" t="e">
        <f>VLOOKUP(Audit!G206,$V$3:$AE$12,7,FALSE) &amp; VLOOKUP(Audit!G206,$V$13:$AE$22,7,FALSE)&amp;IF(Audit!G206=10,Audit!V206&amp;Audit!W206,"")</f>
        <v>#N/A</v>
      </c>
      <c r="I1441" s="17" t="e">
        <f>VLOOKUP(Audit!H206,$V$3:$AE$12,8,FALSE) &amp; Audit!U206 &amp; VLOOKUP(Audit!H206,$V$13:$AE$22,8,FALSE)&amp;IF(Audit!H206=10,Audit!V206&amp;Audit!W206,"")</f>
        <v>#N/A</v>
      </c>
      <c r="J1441" s="17" t="e">
        <f>VLOOKUP(Audit!I206,$V$3:$AE$12,9,FALSE) &amp; VLOOKUP(Audit!I206,$V$13:$AE$22,9,FALSE) &amp; IF(Audit!I206=10,Audit!V206&amp;Audit!W206,"") &amp; IF(Audit!I206&lt;&gt;1,U1441,"")</f>
        <v>#N/A</v>
      </c>
      <c r="K1441" s="17" t="e">
        <f>VLOOKUP(Audit!J206,$V$3:$AE$12,10,FALSE) &amp; Audit!S206 &amp; VLOOKUP(Audit!J206,$V$13:$AE$22,10,FALSE) &amp; IF(Audit!J206=10,Audit!V206&amp;Audit!W206,"") &amp; IF(Audit!J206&lt;&gt;1,U1441,"")</f>
        <v>#N/A</v>
      </c>
      <c r="L1441" s="10">
        <f>Audit!K206</f>
        <v>0</v>
      </c>
      <c r="M1441" s="10" t="e">
        <f t="shared" si="671"/>
        <v>#N/A</v>
      </c>
      <c r="N1441" s="10" t="e">
        <f t="shared" si="672"/>
        <v>#N/A</v>
      </c>
      <c r="O1441" s="10" t="e">
        <f t="shared" si="673"/>
        <v>#N/A</v>
      </c>
      <c r="P1441" s="10" t="e">
        <f t="shared" si="674"/>
        <v>#N/A</v>
      </c>
      <c r="Q1441" s="10" t="e">
        <f t="shared" si="675"/>
        <v>#N/A</v>
      </c>
      <c r="R1441" s="10" t="e">
        <f t="shared" si="676"/>
        <v>#N/A</v>
      </c>
      <c r="S1441" s="10" t="e">
        <f t="shared" si="677"/>
        <v>#N/A</v>
      </c>
      <c r="T1441" s="10" t="e">
        <f t="shared" si="678"/>
        <v>#N/A</v>
      </c>
      <c r="U1441" s="17" t="str">
        <f>IF(Audit!M206="","",VLOOKUP(Audit!M206,$W$26:$X$35,2,FALSE)) &amp; Audit!N206 &amp; IF(Audit!O206="","",IF(Audit!N206&lt;=1.4,VLOOKUP(Audit!O206,$W$38:X1486,2,FALSE),VLOOKUP(Audit!O206,$W$51:$X$61,2,FALSE))) &amp; IF(Audit!P206="","",VLOOKUP(Audit!P206,$Y$26:$Z$35,2,FALSE) &amp; Audit!Q206 &amp; IF(Audit!O206="","",IF(Audit!Q206&lt;=1.4,VLOOKUP(Audit!R206,$Y$38:$Z$48,2,FALSE),VLOOKUP(Audit!R206,$Y$51:$Z$61,2,FALSE))))</f>
        <v/>
      </c>
      <c r="V1441" s="21"/>
      <c r="AH1441" s="49">
        <f>Audit!A206</f>
        <v>0</v>
      </c>
      <c r="AI1441" s="50" t="e">
        <f>VLOOKUP(Audit!B206,$V$3:$AE$12,2,FALSE)&amp; IF(Audit!B206=10,Audit!V206,"")</f>
        <v>#N/A</v>
      </c>
      <c r="AJ1441" s="50" t="e">
        <f>VLOOKUP(Audit!B206,$V$13:$AE$22,2,FALSE)&amp; IF(Audit!B206=10,Audit!W206,"")</f>
        <v>#N/A</v>
      </c>
      <c r="AK1441" s="47" t="e">
        <f t="shared" si="679"/>
        <v>#N/A</v>
      </c>
      <c r="AL1441" s="50" t="e">
        <f>VLOOKUP(Audit!C206,$V$3:$AE$12,3,FALSE)&amp; IF(Audit!C206=10,Audit!V206,"")</f>
        <v>#N/A</v>
      </c>
      <c r="AM1441" s="50" t="e">
        <f>VLOOKUP(Audit!C206,$V$13:$AE$22,3,FALSE)&amp; IF(Audit!C206=10,Audit!W206,"")</f>
        <v>#N/A</v>
      </c>
      <c r="AN1441" s="47" t="e">
        <f t="shared" si="680"/>
        <v>#N/A</v>
      </c>
      <c r="AO1441" s="50" t="e">
        <f>VLOOKUP(Audit!D206,$V$3:$AE$12,4,FALSE) &amp;  Audit!T206 &amp; IF(Audit!D206=10,Audit!V206,"")</f>
        <v>#N/A</v>
      </c>
      <c r="AP1441" s="50" t="e">
        <f>VLOOKUP(Audit!D206,$V$13:$AE$22,4,FALSE)&amp; IF(Audit!D206=10,Audit!W206,"")</f>
        <v>#N/A</v>
      </c>
      <c r="AQ1441" s="47" t="e">
        <f t="shared" si="681"/>
        <v>#N/A</v>
      </c>
      <c r="AR1441" s="50" t="e">
        <f>VLOOKUP(Audit!E206,$V$3:$AE$12,5,FALSE)&amp; IF(Audit!E206=10,Audit!V206,"")</f>
        <v>#N/A</v>
      </c>
      <c r="AS1441" s="50" t="e">
        <f>VLOOKUP(Audit!E206,$V$13:$AE$22,5,FALSE)&amp; IF(Audit!E206=10,Audit!W206,"")</f>
        <v>#N/A</v>
      </c>
      <c r="AT1441" s="47" t="e">
        <f t="shared" si="682"/>
        <v>#N/A</v>
      </c>
      <c r="AU1441" s="50" t="e">
        <f>VLOOKUP(Audit!F206,$V$3:$AE$12,6,FALSE)&amp; IF(Audit!F206=10,Audit!V206,"")</f>
        <v>#N/A</v>
      </c>
      <c r="AV1441" s="50" t="e">
        <f>VLOOKUP(Audit!F206,$V$13:$AE$22,6,FALSE)&amp; IF(Audit!F206=10,Audit!W206,"")</f>
        <v>#N/A</v>
      </c>
      <c r="AW1441" s="47" t="e">
        <f t="shared" si="683"/>
        <v>#N/A</v>
      </c>
      <c r="AX1441" s="50" t="e">
        <f>VLOOKUP(Audit!G206,$V$3:$AE$12,7,FALSE)&amp; IF(Audit!G206=10,Audit!V206,"")</f>
        <v>#N/A</v>
      </c>
      <c r="AY1441" s="50" t="e">
        <f>VLOOKUP(Audit!G206,$V$13:$AE$22,7,FALSE) &amp; IF(Audit!G206=10,Audit!W206,"")</f>
        <v>#N/A</v>
      </c>
      <c r="AZ1441" s="47" t="e">
        <f t="shared" si="684"/>
        <v>#N/A</v>
      </c>
      <c r="BA1441" s="50" t="e">
        <f>VLOOKUP(Audit!H206,$V$3:$AE$12,8,FALSE)&amp; Audit!U206 &amp; IF(Audit!H206=10,Audit!V206,"")</f>
        <v>#N/A</v>
      </c>
      <c r="BB1441" s="50" t="e">
        <f>VLOOKUP(Audit!H206,$V$13:$AE$22,8,FALSE) &amp; IF(Audit!H206=10,Audit!W206,"")</f>
        <v>#N/A</v>
      </c>
      <c r="BC1441" s="47" t="e">
        <f t="shared" si="685"/>
        <v>#N/A</v>
      </c>
      <c r="BD1441" s="50" t="e">
        <f>VLOOKUP(Audit!I206,$V$3:$AE$12,9,FALSE)&amp; IF(Audit!I206=10,Audit!V206,"")</f>
        <v>#N/A</v>
      </c>
      <c r="BE1441" s="50" t="e">
        <f>VLOOKUP(Audit!I206,$V$13:$AE$22,9,FALSE) &amp; IF(Audit!I206=10,Audit!W206,"") &amp; IF(Audit!I206&lt;&gt;1,U1441,"")</f>
        <v>#N/A</v>
      </c>
      <c r="BF1441" s="47" t="e">
        <f t="shared" si="686"/>
        <v>#N/A</v>
      </c>
      <c r="BG1441" s="50" t="e">
        <f>VLOOKUP(Audit!J206,$V$3:$AE$12,10,FALSE) &amp; Audit!S206 &amp; IF(Audit!J206=10,Audit!V206,"")</f>
        <v>#N/A</v>
      </c>
      <c r="BH1441" s="50" t="e">
        <f>VLOOKUP(Audit!J206,$V$13:$AE$22,10,FALSE) &amp; IF(Audit!J206=10,Audit!W206,"") &amp; IF(Audit!J206&lt;&gt;1,U1441,"")</f>
        <v>#N/A</v>
      </c>
      <c r="BI1441" s="47" t="e">
        <f t="shared" si="687"/>
        <v>#N/A</v>
      </c>
      <c r="BJ1441" s="48" t="str">
        <f t="shared" si="688"/>
        <v/>
      </c>
      <c r="BK1441" s="48" t="str">
        <f t="shared" si="689"/>
        <v/>
      </c>
      <c r="BL1441" s="48" t="str">
        <f t="shared" si="690"/>
        <v/>
      </c>
      <c r="BM1441" s="48" t="str">
        <f t="shared" si="691"/>
        <v/>
      </c>
      <c r="BN1441" s="48" t="str">
        <f t="shared" si="692"/>
        <v/>
      </c>
      <c r="BO1441" s="48" t="str">
        <f t="shared" si="693"/>
        <v/>
      </c>
      <c r="BP1441" s="48" t="str">
        <f t="shared" si="694"/>
        <v/>
      </c>
      <c r="BQ1441" s="48" t="str">
        <f t="shared" si="695"/>
        <v/>
      </c>
      <c r="BR1441" s="48" t="str">
        <f t="shared" si="696"/>
        <v/>
      </c>
      <c r="BS1441" s="48" t="str">
        <f t="shared" si="697"/>
        <v/>
      </c>
      <c r="BT1441" s="48" t="str">
        <f t="shared" si="698"/>
        <v/>
      </c>
      <c r="BU1441" s="48" t="str">
        <f t="shared" si="699"/>
        <v/>
      </c>
    </row>
    <row r="1442" spans="1:73">
      <c r="A1442" s="10">
        <f>Audit!A207</f>
        <v>0</v>
      </c>
      <c r="B1442" s="10" t="e">
        <f t="shared" si="670"/>
        <v>#N/A</v>
      </c>
      <c r="C1442" s="17" t="e">
        <f>VLOOKUP(Audit!B207,$V$3:$AE$12,2,FALSE) &amp; VLOOKUP(Audit!B207,$V$13:$AE$22,2,FALSE)&amp; IF(Audit!B207=10,Audit!V207&amp;Audit!W207,"")</f>
        <v>#N/A</v>
      </c>
      <c r="D1442" s="17" t="e">
        <f>VLOOKUP(Audit!C207,$V$3:$AE$12,3,FALSE) &amp; VLOOKUP(Audit!C207,$V$13:$AE$22,3,FALSE) &amp;IF(Audit!C207=10,Audit!V207&amp;Audit!W207,"")</f>
        <v>#N/A</v>
      </c>
      <c r="E1442" s="17" t="e">
        <f>VLOOKUP(Audit!D207,$V$3:$AE$12,4,FALSE)&amp; Audit!T207 &amp; VLOOKUP(Audit!D207,$V$13:$AE$22,4,FALSE)&amp; IF(Audit!D207=10,Audit!V207&amp;Audit!W207,"")</f>
        <v>#N/A</v>
      </c>
      <c r="F1442" s="17" t="e">
        <f>VLOOKUP(Audit!E207,$V$3:$AE$12,5,FALSE) &amp; VLOOKUP(Audit!E207,$V$13:$AE$22,5,FALSE)&amp; IF(Audit!E207=10,Audit!V207&amp;Audit!W207,"")</f>
        <v>#N/A</v>
      </c>
      <c r="G1442" s="17" t="e">
        <f>VLOOKUP(Audit!F207,$V$3:$AE$12,6,FALSE) &amp; VLOOKUP(Audit!F207,$V$13:$AE$22,6,FALSE)&amp; IF(Audit!F207=10,Audit!V207&amp;Audit!W207,"")</f>
        <v>#N/A</v>
      </c>
      <c r="H1442" s="17" t="e">
        <f>VLOOKUP(Audit!G207,$V$3:$AE$12,7,FALSE) &amp; VLOOKUP(Audit!G207,$V$13:$AE$22,7,FALSE)&amp;IF(Audit!G207=10,Audit!V207&amp;Audit!W207,"")</f>
        <v>#N/A</v>
      </c>
      <c r="I1442" s="17" t="e">
        <f>VLOOKUP(Audit!H207,$V$3:$AE$12,8,FALSE) &amp; Audit!U207 &amp; VLOOKUP(Audit!H207,$V$13:$AE$22,8,FALSE)&amp;IF(Audit!H207=10,Audit!V207&amp;Audit!W207,"")</f>
        <v>#N/A</v>
      </c>
      <c r="J1442" s="17" t="e">
        <f>VLOOKUP(Audit!I207,$V$3:$AE$12,9,FALSE) &amp; VLOOKUP(Audit!I207,$V$13:$AE$22,9,FALSE) &amp; IF(Audit!I207=10,Audit!V207&amp;Audit!W207,"") &amp; IF(Audit!I207&lt;&gt;1,U1442,"")</f>
        <v>#N/A</v>
      </c>
      <c r="K1442" s="17" t="e">
        <f>VLOOKUP(Audit!J207,$V$3:$AE$12,10,FALSE) &amp; Audit!S207 &amp; VLOOKUP(Audit!J207,$V$13:$AE$22,10,FALSE) &amp; IF(Audit!J207=10,Audit!V207&amp;Audit!W207,"") &amp; IF(Audit!J207&lt;&gt;1,U1442,"")</f>
        <v>#N/A</v>
      </c>
      <c r="L1442" s="10">
        <f>Audit!K207</f>
        <v>0</v>
      </c>
      <c r="M1442" s="10" t="e">
        <f t="shared" si="671"/>
        <v>#N/A</v>
      </c>
      <c r="N1442" s="10" t="e">
        <f t="shared" si="672"/>
        <v>#N/A</v>
      </c>
      <c r="O1442" s="10" t="e">
        <f t="shared" si="673"/>
        <v>#N/A</v>
      </c>
      <c r="P1442" s="10" t="e">
        <f t="shared" si="674"/>
        <v>#N/A</v>
      </c>
      <c r="Q1442" s="10" t="e">
        <f t="shared" si="675"/>
        <v>#N/A</v>
      </c>
      <c r="R1442" s="10" t="e">
        <f t="shared" si="676"/>
        <v>#N/A</v>
      </c>
      <c r="S1442" s="10" t="e">
        <f t="shared" si="677"/>
        <v>#N/A</v>
      </c>
      <c r="T1442" s="10" t="e">
        <f t="shared" si="678"/>
        <v>#N/A</v>
      </c>
      <c r="U1442" s="17" t="str">
        <f>IF(Audit!M207="","",VLOOKUP(Audit!M207,$W$26:$X$35,2,FALSE)) &amp; Audit!N207 &amp; IF(Audit!O207="","",IF(Audit!N207&lt;=1.4,VLOOKUP(Audit!O207,$W$38:X1487,2,FALSE),VLOOKUP(Audit!O207,$W$51:$X$61,2,FALSE))) &amp; IF(Audit!P207="","",VLOOKUP(Audit!P207,$Y$26:$Z$35,2,FALSE) &amp; Audit!Q207 &amp; IF(Audit!O207="","",IF(Audit!Q207&lt;=1.4,VLOOKUP(Audit!R207,$Y$38:$Z$48,2,FALSE),VLOOKUP(Audit!R207,$Y$51:$Z$61,2,FALSE))))</f>
        <v/>
      </c>
      <c r="V1442" s="21"/>
      <c r="AH1442" s="49">
        <f>Audit!A207</f>
        <v>0</v>
      </c>
      <c r="AI1442" s="50" t="e">
        <f>VLOOKUP(Audit!B207,$V$3:$AE$12,2,FALSE)&amp; IF(Audit!B207=10,Audit!V207,"")</f>
        <v>#N/A</v>
      </c>
      <c r="AJ1442" s="50" t="e">
        <f>VLOOKUP(Audit!B207,$V$13:$AE$22,2,FALSE)&amp; IF(Audit!B207=10,Audit!W207,"")</f>
        <v>#N/A</v>
      </c>
      <c r="AK1442" s="47" t="e">
        <f t="shared" si="679"/>
        <v>#N/A</v>
      </c>
      <c r="AL1442" s="50" t="e">
        <f>VLOOKUP(Audit!C207,$V$3:$AE$12,3,FALSE)&amp; IF(Audit!C207=10,Audit!V207,"")</f>
        <v>#N/A</v>
      </c>
      <c r="AM1442" s="50" t="e">
        <f>VLOOKUP(Audit!C207,$V$13:$AE$22,3,FALSE)&amp; IF(Audit!C207=10,Audit!W207,"")</f>
        <v>#N/A</v>
      </c>
      <c r="AN1442" s="47" t="e">
        <f t="shared" si="680"/>
        <v>#N/A</v>
      </c>
      <c r="AO1442" s="50" t="e">
        <f>VLOOKUP(Audit!D207,$V$3:$AE$12,4,FALSE) &amp;  Audit!T207 &amp; IF(Audit!D207=10,Audit!V207,"")</f>
        <v>#N/A</v>
      </c>
      <c r="AP1442" s="50" t="e">
        <f>VLOOKUP(Audit!D207,$V$13:$AE$22,4,FALSE)&amp; IF(Audit!D207=10,Audit!W207,"")</f>
        <v>#N/A</v>
      </c>
      <c r="AQ1442" s="47" t="e">
        <f t="shared" si="681"/>
        <v>#N/A</v>
      </c>
      <c r="AR1442" s="50" t="e">
        <f>VLOOKUP(Audit!E207,$V$3:$AE$12,5,FALSE)&amp; IF(Audit!E207=10,Audit!V207,"")</f>
        <v>#N/A</v>
      </c>
      <c r="AS1442" s="50" t="e">
        <f>VLOOKUP(Audit!E207,$V$13:$AE$22,5,FALSE)&amp; IF(Audit!E207=10,Audit!W207,"")</f>
        <v>#N/A</v>
      </c>
      <c r="AT1442" s="47" t="e">
        <f t="shared" si="682"/>
        <v>#N/A</v>
      </c>
      <c r="AU1442" s="50" t="e">
        <f>VLOOKUP(Audit!F207,$V$3:$AE$12,6,FALSE)&amp; IF(Audit!F207=10,Audit!V207,"")</f>
        <v>#N/A</v>
      </c>
      <c r="AV1442" s="50" t="e">
        <f>VLOOKUP(Audit!F207,$V$13:$AE$22,6,FALSE)&amp; IF(Audit!F207=10,Audit!W207,"")</f>
        <v>#N/A</v>
      </c>
      <c r="AW1442" s="47" t="e">
        <f t="shared" si="683"/>
        <v>#N/A</v>
      </c>
      <c r="AX1442" s="50" t="e">
        <f>VLOOKUP(Audit!G207,$V$3:$AE$12,7,FALSE)&amp; IF(Audit!G207=10,Audit!V207,"")</f>
        <v>#N/A</v>
      </c>
      <c r="AY1442" s="50" t="e">
        <f>VLOOKUP(Audit!G207,$V$13:$AE$22,7,FALSE) &amp; IF(Audit!G207=10,Audit!W207,"")</f>
        <v>#N/A</v>
      </c>
      <c r="AZ1442" s="47" t="e">
        <f t="shared" si="684"/>
        <v>#N/A</v>
      </c>
      <c r="BA1442" s="50" t="e">
        <f>VLOOKUP(Audit!H207,$V$3:$AE$12,8,FALSE)&amp; Audit!U207 &amp; IF(Audit!H207=10,Audit!V207,"")</f>
        <v>#N/A</v>
      </c>
      <c r="BB1442" s="50" t="e">
        <f>VLOOKUP(Audit!H207,$V$13:$AE$22,8,FALSE) &amp; IF(Audit!H207=10,Audit!W207,"")</f>
        <v>#N/A</v>
      </c>
      <c r="BC1442" s="47" t="e">
        <f t="shared" si="685"/>
        <v>#N/A</v>
      </c>
      <c r="BD1442" s="50" t="e">
        <f>VLOOKUP(Audit!I207,$V$3:$AE$12,9,FALSE)&amp; IF(Audit!I207=10,Audit!V207,"")</f>
        <v>#N/A</v>
      </c>
      <c r="BE1442" s="50" t="e">
        <f>VLOOKUP(Audit!I207,$V$13:$AE$22,9,FALSE) &amp; IF(Audit!I207=10,Audit!W207,"") &amp; IF(Audit!I207&lt;&gt;1,U1442,"")</f>
        <v>#N/A</v>
      </c>
      <c r="BF1442" s="47" t="e">
        <f t="shared" si="686"/>
        <v>#N/A</v>
      </c>
      <c r="BG1442" s="50" t="e">
        <f>VLOOKUP(Audit!J207,$V$3:$AE$12,10,FALSE) &amp; Audit!S207 &amp; IF(Audit!J207=10,Audit!V207,"")</f>
        <v>#N/A</v>
      </c>
      <c r="BH1442" s="50" t="e">
        <f>VLOOKUP(Audit!J207,$V$13:$AE$22,10,FALSE) &amp; IF(Audit!J207=10,Audit!W207,"") &amp; IF(Audit!J207&lt;&gt;1,U1442,"")</f>
        <v>#N/A</v>
      </c>
      <c r="BI1442" s="47" t="e">
        <f t="shared" si="687"/>
        <v>#N/A</v>
      </c>
      <c r="BJ1442" s="48" t="str">
        <f t="shared" si="688"/>
        <v/>
      </c>
      <c r="BK1442" s="48" t="str">
        <f t="shared" si="689"/>
        <v/>
      </c>
      <c r="BL1442" s="48" t="str">
        <f t="shared" si="690"/>
        <v/>
      </c>
      <c r="BM1442" s="48" t="str">
        <f t="shared" si="691"/>
        <v/>
      </c>
      <c r="BN1442" s="48" t="str">
        <f t="shared" si="692"/>
        <v/>
      </c>
      <c r="BO1442" s="48" t="str">
        <f t="shared" si="693"/>
        <v/>
      </c>
      <c r="BP1442" s="48" t="str">
        <f t="shared" si="694"/>
        <v/>
      </c>
      <c r="BQ1442" s="48" t="str">
        <f t="shared" si="695"/>
        <v/>
      </c>
      <c r="BR1442" s="48" t="str">
        <f t="shared" si="696"/>
        <v/>
      </c>
      <c r="BS1442" s="48" t="str">
        <f t="shared" si="697"/>
        <v/>
      </c>
      <c r="BT1442" s="48" t="str">
        <f t="shared" si="698"/>
        <v/>
      </c>
      <c r="BU1442" s="48" t="str">
        <f t="shared" si="699"/>
        <v/>
      </c>
    </row>
    <row r="1443" spans="1:73">
      <c r="A1443" s="10">
        <f>Audit!A208</f>
        <v>0</v>
      </c>
      <c r="B1443" s="10" t="e">
        <f t="shared" si="670"/>
        <v>#N/A</v>
      </c>
      <c r="C1443" s="17" t="e">
        <f>VLOOKUP(Audit!B208,$V$3:$AE$12,2,FALSE) &amp; VLOOKUP(Audit!B208,$V$13:$AE$22,2,FALSE)&amp; IF(Audit!B208=10,Audit!V208&amp;Audit!W208,"")</f>
        <v>#N/A</v>
      </c>
      <c r="D1443" s="17" t="e">
        <f>VLOOKUP(Audit!C208,$V$3:$AE$12,3,FALSE) &amp; VLOOKUP(Audit!C208,$V$13:$AE$22,3,FALSE) &amp;IF(Audit!C208=10,Audit!V208&amp;Audit!W208,"")</f>
        <v>#N/A</v>
      </c>
      <c r="E1443" s="17" t="e">
        <f>VLOOKUP(Audit!D208,$V$3:$AE$12,4,FALSE)&amp; Audit!T208 &amp; VLOOKUP(Audit!D208,$V$13:$AE$22,4,FALSE)&amp; IF(Audit!D208=10,Audit!V208&amp;Audit!W208,"")</f>
        <v>#N/A</v>
      </c>
      <c r="F1443" s="17" t="e">
        <f>VLOOKUP(Audit!E208,$V$3:$AE$12,5,FALSE) &amp; VLOOKUP(Audit!E208,$V$13:$AE$22,5,FALSE)&amp; IF(Audit!E208=10,Audit!V208&amp;Audit!W208,"")</f>
        <v>#N/A</v>
      </c>
      <c r="G1443" s="17" t="e">
        <f>VLOOKUP(Audit!F208,$V$3:$AE$12,6,FALSE) &amp; VLOOKUP(Audit!F208,$V$13:$AE$22,6,FALSE)&amp; IF(Audit!F208=10,Audit!V208&amp;Audit!W208,"")</f>
        <v>#N/A</v>
      </c>
      <c r="H1443" s="17" t="e">
        <f>VLOOKUP(Audit!G208,$V$3:$AE$12,7,FALSE) &amp; VLOOKUP(Audit!G208,$V$13:$AE$22,7,FALSE)&amp;IF(Audit!G208=10,Audit!V208&amp;Audit!W208,"")</f>
        <v>#N/A</v>
      </c>
      <c r="I1443" s="17" t="e">
        <f>VLOOKUP(Audit!H208,$V$3:$AE$12,8,FALSE) &amp; Audit!U208 &amp; VLOOKUP(Audit!H208,$V$13:$AE$22,8,FALSE)&amp;IF(Audit!H208=10,Audit!V208&amp;Audit!W208,"")</f>
        <v>#N/A</v>
      </c>
      <c r="J1443" s="17" t="e">
        <f>VLOOKUP(Audit!I208,$V$3:$AE$12,9,FALSE) &amp; VLOOKUP(Audit!I208,$V$13:$AE$22,9,FALSE) &amp; IF(Audit!I208=10,Audit!V208&amp;Audit!W208,"") &amp; IF(Audit!I208&lt;&gt;1,U1443,"")</f>
        <v>#N/A</v>
      </c>
      <c r="K1443" s="17" t="e">
        <f>VLOOKUP(Audit!J208,$V$3:$AE$12,10,FALSE) &amp; Audit!S208 &amp; VLOOKUP(Audit!J208,$V$13:$AE$22,10,FALSE) &amp; IF(Audit!J208=10,Audit!V208&amp;Audit!W208,"") &amp; IF(Audit!J208&lt;&gt;1,U1443,"")</f>
        <v>#N/A</v>
      </c>
      <c r="L1443" s="10">
        <f>Audit!K208</f>
        <v>0</v>
      </c>
      <c r="M1443" s="10" t="e">
        <f t="shared" si="671"/>
        <v>#N/A</v>
      </c>
      <c r="N1443" s="10" t="e">
        <f t="shared" si="672"/>
        <v>#N/A</v>
      </c>
      <c r="O1443" s="10" t="e">
        <f t="shared" si="673"/>
        <v>#N/A</v>
      </c>
      <c r="P1443" s="10" t="e">
        <f t="shared" si="674"/>
        <v>#N/A</v>
      </c>
      <c r="Q1443" s="10" t="e">
        <f t="shared" si="675"/>
        <v>#N/A</v>
      </c>
      <c r="R1443" s="10" t="e">
        <f t="shared" si="676"/>
        <v>#N/A</v>
      </c>
      <c r="S1443" s="10" t="e">
        <f t="shared" si="677"/>
        <v>#N/A</v>
      </c>
      <c r="T1443" s="10" t="e">
        <f t="shared" si="678"/>
        <v>#N/A</v>
      </c>
      <c r="U1443" s="17" t="str">
        <f>IF(Audit!M208="","",VLOOKUP(Audit!M208,$W$26:$X$35,2,FALSE)) &amp; Audit!N208 &amp; IF(Audit!O208="","",IF(Audit!N208&lt;=1.4,VLOOKUP(Audit!O208,$W$38:X1488,2,FALSE),VLOOKUP(Audit!O208,$W$51:$X$61,2,FALSE))) &amp; IF(Audit!P208="","",VLOOKUP(Audit!P208,$Y$26:$Z$35,2,FALSE) &amp; Audit!Q208 &amp; IF(Audit!O208="","",IF(Audit!Q208&lt;=1.4,VLOOKUP(Audit!R208,$Y$38:$Z$48,2,FALSE),VLOOKUP(Audit!R208,$Y$51:$Z$61,2,FALSE))))</f>
        <v/>
      </c>
      <c r="V1443" s="21"/>
      <c r="AH1443" s="49">
        <f>Audit!A208</f>
        <v>0</v>
      </c>
      <c r="AI1443" s="50" t="e">
        <f>VLOOKUP(Audit!B208,$V$3:$AE$12,2,FALSE)&amp; IF(Audit!B208=10,Audit!V208,"")</f>
        <v>#N/A</v>
      </c>
      <c r="AJ1443" s="50" t="e">
        <f>VLOOKUP(Audit!B208,$V$13:$AE$22,2,FALSE)&amp; IF(Audit!B208=10,Audit!W208,"")</f>
        <v>#N/A</v>
      </c>
      <c r="AK1443" s="47" t="e">
        <f t="shared" si="679"/>
        <v>#N/A</v>
      </c>
      <c r="AL1443" s="50" t="e">
        <f>VLOOKUP(Audit!C208,$V$3:$AE$12,3,FALSE)&amp; IF(Audit!C208=10,Audit!V208,"")</f>
        <v>#N/A</v>
      </c>
      <c r="AM1443" s="50" t="e">
        <f>VLOOKUP(Audit!C208,$V$13:$AE$22,3,FALSE)&amp; IF(Audit!C208=10,Audit!W208,"")</f>
        <v>#N/A</v>
      </c>
      <c r="AN1443" s="47" t="e">
        <f t="shared" si="680"/>
        <v>#N/A</v>
      </c>
      <c r="AO1443" s="50" t="e">
        <f>VLOOKUP(Audit!D208,$V$3:$AE$12,4,FALSE) &amp;  Audit!T208 &amp; IF(Audit!D208=10,Audit!V208,"")</f>
        <v>#N/A</v>
      </c>
      <c r="AP1443" s="50" t="e">
        <f>VLOOKUP(Audit!D208,$V$13:$AE$22,4,FALSE)&amp; IF(Audit!D208=10,Audit!W208,"")</f>
        <v>#N/A</v>
      </c>
      <c r="AQ1443" s="47" t="e">
        <f t="shared" si="681"/>
        <v>#N/A</v>
      </c>
      <c r="AR1443" s="50" t="e">
        <f>VLOOKUP(Audit!E208,$V$3:$AE$12,5,FALSE)&amp; IF(Audit!E208=10,Audit!V208,"")</f>
        <v>#N/A</v>
      </c>
      <c r="AS1443" s="50" t="e">
        <f>VLOOKUP(Audit!E208,$V$13:$AE$22,5,FALSE)&amp; IF(Audit!E208=10,Audit!W208,"")</f>
        <v>#N/A</v>
      </c>
      <c r="AT1443" s="47" t="e">
        <f t="shared" si="682"/>
        <v>#N/A</v>
      </c>
      <c r="AU1443" s="50" t="e">
        <f>VLOOKUP(Audit!F208,$V$3:$AE$12,6,FALSE)&amp; IF(Audit!F208=10,Audit!V208,"")</f>
        <v>#N/A</v>
      </c>
      <c r="AV1443" s="50" t="e">
        <f>VLOOKUP(Audit!F208,$V$13:$AE$22,6,FALSE)&amp; IF(Audit!F208=10,Audit!W208,"")</f>
        <v>#N/A</v>
      </c>
      <c r="AW1443" s="47" t="e">
        <f t="shared" si="683"/>
        <v>#N/A</v>
      </c>
      <c r="AX1443" s="50" t="e">
        <f>VLOOKUP(Audit!G208,$V$3:$AE$12,7,FALSE)&amp; IF(Audit!G208=10,Audit!V208,"")</f>
        <v>#N/A</v>
      </c>
      <c r="AY1443" s="50" t="e">
        <f>VLOOKUP(Audit!G208,$V$13:$AE$22,7,FALSE) &amp; IF(Audit!G208=10,Audit!W208,"")</f>
        <v>#N/A</v>
      </c>
      <c r="AZ1443" s="47" t="e">
        <f t="shared" si="684"/>
        <v>#N/A</v>
      </c>
      <c r="BA1443" s="50" t="e">
        <f>VLOOKUP(Audit!H208,$V$3:$AE$12,8,FALSE)&amp; Audit!U208 &amp; IF(Audit!H208=10,Audit!V208,"")</f>
        <v>#N/A</v>
      </c>
      <c r="BB1443" s="50" t="e">
        <f>VLOOKUP(Audit!H208,$V$13:$AE$22,8,FALSE) &amp; IF(Audit!H208=10,Audit!W208,"")</f>
        <v>#N/A</v>
      </c>
      <c r="BC1443" s="47" t="e">
        <f t="shared" si="685"/>
        <v>#N/A</v>
      </c>
      <c r="BD1443" s="50" t="e">
        <f>VLOOKUP(Audit!I208,$V$3:$AE$12,9,FALSE)&amp; IF(Audit!I208=10,Audit!V208,"")</f>
        <v>#N/A</v>
      </c>
      <c r="BE1443" s="50" t="e">
        <f>VLOOKUP(Audit!I208,$V$13:$AE$22,9,FALSE) &amp; IF(Audit!I208=10,Audit!W208,"") &amp; IF(Audit!I208&lt;&gt;1,U1443,"")</f>
        <v>#N/A</v>
      </c>
      <c r="BF1443" s="47" t="e">
        <f t="shared" si="686"/>
        <v>#N/A</v>
      </c>
      <c r="BG1443" s="50" t="e">
        <f>VLOOKUP(Audit!J208,$V$3:$AE$12,10,FALSE) &amp; Audit!S208 &amp; IF(Audit!J208=10,Audit!V208,"")</f>
        <v>#N/A</v>
      </c>
      <c r="BH1443" s="50" t="e">
        <f>VLOOKUP(Audit!J208,$V$13:$AE$22,10,FALSE) &amp; IF(Audit!J208=10,Audit!W208,"") &amp; IF(Audit!J208&lt;&gt;1,U1443,"")</f>
        <v>#N/A</v>
      </c>
      <c r="BI1443" s="47" t="e">
        <f t="shared" si="687"/>
        <v>#N/A</v>
      </c>
      <c r="BJ1443" s="48" t="str">
        <f t="shared" si="688"/>
        <v/>
      </c>
      <c r="BK1443" s="48" t="str">
        <f t="shared" si="689"/>
        <v/>
      </c>
      <c r="BL1443" s="48" t="str">
        <f t="shared" si="690"/>
        <v/>
      </c>
      <c r="BM1443" s="48" t="str">
        <f t="shared" si="691"/>
        <v/>
      </c>
      <c r="BN1443" s="48" t="str">
        <f t="shared" si="692"/>
        <v/>
      </c>
      <c r="BO1443" s="48" t="str">
        <f t="shared" si="693"/>
        <v/>
      </c>
      <c r="BP1443" s="48" t="str">
        <f t="shared" si="694"/>
        <v/>
      </c>
      <c r="BQ1443" s="48" t="str">
        <f t="shared" si="695"/>
        <v/>
      </c>
      <c r="BR1443" s="48" t="str">
        <f t="shared" si="696"/>
        <v/>
      </c>
      <c r="BS1443" s="48" t="str">
        <f t="shared" si="697"/>
        <v/>
      </c>
      <c r="BT1443" s="48" t="str">
        <f t="shared" si="698"/>
        <v/>
      </c>
      <c r="BU1443" s="48" t="str">
        <f t="shared" si="699"/>
        <v/>
      </c>
    </row>
    <row r="1444" spans="1:73">
      <c r="A1444" s="10">
        <f>Audit!A209</f>
        <v>0</v>
      </c>
      <c r="B1444" s="10" t="e">
        <f t="shared" si="670"/>
        <v>#N/A</v>
      </c>
      <c r="C1444" s="17" t="e">
        <f>VLOOKUP(Audit!B209,$V$3:$AE$12,2,FALSE) &amp; VLOOKUP(Audit!B209,$V$13:$AE$22,2,FALSE)&amp; IF(Audit!B209=10,Audit!V209&amp;Audit!W209,"")</f>
        <v>#N/A</v>
      </c>
      <c r="D1444" s="17" t="e">
        <f>VLOOKUP(Audit!C209,$V$3:$AE$12,3,FALSE) &amp; VLOOKUP(Audit!C209,$V$13:$AE$22,3,FALSE) &amp;IF(Audit!C209=10,Audit!V209&amp;Audit!W209,"")</f>
        <v>#N/A</v>
      </c>
      <c r="E1444" s="17" t="e">
        <f>VLOOKUP(Audit!D209,$V$3:$AE$12,4,FALSE)&amp; Audit!T209 &amp; VLOOKUP(Audit!D209,$V$13:$AE$22,4,FALSE)&amp; IF(Audit!D209=10,Audit!V209&amp;Audit!W209,"")</f>
        <v>#N/A</v>
      </c>
      <c r="F1444" s="17" t="e">
        <f>VLOOKUP(Audit!E209,$V$3:$AE$12,5,FALSE) &amp; VLOOKUP(Audit!E209,$V$13:$AE$22,5,FALSE)&amp; IF(Audit!E209=10,Audit!V209&amp;Audit!W209,"")</f>
        <v>#N/A</v>
      </c>
      <c r="G1444" s="17" t="e">
        <f>VLOOKUP(Audit!F209,$V$3:$AE$12,6,FALSE) &amp; VLOOKUP(Audit!F209,$V$13:$AE$22,6,FALSE)&amp; IF(Audit!F209=10,Audit!V209&amp;Audit!W209,"")</f>
        <v>#N/A</v>
      </c>
      <c r="H1444" s="17" t="e">
        <f>VLOOKUP(Audit!G209,$V$3:$AE$12,7,FALSE) &amp; VLOOKUP(Audit!G209,$V$13:$AE$22,7,FALSE)&amp;IF(Audit!G209=10,Audit!V209&amp;Audit!W209,"")</f>
        <v>#N/A</v>
      </c>
      <c r="I1444" s="17" t="e">
        <f>VLOOKUP(Audit!H209,$V$3:$AE$12,8,FALSE) &amp; Audit!U209 &amp; VLOOKUP(Audit!H209,$V$13:$AE$22,8,FALSE)&amp;IF(Audit!H209=10,Audit!V209&amp;Audit!W209,"")</f>
        <v>#N/A</v>
      </c>
      <c r="J1444" s="17" t="e">
        <f>VLOOKUP(Audit!I209,$V$3:$AE$12,9,FALSE) &amp; VLOOKUP(Audit!I209,$V$13:$AE$22,9,FALSE) &amp; IF(Audit!I209=10,Audit!V209&amp;Audit!W209,"") &amp; IF(Audit!I209&lt;&gt;1,U1444,"")</f>
        <v>#N/A</v>
      </c>
      <c r="K1444" s="17" t="e">
        <f>VLOOKUP(Audit!J209,$V$3:$AE$12,10,FALSE) &amp; Audit!S209 &amp; VLOOKUP(Audit!J209,$V$13:$AE$22,10,FALSE) &amp; IF(Audit!J209=10,Audit!V209&amp;Audit!W209,"") &amp; IF(Audit!J209&lt;&gt;1,U1444,"")</f>
        <v>#N/A</v>
      </c>
      <c r="L1444" s="10">
        <f>Audit!K209</f>
        <v>0</v>
      </c>
      <c r="M1444" s="10" t="e">
        <f t="shared" si="671"/>
        <v>#N/A</v>
      </c>
      <c r="N1444" s="10" t="e">
        <f t="shared" si="672"/>
        <v>#N/A</v>
      </c>
      <c r="O1444" s="10" t="e">
        <f t="shared" si="673"/>
        <v>#N/A</v>
      </c>
      <c r="P1444" s="10" t="e">
        <f t="shared" si="674"/>
        <v>#N/A</v>
      </c>
      <c r="Q1444" s="10" t="e">
        <f t="shared" si="675"/>
        <v>#N/A</v>
      </c>
      <c r="R1444" s="10" t="e">
        <f t="shared" si="676"/>
        <v>#N/A</v>
      </c>
      <c r="S1444" s="10" t="e">
        <f t="shared" si="677"/>
        <v>#N/A</v>
      </c>
      <c r="T1444" s="10" t="e">
        <f t="shared" si="678"/>
        <v>#N/A</v>
      </c>
      <c r="U1444" s="17" t="str">
        <f>IF(Audit!M209="","",VLOOKUP(Audit!M209,$W$26:$X$35,2,FALSE)) &amp; Audit!N209 &amp; IF(Audit!O209="","",IF(Audit!N209&lt;=1.4,VLOOKUP(Audit!O209,$W$38:X1489,2,FALSE),VLOOKUP(Audit!O209,$W$51:$X$61,2,FALSE))) &amp; IF(Audit!P209="","",VLOOKUP(Audit!P209,$Y$26:$Z$35,2,FALSE) &amp; Audit!Q209 &amp; IF(Audit!O209="","",IF(Audit!Q209&lt;=1.4,VLOOKUP(Audit!R209,$Y$38:$Z$48,2,FALSE),VLOOKUP(Audit!R209,$Y$51:$Z$61,2,FALSE))))</f>
        <v/>
      </c>
      <c r="V1444" s="21"/>
      <c r="AH1444" s="49">
        <f>Audit!A209</f>
        <v>0</v>
      </c>
      <c r="AI1444" s="50" t="e">
        <f>VLOOKUP(Audit!B209,$V$3:$AE$12,2,FALSE)&amp; IF(Audit!B209=10,Audit!V209,"")</f>
        <v>#N/A</v>
      </c>
      <c r="AJ1444" s="50" t="e">
        <f>VLOOKUP(Audit!B209,$V$13:$AE$22,2,FALSE)&amp; IF(Audit!B209=10,Audit!W209,"")</f>
        <v>#N/A</v>
      </c>
      <c r="AK1444" s="47" t="e">
        <f t="shared" si="679"/>
        <v>#N/A</v>
      </c>
      <c r="AL1444" s="50" t="e">
        <f>VLOOKUP(Audit!C209,$V$3:$AE$12,3,FALSE)&amp; IF(Audit!C209=10,Audit!V209,"")</f>
        <v>#N/A</v>
      </c>
      <c r="AM1444" s="50" t="e">
        <f>VLOOKUP(Audit!C209,$V$13:$AE$22,3,FALSE)&amp; IF(Audit!C209=10,Audit!W209,"")</f>
        <v>#N/A</v>
      </c>
      <c r="AN1444" s="47" t="e">
        <f t="shared" si="680"/>
        <v>#N/A</v>
      </c>
      <c r="AO1444" s="50" t="e">
        <f>VLOOKUP(Audit!D209,$V$3:$AE$12,4,FALSE) &amp;  Audit!T209 &amp; IF(Audit!D209=10,Audit!V209,"")</f>
        <v>#N/A</v>
      </c>
      <c r="AP1444" s="50" t="e">
        <f>VLOOKUP(Audit!D209,$V$13:$AE$22,4,FALSE)&amp; IF(Audit!D209=10,Audit!W209,"")</f>
        <v>#N/A</v>
      </c>
      <c r="AQ1444" s="47" t="e">
        <f t="shared" si="681"/>
        <v>#N/A</v>
      </c>
      <c r="AR1444" s="50" t="e">
        <f>VLOOKUP(Audit!E209,$V$3:$AE$12,5,FALSE)&amp; IF(Audit!E209=10,Audit!V209,"")</f>
        <v>#N/A</v>
      </c>
      <c r="AS1444" s="50" t="e">
        <f>VLOOKUP(Audit!E209,$V$13:$AE$22,5,FALSE)&amp; IF(Audit!E209=10,Audit!W209,"")</f>
        <v>#N/A</v>
      </c>
      <c r="AT1444" s="47" t="e">
        <f t="shared" si="682"/>
        <v>#N/A</v>
      </c>
      <c r="AU1444" s="50" t="e">
        <f>VLOOKUP(Audit!F209,$V$3:$AE$12,6,FALSE)&amp; IF(Audit!F209=10,Audit!V209,"")</f>
        <v>#N/A</v>
      </c>
      <c r="AV1444" s="50" t="e">
        <f>VLOOKUP(Audit!F209,$V$13:$AE$22,6,FALSE)&amp; IF(Audit!F209=10,Audit!W209,"")</f>
        <v>#N/A</v>
      </c>
      <c r="AW1444" s="47" t="e">
        <f t="shared" si="683"/>
        <v>#N/A</v>
      </c>
      <c r="AX1444" s="50" t="e">
        <f>VLOOKUP(Audit!G209,$V$3:$AE$12,7,FALSE)&amp; IF(Audit!G209=10,Audit!V209,"")</f>
        <v>#N/A</v>
      </c>
      <c r="AY1444" s="50" t="e">
        <f>VLOOKUP(Audit!G209,$V$13:$AE$22,7,FALSE) &amp; IF(Audit!G209=10,Audit!W209,"")</f>
        <v>#N/A</v>
      </c>
      <c r="AZ1444" s="47" t="e">
        <f t="shared" si="684"/>
        <v>#N/A</v>
      </c>
      <c r="BA1444" s="50" t="e">
        <f>VLOOKUP(Audit!H209,$V$3:$AE$12,8,FALSE)&amp; Audit!U209 &amp; IF(Audit!H209=10,Audit!V209,"")</f>
        <v>#N/A</v>
      </c>
      <c r="BB1444" s="50" t="e">
        <f>VLOOKUP(Audit!H209,$V$13:$AE$22,8,FALSE) &amp; IF(Audit!H209=10,Audit!W209,"")</f>
        <v>#N/A</v>
      </c>
      <c r="BC1444" s="47" t="e">
        <f t="shared" si="685"/>
        <v>#N/A</v>
      </c>
      <c r="BD1444" s="50" t="e">
        <f>VLOOKUP(Audit!I209,$V$3:$AE$12,9,FALSE)&amp; IF(Audit!I209=10,Audit!V209,"")</f>
        <v>#N/A</v>
      </c>
      <c r="BE1444" s="50" t="e">
        <f>VLOOKUP(Audit!I209,$V$13:$AE$22,9,FALSE) &amp; IF(Audit!I209=10,Audit!W209,"") &amp; IF(Audit!I209&lt;&gt;1,U1444,"")</f>
        <v>#N/A</v>
      </c>
      <c r="BF1444" s="47" t="e">
        <f t="shared" si="686"/>
        <v>#N/A</v>
      </c>
      <c r="BG1444" s="50" t="e">
        <f>VLOOKUP(Audit!J209,$V$3:$AE$12,10,FALSE) &amp; Audit!S209 &amp; IF(Audit!J209=10,Audit!V209,"")</f>
        <v>#N/A</v>
      </c>
      <c r="BH1444" s="50" t="e">
        <f>VLOOKUP(Audit!J209,$V$13:$AE$22,10,FALSE) &amp; IF(Audit!J209=10,Audit!W209,"") &amp; IF(Audit!J209&lt;&gt;1,U1444,"")</f>
        <v>#N/A</v>
      </c>
      <c r="BI1444" s="47" t="e">
        <f t="shared" si="687"/>
        <v>#N/A</v>
      </c>
      <c r="BJ1444" s="48" t="str">
        <f t="shared" si="688"/>
        <v/>
      </c>
      <c r="BK1444" s="48" t="str">
        <f t="shared" si="689"/>
        <v/>
      </c>
      <c r="BL1444" s="48" t="str">
        <f t="shared" si="690"/>
        <v/>
      </c>
      <c r="BM1444" s="48" t="str">
        <f t="shared" si="691"/>
        <v/>
      </c>
      <c r="BN1444" s="48" t="str">
        <f t="shared" si="692"/>
        <v/>
      </c>
      <c r="BO1444" s="48" t="str">
        <f t="shared" si="693"/>
        <v/>
      </c>
      <c r="BP1444" s="48" t="str">
        <f t="shared" si="694"/>
        <v/>
      </c>
      <c r="BQ1444" s="48" t="str">
        <f t="shared" si="695"/>
        <v/>
      </c>
      <c r="BR1444" s="48" t="str">
        <f t="shared" si="696"/>
        <v/>
      </c>
      <c r="BS1444" s="48" t="str">
        <f t="shared" si="697"/>
        <v/>
      </c>
      <c r="BT1444" s="48" t="str">
        <f t="shared" si="698"/>
        <v/>
      </c>
      <c r="BU1444" s="48" t="str">
        <f t="shared" si="699"/>
        <v/>
      </c>
    </row>
    <row r="1445" spans="1:73">
      <c r="A1445" s="10">
        <f>Audit!A210</f>
        <v>0</v>
      </c>
      <c r="B1445" s="10" t="e">
        <f t="shared" si="670"/>
        <v>#N/A</v>
      </c>
      <c r="C1445" s="17" t="e">
        <f>VLOOKUP(Audit!B210,$V$3:$AE$12,2,FALSE) &amp; VLOOKUP(Audit!B210,$V$13:$AE$22,2,FALSE)&amp; IF(Audit!B210=10,Audit!V210&amp;Audit!W210,"")</f>
        <v>#N/A</v>
      </c>
      <c r="D1445" s="17" t="e">
        <f>VLOOKUP(Audit!C210,$V$3:$AE$12,3,FALSE) &amp; VLOOKUP(Audit!C210,$V$13:$AE$22,3,FALSE) &amp;IF(Audit!C210=10,Audit!V210&amp;Audit!W210,"")</f>
        <v>#N/A</v>
      </c>
      <c r="E1445" s="17" t="e">
        <f>VLOOKUP(Audit!D210,$V$3:$AE$12,4,FALSE)&amp; Audit!T210 &amp; VLOOKUP(Audit!D210,$V$13:$AE$22,4,FALSE)&amp; IF(Audit!D210=10,Audit!V210&amp;Audit!W210,"")</f>
        <v>#N/A</v>
      </c>
      <c r="F1445" s="17" t="e">
        <f>VLOOKUP(Audit!E210,$V$3:$AE$12,5,FALSE) &amp; VLOOKUP(Audit!E210,$V$13:$AE$22,5,FALSE)&amp; IF(Audit!E210=10,Audit!V210&amp;Audit!W210,"")</f>
        <v>#N/A</v>
      </c>
      <c r="G1445" s="17" t="e">
        <f>VLOOKUP(Audit!F210,$V$3:$AE$12,6,FALSE) &amp; VLOOKUP(Audit!F210,$V$13:$AE$22,6,FALSE)&amp; IF(Audit!F210=10,Audit!V210&amp;Audit!W210,"")</f>
        <v>#N/A</v>
      </c>
      <c r="H1445" s="17" t="e">
        <f>VLOOKUP(Audit!G210,$V$3:$AE$12,7,FALSE) &amp; VLOOKUP(Audit!G210,$V$13:$AE$22,7,FALSE)&amp;IF(Audit!G210=10,Audit!V210&amp;Audit!W210,"")</f>
        <v>#N/A</v>
      </c>
      <c r="I1445" s="17" t="e">
        <f>VLOOKUP(Audit!H210,$V$3:$AE$12,8,FALSE) &amp; Audit!U210 &amp; VLOOKUP(Audit!H210,$V$13:$AE$22,8,FALSE)&amp;IF(Audit!H210=10,Audit!V210&amp;Audit!W210,"")</f>
        <v>#N/A</v>
      </c>
      <c r="J1445" s="17" t="e">
        <f>VLOOKUP(Audit!I210,$V$3:$AE$12,9,FALSE) &amp; VLOOKUP(Audit!I210,$V$13:$AE$22,9,FALSE) &amp; IF(Audit!I210=10,Audit!V210&amp;Audit!W210,"") &amp; IF(Audit!I210&lt;&gt;1,U1445,"")</f>
        <v>#N/A</v>
      </c>
      <c r="K1445" s="17" t="e">
        <f>VLOOKUP(Audit!J210,$V$3:$AE$12,10,FALSE) &amp; Audit!S210 &amp; VLOOKUP(Audit!J210,$V$13:$AE$22,10,FALSE) &amp; IF(Audit!J210=10,Audit!V210&amp;Audit!W210,"") &amp; IF(Audit!J210&lt;&gt;1,U1445,"")</f>
        <v>#N/A</v>
      </c>
      <c r="L1445" s="10">
        <f>Audit!K210</f>
        <v>0</v>
      </c>
      <c r="M1445" s="10" t="e">
        <f t="shared" si="671"/>
        <v>#N/A</v>
      </c>
      <c r="N1445" s="10" t="e">
        <f t="shared" si="672"/>
        <v>#N/A</v>
      </c>
      <c r="O1445" s="10" t="e">
        <f t="shared" si="673"/>
        <v>#N/A</v>
      </c>
      <c r="P1445" s="10" t="e">
        <f t="shared" si="674"/>
        <v>#N/A</v>
      </c>
      <c r="Q1445" s="10" t="e">
        <f t="shared" si="675"/>
        <v>#N/A</v>
      </c>
      <c r="R1445" s="10" t="e">
        <f t="shared" si="676"/>
        <v>#N/A</v>
      </c>
      <c r="S1445" s="10" t="e">
        <f t="shared" si="677"/>
        <v>#N/A</v>
      </c>
      <c r="T1445" s="10" t="e">
        <f t="shared" si="678"/>
        <v>#N/A</v>
      </c>
      <c r="U1445" s="17" t="str">
        <f>IF(Audit!M210="","",VLOOKUP(Audit!M210,$W$26:$X$35,2,FALSE)) &amp; Audit!N210 &amp; IF(Audit!O210="","",IF(Audit!N210&lt;=1.4,VLOOKUP(Audit!O210,$W$38:X1490,2,FALSE),VLOOKUP(Audit!O210,$W$51:$X$61,2,FALSE))) &amp; IF(Audit!P210="","",VLOOKUP(Audit!P210,$Y$26:$Z$35,2,FALSE) &amp; Audit!Q210 &amp; IF(Audit!O210="","",IF(Audit!Q210&lt;=1.4,VLOOKUP(Audit!R210,$Y$38:$Z$48,2,FALSE),VLOOKUP(Audit!R210,$Y$51:$Z$61,2,FALSE))))</f>
        <v/>
      </c>
      <c r="V1445" s="21"/>
      <c r="AH1445" s="49">
        <f>Audit!A210</f>
        <v>0</v>
      </c>
      <c r="AI1445" s="50" t="e">
        <f>VLOOKUP(Audit!B210,$V$3:$AE$12,2,FALSE)&amp; IF(Audit!B210=10,Audit!V210,"")</f>
        <v>#N/A</v>
      </c>
      <c r="AJ1445" s="50" t="e">
        <f>VLOOKUP(Audit!B210,$V$13:$AE$22,2,FALSE)&amp; IF(Audit!B210=10,Audit!W210,"")</f>
        <v>#N/A</v>
      </c>
      <c r="AK1445" s="47" t="e">
        <f t="shared" si="679"/>
        <v>#N/A</v>
      </c>
      <c r="AL1445" s="50" t="e">
        <f>VLOOKUP(Audit!C210,$V$3:$AE$12,3,FALSE)&amp; IF(Audit!C210=10,Audit!V210,"")</f>
        <v>#N/A</v>
      </c>
      <c r="AM1445" s="50" t="e">
        <f>VLOOKUP(Audit!C210,$V$13:$AE$22,3,FALSE)&amp; IF(Audit!C210=10,Audit!W210,"")</f>
        <v>#N/A</v>
      </c>
      <c r="AN1445" s="47" t="e">
        <f t="shared" si="680"/>
        <v>#N/A</v>
      </c>
      <c r="AO1445" s="50" t="e">
        <f>VLOOKUP(Audit!D210,$V$3:$AE$12,4,FALSE) &amp;  Audit!T210 &amp; IF(Audit!D210=10,Audit!V210,"")</f>
        <v>#N/A</v>
      </c>
      <c r="AP1445" s="50" t="e">
        <f>VLOOKUP(Audit!D210,$V$13:$AE$22,4,FALSE)&amp; IF(Audit!D210=10,Audit!W210,"")</f>
        <v>#N/A</v>
      </c>
      <c r="AQ1445" s="47" t="e">
        <f t="shared" si="681"/>
        <v>#N/A</v>
      </c>
      <c r="AR1445" s="50" t="e">
        <f>VLOOKUP(Audit!E210,$V$3:$AE$12,5,FALSE)&amp; IF(Audit!E210=10,Audit!V210,"")</f>
        <v>#N/A</v>
      </c>
      <c r="AS1445" s="50" t="e">
        <f>VLOOKUP(Audit!E210,$V$13:$AE$22,5,FALSE)&amp; IF(Audit!E210=10,Audit!W210,"")</f>
        <v>#N/A</v>
      </c>
      <c r="AT1445" s="47" t="e">
        <f t="shared" si="682"/>
        <v>#N/A</v>
      </c>
      <c r="AU1445" s="50" t="e">
        <f>VLOOKUP(Audit!F210,$V$3:$AE$12,6,FALSE)&amp; IF(Audit!F210=10,Audit!V210,"")</f>
        <v>#N/A</v>
      </c>
      <c r="AV1445" s="50" t="e">
        <f>VLOOKUP(Audit!F210,$V$13:$AE$22,6,FALSE)&amp; IF(Audit!F210=10,Audit!W210,"")</f>
        <v>#N/A</v>
      </c>
      <c r="AW1445" s="47" t="e">
        <f t="shared" si="683"/>
        <v>#N/A</v>
      </c>
      <c r="AX1445" s="50" t="e">
        <f>VLOOKUP(Audit!G210,$V$3:$AE$12,7,FALSE)&amp; IF(Audit!G210=10,Audit!V210,"")</f>
        <v>#N/A</v>
      </c>
      <c r="AY1445" s="50" t="e">
        <f>VLOOKUP(Audit!G210,$V$13:$AE$22,7,FALSE) &amp; IF(Audit!G210=10,Audit!W210,"")</f>
        <v>#N/A</v>
      </c>
      <c r="AZ1445" s="47" t="e">
        <f t="shared" si="684"/>
        <v>#N/A</v>
      </c>
      <c r="BA1445" s="50" t="e">
        <f>VLOOKUP(Audit!H210,$V$3:$AE$12,8,FALSE)&amp; Audit!U210 &amp; IF(Audit!H210=10,Audit!V210,"")</f>
        <v>#N/A</v>
      </c>
      <c r="BB1445" s="50" t="e">
        <f>VLOOKUP(Audit!H210,$V$13:$AE$22,8,FALSE) &amp; IF(Audit!H210=10,Audit!W210,"")</f>
        <v>#N/A</v>
      </c>
      <c r="BC1445" s="47" t="e">
        <f t="shared" si="685"/>
        <v>#N/A</v>
      </c>
      <c r="BD1445" s="50" t="e">
        <f>VLOOKUP(Audit!I210,$V$3:$AE$12,9,FALSE)&amp; IF(Audit!I210=10,Audit!V210,"")</f>
        <v>#N/A</v>
      </c>
      <c r="BE1445" s="50" t="e">
        <f>VLOOKUP(Audit!I210,$V$13:$AE$22,9,FALSE) &amp; IF(Audit!I210=10,Audit!W210,"") &amp; IF(Audit!I210&lt;&gt;1,U1445,"")</f>
        <v>#N/A</v>
      </c>
      <c r="BF1445" s="47" t="e">
        <f t="shared" si="686"/>
        <v>#N/A</v>
      </c>
      <c r="BG1445" s="50" t="e">
        <f>VLOOKUP(Audit!J210,$V$3:$AE$12,10,FALSE) &amp; Audit!S210 &amp; IF(Audit!J210=10,Audit!V210,"")</f>
        <v>#N/A</v>
      </c>
      <c r="BH1445" s="50" t="e">
        <f>VLOOKUP(Audit!J210,$V$13:$AE$22,10,FALSE) &amp; IF(Audit!J210=10,Audit!W210,"") &amp; IF(Audit!J210&lt;&gt;1,U1445,"")</f>
        <v>#N/A</v>
      </c>
      <c r="BI1445" s="47" t="e">
        <f t="shared" si="687"/>
        <v>#N/A</v>
      </c>
      <c r="BJ1445" s="48" t="str">
        <f t="shared" si="688"/>
        <v/>
      </c>
      <c r="BK1445" s="48" t="str">
        <f t="shared" si="689"/>
        <v/>
      </c>
      <c r="BL1445" s="48" t="str">
        <f t="shared" si="690"/>
        <v/>
      </c>
      <c r="BM1445" s="48" t="str">
        <f t="shared" si="691"/>
        <v/>
      </c>
      <c r="BN1445" s="48" t="str">
        <f t="shared" si="692"/>
        <v/>
      </c>
      <c r="BO1445" s="48" t="str">
        <f t="shared" si="693"/>
        <v/>
      </c>
      <c r="BP1445" s="48" t="str">
        <f t="shared" si="694"/>
        <v/>
      </c>
      <c r="BQ1445" s="48" t="str">
        <f t="shared" si="695"/>
        <v/>
      </c>
      <c r="BR1445" s="48" t="str">
        <f t="shared" si="696"/>
        <v/>
      </c>
      <c r="BS1445" s="48" t="str">
        <f t="shared" si="697"/>
        <v/>
      </c>
      <c r="BT1445" s="48" t="str">
        <f t="shared" si="698"/>
        <v/>
      </c>
      <c r="BU1445" s="48" t="str">
        <f t="shared" si="699"/>
        <v/>
      </c>
    </row>
    <row r="1446" spans="1:73">
      <c r="A1446" s="10">
        <f>Audit!A211</f>
        <v>0</v>
      </c>
      <c r="B1446" s="10" t="e">
        <f t="shared" si="670"/>
        <v>#N/A</v>
      </c>
      <c r="C1446" s="17" t="e">
        <f>VLOOKUP(Audit!B211,$V$3:$AE$12,2,FALSE) &amp; VLOOKUP(Audit!B211,$V$13:$AE$22,2,FALSE)&amp; IF(Audit!B211=10,Audit!V211&amp;Audit!W211,"")</f>
        <v>#N/A</v>
      </c>
      <c r="D1446" s="17" t="e">
        <f>VLOOKUP(Audit!C211,$V$3:$AE$12,3,FALSE) &amp; VLOOKUP(Audit!C211,$V$13:$AE$22,3,FALSE) &amp;IF(Audit!C211=10,Audit!V211&amp;Audit!W211,"")</f>
        <v>#N/A</v>
      </c>
      <c r="E1446" s="17" t="e">
        <f>VLOOKUP(Audit!D211,$V$3:$AE$12,4,FALSE)&amp; Audit!T211 &amp; VLOOKUP(Audit!D211,$V$13:$AE$22,4,FALSE)&amp; IF(Audit!D211=10,Audit!V211&amp;Audit!W211,"")</f>
        <v>#N/A</v>
      </c>
      <c r="F1446" s="17" t="e">
        <f>VLOOKUP(Audit!E211,$V$3:$AE$12,5,FALSE) &amp; VLOOKUP(Audit!E211,$V$13:$AE$22,5,FALSE)&amp; IF(Audit!E211=10,Audit!V211&amp;Audit!W211,"")</f>
        <v>#N/A</v>
      </c>
      <c r="G1446" s="17" t="e">
        <f>VLOOKUP(Audit!F211,$V$3:$AE$12,6,FALSE) &amp; VLOOKUP(Audit!F211,$V$13:$AE$22,6,FALSE)&amp; IF(Audit!F211=10,Audit!V211&amp;Audit!W211,"")</f>
        <v>#N/A</v>
      </c>
      <c r="H1446" s="17" t="e">
        <f>VLOOKUP(Audit!G211,$V$3:$AE$12,7,FALSE) &amp; VLOOKUP(Audit!G211,$V$13:$AE$22,7,FALSE)&amp;IF(Audit!G211=10,Audit!V211&amp;Audit!W211,"")</f>
        <v>#N/A</v>
      </c>
      <c r="I1446" s="17" t="e">
        <f>VLOOKUP(Audit!H211,$V$3:$AE$12,8,FALSE) &amp; Audit!U211 &amp; VLOOKUP(Audit!H211,$V$13:$AE$22,8,FALSE)&amp;IF(Audit!H211=10,Audit!V211&amp;Audit!W211,"")</f>
        <v>#N/A</v>
      </c>
      <c r="J1446" s="17" t="e">
        <f>VLOOKUP(Audit!I211,$V$3:$AE$12,9,FALSE) &amp; VLOOKUP(Audit!I211,$V$13:$AE$22,9,FALSE) &amp; IF(Audit!I211=10,Audit!V211&amp;Audit!W211,"") &amp; IF(Audit!I211&lt;&gt;1,U1446,"")</f>
        <v>#N/A</v>
      </c>
      <c r="K1446" s="17" t="e">
        <f>VLOOKUP(Audit!J211,$V$3:$AE$12,10,FALSE) &amp; Audit!S211 &amp; VLOOKUP(Audit!J211,$V$13:$AE$22,10,FALSE) &amp; IF(Audit!J211=10,Audit!V211&amp;Audit!W211,"") &amp; IF(Audit!J211&lt;&gt;1,U1446,"")</f>
        <v>#N/A</v>
      </c>
      <c r="L1446" s="10">
        <f>Audit!K211</f>
        <v>0</v>
      </c>
      <c r="M1446" s="10" t="e">
        <f t="shared" si="671"/>
        <v>#N/A</v>
      </c>
      <c r="N1446" s="10" t="e">
        <f t="shared" si="672"/>
        <v>#N/A</v>
      </c>
      <c r="O1446" s="10" t="e">
        <f t="shared" si="673"/>
        <v>#N/A</v>
      </c>
      <c r="P1446" s="10" t="e">
        <f t="shared" si="674"/>
        <v>#N/A</v>
      </c>
      <c r="Q1446" s="10" t="e">
        <f t="shared" si="675"/>
        <v>#N/A</v>
      </c>
      <c r="R1446" s="10" t="e">
        <f t="shared" si="676"/>
        <v>#N/A</v>
      </c>
      <c r="S1446" s="10" t="e">
        <f t="shared" si="677"/>
        <v>#N/A</v>
      </c>
      <c r="T1446" s="10" t="e">
        <f t="shared" si="678"/>
        <v>#N/A</v>
      </c>
      <c r="U1446" s="17" t="str">
        <f>IF(Audit!M211="","",VLOOKUP(Audit!M211,$W$26:$X$35,2,FALSE)) &amp; Audit!N211 &amp; IF(Audit!O211="","",IF(Audit!N211&lt;=1.4,VLOOKUP(Audit!O211,$W$38:X1491,2,FALSE),VLOOKUP(Audit!O211,$W$51:$X$61,2,FALSE))) &amp; IF(Audit!P211="","",VLOOKUP(Audit!P211,$Y$26:$Z$35,2,FALSE) &amp; Audit!Q211 &amp; IF(Audit!O211="","",IF(Audit!Q211&lt;=1.4,VLOOKUP(Audit!R211,$Y$38:$Z$48,2,FALSE),VLOOKUP(Audit!R211,$Y$51:$Z$61,2,FALSE))))</f>
        <v/>
      </c>
      <c r="V1446" s="21"/>
      <c r="AH1446" s="49">
        <f>Audit!A211</f>
        <v>0</v>
      </c>
      <c r="AI1446" s="50" t="e">
        <f>VLOOKUP(Audit!B211,$V$3:$AE$12,2,FALSE)&amp; IF(Audit!B211=10,Audit!V211,"")</f>
        <v>#N/A</v>
      </c>
      <c r="AJ1446" s="50" t="e">
        <f>VLOOKUP(Audit!B211,$V$13:$AE$22,2,FALSE)&amp; IF(Audit!B211=10,Audit!W211,"")</f>
        <v>#N/A</v>
      </c>
      <c r="AK1446" s="47" t="e">
        <f t="shared" si="679"/>
        <v>#N/A</v>
      </c>
      <c r="AL1446" s="50" t="e">
        <f>VLOOKUP(Audit!C211,$V$3:$AE$12,3,FALSE)&amp; IF(Audit!C211=10,Audit!V211,"")</f>
        <v>#N/A</v>
      </c>
      <c r="AM1446" s="50" t="e">
        <f>VLOOKUP(Audit!C211,$V$13:$AE$22,3,FALSE)&amp; IF(Audit!C211=10,Audit!W211,"")</f>
        <v>#N/A</v>
      </c>
      <c r="AN1446" s="47" t="e">
        <f t="shared" si="680"/>
        <v>#N/A</v>
      </c>
      <c r="AO1446" s="50" t="e">
        <f>VLOOKUP(Audit!D211,$V$3:$AE$12,4,FALSE) &amp;  Audit!T211 &amp; IF(Audit!D211=10,Audit!V211,"")</f>
        <v>#N/A</v>
      </c>
      <c r="AP1446" s="50" t="e">
        <f>VLOOKUP(Audit!D211,$V$13:$AE$22,4,FALSE)&amp; IF(Audit!D211=10,Audit!W211,"")</f>
        <v>#N/A</v>
      </c>
      <c r="AQ1446" s="47" t="e">
        <f t="shared" si="681"/>
        <v>#N/A</v>
      </c>
      <c r="AR1446" s="50" t="e">
        <f>VLOOKUP(Audit!E211,$V$3:$AE$12,5,FALSE)&amp; IF(Audit!E211=10,Audit!V211,"")</f>
        <v>#N/A</v>
      </c>
      <c r="AS1446" s="50" t="e">
        <f>VLOOKUP(Audit!E211,$V$13:$AE$22,5,FALSE)&amp; IF(Audit!E211=10,Audit!W211,"")</f>
        <v>#N/A</v>
      </c>
      <c r="AT1446" s="47" t="e">
        <f t="shared" si="682"/>
        <v>#N/A</v>
      </c>
      <c r="AU1446" s="50" t="e">
        <f>VLOOKUP(Audit!F211,$V$3:$AE$12,6,FALSE)&amp; IF(Audit!F211=10,Audit!V211,"")</f>
        <v>#N/A</v>
      </c>
      <c r="AV1446" s="50" t="e">
        <f>VLOOKUP(Audit!F211,$V$13:$AE$22,6,FALSE)&amp; IF(Audit!F211=10,Audit!W211,"")</f>
        <v>#N/A</v>
      </c>
      <c r="AW1446" s="47" t="e">
        <f t="shared" si="683"/>
        <v>#N/A</v>
      </c>
      <c r="AX1446" s="50" t="e">
        <f>VLOOKUP(Audit!G211,$V$3:$AE$12,7,FALSE)&amp; IF(Audit!G211=10,Audit!V211,"")</f>
        <v>#N/A</v>
      </c>
      <c r="AY1446" s="50" t="e">
        <f>VLOOKUP(Audit!G211,$V$13:$AE$22,7,FALSE) &amp; IF(Audit!G211=10,Audit!W211,"")</f>
        <v>#N/A</v>
      </c>
      <c r="AZ1446" s="47" t="e">
        <f t="shared" si="684"/>
        <v>#N/A</v>
      </c>
      <c r="BA1446" s="50" t="e">
        <f>VLOOKUP(Audit!H211,$V$3:$AE$12,8,FALSE)&amp; Audit!U211 &amp; IF(Audit!H211=10,Audit!V211,"")</f>
        <v>#N/A</v>
      </c>
      <c r="BB1446" s="50" t="e">
        <f>VLOOKUP(Audit!H211,$V$13:$AE$22,8,FALSE) &amp; IF(Audit!H211=10,Audit!W211,"")</f>
        <v>#N/A</v>
      </c>
      <c r="BC1446" s="47" t="e">
        <f t="shared" si="685"/>
        <v>#N/A</v>
      </c>
      <c r="BD1446" s="50" t="e">
        <f>VLOOKUP(Audit!I211,$V$3:$AE$12,9,FALSE)&amp; IF(Audit!I211=10,Audit!V211,"")</f>
        <v>#N/A</v>
      </c>
      <c r="BE1446" s="50" t="e">
        <f>VLOOKUP(Audit!I211,$V$13:$AE$22,9,FALSE) &amp; IF(Audit!I211=10,Audit!W211,"") &amp; IF(Audit!I211&lt;&gt;1,U1446,"")</f>
        <v>#N/A</v>
      </c>
      <c r="BF1446" s="47" t="e">
        <f t="shared" si="686"/>
        <v>#N/A</v>
      </c>
      <c r="BG1446" s="50" t="e">
        <f>VLOOKUP(Audit!J211,$V$3:$AE$12,10,FALSE) &amp; Audit!S211 &amp; IF(Audit!J211=10,Audit!V211,"")</f>
        <v>#N/A</v>
      </c>
      <c r="BH1446" s="50" t="e">
        <f>VLOOKUP(Audit!J211,$V$13:$AE$22,10,FALSE) &amp; IF(Audit!J211=10,Audit!W211,"") &amp; IF(Audit!J211&lt;&gt;1,U1446,"")</f>
        <v>#N/A</v>
      </c>
      <c r="BI1446" s="47" t="e">
        <f t="shared" si="687"/>
        <v>#N/A</v>
      </c>
      <c r="BJ1446" s="48" t="str">
        <f t="shared" si="688"/>
        <v/>
      </c>
      <c r="BK1446" s="48" t="str">
        <f t="shared" si="689"/>
        <v/>
      </c>
      <c r="BL1446" s="48" t="str">
        <f t="shared" si="690"/>
        <v/>
      </c>
      <c r="BM1446" s="48" t="str">
        <f t="shared" si="691"/>
        <v/>
      </c>
      <c r="BN1446" s="48" t="str">
        <f t="shared" si="692"/>
        <v/>
      </c>
      <c r="BO1446" s="48" t="str">
        <f t="shared" si="693"/>
        <v/>
      </c>
      <c r="BP1446" s="48" t="str">
        <f t="shared" si="694"/>
        <v/>
      </c>
      <c r="BQ1446" s="48" t="str">
        <f t="shared" si="695"/>
        <v/>
      </c>
      <c r="BR1446" s="48" t="str">
        <f t="shared" si="696"/>
        <v/>
      </c>
      <c r="BS1446" s="48" t="str">
        <f t="shared" si="697"/>
        <v/>
      </c>
      <c r="BT1446" s="48" t="str">
        <f t="shared" si="698"/>
        <v/>
      </c>
      <c r="BU1446" s="48" t="str">
        <f t="shared" si="699"/>
        <v/>
      </c>
    </row>
    <row r="1447" spans="1:73">
      <c r="A1447" s="10">
        <f>Audit!A212</f>
        <v>0</v>
      </c>
      <c r="B1447" s="10" t="e">
        <f t="shared" si="670"/>
        <v>#N/A</v>
      </c>
      <c r="C1447" s="17" t="e">
        <f>VLOOKUP(Audit!B212,$V$3:$AE$12,2,FALSE) &amp; VLOOKUP(Audit!B212,$V$13:$AE$22,2,FALSE)&amp; IF(Audit!B212=10,Audit!V212&amp;Audit!W212,"")</f>
        <v>#N/A</v>
      </c>
      <c r="D1447" s="17" t="e">
        <f>VLOOKUP(Audit!C212,$V$3:$AE$12,3,FALSE) &amp; VLOOKUP(Audit!C212,$V$13:$AE$22,3,FALSE) &amp;IF(Audit!C212=10,Audit!V212&amp;Audit!W212,"")</f>
        <v>#N/A</v>
      </c>
      <c r="E1447" s="17" t="e">
        <f>VLOOKUP(Audit!D212,$V$3:$AE$12,4,FALSE)&amp; Audit!T212 &amp; VLOOKUP(Audit!D212,$V$13:$AE$22,4,FALSE)&amp; IF(Audit!D212=10,Audit!V212&amp;Audit!W212,"")</f>
        <v>#N/A</v>
      </c>
      <c r="F1447" s="17" t="e">
        <f>VLOOKUP(Audit!E212,$V$3:$AE$12,5,FALSE) &amp; VLOOKUP(Audit!E212,$V$13:$AE$22,5,FALSE)&amp; IF(Audit!E212=10,Audit!V212&amp;Audit!W212,"")</f>
        <v>#N/A</v>
      </c>
      <c r="G1447" s="17" t="e">
        <f>VLOOKUP(Audit!F212,$V$3:$AE$12,6,FALSE) &amp; VLOOKUP(Audit!F212,$V$13:$AE$22,6,FALSE)&amp; IF(Audit!F212=10,Audit!V212&amp;Audit!W212,"")</f>
        <v>#N/A</v>
      </c>
      <c r="H1447" s="17" t="e">
        <f>VLOOKUP(Audit!G212,$V$3:$AE$12,7,FALSE) &amp; VLOOKUP(Audit!G212,$V$13:$AE$22,7,FALSE)&amp;IF(Audit!G212=10,Audit!V212&amp;Audit!W212,"")</f>
        <v>#N/A</v>
      </c>
      <c r="I1447" s="17" t="e">
        <f>VLOOKUP(Audit!H212,$V$3:$AE$12,8,FALSE) &amp; Audit!U212 &amp; VLOOKUP(Audit!H212,$V$13:$AE$22,8,FALSE)&amp;IF(Audit!H212=10,Audit!V212&amp;Audit!W212,"")</f>
        <v>#N/A</v>
      </c>
      <c r="J1447" s="17" t="e">
        <f>VLOOKUP(Audit!I212,$V$3:$AE$12,9,FALSE) &amp; VLOOKUP(Audit!I212,$V$13:$AE$22,9,FALSE) &amp; IF(Audit!I212=10,Audit!V212&amp;Audit!W212,"") &amp; IF(Audit!I212&lt;&gt;1,U1447,"")</f>
        <v>#N/A</v>
      </c>
      <c r="K1447" s="17" t="e">
        <f>VLOOKUP(Audit!J212,$V$3:$AE$12,10,FALSE) &amp; Audit!S212 &amp; VLOOKUP(Audit!J212,$V$13:$AE$22,10,FALSE) &amp; IF(Audit!J212=10,Audit!V212&amp;Audit!W212,"") &amp; IF(Audit!J212&lt;&gt;1,U1447,"")</f>
        <v>#N/A</v>
      </c>
      <c r="L1447" s="10">
        <f>Audit!K212</f>
        <v>0</v>
      </c>
      <c r="M1447" s="10" t="e">
        <f t="shared" si="671"/>
        <v>#N/A</v>
      </c>
      <c r="N1447" s="10" t="e">
        <f t="shared" si="672"/>
        <v>#N/A</v>
      </c>
      <c r="O1447" s="10" t="e">
        <f t="shared" si="673"/>
        <v>#N/A</v>
      </c>
      <c r="P1447" s="10" t="e">
        <f t="shared" si="674"/>
        <v>#N/A</v>
      </c>
      <c r="Q1447" s="10" t="e">
        <f t="shared" si="675"/>
        <v>#N/A</v>
      </c>
      <c r="R1447" s="10" t="e">
        <f t="shared" si="676"/>
        <v>#N/A</v>
      </c>
      <c r="S1447" s="10" t="e">
        <f t="shared" si="677"/>
        <v>#N/A</v>
      </c>
      <c r="T1447" s="10" t="e">
        <f t="shared" si="678"/>
        <v>#N/A</v>
      </c>
      <c r="U1447" s="17" t="str">
        <f>IF(Audit!M212="","",VLOOKUP(Audit!M212,$W$26:$X$35,2,FALSE)) &amp; Audit!N212 &amp; IF(Audit!O212="","",IF(Audit!N212&lt;=1.4,VLOOKUP(Audit!O212,$W$38:X1492,2,FALSE),VLOOKUP(Audit!O212,$W$51:$X$61,2,FALSE))) &amp; IF(Audit!P212="","",VLOOKUP(Audit!P212,$Y$26:$Z$35,2,FALSE) &amp; Audit!Q212 &amp; IF(Audit!O212="","",IF(Audit!Q212&lt;=1.4,VLOOKUP(Audit!R212,$Y$38:$Z$48,2,FALSE),VLOOKUP(Audit!R212,$Y$51:$Z$61,2,FALSE))))</f>
        <v/>
      </c>
      <c r="V1447" s="21"/>
      <c r="AH1447" s="49">
        <f>Audit!A212</f>
        <v>0</v>
      </c>
      <c r="AI1447" s="50" t="e">
        <f>VLOOKUP(Audit!B212,$V$3:$AE$12,2,FALSE)&amp; IF(Audit!B212=10,Audit!V212,"")</f>
        <v>#N/A</v>
      </c>
      <c r="AJ1447" s="50" t="e">
        <f>VLOOKUP(Audit!B212,$V$13:$AE$22,2,FALSE)&amp; IF(Audit!B212=10,Audit!W212,"")</f>
        <v>#N/A</v>
      </c>
      <c r="AK1447" s="47" t="e">
        <f t="shared" si="679"/>
        <v>#N/A</v>
      </c>
      <c r="AL1447" s="50" t="e">
        <f>VLOOKUP(Audit!C212,$V$3:$AE$12,3,FALSE)&amp; IF(Audit!C212=10,Audit!V212,"")</f>
        <v>#N/A</v>
      </c>
      <c r="AM1447" s="50" t="e">
        <f>VLOOKUP(Audit!C212,$V$13:$AE$22,3,FALSE)&amp; IF(Audit!C212=10,Audit!W212,"")</f>
        <v>#N/A</v>
      </c>
      <c r="AN1447" s="47" t="e">
        <f t="shared" si="680"/>
        <v>#N/A</v>
      </c>
      <c r="AO1447" s="50" t="e">
        <f>VLOOKUP(Audit!D212,$V$3:$AE$12,4,FALSE) &amp;  Audit!T212 &amp; IF(Audit!D212=10,Audit!V212,"")</f>
        <v>#N/A</v>
      </c>
      <c r="AP1447" s="50" t="e">
        <f>VLOOKUP(Audit!D212,$V$13:$AE$22,4,FALSE)&amp; IF(Audit!D212=10,Audit!W212,"")</f>
        <v>#N/A</v>
      </c>
      <c r="AQ1447" s="47" t="e">
        <f t="shared" si="681"/>
        <v>#N/A</v>
      </c>
      <c r="AR1447" s="50" t="e">
        <f>VLOOKUP(Audit!E212,$V$3:$AE$12,5,FALSE)&amp; IF(Audit!E212=10,Audit!V212,"")</f>
        <v>#N/A</v>
      </c>
      <c r="AS1447" s="50" t="e">
        <f>VLOOKUP(Audit!E212,$V$13:$AE$22,5,FALSE)&amp; IF(Audit!E212=10,Audit!W212,"")</f>
        <v>#N/A</v>
      </c>
      <c r="AT1447" s="47" t="e">
        <f t="shared" si="682"/>
        <v>#N/A</v>
      </c>
      <c r="AU1447" s="50" t="e">
        <f>VLOOKUP(Audit!F212,$V$3:$AE$12,6,FALSE)&amp; IF(Audit!F212=10,Audit!V212,"")</f>
        <v>#N/A</v>
      </c>
      <c r="AV1447" s="50" t="e">
        <f>VLOOKUP(Audit!F212,$V$13:$AE$22,6,FALSE)&amp; IF(Audit!F212=10,Audit!W212,"")</f>
        <v>#N/A</v>
      </c>
      <c r="AW1447" s="47" t="e">
        <f t="shared" si="683"/>
        <v>#N/A</v>
      </c>
      <c r="AX1447" s="50" t="e">
        <f>VLOOKUP(Audit!G212,$V$3:$AE$12,7,FALSE)&amp; IF(Audit!G212=10,Audit!V212,"")</f>
        <v>#N/A</v>
      </c>
      <c r="AY1447" s="50" t="e">
        <f>VLOOKUP(Audit!G212,$V$13:$AE$22,7,FALSE) &amp; IF(Audit!G212=10,Audit!W212,"")</f>
        <v>#N/A</v>
      </c>
      <c r="AZ1447" s="47" t="e">
        <f t="shared" si="684"/>
        <v>#N/A</v>
      </c>
      <c r="BA1447" s="50" t="e">
        <f>VLOOKUP(Audit!H212,$V$3:$AE$12,8,FALSE)&amp; Audit!U212 &amp; IF(Audit!H212=10,Audit!V212,"")</f>
        <v>#N/A</v>
      </c>
      <c r="BB1447" s="50" t="e">
        <f>VLOOKUP(Audit!H212,$V$13:$AE$22,8,FALSE) &amp; IF(Audit!H212=10,Audit!W212,"")</f>
        <v>#N/A</v>
      </c>
      <c r="BC1447" s="47" t="e">
        <f t="shared" si="685"/>
        <v>#N/A</v>
      </c>
      <c r="BD1447" s="50" t="e">
        <f>VLOOKUP(Audit!I212,$V$3:$AE$12,9,FALSE)&amp; IF(Audit!I212=10,Audit!V212,"")</f>
        <v>#N/A</v>
      </c>
      <c r="BE1447" s="50" t="e">
        <f>VLOOKUP(Audit!I212,$V$13:$AE$22,9,FALSE) &amp; IF(Audit!I212=10,Audit!W212,"") &amp; IF(Audit!I212&lt;&gt;1,U1447,"")</f>
        <v>#N/A</v>
      </c>
      <c r="BF1447" s="47" t="e">
        <f t="shared" si="686"/>
        <v>#N/A</v>
      </c>
      <c r="BG1447" s="50" t="e">
        <f>VLOOKUP(Audit!J212,$V$3:$AE$12,10,FALSE) &amp; Audit!S212 &amp; IF(Audit!J212=10,Audit!V212,"")</f>
        <v>#N/A</v>
      </c>
      <c r="BH1447" s="50" t="e">
        <f>VLOOKUP(Audit!J212,$V$13:$AE$22,10,FALSE) &amp; IF(Audit!J212=10,Audit!W212,"") &amp; IF(Audit!J212&lt;&gt;1,U1447,"")</f>
        <v>#N/A</v>
      </c>
      <c r="BI1447" s="47" t="e">
        <f t="shared" si="687"/>
        <v>#N/A</v>
      </c>
      <c r="BJ1447" s="48" t="str">
        <f t="shared" si="688"/>
        <v/>
      </c>
      <c r="BK1447" s="48" t="str">
        <f t="shared" si="689"/>
        <v/>
      </c>
      <c r="BL1447" s="48" t="str">
        <f t="shared" si="690"/>
        <v/>
      </c>
      <c r="BM1447" s="48" t="str">
        <f t="shared" si="691"/>
        <v/>
      </c>
      <c r="BN1447" s="48" t="str">
        <f t="shared" si="692"/>
        <v/>
      </c>
      <c r="BO1447" s="48" t="str">
        <f t="shared" si="693"/>
        <v/>
      </c>
      <c r="BP1447" s="48" t="str">
        <f t="shared" si="694"/>
        <v/>
      </c>
      <c r="BQ1447" s="48" t="str">
        <f t="shared" si="695"/>
        <v/>
      </c>
      <c r="BR1447" s="48" t="str">
        <f t="shared" si="696"/>
        <v/>
      </c>
      <c r="BS1447" s="48" t="str">
        <f t="shared" si="697"/>
        <v/>
      </c>
      <c r="BT1447" s="48" t="str">
        <f t="shared" si="698"/>
        <v/>
      </c>
      <c r="BU1447" s="48" t="str">
        <f t="shared" si="699"/>
        <v/>
      </c>
    </row>
    <row r="1448" spans="1:73">
      <c r="A1448" s="10">
        <f>Audit!A213</f>
        <v>0</v>
      </c>
      <c r="B1448" s="10" t="e">
        <f t="shared" si="670"/>
        <v>#N/A</v>
      </c>
      <c r="C1448" s="17" t="e">
        <f>VLOOKUP(Audit!B213,$V$3:$AE$12,2,FALSE) &amp; VLOOKUP(Audit!B213,$V$13:$AE$22,2,FALSE)&amp; IF(Audit!B213=10,Audit!V213&amp;Audit!W213,"")</f>
        <v>#N/A</v>
      </c>
      <c r="D1448" s="17" t="e">
        <f>VLOOKUP(Audit!C213,$V$3:$AE$12,3,FALSE) &amp; VLOOKUP(Audit!C213,$V$13:$AE$22,3,FALSE) &amp;IF(Audit!C213=10,Audit!V213&amp;Audit!W213,"")</f>
        <v>#N/A</v>
      </c>
      <c r="E1448" s="17" t="e">
        <f>VLOOKUP(Audit!D213,$V$3:$AE$12,4,FALSE)&amp; Audit!T213 &amp; VLOOKUP(Audit!D213,$V$13:$AE$22,4,FALSE)&amp; IF(Audit!D213=10,Audit!V213&amp;Audit!W213,"")</f>
        <v>#N/A</v>
      </c>
      <c r="F1448" s="17" t="e">
        <f>VLOOKUP(Audit!E213,$V$3:$AE$12,5,FALSE) &amp; VLOOKUP(Audit!E213,$V$13:$AE$22,5,FALSE)&amp; IF(Audit!E213=10,Audit!V213&amp;Audit!W213,"")</f>
        <v>#N/A</v>
      </c>
      <c r="G1448" s="17" t="e">
        <f>VLOOKUP(Audit!F213,$V$3:$AE$12,6,FALSE) &amp; VLOOKUP(Audit!F213,$V$13:$AE$22,6,FALSE)&amp; IF(Audit!F213=10,Audit!V213&amp;Audit!W213,"")</f>
        <v>#N/A</v>
      </c>
      <c r="H1448" s="17" t="e">
        <f>VLOOKUP(Audit!G213,$V$3:$AE$12,7,FALSE) &amp; VLOOKUP(Audit!G213,$V$13:$AE$22,7,FALSE)&amp;IF(Audit!G213=10,Audit!V213&amp;Audit!W213,"")</f>
        <v>#N/A</v>
      </c>
      <c r="I1448" s="17" t="e">
        <f>VLOOKUP(Audit!H213,$V$3:$AE$12,8,FALSE) &amp; Audit!U213 &amp; VLOOKUP(Audit!H213,$V$13:$AE$22,8,FALSE)&amp;IF(Audit!H213=10,Audit!V213&amp;Audit!W213,"")</f>
        <v>#N/A</v>
      </c>
      <c r="J1448" s="17" t="e">
        <f>VLOOKUP(Audit!I213,$V$3:$AE$12,9,FALSE) &amp; VLOOKUP(Audit!I213,$V$13:$AE$22,9,FALSE) &amp; IF(Audit!I213=10,Audit!V213&amp;Audit!W213,"") &amp; IF(Audit!I213&lt;&gt;1,U1448,"")</f>
        <v>#N/A</v>
      </c>
      <c r="K1448" s="17" t="e">
        <f>VLOOKUP(Audit!J213,$V$3:$AE$12,10,FALSE) &amp; Audit!S213 &amp; VLOOKUP(Audit!J213,$V$13:$AE$22,10,FALSE) &amp; IF(Audit!J213=10,Audit!V213&amp;Audit!W213,"") &amp; IF(Audit!J213&lt;&gt;1,U1448,"")</f>
        <v>#N/A</v>
      </c>
      <c r="L1448" s="10">
        <f>Audit!K213</f>
        <v>0</v>
      </c>
      <c r="M1448" s="10" t="e">
        <f t="shared" si="671"/>
        <v>#N/A</v>
      </c>
      <c r="N1448" s="10" t="e">
        <f t="shared" si="672"/>
        <v>#N/A</v>
      </c>
      <c r="O1448" s="10" t="e">
        <f t="shared" si="673"/>
        <v>#N/A</v>
      </c>
      <c r="P1448" s="10" t="e">
        <f t="shared" si="674"/>
        <v>#N/A</v>
      </c>
      <c r="Q1448" s="10" t="e">
        <f t="shared" si="675"/>
        <v>#N/A</v>
      </c>
      <c r="R1448" s="10" t="e">
        <f t="shared" si="676"/>
        <v>#N/A</v>
      </c>
      <c r="S1448" s="10" t="e">
        <f t="shared" si="677"/>
        <v>#N/A</v>
      </c>
      <c r="T1448" s="10" t="e">
        <f t="shared" si="678"/>
        <v>#N/A</v>
      </c>
      <c r="U1448" s="17" t="str">
        <f>IF(Audit!M213="","",VLOOKUP(Audit!M213,$W$26:$X$35,2,FALSE)) &amp; Audit!N213 &amp; IF(Audit!O213="","",IF(Audit!N213&lt;=1.4,VLOOKUP(Audit!O213,$W$38:X1493,2,FALSE),VLOOKUP(Audit!O213,$W$51:$X$61,2,FALSE))) &amp; IF(Audit!P213="","",VLOOKUP(Audit!P213,$Y$26:$Z$35,2,FALSE) &amp; Audit!Q213 &amp; IF(Audit!O213="","",IF(Audit!Q213&lt;=1.4,VLOOKUP(Audit!R213,$Y$38:$Z$48,2,FALSE),VLOOKUP(Audit!R213,$Y$51:$Z$61,2,FALSE))))</f>
        <v/>
      </c>
      <c r="V1448" s="21"/>
      <c r="AH1448" s="49">
        <f>Audit!A213</f>
        <v>0</v>
      </c>
      <c r="AI1448" s="50" t="e">
        <f>VLOOKUP(Audit!B213,$V$3:$AE$12,2,FALSE)&amp; IF(Audit!B213=10,Audit!V213,"")</f>
        <v>#N/A</v>
      </c>
      <c r="AJ1448" s="50" t="e">
        <f>VLOOKUP(Audit!B213,$V$13:$AE$22,2,FALSE)&amp; IF(Audit!B213=10,Audit!W213,"")</f>
        <v>#N/A</v>
      </c>
      <c r="AK1448" s="47" t="e">
        <f t="shared" si="679"/>
        <v>#N/A</v>
      </c>
      <c r="AL1448" s="50" t="e">
        <f>VLOOKUP(Audit!C213,$V$3:$AE$12,3,FALSE)&amp; IF(Audit!C213=10,Audit!V213,"")</f>
        <v>#N/A</v>
      </c>
      <c r="AM1448" s="50" t="e">
        <f>VLOOKUP(Audit!C213,$V$13:$AE$22,3,FALSE)&amp; IF(Audit!C213=10,Audit!W213,"")</f>
        <v>#N/A</v>
      </c>
      <c r="AN1448" s="47" t="e">
        <f t="shared" si="680"/>
        <v>#N/A</v>
      </c>
      <c r="AO1448" s="50" t="e">
        <f>VLOOKUP(Audit!D213,$V$3:$AE$12,4,FALSE) &amp;  Audit!T213 &amp; IF(Audit!D213=10,Audit!V213,"")</f>
        <v>#N/A</v>
      </c>
      <c r="AP1448" s="50" t="e">
        <f>VLOOKUP(Audit!D213,$V$13:$AE$22,4,FALSE)&amp; IF(Audit!D213=10,Audit!W213,"")</f>
        <v>#N/A</v>
      </c>
      <c r="AQ1448" s="47" t="e">
        <f t="shared" si="681"/>
        <v>#N/A</v>
      </c>
      <c r="AR1448" s="50" t="e">
        <f>VLOOKUP(Audit!E213,$V$3:$AE$12,5,FALSE)&amp; IF(Audit!E213=10,Audit!V213,"")</f>
        <v>#N/A</v>
      </c>
      <c r="AS1448" s="50" t="e">
        <f>VLOOKUP(Audit!E213,$V$13:$AE$22,5,FALSE)&amp; IF(Audit!E213=10,Audit!W213,"")</f>
        <v>#N/A</v>
      </c>
      <c r="AT1448" s="47" t="e">
        <f t="shared" si="682"/>
        <v>#N/A</v>
      </c>
      <c r="AU1448" s="50" t="e">
        <f>VLOOKUP(Audit!F213,$V$3:$AE$12,6,FALSE)&amp; IF(Audit!F213=10,Audit!V213,"")</f>
        <v>#N/A</v>
      </c>
      <c r="AV1448" s="50" t="e">
        <f>VLOOKUP(Audit!F213,$V$13:$AE$22,6,FALSE)&amp; IF(Audit!F213=10,Audit!W213,"")</f>
        <v>#N/A</v>
      </c>
      <c r="AW1448" s="47" t="e">
        <f t="shared" si="683"/>
        <v>#N/A</v>
      </c>
      <c r="AX1448" s="50" t="e">
        <f>VLOOKUP(Audit!G213,$V$3:$AE$12,7,FALSE)&amp; IF(Audit!G213=10,Audit!V213,"")</f>
        <v>#N/A</v>
      </c>
      <c r="AY1448" s="50" t="e">
        <f>VLOOKUP(Audit!G213,$V$13:$AE$22,7,FALSE) &amp; IF(Audit!G213=10,Audit!W213,"")</f>
        <v>#N/A</v>
      </c>
      <c r="AZ1448" s="47" t="e">
        <f t="shared" si="684"/>
        <v>#N/A</v>
      </c>
      <c r="BA1448" s="50" t="e">
        <f>VLOOKUP(Audit!H213,$V$3:$AE$12,8,FALSE)&amp; Audit!U213 &amp; IF(Audit!H213=10,Audit!V213,"")</f>
        <v>#N/A</v>
      </c>
      <c r="BB1448" s="50" t="e">
        <f>VLOOKUP(Audit!H213,$V$13:$AE$22,8,FALSE) &amp; IF(Audit!H213=10,Audit!W213,"")</f>
        <v>#N/A</v>
      </c>
      <c r="BC1448" s="47" t="e">
        <f t="shared" si="685"/>
        <v>#N/A</v>
      </c>
      <c r="BD1448" s="50" t="e">
        <f>VLOOKUP(Audit!I213,$V$3:$AE$12,9,FALSE)&amp; IF(Audit!I213=10,Audit!V213,"")</f>
        <v>#N/A</v>
      </c>
      <c r="BE1448" s="50" t="e">
        <f>VLOOKUP(Audit!I213,$V$13:$AE$22,9,FALSE) &amp; IF(Audit!I213=10,Audit!W213,"") &amp; IF(Audit!I213&lt;&gt;1,U1448,"")</f>
        <v>#N/A</v>
      </c>
      <c r="BF1448" s="47" t="e">
        <f t="shared" si="686"/>
        <v>#N/A</v>
      </c>
      <c r="BG1448" s="50" t="e">
        <f>VLOOKUP(Audit!J213,$V$3:$AE$12,10,FALSE) &amp; Audit!S213 &amp; IF(Audit!J213=10,Audit!V213,"")</f>
        <v>#N/A</v>
      </c>
      <c r="BH1448" s="50" t="e">
        <f>VLOOKUP(Audit!J213,$V$13:$AE$22,10,FALSE) &amp; IF(Audit!J213=10,Audit!W213,"") &amp; IF(Audit!J213&lt;&gt;1,U1448,"")</f>
        <v>#N/A</v>
      </c>
      <c r="BI1448" s="47" t="e">
        <f t="shared" si="687"/>
        <v>#N/A</v>
      </c>
      <c r="BJ1448" s="48" t="str">
        <f t="shared" si="688"/>
        <v/>
      </c>
      <c r="BK1448" s="48" t="str">
        <f t="shared" si="689"/>
        <v/>
      </c>
      <c r="BL1448" s="48" t="str">
        <f t="shared" si="690"/>
        <v/>
      </c>
      <c r="BM1448" s="48" t="str">
        <f t="shared" si="691"/>
        <v/>
      </c>
      <c r="BN1448" s="48" t="str">
        <f t="shared" si="692"/>
        <v/>
      </c>
      <c r="BO1448" s="48" t="str">
        <f t="shared" si="693"/>
        <v/>
      </c>
      <c r="BP1448" s="48" t="str">
        <f t="shared" si="694"/>
        <v/>
      </c>
      <c r="BQ1448" s="48" t="str">
        <f t="shared" si="695"/>
        <v/>
      </c>
      <c r="BR1448" s="48" t="str">
        <f t="shared" si="696"/>
        <v/>
      </c>
      <c r="BS1448" s="48" t="str">
        <f t="shared" si="697"/>
        <v/>
      </c>
      <c r="BT1448" s="48" t="str">
        <f t="shared" si="698"/>
        <v/>
      </c>
      <c r="BU1448" s="48" t="str">
        <f t="shared" si="699"/>
        <v/>
      </c>
    </row>
    <row r="1449" spans="1:73">
      <c r="A1449" s="10">
        <f>Audit!A214</f>
        <v>0</v>
      </c>
      <c r="B1449" s="10" t="e">
        <f t="shared" si="670"/>
        <v>#N/A</v>
      </c>
      <c r="C1449" s="17" t="e">
        <f>VLOOKUP(Audit!B214,$V$3:$AE$12,2,FALSE) &amp; VLOOKUP(Audit!B214,$V$13:$AE$22,2,FALSE)&amp; IF(Audit!B214=10,Audit!V214&amp;Audit!W214,"")</f>
        <v>#N/A</v>
      </c>
      <c r="D1449" s="17" t="e">
        <f>VLOOKUP(Audit!C214,$V$3:$AE$12,3,FALSE) &amp; VLOOKUP(Audit!C214,$V$13:$AE$22,3,FALSE) &amp;IF(Audit!C214=10,Audit!V214&amp;Audit!W214,"")</f>
        <v>#N/A</v>
      </c>
      <c r="E1449" s="17" t="e">
        <f>VLOOKUP(Audit!D214,$V$3:$AE$12,4,FALSE)&amp; Audit!T214 &amp; VLOOKUP(Audit!D214,$V$13:$AE$22,4,FALSE)&amp; IF(Audit!D214=10,Audit!V214&amp;Audit!W214,"")</f>
        <v>#N/A</v>
      </c>
      <c r="F1449" s="17" t="e">
        <f>VLOOKUP(Audit!E214,$V$3:$AE$12,5,FALSE) &amp; VLOOKUP(Audit!E214,$V$13:$AE$22,5,FALSE)&amp; IF(Audit!E214=10,Audit!V214&amp;Audit!W214,"")</f>
        <v>#N/A</v>
      </c>
      <c r="G1449" s="17" t="e">
        <f>VLOOKUP(Audit!F214,$V$3:$AE$12,6,FALSE) &amp; VLOOKUP(Audit!F214,$V$13:$AE$22,6,FALSE)&amp; IF(Audit!F214=10,Audit!V214&amp;Audit!W214,"")</f>
        <v>#N/A</v>
      </c>
      <c r="H1449" s="17" t="e">
        <f>VLOOKUP(Audit!G214,$V$3:$AE$12,7,FALSE) &amp; VLOOKUP(Audit!G214,$V$13:$AE$22,7,FALSE)&amp;IF(Audit!G214=10,Audit!V214&amp;Audit!W214,"")</f>
        <v>#N/A</v>
      </c>
      <c r="I1449" s="17" t="e">
        <f>VLOOKUP(Audit!H214,$V$3:$AE$12,8,FALSE) &amp; Audit!U214 &amp; VLOOKUP(Audit!H214,$V$13:$AE$22,8,FALSE)&amp;IF(Audit!H214=10,Audit!V214&amp;Audit!W214,"")</f>
        <v>#N/A</v>
      </c>
      <c r="J1449" s="17" t="e">
        <f>VLOOKUP(Audit!I214,$V$3:$AE$12,9,FALSE) &amp; VLOOKUP(Audit!I214,$V$13:$AE$22,9,FALSE) &amp; IF(Audit!I214=10,Audit!V214&amp;Audit!W214,"") &amp; IF(Audit!I214&lt;&gt;1,U1449,"")</f>
        <v>#N/A</v>
      </c>
      <c r="K1449" s="17" t="e">
        <f>VLOOKUP(Audit!J214,$V$3:$AE$12,10,FALSE) &amp; Audit!S214 &amp; VLOOKUP(Audit!J214,$V$13:$AE$22,10,FALSE) &amp; IF(Audit!J214=10,Audit!V214&amp;Audit!W214,"") &amp; IF(Audit!J214&lt;&gt;1,U1449,"")</f>
        <v>#N/A</v>
      </c>
      <c r="L1449" s="10">
        <f>Audit!K214</f>
        <v>0</v>
      </c>
      <c r="M1449" s="10" t="e">
        <f t="shared" si="671"/>
        <v>#N/A</v>
      </c>
      <c r="N1449" s="10" t="e">
        <f t="shared" si="672"/>
        <v>#N/A</v>
      </c>
      <c r="O1449" s="10" t="e">
        <f t="shared" si="673"/>
        <v>#N/A</v>
      </c>
      <c r="P1449" s="10" t="e">
        <f t="shared" si="674"/>
        <v>#N/A</v>
      </c>
      <c r="Q1449" s="10" t="e">
        <f t="shared" si="675"/>
        <v>#N/A</v>
      </c>
      <c r="R1449" s="10" t="e">
        <f t="shared" si="676"/>
        <v>#N/A</v>
      </c>
      <c r="S1449" s="10" t="e">
        <f t="shared" si="677"/>
        <v>#N/A</v>
      </c>
      <c r="T1449" s="10" t="e">
        <f t="shared" si="678"/>
        <v>#N/A</v>
      </c>
      <c r="U1449" s="17" t="str">
        <f>IF(Audit!M214="","",VLOOKUP(Audit!M214,$W$26:$X$35,2,FALSE)) &amp; Audit!N214 &amp; IF(Audit!O214="","",IF(Audit!N214&lt;=1.4,VLOOKUP(Audit!O214,$W$38:X1494,2,FALSE),VLOOKUP(Audit!O214,$W$51:$X$61,2,FALSE))) &amp; IF(Audit!P214="","",VLOOKUP(Audit!P214,$Y$26:$Z$35,2,FALSE) &amp; Audit!Q214 &amp; IF(Audit!O214="","",IF(Audit!Q214&lt;=1.4,VLOOKUP(Audit!R214,$Y$38:$Z$48,2,FALSE),VLOOKUP(Audit!R214,$Y$51:$Z$61,2,FALSE))))</f>
        <v/>
      </c>
      <c r="V1449" s="21"/>
      <c r="AH1449" s="49">
        <f>Audit!A214</f>
        <v>0</v>
      </c>
      <c r="AI1449" s="50" t="e">
        <f>VLOOKUP(Audit!B214,$V$3:$AE$12,2,FALSE)&amp; IF(Audit!B214=10,Audit!V214,"")</f>
        <v>#N/A</v>
      </c>
      <c r="AJ1449" s="50" t="e">
        <f>VLOOKUP(Audit!B214,$V$13:$AE$22,2,FALSE)&amp; IF(Audit!B214=10,Audit!W214,"")</f>
        <v>#N/A</v>
      </c>
      <c r="AK1449" s="47" t="e">
        <f t="shared" si="679"/>
        <v>#N/A</v>
      </c>
      <c r="AL1449" s="50" t="e">
        <f>VLOOKUP(Audit!C214,$V$3:$AE$12,3,FALSE)&amp; IF(Audit!C214=10,Audit!V214,"")</f>
        <v>#N/A</v>
      </c>
      <c r="AM1449" s="50" t="e">
        <f>VLOOKUP(Audit!C214,$V$13:$AE$22,3,FALSE)&amp; IF(Audit!C214=10,Audit!W214,"")</f>
        <v>#N/A</v>
      </c>
      <c r="AN1449" s="47" t="e">
        <f t="shared" si="680"/>
        <v>#N/A</v>
      </c>
      <c r="AO1449" s="50" t="e">
        <f>VLOOKUP(Audit!D214,$V$3:$AE$12,4,FALSE) &amp;  Audit!T214 &amp; IF(Audit!D214=10,Audit!V214,"")</f>
        <v>#N/A</v>
      </c>
      <c r="AP1449" s="50" t="e">
        <f>VLOOKUP(Audit!D214,$V$13:$AE$22,4,FALSE)&amp; IF(Audit!D214=10,Audit!W214,"")</f>
        <v>#N/A</v>
      </c>
      <c r="AQ1449" s="47" t="e">
        <f t="shared" si="681"/>
        <v>#N/A</v>
      </c>
      <c r="AR1449" s="50" t="e">
        <f>VLOOKUP(Audit!E214,$V$3:$AE$12,5,FALSE)&amp; IF(Audit!E214=10,Audit!V214,"")</f>
        <v>#N/A</v>
      </c>
      <c r="AS1449" s="50" t="e">
        <f>VLOOKUP(Audit!E214,$V$13:$AE$22,5,FALSE)&amp; IF(Audit!E214=10,Audit!W214,"")</f>
        <v>#N/A</v>
      </c>
      <c r="AT1449" s="47" t="e">
        <f t="shared" si="682"/>
        <v>#N/A</v>
      </c>
      <c r="AU1449" s="50" t="e">
        <f>VLOOKUP(Audit!F214,$V$3:$AE$12,6,FALSE)&amp; IF(Audit!F214=10,Audit!V214,"")</f>
        <v>#N/A</v>
      </c>
      <c r="AV1449" s="50" t="e">
        <f>VLOOKUP(Audit!F214,$V$13:$AE$22,6,FALSE)&amp; IF(Audit!F214=10,Audit!W214,"")</f>
        <v>#N/A</v>
      </c>
      <c r="AW1449" s="47" t="e">
        <f t="shared" si="683"/>
        <v>#N/A</v>
      </c>
      <c r="AX1449" s="50" t="e">
        <f>VLOOKUP(Audit!G214,$V$3:$AE$12,7,FALSE)&amp; IF(Audit!G214=10,Audit!V214,"")</f>
        <v>#N/A</v>
      </c>
      <c r="AY1449" s="50" t="e">
        <f>VLOOKUP(Audit!G214,$V$13:$AE$22,7,FALSE) &amp; IF(Audit!G214=10,Audit!W214,"")</f>
        <v>#N/A</v>
      </c>
      <c r="AZ1449" s="47" t="e">
        <f t="shared" si="684"/>
        <v>#N/A</v>
      </c>
      <c r="BA1449" s="50" t="e">
        <f>VLOOKUP(Audit!H214,$V$3:$AE$12,8,FALSE)&amp; Audit!U214 &amp; IF(Audit!H214=10,Audit!V214,"")</f>
        <v>#N/A</v>
      </c>
      <c r="BB1449" s="50" t="e">
        <f>VLOOKUP(Audit!H214,$V$13:$AE$22,8,FALSE) &amp; IF(Audit!H214=10,Audit!W214,"")</f>
        <v>#N/A</v>
      </c>
      <c r="BC1449" s="47" t="e">
        <f t="shared" si="685"/>
        <v>#N/A</v>
      </c>
      <c r="BD1449" s="50" t="e">
        <f>VLOOKUP(Audit!I214,$V$3:$AE$12,9,FALSE)&amp; IF(Audit!I214=10,Audit!V214,"")</f>
        <v>#N/A</v>
      </c>
      <c r="BE1449" s="50" t="e">
        <f>VLOOKUP(Audit!I214,$V$13:$AE$22,9,FALSE) &amp; IF(Audit!I214=10,Audit!W214,"") &amp; IF(Audit!I214&lt;&gt;1,U1449,"")</f>
        <v>#N/A</v>
      </c>
      <c r="BF1449" s="47" t="e">
        <f t="shared" si="686"/>
        <v>#N/A</v>
      </c>
      <c r="BG1449" s="50" t="e">
        <f>VLOOKUP(Audit!J214,$V$3:$AE$12,10,FALSE) &amp; Audit!S214 &amp; IF(Audit!J214=10,Audit!V214,"")</f>
        <v>#N/A</v>
      </c>
      <c r="BH1449" s="50" t="e">
        <f>VLOOKUP(Audit!J214,$V$13:$AE$22,10,FALSE) &amp; IF(Audit!J214=10,Audit!W214,"") &amp; IF(Audit!J214&lt;&gt;1,U1449,"")</f>
        <v>#N/A</v>
      </c>
      <c r="BI1449" s="47" t="e">
        <f t="shared" si="687"/>
        <v>#N/A</v>
      </c>
      <c r="BJ1449" s="48" t="str">
        <f t="shared" si="688"/>
        <v/>
      </c>
      <c r="BK1449" s="48" t="str">
        <f t="shared" si="689"/>
        <v/>
      </c>
      <c r="BL1449" s="48" t="str">
        <f t="shared" si="690"/>
        <v/>
      </c>
      <c r="BM1449" s="48" t="str">
        <f t="shared" si="691"/>
        <v/>
      </c>
      <c r="BN1449" s="48" t="str">
        <f t="shared" si="692"/>
        <v/>
      </c>
      <c r="BO1449" s="48" t="str">
        <f t="shared" si="693"/>
        <v/>
      </c>
      <c r="BP1449" s="48" t="str">
        <f t="shared" si="694"/>
        <v/>
      </c>
      <c r="BQ1449" s="48" t="str">
        <f t="shared" si="695"/>
        <v/>
      </c>
      <c r="BR1449" s="48" t="str">
        <f t="shared" si="696"/>
        <v/>
      </c>
      <c r="BS1449" s="48" t="str">
        <f t="shared" si="697"/>
        <v/>
      </c>
      <c r="BT1449" s="48" t="str">
        <f t="shared" si="698"/>
        <v/>
      </c>
      <c r="BU1449" s="48" t="str">
        <f t="shared" si="699"/>
        <v/>
      </c>
    </row>
    <row r="1450" spans="1:73">
      <c r="A1450" s="10">
        <f>Audit!A215</f>
        <v>0</v>
      </c>
      <c r="B1450" s="10" t="e">
        <f t="shared" si="670"/>
        <v>#N/A</v>
      </c>
      <c r="C1450" s="17" t="e">
        <f>VLOOKUP(Audit!B215,$V$3:$AE$12,2,FALSE) &amp; VLOOKUP(Audit!B215,$V$13:$AE$22,2,FALSE)&amp; IF(Audit!B215=10,Audit!V215&amp;Audit!W215,"")</f>
        <v>#N/A</v>
      </c>
      <c r="D1450" s="17" t="e">
        <f>VLOOKUP(Audit!C215,$V$3:$AE$12,3,FALSE) &amp; VLOOKUP(Audit!C215,$V$13:$AE$22,3,FALSE) &amp;IF(Audit!C215=10,Audit!V215&amp;Audit!W215,"")</f>
        <v>#N/A</v>
      </c>
      <c r="E1450" s="17" t="e">
        <f>VLOOKUP(Audit!D215,$V$3:$AE$12,4,FALSE)&amp; Audit!T215 &amp; VLOOKUP(Audit!D215,$V$13:$AE$22,4,FALSE)&amp; IF(Audit!D215=10,Audit!V215&amp;Audit!W215,"")</f>
        <v>#N/A</v>
      </c>
      <c r="F1450" s="17" t="e">
        <f>VLOOKUP(Audit!E215,$V$3:$AE$12,5,FALSE) &amp; VLOOKUP(Audit!E215,$V$13:$AE$22,5,FALSE)&amp; IF(Audit!E215=10,Audit!V215&amp;Audit!W215,"")</f>
        <v>#N/A</v>
      </c>
      <c r="G1450" s="17" t="e">
        <f>VLOOKUP(Audit!F215,$V$3:$AE$12,6,FALSE) &amp; VLOOKUP(Audit!F215,$V$13:$AE$22,6,FALSE)&amp; IF(Audit!F215=10,Audit!V215&amp;Audit!W215,"")</f>
        <v>#N/A</v>
      </c>
      <c r="H1450" s="17" t="e">
        <f>VLOOKUP(Audit!G215,$V$3:$AE$12,7,FALSE) &amp; VLOOKUP(Audit!G215,$V$13:$AE$22,7,FALSE)&amp;IF(Audit!G215=10,Audit!V215&amp;Audit!W215,"")</f>
        <v>#N/A</v>
      </c>
      <c r="I1450" s="17" t="e">
        <f>VLOOKUP(Audit!H215,$V$3:$AE$12,8,FALSE) &amp; Audit!U215 &amp; VLOOKUP(Audit!H215,$V$13:$AE$22,8,FALSE)&amp;IF(Audit!H215=10,Audit!V215&amp;Audit!W215,"")</f>
        <v>#N/A</v>
      </c>
      <c r="J1450" s="17" t="e">
        <f>VLOOKUP(Audit!I215,$V$3:$AE$12,9,FALSE) &amp; VLOOKUP(Audit!I215,$V$13:$AE$22,9,FALSE) &amp; IF(Audit!I215=10,Audit!V215&amp;Audit!W215,"") &amp; IF(Audit!I215&lt;&gt;1,U1450,"")</f>
        <v>#N/A</v>
      </c>
      <c r="K1450" s="17" t="e">
        <f>VLOOKUP(Audit!J215,$V$3:$AE$12,10,FALSE) &amp; Audit!S215 &amp; VLOOKUP(Audit!J215,$V$13:$AE$22,10,FALSE) &amp; IF(Audit!J215=10,Audit!V215&amp;Audit!W215,"") &amp; IF(Audit!J215&lt;&gt;1,U1450,"")</f>
        <v>#N/A</v>
      </c>
      <c r="L1450" s="10">
        <f>Audit!K215</f>
        <v>0</v>
      </c>
      <c r="M1450" s="10" t="e">
        <f t="shared" si="671"/>
        <v>#N/A</v>
      </c>
      <c r="N1450" s="10" t="e">
        <f t="shared" si="672"/>
        <v>#N/A</v>
      </c>
      <c r="O1450" s="10" t="e">
        <f t="shared" si="673"/>
        <v>#N/A</v>
      </c>
      <c r="P1450" s="10" t="e">
        <f t="shared" si="674"/>
        <v>#N/A</v>
      </c>
      <c r="Q1450" s="10" t="e">
        <f t="shared" si="675"/>
        <v>#N/A</v>
      </c>
      <c r="R1450" s="10" t="e">
        <f t="shared" si="676"/>
        <v>#N/A</v>
      </c>
      <c r="S1450" s="10" t="e">
        <f t="shared" si="677"/>
        <v>#N/A</v>
      </c>
      <c r="T1450" s="10" t="e">
        <f t="shared" si="678"/>
        <v>#N/A</v>
      </c>
      <c r="U1450" s="17" t="str">
        <f>IF(Audit!M215="","",VLOOKUP(Audit!M215,$W$26:$X$35,2,FALSE)) &amp; Audit!N215 &amp; IF(Audit!O215="","",IF(Audit!N215&lt;=1.4,VLOOKUP(Audit!O215,$W$38:X1495,2,FALSE),VLOOKUP(Audit!O215,$W$51:$X$61,2,FALSE))) &amp; IF(Audit!P215="","",VLOOKUP(Audit!P215,$Y$26:$Z$35,2,FALSE) &amp; Audit!Q215 &amp; IF(Audit!O215="","",IF(Audit!Q215&lt;=1.4,VLOOKUP(Audit!R215,$Y$38:$Z$48,2,FALSE),VLOOKUP(Audit!R215,$Y$51:$Z$61,2,FALSE))))</f>
        <v/>
      </c>
      <c r="V1450" s="21"/>
      <c r="AH1450" s="49">
        <f>Audit!A215</f>
        <v>0</v>
      </c>
      <c r="AI1450" s="50" t="e">
        <f>VLOOKUP(Audit!B215,$V$3:$AE$12,2,FALSE)&amp; IF(Audit!B215=10,Audit!V215,"")</f>
        <v>#N/A</v>
      </c>
      <c r="AJ1450" s="50" t="e">
        <f>VLOOKUP(Audit!B215,$V$13:$AE$22,2,FALSE)&amp; IF(Audit!B215=10,Audit!W215,"")</f>
        <v>#N/A</v>
      </c>
      <c r="AK1450" s="47" t="e">
        <f t="shared" si="679"/>
        <v>#N/A</v>
      </c>
      <c r="AL1450" s="50" t="e">
        <f>VLOOKUP(Audit!C215,$V$3:$AE$12,3,FALSE)&amp; IF(Audit!C215=10,Audit!V215,"")</f>
        <v>#N/A</v>
      </c>
      <c r="AM1450" s="50" t="e">
        <f>VLOOKUP(Audit!C215,$V$13:$AE$22,3,FALSE)&amp; IF(Audit!C215=10,Audit!W215,"")</f>
        <v>#N/A</v>
      </c>
      <c r="AN1450" s="47" t="e">
        <f t="shared" si="680"/>
        <v>#N/A</v>
      </c>
      <c r="AO1450" s="50" t="e">
        <f>VLOOKUP(Audit!D215,$V$3:$AE$12,4,FALSE) &amp;  Audit!T215 &amp; IF(Audit!D215=10,Audit!V215,"")</f>
        <v>#N/A</v>
      </c>
      <c r="AP1450" s="50" t="e">
        <f>VLOOKUP(Audit!D215,$V$13:$AE$22,4,FALSE)&amp; IF(Audit!D215=10,Audit!W215,"")</f>
        <v>#N/A</v>
      </c>
      <c r="AQ1450" s="47" t="e">
        <f t="shared" si="681"/>
        <v>#N/A</v>
      </c>
      <c r="AR1450" s="50" t="e">
        <f>VLOOKUP(Audit!E215,$V$3:$AE$12,5,FALSE)&amp; IF(Audit!E215=10,Audit!V215,"")</f>
        <v>#N/A</v>
      </c>
      <c r="AS1450" s="50" t="e">
        <f>VLOOKUP(Audit!E215,$V$13:$AE$22,5,FALSE)&amp; IF(Audit!E215=10,Audit!W215,"")</f>
        <v>#N/A</v>
      </c>
      <c r="AT1450" s="47" t="e">
        <f t="shared" si="682"/>
        <v>#N/A</v>
      </c>
      <c r="AU1450" s="50" t="e">
        <f>VLOOKUP(Audit!F215,$V$3:$AE$12,6,FALSE)&amp; IF(Audit!F215=10,Audit!V215,"")</f>
        <v>#N/A</v>
      </c>
      <c r="AV1450" s="50" t="e">
        <f>VLOOKUP(Audit!F215,$V$13:$AE$22,6,FALSE)&amp; IF(Audit!F215=10,Audit!W215,"")</f>
        <v>#N/A</v>
      </c>
      <c r="AW1450" s="47" t="e">
        <f t="shared" si="683"/>
        <v>#N/A</v>
      </c>
      <c r="AX1450" s="50" t="e">
        <f>VLOOKUP(Audit!G215,$V$3:$AE$12,7,FALSE)&amp; IF(Audit!G215=10,Audit!V215,"")</f>
        <v>#N/A</v>
      </c>
      <c r="AY1450" s="50" t="e">
        <f>VLOOKUP(Audit!G215,$V$13:$AE$22,7,FALSE) &amp; IF(Audit!G215=10,Audit!W215,"")</f>
        <v>#N/A</v>
      </c>
      <c r="AZ1450" s="47" t="e">
        <f t="shared" si="684"/>
        <v>#N/A</v>
      </c>
      <c r="BA1450" s="50" t="e">
        <f>VLOOKUP(Audit!H215,$V$3:$AE$12,8,FALSE)&amp; Audit!U215 &amp; IF(Audit!H215=10,Audit!V215,"")</f>
        <v>#N/A</v>
      </c>
      <c r="BB1450" s="50" t="e">
        <f>VLOOKUP(Audit!H215,$V$13:$AE$22,8,FALSE) &amp; IF(Audit!H215=10,Audit!W215,"")</f>
        <v>#N/A</v>
      </c>
      <c r="BC1450" s="47" t="e">
        <f t="shared" si="685"/>
        <v>#N/A</v>
      </c>
      <c r="BD1450" s="50" t="e">
        <f>VLOOKUP(Audit!I215,$V$3:$AE$12,9,FALSE)&amp; IF(Audit!I215=10,Audit!V215,"")</f>
        <v>#N/A</v>
      </c>
      <c r="BE1450" s="50" t="e">
        <f>VLOOKUP(Audit!I215,$V$13:$AE$22,9,FALSE) &amp; IF(Audit!I215=10,Audit!W215,"") &amp; IF(Audit!I215&lt;&gt;1,U1450,"")</f>
        <v>#N/A</v>
      </c>
      <c r="BF1450" s="47" t="e">
        <f t="shared" si="686"/>
        <v>#N/A</v>
      </c>
      <c r="BG1450" s="50" t="e">
        <f>VLOOKUP(Audit!J215,$V$3:$AE$12,10,FALSE) &amp; Audit!S215 &amp; IF(Audit!J215=10,Audit!V215,"")</f>
        <v>#N/A</v>
      </c>
      <c r="BH1450" s="50" t="e">
        <f>VLOOKUP(Audit!J215,$V$13:$AE$22,10,FALSE) &amp; IF(Audit!J215=10,Audit!W215,"") &amp; IF(Audit!J215&lt;&gt;1,U1450,"")</f>
        <v>#N/A</v>
      </c>
      <c r="BI1450" s="47" t="e">
        <f t="shared" si="687"/>
        <v>#N/A</v>
      </c>
      <c r="BJ1450" s="48" t="str">
        <f t="shared" si="688"/>
        <v/>
      </c>
      <c r="BK1450" s="48" t="str">
        <f t="shared" si="689"/>
        <v/>
      </c>
      <c r="BL1450" s="48" t="str">
        <f t="shared" si="690"/>
        <v/>
      </c>
      <c r="BM1450" s="48" t="str">
        <f t="shared" si="691"/>
        <v/>
      </c>
      <c r="BN1450" s="48" t="str">
        <f t="shared" si="692"/>
        <v/>
      </c>
      <c r="BO1450" s="48" t="str">
        <f t="shared" si="693"/>
        <v/>
      </c>
      <c r="BP1450" s="48" t="str">
        <f t="shared" si="694"/>
        <v/>
      </c>
      <c r="BQ1450" s="48" t="str">
        <f t="shared" si="695"/>
        <v/>
      </c>
      <c r="BR1450" s="48" t="str">
        <f t="shared" si="696"/>
        <v/>
      </c>
      <c r="BS1450" s="48" t="str">
        <f t="shared" si="697"/>
        <v/>
      </c>
      <c r="BT1450" s="48" t="str">
        <f t="shared" si="698"/>
        <v/>
      </c>
      <c r="BU1450" s="48" t="str">
        <f t="shared" si="699"/>
        <v/>
      </c>
    </row>
    <row r="1451" spans="1:73">
      <c r="A1451" s="10">
        <f>Audit!A216</f>
        <v>0</v>
      </c>
      <c r="B1451" s="10" t="e">
        <f t="shared" si="670"/>
        <v>#N/A</v>
      </c>
      <c r="C1451" s="17" t="e">
        <f>VLOOKUP(Audit!B216,$V$3:$AE$12,2,FALSE) &amp; VLOOKUP(Audit!B216,$V$13:$AE$22,2,FALSE)&amp; IF(Audit!B216=10,Audit!V216&amp;Audit!W216,"")</f>
        <v>#N/A</v>
      </c>
      <c r="D1451" s="17" t="e">
        <f>VLOOKUP(Audit!C216,$V$3:$AE$12,3,FALSE) &amp; VLOOKUP(Audit!C216,$V$13:$AE$22,3,FALSE) &amp;IF(Audit!C216=10,Audit!V216&amp;Audit!W216,"")</f>
        <v>#N/A</v>
      </c>
      <c r="E1451" s="17" t="e">
        <f>VLOOKUP(Audit!D216,$V$3:$AE$12,4,FALSE)&amp; Audit!T216 &amp; VLOOKUP(Audit!D216,$V$13:$AE$22,4,FALSE)&amp; IF(Audit!D216=10,Audit!V216&amp;Audit!W216,"")</f>
        <v>#N/A</v>
      </c>
      <c r="F1451" s="17" t="e">
        <f>VLOOKUP(Audit!E216,$V$3:$AE$12,5,FALSE) &amp; VLOOKUP(Audit!E216,$V$13:$AE$22,5,FALSE)&amp; IF(Audit!E216=10,Audit!V216&amp;Audit!W216,"")</f>
        <v>#N/A</v>
      </c>
      <c r="G1451" s="17" t="e">
        <f>VLOOKUP(Audit!F216,$V$3:$AE$12,6,FALSE) &amp; VLOOKUP(Audit!F216,$V$13:$AE$22,6,FALSE)&amp; IF(Audit!F216=10,Audit!V216&amp;Audit!W216,"")</f>
        <v>#N/A</v>
      </c>
      <c r="H1451" s="17" t="e">
        <f>VLOOKUP(Audit!G216,$V$3:$AE$12,7,FALSE) &amp; VLOOKUP(Audit!G216,$V$13:$AE$22,7,FALSE)&amp;IF(Audit!G216=10,Audit!V216&amp;Audit!W216,"")</f>
        <v>#N/A</v>
      </c>
      <c r="I1451" s="17" t="e">
        <f>VLOOKUP(Audit!H216,$V$3:$AE$12,8,FALSE) &amp; Audit!U216 &amp; VLOOKUP(Audit!H216,$V$13:$AE$22,8,FALSE)&amp;IF(Audit!H216=10,Audit!V216&amp;Audit!W216,"")</f>
        <v>#N/A</v>
      </c>
      <c r="J1451" s="17" t="e">
        <f>VLOOKUP(Audit!I216,$V$3:$AE$12,9,FALSE) &amp; VLOOKUP(Audit!I216,$V$13:$AE$22,9,FALSE) &amp; IF(Audit!I216=10,Audit!V216&amp;Audit!W216,"") &amp; IF(Audit!I216&lt;&gt;1,U1451,"")</f>
        <v>#N/A</v>
      </c>
      <c r="K1451" s="17" t="e">
        <f>VLOOKUP(Audit!J216,$V$3:$AE$12,10,FALSE) &amp; Audit!S216 &amp; VLOOKUP(Audit!J216,$V$13:$AE$22,10,FALSE) &amp; IF(Audit!J216=10,Audit!V216&amp;Audit!W216,"") &amp; IF(Audit!J216&lt;&gt;1,U1451,"")</f>
        <v>#N/A</v>
      </c>
      <c r="L1451" s="10">
        <f>Audit!K216</f>
        <v>0</v>
      </c>
      <c r="M1451" s="10" t="e">
        <f t="shared" si="671"/>
        <v>#N/A</v>
      </c>
      <c r="N1451" s="10" t="e">
        <f t="shared" si="672"/>
        <v>#N/A</v>
      </c>
      <c r="O1451" s="10" t="e">
        <f t="shared" si="673"/>
        <v>#N/A</v>
      </c>
      <c r="P1451" s="10" t="e">
        <f t="shared" si="674"/>
        <v>#N/A</v>
      </c>
      <c r="Q1451" s="10" t="e">
        <f t="shared" si="675"/>
        <v>#N/A</v>
      </c>
      <c r="R1451" s="10" t="e">
        <f t="shared" si="676"/>
        <v>#N/A</v>
      </c>
      <c r="S1451" s="10" t="e">
        <f t="shared" si="677"/>
        <v>#N/A</v>
      </c>
      <c r="T1451" s="10" t="e">
        <f t="shared" si="678"/>
        <v>#N/A</v>
      </c>
      <c r="U1451" s="17" t="str">
        <f>IF(Audit!M216="","",VLOOKUP(Audit!M216,$W$26:$X$35,2,FALSE)) &amp; Audit!N216 &amp; IF(Audit!O216="","",IF(Audit!N216&lt;=1.4,VLOOKUP(Audit!O216,$W$38:X1496,2,FALSE),VLOOKUP(Audit!O216,$W$51:$X$61,2,FALSE))) &amp; IF(Audit!P216="","",VLOOKUP(Audit!P216,$Y$26:$Z$35,2,FALSE) &amp; Audit!Q216 &amp; IF(Audit!O216="","",IF(Audit!Q216&lt;=1.4,VLOOKUP(Audit!R216,$Y$38:$Z$48,2,FALSE),VLOOKUP(Audit!R216,$Y$51:$Z$61,2,FALSE))))</f>
        <v/>
      </c>
      <c r="V1451" s="21"/>
      <c r="AH1451" s="49">
        <f>Audit!A216</f>
        <v>0</v>
      </c>
      <c r="AI1451" s="50" t="e">
        <f>VLOOKUP(Audit!B216,$V$3:$AE$12,2,FALSE)&amp; IF(Audit!B216=10,Audit!V216,"")</f>
        <v>#N/A</v>
      </c>
      <c r="AJ1451" s="50" t="e">
        <f>VLOOKUP(Audit!B216,$V$13:$AE$22,2,FALSE)&amp; IF(Audit!B216=10,Audit!W216,"")</f>
        <v>#N/A</v>
      </c>
      <c r="AK1451" s="47" t="e">
        <f t="shared" si="679"/>
        <v>#N/A</v>
      </c>
      <c r="AL1451" s="50" t="e">
        <f>VLOOKUP(Audit!C216,$V$3:$AE$12,3,FALSE)&amp; IF(Audit!C216=10,Audit!V216,"")</f>
        <v>#N/A</v>
      </c>
      <c r="AM1451" s="50" t="e">
        <f>VLOOKUP(Audit!C216,$V$13:$AE$22,3,FALSE)&amp; IF(Audit!C216=10,Audit!W216,"")</f>
        <v>#N/A</v>
      </c>
      <c r="AN1451" s="47" t="e">
        <f t="shared" si="680"/>
        <v>#N/A</v>
      </c>
      <c r="AO1451" s="50" t="e">
        <f>VLOOKUP(Audit!D216,$V$3:$AE$12,4,FALSE) &amp;  Audit!T216 &amp; IF(Audit!D216=10,Audit!V216,"")</f>
        <v>#N/A</v>
      </c>
      <c r="AP1451" s="50" t="e">
        <f>VLOOKUP(Audit!D216,$V$13:$AE$22,4,FALSE)&amp; IF(Audit!D216=10,Audit!W216,"")</f>
        <v>#N/A</v>
      </c>
      <c r="AQ1451" s="47" t="e">
        <f t="shared" si="681"/>
        <v>#N/A</v>
      </c>
      <c r="AR1451" s="50" t="e">
        <f>VLOOKUP(Audit!E216,$V$3:$AE$12,5,FALSE)&amp; IF(Audit!E216=10,Audit!V216,"")</f>
        <v>#N/A</v>
      </c>
      <c r="AS1451" s="50" t="e">
        <f>VLOOKUP(Audit!E216,$V$13:$AE$22,5,FALSE)&amp; IF(Audit!E216=10,Audit!W216,"")</f>
        <v>#N/A</v>
      </c>
      <c r="AT1451" s="47" t="e">
        <f t="shared" si="682"/>
        <v>#N/A</v>
      </c>
      <c r="AU1451" s="50" t="e">
        <f>VLOOKUP(Audit!F216,$V$3:$AE$12,6,FALSE)&amp; IF(Audit!F216=10,Audit!V216,"")</f>
        <v>#N/A</v>
      </c>
      <c r="AV1451" s="50" t="e">
        <f>VLOOKUP(Audit!F216,$V$13:$AE$22,6,FALSE)&amp; IF(Audit!F216=10,Audit!W216,"")</f>
        <v>#N/A</v>
      </c>
      <c r="AW1451" s="47" t="e">
        <f t="shared" si="683"/>
        <v>#N/A</v>
      </c>
      <c r="AX1451" s="50" t="e">
        <f>VLOOKUP(Audit!G216,$V$3:$AE$12,7,FALSE)&amp; IF(Audit!G216=10,Audit!V216,"")</f>
        <v>#N/A</v>
      </c>
      <c r="AY1451" s="50" t="e">
        <f>VLOOKUP(Audit!G216,$V$13:$AE$22,7,FALSE) &amp; IF(Audit!G216=10,Audit!W216,"")</f>
        <v>#N/A</v>
      </c>
      <c r="AZ1451" s="47" t="e">
        <f t="shared" si="684"/>
        <v>#N/A</v>
      </c>
      <c r="BA1451" s="50" t="e">
        <f>VLOOKUP(Audit!H216,$V$3:$AE$12,8,FALSE)&amp; Audit!U216 &amp; IF(Audit!H216=10,Audit!V216,"")</f>
        <v>#N/A</v>
      </c>
      <c r="BB1451" s="50" t="e">
        <f>VLOOKUP(Audit!H216,$V$13:$AE$22,8,FALSE) &amp; IF(Audit!H216=10,Audit!W216,"")</f>
        <v>#N/A</v>
      </c>
      <c r="BC1451" s="47" t="e">
        <f t="shared" si="685"/>
        <v>#N/A</v>
      </c>
      <c r="BD1451" s="50" t="e">
        <f>VLOOKUP(Audit!I216,$V$3:$AE$12,9,FALSE)&amp; IF(Audit!I216=10,Audit!V216,"")</f>
        <v>#N/A</v>
      </c>
      <c r="BE1451" s="50" t="e">
        <f>VLOOKUP(Audit!I216,$V$13:$AE$22,9,FALSE) &amp; IF(Audit!I216=10,Audit!W216,"") &amp; IF(Audit!I216&lt;&gt;1,U1451,"")</f>
        <v>#N/A</v>
      </c>
      <c r="BF1451" s="47" t="e">
        <f t="shared" si="686"/>
        <v>#N/A</v>
      </c>
      <c r="BG1451" s="50" t="e">
        <f>VLOOKUP(Audit!J216,$V$3:$AE$12,10,FALSE) &amp; Audit!S216 &amp; IF(Audit!J216=10,Audit!V216,"")</f>
        <v>#N/A</v>
      </c>
      <c r="BH1451" s="50" t="e">
        <f>VLOOKUP(Audit!J216,$V$13:$AE$22,10,FALSE) &amp; IF(Audit!J216=10,Audit!W216,"") &amp; IF(Audit!J216&lt;&gt;1,U1451,"")</f>
        <v>#N/A</v>
      </c>
      <c r="BI1451" s="47" t="e">
        <f t="shared" si="687"/>
        <v>#N/A</v>
      </c>
      <c r="BJ1451" s="48" t="str">
        <f t="shared" si="688"/>
        <v/>
      </c>
      <c r="BK1451" s="48" t="str">
        <f t="shared" si="689"/>
        <v/>
      </c>
      <c r="BL1451" s="48" t="str">
        <f t="shared" si="690"/>
        <v/>
      </c>
      <c r="BM1451" s="48" t="str">
        <f t="shared" si="691"/>
        <v/>
      </c>
      <c r="BN1451" s="48" t="str">
        <f t="shared" si="692"/>
        <v/>
      </c>
      <c r="BO1451" s="48" t="str">
        <f t="shared" si="693"/>
        <v/>
      </c>
      <c r="BP1451" s="48" t="str">
        <f t="shared" si="694"/>
        <v/>
      </c>
      <c r="BQ1451" s="48" t="str">
        <f t="shared" si="695"/>
        <v/>
      </c>
      <c r="BR1451" s="48" t="str">
        <f t="shared" si="696"/>
        <v/>
      </c>
      <c r="BS1451" s="48" t="str">
        <f t="shared" si="697"/>
        <v/>
      </c>
      <c r="BT1451" s="48" t="str">
        <f t="shared" si="698"/>
        <v/>
      </c>
      <c r="BU1451" s="48" t="str">
        <f t="shared" si="699"/>
        <v/>
      </c>
    </row>
    <row r="1452" spans="1:73">
      <c r="A1452" s="10">
        <f>Audit!A217</f>
        <v>0</v>
      </c>
      <c r="B1452" s="10" t="e">
        <f t="shared" si="670"/>
        <v>#N/A</v>
      </c>
      <c r="C1452" s="17" t="e">
        <f>VLOOKUP(Audit!B217,$V$3:$AE$12,2,FALSE) &amp; VLOOKUP(Audit!B217,$V$13:$AE$22,2,FALSE)&amp; IF(Audit!B217=10,Audit!V217&amp;Audit!W217,"")</f>
        <v>#N/A</v>
      </c>
      <c r="D1452" s="17" t="e">
        <f>VLOOKUP(Audit!C217,$V$3:$AE$12,3,FALSE) &amp; VLOOKUP(Audit!C217,$V$13:$AE$22,3,FALSE) &amp;IF(Audit!C217=10,Audit!V217&amp;Audit!W217,"")</f>
        <v>#N/A</v>
      </c>
      <c r="E1452" s="17" t="e">
        <f>VLOOKUP(Audit!D217,$V$3:$AE$12,4,FALSE)&amp; Audit!T217 &amp; VLOOKUP(Audit!D217,$V$13:$AE$22,4,FALSE)&amp; IF(Audit!D217=10,Audit!V217&amp;Audit!W217,"")</f>
        <v>#N/A</v>
      </c>
      <c r="F1452" s="17" t="e">
        <f>VLOOKUP(Audit!E217,$V$3:$AE$12,5,FALSE) &amp; VLOOKUP(Audit!E217,$V$13:$AE$22,5,FALSE)&amp; IF(Audit!E217=10,Audit!V217&amp;Audit!W217,"")</f>
        <v>#N/A</v>
      </c>
      <c r="G1452" s="17" t="e">
        <f>VLOOKUP(Audit!F217,$V$3:$AE$12,6,FALSE) &amp; VLOOKUP(Audit!F217,$V$13:$AE$22,6,FALSE)&amp; IF(Audit!F217=10,Audit!V217&amp;Audit!W217,"")</f>
        <v>#N/A</v>
      </c>
      <c r="H1452" s="17" t="e">
        <f>VLOOKUP(Audit!G217,$V$3:$AE$12,7,FALSE) &amp; VLOOKUP(Audit!G217,$V$13:$AE$22,7,FALSE)&amp;IF(Audit!G217=10,Audit!V217&amp;Audit!W217,"")</f>
        <v>#N/A</v>
      </c>
      <c r="I1452" s="17" t="e">
        <f>VLOOKUP(Audit!H217,$V$3:$AE$12,8,FALSE) &amp; Audit!U217 &amp; VLOOKUP(Audit!H217,$V$13:$AE$22,8,FALSE)&amp;IF(Audit!H217=10,Audit!V217&amp;Audit!W217,"")</f>
        <v>#N/A</v>
      </c>
      <c r="J1452" s="17" t="e">
        <f>VLOOKUP(Audit!I217,$V$3:$AE$12,9,FALSE) &amp; VLOOKUP(Audit!I217,$V$13:$AE$22,9,FALSE) &amp; IF(Audit!I217=10,Audit!V217&amp;Audit!W217,"") &amp; IF(Audit!I217&lt;&gt;1,U1452,"")</f>
        <v>#N/A</v>
      </c>
      <c r="K1452" s="17" t="e">
        <f>VLOOKUP(Audit!J217,$V$3:$AE$12,10,FALSE) &amp; Audit!S217 &amp; VLOOKUP(Audit!J217,$V$13:$AE$22,10,FALSE) &amp; IF(Audit!J217=10,Audit!V217&amp;Audit!W217,"") &amp; IF(Audit!J217&lt;&gt;1,U1452,"")</f>
        <v>#N/A</v>
      </c>
      <c r="L1452" s="10">
        <f>Audit!K217</f>
        <v>0</v>
      </c>
      <c r="M1452" s="10" t="e">
        <f t="shared" si="671"/>
        <v>#N/A</v>
      </c>
      <c r="N1452" s="10" t="e">
        <f t="shared" si="672"/>
        <v>#N/A</v>
      </c>
      <c r="O1452" s="10" t="e">
        <f t="shared" si="673"/>
        <v>#N/A</v>
      </c>
      <c r="P1452" s="10" t="e">
        <f t="shared" si="674"/>
        <v>#N/A</v>
      </c>
      <c r="Q1452" s="10" t="e">
        <f t="shared" si="675"/>
        <v>#N/A</v>
      </c>
      <c r="R1452" s="10" t="e">
        <f t="shared" si="676"/>
        <v>#N/A</v>
      </c>
      <c r="S1452" s="10" t="e">
        <f t="shared" si="677"/>
        <v>#N/A</v>
      </c>
      <c r="T1452" s="10" t="e">
        <f t="shared" si="678"/>
        <v>#N/A</v>
      </c>
      <c r="U1452" s="17" t="str">
        <f>IF(Audit!M217="","",VLOOKUP(Audit!M217,$W$26:$X$35,2,FALSE)) &amp; Audit!N217 &amp; IF(Audit!O217="","",IF(Audit!N217&lt;=1.4,VLOOKUP(Audit!O217,$W$38:X1497,2,FALSE),VLOOKUP(Audit!O217,$W$51:$X$61,2,FALSE))) &amp; IF(Audit!P217="","",VLOOKUP(Audit!P217,$Y$26:$Z$35,2,FALSE) &amp; Audit!Q217 &amp; IF(Audit!O217="","",IF(Audit!Q217&lt;=1.4,VLOOKUP(Audit!R217,$Y$38:$Z$48,2,FALSE),VLOOKUP(Audit!R217,$Y$51:$Z$61,2,FALSE))))</f>
        <v/>
      </c>
      <c r="V1452" s="21"/>
      <c r="AH1452" s="49">
        <f>Audit!A217</f>
        <v>0</v>
      </c>
      <c r="AI1452" s="50" t="e">
        <f>VLOOKUP(Audit!B217,$V$3:$AE$12,2,FALSE)&amp; IF(Audit!B217=10,Audit!V217,"")</f>
        <v>#N/A</v>
      </c>
      <c r="AJ1452" s="50" t="e">
        <f>VLOOKUP(Audit!B217,$V$13:$AE$22,2,FALSE)&amp; IF(Audit!B217=10,Audit!W217,"")</f>
        <v>#N/A</v>
      </c>
      <c r="AK1452" s="47" t="e">
        <f t="shared" si="679"/>
        <v>#N/A</v>
      </c>
      <c r="AL1452" s="50" t="e">
        <f>VLOOKUP(Audit!C217,$V$3:$AE$12,3,FALSE)&amp; IF(Audit!C217=10,Audit!V217,"")</f>
        <v>#N/A</v>
      </c>
      <c r="AM1452" s="50" t="e">
        <f>VLOOKUP(Audit!C217,$V$13:$AE$22,3,FALSE)&amp; IF(Audit!C217=10,Audit!W217,"")</f>
        <v>#N/A</v>
      </c>
      <c r="AN1452" s="47" t="e">
        <f t="shared" si="680"/>
        <v>#N/A</v>
      </c>
      <c r="AO1452" s="50" t="e">
        <f>VLOOKUP(Audit!D217,$V$3:$AE$12,4,FALSE) &amp;  Audit!T217 &amp; IF(Audit!D217=10,Audit!V217,"")</f>
        <v>#N/A</v>
      </c>
      <c r="AP1452" s="50" t="e">
        <f>VLOOKUP(Audit!D217,$V$13:$AE$22,4,FALSE)&amp; IF(Audit!D217=10,Audit!W217,"")</f>
        <v>#N/A</v>
      </c>
      <c r="AQ1452" s="47" t="e">
        <f t="shared" si="681"/>
        <v>#N/A</v>
      </c>
      <c r="AR1452" s="50" t="e">
        <f>VLOOKUP(Audit!E217,$V$3:$AE$12,5,FALSE)&amp; IF(Audit!E217=10,Audit!V217,"")</f>
        <v>#N/A</v>
      </c>
      <c r="AS1452" s="50" t="e">
        <f>VLOOKUP(Audit!E217,$V$13:$AE$22,5,FALSE)&amp; IF(Audit!E217=10,Audit!W217,"")</f>
        <v>#N/A</v>
      </c>
      <c r="AT1452" s="47" t="e">
        <f t="shared" si="682"/>
        <v>#N/A</v>
      </c>
      <c r="AU1452" s="50" t="e">
        <f>VLOOKUP(Audit!F217,$V$3:$AE$12,6,FALSE)&amp; IF(Audit!F217=10,Audit!V217,"")</f>
        <v>#N/A</v>
      </c>
      <c r="AV1452" s="50" t="e">
        <f>VLOOKUP(Audit!F217,$V$13:$AE$22,6,FALSE)&amp; IF(Audit!F217=10,Audit!W217,"")</f>
        <v>#N/A</v>
      </c>
      <c r="AW1452" s="47" t="e">
        <f t="shared" si="683"/>
        <v>#N/A</v>
      </c>
      <c r="AX1452" s="50" t="e">
        <f>VLOOKUP(Audit!G217,$V$3:$AE$12,7,FALSE)&amp; IF(Audit!G217=10,Audit!V217,"")</f>
        <v>#N/A</v>
      </c>
      <c r="AY1452" s="50" t="e">
        <f>VLOOKUP(Audit!G217,$V$13:$AE$22,7,FALSE) &amp; IF(Audit!G217=10,Audit!W217,"")</f>
        <v>#N/A</v>
      </c>
      <c r="AZ1452" s="47" t="e">
        <f t="shared" si="684"/>
        <v>#N/A</v>
      </c>
      <c r="BA1452" s="50" t="e">
        <f>VLOOKUP(Audit!H217,$V$3:$AE$12,8,FALSE)&amp; Audit!U217 &amp; IF(Audit!H217=10,Audit!V217,"")</f>
        <v>#N/A</v>
      </c>
      <c r="BB1452" s="50" t="e">
        <f>VLOOKUP(Audit!H217,$V$13:$AE$22,8,FALSE) &amp; IF(Audit!H217=10,Audit!W217,"")</f>
        <v>#N/A</v>
      </c>
      <c r="BC1452" s="47" t="e">
        <f t="shared" si="685"/>
        <v>#N/A</v>
      </c>
      <c r="BD1452" s="50" t="e">
        <f>VLOOKUP(Audit!I217,$V$3:$AE$12,9,FALSE)&amp; IF(Audit!I217=10,Audit!V217,"")</f>
        <v>#N/A</v>
      </c>
      <c r="BE1452" s="50" t="e">
        <f>VLOOKUP(Audit!I217,$V$13:$AE$22,9,FALSE) &amp; IF(Audit!I217=10,Audit!W217,"") &amp; IF(Audit!I217&lt;&gt;1,U1452,"")</f>
        <v>#N/A</v>
      </c>
      <c r="BF1452" s="47" t="e">
        <f t="shared" si="686"/>
        <v>#N/A</v>
      </c>
      <c r="BG1452" s="50" t="e">
        <f>VLOOKUP(Audit!J217,$V$3:$AE$12,10,FALSE) &amp; Audit!S217 &amp; IF(Audit!J217=10,Audit!V217,"")</f>
        <v>#N/A</v>
      </c>
      <c r="BH1452" s="50" t="e">
        <f>VLOOKUP(Audit!J217,$V$13:$AE$22,10,FALSE) &amp; IF(Audit!J217=10,Audit!W217,"") &amp; IF(Audit!J217&lt;&gt;1,U1452,"")</f>
        <v>#N/A</v>
      </c>
      <c r="BI1452" s="47" t="e">
        <f t="shared" si="687"/>
        <v>#N/A</v>
      </c>
      <c r="BJ1452" s="48" t="str">
        <f t="shared" si="688"/>
        <v/>
      </c>
      <c r="BK1452" s="48" t="str">
        <f t="shared" si="689"/>
        <v/>
      </c>
      <c r="BL1452" s="48" t="str">
        <f t="shared" si="690"/>
        <v/>
      </c>
      <c r="BM1452" s="48" t="str">
        <f t="shared" si="691"/>
        <v/>
      </c>
      <c r="BN1452" s="48" t="str">
        <f t="shared" si="692"/>
        <v/>
      </c>
      <c r="BO1452" s="48" t="str">
        <f t="shared" si="693"/>
        <v/>
      </c>
      <c r="BP1452" s="48" t="str">
        <f t="shared" si="694"/>
        <v/>
      </c>
      <c r="BQ1452" s="48" t="str">
        <f t="shared" si="695"/>
        <v/>
      </c>
      <c r="BR1452" s="48" t="str">
        <f t="shared" si="696"/>
        <v/>
      </c>
      <c r="BS1452" s="48" t="str">
        <f t="shared" si="697"/>
        <v/>
      </c>
      <c r="BT1452" s="48" t="str">
        <f t="shared" si="698"/>
        <v/>
      </c>
      <c r="BU1452" s="48" t="str">
        <f t="shared" si="699"/>
        <v/>
      </c>
    </row>
    <row r="1453" spans="1:73">
      <c r="A1453" s="10">
        <f>Audit!A218</f>
        <v>0</v>
      </c>
      <c r="B1453" s="10" t="e">
        <f t="shared" si="670"/>
        <v>#N/A</v>
      </c>
      <c r="C1453" s="17" t="e">
        <f>VLOOKUP(Audit!B218,$V$3:$AE$12,2,FALSE) &amp; VLOOKUP(Audit!B218,$V$13:$AE$22,2,FALSE)&amp; IF(Audit!B218=10,Audit!V218&amp;Audit!W218,"")</f>
        <v>#N/A</v>
      </c>
      <c r="D1453" s="17" t="e">
        <f>VLOOKUP(Audit!C218,$V$3:$AE$12,3,FALSE) &amp; VLOOKUP(Audit!C218,$V$13:$AE$22,3,FALSE) &amp;IF(Audit!C218=10,Audit!V218&amp;Audit!W218,"")</f>
        <v>#N/A</v>
      </c>
      <c r="E1453" s="17" t="e">
        <f>VLOOKUP(Audit!D218,$V$3:$AE$12,4,FALSE)&amp; Audit!T218 &amp; VLOOKUP(Audit!D218,$V$13:$AE$22,4,FALSE)&amp; IF(Audit!D218=10,Audit!V218&amp;Audit!W218,"")</f>
        <v>#N/A</v>
      </c>
      <c r="F1453" s="17" t="e">
        <f>VLOOKUP(Audit!E218,$V$3:$AE$12,5,FALSE) &amp; VLOOKUP(Audit!E218,$V$13:$AE$22,5,FALSE)&amp; IF(Audit!E218=10,Audit!V218&amp;Audit!W218,"")</f>
        <v>#N/A</v>
      </c>
      <c r="G1453" s="17" t="e">
        <f>VLOOKUP(Audit!F218,$V$3:$AE$12,6,FALSE) &amp; VLOOKUP(Audit!F218,$V$13:$AE$22,6,FALSE)&amp; IF(Audit!F218=10,Audit!V218&amp;Audit!W218,"")</f>
        <v>#N/A</v>
      </c>
      <c r="H1453" s="17" t="e">
        <f>VLOOKUP(Audit!G218,$V$3:$AE$12,7,FALSE) &amp; VLOOKUP(Audit!G218,$V$13:$AE$22,7,FALSE)&amp;IF(Audit!G218=10,Audit!V218&amp;Audit!W218,"")</f>
        <v>#N/A</v>
      </c>
      <c r="I1453" s="17" t="e">
        <f>VLOOKUP(Audit!H218,$V$3:$AE$12,8,FALSE) &amp; Audit!U218 &amp; VLOOKUP(Audit!H218,$V$13:$AE$22,8,FALSE)&amp;IF(Audit!H218=10,Audit!V218&amp;Audit!W218,"")</f>
        <v>#N/A</v>
      </c>
      <c r="J1453" s="17" t="e">
        <f>VLOOKUP(Audit!I218,$V$3:$AE$12,9,FALSE) &amp; VLOOKUP(Audit!I218,$V$13:$AE$22,9,FALSE) &amp; IF(Audit!I218=10,Audit!V218&amp;Audit!W218,"") &amp; IF(Audit!I218&lt;&gt;1,U1453,"")</f>
        <v>#N/A</v>
      </c>
      <c r="K1453" s="17" t="e">
        <f>VLOOKUP(Audit!J218,$V$3:$AE$12,10,FALSE) &amp; Audit!S218 &amp; VLOOKUP(Audit!J218,$V$13:$AE$22,10,FALSE) &amp; IF(Audit!J218=10,Audit!V218&amp;Audit!W218,"") &amp; IF(Audit!J218&lt;&gt;1,U1453,"")</f>
        <v>#N/A</v>
      </c>
      <c r="L1453" s="10">
        <f>Audit!K218</f>
        <v>0</v>
      </c>
      <c r="M1453" s="10" t="e">
        <f t="shared" si="671"/>
        <v>#N/A</v>
      </c>
      <c r="N1453" s="10" t="e">
        <f t="shared" si="672"/>
        <v>#N/A</v>
      </c>
      <c r="O1453" s="10" t="e">
        <f t="shared" si="673"/>
        <v>#N/A</v>
      </c>
      <c r="P1453" s="10" t="e">
        <f t="shared" si="674"/>
        <v>#N/A</v>
      </c>
      <c r="Q1453" s="10" t="e">
        <f t="shared" si="675"/>
        <v>#N/A</v>
      </c>
      <c r="R1453" s="10" t="e">
        <f t="shared" si="676"/>
        <v>#N/A</v>
      </c>
      <c r="S1453" s="10" t="e">
        <f t="shared" si="677"/>
        <v>#N/A</v>
      </c>
      <c r="T1453" s="10" t="e">
        <f t="shared" si="678"/>
        <v>#N/A</v>
      </c>
      <c r="U1453" s="17" t="str">
        <f>IF(Audit!M218="","",VLOOKUP(Audit!M218,$W$26:$X$35,2,FALSE)) &amp; Audit!N218 &amp; IF(Audit!O218="","",IF(Audit!N218&lt;=1.4,VLOOKUP(Audit!O218,$W$38:X1498,2,FALSE),VLOOKUP(Audit!O218,$W$51:$X$61,2,FALSE))) &amp; IF(Audit!P218="","",VLOOKUP(Audit!P218,$Y$26:$Z$35,2,FALSE) &amp; Audit!Q218 &amp; IF(Audit!O218="","",IF(Audit!Q218&lt;=1.4,VLOOKUP(Audit!R218,$Y$38:$Z$48,2,FALSE),VLOOKUP(Audit!R218,$Y$51:$Z$61,2,FALSE))))</f>
        <v/>
      </c>
      <c r="V1453" s="21"/>
      <c r="AH1453" s="49">
        <f>Audit!A218</f>
        <v>0</v>
      </c>
      <c r="AI1453" s="50" t="e">
        <f>VLOOKUP(Audit!B218,$V$3:$AE$12,2,FALSE)&amp; IF(Audit!B218=10,Audit!V218,"")</f>
        <v>#N/A</v>
      </c>
      <c r="AJ1453" s="50" t="e">
        <f>VLOOKUP(Audit!B218,$V$13:$AE$22,2,FALSE)&amp; IF(Audit!B218=10,Audit!W218,"")</f>
        <v>#N/A</v>
      </c>
      <c r="AK1453" s="47" t="e">
        <f t="shared" si="679"/>
        <v>#N/A</v>
      </c>
      <c r="AL1453" s="50" t="e">
        <f>VLOOKUP(Audit!C218,$V$3:$AE$12,3,FALSE)&amp; IF(Audit!C218=10,Audit!V218,"")</f>
        <v>#N/A</v>
      </c>
      <c r="AM1453" s="50" t="e">
        <f>VLOOKUP(Audit!C218,$V$13:$AE$22,3,FALSE)&amp; IF(Audit!C218=10,Audit!W218,"")</f>
        <v>#N/A</v>
      </c>
      <c r="AN1453" s="47" t="e">
        <f t="shared" si="680"/>
        <v>#N/A</v>
      </c>
      <c r="AO1453" s="50" t="e">
        <f>VLOOKUP(Audit!D218,$V$3:$AE$12,4,FALSE) &amp;  Audit!T218 &amp; IF(Audit!D218=10,Audit!V218,"")</f>
        <v>#N/A</v>
      </c>
      <c r="AP1453" s="50" t="e">
        <f>VLOOKUP(Audit!D218,$V$13:$AE$22,4,FALSE)&amp; IF(Audit!D218=10,Audit!W218,"")</f>
        <v>#N/A</v>
      </c>
      <c r="AQ1453" s="47" t="e">
        <f t="shared" si="681"/>
        <v>#N/A</v>
      </c>
      <c r="AR1453" s="50" t="e">
        <f>VLOOKUP(Audit!E218,$V$3:$AE$12,5,FALSE)&amp; IF(Audit!E218=10,Audit!V218,"")</f>
        <v>#N/A</v>
      </c>
      <c r="AS1453" s="50" t="e">
        <f>VLOOKUP(Audit!E218,$V$13:$AE$22,5,FALSE)&amp; IF(Audit!E218=10,Audit!W218,"")</f>
        <v>#N/A</v>
      </c>
      <c r="AT1453" s="47" t="e">
        <f t="shared" si="682"/>
        <v>#N/A</v>
      </c>
      <c r="AU1453" s="50" t="e">
        <f>VLOOKUP(Audit!F218,$V$3:$AE$12,6,FALSE)&amp; IF(Audit!F218=10,Audit!V218,"")</f>
        <v>#N/A</v>
      </c>
      <c r="AV1453" s="50" t="e">
        <f>VLOOKUP(Audit!F218,$V$13:$AE$22,6,FALSE)&amp; IF(Audit!F218=10,Audit!W218,"")</f>
        <v>#N/A</v>
      </c>
      <c r="AW1453" s="47" t="e">
        <f t="shared" si="683"/>
        <v>#N/A</v>
      </c>
      <c r="AX1453" s="50" t="e">
        <f>VLOOKUP(Audit!G218,$V$3:$AE$12,7,FALSE)&amp; IF(Audit!G218=10,Audit!V218,"")</f>
        <v>#N/A</v>
      </c>
      <c r="AY1453" s="50" t="e">
        <f>VLOOKUP(Audit!G218,$V$13:$AE$22,7,FALSE) &amp; IF(Audit!G218=10,Audit!W218,"")</f>
        <v>#N/A</v>
      </c>
      <c r="AZ1453" s="47" t="e">
        <f t="shared" si="684"/>
        <v>#N/A</v>
      </c>
      <c r="BA1453" s="50" t="e">
        <f>VLOOKUP(Audit!H218,$V$3:$AE$12,8,FALSE)&amp; Audit!U218 &amp; IF(Audit!H218=10,Audit!V218,"")</f>
        <v>#N/A</v>
      </c>
      <c r="BB1453" s="50" t="e">
        <f>VLOOKUP(Audit!H218,$V$13:$AE$22,8,FALSE) &amp; IF(Audit!H218=10,Audit!W218,"")</f>
        <v>#N/A</v>
      </c>
      <c r="BC1453" s="47" t="e">
        <f t="shared" si="685"/>
        <v>#N/A</v>
      </c>
      <c r="BD1453" s="50" t="e">
        <f>VLOOKUP(Audit!I218,$V$3:$AE$12,9,FALSE)&amp; IF(Audit!I218=10,Audit!V218,"")</f>
        <v>#N/A</v>
      </c>
      <c r="BE1453" s="50" t="e">
        <f>VLOOKUP(Audit!I218,$V$13:$AE$22,9,FALSE) &amp; IF(Audit!I218=10,Audit!W218,"") &amp; IF(Audit!I218&lt;&gt;1,U1453,"")</f>
        <v>#N/A</v>
      </c>
      <c r="BF1453" s="47" t="e">
        <f t="shared" si="686"/>
        <v>#N/A</v>
      </c>
      <c r="BG1453" s="50" t="e">
        <f>VLOOKUP(Audit!J218,$V$3:$AE$12,10,FALSE) &amp; Audit!S218 &amp; IF(Audit!J218=10,Audit!V218,"")</f>
        <v>#N/A</v>
      </c>
      <c r="BH1453" s="50" t="e">
        <f>VLOOKUP(Audit!J218,$V$13:$AE$22,10,FALSE) &amp; IF(Audit!J218=10,Audit!W218,"") &amp; IF(Audit!J218&lt;&gt;1,U1453,"")</f>
        <v>#N/A</v>
      </c>
      <c r="BI1453" s="47" t="e">
        <f t="shared" si="687"/>
        <v>#N/A</v>
      </c>
      <c r="BJ1453" s="48" t="str">
        <f t="shared" si="688"/>
        <v/>
      </c>
      <c r="BK1453" s="48" t="str">
        <f t="shared" si="689"/>
        <v/>
      </c>
      <c r="BL1453" s="48" t="str">
        <f t="shared" si="690"/>
        <v/>
      </c>
      <c r="BM1453" s="48" t="str">
        <f t="shared" si="691"/>
        <v/>
      </c>
      <c r="BN1453" s="48" t="str">
        <f t="shared" si="692"/>
        <v/>
      </c>
      <c r="BO1453" s="48" t="str">
        <f t="shared" si="693"/>
        <v/>
      </c>
      <c r="BP1453" s="48" t="str">
        <f t="shared" si="694"/>
        <v/>
      </c>
      <c r="BQ1453" s="48" t="str">
        <f t="shared" si="695"/>
        <v/>
      </c>
      <c r="BR1453" s="48" t="str">
        <f t="shared" si="696"/>
        <v/>
      </c>
      <c r="BS1453" s="48" t="str">
        <f t="shared" si="697"/>
        <v/>
      </c>
      <c r="BT1453" s="48" t="str">
        <f t="shared" si="698"/>
        <v/>
      </c>
      <c r="BU1453" s="48" t="str">
        <f t="shared" si="699"/>
        <v/>
      </c>
    </row>
    <row r="1454" spans="1:73">
      <c r="A1454" s="10">
        <f>Audit!A219</f>
        <v>0</v>
      </c>
      <c r="B1454" s="10" t="e">
        <f t="shared" si="670"/>
        <v>#N/A</v>
      </c>
      <c r="C1454" s="17" t="e">
        <f>VLOOKUP(Audit!B219,$V$3:$AE$12,2,FALSE) &amp; VLOOKUP(Audit!B219,$V$13:$AE$22,2,FALSE)&amp; IF(Audit!B219=10,Audit!V219&amp;Audit!W219,"")</f>
        <v>#N/A</v>
      </c>
      <c r="D1454" s="17" t="e">
        <f>VLOOKUP(Audit!C219,$V$3:$AE$12,3,FALSE) &amp; VLOOKUP(Audit!C219,$V$13:$AE$22,3,FALSE) &amp;IF(Audit!C219=10,Audit!V219&amp;Audit!W219,"")</f>
        <v>#N/A</v>
      </c>
      <c r="E1454" s="17" t="e">
        <f>VLOOKUP(Audit!D219,$V$3:$AE$12,4,FALSE)&amp; Audit!T219 &amp; VLOOKUP(Audit!D219,$V$13:$AE$22,4,FALSE)&amp; IF(Audit!D219=10,Audit!V219&amp;Audit!W219,"")</f>
        <v>#N/A</v>
      </c>
      <c r="F1454" s="17" t="e">
        <f>VLOOKUP(Audit!E219,$V$3:$AE$12,5,FALSE) &amp; VLOOKUP(Audit!E219,$V$13:$AE$22,5,FALSE)&amp; IF(Audit!E219=10,Audit!V219&amp;Audit!W219,"")</f>
        <v>#N/A</v>
      </c>
      <c r="G1454" s="17" t="e">
        <f>VLOOKUP(Audit!F219,$V$3:$AE$12,6,FALSE) &amp; VLOOKUP(Audit!F219,$V$13:$AE$22,6,FALSE)&amp; IF(Audit!F219=10,Audit!V219&amp;Audit!W219,"")</f>
        <v>#N/A</v>
      </c>
      <c r="H1454" s="17" t="e">
        <f>VLOOKUP(Audit!G219,$V$3:$AE$12,7,FALSE) &amp; VLOOKUP(Audit!G219,$V$13:$AE$22,7,FALSE)&amp;IF(Audit!G219=10,Audit!V219&amp;Audit!W219,"")</f>
        <v>#N/A</v>
      </c>
      <c r="I1454" s="17" t="e">
        <f>VLOOKUP(Audit!H219,$V$3:$AE$12,8,FALSE) &amp; Audit!U219 &amp; VLOOKUP(Audit!H219,$V$13:$AE$22,8,FALSE)&amp;IF(Audit!H219=10,Audit!V219&amp;Audit!W219,"")</f>
        <v>#N/A</v>
      </c>
      <c r="J1454" s="17" t="e">
        <f>VLOOKUP(Audit!I219,$V$3:$AE$12,9,FALSE) &amp; VLOOKUP(Audit!I219,$V$13:$AE$22,9,FALSE) &amp; IF(Audit!I219=10,Audit!V219&amp;Audit!W219,"") &amp; IF(Audit!I219&lt;&gt;1,U1454,"")</f>
        <v>#N/A</v>
      </c>
      <c r="K1454" s="17" t="e">
        <f>VLOOKUP(Audit!J219,$V$3:$AE$12,10,FALSE) &amp; Audit!S219 &amp; VLOOKUP(Audit!J219,$V$13:$AE$22,10,FALSE) &amp; IF(Audit!J219=10,Audit!V219&amp;Audit!W219,"") &amp; IF(Audit!J219&lt;&gt;1,U1454,"")</f>
        <v>#N/A</v>
      </c>
      <c r="L1454" s="10">
        <f>Audit!K219</f>
        <v>0</v>
      </c>
      <c r="M1454" s="10" t="e">
        <f t="shared" si="671"/>
        <v>#N/A</v>
      </c>
      <c r="N1454" s="10" t="e">
        <f t="shared" si="672"/>
        <v>#N/A</v>
      </c>
      <c r="O1454" s="10" t="e">
        <f t="shared" si="673"/>
        <v>#N/A</v>
      </c>
      <c r="P1454" s="10" t="e">
        <f t="shared" si="674"/>
        <v>#N/A</v>
      </c>
      <c r="Q1454" s="10" t="e">
        <f t="shared" si="675"/>
        <v>#N/A</v>
      </c>
      <c r="R1454" s="10" t="e">
        <f t="shared" si="676"/>
        <v>#N/A</v>
      </c>
      <c r="S1454" s="10" t="e">
        <f t="shared" si="677"/>
        <v>#N/A</v>
      </c>
      <c r="T1454" s="10" t="e">
        <f t="shared" si="678"/>
        <v>#N/A</v>
      </c>
      <c r="U1454" s="17" t="str">
        <f>IF(Audit!M219="","",VLOOKUP(Audit!M219,$W$26:$X$35,2,FALSE)) &amp; Audit!N219 &amp; IF(Audit!O219="","",IF(Audit!N219&lt;=1.4,VLOOKUP(Audit!O219,$W$38:X1499,2,FALSE),VLOOKUP(Audit!O219,$W$51:$X$61,2,FALSE))) &amp; IF(Audit!P219="","",VLOOKUP(Audit!P219,$Y$26:$Z$35,2,FALSE) &amp; Audit!Q219 &amp; IF(Audit!O219="","",IF(Audit!Q219&lt;=1.4,VLOOKUP(Audit!R219,$Y$38:$Z$48,2,FALSE),VLOOKUP(Audit!R219,$Y$51:$Z$61,2,FALSE))))</f>
        <v/>
      </c>
      <c r="V1454" s="21"/>
      <c r="AH1454" s="49">
        <f>Audit!A219</f>
        <v>0</v>
      </c>
      <c r="AI1454" s="50" t="e">
        <f>VLOOKUP(Audit!B219,$V$3:$AE$12,2,FALSE)&amp; IF(Audit!B219=10,Audit!V219,"")</f>
        <v>#N/A</v>
      </c>
      <c r="AJ1454" s="50" t="e">
        <f>VLOOKUP(Audit!B219,$V$13:$AE$22,2,FALSE)&amp; IF(Audit!B219=10,Audit!W219,"")</f>
        <v>#N/A</v>
      </c>
      <c r="AK1454" s="47" t="e">
        <f t="shared" si="679"/>
        <v>#N/A</v>
      </c>
      <c r="AL1454" s="50" t="e">
        <f>VLOOKUP(Audit!C219,$V$3:$AE$12,3,FALSE)&amp; IF(Audit!C219=10,Audit!V219,"")</f>
        <v>#N/A</v>
      </c>
      <c r="AM1454" s="50" t="e">
        <f>VLOOKUP(Audit!C219,$V$13:$AE$22,3,FALSE)&amp; IF(Audit!C219=10,Audit!W219,"")</f>
        <v>#N/A</v>
      </c>
      <c r="AN1454" s="47" t="e">
        <f t="shared" si="680"/>
        <v>#N/A</v>
      </c>
      <c r="AO1454" s="50" t="e">
        <f>VLOOKUP(Audit!D219,$V$3:$AE$12,4,FALSE) &amp;  Audit!T219 &amp; IF(Audit!D219=10,Audit!V219,"")</f>
        <v>#N/A</v>
      </c>
      <c r="AP1454" s="50" t="e">
        <f>VLOOKUP(Audit!D219,$V$13:$AE$22,4,FALSE)&amp; IF(Audit!D219=10,Audit!W219,"")</f>
        <v>#N/A</v>
      </c>
      <c r="AQ1454" s="47" t="e">
        <f t="shared" si="681"/>
        <v>#N/A</v>
      </c>
      <c r="AR1454" s="50" t="e">
        <f>VLOOKUP(Audit!E219,$V$3:$AE$12,5,FALSE)&amp; IF(Audit!E219=10,Audit!V219,"")</f>
        <v>#N/A</v>
      </c>
      <c r="AS1454" s="50" t="e">
        <f>VLOOKUP(Audit!E219,$V$13:$AE$22,5,FALSE)&amp; IF(Audit!E219=10,Audit!W219,"")</f>
        <v>#N/A</v>
      </c>
      <c r="AT1454" s="47" t="e">
        <f t="shared" si="682"/>
        <v>#N/A</v>
      </c>
      <c r="AU1454" s="50" t="e">
        <f>VLOOKUP(Audit!F219,$V$3:$AE$12,6,FALSE)&amp; IF(Audit!F219=10,Audit!V219,"")</f>
        <v>#N/A</v>
      </c>
      <c r="AV1454" s="50" t="e">
        <f>VLOOKUP(Audit!F219,$V$13:$AE$22,6,FALSE)&amp; IF(Audit!F219=10,Audit!W219,"")</f>
        <v>#N/A</v>
      </c>
      <c r="AW1454" s="47" t="e">
        <f t="shared" si="683"/>
        <v>#N/A</v>
      </c>
      <c r="AX1454" s="50" t="e">
        <f>VLOOKUP(Audit!G219,$V$3:$AE$12,7,FALSE)&amp; IF(Audit!G219=10,Audit!V219,"")</f>
        <v>#N/A</v>
      </c>
      <c r="AY1454" s="50" t="e">
        <f>VLOOKUP(Audit!G219,$V$13:$AE$22,7,FALSE) &amp; IF(Audit!G219=10,Audit!W219,"")</f>
        <v>#N/A</v>
      </c>
      <c r="AZ1454" s="47" t="e">
        <f t="shared" si="684"/>
        <v>#N/A</v>
      </c>
      <c r="BA1454" s="50" t="e">
        <f>VLOOKUP(Audit!H219,$V$3:$AE$12,8,FALSE)&amp; Audit!U219 &amp; IF(Audit!H219=10,Audit!V219,"")</f>
        <v>#N/A</v>
      </c>
      <c r="BB1454" s="50" t="e">
        <f>VLOOKUP(Audit!H219,$V$13:$AE$22,8,FALSE) &amp; IF(Audit!H219=10,Audit!W219,"")</f>
        <v>#N/A</v>
      </c>
      <c r="BC1454" s="47" t="e">
        <f t="shared" si="685"/>
        <v>#N/A</v>
      </c>
      <c r="BD1454" s="50" t="e">
        <f>VLOOKUP(Audit!I219,$V$3:$AE$12,9,FALSE)&amp; IF(Audit!I219=10,Audit!V219,"")</f>
        <v>#N/A</v>
      </c>
      <c r="BE1454" s="50" t="e">
        <f>VLOOKUP(Audit!I219,$V$13:$AE$22,9,FALSE) &amp; IF(Audit!I219=10,Audit!W219,"") &amp; IF(Audit!I219&lt;&gt;1,U1454,"")</f>
        <v>#N/A</v>
      </c>
      <c r="BF1454" s="47" t="e">
        <f t="shared" si="686"/>
        <v>#N/A</v>
      </c>
      <c r="BG1454" s="50" t="e">
        <f>VLOOKUP(Audit!J219,$V$3:$AE$12,10,FALSE) &amp; Audit!S219 &amp; IF(Audit!J219=10,Audit!V219,"")</f>
        <v>#N/A</v>
      </c>
      <c r="BH1454" s="50" t="e">
        <f>VLOOKUP(Audit!J219,$V$13:$AE$22,10,FALSE) &amp; IF(Audit!J219=10,Audit!W219,"") &amp; IF(Audit!J219&lt;&gt;1,U1454,"")</f>
        <v>#N/A</v>
      </c>
      <c r="BI1454" s="47" t="e">
        <f t="shared" si="687"/>
        <v>#N/A</v>
      </c>
      <c r="BJ1454" s="48" t="str">
        <f t="shared" si="688"/>
        <v/>
      </c>
      <c r="BK1454" s="48" t="str">
        <f t="shared" si="689"/>
        <v/>
      </c>
      <c r="BL1454" s="48" t="str">
        <f t="shared" si="690"/>
        <v/>
      </c>
      <c r="BM1454" s="48" t="str">
        <f t="shared" si="691"/>
        <v/>
      </c>
      <c r="BN1454" s="48" t="str">
        <f t="shared" si="692"/>
        <v/>
      </c>
      <c r="BO1454" s="48" t="str">
        <f t="shared" si="693"/>
        <v/>
      </c>
      <c r="BP1454" s="48" t="str">
        <f t="shared" si="694"/>
        <v/>
      </c>
      <c r="BQ1454" s="48" t="str">
        <f t="shared" si="695"/>
        <v/>
      </c>
      <c r="BR1454" s="48" t="str">
        <f t="shared" si="696"/>
        <v/>
      </c>
      <c r="BS1454" s="48" t="str">
        <f t="shared" si="697"/>
        <v/>
      </c>
      <c r="BT1454" s="48" t="str">
        <f t="shared" si="698"/>
        <v/>
      </c>
      <c r="BU1454" s="48" t="str">
        <f t="shared" si="699"/>
        <v/>
      </c>
    </row>
    <row r="1455" spans="1:73">
      <c r="A1455" s="10">
        <f>Audit!A220</f>
        <v>0</v>
      </c>
      <c r="B1455" s="10" t="e">
        <f t="shared" si="670"/>
        <v>#N/A</v>
      </c>
      <c r="C1455" s="17" t="e">
        <f>VLOOKUP(Audit!B220,$V$3:$AE$12,2,FALSE) &amp; VLOOKUP(Audit!B220,$V$13:$AE$22,2,FALSE)&amp; IF(Audit!B220=10,Audit!V220&amp;Audit!W220,"")</f>
        <v>#N/A</v>
      </c>
      <c r="D1455" s="17" t="e">
        <f>VLOOKUP(Audit!C220,$V$3:$AE$12,3,FALSE) &amp; VLOOKUP(Audit!C220,$V$13:$AE$22,3,FALSE) &amp;IF(Audit!C220=10,Audit!V220&amp;Audit!W220,"")</f>
        <v>#N/A</v>
      </c>
      <c r="E1455" s="17" t="e">
        <f>VLOOKUP(Audit!D220,$V$3:$AE$12,4,FALSE)&amp; Audit!T220 &amp; VLOOKUP(Audit!D220,$V$13:$AE$22,4,FALSE)&amp; IF(Audit!D220=10,Audit!V220&amp;Audit!W220,"")</f>
        <v>#N/A</v>
      </c>
      <c r="F1455" s="17" t="e">
        <f>VLOOKUP(Audit!E220,$V$3:$AE$12,5,FALSE) &amp; VLOOKUP(Audit!E220,$V$13:$AE$22,5,FALSE)&amp; IF(Audit!E220=10,Audit!V220&amp;Audit!W220,"")</f>
        <v>#N/A</v>
      </c>
      <c r="G1455" s="17" t="e">
        <f>VLOOKUP(Audit!F220,$V$3:$AE$12,6,FALSE) &amp; VLOOKUP(Audit!F220,$V$13:$AE$22,6,FALSE)&amp; IF(Audit!F220=10,Audit!V220&amp;Audit!W220,"")</f>
        <v>#N/A</v>
      </c>
      <c r="H1455" s="17" t="e">
        <f>VLOOKUP(Audit!G220,$V$3:$AE$12,7,FALSE) &amp; VLOOKUP(Audit!G220,$V$13:$AE$22,7,FALSE)&amp;IF(Audit!G220=10,Audit!V220&amp;Audit!W220,"")</f>
        <v>#N/A</v>
      </c>
      <c r="I1455" s="17" t="e">
        <f>VLOOKUP(Audit!H220,$V$3:$AE$12,8,FALSE) &amp; Audit!U220 &amp; VLOOKUP(Audit!H220,$V$13:$AE$22,8,FALSE)&amp;IF(Audit!H220=10,Audit!V220&amp;Audit!W220,"")</f>
        <v>#N/A</v>
      </c>
      <c r="J1455" s="17" t="e">
        <f>VLOOKUP(Audit!I220,$V$3:$AE$12,9,FALSE) &amp; VLOOKUP(Audit!I220,$V$13:$AE$22,9,FALSE) &amp; IF(Audit!I220=10,Audit!V220&amp;Audit!W220,"") &amp; IF(Audit!I220&lt;&gt;1,U1455,"")</f>
        <v>#N/A</v>
      </c>
      <c r="K1455" s="17" t="e">
        <f>VLOOKUP(Audit!J220,$V$3:$AE$12,10,FALSE) &amp; Audit!S220 &amp; VLOOKUP(Audit!J220,$V$13:$AE$22,10,FALSE) &amp; IF(Audit!J220=10,Audit!V220&amp;Audit!W220,"") &amp; IF(Audit!J220&lt;&gt;1,U1455,"")</f>
        <v>#N/A</v>
      </c>
      <c r="L1455" s="10">
        <f>Audit!K220</f>
        <v>0</v>
      </c>
      <c r="M1455" s="10" t="e">
        <f t="shared" si="671"/>
        <v>#N/A</v>
      </c>
      <c r="N1455" s="10" t="e">
        <f t="shared" si="672"/>
        <v>#N/A</v>
      </c>
      <c r="O1455" s="10" t="e">
        <f t="shared" si="673"/>
        <v>#N/A</v>
      </c>
      <c r="P1455" s="10" t="e">
        <f t="shared" si="674"/>
        <v>#N/A</v>
      </c>
      <c r="Q1455" s="10" t="e">
        <f t="shared" si="675"/>
        <v>#N/A</v>
      </c>
      <c r="R1455" s="10" t="e">
        <f t="shared" si="676"/>
        <v>#N/A</v>
      </c>
      <c r="S1455" s="10" t="e">
        <f t="shared" si="677"/>
        <v>#N/A</v>
      </c>
      <c r="T1455" s="10" t="e">
        <f t="shared" si="678"/>
        <v>#N/A</v>
      </c>
      <c r="U1455" s="17" t="str">
        <f>IF(Audit!M220="","",VLOOKUP(Audit!M220,$W$26:$X$35,2,FALSE)) &amp; Audit!N220 &amp; IF(Audit!O220="","",IF(Audit!N220&lt;=1.4,VLOOKUP(Audit!O220,$W$38:X1500,2,FALSE),VLOOKUP(Audit!O220,$W$51:$X$61,2,FALSE))) &amp; IF(Audit!P220="","",VLOOKUP(Audit!P220,$Y$26:$Z$35,2,FALSE) &amp; Audit!Q220 &amp; IF(Audit!O220="","",IF(Audit!Q220&lt;=1.4,VLOOKUP(Audit!R220,$Y$38:$Z$48,2,FALSE),VLOOKUP(Audit!R220,$Y$51:$Z$61,2,FALSE))))</f>
        <v/>
      </c>
      <c r="V1455" s="21"/>
      <c r="AH1455" s="49">
        <f>Audit!A220</f>
        <v>0</v>
      </c>
      <c r="AI1455" s="50" t="e">
        <f>VLOOKUP(Audit!B220,$V$3:$AE$12,2,FALSE)&amp; IF(Audit!B220=10,Audit!V220,"")</f>
        <v>#N/A</v>
      </c>
      <c r="AJ1455" s="50" t="e">
        <f>VLOOKUP(Audit!B220,$V$13:$AE$22,2,FALSE)&amp; IF(Audit!B220=10,Audit!W220,"")</f>
        <v>#N/A</v>
      </c>
      <c r="AK1455" s="47" t="e">
        <f t="shared" si="679"/>
        <v>#N/A</v>
      </c>
      <c r="AL1455" s="50" t="e">
        <f>VLOOKUP(Audit!C220,$V$3:$AE$12,3,FALSE)&amp; IF(Audit!C220=10,Audit!V220,"")</f>
        <v>#N/A</v>
      </c>
      <c r="AM1455" s="50" t="e">
        <f>VLOOKUP(Audit!C220,$V$13:$AE$22,3,FALSE)&amp; IF(Audit!C220=10,Audit!W220,"")</f>
        <v>#N/A</v>
      </c>
      <c r="AN1455" s="47" t="e">
        <f t="shared" si="680"/>
        <v>#N/A</v>
      </c>
      <c r="AO1455" s="50" t="e">
        <f>VLOOKUP(Audit!D220,$V$3:$AE$12,4,FALSE) &amp;  Audit!T220 &amp; IF(Audit!D220=10,Audit!V220,"")</f>
        <v>#N/A</v>
      </c>
      <c r="AP1455" s="50" t="e">
        <f>VLOOKUP(Audit!D220,$V$13:$AE$22,4,FALSE)&amp; IF(Audit!D220=10,Audit!W220,"")</f>
        <v>#N/A</v>
      </c>
      <c r="AQ1455" s="47" t="e">
        <f t="shared" si="681"/>
        <v>#N/A</v>
      </c>
      <c r="AR1455" s="50" t="e">
        <f>VLOOKUP(Audit!E220,$V$3:$AE$12,5,FALSE)&amp; IF(Audit!E220=10,Audit!V220,"")</f>
        <v>#N/A</v>
      </c>
      <c r="AS1455" s="50" t="e">
        <f>VLOOKUP(Audit!E220,$V$13:$AE$22,5,FALSE)&amp; IF(Audit!E220=10,Audit!W220,"")</f>
        <v>#N/A</v>
      </c>
      <c r="AT1455" s="47" t="e">
        <f t="shared" si="682"/>
        <v>#N/A</v>
      </c>
      <c r="AU1455" s="50" t="e">
        <f>VLOOKUP(Audit!F220,$V$3:$AE$12,6,FALSE)&amp; IF(Audit!F220=10,Audit!V220,"")</f>
        <v>#N/A</v>
      </c>
      <c r="AV1455" s="50" t="e">
        <f>VLOOKUP(Audit!F220,$V$13:$AE$22,6,FALSE)&amp; IF(Audit!F220=10,Audit!W220,"")</f>
        <v>#N/A</v>
      </c>
      <c r="AW1455" s="47" t="e">
        <f t="shared" si="683"/>
        <v>#N/A</v>
      </c>
      <c r="AX1455" s="50" t="e">
        <f>VLOOKUP(Audit!G220,$V$3:$AE$12,7,FALSE)&amp; IF(Audit!G220=10,Audit!V220,"")</f>
        <v>#N/A</v>
      </c>
      <c r="AY1455" s="50" t="e">
        <f>VLOOKUP(Audit!G220,$V$13:$AE$22,7,FALSE) &amp; IF(Audit!G220=10,Audit!W220,"")</f>
        <v>#N/A</v>
      </c>
      <c r="AZ1455" s="47" t="e">
        <f t="shared" si="684"/>
        <v>#N/A</v>
      </c>
      <c r="BA1455" s="50" t="e">
        <f>VLOOKUP(Audit!H220,$V$3:$AE$12,8,FALSE)&amp; Audit!U220 &amp; IF(Audit!H220=10,Audit!V220,"")</f>
        <v>#N/A</v>
      </c>
      <c r="BB1455" s="50" t="e">
        <f>VLOOKUP(Audit!H220,$V$13:$AE$22,8,FALSE) &amp; IF(Audit!H220=10,Audit!W220,"")</f>
        <v>#N/A</v>
      </c>
      <c r="BC1455" s="47" t="e">
        <f t="shared" si="685"/>
        <v>#N/A</v>
      </c>
      <c r="BD1455" s="50" t="e">
        <f>VLOOKUP(Audit!I220,$V$3:$AE$12,9,FALSE)&amp; IF(Audit!I220=10,Audit!V220,"")</f>
        <v>#N/A</v>
      </c>
      <c r="BE1455" s="50" t="e">
        <f>VLOOKUP(Audit!I220,$V$13:$AE$22,9,FALSE) &amp; IF(Audit!I220=10,Audit!W220,"") &amp; IF(Audit!I220&lt;&gt;1,U1455,"")</f>
        <v>#N/A</v>
      </c>
      <c r="BF1455" s="47" t="e">
        <f t="shared" si="686"/>
        <v>#N/A</v>
      </c>
      <c r="BG1455" s="50" t="e">
        <f>VLOOKUP(Audit!J220,$V$3:$AE$12,10,FALSE) &amp; Audit!S220 &amp; IF(Audit!J220=10,Audit!V220,"")</f>
        <v>#N/A</v>
      </c>
      <c r="BH1455" s="50" t="e">
        <f>VLOOKUP(Audit!J220,$V$13:$AE$22,10,FALSE) &amp; IF(Audit!J220=10,Audit!W220,"") &amp; IF(Audit!J220&lt;&gt;1,U1455,"")</f>
        <v>#N/A</v>
      </c>
      <c r="BI1455" s="47" t="e">
        <f t="shared" si="687"/>
        <v>#N/A</v>
      </c>
      <c r="BJ1455" s="48" t="str">
        <f t="shared" si="688"/>
        <v/>
      </c>
      <c r="BK1455" s="48" t="str">
        <f t="shared" si="689"/>
        <v/>
      </c>
      <c r="BL1455" s="48" t="str">
        <f t="shared" si="690"/>
        <v/>
      </c>
      <c r="BM1455" s="48" t="str">
        <f t="shared" si="691"/>
        <v/>
      </c>
      <c r="BN1455" s="48" t="str">
        <f t="shared" si="692"/>
        <v/>
      </c>
      <c r="BO1455" s="48" t="str">
        <f t="shared" si="693"/>
        <v/>
      </c>
      <c r="BP1455" s="48" t="str">
        <f t="shared" si="694"/>
        <v/>
      </c>
      <c r="BQ1455" s="48" t="str">
        <f t="shared" si="695"/>
        <v/>
      </c>
      <c r="BR1455" s="48" t="str">
        <f t="shared" si="696"/>
        <v/>
      </c>
      <c r="BS1455" s="48" t="str">
        <f t="shared" si="697"/>
        <v/>
      </c>
      <c r="BT1455" s="48" t="str">
        <f t="shared" si="698"/>
        <v/>
      </c>
      <c r="BU1455" s="48" t="str">
        <f t="shared" si="699"/>
        <v/>
      </c>
    </row>
    <row r="1456" spans="1:73">
      <c r="A1456" s="10">
        <f>Audit!A221</f>
        <v>0</v>
      </c>
      <c r="B1456" s="10" t="e">
        <f t="shared" si="670"/>
        <v>#N/A</v>
      </c>
      <c r="C1456" s="17" t="e">
        <f>VLOOKUP(Audit!B221,$V$3:$AE$12,2,FALSE) &amp; VLOOKUP(Audit!B221,$V$13:$AE$22,2,FALSE)&amp; IF(Audit!B221=10,Audit!V221&amp;Audit!W221,"")</f>
        <v>#N/A</v>
      </c>
      <c r="D1456" s="17" t="e">
        <f>VLOOKUP(Audit!C221,$V$3:$AE$12,3,FALSE) &amp; VLOOKUP(Audit!C221,$V$13:$AE$22,3,FALSE) &amp;IF(Audit!C221=10,Audit!V221&amp;Audit!W221,"")</f>
        <v>#N/A</v>
      </c>
      <c r="E1456" s="17" t="e">
        <f>VLOOKUP(Audit!D221,$V$3:$AE$12,4,FALSE)&amp; Audit!T221 &amp; VLOOKUP(Audit!D221,$V$13:$AE$22,4,FALSE)&amp; IF(Audit!D221=10,Audit!V221&amp;Audit!W221,"")</f>
        <v>#N/A</v>
      </c>
      <c r="F1456" s="17" t="e">
        <f>VLOOKUP(Audit!E221,$V$3:$AE$12,5,FALSE) &amp; VLOOKUP(Audit!E221,$V$13:$AE$22,5,FALSE)&amp; IF(Audit!E221=10,Audit!V221&amp;Audit!W221,"")</f>
        <v>#N/A</v>
      </c>
      <c r="G1456" s="17" t="e">
        <f>VLOOKUP(Audit!F221,$V$3:$AE$12,6,FALSE) &amp; VLOOKUP(Audit!F221,$V$13:$AE$22,6,FALSE)&amp; IF(Audit!F221=10,Audit!V221&amp;Audit!W221,"")</f>
        <v>#N/A</v>
      </c>
      <c r="H1456" s="17" t="e">
        <f>VLOOKUP(Audit!G221,$V$3:$AE$12,7,FALSE) &amp; VLOOKUP(Audit!G221,$V$13:$AE$22,7,FALSE)&amp;IF(Audit!G221=10,Audit!V221&amp;Audit!W221,"")</f>
        <v>#N/A</v>
      </c>
      <c r="I1456" s="17" t="e">
        <f>VLOOKUP(Audit!H221,$V$3:$AE$12,8,FALSE) &amp; Audit!U221 &amp; VLOOKUP(Audit!H221,$V$13:$AE$22,8,FALSE)&amp;IF(Audit!H221=10,Audit!V221&amp;Audit!W221,"")</f>
        <v>#N/A</v>
      </c>
      <c r="J1456" s="17" t="e">
        <f>VLOOKUP(Audit!I221,$V$3:$AE$12,9,FALSE) &amp; VLOOKUP(Audit!I221,$V$13:$AE$22,9,FALSE) &amp; IF(Audit!I221=10,Audit!V221&amp;Audit!W221,"") &amp; IF(Audit!I221&lt;&gt;1,U1456,"")</f>
        <v>#N/A</v>
      </c>
      <c r="K1456" s="17" t="e">
        <f>VLOOKUP(Audit!J221,$V$3:$AE$12,10,FALSE) &amp; Audit!S221 &amp; VLOOKUP(Audit!J221,$V$13:$AE$22,10,FALSE) &amp; IF(Audit!J221=10,Audit!V221&amp;Audit!W221,"") &amp; IF(Audit!J221&lt;&gt;1,U1456,"")</f>
        <v>#N/A</v>
      </c>
      <c r="L1456" s="10">
        <f>Audit!K221</f>
        <v>0</v>
      </c>
      <c r="M1456" s="10" t="e">
        <f t="shared" si="671"/>
        <v>#N/A</v>
      </c>
      <c r="N1456" s="10" t="e">
        <f t="shared" si="672"/>
        <v>#N/A</v>
      </c>
      <c r="O1456" s="10" t="e">
        <f t="shared" si="673"/>
        <v>#N/A</v>
      </c>
      <c r="P1456" s="10" t="e">
        <f t="shared" si="674"/>
        <v>#N/A</v>
      </c>
      <c r="Q1456" s="10" t="e">
        <f t="shared" si="675"/>
        <v>#N/A</v>
      </c>
      <c r="R1456" s="10" t="e">
        <f t="shared" si="676"/>
        <v>#N/A</v>
      </c>
      <c r="S1456" s="10" t="e">
        <f t="shared" si="677"/>
        <v>#N/A</v>
      </c>
      <c r="T1456" s="10" t="e">
        <f t="shared" si="678"/>
        <v>#N/A</v>
      </c>
      <c r="U1456" s="17" t="str">
        <f>IF(Audit!M221="","",VLOOKUP(Audit!M221,$W$26:$X$35,2,FALSE)) &amp; Audit!N221 &amp; IF(Audit!O221="","",IF(Audit!N221&lt;=1.4,VLOOKUP(Audit!O221,$W$38:X1501,2,FALSE),VLOOKUP(Audit!O221,$W$51:$X$61,2,FALSE))) &amp; IF(Audit!P221="","",VLOOKUP(Audit!P221,$Y$26:$Z$35,2,FALSE) &amp; Audit!Q221 &amp; IF(Audit!O221="","",IF(Audit!Q221&lt;=1.4,VLOOKUP(Audit!R221,$Y$38:$Z$48,2,FALSE),VLOOKUP(Audit!R221,$Y$51:$Z$61,2,FALSE))))</f>
        <v/>
      </c>
      <c r="V1456" s="21"/>
      <c r="AH1456" s="49">
        <f>Audit!A221</f>
        <v>0</v>
      </c>
      <c r="AI1456" s="50" t="e">
        <f>VLOOKUP(Audit!B221,$V$3:$AE$12,2,FALSE)&amp; IF(Audit!B221=10,Audit!V221,"")</f>
        <v>#N/A</v>
      </c>
      <c r="AJ1456" s="50" t="e">
        <f>VLOOKUP(Audit!B221,$V$13:$AE$22,2,FALSE)&amp; IF(Audit!B221=10,Audit!W221,"")</f>
        <v>#N/A</v>
      </c>
      <c r="AK1456" s="47" t="e">
        <f t="shared" si="679"/>
        <v>#N/A</v>
      </c>
      <c r="AL1456" s="50" t="e">
        <f>VLOOKUP(Audit!C221,$V$3:$AE$12,3,FALSE)&amp; IF(Audit!C221=10,Audit!V221,"")</f>
        <v>#N/A</v>
      </c>
      <c r="AM1456" s="50" t="e">
        <f>VLOOKUP(Audit!C221,$V$13:$AE$22,3,FALSE)&amp; IF(Audit!C221=10,Audit!W221,"")</f>
        <v>#N/A</v>
      </c>
      <c r="AN1456" s="47" t="e">
        <f t="shared" si="680"/>
        <v>#N/A</v>
      </c>
      <c r="AO1456" s="50" t="e">
        <f>VLOOKUP(Audit!D221,$V$3:$AE$12,4,FALSE) &amp;  Audit!T221 &amp; IF(Audit!D221=10,Audit!V221,"")</f>
        <v>#N/A</v>
      </c>
      <c r="AP1456" s="50" t="e">
        <f>VLOOKUP(Audit!D221,$V$13:$AE$22,4,FALSE)&amp; IF(Audit!D221=10,Audit!W221,"")</f>
        <v>#N/A</v>
      </c>
      <c r="AQ1456" s="47" t="e">
        <f t="shared" si="681"/>
        <v>#N/A</v>
      </c>
      <c r="AR1456" s="50" t="e">
        <f>VLOOKUP(Audit!E221,$V$3:$AE$12,5,FALSE)&amp; IF(Audit!E221=10,Audit!V221,"")</f>
        <v>#N/A</v>
      </c>
      <c r="AS1456" s="50" t="e">
        <f>VLOOKUP(Audit!E221,$V$13:$AE$22,5,FALSE)&amp; IF(Audit!E221=10,Audit!W221,"")</f>
        <v>#N/A</v>
      </c>
      <c r="AT1456" s="47" t="e">
        <f t="shared" si="682"/>
        <v>#N/A</v>
      </c>
      <c r="AU1456" s="50" t="e">
        <f>VLOOKUP(Audit!F221,$V$3:$AE$12,6,FALSE)&amp; IF(Audit!F221=10,Audit!V221,"")</f>
        <v>#N/A</v>
      </c>
      <c r="AV1456" s="50" t="e">
        <f>VLOOKUP(Audit!F221,$V$13:$AE$22,6,FALSE)&amp; IF(Audit!F221=10,Audit!W221,"")</f>
        <v>#N/A</v>
      </c>
      <c r="AW1456" s="47" t="e">
        <f t="shared" si="683"/>
        <v>#N/A</v>
      </c>
      <c r="AX1456" s="50" t="e">
        <f>VLOOKUP(Audit!G221,$V$3:$AE$12,7,FALSE)&amp; IF(Audit!G221=10,Audit!V221,"")</f>
        <v>#N/A</v>
      </c>
      <c r="AY1456" s="50" t="e">
        <f>VLOOKUP(Audit!G221,$V$13:$AE$22,7,FALSE) &amp; IF(Audit!G221=10,Audit!W221,"")</f>
        <v>#N/A</v>
      </c>
      <c r="AZ1456" s="47" t="e">
        <f t="shared" si="684"/>
        <v>#N/A</v>
      </c>
      <c r="BA1456" s="50" t="e">
        <f>VLOOKUP(Audit!H221,$V$3:$AE$12,8,FALSE)&amp; Audit!U221 &amp; IF(Audit!H221=10,Audit!V221,"")</f>
        <v>#N/A</v>
      </c>
      <c r="BB1456" s="50" t="e">
        <f>VLOOKUP(Audit!H221,$V$13:$AE$22,8,FALSE) &amp; IF(Audit!H221=10,Audit!W221,"")</f>
        <v>#N/A</v>
      </c>
      <c r="BC1456" s="47" t="e">
        <f t="shared" si="685"/>
        <v>#N/A</v>
      </c>
      <c r="BD1456" s="50" t="e">
        <f>VLOOKUP(Audit!I221,$V$3:$AE$12,9,FALSE)&amp; IF(Audit!I221=10,Audit!V221,"")</f>
        <v>#N/A</v>
      </c>
      <c r="BE1456" s="50" t="e">
        <f>VLOOKUP(Audit!I221,$V$13:$AE$22,9,FALSE) &amp; IF(Audit!I221=10,Audit!W221,"") &amp; IF(Audit!I221&lt;&gt;1,U1456,"")</f>
        <v>#N/A</v>
      </c>
      <c r="BF1456" s="47" t="e">
        <f t="shared" si="686"/>
        <v>#N/A</v>
      </c>
      <c r="BG1456" s="50" t="e">
        <f>VLOOKUP(Audit!J221,$V$3:$AE$12,10,FALSE) &amp; Audit!S221 &amp; IF(Audit!J221=10,Audit!V221,"")</f>
        <v>#N/A</v>
      </c>
      <c r="BH1456" s="50" t="e">
        <f>VLOOKUP(Audit!J221,$V$13:$AE$22,10,FALSE) &amp; IF(Audit!J221=10,Audit!W221,"") &amp; IF(Audit!J221&lt;&gt;1,U1456,"")</f>
        <v>#N/A</v>
      </c>
      <c r="BI1456" s="47" t="e">
        <f t="shared" si="687"/>
        <v>#N/A</v>
      </c>
      <c r="BJ1456" s="48" t="str">
        <f t="shared" si="688"/>
        <v/>
      </c>
      <c r="BK1456" s="48" t="str">
        <f t="shared" si="689"/>
        <v/>
      </c>
      <c r="BL1456" s="48" t="str">
        <f t="shared" si="690"/>
        <v/>
      </c>
      <c r="BM1456" s="48" t="str">
        <f t="shared" si="691"/>
        <v/>
      </c>
      <c r="BN1456" s="48" t="str">
        <f t="shared" si="692"/>
        <v/>
      </c>
      <c r="BO1456" s="48" t="str">
        <f t="shared" si="693"/>
        <v/>
      </c>
      <c r="BP1456" s="48" t="str">
        <f t="shared" si="694"/>
        <v/>
      </c>
      <c r="BQ1456" s="48" t="str">
        <f t="shared" si="695"/>
        <v/>
      </c>
      <c r="BR1456" s="48" t="str">
        <f t="shared" si="696"/>
        <v/>
      </c>
      <c r="BS1456" s="48" t="str">
        <f t="shared" si="697"/>
        <v/>
      </c>
      <c r="BT1456" s="48" t="str">
        <f t="shared" si="698"/>
        <v/>
      </c>
      <c r="BU1456" s="48" t="str">
        <f t="shared" si="699"/>
        <v/>
      </c>
    </row>
    <row r="1457" spans="1:73">
      <c r="A1457" s="10">
        <f>Audit!A222</f>
        <v>0</v>
      </c>
      <c r="B1457" s="10" t="e">
        <f t="shared" si="670"/>
        <v>#N/A</v>
      </c>
      <c r="C1457" s="17" t="e">
        <f>VLOOKUP(Audit!B222,$V$3:$AE$12,2,FALSE) &amp; VLOOKUP(Audit!B222,$V$13:$AE$22,2,FALSE)&amp; IF(Audit!B222=10,Audit!V222&amp;Audit!W222,"")</f>
        <v>#N/A</v>
      </c>
      <c r="D1457" s="17" t="e">
        <f>VLOOKUP(Audit!C222,$V$3:$AE$12,3,FALSE) &amp; VLOOKUP(Audit!C222,$V$13:$AE$22,3,FALSE) &amp;IF(Audit!C222=10,Audit!V222&amp;Audit!W222,"")</f>
        <v>#N/A</v>
      </c>
      <c r="E1457" s="17" t="e">
        <f>VLOOKUP(Audit!D222,$V$3:$AE$12,4,FALSE)&amp; Audit!T222 &amp; VLOOKUP(Audit!D222,$V$13:$AE$22,4,FALSE)&amp; IF(Audit!D222=10,Audit!V222&amp;Audit!W222,"")</f>
        <v>#N/A</v>
      </c>
      <c r="F1457" s="17" t="e">
        <f>VLOOKUP(Audit!E222,$V$3:$AE$12,5,FALSE) &amp; VLOOKUP(Audit!E222,$V$13:$AE$22,5,FALSE)&amp; IF(Audit!E222=10,Audit!V222&amp;Audit!W222,"")</f>
        <v>#N/A</v>
      </c>
      <c r="G1457" s="17" t="e">
        <f>VLOOKUP(Audit!F222,$V$3:$AE$12,6,FALSE) &amp; VLOOKUP(Audit!F222,$V$13:$AE$22,6,FALSE)&amp; IF(Audit!F222=10,Audit!V222&amp;Audit!W222,"")</f>
        <v>#N/A</v>
      </c>
      <c r="H1457" s="17" t="e">
        <f>VLOOKUP(Audit!G222,$V$3:$AE$12,7,FALSE) &amp; VLOOKUP(Audit!G222,$V$13:$AE$22,7,FALSE)&amp;IF(Audit!G222=10,Audit!V222&amp;Audit!W222,"")</f>
        <v>#N/A</v>
      </c>
      <c r="I1457" s="17" t="e">
        <f>VLOOKUP(Audit!H222,$V$3:$AE$12,8,FALSE) &amp; Audit!U222 &amp; VLOOKUP(Audit!H222,$V$13:$AE$22,8,FALSE)&amp;IF(Audit!H222=10,Audit!V222&amp;Audit!W222,"")</f>
        <v>#N/A</v>
      </c>
      <c r="J1457" s="17" t="e">
        <f>VLOOKUP(Audit!I222,$V$3:$AE$12,9,FALSE) &amp; VLOOKUP(Audit!I222,$V$13:$AE$22,9,FALSE) &amp; IF(Audit!I222=10,Audit!V222&amp;Audit!W222,"") &amp; IF(Audit!I222&lt;&gt;1,U1457,"")</f>
        <v>#N/A</v>
      </c>
      <c r="K1457" s="17" t="e">
        <f>VLOOKUP(Audit!J222,$V$3:$AE$12,10,FALSE) &amp; Audit!S222 &amp; VLOOKUP(Audit!J222,$V$13:$AE$22,10,FALSE) &amp; IF(Audit!J222=10,Audit!V222&amp;Audit!W222,"") &amp; IF(Audit!J222&lt;&gt;1,U1457,"")</f>
        <v>#N/A</v>
      </c>
      <c r="L1457" s="10">
        <f>Audit!K222</f>
        <v>0</v>
      </c>
      <c r="M1457" s="10" t="e">
        <f t="shared" si="671"/>
        <v>#N/A</v>
      </c>
      <c r="N1457" s="10" t="e">
        <f t="shared" si="672"/>
        <v>#N/A</v>
      </c>
      <c r="O1457" s="10" t="e">
        <f t="shared" si="673"/>
        <v>#N/A</v>
      </c>
      <c r="P1457" s="10" t="e">
        <f t="shared" si="674"/>
        <v>#N/A</v>
      </c>
      <c r="Q1457" s="10" t="e">
        <f t="shared" si="675"/>
        <v>#N/A</v>
      </c>
      <c r="R1457" s="10" t="e">
        <f t="shared" si="676"/>
        <v>#N/A</v>
      </c>
      <c r="S1457" s="10" t="e">
        <f t="shared" si="677"/>
        <v>#N/A</v>
      </c>
      <c r="T1457" s="10" t="e">
        <f t="shared" si="678"/>
        <v>#N/A</v>
      </c>
      <c r="U1457" s="17" t="str">
        <f>IF(Audit!M222="","",VLOOKUP(Audit!M222,$W$26:$X$35,2,FALSE)) &amp; Audit!N222 &amp; IF(Audit!O222="","",IF(Audit!N222&lt;=1.4,VLOOKUP(Audit!O222,$W$38:X1502,2,FALSE),VLOOKUP(Audit!O222,$W$51:$X$61,2,FALSE))) &amp; IF(Audit!P222="","",VLOOKUP(Audit!P222,$Y$26:$Z$35,2,FALSE) &amp; Audit!Q222 &amp; IF(Audit!O222="","",IF(Audit!Q222&lt;=1.4,VLOOKUP(Audit!R222,$Y$38:$Z$48,2,FALSE),VLOOKUP(Audit!R222,$Y$51:$Z$61,2,FALSE))))</f>
        <v/>
      </c>
      <c r="V1457" s="21"/>
      <c r="AH1457" s="49">
        <f>Audit!A222</f>
        <v>0</v>
      </c>
      <c r="AI1457" s="50" t="e">
        <f>VLOOKUP(Audit!B222,$V$3:$AE$12,2,FALSE)&amp; IF(Audit!B222=10,Audit!V222,"")</f>
        <v>#N/A</v>
      </c>
      <c r="AJ1457" s="50" t="e">
        <f>VLOOKUP(Audit!B222,$V$13:$AE$22,2,FALSE)&amp; IF(Audit!B222=10,Audit!W222,"")</f>
        <v>#N/A</v>
      </c>
      <c r="AK1457" s="47" t="e">
        <f t="shared" si="679"/>
        <v>#N/A</v>
      </c>
      <c r="AL1457" s="50" t="e">
        <f>VLOOKUP(Audit!C222,$V$3:$AE$12,3,FALSE)&amp; IF(Audit!C222=10,Audit!V222,"")</f>
        <v>#N/A</v>
      </c>
      <c r="AM1457" s="50" t="e">
        <f>VLOOKUP(Audit!C222,$V$13:$AE$22,3,FALSE)&amp; IF(Audit!C222=10,Audit!W222,"")</f>
        <v>#N/A</v>
      </c>
      <c r="AN1457" s="47" t="e">
        <f t="shared" si="680"/>
        <v>#N/A</v>
      </c>
      <c r="AO1457" s="50" t="e">
        <f>VLOOKUP(Audit!D222,$V$3:$AE$12,4,FALSE) &amp;  Audit!T222 &amp; IF(Audit!D222=10,Audit!V222,"")</f>
        <v>#N/A</v>
      </c>
      <c r="AP1457" s="50" t="e">
        <f>VLOOKUP(Audit!D222,$V$13:$AE$22,4,FALSE)&amp; IF(Audit!D222=10,Audit!W222,"")</f>
        <v>#N/A</v>
      </c>
      <c r="AQ1457" s="47" t="e">
        <f t="shared" si="681"/>
        <v>#N/A</v>
      </c>
      <c r="AR1457" s="50" t="e">
        <f>VLOOKUP(Audit!E222,$V$3:$AE$12,5,FALSE)&amp; IF(Audit!E222=10,Audit!V222,"")</f>
        <v>#N/A</v>
      </c>
      <c r="AS1457" s="50" t="e">
        <f>VLOOKUP(Audit!E222,$V$13:$AE$22,5,FALSE)&amp; IF(Audit!E222=10,Audit!W222,"")</f>
        <v>#N/A</v>
      </c>
      <c r="AT1457" s="47" t="e">
        <f t="shared" si="682"/>
        <v>#N/A</v>
      </c>
      <c r="AU1457" s="50" t="e">
        <f>VLOOKUP(Audit!F222,$V$3:$AE$12,6,FALSE)&amp; IF(Audit!F222=10,Audit!V222,"")</f>
        <v>#N/A</v>
      </c>
      <c r="AV1457" s="50" t="e">
        <f>VLOOKUP(Audit!F222,$V$13:$AE$22,6,FALSE)&amp; IF(Audit!F222=10,Audit!W222,"")</f>
        <v>#N/A</v>
      </c>
      <c r="AW1457" s="47" t="e">
        <f t="shared" si="683"/>
        <v>#N/A</v>
      </c>
      <c r="AX1457" s="50" t="e">
        <f>VLOOKUP(Audit!G222,$V$3:$AE$12,7,FALSE)&amp; IF(Audit!G222=10,Audit!V222,"")</f>
        <v>#N/A</v>
      </c>
      <c r="AY1457" s="50" t="e">
        <f>VLOOKUP(Audit!G222,$V$13:$AE$22,7,FALSE) &amp; IF(Audit!G222=10,Audit!W222,"")</f>
        <v>#N/A</v>
      </c>
      <c r="AZ1457" s="47" t="e">
        <f t="shared" si="684"/>
        <v>#N/A</v>
      </c>
      <c r="BA1457" s="50" t="e">
        <f>VLOOKUP(Audit!H222,$V$3:$AE$12,8,FALSE)&amp; Audit!U222 &amp; IF(Audit!H222=10,Audit!V222,"")</f>
        <v>#N/A</v>
      </c>
      <c r="BB1457" s="50" t="e">
        <f>VLOOKUP(Audit!H222,$V$13:$AE$22,8,FALSE) &amp; IF(Audit!H222=10,Audit!W222,"")</f>
        <v>#N/A</v>
      </c>
      <c r="BC1457" s="47" t="e">
        <f t="shared" si="685"/>
        <v>#N/A</v>
      </c>
      <c r="BD1457" s="50" t="e">
        <f>VLOOKUP(Audit!I222,$V$3:$AE$12,9,FALSE)&amp; IF(Audit!I222=10,Audit!V222,"")</f>
        <v>#N/A</v>
      </c>
      <c r="BE1457" s="50" t="e">
        <f>VLOOKUP(Audit!I222,$V$13:$AE$22,9,FALSE) &amp; IF(Audit!I222=10,Audit!W222,"") &amp; IF(Audit!I222&lt;&gt;1,U1457,"")</f>
        <v>#N/A</v>
      </c>
      <c r="BF1457" s="47" t="e">
        <f t="shared" si="686"/>
        <v>#N/A</v>
      </c>
      <c r="BG1457" s="50" t="e">
        <f>VLOOKUP(Audit!J222,$V$3:$AE$12,10,FALSE) &amp; Audit!S222 &amp; IF(Audit!J222=10,Audit!V222,"")</f>
        <v>#N/A</v>
      </c>
      <c r="BH1457" s="50" t="e">
        <f>VLOOKUP(Audit!J222,$V$13:$AE$22,10,FALSE) &amp; IF(Audit!J222=10,Audit!W222,"") &amp; IF(Audit!J222&lt;&gt;1,U1457,"")</f>
        <v>#N/A</v>
      </c>
      <c r="BI1457" s="47" t="e">
        <f t="shared" si="687"/>
        <v>#N/A</v>
      </c>
      <c r="BJ1457" s="48" t="str">
        <f t="shared" si="688"/>
        <v/>
      </c>
      <c r="BK1457" s="48" t="str">
        <f t="shared" si="689"/>
        <v/>
      </c>
      <c r="BL1457" s="48" t="str">
        <f t="shared" si="690"/>
        <v/>
      </c>
      <c r="BM1457" s="48" t="str">
        <f t="shared" si="691"/>
        <v/>
      </c>
      <c r="BN1457" s="48" t="str">
        <f t="shared" si="692"/>
        <v/>
      </c>
      <c r="BO1457" s="48" t="str">
        <f t="shared" si="693"/>
        <v/>
      </c>
      <c r="BP1457" s="48" t="str">
        <f t="shared" si="694"/>
        <v/>
      </c>
      <c r="BQ1457" s="48" t="str">
        <f t="shared" si="695"/>
        <v/>
      </c>
      <c r="BR1457" s="48" t="str">
        <f t="shared" si="696"/>
        <v/>
      </c>
      <c r="BS1457" s="48" t="str">
        <f t="shared" si="697"/>
        <v/>
      </c>
      <c r="BT1457" s="48" t="str">
        <f t="shared" si="698"/>
        <v/>
      </c>
      <c r="BU1457" s="48" t="str">
        <f t="shared" si="699"/>
        <v/>
      </c>
    </row>
    <row r="1458" spans="1:73">
      <c r="A1458" s="10">
        <f>Audit!A223</f>
        <v>0</v>
      </c>
      <c r="B1458" s="10" t="e">
        <f t="shared" si="670"/>
        <v>#N/A</v>
      </c>
      <c r="C1458" s="17" t="e">
        <f>VLOOKUP(Audit!B223,$V$3:$AE$12,2,FALSE) &amp; VLOOKUP(Audit!B223,$V$13:$AE$22,2,FALSE)&amp; IF(Audit!B223=10,Audit!V223&amp;Audit!W223,"")</f>
        <v>#N/A</v>
      </c>
      <c r="D1458" s="17" t="e">
        <f>VLOOKUP(Audit!C223,$V$3:$AE$12,3,FALSE) &amp; VLOOKUP(Audit!C223,$V$13:$AE$22,3,FALSE) &amp;IF(Audit!C223=10,Audit!V223&amp;Audit!W223,"")</f>
        <v>#N/A</v>
      </c>
      <c r="E1458" s="17" t="e">
        <f>VLOOKUP(Audit!D223,$V$3:$AE$12,4,FALSE)&amp; Audit!T223 &amp; VLOOKUP(Audit!D223,$V$13:$AE$22,4,FALSE)&amp; IF(Audit!D223=10,Audit!V223&amp;Audit!W223,"")</f>
        <v>#N/A</v>
      </c>
      <c r="F1458" s="17" t="e">
        <f>VLOOKUP(Audit!E223,$V$3:$AE$12,5,FALSE) &amp; VLOOKUP(Audit!E223,$V$13:$AE$22,5,FALSE)&amp; IF(Audit!E223=10,Audit!V223&amp;Audit!W223,"")</f>
        <v>#N/A</v>
      </c>
      <c r="G1458" s="17" t="e">
        <f>VLOOKUP(Audit!F223,$V$3:$AE$12,6,FALSE) &amp; VLOOKUP(Audit!F223,$V$13:$AE$22,6,FALSE)&amp; IF(Audit!F223=10,Audit!V223&amp;Audit!W223,"")</f>
        <v>#N/A</v>
      </c>
      <c r="H1458" s="17" t="e">
        <f>VLOOKUP(Audit!G223,$V$3:$AE$12,7,FALSE) &amp; VLOOKUP(Audit!G223,$V$13:$AE$22,7,FALSE)&amp;IF(Audit!G223=10,Audit!V223&amp;Audit!W223,"")</f>
        <v>#N/A</v>
      </c>
      <c r="I1458" s="17" t="e">
        <f>VLOOKUP(Audit!H223,$V$3:$AE$12,8,FALSE) &amp; Audit!U223 &amp; VLOOKUP(Audit!H223,$V$13:$AE$22,8,FALSE)&amp;IF(Audit!H223=10,Audit!V223&amp;Audit!W223,"")</f>
        <v>#N/A</v>
      </c>
      <c r="J1458" s="17" t="e">
        <f>VLOOKUP(Audit!I223,$V$3:$AE$12,9,FALSE) &amp; VLOOKUP(Audit!I223,$V$13:$AE$22,9,FALSE) &amp; IF(Audit!I223=10,Audit!V223&amp;Audit!W223,"") &amp; IF(Audit!I223&lt;&gt;1,U1458,"")</f>
        <v>#N/A</v>
      </c>
      <c r="K1458" s="17" t="e">
        <f>VLOOKUP(Audit!J223,$V$3:$AE$12,10,FALSE) &amp; Audit!S223 &amp; VLOOKUP(Audit!J223,$V$13:$AE$22,10,FALSE) &amp; IF(Audit!J223=10,Audit!V223&amp;Audit!W223,"") &amp; IF(Audit!J223&lt;&gt;1,U1458,"")</f>
        <v>#N/A</v>
      </c>
      <c r="L1458" s="10">
        <f>Audit!K223</f>
        <v>0</v>
      </c>
      <c r="M1458" s="10" t="e">
        <f t="shared" si="671"/>
        <v>#N/A</v>
      </c>
      <c r="N1458" s="10" t="e">
        <f t="shared" si="672"/>
        <v>#N/A</v>
      </c>
      <c r="O1458" s="10" t="e">
        <f t="shared" si="673"/>
        <v>#N/A</v>
      </c>
      <c r="P1458" s="10" t="e">
        <f t="shared" si="674"/>
        <v>#N/A</v>
      </c>
      <c r="Q1458" s="10" t="e">
        <f t="shared" si="675"/>
        <v>#N/A</v>
      </c>
      <c r="R1458" s="10" t="e">
        <f t="shared" si="676"/>
        <v>#N/A</v>
      </c>
      <c r="S1458" s="10" t="e">
        <f t="shared" si="677"/>
        <v>#N/A</v>
      </c>
      <c r="T1458" s="10" t="e">
        <f t="shared" si="678"/>
        <v>#N/A</v>
      </c>
      <c r="U1458" s="17" t="str">
        <f>IF(Audit!M223="","",VLOOKUP(Audit!M223,$W$26:$X$35,2,FALSE)) &amp; Audit!N223 &amp; IF(Audit!O223="","",IF(Audit!N223&lt;=1.4,VLOOKUP(Audit!O223,$W$38:X1503,2,FALSE),VLOOKUP(Audit!O223,$W$51:$X$61,2,FALSE))) &amp; IF(Audit!P223="","",VLOOKUP(Audit!P223,$Y$26:$Z$35,2,FALSE) &amp; Audit!Q223 &amp; IF(Audit!O223="","",IF(Audit!Q223&lt;=1.4,VLOOKUP(Audit!R223,$Y$38:$Z$48,2,FALSE),VLOOKUP(Audit!R223,$Y$51:$Z$61,2,FALSE))))</f>
        <v/>
      </c>
      <c r="V1458" s="21"/>
      <c r="AH1458" s="49">
        <f>Audit!A223</f>
        <v>0</v>
      </c>
      <c r="AI1458" s="50" t="e">
        <f>VLOOKUP(Audit!B223,$V$3:$AE$12,2,FALSE)&amp; IF(Audit!B223=10,Audit!V223,"")</f>
        <v>#N/A</v>
      </c>
      <c r="AJ1458" s="50" t="e">
        <f>VLOOKUP(Audit!B223,$V$13:$AE$22,2,FALSE)&amp; IF(Audit!B223=10,Audit!W223,"")</f>
        <v>#N/A</v>
      </c>
      <c r="AK1458" s="47" t="e">
        <f t="shared" si="679"/>
        <v>#N/A</v>
      </c>
      <c r="AL1458" s="50" t="e">
        <f>VLOOKUP(Audit!C223,$V$3:$AE$12,3,FALSE)&amp; IF(Audit!C223=10,Audit!V223,"")</f>
        <v>#N/A</v>
      </c>
      <c r="AM1458" s="50" t="e">
        <f>VLOOKUP(Audit!C223,$V$13:$AE$22,3,FALSE)&amp; IF(Audit!C223=10,Audit!W223,"")</f>
        <v>#N/A</v>
      </c>
      <c r="AN1458" s="47" t="e">
        <f t="shared" si="680"/>
        <v>#N/A</v>
      </c>
      <c r="AO1458" s="50" t="e">
        <f>VLOOKUP(Audit!D223,$V$3:$AE$12,4,FALSE) &amp;  Audit!T223 &amp; IF(Audit!D223=10,Audit!V223,"")</f>
        <v>#N/A</v>
      </c>
      <c r="AP1458" s="50" t="e">
        <f>VLOOKUP(Audit!D223,$V$13:$AE$22,4,FALSE)&amp; IF(Audit!D223=10,Audit!W223,"")</f>
        <v>#N/A</v>
      </c>
      <c r="AQ1458" s="47" t="e">
        <f t="shared" si="681"/>
        <v>#N/A</v>
      </c>
      <c r="AR1458" s="50" t="e">
        <f>VLOOKUP(Audit!E223,$V$3:$AE$12,5,FALSE)&amp; IF(Audit!E223=10,Audit!V223,"")</f>
        <v>#N/A</v>
      </c>
      <c r="AS1458" s="50" t="e">
        <f>VLOOKUP(Audit!E223,$V$13:$AE$22,5,FALSE)&amp; IF(Audit!E223=10,Audit!W223,"")</f>
        <v>#N/A</v>
      </c>
      <c r="AT1458" s="47" t="e">
        <f t="shared" si="682"/>
        <v>#N/A</v>
      </c>
      <c r="AU1458" s="50" t="e">
        <f>VLOOKUP(Audit!F223,$V$3:$AE$12,6,FALSE)&amp; IF(Audit!F223=10,Audit!V223,"")</f>
        <v>#N/A</v>
      </c>
      <c r="AV1458" s="50" t="e">
        <f>VLOOKUP(Audit!F223,$V$13:$AE$22,6,FALSE)&amp; IF(Audit!F223=10,Audit!W223,"")</f>
        <v>#N/A</v>
      </c>
      <c r="AW1458" s="47" t="e">
        <f t="shared" si="683"/>
        <v>#N/A</v>
      </c>
      <c r="AX1458" s="50" t="e">
        <f>VLOOKUP(Audit!G223,$V$3:$AE$12,7,FALSE)&amp; IF(Audit!G223=10,Audit!V223,"")</f>
        <v>#N/A</v>
      </c>
      <c r="AY1458" s="50" t="e">
        <f>VLOOKUP(Audit!G223,$V$13:$AE$22,7,FALSE) &amp; IF(Audit!G223=10,Audit!W223,"")</f>
        <v>#N/A</v>
      </c>
      <c r="AZ1458" s="47" t="e">
        <f t="shared" si="684"/>
        <v>#N/A</v>
      </c>
      <c r="BA1458" s="50" t="e">
        <f>VLOOKUP(Audit!H223,$V$3:$AE$12,8,FALSE)&amp; Audit!U223 &amp; IF(Audit!H223=10,Audit!V223,"")</f>
        <v>#N/A</v>
      </c>
      <c r="BB1458" s="50" t="e">
        <f>VLOOKUP(Audit!H223,$V$13:$AE$22,8,FALSE) &amp; IF(Audit!H223=10,Audit!W223,"")</f>
        <v>#N/A</v>
      </c>
      <c r="BC1458" s="47" t="e">
        <f t="shared" si="685"/>
        <v>#N/A</v>
      </c>
      <c r="BD1458" s="50" t="e">
        <f>VLOOKUP(Audit!I223,$V$3:$AE$12,9,FALSE)&amp; IF(Audit!I223=10,Audit!V223,"")</f>
        <v>#N/A</v>
      </c>
      <c r="BE1458" s="50" t="e">
        <f>VLOOKUP(Audit!I223,$V$13:$AE$22,9,FALSE) &amp; IF(Audit!I223=10,Audit!W223,"") &amp; IF(Audit!I223&lt;&gt;1,U1458,"")</f>
        <v>#N/A</v>
      </c>
      <c r="BF1458" s="47" t="e">
        <f t="shared" si="686"/>
        <v>#N/A</v>
      </c>
      <c r="BG1458" s="50" t="e">
        <f>VLOOKUP(Audit!J223,$V$3:$AE$12,10,FALSE) &amp; Audit!S223 &amp; IF(Audit!J223=10,Audit!V223,"")</f>
        <v>#N/A</v>
      </c>
      <c r="BH1458" s="50" t="e">
        <f>VLOOKUP(Audit!J223,$V$13:$AE$22,10,FALSE) &amp; IF(Audit!J223=10,Audit!W223,"") &amp; IF(Audit!J223&lt;&gt;1,U1458,"")</f>
        <v>#N/A</v>
      </c>
      <c r="BI1458" s="47" t="e">
        <f t="shared" si="687"/>
        <v>#N/A</v>
      </c>
      <c r="BJ1458" s="48" t="str">
        <f t="shared" si="688"/>
        <v/>
      </c>
      <c r="BK1458" s="48" t="str">
        <f t="shared" si="689"/>
        <v/>
      </c>
      <c r="BL1458" s="48" t="str">
        <f t="shared" si="690"/>
        <v/>
      </c>
      <c r="BM1458" s="48" t="str">
        <f t="shared" si="691"/>
        <v/>
      </c>
      <c r="BN1458" s="48" t="str">
        <f t="shared" si="692"/>
        <v/>
      </c>
      <c r="BO1458" s="48" t="str">
        <f t="shared" si="693"/>
        <v/>
      </c>
      <c r="BP1458" s="48" t="str">
        <f t="shared" si="694"/>
        <v/>
      </c>
      <c r="BQ1458" s="48" t="str">
        <f t="shared" si="695"/>
        <v/>
      </c>
      <c r="BR1458" s="48" t="str">
        <f t="shared" si="696"/>
        <v/>
      </c>
      <c r="BS1458" s="48" t="str">
        <f t="shared" si="697"/>
        <v/>
      </c>
      <c r="BT1458" s="48" t="str">
        <f t="shared" si="698"/>
        <v/>
      </c>
      <c r="BU1458" s="48" t="str">
        <f t="shared" si="699"/>
        <v/>
      </c>
    </row>
    <row r="1459" spans="1:73">
      <c r="A1459" s="10">
        <f>Audit!A224</f>
        <v>0</v>
      </c>
      <c r="B1459" s="10" t="e">
        <f t="shared" si="670"/>
        <v>#N/A</v>
      </c>
      <c r="C1459" s="17" t="e">
        <f>VLOOKUP(Audit!B224,$V$3:$AE$12,2,FALSE) &amp; VLOOKUP(Audit!B224,$V$13:$AE$22,2,FALSE)&amp; IF(Audit!B224=10,Audit!V224&amp;Audit!W224,"")</f>
        <v>#N/A</v>
      </c>
      <c r="D1459" s="17" t="e">
        <f>VLOOKUP(Audit!C224,$V$3:$AE$12,3,FALSE) &amp; VLOOKUP(Audit!C224,$V$13:$AE$22,3,FALSE) &amp;IF(Audit!C224=10,Audit!V224&amp;Audit!W224,"")</f>
        <v>#N/A</v>
      </c>
      <c r="E1459" s="17" t="e">
        <f>VLOOKUP(Audit!D224,$V$3:$AE$12,4,FALSE)&amp; Audit!T224 &amp; VLOOKUP(Audit!D224,$V$13:$AE$22,4,FALSE)&amp; IF(Audit!D224=10,Audit!V224&amp;Audit!W224,"")</f>
        <v>#N/A</v>
      </c>
      <c r="F1459" s="17" t="e">
        <f>VLOOKUP(Audit!E224,$V$3:$AE$12,5,FALSE) &amp; VLOOKUP(Audit!E224,$V$13:$AE$22,5,FALSE)&amp; IF(Audit!E224=10,Audit!V224&amp;Audit!W224,"")</f>
        <v>#N/A</v>
      </c>
      <c r="G1459" s="17" t="e">
        <f>VLOOKUP(Audit!F224,$V$3:$AE$12,6,FALSE) &amp; VLOOKUP(Audit!F224,$V$13:$AE$22,6,FALSE)&amp; IF(Audit!F224=10,Audit!V224&amp;Audit!W224,"")</f>
        <v>#N/A</v>
      </c>
      <c r="H1459" s="17" t="e">
        <f>VLOOKUP(Audit!G224,$V$3:$AE$12,7,FALSE) &amp; VLOOKUP(Audit!G224,$V$13:$AE$22,7,FALSE)&amp;IF(Audit!G224=10,Audit!V224&amp;Audit!W224,"")</f>
        <v>#N/A</v>
      </c>
      <c r="I1459" s="17" t="e">
        <f>VLOOKUP(Audit!H224,$V$3:$AE$12,8,FALSE) &amp; Audit!U224 &amp; VLOOKUP(Audit!H224,$V$13:$AE$22,8,FALSE)&amp;IF(Audit!H224=10,Audit!V224&amp;Audit!W224,"")</f>
        <v>#N/A</v>
      </c>
      <c r="J1459" s="17" t="e">
        <f>VLOOKUP(Audit!I224,$V$3:$AE$12,9,FALSE) &amp; VLOOKUP(Audit!I224,$V$13:$AE$22,9,FALSE) &amp; IF(Audit!I224=10,Audit!V224&amp;Audit!W224,"") &amp; IF(Audit!I224&lt;&gt;1,U1459,"")</f>
        <v>#N/A</v>
      </c>
      <c r="K1459" s="17" t="e">
        <f>VLOOKUP(Audit!J224,$V$3:$AE$12,10,FALSE) &amp; Audit!S224 &amp; VLOOKUP(Audit!J224,$V$13:$AE$22,10,FALSE) &amp; IF(Audit!J224=10,Audit!V224&amp;Audit!W224,"") &amp; IF(Audit!J224&lt;&gt;1,U1459,"")</f>
        <v>#N/A</v>
      </c>
      <c r="L1459" s="10">
        <f>Audit!K224</f>
        <v>0</v>
      </c>
      <c r="M1459" s="10" t="e">
        <f t="shared" si="671"/>
        <v>#N/A</v>
      </c>
      <c r="N1459" s="10" t="e">
        <f t="shared" si="672"/>
        <v>#N/A</v>
      </c>
      <c r="O1459" s="10" t="e">
        <f t="shared" si="673"/>
        <v>#N/A</v>
      </c>
      <c r="P1459" s="10" t="e">
        <f t="shared" si="674"/>
        <v>#N/A</v>
      </c>
      <c r="Q1459" s="10" t="e">
        <f t="shared" si="675"/>
        <v>#N/A</v>
      </c>
      <c r="R1459" s="10" t="e">
        <f t="shared" si="676"/>
        <v>#N/A</v>
      </c>
      <c r="S1459" s="10" t="e">
        <f t="shared" si="677"/>
        <v>#N/A</v>
      </c>
      <c r="T1459" s="10" t="e">
        <f t="shared" si="678"/>
        <v>#N/A</v>
      </c>
      <c r="U1459" s="17" t="str">
        <f>IF(Audit!M224="","",VLOOKUP(Audit!M224,$W$26:$X$35,2,FALSE)) &amp; Audit!N224 &amp; IF(Audit!O224="","",IF(Audit!N224&lt;=1.4,VLOOKUP(Audit!O224,$W$38:X1504,2,FALSE),VLOOKUP(Audit!O224,$W$51:$X$61,2,FALSE))) &amp; IF(Audit!P224="","",VLOOKUP(Audit!P224,$Y$26:$Z$35,2,FALSE) &amp; Audit!Q224 &amp; IF(Audit!O224="","",IF(Audit!Q224&lt;=1.4,VLOOKUP(Audit!R224,$Y$38:$Z$48,2,FALSE),VLOOKUP(Audit!R224,$Y$51:$Z$61,2,FALSE))))</f>
        <v/>
      </c>
      <c r="V1459" s="21"/>
      <c r="AH1459" s="49">
        <f>Audit!A224</f>
        <v>0</v>
      </c>
      <c r="AI1459" s="50" t="e">
        <f>VLOOKUP(Audit!B224,$V$3:$AE$12,2,FALSE)&amp; IF(Audit!B224=10,Audit!V224,"")</f>
        <v>#N/A</v>
      </c>
      <c r="AJ1459" s="50" t="e">
        <f>VLOOKUP(Audit!B224,$V$13:$AE$22,2,FALSE)&amp; IF(Audit!B224=10,Audit!W224,"")</f>
        <v>#N/A</v>
      </c>
      <c r="AK1459" s="47" t="e">
        <f t="shared" si="679"/>
        <v>#N/A</v>
      </c>
      <c r="AL1459" s="50" t="e">
        <f>VLOOKUP(Audit!C224,$V$3:$AE$12,3,FALSE)&amp; IF(Audit!C224=10,Audit!V224,"")</f>
        <v>#N/A</v>
      </c>
      <c r="AM1459" s="50" t="e">
        <f>VLOOKUP(Audit!C224,$V$13:$AE$22,3,FALSE)&amp; IF(Audit!C224=10,Audit!W224,"")</f>
        <v>#N/A</v>
      </c>
      <c r="AN1459" s="47" t="e">
        <f t="shared" si="680"/>
        <v>#N/A</v>
      </c>
      <c r="AO1459" s="50" t="e">
        <f>VLOOKUP(Audit!D224,$V$3:$AE$12,4,FALSE) &amp;  Audit!T224 &amp; IF(Audit!D224=10,Audit!V224,"")</f>
        <v>#N/A</v>
      </c>
      <c r="AP1459" s="50" t="e">
        <f>VLOOKUP(Audit!D224,$V$13:$AE$22,4,FALSE)&amp; IF(Audit!D224=10,Audit!W224,"")</f>
        <v>#N/A</v>
      </c>
      <c r="AQ1459" s="47" t="e">
        <f t="shared" si="681"/>
        <v>#N/A</v>
      </c>
      <c r="AR1459" s="50" t="e">
        <f>VLOOKUP(Audit!E224,$V$3:$AE$12,5,FALSE)&amp; IF(Audit!E224=10,Audit!V224,"")</f>
        <v>#N/A</v>
      </c>
      <c r="AS1459" s="50" t="e">
        <f>VLOOKUP(Audit!E224,$V$13:$AE$22,5,FALSE)&amp; IF(Audit!E224=10,Audit!W224,"")</f>
        <v>#N/A</v>
      </c>
      <c r="AT1459" s="47" t="e">
        <f t="shared" si="682"/>
        <v>#N/A</v>
      </c>
      <c r="AU1459" s="50" t="e">
        <f>VLOOKUP(Audit!F224,$V$3:$AE$12,6,FALSE)&amp; IF(Audit!F224=10,Audit!V224,"")</f>
        <v>#N/A</v>
      </c>
      <c r="AV1459" s="50" t="e">
        <f>VLOOKUP(Audit!F224,$V$13:$AE$22,6,FALSE)&amp; IF(Audit!F224=10,Audit!W224,"")</f>
        <v>#N/A</v>
      </c>
      <c r="AW1459" s="47" t="e">
        <f t="shared" si="683"/>
        <v>#N/A</v>
      </c>
      <c r="AX1459" s="50" t="e">
        <f>VLOOKUP(Audit!G224,$V$3:$AE$12,7,FALSE)&amp; IF(Audit!G224=10,Audit!V224,"")</f>
        <v>#N/A</v>
      </c>
      <c r="AY1459" s="50" t="e">
        <f>VLOOKUP(Audit!G224,$V$13:$AE$22,7,FALSE) &amp; IF(Audit!G224=10,Audit!W224,"")</f>
        <v>#N/A</v>
      </c>
      <c r="AZ1459" s="47" t="e">
        <f t="shared" si="684"/>
        <v>#N/A</v>
      </c>
      <c r="BA1459" s="50" t="e">
        <f>VLOOKUP(Audit!H224,$V$3:$AE$12,8,FALSE)&amp; Audit!U224 &amp; IF(Audit!H224=10,Audit!V224,"")</f>
        <v>#N/A</v>
      </c>
      <c r="BB1459" s="50" t="e">
        <f>VLOOKUP(Audit!H224,$V$13:$AE$22,8,FALSE) &amp; IF(Audit!H224=10,Audit!W224,"")</f>
        <v>#N/A</v>
      </c>
      <c r="BC1459" s="47" t="e">
        <f t="shared" si="685"/>
        <v>#N/A</v>
      </c>
      <c r="BD1459" s="50" t="e">
        <f>VLOOKUP(Audit!I224,$V$3:$AE$12,9,FALSE)&amp; IF(Audit!I224=10,Audit!V224,"")</f>
        <v>#N/A</v>
      </c>
      <c r="BE1459" s="50" t="e">
        <f>VLOOKUP(Audit!I224,$V$13:$AE$22,9,FALSE) &amp; IF(Audit!I224=10,Audit!W224,"") &amp; IF(Audit!I224&lt;&gt;1,U1459,"")</f>
        <v>#N/A</v>
      </c>
      <c r="BF1459" s="47" t="e">
        <f t="shared" si="686"/>
        <v>#N/A</v>
      </c>
      <c r="BG1459" s="50" t="e">
        <f>VLOOKUP(Audit!J224,$V$3:$AE$12,10,FALSE) &amp; Audit!S224 &amp; IF(Audit!J224=10,Audit!V224,"")</f>
        <v>#N/A</v>
      </c>
      <c r="BH1459" s="50" t="e">
        <f>VLOOKUP(Audit!J224,$V$13:$AE$22,10,FALSE) &amp; IF(Audit!J224=10,Audit!W224,"") &amp; IF(Audit!J224&lt;&gt;1,U1459,"")</f>
        <v>#N/A</v>
      </c>
      <c r="BI1459" s="47" t="e">
        <f t="shared" si="687"/>
        <v>#N/A</v>
      </c>
      <c r="BJ1459" s="48" t="str">
        <f t="shared" si="688"/>
        <v/>
      </c>
      <c r="BK1459" s="48" t="str">
        <f t="shared" si="689"/>
        <v/>
      </c>
      <c r="BL1459" s="48" t="str">
        <f t="shared" si="690"/>
        <v/>
      </c>
      <c r="BM1459" s="48" t="str">
        <f t="shared" si="691"/>
        <v/>
      </c>
      <c r="BN1459" s="48" t="str">
        <f t="shared" si="692"/>
        <v/>
      </c>
      <c r="BO1459" s="48" t="str">
        <f t="shared" si="693"/>
        <v/>
      </c>
      <c r="BP1459" s="48" t="str">
        <f t="shared" si="694"/>
        <v/>
      </c>
      <c r="BQ1459" s="48" t="str">
        <f t="shared" si="695"/>
        <v/>
      </c>
      <c r="BR1459" s="48" t="str">
        <f t="shared" si="696"/>
        <v/>
      </c>
      <c r="BS1459" s="48" t="str">
        <f t="shared" si="697"/>
        <v/>
      </c>
      <c r="BT1459" s="48" t="str">
        <f t="shared" si="698"/>
        <v/>
      </c>
      <c r="BU1459" s="48" t="str">
        <f t="shared" si="699"/>
        <v/>
      </c>
    </row>
    <row r="1460" spans="1:73">
      <c r="A1460" s="10">
        <f>Audit!A225</f>
        <v>0</v>
      </c>
      <c r="B1460" s="10" t="e">
        <f t="shared" si="670"/>
        <v>#N/A</v>
      </c>
      <c r="C1460" s="17" t="e">
        <f>VLOOKUP(Audit!B225,$V$3:$AE$12,2,FALSE) &amp; VLOOKUP(Audit!B225,$V$13:$AE$22,2,FALSE)&amp; IF(Audit!B225=10,Audit!V225&amp;Audit!W225,"")</f>
        <v>#N/A</v>
      </c>
      <c r="D1460" s="17" t="e">
        <f>VLOOKUP(Audit!C225,$V$3:$AE$12,3,FALSE) &amp; VLOOKUP(Audit!C225,$V$13:$AE$22,3,FALSE) &amp;IF(Audit!C225=10,Audit!V225&amp;Audit!W225,"")</f>
        <v>#N/A</v>
      </c>
      <c r="E1460" s="17" t="e">
        <f>VLOOKUP(Audit!D225,$V$3:$AE$12,4,FALSE)&amp; Audit!T225 &amp; VLOOKUP(Audit!D225,$V$13:$AE$22,4,FALSE)&amp; IF(Audit!D225=10,Audit!V225&amp;Audit!W225,"")</f>
        <v>#N/A</v>
      </c>
      <c r="F1460" s="17" t="e">
        <f>VLOOKUP(Audit!E225,$V$3:$AE$12,5,FALSE) &amp; VLOOKUP(Audit!E225,$V$13:$AE$22,5,FALSE)&amp; IF(Audit!E225=10,Audit!V225&amp;Audit!W225,"")</f>
        <v>#N/A</v>
      </c>
      <c r="G1460" s="17" t="e">
        <f>VLOOKUP(Audit!F225,$V$3:$AE$12,6,FALSE) &amp; VLOOKUP(Audit!F225,$V$13:$AE$22,6,FALSE)&amp; IF(Audit!F225=10,Audit!V225&amp;Audit!W225,"")</f>
        <v>#N/A</v>
      </c>
      <c r="H1460" s="17" t="e">
        <f>VLOOKUP(Audit!G225,$V$3:$AE$12,7,FALSE) &amp; VLOOKUP(Audit!G225,$V$13:$AE$22,7,FALSE)&amp;IF(Audit!G225=10,Audit!V225&amp;Audit!W225,"")</f>
        <v>#N/A</v>
      </c>
      <c r="I1460" s="17" t="e">
        <f>VLOOKUP(Audit!H225,$V$3:$AE$12,8,FALSE) &amp; Audit!U225 &amp; VLOOKUP(Audit!H225,$V$13:$AE$22,8,FALSE)&amp;IF(Audit!H225=10,Audit!V225&amp;Audit!W225,"")</f>
        <v>#N/A</v>
      </c>
      <c r="J1460" s="17" t="e">
        <f>VLOOKUP(Audit!I225,$V$3:$AE$12,9,FALSE) &amp; VLOOKUP(Audit!I225,$V$13:$AE$22,9,FALSE) &amp; IF(Audit!I225=10,Audit!V225&amp;Audit!W225,"") &amp; IF(Audit!I225&lt;&gt;1,U1460,"")</f>
        <v>#N/A</v>
      </c>
      <c r="K1460" s="17" t="e">
        <f>VLOOKUP(Audit!J225,$V$3:$AE$12,10,FALSE) &amp; Audit!S225 &amp; VLOOKUP(Audit!J225,$V$13:$AE$22,10,FALSE) &amp; IF(Audit!J225=10,Audit!V225&amp;Audit!W225,"") &amp; IF(Audit!J225&lt;&gt;1,U1460,"")</f>
        <v>#N/A</v>
      </c>
      <c r="L1460" s="10">
        <f>Audit!K225</f>
        <v>0</v>
      </c>
      <c r="M1460" s="10" t="e">
        <f t="shared" si="671"/>
        <v>#N/A</v>
      </c>
      <c r="N1460" s="10" t="e">
        <f t="shared" si="672"/>
        <v>#N/A</v>
      </c>
      <c r="O1460" s="10" t="e">
        <f t="shared" si="673"/>
        <v>#N/A</v>
      </c>
      <c r="P1460" s="10" t="e">
        <f t="shared" si="674"/>
        <v>#N/A</v>
      </c>
      <c r="Q1460" s="10" t="e">
        <f t="shared" si="675"/>
        <v>#N/A</v>
      </c>
      <c r="R1460" s="10" t="e">
        <f t="shared" si="676"/>
        <v>#N/A</v>
      </c>
      <c r="S1460" s="10" t="e">
        <f t="shared" si="677"/>
        <v>#N/A</v>
      </c>
      <c r="T1460" s="10" t="e">
        <f t="shared" si="678"/>
        <v>#N/A</v>
      </c>
      <c r="U1460" s="17" t="str">
        <f>IF(Audit!M225="","",VLOOKUP(Audit!M225,$W$26:$X$35,2,FALSE)) &amp; Audit!N225 &amp; IF(Audit!O225="","",IF(Audit!N225&lt;=1.4,VLOOKUP(Audit!O225,$W$38:X1505,2,FALSE),VLOOKUP(Audit!O225,$W$51:$X$61,2,FALSE))) &amp; IF(Audit!P225="","",VLOOKUP(Audit!P225,$Y$26:$Z$35,2,FALSE) &amp; Audit!Q225 &amp; IF(Audit!O225="","",IF(Audit!Q225&lt;=1.4,VLOOKUP(Audit!R225,$Y$38:$Z$48,2,FALSE),VLOOKUP(Audit!R225,$Y$51:$Z$61,2,FALSE))))</f>
        <v/>
      </c>
      <c r="V1460" s="21"/>
      <c r="AH1460" s="49">
        <f>Audit!A225</f>
        <v>0</v>
      </c>
      <c r="AI1460" s="50" t="e">
        <f>VLOOKUP(Audit!B225,$V$3:$AE$12,2,FALSE)&amp; IF(Audit!B225=10,Audit!V225,"")</f>
        <v>#N/A</v>
      </c>
      <c r="AJ1460" s="50" t="e">
        <f>VLOOKUP(Audit!B225,$V$13:$AE$22,2,FALSE)&amp; IF(Audit!B225=10,Audit!W225,"")</f>
        <v>#N/A</v>
      </c>
      <c r="AK1460" s="47" t="e">
        <f t="shared" si="679"/>
        <v>#N/A</v>
      </c>
      <c r="AL1460" s="50" t="e">
        <f>VLOOKUP(Audit!C225,$V$3:$AE$12,3,FALSE)&amp; IF(Audit!C225=10,Audit!V225,"")</f>
        <v>#N/A</v>
      </c>
      <c r="AM1460" s="50" t="e">
        <f>VLOOKUP(Audit!C225,$V$13:$AE$22,3,FALSE)&amp; IF(Audit!C225=10,Audit!W225,"")</f>
        <v>#N/A</v>
      </c>
      <c r="AN1460" s="47" t="e">
        <f t="shared" si="680"/>
        <v>#N/A</v>
      </c>
      <c r="AO1460" s="50" t="e">
        <f>VLOOKUP(Audit!D225,$V$3:$AE$12,4,FALSE) &amp;  Audit!T225 &amp; IF(Audit!D225=10,Audit!V225,"")</f>
        <v>#N/A</v>
      </c>
      <c r="AP1460" s="50" t="e">
        <f>VLOOKUP(Audit!D225,$V$13:$AE$22,4,FALSE)&amp; IF(Audit!D225=10,Audit!W225,"")</f>
        <v>#N/A</v>
      </c>
      <c r="AQ1460" s="47" t="e">
        <f t="shared" si="681"/>
        <v>#N/A</v>
      </c>
      <c r="AR1460" s="50" t="e">
        <f>VLOOKUP(Audit!E225,$V$3:$AE$12,5,FALSE)&amp; IF(Audit!E225=10,Audit!V225,"")</f>
        <v>#N/A</v>
      </c>
      <c r="AS1460" s="50" t="e">
        <f>VLOOKUP(Audit!E225,$V$13:$AE$22,5,FALSE)&amp; IF(Audit!E225=10,Audit!W225,"")</f>
        <v>#N/A</v>
      </c>
      <c r="AT1460" s="47" t="e">
        <f t="shared" si="682"/>
        <v>#N/A</v>
      </c>
      <c r="AU1460" s="50" t="e">
        <f>VLOOKUP(Audit!F225,$V$3:$AE$12,6,FALSE)&amp; IF(Audit!F225=10,Audit!V225,"")</f>
        <v>#N/A</v>
      </c>
      <c r="AV1460" s="50" t="e">
        <f>VLOOKUP(Audit!F225,$V$13:$AE$22,6,FALSE)&amp; IF(Audit!F225=10,Audit!W225,"")</f>
        <v>#N/A</v>
      </c>
      <c r="AW1460" s="47" t="e">
        <f t="shared" si="683"/>
        <v>#N/A</v>
      </c>
      <c r="AX1460" s="50" t="e">
        <f>VLOOKUP(Audit!G225,$V$3:$AE$12,7,FALSE)&amp; IF(Audit!G225=10,Audit!V225,"")</f>
        <v>#N/A</v>
      </c>
      <c r="AY1460" s="50" t="e">
        <f>VLOOKUP(Audit!G225,$V$13:$AE$22,7,FALSE) &amp; IF(Audit!G225=10,Audit!W225,"")</f>
        <v>#N/A</v>
      </c>
      <c r="AZ1460" s="47" t="e">
        <f t="shared" si="684"/>
        <v>#N/A</v>
      </c>
      <c r="BA1460" s="50" t="e">
        <f>VLOOKUP(Audit!H225,$V$3:$AE$12,8,FALSE)&amp; Audit!U225 &amp; IF(Audit!H225=10,Audit!V225,"")</f>
        <v>#N/A</v>
      </c>
      <c r="BB1460" s="50" t="e">
        <f>VLOOKUP(Audit!H225,$V$13:$AE$22,8,FALSE) &amp; IF(Audit!H225=10,Audit!W225,"")</f>
        <v>#N/A</v>
      </c>
      <c r="BC1460" s="47" t="e">
        <f t="shared" si="685"/>
        <v>#N/A</v>
      </c>
      <c r="BD1460" s="50" t="e">
        <f>VLOOKUP(Audit!I225,$V$3:$AE$12,9,FALSE)&amp; IF(Audit!I225=10,Audit!V225,"")</f>
        <v>#N/A</v>
      </c>
      <c r="BE1460" s="50" t="e">
        <f>VLOOKUP(Audit!I225,$V$13:$AE$22,9,FALSE) &amp; IF(Audit!I225=10,Audit!W225,"") &amp; IF(Audit!I225&lt;&gt;1,U1460,"")</f>
        <v>#N/A</v>
      </c>
      <c r="BF1460" s="47" t="e">
        <f t="shared" si="686"/>
        <v>#N/A</v>
      </c>
      <c r="BG1460" s="50" t="e">
        <f>VLOOKUP(Audit!J225,$V$3:$AE$12,10,FALSE) &amp; Audit!S225 &amp; IF(Audit!J225=10,Audit!V225,"")</f>
        <v>#N/A</v>
      </c>
      <c r="BH1460" s="50" t="e">
        <f>VLOOKUP(Audit!J225,$V$13:$AE$22,10,FALSE) &amp; IF(Audit!J225=10,Audit!W225,"") &amp; IF(Audit!J225&lt;&gt;1,U1460,"")</f>
        <v>#N/A</v>
      </c>
      <c r="BI1460" s="47" t="e">
        <f t="shared" si="687"/>
        <v>#N/A</v>
      </c>
      <c r="BJ1460" s="48" t="str">
        <f t="shared" si="688"/>
        <v/>
      </c>
      <c r="BK1460" s="48" t="str">
        <f t="shared" si="689"/>
        <v/>
      </c>
      <c r="BL1460" s="48" t="str">
        <f t="shared" si="690"/>
        <v/>
      </c>
      <c r="BM1460" s="48" t="str">
        <f t="shared" si="691"/>
        <v/>
      </c>
      <c r="BN1460" s="48" t="str">
        <f t="shared" si="692"/>
        <v/>
      </c>
      <c r="BO1460" s="48" t="str">
        <f t="shared" si="693"/>
        <v/>
      </c>
      <c r="BP1460" s="48" t="str">
        <f t="shared" si="694"/>
        <v/>
      </c>
      <c r="BQ1460" s="48" t="str">
        <f t="shared" si="695"/>
        <v/>
      </c>
      <c r="BR1460" s="48" t="str">
        <f t="shared" si="696"/>
        <v/>
      </c>
      <c r="BS1460" s="48" t="str">
        <f t="shared" si="697"/>
        <v/>
      </c>
      <c r="BT1460" s="48" t="str">
        <f t="shared" si="698"/>
        <v/>
      </c>
      <c r="BU1460" s="48" t="str">
        <f t="shared" si="699"/>
        <v/>
      </c>
    </row>
    <row r="1461" spans="1:73">
      <c r="A1461" s="10">
        <f>Audit!A226</f>
        <v>0</v>
      </c>
      <c r="B1461" s="10" t="e">
        <f t="shared" si="670"/>
        <v>#N/A</v>
      </c>
      <c r="C1461" s="17" t="e">
        <f>VLOOKUP(Audit!B226,$V$3:$AE$12,2,FALSE) &amp; VLOOKUP(Audit!B226,$V$13:$AE$22,2,FALSE)&amp; IF(Audit!B226=10,Audit!V226&amp;Audit!W226,"")</f>
        <v>#N/A</v>
      </c>
      <c r="D1461" s="17" t="e">
        <f>VLOOKUP(Audit!C226,$V$3:$AE$12,3,FALSE) &amp; VLOOKUP(Audit!C226,$V$13:$AE$22,3,FALSE) &amp;IF(Audit!C226=10,Audit!V226&amp;Audit!W226,"")</f>
        <v>#N/A</v>
      </c>
      <c r="E1461" s="17" t="e">
        <f>VLOOKUP(Audit!D226,$V$3:$AE$12,4,FALSE)&amp; Audit!T226 &amp; VLOOKUP(Audit!D226,$V$13:$AE$22,4,FALSE)&amp; IF(Audit!D226=10,Audit!V226&amp;Audit!W226,"")</f>
        <v>#N/A</v>
      </c>
      <c r="F1461" s="17" t="e">
        <f>VLOOKUP(Audit!E226,$V$3:$AE$12,5,FALSE) &amp; VLOOKUP(Audit!E226,$V$13:$AE$22,5,FALSE)&amp; IF(Audit!E226=10,Audit!V226&amp;Audit!W226,"")</f>
        <v>#N/A</v>
      </c>
      <c r="G1461" s="17" t="e">
        <f>VLOOKUP(Audit!F226,$V$3:$AE$12,6,FALSE) &amp; VLOOKUP(Audit!F226,$V$13:$AE$22,6,FALSE)&amp; IF(Audit!F226=10,Audit!V226&amp;Audit!W226,"")</f>
        <v>#N/A</v>
      </c>
      <c r="H1461" s="17" t="e">
        <f>VLOOKUP(Audit!G226,$V$3:$AE$12,7,FALSE) &amp; VLOOKUP(Audit!G226,$V$13:$AE$22,7,FALSE)&amp;IF(Audit!G226=10,Audit!V226&amp;Audit!W226,"")</f>
        <v>#N/A</v>
      </c>
      <c r="I1461" s="17" t="e">
        <f>VLOOKUP(Audit!H226,$V$3:$AE$12,8,FALSE) &amp; Audit!U226 &amp; VLOOKUP(Audit!H226,$V$13:$AE$22,8,FALSE)&amp;IF(Audit!H226=10,Audit!V226&amp;Audit!W226,"")</f>
        <v>#N/A</v>
      </c>
      <c r="J1461" s="17" t="e">
        <f>VLOOKUP(Audit!I226,$V$3:$AE$12,9,FALSE) &amp; VLOOKUP(Audit!I226,$V$13:$AE$22,9,FALSE) &amp; IF(Audit!I226=10,Audit!V226&amp;Audit!W226,"") &amp; IF(Audit!I226&lt;&gt;1,U1461,"")</f>
        <v>#N/A</v>
      </c>
      <c r="K1461" s="17" t="e">
        <f>VLOOKUP(Audit!J226,$V$3:$AE$12,10,FALSE) &amp; Audit!S226 &amp; VLOOKUP(Audit!J226,$V$13:$AE$22,10,FALSE) &amp; IF(Audit!J226=10,Audit!V226&amp;Audit!W226,"") &amp; IF(Audit!J226&lt;&gt;1,U1461,"")</f>
        <v>#N/A</v>
      </c>
      <c r="L1461" s="10">
        <f>Audit!K226</f>
        <v>0</v>
      </c>
      <c r="M1461" s="10" t="e">
        <f t="shared" si="671"/>
        <v>#N/A</v>
      </c>
      <c r="N1461" s="10" t="e">
        <f t="shared" si="672"/>
        <v>#N/A</v>
      </c>
      <c r="O1461" s="10" t="e">
        <f t="shared" si="673"/>
        <v>#N/A</v>
      </c>
      <c r="P1461" s="10" t="e">
        <f t="shared" si="674"/>
        <v>#N/A</v>
      </c>
      <c r="Q1461" s="10" t="e">
        <f t="shared" si="675"/>
        <v>#N/A</v>
      </c>
      <c r="R1461" s="10" t="e">
        <f t="shared" si="676"/>
        <v>#N/A</v>
      </c>
      <c r="S1461" s="10" t="e">
        <f t="shared" si="677"/>
        <v>#N/A</v>
      </c>
      <c r="T1461" s="10" t="e">
        <f t="shared" si="678"/>
        <v>#N/A</v>
      </c>
      <c r="U1461" s="17" t="str">
        <f>IF(Audit!M226="","",VLOOKUP(Audit!M226,$W$26:$X$35,2,FALSE)) &amp; Audit!N226 &amp; IF(Audit!O226="","",IF(Audit!N226&lt;=1.4,VLOOKUP(Audit!O226,$W$38:X1506,2,FALSE),VLOOKUP(Audit!O226,$W$51:$X$61,2,FALSE))) &amp; IF(Audit!P226="","",VLOOKUP(Audit!P226,$Y$26:$Z$35,2,FALSE) &amp; Audit!Q226 &amp; IF(Audit!O226="","",IF(Audit!Q226&lt;=1.4,VLOOKUP(Audit!R226,$Y$38:$Z$48,2,FALSE),VLOOKUP(Audit!R226,$Y$51:$Z$61,2,FALSE))))</f>
        <v/>
      </c>
      <c r="V1461" s="21"/>
      <c r="AH1461" s="49">
        <f>Audit!A226</f>
        <v>0</v>
      </c>
      <c r="AI1461" s="50" t="e">
        <f>VLOOKUP(Audit!B226,$V$3:$AE$12,2,FALSE)&amp; IF(Audit!B226=10,Audit!V226,"")</f>
        <v>#N/A</v>
      </c>
      <c r="AJ1461" s="50" t="e">
        <f>VLOOKUP(Audit!B226,$V$13:$AE$22,2,FALSE)&amp; IF(Audit!B226=10,Audit!W226,"")</f>
        <v>#N/A</v>
      </c>
      <c r="AK1461" s="47" t="e">
        <f t="shared" si="679"/>
        <v>#N/A</v>
      </c>
      <c r="AL1461" s="50" t="e">
        <f>VLOOKUP(Audit!C226,$V$3:$AE$12,3,FALSE)&amp; IF(Audit!C226=10,Audit!V226,"")</f>
        <v>#N/A</v>
      </c>
      <c r="AM1461" s="50" t="e">
        <f>VLOOKUP(Audit!C226,$V$13:$AE$22,3,FALSE)&amp; IF(Audit!C226=10,Audit!W226,"")</f>
        <v>#N/A</v>
      </c>
      <c r="AN1461" s="47" t="e">
        <f t="shared" si="680"/>
        <v>#N/A</v>
      </c>
      <c r="AO1461" s="50" t="e">
        <f>VLOOKUP(Audit!D226,$V$3:$AE$12,4,FALSE) &amp;  Audit!T226 &amp; IF(Audit!D226=10,Audit!V226,"")</f>
        <v>#N/A</v>
      </c>
      <c r="AP1461" s="50" t="e">
        <f>VLOOKUP(Audit!D226,$V$13:$AE$22,4,FALSE)&amp; IF(Audit!D226=10,Audit!W226,"")</f>
        <v>#N/A</v>
      </c>
      <c r="AQ1461" s="47" t="e">
        <f t="shared" si="681"/>
        <v>#N/A</v>
      </c>
      <c r="AR1461" s="50" t="e">
        <f>VLOOKUP(Audit!E226,$V$3:$AE$12,5,FALSE)&amp; IF(Audit!E226=10,Audit!V226,"")</f>
        <v>#N/A</v>
      </c>
      <c r="AS1461" s="50" t="e">
        <f>VLOOKUP(Audit!E226,$V$13:$AE$22,5,FALSE)&amp; IF(Audit!E226=10,Audit!W226,"")</f>
        <v>#N/A</v>
      </c>
      <c r="AT1461" s="47" t="e">
        <f t="shared" si="682"/>
        <v>#N/A</v>
      </c>
      <c r="AU1461" s="50" t="e">
        <f>VLOOKUP(Audit!F226,$V$3:$AE$12,6,FALSE)&amp; IF(Audit!F226=10,Audit!V226,"")</f>
        <v>#N/A</v>
      </c>
      <c r="AV1461" s="50" t="e">
        <f>VLOOKUP(Audit!F226,$V$13:$AE$22,6,FALSE)&amp; IF(Audit!F226=10,Audit!W226,"")</f>
        <v>#N/A</v>
      </c>
      <c r="AW1461" s="47" t="e">
        <f t="shared" si="683"/>
        <v>#N/A</v>
      </c>
      <c r="AX1461" s="50" t="e">
        <f>VLOOKUP(Audit!G226,$V$3:$AE$12,7,FALSE)&amp; IF(Audit!G226=10,Audit!V226,"")</f>
        <v>#N/A</v>
      </c>
      <c r="AY1461" s="50" t="e">
        <f>VLOOKUP(Audit!G226,$V$13:$AE$22,7,FALSE) &amp; IF(Audit!G226=10,Audit!W226,"")</f>
        <v>#N/A</v>
      </c>
      <c r="AZ1461" s="47" t="e">
        <f t="shared" si="684"/>
        <v>#N/A</v>
      </c>
      <c r="BA1461" s="50" t="e">
        <f>VLOOKUP(Audit!H226,$V$3:$AE$12,8,FALSE)&amp; Audit!U226 &amp; IF(Audit!H226=10,Audit!V226,"")</f>
        <v>#N/A</v>
      </c>
      <c r="BB1461" s="50" t="e">
        <f>VLOOKUP(Audit!H226,$V$13:$AE$22,8,FALSE) &amp; IF(Audit!H226=10,Audit!W226,"")</f>
        <v>#N/A</v>
      </c>
      <c r="BC1461" s="47" t="e">
        <f t="shared" si="685"/>
        <v>#N/A</v>
      </c>
      <c r="BD1461" s="50" t="e">
        <f>VLOOKUP(Audit!I226,$V$3:$AE$12,9,FALSE)&amp; IF(Audit!I226=10,Audit!V226,"")</f>
        <v>#N/A</v>
      </c>
      <c r="BE1461" s="50" t="e">
        <f>VLOOKUP(Audit!I226,$V$13:$AE$22,9,FALSE) &amp; IF(Audit!I226=10,Audit!W226,"") &amp; IF(Audit!I226&lt;&gt;1,U1461,"")</f>
        <v>#N/A</v>
      </c>
      <c r="BF1461" s="47" t="e">
        <f t="shared" si="686"/>
        <v>#N/A</v>
      </c>
      <c r="BG1461" s="50" t="e">
        <f>VLOOKUP(Audit!J226,$V$3:$AE$12,10,FALSE) &amp; Audit!S226 &amp; IF(Audit!J226=10,Audit!V226,"")</f>
        <v>#N/A</v>
      </c>
      <c r="BH1461" s="50" t="e">
        <f>VLOOKUP(Audit!J226,$V$13:$AE$22,10,FALSE) &amp; IF(Audit!J226=10,Audit!W226,"") &amp; IF(Audit!J226&lt;&gt;1,U1461,"")</f>
        <v>#N/A</v>
      </c>
      <c r="BI1461" s="47" t="e">
        <f t="shared" si="687"/>
        <v>#N/A</v>
      </c>
      <c r="BJ1461" s="48" t="str">
        <f t="shared" si="688"/>
        <v/>
      </c>
      <c r="BK1461" s="48" t="str">
        <f t="shared" si="689"/>
        <v/>
      </c>
      <c r="BL1461" s="48" t="str">
        <f t="shared" si="690"/>
        <v/>
      </c>
      <c r="BM1461" s="48" t="str">
        <f t="shared" si="691"/>
        <v/>
      </c>
      <c r="BN1461" s="48" t="str">
        <f t="shared" si="692"/>
        <v/>
      </c>
      <c r="BO1461" s="48" t="str">
        <f t="shared" si="693"/>
        <v/>
      </c>
      <c r="BP1461" s="48" t="str">
        <f t="shared" si="694"/>
        <v/>
      </c>
      <c r="BQ1461" s="48" t="str">
        <f t="shared" si="695"/>
        <v/>
      </c>
      <c r="BR1461" s="48" t="str">
        <f t="shared" si="696"/>
        <v/>
      </c>
      <c r="BS1461" s="48" t="str">
        <f t="shared" si="697"/>
        <v/>
      </c>
      <c r="BT1461" s="48" t="str">
        <f t="shared" si="698"/>
        <v/>
      </c>
      <c r="BU1461" s="48" t="str">
        <f t="shared" si="699"/>
        <v/>
      </c>
    </row>
    <row r="1462" spans="1:73">
      <c r="A1462" s="10">
        <f>Audit!A227</f>
        <v>0</v>
      </c>
      <c r="B1462" s="10" t="e">
        <f t="shared" si="670"/>
        <v>#N/A</v>
      </c>
      <c r="C1462" s="17" t="e">
        <f>VLOOKUP(Audit!B227,$V$3:$AE$12,2,FALSE) &amp; VLOOKUP(Audit!B227,$V$13:$AE$22,2,FALSE)&amp; IF(Audit!B227=10,Audit!V227&amp;Audit!W227,"")</f>
        <v>#N/A</v>
      </c>
      <c r="D1462" s="17" t="e">
        <f>VLOOKUP(Audit!C227,$V$3:$AE$12,3,FALSE) &amp; VLOOKUP(Audit!C227,$V$13:$AE$22,3,FALSE) &amp;IF(Audit!C227=10,Audit!V227&amp;Audit!W227,"")</f>
        <v>#N/A</v>
      </c>
      <c r="E1462" s="17" t="e">
        <f>VLOOKUP(Audit!D227,$V$3:$AE$12,4,FALSE)&amp; Audit!T227 &amp; VLOOKUP(Audit!D227,$V$13:$AE$22,4,FALSE)&amp; IF(Audit!D227=10,Audit!V227&amp;Audit!W227,"")</f>
        <v>#N/A</v>
      </c>
      <c r="F1462" s="17" t="e">
        <f>VLOOKUP(Audit!E227,$V$3:$AE$12,5,FALSE) &amp; VLOOKUP(Audit!E227,$V$13:$AE$22,5,FALSE)&amp; IF(Audit!E227=10,Audit!V227&amp;Audit!W227,"")</f>
        <v>#N/A</v>
      </c>
      <c r="G1462" s="17" t="e">
        <f>VLOOKUP(Audit!F227,$V$3:$AE$12,6,FALSE) &amp; VLOOKUP(Audit!F227,$V$13:$AE$22,6,FALSE)&amp; IF(Audit!F227=10,Audit!V227&amp;Audit!W227,"")</f>
        <v>#N/A</v>
      </c>
      <c r="H1462" s="17" t="e">
        <f>VLOOKUP(Audit!G227,$V$3:$AE$12,7,FALSE) &amp; VLOOKUP(Audit!G227,$V$13:$AE$22,7,FALSE)&amp;IF(Audit!G227=10,Audit!V227&amp;Audit!W227,"")</f>
        <v>#N/A</v>
      </c>
      <c r="I1462" s="17" t="e">
        <f>VLOOKUP(Audit!H227,$V$3:$AE$12,8,FALSE) &amp; Audit!U227 &amp; VLOOKUP(Audit!H227,$V$13:$AE$22,8,FALSE)&amp;IF(Audit!H227=10,Audit!V227&amp;Audit!W227,"")</f>
        <v>#N/A</v>
      </c>
      <c r="J1462" s="17" t="e">
        <f>VLOOKUP(Audit!I227,$V$3:$AE$12,9,FALSE) &amp; VLOOKUP(Audit!I227,$V$13:$AE$22,9,FALSE) &amp; IF(Audit!I227=10,Audit!V227&amp;Audit!W227,"") &amp; IF(Audit!I227&lt;&gt;1,U1462,"")</f>
        <v>#N/A</v>
      </c>
      <c r="K1462" s="17" t="e">
        <f>VLOOKUP(Audit!J227,$V$3:$AE$12,10,FALSE) &amp; Audit!S227 &amp; VLOOKUP(Audit!J227,$V$13:$AE$22,10,FALSE) &amp; IF(Audit!J227=10,Audit!V227&amp;Audit!W227,"") &amp; IF(Audit!J227&lt;&gt;1,U1462,"")</f>
        <v>#N/A</v>
      </c>
      <c r="L1462" s="10">
        <f>Audit!K227</f>
        <v>0</v>
      </c>
      <c r="M1462" s="10" t="e">
        <f t="shared" si="671"/>
        <v>#N/A</v>
      </c>
      <c r="N1462" s="10" t="e">
        <f t="shared" si="672"/>
        <v>#N/A</v>
      </c>
      <c r="O1462" s="10" t="e">
        <f t="shared" si="673"/>
        <v>#N/A</v>
      </c>
      <c r="P1462" s="10" t="e">
        <f t="shared" si="674"/>
        <v>#N/A</v>
      </c>
      <c r="Q1462" s="10" t="e">
        <f t="shared" si="675"/>
        <v>#N/A</v>
      </c>
      <c r="R1462" s="10" t="e">
        <f t="shared" si="676"/>
        <v>#N/A</v>
      </c>
      <c r="S1462" s="10" t="e">
        <f t="shared" si="677"/>
        <v>#N/A</v>
      </c>
      <c r="T1462" s="10" t="e">
        <f t="shared" si="678"/>
        <v>#N/A</v>
      </c>
      <c r="U1462" s="17" t="str">
        <f>IF(Audit!M227="","",VLOOKUP(Audit!M227,$W$26:$X$35,2,FALSE)) &amp; Audit!N227 &amp; IF(Audit!O227="","",IF(Audit!N227&lt;=1.4,VLOOKUP(Audit!O227,$W$38:X1507,2,FALSE),VLOOKUP(Audit!O227,$W$51:$X$61,2,FALSE))) &amp; IF(Audit!P227="","",VLOOKUP(Audit!P227,$Y$26:$Z$35,2,FALSE) &amp; Audit!Q227 &amp; IF(Audit!O227="","",IF(Audit!Q227&lt;=1.4,VLOOKUP(Audit!R227,$Y$38:$Z$48,2,FALSE),VLOOKUP(Audit!R227,$Y$51:$Z$61,2,FALSE))))</f>
        <v/>
      </c>
      <c r="V1462" s="21"/>
      <c r="AH1462" s="49">
        <f>Audit!A227</f>
        <v>0</v>
      </c>
      <c r="AI1462" s="50" t="e">
        <f>VLOOKUP(Audit!B227,$V$3:$AE$12,2,FALSE)&amp; IF(Audit!B227=10,Audit!V227,"")</f>
        <v>#N/A</v>
      </c>
      <c r="AJ1462" s="50" t="e">
        <f>VLOOKUP(Audit!B227,$V$13:$AE$22,2,FALSE)&amp; IF(Audit!B227=10,Audit!W227,"")</f>
        <v>#N/A</v>
      </c>
      <c r="AK1462" s="47" t="e">
        <f t="shared" si="679"/>
        <v>#N/A</v>
      </c>
      <c r="AL1462" s="50" t="e">
        <f>VLOOKUP(Audit!C227,$V$3:$AE$12,3,FALSE)&amp; IF(Audit!C227=10,Audit!V227,"")</f>
        <v>#N/A</v>
      </c>
      <c r="AM1462" s="50" t="e">
        <f>VLOOKUP(Audit!C227,$V$13:$AE$22,3,FALSE)&amp; IF(Audit!C227=10,Audit!W227,"")</f>
        <v>#N/A</v>
      </c>
      <c r="AN1462" s="47" t="e">
        <f t="shared" si="680"/>
        <v>#N/A</v>
      </c>
      <c r="AO1462" s="50" t="e">
        <f>VLOOKUP(Audit!D227,$V$3:$AE$12,4,FALSE) &amp;  Audit!T227 &amp; IF(Audit!D227=10,Audit!V227,"")</f>
        <v>#N/A</v>
      </c>
      <c r="AP1462" s="50" t="e">
        <f>VLOOKUP(Audit!D227,$V$13:$AE$22,4,FALSE)&amp; IF(Audit!D227=10,Audit!W227,"")</f>
        <v>#N/A</v>
      </c>
      <c r="AQ1462" s="47" t="e">
        <f t="shared" si="681"/>
        <v>#N/A</v>
      </c>
      <c r="AR1462" s="50" t="e">
        <f>VLOOKUP(Audit!E227,$V$3:$AE$12,5,FALSE)&amp; IF(Audit!E227=10,Audit!V227,"")</f>
        <v>#N/A</v>
      </c>
      <c r="AS1462" s="50" t="e">
        <f>VLOOKUP(Audit!E227,$V$13:$AE$22,5,FALSE)&amp; IF(Audit!E227=10,Audit!W227,"")</f>
        <v>#N/A</v>
      </c>
      <c r="AT1462" s="47" t="e">
        <f t="shared" si="682"/>
        <v>#N/A</v>
      </c>
      <c r="AU1462" s="50" t="e">
        <f>VLOOKUP(Audit!F227,$V$3:$AE$12,6,FALSE)&amp; IF(Audit!F227=10,Audit!V227,"")</f>
        <v>#N/A</v>
      </c>
      <c r="AV1462" s="50" t="e">
        <f>VLOOKUP(Audit!F227,$V$13:$AE$22,6,FALSE)&amp; IF(Audit!F227=10,Audit!W227,"")</f>
        <v>#N/A</v>
      </c>
      <c r="AW1462" s="47" t="e">
        <f t="shared" si="683"/>
        <v>#N/A</v>
      </c>
      <c r="AX1462" s="50" t="e">
        <f>VLOOKUP(Audit!G227,$V$3:$AE$12,7,FALSE)&amp; IF(Audit!G227=10,Audit!V227,"")</f>
        <v>#N/A</v>
      </c>
      <c r="AY1462" s="50" t="e">
        <f>VLOOKUP(Audit!G227,$V$13:$AE$22,7,FALSE) &amp; IF(Audit!G227=10,Audit!W227,"")</f>
        <v>#N/A</v>
      </c>
      <c r="AZ1462" s="47" t="e">
        <f t="shared" si="684"/>
        <v>#N/A</v>
      </c>
      <c r="BA1462" s="50" t="e">
        <f>VLOOKUP(Audit!H227,$V$3:$AE$12,8,FALSE)&amp; Audit!U227 &amp; IF(Audit!H227=10,Audit!V227,"")</f>
        <v>#N/A</v>
      </c>
      <c r="BB1462" s="50" t="e">
        <f>VLOOKUP(Audit!H227,$V$13:$AE$22,8,FALSE) &amp; IF(Audit!H227=10,Audit!W227,"")</f>
        <v>#N/A</v>
      </c>
      <c r="BC1462" s="47" t="e">
        <f t="shared" si="685"/>
        <v>#N/A</v>
      </c>
      <c r="BD1462" s="50" t="e">
        <f>VLOOKUP(Audit!I227,$V$3:$AE$12,9,FALSE)&amp; IF(Audit!I227=10,Audit!V227,"")</f>
        <v>#N/A</v>
      </c>
      <c r="BE1462" s="50" t="e">
        <f>VLOOKUP(Audit!I227,$V$13:$AE$22,9,FALSE) &amp; IF(Audit!I227=10,Audit!W227,"") &amp; IF(Audit!I227&lt;&gt;1,U1462,"")</f>
        <v>#N/A</v>
      </c>
      <c r="BF1462" s="47" t="e">
        <f t="shared" si="686"/>
        <v>#N/A</v>
      </c>
      <c r="BG1462" s="50" t="e">
        <f>VLOOKUP(Audit!J227,$V$3:$AE$12,10,FALSE) &amp; Audit!S227 &amp; IF(Audit!J227=10,Audit!V227,"")</f>
        <v>#N/A</v>
      </c>
      <c r="BH1462" s="50" t="e">
        <f>VLOOKUP(Audit!J227,$V$13:$AE$22,10,FALSE) &amp; IF(Audit!J227=10,Audit!W227,"") &amp; IF(Audit!J227&lt;&gt;1,U1462,"")</f>
        <v>#N/A</v>
      </c>
      <c r="BI1462" s="47" t="e">
        <f t="shared" si="687"/>
        <v>#N/A</v>
      </c>
      <c r="BJ1462" s="48" t="str">
        <f t="shared" si="688"/>
        <v/>
      </c>
      <c r="BK1462" s="48" t="str">
        <f t="shared" si="689"/>
        <v/>
      </c>
      <c r="BL1462" s="48" t="str">
        <f t="shared" si="690"/>
        <v/>
      </c>
      <c r="BM1462" s="48" t="str">
        <f t="shared" si="691"/>
        <v/>
      </c>
      <c r="BN1462" s="48" t="str">
        <f t="shared" si="692"/>
        <v/>
      </c>
      <c r="BO1462" s="48" t="str">
        <f t="shared" si="693"/>
        <v/>
      </c>
      <c r="BP1462" s="48" t="str">
        <f t="shared" si="694"/>
        <v/>
      </c>
      <c r="BQ1462" s="48" t="str">
        <f t="shared" si="695"/>
        <v/>
      </c>
      <c r="BR1462" s="48" t="str">
        <f t="shared" si="696"/>
        <v/>
      </c>
      <c r="BS1462" s="48" t="str">
        <f t="shared" si="697"/>
        <v/>
      </c>
      <c r="BT1462" s="48" t="str">
        <f t="shared" si="698"/>
        <v/>
      </c>
      <c r="BU1462" s="48" t="str">
        <f t="shared" si="699"/>
        <v/>
      </c>
    </row>
    <row r="1463" spans="1:73">
      <c r="A1463" s="10">
        <f>Audit!A228</f>
        <v>0</v>
      </c>
      <c r="B1463" s="10" t="e">
        <f t="shared" si="670"/>
        <v>#N/A</v>
      </c>
      <c r="C1463" s="17" t="e">
        <f>VLOOKUP(Audit!B228,$V$3:$AE$12,2,FALSE) &amp; VLOOKUP(Audit!B228,$V$13:$AE$22,2,FALSE)&amp; IF(Audit!B228=10,Audit!V228&amp;Audit!W228,"")</f>
        <v>#N/A</v>
      </c>
      <c r="D1463" s="17" t="e">
        <f>VLOOKUP(Audit!C228,$V$3:$AE$12,3,FALSE) &amp; VLOOKUP(Audit!C228,$V$13:$AE$22,3,FALSE) &amp;IF(Audit!C228=10,Audit!V228&amp;Audit!W228,"")</f>
        <v>#N/A</v>
      </c>
      <c r="E1463" s="17" t="e">
        <f>VLOOKUP(Audit!D228,$V$3:$AE$12,4,FALSE)&amp; Audit!T228 &amp; VLOOKUP(Audit!D228,$V$13:$AE$22,4,FALSE)&amp; IF(Audit!D228=10,Audit!V228&amp;Audit!W228,"")</f>
        <v>#N/A</v>
      </c>
      <c r="F1463" s="17" t="e">
        <f>VLOOKUP(Audit!E228,$V$3:$AE$12,5,FALSE) &amp; VLOOKUP(Audit!E228,$V$13:$AE$22,5,FALSE)&amp; IF(Audit!E228=10,Audit!V228&amp;Audit!W228,"")</f>
        <v>#N/A</v>
      </c>
      <c r="G1463" s="17" t="e">
        <f>VLOOKUP(Audit!F228,$V$3:$AE$12,6,FALSE) &amp; VLOOKUP(Audit!F228,$V$13:$AE$22,6,FALSE)&amp; IF(Audit!F228=10,Audit!V228&amp;Audit!W228,"")</f>
        <v>#N/A</v>
      </c>
      <c r="H1463" s="17" t="e">
        <f>VLOOKUP(Audit!G228,$V$3:$AE$12,7,FALSE) &amp; VLOOKUP(Audit!G228,$V$13:$AE$22,7,FALSE)&amp;IF(Audit!G228=10,Audit!V228&amp;Audit!W228,"")</f>
        <v>#N/A</v>
      </c>
      <c r="I1463" s="17" t="e">
        <f>VLOOKUP(Audit!H228,$V$3:$AE$12,8,FALSE) &amp; Audit!U228 &amp; VLOOKUP(Audit!H228,$V$13:$AE$22,8,FALSE)&amp;IF(Audit!H228=10,Audit!V228&amp;Audit!W228,"")</f>
        <v>#N/A</v>
      </c>
      <c r="J1463" s="17" t="e">
        <f>VLOOKUP(Audit!I228,$V$3:$AE$12,9,FALSE) &amp; VLOOKUP(Audit!I228,$V$13:$AE$22,9,FALSE) &amp; IF(Audit!I228=10,Audit!V228&amp;Audit!W228,"") &amp; IF(Audit!I228&lt;&gt;1,U1463,"")</f>
        <v>#N/A</v>
      </c>
      <c r="K1463" s="17" t="e">
        <f>VLOOKUP(Audit!J228,$V$3:$AE$12,10,FALSE) &amp; Audit!S228 &amp; VLOOKUP(Audit!J228,$V$13:$AE$22,10,FALSE) &amp; IF(Audit!J228=10,Audit!V228&amp;Audit!W228,"") &amp; IF(Audit!J228&lt;&gt;1,U1463,"")</f>
        <v>#N/A</v>
      </c>
      <c r="L1463" s="10">
        <f>Audit!K228</f>
        <v>0</v>
      </c>
      <c r="M1463" s="10" t="e">
        <f t="shared" si="671"/>
        <v>#N/A</v>
      </c>
      <c r="N1463" s="10" t="e">
        <f t="shared" si="672"/>
        <v>#N/A</v>
      </c>
      <c r="O1463" s="10" t="e">
        <f t="shared" si="673"/>
        <v>#N/A</v>
      </c>
      <c r="P1463" s="10" t="e">
        <f t="shared" si="674"/>
        <v>#N/A</v>
      </c>
      <c r="Q1463" s="10" t="e">
        <f t="shared" si="675"/>
        <v>#N/A</v>
      </c>
      <c r="R1463" s="10" t="e">
        <f t="shared" si="676"/>
        <v>#N/A</v>
      </c>
      <c r="S1463" s="10" t="e">
        <f t="shared" si="677"/>
        <v>#N/A</v>
      </c>
      <c r="T1463" s="10" t="e">
        <f t="shared" si="678"/>
        <v>#N/A</v>
      </c>
      <c r="U1463" s="17" t="str">
        <f>IF(Audit!M228="","",VLOOKUP(Audit!M228,$W$26:$X$35,2,FALSE)) &amp; Audit!N228 &amp; IF(Audit!O228="","",IF(Audit!N228&lt;=1.4,VLOOKUP(Audit!O228,$W$38:X1508,2,FALSE),VLOOKUP(Audit!O228,$W$51:$X$61,2,FALSE))) &amp; IF(Audit!P228="","",VLOOKUP(Audit!P228,$Y$26:$Z$35,2,FALSE) &amp; Audit!Q228 &amp; IF(Audit!O228="","",IF(Audit!Q228&lt;=1.4,VLOOKUP(Audit!R228,$Y$38:$Z$48,2,FALSE),VLOOKUP(Audit!R228,$Y$51:$Z$61,2,FALSE))))</f>
        <v/>
      </c>
      <c r="V1463" s="21"/>
      <c r="AH1463" s="49">
        <f>Audit!A228</f>
        <v>0</v>
      </c>
      <c r="AI1463" s="50" t="e">
        <f>VLOOKUP(Audit!B228,$V$3:$AE$12,2,FALSE)&amp; IF(Audit!B228=10,Audit!V228,"")</f>
        <v>#N/A</v>
      </c>
      <c r="AJ1463" s="50" t="e">
        <f>VLOOKUP(Audit!B228,$V$13:$AE$22,2,FALSE)&amp; IF(Audit!B228=10,Audit!W228,"")</f>
        <v>#N/A</v>
      </c>
      <c r="AK1463" s="47" t="e">
        <f t="shared" si="679"/>
        <v>#N/A</v>
      </c>
      <c r="AL1463" s="50" t="e">
        <f>VLOOKUP(Audit!C228,$V$3:$AE$12,3,FALSE)&amp; IF(Audit!C228=10,Audit!V228,"")</f>
        <v>#N/A</v>
      </c>
      <c r="AM1463" s="50" t="e">
        <f>VLOOKUP(Audit!C228,$V$13:$AE$22,3,FALSE)&amp; IF(Audit!C228=10,Audit!W228,"")</f>
        <v>#N/A</v>
      </c>
      <c r="AN1463" s="47" t="e">
        <f t="shared" si="680"/>
        <v>#N/A</v>
      </c>
      <c r="AO1463" s="50" t="e">
        <f>VLOOKUP(Audit!D228,$V$3:$AE$12,4,FALSE) &amp;  Audit!T228 &amp; IF(Audit!D228=10,Audit!V228,"")</f>
        <v>#N/A</v>
      </c>
      <c r="AP1463" s="50" t="e">
        <f>VLOOKUP(Audit!D228,$V$13:$AE$22,4,FALSE)&amp; IF(Audit!D228=10,Audit!W228,"")</f>
        <v>#N/A</v>
      </c>
      <c r="AQ1463" s="47" t="e">
        <f t="shared" si="681"/>
        <v>#N/A</v>
      </c>
      <c r="AR1463" s="50" t="e">
        <f>VLOOKUP(Audit!E228,$V$3:$AE$12,5,FALSE)&amp; IF(Audit!E228=10,Audit!V228,"")</f>
        <v>#N/A</v>
      </c>
      <c r="AS1463" s="50" t="e">
        <f>VLOOKUP(Audit!E228,$V$13:$AE$22,5,FALSE)&amp; IF(Audit!E228=10,Audit!W228,"")</f>
        <v>#N/A</v>
      </c>
      <c r="AT1463" s="47" t="e">
        <f t="shared" si="682"/>
        <v>#N/A</v>
      </c>
      <c r="AU1463" s="50" t="e">
        <f>VLOOKUP(Audit!F228,$V$3:$AE$12,6,FALSE)&amp; IF(Audit!F228=10,Audit!V228,"")</f>
        <v>#N/A</v>
      </c>
      <c r="AV1463" s="50" t="e">
        <f>VLOOKUP(Audit!F228,$V$13:$AE$22,6,FALSE)&amp; IF(Audit!F228=10,Audit!W228,"")</f>
        <v>#N/A</v>
      </c>
      <c r="AW1463" s="47" t="e">
        <f t="shared" si="683"/>
        <v>#N/A</v>
      </c>
      <c r="AX1463" s="50" t="e">
        <f>VLOOKUP(Audit!G228,$V$3:$AE$12,7,FALSE)&amp; IF(Audit!G228=10,Audit!V228,"")</f>
        <v>#N/A</v>
      </c>
      <c r="AY1463" s="50" t="e">
        <f>VLOOKUP(Audit!G228,$V$13:$AE$22,7,FALSE) &amp; IF(Audit!G228=10,Audit!W228,"")</f>
        <v>#N/A</v>
      </c>
      <c r="AZ1463" s="47" t="e">
        <f t="shared" si="684"/>
        <v>#N/A</v>
      </c>
      <c r="BA1463" s="50" t="e">
        <f>VLOOKUP(Audit!H228,$V$3:$AE$12,8,FALSE)&amp; Audit!U228 &amp; IF(Audit!H228=10,Audit!V228,"")</f>
        <v>#N/A</v>
      </c>
      <c r="BB1463" s="50" t="e">
        <f>VLOOKUP(Audit!H228,$V$13:$AE$22,8,FALSE) &amp; IF(Audit!H228=10,Audit!W228,"")</f>
        <v>#N/A</v>
      </c>
      <c r="BC1463" s="47" t="e">
        <f t="shared" si="685"/>
        <v>#N/A</v>
      </c>
      <c r="BD1463" s="50" t="e">
        <f>VLOOKUP(Audit!I228,$V$3:$AE$12,9,FALSE)&amp; IF(Audit!I228=10,Audit!V228,"")</f>
        <v>#N/A</v>
      </c>
      <c r="BE1463" s="50" t="e">
        <f>VLOOKUP(Audit!I228,$V$13:$AE$22,9,FALSE) &amp; IF(Audit!I228=10,Audit!W228,"") &amp; IF(Audit!I228&lt;&gt;1,U1463,"")</f>
        <v>#N/A</v>
      </c>
      <c r="BF1463" s="47" t="e">
        <f t="shared" si="686"/>
        <v>#N/A</v>
      </c>
      <c r="BG1463" s="50" t="e">
        <f>VLOOKUP(Audit!J228,$V$3:$AE$12,10,FALSE) &amp; Audit!S228 &amp; IF(Audit!J228=10,Audit!V228,"")</f>
        <v>#N/A</v>
      </c>
      <c r="BH1463" s="50" t="e">
        <f>VLOOKUP(Audit!J228,$V$13:$AE$22,10,FALSE) &amp; IF(Audit!J228=10,Audit!W228,"") &amp; IF(Audit!J228&lt;&gt;1,U1463,"")</f>
        <v>#N/A</v>
      </c>
      <c r="BI1463" s="47" t="e">
        <f t="shared" si="687"/>
        <v>#N/A</v>
      </c>
      <c r="BJ1463" s="48" t="str">
        <f t="shared" si="688"/>
        <v/>
      </c>
      <c r="BK1463" s="48" t="str">
        <f t="shared" si="689"/>
        <v/>
      </c>
      <c r="BL1463" s="48" t="str">
        <f t="shared" si="690"/>
        <v/>
      </c>
      <c r="BM1463" s="48" t="str">
        <f t="shared" si="691"/>
        <v/>
      </c>
      <c r="BN1463" s="48" t="str">
        <f t="shared" si="692"/>
        <v/>
      </c>
      <c r="BO1463" s="48" t="str">
        <f t="shared" si="693"/>
        <v/>
      </c>
      <c r="BP1463" s="48" t="str">
        <f t="shared" si="694"/>
        <v/>
      </c>
      <c r="BQ1463" s="48" t="str">
        <f t="shared" si="695"/>
        <v/>
      </c>
      <c r="BR1463" s="48" t="str">
        <f t="shared" si="696"/>
        <v/>
      </c>
      <c r="BS1463" s="48" t="str">
        <f t="shared" si="697"/>
        <v/>
      </c>
      <c r="BT1463" s="48" t="str">
        <f t="shared" si="698"/>
        <v/>
      </c>
      <c r="BU1463" s="48" t="str">
        <f t="shared" si="699"/>
        <v/>
      </c>
    </row>
    <row r="1464" spans="1:73">
      <c r="A1464" s="10">
        <f>Audit!A229</f>
        <v>0</v>
      </c>
      <c r="B1464" s="10" t="e">
        <f t="shared" si="670"/>
        <v>#N/A</v>
      </c>
      <c r="C1464" s="17" t="e">
        <f>VLOOKUP(Audit!B229,$V$3:$AE$12,2,FALSE) &amp; VLOOKUP(Audit!B229,$V$13:$AE$22,2,FALSE)&amp; IF(Audit!B229=10,Audit!V229&amp;Audit!W229,"")</f>
        <v>#N/A</v>
      </c>
      <c r="D1464" s="17" t="e">
        <f>VLOOKUP(Audit!C229,$V$3:$AE$12,3,FALSE) &amp; VLOOKUP(Audit!C229,$V$13:$AE$22,3,FALSE) &amp;IF(Audit!C229=10,Audit!V229&amp;Audit!W229,"")</f>
        <v>#N/A</v>
      </c>
      <c r="E1464" s="17" t="e">
        <f>VLOOKUP(Audit!D229,$V$3:$AE$12,4,FALSE)&amp; Audit!T229 &amp; VLOOKUP(Audit!D229,$V$13:$AE$22,4,FALSE)&amp; IF(Audit!D229=10,Audit!V229&amp;Audit!W229,"")</f>
        <v>#N/A</v>
      </c>
      <c r="F1464" s="17" t="e">
        <f>VLOOKUP(Audit!E229,$V$3:$AE$12,5,FALSE) &amp; VLOOKUP(Audit!E229,$V$13:$AE$22,5,FALSE)&amp; IF(Audit!E229=10,Audit!V229&amp;Audit!W229,"")</f>
        <v>#N/A</v>
      </c>
      <c r="G1464" s="17" t="e">
        <f>VLOOKUP(Audit!F229,$V$3:$AE$12,6,FALSE) &amp; VLOOKUP(Audit!F229,$V$13:$AE$22,6,FALSE)&amp; IF(Audit!F229=10,Audit!V229&amp;Audit!W229,"")</f>
        <v>#N/A</v>
      </c>
      <c r="H1464" s="17" t="e">
        <f>VLOOKUP(Audit!G229,$V$3:$AE$12,7,FALSE) &amp; VLOOKUP(Audit!G229,$V$13:$AE$22,7,FALSE)&amp;IF(Audit!G229=10,Audit!V229&amp;Audit!W229,"")</f>
        <v>#N/A</v>
      </c>
      <c r="I1464" s="17" t="e">
        <f>VLOOKUP(Audit!H229,$V$3:$AE$12,8,FALSE) &amp; Audit!U229 &amp; VLOOKUP(Audit!H229,$V$13:$AE$22,8,FALSE)&amp;IF(Audit!H229=10,Audit!V229&amp;Audit!W229,"")</f>
        <v>#N/A</v>
      </c>
      <c r="J1464" s="17" t="e">
        <f>VLOOKUP(Audit!I229,$V$3:$AE$12,9,FALSE) &amp; VLOOKUP(Audit!I229,$V$13:$AE$22,9,FALSE) &amp; IF(Audit!I229=10,Audit!V229&amp;Audit!W229,"") &amp; IF(Audit!I229&lt;&gt;1,U1464,"")</f>
        <v>#N/A</v>
      </c>
      <c r="K1464" s="17" t="e">
        <f>VLOOKUP(Audit!J229,$V$3:$AE$12,10,FALSE) &amp; Audit!S229 &amp; VLOOKUP(Audit!J229,$V$13:$AE$22,10,FALSE) &amp; IF(Audit!J229=10,Audit!V229&amp;Audit!W229,"") &amp; IF(Audit!J229&lt;&gt;1,U1464,"")</f>
        <v>#N/A</v>
      </c>
      <c r="L1464" s="10">
        <f>Audit!K229</f>
        <v>0</v>
      </c>
      <c r="M1464" s="10" t="e">
        <f t="shared" si="671"/>
        <v>#N/A</v>
      </c>
      <c r="N1464" s="10" t="e">
        <f t="shared" si="672"/>
        <v>#N/A</v>
      </c>
      <c r="O1464" s="10" t="e">
        <f t="shared" si="673"/>
        <v>#N/A</v>
      </c>
      <c r="P1464" s="10" t="e">
        <f t="shared" si="674"/>
        <v>#N/A</v>
      </c>
      <c r="Q1464" s="10" t="e">
        <f t="shared" si="675"/>
        <v>#N/A</v>
      </c>
      <c r="R1464" s="10" t="e">
        <f t="shared" si="676"/>
        <v>#N/A</v>
      </c>
      <c r="S1464" s="10" t="e">
        <f t="shared" si="677"/>
        <v>#N/A</v>
      </c>
      <c r="T1464" s="10" t="e">
        <f t="shared" si="678"/>
        <v>#N/A</v>
      </c>
      <c r="U1464" s="17" t="str">
        <f>IF(Audit!M229="","",VLOOKUP(Audit!M229,$W$26:$X$35,2,FALSE)) &amp; Audit!N229 &amp; IF(Audit!O229="","",IF(Audit!N229&lt;=1.4,VLOOKUP(Audit!O229,$W$38:X1509,2,FALSE),VLOOKUP(Audit!O229,$W$51:$X$61,2,FALSE))) &amp; IF(Audit!P229="","",VLOOKUP(Audit!P229,$Y$26:$Z$35,2,FALSE) &amp; Audit!Q229 &amp; IF(Audit!O229="","",IF(Audit!Q229&lt;=1.4,VLOOKUP(Audit!R229,$Y$38:$Z$48,2,FALSE),VLOOKUP(Audit!R229,$Y$51:$Z$61,2,FALSE))))</f>
        <v/>
      </c>
      <c r="V1464" s="21"/>
      <c r="AH1464" s="49">
        <f>Audit!A229</f>
        <v>0</v>
      </c>
      <c r="AI1464" s="50" t="e">
        <f>VLOOKUP(Audit!B229,$V$3:$AE$12,2,FALSE)&amp; IF(Audit!B229=10,Audit!V229,"")</f>
        <v>#N/A</v>
      </c>
      <c r="AJ1464" s="50" t="e">
        <f>VLOOKUP(Audit!B229,$V$13:$AE$22,2,FALSE)&amp; IF(Audit!B229=10,Audit!W229,"")</f>
        <v>#N/A</v>
      </c>
      <c r="AK1464" s="47" t="e">
        <f t="shared" si="679"/>
        <v>#N/A</v>
      </c>
      <c r="AL1464" s="50" t="e">
        <f>VLOOKUP(Audit!C229,$V$3:$AE$12,3,FALSE)&amp; IF(Audit!C229=10,Audit!V229,"")</f>
        <v>#N/A</v>
      </c>
      <c r="AM1464" s="50" t="e">
        <f>VLOOKUP(Audit!C229,$V$13:$AE$22,3,FALSE)&amp; IF(Audit!C229=10,Audit!W229,"")</f>
        <v>#N/A</v>
      </c>
      <c r="AN1464" s="47" t="e">
        <f t="shared" si="680"/>
        <v>#N/A</v>
      </c>
      <c r="AO1464" s="50" t="e">
        <f>VLOOKUP(Audit!D229,$V$3:$AE$12,4,FALSE) &amp;  Audit!T229 &amp; IF(Audit!D229=10,Audit!V229,"")</f>
        <v>#N/A</v>
      </c>
      <c r="AP1464" s="50" t="e">
        <f>VLOOKUP(Audit!D229,$V$13:$AE$22,4,FALSE)&amp; IF(Audit!D229=10,Audit!W229,"")</f>
        <v>#N/A</v>
      </c>
      <c r="AQ1464" s="47" t="e">
        <f t="shared" si="681"/>
        <v>#N/A</v>
      </c>
      <c r="AR1464" s="50" t="e">
        <f>VLOOKUP(Audit!E229,$V$3:$AE$12,5,FALSE)&amp; IF(Audit!E229=10,Audit!V229,"")</f>
        <v>#N/A</v>
      </c>
      <c r="AS1464" s="50" t="e">
        <f>VLOOKUP(Audit!E229,$V$13:$AE$22,5,FALSE)&amp; IF(Audit!E229=10,Audit!W229,"")</f>
        <v>#N/A</v>
      </c>
      <c r="AT1464" s="47" t="e">
        <f t="shared" si="682"/>
        <v>#N/A</v>
      </c>
      <c r="AU1464" s="50" t="e">
        <f>VLOOKUP(Audit!F229,$V$3:$AE$12,6,FALSE)&amp; IF(Audit!F229=10,Audit!V229,"")</f>
        <v>#N/A</v>
      </c>
      <c r="AV1464" s="50" t="e">
        <f>VLOOKUP(Audit!F229,$V$13:$AE$22,6,FALSE)&amp; IF(Audit!F229=10,Audit!W229,"")</f>
        <v>#N/A</v>
      </c>
      <c r="AW1464" s="47" t="e">
        <f t="shared" si="683"/>
        <v>#N/A</v>
      </c>
      <c r="AX1464" s="50" t="e">
        <f>VLOOKUP(Audit!G229,$V$3:$AE$12,7,FALSE)&amp; IF(Audit!G229=10,Audit!V229,"")</f>
        <v>#N/A</v>
      </c>
      <c r="AY1464" s="50" t="e">
        <f>VLOOKUP(Audit!G229,$V$13:$AE$22,7,FALSE) &amp; IF(Audit!G229=10,Audit!W229,"")</f>
        <v>#N/A</v>
      </c>
      <c r="AZ1464" s="47" t="e">
        <f t="shared" si="684"/>
        <v>#N/A</v>
      </c>
      <c r="BA1464" s="50" t="e">
        <f>VLOOKUP(Audit!H229,$V$3:$AE$12,8,FALSE)&amp; Audit!U229 &amp; IF(Audit!H229=10,Audit!V229,"")</f>
        <v>#N/A</v>
      </c>
      <c r="BB1464" s="50" t="e">
        <f>VLOOKUP(Audit!H229,$V$13:$AE$22,8,FALSE) &amp; IF(Audit!H229=10,Audit!W229,"")</f>
        <v>#N/A</v>
      </c>
      <c r="BC1464" s="47" t="e">
        <f t="shared" si="685"/>
        <v>#N/A</v>
      </c>
      <c r="BD1464" s="50" t="e">
        <f>VLOOKUP(Audit!I229,$V$3:$AE$12,9,FALSE)&amp; IF(Audit!I229=10,Audit!V229,"")</f>
        <v>#N/A</v>
      </c>
      <c r="BE1464" s="50" t="e">
        <f>VLOOKUP(Audit!I229,$V$13:$AE$22,9,FALSE) &amp; IF(Audit!I229=10,Audit!W229,"") &amp; IF(Audit!I229&lt;&gt;1,U1464,"")</f>
        <v>#N/A</v>
      </c>
      <c r="BF1464" s="47" t="e">
        <f t="shared" si="686"/>
        <v>#N/A</v>
      </c>
      <c r="BG1464" s="50" t="e">
        <f>VLOOKUP(Audit!J229,$V$3:$AE$12,10,FALSE) &amp; Audit!S229 &amp; IF(Audit!J229=10,Audit!V229,"")</f>
        <v>#N/A</v>
      </c>
      <c r="BH1464" s="50" t="e">
        <f>VLOOKUP(Audit!J229,$V$13:$AE$22,10,FALSE) &amp; IF(Audit!J229=10,Audit!W229,"") &amp; IF(Audit!J229&lt;&gt;1,U1464,"")</f>
        <v>#N/A</v>
      </c>
      <c r="BI1464" s="47" t="e">
        <f t="shared" si="687"/>
        <v>#N/A</v>
      </c>
      <c r="BJ1464" s="48" t="str">
        <f t="shared" si="688"/>
        <v/>
      </c>
      <c r="BK1464" s="48" t="str">
        <f t="shared" si="689"/>
        <v/>
      </c>
      <c r="BL1464" s="48" t="str">
        <f t="shared" si="690"/>
        <v/>
      </c>
      <c r="BM1464" s="48" t="str">
        <f t="shared" si="691"/>
        <v/>
      </c>
      <c r="BN1464" s="48" t="str">
        <f t="shared" si="692"/>
        <v/>
      </c>
      <c r="BO1464" s="48" t="str">
        <f t="shared" si="693"/>
        <v/>
      </c>
      <c r="BP1464" s="48" t="str">
        <f t="shared" si="694"/>
        <v/>
      </c>
      <c r="BQ1464" s="48" t="str">
        <f t="shared" si="695"/>
        <v/>
      </c>
      <c r="BR1464" s="48" t="str">
        <f t="shared" si="696"/>
        <v/>
      </c>
      <c r="BS1464" s="48" t="str">
        <f t="shared" si="697"/>
        <v/>
      </c>
      <c r="BT1464" s="48" t="str">
        <f t="shared" si="698"/>
        <v/>
      </c>
      <c r="BU1464" s="48" t="str">
        <f t="shared" si="699"/>
        <v/>
      </c>
    </row>
    <row r="1465" spans="1:73">
      <c r="A1465" s="10">
        <f>Audit!A230</f>
        <v>0</v>
      </c>
      <c r="B1465" s="10" t="e">
        <f t="shared" si="670"/>
        <v>#N/A</v>
      </c>
      <c r="C1465" s="17" t="e">
        <f>VLOOKUP(Audit!B230,$V$3:$AE$12,2,FALSE) &amp; VLOOKUP(Audit!B230,$V$13:$AE$22,2,FALSE)&amp; IF(Audit!B230=10,Audit!V230&amp;Audit!W230,"")</f>
        <v>#N/A</v>
      </c>
      <c r="D1465" s="17" t="e">
        <f>VLOOKUP(Audit!C230,$V$3:$AE$12,3,FALSE) &amp; VLOOKUP(Audit!C230,$V$13:$AE$22,3,FALSE) &amp;IF(Audit!C230=10,Audit!V230&amp;Audit!W230,"")</f>
        <v>#N/A</v>
      </c>
      <c r="E1465" s="17" t="e">
        <f>VLOOKUP(Audit!D230,$V$3:$AE$12,4,FALSE)&amp; Audit!T230 &amp; VLOOKUP(Audit!D230,$V$13:$AE$22,4,FALSE)&amp; IF(Audit!D230=10,Audit!V230&amp;Audit!W230,"")</f>
        <v>#N/A</v>
      </c>
      <c r="F1465" s="17" t="e">
        <f>VLOOKUP(Audit!E230,$V$3:$AE$12,5,FALSE) &amp; VLOOKUP(Audit!E230,$V$13:$AE$22,5,FALSE)&amp; IF(Audit!E230=10,Audit!V230&amp;Audit!W230,"")</f>
        <v>#N/A</v>
      </c>
      <c r="G1465" s="17" t="e">
        <f>VLOOKUP(Audit!F230,$V$3:$AE$12,6,FALSE) &amp; VLOOKUP(Audit!F230,$V$13:$AE$22,6,FALSE)&amp; IF(Audit!F230=10,Audit!V230&amp;Audit!W230,"")</f>
        <v>#N/A</v>
      </c>
      <c r="H1465" s="17" t="e">
        <f>VLOOKUP(Audit!G230,$V$3:$AE$12,7,FALSE) &amp; VLOOKUP(Audit!G230,$V$13:$AE$22,7,FALSE)&amp;IF(Audit!G230=10,Audit!V230&amp;Audit!W230,"")</f>
        <v>#N/A</v>
      </c>
      <c r="I1465" s="17" t="e">
        <f>VLOOKUP(Audit!H230,$V$3:$AE$12,8,FALSE) &amp; Audit!U230 &amp; VLOOKUP(Audit!H230,$V$13:$AE$22,8,FALSE)&amp;IF(Audit!H230=10,Audit!V230&amp;Audit!W230,"")</f>
        <v>#N/A</v>
      </c>
      <c r="J1465" s="17" t="e">
        <f>VLOOKUP(Audit!I230,$V$3:$AE$12,9,FALSE) &amp; VLOOKUP(Audit!I230,$V$13:$AE$22,9,FALSE) &amp; IF(Audit!I230=10,Audit!V230&amp;Audit!W230,"") &amp; IF(Audit!I230&lt;&gt;1,U1465,"")</f>
        <v>#N/A</v>
      </c>
      <c r="K1465" s="17" t="e">
        <f>VLOOKUP(Audit!J230,$V$3:$AE$12,10,FALSE) &amp; Audit!S230 &amp; VLOOKUP(Audit!J230,$V$13:$AE$22,10,FALSE) &amp; IF(Audit!J230=10,Audit!V230&amp;Audit!W230,"") &amp; IF(Audit!J230&lt;&gt;1,U1465,"")</f>
        <v>#N/A</v>
      </c>
      <c r="L1465" s="10">
        <f>Audit!K230</f>
        <v>0</v>
      </c>
      <c r="M1465" s="10" t="e">
        <f t="shared" si="671"/>
        <v>#N/A</v>
      </c>
      <c r="N1465" s="10" t="e">
        <f t="shared" si="672"/>
        <v>#N/A</v>
      </c>
      <c r="O1465" s="10" t="e">
        <f t="shared" si="673"/>
        <v>#N/A</v>
      </c>
      <c r="P1465" s="10" t="e">
        <f t="shared" si="674"/>
        <v>#N/A</v>
      </c>
      <c r="Q1465" s="10" t="e">
        <f t="shared" si="675"/>
        <v>#N/A</v>
      </c>
      <c r="R1465" s="10" t="e">
        <f t="shared" si="676"/>
        <v>#N/A</v>
      </c>
      <c r="S1465" s="10" t="e">
        <f t="shared" si="677"/>
        <v>#N/A</v>
      </c>
      <c r="T1465" s="10" t="e">
        <f t="shared" si="678"/>
        <v>#N/A</v>
      </c>
      <c r="U1465" s="17" t="str">
        <f>IF(Audit!M230="","",VLOOKUP(Audit!M230,$W$26:$X$35,2,FALSE)) &amp; Audit!N230 &amp; IF(Audit!O230="","",IF(Audit!N230&lt;=1.4,VLOOKUP(Audit!O230,$W$38:X1510,2,FALSE),VLOOKUP(Audit!O230,$W$51:$X$61,2,FALSE))) &amp; IF(Audit!P230="","",VLOOKUP(Audit!P230,$Y$26:$Z$35,2,FALSE) &amp; Audit!Q230 &amp; IF(Audit!O230="","",IF(Audit!Q230&lt;=1.4,VLOOKUP(Audit!R230,$Y$38:$Z$48,2,FALSE),VLOOKUP(Audit!R230,$Y$51:$Z$61,2,FALSE))))</f>
        <v/>
      </c>
      <c r="V1465" s="21"/>
      <c r="AH1465" s="49">
        <f>Audit!A230</f>
        <v>0</v>
      </c>
      <c r="AI1465" s="50" t="e">
        <f>VLOOKUP(Audit!B230,$V$3:$AE$12,2,FALSE)&amp; IF(Audit!B230=10,Audit!V230,"")</f>
        <v>#N/A</v>
      </c>
      <c r="AJ1465" s="50" t="e">
        <f>VLOOKUP(Audit!B230,$V$13:$AE$22,2,FALSE)&amp; IF(Audit!B230=10,Audit!W230,"")</f>
        <v>#N/A</v>
      </c>
      <c r="AK1465" s="47" t="e">
        <f t="shared" si="679"/>
        <v>#N/A</v>
      </c>
      <c r="AL1465" s="50" t="e">
        <f>VLOOKUP(Audit!C230,$V$3:$AE$12,3,FALSE)&amp; IF(Audit!C230=10,Audit!V230,"")</f>
        <v>#N/A</v>
      </c>
      <c r="AM1465" s="50" t="e">
        <f>VLOOKUP(Audit!C230,$V$13:$AE$22,3,FALSE)&amp; IF(Audit!C230=10,Audit!W230,"")</f>
        <v>#N/A</v>
      </c>
      <c r="AN1465" s="47" t="e">
        <f t="shared" si="680"/>
        <v>#N/A</v>
      </c>
      <c r="AO1465" s="50" t="e">
        <f>VLOOKUP(Audit!D230,$V$3:$AE$12,4,FALSE) &amp;  Audit!T230 &amp; IF(Audit!D230=10,Audit!V230,"")</f>
        <v>#N/A</v>
      </c>
      <c r="AP1465" s="50" t="e">
        <f>VLOOKUP(Audit!D230,$V$13:$AE$22,4,FALSE)&amp; IF(Audit!D230=10,Audit!W230,"")</f>
        <v>#N/A</v>
      </c>
      <c r="AQ1465" s="47" t="e">
        <f t="shared" si="681"/>
        <v>#N/A</v>
      </c>
      <c r="AR1465" s="50" t="e">
        <f>VLOOKUP(Audit!E230,$V$3:$AE$12,5,FALSE)&amp; IF(Audit!E230=10,Audit!V230,"")</f>
        <v>#N/A</v>
      </c>
      <c r="AS1465" s="50" t="e">
        <f>VLOOKUP(Audit!E230,$V$13:$AE$22,5,FALSE)&amp; IF(Audit!E230=10,Audit!W230,"")</f>
        <v>#N/A</v>
      </c>
      <c r="AT1465" s="47" t="e">
        <f t="shared" si="682"/>
        <v>#N/A</v>
      </c>
      <c r="AU1465" s="50" t="e">
        <f>VLOOKUP(Audit!F230,$V$3:$AE$12,6,FALSE)&amp; IF(Audit!F230=10,Audit!V230,"")</f>
        <v>#N/A</v>
      </c>
      <c r="AV1465" s="50" t="e">
        <f>VLOOKUP(Audit!F230,$V$13:$AE$22,6,FALSE)&amp; IF(Audit!F230=10,Audit!W230,"")</f>
        <v>#N/A</v>
      </c>
      <c r="AW1465" s="47" t="e">
        <f t="shared" si="683"/>
        <v>#N/A</v>
      </c>
      <c r="AX1465" s="50" t="e">
        <f>VLOOKUP(Audit!G230,$V$3:$AE$12,7,FALSE)&amp; IF(Audit!G230=10,Audit!V230,"")</f>
        <v>#N/A</v>
      </c>
      <c r="AY1465" s="50" t="e">
        <f>VLOOKUP(Audit!G230,$V$13:$AE$22,7,FALSE) &amp; IF(Audit!G230=10,Audit!W230,"")</f>
        <v>#N/A</v>
      </c>
      <c r="AZ1465" s="47" t="e">
        <f t="shared" si="684"/>
        <v>#N/A</v>
      </c>
      <c r="BA1465" s="50" t="e">
        <f>VLOOKUP(Audit!H230,$V$3:$AE$12,8,FALSE)&amp; Audit!U230 &amp; IF(Audit!H230=10,Audit!V230,"")</f>
        <v>#N/A</v>
      </c>
      <c r="BB1465" s="50" t="e">
        <f>VLOOKUP(Audit!H230,$V$13:$AE$22,8,FALSE) &amp; IF(Audit!H230=10,Audit!W230,"")</f>
        <v>#N/A</v>
      </c>
      <c r="BC1465" s="47" t="e">
        <f t="shared" si="685"/>
        <v>#N/A</v>
      </c>
      <c r="BD1465" s="50" t="e">
        <f>VLOOKUP(Audit!I230,$V$3:$AE$12,9,FALSE)&amp; IF(Audit!I230=10,Audit!V230,"")</f>
        <v>#N/A</v>
      </c>
      <c r="BE1465" s="50" t="e">
        <f>VLOOKUP(Audit!I230,$V$13:$AE$22,9,FALSE) &amp; IF(Audit!I230=10,Audit!W230,"") &amp; IF(Audit!I230&lt;&gt;1,U1465,"")</f>
        <v>#N/A</v>
      </c>
      <c r="BF1465" s="47" t="e">
        <f t="shared" si="686"/>
        <v>#N/A</v>
      </c>
      <c r="BG1465" s="50" t="e">
        <f>VLOOKUP(Audit!J230,$V$3:$AE$12,10,FALSE) &amp; Audit!S230 &amp; IF(Audit!J230=10,Audit!V230,"")</f>
        <v>#N/A</v>
      </c>
      <c r="BH1465" s="50" t="e">
        <f>VLOOKUP(Audit!J230,$V$13:$AE$22,10,FALSE) &amp; IF(Audit!J230=10,Audit!W230,"") &amp; IF(Audit!J230&lt;&gt;1,U1465,"")</f>
        <v>#N/A</v>
      </c>
      <c r="BI1465" s="47" t="e">
        <f t="shared" si="687"/>
        <v>#N/A</v>
      </c>
      <c r="BJ1465" s="48" t="str">
        <f t="shared" si="688"/>
        <v/>
      </c>
      <c r="BK1465" s="48" t="str">
        <f t="shared" si="689"/>
        <v/>
      </c>
      <c r="BL1465" s="48" t="str">
        <f t="shared" si="690"/>
        <v/>
      </c>
      <c r="BM1465" s="48" t="str">
        <f t="shared" si="691"/>
        <v/>
      </c>
      <c r="BN1465" s="48" t="str">
        <f t="shared" si="692"/>
        <v/>
      </c>
      <c r="BO1465" s="48" t="str">
        <f t="shared" si="693"/>
        <v/>
      </c>
      <c r="BP1465" s="48" t="str">
        <f t="shared" si="694"/>
        <v/>
      </c>
      <c r="BQ1465" s="48" t="str">
        <f t="shared" si="695"/>
        <v/>
      </c>
      <c r="BR1465" s="48" t="str">
        <f t="shared" si="696"/>
        <v/>
      </c>
      <c r="BS1465" s="48" t="str">
        <f t="shared" si="697"/>
        <v/>
      </c>
      <c r="BT1465" s="48" t="str">
        <f t="shared" si="698"/>
        <v/>
      </c>
      <c r="BU1465" s="48" t="str">
        <f t="shared" si="699"/>
        <v/>
      </c>
    </row>
    <row r="1466" spans="1:73">
      <c r="A1466" s="10">
        <f>Audit!A231</f>
        <v>0</v>
      </c>
      <c r="B1466" s="10" t="e">
        <f t="shared" si="670"/>
        <v>#N/A</v>
      </c>
      <c r="C1466" s="17" t="e">
        <f>VLOOKUP(Audit!B231,$V$3:$AE$12,2,FALSE) &amp; VLOOKUP(Audit!B231,$V$13:$AE$22,2,FALSE)&amp; IF(Audit!B231=10,Audit!V231&amp;Audit!W231,"")</f>
        <v>#N/A</v>
      </c>
      <c r="D1466" s="17" t="e">
        <f>VLOOKUP(Audit!C231,$V$3:$AE$12,3,FALSE) &amp; VLOOKUP(Audit!C231,$V$13:$AE$22,3,FALSE) &amp;IF(Audit!C231=10,Audit!V231&amp;Audit!W231,"")</f>
        <v>#N/A</v>
      </c>
      <c r="E1466" s="17" t="e">
        <f>VLOOKUP(Audit!D231,$V$3:$AE$12,4,FALSE)&amp; Audit!T231 &amp; VLOOKUP(Audit!D231,$V$13:$AE$22,4,FALSE)&amp; IF(Audit!D231=10,Audit!V231&amp;Audit!W231,"")</f>
        <v>#N/A</v>
      </c>
      <c r="F1466" s="17" t="e">
        <f>VLOOKUP(Audit!E231,$V$3:$AE$12,5,FALSE) &amp; VLOOKUP(Audit!E231,$V$13:$AE$22,5,FALSE)&amp; IF(Audit!E231=10,Audit!V231&amp;Audit!W231,"")</f>
        <v>#N/A</v>
      </c>
      <c r="G1466" s="17" t="e">
        <f>VLOOKUP(Audit!F231,$V$3:$AE$12,6,FALSE) &amp; VLOOKUP(Audit!F231,$V$13:$AE$22,6,FALSE)&amp; IF(Audit!F231=10,Audit!V231&amp;Audit!W231,"")</f>
        <v>#N/A</v>
      </c>
      <c r="H1466" s="17" t="e">
        <f>VLOOKUP(Audit!G231,$V$3:$AE$12,7,FALSE) &amp; VLOOKUP(Audit!G231,$V$13:$AE$22,7,FALSE)&amp;IF(Audit!G231=10,Audit!V231&amp;Audit!W231,"")</f>
        <v>#N/A</v>
      </c>
      <c r="I1466" s="17" t="e">
        <f>VLOOKUP(Audit!H231,$V$3:$AE$12,8,FALSE) &amp; Audit!U231 &amp; VLOOKUP(Audit!H231,$V$13:$AE$22,8,FALSE)&amp;IF(Audit!H231=10,Audit!V231&amp;Audit!W231,"")</f>
        <v>#N/A</v>
      </c>
      <c r="J1466" s="17" t="e">
        <f>VLOOKUP(Audit!I231,$V$3:$AE$12,9,FALSE) &amp; VLOOKUP(Audit!I231,$V$13:$AE$22,9,FALSE) &amp; IF(Audit!I231=10,Audit!V231&amp;Audit!W231,"") &amp; IF(Audit!I231&lt;&gt;1,U1466,"")</f>
        <v>#N/A</v>
      </c>
      <c r="K1466" s="17" t="e">
        <f>VLOOKUP(Audit!J231,$V$3:$AE$12,10,FALSE) &amp; Audit!S231 &amp; VLOOKUP(Audit!J231,$V$13:$AE$22,10,FALSE) &amp; IF(Audit!J231=10,Audit!V231&amp;Audit!W231,"") &amp; IF(Audit!J231&lt;&gt;1,U1466,"")</f>
        <v>#N/A</v>
      </c>
      <c r="L1466" s="10">
        <f>Audit!K231</f>
        <v>0</v>
      </c>
      <c r="M1466" s="10" t="e">
        <f t="shared" si="671"/>
        <v>#N/A</v>
      </c>
      <c r="N1466" s="10" t="e">
        <f t="shared" si="672"/>
        <v>#N/A</v>
      </c>
      <c r="O1466" s="10" t="e">
        <f t="shared" si="673"/>
        <v>#N/A</v>
      </c>
      <c r="P1466" s="10" t="e">
        <f t="shared" si="674"/>
        <v>#N/A</v>
      </c>
      <c r="Q1466" s="10" t="e">
        <f t="shared" si="675"/>
        <v>#N/A</v>
      </c>
      <c r="R1466" s="10" t="e">
        <f t="shared" si="676"/>
        <v>#N/A</v>
      </c>
      <c r="S1466" s="10" t="e">
        <f t="shared" si="677"/>
        <v>#N/A</v>
      </c>
      <c r="T1466" s="10" t="e">
        <f t="shared" si="678"/>
        <v>#N/A</v>
      </c>
      <c r="U1466" s="17" t="str">
        <f>IF(Audit!M231="","",VLOOKUP(Audit!M231,$W$26:$X$35,2,FALSE)) &amp; Audit!N231 &amp; IF(Audit!O231="","",IF(Audit!N231&lt;=1.4,VLOOKUP(Audit!O231,$W$38:X1511,2,FALSE),VLOOKUP(Audit!O231,$W$51:$X$61,2,FALSE))) &amp; IF(Audit!P231="","",VLOOKUP(Audit!P231,$Y$26:$Z$35,2,FALSE) &amp; Audit!Q231 &amp; IF(Audit!O231="","",IF(Audit!Q231&lt;=1.4,VLOOKUP(Audit!R231,$Y$38:$Z$48,2,FALSE),VLOOKUP(Audit!R231,$Y$51:$Z$61,2,FALSE))))</f>
        <v/>
      </c>
      <c r="V1466" s="21"/>
      <c r="AH1466" s="49">
        <f>Audit!A231</f>
        <v>0</v>
      </c>
      <c r="AI1466" s="50" t="e">
        <f>VLOOKUP(Audit!B231,$V$3:$AE$12,2,FALSE)&amp; IF(Audit!B231=10,Audit!V231,"")</f>
        <v>#N/A</v>
      </c>
      <c r="AJ1466" s="50" t="e">
        <f>VLOOKUP(Audit!B231,$V$13:$AE$22,2,FALSE)&amp; IF(Audit!B231=10,Audit!W231,"")</f>
        <v>#N/A</v>
      </c>
      <c r="AK1466" s="47" t="e">
        <f t="shared" si="679"/>
        <v>#N/A</v>
      </c>
      <c r="AL1466" s="50" t="e">
        <f>VLOOKUP(Audit!C231,$V$3:$AE$12,3,FALSE)&amp; IF(Audit!C231=10,Audit!V231,"")</f>
        <v>#N/A</v>
      </c>
      <c r="AM1466" s="50" t="e">
        <f>VLOOKUP(Audit!C231,$V$13:$AE$22,3,FALSE)&amp; IF(Audit!C231=10,Audit!W231,"")</f>
        <v>#N/A</v>
      </c>
      <c r="AN1466" s="47" t="e">
        <f t="shared" si="680"/>
        <v>#N/A</v>
      </c>
      <c r="AO1466" s="50" t="e">
        <f>VLOOKUP(Audit!D231,$V$3:$AE$12,4,FALSE) &amp;  Audit!T231 &amp; IF(Audit!D231=10,Audit!V231,"")</f>
        <v>#N/A</v>
      </c>
      <c r="AP1466" s="50" t="e">
        <f>VLOOKUP(Audit!D231,$V$13:$AE$22,4,FALSE)&amp; IF(Audit!D231=10,Audit!W231,"")</f>
        <v>#N/A</v>
      </c>
      <c r="AQ1466" s="47" t="e">
        <f t="shared" si="681"/>
        <v>#N/A</v>
      </c>
      <c r="AR1466" s="50" t="e">
        <f>VLOOKUP(Audit!E231,$V$3:$AE$12,5,FALSE)&amp; IF(Audit!E231=10,Audit!V231,"")</f>
        <v>#N/A</v>
      </c>
      <c r="AS1466" s="50" t="e">
        <f>VLOOKUP(Audit!E231,$V$13:$AE$22,5,FALSE)&amp; IF(Audit!E231=10,Audit!W231,"")</f>
        <v>#N/A</v>
      </c>
      <c r="AT1466" s="47" t="e">
        <f t="shared" si="682"/>
        <v>#N/A</v>
      </c>
      <c r="AU1466" s="50" t="e">
        <f>VLOOKUP(Audit!F231,$V$3:$AE$12,6,FALSE)&amp; IF(Audit!F231=10,Audit!V231,"")</f>
        <v>#N/A</v>
      </c>
      <c r="AV1466" s="50" t="e">
        <f>VLOOKUP(Audit!F231,$V$13:$AE$22,6,FALSE)&amp; IF(Audit!F231=10,Audit!W231,"")</f>
        <v>#N/A</v>
      </c>
      <c r="AW1466" s="47" t="e">
        <f t="shared" si="683"/>
        <v>#N/A</v>
      </c>
      <c r="AX1466" s="50" t="e">
        <f>VLOOKUP(Audit!G231,$V$3:$AE$12,7,FALSE)&amp; IF(Audit!G231=10,Audit!V231,"")</f>
        <v>#N/A</v>
      </c>
      <c r="AY1466" s="50" t="e">
        <f>VLOOKUP(Audit!G231,$V$13:$AE$22,7,FALSE) &amp; IF(Audit!G231=10,Audit!W231,"")</f>
        <v>#N/A</v>
      </c>
      <c r="AZ1466" s="47" t="e">
        <f t="shared" si="684"/>
        <v>#N/A</v>
      </c>
      <c r="BA1466" s="50" t="e">
        <f>VLOOKUP(Audit!H231,$V$3:$AE$12,8,FALSE)&amp; Audit!U231 &amp; IF(Audit!H231=10,Audit!V231,"")</f>
        <v>#N/A</v>
      </c>
      <c r="BB1466" s="50" t="e">
        <f>VLOOKUP(Audit!H231,$V$13:$AE$22,8,FALSE) &amp; IF(Audit!H231=10,Audit!W231,"")</f>
        <v>#N/A</v>
      </c>
      <c r="BC1466" s="47" t="e">
        <f t="shared" si="685"/>
        <v>#N/A</v>
      </c>
      <c r="BD1466" s="50" t="e">
        <f>VLOOKUP(Audit!I231,$V$3:$AE$12,9,FALSE)&amp; IF(Audit!I231=10,Audit!V231,"")</f>
        <v>#N/A</v>
      </c>
      <c r="BE1466" s="50" t="e">
        <f>VLOOKUP(Audit!I231,$V$13:$AE$22,9,FALSE) &amp; IF(Audit!I231=10,Audit!W231,"") &amp; IF(Audit!I231&lt;&gt;1,U1466,"")</f>
        <v>#N/A</v>
      </c>
      <c r="BF1466" s="47" t="e">
        <f t="shared" si="686"/>
        <v>#N/A</v>
      </c>
      <c r="BG1466" s="50" t="e">
        <f>VLOOKUP(Audit!J231,$V$3:$AE$12,10,FALSE) &amp; Audit!S231 &amp; IF(Audit!J231=10,Audit!V231,"")</f>
        <v>#N/A</v>
      </c>
      <c r="BH1466" s="50" t="e">
        <f>VLOOKUP(Audit!J231,$V$13:$AE$22,10,FALSE) &amp; IF(Audit!J231=10,Audit!W231,"") &amp; IF(Audit!J231&lt;&gt;1,U1466,"")</f>
        <v>#N/A</v>
      </c>
      <c r="BI1466" s="47" t="e">
        <f t="shared" si="687"/>
        <v>#N/A</v>
      </c>
      <c r="BJ1466" s="48" t="str">
        <f t="shared" si="688"/>
        <v/>
      </c>
      <c r="BK1466" s="48" t="str">
        <f t="shared" si="689"/>
        <v/>
      </c>
      <c r="BL1466" s="48" t="str">
        <f t="shared" si="690"/>
        <v/>
      </c>
      <c r="BM1466" s="48" t="str">
        <f t="shared" si="691"/>
        <v/>
      </c>
      <c r="BN1466" s="48" t="str">
        <f t="shared" si="692"/>
        <v/>
      </c>
      <c r="BO1466" s="48" t="str">
        <f t="shared" si="693"/>
        <v/>
      </c>
      <c r="BP1466" s="48" t="str">
        <f t="shared" si="694"/>
        <v/>
      </c>
      <c r="BQ1466" s="48" t="str">
        <f t="shared" si="695"/>
        <v/>
      </c>
      <c r="BR1466" s="48" t="str">
        <f t="shared" si="696"/>
        <v/>
      </c>
      <c r="BS1466" s="48" t="str">
        <f t="shared" si="697"/>
        <v/>
      </c>
      <c r="BT1466" s="48" t="str">
        <f t="shared" si="698"/>
        <v/>
      </c>
      <c r="BU1466" s="48" t="str">
        <f t="shared" si="699"/>
        <v/>
      </c>
    </row>
    <row r="1467" spans="1:73">
      <c r="A1467" s="10">
        <f>Audit!A232</f>
        <v>0</v>
      </c>
      <c r="B1467" s="10" t="e">
        <f t="shared" si="670"/>
        <v>#N/A</v>
      </c>
      <c r="C1467" s="17" t="e">
        <f>VLOOKUP(Audit!B232,$V$3:$AE$12,2,FALSE) &amp; VLOOKUP(Audit!B232,$V$13:$AE$22,2,FALSE)&amp; IF(Audit!B232=10,Audit!V232&amp;Audit!W232,"")</f>
        <v>#N/A</v>
      </c>
      <c r="D1467" s="17" t="e">
        <f>VLOOKUP(Audit!C232,$V$3:$AE$12,3,FALSE) &amp; VLOOKUP(Audit!C232,$V$13:$AE$22,3,FALSE) &amp;IF(Audit!C232=10,Audit!V232&amp;Audit!W232,"")</f>
        <v>#N/A</v>
      </c>
      <c r="E1467" s="17" t="e">
        <f>VLOOKUP(Audit!D232,$V$3:$AE$12,4,FALSE)&amp; Audit!T232 &amp; VLOOKUP(Audit!D232,$V$13:$AE$22,4,FALSE)&amp; IF(Audit!D232=10,Audit!V232&amp;Audit!W232,"")</f>
        <v>#N/A</v>
      </c>
      <c r="F1467" s="17" t="e">
        <f>VLOOKUP(Audit!E232,$V$3:$AE$12,5,FALSE) &amp; VLOOKUP(Audit!E232,$V$13:$AE$22,5,FALSE)&amp; IF(Audit!E232=10,Audit!V232&amp;Audit!W232,"")</f>
        <v>#N/A</v>
      </c>
      <c r="G1467" s="17" t="e">
        <f>VLOOKUP(Audit!F232,$V$3:$AE$12,6,FALSE) &amp; VLOOKUP(Audit!F232,$V$13:$AE$22,6,FALSE)&amp; IF(Audit!F232=10,Audit!V232&amp;Audit!W232,"")</f>
        <v>#N/A</v>
      </c>
      <c r="H1467" s="17" t="e">
        <f>VLOOKUP(Audit!G232,$V$3:$AE$12,7,FALSE) &amp; VLOOKUP(Audit!G232,$V$13:$AE$22,7,FALSE)&amp;IF(Audit!G232=10,Audit!V232&amp;Audit!W232,"")</f>
        <v>#N/A</v>
      </c>
      <c r="I1467" s="17" t="e">
        <f>VLOOKUP(Audit!H232,$V$3:$AE$12,8,FALSE) &amp; Audit!U232 &amp; VLOOKUP(Audit!H232,$V$13:$AE$22,8,FALSE)&amp;IF(Audit!H232=10,Audit!V232&amp;Audit!W232,"")</f>
        <v>#N/A</v>
      </c>
      <c r="J1467" s="17" t="e">
        <f>VLOOKUP(Audit!I232,$V$3:$AE$12,9,FALSE) &amp; VLOOKUP(Audit!I232,$V$13:$AE$22,9,FALSE) &amp; IF(Audit!I232=10,Audit!V232&amp;Audit!W232,"") &amp; IF(Audit!I232&lt;&gt;1,U1467,"")</f>
        <v>#N/A</v>
      </c>
      <c r="K1467" s="17" t="e">
        <f>VLOOKUP(Audit!J232,$V$3:$AE$12,10,FALSE) &amp; Audit!S232 &amp; VLOOKUP(Audit!J232,$V$13:$AE$22,10,FALSE) &amp; IF(Audit!J232=10,Audit!V232&amp;Audit!W232,"") &amp; IF(Audit!J232&lt;&gt;1,U1467,"")</f>
        <v>#N/A</v>
      </c>
      <c r="L1467" s="10">
        <f>Audit!K232</f>
        <v>0</v>
      </c>
      <c r="M1467" s="10" t="e">
        <f t="shared" si="671"/>
        <v>#N/A</v>
      </c>
      <c r="N1467" s="10" t="e">
        <f t="shared" si="672"/>
        <v>#N/A</v>
      </c>
      <c r="O1467" s="10" t="e">
        <f t="shared" si="673"/>
        <v>#N/A</v>
      </c>
      <c r="P1467" s="10" t="e">
        <f t="shared" si="674"/>
        <v>#N/A</v>
      </c>
      <c r="Q1467" s="10" t="e">
        <f t="shared" si="675"/>
        <v>#N/A</v>
      </c>
      <c r="R1467" s="10" t="e">
        <f t="shared" si="676"/>
        <v>#N/A</v>
      </c>
      <c r="S1467" s="10" t="e">
        <f t="shared" si="677"/>
        <v>#N/A</v>
      </c>
      <c r="T1467" s="10" t="e">
        <f t="shared" si="678"/>
        <v>#N/A</v>
      </c>
      <c r="U1467" s="17" t="str">
        <f>IF(Audit!M232="","",VLOOKUP(Audit!M232,$W$26:$X$35,2,FALSE)) &amp; Audit!N232 &amp; IF(Audit!O232="","",IF(Audit!N232&lt;=1.4,VLOOKUP(Audit!O232,$W$38:X1512,2,FALSE),VLOOKUP(Audit!O232,$W$51:$X$61,2,FALSE))) &amp; IF(Audit!P232="","",VLOOKUP(Audit!P232,$Y$26:$Z$35,2,FALSE) &amp; Audit!Q232 &amp; IF(Audit!O232="","",IF(Audit!Q232&lt;=1.4,VLOOKUP(Audit!R232,$Y$38:$Z$48,2,FALSE),VLOOKUP(Audit!R232,$Y$51:$Z$61,2,FALSE))))</f>
        <v/>
      </c>
      <c r="V1467" s="21"/>
      <c r="AH1467" s="49">
        <f>Audit!A232</f>
        <v>0</v>
      </c>
      <c r="AI1467" s="50" t="e">
        <f>VLOOKUP(Audit!B232,$V$3:$AE$12,2,FALSE)&amp; IF(Audit!B232=10,Audit!V232,"")</f>
        <v>#N/A</v>
      </c>
      <c r="AJ1467" s="50" t="e">
        <f>VLOOKUP(Audit!B232,$V$13:$AE$22,2,FALSE)&amp; IF(Audit!B232=10,Audit!W232,"")</f>
        <v>#N/A</v>
      </c>
      <c r="AK1467" s="47" t="e">
        <f t="shared" si="679"/>
        <v>#N/A</v>
      </c>
      <c r="AL1467" s="50" t="e">
        <f>VLOOKUP(Audit!C232,$V$3:$AE$12,3,FALSE)&amp; IF(Audit!C232=10,Audit!V232,"")</f>
        <v>#N/A</v>
      </c>
      <c r="AM1467" s="50" t="e">
        <f>VLOOKUP(Audit!C232,$V$13:$AE$22,3,FALSE)&amp; IF(Audit!C232=10,Audit!W232,"")</f>
        <v>#N/A</v>
      </c>
      <c r="AN1467" s="47" t="e">
        <f t="shared" si="680"/>
        <v>#N/A</v>
      </c>
      <c r="AO1467" s="50" t="e">
        <f>VLOOKUP(Audit!D232,$V$3:$AE$12,4,FALSE) &amp;  Audit!T232 &amp; IF(Audit!D232=10,Audit!V232,"")</f>
        <v>#N/A</v>
      </c>
      <c r="AP1467" s="50" t="e">
        <f>VLOOKUP(Audit!D232,$V$13:$AE$22,4,FALSE)&amp; IF(Audit!D232=10,Audit!W232,"")</f>
        <v>#N/A</v>
      </c>
      <c r="AQ1467" s="47" t="e">
        <f t="shared" si="681"/>
        <v>#N/A</v>
      </c>
      <c r="AR1467" s="50" t="e">
        <f>VLOOKUP(Audit!E232,$V$3:$AE$12,5,FALSE)&amp; IF(Audit!E232=10,Audit!V232,"")</f>
        <v>#N/A</v>
      </c>
      <c r="AS1467" s="50" t="e">
        <f>VLOOKUP(Audit!E232,$V$13:$AE$22,5,FALSE)&amp; IF(Audit!E232=10,Audit!W232,"")</f>
        <v>#N/A</v>
      </c>
      <c r="AT1467" s="47" t="e">
        <f t="shared" si="682"/>
        <v>#N/A</v>
      </c>
      <c r="AU1467" s="50" t="e">
        <f>VLOOKUP(Audit!F232,$V$3:$AE$12,6,FALSE)&amp; IF(Audit!F232=10,Audit!V232,"")</f>
        <v>#N/A</v>
      </c>
      <c r="AV1467" s="50" t="e">
        <f>VLOOKUP(Audit!F232,$V$13:$AE$22,6,FALSE)&amp; IF(Audit!F232=10,Audit!W232,"")</f>
        <v>#N/A</v>
      </c>
      <c r="AW1467" s="47" t="e">
        <f t="shared" si="683"/>
        <v>#N/A</v>
      </c>
      <c r="AX1467" s="50" t="e">
        <f>VLOOKUP(Audit!G232,$V$3:$AE$12,7,FALSE)&amp; IF(Audit!G232=10,Audit!V232,"")</f>
        <v>#N/A</v>
      </c>
      <c r="AY1467" s="50" t="e">
        <f>VLOOKUP(Audit!G232,$V$13:$AE$22,7,FALSE) &amp; IF(Audit!G232=10,Audit!W232,"")</f>
        <v>#N/A</v>
      </c>
      <c r="AZ1467" s="47" t="e">
        <f t="shared" si="684"/>
        <v>#N/A</v>
      </c>
      <c r="BA1467" s="50" t="e">
        <f>VLOOKUP(Audit!H232,$V$3:$AE$12,8,FALSE)&amp; Audit!U232 &amp; IF(Audit!H232=10,Audit!V232,"")</f>
        <v>#N/A</v>
      </c>
      <c r="BB1467" s="50" t="e">
        <f>VLOOKUP(Audit!H232,$V$13:$AE$22,8,FALSE) &amp; IF(Audit!H232=10,Audit!W232,"")</f>
        <v>#N/A</v>
      </c>
      <c r="BC1467" s="47" t="e">
        <f t="shared" si="685"/>
        <v>#N/A</v>
      </c>
      <c r="BD1467" s="50" t="e">
        <f>VLOOKUP(Audit!I232,$V$3:$AE$12,9,FALSE)&amp; IF(Audit!I232=10,Audit!V232,"")</f>
        <v>#N/A</v>
      </c>
      <c r="BE1467" s="50" t="e">
        <f>VLOOKUP(Audit!I232,$V$13:$AE$22,9,FALSE) &amp; IF(Audit!I232=10,Audit!W232,"") &amp; IF(Audit!I232&lt;&gt;1,U1467,"")</f>
        <v>#N/A</v>
      </c>
      <c r="BF1467" s="47" t="e">
        <f t="shared" si="686"/>
        <v>#N/A</v>
      </c>
      <c r="BG1467" s="50" t="e">
        <f>VLOOKUP(Audit!J232,$V$3:$AE$12,10,FALSE) &amp; Audit!S232 &amp; IF(Audit!J232=10,Audit!V232,"")</f>
        <v>#N/A</v>
      </c>
      <c r="BH1467" s="50" t="e">
        <f>VLOOKUP(Audit!J232,$V$13:$AE$22,10,FALSE) &amp; IF(Audit!J232=10,Audit!W232,"") &amp; IF(Audit!J232&lt;&gt;1,U1467,"")</f>
        <v>#N/A</v>
      </c>
      <c r="BI1467" s="47" t="e">
        <f t="shared" si="687"/>
        <v>#N/A</v>
      </c>
      <c r="BJ1467" s="48" t="str">
        <f t="shared" si="688"/>
        <v/>
      </c>
      <c r="BK1467" s="48" t="str">
        <f t="shared" si="689"/>
        <v/>
      </c>
      <c r="BL1467" s="48" t="str">
        <f t="shared" si="690"/>
        <v/>
      </c>
      <c r="BM1467" s="48" t="str">
        <f t="shared" si="691"/>
        <v/>
      </c>
      <c r="BN1467" s="48" t="str">
        <f t="shared" si="692"/>
        <v/>
      </c>
      <c r="BO1467" s="48" t="str">
        <f t="shared" si="693"/>
        <v/>
      </c>
      <c r="BP1467" s="48" t="str">
        <f t="shared" si="694"/>
        <v/>
      </c>
      <c r="BQ1467" s="48" t="str">
        <f t="shared" si="695"/>
        <v/>
      </c>
      <c r="BR1467" s="48" t="str">
        <f t="shared" si="696"/>
        <v/>
      </c>
      <c r="BS1467" s="48" t="str">
        <f t="shared" si="697"/>
        <v/>
      </c>
      <c r="BT1467" s="48" t="str">
        <f t="shared" si="698"/>
        <v/>
      </c>
      <c r="BU1467" s="48" t="str">
        <f t="shared" si="699"/>
        <v/>
      </c>
    </row>
    <row r="1468" spans="1:73">
      <c r="A1468" s="10">
        <f>Audit!A233</f>
        <v>0</v>
      </c>
      <c r="B1468" s="10" t="e">
        <f t="shared" si="670"/>
        <v>#N/A</v>
      </c>
      <c r="C1468" s="17" t="e">
        <f>VLOOKUP(Audit!B233,$V$3:$AE$12,2,FALSE) &amp; VLOOKUP(Audit!B233,$V$13:$AE$22,2,FALSE)&amp; IF(Audit!B233=10,Audit!V233&amp;Audit!W233,"")</f>
        <v>#N/A</v>
      </c>
      <c r="D1468" s="17" t="e">
        <f>VLOOKUP(Audit!C233,$V$3:$AE$12,3,FALSE) &amp; VLOOKUP(Audit!C233,$V$13:$AE$22,3,FALSE) &amp;IF(Audit!C233=10,Audit!V233&amp;Audit!W233,"")</f>
        <v>#N/A</v>
      </c>
      <c r="E1468" s="17" t="e">
        <f>VLOOKUP(Audit!D233,$V$3:$AE$12,4,FALSE)&amp; Audit!T233 &amp; VLOOKUP(Audit!D233,$V$13:$AE$22,4,FALSE)&amp; IF(Audit!D233=10,Audit!V233&amp;Audit!W233,"")</f>
        <v>#N/A</v>
      </c>
      <c r="F1468" s="17" t="e">
        <f>VLOOKUP(Audit!E233,$V$3:$AE$12,5,FALSE) &amp; VLOOKUP(Audit!E233,$V$13:$AE$22,5,FALSE)&amp; IF(Audit!E233=10,Audit!V233&amp;Audit!W233,"")</f>
        <v>#N/A</v>
      </c>
      <c r="G1468" s="17" t="e">
        <f>VLOOKUP(Audit!F233,$V$3:$AE$12,6,FALSE) &amp; VLOOKUP(Audit!F233,$V$13:$AE$22,6,FALSE)&amp; IF(Audit!F233=10,Audit!V233&amp;Audit!W233,"")</f>
        <v>#N/A</v>
      </c>
      <c r="H1468" s="17" t="e">
        <f>VLOOKUP(Audit!G233,$V$3:$AE$12,7,FALSE) &amp; VLOOKUP(Audit!G233,$V$13:$AE$22,7,FALSE)&amp;IF(Audit!G233=10,Audit!V233&amp;Audit!W233,"")</f>
        <v>#N/A</v>
      </c>
      <c r="I1468" s="17" t="e">
        <f>VLOOKUP(Audit!H233,$V$3:$AE$12,8,FALSE) &amp; Audit!U233 &amp; VLOOKUP(Audit!H233,$V$13:$AE$22,8,FALSE)&amp;IF(Audit!H233=10,Audit!V233&amp;Audit!W233,"")</f>
        <v>#N/A</v>
      </c>
      <c r="J1468" s="17" t="e">
        <f>VLOOKUP(Audit!I233,$V$3:$AE$12,9,FALSE) &amp; VLOOKUP(Audit!I233,$V$13:$AE$22,9,FALSE) &amp; IF(Audit!I233=10,Audit!V233&amp;Audit!W233,"") &amp; IF(Audit!I233&lt;&gt;1,U1468,"")</f>
        <v>#N/A</v>
      </c>
      <c r="K1468" s="17" t="e">
        <f>VLOOKUP(Audit!J233,$V$3:$AE$12,10,FALSE) &amp; Audit!S233 &amp; VLOOKUP(Audit!J233,$V$13:$AE$22,10,FALSE) &amp; IF(Audit!J233=10,Audit!V233&amp;Audit!W233,"") &amp; IF(Audit!J233&lt;&gt;1,U1468,"")</f>
        <v>#N/A</v>
      </c>
      <c r="L1468" s="10">
        <f>Audit!K233</f>
        <v>0</v>
      </c>
      <c r="M1468" s="10" t="e">
        <f t="shared" si="671"/>
        <v>#N/A</v>
      </c>
      <c r="N1468" s="10" t="e">
        <f t="shared" si="672"/>
        <v>#N/A</v>
      </c>
      <c r="O1468" s="10" t="e">
        <f t="shared" si="673"/>
        <v>#N/A</v>
      </c>
      <c r="P1468" s="10" t="e">
        <f t="shared" si="674"/>
        <v>#N/A</v>
      </c>
      <c r="Q1468" s="10" t="e">
        <f t="shared" si="675"/>
        <v>#N/A</v>
      </c>
      <c r="R1468" s="10" t="e">
        <f t="shared" si="676"/>
        <v>#N/A</v>
      </c>
      <c r="S1468" s="10" t="e">
        <f t="shared" si="677"/>
        <v>#N/A</v>
      </c>
      <c r="T1468" s="10" t="e">
        <f t="shared" si="678"/>
        <v>#N/A</v>
      </c>
      <c r="U1468" s="17" t="str">
        <f>IF(Audit!M233="","",VLOOKUP(Audit!M233,$W$26:$X$35,2,FALSE)) &amp; Audit!N233 &amp; IF(Audit!O233="","",IF(Audit!N233&lt;=1.4,VLOOKUP(Audit!O233,$W$38:X1513,2,FALSE),VLOOKUP(Audit!O233,$W$51:$X$61,2,FALSE))) &amp; IF(Audit!P233="","",VLOOKUP(Audit!P233,$Y$26:$Z$35,2,FALSE) &amp; Audit!Q233 &amp; IF(Audit!O233="","",IF(Audit!Q233&lt;=1.4,VLOOKUP(Audit!R233,$Y$38:$Z$48,2,FALSE),VLOOKUP(Audit!R233,$Y$51:$Z$61,2,FALSE))))</f>
        <v/>
      </c>
      <c r="V1468" s="21"/>
      <c r="AH1468" s="49">
        <f>Audit!A233</f>
        <v>0</v>
      </c>
      <c r="AI1468" s="50" t="e">
        <f>VLOOKUP(Audit!B233,$V$3:$AE$12,2,FALSE)&amp; IF(Audit!B233=10,Audit!V233,"")</f>
        <v>#N/A</v>
      </c>
      <c r="AJ1468" s="50" t="e">
        <f>VLOOKUP(Audit!B233,$V$13:$AE$22,2,FALSE)&amp; IF(Audit!B233=10,Audit!W233,"")</f>
        <v>#N/A</v>
      </c>
      <c r="AK1468" s="47" t="e">
        <f t="shared" si="679"/>
        <v>#N/A</v>
      </c>
      <c r="AL1468" s="50" t="e">
        <f>VLOOKUP(Audit!C233,$V$3:$AE$12,3,FALSE)&amp; IF(Audit!C233=10,Audit!V233,"")</f>
        <v>#N/A</v>
      </c>
      <c r="AM1468" s="50" t="e">
        <f>VLOOKUP(Audit!C233,$V$13:$AE$22,3,FALSE)&amp; IF(Audit!C233=10,Audit!W233,"")</f>
        <v>#N/A</v>
      </c>
      <c r="AN1468" s="47" t="e">
        <f t="shared" si="680"/>
        <v>#N/A</v>
      </c>
      <c r="AO1468" s="50" t="e">
        <f>VLOOKUP(Audit!D233,$V$3:$AE$12,4,FALSE) &amp;  Audit!T233 &amp; IF(Audit!D233=10,Audit!V233,"")</f>
        <v>#N/A</v>
      </c>
      <c r="AP1468" s="50" t="e">
        <f>VLOOKUP(Audit!D233,$V$13:$AE$22,4,FALSE)&amp; IF(Audit!D233=10,Audit!W233,"")</f>
        <v>#N/A</v>
      </c>
      <c r="AQ1468" s="47" t="e">
        <f t="shared" si="681"/>
        <v>#N/A</v>
      </c>
      <c r="AR1468" s="50" t="e">
        <f>VLOOKUP(Audit!E233,$V$3:$AE$12,5,FALSE)&amp; IF(Audit!E233=10,Audit!V233,"")</f>
        <v>#N/A</v>
      </c>
      <c r="AS1468" s="50" t="e">
        <f>VLOOKUP(Audit!E233,$V$13:$AE$22,5,FALSE)&amp; IF(Audit!E233=10,Audit!W233,"")</f>
        <v>#N/A</v>
      </c>
      <c r="AT1468" s="47" t="e">
        <f t="shared" si="682"/>
        <v>#N/A</v>
      </c>
      <c r="AU1468" s="50" t="e">
        <f>VLOOKUP(Audit!F233,$V$3:$AE$12,6,FALSE)&amp; IF(Audit!F233=10,Audit!V233,"")</f>
        <v>#N/A</v>
      </c>
      <c r="AV1468" s="50" t="e">
        <f>VLOOKUP(Audit!F233,$V$13:$AE$22,6,FALSE)&amp; IF(Audit!F233=10,Audit!W233,"")</f>
        <v>#N/A</v>
      </c>
      <c r="AW1468" s="47" t="e">
        <f t="shared" si="683"/>
        <v>#N/A</v>
      </c>
      <c r="AX1468" s="50" t="e">
        <f>VLOOKUP(Audit!G233,$V$3:$AE$12,7,FALSE)&amp; IF(Audit!G233=10,Audit!V233,"")</f>
        <v>#N/A</v>
      </c>
      <c r="AY1468" s="50" t="e">
        <f>VLOOKUP(Audit!G233,$V$13:$AE$22,7,FALSE) &amp; IF(Audit!G233=10,Audit!W233,"")</f>
        <v>#N/A</v>
      </c>
      <c r="AZ1468" s="47" t="e">
        <f t="shared" si="684"/>
        <v>#N/A</v>
      </c>
      <c r="BA1468" s="50" t="e">
        <f>VLOOKUP(Audit!H233,$V$3:$AE$12,8,FALSE)&amp; Audit!U233 &amp; IF(Audit!H233=10,Audit!V233,"")</f>
        <v>#N/A</v>
      </c>
      <c r="BB1468" s="50" t="e">
        <f>VLOOKUP(Audit!H233,$V$13:$AE$22,8,FALSE) &amp; IF(Audit!H233=10,Audit!W233,"")</f>
        <v>#N/A</v>
      </c>
      <c r="BC1468" s="47" t="e">
        <f t="shared" si="685"/>
        <v>#N/A</v>
      </c>
      <c r="BD1468" s="50" t="e">
        <f>VLOOKUP(Audit!I233,$V$3:$AE$12,9,FALSE)&amp; IF(Audit!I233=10,Audit!V233,"")</f>
        <v>#N/A</v>
      </c>
      <c r="BE1468" s="50" t="e">
        <f>VLOOKUP(Audit!I233,$V$13:$AE$22,9,FALSE) &amp; IF(Audit!I233=10,Audit!W233,"") &amp; IF(Audit!I233&lt;&gt;1,U1468,"")</f>
        <v>#N/A</v>
      </c>
      <c r="BF1468" s="47" t="e">
        <f t="shared" si="686"/>
        <v>#N/A</v>
      </c>
      <c r="BG1468" s="50" t="e">
        <f>VLOOKUP(Audit!J233,$V$3:$AE$12,10,FALSE) &amp; Audit!S233 &amp; IF(Audit!J233=10,Audit!V233,"")</f>
        <v>#N/A</v>
      </c>
      <c r="BH1468" s="50" t="e">
        <f>VLOOKUP(Audit!J233,$V$13:$AE$22,10,FALSE) &amp; IF(Audit!J233=10,Audit!W233,"") &amp; IF(Audit!J233&lt;&gt;1,U1468,"")</f>
        <v>#N/A</v>
      </c>
      <c r="BI1468" s="47" t="e">
        <f t="shared" si="687"/>
        <v>#N/A</v>
      </c>
      <c r="BJ1468" s="48" t="str">
        <f t="shared" si="688"/>
        <v/>
      </c>
      <c r="BK1468" s="48" t="str">
        <f t="shared" si="689"/>
        <v/>
      </c>
      <c r="BL1468" s="48" t="str">
        <f t="shared" si="690"/>
        <v/>
      </c>
      <c r="BM1468" s="48" t="str">
        <f t="shared" si="691"/>
        <v/>
      </c>
      <c r="BN1468" s="48" t="str">
        <f t="shared" si="692"/>
        <v/>
      </c>
      <c r="BO1468" s="48" t="str">
        <f t="shared" si="693"/>
        <v/>
      </c>
      <c r="BP1468" s="48" t="str">
        <f t="shared" si="694"/>
        <v/>
      </c>
      <c r="BQ1468" s="48" t="str">
        <f t="shared" si="695"/>
        <v/>
      </c>
      <c r="BR1468" s="48" t="str">
        <f t="shared" si="696"/>
        <v/>
      </c>
      <c r="BS1468" s="48" t="str">
        <f t="shared" si="697"/>
        <v/>
      </c>
      <c r="BT1468" s="48" t="str">
        <f t="shared" si="698"/>
        <v/>
      </c>
      <c r="BU1468" s="48" t="str">
        <f t="shared" si="699"/>
        <v/>
      </c>
    </row>
    <row r="1469" spans="1:73">
      <c r="A1469" s="10">
        <f>Audit!A234</f>
        <v>0</v>
      </c>
      <c r="B1469" s="10" t="e">
        <f t="shared" si="670"/>
        <v>#N/A</v>
      </c>
      <c r="C1469" s="17" t="e">
        <f>VLOOKUP(Audit!B234,$V$3:$AE$12,2,FALSE) &amp; VLOOKUP(Audit!B234,$V$13:$AE$22,2,FALSE)&amp; IF(Audit!B234=10,Audit!V234&amp;Audit!W234,"")</f>
        <v>#N/A</v>
      </c>
      <c r="D1469" s="17" t="e">
        <f>VLOOKUP(Audit!C234,$V$3:$AE$12,3,FALSE) &amp; VLOOKUP(Audit!C234,$V$13:$AE$22,3,FALSE) &amp;IF(Audit!C234=10,Audit!V234&amp;Audit!W234,"")</f>
        <v>#N/A</v>
      </c>
      <c r="E1469" s="17" t="e">
        <f>VLOOKUP(Audit!D234,$V$3:$AE$12,4,FALSE)&amp; Audit!T234 &amp; VLOOKUP(Audit!D234,$V$13:$AE$22,4,FALSE)&amp; IF(Audit!D234=10,Audit!V234&amp;Audit!W234,"")</f>
        <v>#N/A</v>
      </c>
      <c r="F1469" s="17" t="e">
        <f>VLOOKUP(Audit!E234,$V$3:$AE$12,5,FALSE) &amp; VLOOKUP(Audit!E234,$V$13:$AE$22,5,FALSE)&amp; IF(Audit!E234=10,Audit!V234&amp;Audit!W234,"")</f>
        <v>#N/A</v>
      </c>
      <c r="G1469" s="17" t="e">
        <f>VLOOKUP(Audit!F234,$V$3:$AE$12,6,FALSE) &amp; VLOOKUP(Audit!F234,$V$13:$AE$22,6,FALSE)&amp; IF(Audit!F234=10,Audit!V234&amp;Audit!W234,"")</f>
        <v>#N/A</v>
      </c>
      <c r="H1469" s="17" t="e">
        <f>VLOOKUP(Audit!G234,$V$3:$AE$12,7,FALSE) &amp; VLOOKUP(Audit!G234,$V$13:$AE$22,7,FALSE)&amp;IF(Audit!G234=10,Audit!V234&amp;Audit!W234,"")</f>
        <v>#N/A</v>
      </c>
      <c r="I1469" s="17" t="e">
        <f>VLOOKUP(Audit!H234,$V$3:$AE$12,8,FALSE) &amp; Audit!U234 &amp; VLOOKUP(Audit!H234,$V$13:$AE$22,8,FALSE)&amp;IF(Audit!H234=10,Audit!V234&amp;Audit!W234,"")</f>
        <v>#N/A</v>
      </c>
      <c r="J1469" s="17" t="e">
        <f>VLOOKUP(Audit!I234,$V$3:$AE$12,9,FALSE) &amp; VLOOKUP(Audit!I234,$V$13:$AE$22,9,FALSE) &amp; IF(Audit!I234=10,Audit!V234&amp;Audit!W234,"") &amp; IF(Audit!I234&lt;&gt;1,U1469,"")</f>
        <v>#N/A</v>
      </c>
      <c r="K1469" s="17" t="e">
        <f>VLOOKUP(Audit!J234,$V$3:$AE$12,10,FALSE) &amp; Audit!S234 &amp; VLOOKUP(Audit!J234,$V$13:$AE$22,10,FALSE) &amp; IF(Audit!J234=10,Audit!V234&amp;Audit!W234,"") &amp; IF(Audit!J234&lt;&gt;1,U1469,"")</f>
        <v>#N/A</v>
      </c>
      <c r="L1469" s="10">
        <f>Audit!K234</f>
        <v>0</v>
      </c>
      <c r="M1469" s="10" t="e">
        <f t="shared" si="671"/>
        <v>#N/A</v>
      </c>
      <c r="N1469" s="10" t="e">
        <f t="shared" si="672"/>
        <v>#N/A</v>
      </c>
      <c r="O1469" s="10" t="e">
        <f t="shared" si="673"/>
        <v>#N/A</v>
      </c>
      <c r="P1469" s="10" t="e">
        <f t="shared" si="674"/>
        <v>#N/A</v>
      </c>
      <c r="Q1469" s="10" t="e">
        <f t="shared" si="675"/>
        <v>#N/A</v>
      </c>
      <c r="R1469" s="10" t="e">
        <f t="shared" si="676"/>
        <v>#N/A</v>
      </c>
      <c r="S1469" s="10" t="e">
        <f t="shared" si="677"/>
        <v>#N/A</v>
      </c>
      <c r="T1469" s="10" t="e">
        <f t="shared" si="678"/>
        <v>#N/A</v>
      </c>
      <c r="U1469" s="17" t="str">
        <f>IF(Audit!M234="","",VLOOKUP(Audit!M234,$W$26:$X$35,2,FALSE)) &amp; Audit!N234 &amp; IF(Audit!O234="","",IF(Audit!N234&lt;=1.4,VLOOKUP(Audit!O234,$W$38:X1514,2,FALSE),VLOOKUP(Audit!O234,$W$51:$X$61,2,FALSE))) &amp; IF(Audit!P234="","",VLOOKUP(Audit!P234,$Y$26:$Z$35,2,FALSE) &amp; Audit!Q234 &amp; IF(Audit!O234="","",IF(Audit!Q234&lt;=1.4,VLOOKUP(Audit!R234,$Y$38:$Z$48,2,FALSE),VLOOKUP(Audit!R234,$Y$51:$Z$61,2,FALSE))))</f>
        <v/>
      </c>
      <c r="V1469" s="21"/>
      <c r="AH1469" s="49">
        <f>Audit!A234</f>
        <v>0</v>
      </c>
      <c r="AI1469" s="50" t="e">
        <f>VLOOKUP(Audit!B234,$V$3:$AE$12,2,FALSE)&amp; IF(Audit!B234=10,Audit!V234,"")</f>
        <v>#N/A</v>
      </c>
      <c r="AJ1469" s="50" t="e">
        <f>VLOOKUP(Audit!B234,$V$13:$AE$22,2,FALSE)&amp; IF(Audit!B234=10,Audit!W234,"")</f>
        <v>#N/A</v>
      </c>
      <c r="AK1469" s="47" t="e">
        <f t="shared" si="679"/>
        <v>#N/A</v>
      </c>
      <c r="AL1469" s="50" t="e">
        <f>VLOOKUP(Audit!C234,$V$3:$AE$12,3,FALSE)&amp; IF(Audit!C234=10,Audit!V234,"")</f>
        <v>#N/A</v>
      </c>
      <c r="AM1469" s="50" t="e">
        <f>VLOOKUP(Audit!C234,$V$13:$AE$22,3,FALSE)&amp; IF(Audit!C234=10,Audit!W234,"")</f>
        <v>#N/A</v>
      </c>
      <c r="AN1469" s="47" t="e">
        <f t="shared" si="680"/>
        <v>#N/A</v>
      </c>
      <c r="AO1469" s="50" t="e">
        <f>VLOOKUP(Audit!D234,$V$3:$AE$12,4,FALSE) &amp;  Audit!T234 &amp; IF(Audit!D234=10,Audit!V234,"")</f>
        <v>#N/A</v>
      </c>
      <c r="AP1469" s="50" t="e">
        <f>VLOOKUP(Audit!D234,$V$13:$AE$22,4,FALSE)&amp; IF(Audit!D234=10,Audit!W234,"")</f>
        <v>#N/A</v>
      </c>
      <c r="AQ1469" s="47" t="e">
        <f t="shared" si="681"/>
        <v>#N/A</v>
      </c>
      <c r="AR1469" s="50" t="e">
        <f>VLOOKUP(Audit!E234,$V$3:$AE$12,5,FALSE)&amp; IF(Audit!E234=10,Audit!V234,"")</f>
        <v>#N/A</v>
      </c>
      <c r="AS1469" s="50" t="e">
        <f>VLOOKUP(Audit!E234,$V$13:$AE$22,5,FALSE)&amp; IF(Audit!E234=10,Audit!W234,"")</f>
        <v>#N/A</v>
      </c>
      <c r="AT1469" s="47" t="e">
        <f t="shared" si="682"/>
        <v>#N/A</v>
      </c>
      <c r="AU1469" s="50" t="e">
        <f>VLOOKUP(Audit!F234,$V$3:$AE$12,6,FALSE)&amp; IF(Audit!F234=10,Audit!V234,"")</f>
        <v>#N/A</v>
      </c>
      <c r="AV1469" s="50" t="e">
        <f>VLOOKUP(Audit!F234,$V$13:$AE$22,6,FALSE)&amp; IF(Audit!F234=10,Audit!W234,"")</f>
        <v>#N/A</v>
      </c>
      <c r="AW1469" s="47" t="e">
        <f t="shared" si="683"/>
        <v>#N/A</v>
      </c>
      <c r="AX1469" s="50" t="e">
        <f>VLOOKUP(Audit!G234,$V$3:$AE$12,7,FALSE)&amp; IF(Audit!G234=10,Audit!V234,"")</f>
        <v>#N/A</v>
      </c>
      <c r="AY1469" s="50" t="e">
        <f>VLOOKUP(Audit!G234,$V$13:$AE$22,7,FALSE) &amp; IF(Audit!G234=10,Audit!W234,"")</f>
        <v>#N/A</v>
      </c>
      <c r="AZ1469" s="47" t="e">
        <f t="shared" si="684"/>
        <v>#N/A</v>
      </c>
      <c r="BA1469" s="50" t="e">
        <f>VLOOKUP(Audit!H234,$V$3:$AE$12,8,FALSE)&amp; Audit!U234 &amp; IF(Audit!H234=10,Audit!V234,"")</f>
        <v>#N/A</v>
      </c>
      <c r="BB1469" s="50" t="e">
        <f>VLOOKUP(Audit!H234,$V$13:$AE$22,8,FALSE) &amp; IF(Audit!H234=10,Audit!W234,"")</f>
        <v>#N/A</v>
      </c>
      <c r="BC1469" s="47" t="e">
        <f t="shared" si="685"/>
        <v>#N/A</v>
      </c>
      <c r="BD1469" s="50" t="e">
        <f>VLOOKUP(Audit!I234,$V$3:$AE$12,9,FALSE)&amp; IF(Audit!I234=10,Audit!V234,"")</f>
        <v>#N/A</v>
      </c>
      <c r="BE1469" s="50" t="e">
        <f>VLOOKUP(Audit!I234,$V$13:$AE$22,9,FALSE) &amp; IF(Audit!I234=10,Audit!W234,"") &amp; IF(Audit!I234&lt;&gt;1,U1469,"")</f>
        <v>#N/A</v>
      </c>
      <c r="BF1469" s="47" t="e">
        <f t="shared" si="686"/>
        <v>#N/A</v>
      </c>
      <c r="BG1469" s="50" t="e">
        <f>VLOOKUP(Audit!J234,$V$3:$AE$12,10,FALSE) &amp; Audit!S234 &amp; IF(Audit!J234=10,Audit!V234,"")</f>
        <v>#N/A</v>
      </c>
      <c r="BH1469" s="50" t="e">
        <f>VLOOKUP(Audit!J234,$V$13:$AE$22,10,FALSE) &amp; IF(Audit!J234=10,Audit!W234,"") &amp; IF(Audit!J234&lt;&gt;1,U1469,"")</f>
        <v>#N/A</v>
      </c>
      <c r="BI1469" s="47" t="e">
        <f t="shared" si="687"/>
        <v>#N/A</v>
      </c>
      <c r="BJ1469" s="48" t="str">
        <f t="shared" si="688"/>
        <v/>
      </c>
      <c r="BK1469" s="48" t="str">
        <f t="shared" si="689"/>
        <v/>
      </c>
      <c r="BL1469" s="48" t="str">
        <f t="shared" si="690"/>
        <v/>
      </c>
      <c r="BM1469" s="48" t="str">
        <f t="shared" si="691"/>
        <v/>
      </c>
      <c r="BN1469" s="48" t="str">
        <f t="shared" si="692"/>
        <v/>
      </c>
      <c r="BO1469" s="48" t="str">
        <f t="shared" si="693"/>
        <v/>
      </c>
      <c r="BP1469" s="48" t="str">
        <f t="shared" si="694"/>
        <v/>
      </c>
      <c r="BQ1469" s="48" t="str">
        <f t="shared" si="695"/>
        <v/>
      </c>
      <c r="BR1469" s="48" t="str">
        <f t="shared" si="696"/>
        <v/>
      </c>
      <c r="BS1469" s="48" t="str">
        <f t="shared" si="697"/>
        <v/>
      </c>
      <c r="BT1469" s="48" t="str">
        <f t="shared" si="698"/>
        <v/>
      </c>
      <c r="BU1469" s="48" t="str">
        <f t="shared" si="699"/>
        <v/>
      </c>
    </row>
    <row r="1470" spans="1:73">
      <c r="A1470" s="10">
        <f>Audit!A235</f>
        <v>0</v>
      </c>
      <c r="B1470" s="10" t="e">
        <f t="shared" si="670"/>
        <v>#N/A</v>
      </c>
      <c r="C1470" s="17" t="e">
        <f>VLOOKUP(Audit!B235,$V$3:$AE$12,2,FALSE) &amp; VLOOKUP(Audit!B235,$V$13:$AE$22,2,FALSE)&amp; IF(Audit!B235=10,Audit!V235&amp;Audit!W235,"")</f>
        <v>#N/A</v>
      </c>
      <c r="D1470" s="17" t="e">
        <f>VLOOKUP(Audit!C235,$V$3:$AE$12,3,FALSE) &amp; VLOOKUP(Audit!C235,$V$13:$AE$22,3,FALSE) &amp;IF(Audit!C235=10,Audit!V235&amp;Audit!W235,"")</f>
        <v>#N/A</v>
      </c>
      <c r="E1470" s="17" t="e">
        <f>VLOOKUP(Audit!D235,$V$3:$AE$12,4,FALSE)&amp; Audit!T235 &amp; VLOOKUP(Audit!D235,$V$13:$AE$22,4,FALSE)&amp; IF(Audit!D235=10,Audit!V235&amp;Audit!W235,"")</f>
        <v>#N/A</v>
      </c>
      <c r="F1470" s="17" t="e">
        <f>VLOOKUP(Audit!E235,$V$3:$AE$12,5,FALSE) &amp; VLOOKUP(Audit!E235,$V$13:$AE$22,5,FALSE)&amp; IF(Audit!E235=10,Audit!V235&amp;Audit!W235,"")</f>
        <v>#N/A</v>
      </c>
      <c r="G1470" s="17" t="e">
        <f>VLOOKUP(Audit!F235,$V$3:$AE$12,6,FALSE) &amp; VLOOKUP(Audit!F235,$V$13:$AE$22,6,FALSE)&amp; IF(Audit!F235=10,Audit!V235&amp;Audit!W235,"")</f>
        <v>#N/A</v>
      </c>
      <c r="H1470" s="17" t="e">
        <f>VLOOKUP(Audit!G235,$V$3:$AE$12,7,FALSE) &amp; VLOOKUP(Audit!G235,$V$13:$AE$22,7,FALSE)&amp;IF(Audit!G235=10,Audit!V235&amp;Audit!W235,"")</f>
        <v>#N/A</v>
      </c>
      <c r="I1470" s="17" t="e">
        <f>VLOOKUP(Audit!H235,$V$3:$AE$12,8,FALSE) &amp; Audit!U235 &amp; VLOOKUP(Audit!H235,$V$13:$AE$22,8,FALSE)&amp;IF(Audit!H235=10,Audit!V235&amp;Audit!W235,"")</f>
        <v>#N/A</v>
      </c>
      <c r="J1470" s="17" t="e">
        <f>VLOOKUP(Audit!I235,$V$3:$AE$12,9,FALSE) &amp; VLOOKUP(Audit!I235,$V$13:$AE$22,9,FALSE) &amp; IF(Audit!I235=10,Audit!V235&amp;Audit!W235,"") &amp; IF(Audit!I235&lt;&gt;1,U1470,"")</f>
        <v>#N/A</v>
      </c>
      <c r="K1470" s="17" t="e">
        <f>VLOOKUP(Audit!J235,$V$3:$AE$12,10,FALSE) &amp; Audit!S235 &amp; VLOOKUP(Audit!J235,$V$13:$AE$22,10,FALSE) &amp; IF(Audit!J235=10,Audit!V235&amp;Audit!W235,"") &amp; IF(Audit!J235&lt;&gt;1,U1470,"")</f>
        <v>#N/A</v>
      </c>
      <c r="L1470" s="10">
        <f>Audit!K235</f>
        <v>0</v>
      </c>
      <c r="M1470" s="10" t="e">
        <f t="shared" si="671"/>
        <v>#N/A</v>
      </c>
      <c r="N1470" s="10" t="e">
        <f t="shared" si="672"/>
        <v>#N/A</v>
      </c>
      <c r="O1470" s="10" t="e">
        <f t="shared" si="673"/>
        <v>#N/A</v>
      </c>
      <c r="P1470" s="10" t="e">
        <f t="shared" si="674"/>
        <v>#N/A</v>
      </c>
      <c r="Q1470" s="10" t="e">
        <f t="shared" si="675"/>
        <v>#N/A</v>
      </c>
      <c r="R1470" s="10" t="e">
        <f t="shared" si="676"/>
        <v>#N/A</v>
      </c>
      <c r="S1470" s="10" t="e">
        <f t="shared" si="677"/>
        <v>#N/A</v>
      </c>
      <c r="T1470" s="10" t="e">
        <f t="shared" si="678"/>
        <v>#N/A</v>
      </c>
      <c r="U1470" s="17" t="str">
        <f>IF(Audit!M235="","",VLOOKUP(Audit!M235,$W$26:$X$35,2,FALSE)) &amp; Audit!N235 &amp; IF(Audit!O235="","",IF(Audit!N235&lt;=1.4,VLOOKUP(Audit!O235,$W$38:X1515,2,FALSE),VLOOKUP(Audit!O235,$W$51:$X$61,2,FALSE))) &amp; IF(Audit!P235="","",VLOOKUP(Audit!P235,$Y$26:$Z$35,2,FALSE) &amp; Audit!Q235 &amp; IF(Audit!O235="","",IF(Audit!Q235&lt;=1.4,VLOOKUP(Audit!R235,$Y$38:$Z$48,2,FALSE),VLOOKUP(Audit!R235,$Y$51:$Z$61,2,FALSE))))</f>
        <v/>
      </c>
      <c r="V1470" s="21"/>
      <c r="AH1470" s="49">
        <f>Audit!A235</f>
        <v>0</v>
      </c>
      <c r="AI1470" s="50" t="e">
        <f>VLOOKUP(Audit!B235,$V$3:$AE$12,2,FALSE)&amp; IF(Audit!B235=10,Audit!V235,"")</f>
        <v>#N/A</v>
      </c>
      <c r="AJ1470" s="50" t="e">
        <f>VLOOKUP(Audit!B235,$V$13:$AE$22,2,FALSE)&amp; IF(Audit!B235=10,Audit!W235,"")</f>
        <v>#N/A</v>
      </c>
      <c r="AK1470" s="47" t="e">
        <f t="shared" si="679"/>
        <v>#N/A</v>
      </c>
      <c r="AL1470" s="50" t="e">
        <f>VLOOKUP(Audit!C235,$V$3:$AE$12,3,FALSE)&amp; IF(Audit!C235=10,Audit!V235,"")</f>
        <v>#N/A</v>
      </c>
      <c r="AM1470" s="50" t="e">
        <f>VLOOKUP(Audit!C235,$V$13:$AE$22,3,FALSE)&amp; IF(Audit!C235=10,Audit!W235,"")</f>
        <v>#N/A</v>
      </c>
      <c r="AN1470" s="47" t="e">
        <f t="shared" si="680"/>
        <v>#N/A</v>
      </c>
      <c r="AO1470" s="50" t="e">
        <f>VLOOKUP(Audit!D235,$V$3:$AE$12,4,FALSE) &amp;  Audit!T235 &amp; IF(Audit!D235=10,Audit!V235,"")</f>
        <v>#N/A</v>
      </c>
      <c r="AP1470" s="50" t="e">
        <f>VLOOKUP(Audit!D235,$V$13:$AE$22,4,FALSE)&amp; IF(Audit!D235=10,Audit!W235,"")</f>
        <v>#N/A</v>
      </c>
      <c r="AQ1470" s="47" t="e">
        <f t="shared" si="681"/>
        <v>#N/A</v>
      </c>
      <c r="AR1470" s="50" t="e">
        <f>VLOOKUP(Audit!E235,$V$3:$AE$12,5,FALSE)&amp; IF(Audit!E235=10,Audit!V235,"")</f>
        <v>#N/A</v>
      </c>
      <c r="AS1470" s="50" t="e">
        <f>VLOOKUP(Audit!E235,$V$13:$AE$22,5,FALSE)&amp; IF(Audit!E235=10,Audit!W235,"")</f>
        <v>#N/A</v>
      </c>
      <c r="AT1470" s="47" t="e">
        <f t="shared" si="682"/>
        <v>#N/A</v>
      </c>
      <c r="AU1470" s="50" t="e">
        <f>VLOOKUP(Audit!F235,$V$3:$AE$12,6,FALSE)&amp; IF(Audit!F235=10,Audit!V235,"")</f>
        <v>#N/A</v>
      </c>
      <c r="AV1470" s="50" t="e">
        <f>VLOOKUP(Audit!F235,$V$13:$AE$22,6,FALSE)&amp; IF(Audit!F235=10,Audit!W235,"")</f>
        <v>#N/A</v>
      </c>
      <c r="AW1470" s="47" t="e">
        <f t="shared" si="683"/>
        <v>#N/A</v>
      </c>
      <c r="AX1470" s="50" t="e">
        <f>VLOOKUP(Audit!G235,$V$3:$AE$12,7,FALSE)&amp; IF(Audit!G235=10,Audit!V235,"")</f>
        <v>#N/A</v>
      </c>
      <c r="AY1470" s="50" t="e">
        <f>VLOOKUP(Audit!G235,$V$13:$AE$22,7,FALSE) &amp; IF(Audit!G235=10,Audit!W235,"")</f>
        <v>#N/A</v>
      </c>
      <c r="AZ1470" s="47" t="e">
        <f t="shared" si="684"/>
        <v>#N/A</v>
      </c>
      <c r="BA1470" s="50" t="e">
        <f>VLOOKUP(Audit!H235,$V$3:$AE$12,8,FALSE)&amp; Audit!U235 &amp; IF(Audit!H235=10,Audit!V235,"")</f>
        <v>#N/A</v>
      </c>
      <c r="BB1470" s="50" t="e">
        <f>VLOOKUP(Audit!H235,$V$13:$AE$22,8,FALSE) &amp; IF(Audit!H235=10,Audit!W235,"")</f>
        <v>#N/A</v>
      </c>
      <c r="BC1470" s="47" t="e">
        <f t="shared" si="685"/>
        <v>#N/A</v>
      </c>
      <c r="BD1470" s="50" t="e">
        <f>VLOOKUP(Audit!I235,$V$3:$AE$12,9,FALSE)&amp; IF(Audit!I235=10,Audit!V235,"")</f>
        <v>#N/A</v>
      </c>
      <c r="BE1470" s="50" t="e">
        <f>VLOOKUP(Audit!I235,$V$13:$AE$22,9,FALSE) &amp; IF(Audit!I235=10,Audit!W235,"") &amp; IF(Audit!I235&lt;&gt;1,U1470,"")</f>
        <v>#N/A</v>
      </c>
      <c r="BF1470" s="47" t="e">
        <f t="shared" si="686"/>
        <v>#N/A</v>
      </c>
      <c r="BG1470" s="50" t="e">
        <f>VLOOKUP(Audit!J235,$V$3:$AE$12,10,FALSE) &amp; Audit!S235 &amp; IF(Audit!J235=10,Audit!V235,"")</f>
        <v>#N/A</v>
      </c>
      <c r="BH1470" s="50" t="e">
        <f>VLOOKUP(Audit!J235,$V$13:$AE$22,10,FALSE) &amp; IF(Audit!J235=10,Audit!W235,"") &amp; IF(Audit!J235&lt;&gt;1,U1470,"")</f>
        <v>#N/A</v>
      </c>
      <c r="BI1470" s="47" t="e">
        <f t="shared" si="687"/>
        <v>#N/A</v>
      </c>
      <c r="BJ1470" s="48" t="str">
        <f t="shared" si="688"/>
        <v/>
      </c>
      <c r="BK1470" s="48" t="str">
        <f t="shared" si="689"/>
        <v/>
      </c>
      <c r="BL1470" s="48" t="str">
        <f t="shared" si="690"/>
        <v/>
      </c>
      <c r="BM1470" s="48" t="str">
        <f t="shared" si="691"/>
        <v/>
      </c>
      <c r="BN1470" s="48" t="str">
        <f t="shared" si="692"/>
        <v/>
      </c>
      <c r="BO1470" s="48" t="str">
        <f t="shared" si="693"/>
        <v/>
      </c>
      <c r="BP1470" s="48" t="str">
        <f t="shared" si="694"/>
        <v/>
      </c>
      <c r="BQ1470" s="48" t="str">
        <f t="shared" si="695"/>
        <v/>
      </c>
      <c r="BR1470" s="48" t="str">
        <f t="shared" si="696"/>
        <v/>
      </c>
      <c r="BS1470" s="48" t="str">
        <f t="shared" si="697"/>
        <v/>
      </c>
      <c r="BT1470" s="48" t="str">
        <f t="shared" si="698"/>
        <v/>
      </c>
      <c r="BU1470" s="48" t="str">
        <f t="shared" si="699"/>
        <v/>
      </c>
    </row>
    <row r="1471" spans="1:73">
      <c r="A1471" s="10">
        <f>Audit!A236</f>
        <v>0</v>
      </c>
      <c r="B1471" s="10" t="e">
        <f t="shared" si="670"/>
        <v>#N/A</v>
      </c>
      <c r="C1471" s="17" t="e">
        <f>VLOOKUP(Audit!B236,$V$3:$AE$12,2,FALSE) &amp; VLOOKUP(Audit!B236,$V$13:$AE$22,2,FALSE)&amp; IF(Audit!B236=10,Audit!V236&amp;Audit!W236,"")</f>
        <v>#N/A</v>
      </c>
      <c r="D1471" s="17" t="e">
        <f>VLOOKUP(Audit!C236,$V$3:$AE$12,3,FALSE) &amp; VLOOKUP(Audit!C236,$V$13:$AE$22,3,FALSE) &amp;IF(Audit!C236=10,Audit!V236&amp;Audit!W236,"")</f>
        <v>#N/A</v>
      </c>
      <c r="E1471" s="17" t="e">
        <f>VLOOKUP(Audit!D236,$V$3:$AE$12,4,FALSE)&amp; Audit!T236 &amp; VLOOKUP(Audit!D236,$V$13:$AE$22,4,FALSE)&amp; IF(Audit!D236=10,Audit!V236&amp;Audit!W236,"")</f>
        <v>#N/A</v>
      </c>
      <c r="F1471" s="17" t="e">
        <f>VLOOKUP(Audit!E236,$V$3:$AE$12,5,FALSE) &amp; VLOOKUP(Audit!E236,$V$13:$AE$22,5,FALSE)&amp; IF(Audit!E236=10,Audit!V236&amp;Audit!W236,"")</f>
        <v>#N/A</v>
      </c>
      <c r="G1471" s="17" t="e">
        <f>VLOOKUP(Audit!F236,$V$3:$AE$12,6,FALSE) &amp; VLOOKUP(Audit!F236,$V$13:$AE$22,6,FALSE)&amp; IF(Audit!F236=10,Audit!V236&amp;Audit!W236,"")</f>
        <v>#N/A</v>
      </c>
      <c r="H1471" s="17" t="e">
        <f>VLOOKUP(Audit!G236,$V$3:$AE$12,7,FALSE) &amp; VLOOKUP(Audit!G236,$V$13:$AE$22,7,FALSE)&amp;IF(Audit!G236=10,Audit!V236&amp;Audit!W236,"")</f>
        <v>#N/A</v>
      </c>
      <c r="I1471" s="17" t="e">
        <f>VLOOKUP(Audit!H236,$V$3:$AE$12,8,FALSE) &amp; Audit!U236 &amp; VLOOKUP(Audit!H236,$V$13:$AE$22,8,FALSE)&amp;IF(Audit!H236=10,Audit!V236&amp;Audit!W236,"")</f>
        <v>#N/A</v>
      </c>
      <c r="J1471" s="17" t="e">
        <f>VLOOKUP(Audit!I236,$V$3:$AE$12,9,FALSE) &amp; VLOOKUP(Audit!I236,$V$13:$AE$22,9,FALSE) &amp; IF(Audit!I236=10,Audit!V236&amp;Audit!W236,"") &amp; IF(Audit!I236&lt;&gt;1,U1471,"")</f>
        <v>#N/A</v>
      </c>
      <c r="K1471" s="17" t="e">
        <f>VLOOKUP(Audit!J236,$V$3:$AE$12,10,FALSE) &amp; Audit!S236 &amp; VLOOKUP(Audit!J236,$V$13:$AE$22,10,FALSE) &amp; IF(Audit!J236=10,Audit!V236&amp;Audit!W236,"") &amp; IF(Audit!J236&lt;&gt;1,U1471,"")</f>
        <v>#N/A</v>
      </c>
      <c r="L1471" s="10">
        <f>Audit!K236</f>
        <v>0</v>
      </c>
      <c r="M1471" s="10" t="e">
        <f t="shared" si="671"/>
        <v>#N/A</v>
      </c>
      <c r="N1471" s="10" t="e">
        <f t="shared" si="672"/>
        <v>#N/A</v>
      </c>
      <c r="O1471" s="10" t="e">
        <f t="shared" si="673"/>
        <v>#N/A</v>
      </c>
      <c r="P1471" s="10" t="e">
        <f t="shared" si="674"/>
        <v>#N/A</v>
      </c>
      <c r="Q1471" s="10" t="e">
        <f t="shared" si="675"/>
        <v>#N/A</v>
      </c>
      <c r="R1471" s="10" t="e">
        <f t="shared" si="676"/>
        <v>#N/A</v>
      </c>
      <c r="S1471" s="10" t="e">
        <f t="shared" si="677"/>
        <v>#N/A</v>
      </c>
      <c r="T1471" s="10" t="e">
        <f t="shared" si="678"/>
        <v>#N/A</v>
      </c>
      <c r="U1471" s="17" t="str">
        <f>IF(Audit!M236="","",VLOOKUP(Audit!M236,$W$26:$X$35,2,FALSE)) &amp; Audit!N236 &amp; IF(Audit!O236="","",IF(Audit!N236&lt;=1.4,VLOOKUP(Audit!O236,$W$38:X1516,2,FALSE),VLOOKUP(Audit!O236,$W$51:$X$61,2,FALSE))) &amp; IF(Audit!P236="","",VLOOKUP(Audit!P236,$Y$26:$Z$35,2,FALSE) &amp; Audit!Q236 &amp; IF(Audit!O236="","",IF(Audit!Q236&lt;=1.4,VLOOKUP(Audit!R236,$Y$38:$Z$48,2,FALSE),VLOOKUP(Audit!R236,$Y$51:$Z$61,2,FALSE))))</f>
        <v/>
      </c>
      <c r="V1471" s="21"/>
      <c r="AH1471" s="49">
        <f>Audit!A236</f>
        <v>0</v>
      </c>
      <c r="AI1471" s="50" t="e">
        <f>VLOOKUP(Audit!B236,$V$3:$AE$12,2,FALSE)&amp; IF(Audit!B236=10,Audit!V236,"")</f>
        <v>#N/A</v>
      </c>
      <c r="AJ1471" s="50" t="e">
        <f>VLOOKUP(Audit!B236,$V$13:$AE$22,2,FALSE)&amp; IF(Audit!B236=10,Audit!W236,"")</f>
        <v>#N/A</v>
      </c>
      <c r="AK1471" s="47" t="e">
        <f t="shared" si="679"/>
        <v>#N/A</v>
      </c>
      <c r="AL1471" s="50" t="e">
        <f>VLOOKUP(Audit!C236,$V$3:$AE$12,3,FALSE)&amp; IF(Audit!C236=10,Audit!V236,"")</f>
        <v>#N/A</v>
      </c>
      <c r="AM1471" s="50" t="e">
        <f>VLOOKUP(Audit!C236,$V$13:$AE$22,3,FALSE)&amp; IF(Audit!C236=10,Audit!W236,"")</f>
        <v>#N/A</v>
      </c>
      <c r="AN1471" s="47" t="e">
        <f t="shared" si="680"/>
        <v>#N/A</v>
      </c>
      <c r="AO1471" s="50" t="e">
        <f>VLOOKUP(Audit!D236,$V$3:$AE$12,4,FALSE) &amp;  Audit!T236 &amp; IF(Audit!D236=10,Audit!V236,"")</f>
        <v>#N/A</v>
      </c>
      <c r="AP1471" s="50" t="e">
        <f>VLOOKUP(Audit!D236,$V$13:$AE$22,4,FALSE)&amp; IF(Audit!D236=10,Audit!W236,"")</f>
        <v>#N/A</v>
      </c>
      <c r="AQ1471" s="47" t="e">
        <f t="shared" si="681"/>
        <v>#N/A</v>
      </c>
      <c r="AR1471" s="50" t="e">
        <f>VLOOKUP(Audit!E236,$V$3:$AE$12,5,FALSE)&amp; IF(Audit!E236=10,Audit!V236,"")</f>
        <v>#N/A</v>
      </c>
      <c r="AS1471" s="50" t="e">
        <f>VLOOKUP(Audit!E236,$V$13:$AE$22,5,FALSE)&amp; IF(Audit!E236=10,Audit!W236,"")</f>
        <v>#N/A</v>
      </c>
      <c r="AT1471" s="47" t="e">
        <f t="shared" si="682"/>
        <v>#N/A</v>
      </c>
      <c r="AU1471" s="50" t="e">
        <f>VLOOKUP(Audit!F236,$V$3:$AE$12,6,FALSE)&amp; IF(Audit!F236=10,Audit!V236,"")</f>
        <v>#N/A</v>
      </c>
      <c r="AV1471" s="50" t="e">
        <f>VLOOKUP(Audit!F236,$V$13:$AE$22,6,FALSE)&amp; IF(Audit!F236=10,Audit!W236,"")</f>
        <v>#N/A</v>
      </c>
      <c r="AW1471" s="47" t="e">
        <f t="shared" si="683"/>
        <v>#N/A</v>
      </c>
      <c r="AX1471" s="50" t="e">
        <f>VLOOKUP(Audit!G236,$V$3:$AE$12,7,FALSE)&amp; IF(Audit!G236=10,Audit!V236,"")</f>
        <v>#N/A</v>
      </c>
      <c r="AY1471" s="50" t="e">
        <f>VLOOKUP(Audit!G236,$V$13:$AE$22,7,FALSE) &amp; IF(Audit!G236=10,Audit!W236,"")</f>
        <v>#N/A</v>
      </c>
      <c r="AZ1471" s="47" t="e">
        <f t="shared" si="684"/>
        <v>#N/A</v>
      </c>
      <c r="BA1471" s="50" t="e">
        <f>VLOOKUP(Audit!H236,$V$3:$AE$12,8,FALSE)&amp; Audit!U236 &amp; IF(Audit!H236=10,Audit!V236,"")</f>
        <v>#N/A</v>
      </c>
      <c r="BB1471" s="50" t="e">
        <f>VLOOKUP(Audit!H236,$V$13:$AE$22,8,FALSE) &amp; IF(Audit!H236=10,Audit!W236,"")</f>
        <v>#N/A</v>
      </c>
      <c r="BC1471" s="47" t="e">
        <f t="shared" si="685"/>
        <v>#N/A</v>
      </c>
      <c r="BD1471" s="50" t="e">
        <f>VLOOKUP(Audit!I236,$V$3:$AE$12,9,FALSE)&amp; IF(Audit!I236=10,Audit!V236,"")</f>
        <v>#N/A</v>
      </c>
      <c r="BE1471" s="50" t="e">
        <f>VLOOKUP(Audit!I236,$V$13:$AE$22,9,FALSE) &amp; IF(Audit!I236=10,Audit!W236,"") &amp; IF(Audit!I236&lt;&gt;1,U1471,"")</f>
        <v>#N/A</v>
      </c>
      <c r="BF1471" s="47" t="e">
        <f t="shared" si="686"/>
        <v>#N/A</v>
      </c>
      <c r="BG1471" s="50" t="e">
        <f>VLOOKUP(Audit!J236,$V$3:$AE$12,10,FALSE) &amp; Audit!S236 &amp; IF(Audit!J236=10,Audit!V236,"")</f>
        <v>#N/A</v>
      </c>
      <c r="BH1471" s="50" t="e">
        <f>VLOOKUP(Audit!J236,$V$13:$AE$22,10,FALSE) &amp; IF(Audit!J236=10,Audit!W236,"") &amp; IF(Audit!J236&lt;&gt;1,U1471,"")</f>
        <v>#N/A</v>
      </c>
      <c r="BI1471" s="47" t="e">
        <f t="shared" si="687"/>
        <v>#N/A</v>
      </c>
      <c r="BJ1471" s="48" t="str">
        <f t="shared" si="688"/>
        <v/>
      </c>
      <c r="BK1471" s="48" t="str">
        <f t="shared" si="689"/>
        <v/>
      </c>
      <c r="BL1471" s="48" t="str">
        <f t="shared" si="690"/>
        <v/>
      </c>
      <c r="BM1471" s="48" t="str">
        <f t="shared" si="691"/>
        <v/>
      </c>
      <c r="BN1471" s="48" t="str">
        <f t="shared" si="692"/>
        <v/>
      </c>
      <c r="BO1471" s="48" t="str">
        <f t="shared" si="693"/>
        <v/>
      </c>
      <c r="BP1471" s="48" t="str">
        <f t="shared" si="694"/>
        <v/>
      </c>
      <c r="BQ1471" s="48" t="str">
        <f t="shared" si="695"/>
        <v/>
      </c>
      <c r="BR1471" s="48" t="str">
        <f t="shared" si="696"/>
        <v/>
      </c>
      <c r="BS1471" s="48" t="str">
        <f t="shared" si="697"/>
        <v/>
      </c>
      <c r="BT1471" s="48" t="str">
        <f t="shared" si="698"/>
        <v/>
      </c>
      <c r="BU1471" s="48" t="str">
        <f t="shared" si="699"/>
        <v/>
      </c>
    </row>
    <row r="1472" spans="1:73">
      <c r="A1472" s="10">
        <f>Audit!A237</f>
        <v>0</v>
      </c>
      <c r="B1472" s="10" t="e">
        <f t="shared" si="670"/>
        <v>#N/A</v>
      </c>
      <c r="C1472" s="17" t="e">
        <f>VLOOKUP(Audit!B237,$V$3:$AE$12,2,FALSE) &amp; VLOOKUP(Audit!B237,$V$13:$AE$22,2,FALSE)&amp; IF(Audit!B237=10,Audit!V237&amp;Audit!W237,"")</f>
        <v>#N/A</v>
      </c>
      <c r="D1472" s="17" t="e">
        <f>VLOOKUP(Audit!C237,$V$3:$AE$12,3,FALSE) &amp; VLOOKUP(Audit!C237,$V$13:$AE$22,3,FALSE) &amp;IF(Audit!C237=10,Audit!V237&amp;Audit!W237,"")</f>
        <v>#N/A</v>
      </c>
      <c r="E1472" s="17" t="e">
        <f>VLOOKUP(Audit!D237,$V$3:$AE$12,4,FALSE)&amp; Audit!T237 &amp; VLOOKUP(Audit!D237,$V$13:$AE$22,4,FALSE)&amp; IF(Audit!D237=10,Audit!V237&amp;Audit!W237,"")</f>
        <v>#N/A</v>
      </c>
      <c r="F1472" s="17" t="e">
        <f>VLOOKUP(Audit!E237,$V$3:$AE$12,5,FALSE) &amp; VLOOKUP(Audit!E237,$V$13:$AE$22,5,FALSE)&amp; IF(Audit!E237=10,Audit!V237&amp;Audit!W237,"")</f>
        <v>#N/A</v>
      </c>
      <c r="G1472" s="17" t="e">
        <f>VLOOKUP(Audit!F237,$V$3:$AE$12,6,FALSE) &amp; VLOOKUP(Audit!F237,$V$13:$AE$22,6,FALSE)&amp; IF(Audit!F237=10,Audit!V237&amp;Audit!W237,"")</f>
        <v>#N/A</v>
      </c>
      <c r="H1472" s="17" t="e">
        <f>VLOOKUP(Audit!G237,$V$3:$AE$12,7,FALSE) &amp; VLOOKUP(Audit!G237,$V$13:$AE$22,7,FALSE)&amp;IF(Audit!G237=10,Audit!V237&amp;Audit!W237,"")</f>
        <v>#N/A</v>
      </c>
      <c r="I1472" s="17" t="e">
        <f>VLOOKUP(Audit!H237,$V$3:$AE$12,8,FALSE) &amp; Audit!U237 &amp; VLOOKUP(Audit!H237,$V$13:$AE$22,8,FALSE)&amp;IF(Audit!H237=10,Audit!V237&amp;Audit!W237,"")</f>
        <v>#N/A</v>
      </c>
      <c r="J1472" s="17" t="e">
        <f>VLOOKUP(Audit!I237,$V$3:$AE$12,9,FALSE) &amp; VLOOKUP(Audit!I237,$V$13:$AE$22,9,FALSE) &amp; IF(Audit!I237=10,Audit!V237&amp;Audit!W237,"") &amp; IF(Audit!I237&lt;&gt;1,U1472,"")</f>
        <v>#N/A</v>
      </c>
      <c r="K1472" s="17" t="e">
        <f>VLOOKUP(Audit!J237,$V$3:$AE$12,10,FALSE) &amp; Audit!S237 &amp; VLOOKUP(Audit!J237,$V$13:$AE$22,10,FALSE) &amp; IF(Audit!J237=10,Audit!V237&amp;Audit!W237,"") &amp; IF(Audit!J237&lt;&gt;1,U1472,"")</f>
        <v>#N/A</v>
      </c>
      <c r="L1472" s="10">
        <f>Audit!K237</f>
        <v>0</v>
      </c>
      <c r="M1472" s="10" t="e">
        <f t="shared" si="671"/>
        <v>#N/A</v>
      </c>
      <c r="N1472" s="10" t="e">
        <f t="shared" si="672"/>
        <v>#N/A</v>
      </c>
      <c r="O1472" s="10" t="e">
        <f t="shared" si="673"/>
        <v>#N/A</v>
      </c>
      <c r="P1472" s="10" t="e">
        <f t="shared" si="674"/>
        <v>#N/A</v>
      </c>
      <c r="Q1472" s="10" t="e">
        <f t="shared" si="675"/>
        <v>#N/A</v>
      </c>
      <c r="R1472" s="10" t="e">
        <f t="shared" si="676"/>
        <v>#N/A</v>
      </c>
      <c r="S1472" s="10" t="e">
        <f t="shared" si="677"/>
        <v>#N/A</v>
      </c>
      <c r="T1472" s="10" t="e">
        <f t="shared" si="678"/>
        <v>#N/A</v>
      </c>
      <c r="U1472" s="17" t="str">
        <f>IF(Audit!M237="","",VLOOKUP(Audit!M237,$W$26:$X$35,2,FALSE)) &amp; Audit!N237 &amp; IF(Audit!O237="","",IF(Audit!N237&lt;=1.4,VLOOKUP(Audit!O237,$W$38:X1517,2,FALSE),VLOOKUP(Audit!O237,$W$51:$X$61,2,FALSE))) &amp; IF(Audit!P237="","",VLOOKUP(Audit!P237,$Y$26:$Z$35,2,FALSE) &amp; Audit!Q237 &amp; IF(Audit!O237="","",IF(Audit!Q237&lt;=1.4,VLOOKUP(Audit!R237,$Y$38:$Z$48,2,FALSE),VLOOKUP(Audit!R237,$Y$51:$Z$61,2,FALSE))))</f>
        <v/>
      </c>
      <c r="V1472" s="21"/>
      <c r="AH1472" s="49">
        <f>Audit!A237</f>
        <v>0</v>
      </c>
      <c r="AI1472" s="50" t="e">
        <f>VLOOKUP(Audit!B237,$V$3:$AE$12,2,FALSE)&amp; IF(Audit!B237=10,Audit!V237,"")</f>
        <v>#N/A</v>
      </c>
      <c r="AJ1472" s="50" t="e">
        <f>VLOOKUP(Audit!B237,$V$13:$AE$22,2,FALSE)&amp; IF(Audit!B237=10,Audit!W237,"")</f>
        <v>#N/A</v>
      </c>
      <c r="AK1472" s="47" t="e">
        <f t="shared" si="679"/>
        <v>#N/A</v>
      </c>
      <c r="AL1472" s="50" t="e">
        <f>VLOOKUP(Audit!C237,$V$3:$AE$12,3,FALSE)&amp; IF(Audit!C237=10,Audit!V237,"")</f>
        <v>#N/A</v>
      </c>
      <c r="AM1472" s="50" t="e">
        <f>VLOOKUP(Audit!C237,$V$13:$AE$22,3,FALSE)&amp; IF(Audit!C237=10,Audit!W237,"")</f>
        <v>#N/A</v>
      </c>
      <c r="AN1472" s="47" t="e">
        <f t="shared" si="680"/>
        <v>#N/A</v>
      </c>
      <c r="AO1472" s="50" t="e">
        <f>VLOOKUP(Audit!D237,$V$3:$AE$12,4,FALSE) &amp;  Audit!T237 &amp; IF(Audit!D237=10,Audit!V237,"")</f>
        <v>#N/A</v>
      </c>
      <c r="AP1472" s="50" t="e">
        <f>VLOOKUP(Audit!D237,$V$13:$AE$22,4,FALSE)&amp; IF(Audit!D237=10,Audit!W237,"")</f>
        <v>#N/A</v>
      </c>
      <c r="AQ1472" s="47" t="e">
        <f t="shared" si="681"/>
        <v>#N/A</v>
      </c>
      <c r="AR1472" s="50" t="e">
        <f>VLOOKUP(Audit!E237,$V$3:$AE$12,5,FALSE)&amp; IF(Audit!E237=10,Audit!V237,"")</f>
        <v>#N/A</v>
      </c>
      <c r="AS1472" s="50" t="e">
        <f>VLOOKUP(Audit!E237,$V$13:$AE$22,5,FALSE)&amp; IF(Audit!E237=10,Audit!W237,"")</f>
        <v>#N/A</v>
      </c>
      <c r="AT1472" s="47" t="e">
        <f t="shared" si="682"/>
        <v>#N/A</v>
      </c>
      <c r="AU1472" s="50" t="e">
        <f>VLOOKUP(Audit!F237,$V$3:$AE$12,6,FALSE)&amp; IF(Audit!F237=10,Audit!V237,"")</f>
        <v>#N/A</v>
      </c>
      <c r="AV1472" s="50" t="e">
        <f>VLOOKUP(Audit!F237,$V$13:$AE$22,6,FALSE)&amp; IF(Audit!F237=10,Audit!W237,"")</f>
        <v>#N/A</v>
      </c>
      <c r="AW1472" s="47" t="e">
        <f t="shared" si="683"/>
        <v>#N/A</v>
      </c>
      <c r="AX1472" s="50" t="e">
        <f>VLOOKUP(Audit!G237,$V$3:$AE$12,7,FALSE)&amp; IF(Audit!G237=10,Audit!V237,"")</f>
        <v>#N/A</v>
      </c>
      <c r="AY1472" s="50" t="e">
        <f>VLOOKUP(Audit!G237,$V$13:$AE$22,7,FALSE) &amp; IF(Audit!G237=10,Audit!W237,"")</f>
        <v>#N/A</v>
      </c>
      <c r="AZ1472" s="47" t="e">
        <f t="shared" si="684"/>
        <v>#N/A</v>
      </c>
      <c r="BA1472" s="50" t="e">
        <f>VLOOKUP(Audit!H237,$V$3:$AE$12,8,FALSE)&amp; Audit!U237 &amp; IF(Audit!H237=10,Audit!V237,"")</f>
        <v>#N/A</v>
      </c>
      <c r="BB1472" s="50" t="e">
        <f>VLOOKUP(Audit!H237,$V$13:$AE$22,8,FALSE) &amp; IF(Audit!H237=10,Audit!W237,"")</f>
        <v>#N/A</v>
      </c>
      <c r="BC1472" s="47" t="e">
        <f t="shared" si="685"/>
        <v>#N/A</v>
      </c>
      <c r="BD1472" s="50" t="e">
        <f>VLOOKUP(Audit!I237,$V$3:$AE$12,9,FALSE)&amp; IF(Audit!I237=10,Audit!V237,"")</f>
        <v>#N/A</v>
      </c>
      <c r="BE1472" s="50" t="e">
        <f>VLOOKUP(Audit!I237,$V$13:$AE$22,9,FALSE) &amp; IF(Audit!I237=10,Audit!W237,"") &amp; IF(Audit!I237&lt;&gt;1,U1472,"")</f>
        <v>#N/A</v>
      </c>
      <c r="BF1472" s="47" t="e">
        <f t="shared" si="686"/>
        <v>#N/A</v>
      </c>
      <c r="BG1472" s="50" t="e">
        <f>VLOOKUP(Audit!J237,$V$3:$AE$12,10,FALSE) &amp; Audit!S237 &amp; IF(Audit!J237=10,Audit!V237,"")</f>
        <v>#N/A</v>
      </c>
      <c r="BH1472" s="50" t="e">
        <f>VLOOKUP(Audit!J237,$V$13:$AE$22,10,FALSE) &amp; IF(Audit!J237=10,Audit!W237,"") &amp; IF(Audit!J237&lt;&gt;1,U1472,"")</f>
        <v>#N/A</v>
      </c>
      <c r="BI1472" s="47" t="e">
        <f t="shared" si="687"/>
        <v>#N/A</v>
      </c>
      <c r="BJ1472" s="48" t="str">
        <f t="shared" si="688"/>
        <v/>
      </c>
      <c r="BK1472" s="48" t="str">
        <f t="shared" si="689"/>
        <v/>
      </c>
      <c r="BL1472" s="48" t="str">
        <f t="shared" si="690"/>
        <v/>
      </c>
      <c r="BM1472" s="48" t="str">
        <f t="shared" si="691"/>
        <v/>
      </c>
      <c r="BN1472" s="48" t="str">
        <f t="shared" si="692"/>
        <v/>
      </c>
      <c r="BO1472" s="48" t="str">
        <f t="shared" si="693"/>
        <v/>
      </c>
      <c r="BP1472" s="48" t="str">
        <f t="shared" si="694"/>
        <v/>
      </c>
      <c r="BQ1472" s="48" t="str">
        <f t="shared" si="695"/>
        <v/>
      </c>
      <c r="BR1472" s="48" t="str">
        <f t="shared" si="696"/>
        <v/>
      </c>
      <c r="BS1472" s="48" t="str">
        <f t="shared" si="697"/>
        <v/>
      </c>
      <c r="BT1472" s="48" t="str">
        <f t="shared" si="698"/>
        <v/>
      </c>
      <c r="BU1472" s="48" t="str">
        <f t="shared" si="699"/>
        <v/>
      </c>
    </row>
    <row r="1473" spans="1:73">
      <c r="A1473" s="10">
        <f>Audit!A238</f>
        <v>0</v>
      </c>
      <c r="B1473" s="10" t="e">
        <f t="shared" si="670"/>
        <v>#N/A</v>
      </c>
      <c r="C1473" s="17" t="e">
        <f>VLOOKUP(Audit!B238,$V$3:$AE$12,2,FALSE) &amp; VLOOKUP(Audit!B238,$V$13:$AE$22,2,FALSE)&amp; IF(Audit!B238=10,Audit!V238&amp;Audit!W238,"")</f>
        <v>#N/A</v>
      </c>
      <c r="D1473" s="17" t="e">
        <f>VLOOKUP(Audit!C238,$V$3:$AE$12,3,FALSE) &amp; VLOOKUP(Audit!C238,$V$13:$AE$22,3,FALSE) &amp;IF(Audit!C238=10,Audit!V238&amp;Audit!W238,"")</f>
        <v>#N/A</v>
      </c>
      <c r="E1473" s="17" t="e">
        <f>VLOOKUP(Audit!D238,$V$3:$AE$12,4,FALSE)&amp; Audit!T238 &amp; VLOOKUP(Audit!D238,$V$13:$AE$22,4,FALSE)&amp; IF(Audit!D238=10,Audit!V238&amp;Audit!W238,"")</f>
        <v>#N/A</v>
      </c>
      <c r="F1473" s="17" t="e">
        <f>VLOOKUP(Audit!E238,$V$3:$AE$12,5,FALSE) &amp; VLOOKUP(Audit!E238,$V$13:$AE$22,5,FALSE)&amp; IF(Audit!E238=10,Audit!V238&amp;Audit!W238,"")</f>
        <v>#N/A</v>
      </c>
      <c r="G1473" s="17" t="e">
        <f>VLOOKUP(Audit!F238,$V$3:$AE$12,6,FALSE) &amp; VLOOKUP(Audit!F238,$V$13:$AE$22,6,FALSE)&amp; IF(Audit!F238=10,Audit!V238&amp;Audit!W238,"")</f>
        <v>#N/A</v>
      </c>
      <c r="H1473" s="17" t="e">
        <f>VLOOKUP(Audit!G238,$V$3:$AE$12,7,FALSE) &amp; VLOOKUP(Audit!G238,$V$13:$AE$22,7,FALSE)&amp;IF(Audit!G238=10,Audit!V238&amp;Audit!W238,"")</f>
        <v>#N/A</v>
      </c>
      <c r="I1473" s="17" t="e">
        <f>VLOOKUP(Audit!H238,$V$3:$AE$12,8,FALSE) &amp; Audit!U238 &amp; VLOOKUP(Audit!H238,$V$13:$AE$22,8,FALSE)&amp;IF(Audit!H238=10,Audit!V238&amp;Audit!W238,"")</f>
        <v>#N/A</v>
      </c>
      <c r="J1473" s="17" t="e">
        <f>VLOOKUP(Audit!I238,$V$3:$AE$12,9,FALSE) &amp; VLOOKUP(Audit!I238,$V$13:$AE$22,9,FALSE) &amp; IF(Audit!I238=10,Audit!V238&amp;Audit!W238,"") &amp; IF(Audit!I238&lt;&gt;1,U1473,"")</f>
        <v>#N/A</v>
      </c>
      <c r="K1473" s="17" t="e">
        <f>VLOOKUP(Audit!J238,$V$3:$AE$12,10,FALSE) &amp; Audit!S238 &amp; VLOOKUP(Audit!J238,$V$13:$AE$22,10,FALSE) &amp; IF(Audit!J238=10,Audit!V238&amp;Audit!W238,"") &amp; IF(Audit!J238&lt;&gt;1,U1473,"")</f>
        <v>#N/A</v>
      </c>
      <c r="L1473" s="10">
        <f>Audit!K238</f>
        <v>0</v>
      </c>
      <c r="M1473" s="10" t="e">
        <f t="shared" si="671"/>
        <v>#N/A</v>
      </c>
      <c r="N1473" s="10" t="e">
        <f t="shared" si="672"/>
        <v>#N/A</v>
      </c>
      <c r="O1473" s="10" t="e">
        <f t="shared" si="673"/>
        <v>#N/A</v>
      </c>
      <c r="P1473" s="10" t="e">
        <f t="shared" si="674"/>
        <v>#N/A</v>
      </c>
      <c r="Q1473" s="10" t="e">
        <f t="shared" si="675"/>
        <v>#N/A</v>
      </c>
      <c r="R1473" s="10" t="e">
        <f t="shared" si="676"/>
        <v>#N/A</v>
      </c>
      <c r="S1473" s="10" t="e">
        <f t="shared" si="677"/>
        <v>#N/A</v>
      </c>
      <c r="T1473" s="10" t="e">
        <f t="shared" si="678"/>
        <v>#N/A</v>
      </c>
      <c r="U1473" s="17" t="str">
        <f>IF(Audit!M238="","",VLOOKUP(Audit!M238,$W$26:$X$35,2,FALSE)) &amp; Audit!N238 &amp; IF(Audit!O238="","",IF(Audit!N238&lt;=1.4,VLOOKUP(Audit!O238,$W$38:X1518,2,FALSE),VLOOKUP(Audit!O238,$W$51:$X$61,2,FALSE))) &amp; IF(Audit!P238="","",VLOOKUP(Audit!P238,$Y$26:$Z$35,2,FALSE) &amp; Audit!Q238 &amp; IF(Audit!O238="","",IF(Audit!Q238&lt;=1.4,VLOOKUP(Audit!R238,$Y$38:$Z$48,2,FALSE),VLOOKUP(Audit!R238,$Y$51:$Z$61,2,FALSE))))</f>
        <v/>
      </c>
      <c r="V1473" s="21"/>
      <c r="AH1473" s="49">
        <f>Audit!A238</f>
        <v>0</v>
      </c>
      <c r="AI1473" s="50" t="e">
        <f>VLOOKUP(Audit!B238,$V$3:$AE$12,2,FALSE)&amp; IF(Audit!B238=10,Audit!V238,"")</f>
        <v>#N/A</v>
      </c>
      <c r="AJ1473" s="50" t="e">
        <f>VLOOKUP(Audit!B238,$V$13:$AE$22,2,FALSE)&amp; IF(Audit!B238=10,Audit!W238,"")</f>
        <v>#N/A</v>
      </c>
      <c r="AK1473" s="47" t="e">
        <f t="shared" si="679"/>
        <v>#N/A</v>
      </c>
      <c r="AL1473" s="50" t="e">
        <f>VLOOKUP(Audit!C238,$V$3:$AE$12,3,FALSE)&amp; IF(Audit!C238=10,Audit!V238,"")</f>
        <v>#N/A</v>
      </c>
      <c r="AM1473" s="50" t="e">
        <f>VLOOKUP(Audit!C238,$V$13:$AE$22,3,FALSE)&amp; IF(Audit!C238=10,Audit!W238,"")</f>
        <v>#N/A</v>
      </c>
      <c r="AN1473" s="47" t="e">
        <f t="shared" si="680"/>
        <v>#N/A</v>
      </c>
      <c r="AO1473" s="50" t="e">
        <f>VLOOKUP(Audit!D238,$V$3:$AE$12,4,FALSE) &amp;  Audit!T238 &amp; IF(Audit!D238=10,Audit!V238,"")</f>
        <v>#N/A</v>
      </c>
      <c r="AP1473" s="50" t="e">
        <f>VLOOKUP(Audit!D238,$V$13:$AE$22,4,FALSE)&amp; IF(Audit!D238=10,Audit!W238,"")</f>
        <v>#N/A</v>
      </c>
      <c r="AQ1473" s="47" t="e">
        <f t="shared" si="681"/>
        <v>#N/A</v>
      </c>
      <c r="AR1473" s="50" t="e">
        <f>VLOOKUP(Audit!E238,$V$3:$AE$12,5,FALSE)&amp; IF(Audit!E238=10,Audit!V238,"")</f>
        <v>#N/A</v>
      </c>
      <c r="AS1473" s="50" t="e">
        <f>VLOOKUP(Audit!E238,$V$13:$AE$22,5,FALSE)&amp; IF(Audit!E238=10,Audit!W238,"")</f>
        <v>#N/A</v>
      </c>
      <c r="AT1473" s="47" t="e">
        <f t="shared" si="682"/>
        <v>#N/A</v>
      </c>
      <c r="AU1473" s="50" t="e">
        <f>VLOOKUP(Audit!F238,$V$3:$AE$12,6,FALSE)&amp; IF(Audit!F238=10,Audit!V238,"")</f>
        <v>#N/A</v>
      </c>
      <c r="AV1473" s="50" t="e">
        <f>VLOOKUP(Audit!F238,$V$13:$AE$22,6,FALSE)&amp; IF(Audit!F238=10,Audit!W238,"")</f>
        <v>#N/A</v>
      </c>
      <c r="AW1473" s="47" t="e">
        <f t="shared" si="683"/>
        <v>#N/A</v>
      </c>
      <c r="AX1473" s="50" t="e">
        <f>VLOOKUP(Audit!G238,$V$3:$AE$12,7,FALSE)&amp; IF(Audit!G238=10,Audit!V238,"")</f>
        <v>#N/A</v>
      </c>
      <c r="AY1473" s="50" t="e">
        <f>VLOOKUP(Audit!G238,$V$13:$AE$22,7,FALSE) &amp; IF(Audit!G238=10,Audit!W238,"")</f>
        <v>#N/A</v>
      </c>
      <c r="AZ1473" s="47" t="e">
        <f t="shared" si="684"/>
        <v>#N/A</v>
      </c>
      <c r="BA1473" s="50" t="e">
        <f>VLOOKUP(Audit!H238,$V$3:$AE$12,8,FALSE)&amp; Audit!U238 &amp; IF(Audit!H238=10,Audit!V238,"")</f>
        <v>#N/A</v>
      </c>
      <c r="BB1473" s="50" t="e">
        <f>VLOOKUP(Audit!H238,$V$13:$AE$22,8,FALSE) &amp; IF(Audit!H238=10,Audit!W238,"")</f>
        <v>#N/A</v>
      </c>
      <c r="BC1473" s="47" t="e">
        <f t="shared" si="685"/>
        <v>#N/A</v>
      </c>
      <c r="BD1473" s="50" t="e">
        <f>VLOOKUP(Audit!I238,$V$3:$AE$12,9,FALSE)&amp; IF(Audit!I238=10,Audit!V238,"")</f>
        <v>#N/A</v>
      </c>
      <c r="BE1473" s="50" t="e">
        <f>VLOOKUP(Audit!I238,$V$13:$AE$22,9,FALSE) &amp; IF(Audit!I238=10,Audit!W238,"") &amp; IF(Audit!I238&lt;&gt;1,U1473,"")</f>
        <v>#N/A</v>
      </c>
      <c r="BF1473" s="47" t="e">
        <f t="shared" si="686"/>
        <v>#N/A</v>
      </c>
      <c r="BG1473" s="50" t="e">
        <f>VLOOKUP(Audit!J238,$V$3:$AE$12,10,FALSE) &amp; Audit!S238 &amp; IF(Audit!J238=10,Audit!V238,"")</f>
        <v>#N/A</v>
      </c>
      <c r="BH1473" s="50" t="e">
        <f>VLOOKUP(Audit!J238,$V$13:$AE$22,10,FALSE) &amp; IF(Audit!J238=10,Audit!W238,"") &amp; IF(Audit!J238&lt;&gt;1,U1473,"")</f>
        <v>#N/A</v>
      </c>
      <c r="BI1473" s="47" t="e">
        <f t="shared" si="687"/>
        <v>#N/A</v>
      </c>
      <c r="BJ1473" s="48" t="str">
        <f t="shared" si="688"/>
        <v/>
      </c>
      <c r="BK1473" s="48" t="str">
        <f t="shared" si="689"/>
        <v/>
      </c>
      <c r="BL1473" s="48" t="str">
        <f t="shared" si="690"/>
        <v/>
      </c>
      <c r="BM1473" s="48" t="str">
        <f t="shared" si="691"/>
        <v/>
      </c>
      <c r="BN1473" s="48" t="str">
        <f t="shared" si="692"/>
        <v/>
      </c>
      <c r="BO1473" s="48" t="str">
        <f t="shared" si="693"/>
        <v/>
      </c>
      <c r="BP1473" s="48" t="str">
        <f t="shared" si="694"/>
        <v/>
      </c>
      <c r="BQ1473" s="48" t="str">
        <f t="shared" si="695"/>
        <v/>
      </c>
      <c r="BR1473" s="48" t="str">
        <f t="shared" si="696"/>
        <v/>
      </c>
      <c r="BS1473" s="48" t="str">
        <f t="shared" si="697"/>
        <v/>
      </c>
      <c r="BT1473" s="48" t="str">
        <f t="shared" si="698"/>
        <v/>
      </c>
      <c r="BU1473" s="48" t="str">
        <f t="shared" si="699"/>
        <v/>
      </c>
    </row>
    <row r="1474" spans="1:73">
      <c r="A1474" s="10">
        <f>Audit!A239</f>
        <v>0</v>
      </c>
      <c r="B1474" s="10" t="e">
        <f t="shared" si="670"/>
        <v>#N/A</v>
      </c>
      <c r="C1474" s="17" t="e">
        <f>VLOOKUP(Audit!B239,$V$3:$AE$12,2,FALSE) &amp; VLOOKUP(Audit!B239,$V$13:$AE$22,2,FALSE)&amp; IF(Audit!B239=10,Audit!V239&amp;Audit!W239,"")</f>
        <v>#N/A</v>
      </c>
      <c r="D1474" s="17" t="e">
        <f>VLOOKUP(Audit!C239,$V$3:$AE$12,3,FALSE) &amp; VLOOKUP(Audit!C239,$V$13:$AE$22,3,FALSE) &amp;IF(Audit!C239=10,Audit!V239&amp;Audit!W239,"")</f>
        <v>#N/A</v>
      </c>
      <c r="E1474" s="17" t="e">
        <f>VLOOKUP(Audit!D239,$V$3:$AE$12,4,FALSE)&amp; Audit!T239 &amp; VLOOKUP(Audit!D239,$V$13:$AE$22,4,FALSE)&amp; IF(Audit!D239=10,Audit!V239&amp;Audit!W239,"")</f>
        <v>#N/A</v>
      </c>
      <c r="F1474" s="17" t="e">
        <f>VLOOKUP(Audit!E239,$V$3:$AE$12,5,FALSE) &amp; VLOOKUP(Audit!E239,$V$13:$AE$22,5,FALSE)&amp; IF(Audit!E239=10,Audit!V239&amp;Audit!W239,"")</f>
        <v>#N/A</v>
      </c>
      <c r="G1474" s="17" t="e">
        <f>VLOOKUP(Audit!F239,$V$3:$AE$12,6,FALSE) &amp; VLOOKUP(Audit!F239,$V$13:$AE$22,6,FALSE)&amp; IF(Audit!F239=10,Audit!V239&amp;Audit!W239,"")</f>
        <v>#N/A</v>
      </c>
      <c r="H1474" s="17" t="e">
        <f>VLOOKUP(Audit!G239,$V$3:$AE$12,7,FALSE) &amp; VLOOKUP(Audit!G239,$V$13:$AE$22,7,FALSE)&amp;IF(Audit!G239=10,Audit!V239&amp;Audit!W239,"")</f>
        <v>#N/A</v>
      </c>
      <c r="I1474" s="17" t="e">
        <f>VLOOKUP(Audit!H239,$V$3:$AE$12,8,FALSE) &amp; Audit!U239 &amp; VLOOKUP(Audit!H239,$V$13:$AE$22,8,FALSE)&amp;IF(Audit!H239=10,Audit!V239&amp;Audit!W239,"")</f>
        <v>#N/A</v>
      </c>
      <c r="J1474" s="17" t="e">
        <f>VLOOKUP(Audit!I239,$V$3:$AE$12,9,FALSE) &amp; VLOOKUP(Audit!I239,$V$13:$AE$22,9,FALSE) &amp; IF(Audit!I239=10,Audit!V239&amp;Audit!W239,"") &amp; IF(Audit!I239&lt;&gt;1,U1474,"")</f>
        <v>#N/A</v>
      </c>
      <c r="K1474" s="17" t="e">
        <f>VLOOKUP(Audit!J239,$V$3:$AE$12,10,FALSE) &amp; Audit!S239 &amp; VLOOKUP(Audit!J239,$V$13:$AE$22,10,FALSE) &amp; IF(Audit!J239=10,Audit!V239&amp;Audit!W239,"") &amp; IF(Audit!J239&lt;&gt;1,U1474,"")</f>
        <v>#N/A</v>
      </c>
      <c r="L1474" s="10">
        <f>Audit!K239</f>
        <v>0</v>
      </c>
      <c r="M1474" s="10" t="e">
        <f t="shared" si="671"/>
        <v>#N/A</v>
      </c>
      <c r="N1474" s="10" t="e">
        <f t="shared" si="672"/>
        <v>#N/A</v>
      </c>
      <c r="O1474" s="10" t="e">
        <f t="shared" si="673"/>
        <v>#N/A</v>
      </c>
      <c r="P1474" s="10" t="e">
        <f t="shared" si="674"/>
        <v>#N/A</v>
      </c>
      <c r="Q1474" s="10" t="e">
        <f t="shared" si="675"/>
        <v>#N/A</v>
      </c>
      <c r="R1474" s="10" t="e">
        <f t="shared" si="676"/>
        <v>#N/A</v>
      </c>
      <c r="S1474" s="10" t="e">
        <f t="shared" si="677"/>
        <v>#N/A</v>
      </c>
      <c r="T1474" s="10" t="e">
        <f t="shared" si="678"/>
        <v>#N/A</v>
      </c>
      <c r="U1474" s="17" t="str">
        <f>IF(Audit!M239="","",VLOOKUP(Audit!M239,$W$26:$X$35,2,FALSE)) &amp; Audit!N239 &amp; IF(Audit!O239="","",IF(Audit!N239&lt;=1.4,VLOOKUP(Audit!O239,$W$38:X1519,2,FALSE),VLOOKUP(Audit!O239,$W$51:$X$61,2,FALSE))) &amp; IF(Audit!P239="","",VLOOKUP(Audit!P239,$Y$26:$Z$35,2,FALSE) &amp; Audit!Q239 &amp; IF(Audit!O239="","",IF(Audit!Q239&lt;=1.4,VLOOKUP(Audit!R239,$Y$38:$Z$48,2,FALSE),VLOOKUP(Audit!R239,$Y$51:$Z$61,2,FALSE))))</f>
        <v/>
      </c>
      <c r="V1474" s="21"/>
      <c r="AH1474" s="49">
        <f>Audit!A239</f>
        <v>0</v>
      </c>
      <c r="AI1474" s="50" t="e">
        <f>VLOOKUP(Audit!B239,$V$3:$AE$12,2,FALSE)&amp; IF(Audit!B239=10,Audit!V239,"")</f>
        <v>#N/A</v>
      </c>
      <c r="AJ1474" s="50" t="e">
        <f>VLOOKUP(Audit!B239,$V$13:$AE$22,2,FALSE)&amp; IF(Audit!B239=10,Audit!W239,"")</f>
        <v>#N/A</v>
      </c>
      <c r="AK1474" s="47" t="e">
        <f t="shared" si="679"/>
        <v>#N/A</v>
      </c>
      <c r="AL1474" s="50" t="e">
        <f>VLOOKUP(Audit!C239,$V$3:$AE$12,3,FALSE)&amp; IF(Audit!C239=10,Audit!V239,"")</f>
        <v>#N/A</v>
      </c>
      <c r="AM1474" s="50" t="e">
        <f>VLOOKUP(Audit!C239,$V$13:$AE$22,3,FALSE)&amp; IF(Audit!C239=10,Audit!W239,"")</f>
        <v>#N/A</v>
      </c>
      <c r="AN1474" s="47" t="e">
        <f t="shared" si="680"/>
        <v>#N/A</v>
      </c>
      <c r="AO1474" s="50" t="e">
        <f>VLOOKUP(Audit!D239,$V$3:$AE$12,4,FALSE) &amp;  Audit!T239 &amp; IF(Audit!D239=10,Audit!V239,"")</f>
        <v>#N/A</v>
      </c>
      <c r="AP1474" s="50" t="e">
        <f>VLOOKUP(Audit!D239,$V$13:$AE$22,4,FALSE)&amp; IF(Audit!D239=10,Audit!W239,"")</f>
        <v>#N/A</v>
      </c>
      <c r="AQ1474" s="47" t="e">
        <f t="shared" si="681"/>
        <v>#N/A</v>
      </c>
      <c r="AR1474" s="50" t="e">
        <f>VLOOKUP(Audit!E239,$V$3:$AE$12,5,FALSE)&amp; IF(Audit!E239=10,Audit!V239,"")</f>
        <v>#N/A</v>
      </c>
      <c r="AS1474" s="50" t="e">
        <f>VLOOKUP(Audit!E239,$V$13:$AE$22,5,FALSE)&amp; IF(Audit!E239=10,Audit!W239,"")</f>
        <v>#N/A</v>
      </c>
      <c r="AT1474" s="47" t="e">
        <f t="shared" si="682"/>
        <v>#N/A</v>
      </c>
      <c r="AU1474" s="50" t="e">
        <f>VLOOKUP(Audit!F239,$V$3:$AE$12,6,FALSE)&amp; IF(Audit!F239=10,Audit!V239,"")</f>
        <v>#N/A</v>
      </c>
      <c r="AV1474" s="50" t="e">
        <f>VLOOKUP(Audit!F239,$V$13:$AE$22,6,FALSE)&amp; IF(Audit!F239=10,Audit!W239,"")</f>
        <v>#N/A</v>
      </c>
      <c r="AW1474" s="47" t="e">
        <f t="shared" si="683"/>
        <v>#N/A</v>
      </c>
      <c r="AX1474" s="50" t="e">
        <f>VLOOKUP(Audit!G239,$V$3:$AE$12,7,FALSE)&amp; IF(Audit!G239=10,Audit!V239,"")</f>
        <v>#N/A</v>
      </c>
      <c r="AY1474" s="50" t="e">
        <f>VLOOKUP(Audit!G239,$V$13:$AE$22,7,FALSE) &amp; IF(Audit!G239=10,Audit!W239,"")</f>
        <v>#N/A</v>
      </c>
      <c r="AZ1474" s="47" t="e">
        <f t="shared" si="684"/>
        <v>#N/A</v>
      </c>
      <c r="BA1474" s="50" t="e">
        <f>VLOOKUP(Audit!H239,$V$3:$AE$12,8,FALSE)&amp; Audit!U239 &amp; IF(Audit!H239=10,Audit!V239,"")</f>
        <v>#N/A</v>
      </c>
      <c r="BB1474" s="50" t="e">
        <f>VLOOKUP(Audit!H239,$V$13:$AE$22,8,FALSE) &amp; IF(Audit!H239=10,Audit!W239,"")</f>
        <v>#N/A</v>
      </c>
      <c r="BC1474" s="47" t="e">
        <f t="shared" si="685"/>
        <v>#N/A</v>
      </c>
      <c r="BD1474" s="50" t="e">
        <f>VLOOKUP(Audit!I239,$V$3:$AE$12,9,FALSE)&amp; IF(Audit!I239=10,Audit!V239,"")</f>
        <v>#N/A</v>
      </c>
      <c r="BE1474" s="50" t="e">
        <f>VLOOKUP(Audit!I239,$V$13:$AE$22,9,FALSE) &amp; IF(Audit!I239=10,Audit!W239,"") &amp; IF(Audit!I239&lt;&gt;1,U1474,"")</f>
        <v>#N/A</v>
      </c>
      <c r="BF1474" s="47" t="e">
        <f t="shared" si="686"/>
        <v>#N/A</v>
      </c>
      <c r="BG1474" s="50" t="e">
        <f>VLOOKUP(Audit!J239,$V$3:$AE$12,10,FALSE) &amp; Audit!S239 &amp; IF(Audit!J239=10,Audit!V239,"")</f>
        <v>#N/A</v>
      </c>
      <c r="BH1474" s="50" t="e">
        <f>VLOOKUP(Audit!J239,$V$13:$AE$22,10,FALSE) &amp; IF(Audit!J239=10,Audit!W239,"") &amp; IF(Audit!J239&lt;&gt;1,U1474,"")</f>
        <v>#N/A</v>
      </c>
      <c r="BI1474" s="47" t="e">
        <f t="shared" si="687"/>
        <v>#N/A</v>
      </c>
      <c r="BJ1474" s="48" t="str">
        <f t="shared" si="688"/>
        <v/>
      </c>
      <c r="BK1474" s="48" t="str">
        <f t="shared" si="689"/>
        <v/>
      </c>
      <c r="BL1474" s="48" t="str">
        <f t="shared" si="690"/>
        <v/>
      </c>
      <c r="BM1474" s="48" t="str">
        <f t="shared" si="691"/>
        <v/>
      </c>
      <c r="BN1474" s="48" t="str">
        <f t="shared" si="692"/>
        <v/>
      </c>
      <c r="BO1474" s="48" t="str">
        <f t="shared" si="693"/>
        <v/>
      </c>
      <c r="BP1474" s="48" t="str">
        <f t="shared" si="694"/>
        <v/>
      </c>
      <c r="BQ1474" s="48" t="str">
        <f t="shared" si="695"/>
        <v/>
      </c>
      <c r="BR1474" s="48" t="str">
        <f t="shared" si="696"/>
        <v/>
      </c>
      <c r="BS1474" s="48" t="str">
        <f t="shared" si="697"/>
        <v/>
      </c>
      <c r="BT1474" s="48" t="str">
        <f t="shared" si="698"/>
        <v/>
      </c>
      <c r="BU1474" s="48" t="str">
        <f t="shared" si="699"/>
        <v/>
      </c>
    </row>
    <row r="1475" spans="1:73">
      <c r="A1475" s="10">
        <f>Audit!A240</f>
        <v>0</v>
      </c>
      <c r="B1475" s="10" t="e">
        <f t="shared" si="670"/>
        <v>#N/A</v>
      </c>
      <c r="C1475" s="17" t="e">
        <f>VLOOKUP(Audit!B240,$V$3:$AE$12,2,FALSE) &amp; VLOOKUP(Audit!B240,$V$13:$AE$22,2,FALSE)&amp; IF(Audit!B240=10,Audit!V240&amp;Audit!W240,"")</f>
        <v>#N/A</v>
      </c>
      <c r="D1475" s="17" t="e">
        <f>VLOOKUP(Audit!C240,$V$3:$AE$12,3,FALSE) &amp; VLOOKUP(Audit!C240,$V$13:$AE$22,3,FALSE) &amp;IF(Audit!C240=10,Audit!V240&amp;Audit!W240,"")</f>
        <v>#N/A</v>
      </c>
      <c r="E1475" s="17" t="e">
        <f>VLOOKUP(Audit!D240,$V$3:$AE$12,4,FALSE)&amp; Audit!T240 &amp; VLOOKUP(Audit!D240,$V$13:$AE$22,4,FALSE)&amp; IF(Audit!D240=10,Audit!V240&amp;Audit!W240,"")</f>
        <v>#N/A</v>
      </c>
      <c r="F1475" s="17" t="e">
        <f>VLOOKUP(Audit!E240,$V$3:$AE$12,5,FALSE) &amp; VLOOKUP(Audit!E240,$V$13:$AE$22,5,FALSE)&amp; IF(Audit!E240=10,Audit!V240&amp;Audit!W240,"")</f>
        <v>#N/A</v>
      </c>
      <c r="G1475" s="17" t="e">
        <f>VLOOKUP(Audit!F240,$V$3:$AE$12,6,FALSE) &amp; VLOOKUP(Audit!F240,$V$13:$AE$22,6,FALSE)&amp; IF(Audit!F240=10,Audit!V240&amp;Audit!W240,"")</f>
        <v>#N/A</v>
      </c>
      <c r="H1475" s="17" t="e">
        <f>VLOOKUP(Audit!G240,$V$3:$AE$12,7,FALSE) &amp; VLOOKUP(Audit!G240,$V$13:$AE$22,7,FALSE)&amp;IF(Audit!G240=10,Audit!V240&amp;Audit!W240,"")</f>
        <v>#N/A</v>
      </c>
      <c r="I1475" s="17" t="e">
        <f>VLOOKUP(Audit!H240,$V$3:$AE$12,8,FALSE) &amp; Audit!U240 &amp; VLOOKUP(Audit!H240,$V$13:$AE$22,8,FALSE)&amp;IF(Audit!H240=10,Audit!V240&amp;Audit!W240,"")</f>
        <v>#N/A</v>
      </c>
      <c r="J1475" s="17" t="e">
        <f>VLOOKUP(Audit!I240,$V$3:$AE$12,9,FALSE) &amp; VLOOKUP(Audit!I240,$V$13:$AE$22,9,FALSE) &amp; IF(Audit!I240=10,Audit!V240&amp;Audit!W240,"") &amp; IF(Audit!I240&lt;&gt;1,U1475,"")</f>
        <v>#N/A</v>
      </c>
      <c r="K1475" s="17" t="e">
        <f>VLOOKUP(Audit!J240,$V$3:$AE$12,10,FALSE) &amp; Audit!S240 &amp; VLOOKUP(Audit!J240,$V$13:$AE$22,10,FALSE) &amp; IF(Audit!J240=10,Audit!V240&amp;Audit!W240,"") &amp; IF(Audit!J240&lt;&gt;1,U1475,"")</f>
        <v>#N/A</v>
      </c>
      <c r="L1475" s="10">
        <f>Audit!K240</f>
        <v>0</v>
      </c>
      <c r="M1475" s="10" t="e">
        <f t="shared" si="671"/>
        <v>#N/A</v>
      </c>
      <c r="N1475" s="10" t="e">
        <f t="shared" si="672"/>
        <v>#N/A</v>
      </c>
      <c r="O1475" s="10" t="e">
        <f t="shared" si="673"/>
        <v>#N/A</v>
      </c>
      <c r="P1475" s="10" t="e">
        <f t="shared" si="674"/>
        <v>#N/A</v>
      </c>
      <c r="Q1475" s="10" t="e">
        <f t="shared" si="675"/>
        <v>#N/A</v>
      </c>
      <c r="R1475" s="10" t="e">
        <f t="shared" si="676"/>
        <v>#N/A</v>
      </c>
      <c r="S1475" s="10" t="e">
        <f t="shared" si="677"/>
        <v>#N/A</v>
      </c>
      <c r="T1475" s="10" t="e">
        <f t="shared" si="678"/>
        <v>#N/A</v>
      </c>
      <c r="U1475" s="17" t="str">
        <f>IF(Audit!M240="","",VLOOKUP(Audit!M240,$W$26:$X$35,2,FALSE)) &amp; Audit!N240 &amp; IF(Audit!O240="","",IF(Audit!N240&lt;=1.4,VLOOKUP(Audit!O240,$W$38:X1520,2,FALSE),VLOOKUP(Audit!O240,$W$51:$X$61,2,FALSE))) &amp; IF(Audit!P240="","",VLOOKUP(Audit!P240,$Y$26:$Z$35,2,FALSE) &amp; Audit!Q240 &amp; IF(Audit!O240="","",IF(Audit!Q240&lt;=1.4,VLOOKUP(Audit!R240,$Y$38:$Z$48,2,FALSE),VLOOKUP(Audit!R240,$Y$51:$Z$61,2,FALSE))))</f>
        <v/>
      </c>
      <c r="V1475" s="21"/>
      <c r="AH1475" s="49">
        <f>Audit!A240</f>
        <v>0</v>
      </c>
      <c r="AI1475" s="50" t="e">
        <f>VLOOKUP(Audit!B240,$V$3:$AE$12,2,FALSE)&amp; IF(Audit!B240=10,Audit!V240,"")</f>
        <v>#N/A</v>
      </c>
      <c r="AJ1475" s="50" t="e">
        <f>VLOOKUP(Audit!B240,$V$13:$AE$22,2,FALSE)&amp; IF(Audit!B240=10,Audit!W240,"")</f>
        <v>#N/A</v>
      </c>
      <c r="AK1475" s="47" t="e">
        <f t="shared" si="679"/>
        <v>#N/A</v>
      </c>
      <c r="AL1475" s="50" t="e">
        <f>VLOOKUP(Audit!C240,$V$3:$AE$12,3,FALSE)&amp; IF(Audit!C240=10,Audit!V240,"")</f>
        <v>#N/A</v>
      </c>
      <c r="AM1475" s="50" t="e">
        <f>VLOOKUP(Audit!C240,$V$13:$AE$22,3,FALSE)&amp; IF(Audit!C240=10,Audit!W240,"")</f>
        <v>#N/A</v>
      </c>
      <c r="AN1475" s="47" t="e">
        <f t="shared" si="680"/>
        <v>#N/A</v>
      </c>
      <c r="AO1475" s="50" t="e">
        <f>VLOOKUP(Audit!D240,$V$3:$AE$12,4,FALSE) &amp;  Audit!T240 &amp; IF(Audit!D240=10,Audit!V240,"")</f>
        <v>#N/A</v>
      </c>
      <c r="AP1475" s="50" t="e">
        <f>VLOOKUP(Audit!D240,$V$13:$AE$22,4,FALSE)&amp; IF(Audit!D240=10,Audit!W240,"")</f>
        <v>#N/A</v>
      </c>
      <c r="AQ1475" s="47" t="e">
        <f t="shared" si="681"/>
        <v>#N/A</v>
      </c>
      <c r="AR1475" s="50" t="e">
        <f>VLOOKUP(Audit!E240,$V$3:$AE$12,5,FALSE)&amp; IF(Audit!E240=10,Audit!V240,"")</f>
        <v>#N/A</v>
      </c>
      <c r="AS1475" s="50" t="e">
        <f>VLOOKUP(Audit!E240,$V$13:$AE$22,5,FALSE)&amp; IF(Audit!E240=10,Audit!W240,"")</f>
        <v>#N/A</v>
      </c>
      <c r="AT1475" s="47" t="e">
        <f t="shared" si="682"/>
        <v>#N/A</v>
      </c>
      <c r="AU1475" s="50" t="e">
        <f>VLOOKUP(Audit!F240,$V$3:$AE$12,6,FALSE)&amp; IF(Audit!F240=10,Audit!V240,"")</f>
        <v>#N/A</v>
      </c>
      <c r="AV1475" s="50" t="e">
        <f>VLOOKUP(Audit!F240,$V$13:$AE$22,6,FALSE)&amp; IF(Audit!F240=10,Audit!W240,"")</f>
        <v>#N/A</v>
      </c>
      <c r="AW1475" s="47" t="e">
        <f t="shared" si="683"/>
        <v>#N/A</v>
      </c>
      <c r="AX1475" s="50" t="e">
        <f>VLOOKUP(Audit!G240,$V$3:$AE$12,7,FALSE)&amp; IF(Audit!G240=10,Audit!V240,"")</f>
        <v>#N/A</v>
      </c>
      <c r="AY1475" s="50" t="e">
        <f>VLOOKUP(Audit!G240,$V$13:$AE$22,7,FALSE) &amp; IF(Audit!G240=10,Audit!W240,"")</f>
        <v>#N/A</v>
      </c>
      <c r="AZ1475" s="47" t="e">
        <f t="shared" si="684"/>
        <v>#N/A</v>
      </c>
      <c r="BA1475" s="50" t="e">
        <f>VLOOKUP(Audit!H240,$V$3:$AE$12,8,FALSE)&amp; Audit!U240 &amp; IF(Audit!H240=10,Audit!V240,"")</f>
        <v>#N/A</v>
      </c>
      <c r="BB1475" s="50" t="e">
        <f>VLOOKUP(Audit!H240,$V$13:$AE$22,8,FALSE) &amp; IF(Audit!H240=10,Audit!W240,"")</f>
        <v>#N/A</v>
      </c>
      <c r="BC1475" s="47" t="e">
        <f t="shared" si="685"/>
        <v>#N/A</v>
      </c>
      <c r="BD1475" s="50" t="e">
        <f>VLOOKUP(Audit!I240,$V$3:$AE$12,9,FALSE)&amp; IF(Audit!I240=10,Audit!V240,"")</f>
        <v>#N/A</v>
      </c>
      <c r="BE1475" s="50" t="e">
        <f>VLOOKUP(Audit!I240,$V$13:$AE$22,9,FALSE) &amp; IF(Audit!I240=10,Audit!W240,"") &amp; IF(Audit!I240&lt;&gt;1,U1475,"")</f>
        <v>#N/A</v>
      </c>
      <c r="BF1475" s="47" t="e">
        <f t="shared" si="686"/>
        <v>#N/A</v>
      </c>
      <c r="BG1475" s="50" t="e">
        <f>VLOOKUP(Audit!J240,$V$3:$AE$12,10,FALSE) &amp; Audit!S240 &amp; IF(Audit!J240=10,Audit!V240,"")</f>
        <v>#N/A</v>
      </c>
      <c r="BH1475" s="50" t="e">
        <f>VLOOKUP(Audit!J240,$V$13:$AE$22,10,FALSE) &amp; IF(Audit!J240=10,Audit!W240,"") &amp; IF(Audit!J240&lt;&gt;1,U1475,"")</f>
        <v>#N/A</v>
      </c>
      <c r="BI1475" s="47" t="e">
        <f t="shared" si="687"/>
        <v>#N/A</v>
      </c>
      <c r="BJ1475" s="48" t="str">
        <f t="shared" si="688"/>
        <v/>
      </c>
      <c r="BK1475" s="48" t="str">
        <f t="shared" si="689"/>
        <v/>
      </c>
      <c r="BL1475" s="48" t="str">
        <f t="shared" si="690"/>
        <v/>
      </c>
      <c r="BM1475" s="48" t="str">
        <f t="shared" si="691"/>
        <v/>
      </c>
      <c r="BN1475" s="48" t="str">
        <f t="shared" si="692"/>
        <v/>
      </c>
      <c r="BO1475" s="48" t="str">
        <f t="shared" si="693"/>
        <v/>
      </c>
      <c r="BP1475" s="48" t="str">
        <f t="shared" si="694"/>
        <v/>
      </c>
      <c r="BQ1475" s="48" t="str">
        <f t="shared" si="695"/>
        <v/>
      </c>
      <c r="BR1475" s="48" t="str">
        <f t="shared" si="696"/>
        <v/>
      </c>
      <c r="BS1475" s="48" t="str">
        <f t="shared" si="697"/>
        <v/>
      </c>
      <c r="BT1475" s="48" t="str">
        <f t="shared" si="698"/>
        <v/>
      </c>
      <c r="BU1475" s="48" t="str">
        <f t="shared" si="699"/>
        <v/>
      </c>
    </row>
    <row r="1476" spans="1:73">
      <c r="A1476" s="10">
        <f>Audit!A241</f>
        <v>0</v>
      </c>
      <c r="B1476" s="10" t="e">
        <f t="shared" ref="B1476:B1539" si="700">CONCATENATE(C1476&amp;M1476&amp;D1476&amp;N1476&amp;E1476&amp;O1476&amp;F1476&amp;P1476&amp;G1476&amp;Q1476&amp;H1476&amp;R1476&amp;I1476&amp;S1476&amp;J1476&amp;T1476&amp;K1476)</f>
        <v>#N/A</v>
      </c>
      <c r="C1476" s="17" t="e">
        <f>VLOOKUP(Audit!B241,$V$3:$AE$12,2,FALSE) &amp; VLOOKUP(Audit!B241,$V$13:$AE$22,2,FALSE)&amp; IF(Audit!B241=10,Audit!V241&amp;Audit!W241,"")</f>
        <v>#N/A</v>
      </c>
      <c r="D1476" s="17" t="e">
        <f>VLOOKUP(Audit!C241,$V$3:$AE$12,3,FALSE) &amp; VLOOKUP(Audit!C241,$V$13:$AE$22,3,FALSE) &amp;IF(Audit!C241=10,Audit!V241&amp;Audit!W241,"")</f>
        <v>#N/A</v>
      </c>
      <c r="E1476" s="17" t="e">
        <f>VLOOKUP(Audit!D241,$V$3:$AE$12,4,FALSE)&amp; Audit!T241 &amp; VLOOKUP(Audit!D241,$V$13:$AE$22,4,FALSE)&amp; IF(Audit!D241=10,Audit!V241&amp;Audit!W241,"")</f>
        <v>#N/A</v>
      </c>
      <c r="F1476" s="17" t="e">
        <f>VLOOKUP(Audit!E241,$V$3:$AE$12,5,FALSE) &amp; VLOOKUP(Audit!E241,$V$13:$AE$22,5,FALSE)&amp; IF(Audit!E241=10,Audit!V241&amp;Audit!W241,"")</f>
        <v>#N/A</v>
      </c>
      <c r="G1476" s="17" t="e">
        <f>VLOOKUP(Audit!F241,$V$3:$AE$12,6,FALSE) &amp; VLOOKUP(Audit!F241,$V$13:$AE$22,6,FALSE)&amp; IF(Audit!F241=10,Audit!V241&amp;Audit!W241,"")</f>
        <v>#N/A</v>
      </c>
      <c r="H1476" s="17" t="e">
        <f>VLOOKUP(Audit!G241,$V$3:$AE$12,7,FALSE) &amp; VLOOKUP(Audit!G241,$V$13:$AE$22,7,FALSE)&amp;IF(Audit!G241=10,Audit!V241&amp;Audit!W241,"")</f>
        <v>#N/A</v>
      </c>
      <c r="I1476" s="17" t="e">
        <f>VLOOKUP(Audit!H241,$V$3:$AE$12,8,FALSE) &amp; Audit!U241 &amp; VLOOKUP(Audit!H241,$V$13:$AE$22,8,FALSE)&amp;IF(Audit!H241=10,Audit!V241&amp;Audit!W241,"")</f>
        <v>#N/A</v>
      </c>
      <c r="J1476" s="17" t="e">
        <f>VLOOKUP(Audit!I241,$V$3:$AE$12,9,FALSE) &amp; VLOOKUP(Audit!I241,$V$13:$AE$22,9,FALSE) &amp; IF(Audit!I241=10,Audit!V241&amp;Audit!W241,"") &amp; IF(Audit!I241&lt;&gt;1,U1476,"")</f>
        <v>#N/A</v>
      </c>
      <c r="K1476" s="17" t="e">
        <f>VLOOKUP(Audit!J241,$V$3:$AE$12,10,FALSE) &amp; Audit!S241 &amp; VLOOKUP(Audit!J241,$V$13:$AE$22,10,FALSE) &amp; IF(Audit!J241=10,Audit!V241&amp;Audit!W241,"") &amp; IF(Audit!J241&lt;&gt;1,U1476,"")</f>
        <v>#N/A</v>
      </c>
      <c r="L1476" s="10">
        <f>Audit!K241</f>
        <v>0</v>
      </c>
      <c r="M1476" s="10" t="e">
        <f t="shared" ref="M1476:M1539" si="701">IF(C1476="","",IF(D1476&lt;&gt;"",$W$23,IF(E1476&lt;&gt;"",$W$23,IF(F1476&lt;&gt;"",$W$23,IF(G1476&lt;&gt;"",$W$23,IF(H1476&lt;&gt;"",$W$23,IF(I1476&lt;&gt;"",$W$23,IF(J1476&lt;&gt;"",$W$23,IF(K1476&lt;&gt;"",$W$23,"")))))))))</f>
        <v>#N/A</v>
      </c>
      <c r="N1476" s="10" t="e">
        <f t="shared" ref="N1476:N1539" si="702">IF(D1476="","",IF(E1476&lt;&gt;"",$W$23,IF(F1476&lt;&gt;"",$W$23,IF(G1476&lt;&gt;"",$W$23,IF(H1476&lt;&gt;"",$W$23,IF(I1476&lt;&gt;"",$W$23,IF(J1476&lt;&gt;"",$W$23,IF(K1476&lt;&gt;"",$W$23,""))))))))</f>
        <v>#N/A</v>
      </c>
      <c r="O1476" s="10" t="e">
        <f t="shared" ref="O1476:O1539" si="703">IF(E1476="","",IF(F1476&lt;&gt;"",$W$23,IF(G1476&lt;&gt;"",$W$23,IF(H1476&lt;&gt;"",$W$23,IF(I1476&lt;&gt;"",$W$23,IF(J1476&lt;&gt;"",$W$23,IF(K1476&lt;&gt;"",$W$23,"")))))))</f>
        <v>#N/A</v>
      </c>
      <c r="P1476" s="10" t="e">
        <f t="shared" ref="P1476:P1539" si="704">IF(F1476="","",IF(G1476&lt;&gt;"",$W$23,IF(H1476&lt;&gt;"",$W$23,IF(I1476&lt;&gt;"",$W$23,IF(J1476&lt;&gt;"",$W$23,IF(K1476&lt;&gt;"",$W$23,""))))))</f>
        <v>#N/A</v>
      </c>
      <c r="Q1476" s="10" t="e">
        <f t="shared" ref="Q1476:Q1539" si="705">IF(G1476="","",IF(H1476&lt;&gt;"",$W$23,IF(I1476&lt;&gt;"",$W$23,IF(J1476&lt;&gt;"",$W$23,IF(K1476&lt;&gt;"",$W$23,"")))))</f>
        <v>#N/A</v>
      </c>
      <c r="R1476" s="10" t="e">
        <f t="shared" ref="R1476:R1539" si="706">IF(H1476="","",IF(I1476&lt;&gt;"",$W$23,IF(J1476&lt;&gt;"",$W$23,IF(K1476&lt;&gt;"",$W$23,""))))</f>
        <v>#N/A</v>
      </c>
      <c r="S1476" s="10" t="e">
        <f t="shared" ref="S1476:S1539" si="707">IF(I1476="","",IF(J1476&lt;&gt;"",$W$23,IF(K1476&lt;&gt;"",$W$23,"")))</f>
        <v>#N/A</v>
      </c>
      <c r="T1476" s="10" t="e">
        <f t="shared" ref="T1476:T1539" si="708">IF(J1476="","",IF(K1476&lt;&gt;"",$W$23,""))</f>
        <v>#N/A</v>
      </c>
      <c r="U1476" s="17" t="str">
        <f>IF(Audit!M241="","",VLOOKUP(Audit!M241,$W$26:$X$35,2,FALSE)) &amp; Audit!N241 &amp; IF(Audit!O241="","",IF(Audit!N241&lt;=1.4,VLOOKUP(Audit!O241,$W$38:X1521,2,FALSE),VLOOKUP(Audit!O241,$W$51:$X$61,2,FALSE))) &amp; IF(Audit!P241="","",VLOOKUP(Audit!P241,$Y$26:$Z$35,2,FALSE) &amp; Audit!Q241 &amp; IF(Audit!O241="","",IF(Audit!Q241&lt;=1.4,VLOOKUP(Audit!R241,$Y$38:$Z$48,2,FALSE),VLOOKUP(Audit!R241,$Y$51:$Z$61,2,FALSE))))</f>
        <v/>
      </c>
      <c r="V1476" s="21"/>
      <c r="AH1476" s="49">
        <f>Audit!A241</f>
        <v>0</v>
      </c>
      <c r="AI1476" s="50" t="e">
        <f>VLOOKUP(Audit!B241,$V$3:$AE$12,2,FALSE)&amp; IF(Audit!B241=10,Audit!V241,"")</f>
        <v>#N/A</v>
      </c>
      <c r="AJ1476" s="50" t="e">
        <f>VLOOKUP(Audit!B241,$V$13:$AE$22,2,FALSE)&amp; IF(Audit!B241=10,Audit!W241,"")</f>
        <v>#N/A</v>
      </c>
      <c r="AK1476" s="47" t="e">
        <f t="shared" ref="AK1476:AK1539" si="709">IF(AI1476="","",COUNTIF(AI1476," •*"))</f>
        <v>#N/A</v>
      </c>
      <c r="AL1476" s="50" t="e">
        <f>VLOOKUP(Audit!C241,$V$3:$AE$12,3,FALSE)&amp; IF(Audit!C241=10,Audit!V241,"")</f>
        <v>#N/A</v>
      </c>
      <c r="AM1476" s="50" t="e">
        <f>VLOOKUP(Audit!C241,$V$13:$AE$22,3,FALSE)&amp; IF(Audit!C241=10,Audit!W241,"")</f>
        <v>#N/A</v>
      </c>
      <c r="AN1476" s="47" t="e">
        <f t="shared" ref="AN1476:AN1539" si="710">IF(AL1476="","",COUNTIF(AL1476," •*") + COUNTIF(AI1476," •*"))</f>
        <v>#N/A</v>
      </c>
      <c r="AO1476" s="50" t="e">
        <f>VLOOKUP(Audit!D241,$V$3:$AE$12,4,FALSE) &amp;  Audit!T241 &amp; IF(Audit!D241=10,Audit!V241,"")</f>
        <v>#N/A</v>
      </c>
      <c r="AP1476" s="50" t="e">
        <f>VLOOKUP(Audit!D241,$V$13:$AE$22,4,FALSE)&amp; IF(Audit!D241=10,Audit!W241,"")</f>
        <v>#N/A</v>
      </c>
      <c r="AQ1476" s="47" t="e">
        <f t="shared" ref="AQ1476:AQ1539" si="711">IF(AO1476="","",COUNTIF(AI1476," •*")+COUNTIF(AL1476," •*")+COUNTIF(AO1476," •*"))</f>
        <v>#N/A</v>
      </c>
      <c r="AR1476" s="50" t="e">
        <f>VLOOKUP(Audit!E241,$V$3:$AE$12,5,FALSE)&amp; IF(Audit!E241=10,Audit!V241,"")</f>
        <v>#N/A</v>
      </c>
      <c r="AS1476" s="50" t="e">
        <f>VLOOKUP(Audit!E241,$V$13:$AE$22,5,FALSE)&amp; IF(Audit!E241=10,Audit!W241,"")</f>
        <v>#N/A</v>
      </c>
      <c r="AT1476" s="47" t="e">
        <f t="shared" ref="AT1476:AT1539" si="712">IF(AR1476="","",COUNTIF(AI1476," •*")+COUNTIF(AL1476," •*")+COUNTIF(AO1476," •*")+COUNTIF(AR1476," •*"))</f>
        <v>#N/A</v>
      </c>
      <c r="AU1476" s="50" t="e">
        <f>VLOOKUP(Audit!F241,$V$3:$AE$12,6,FALSE)&amp; IF(Audit!F241=10,Audit!V241,"")</f>
        <v>#N/A</v>
      </c>
      <c r="AV1476" s="50" t="e">
        <f>VLOOKUP(Audit!F241,$V$13:$AE$22,6,FALSE)&amp; IF(Audit!F241=10,Audit!W241,"")</f>
        <v>#N/A</v>
      </c>
      <c r="AW1476" s="47" t="e">
        <f t="shared" ref="AW1476:AW1539" si="713">IF(AU1476="","",COUNTIF(AI1476," •*")+COUNTIF(AL1476," •*")+COUNTIF(AO1476," •*")+COUNTIF(AR1476," •*")+COUNTIF(AU1476," •*"))</f>
        <v>#N/A</v>
      </c>
      <c r="AX1476" s="50" t="e">
        <f>VLOOKUP(Audit!G241,$V$3:$AE$12,7,FALSE)&amp; IF(Audit!G241=10,Audit!V241,"")</f>
        <v>#N/A</v>
      </c>
      <c r="AY1476" s="50" t="e">
        <f>VLOOKUP(Audit!G241,$V$13:$AE$22,7,FALSE) &amp; IF(Audit!G241=10,Audit!W241,"")</f>
        <v>#N/A</v>
      </c>
      <c r="AZ1476" s="47" t="e">
        <f t="shared" ref="AZ1476:AZ1539" si="714">IF(AX1476="","",COUNTIF(AI1476," •*")+COUNTIF(AL1476," •*")+COUNTIF(AO1476," •*")+COUNTIF(AR1476," •*")+COUNTIF(AU1476," •*")+COUNTIF(AX1476," •*"))</f>
        <v>#N/A</v>
      </c>
      <c r="BA1476" s="50" t="e">
        <f>VLOOKUP(Audit!H241,$V$3:$AE$12,8,FALSE)&amp; Audit!U241 &amp; IF(Audit!H241=10,Audit!V241,"")</f>
        <v>#N/A</v>
      </c>
      <c r="BB1476" s="50" t="e">
        <f>VLOOKUP(Audit!H241,$V$13:$AE$22,8,FALSE) &amp; IF(Audit!H241=10,Audit!W241,"")</f>
        <v>#N/A</v>
      </c>
      <c r="BC1476" s="47" t="e">
        <f t="shared" ref="BC1476:BC1539" si="715">IF(BA1476="","",COUNTIF(AI1476," •*")+COUNTIF(AL1476," •*")+COUNTIF(AO1476," •*")+COUNTIF(AR1476," •*")+COUNTIF(AU1476," •*")+COUNTIF(AX1476," •*")+COUNTIF(BA1476," •*"))</f>
        <v>#N/A</v>
      </c>
      <c r="BD1476" s="50" t="e">
        <f>VLOOKUP(Audit!I241,$V$3:$AE$12,9,FALSE)&amp; IF(Audit!I241=10,Audit!V241,"")</f>
        <v>#N/A</v>
      </c>
      <c r="BE1476" s="50" t="e">
        <f>VLOOKUP(Audit!I241,$V$13:$AE$22,9,FALSE) &amp; IF(Audit!I241=10,Audit!W241,"") &amp; IF(Audit!I241&lt;&gt;1,U1476,"")</f>
        <v>#N/A</v>
      </c>
      <c r="BF1476" s="47" t="e">
        <f t="shared" ref="BF1476:BF1539" si="716">IF(BD1476="","",COUNTIF(AI1476," •*")+COUNTIF(AL1476," •*")+COUNTIF(AO1476," •*")+COUNTIF(AR1476," •*")+COUNTIF(AU1476," •*")+COUNTIF(AX1476," •*")+COUNTIF(BA1476," •*")+COUNTIF(BD1476," •*"))</f>
        <v>#N/A</v>
      </c>
      <c r="BG1476" s="50" t="e">
        <f>VLOOKUP(Audit!J241,$V$3:$AE$12,10,FALSE) &amp; Audit!S241 &amp; IF(Audit!J241=10,Audit!V241,"")</f>
        <v>#N/A</v>
      </c>
      <c r="BH1476" s="50" t="e">
        <f>VLOOKUP(Audit!J241,$V$13:$AE$22,10,FALSE) &amp; IF(Audit!J241=10,Audit!W241,"") &amp; IF(Audit!J241&lt;&gt;1,U1476,"")</f>
        <v>#N/A</v>
      </c>
      <c r="BI1476" s="47" t="e">
        <f t="shared" ref="BI1476:BI1539" si="717">IF(BG1476="","",COUNTIF(AI1476," •*")+COUNTIF(AL1476," •*")+COUNTIF(AO1476," •*")+COUNTIF(AR1476," •*")+COUNTIF(AU1476," •*")+COUNTIF(AX1476," •*")+COUNTIF(BA1476," •*")+COUNTIF(BD1476," •*")+COUNTIF(BG1476," •*"))</f>
        <v>#N/A</v>
      </c>
      <c r="BJ1476" s="48" t="str">
        <f t="shared" ref="BJ1476:BJ1539" si="718">IFERROR(INDEX(AI1476:BH1476,MATCH(1,AK1476:BI1476,0)),"")</f>
        <v/>
      </c>
      <c r="BK1476" s="48" t="str">
        <f t="shared" ref="BK1476:BK1539" si="719">IFERROR(INDEX(AJ1476:BH1476,MATCH(1,AK1476:BI1476,0)),"")</f>
        <v/>
      </c>
      <c r="BL1476" s="48" t="str">
        <f t="shared" ref="BL1476:BL1539" si="720">IFERROR(INDEX(AI1476:BH1476,MATCH(2,AK1476:BI1476,0)),"")</f>
        <v/>
      </c>
      <c r="BM1476" s="48" t="str">
        <f t="shared" ref="BM1476:BM1539" si="721">IFERROR(INDEX(AJ1476:BH1476,MATCH(2,AK1476:BI1476,0)),"")</f>
        <v/>
      </c>
      <c r="BN1476" s="48" t="str">
        <f t="shared" ref="BN1476:BN1539" si="722">IFERROR(INDEX(AI1476:BH1476,MATCH(3,AK1476:BI1476,0)),"")</f>
        <v/>
      </c>
      <c r="BO1476" s="48" t="str">
        <f t="shared" ref="BO1476:BO1539" si="723">IFERROR(INDEX(AJ1476:BH1476,MATCH(3,AK1476:BI1476,0)),"")</f>
        <v/>
      </c>
      <c r="BP1476" s="48" t="str">
        <f t="shared" ref="BP1476:BP1539" si="724">IFERROR(INDEX(AI1476:BH1476,MATCH(4,AK1476:BI1476,0)),"")</f>
        <v/>
      </c>
      <c r="BQ1476" s="48" t="str">
        <f t="shared" ref="BQ1476:BQ1539" si="725">IFERROR(INDEX(AJ1476:BH1476,MATCH(4,AK1476:BI1476,0)),"")</f>
        <v/>
      </c>
      <c r="BR1476" s="48" t="str">
        <f t="shared" ref="BR1476:BR1539" si="726">IFERROR(INDEX(AI1476:BH1476,MATCH(5,AK1476:BI1476,0)),"")</f>
        <v/>
      </c>
      <c r="BS1476" s="48" t="str">
        <f t="shared" ref="BS1476:BS1539" si="727">IFERROR(INDEX(AJ1476:BH1476,MATCH(5,AK1476:BI1476,0)),"")</f>
        <v/>
      </c>
      <c r="BT1476" s="48" t="str">
        <f t="shared" ref="BT1476:BT1539" si="728">IFERROR(INDEX(AI1476:BH1476,MATCH(6,AK1476:BI1476,0)),"")</f>
        <v/>
      </c>
      <c r="BU1476" s="48" t="str">
        <f t="shared" ref="BU1476:BU1539" si="729">IFERROR(INDEX(AJ1476:BH1476,MATCH(6,AK1476:BI1476,0)),"")</f>
        <v/>
      </c>
    </row>
    <row r="1477" spans="1:73">
      <c r="A1477" s="10">
        <f>Audit!A242</f>
        <v>0</v>
      </c>
      <c r="B1477" s="10" t="e">
        <f t="shared" si="700"/>
        <v>#N/A</v>
      </c>
      <c r="C1477" s="17" t="e">
        <f>VLOOKUP(Audit!B242,$V$3:$AE$12,2,FALSE) &amp; VLOOKUP(Audit!B242,$V$13:$AE$22,2,FALSE)&amp; IF(Audit!B242=10,Audit!V242&amp;Audit!W242,"")</f>
        <v>#N/A</v>
      </c>
      <c r="D1477" s="17" t="e">
        <f>VLOOKUP(Audit!C242,$V$3:$AE$12,3,FALSE) &amp; VLOOKUP(Audit!C242,$V$13:$AE$22,3,FALSE) &amp;IF(Audit!C242=10,Audit!V242&amp;Audit!W242,"")</f>
        <v>#N/A</v>
      </c>
      <c r="E1477" s="17" t="e">
        <f>VLOOKUP(Audit!D242,$V$3:$AE$12,4,FALSE)&amp; Audit!T242 &amp; VLOOKUP(Audit!D242,$V$13:$AE$22,4,FALSE)&amp; IF(Audit!D242=10,Audit!V242&amp;Audit!W242,"")</f>
        <v>#N/A</v>
      </c>
      <c r="F1477" s="17" t="e">
        <f>VLOOKUP(Audit!E242,$V$3:$AE$12,5,FALSE) &amp; VLOOKUP(Audit!E242,$V$13:$AE$22,5,FALSE)&amp; IF(Audit!E242=10,Audit!V242&amp;Audit!W242,"")</f>
        <v>#N/A</v>
      </c>
      <c r="G1477" s="17" t="e">
        <f>VLOOKUP(Audit!F242,$V$3:$AE$12,6,FALSE) &amp; VLOOKUP(Audit!F242,$V$13:$AE$22,6,FALSE)&amp; IF(Audit!F242=10,Audit!V242&amp;Audit!W242,"")</f>
        <v>#N/A</v>
      </c>
      <c r="H1477" s="17" t="e">
        <f>VLOOKUP(Audit!G242,$V$3:$AE$12,7,FALSE) &amp; VLOOKUP(Audit!G242,$V$13:$AE$22,7,FALSE)&amp;IF(Audit!G242=10,Audit!V242&amp;Audit!W242,"")</f>
        <v>#N/A</v>
      </c>
      <c r="I1477" s="17" t="e">
        <f>VLOOKUP(Audit!H242,$V$3:$AE$12,8,FALSE) &amp; Audit!U242 &amp; VLOOKUP(Audit!H242,$V$13:$AE$22,8,FALSE)&amp;IF(Audit!H242=10,Audit!V242&amp;Audit!W242,"")</f>
        <v>#N/A</v>
      </c>
      <c r="J1477" s="17" t="e">
        <f>VLOOKUP(Audit!I242,$V$3:$AE$12,9,FALSE) &amp; VLOOKUP(Audit!I242,$V$13:$AE$22,9,FALSE) &amp; IF(Audit!I242=10,Audit!V242&amp;Audit!W242,"") &amp; IF(Audit!I242&lt;&gt;1,U1477,"")</f>
        <v>#N/A</v>
      </c>
      <c r="K1477" s="17" t="e">
        <f>VLOOKUP(Audit!J242,$V$3:$AE$12,10,FALSE) &amp; Audit!S242 &amp; VLOOKUP(Audit!J242,$V$13:$AE$22,10,FALSE) &amp; IF(Audit!J242=10,Audit!V242&amp;Audit!W242,"") &amp; IF(Audit!J242&lt;&gt;1,U1477,"")</f>
        <v>#N/A</v>
      </c>
      <c r="L1477" s="10">
        <f>Audit!K242</f>
        <v>0</v>
      </c>
      <c r="M1477" s="10" t="e">
        <f t="shared" si="701"/>
        <v>#N/A</v>
      </c>
      <c r="N1477" s="10" t="e">
        <f t="shared" si="702"/>
        <v>#N/A</v>
      </c>
      <c r="O1477" s="10" t="e">
        <f t="shared" si="703"/>
        <v>#N/A</v>
      </c>
      <c r="P1477" s="10" t="e">
        <f t="shared" si="704"/>
        <v>#N/A</v>
      </c>
      <c r="Q1477" s="10" t="e">
        <f t="shared" si="705"/>
        <v>#N/A</v>
      </c>
      <c r="R1477" s="10" t="e">
        <f t="shared" si="706"/>
        <v>#N/A</v>
      </c>
      <c r="S1477" s="10" t="e">
        <f t="shared" si="707"/>
        <v>#N/A</v>
      </c>
      <c r="T1477" s="10" t="e">
        <f t="shared" si="708"/>
        <v>#N/A</v>
      </c>
      <c r="U1477" s="17" t="str">
        <f>IF(Audit!M242="","",VLOOKUP(Audit!M242,$W$26:$X$35,2,FALSE)) &amp; Audit!N242 &amp; IF(Audit!O242="","",IF(Audit!N242&lt;=1.4,VLOOKUP(Audit!O242,$W$38:X1522,2,FALSE),VLOOKUP(Audit!O242,$W$51:$X$61,2,FALSE))) &amp; IF(Audit!P242="","",VLOOKUP(Audit!P242,$Y$26:$Z$35,2,FALSE) &amp; Audit!Q242 &amp; IF(Audit!O242="","",IF(Audit!Q242&lt;=1.4,VLOOKUP(Audit!R242,$Y$38:$Z$48,2,FALSE),VLOOKUP(Audit!R242,$Y$51:$Z$61,2,FALSE))))</f>
        <v/>
      </c>
      <c r="V1477" s="21"/>
      <c r="AH1477" s="49">
        <f>Audit!A242</f>
        <v>0</v>
      </c>
      <c r="AI1477" s="50" t="e">
        <f>VLOOKUP(Audit!B242,$V$3:$AE$12,2,FALSE)&amp; IF(Audit!B242=10,Audit!V242,"")</f>
        <v>#N/A</v>
      </c>
      <c r="AJ1477" s="50" t="e">
        <f>VLOOKUP(Audit!B242,$V$13:$AE$22,2,FALSE)&amp; IF(Audit!B242=10,Audit!W242,"")</f>
        <v>#N/A</v>
      </c>
      <c r="AK1477" s="47" t="e">
        <f t="shared" si="709"/>
        <v>#N/A</v>
      </c>
      <c r="AL1477" s="50" t="e">
        <f>VLOOKUP(Audit!C242,$V$3:$AE$12,3,FALSE)&amp; IF(Audit!C242=10,Audit!V242,"")</f>
        <v>#N/A</v>
      </c>
      <c r="AM1477" s="50" t="e">
        <f>VLOOKUP(Audit!C242,$V$13:$AE$22,3,FALSE)&amp; IF(Audit!C242=10,Audit!W242,"")</f>
        <v>#N/A</v>
      </c>
      <c r="AN1477" s="47" t="e">
        <f t="shared" si="710"/>
        <v>#N/A</v>
      </c>
      <c r="AO1477" s="50" t="e">
        <f>VLOOKUP(Audit!D242,$V$3:$AE$12,4,FALSE) &amp;  Audit!T242 &amp; IF(Audit!D242=10,Audit!V242,"")</f>
        <v>#N/A</v>
      </c>
      <c r="AP1477" s="50" t="e">
        <f>VLOOKUP(Audit!D242,$V$13:$AE$22,4,FALSE)&amp; IF(Audit!D242=10,Audit!W242,"")</f>
        <v>#N/A</v>
      </c>
      <c r="AQ1477" s="47" t="e">
        <f t="shared" si="711"/>
        <v>#N/A</v>
      </c>
      <c r="AR1477" s="50" t="e">
        <f>VLOOKUP(Audit!E242,$V$3:$AE$12,5,FALSE)&amp; IF(Audit!E242=10,Audit!V242,"")</f>
        <v>#N/A</v>
      </c>
      <c r="AS1477" s="50" t="e">
        <f>VLOOKUP(Audit!E242,$V$13:$AE$22,5,FALSE)&amp; IF(Audit!E242=10,Audit!W242,"")</f>
        <v>#N/A</v>
      </c>
      <c r="AT1477" s="47" t="e">
        <f t="shared" si="712"/>
        <v>#N/A</v>
      </c>
      <c r="AU1477" s="50" t="e">
        <f>VLOOKUP(Audit!F242,$V$3:$AE$12,6,FALSE)&amp; IF(Audit!F242=10,Audit!V242,"")</f>
        <v>#N/A</v>
      </c>
      <c r="AV1477" s="50" t="e">
        <f>VLOOKUP(Audit!F242,$V$13:$AE$22,6,FALSE)&amp; IF(Audit!F242=10,Audit!W242,"")</f>
        <v>#N/A</v>
      </c>
      <c r="AW1477" s="47" t="e">
        <f t="shared" si="713"/>
        <v>#N/A</v>
      </c>
      <c r="AX1477" s="50" t="e">
        <f>VLOOKUP(Audit!G242,$V$3:$AE$12,7,FALSE)&amp; IF(Audit!G242=10,Audit!V242,"")</f>
        <v>#N/A</v>
      </c>
      <c r="AY1477" s="50" t="e">
        <f>VLOOKUP(Audit!G242,$V$13:$AE$22,7,FALSE) &amp; IF(Audit!G242=10,Audit!W242,"")</f>
        <v>#N/A</v>
      </c>
      <c r="AZ1477" s="47" t="e">
        <f t="shared" si="714"/>
        <v>#N/A</v>
      </c>
      <c r="BA1477" s="50" t="e">
        <f>VLOOKUP(Audit!H242,$V$3:$AE$12,8,FALSE)&amp; Audit!U242 &amp; IF(Audit!H242=10,Audit!V242,"")</f>
        <v>#N/A</v>
      </c>
      <c r="BB1477" s="50" t="e">
        <f>VLOOKUP(Audit!H242,$V$13:$AE$22,8,FALSE) &amp; IF(Audit!H242=10,Audit!W242,"")</f>
        <v>#N/A</v>
      </c>
      <c r="BC1477" s="47" t="e">
        <f t="shared" si="715"/>
        <v>#N/A</v>
      </c>
      <c r="BD1477" s="50" t="e">
        <f>VLOOKUP(Audit!I242,$V$3:$AE$12,9,FALSE)&amp; IF(Audit!I242=10,Audit!V242,"")</f>
        <v>#N/A</v>
      </c>
      <c r="BE1477" s="50" t="e">
        <f>VLOOKUP(Audit!I242,$V$13:$AE$22,9,FALSE) &amp; IF(Audit!I242=10,Audit!W242,"") &amp; IF(Audit!I242&lt;&gt;1,U1477,"")</f>
        <v>#N/A</v>
      </c>
      <c r="BF1477" s="47" t="e">
        <f t="shared" si="716"/>
        <v>#N/A</v>
      </c>
      <c r="BG1477" s="50" t="e">
        <f>VLOOKUP(Audit!J242,$V$3:$AE$12,10,FALSE) &amp; Audit!S242 &amp; IF(Audit!J242=10,Audit!V242,"")</f>
        <v>#N/A</v>
      </c>
      <c r="BH1477" s="50" t="e">
        <f>VLOOKUP(Audit!J242,$V$13:$AE$22,10,FALSE) &amp; IF(Audit!J242=10,Audit!W242,"") &amp; IF(Audit!J242&lt;&gt;1,U1477,"")</f>
        <v>#N/A</v>
      </c>
      <c r="BI1477" s="47" t="e">
        <f t="shared" si="717"/>
        <v>#N/A</v>
      </c>
      <c r="BJ1477" s="48" t="str">
        <f t="shared" si="718"/>
        <v/>
      </c>
      <c r="BK1477" s="48" t="str">
        <f t="shared" si="719"/>
        <v/>
      </c>
      <c r="BL1477" s="48" t="str">
        <f t="shared" si="720"/>
        <v/>
      </c>
      <c r="BM1477" s="48" t="str">
        <f t="shared" si="721"/>
        <v/>
      </c>
      <c r="BN1477" s="48" t="str">
        <f t="shared" si="722"/>
        <v/>
      </c>
      <c r="BO1477" s="48" t="str">
        <f t="shared" si="723"/>
        <v/>
      </c>
      <c r="BP1477" s="48" t="str">
        <f t="shared" si="724"/>
        <v/>
      </c>
      <c r="BQ1477" s="48" t="str">
        <f t="shared" si="725"/>
        <v/>
      </c>
      <c r="BR1477" s="48" t="str">
        <f t="shared" si="726"/>
        <v/>
      </c>
      <c r="BS1477" s="48" t="str">
        <f t="shared" si="727"/>
        <v/>
      </c>
      <c r="BT1477" s="48" t="str">
        <f t="shared" si="728"/>
        <v/>
      </c>
      <c r="BU1477" s="48" t="str">
        <f t="shared" si="729"/>
        <v/>
      </c>
    </row>
    <row r="1478" spans="1:73">
      <c r="A1478" s="10">
        <f>Audit!A243</f>
        <v>0</v>
      </c>
      <c r="B1478" s="10" t="e">
        <f t="shared" si="700"/>
        <v>#N/A</v>
      </c>
      <c r="C1478" s="17" t="e">
        <f>VLOOKUP(Audit!B243,$V$3:$AE$12,2,FALSE) &amp; VLOOKUP(Audit!B243,$V$13:$AE$22,2,FALSE)&amp; IF(Audit!B243=10,Audit!V243&amp;Audit!W243,"")</f>
        <v>#N/A</v>
      </c>
      <c r="D1478" s="17" t="e">
        <f>VLOOKUP(Audit!C243,$V$3:$AE$12,3,FALSE) &amp; VLOOKUP(Audit!C243,$V$13:$AE$22,3,FALSE) &amp;IF(Audit!C243=10,Audit!V243&amp;Audit!W243,"")</f>
        <v>#N/A</v>
      </c>
      <c r="E1478" s="17" t="e">
        <f>VLOOKUP(Audit!D243,$V$3:$AE$12,4,FALSE)&amp; Audit!T243 &amp; VLOOKUP(Audit!D243,$V$13:$AE$22,4,FALSE)&amp; IF(Audit!D243=10,Audit!V243&amp;Audit!W243,"")</f>
        <v>#N/A</v>
      </c>
      <c r="F1478" s="17" t="e">
        <f>VLOOKUP(Audit!E243,$V$3:$AE$12,5,FALSE) &amp; VLOOKUP(Audit!E243,$V$13:$AE$22,5,FALSE)&amp; IF(Audit!E243=10,Audit!V243&amp;Audit!W243,"")</f>
        <v>#N/A</v>
      </c>
      <c r="G1478" s="17" t="e">
        <f>VLOOKUP(Audit!F243,$V$3:$AE$12,6,FALSE) &amp; VLOOKUP(Audit!F243,$V$13:$AE$22,6,FALSE)&amp; IF(Audit!F243=10,Audit!V243&amp;Audit!W243,"")</f>
        <v>#N/A</v>
      </c>
      <c r="H1478" s="17" t="e">
        <f>VLOOKUP(Audit!G243,$V$3:$AE$12,7,FALSE) &amp; VLOOKUP(Audit!G243,$V$13:$AE$22,7,FALSE)&amp;IF(Audit!G243=10,Audit!V243&amp;Audit!W243,"")</f>
        <v>#N/A</v>
      </c>
      <c r="I1478" s="17" t="e">
        <f>VLOOKUP(Audit!H243,$V$3:$AE$12,8,FALSE) &amp; Audit!U243 &amp; VLOOKUP(Audit!H243,$V$13:$AE$22,8,FALSE)&amp;IF(Audit!H243=10,Audit!V243&amp;Audit!W243,"")</f>
        <v>#N/A</v>
      </c>
      <c r="J1478" s="17" t="e">
        <f>VLOOKUP(Audit!I243,$V$3:$AE$12,9,FALSE) &amp; VLOOKUP(Audit!I243,$V$13:$AE$22,9,FALSE) &amp; IF(Audit!I243=10,Audit!V243&amp;Audit!W243,"") &amp; IF(Audit!I243&lt;&gt;1,U1478,"")</f>
        <v>#N/A</v>
      </c>
      <c r="K1478" s="17" t="e">
        <f>VLOOKUP(Audit!J243,$V$3:$AE$12,10,FALSE) &amp; Audit!S243 &amp; VLOOKUP(Audit!J243,$V$13:$AE$22,10,FALSE) &amp; IF(Audit!J243=10,Audit!V243&amp;Audit!W243,"") &amp; IF(Audit!J243&lt;&gt;1,U1478,"")</f>
        <v>#N/A</v>
      </c>
      <c r="L1478" s="10">
        <f>Audit!K243</f>
        <v>0</v>
      </c>
      <c r="M1478" s="10" t="e">
        <f t="shared" si="701"/>
        <v>#N/A</v>
      </c>
      <c r="N1478" s="10" t="e">
        <f t="shared" si="702"/>
        <v>#N/A</v>
      </c>
      <c r="O1478" s="10" t="e">
        <f t="shared" si="703"/>
        <v>#N/A</v>
      </c>
      <c r="P1478" s="10" t="e">
        <f t="shared" si="704"/>
        <v>#N/A</v>
      </c>
      <c r="Q1478" s="10" t="e">
        <f t="shared" si="705"/>
        <v>#N/A</v>
      </c>
      <c r="R1478" s="10" t="e">
        <f t="shared" si="706"/>
        <v>#N/A</v>
      </c>
      <c r="S1478" s="10" t="e">
        <f t="shared" si="707"/>
        <v>#N/A</v>
      </c>
      <c r="T1478" s="10" t="e">
        <f t="shared" si="708"/>
        <v>#N/A</v>
      </c>
      <c r="U1478" s="17" t="str">
        <f>IF(Audit!M243="","",VLOOKUP(Audit!M243,$W$26:$X$35,2,FALSE)) &amp; Audit!N243 &amp; IF(Audit!O243="","",IF(Audit!N243&lt;=1.4,VLOOKUP(Audit!O243,$W$38:X1523,2,FALSE),VLOOKUP(Audit!O243,$W$51:$X$61,2,FALSE))) &amp; IF(Audit!P243="","",VLOOKUP(Audit!P243,$Y$26:$Z$35,2,FALSE) &amp; Audit!Q243 &amp; IF(Audit!O243="","",IF(Audit!Q243&lt;=1.4,VLOOKUP(Audit!R243,$Y$38:$Z$48,2,FALSE),VLOOKUP(Audit!R243,$Y$51:$Z$61,2,FALSE))))</f>
        <v/>
      </c>
      <c r="V1478" s="21"/>
      <c r="AH1478" s="49">
        <f>Audit!A243</f>
        <v>0</v>
      </c>
      <c r="AI1478" s="50" t="e">
        <f>VLOOKUP(Audit!B243,$V$3:$AE$12,2,FALSE)&amp; IF(Audit!B243=10,Audit!V243,"")</f>
        <v>#N/A</v>
      </c>
      <c r="AJ1478" s="50" t="e">
        <f>VLOOKUP(Audit!B243,$V$13:$AE$22,2,FALSE)&amp; IF(Audit!B243=10,Audit!W243,"")</f>
        <v>#N/A</v>
      </c>
      <c r="AK1478" s="47" t="e">
        <f t="shared" si="709"/>
        <v>#N/A</v>
      </c>
      <c r="AL1478" s="50" t="e">
        <f>VLOOKUP(Audit!C243,$V$3:$AE$12,3,FALSE)&amp; IF(Audit!C243=10,Audit!V243,"")</f>
        <v>#N/A</v>
      </c>
      <c r="AM1478" s="50" t="e">
        <f>VLOOKUP(Audit!C243,$V$13:$AE$22,3,FALSE)&amp; IF(Audit!C243=10,Audit!W243,"")</f>
        <v>#N/A</v>
      </c>
      <c r="AN1478" s="47" t="e">
        <f t="shared" si="710"/>
        <v>#N/A</v>
      </c>
      <c r="AO1478" s="50" t="e">
        <f>VLOOKUP(Audit!D243,$V$3:$AE$12,4,FALSE) &amp;  Audit!T243 &amp; IF(Audit!D243=10,Audit!V243,"")</f>
        <v>#N/A</v>
      </c>
      <c r="AP1478" s="50" t="e">
        <f>VLOOKUP(Audit!D243,$V$13:$AE$22,4,FALSE)&amp; IF(Audit!D243=10,Audit!W243,"")</f>
        <v>#N/A</v>
      </c>
      <c r="AQ1478" s="47" t="e">
        <f t="shared" si="711"/>
        <v>#N/A</v>
      </c>
      <c r="AR1478" s="50" t="e">
        <f>VLOOKUP(Audit!E243,$V$3:$AE$12,5,FALSE)&amp; IF(Audit!E243=10,Audit!V243,"")</f>
        <v>#N/A</v>
      </c>
      <c r="AS1478" s="50" t="e">
        <f>VLOOKUP(Audit!E243,$V$13:$AE$22,5,FALSE)&amp; IF(Audit!E243=10,Audit!W243,"")</f>
        <v>#N/A</v>
      </c>
      <c r="AT1478" s="47" t="e">
        <f t="shared" si="712"/>
        <v>#N/A</v>
      </c>
      <c r="AU1478" s="50" t="e">
        <f>VLOOKUP(Audit!F243,$V$3:$AE$12,6,FALSE)&amp; IF(Audit!F243=10,Audit!V243,"")</f>
        <v>#N/A</v>
      </c>
      <c r="AV1478" s="50" t="e">
        <f>VLOOKUP(Audit!F243,$V$13:$AE$22,6,FALSE)&amp; IF(Audit!F243=10,Audit!W243,"")</f>
        <v>#N/A</v>
      </c>
      <c r="AW1478" s="47" t="e">
        <f t="shared" si="713"/>
        <v>#N/A</v>
      </c>
      <c r="AX1478" s="50" t="e">
        <f>VLOOKUP(Audit!G243,$V$3:$AE$12,7,FALSE)&amp; IF(Audit!G243=10,Audit!V243,"")</f>
        <v>#N/A</v>
      </c>
      <c r="AY1478" s="50" t="e">
        <f>VLOOKUP(Audit!G243,$V$13:$AE$22,7,FALSE) &amp; IF(Audit!G243=10,Audit!W243,"")</f>
        <v>#N/A</v>
      </c>
      <c r="AZ1478" s="47" t="e">
        <f t="shared" si="714"/>
        <v>#N/A</v>
      </c>
      <c r="BA1478" s="50" t="e">
        <f>VLOOKUP(Audit!H243,$V$3:$AE$12,8,FALSE)&amp; Audit!U243 &amp; IF(Audit!H243=10,Audit!V243,"")</f>
        <v>#N/A</v>
      </c>
      <c r="BB1478" s="50" t="e">
        <f>VLOOKUP(Audit!H243,$V$13:$AE$22,8,FALSE) &amp; IF(Audit!H243=10,Audit!W243,"")</f>
        <v>#N/A</v>
      </c>
      <c r="BC1478" s="47" t="e">
        <f t="shared" si="715"/>
        <v>#N/A</v>
      </c>
      <c r="BD1478" s="50" t="e">
        <f>VLOOKUP(Audit!I243,$V$3:$AE$12,9,FALSE)&amp; IF(Audit!I243=10,Audit!V243,"")</f>
        <v>#N/A</v>
      </c>
      <c r="BE1478" s="50" t="e">
        <f>VLOOKUP(Audit!I243,$V$13:$AE$22,9,FALSE) &amp; IF(Audit!I243=10,Audit!W243,"") &amp; IF(Audit!I243&lt;&gt;1,U1478,"")</f>
        <v>#N/A</v>
      </c>
      <c r="BF1478" s="47" t="e">
        <f t="shared" si="716"/>
        <v>#N/A</v>
      </c>
      <c r="BG1478" s="50" t="e">
        <f>VLOOKUP(Audit!J243,$V$3:$AE$12,10,FALSE) &amp; Audit!S243 &amp; IF(Audit!J243=10,Audit!V243,"")</f>
        <v>#N/A</v>
      </c>
      <c r="BH1478" s="50" t="e">
        <f>VLOOKUP(Audit!J243,$V$13:$AE$22,10,FALSE) &amp; IF(Audit!J243=10,Audit!W243,"") &amp; IF(Audit!J243&lt;&gt;1,U1478,"")</f>
        <v>#N/A</v>
      </c>
      <c r="BI1478" s="47" t="e">
        <f t="shared" si="717"/>
        <v>#N/A</v>
      </c>
      <c r="BJ1478" s="48" t="str">
        <f t="shared" si="718"/>
        <v/>
      </c>
      <c r="BK1478" s="48" t="str">
        <f t="shared" si="719"/>
        <v/>
      </c>
      <c r="BL1478" s="48" t="str">
        <f t="shared" si="720"/>
        <v/>
      </c>
      <c r="BM1478" s="48" t="str">
        <f t="shared" si="721"/>
        <v/>
      </c>
      <c r="BN1478" s="48" t="str">
        <f t="shared" si="722"/>
        <v/>
      </c>
      <c r="BO1478" s="48" t="str">
        <f t="shared" si="723"/>
        <v/>
      </c>
      <c r="BP1478" s="48" t="str">
        <f t="shared" si="724"/>
        <v/>
      </c>
      <c r="BQ1478" s="48" t="str">
        <f t="shared" si="725"/>
        <v/>
      </c>
      <c r="BR1478" s="48" t="str">
        <f t="shared" si="726"/>
        <v/>
      </c>
      <c r="BS1478" s="48" t="str">
        <f t="shared" si="727"/>
        <v/>
      </c>
      <c r="BT1478" s="48" t="str">
        <f t="shared" si="728"/>
        <v/>
      </c>
      <c r="BU1478" s="48" t="str">
        <f t="shared" si="729"/>
        <v/>
      </c>
    </row>
    <row r="1479" spans="1:73">
      <c r="A1479" s="10">
        <f>Audit!A244</f>
        <v>0</v>
      </c>
      <c r="B1479" s="10" t="e">
        <f t="shared" si="700"/>
        <v>#N/A</v>
      </c>
      <c r="C1479" s="17" t="e">
        <f>VLOOKUP(Audit!B244,$V$3:$AE$12,2,FALSE) &amp; VLOOKUP(Audit!B244,$V$13:$AE$22,2,FALSE)&amp; IF(Audit!B244=10,Audit!V244&amp;Audit!W244,"")</f>
        <v>#N/A</v>
      </c>
      <c r="D1479" s="17" t="e">
        <f>VLOOKUP(Audit!C244,$V$3:$AE$12,3,FALSE) &amp; VLOOKUP(Audit!C244,$V$13:$AE$22,3,FALSE) &amp;IF(Audit!C244=10,Audit!V244&amp;Audit!W244,"")</f>
        <v>#N/A</v>
      </c>
      <c r="E1479" s="17" t="e">
        <f>VLOOKUP(Audit!D244,$V$3:$AE$12,4,FALSE)&amp; Audit!T244 &amp; VLOOKUP(Audit!D244,$V$13:$AE$22,4,FALSE)&amp; IF(Audit!D244=10,Audit!V244&amp;Audit!W244,"")</f>
        <v>#N/A</v>
      </c>
      <c r="F1479" s="17" t="e">
        <f>VLOOKUP(Audit!E244,$V$3:$AE$12,5,FALSE) &amp; VLOOKUP(Audit!E244,$V$13:$AE$22,5,FALSE)&amp; IF(Audit!E244=10,Audit!V244&amp;Audit!W244,"")</f>
        <v>#N/A</v>
      </c>
      <c r="G1479" s="17" t="e">
        <f>VLOOKUP(Audit!F244,$V$3:$AE$12,6,FALSE) &amp; VLOOKUP(Audit!F244,$V$13:$AE$22,6,FALSE)&amp; IF(Audit!F244=10,Audit!V244&amp;Audit!W244,"")</f>
        <v>#N/A</v>
      </c>
      <c r="H1479" s="17" t="e">
        <f>VLOOKUP(Audit!G244,$V$3:$AE$12,7,FALSE) &amp; VLOOKUP(Audit!G244,$V$13:$AE$22,7,FALSE)&amp;IF(Audit!G244=10,Audit!V244&amp;Audit!W244,"")</f>
        <v>#N/A</v>
      </c>
      <c r="I1479" s="17" t="e">
        <f>VLOOKUP(Audit!H244,$V$3:$AE$12,8,FALSE) &amp; Audit!U244 &amp; VLOOKUP(Audit!H244,$V$13:$AE$22,8,FALSE)&amp;IF(Audit!H244=10,Audit!V244&amp;Audit!W244,"")</f>
        <v>#N/A</v>
      </c>
      <c r="J1479" s="17" t="e">
        <f>VLOOKUP(Audit!I244,$V$3:$AE$12,9,FALSE) &amp; VLOOKUP(Audit!I244,$V$13:$AE$22,9,FALSE) &amp; IF(Audit!I244=10,Audit!V244&amp;Audit!W244,"") &amp; IF(Audit!I244&lt;&gt;1,U1479,"")</f>
        <v>#N/A</v>
      </c>
      <c r="K1479" s="17" t="e">
        <f>VLOOKUP(Audit!J244,$V$3:$AE$12,10,FALSE) &amp; Audit!S244 &amp; VLOOKUP(Audit!J244,$V$13:$AE$22,10,FALSE) &amp; IF(Audit!J244=10,Audit!V244&amp;Audit!W244,"") &amp; IF(Audit!J244&lt;&gt;1,U1479,"")</f>
        <v>#N/A</v>
      </c>
      <c r="L1479" s="10">
        <f>Audit!K244</f>
        <v>0</v>
      </c>
      <c r="M1479" s="10" t="e">
        <f t="shared" si="701"/>
        <v>#N/A</v>
      </c>
      <c r="N1479" s="10" t="e">
        <f t="shared" si="702"/>
        <v>#N/A</v>
      </c>
      <c r="O1479" s="10" t="e">
        <f t="shared" si="703"/>
        <v>#N/A</v>
      </c>
      <c r="P1479" s="10" t="e">
        <f t="shared" si="704"/>
        <v>#N/A</v>
      </c>
      <c r="Q1479" s="10" t="e">
        <f t="shared" si="705"/>
        <v>#N/A</v>
      </c>
      <c r="R1479" s="10" t="e">
        <f t="shared" si="706"/>
        <v>#N/A</v>
      </c>
      <c r="S1479" s="10" t="e">
        <f t="shared" si="707"/>
        <v>#N/A</v>
      </c>
      <c r="T1479" s="10" t="e">
        <f t="shared" si="708"/>
        <v>#N/A</v>
      </c>
      <c r="U1479" s="17" t="str">
        <f>IF(Audit!M244="","",VLOOKUP(Audit!M244,$W$26:$X$35,2,FALSE)) &amp; Audit!N244 &amp; IF(Audit!O244="","",IF(Audit!N244&lt;=1.4,VLOOKUP(Audit!O244,$W$38:X1524,2,FALSE),VLOOKUP(Audit!O244,$W$51:$X$61,2,FALSE))) &amp; IF(Audit!P244="","",VLOOKUP(Audit!P244,$Y$26:$Z$35,2,FALSE) &amp; Audit!Q244 &amp; IF(Audit!O244="","",IF(Audit!Q244&lt;=1.4,VLOOKUP(Audit!R244,$Y$38:$Z$48,2,FALSE),VLOOKUP(Audit!R244,$Y$51:$Z$61,2,FALSE))))</f>
        <v/>
      </c>
      <c r="V1479" s="21"/>
      <c r="AH1479" s="49">
        <f>Audit!A244</f>
        <v>0</v>
      </c>
      <c r="AI1479" s="50" t="e">
        <f>VLOOKUP(Audit!B244,$V$3:$AE$12,2,FALSE)&amp; IF(Audit!B244=10,Audit!V244,"")</f>
        <v>#N/A</v>
      </c>
      <c r="AJ1479" s="50" t="e">
        <f>VLOOKUP(Audit!B244,$V$13:$AE$22,2,FALSE)&amp; IF(Audit!B244=10,Audit!W244,"")</f>
        <v>#N/A</v>
      </c>
      <c r="AK1479" s="47" t="e">
        <f t="shared" si="709"/>
        <v>#N/A</v>
      </c>
      <c r="AL1479" s="50" t="e">
        <f>VLOOKUP(Audit!C244,$V$3:$AE$12,3,FALSE)&amp; IF(Audit!C244=10,Audit!V244,"")</f>
        <v>#N/A</v>
      </c>
      <c r="AM1479" s="50" t="e">
        <f>VLOOKUP(Audit!C244,$V$13:$AE$22,3,FALSE)&amp; IF(Audit!C244=10,Audit!W244,"")</f>
        <v>#N/A</v>
      </c>
      <c r="AN1479" s="47" t="e">
        <f t="shared" si="710"/>
        <v>#N/A</v>
      </c>
      <c r="AO1479" s="50" t="e">
        <f>VLOOKUP(Audit!D244,$V$3:$AE$12,4,FALSE) &amp;  Audit!T244 &amp; IF(Audit!D244=10,Audit!V244,"")</f>
        <v>#N/A</v>
      </c>
      <c r="AP1479" s="50" t="e">
        <f>VLOOKUP(Audit!D244,$V$13:$AE$22,4,FALSE)&amp; IF(Audit!D244=10,Audit!W244,"")</f>
        <v>#N/A</v>
      </c>
      <c r="AQ1479" s="47" t="e">
        <f t="shared" si="711"/>
        <v>#N/A</v>
      </c>
      <c r="AR1479" s="50" t="e">
        <f>VLOOKUP(Audit!E244,$V$3:$AE$12,5,FALSE)&amp; IF(Audit!E244=10,Audit!V244,"")</f>
        <v>#N/A</v>
      </c>
      <c r="AS1479" s="50" t="e">
        <f>VLOOKUP(Audit!E244,$V$13:$AE$22,5,FALSE)&amp; IF(Audit!E244=10,Audit!W244,"")</f>
        <v>#N/A</v>
      </c>
      <c r="AT1479" s="47" t="e">
        <f t="shared" si="712"/>
        <v>#N/A</v>
      </c>
      <c r="AU1479" s="50" t="e">
        <f>VLOOKUP(Audit!F244,$V$3:$AE$12,6,FALSE)&amp; IF(Audit!F244=10,Audit!V244,"")</f>
        <v>#N/A</v>
      </c>
      <c r="AV1479" s="50" t="e">
        <f>VLOOKUP(Audit!F244,$V$13:$AE$22,6,FALSE)&amp; IF(Audit!F244=10,Audit!W244,"")</f>
        <v>#N/A</v>
      </c>
      <c r="AW1479" s="47" t="e">
        <f t="shared" si="713"/>
        <v>#N/A</v>
      </c>
      <c r="AX1479" s="50" t="e">
        <f>VLOOKUP(Audit!G244,$V$3:$AE$12,7,FALSE)&amp; IF(Audit!G244=10,Audit!V244,"")</f>
        <v>#N/A</v>
      </c>
      <c r="AY1479" s="50" t="e">
        <f>VLOOKUP(Audit!G244,$V$13:$AE$22,7,FALSE) &amp; IF(Audit!G244=10,Audit!W244,"")</f>
        <v>#N/A</v>
      </c>
      <c r="AZ1479" s="47" t="e">
        <f t="shared" si="714"/>
        <v>#N/A</v>
      </c>
      <c r="BA1479" s="50" t="e">
        <f>VLOOKUP(Audit!H244,$V$3:$AE$12,8,FALSE)&amp; Audit!U244 &amp; IF(Audit!H244=10,Audit!V244,"")</f>
        <v>#N/A</v>
      </c>
      <c r="BB1479" s="50" t="e">
        <f>VLOOKUP(Audit!H244,$V$13:$AE$22,8,FALSE) &amp; IF(Audit!H244=10,Audit!W244,"")</f>
        <v>#N/A</v>
      </c>
      <c r="BC1479" s="47" t="e">
        <f t="shared" si="715"/>
        <v>#N/A</v>
      </c>
      <c r="BD1479" s="50" t="e">
        <f>VLOOKUP(Audit!I244,$V$3:$AE$12,9,FALSE)&amp; IF(Audit!I244=10,Audit!V244,"")</f>
        <v>#N/A</v>
      </c>
      <c r="BE1479" s="50" t="e">
        <f>VLOOKUP(Audit!I244,$V$13:$AE$22,9,FALSE) &amp; IF(Audit!I244=10,Audit!W244,"") &amp; IF(Audit!I244&lt;&gt;1,U1479,"")</f>
        <v>#N/A</v>
      </c>
      <c r="BF1479" s="47" t="e">
        <f t="shared" si="716"/>
        <v>#N/A</v>
      </c>
      <c r="BG1479" s="50" t="e">
        <f>VLOOKUP(Audit!J244,$V$3:$AE$12,10,FALSE) &amp; Audit!S244 &amp; IF(Audit!J244=10,Audit!V244,"")</f>
        <v>#N/A</v>
      </c>
      <c r="BH1479" s="50" t="e">
        <f>VLOOKUP(Audit!J244,$V$13:$AE$22,10,FALSE) &amp; IF(Audit!J244=10,Audit!W244,"") &amp; IF(Audit!J244&lt;&gt;1,U1479,"")</f>
        <v>#N/A</v>
      </c>
      <c r="BI1479" s="47" t="e">
        <f t="shared" si="717"/>
        <v>#N/A</v>
      </c>
      <c r="BJ1479" s="48" t="str">
        <f t="shared" si="718"/>
        <v/>
      </c>
      <c r="BK1479" s="48" t="str">
        <f t="shared" si="719"/>
        <v/>
      </c>
      <c r="BL1479" s="48" t="str">
        <f t="shared" si="720"/>
        <v/>
      </c>
      <c r="BM1479" s="48" t="str">
        <f t="shared" si="721"/>
        <v/>
      </c>
      <c r="BN1479" s="48" t="str">
        <f t="shared" si="722"/>
        <v/>
      </c>
      <c r="BO1479" s="48" t="str">
        <f t="shared" si="723"/>
        <v/>
      </c>
      <c r="BP1479" s="48" t="str">
        <f t="shared" si="724"/>
        <v/>
      </c>
      <c r="BQ1479" s="48" t="str">
        <f t="shared" si="725"/>
        <v/>
      </c>
      <c r="BR1479" s="48" t="str">
        <f t="shared" si="726"/>
        <v/>
      </c>
      <c r="BS1479" s="48" t="str">
        <f t="shared" si="727"/>
        <v/>
      </c>
      <c r="BT1479" s="48" t="str">
        <f t="shared" si="728"/>
        <v/>
      </c>
      <c r="BU1479" s="48" t="str">
        <f t="shared" si="729"/>
        <v/>
      </c>
    </row>
    <row r="1480" spans="1:73">
      <c r="A1480" s="10">
        <f>Audit!A245</f>
        <v>0</v>
      </c>
      <c r="B1480" s="10" t="e">
        <f t="shared" si="700"/>
        <v>#N/A</v>
      </c>
      <c r="C1480" s="17" t="e">
        <f>VLOOKUP(Audit!B245,$V$3:$AE$12,2,FALSE) &amp; VLOOKUP(Audit!B245,$V$13:$AE$22,2,FALSE)&amp; IF(Audit!B245=10,Audit!V245&amp;Audit!W245,"")</f>
        <v>#N/A</v>
      </c>
      <c r="D1480" s="17" t="e">
        <f>VLOOKUP(Audit!C245,$V$3:$AE$12,3,FALSE) &amp; VLOOKUP(Audit!C245,$V$13:$AE$22,3,FALSE) &amp;IF(Audit!C245=10,Audit!V245&amp;Audit!W245,"")</f>
        <v>#N/A</v>
      </c>
      <c r="E1480" s="17" t="e">
        <f>VLOOKUP(Audit!D245,$V$3:$AE$12,4,FALSE)&amp; Audit!T245 &amp; VLOOKUP(Audit!D245,$V$13:$AE$22,4,FALSE)&amp; IF(Audit!D245=10,Audit!V245&amp;Audit!W245,"")</f>
        <v>#N/A</v>
      </c>
      <c r="F1480" s="17" t="e">
        <f>VLOOKUP(Audit!E245,$V$3:$AE$12,5,FALSE) &amp; VLOOKUP(Audit!E245,$V$13:$AE$22,5,FALSE)&amp; IF(Audit!E245=10,Audit!V245&amp;Audit!W245,"")</f>
        <v>#N/A</v>
      </c>
      <c r="G1480" s="17" t="e">
        <f>VLOOKUP(Audit!F245,$V$3:$AE$12,6,FALSE) &amp; VLOOKUP(Audit!F245,$V$13:$AE$22,6,FALSE)&amp; IF(Audit!F245=10,Audit!V245&amp;Audit!W245,"")</f>
        <v>#N/A</v>
      </c>
      <c r="H1480" s="17" t="e">
        <f>VLOOKUP(Audit!G245,$V$3:$AE$12,7,FALSE) &amp; VLOOKUP(Audit!G245,$V$13:$AE$22,7,FALSE)&amp;IF(Audit!G245=10,Audit!V245&amp;Audit!W245,"")</f>
        <v>#N/A</v>
      </c>
      <c r="I1480" s="17" t="e">
        <f>VLOOKUP(Audit!H245,$V$3:$AE$12,8,FALSE) &amp; Audit!U245 &amp; VLOOKUP(Audit!H245,$V$13:$AE$22,8,FALSE)&amp;IF(Audit!H245=10,Audit!V245&amp;Audit!W245,"")</f>
        <v>#N/A</v>
      </c>
      <c r="J1480" s="17" t="e">
        <f>VLOOKUP(Audit!I245,$V$3:$AE$12,9,FALSE) &amp; VLOOKUP(Audit!I245,$V$13:$AE$22,9,FALSE) &amp; IF(Audit!I245=10,Audit!V245&amp;Audit!W245,"") &amp; IF(Audit!I245&lt;&gt;1,U1480,"")</f>
        <v>#N/A</v>
      </c>
      <c r="K1480" s="17" t="e">
        <f>VLOOKUP(Audit!J245,$V$3:$AE$12,10,FALSE) &amp; Audit!S245 &amp; VLOOKUP(Audit!J245,$V$13:$AE$22,10,FALSE) &amp; IF(Audit!J245=10,Audit!V245&amp;Audit!W245,"") &amp; IF(Audit!J245&lt;&gt;1,U1480,"")</f>
        <v>#N/A</v>
      </c>
      <c r="L1480" s="10">
        <f>Audit!K245</f>
        <v>0</v>
      </c>
      <c r="M1480" s="10" t="e">
        <f t="shared" si="701"/>
        <v>#N/A</v>
      </c>
      <c r="N1480" s="10" t="e">
        <f t="shared" si="702"/>
        <v>#N/A</v>
      </c>
      <c r="O1480" s="10" t="e">
        <f t="shared" si="703"/>
        <v>#N/A</v>
      </c>
      <c r="P1480" s="10" t="e">
        <f t="shared" si="704"/>
        <v>#N/A</v>
      </c>
      <c r="Q1480" s="10" t="e">
        <f t="shared" si="705"/>
        <v>#N/A</v>
      </c>
      <c r="R1480" s="10" t="e">
        <f t="shared" si="706"/>
        <v>#N/A</v>
      </c>
      <c r="S1480" s="10" t="e">
        <f t="shared" si="707"/>
        <v>#N/A</v>
      </c>
      <c r="T1480" s="10" t="e">
        <f t="shared" si="708"/>
        <v>#N/A</v>
      </c>
      <c r="U1480" s="17" t="str">
        <f>IF(Audit!M245="","",VLOOKUP(Audit!M245,$W$26:$X$35,2,FALSE)) &amp; Audit!N245 &amp; IF(Audit!O245="","",IF(Audit!N245&lt;=1.4,VLOOKUP(Audit!O245,$W$38:X1525,2,FALSE),VLOOKUP(Audit!O245,$W$51:$X$61,2,FALSE))) &amp; IF(Audit!P245="","",VLOOKUP(Audit!P245,$Y$26:$Z$35,2,FALSE) &amp; Audit!Q245 &amp; IF(Audit!O245="","",IF(Audit!Q245&lt;=1.4,VLOOKUP(Audit!R245,$Y$38:$Z$48,2,FALSE),VLOOKUP(Audit!R245,$Y$51:$Z$61,2,FALSE))))</f>
        <v/>
      </c>
      <c r="V1480" s="21"/>
      <c r="AH1480" s="49">
        <f>Audit!A245</f>
        <v>0</v>
      </c>
      <c r="AI1480" s="50" t="e">
        <f>VLOOKUP(Audit!B245,$V$3:$AE$12,2,FALSE)&amp; IF(Audit!B245=10,Audit!V245,"")</f>
        <v>#N/A</v>
      </c>
      <c r="AJ1480" s="50" t="e">
        <f>VLOOKUP(Audit!B245,$V$13:$AE$22,2,FALSE)&amp; IF(Audit!B245=10,Audit!W245,"")</f>
        <v>#N/A</v>
      </c>
      <c r="AK1480" s="47" t="e">
        <f t="shared" si="709"/>
        <v>#N/A</v>
      </c>
      <c r="AL1480" s="50" t="e">
        <f>VLOOKUP(Audit!C245,$V$3:$AE$12,3,FALSE)&amp; IF(Audit!C245=10,Audit!V245,"")</f>
        <v>#N/A</v>
      </c>
      <c r="AM1480" s="50" t="e">
        <f>VLOOKUP(Audit!C245,$V$13:$AE$22,3,FALSE)&amp; IF(Audit!C245=10,Audit!W245,"")</f>
        <v>#N/A</v>
      </c>
      <c r="AN1480" s="47" t="e">
        <f t="shared" si="710"/>
        <v>#N/A</v>
      </c>
      <c r="AO1480" s="50" t="e">
        <f>VLOOKUP(Audit!D245,$V$3:$AE$12,4,FALSE) &amp;  Audit!T245 &amp; IF(Audit!D245=10,Audit!V245,"")</f>
        <v>#N/A</v>
      </c>
      <c r="AP1480" s="50" t="e">
        <f>VLOOKUP(Audit!D245,$V$13:$AE$22,4,FALSE)&amp; IF(Audit!D245=10,Audit!W245,"")</f>
        <v>#N/A</v>
      </c>
      <c r="AQ1480" s="47" t="e">
        <f t="shared" si="711"/>
        <v>#N/A</v>
      </c>
      <c r="AR1480" s="50" t="e">
        <f>VLOOKUP(Audit!E245,$V$3:$AE$12,5,FALSE)&amp; IF(Audit!E245=10,Audit!V245,"")</f>
        <v>#N/A</v>
      </c>
      <c r="AS1480" s="50" t="e">
        <f>VLOOKUP(Audit!E245,$V$13:$AE$22,5,FALSE)&amp; IF(Audit!E245=10,Audit!W245,"")</f>
        <v>#N/A</v>
      </c>
      <c r="AT1480" s="47" t="e">
        <f t="shared" si="712"/>
        <v>#N/A</v>
      </c>
      <c r="AU1480" s="50" t="e">
        <f>VLOOKUP(Audit!F245,$V$3:$AE$12,6,FALSE)&amp; IF(Audit!F245=10,Audit!V245,"")</f>
        <v>#N/A</v>
      </c>
      <c r="AV1480" s="50" t="e">
        <f>VLOOKUP(Audit!F245,$V$13:$AE$22,6,FALSE)&amp; IF(Audit!F245=10,Audit!W245,"")</f>
        <v>#N/A</v>
      </c>
      <c r="AW1480" s="47" t="e">
        <f t="shared" si="713"/>
        <v>#N/A</v>
      </c>
      <c r="AX1480" s="50" t="e">
        <f>VLOOKUP(Audit!G245,$V$3:$AE$12,7,FALSE)&amp; IF(Audit!G245=10,Audit!V245,"")</f>
        <v>#N/A</v>
      </c>
      <c r="AY1480" s="50" t="e">
        <f>VLOOKUP(Audit!G245,$V$13:$AE$22,7,FALSE) &amp; IF(Audit!G245=10,Audit!W245,"")</f>
        <v>#N/A</v>
      </c>
      <c r="AZ1480" s="47" t="e">
        <f t="shared" si="714"/>
        <v>#N/A</v>
      </c>
      <c r="BA1480" s="50" t="e">
        <f>VLOOKUP(Audit!H245,$V$3:$AE$12,8,FALSE)&amp; Audit!U245 &amp; IF(Audit!H245=10,Audit!V245,"")</f>
        <v>#N/A</v>
      </c>
      <c r="BB1480" s="50" t="e">
        <f>VLOOKUP(Audit!H245,$V$13:$AE$22,8,FALSE) &amp; IF(Audit!H245=10,Audit!W245,"")</f>
        <v>#N/A</v>
      </c>
      <c r="BC1480" s="47" t="e">
        <f t="shared" si="715"/>
        <v>#N/A</v>
      </c>
      <c r="BD1480" s="50" t="e">
        <f>VLOOKUP(Audit!I245,$V$3:$AE$12,9,FALSE)&amp; IF(Audit!I245=10,Audit!V245,"")</f>
        <v>#N/A</v>
      </c>
      <c r="BE1480" s="50" t="e">
        <f>VLOOKUP(Audit!I245,$V$13:$AE$22,9,FALSE) &amp; IF(Audit!I245=10,Audit!W245,"") &amp; IF(Audit!I245&lt;&gt;1,U1480,"")</f>
        <v>#N/A</v>
      </c>
      <c r="BF1480" s="47" t="e">
        <f t="shared" si="716"/>
        <v>#N/A</v>
      </c>
      <c r="BG1480" s="50" t="e">
        <f>VLOOKUP(Audit!J245,$V$3:$AE$12,10,FALSE) &amp; Audit!S245 &amp; IF(Audit!J245=10,Audit!V245,"")</f>
        <v>#N/A</v>
      </c>
      <c r="BH1480" s="50" t="e">
        <f>VLOOKUP(Audit!J245,$V$13:$AE$22,10,FALSE) &amp; IF(Audit!J245=10,Audit!W245,"") &amp; IF(Audit!J245&lt;&gt;1,U1480,"")</f>
        <v>#N/A</v>
      </c>
      <c r="BI1480" s="47" t="e">
        <f t="shared" si="717"/>
        <v>#N/A</v>
      </c>
      <c r="BJ1480" s="48" t="str">
        <f t="shared" si="718"/>
        <v/>
      </c>
      <c r="BK1480" s="48" t="str">
        <f t="shared" si="719"/>
        <v/>
      </c>
      <c r="BL1480" s="48" t="str">
        <f t="shared" si="720"/>
        <v/>
      </c>
      <c r="BM1480" s="48" t="str">
        <f t="shared" si="721"/>
        <v/>
      </c>
      <c r="BN1480" s="48" t="str">
        <f t="shared" si="722"/>
        <v/>
      </c>
      <c r="BO1480" s="48" t="str">
        <f t="shared" si="723"/>
        <v/>
      </c>
      <c r="BP1480" s="48" t="str">
        <f t="shared" si="724"/>
        <v/>
      </c>
      <c r="BQ1480" s="48" t="str">
        <f t="shared" si="725"/>
        <v/>
      </c>
      <c r="BR1480" s="48" t="str">
        <f t="shared" si="726"/>
        <v/>
      </c>
      <c r="BS1480" s="48" t="str">
        <f t="shared" si="727"/>
        <v/>
      </c>
      <c r="BT1480" s="48" t="str">
        <f t="shared" si="728"/>
        <v/>
      </c>
      <c r="BU1480" s="48" t="str">
        <f t="shared" si="729"/>
        <v/>
      </c>
    </row>
    <row r="1481" spans="1:73">
      <c r="A1481" s="10">
        <f>Audit!A246</f>
        <v>0</v>
      </c>
      <c r="B1481" s="10" t="e">
        <f t="shared" si="700"/>
        <v>#N/A</v>
      </c>
      <c r="C1481" s="17" t="e">
        <f>VLOOKUP(Audit!B246,$V$3:$AE$12,2,FALSE) &amp; VLOOKUP(Audit!B246,$V$13:$AE$22,2,FALSE)&amp; IF(Audit!B246=10,Audit!V246&amp;Audit!W246,"")</f>
        <v>#N/A</v>
      </c>
      <c r="D1481" s="17" t="e">
        <f>VLOOKUP(Audit!C246,$V$3:$AE$12,3,FALSE) &amp; VLOOKUP(Audit!C246,$V$13:$AE$22,3,FALSE) &amp;IF(Audit!C246=10,Audit!V246&amp;Audit!W246,"")</f>
        <v>#N/A</v>
      </c>
      <c r="E1481" s="17" t="e">
        <f>VLOOKUP(Audit!D246,$V$3:$AE$12,4,FALSE)&amp; Audit!T246 &amp; VLOOKUP(Audit!D246,$V$13:$AE$22,4,FALSE)&amp; IF(Audit!D246=10,Audit!V246&amp;Audit!W246,"")</f>
        <v>#N/A</v>
      </c>
      <c r="F1481" s="17" t="e">
        <f>VLOOKUP(Audit!E246,$V$3:$AE$12,5,FALSE) &amp; VLOOKUP(Audit!E246,$V$13:$AE$22,5,FALSE)&amp; IF(Audit!E246=10,Audit!V246&amp;Audit!W246,"")</f>
        <v>#N/A</v>
      </c>
      <c r="G1481" s="17" t="e">
        <f>VLOOKUP(Audit!F246,$V$3:$AE$12,6,FALSE) &amp; VLOOKUP(Audit!F246,$V$13:$AE$22,6,FALSE)&amp; IF(Audit!F246=10,Audit!V246&amp;Audit!W246,"")</f>
        <v>#N/A</v>
      </c>
      <c r="H1481" s="17" t="e">
        <f>VLOOKUP(Audit!G246,$V$3:$AE$12,7,FALSE) &amp; VLOOKUP(Audit!G246,$V$13:$AE$22,7,FALSE)&amp;IF(Audit!G246=10,Audit!V246&amp;Audit!W246,"")</f>
        <v>#N/A</v>
      </c>
      <c r="I1481" s="17" t="e">
        <f>VLOOKUP(Audit!H246,$V$3:$AE$12,8,FALSE) &amp; Audit!U246 &amp; VLOOKUP(Audit!H246,$V$13:$AE$22,8,FALSE)&amp;IF(Audit!H246=10,Audit!V246&amp;Audit!W246,"")</f>
        <v>#N/A</v>
      </c>
      <c r="J1481" s="17" t="e">
        <f>VLOOKUP(Audit!I246,$V$3:$AE$12,9,FALSE) &amp; VLOOKUP(Audit!I246,$V$13:$AE$22,9,FALSE) &amp; IF(Audit!I246=10,Audit!V246&amp;Audit!W246,"") &amp; IF(Audit!I246&lt;&gt;1,U1481,"")</f>
        <v>#N/A</v>
      </c>
      <c r="K1481" s="17" t="e">
        <f>VLOOKUP(Audit!J246,$V$3:$AE$12,10,FALSE) &amp; Audit!S246 &amp; VLOOKUP(Audit!J246,$V$13:$AE$22,10,FALSE) &amp; IF(Audit!J246=10,Audit!V246&amp;Audit!W246,"") &amp; IF(Audit!J246&lt;&gt;1,U1481,"")</f>
        <v>#N/A</v>
      </c>
      <c r="L1481" s="10">
        <f>Audit!K246</f>
        <v>0</v>
      </c>
      <c r="M1481" s="10" t="e">
        <f t="shared" si="701"/>
        <v>#N/A</v>
      </c>
      <c r="N1481" s="10" t="e">
        <f t="shared" si="702"/>
        <v>#N/A</v>
      </c>
      <c r="O1481" s="10" t="e">
        <f t="shared" si="703"/>
        <v>#N/A</v>
      </c>
      <c r="P1481" s="10" t="e">
        <f t="shared" si="704"/>
        <v>#N/A</v>
      </c>
      <c r="Q1481" s="10" t="e">
        <f t="shared" si="705"/>
        <v>#N/A</v>
      </c>
      <c r="R1481" s="10" t="e">
        <f t="shared" si="706"/>
        <v>#N/A</v>
      </c>
      <c r="S1481" s="10" t="e">
        <f t="shared" si="707"/>
        <v>#N/A</v>
      </c>
      <c r="T1481" s="10" t="e">
        <f t="shared" si="708"/>
        <v>#N/A</v>
      </c>
      <c r="U1481" s="17" t="str">
        <f>IF(Audit!M246="","",VLOOKUP(Audit!M246,$W$26:$X$35,2,FALSE)) &amp; Audit!N246 &amp; IF(Audit!O246="","",IF(Audit!N246&lt;=1.4,VLOOKUP(Audit!O246,$W$38:X1526,2,FALSE),VLOOKUP(Audit!O246,$W$51:$X$61,2,FALSE))) &amp; IF(Audit!P246="","",VLOOKUP(Audit!P246,$Y$26:$Z$35,2,FALSE) &amp; Audit!Q246 &amp; IF(Audit!O246="","",IF(Audit!Q246&lt;=1.4,VLOOKUP(Audit!R246,$Y$38:$Z$48,2,FALSE),VLOOKUP(Audit!R246,$Y$51:$Z$61,2,FALSE))))</f>
        <v/>
      </c>
      <c r="V1481" s="21"/>
      <c r="AH1481" s="49">
        <f>Audit!A246</f>
        <v>0</v>
      </c>
      <c r="AI1481" s="50" t="e">
        <f>VLOOKUP(Audit!B246,$V$3:$AE$12,2,FALSE)&amp; IF(Audit!B246=10,Audit!V246,"")</f>
        <v>#N/A</v>
      </c>
      <c r="AJ1481" s="50" t="e">
        <f>VLOOKUP(Audit!B246,$V$13:$AE$22,2,FALSE)&amp; IF(Audit!B246=10,Audit!W246,"")</f>
        <v>#N/A</v>
      </c>
      <c r="AK1481" s="47" t="e">
        <f t="shared" si="709"/>
        <v>#N/A</v>
      </c>
      <c r="AL1481" s="50" t="e">
        <f>VLOOKUP(Audit!C246,$V$3:$AE$12,3,FALSE)&amp; IF(Audit!C246=10,Audit!V246,"")</f>
        <v>#N/A</v>
      </c>
      <c r="AM1481" s="50" t="e">
        <f>VLOOKUP(Audit!C246,$V$13:$AE$22,3,FALSE)&amp; IF(Audit!C246=10,Audit!W246,"")</f>
        <v>#N/A</v>
      </c>
      <c r="AN1481" s="47" t="e">
        <f t="shared" si="710"/>
        <v>#N/A</v>
      </c>
      <c r="AO1481" s="50" t="e">
        <f>VLOOKUP(Audit!D246,$V$3:$AE$12,4,FALSE) &amp;  Audit!T246 &amp; IF(Audit!D246=10,Audit!V246,"")</f>
        <v>#N/A</v>
      </c>
      <c r="AP1481" s="50" t="e">
        <f>VLOOKUP(Audit!D246,$V$13:$AE$22,4,FALSE)&amp; IF(Audit!D246=10,Audit!W246,"")</f>
        <v>#N/A</v>
      </c>
      <c r="AQ1481" s="47" t="e">
        <f t="shared" si="711"/>
        <v>#N/A</v>
      </c>
      <c r="AR1481" s="50" t="e">
        <f>VLOOKUP(Audit!E246,$V$3:$AE$12,5,FALSE)&amp; IF(Audit!E246=10,Audit!V246,"")</f>
        <v>#N/A</v>
      </c>
      <c r="AS1481" s="50" t="e">
        <f>VLOOKUP(Audit!E246,$V$13:$AE$22,5,FALSE)&amp; IF(Audit!E246=10,Audit!W246,"")</f>
        <v>#N/A</v>
      </c>
      <c r="AT1481" s="47" t="e">
        <f t="shared" si="712"/>
        <v>#N/A</v>
      </c>
      <c r="AU1481" s="50" t="e">
        <f>VLOOKUP(Audit!F246,$V$3:$AE$12,6,FALSE)&amp; IF(Audit!F246=10,Audit!V246,"")</f>
        <v>#N/A</v>
      </c>
      <c r="AV1481" s="50" t="e">
        <f>VLOOKUP(Audit!F246,$V$13:$AE$22,6,FALSE)&amp; IF(Audit!F246=10,Audit!W246,"")</f>
        <v>#N/A</v>
      </c>
      <c r="AW1481" s="47" t="e">
        <f t="shared" si="713"/>
        <v>#N/A</v>
      </c>
      <c r="AX1481" s="50" t="e">
        <f>VLOOKUP(Audit!G246,$V$3:$AE$12,7,FALSE)&amp; IF(Audit!G246=10,Audit!V246,"")</f>
        <v>#N/A</v>
      </c>
      <c r="AY1481" s="50" t="e">
        <f>VLOOKUP(Audit!G246,$V$13:$AE$22,7,FALSE) &amp; IF(Audit!G246=10,Audit!W246,"")</f>
        <v>#N/A</v>
      </c>
      <c r="AZ1481" s="47" t="e">
        <f t="shared" si="714"/>
        <v>#N/A</v>
      </c>
      <c r="BA1481" s="50" t="e">
        <f>VLOOKUP(Audit!H246,$V$3:$AE$12,8,FALSE)&amp; Audit!U246 &amp; IF(Audit!H246=10,Audit!V246,"")</f>
        <v>#N/A</v>
      </c>
      <c r="BB1481" s="50" t="e">
        <f>VLOOKUP(Audit!H246,$V$13:$AE$22,8,FALSE) &amp; IF(Audit!H246=10,Audit!W246,"")</f>
        <v>#N/A</v>
      </c>
      <c r="BC1481" s="47" t="e">
        <f t="shared" si="715"/>
        <v>#N/A</v>
      </c>
      <c r="BD1481" s="50" t="e">
        <f>VLOOKUP(Audit!I246,$V$3:$AE$12,9,FALSE)&amp; IF(Audit!I246=10,Audit!V246,"")</f>
        <v>#N/A</v>
      </c>
      <c r="BE1481" s="50" t="e">
        <f>VLOOKUP(Audit!I246,$V$13:$AE$22,9,FALSE) &amp; IF(Audit!I246=10,Audit!W246,"") &amp; IF(Audit!I246&lt;&gt;1,U1481,"")</f>
        <v>#N/A</v>
      </c>
      <c r="BF1481" s="47" t="e">
        <f t="shared" si="716"/>
        <v>#N/A</v>
      </c>
      <c r="BG1481" s="50" t="e">
        <f>VLOOKUP(Audit!J246,$V$3:$AE$12,10,FALSE) &amp; Audit!S246 &amp; IF(Audit!J246=10,Audit!V246,"")</f>
        <v>#N/A</v>
      </c>
      <c r="BH1481" s="50" t="e">
        <f>VLOOKUP(Audit!J246,$V$13:$AE$22,10,FALSE) &amp; IF(Audit!J246=10,Audit!W246,"") &amp; IF(Audit!J246&lt;&gt;1,U1481,"")</f>
        <v>#N/A</v>
      </c>
      <c r="BI1481" s="47" t="e">
        <f t="shared" si="717"/>
        <v>#N/A</v>
      </c>
      <c r="BJ1481" s="48" t="str">
        <f t="shared" si="718"/>
        <v/>
      </c>
      <c r="BK1481" s="48" t="str">
        <f t="shared" si="719"/>
        <v/>
      </c>
      <c r="BL1481" s="48" t="str">
        <f t="shared" si="720"/>
        <v/>
      </c>
      <c r="BM1481" s="48" t="str">
        <f t="shared" si="721"/>
        <v/>
      </c>
      <c r="BN1481" s="48" t="str">
        <f t="shared" si="722"/>
        <v/>
      </c>
      <c r="BO1481" s="48" t="str">
        <f t="shared" si="723"/>
        <v/>
      </c>
      <c r="BP1481" s="48" t="str">
        <f t="shared" si="724"/>
        <v/>
      </c>
      <c r="BQ1481" s="48" t="str">
        <f t="shared" si="725"/>
        <v/>
      </c>
      <c r="BR1481" s="48" t="str">
        <f t="shared" si="726"/>
        <v/>
      </c>
      <c r="BS1481" s="48" t="str">
        <f t="shared" si="727"/>
        <v/>
      </c>
      <c r="BT1481" s="48" t="str">
        <f t="shared" si="728"/>
        <v/>
      </c>
      <c r="BU1481" s="48" t="str">
        <f t="shared" si="729"/>
        <v/>
      </c>
    </row>
    <row r="1482" spans="1:73">
      <c r="A1482" s="10">
        <f>Audit!A247</f>
        <v>0</v>
      </c>
      <c r="B1482" s="10" t="e">
        <f t="shared" si="700"/>
        <v>#N/A</v>
      </c>
      <c r="C1482" s="17" t="e">
        <f>VLOOKUP(Audit!B247,$V$3:$AE$12,2,FALSE) &amp; VLOOKUP(Audit!B247,$V$13:$AE$22,2,FALSE)&amp; IF(Audit!B247=10,Audit!V247&amp;Audit!W247,"")</f>
        <v>#N/A</v>
      </c>
      <c r="D1482" s="17" t="e">
        <f>VLOOKUP(Audit!C247,$V$3:$AE$12,3,FALSE) &amp; VLOOKUP(Audit!C247,$V$13:$AE$22,3,FALSE) &amp;IF(Audit!C247=10,Audit!V247&amp;Audit!W247,"")</f>
        <v>#N/A</v>
      </c>
      <c r="E1482" s="17" t="e">
        <f>VLOOKUP(Audit!D247,$V$3:$AE$12,4,FALSE)&amp; Audit!T247 &amp; VLOOKUP(Audit!D247,$V$13:$AE$22,4,FALSE)&amp; IF(Audit!D247=10,Audit!V247&amp;Audit!W247,"")</f>
        <v>#N/A</v>
      </c>
      <c r="F1482" s="17" t="e">
        <f>VLOOKUP(Audit!E247,$V$3:$AE$12,5,FALSE) &amp; VLOOKUP(Audit!E247,$V$13:$AE$22,5,FALSE)&amp; IF(Audit!E247=10,Audit!V247&amp;Audit!W247,"")</f>
        <v>#N/A</v>
      </c>
      <c r="G1482" s="17" t="e">
        <f>VLOOKUP(Audit!F247,$V$3:$AE$12,6,FALSE) &amp; VLOOKUP(Audit!F247,$V$13:$AE$22,6,FALSE)&amp; IF(Audit!F247=10,Audit!V247&amp;Audit!W247,"")</f>
        <v>#N/A</v>
      </c>
      <c r="H1482" s="17" t="e">
        <f>VLOOKUP(Audit!G247,$V$3:$AE$12,7,FALSE) &amp; VLOOKUP(Audit!G247,$V$13:$AE$22,7,FALSE)&amp;IF(Audit!G247=10,Audit!V247&amp;Audit!W247,"")</f>
        <v>#N/A</v>
      </c>
      <c r="I1482" s="17" t="e">
        <f>VLOOKUP(Audit!H247,$V$3:$AE$12,8,FALSE) &amp; Audit!U247 &amp; VLOOKUP(Audit!H247,$V$13:$AE$22,8,FALSE)&amp;IF(Audit!H247=10,Audit!V247&amp;Audit!W247,"")</f>
        <v>#N/A</v>
      </c>
      <c r="J1482" s="17" t="e">
        <f>VLOOKUP(Audit!I247,$V$3:$AE$12,9,FALSE) &amp; VLOOKUP(Audit!I247,$V$13:$AE$22,9,FALSE) &amp; IF(Audit!I247=10,Audit!V247&amp;Audit!W247,"") &amp; IF(Audit!I247&lt;&gt;1,U1482,"")</f>
        <v>#N/A</v>
      </c>
      <c r="K1482" s="17" t="e">
        <f>VLOOKUP(Audit!J247,$V$3:$AE$12,10,FALSE) &amp; Audit!S247 &amp; VLOOKUP(Audit!J247,$V$13:$AE$22,10,FALSE) &amp; IF(Audit!J247=10,Audit!V247&amp;Audit!W247,"") &amp; IF(Audit!J247&lt;&gt;1,U1482,"")</f>
        <v>#N/A</v>
      </c>
      <c r="L1482" s="10">
        <f>Audit!K247</f>
        <v>0</v>
      </c>
      <c r="M1482" s="10" t="e">
        <f t="shared" si="701"/>
        <v>#N/A</v>
      </c>
      <c r="N1482" s="10" t="e">
        <f t="shared" si="702"/>
        <v>#N/A</v>
      </c>
      <c r="O1482" s="10" t="e">
        <f t="shared" si="703"/>
        <v>#N/A</v>
      </c>
      <c r="P1482" s="10" t="e">
        <f t="shared" si="704"/>
        <v>#N/A</v>
      </c>
      <c r="Q1482" s="10" t="e">
        <f t="shared" si="705"/>
        <v>#N/A</v>
      </c>
      <c r="R1482" s="10" t="e">
        <f t="shared" si="706"/>
        <v>#N/A</v>
      </c>
      <c r="S1482" s="10" t="e">
        <f t="shared" si="707"/>
        <v>#N/A</v>
      </c>
      <c r="T1482" s="10" t="e">
        <f t="shared" si="708"/>
        <v>#N/A</v>
      </c>
      <c r="U1482" s="17" t="str">
        <f>IF(Audit!M247="","",VLOOKUP(Audit!M247,$W$26:$X$35,2,FALSE)) &amp; Audit!N247 &amp; IF(Audit!O247="","",IF(Audit!N247&lt;=1.4,VLOOKUP(Audit!O247,$W$38:X1527,2,FALSE),VLOOKUP(Audit!O247,$W$51:$X$61,2,FALSE))) &amp; IF(Audit!P247="","",VLOOKUP(Audit!P247,$Y$26:$Z$35,2,FALSE) &amp; Audit!Q247 &amp; IF(Audit!O247="","",IF(Audit!Q247&lt;=1.4,VLOOKUP(Audit!R247,$Y$38:$Z$48,2,FALSE),VLOOKUP(Audit!R247,$Y$51:$Z$61,2,FALSE))))</f>
        <v/>
      </c>
      <c r="V1482" s="21"/>
      <c r="AH1482" s="49">
        <f>Audit!A247</f>
        <v>0</v>
      </c>
      <c r="AI1482" s="50" t="e">
        <f>VLOOKUP(Audit!B247,$V$3:$AE$12,2,FALSE)&amp; IF(Audit!B247=10,Audit!V247,"")</f>
        <v>#N/A</v>
      </c>
      <c r="AJ1482" s="50" t="e">
        <f>VLOOKUP(Audit!B247,$V$13:$AE$22,2,FALSE)&amp; IF(Audit!B247=10,Audit!W247,"")</f>
        <v>#N/A</v>
      </c>
      <c r="AK1482" s="47" t="e">
        <f t="shared" si="709"/>
        <v>#N/A</v>
      </c>
      <c r="AL1482" s="50" t="e">
        <f>VLOOKUP(Audit!C247,$V$3:$AE$12,3,FALSE)&amp; IF(Audit!C247=10,Audit!V247,"")</f>
        <v>#N/A</v>
      </c>
      <c r="AM1482" s="50" t="e">
        <f>VLOOKUP(Audit!C247,$V$13:$AE$22,3,FALSE)&amp; IF(Audit!C247=10,Audit!W247,"")</f>
        <v>#N/A</v>
      </c>
      <c r="AN1482" s="47" t="e">
        <f t="shared" si="710"/>
        <v>#N/A</v>
      </c>
      <c r="AO1482" s="50" t="e">
        <f>VLOOKUP(Audit!D247,$V$3:$AE$12,4,FALSE) &amp;  Audit!T247 &amp; IF(Audit!D247=10,Audit!V247,"")</f>
        <v>#N/A</v>
      </c>
      <c r="AP1482" s="50" t="e">
        <f>VLOOKUP(Audit!D247,$V$13:$AE$22,4,FALSE)&amp; IF(Audit!D247=10,Audit!W247,"")</f>
        <v>#N/A</v>
      </c>
      <c r="AQ1482" s="47" t="e">
        <f t="shared" si="711"/>
        <v>#N/A</v>
      </c>
      <c r="AR1482" s="50" t="e">
        <f>VLOOKUP(Audit!E247,$V$3:$AE$12,5,FALSE)&amp; IF(Audit!E247=10,Audit!V247,"")</f>
        <v>#N/A</v>
      </c>
      <c r="AS1482" s="50" t="e">
        <f>VLOOKUP(Audit!E247,$V$13:$AE$22,5,FALSE)&amp; IF(Audit!E247=10,Audit!W247,"")</f>
        <v>#N/A</v>
      </c>
      <c r="AT1482" s="47" t="e">
        <f t="shared" si="712"/>
        <v>#N/A</v>
      </c>
      <c r="AU1482" s="50" t="e">
        <f>VLOOKUP(Audit!F247,$V$3:$AE$12,6,FALSE)&amp; IF(Audit!F247=10,Audit!V247,"")</f>
        <v>#N/A</v>
      </c>
      <c r="AV1482" s="50" t="e">
        <f>VLOOKUP(Audit!F247,$V$13:$AE$22,6,FALSE)&amp; IF(Audit!F247=10,Audit!W247,"")</f>
        <v>#N/A</v>
      </c>
      <c r="AW1482" s="47" t="e">
        <f t="shared" si="713"/>
        <v>#N/A</v>
      </c>
      <c r="AX1482" s="50" t="e">
        <f>VLOOKUP(Audit!G247,$V$3:$AE$12,7,FALSE)&amp; IF(Audit!G247=10,Audit!V247,"")</f>
        <v>#N/A</v>
      </c>
      <c r="AY1482" s="50" t="e">
        <f>VLOOKUP(Audit!G247,$V$13:$AE$22,7,FALSE) &amp; IF(Audit!G247=10,Audit!W247,"")</f>
        <v>#N/A</v>
      </c>
      <c r="AZ1482" s="47" t="e">
        <f t="shared" si="714"/>
        <v>#N/A</v>
      </c>
      <c r="BA1482" s="50" t="e">
        <f>VLOOKUP(Audit!H247,$V$3:$AE$12,8,FALSE)&amp; Audit!U247 &amp; IF(Audit!H247=10,Audit!V247,"")</f>
        <v>#N/A</v>
      </c>
      <c r="BB1482" s="50" t="e">
        <f>VLOOKUP(Audit!H247,$V$13:$AE$22,8,FALSE) &amp; IF(Audit!H247=10,Audit!W247,"")</f>
        <v>#N/A</v>
      </c>
      <c r="BC1482" s="47" t="e">
        <f t="shared" si="715"/>
        <v>#N/A</v>
      </c>
      <c r="BD1482" s="50" t="e">
        <f>VLOOKUP(Audit!I247,$V$3:$AE$12,9,FALSE)&amp; IF(Audit!I247=10,Audit!V247,"")</f>
        <v>#N/A</v>
      </c>
      <c r="BE1482" s="50" t="e">
        <f>VLOOKUP(Audit!I247,$V$13:$AE$22,9,FALSE) &amp; IF(Audit!I247=10,Audit!W247,"") &amp; IF(Audit!I247&lt;&gt;1,U1482,"")</f>
        <v>#N/A</v>
      </c>
      <c r="BF1482" s="47" t="e">
        <f t="shared" si="716"/>
        <v>#N/A</v>
      </c>
      <c r="BG1482" s="50" t="e">
        <f>VLOOKUP(Audit!J247,$V$3:$AE$12,10,FALSE) &amp; Audit!S247 &amp; IF(Audit!J247=10,Audit!V247,"")</f>
        <v>#N/A</v>
      </c>
      <c r="BH1482" s="50" t="e">
        <f>VLOOKUP(Audit!J247,$V$13:$AE$22,10,FALSE) &amp; IF(Audit!J247=10,Audit!W247,"") &amp; IF(Audit!J247&lt;&gt;1,U1482,"")</f>
        <v>#N/A</v>
      </c>
      <c r="BI1482" s="47" t="e">
        <f t="shared" si="717"/>
        <v>#N/A</v>
      </c>
      <c r="BJ1482" s="48" t="str">
        <f t="shared" si="718"/>
        <v/>
      </c>
      <c r="BK1482" s="48" t="str">
        <f t="shared" si="719"/>
        <v/>
      </c>
      <c r="BL1482" s="48" t="str">
        <f t="shared" si="720"/>
        <v/>
      </c>
      <c r="BM1482" s="48" t="str">
        <f t="shared" si="721"/>
        <v/>
      </c>
      <c r="BN1482" s="48" t="str">
        <f t="shared" si="722"/>
        <v/>
      </c>
      <c r="BO1482" s="48" t="str">
        <f t="shared" si="723"/>
        <v/>
      </c>
      <c r="BP1482" s="48" t="str">
        <f t="shared" si="724"/>
        <v/>
      </c>
      <c r="BQ1482" s="48" t="str">
        <f t="shared" si="725"/>
        <v/>
      </c>
      <c r="BR1482" s="48" t="str">
        <f t="shared" si="726"/>
        <v/>
      </c>
      <c r="BS1482" s="48" t="str">
        <f t="shared" si="727"/>
        <v/>
      </c>
      <c r="BT1482" s="48" t="str">
        <f t="shared" si="728"/>
        <v/>
      </c>
      <c r="BU1482" s="48" t="str">
        <f t="shared" si="729"/>
        <v/>
      </c>
    </row>
    <row r="1483" spans="1:73">
      <c r="A1483" s="10">
        <f>Audit!A248</f>
        <v>0</v>
      </c>
      <c r="B1483" s="10" t="e">
        <f t="shared" si="700"/>
        <v>#N/A</v>
      </c>
      <c r="C1483" s="17" t="e">
        <f>VLOOKUP(Audit!B248,$V$3:$AE$12,2,FALSE) &amp; VLOOKUP(Audit!B248,$V$13:$AE$22,2,FALSE)&amp; IF(Audit!B248=10,Audit!V248&amp;Audit!W248,"")</f>
        <v>#N/A</v>
      </c>
      <c r="D1483" s="17" t="e">
        <f>VLOOKUP(Audit!C248,$V$3:$AE$12,3,FALSE) &amp; VLOOKUP(Audit!C248,$V$13:$AE$22,3,FALSE) &amp;IF(Audit!C248=10,Audit!V248&amp;Audit!W248,"")</f>
        <v>#N/A</v>
      </c>
      <c r="E1483" s="17" t="e">
        <f>VLOOKUP(Audit!D248,$V$3:$AE$12,4,FALSE)&amp; Audit!T248 &amp; VLOOKUP(Audit!D248,$V$13:$AE$22,4,FALSE)&amp; IF(Audit!D248=10,Audit!V248&amp;Audit!W248,"")</f>
        <v>#N/A</v>
      </c>
      <c r="F1483" s="17" t="e">
        <f>VLOOKUP(Audit!E248,$V$3:$AE$12,5,FALSE) &amp; VLOOKUP(Audit!E248,$V$13:$AE$22,5,FALSE)&amp; IF(Audit!E248=10,Audit!V248&amp;Audit!W248,"")</f>
        <v>#N/A</v>
      </c>
      <c r="G1483" s="17" t="e">
        <f>VLOOKUP(Audit!F248,$V$3:$AE$12,6,FALSE) &amp; VLOOKUP(Audit!F248,$V$13:$AE$22,6,FALSE)&amp; IF(Audit!F248=10,Audit!V248&amp;Audit!W248,"")</f>
        <v>#N/A</v>
      </c>
      <c r="H1483" s="17" t="e">
        <f>VLOOKUP(Audit!G248,$V$3:$AE$12,7,FALSE) &amp; VLOOKUP(Audit!G248,$V$13:$AE$22,7,FALSE)&amp;IF(Audit!G248=10,Audit!V248&amp;Audit!W248,"")</f>
        <v>#N/A</v>
      </c>
      <c r="I1483" s="17" t="e">
        <f>VLOOKUP(Audit!H248,$V$3:$AE$12,8,FALSE) &amp; Audit!U248 &amp; VLOOKUP(Audit!H248,$V$13:$AE$22,8,FALSE)&amp;IF(Audit!H248=10,Audit!V248&amp;Audit!W248,"")</f>
        <v>#N/A</v>
      </c>
      <c r="J1483" s="17" t="e">
        <f>VLOOKUP(Audit!I248,$V$3:$AE$12,9,FALSE) &amp; VLOOKUP(Audit!I248,$V$13:$AE$22,9,FALSE) &amp; IF(Audit!I248=10,Audit!V248&amp;Audit!W248,"") &amp; IF(Audit!I248&lt;&gt;1,U1483,"")</f>
        <v>#N/A</v>
      </c>
      <c r="K1483" s="17" t="e">
        <f>VLOOKUP(Audit!J248,$V$3:$AE$12,10,FALSE) &amp; Audit!S248 &amp; VLOOKUP(Audit!J248,$V$13:$AE$22,10,FALSE) &amp; IF(Audit!J248=10,Audit!V248&amp;Audit!W248,"") &amp; IF(Audit!J248&lt;&gt;1,U1483,"")</f>
        <v>#N/A</v>
      </c>
      <c r="L1483" s="10">
        <f>Audit!K248</f>
        <v>0</v>
      </c>
      <c r="M1483" s="10" t="e">
        <f t="shared" si="701"/>
        <v>#N/A</v>
      </c>
      <c r="N1483" s="10" t="e">
        <f t="shared" si="702"/>
        <v>#N/A</v>
      </c>
      <c r="O1483" s="10" t="e">
        <f t="shared" si="703"/>
        <v>#N/A</v>
      </c>
      <c r="P1483" s="10" t="e">
        <f t="shared" si="704"/>
        <v>#N/A</v>
      </c>
      <c r="Q1483" s="10" t="e">
        <f t="shared" si="705"/>
        <v>#N/A</v>
      </c>
      <c r="R1483" s="10" t="e">
        <f t="shared" si="706"/>
        <v>#N/A</v>
      </c>
      <c r="S1483" s="10" t="e">
        <f t="shared" si="707"/>
        <v>#N/A</v>
      </c>
      <c r="T1483" s="10" t="e">
        <f t="shared" si="708"/>
        <v>#N/A</v>
      </c>
      <c r="U1483" s="17" t="str">
        <f>IF(Audit!M248="","",VLOOKUP(Audit!M248,$W$26:$X$35,2,FALSE)) &amp; Audit!N248 &amp; IF(Audit!O248="","",IF(Audit!N248&lt;=1.4,VLOOKUP(Audit!O248,$W$38:X1528,2,FALSE),VLOOKUP(Audit!O248,$W$51:$X$61,2,FALSE))) &amp; IF(Audit!P248="","",VLOOKUP(Audit!P248,$Y$26:$Z$35,2,FALSE) &amp; Audit!Q248 &amp; IF(Audit!O248="","",IF(Audit!Q248&lt;=1.4,VLOOKUP(Audit!R248,$Y$38:$Z$48,2,FALSE),VLOOKUP(Audit!R248,$Y$51:$Z$61,2,FALSE))))</f>
        <v/>
      </c>
      <c r="V1483" s="21"/>
      <c r="AH1483" s="49">
        <f>Audit!A248</f>
        <v>0</v>
      </c>
      <c r="AI1483" s="50" t="e">
        <f>VLOOKUP(Audit!B248,$V$3:$AE$12,2,FALSE)&amp; IF(Audit!B248=10,Audit!V248,"")</f>
        <v>#N/A</v>
      </c>
      <c r="AJ1483" s="50" t="e">
        <f>VLOOKUP(Audit!B248,$V$13:$AE$22,2,FALSE)&amp; IF(Audit!B248=10,Audit!W248,"")</f>
        <v>#N/A</v>
      </c>
      <c r="AK1483" s="47" t="e">
        <f t="shared" si="709"/>
        <v>#N/A</v>
      </c>
      <c r="AL1483" s="50" t="e">
        <f>VLOOKUP(Audit!C248,$V$3:$AE$12,3,FALSE)&amp; IF(Audit!C248=10,Audit!V248,"")</f>
        <v>#N/A</v>
      </c>
      <c r="AM1483" s="50" t="e">
        <f>VLOOKUP(Audit!C248,$V$13:$AE$22,3,FALSE)&amp; IF(Audit!C248=10,Audit!W248,"")</f>
        <v>#N/A</v>
      </c>
      <c r="AN1483" s="47" t="e">
        <f t="shared" si="710"/>
        <v>#N/A</v>
      </c>
      <c r="AO1483" s="50" t="e">
        <f>VLOOKUP(Audit!D248,$V$3:$AE$12,4,FALSE) &amp;  Audit!T248 &amp; IF(Audit!D248=10,Audit!V248,"")</f>
        <v>#N/A</v>
      </c>
      <c r="AP1483" s="50" t="e">
        <f>VLOOKUP(Audit!D248,$V$13:$AE$22,4,FALSE)&amp; IF(Audit!D248=10,Audit!W248,"")</f>
        <v>#N/A</v>
      </c>
      <c r="AQ1483" s="47" t="e">
        <f t="shared" si="711"/>
        <v>#N/A</v>
      </c>
      <c r="AR1483" s="50" t="e">
        <f>VLOOKUP(Audit!E248,$V$3:$AE$12,5,FALSE)&amp; IF(Audit!E248=10,Audit!V248,"")</f>
        <v>#N/A</v>
      </c>
      <c r="AS1483" s="50" t="e">
        <f>VLOOKUP(Audit!E248,$V$13:$AE$22,5,FALSE)&amp; IF(Audit!E248=10,Audit!W248,"")</f>
        <v>#N/A</v>
      </c>
      <c r="AT1483" s="47" t="e">
        <f t="shared" si="712"/>
        <v>#N/A</v>
      </c>
      <c r="AU1483" s="50" t="e">
        <f>VLOOKUP(Audit!F248,$V$3:$AE$12,6,FALSE)&amp; IF(Audit!F248=10,Audit!V248,"")</f>
        <v>#N/A</v>
      </c>
      <c r="AV1483" s="50" t="e">
        <f>VLOOKUP(Audit!F248,$V$13:$AE$22,6,FALSE)&amp; IF(Audit!F248=10,Audit!W248,"")</f>
        <v>#N/A</v>
      </c>
      <c r="AW1483" s="47" t="e">
        <f t="shared" si="713"/>
        <v>#N/A</v>
      </c>
      <c r="AX1483" s="50" t="e">
        <f>VLOOKUP(Audit!G248,$V$3:$AE$12,7,FALSE)&amp; IF(Audit!G248=10,Audit!V248,"")</f>
        <v>#N/A</v>
      </c>
      <c r="AY1483" s="50" t="e">
        <f>VLOOKUP(Audit!G248,$V$13:$AE$22,7,FALSE) &amp; IF(Audit!G248=10,Audit!W248,"")</f>
        <v>#N/A</v>
      </c>
      <c r="AZ1483" s="47" t="e">
        <f t="shared" si="714"/>
        <v>#N/A</v>
      </c>
      <c r="BA1483" s="50" t="e">
        <f>VLOOKUP(Audit!H248,$V$3:$AE$12,8,FALSE)&amp; Audit!U248 &amp; IF(Audit!H248=10,Audit!V248,"")</f>
        <v>#N/A</v>
      </c>
      <c r="BB1483" s="50" t="e">
        <f>VLOOKUP(Audit!H248,$V$13:$AE$22,8,FALSE) &amp; IF(Audit!H248=10,Audit!W248,"")</f>
        <v>#N/A</v>
      </c>
      <c r="BC1483" s="47" t="e">
        <f t="shared" si="715"/>
        <v>#N/A</v>
      </c>
      <c r="BD1483" s="50" t="e">
        <f>VLOOKUP(Audit!I248,$V$3:$AE$12,9,FALSE)&amp; IF(Audit!I248=10,Audit!V248,"")</f>
        <v>#N/A</v>
      </c>
      <c r="BE1483" s="50" t="e">
        <f>VLOOKUP(Audit!I248,$V$13:$AE$22,9,FALSE) &amp; IF(Audit!I248=10,Audit!W248,"") &amp; IF(Audit!I248&lt;&gt;1,U1483,"")</f>
        <v>#N/A</v>
      </c>
      <c r="BF1483" s="47" t="e">
        <f t="shared" si="716"/>
        <v>#N/A</v>
      </c>
      <c r="BG1483" s="50" t="e">
        <f>VLOOKUP(Audit!J248,$V$3:$AE$12,10,FALSE) &amp; Audit!S248 &amp; IF(Audit!J248=10,Audit!V248,"")</f>
        <v>#N/A</v>
      </c>
      <c r="BH1483" s="50" t="e">
        <f>VLOOKUP(Audit!J248,$V$13:$AE$22,10,FALSE) &amp; IF(Audit!J248=10,Audit!W248,"") &amp; IF(Audit!J248&lt;&gt;1,U1483,"")</f>
        <v>#N/A</v>
      </c>
      <c r="BI1483" s="47" t="e">
        <f t="shared" si="717"/>
        <v>#N/A</v>
      </c>
      <c r="BJ1483" s="48" t="str">
        <f t="shared" si="718"/>
        <v/>
      </c>
      <c r="BK1483" s="48" t="str">
        <f t="shared" si="719"/>
        <v/>
      </c>
      <c r="BL1483" s="48" t="str">
        <f t="shared" si="720"/>
        <v/>
      </c>
      <c r="BM1483" s="48" t="str">
        <f t="shared" si="721"/>
        <v/>
      </c>
      <c r="BN1483" s="48" t="str">
        <f t="shared" si="722"/>
        <v/>
      </c>
      <c r="BO1483" s="48" t="str">
        <f t="shared" si="723"/>
        <v/>
      </c>
      <c r="BP1483" s="48" t="str">
        <f t="shared" si="724"/>
        <v/>
      </c>
      <c r="BQ1483" s="48" t="str">
        <f t="shared" si="725"/>
        <v/>
      </c>
      <c r="BR1483" s="48" t="str">
        <f t="shared" si="726"/>
        <v/>
      </c>
      <c r="BS1483" s="48" t="str">
        <f t="shared" si="727"/>
        <v/>
      </c>
      <c r="BT1483" s="48" t="str">
        <f t="shared" si="728"/>
        <v/>
      </c>
      <c r="BU1483" s="48" t="str">
        <f t="shared" si="729"/>
        <v/>
      </c>
    </row>
    <row r="1484" spans="1:73">
      <c r="A1484" s="10">
        <f>Audit!A249</f>
        <v>0</v>
      </c>
      <c r="B1484" s="10" t="e">
        <f t="shared" si="700"/>
        <v>#N/A</v>
      </c>
      <c r="C1484" s="17" t="e">
        <f>VLOOKUP(Audit!B249,$V$3:$AE$12,2,FALSE) &amp; VLOOKUP(Audit!B249,$V$13:$AE$22,2,FALSE)&amp; IF(Audit!B249=10,Audit!V249&amp;Audit!W249,"")</f>
        <v>#N/A</v>
      </c>
      <c r="D1484" s="17" t="e">
        <f>VLOOKUP(Audit!C249,$V$3:$AE$12,3,FALSE) &amp; VLOOKUP(Audit!C249,$V$13:$AE$22,3,FALSE) &amp;IF(Audit!C249=10,Audit!V249&amp;Audit!W249,"")</f>
        <v>#N/A</v>
      </c>
      <c r="E1484" s="17" t="e">
        <f>VLOOKUP(Audit!D249,$V$3:$AE$12,4,FALSE)&amp; Audit!T249 &amp; VLOOKUP(Audit!D249,$V$13:$AE$22,4,FALSE)&amp; IF(Audit!D249=10,Audit!V249&amp;Audit!W249,"")</f>
        <v>#N/A</v>
      </c>
      <c r="F1484" s="17" t="e">
        <f>VLOOKUP(Audit!E249,$V$3:$AE$12,5,FALSE) &amp; VLOOKUP(Audit!E249,$V$13:$AE$22,5,FALSE)&amp; IF(Audit!E249=10,Audit!V249&amp;Audit!W249,"")</f>
        <v>#N/A</v>
      </c>
      <c r="G1484" s="17" t="e">
        <f>VLOOKUP(Audit!F249,$V$3:$AE$12,6,FALSE) &amp; VLOOKUP(Audit!F249,$V$13:$AE$22,6,FALSE)&amp; IF(Audit!F249=10,Audit!V249&amp;Audit!W249,"")</f>
        <v>#N/A</v>
      </c>
      <c r="H1484" s="17" t="e">
        <f>VLOOKUP(Audit!G249,$V$3:$AE$12,7,FALSE) &amp; VLOOKUP(Audit!G249,$V$13:$AE$22,7,FALSE)&amp;IF(Audit!G249=10,Audit!V249&amp;Audit!W249,"")</f>
        <v>#N/A</v>
      </c>
      <c r="I1484" s="17" t="e">
        <f>VLOOKUP(Audit!H249,$V$3:$AE$12,8,FALSE) &amp; Audit!U249 &amp; VLOOKUP(Audit!H249,$V$13:$AE$22,8,FALSE)&amp;IF(Audit!H249=10,Audit!V249&amp;Audit!W249,"")</f>
        <v>#N/A</v>
      </c>
      <c r="J1484" s="17" t="e">
        <f>VLOOKUP(Audit!I249,$V$3:$AE$12,9,FALSE) &amp; VLOOKUP(Audit!I249,$V$13:$AE$22,9,FALSE) &amp; IF(Audit!I249=10,Audit!V249&amp;Audit!W249,"") &amp; IF(Audit!I249&lt;&gt;1,U1484,"")</f>
        <v>#N/A</v>
      </c>
      <c r="K1484" s="17" t="e">
        <f>VLOOKUP(Audit!J249,$V$3:$AE$12,10,FALSE) &amp; Audit!S249 &amp; VLOOKUP(Audit!J249,$V$13:$AE$22,10,FALSE) &amp; IF(Audit!J249=10,Audit!V249&amp;Audit!W249,"") &amp; IF(Audit!J249&lt;&gt;1,U1484,"")</f>
        <v>#N/A</v>
      </c>
      <c r="L1484" s="10">
        <f>Audit!K249</f>
        <v>0</v>
      </c>
      <c r="M1484" s="10" t="e">
        <f t="shared" si="701"/>
        <v>#N/A</v>
      </c>
      <c r="N1484" s="10" t="e">
        <f t="shared" si="702"/>
        <v>#N/A</v>
      </c>
      <c r="O1484" s="10" t="e">
        <f t="shared" si="703"/>
        <v>#N/A</v>
      </c>
      <c r="P1484" s="10" t="e">
        <f t="shared" si="704"/>
        <v>#N/A</v>
      </c>
      <c r="Q1484" s="10" t="e">
        <f t="shared" si="705"/>
        <v>#N/A</v>
      </c>
      <c r="R1484" s="10" t="e">
        <f t="shared" si="706"/>
        <v>#N/A</v>
      </c>
      <c r="S1484" s="10" t="e">
        <f t="shared" si="707"/>
        <v>#N/A</v>
      </c>
      <c r="T1484" s="10" t="e">
        <f t="shared" si="708"/>
        <v>#N/A</v>
      </c>
      <c r="U1484" s="17" t="str">
        <f>IF(Audit!M249="","",VLOOKUP(Audit!M249,$W$26:$X$35,2,FALSE)) &amp; Audit!N249 &amp; IF(Audit!O249="","",IF(Audit!N249&lt;=1.4,VLOOKUP(Audit!O249,$W$38:X1529,2,FALSE),VLOOKUP(Audit!O249,$W$51:$X$61,2,FALSE))) &amp; IF(Audit!P249="","",VLOOKUP(Audit!P249,$Y$26:$Z$35,2,FALSE) &amp; Audit!Q249 &amp; IF(Audit!O249="","",IF(Audit!Q249&lt;=1.4,VLOOKUP(Audit!R249,$Y$38:$Z$48,2,FALSE),VLOOKUP(Audit!R249,$Y$51:$Z$61,2,FALSE))))</f>
        <v/>
      </c>
      <c r="V1484" s="21"/>
      <c r="AH1484" s="49">
        <f>Audit!A249</f>
        <v>0</v>
      </c>
      <c r="AI1484" s="50" t="e">
        <f>VLOOKUP(Audit!B249,$V$3:$AE$12,2,FALSE)&amp; IF(Audit!B249=10,Audit!V249,"")</f>
        <v>#N/A</v>
      </c>
      <c r="AJ1484" s="50" t="e">
        <f>VLOOKUP(Audit!B249,$V$13:$AE$22,2,FALSE)&amp; IF(Audit!B249=10,Audit!W249,"")</f>
        <v>#N/A</v>
      </c>
      <c r="AK1484" s="47" t="e">
        <f t="shared" si="709"/>
        <v>#N/A</v>
      </c>
      <c r="AL1484" s="50" t="e">
        <f>VLOOKUP(Audit!C249,$V$3:$AE$12,3,FALSE)&amp; IF(Audit!C249=10,Audit!V249,"")</f>
        <v>#N/A</v>
      </c>
      <c r="AM1484" s="50" t="e">
        <f>VLOOKUP(Audit!C249,$V$13:$AE$22,3,FALSE)&amp; IF(Audit!C249=10,Audit!W249,"")</f>
        <v>#N/A</v>
      </c>
      <c r="AN1484" s="47" t="e">
        <f t="shared" si="710"/>
        <v>#N/A</v>
      </c>
      <c r="AO1484" s="50" t="e">
        <f>VLOOKUP(Audit!D249,$V$3:$AE$12,4,FALSE) &amp;  Audit!T249 &amp; IF(Audit!D249=10,Audit!V249,"")</f>
        <v>#N/A</v>
      </c>
      <c r="AP1484" s="50" t="e">
        <f>VLOOKUP(Audit!D249,$V$13:$AE$22,4,FALSE)&amp; IF(Audit!D249=10,Audit!W249,"")</f>
        <v>#N/A</v>
      </c>
      <c r="AQ1484" s="47" t="e">
        <f t="shared" si="711"/>
        <v>#N/A</v>
      </c>
      <c r="AR1484" s="50" t="e">
        <f>VLOOKUP(Audit!E249,$V$3:$AE$12,5,FALSE)&amp; IF(Audit!E249=10,Audit!V249,"")</f>
        <v>#N/A</v>
      </c>
      <c r="AS1484" s="50" t="e">
        <f>VLOOKUP(Audit!E249,$V$13:$AE$22,5,FALSE)&amp; IF(Audit!E249=10,Audit!W249,"")</f>
        <v>#N/A</v>
      </c>
      <c r="AT1484" s="47" t="e">
        <f t="shared" si="712"/>
        <v>#N/A</v>
      </c>
      <c r="AU1484" s="50" t="e">
        <f>VLOOKUP(Audit!F249,$V$3:$AE$12,6,FALSE)&amp; IF(Audit!F249=10,Audit!V249,"")</f>
        <v>#N/A</v>
      </c>
      <c r="AV1484" s="50" t="e">
        <f>VLOOKUP(Audit!F249,$V$13:$AE$22,6,FALSE)&amp; IF(Audit!F249=10,Audit!W249,"")</f>
        <v>#N/A</v>
      </c>
      <c r="AW1484" s="47" t="e">
        <f t="shared" si="713"/>
        <v>#N/A</v>
      </c>
      <c r="AX1484" s="50" t="e">
        <f>VLOOKUP(Audit!G249,$V$3:$AE$12,7,FALSE)&amp; IF(Audit!G249=10,Audit!V249,"")</f>
        <v>#N/A</v>
      </c>
      <c r="AY1484" s="50" t="e">
        <f>VLOOKUP(Audit!G249,$V$13:$AE$22,7,FALSE) &amp; IF(Audit!G249=10,Audit!W249,"")</f>
        <v>#N/A</v>
      </c>
      <c r="AZ1484" s="47" t="e">
        <f t="shared" si="714"/>
        <v>#N/A</v>
      </c>
      <c r="BA1484" s="50" t="e">
        <f>VLOOKUP(Audit!H249,$V$3:$AE$12,8,FALSE)&amp; Audit!U249 &amp; IF(Audit!H249=10,Audit!V249,"")</f>
        <v>#N/A</v>
      </c>
      <c r="BB1484" s="50" t="e">
        <f>VLOOKUP(Audit!H249,$V$13:$AE$22,8,FALSE) &amp; IF(Audit!H249=10,Audit!W249,"")</f>
        <v>#N/A</v>
      </c>
      <c r="BC1484" s="47" t="e">
        <f t="shared" si="715"/>
        <v>#N/A</v>
      </c>
      <c r="BD1484" s="50" t="e">
        <f>VLOOKUP(Audit!I249,$V$3:$AE$12,9,FALSE)&amp; IF(Audit!I249=10,Audit!V249,"")</f>
        <v>#N/A</v>
      </c>
      <c r="BE1484" s="50" t="e">
        <f>VLOOKUP(Audit!I249,$V$13:$AE$22,9,FALSE) &amp; IF(Audit!I249=10,Audit!W249,"") &amp; IF(Audit!I249&lt;&gt;1,U1484,"")</f>
        <v>#N/A</v>
      </c>
      <c r="BF1484" s="47" t="e">
        <f t="shared" si="716"/>
        <v>#N/A</v>
      </c>
      <c r="BG1484" s="50" t="e">
        <f>VLOOKUP(Audit!J249,$V$3:$AE$12,10,FALSE) &amp; Audit!S249 &amp; IF(Audit!J249=10,Audit!V249,"")</f>
        <v>#N/A</v>
      </c>
      <c r="BH1484" s="50" t="e">
        <f>VLOOKUP(Audit!J249,$V$13:$AE$22,10,FALSE) &amp; IF(Audit!J249=10,Audit!W249,"") &amp; IF(Audit!J249&lt;&gt;1,U1484,"")</f>
        <v>#N/A</v>
      </c>
      <c r="BI1484" s="47" t="e">
        <f t="shared" si="717"/>
        <v>#N/A</v>
      </c>
      <c r="BJ1484" s="48" t="str">
        <f t="shared" si="718"/>
        <v/>
      </c>
      <c r="BK1484" s="48" t="str">
        <f t="shared" si="719"/>
        <v/>
      </c>
      <c r="BL1484" s="48" t="str">
        <f t="shared" si="720"/>
        <v/>
      </c>
      <c r="BM1484" s="48" t="str">
        <f t="shared" si="721"/>
        <v/>
      </c>
      <c r="BN1484" s="48" t="str">
        <f t="shared" si="722"/>
        <v/>
      </c>
      <c r="BO1484" s="48" t="str">
        <f t="shared" si="723"/>
        <v/>
      </c>
      <c r="BP1484" s="48" t="str">
        <f t="shared" si="724"/>
        <v/>
      </c>
      <c r="BQ1484" s="48" t="str">
        <f t="shared" si="725"/>
        <v/>
      </c>
      <c r="BR1484" s="48" t="str">
        <f t="shared" si="726"/>
        <v/>
      </c>
      <c r="BS1484" s="48" t="str">
        <f t="shared" si="727"/>
        <v/>
      </c>
      <c r="BT1484" s="48" t="str">
        <f t="shared" si="728"/>
        <v/>
      </c>
      <c r="BU1484" s="48" t="str">
        <f t="shared" si="729"/>
        <v/>
      </c>
    </row>
    <row r="1485" spans="1:73">
      <c r="A1485" s="10">
        <f>Audit!A250</f>
        <v>0</v>
      </c>
      <c r="B1485" s="10" t="e">
        <f t="shared" si="700"/>
        <v>#N/A</v>
      </c>
      <c r="C1485" s="17" t="e">
        <f>VLOOKUP(Audit!B250,$V$3:$AE$12,2,FALSE) &amp; VLOOKUP(Audit!B250,$V$13:$AE$22,2,FALSE)&amp; IF(Audit!B250=10,Audit!V250&amp;Audit!W250,"")</f>
        <v>#N/A</v>
      </c>
      <c r="D1485" s="17" t="e">
        <f>VLOOKUP(Audit!C250,$V$3:$AE$12,3,FALSE) &amp; VLOOKUP(Audit!C250,$V$13:$AE$22,3,FALSE) &amp;IF(Audit!C250=10,Audit!V250&amp;Audit!W250,"")</f>
        <v>#N/A</v>
      </c>
      <c r="E1485" s="17" t="e">
        <f>VLOOKUP(Audit!D250,$V$3:$AE$12,4,FALSE)&amp; Audit!T250 &amp; VLOOKUP(Audit!D250,$V$13:$AE$22,4,FALSE)&amp; IF(Audit!D250=10,Audit!V250&amp;Audit!W250,"")</f>
        <v>#N/A</v>
      </c>
      <c r="F1485" s="17" t="e">
        <f>VLOOKUP(Audit!E250,$V$3:$AE$12,5,FALSE) &amp; VLOOKUP(Audit!E250,$V$13:$AE$22,5,FALSE)&amp; IF(Audit!E250=10,Audit!V250&amp;Audit!W250,"")</f>
        <v>#N/A</v>
      </c>
      <c r="G1485" s="17" t="e">
        <f>VLOOKUP(Audit!F250,$V$3:$AE$12,6,FALSE) &amp; VLOOKUP(Audit!F250,$V$13:$AE$22,6,FALSE)&amp; IF(Audit!F250=10,Audit!V250&amp;Audit!W250,"")</f>
        <v>#N/A</v>
      </c>
      <c r="H1485" s="17" t="e">
        <f>VLOOKUP(Audit!G250,$V$3:$AE$12,7,FALSE) &amp; VLOOKUP(Audit!G250,$V$13:$AE$22,7,FALSE)&amp;IF(Audit!G250=10,Audit!V250&amp;Audit!W250,"")</f>
        <v>#N/A</v>
      </c>
      <c r="I1485" s="17" t="e">
        <f>VLOOKUP(Audit!H250,$V$3:$AE$12,8,FALSE) &amp; Audit!U250 &amp; VLOOKUP(Audit!H250,$V$13:$AE$22,8,FALSE)&amp;IF(Audit!H250=10,Audit!V250&amp;Audit!W250,"")</f>
        <v>#N/A</v>
      </c>
      <c r="J1485" s="17" t="e">
        <f>VLOOKUP(Audit!I250,$V$3:$AE$12,9,FALSE) &amp; VLOOKUP(Audit!I250,$V$13:$AE$22,9,FALSE) &amp; IF(Audit!I250=10,Audit!V250&amp;Audit!W250,"") &amp; IF(Audit!I250&lt;&gt;1,U1485,"")</f>
        <v>#N/A</v>
      </c>
      <c r="K1485" s="17" t="e">
        <f>VLOOKUP(Audit!J250,$V$3:$AE$12,10,FALSE) &amp; Audit!S250 &amp; VLOOKUP(Audit!J250,$V$13:$AE$22,10,FALSE) &amp; IF(Audit!J250=10,Audit!V250&amp;Audit!W250,"") &amp; IF(Audit!J250&lt;&gt;1,U1485,"")</f>
        <v>#N/A</v>
      </c>
      <c r="L1485" s="10">
        <f>Audit!K250</f>
        <v>0</v>
      </c>
      <c r="M1485" s="10" t="e">
        <f t="shared" si="701"/>
        <v>#N/A</v>
      </c>
      <c r="N1485" s="10" t="e">
        <f t="shared" si="702"/>
        <v>#N/A</v>
      </c>
      <c r="O1485" s="10" t="e">
        <f t="shared" si="703"/>
        <v>#N/A</v>
      </c>
      <c r="P1485" s="10" t="e">
        <f t="shared" si="704"/>
        <v>#N/A</v>
      </c>
      <c r="Q1485" s="10" t="e">
        <f t="shared" si="705"/>
        <v>#N/A</v>
      </c>
      <c r="R1485" s="10" t="e">
        <f t="shared" si="706"/>
        <v>#N/A</v>
      </c>
      <c r="S1485" s="10" t="e">
        <f t="shared" si="707"/>
        <v>#N/A</v>
      </c>
      <c r="T1485" s="10" t="e">
        <f t="shared" si="708"/>
        <v>#N/A</v>
      </c>
      <c r="U1485" s="17" t="str">
        <f>IF(Audit!M250="","",VLOOKUP(Audit!M250,$W$26:$X$35,2,FALSE)) &amp; Audit!N250 &amp; IF(Audit!O250="","",IF(Audit!N250&lt;=1.4,VLOOKUP(Audit!O250,$W$38:X1530,2,FALSE),VLOOKUP(Audit!O250,$W$51:$X$61,2,FALSE))) &amp; IF(Audit!P250="","",VLOOKUP(Audit!P250,$Y$26:$Z$35,2,FALSE) &amp; Audit!Q250 &amp; IF(Audit!O250="","",IF(Audit!Q250&lt;=1.4,VLOOKUP(Audit!R250,$Y$38:$Z$48,2,FALSE),VLOOKUP(Audit!R250,$Y$51:$Z$61,2,FALSE))))</f>
        <v/>
      </c>
      <c r="V1485" s="21"/>
      <c r="AH1485" s="49">
        <f>Audit!A250</f>
        <v>0</v>
      </c>
      <c r="AI1485" s="50" t="e">
        <f>VLOOKUP(Audit!B250,$V$3:$AE$12,2,FALSE)&amp; IF(Audit!B250=10,Audit!V250,"")</f>
        <v>#N/A</v>
      </c>
      <c r="AJ1485" s="50" t="e">
        <f>VLOOKUP(Audit!B250,$V$13:$AE$22,2,FALSE)&amp; IF(Audit!B250=10,Audit!W250,"")</f>
        <v>#N/A</v>
      </c>
      <c r="AK1485" s="47" t="e">
        <f t="shared" si="709"/>
        <v>#N/A</v>
      </c>
      <c r="AL1485" s="50" t="e">
        <f>VLOOKUP(Audit!C250,$V$3:$AE$12,3,FALSE)&amp; IF(Audit!C250=10,Audit!V250,"")</f>
        <v>#N/A</v>
      </c>
      <c r="AM1485" s="50" t="e">
        <f>VLOOKUP(Audit!C250,$V$13:$AE$22,3,FALSE)&amp; IF(Audit!C250=10,Audit!W250,"")</f>
        <v>#N/A</v>
      </c>
      <c r="AN1485" s="47" t="e">
        <f t="shared" si="710"/>
        <v>#N/A</v>
      </c>
      <c r="AO1485" s="50" t="e">
        <f>VLOOKUP(Audit!D250,$V$3:$AE$12,4,FALSE) &amp;  Audit!T250 &amp; IF(Audit!D250=10,Audit!V250,"")</f>
        <v>#N/A</v>
      </c>
      <c r="AP1485" s="50" t="e">
        <f>VLOOKUP(Audit!D250,$V$13:$AE$22,4,FALSE)&amp; IF(Audit!D250=10,Audit!W250,"")</f>
        <v>#N/A</v>
      </c>
      <c r="AQ1485" s="47" t="e">
        <f t="shared" si="711"/>
        <v>#N/A</v>
      </c>
      <c r="AR1485" s="50" t="e">
        <f>VLOOKUP(Audit!E250,$V$3:$AE$12,5,FALSE)&amp; IF(Audit!E250=10,Audit!V250,"")</f>
        <v>#N/A</v>
      </c>
      <c r="AS1485" s="50" t="e">
        <f>VLOOKUP(Audit!E250,$V$13:$AE$22,5,FALSE)&amp; IF(Audit!E250=10,Audit!W250,"")</f>
        <v>#N/A</v>
      </c>
      <c r="AT1485" s="47" t="e">
        <f t="shared" si="712"/>
        <v>#N/A</v>
      </c>
      <c r="AU1485" s="50" t="e">
        <f>VLOOKUP(Audit!F250,$V$3:$AE$12,6,FALSE)&amp; IF(Audit!F250=10,Audit!V250,"")</f>
        <v>#N/A</v>
      </c>
      <c r="AV1485" s="50" t="e">
        <f>VLOOKUP(Audit!F250,$V$13:$AE$22,6,FALSE)&amp; IF(Audit!F250=10,Audit!W250,"")</f>
        <v>#N/A</v>
      </c>
      <c r="AW1485" s="47" t="e">
        <f t="shared" si="713"/>
        <v>#N/A</v>
      </c>
      <c r="AX1485" s="50" t="e">
        <f>VLOOKUP(Audit!G250,$V$3:$AE$12,7,FALSE)&amp; IF(Audit!G250=10,Audit!V250,"")</f>
        <v>#N/A</v>
      </c>
      <c r="AY1485" s="50" t="e">
        <f>VLOOKUP(Audit!G250,$V$13:$AE$22,7,FALSE) &amp; IF(Audit!G250=10,Audit!W250,"")</f>
        <v>#N/A</v>
      </c>
      <c r="AZ1485" s="47" t="e">
        <f t="shared" si="714"/>
        <v>#N/A</v>
      </c>
      <c r="BA1485" s="50" t="e">
        <f>VLOOKUP(Audit!H250,$V$3:$AE$12,8,FALSE)&amp; Audit!U250 &amp; IF(Audit!H250=10,Audit!V250,"")</f>
        <v>#N/A</v>
      </c>
      <c r="BB1485" s="50" t="e">
        <f>VLOOKUP(Audit!H250,$V$13:$AE$22,8,FALSE) &amp; IF(Audit!H250=10,Audit!W250,"")</f>
        <v>#N/A</v>
      </c>
      <c r="BC1485" s="47" t="e">
        <f t="shared" si="715"/>
        <v>#N/A</v>
      </c>
      <c r="BD1485" s="50" t="e">
        <f>VLOOKUP(Audit!I250,$V$3:$AE$12,9,FALSE)&amp; IF(Audit!I250=10,Audit!V250,"")</f>
        <v>#N/A</v>
      </c>
      <c r="BE1485" s="50" t="e">
        <f>VLOOKUP(Audit!I250,$V$13:$AE$22,9,FALSE) &amp; IF(Audit!I250=10,Audit!W250,"") &amp; IF(Audit!I250&lt;&gt;1,U1485,"")</f>
        <v>#N/A</v>
      </c>
      <c r="BF1485" s="47" t="e">
        <f t="shared" si="716"/>
        <v>#N/A</v>
      </c>
      <c r="BG1485" s="50" t="e">
        <f>VLOOKUP(Audit!J250,$V$3:$AE$12,10,FALSE) &amp; Audit!S250 &amp; IF(Audit!J250=10,Audit!V250,"")</f>
        <v>#N/A</v>
      </c>
      <c r="BH1485" s="50" t="e">
        <f>VLOOKUP(Audit!J250,$V$13:$AE$22,10,FALSE) &amp; IF(Audit!J250=10,Audit!W250,"") &amp; IF(Audit!J250&lt;&gt;1,U1485,"")</f>
        <v>#N/A</v>
      </c>
      <c r="BI1485" s="47" t="e">
        <f t="shared" si="717"/>
        <v>#N/A</v>
      </c>
      <c r="BJ1485" s="48" t="str">
        <f t="shared" si="718"/>
        <v/>
      </c>
      <c r="BK1485" s="48" t="str">
        <f t="shared" si="719"/>
        <v/>
      </c>
      <c r="BL1485" s="48" t="str">
        <f t="shared" si="720"/>
        <v/>
      </c>
      <c r="BM1485" s="48" t="str">
        <f t="shared" si="721"/>
        <v/>
      </c>
      <c r="BN1485" s="48" t="str">
        <f t="shared" si="722"/>
        <v/>
      </c>
      <c r="BO1485" s="48" t="str">
        <f t="shared" si="723"/>
        <v/>
      </c>
      <c r="BP1485" s="48" t="str">
        <f t="shared" si="724"/>
        <v/>
      </c>
      <c r="BQ1485" s="48" t="str">
        <f t="shared" si="725"/>
        <v/>
      </c>
      <c r="BR1485" s="48" t="str">
        <f t="shared" si="726"/>
        <v/>
      </c>
      <c r="BS1485" s="48" t="str">
        <f t="shared" si="727"/>
        <v/>
      </c>
      <c r="BT1485" s="48" t="str">
        <f t="shared" si="728"/>
        <v/>
      </c>
      <c r="BU1485" s="48" t="str">
        <f t="shared" si="729"/>
        <v/>
      </c>
    </row>
    <row r="1486" spans="1:73">
      <c r="A1486" s="10">
        <f>Audit!A251</f>
        <v>0</v>
      </c>
      <c r="B1486" s="10" t="e">
        <f t="shared" si="700"/>
        <v>#N/A</v>
      </c>
      <c r="C1486" s="17" t="e">
        <f>VLOOKUP(Audit!B251,$V$3:$AE$12,2,FALSE) &amp; VLOOKUP(Audit!B251,$V$13:$AE$22,2,FALSE)&amp; IF(Audit!B251=10,Audit!V251&amp;Audit!W251,"")</f>
        <v>#N/A</v>
      </c>
      <c r="D1486" s="17" t="e">
        <f>VLOOKUP(Audit!C251,$V$3:$AE$12,3,FALSE) &amp; VLOOKUP(Audit!C251,$V$13:$AE$22,3,FALSE) &amp;IF(Audit!C251=10,Audit!V251&amp;Audit!W251,"")</f>
        <v>#N/A</v>
      </c>
      <c r="E1486" s="17" t="e">
        <f>VLOOKUP(Audit!D251,$V$3:$AE$12,4,FALSE)&amp; Audit!T251 &amp; VLOOKUP(Audit!D251,$V$13:$AE$22,4,FALSE)&amp; IF(Audit!D251=10,Audit!V251&amp;Audit!W251,"")</f>
        <v>#N/A</v>
      </c>
      <c r="F1486" s="17" t="e">
        <f>VLOOKUP(Audit!E251,$V$3:$AE$12,5,FALSE) &amp; VLOOKUP(Audit!E251,$V$13:$AE$22,5,FALSE)&amp; IF(Audit!E251=10,Audit!V251&amp;Audit!W251,"")</f>
        <v>#N/A</v>
      </c>
      <c r="G1486" s="17" t="e">
        <f>VLOOKUP(Audit!F251,$V$3:$AE$12,6,FALSE) &amp; VLOOKUP(Audit!F251,$V$13:$AE$22,6,FALSE)&amp; IF(Audit!F251=10,Audit!V251&amp;Audit!W251,"")</f>
        <v>#N/A</v>
      </c>
      <c r="H1486" s="17" t="e">
        <f>VLOOKUP(Audit!G251,$V$3:$AE$12,7,FALSE) &amp; VLOOKUP(Audit!G251,$V$13:$AE$22,7,FALSE)&amp;IF(Audit!G251=10,Audit!V251&amp;Audit!W251,"")</f>
        <v>#N/A</v>
      </c>
      <c r="I1486" s="17" t="e">
        <f>VLOOKUP(Audit!H251,$V$3:$AE$12,8,FALSE) &amp; Audit!U251 &amp; VLOOKUP(Audit!H251,$V$13:$AE$22,8,FALSE)&amp;IF(Audit!H251=10,Audit!V251&amp;Audit!W251,"")</f>
        <v>#N/A</v>
      </c>
      <c r="J1486" s="17" t="e">
        <f>VLOOKUP(Audit!I251,$V$3:$AE$12,9,FALSE) &amp; VLOOKUP(Audit!I251,$V$13:$AE$22,9,FALSE) &amp; IF(Audit!I251=10,Audit!V251&amp;Audit!W251,"") &amp; IF(Audit!I251&lt;&gt;1,U1486,"")</f>
        <v>#N/A</v>
      </c>
      <c r="K1486" s="17" t="e">
        <f>VLOOKUP(Audit!J251,$V$3:$AE$12,10,FALSE) &amp; Audit!S251 &amp; VLOOKUP(Audit!J251,$V$13:$AE$22,10,FALSE) &amp; IF(Audit!J251=10,Audit!V251&amp;Audit!W251,"") &amp; IF(Audit!J251&lt;&gt;1,U1486,"")</f>
        <v>#N/A</v>
      </c>
      <c r="L1486" s="10">
        <f>Audit!K251</f>
        <v>0</v>
      </c>
      <c r="M1486" s="10" t="e">
        <f t="shared" si="701"/>
        <v>#N/A</v>
      </c>
      <c r="N1486" s="10" t="e">
        <f t="shared" si="702"/>
        <v>#N/A</v>
      </c>
      <c r="O1486" s="10" t="e">
        <f t="shared" si="703"/>
        <v>#N/A</v>
      </c>
      <c r="P1486" s="10" t="e">
        <f t="shared" si="704"/>
        <v>#N/A</v>
      </c>
      <c r="Q1486" s="10" t="e">
        <f t="shared" si="705"/>
        <v>#N/A</v>
      </c>
      <c r="R1486" s="10" t="e">
        <f t="shared" si="706"/>
        <v>#N/A</v>
      </c>
      <c r="S1486" s="10" t="e">
        <f t="shared" si="707"/>
        <v>#N/A</v>
      </c>
      <c r="T1486" s="10" t="e">
        <f t="shared" si="708"/>
        <v>#N/A</v>
      </c>
      <c r="U1486" s="17" t="str">
        <f>IF(Audit!M251="","",VLOOKUP(Audit!M251,$W$26:$X$35,2,FALSE)) &amp; Audit!N251 &amp; IF(Audit!O251="","",IF(Audit!N251&lt;=1.4,VLOOKUP(Audit!O251,$W$38:X1531,2,FALSE),VLOOKUP(Audit!O251,$W$51:$X$61,2,FALSE))) &amp; IF(Audit!P251="","",VLOOKUP(Audit!P251,$Y$26:$Z$35,2,FALSE) &amp; Audit!Q251 &amp; IF(Audit!O251="","",IF(Audit!Q251&lt;=1.4,VLOOKUP(Audit!R251,$Y$38:$Z$48,2,FALSE),VLOOKUP(Audit!R251,$Y$51:$Z$61,2,FALSE))))</f>
        <v/>
      </c>
      <c r="V1486" s="21"/>
      <c r="AH1486" s="49">
        <f>Audit!A251</f>
        <v>0</v>
      </c>
      <c r="AI1486" s="50" t="e">
        <f>VLOOKUP(Audit!B251,$V$3:$AE$12,2,FALSE)&amp; IF(Audit!B251=10,Audit!V251,"")</f>
        <v>#N/A</v>
      </c>
      <c r="AJ1486" s="50" t="e">
        <f>VLOOKUP(Audit!B251,$V$13:$AE$22,2,FALSE)&amp; IF(Audit!B251=10,Audit!W251,"")</f>
        <v>#N/A</v>
      </c>
      <c r="AK1486" s="47" t="e">
        <f t="shared" si="709"/>
        <v>#N/A</v>
      </c>
      <c r="AL1486" s="50" t="e">
        <f>VLOOKUP(Audit!C251,$V$3:$AE$12,3,FALSE)&amp; IF(Audit!C251=10,Audit!V251,"")</f>
        <v>#N/A</v>
      </c>
      <c r="AM1486" s="50" t="e">
        <f>VLOOKUP(Audit!C251,$V$13:$AE$22,3,FALSE)&amp; IF(Audit!C251=10,Audit!W251,"")</f>
        <v>#N/A</v>
      </c>
      <c r="AN1486" s="47" t="e">
        <f t="shared" si="710"/>
        <v>#N/A</v>
      </c>
      <c r="AO1486" s="50" t="e">
        <f>VLOOKUP(Audit!D251,$V$3:$AE$12,4,FALSE) &amp;  Audit!T251 &amp; IF(Audit!D251=10,Audit!V251,"")</f>
        <v>#N/A</v>
      </c>
      <c r="AP1486" s="50" t="e">
        <f>VLOOKUP(Audit!D251,$V$13:$AE$22,4,FALSE)&amp; IF(Audit!D251=10,Audit!W251,"")</f>
        <v>#N/A</v>
      </c>
      <c r="AQ1486" s="47" t="e">
        <f t="shared" si="711"/>
        <v>#N/A</v>
      </c>
      <c r="AR1486" s="50" t="e">
        <f>VLOOKUP(Audit!E251,$V$3:$AE$12,5,FALSE)&amp; IF(Audit!E251=10,Audit!V251,"")</f>
        <v>#N/A</v>
      </c>
      <c r="AS1486" s="50" t="e">
        <f>VLOOKUP(Audit!E251,$V$13:$AE$22,5,FALSE)&amp; IF(Audit!E251=10,Audit!W251,"")</f>
        <v>#N/A</v>
      </c>
      <c r="AT1486" s="47" t="e">
        <f t="shared" si="712"/>
        <v>#N/A</v>
      </c>
      <c r="AU1486" s="50" t="e">
        <f>VLOOKUP(Audit!F251,$V$3:$AE$12,6,FALSE)&amp; IF(Audit!F251=10,Audit!V251,"")</f>
        <v>#N/A</v>
      </c>
      <c r="AV1486" s="50" t="e">
        <f>VLOOKUP(Audit!F251,$V$13:$AE$22,6,FALSE)&amp; IF(Audit!F251=10,Audit!W251,"")</f>
        <v>#N/A</v>
      </c>
      <c r="AW1486" s="47" t="e">
        <f t="shared" si="713"/>
        <v>#N/A</v>
      </c>
      <c r="AX1486" s="50" t="e">
        <f>VLOOKUP(Audit!G251,$V$3:$AE$12,7,FALSE)&amp; IF(Audit!G251=10,Audit!V251,"")</f>
        <v>#N/A</v>
      </c>
      <c r="AY1486" s="50" t="e">
        <f>VLOOKUP(Audit!G251,$V$13:$AE$22,7,FALSE) &amp; IF(Audit!G251=10,Audit!W251,"")</f>
        <v>#N/A</v>
      </c>
      <c r="AZ1486" s="47" t="e">
        <f t="shared" si="714"/>
        <v>#N/A</v>
      </c>
      <c r="BA1486" s="50" t="e">
        <f>VLOOKUP(Audit!H251,$V$3:$AE$12,8,FALSE)&amp; Audit!U251 &amp; IF(Audit!H251=10,Audit!V251,"")</f>
        <v>#N/A</v>
      </c>
      <c r="BB1486" s="50" t="e">
        <f>VLOOKUP(Audit!H251,$V$13:$AE$22,8,FALSE) &amp; IF(Audit!H251=10,Audit!W251,"")</f>
        <v>#N/A</v>
      </c>
      <c r="BC1486" s="47" t="e">
        <f t="shared" si="715"/>
        <v>#N/A</v>
      </c>
      <c r="BD1486" s="50" t="e">
        <f>VLOOKUP(Audit!I251,$V$3:$AE$12,9,FALSE)&amp; IF(Audit!I251=10,Audit!V251,"")</f>
        <v>#N/A</v>
      </c>
      <c r="BE1486" s="50" t="e">
        <f>VLOOKUP(Audit!I251,$V$13:$AE$22,9,FALSE) &amp; IF(Audit!I251=10,Audit!W251,"") &amp; IF(Audit!I251&lt;&gt;1,U1486,"")</f>
        <v>#N/A</v>
      </c>
      <c r="BF1486" s="47" t="e">
        <f t="shared" si="716"/>
        <v>#N/A</v>
      </c>
      <c r="BG1486" s="50" t="e">
        <f>VLOOKUP(Audit!J251,$V$3:$AE$12,10,FALSE) &amp; Audit!S251 &amp; IF(Audit!J251=10,Audit!V251,"")</f>
        <v>#N/A</v>
      </c>
      <c r="BH1486" s="50" t="e">
        <f>VLOOKUP(Audit!J251,$V$13:$AE$22,10,FALSE) &amp; IF(Audit!J251=10,Audit!W251,"") &amp; IF(Audit!J251&lt;&gt;1,U1486,"")</f>
        <v>#N/A</v>
      </c>
      <c r="BI1486" s="47" t="e">
        <f t="shared" si="717"/>
        <v>#N/A</v>
      </c>
      <c r="BJ1486" s="48" t="str">
        <f t="shared" si="718"/>
        <v/>
      </c>
      <c r="BK1486" s="48" t="str">
        <f t="shared" si="719"/>
        <v/>
      </c>
      <c r="BL1486" s="48" t="str">
        <f t="shared" si="720"/>
        <v/>
      </c>
      <c r="BM1486" s="48" t="str">
        <f t="shared" si="721"/>
        <v/>
      </c>
      <c r="BN1486" s="48" t="str">
        <f t="shared" si="722"/>
        <v/>
      </c>
      <c r="BO1486" s="48" t="str">
        <f t="shared" si="723"/>
        <v/>
      </c>
      <c r="BP1486" s="48" t="str">
        <f t="shared" si="724"/>
        <v/>
      </c>
      <c r="BQ1486" s="48" t="str">
        <f t="shared" si="725"/>
        <v/>
      </c>
      <c r="BR1486" s="48" t="str">
        <f t="shared" si="726"/>
        <v/>
      </c>
      <c r="BS1486" s="48" t="str">
        <f t="shared" si="727"/>
        <v/>
      </c>
      <c r="BT1486" s="48" t="str">
        <f t="shared" si="728"/>
        <v/>
      </c>
      <c r="BU1486" s="48" t="str">
        <f t="shared" si="729"/>
        <v/>
      </c>
    </row>
    <row r="1487" spans="1:73">
      <c r="A1487" s="10">
        <f>Audit!A252</f>
        <v>0</v>
      </c>
      <c r="B1487" s="10" t="e">
        <f t="shared" si="700"/>
        <v>#N/A</v>
      </c>
      <c r="C1487" s="17" t="e">
        <f>VLOOKUP(Audit!B252,$V$3:$AE$12,2,FALSE) &amp; VLOOKUP(Audit!B252,$V$13:$AE$22,2,FALSE)&amp; IF(Audit!B252=10,Audit!V252&amp;Audit!W252,"")</f>
        <v>#N/A</v>
      </c>
      <c r="D1487" s="17" t="e">
        <f>VLOOKUP(Audit!C252,$V$3:$AE$12,3,FALSE) &amp; VLOOKUP(Audit!C252,$V$13:$AE$22,3,FALSE) &amp;IF(Audit!C252=10,Audit!V252&amp;Audit!W252,"")</f>
        <v>#N/A</v>
      </c>
      <c r="E1487" s="17" t="e">
        <f>VLOOKUP(Audit!D252,$V$3:$AE$12,4,FALSE)&amp; Audit!T252 &amp; VLOOKUP(Audit!D252,$V$13:$AE$22,4,FALSE)&amp; IF(Audit!D252=10,Audit!V252&amp;Audit!W252,"")</f>
        <v>#N/A</v>
      </c>
      <c r="F1487" s="17" t="e">
        <f>VLOOKUP(Audit!E252,$V$3:$AE$12,5,FALSE) &amp; VLOOKUP(Audit!E252,$V$13:$AE$22,5,FALSE)&amp; IF(Audit!E252=10,Audit!V252&amp;Audit!W252,"")</f>
        <v>#N/A</v>
      </c>
      <c r="G1487" s="17" t="e">
        <f>VLOOKUP(Audit!F252,$V$3:$AE$12,6,FALSE) &amp; VLOOKUP(Audit!F252,$V$13:$AE$22,6,FALSE)&amp; IF(Audit!F252=10,Audit!V252&amp;Audit!W252,"")</f>
        <v>#N/A</v>
      </c>
      <c r="H1487" s="17" t="e">
        <f>VLOOKUP(Audit!G252,$V$3:$AE$12,7,FALSE) &amp; VLOOKUP(Audit!G252,$V$13:$AE$22,7,FALSE)&amp;IF(Audit!G252=10,Audit!V252&amp;Audit!W252,"")</f>
        <v>#N/A</v>
      </c>
      <c r="I1487" s="17" t="e">
        <f>VLOOKUP(Audit!H252,$V$3:$AE$12,8,FALSE) &amp; Audit!U252 &amp; VLOOKUP(Audit!H252,$V$13:$AE$22,8,FALSE)&amp;IF(Audit!H252=10,Audit!V252&amp;Audit!W252,"")</f>
        <v>#N/A</v>
      </c>
      <c r="J1487" s="17" t="e">
        <f>VLOOKUP(Audit!I252,$V$3:$AE$12,9,FALSE) &amp; VLOOKUP(Audit!I252,$V$13:$AE$22,9,FALSE) &amp; IF(Audit!I252=10,Audit!V252&amp;Audit!W252,"") &amp; IF(Audit!I252&lt;&gt;1,U1487,"")</f>
        <v>#N/A</v>
      </c>
      <c r="K1487" s="17" t="e">
        <f>VLOOKUP(Audit!J252,$V$3:$AE$12,10,FALSE) &amp; Audit!S252 &amp; VLOOKUP(Audit!J252,$V$13:$AE$22,10,FALSE) &amp; IF(Audit!J252=10,Audit!V252&amp;Audit!W252,"") &amp; IF(Audit!J252&lt;&gt;1,U1487,"")</f>
        <v>#N/A</v>
      </c>
      <c r="L1487" s="10">
        <f>Audit!K252</f>
        <v>0</v>
      </c>
      <c r="M1487" s="10" t="e">
        <f t="shared" si="701"/>
        <v>#N/A</v>
      </c>
      <c r="N1487" s="10" t="e">
        <f t="shared" si="702"/>
        <v>#N/A</v>
      </c>
      <c r="O1487" s="10" t="e">
        <f t="shared" si="703"/>
        <v>#N/A</v>
      </c>
      <c r="P1487" s="10" t="e">
        <f t="shared" si="704"/>
        <v>#N/A</v>
      </c>
      <c r="Q1487" s="10" t="e">
        <f t="shared" si="705"/>
        <v>#N/A</v>
      </c>
      <c r="R1487" s="10" t="e">
        <f t="shared" si="706"/>
        <v>#N/A</v>
      </c>
      <c r="S1487" s="10" t="e">
        <f t="shared" si="707"/>
        <v>#N/A</v>
      </c>
      <c r="T1487" s="10" t="e">
        <f t="shared" si="708"/>
        <v>#N/A</v>
      </c>
      <c r="U1487" s="17" t="str">
        <f>IF(Audit!M252="","",VLOOKUP(Audit!M252,$W$26:$X$35,2,FALSE)) &amp; Audit!N252 &amp; IF(Audit!O252="","",IF(Audit!N252&lt;=1.4,VLOOKUP(Audit!O252,$W$38:X1532,2,FALSE),VLOOKUP(Audit!O252,$W$51:$X$61,2,FALSE))) &amp; IF(Audit!P252="","",VLOOKUP(Audit!P252,$Y$26:$Z$35,2,FALSE) &amp; Audit!Q252 &amp; IF(Audit!O252="","",IF(Audit!Q252&lt;=1.4,VLOOKUP(Audit!R252,$Y$38:$Z$48,2,FALSE),VLOOKUP(Audit!R252,$Y$51:$Z$61,2,FALSE))))</f>
        <v/>
      </c>
      <c r="V1487" s="21"/>
      <c r="AH1487" s="49">
        <f>Audit!A252</f>
        <v>0</v>
      </c>
      <c r="AI1487" s="50" t="e">
        <f>VLOOKUP(Audit!B252,$V$3:$AE$12,2,FALSE)&amp; IF(Audit!B252=10,Audit!V252,"")</f>
        <v>#N/A</v>
      </c>
      <c r="AJ1487" s="50" t="e">
        <f>VLOOKUP(Audit!B252,$V$13:$AE$22,2,FALSE)&amp; IF(Audit!B252=10,Audit!W252,"")</f>
        <v>#N/A</v>
      </c>
      <c r="AK1487" s="47" t="e">
        <f t="shared" si="709"/>
        <v>#N/A</v>
      </c>
      <c r="AL1487" s="50" t="e">
        <f>VLOOKUP(Audit!C252,$V$3:$AE$12,3,FALSE)&amp; IF(Audit!C252=10,Audit!V252,"")</f>
        <v>#N/A</v>
      </c>
      <c r="AM1487" s="50" t="e">
        <f>VLOOKUP(Audit!C252,$V$13:$AE$22,3,FALSE)&amp; IF(Audit!C252=10,Audit!W252,"")</f>
        <v>#N/A</v>
      </c>
      <c r="AN1487" s="47" t="e">
        <f t="shared" si="710"/>
        <v>#N/A</v>
      </c>
      <c r="AO1487" s="50" t="e">
        <f>VLOOKUP(Audit!D252,$V$3:$AE$12,4,FALSE) &amp;  Audit!T252 &amp; IF(Audit!D252=10,Audit!V252,"")</f>
        <v>#N/A</v>
      </c>
      <c r="AP1487" s="50" t="e">
        <f>VLOOKUP(Audit!D252,$V$13:$AE$22,4,FALSE)&amp; IF(Audit!D252=10,Audit!W252,"")</f>
        <v>#N/A</v>
      </c>
      <c r="AQ1487" s="47" t="e">
        <f t="shared" si="711"/>
        <v>#N/A</v>
      </c>
      <c r="AR1487" s="50" t="e">
        <f>VLOOKUP(Audit!E252,$V$3:$AE$12,5,FALSE)&amp; IF(Audit!E252=10,Audit!V252,"")</f>
        <v>#N/A</v>
      </c>
      <c r="AS1487" s="50" t="e">
        <f>VLOOKUP(Audit!E252,$V$13:$AE$22,5,FALSE)&amp; IF(Audit!E252=10,Audit!W252,"")</f>
        <v>#N/A</v>
      </c>
      <c r="AT1487" s="47" t="e">
        <f t="shared" si="712"/>
        <v>#N/A</v>
      </c>
      <c r="AU1487" s="50" t="e">
        <f>VLOOKUP(Audit!F252,$V$3:$AE$12,6,FALSE)&amp; IF(Audit!F252=10,Audit!V252,"")</f>
        <v>#N/A</v>
      </c>
      <c r="AV1487" s="50" t="e">
        <f>VLOOKUP(Audit!F252,$V$13:$AE$22,6,FALSE)&amp; IF(Audit!F252=10,Audit!W252,"")</f>
        <v>#N/A</v>
      </c>
      <c r="AW1487" s="47" t="e">
        <f t="shared" si="713"/>
        <v>#N/A</v>
      </c>
      <c r="AX1487" s="50" t="e">
        <f>VLOOKUP(Audit!G252,$V$3:$AE$12,7,FALSE)&amp; IF(Audit!G252=10,Audit!V252,"")</f>
        <v>#N/A</v>
      </c>
      <c r="AY1487" s="50" t="e">
        <f>VLOOKUP(Audit!G252,$V$13:$AE$22,7,FALSE) &amp; IF(Audit!G252=10,Audit!W252,"")</f>
        <v>#N/A</v>
      </c>
      <c r="AZ1487" s="47" t="e">
        <f t="shared" si="714"/>
        <v>#N/A</v>
      </c>
      <c r="BA1487" s="50" t="e">
        <f>VLOOKUP(Audit!H252,$V$3:$AE$12,8,FALSE)&amp; Audit!U252 &amp; IF(Audit!H252=10,Audit!V252,"")</f>
        <v>#N/A</v>
      </c>
      <c r="BB1487" s="50" t="e">
        <f>VLOOKUP(Audit!H252,$V$13:$AE$22,8,FALSE) &amp; IF(Audit!H252=10,Audit!W252,"")</f>
        <v>#N/A</v>
      </c>
      <c r="BC1487" s="47" t="e">
        <f t="shared" si="715"/>
        <v>#N/A</v>
      </c>
      <c r="BD1487" s="50" t="e">
        <f>VLOOKUP(Audit!I252,$V$3:$AE$12,9,FALSE)&amp; IF(Audit!I252=10,Audit!V252,"")</f>
        <v>#N/A</v>
      </c>
      <c r="BE1487" s="50" t="e">
        <f>VLOOKUP(Audit!I252,$V$13:$AE$22,9,FALSE) &amp; IF(Audit!I252=10,Audit!W252,"") &amp; IF(Audit!I252&lt;&gt;1,U1487,"")</f>
        <v>#N/A</v>
      </c>
      <c r="BF1487" s="47" t="e">
        <f t="shared" si="716"/>
        <v>#N/A</v>
      </c>
      <c r="BG1487" s="50" t="e">
        <f>VLOOKUP(Audit!J252,$V$3:$AE$12,10,FALSE) &amp; Audit!S252 &amp; IF(Audit!J252=10,Audit!V252,"")</f>
        <v>#N/A</v>
      </c>
      <c r="BH1487" s="50" t="e">
        <f>VLOOKUP(Audit!J252,$V$13:$AE$22,10,FALSE) &amp; IF(Audit!J252=10,Audit!W252,"") &amp; IF(Audit!J252&lt;&gt;1,U1487,"")</f>
        <v>#N/A</v>
      </c>
      <c r="BI1487" s="47" t="e">
        <f t="shared" si="717"/>
        <v>#N/A</v>
      </c>
      <c r="BJ1487" s="48" t="str">
        <f t="shared" si="718"/>
        <v/>
      </c>
      <c r="BK1487" s="48" t="str">
        <f t="shared" si="719"/>
        <v/>
      </c>
      <c r="BL1487" s="48" t="str">
        <f t="shared" si="720"/>
        <v/>
      </c>
      <c r="BM1487" s="48" t="str">
        <f t="shared" si="721"/>
        <v/>
      </c>
      <c r="BN1487" s="48" t="str">
        <f t="shared" si="722"/>
        <v/>
      </c>
      <c r="BO1487" s="48" t="str">
        <f t="shared" si="723"/>
        <v/>
      </c>
      <c r="BP1487" s="48" t="str">
        <f t="shared" si="724"/>
        <v/>
      </c>
      <c r="BQ1487" s="48" t="str">
        <f t="shared" si="725"/>
        <v/>
      </c>
      <c r="BR1487" s="48" t="str">
        <f t="shared" si="726"/>
        <v/>
      </c>
      <c r="BS1487" s="48" t="str">
        <f t="shared" si="727"/>
        <v/>
      </c>
      <c r="BT1487" s="48" t="str">
        <f t="shared" si="728"/>
        <v/>
      </c>
      <c r="BU1487" s="48" t="str">
        <f t="shared" si="729"/>
        <v/>
      </c>
    </row>
    <row r="1488" spans="1:73">
      <c r="A1488" s="10">
        <f>Audit!A253</f>
        <v>0</v>
      </c>
      <c r="B1488" s="10" t="e">
        <f t="shared" si="700"/>
        <v>#N/A</v>
      </c>
      <c r="C1488" s="17" t="e">
        <f>VLOOKUP(Audit!B253,$V$3:$AE$12,2,FALSE) &amp; VLOOKUP(Audit!B253,$V$13:$AE$22,2,FALSE)&amp; IF(Audit!B253=10,Audit!V253&amp;Audit!W253,"")</f>
        <v>#N/A</v>
      </c>
      <c r="D1488" s="17" t="e">
        <f>VLOOKUP(Audit!C253,$V$3:$AE$12,3,FALSE) &amp; VLOOKUP(Audit!C253,$V$13:$AE$22,3,FALSE) &amp;IF(Audit!C253=10,Audit!V253&amp;Audit!W253,"")</f>
        <v>#N/A</v>
      </c>
      <c r="E1488" s="17" t="e">
        <f>VLOOKUP(Audit!D253,$V$3:$AE$12,4,FALSE)&amp; Audit!T253 &amp; VLOOKUP(Audit!D253,$V$13:$AE$22,4,FALSE)&amp; IF(Audit!D253=10,Audit!V253&amp;Audit!W253,"")</f>
        <v>#N/A</v>
      </c>
      <c r="F1488" s="17" t="e">
        <f>VLOOKUP(Audit!E253,$V$3:$AE$12,5,FALSE) &amp; VLOOKUP(Audit!E253,$V$13:$AE$22,5,FALSE)&amp; IF(Audit!E253=10,Audit!V253&amp;Audit!W253,"")</f>
        <v>#N/A</v>
      </c>
      <c r="G1488" s="17" t="e">
        <f>VLOOKUP(Audit!F253,$V$3:$AE$12,6,FALSE) &amp; VLOOKUP(Audit!F253,$V$13:$AE$22,6,FALSE)&amp; IF(Audit!F253=10,Audit!V253&amp;Audit!W253,"")</f>
        <v>#N/A</v>
      </c>
      <c r="H1488" s="17" t="e">
        <f>VLOOKUP(Audit!G253,$V$3:$AE$12,7,FALSE) &amp; VLOOKUP(Audit!G253,$V$13:$AE$22,7,FALSE)&amp;IF(Audit!G253=10,Audit!V253&amp;Audit!W253,"")</f>
        <v>#N/A</v>
      </c>
      <c r="I1488" s="17" t="e">
        <f>VLOOKUP(Audit!H253,$V$3:$AE$12,8,FALSE) &amp; Audit!U253 &amp; VLOOKUP(Audit!H253,$V$13:$AE$22,8,FALSE)&amp;IF(Audit!H253=10,Audit!V253&amp;Audit!W253,"")</f>
        <v>#N/A</v>
      </c>
      <c r="J1488" s="17" t="e">
        <f>VLOOKUP(Audit!I253,$V$3:$AE$12,9,FALSE) &amp; VLOOKUP(Audit!I253,$V$13:$AE$22,9,FALSE) &amp; IF(Audit!I253=10,Audit!V253&amp;Audit!W253,"") &amp; IF(Audit!I253&lt;&gt;1,U1488,"")</f>
        <v>#N/A</v>
      </c>
      <c r="K1488" s="17" t="e">
        <f>VLOOKUP(Audit!J253,$V$3:$AE$12,10,FALSE) &amp; Audit!S253 &amp; VLOOKUP(Audit!J253,$V$13:$AE$22,10,FALSE) &amp; IF(Audit!J253=10,Audit!V253&amp;Audit!W253,"") &amp; IF(Audit!J253&lt;&gt;1,U1488,"")</f>
        <v>#N/A</v>
      </c>
      <c r="L1488" s="10">
        <f>Audit!K253</f>
        <v>0</v>
      </c>
      <c r="M1488" s="10" t="e">
        <f t="shared" si="701"/>
        <v>#N/A</v>
      </c>
      <c r="N1488" s="10" t="e">
        <f t="shared" si="702"/>
        <v>#N/A</v>
      </c>
      <c r="O1488" s="10" t="e">
        <f t="shared" si="703"/>
        <v>#N/A</v>
      </c>
      <c r="P1488" s="10" t="e">
        <f t="shared" si="704"/>
        <v>#N/A</v>
      </c>
      <c r="Q1488" s="10" t="e">
        <f t="shared" si="705"/>
        <v>#N/A</v>
      </c>
      <c r="R1488" s="10" t="e">
        <f t="shared" si="706"/>
        <v>#N/A</v>
      </c>
      <c r="S1488" s="10" t="e">
        <f t="shared" si="707"/>
        <v>#N/A</v>
      </c>
      <c r="T1488" s="10" t="e">
        <f t="shared" si="708"/>
        <v>#N/A</v>
      </c>
      <c r="U1488" s="17" t="str">
        <f>IF(Audit!M253="","",VLOOKUP(Audit!M253,$W$26:$X$35,2,FALSE)) &amp; Audit!N253 &amp; IF(Audit!O253="","",IF(Audit!N253&lt;=1.4,VLOOKUP(Audit!O253,$W$38:X1533,2,FALSE),VLOOKUP(Audit!O253,$W$51:$X$61,2,FALSE))) &amp; IF(Audit!P253="","",VLOOKUP(Audit!P253,$Y$26:$Z$35,2,FALSE) &amp; Audit!Q253 &amp; IF(Audit!O253="","",IF(Audit!Q253&lt;=1.4,VLOOKUP(Audit!R253,$Y$38:$Z$48,2,FALSE),VLOOKUP(Audit!R253,$Y$51:$Z$61,2,FALSE))))</f>
        <v/>
      </c>
      <c r="V1488" s="21"/>
      <c r="AH1488" s="49">
        <f>Audit!A253</f>
        <v>0</v>
      </c>
      <c r="AI1488" s="50" t="e">
        <f>VLOOKUP(Audit!B253,$V$3:$AE$12,2,FALSE)&amp; IF(Audit!B253=10,Audit!V253,"")</f>
        <v>#N/A</v>
      </c>
      <c r="AJ1488" s="50" t="e">
        <f>VLOOKUP(Audit!B253,$V$13:$AE$22,2,FALSE)&amp; IF(Audit!B253=10,Audit!W253,"")</f>
        <v>#N/A</v>
      </c>
      <c r="AK1488" s="47" t="e">
        <f t="shared" si="709"/>
        <v>#N/A</v>
      </c>
      <c r="AL1488" s="50" t="e">
        <f>VLOOKUP(Audit!C253,$V$3:$AE$12,3,FALSE)&amp; IF(Audit!C253=10,Audit!V253,"")</f>
        <v>#N/A</v>
      </c>
      <c r="AM1488" s="50" t="e">
        <f>VLOOKUP(Audit!C253,$V$13:$AE$22,3,FALSE)&amp; IF(Audit!C253=10,Audit!W253,"")</f>
        <v>#N/A</v>
      </c>
      <c r="AN1488" s="47" t="e">
        <f t="shared" si="710"/>
        <v>#N/A</v>
      </c>
      <c r="AO1488" s="50" t="e">
        <f>VLOOKUP(Audit!D253,$V$3:$AE$12,4,FALSE) &amp;  Audit!T253 &amp; IF(Audit!D253=10,Audit!V253,"")</f>
        <v>#N/A</v>
      </c>
      <c r="AP1488" s="50" t="e">
        <f>VLOOKUP(Audit!D253,$V$13:$AE$22,4,FALSE)&amp; IF(Audit!D253=10,Audit!W253,"")</f>
        <v>#N/A</v>
      </c>
      <c r="AQ1488" s="47" t="e">
        <f t="shared" si="711"/>
        <v>#N/A</v>
      </c>
      <c r="AR1488" s="50" t="e">
        <f>VLOOKUP(Audit!E253,$V$3:$AE$12,5,FALSE)&amp; IF(Audit!E253=10,Audit!V253,"")</f>
        <v>#N/A</v>
      </c>
      <c r="AS1488" s="50" t="e">
        <f>VLOOKUP(Audit!E253,$V$13:$AE$22,5,FALSE)&amp; IF(Audit!E253=10,Audit!W253,"")</f>
        <v>#N/A</v>
      </c>
      <c r="AT1488" s="47" t="e">
        <f t="shared" si="712"/>
        <v>#N/A</v>
      </c>
      <c r="AU1488" s="50" t="e">
        <f>VLOOKUP(Audit!F253,$V$3:$AE$12,6,FALSE)&amp; IF(Audit!F253=10,Audit!V253,"")</f>
        <v>#N/A</v>
      </c>
      <c r="AV1488" s="50" t="e">
        <f>VLOOKUP(Audit!F253,$V$13:$AE$22,6,FALSE)&amp; IF(Audit!F253=10,Audit!W253,"")</f>
        <v>#N/A</v>
      </c>
      <c r="AW1488" s="47" t="e">
        <f t="shared" si="713"/>
        <v>#N/A</v>
      </c>
      <c r="AX1488" s="50" t="e">
        <f>VLOOKUP(Audit!G253,$V$3:$AE$12,7,FALSE)&amp; IF(Audit!G253=10,Audit!V253,"")</f>
        <v>#N/A</v>
      </c>
      <c r="AY1488" s="50" t="e">
        <f>VLOOKUP(Audit!G253,$V$13:$AE$22,7,FALSE) &amp; IF(Audit!G253=10,Audit!W253,"")</f>
        <v>#N/A</v>
      </c>
      <c r="AZ1488" s="47" t="e">
        <f t="shared" si="714"/>
        <v>#N/A</v>
      </c>
      <c r="BA1488" s="50" t="e">
        <f>VLOOKUP(Audit!H253,$V$3:$AE$12,8,FALSE)&amp; Audit!U253 &amp; IF(Audit!H253=10,Audit!V253,"")</f>
        <v>#N/A</v>
      </c>
      <c r="BB1488" s="50" t="e">
        <f>VLOOKUP(Audit!H253,$V$13:$AE$22,8,FALSE) &amp; IF(Audit!H253=10,Audit!W253,"")</f>
        <v>#N/A</v>
      </c>
      <c r="BC1488" s="47" t="e">
        <f t="shared" si="715"/>
        <v>#N/A</v>
      </c>
      <c r="BD1488" s="50" t="e">
        <f>VLOOKUP(Audit!I253,$V$3:$AE$12,9,FALSE)&amp; IF(Audit!I253=10,Audit!V253,"")</f>
        <v>#N/A</v>
      </c>
      <c r="BE1488" s="50" t="e">
        <f>VLOOKUP(Audit!I253,$V$13:$AE$22,9,FALSE) &amp; IF(Audit!I253=10,Audit!W253,"") &amp; IF(Audit!I253&lt;&gt;1,U1488,"")</f>
        <v>#N/A</v>
      </c>
      <c r="BF1488" s="47" t="e">
        <f t="shared" si="716"/>
        <v>#N/A</v>
      </c>
      <c r="BG1488" s="50" t="e">
        <f>VLOOKUP(Audit!J253,$V$3:$AE$12,10,FALSE) &amp; Audit!S253 &amp; IF(Audit!J253=10,Audit!V253,"")</f>
        <v>#N/A</v>
      </c>
      <c r="BH1488" s="50" t="e">
        <f>VLOOKUP(Audit!J253,$V$13:$AE$22,10,FALSE) &amp; IF(Audit!J253=10,Audit!W253,"") &amp; IF(Audit!J253&lt;&gt;1,U1488,"")</f>
        <v>#N/A</v>
      </c>
      <c r="BI1488" s="47" t="e">
        <f t="shared" si="717"/>
        <v>#N/A</v>
      </c>
      <c r="BJ1488" s="48" t="str">
        <f t="shared" si="718"/>
        <v/>
      </c>
      <c r="BK1488" s="48" t="str">
        <f t="shared" si="719"/>
        <v/>
      </c>
      <c r="BL1488" s="48" t="str">
        <f t="shared" si="720"/>
        <v/>
      </c>
      <c r="BM1488" s="48" t="str">
        <f t="shared" si="721"/>
        <v/>
      </c>
      <c r="BN1488" s="48" t="str">
        <f t="shared" si="722"/>
        <v/>
      </c>
      <c r="BO1488" s="48" t="str">
        <f t="shared" si="723"/>
        <v/>
      </c>
      <c r="BP1488" s="48" t="str">
        <f t="shared" si="724"/>
        <v/>
      </c>
      <c r="BQ1488" s="48" t="str">
        <f t="shared" si="725"/>
        <v/>
      </c>
      <c r="BR1488" s="48" t="str">
        <f t="shared" si="726"/>
        <v/>
      </c>
      <c r="BS1488" s="48" t="str">
        <f t="shared" si="727"/>
        <v/>
      </c>
      <c r="BT1488" s="48" t="str">
        <f t="shared" si="728"/>
        <v/>
      </c>
      <c r="BU1488" s="48" t="str">
        <f t="shared" si="729"/>
        <v/>
      </c>
    </row>
    <row r="1489" spans="1:73">
      <c r="A1489" s="10">
        <f>Audit!A254</f>
        <v>0</v>
      </c>
      <c r="B1489" s="10" t="e">
        <f t="shared" si="700"/>
        <v>#N/A</v>
      </c>
      <c r="C1489" s="17" t="e">
        <f>VLOOKUP(Audit!B254,$V$3:$AE$12,2,FALSE) &amp; VLOOKUP(Audit!B254,$V$13:$AE$22,2,FALSE)&amp; IF(Audit!B254=10,Audit!V254&amp;Audit!W254,"")</f>
        <v>#N/A</v>
      </c>
      <c r="D1489" s="17" t="e">
        <f>VLOOKUP(Audit!C254,$V$3:$AE$12,3,FALSE) &amp; VLOOKUP(Audit!C254,$V$13:$AE$22,3,FALSE) &amp;IF(Audit!C254=10,Audit!V254&amp;Audit!W254,"")</f>
        <v>#N/A</v>
      </c>
      <c r="E1489" s="17" t="e">
        <f>VLOOKUP(Audit!D254,$V$3:$AE$12,4,FALSE)&amp; Audit!T254 &amp; VLOOKUP(Audit!D254,$V$13:$AE$22,4,FALSE)&amp; IF(Audit!D254=10,Audit!V254&amp;Audit!W254,"")</f>
        <v>#N/A</v>
      </c>
      <c r="F1489" s="17" t="e">
        <f>VLOOKUP(Audit!E254,$V$3:$AE$12,5,FALSE) &amp; VLOOKUP(Audit!E254,$V$13:$AE$22,5,FALSE)&amp; IF(Audit!E254=10,Audit!V254&amp;Audit!W254,"")</f>
        <v>#N/A</v>
      </c>
      <c r="G1489" s="17" t="e">
        <f>VLOOKUP(Audit!F254,$V$3:$AE$12,6,FALSE) &amp; VLOOKUP(Audit!F254,$V$13:$AE$22,6,FALSE)&amp; IF(Audit!F254=10,Audit!V254&amp;Audit!W254,"")</f>
        <v>#N/A</v>
      </c>
      <c r="H1489" s="17" t="e">
        <f>VLOOKUP(Audit!G254,$V$3:$AE$12,7,FALSE) &amp; VLOOKUP(Audit!G254,$V$13:$AE$22,7,FALSE)&amp;IF(Audit!G254=10,Audit!V254&amp;Audit!W254,"")</f>
        <v>#N/A</v>
      </c>
      <c r="I1489" s="17" t="e">
        <f>VLOOKUP(Audit!H254,$V$3:$AE$12,8,FALSE) &amp; Audit!U254 &amp; VLOOKUP(Audit!H254,$V$13:$AE$22,8,FALSE)&amp;IF(Audit!H254=10,Audit!V254&amp;Audit!W254,"")</f>
        <v>#N/A</v>
      </c>
      <c r="J1489" s="17" t="e">
        <f>VLOOKUP(Audit!I254,$V$3:$AE$12,9,FALSE) &amp; VLOOKUP(Audit!I254,$V$13:$AE$22,9,FALSE) &amp; IF(Audit!I254=10,Audit!V254&amp;Audit!W254,"") &amp; IF(Audit!I254&lt;&gt;1,U1489,"")</f>
        <v>#N/A</v>
      </c>
      <c r="K1489" s="17" t="e">
        <f>VLOOKUP(Audit!J254,$V$3:$AE$12,10,FALSE) &amp; Audit!S254 &amp; VLOOKUP(Audit!J254,$V$13:$AE$22,10,FALSE) &amp; IF(Audit!J254=10,Audit!V254&amp;Audit!W254,"") &amp; IF(Audit!J254&lt;&gt;1,U1489,"")</f>
        <v>#N/A</v>
      </c>
      <c r="L1489" s="10">
        <f>Audit!K254</f>
        <v>0</v>
      </c>
      <c r="M1489" s="10" t="e">
        <f t="shared" si="701"/>
        <v>#N/A</v>
      </c>
      <c r="N1489" s="10" t="e">
        <f t="shared" si="702"/>
        <v>#N/A</v>
      </c>
      <c r="O1489" s="10" t="e">
        <f t="shared" si="703"/>
        <v>#N/A</v>
      </c>
      <c r="P1489" s="10" t="e">
        <f t="shared" si="704"/>
        <v>#N/A</v>
      </c>
      <c r="Q1489" s="10" t="e">
        <f t="shared" si="705"/>
        <v>#N/A</v>
      </c>
      <c r="R1489" s="10" t="e">
        <f t="shared" si="706"/>
        <v>#N/A</v>
      </c>
      <c r="S1489" s="10" t="e">
        <f t="shared" si="707"/>
        <v>#N/A</v>
      </c>
      <c r="T1489" s="10" t="e">
        <f t="shared" si="708"/>
        <v>#N/A</v>
      </c>
      <c r="U1489" s="17" t="str">
        <f>IF(Audit!M254="","",VLOOKUP(Audit!M254,$W$26:$X$35,2,FALSE)) &amp; Audit!N254 &amp; IF(Audit!O254="","",IF(Audit!N254&lt;=1.4,VLOOKUP(Audit!O254,$W$38:X1534,2,FALSE),VLOOKUP(Audit!O254,$W$51:$X$61,2,FALSE))) &amp; IF(Audit!P254="","",VLOOKUP(Audit!P254,$Y$26:$Z$35,2,FALSE) &amp; Audit!Q254 &amp; IF(Audit!O254="","",IF(Audit!Q254&lt;=1.4,VLOOKUP(Audit!R254,$Y$38:$Z$48,2,FALSE),VLOOKUP(Audit!R254,$Y$51:$Z$61,2,FALSE))))</f>
        <v/>
      </c>
      <c r="V1489" s="21"/>
      <c r="AH1489" s="49">
        <f>Audit!A254</f>
        <v>0</v>
      </c>
      <c r="AI1489" s="50" t="e">
        <f>VLOOKUP(Audit!B254,$V$3:$AE$12,2,FALSE)&amp; IF(Audit!B254=10,Audit!V254,"")</f>
        <v>#N/A</v>
      </c>
      <c r="AJ1489" s="50" t="e">
        <f>VLOOKUP(Audit!B254,$V$13:$AE$22,2,FALSE)&amp; IF(Audit!B254=10,Audit!W254,"")</f>
        <v>#N/A</v>
      </c>
      <c r="AK1489" s="47" t="e">
        <f t="shared" si="709"/>
        <v>#N/A</v>
      </c>
      <c r="AL1489" s="50" t="e">
        <f>VLOOKUP(Audit!C254,$V$3:$AE$12,3,FALSE)&amp; IF(Audit!C254=10,Audit!V254,"")</f>
        <v>#N/A</v>
      </c>
      <c r="AM1489" s="50" t="e">
        <f>VLOOKUP(Audit!C254,$V$13:$AE$22,3,FALSE)&amp; IF(Audit!C254=10,Audit!W254,"")</f>
        <v>#N/A</v>
      </c>
      <c r="AN1489" s="47" t="e">
        <f t="shared" si="710"/>
        <v>#N/A</v>
      </c>
      <c r="AO1489" s="50" t="e">
        <f>VLOOKUP(Audit!D254,$V$3:$AE$12,4,FALSE) &amp;  Audit!T254 &amp; IF(Audit!D254=10,Audit!V254,"")</f>
        <v>#N/A</v>
      </c>
      <c r="AP1489" s="50" t="e">
        <f>VLOOKUP(Audit!D254,$V$13:$AE$22,4,FALSE)&amp; IF(Audit!D254=10,Audit!W254,"")</f>
        <v>#N/A</v>
      </c>
      <c r="AQ1489" s="47" t="e">
        <f t="shared" si="711"/>
        <v>#N/A</v>
      </c>
      <c r="AR1489" s="50" t="e">
        <f>VLOOKUP(Audit!E254,$V$3:$AE$12,5,FALSE)&amp; IF(Audit!E254=10,Audit!V254,"")</f>
        <v>#N/A</v>
      </c>
      <c r="AS1489" s="50" t="e">
        <f>VLOOKUP(Audit!E254,$V$13:$AE$22,5,FALSE)&amp; IF(Audit!E254=10,Audit!W254,"")</f>
        <v>#N/A</v>
      </c>
      <c r="AT1489" s="47" t="e">
        <f t="shared" si="712"/>
        <v>#N/A</v>
      </c>
      <c r="AU1489" s="50" t="e">
        <f>VLOOKUP(Audit!F254,$V$3:$AE$12,6,FALSE)&amp; IF(Audit!F254=10,Audit!V254,"")</f>
        <v>#N/A</v>
      </c>
      <c r="AV1489" s="50" t="e">
        <f>VLOOKUP(Audit!F254,$V$13:$AE$22,6,FALSE)&amp; IF(Audit!F254=10,Audit!W254,"")</f>
        <v>#N/A</v>
      </c>
      <c r="AW1489" s="47" t="e">
        <f t="shared" si="713"/>
        <v>#N/A</v>
      </c>
      <c r="AX1489" s="50" t="e">
        <f>VLOOKUP(Audit!G254,$V$3:$AE$12,7,FALSE)&amp; IF(Audit!G254=10,Audit!V254,"")</f>
        <v>#N/A</v>
      </c>
      <c r="AY1489" s="50" t="e">
        <f>VLOOKUP(Audit!G254,$V$13:$AE$22,7,FALSE) &amp; IF(Audit!G254=10,Audit!W254,"")</f>
        <v>#N/A</v>
      </c>
      <c r="AZ1489" s="47" t="e">
        <f t="shared" si="714"/>
        <v>#N/A</v>
      </c>
      <c r="BA1489" s="50" t="e">
        <f>VLOOKUP(Audit!H254,$V$3:$AE$12,8,FALSE)&amp; Audit!U254 &amp; IF(Audit!H254=10,Audit!V254,"")</f>
        <v>#N/A</v>
      </c>
      <c r="BB1489" s="50" t="e">
        <f>VLOOKUP(Audit!H254,$V$13:$AE$22,8,FALSE) &amp; IF(Audit!H254=10,Audit!W254,"")</f>
        <v>#N/A</v>
      </c>
      <c r="BC1489" s="47" t="e">
        <f t="shared" si="715"/>
        <v>#N/A</v>
      </c>
      <c r="BD1489" s="50" t="e">
        <f>VLOOKUP(Audit!I254,$V$3:$AE$12,9,FALSE)&amp; IF(Audit!I254=10,Audit!V254,"")</f>
        <v>#N/A</v>
      </c>
      <c r="BE1489" s="50" t="e">
        <f>VLOOKUP(Audit!I254,$V$13:$AE$22,9,FALSE) &amp; IF(Audit!I254=10,Audit!W254,"") &amp; IF(Audit!I254&lt;&gt;1,U1489,"")</f>
        <v>#N/A</v>
      </c>
      <c r="BF1489" s="47" t="e">
        <f t="shared" si="716"/>
        <v>#N/A</v>
      </c>
      <c r="BG1489" s="50" t="e">
        <f>VLOOKUP(Audit!J254,$V$3:$AE$12,10,FALSE) &amp; Audit!S254 &amp; IF(Audit!J254=10,Audit!V254,"")</f>
        <v>#N/A</v>
      </c>
      <c r="BH1489" s="50" t="e">
        <f>VLOOKUP(Audit!J254,$V$13:$AE$22,10,FALSE) &amp; IF(Audit!J254=10,Audit!W254,"") &amp; IF(Audit!J254&lt;&gt;1,U1489,"")</f>
        <v>#N/A</v>
      </c>
      <c r="BI1489" s="47" t="e">
        <f t="shared" si="717"/>
        <v>#N/A</v>
      </c>
      <c r="BJ1489" s="48" t="str">
        <f t="shared" si="718"/>
        <v/>
      </c>
      <c r="BK1489" s="48" t="str">
        <f t="shared" si="719"/>
        <v/>
      </c>
      <c r="BL1489" s="48" t="str">
        <f t="shared" si="720"/>
        <v/>
      </c>
      <c r="BM1489" s="48" t="str">
        <f t="shared" si="721"/>
        <v/>
      </c>
      <c r="BN1489" s="48" t="str">
        <f t="shared" si="722"/>
        <v/>
      </c>
      <c r="BO1489" s="48" t="str">
        <f t="shared" si="723"/>
        <v/>
      </c>
      <c r="BP1489" s="48" t="str">
        <f t="shared" si="724"/>
        <v/>
      </c>
      <c r="BQ1489" s="48" t="str">
        <f t="shared" si="725"/>
        <v/>
      </c>
      <c r="BR1489" s="48" t="str">
        <f t="shared" si="726"/>
        <v/>
      </c>
      <c r="BS1489" s="48" t="str">
        <f t="shared" si="727"/>
        <v/>
      </c>
      <c r="BT1489" s="48" t="str">
        <f t="shared" si="728"/>
        <v/>
      </c>
      <c r="BU1489" s="48" t="str">
        <f t="shared" si="729"/>
        <v/>
      </c>
    </row>
    <row r="1490" spans="1:73">
      <c r="A1490" s="10">
        <f>Audit!A255</f>
        <v>0</v>
      </c>
      <c r="B1490" s="10" t="e">
        <f t="shared" si="700"/>
        <v>#N/A</v>
      </c>
      <c r="C1490" s="17" t="e">
        <f>VLOOKUP(Audit!B255,$V$3:$AE$12,2,FALSE) &amp; VLOOKUP(Audit!B255,$V$13:$AE$22,2,FALSE)&amp; IF(Audit!B255=10,Audit!V255&amp;Audit!W255,"")</f>
        <v>#N/A</v>
      </c>
      <c r="D1490" s="17" t="e">
        <f>VLOOKUP(Audit!C255,$V$3:$AE$12,3,FALSE) &amp; VLOOKUP(Audit!C255,$V$13:$AE$22,3,FALSE) &amp;IF(Audit!C255=10,Audit!V255&amp;Audit!W255,"")</f>
        <v>#N/A</v>
      </c>
      <c r="E1490" s="17" t="e">
        <f>VLOOKUP(Audit!D255,$V$3:$AE$12,4,FALSE)&amp; Audit!T255 &amp; VLOOKUP(Audit!D255,$V$13:$AE$22,4,FALSE)&amp; IF(Audit!D255=10,Audit!V255&amp;Audit!W255,"")</f>
        <v>#N/A</v>
      </c>
      <c r="F1490" s="17" t="e">
        <f>VLOOKUP(Audit!E255,$V$3:$AE$12,5,FALSE) &amp; VLOOKUP(Audit!E255,$V$13:$AE$22,5,FALSE)&amp; IF(Audit!E255=10,Audit!V255&amp;Audit!W255,"")</f>
        <v>#N/A</v>
      </c>
      <c r="G1490" s="17" t="e">
        <f>VLOOKUP(Audit!F255,$V$3:$AE$12,6,FALSE) &amp; VLOOKUP(Audit!F255,$V$13:$AE$22,6,FALSE)&amp; IF(Audit!F255=10,Audit!V255&amp;Audit!W255,"")</f>
        <v>#N/A</v>
      </c>
      <c r="H1490" s="17" t="e">
        <f>VLOOKUP(Audit!G255,$V$3:$AE$12,7,FALSE) &amp; VLOOKUP(Audit!G255,$V$13:$AE$22,7,FALSE)&amp;IF(Audit!G255=10,Audit!V255&amp;Audit!W255,"")</f>
        <v>#N/A</v>
      </c>
      <c r="I1490" s="17" t="e">
        <f>VLOOKUP(Audit!H255,$V$3:$AE$12,8,FALSE) &amp; Audit!U255 &amp; VLOOKUP(Audit!H255,$V$13:$AE$22,8,FALSE)&amp;IF(Audit!H255=10,Audit!V255&amp;Audit!W255,"")</f>
        <v>#N/A</v>
      </c>
      <c r="J1490" s="17" t="e">
        <f>VLOOKUP(Audit!I255,$V$3:$AE$12,9,FALSE) &amp; VLOOKUP(Audit!I255,$V$13:$AE$22,9,FALSE) &amp; IF(Audit!I255=10,Audit!V255&amp;Audit!W255,"") &amp; IF(Audit!I255&lt;&gt;1,U1490,"")</f>
        <v>#N/A</v>
      </c>
      <c r="K1490" s="17" t="e">
        <f>VLOOKUP(Audit!J255,$V$3:$AE$12,10,FALSE) &amp; Audit!S255 &amp; VLOOKUP(Audit!J255,$V$13:$AE$22,10,FALSE) &amp; IF(Audit!J255=10,Audit!V255&amp;Audit!W255,"") &amp; IF(Audit!J255&lt;&gt;1,U1490,"")</f>
        <v>#N/A</v>
      </c>
      <c r="L1490" s="10">
        <f>Audit!K255</f>
        <v>0</v>
      </c>
      <c r="M1490" s="10" t="e">
        <f t="shared" si="701"/>
        <v>#N/A</v>
      </c>
      <c r="N1490" s="10" t="e">
        <f t="shared" si="702"/>
        <v>#N/A</v>
      </c>
      <c r="O1490" s="10" t="e">
        <f t="shared" si="703"/>
        <v>#N/A</v>
      </c>
      <c r="P1490" s="10" t="e">
        <f t="shared" si="704"/>
        <v>#N/A</v>
      </c>
      <c r="Q1490" s="10" t="e">
        <f t="shared" si="705"/>
        <v>#N/A</v>
      </c>
      <c r="R1490" s="10" t="e">
        <f t="shared" si="706"/>
        <v>#N/A</v>
      </c>
      <c r="S1490" s="10" t="e">
        <f t="shared" si="707"/>
        <v>#N/A</v>
      </c>
      <c r="T1490" s="10" t="e">
        <f t="shared" si="708"/>
        <v>#N/A</v>
      </c>
      <c r="U1490" s="17" t="str">
        <f>IF(Audit!M255="","",VLOOKUP(Audit!M255,$W$26:$X$35,2,FALSE)) &amp; Audit!N255 &amp; IF(Audit!O255="","",IF(Audit!N255&lt;=1.4,VLOOKUP(Audit!O255,$W$38:X1535,2,FALSE),VLOOKUP(Audit!O255,$W$51:$X$61,2,FALSE))) &amp; IF(Audit!P255="","",VLOOKUP(Audit!P255,$Y$26:$Z$35,2,FALSE) &amp; Audit!Q255 &amp; IF(Audit!O255="","",IF(Audit!Q255&lt;=1.4,VLOOKUP(Audit!R255,$Y$38:$Z$48,2,FALSE),VLOOKUP(Audit!R255,$Y$51:$Z$61,2,FALSE))))</f>
        <v/>
      </c>
      <c r="V1490" s="21"/>
      <c r="AH1490" s="49">
        <f>Audit!A255</f>
        <v>0</v>
      </c>
      <c r="AI1490" s="50" t="e">
        <f>VLOOKUP(Audit!B255,$V$3:$AE$12,2,FALSE)&amp; IF(Audit!B255=10,Audit!V255,"")</f>
        <v>#N/A</v>
      </c>
      <c r="AJ1490" s="50" t="e">
        <f>VLOOKUP(Audit!B255,$V$13:$AE$22,2,FALSE)&amp; IF(Audit!B255=10,Audit!W255,"")</f>
        <v>#N/A</v>
      </c>
      <c r="AK1490" s="47" t="e">
        <f t="shared" si="709"/>
        <v>#N/A</v>
      </c>
      <c r="AL1490" s="50" t="e">
        <f>VLOOKUP(Audit!C255,$V$3:$AE$12,3,FALSE)&amp; IF(Audit!C255=10,Audit!V255,"")</f>
        <v>#N/A</v>
      </c>
      <c r="AM1490" s="50" t="e">
        <f>VLOOKUP(Audit!C255,$V$13:$AE$22,3,FALSE)&amp; IF(Audit!C255=10,Audit!W255,"")</f>
        <v>#N/A</v>
      </c>
      <c r="AN1490" s="47" t="e">
        <f t="shared" si="710"/>
        <v>#N/A</v>
      </c>
      <c r="AO1490" s="50" t="e">
        <f>VLOOKUP(Audit!D255,$V$3:$AE$12,4,FALSE) &amp;  Audit!T255 &amp; IF(Audit!D255=10,Audit!V255,"")</f>
        <v>#N/A</v>
      </c>
      <c r="AP1490" s="50" t="e">
        <f>VLOOKUP(Audit!D255,$V$13:$AE$22,4,FALSE)&amp; IF(Audit!D255=10,Audit!W255,"")</f>
        <v>#N/A</v>
      </c>
      <c r="AQ1490" s="47" t="e">
        <f t="shared" si="711"/>
        <v>#N/A</v>
      </c>
      <c r="AR1490" s="50" t="e">
        <f>VLOOKUP(Audit!E255,$V$3:$AE$12,5,FALSE)&amp; IF(Audit!E255=10,Audit!V255,"")</f>
        <v>#N/A</v>
      </c>
      <c r="AS1490" s="50" t="e">
        <f>VLOOKUP(Audit!E255,$V$13:$AE$22,5,FALSE)&amp; IF(Audit!E255=10,Audit!W255,"")</f>
        <v>#N/A</v>
      </c>
      <c r="AT1490" s="47" t="e">
        <f t="shared" si="712"/>
        <v>#N/A</v>
      </c>
      <c r="AU1490" s="50" t="e">
        <f>VLOOKUP(Audit!F255,$V$3:$AE$12,6,FALSE)&amp; IF(Audit!F255=10,Audit!V255,"")</f>
        <v>#N/A</v>
      </c>
      <c r="AV1490" s="50" t="e">
        <f>VLOOKUP(Audit!F255,$V$13:$AE$22,6,FALSE)&amp; IF(Audit!F255=10,Audit!W255,"")</f>
        <v>#N/A</v>
      </c>
      <c r="AW1490" s="47" t="e">
        <f t="shared" si="713"/>
        <v>#N/A</v>
      </c>
      <c r="AX1490" s="50" t="e">
        <f>VLOOKUP(Audit!G255,$V$3:$AE$12,7,FALSE)&amp; IF(Audit!G255=10,Audit!V255,"")</f>
        <v>#N/A</v>
      </c>
      <c r="AY1490" s="50" t="e">
        <f>VLOOKUP(Audit!G255,$V$13:$AE$22,7,FALSE) &amp; IF(Audit!G255=10,Audit!W255,"")</f>
        <v>#N/A</v>
      </c>
      <c r="AZ1490" s="47" t="e">
        <f t="shared" si="714"/>
        <v>#N/A</v>
      </c>
      <c r="BA1490" s="50" t="e">
        <f>VLOOKUP(Audit!H255,$V$3:$AE$12,8,FALSE)&amp; Audit!U255 &amp; IF(Audit!H255=10,Audit!V255,"")</f>
        <v>#N/A</v>
      </c>
      <c r="BB1490" s="50" t="e">
        <f>VLOOKUP(Audit!H255,$V$13:$AE$22,8,FALSE) &amp; IF(Audit!H255=10,Audit!W255,"")</f>
        <v>#N/A</v>
      </c>
      <c r="BC1490" s="47" t="e">
        <f t="shared" si="715"/>
        <v>#N/A</v>
      </c>
      <c r="BD1490" s="50" t="e">
        <f>VLOOKUP(Audit!I255,$V$3:$AE$12,9,FALSE)&amp; IF(Audit!I255=10,Audit!V255,"")</f>
        <v>#N/A</v>
      </c>
      <c r="BE1490" s="50" t="e">
        <f>VLOOKUP(Audit!I255,$V$13:$AE$22,9,FALSE) &amp; IF(Audit!I255=10,Audit!W255,"") &amp; IF(Audit!I255&lt;&gt;1,U1490,"")</f>
        <v>#N/A</v>
      </c>
      <c r="BF1490" s="47" t="e">
        <f t="shared" si="716"/>
        <v>#N/A</v>
      </c>
      <c r="BG1490" s="50" t="e">
        <f>VLOOKUP(Audit!J255,$V$3:$AE$12,10,FALSE) &amp; Audit!S255 &amp; IF(Audit!J255=10,Audit!V255,"")</f>
        <v>#N/A</v>
      </c>
      <c r="BH1490" s="50" t="e">
        <f>VLOOKUP(Audit!J255,$V$13:$AE$22,10,FALSE) &amp; IF(Audit!J255=10,Audit!W255,"") &amp; IF(Audit!J255&lt;&gt;1,U1490,"")</f>
        <v>#N/A</v>
      </c>
      <c r="BI1490" s="47" t="e">
        <f t="shared" si="717"/>
        <v>#N/A</v>
      </c>
      <c r="BJ1490" s="48" t="str">
        <f t="shared" si="718"/>
        <v/>
      </c>
      <c r="BK1490" s="48" t="str">
        <f t="shared" si="719"/>
        <v/>
      </c>
      <c r="BL1490" s="48" t="str">
        <f t="shared" si="720"/>
        <v/>
      </c>
      <c r="BM1490" s="48" t="str">
        <f t="shared" si="721"/>
        <v/>
      </c>
      <c r="BN1490" s="48" t="str">
        <f t="shared" si="722"/>
        <v/>
      </c>
      <c r="BO1490" s="48" t="str">
        <f t="shared" si="723"/>
        <v/>
      </c>
      <c r="BP1490" s="48" t="str">
        <f t="shared" si="724"/>
        <v/>
      </c>
      <c r="BQ1490" s="48" t="str">
        <f t="shared" si="725"/>
        <v/>
      </c>
      <c r="BR1490" s="48" t="str">
        <f t="shared" si="726"/>
        <v/>
      </c>
      <c r="BS1490" s="48" t="str">
        <f t="shared" si="727"/>
        <v/>
      </c>
      <c r="BT1490" s="48" t="str">
        <f t="shared" si="728"/>
        <v/>
      </c>
      <c r="BU1490" s="48" t="str">
        <f t="shared" si="729"/>
        <v/>
      </c>
    </row>
    <row r="1491" spans="1:73">
      <c r="A1491" s="10">
        <f>Audit!A256</f>
        <v>0</v>
      </c>
      <c r="B1491" s="10" t="e">
        <f t="shared" si="700"/>
        <v>#N/A</v>
      </c>
      <c r="C1491" s="17" t="e">
        <f>VLOOKUP(Audit!B256,$V$3:$AE$12,2,FALSE) &amp; VLOOKUP(Audit!B256,$V$13:$AE$22,2,FALSE)&amp; IF(Audit!B256=10,Audit!V256&amp;Audit!W256,"")</f>
        <v>#N/A</v>
      </c>
      <c r="D1491" s="17" t="e">
        <f>VLOOKUP(Audit!C256,$V$3:$AE$12,3,FALSE) &amp; VLOOKUP(Audit!C256,$V$13:$AE$22,3,FALSE) &amp;IF(Audit!C256=10,Audit!V256&amp;Audit!W256,"")</f>
        <v>#N/A</v>
      </c>
      <c r="E1491" s="17" t="e">
        <f>VLOOKUP(Audit!D256,$V$3:$AE$12,4,FALSE)&amp; Audit!T256 &amp; VLOOKUP(Audit!D256,$V$13:$AE$22,4,FALSE)&amp; IF(Audit!D256=10,Audit!V256&amp;Audit!W256,"")</f>
        <v>#N/A</v>
      </c>
      <c r="F1491" s="17" t="e">
        <f>VLOOKUP(Audit!E256,$V$3:$AE$12,5,FALSE) &amp; VLOOKUP(Audit!E256,$V$13:$AE$22,5,FALSE)&amp; IF(Audit!E256=10,Audit!V256&amp;Audit!W256,"")</f>
        <v>#N/A</v>
      </c>
      <c r="G1491" s="17" t="e">
        <f>VLOOKUP(Audit!F256,$V$3:$AE$12,6,FALSE) &amp; VLOOKUP(Audit!F256,$V$13:$AE$22,6,FALSE)&amp; IF(Audit!F256=10,Audit!V256&amp;Audit!W256,"")</f>
        <v>#N/A</v>
      </c>
      <c r="H1491" s="17" t="e">
        <f>VLOOKUP(Audit!G256,$V$3:$AE$12,7,FALSE) &amp; VLOOKUP(Audit!G256,$V$13:$AE$22,7,FALSE)&amp;IF(Audit!G256=10,Audit!V256&amp;Audit!W256,"")</f>
        <v>#N/A</v>
      </c>
      <c r="I1491" s="17" t="e">
        <f>VLOOKUP(Audit!H256,$V$3:$AE$12,8,FALSE) &amp; Audit!U256 &amp; VLOOKUP(Audit!H256,$V$13:$AE$22,8,FALSE)&amp;IF(Audit!H256=10,Audit!V256&amp;Audit!W256,"")</f>
        <v>#N/A</v>
      </c>
      <c r="J1491" s="17" t="e">
        <f>VLOOKUP(Audit!I256,$V$3:$AE$12,9,FALSE) &amp; VLOOKUP(Audit!I256,$V$13:$AE$22,9,FALSE) &amp; IF(Audit!I256=10,Audit!V256&amp;Audit!W256,"") &amp; IF(Audit!I256&lt;&gt;1,U1491,"")</f>
        <v>#N/A</v>
      </c>
      <c r="K1491" s="17" t="e">
        <f>VLOOKUP(Audit!J256,$V$3:$AE$12,10,FALSE) &amp; Audit!S256 &amp; VLOOKUP(Audit!J256,$V$13:$AE$22,10,FALSE) &amp; IF(Audit!J256=10,Audit!V256&amp;Audit!W256,"") &amp; IF(Audit!J256&lt;&gt;1,U1491,"")</f>
        <v>#N/A</v>
      </c>
      <c r="L1491" s="10">
        <f>Audit!K256</f>
        <v>0</v>
      </c>
      <c r="M1491" s="10" t="e">
        <f t="shared" si="701"/>
        <v>#N/A</v>
      </c>
      <c r="N1491" s="10" t="e">
        <f t="shared" si="702"/>
        <v>#N/A</v>
      </c>
      <c r="O1491" s="10" t="e">
        <f t="shared" si="703"/>
        <v>#N/A</v>
      </c>
      <c r="P1491" s="10" t="e">
        <f t="shared" si="704"/>
        <v>#N/A</v>
      </c>
      <c r="Q1491" s="10" t="e">
        <f t="shared" si="705"/>
        <v>#N/A</v>
      </c>
      <c r="R1491" s="10" t="e">
        <f t="shared" si="706"/>
        <v>#N/A</v>
      </c>
      <c r="S1491" s="10" t="e">
        <f t="shared" si="707"/>
        <v>#N/A</v>
      </c>
      <c r="T1491" s="10" t="e">
        <f t="shared" si="708"/>
        <v>#N/A</v>
      </c>
      <c r="U1491" s="17" t="str">
        <f>IF(Audit!M256="","",VLOOKUP(Audit!M256,$W$26:$X$35,2,FALSE)) &amp; Audit!N256 &amp; IF(Audit!O256="","",IF(Audit!N256&lt;=1.4,VLOOKUP(Audit!O256,$W$38:X1536,2,FALSE),VLOOKUP(Audit!O256,$W$51:$X$61,2,FALSE))) &amp; IF(Audit!P256="","",VLOOKUP(Audit!P256,$Y$26:$Z$35,2,FALSE) &amp; Audit!Q256 &amp; IF(Audit!O256="","",IF(Audit!Q256&lt;=1.4,VLOOKUP(Audit!R256,$Y$38:$Z$48,2,FALSE),VLOOKUP(Audit!R256,$Y$51:$Z$61,2,FALSE))))</f>
        <v/>
      </c>
      <c r="V1491" s="21"/>
      <c r="AH1491" s="49">
        <f>Audit!A256</f>
        <v>0</v>
      </c>
      <c r="AI1491" s="50" t="e">
        <f>VLOOKUP(Audit!B256,$V$3:$AE$12,2,FALSE)&amp; IF(Audit!B256=10,Audit!V256,"")</f>
        <v>#N/A</v>
      </c>
      <c r="AJ1491" s="50" t="e">
        <f>VLOOKUP(Audit!B256,$V$13:$AE$22,2,FALSE)&amp; IF(Audit!B256=10,Audit!W256,"")</f>
        <v>#N/A</v>
      </c>
      <c r="AK1491" s="47" t="e">
        <f t="shared" si="709"/>
        <v>#N/A</v>
      </c>
      <c r="AL1491" s="50" t="e">
        <f>VLOOKUP(Audit!C256,$V$3:$AE$12,3,FALSE)&amp; IF(Audit!C256=10,Audit!V256,"")</f>
        <v>#N/A</v>
      </c>
      <c r="AM1491" s="50" t="e">
        <f>VLOOKUP(Audit!C256,$V$13:$AE$22,3,FALSE)&amp; IF(Audit!C256=10,Audit!W256,"")</f>
        <v>#N/A</v>
      </c>
      <c r="AN1491" s="47" t="e">
        <f t="shared" si="710"/>
        <v>#N/A</v>
      </c>
      <c r="AO1491" s="50" t="e">
        <f>VLOOKUP(Audit!D256,$V$3:$AE$12,4,FALSE) &amp;  Audit!T256 &amp; IF(Audit!D256=10,Audit!V256,"")</f>
        <v>#N/A</v>
      </c>
      <c r="AP1491" s="50" t="e">
        <f>VLOOKUP(Audit!D256,$V$13:$AE$22,4,FALSE)&amp; IF(Audit!D256=10,Audit!W256,"")</f>
        <v>#N/A</v>
      </c>
      <c r="AQ1491" s="47" t="e">
        <f t="shared" si="711"/>
        <v>#N/A</v>
      </c>
      <c r="AR1491" s="50" t="e">
        <f>VLOOKUP(Audit!E256,$V$3:$AE$12,5,FALSE)&amp; IF(Audit!E256=10,Audit!V256,"")</f>
        <v>#N/A</v>
      </c>
      <c r="AS1491" s="50" t="e">
        <f>VLOOKUP(Audit!E256,$V$13:$AE$22,5,FALSE)&amp; IF(Audit!E256=10,Audit!W256,"")</f>
        <v>#N/A</v>
      </c>
      <c r="AT1491" s="47" t="e">
        <f t="shared" si="712"/>
        <v>#N/A</v>
      </c>
      <c r="AU1491" s="50" t="e">
        <f>VLOOKUP(Audit!F256,$V$3:$AE$12,6,FALSE)&amp; IF(Audit!F256=10,Audit!V256,"")</f>
        <v>#N/A</v>
      </c>
      <c r="AV1491" s="50" t="e">
        <f>VLOOKUP(Audit!F256,$V$13:$AE$22,6,FALSE)&amp; IF(Audit!F256=10,Audit!W256,"")</f>
        <v>#N/A</v>
      </c>
      <c r="AW1491" s="47" t="e">
        <f t="shared" si="713"/>
        <v>#N/A</v>
      </c>
      <c r="AX1491" s="50" t="e">
        <f>VLOOKUP(Audit!G256,$V$3:$AE$12,7,FALSE)&amp; IF(Audit!G256=10,Audit!V256,"")</f>
        <v>#N/A</v>
      </c>
      <c r="AY1491" s="50" t="e">
        <f>VLOOKUP(Audit!G256,$V$13:$AE$22,7,FALSE) &amp; IF(Audit!G256=10,Audit!W256,"")</f>
        <v>#N/A</v>
      </c>
      <c r="AZ1491" s="47" t="e">
        <f t="shared" si="714"/>
        <v>#N/A</v>
      </c>
      <c r="BA1491" s="50" t="e">
        <f>VLOOKUP(Audit!H256,$V$3:$AE$12,8,FALSE)&amp; Audit!U256 &amp; IF(Audit!H256=10,Audit!V256,"")</f>
        <v>#N/A</v>
      </c>
      <c r="BB1491" s="50" t="e">
        <f>VLOOKUP(Audit!H256,$V$13:$AE$22,8,FALSE) &amp; IF(Audit!H256=10,Audit!W256,"")</f>
        <v>#N/A</v>
      </c>
      <c r="BC1491" s="47" t="e">
        <f t="shared" si="715"/>
        <v>#N/A</v>
      </c>
      <c r="BD1491" s="50" t="e">
        <f>VLOOKUP(Audit!I256,$V$3:$AE$12,9,FALSE)&amp; IF(Audit!I256=10,Audit!V256,"")</f>
        <v>#N/A</v>
      </c>
      <c r="BE1491" s="50" t="e">
        <f>VLOOKUP(Audit!I256,$V$13:$AE$22,9,FALSE) &amp; IF(Audit!I256=10,Audit!W256,"") &amp; IF(Audit!I256&lt;&gt;1,U1491,"")</f>
        <v>#N/A</v>
      </c>
      <c r="BF1491" s="47" t="e">
        <f t="shared" si="716"/>
        <v>#N/A</v>
      </c>
      <c r="BG1491" s="50" t="e">
        <f>VLOOKUP(Audit!J256,$V$3:$AE$12,10,FALSE) &amp; Audit!S256 &amp; IF(Audit!J256=10,Audit!V256,"")</f>
        <v>#N/A</v>
      </c>
      <c r="BH1491" s="50" t="e">
        <f>VLOOKUP(Audit!J256,$V$13:$AE$22,10,FALSE) &amp; IF(Audit!J256=10,Audit!W256,"") &amp; IF(Audit!J256&lt;&gt;1,U1491,"")</f>
        <v>#N/A</v>
      </c>
      <c r="BI1491" s="47" t="e">
        <f t="shared" si="717"/>
        <v>#N/A</v>
      </c>
      <c r="BJ1491" s="48" t="str">
        <f t="shared" si="718"/>
        <v/>
      </c>
      <c r="BK1491" s="48" t="str">
        <f t="shared" si="719"/>
        <v/>
      </c>
      <c r="BL1491" s="48" t="str">
        <f t="shared" si="720"/>
        <v/>
      </c>
      <c r="BM1491" s="48" t="str">
        <f t="shared" si="721"/>
        <v/>
      </c>
      <c r="BN1491" s="48" t="str">
        <f t="shared" si="722"/>
        <v/>
      </c>
      <c r="BO1491" s="48" t="str">
        <f t="shared" si="723"/>
        <v/>
      </c>
      <c r="BP1491" s="48" t="str">
        <f t="shared" si="724"/>
        <v/>
      </c>
      <c r="BQ1491" s="48" t="str">
        <f t="shared" si="725"/>
        <v/>
      </c>
      <c r="BR1491" s="48" t="str">
        <f t="shared" si="726"/>
        <v/>
      </c>
      <c r="BS1491" s="48" t="str">
        <f t="shared" si="727"/>
        <v/>
      </c>
      <c r="BT1491" s="48" t="str">
        <f t="shared" si="728"/>
        <v/>
      </c>
      <c r="BU1491" s="48" t="str">
        <f t="shared" si="729"/>
        <v/>
      </c>
    </row>
    <row r="1492" spans="1:73">
      <c r="A1492" s="10">
        <f>Audit!A257</f>
        <v>0</v>
      </c>
      <c r="B1492" s="10" t="e">
        <f t="shared" si="700"/>
        <v>#N/A</v>
      </c>
      <c r="C1492" s="17" t="e">
        <f>VLOOKUP(Audit!B257,$V$3:$AE$12,2,FALSE) &amp; VLOOKUP(Audit!B257,$V$13:$AE$22,2,FALSE)&amp; IF(Audit!B257=10,Audit!V257&amp;Audit!W257,"")</f>
        <v>#N/A</v>
      </c>
      <c r="D1492" s="17" t="e">
        <f>VLOOKUP(Audit!C257,$V$3:$AE$12,3,FALSE) &amp; VLOOKUP(Audit!C257,$V$13:$AE$22,3,FALSE) &amp;IF(Audit!C257=10,Audit!V257&amp;Audit!W257,"")</f>
        <v>#N/A</v>
      </c>
      <c r="E1492" s="17" t="e">
        <f>VLOOKUP(Audit!D257,$V$3:$AE$12,4,FALSE)&amp; Audit!T257 &amp; VLOOKUP(Audit!D257,$V$13:$AE$22,4,FALSE)&amp; IF(Audit!D257=10,Audit!V257&amp;Audit!W257,"")</f>
        <v>#N/A</v>
      </c>
      <c r="F1492" s="17" t="e">
        <f>VLOOKUP(Audit!E257,$V$3:$AE$12,5,FALSE) &amp; VLOOKUP(Audit!E257,$V$13:$AE$22,5,FALSE)&amp; IF(Audit!E257=10,Audit!V257&amp;Audit!W257,"")</f>
        <v>#N/A</v>
      </c>
      <c r="G1492" s="17" t="e">
        <f>VLOOKUP(Audit!F257,$V$3:$AE$12,6,FALSE) &amp; VLOOKUP(Audit!F257,$V$13:$AE$22,6,FALSE)&amp; IF(Audit!F257=10,Audit!V257&amp;Audit!W257,"")</f>
        <v>#N/A</v>
      </c>
      <c r="H1492" s="17" t="e">
        <f>VLOOKUP(Audit!G257,$V$3:$AE$12,7,FALSE) &amp; VLOOKUP(Audit!G257,$V$13:$AE$22,7,FALSE)&amp;IF(Audit!G257=10,Audit!V257&amp;Audit!W257,"")</f>
        <v>#N/A</v>
      </c>
      <c r="I1492" s="17" t="e">
        <f>VLOOKUP(Audit!H257,$V$3:$AE$12,8,FALSE) &amp; Audit!U257 &amp; VLOOKUP(Audit!H257,$V$13:$AE$22,8,FALSE)&amp;IF(Audit!H257=10,Audit!V257&amp;Audit!W257,"")</f>
        <v>#N/A</v>
      </c>
      <c r="J1492" s="17" t="e">
        <f>VLOOKUP(Audit!I257,$V$3:$AE$12,9,FALSE) &amp; VLOOKUP(Audit!I257,$V$13:$AE$22,9,FALSE) &amp; IF(Audit!I257=10,Audit!V257&amp;Audit!W257,"") &amp; IF(Audit!I257&lt;&gt;1,U1492,"")</f>
        <v>#N/A</v>
      </c>
      <c r="K1492" s="17" t="e">
        <f>VLOOKUP(Audit!J257,$V$3:$AE$12,10,FALSE) &amp; Audit!S257 &amp; VLOOKUP(Audit!J257,$V$13:$AE$22,10,FALSE) &amp; IF(Audit!J257=10,Audit!V257&amp;Audit!W257,"") &amp; IF(Audit!J257&lt;&gt;1,U1492,"")</f>
        <v>#N/A</v>
      </c>
      <c r="L1492" s="10">
        <f>Audit!K257</f>
        <v>0</v>
      </c>
      <c r="M1492" s="10" t="e">
        <f t="shared" si="701"/>
        <v>#N/A</v>
      </c>
      <c r="N1492" s="10" t="e">
        <f t="shared" si="702"/>
        <v>#N/A</v>
      </c>
      <c r="O1492" s="10" t="e">
        <f t="shared" si="703"/>
        <v>#N/A</v>
      </c>
      <c r="P1492" s="10" t="e">
        <f t="shared" si="704"/>
        <v>#N/A</v>
      </c>
      <c r="Q1492" s="10" t="e">
        <f t="shared" si="705"/>
        <v>#N/A</v>
      </c>
      <c r="R1492" s="10" t="e">
        <f t="shared" si="706"/>
        <v>#N/A</v>
      </c>
      <c r="S1492" s="10" t="e">
        <f t="shared" si="707"/>
        <v>#N/A</v>
      </c>
      <c r="T1492" s="10" t="e">
        <f t="shared" si="708"/>
        <v>#N/A</v>
      </c>
      <c r="U1492" s="17" t="str">
        <f>IF(Audit!M257="","",VLOOKUP(Audit!M257,$W$26:$X$35,2,FALSE)) &amp; Audit!N257 &amp; IF(Audit!O257="","",IF(Audit!N257&lt;=1.4,VLOOKUP(Audit!O257,$W$38:X1537,2,FALSE),VLOOKUP(Audit!O257,$W$51:$X$61,2,FALSE))) &amp; IF(Audit!P257="","",VLOOKUP(Audit!P257,$Y$26:$Z$35,2,FALSE) &amp; Audit!Q257 &amp; IF(Audit!O257="","",IF(Audit!Q257&lt;=1.4,VLOOKUP(Audit!R257,$Y$38:$Z$48,2,FALSE),VLOOKUP(Audit!R257,$Y$51:$Z$61,2,FALSE))))</f>
        <v/>
      </c>
      <c r="V1492" s="21"/>
      <c r="AH1492" s="49">
        <f>Audit!A257</f>
        <v>0</v>
      </c>
      <c r="AI1492" s="50" t="e">
        <f>VLOOKUP(Audit!B257,$V$3:$AE$12,2,FALSE)&amp; IF(Audit!B257=10,Audit!V257,"")</f>
        <v>#N/A</v>
      </c>
      <c r="AJ1492" s="50" t="e">
        <f>VLOOKUP(Audit!B257,$V$13:$AE$22,2,FALSE)&amp; IF(Audit!B257=10,Audit!W257,"")</f>
        <v>#N/A</v>
      </c>
      <c r="AK1492" s="47" t="e">
        <f t="shared" si="709"/>
        <v>#N/A</v>
      </c>
      <c r="AL1492" s="50" t="e">
        <f>VLOOKUP(Audit!C257,$V$3:$AE$12,3,FALSE)&amp; IF(Audit!C257=10,Audit!V257,"")</f>
        <v>#N/A</v>
      </c>
      <c r="AM1492" s="50" t="e">
        <f>VLOOKUP(Audit!C257,$V$13:$AE$22,3,FALSE)&amp; IF(Audit!C257=10,Audit!W257,"")</f>
        <v>#N/A</v>
      </c>
      <c r="AN1492" s="47" t="e">
        <f t="shared" si="710"/>
        <v>#N/A</v>
      </c>
      <c r="AO1492" s="50" t="e">
        <f>VLOOKUP(Audit!D257,$V$3:$AE$12,4,FALSE) &amp;  Audit!T257 &amp; IF(Audit!D257=10,Audit!V257,"")</f>
        <v>#N/A</v>
      </c>
      <c r="AP1492" s="50" t="e">
        <f>VLOOKUP(Audit!D257,$V$13:$AE$22,4,FALSE)&amp; IF(Audit!D257=10,Audit!W257,"")</f>
        <v>#N/A</v>
      </c>
      <c r="AQ1492" s="47" t="e">
        <f t="shared" si="711"/>
        <v>#N/A</v>
      </c>
      <c r="AR1492" s="50" t="e">
        <f>VLOOKUP(Audit!E257,$V$3:$AE$12,5,FALSE)&amp; IF(Audit!E257=10,Audit!V257,"")</f>
        <v>#N/A</v>
      </c>
      <c r="AS1492" s="50" t="e">
        <f>VLOOKUP(Audit!E257,$V$13:$AE$22,5,FALSE)&amp; IF(Audit!E257=10,Audit!W257,"")</f>
        <v>#N/A</v>
      </c>
      <c r="AT1492" s="47" t="e">
        <f t="shared" si="712"/>
        <v>#N/A</v>
      </c>
      <c r="AU1492" s="50" t="e">
        <f>VLOOKUP(Audit!F257,$V$3:$AE$12,6,FALSE)&amp; IF(Audit!F257=10,Audit!V257,"")</f>
        <v>#N/A</v>
      </c>
      <c r="AV1492" s="50" t="e">
        <f>VLOOKUP(Audit!F257,$V$13:$AE$22,6,FALSE)&amp; IF(Audit!F257=10,Audit!W257,"")</f>
        <v>#N/A</v>
      </c>
      <c r="AW1492" s="47" t="e">
        <f t="shared" si="713"/>
        <v>#N/A</v>
      </c>
      <c r="AX1492" s="50" t="e">
        <f>VLOOKUP(Audit!G257,$V$3:$AE$12,7,FALSE)&amp; IF(Audit!G257=10,Audit!V257,"")</f>
        <v>#N/A</v>
      </c>
      <c r="AY1492" s="50" t="e">
        <f>VLOOKUP(Audit!G257,$V$13:$AE$22,7,FALSE) &amp; IF(Audit!G257=10,Audit!W257,"")</f>
        <v>#N/A</v>
      </c>
      <c r="AZ1492" s="47" t="e">
        <f t="shared" si="714"/>
        <v>#N/A</v>
      </c>
      <c r="BA1492" s="50" t="e">
        <f>VLOOKUP(Audit!H257,$V$3:$AE$12,8,FALSE)&amp; Audit!U257 &amp; IF(Audit!H257=10,Audit!V257,"")</f>
        <v>#N/A</v>
      </c>
      <c r="BB1492" s="50" t="e">
        <f>VLOOKUP(Audit!H257,$V$13:$AE$22,8,FALSE) &amp; IF(Audit!H257=10,Audit!W257,"")</f>
        <v>#N/A</v>
      </c>
      <c r="BC1492" s="47" t="e">
        <f t="shared" si="715"/>
        <v>#N/A</v>
      </c>
      <c r="BD1492" s="50" t="e">
        <f>VLOOKUP(Audit!I257,$V$3:$AE$12,9,FALSE)&amp; IF(Audit!I257=10,Audit!V257,"")</f>
        <v>#N/A</v>
      </c>
      <c r="BE1492" s="50" t="e">
        <f>VLOOKUP(Audit!I257,$V$13:$AE$22,9,FALSE) &amp; IF(Audit!I257=10,Audit!W257,"") &amp; IF(Audit!I257&lt;&gt;1,U1492,"")</f>
        <v>#N/A</v>
      </c>
      <c r="BF1492" s="47" t="e">
        <f t="shared" si="716"/>
        <v>#N/A</v>
      </c>
      <c r="BG1492" s="50" t="e">
        <f>VLOOKUP(Audit!J257,$V$3:$AE$12,10,FALSE) &amp; Audit!S257 &amp; IF(Audit!J257=10,Audit!V257,"")</f>
        <v>#N/A</v>
      </c>
      <c r="BH1492" s="50" t="e">
        <f>VLOOKUP(Audit!J257,$V$13:$AE$22,10,FALSE) &amp; IF(Audit!J257=10,Audit!W257,"") &amp; IF(Audit!J257&lt;&gt;1,U1492,"")</f>
        <v>#N/A</v>
      </c>
      <c r="BI1492" s="47" t="e">
        <f t="shared" si="717"/>
        <v>#N/A</v>
      </c>
      <c r="BJ1492" s="48" t="str">
        <f t="shared" si="718"/>
        <v/>
      </c>
      <c r="BK1492" s="48" t="str">
        <f t="shared" si="719"/>
        <v/>
      </c>
      <c r="BL1492" s="48" t="str">
        <f t="shared" si="720"/>
        <v/>
      </c>
      <c r="BM1492" s="48" t="str">
        <f t="shared" si="721"/>
        <v/>
      </c>
      <c r="BN1492" s="48" t="str">
        <f t="shared" si="722"/>
        <v/>
      </c>
      <c r="BO1492" s="48" t="str">
        <f t="shared" si="723"/>
        <v/>
      </c>
      <c r="BP1492" s="48" t="str">
        <f t="shared" si="724"/>
        <v/>
      </c>
      <c r="BQ1492" s="48" t="str">
        <f t="shared" si="725"/>
        <v/>
      </c>
      <c r="BR1492" s="48" t="str">
        <f t="shared" si="726"/>
        <v/>
      </c>
      <c r="BS1492" s="48" t="str">
        <f t="shared" si="727"/>
        <v/>
      </c>
      <c r="BT1492" s="48" t="str">
        <f t="shared" si="728"/>
        <v/>
      </c>
      <c r="BU1492" s="48" t="str">
        <f t="shared" si="729"/>
        <v/>
      </c>
    </row>
    <row r="1493" spans="1:73">
      <c r="A1493" s="10">
        <f>Audit!A258</f>
        <v>0</v>
      </c>
      <c r="B1493" s="10" t="e">
        <f t="shared" si="700"/>
        <v>#N/A</v>
      </c>
      <c r="C1493" s="17" t="e">
        <f>VLOOKUP(Audit!B258,$V$3:$AE$12,2,FALSE) &amp; VLOOKUP(Audit!B258,$V$13:$AE$22,2,FALSE)&amp; IF(Audit!B258=10,Audit!V258&amp;Audit!W258,"")</f>
        <v>#N/A</v>
      </c>
      <c r="D1493" s="17" t="e">
        <f>VLOOKUP(Audit!C258,$V$3:$AE$12,3,FALSE) &amp; VLOOKUP(Audit!C258,$V$13:$AE$22,3,FALSE) &amp;IF(Audit!C258=10,Audit!V258&amp;Audit!W258,"")</f>
        <v>#N/A</v>
      </c>
      <c r="E1493" s="17" t="e">
        <f>VLOOKUP(Audit!D258,$V$3:$AE$12,4,FALSE)&amp; Audit!T258 &amp; VLOOKUP(Audit!D258,$V$13:$AE$22,4,FALSE)&amp; IF(Audit!D258=10,Audit!V258&amp;Audit!W258,"")</f>
        <v>#N/A</v>
      </c>
      <c r="F1493" s="17" t="e">
        <f>VLOOKUP(Audit!E258,$V$3:$AE$12,5,FALSE) &amp; VLOOKUP(Audit!E258,$V$13:$AE$22,5,FALSE)&amp; IF(Audit!E258=10,Audit!V258&amp;Audit!W258,"")</f>
        <v>#N/A</v>
      </c>
      <c r="G1493" s="17" t="e">
        <f>VLOOKUP(Audit!F258,$V$3:$AE$12,6,FALSE) &amp; VLOOKUP(Audit!F258,$V$13:$AE$22,6,FALSE)&amp; IF(Audit!F258=10,Audit!V258&amp;Audit!W258,"")</f>
        <v>#N/A</v>
      </c>
      <c r="H1493" s="17" t="e">
        <f>VLOOKUP(Audit!G258,$V$3:$AE$12,7,FALSE) &amp; VLOOKUP(Audit!G258,$V$13:$AE$22,7,FALSE)&amp;IF(Audit!G258=10,Audit!V258&amp;Audit!W258,"")</f>
        <v>#N/A</v>
      </c>
      <c r="I1493" s="17" t="e">
        <f>VLOOKUP(Audit!H258,$V$3:$AE$12,8,FALSE) &amp; Audit!U258 &amp; VLOOKUP(Audit!H258,$V$13:$AE$22,8,FALSE)&amp;IF(Audit!H258=10,Audit!V258&amp;Audit!W258,"")</f>
        <v>#N/A</v>
      </c>
      <c r="J1493" s="17" t="e">
        <f>VLOOKUP(Audit!I258,$V$3:$AE$12,9,FALSE) &amp; VLOOKUP(Audit!I258,$V$13:$AE$22,9,FALSE) &amp; IF(Audit!I258=10,Audit!V258&amp;Audit!W258,"") &amp; IF(Audit!I258&lt;&gt;1,U1493,"")</f>
        <v>#N/A</v>
      </c>
      <c r="K1493" s="17" t="e">
        <f>VLOOKUP(Audit!J258,$V$3:$AE$12,10,FALSE) &amp; Audit!S258 &amp; VLOOKUP(Audit!J258,$V$13:$AE$22,10,FALSE) &amp; IF(Audit!J258=10,Audit!V258&amp;Audit!W258,"") &amp; IF(Audit!J258&lt;&gt;1,U1493,"")</f>
        <v>#N/A</v>
      </c>
      <c r="L1493" s="10">
        <f>Audit!K258</f>
        <v>0</v>
      </c>
      <c r="M1493" s="10" t="e">
        <f t="shared" si="701"/>
        <v>#N/A</v>
      </c>
      <c r="N1493" s="10" t="e">
        <f t="shared" si="702"/>
        <v>#N/A</v>
      </c>
      <c r="O1493" s="10" t="e">
        <f t="shared" si="703"/>
        <v>#N/A</v>
      </c>
      <c r="P1493" s="10" t="e">
        <f t="shared" si="704"/>
        <v>#N/A</v>
      </c>
      <c r="Q1493" s="10" t="e">
        <f t="shared" si="705"/>
        <v>#N/A</v>
      </c>
      <c r="R1493" s="10" t="e">
        <f t="shared" si="706"/>
        <v>#N/A</v>
      </c>
      <c r="S1493" s="10" t="e">
        <f t="shared" si="707"/>
        <v>#N/A</v>
      </c>
      <c r="T1493" s="10" t="e">
        <f t="shared" si="708"/>
        <v>#N/A</v>
      </c>
      <c r="U1493" s="17" t="str">
        <f>IF(Audit!M258="","",VLOOKUP(Audit!M258,$W$26:$X$35,2,FALSE)) &amp; Audit!N258 &amp; IF(Audit!O258="","",IF(Audit!N258&lt;=1.4,VLOOKUP(Audit!O258,$W$38:X1538,2,FALSE),VLOOKUP(Audit!O258,$W$51:$X$61,2,FALSE))) &amp; IF(Audit!P258="","",VLOOKUP(Audit!P258,$Y$26:$Z$35,2,FALSE) &amp; Audit!Q258 &amp; IF(Audit!O258="","",IF(Audit!Q258&lt;=1.4,VLOOKUP(Audit!R258,$Y$38:$Z$48,2,FALSE),VLOOKUP(Audit!R258,$Y$51:$Z$61,2,FALSE))))</f>
        <v/>
      </c>
      <c r="V1493" s="21"/>
      <c r="AH1493" s="49">
        <f>Audit!A258</f>
        <v>0</v>
      </c>
      <c r="AI1493" s="50" t="e">
        <f>VLOOKUP(Audit!B258,$V$3:$AE$12,2,FALSE)&amp; IF(Audit!B258=10,Audit!V258,"")</f>
        <v>#N/A</v>
      </c>
      <c r="AJ1493" s="50" t="e">
        <f>VLOOKUP(Audit!B258,$V$13:$AE$22,2,FALSE)&amp; IF(Audit!B258=10,Audit!W258,"")</f>
        <v>#N/A</v>
      </c>
      <c r="AK1493" s="47" t="e">
        <f t="shared" si="709"/>
        <v>#N/A</v>
      </c>
      <c r="AL1493" s="50" t="e">
        <f>VLOOKUP(Audit!C258,$V$3:$AE$12,3,FALSE)&amp; IF(Audit!C258=10,Audit!V258,"")</f>
        <v>#N/A</v>
      </c>
      <c r="AM1493" s="50" t="e">
        <f>VLOOKUP(Audit!C258,$V$13:$AE$22,3,FALSE)&amp; IF(Audit!C258=10,Audit!W258,"")</f>
        <v>#N/A</v>
      </c>
      <c r="AN1493" s="47" t="e">
        <f t="shared" si="710"/>
        <v>#N/A</v>
      </c>
      <c r="AO1493" s="50" t="e">
        <f>VLOOKUP(Audit!D258,$V$3:$AE$12,4,FALSE) &amp;  Audit!T258 &amp; IF(Audit!D258=10,Audit!V258,"")</f>
        <v>#N/A</v>
      </c>
      <c r="AP1493" s="50" t="e">
        <f>VLOOKUP(Audit!D258,$V$13:$AE$22,4,FALSE)&amp; IF(Audit!D258=10,Audit!W258,"")</f>
        <v>#N/A</v>
      </c>
      <c r="AQ1493" s="47" t="e">
        <f t="shared" si="711"/>
        <v>#N/A</v>
      </c>
      <c r="AR1493" s="50" t="e">
        <f>VLOOKUP(Audit!E258,$V$3:$AE$12,5,FALSE)&amp; IF(Audit!E258=10,Audit!V258,"")</f>
        <v>#N/A</v>
      </c>
      <c r="AS1493" s="50" t="e">
        <f>VLOOKUP(Audit!E258,$V$13:$AE$22,5,FALSE)&amp; IF(Audit!E258=10,Audit!W258,"")</f>
        <v>#N/A</v>
      </c>
      <c r="AT1493" s="47" t="e">
        <f t="shared" si="712"/>
        <v>#N/A</v>
      </c>
      <c r="AU1493" s="50" t="e">
        <f>VLOOKUP(Audit!F258,$V$3:$AE$12,6,FALSE)&amp; IF(Audit!F258=10,Audit!V258,"")</f>
        <v>#N/A</v>
      </c>
      <c r="AV1493" s="50" t="e">
        <f>VLOOKUP(Audit!F258,$V$13:$AE$22,6,FALSE)&amp; IF(Audit!F258=10,Audit!W258,"")</f>
        <v>#N/A</v>
      </c>
      <c r="AW1493" s="47" t="e">
        <f t="shared" si="713"/>
        <v>#N/A</v>
      </c>
      <c r="AX1493" s="50" t="e">
        <f>VLOOKUP(Audit!G258,$V$3:$AE$12,7,FALSE)&amp; IF(Audit!G258=10,Audit!V258,"")</f>
        <v>#N/A</v>
      </c>
      <c r="AY1493" s="50" t="e">
        <f>VLOOKUP(Audit!G258,$V$13:$AE$22,7,FALSE) &amp; IF(Audit!G258=10,Audit!W258,"")</f>
        <v>#N/A</v>
      </c>
      <c r="AZ1493" s="47" t="e">
        <f t="shared" si="714"/>
        <v>#N/A</v>
      </c>
      <c r="BA1493" s="50" t="e">
        <f>VLOOKUP(Audit!H258,$V$3:$AE$12,8,FALSE)&amp; Audit!U258 &amp; IF(Audit!H258=10,Audit!V258,"")</f>
        <v>#N/A</v>
      </c>
      <c r="BB1493" s="50" t="e">
        <f>VLOOKUP(Audit!H258,$V$13:$AE$22,8,FALSE) &amp; IF(Audit!H258=10,Audit!W258,"")</f>
        <v>#N/A</v>
      </c>
      <c r="BC1493" s="47" t="e">
        <f t="shared" si="715"/>
        <v>#N/A</v>
      </c>
      <c r="BD1493" s="50" t="e">
        <f>VLOOKUP(Audit!I258,$V$3:$AE$12,9,FALSE)&amp; IF(Audit!I258=10,Audit!V258,"")</f>
        <v>#N/A</v>
      </c>
      <c r="BE1493" s="50" t="e">
        <f>VLOOKUP(Audit!I258,$V$13:$AE$22,9,FALSE) &amp; IF(Audit!I258=10,Audit!W258,"") &amp; IF(Audit!I258&lt;&gt;1,U1493,"")</f>
        <v>#N/A</v>
      </c>
      <c r="BF1493" s="47" t="e">
        <f t="shared" si="716"/>
        <v>#N/A</v>
      </c>
      <c r="BG1493" s="50" t="e">
        <f>VLOOKUP(Audit!J258,$V$3:$AE$12,10,FALSE) &amp; Audit!S258 &amp; IF(Audit!J258=10,Audit!V258,"")</f>
        <v>#N/A</v>
      </c>
      <c r="BH1493" s="50" t="e">
        <f>VLOOKUP(Audit!J258,$V$13:$AE$22,10,FALSE) &amp; IF(Audit!J258=10,Audit!W258,"") &amp; IF(Audit!J258&lt;&gt;1,U1493,"")</f>
        <v>#N/A</v>
      </c>
      <c r="BI1493" s="47" t="e">
        <f t="shared" si="717"/>
        <v>#N/A</v>
      </c>
      <c r="BJ1493" s="48" t="str">
        <f t="shared" si="718"/>
        <v/>
      </c>
      <c r="BK1493" s="48" t="str">
        <f t="shared" si="719"/>
        <v/>
      </c>
      <c r="BL1493" s="48" t="str">
        <f t="shared" si="720"/>
        <v/>
      </c>
      <c r="BM1493" s="48" t="str">
        <f t="shared" si="721"/>
        <v/>
      </c>
      <c r="BN1493" s="48" t="str">
        <f t="shared" si="722"/>
        <v/>
      </c>
      <c r="BO1493" s="48" t="str">
        <f t="shared" si="723"/>
        <v/>
      </c>
      <c r="BP1493" s="48" t="str">
        <f t="shared" si="724"/>
        <v/>
      </c>
      <c r="BQ1493" s="48" t="str">
        <f t="shared" si="725"/>
        <v/>
      </c>
      <c r="BR1493" s="48" t="str">
        <f t="shared" si="726"/>
        <v/>
      </c>
      <c r="BS1493" s="48" t="str">
        <f t="shared" si="727"/>
        <v/>
      </c>
      <c r="BT1493" s="48" t="str">
        <f t="shared" si="728"/>
        <v/>
      </c>
      <c r="BU1493" s="48" t="str">
        <f t="shared" si="729"/>
        <v/>
      </c>
    </row>
    <row r="1494" spans="1:73">
      <c r="A1494" s="10">
        <f>Audit!A259</f>
        <v>0</v>
      </c>
      <c r="B1494" s="10" t="e">
        <f t="shared" si="700"/>
        <v>#N/A</v>
      </c>
      <c r="C1494" s="17" t="e">
        <f>VLOOKUP(Audit!B259,$V$3:$AE$12,2,FALSE) &amp; VLOOKUP(Audit!B259,$V$13:$AE$22,2,FALSE)&amp; IF(Audit!B259=10,Audit!V259&amp;Audit!W259,"")</f>
        <v>#N/A</v>
      </c>
      <c r="D1494" s="17" t="e">
        <f>VLOOKUP(Audit!C259,$V$3:$AE$12,3,FALSE) &amp; VLOOKUP(Audit!C259,$V$13:$AE$22,3,FALSE) &amp;IF(Audit!C259=10,Audit!V259&amp;Audit!W259,"")</f>
        <v>#N/A</v>
      </c>
      <c r="E1494" s="17" t="e">
        <f>VLOOKUP(Audit!D259,$V$3:$AE$12,4,FALSE)&amp; Audit!T259 &amp; VLOOKUP(Audit!D259,$V$13:$AE$22,4,FALSE)&amp; IF(Audit!D259=10,Audit!V259&amp;Audit!W259,"")</f>
        <v>#N/A</v>
      </c>
      <c r="F1494" s="17" t="e">
        <f>VLOOKUP(Audit!E259,$V$3:$AE$12,5,FALSE) &amp; VLOOKUP(Audit!E259,$V$13:$AE$22,5,FALSE)&amp; IF(Audit!E259=10,Audit!V259&amp;Audit!W259,"")</f>
        <v>#N/A</v>
      </c>
      <c r="G1494" s="17" t="e">
        <f>VLOOKUP(Audit!F259,$V$3:$AE$12,6,FALSE) &amp; VLOOKUP(Audit!F259,$V$13:$AE$22,6,FALSE)&amp; IF(Audit!F259=10,Audit!V259&amp;Audit!W259,"")</f>
        <v>#N/A</v>
      </c>
      <c r="H1494" s="17" t="e">
        <f>VLOOKUP(Audit!G259,$V$3:$AE$12,7,FALSE) &amp; VLOOKUP(Audit!G259,$V$13:$AE$22,7,FALSE)&amp;IF(Audit!G259=10,Audit!V259&amp;Audit!W259,"")</f>
        <v>#N/A</v>
      </c>
      <c r="I1494" s="17" t="e">
        <f>VLOOKUP(Audit!H259,$V$3:$AE$12,8,FALSE) &amp; Audit!U259 &amp; VLOOKUP(Audit!H259,$V$13:$AE$22,8,FALSE)&amp;IF(Audit!H259=10,Audit!V259&amp;Audit!W259,"")</f>
        <v>#N/A</v>
      </c>
      <c r="J1494" s="17" t="e">
        <f>VLOOKUP(Audit!I259,$V$3:$AE$12,9,FALSE) &amp; VLOOKUP(Audit!I259,$V$13:$AE$22,9,FALSE) &amp; IF(Audit!I259=10,Audit!V259&amp;Audit!W259,"") &amp; IF(Audit!I259&lt;&gt;1,U1494,"")</f>
        <v>#N/A</v>
      </c>
      <c r="K1494" s="17" t="e">
        <f>VLOOKUP(Audit!J259,$V$3:$AE$12,10,FALSE) &amp; Audit!S259 &amp; VLOOKUP(Audit!J259,$V$13:$AE$22,10,FALSE) &amp; IF(Audit!J259=10,Audit!V259&amp;Audit!W259,"") &amp; IF(Audit!J259&lt;&gt;1,U1494,"")</f>
        <v>#N/A</v>
      </c>
      <c r="L1494" s="10">
        <f>Audit!K259</f>
        <v>0</v>
      </c>
      <c r="M1494" s="10" t="e">
        <f t="shared" si="701"/>
        <v>#N/A</v>
      </c>
      <c r="N1494" s="10" t="e">
        <f t="shared" si="702"/>
        <v>#N/A</v>
      </c>
      <c r="O1494" s="10" t="e">
        <f t="shared" si="703"/>
        <v>#N/A</v>
      </c>
      <c r="P1494" s="10" t="e">
        <f t="shared" si="704"/>
        <v>#N/A</v>
      </c>
      <c r="Q1494" s="10" t="e">
        <f t="shared" si="705"/>
        <v>#N/A</v>
      </c>
      <c r="R1494" s="10" t="e">
        <f t="shared" si="706"/>
        <v>#N/A</v>
      </c>
      <c r="S1494" s="10" t="e">
        <f t="shared" si="707"/>
        <v>#N/A</v>
      </c>
      <c r="T1494" s="10" t="e">
        <f t="shared" si="708"/>
        <v>#N/A</v>
      </c>
      <c r="U1494" s="17" t="str">
        <f>IF(Audit!M259="","",VLOOKUP(Audit!M259,$W$26:$X$35,2,FALSE)) &amp; Audit!N259 &amp; IF(Audit!O259="","",IF(Audit!N259&lt;=1.4,VLOOKUP(Audit!O259,$W$38:X1539,2,FALSE),VLOOKUP(Audit!O259,$W$51:$X$61,2,FALSE))) &amp; IF(Audit!P259="","",VLOOKUP(Audit!P259,$Y$26:$Z$35,2,FALSE) &amp; Audit!Q259 &amp; IF(Audit!O259="","",IF(Audit!Q259&lt;=1.4,VLOOKUP(Audit!R259,$Y$38:$Z$48,2,FALSE),VLOOKUP(Audit!R259,$Y$51:$Z$61,2,FALSE))))</f>
        <v/>
      </c>
      <c r="V1494" s="21"/>
      <c r="AH1494" s="49">
        <f>Audit!A259</f>
        <v>0</v>
      </c>
      <c r="AI1494" s="50" t="e">
        <f>VLOOKUP(Audit!B259,$V$3:$AE$12,2,FALSE)&amp; IF(Audit!B259=10,Audit!V259,"")</f>
        <v>#N/A</v>
      </c>
      <c r="AJ1494" s="50" t="e">
        <f>VLOOKUP(Audit!B259,$V$13:$AE$22,2,FALSE)&amp; IF(Audit!B259=10,Audit!W259,"")</f>
        <v>#N/A</v>
      </c>
      <c r="AK1494" s="47" t="e">
        <f t="shared" si="709"/>
        <v>#N/A</v>
      </c>
      <c r="AL1494" s="50" t="e">
        <f>VLOOKUP(Audit!C259,$V$3:$AE$12,3,FALSE)&amp; IF(Audit!C259=10,Audit!V259,"")</f>
        <v>#N/A</v>
      </c>
      <c r="AM1494" s="50" t="e">
        <f>VLOOKUP(Audit!C259,$V$13:$AE$22,3,FALSE)&amp; IF(Audit!C259=10,Audit!W259,"")</f>
        <v>#N/A</v>
      </c>
      <c r="AN1494" s="47" t="e">
        <f t="shared" si="710"/>
        <v>#N/A</v>
      </c>
      <c r="AO1494" s="50" t="e">
        <f>VLOOKUP(Audit!D259,$V$3:$AE$12,4,FALSE) &amp;  Audit!T259 &amp; IF(Audit!D259=10,Audit!V259,"")</f>
        <v>#N/A</v>
      </c>
      <c r="AP1494" s="50" t="e">
        <f>VLOOKUP(Audit!D259,$V$13:$AE$22,4,FALSE)&amp; IF(Audit!D259=10,Audit!W259,"")</f>
        <v>#N/A</v>
      </c>
      <c r="AQ1494" s="47" t="e">
        <f t="shared" si="711"/>
        <v>#N/A</v>
      </c>
      <c r="AR1494" s="50" t="e">
        <f>VLOOKUP(Audit!E259,$V$3:$AE$12,5,FALSE)&amp; IF(Audit!E259=10,Audit!V259,"")</f>
        <v>#N/A</v>
      </c>
      <c r="AS1494" s="50" t="e">
        <f>VLOOKUP(Audit!E259,$V$13:$AE$22,5,FALSE)&amp; IF(Audit!E259=10,Audit!W259,"")</f>
        <v>#N/A</v>
      </c>
      <c r="AT1494" s="47" t="e">
        <f t="shared" si="712"/>
        <v>#N/A</v>
      </c>
      <c r="AU1494" s="50" t="e">
        <f>VLOOKUP(Audit!F259,$V$3:$AE$12,6,FALSE)&amp; IF(Audit!F259=10,Audit!V259,"")</f>
        <v>#N/A</v>
      </c>
      <c r="AV1494" s="50" t="e">
        <f>VLOOKUP(Audit!F259,$V$13:$AE$22,6,FALSE)&amp; IF(Audit!F259=10,Audit!W259,"")</f>
        <v>#N/A</v>
      </c>
      <c r="AW1494" s="47" t="e">
        <f t="shared" si="713"/>
        <v>#N/A</v>
      </c>
      <c r="AX1494" s="50" t="e">
        <f>VLOOKUP(Audit!G259,$V$3:$AE$12,7,FALSE)&amp; IF(Audit!G259=10,Audit!V259,"")</f>
        <v>#N/A</v>
      </c>
      <c r="AY1494" s="50" t="e">
        <f>VLOOKUP(Audit!G259,$V$13:$AE$22,7,FALSE) &amp; IF(Audit!G259=10,Audit!W259,"")</f>
        <v>#N/A</v>
      </c>
      <c r="AZ1494" s="47" t="e">
        <f t="shared" si="714"/>
        <v>#N/A</v>
      </c>
      <c r="BA1494" s="50" t="e">
        <f>VLOOKUP(Audit!H259,$V$3:$AE$12,8,FALSE)&amp; Audit!U259 &amp; IF(Audit!H259=10,Audit!V259,"")</f>
        <v>#N/A</v>
      </c>
      <c r="BB1494" s="50" t="e">
        <f>VLOOKUP(Audit!H259,$V$13:$AE$22,8,FALSE) &amp; IF(Audit!H259=10,Audit!W259,"")</f>
        <v>#N/A</v>
      </c>
      <c r="BC1494" s="47" t="e">
        <f t="shared" si="715"/>
        <v>#N/A</v>
      </c>
      <c r="BD1494" s="50" t="e">
        <f>VLOOKUP(Audit!I259,$V$3:$AE$12,9,FALSE)&amp; IF(Audit!I259=10,Audit!V259,"")</f>
        <v>#N/A</v>
      </c>
      <c r="BE1494" s="50" t="e">
        <f>VLOOKUP(Audit!I259,$V$13:$AE$22,9,FALSE) &amp; IF(Audit!I259=10,Audit!W259,"") &amp; IF(Audit!I259&lt;&gt;1,U1494,"")</f>
        <v>#N/A</v>
      </c>
      <c r="BF1494" s="47" t="e">
        <f t="shared" si="716"/>
        <v>#N/A</v>
      </c>
      <c r="BG1494" s="50" t="e">
        <f>VLOOKUP(Audit!J259,$V$3:$AE$12,10,FALSE) &amp; Audit!S259 &amp; IF(Audit!J259=10,Audit!V259,"")</f>
        <v>#N/A</v>
      </c>
      <c r="BH1494" s="50" t="e">
        <f>VLOOKUP(Audit!J259,$V$13:$AE$22,10,FALSE) &amp; IF(Audit!J259=10,Audit!W259,"") &amp; IF(Audit!J259&lt;&gt;1,U1494,"")</f>
        <v>#N/A</v>
      </c>
      <c r="BI1494" s="47" t="e">
        <f t="shared" si="717"/>
        <v>#N/A</v>
      </c>
      <c r="BJ1494" s="48" t="str">
        <f t="shared" si="718"/>
        <v/>
      </c>
      <c r="BK1494" s="48" t="str">
        <f t="shared" si="719"/>
        <v/>
      </c>
      <c r="BL1494" s="48" t="str">
        <f t="shared" si="720"/>
        <v/>
      </c>
      <c r="BM1494" s="48" t="str">
        <f t="shared" si="721"/>
        <v/>
      </c>
      <c r="BN1494" s="48" t="str">
        <f t="shared" si="722"/>
        <v/>
      </c>
      <c r="BO1494" s="48" t="str">
        <f t="shared" si="723"/>
        <v/>
      </c>
      <c r="BP1494" s="48" t="str">
        <f t="shared" si="724"/>
        <v/>
      </c>
      <c r="BQ1494" s="48" t="str">
        <f t="shared" si="725"/>
        <v/>
      </c>
      <c r="BR1494" s="48" t="str">
        <f t="shared" si="726"/>
        <v/>
      </c>
      <c r="BS1494" s="48" t="str">
        <f t="shared" si="727"/>
        <v/>
      </c>
      <c r="BT1494" s="48" t="str">
        <f t="shared" si="728"/>
        <v/>
      </c>
      <c r="BU1494" s="48" t="str">
        <f t="shared" si="729"/>
        <v/>
      </c>
    </row>
    <row r="1495" spans="1:73">
      <c r="A1495" s="10">
        <f>Audit!A260</f>
        <v>0</v>
      </c>
      <c r="B1495" s="10" t="e">
        <f t="shared" si="700"/>
        <v>#N/A</v>
      </c>
      <c r="C1495" s="17" t="e">
        <f>VLOOKUP(Audit!B260,$V$3:$AE$12,2,FALSE) &amp; VLOOKUP(Audit!B260,$V$13:$AE$22,2,FALSE)&amp; IF(Audit!B260=10,Audit!V260&amp;Audit!W260,"")</f>
        <v>#N/A</v>
      </c>
      <c r="D1495" s="17" t="e">
        <f>VLOOKUP(Audit!C260,$V$3:$AE$12,3,FALSE) &amp; VLOOKUP(Audit!C260,$V$13:$AE$22,3,FALSE) &amp;IF(Audit!C260=10,Audit!V260&amp;Audit!W260,"")</f>
        <v>#N/A</v>
      </c>
      <c r="E1495" s="17" t="e">
        <f>VLOOKUP(Audit!D260,$V$3:$AE$12,4,FALSE)&amp; Audit!T260 &amp; VLOOKUP(Audit!D260,$V$13:$AE$22,4,FALSE)&amp; IF(Audit!D260=10,Audit!V260&amp;Audit!W260,"")</f>
        <v>#N/A</v>
      </c>
      <c r="F1495" s="17" t="e">
        <f>VLOOKUP(Audit!E260,$V$3:$AE$12,5,FALSE) &amp; VLOOKUP(Audit!E260,$V$13:$AE$22,5,FALSE)&amp; IF(Audit!E260=10,Audit!V260&amp;Audit!W260,"")</f>
        <v>#N/A</v>
      </c>
      <c r="G1495" s="17" t="e">
        <f>VLOOKUP(Audit!F260,$V$3:$AE$12,6,FALSE) &amp; VLOOKUP(Audit!F260,$V$13:$AE$22,6,FALSE)&amp; IF(Audit!F260=10,Audit!V260&amp;Audit!W260,"")</f>
        <v>#N/A</v>
      </c>
      <c r="H1495" s="17" t="e">
        <f>VLOOKUP(Audit!G260,$V$3:$AE$12,7,FALSE) &amp; VLOOKUP(Audit!G260,$V$13:$AE$22,7,FALSE)&amp;IF(Audit!G260=10,Audit!V260&amp;Audit!W260,"")</f>
        <v>#N/A</v>
      </c>
      <c r="I1495" s="17" t="e">
        <f>VLOOKUP(Audit!H260,$V$3:$AE$12,8,FALSE) &amp; Audit!U260 &amp; VLOOKUP(Audit!H260,$V$13:$AE$22,8,FALSE)&amp;IF(Audit!H260=10,Audit!V260&amp;Audit!W260,"")</f>
        <v>#N/A</v>
      </c>
      <c r="J1495" s="17" t="e">
        <f>VLOOKUP(Audit!I260,$V$3:$AE$12,9,FALSE) &amp; VLOOKUP(Audit!I260,$V$13:$AE$22,9,FALSE) &amp; IF(Audit!I260=10,Audit!V260&amp;Audit!W260,"") &amp; IF(Audit!I260&lt;&gt;1,U1495,"")</f>
        <v>#N/A</v>
      </c>
      <c r="K1495" s="17" t="e">
        <f>VLOOKUP(Audit!J260,$V$3:$AE$12,10,FALSE) &amp; Audit!S260 &amp; VLOOKUP(Audit!J260,$V$13:$AE$22,10,FALSE) &amp; IF(Audit!J260=10,Audit!V260&amp;Audit!W260,"") &amp; IF(Audit!J260&lt;&gt;1,U1495,"")</f>
        <v>#N/A</v>
      </c>
      <c r="L1495" s="10">
        <f>Audit!K260</f>
        <v>0</v>
      </c>
      <c r="M1495" s="10" t="e">
        <f t="shared" si="701"/>
        <v>#N/A</v>
      </c>
      <c r="N1495" s="10" t="e">
        <f t="shared" si="702"/>
        <v>#N/A</v>
      </c>
      <c r="O1495" s="10" t="e">
        <f t="shared" si="703"/>
        <v>#N/A</v>
      </c>
      <c r="P1495" s="10" t="e">
        <f t="shared" si="704"/>
        <v>#N/A</v>
      </c>
      <c r="Q1495" s="10" t="e">
        <f t="shared" si="705"/>
        <v>#N/A</v>
      </c>
      <c r="R1495" s="10" t="e">
        <f t="shared" si="706"/>
        <v>#N/A</v>
      </c>
      <c r="S1495" s="10" t="e">
        <f t="shared" si="707"/>
        <v>#N/A</v>
      </c>
      <c r="T1495" s="10" t="e">
        <f t="shared" si="708"/>
        <v>#N/A</v>
      </c>
      <c r="U1495" s="17" t="str">
        <f>IF(Audit!M260="","",VLOOKUP(Audit!M260,$W$26:$X$35,2,FALSE)) &amp; Audit!N260 &amp; IF(Audit!O260="","",IF(Audit!N260&lt;=1.4,VLOOKUP(Audit!O260,$W$38:X1540,2,FALSE),VLOOKUP(Audit!O260,$W$51:$X$61,2,FALSE))) &amp; IF(Audit!P260="","",VLOOKUP(Audit!P260,$Y$26:$Z$35,2,FALSE) &amp; Audit!Q260 &amp; IF(Audit!O260="","",IF(Audit!Q260&lt;=1.4,VLOOKUP(Audit!R260,$Y$38:$Z$48,2,FALSE),VLOOKUP(Audit!R260,$Y$51:$Z$61,2,FALSE))))</f>
        <v/>
      </c>
      <c r="V1495" s="21"/>
      <c r="AH1495" s="49">
        <f>Audit!A260</f>
        <v>0</v>
      </c>
      <c r="AI1495" s="50" t="e">
        <f>VLOOKUP(Audit!B260,$V$3:$AE$12,2,FALSE)&amp; IF(Audit!B260=10,Audit!V260,"")</f>
        <v>#N/A</v>
      </c>
      <c r="AJ1495" s="50" t="e">
        <f>VLOOKUP(Audit!B260,$V$13:$AE$22,2,FALSE)&amp; IF(Audit!B260=10,Audit!W260,"")</f>
        <v>#N/A</v>
      </c>
      <c r="AK1495" s="47" t="e">
        <f t="shared" si="709"/>
        <v>#N/A</v>
      </c>
      <c r="AL1495" s="50" t="e">
        <f>VLOOKUP(Audit!C260,$V$3:$AE$12,3,FALSE)&amp; IF(Audit!C260=10,Audit!V260,"")</f>
        <v>#N/A</v>
      </c>
      <c r="AM1495" s="50" t="e">
        <f>VLOOKUP(Audit!C260,$V$13:$AE$22,3,FALSE)&amp; IF(Audit!C260=10,Audit!W260,"")</f>
        <v>#N/A</v>
      </c>
      <c r="AN1495" s="47" t="e">
        <f t="shared" si="710"/>
        <v>#N/A</v>
      </c>
      <c r="AO1495" s="50" t="e">
        <f>VLOOKUP(Audit!D260,$V$3:$AE$12,4,FALSE) &amp;  Audit!T260 &amp; IF(Audit!D260=10,Audit!V260,"")</f>
        <v>#N/A</v>
      </c>
      <c r="AP1495" s="50" t="e">
        <f>VLOOKUP(Audit!D260,$V$13:$AE$22,4,FALSE)&amp; IF(Audit!D260=10,Audit!W260,"")</f>
        <v>#N/A</v>
      </c>
      <c r="AQ1495" s="47" t="e">
        <f t="shared" si="711"/>
        <v>#N/A</v>
      </c>
      <c r="AR1495" s="50" t="e">
        <f>VLOOKUP(Audit!E260,$V$3:$AE$12,5,FALSE)&amp; IF(Audit!E260=10,Audit!V260,"")</f>
        <v>#N/A</v>
      </c>
      <c r="AS1495" s="50" t="e">
        <f>VLOOKUP(Audit!E260,$V$13:$AE$22,5,FALSE)&amp; IF(Audit!E260=10,Audit!W260,"")</f>
        <v>#N/A</v>
      </c>
      <c r="AT1495" s="47" t="e">
        <f t="shared" si="712"/>
        <v>#N/A</v>
      </c>
      <c r="AU1495" s="50" t="e">
        <f>VLOOKUP(Audit!F260,$V$3:$AE$12,6,FALSE)&amp; IF(Audit!F260=10,Audit!V260,"")</f>
        <v>#N/A</v>
      </c>
      <c r="AV1495" s="50" t="e">
        <f>VLOOKUP(Audit!F260,$V$13:$AE$22,6,FALSE)&amp; IF(Audit!F260=10,Audit!W260,"")</f>
        <v>#N/A</v>
      </c>
      <c r="AW1495" s="47" t="e">
        <f t="shared" si="713"/>
        <v>#N/A</v>
      </c>
      <c r="AX1495" s="50" t="e">
        <f>VLOOKUP(Audit!G260,$V$3:$AE$12,7,FALSE)&amp; IF(Audit!G260=10,Audit!V260,"")</f>
        <v>#N/A</v>
      </c>
      <c r="AY1495" s="50" t="e">
        <f>VLOOKUP(Audit!G260,$V$13:$AE$22,7,FALSE) &amp; IF(Audit!G260=10,Audit!W260,"")</f>
        <v>#N/A</v>
      </c>
      <c r="AZ1495" s="47" t="e">
        <f t="shared" si="714"/>
        <v>#N/A</v>
      </c>
      <c r="BA1495" s="50" t="e">
        <f>VLOOKUP(Audit!H260,$V$3:$AE$12,8,FALSE)&amp; Audit!U260 &amp; IF(Audit!H260=10,Audit!V260,"")</f>
        <v>#N/A</v>
      </c>
      <c r="BB1495" s="50" t="e">
        <f>VLOOKUP(Audit!H260,$V$13:$AE$22,8,FALSE) &amp; IF(Audit!H260=10,Audit!W260,"")</f>
        <v>#N/A</v>
      </c>
      <c r="BC1495" s="47" t="e">
        <f t="shared" si="715"/>
        <v>#N/A</v>
      </c>
      <c r="BD1495" s="50" t="e">
        <f>VLOOKUP(Audit!I260,$V$3:$AE$12,9,FALSE)&amp; IF(Audit!I260=10,Audit!V260,"")</f>
        <v>#N/A</v>
      </c>
      <c r="BE1495" s="50" t="e">
        <f>VLOOKUP(Audit!I260,$V$13:$AE$22,9,FALSE) &amp; IF(Audit!I260=10,Audit!W260,"") &amp; IF(Audit!I260&lt;&gt;1,U1495,"")</f>
        <v>#N/A</v>
      </c>
      <c r="BF1495" s="47" t="e">
        <f t="shared" si="716"/>
        <v>#N/A</v>
      </c>
      <c r="BG1495" s="50" t="e">
        <f>VLOOKUP(Audit!J260,$V$3:$AE$12,10,FALSE) &amp; Audit!S260 &amp; IF(Audit!J260=10,Audit!V260,"")</f>
        <v>#N/A</v>
      </c>
      <c r="BH1495" s="50" t="e">
        <f>VLOOKUP(Audit!J260,$V$13:$AE$22,10,FALSE) &amp; IF(Audit!J260=10,Audit!W260,"") &amp; IF(Audit!J260&lt;&gt;1,U1495,"")</f>
        <v>#N/A</v>
      </c>
      <c r="BI1495" s="47" t="e">
        <f t="shared" si="717"/>
        <v>#N/A</v>
      </c>
      <c r="BJ1495" s="48" t="str">
        <f t="shared" si="718"/>
        <v/>
      </c>
      <c r="BK1495" s="48" t="str">
        <f t="shared" si="719"/>
        <v/>
      </c>
      <c r="BL1495" s="48" t="str">
        <f t="shared" si="720"/>
        <v/>
      </c>
      <c r="BM1495" s="48" t="str">
        <f t="shared" si="721"/>
        <v/>
      </c>
      <c r="BN1495" s="48" t="str">
        <f t="shared" si="722"/>
        <v/>
      </c>
      <c r="BO1495" s="48" t="str">
        <f t="shared" si="723"/>
        <v/>
      </c>
      <c r="BP1495" s="48" t="str">
        <f t="shared" si="724"/>
        <v/>
      </c>
      <c r="BQ1495" s="48" t="str">
        <f t="shared" si="725"/>
        <v/>
      </c>
      <c r="BR1495" s="48" t="str">
        <f t="shared" si="726"/>
        <v/>
      </c>
      <c r="BS1495" s="48" t="str">
        <f t="shared" si="727"/>
        <v/>
      </c>
      <c r="BT1495" s="48" t="str">
        <f t="shared" si="728"/>
        <v/>
      </c>
      <c r="BU1495" s="48" t="str">
        <f t="shared" si="729"/>
        <v/>
      </c>
    </row>
    <row r="1496" spans="1:73">
      <c r="A1496" s="10">
        <f>Audit!A261</f>
        <v>0</v>
      </c>
      <c r="B1496" s="10" t="e">
        <f t="shared" si="700"/>
        <v>#N/A</v>
      </c>
      <c r="C1496" s="17" t="e">
        <f>VLOOKUP(Audit!B261,$V$3:$AE$12,2,FALSE) &amp; VLOOKUP(Audit!B261,$V$13:$AE$22,2,FALSE)&amp; IF(Audit!B261=10,Audit!V261&amp;Audit!W261,"")</f>
        <v>#N/A</v>
      </c>
      <c r="D1496" s="17" t="e">
        <f>VLOOKUP(Audit!C261,$V$3:$AE$12,3,FALSE) &amp; VLOOKUP(Audit!C261,$V$13:$AE$22,3,FALSE) &amp;IF(Audit!C261=10,Audit!V261&amp;Audit!W261,"")</f>
        <v>#N/A</v>
      </c>
      <c r="E1496" s="17" t="e">
        <f>VLOOKUP(Audit!D261,$V$3:$AE$12,4,FALSE)&amp; Audit!T261 &amp; VLOOKUP(Audit!D261,$V$13:$AE$22,4,FALSE)&amp; IF(Audit!D261=10,Audit!V261&amp;Audit!W261,"")</f>
        <v>#N/A</v>
      </c>
      <c r="F1496" s="17" t="e">
        <f>VLOOKUP(Audit!E261,$V$3:$AE$12,5,FALSE) &amp; VLOOKUP(Audit!E261,$V$13:$AE$22,5,FALSE)&amp; IF(Audit!E261=10,Audit!V261&amp;Audit!W261,"")</f>
        <v>#N/A</v>
      </c>
      <c r="G1496" s="17" t="e">
        <f>VLOOKUP(Audit!F261,$V$3:$AE$12,6,FALSE) &amp; VLOOKUP(Audit!F261,$V$13:$AE$22,6,FALSE)&amp; IF(Audit!F261=10,Audit!V261&amp;Audit!W261,"")</f>
        <v>#N/A</v>
      </c>
      <c r="H1496" s="17" t="e">
        <f>VLOOKUP(Audit!G261,$V$3:$AE$12,7,FALSE) &amp; VLOOKUP(Audit!G261,$V$13:$AE$22,7,FALSE)&amp;IF(Audit!G261=10,Audit!V261&amp;Audit!W261,"")</f>
        <v>#N/A</v>
      </c>
      <c r="I1496" s="17" t="e">
        <f>VLOOKUP(Audit!H261,$V$3:$AE$12,8,FALSE) &amp; Audit!U261 &amp; VLOOKUP(Audit!H261,$V$13:$AE$22,8,FALSE)&amp;IF(Audit!H261=10,Audit!V261&amp;Audit!W261,"")</f>
        <v>#N/A</v>
      </c>
      <c r="J1496" s="17" t="e">
        <f>VLOOKUP(Audit!I261,$V$3:$AE$12,9,FALSE) &amp; VLOOKUP(Audit!I261,$V$13:$AE$22,9,FALSE) &amp; IF(Audit!I261=10,Audit!V261&amp;Audit!W261,"") &amp; IF(Audit!I261&lt;&gt;1,U1496,"")</f>
        <v>#N/A</v>
      </c>
      <c r="K1496" s="17" t="e">
        <f>VLOOKUP(Audit!J261,$V$3:$AE$12,10,FALSE) &amp; Audit!S261 &amp; VLOOKUP(Audit!J261,$V$13:$AE$22,10,FALSE) &amp; IF(Audit!J261=10,Audit!V261&amp;Audit!W261,"") &amp; IF(Audit!J261&lt;&gt;1,U1496,"")</f>
        <v>#N/A</v>
      </c>
      <c r="L1496" s="10">
        <f>Audit!K261</f>
        <v>0</v>
      </c>
      <c r="M1496" s="10" t="e">
        <f t="shared" si="701"/>
        <v>#N/A</v>
      </c>
      <c r="N1496" s="10" t="e">
        <f t="shared" si="702"/>
        <v>#N/A</v>
      </c>
      <c r="O1496" s="10" t="e">
        <f t="shared" si="703"/>
        <v>#N/A</v>
      </c>
      <c r="P1496" s="10" t="e">
        <f t="shared" si="704"/>
        <v>#N/A</v>
      </c>
      <c r="Q1496" s="10" t="e">
        <f t="shared" si="705"/>
        <v>#N/A</v>
      </c>
      <c r="R1496" s="10" t="e">
        <f t="shared" si="706"/>
        <v>#N/A</v>
      </c>
      <c r="S1496" s="10" t="e">
        <f t="shared" si="707"/>
        <v>#N/A</v>
      </c>
      <c r="T1496" s="10" t="e">
        <f t="shared" si="708"/>
        <v>#N/A</v>
      </c>
      <c r="U1496" s="17" t="str">
        <f>IF(Audit!M261="","",VLOOKUP(Audit!M261,$W$26:$X$35,2,FALSE)) &amp; Audit!N261 &amp; IF(Audit!O261="","",IF(Audit!N261&lt;=1.4,VLOOKUP(Audit!O261,$W$38:X1541,2,FALSE),VLOOKUP(Audit!O261,$W$51:$X$61,2,FALSE))) &amp; IF(Audit!P261="","",VLOOKUP(Audit!P261,$Y$26:$Z$35,2,FALSE) &amp; Audit!Q261 &amp; IF(Audit!O261="","",IF(Audit!Q261&lt;=1.4,VLOOKUP(Audit!R261,$Y$38:$Z$48,2,FALSE),VLOOKUP(Audit!R261,$Y$51:$Z$61,2,FALSE))))</f>
        <v/>
      </c>
      <c r="V1496" s="21"/>
      <c r="AH1496" s="49">
        <f>Audit!A261</f>
        <v>0</v>
      </c>
      <c r="AI1496" s="50" t="e">
        <f>VLOOKUP(Audit!B261,$V$3:$AE$12,2,FALSE)&amp; IF(Audit!B261=10,Audit!V261,"")</f>
        <v>#N/A</v>
      </c>
      <c r="AJ1496" s="50" t="e">
        <f>VLOOKUP(Audit!B261,$V$13:$AE$22,2,FALSE)&amp; IF(Audit!B261=10,Audit!W261,"")</f>
        <v>#N/A</v>
      </c>
      <c r="AK1496" s="47" t="e">
        <f t="shared" si="709"/>
        <v>#N/A</v>
      </c>
      <c r="AL1496" s="50" t="e">
        <f>VLOOKUP(Audit!C261,$V$3:$AE$12,3,FALSE)&amp; IF(Audit!C261=10,Audit!V261,"")</f>
        <v>#N/A</v>
      </c>
      <c r="AM1496" s="50" t="e">
        <f>VLOOKUP(Audit!C261,$V$13:$AE$22,3,FALSE)&amp; IF(Audit!C261=10,Audit!W261,"")</f>
        <v>#N/A</v>
      </c>
      <c r="AN1496" s="47" t="e">
        <f t="shared" si="710"/>
        <v>#N/A</v>
      </c>
      <c r="AO1496" s="50" t="e">
        <f>VLOOKUP(Audit!D261,$V$3:$AE$12,4,FALSE) &amp;  Audit!T261 &amp; IF(Audit!D261=10,Audit!V261,"")</f>
        <v>#N/A</v>
      </c>
      <c r="AP1496" s="50" t="e">
        <f>VLOOKUP(Audit!D261,$V$13:$AE$22,4,FALSE)&amp; IF(Audit!D261=10,Audit!W261,"")</f>
        <v>#N/A</v>
      </c>
      <c r="AQ1496" s="47" t="e">
        <f t="shared" si="711"/>
        <v>#N/A</v>
      </c>
      <c r="AR1496" s="50" t="e">
        <f>VLOOKUP(Audit!E261,$V$3:$AE$12,5,FALSE)&amp; IF(Audit!E261=10,Audit!V261,"")</f>
        <v>#N/A</v>
      </c>
      <c r="AS1496" s="50" t="e">
        <f>VLOOKUP(Audit!E261,$V$13:$AE$22,5,FALSE)&amp; IF(Audit!E261=10,Audit!W261,"")</f>
        <v>#N/A</v>
      </c>
      <c r="AT1496" s="47" t="e">
        <f t="shared" si="712"/>
        <v>#N/A</v>
      </c>
      <c r="AU1496" s="50" t="e">
        <f>VLOOKUP(Audit!F261,$V$3:$AE$12,6,FALSE)&amp; IF(Audit!F261=10,Audit!V261,"")</f>
        <v>#N/A</v>
      </c>
      <c r="AV1496" s="50" t="e">
        <f>VLOOKUP(Audit!F261,$V$13:$AE$22,6,FALSE)&amp; IF(Audit!F261=10,Audit!W261,"")</f>
        <v>#N/A</v>
      </c>
      <c r="AW1496" s="47" t="e">
        <f t="shared" si="713"/>
        <v>#N/A</v>
      </c>
      <c r="AX1496" s="50" t="e">
        <f>VLOOKUP(Audit!G261,$V$3:$AE$12,7,FALSE)&amp; IF(Audit!G261=10,Audit!V261,"")</f>
        <v>#N/A</v>
      </c>
      <c r="AY1496" s="50" t="e">
        <f>VLOOKUP(Audit!G261,$V$13:$AE$22,7,FALSE) &amp; IF(Audit!G261=10,Audit!W261,"")</f>
        <v>#N/A</v>
      </c>
      <c r="AZ1496" s="47" t="e">
        <f t="shared" si="714"/>
        <v>#N/A</v>
      </c>
      <c r="BA1496" s="50" t="e">
        <f>VLOOKUP(Audit!H261,$V$3:$AE$12,8,FALSE)&amp; Audit!U261 &amp; IF(Audit!H261=10,Audit!V261,"")</f>
        <v>#N/A</v>
      </c>
      <c r="BB1496" s="50" t="e">
        <f>VLOOKUP(Audit!H261,$V$13:$AE$22,8,FALSE) &amp; IF(Audit!H261=10,Audit!W261,"")</f>
        <v>#N/A</v>
      </c>
      <c r="BC1496" s="47" t="e">
        <f t="shared" si="715"/>
        <v>#N/A</v>
      </c>
      <c r="BD1496" s="50" t="e">
        <f>VLOOKUP(Audit!I261,$V$3:$AE$12,9,FALSE)&amp; IF(Audit!I261=10,Audit!V261,"")</f>
        <v>#N/A</v>
      </c>
      <c r="BE1496" s="50" t="e">
        <f>VLOOKUP(Audit!I261,$V$13:$AE$22,9,FALSE) &amp; IF(Audit!I261=10,Audit!W261,"") &amp; IF(Audit!I261&lt;&gt;1,U1496,"")</f>
        <v>#N/A</v>
      </c>
      <c r="BF1496" s="47" t="e">
        <f t="shared" si="716"/>
        <v>#N/A</v>
      </c>
      <c r="BG1496" s="50" t="e">
        <f>VLOOKUP(Audit!J261,$V$3:$AE$12,10,FALSE) &amp; Audit!S261 &amp; IF(Audit!J261=10,Audit!V261,"")</f>
        <v>#N/A</v>
      </c>
      <c r="BH1496" s="50" t="e">
        <f>VLOOKUP(Audit!J261,$V$13:$AE$22,10,FALSE) &amp; IF(Audit!J261=10,Audit!W261,"") &amp; IF(Audit!J261&lt;&gt;1,U1496,"")</f>
        <v>#N/A</v>
      </c>
      <c r="BI1496" s="47" t="e">
        <f t="shared" si="717"/>
        <v>#N/A</v>
      </c>
      <c r="BJ1496" s="48" t="str">
        <f t="shared" si="718"/>
        <v/>
      </c>
      <c r="BK1496" s="48" t="str">
        <f t="shared" si="719"/>
        <v/>
      </c>
      <c r="BL1496" s="48" t="str">
        <f t="shared" si="720"/>
        <v/>
      </c>
      <c r="BM1496" s="48" t="str">
        <f t="shared" si="721"/>
        <v/>
      </c>
      <c r="BN1496" s="48" t="str">
        <f t="shared" si="722"/>
        <v/>
      </c>
      <c r="BO1496" s="48" t="str">
        <f t="shared" si="723"/>
        <v/>
      </c>
      <c r="BP1496" s="48" t="str">
        <f t="shared" si="724"/>
        <v/>
      </c>
      <c r="BQ1496" s="48" t="str">
        <f t="shared" si="725"/>
        <v/>
      </c>
      <c r="BR1496" s="48" t="str">
        <f t="shared" si="726"/>
        <v/>
      </c>
      <c r="BS1496" s="48" t="str">
        <f t="shared" si="727"/>
        <v/>
      </c>
      <c r="BT1496" s="48" t="str">
        <f t="shared" si="728"/>
        <v/>
      </c>
      <c r="BU1496" s="48" t="str">
        <f t="shared" si="729"/>
        <v/>
      </c>
    </row>
    <row r="1497" spans="1:73">
      <c r="A1497" s="10">
        <f>Audit!A262</f>
        <v>0</v>
      </c>
      <c r="B1497" s="10" t="e">
        <f t="shared" si="700"/>
        <v>#N/A</v>
      </c>
      <c r="C1497" s="17" t="e">
        <f>VLOOKUP(Audit!B262,$V$3:$AE$12,2,FALSE) &amp; VLOOKUP(Audit!B262,$V$13:$AE$22,2,FALSE)&amp; IF(Audit!B262=10,Audit!V262&amp;Audit!W262,"")</f>
        <v>#N/A</v>
      </c>
      <c r="D1497" s="17" t="e">
        <f>VLOOKUP(Audit!C262,$V$3:$AE$12,3,FALSE) &amp; VLOOKUP(Audit!C262,$V$13:$AE$22,3,FALSE) &amp;IF(Audit!C262=10,Audit!V262&amp;Audit!W262,"")</f>
        <v>#N/A</v>
      </c>
      <c r="E1497" s="17" t="e">
        <f>VLOOKUP(Audit!D262,$V$3:$AE$12,4,FALSE)&amp; Audit!T262 &amp; VLOOKUP(Audit!D262,$V$13:$AE$22,4,FALSE)&amp; IF(Audit!D262=10,Audit!V262&amp;Audit!W262,"")</f>
        <v>#N/A</v>
      </c>
      <c r="F1497" s="17" t="e">
        <f>VLOOKUP(Audit!E262,$V$3:$AE$12,5,FALSE) &amp; VLOOKUP(Audit!E262,$V$13:$AE$22,5,FALSE)&amp; IF(Audit!E262=10,Audit!V262&amp;Audit!W262,"")</f>
        <v>#N/A</v>
      </c>
      <c r="G1497" s="17" t="e">
        <f>VLOOKUP(Audit!F262,$V$3:$AE$12,6,FALSE) &amp; VLOOKUP(Audit!F262,$V$13:$AE$22,6,FALSE)&amp; IF(Audit!F262=10,Audit!V262&amp;Audit!W262,"")</f>
        <v>#N/A</v>
      </c>
      <c r="H1497" s="17" t="e">
        <f>VLOOKUP(Audit!G262,$V$3:$AE$12,7,FALSE) &amp; VLOOKUP(Audit!G262,$V$13:$AE$22,7,FALSE)&amp;IF(Audit!G262=10,Audit!V262&amp;Audit!W262,"")</f>
        <v>#N/A</v>
      </c>
      <c r="I1497" s="17" t="e">
        <f>VLOOKUP(Audit!H262,$V$3:$AE$12,8,FALSE) &amp; Audit!U262 &amp; VLOOKUP(Audit!H262,$V$13:$AE$22,8,FALSE)&amp;IF(Audit!H262=10,Audit!V262&amp;Audit!W262,"")</f>
        <v>#N/A</v>
      </c>
      <c r="J1497" s="17" t="e">
        <f>VLOOKUP(Audit!I262,$V$3:$AE$12,9,FALSE) &amp; VLOOKUP(Audit!I262,$V$13:$AE$22,9,FALSE) &amp; IF(Audit!I262=10,Audit!V262&amp;Audit!W262,"") &amp; IF(Audit!I262&lt;&gt;1,U1497,"")</f>
        <v>#N/A</v>
      </c>
      <c r="K1497" s="17" t="e">
        <f>VLOOKUP(Audit!J262,$V$3:$AE$12,10,FALSE) &amp; Audit!S262 &amp; VLOOKUP(Audit!J262,$V$13:$AE$22,10,FALSE) &amp; IF(Audit!J262=10,Audit!V262&amp;Audit!W262,"") &amp; IF(Audit!J262&lt;&gt;1,U1497,"")</f>
        <v>#N/A</v>
      </c>
      <c r="L1497" s="10">
        <f>Audit!K262</f>
        <v>0</v>
      </c>
      <c r="M1497" s="10" t="e">
        <f t="shared" si="701"/>
        <v>#N/A</v>
      </c>
      <c r="N1497" s="10" t="e">
        <f t="shared" si="702"/>
        <v>#N/A</v>
      </c>
      <c r="O1497" s="10" t="e">
        <f t="shared" si="703"/>
        <v>#N/A</v>
      </c>
      <c r="P1497" s="10" t="e">
        <f t="shared" si="704"/>
        <v>#N/A</v>
      </c>
      <c r="Q1497" s="10" t="e">
        <f t="shared" si="705"/>
        <v>#N/A</v>
      </c>
      <c r="R1497" s="10" t="e">
        <f t="shared" si="706"/>
        <v>#N/A</v>
      </c>
      <c r="S1497" s="10" t="e">
        <f t="shared" si="707"/>
        <v>#N/A</v>
      </c>
      <c r="T1497" s="10" t="e">
        <f t="shared" si="708"/>
        <v>#N/A</v>
      </c>
      <c r="U1497" s="17" t="str">
        <f>IF(Audit!M262="","",VLOOKUP(Audit!M262,$W$26:$X$35,2,FALSE)) &amp; Audit!N262 &amp; IF(Audit!O262="","",IF(Audit!N262&lt;=1.4,VLOOKUP(Audit!O262,$W$38:X1542,2,FALSE),VLOOKUP(Audit!O262,$W$51:$X$61,2,FALSE))) &amp; IF(Audit!P262="","",VLOOKUP(Audit!P262,$Y$26:$Z$35,2,FALSE) &amp; Audit!Q262 &amp; IF(Audit!O262="","",IF(Audit!Q262&lt;=1.4,VLOOKUP(Audit!R262,$Y$38:$Z$48,2,FALSE),VLOOKUP(Audit!R262,$Y$51:$Z$61,2,FALSE))))</f>
        <v/>
      </c>
      <c r="V1497" s="21"/>
      <c r="AH1497" s="49">
        <f>Audit!A262</f>
        <v>0</v>
      </c>
      <c r="AI1497" s="50" t="e">
        <f>VLOOKUP(Audit!B262,$V$3:$AE$12,2,FALSE)&amp; IF(Audit!B262=10,Audit!V262,"")</f>
        <v>#N/A</v>
      </c>
      <c r="AJ1497" s="50" t="e">
        <f>VLOOKUP(Audit!B262,$V$13:$AE$22,2,FALSE)&amp; IF(Audit!B262=10,Audit!W262,"")</f>
        <v>#N/A</v>
      </c>
      <c r="AK1497" s="47" t="e">
        <f t="shared" si="709"/>
        <v>#N/A</v>
      </c>
      <c r="AL1497" s="50" t="e">
        <f>VLOOKUP(Audit!C262,$V$3:$AE$12,3,FALSE)&amp; IF(Audit!C262=10,Audit!V262,"")</f>
        <v>#N/A</v>
      </c>
      <c r="AM1497" s="50" t="e">
        <f>VLOOKUP(Audit!C262,$V$13:$AE$22,3,FALSE)&amp; IF(Audit!C262=10,Audit!W262,"")</f>
        <v>#N/A</v>
      </c>
      <c r="AN1497" s="47" t="e">
        <f t="shared" si="710"/>
        <v>#N/A</v>
      </c>
      <c r="AO1497" s="50" t="e">
        <f>VLOOKUP(Audit!D262,$V$3:$AE$12,4,FALSE) &amp;  Audit!T262 &amp; IF(Audit!D262=10,Audit!V262,"")</f>
        <v>#N/A</v>
      </c>
      <c r="AP1497" s="50" t="e">
        <f>VLOOKUP(Audit!D262,$V$13:$AE$22,4,FALSE)&amp; IF(Audit!D262=10,Audit!W262,"")</f>
        <v>#N/A</v>
      </c>
      <c r="AQ1497" s="47" t="e">
        <f t="shared" si="711"/>
        <v>#N/A</v>
      </c>
      <c r="AR1497" s="50" t="e">
        <f>VLOOKUP(Audit!E262,$V$3:$AE$12,5,FALSE)&amp; IF(Audit!E262=10,Audit!V262,"")</f>
        <v>#N/A</v>
      </c>
      <c r="AS1497" s="50" t="e">
        <f>VLOOKUP(Audit!E262,$V$13:$AE$22,5,FALSE)&amp; IF(Audit!E262=10,Audit!W262,"")</f>
        <v>#N/A</v>
      </c>
      <c r="AT1497" s="47" t="e">
        <f t="shared" si="712"/>
        <v>#N/A</v>
      </c>
      <c r="AU1497" s="50" t="e">
        <f>VLOOKUP(Audit!F262,$V$3:$AE$12,6,FALSE)&amp; IF(Audit!F262=10,Audit!V262,"")</f>
        <v>#N/A</v>
      </c>
      <c r="AV1497" s="50" t="e">
        <f>VLOOKUP(Audit!F262,$V$13:$AE$22,6,FALSE)&amp; IF(Audit!F262=10,Audit!W262,"")</f>
        <v>#N/A</v>
      </c>
      <c r="AW1497" s="47" t="e">
        <f t="shared" si="713"/>
        <v>#N/A</v>
      </c>
      <c r="AX1497" s="50" t="e">
        <f>VLOOKUP(Audit!G262,$V$3:$AE$12,7,FALSE)&amp; IF(Audit!G262=10,Audit!V262,"")</f>
        <v>#N/A</v>
      </c>
      <c r="AY1497" s="50" t="e">
        <f>VLOOKUP(Audit!G262,$V$13:$AE$22,7,FALSE) &amp; IF(Audit!G262=10,Audit!W262,"")</f>
        <v>#N/A</v>
      </c>
      <c r="AZ1497" s="47" t="e">
        <f t="shared" si="714"/>
        <v>#N/A</v>
      </c>
      <c r="BA1497" s="50" t="e">
        <f>VLOOKUP(Audit!H262,$V$3:$AE$12,8,FALSE)&amp; Audit!U262 &amp; IF(Audit!H262=10,Audit!V262,"")</f>
        <v>#N/A</v>
      </c>
      <c r="BB1497" s="50" t="e">
        <f>VLOOKUP(Audit!H262,$V$13:$AE$22,8,FALSE) &amp; IF(Audit!H262=10,Audit!W262,"")</f>
        <v>#N/A</v>
      </c>
      <c r="BC1497" s="47" t="e">
        <f t="shared" si="715"/>
        <v>#N/A</v>
      </c>
      <c r="BD1497" s="50" t="e">
        <f>VLOOKUP(Audit!I262,$V$3:$AE$12,9,FALSE)&amp; IF(Audit!I262=10,Audit!V262,"")</f>
        <v>#N/A</v>
      </c>
      <c r="BE1497" s="50" t="e">
        <f>VLOOKUP(Audit!I262,$V$13:$AE$22,9,FALSE) &amp; IF(Audit!I262=10,Audit!W262,"") &amp; IF(Audit!I262&lt;&gt;1,U1497,"")</f>
        <v>#N/A</v>
      </c>
      <c r="BF1497" s="47" t="e">
        <f t="shared" si="716"/>
        <v>#N/A</v>
      </c>
      <c r="BG1497" s="50" t="e">
        <f>VLOOKUP(Audit!J262,$V$3:$AE$12,10,FALSE) &amp; Audit!S262 &amp; IF(Audit!J262=10,Audit!V262,"")</f>
        <v>#N/A</v>
      </c>
      <c r="BH1497" s="50" t="e">
        <f>VLOOKUP(Audit!J262,$V$13:$AE$22,10,FALSE) &amp; IF(Audit!J262=10,Audit!W262,"") &amp; IF(Audit!J262&lt;&gt;1,U1497,"")</f>
        <v>#N/A</v>
      </c>
      <c r="BI1497" s="47" t="e">
        <f t="shared" si="717"/>
        <v>#N/A</v>
      </c>
      <c r="BJ1497" s="48" t="str">
        <f t="shared" si="718"/>
        <v/>
      </c>
      <c r="BK1497" s="48" t="str">
        <f t="shared" si="719"/>
        <v/>
      </c>
      <c r="BL1497" s="48" t="str">
        <f t="shared" si="720"/>
        <v/>
      </c>
      <c r="BM1497" s="48" t="str">
        <f t="shared" si="721"/>
        <v/>
      </c>
      <c r="BN1497" s="48" t="str">
        <f t="shared" si="722"/>
        <v/>
      </c>
      <c r="BO1497" s="48" t="str">
        <f t="shared" si="723"/>
        <v/>
      </c>
      <c r="BP1497" s="48" t="str">
        <f t="shared" si="724"/>
        <v/>
      </c>
      <c r="BQ1497" s="48" t="str">
        <f t="shared" si="725"/>
        <v/>
      </c>
      <c r="BR1497" s="48" t="str">
        <f t="shared" si="726"/>
        <v/>
      </c>
      <c r="BS1497" s="48" t="str">
        <f t="shared" si="727"/>
        <v/>
      </c>
      <c r="BT1497" s="48" t="str">
        <f t="shared" si="728"/>
        <v/>
      </c>
      <c r="BU1497" s="48" t="str">
        <f t="shared" si="729"/>
        <v/>
      </c>
    </row>
    <row r="1498" spans="1:73">
      <c r="A1498" s="10">
        <f>Audit!A263</f>
        <v>0</v>
      </c>
      <c r="B1498" s="10" t="e">
        <f t="shared" si="700"/>
        <v>#N/A</v>
      </c>
      <c r="C1498" s="17" t="e">
        <f>VLOOKUP(Audit!B263,$V$3:$AE$12,2,FALSE) &amp; VLOOKUP(Audit!B263,$V$13:$AE$22,2,FALSE)&amp; IF(Audit!B263=10,Audit!V263&amp;Audit!W263,"")</f>
        <v>#N/A</v>
      </c>
      <c r="D1498" s="17" t="e">
        <f>VLOOKUP(Audit!C263,$V$3:$AE$12,3,FALSE) &amp; VLOOKUP(Audit!C263,$V$13:$AE$22,3,FALSE) &amp;IF(Audit!C263=10,Audit!V263&amp;Audit!W263,"")</f>
        <v>#N/A</v>
      </c>
      <c r="E1498" s="17" t="e">
        <f>VLOOKUP(Audit!D263,$V$3:$AE$12,4,FALSE)&amp; Audit!T263 &amp; VLOOKUP(Audit!D263,$V$13:$AE$22,4,FALSE)&amp; IF(Audit!D263=10,Audit!V263&amp;Audit!W263,"")</f>
        <v>#N/A</v>
      </c>
      <c r="F1498" s="17" t="e">
        <f>VLOOKUP(Audit!E263,$V$3:$AE$12,5,FALSE) &amp; VLOOKUP(Audit!E263,$V$13:$AE$22,5,FALSE)&amp; IF(Audit!E263=10,Audit!V263&amp;Audit!W263,"")</f>
        <v>#N/A</v>
      </c>
      <c r="G1498" s="17" t="e">
        <f>VLOOKUP(Audit!F263,$V$3:$AE$12,6,FALSE) &amp; VLOOKUP(Audit!F263,$V$13:$AE$22,6,FALSE)&amp; IF(Audit!F263=10,Audit!V263&amp;Audit!W263,"")</f>
        <v>#N/A</v>
      </c>
      <c r="H1498" s="17" t="e">
        <f>VLOOKUP(Audit!G263,$V$3:$AE$12,7,FALSE) &amp; VLOOKUP(Audit!G263,$V$13:$AE$22,7,FALSE)&amp;IF(Audit!G263=10,Audit!V263&amp;Audit!W263,"")</f>
        <v>#N/A</v>
      </c>
      <c r="I1498" s="17" t="e">
        <f>VLOOKUP(Audit!H263,$V$3:$AE$12,8,FALSE) &amp; Audit!U263 &amp; VLOOKUP(Audit!H263,$V$13:$AE$22,8,FALSE)&amp;IF(Audit!H263=10,Audit!V263&amp;Audit!W263,"")</f>
        <v>#N/A</v>
      </c>
      <c r="J1498" s="17" t="e">
        <f>VLOOKUP(Audit!I263,$V$3:$AE$12,9,FALSE) &amp; VLOOKUP(Audit!I263,$V$13:$AE$22,9,FALSE) &amp; IF(Audit!I263=10,Audit!V263&amp;Audit!W263,"") &amp; IF(Audit!I263&lt;&gt;1,U1498,"")</f>
        <v>#N/A</v>
      </c>
      <c r="K1498" s="17" t="e">
        <f>VLOOKUP(Audit!J263,$V$3:$AE$12,10,FALSE) &amp; Audit!S263 &amp; VLOOKUP(Audit!J263,$V$13:$AE$22,10,FALSE) &amp; IF(Audit!J263=10,Audit!V263&amp;Audit!W263,"") &amp; IF(Audit!J263&lt;&gt;1,U1498,"")</f>
        <v>#N/A</v>
      </c>
      <c r="L1498" s="10">
        <f>Audit!K263</f>
        <v>0</v>
      </c>
      <c r="M1498" s="10" t="e">
        <f t="shared" si="701"/>
        <v>#N/A</v>
      </c>
      <c r="N1498" s="10" t="e">
        <f t="shared" si="702"/>
        <v>#N/A</v>
      </c>
      <c r="O1498" s="10" t="e">
        <f t="shared" si="703"/>
        <v>#N/A</v>
      </c>
      <c r="P1498" s="10" t="e">
        <f t="shared" si="704"/>
        <v>#N/A</v>
      </c>
      <c r="Q1498" s="10" t="e">
        <f t="shared" si="705"/>
        <v>#N/A</v>
      </c>
      <c r="R1498" s="10" t="e">
        <f t="shared" si="706"/>
        <v>#N/A</v>
      </c>
      <c r="S1498" s="10" t="e">
        <f t="shared" si="707"/>
        <v>#N/A</v>
      </c>
      <c r="T1498" s="10" t="e">
        <f t="shared" si="708"/>
        <v>#N/A</v>
      </c>
      <c r="U1498" s="17" t="str">
        <f>IF(Audit!M263="","",VLOOKUP(Audit!M263,$W$26:$X$35,2,FALSE)) &amp; Audit!N263 &amp; IF(Audit!O263="","",IF(Audit!N263&lt;=1.4,VLOOKUP(Audit!O263,$W$38:X1543,2,FALSE),VLOOKUP(Audit!O263,$W$51:$X$61,2,FALSE))) &amp; IF(Audit!P263="","",VLOOKUP(Audit!P263,$Y$26:$Z$35,2,FALSE) &amp; Audit!Q263 &amp; IF(Audit!O263="","",IF(Audit!Q263&lt;=1.4,VLOOKUP(Audit!R263,$Y$38:$Z$48,2,FALSE),VLOOKUP(Audit!R263,$Y$51:$Z$61,2,FALSE))))</f>
        <v/>
      </c>
      <c r="V1498" s="21"/>
      <c r="AH1498" s="49">
        <f>Audit!A263</f>
        <v>0</v>
      </c>
      <c r="AI1498" s="50" t="e">
        <f>VLOOKUP(Audit!B263,$V$3:$AE$12,2,FALSE)&amp; IF(Audit!B263=10,Audit!V263,"")</f>
        <v>#N/A</v>
      </c>
      <c r="AJ1498" s="50" t="e">
        <f>VLOOKUP(Audit!B263,$V$13:$AE$22,2,FALSE)&amp; IF(Audit!B263=10,Audit!W263,"")</f>
        <v>#N/A</v>
      </c>
      <c r="AK1498" s="47" t="e">
        <f t="shared" si="709"/>
        <v>#N/A</v>
      </c>
      <c r="AL1498" s="50" t="e">
        <f>VLOOKUP(Audit!C263,$V$3:$AE$12,3,FALSE)&amp; IF(Audit!C263=10,Audit!V263,"")</f>
        <v>#N/A</v>
      </c>
      <c r="AM1498" s="50" t="e">
        <f>VLOOKUP(Audit!C263,$V$13:$AE$22,3,FALSE)&amp; IF(Audit!C263=10,Audit!W263,"")</f>
        <v>#N/A</v>
      </c>
      <c r="AN1498" s="47" t="e">
        <f t="shared" si="710"/>
        <v>#N/A</v>
      </c>
      <c r="AO1498" s="50" t="e">
        <f>VLOOKUP(Audit!D263,$V$3:$AE$12,4,FALSE) &amp;  Audit!T263 &amp; IF(Audit!D263=10,Audit!V263,"")</f>
        <v>#N/A</v>
      </c>
      <c r="AP1498" s="50" t="e">
        <f>VLOOKUP(Audit!D263,$V$13:$AE$22,4,FALSE)&amp; IF(Audit!D263=10,Audit!W263,"")</f>
        <v>#N/A</v>
      </c>
      <c r="AQ1498" s="47" t="e">
        <f t="shared" si="711"/>
        <v>#N/A</v>
      </c>
      <c r="AR1498" s="50" t="e">
        <f>VLOOKUP(Audit!E263,$V$3:$AE$12,5,FALSE)&amp; IF(Audit!E263=10,Audit!V263,"")</f>
        <v>#N/A</v>
      </c>
      <c r="AS1498" s="50" t="e">
        <f>VLOOKUP(Audit!E263,$V$13:$AE$22,5,FALSE)&amp; IF(Audit!E263=10,Audit!W263,"")</f>
        <v>#N/A</v>
      </c>
      <c r="AT1498" s="47" t="e">
        <f t="shared" si="712"/>
        <v>#N/A</v>
      </c>
      <c r="AU1498" s="50" t="e">
        <f>VLOOKUP(Audit!F263,$V$3:$AE$12,6,FALSE)&amp; IF(Audit!F263=10,Audit!V263,"")</f>
        <v>#N/A</v>
      </c>
      <c r="AV1498" s="50" t="e">
        <f>VLOOKUP(Audit!F263,$V$13:$AE$22,6,FALSE)&amp; IF(Audit!F263=10,Audit!W263,"")</f>
        <v>#N/A</v>
      </c>
      <c r="AW1498" s="47" t="e">
        <f t="shared" si="713"/>
        <v>#N/A</v>
      </c>
      <c r="AX1498" s="50" t="e">
        <f>VLOOKUP(Audit!G263,$V$3:$AE$12,7,FALSE)&amp; IF(Audit!G263=10,Audit!V263,"")</f>
        <v>#N/A</v>
      </c>
      <c r="AY1498" s="50" t="e">
        <f>VLOOKUP(Audit!G263,$V$13:$AE$22,7,FALSE) &amp; IF(Audit!G263=10,Audit!W263,"")</f>
        <v>#N/A</v>
      </c>
      <c r="AZ1498" s="47" t="e">
        <f t="shared" si="714"/>
        <v>#N/A</v>
      </c>
      <c r="BA1498" s="50" t="e">
        <f>VLOOKUP(Audit!H263,$V$3:$AE$12,8,FALSE)&amp; Audit!U263 &amp; IF(Audit!H263=10,Audit!V263,"")</f>
        <v>#N/A</v>
      </c>
      <c r="BB1498" s="50" t="e">
        <f>VLOOKUP(Audit!H263,$V$13:$AE$22,8,FALSE) &amp; IF(Audit!H263=10,Audit!W263,"")</f>
        <v>#N/A</v>
      </c>
      <c r="BC1498" s="47" t="e">
        <f t="shared" si="715"/>
        <v>#N/A</v>
      </c>
      <c r="BD1498" s="50" t="e">
        <f>VLOOKUP(Audit!I263,$V$3:$AE$12,9,FALSE)&amp; IF(Audit!I263=10,Audit!V263,"")</f>
        <v>#N/A</v>
      </c>
      <c r="BE1498" s="50" t="e">
        <f>VLOOKUP(Audit!I263,$V$13:$AE$22,9,FALSE) &amp; IF(Audit!I263=10,Audit!W263,"") &amp; IF(Audit!I263&lt;&gt;1,U1498,"")</f>
        <v>#N/A</v>
      </c>
      <c r="BF1498" s="47" t="e">
        <f t="shared" si="716"/>
        <v>#N/A</v>
      </c>
      <c r="BG1498" s="50" t="e">
        <f>VLOOKUP(Audit!J263,$V$3:$AE$12,10,FALSE) &amp; Audit!S263 &amp; IF(Audit!J263=10,Audit!V263,"")</f>
        <v>#N/A</v>
      </c>
      <c r="BH1498" s="50" t="e">
        <f>VLOOKUP(Audit!J263,$V$13:$AE$22,10,FALSE) &amp; IF(Audit!J263=10,Audit!W263,"") &amp; IF(Audit!J263&lt;&gt;1,U1498,"")</f>
        <v>#N/A</v>
      </c>
      <c r="BI1498" s="47" t="e">
        <f t="shared" si="717"/>
        <v>#N/A</v>
      </c>
      <c r="BJ1498" s="48" t="str">
        <f t="shared" si="718"/>
        <v/>
      </c>
      <c r="BK1498" s="48" t="str">
        <f t="shared" si="719"/>
        <v/>
      </c>
      <c r="BL1498" s="48" t="str">
        <f t="shared" si="720"/>
        <v/>
      </c>
      <c r="BM1498" s="48" t="str">
        <f t="shared" si="721"/>
        <v/>
      </c>
      <c r="BN1498" s="48" t="str">
        <f t="shared" si="722"/>
        <v/>
      </c>
      <c r="BO1498" s="48" t="str">
        <f t="shared" si="723"/>
        <v/>
      </c>
      <c r="BP1498" s="48" t="str">
        <f t="shared" si="724"/>
        <v/>
      </c>
      <c r="BQ1498" s="48" t="str">
        <f t="shared" si="725"/>
        <v/>
      </c>
      <c r="BR1498" s="48" t="str">
        <f t="shared" si="726"/>
        <v/>
      </c>
      <c r="BS1498" s="48" t="str">
        <f t="shared" si="727"/>
        <v/>
      </c>
      <c r="BT1498" s="48" t="str">
        <f t="shared" si="728"/>
        <v/>
      </c>
      <c r="BU1498" s="48" t="str">
        <f t="shared" si="729"/>
        <v/>
      </c>
    </row>
    <row r="1499" spans="1:73">
      <c r="A1499" s="10">
        <f>Audit!A264</f>
        <v>0</v>
      </c>
      <c r="B1499" s="10" t="e">
        <f t="shared" si="700"/>
        <v>#N/A</v>
      </c>
      <c r="C1499" s="17" t="e">
        <f>VLOOKUP(Audit!B264,$V$3:$AE$12,2,FALSE) &amp; VLOOKUP(Audit!B264,$V$13:$AE$22,2,FALSE)&amp; IF(Audit!B264=10,Audit!V264&amp;Audit!W264,"")</f>
        <v>#N/A</v>
      </c>
      <c r="D1499" s="17" t="e">
        <f>VLOOKUP(Audit!C264,$V$3:$AE$12,3,FALSE) &amp; VLOOKUP(Audit!C264,$V$13:$AE$22,3,FALSE) &amp;IF(Audit!C264=10,Audit!V264&amp;Audit!W264,"")</f>
        <v>#N/A</v>
      </c>
      <c r="E1499" s="17" t="e">
        <f>VLOOKUP(Audit!D264,$V$3:$AE$12,4,FALSE)&amp; Audit!T264 &amp; VLOOKUP(Audit!D264,$V$13:$AE$22,4,FALSE)&amp; IF(Audit!D264=10,Audit!V264&amp;Audit!W264,"")</f>
        <v>#N/A</v>
      </c>
      <c r="F1499" s="17" t="e">
        <f>VLOOKUP(Audit!E264,$V$3:$AE$12,5,FALSE) &amp; VLOOKUP(Audit!E264,$V$13:$AE$22,5,FALSE)&amp; IF(Audit!E264=10,Audit!V264&amp;Audit!W264,"")</f>
        <v>#N/A</v>
      </c>
      <c r="G1499" s="17" t="e">
        <f>VLOOKUP(Audit!F264,$V$3:$AE$12,6,FALSE) &amp; VLOOKUP(Audit!F264,$V$13:$AE$22,6,FALSE)&amp; IF(Audit!F264=10,Audit!V264&amp;Audit!W264,"")</f>
        <v>#N/A</v>
      </c>
      <c r="H1499" s="17" t="e">
        <f>VLOOKUP(Audit!G264,$V$3:$AE$12,7,FALSE) &amp; VLOOKUP(Audit!G264,$V$13:$AE$22,7,FALSE)&amp;IF(Audit!G264=10,Audit!V264&amp;Audit!W264,"")</f>
        <v>#N/A</v>
      </c>
      <c r="I1499" s="17" t="e">
        <f>VLOOKUP(Audit!H264,$V$3:$AE$12,8,FALSE) &amp; Audit!U264 &amp; VLOOKUP(Audit!H264,$V$13:$AE$22,8,FALSE)&amp;IF(Audit!H264=10,Audit!V264&amp;Audit!W264,"")</f>
        <v>#N/A</v>
      </c>
      <c r="J1499" s="17" t="e">
        <f>VLOOKUP(Audit!I264,$V$3:$AE$12,9,FALSE) &amp; VLOOKUP(Audit!I264,$V$13:$AE$22,9,FALSE) &amp; IF(Audit!I264=10,Audit!V264&amp;Audit!W264,"") &amp; IF(Audit!I264&lt;&gt;1,U1499,"")</f>
        <v>#N/A</v>
      </c>
      <c r="K1499" s="17" t="e">
        <f>VLOOKUP(Audit!J264,$V$3:$AE$12,10,FALSE) &amp; Audit!S264 &amp; VLOOKUP(Audit!J264,$V$13:$AE$22,10,FALSE) &amp; IF(Audit!J264=10,Audit!V264&amp;Audit!W264,"") &amp; IF(Audit!J264&lt;&gt;1,U1499,"")</f>
        <v>#N/A</v>
      </c>
      <c r="L1499" s="10">
        <f>Audit!K264</f>
        <v>0</v>
      </c>
      <c r="M1499" s="10" t="e">
        <f t="shared" si="701"/>
        <v>#N/A</v>
      </c>
      <c r="N1499" s="10" t="e">
        <f t="shared" si="702"/>
        <v>#N/A</v>
      </c>
      <c r="O1499" s="10" t="e">
        <f t="shared" si="703"/>
        <v>#N/A</v>
      </c>
      <c r="P1499" s="10" t="e">
        <f t="shared" si="704"/>
        <v>#N/A</v>
      </c>
      <c r="Q1499" s="10" t="e">
        <f t="shared" si="705"/>
        <v>#N/A</v>
      </c>
      <c r="R1499" s="10" t="e">
        <f t="shared" si="706"/>
        <v>#N/A</v>
      </c>
      <c r="S1499" s="10" t="e">
        <f t="shared" si="707"/>
        <v>#N/A</v>
      </c>
      <c r="T1499" s="10" t="e">
        <f t="shared" si="708"/>
        <v>#N/A</v>
      </c>
      <c r="U1499" s="17" t="str">
        <f>IF(Audit!M264="","",VLOOKUP(Audit!M264,$W$26:$X$35,2,FALSE)) &amp; Audit!N264 &amp; IF(Audit!O264="","",IF(Audit!N264&lt;=1.4,VLOOKUP(Audit!O264,$W$38:X1544,2,FALSE),VLOOKUP(Audit!O264,$W$51:$X$61,2,FALSE))) &amp; IF(Audit!P264="","",VLOOKUP(Audit!P264,$Y$26:$Z$35,2,FALSE) &amp; Audit!Q264 &amp; IF(Audit!O264="","",IF(Audit!Q264&lt;=1.4,VLOOKUP(Audit!R264,$Y$38:$Z$48,2,FALSE),VLOOKUP(Audit!R264,$Y$51:$Z$61,2,FALSE))))</f>
        <v/>
      </c>
      <c r="V1499" s="21"/>
      <c r="AH1499" s="49">
        <f>Audit!A264</f>
        <v>0</v>
      </c>
      <c r="AI1499" s="50" t="e">
        <f>VLOOKUP(Audit!B264,$V$3:$AE$12,2,FALSE)&amp; IF(Audit!B264=10,Audit!V264,"")</f>
        <v>#N/A</v>
      </c>
      <c r="AJ1499" s="50" t="e">
        <f>VLOOKUP(Audit!B264,$V$13:$AE$22,2,FALSE)&amp; IF(Audit!B264=10,Audit!W264,"")</f>
        <v>#N/A</v>
      </c>
      <c r="AK1499" s="47" t="e">
        <f t="shared" si="709"/>
        <v>#N/A</v>
      </c>
      <c r="AL1499" s="50" t="e">
        <f>VLOOKUP(Audit!C264,$V$3:$AE$12,3,FALSE)&amp; IF(Audit!C264=10,Audit!V264,"")</f>
        <v>#N/A</v>
      </c>
      <c r="AM1499" s="50" t="e">
        <f>VLOOKUP(Audit!C264,$V$13:$AE$22,3,FALSE)&amp; IF(Audit!C264=10,Audit!W264,"")</f>
        <v>#N/A</v>
      </c>
      <c r="AN1499" s="47" t="e">
        <f t="shared" si="710"/>
        <v>#N/A</v>
      </c>
      <c r="AO1499" s="50" t="e">
        <f>VLOOKUP(Audit!D264,$V$3:$AE$12,4,FALSE) &amp;  Audit!T264 &amp; IF(Audit!D264=10,Audit!V264,"")</f>
        <v>#N/A</v>
      </c>
      <c r="AP1499" s="50" t="e">
        <f>VLOOKUP(Audit!D264,$V$13:$AE$22,4,FALSE)&amp; IF(Audit!D264=10,Audit!W264,"")</f>
        <v>#N/A</v>
      </c>
      <c r="AQ1499" s="47" t="e">
        <f t="shared" si="711"/>
        <v>#N/A</v>
      </c>
      <c r="AR1499" s="50" t="e">
        <f>VLOOKUP(Audit!E264,$V$3:$AE$12,5,FALSE)&amp; IF(Audit!E264=10,Audit!V264,"")</f>
        <v>#N/A</v>
      </c>
      <c r="AS1499" s="50" t="e">
        <f>VLOOKUP(Audit!E264,$V$13:$AE$22,5,FALSE)&amp; IF(Audit!E264=10,Audit!W264,"")</f>
        <v>#N/A</v>
      </c>
      <c r="AT1499" s="47" t="e">
        <f t="shared" si="712"/>
        <v>#N/A</v>
      </c>
      <c r="AU1499" s="50" t="e">
        <f>VLOOKUP(Audit!F264,$V$3:$AE$12,6,FALSE)&amp; IF(Audit!F264=10,Audit!V264,"")</f>
        <v>#N/A</v>
      </c>
      <c r="AV1499" s="50" t="e">
        <f>VLOOKUP(Audit!F264,$V$13:$AE$22,6,FALSE)&amp; IF(Audit!F264=10,Audit!W264,"")</f>
        <v>#N/A</v>
      </c>
      <c r="AW1499" s="47" t="e">
        <f t="shared" si="713"/>
        <v>#N/A</v>
      </c>
      <c r="AX1499" s="50" t="e">
        <f>VLOOKUP(Audit!G264,$V$3:$AE$12,7,FALSE)&amp; IF(Audit!G264=10,Audit!V264,"")</f>
        <v>#N/A</v>
      </c>
      <c r="AY1499" s="50" t="e">
        <f>VLOOKUP(Audit!G264,$V$13:$AE$22,7,FALSE) &amp; IF(Audit!G264=10,Audit!W264,"")</f>
        <v>#N/A</v>
      </c>
      <c r="AZ1499" s="47" t="e">
        <f t="shared" si="714"/>
        <v>#N/A</v>
      </c>
      <c r="BA1499" s="50" t="e">
        <f>VLOOKUP(Audit!H264,$V$3:$AE$12,8,FALSE)&amp; Audit!U264 &amp; IF(Audit!H264=10,Audit!V264,"")</f>
        <v>#N/A</v>
      </c>
      <c r="BB1499" s="50" t="e">
        <f>VLOOKUP(Audit!H264,$V$13:$AE$22,8,FALSE) &amp; IF(Audit!H264=10,Audit!W264,"")</f>
        <v>#N/A</v>
      </c>
      <c r="BC1499" s="47" t="e">
        <f t="shared" si="715"/>
        <v>#N/A</v>
      </c>
      <c r="BD1499" s="50" t="e">
        <f>VLOOKUP(Audit!I264,$V$3:$AE$12,9,FALSE)&amp; IF(Audit!I264=10,Audit!V264,"")</f>
        <v>#N/A</v>
      </c>
      <c r="BE1499" s="50" t="e">
        <f>VLOOKUP(Audit!I264,$V$13:$AE$22,9,FALSE) &amp; IF(Audit!I264=10,Audit!W264,"") &amp; IF(Audit!I264&lt;&gt;1,U1499,"")</f>
        <v>#N/A</v>
      </c>
      <c r="BF1499" s="47" t="e">
        <f t="shared" si="716"/>
        <v>#N/A</v>
      </c>
      <c r="BG1499" s="50" t="e">
        <f>VLOOKUP(Audit!J264,$V$3:$AE$12,10,FALSE) &amp; Audit!S264 &amp; IF(Audit!J264=10,Audit!V264,"")</f>
        <v>#N/A</v>
      </c>
      <c r="BH1499" s="50" t="e">
        <f>VLOOKUP(Audit!J264,$V$13:$AE$22,10,FALSE) &amp; IF(Audit!J264=10,Audit!W264,"") &amp; IF(Audit!J264&lt;&gt;1,U1499,"")</f>
        <v>#N/A</v>
      </c>
      <c r="BI1499" s="47" t="e">
        <f t="shared" si="717"/>
        <v>#N/A</v>
      </c>
      <c r="BJ1499" s="48" t="str">
        <f t="shared" si="718"/>
        <v/>
      </c>
      <c r="BK1499" s="48" t="str">
        <f t="shared" si="719"/>
        <v/>
      </c>
      <c r="BL1499" s="48" t="str">
        <f t="shared" si="720"/>
        <v/>
      </c>
      <c r="BM1499" s="48" t="str">
        <f t="shared" si="721"/>
        <v/>
      </c>
      <c r="BN1499" s="48" t="str">
        <f t="shared" si="722"/>
        <v/>
      </c>
      <c r="BO1499" s="48" t="str">
        <f t="shared" si="723"/>
        <v/>
      </c>
      <c r="BP1499" s="48" t="str">
        <f t="shared" si="724"/>
        <v/>
      </c>
      <c r="BQ1499" s="48" t="str">
        <f t="shared" si="725"/>
        <v/>
      </c>
      <c r="BR1499" s="48" t="str">
        <f t="shared" si="726"/>
        <v/>
      </c>
      <c r="BS1499" s="48" t="str">
        <f t="shared" si="727"/>
        <v/>
      </c>
      <c r="BT1499" s="48" t="str">
        <f t="shared" si="728"/>
        <v/>
      </c>
      <c r="BU1499" s="48" t="str">
        <f t="shared" si="729"/>
        <v/>
      </c>
    </row>
    <row r="1500" spans="1:73">
      <c r="A1500" s="10">
        <f>Audit!A265</f>
        <v>0</v>
      </c>
      <c r="B1500" s="10" t="e">
        <f t="shared" si="700"/>
        <v>#N/A</v>
      </c>
      <c r="C1500" s="17" t="e">
        <f>VLOOKUP(Audit!B265,$V$3:$AE$12,2,FALSE) &amp; VLOOKUP(Audit!B265,$V$13:$AE$22,2,FALSE)&amp; IF(Audit!B265=10,Audit!V265&amp;Audit!W265,"")</f>
        <v>#N/A</v>
      </c>
      <c r="D1500" s="17" t="e">
        <f>VLOOKUP(Audit!C265,$V$3:$AE$12,3,FALSE) &amp; VLOOKUP(Audit!C265,$V$13:$AE$22,3,FALSE) &amp;IF(Audit!C265=10,Audit!V265&amp;Audit!W265,"")</f>
        <v>#N/A</v>
      </c>
      <c r="E1500" s="17" t="e">
        <f>VLOOKUP(Audit!D265,$V$3:$AE$12,4,FALSE)&amp; Audit!T265 &amp; VLOOKUP(Audit!D265,$V$13:$AE$22,4,FALSE)&amp; IF(Audit!D265=10,Audit!V265&amp;Audit!W265,"")</f>
        <v>#N/A</v>
      </c>
      <c r="F1500" s="17" t="e">
        <f>VLOOKUP(Audit!E265,$V$3:$AE$12,5,FALSE) &amp; VLOOKUP(Audit!E265,$V$13:$AE$22,5,FALSE)&amp; IF(Audit!E265=10,Audit!V265&amp;Audit!W265,"")</f>
        <v>#N/A</v>
      </c>
      <c r="G1500" s="17" t="e">
        <f>VLOOKUP(Audit!F265,$V$3:$AE$12,6,FALSE) &amp; VLOOKUP(Audit!F265,$V$13:$AE$22,6,FALSE)&amp; IF(Audit!F265=10,Audit!V265&amp;Audit!W265,"")</f>
        <v>#N/A</v>
      </c>
      <c r="H1500" s="17" t="e">
        <f>VLOOKUP(Audit!G265,$V$3:$AE$12,7,FALSE) &amp; VLOOKUP(Audit!G265,$V$13:$AE$22,7,FALSE)&amp;IF(Audit!G265=10,Audit!V265&amp;Audit!W265,"")</f>
        <v>#N/A</v>
      </c>
      <c r="I1500" s="17" t="e">
        <f>VLOOKUP(Audit!H265,$V$3:$AE$12,8,FALSE) &amp; Audit!U265 &amp; VLOOKUP(Audit!H265,$V$13:$AE$22,8,FALSE)&amp;IF(Audit!H265=10,Audit!V265&amp;Audit!W265,"")</f>
        <v>#N/A</v>
      </c>
      <c r="J1500" s="17" t="e">
        <f>VLOOKUP(Audit!I265,$V$3:$AE$12,9,FALSE) &amp; VLOOKUP(Audit!I265,$V$13:$AE$22,9,FALSE) &amp; IF(Audit!I265=10,Audit!V265&amp;Audit!W265,"") &amp; IF(Audit!I265&lt;&gt;1,U1500,"")</f>
        <v>#N/A</v>
      </c>
      <c r="K1500" s="17" t="e">
        <f>VLOOKUP(Audit!J265,$V$3:$AE$12,10,FALSE) &amp; Audit!S265 &amp; VLOOKUP(Audit!J265,$V$13:$AE$22,10,FALSE) &amp; IF(Audit!J265=10,Audit!V265&amp;Audit!W265,"") &amp; IF(Audit!J265&lt;&gt;1,U1500,"")</f>
        <v>#N/A</v>
      </c>
      <c r="L1500" s="10">
        <f>Audit!K265</f>
        <v>0</v>
      </c>
      <c r="M1500" s="10" t="e">
        <f t="shared" si="701"/>
        <v>#N/A</v>
      </c>
      <c r="N1500" s="10" t="e">
        <f t="shared" si="702"/>
        <v>#N/A</v>
      </c>
      <c r="O1500" s="10" t="e">
        <f t="shared" si="703"/>
        <v>#N/A</v>
      </c>
      <c r="P1500" s="10" t="e">
        <f t="shared" si="704"/>
        <v>#N/A</v>
      </c>
      <c r="Q1500" s="10" t="e">
        <f t="shared" si="705"/>
        <v>#N/A</v>
      </c>
      <c r="R1500" s="10" t="e">
        <f t="shared" si="706"/>
        <v>#N/A</v>
      </c>
      <c r="S1500" s="10" t="e">
        <f t="shared" si="707"/>
        <v>#N/A</v>
      </c>
      <c r="T1500" s="10" t="e">
        <f t="shared" si="708"/>
        <v>#N/A</v>
      </c>
      <c r="U1500" s="17" t="str">
        <f>IF(Audit!M265="","",VLOOKUP(Audit!M265,$W$26:$X$35,2,FALSE)) &amp; Audit!N265 &amp; IF(Audit!O265="","",IF(Audit!N265&lt;=1.4,VLOOKUP(Audit!O265,$W$38:X1545,2,FALSE),VLOOKUP(Audit!O265,$W$51:$X$61,2,FALSE))) &amp; IF(Audit!P265="","",VLOOKUP(Audit!P265,$Y$26:$Z$35,2,FALSE) &amp; Audit!Q265 &amp; IF(Audit!O265="","",IF(Audit!Q265&lt;=1.4,VLOOKUP(Audit!R265,$Y$38:$Z$48,2,FALSE),VLOOKUP(Audit!R265,$Y$51:$Z$61,2,FALSE))))</f>
        <v/>
      </c>
      <c r="V1500" s="21"/>
      <c r="AH1500" s="49">
        <f>Audit!A265</f>
        <v>0</v>
      </c>
      <c r="AI1500" s="50" t="e">
        <f>VLOOKUP(Audit!B265,$V$3:$AE$12,2,FALSE)&amp; IF(Audit!B265=10,Audit!V265,"")</f>
        <v>#N/A</v>
      </c>
      <c r="AJ1500" s="50" t="e">
        <f>VLOOKUP(Audit!B265,$V$13:$AE$22,2,FALSE)&amp; IF(Audit!B265=10,Audit!W265,"")</f>
        <v>#N/A</v>
      </c>
      <c r="AK1500" s="47" t="e">
        <f t="shared" si="709"/>
        <v>#N/A</v>
      </c>
      <c r="AL1500" s="50" t="e">
        <f>VLOOKUP(Audit!C265,$V$3:$AE$12,3,FALSE)&amp; IF(Audit!C265=10,Audit!V265,"")</f>
        <v>#N/A</v>
      </c>
      <c r="AM1500" s="50" t="e">
        <f>VLOOKUP(Audit!C265,$V$13:$AE$22,3,FALSE)&amp; IF(Audit!C265=10,Audit!W265,"")</f>
        <v>#N/A</v>
      </c>
      <c r="AN1500" s="47" t="e">
        <f t="shared" si="710"/>
        <v>#N/A</v>
      </c>
      <c r="AO1500" s="50" t="e">
        <f>VLOOKUP(Audit!D265,$V$3:$AE$12,4,FALSE) &amp;  Audit!T265 &amp; IF(Audit!D265=10,Audit!V265,"")</f>
        <v>#N/A</v>
      </c>
      <c r="AP1500" s="50" t="e">
        <f>VLOOKUP(Audit!D265,$V$13:$AE$22,4,FALSE)&amp; IF(Audit!D265=10,Audit!W265,"")</f>
        <v>#N/A</v>
      </c>
      <c r="AQ1500" s="47" t="e">
        <f t="shared" si="711"/>
        <v>#N/A</v>
      </c>
      <c r="AR1500" s="50" t="e">
        <f>VLOOKUP(Audit!E265,$V$3:$AE$12,5,FALSE)&amp; IF(Audit!E265=10,Audit!V265,"")</f>
        <v>#N/A</v>
      </c>
      <c r="AS1500" s="50" t="e">
        <f>VLOOKUP(Audit!E265,$V$13:$AE$22,5,FALSE)&amp; IF(Audit!E265=10,Audit!W265,"")</f>
        <v>#N/A</v>
      </c>
      <c r="AT1500" s="47" t="e">
        <f t="shared" si="712"/>
        <v>#N/A</v>
      </c>
      <c r="AU1500" s="50" t="e">
        <f>VLOOKUP(Audit!F265,$V$3:$AE$12,6,FALSE)&amp; IF(Audit!F265=10,Audit!V265,"")</f>
        <v>#N/A</v>
      </c>
      <c r="AV1500" s="50" t="e">
        <f>VLOOKUP(Audit!F265,$V$13:$AE$22,6,FALSE)&amp; IF(Audit!F265=10,Audit!W265,"")</f>
        <v>#N/A</v>
      </c>
      <c r="AW1500" s="47" t="e">
        <f t="shared" si="713"/>
        <v>#N/A</v>
      </c>
      <c r="AX1500" s="50" t="e">
        <f>VLOOKUP(Audit!G265,$V$3:$AE$12,7,FALSE)&amp; IF(Audit!G265=10,Audit!V265,"")</f>
        <v>#N/A</v>
      </c>
      <c r="AY1500" s="50" t="e">
        <f>VLOOKUP(Audit!G265,$V$13:$AE$22,7,FALSE) &amp; IF(Audit!G265=10,Audit!W265,"")</f>
        <v>#N/A</v>
      </c>
      <c r="AZ1500" s="47" t="e">
        <f t="shared" si="714"/>
        <v>#N/A</v>
      </c>
      <c r="BA1500" s="50" t="e">
        <f>VLOOKUP(Audit!H265,$V$3:$AE$12,8,FALSE)&amp; Audit!U265 &amp; IF(Audit!H265=10,Audit!V265,"")</f>
        <v>#N/A</v>
      </c>
      <c r="BB1500" s="50" t="e">
        <f>VLOOKUP(Audit!H265,$V$13:$AE$22,8,FALSE) &amp; IF(Audit!H265=10,Audit!W265,"")</f>
        <v>#N/A</v>
      </c>
      <c r="BC1500" s="47" t="e">
        <f t="shared" si="715"/>
        <v>#N/A</v>
      </c>
      <c r="BD1500" s="50" t="e">
        <f>VLOOKUP(Audit!I265,$V$3:$AE$12,9,FALSE)&amp; IF(Audit!I265=10,Audit!V265,"")</f>
        <v>#N/A</v>
      </c>
      <c r="BE1500" s="50" t="e">
        <f>VLOOKUP(Audit!I265,$V$13:$AE$22,9,FALSE) &amp; IF(Audit!I265=10,Audit!W265,"") &amp; IF(Audit!I265&lt;&gt;1,U1500,"")</f>
        <v>#N/A</v>
      </c>
      <c r="BF1500" s="47" t="e">
        <f t="shared" si="716"/>
        <v>#N/A</v>
      </c>
      <c r="BG1500" s="50" t="e">
        <f>VLOOKUP(Audit!J265,$V$3:$AE$12,10,FALSE) &amp; Audit!S265 &amp; IF(Audit!J265=10,Audit!V265,"")</f>
        <v>#N/A</v>
      </c>
      <c r="BH1500" s="50" t="e">
        <f>VLOOKUP(Audit!J265,$V$13:$AE$22,10,FALSE) &amp; IF(Audit!J265=10,Audit!W265,"") &amp; IF(Audit!J265&lt;&gt;1,U1500,"")</f>
        <v>#N/A</v>
      </c>
      <c r="BI1500" s="47" t="e">
        <f t="shared" si="717"/>
        <v>#N/A</v>
      </c>
      <c r="BJ1500" s="48" t="str">
        <f t="shared" si="718"/>
        <v/>
      </c>
      <c r="BK1500" s="48" t="str">
        <f t="shared" si="719"/>
        <v/>
      </c>
      <c r="BL1500" s="48" t="str">
        <f t="shared" si="720"/>
        <v/>
      </c>
      <c r="BM1500" s="48" t="str">
        <f t="shared" si="721"/>
        <v/>
      </c>
      <c r="BN1500" s="48" t="str">
        <f t="shared" si="722"/>
        <v/>
      </c>
      <c r="BO1500" s="48" t="str">
        <f t="shared" si="723"/>
        <v/>
      </c>
      <c r="BP1500" s="48" t="str">
        <f t="shared" si="724"/>
        <v/>
      </c>
      <c r="BQ1500" s="48" t="str">
        <f t="shared" si="725"/>
        <v/>
      </c>
      <c r="BR1500" s="48" t="str">
        <f t="shared" si="726"/>
        <v/>
      </c>
      <c r="BS1500" s="48" t="str">
        <f t="shared" si="727"/>
        <v/>
      </c>
      <c r="BT1500" s="48" t="str">
        <f t="shared" si="728"/>
        <v/>
      </c>
      <c r="BU1500" s="48" t="str">
        <f t="shared" si="729"/>
        <v/>
      </c>
    </row>
    <row r="1501" spans="1:73">
      <c r="A1501" s="10">
        <f>Audit!A266</f>
        <v>0</v>
      </c>
      <c r="B1501" s="10" t="e">
        <f t="shared" si="700"/>
        <v>#N/A</v>
      </c>
      <c r="C1501" s="17" t="e">
        <f>VLOOKUP(Audit!B266,$V$3:$AE$12,2,FALSE) &amp; VLOOKUP(Audit!B266,$V$13:$AE$22,2,FALSE)&amp; IF(Audit!B266=10,Audit!V266&amp;Audit!W266,"")</f>
        <v>#N/A</v>
      </c>
      <c r="D1501" s="17" t="e">
        <f>VLOOKUP(Audit!C266,$V$3:$AE$12,3,FALSE) &amp; VLOOKUP(Audit!C266,$V$13:$AE$22,3,FALSE) &amp;IF(Audit!C266=10,Audit!V266&amp;Audit!W266,"")</f>
        <v>#N/A</v>
      </c>
      <c r="E1501" s="17" t="e">
        <f>VLOOKUP(Audit!D266,$V$3:$AE$12,4,FALSE)&amp; Audit!T266 &amp; VLOOKUP(Audit!D266,$V$13:$AE$22,4,FALSE)&amp; IF(Audit!D266=10,Audit!V266&amp;Audit!W266,"")</f>
        <v>#N/A</v>
      </c>
      <c r="F1501" s="17" t="e">
        <f>VLOOKUP(Audit!E266,$V$3:$AE$12,5,FALSE) &amp; VLOOKUP(Audit!E266,$V$13:$AE$22,5,FALSE)&amp; IF(Audit!E266=10,Audit!V266&amp;Audit!W266,"")</f>
        <v>#N/A</v>
      </c>
      <c r="G1501" s="17" t="e">
        <f>VLOOKUP(Audit!F266,$V$3:$AE$12,6,FALSE) &amp; VLOOKUP(Audit!F266,$V$13:$AE$22,6,FALSE)&amp; IF(Audit!F266=10,Audit!V266&amp;Audit!W266,"")</f>
        <v>#N/A</v>
      </c>
      <c r="H1501" s="17" t="e">
        <f>VLOOKUP(Audit!G266,$V$3:$AE$12,7,FALSE) &amp; VLOOKUP(Audit!G266,$V$13:$AE$22,7,FALSE)&amp;IF(Audit!G266=10,Audit!V266&amp;Audit!W266,"")</f>
        <v>#N/A</v>
      </c>
      <c r="I1501" s="17" t="e">
        <f>VLOOKUP(Audit!H266,$V$3:$AE$12,8,FALSE) &amp; Audit!U266 &amp; VLOOKUP(Audit!H266,$V$13:$AE$22,8,FALSE)&amp;IF(Audit!H266=10,Audit!V266&amp;Audit!W266,"")</f>
        <v>#N/A</v>
      </c>
      <c r="J1501" s="17" t="e">
        <f>VLOOKUP(Audit!I266,$V$3:$AE$12,9,FALSE) &amp; VLOOKUP(Audit!I266,$V$13:$AE$22,9,FALSE) &amp; IF(Audit!I266=10,Audit!V266&amp;Audit!W266,"") &amp; IF(Audit!I266&lt;&gt;1,U1501,"")</f>
        <v>#N/A</v>
      </c>
      <c r="K1501" s="17" t="e">
        <f>VLOOKUP(Audit!J266,$V$3:$AE$12,10,FALSE) &amp; Audit!S266 &amp; VLOOKUP(Audit!J266,$V$13:$AE$22,10,FALSE) &amp; IF(Audit!J266=10,Audit!V266&amp;Audit!W266,"") &amp; IF(Audit!J266&lt;&gt;1,U1501,"")</f>
        <v>#N/A</v>
      </c>
      <c r="L1501" s="10">
        <f>Audit!K266</f>
        <v>0</v>
      </c>
      <c r="M1501" s="10" t="e">
        <f t="shared" si="701"/>
        <v>#N/A</v>
      </c>
      <c r="N1501" s="10" t="e">
        <f t="shared" si="702"/>
        <v>#N/A</v>
      </c>
      <c r="O1501" s="10" t="e">
        <f t="shared" si="703"/>
        <v>#N/A</v>
      </c>
      <c r="P1501" s="10" t="e">
        <f t="shared" si="704"/>
        <v>#N/A</v>
      </c>
      <c r="Q1501" s="10" t="e">
        <f t="shared" si="705"/>
        <v>#N/A</v>
      </c>
      <c r="R1501" s="10" t="e">
        <f t="shared" si="706"/>
        <v>#N/A</v>
      </c>
      <c r="S1501" s="10" t="e">
        <f t="shared" si="707"/>
        <v>#N/A</v>
      </c>
      <c r="T1501" s="10" t="e">
        <f t="shared" si="708"/>
        <v>#N/A</v>
      </c>
      <c r="U1501" s="17" t="str">
        <f>IF(Audit!M266="","",VLOOKUP(Audit!M266,$W$26:$X$35,2,FALSE)) &amp; Audit!N266 &amp; IF(Audit!O266="","",IF(Audit!N266&lt;=1.4,VLOOKUP(Audit!O266,$W$38:X1546,2,FALSE),VLOOKUP(Audit!O266,$W$51:$X$61,2,FALSE))) &amp; IF(Audit!P266="","",VLOOKUP(Audit!P266,$Y$26:$Z$35,2,FALSE) &amp; Audit!Q266 &amp; IF(Audit!O266="","",IF(Audit!Q266&lt;=1.4,VLOOKUP(Audit!R266,$Y$38:$Z$48,2,FALSE),VLOOKUP(Audit!R266,$Y$51:$Z$61,2,FALSE))))</f>
        <v/>
      </c>
      <c r="V1501" s="21"/>
      <c r="AH1501" s="49">
        <f>Audit!A266</f>
        <v>0</v>
      </c>
      <c r="AI1501" s="50" t="e">
        <f>VLOOKUP(Audit!B266,$V$3:$AE$12,2,FALSE)&amp; IF(Audit!B266=10,Audit!V266,"")</f>
        <v>#N/A</v>
      </c>
      <c r="AJ1501" s="50" t="e">
        <f>VLOOKUP(Audit!B266,$V$13:$AE$22,2,FALSE)&amp; IF(Audit!B266=10,Audit!W266,"")</f>
        <v>#N/A</v>
      </c>
      <c r="AK1501" s="47" t="e">
        <f t="shared" si="709"/>
        <v>#N/A</v>
      </c>
      <c r="AL1501" s="50" t="e">
        <f>VLOOKUP(Audit!C266,$V$3:$AE$12,3,FALSE)&amp; IF(Audit!C266=10,Audit!V266,"")</f>
        <v>#N/A</v>
      </c>
      <c r="AM1501" s="50" t="e">
        <f>VLOOKUP(Audit!C266,$V$13:$AE$22,3,FALSE)&amp; IF(Audit!C266=10,Audit!W266,"")</f>
        <v>#N/A</v>
      </c>
      <c r="AN1501" s="47" t="e">
        <f t="shared" si="710"/>
        <v>#N/A</v>
      </c>
      <c r="AO1501" s="50" t="e">
        <f>VLOOKUP(Audit!D266,$V$3:$AE$12,4,FALSE) &amp;  Audit!T266 &amp; IF(Audit!D266=10,Audit!V266,"")</f>
        <v>#N/A</v>
      </c>
      <c r="AP1501" s="50" t="e">
        <f>VLOOKUP(Audit!D266,$V$13:$AE$22,4,FALSE)&amp; IF(Audit!D266=10,Audit!W266,"")</f>
        <v>#N/A</v>
      </c>
      <c r="AQ1501" s="47" t="e">
        <f t="shared" si="711"/>
        <v>#N/A</v>
      </c>
      <c r="AR1501" s="50" t="e">
        <f>VLOOKUP(Audit!E266,$V$3:$AE$12,5,FALSE)&amp; IF(Audit!E266=10,Audit!V266,"")</f>
        <v>#N/A</v>
      </c>
      <c r="AS1501" s="50" t="e">
        <f>VLOOKUP(Audit!E266,$V$13:$AE$22,5,FALSE)&amp; IF(Audit!E266=10,Audit!W266,"")</f>
        <v>#N/A</v>
      </c>
      <c r="AT1501" s="47" t="e">
        <f t="shared" si="712"/>
        <v>#N/A</v>
      </c>
      <c r="AU1501" s="50" t="e">
        <f>VLOOKUP(Audit!F266,$V$3:$AE$12,6,FALSE)&amp; IF(Audit!F266=10,Audit!V266,"")</f>
        <v>#N/A</v>
      </c>
      <c r="AV1501" s="50" t="e">
        <f>VLOOKUP(Audit!F266,$V$13:$AE$22,6,FALSE)&amp; IF(Audit!F266=10,Audit!W266,"")</f>
        <v>#N/A</v>
      </c>
      <c r="AW1501" s="47" t="e">
        <f t="shared" si="713"/>
        <v>#N/A</v>
      </c>
      <c r="AX1501" s="50" t="e">
        <f>VLOOKUP(Audit!G266,$V$3:$AE$12,7,FALSE)&amp; IF(Audit!G266=10,Audit!V266,"")</f>
        <v>#N/A</v>
      </c>
      <c r="AY1501" s="50" t="e">
        <f>VLOOKUP(Audit!G266,$V$13:$AE$22,7,FALSE) &amp; IF(Audit!G266=10,Audit!W266,"")</f>
        <v>#N/A</v>
      </c>
      <c r="AZ1501" s="47" t="e">
        <f t="shared" si="714"/>
        <v>#N/A</v>
      </c>
      <c r="BA1501" s="50" t="e">
        <f>VLOOKUP(Audit!H266,$V$3:$AE$12,8,FALSE)&amp; Audit!U266 &amp; IF(Audit!H266=10,Audit!V266,"")</f>
        <v>#N/A</v>
      </c>
      <c r="BB1501" s="50" t="e">
        <f>VLOOKUP(Audit!H266,$V$13:$AE$22,8,FALSE) &amp; IF(Audit!H266=10,Audit!W266,"")</f>
        <v>#N/A</v>
      </c>
      <c r="BC1501" s="47" t="e">
        <f t="shared" si="715"/>
        <v>#N/A</v>
      </c>
      <c r="BD1501" s="50" t="e">
        <f>VLOOKUP(Audit!I266,$V$3:$AE$12,9,FALSE)&amp; IF(Audit!I266=10,Audit!V266,"")</f>
        <v>#N/A</v>
      </c>
      <c r="BE1501" s="50" t="e">
        <f>VLOOKUP(Audit!I266,$V$13:$AE$22,9,FALSE) &amp; IF(Audit!I266=10,Audit!W266,"") &amp; IF(Audit!I266&lt;&gt;1,U1501,"")</f>
        <v>#N/A</v>
      </c>
      <c r="BF1501" s="47" t="e">
        <f t="shared" si="716"/>
        <v>#N/A</v>
      </c>
      <c r="BG1501" s="50" t="e">
        <f>VLOOKUP(Audit!J266,$V$3:$AE$12,10,FALSE) &amp; Audit!S266 &amp; IF(Audit!J266=10,Audit!V266,"")</f>
        <v>#N/A</v>
      </c>
      <c r="BH1501" s="50" t="e">
        <f>VLOOKUP(Audit!J266,$V$13:$AE$22,10,FALSE) &amp; IF(Audit!J266=10,Audit!W266,"") &amp; IF(Audit!J266&lt;&gt;1,U1501,"")</f>
        <v>#N/A</v>
      </c>
      <c r="BI1501" s="47" t="e">
        <f t="shared" si="717"/>
        <v>#N/A</v>
      </c>
      <c r="BJ1501" s="48" t="str">
        <f t="shared" si="718"/>
        <v/>
      </c>
      <c r="BK1501" s="48" t="str">
        <f t="shared" si="719"/>
        <v/>
      </c>
      <c r="BL1501" s="48" t="str">
        <f t="shared" si="720"/>
        <v/>
      </c>
      <c r="BM1501" s="48" t="str">
        <f t="shared" si="721"/>
        <v/>
      </c>
      <c r="BN1501" s="48" t="str">
        <f t="shared" si="722"/>
        <v/>
      </c>
      <c r="BO1501" s="48" t="str">
        <f t="shared" si="723"/>
        <v/>
      </c>
      <c r="BP1501" s="48" t="str">
        <f t="shared" si="724"/>
        <v/>
      </c>
      <c r="BQ1501" s="48" t="str">
        <f t="shared" si="725"/>
        <v/>
      </c>
      <c r="BR1501" s="48" t="str">
        <f t="shared" si="726"/>
        <v/>
      </c>
      <c r="BS1501" s="48" t="str">
        <f t="shared" si="727"/>
        <v/>
      </c>
      <c r="BT1501" s="48" t="str">
        <f t="shared" si="728"/>
        <v/>
      </c>
      <c r="BU1501" s="48" t="str">
        <f t="shared" si="729"/>
        <v/>
      </c>
    </row>
    <row r="1502" spans="1:73">
      <c r="A1502" s="10">
        <f>Audit!A267</f>
        <v>0</v>
      </c>
      <c r="B1502" s="10" t="e">
        <f t="shared" si="700"/>
        <v>#N/A</v>
      </c>
      <c r="C1502" s="17" t="e">
        <f>VLOOKUP(Audit!B267,$V$3:$AE$12,2,FALSE) &amp; VLOOKUP(Audit!B267,$V$13:$AE$22,2,FALSE)&amp; IF(Audit!B267=10,Audit!V267&amp;Audit!W267,"")</f>
        <v>#N/A</v>
      </c>
      <c r="D1502" s="17" t="e">
        <f>VLOOKUP(Audit!C267,$V$3:$AE$12,3,FALSE) &amp; VLOOKUP(Audit!C267,$V$13:$AE$22,3,FALSE) &amp;IF(Audit!C267=10,Audit!V267&amp;Audit!W267,"")</f>
        <v>#N/A</v>
      </c>
      <c r="E1502" s="17" t="e">
        <f>VLOOKUP(Audit!D267,$V$3:$AE$12,4,FALSE)&amp; Audit!T267 &amp; VLOOKUP(Audit!D267,$V$13:$AE$22,4,FALSE)&amp; IF(Audit!D267=10,Audit!V267&amp;Audit!W267,"")</f>
        <v>#N/A</v>
      </c>
      <c r="F1502" s="17" t="e">
        <f>VLOOKUP(Audit!E267,$V$3:$AE$12,5,FALSE) &amp; VLOOKUP(Audit!E267,$V$13:$AE$22,5,FALSE)&amp; IF(Audit!E267=10,Audit!V267&amp;Audit!W267,"")</f>
        <v>#N/A</v>
      </c>
      <c r="G1502" s="17" t="e">
        <f>VLOOKUP(Audit!F267,$V$3:$AE$12,6,FALSE) &amp; VLOOKUP(Audit!F267,$V$13:$AE$22,6,FALSE)&amp; IF(Audit!F267=10,Audit!V267&amp;Audit!W267,"")</f>
        <v>#N/A</v>
      </c>
      <c r="H1502" s="17" t="e">
        <f>VLOOKUP(Audit!G267,$V$3:$AE$12,7,FALSE) &amp; VLOOKUP(Audit!G267,$V$13:$AE$22,7,FALSE)&amp;IF(Audit!G267=10,Audit!V267&amp;Audit!W267,"")</f>
        <v>#N/A</v>
      </c>
      <c r="I1502" s="17" t="e">
        <f>VLOOKUP(Audit!H267,$V$3:$AE$12,8,FALSE) &amp; Audit!U267 &amp; VLOOKUP(Audit!H267,$V$13:$AE$22,8,FALSE)&amp;IF(Audit!H267=10,Audit!V267&amp;Audit!W267,"")</f>
        <v>#N/A</v>
      </c>
      <c r="J1502" s="17" t="e">
        <f>VLOOKUP(Audit!I267,$V$3:$AE$12,9,FALSE) &amp; VLOOKUP(Audit!I267,$V$13:$AE$22,9,FALSE) &amp; IF(Audit!I267=10,Audit!V267&amp;Audit!W267,"") &amp; IF(Audit!I267&lt;&gt;1,U1502,"")</f>
        <v>#N/A</v>
      </c>
      <c r="K1502" s="17" t="e">
        <f>VLOOKUP(Audit!J267,$V$3:$AE$12,10,FALSE) &amp; Audit!S267 &amp; VLOOKUP(Audit!J267,$V$13:$AE$22,10,FALSE) &amp; IF(Audit!J267=10,Audit!V267&amp;Audit!W267,"") &amp; IF(Audit!J267&lt;&gt;1,U1502,"")</f>
        <v>#N/A</v>
      </c>
      <c r="L1502" s="10">
        <f>Audit!K267</f>
        <v>0</v>
      </c>
      <c r="M1502" s="10" t="e">
        <f t="shared" si="701"/>
        <v>#N/A</v>
      </c>
      <c r="N1502" s="10" t="e">
        <f t="shared" si="702"/>
        <v>#N/A</v>
      </c>
      <c r="O1502" s="10" t="e">
        <f t="shared" si="703"/>
        <v>#N/A</v>
      </c>
      <c r="P1502" s="10" t="e">
        <f t="shared" si="704"/>
        <v>#N/A</v>
      </c>
      <c r="Q1502" s="10" t="e">
        <f t="shared" si="705"/>
        <v>#N/A</v>
      </c>
      <c r="R1502" s="10" t="e">
        <f t="shared" si="706"/>
        <v>#N/A</v>
      </c>
      <c r="S1502" s="10" t="e">
        <f t="shared" si="707"/>
        <v>#N/A</v>
      </c>
      <c r="T1502" s="10" t="e">
        <f t="shared" si="708"/>
        <v>#N/A</v>
      </c>
      <c r="U1502" s="17" t="str">
        <f>IF(Audit!M267="","",VLOOKUP(Audit!M267,$W$26:$X$35,2,FALSE)) &amp; Audit!N267 &amp; IF(Audit!O267="","",IF(Audit!N267&lt;=1.4,VLOOKUP(Audit!O267,$W$38:X1547,2,FALSE),VLOOKUP(Audit!O267,$W$51:$X$61,2,FALSE))) &amp; IF(Audit!P267="","",VLOOKUP(Audit!P267,$Y$26:$Z$35,2,FALSE) &amp; Audit!Q267 &amp; IF(Audit!O267="","",IF(Audit!Q267&lt;=1.4,VLOOKUP(Audit!R267,$Y$38:$Z$48,2,FALSE),VLOOKUP(Audit!R267,$Y$51:$Z$61,2,FALSE))))</f>
        <v/>
      </c>
      <c r="V1502" s="21"/>
      <c r="AH1502" s="49">
        <f>Audit!A267</f>
        <v>0</v>
      </c>
      <c r="AI1502" s="50" t="e">
        <f>VLOOKUP(Audit!B267,$V$3:$AE$12,2,FALSE)&amp; IF(Audit!B267=10,Audit!V267,"")</f>
        <v>#N/A</v>
      </c>
      <c r="AJ1502" s="50" t="e">
        <f>VLOOKUP(Audit!B267,$V$13:$AE$22,2,FALSE)&amp; IF(Audit!B267=10,Audit!W267,"")</f>
        <v>#N/A</v>
      </c>
      <c r="AK1502" s="47" t="e">
        <f t="shared" si="709"/>
        <v>#N/A</v>
      </c>
      <c r="AL1502" s="50" t="e">
        <f>VLOOKUP(Audit!C267,$V$3:$AE$12,3,FALSE)&amp; IF(Audit!C267=10,Audit!V267,"")</f>
        <v>#N/A</v>
      </c>
      <c r="AM1502" s="50" t="e">
        <f>VLOOKUP(Audit!C267,$V$13:$AE$22,3,FALSE)&amp; IF(Audit!C267=10,Audit!W267,"")</f>
        <v>#N/A</v>
      </c>
      <c r="AN1502" s="47" t="e">
        <f t="shared" si="710"/>
        <v>#N/A</v>
      </c>
      <c r="AO1502" s="50" t="e">
        <f>VLOOKUP(Audit!D267,$V$3:$AE$12,4,FALSE) &amp;  Audit!T267 &amp; IF(Audit!D267=10,Audit!V267,"")</f>
        <v>#N/A</v>
      </c>
      <c r="AP1502" s="50" t="e">
        <f>VLOOKUP(Audit!D267,$V$13:$AE$22,4,FALSE)&amp; IF(Audit!D267=10,Audit!W267,"")</f>
        <v>#N/A</v>
      </c>
      <c r="AQ1502" s="47" t="e">
        <f t="shared" si="711"/>
        <v>#N/A</v>
      </c>
      <c r="AR1502" s="50" t="e">
        <f>VLOOKUP(Audit!E267,$V$3:$AE$12,5,FALSE)&amp; IF(Audit!E267=10,Audit!V267,"")</f>
        <v>#N/A</v>
      </c>
      <c r="AS1502" s="50" t="e">
        <f>VLOOKUP(Audit!E267,$V$13:$AE$22,5,FALSE)&amp; IF(Audit!E267=10,Audit!W267,"")</f>
        <v>#N/A</v>
      </c>
      <c r="AT1502" s="47" t="e">
        <f t="shared" si="712"/>
        <v>#N/A</v>
      </c>
      <c r="AU1502" s="50" t="e">
        <f>VLOOKUP(Audit!F267,$V$3:$AE$12,6,FALSE)&amp; IF(Audit!F267=10,Audit!V267,"")</f>
        <v>#N/A</v>
      </c>
      <c r="AV1502" s="50" t="e">
        <f>VLOOKUP(Audit!F267,$V$13:$AE$22,6,FALSE)&amp; IF(Audit!F267=10,Audit!W267,"")</f>
        <v>#N/A</v>
      </c>
      <c r="AW1502" s="47" t="e">
        <f t="shared" si="713"/>
        <v>#N/A</v>
      </c>
      <c r="AX1502" s="50" t="e">
        <f>VLOOKUP(Audit!G267,$V$3:$AE$12,7,FALSE)&amp; IF(Audit!G267=10,Audit!V267,"")</f>
        <v>#N/A</v>
      </c>
      <c r="AY1502" s="50" t="e">
        <f>VLOOKUP(Audit!G267,$V$13:$AE$22,7,FALSE) &amp; IF(Audit!G267=10,Audit!W267,"")</f>
        <v>#N/A</v>
      </c>
      <c r="AZ1502" s="47" t="e">
        <f t="shared" si="714"/>
        <v>#N/A</v>
      </c>
      <c r="BA1502" s="50" t="e">
        <f>VLOOKUP(Audit!H267,$V$3:$AE$12,8,FALSE)&amp; Audit!U267 &amp; IF(Audit!H267=10,Audit!V267,"")</f>
        <v>#N/A</v>
      </c>
      <c r="BB1502" s="50" t="e">
        <f>VLOOKUP(Audit!H267,$V$13:$AE$22,8,FALSE) &amp; IF(Audit!H267=10,Audit!W267,"")</f>
        <v>#N/A</v>
      </c>
      <c r="BC1502" s="47" t="e">
        <f t="shared" si="715"/>
        <v>#N/A</v>
      </c>
      <c r="BD1502" s="50" t="e">
        <f>VLOOKUP(Audit!I267,$V$3:$AE$12,9,FALSE)&amp; IF(Audit!I267=10,Audit!V267,"")</f>
        <v>#N/A</v>
      </c>
      <c r="BE1502" s="50" t="e">
        <f>VLOOKUP(Audit!I267,$V$13:$AE$22,9,FALSE) &amp; IF(Audit!I267=10,Audit!W267,"") &amp; IF(Audit!I267&lt;&gt;1,U1502,"")</f>
        <v>#N/A</v>
      </c>
      <c r="BF1502" s="47" t="e">
        <f t="shared" si="716"/>
        <v>#N/A</v>
      </c>
      <c r="BG1502" s="50" t="e">
        <f>VLOOKUP(Audit!J267,$V$3:$AE$12,10,FALSE) &amp; Audit!S267 &amp; IF(Audit!J267=10,Audit!V267,"")</f>
        <v>#N/A</v>
      </c>
      <c r="BH1502" s="50" t="e">
        <f>VLOOKUP(Audit!J267,$V$13:$AE$22,10,FALSE) &amp; IF(Audit!J267=10,Audit!W267,"") &amp; IF(Audit!J267&lt;&gt;1,U1502,"")</f>
        <v>#N/A</v>
      </c>
      <c r="BI1502" s="47" t="e">
        <f t="shared" si="717"/>
        <v>#N/A</v>
      </c>
      <c r="BJ1502" s="48" t="str">
        <f t="shared" si="718"/>
        <v/>
      </c>
      <c r="BK1502" s="48" t="str">
        <f t="shared" si="719"/>
        <v/>
      </c>
      <c r="BL1502" s="48" t="str">
        <f t="shared" si="720"/>
        <v/>
      </c>
      <c r="BM1502" s="48" t="str">
        <f t="shared" si="721"/>
        <v/>
      </c>
      <c r="BN1502" s="48" t="str">
        <f t="shared" si="722"/>
        <v/>
      </c>
      <c r="BO1502" s="48" t="str">
        <f t="shared" si="723"/>
        <v/>
      </c>
      <c r="BP1502" s="48" t="str">
        <f t="shared" si="724"/>
        <v/>
      </c>
      <c r="BQ1502" s="48" t="str">
        <f t="shared" si="725"/>
        <v/>
      </c>
      <c r="BR1502" s="48" t="str">
        <f t="shared" si="726"/>
        <v/>
      </c>
      <c r="BS1502" s="48" t="str">
        <f t="shared" si="727"/>
        <v/>
      </c>
      <c r="BT1502" s="48" t="str">
        <f t="shared" si="728"/>
        <v/>
      </c>
      <c r="BU1502" s="48" t="str">
        <f t="shared" si="729"/>
        <v/>
      </c>
    </row>
    <row r="1503" spans="1:73">
      <c r="A1503" s="10">
        <f>Audit!A268</f>
        <v>0</v>
      </c>
      <c r="B1503" s="10" t="e">
        <f t="shared" si="700"/>
        <v>#N/A</v>
      </c>
      <c r="C1503" s="17" t="e">
        <f>VLOOKUP(Audit!B268,$V$3:$AE$12,2,FALSE) &amp; VLOOKUP(Audit!B268,$V$13:$AE$22,2,FALSE)&amp; IF(Audit!B268=10,Audit!V268&amp;Audit!W268,"")</f>
        <v>#N/A</v>
      </c>
      <c r="D1503" s="17" t="e">
        <f>VLOOKUP(Audit!C268,$V$3:$AE$12,3,FALSE) &amp; VLOOKUP(Audit!C268,$V$13:$AE$22,3,FALSE) &amp;IF(Audit!C268=10,Audit!V268&amp;Audit!W268,"")</f>
        <v>#N/A</v>
      </c>
      <c r="E1503" s="17" t="e">
        <f>VLOOKUP(Audit!D268,$V$3:$AE$12,4,FALSE)&amp; Audit!T268 &amp; VLOOKUP(Audit!D268,$V$13:$AE$22,4,FALSE)&amp; IF(Audit!D268=10,Audit!V268&amp;Audit!W268,"")</f>
        <v>#N/A</v>
      </c>
      <c r="F1503" s="17" t="e">
        <f>VLOOKUP(Audit!E268,$V$3:$AE$12,5,FALSE) &amp; VLOOKUP(Audit!E268,$V$13:$AE$22,5,FALSE)&amp; IF(Audit!E268=10,Audit!V268&amp;Audit!W268,"")</f>
        <v>#N/A</v>
      </c>
      <c r="G1503" s="17" t="e">
        <f>VLOOKUP(Audit!F268,$V$3:$AE$12,6,FALSE) &amp; VLOOKUP(Audit!F268,$V$13:$AE$22,6,FALSE)&amp; IF(Audit!F268=10,Audit!V268&amp;Audit!W268,"")</f>
        <v>#N/A</v>
      </c>
      <c r="H1503" s="17" t="e">
        <f>VLOOKUP(Audit!G268,$V$3:$AE$12,7,FALSE) &amp; VLOOKUP(Audit!G268,$V$13:$AE$22,7,FALSE)&amp;IF(Audit!G268=10,Audit!V268&amp;Audit!W268,"")</f>
        <v>#N/A</v>
      </c>
      <c r="I1503" s="17" t="e">
        <f>VLOOKUP(Audit!H268,$V$3:$AE$12,8,FALSE) &amp; Audit!U268 &amp; VLOOKUP(Audit!H268,$V$13:$AE$22,8,FALSE)&amp;IF(Audit!H268=10,Audit!V268&amp;Audit!W268,"")</f>
        <v>#N/A</v>
      </c>
      <c r="J1503" s="17" t="e">
        <f>VLOOKUP(Audit!I268,$V$3:$AE$12,9,FALSE) &amp; VLOOKUP(Audit!I268,$V$13:$AE$22,9,FALSE) &amp; IF(Audit!I268=10,Audit!V268&amp;Audit!W268,"") &amp; IF(Audit!I268&lt;&gt;1,U1503,"")</f>
        <v>#N/A</v>
      </c>
      <c r="K1503" s="17" t="e">
        <f>VLOOKUP(Audit!J268,$V$3:$AE$12,10,FALSE) &amp; Audit!S268 &amp; VLOOKUP(Audit!J268,$V$13:$AE$22,10,FALSE) &amp; IF(Audit!J268=10,Audit!V268&amp;Audit!W268,"") &amp; IF(Audit!J268&lt;&gt;1,U1503,"")</f>
        <v>#N/A</v>
      </c>
      <c r="L1503" s="10">
        <f>Audit!K268</f>
        <v>0</v>
      </c>
      <c r="M1503" s="10" t="e">
        <f t="shared" si="701"/>
        <v>#N/A</v>
      </c>
      <c r="N1503" s="10" t="e">
        <f t="shared" si="702"/>
        <v>#N/A</v>
      </c>
      <c r="O1503" s="10" t="e">
        <f t="shared" si="703"/>
        <v>#N/A</v>
      </c>
      <c r="P1503" s="10" t="e">
        <f t="shared" si="704"/>
        <v>#N/A</v>
      </c>
      <c r="Q1503" s="10" t="e">
        <f t="shared" si="705"/>
        <v>#N/A</v>
      </c>
      <c r="R1503" s="10" t="e">
        <f t="shared" si="706"/>
        <v>#N/A</v>
      </c>
      <c r="S1503" s="10" t="e">
        <f t="shared" si="707"/>
        <v>#N/A</v>
      </c>
      <c r="T1503" s="10" t="e">
        <f t="shared" si="708"/>
        <v>#N/A</v>
      </c>
      <c r="U1503" s="17" t="str">
        <f>IF(Audit!M268="","",VLOOKUP(Audit!M268,$W$26:$X$35,2,FALSE)) &amp; Audit!N268 &amp; IF(Audit!O268="","",IF(Audit!N268&lt;=1.4,VLOOKUP(Audit!O268,$W$38:X1548,2,FALSE),VLOOKUP(Audit!O268,$W$51:$X$61,2,FALSE))) &amp; IF(Audit!P268="","",VLOOKUP(Audit!P268,$Y$26:$Z$35,2,FALSE) &amp; Audit!Q268 &amp; IF(Audit!O268="","",IF(Audit!Q268&lt;=1.4,VLOOKUP(Audit!R268,$Y$38:$Z$48,2,FALSE),VLOOKUP(Audit!R268,$Y$51:$Z$61,2,FALSE))))</f>
        <v/>
      </c>
      <c r="V1503" s="21"/>
      <c r="AH1503" s="49">
        <f>Audit!A268</f>
        <v>0</v>
      </c>
      <c r="AI1503" s="50" t="e">
        <f>VLOOKUP(Audit!B268,$V$3:$AE$12,2,FALSE)&amp; IF(Audit!B268=10,Audit!V268,"")</f>
        <v>#N/A</v>
      </c>
      <c r="AJ1503" s="50" t="e">
        <f>VLOOKUP(Audit!B268,$V$13:$AE$22,2,FALSE)&amp; IF(Audit!B268=10,Audit!W268,"")</f>
        <v>#N/A</v>
      </c>
      <c r="AK1503" s="47" t="e">
        <f t="shared" si="709"/>
        <v>#N/A</v>
      </c>
      <c r="AL1503" s="50" t="e">
        <f>VLOOKUP(Audit!C268,$V$3:$AE$12,3,FALSE)&amp; IF(Audit!C268=10,Audit!V268,"")</f>
        <v>#N/A</v>
      </c>
      <c r="AM1503" s="50" t="e">
        <f>VLOOKUP(Audit!C268,$V$13:$AE$22,3,FALSE)&amp; IF(Audit!C268=10,Audit!W268,"")</f>
        <v>#N/A</v>
      </c>
      <c r="AN1503" s="47" t="e">
        <f t="shared" si="710"/>
        <v>#N/A</v>
      </c>
      <c r="AO1503" s="50" t="e">
        <f>VLOOKUP(Audit!D268,$V$3:$AE$12,4,FALSE) &amp;  Audit!T268 &amp; IF(Audit!D268=10,Audit!V268,"")</f>
        <v>#N/A</v>
      </c>
      <c r="AP1503" s="50" t="e">
        <f>VLOOKUP(Audit!D268,$V$13:$AE$22,4,FALSE)&amp; IF(Audit!D268=10,Audit!W268,"")</f>
        <v>#N/A</v>
      </c>
      <c r="AQ1503" s="47" t="e">
        <f t="shared" si="711"/>
        <v>#N/A</v>
      </c>
      <c r="AR1503" s="50" t="e">
        <f>VLOOKUP(Audit!E268,$V$3:$AE$12,5,FALSE)&amp; IF(Audit!E268=10,Audit!V268,"")</f>
        <v>#N/A</v>
      </c>
      <c r="AS1503" s="50" t="e">
        <f>VLOOKUP(Audit!E268,$V$13:$AE$22,5,FALSE)&amp; IF(Audit!E268=10,Audit!W268,"")</f>
        <v>#N/A</v>
      </c>
      <c r="AT1503" s="47" t="e">
        <f t="shared" si="712"/>
        <v>#N/A</v>
      </c>
      <c r="AU1503" s="50" t="e">
        <f>VLOOKUP(Audit!F268,$V$3:$AE$12,6,FALSE)&amp; IF(Audit!F268=10,Audit!V268,"")</f>
        <v>#N/A</v>
      </c>
      <c r="AV1503" s="50" t="e">
        <f>VLOOKUP(Audit!F268,$V$13:$AE$22,6,FALSE)&amp; IF(Audit!F268=10,Audit!W268,"")</f>
        <v>#N/A</v>
      </c>
      <c r="AW1503" s="47" t="e">
        <f t="shared" si="713"/>
        <v>#N/A</v>
      </c>
      <c r="AX1503" s="50" t="e">
        <f>VLOOKUP(Audit!G268,$V$3:$AE$12,7,FALSE)&amp; IF(Audit!G268=10,Audit!V268,"")</f>
        <v>#N/A</v>
      </c>
      <c r="AY1503" s="50" t="e">
        <f>VLOOKUP(Audit!G268,$V$13:$AE$22,7,FALSE) &amp; IF(Audit!G268=10,Audit!W268,"")</f>
        <v>#N/A</v>
      </c>
      <c r="AZ1503" s="47" t="e">
        <f t="shared" si="714"/>
        <v>#N/A</v>
      </c>
      <c r="BA1503" s="50" t="e">
        <f>VLOOKUP(Audit!H268,$V$3:$AE$12,8,FALSE)&amp; Audit!U268 &amp; IF(Audit!H268=10,Audit!V268,"")</f>
        <v>#N/A</v>
      </c>
      <c r="BB1503" s="50" t="e">
        <f>VLOOKUP(Audit!H268,$V$13:$AE$22,8,FALSE) &amp; IF(Audit!H268=10,Audit!W268,"")</f>
        <v>#N/A</v>
      </c>
      <c r="BC1503" s="47" t="e">
        <f t="shared" si="715"/>
        <v>#N/A</v>
      </c>
      <c r="BD1503" s="50" t="e">
        <f>VLOOKUP(Audit!I268,$V$3:$AE$12,9,FALSE)&amp; IF(Audit!I268=10,Audit!V268,"")</f>
        <v>#N/A</v>
      </c>
      <c r="BE1503" s="50" t="e">
        <f>VLOOKUP(Audit!I268,$V$13:$AE$22,9,FALSE) &amp; IF(Audit!I268=10,Audit!W268,"") &amp; IF(Audit!I268&lt;&gt;1,U1503,"")</f>
        <v>#N/A</v>
      </c>
      <c r="BF1503" s="47" t="e">
        <f t="shared" si="716"/>
        <v>#N/A</v>
      </c>
      <c r="BG1503" s="50" t="e">
        <f>VLOOKUP(Audit!J268,$V$3:$AE$12,10,FALSE) &amp; Audit!S268 &amp; IF(Audit!J268=10,Audit!V268,"")</f>
        <v>#N/A</v>
      </c>
      <c r="BH1503" s="50" t="e">
        <f>VLOOKUP(Audit!J268,$V$13:$AE$22,10,FALSE) &amp; IF(Audit!J268=10,Audit!W268,"") &amp; IF(Audit!J268&lt;&gt;1,U1503,"")</f>
        <v>#N/A</v>
      </c>
      <c r="BI1503" s="47" t="e">
        <f t="shared" si="717"/>
        <v>#N/A</v>
      </c>
      <c r="BJ1503" s="48" t="str">
        <f t="shared" si="718"/>
        <v/>
      </c>
      <c r="BK1503" s="48" t="str">
        <f t="shared" si="719"/>
        <v/>
      </c>
      <c r="BL1503" s="48" t="str">
        <f t="shared" si="720"/>
        <v/>
      </c>
      <c r="BM1503" s="48" t="str">
        <f t="shared" si="721"/>
        <v/>
      </c>
      <c r="BN1503" s="48" t="str">
        <f t="shared" si="722"/>
        <v/>
      </c>
      <c r="BO1503" s="48" t="str">
        <f t="shared" si="723"/>
        <v/>
      </c>
      <c r="BP1503" s="48" t="str">
        <f t="shared" si="724"/>
        <v/>
      </c>
      <c r="BQ1503" s="48" t="str">
        <f t="shared" si="725"/>
        <v/>
      </c>
      <c r="BR1503" s="48" t="str">
        <f t="shared" si="726"/>
        <v/>
      </c>
      <c r="BS1503" s="48" t="str">
        <f t="shared" si="727"/>
        <v/>
      </c>
      <c r="BT1503" s="48" t="str">
        <f t="shared" si="728"/>
        <v/>
      </c>
      <c r="BU1503" s="48" t="str">
        <f t="shared" si="729"/>
        <v/>
      </c>
    </row>
    <row r="1504" spans="1:73">
      <c r="A1504" s="10">
        <f>Audit!A269</f>
        <v>0</v>
      </c>
      <c r="B1504" s="10" t="e">
        <f t="shared" si="700"/>
        <v>#N/A</v>
      </c>
      <c r="C1504" s="17" t="e">
        <f>VLOOKUP(Audit!B269,$V$3:$AE$12,2,FALSE) &amp; VLOOKUP(Audit!B269,$V$13:$AE$22,2,FALSE)&amp; IF(Audit!B269=10,Audit!V269&amp;Audit!W269,"")</f>
        <v>#N/A</v>
      </c>
      <c r="D1504" s="17" t="e">
        <f>VLOOKUP(Audit!C269,$V$3:$AE$12,3,FALSE) &amp; VLOOKUP(Audit!C269,$V$13:$AE$22,3,FALSE) &amp;IF(Audit!C269=10,Audit!V269&amp;Audit!W269,"")</f>
        <v>#N/A</v>
      </c>
      <c r="E1504" s="17" t="e">
        <f>VLOOKUP(Audit!D269,$V$3:$AE$12,4,FALSE)&amp; Audit!T269 &amp; VLOOKUP(Audit!D269,$V$13:$AE$22,4,FALSE)&amp; IF(Audit!D269=10,Audit!V269&amp;Audit!W269,"")</f>
        <v>#N/A</v>
      </c>
      <c r="F1504" s="17" t="e">
        <f>VLOOKUP(Audit!E269,$V$3:$AE$12,5,FALSE) &amp; VLOOKUP(Audit!E269,$V$13:$AE$22,5,FALSE)&amp; IF(Audit!E269=10,Audit!V269&amp;Audit!W269,"")</f>
        <v>#N/A</v>
      </c>
      <c r="G1504" s="17" t="e">
        <f>VLOOKUP(Audit!F269,$V$3:$AE$12,6,FALSE) &amp; VLOOKUP(Audit!F269,$V$13:$AE$22,6,FALSE)&amp; IF(Audit!F269=10,Audit!V269&amp;Audit!W269,"")</f>
        <v>#N/A</v>
      </c>
      <c r="H1504" s="17" t="e">
        <f>VLOOKUP(Audit!G269,$V$3:$AE$12,7,FALSE) &amp; VLOOKUP(Audit!G269,$V$13:$AE$22,7,FALSE)&amp;IF(Audit!G269=10,Audit!V269&amp;Audit!W269,"")</f>
        <v>#N/A</v>
      </c>
      <c r="I1504" s="17" t="e">
        <f>VLOOKUP(Audit!H269,$V$3:$AE$12,8,FALSE) &amp; Audit!U269 &amp; VLOOKUP(Audit!H269,$V$13:$AE$22,8,FALSE)&amp;IF(Audit!H269=10,Audit!V269&amp;Audit!W269,"")</f>
        <v>#N/A</v>
      </c>
      <c r="J1504" s="17" t="e">
        <f>VLOOKUP(Audit!I269,$V$3:$AE$12,9,FALSE) &amp; VLOOKUP(Audit!I269,$V$13:$AE$22,9,FALSE) &amp; IF(Audit!I269=10,Audit!V269&amp;Audit!W269,"") &amp; IF(Audit!I269&lt;&gt;1,U1504,"")</f>
        <v>#N/A</v>
      </c>
      <c r="K1504" s="17" t="e">
        <f>VLOOKUP(Audit!J269,$V$3:$AE$12,10,FALSE) &amp; Audit!S269 &amp; VLOOKUP(Audit!J269,$V$13:$AE$22,10,FALSE) &amp; IF(Audit!J269=10,Audit!V269&amp;Audit!W269,"") &amp; IF(Audit!J269&lt;&gt;1,U1504,"")</f>
        <v>#N/A</v>
      </c>
      <c r="L1504" s="10">
        <f>Audit!K269</f>
        <v>0</v>
      </c>
      <c r="M1504" s="10" t="e">
        <f t="shared" si="701"/>
        <v>#N/A</v>
      </c>
      <c r="N1504" s="10" t="e">
        <f t="shared" si="702"/>
        <v>#N/A</v>
      </c>
      <c r="O1504" s="10" t="e">
        <f t="shared" si="703"/>
        <v>#N/A</v>
      </c>
      <c r="P1504" s="10" t="e">
        <f t="shared" si="704"/>
        <v>#N/A</v>
      </c>
      <c r="Q1504" s="10" t="e">
        <f t="shared" si="705"/>
        <v>#N/A</v>
      </c>
      <c r="R1504" s="10" t="e">
        <f t="shared" si="706"/>
        <v>#N/A</v>
      </c>
      <c r="S1504" s="10" t="e">
        <f t="shared" si="707"/>
        <v>#N/A</v>
      </c>
      <c r="T1504" s="10" t="e">
        <f t="shared" si="708"/>
        <v>#N/A</v>
      </c>
      <c r="U1504" s="17" t="str">
        <f>IF(Audit!M269="","",VLOOKUP(Audit!M269,$W$26:$X$35,2,FALSE)) &amp; Audit!N269 &amp; IF(Audit!O269="","",IF(Audit!N269&lt;=1.4,VLOOKUP(Audit!O269,$W$38:X1549,2,FALSE),VLOOKUP(Audit!O269,$W$51:$X$61,2,FALSE))) &amp; IF(Audit!P269="","",VLOOKUP(Audit!P269,$Y$26:$Z$35,2,FALSE) &amp; Audit!Q269 &amp; IF(Audit!O269="","",IF(Audit!Q269&lt;=1.4,VLOOKUP(Audit!R269,$Y$38:$Z$48,2,FALSE),VLOOKUP(Audit!R269,$Y$51:$Z$61,2,FALSE))))</f>
        <v/>
      </c>
      <c r="V1504" s="21"/>
      <c r="AH1504" s="49">
        <f>Audit!A269</f>
        <v>0</v>
      </c>
      <c r="AI1504" s="50" t="e">
        <f>VLOOKUP(Audit!B269,$V$3:$AE$12,2,FALSE)&amp; IF(Audit!B269=10,Audit!V269,"")</f>
        <v>#N/A</v>
      </c>
      <c r="AJ1504" s="50" t="e">
        <f>VLOOKUP(Audit!B269,$V$13:$AE$22,2,FALSE)&amp; IF(Audit!B269=10,Audit!W269,"")</f>
        <v>#N/A</v>
      </c>
      <c r="AK1504" s="47" t="e">
        <f t="shared" si="709"/>
        <v>#N/A</v>
      </c>
      <c r="AL1504" s="50" t="e">
        <f>VLOOKUP(Audit!C269,$V$3:$AE$12,3,FALSE)&amp; IF(Audit!C269=10,Audit!V269,"")</f>
        <v>#N/A</v>
      </c>
      <c r="AM1504" s="50" t="e">
        <f>VLOOKUP(Audit!C269,$V$13:$AE$22,3,FALSE)&amp; IF(Audit!C269=10,Audit!W269,"")</f>
        <v>#N/A</v>
      </c>
      <c r="AN1504" s="47" t="e">
        <f t="shared" si="710"/>
        <v>#N/A</v>
      </c>
      <c r="AO1504" s="50" t="e">
        <f>VLOOKUP(Audit!D269,$V$3:$AE$12,4,FALSE) &amp;  Audit!T269 &amp; IF(Audit!D269=10,Audit!V269,"")</f>
        <v>#N/A</v>
      </c>
      <c r="AP1504" s="50" t="e">
        <f>VLOOKUP(Audit!D269,$V$13:$AE$22,4,FALSE)&amp; IF(Audit!D269=10,Audit!W269,"")</f>
        <v>#N/A</v>
      </c>
      <c r="AQ1504" s="47" t="e">
        <f t="shared" si="711"/>
        <v>#N/A</v>
      </c>
      <c r="AR1504" s="50" t="e">
        <f>VLOOKUP(Audit!E269,$V$3:$AE$12,5,FALSE)&amp; IF(Audit!E269=10,Audit!V269,"")</f>
        <v>#N/A</v>
      </c>
      <c r="AS1504" s="50" t="e">
        <f>VLOOKUP(Audit!E269,$V$13:$AE$22,5,FALSE)&amp; IF(Audit!E269=10,Audit!W269,"")</f>
        <v>#N/A</v>
      </c>
      <c r="AT1504" s="47" t="e">
        <f t="shared" si="712"/>
        <v>#N/A</v>
      </c>
      <c r="AU1504" s="50" t="e">
        <f>VLOOKUP(Audit!F269,$V$3:$AE$12,6,FALSE)&amp; IF(Audit!F269=10,Audit!V269,"")</f>
        <v>#N/A</v>
      </c>
      <c r="AV1504" s="50" t="e">
        <f>VLOOKUP(Audit!F269,$V$13:$AE$22,6,FALSE)&amp; IF(Audit!F269=10,Audit!W269,"")</f>
        <v>#N/A</v>
      </c>
      <c r="AW1504" s="47" t="e">
        <f t="shared" si="713"/>
        <v>#N/A</v>
      </c>
      <c r="AX1504" s="50" t="e">
        <f>VLOOKUP(Audit!G269,$V$3:$AE$12,7,FALSE)&amp; IF(Audit!G269=10,Audit!V269,"")</f>
        <v>#N/A</v>
      </c>
      <c r="AY1504" s="50" t="e">
        <f>VLOOKUP(Audit!G269,$V$13:$AE$22,7,FALSE) &amp; IF(Audit!G269=10,Audit!W269,"")</f>
        <v>#N/A</v>
      </c>
      <c r="AZ1504" s="47" t="e">
        <f t="shared" si="714"/>
        <v>#N/A</v>
      </c>
      <c r="BA1504" s="50" t="e">
        <f>VLOOKUP(Audit!H269,$V$3:$AE$12,8,FALSE)&amp; Audit!U269 &amp; IF(Audit!H269=10,Audit!V269,"")</f>
        <v>#N/A</v>
      </c>
      <c r="BB1504" s="50" t="e">
        <f>VLOOKUP(Audit!H269,$V$13:$AE$22,8,FALSE) &amp; IF(Audit!H269=10,Audit!W269,"")</f>
        <v>#N/A</v>
      </c>
      <c r="BC1504" s="47" t="e">
        <f t="shared" si="715"/>
        <v>#N/A</v>
      </c>
      <c r="BD1504" s="50" t="e">
        <f>VLOOKUP(Audit!I269,$V$3:$AE$12,9,FALSE)&amp; IF(Audit!I269=10,Audit!V269,"")</f>
        <v>#N/A</v>
      </c>
      <c r="BE1504" s="50" t="e">
        <f>VLOOKUP(Audit!I269,$V$13:$AE$22,9,FALSE) &amp; IF(Audit!I269=10,Audit!W269,"") &amp; IF(Audit!I269&lt;&gt;1,U1504,"")</f>
        <v>#N/A</v>
      </c>
      <c r="BF1504" s="47" t="e">
        <f t="shared" si="716"/>
        <v>#N/A</v>
      </c>
      <c r="BG1504" s="50" t="e">
        <f>VLOOKUP(Audit!J269,$V$3:$AE$12,10,FALSE) &amp; Audit!S269 &amp; IF(Audit!J269=10,Audit!V269,"")</f>
        <v>#N/A</v>
      </c>
      <c r="BH1504" s="50" t="e">
        <f>VLOOKUP(Audit!J269,$V$13:$AE$22,10,FALSE) &amp; IF(Audit!J269=10,Audit!W269,"") &amp; IF(Audit!J269&lt;&gt;1,U1504,"")</f>
        <v>#N/A</v>
      </c>
      <c r="BI1504" s="47" t="e">
        <f t="shared" si="717"/>
        <v>#N/A</v>
      </c>
      <c r="BJ1504" s="48" t="str">
        <f t="shared" si="718"/>
        <v/>
      </c>
      <c r="BK1504" s="48" t="str">
        <f t="shared" si="719"/>
        <v/>
      </c>
      <c r="BL1504" s="48" t="str">
        <f t="shared" si="720"/>
        <v/>
      </c>
      <c r="BM1504" s="48" t="str">
        <f t="shared" si="721"/>
        <v/>
      </c>
      <c r="BN1504" s="48" t="str">
        <f t="shared" si="722"/>
        <v/>
      </c>
      <c r="BO1504" s="48" t="str">
        <f t="shared" si="723"/>
        <v/>
      </c>
      <c r="BP1504" s="48" t="str">
        <f t="shared" si="724"/>
        <v/>
      </c>
      <c r="BQ1504" s="48" t="str">
        <f t="shared" si="725"/>
        <v/>
      </c>
      <c r="BR1504" s="48" t="str">
        <f t="shared" si="726"/>
        <v/>
      </c>
      <c r="BS1504" s="48" t="str">
        <f t="shared" si="727"/>
        <v/>
      </c>
      <c r="BT1504" s="48" t="str">
        <f t="shared" si="728"/>
        <v/>
      </c>
      <c r="BU1504" s="48" t="str">
        <f t="shared" si="729"/>
        <v/>
      </c>
    </row>
    <row r="1505" spans="1:73">
      <c r="A1505" s="10">
        <f>Audit!A270</f>
        <v>0</v>
      </c>
      <c r="B1505" s="10" t="e">
        <f t="shared" si="700"/>
        <v>#N/A</v>
      </c>
      <c r="C1505" s="17" t="e">
        <f>VLOOKUP(Audit!B270,$V$3:$AE$12,2,FALSE) &amp; VLOOKUP(Audit!B270,$V$13:$AE$22,2,FALSE)&amp; IF(Audit!B270=10,Audit!V270&amp;Audit!W270,"")</f>
        <v>#N/A</v>
      </c>
      <c r="D1505" s="17" t="e">
        <f>VLOOKUP(Audit!C270,$V$3:$AE$12,3,FALSE) &amp; VLOOKUP(Audit!C270,$V$13:$AE$22,3,FALSE) &amp;IF(Audit!C270=10,Audit!V270&amp;Audit!W270,"")</f>
        <v>#N/A</v>
      </c>
      <c r="E1505" s="17" t="e">
        <f>VLOOKUP(Audit!D270,$V$3:$AE$12,4,FALSE)&amp; Audit!T270 &amp; VLOOKUP(Audit!D270,$V$13:$AE$22,4,FALSE)&amp; IF(Audit!D270=10,Audit!V270&amp;Audit!W270,"")</f>
        <v>#N/A</v>
      </c>
      <c r="F1505" s="17" t="e">
        <f>VLOOKUP(Audit!E270,$V$3:$AE$12,5,FALSE) &amp; VLOOKUP(Audit!E270,$V$13:$AE$22,5,FALSE)&amp; IF(Audit!E270=10,Audit!V270&amp;Audit!W270,"")</f>
        <v>#N/A</v>
      </c>
      <c r="G1505" s="17" t="e">
        <f>VLOOKUP(Audit!F270,$V$3:$AE$12,6,FALSE) &amp; VLOOKUP(Audit!F270,$V$13:$AE$22,6,FALSE)&amp; IF(Audit!F270=10,Audit!V270&amp;Audit!W270,"")</f>
        <v>#N/A</v>
      </c>
      <c r="H1505" s="17" t="e">
        <f>VLOOKUP(Audit!G270,$V$3:$AE$12,7,FALSE) &amp; VLOOKUP(Audit!G270,$V$13:$AE$22,7,FALSE)&amp;IF(Audit!G270=10,Audit!V270&amp;Audit!W270,"")</f>
        <v>#N/A</v>
      </c>
      <c r="I1505" s="17" t="e">
        <f>VLOOKUP(Audit!H270,$V$3:$AE$12,8,FALSE) &amp; Audit!U270 &amp; VLOOKUP(Audit!H270,$V$13:$AE$22,8,FALSE)&amp;IF(Audit!H270=10,Audit!V270&amp;Audit!W270,"")</f>
        <v>#N/A</v>
      </c>
      <c r="J1505" s="17" t="e">
        <f>VLOOKUP(Audit!I270,$V$3:$AE$12,9,FALSE) &amp; VLOOKUP(Audit!I270,$V$13:$AE$22,9,FALSE) &amp; IF(Audit!I270=10,Audit!V270&amp;Audit!W270,"") &amp; IF(Audit!I270&lt;&gt;1,U1505,"")</f>
        <v>#N/A</v>
      </c>
      <c r="K1505" s="17" t="e">
        <f>VLOOKUP(Audit!J270,$V$3:$AE$12,10,FALSE) &amp; Audit!S270 &amp; VLOOKUP(Audit!J270,$V$13:$AE$22,10,FALSE) &amp; IF(Audit!J270=10,Audit!V270&amp;Audit!W270,"") &amp; IF(Audit!J270&lt;&gt;1,U1505,"")</f>
        <v>#N/A</v>
      </c>
      <c r="L1505" s="10">
        <f>Audit!K270</f>
        <v>0</v>
      </c>
      <c r="M1505" s="10" t="e">
        <f t="shared" si="701"/>
        <v>#N/A</v>
      </c>
      <c r="N1505" s="10" t="e">
        <f t="shared" si="702"/>
        <v>#N/A</v>
      </c>
      <c r="O1505" s="10" t="e">
        <f t="shared" si="703"/>
        <v>#N/A</v>
      </c>
      <c r="P1505" s="10" t="e">
        <f t="shared" si="704"/>
        <v>#N/A</v>
      </c>
      <c r="Q1505" s="10" t="e">
        <f t="shared" si="705"/>
        <v>#N/A</v>
      </c>
      <c r="R1505" s="10" t="e">
        <f t="shared" si="706"/>
        <v>#N/A</v>
      </c>
      <c r="S1505" s="10" t="e">
        <f t="shared" si="707"/>
        <v>#N/A</v>
      </c>
      <c r="T1505" s="10" t="e">
        <f t="shared" si="708"/>
        <v>#N/A</v>
      </c>
      <c r="U1505" s="17" t="str">
        <f>IF(Audit!M270="","",VLOOKUP(Audit!M270,$W$26:$X$35,2,FALSE)) &amp; Audit!N270 &amp; IF(Audit!O270="","",IF(Audit!N270&lt;=1.4,VLOOKUP(Audit!O270,$W$38:X1550,2,FALSE),VLOOKUP(Audit!O270,$W$51:$X$61,2,FALSE))) &amp; IF(Audit!P270="","",VLOOKUP(Audit!P270,$Y$26:$Z$35,2,FALSE) &amp; Audit!Q270 &amp; IF(Audit!O270="","",IF(Audit!Q270&lt;=1.4,VLOOKUP(Audit!R270,$Y$38:$Z$48,2,FALSE),VLOOKUP(Audit!R270,$Y$51:$Z$61,2,FALSE))))</f>
        <v/>
      </c>
      <c r="V1505" s="21"/>
      <c r="AH1505" s="49">
        <f>Audit!A270</f>
        <v>0</v>
      </c>
      <c r="AI1505" s="50" t="e">
        <f>VLOOKUP(Audit!B270,$V$3:$AE$12,2,FALSE)&amp; IF(Audit!B270=10,Audit!V270,"")</f>
        <v>#N/A</v>
      </c>
      <c r="AJ1505" s="50" t="e">
        <f>VLOOKUP(Audit!B270,$V$13:$AE$22,2,FALSE)&amp; IF(Audit!B270=10,Audit!W270,"")</f>
        <v>#N/A</v>
      </c>
      <c r="AK1505" s="47" t="e">
        <f t="shared" si="709"/>
        <v>#N/A</v>
      </c>
      <c r="AL1505" s="50" t="e">
        <f>VLOOKUP(Audit!C270,$V$3:$AE$12,3,FALSE)&amp; IF(Audit!C270=10,Audit!V270,"")</f>
        <v>#N/A</v>
      </c>
      <c r="AM1505" s="50" t="e">
        <f>VLOOKUP(Audit!C270,$V$13:$AE$22,3,FALSE)&amp; IF(Audit!C270=10,Audit!W270,"")</f>
        <v>#N/A</v>
      </c>
      <c r="AN1505" s="47" t="e">
        <f t="shared" si="710"/>
        <v>#N/A</v>
      </c>
      <c r="AO1505" s="50" t="e">
        <f>VLOOKUP(Audit!D270,$V$3:$AE$12,4,FALSE) &amp;  Audit!T270 &amp; IF(Audit!D270=10,Audit!V270,"")</f>
        <v>#N/A</v>
      </c>
      <c r="AP1505" s="50" t="e">
        <f>VLOOKUP(Audit!D270,$V$13:$AE$22,4,FALSE)&amp; IF(Audit!D270=10,Audit!W270,"")</f>
        <v>#N/A</v>
      </c>
      <c r="AQ1505" s="47" t="e">
        <f t="shared" si="711"/>
        <v>#N/A</v>
      </c>
      <c r="AR1505" s="50" t="e">
        <f>VLOOKUP(Audit!E270,$V$3:$AE$12,5,FALSE)&amp; IF(Audit!E270=10,Audit!V270,"")</f>
        <v>#N/A</v>
      </c>
      <c r="AS1505" s="50" t="e">
        <f>VLOOKUP(Audit!E270,$V$13:$AE$22,5,FALSE)&amp; IF(Audit!E270=10,Audit!W270,"")</f>
        <v>#N/A</v>
      </c>
      <c r="AT1505" s="47" t="e">
        <f t="shared" si="712"/>
        <v>#N/A</v>
      </c>
      <c r="AU1505" s="50" t="e">
        <f>VLOOKUP(Audit!F270,$V$3:$AE$12,6,FALSE)&amp; IF(Audit!F270=10,Audit!V270,"")</f>
        <v>#N/A</v>
      </c>
      <c r="AV1505" s="50" t="e">
        <f>VLOOKUP(Audit!F270,$V$13:$AE$22,6,FALSE)&amp; IF(Audit!F270=10,Audit!W270,"")</f>
        <v>#N/A</v>
      </c>
      <c r="AW1505" s="47" t="e">
        <f t="shared" si="713"/>
        <v>#N/A</v>
      </c>
      <c r="AX1505" s="50" t="e">
        <f>VLOOKUP(Audit!G270,$V$3:$AE$12,7,FALSE)&amp; IF(Audit!G270=10,Audit!V270,"")</f>
        <v>#N/A</v>
      </c>
      <c r="AY1505" s="50" t="e">
        <f>VLOOKUP(Audit!G270,$V$13:$AE$22,7,FALSE) &amp; IF(Audit!G270=10,Audit!W270,"")</f>
        <v>#N/A</v>
      </c>
      <c r="AZ1505" s="47" t="e">
        <f t="shared" si="714"/>
        <v>#N/A</v>
      </c>
      <c r="BA1505" s="50" t="e">
        <f>VLOOKUP(Audit!H270,$V$3:$AE$12,8,FALSE)&amp; Audit!U270 &amp; IF(Audit!H270=10,Audit!V270,"")</f>
        <v>#N/A</v>
      </c>
      <c r="BB1505" s="50" t="e">
        <f>VLOOKUP(Audit!H270,$V$13:$AE$22,8,FALSE) &amp; IF(Audit!H270=10,Audit!W270,"")</f>
        <v>#N/A</v>
      </c>
      <c r="BC1505" s="47" t="e">
        <f t="shared" si="715"/>
        <v>#N/A</v>
      </c>
      <c r="BD1505" s="50" t="e">
        <f>VLOOKUP(Audit!I270,$V$3:$AE$12,9,FALSE)&amp; IF(Audit!I270=10,Audit!V270,"")</f>
        <v>#N/A</v>
      </c>
      <c r="BE1505" s="50" t="e">
        <f>VLOOKUP(Audit!I270,$V$13:$AE$22,9,FALSE) &amp; IF(Audit!I270=10,Audit!W270,"") &amp; IF(Audit!I270&lt;&gt;1,U1505,"")</f>
        <v>#N/A</v>
      </c>
      <c r="BF1505" s="47" t="e">
        <f t="shared" si="716"/>
        <v>#N/A</v>
      </c>
      <c r="BG1505" s="50" t="e">
        <f>VLOOKUP(Audit!J270,$V$3:$AE$12,10,FALSE) &amp; Audit!S270 &amp; IF(Audit!J270=10,Audit!V270,"")</f>
        <v>#N/A</v>
      </c>
      <c r="BH1505" s="50" t="e">
        <f>VLOOKUP(Audit!J270,$V$13:$AE$22,10,FALSE) &amp; IF(Audit!J270=10,Audit!W270,"") &amp; IF(Audit!J270&lt;&gt;1,U1505,"")</f>
        <v>#N/A</v>
      </c>
      <c r="BI1505" s="47" t="e">
        <f t="shared" si="717"/>
        <v>#N/A</v>
      </c>
      <c r="BJ1505" s="48" t="str">
        <f t="shared" si="718"/>
        <v/>
      </c>
      <c r="BK1505" s="48" t="str">
        <f t="shared" si="719"/>
        <v/>
      </c>
      <c r="BL1505" s="48" t="str">
        <f t="shared" si="720"/>
        <v/>
      </c>
      <c r="BM1505" s="48" t="str">
        <f t="shared" si="721"/>
        <v/>
      </c>
      <c r="BN1505" s="48" t="str">
        <f t="shared" si="722"/>
        <v/>
      </c>
      <c r="BO1505" s="48" t="str">
        <f t="shared" si="723"/>
        <v/>
      </c>
      <c r="BP1505" s="48" t="str">
        <f t="shared" si="724"/>
        <v/>
      </c>
      <c r="BQ1505" s="48" t="str">
        <f t="shared" si="725"/>
        <v/>
      </c>
      <c r="BR1505" s="48" t="str">
        <f t="shared" si="726"/>
        <v/>
      </c>
      <c r="BS1505" s="48" t="str">
        <f t="shared" si="727"/>
        <v/>
      </c>
      <c r="BT1505" s="48" t="str">
        <f t="shared" si="728"/>
        <v/>
      </c>
      <c r="BU1505" s="48" t="str">
        <f t="shared" si="729"/>
        <v/>
      </c>
    </row>
    <row r="1506" spans="1:73">
      <c r="A1506" s="10">
        <f>Audit!A271</f>
        <v>0</v>
      </c>
      <c r="B1506" s="10" t="e">
        <f t="shared" si="700"/>
        <v>#N/A</v>
      </c>
      <c r="C1506" s="17" t="e">
        <f>VLOOKUP(Audit!B271,$V$3:$AE$12,2,FALSE) &amp; VLOOKUP(Audit!B271,$V$13:$AE$22,2,FALSE)&amp; IF(Audit!B271=10,Audit!V271&amp;Audit!W271,"")</f>
        <v>#N/A</v>
      </c>
      <c r="D1506" s="17" t="e">
        <f>VLOOKUP(Audit!C271,$V$3:$AE$12,3,FALSE) &amp; VLOOKUP(Audit!C271,$V$13:$AE$22,3,FALSE) &amp;IF(Audit!C271=10,Audit!V271&amp;Audit!W271,"")</f>
        <v>#N/A</v>
      </c>
      <c r="E1506" s="17" t="e">
        <f>VLOOKUP(Audit!D271,$V$3:$AE$12,4,FALSE)&amp; Audit!T271 &amp; VLOOKUP(Audit!D271,$V$13:$AE$22,4,FALSE)&amp; IF(Audit!D271=10,Audit!V271&amp;Audit!W271,"")</f>
        <v>#N/A</v>
      </c>
      <c r="F1506" s="17" t="e">
        <f>VLOOKUP(Audit!E271,$V$3:$AE$12,5,FALSE) &amp; VLOOKUP(Audit!E271,$V$13:$AE$22,5,FALSE)&amp; IF(Audit!E271=10,Audit!V271&amp;Audit!W271,"")</f>
        <v>#N/A</v>
      </c>
      <c r="G1506" s="17" t="e">
        <f>VLOOKUP(Audit!F271,$V$3:$AE$12,6,FALSE) &amp; VLOOKUP(Audit!F271,$V$13:$AE$22,6,FALSE)&amp; IF(Audit!F271=10,Audit!V271&amp;Audit!W271,"")</f>
        <v>#N/A</v>
      </c>
      <c r="H1506" s="17" t="e">
        <f>VLOOKUP(Audit!G271,$V$3:$AE$12,7,FALSE) &amp; VLOOKUP(Audit!G271,$V$13:$AE$22,7,FALSE)&amp;IF(Audit!G271=10,Audit!V271&amp;Audit!W271,"")</f>
        <v>#N/A</v>
      </c>
      <c r="I1506" s="17" t="e">
        <f>VLOOKUP(Audit!H271,$V$3:$AE$12,8,FALSE) &amp; Audit!U271 &amp; VLOOKUP(Audit!H271,$V$13:$AE$22,8,FALSE)&amp;IF(Audit!H271=10,Audit!V271&amp;Audit!W271,"")</f>
        <v>#N/A</v>
      </c>
      <c r="J1506" s="17" t="e">
        <f>VLOOKUP(Audit!I271,$V$3:$AE$12,9,FALSE) &amp; VLOOKUP(Audit!I271,$V$13:$AE$22,9,FALSE) &amp; IF(Audit!I271=10,Audit!V271&amp;Audit!W271,"") &amp; IF(Audit!I271&lt;&gt;1,U1506,"")</f>
        <v>#N/A</v>
      </c>
      <c r="K1506" s="17" t="e">
        <f>VLOOKUP(Audit!J271,$V$3:$AE$12,10,FALSE) &amp; Audit!S271 &amp; VLOOKUP(Audit!J271,$V$13:$AE$22,10,FALSE) &amp; IF(Audit!J271=10,Audit!V271&amp;Audit!W271,"") &amp; IF(Audit!J271&lt;&gt;1,U1506,"")</f>
        <v>#N/A</v>
      </c>
      <c r="L1506" s="10">
        <f>Audit!K271</f>
        <v>0</v>
      </c>
      <c r="M1506" s="10" t="e">
        <f t="shared" si="701"/>
        <v>#N/A</v>
      </c>
      <c r="N1506" s="10" t="e">
        <f t="shared" si="702"/>
        <v>#N/A</v>
      </c>
      <c r="O1506" s="10" t="e">
        <f t="shared" si="703"/>
        <v>#N/A</v>
      </c>
      <c r="P1506" s="10" t="e">
        <f t="shared" si="704"/>
        <v>#N/A</v>
      </c>
      <c r="Q1506" s="10" t="e">
        <f t="shared" si="705"/>
        <v>#N/A</v>
      </c>
      <c r="R1506" s="10" t="e">
        <f t="shared" si="706"/>
        <v>#N/A</v>
      </c>
      <c r="S1506" s="10" t="e">
        <f t="shared" si="707"/>
        <v>#N/A</v>
      </c>
      <c r="T1506" s="10" t="e">
        <f t="shared" si="708"/>
        <v>#N/A</v>
      </c>
      <c r="U1506" s="17" t="str">
        <f>IF(Audit!M271="","",VLOOKUP(Audit!M271,$W$26:$X$35,2,FALSE)) &amp; Audit!N271 &amp; IF(Audit!O271="","",IF(Audit!N271&lt;=1.4,VLOOKUP(Audit!O271,$W$38:X1551,2,FALSE),VLOOKUP(Audit!O271,$W$51:$X$61,2,FALSE))) &amp; IF(Audit!P271="","",VLOOKUP(Audit!P271,$Y$26:$Z$35,2,FALSE) &amp; Audit!Q271 &amp; IF(Audit!O271="","",IF(Audit!Q271&lt;=1.4,VLOOKUP(Audit!R271,$Y$38:$Z$48,2,FALSE),VLOOKUP(Audit!R271,$Y$51:$Z$61,2,FALSE))))</f>
        <v/>
      </c>
      <c r="V1506" s="21"/>
      <c r="AH1506" s="49">
        <f>Audit!A271</f>
        <v>0</v>
      </c>
      <c r="AI1506" s="50" t="e">
        <f>VLOOKUP(Audit!B271,$V$3:$AE$12,2,FALSE)&amp; IF(Audit!B271=10,Audit!V271,"")</f>
        <v>#N/A</v>
      </c>
      <c r="AJ1506" s="50" t="e">
        <f>VLOOKUP(Audit!B271,$V$13:$AE$22,2,FALSE)&amp; IF(Audit!B271=10,Audit!W271,"")</f>
        <v>#N/A</v>
      </c>
      <c r="AK1506" s="47" t="e">
        <f t="shared" si="709"/>
        <v>#N/A</v>
      </c>
      <c r="AL1506" s="50" t="e">
        <f>VLOOKUP(Audit!C271,$V$3:$AE$12,3,FALSE)&amp; IF(Audit!C271=10,Audit!V271,"")</f>
        <v>#N/A</v>
      </c>
      <c r="AM1506" s="50" t="e">
        <f>VLOOKUP(Audit!C271,$V$13:$AE$22,3,FALSE)&amp; IF(Audit!C271=10,Audit!W271,"")</f>
        <v>#N/A</v>
      </c>
      <c r="AN1506" s="47" t="e">
        <f t="shared" si="710"/>
        <v>#N/A</v>
      </c>
      <c r="AO1506" s="50" t="e">
        <f>VLOOKUP(Audit!D271,$V$3:$AE$12,4,FALSE) &amp;  Audit!T271 &amp; IF(Audit!D271=10,Audit!V271,"")</f>
        <v>#N/A</v>
      </c>
      <c r="AP1506" s="50" t="e">
        <f>VLOOKUP(Audit!D271,$V$13:$AE$22,4,FALSE)&amp; IF(Audit!D271=10,Audit!W271,"")</f>
        <v>#N/A</v>
      </c>
      <c r="AQ1506" s="47" t="e">
        <f t="shared" si="711"/>
        <v>#N/A</v>
      </c>
      <c r="AR1506" s="50" t="e">
        <f>VLOOKUP(Audit!E271,$V$3:$AE$12,5,FALSE)&amp; IF(Audit!E271=10,Audit!V271,"")</f>
        <v>#N/A</v>
      </c>
      <c r="AS1506" s="50" t="e">
        <f>VLOOKUP(Audit!E271,$V$13:$AE$22,5,FALSE)&amp; IF(Audit!E271=10,Audit!W271,"")</f>
        <v>#N/A</v>
      </c>
      <c r="AT1506" s="47" t="e">
        <f t="shared" si="712"/>
        <v>#N/A</v>
      </c>
      <c r="AU1506" s="50" t="e">
        <f>VLOOKUP(Audit!F271,$V$3:$AE$12,6,FALSE)&amp; IF(Audit!F271=10,Audit!V271,"")</f>
        <v>#N/A</v>
      </c>
      <c r="AV1506" s="50" t="e">
        <f>VLOOKUP(Audit!F271,$V$13:$AE$22,6,FALSE)&amp; IF(Audit!F271=10,Audit!W271,"")</f>
        <v>#N/A</v>
      </c>
      <c r="AW1506" s="47" t="e">
        <f t="shared" si="713"/>
        <v>#N/A</v>
      </c>
      <c r="AX1506" s="50" t="e">
        <f>VLOOKUP(Audit!G271,$V$3:$AE$12,7,FALSE)&amp; IF(Audit!G271=10,Audit!V271,"")</f>
        <v>#N/A</v>
      </c>
      <c r="AY1506" s="50" t="e">
        <f>VLOOKUP(Audit!G271,$V$13:$AE$22,7,FALSE) &amp; IF(Audit!G271=10,Audit!W271,"")</f>
        <v>#N/A</v>
      </c>
      <c r="AZ1506" s="47" t="e">
        <f t="shared" si="714"/>
        <v>#N/A</v>
      </c>
      <c r="BA1506" s="50" t="e">
        <f>VLOOKUP(Audit!H271,$V$3:$AE$12,8,FALSE)&amp; Audit!U271 &amp; IF(Audit!H271=10,Audit!V271,"")</f>
        <v>#N/A</v>
      </c>
      <c r="BB1506" s="50" t="e">
        <f>VLOOKUP(Audit!H271,$V$13:$AE$22,8,FALSE) &amp; IF(Audit!H271=10,Audit!W271,"")</f>
        <v>#N/A</v>
      </c>
      <c r="BC1506" s="47" t="e">
        <f t="shared" si="715"/>
        <v>#N/A</v>
      </c>
      <c r="BD1506" s="50" t="e">
        <f>VLOOKUP(Audit!I271,$V$3:$AE$12,9,FALSE)&amp; IF(Audit!I271=10,Audit!V271,"")</f>
        <v>#N/A</v>
      </c>
      <c r="BE1506" s="50" t="e">
        <f>VLOOKUP(Audit!I271,$V$13:$AE$22,9,FALSE) &amp; IF(Audit!I271=10,Audit!W271,"") &amp; IF(Audit!I271&lt;&gt;1,U1506,"")</f>
        <v>#N/A</v>
      </c>
      <c r="BF1506" s="47" t="e">
        <f t="shared" si="716"/>
        <v>#N/A</v>
      </c>
      <c r="BG1506" s="50" t="e">
        <f>VLOOKUP(Audit!J271,$V$3:$AE$12,10,FALSE) &amp; Audit!S271 &amp; IF(Audit!J271=10,Audit!V271,"")</f>
        <v>#N/A</v>
      </c>
      <c r="BH1506" s="50" t="e">
        <f>VLOOKUP(Audit!J271,$V$13:$AE$22,10,FALSE) &amp; IF(Audit!J271=10,Audit!W271,"") &amp; IF(Audit!J271&lt;&gt;1,U1506,"")</f>
        <v>#N/A</v>
      </c>
      <c r="BI1506" s="47" t="e">
        <f t="shared" si="717"/>
        <v>#N/A</v>
      </c>
      <c r="BJ1506" s="48" t="str">
        <f t="shared" si="718"/>
        <v/>
      </c>
      <c r="BK1506" s="48" t="str">
        <f t="shared" si="719"/>
        <v/>
      </c>
      <c r="BL1506" s="48" t="str">
        <f t="shared" si="720"/>
        <v/>
      </c>
      <c r="BM1506" s="48" t="str">
        <f t="shared" si="721"/>
        <v/>
      </c>
      <c r="BN1506" s="48" t="str">
        <f t="shared" si="722"/>
        <v/>
      </c>
      <c r="BO1506" s="48" t="str">
        <f t="shared" si="723"/>
        <v/>
      </c>
      <c r="BP1506" s="48" t="str">
        <f t="shared" si="724"/>
        <v/>
      </c>
      <c r="BQ1506" s="48" t="str">
        <f t="shared" si="725"/>
        <v/>
      </c>
      <c r="BR1506" s="48" t="str">
        <f t="shared" si="726"/>
        <v/>
      </c>
      <c r="BS1506" s="48" t="str">
        <f t="shared" si="727"/>
        <v/>
      </c>
      <c r="BT1506" s="48" t="str">
        <f t="shared" si="728"/>
        <v/>
      </c>
      <c r="BU1506" s="48" t="str">
        <f t="shared" si="729"/>
        <v/>
      </c>
    </row>
    <row r="1507" spans="1:73">
      <c r="A1507" s="10">
        <f>Audit!A272</f>
        <v>0</v>
      </c>
      <c r="B1507" s="10" t="e">
        <f t="shared" si="700"/>
        <v>#N/A</v>
      </c>
      <c r="C1507" s="17" t="e">
        <f>VLOOKUP(Audit!B272,$V$3:$AE$12,2,FALSE) &amp; VLOOKUP(Audit!B272,$V$13:$AE$22,2,FALSE)&amp; IF(Audit!B272=10,Audit!V272&amp;Audit!W272,"")</f>
        <v>#N/A</v>
      </c>
      <c r="D1507" s="17" t="e">
        <f>VLOOKUP(Audit!C272,$V$3:$AE$12,3,FALSE) &amp; VLOOKUP(Audit!C272,$V$13:$AE$22,3,FALSE) &amp;IF(Audit!C272=10,Audit!V272&amp;Audit!W272,"")</f>
        <v>#N/A</v>
      </c>
      <c r="E1507" s="17" t="e">
        <f>VLOOKUP(Audit!D272,$V$3:$AE$12,4,FALSE)&amp; Audit!T272 &amp; VLOOKUP(Audit!D272,$V$13:$AE$22,4,FALSE)&amp; IF(Audit!D272=10,Audit!V272&amp;Audit!W272,"")</f>
        <v>#N/A</v>
      </c>
      <c r="F1507" s="17" t="e">
        <f>VLOOKUP(Audit!E272,$V$3:$AE$12,5,FALSE) &amp; VLOOKUP(Audit!E272,$V$13:$AE$22,5,FALSE)&amp; IF(Audit!E272=10,Audit!V272&amp;Audit!W272,"")</f>
        <v>#N/A</v>
      </c>
      <c r="G1507" s="17" t="e">
        <f>VLOOKUP(Audit!F272,$V$3:$AE$12,6,FALSE) &amp; VLOOKUP(Audit!F272,$V$13:$AE$22,6,FALSE)&amp; IF(Audit!F272=10,Audit!V272&amp;Audit!W272,"")</f>
        <v>#N/A</v>
      </c>
      <c r="H1507" s="17" t="e">
        <f>VLOOKUP(Audit!G272,$V$3:$AE$12,7,FALSE) &amp; VLOOKUP(Audit!G272,$V$13:$AE$22,7,FALSE)&amp;IF(Audit!G272=10,Audit!V272&amp;Audit!W272,"")</f>
        <v>#N/A</v>
      </c>
      <c r="I1507" s="17" t="e">
        <f>VLOOKUP(Audit!H272,$V$3:$AE$12,8,FALSE) &amp; Audit!U272 &amp; VLOOKUP(Audit!H272,$V$13:$AE$22,8,FALSE)&amp;IF(Audit!H272=10,Audit!V272&amp;Audit!W272,"")</f>
        <v>#N/A</v>
      </c>
      <c r="J1507" s="17" t="e">
        <f>VLOOKUP(Audit!I272,$V$3:$AE$12,9,FALSE) &amp; VLOOKUP(Audit!I272,$V$13:$AE$22,9,FALSE) &amp; IF(Audit!I272=10,Audit!V272&amp;Audit!W272,"") &amp; IF(Audit!I272&lt;&gt;1,U1507,"")</f>
        <v>#N/A</v>
      </c>
      <c r="K1507" s="17" t="e">
        <f>VLOOKUP(Audit!J272,$V$3:$AE$12,10,FALSE) &amp; Audit!S272 &amp; VLOOKUP(Audit!J272,$V$13:$AE$22,10,FALSE) &amp; IF(Audit!J272=10,Audit!V272&amp;Audit!W272,"") &amp; IF(Audit!J272&lt;&gt;1,U1507,"")</f>
        <v>#N/A</v>
      </c>
      <c r="L1507" s="10">
        <f>Audit!K272</f>
        <v>0</v>
      </c>
      <c r="M1507" s="10" t="e">
        <f t="shared" si="701"/>
        <v>#N/A</v>
      </c>
      <c r="N1507" s="10" t="e">
        <f t="shared" si="702"/>
        <v>#N/A</v>
      </c>
      <c r="O1507" s="10" t="e">
        <f t="shared" si="703"/>
        <v>#N/A</v>
      </c>
      <c r="P1507" s="10" t="e">
        <f t="shared" si="704"/>
        <v>#N/A</v>
      </c>
      <c r="Q1507" s="10" t="e">
        <f t="shared" si="705"/>
        <v>#N/A</v>
      </c>
      <c r="R1507" s="10" t="e">
        <f t="shared" si="706"/>
        <v>#N/A</v>
      </c>
      <c r="S1507" s="10" t="e">
        <f t="shared" si="707"/>
        <v>#N/A</v>
      </c>
      <c r="T1507" s="10" t="e">
        <f t="shared" si="708"/>
        <v>#N/A</v>
      </c>
      <c r="U1507" s="17" t="str">
        <f>IF(Audit!M272="","",VLOOKUP(Audit!M272,$W$26:$X$35,2,FALSE)) &amp; Audit!N272 &amp; IF(Audit!O272="","",IF(Audit!N272&lt;=1.4,VLOOKUP(Audit!O272,$W$38:X1552,2,FALSE),VLOOKUP(Audit!O272,$W$51:$X$61,2,FALSE))) &amp; IF(Audit!P272="","",VLOOKUP(Audit!P272,$Y$26:$Z$35,2,FALSE) &amp; Audit!Q272 &amp; IF(Audit!O272="","",IF(Audit!Q272&lt;=1.4,VLOOKUP(Audit!R272,$Y$38:$Z$48,2,FALSE),VLOOKUP(Audit!R272,$Y$51:$Z$61,2,FALSE))))</f>
        <v/>
      </c>
      <c r="V1507" s="21"/>
      <c r="AH1507" s="49">
        <f>Audit!A272</f>
        <v>0</v>
      </c>
      <c r="AI1507" s="50" t="e">
        <f>VLOOKUP(Audit!B272,$V$3:$AE$12,2,FALSE)&amp; IF(Audit!B272=10,Audit!V272,"")</f>
        <v>#N/A</v>
      </c>
      <c r="AJ1507" s="50" t="e">
        <f>VLOOKUP(Audit!B272,$V$13:$AE$22,2,FALSE)&amp; IF(Audit!B272=10,Audit!W272,"")</f>
        <v>#N/A</v>
      </c>
      <c r="AK1507" s="47" t="e">
        <f t="shared" si="709"/>
        <v>#N/A</v>
      </c>
      <c r="AL1507" s="50" t="e">
        <f>VLOOKUP(Audit!C272,$V$3:$AE$12,3,FALSE)&amp; IF(Audit!C272=10,Audit!V272,"")</f>
        <v>#N/A</v>
      </c>
      <c r="AM1507" s="50" t="e">
        <f>VLOOKUP(Audit!C272,$V$13:$AE$22,3,FALSE)&amp; IF(Audit!C272=10,Audit!W272,"")</f>
        <v>#N/A</v>
      </c>
      <c r="AN1507" s="47" t="e">
        <f t="shared" si="710"/>
        <v>#N/A</v>
      </c>
      <c r="AO1507" s="50" t="e">
        <f>VLOOKUP(Audit!D272,$V$3:$AE$12,4,FALSE) &amp;  Audit!T272 &amp; IF(Audit!D272=10,Audit!V272,"")</f>
        <v>#N/A</v>
      </c>
      <c r="AP1507" s="50" t="e">
        <f>VLOOKUP(Audit!D272,$V$13:$AE$22,4,FALSE)&amp; IF(Audit!D272=10,Audit!W272,"")</f>
        <v>#N/A</v>
      </c>
      <c r="AQ1507" s="47" t="e">
        <f t="shared" si="711"/>
        <v>#N/A</v>
      </c>
      <c r="AR1507" s="50" t="e">
        <f>VLOOKUP(Audit!E272,$V$3:$AE$12,5,FALSE)&amp; IF(Audit!E272=10,Audit!V272,"")</f>
        <v>#N/A</v>
      </c>
      <c r="AS1507" s="50" t="e">
        <f>VLOOKUP(Audit!E272,$V$13:$AE$22,5,FALSE)&amp; IF(Audit!E272=10,Audit!W272,"")</f>
        <v>#N/A</v>
      </c>
      <c r="AT1507" s="47" t="e">
        <f t="shared" si="712"/>
        <v>#N/A</v>
      </c>
      <c r="AU1507" s="50" t="e">
        <f>VLOOKUP(Audit!F272,$V$3:$AE$12,6,FALSE)&amp; IF(Audit!F272=10,Audit!V272,"")</f>
        <v>#N/A</v>
      </c>
      <c r="AV1507" s="50" t="e">
        <f>VLOOKUP(Audit!F272,$V$13:$AE$22,6,FALSE)&amp; IF(Audit!F272=10,Audit!W272,"")</f>
        <v>#N/A</v>
      </c>
      <c r="AW1507" s="47" t="e">
        <f t="shared" si="713"/>
        <v>#N/A</v>
      </c>
      <c r="AX1507" s="50" t="e">
        <f>VLOOKUP(Audit!G272,$V$3:$AE$12,7,FALSE)&amp; IF(Audit!G272=10,Audit!V272,"")</f>
        <v>#N/A</v>
      </c>
      <c r="AY1507" s="50" t="e">
        <f>VLOOKUP(Audit!G272,$V$13:$AE$22,7,FALSE) &amp; IF(Audit!G272=10,Audit!W272,"")</f>
        <v>#N/A</v>
      </c>
      <c r="AZ1507" s="47" t="e">
        <f t="shared" si="714"/>
        <v>#N/A</v>
      </c>
      <c r="BA1507" s="50" t="e">
        <f>VLOOKUP(Audit!H272,$V$3:$AE$12,8,FALSE)&amp; Audit!U272 &amp; IF(Audit!H272=10,Audit!V272,"")</f>
        <v>#N/A</v>
      </c>
      <c r="BB1507" s="50" t="e">
        <f>VLOOKUP(Audit!H272,$V$13:$AE$22,8,FALSE) &amp; IF(Audit!H272=10,Audit!W272,"")</f>
        <v>#N/A</v>
      </c>
      <c r="BC1507" s="47" t="e">
        <f t="shared" si="715"/>
        <v>#N/A</v>
      </c>
      <c r="BD1507" s="50" t="e">
        <f>VLOOKUP(Audit!I272,$V$3:$AE$12,9,FALSE)&amp; IF(Audit!I272=10,Audit!V272,"")</f>
        <v>#N/A</v>
      </c>
      <c r="BE1507" s="50" t="e">
        <f>VLOOKUP(Audit!I272,$V$13:$AE$22,9,FALSE) &amp; IF(Audit!I272=10,Audit!W272,"") &amp; IF(Audit!I272&lt;&gt;1,U1507,"")</f>
        <v>#N/A</v>
      </c>
      <c r="BF1507" s="47" t="e">
        <f t="shared" si="716"/>
        <v>#N/A</v>
      </c>
      <c r="BG1507" s="50" t="e">
        <f>VLOOKUP(Audit!J272,$V$3:$AE$12,10,FALSE) &amp; Audit!S272 &amp; IF(Audit!J272=10,Audit!V272,"")</f>
        <v>#N/A</v>
      </c>
      <c r="BH1507" s="50" t="e">
        <f>VLOOKUP(Audit!J272,$V$13:$AE$22,10,FALSE) &amp; IF(Audit!J272=10,Audit!W272,"") &amp; IF(Audit!J272&lt;&gt;1,U1507,"")</f>
        <v>#N/A</v>
      </c>
      <c r="BI1507" s="47" t="e">
        <f t="shared" si="717"/>
        <v>#N/A</v>
      </c>
      <c r="BJ1507" s="48" t="str">
        <f t="shared" si="718"/>
        <v/>
      </c>
      <c r="BK1507" s="48" t="str">
        <f t="shared" si="719"/>
        <v/>
      </c>
      <c r="BL1507" s="48" t="str">
        <f t="shared" si="720"/>
        <v/>
      </c>
      <c r="BM1507" s="48" t="str">
        <f t="shared" si="721"/>
        <v/>
      </c>
      <c r="BN1507" s="48" t="str">
        <f t="shared" si="722"/>
        <v/>
      </c>
      <c r="BO1507" s="48" t="str">
        <f t="shared" si="723"/>
        <v/>
      </c>
      <c r="BP1507" s="48" t="str">
        <f t="shared" si="724"/>
        <v/>
      </c>
      <c r="BQ1507" s="48" t="str">
        <f t="shared" si="725"/>
        <v/>
      </c>
      <c r="BR1507" s="48" t="str">
        <f t="shared" si="726"/>
        <v/>
      </c>
      <c r="BS1507" s="48" t="str">
        <f t="shared" si="727"/>
        <v/>
      </c>
      <c r="BT1507" s="48" t="str">
        <f t="shared" si="728"/>
        <v/>
      </c>
      <c r="BU1507" s="48" t="str">
        <f t="shared" si="729"/>
        <v/>
      </c>
    </row>
    <row r="1508" spans="1:73">
      <c r="A1508" s="10">
        <f>Audit!A273</f>
        <v>0</v>
      </c>
      <c r="B1508" s="10" t="e">
        <f t="shared" si="700"/>
        <v>#N/A</v>
      </c>
      <c r="C1508" s="17" t="e">
        <f>VLOOKUP(Audit!B273,$V$3:$AE$12,2,FALSE) &amp; VLOOKUP(Audit!B273,$V$13:$AE$22,2,FALSE)&amp; IF(Audit!B273=10,Audit!V273&amp;Audit!W273,"")</f>
        <v>#N/A</v>
      </c>
      <c r="D1508" s="17" t="e">
        <f>VLOOKUP(Audit!C273,$V$3:$AE$12,3,FALSE) &amp; VLOOKUP(Audit!C273,$V$13:$AE$22,3,FALSE) &amp;IF(Audit!C273=10,Audit!V273&amp;Audit!W273,"")</f>
        <v>#N/A</v>
      </c>
      <c r="E1508" s="17" t="e">
        <f>VLOOKUP(Audit!D273,$V$3:$AE$12,4,FALSE)&amp; Audit!T273 &amp; VLOOKUP(Audit!D273,$V$13:$AE$22,4,FALSE)&amp; IF(Audit!D273=10,Audit!V273&amp;Audit!W273,"")</f>
        <v>#N/A</v>
      </c>
      <c r="F1508" s="17" t="e">
        <f>VLOOKUP(Audit!E273,$V$3:$AE$12,5,FALSE) &amp; VLOOKUP(Audit!E273,$V$13:$AE$22,5,FALSE)&amp; IF(Audit!E273=10,Audit!V273&amp;Audit!W273,"")</f>
        <v>#N/A</v>
      </c>
      <c r="G1508" s="17" t="e">
        <f>VLOOKUP(Audit!F273,$V$3:$AE$12,6,FALSE) &amp; VLOOKUP(Audit!F273,$V$13:$AE$22,6,FALSE)&amp; IF(Audit!F273=10,Audit!V273&amp;Audit!W273,"")</f>
        <v>#N/A</v>
      </c>
      <c r="H1508" s="17" t="e">
        <f>VLOOKUP(Audit!G273,$V$3:$AE$12,7,FALSE) &amp; VLOOKUP(Audit!G273,$V$13:$AE$22,7,FALSE)&amp;IF(Audit!G273=10,Audit!V273&amp;Audit!W273,"")</f>
        <v>#N/A</v>
      </c>
      <c r="I1508" s="17" t="e">
        <f>VLOOKUP(Audit!H273,$V$3:$AE$12,8,FALSE) &amp; Audit!U273 &amp; VLOOKUP(Audit!H273,$V$13:$AE$22,8,FALSE)&amp;IF(Audit!H273=10,Audit!V273&amp;Audit!W273,"")</f>
        <v>#N/A</v>
      </c>
      <c r="J1508" s="17" t="e">
        <f>VLOOKUP(Audit!I273,$V$3:$AE$12,9,FALSE) &amp; VLOOKUP(Audit!I273,$V$13:$AE$22,9,FALSE) &amp; IF(Audit!I273=10,Audit!V273&amp;Audit!W273,"") &amp; IF(Audit!I273&lt;&gt;1,U1508,"")</f>
        <v>#N/A</v>
      </c>
      <c r="K1508" s="17" t="e">
        <f>VLOOKUP(Audit!J273,$V$3:$AE$12,10,FALSE) &amp; Audit!S273 &amp; VLOOKUP(Audit!J273,$V$13:$AE$22,10,FALSE) &amp; IF(Audit!J273=10,Audit!V273&amp;Audit!W273,"") &amp; IF(Audit!J273&lt;&gt;1,U1508,"")</f>
        <v>#N/A</v>
      </c>
      <c r="L1508" s="10">
        <f>Audit!K273</f>
        <v>0</v>
      </c>
      <c r="M1508" s="10" t="e">
        <f t="shared" si="701"/>
        <v>#N/A</v>
      </c>
      <c r="N1508" s="10" t="e">
        <f t="shared" si="702"/>
        <v>#N/A</v>
      </c>
      <c r="O1508" s="10" t="e">
        <f t="shared" si="703"/>
        <v>#N/A</v>
      </c>
      <c r="P1508" s="10" t="e">
        <f t="shared" si="704"/>
        <v>#N/A</v>
      </c>
      <c r="Q1508" s="10" t="e">
        <f t="shared" si="705"/>
        <v>#N/A</v>
      </c>
      <c r="R1508" s="10" t="e">
        <f t="shared" si="706"/>
        <v>#N/A</v>
      </c>
      <c r="S1508" s="10" t="e">
        <f t="shared" si="707"/>
        <v>#N/A</v>
      </c>
      <c r="T1508" s="10" t="e">
        <f t="shared" si="708"/>
        <v>#N/A</v>
      </c>
      <c r="U1508" s="17" t="str">
        <f>IF(Audit!M273="","",VLOOKUP(Audit!M273,$W$26:$X$35,2,FALSE)) &amp; Audit!N273 &amp; IF(Audit!O273="","",IF(Audit!N273&lt;=1.4,VLOOKUP(Audit!O273,$W$38:X1553,2,FALSE),VLOOKUP(Audit!O273,$W$51:$X$61,2,FALSE))) &amp; IF(Audit!P273="","",VLOOKUP(Audit!P273,$Y$26:$Z$35,2,FALSE) &amp; Audit!Q273 &amp; IF(Audit!O273="","",IF(Audit!Q273&lt;=1.4,VLOOKUP(Audit!R273,$Y$38:$Z$48,2,FALSE),VLOOKUP(Audit!R273,$Y$51:$Z$61,2,FALSE))))</f>
        <v/>
      </c>
      <c r="V1508" s="21"/>
      <c r="AH1508" s="49">
        <f>Audit!A273</f>
        <v>0</v>
      </c>
      <c r="AI1508" s="50" t="e">
        <f>VLOOKUP(Audit!B273,$V$3:$AE$12,2,FALSE)&amp; IF(Audit!B273=10,Audit!V273,"")</f>
        <v>#N/A</v>
      </c>
      <c r="AJ1508" s="50" t="e">
        <f>VLOOKUP(Audit!B273,$V$13:$AE$22,2,FALSE)&amp; IF(Audit!B273=10,Audit!W273,"")</f>
        <v>#N/A</v>
      </c>
      <c r="AK1508" s="47" t="e">
        <f t="shared" si="709"/>
        <v>#N/A</v>
      </c>
      <c r="AL1508" s="50" t="e">
        <f>VLOOKUP(Audit!C273,$V$3:$AE$12,3,FALSE)&amp; IF(Audit!C273=10,Audit!V273,"")</f>
        <v>#N/A</v>
      </c>
      <c r="AM1508" s="50" t="e">
        <f>VLOOKUP(Audit!C273,$V$13:$AE$22,3,FALSE)&amp; IF(Audit!C273=10,Audit!W273,"")</f>
        <v>#N/A</v>
      </c>
      <c r="AN1508" s="47" t="e">
        <f t="shared" si="710"/>
        <v>#N/A</v>
      </c>
      <c r="AO1508" s="50" t="e">
        <f>VLOOKUP(Audit!D273,$V$3:$AE$12,4,FALSE) &amp;  Audit!T273 &amp; IF(Audit!D273=10,Audit!V273,"")</f>
        <v>#N/A</v>
      </c>
      <c r="AP1508" s="50" t="e">
        <f>VLOOKUP(Audit!D273,$V$13:$AE$22,4,FALSE)&amp; IF(Audit!D273=10,Audit!W273,"")</f>
        <v>#N/A</v>
      </c>
      <c r="AQ1508" s="47" t="e">
        <f t="shared" si="711"/>
        <v>#N/A</v>
      </c>
      <c r="AR1508" s="50" t="e">
        <f>VLOOKUP(Audit!E273,$V$3:$AE$12,5,FALSE)&amp; IF(Audit!E273=10,Audit!V273,"")</f>
        <v>#N/A</v>
      </c>
      <c r="AS1508" s="50" t="e">
        <f>VLOOKUP(Audit!E273,$V$13:$AE$22,5,FALSE)&amp; IF(Audit!E273=10,Audit!W273,"")</f>
        <v>#N/A</v>
      </c>
      <c r="AT1508" s="47" t="e">
        <f t="shared" si="712"/>
        <v>#N/A</v>
      </c>
      <c r="AU1508" s="50" t="e">
        <f>VLOOKUP(Audit!F273,$V$3:$AE$12,6,FALSE)&amp; IF(Audit!F273=10,Audit!V273,"")</f>
        <v>#N/A</v>
      </c>
      <c r="AV1508" s="50" t="e">
        <f>VLOOKUP(Audit!F273,$V$13:$AE$22,6,FALSE)&amp; IF(Audit!F273=10,Audit!W273,"")</f>
        <v>#N/A</v>
      </c>
      <c r="AW1508" s="47" t="e">
        <f t="shared" si="713"/>
        <v>#N/A</v>
      </c>
      <c r="AX1508" s="50" t="e">
        <f>VLOOKUP(Audit!G273,$V$3:$AE$12,7,FALSE)&amp; IF(Audit!G273=10,Audit!V273,"")</f>
        <v>#N/A</v>
      </c>
      <c r="AY1508" s="50" t="e">
        <f>VLOOKUP(Audit!G273,$V$13:$AE$22,7,FALSE) &amp; IF(Audit!G273=10,Audit!W273,"")</f>
        <v>#N/A</v>
      </c>
      <c r="AZ1508" s="47" t="e">
        <f t="shared" si="714"/>
        <v>#N/A</v>
      </c>
      <c r="BA1508" s="50" t="e">
        <f>VLOOKUP(Audit!H273,$V$3:$AE$12,8,FALSE)&amp; Audit!U273 &amp; IF(Audit!H273=10,Audit!V273,"")</f>
        <v>#N/A</v>
      </c>
      <c r="BB1508" s="50" t="e">
        <f>VLOOKUP(Audit!H273,$V$13:$AE$22,8,FALSE) &amp; IF(Audit!H273=10,Audit!W273,"")</f>
        <v>#N/A</v>
      </c>
      <c r="BC1508" s="47" t="e">
        <f t="shared" si="715"/>
        <v>#N/A</v>
      </c>
      <c r="BD1508" s="50" t="e">
        <f>VLOOKUP(Audit!I273,$V$3:$AE$12,9,FALSE)&amp; IF(Audit!I273=10,Audit!V273,"")</f>
        <v>#N/A</v>
      </c>
      <c r="BE1508" s="50" t="e">
        <f>VLOOKUP(Audit!I273,$V$13:$AE$22,9,FALSE) &amp; IF(Audit!I273=10,Audit!W273,"") &amp; IF(Audit!I273&lt;&gt;1,U1508,"")</f>
        <v>#N/A</v>
      </c>
      <c r="BF1508" s="47" t="e">
        <f t="shared" si="716"/>
        <v>#N/A</v>
      </c>
      <c r="BG1508" s="50" t="e">
        <f>VLOOKUP(Audit!J273,$V$3:$AE$12,10,FALSE) &amp; Audit!S273 &amp; IF(Audit!J273=10,Audit!V273,"")</f>
        <v>#N/A</v>
      </c>
      <c r="BH1508" s="50" t="e">
        <f>VLOOKUP(Audit!J273,$V$13:$AE$22,10,FALSE) &amp; IF(Audit!J273=10,Audit!W273,"") &amp; IF(Audit!J273&lt;&gt;1,U1508,"")</f>
        <v>#N/A</v>
      </c>
      <c r="BI1508" s="47" t="e">
        <f t="shared" si="717"/>
        <v>#N/A</v>
      </c>
      <c r="BJ1508" s="48" t="str">
        <f t="shared" si="718"/>
        <v/>
      </c>
      <c r="BK1508" s="48" t="str">
        <f t="shared" si="719"/>
        <v/>
      </c>
      <c r="BL1508" s="48" t="str">
        <f t="shared" si="720"/>
        <v/>
      </c>
      <c r="BM1508" s="48" t="str">
        <f t="shared" si="721"/>
        <v/>
      </c>
      <c r="BN1508" s="48" t="str">
        <f t="shared" si="722"/>
        <v/>
      </c>
      <c r="BO1508" s="48" t="str">
        <f t="shared" si="723"/>
        <v/>
      </c>
      <c r="BP1508" s="48" t="str">
        <f t="shared" si="724"/>
        <v/>
      </c>
      <c r="BQ1508" s="48" t="str">
        <f t="shared" si="725"/>
        <v/>
      </c>
      <c r="BR1508" s="48" t="str">
        <f t="shared" si="726"/>
        <v/>
      </c>
      <c r="BS1508" s="48" t="str">
        <f t="shared" si="727"/>
        <v/>
      </c>
      <c r="BT1508" s="48" t="str">
        <f t="shared" si="728"/>
        <v/>
      </c>
      <c r="BU1508" s="48" t="str">
        <f t="shared" si="729"/>
        <v/>
      </c>
    </row>
    <row r="1509" spans="1:73">
      <c r="A1509" s="10">
        <f>Audit!A274</f>
        <v>0</v>
      </c>
      <c r="B1509" s="10" t="e">
        <f t="shared" si="700"/>
        <v>#N/A</v>
      </c>
      <c r="C1509" s="17" t="e">
        <f>VLOOKUP(Audit!B274,$V$3:$AE$12,2,FALSE) &amp; VLOOKUP(Audit!B274,$V$13:$AE$22,2,FALSE)&amp; IF(Audit!B274=10,Audit!V274&amp;Audit!W274,"")</f>
        <v>#N/A</v>
      </c>
      <c r="D1509" s="17" t="e">
        <f>VLOOKUP(Audit!C274,$V$3:$AE$12,3,FALSE) &amp; VLOOKUP(Audit!C274,$V$13:$AE$22,3,FALSE) &amp;IF(Audit!C274=10,Audit!V274&amp;Audit!W274,"")</f>
        <v>#N/A</v>
      </c>
      <c r="E1509" s="17" t="e">
        <f>VLOOKUP(Audit!D274,$V$3:$AE$12,4,FALSE)&amp; Audit!T274 &amp; VLOOKUP(Audit!D274,$V$13:$AE$22,4,FALSE)&amp; IF(Audit!D274=10,Audit!V274&amp;Audit!W274,"")</f>
        <v>#N/A</v>
      </c>
      <c r="F1509" s="17" t="e">
        <f>VLOOKUP(Audit!E274,$V$3:$AE$12,5,FALSE) &amp; VLOOKUP(Audit!E274,$V$13:$AE$22,5,FALSE)&amp; IF(Audit!E274=10,Audit!V274&amp;Audit!W274,"")</f>
        <v>#N/A</v>
      </c>
      <c r="G1509" s="17" t="e">
        <f>VLOOKUP(Audit!F274,$V$3:$AE$12,6,FALSE) &amp; VLOOKUP(Audit!F274,$V$13:$AE$22,6,FALSE)&amp; IF(Audit!F274=10,Audit!V274&amp;Audit!W274,"")</f>
        <v>#N/A</v>
      </c>
      <c r="H1509" s="17" t="e">
        <f>VLOOKUP(Audit!G274,$V$3:$AE$12,7,FALSE) &amp; VLOOKUP(Audit!G274,$V$13:$AE$22,7,FALSE)&amp;IF(Audit!G274=10,Audit!V274&amp;Audit!W274,"")</f>
        <v>#N/A</v>
      </c>
      <c r="I1509" s="17" t="e">
        <f>VLOOKUP(Audit!H274,$V$3:$AE$12,8,FALSE) &amp; Audit!U274 &amp; VLOOKUP(Audit!H274,$V$13:$AE$22,8,FALSE)&amp;IF(Audit!H274=10,Audit!V274&amp;Audit!W274,"")</f>
        <v>#N/A</v>
      </c>
      <c r="J1509" s="17" t="e">
        <f>VLOOKUP(Audit!I274,$V$3:$AE$12,9,FALSE) &amp; VLOOKUP(Audit!I274,$V$13:$AE$22,9,FALSE) &amp; IF(Audit!I274=10,Audit!V274&amp;Audit!W274,"") &amp; IF(Audit!I274&lt;&gt;1,U1509,"")</f>
        <v>#N/A</v>
      </c>
      <c r="K1509" s="17" t="e">
        <f>VLOOKUP(Audit!J274,$V$3:$AE$12,10,FALSE) &amp; Audit!S274 &amp; VLOOKUP(Audit!J274,$V$13:$AE$22,10,FALSE) &amp; IF(Audit!J274=10,Audit!V274&amp;Audit!W274,"") &amp; IF(Audit!J274&lt;&gt;1,U1509,"")</f>
        <v>#N/A</v>
      </c>
      <c r="L1509" s="10">
        <f>Audit!K274</f>
        <v>0</v>
      </c>
      <c r="M1509" s="10" t="e">
        <f t="shared" si="701"/>
        <v>#N/A</v>
      </c>
      <c r="N1509" s="10" t="e">
        <f t="shared" si="702"/>
        <v>#N/A</v>
      </c>
      <c r="O1509" s="10" t="e">
        <f t="shared" si="703"/>
        <v>#N/A</v>
      </c>
      <c r="P1509" s="10" t="e">
        <f t="shared" si="704"/>
        <v>#N/A</v>
      </c>
      <c r="Q1509" s="10" t="e">
        <f t="shared" si="705"/>
        <v>#N/A</v>
      </c>
      <c r="R1509" s="10" t="e">
        <f t="shared" si="706"/>
        <v>#N/A</v>
      </c>
      <c r="S1509" s="10" t="e">
        <f t="shared" si="707"/>
        <v>#N/A</v>
      </c>
      <c r="T1509" s="10" t="e">
        <f t="shared" si="708"/>
        <v>#N/A</v>
      </c>
      <c r="U1509" s="17" t="str">
        <f>IF(Audit!M274="","",VLOOKUP(Audit!M274,$W$26:$X$35,2,FALSE)) &amp; Audit!N274 &amp; IF(Audit!O274="","",IF(Audit!N274&lt;=1.4,VLOOKUP(Audit!O274,$W$38:X1554,2,FALSE),VLOOKUP(Audit!O274,$W$51:$X$61,2,FALSE))) &amp; IF(Audit!P274="","",VLOOKUP(Audit!P274,$Y$26:$Z$35,2,FALSE) &amp; Audit!Q274 &amp; IF(Audit!O274="","",IF(Audit!Q274&lt;=1.4,VLOOKUP(Audit!R274,$Y$38:$Z$48,2,FALSE),VLOOKUP(Audit!R274,$Y$51:$Z$61,2,FALSE))))</f>
        <v/>
      </c>
      <c r="V1509" s="21"/>
      <c r="AH1509" s="49">
        <f>Audit!A274</f>
        <v>0</v>
      </c>
      <c r="AI1509" s="50" t="e">
        <f>VLOOKUP(Audit!B274,$V$3:$AE$12,2,FALSE)&amp; IF(Audit!B274=10,Audit!V274,"")</f>
        <v>#N/A</v>
      </c>
      <c r="AJ1509" s="50" t="e">
        <f>VLOOKUP(Audit!B274,$V$13:$AE$22,2,FALSE)&amp; IF(Audit!B274=10,Audit!W274,"")</f>
        <v>#N/A</v>
      </c>
      <c r="AK1509" s="47" t="e">
        <f t="shared" si="709"/>
        <v>#N/A</v>
      </c>
      <c r="AL1509" s="50" t="e">
        <f>VLOOKUP(Audit!C274,$V$3:$AE$12,3,FALSE)&amp; IF(Audit!C274=10,Audit!V274,"")</f>
        <v>#N/A</v>
      </c>
      <c r="AM1509" s="50" t="e">
        <f>VLOOKUP(Audit!C274,$V$13:$AE$22,3,FALSE)&amp; IF(Audit!C274=10,Audit!W274,"")</f>
        <v>#N/A</v>
      </c>
      <c r="AN1509" s="47" t="e">
        <f t="shared" si="710"/>
        <v>#N/A</v>
      </c>
      <c r="AO1509" s="50" t="e">
        <f>VLOOKUP(Audit!D274,$V$3:$AE$12,4,FALSE) &amp;  Audit!T274 &amp; IF(Audit!D274=10,Audit!V274,"")</f>
        <v>#N/A</v>
      </c>
      <c r="AP1509" s="50" t="e">
        <f>VLOOKUP(Audit!D274,$V$13:$AE$22,4,FALSE)&amp; IF(Audit!D274=10,Audit!W274,"")</f>
        <v>#N/A</v>
      </c>
      <c r="AQ1509" s="47" t="e">
        <f t="shared" si="711"/>
        <v>#N/A</v>
      </c>
      <c r="AR1509" s="50" t="e">
        <f>VLOOKUP(Audit!E274,$V$3:$AE$12,5,FALSE)&amp; IF(Audit!E274=10,Audit!V274,"")</f>
        <v>#N/A</v>
      </c>
      <c r="AS1509" s="50" t="e">
        <f>VLOOKUP(Audit!E274,$V$13:$AE$22,5,FALSE)&amp; IF(Audit!E274=10,Audit!W274,"")</f>
        <v>#N/A</v>
      </c>
      <c r="AT1509" s="47" t="e">
        <f t="shared" si="712"/>
        <v>#N/A</v>
      </c>
      <c r="AU1509" s="50" t="e">
        <f>VLOOKUP(Audit!F274,$V$3:$AE$12,6,FALSE)&amp; IF(Audit!F274=10,Audit!V274,"")</f>
        <v>#N/A</v>
      </c>
      <c r="AV1509" s="50" t="e">
        <f>VLOOKUP(Audit!F274,$V$13:$AE$22,6,FALSE)&amp; IF(Audit!F274=10,Audit!W274,"")</f>
        <v>#N/A</v>
      </c>
      <c r="AW1509" s="47" t="e">
        <f t="shared" si="713"/>
        <v>#N/A</v>
      </c>
      <c r="AX1509" s="50" t="e">
        <f>VLOOKUP(Audit!G274,$V$3:$AE$12,7,FALSE)&amp; IF(Audit!G274=10,Audit!V274,"")</f>
        <v>#N/A</v>
      </c>
      <c r="AY1509" s="50" t="e">
        <f>VLOOKUP(Audit!G274,$V$13:$AE$22,7,FALSE) &amp; IF(Audit!G274=10,Audit!W274,"")</f>
        <v>#N/A</v>
      </c>
      <c r="AZ1509" s="47" t="e">
        <f t="shared" si="714"/>
        <v>#N/A</v>
      </c>
      <c r="BA1509" s="50" t="e">
        <f>VLOOKUP(Audit!H274,$V$3:$AE$12,8,FALSE)&amp; Audit!U274 &amp; IF(Audit!H274=10,Audit!V274,"")</f>
        <v>#N/A</v>
      </c>
      <c r="BB1509" s="50" t="e">
        <f>VLOOKUP(Audit!H274,$V$13:$AE$22,8,FALSE) &amp; IF(Audit!H274=10,Audit!W274,"")</f>
        <v>#N/A</v>
      </c>
      <c r="BC1509" s="47" t="e">
        <f t="shared" si="715"/>
        <v>#N/A</v>
      </c>
      <c r="BD1509" s="50" t="e">
        <f>VLOOKUP(Audit!I274,$V$3:$AE$12,9,FALSE)&amp; IF(Audit!I274=10,Audit!V274,"")</f>
        <v>#N/A</v>
      </c>
      <c r="BE1509" s="50" t="e">
        <f>VLOOKUP(Audit!I274,$V$13:$AE$22,9,FALSE) &amp; IF(Audit!I274=10,Audit!W274,"") &amp; IF(Audit!I274&lt;&gt;1,U1509,"")</f>
        <v>#N/A</v>
      </c>
      <c r="BF1509" s="47" t="e">
        <f t="shared" si="716"/>
        <v>#N/A</v>
      </c>
      <c r="BG1509" s="50" t="e">
        <f>VLOOKUP(Audit!J274,$V$3:$AE$12,10,FALSE) &amp; Audit!S274 &amp; IF(Audit!J274=10,Audit!V274,"")</f>
        <v>#N/A</v>
      </c>
      <c r="BH1509" s="50" t="e">
        <f>VLOOKUP(Audit!J274,$V$13:$AE$22,10,FALSE) &amp; IF(Audit!J274=10,Audit!W274,"") &amp; IF(Audit!J274&lt;&gt;1,U1509,"")</f>
        <v>#N/A</v>
      </c>
      <c r="BI1509" s="47" t="e">
        <f t="shared" si="717"/>
        <v>#N/A</v>
      </c>
      <c r="BJ1509" s="48" t="str">
        <f t="shared" si="718"/>
        <v/>
      </c>
      <c r="BK1509" s="48" t="str">
        <f t="shared" si="719"/>
        <v/>
      </c>
      <c r="BL1509" s="48" t="str">
        <f t="shared" si="720"/>
        <v/>
      </c>
      <c r="BM1509" s="48" t="str">
        <f t="shared" si="721"/>
        <v/>
      </c>
      <c r="BN1509" s="48" t="str">
        <f t="shared" si="722"/>
        <v/>
      </c>
      <c r="BO1509" s="48" t="str">
        <f t="shared" si="723"/>
        <v/>
      </c>
      <c r="BP1509" s="48" t="str">
        <f t="shared" si="724"/>
        <v/>
      </c>
      <c r="BQ1509" s="48" t="str">
        <f t="shared" si="725"/>
        <v/>
      </c>
      <c r="BR1509" s="48" t="str">
        <f t="shared" si="726"/>
        <v/>
      </c>
      <c r="BS1509" s="48" t="str">
        <f t="shared" si="727"/>
        <v/>
      </c>
      <c r="BT1509" s="48" t="str">
        <f t="shared" si="728"/>
        <v/>
      </c>
      <c r="BU1509" s="48" t="str">
        <f t="shared" si="729"/>
        <v/>
      </c>
    </row>
    <row r="1510" spans="1:73">
      <c r="A1510" s="10">
        <f>Audit!A275</f>
        <v>0</v>
      </c>
      <c r="B1510" s="10" t="e">
        <f t="shared" si="700"/>
        <v>#N/A</v>
      </c>
      <c r="C1510" s="17" t="e">
        <f>VLOOKUP(Audit!B275,$V$3:$AE$12,2,FALSE) &amp; VLOOKUP(Audit!B275,$V$13:$AE$22,2,FALSE)&amp; IF(Audit!B275=10,Audit!V275&amp;Audit!W275,"")</f>
        <v>#N/A</v>
      </c>
      <c r="D1510" s="17" t="e">
        <f>VLOOKUP(Audit!C275,$V$3:$AE$12,3,FALSE) &amp; VLOOKUP(Audit!C275,$V$13:$AE$22,3,FALSE) &amp;IF(Audit!C275=10,Audit!V275&amp;Audit!W275,"")</f>
        <v>#N/A</v>
      </c>
      <c r="E1510" s="17" t="e">
        <f>VLOOKUP(Audit!D275,$V$3:$AE$12,4,FALSE)&amp; Audit!T275 &amp; VLOOKUP(Audit!D275,$V$13:$AE$22,4,FALSE)&amp; IF(Audit!D275=10,Audit!V275&amp;Audit!W275,"")</f>
        <v>#N/A</v>
      </c>
      <c r="F1510" s="17" t="e">
        <f>VLOOKUP(Audit!E275,$V$3:$AE$12,5,FALSE) &amp; VLOOKUP(Audit!E275,$V$13:$AE$22,5,FALSE)&amp; IF(Audit!E275=10,Audit!V275&amp;Audit!W275,"")</f>
        <v>#N/A</v>
      </c>
      <c r="G1510" s="17" t="e">
        <f>VLOOKUP(Audit!F275,$V$3:$AE$12,6,FALSE) &amp; VLOOKUP(Audit!F275,$V$13:$AE$22,6,FALSE)&amp; IF(Audit!F275=10,Audit!V275&amp;Audit!W275,"")</f>
        <v>#N/A</v>
      </c>
      <c r="H1510" s="17" t="e">
        <f>VLOOKUP(Audit!G275,$V$3:$AE$12,7,FALSE) &amp; VLOOKUP(Audit!G275,$V$13:$AE$22,7,FALSE)&amp;IF(Audit!G275=10,Audit!V275&amp;Audit!W275,"")</f>
        <v>#N/A</v>
      </c>
      <c r="I1510" s="17" t="e">
        <f>VLOOKUP(Audit!H275,$V$3:$AE$12,8,FALSE) &amp; Audit!U275 &amp; VLOOKUP(Audit!H275,$V$13:$AE$22,8,FALSE)&amp;IF(Audit!H275=10,Audit!V275&amp;Audit!W275,"")</f>
        <v>#N/A</v>
      </c>
      <c r="J1510" s="17" t="e">
        <f>VLOOKUP(Audit!I275,$V$3:$AE$12,9,FALSE) &amp; VLOOKUP(Audit!I275,$V$13:$AE$22,9,FALSE) &amp; IF(Audit!I275=10,Audit!V275&amp;Audit!W275,"") &amp; IF(Audit!I275&lt;&gt;1,U1510,"")</f>
        <v>#N/A</v>
      </c>
      <c r="K1510" s="17" t="e">
        <f>VLOOKUP(Audit!J275,$V$3:$AE$12,10,FALSE) &amp; Audit!S275 &amp; VLOOKUP(Audit!J275,$V$13:$AE$22,10,FALSE) &amp; IF(Audit!J275=10,Audit!V275&amp;Audit!W275,"") &amp; IF(Audit!J275&lt;&gt;1,U1510,"")</f>
        <v>#N/A</v>
      </c>
      <c r="L1510" s="10">
        <f>Audit!K275</f>
        <v>0</v>
      </c>
      <c r="M1510" s="10" t="e">
        <f t="shared" si="701"/>
        <v>#N/A</v>
      </c>
      <c r="N1510" s="10" t="e">
        <f t="shared" si="702"/>
        <v>#N/A</v>
      </c>
      <c r="O1510" s="10" t="e">
        <f t="shared" si="703"/>
        <v>#N/A</v>
      </c>
      <c r="P1510" s="10" t="e">
        <f t="shared" si="704"/>
        <v>#N/A</v>
      </c>
      <c r="Q1510" s="10" t="e">
        <f t="shared" si="705"/>
        <v>#N/A</v>
      </c>
      <c r="R1510" s="10" t="e">
        <f t="shared" si="706"/>
        <v>#N/A</v>
      </c>
      <c r="S1510" s="10" t="e">
        <f t="shared" si="707"/>
        <v>#N/A</v>
      </c>
      <c r="T1510" s="10" t="e">
        <f t="shared" si="708"/>
        <v>#N/A</v>
      </c>
      <c r="U1510" s="17" t="str">
        <f>IF(Audit!M275="","",VLOOKUP(Audit!M275,$W$26:$X$35,2,FALSE)) &amp; Audit!N275 &amp; IF(Audit!O275="","",IF(Audit!N275&lt;=1.4,VLOOKUP(Audit!O275,$W$38:X1555,2,FALSE),VLOOKUP(Audit!O275,$W$51:$X$61,2,FALSE))) &amp; IF(Audit!P275="","",VLOOKUP(Audit!P275,$Y$26:$Z$35,2,FALSE) &amp; Audit!Q275 &amp; IF(Audit!O275="","",IF(Audit!Q275&lt;=1.4,VLOOKUP(Audit!R275,$Y$38:$Z$48,2,FALSE),VLOOKUP(Audit!R275,$Y$51:$Z$61,2,FALSE))))</f>
        <v/>
      </c>
      <c r="V1510" s="21"/>
      <c r="AH1510" s="49">
        <f>Audit!A275</f>
        <v>0</v>
      </c>
      <c r="AI1510" s="50" t="e">
        <f>VLOOKUP(Audit!B275,$V$3:$AE$12,2,FALSE)&amp; IF(Audit!B275=10,Audit!V275,"")</f>
        <v>#N/A</v>
      </c>
      <c r="AJ1510" s="50" t="e">
        <f>VLOOKUP(Audit!B275,$V$13:$AE$22,2,FALSE)&amp; IF(Audit!B275=10,Audit!W275,"")</f>
        <v>#N/A</v>
      </c>
      <c r="AK1510" s="47" t="e">
        <f t="shared" si="709"/>
        <v>#N/A</v>
      </c>
      <c r="AL1510" s="50" t="e">
        <f>VLOOKUP(Audit!C275,$V$3:$AE$12,3,FALSE)&amp; IF(Audit!C275=10,Audit!V275,"")</f>
        <v>#N/A</v>
      </c>
      <c r="AM1510" s="50" t="e">
        <f>VLOOKUP(Audit!C275,$V$13:$AE$22,3,FALSE)&amp; IF(Audit!C275=10,Audit!W275,"")</f>
        <v>#N/A</v>
      </c>
      <c r="AN1510" s="47" t="e">
        <f t="shared" si="710"/>
        <v>#N/A</v>
      </c>
      <c r="AO1510" s="50" t="e">
        <f>VLOOKUP(Audit!D275,$V$3:$AE$12,4,FALSE) &amp;  Audit!T275 &amp; IF(Audit!D275=10,Audit!V275,"")</f>
        <v>#N/A</v>
      </c>
      <c r="AP1510" s="50" t="e">
        <f>VLOOKUP(Audit!D275,$V$13:$AE$22,4,FALSE)&amp; IF(Audit!D275=10,Audit!W275,"")</f>
        <v>#N/A</v>
      </c>
      <c r="AQ1510" s="47" t="e">
        <f t="shared" si="711"/>
        <v>#N/A</v>
      </c>
      <c r="AR1510" s="50" t="e">
        <f>VLOOKUP(Audit!E275,$V$3:$AE$12,5,FALSE)&amp; IF(Audit!E275=10,Audit!V275,"")</f>
        <v>#N/A</v>
      </c>
      <c r="AS1510" s="50" t="e">
        <f>VLOOKUP(Audit!E275,$V$13:$AE$22,5,FALSE)&amp; IF(Audit!E275=10,Audit!W275,"")</f>
        <v>#N/A</v>
      </c>
      <c r="AT1510" s="47" t="e">
        <f t="shared" si="712"/>
        <v>#N/A</v>
      </c>
      <c r="AU1510" s="50" t="e">
        <f>VLOOKUP(Audit!F275,$V$3:$AE$12,6,FALSE)&amp; IF(Audit!F275=10,Audit!V275,"")</f>
        <v>#N/A</v>
      </c>
      <c r="AV1510" s="50" t="e">
        <f>VLOOKUP(Audit!F275,$V$13:$AE$22,6,FALSE)&amp; IF(Audit!F275=10,Audit!W275,"")</f>
        <v>#N/A</v>
      </c>
      <c r="AW1510" s="47" t="e">
        <f t="shared" si="713"/>
        <v>#N/A</v>
      </c>
      <c r="AX1510" s="50" t="e">
        <f>VLOOKUP(Audit!G275,$V$3:$AE$12,7,FALSE)&amp; IF(Audit!G275=10,Audit!V275,"")</f>
        <v>#N/A</v>
      </c>
      <c r="AY1510" s="50" t="e">
        <f>VLOOKUP(Audit!G275,$V$13:$AE$22,7,FALSE) &amp; IF(Audit!G275=10,Audit!W275,"")</f>
        <v>#N/A</v>
      </c>
      <c r="AZ1510" s="47" t="e">
        <f t="shared" si="714"/>
        <v>#N/A</v>
      </c>
      <c r="BA1510" s="50" t="e">
        <f>VLOOKUP(Audit!H275,$V$3:$AE$12,8,FALSE)&amp; Audit!U275 &amp; IF(Audit!H275=10,Audit!V275,"")</f>
        <v>#N/A</v>
      </c>
      <c r="BB1510" s="50" t="e">
        <f>VLOOKUP(Audit!H275,$V$13:$AE$22,8,FALSE) &amp; IF(Audit!H275=10,Audit!W275,"")</f>
        <v>#N/A</v>
      </c>
      <c r="BC1510" s="47" t="e">
        <f t="shared" si="715"/>
        <v>#N/A</v>
      </c>
      <c r="BD1510" s="50" t="e">
        <f>VLOOKUP(Audit!I275,$V$3:$AE$12,9,FALSE)&amp; IF(Audit!I275=10,Audit!V275,"")</f>
        <v>#N/A</v>
      </c>
      <c r="BE1510" s="50" t="e">
        <f>VLOOKUP(Audit!I275,$V$13:$AE$22,9,FALSE) &amp; IF(Audit!I275=10,Audit!W275,"") &amp; IF(Audit!I275&lt;&gt;1,U1510,"")</f>
        <v>#N/A</v>
      </c>
      <c r="BF1510" s="47" t="e">
        <f t="shared" si="716"/>
        <v>#N/A</v>
      </c>
      <c r="BG1510" s="50" t="e">
        <f>VLOOKUP(Audit!J275,$V$3:$AE$12,10,FALSE) &amp; Audit!S275 &amp; IF(Audit!J275=10,Audit!V275,"")</f>
        <v>#N/A</v>
      </c>
      <c r="BH1510" s="50" t="e">
        <f>VLOOKUP(Audit!J275,$V$13:$AE$22,10,FALSE) &amp; IF(Audit!J275=10,Audit!W275,"") &amp; IF(Audit!J275&lt;&gt;1,U1510,"")</f>
        <v>#N/A</v>
      </c>
      <c r="BI1510" s="47" t="e">
        <f t="shared" si="717"/>
        <v>#N/A</v>
      </c>
      <c r="BJ1510" s="48" t="str">
        <f t="shared" si="718"/>
        <v/>
      </c>
      <c r="BK1510" s="48" t="str">
        <f t="shared" si="719"/>
        <v/>
      </c>
      <c r="BL1510" s="48" t="str">
        <f t="shared" si="720"/>
        <v/>
      </c>
      <c r="BM1510" s="48" t="str">
        <f t="shared" si="721"/>
        <v/>
      </c>
      <c r="BN1510" s="48" t="str">
        <f t="shared" si="722"/>
        <v/>
      </c>
      <c r="BO1510" s="48" t="str">
        <f t="shared" si="723"/>
        <v/>
      </c>
      <c r="BP1510" s="48" t="str">
        <f t="shared" si="724"/>
        <v/>
      </c>
      <c r="BQ1510" s="48" t="str">
        <f t="shared" si="725"/>
        <v/>
      </c>
      <c r="BR1510" s="48" t="str">
        <f t="shared" si="726"/>
        <v/>
      </c>
      <c r="BS1510" s="48" t="str">
        <f t="shared" si="727"/>
        <v/>
      </c>
      <c r="BT1510" s="48" t="str">
        <f t="shared" si="728"/>
        <v/>
      </c>
      <c r="BU1510" s="48" t="str">
        <f t="shared" si="729"/>
        <v/>
      </c>
    </row>
    <row r="1511" spans="1:73">
      <c r="A1511" s="10">
        <f>Audit!A276</f>
        <v>0</v>
      </c>
      <c r="B1511" s="10" t="e">
        <f t="shared" si="700"/>
        <v>#N/A</v>
      </c>
      <c r="C1511" s="17" t="e">
        <f>VLOOKUP(Audit!B276,$V$3:$AE$12,2,FALSE) &amp; VLOOKUP(Audit!B276,$V$13:$AE$22,2,FALSE)&amp; IF(Audit!B276=10,Audit!V276&amp;Audit!W276,"")</f>
        <v>#N/A</v>
      </c>
      <c r="D1511" s="17" t="e">
        <f>VLOOKUP(Audit!C276,$V$3:$AE$12,3,FALSE) &amp; VLOOKUP(Audit!C276,$V$13:$AE$22,3,FALSE) &amp;IF(Audit!C276=10,Audit!V276&amp;Audit!W276,"")</f>
        <v>#N/A</v>
      </c>
      <c r="E1511" s="17" t="e">
        <f>VLOOKUP(Audit!D276,$V$3:$AE$12,4,FALSE)&amp; Audit!T276 &amp; VLOOKUP(Audit!D276,$V$13:$AE$22,4,FALSE)&amp; IF(Audit!D276=10,Audit!V276&amp;Audit!W276,"")</f>
        <v>#N/A</v>
      </c>
      <c r="F1511" s="17" t="e">
        <f>VLOOKUP(Audit!E276,$V$3:$AE$12,5,FALSE) &amp; VLOOKUP(Audit!E276,$V$13:$AE$22,5,FALSE)&amp; IF(Audit!E276=10,Audit!V276&amp;Audit!W276,"")</f>
        <v>#N/A</v>
      </c>
      <c r="G1511" s="17" t="e">
        <f>VLOOKUP(Audit!F276,$V$3:$AE$12,6,FALSE) &amp; VLOOKUP(Audit!F276,$V$13:$AE$22,6,FALSE)&amp; IF(Audit!F276=10,Audit!V276&amp;Audit!W276,"")</f>
        <v>#N/A</v>
      </c>
      <c r="H1511" s="17" t="e">
        <f>VLOOKUP(Audit!G276,$V$3:$AE$12,7,FALSE) &amp; VLOOKUP(Audit!G276,$V$13:$AE$22,7,FALSE)&amp;IF(Audit!G276=10,Audit!V276&amp;Audit!W276,"")</f>
        <v>#N/A</v>
      </c>
      <c r="I1511" s="17" t="e">
        <f>VLOOKUP(Audit!H276,$V$3:$AE$12,8,FALSE) &amp; Audit!U276 &amp; VLOOKUP(Audit!H276,$V$13:$AE$22,8,FALSE)&amp;IF(Audit!H276=10,Audit!V276&amp;Audit!W276,"")</f>
        <v>#N/A</v>
      </c>
      <c r="J1511" s="17" t="e">
        <f>VLOOKUP(Audit!I276,$V$3:$AE$12,9,FALSE) &amp; VLOOKUP(Audit!I276,$V$13:$AE$22,9,FALSE) &amp; IF(Audit!I276=10,Audit!V276&amp;Audit!W276,"") &amp; IF(Audit!I276&lt;&gt;1,U1511,"")</f>
        <v>#N/A</v>
      </c>
      <c r="K1511" s="17" t="e">
        <f>VLOOKUP(Audit!J276,$V$3:$AE$12,10,FALSE) &amp; Audit!S276 &amp; VLOOKUP(Audit!J276,$V$13:$AE$22,10,FALSE) &amp; IF(Audit!J276=10,Audit!V276&amp;Audit!W276,"") &amp; IF(Audit!J276&lt;&gt;1,U1511,"")</f>
        <v>#N/A</v>
      </c>
      <c r="L1511" s="10">
        <f>Audit!K276</f>
        <v>0</v>
      </c>
      <c r="M1511" s="10" t="e">
        <f t="shared" si="701"/>
        <v>#N/A</v>
      </c>
      <c r="N1511" s="10" t="e">
        <f t="shared" si="702"/>
        <v>#N/A</v>
      </c>
      <c r="O1511" s="10" t="e">
        <f t="shared" si="703"/>
        <v>#N/A</v>
      </c>
      <c r="P1511" s="10" t="e">
        <f t="shared" si="704"/>
        <v>#N/A</v>
      </c>
      <c r="Q1511" s="10" t="e">
        <f t="shared" si="705"/>
        <v>#N/A</v>
      </c>
      <c r="R1511" s="10" t="e">
        <f t="shared" si="706"/>
        <v>#N/A</v>
      </c>
      <c r="S1511" s="10" t="e">
        <f t="shared" si="707"/>
        <v>#N/A</v>
      </c>
      <c r="T1511" s="10" t="e">
        <f t="shared" si="708"/>
        <v>#N/A</v>
      </c>
      <c r="U1511" s="17" t="str">
        <f>IF(Audit!M276="","",VLOOKUP(Audit!M276,$W$26:$X$35,2,FALSE)) &amp; Audit!N276 &amp; IF(Audit!O276="","",IF(Audit!N276&lt;=1.4,VLOOKUP(Audit!O276,$W$38:X1556,2,FALSE),VLOOKUP(Audit!O276,$W$51:$X$61,2,FALSE))) &amp; IF(Audit!P276="","",VLOOKUP(Audit!P276,$Y$26:$Z$35,2,FALSE) &amp; Audit!Q276 &amp; IF(Audit!O276="","",IF(Audit!Q276&lt;=1.4,VLOOKUP(Audit!R276,$Y$38:$Z$48,2,FALSE),VLOOKUP(Audit!R276,$Y$51:$Z$61,2,FALSE))))</f>
        <v/>
      </c>
      <c r="V1511" s="21"/>
      <c r="AH1511" s="49">
        <f>Audit!A276</f>
        <v>0</v>
      </c>
      <c r="AI1511" s="50" t="e">
        <f>VLOOKUP(Audit!B276,$V$3:$AE$12,2,FALSE)&amp; IF(Audit!B276=10,Audit!V276,"")</f>
        <v>#N/A</v>
      </c>
      <c r="AJ1511" s="50" t="e">
        <f>VLOOKUP(Audit!B276,$V$13:$AE$22,2,FALSE)&amp; IF(Audit!B276=10,Audit!W276,"")</f>
        <v>#N/A</v>
      </c>
      <c r="AK1511" s="47" t="e">
        <f t="shared" si="709"/>
        <v>#N/A</v>
      </c>
      <c r="AL1511" s="50" t="e">
        <f>VLOOKUP(Audit!C276,$V$3:$AE$12,3,FALSE)&amp; IF(Audit!C276=10,Audit!V276,"")</f>
        <v>#N/A</v>
      </c>
      <c r="AM1511" s="50" t="e">
        <f>VLOOKUP(Audit!C276,$V$13:$AE$22,3,FALSE)&amp; IF(Audit!C276=10,Audit!W276,"")</f>
        <v>#N/A</v>
      </c>
      <c r="AN1511" s="47" t="e">
        <f t="shared" si="710"/>
        <v>#N/A</v>
      </c>
      <c r="AO1511" s="50" t="e">
        <f>VLOOKUP(Audit!D276,$V$3:$AE$12,4,FALSE) &amp;  Audit!T276 &amp; IF(Audit!D276=10,Audit!V276,"")</f>
        <v>#N/A</v>
      </c>
      <c r="AP1511" s="50" t="e">
        <f>VLOOKUP(Audit!D276,$V$13:$AE$22,4,FALSE)&amp; IF(Audit!D276=10,Audit!W276,"")</f>
        <v>#N/A</v>
      </c>
      <c r="AQ1511" s="47" t="e">
        <f t="shared" si="711"/>
        <v>#N/A</v>
      </c>
      <c r="AR1511" s="50" t="e">
        <f>VLOOKUP(Audit!E276,$V$3:$AE$12,5,FALSE)&amp; IF(Audit!E276=10,Audit!V276,"")</f>
        <v>#N/A</v>
      </c>
      <c r="AS1511" s="50" t="e">
        <f>VLOOKUP(Audit!E276,$V$13:$AE$22,5,FALSE)&amp; IF(Audit!E276=10,Audit!W276,"")</f>
        <v>#N/A</v>
      </c>
      <c r="AT1511" s="47" t="e">
        <f t="shared" si="712"/>
        <v>#N/A</v>
      </c>
      <c r="AU1511" s="50" t="e">
        <f>VLOOKUP(Audit!F276,$V$3:$AE$12,6,FALSE)&amp; IF(Audit!F276=10,Audit!V276,"")</f>
        <v>#N/A</v>
      </c>
      <c r="AV1511" s="50" t="e">
        <f>VLOOKUP(Audit!F276,$V$13:$AE$22,6,FALSE)&amp; IF(Audit!F276=10,Audit!W276,"")</f>
        <v>#N/A</v>
      </c>
      <c r="AW1511" s="47" t="e">
        <f t="shared" si="713"/>
        <v>#N/A</v>
      </c>
      <c r="AX1511" s="50" t="e">
        <f>VLOOKUP(Audit!G276,$V$3:$AE$12,7,FALSE)&amp; IF(Audit!G276=10,Audit!V276,"")</f>
        <v>#N/A</v>
      </c>
      <c r="AY1511" s="50" t="e">
        <f>VLOOKUP(Audit!G276,$V$13:$AE$22,7,FALSE) &amp; IF(Audit!G276=10,Audit!W276,"")</f>
        <v>#N/A</v>
      </c>
      <c r="AZ1511" s="47" t="e">
        <f t="shared" si="714"/>
        <v>#N/A</v>
      </c>
      <c r="BA1511" s="50" t="e">
        <f>VLOOKUP(Audit!H276,$V$3:$AE$12,8,FALSE)&amp; Audit!U276 &amp; IF(Audit!H276=10,Audit!V276,"")</f>
        <v>#N/A</v>
      </c>
      <c r="BB1511" s="50" t="e">
        <f>VLOOKUP(Audit!H276,$V$13:$AE$22,8,FALSE) &amp; IF(Audit!H276=10,Audit!W276,"")</f>
        <v>#N/A</v>
      </c>
      <c r="BC1511" s="47" t="e">
        <f t="shared" si="715"/>
        <v>#N/A</v>
      </c>
      <c r="BD1511" s="50" t="e">
        <f>VLOOKUP(Audit!I276,$V$3:$AE$12,9,FALSE)&amp; IF(Audit!I276=10,Audit!V276,"")</f>
        <v>#N/A</v>
      </c>
      <c r="BE1511" s="50" t="e">
        <f>VLOOKUP(Audit!I276,$V$13:$AE$22,9,FALSE) &amp; IF(Audit!I276=10,Audit!W276,"") &amp; IF(Audit!I276&lt;&gt;1,U1511,"")</f>
        <v>#N/A</v>
      </c>
      <c r="BF1511" s="47" t="e">
        <f t="shared" si="716"/>
        <v>#N/A</v>
      </c>
      <c r="BG1511" s="50" t="e">
        <f>VLOOKUP(Audit!J276,$V$3:$AE$12,10,FALSE) &amp; Audit!S276 &amp; IF(Audit!J276=10,Audit!V276,"")</f>
        <v>#N/A</v>
      </c>
      <c r="BH1511" s="50" t="e">
        <f>VLOOKUP(Audit!J276,$V$13:$AE$22,10,FALSE) &amp; IF(Audit!J276=10,Audit!W276,"") &amp; IF(Audit!J276&lt;&gt;1,U1511,"")</f>
        <v>#N/A</v>
      </c>
      <c r="BI1511" s="47" t="e">
        <f t="shared" si="717"/>
        <v>#N/A</v>
      </c>
      <c r="BJ1511" s="48" t="str">
        <f t="shared" si="718"/>
        <v/>
      </c>
      <c r="BK1511" s="48" t="str">
        <f t="shared" si="719"/>
        <v/>
      </c>
      <c r="BL1511" s="48" t="str">
        <f t="shared" si="720"/>
        <v/>
      </c>
      <c r="BM1511" s="48" t="str">
        <f t="shared" si="721"/>
        <v/>
      </c>
      <c r="BN1511" s="48" t="str">
        <f t="shared" si="722"/>
        <v/>
      </c>
      <c r="BO1511" s="48" t="str">
        <f t="shared" si="723"/>
        <v/>
      </c>
      <c r="BP1511" s="48" t="str">
        <f t="shared" si="724"/>
        <v/>
      </c>
      <c r="BQ1511" s="48" t="str">
        <f t="shared" si="725"/>
        <v/>
      </c>
      <c r="BR1511" s="48" t="str">
        <f t="shared" si="726"/>
        <v/>
      </c>
      <c r="BS1511" s="48" t="str">
        <f t="shared" si="727"/>
        <v/>
      </c>
      <c r="BT1511" s="48" t="str">
        <f t="shared" si="728"/>
        <v/>
      </c>
      <c r="BU1511" s="48" t="str">
        <f t="shared" si="729"/>
        <v/>
      </c>
    </row>
    <row r="1512" spans="1:73">
      <c r="A1512" s="10">
        <f>Audit!A277</f>
        <v>0</v>
      </c>
      <c r="B1512" s="10" t="e">
        <f t="shared" si="700"/>
        <v>#N/A</v>
      </c>
      <c r="C1512" s="17" t="e">
        <f>VLOOKUP(Audit!B277,$V$3:$AE$12,2,FALSE) &amp; VLOOKUP(Audit!B277,$V$13:$AE$22,2,FALSE)&amp; IF(Audit!B277=10,Audit!V277&amp;Audit!W277,"")</f>
        <v>#N/A</v>
      </c>
      <c r="D1512" s="17" t="e">
        <f>VLOOKUP(Audit!C277,$V$3:$AE$12,3,FALSE) &amp; VLOOKUP(Audit!C277,$V$13:$AE$22,3,FALSE) &amp;IF(Audit!C277=10,Audit!V277&amp;Audit!W277,"")</f>
        <v>#N/A</v>
      </c>
      <c r="E1512" s="17" t="e">
        <f>VLOOKUP(Audit!D277,$V$3:$AE$12,4,FALSE)&amp; Audit!T277 &amp; VLOOKUP(Audit!D277,$V$13:$AE$22,4,FALSE)&amp; IF(Audit!D277=10,Audit!V277&amp;Audit!W277,"")</f>
        <v>#N/A</v>
      </c>
      <c r="F1512" s="17" t="e">
        <f>VLOOKUP(Audit!E277,$V$3:$AE$12,5,FALSE) &amp; VLOOKUP(Audit!E277,$V$13:$AE$22,5,FALSE)&amp; IF(Audit!E277=10,Audit!V277&amp;Audit!W277,"")</f>
        <v>#N/A</v>
      </c>
      <c r="G1512" s="17" t="e">
        <f>VLOOKUP(Audit!F277,$V$3:$AE$12,6,FALSE) &amp; VLOOKUP(Audit!F277,$V$13:$AE$22,6,FALSE)&amp; IF(Audit!F277=10,Audit!V277&amp;Audit!W277,"")</f>
        <v>#N/A</v>
      </c>
      <c r="H1512" s="17" t="e">
        <f>VLOOKUP(Audit!G277,$V$3:$AE$12,7,FALSE) &amp; VLOOKUP(Audit!G277,$V$13:$AE$22,7,FALSE)&amp;IF(Audit!G277=10,Audit!V277&amp;Audit!W277,"")</f>
        <v>#N/A</v>
      </c>
      <c r="I1512" s="17" t="e">
        <f>VLOOKUP(Audit!H277,$V$3:$AE$12,8,FALSE) &amp; Audit!U277 &amp; VLOOKUP(Audit!H277,$V$13:$AE$22,8,FALSE)&amp;IF(Audit!H277=10,Audit!V277&amp;Audit!W277,"")</f>
        <v>#N/A</v>
      </c>
      <c r="J1512" s="17" t="e">
        <f>VLOOKUP(Audit!I277,$V$3:$AE$12,9,FALSE) &amp; VLOOKUP(Audit!I277,$V$13:$AE$22,9,FALSE) &amp; IF(Audit!I277=10,Audit!V277&amp;Audit!W277,"") &amp; IF(Audit!I277&lt;&gt;1,U1512,"")</f>
        <v>#N/A</v>
      </c>
      <c r="K1512" s="17" t="e">
        <f>VLOOKUP(Audit!J277,$V$3:$AE$12,10,FALSE) &amp; Audit!S277 &amp; VLOOKUP(Audit!J277,$V$13:$AE$22,10,FALSE) &amp; IF(Audit!J277=10,Audit!V277&amp;Audit!W277,"") &amp; IF(Audit!J277&lt;&gt;1,U1512,"")</f>
        <v>#N/A</v>
      </c>
      <c r="L1512" s="10">
        <f>Audit!K277</f>
        <v>0</v>
      </c>
      <c r="M1512" s="10" t="e">
        <f t="shared" si="701"/>
        <v>#N/A</v>
      </c>
      <c r="N1512" s="10" t="e">
        <f t="shared" si="702"/>
        <v>#N/A</v>
      </c>
      <c r="O1512" s="10" t="e">
        <f t="shared" si="703"/>
        <v>#N/A</v>
      </c>
      <c r="P1512" s="10" t="e">
        <f t="shared" si="704"/>
        <v>#N/A</v>
      </c>
      <c r="Q1512" s="10" t="e">
        <f t="shared" si="705"/>
        <v>#N/A</v>
      </c>
      <c r="R1512" s="10" t="e">
        <f t="shared" si="706"/>
        <v>#N/A</v>
      </c>
      <c r="S1512" s="10" t="e">
        <f t="shared" si="707"/>
        <v>#N/A</v>
      </c>
      <c r="T1512" s="10" t="e">
        <f t="shared" si="708"/>
        <v>#N/A</v>
      </c>
      <c r="U1512" s="17" t="str">
        <f>IF(Audit!M277="","",VLOOKUP(Audit!M277,$W$26:$X$35,2,FALSE)) &amp; Audit!N277 &amp; IF(Audit!O277="","",IF(Audit!N277&lt;=1.4,VLOOKUP(Audit!O277,$W$38:X1557,2,FALSE),VLOOKUP(Audit!O277,$W$51:$X$61,2,FALSE))) &amp; IF(Audit!P277="","",VLOOKUP(Audit!P277,$Y$26:$Z$35,2,FALSE) &amp; Audit!Q277 &amp; IF(Audit!O277="","",IF(Audit!Q277&lt;=1.4,VLOOKUP(Audit!R277,$Y$38:$Z$48,2,FALSE),VLOOKUP(Audit!R277,$Y$51:$Z$61,2,FALSE))))</f>
        <v/>
      </c>
      <c r="V1512" s="21"/>
      <c r="AH1512" s="49">
        <f>Audit!A277</f>
        <v>0</v>
      </c>
      <c r="AI1512" s="50" t="e">
        <f>VLOOKUP(Audit!B277,$V$3:$AE$12,2,FALSE)&amp; IF(Audit!B277=10,Audit!V277,"")</f>
        <v>#N/A</v>
      </c>
      <c r="AJ1512" s="50" t="e">
        <f>VLOOKUP(Audit!B277,$V$13:$AE$22,2,FALSE)&amp; IF(Audit!B277=10,Audit!W277,"")</f>
        <v>#N/A</v>
      </c>
      <c r="AK1512" s="47" t="e">
        <f t="shared" si="709"/>
        <v>#N/A</v>
      </c>
      <c r="AL1512" s="50" t="e">
        <f>VLOOKUP(Audit!C277,$V$3:$AE$12,3,FALSE)&amp; IF(Audit!C277=10,Audit!V277,"")</f>
        <v>#N/A</v>
      </c>
      <c r="AM1512" s="50" t="e">
        <f>VLOOKUP(Audit!C277,$V$13:$AE$22,3,FALSE)&amp; IF(Audit!C277=10,Audit!W277,"")</f>
        <v>#N/A</v>
      </c>
      <c r="AN1512" s="47" t="e">
        <f t="shared" si="710"/>
        <v>#N/A</v>
      </c>
      <c r="AO1512" s="50" t="e">
        <f>VLOOKUP(Audit!D277,$V$3:$AE$12,4,FALSE) &amp;  Audit!T277 &amp; IF(Audit!D277=10,Audit!V277,"")</f>
        <v>#N/A</v>
      </c>
      <c r="AP1512" s="50" t="e">
        <f>VLOOKUP(Audit!D277,$V$13:$AE$22,4,FALSE)&amp; IF(Audit!D277=10,Audit!W277,"")</f>
        <v>#N/A</v>
      </c>
      <c r="AQ1512" s="47" t="e">
        <f t="shared" si="711"/>
        <v>#N/A</v>
      </c>
      <c r="AR1512" s="50" t="e">
        <f>VLOOKUP(Audit!E277,$V$3:$AE$12,5,FALSE)&amp; IF(Audit!E277=10,Audit!V277,"")</f>
        <v>#N/A</v>
      </c>
      <c r="AS1512" s="50" t="e">
        <f>VLOOKUP(Audit!E277,$V$13:$AE$22,5,FALSE)&amp; IF(Audit!E277=10,Audit!W277,"")</f>
        <v>#N/A</v>
      </c>
      <c r="AT1512" s="47" t="e">
        <f t="shared" si="712"/>
        <v>#N/A</v>
      </c>
      <c r="AU1512" s="50" t="e">
        <f>VLOOKUP(Audit!F277,$V$3:$AE$12,6,FALSE)&amp; IF(Audit!F277=10,Audit!V277,"")</f>
        <v>#N/A</v>
      </c>
      <c r="AV1512" s="50" t="e">
        <f>VLOOKUP(Audit!F277,$V$13:$AE$22,6,FALSE)&amp; IF(Audit!F277=10,Audit!W277,"")</f>
        <v>#N/A</v>
      </c>
      <c r="AW1512" s="47" t="e">
        <f t="shared" si="713"/>
        <v>#N/A</v>
      </c>
      <c r="AX1512" s="50" t="e">
        <f>VLOOKUP(Audit!G277,$V$3:$AE$12,7,FALSE)&amp; IF(Audit!G277=10,Audit!V277,"")</f>
        <v>#N/A</v>
      </c>
      <c r="AY1512" s="50" t="e">
        <f>VLOOKUP(Audit!G277,$V$13:$AE$22,7,FALSE) &amp; IF(Audit!G277=10,Audit!W277,"")</f>
        <v>#N/A</v>
      </c>
      <c r="AZ1512" s="47" t="e">
        <f t="shared" si="714"/>
        <v>#N/A</v>
      </c>
      <c r="BA1512" s="50" t="e">
        <f>VLOOKUP(Audit!H277,$V$3:$AE$12,8,FALSE)&amp; Audit!U277 &amp; IF(Audit!H277=10,Audit!V277,"")</f>
        <v>#N/A</v>
      </c>
      <c r="BB1512" s="50" t="e">
        <f>VLOOKUP(Audit!H277,$V$13:$AE$22,8,FALSE) &amp; IF(Audit!H277=10,Audit!W277,"")</f>
        <v>#N/A</v>
      </c>
      <c r="BC1512" s="47" t="e">
        <f t="shared" si="715"/>
        <v>#N/A</v>
      </c>
      <c r="BD1512" s="50" t="e">
        <f>VLOOKUP(Audit!I277,$V$3:$AE$12,9,FALSE)&amp; IF(Audit!I277=10,Audit!V277,"")</f>
        <v>#N/A</v>
      </c>
      <c r="BE1512" s="50" t="e">
        <f>VLOOKUP(Audit!I277,$V$13:$AE$22,9,FALSE) &amp; IF(Audit!I277=10,Audit!W277,"") &amp; IF(Audit!I277&lt;&gt;1,U1512,"")</f>
        <v>#N/A</v>
      </c>
      <c r="BF1512" s="47" t="e">
        <f t="shared" si="716"/>
        <v>#N/A</v>
      </c>
      <c r="BG1512" s="50" t="e">
        <f>VLOOKUP(Audit!J277,$V$3:$AE$12,10,FALSE) &amp; Audit!S277 &amp; IF(Audit!J277=10,Audit!V277,"")</f>
        <v>#N/A</v>
      </c>
      <c r="BH1512" s="50" t="e">
        <f>VLOOKUP(Audit!J277,$V$13:$AE$22,10,FALSE) &amp; IF(Audit!J277=10,Audit!W277,"") &amp; IF(Audit!J277&lt;&gt;1,U1512,"")</f>
        <v>#N/A</v>
      </c>
      <c r="BI1512" s="47" t="e">
        <f t="shared" si="717"/>
        <v>#N/A</v>
      </c>
      <c r="BJ1512" s="48" t="str">
        <f t="shared" si="718"/>
        <v/>
      </c>
      <c r="BK1512" s="48" t="str">
        <f t="shared" si="719"/>
        <v/>
      </c>
      <c r="BL1512" s="48" t="str">
        <f t="shared" si="720"/>
        <v/>
      </c>
      <c r="BM1512" s="48" t="str">
        <f t="shared" si="721"/>
        <v/>
      </c>
      <c r="BN1512" s="48" t="str">
        <f t="shared" si="722"/>
        <v/>
      </c>
      <c r="BO1512" s="48" t="str">
        <f t="shared" si="723"/>
        <v/>
      </c>
      <c r="BP1512" s="48" t="str">
        <f t="shared" si="724"/>
        <v/>
      </c>
      <c r="BQ1512" s="48" t="str">
        <f t="shared" si="725"/>
        <v/>
      </c>
      <c r="BR1512" s="48" t="str">
        <f t="shared" si="726"/>
        <v/>
      </c>
      <c r="BS1512" s="48" t="str">
        <f t="shared" si="727"/>
        <v/>
      </c>
      <c r="BT1512" s="48" t="str">
        <f t="shared" si="728"/>
        <v/>
      </c>
      <c r="BU1512" s="48" t="str">
        <f t="shared" si="729"/>
        <v/>
      </c>
    </row>
    <row r="1513" spans="1:73">
      <c r="A1513" s="10">
        <f>Audit!A278</f>
        <v>0</v>
      </c>
      <c r="B1513" s="10" t="e">
        <f t="shared" si="700"/>
        <v>#N/A</v>
      </c>
      <c r="C1513" s="17" t="e">
        <f>VLOOKUP(Audit!B278,$V$3:$AE$12,2,FALSE) &amp; VLOOKUP(Audit!B278,$V$13:$AE$22,2,FALSE)&amp; IF(Audit!B278=10,Audit!V278&amp;Audit!W278,"")</f>
        <v>#N/A</v>
      </c>
      <c r="D1513" s="17" t="e">
        <f>VLOOKUP(Audit!C278,$V$3:$AE$12,3,FALSE) &amp; VLOOKUP(Audit!C278,$V$13:$AE$22,3,FALSE) &amp;IF(Audit!C278=10,Audit!V278&amp;Audit!W278,"")</f>
        <v>#N/A</v>
      </c>
      <c r="E1513" s="17" t="e">
        <f>VLOOKUP(Audit!D278,$V$3:$AE$12,4,FALSE)&amp; Audit!T278 &amp; VLOOKUP(Audit!D278,$V$13:$AE$22,4,FALSE)&amp; IF(Audit!D278=10,Audit!V278&amp;Audit!W278,"")</f>
        <v>#N/A</v>
      </c>
      <c r="F1513" s="17" t="e">
        <f>VLOOKUP(Audit!E278,$V$3:$AE$12,5,FALSE) &amp; VLOOKUP(Audit!E278,$V$13:$AE$22,5,FALSE)&amp; IF(Audit!E278=10,Audit!V278&amp;Audit!W278,"")</f>
        <v>#N/A</v>
      </c>
      <c r="G1513" s="17" t="e">
        <f>VLOOKUP(Audit!F278,$V$3:$AE$12,6,FALSE) &amp; VLOOKUP(Audit!F278,$V$13:$AE$22,6,FALSE)&amp; IF(Audit!F278=10,Audit!V278&amp;Audit!W278,"")</f>
        <v>#N/A</v>
      </c>
      <c r="H1513" s="17" t="e">
        <f>VLOOKUP(Audit!G278,$V$3:$AE$12,7,FALSE) &amp; VLOOKUP(Audit!G278,$V$13:$AE$22,7,FALSE)&amp;IF(Audit!G278=10,Audit!V278&amp;Audit!W278,"")</f>
        <v>#N/A</v>
      </c>
      <c r="I1513" s="17" t="e">
        <f>VLOOKUP(Audit!H278,$V$3:$AE$12,8,FALSE) &amp; Audit!U278 &amp; VLOOKUP(Audit!H278,$V$13:$AE$22,8,FALSE)&amp;IF(Audit!H278=10,Audit!V278&amp;Audit!W278,"")</f>
        <v>#N/A</v>
      </c>
      <c r="J1513" s="17" t="e">
        <f>VLOOKUP(Audit!I278,$V$3:$AE$12,9,FALSE) &amp; VLOOKUP(Audit!I278,$V$13:$AE$22,9,FALSE) &amp; IF(Audit!I278=10,Audit!V278&amp;Audit!W278,"") &amp; IF(Audit!I278&lt;&gt;1,U1513,"")</f>
        <v>#N/A</v>
      </c>
      <c r="K1513" s="17" t="e">
        <f>VLOOKUP(Audit!J278,$V$3:$AE$12,10,FALSE) &amp; Audit!S278 &amp; VLOOKUP(Audit!J278,$V$13:$AE$22,10,FALSE) &amp; IF(Audit!J278=10,Audit!V278&amp;Audit!W278,"") &amp; IF(Audit!J278&lt;&gt;1,U1513,"")</f>
        <v>#N/A</v>
      </c>
      <c r="L1513" s="10">
        <f>Audit!K278</f>
        <v>0</v>
      </c>
      <c r="M1513" s="10" t="e">
        <f t="shared" si="701"/>
        <v>#N/A</v>
      </c>
      <c r="N1513" s="10" t="e">
        <f t="shared" si="702"/>
        <v>#N/A</v>
      </c>
      <c r="O1513" s="10" t="e">
        <f t="shared" si="703"/>
        <v>#N/A</v>
      </c>
      <c r="P1513" s="10" t="e">
        <f t="shared" si="704"/>
        <v>#N/A</v>
      </c>
      <c r="Q1513" s="10" t="e">
        <f t="shared" si="705"/>
        <v>#N/A</v>
      </c>
      <c r="R1513" s="10" t="e">
        <f t="shared" si="706"/>
        <v>#N/A</v>
      </c>
      <c r="S1513" s="10" t="e">
        <f t="shared" si="707"/>
        <v>#N/A</v>
      </c>
      <c r="T1513" s="10" t="e">
        <f t="shared" si="708"/>
        <v>#N/A</v>
      </c>
      <c r="U1513" s="17" t="str">
        <f>IF(Audit!M278="","",VLOOKUP(Audit!M278,$W$26:$X$35,2,FALSE)) &amp; Audit!N278 &amp; IF(Audit!O278="","",IF(Audit!N278&lt;=1.4,VLOOKUP(Audit!O278,$W$38:X1558,2,FALSE),VLOOKUP(Audit!O278,$W$51:$X$61,2,FALSE))) &amp; IF(Audit!P278="","",VLOOKUP(Audit!P278,$Y$26:$Z$35,2,FALSE) &amp; Audit!Q278 &amp; IF(Audit!O278="","",IF(Audit!Q278&lt;=1.4,VLOOKUP(Audit!R278,$Y$38:$Z$48,2,FALSE),VLOOKUP(Audit!R278,$Y$51:$Z$61,2,FALSE))))</f>
        <v/>
      </c>
      <c r="V1513" s="21"/>
      <c r="AH1513" s="49">
        <f>Audit!A278</f>
        <v>0</v>
      </c>
      <c r="AI1513" s="50" t="e">
        <f>VLOOKUP(Audit!B278,$V$3:$AE$12,2,FALSE)&amp; IF(Audit!B278=10,Audit!V278,"")</f>
        <v>#N/A</v>
      </c>
      <c r="AJ1513" s="50" t="e">
        <f>VLOOKUP(Audit!B278,$V$13:$AE$22,2,FALSE)&amp; IF(Audit!B278=10,Audit!W278,"")</f>
        <v>#N/A</v>
      </c>
      <c r="AK1513" s="47" t="e">
        <f t="shared" si="709"/>
        <v>#N/A</v>
      </c>
      <c r="AL1513" s="50" t="e">
        <f>VLOOKUP(Audit!C278,$V$3:$AE$12,3,FALSE)&amp; IF(Audit!C278=10,Audit!V278,"")</f>
        <v>#N/A</v>
      </c>
      <c r="AM1513" s="50" t="e">
        <f>VLOOKUP(Audit!C278,$V$13:$AE$22,3,FALSE)&amp; IF(Audit!C278=10,Audit!W278,"")</f>
        <v>#N/A</v>
      </c>
      <c r="AN1513" s="47" t="e">
        <f t="shared" si="710"/>
        <v>#N/A</v>
      </c>
      <c r="AO1513" s="50" t="e">
        <f>VLOOKUP(Audit!D278,$V$3:$AE$12,4,FALSE) &amp;  Audit!T278 &amp; IF(Audit!D278=10,Audit!V278,"")</f>
        <v>#N/A</v>
      </c>
      <c r="AP1513" s="50" t="e">
        <f>VLOOKUP(Audit!D278,$V$13:$AE$22,4,FALSE)&amp; IF(Audit!D278=10,Audit!W278,"")</f>
        <v>#N/A</v>
      </c>
      <c r="AQ1513" s="47" t="e">
        <f t="shared" si="711"/>
        <v>#N/A</v>
      </c>
      <c r="AR1513" s="50" t="e">
        <f>VLOOKUP(Audit!E278,$V$3:$AE$12,5,FALSE)&amp; IF(Audit!E278=10,Audit!V278,"")</f>
        <v>#N/A</v>
      </c>
      <c r="AS1513" s="50" t="e">
        <f>VLOOKUP(Audit!E278,$V$13:$AE$22,5,FALSE)&amp; IF(Audit!E278=10,Audit!W278,"")</f>
        <v>#N/A</v>
      </c>
      <c r="AT1513" s="47" t="e">
        <f t="shared" si="712"/>
        <v>#N/A</v>
      </c>
      <c r="AU1513" s="50" t="e">
        <f>VLOOKUP(Audit!F278,$V$3:$AE$12,6,FALSE)&amp; IF(Audit!F278=10,Audit!V278,"")</f>
        <v>#N/A</v>
      </c>
      <c r="AV1513" s="50" t="e">
        <f>VLOOKUP(Audit!F278,$V$13:$AE$22,6,FALSE)&amp; IF(Audit!F278=10,Audit!W278,"")</f>
        <v>#N/A</v>
      </c>
      <c r="AW1513" s="47" t="e">
        <f t="shared" si="713"/>
        <v>#N/A</v>
      </c>
      <c r="AX1513" s="50" t="e">
        <f>VLOOKUP(Audit!G278,$V$3:$AE$12,7,FALSE)&amp; IF(Audit!G278=10,Audit!V278,"")</f>
        <v>#N/A</v>
      </c>
      <c r="AY1513" s="50" t="e">
        <f>VLOOKUP(Audit!G278,$V$13:$AE$22,7,FALSE) &amp; IF(Audit!G278=10,Audit!W278,"")</f>
        <v>#N/A</v>
      </c>
      <c r="AZ1513" s="47" t="e">
        <f t="shared" si="714"/>
        <v>#N/A</v>
      </c>
      <c r="BA1513" s="50" t="e">
        <f>VLOOKUP(Audit!H278,$V$3:$AE$12,8,FALSE)&amp; Audit!U278 &amp; IF(Audit!H278=10,Audit!V278,"")</f>
        <v>#N/A</v>
      </c>
      <c r="BB1513" s="50" t="e">
        <f>VLOOKUP(Audit!H278,$V$13:$AE$22,8,FALSE) &amp; IF(Audit!H278=10,Audit!W278,"")</f>
        <v>#N/A</v>
      </c>
      <c r="BC1513" s="47" t="e">
        <f t="shared" si="715"/>
        <v>#N/A</v>
      </c>
      <c r="BD1513" s="50" t="e">
        <f>VLOOKUP(Audit!I278,$V$3:$AE$12,9,FALSE)&amp; IF(Audit!I278=10,Audit!V278,"")</f>
        <v>#N/A</v>
      </c>
      <c r="BE1513" s="50" t="e">
        <f>VLOOKUP(Audit!I278,$V$13:$AE$22,9,FALSE) &amp; IF(Audit!I278=10,Audit!W278,"") &amp; IF(Audit!I278&lt;&gt;1,U1513,"")</f>
        <v>#N/A</v>
      </c>
      <c r="BF1513" s="47" t="e">
        <f t="shared" si="716"/>
        <v>#N/A</v>
      </c>
      <c r="BG1513" s="50" t="e">
        <f>VLOOKUP(Audit!J278,$V$3:$AE$12,10,FALSE) &amp; Audit!S278 &amp; IF(Audit!J278=10,Audit!V278,"")</f>
        <v>#N/A</v>
      </c>
      <c r="BH1513" s="50" t="e">
        <f>VLOOKUP(Audit!J278,$V$13:$AE$22,10,FALSE) &amp; IF(Audit!J278=10,Audit!W278,"") &amp; IF(Audit!J278&lt;&gt;1,U1513,"")</f>
        <v>#N/A</v>
      </c>
      <c r="BI1513" s="47" t="e">
        <f t="shared" si="717"/>
        <v>#N/A</v>
      </c>
      <c r="BJ1513" s="48" t="str">
        <f t="shared" si="718"/>
        <v/>
      </c>
      <c r="BK1513" s="48" t="str">
        <f t="shared" si="719"/>
        <v/>
      </c>
      <c r="BL1513" s="48" t="str">
        <f t="shared" si="720"/>
        <v/>
      </c>
      <c r="BM1513" s="48" t="str">
        <f t="shared" si="721"/>
        <v/>
      </c>
      <c r="BN1513" s="48" t="str">
        <f t="shared" si="722"/>
        <v/>
      </c>
      <c r="BO1513" s="48" t="str">
        <f t="shared" si="723"/>
        <v/>
      </c>
      <c r="BP1513" s="48" t="str">
        <f t="shared" si="724"/>
        <v/>
      </c>
      <c r="BQ1513" s="48" t="str">
        <f t="shared" si="725"/>
        <v/>
      </c>
      <c r="BR1513" s="48" t="str">
        <f t="shared" si="726"/>
        <v/>
      </c>
      <c r="BS1513" s="48" t="str">
        <f t="shared" si="727"/>
        <v/>
      </c>
      <c r="BT1513" s="48" t="str">
        <f t="shared" si="728"/>
        <v/>
      </c>
      <c r="BU1513" s="48" t="str">
        <f t="shared" si="729"/>
        <v/>
      </c>
    </row>
    <row r="1514" spans="1:73">
      <c r="A1514" s="10">
        <f>Audit!A279</f>
        <v>0</v>
      </c>
      <c r="B1514" s="10" t="e">
        <f t="shared" si="700"/>
        <v>#N/A</v>
      </c>
      <c r="C1514" s="17" t="e">
        <f>VLOOKUP(Audit!B279,$V$3:$AE$12,2,FALSE) &amp; VLOOKUP(Audit!B279,$V$13:$AE$22,2,FALSE)&amp; IF(Audit!B279=10,Audit!V279&amp;Audit!W279,"")</f>
        <v>#N/A</v>
      </c>
      <c r="D1514" s="17" t="e">
        <f>VLOOKUP(Audit!C279,$V$3:$AE$12,3,FALSE) &amp; VLOOKUP(Audit!C279,$V$13:$AE$22,3,FALSE) &amp;IF(Audit!C279=10,Audit!V279&amp;Audit!W279,"")</f>
        <v>#N/A</v>
      </c>
      <c r="E1514" s="17" t="e">
        <f>VLOOKUP(Audit!D279,$V$3:$AE$12,4,FALSE)&amp; Audit!T279 &amp; VLOOKUP(Audit!D279,$V$13:$AE$22,4,FALSE)&amp; IF(Audit!D279=10,Audit!V279&amp;Audit!W279,"")</f>
        <v>#N/A</v>
      </c>
      <c r="F1514" s="17" t="e">
        <f>VLOOKUP(Audit!E279,$V$3:$AE$12,5,FALSE) &amp; VLOOKUP(Audit!E279,$V$13:$AE$22,5,FALSE)&amp; IF(Audit!E279=10,Audit!V279&amp;Audit!W279,"")</f>
        <v>#N/A</v>
      </c>
      <c r="G1514" s="17" t="e">
        <f>VLOOKUP(Audit!F279,$V$3:$AE$12,6,FALSE) &amp; VLOOKUP(Audit!F279,$V$13:$AE$22,6,FALSE)&amp; IF(Audit!F279=10,Audit!V279&amp;Audit!W279,"")</f>
        <v>#N/A</v>
      </c>
      <c r="H1514" s="17" t="e">
        <f>VLOOKUP(Audit!G279,$V$3:$AE$12,7,FALSE) &amp; VLOOKUP(Audit!G279,$V$13:$AE$22,7,FALSE)&amp;IF(Audit!G279=10,Audit!V279&amp;Audit!W279,"")</f>
        <v>#N/A</v>
      </c>
      <c r="I1514" s="17" t="e">
        <f>VLOOKUP(Audit!H279,$V$3:$AE$12,8,FALSE) &amp; Audit!U279 &amp; VLOOKUP(Audit!H279,$V$13:$AE$22,8,FALSE)&amp;IF(Audit!H279=10,Audit!V279&amp;Audit!W279,"")</f>
        <v>#N/A</v>
      </c>
      <c r="J1514" s="17" t="e">
        <f>VLOOKUP(Audit!I279,$V$3:$AE$12,9,FALSE) &amp; VLOOKUP(Audit!I279,$V$13:$AE$22,9,FALSE) &amp; IF(Audit!I279=10,Audit!V279&amp;Audit!W279,"") &amp; IF(Audit!I279&lt;&gt;1,U1514,"")</f>
        <v>#N/A</v>
      </c>
      <c r="K1514" s="17" t="e">
        <f>VLOOKUP(Audit!J279,$V$3:$AE$12,10,FALSE) &amp; Audit!S279 &amp; VLOOKUP(Audit!J279,$V$13:$AE$22,10,FALSE) &amp; IF(Audit!J279=10,Audit!V279&amp;Audit!W279,"") &amp; IF(Audit!J279&lt;&gt;1,U1514,"")</f>
        <v>#N/A</v>
      </c>
      <c r="L1514" s="10">
        <f>Audit!K279</f>
        <v>0</v>
      </c>
      <c r="M1514" s="10" t="e">
        <f t="shared" si="701"/>
        <v>#N/A</v>
      </c>
      <c r="N1514" s="10" t="e">
        <f t="shared" si="702"/>
        <v>#N/A</v>
      </c>
      <c r="O1514" s="10" t="e">
        <f t="shared" si="703"/>
        <v>#N/A</v>
      </c>
      <c r="P1514" s="10" t="e">
        <f t="shared" si="704"/>
        <v>#N/A</v>
      </c>
      <c r="Q1514" s="10" t="e">
        <f t="shared" si="705"/>
        <v>#N/A</v>
      </c>
      <c r="R1514" s="10" t="e">
        <f t="shared" si="706"/>
        <v>#N/A</v>
      </c>
      <c r="S1514" s="10" t="e">
        <f t="shared" si="707"/>
        <v>#N/A</v>
      </c>
      <c r="T1514" s="10" t="e">
        <f t="shared" si="708"/>
        <v>#N/A</v>
      </c>
      <c r="U1514" s="17" t="str">
        <f>IF(Audit!M279="","",VLOOKUP(Audit!M279,$W$26:$X$35,2,FALSE)) &amp; Audit!N279 &amp; IF(Audit!O279="","",IF(Audit!N279&lt;=1.4,VLOOKUP(Audit!O279,$W$38:X1559,2,FALSE),VLOOKUP(Audit!O279,$W$51:$X$61,2,FALSE))) &amp; IF(Audit!P279="","",VLOOKUP(Audit!P279,$Y$26:$Z$35,2,FALSE) &amp; Audit!Q279 &amp; IF(Audit!O279="","",IF(Audit!Q279&lt;=1.4,VLOOKUP(Audit!R279,$Y$38:$Z$48,2,FALSE),VLOOKUP(Audit!R279,$Y$51:$Z$61,2,FALSE))))</f>
        <v/>
      </c>
      <c r="V1514" s="21"/>
      <c r="AH1514" s="49">
        <f>Audit!A279</f>
        <v>0</v>
      </c>
      <c r="AI1514" s="50" t="e">
        <f>VLOOKUP(Audit!B279,$V$3:$AE$12,2,FALSE)&amp; IF(Audit!B279=10,Audit!V279,"")</f>
        <v>#N/A</v>
      </c>
      <c r="AJ1514" s="50" t="e">
        <f>VLOOKUP(Audit!B279,$V$13:$AE$22,2,FALSE)&amp; IF(Audit!B279=10,Audit!W279,"")</f>
        <v>#N/A</v>
      </c>
      <c r="AK1514" s="47" t="e">
        <f t="shared" si="709"/>
        <v>#N/A</v>
      </c>
      <c r="AL1514" s="50" t="e">
        <f>VLOOKUP(Audit!C279,$V$3:$AE$12,3,FALSE)&amp; IF(Audit!C279=10,Audit!V279,"")</f>
        <v>#N/A</v>
      </c>
      <c r="AM1514" s="50" t="e">
        <f>VLOOKUP(Audit!C279,$V$13:$AE$22,3,FALSE)&amp; IF(Audit!C279=10,Audit!W279,"")</f>
        <v>#N/A</v>
      </c>
      <c r="AN1514" s="47" t="e">
        <f t="shared" si="710"/>
        <v>#N/A</v>
      </c>
      <c r="AO1514" s="50" t="e">
        <f>VLOOKUP(Audit!D279,$V$3:$AE$12,4,FALSE) &amp;  Audit!T279 &amp; IF(Audit!D279=10,Audit!V279,"")</f>
        <v>#N/A</v>
      </c>
      <c r="AP1514" s="50" t="e">
        <f>VLOOKUP(Audit!D279,$V$13:$AE$22,4,FALSE)&amp; IF(Audit!D279=10,Audit!W279,"")</f>
        <v>#N/A</v>
      </c>
      <c r="AQ1514" s="47" t="e">
        <f t="shared" si="711"/>
        <v>#N/A</v>
      </c>
      <c r="AR1514" s="50" t="e">
        <f>VLOOKUP(Audit!E279,$V$3:$AE$12,5,FALSE)&amp; IF(Audit!E279=10,Audit!V279,"")</f>
        <v>#N/A</v>
      </c>
      <c r="AS1514" s="50" t="e">
        <f>VLOOKUP(Audit!E279,$V$13:$AE$22,5,FALSE)&amp; IF(Audit!E279=10,Audit!W279,"")</f>
        <v>#N/A</v>
      </c>
      <c r="AT1514" s="47" t="e">
        <f t="shared" si="712"/>
        <v>#N/A</v>
      </c>
      <c r="AU1514" s="50" t="e">
        <f>VLOOKUP(Audit!F279,$V$3:$AE$12,6,FALSE)&amp; IF(Audit!F279=10,Audit!V279,"")</f>
        <v>#N/A</v>
      </c>
      <c r="AV1514" s="50" t="e">
        <f>VLOOKUP(Audit!F279,$V$13:$AE$22,6,FALSE)&amp; IF(Audit!F279=10,Audit!W279,"")</f>
        <v>#N/A</v>
      </c>
      <c r="AW1514" s="47" t="e">
        <f t="shared" si="713"/>
        <v>#N/A</v>
      </c>
      <c r="AX1514" s="50" t="e">
        <f>VLOOKUP(Audit!G279,$V$3:$AE$12,7,FALSE)&amp; IF(Audit!G279=10,Audit!V279,"")</f>
        <v>#N/A</v>
      </c>
      <c r="AY1514" s="50" t="e">
        <f>VLOOKUP(Audit!G279,$V$13:$AE$22,7,FALSE) &amp; IF(Audit!G279=10,Audit!W279,"")</f>
        <v>#N/A</v>
      </c>
      <c r="AZ1514" s="47" t="e">
        <f t="shared" si="714"/>
        <v>#N/A</v>
      </c>
      <c r="BA1514" s="50" t="e">
        <f>VLOOKUP(Audit!H279,$V$3:$AE$12,8,FALSE)&amp; Audit!U279 &amp; IF(Audit!H279=10,Audit!V279,"")</f>
        <v>#N/A</v>
      </c>
      <c r="BB1514" s="50" t="e">
        <f>VLOOKUP(Audit!H279,$V$13:$AE$22,8,FALSE) &amp; IF(Audit!H279=10,Audit!W279,"")</f>
        <v>#N/A</v>
      </c>
      <c r="BC1514" s="47" t="e">
        <f t="shared" si="715"/>
        <v>#N/A</v>
      </c>
      <c r="BD1514" s="50" t="e">
        <f>VLOOKUP(Audit!I279,$V$3:$AE$12,9,FALSE)&amp; IF(Audit!I279=10,Audit!V279,"")</f>
        <v>#N/A</v>
      </c>
      <c r="BE1514" s="50" t="e">
        <f>VLOOKUP(Audit!I279,$V$13:$AE$22,9,FALSE) &amp; IF(Audit!I279=10,Audit!W279,"") &amp; IF(Audit!I279&lt;&gt;1,U1514,"")</f>
        <v>#N/A</v>
      </c>
      <c r="BF1514" s="47" t="e">
        <f t="shared" si="716"/>
        <v>#N/A</v>
      </c>
      <c r="BG1514" s="50" t="e">
        <f>VLOOKUP(Audit!J279,$V$3:$AE$12,10,FALSE) &amp; Audit!S279 &amp; IF(Audit!J279=10,Audit!V279,"")</f>
        <v>#N/A</v>
      </c>
      <c r="BH1514" s="50" t="e">
        <f>VLOOKUP(Audit!J279,$V$13:$AE$22,10,FALSE) &amp; IF(Audit!J279=10,Audit!W279,"") &amp; IF(Audit!J279&lt;&gt;1,U1514,"")</f>
        <v>#N/A</v>
      </c>
      <c r="BI1514" s="47" t="e">
        <f t="shared" si="717"/>
        <v>#N/A</v>
      </c>
      <c r="BJ1514" s="48" t="str">
        <f t="shared" si="718"/>
        <v/>
      </c>
      <c r="BK1514" s="48" t="str">
        <f t="shared" si="719"/>
        <v/>
      </c>
      <c r="BL1514" s="48" t="str">
        <f t="shared" si="720"/>
        <v/>
      </c>
      <c r="BM1514" s="48" t="str">
        <f t="shared" si="721"/>
        <v/>
      </c>
      <c r="BN1514" s="48" t="str">
        <f t="shared" si="722"/>
        <v/>
      </c>
      <c r="BO1514" s="48" t="str">
        <f t="shared" si="723"/>
        <v/>
      </c>
      <c r="BP1514" s="48" t="str">
        <f t="shared" si="724"/>
        <v/>
      </c>
      <c r="BQ1514" s="48" t="str">
        <f t="shared" si="725"/>
        <v/>
      </c>
      <c r="BR1514" s="48" t="str">
        <f t="shared" si="726"/>
        <v/>
      </c>
      <c r="BS1514" s="48" t="str">
        <f t="shared" si="727"/>
        <v/>
      </c>
      <c r="BT1514" s="48" t="str">
        <f t="shared" si="728"/>
        <v/>
      </c>
      <c r="BU1514" s="48" t="str">
        <f t="shared" si="729"/>
        <v/>
      </c>
    </row>
    <row r="1515" spans="1:73">
      <c r="A1515" s="10">
        <f>Audit!A280</f>
        <v>0</v>
      </c>
      <c r="B1515" s="10" t="e">
        <f t="shared" si="700"/>
        <v>#N/A</v>
      </c>
      <c r="C1515" s="17" t="e">
        <f>VLOOKUP(Audit!B280,$V$3:$AE$12,2,FALSE) &amp; VLOOKUP(Audit!B280,$V$13:$AE$22,2,FALSE)&amp; IF(Audit!B280=10,Audit!V280&amp;Audit!W280,"")</f>
        <v>#N/A</v>
      </c>
      <c r="D1515" s="17" t="e">
        <f>VLOOKUP(Audit!C280,$V$3:$AE$12,3,FALSE) &amp; VLOOKUP(Audit!C280,$V$13:$AE$22,3,FALSE) &amp;IF(Audit!C280=10,Audit!V280&amp;Audit!W280,"")</f>
        <v>#N/A</v>
      </c>
      <c r="E1515" s="17" t="e">
        <f>VLOOKUP(Audit!D280,$V$3:$AE$12,4,FALSE)&amp; Audit!T280 &amp; VLOOKUP(Audit!D280,$V$13:$AE$22,4,FALSE)&amp; IF(Audit!D280=10,Audit!V280&amp;Audit!W280,"")</f>
        <v>#N/A</v>
      </c>
      <c r="F1515" s="17" t="e">
        <f>VLOOKUP(Audit!E280,$V$3:$AE$12,5,FALSE) &amp; VLOOKUP(Audit!E280,$V$13:$AE$22,5,FALSE)&amp; IF(Audit!E280=10,Audit!V280&amp;Audit!W280,"")</f>
        <v>#N/A</v>
      </c>
      <c r="G1515" s="17" t="e">
        <f>VLOOKUP(Audit!F280,$V$3:$AE$12,6,FALSE) &amp; VLOOKUP(Audit!F280,$V$13:$AE$22,6,FALSE)&amp; IF(Audit!F280=10,Audit!V280&amp;Audit!W280,"")</f>
        <v>#N/A</v>
      </c>
      <c r="H1515" s="17" t="e">
        <f>VLOOKUP(Audit!G280,$V$3:$AE$12,7,FALSE) &amp; VLOOKUP(Audit!G280,$V$13:$AE$22,7,FALSE)&amp;IF(Audit!G280=10,Audit!V280&amp;Audit!W280,"")</f>
        <v>#N/A</v>
      </c>
      <c r="I1515" s="17" t="e">
        <f>VLOOKUP(Audit!H280,$V$3:$AE$12,8,FALSE) &amp; Audit!U280 &amp; VLOOKUP(Audit!H280,$V$13:$AE$22,8,FALSE)&amp;IF(Audit!H280=10,Audit!V280&amp;Audit!W280,"")</f>
        <v>#N/A</v>
      </c>
      <c r="J1515" s="17" t="e">
        <f>VLOOKUP(Audit!I280,$V$3:$AE$12,9,FALSE) &amp; VLOOKUP(Audit!I280,$V$13:$AE$22,9,FALSE) &amp; IF(Audit!I280=10,Audit!V280&amp;Audit!W280,"") &amp; IF(Audit!I280&lt;&gt;1,U1515,"")</f>
        <v>#N/A</v>
      </c>
      <c r="K1515" s="17" t="e">
        <f>VLOOKUP(Audit!J280,$V$3:$AE$12,10,FALSE) &amp; Audit!S280 &amp; VLOOKUP(Audit!J280,$V$13:$AE$22,10,FALSE) &amp; IF(Audit!J280=10,Audit!V280&amp;Audit!W280,"") &amp; IF(Audit!J280&lt;&gt;1,U1515,"")</f>
        <v>#N/A</v>
      </c>
      <c r="L1515" s="10">
        <f>Audit!K280</f>
        <v>0</v>
      </c>
      <c r="M1515" s="10" t="e">
        <f t="shared" si="701"/>
        <v>#N/A</v>
      </c>
      <c r="N1515" s="10" t="e">
        <f t="shared" si="702"/>
        <v>#N/A</v>
      </c>
      <c r="O1515" s="10" t="e">
        <f t="shared" si="703"/>
        <v>#N/A</v>
      </c>
      <c r="P1515" s="10" t="e">
        <f t="shared" si="704"/>
        <v>#N/A</v>
      </c>
      <c r="Q1515" s="10" t="e">
        <f t="shared" si="705"/>
        <v>#N/A</v>
      </c>
      <c r="R1515" s="10" t="e">
        <f t="shared" si="706"/>
        <v>#N/A</v>
      </c>
      <c r="S1515" s="10" t="e">
        <f t="shared" si="707"/>
        <v>#N/A</v>
      </c>
      <c r="T1515" s="10" t="e">
        <f t="shared" si="708"/>
        <v>#N/A</v>
      </c>
      <c r="U1515" s="17" t="str">
        <f>IF(Audit!M280="","",VLOOKUP(Audit!M280,$W$26:$X$35,2,FALSE)) &amp; Audit!N280 &amp; IF(Audit!O280="","",IF(Audit!N280&lt;=1.4,VLOOKUP(Audit!O280,$W$38:X1560,2,FALSE),VLOOKUP(Audit!O280,$W$51:$X$61,2,FALSE))) &amp; IF(Audit!P280="","",VLOOKUP(Audit!P280,$Y$26:$Z$35,2,FALSE) &amp; Audit!Q280 &amp; IF(Audit!O280="","",IF(Audit!Q280&lt;=1.4,VLOOKUP(Audit!R280,$Y$38:$Z$48,2,FALSE),VLOOKUP(Audit!R280,$Y$51:$Z$61,2,FALSE))))</f>
        <v/>
      </c>
      <c r="V1515" s="21"/>
      <c r="AH1515" s="49">
        <f>Audit!A280</f>
        <v>0</v>
      </c>
      <c r="AI1515" s="50" t="e">
        <f>VLOOKUP(Audit!B280,$V$3:$AE$12,2,FALSE)&amp; IF(Audit!B280=10,Audit!V280,"")</f>
        <v>#N/A</v>
      </c>
      <c r="AJ1515" s="50" t="e">
        <f>VLOOKUP(Audit!B280,$V$13:$AE$22,2,FALSE)&amp; IF(Audit!B280=10,Audit!W280,"")</f>
        <v>#N/A</v>
      </c>
      <c r="AK1515" s="47" t="e">
        <f t="shared" si="709"/>
        <v>#N/A</v>
      </c>
      <c r="AL1515" s="50" t="e">
        <f>VLOOKUP(Audit!C280,$V$3:$AE$12,3,FALSE)&amp; IF(Audit!C280=10,Audit!V280,"")</f>
        <v>#N/A</v>
      </c>
      <c r="AM1515" s="50" t="e">
        <f>VLOOKUP(Audit!C280,$V$13:$AE$22,3,FALSE)&amp; IF(Audit!C280=10,Audit!W280,"")</f>
        <v>#N/A</v>
      </c>
      <c r="AN1515" s="47" t="e">
        <f t="shared" si="710"/>
        <v>#N/A</v>
      </c>
      <c r="AO1515" s="50" t="e">
        <f>VLOOKUP(Audit!D280,$V$3:$AE$12,4,FALSE) &amp;  Audit!T280 &amp; IF(Audit!D280=10,Audit!V280,"")</f>
        <v>#N/A</v>
      </c>
      <c r="AP1515" s="50" t="e">
        <f>VLOOKUP(Audit!D280,$V$13:$AE$22,4,FALSE)&amp; IF(Audit!D280=10,Audit!W280,"")</f>
        <v>#N/A</v>
      </c>
      <c r="AQ1515" s="47" t="e">
        <f t="shared" si="711"/>
        <v>#N/A</v>
      </c>
      <c r="AR1515" s="50" t="e">
        <f>VLOOKUP(Audit!E280,$V$3:$AE$12,5,FALSE)&amp; IF(Audit!E280=10,Audit!V280,"")</f>
        <v>#N/A</v>
      </c>
      <c r="AS1515" s="50" t="e">
        <f>VLOOKUP(Audit!E280,$V$13:$AE$22,5,FALSE)&amp; IF(Audit!E280=10,Audit!W280,"")</f>
        <v>#N/A</v>
      </c>
      <c r="AT1515" s="47" t="e">
        <f t="shared" si="712"/>
        <v>#N/A</v>
      </c>
      <c r="AU1515" s="50" t="e">
        <f>VLOOKUP(Audit!F280,$V$3:$AE$12,6,FALSE)&amp; IF(Audit!F280=10,Audit!V280,"")</f>
        <v>#N/A</v>
      </c>
      <c r="AV1515" s="50" t="e">
        <f>VLOOKUP(Audit!F280,$V$13:$AE$22,6,FALSE)&amp; IF(Audit!F280=10,Audit!W280,"")</f>
        <v>#N/A</v>
      </c>
      <c r="AW1515" s="47" t="e">
        <f t="shared" si="713"/>
        <v>#N/A</v>
      </c>
      <c r="AX1515" s="50" t="e">
        <f>VLOOKUP(Audit!G280,$V$3:$AE$12,7,FALSE)&amp; IF(Audit!G280=10,Audit!V280,"")</f>
        <v>#N/A</v>
      </c>
      <c r="AY1515" s="50" t="e">
        <f>VLOOKUP(Audit!G280,$V$13:$AE$22,7,FALSE) &amp; IF(Audit!G280=10,Audit!W280,"")</f>
        <v>#N/A</v>
      </c>
      <c r="AZ1515" s="47" t="e">
        <f t="shared" si="714"/>
        <v>#N/A</v>
      </c>
      <c r="BA1515" s="50" t="e">
        <f>VLOOKUP(Audit!H280,$V$3:$AE$12,8,FALSE)&amp; Audit!U280 &amp; IF(Audit!H280=10,Audit!V280,"")</f>
        <v>#N/A</v>
      </c>
      <c r="BB1515" s="50" t="e">
        <f>VLOOKUP(Audit!H280,$V$13:$AE$22,8,FALSE) &amp; IF(Audit!H280=10,Audit!W280,"")</f>
        <v>#N/A</v>
      </c>
      <c r="BC1515" s="47" t="e">
        <f t="shared" si="715"/>
        <v>#N/A</v>
      </c>
      <c r="BD1515" s="50" t="e">
        <f>VLOOKUP(Audit!I280,$V$3:$AE$12,9,FALSE)&amp; IF(Audit!I280=10,Audit!V280,"")</f>
        <v>#N/A</v>
      </c>
      <c r="BE1515" s="50" t="e">
        <f>VLOOKUP(Audit!I280,$V$13:$AE$22,9,FALSE) &amp; IF(Audit!I280=10,Audit!W280,"") &amp; IF(Audit!I280&lt;&gt;1,U1515,"")</f>
        <v>#N/A</v>
      </c>
      <c r="BF1515" s="47" t="e">
        <f t="shared" si="716"/>
        <v>#N/A</v>
      </c>
      <c r="BG1515" s="50" t="e">
        <f>VLOOKUP(Audit!J280,$V$3:$AE$12,10,FALSE) &amp; Audit!S280 &amp; IF(Audit!J280=10,Audit!V280,"")</f>
        <v>#N/A</v>
      </c>
      <c r="BH1515" s="50" t="e">
        <f>VLOOKUP(Audit!J280,$V$13:$AE$22,10,FALSE) &amp; IF(Audit!J280=10,Audit!W280,"") &amp; IF(Audit!J280&lt;&gt;1,U1515,"")</f>
        <v>#N/A</v>
      </c>
      <c r="BI1515" s="47" t="e">
        <f t="shared" si="717"/>
        <v>#N/A</v>
      </c>
      <c r="BJ1515" s="48" t="str">
        <f t="shared" si="718"/>
        <v/>
      </c>
      <c r="BK1515" s="48" t="str">
        <f t="shared" si="719"/>
        <v/>
      </c>
      <c r="BL1515" s="48" t="str">
        <f t="shared" si="720"/>
        <v/>
      </c>
      <c r="BM1515" s="48" t="str">
        <f t="shared" si="721"/>
        <v/>
      </c>
      <c r="BN1515" s="48" t="str">
        <f t="shared" si="722"/>
        <v/>
      </c>
      <c r="BO1515" s="48" t="str">
        <f t="shared" si="723"/>
        <v/>
      </c>
      <c r="BP1515" s="48" t="str">
        <f t="shared" si="724"/>
        <v/>
      </c>
      <c r="BQ1515" s="48" t="str">
        <f t="shared" si="725"/>
        <v/>
      </c>
      <c r="BR1515" s="48" t="str">
        <f t="shared" si="726"/>
        <v/>
      </c>
      <c r="BS1515" s="48" t="str">
        <f t="shared" si="727"/>
        <v/>
      </c>
      <c r="BT1515" s="48" t="str">
        <f t="shared" si="728"/>
        <v/>
      </c>
      <c r="BU1515" s="48" t="str">
        <f t="shared" si="729"/>
        <v/>
      </c>
    </row>
    <row r="1516" spans="1:73">
      <c r="A1516" s="10">
        <f>Audit!A281</f>
        <v>0</v>
      </c>
      <c r="B1516" s="10" t="e">
        <f t="shared" si="700"/>
        <v>#N/A</v>
      </c>
      <c r="C1516" s="17" t="e">
        <f>VLOOKUP(Audit!B281,$V$3:$AE$12,2,FALSE) &amp; VLOOKUP(Audit!B281,$V$13:$AE$22,2,FALSE)&amp; IF(Audit!B281=10,Audit!V281&amp;Audit!W281,"")</f>
        <v>#N/A</v>
      </c>
      <c r="D1516" s="17" t="e">
        <f>VLOOKUP(Audit!C281,$V$3:$AE$12,3,FALSE) &amp; VLOOKUP(Audit!C281,$V$13:$AE$22,3,FALSE) &amp;IF(Audit!C281=10,Audit!V281&amp;Audit!W281,"")</f>
        <v>#N/A</v>
      </c>
      <c r="E1516" s="17" t="e">
        <f>VLOOKUP(Audit!D281,$V$3:$AE$12,4,FALSE)&amp; Audit!T281 &amp; VLOOKUP(Audit!D281,$V$13:$AE$22,4,FALSE)&amp; IF(Audit!D281=10,Audit!V281&amp;Audit!W281,"")</f>
        <v>#N/A</v>
      </c>
      <c r="F1516" s="17" t="e">
        <f>VLOOKUP(Audit!E281,$V$3:$AE$12,5,FALSE) &amp; VLOOKUP(Audit!E281,$V$13:$AE$22,5,FALSE)&amp; IF(Audit!E281=10,Audit!V281&amp;Audit!W281,"")</f>
        <v>#N/A</v>
      </c>
      <c r="G1516" s="17" t="e">
        <f>VLOOKUP(Audit!F281,$V$3:$AE$12,6,FALSE) &amp; VLOOKUP(Audit!F281,$V$13:$AE$22,6,FALSE)&amp; IF(Audit!F281=10,Audit!V281&amp;Audit!W281,"")</f>
        <v>#N/A</v>
      </c>
      <c r="H1516" s="17" t="e">
        <f>VLOOKUP(Audit!G281,$V$3:$AE$12,7,FALSE) &amp; VLOOKUP(Audit!G281,$V$13:$AE$22,7,FALSE)&amp;IF(Audit!G281=10,Audit!V281&amp;Audit!W281,"")</f>
        <v>#N/A</v>
      </c>
      <c r="I1516" s="17" t="e">
        <f>VLOOKUP(Audit!H281,$V$3:$AE$12,8,FALSE) &amp; Audit!U281 &amp; VLOOKUP(Audit!H281,$V$13:$AE$22,8,FALSE)&amp;IF(Audit!H281=10,Audit!V281&amp;Audit!W281,"")</f>
        <v>#N/A</v>
      </c>
      <c r="J1516" s="17" t="e">
        <f>VLOOKUP(Audit!I281,$V$3:$AE$12,9,FALSE) &amp; VLOOKUP(Audit!I281,$V$13:$AE$22,9,FALSE) &amp; IF(Audit!I281=10,Audit!V281&amp;Audit!W281,"") &amp; IF(Audit!I281&lt;&gt;1,U1516,"")</f>
        <v>#N/A</v>
      </c>
      <c r="K1516" s="17" t="e">
        <f>VLOOKUP(Audit!J281,$V$3:$AE$12,10,FALSE) &amp; Audit!S281 &amp; VLOOKUP(Audit!J281,$V$13:$AE$22,10,FALSE) &amp; IF(Audit!J281=10,Audit!V281&amp;Audit!W281,"") &amp; IF(Audit!J281&lt;&gt;1,U1516,"")</f>
        <v>#N/A</v>
      </c>
      <c r="L1516" s="10">
        <f>Audit!K281</f>
        <v>0</v>
      </c>
      <c r="M1516" s="10" t="e">
        <f t="shared" si="701"/>
        <v>#N/A</v>
      </c>
      <c r="N1516" s="10" t="e">
        <f t="shared" si="702"/>
        <v>#N/A</v>
      </c>
      <c r="O1516" s="10" t="e">
        <f t="shared" si="703"/>
        <v>#N/A</v>
      </c>
      <c r="P1516" s="10" t="e">
        <f t="shared" si="704"/>
        <v>#N/A</v>
      </c>
      <c r="Q1516" s="10" t="e">
        <f t="shared" si="705"/>
        <v>#N/A</v>
      </c>
      <c r="R1516" s="10" t="e">
        <f t="shared" si="706"/>
        <v>#N/A</v>
      </c>
      <c r="S1516" s="10" t="e">
        <f t="shared" si="707"/>
        <v>#N/A</v>
      </c>
      <c r="T1516" s="10" t="e">
        <f t="shared" si="708"/>
        <v>#N/A</v>
      </c>
      <c r="U1516" s="17" t="str">
        <f>IF(Audit!M281="","",VLOOKUP(Audit!M281,$W$26:$X$35,2,FALSE)) &amp; Audit!N281 &amp; IF(Audit!O281="","",IF(Audit!N281&lt;=1.4,VLOOKUP(Audit!O281,$W$38:X1561,2,FALSE),VLOOKUP(Audit!O281,$W$51:$X$61,2,FALSE))) &amp; IF(Audit!P281="","",VLOOKUP(Audit!P281,$Y$26:$Z$35,2,FALSE) &amp; Audit!Q281 &amp; IF(Audit!O281="","",IF(Audit!Q281&lt;=1.4,VLOOKUP(Audit!R281,$Y$38:$Z$48,2,FALSE),VLOOKUP(Audit!R281,$Y$51:$Z$61,2,FALSE))))</f>
        <v/>
      </c>
      <c r="V1516" s="21"/>
      <c r="AH1516" s="49">
        <f>Audit!A281</f>
        <v>0</v>
      </c>
      <c r="AI1516" s="50" t="e">
        <f>VLOOKUP(Audit!B281,$V$3:$AE$12,2,FALSE)&amp; IF(Audit!B281=10,Audit!V281,"")</f>
        <v>#N/A</v>
      </c>
      <c r="AJ1516" s="50" t="e">
        <f>VLOOKUP(Audit!B281,$V$13:$AE$22,2,FALSE)&amp; IF(Audit!B281=10,Audit!W281,"")</f>
        <v>#N/A</v>
      </c>
      <c r="AK1516" s="47" t="e">
        <f t="shared" si="709"/>
        <v>#N/A</v>
      </c>
      <c r="AL1516" s="50" t="e">
        <f>VLOOKUP(Audit!C281,$V$3:$AE$12,3,FALSE)&amp; IF(Audit!C281=10,Audit!V281,"")</f>
        <v>#N/A</v>
      </c>
      <c r="AM1516" s="50" t="e">
        <f>VLOOKUP(Audit!C281,$V$13:$AE$22,3,FALSE)&amp; IF(Audit!C281=10,Audit!W281,"")</f>
        <v>#N/A</v>
      </c>
      <c r="AN1516" s="47" t="e">
        <f t="shared" si="710"/>
        <v>#N/A</v>
      </c>
      <c r="AO1516" s="50" t="e">
        <f>VLOOKUP(Audit!D281,$V$3:$AE$12,4,FALSE) &amp;  Audit!T281 &amp; IF(Audit!D281=10,Audit!V281,"")</f>
        <v>#N/A</v>
      </c>
      <c r="AP1516" s="50" t="e">
        <f>VLOOKUP(Audit!D281,$V$13:$AE$22,4,FALSE)&amp; IF(Audit!D281=10,Audit!W281,"")</f>
        <v>#N/A</v>
      </c>
      <c r="AQ1516" s="47" t="e">
        <f t="shared" si="711"/>
        <v>#N/A</v>
      </c>
      <c r="AR1516" s="50" t="e">
        <f>VLOOKUP(Audit!E281,$V$3:$AE$12,5,FALSE)&amp; IF(Audit!E281=10,Audit!V281,"")</f>
        <v>#N/A</v>
      </c>
      <c r="AS1516" s="50" t="e">
        <f>VLOOKUP(Audit!E281,$V$13:$AE$22,5,FALSE)&amp; IF(Audit!E281=10,Audit!W281,"")</f>
        <v>#N/A</v>
      </c>
      <c r="AT1516" s="47" t="e">
        <f t="shared" si="712"/>
        <v>#N/A</v>
      </c>
      <c r="AU1516" s="50" t="e">
        <f>VLOOKUP(Audit!F281,$V$3:$AE$12,6,FALSE)&amp; IF(Audit!F281=10,Audit!V281,"")</f>
        <v>#N/A</v>
      </c>
      <c r="AV1516" s="50" t="e">
        <f>VLOOKUP(Audit!F281,$V$13:$AE$22,6,FALSE)&amp; IF(Audit!F281=10,Audit!W281,"")</f>
        <v>#N/A</v>
      </c>
      <c r="AW1516" s="47" t="e">
        <f t="shared" si="713"/>
        <v>#N/A</v>
      </c>
      <c r="AX1516" s="50" t="e">
        <f>VLOOKUP(Audit!G281,$V$3:$AE$12,7,FALSE)&amp; IF(Audit!G281=10,Audit!V281,"")</f>
        <v>#N/A</v>
      </c>
      <c r="AY1516" s="50" t="e">
        <f>VLOOKUP(Audit!G281,$V$13:$AE$22,7,FALSE) &amp; IF(Audit!G281=10,Audit!W281,"")</f>
        <v>#N/A</v>
      </c>
      <c r="AZ1516" s="47" t="e">
        <f t="shared" si="714"/>
        <v>#N/A</v>
      </c>
      <c r="BA1516" s="50" t="e">
        <f>VLOOKUP(Audit!H281,$V$3:$AE$12,8,FALSE)&amp; Audit!U281 &amp; IF(Audit!H281=10,Audit!V281,"")</f>
        <v>#N/A</v>
      </c>
      <c r="BB1516" s="50" t="e">
        <f>VLOOKUP(Audit!H281,$V$13:$AE$22,8,FALSE) &amp; IF(Audit!H281=10,Audit!W281,"")</f>
        <v>#N/A</v>
      </c>
      <c r="BC1516" s="47" t="e">
        <f t="shared" si="715"/>
        <v>#N/A</v>
      </c>
      <c r="BD1516" s="50" t="e">
        <f>VLOOKUP(Audit!I281,$V$3:$AE$12,9,FALSE)&amp; IF(Audit!I281=10,Audit!V281,"")</f>
        <v>#N/A</v>
      </c>
      <c r="BE1516" s="50" t="e">
        <f>VLOOKUP(Audit!I281,$V$13:$AE$22,9,FALSE) &amp; IF(Audit!I281=10,Audit!W281,"") &amp; IF(Audit!I281&lt;&gt;1,U1516,"")</f>
        <v>#N/A</v>
      </c>
      <c r="BF1516" s="47" t="e">
        <f t="shared" si="716"/>
        <v>#N/A</v>
      </c>
      <c r="BG1516" s="50" t="e">
        <f>VLOOKUP(Audit!J281,$V$3:$AE$12,10,FALSE) &amp; Audit!S281 &amp; IF(Audit!J281=10,Audit!V281,"")</f>
        <v>#N/A</v>
      </c>
      <c r="BH1516" s="50" t="e">
        <f>VLOOKUP(Audit!J281,$V$13:$AE$22,10,FALSE) &amp; IF(Audit!J281=10,Audit!W281,"") &amp; IF(Audit!J281&lt;&gt;1,U1516,"")</f>
        <v>#N/A</v>
      </c>
      <c r="BI1516" s="47" t="e">
        <f t="shared" si="717"/>
        <v>#N/A</v>
      </c>
      <c r="BJ1516" s="48" t="str">
        <f t="shared" si="718"/>
        <v/>
      </c>
      <c r="BK1516" s="48" t="str">
        <f t="shared" si="719"/>
        <v/>
      </c>
      <c r="BL1516" s="48" t="str">
        <f t="shared" si="720"/>
        <v/>
      </c>
      <c r="BM1516" s="48" t="str">
        <f t="shared" si="721"/>
        <v/>
      </c>
      <c r="BN1516" s="48" t="str">
        <f t="shared" si="722"/>
        <v/>
      </c>
      <c r="BO1516" s="48" t="str">
        <f t="shared" si="723"/>
        <v/>
      </c>
      <c r="BP1516" s="48" t="str">
        <f t="shared" si="724"/>
        <v/>
      </c>
      <c r="BQ1516" s="48" t="str">
        <f t="shared" si="725"/>
        <v/>
      </c>
      <c r="BR1516" s="48" t="str">
        <f t="shared" si="726"/>
        <v/>
      </c>
      <c r="BS1516" s="48" t="str">
        <f t="shared" si="727"/>
        <v/>
      </c>
      <c r="BT1516" s="48" t="str">
        <f t="shared" si="728"/>
        <v/>
      </c>
      <c r="BU1516" s="48" t="str">
        <f t="shared" si="729"/>
        <v/>
      </c>
    </row>
    <row r="1517" spans="1:73">
      <c r="A1517" s="10">
        <f>Audit!A282</f>
        <v>0</v>
      </c>
      <c r="B1517" s="10" t="e">
        <f t="shared" si="700"/>
        <v>#N/A</v>
      </c>
      <c r="C1517" s="17" t="e">
        <f>VLOOKUP(Audit!B282,$V$3:$AE$12,2,FALSE) &amp; VLOOKUP(Audit!B282,$V$13:$AE$22,2,FALSE)&amp; IF(Audit!B282=10,Audit!V282&amp;Audit!W282,"")</f>
        <v>#N/A</v>
      </c>
      <c r="D1517" s="17" t="e">
        <f>VLOOKUP(Audit!C282,$V$3:$AE$12,3,FALSE) &amp; VLOOKUP(Audit!C282,$V$13:$AE$22,3,FALSE) &amp;IF(Audit!C282=10,Audit!V282&amp;Audit!W282,"")</f>
        <v>#N/A</v>
      </c>
      <c r="E1517" s="17" t="e">
        <f>VLOOKUP(Audit!D282,$V$3:$AE$12,4,FALSE)&amp; Audit!T282 &amp; VLOOKUP(Audit!D282,$V$13:$AE$22,4,FALSE)&amp; IF(Audit!D282=10,Audit!V282&amp;Audit!W282,"")</f>
        <v>#N/A</v>
      </c>
      <c r="F1517" s="17" t="e">
        <f>VLOOKUP(Audit!E282,$V$3:$AE$12,5,FALSE) &amp; VLOOKUP(Audit!E282,$V$13:$AE$22,5,FALSE)&amp; IF(Audit!E282=10,Audit!V282&amp;Audit!W282,"")</f>
        <v>#N/A</v>
      </c>
      <c r="G1517" s="17" t="e">
        <f>VLOOKUP(Audit!F282,$V$3:$AE$12,6,FALSE) &amp; VLOOKUP(Audit!F282,$V$13:$AE$22,6,FALSE)&amp; IF(Audit!F282=10,Audit!V282&amp;Audit!W282,"")</f>
        <v>#N/A</v>
      </c>
      <c r="H1517" s="17" t="e">
        <f>VLOOKUP(Audit!G282,$V$3:$AE$12,7,FALSE) &amp; VLOOKUP(Audit!G282,$V$13:$AE$22,7,FALSE)&amp;IF(Audit!G282=10,Audit!V282&amp;Audit!W282,"")</f>
        <v>#N/A</v>
      </c>
      <c r="I1517" s="17" t="e">
        <f>VLOOKUP(Audit!H282,$V$3:$AE$12,8,FALSE) &amp; Audit!U282 &amp; VLOOKUP(Audit!H282,$V$13:$AE$22,8,FALSE)&amp;IF(Audit!H282=10,Audit!V282&amp;Audit!W282,"")</f>
        <v>#N/A</v>
      </c>
      <c r="J1517" s="17" t="e">
        <f>VLOOKUP(Audit!I282,$V$3:$AE$12,9,FALSE) &amp; VLOOKUP(Audit!I282,$V$13:$AE$22,9,FALSE) &amp; IF(Audit!I282=10,Audit!V282&amp;Audit!W282,"") &amp; IF(Audit!I282&lt;&gt;1,U1517,"")</f>
        <v>#N/A</v>
      </c>
      <c r="K1517" s="17" t="e">
        <f>VLOOKUP(Audit!J282,$V$3:$AE$12,10,FALSE) &amp; Audit!S282 &amp; VLOOKUP(Audit!J282,$V$13:$AE$22,10,FALSE) &amp; IF(Audit!J282=10,Audit!V282&amp;Audit!W282,"") &amp; IF(Audit!J282&lt;&gt;1,U1517,"")</f>
        <v>#N/A</v>
      </c>
      <c r="L1517" s="10">
        <f>Audit!K282</f>
        <v>0</v>
      </c>
      <c r="M1517" s="10" t="e">
        <f t="shared" si="701"/>
        <v>#N/A</v>
      </c>
      <c r="N1517" s="10" t="e">
        <f t="shared" si="702"/>
        <v>#N/A</v>
      </c>
      <c r="O1517" s="10" t="e">
        <f t="shared" si="703"/>
        <v>#N/A</v>
      </c>
      <c r="P1517" s="10" t="e">
        <f t="shared" si="704"/>
        <v>#N/A</v>
      </c>
      <c r="Q1517" s="10" t="e">
        <f t="shared" si="705"/>
        <v>#N/A</v>
      </c>
      <c r="R1517" s="10" t="e">
        <f t="shared" si="706"/>
        <v>#N/A</v>
      </c>
      <c r="S1517" s="10" t="e">
        <f t="shared" si="707"/>
        <v>#N/A</v>
      </c>
      <c r="T1517" s="10" t="e">
        <f t="shared" si="708"/>
        <v>#N/A</v>
      </c>
      <c r="U1517" s="17" t="str">
        <f>IF(Audit!M282="","",VLOOKUP(Audit!M282,$W$26:$X$35,2,FALSE)) &amp; Audit!N282 &amp; IF(Audit!O282="","",IF(Audit!N282&lt;=1.4,VLOOKUP(Audit!O282,$W$38:X1562,2,FALSE),VLOOKUP(Audit!O282,$W$51:$X$61,2,FALSE))) &amp; IF(Audit!P282="","",VLOOKUP(Audit!P282,$Y$26:$Z$35,2,FALSE) &amp; Audit!Q282 &amp; IF(Audit!O282="","",IF(Audit!Q282&lt;=1.4,VLOOKUP(Audit!R282,$Y$38:$Z$48,2,FALSE),VLOOKUP(Audit!R282,$Y$51:$Z$61,2,FALSE))))</f>
        <v/>
      </c>
      <c r="V1517" s="21"/>
      <c r="AH1517" s="49">
        <f>Audit!A282</f>
        <v>0</v>
      </c>
      <c r="AI1517" s="50" t="e">
        <f>VLOOKUP(Audit!B282,$V$3:$AE$12,2,FALSE)&amp; IF(Audit!B282=10,Audit!V282,"")</f>
        <v>#N/A</v>
      </c>
      <c r="AJ1517" s="50" t="e">
        <f>VLOOKUP(Audit!B282,$V$13:$AE$22,2,FALSE)&amp; IF(Audit!B282=10,Audit!W282,"")</f>
        <v>#N/A</v>
      </c>
      <c r="AK1517" s="47" t="e">
        <f t="shared" si="709"/>
        <v>#N/A</v>
      </c>
      <c r="AL1517" s="50" t="e">
        <f>VLOOKUP(Audit!C282,$V$3:$AE$12,3,FALSE)&amp; IF(Audit!C282=10,Audit!V282,"")</f>
        <v>#N/A</v>
      </c>
      <c r="AM1517" s="50" t="e">
        <f>VLOOKUP(Audit!C282,$V$13:$AE$22,3,FALSE)&amp; IF(Audit!C282=10,Audit!W282,"")</f>
        <v>#N/A</v>
      </c>
      <c r="AN1517" s="47" t="e">
        <f t="shared" si="710"/>
        <v>#N/A</v>
      </c>
      <c r="AO1517" s="50" t="e">
        <f>VLOOKUP(Audit!D282,$V$3:$AE$12,4,FALSE) &amp;  Audit!T282 &amp; IF(Audit!D282=10,Audit!V282,"")</f>
        <v>#N/A</v>
      </c>
      <c r="AP1517" s="50" t="e">
        <f>VLOOKUP(Audit!D282,$V$13:$AE$22,4,FALSE)&amp; IF(Audit!D282=10,Audit!W282,"")</f>
        <v>#N/A</v>
      </c>
      <c r="AQ1517" s="47" t="e">
        <f t="shared" si="711"/>
        <v>#N/A</v>
      </c>
      <c r="AR1517" s="50" t="e">
        <f>VLOOKUP(Audit!E282,$V$3:$AE$12,5,FALSE)&amp; IF(Audit!E282=10,Audit!V282,"")</f>
        <v>#N/A</v>
      </c>
      <c r="AS1517" s="50" t="e">
        <f>VLOOKUP(Audit!E282,$V$13:$AE$22,5,FALSE)&amp; IF(Audit!E282=10,Audit!W282,"")</f>
        <v>#N/A</v>
      </c>
      <c r="AT1517" s="47" t="e">
        <f t="shared" si="712"/>
        <v>#N/A</v>
      </c>
      <c r="AU1517" s="50" t="e">
        <f>VLOOKUP(Audit!F282,$V$3:$AE$12,6,FALSE)&amp; IF(Audit!F282=10,Audit!V282,"")</f>
        <v>#N/A</v>
      </c>
      <c r="AV1517" s="50" t="e">
        <f>VLOOKUP(Audit!F282,$V$13:$AE$22,6,FALSE)&amp; IF(Audit!F282=10,Audit!W282,"")</f>
        <v>#N/A</v>
      </c>
      <c r="AW1517" s="47" t="e">
        <f t="shared" si="713"/>
        <v>#N/A</v>
      </c>
      <c r="AX1517" s="50" t="e">
        <f>VLOOKUP(Audit!G282,$V$3:$AE$12,7,FALSE)&amp; IF(Audit!G282=10,Audit!V282,"")</f>
        <v>#N/A</v>
      </c>
      <c r="AY1517" s="50" t="e">
        <f>VLOOKUP(Audit!G282,$V$13:$AE$22,7,FALSE) &amp; IF(Audit!G282=10,Audit!W282,"")</f>
        <v>#N/A</v>
      </c>
      <c r="AZ1517" s="47" t="e">
        <f t="shared" si="714"/>
        <v>#N/A</v>
      </c>
      <c r="BA1517" s="50" t="e">
        <f>VLOOKUP(Audit!H282,$V$3:$AE$12,8,FALSE)&amp; Audit!U282 &amp; IF(Audit!H282=10,Audit!V282,"")</f>
        <v>#N/A</v>
      </c>
      <c r="BB1517" s="50" t="e">
        <f>VLOOKUP(Audit!H282,$V$13:$AE$22,8,FALSE) &amp; IF(Audit!H282=10,Audit!W282,"")</f>
        <v>#N/A</v>
      </c>
      <c r="BC1517" s="47" t="e">
        <f t="shared" si="715"/>
        <v>#N/A</v>
      </c>
      <c r="BD1517" s="50" t="e">
        <f>VLOOKUP(Audit!I282,$V$3:$AE$12,9,FALSE)&amp; IF(Audit!I282=10,Audit!V282,"")</f>
        <v>#N/A</v>
      </c>
      <c r="BE1517" s="50" t="e">
        <f>VLOOKUP(Audit!I282,$V$13:$AE$22,9,FALSE) &amp; IF(Audit!I282=10,Audit!W282,"") &amp; IF(Audit!I282&lt;&gt;1,U1517,"")</f>
        <v>#N/A</v>
      </c>
      <c r="BF1517" s="47" t="e">
        <f t="shared" si="716"/>
        <v>#N/A</v>
      </c>
      <c r="BG1517" s="50" t="e">
        <f>VLOOKUP(Audit!J282,$V$3:$AE$12,10,FALSE) &amp; Audit!S282 &amp; IF(Audit!J282=10,Audit!V282,"")</f>
        <v>#N/A</v>
      </c>
      <c r="BH1517" s="50" t="e">
        <f>VLOOKUP(Audit!J282,$V$13:$AE$22,10,FALSE) &amp; IF(Audit!J282=10,Audit!W282,"") &amp; IF(Audit!J282&lt;&gt;1,U1517,"")</f>
        <v>#N/A</v>
      </c>
      <c r="BI1517" s="47" t="e">
        <f t="shared" si="717"/>
        <v>#N/A</v>
      </c>
      <c r="BJ1517" s="48" t="str">
        <f t="shared" si="718"/>
        <v/>
      </c>
      <c r="BK1517" s="48" t="str">
        <f t="shared" si="719"/>
        <v/>
      </c>
      <c r="BL1517" s="48" t="str">
        <f t="shared" si="720"/>
        <v/>
      </c>
      <c r="BM1517" s="48" t="str">
        <f t="shared" si="721"/>
        <v/>
      </c>
      <c r="BN1517" s="48" t="str">
        <f t="shared" si="722"/>
        <v/>
      </c>
      <c r="BO1517" s="48" t="str">
        <f t="shared" si="723"/>
        <v/>
      </c>
      <c r="BP1517" s="48" t="str">
        <f t="shared" si="724"/>
        <v/>
      </c>
      <c r="BQ1517" s="48" t="str">
        <f t="shared" si="725"/>
        <v/>
      </c>
      <c r="BR1517" s="48" t="str">
        <f t="shared" si="726"/>
        <v/>
      </c>
      <c r="BS1517" s="48" t="str">
        <f t="shared" si="727"/>
        <v/>
      </c>
      <c r="BT1517" s="48" t="str">
        <f t="shared" si="728"/>
        <v/>
      </c>
      <c r="BU1517" s="48" t="str">
        <f t="shared" si="729"/>
        <v/>
      </c>
    </row>
    <row r="1518" spans="1:73">
      <c r="A1518" s="10">
        <f>Audit!A283</f>
        <v>0</v>
      </c>
      <c r="B1518" s="10" t="e">
        <f t="shared" si="700"/>
        <v>#N/A</v>
      </c>
      <c r="C1518" s="17" t="e">
        <f>VLOOKUP(Audit!B283,$V$3:$AE$12,2,FALSE) &amp; VLOOKUP(Audit!B283,$V$13:$AE$22,2,FALSE)&amp; IF(Audit!B283=10,Audit!V283&amp;Audit!W283,"")</f>
        <v>#N/A</v>
      </c>
      <c r="D1518" s="17" t="e">
        <f>VLOOKUP(Audit!C283,$V$3:$AE$12,3,FALSE) &amp; VLOOKUP(Audit!C283,$V$13:$AE$22,3,FALSE) &amp;IF(Audit!C283=10,Audit!V283&amp;Audit!W283,"")</f>
        <v>#N/A</v>
      </c>
      <c r="E1518" s="17" t="e">
        <f>VLOOKUP(Audit!D283,$V$3:$AE$12,4,FALSE)&amp; Audit!T283 &amp; VLOOKUP(Audit!D283,$V$13:$AE$22,4,FALSE)&amp; IF(Audit!D283=10,Audit!V283&amp;Audit!W283,"")</f>
        <v>#N/A</v>
      </c>
      <c r="F1518" s="17" t="e">
        <f>VLOOKUP(Audit!E283,$V$3:$AE$12,5,FALSE) &amp; VLOOKUP(Audit!E283,$V$13:$AE$22,5,FALSE)&amp; IF(Audit!E283=10,Audit!V283&amp;Audit!W283,"")</f>
        <v>#N/A</v>
      </c>
      <c r="G1518" s="17" t="e">
        <f>VLOOKUP(Audit!F283,$V$3:$AE$12,6,FALSE) &amp; VLOOKUP(Audit!F283,$V$13:$AE$22,6,FALSE)&amp; IF(Audit!F283=10,Audit!V283&amp;Audit!W283,"")</f>
        <v>#N/A</v>
      </c>
      <c r="H1518" s="17" t="e">
        <f>VLOOKUP(Audit!G283,$V$3:$AE$12,7,FALSE) &amp; VLOOKUP(Audit!G283,$V$13:$AE$22,7,FALSE)&amp;IF(Audit!G283=10,Audit!V283&amp;Audit!W283,"")</f>
        <v>#N/A</v>
      </c>
      <c r="I1518" s="17" t="e">
        <f>VLOOKUP(Audit!H283,$V$3:$AE$12,8,FALSE) &amp; Audit!U283 &amp; VLOOKUP(Audit!H283,$V$13:$AE$22,8,FALSE)&amp;IF(Audit!H283=10,Audit!V283&amp;Audit!W283,"")</f>
        <v>#N/A</v>
      </c>
      <c r="J1518" s="17" t="e">
        <f>VLOOKUP(Audit!I283,$V$3:$AE$12,9,FALSE) &amp; VLOOKUP(Audit!I283,$V$13:$AE$22,9,FALSE) &amp; IF(Audit!I283=10,Audit!V283&amp;Audit!W283,"") &amp; IF(Audit!I283&lt;&gt;1,U1518,"")</f>
        <v>#N/A</v>
      </c>
      <c r="K1518" s="17" t="e">
        <f>VLOOKUP(Audit!J283,$V$3:$AE$12,10,FALSE) &amp; Audit!S283 &amp; VLOOKUP(Audit!J283,$V$13:$AE$22,10,FALSE) &amp; IF(Audit!J283=10,Audit!V283&amp;Audit!W283,"") &amp; IF(Audit!J283&lt;&gt;1,U1518,"")</f>
        <v>#N/A</v>
      </c>
      <c r="L1518" s="10">
        <f>Audit!K283</f>
        <v>0</v>
      </c>
      <c r="M1518" s="10" t="e">
        <f t="shared" si="701"/>
        <v>#N/A</v>
      </c>
      <c r="N1518" s="10" t="e">
        <f t="shared" si="702"/>
        <v>#N/A</v>
      </c>
      <c r="O1518" s="10" t="e">
        <f t="shared" si="703"/>
        <v>#N/A</v>
      </c>
      <c r="P1518" s="10" t="e">
        <f t="shared" si="704"/>
        <v>#N/A</v>
      </c>
      <c r="Q1518" s="10" t="e">
        <f t="shared" si="705"/>
        <v>#N/A</v>
      </c>
      <c r="R1518" s="10" t="e">
        <f t="shared" si="706"/>
        <v>#N/A</v>
      </c>
      <c r="S1518" s="10" t="e">
        <f t="shared" si="707"/>
        <v>#N/A</v>
      </c>
      <c r="T1518" s="10" t="e">
        <f t="shared" si="708"/>
        <v>#N/A</v>
      </c>
      <c r="U1518" s="17" t="str">
        <f>IF(Audit!M283="","",VLOOKUP(Audit!M283,$W$26:$X$35,2,FALSE)) &amp; Audit!N283 &amp; IF(Audit!O283="","",IF(Audit!N283&lt;=1.4,VLOOKUP(Audit!O283,$W$38:X1563,2,FALSE),VLOOKUP(Audit!O283,$W$51:$X$61,2,FALSE))) &amp; IF(Audit!P283="","",VLOOKUP(Audit!P283,$Y$26:$Z$35,2,FALSE) &amp; Audit!Q283 &amp; IF(Audit!O283="","",IF(Audit!Q283&lt;=1.4,VLOOKUP(Audit!R283,$Y$38:$Z$48,2,FALSE),VLOOKUP(Audit!R283,$Y$51:$Z$61,2,FALSE))))</f>
        <v/>
      </c>
      <c r="V1518" s="21"/>
      <c r="AH1518" s="49">
        <f>Audit!A283</f>
        <v>0</v>
      </c>
      <c r="AI1518" s="50" t="e">
        <f>VLOOKUP(Audit!B283,$V$3:$AE$12,2,FALSE)&amp; IF(Audit!B283=10,Audit!V283,"")</f>
        <v>#N/A</v>
      </c>
      <c r="AJ1518" s="50" t="e">
        <f>VLOOKUP(Audit!B283,$V$13:$AE$22,2,FALSE)&amp; IF(Audit!B283=10,Audit!W283,"")</f>
        <v>#N/A</v>
      </c>
      <c r="AK1518" s="47" t="e">
        <f t="shared" si="709"/>
        <v>#N/A</v>
      </c>
      <c r="AL1518" s="50" t="e">
        <f>VLOOKUP(Audit!C283,$V$3:$AE$12,3,FALSE)&amp; IF(Audit!C283=10,Audit!V283,"")</f>
        <v>#N/A</v>
      </c>
      <c r="AM1518" s="50" t="e">
        <f>VLOOKUP(Audit!C283,$V$13:$AE$22,3,FALSE)&amp; IF(Audit!C283=10,Audit!W283,"")</f>
        <v>#N/A</v>
      </c>
      <c r="AN1518" s="47" t="e">
        <f t="shared" si="710"/>
        <v>#N/A</v>
      </c>
      <c r="AO1518" s="50" t="e">
        <f>VLOOKUP(Audit!D283,$V$3:$AE$12,4,FALSE) &amp;  Audit!T283 &amp; IF(Audit!D283=10,Audit!V283,"")</f>
        <v>#N/A</v>
      </c>
      <c r="AP1518" s="50" t="e">
        <f>VLOOKUP(Audit!D283,$V$13:$AE$22,4,FALSE)&amp; IF(Audit!D283=10,Audit!W283,"")</f>
        <v>#N/A</v>
      </c>
      <c r="AQ1518" s="47" t="e">
        <f t="shared" si="711"/>
        <v>#N/A</v>
      </c>
      <c r="AR1518" s="50" t="e">
        <f>VLOOKUP(Audit!E283,$V$3:$AE$12,5,FALSE)&amp; IF(Audit!E283=10,Audit!V283,"")</f>
        <v>#N/A</v>
      </c>
      <c r="AS1518" s="50" t="e">
        <f>VLOOKUP(Audit!E283,$V$13:$AE$22,5,FALSE)&amp; IF(Audit!E283=10,Audit!W283,"")</f>
        <v>#N/A</v>
      </c>
      <c r="AT1518" s="47" t="e">
        <f t="shared" si="712"/>
        <v>#N/A</v>
      </c>
      <c r="AU1518" s="50" t="e">
        <f>VLOOKUP(Audit!F283,$V$3:$AE$12,6,FALSE)&amp; IF(Audit!F283=10,Audit!V283,"")</f>
        <v>#N/A</v>
      </c>
      <c r="AV1518" s="50" t="e">
        <f>VLOOKUP(Audit!F283,$V$13:$AE$22,6,FALSE)&amp; IF(Audit!F283=10,Audit!W283,"")</f>
        <v>#N/A</v>
      </c>
      <c r="AW1518" s="47" t="e">
        <f t="shared" si="713"/>
        <v>#N/A</v>
      </c>
      <c r="AX1518" s="50" t="e">
        <f>VLOOKUP(Audit!G283,$V$3:$AE$12,7,FALSE)&amp; IF(Audit!G283=10,Audit!V283,"")</f>
        <v>#N/A</v>
      </c>
      <c r="AY1518" s="50" t="e">
        <f>VLOOKUP(Audit!G283,$V$13:$AE$22,7,FALSE) &amp; IF(Audit!G283=10,Audit!W283,"")</f>
        <v>#N/A</v>
      </c>
      <c r="AZ1518" s="47" t="e">
        <f t="shared" si="714"/>
        <v>#N/A</v>
      </c>
      <c r="BA1518" s="50" t="e">
        <f>VLOOKUP(Audit!H283,$V$3:$AE$12,8,FALSE)&amp; Audit!U283 &amp; IF(Audit!H283=10,Audit!V283,"")</f>
        <v>#N/A</v>
      </c>
      <c r="BB1518" s="50" t="e">
        <f>VLOOKUP(Audit!H283,$V$13:$AE$22,8,FALSE) &amp; IF(Audit!H283=10,Audit!W283,"")</f>
        <v>#N/A</v>
      </c>
      <c r="BC1518" s="47" t="e">
        <f t="shared" si="715"/>
        <v>#N/A</v>
      </c>
      <c r="BD1518" s="50" t="e">
        <f>VLOOKUP(Audit!I283,$V$3:$AE$12,9,FALSE)&amp; IF(Audit!I283=10,Audit!V283,"")</f>
        <v>#N/A</v>
      </c>
      <c r="BE1518" s="50" t="e">
        <f>VLOOKUP(Audit!I283,$V$13:$AE$22,9,FALSE) &amp; IF(Audit!I283=10,Audit!W283,"") &amp; IF(Audit!I283&lt;&gt;1,U1518,"")</f>
        <v>#N/A</v>
      </c>
      <c r="BF1518" s="47" t="e">
        <f t="shared" si="716"/>
        <v>#N/A</v>
      </c>
      <c r="BG1518" s="50" t="e">
        <f>VLOOKUP(Audit!J283,$V$3:$AE$12,10,FALSE) &amp; Audit!S283 &amp; IF(Audit!J283=10,Audit!V283,"")</f>
        <v>#N/A</v>
      </c>
      <c r="BH1518" s="50" t="e">
        <f>VLOOKUP(Audit!J283,$V$13:$AE$22,10,FALSE) &amp; IF(Audit!J283=10,Audit!W283,"") &amp; IF(Audit!J283&lt;&gt;1,U1518,"")</f>
        <v>#N/A</v>
      </c>
      <c r="BI1518" s="47" t="e">
        <f t="shared" si="717"/>
        <v>#N/A</v>
      </c>
      <c r="BJ1518" s="48" t="str">
        <f t="shared" si="718"/>
        <v/>
      </c>
      <c r="BK1518" s="48" t="str">
        <f t="shared" si="719"/>
        <v/>
      </c>
      <c r="BL1518" s="48" t="str">
        <f t="shared" si="720"/>
        <v/>
      </c>
      <c r="BM1518" s="48" t="str">
        <f t="shared" si="721"/>
        <v/>
      </c>
      <c r="BN1518" s="48" t="str">
        <f t="shared" si="722"/>
        <v/>
      </c>
      <c r="BO1518" s="48" t="str">
        <f t="shared" si="723"/>
        <v/>
      </c>
      <c r="BP1518" s="48" t="str">
        <f t="shared" si="724"/>
        <v/>
      </c>
      <c r="BQ1518" s="48" t="str">
        <f t="shared" si="725"/>
        <v/>
      </c>
      <c r="BR1518" s="48" t="str">
        <f t="shared" si="726"/>
        <v/>
      </c>
      <c r="BS1518" s="48" t="str">
        <f t="shared" si="727"/>
        <v/>
      </c>
      <c r="BT1518" s="48" t="str">
        <f t="shared" si="728"/>
        <v/>
      </c>
      <c r="BU1518" s="48" t="str">
        <f t="shared" si="729"/>
        <v/>
      </c>
    </row>
    <row r="1519" spans="1:73">
      <c r="A1519" s="10">
        <f>Audit!A284</f>
        <v>0</v>
      </c>
      <c r="B1519" s="10" t="e">
        <f t="shared" si="700"/>
        <v>#N/A</v>
      </c>
      <c r="C1519" s="17" t="e">
        <f>VLOOKUP(Audit!B284,$V$3:$AE$12,2,FALSE) &amp; VLOOKUP(Audit!B284,$V$13:$AE$22,2,FALSE)&amp; IF(Audit!B284=10,Audit!V284&amp;Audit!W284,"")</f>
        <v>#N/A</v>
      </c>
      <c r="D1519" s="17" t="e">
        <f>VLOOKUP(Audit!C284,$V$3:$AE$12,3,FALSE) &amp; VLOOKUP(Audit!C284,$V$13:$AE$22,3,FALSE) &amp;IF(Audit!C284=10,Audit!V284&amp;Audit!W284,"")</f>
        <v>#N/A</v>
      </c>
      <c r="E1519" s="17" t="e">
        <f>VLOOKUP(Audit!D284,$V$3:$AE$12,4,FALSE)&amp; Audit!T284 &amp; VLOOKUP(Audit!D284,$V$13:$AE$22,4,FALSE)&amp; IF(Audit!D284=10,Audit!V284&amp;Audit!W284,"")</f>
        <v>#N/A</v>
      </c>
      <c r="F1519" s="17" t="e">
        <f>VLOOKUP(Audit!E284,$V$3:$AE$12,5,FALSE) &amp; VLOOKUP(Audit!E284,$V$13:$AE$22,5,FALSE)&amp; IF(Audit!E284=10,Audit!V284&amp;Audit!W284,"")</f>
        <v>#N/A</v>
      </c>
      <c r="G1519" s="17" t="e">
        <f>VLOOKUP(Audit!F284,$V$3:$AE$12,6,FALSE) &amp; VLOOKUP(Audit!F284,$V$13:$AE$22,6,FALSE)&amp; IF(Audit!F284=10,Audit!V284&amp;Audit!W284,"")</f>
        <v>#N/A</v>
      </c>
      <c r="H1519" s="17" t="e">
        <f>VLOOKUP(Audit!G284,$V$3:$AE$12,7,FALSE) &amp; VLOOKUP(Audit!G284,$V$13:$AE$22,7,FALSE)&amp;IF(Audit!G284=10,Audit!V284&amp;Audit!W284,"")</f>
        <v>#N/A</v>
      </c>
      <c r="I1519" s="17" t="e">
        <f>VLOOKUP(Audit!H284,$V$3:$AE$12,8,FALSE) &amp; Audit!U284 &amp; VLOOKUP(Audit!H284,$V$13:$AE$22,8,FALSE)&amp;IF(Audit!H284=10,Audit!V284&amp;Audit!W284,"")</f>
        <v>#N/A</v>
      </c>
      <c r="J1519" s="17" t="e">
        <f>VLOOKUP(Audit!I284,$V$3:$AE$12,9,FALSE) &amp; VLOOKUP(Audit!I284,$V$13:$AE$22,9,FALSE) &amp; IF(Audit!I284=10,Audit!V284&amp;Audit!W284,"") &amp; IF(Audit!I284&lt;&gt;1,U1519,"")</f>
        <v>#N/A</v>
      </c>
      <c r="K1519" s="17" t="e">
        <f>VLOOKUP(Audit!J284,$V$3:$AE$12,10,FALSE) &amp; Audit!S284 &amp; VLOOKUP(Audit!J284,$V$13:$AE$22,10,FALSE) &amp; IF(Audit!J284=10,Audit!V284&amp;Audit!W284,"") &amp; IF(Audit!J284&lt;&gt;1,U1519,"")</f>
        <v>#N/A</v>
      </c>
      <c r="L1519" s="10">
        <f>Audit!K284</f>
        <v>0</v>
      </c>
      <c r="M1519" s="10" t="e">
        <f t="shared" si="701"/>
        <v>#N/A</v>
      </c>
      <c r="N1519" s="10" t="e">
        <f t="shared" si="702"/>
        <v>#N/A</v>
      </c>
      <c r="O1519" s="10" t="e">
        <f t="shared" si="703"/>
        <v>#N/A</v>
      </c>
      <c r="P1519" s="10" t="e">
        <f t="shared" si="704"/>
        <v>#N/A</v>
      </c>
      <c r="Q1519" s="10" t="e">
        <f t="shared" si="705"/>
        <v>#N/A</v>
      </c>
      <c r="R1519" s="10" t="e">
        <f t="shared" si="706"/>
        <v>#N/A</v>
      </c>
      <c r="S1519" s="10" t="e">
        <f t="shared" si="707"/>
        <v>#N/A</v>
      </c>
      <c r="T1519" s="10" t="e">
        <f t="shared" si="708"/>
        <v>#N/A</v>
      </c>
      <c r="U1519" s="17" t="str">
        <f>IF(Audit!M284="","",VLOOKUP(Audit!M284,$W$26:$X$35,2,FALSE)) &amp; Audit!N284 &amp; IF(Audit!O284="","",IF(Audit!N284&lt;=1.4,VLOOKUP(Audit!O284,$W$38:X1564,2,FALSE),VLOOKUP(Audit!O284,$W$51:$X$61,2,FALSE))) &amp; IF(Audit!P284="","",VLOOKUP(Audit!P284,$Y$26:$Z$35,2,FALSE) &amp; Audit!Q284 &amp; IF(Audit!O284="","",IF(Audit!Q284&lt;=1.4,VLOOKUP(Audit!R284,$Y$38:$Z$48,2,FALSE),VLOOKUP(Audit!R284,$Y$51:$Z$61,2,FALSE))))</f>
        <v/>
      </c>
      <c r="V1519" s="21"/>
      <c r="AH1519" s="49">
        <f>Audit!A284</f>
        <v>0</v>
      </c>
      <c r="AI1519" s="50" t="e">
        <f>VLOOKUP(Audit!B284,$V$3:$AE$12,2,FALSE)&amp; IF(Audit!B284=10,Audit!V284,"")</f>
        <v>#N/A</v>
      </c>
      <c r="AJ1519" s="50" t="e">
        <f>VLOOKUP(Audit!B284,$V$13:$AE$22,2,FALSE)&amp; IF(Audit!B284=10,Audit!W284,"")</f>
        <v>#N/A</v>
      </c>
      <c r="AK1519" s="47" t="e">
        <f t="shared" si="709"/>
        <v>#N/A</v>
      </c>
      <c r="AL1519" s="50" t="e">
        <f>VLOOKUP(Audit!C284,$V$3:$AE$12,3,FALSE)&amp; IF(Audit!C284=10,Audit!V284,"")</f>
        <v>#N/A</v>
      </c>
      <c r="AM1519" s="50" t="e">
        <f>VLOOKUP(Audit!C284,$V$13:$AE$22,3,FALSE)&amp; IF(Audit!C284=10,Audit!W284,"")</f>
        <v>#N/A</v>
      </c>
      <c r="AN1519" s="47" t="e">
        <f t="shared" si="710"/>
        <v>#N/A</v>
      </c>
      <c r="AO1519" s="50" t="e">
        <f>VLOOKUP(Audit!D284,$V$3:$AE$12,4,FALSE) &amp;  Audit!T284 &amp; IF(Audit!D284=10,Audit!V284,"")</f>
        <v>#N/A</v>
      </c>
      <c r="AP1519" s="50" t="e">
        <f>VLOOKUP(Audit!D284,$V$13:$AE$22,4,FALSE)&amp; IF(Audit!D284=10,Audit!W284,"")</f>
        <v>#N/A</v>
      </c>
      <c r="AQ1519" s="47" t="e">
        <f t="shared" si="711"/>
        <v>#N/A</v>
      </c>
      <c r="AR1519" s="50" t="e">
        <f>VLOOKUP(Audit!E284,$V$3:$AE$12,5,FALSE)&amp; IF(Audit!E284=10,Audit!V284,"")</f>
        <v>#N/A</v>
      </c>
      <c r="AS1519" s="50" t="e">
        <f>VLOOKUP(Audit!E284,$V$13:$AE$22,5,FALSE)&amp; IF(Audit!E284=10,Audit!W284,"")</f>
        <v>#N/A</v>
      </c>
      <c r="AT1519" s="47" t="e">
        <f t="shared" si="712"/>
        <v>#N/A</v>
      </c>
      <c r="AU1519" s="50" t="e">
        <f>VLOOKUP(Audit!F284,$V$3:$AE$12,6,FALSE)&amp; IF(Audit!F284=10,Audit!V284,"")</f>
        <v>#N/A</v>
      </c>
      <c r="AV1519" s="50" t="e">
        <f>VLOOKUP(Audit!F284,$V$13:$AE$22,6,FALSE)&amp; IF(Audit!F284=10,Audit!W284,"")</f>
        <v>#N/A</v>
      </c>
      <c r="AW1519" s="47" t="e">
        <f t="shared" si="713"/>
        <v>#N/A</v>
      </c>
      <c r="AX1519" s="50" t="e">
        <f>VLOOKUP(Audit!G284,$V$3:$AE$12,7,FALSE)&amp; IF(Audit!G284=10,Audit!V284,"")</f>
        <v>#N/A</v>
      </c>
      <c r="AY1519" s="50" t="e">
        <f>VLOOKUP(Audit!G284,$V$13:$AE$22,7,FALSE) &amp; IF(Audit!G284=10,Audit!W284,"")</f>
        <v>#N/A</v>
      </c>
      <c r="AZ1519" s="47" t="e">
        <f t="shared" si="714"/>
        <v>#N/A</v>
      </c>
      <c r="BA1519" s="50" t="e">
        <f>VLOOKUP(Audit!H284,$V$3:$AE$12,8,FALSE)&amp; Audit!U284 &amp; IF(Audit!H284=10,Audit!V284,"")</f>
        <v>#N/A</v>
      </c>
      <c r="BB1519" s="50" t="e">
        <f>VLOOKUP(Audit!H284,$V$13:$AE$22,8,FALSE) &amp; IF(Audit!H284=10,Audit!W284,"")</f>
        <v>#N/A</v>
      </c>
      <c r="BC1519" s="47" t="e">
        <f t="shared" si="715"/>
        <v>#N/A</v>
      </c>
      <c r="BD1519" s="50" t="e">
        <f>VLOOKUP(Audit!I284,$V$3:$AE$12,9,FALSE)&amp; IF(Audit!I284=10,Audit!V284,"")</f>
        <v>#N/A</v>
      </c>
      <c r="BE1519" s="50" t="e">
        <f>VLOOKUP(Audit!I284,$V$13:$AE$22,9,FALSE) &amp; IF(Audit!I284=10,Audit!W284,"") &amp; IF(Audit!I284&lt;&gt;1,U1519,"")</f>
        <v>#N/A</v>
      </c>
      <c r="BF1519" s="47" t="e">
        <f t="shared" si="716"/>
        <v>#N/A</v>
      </c>
      <c r="BG1519" s="50" t="e">
        <f>VLOOKUP(Audit!J284,$V$3:$AE$12,10,FALSE) &amp; Audit!S284 &amp; IF(Audit!J284=10,Audit!V284,"")</f>
        <v>#N/A</v>
      </c>
      <c r="BH1519" s="50" t="e">
        <f>VLOOKUP(Audit!J284,$V$13:$AE$22,10,FALSE) &amp; IF(Audit!J284=10,Audit!W284,"") &amp; IF(Audit!J284&lt;&gt;1,U1519,"")</f>
        <v>#N/A</v>
      </c>
      <c r="BI1519" s="47" t="e">
        <f t="shared" si="717"/>
        <v>#N/A</v>
      </c>
      <c r="BJ1519" s="48" t="str">
        <f t="shared" si="718"/>
        <v/>
      </c>
      <c r="BK1519" s="48" t="str">
        <f t="shared" si="719"/>
        <v/>
      </c>
      <c r="BL1519" s="48" t="str">
        <f t="shared" si="720"/>
        <v/>
      </c>
      <c r="BM1519" s="48" t="str">
        <f t="shared" si="721"/>
        <v/>
      </c>
      <c r="BN1519" s="48" t="str">
        <f t="shared" si="722"/>
        <v/>
      </c>
      <c r="BO1519" s="48" t="str">
        <f t="shared" si="723"/>
        <v/>
      </c>
      <c r="BP1519" s="48" t="str">
        <f t="shared" si="724"/>
        <v/>
      </c>
      <c r="BQ1519" s="48" t="str">
        <f t="shared" si="725"/>
        <v/>
      </c>
      <c r="BR1519" s="48" t="str">
        <f t="shared" si="726"/>
        <v/>
      </c>
      <c r="BS1519" s="48" t="str">
        <f t="shared" si="727"/>
        <v/>
      </c>
      <c r="BT1519" s="48" t="str">
        <f t="shared" si="728"/>
        <v/>
      </c>
      <c r="BU1519" s="48" t="str">
        <f t="shared" si="729"/>
        <v/>
      </c>
    </row>
    <row r="1520" spans="1:73">
      <c r="A1520" s="10">
        <f>Audit!A285</f>
        <v>0</v>
      </c>
      <c r="B1520" s="10" t="e">
        <f t="shared" si="700"/>
        <v>#N/A</v>
      </c>
      <c r="C1520" s="17" t="e">
        <f>VLOOKUP(Audit!B285,$V$3:$AE$12,2,FALSE) &amp; VLOOKUP(Audit!B285,$V$13:$AE$22,2,FALSE)&amp; IF(Audit!B285=10,Audit!V285&amp;Audit!W285,"")</f>
        <v>#N/A</v>
      </c>
      <c r="D1520" s="17" t="e">
        <f>VLOOKUP(Audit!C285,$V$3:$AE$12,3,FALSE) &amp; VLOOKUP(Audit!C285,$V$13:$AE$22,3,FALSE) &amp;IF(Audit!C285=10,Audit!V285&amp;Audit!W285,"")</f>
        <v>#N/A</v>
      </c>
      <c r="E1520" s="17" t="e">
        <f>VLOOKUP(Audit!D285,$V$3:$AE$12,4,FALSE)&amp; Audit!T285 &amp; VLOOKUP(Audit!D285,$V$13:$AE$22,4,FALSE)&amp; IF(Audit!D285=10,Audit!V285&amp;Audit!W285,"")</f>
        <v>#N/A</v>
      </c>
      <c r="F1520" s="17" t="e">
        <f>VLOOKUP(Audit!E285,$V$3:$AE$12,5,FALSE) &amp; VLOOKUP(Audit!E285,$V$13:$AE$22,5,FALSE)&amp; IF(Audit!E285=10,Audit!V285&amp;Audit!W285,"")</f>
        <v>#N/A</v>
      </c>
      <c r="G1520" s="17" t="e">
        <f>VLOOKUP(Audit!F285,$V$3:$AE$12,6,FALSE) &amp; VLOOKUP(Audit!F285,$V$13:$AE$22,6,FALSE)&amp; IF(Audit!F285=10,Audit!V285&amp;Audit!W285,"")</f>
        <v>#N/A</v>
      </c>
      <c r="H1520" s="17" t="e">
        <f>VLOOKUP(Audit!G285,$V$3:$AE$12,7,FALSE) &amp; VLOOKUP(Audit!G285,$V$13:$AE$22,7,FALSE)&amp;IF(Audit!G285=10,Audit!V285&amp;Audit!W285,"")</f>
        <v>#N/A</v>
      </c>
      <c r="I1520" s="17" t="e">
        <f>VLOOKUP(Audit!H285,$V$3:$AE$12,8,FALSE) &amp; Audit!U285 &amp; VLOOKUP(Audit!H285,$V$13:$AE$22,8,FALSE)&amp;IF(Audit!H285=10,Audit!V285&amp;Audit!W285,"")</f>
        <v>#N/A</v>
      </c>
      <c r="J1520" s="17" t="e">
        <f>VLOOKUP(Audit!I285,$V$3:$AE$12,9,FALSE) &amp; VLOOKUP(Audit!I285,$V$13:$AE$22,9,FALSE) &amp; IF(Audit!I285=10,Audit!V285&amp;Audit!W285,"") &amp; IF(Audit!I285&lt;&gt;1,U1520,"")</f>
        <v>#N/A</v>
      </c>
      <c r="K1520" s="17" t="e">
        <f>VLOOKUP(Audit!J285,$V$3:$AE$12,10,FALSE) &amp; Audit!S285 &amp; VLOOKUP(Audit!J285,$V$13:$AE$22,10,FALSE) &amp; IF(Audit!J285=10,Audit!V285&amp;Audit!W285,"") &amp; IF(Audit!J285&lt;&gt;1,U1520,"")</f>
        <v>#N/A</v>
      </c>
      <c r="L1520" s="10">
        <f>Audit!K285</f>
        <v>0</v>
      </c>
      <c r="M1520" s="10" t="e">
        <f t="shared" si="701"/>
        <v>#N/A</v>
      </c>
      <c r="N1520" s="10" t="e">
        <f t="shared" si="702"/>
        <v>#N/A</v>
      </c>
      <c r="O1520" s="10" t="e">
        <f t="shared" si="703"/>
        <v>#N/A</v>
      </c>
      <c r="P1520" s="10" t="e">
        <f t="shared" si="704"/>
        <v>#N/A</v>
      </c>
      <c r="Q1520" s="10" t="e">
        <f t="shared" si="705"/>
        <v>#N/A</v>
      </c>
      <c r="R1520" s="10" t="e">
        <f t="shared" si="706"/>
        <v>#N/A</v>
      </c>
      <c r="S1520" s="10" t="e">
        <f t="shared" si="707"/>
        <v>#N/A</v>
      </c>
      <c r="T1520" s="10" t="e">
        <f t="shared" si="708"/>
        <v>#N/A</v>
      </c>
      <c r="U1520" s="17" t="str">
        <f>IF(Audit!M285="","",VLOOKUP(Audit!M285,$W$26:$X$35,2,FALSE)) &amp; Audit!N285 &amp; IF(Audit!O285="","",IF(Audit!N285&lt;=1.4,VLOOKUP(Audit!O285,$W$38:X1565,2,FALSE),VLOOKUP(Audit!O285,$W$51:$X$61,2,FALSE))) &amp; IF(Audit!P285="","",VLOOKUP(Audit!P285,$Y$26:$Z$35,2,FALSE) &amp; Audit!Q285 &amp; IF(Audit!O285="","",IF(Audit!Q285&lt;=1.4,VLOOKUP(Audit!R285,$Y$38:$Z$48,2,FALSE),VLOOKUP(Audit!R285,$Y$51:$Z$61,2,FALSE))))</f>
        <v/>
      </c>
      <c r="V1520" s="21"/>
      <c r="AH1520" s="49">
        <f>Audit!A285</f>
        <v>0</v>
      </c>
      <c r="AI1520" s="50" t="e">
        <f>VLOOKUP(Audit!B285,$V$3:$AE$12,2,FALSE)&amp; IF(Audit!B285=10,Audit!V285,"")</f>
        <v>#N/A</v>
      </c>
      <c r="AJ1520" s="50" t="e">
        <f>VLOOKUP(Audit!B285,$V$13:$AE$22,2,FALSE)&amp; IF(Audit!B285=10,Audit!W285,"")</f>
        <v>#N/A</v>
      </c>
      <c r="AK1520" s="47" t="e">
        <f t="shared" si="709"/>
        <v>#N/A</v>
      </c>
      <c r="AL1520" s="50" t="e">
        <f>VLOOKUP(Audit!C285,$V$3:$AE$12,3,FALSE)&amp; IF(Audit!C285=10,Audit!V285,"")</f>
        <v>#N/A</v>
      </c>
      <c r="AM1520" s="50" t="e">
        <f>VLOOKUP(Audit!C285,$V$13:$AE$22,3,FALSE)&amp; IF(Audit!C285=10,Audit!W285,"")</f>
        <v>#N/A</v>
      </c>
      <c r="AN1520" s="47" t="e">
        <f t="shared" si="710"/>
        <v>#N/A</v>
      </c>
      <c r="AO1520" s="50" t="e">
        <f>VLOOKUP(Audit!D285,$V$3:$AE$12,4,FALSE) &amp;  Audit!T285 &amp; IF(Audit!D285=10,Audit!V285,"")</f>
        <v>#N/A</v>
      </c>
      <c r="AP1520" s="50" t="e">
        <f>VLOOKUP(Audit!D285,$V$13:$AE$22,4,FALSE)&amp; IF(Audit!D285=10,Audit!W285,"")</f>
        <v>#N/A</v>
      </c>
      <c r="AQ1520" s="47" t="e">
        <f t="shared" si="711"/>
        <v>#N/A</v>
      </c>
      <c r="AR1520" s="50" t="e">
        <f>VLOOKUP(Audit!E285,$V$3:$AE$12,5,FALSE)&amp; IF(Audit!E285=10,Audit!V285,"")</f>
        <v>#N/A</v>
      </c>
      <c r="AS1520" s="50" t="e">
        <f>VLOOKUP(Audit!E285,$V$13:$AE$22,5,FALSE)&amp; IF(Audit!E285=10,Audit!W285,"")</f>
        <v>#N/A</v>
      </c>
      <c r="AT1520" s="47" t="e">
        <f t="shared" si="712"/>
        <v>#N/A</v>
      </c>
      <c r="AU1520" s="50" t="e">
        <f>VLOOKUP(Audit!F285,$V$3:$AE$12,6,FALSE)&amp; IF(Audit!F285=10,Audit!V285,"")</f>
        <v>#N/A</v>
      </c>
      <c r="AV1520" s="50" t="e">
        <f>VLOOKUP(Audit!F285,$V$13:$AE$22,6,FALSE)&amp; IF(Audit!F285=10,Audit!W285,"")</f>
        <v>#N/A</v>
      </c>
      <c r="AW1520" s="47" t="e">
        <f t="shared" si="713"/>
        <v>#N/A</v>
      </c>
      <c r="AX1520" s="50" t="e">
        <f>VLOOKUP(Audit!G285,$V$3:$AE$12,7,FALSE)&amp; IF(Audit!G285=10,Audit!V285,"")</f>
        <v>#N/A</v>
      </c>
      <c r="AY1520" s="50" t="e">
        <f>VLOOKUP(Audit!G285,$V$13:$AE$22,7,FALSE) &amp; IF(Audit!G285=10,Audit!W285,"")</f>
        <v>#N/A</v>
      </c>
      <c r="AZ1520" s="47" t="e">
        <f t="shared" si="714"/>
        <v>#N/A</v>
      </c>
      <c r="BA1520" s="50" t="e">
        <f>VLOOKUP(Audit!H285,$V$3:$AE$12,8,FALSE)&amp; Audit!U285 &amp; IF(Audit!H285=10,Audit!V285,"")</f>
        <v>#N/A</v>
      </c>
      <c r="BB1520" s="50" t="e">
        <f>VLOOKUP(Audit!H285,$V$13:$AE$22,8,FALSE) &amp; IF(Audit!H285=10,Audit!W285,"")</f>
        <v>#N/A</v>
      </c>
      <c r="BC1520" s="47" t="e">
        <f t="shared" si="715"/>
        <v>#N/A</v>
      </c>
      <c r="BD1520" s="50" t="e">
        <f>VLOOKUP(Audit!I285,$V$3:$AE$12,9,FALSE)&amp; IF(Audit!I285=10,Audit!V285,"")</f>
        <v>#N/A</v>
      </c>
      <c r="BE1520" s="50" t="e">
        <f>VLOOKUP(Audit!I285,$V$13:$AE$22,9,FALSE) &amp; IF(Audit!I285=10,Audit!W285,"") &amp; IF(Audit!I285&lt;&gt;1,U1520,"")</f>
        <v>#N/A</v>
      </c>
      <c r="BF1520" s="47" t="e">
        <f t="shared" si="716"/>
        <v>#N/A</v>
      </c>
      <c r="BG1520" s="50" t="e">
        <f>VLOOKUP(Audit!J285,$V$3:$AE$12,10,FALSE) &amp; Audit!S285 &amp; IF(Audit!J285=10,Audit!V285,"")</f>
        <v>#N/A</v>
      </c>
      <c r="BH1520" s="50" t="e">
        <f>VLOOKUP(Audit!J285,$V$13:$AE$22,10,FALSE) &amp; IF(Audit!J285=10,Audit!W285,"") &amp; IF(Audit!J285&lt;&gt;1,U1520,"")</f>
        <v>#N/A</v>
      </c>
      <c r="BI1520" s="47" t="e">
        <f t="shared" si="717"/>
        <v>#N/A</v>
      </c>
      <c r="BJ1520" s="48" t="str">
        <f t="shared" si="718"/>
        <v/>
      </c>
      <c r="BK1520" s="48" t="str">
        <f t="shared" si="719"/>
        <v/>
      </c>
      <c r="BL1520" s="48" t="str">
        <f t="shared" si="720"/>
        <v/>
      </c>
      <c r="BM1520" s="48" t="str">
        <f t="shared" si="721"/>
        <v/>
      </c>
      <c r="BN1520" s="48" t="str">
        <f t="shared" si="722"/>
        <v/>
      </c>
      <c r="BO1520" s="48" t="str">
        <f t="shared" si="723"/>
        <v/>
      </c>
      <c r="BP1520" s="48" t="str">
        <f t="shared" si="724"/>
        <v/>
      </c>
      <c r="BQ1520" s="48" t="str">
        <f t="shared" si="725"/>
        <v/>
      </c>
      <c r="BR1520" s="48" t="str">
        <f t="shared" si="726"/>
        <v/>
      </c>
      <c r="BS1520" s="48" t="str">
        <f t="shared" si="727"/>
        <v/>
      </c>
      <c r="BT1520" s="48" t="str">
        <f t="shared" si="728"/>
        <v/>
      </c>
      <c r="BU1520" s="48" t="str">
        <f t="shared" si="729"/>
        <v/>
      </c>
    </row>
    <row r="1521" spans="1:73">
      <c r="A1521" s="10">
        <f>Audit!A286</f>
        <v>0</v>
      </c>
      <c r="B1521" s="10" t="e">
        <f t="shared" si="700"/>
        <v>#N/A</v>
      </c>
      <c r="C1521" s="17" t="e">
        <f>VLOOKUP(Audit!B286,$V$3:$AE$12,2,FALSE) &amp; VLOOKUP(Audit!B286,$V$13:$AE$22,2,FALSE)&amp; IF(Audit!B286=10,Audit!V286&amp;Audit!W286,"")</f>
        <v>#N/A</v>
      </c>
      <c r="D1521" s="17" t="e">
        <f>VLOOKUP(Audit!C286,$V$3:$AE$12,3,FALSE) &amp; VLOOKUP(Audit!C286,$V$13:$AE$22,3,FALSE) &amp;IF(Audit!C286=10,Audit!V286&amp;Audit!W286,"")</f>
        <v>#N/A</v>
      </c>
      <c r="E1521" s="17" t="e">
        <f>VLOOKUP(Audit!D286,$V$3:$AE$12,4,FALSE)&amp; Audit!T286 &amp; VLOOKUP(Audit!D286,$V$13:$AE$22,4,FALSE)&amp; IF(Audit!D286=10,Audit!V286&amp;Audit!W286,"")</f>
        <v>#N/A</v>
      </c>
      <c r="F1521" s="17" t="e">
        <f>VLOOKUP(Audit!E286,$V$3:$AE$12,5,FALSE) &amp; VLOOKUP(Audit!E286,$V$13:$AE$22,5,FALSE)&amp; IF(Audit!E286=10,Audit!V286&amp;Audit!W286,"")</f>
        <v>#N/A</v>
      </c>
      <c r="G1521" s="17" t="e">
        <f>VLOOKUP(Audit!F286,$V$3:$AE$12,6,FALSE) &amp; VLOOKUP(Audit!F286,$V$13:$AE$22,6,FALSE)&amp; IF(Audit!F286=10,Audit!V286&amp;Audit!W286,"")</f>
        <v>#N/A</v>
      </c>
      <c r="H1521" s="17" t="e">
        <f>VLOOKUP(Audit!G286,$V$3:$AE$12,7,FALSE) &amp; VLOOKUP(Audit!G286,$V$13:$AE$22,7,FALSE)&amp;IF(Audit!G286=10,Audit!V286&amp;Audit!W286,"")</f>
        <v>#N/A</v>
      </c>
      <c r="I1521" s="17" t="e">
        <f>VLOOKUP(Audit!H286,$V$3:$AE$12,8,FALSE) &amp; Audit!U286 &amp; VLOOKUP(Audit!H286,$V$13:$AE$22,8,FALSE)&amp;IF(Audit!H286=10,Audit!V286&amp;Audit!W286,"")</f>
        <v>#N/A</v>
      </c>
      <c r="J1521" s="17" t="e">
        <f>VLOOKUP(Audit!I286,$V$3:$AE$12,9,FALSE) &amp; VLOOKUP(Audit!I286,$V$13:$AE$22,9,FALSE) &amp; IF(Audit!I286=10,Audit!V286&amp;Audit!W286,"") &amp; IF(Audit!I286&lt;&gt;1,U1521,"")</f>
        <v>#N/A</v>
      </c>
      <c r="K1521" s="17" t="e">
        <f>VLOOKUP(Audit!J286,$V$3:$AE$12,10,FALSE) &amp; Audit!S286 &amp; VLOOKUP(Audit!J286,$V$13:$AE$22,10,FALSE) &amp; IF(Audit!J286=10,Audit!V286&amp;Audit!W286,"") &amp; IF(Audit!J286&lt;&gt;1,U1521,"")</f>
        <v>#N/A</v>
      </c>
      <c r="L1521" s="10">
        <f>Audit!K286</f>
        <v>0</v>
      </c>
      <c r="M1521" s="10" t="e">
        <f t="shared" si="701"/>
        <v>#N/A</v>
      </c>
      <c r="N1521" s="10" t="e">
        <f t="shared" si="702"/>
        <v>#N/A</v>
      </c>
      <c r="O1521" s="10" t="e">
        <f t="shared" si="703"/>
        <v>#N/A</v>
      </c>
      <c r="P1521" s="10" t="e">
        <f t="shared" si="704"/>
        <v>#N/A</v>
      </c>
      <c r="Q1521" s="10" t="e">
        <f t="shared" si="705"/>
        <v>#N/A</v>
      </c>
      <c r="R1521" s="10" t="e">
        <f t="shared" si="706"/>
        <v>#N/A</v>
      </c>
      <c r="S1521" s="10" t="e">
        <f t="shared" si="707"/>
        <v>#N/A</v>
      </c>
      <c r="T1521" s="10" t="e">
        <f t="shared" si="708"/>
        <v>#N/A</v>
      </c>
      <c r="U1521" s="17" t="str">
        <f>IF(Audit!M286="","",VLOOKUP(Audit!M286,$W$26:$X$35,2,FALSE)) &amp; Audit!N286 &amp; IF(Audit!O286="","",IF(Audit!N286&lt;=1.4,VLOOKUP(Audit!O286,$W$38:X1566,2,FALSE),VLOOKUP(Audit!O286,$W$51:$X$61,2,FALSE))) &amp; IF(Audit!P286="","",VLOOKUP(Audit!P286,$Y$26:$Z$35,2,FALSE) &amp; Audit!Q286 &amp; IF(Audit!O286="","",IF(Audit!Q286&lt;=1.4,VLOOKUP(Audit!R286,$Y$38:$Z$48,2,FALSE),VLOOKUP(Audit!R286,$Y$51:$Z$61,2,FALSE))))</f>
        <v/>
      </c>
      <c r="V1521" s="21"/>
      <c r="AH1521" s="49">
        <f>Audit!A286</f>
        <v>0</v>
      </c>
      <c r="AI1521" s="50" t="e">
        <f>VLOOKUP(Audit!B286,$V$3:$AE$12,2,FALSE)&amp; IF(Audit!B286=10,Audit!V286,"")</f>
        <v>#N/A</v>
      </c>
      <c r="AJ1521" s="50" t="e">
        <f>VLOOKUP(Audit!B286,$V$13:$AE$22,2,FALSE)&amp; IF(Audit!B286=10,Audit!W286,"")</f>
        <v>#N/A</v>
      </c>
      <c r="AK1521" s="47" t="e">
        <f t="shared" si="709"/>
        <v>#N/A</v>
      </c>
      <c r="AL1521" s="50" t="e">
        <f>VLOOKUP(Audit!C286,$V$3:$AE$12,3,FALSE)&amp; IF(Audit!C286=10,Audit!V286,"")</f>
        <v>#N/A</v>
      </c>
      <c r="AM1521" s="50" t="e">
        <f>VLOOKUP(Audit!C286,$V$13:$AE$22,3,FALSE)&amp; IF(Audit!C286=10,Audit!W286,"")</f>
        <v>#N/A</v>
      </c>
      <c r="AN1521" s="47" t="e">
        <f t="shared" si="710"/>
        <v>#N/A</v>
      </c>
      <c r="AO1521" s="50" t="e">
        <f>VLOOKUP(Audit!D286,$V$3:$AE$12,4,FALSE) &amp;  Audit!T286 &amp; IF(Audit!D286=10,Audit!V286,"")</f>
        <v>#N/A</v>
      </c>
      <c r="AP1521" s="50" t="e">
        <f>VLOOKUP(Audit!D286,$V$13:$AE$22,4,FALSE)&amp; IF(Audit!D286=10,Audit!W286,"")</f>
        <v>#N/A</v>
      </c>
      <c r="AQ1521" s="47" t="e">
        <f t="shared" si="711"/>
        <v>#N/A</v>
      </c>
      <c r="AR1521" s="50" t="e">
        <f>VLOOKUP(Audit!E286,$V$3:$AE$12,5,FALSE)&amp; IF(Audit!E286=10,Audit!V286,"")</f>
        <v>#N/A</v>
      </c>
      <c r="AS1521" s="50" t="e">
        <f>VLOOKUP(Audit!E286,$V$13:$AE$22,5,FALSE)&amp; IF(Audit!E286=10,Audit!W286,"")</f>
        <v>#N/A</v>
      </c>
      <c r="AT1521" s="47" t="e">
        <f t="shared" si="712"/>
        <v>#N/A</v>
      </c>
      <c r="AU1521" s="50" t="e">
        <f>VLOOKUP(Audit!F286,$V$3:$AE$12,6,FALSE)&amp; IF(Audit!F286=10,Audit!V286,"")</f>
        <v>#N/A</v>
      </c>
      <c r="AV1521" s="50" t="e">
        <f>VLOOKUP(Audit!F286,$V$13:$AE$22,6,FALSE)&amp; IF(Audit!F286=10,Audit!W286,"")</f>
        <v>#N/A</v>
      </c>
      <c r="AW1521" s="47" t="e">
        <f t="shared" si="713"/>
        <v>#N/A</v>
      </c>
      <c r="AX1521" s="50" t="e">
        <f>VLOOKUP(Audit!G286,$V$3:$AE$12,7,FALSE)&amp; IF(Audit!G286=10,Audit!V286,"")</f>
        <v>#N/A</v>
      </c>
      <c r="AY1521" s="50" t="e">
        <f>VLOOKUP(Audit!G286,$V$13:$AE$22,7,FALSE) &amp; IF(Audit!G286=10,Audit!W286,"")</f>
        <v>#N/A</v>
      </c>
      <c r="AZ1521" s="47" t="e">
        <f t="shared" si="714"/>
        <v>#N/A</v>
      </c>
      <c r="BA1521" s="50" t="e">
        <f>VLOOKUP(Audit!H286,$V$3:$AE$12,8,FALSE)&amp; Audit!U286 &amp; IF(Audit!H286=10,Audit!V286,"")</f>
        <v>#N/A</v>
      </c>
      <c r="BB1521" s="50" t="e">
        <f>VLOOKUP(Audit!H286,$V$13:$AE$22,8,FALSE) &amp; IF(Audit!H286=10,Audit!W286,"")</f>
        <v>#N/A</v>
      </c>
      <c r="BC1521" s="47" t="e">
        <f t="shared" si="715"/>
        <v>#N/A</v>
      </c>
      <c r="BD1521" s="50" t="e">
        <f>VLOOKUP(Audit!I286,$V$3:$AE$12,9,FALSE)&amp; IF(Audit!I286=10,Audit!V286,"")</f>
        <v>#N/A</v>
      </c>
      <c r="BE1521" s="50" t="e">
        <f>VLOOKUP(Audit!I286,$V$13:$AE$22,9,FALSE) &amp; IF(Audit!I286=10,Audit!W286,"") &amp; IF(Audit!I286&lt;&gt;1,U1521,"")</f>
        <v>#N/A</v>
      </c>
      <c r="BF1521" s="47" t="e">
        <f t="shared" si="716"/>
        <v>#N/A</v>
      </c>
      <c r="BG1521" s="50" t="e">
        <f>VLOOKUP(Audit!J286,$V$3:$AE$12,10,FALSE) &amp; Audit!S286 &amp; IF(Audit!J286=10,Audit!V286,"")</f>
        <v>#N/A</v>
      </c>
      <c r="BH1521" s="50" t="e">
        <f>VLOOKUP(Audit!J286,$V$13:$AE$22,10,FALSE) &amp; IF(Audit!J286=10,Audit!W286,"") &amp; IF(Audit!J286&lt;&gt;1,U1521,"")</f>
        <v>#N/A</v>
      </c>
      <c r="BI1521" s="47" t="e">
        <f t="shared" si="717"/>
        <v>#N/A</v>
      </c>
      <c r="BJ1521" s="48" t="str">
        <f t="shared" si="718"/>
        <v/>
      </c>
      <c r="BK1521" s="48" t="str">
        <f t="shared" si="719"/>
        <v/>
      </c>
      <c r="BL1521" s="48" t="str">
        <f t="shared" si="720"/>
        <v/>
      </c>
      <c r="BM1521" s="48" t="str">
        <f t="shared" si="721"/>
        <v/>
      </c>
      <c r="BN1521" s="48" t="str">
        <f t="shared" si="722"/>
        <v/>
      </c>
      <c r="BO1521" s="48" t="str">
        <f t="shared" si="723"/>
        <v/>
      </c>
      <c r="BP1521" s="48" t="str">
        <f t="shared" si="724"/>
        <v/>
      </c>
      <c r="BQ1521" s="48" t="str">
        <f t="shared" si="725"/>
        <v/>
      </c>
      <c r="BR1521" s="48" t="str">
        <f t="shared" si="726"/>
        <v/>
      </c>
      <c r="BS1521" s="48" t="str">
        <f t="shared" si="727"/>
        <v/>
      </c>
      <c r="BT1521" s="48" t="str">
        <f t="shared" si="728"/>
        <v/>
      </c>
      <c r="BU1521" s="48" t="str">
        <f t="shared" si="729"/>
        <v/>
      </c>
    </row>
    <row r="1522" spans="1:73">
      <c r="A1522" s="10">
        <f>Audit!A287</f>
        <v>0</v>
      </c>
      <c r="B1522" s="10" t="e">
        <f t="shared" si="700"/>
        <v>#N/A</v>
      </c>
      <c r="C1522" s="17" t="e">
        <f>VLOOKUP(Audit!B287,$V$3:$AE$12,2,FALSE) &amp; VLOOKUP(Audit!B287,$V$13:$AE$22,2,FALSE)&amp; IF(Audit!B287=10,Audit!V287&amp;Audit!W287,"")</f>
        <v>#N/A</v>
      </c>
      <c r="D1522" s="17" t="e">
        <f>VLOOKUP(Audit!C287,$V$3:$AE$12,3,FALSE) &amp; VLOOKUP(Audit!C287,$V$13:$AE$22,3,FALSE) &amp;IF(Audit!C287=10,Audit!V287&amp;Audit!W287,"")</f>
        <v>#N/A</v>
      </c>
      <c r="E1522" s="17" t="e">
        <f>VLOOKUP(Audit!D287,$V$3:$AE$12,4,FALSE)&amp; Audit!T287 &amp; VLOOKUP(Audit!D287,$V$13:$AE$22,4,FALSE)&amp; IF(Audit!D287=10,Audit!V287&amp;Audit!W287,"")</f>
        <v>#N/A</v>
      </c>
      <c r="F1522" s="17" t="e">
        <f>VLOOKUP(Audit!E287,$V$3:$AE$12,5,FALSE) &amp; VLOOKUP(Audit!E287,$V$13:$AE$22,5,FALSE)&amp; IF(Audit!E287=10,Audit!V287&amp;Audit!W287,"")</f>
        <v>#N/A</v>
      </c>
      <c r="G1522" s="17" t="e">
        <f>VLOOKUP(Audit!F287,$V$3:$AE$12,6,FALSE) &amp; VLOOKUP(Audit!F287,$V$13:$AE$22,6,FALSE)&amp; IF(Audit!F287=10,Audit!V287&amp;Audit!W287,"")</f>
        <v>#N/A</v>
      </c>
      <c r="H1522" s="17" t="e">
        <f>VLOOKUP(Audit!G287,$V$3:$AE$12,7,FALSE) &amp; VLOOKUP(Audit!G287,$V$13:$AE$22,7,FALSE)&amp;IF(Audit!G287=10,Audit!V287&amp;Audit!W287,"")</f>
        <v>#N/A</v>
      </c>
      <c r="I1522" s="17" t="e">
        <f>VLOOKUP(Audit!H287,$V$3:$AE$12,8,FALSE) &amp; Audit!U287 &amp; VLOOKUP(Audit!H287,$V$13:$AE$22,8,FALSE)&amp;IF(Audit!H287=10,Audit!V287&amp;Audit!W287,"")</f>
        <v>#N/A</v>
      </c>
      <c r="J1522" s="17" t="e">
        <f>VLOOKUP(Audit!I287,$V$3:$AE$12,9,FALSE) &amp; VLOOKUP(Audit!I287,$V$13:$AE$22,9,FALSE) &amp; IF(Audit!I287=10,Audit!V287&amp;Audit!W287,"") &amp; IF(Audit!I287&lt;&gt;1,U1522,"")</f>
        <v>#N/A</v>
      </c>
      <c r="K1522" s="17" t="e">
        <f>VLOOKUP(Audit!J287,$V$3:$AE$12,10,FALSE) &amp; Audit!S287 &amp; VLOOKUP(Audit!J287,$V$13:$AE$22,10,FALSE) &amp; IF(Audit!J287=10,Audit!V287&amp;Audit!W287,"") &amp; IF(Audit!J287&lt;&gt;1,U1522,"")</f>
        <v>#N/A</v>
      </c>
      <c r="L1522" s="10">
        <f>Audit!K287</f>
        <v>0</v>
      </c>
      <c r="M1522" s="10" t="e">
        <f t="shared" si="701"/>
        <v>#N/A</v>
      </c>
      <c r="N1522" s="10" t="e">
        <f t="shared" si="702"/>
        <v>#N/A</v>
      </c>
      <c r="O1522" s="10" t="e">
        <f t="shared" si="703"/>
        <v>#N/A</v>
      </c>
      <c r="P1522" s="10" t="e">
        <f t="shared" si="704"/>
        <v>#N/A</v>
      </c>
      <c r="Q1522" s="10" t="e">
        <f t="shared" si="705"/>
        <v>#N/A</v>
      </c>
      <c r="R1522" s="10" t="e">
        <f t="shared" si="706"/>
        <v>#N/A</v>
      </c>
      <c r="S1522" s="10" t="e">
        <f t="shared" si="707"/>
        <v>#N/A</v>
      </c>
      <c r="T1522" s="10" t="e">
        <f t="shared" si="708"/>
        <v>#N/A</v>
      </c>
      <c r="U1522" s="17" t="str">
        <f>IF(Audit!M287="","",VLOOKUP(Audit!M287,$W$26:$X$35,2,FALSE)) &amp; Audit!N287 &amp; IF(Audit!O287="","",IF(Audit!N287&lt;=1.4,VLOOKUP(Audit!O287,$W$38:X1567,2,FALSE),VLOOKUP(Audit!O287,$W$51:$X$61,2,FALSE))) &amp; IF(Audit!P287="","",VLOOKUP(Audit!P287,$Y$26:$Z$35,2,FALSE) &amp; Audit!Q287 &amp; IF(Audit!O287="","",IF(Audit!Q287&lt;=1.4,VLOOKUP(Audit!R287,$Y$38:$Z$48,2,FALSE),VLOOKUP(Audit!R287,$Y$51:$Z$61,2,FALSE))))</f>
        <v/>
      </c>
      <c r="V1522" s="21"/>
      <c r="AH1522" s="49">
        <f>Audit!A287</f>
        <v>0</v>
      </c>
      <c r="AI1522" s="50" t="e">
        <f>VLOOKUP(Audit!B287,$V$3:$AE$12,2,FALSE)&amp; IF(Audit!B287=10,Audit!V287,"")</f>
        <v>#N/A</v>
      </c>
      <c r="AJ1522" s="50" t="e">
        <f>VLOOKUP(Audit!B287,$V$13:$AE$22,2,FALSE)&amp; IF(Audit!B287=10,Audit!W287,"")</f>
        <v>#N/A</v>
      </c>
      <c r="AK1522" s="47" t="e">
        <f t="shared" si="709"/>
        <v>#N/A</v>
      </c>
      <c r="AL1522" s="50" t="e">
        <f>VLOOKUP(Audit!C287,$V$3:$AE$12,3,FALSE)&amp; IF(Audit!C287=10,Audit!V287,"")</f>
        <v>#N/A</v>
      </c>
      <c r="AM1522" s="50" t="e">
        <f>VLOOKUP(Audit!C287,$V$13:$AE$22,3,FALSE)&amp; IF(Audit!C287=10,Audit!W287,"")</f>
        <v>#N/A</v>
      </c>
      <c r="AN1522" s="47" t="e">
        <f t="shared" si="710"/>
        <v>#N/A</v>
      </c>
      <c r="AO1522" s="50" t="e">
        <f>VLOOKUP(Audit!D287,$V$3:$AE$12,4,FALSE) &amp;  Audit!T287 &amp; IF(Audit!D287=10,Audit!V287,"")</f>
        <v>#N/A</v>
      </c>
      <c r="AP1522" s="50" t="e">
        <f>VLOOKUP(Audit!D287,$V$13:$AE$22,4,FALSE)&amp; IF(Audit!D287=10,Audit!W287,"")</f>
        <v>#N/A</v>
      </c>
      <c r="AQ1522" s="47" t="e">
        <f t="shared" si="711"/>
        <v>#N/A</v>
      </c>
      <c r="AR1522" s="50" t="e">
        <f>VLOOKUP(Audit!E287,$V$3:$AE$12,5,FALSE)&amp; IF(Audit!E287=10,Audit!V287,"")</f>
        <v>#N/A</v>
      </c>
      <c r="AS1522" s="50" t="e">
        <f>VLOOKUP(Audit!E287,$V$13:$AE$22,5,FALSE)&amp; IF(Audit!E287=10,Audit!W287,"")</f>
        <v>#N/A</v>
      </c>
      <c r="AT1522" s="47" t="e">
        <f t="shared" si="712"/>
        <v>#N/A</v>
      </c>
      <c r="AU1522" s="50" t="e">
        <f>VLOOKUP(Audit!F287,$V$3:$AE$12,6,FALSE)&amp; IF(Audit!F287=10,Audit!V287,"")</f>
        <v>#N/A</v>
      </c>
      <c r="AV1522" s="50" t="e">
        <f>VLOOKUP(Audit!F287,$V$13:$AE$22,6,FALSE)&amp; IF(Audit!F287=10,Audit!W287,"")</f>
        <v>#N/A</v>
      </c>
      <c r="AW1522" s="47" t="e">
        <f t="shared" si="713"/>
        <v>#N/A</v>
      </c>
      <c r="AX1522" s="50" t="e">
        <f>VLOOKUP(Audit!G287,$V$3:$AE$12,7,FALSE)&amp; IF(Audit!G287=10,Audit!V287,"")</f>
        <v>#N/A</v>
      </c>
      <c r="AY1522" s="50" t="e">
        <f>VLOOKUP(Audit!G287,$V$13:$AE$22,7,FALSE) &amp; IF(Audit!G287=10,Audit!W287,"")</f>
        <v>#N/A</v>
      </c>
      <c r="AZ1522" s="47" t="e">
        <f t="shared" si="714"/>
        <v>#N/A</v>
      </c>
      <c r="BA1522" s="50" t="e">
        <f>VLOOKUP(Audit!H287,$V$3:$AE$12,8,FALSE)&amp; Audit!U287 &amp; IF(Audit!H287=10,Audit!V287,"")</f>
        <v>#N/A</v>
      </c>
      <c r="BB1522" s="50" t="e">
        <f>VLOOKUP(Audit!H287,$V$13:$AE$22,8,FALSE) &amp; IF(Audit!H287=10,Audit!W287,"")</f>
        <v>#N/A</v>
      </c>
      <c r="BC1522" s="47" t="e">
        <f t="shared" si="715"/>
        <v>#N/A</v>
      </c>
      <c r="BD1522" s="50" t="e">
        <f>VLOOKUP(Audit!I287,$V$3:$AE$12,9,FALSE)&amp; IF(Audit!I287=10,Audit!V287,"")</f>
        <v>#N/A</v>
      </c>
      <c r="BE1522" s="50" t="e">
        <f>VLOOKUP(Audit!I287,$V$13:$AE$22,9,FALSE) &amp; IF(Audit!I287=10,Audit!W287,"") &amp; IF(Audit!I287&lt;&gt;1,U1522,"")</f>
        <v>#N/A</v>
      </c>
      <c r="BF1522" s="47" t="e">
        <f t="shared" si="716"/>
        <v>#N/A</v>
      </c>
      <c r="BG1522" s="50" t="e">
        <f>VLOOKUP(Audit!J287,$V$3:$AE$12,10,FALSE) &amp; Audit!S287 &amp; IF(Audit!J287=10,Audit!V287,"")</f>
        <v>#N/A</v>
      </c>
      <c r="BH1522" s="50" t="e">
        <f>VLOOKUP(Audit!J287,$V$13:$AE$22,10,FALSE) &amp; IF(Audit!J287=10,Audit!W287,"") &amp; IF(Audit!J287&lt;&gt;1,U1522,"")</f>
        <v>#N/A</v>
      </c>
      <c r="BI1522" s="47" t="e">
        <f t="shared" si="717"/>
        <v>#N/A</v>
      </c>
      <c r="BJ1522" s="48" t="str">
        <f t="shared" si="718"/>
        <v/>
      </c>
      <c r="BK1522" s="48" t="str">
        <f t="shared" si="719"/>
        <v/>
      </c>
      <c r="BL1522" s="48" t="str">
        <f t="shared" si="720"/>
        <v/>
      </c>
      <c r="BM1522" s="48" t="str">
        <f t="shared" si="721"/>
        <v/>
      </c>
      <c r="BN1522" s="48" t="str">
        <f t="shared" si="722"/>
        <v/>
      </c>
      <c r="BO1522" s="48" t="str">
        <f t="shared" si="723"/>
        <v/>
      </c>
      <c r="BP1522" s="48" t="str">
        <f t="shared" si="724"/>
        <v/>
      </c>
      <c r="BQ1522" s="48" t="str">
        <f t="shared" si="725"/>
        <v/>
      </c>
      <c r="BR1522" s="48" t="str">
        <f t="shared" si="726"/>
        <v/>
      </c>
      <c r="BS1522" s="48" t="str">
        <f t="shared" si="727"/>
        <v/>
      </c>
      <c r="BT1522" s="48" t="str">
        <f t="shared" si="728"/>
        <v/>
      </c>
      <c r="BU1522" s="48" t="str">
        <f t="shared" si="729"/>
        <v/>
      </c>
    </row>
    <row r="1523" spans="1:73">
      <c r="A1523" s="10">
        <f>Audit!A288</f>
        <v>0</v>
      </c>
      <c r="B1523" s="10" t="e">
        <f t="shared" si="700"/>
        <v>#N/A</v>
      </c>
      <c r="C1523" s="17" t="e">
        <f>VLOOKUP(Audit!B288,$V$3:$AE$12,2,FALSE) &amp; VLOOKUP(Audit!B288,$V$13:$AE$22,2,FALSE)&amp; IF(Audit!B288=10,Audit!V288&amp;Audit!W288,"")</f>
        <v>#N/A</v>
      </c>
      <c r="D1523" s="17" t="e">
        <f>VLOOKUP(Audit!C288,$V$3:$AE$12,3,FALSE) &amp; VLOOKUP(Audit!C288,$V$13:$AE$22,3,FALSE) &amp;IF(Audit!C288=10,Audit!V288&amp;Audit!W288,"")</f>
        <v>#N/A</v>
      </c>
      <c r="E1523" s="17" t="e">
        <f>VLOOKUP(Audit!D288,$V$3:$AE$12,4,FALSE)&amp; Audit!T288 &amp; VLOOKUP(Audit!D288,$V$13:$AE$22,4,FALSE)&amp; IF(Audit!D288=10,Audit!V288&amp;Audit!W288,"")</f>
        <v>#N/A</v>
      </c>
      <c r="F1523" s="17" t="e">
        <f>VLOOKUP(Audit!E288,$V$3:$AE$12,5,FALSE) &amp; VLOOKUP(Audit!E288,$V$13:$AE$22,5,FALSE)&amp; IF(Audit!E288=10,Audit!V288&amp;Audit!W288,"")</f>
        <v>#N/A</v>
      </c>
      <c r="G1523" s="17" t="e">
        <f>VLOOKUP(Audit!F288,$V$3:$AE$12,6,FALSE) &amp; VLOOKUP(Audit!F288,$V$13:$AE$22,6,FALSE)&amp; IF(Audit!F288=10,Audit!V288&amp;Audit!W288,"")</f>
        <v>#N/A</v>
      </c>
      <c r="H1523" s="17" t="e">
        <f>VLOOKUP(Audit!G288,$V$3:$AE$12,7,FALSE) &amp; VLOOKUP(Audit!G288,$V$13:$AE$22,7,FALSE)&amp;IF(Audit!G288=10,Audit!V288&amp;Audit!W288,"")</f>
        <v>#N/A</v>
      </c>
      <c r="I1523" s="17" t="e">
        <f>VLOOKUP(Audit!H288,$V$3:$AE$12,8,FALSE) &amp; Audit!U288 &amp; VLOOKUP(Audit!H288,$V$13:$AE$22,8,FALSE)&amp;IF(Audit!H288=10,Audit!V288&amp;Audit!W288,"")</f>
        <v>#N/A</v>
      </c>
      <c r="J1523" s="17" t="e">
        <f>VLOOKUP(Audit!I288,$V$3:$AE$12,9,FALSE) &amp; VLOOKUP(Audit!I288,$V$13:$AE$22,9,FALSE) &amp; IF(Audit!I288=10,Audit!V288&amp;Audit!W288,"") &amp; IF(Audit!I288&lt;&gt;1,U1523,"")</f>
        <v>#N/A</v>
      </c>
      <c r="K1523" s="17" t="e">
        <f>VLOOKUP(Audit!J288,$V$3:$AE$12,10,FALSE) &amp; Audit!S288 &amp; VLOOKUP(Audit!J288,$V$13:$AE$22,10,FALSE) &amp; IF(Audit!J288=10,Audit!V288&amp;Audit!W288,"") &amp; IF(Audit!J288&lt;&gt;1,U1523,"")</f>
        <v>#N/A</v>
      </c>
      <c r="L1523" s="10">
        <f>Audit!K288</f>
        <v>0</v>
      </c>
      <c r="M1523" s="10" t="e">
        <f t="shared" si="701"/>
        <v>#N/A</v>
      </c>
      <c r="N1523" s="10" t="e">
        <f t="shared" si="702"/>
        <v>#N/A</v>
      </c>
      <c r="O1523" s="10" t="e">
        <f t="shared" si="703"/>
        <v>#N/A</v>
      </c>
      <c r="P1523" s="10" t="e">
        <f t="shared" si="704"/>
        <v>#N/A</v>
      </c>
      <c r="Q1523" s="10" t="e">
        <f t="shared" si="705"/>
        <v>#N/A</v>
      </c>
      <c r="R1523" s="10" t="e">
        <f t="shared" si="706"/>
        <v>#N/A</v>
      </c>
      <c r="S1523" s="10" t="e">
        <f t="shared" si="707"/>
        <v>#N/A</v>
      </c>
      <c r="T1523" s="10" t="e">
        <f t="shared" si="708"/>
        <v>#N/A</v>
      </c>
      <c r="U1523" s="17" t="str">
        <f>IF(Audit!M288="","",VLOOKUP(Audit!M288,$W$26:$X$35,2,FALSE)) &amp; Audit!N288 &amp; IF(Audit!O288="","",IF(Audit!N288&lt;=1.4,VLOOKUP(Audit!O288,$W$38:X1568,2,FALSE),VLOOKUP(Audit!O288,$W$51:$X$61,2,FALSE))) &amp; IF(Audit!P288="","",VLOOKUP(Audit!P288,$Y$26:$Z$35,2,FALSE) &amp; Audit!Q288 &amp; IF(Audit!O288="","",IF(Audit!Q288&lt;=1.4,VLOOKUP(Audit!R288,$Y$38:$Z$48,2,FALSE),VLOOKUP(Audit!R288,$Y$51:$Z$61,2,FALSE))))</f>
        <v/>
      </c>
      <c r="V1523" s="21"/>
      <c r="AH1523" s="49">
        <f>Audit!A288</f>
        <v>0</v>
      </c>
      <c r="AI1523" s="50" t="e">
        <f>VLOOKUP(Audit!B288,$V$3:$AE$12,2,FALSE)&amp; IF(Audit!B288=10,Audit!V288,"")</f>
        <v>#N/A</v>
      </c>
      <c r="AJ1523" s="50" t="e">
        <f>VLOOKUP(Audit!B288,$V$13:$AE$22,2,FALSE)&amp; IF(Audit!B288=10,Audit!W288,"")</f>
        <v>#N/A</v>
      </c>
      <c r="AK1523" s="47" t="e">
        <f t="shared" si="709"/>
        <v>#N/A</v>
      </c>
      <c r="AL1523" s="50" t="e">
        <f>VLOOKUP(Audit!C288,$V$3:$AE$12,3,FALSE)&amp; IF(Audit!C288=10,Audit!V288,"")</f>
        <v>#N/A</v>
      </c>
      <c r="AM1523" s="50" t="e">
        <f>VLOOKUP(Audit!C288,$V$13:$AE$22,3,FALSE)&amp; IF(Audit!C288=10,Audit!W288,"")</f>
        <v>#N/A</v>
      </c>
      <c r="AN1523" s="47" t="e">
        <f t="shared" si="710"/>
        <v>#N/A</v>
      </c>
      <c r="AO1523" s="50" t="e">
        <f>VLOOKUP(Audit!D288,$V$3:$AE$12,4,FALSE) &amp;  Audit!T288 &amp; IF(Audit!D288=10,Audit!V288,"")</f>
        <v>#N/A</v>
      </c>
      <c r="AP1523" s="50" t="e">
        <f>VLOOKUP(Audit!D288,$V$13:$AE$22,4,FALSE)&amp; IF(Audit!D288=10,Audit!W288,"")</f>
        <v>#N/A</v>
      </c>
      <c r="AQ1523" s="47" t="e">
        <f t="shared" si="711"/>
        <v>#N/A</v>
      </c>
      <c r="AR1523" s="50" t="e">
        <f>VLOOKUP(Audit!E288,$V$3:$AE$12,5,FALSE)&amp; IF(Audit!E288=10,Audit!V288,"")</f>
        <v>#N/A</v>
      </c>
      <c r="AS1523" s="50" t="e">
        <f>VLOOKUP(Audit!E288,$V$13:$AE$22,5,FALSE)&amp; IF(Audit!E288=10,Audit!W288,"")</f>
        <v>#N/A</v>
      </c>
      <c r="AT1523" s="47" t="e">
        <f t="shared" si="712"/>
        <v>#N/A</v>
      </c>
      <c r="AU1523" s="50" t="e">
        <f>VLOOKUP(Audit!F288,$V$3:$AE$12,6,FALSE)&amp; IF(Audit!F288=10,Audit!V288,"")</f>
        <v>#N/A</v>
      </c>
      <c r="AV1523" s="50" t="e">
        <f>VLOOKUP(Audit!F288,$V$13:$AE$22,6,FALSE)&amp; IF(Audit!F288=10,Audit!W288,"")</f>
        <v>#N/A</v>
      </c>
      <c r="AW1523" s="47" t="e">
        <f t="shared" si="713"/>
        <v>#N/A</v>
      </c>
      <c r="AX1523" s="50" t="e">
        <f>VLOOKUP(Audit!G288,$V$3:$AE$12,7,FALSE)&amp; IF(Audit!G288=10,Audit!V288,"")</f>
        <v>#N/A</v>
      </c>
      <c r="AY1523" s="50" t="e">
        <f>VLOOKUP(Audit!G288,$V$13:$AE$22,7,FALSE) &amp; IF(Audit!G288=10,Audit!W288,"")</f>
        <v>#N/A</v>
      </c>
      <c r="AZ1523" s="47" t="e">
        <f t="shared" si="714"/>
        <v>#N/A</v>
      </c>
      <c r="BA1523" s="50" t="e">
        <f>VLOOKUP(Audit!H288,$V$3:$AE$12,8,FALSE)&amp; Audit!U288 &amp; IF(Audit!H288=10,Audit!V288,"")</f>
        <v>#N/A</v>
      </c>
      <c r="BB1523" s="50" t="e">
        <f>VLOOKUP(Audit!H288,$V$13:$AE$22,8,FALSE) &amp; IF(Audit!H288=10,Audit!W288,"")</f>
        <v>#N/A</v>
      </c>
      <c r="BC1523" s="47" t="e">
        <f t="shared" si="715"/>
        <v>#N/A</v>
      </c>
      <c r="BD1523" s="50" t="e">
        <f>VLOOKUP(Audit!I288,$V$3:$AE$12,9,FALSE)&amp; IF(Audit!I288=10,Audit!V288,"")</f>
        <v>#N/A</v>
      </c>
      <c r="BE1523" s="50" t="e">
        <f>VLOOKUP(Audit!I288,$V$13:$AE$22,9,FALSE) &amp; IF(Audit!I288=10,Audit!W288,"") &amp; IF(Audit!I288&lt;&gt;1,U1523,"")</f>
        <v>#N/A</v>
      </c>
      <c r="BF1523" s="47" t="e">
        <f t="shared" si="716"/>
        <v>#N/A</v>
      </c>
      <c r="BG1523" s="50" t="e">
        <f>VLOOKUP(Audit!J288,$V$3:$AE$12,10,FALSE) &amp; Audit!S288 &amp; IF(Audit!J288=10,Audit!V288,"")</f>
        <v>#N/A</v>
      </c>
      <c r="BH1523" s="50" t="e">
        <f>VLOOKUP(Audit!J288,$V$13:$AE$22,10,FALSE) &amp; IF(Audit!J288=10,Audit!W288,"") &amp; IF(Audit!J288&lt;&gt;1,U1523,"")</f>
        <v>#N/A</v>
      </c>
      <c r="BI1523" s="47" t="e">
        <f t="shared" si="717"/>
        <v>#N/A</v>
      </c>
      <c r="BJ1523" s="48" t="str">
        <f t="shared" si="718"/>
        <v/>
      </c>
      <c r="BK1523" s="48" t="str">
        <f t="shared" si="719"/>
        <v/>
      </c>
      <c r="BL1523" s="48" t="str">
        <f t="shared" si="720"/>
        <v/>
      </c>
      <c r="BM1523" s="48" t="str">
        <f t="shared" si="721"/>
        <v/>
      </c>
      <c r="BN1523" s="48" t="str">
        <f t="shared" si="722"/>
        <v/>
      </c>
      <c r="BO1523" s="48" t="str">
        <f t="shared" si="723"/>
        <v/>
      </c>
      <c r="BP1523" s="48" t="str">
        <f t="shared" si="724"/>
        <v/>
      </c>
      <c r="BQ1523" s="48" t="str">
        <f t="shared" si="725"/>
        <v/>
      </c>
      <c r="BR1523" s="48" t="str">
        <f t="shared" si="726"/>
        <v/>
      </c>
      <c r="BS1523" s="48" t="str">
        <f t="shared" si="727"/>
        <v/>
      </c>
      <c r="BT1523" s="48" t="str">
        <f t="shared" si="728"/>
        <v/>
      </c>
      <c r="BU1523" s="48" t="str">
        <f t="shared" si="729"/>
        <v/>
      </c>
    </row>
    <row r="1524" spans="1:73">
      <c r="A1524" s="10">
        <f>Audit!A289</f>
        <v>0</v>
      </c>
      <c r="B1524" s="10" t="e">
        <f t="shared" si="700"/>
        <v>#N/A</v>
      </c>
      <c r="C1524" s="17" t="e">
        <f>VLOOKUP(Audit!B289,$V$3:$AE$12,2,FALSE) &amp; VLOOKUP(Audit!B289,$V$13:$AE$22,2,FALSE)&amp; IF(Audit!B289=10,Audit!V289&amp;Audit!W289,"")</f>
        <v>#N/A</v>
      </c>
      <c r="D1524" s="17" t="e">
        <f>VLOOKUP(Audit!C289,$V$3:$AE$12,3,FALSE) &amp; VLOOKUP(Audit!C289,$V$13:$AE$22,3,FALSE) &amp;IF(Audit!C289=10,Audit!V289&amp;Audit!W289,"")</f>
        <v>#N/A</v>
      </c>
      <c r="E1524" s="17" t="e">
        <f>VLOOKUP(Audit!D289,$V$3:$AE$12,4,FALSE)&amp; Audit!T289 &amp; VLOOKUP(Audit!D289,$V$13:$AE$22,4,FALSE)&amp; IF(Audit!D289=10,Audit!V289&amp;Audit!W289,"")</f>
        <v>#N/A</v>
      </c>
      <c r="F1524" s="17" t="e">
        <f>VLOOKUP(Audit!E289,$V$3:$AE$12,5,FALSE) &amp; VLOOKUP(Audit!E289,$V$13:$AE$22,5,FALSE)&amp; IF(Audit!E289=10,Audit!V289&amp;Audit!W289,"")</f>
        <v>#N/A</v>
      </c>
      <c r="G1524" s="17" t="e">
        <f>VLOOKUP(Audit!F289,$V$3:$AE$12,6,FALSE) &amp; VLOOKUP(Audit!F289,$V$13:$AE$22,6,FALSE)&amp; IF(Audit!F289=10,Audit!V289&amp;Audit!W289,"")</f>
        <v>#N/A</v>
      </c>
      <c r="H1524" s="17" t="e">
        <f>VLOOKUP(Audit!G289,$V$3:$AE$12,7,FALSE) &amp; VLOOKUP(Audit!G289,$V$13:$AE$22,7,FALSE)&amp;IF(Audit!G289=10,Audit!V289&amp;Audit!W289,"")</f>
        <v>#N/A</v>
      </c>
      <c r="I1524" s="17" t="e">
        <f>VLOOKUP(Audit!H289,$V$3:$AE$12,8,FALSE) &amp; Audit!U289 &amp; VLOOKUP(Audit!H289,$V$13:$AE$22,8,FALSE)&amp;IF(Audit!H289=10,Audit!V289&amp;Audit!W289,"")</f>
        <v>#N/A</v>
      </c>
      <c r="J1524" s="17" t="e">
        <f>VLOOKUP(Audit!I289,$V$3:$AE$12,9,FALSE) &amp; VLOOKUP(Audit!I289,$V$13:$AE$22,9,FALSE) &amp; IF(Audit!I289=10,Audit!V289&amp;Audit!W289,"") &amp; IF(Audit!I289&lt;&gt;1,U1524,"")</f>
        <v>#N/A</v>
      </c>
      <c r="K1524" s="17" t="e">
        <f>VLOOKUP(Audit!J289,$V$3:$AE$12,10,FALSE) &amp; Audit!S289 &amp; VLOOKUP(Audit!J289,$V$13:$AE$22,10,FALSE) &amp; IF(Audit!J289=10,Audit!V289&amp;Audit!W289,"") &amp; IF(Audit!J289&lt;&gt;1,U1524,"")</f>
        <v>#N/A</v>
      </c>
      <c r="L1524" s="10">
        <f>Audit!K289</f>
        <v>0</v>
      </c>
      <c r="M1524" s="10" t="e">
        <f t="shared" si="701"/>
        <v>#N/A</v>
      </c>
      <c r="N1524" s="10" t="e">
        <f t="shared" si="702"/>
        <v>#N/A</v>
      </c>
      <c r="O1524" s="10" t="e">
        <f t="shared" si="703"/>
        <v>#N/A</v>
      </c>
      <c r="P1524" s="10" t="e">
        <f t="shared" si="704"/>
        <v>#N/A</v>
      </c>
      <c r="Q1524" s="10" t="e">
        <f t="shared" si="705"/>
        <v>#N/A</v>
      </c>
      <c r="R1524" s="10" t="e">
        <f t="shared" si="706"/>
        <v>#N/A</v>
      </c>
      <c r="S1524" s="10" t="e">
        <f t="shared" si="707"/>
        <v>#N/A</v>
      </c>
      <c r="T1524" s="10" t="e">
        <f t="shared" si="708"/>
        <v>#N/A</v>
      </c>
      <c r="U1524" s="17" t="str">
        <f>IF(Audit!M289="","",VLOOKUP(Audit!M289,$W$26:$X$35,2,FALSE)) &amp; Audit!N289 &amp; IF(Audit!O289="","",IF(Audit!N289&lt;=1.4,VLOOKUP(Audit!O289,$W$38:X1569,2,FALSE),VLOOKUP(Audit!O289,$W$51:$X$61,2,FALSE))) &amp; IF(Audit!P289="","",VLOOKUP(Audit!P289,$Y$26:$Z$35,2,FALSE) &amp; Audit!Q289 &amp; IF(Audit!O289="","",IF(Audit!Q289&lt;=1.4,VLOOKUP(Audit!R289,$Y$38:$Z$48,2,FALSE),VLOOKUP(Audit!R289,$Y$51:$Z$61,2,FALSE))))</f>
        <v/>
      </c>
      <c r="V1524" s="21"/>
      <c r="AH1524" s="49">
        <f>Audit!A289</f>
        <v>0</v>
      </c>
      <c r="AI1524" s="50" t="e">
        <f>VLOOKUP(Audit!B289,$V$3:$AE$12,2,FALSE)&amp; IF(Audit!B289=10,Audit!V289,"")</f>
        <v>#N/A</v>
      </c>
      <c r="AJ1524" s="50" t="e">
        <f>VLOOKUP(Audit!B289,$V$13:$AE$22,2,FALSE)&amp; IF(Audit!B289=10,Audit!W289,"")</f>
        <v>#N/A</v>
      </c>
      <c r="AK1524" s="47" t="e">
        <f t="shared" si="709"/>
        <v>#N/A</v>
      </c>
      <c r="AL1524" s="50" t="e">
        <f>VLOOKUP(Audit!C289,$V$3:$AE$12,3,FALSE)&amp; IF(Audit!C289=10,Audit!V289,"")</f>
        <v>#N/A</v>
      </c>
      <c r="AM1524" s="50" t="e">
        <f>VLOOKUP(Audit!C289,$V$13:$AE$22,3,FALSE)&amp; IF(Audit!C289=10,Audit!W289,"")</f>
        <v>#N/A</v>
      </c>
      <c r="AN1524" s="47" t="e">
        <f t="shared" si="710"/>
        <v>#N/A</v>
      </c>
      <c r="AO1524" s="50" t="e">
        <f>VLOOKUP(Audit!D289,$V$3:$AE$12,4,FALSE) &amp;  Audit!T289 &amp; IF(Audit!D289=10,Audit!V289,"")</f>
        <v>#N/A</v>
      </c>
      <c r="AP1524" s="50" t="e">
        <f>VLOOKUP(Audit!D289,$V$13:$AE$22,4,FALSE)&amp; IF(Audit!D289=10,Audit!W289,"")</f>
        <v>#N/A</v>
      </c>
      <c r="AQ1524" s="47" t="e">
        <f t="shared" si="711"/>
        <v>#N/A</v>
      </c>
      <c r="AR1524" s="50" t="e">
        <f>VLOOKUP(Audit!E289,$V$3:$AE$12,5,FALSE)&amp; IF(Audit!E289=10,Audit!V289,"")</f>
        <v>#N/A</v>
      </c>
      <c r="AS1524" s="50" t="e">
        <f>VLOOKUP(Audit!E289,$V$13:$AE$22,5,FALSE)&amp; IF(Audit!E289=10,Audit!W289,"")</f>
        <v>#N/A</v>
      </c>
      <c r="AT1524" s="47" t="e">
        <f t="shared" si="712"/>
        <v>#N/A</v>
      </c>
      <c r="AU1524" s="50" t="e">
        <f>VLOOKUP(Audit!F289,$V$3:$AE$12,6,FALSE)&amp; IF(Audit!F289=10,Audit!V289,"")</f>
        <v>#N/A</v>
      </c>
      <c r="AV1524" s="50" t="e">
        <f>VLOOKUP(Audit!F289,$V$13:$AE$22,6,FALSE)&amp; IF(Audit!F289=10,Audit!W289,"")</f>
        <v>#N/A</v>
      </c>
      <c r="AW1524" s="47" t="e">
        <f t="shared" si="713"/>
        <v>#N/A</v>
      </c>
      <c r="AX1524" s="50" t="e">
        <f>VLOOKUP(Audit!G289,$V$3:$AE$12,7,FALSE)&amp; IF(Audit!G289=10,Audit!V289,"")</f>
        <v>#N/A</v>
      </c>
      <c r="AY1524" s="50" t="e">
        <f>VLOOKUP(Audit!G289,$V$13:$AE$22,7,FALSE) &amp; IF(Audit!G289=10,Audit!W289,"")</f>
        <v>#N/A</v>
      </c>
      <c r="AZ1524" s="47" t="e">
        <f t="shared" si="714"/>
        <v>#N/A</v>
      </c>
      <c r="BA1524" s="50" t="e">
        <f>VLOOKUP(Audit!H289,$V$3:$AE$12,8,FALSE)&amp; Audit!U289 &amp; IF(Audit!H289=10,Audit!V289,"")</f>
        <v>#N/A</v>
      </c>
      <c r="BB1524" s="50" t="e">
        <f>VLOOKUP(Audit!H289,$V$13:$AE$22,8,FALSE) &amp; IF(Audit!H289=10,Audit!W289,"")</f>
        <v>#N/A</v>
      </c>
      <c r="BC1524" s="47" t="e">
        <f t="shared" si="715"/>
        <v>#N/A</v>
      </c>
      <c r="BD1524" s="50" t="e">
        <f>VLOOKUP(Audit!I289,$V$3:$AE$12,9,FALSE)&amp; IF(Audit!I289=10,Audit!V289,"")</f>
        <v>#N/A</v>
      </c>
      <c r="BE1524" s="50" t="e">
        <f>VLOOKUP(Audit!I289,$V$13:$AE$22,9,FALSE) &amp; IF(Audit!I289=10,Audit!W289,"") &amp; IF(Audit!I289&lt;&gt;1,U1524,"")</f>
        <v>#N/A</v>
      </c>
      <c r="BF1524" s="47" t="e">
        <f t="shared" si="716"/>
        <v>#N/A</v>
      </c>
      <c r="BG1524" s="50" t="e">
        <f>VLOOKUP(Audit!J289,$V$3:$AE$12,10,FALSE) &amp; Audit!S289 &amp; IF(Audit!J289=10,Audit!V289,"")</f>
        <v>#N/A</v>
      </c>
      <c r="BH1524" s="50" t="e">
        <f>VLOOKUP(Audit!J289,$V$13:$AE$22,10,FALSE) &amp; IF(Audit!J289=10,Audit!W289,"") &amp; IF(Audit!J289&lt;&gt;1,U1524,"")</f>
        <v>#N/A</v>
      </c>
      <c r="BI1524" s="47" t="e">
        <f t="shared" si="717"/>
        <v>#N/A</v>
      </c>
      <c r="BJ1524" s="48" t="str">
        <f t="shared" si="718"/>
        <v/>
      </c>
      <c r="BK1524" s="48" t="str">
        <f t="shared" si="719"/>
        <v/>
      </c>
      <c r="BL1524" s="48" t="str">
        <f t="shared" si="720"/>
        <v/>
      </c>
      <c r="BM1524" s="48" t="str">
        <f t="shared" si="721"/>
        <v/>
      </c>
      <c r="BN1524" s="48" t="str">
        <f t="shared" si="722"/>
        <v/>
      </c>
      <c r="BO1524" s="48" t="str">
        <f t="shared" si="723"/>
        <v/>
      </c>
      <c r="BP1524" s="48" t="str">
        <f t="shared" si="724"/>
        <v/>
      </c>
      <c r="BQ1524" s="48" t="str">
        <f t="shared" si="725"/>
        <v/>
      </c>
      <c r="BR1524" s="48" t="str">
        <f t="shared" si="726"/>
        <v/>
      </c>
      <c r="BS1524" s="48" t="str">
        <f t="shared" si="727"/>
        <v/>
      </c>
      <c r="BT1524" s="48" t="str">
        <f t="shared" si="728"/>
        <v/>
      </c>
      <c r="BU1524" s="48" t="str">
        <f t="shared" si="729"/>
        <v/>
      </c>
    </row>
    <row r="1525" spans="1:73">
      <c r="A1525" s="10">
        <f>Audit!A290</f>
        <v>0</v>
      </c>
      <c r="B1525" s="10" t="e">
        <f t="shared" si="700"/>
        <v>#N/A</v>
      </c>
      <c r="C1525" s="17" t="e">
        <f>VLOOKUP(Audit!B290,$V$3:$AE$12,2,FALSE) &amp; VLOOKUP(Audit!B290,$V$13:$AE$22,2,FALSE)&amp; IF(Audit!B290=10,Audit!V290&amp;Audit!W290,"")</f>
        <v>#N/A</v>
      </c>
      <c r="D1525" s="17" t="e">
        <f>VLOOKUP(Audit!C290,$V$3:$AE$12,3,FALSE) &amp; VLOOKUP(Audit!C290,$V$13:$AE$22,3,FALSE) &amp;IF(Audit!C290=10,Audit!V290&amp;Audit!W290,"")</f>
        <v>#N/A</v>
      </c>
      <c r="E1525" s="17" t="e">
        <f>VLOOKUP(Audit!D290,$V$3:$AE$12,4,FALSE)&amp; Audit!T290 &amp; VLOOKUP(Audit!D290,$V$13:$AE$22,4,FALSE)&amp; IF(Audit!D290=10,Audit!V290&amp;Audit!W290,"")</f>
        <v>#N/A</v>
      </c>
      <c r="F1525" s="17" t="e">
        <f>VLOOKUP(Audit!E290,$V$3:$AE$12,5,FALSE) &amp; VLOOKUP(Audit!E290,$V$13:$AE$22,5,FALSE)&amp; IF(Audit!E290=10,Audit!V290&amp;Audit!W290,"")</f>
        <v>#N/A</v>
      </c>
      <c r="G1525" s="17" t="e">
        <f>VLOOKUP(Audit!F290,$V$3:$AE$12,6,FALSE) &amp; VLOOKUP(Audit!F290,$V$13:$AE$22,6,FALSE)&amp; IF(Audit!F290=10,Audit!V290&amp;Audit!W290,"")</f>
        <v>#N/A</v>
      </c>
      <c r="H1525" s="17" t="e">
        <f>VLOOKUP(Audit!G290,$V$3:$AE$12,7,FALSE) &amp; VLOOKUP(Audit!G290,$V$13:$AE$22,7,FALSE)&amp;IF(Audit!G290=10,Audit!V290&amp;Audit!W290,"")</f>
        <v>#N/A</v>
      </c>
      <c r="I1525" s="17" t="e">
        <f>VLOOKUP(Audit!H290,$V$3:$AE$12,8,FALSE) &amp; Audit!U290 &amp; VLOOKUP(Audit!H290,$V$13:$AE$22,8,FALSE)&amp;IF(Audit!H290=10,Audit!V290&amp;Audit!W290,"")</f>
        <v>#N/A</v>
      </c>
      <c r="J1525" s="17" t="e">
        <f>VLOOKUP(Audit!I290,$V$3:$AE$12,9,FALSE) &amp; VLOOKUP(Audit!I290,$V$13:$AE$22,9,FALSE) &amp; IF(Audit!I290=10,Audit!V290&amp;Audit!W290,"") &amp; IF(Audit!I290&lt;&gt;1,U1525,"")</f>
        <v>#N/A</v>
      </c>
      <c r="K1525" s="17" t="e">
        <f>VLOOKUP(Audit!J290,$V$3:$AE$12,10,FALSE) &amp; Audit!S290 &amp; VLOOKUP(Audit!J290,$V$13:$AE$22,10,FALSE) &amp; IF(Audit!J290=10,Audit!V290&amp;Audit!W290,"") &amp; IF(Audit!J290&lt;&gt;1,U1525,"")</f>
        <v>#N/A</v>
      </c>
      <c r="L1525" s="10">
        <f>Audit!K290</f>
        <v>0</v>
      </c>
      <c r="M1525" s="10" t="e">
        <f t="shared" si="701"/>
        <v>#N/A</v>
      </c>
      <c r="N1525" s="10" t="e">
        <f t="shared" si="702"/>
        <v>#N/A</v>
      </c>
      <c r="O1525" s="10" t="e">
        <f t="shared" si="703"/>
        <v>#N/A</v>
      </c>
      <c r="P1525" s="10" t="e">
        <f t="shared" si="704"/>
        <v>#N/A</v>
      </c>
      <c r="Q1525" s="10" t="e">
        <f t="shared" si="705"/>
        <v>#N/A</v>
      </c>
      <c r="R1525" s="10" t="e">
        <f t="shared" si="706"/>
        <v>#N/A</v>
      </c>
      <c r="S1525" s="10" t="e">
        <f t="shared" si="707"/>
        <v>#N/A</v>
      </c>
      <c r="T1525" s="10" t="e">
        <f t="shared" si="708"/>
        <v>#N/A</v>
      </c>
      <c r="U1525" s="17" t="str">
        <f>IF(Audit!M290="","",VLOOKUP(Audit!M290,$W$26:$X$35,2,FALSE)) &amp; Audit!N290 &amp; IF(Audit!O290="","",IF(Audit!N290&lt;=1.4,VLOOKUP(Audit!O290,$W$38:X1570,2,FALSE),VLOOKUP(Audit!O290,$W$51:$X$61,2,FALSE))) &amp; IF(Audit!P290="","",VLOOKUP(Audit!P290,$Y$26:$Z$35,2,FALSE) &amp; Audit!Q290 &amp; IF(Audit!O290="","",IF(Audit!Q290&lt;=1.4,VLOOKUP(Audit!R290,$Y$38:$Z$48,2,FALSE),VLOOKUP(Audit!R290,$Y$51:$Z$61,2,FALSE))))</f>
        <v/>
      </c>
      <c r="V1525" s="21"/>
      <c r="AH1525" s="49">
        <f>Audit!A290</f>
        <v>0</v>
      </c>
      <c r="AI1525" s="50" t="e">
        <f>VLOOKUP(Audit!B290,$V$3:$AE$12,2,FALSE)&amp; IF(Audit!B290=10,Audit!V290,"")</f>
        <v>#N/A</v>
      </c>
      <c r="AJ1525" s="50" t="e">
        <f>VLOOKUP(Audit!B290,$V$13:$AE$22,2,FALSE)&amp; IF(Audit!B290=10,Audit!W290,"")</f>
        <v>#N/A</v>
      </c>
      <c r="AK1525" s="47" t="e">
        <f t="shared" si="709"/>
        <v>#N/A</v>
      </c>
      <c r="AL1525" s="50" t="e">
        <f>VLOOKUP(Audit!C290,$V$3:$AE$12,3,FALSE)&amp; IF(Audit!C290=10,Audit!V290,"")</f>
        <v>#N/A</v>
      </c>
      <c r="AM1525" s="50" t="e">
        <f>VLOOKUP(Audit!C290,$V$13:$AE$22,3,FALSE)&amp; IF(Audit!C290=10,Audit!W290,"")</f>
        <v>#N/A</v>
      </c>
      <c r="AN1525" s="47" t="e">
        <f t="shared" si="710"/>
        <v>#N/A</v>
      </c>
      <c r="AO1525" s="50" t="e">
        <f>VLOOKUP(Audit!D290,$V$3:$AE$12,4,FALSE) &amp;  Audit!T290 &amp; IF(Audit!D290=10,Audit!V290,"")</f>
        <v>#N/A</v>
      </c>
      <c r="AP1525" s="50" t="e">
        <f>VLOOKUP(Audit!D290,$V$13:$AE$22,4,FALSE)&amp; IF(Audit!D290=10,Audit!W290,"")</f>
        <v>#N/A</v>
      </c>
      <c r="AQ1525" s="47" t="e">
        <f t="shared" si="711"/>
        <v>#N/A</v>
      </c>
      <c r="AR1525" s="50" t="e">
        <f>VLOOKUP(Audit!E290,$V$3:$AE$12,5,FALSE)&amp; IF(Audit!E290=10,Audit!V290,"")</f>
        <v>#N/A</v>
      </c>
      <c r="AS1525" s="50" t="e">
        <f>VLOOKUP(Audit!E290,$V$13:$AE$22,5,FALSE)&amp; IF(Audit!E290=10,Audit!W290,"")</f>
        <v>#N/A</v>
      </c>
      <c r="AT1525" s="47" t="e">
        <f t="shared" si="712"/>
        <v>#N/A</v>
      </c>
      <c r="AU1525" s="50" t="e">
        <f>VLOOKUP(Audit!F290,$V$3:$AE$12,6,FALSE)&amp; IF(Audit!F290=10,Audit!V290,"")</f>
        <v>#N/A</v>
      </c>
      <c r="AV1525" s="50" t="e">
        <f>VLOOKUP(Audit!F290,$V$13:$AE$22,6,FALSE)&amp; IF(Audit!F290=10,Audit!W290,"")</f>
        <v>#N/A</v>
      </c>
      <c r="AW1525" s="47" t="e">
        <f t="shared" si="713"/>
        <v>#N/A</v>
      </c>
      <c r="AX1525" s="50" t="e">
        <f>VLOOKUP(Audit!G290,$V$3:$AE$12,7,FALSE)&amp; IF(Audit!G290=10,Audit!V290,"")</f>
        <v>#N/A</v>
      </c>
      <c r="AY1525" s="50" t="e">
        <f>VLOOKUP(Audit!G290,$V$13:$AE$22,7,FALSE) &amp; IF(Audit!G290=10,Audit!W290,"")</f>
        <v>#N/A</v>
      </c>
      <c r="AZ1525" s="47" t="e">
        <f t="shared" si="714"/>
        <v>#N/A</v>
      </c>
      <c r="BA1525" s="50" t="e">
        <f>VLOOKUP(Audit!H290,$V$3:$AE$12,8,FALSE)&amp; Audit!U290 &amp; IF(Audit!H290=10,Audit!V290,"")</f>
        <v>#N/A</v>
      </c>
      <c r="BB1525" s="50" t="e">
        <f>VLOOKUP(Audit!H290,$V$13:$AE$22,8,FALSE) &amp; IF(Audit!H290=10,Audit!W290,"")</f>
        <v>#N/A</v>
      </c>
      <c r="BC1525" s="47" t="e">
        <f t="shared" si="715"/>
        <v>#N/A</v>
      </c>
      <c r="BD1525" s="50" t="e">
        <f>VLOOKUP(Audit!I290,$V$3:$AE$12,9,FALSE)&amp; IF(Audit!I290=10,Audit!V290,"")</f>
        <v>#N/A</v>
      </c>
      <c r="BE1525" s="50" t="e">
        <f>VLOOKUP(Audit!I290,$V$13:$AE$22,9,FALSE) &amp; IF(Audit!I290=10,Audit!W290,"") &amp; IF(Audit!I290&lt;&gt;1,U1525,"")</f>
        <v>#N/A</v>
      </c>
      <c r="BF1525" s="47" t="e">
        <f t="shared" si="716"/>
        <v>#N/A</v>
      </c>
      <c r="BG1525" s="50" t="e">
        <f>VLOOKUP(Audit!J290,$V$3:$AE$12,10,FALSE) &amp; Audit!S290 &amp; IF(Audit!J290=10,Audit!V290,"")</f>
        <v>#N/A</v>
      </c>
      <c r="BH1525" s="50" t="e">
        <f>VLOOKUP(Audit!J290,$V$13:$AE$22,10,FALSE) &amp; IF(Audit!J290=10,Audit!W290,"") &amp; IF(Audit!J290&lt;&gt;1,U1525,"")</f>
        <v>#N/A</v>
      </c>
      <c r="BI1525" s="47" t="e">
        <f t="shared" si="717"/>
        <v>#N/A</v>
      </c>
      <c r="BJ1525" s="48" t="str">
        <f t="shared" si="718"/>
        <v/>
      </c>
      <c r="BK1525" s="48" t="str">
        <f t="shared" si="719"/>
        <v/>
      </c>
      <c r="BL1525" s="48" t="str">
        <f t="shared" si="720"/>
        <v/>
      </c>
      <c r="BM1525" s="48" t="str">
        <f t="shared" si="721"/>
        <v/>
      </c>
      <c r="BN1525" s="48" t="str">
        <f t="shared" si="722"/>
        <v/>
      </c>
      <c r="BO1525" s="48" t="str">
        <f t="shared" si="723"/>
        <v/>
      </c>
      <c r="BP1525" s="48" t="str">
        <f t="shared" si="724"/>
        <v/>
      </c>
      <c r="BQ1525" s="48" t="str">
        <f t="shared" si="725"/>
        <v/>
      </c>
      <c r="BR1525" s="48" t="str">
        <f t="shared" si="726"/>
        <v/>
      </c>
      <c r="BS1525" s="48" t="str">
        <f t="shared" si="727"/>
        <v/>
      </c>
      <c r="BT1525" s="48" t="str">
        <f t="shared" si="728"/>
        <v/>
      </c>
      <c r="BU1525" s="48" t="str">
        <f t="shared" si="729"/>
        <v/>
      </c>
    </row>
    <row r="1526" spans="1:73">
      <c r="A1526" s="10">
        <f>Audit!A291</f>
        <v>0</v>
      </c>
      <c r="B1526" s="10" t="e">
        <f t="shared" si="700"/>
        <v>#N/A</v>
      </c>
      <c r="C1526" s="17" t="e">
        <f>VLOOKUP(Audit!B291,$V$3:$AE$12,2,FALSE) &amp; VLOOKUP(Audit!B291,$V$13:$AE$22,2,FALSE)&amp; IF(Audit!B291=10,Audit!V291&amp;Audit!W291,"")</f>
        <v>#N/A</v>
      </c>
      <c r="D1526" s="17" t="e">
        <f>VLOOKUP(Audit!C291,$V$3:$AE$12,3,FALSE) &amp; VLOOKUP(Audit!C291,$V$13:$AE$22,3,FALSE) &amp;IF(Audit!C291=10,Audit!V291&amp;Audit!W291,"")</f>
        <v>#N/A</v>
      </c>
      <c r="E1526" s="17" t="e">
        <f>VLOOKUP(Audit!D291,$V$3:$AE$12,4,FALSE)&amp; Audit!T291 &amp; VLOOKUP(Audit!D291,$V$13:$AE$22,4,FALSE)&amp; IF(Audit!D291=10,Audit!V291&amp;Audit!W291,"")</f>
        <v>#N/A</v>
      </c>
      <c r="F1526" s="17" t="e">
        <f>VLOOKUP(Audit!E291,$V$3:$AE$12,5,FALSE) &amp; VLOOKUP(Audit!E291,$V$13:$AE$22,5,FALSE)&amp; IF(Audit!E291=10,Audit!V291&amp;Audit!W291,"")</f>
        <v>#N/A</v>
      </c>
      <c r="G1526" s="17" t="e">
        <f>VLOOKUP(Audit!F291,$V$3:$AE$12,6,FALSE) &amp; VLOOKUP(Audit!F291,$V$13:$AE$22,6,FALSE)&amp; IF(Audit!F291=10,Audit!V291&amp;Audit!W291,"")</f>
        <v>#N/A</v>
      </c>
      <c r="H1526" s="17" t="e">
        <f>VLOOKUP(Audit!G291,$V$3:$AE$12,7,FALSE) &amp; VLOOKUP(Audit!G291,$V$13:$AE$22,7,FALSE)&amp;IF(Audit!G291=10,Audit!V291&amp;Audit!W291,"")</f>
        <v>#N/A</v>
      </c>
      <c r="I1526" s="17" t="e">
        <f>VLOOKUP(Audit!H291,$V$3:$AE$12,8,FALSE) &amp; Audit!U291 &amp; VLOOKUP(Audit!H291,$V$13:$AE$22,8,FALSE)&amp;IF(Audit!H291=10,Audit!V291&amp;Audit!W291,"")</f>
        <v>#N/A</v>
      </c>
      <c r="J1526" s="17" t="e">
        <f>VLOOKUP(Audit!I291,$V$3:$AE$12,9,FALSE) &amp; VLOOKUP(Audit!I291,$V$13:$AE$22,9,FALSE) &amp; IF(Audit!I291=10,Audit!V291&amp;Audit!W291,"") &amp; IF(Audit!I291&lt;&gt;1,U1526,"")</f>
        <v>#N/A</v>
      </c>
      <c r="K1526" s="17" t="e">
        <f>VLOOKUP(Audit!J291,$V$3:$AE$12,10,FALSE) &amp; Audit!S291 &amp; VLOOKUP(Audit!J291,$V$13:$AE$22,10,FALSE) &amp; IF(Audit!J291=10,Audit!V291&amp;Audit!W291,"") &amp; IF(Audit!J291&lt;&gt;1,U1526,"")</f>
        <v>#N/A</v>
      </c>
      <c r="L1526" s="10">
        <f>Audit!K291</f>
        <v>0</v>
      </c>
      <c r="M1526" s="10" t="e">
        <f t="shared" si="701"/>
        <v>#N/A</v>
      </c>
      <c r="N1526" s="10" t="e">
        <f t="shared" si="702"/>
        <v>#N/A</v>
      </c>
      <c r="O1526" s="10" t="e">
        <f t="shared" si="703"/>
        <v>#N/A</v>
      </c>
      <c r="P1526" s="10" t="e">
        <f t="shared" si="704"/>
        <v>#N/A</v>
      </c>
      <c r="Q1526" s="10" t="e">
        <f t="shared" si="705"/>
        <v>#N/A</v>
      </c>
      <c r="R1526" s="10" t="e">
        <f t="shared" si="706"/>
        <v>#N/A</v>
      </c>
      <c r="S1526" s="10" t="e">
        <f t="shared" si="707"/>
        <v>#N/A</v>
      </c>
      <c r="T1526" s="10" t="e">
        <f t="shared" si="708"/>
        <v>#N/A</v>
      </c>
      <c r="U1526" s="17" t="str">
        <f>IF(Audit!M291="","",VLOOKUP(Audit!M291,$W$26:$X$35,2,FALSE)) &amp; Audit!N291 &amp; IF(Audit!O291="","",IF(Audit!N291&lt;=1.4,VLOOKUP(Audit!O291,$W$38:X1571,2,FALSE),VLOOKUP(Audit!O291,$W$51:$X$61,2,FALSE))) &amp; IF(Audit!P291="","",VLOOKUP(Audit!P291,$Y$26:$Z$35,2,FALSE) &amp; Audit!Q291 &amp; IF(Audit!O291="","",IF(Audit!Q291&lt;=1.4,VLOOKUP(Audit!R291,$Y$38:$Z$48,2,FALSE),VLOOKUP(Audit!R291,$Y$51:$Z$61,2,FALSE))))</f>
        <v/>
      </c>
      <c r="V1526" s="21"/>
      <c r="AH1526" s="49">
        <f>Audit!A291</f>
        <v>0</v>
      </c>
      <c r="AI1526" s="50" t="e">
        <f>VLOOKUP(Audit!B291,$V$3:$AE$12,2,FALSE)&amp; IF(Audit!B291=10,Audit!V291,"")</f>
        <v>#N/A</v>
      </c>
      <c r="AJ1526" s="50" t="e">
        <f>VLOOKUP(Audit!B291,$V$13:$AE$22,2,FALSE)&amp; IF(Audit!B291=10,Audit!W291,"")</f>
        <v>#N/A</v>
      </c>
      <c r="AK1526" s="47" t="e">
        <f t="shared" si="709"/>
        <v>#N/A</v>
      </c>
      <c r="AL1526" s="50" t="e">
        <f>VLOOKUP(Audit!C291,$V$3:$AE$12,3,FALSE)&amp; IF(Audit!C291=10,Audit!V291,"")</f>
        <v>#N/A</v>
      </c>
      <c r="AM1526" s="50" t="e">
        <f>VLOOKUP(Audit!C291,$V$13:$AE$22,3,FALSE)&amp; IF(Audit!C291=10,Audit!W291,"")</f>
        <v>#N/A</v>
      </c>
      <c r="AN1526" s="47" t="e">
        <f t="shared" si="710"/>
        <v>#N/A</v>
      </c>
      <c r="AO1526" s="50" t="e">
        <f>VLOOKUP(Audit!D291,$V$3:$AE$12,4,FALSE) &amp;  Audit!T291 &amp; IF(Audit!D291=10,Audit!V291,"")</f>
        <v>#N/A</v>
      </c>
      <c r="AP1526" s="50" t="e">
        <f>VLOOKUP(Audit!D291,$V$13:$AE$22,4,FALSE)&amp; IF(Audit!D291=10,Audit!W291,"")</f>
        <v>#N/A</v>
      </c>
      <c r="AQ1526" s="47" t="e">
        <f t="shared" si="711"/>
        <v>#N/A</v>
      </c>
      <c r="AR1526" s="50" t="e">
        <f>VLOOKUP(Audit!E291,$V$3:$AE$12,5,FALSE)&amp; IF(Audit!E291=10,Audit!V291,"")</f>
        <v>#N/A</v>
      </c>
      <c r="AS1526" s="50" t="e">
        <f>VLOOKUP(Audit!E291,$V$13:$AE$22,5,FALSE)&amp; IF(Audit!E291=10,Audit!W291,"")</f>
        <v>#N/A</v>
      </c>
      <c r="AT1526" s="47" t="e">
        <f t="shared" si="712"/>
        <v>#N/A</v>
      </c>
      <c r="AU1526" s="50" t="e">
        <f>VLOOKUP(Audit!F291,$V$3:$AE$12,6,FALSE)&amp; IF(Audit!F291=10,Audit!V291,"")</f>
        <v>#N/A</v>
      </c>
      <c r="AV1526" s="50" t="e">
        <f>VLOOKUP(Audit!F291,$V$13:$AE$22,6,FALSE)&amp; IF(Audit!F291=10,Audit!W291,"")</f>
        <v>#N/A</v>
      </c>
      <c r="AW1526" s="47" t="e">
        <f t="shared" si="713"/>
        <v>#N/A</v>
      </c>
      <c r="AX1526" s="50" t="e">
        <f>VLOOKUP(Audit!G291,$V$3:$AE$12,7,FALSE)&amp; IF(Audit!G291=10,Audit!V291,"")</f>
        <v>#N/A</v>
      </c>
      <c r="AY1526" s="50" t="e">
        <f>VLOOKUP(Audit!G291,$V$13:$AE$22,7,FALSE) &amp; IF(Audit!G291=10,Audit!W291,"")</f>
        <v>#N/A</v>
      </c>
      <c r="AZ1526" s="47" t="e">
        <f t="shared" si="714"/>
        <v>#N/A</v>
      </c>
      <c r="BA1526" s="50" t="e">
        <f>VLOOKUP(Audit!H291,$V$3:$AE$12,8,FALSE)&amp; Audit!U291 &amp; IF(Audit!H291=10,Audit!V291,"")</f>
        <v>#N/A</v>
      </c>
      <c r="BB1526" s="50" t="e">
        <f>VLOOKUP(Audit!H291,$V$13:$AE$22,8,FALSE) &amp; IF(Audit!H291=10,Audit!W291,"")</f>
        <v>#N/A</v>
      </c>
      <c r="BC1526" s="47" t="e">
        <f t="shared" si="715"/>
        <v>#N/A</v>
      </c>
      <c r="BD1526" s="50" t="e">
        <f>VLOOKUP(Audit!I291,$V$3:$AE$12,9,FALSE)&amp; IF(Audit!I291=10,Audit!V291,"")</f>
        <v>#N/A</v>
      </c>
      <c r="BE1526" s="50" t="e">
        <f>VLOOKUP(Audit!I291,$V$13:$AE$22,9,FALSE) &amp; IF(Audit!I291=10,Audit!W291,"") &amp; IF(Audit!I291&lt;&gt;1,U1526,"")</f>
        <v>#N/A</v>
      </c>
      <c r="BF1526" s="47" t="e">
        <f t="shared" si="716"/>
        <v>#N/A</v>
      </c>
      <c r="BG1526" s="50" t="e">
        <f>VLOOKUP(Audit!J291,$V$3:$AE$12,10,FALSE) &amp; Audit!S291 &amp; IF(Audit!J291=10,Audit!V291,"")</f>
        <v>#N/A</v>
      </c>
      <c r="BH1526" s="50" t="e">
        <f>VLOOKUP(Audit!J291,$V$13:$AE$22,10,FALSE) &amp; IF(Audit!J291=10,Audit!W291,"") &amp; IF(Audit!J291&lt;&gt;1,U1526,"")</f>
        <v>#N/A</v>
      </c>
      <c r="BI1526" s="47" t="e">
        <f t="shared" si="717"/>
        <v>#N/A</v>
      </c>
      <c r="BJ1526" s="48" t="str">
        <f t="shared" si="718"/>
        <v/>
      </c>
      <c r="BK1526" s="48" t="str">
        <f t="shared" si="719"/>
        <v/>
      </c>
      <c r="BL1526" s="48" t="str">
        <f t="shared" si="720"/>
        <v/>
      </c>
      <c r="BM1526" s="48" t="str">
        <f t="shared" si="721"/>
        <v/>
      </c>
      <c r="BN1526" s="48" t="str">
        <f t="shared" si="722"/>
        <v/>
      </c>
      <c r="BO1526" s="48" t="str">
        <f t="shared" si="723"/>
        <v/>
      </c>
      <c r="BP1526" s="48" t="str">
        <f t="shared" si="724"/>
        <v/>
      </c>
      <c r="BQ1526" s="48" t="str">
        <f t="shared" si="725"/>
        <v/>
      </c>
      <c r="BR1526" s="48" t="str">
        <f t="shared" si="726"/>
        <v/>
      </c>
      <c r="BS1526" s="48" t="str">
        <f t="shared" si="727"/>
        <v/>
      </c>
      <c r="BT1526" s="48" t="str">
        <f t="shared" si="728"/>
        <v/>
      </c>
      <c r="BU1526" s="48" t="str">
        <f t="shared" si="729"/>
        <v/>
      </c>
    </row>
    <row r="1527" spans="1:73">
      <c r="A1527" s="10">
        <f>Audit!A292</f>
        <v>0</v>
      </c>
      <c r="B1527" s="10" t="e">
        <f t="shared" si="700"/>
        <v>#N/A</v>
      </c>
      <c r="C1527" s="17" t="e">
        <f>VLOOKUP(Audit!B292,$V$3:$AE$12,2,FALSE) &amp; VLOOKUP(Audit!B292,$V$13:$AE$22,2,FALSE)&amp; IF(Audit!B292=10,Audit!V292&amp;Audit!W292,"")</f>
        <v>#N/A</v>
      </c>
      <c r="D1527" s="17" t="e">
        <f>VLOOKUP(Audit!C292,$V$3:$AE$12,3,FALSE) &amp; VLOOKUP(Audit!C292,$V$13:$AE$22,3,FALSE) &amp;IF(Audit!C292=10,Audit!V292&amp;Audit!W292,"")</f>
        <v>#N/A</v>
      </c>
      <c r="E1527" s="17" t="e">
        <f>VLOOKUP(Audit!D292,$V$3:$AE$12,4,FALSE)&amp; Audit!T292 &amp; VLOOKUP(Audit!D292,$V$13:$AE$22,4,FALSE)&amp; IF(Audit!D292=10,Audit!V292&amp;Audit!W292,"")</f>
        <v>#N/A</v>
      </c>
      <c r="F1527" s="17" t="e">
        <f>VLOOKUP(Audit!E292,$V$3:$AE$12,5,FALSE) &amp; VLOOKUP(Audit!E292,$V$13:$AE$22,5,FALSE)&amp; IF(Audit!E292=10,Audit!V292&amp;Audit!W292,"")</f>
        <v>#N/A</v>
      </c>
      <c r="G1527" s="17" t="e">
        <f>VLOOKUP(Audit!F292,$V$3:$AE$12,6,FALSE) &amp; VLOOKUP(Audit!F292,$V$13:$AE$22,6,FALSE)&amp; IF(Audit!F292=10,Audit!V292&amp;Audit!W292,"")</f>
        <v>#N/A</v>
      </c>
      <c r="H1527" s="17" t="e">
        <f>VLOOKUP(Audit!G292,$V$3:$AE$12,7,FALSE) &amp; VLOOKUP(Audit!G292,$V$13:$AE$22,7,FALSE)&amp;IF(Audit!G292=10,Audit!V292&amp;Audit!W292,"")</f>
        <v>#N/A</v>
      </c>
      <c r="I1527" s="17" t="e">
        <f>VLOOKUP(Audit!H292,$V$3:$AE$12,8,FALSE) &amp; Audit!U292 &amp; VLOOKUP(Audit!H292,$V$13:$AE$22,8,FALSE)&amp;IF(Audit!H292=10,Audit!V292&amp;Audit!W292,"")</f>
        <v>#N/A</v>
      </c>
      <c r="J1527" s="17" t="e">
        <f>VLOOKUP(Audit!I292,$V$3:$AE$12,9,FALSE) &amp; VLOOKUP(Audit!I292,$V$13:$AE$22,9,FALSE) &amp; IF(Audit!I292=10,Audit!V292&amp;Audit!W292,"") &amp; IF(Audit!I292&lt;&gt;1,U1527,"")</f>
        <v>#N/A</v>
      </c>
      <c r="K1527" s="17" t="e">
        <f>VLOOKUP(Audit!J292,$V$3:$AE$12,10,FALSE) &amp; Audit!S292 &amp; VLOOKUP(Audit!J292,$V$13:$AE$22,10,FALSE) &amp; IF(Audit!J292=10,Audit!V292&amp;Audit!W292,"") &amp; IF(Audit!J292&lt;&gt;1,U1527,"")</f>
        <v>#N/A</v>
      </c>
      <c r="L1527" s="10">
        <f>Audit!K292</f>
        <v>0</v>
      </c>
      <c r="M1527" s="10" t="e">
        <f t="shared" si="701"/>
        <v>#N/A</v>
      </c>
      <c r="N1527" s="10" t="e">
        <f t="shared" si="702"/>
        <v>#N/A</v>
      </c>
      <c r="O1527" s="10" t="e">
        <f t="shared" si="703"/>
        <v>#N/A</v>
      </c>
      <c r="P1527" s="10" t="e">
        <f t="shared" si="704"/>
        <v>#N/A</v>
      </c>
      <c r="Q1527" s="10" t="e">
        <f t="shared" si="705"/>
        <v>#N/A</v>
      </c>
      <c r="R1527" s="10" t="e">
        <f t="shared" si="706"/>
        <v>#N/A</v>
      </c>
      <c r="S1527" s="10" t="e">
        <f t="shared" si="707"/>
        <v>#N/A</v>
      </c>
      <c r="T1527" s="10" t="e">
        <f t="shared" si="708"/>
        <v>#N/A</v>
      </c>
      <c r="U1527" s="17" t="str">
        <f>IF(Audit!M292="","",VLOOKUP(Audit!M292,$W$26:$X$35,2,FALSE)) &amp; Audit!N292 &amp; IF(Audit!O292="","",IF(Audit!N292&lt;=1.4,VLOOKUP(Audit!O292,$W$38:X1572,2,FALSE),VLOOKUP(Audit!O292,$W$51:$X$61,2,FALSE))) &amp; IF(Audit!P292="","",VLOOKUP(Audit!P292,$Y$26:$Z$35,2,FALSE) &amp; Audit!Q292 &amp; IF(Audit!O292="","",IF(Audit!Q292&lt;=1.4,VLOOKUP(Audit!R292,$Y$38:$Z$48,2,FALSE),VLOOKUP(Audit!R292,$Y$51:$Z$61,2,FALSE))))</f>
        <v/>
      </c>
      <c r="V1527" s="21"/>
      <c r="AH1527" s="49">
        <f>Audit!A292</f>
        <v>0</v>
      </c>
      <c r="AI1527" s="50" t="e">
        <f>VLOOKUP(Audit!B292,$V$3:$AE$12,2,FALSE)&amp; IF(Audit!B292=10,Audit!V292,"")</f>
        <v>#N/A</v>
      </c>
      <c r="AJ1527" s="50" t="e">
        <f>VLOOKUP(Audit!B292,$V$13:$AE$22,2,FALSE)&amp; IF(Audit!B292=10,Audit!W292,"")</f>
        <v>#N/A</v>
      </c>
      <c r="AK1527" s="47" t="e">
        <f t="shared" si="709"/>
        <v>#N/A</v>
      </c>
      <c r="AL1527" s="50" t="e">
        <f>VLOOKUP(Audit!C292,$V$3:$AE$12,3,FALSE)&amp; IF(Audit!C292=10,Audit!V292,"")</f>
        <v>#N/A</v>
      </c>
      <c r="AM1527" s="50" t="e">
        <f>VLOOKUP(Audit!C292,$V$13:$AE$22,3,FALSE)&amp; IF(Audit!C292=10,Audit!W292,"")</f>
        <v>#N/A</v>
      </c>
      <c r="AN1527" s="47" t="e">
        <f t="shared" si="710"/>
        <v>#N/A</v>
      </c>
      <c r="AO1527" s="50" t="e">
        <f>VLOOKUP(Audit!D292,$V$3:$AE$12,4,FALSE) &amp;  Audit!T292 &amp; IF(Audit!D292=10,Audit!V292,"")</f>
        <v>#N/A</v>
      </c>
      <c r="AP1527" s="50" t="e">
        <f>VLOOKUP(Audit!D292,$V$13:$AE$22,4,FALSE)&amp; IF(Audit!D292=10,Audit!W292,"")</f>
        <v>#N/A</v>
      </c>
      <c r="AQ1527" s="47" t="e">
        <f t="shared" si="711"/>
        <v>#N/A</v>
      </c>
      <c r="AR1527" s="50" t="e">
        <f>VLOOKUP(Audit!E292,$V$3:$AE$12,5,FALSE)&amp; IF(Audit!E292=10,Audit!V292,"")</f>
        <v>#N/A</v>
      </c>
      <c r="AS1527" s="50" t="e">
        <f>VLOOKUP(Audit!E292,$V$13:$AE$22,5,FALSE)&amp; IF(Audit!E292=10,Audit!W292,"")</f>
        <v>#N/A</v>
      </c>
      <c r="AT1527" s="47" t="e">
        <f t="shared" si="712"/>
        <v>#N/A</v>
      </c>
      <c r="AU1527" s="50" t="e">
        <f>VLOOKUP(Audit!F292,$V$3:$AE$12,6,FALSE)&amp; IF(Audit!F292=10,Audit!V292,"")</f>
        <v>#N/A</v>
      </c>
      <c r="AV1527" s="50" t="e">
        <f>VLOOKUP(Audit!F292,$V$13:$AE$22,6,FALSE)&amp; IF(Audit!F292=10,Audit!W292,"")</f>
        <v>#N/A</v>
      </c>
      <c r="AW1527" s="47" t="e">
        <f t="shared" si="713"/>
        <v>#N/A</v>
      </c>
      <c r="AX1527" s="50" t="e">
        <f>VLOOKUP(Audit!G292,$V$3:$AE$12,7,FALSE)&amp; IF(Audit!G292=10,Audit!V292,"")</f>
        <v>#N/A</v>
      </c>
      <c r="AY1527" s="50" t="e">
        <f>VLOOKUP(Audit!G292,$V$13:$AE$22,7,FALSE) &amp; IF(Audit!G292=10,Audit!W292,"")</f>
        <v>#N/A</v>
      </c>
      <c r="AZ1527" s="47" t="e">
        <f t="shared" si="714"/>
        <v>#N/A</v>
      </c>
      <c r="BA1527" s="50" t="e">
        <f>VLOOKUP(Audit!H292,$V$3:$AE$12,8,FALSE)&amp; Audit!U292 &amp; IF(Audit!H292=10,Audit!V292,"")</f>
        <v>#N/A</v>
      </c>
      <c r="BB1527" s="50" t="e">
        <f>VLOOKUP(Audit!H292,$V$13:$AE$22,8,FALSE) &amp; IF(Audit!H292=10,Audit!W292,"")</f>
        <v>#N/A</v>
      </c>
      <c r="BC1527" s="47" t="e">
        <f t="shared" si="715"/>
        <v>#N/A</v>
      </c>
      <c r="BD1527" s="50" t="e">
        <f>VLOOKUP(Audit!I292,$V$3:$AE$12,9,FALSE)&amp; IF(Audit!I292=10,Audit!V292,"")</f>
        <v>#N/A</v>
      </c>
      <c r="BE1527" s="50" t="e">
        <f>VLOOKUP(Audit!I292,$V$13:$AE$22,9,FALSE) &amp; IF(Audit!I292=10,Audit!W292,"") &amp; IF(Audit!I292&lt;&gt;1,U1527,"")</f>
        <v>#N/A</v>
      </c>
      <c r="BF1527" s="47" t="e">
        <f t="shared" si="716"/>
        <v>#N/A</v>
      </c>
      <c r="BG1527" s="50" t="e">
        <f>VLOOKUP(Audit!J292,$V$3:$AE$12,10,FALSE) &amp; Audit!S292 &amp; IF(Audit!J292=10,Audit!V292,"")</f>
        <v>#N/A</v>
      </c>
      <c r="BH1527" s="50" t="e">
        <f>VLOOKUP(Audit!J292,$V$13:$AE$22,10,FALSE) &amp; IF(Audit!J292=10,Audit!W292,"") &amp; IF(Audit!J292&lt;&gt;1,U1527,"")</f>
        <v>#N/A</v>
      </c>
      <c r="BI1527" s="47" t="e">
        <f t="shared" si="717"/>
        <v>#N/A</v>
      </c>
      <c r="BJ1527" s="48" t="str">
        <f t="shared" si="718"/>
        <v/>
      </c>
      <c r="BK1527" s="48" t="str">
        <f t="shared" si="719"/>
        <v/>
      </c>
      <c r="BL1527" s="48" t="str">
        <f t="shared" si="720"/>
        <v/>
      </c>
      <c r="BM1527" s="48" t="str">
        <f t="shared" si="721"/>
        <v/>
      </c>
      <c r="BN1527" s="48" t="str">
        <f t="shared" si="722"/>
        <v/>
      </c>
      <c r="BO1527" s="48" t="str">
        <f t="shared" si="723"/>
        <v/>
      </c>
      <c r="BP1527" s="48" t="str">
        <f t="shared" si="724"/>
        <v/>
      </c>
      <c r="BQ1527" s="48" t="str">
        <f t="shared" si="725"/>
        <v/>
      </c>
      <c r="BR1527" s="48" t="str">
        <f t="shared" si="726"/>
        <v/>
      </c>
      <c r="BS1527" s="48" t="str">
        <f t="shared" si="727"/>
        <v/>
      </c>
      <c r="BT1527" s="48" t="str">
        <f t="shared" si="728"/>
        <v/>
      </c>
      <c r="BU1527" s="48" t="str">
        <f t="shared" si="729"/>
        <v/>
      </c>
    </row>
    <row r="1528" spans="1:73">
      <c r="A1528" s="10">
        <f>Audit!A293</f>
        <v>0</v>
      </c>
      <c r="B1528" s="10" t="e">
        <f t="shared" si="700"/>
        <v>#N/A</v>
      </c>
      <c r="C1528" s="17" t="e">
        <f>VLOOKUP(Audit!B293,$V$3:$AE$12,2,FALSE) &amp; VLOOKUP(Audit!B293,$V$13:$AE$22,2,FALSE)&amp; IF(Audit!B293=10,Audit!V293&amp;Audit!W293,"")</f>
        <v>#N/A</v>
      </c>
      <c r="D1528" s="17" t="e">
        <f>VLOOKUP(Audit!C293,$V$3:$AE$12,3,FALSE) &amp; VLOOKUP(Audit!C293,$V$13:$AE$22,3,FALSE) &amp;IF(Audit!C293=10,Audit!V293&amp;Audit!W293,"")</f>
        <v>#N/A</v>
      </c>
      <c r="E1528" s="17" t="e">
        <f>VLOOKUP(Audit!D293,$V$3:$AE$12,4,FALSE)&amp; Audit!T293 &amp; VLOOKUP(Audit!D293,$V$13:$AE$22,4,FALSE)&amp; IF(Audit!D293=10,Audit!V293&amp;Audit!W293,"")</f>
        <v>#N/A</v>
      </c>
      <c r="F1528" s="17" t="e">
        <f>VLOOKUP(Audit!E293,$V$3:$AE$12,5,FALSE) &amp; VLOOKUP(Audit!E293,$V$13:$AE$22,5,FALSE)&amp; IF(Audit!E293=10,Audit!V293&amp;Audit!W293,"")</f>
        <v>#N/A</v>
      </c>
      <c r="G1528" s="17" t="e">
        <f>VLOOKUP(Audit!F293,$V$3:$AE$12,6,FALSE) &amp; VLOOKUP(Audit!F293,$V$13:$AE$22,6,FALSE)&amp; IF(Audit!F293=10,Audit!V293&amp;Audit!W293,"")</f>
        <v>#N/A</v>
      </c>
      <c r="H1528" s="17" t="e">
        <f>VLOOKUP(Audit!G293,$V$3:$AE$12,7,FALSE) &amp; VLOOKUP(Audit!G293,$V$13:$AE$22,7,FALSE)&amp;IF(Audit!G293=10,Audit!V293&amp;Audit!W293,"")</f>
        <v>#N/A</v>
      </c>
      <c r="I1528" s="17" t="e">
        <f>VLOOKUP(Audit!H293,$V$3:$AE$12,8,FALSE) &amp; Audit!U293 &amp; VLOOKUP(Audit!H293,$V$13:$AE$22,8,FALSE)&amp;IF(Audit!H293=10,Audit!V293&amp;Audit!W293,"")</f>
        <v>#N/A</v>
      </c>
      <c r="J1528" s="17" t="e">
        <f>VLOOKUP(Audit!I293,$V$3:$AE$12,9,FALSE) &amp; VLOOKUP(Audit!I293,$V$13:$AE$22,9,FALSE) &amp; IF(Audit!I293=10,Audit!V293&amp;Audit!W293,"") &amp; IF(Audit!I293&lt;&gt;1,U1528,"")</f>
        <v>#N/A</v>
      </c>
      <c r="K1528" s="17" t="e">
        <f>VLOOKUP(Audit!J293,$V$3:$AE$12,10,FALSE) &amp; Audit!S293 &amp; VLOOKUP(Audit!J293,$V$13:$AE$22,10,FALSE) &amp; IF(Audit!J293=10,Audit!V293&amp;Audit!W293,"") &amp; IF(Audit!J293&lt;&gt;1,U1528,"")</f>
        <v>#N/A</v>
      </c>
      <c r="L1528" s="10">
        <f>Audit!K293</f>
        <v>0</v>
      </c>
      <c r="M1528" s="10" t="e">
        <f t="shared" si="701"/>
        <v>#N/A</v>
      </c>
      <c r="N1528" s="10" t="e">
        <f t="shared" si="702"/>
        <v>#N/A</v>
      </c>
      <c r="O1528" s="10" t="e">
        <f t="shared" si="703"/>
        <v>#N/A</v>
      </c>
      <c r="P1528" s="10" t="e">
        <f t="shared" si="704"/>
        <v>#N/A</v>
      </c>
      <c r="Q1528" s="10" t="e">
        <f t="shared" si="705"/>
        <v>#N/A</v>
      </c>
      <c r="R1528" s="10" t="e">
        <f t="shared" si="706"/>
        <v>#N/A</v>
      </c>
      <c r="S1528" s="10" t="e">
        <f t="shared" si="707"/>
        <v>#N/A</v>
      </c>
      <c r="T1528" s="10" t="e">
        <f t="shared" si="708"/>
        <v>#N/A</v>
      </c>
      <c r="U1528" s="17" t="str">
        <f>IF(Audit!M293="","",VLOOKUP(Audit!M293,$W$26:$X$35,2,FALSE)) &amp; Audit!N293 &amp; IF(Audit!O293="","",IF(Audit!N293&lt;=1.4,VLOOKUP(Audit!O293,$W$38:X1573,2,FALSE),VLOOKUP(Audit!O293,$W$51:$X$61,2,FALSE))) &amp; IF(Audit!P293="","",VLOOKUP(Audit!P293,$Y$26:$Z$35,2,FALSE) &amp; Audit!Q293 &amp; IF(Audit!O293="","",IF(Audit!Q293&lt;=1.4,VLOOKUP(Audit!R293,$Y$38:$Z$48,2,FALSE),VLOOKUP(Audit!R293,$Y$51:$Z$61,2,FALSE))))</f>
        <v/>
      </c>
      <c r="V1528" s="21"/>
      <c r="AH1528" s="49">
        <f>Audit!A293</f>
        <v>0</v>
      </c>
      <c r="AI1528" s="50" t="e">
        <f>VLOOKUP(Audit!B293,$V$3:$AE$12,2,FALSE)&amp; IF(Audit!B293=10,Audit!V293,"")</f>
        <v>#N/A</v>
      </c>
      <c r="AJ1528" s="50" t="e">
        <f>VLOOKUP(Audit!B293,$V$13:$AE$22,2,FALSE)&amp; IF(Audit!B293=10,Audit!W293,"")</f>
        <v>#N/A</v>
      </c>
      <c r="AK1528" s="47" t="e">
        <f t="shared" si="709"/>
        <v>#N/A</v>
      </c>
      <c r="AL1528" s="50" t="e">
        <f>VLOOKUP(Audit!C293,$V$3:$AE$12,3,FALSE)&amp; IF(Audit!C293=10,Audit!V293,"")</f>
        <v>#N/A</v>
      </c>
      <c r="AM1528" s="50" t="e">
        <f>VLOOKUP(Audit!C293,$V$13:$AE$22,3,FALSE)&amp; IF(Audit!C293=10,Audit!W293,"")</f>
        <v>#N/A</v>
      </c>
      <c r="AN1528" s="47" t="e">
        <f t="shared" si="710"/>
        <v>#N/A</v>
      </c>
      <c r="AO1528" s="50" t="e">
        <f>VLOOKUP(Audit!D293,$V$3:$AE$12,4,FALSE) &amp;  Audit!T293 &amp; IF(Audit!D293=10,Audit!V293,"")</f>
        <v>#N/A</v>
      </c>
      <c r="AP1528" s="50" t="e">
        <f>VLOOKUP(Audit!D293,$V$13:$AE$22,4,FALSE)&amp; IF(Audit!D293=10,Audit!W293,"")</f>
        <v>#N/A</v>
      </c>
      <c r="AQ1528" s="47" t="e">
        <f t="shared" si="711"/>
        <v>#N/A</v>
      </c>
      <c r="AR1528" s="50" t="e">
        <f>VLOOKUP(Audit!E293,$V$3:$AE$12,5,FALSE)&amp; IF(Audit!E293=10,Audit!V293,"")</f>
        <v>#N/A</v>
      </c>
      <c r="AS1528" s="50" t="e">
        <f>VLOOKUP(Audit!E293,$V$13:$AE$22,5,FALSE)&amp; IF(Audit!E293=10,Audit!W293,"")</f>
        <v>#N/A</v>
      </c>
      <c r="AT1528" s="47" t="e">
        <f t="shared" si="712"/>
        <v>#N/A</v>
      </c>
      <c r="AU1528" s="50" t="e">
        <f>VLOOKUP(Audit!F293,$V$3:$AE$12,6,FALSE)&amp; IF(Audit!F293=10,Audit!V293,"")</f>
        <v>#N/A</v>
      </c>
      <c r="AV1528" s="50" t="e">
        <f>VLOOKUP(Audit!F293,$V$13:$AE$22,6,FALSE)&amp; IF(Audit!F293=10,Audit!W293,"")</f>
        <v>#N/A</v>
      </c>
      <c r="AW1528" s="47" t="e">
        <f t="shared" si="713"/>
        <v>#N/A</v>
      </c>
      <c r="AX1528" s="50" t="e">
        <f>VLOOKUP(Audit!G293,$V$3:$AE$12,7,FALSE)&amp; IF(Audit!G293=10,Audit!V293,"")</f>
        <v>#N/A</v>
      </c>
      <c r="AY1528" s="50" t="e">
        <f>VLOOKUP(Audit!G293,$V$13:$AE$22,7,FALSE) &amp; IF(Audit!G293=10,Audit!W293,"")</f>
        <v>#N/A</v>
      </c>
      <c r="AZ1528" s="47" t="e">
        <f t="shared" si="714"/>
        <v>#N/A</v>
      </c>
      <c r="BA1528" s="50" t="e">
        <f>VLOOKUP(Audit!H293,$V$3:$AE$12,8,FALSE)&amp; Audit!U293 &amp; IF(Audit!H293=10,Audit!V293,"")</f>
        <v>#N/A</v>
      </c>
      <c r="BB1528" s="50" t="e">
        <f>VLOOKUP(Audit!H293,$V$13:$AE$22,8,FALSE) &amp; IF(Audit!H293=10,Audit!W293,"")</f>
        <v>#N/A</v>
      </c>
      <c r="BC1528" s="47" t="e">
        <f t="shared" si="715"/>
        <v>#N/A</v>
      </c>
      <c r="BD1528" s="50" t="e">
        <f>VLOOKUP(Audit!I293,$V$3:$AE$12,9,FALSE)&amp; IF(Audit!I293=10,Audit!V293,"")</f>
        <v>#N/A</v>
      </c>
      <c r="BE1528" s="50" t="e">
        <f>VLOOKUP(Audit!I293,$V$13:$AE$22,9,FALSE) &amp; IF(Audit!I293=10,Audit!W293,"") &amp; IF(Audit!I293&lt;&gt;1,U1528,"")</f>
        <v>#N/A</v>
      </c>
      <c r="BF1528" s="47" t="e">
        <f t="shared" si="716"/>
        <v>#N/A</v>
      </c>
      <c r="BG1528" s="50" t="e">
        <f>VLOOKUP(Audit!J293,$V$3:$AE$12,10,FALSE) &amp; Audit!S293 &amp; IF(Audit!J293=10,Audit!V293,"")</f>
        <v>#N/A</v>
      </c>
      <c r="BH1528" s="50" t="e">
        <f>VLOOKUP(Audit!J293,$V$13:$AE$22,10,FALSE) &amp; IF(Audit!J293=10,Audit!W293,"") &amp; IF(Audit!J293&lt;&gt;1,U1528,"")</f>
        <v>#N/A</v>
      </c>
      <c r="BI1528" s="47" t="e">
        <f t="shared" si="717"/>
        <v>#N/A</v>
      </c>
      <c r="BJ1528" s="48" t="str">
        <f t="shared" si="718"/>
        <v/>
      </c>
      <c r="BK1528" s="48" t="str">
        <f t="shared" si="719"/>
        <v/>
      </c>
      <c r="BL1528" s="48" t="str">
        <f t="shared" si="720"/>
        <v/>
      </c>
      <c r="BM1528" s="48" t="str">
        <f t="shared" si="721"/>
        <v/>
      </c>
      <c r="BN1528" s="48" t="str">
        <f t="shared" si="722"/>
        <v/>
      </c>
      <c r="BO1528" s="48" t="str">
        <f t="shared" si="723"/>
        <v/>
      </c>
      <c r="BP1528" s="48" t="str">
        <f t="shared" si="724"/>
        <v/>
      </c>
      <c r="BQ1528" s="48" t="str">
        <f t="shared" si="725"/>
        <v/>
      </c>
      <c r="BR1528" s="48" t="str">
        <f t="shared" si="726"/>
        <v/>
      </c>
      <c r="BS1528" s="48" t="str">
        <f t="shared" si="727"/>
        <v/>
      </c>
      <c r="BT1528" s="48" t="str">
        <f t="shared" si="728"/>
        <v/>
      </c>
      <c r="BU1528" s="48" t="str">
        <f t="shared" si="729"/>
        <v/>
      </c>
    </row>
    <row r="1529" spans="1:73">
      <c r="A1529" s="10">
        <f>Audit!A294</f>
        <v>0</v>
      </c>
      <c r="B1529" s="10" t="e">
        <f t="shared" si="700"/>
        <v>#N/A</v>
      </c>
      <c r="C1529" s="17" t="e">
        <f>VLOOKUP(Audit!B294,$V$3:$AE$12,2,FALSE) &amp; VLOOKUP(Audit!B294,$V$13:$AE$22,2,FALSE)&amp; IF(Audit!B294=10,Audit!V294&amp;Audit!W294,"")</f>
        <v>#N/A</v>
      </c>
      <c r="D1529" s="17" t="e">
        <f>VLOOKUP(Audit!C294,$V$3:$AE$12,3,FALSE) &amp; VLOOKUP(Audit!C294,$V$13:$AE$22,3,FALSE) &amp;IF(Audit!C294=10,Audit!V294&amp;Audit!W294,"")</f>
        <v>#N/A</v>
      </c>
      <c r="E1529" s="17" t="e">
        <f>VLOOKUP(Audit!D294,$V$3:$AE$12,4,FALSE)&amp; Audit!T294 &amp; VLOOKUP(Audit!D294,$V$13:$AE$22,4,FALSE)&amp; IF(Audit!D294=10,Audit!V294&amp;Audit!W294,"")</f>
        <v>#N/A</v>
      </c>
      <c r="F1529" s="17" t="e">
        <f>VLOOKUP(Audit!E294,$V$3:$AE$12,5,FALSE) &amp; VLOOKUP(Audit!E294,$V$13:$AE$22,5,FALSE)&amp; IF(Audit!E294=10,Audit!V294&amp;Audit!W294,"")</f>
        <v>#N/A</v>
      </c>
      <c r="G1529" s="17" t="e">
        <f>VLOOKUP(Audit!F294,$V$3:$AE$12,6,FALSE) &amp; VLOOKUP(Audit!F294,$V$13:$AE$22,6,FALSE)&amp; IF(Audit!F294=10,Audit!V294&amp;Audit!W294,"")</f>
        <v>#N/A</v>
      </c>
      <c r="H1529" s="17" t="e">
        <f>VLOOKUP(Audit!G294,$V$3:$AE$12,7,FALSE) &amp; VLOOKUP(Audit!G294,$V$13:$AE$22,7,FALSE)&amp;IF(Audit!G294=10,Audit!V294&amp;Audit!W294,"")</f>
        <v>#N/A</v>
      </c>
      <c r="I1529" s="17" t="e">
        <f>VLOOKUP(Audit!H294,$V$3:$AE$12,8,FALSE) &amp; Audit!U294 &amp; VLOOKUP(Audit!H294,$V$13:$AE$22,8,FALSE)&amp;IF(Audit!H294=10,Audit!V294&amp;Audit!W294,"")</f>
        <v>#N/A</v>
      </c>
      <c r="J1529" s="17" t="e">
        <f>VLOOKUP(Audit!I294,$V$3:$AE$12,9,FALSE) &amp; VLOOKUP(Audit!I294,$V$13:$AE$22,9,FALSE) &amp; IF(Audit!I294=10,Audit!V294&amp;Audit!W294,"") &amp; IF(Audit!I294&lt;&gt;1,U1529,"")</f>
        <v>#N/A</v>
      </c>
      <c r="K1529" s="17" t="e">
        <f>VLOOKUP(Audit!J294,$V$3:$AE$12,10,FALSE) &amp; Audit!S294 &amp; VLOOKUP(Audit!J294,$V$13:$AE$22,10,FALSE) &amp; IF(Audit!J294=10,Audit!V294&amp;Audit!W294,"") &amp; IF(Audit!J294&lt;&gt;1,U1529,"")</f>
        <v>#N/A</v>
      </c>
      <c r="L1529" s="10">
        <f>Audit!K294</f>
        <v>0</v>
      </c>
      <c r="M1529" s="10" t="e">
        <f t="shared" si="701"/>
        <v>#N/A</v>
      </c>
      <c r="N1529" s="10" t="e">
        <f t="shared" si="702"/>
        <v>#N/A</v>
      </c>
      <c r="O1529" s="10" t="e">
        <f t="shared" si="703"/>
        <v>#N/A</v>
      </c>
      <c r="P1529" s="10" t="e">
        <f t="shared" si="704"/>
        <v>#N/A</v>
      </c>
      <c r="Q1529" s="10" t="e">
        <f t="shared" si="705"/>
        <v>#N/A</v>
      </c>
      <c r="R1529" s="10" t="e">
        <f t="shared" si="706"/>
        <v>#N/A</v>
      </c>
      <c r="S1529" s="10" t="e">
        <f t="shared" si="707"/>
        <v>#N/A</v>
      </c>
      <c r="T1529" s="10" t="e">
        <f t="shared" si="708"/>
        <v>#N/A</v>
      </c>
      <c r="U1529" s="17" t="str">
        <f>IF(Audit!M294="","",VLOOKUP(Audit!M294,$W$26:$X$35,2,FALSE)) &amp; Audit!N294 &amp; IF(Audit!O294="","",IF(Audit!N294&lt;=1.4,VLOOKUP(Audit!O294,$W$38:X1574,2,FALSE),VLOOKUP(Audit!O294,$W$51:$X$61,2,FALSE))) &amp; IF(Audit!P294="","",VLOOKUP(Audit!P294,$Y$26:$Z$35,2,FALSE) &amp; Audit!Q294 &amp; IF(Audit!O294="","",IF(Audit!Q294&lt;=1.4,VLOOKUP(Audit!R294,$Y$38:$Z$48,2,FALSE),VLOOKUP(Audit!R294,$Y$51:$Z$61,2,FALSE))))</f>
        <v/>
      </c>
      <c r="V1529" s="21"/>
      <c r="AH1529" s="49">
        <f>Audit!A294</f>
        <v>0</v>
      </c>
      <c r="AI1529" s="50" t="e">
        <f>VLOOKUP(Audit!B294,$V$3:$AE$12,2,FALSE)&amp; IF(Audit!B294=10,Audit!V294,"")</f>
        <v>#N/A</v>
      </c>
      <c r="AJ1529" s="50" t="e">
        <f>VLOOKUP(Audit!B294,$V$13:$AE$22,2,FALSE)&amp; IF(Audit!B294=10,Audit!W294,"")</f>
        <v>#N/A</v>
      </c>
      <c r="AK1529" s="47" t="e">
        <f t="shared" si="709"/>
        <v>#N/A</v>
      </c>
      <c r="AL1529" s="50" t="e">
        <f>VLOOKUP(Audit!C294,$V$3:$AE$12,3,FALSE)&amp; IF(Audit!C294=10,Audit!V294,"")</f>
        <v>#N/A</v>
      </c>
      <c r="AM1529" s="50" t="e">
        <f>VLOOKUP(Audit!C294,$V$13:$AE$22,3,FALSE)&amp; IF(Audit!C294=10,Audit!W294,"")</f>
        <v>#N/A</v>
      </c>
      <c r="AN1529" s="47" t="e">
        <f t="shared" si="710"/>
        <v>#N/A</v>
      </c>
      <c r="AO1529" s="50" t="e">
        <f>VLOOKUP(Audit!D294,$V$3:$AE$12,4,FALSE) &amp;  Audit!T294 &amp; IF(Audit!D294=10,Audit!V294,"")</f>
        <v>#N/A</v>
      </c>
      <c r="AP1529" s="50" t="e">
        <f>VLOOKUP(Audit!D294,$V$13:$AE$22,4,FALSE)&amp; IF(Audit!D294=10,Audit!W294,"")</f>
        <v>#N/A</v>
      </c>
      <c r="AQ1529" s="47" t="e">
        <f t="shared" si="711"/>
        <v>#N/A</v>
      </c>
      <c r="AR1529" s="50" t="e">
        <f>VLOOKUP(Audit!E294,$V$3:$AE$12,5,FALSE)&amp; IF(Audit!E294=10,Audit!V294,"")</f>
        <v>#N/A</v>
      </c>
      <c r="AS1529" s="50" t="e">
        <f>VLOOKUP(Audit!E294,$V$13:$AE$22,5,FALSE)&amp; IF(Audit!E294=10,Audit!W294,"")</f>
        <v>#N/A</v>
      </c>
      <c r="AT1529" s="47" t="e">
        <f t="shared" si="712"/>
        <v>#N/A</v>
      </c>
      <c r="AU1529" s="50" t="e">
        <f>VLOOKUP(Audit!F294,$V$3:$AE$12,6,FALSE)&amp; IF(Audit!F294=10,Audit!V294,"")</f>
        <v>#N/A</v>
      </c>
      <c r="AV1529" s="50" t="e">
        <f>VLOOKUP(Audit!F294,$V$13:$AE$22,6,FALSE)&amp; IF(Audit!F294=10,Audit!W294,"")</f>
        <v>#N/A</v>
      </c>
      <c r="AW1529" s="47" t="e">
        <f t="shared" si="713"/>
        <v>#N/A</v>
      </c>
      <c r="AX1529" s="50" t="e">
        <f>VLOOKUP(Audit!G294,$V$3:$AE$12,7,FALSE)&amp; IF(Audit!G294=10,Audit!V294,"")</f>
        <v>#N/A</v>
      </c>
      <c r="AY1529" s="50" t="e">
        <f>VLOOKUP(Audit!G294,$V$13:$AE$22,7,FALSE) &amp; IF(Audit!G294=10,Audit!W294,"")</f>
        <v>#N/A</v>
      </c>
      <c r="AZ1529" s="47" t="e">
        <f t="shared" si="714"/>
        <v>#N/A</v>
      </c>
      <c r="BA1529" s="50" t="e">
        <f>VLOOKUP(Audit!H294,$V$3:$AE$12,8,FALSE)&amp; Audit!U294 &amp; IF(Audit!H294=10,Audit!V294,"")</f>
        <v>#N/A</v>
      </c>
      <c r="BB1529" s="50" t="e">
        <f>VLOOKUP(Audit!H294,$V$13:$AE$22,8,FALSE) &amp; IF(Audit!H294=10,Audit!W294,"")</f>
        <v>#N/A</v>
      </c>
      <c r="BC1529" s="47" t="e">
        <f t="shared" si="715"/>
        <v>#N/A</v>
      </c>
      <c r="BD1529" s="50" t="e">
        <f>VLOOKUP(Audit!I294,$V$3:$AE$12,9,FALSE)&amp; IF(Audit!I294=10,Audit!V294,"")</f>
        <v>#N/A</v>
      </c>
      <c r="BE1529" s="50" t="e">
        <f>VLOOKUP(Audit!I294,$V$13:$AE$22,9,FALSE) &amp; IF(Audit!I294=10,Audit!W294,"") &amp; IF(Audit!I294&lt;&gt;1,U1529,"")</f>
        <v>#N/A</v>
      </c>
      <c r="BF1529" s="47" t="e">
        <f t="shared" si="716"/>
        <v>#N/A</v>
      </c>
      <c r="BG1529" s="50" t="e">
        <f>VLOOKUP(Audit!J294,$V$3:$AE$12,10,FALSE) &amp; Audit!S294 &amp; IF(Audit!J294=10,Audit!V294,"")</f>
        <v>#N/A</v>
      </c>
      <c r="BH1529" s="50" t="e">
        <f>VLOOKUP(Audit!J294,$V$13:$AE$22,10,FALSE) &amp; IF(Audit!J294=10,Audit!W294,"") &amp; IF(Audit!J294&lt;&gt;1,U1529,"")</f>
        <v>#N/A</v>
      </c>
      <c r="BI1529" s="47" t="e">
        <f t="shared" si="717"/>
        <v>#N/A</v>
      </c>
      <c r="BJ1529" s="48" t="str">
        <f t="shared" si="718"/>
        <v/>
      </c>
      <c r="BK1529" s="48" t="str">
        <f t="shared" si="719"/>
        <v/>
      </c>
      <c r="BL1529" s="48" t="str">
        <f t="shared" si="720"/>
        <v/>
      </c>
      <c r="BM1529" s="48" t="str">
        <f t="shared" si="721"/>
        <v/>
      </c>
      <c r="BN1529" s="48" t="str">
        <f t="shared" si="722"/>
        <v/>
      </c>
      <c r="BO1529" s="48" t="str">
        <f t="shared" si="723"/>
        <v/>
      </c>
      <c r="BP1529" s="48" t="str">
        <f t="shared" si="724"/>
        <v/>
      </c>
      <c r="BQ1529" s="48" t="str">
        <f t="shared" si="725"/>
        <v/>
      </c>
      <c r="BR1529" s="48" t="str">
        <f t="shared" si="726"/>
        <v/>
      </c>
      <c r="BS1529" s="48" t="str">
        <f t="shared" si="727"/>
        <v/>
      </c>
      <c r="BT1529" s="48" t="str">
        <f t="shared" si="728"/>
        <v/>
      </c>
      <c r="BU1529" s="48" t="str">
        <f t="shared" si="729"/>
        <v/>
      </c>
    </row>
    <row r="1530" spans="1:73">
      <c r="A1530" s="10">
        <f>Audit!A295</f>
        <v>0</v>
      </c>
      <c r="B1530" s="10" t="e">
        <f t="shared" si="700"/>
        <v>#N/A</v>
      </c>
      <c r="C1530" s="17" t="e">
        <f>VLOOKUP(Audit!B295,$V$3:$AE$12,2,FALSE) &amp; VLOOKUP(Audit!B295,$V$13:$AE$22,2,FALSE)&amp; IF(Audit!B295=10,Audit!V295&amp;Audit!W295,"")</f>
        <v>#N/A</v>
      </c>
      <c r="D1530" s="17" t="e">
        <f>VLOOKUP(Audit!C295,$V$3:$AE$12,3,FALSE) &amp; VLOOKUP(Audit!C295,$V$13:$AE$22,3,FALSE) &amp;IF(Audit!C295=10,Audit!V295&amp;Audit!W295,"")</f>
        <v>#N/A</v>
      </c>
      <c r="E1530" s="17" t="e">
        <f>VLOOKUP(Audit!D295,$V$3:$AE$12,4,FALSE)&amp; Audit!T295 &amp; VLOOKUP(Audit!D295,$V$13:$AE$22,4,FALSE)&amp; IF(Audit!D295=10,Audit!V295&amp;Audit!W295,"")</f>
        <v>#N/A</v>
      </c>
      <c r="F1530" s="17" t="e">
        <f>VLOOKUP(Audit!E295,$V$3:$AE$12,5,FALSE) &amp; VLOOKUP(Audit!E295,$V$13:$AE$22,5,FALSE)&amp; IF(Audit!E295=10,Audit!V295&amp;Audit!W295,"")</f>
        <v>#N/A</v>
      </c>
      <c r="G1530" s="17" t="e">
        <f>VLOOKUP(Audit!F295,$V$3:$AE$12,6,FALSE) &amp; VLOOKUP(Audit!F295,$V$13:$AE$22,6,FALSE)&amp; IF(Audit!F295=10,Audit!V295&amp;Audit!W295,"")</f>
        <v>#N/A</v>
      </c>
      <c r="H1530" s="17" t="e">
        <f>VLOOKUP(Audit!G295,$V$3:$AE$12,7,FALSE) &amp; VLOOKUP(Audit!G295,$V$13:$AE$22,7,FALSE)&amp;IF(Audit!G295=10,Audit!V295&amp;Audit!W295,"")</f>
        <v>#N/A</v>
      </c>
      <c r="I1530" s="17" t="e">
        <f>VLOOKUP(Audit!H295,$V$3:$AE$12,8,FALSE) &amp; Audit!U295 &amp; VLOOKUP(Audit!H295,$V$13:$AE$22,8,FALSE)&amp;IF(Audit!H295=10,Audit!V295&amp;Audit!W295,"")</f>
        <v>#N/A</v>
      </c>
      <c r="J1530" s="17" t="e">
        <f>VLOOKUP(Audit!I295,$V$3:$AE$12,9,FALSE) &amp; VLOOKUP(Audit!I295,$V$13:$AE$22,9,FALSE) &amp; IF(Audit!I295=10,Audit!V295&amp;Audit!W295,"") &amp; IF(Audit!I295&lt;&gt;1,U1530,"")</f>
        <v>#N/A</v>
      </c>
      <c r="K1530" s="17" t="e">
        <f>VLOOKUP(Audit!J295,$V$3:$AE$12,10,FALSE) &amp; Audit!S295 &amp; VLOOKUP(Audit!J295,$V$13:$AE$22,10,FALSE) &amp; IF(Audit!J295=10,Audit!V295&amp;Audit!W295,"") &amp; IF(Audit!J295&lt;&gt;1,U1530,"")</f>
        <v>#N/A</v>
      </c>
      <c r="L1530" s="10">
        <f>Audit!K295</f>
        <v>0</v>
      </c>
      <c r="M1530" s="10" t="e">
        <f t="shared" si="701"/>
        <v>#N/A</v>
      </c>
      <c r="N1530" s="10" t="e">
        <f t="shared" si="702"/>
        <v>#N/A</v>
      </c>
      <c r="O1530" s="10" t="e">
        <f t="shared" si="703"/>
        <v>#N/A</v>
      </c>
      <c r="P1530" s="10" t="e">
        <f t="shared" si="704"/>
        <v>#N/A</v>
      </c>
      <c r="Q1530" s="10" t="e">
        <f t="shared" si="705"/>
        <v>#N/A</v>
      </c>
      <c r="R1530" s="10" t="e">
        <f t="shared" si="706"/>
        <v>#N/A</v>
      </c>
      <c r="S1530" s="10" t="e">
        <f t="shared" si="707"/>
        <v>#N/A</v>
      </c>
      <c r="T1530" s="10" t="e">
        <f t="shared" si="708"/>
        <v>#N/A</v>
      </c>
      <c r="U1530" s="17" t="str">
        <f>IF(Audit!M295="","",VLOOKUP(Audit!M295,$W$26:$X$35,2,FALSE)) &amp; Audit!N295 &amp; IF(Audit!O295="","",IF(Audit!N295&lt;=1.4,VLOOKUP(Audit!O295,$W$38:X1575,2,FALSE),VLOOKUP(Audit!O295,$W$51:$X$61,2,FALSE))) &amp; IF(Audit!P295="","",VLOOKUP(Audit!P295,$Y$26:$Z$35,2,FALSE) &amp; Audit!Q295 &amp; IF(Audit!O295="","",IF(Audit!Q295&lt;=1.4,VLOOKUP(Audit!R295,$Y$38:$Z$48,2,FALSE),VLOOKUP(Audit!R295,$Y$51:$Z$61,2,FALSE))))</f>
        <v/>
      </c>
      <c r="V1530" s="21"/>
      <c r="AH1530" s="49">
        <f>Audit!A295</f>
        <v>0</v>
      </c>
      <c r="AI1530" s="50" t="e">
        <f>VLOOKUP(Audit!B295,$V$3:$AE$12,2,FALSE)&amp; IF(Audit!B295=10,Audit!V295,"")</f>
        <v>#N/A</v>
      </c>
      <c r="AJ1530" s="50" t="e">
        <f>VLOOKUP(Audit!B295,$V$13:$AE$22,2,FALSE)&amp; IF(Audit!B295=10,Audit!W295,"")</f>
        <v>#N/A</v>
      </c>
      <c r="AK1530" s="47" t="e">
        <f t="shared" si="709"/>
        <v>#N/A</v>
      </c>
      <c r="AL1530" s="50" t="e">
        <f>VLOOKUP(Audit!C295,$V$3:$AE$12,3,FALSE)&amp; IF(Audit!C295=10,Audit!V295,"")</f>
        <v>#N/A</v>
      </c>
      <c r="AM1530" s="50" t="e">
        <f>VLOOKUP(Audit!C295,$V$13:$AE$22,3,FALSE)&amp; IF(Audit!C295=10,Audit!W295,"")</f>
        <v>#N/A</v>
      </c>
      <c r="AN1530" s="47" t="e">
        <f t="shared" si="710"/>
        <v>#N/A</v>
      </c>
      <c r="AO1530" s="50" t="e">
        <f>VLOOKUP(Audit!D295,$V$3:$AE$12,4,FALSE) &amp;  Audit!T295 &amp; IF(Audit!D295=10,Audit!V295,"")</f>
        <v>#N/A</v>
      </c>
      <c r="AP1530" s="50" t="e">
        <f>VLOOKUP(Audit!D295,$V$13:$AE$22,4,FALSE)&amp; IF(Audit!D295=10,Audit!W295,"")</f>
        <v>#N/A</v>
      </c>
      <c r="AQ1530" s="47" t="e">
        <f t="shared" si="711"/>
        <v>#N/A</v>
      </c>
      <c r="AR1530" s="50" t="e">
        <f>VLOOKUP(Audit!E295,$V$3:$AE$12,5,FALSE)&amp; IF(Audit!E295=10,Audit!V295,"")</f>
        <v>#N/A</v>
      </c>
      <c r="AS1530" s="50" t="e">
        <f>VLOOKUP(Audit!E295,$V$13:$AE$22,5,FALSE)&amp; IF(Audit!E295=10,Audit!W295,"")</f>
        <v>#N/A</v>
      </c>
      <c r="AT1530" s="47" t="e">
        <f t="shared" si="712"/>
        <v>#N/A</v>
      </c>
      <c r="AU1530" s="50" t="e">
        <f>VLOOKUP(Audit!F295,$V$3:$AE$12,6,FALSE)&amp; IF(Audit!F295=10,Audit!V295,"")</f>
        <v>#N/A</v>
      </c>
      <c r="AV1530" s="50" t="e">
        <f>VLOOKUP(Audit!F295,$V$13:$AE$22,6,FALSE)&amp; IF(Audit!F295=10,Audit!W295,"")</f>
        <v>#N/A</v>
      </c>
      <c r="AW1530" s="47" t="e">
        <f t="shared" si="713"/>
        <v>#N/A</v>
      </c>
      <c r="AX1530" s="50" t="e">
        <f>VLOOKUP(Audit!G295,$V$3:$AE$12,7,FALSE)&amp; IF(Audit!G295=10,Audit!V295,"")</f>
        <v>#N/A</v>
      </c>
      <c r="AY1530" s="50" t="e">
        <f>VLOOKUP(Audit!G295,$V$13:$AE$22,7,FALSE) &amp; IF(Audit!G295=10,Audit!W295,"")</f>
        <v>#N/A</v>
      </c>
      <c r="AZ1530" s="47" t="e">
        <f t="shared" si="714"/>
        <v>#N/A</v>
      </c>
      <c r="BA1530" s="50" t="e">
        <f>VLOOKUP(Audit!H295,$V$3:$AE$12,8,FALSE)&amp; Audit!U295 &amp; IF(Audit!H295=10,Audit!V295,"")</f>
        <v>#N/A</v>
      </c>
      <c r="BB1530" s="50" t="e">
        <f>VLOOKUP(Audit!H295,$V$13:$AE$22,8,FALSE) &amp; IF(Audit!H295=10,Audit!W295,"")</f>
        <v>#N/A</v>
      </c>
      <c r="BC1530" s="47" t="e">
        <f t="shared" si="715"/>
        <v>#N/A</v>
      </c>
      <c r="BD1530" s="50" t="e">
        <f>VLOOKUP(Audit!I295,$V$3:$AE$12,9,FALSE)&amp; IF(Audit!I295=10,Audit!V295,"")</f>
        <v>#N/A</v>
      </c>
      <c r="BE1530" s="50" t="e">
        <f>VLOOKUP(Audit!I295,$V$13:$AE$22,9,FALSE) &amp; IF(Audit!I295=10,Audit!W295,"") &amp; IF(Audit!I295&lt;&gt;1,U1530,"")</f>
        <v>#N/A</v>
      </c>
      <c r="BF1530" s="47" t="e">
        <f t="shared" si="716"/>
        <v>#N/A</v>
      </c>
      <c r="BG1530" s="50" t="e">
        <f>VLOOKUP(Audit!J295,$V$3:$AE$12,10,FALSE) &amp; Audit!S295 &amp; IF(Audit!J295=10,Audit!V295,"")</f>
        <v>#N/A</v>
      </c>
      <c r="BH1530" s="50" t="e">
        <f>VLOOKUP(Audit!J295,$V$13:$AE$22,10,FALSE) &amp; IF(Audit!J295=10,Audit!W295,"") &amp; IF(Audit!J295&lt;&gt;1,U1530,"")</f>
        <v>#N/A</v>
      </c>
      <c r="BI1530" s="47" t="e">
        <f t="shared" si="717"/>
        <v>#N/A</v>
      </c>
      <c r="BJ1530" s="48" t="str">
        <f t="shared" si="718"/>
        <v/>
      </c>
      <c r="BK1530" s="48" t="str">
        <f t="shared" si="719"/>
        <v/>
      </c>
      <c r="BL1530" s="48" t="str">
        <f t="shared" si="720"/>
        <v/>
      </c>
      <c r="BM1530" s="48" t="str">
        <f t="shared" si="721"/>
        <v/>
      </c>
      <c r="BN1530" s="48" t="str">
        <f t="shared" si="722"/>
        <v/>
      </c>
      <c r="BO1530" s="48" t="str">
        <f t="shared" si="723"/>
        <v/>
      </c>
      <c r="BP1530" s="48" t="str">
        <f t="shared" si="724"/>
        <v/>
      </c>
      <c r="BQ1530" s="48" t="str">
        <f t="shared" si="725"/>
        <v/>
      </c>
      <c r="BR1530" s="48" t="str">
        <f t="shared" si="726"/>
        <v/>
      </c>
      <c r="BS1530" s="48" t="str">
        <f t="shared" si="727"/>
        <v/>
      </c>
      <c r="BT1530" s="48" t="str">
        <f t="shared" si="728"/>
        <v/>
      </c>
      <c r="BU1530" s="48" t="str">
        <f t="shared" si="729"/>
        <v/>
      </c>
    </row>
    <row r="1531" spans="1:73">
      <c r="A1531" s="10">
        <f>Audit!A296</f>
        <v>0</v>
      </c>
      <c r="B1531" s="10" t="e">
        <f t="shared" si="700"/>
        <v>#N/A</v>
      </c>
      <c r="C1531" s="17" t="e">
        <f>VLOOKUP(Audit!B296,$V$3:$AE$12,2,FALSE) &amp; VLOOKUP(Audit!B296,$V$13:$AE$22,2,FALSE)&amp; IF(Audit!B296=10,Audit!V296&amp;Audit!W296,"")</f>
        <v>#N/A</v>
      </c>
      <c r="D1531" s="17" t="e">
        <f>VLOOKUP(Audit!C296,$V$3:$AE$12,3,FALSE) &amp; VLOOKUP(Audit!C296,$V$13:$AE$22,3,FALSE) &amp;IF(Audit!C296=10,Audit!V296&amp;Audit!W296,"")</f>
        <v>#N/A</v>
      </c>
      <c r="E1531" s="17" t="e">
        <f>VLOOKUP(Audit!D296,$V$3:$AE$12,4,FALSE)&amp; Audit!T296 &amp; VLOOKUP(Audit!D296,$V$13:$AE$22,4,FALSE)&amp; IF(Audit!D296=10,Audit!V296&amp;Audit!W296,"")</f>
        <v>#N/A</v>
      </c>
      <c r="F1531" s="17" t="e">
        <f>VLOOKUP(Audit!E296,$V$3:$AE$12,5,FALSE) &amp; VLOOKUP(Audit!E296,$V$13:$AE$22,5,FALSE)&amp; IF(Audit!E296=10,Audit!V296&amp;Audit!W296,"")</f>
        <v>#N/A</v>
      </c>
      <c r="G1531" s="17" t="e">
        <f>VLOOKUP(Audit!F296,$V$3:$AE$12,6,FALSE) &amp; VLOOKUP(Audit!F296,$V$13:$AE$22,6,FALSE)&amp; IF(Audit!F296=10,Audit!V296&amp;Audit!W296,"")</f>
        <v>#N/A</v>
      </c>
      <c r="H1531" s="17" t="e">
        <f>VLOOKUP(Audit!G296,$V$3:$AE$12,7,FALSE) &amp; VLOOKUP(Audit!G296,$V$13:$AE$22,7,FALSE)&amp;IF(Audit!G296=10,Audit!V296&amp;Audit!W296,"")</f>
        <v>#N/A</v>
      </c>
      <c r="I1531" s="17" t="e">
        <f>VLOOKUP(Audit!H296,$V$3:$AE$12,8,FALSE) &amp; Audit!U296 &amp; VLOOKUP(Audit!H296,$V$13:$AE$22,8,FALSE)&amp;IF(Audit!H296=10,Audit!V296&amp;Audit!W296,"")</f>
        <v>#N/A</v>
      </c>
      <c r="J1531" s="17" t="e">
        <f>VLOOKUP(Audit!I296,$V$3:$AE$12,9,FALSE) &amp; VLOOKUP(Audit!I296,$V$13:$AE$22,9,FALSE) &amp; IF(Audit!I296=10,Audit!V296&amp;Audit!W296,"") &amp; IF(Audit!I296&lt;&gt;1,U1531,"")</f>
        <v>#N/A</v>
      </c>
      <c r="K1531" s="17" t="e">
        <f>VLOOKUP(Audit!J296,$V$3:$AE$12,10,FALSE) &amp; Audit!S296 &amp; VLOOKUP(Audit!J296,$V$13:$AE$22,10,FALSE) &amp; IF(Audit!J296=10,Audit!V296&amp;Audit!W296,"") &amp; IF(Audit!J296&lt;&gt;1,U1531,"")</f>
        <v>#N/A</v>
      </c>
      <c r="L1531" s="10">
        <f>Audit!K296</f>
        <v>0</v>
      </c>
      <c r="M1531" s="10" t="e">
        <f t="shared" si="701"/>
        <v>#N/A</v>
      </c>
      <c r="N1531" s="10" t="e">
        <f t="shared" si="702"/>
        <v>#N/A</v>
      </c>
      <c r="O1531" s="10" t="e">
        <f t="shared" si="703"/>
        <v>#N/A</v>
      </c>
      <c r="P1531" s="10" t="e">
        <f t="shared" si="704"/>
        <v>#N/A</v>
      </c>
      <c r="Q1531" s="10" t="e">
        <f t="shared" si="705"/>
        <v>#N/A</v>
      </c>
      <c r="R1531" s="10" t="e">
        <f t="shared" si="706"/>
        <v>#N/A</v>
      </c>
      <c r="S1531" s="10" t="e">
        <f t="shared" si="707"/>
        <v>#N/A</v>
      </c>
      <c r="T1531" s="10" t="e">
        <f t="shared" si="708"/>
        <v>#N/A</v>
      </c>
      <c r="U1531" s="17" t="str">
        <f>IF(Audit!M296="","",VLOOKUP(Audit!M296,$W$26:$X$35,2,FALSE)) &amp; Audit!N296 &amp; IF(Audit!O296="","",IF(Audit!N296&lt;=1.4,VLOOKUP(Audit!O296,$W$38:X1576,2,FALSE),VLOOKUP(Audit!O296,$W$51:$X$61,2,FALSE))) &amp; IF(Audit!P296="","",VLOOKUP(Audit!P296,$Y$26:$Z$35,2,FALSE) &amp; Audit!Q296 &amp; IF(Audit!O296="","",IF(Audit!Q296&lt;=1.4,VLOOKUP(Audit!R296,$Y$38:$Z$48,2,FALSE),VLOOKUP(Audit!R296,$Y$51:$Z$61,2,FALSE))))</f>
        <v/>
      </c>
      <c r="V1531" s="21"/>
      <c r="AH1531" s="49">
        <f>Audit!A296</f>
        <v>0</v>
      </c>
      <c r="AI1531" s="50" t="e">
        <f>VLOOKUP(Audit!B296,$V$3:$AE$12,2,FALSE)&amp; IF(Audit!B296=10,Audit!V296,"")</f>
        <v>#N/A</v>
      </c>
      <c r="AJ1531" s="50" t="e">
        <f>VLOOKUP(Audit!B296,$V$13:$AE$22,2,FALSE)&amp; IF(Audit!B296=10,Audit!W296,"")</f>
        <v>#N/A</v>
      </c>
      <c r="AK1531" s="47" t="e">
        <f t="shared" si="709"/>
        <v>#N/A</v>
      </c>
      <c r="AL1531" s="50" t="e">
        <f>VLOOKUP(Audit!C296,$V$3:$AE$12,3,FALSE)&amp; IF(Audit!C296=10,Audit!V296,"")</f>
        <v>#N/A</v>
      </c>
      <c r="AM1531" s="50" t="e">
        <f>VLOOKUP(Audit!C296,$V$13:$AE$22,3,FALSE)&amp; IF(Audit!C296=10,Audit!W296,"")</f>
        <v>#N/A</v>
      </c>
      <c r="AN1531" s="47" t="e">
        <f t="shared" si="710"/>
        <v>#N/A</v>
      </c>
      <c r="AO1531" s="50" t="e">
        <f>VLOOKUP(Audit!D296,$V$3:$AE$12,4,FALSE) &amp;  Audit!T296 &amp; IF(Audit!D296=10,Audit!V296,"")</f>
        <v>#N/A</v>
      </c>
      <c r="AP1531" s="50" t="e">
        <f>VLOOKUP(Audit!D296,$V$13:$AE$22,4,FALSE)&amp; IF(Audit!D296=10,Audit!W296,"")</f>
        <v>#N/A</v>
      </c>
      <c r="AQ1531" s="47" t="e">
        <f t="shared" si="711"/>
        <v>#N/A</v>
      </c>
      <c r="AR1531" s="50" t="e">
        <f>VLOOKUP(Audit!E296,$V$3:$AE$12,5,FALSE)&amp; IF(Audit!E296=10,Audit!V296,"")</f>
        <v>#N/A</v>
      </c>
      <c r="AS1531" s="50" t="e">
        <f>VLOOKUP(Audit!E296,$V$13:$AE$22,5,FALSE)&amp; IF(Audit!E296=10,Audit!W296,"")</f>
        <v>#N/A</v>
      </c>
      <c r="AT1531" s="47" t="e">
        <f t="shared" si="712"/>
        <v>#N/A</v>
      </c>
      <c r="AU1531" s="50" t="e">
        <f>VLOOKUP(Audit!F296,$V$3:$AE$12,6,FALSE)&amp; IF(Audit!F296=10,Audit!V296,"")</f>
        <v>#N/A</v>
      </c>
      <c r="AV1531" s="50" t="e">
        <f>VLOOKUP(Audit!F296,$V$13:$AE$22,6,FALSE)&amp; IF(Audit!F296=10,Audit!W296,"")</f>
        <v>#N/A</v>
      </c>
      <c r="AW1531" s="47" t="e">
        <f t="shared" si="713"/>
        <v>#N/A</v>
      </c>
      <c r="AX1531" s="50" t="e">
        <f>VLOOKUP(Audit!G296,$V$3:$AE$12,7,FALSE)&amp; IF(Audit!G296=10,Audit!V296,"")</f>
        <v>#N/A</v>
      </c>
      <c r="AY1531" s="50" t="e">
        <f>VLOOKUP(Audit!G296,$V$13:$AE$22,7,FALSE) &amp; IF(Audit!G296=10,Audit!W296,"")</f>
        <v>#N/A</v>
      </c>
      <c r="AZ1531" s="47" t="e">
        <f t="shared" si="714"/>
        <v>#N/A</v>
      </c>
      <c r="BA1531" s="50" t="e">
        <f>VLOOKUP(Audit!H296,$V$3:$AE$12,8,FALSE)&amp; Audit!U296 &amp; IF(Audit!H296=10,Audit!V296,"")</f>
        <v>#N/A</v>
      </c>
      <c r="BB1531" s="50" t="e">
        <f>VLOOKUP(Audit!H296,$V$13:$AE$22,8,FALSE) &amp; IF(Audit!H296=10,Audit!W296,"")</f>
        <v>#N/A</v>
      </c>
      <c r="BC1531" s="47" t="e">
        <f t="shared" si="715"/>
        <v>#N/A</v>
      </c>
      <c r="BD1531" s="50" t="e">
        <f>VLOOKUP(Audit!I296,$V$3:$AE$12,9,FALSE)&amp; IF(Audit!I296=10,Audit!V296,"")</f>
        <v>#N/A</v>
      </c>
      <c r="BE1531" s="50" t="e">
        <f>VLOOKUP(Audit!I296,$V$13:$AE$22,9,FALSE) &amp; IF(Audit!I296=10,Audit!W296,"") &amp; IF(Audit!I296&lt;&gt;1,U1531,"")</f>
        <v>#N/A</v>
      </c>
      <c r="BF1531" s="47" t="e">
        <f t="shared" si="716"/>
        <v>#N/A</v>
      </c>
      <c r="BG1531" s="50" t="e">
        <f>VLOOKUP(Audit!J296,$V$3:$AE$12,10,FALSE) &amp; Audit!S296 &amp; IF(Audit!J296=10,Audit!V296,"")</f>
        <v>#N/A</v>
      </c>
      <c r="BH1531" s="50" t="e">
        <f>VLOOKUP(Audit!J296,$V$13:$AE$22,10,FALSE) &amp; IF(Audit!J296=10,Audit!W296,"") &amp; IF(Audit!J296&lt;&gt;1,U1531,"")</f>
        <v>#N/A</v>
      </c>
      <c r="BI1531" s="47" t="e">
        <f t="shared" si="717"/>
        <v>#N/A</v>
      </c>
      <c r="BJ1531" s="48" t="str">
        <f t="shared" si="718"/>
        <v/>
      </c>
      <c r="BK1531" s="48" t="str">
        <f t="shared" si="719"/>
        <v/>
      </c>
      <c r="BL1531" s="48" t="str">
        <f t="shared" si="720"/>
        <v/>
      </c>
      <c r="BM1531" s="48" t="str">
        <f t="shared" si="721"/>
        <v/>
      </c>
      <c r="BN1531" s="48" t="str">
        <f t="shared" si="722"/>
        <v/>
      </c>
      <c r="BO1531" s="48" t="str">
        <f t="shared" si="723"/>
        <v/>
      </c>
      <c r="BP1531" s="48" t="str">
        <f t="shared" si="724"/>
        <v/>
      </c>
      <c r="BQ1531" s="48" t="str">
        <f t="shared" si="725"/>
        <v/>
      </c>
      <c r="BR1531" s="48" t="str">
        <f t="shared" si="726"/>
        <v/>
      </c>
      <c r="BS1531" s="48" t="str">
        <f t="shared" si="727"/>
        <v/>
      </c>
      <c r="BT1531" s="48" t="str">
        <f t="shared" si="728"/>
        <v/>
      </c>
      <c r="BU1531" s="48" t="str">
        <f t="shared" si="729"/>
        <v/>
      </c>
    </row>
    <row r="1532" spans="1:73">
      <c r="A1532" s="10">
        <f>Audit!A297</f>
        <v>0</v>
      </c>
      <c r="B1532" s="10" t="e">
        <f t="shared" si="700"/>
        <v>#N/A</v>
      </c>
      <c r="C1532" s="17" t="e">
        <f>VLOOKUP(Audit!B297,$V$3:$AE$12,2,FALSE) &amp; VLOOKUP(Audit!B297,$V$13:$AE$22,2,FALSE)&amp; IF(Audit!B297=10,Audit!V297&amp;Audit!W297,"")</f>
        <v>#N/A</v>
      </c>
      <c r="D1532" s="17" t="e">
        <f>VLOOKUP(Audit!C297,$V$3:$AE$12,3,FALSE) &amp; VLOOKUP(Audit!C297,$V$13:$AE$22,3,FALSE) &amp;IF(Audit!C297=10,Audit!V297&amp;Audit!W297,"")</f>
        <v>#N/A</v>
      </c>
      <c r="E1532" s="17" t="e">
        <f>VLOOKUP(Audit!D297,$V$3:$AE$12,4,FALSE)&amp; Audit!T297 &amp; VLOOKUP(Audit!D297,$V$13:$AE$22,4,FALSE)&amp; IF(Audit!D297=10,Audit!V297&amp;Audit!W297,"")</f>
        <v>#N/A</v>
      </c>
      <c r="F1532" s="17" t="e">
        <f>VLOOKUP(Audit!E297,$V$3:$AE$12,5,FALSE) &amp; VLOOKUP(Audit!E297,$V$13:$AE$22,5,FALSE)&amp; IF(Audit!E297=10,Audit!V297&amp;Audit!W297,"")</f>
        <v>#N/A</v>
      </c>
      <c r="G1532" s="17" t="e">
        <f>VLOOKUP(Audit!F297,$V$3:$AE$12,6,FALSE) &amp; VLOOKUP(Audit!F297,$V$13:$AE$22,6,FALSE)&amp; IF(Audit!F297=10,Audit!V297&amp;Audit!W297,"")</f>
        <v>#N/A</v>
      </c>
      <c r="H1532" s="17" t="e">
        <f>VLOOKUP(Audit!G297,$V$3:$AE$12,7,FALSE) &amp; VLOOKUP(Audit!G297,$V$13:$AE$22,7,FALSE)&amp;IF(Audit!G297=10,Audit!V297&amp;Audit!W297,"")</f>
        <v>#N/A</v>
      </c>
      <c r="I1532" s="17" t="e">
        <f>VLOOKUP(Audit!H297,$V$3:$AE$12,8,FALSE) &amp; Audit!U297 &amp; VLOOKUP(Audit!H297,$V$13:$AE$22,8,FALSE)&amp;IF(Audit!H297=10,Audit!V297&amp;Audit!W297,"")</f>
        <v>#N/A</v>
      </c>
      <c r="J1532" s="17" t="e">
        <f>VLOOKUP(Audit!I297,$V$3:$AE$12,9,FALSE) &amp; VLOOKUP(Audit!I297,$V$13:$AE$22,9,FALSE) &amp; IF(Audit!I297=10,Audit!V297&amp;Audit!W297,"") &amp; IF(Audit!I297&lt;&gt;1,U1532,"")</f>
        <v>#N/A</v>
      </c>
      <c r="K1532" s="17" t="e">
        <f>VLOOKUP(Audit!J297,$V$3:$AE$12,10,FALSE) &amp; Audit!S297 &amp; VLOOKUP(Audit!J297,$V$13:$AE$22,10,FALSE) &amp; IF(Audit!J297=10,Audit!V297&amp;Audit!W297,"") &amp; IF(Audit!J297&lt;&gt;1,U1532,"")</f>
        <v>#N/A</v>
      </c>
      <c r="L1532" s="10">
        <f>Audit!K297</f>
        <v>0</v>
      </c>
      <c r="M1532" s="10" t="e">
        <f t="shared" si="701"/>
        <v>#N/A</v>
      </c>
      <c r="N1532" s="10" t="e">
        <f t="shared" si="702"/>
        <v>#N/A</v>
      </c>
      <c r="O1532" s="10" t="e">
        <f t="shared" si="703"/>
        <v>#N/A</v>
      </c>
      <c r="P1532" s="10" t="e">
        <f t="shared" si="704"/>
        <v>#N/A</v>
      </c>
      <c r="Q1532" s="10" t="e">
        <f t="shared" si="705"/>
        <v>#N/A</v>
      </c>
      <c r="R1532" s="10" t="e">
        <f t="shared" si="706"/>
        <v>#N/A</v>
      </c>
      <c r="S1532" s="10" t="e">
        <f t="shared" si="707"/>
        <v>#N/A</v>
      </c>
      <c r="T1532" s="10" t="e">
        <f t="shared" si="708"/>
        <v>#N/A</v>
      </c>
      <c r="U1532" s="17" t="str">
        <f>IF(Audit!M297="","",VLOOKUP(Audit!M297,$W$26:$X$35,2,FALSE)) &amp; Audit!N297 &amp; IF(Audit!O297="","",IF(Audit!N297&lt;=1.4,VLOOKUP(Audit!O297,$W$38:X1577,2,FALSE),VLOOKUP(Audit!O297,$W$51:$X$61,2,FALSE))) &amp; IF(Audit!P297="","",VLOOKUP(Audit!P297,$Y$26:$Z$35,2,FALSE) &amp; Audit!Q297 &amp; IF(Audit!O297="","",IF(Audit!Q297&lt;=1.4,VLOOKUP(Audit!R297,$Y$38:$Z$48,2,FALSE),VLOOKUP(Audit!R297,$Y$51:$Z$61,2,FALSE))))</f>
        <v/>
      </c>
      <c r="V1532" s="21"/>
      <c r="AH1532" s="49">
        <f>Audit!A297</f>
        <v>0</v>
      </c>
      <c r="AI1532" s="50" t="e">
        <f>VLOOKUP(Audit!B297,$V$3:$AE$12,2,FALSE)&amp; IF(Audit!B297=10,Audit!V297,"")</f>
        <v>#N/A</v>
      </c>
      <c r="AJ1532" s="50" t="e">
        <f>VLOOKUP(Audit!B297,$V$13:$AE$22,2,FALSE)&amp; IF(Audit!B297=10,Audit!W297,"")</f>
        <v>#N/A</v>
      </c>
      <c r="AK1532" s="47" t="e">
        <f t="shared" si="709"/>
        <v>#N/A</v>
      </c>
      <c r="AL1532" s="50" t="e">
        <f>VLOOKUP(Audit!C297,$V$3:$AE$12,3,FALSE)&amp; IF(Audit!C297=10,Audit!V297,"")</f>
        <v>#N/A</v>
      </c>
      <c r="AM1532" s="50" t="e">
        <f>VLOOKUP(Audit!C297,$V$13:$AE$22,3,FALSE)&amp; IF(Audit!C297=10,Audit!W297,"")</f>
        <v>#N/A</v>
      </c>
      <c r="AN1532" s="47" t="e">
        <f t="shared" si="710"/>
        <v>#N/A</v>
      </c>
      <c r="AO1532" s="50" t="e">
        <f>VLOOKUP(Audit!D297,$V$3:$AE$12,4,FALSE) &amp;  Audit!T297 &amp; IF(Audit!D297=10,Audit!V297,"")</f>
        <v>#N/A</v>
      </c>
      <c r="AP1532" s="50" t="e">
        <f>VLOOKUP(Audit!D297,$V$13:$AE$22,4,FALSE)&amp; IF(Audit!D297=10,Audit!W297,"")</f>
        <v>#N/A</v>
      </c>
      <c r="AQ1532" s="47" t="e">
        <f t="shared" si="711"/>
        <v>#N/A</v>
      </c>
      <c r="AR1532" s="50" t="e">
        <f>VLOOKUP(Audit!E297,$V$3:$AE$12,5,FALSE)&amp; IF(Audit!E297=10,Audit!V297,"")</f>
        <v>#N/A</v>
      </c>
      <c r="AS1532" s="50" t="e">
        <f>VLOOKUP(Audit!E297,$V$13:$AE$22,5,FALSE)&amp; IF(Audit!E297=10,Audit!W297,"")</f>
        <v>#N/A</v>
      </c>
      <c r="AT1532" s="47" t="e">
        <f t="shared" si="712"/>
        <v>#N/A</v>
      </c>
      <c r="AU1532" s="50" t="e">
        <f>VLOOKUP(Audit!F297,$V$3:$AE$12,6,FALSE)&amp; IF(Audit!F297=10,Audit!V297,"")</f>
        <v>#N/A</v>
      </c>
      <c r="AV1532" s="50" t="e">
        <f>VLOOKUP(Audit!F297,$V$13:$AE$22,6,FALSE)&amp; IF(Audit!F297=10,Audit!W297,"")</f>
        <v>#N/A</v>
      </c>
      <c r="AW1532" s="47" t="e">
        <f t="shared" si="713"/>
        <v>#N/A</v>
      </c>
      <c r="AX1532" s="50" t="e">
        <f>VLOOKUP(Audit!G297,$V$3:$AE$12,7,FALSE)&amp; IF(Audit!G297=10,Audit!V297,"")</f>
        <v>#N/A</v>
      </c>
      <c r="AY1532" s="50" t="e">
        <f>VLOOKUP(Audit!G297,$V$13:$AE$22,7,FALSE) &amp; IF(Audit!G297=10,Audit!W297,"")</f>
        <v>#N/A</v>
      </c>
      <c r="AZ1532" s="47" t="e">
        <f t="shared" si="714"/>
        <v>#N/A</v>
      </c>
      <c r="BA1532" s="50" t="e">
        <f>VLOOKUP(Audit!H297,$V$3:$AE$12,8,FALSE)&amp; Audit!U297 &amp; IF(Audit!H297=10,Audit!V297,"")</f>
        <v>#N/A</v>
      </c>
      <c r="BB1532" s="50" t="e">
        <f>VLOOKUP(Audit!H297,$V$13:$AE$22,8,FALSE) &amp; IF(Audit!H297=10,Audit!W297,"")</f>
        <v>#N/A</v>
      </c>
      <c r="BC1532" s="47" t="e">
        <f t="shared" si="715"/>
        <v>#N/A</v>
      </c>
      <c r="BD1532" s="50" t="e">
        <f>VLOOKUP(Audit!I297,$V$3:$AE$12,9,FALSE)&amp; IF(Audit!I297=10,Audit!V297,"")</f>
        <v>#N/A</v>
      </c>
      <c r="BE1532" s="50" t="e">
        <f>VLOOKUP(Audit!I297,$V$13:$AE$22,9,FALSE) &amp; IF(Audit!I297=10,Audit!W297,"") &amp; IF(Audit!I297&lt;&gt;1,U1532,"")</f>
        <v>#N/A</v>
      </c>
      <c r="BF1532" s="47" t="e">
        <f t="shared" si="716"/>
        <v>#N/A</v>
      </c>
      <c r="BG1532" s="50" t="e">
        <f>VLOOKUP(Audit!J297,$V$3:$AE$12,10,FALSE) &amp; Audit!S297 &amp; IF(Audit!J297=10,Audit!V297,"")</f>
        <v>#N/A</v>
      </c>
      <c r="BH1532" s="50" t="e">
        <f>VLOOKUP(Audit!J297,$V$13:$AE$22,10,FALSE) &amp; IF(Audit!J297=10,Audit!W297,"") &amp; IF(Audit!J297&lt;&gt;1,U1532,"")</f>
        <v>#N/A</v>
      </c>
      <c r="BI1532" s="47" t="e">
        <f t="shared" si="717"/>
        <v>#N/A</v>
      </c>
      <c r="BJ1532" s="48" t="str">
        <f t="shared" si="718"/>
        <v/>
      </c>
      <c r="BK1532" s="48" t="str">
        <f t="shared" si="719"/>
        <v/>
      </c>
      <c r="BL1532" s="48" t="str">
        <f t="shared" si="720"/>
        <v/>
      </c>
      <c r="BM1532" s="48" t="str">
        <f t="shared" si="721"/>
        <v/>
      </c>
      <c r="BN1532" s="48" t="str">
        <f t="shared" si="722"/>
        <v/>
      </c>
      <c r="BO1532" s="48" t="str">
        <f t="shared" si="723"/>
        <v/>
      </c>
      <c r="BP1532" s="48" t="str">
        <f t="shared" si="724"/>
        <v/>
      </c>
      <c r="BQ1532" s="48" t="str">
        <f t="shared" si="725"/>
        <v/>
      </c>
      <c r="BR1532" s="48" t="str">
        <f t="shared" si="726"/>
        <v/>
      </c>
      <c r="BS1532" s="48" t="str">
        <f t="shared" si="727"/>
        <v/>
      </c>
      <c r="BT1532" s="48" t="str">
        <f t="shared" si="728"/>
        <v/>
      </c>
      <c r="BU1532" s="48" t="str">
        <f t="shared" si="729"/>
        <v/>
      </c>
    </row>
    <row r="1533" spans="1:73">
      <c r="A1533" s="10">
        <f>Audit!A298</f>
        <v>0</v>
      </c>
      <c r="B1533" s="10" t="e">
        <f t="shared" si="700"/>
        <v>#N/A</v>
      </c>
      <c r="C1533" s="17" t="e">
        <f>VLOOKUP(Audit!B298,$V$3:$AE$12,2,FALSE) &amp; VLOOKUP(Audit!B298,$V$13:$AE$22,2,FALSE)&amp; IF(Audit!B298=10,Audit!V298&amp;Audit!W298,"")</f>
        <v>#N/A</v>
      </c>
      <c r="D1533" s="17" t="e">
        <f>VLOOKUP(Audit!C298,$V$3:$AE$12,3,FALSE) &amp; VLOOKUP(Audit!C298,$V$13:$AE$22,3,FALSE) &amp;IF(Audit!C298=10,Audit!V298&amp;Audit!W298,"")</f>
        <v>#N/A</v>
      </c>
      <c r="E1533" s="17" t="e">
        <f>VLOOKUP(Audit!D298,$V$3:$AE$12,4,FALSE)&amp; Audit!T298 &amp; VLOOKUP(Audit!D298,$V$13:$AE$22,4,FALSE)&amp; IF(Audit!D298=10,Audit!V298&amp;Audit!W298,"")</f>
        <v>#N/A</v>
      </c>
      <c r="F1533" s="17" t="e">
        <f>VLOOKUP(Audit!E298,$V$3:$AE$12,5,FALSE) &amp; VLOOKUP(Audit!E298,$V$13:$AE$22,5,FALSE)&amp; IF(Audit!E298=10,Audit!V298&amp;Audit!W298,"")</f>
        <v>#N/A</v>
      </c>
      <c r="G1533" s="17" t="e">
        <f>VLOOKUP(Audit!F298,$V$3:$AE$12,6,FALSE) &amp; VLOOKUP(Audit!F298,$V$13:$AE$22,6,FALSE)&amp; IF(Audit!F298=10,Audit!V298&amp;Audit!W298,"")</f>
        <v>#N/A</v>
      </c>
      <c r="H1533" s="17" t="e">
        <f>VLOOKUP(Audit!G298,$V$3:$AE$12,7,FALSE) &amp; VLOOKUP(Audit!G298,$V$13:$AE$22,7,FALSE)&amp;IF(Audit!G298=10,Audit!V298&amp;Audit!W298,"")</f>
        <v>#N/A</v>
      </c>
      <c r="I1533" s="17" t="e">
        <f>VLOOKUP(Audit!H298,$V$3:$AE$12,8,FALSE) &amp; Audit!U298 &amp; VLOOKUP(Audit!H298,$V$13:$AE$22,8,FALSE)&amp;IF(Audit!H298=10,Audit!V298&amp;Audit!W298,"")</f>
        <v>#N/A</v>
      </c>
      <c r="J1533" s="17" t="e">
        <f>VLOOKUP(Audit!I298,$V$3:$AE$12,9,FALSE) &amp; VLOOKUP(Audit!I298,$V$13:$AE$22,9,FALSE) &amp; IF(Audit!I298=10,Audit!V298&amp;Audit!W298,"") &amp; IF(Audit!I298&lt;&gt;1,U1533,"")</f>
        <v>#N/A</v>
      </c>
      <c r="K1533" s="17" t="e">
        <f>VLOOKUP(Audit!J298,$V$3:$AE$12,10,FALSE) &amp; Audit!S298 &amp; VLOOKUP(Audit!J298,$V$13:$AE$22,10,FALSE) &amp; IF(Audit!J298=10,Audit!V298&amp;Audit!W298,"") &amp; IF(Audit!J298&lt;&gt;1,U1533,"")</f>
        <v>#N/A</v>
      </c>
      <c r="L1533" s="10">
        <f>Audit!K298</f>
        <v>0</v>
      </c>
      <c r="M1533" s="10" t="e">
        <f t="shared" si="701"/>
        <v>#N/A</v>
      </c>
      <c r="N1533" s="10" t="e">
        <f t="shared" si="702"/>
        <v>#N/A</v>
      </c>
      <c r="O1533" s="10" t="e">
        <f t="shared" si="703"/>
        <v>#N/A</v>
      </c>
      <c r="P1533" s="10" t="e">
        <f t="shared" si="704"/>
        <v>#N/A</v>
      </c>
      <c r="Q1533" s="10" t="e">
        <f t="shared" si="705"/>
        <v>#N/A</v>
      </c>
      <c r="R1533" s="10" t="e">
        <f t="shared" si="706"/>
        <v>#N/A</v>
      </c>
      <c r="S1533" s="10" t="e">
        <f t="shared" si="707"/>
        <v>#N/A</v>
      </c>
      <c r="T1533" s="10" t="e">
        <f t="shared" si="708"/>
        <v>#N/A</v>
      </c>
      <c r="U1533" s="17" t="str">
        <f>IF(Audit!M298="","",VLOOKUP(Audit!M298,$W$26:$X$35,2,FALSE)) &amp; Audit!N298 &amp; IF(Audit!O298="","",IF(Audit!N298&lt;=1.4,VLOOKUP(Audit!O298,$W$38:X1578,2,FALSE),VLOOKUP(Audit!O298,$W$51:$X$61,2,FALSE))) &amp; IF(Audit!P298="","",VLOOKUP(Audit!P298,$Y$26:$Z$35,2,FALSE) &amp; Audit!Q298 &amp; IF(Audit!O298="","",IF(Audit!Q298&lt;=1.4,VLOOKUP(Audit!R298,$Y$38:$Z$48,2,FALSE),VLOOKUP(Audit!R298,$Y$51:$Z$61,2,FALSE))))</f>
        <v/>
      </c>
      <c r="V1533" s="21"/>
      <c r="AH1533" s="49">
        <f>Audit!A298</f>
        <v>0</v>
      </c>
      <c r="AI1533" s="50" t="e">
        <f>VLOOKUP(Audit!B298,$V$3:$AE$12,2,FALSE)&amp; IF(Audit!B298=10,Audit!V298,"")</f>
        <v>#N/A</v>
      </c>
      <c r="AJ1533" s="50" t="e">
        <f>VLOOKUP(Audit!B298,$V$13:$AE$22,2,FALSE)&amp; IF(Audit!B298=10,Audit!W298,"")</f>
        <v>#N/A</v>
      </c>
      <c r="AK1533" s="47" t="e">
        <f t="shared" si="709"/>
        <v>#N/A</v>
      </c>
      <c r="AL1533" s="50" t="e">
        <f>VLOOKUP(Audit!C298,$V$3:$AE$12,3,FALSE)&amp; IF(Audit!C298=10,Audit!V298,"")</f>
        <v>#N/A</v>
      </c>
      <c r="AM1533" s="50" t="e">
        <f>VLOOKUP(Audit!C298,$V$13:$AE$22,3,FALSE)&amp; IF(Audit!C298=10,Audit!W298,"")</f>
        <v>#N/A</v>
      </c>
      <c r="AN1533" s="47" t="e">
        <f t="shared" si="710"/>
        <v>#N/A</v>
      </c>
      <c r="AO1533" s="50" t="e">
        <f>VLOOKUP(Audit!D298,$V$3:$AE$12,4,FALSE) &amp;  Audit!T298 &amp; IF(Audit!D298=10,Audit!V298,"")</f>
        <v>#N/A</v>
      </c>
      <c r="AP1533" s="50" t="e">
        <f>VLOOKUP(Audit!D298,$V$13:$AE$22,4,FALSE)&amp; IF(Audit!D298=10,Audit!W298,"")</f>
        <v>#N/A</v>
      </c>
      <c r="AQ1533" s="47" t="e">
        <f t="shared" si="711"/>
        <v>#N/A</v>
      </c>
      <c r="AR1533" s="50" t="e">
        <f>VLOOKUP(Audit!E298,$V$3:$AE$12,5,FALSE)&amp; IF(Audit!E298=10,Audit!V298,"")</f>
        <v>#N/A</v>
      </c>
      <c r="AS1533" s="50" t="e">
        <f>VLOOKUP(Audit!E298,$V$13:$AE$22,5,FALSE)&amp; IF(Audit!E298=10,Audit!W298,"")</f>
        <v>#N/A</v>
      </c>
      <c r="AT1533" s="47" t="e">
        <f t="shared" si="712"/>
        <v>#N/A</v>
      </c>
      <c r="AU1533" s="50" t="e">
        <f>VLOOKUP(Audit!F298,$V$3:$AE$12,6,FALSE)&amp; IF(Audit!F298=10,Audit!V298,"")</f>
        <v>#N/A</v>
      </c>
      <c r="AV1533" s="50" t="e">
        <f>VLOOKUP(Audit!F298,$V$13:$AE$22,6,FALSE)&amp; IF(Audit!F298=10,Audit!W298,"")</f>
        <v>#N/A</v>
      </c>
      <c r="AW1533" s="47" t="e">
        <f t="shared" si="713"/>
        <v>#N/A</v>
      </c>
      <c r="AX1533" s="50" t="e">
        <f>VLOOKUP(Audit!G298,$V$3:$AE$12,7,FALSE)&amp; IF(Audit!G298=10,Audit!V298,"")</f>
        <v>#N/A</v>
      </c>
      <c r="AY1533" s="50" t="e">
        <f>VLOOKUP(Audit!G298,$V$13:$AE$22,7,FALSE) &amp; IF(Audit!G298=10,Audit!W298,"")</f>
        <v>#N/A</v>
      </c>
      <c r="AZ1533" s="47" t="e">
        <f t="shared" si="714"/>
        <v>#N/A</v>
      </c>
      <c r="BA1533" s="50" t="e">
        <f>VLOOKUP(Audit!H298,$V$3:$AE$12,8,FALSE)&amp; Audit!U298 &amp; IF(Audit!H298=10,Audit!V298,"")</f>
        <v>#N/A</v>
      </c>
      <c r="BB1533" s="50" t="e">
        <f>VLOOKUP(Audit!H298,$V$13:$AE$22,8,FALSE) &amp; IF(Audit!H298=10,Audit!W298,"")</f>
        <v>#N/A</v>
      </c>
      <c r="BC1533" s="47" t="e">
        <f t="shared" si="715"/>
        <v>#N/A</v>
      </c>
      <c r="BD1533" s="50" t="e">
        <f>VLOOKUP(Audit!I298,$V$3:$AE$12,9,FALSE)&amp; IF(Audit!I298=10,Audit!V298,"")</f>
        <v>#N/A</v>
      </c>
      <c r="BE1533" s="50" t="e">
        <f>VLOOKUP(Audit!I298,$V$13:$AE$22,9,FALSE) &amp; IF(Audit!I298=10,Audit!W298,"") &amp; IF(Audit!I298&lt;&gt;1,U1533,"")</f>
        <v>#N/A</v>
      </c>
      <c r="BF1533" s="47" t="e">
        <f t="shared" si="716"/>
        <v>#N/A</v>
      </c>
      <c r="BG1533" s="50" t="e">
        <f>VLOOKUP(Audit!J298,$V$3:$AE$12,10,FALSE) &amp; Audit!S298 &amp; IF(Audit!J298=10,Audit!V298,"")</f>
        <v>#N/A</v>
      </c>
      <c r="BH1533" s="50" t="e">
        <f>VLOOKUP(Audit!J298,$V$13:$AE$22,10,FALSE) &amp; IF(Audit!J298=10,Audit!W298,"") &amp; IF(Audit!J298&lt;&gt;1,U1533,"")</f>
        <v>#N/A</v>
      </c>
      <c r="BI1533" s="47" t="e">
        <f t="shared" si="717"/>
        <v>#N/A</v>
      </c>
      <c r="BJ1533" s="48" t="str">
        <f t="shared" si="718"/>
        <v/>
      </c>
      <c r="BK1533" s="48" t="str">
        <f t="shared" si="719"/>
        <v/>
      </c>
      <c r="BL1533" s="48" t="str">
        <f t="shared" si="720"/>
        <v/>
      </c>
      <c r="BM1533" s="48" t="str">
        <f t="shared" si="721"/>
        <v/>
      </c>
      <c r="BN1533" s="48" t="str">
        <f t="shared" si="722"/>
        <v/>
      </c>
      <c r="BO1533" s="48" t="str">
        <f t="shared" si="723"/>
        <v/>
      </c>
      <c r="BP1533" s="48" t="str">
        <f t="shared" si="724"/>
        <v/>
      </c>
      <c r="BQ1533" s="48" t="str">
        <f t="shared" si="725"/>
        <v/>
      </c>
      <c r="BR1533" s="48" t="str">
        <f t="shared" si="726"/>
        <v/>
      </c>
      <c r="BS1533" s="48" t="str">
        <f t="shared" si="727"/>
        <v/>
      </c>
      <c r="BT1533" s="48" t="str">
        <f t="shared" si="728"/>
        <v/>
      </c>
      <c r="BU1533" s="48" t="str">
        <f t="shared" si="729"/>
        <v/>
      </c>
    </row>
    <row r="1534" spans="1:73">
      <c r="A1534" s="10">
        <f>Audit!A299</f>
        <v>0</v>
      </c>
      <c r="B1534" s="10" t="e">
        <f t="shared" si="700"/>
        <v>#N/A</v>
      </c>
      <c r="C1534" s="17" t="e">
        <f>VLOOKUP(Audit!B299,$V$3:$AE$12,2,FALSE) &amp; VLOOKUP(Audit!B299,$V$13:$AE$22,2,FALSE)&amp; IF(Audit!B299=10,Audit!V299&amp;Audit!W299,"")</f>
        <v>#N/A</v>
      </c>
      <c r="D1534" s="17" t="e">
        <f>VLOOKUP(Audit!C299,$V$3:$AE$12,3,FALSE) &amp; VLOOKUP(Audit!C299,$V$13:$AE$22,3,FALSE) &amp;IF(Audit!C299=10,Audit!V299&amp;Audit!W299,"")</f>
        <v>#N/A</v>
      </c>
      <c r="E1534" s="17" t="e">
        <f>VLOOKUP(Audit!D299,$V$3:$AE$12,4,FALSE)&amp; Audit!T299 &amp; VLOOKUP(Audit!D299,$V$13:$AE$22,4,FALSE)&amp; IF(Audit!D299=10,Audit!V299&amp;Audit!W299,"")</f>
        <v>#N/A</v>
      </c>
      <c r="F1534" s="17" t="e">
        <f>VLOOKUP(Audit!E299,$V$3:$AE$12,5,FALSE) &amp; VLOOKUP(Audit!E299,$V$13:$AE$22,5,FALSE)&amp; IF(Audit!E299=10,Audit!V299&amp;Audit!W299,"")</f>
        <v>#N/A</v>
      </c>
      <c r="G1534" s="17" t="e">
        <f>VLOOKUP(Audit!F299,$V$3:$AE$12,6,FALSE) &amp; VLOOKUP(Audit!F299,$V$13:$AE$22,6,FALSE)&amp; IF(Audit!F299=10,Audit!V299&amp;Audit!W299,"")</f>
        <v>#N/A</v>
      </c>
      <c r="H1534" s="17" t="e">
        <f>VLOOKUP(Audit!G299,$V$3:$AE$12,7,FALSE) &amp; VLOOKUP(Audit!G299,$V$13:$AE$22,7,FALSE)&amp;IF(Audit!G299=10,Audit!V299&amp;Audit!W299,"")</f>
        <v>#N/A</v>
      </c>
      <c r="I1534" s="17" t="e">
        <f>VLOOKUP(Audit!H299,$V$3:$AE$12,8,FALSE) &amp; Audit!U299 &amp; VLOOKUP(Audit!H299,$V$13:$AE$22,8,FALSE)&amp;IF(Audit!H299=10,Audit!V299&amp;Audit!W299,"")</f>
        <v>#N/A</v>
      </c>
      <c r="J1534" s="17" t="e">
        <f>VLOOKUP(Audit!I299,$V$3:$AE$12,9,FALSE) &amp; VLOOKUP(Audit!I299,$V$13:$AE$22,9,FALSE) &amp; IF(Audit!I299=10,Audit!V299&amp;Audit!W299,"") &amp; IF(Audit!I299&lt;&gt;1,U1534,"")</f>
        <v>#N/A</v>
      </c>
      <c r="K1534" s="17" t="e">
        <f>VLOOKUP(Audit!J299,$V$3:$AE$12,10,FALSE) &amp; Audit!S299 &amp; VLOOKUP(Audit!J299,$V$13:$AE$22,10,FALSE) &amp; IF(Audit!J299=10,Audit!V299&amp;Audit!W299,"") &amp; IF(Audit!J299&lt;&gt;1,U1534,"")</f>
        <v>#N/A</v>
      </c>
      <c r="L1534" s="10">
        <f>Audit!K299</f>
        <v>0</v>
      </c>
      <c r="M1534" s="10" t="e">
        <f t="shared" si="701"/>
        <v>#N/A</v>
      </c>
      <c r="N1534" s="10" t="e">
        <f t="shared" si="702"/>
        <v>#N/A</v>
      </c>
      <c r="O1534" s="10" t="e">
        <f t="shared" si="703"/>
        <v>#N/A</v>
      </c>
      <c r="P1534" s="10" t="e">
        <f t="shared" si="704"/>
        <v>#N/A</v>
      </c>
      <c r="Q1534" s="10" t="e">
        <f t="shared" si="705"/>
        <v>#N/A</v>
      </c>
      <c r="R1534" s="10" t="e">
        <f t="shared" si="706"/>
        <v>#N/A</v>
      </c>
      <c r="S1534" s="10" t="e">
        <f t="shared" si="707"/>
        <v>#N/A</v>
      </c>
      <c r="T1534" s="10" t="e">
        <f t="shared" si="708"/>
        <v>#N/A</v>
      </c>
      <c r="U1534" s="17" t="str">
        <f>IF(Audit!M299="","",VLOOKUP(Audit!M299,$W$26:$X$35,2,FALSE)) &amp; Audit!N299 &amp; IF(Audit!O299="","",IF(Audit!N299&lt;=1.4,VLOOKUP(Audit!O299,$W$38:X1579,2,FALSE),VLOOKUP(Audit!O299,$W$51:$X$61,2,FALSE))) &amp; IF(Audit!P299="","",VLOOKUP(Audit!P299,$Y$26:$Z$35,2,FALSE) &amp; Audit!Q299 &amp; IF(Audit!O299="","",IF(Audit!Q299&lt;=1.4,VLOOKUP(Audit!R299,$Y$38:$Z$48,2,FALSE),VLOOKUP(Audit!R299,$Y$51:$Z$61,2,FALSE))))</f>
        <v/>
      </c>
      <c r="V1534" s="21"/>
      <c r="AH1534" s="49">
        <f>Audit!A299</f>
        <v>0</v>
      </c>
      <c r="AI1534" s="50" t="e">
        <f>VLOOKUP(Audit!B299,$V$3:$AE$12,2,FALSE)&amp; IF(Audit!B299=10,Audit!V299,"")</f>
        <v>#N/A</v>
      </c>
      <c r="AJ1534" s="50" t="e">
        <f>VLOOKUP(Audit!B299,$V$13:$AE$22,2,FALSE)&amp; IF(Audit!B299=10,Audit!W299,"")</f>
        <v>#N/A</v>
      </c>
      <c r="AK1534" s="47" t="e">
        <f t="shared" si="709"/>
        <v>#N/A</v>
      </c>
      <c r="AL1534" s="50" t="e">
        <f>VLOOKUP(Audit!C299,$V$3:$AE$12,3,FALSE)&amp; IF(Audit!C299=10,Audit!V299,"")</f>
        <v>#N/A</v>
      </c>
      <c r="AM1534" s="50" t="e">
        <f>VLOOKUP(Audit!C299,$V$13:$AE$22,3,FALSE)&amp; IF(Audit!C299=10,Audit!W299,"")</f>
        <v>#N/A</v>
      </c>
      <c r="AN1534" s="47" t="e">
        <f t="shared" si="710"/>
        <v>#N/A</v>
      </c>
      <c r="AO1534" s="50" t="e">
        <f>VLOOKUP(Audit!D299,$V$3:$AE$12,4,FALSE) &amp;  Audit!T299 &amp; IF(Audit!D299=10,Audit!V299,"")</f>
        <v>#N/A</v>
      </c>
      <c r="AP1534" s="50" t="e">
        <f>VLOOKUP(Audit!D299,$V$13:$AE$22,4,FALSE)&amp; IF(Audit!D299=10,Audit!W299,"")</f>
        <v>#N/A</v>
      </c>
      <c r="AQ1534" s="47" t="e">
        <f t="shared" si="711"/>
        <v>#N/A</v>
      </c>
      <c r="AR1534" s="50" t="e">
        <f>VLOOKUP(Audit!E299,$V$3:$AE$12,5,FALSE)&amp; IF(Audit!E299=10,Audit!V299,"")</f>
        <v>#N/A</v>
      </c>
      <c r="AS1534" s="50" t="e">
        <f>VLOOKUP(Audit!E299,$V$13:$AE$22,5,FALSE)&amp; IF(Audit!E299=10,Audit!W299,"")</f>
        <v>#N/A</v>
      </c>
      <c r="AT1534" s="47" t="e">
        <f t="shared" si="712"/>
        <v>#N/A</v>
      </c>
      <c r="AU1534" s="50" t="e">
        <f>VLOOKUP(Audit!F299,$V$3:$AE$12,6,FALSE)&amp; IF(Audit!F299=10,Audit!V299,"")</f>
        <v>#N/A</v>
      </c>
      <c r="AV1534" s="50" t="e">
        <f>VLOOKUP(Audit!F299,$V$13:$AE$22,6,FALSE)&amp; IF(Audit!F299=10,Audit!W299,"")</f>
        <v>#N/A</v>
      </c>
      <c r="AW1534" s="47" t="e">
        <f t="shared" si="713"/>
        <v>#N/A</v>
      </c>
      <c r="AX1534" s="50" t="e">
        <f>VLOOKUP(Audit!G299,$V$3:$AE$12,7,FALSE)&amp; IF(Audit!G299=10,Audit!V299,"")</f>
        <v>#N/A</v>
      </c>
      <c r="AY1534" s="50" t="e">
        <f>VLOOKUP(Audit!G299,$V$13:$AE$22,7,FALSE) &amp; IF(Audit!G299=10,Audit!W299,"")</f>
        <v>#N/A</v>
      </c>
      <c r="AZ1534" s="47" t="e">
        <f t="shared" si="714"/>
        <v>#N/A</v>
      </c>
      <c r="BA1534" s="50" t="e">
        <f>VLOOKUP(Audit!H299,$V$3:$AE$12,8,FALSE)&amp; Audit!U299 &amp; IF(Audit!H299=10,Audit!V299,"")</f>
        <v>#N/A</v>
      </c>
      <c r="BB1534" s="50" t="e">
        <f>VLOOKUP(Audit!H299,$V$13:$AE$22,8,FALSE) &amp; IF(Audit!H299=10,Audit!W299,"")</f>
        <v>#N/A</v>
      </c>
      <c r="BC1534" s="47" t="e">
        <f t="shared" si="715"/>
        <v>#N/A</v>
      </c>
      <c r="BD1534" s="50" t="e">
        <f>VLOOKUP(Audit!I299,$V$3:$AE$12,9,FALSE)&amp; IF(Audit!I299=10,Audit!V299,"")</f>
        <v>#N/A</v>
      </c>
      <c r="BE1534" s="50" t="e">
        <f>VLOOKUP(Audit!I299,$V$13:$AE$22,9,FALSE) &amp; IF(Audit!I299=10,Audit!W299,"") &amp; IF(Audit!I299&lt;&gt;1,U1534,"")</f>
        <v>#N/A</v>
      </c>
      <c r="BF1534" s="47" t="e">
        <f t="shared" si="716"/>
        <v>#N/A</v>
      </c>
      <c r="BG1534" s="50" t="e">
        <f>VLOOKUP(Audit!J299,$V$3:$AE$12,10,FALSE) &amp; Audit!S299 &amp; IF(Audit!J299=10,Audit!V299,"")</f>
        <v>#N/A</v>
      </c>
      <c r="BH1534" s="50" t="e">
        <f>VLOOKUP(Audit!J299,$V$13:$AE$22,10,FALSE) &amp; IF(Audit!J299=10,Audit!W299,"") &amp; IF(Audit!J299&lt;&gt;1,U1534,"")</f>
        <v>#N/A</v>
      </c>
      <c r="BI1534" s="47" t="e">
        <f t="shared" si="717"/>
        <v>#N/A</v>
      </c>
      <c r="BJ1534" s="48" t="str">
        <f t="shared" si="718"/>
        <v/>
      </c>
      <c r="BK1534" s="48" t="str">
        <f t="shared" si="719"/>
        <v/>
      </c>
      <c r="BL1534" s="48" t="str">
        <f t="shared" si="720"/>
        <v/>
      </c>
      <c r="BM1534" s="48" t="str">
        <f t="shared" si="721"/>
        <v/>
      </c>
      <c r="BN1534" s="48" t="str">
        <f t="shared" si="722"/>
        <v/>
      </c>
      <c r="BO1534" s="48" t="str">
        <f t="shared" si="723"/>
        <v/>
      </c>
      <c r="BP1534" s="48" t="str">
        <f t="shared" si="724"/>
        <v/>
      </c>
      <c r="BQ1534" s="48" t="str">
        <f t="shared" si="725"/>
        <v/>
      </c>
      <c r="BR1534" s="48" t="str">
        <f t="shared" si="726"/>
        <v/>
      </c>
      <c r="BS1534" s="48" t="str">
        <f t="shared" si="727"/>
        <v/>
      </c>
      <c r="BT1534" s="48" t="str">
        <f t="shared" si="728"/>
        <v/>
      </c>
      <c r="BU1534" s="48" t="str">
        <f t="shared" si="729"/>
        <v/>
      </c>
    </row>
    <row r="1535" spans="1:73">
      <c r="A1535" s="10">
        <f>Audit!A300</f>
        <v>0</v>
      </c>
      <c r="B1535" s="10" t="e">
        <f t="shared" si="700"/>
        <v>#N/A</v>
      </c>
      <c r="C1535" s="17" t="e">
        <f>VLOOKUP(Audit!B300,$V$3:$AE$12,2,FALSE) &amp; VLOOKUP(Audit!B300,$V$13:$AE$22,2,FALSE)&amp; IF(Audit!B300=10,Audit!V300&amp;Audit!W300,"")</f>
        <v>#N/A</v>
      </c>
      <c r="D1535" s="17" t="e">
        <f>VLOOKUP(Audit!C300,$V$3:$AE$12,3,FALSE) &amp; VLOOKUP(Audit!C300,$V$13:$AE$22,3,FALSE) &amp;IF(Audit!C300=10,Audit!V300&amp;Audit!W300,"")</f>
        <v>#N/A</v>
      </c>
      <c r="E1535" s="17" t="e">
        <f>VLOOKUP(Audit!D300,$V$3:$AE$12,4,FALSE)&amp; Audit!T300 &amp; VLOOKUP(Audit!D300,$V$13:$AE$22,4,FALSE)&amp; IF(Audit!D300=10,Audit!V300&amp;Audit!W300,"")</f>
        <v>#N/A</v>
      </c>
      <c r="F1535" s="17" t="e">
        <f>VLOOKUP(Audit!E300,$V$3:$AE$12,5,FALSE) &amp; VLOOKUP(Audit!E300,$V$13:$AE$22,5,FALSE)&amp; IF(Audit!E300=10,Audit!V300&amp;Audit!W300,"")</f>
        <v>#N/A</v>
      </c>
      <c r="G1535" s="17" t="e">
        <f>VLOOKUP(Audit!F300,$V$3:$AE$12,6,FALSE) &amp; VLOOKUP(Audit!F300,$V$13:$AE$22,6,FALSE)&amp; IF(Audit!F300=10,Audit!V300&amp;Audit!W300,"")</f>
        <v>#N/A</v>
      </c>
      <c r="H1535" s="17" t="e">
        <f>VLOOKUP(Audit!G300,$V$3:$AE$12,7,FALSE) &amp; VLOOKUP(Audit!G300,$V$13:$AE$22,7,FALSE)&amp;IF(Audit!G300=10,Audit!V300&amp;Audit!W300,"")</f>
        <v>#N/A</v>
      </c>
      <c r="I1535" s="17" t="e">
        <f>VLOOKUP(Audit!H300,$V$3:$AE$12,8,FALSE) &amp; Audit!U300 &amp; VLOOKUP(Audit!H300,$V$13:$AE$22,8,FALSE)&amp;IF(Audit!H300=10,Audit!V300&amp;Audit!W300,"")</f>
        <v>#N/A</v>
      </c>
      <c r="J1535" s="17" t="e">
        <f>VLOOKUP(Audit!I300,$V$3:$AE$12,9,FALSE) &amp; VLOOKUP(Audit!I300,$V$13:$AE$22,9,FALSE) &amp; IF(Audit!I300=10,Audit!V300&amp;Audit!W300,"") &amp; IF(Audit!I300&lt;&gt;1,U1535,"")</f>
        <v>#N/A</v>
      </c>
      <c r="K1535" s="17" t="e">
        <f>VLOOKUP(Audit!J300,$V$3:$AE$12,10,FALSE) &amp; Audit!S300 &amp; VLOOKUP(Audit!J300,$V$13:$AE$22,10,FALSE) &amp; IF(Audit!J300=10,Audit!V300&amp;Audit!W300,"") &amp; IF(Audit!J300&lt;&gt;1,U1535,"")</f>
        <v>#N/A</v>
      </c>
      <c r="L1535" s="10">
        <f>Audit!K300</f>
        <v>0</v>
      </c>
      <c r="M1535" s="10" t="e">
        <f t="shared" si="701"/>
        <v>#N/A</v>
      </c>
      <c r="N1535" s="10" t="e">
        <f t="shared" si="702"/>
        <v>#N/A</v>
      </c>
      <c r="O1535" s="10" t="e">
        <f t="shared" si="703"/>
        <v>#N/A</v>
      </c>
      <c r="P1535" s="10" t="e">
        <f t="shared" si="704"/>
        <v>#N/A</v>
      </c>
      <c r="Q1535" s="10" t="e">
        <f t="shared" si="705"/>
        <v>#N/A</v>
      </c>
      <c r="R1535" s="10" t="e">
        <f t="shared" si="706"/>
        <v>#N/A</v>
      </c>
      <c r="S1535" s="10" t="e">
        <f t="shared" si="707"/>
        <v>#N/A</v>
      </c>
      <c r="T1535" s="10" t="e">
        <f t="shared" si="708"/>
        <v>#N/A</v>
      </c>
      <c r="U1535" s="17" t="str">
        <f>IF(Audit!M300="","",VLOOKUP(Audit!M300,$W$26:$X$35,2,FALSE)) &amp; Audit!N300 &amp; IF(Audit!O300="","",IF(Audit!N300&lt;=1.4,VLOOKUP(Audit!O300,$W$38:X1580,2,FALSE),VLOOKUP(Audit!O300,$W$51:$X$61,2,FALSE))) &amp; IF(Audit!P300="","",VLOOKUP(Audit!P300,$Y$26:$Z$35,2,FALSE) &amp; Audit!Q300 &amp; IF(Audit!O300="","",IF(Audit!Q300&lt;=1.4,VLOOKUP(Audit!R300,$Y$38:$Z$48,2,FALSE),VLOOKUP(Audit!R300,$Y$51:$Z$61,2,FALSE))))</f>
        <v/>
      </c>
      <c r="V1535" s="21"/>
      <c r="AH1535" s="49">
        <f>Audit!A300</f>
        <v>0</v>
      </c>
      <c r="AI1535" s="50" t="e">
        <f>VLOOKUP(Audit!B300,$V$3:$AE$12,2,FALSE)&amp; IF(Audit!B300=10,Audit!V300,"")</f>
        <v>#N/A</v>
      </c>
      <c r="AJ1535" s="50" t="e">
        <f>VLOOKUP(Audit!B300,$V$13:$AE$22,2,FALSE)&amp; IF(Audit!B300=10,Audit!W300,"")</f>
        <v>#N/A</v>
      </c>
      <c r="AK1535" s="47" t="e">
        <f t="shared" si="709"/>
        <v>#N/A</v>
      </c>
      <c r="AL1535" s="50" t="e">
        <f>VLOOKUP(Audit!C300,$V$3:$AE$12,3,FALSE)&amp; IF(Audit!C300=10,Audit!V300,"")</f>
        <v>#N/A</v>
      </c>
      <c r="AM1535" s="50" t="e">
        <f>VLOOKUP(Audit!C300,$V$13:$AE$22,3,FALSE)&amp; IF(Audit!C300=10,Audit!W300,"")</f>
        <v>#N/A</v>
      </c>
      <c r="AN1535" s="47" t="e">
        <f t="shared" si="710"/>
        <v>#N/A</v>
      </c>
      <c r="AO1535" s="50" t="e">
        <f>VLOOKUP(Audit!D300,$V$3:$AE$12,4,FALSE) &amp;  Audit!T300 &amp; IF(Audit!D300=10,Audit!V300,"")</f>
        <v>#N/A</v>
      </c>
      <c r="AP1535" s="50" t="e">
        <f>VLOOKUP(Audit!D300,$V$13:$AE$22,4,FALSE)&amp; IF(Audit!D300=10,Audit!W300,"")</f>
        <v>#N/A</v>
      </c>
      <c r="AQ1535" s="47" t="e">
        <f t="shared" si="711"/>
        <v>#N/A</v>
      </c>
      <c r="AR1535" s="50" t="e">
        <f>VLOOKUP(Audit!E300,$V$3:$AE$12,5,FALSE)&amp; IF(Audit!E300=10,Audit!V300,"")</f>
        <v>#N/A</v>
      </c>
      <c r="AS1535" s="50" t="e">
        <f>VLOOKUP(Audit!E300,$V$13:$AE$22,5,FALSE)&amp; IF(Audit!E300=10,Audit!W300,"")</f>
        <v>#N/A</v>
      </c>
      <c r="AT1535" s="47" t="e">
        <f t="shared" si="712"/>
        <v>#N/A</v>
      </c>
      <c r="AU1535" s="50" t="e">
        <f>VLOOKUP(Audit!F300,$V$3:$AE$12,6,FALSE)&amp; IF(Audit!F300=10,Audit!V300,"")</f>
        <v>#N/A</v>
      </c>
      <c r="AV1535" s="50" t="e">
        <f>VLOOKUP(Audit!F300,$V$13:$AE$22,6,FALSE)&amp; IF(Audit!F300=10,Audit!W300,"")</f>
        <v>#N/A</v>
      </c>
      <c r="AW1535" s="47" t="e">
        <f t="shared" si="713"/>
        <v>#N/A</v>
      </c>
      <c r="AX1535" s="50" t="e">
        <f>VLOOKUP(Audit!G300,$V$3:$AE$12,7,FALSE)&amp; IF(Audit!G300=10,Audit!V300,"")</f>
        <v>#N/A</v>
      </c>
      <c r="AY1535" s="50" t="e">
        <f>VLOOKUP(Audit!G300,$V$13:$AE$22,7,FALSE) &amp; IF(Audit!G300=10,Audit!W300,"")</f>
        <v>#N/A</v>
      </c>
      <c r="AZ1535" s="47" t="e">
        <f t="shared" si="714"/>
        <v>#N/A</v>
      </c>
      <c r="BA1535" s="50" t="e">
        <f>VLOOKUP(Audit!H300,$V$3:$AE$12,8,FALSE)&amp; Audit!U300 &amp; IF(Audit!H300=10,Audit!V300,"")</f>
        <v>#N/A</v>
      </c>
      <c r="BB1535" s="50" t="e">
        <f>VLOOKUP(Audit!H300,$V$13:$AE$22,8,FALSE) &amp; IF(Audit!H300=10,Audit!W300,"")</f>
        <v>#N/A</v>
      </c>
      <c r="BC1535" s="47" t="e">
        <f t="shared" si="715"/>
        <v>#N/A</v>
      </c>
      <c r="BD1535" s="50" t="e">
        <f>VLOOKUP(Audit!I300,$V$3:$AE$12,9,FALSE)&amp; IF(Audit!I300=10,Audit!V300,"")</f>
        <v>#N/A</v>
      </c>
      <c r="BE1535" s="50" t="e">
        <f>VLOOKUP(Audit!I300,$V$13:$AE$22,9,FALSE) &amp; IF(Audit!I300=10,Audit!W300,"") &amp; IF(Audit!I300&lt;&gt;1,U1535,"")</f>
        <v>#N/A</v>
      </c>
      <c r="BF1535" s="47" t="e">
        <f t="shared" si="716"/>
        <v>#N/A</v>
      </c>
      <c r="BG1535" s="50" t="e">
        <f>VLOOKUP(Audit!J300,$V$3:$AE$12,10,FALSE) &amp; Audit!S300 &amp; IF(Audit!J300=10,Audit!V300,"")</f>
        <v>#N/A</v>
      </c>
      <c r="BH1535" s="50" t="e">
        <f>VLOOKUP(Audit!J300,$V$13:$AE$22,10,FALSE) &amp; IF(Audit!J300=10,Audit!W300,"") &amp; IF(Audit!J300&lt;&gt;1,U1535,"")</f>
        <v>#N/A</v>
      </c>
      <c r="BI1535" s="47" t="e">
        <f t="shared" si="717"/>
        <v>#N/A</v>
      </c>
      <c r="BJ1535" s="48" t="str">
        <f t="shared" si="718"/>
        <v/>
      </c>
      <c r="BK1535" s="48" t="str">
        <f t="shared" si="719"/>
        <v/>
      </c>
      <c r="BL1535" s="48" t="str">
        <f t="shared" si="720"/>
        <v/>
      </c>
      <c r="BM1535" s="48" t="str">
        <f t="shared" si="721"/>
        <v/>
      </c>
      <c r="BN1535" s="48" t="str">
        <f t="shared" si="722"/>
        <v/>
      </c>
      <c r="BO1535" s="48" t="str">
        <f t="shared" si="723"/>
        <v/>
      </c>
      <c r="BP1535" s="48" t="str">
        <f t="shared" si="724"/>
        <v/>
      </c>
      <c r="BQ1535" s="48" t="str">
        <f t="shared" si="725"/>
        <v/>
      </c>
      <c r="BR1535" s="48" t="str">
        <f t="shared" si="726"/>
        <v/>
      </c>
      <c r="BS1535" s="48" t="str">
        <f t="shared" si="727"/>
        <v/>
      </c>
      <c r="BT1535" s="48" t="str">
        <f t="shared" si="728"/>
        <v/>
      </c>
      <c r="BU1535" s="48" t="str">
        <f t="shared" si="729"/>
        <v/>
      </c>
    </row>
    <row r="1536" spans="1:73">
      <c r="A1536" s="10">
        <f>Audit!A301</f>
        <v>0</v>
      </c>
      <c r="B1536" s="10" t="e">
        <f t="shared" si="700"/>
        <v>#N/A</v>
      </c>
      <c r="C1536" s="17" t="e">
        <f>VLOOKUP(Audit!B301,$V$3:$AE$12,2,FALSE) &amp; VLOOKUP(Audit!B301,$V$13:$AE$22,2,FALSE)&amp; IF(Audit!B301=10,Audit!V301&amp;Audit!W301,"")</f>
        <v>#N/A</v>
      </c>
      <c r="D1536" s="17" t="e">
        <f>VLOOKUP(Audit!C301,$V$3:$AE$12,3,FALSE) &amp; VLOOKUP(Audit!C301,$V$13:$AE$22,3,FALSE) &amp;IF(Audit!C301=10,Audit!V301&amp;Audit!W301,"")</f>
        <v>#N/A</v>
      </c>
      <c r="E1536" s="17" t="e">
        <f>VLOOKUP(Audit!D301,$V$3:$AE$12,4,FALSE)&amp; Audit!T301 &amp; VLOOKUP(Audit!D301,$V$13:$AE$22,4,FALSE)&amp; IF(Audit!D301=10,Audit!V301&amp;Audit!W301,"")</f>
        <v>#N/A</v>
      </c>
      <c r="F1536" s="17" t="e">
        <f>VLOOKUP(Audit!E301,$V$3:$AE$12,5,FALSE) &amp; VLOOKUP(Audit!E301,$V$13:$AE$22,5,FALSE)&amp; IF(Audit!E301=10,Audit!V301&amp;Audit!W301,"")</f>
        <v>#N/A</v>
      </c>
      <c r="G1536" s="17" t="e">
        <f>VLOOKUP(Audit!F301,$V$3:$AE$12,6,FALSE) &amp; VLOOKUP(Audit!F301,$V$13:$AE$22,6,FALSE)&amp; IF(Audit!F301=10,Audit!V301&amp;Audit!W301,"")</f>
        <v>#N/A</v>
      </c>
      <c r="H1536" s="17" t="e">
        <f>VLOOKUP(Audit!G301,$V$3:$AE$12,7,FALSE) &amp; VLOOKUP(Audit!G301,$V$13:$AE$22,7,FALSE)&amp;IF(Audit!G301=10,Audit!V301&amp;Audit!W301,"")</f>
        <v>#N/A</v>
      </c>
      <c r="I1536" s="17" t="e">
        <f>VLOOKUP(Audit!H301,$V$3:$AE$12,8,FALSE) &amp; Audit!U301 &amp; VLOOKUP(Audit!H301,$V$13:$AE$22,8,FALSE)&amp;IF(Audit!H301=10,Audit!V301&amp;Audit!W301,"")</f>
        <v>#N/A</v>
      </c>
      <c r="J1536" s="17" t="e">
        <f>VLOOKUP(Audit!I301,$V$3:$AE$12,9,FALSE) &amp; VLOOKUP(Audit!I301,$V$13:$AE$22,9,FALSE) &amp; IF(Audit!I301=10,Audit!V301&amp;Audit!W301,"") &amp; IF(Audit!I301&lt;&gt;1,U1536,"")</f>
        <v>#N/A</v>
      </c>
      <c r="K1536" s="17" t="e">
        <f>VLOOKUP(Audit!J301,$V$3:$AE$12,10,FALSE) &amp; Audit!S301 &amp; VLOOKUP(Audit!J301,$V$13:$AE$22,10,FALSE) &amp; IF(Audit!J301=10,Audit!V301&amp;Audit!W301,"") &amp; IF(Audit!J301&lt;&gt;1,U1536,"")</f>
        <v>#N/A</v>
      </c>
      <c r="L1536" s="10">
        <f>Audit!K301</f>
        <v>0</v>
      </c>
      <c r="M1536" s="10" t="e">
        <f t="shared" si="701"/>
        <v>#N/A</v>
      </c>
      <c r="N1536" s="10" t="e">
        <f t="shared" si="702"/>
        <v>#N/A</v>
      </c>
      <c r="O1536" s="10" t="e">
        <f t="shared" si="703"/>
        <v>#N/A</v>
      </c>
      <c r="P1536" s="10" t="e">
        <f t="shared" si="704"/>
        <v>#N/A</v>
      </c>
      <c r="Q1536" s="10" t="e">
        <f t="shared" si="705"/>
        <v>#N/A</v>
      </c>
      <c r="R1536" s="10" t="e">
        <f t="shared" si="706"/>
        <v>#N/A</v>
      </c>
      <c r="S1536" s="10" t="e">
        <f t="shared" si="707"/>
        <v>#N/A</v>
      </c>
      <c r="T1536" s="10" t="e">
        <f t="shared" si="708"/>
        <v>#N/A</v>
      </c>
      <c r="U1536" s="17" t="str">
        <f>IF(Audit!M301="","",VLOOKUP(Audit!M301,$W$26:$X$35,2,FALSE)) &amp; Audit!N301 &amp; IF(Audit!O301="","",IF(Audit!N301&lt;=1.4,VLOOKUP(Audit!O301,$W$38:X1581,2,FALSE),VLOOKUP(Audit!O301,$W$51:$X$61,2,FALSE))) &amp; IF(Audit!P301="","",VLOOKUP(Audit!P301,$Y$26:$Z$35,2,FALSE) &amp; Audit!Q301 &amp; IF(Audit!O301="","",IF(Audit!Q301&lt;=1.4,VLOOKUP(Audit!R301,$Y$38:$Z$48,2,FALSE),VLOOKUP(Audit!R301,$Y$51:$Z$61,2,FALSE))))</f>
        <v/>
      </c>
      <c r="V1536" s="21"/>
      <c r="AH1536" s="49">
        <f>Audit!A301</f>
        <v>0</v>
      </c>
      <c r="AI1536" s="50" t="e">
        <f>VLOOKUP(Audit!B301,$V$3:$AE$12,2,FALSE)&amp; IF(Audit!B301=10,Audit!V301,"")</f>
        <v>#N/A</v>
      </c>
      <c r="AJ1536" s="50" t="e">
        <f>VLOOKUP(Audit!B301,$V$13:$AE$22,2,FALSE)&amp; IF(Audit!B301=10,Audit!W301,"")</f>
        <v>#N/A</v>
      </c>
      <c r="AK1536" s="47" t="e">
        <f t="shared" si="709"/>
        <v>#N/A</v>
      </c>
      <c r="AL1536" s="50" t="e">
        <f>VLOOKUP(Audit!C301,$V$3:$AE$12,3,FALSE)&amp; IF(Audit!C301=10,Audit!V301,"")</f>
        <v>#N/A</v>
      </c>
      <c r="AM1536" s="50" t="e">
        <f>VLOOKUP(Audit!C301,$V$13:$AE$22,3,FALSE)&amp; IF(Audit!C301=10,Audit!W301,"")</f>
        <v>#N/A</v>
      </c>
      <c r="AN1536" s="47" t="e">
        <f t="shared" si="710"/>
        <v>#N/A</v>
      </c>
      <c r="AO1536" s="50" t="e">
        <f>VLOOKUP(Audit!D301,$V$3:$AE$12,4,FALSE) &amp;  Audit!T301 &amp; IF(Audit!D301=10,Audit!V301,"")</f>
        <v>#N/A</v>
      </c>
      <c r="AP1536" s="50" t="e">
        <f>VLOOKUP(Audit!D301,$V$13:$AE$22,4,FALSE)&amp; IF(Audit!D301=10,Audit!W301,"")</f>
        <v>#N/A</v>
      </c>
      <c r="AQ1536" s="47" t="e">
        <f t="shared" si="711"/>
        <v>#N/A</v>
      </c>
      <c r="AR1536" s="50" t="e">
        <f>VLOOKUP(Audit!E301,$V$3:$AE$12,5,FALSE)&amp; IF(Audit!E301=10,Audit!V301,"")</f>
        <v>#N/A</v>
      </c>
      <c r="AS1536" s="50" t="e">
        <f>VLOOKUP(Audit!E301,$V$13:$AE$22,5,FALSE)&amp; IF(Audit!E301=10,Audit!W301,"")</f>
        <v>#N/A</v>
      </c>
      <c r="AT1536" s="47" t="e">
        <f t="shared" si="712"/>
        <v>#N/A</v>
      </c>
      <c r="AU1536" s="50" t="e">
        <f>VLOOKUP(Audit!F301,$V$3:$AE$12,6,FALSE)&amp; IF(Audit!F301=10,Audit!V301,"")</f>
        <v>#N/A</v>
      </c>
      <c r="AV1536" s="50" t="e">
        <f>VLOOKUP(Audit!F301,$V$13:$AE$22,6,FALSE)&amp; IF(Audit!F301=10,Audit!W301,"")</f>
        <v>#N/A</v>
      </c>
      <c r="AW1536" s="47" t="e">
        <f t="shared" si="713"/>
        <v>#N/A</v>
      </c>
      <c r="AX1536" s="50" t="e">
        <f>VLOOKUP(Audit!G301,$V$3:$AE$12,7,FALSE)&amp; IF(Audit!G301=10,Audit!V301,"")</f>
        <v>#N/A</v>
      </c>
      <c r="AY1536" s="50" t="e">
        <f>VLOOKUP(Audit!G301,$V$13:$AE$22,7,FALSE) &amp; IF(Audit!G301=10,Audit!W301,"")</f>
        <v>#N/A</v>
      </c>
      <c r="AZ1536" s="47" t="e">
        <f t="shared" si="714"/>
        <v>#N/A</v>
      </c>
      <c r="BA1536" s="50" t="e">
        <f>VLOOKUP(Audit!H301,$V$3:$AE$12,8,FALSE)&amp; Audit!U301 &amp; IF(Audit!H301=10,Audit!V301,"")</f>
        <v>#N/A</v>
      </c>
      <c r="BB1536" s="50" t="e">
        <f>VLOOKUP(Audit!H301,$V$13:$AE$22,8,FALSE) &amp; IF(Audit!H301=10,Audit!W301,"")</f>
        <v>#N/A</v>
      </c>
      <c r="BC1536" s="47" t="e">
        <f t="shared" si="715"/>
        <v>#N/A</v>
      </c>
      <c r="BD1536" s="50" t="e">
        <f>VLOOKUP(Audit!I301,$V$3:$AE$12,9,FALSE)&amp; IF(Audit!I301=10,Audit!V301,"")</f>
        <v>#N/A</v>
      </c>
      <c r="BE1536" s="50" t="e">
        <f>VLOOKUP(Audit!I301,$V$13:$AE$22,9,FALSE) &amp; IF(Audit!I301=10,Audit!W301,"") &amp; IF(Audit!I301&lt;&gt;1,U1536,"")</f>
        <v>#N/A</v>
      </c>
      <c r="BF1536" s="47" t="e">
        <f t="shared" si="716"/>
        <v>#N/A</v>
      </c>
      <c r="BG1536" s="50" t="e">
        <f>VLOOKUP(Audit!J301,$V$3:$AE$12,10,FALSE) &amp; Audit!S301 &amp; IF(Audit!J301=10,Audit!V301,"")</f>
        <v>#N/A</v>
      </c>
      <c r="BH1536" s="50" t="e">
        <f>VLOOKUP(Audit!J301,$V$13:$AE$22,10,FALSE) &amp; IF(Audit!J301=10,Audit!W301,"") &amp; IF(Audit!J301&lt;&gt;1,U1536,"")</f>
        <v>#N/A</v>
      </c>
      <c r="BI1536" s="47" t="e">
        <f t="shared" si="717"/>
        <v>#N/A</v>
      </c>
      <c r="BJ1536" s="48" t="str">
        <f t="shared" si="718"/>
        <v/>
      </c>
      <c r="BK1536" s="48" t="str">
        <f t="shared" si="719"/>
        <v/>
      </c>
      <c r="BL1536" s="48" t="str">
        <f t="shared" si="720"/>
        <v/>
      </c>
      <c r="BM1536" s="48" t="str">
        <f t="shared" si="721"/>
        <v/>
      </c>
      <c r="BN1536" s="48" t="str">
        <f t="shared" si="722"/>
        <v/>
      </c>
      <c r="BO1536" s="48" t="str">
        <f t="shared" si="723"/>
        <v/>
      </c>
      <c r="BP1536" s="48" t="str">
        <f t="shared" si="724"/>
        <v/>
      </c>
      <c r="BQ1536" s="48" t="str">
        <f t="shared" si="725"/>
        <v/>
      </c>
      <c r="BR1536" s="48" t="str">
        <f t="shared" si="726"/>
        <v/>
      </c>
      <c r="BS1536" s="48" t="str">
        <f t="shared" si="727"/>
        <v/>
      </c>
      <c r="BT1536" s="48" t="str">
        <f t="shared" si="728"/>
        <v/>
      </c>
      <c r="BU1536" s="48" t="str">
        <f t="shared" si="729"/>
        <v/>
      </c>
    </row>
    <row r="1537" spans="1:73">
      <c r="A1537" s="10">
        <f>Audit!A302</f>
        <v>0</v>
      </c>
      <c r="B1537" s="10" t="e">
        <f t="shared" si="700"/>
        <v>#N/A</v>
      </c>
      <c r="C1537" s="17" t="e">
        <f>VLOOKUP(Audit!B302,$V$3:$AE$12,2,FALSE) &amp; VLOOKUP(Audit!B302,$V$13:$AE$22,2,FALSE)&amp; IF(Audit!B302=10,Audit!V302&amp;Audit!W302,"")</f>
        <v>#N/A</v>
      </c>
      <c r="D1537" s="17" t="e">
        <f>VLOOKUP(Audit!C302,$V$3:$AE$12,3,FALSE) &amp; VLOOKUP(Audit!C302,$V$13:$AE$22,3,FALSE) &amp;IF(Audit!C302=10,Audit!V302&amp;Audit!W302,"")</f>
        <v>#N/A</v>
      </c>
      <c r="E1537" s="17" t="e">
        <f>VLOOKUP(Audit!D302,$V$3:$AE$12,4,FALSE)&amp; Audit!T302 &amp; VLOOKUP(Audit!D302,$V$13:$AE$22,4,FALSE)&amp; IF(Audit!D302=10,Audit!V302&amp;Audit!W302,"")</f>
        <v>#N/A</v>
      </c>
      <c r="F1537" s="17" t="e">
        <f>VLOOKUP(Audit!E302,$V$3:$AE$12,5,FALSE) &amp; VLOOKUP(Audit!E302,$V$13:$AE$22,5,FALSE)&amp; IF(Audit!E302=10,Audit!V302&amp;Audit!W302,"")</f>
        <v>#N/A</v>
      </c>
      <c r="G1537" s="17" t="e">
        <f>VLOOKUP(Audit!F302,$V$3:$AE$12,6,FALSE) &amp; VLOOKUP(Audit!F302,$V$13:$AE$22,6,FALSE)&amp; IF(Audit!F302=10,Audit!V302&amp;Audit!W302,"")</f>
        <v>#N/A</v>
      </c>
      <c r="H1537" s="17" t="e">
        <f>VLOOKUP(Audit!G302,$V$3:$AE$12,7,FALSE) &amp; VLOOKUP(Audit!G302,$V$13:$AE$22,7,FALSE)&amp;IF(Audit!G302=10,Audit!V302&amp;Audit!W302,"")</f>
        <v>#N/A</v>
      </c>
      <c r="I1537" s="17" t="e">
        <f>VLOOKUP(Audit!H302,$V$3:$AE$12,8,FALSE) &amp; Audit!U302 &amp; VLOOKUP(Audit!H302,$V$13:$AE$22,8,FALSE)&amp;IF(Audit!H302=10,Audit!V302&amp;Audit!W302,"")</f>
        <v>#N/A</v>
      </c>
      <c r="J1537" s="17" t="e">
        <f>VLOOKUP(Audit!I302,$V$3:$AE$12,9,FALSE) &amp; VLOOKUP(Audit!I302,$V$13:$AE$22,9,FALSE) &amp; IF(Audit!I302=10,Audit!V302&amp;Audit!W302,"") &amp; IF(Audit!I302&lt;&gt;1,U1537,"")</f>
        <v>#N/A</v>
      </c>
      <c r="K1537" s="17" t="e">
        <f>VLOOKUP(Audit!J302,$V$3:$AE$12,10,FALSE) &amp; Audit!S302 &amp; VLOOKUP(Audit!J302,$V$13:$AE$22,10,FALSE) &amp; IF(Audit!J302=10,Audit!V302&amp;Audit!W302,"") &amp; IF(Audit!J302&lt;&gt;1,U1537,"")</f>
        <v>#N/A</v>
      </c>
      <c r="L1537" s="10">
        <f>Audit!K302</f>
        <v>0</v>
      </c>
      <c r="M1537" s="10" t="e">
        <f t="shared" si="701"/>
        <v>#N/A</v>
      </c>
      <c r="N1537" s="10" t="e">
        <f t="shared" si="702"/>
        <v>#N/A</v>
      </c>
      <c r="O1537" s="10" t="e">
        <f t="shared" si="703"/>
        <v>#N/A</v>
      </c>
      <c r="P1537" s="10" t="e">
        <f t="shared" si="704"/>
        <v>#N/A</v>
      </c>
      <c r="Q1537" s="10" t="e">
        <f t="shared" si="705"/>
        <v>#N/A</v>
      </c>
      <c r="R1537" s="10" t="e">
        <f t="shared" si="706"/>
        <v>#N/A</v>
      </c>
      <c r="S1537" s="10" t="e">
        <f t="shared" si="707"/>
        <v>#N/A</v>
      </c>
      <c r="T1537" s="10" t="e">
        <f t="shared" si="708"/>
        <v>#N/A</v>
      </c>
      <c r="U1537" s="17" t="str">
        <f>IF(Audit!M302="","",VLOOKUP(Audit!M302,$W$26:$X$35,2,FALSE)) &amp; Audit!N302 &amp; IF(Audit!O302="","",IF(Audit!N302&lt;=1.4,VLOOKUP(Audit!O302,$W$38:X1582,2,FALSE),VLOOKUP(Audit!O302,$W$51:$X$61,2,FALSE))) &amp; IF(Audit!P302="","",VLOOKUP(Audit!P302,$Y$26:$Z$35,2,FALSE) &amp; Audit!Q302 &amp; IF(Audit!O302="","",IF(Audit!Q302&lt;=1.4,VLOOKUP(Audit!R302,$Y$38:$Z$48,2,FALSE),VLOOKUP(Audit!R302,$Y$51:$Z$61,2,FALSE))))</f>
        <v/>
      </c>
      <c r="V1537" s="21"/>
      <c r="AH1537" s="49">
        <f>Audit!A302</f>
        <v>0</v>
      </c>
      <c r="AI1537" s="50" t="e">
        <f>VLOOKUP(Audit!B302,$V$3:$AE$12,2,FALSE)&amp; IF(Audit!B302=10,Audit!V302,"")</f>
        <v>#N/A</v>
      </c>
      <c r="AJ1537" s="50" t="e">
        <f>VLOOKUP(Audit!B302,$V$13:$AE$22,2,FALSE)&amp; IF(Audit!B302=10,Audit!W302,"")</f>
        <v>#N/A</v>
      </c>
      <c r="AK1537" s="47" t="e">
        <f t="shared" si="709"/>
        <v>#N/A</v>
      </c>
      <c r="AL1537" s="50" t="e">
        <f>VLOOKUP(Audit!C302,$V$3:$AE$12,3,FALSE)&amp; IF(Audit!C302=10,Audit!V302,"")</f>
        <v>#N/A</v>
      </c>
      <c r="AM1537" s="50" t="e">
        <f>VLOOKUP(Audit!C302,$V$13:$AE$22,3,FALSE)&amp; IF(Audit!C302=10,Audit!W302,"")</f>
        <v>#N/A</v>
      </c>
      <c r="AN1537" s="47" t="e">
        <f t="shared" si="710"/>
        <v>#N/A</v>
      </c>
      <c r="AO1537" s="50" t="e">
        <f>VLOOKUP(Audit!D302,$V$3:$AE$12,4,FALSE) &amp;  Audit!T302 &amp; IF(Audit!D302=10,Audit!V302,"")</f>
        <v>#N/A</v>
      </c>
      <c r="AP1537" s="50" t="e">
        <f>VLOOKUP(Audit!D302,$V$13:$AE$22,4,FALSE)&amp; IF(Audit!D302=10,Audit!W302,"")</f>
        <v>#N/A</v>
      </c>
      <c r="AQ1537" s="47" t="e">
        <f t="shared" si="711"/>
        <v>#N/A</v>
      </c>
      <c r="AR1537" s="50" t="e">
        <f>VLOOKUP(Audit!E302,$V$3:$AE$12,5,FALSE)&amp; IF(Audit!E302=10,Audit!V302,"")</f>
        <v>#N/A</v>
      </c>
      <c r="AS1537" s="50" t="e">
        <f>VLOOKUP(Audit!E302,$V$13:$AE$22,5,FALSE)&amp; IF(Audit!E302=10,Audit!W302,"")</f>
        <v>#N/A</v>
      </c>
      <c r="AT1537" s="47" t="e">
        <f t="shared" si="712"/>
        <v>#N/A</v>
      </c>
      <c r="AU1537" s="50" t="e">
        <f>VLOOKUP(Audit!F302,$V$3:$AE$12,6,FALSE)&amp; IF(Audit!F302=10,Audit!V302,"")</f>
        <v>#N/A</v>
      </c>
      <c r="AV1537" s="50" t="e">
        <f>VLOOKUP(Audit!F302,$V$13:$AE$22,6,FALSE)&amp; IF(Audit!F302=10,Audit!W302,"")</f>
        <v>#N/A</v>
      </c>
      <c r="AW1537" s="47" t="e">
        <f t="shared" si="713"/>
        <v>#N/A</v>
      </c>
      <c r="AX1537" s="50" t="e">
        <f>VLOOKUP(Audit!G302,$V$3:$AE$12,7,FALSE)&amp; IF(Audit!G302=10,Audit!V302,"")</f>
        <v>#N/A</v>
      </c>
      <c r="AY1537" s="50" t="e">
        <f>VLOOKUP(Audit!G302,$V$13:$AE$22,7,FALSE) &amp; IF(Audit!G302=10,Audit!W302,"")</f>
        <v>#N/A</v>
      </c>
      <c r="AZ1537" s="47" t="e">
        <f t="shared" si="714"/>
        <v>#N/A</v>
      </c>
      <c r="BA1537" s="50" t="e">
        <f>VLOOKUP(Audit!H302,$V$3:$AE$12,8,FALSE)&amp; Audit!U302 &amp; IF(Audit!H302=10,Audit!V302,"")</f>
        <v>#N/A</v>
      </c>
      <c r="BB1537" s="50" t="e">
        <f>VLOOKUP(Audit!H302,$V$13:$AE$22,8,FALSE) &amp; IF(Audit!H302=10,Audit!W302,"")</f>
        <v>#N/A</v>
      </c>
      <c r="BC1537" s="47" t="e">
        <f t="shared" si="715"/>
        <v>#N/A</v>
      </c>
      <c r="BD1537" s="50" t="e">
        <f>VLOOKUP(Audit!I302,$V$3:$AE$12,9,FALSE)&amp; IF(Audit!I302=10,Audit!V302,"")</f>
        <v>#N/A</v>
      </c>
      <c r="BE1537" s="50" t="e">
        <f>VLOOKUP(Audit!I302,$V$13:$AE$22,9,FALSE) &amp; IF(Audit!I302=10,Audit!W302,"") &amp; IF(Audit!I302&lt;&gt;1,U1537,"")</f>
        <v>#N/A</v>
      </c>
      <c r="BF1537" s="47" t="e">
        <f t="shared" si="716"/>
        <v>#N/A</v>
      </c>
      <c r="BG1537" s="50" t="e">
        <f>VLOOKUP(Audit!J302,$V$3:$AE$12,10,FALSE) &amp; Audit!S302 &amp; IF(Audit!J302=10,Audit!V302,"")</f>
        <v>#N/A</v>
      </c>
      <c r="BH1537" s="50" t="e">
        <f>VLOOKUP(Audit!J302,$V$13:$AE$22,10,FALSE) &amp; IF(Audit!J302=10,Audit!W302,"") &amp; IF(Audit!J302&lt;&gt;1,U1537,"")</f>
        <v>#N/A</v>
      </c>
      <c r="BI1537" s="47" t="e">
        <f t="shared" si="717"/>
        <v>#N/A</v>
      </c>
      <c r="BJ1537" s="48" t="str">
        <f t="shared" si="718"/>
        <v/>
      </c>
      <c r="BK1537" s="48" t="str">
        <f t="shared" si="719"/>
        <v/>
      </c>
      <c r="BL1537" s="48" t="str">
        <f t="shared" si="720"/>
        <v/>
      </c>
      <c r="BM1537" s="48" t="str">
        <f t="shared" si="721"/>
        <v/>
      </c>
      <c r="BN1537" s="48" t="str">
        <f t="shared" si="722"/>
        <v/>
      </c>
      <c r="BO1537" s="48" t="str">
        <f t="shared" si="723"/>
        <v/>
      </c>
      <c r="BP1537" s="48" t="str">
        <f t="shared" si="724"/>
        <v/>
      </c>
      <c r="BQ1537" s="48" t="str">
        <f t="shared" si="725"/>
        <v/>
      </c>
      <c r="BR1537" s="48" t="str">
        <f t="shared" si="726"/>
        <v/>
      </c>
      <c r="BS1537" s="48" t="str">
        <f t="shared" si="727"/>
        <v/>
      </c>
      <c r="BT1537" s="48" t="str">
        <f t="shared" si="728"/>
        <v/>
      </c>
      <c r="BU1537" s="48" t="str">
        <f t="shared" si="729"/>
        <v/>
      </c>
    </row>
    <row r="1538" spans="1:73">
      <c r="A1538" s="10">
        <f>Audit!A303</f>
        <v>0</v>
      </c>
      <c r="B1538" s="10" t="e">
        <f t="shared" si="700"/>
        <v>#N/A</v>
      </c>
      <c r="C1538" s="17" t="e">
        <f>VLOOKUP(Audit!B303,$V$3:$AE$12,2,FALSE) &amp; VLOOKUP(Audit!B303,$V$13:$AE$22,2,FALSE)&amp; IF(Audit!B303=10,Audit!V303&amp;Audit!W303,"")</f>
        <v>#N/A</v>
      </c>
      <c r="D1538" s="17" t="e">
        <f>VLOOKUP(Audit!C303,$V$3:$AE$12,3,FALSE) &amp; VLOOKUP(Audit!C303,$V$13:$AE$22,3,FALSE) &amp;IF(Audit!C303=10,Audit!V303&amp;Audit!W303,"")</f>
        <v>#N/A</v>
      </c>
      <c r="E1538" s="17" t="e">
        <f>VLOOKUP(Audit!D303,$V$3:$AE$12,4,FALSE)&amp; Audit!T303 &amp; VLOOKUP(Audit!D303,$V$13:$AE$22,4,FALSE)&amp; IF(Audit!D303=10,Audit!V303&amp;Audit!W303,"")</f>
        <v>#N/A</v>
      </c>
      <c r="F1538" s="17" t="e">
        <f>VLOOKUP(Audit!E303,$V$3:$AE$12,5,FALSE) &amp; VLOOKUP(Audit!E303,$V$13:$AE$22,5,FALSE)&amp; IF(Audit!E303=10,Audit!V303&amp;Audit!W303,"")</f>
        <v>#N/A</v>
      </c>
      <c r="G1538" s="17" t="e">
        <f>VLOOKUP(Audit!F303,$V$3:$AE$12,6,FALSE) &amp; VLOOKUP(Audit!F303,$V$13:$AE$22,6,FALSE)&amp; IF(Audit!F303=10,Audit!V303&amp;Audit!W303,"")</f>
        <v>#N/A</v>
      </c>
      <c r="H1538" s="17" t="e">
        <f>VLOOKUP(Audit!G303,$V$3:$AE$12,7,FALSE) &amp; VLOOKUP(Audit!G303,$V$13:$AE$22,7,FALSE)&amp;IF(Audit!G303=10,Audit!V303&amp;Audit!W303,"")</f>
        <v>#N/A</v>
      </c>
      <c r="I1538" s="17" t="e">
        <f>VLOOKUP(Audit!H303,$V$3:$AE$12,8,FALSE) &amp; Audit!U303 &amp; VLOOKUP(Audit!H303,$V$13:$AE$22,8,FALSE)&amp;IF(Audit!H303=10,Audit!V303&amp;Audit!W303,"")</f>
        <v>#N/A</v>
      </c>
      <c r="J1538" s="17" t="e">
        <f>VLOOKUP(Audit!I303,$V$3:$AE$12,9,FALSE) &amp; VLOOKUP(Audit!I303,$V$13:$AE$22,9,FALSE) &amp; IF(Audit!I303=10,Audit!V303&amp;Audit!W303,"") &amp; IF(Audit!I303&lt;&gt;1,U1538,"")</f>
        <v>#N/A</v>
      </c>
      <c r="K1538" s="17" t="e">
        <f>VLOOKUP(Audit!J303,$V$3:$AE$12,10,FALSE) &amp; Audit!S303 &amp; VLOOKUP(Audit!J303,$V$13:$AE$22,10,FALSE) &amp; IF(Audit!J303=10,Audit!V303&amp;Audit!W303,"") &amp; IF(Audit!J303&lt;&gt;1,U1538,"")</f>
        <v>#N/A</v>
      </c>
      <c r="L1538" s="10">
        <f>Audit!K303</f>
        <v>0</v>
      </c>
      <c r="M1538" s="10" t="e">
        <f t="shared" si="701"/>
        <v>#N/A</v>
      </c>
      <c r="N1538" s="10" t="e">
        <f t="shared" si="702"/>
        <v>#N/A</v>
      </c>
      <c r="O1538" s="10" t="e">
        <f t="shared" si="703"/>
        <v>#N/A</v>
      </c>
      <c r="P1538" s="10" t="e">
        <f t="shared" si="704"/>
        <v>#N/A</v>
      </c>
      <c r="Q1538" s="10" t="e">
        <f t="shared" si="705"/>
        <v>#N/A</v>
      </c>
      <c r="R1538" s="10" t="e">
        <f t="shared" si="706"/>
        <v>#N/A</v>
      </c>
      <c r="S1538" s="10" t="e">
        <f t="shared" si="707"/>
        <v>#N/A</v>
      </c>
      <c r="T1538" s="10" t="e">
        <f t="shared" si="708"/>
        <v>#N/A</v>
      </c>
      <c r="U1538" s="17" t="str">
        <f>IF(Audit!M303="","",VLOOKUP(Audit!M303,$W$26:$X$35,2,FALSE)) &amp; Audit!N303 &amp; IF(Audit!O303="","",IF(Audit!N303&lt;=1.4,VLOOKUP(Audit!O303,$W$38:X1583,2,FALSE),VLOOKUP(Audit!O303,$W$51:$X$61,2,FALSE))) &amp; IF(Audit!P303="","",VLOOKUP(Audit!P303,$Y$26:$Z$35,2,FALSE) &amp; Audit!Q303 &amp; IF(Audit!O303="","",IF(Audit!Q303&lt;=1.4,VLOOKUP(Audit!R303,$Y$38:$Z$48,2,FALSE),VLOOKUP(Audit!R303,$Y$51:$Z$61,2,FALSE))))</f>
        <v/>
      </c>
      <c r="V1538" s="21"/>
      <c r="AH1538" s="49">
        <f>Audit!A303</f>
        <v>0</v>
      </c>
      <c r="AI1538" s="50" t="e">
        <f>VLOOKUP(Audit!B303,$V$3:$AE$12,2,FALSE)&amp; IF(Audit!B303=10,Audit!V303,"")</f>
        <v>#N/A</v>
      </c>
      <c r="AJ1538" s="50" t="e">
        <f>VLOOKUP(Audit!B303,$V$13:$AE$22,2,FALSE)&amp; IF(Audit!B303=10,Audit!W303,"")</f>
        <v>#N/A</v>
      </c>
      <c r="AK1538" s="47" t="e">
        <f t="shared" si="709"/>
        <v>#N/A</v>
      </c>
      <c r="AL1538" s="50" t="e">
        <f>VLOOKUP(Audit!C303,$V$3:$AE$12,3,FALSE)&amp; IF(Audit!C303=10,Audit!V303,"")</f>
        <v>#N/A</v>
      </c>
      <c r="AM1538" s="50" t="e">
        <f>VLOOKUP(Audit!C303,$V$13:$AE$22,3,FALSE)&amp; IF(Audit!C303=10,Audit!W303,"")</f>
        <v>#N/A</v>
      </c>
      <c r="AN1538" s="47" t="e">
        <f t="shared" si="710"/>
        <v>#N/A</v>
      </c>
      <c r="AO1538" s="50" t="e">
        <f>VLOOKUP(Audit!D303,$V$3:$AE$12,4,FALSE) &amp;  Audit!T303 &amp; IF(Audit!D303=10,Audit!V303,"")</f>
        <v>#N/A</v>
      </c>
      <c r="AP1538" s="50" t="e">
        <f>VLOOKUP(Audit!D303,$V$13:$AE$22,4,FALSE)&amp; IF(Audit!D303=10,Audit!W303,"")</f>
        <v>#N/A</v>
      </c>
      <c r="AQ1538" s="47" t="e">
        <f t="shared" si="711"/>
        <v>#N/A</v>
      </c>
      <c r="AR1538" s="50" t="e">
        <f>VLOOKUP(Audit!E303,$V$3:$AE$12,5,FALSE)&amp; IF(Audit!E303=10,Audit!V303,"")</f>
        <v>#N/A</v>
      </c>
      <c r="AS1538" s="50" t="e">
        <f>VLOOKUP(Audit!E303,$V$13:$AE$22,5,FALSE)&amp; IF(Audit!E303=10,Audit!W303,"")</f>
        <v>#N/A</v>
      </c>
      <c r="AT1538" s="47" t="e">
        <f t="shared" si="712"/>
        <v>#N/A</v>
      </c>
      <c r="AU1538" s="50" t="e">
        <f>VLOOKUP(Audit!F303,$V$3:$AE$12,6,FALSE)&amp; IF(Audit!F303=10,Audit!V303,"")</f>
        <v>#N/A</v>
      </c>
      <c r="AV1538" s="50" t="e">
        <f>VLOOKUP(Audit!F303,$V$13:$AE$22,6,FALSE)&amp; IF(Audit!F303=10,Audit!W303,"")</f>
        <v>#N/A</v>
      </c>
      <c r="AW1538" s="47" t="e">
        <f t="shared" si="713"/>
        <v>#N/A</v>
      </c>
      <c r="AX1538" s="50" t="e">
        <f>VLOOKUP(Audit!G303,$V$3:$AE$12,7,FALSE)&amp; IF(Audit!G303=10,Audit!V303,"")</f>
        <v>#N/A</v>
      </c>
      <c r="AY1538" s="50" t="e">
        <f>VLOOKUP(Audit!G303,$V$13:$AE$22,7,FALSE) &amp; IF(Audit!G303=10,Audit!W303,"")</f>
        <v>#N/A</v>
      </c>
      <c r="AZ1538" s="47" t="e">
        <f t="shared" si="714"/>
        <v>#N/A</v>
      </c>
      <c r="BA1538" s="50" t="e">
        <f>VLOOKUP(Audit!H303,$V$3:$AE$12,8,FALSE)&amp; Audit!U303 &amp; IF(Audit!H303=10,Audit!V303,"")</f>
        <v>#N/A</v>
      </c>
      <c r="BB1538" s="50" t="e">
        <f>VLOOKUP(Audit!H303,$V$13:$AE$22,8,FALSE) &amp; IF(Audit!H303=10,Audit!W303,"")</f>
        <v>#N/A</v>
      </c>
      <c r="BC1538" s="47" t="e">
        <f t="shared" si="715"/>
        <v>#N/A</v>
      </c>
      <c r="BD1538" s="50" t="e">
        <f>VLOOKUP(Audit!I303,$V$3:$AE$12,9,FALSE)&amp; IF(Audit!I303=10,Audit!V303,"")</f>
        <v>#N/A</v>
      </c>
      <c r="BE1538" s="50" t="e">
        <f>VLOOKUP(Audit!I303,$V$13:$AE$22,9,FALSE) &amp; IF(Audit!I303=10,Audit!W303,"") &amp; IF(Audit!I303&lt;&gt;1,U1538,"")</f>
        <v>#N/A</v>
      </c>
      <c r="BF1538" s="47" t="e">
        <f t="shared" si="716"/>
        <v>#N/A</v>
      </c>
      <c r="BG1538" s="50" t="e">
        <f>VLOOKUP(Audit!J303,$V$3:$AE$12,10,FALSE) &amp; Audit!S303 &amp; IF(Audit!J303=10,Audit!V303,"")</f>
        <v>#N/A</v>
      </c>
      <c r="BH1538" s="50" t="e">
        <f>VLOOKUP(Audit!J303,$V$13:$AE$22,10,FALSE) &amp; IF(Audit!J303=10,Audit!W303,"") &amp; IF(Audit!J303&lt;&gt;1,U1538,"")</f>
        <v>#N/A</v>
      </c>
      <c r="BI1538" s="47" t="e">
        <f t="shared" si="717"/>
        <v>#N/A</v>
      </c>
      <c r="BJ1538" s="48" t="str">
        <f t="shared" si="718"/>
        <v/>
      </c>
      <c r="BK1538" s="48" t="str">
        <f t="shared" si="719"/>
        <v/>
      </c>
      <c r="BL1538" s="48" t="str">
        <f t="shared" si="720"/>
        <v/>
      </c>
      <c r="BM1538" s="48" t="str">
        <f t="shared" si="721"/>
        <v/>
      </c>
      <c r="BN1538" s="48" t="str">
        <f t="shared" si="722"/>
        <v/>
      </c>
      <c r="BO1538" s="48" t="str">
        <f t="shared" si="723"/>
        <v/>
      </c>
      <c r="BP1538" s="48" t="str">
        <f t="shared" si="724"/>
        <v/>
      </c>
      <c r="BQ1538" s="48" t="str">
        <f t="shared" si="725"/>
        <v/>
      </c>
      <c r="BR1538" s="48" t="str">
        <f t="shared" si="726"/>
        <v/>
      </c>
      <c r="BS1538" s="48" t="str">
        <f t="shared" si="727"/>
        <v/>
      </c>
      <c r="BT1538" s="48" t="str">
        <f t="shared" si="728"/>
        <v/>
      </c>
      <c r="BU1538" s="48" t="str">
        <f t="shared" si="729"/>
        <v/>
      </c>
    </row>
    <row r="1539" spans="1:73">
      <c r="A1539" s="10">
        <f>Audit!A304</f>
        <v>0</v>
      </c>
      <c r="B1539" s="10" t="e">
        <f t="shared" si="700"/>
        <v>#N/A</v>
      </c>
      <c r="C1539" s="17" t="e">
        <f>VLOOKUP(Audit!B304,$V$3:$AE$12,2,FALSE) &amp; VLOOKUP(Audit!B304,$V$13:$AE$22,2,FALSE)&amp; IF(Audit!B304=10,Audit!V304&amp;Audit!W304,"")</f>
        <v>#N/A</v>
      </c>
      <c r="D1539" s="17" t="e">
        <f>VLOOKUP(Audit!C304,$V$3:$AE$12,3,FALSE) &amp; VLOOKUP(Audit!C304,$V$13:$AE$22,3,FALSE) &amp;IF(Audit!C304=10,Audit!V304&amp;Audit!W304,"")</f>
        <v>#N/A</v>
      </c>
      <c r="E1539" s="17" t="e">
        <f>VLOOKUP(Audit!D304,$V$3:$AE$12,4,FALSE)&amp; Audit!T304 &amp; VLOOKUP(Audit!D304,$V$13:$AE$22,4,FALSE)&amp; IF(Audit!D304=10,Audit!V304&amp;Audit!W304,"")</f>
        <v>#N/A</v>
      </c>
      <c r="F1539" s="17" t="e">
        <f>VLOOKUP(Audit!E304,$V$3:$AE$12,5,FALSE) &amp; VLOOKUP(Audit!E304,$V$13:$AE$22,5,FALSE)&amp; IF(Audit!E304=10,Audit!V304&amp;Audit!W304,"")</f>
        <v>#N/A</v>
      </c>
      <c r="G1539" s="17" t="e">
        <f>VLOOKUP(Audit!F304,$V$3:$AE$12,6,FALSE) &amp; VLOOKUP(Audit!F304,$V$13:$AE$22,6,FALSE)&amp; IF(Audit!F304=10,Audit!V304&amp;Audit!W304,"")</f>
        <v>#N/A</v>
      </c>
      <c r="H1539" s="17" t="e">
        <f>VLOOKUP(Audit!G304,$V$3:$AE$12,7,FALSE) &amp; VLOOKUP(Audit!G304,$V$13:$AE$22,7,FALSE)&amp;IF(Audit!G304=10,Audit!V304&amp;Audit!W304,"")</f>
        <v>#N/A</v>
      </c>
      <c r="I1539" s="17" t="e">
        <f>VLOOKUP(Audit!H304,$V$3:$AE$12,8,FALSE) &amp; Audit!U304 &amp; VLOOKUP(Audit!H304,$V$13:$AE$22,8,FALSE)&amp;IF(Audit!H304=10,Audit!V304&amp;Audit!W304,"")</f>
        <v>#N/A</v>
      </c>
      <c r="J1539" s="17" t="e">
        <f>VLOOKUP(Audit!I304,$V$3:$AE$12,9,FALSE) &amp; VLOOKUP(Audit!I304,$V$13:$AE$22,9,FALSE) &amp; IF(Audit!I304=10,Audit!V304&amp;Audit!W304,"") &amp; IF(Audit!I304&lt;&gt;1,U1539,"")</f>
        <v>#N/A</v>
      </c>
      <c r="K1539" s="17" t="e">
        <f>VLOOKUP(Audit!J304,$V$3:$AE$12,10,FALSE) &amp; Audit!S304 &amp; VLOOKUP(Audit!J304,$V$13:$AE$22,10,FALSE) &amp; IF(Audit!J304=10,Audit!V304&amp;Audit!W304,"") &amp; IF(Audit!J304&lt;&gt;1,U1539,"")</f>
        <v>#N/A</v>
      </c>
      <c r="L1539" s="10">
        <f>Audit!K304</f>
        <v>0</v>
      </c>
      <c r="M1539" s="10" t="e">
        <f t="shared" si="701"/>
        <v>#N/A</v>
      </c>
      <c r="N1539" s="10" t="e">
        <f t="shared" si="702"/>
        <v>#N/A</v>
      </c>
      <c r="O1539" s="10" t="e">
        <f t="shared" si="703"/>
        <v>#N/A</v>
      </c>
      <c r="P1539" s="10" t="e">
        <f t="shared" si="704"/>
        <v>#N/A</v>
      </c>
      <c r="Q1539" s="10" t="e">
        <f t="shared" si="705"/>
        <v>#N/A</v>
      </c>
      <c r="R1539" s="10" t="e">
        <f t="shared" si="706"/>
        <v>#N/A</v>
      </c>
      <c r="S1539" s="10" t="e">
        <f t="shared" si="707"/>
        <v>#N/A</v>
      </c>
      <c r="T1539" s="10" t="e">
        <f t="shared" si="708"/>
        <v>#N/A</v>
      </c>
      <c r="U1539" s="17" t="str">
        <f>IF(Audit!M304="","",VLOOKUP(Audit!M304,$W$26:$X$35,2,FALSE)) &amp; Audit!N304 &amp; IF(Audit!O304="","",IF(Audit!N304&lt;=1.4,VLOOKUP(Audit!O304,$W$38:X1584,2,FALSE),VLOOKUP(Audit!O304,$W$51:$X$61,2,FALSE))) &amp; IF(Audit!P304="","",VLOOKUP(Audit!P304,$Y$26:$Z$35,2,FALSE) &amp; Audit!Q304 &amp; IF(Audit!O304="","",IF(Audit!Q304&lt;=1.4,VLOOKUP(Audit!R304,$Y$38:$Z$48,2,FALSE),VLOOKUP(Audit!R304,$Y$51:$Z$61,2,FALSE))))</f>
        <v/>
      </c>
      <c r="V1539" s="21"/>
      <c r="AH1539" s="49">
        <f>Audit!A304</f>
        <v>0</v>
      </c>
      <c r="AI1539" s="50" t="e">
        <f>VLOOKUP(Audit!B304,$V$3:$AE$12,2,FALSE)&amp; IF(Audit!B304=10,Audit!V304,"")</f>
        <v>#N/A</v>
      </c>
      <c r="AJ1539" s="50" t="e">
        <f>VLOOKUP(Audit!B304,$V$13:$AE$22,2,FALSE)&amp; IF(Audit!B304=10,Audit!W304,"")</f>
        <v>#N/A</v>
      </c>
      <c r="AK1539" s="47" t="e">
        <f t="shared" si="709"/>
        <v>#N/A</v>
      </c>
      <c r="AL1539" s="50" t="e">
        <f>VLOOKUP(Audit!C304,$V$3:$AE$12,3,FALSE)&amp; IF(Audit!C304=10,Audit!V304,"")</f>
        <v>#N/A</v>
      </c>
      <c r="AM1539" s="50" t="e">
        <f>VLOOKUP(Audit!C304,$V$13:$AE$22,3,FALSE)&amp; IF(Audit!C304=10,Audit!W304,"")</f>
        <v>#N/A</v>
      </c>
      <c r="AN1539" s="47" t="e">
        <f t="shared" si="710"/>
        <v>#N/A</v>
      </c>
      <c r="AO1539" s="50" t="e">
        <f>VLOOKUP(Audit!D304,$V$3:$AE$12,4,FALSE) &amp;  Audit!T304 &amp; IF(Audit!D304=10,Audit!V304,"")</f>
        <v>#N/A</v>
      </c>
      <c r="AP1539" s="50" t="e">
        <f>VLOOKUP(Audit!D304,$V$13:$AE$22,4,FALSE)&amp; IF(Audit!D304=10,Audit!W304,"")</f>
        <v>#N/A</v>
      </c>
      <c r="AQ1539" s="47" t="e">
        <f t="shared" si="711"/>
        <v>#N/A</v>
      </c>
      <c r="AR1539" s="50" t="e">
        <f>VLOOKUP(Audit!E304,$V$3:$AE$12,5,FALSE)&amp; IF(Audit!E304=10,Audit!V304,"")</f>
        <v>#N/A</v>
      </c>
      <c r="AS1539" s="50" t="e">
        <f>VLOOKUP(Audit!E304,$V$13:$AE$22,5,FALSE)&amp; IF(Audit!E304=10,Audit!W304,"")</f>
        <v>#N/A</v>
      </c>
      <c r="AT1539" s="47" t="e">
        <f t="shared" si="712"/>
        <v>#N/A</v>
      </c>
      <c r="AU1539" s="50" t="e">
        <f>VLOOKUP(Audit!F304,$V$3:$AE$12,6,FALSE)&amp; IF(Audit!F304=10,Audit!V304,"")</f>
        <v>#N/A</v>
      </c>
      <c r="AV1539" s="50" t="e">
        <f>VLOOKUP(Audit!F304,$V$13:$AE$22,6,FALSE)&amp; IF(Audit!F304=10,Audit!W304,"")</f>
        <v>#N/A</v>
      </c>
      <c r="AW1539" s="47" t="e">
        <f t="shared" si="713"/>
        <v>#N/A</v>
      </c>
      <c r="AX1539" s="50" t="e">
        <f>VLOOKUP(Audit!G304,$V$3:$AE$12,7,FALSE)&amp; IF(Audit!G304=10,Audit!V304,"")</f>
        <v>#N/A</v>
      </c>
      <c r="AY1539" s="50" t="e">
        <f>VLOOKUP(Audit!G304,$V$13:$AE$22,7,FALSE) &amp; IF(Audit!G304=10,Audit!W304,"")</f>
        <v>#N/A</v>
      </c>
      <c r="AZ1539" s="47" t="e">
        <f t="shared" si="714"/>
        <v>#N/A</v>
      </c>
      <c r="BA1539" s="50" t="e">
        <f>VLOOKUP(Audit!H304,$V$3:$AE$12,8,FALSE)&amp; Audit!U304 &amp; IF(Audit!H304=10,Audit!V304,"")</f>
        <v>#N/A</v>
      </c>
      <c r="BB1539" s="50" t="e">
        <f>VLOOKUP(Audit!H304,$V$13:$AE$22,8,FALSE) &amp; IF(Audit!H304=10,Audit!W304,"")</f>
        <v>#N/A</v>
      </c>
      <c r="BC1539" s="47" t="e">
        <f t="shared" si="715"/>
        <v>#N/A</v>
      </c>
      <c r="BD1539" s="50" t="e">
        <f>VLOOKUP(Audit!I304,$V$3:$AE$12,9,FALSE)&amp; IF(Audit!I304=10,Audit!V304,"")</f>
        <v>#N/A</v>
      </c>
      <c r="BE1539" s="50" t="e">
        <f>VLOOKUP(Audit!I304,$V$13:$AE$22,9,FALSE) &amp; IF(Audit!I304=10,Audit!W304,"") &amp; IF(Audit!I304&lt;&gt;1,U1539,"")</f>
        <v>#N/A</v>
      </c>
      <c r="BF1539" s="47" t="e">
        <f t="shared" si="716"/>
        <v>#N/A</v>
      </c>
      <c r="BG1539" s="50" t="e">
        <f>VLOOKUP(Audit!J304,$V$3:$AE$12,10,FALSE) &amp; Audit!S304 &amp; IF(Audit!J304=10,Audit!V304,"")</f>
        <v>#N/A</v>
      </c>
      <c r="BH1539" s="50" t="e">
        <f>VLOOKUP(Audit!J304,$V$13:$AE$22,10,FALSE) &amp; IF(Audit!J304=10,Audit!W304,"") &amp; IF(Audit!J304&lt;&gt;1,U1539,"")</f>
        <v>#N/A</v>
      </c>
      <c r="BI1539" s="47" t="e">
        <f t="shared" si="717"/>
        <v>#N/A</v>
      </c>
      <c r="BJ1539" s="48" t="str">
        <f t="shared" si="718"/>
        <v/>
      </c>
      <c r="BK1539" s="48" t="str">
        <f t="shared" si="719"/>
        <v/>
      </c>
      <c r="BL1539" s="48" t="str">
        <f t="shared" si="720"/>
        <v/>
      </c>
      <c r="BM1539" s="48" t="str">
        <f t="shared" si="721"/>
        <v/>
      </c>
      <c r="BN1539" s="48" t="str">
        <f t="shared" si="722"/>
        <v/>
      </c>
      <c r="BO1539" s="48" t="str">
        <f t="shared" si="723"/>
        <v/>
      </c>
      <c r="BP1539" s="48" t="str">
        <f t="shared" si="724"/>
        <v/>
      </c>
      <c r="BQ1539" s="48" t="str">
        <f t="shared" si="725"/>
        <v/>
      </c>
      <c r="BR1539" s="48" t="str">
        <f t="shared" si="726"/>
        <v/>
      </c>
      <c r="BS1539" s="48" t="str">
        <f t="shared" si="727"/>
        <v/>
      </c>
      <c r="BT1539" s="48" t="str">
        <f t="shared" si="728"/>
        <v/>
      </c>
      <c r="BU1539" s="48" t="str">
        <f t="shared" si="729"/>
        <v/>
      </c>
    </row>
    <row r="1540" spans="1:73">
      <c r="A1540" s="10">
        <f>Audit!A305</f>
        <v>0</v>
      </c>
      <c r="B1540" s="10" t="e">
        <f t="shared" ref="B1540:B1603" si="730">CONCATENATE(C1540&amp;M1540&amp;D1540&amp;N1540&amp;E1540&amp;O1540&amp;F1540&amp;P1540&amp;G1540&amp;Q1540&amp;H1540&amp;R1540&amp;I1540&amp;S1540&amp;J1540&amp;T1540&amp;K1540)</f>
        <v>#N/A</v>
      </c>
      <c r="C1540" s="17" t="e">
        <f>VLOOKUP(Audit!B305,$V$3:$AE$12,2,FALSE) &amp; VLOOKUP(Audit!B305,$V$13:$AE$22,2,FALSE)&amp; IF(Audit!B305=10,Audit!V305&amp;Audit!W305,"")</f>
        <v>#N/A</v>
      </c>
      <c r="D1540" s="17" t="e">
        <f>VLOOKUP(Audit!C305,$V$3:$AE$12,3,FALSE) &amp; VLOOKUP(Audit!C305,$V$13:$AE$22,3,FALSE) &amp;IF(Audit!C305=10,Audit!V305&amp;Audit!W305,"")</f>
        <v>#N/A</v>
      </c>
      <c r="E1540" s="17" t="e">
        <f>VLOOKUP(Audit!D305,$V$3:$AE$12,4,FALSE)&amp; Audit!T305 &amp; VLOOKUP(Audit!D305,$V$13:$AE$22,4,FALSE)&amp; IF(Audit!D305=10,Audit!V305&amp;Audit!W305,"")</f>
        <v>#N/A</v>
      </c>
      <c r="F1540" s="17" t="e">
        <f>VLOOKUP(Audit!E305,$V$3:$AE$12,5,FALSE) &amp; VLOOKUP(Audit!E305,$V$13:$AE$22,5,FALSE)&amp; IF(Audit!E305=10,Audit!V305&amp;Audit!W305,"")</f>
        <v>#N/A</v>
      </c>
      <c r="G1540" s="17" t="e">
        <f>VLOOKUP(Audit!F305,$V$3:$AE$12,6,FALSE) &amp; VLOOKUP(Audit!F305,$V$13:$AE$22,6,FALSE)&amp; IF(Audit!F305=10,Audit!V305&amp;Audit!W305,"")</f>
        <v>#N/A</v>
      </c>
      <c r="H1540" s="17" t="e">
        <f>VLOOKUP(Audit!G305,$V$3:$AE$12,7,FALSE) &amp; VLOOKUP(Audit!G305,$V$13:$AE$22,7,FALSE)&amp;IF(Audit!G305=10,Audit!V305&amp;Audit!W305,"")</f>
        <v>#N/A</v>
      </c>
      <c r="I1540" s="17" t="e">
        <f>VLOOKUP(Audit!H305,$V$3:$AE$12,8,FALSE) &amp; Audit!U305 &amp; VLOOKUP(Audit!H305,$V$13:$AE$22,8,FALSE)&amp;IF(Audit!H305=10,Audit!V305&amp;Audit!W305,"")</f>
        <v>#N/A</v>
      </c>
      <c r="J1540" s="17" t="e">
        <f>VLOOKUP(Audit!I305,$V$3:$AE$12,9,FALSE) &amp; VLOOKUP(Audit!I305,$V$13:$AE$22,9,FALSE) &amp; IF(Audit!I305=10,Audit!V305&amp;Audit!W305,"") &amp; IF(Audit!I305&lt;&gt;1,U1540,"")</f>
        <v>#N/A</v>
      </c>
      <c r="K1540" s="17" t="e">
        <f>VLOOKUP(Audit!J305,$V$3:$AE$12,10,FALSE) &amp; Audit!S305 &amp; VLOOKUP(Audit!J305,$V$13:$AE$22,10,FALSE) &amp; IF(Audit!J305=10,Audit!V305&amp;Audit!W305,"") &amp; IF(Audit!J305&lt;&gt;1,U1540,"")</f>
        <v>#N/A</v>
      </c>
      <c r="L1540" s="10">
        <f>Audit!K305</f>
        <v>0</v>
      </c>
      <c r="M1540" s="10" t="e">
        <f t="shared" ref="M1540:M1603" si="731">IF(C1540="","",IF(D1540&lt;&gt;"",$W$23,IF(E1540&lt;&gt;"",$W$23,IF(F1540&lt;&gt;"",$W$23,IF(G1540&lt;&gt;"",$W$23,IF(H1540&lt;&gt;"",$W$23,IF(I1540&lt;&gt;"",$W$23,IF(J1540&lt;&gt;"",$W$23,IF(K1540&lt;&gt;"",$W$23,"")))))))))</f>
        <v>#N/A</v>
      </c>
      <c r="N1540" s="10" t="e">
        <f t="shared" ref="N1540:N1603" si="732">IF(D1540="","",IF(E1540&lt;&gt;"",$W$23,IF(F1540&lt;&gt;"",$W$23,IF(G1540&lt;&gt;"",$W$23,IF(H1540&lt;&gt;"",$W$23,IF(I1540&lt;&gt;"",$W$23,IF(J1540&lt;&gt;"",$W$23,IF(K1540&lt;&gt;"",$W$23,""))))))))</f>
        <v>#N/A</v>
      </c>
      <c r="O1540" s="10" t="e">
        <f t="shared" ref="O1540:O1603" si="733">IF(E1540="","",IF(F1540&lt;&gt;"",$W$23,IF(G1540&lt;&gt;"",$W$23,IF(H1540&lt;&gt;"",$W$23,IF(I1540&lt;&gt;"",$W$23,IF(J1540&lt;&gt;"",$W$23,IF(K1540&lt;&gt;"",$W$23,"")))))))</f>
        <v>#N/A</v>
      </c>
      <c r="P1540" s="10" t="e">
        <f t="shared" ref="P1540:P1603" si="734">IF(F1540="","",IF(G1540&lt;&gt;"",$W$23,IF(H1540&lt;&gt;"",$W$23,IF(I1540&lt;&gt;"",$W$23,IF(J1540&lt;&gt;"",$W$23,IF(K1540&lt;&gt;"",$W$23,""))))))</f>
        <v>#N/A</v>
      </c>
      <c r="Q1540" s="10" t="e">
        <f t="shared" ref="Q1540:Q1603" si="735">IF(G1540="","",IF(H1540&lt;&gt;"",$W$23,IF(I1540&lt;&gt;"",$W$23,IF(J1540&lt;&gt;"",$W$23,IF(K1540&lt;&gt;"",$W$23,"")))))</f>
        <v>#N/A</v>
      </c>
      <c r="R1540" s="10" t="e">
        <f t="shared" ref="R1540:R1603" si="736">IF(H1540="","",IF(I1540&lt;&gt;"",$W$23,IF(J1540&lt;&gt;"",$W$23,IF(K1540&lt;&gt;"",$W$23,""))))</f>
        <v>#N/A</v>
      </c>
      <c r="S1540" s="10" t="e">
        <f t="shared" ref="S1540:S1603" si="737">IF(I1540="","",IF(J1540&lt;&gt;"",$W$23,IF(K1540&lt;&gt;"",$W$23,"")))</f>
        <v>#N/A</v>
      </c>
      <c r="T1540" s="10" t="e">
        <f t="shared" ref="T1540:T1603" si="738">IF(J1540="","",IF(K1540&lt;&gt;"",$W$23,""))</f>
        <v>#N/A</v>
      </c>
      <c r="U1540" s="17" t="str">
        <f>IF(Audit!M305="","",VLOOKUP(Audit!M305,$W$26:$X$35,2,FALSE)) &amp; Audit!N305 &amp; IF(Audit!O305="","",IF(Audit!N305&lt;=1.4,VLOOKUP(Audit!O305,$W$38:X1585,2,FALSE),VLOOKUP(Audit!O305,$W$51:$X$61,2,FALSE))) &amp; IF(Audit!P305="","",VLOOKUP(Audit!P305,$Y$26:$Z$35,2,FALSE) &amp; Audit!Q305 &amp; IF(Audit!O305="","",IF(Audit!Q305&lt;=1.4,VLOOKUP(Audit!R305,$Y$38:$Z$48,2,FALSE),VLOOKUP(Audit!R305,$Y$51:$Z$61,2,FALSE))))</f>
        <v/>
      </c>
      <c r="V1540" s="21"/>
      <c r="AH1540" s="49">
        <f>Audit!A305</f>
        <v>0</v>
      </c>
      <c r="AI1540" s="50" t="e">
        <f>VLOOKUP(Audit!B305,$V$3:$AE$12,2,FALSE)&amp; IF(Audit!B305=10,Audit!V305,"")</f>
        <v>#N/A</v>
      </c>
      <c r="AJ1540" s="50" t="e">
        <f>VLOOKUP(Audit!B305,$V$13:$AE$22,2,FALSE)&amp; IF(Audit!B305=10,Audit!W305,"")</f>
        <v>#N/A</v>
      </c>
      <c r="AK1540" s="47" t="e">
        <f t="shared" ref="AK1540:AK1603" si="739">IF(AI1540="","",COUNTIF(AI1540," •*"))</f>
        <v>#N/A</v>
      </c>
      <c r="AL1540" s="50" t="e">
        <f>VLOOKUP(Audit!C305,$V$3:$AE$12,3,FALSE)&amp; IF(Audit!C305=10,Audit!V305,"")</f>
        <v>#N/A</v>
      </c>
      <c r="AM1540" s="50" t="e">
        <f>VLOOKUP(Audit!C305,$V$13:$AE$22,3,FALSE)&amp; IF(Audit!C305=10,Audit!W305,"")</f>
        <v>#N/A</v>
      </c>
      <c r="AN1540" s="47" t="e">
        <f t="shared" ref="AN1540:AN1603" si="740">IF(AL1540="","",COUNTIF(AL1540," •*") + COUNTIF(AI1540," •*"))</f>
        <v>#N/A</v>
      </c>
      <c r="AO1540" s="50" t="e">
        <f>VLOOKUP(Audit!D305,$V$3:$AE$12,4,FALSE) &amp;  Audit!T305 &amp; IF(Audit!D305=10,Audit!V305,"")</f>
        <v>#N/A</v>
      </c>
      <c r="AP1540" s="50" t="e">
        <f>VLOOKUP(Audit!D305,$V$13:$AE$22,4,FALSE)&amp; IF(Audit!D305=10,Audit!W305,"")</f>
        <v>#N/A</v>
      </c>
      <c r="AQ1540" s="47" t="e">
        <f t="shared" ref="AQ1540:AQ1603" si="741">IF(AO1540="","",COUNTIF(AI1540," •*")+COUNTIF(AL1540," •*")+COUNTIF(AO1540," •*"))</f>
        <v>#N/A</v>
      </c>
      <c r="AR1540" s="50" t="e">
        <f>VLOOKUP(Audit!E305,$V$3:$AE$12,5,FALSE)&amp; IF(Audit!E305=10,Audit!V305,"")</f>
        <v>#N/A</v>
      </c>
      <c r="AS1540" s="50" t="e">
        <f>VLOOKUP(Audit!E305,$V$13:$AE$22,5,FALSE)&amp; IF(Audit!E305=10,Audit!W305,"")</f>
        <v>#N/A</v>
      </c>
      <c r="AT1540" s="47" t="e">
        <f t="shared" ref="AT1540:AT1603" si="742">IF(AR1540="","",COUNTIF(AI1540," •*")+COUNTIF(AL1540," •*")+COUNTIF(AO1540," •*")+COUNTIF(AR1540," •*"))</f>
        <v>#N/A</v>
      </c>
      <c r="AU1540" s="50" t="e">
        <f>VLOOKUP(Audit!F305,$V$3:$AE$12,6,FALSE)&amp; IF(Audit!F305=10,Audit!V305,"")</f>
        <v>#N/A</v>
      </c>
      <c r="AV1540" s="50" t="e">
        <f>VLOOKUP(Audit!F305,$V$13:$AE$22,6,FALSE)&amp; IF(Audit!F305=10,Audit!W305,"")</f>
        <v>#N/A</v>
      </c>
      <c r="AW1540" s="47" t="e">
        <f t="shared" ref="AW1540:AW1603" si="743">IF(AU1540="","",COUNTIF(AI1540," •*")+COUNTIF(AL1540," •*")+COUNTIF(AO1540," •*")+COUNTIF(AR1540," •*")+COUNTIF(AU1540," •*"))</f>
        <v>#N/A</v>
      </c>
      <c r="AX1540" s="50" t="e">
        <f>VLOOKUP(Audit!G305,$V$3:$AE$12,7,FALSE)&amp; IF(Audit!G305=10,Audit!V305,"")</f>
        <v>#N/A</v>
      </c>
      <c r="AY1540" s="50" t="e">
        <f>VLOOKUP(Audit!G305,$V$13:$AE$22,7,FALSE) &amp; IF(Audit!G305=10,Audit!W305,"")</f>
        <v>#N/A</v>
      </c>
      <c r="AZ1540" s="47" t="e">
        <f t="shared" ref="AZ1540:AZ1603" si="744">IF(AX1540="","",COUNTIF(AI1540," •*")+COUNTIF(AL1540," •*")+COUNTIF(AO1540," •*")+COUNTIF(AR1540," •*")+COUNTIF(AU1540," •*")+COUNTIF(AX1540," •*"))</f>
        <v>#N/A</v>
      </c>
      <c r="BA1540" s="50" t="e">
        <f>VLOOKUP(Audit!H305,$V$3:$AE$12,8,FALSE)&amp; Audit!U305 &amp; IF(Audit!H305=10,Audit!V305,"")</f>
        <v>#N/A</v>
      </c>
      <c r="BB1540" s="50" t="e">
        <f>VLOOKUP(Audit!H305,$V$13:$AE$22,8,FALSE) &amp; IF(Audit!H305=10,Audit!W305,"")</f>
        <v>#N/A</v>
      </c>
      <c r="BC1540" s="47" t="e">
        <f t="shared" ref="BC1540:BC1603" si="745">IF(BA1540="","",COUNTIF(AI1540," •*")+COUNTIF(AL1540," •*")+COUNTIF(AO1540," •*")+COUNTIF(AR1540," •*")+COUNTIF(AU1540," •*")+COUNTIF(AX1540," •*")+COUNTIF(BA1540," •*"))</f>
        <v>#N/A</v>
      </c>
      <c r="BD1540" s="50" t="e">
        <f>VLOOKUP(Audit!I305,$V$3:$AE$12,9,FALSE)&amp; IF(Audit!I305=10,Audit!V305,"")</f>
        <v>#N/A</v>
      </c>
      <c r="BE1540" s="50" t="e">
        <f>VLOOKUP(Audit!I305,$V$13:$AE$22,9,FALSE) &amp; IF(Audit!I305=10,Audit!W305,"") &amp; IF(Audit!I305&lt;&gt;1,U1540,"")</f>
        <v>#N/A</v>
      </c>
      <c r="BF1540" s="47" t="e">
        <f t="shared" ref="BF1540:BF1603" si="746">IF(BD1540="","",COUNTIF(AI1540," •*")+COUNTIF(AL1540," •*")+COUNTIF(AO1540," •*")+COUNTIF(AR1540," •*")+COUNTIF(AU1540," •*")+COUNTIF(AX1540," •*")+COUNTIF(BA1540," •*")+COUNTIF(BD1540," •*"))</f>
        <v>#N/A</v>
      </c>
      <c r="BG1540" s="50" t="e">
        <f>VLOOKUP(Audit!J305,$V$3:$AE$12,10,FALSE) &amp; Audit!S305 &amp; IF(Audit!J305=10,Audit!V305,"")</f>
        <v>#N/A</v>
      </c>
      <c r="BH1540" s="50" t="e">
        <f>VLOOKUP(Audit!J305,$V$13:$AE$22,10,FALSE) &amp; IF(Audit!J305=10,Audit!W305,"") &amp; IF(Audit!J305&lt;&gt;1,U1540,"")</f>
        <v>#N/A</v>
      </c>
      <c r="BI1540" s="47" t="e">
        <f t="shared" ref="BI1540:BI1603" si="747">IF(BG1540="","",COUNTIF(AI1540," •*")+COUNTIF(AL1540," •*")+COUNTIF(AO1540," •*")+COUNTIF(AR1540," •*")+COUNTIF(AU1540," •*")+COUNTIF(AX1540," •*")+COUNTIF(BA1540," •*")+COUNTIF(BD1540," •*")+COUNTIF(BG1540," •*"))</f>
        <v>#N/A</v>
      </c>
      <c r="BJ1540" s="48" t="str">
        <f t="shared" ref="BJ1540:BJ1603" si="748">IFERROR(INDEX(AI1540:BH1540,MATCH(1,AK1540:BI1540,0)),"")</f>
        <v/>
      </c>
      <c r="BK1540" s="48" t="str">
        <f t="shared" ref="BK1540:BK1603" si="749">IFERROR(INDEX(AJ1540:BH1540,MATCH(1,AK1540:BI1540,0)),"")</f>
        <v/>
      </c>
      <c r="BL1540" s="48" t="str">
        <f t="shared" ref="BL1540:BL1603" si="750">IFERROR(INDEX(AI1540:BH1540,MATCH(2,AK1540:BI1540,0)),"")</f>
        <v/>
      </c>
      <c r="BM1540" s="48" t="str">
        <f t="shared" ref="BM1540:BM1603" si="751">IFERROR(INDEX(AJ1540:BH1540,MATCH(2,AK1540:BI1540,0)),"")</f>
        <v/>
      </c>
      <c r="BN1540" s="48" t="str">
        <f t="shared" ref="BN1540:BN1603" si="752">IFERROR(INDEX(AI1540:BH1540,MATCH(3,AK1540:BI1540,0)),"")</f>
        <v/>
      </c>
      <c r="BO1540" s="48" t="str">
        <f t="shared" ref="BO1540:BO1603" si="753">IFERROR(INDEX(AJ1540:BH1540,MATCH(3,AK1540:BI1540,0)),"")</f>
        <v/>
      </c>
      <c r="BP1540" s="48" t="str">
        <f t="shared" ref="BP1540:BP1603" si="754">IFERROR(INDEX(AI1540:BH1540,MATCH(4,AK1540:BI1540,0)),"")</f>
        <v/>
      </c>
      <c r="BQ1540" s="48" t="str">
        <f t="shared" ref="BQ1540:BQ1603" si="755">IFERROR(INDEX(AJ1540:BH1540,MATCH(4,AK1540:BI1540,0)),"")</f>
        <v/>
      </c>
      <c r="BR1540" s="48" t="str">
        <f t="shared" ref="BR1540:BR1603" si="756">IFERROR(INDEX(AI1540:BH1540,MATCH(5,AK1540:BI1540,0)),"")</f>
        <v/>
      </c>
      <c r="BS1540" s="48" t="str">
        <f t="shared" ref="BS1540:BS1603" si="757">IFERROR(INDEX(AJ1540:BH1540,MATCH(5,AK1540:BI1540,0)),"")</f>
        <v/>
      </c>
      <c r="BT1540" s="48" t="str">
        <f t="shared" ref="BT1540:BT1603" si="758">IFERROR(INDEX(AI1540:BH1540,MATCH(6,AK1540:BI1540,0)),"")</f>
        <v/>
      </c>
      <c r="BU1540" s="48" t="str">
        <f t="shared" ref="BU1540:BU1603" si="759">IFERROR(INDEX(AJ1540:BH1540,MATCH(6,AK1540:BI1540,0)),"")</f>
        <v/>
      </c>
    </row>
    <row r="1541" spans="1:73">
      <c r="A1541" s="10">
        <f>Audit!A306</f>
        <v>0</v>
      </c>
      <c r="B1541" s="10" t="e">
        <f t="shared" si="730"/>
        <v>#N/A</v>
      </c>
      <c r="C1541" s="17" t="e">
        <f>VLOOKUP(Audit!B306,$V$3:$AE$12,2,FALSE) &amp; VLOOKUP(Audit!B306,$V$13:$AE$22,2,FALSE)&amp; IF(Audit!B306=10,Audit!V306&amp;Audit!W306,"")</f>
        <v>#N/A</v>
      </c>
      <c r="D1541" s="17" t="e">
        <f>VLOOKUP(Audit!C306,$V$3:$AE$12,3,FALSE) &amp; VLOOKUP(Audit!C306,$V$13:$AE$22,3,FALSE) &amp;IF(Audit!C306=10,Audit!V306&amp;Audit!W306,"")</f>
        <v>#N/A</v>
      </c>
      <c r="E1541" s="17" t="e">
        <f>VLOOKUP(Audit!D306,$V$3:$AE$12,4,FALSE)&amp; Audit!T306 &amp; VLOOKUP(Audit!D306,$V$13:$AE$22,4,FALSE)&amp; IF(Audit!D306=10,Audit!V306&amp;Audit!W306,"")</f>
        <v>#N/A</v>
      </c>
      <c r="F1541" s="17" t="e">
        <f>VLOOKUP(Audit!E306,$V$3:$AE$12,5,FALSE) &amp; VLOOKUP(Audit!E306,$V$13:$AE$22,5,FALSE)&amp; IF(Audit!E306=10,Audit!V306&amp;Audit!W306,"")</f>
        <v>#N/A</v>
      </c>
      <c r="G1541" s="17" t="e">
        <f>VLOOKUP(Audit!F306,$V$3:$AE$12,6,FALSE) &amp; VLOOKUP(Audit!F306,$V$13:$AE$22,6,FALSE)&amp; IF(Audit!F306=10,Audit!V306&amp;Audit!W306,"")</f>
        <v>#N/A</v>
      </c>
      <c r="H1541" s="17" t="e">
        <f>VLOOKUP(Audit!G306,$V$3:$AE$12,7,FALSE) &amp; VLOOKUP(Audit!G306,$V$13:$AE$22,7,FALSE)&amp;IF(Audit!G306=10,Audit!V306&amp;Audit!W306,"")</f>
        <v>#N/A</v>
      </c>
      <c r="I1541" s="17" t="e">
        <f>VLOOKUP(Audit!H306,$V$3:$AE$12,8,FALSE) &amp; Audit!U306 &amp; VLOOKUP(Audit!H306,$V$13:$AE$22,8,FALSE)&amp;IF(Audit!H306=10,Audit!V306&amp;Audit!W306,"")</f>
        <v>#N/A</v>
      </c>
      <c r="J1541" s="17" t="e">
        <f>VLOOKUP(Audit!I306,$V$3:$AE$12,9,FALSE) &amp; VLOOKUP(Audit!I306,$V$13:$AE$22,9,FALSE) &amp; IF(Audit!I306=10,Audit!V306&amp;Audit!W306,"") &amp; IF(Audit!I306&lt;&gt;1,U1541,"")</f>
        <v>#N/A</v>
      </c>
      <c r="K1541" s="17" t="e">
        <f>VLOOKUP(Audit!J306,$V$3:$AE$12,10,FALSE) &amp; Audit!S306 &amp; VLOOKUP(Audit!J306,$V$13:$AE$22,10,FALSE) &amp; IF(Audit!J306=10,Audit!V306&amp;Audit!W306,"") &amp; IF(Audit!J306&lt;&gt;1,U1541,"")</f>
        <v>#N/A</v>
      </c>
      <c r="L1541" s="10">
        <f>Audit!K306</f>
        <v>0</v>
      </c>
      <c r="M1541" s="10" t="e">
        <f t="shared" si="731"/>
        <v>#N/A</v>
      </c>
      <c r="N1541" s="10" t="e">
        <f t="shared" si="732"/>
        <v>#N/A</v>
      </c>
      <c r="O1541" s="10" t="e">
        <f t="shared" si="733"/>
        <v>#N/A</v>
      </c>
      <c r="P1541" s="10" t="e">
        <f t="shared" si="734"/>
        <v>#N/A</v>
      </c>
      <c r="Q1541" s="10" t="e">
        <f t="shared" si="735"/>
        <v>#N/A</v>
      </c>
      <c r="R1541" s="10" t="e">
        <f t="shared" si="736"/>
        <v>#N/A</v>
      </c>
      <c r="S1541" s="10" t="e">
        <f t="shared" si="737"/>
        <v>#N/A</v>
      </c>
      <c r="T1541" s="10" t="e">
        <f t="shared" si="738"/>
        <v>#N/A</v>
      </c>
      <c r="U1541" s="17" t="str">
        <f>IF(Audit!M306="","",VLOOKUP(Audit!M306,$W$26:$X$35,2,FALSE)) &amp; Audit!N306 &amp; IF(Audit!O306="","",IF(Audit!N306&lt;=1.4,VLOOKUP(Audit!O306,$W$38:X1586,2,FALSE),VLOOKUP(Audit!O306,$W$51:$X$61,2,FALSE))) &amp; IF(Audit!P306="","",VLOOKUP(Audit!P306,$Y$26:$Z$35,2,FALSE) &amp; Audit!Q306 &amp; IF(Audit!O306="","",IF(Audit!Q306&lt;=1.4,VLOOKUP(Audit!R306,$Y$38:$Z$48,2,FALSE),VLOOKUP(Audit!R306,$Y$51:$Z$61,2,FALSE))))</f>
        <v/>
      </c>
      <c r="V1541" s="21"/>
      <c r="AH1541" s="49">
        <f>Audit!A306</f>
        <v>0</v>
      </c>
      <c r="AI1541" s="50" t="e">
        <f>VLOOKUP(Audit!B306,$V$3:$AE$12,2,FALSE)&amp; IF(Audit!B306=10,Audit!V306,"")</f>
        <v>#N/A</v>
      </c>
      <c r="AJ1541" s="50" t="e">
        <f>VLOOKUP(Audit!B306,$V$13:$AE$22,2,FALSE)&amp; IF(Audit!B306=10,Audit!W306,"")</f>
        <v>#N/A</v>
      </c>
      <c r="AK1541" s="47" t="e">
        <f t="shared" si="739"/>
        <v>#N/A</v>
      </c>
      <c r="AL1541" s="50" t="e">
        <f>VLOOKUP(Audit!C306,$V$3:$AE$12,3,FALSE)&amp; IF(Audit!C306=10,Audit!V306,"")</f>
        <v>#N/A</v>
      </c>
      <c r="AM1541" s="50" t="e">
        <f>VLOOKUP(Audit!C306,$V$13:$AE$22,3,FALSE)&amp; IF(Audit!C306=10,Audit!W306,"")</f>
        <v>#N/A</v>
      </c>
      <c r="AN1541" s="47" t="e">
        <f t="shared" si="740"/>
        <v>#N/A</v>
      </c>
      <c r="AO1541" s="50" t="e">
        <f>VLOOKUP(Audit!D306,$V$3:$AE$12,4,FALSE) &amp;  Audit!T306 &amp; IF(Audit!D306=10,Audit!V306,"")</f>
        <v>#N/A</v>
      </c>
      <c r="AP1541" s="50" t="e">
        <f>VLOOKUP(Audit!D306,$V$13:$AE$22,4,FALSE)&amp; IF(Audit!D306=10,Audit!W306,"")</f>
        <v>#N/A</v>
      </c>
      <c r="AQ1541" s="47" t="e">
        <f t="shared" si="741"/>
        <v>#N/A</v>
      </c>
      <c r="AR1541" s="50" t="e">
        <f>VLOOKUP(Audit!E306,$V$3:$AE$12,5,FALSE)&amp; IF(Audit!E306=10,Audit!V306,"")</f>
        <v>#N/A</v>
      </c>
      <c r="AS1541" s="50" t="e">
        <f>VLOOKUP(Audit!E306,$V$13:$AE$22,5,FALSE)&amp; IF(Audit!E306=10,Audit!W306,"")</f>
        <v>#N/A</v>
      </c>
      <c r="AT1541" s="47" t="e">
        <f t="shared" si="742"/>
        <v>#N/A</v>
      </c>
      <c r="AU1541" s="50" t="e">
        <f>VLOOKUP(Audit!F306,$V$3:$AE$12,6,FALSE)&amp; IF(Audit!F306=10,Audit!V306,"")</f>
        <v>#N/A</v>
      </c>
      <c r="AV1541" s="50" t="e">
        <f>VLOOKUP(Audit!F306,$V$13:$AE$22,6,FALSE)&amp; IF(Audit!F306=10,Audit!W306,"")</f>
        <v>#N/A</v>
      </c>
      <c r="AW1541" s="47" t="e">
        <f t="shared" si="743"/>
        <v>#N/A</v>
      </c>
      <c r="AX1541" s="50" t="e">
        <f>VLOOKUP(Audit!G306,$V$3:$AE$12,7,FALSE)&amp; IF(Audit!G306=10,Audit!V306,"")</f>
        <v>#N/A</v>
      </c>
      <c r="AY1541" s="50" t="e">
        <f>VLOOKUP(Audit!G306,$V$13:$AE$22,7,FALSE) &amp; IF(Audit!G306=10,Audit!W306,"")</f>
        <v>#N/A</v>
      </c>
      <c r="AZ1541" s="47" t="e">
        <f t="shared" si="744"/>
        <v>#N/A</v>
      </c>
      <c r="BA1541" s="50" t="e">
        <f>VLOOKUP(Audit!H306,$V$3:$AE$12,8,FALSE)&amp; Audit!U306 &amp; IF(Audit!H306=10,Audit!V306,"")</f>
        <v>#N/A</v>
      </c>
      <c r="BB1541" s="50" t="e">
        <f>VLOOKUP(Audit!H306,$V$13:$AE$22,8,FALSE) &amp; IF(Audit!H306=10,Audit!W306,"")</f>
        <v>#N/A</v>
      </c>
      <c r="BC1541" s="47" t="e">
        <f t="shared" si="745"/>
        <v>#N/A</v>
      </c>
      <c r="BD1541" s="50" t="e">
        <f>VLOOKUP(Audit!I306,$V$3:$AE$12,9,FALSE)&amp; IF(Audit!I306=10,Audit!V306,"")</f>
        <v>#N/A</v>
      </c>
      <c r="BE1541" s="50" t="e">
        <f>VLOOKUP(Audit!I306,$V$13:$AE$22,9,FALSE) &amp; IF(Audit!I306=10,Audit!W306,"") &amp; IF(Audit!I306&lt;&gt;1,U1541,"")</f>
        <v>#N/A</v>
      </c>
      <c r="BF1541" s="47" t="e">
        <f t="shared" si="746"/>
        <v>#N/A</v>
      </c>
      <c r="BG1541" s="50" t="e">
        <f>VLOOKUP(Audit!J306,$V$3:$AE$12,10,FALSE) &amp; Audit!S306 &amp; IF(Audit!J306=10,Audit!V306,"")</f>
        <v>#N/A</v>
      </c>
      <c r="BH1541" s="50" t="e">
        <f>VLOOKUP(Audit!J306,$V$13:$AE$22,10,FALSE) &amp; IF(Audit!J306=10,Audit!W306,"") &amp; IF(Audit!J306&lt;&gt;1,U1541,"")</f>
        <v>#N/A</v>
      </c>
      <c r="BI1541" s="47" t="e">
        <f t="shared" si="747"/>
        <v>#N/A</v>
      </c>
      <c r="BJ1541" s="48" t="str">
        <f t="shared" si="748"/>
        <v/>
      </c>
      <c r="BK1541" s="48" t="str">
        <f t="shared" si="749"/>
        <v/>
      </c>
      <c r="BL1541" s="48" t="str">
        <f t="shared" si="750"/>
        <v/>
      </c>
      <c r="BM1541" s="48" t="str">
        <f t="shared" si="751"/>
        <v/>
      </c>
      <c r="BN1541" s="48" t="str">
        <f t="shared" si="752"/>
        <v/>
      </c>
      <c r="BO1541" s="48" t="str">
        <f t="shared" si="753"/>
        <v/>
      </c>
      <c r="BP1541" s="48" t="str">
        <f t="shared" si="754"/>
        <v/>
      </c>
      <c r="BQ1541" s="48" t="str">
        <f t="shared" si="755"/>
        <v/>
      </c>
      <c r="BR1541" s="48" t="str">
        <f t="shared" si="756"/>
        <v/>
      </c>
      <c r="BS1541" s="48" t="str">
        <f t="shared" si="757"/>
        <v/>
      </c>
      <c r="BT1541" s="48" t="str">
        <f t="shared" si="758"/>
        <v/>
      </c>
      <c r="BU1541" s="48" t="str">
        <f t="shared" si="759"/>
        <v/>
      </c>
    </row>
    <row r="1542" spans="1:73">
      <c r="A1542" s="10">
        <f>Audit!A307</f>
        <v>0</v>
      </c>
      <c r="B1542" s="10" t="e">
        <f t="shared" si="730"/>
        <v>#N/A</v>
      </c>
      <c r="C1542" s="17" t="e">
        <f>VLOOKUP(Audit!B307,$V$3:$AE$12,2,FALSE) &amp; VLOOKUP(Audit!B307,$V$13:$AE$22,2,FALSE)&amp; IF(Audit!B307=10,Audit!V307&amp;Audit!W307,"")</f>
        <v>#N/A</v>
      </c>
      <c r="D1542" s="17" t="e">
        <f>VLOOKUP(Audit!C307,$V$3:$AE$12,3,FALSE) &amp; VLOOKUP(Audit!C307,$V$13:$AE$22,3,FALSE) &amp;IF(Audit!C307=10,Audit!V307&amp;Audit!W307,"")</f>
        <v>#N/A</v>
      </c>
      <c r="E1542" s="17" t="e">
        <f>VLOOKUP(Audit!D307,$V$3:$AE$12,4,FALSE)&amp; Audit!T307 &amp; VLOOKUP(Audit!D307,$V$13:$AE$22,4,FALSE)&amp; IF(Audit!D307=10,Audit!V307&amp;Audit!W307,"")</f>
        <v>#N/A</v>
      </c>
      <c r="F1542" s="17" t="e">
        <f>VLOOKUP(Audit!E307,$V$3:$AE$12,5,FALSE) &amp; VLOOKUP(Audit!E307,$V$13:$AE$22,5,FALSE)&amp; IF(Audit!E307=10,Audit!V307&amp;Audit!W307,"")</f>
        <v>#N/A</v>
      </c>
      <c r="G1542" s="17" t="e">
        <f>VLOOKUP(Audit!F307,$V$3:$AE$12,6,FALSE) &amp; VLOOKUP(Audit!F307,$V$13:$AE$22,6,FALSE)&amp; IF(Audit!F307=10,Audit!V307&amp;Audit!W307,"")</f>
        <v>#N/A</v>
      </c>
      <c r="H1542" s="17" t="e">
        <f>VLOOKUP(Audit!G307,$V$3:$AE$12,7,FALSE) &amp; VLOOKUP(Audit!G307,$V$13:$AE$22,7,FALSE)&amp;IF(Audit!G307=10,Audit!V307&amp;Audit!W307,"")</f>
        <v>#N/A</v>
      </c>
      <c r="I1542" s="17" t="e">
        <f>VLOOKUP(Audit!H307,$V$3:$AE$12,8,FALSE) &amp; Audit!U307 &amp; VLOOKUP(Audit!H307,$V$13:$AE$22,8,FALSE)&amp;IF(Audit!H307=10,Audit!V307&amp;Audit!W307,"")</f>
        <v>#N/A</v>
      </c>
      <c r="J1542" s="17" t="e">
        <f>VLOOKUP(Audit!I307,$V$3:$AE$12,9,FALSE) &amp; VLOOKUP(Audit!I307,$V$13:$AE$22,9,FALSE) &amp; IF(Audit!I307=10,Audit!V307&amp;Audit!W307,"") &amp; IF(Audit!I307&lt;&gt;1,U1542,"")</f>
        <v>#N/A</v>
      </c>
      <c r="K1542" s="17" t="e">
        <f>VLOOKUP(Audit!J307,$V$3:$AE$12,10,FALSE) &amp; Audit!S307 &amp; VLOOKUP(Audit!J307,$V$13:$AE$22,10,FALSE) &amp; IF(Audit!J307=10,Audit!V307&amp;Audit!W307,"") &amp; IF(Audit!J307&lt;&gt;1,U1542,"")</f>
        <v>#N/A</v>
      </c>
      <c r="L1542" s="10">
        <f>Audit!K307</f>
        <v>0</v>
      </c>
      <c r="M1542" s="10" t="e">
        <f t="shared" si="731"/>
        <v>#N/A</v>
      </c>
      <c r="N1542" s="10" t="e">
        <f t="shared" si="732"/>
        <v>#N/A</v>
      </c>
      <c r="O1542" s="10" t="e">
        <f t="shared" si="733"/>
        <v>#N/A</v>
      </c>
      <c r="P1542" s="10" t="e">
        <f t="shared" si="734"/>
        <v>#N/A</v>
      </c>
      <c r="Q1542" s="10" t="e">
        <f t="shared" si="735"/>
        <v>#N/A</v>
      </c>
      <c r="R1542" s="10" t="e">
        <f t="shared" si="736"/>
        <v>#N/A</v>
      </c>
      <c r="S1542" s="10" t="e">
        <f t="shared" si="737"/>
        <v>#N/A</v>
      </c>
      <c r="T1542" s="10" t="e">
        <f t="shared" si="738"/>
        <v>#N/A</v>
      </c>
      <c r="U1542" s="17" t="str">
        <f>IF(Audit!M307="","",VLOOKUP(Audit!M307,$W$26:$X$35,2,FALSE)) &amp; Audit!N307 &amp; IF(Audit!O307="","",IF(Audit!N307&lt;=1.4,VLOOKUP(Audit!O307,$W$38:X1587,2,FALSE),VLOOKUP(Audit!O307,$W$51:$X$61,2,FALSE))) &amp; IF(Audit!P307="","",VLOOKUP(Audit!P307,$Y$26:$Z$35,2,FALSE) &amp; Audit!Q307 &amp; IF(Audit!O307="","",IF(Audit!Q307&lt;=1.4,VLOOKUP(Audit!R307,$Y$38:$Z$48,2,FALSE),VLOOKUP(Audit!R307,$Y$51:$Z$61,2,FALSE))))</f>
        <v/>
      </c>
      <c r="V1542" s="21"/>
      <c r="AH1542" s="49">
        <f>Audit!A307</f>
        <v>0</v>
      </c>
      <c r="AI1542" s="50" t="e">
        <f>VLOOKUP(Audit!B307,$V$3:$AE$12,2,FALSE)&amp; IF(Audit!B307=10,Audit!V307,"")</f>
        <v>#N/A</v>
      </c>
      <c r="AJ1542" s="50" t="e">
        <f>VLOOKUP(Audit!B307,$V$13:$AE$22,2,FALSE)&amp; IF(Audit!B307=10,Audit!W307,"")</f>
        <v>#N/A</v>
      </c>
      <c r="AK1542" s="47" t="e">
        <f t="shared" si="739"/>
        <v>#N/A</v>
      </c>
      <c r="AL1542" s="50" t="e">
        <f>VLOOKUP(Audit!C307,$V$3:$AE$12,3,FALSE)&amp; IF(Audit!C307=10,Audit!V307,"")</f>
        <v>#N/A</v>
      </c>
      <c r="AM1542" s="50" t="e">
        <f>VLOOKUP(Audit!C307,$V$13:$AE$22,3,FALSE)&amp; IF(Audit!C307=10,Audit!W307,"")</f>
        <v>#N/A</v>
      </c>
      <c r="AN1542" s="47" t="e">
        <f t="shared" si="740"/>
        <v>#N/A</v>
      </c>
      <c r="AO1542" s="50" t="e">
        <f>VLOOKUP(Audit!D307,$V$3:$AE$12,4,FALSE) &amp;  Audit!T307 &amp; IF(Audit!D307=10,Audit!V307,"")</f>
        <v>#N/A</v>
      </c>
      <c r="AP1542" s="50" t="e">
        <f>VLOOKUP(Audit!D307,$V$13:$AE$22,4,FALSE)&amp; IF(Audit!D307=10,Audit!W307,"")</f>
        <v>#N/A</v>
      </c>
      <c r="AQ1542" s="47" t="e">
        <f t="shared" si="741"/>
        <v>#N/A</v>
      </c>
      <c r="AR1542" s="50" t="e">
        <f>VLOOKUP(Audit!E307,$V$3:$AE$12,5,FALSE)&amp; IF(Audit!E307=10,Audit!V307,"")</f>
        <v>#N/A</v>
      </c>
      <c r="AS1542" s="50" t="e">
        <f>VLOOKUP(Audit!E307,$V$13:$AE$22,5,FALSE)&amp; IF(Audit!E307=10,Audit!W307,"")</f>
        <v>#N/A</v>
      </c>
      <c r="AT1542" s="47" t="e">
        <f t="shared" si="742"/>
        <v>#N/A</v>
      </c>
      <c r="AU1542" s="50" t="e">
        <f>VLOOKUP(Audit!F307,$V$3:$AE$12,6,FALSE)&amp; IF(Audit!F307=10,Audit!V307,"")</f>
        <v>#N/A</v>
      </c>
      <c r="AV1542" s="50" t="e">
        <f>VLOOKUP(Audit!F307,$V$13:$AE$22,6,FALSE)&amp; IF(Audit!F307=10,Audit!W307,"")</f>
        <v>#N/A</v>
      </c>
      <c r="AW1542" s="47" t="e">
        <f t="shared" si="743"/>
        <v>#N/A</v>
      </c>
      <c r="AX1542" s="50" t="e">
        <f>VLOOKUP(Audit!G307,$V$3:$AE$12,7,FALSE)&amp; IF(Audit!G307=10,Audit!V307,"")</f>
        <v>#N/A</v>
      </c>
      <c r="AY1542" s="50" t="e">
        <f>VLOOKUP(Audit!G307,$V$13:$AE$22,7,FALSE) &amp; IF(Audit!G307=10,Audit!W307,"")</f>
        <v>#N/A</v>
      </c>
      <c r="AZ1542" s="47" t="e">
        <f t="shared" si="744"/>
        <v>#N/A</v>
      </c>
      <c r="BA1542" s="50" t="e">
        <f>VLOOKUP(Audit!H307,$V$3:$AE$12,8,FALSE)&amp; Audit!U307 &amp; IF(Audit!H307=10,Audit!V307,"")</f>
        <v>#N/A</v>
      </c>
      <c r="BB1542" s="50" t="e">
        <f>VLOOKUP(Audit!H307,$V$13:$AE$22,8,FALSE) &amp; IF(Audit!H307=10,Audit!W307,"")</f>
        <v>#N/A</v>
      </c>
      <c r="BC1542" s="47" t="e">
        <f t="shared" si="745"/>
        <v>#N/A</v>
      </c>
      <c r="BD1542" s="50" t="e">
        <f>VLOOKUP(Audit!I307,$V$3:$AE$12,9,FALSE)&amp; IF(Audit!I307=10,Audit!V307,"")</f>
        <v>#N/A</v>
      </c>
      <c r="BE1542" s="50" t="e">
        <f>VLOOKUP(Audit!I307,$V$13:$AE$22,9,FALSE) &amp; IF(Audit!I307=10,Audit!W307,"") &amp; IF(Audit!I307&lt;&gt;1,U1542,"")</f>
        <v>#N/A</v>
      </c>
      <c r="BF1542" s="47" t="e">
        <f t="shared" si="746"/>
        <v>#N/A</v>
      </c>
      <c r="BG1542" s="50" t="e">
        <f>VLOOKUP(Audit!J307,$V$3:$AE$12,10,FALSE) &amp; Audit!S307 &amp; IF(Audit!J307=10,Audit!V307,"")</f>
        <v>#N/A</v>
      </c>
      <c r="BH1542" s="50" t="e">
        <f>VLOOKUP(Audit!J307,$V$13:$AE$22,10,FALSE) &amp; IF(Audit!J307=10,Audit!W307,"") &amp; IF(Audit!J307&lt;&gt;1,U1542,"")</f>
        <v>#N/A</v>
      </c>
      <c r="BI1542" s="47" t="e">
        <f t="shared" si="747"/>
        <v>#N/A</v>
      </c>
      <c r="BJ1542" s="48" t="str">
        <f t="shared" si="748"/>
        <v/>
      </c>
      <c r="BK1542" s="48" t="str">
        <f t="shared" si="749"/>
        <v/>
      </c>
      <c r="BL1542" s="48" t="str">
        <f t="shared" si="750"/>
        <v/>
      </c>
      <c r="BM1542" s="48" t="str">
        <f t="shared" si="751"/>
        <v/>
      </c>
      <c r="BN1542" s="48" t="str">
        <f t="shared" si="752"/>
        <v/>
      </c>
      <c r="BO1542" s="48" t="str">
        <f t="shared" si="753"/>
        <v/>
      </c>
      <c r="BP1542" s="48" t="str">
        <f t="shared" si="754"/>
        <v/>
      </c>
      <c r="BQ1542" s="48" t="str">
        <f t="shared" si="755"/>
        <v/>
      </c>
      <c r="BR1542" s="48" t="str">
        <f t="shared" si="756"/>
        <v/>
      </c>
      <c r="BS1542" s="48" t="str">
        <f t="shared" si="757"/>
        <v/>
      </c>
      <c r="BT1542" s="48" t="str">
        <f t="shared" si="758"/>
        <v/>
      </c>
      <c r="BU1542" s="48" t="str">
        <f t="shared" si="759"/>
        <v/>
      </c>
    </row>
    <row r="1543" spans="1:73">
      <c r="A1543" s="10">
        <f>Audit!A308</f>
        <v>0</v>
      </c>
      <c r="B1543" s="10" t="e">
        <f t="shared" si="730"/>
        <v>#N/A</v>
      </c>
      <c r="C1543" s="17" t="e">
        <f>VLOOKUP(Audit!B308,$V$3:$AE$12,2,FALSE) &amp; VLOOKUP(Audit!B308,$V$13:$AE$22,2,FALSE)&amp; IF(Audit!B308=10,Audit!V308&amp;Audit!W308,"")</f>
        <v>#N/A</v>
      </c>
      <c r="D1543" s="17" t="e">
        <f>VLOOKUP(Audit!C308,$V$3:$AE$12,3,FALSE) &amp; VLOOKUP(Audit!C308,$V$13:$AE$22,3,FALSE) &amp;IF(Audit!C308=10,Audit!V308&amp;Audit!W308,"")</f>
        <v>#N/A</v>
      </c>
      <c r="E1543" s="17" t="e">
        <f>VLOOKUP(Audit!D308,$V$3:$AE$12,4,FALSE)&amp; Audit!T308 &amp; VLOOKUP(Audit!D308,$V$13:$AE$22,4,FALSE)&amp; IF(Audit!D308=10,Audit!V308&amp;Audit!W308,"")</f>
        <v>#N/A</v>
      </c>
      <c r="F1543" s="17" t="e">
        <f>VLOOKUP(Audit!E308,$V$3:$AE$12,5,FALSE) &amp; VLOOKUP(Audit!E308,$V$13:$AE$22,5,FALSE)&amp; IF(Audit!E308=10,Audit!V308&amp;Audit!W308,"")</f>
        <v>#N/A</v>
      </c>
      <c r="G1543" s="17" t="e">
        <f>VLOOKUP(Audit!F308,$V$3:$AE$12,6,FALSE) &amp; VLOOKUP(Audit!F308,$V$13:$AE$22,6,FALSE)&amp; IF(Audit!F308=10,Audit!V308&amp;Audit!W308,"")</f>
        <v>#N/A</v>
      </c>
      <c r="H1543" s="17" t="e">
        <f>VLOOKUP(Audit!G308,$V$3:$AE$12,7,FALSE) &amp; VLOOKUP(Audit!G308,$V$13:$AE$22,7,FALSE)&amp;IF(Audit!G308=10,Audit!V308&amp;Audit!W308,"")</f>
        <v>#N/A</v>
      </c>
      <c r="I1543" s="17" t="e">
        <f>VLOOKUP(Audit!H308,$V$3:$AE$12,8,FALSE) &amp; Audit!U308 &amp; VLOOKUP(Audit!H308,$V$13:$AE$22,8,FALSE)&amp;IF(Audit!H308=10,Audit!V308&amp;Audit!W308,"")</f>
        <v>#N/A</v>
      </c>
      <c r="J1543" s="17" t="e">
        <f>VLOOKUP(Audit!I308,$V$3:$AE$12,9,FALSE) &amp; VLOOKUP(Audit!I308,$V$13:$AE$22,9,FALSE) &amp; IF(Audit!I308=10,Audit!V308&amp;Audit!W308,"") &amp; IF(Audit!I308&lt;&gt;1,U1543,"")</f>
        <v>#N/A</v>
      </c>
      <c r="K1543" s="17" t="e">
        <f>VLOOKUP(Audit!J308,$V$3:$AE$12,10,FALSE) &amp; Audit!S308 &amp; VLOOKUP(Audit!J308,$V$13:$AE$22,10,FALSE) &amp; IF(Audit!J308=10,Audit!V308&amp;Audit!W308,"") &amp; IF(Audit!J308&lt;&gt;1,U1543,"")</f>
        <v>#N/A</v>
      </c>
      <c r="L1543" s="10">
        <f>Audit!K308</f>
        <v>0</v>
      </c>
      <c r="M1543" s="10" t="e">
        <f t="shared" si="731"/>
        <v>#N/A</v>
      </c>
      <c r="N1543" s="10" t="e">
        <f t="shared" si="732"/>
        <v>#N/A</v>
      </c>
      <c r="O1543" s="10" t="e">
        <f t="shared" si="733"/>
        <v>#N/A</v>
      </c>
      <c r="P1543" s="10" t="e">
        <f t="shared" si="734"/>
        <v>#N/A</v>
      </c>
      <c r="Q1543" s="10" t="e">
        <f t="shared" si="735"/>
        <v>#N/A</v>
      </c>
      <c r="R1543" s="10" t="e">
        <f t="shared" si="736"/>
        <v>#N/A</v>
      </c>
      <c r="S1543" s="10" t="e">
        <f t="shared" si="737"/>
        <v>#N/A</v>
      </c>
      <c r="T1543" s="10" t="e">
        <f t="shared" si="738"/>
        <v>#N/A</v>
      </c>
      <c r="U1543" s="17" t="str">
        <f>IF(Audit!M308="","",VLOOKUP(Audit!M308,$W$26:$X$35,2,FALSE)) &amp; Audit!N308 &amp; IF(Audit!O308="","",IF(Audit!N308&lt;=1.4,VLOOKUP(Audit!O308,$W$38:X1588,2,FALSE),VLOOKUP(Audit!O308,$W$51:$X$61,2,FALSE))) &amp; IF(Audit!P308="","",VLOOKUP(Audit!P308,$Y$26:$Z$35,2,FALSE) &amp; Audit!Q308 &amp; IF(Audit!O308="","",IF(Audit!Q308&lt;=1.4,VLOOKUP(Audit!R308,$Y$38:$Z$48,2,FALSE),VLOOKUP(Audit!R308,$Y$51:$Z$61,2,FALSE))))</f>
        <v/>
      </c>
      <c r="V1543" s="21"/>
      <c r="AH1543" s="49">
        <f>Audit!A308</f>
        <v>0</v>
      </c>
      <c r="AI1543" s="50" t="e">
        <f>VLOOKUP(Audit!B308,$V$3:$AE$12,2,FALSE)&amp; IF(Audit!B308=10,Audit!V308,"")</f>
        <v>#N/A</v>
      </c>
      <c r="AJ1543" s="50" t="e">
        <f>VLOOKUP(Audit!B308,$V$13:$AE$22,2,FALSE)&amp; IF(Audit!B308=10,Audit!W308,"")</f>
        <v>#N/A</v>
      </c>
      <c r="AK1543" s="47" t="e">
        <f t="shared" si="739"/>
        <v>#N/A</v>
      </c>
      <c r="AL1543" s="50" t="e">
        <f>VLOOKUP(Audit!C308,$V$3:$AE$12,3,FALSE)&amp; IF(Audit!C308=10,Audit!V308,"")</f>
        <v>#N/A</v>
      </c>
      <c r="AM1543" s="50" t="e">
        <f>VLOOKUP(Audit!C308,$V$13:$AE$22,3,FALSE)&amp; IF(Audit!C308=10,Audit!W308,"")</f>
        <v>#N/A</v>
      </c>
      <c r="AN1543" s="47" t="e">
        <f t="shared" si="740"/>
        <v>#N/A</v>
      </c>
      <c r="AO1543" s="50" t="e">
        <f>VLOOKUP(Audit!D308,$V$3:$AE$12,4,FALSE) &amp;  Audit!T308 &amp; IF(Audit!D308=10,Audit!V308,"")</f>
        <v>#N/A</v>
      </c>
      <c r="AP1543" s="50" t="e">
        <f>VLOOKUP(Audit!D308,$V$13:$AE$22,4,FALSE)&amp; IF(Audit!D308=10,Audit!W308,"")</f>
        <v>#N/A</v>
      </c>
      <c r="AQ1543" s="47" t="e">
        <f t="shared" si="741"/>
        <v>#N/A</v>
      </c>
      <c r="AR1543" s="50" t="e">
        <f>VLOOKUP(Audit!E308,$V$3:$AE$12,5,FALSE)&amp; IF(Audit!E308=10,Audit!V308,"")</f>
        <v>#N/A</v>
      </c>
      <c r="AS1543" s="50" t="e">
        <f>VLOOKUP(Audit!E308,$V$13:$AE$22,5,FALSE)&amp; IF(Audit!E308=10,Audit!W308,"")</f>
        <v>#N/A</v>
      </c>
      <c r="AT1543" s="47" t="e">
        <f t="shared" si="742"/>
        <v>#N/A</v>
      </c>
      <c r="AU1543" s="50" t="e">
        <f>VLOOKUP(Audit!F308,$V$3:$AE$12,6,FALSE)&amp; IF(Audit!F308=10,Audit!V308,"")</f>
        <v>#N/A</v>
      </c>
      <c r="AV1543" s="50" t="e">
        <f>VLOOKUP(Audit!F308,$V$13:$AE$22,6,FALSE)&amp; IF(Audit!F308=10,Audit!W308,"")</f>
        <v>#N/A</v>
      </c>
      <c r="AW1543" s="47" t="e">
        <f t="shared" si="743"/>
        <v>#N/A</v>
      </c>
      <c r="AX1543" s="50" t="e">
        <f>VLOOKUP(Audit!G308,$V$3:$AE$12,7,FALSE)&amp; IF(Audit!G308=10,Audit!V308,"")</f>
        <v>#N/A</v>
      </c>
      <c r="AY1543" s="50" t="e">
        <f>VLOOKUP(Audit!G308,$V$13:$AE$22,7,FALSE) &amp; IF(Audit!G308=10,Audit!W308,"")</f>
        <v>#N/A</v>
      </c>
      <c r="AZ1543" s="47" t="e">
        <f t="shared" si="744"/>
        <v>#N/A</v>
      </c>
      <c r="BA1543" s="50" t="e">
        <f>VLOOKUP(Audit!H308,$V$3:$AE$12,8,FALSE)&amp; Audit!U308 &amp; IF(Audit!H308=10,Audit!V308,"")</f>
        <v>#N/A</v>
      </c>
      <c r="BB1543" s="50" t="e">
        <f>VLOOKUP(Audit!H308,$V$13:$AE$22,8,FALSE) &amp; IF(Audit!H308=10,Audit!W308,"")</f>
        <v>#N/A</v>
      </c>
      <c r="BC1543" s="47" t="e">
        <f t="shared" si="745"/>
        <v>#N/A</v>
      </c>
      <c r="BD1543" s="50" t="e">
        <f>VLOOKUP(Audit!I308,$V$3:$AE$12,9,FALSE)&amp; IF(Audit!I308=10,Audit!V308,"")</f>
        <v>#N/A</v>
      </c>
      <c r="BE1543" s="50" t="e">
        <f>VLOOKUP(Audit!I308,$V$13:$AE$22,9,FALSE) &amp; IF(Audit!I308=10,Audit!W308,"") &amp; IF(Audit!I308&lt;&gt;1,U1543,"")</f>
        <v>#N/A</v>
      </c>
      <c r="BF1543" s="47" t="e">
        <f t="shared" si="746"/>
        <v>#N/A</v>
      </c>
      <c r="BG1543" s="50" t="e">
        <f>VLOOKUP(Audit!J308,$V$3:$AE$12,10,FALSE) &amp; Audit!S308 &amp; IF(Audit!J308=10,Audit!V308,"")</f>
        <v>#N/A</v>
      </c>
      <c r="BH1543" s="50" t="e">
        <f>VLOOKUP(Audit!J308,$V$13:$AE$22,10,FALSE) &amp; IF(Audit!J308=10,Audit!W308,"") &amp; IF(Audit!J308&lt;&gt;1,U1543,"")</f>
        <v>#N/A</v>
      </c>
      <c r="BI1543" s="47" t="e">
        <f t="shared" si="747"/>
        <v>#N/A</v>
      </c>
      <c r="BJ1543" s="48" t="str">
        <f t="shared" si="748"/>
        <v/>
      </c>
      <c r="BK1543" s="48" t="str">
        <f t="shared" si="749"/>
        <v/>
      </c>
      <c r="BL1543" s="48" t="str">
        <f t="shared" si="750"/>
        <v/>
      </c>
      <c r="BM1543" s="48" t="str">
        <f t="shared" si="751"/>
        <v/>
      </c>
      <c r="BN1543" s="48" t="str">
        <f t="shared" si="752"/>
        <v/>
      </c>
      <c r="BO1543" s="48" t="str">
        <f t="shared" si="753"/>
        <v/>
      </c>
      <c r="BP1543" s="48" t="str">
        <f t="shared" si="754"/>
        <v/>
      </c>
      <c r="BQ1543" s="48" t="str">
        <f t="shared" si="755"/>
        <v/>
      </c>
      <c r="BR1543" s="48" t="str">
        <f t="shared" si="756"/>
        <v/>
      </c>
      <c r="BS1543" s="48" t="str">
        <f t="shared" si="757"/>
        <v/>
      </c>
      <c r="BT1543" s="48" t="str">
        <f t="shared" si="758"/>
        <v/>
      </c>
      <c r="BU1543" s="48" t="str">
        <f t="shared" si="759"/>
        <v/>
      </c>
    </row>
    <row r="1544" spans="1:73">
      <c r="A1544" s="10">
        <f>Audit!A309</f>
        <v>0</v>
      </c>
      <c r="B1544" s="10" t="e">
        <f t="shared" si="730"/>
        <v>#N/A</v>
      </c>
      <c r="C1544" s="17" t="e">
        <f>VLOOKUP(Audit!B309,$V$3:$AE$12,2,FALSE) &amp; VLOOKUP(Audit!B309,$V$13:$AE$22,2,FALSE)&amp; IF(Audit!B309=10,Audit!V309&amp;Audit!W309,"")</f>
        <v>#N/A</v>
      </c>
      <c r="D1544" s="17" t="e">
        <f>VLOOKUP(Audit!C309,$V$3:$AE$12,3,FALSE) &amp; VLOOKUP(Audit!C309,$V$13:$AE$22,3,FALSE) &amp;IF(Audit!C309=10,Audit!V309&amp;Audit!W309,"")</f>
        <v>#N/A</v>
      </c>
      <c r="E1544" s="17" t="e">
        <f>VLOOKUP(Audit!D309,$V$3:$AE$12,4,FALSE)&amp; Audit!T309 &amp; VLOOKUP(Audit!D309,$V$13:$AE$22,4,FALSE)&amp; IF(Audit!D309=10,Audit!V309&amp;Audit!W309,"")</f>
        <v>#N/A</v>
      </c>
      <c r="F1544" s="17" t="e">
        <f>VLOOKUP(Audit!E309,$V$3:$AE$12,5,FALSE) &amp; VLOOKUP(Audit!E309,$V$13:$AE$22,5,FALSE)&amp; IF(Audit!E309=10,Audit!V309&amp;Audit!W309,"")</f>
        <v>#N/A</v>
      </c>
      <c r="G1544" s="17" t="e">
        <f>VLOOKUP(Audit!F309,$V$3:$AE$12,6,FALSE) &amp; VLOOKUP(Audit!F309,$V$13:$AE$22,6,FALSE)&amp; IF(Audit!F309=10,Audit!V309&amp;Audit!W309,"")</f>
        <v>#N/A</v>
      </c>
      <c r="H1544" s="17" t="e">
        <f>VLOOKUP(Audit!G309,$V$3:$AE$12,7,FALSE) &amp; VLOOKUP(Audit!G309,$V$13:$AE$22,7,FALSE)&amp;IF(Audit!G309=10,Audit!V309&amp;Audit!W309,"")</f>
        <v>#N/A</v>
      </c>
      <c r="I1544" s="17" t="e">
        <f>VLOOKUP(Audit!H309,$V$3:$AE$12,8,FALSE) &amp; Audit!U309 &amp; VLOOKUP(Audit!H309,$V$13:$AE$22,8,FALSE)&amp;IF(Audit!H309=10,Audit!V309&amp;Audit!W309,"")</f>
        <v>#N/A</v>
      </c>
      <c r="J1544" s="17" t="e">
        <f>VLOOKUP(Audit!I309,$V$3:$AE$12,9,FALSE) &amp; VLOOKUP(Audit!I309,$V$13:$AE$22,9,FALSE) &amp; IF(Audit!I309=10,Audit!V309&amp;Audit!W309,"") &amp; IF(Audit!I309&lt;&gt;1,U1544,"")</f>
        <v>#N/A</v>
      </c>
      <c r="K1544" s="17" t="e">
        <f>VLOOKUP(Audit!J309,$V$3:$AE$12,10,FALSE) &amp; Audit!S309 &amp; VLOOKUP(Audit!J309,$V$13:$AE$22,10,FALSE) &amp; IF(Audit!J309=10,Audit!V309&amp;Audit!W309,"") &amp; IF(Audit!J309&lt;&gt;1,U1544,"")</f>
        <v>#N/A</v>
      </c>
      <c r="L1544" s="10">
        <f>Audit!K309</f>
        <v>0</v>
      </c>
      <c r="M1544" s="10" t="e">
        <f t="shared" si="731"/>
        <v>#N/A</v>
      </c>
      <c r="N1544" s="10" t="e">
        <f t="shared" si="732"/>
        <v>#N/A</v>
      </c>
      <c r="O1544" s="10" t="e">
        <f t="shared" si="733"/>
        <v>#N/A</v>
      </c>
      <c r="P1544" s="10" t="e">
        <f t="shared" si="734"/>
        <v>#N/A</v>
      </c>
      <c r="Q1544" s="10" t="e">
        <f t="shared" si="735"/>
        <v>#N/A</v>
      </c>
      <c r="R1544" s="10" t="e">
        <f t="shared" si="736"/>
        <v>#N/A</v>
      </c>
      <c r="S1544" s="10" t="e">
        <f t="shared" si="737"/>
        <v>#N/A</v>
      </c>
      <c r="T1544" s="10" t="e">
        <f t="shared" si="738"/>
        <v>#N/A</v>
      </c>
      <c r="U1544" s="17" t="str">
        <f>IF(Audit!M309="","",VLOOKUP(Audit!M309,$W$26:$X$35,2,FALSE)) &amp; Audit!N309 &amp; IF(Audit!O309="","",IF(Audit!N309&lt;=1.4,VLOOKUP(Audit!O309,$W$38:X1589,2,FALSE),VLOOKUP(Audit!O309,$W$51:$X$61,2,FALSE))) &amp; IF(Audit!P309="","",VLOOKUP(Audit!P309,$Y$26:$Z$35,2,FALSE) &amp; Audit!Q309 &amp; IF(Audit!O309="","",IF(Audit!Q309&lt;=1.4,VLOOKUP(Audit!R309,$Y$38:$Z$48,2,FALSE),VLOOKUP(Audit!R309,$Y$51:$Z$61,2,FALSE))))</f>
        <v/>
      </c>
      <c r="V1544" s="21"/>
      <c r="AH1544" s="49">
        <f>Audit!A309</f>
        <v>0</v>
      </c>
      <c r="AI1544" s="50" t="e">
        <f>VLOOKUP(Audit!B309,$V$3:$AE$12,2,FALSE)&amp; IF(Audit!B309=10,Audit!V309,"")</f>
        <v>#N/A</v>
      </c>
      <c r="AJ1544" s="50" t="e">
        <f>VLOOKUP(Audit!B309,$V$13:$AE$22,2,FALSE)&amp; IF(Audit!B309=10,Audit!W309,"")</f>
        <v>#N/A</v>
      </c>
      <c r="AK1544" s="47" t="e">
        <f t="shared" si="739"/>
        <v>#N/A</v>
      </c>
      <c r="AL1544" s="50" t="e">
        <f>VLOOKUP(Audit!C309,$V$3:$AE$12,3,FALSE)&amp; IF(Audit!C309=10,Audit!V309,"")</f>
        <v>#N/A</v>
      </c>
      <c r="AM1544" s="50" t="e">
        <f>VLOOKUP(Audit!C309,$V$13:$AE$22,3,FALSE)&amp; IF(Audit!C309=10,Audit!W309,"")</f>
        <v>#N/A</v>
      </c>
      <c r="AN1544" s="47" t="e">
        <f t="shared" si="740"/>
        <v>#N/A</v>
      </c>
      <c r="AO1544" s="50" t="e">
        <f>VLOOKUP(Audit!D309,$V$3:$AE$12,4,FALSE) &amp;  Audit!T309 &amp; IF(Audit!D309=10,Audit!V309,"")</f>
        <v>#N/A</v>
      </c>
      <c r="AP1544" s="50" t="e">
        <f>VLOOKUP(Audit!D309,$V$13:$AE$22,4,FALSE)&amp; IF(Audit!D309=10,Audit!W309,"")</f>
        <v>#N/A</v>
      </c>
      <c r="AQ1544" s="47" t="e">
        <f t="shared" si="741"/>
        <v>#N/A</v>
      </c>
      <c r="AR1544" s="50" t="e">
        <f>VLOOKUP(Audit!E309,$V$3:$AE$12,5,FALSE)&amp; IF(Audit!E309=10,Audit!V309,"")</f>
        <v>#N/A</v>
      </c>
      <c r="AS1544" s="50" t="e">
        <f>VLOOKUP(Audit!E309,$V$13:$AE$22,5,FALSE)&amp; IF(Audit!E309=10,Audit!W309,"")</f>
        <v>#N/A</v>
      </c>
      <c r="AT1544" s="47" t="e">
        <f t="shared" si="742"/>
        <v>#N/A</v>
      </c>
      <c r="AU1544" s="50" t="e">
        <f>VLOOKUP(Audit!F309,$V$3:$AE$12,6,FALSE)&amp; IF(Audit!F309=10,Audit!V309,"")</f>
        <v>#N/A</v>
      </c>
      <c r="AV1544" s="50" t="e">
        <f>VLOOKUP(Audit!F309,$V$13:$AE$22,6,FALSE)&amp; IF(Audit!F309=10,Audit!W309,"")</f>
        <v>#N/A</v>
      </c>
      <c r="AW1544" s="47" t="e">
        <f t="shared" si="743"/>
        <v>#N/A</v>
      </c>
      <c r="AX1544" s="50" t="e">
        <f>VLOOKUP(Audit!G309,$V$3:$AE$12,7,FALSE)&amp; IF(Audit!G309=10,Audit!V309,"")</f>
        <v>#N/A</v>
      </c>
      <c r="AY1544" s="50" t="e">
        <f>VLOOKUP(Audit!G309,$V$13:$AE$22,7,FALSE) &amp; IF(Audit!G309=10,Audit!W309,"")</f>
        <v>#N/A</v>
      </c>
      <c r="AZ1544" s="47" t="e">
        <f t="shared" si="744"/>
        <v>#N/A</v>
      </c>
      <c r="BA1544" s="50" t="e">
        <f>VLOOKUP(Audit!H309,$V$3:$AE$12,8,FALSE)&amp; Audit!U309 &amp; IF(Audit!H309=10,Audit!V309,"")</f>
        <v>#N/A</v>
      </c>
      <c r="BB1544" s="50" t="e">
        <f>VLOOKUP(Audit!H309,$V$13:$AE$22,8,FALSE) &amp; IF(Audit!H309=10,Audit!W309,"")</f>
        <v>#N/A</v>
      </c>
      <c r="BC1544" s="47" t="e">
        <f t="shared" si="745"/>
        <v>#N/A</v>
      </c>
      <c r="BD1544" s="50" t="e">
        <f>VLOOKUP(Audit!I309,$V$3:$AE$12,9,FALSE)&amp; IF(Audit!I309=10,Audit!V309,"")</f>
        <v>#N/A</v>
      </c>
      <c r="BE1544" s="50" t="e">
        <f>VLOOKUP(Audit!I309,$V$13:$AE$22,9,FALSE) &amp; IF(Audit!I309=10,Audit!W309,"") &amp; IF(Audit!I309&lt;&gt;1,U1544,"")</f>
        <v>#N/A</v>
      </c>
      <c r="BF1544" s="47" t="e">
        <f t="shared" si="746"/>
        <v>#N/A</v>
      </c>
      <c r="BG1544" s="50" t="e">
        <f>VLOOKUP(Audit!J309,$V$3:$AE$12,10,FALSE) &amp; Audit!S309 &amp; IF(Audit!J309=10,Audit!V309,"")</f>
        <v>#N/A</v>
      </c>
      <c r="BH1544" s="50" t="e">
        <f>VLOOKUP(Audit!J309,$V$13:$AE$22,10,FALSE) &amp; IF(Audit!J309=10,Audit!W309,"") &amp; IF(Audit!J309&lt;&gt;1,U1544,"")</f>
        <v>#N/A</v>
      </c>
      <c r="BI1544" s="47" t="e">
        <f t="shared" si="747"/>
        <v>#N/A</v>
      </c>
      <c r="BJ1544" s="48" t="str">
        <f t="shared" si="748"/>
        <v/>
      </c>
      <c r="BK1544" s="48" t="str">
        <f t="shared" si="749"/>
        <v/>
      </c>
      <c r="BL1544" s="48" t="str">
        <f t="shared" si="750"/>
        <v/>
      </c>
      <c r="BM1544" s="48" t="str">
        <f t="shared" si="751"/>
        <v/>
      </c>
      <c r="BN1544" s="48" t="str">
        <f t="shared" si="752"/>
        <v/>
      </c>
      <c r="BO1544" s="48" t="str">
        <f t="shared" si="753"/>
        <v/>
      </c>
      <c r="BP1544" s="48" t="str">
        <f t="shared" si="754"/>
        <v/>
      </c>
      <c r="BQ1544" s="48" t="str">
        <f t="shared" si="755"/>
        <v/>
      </c>
      <c r="BR1544" s="48" t="str">
        <f t="shared" si="756"/>
        <v/>
      </c>
      <c r="BS1544" s="48" t="str">
        <f t="shared" si="757"/>
        <v/>
      </c>
      <c r="BT1544" s="48" t="str">
        <f t="shared" si="758"/>
        <v/>
      </c>
      <c r="BU1544" s="48" t="str">
        <f t="shared" si="759"/>
        <v/>
      </c>
    </row>
    <row r="1545" spans="1:73">
      <c r="A1545" s="10">
        <f>Audit!A310</f>
        <v>0</v>
      </c>
      <c r="B1545" s="10" t="e">
        <f t="shared" si="730"/>
        <v>#N/A</v>
      </c>
      <c r="C1545" s="17" t="e">
        <f>VLOOKUP(Audit!B310,$V$3:$AE$12,2,FALSE) &amp; VLOOKUP(Audit!B310,$V$13:$AE$22,2,FALSE)&amp; IF(Audit!B310=10,Audit!V310&amp;Audit!W310,"")</f>
        <v>#N/A</v>
      </c>
      <c r="D1545" s="17" t="e">
        <f>VLOOKUP(Audit!C310,$V$3:$AE$12,3,FALSE) &amp; VLOOKUP(Audit!C310,$V$13:$AE$22,3,FALSE) &amp;IF(Audit!C310=10,Audit!V310&amp;Audit!W310,"")</f>
        <v>#N/A</v>
      </c>
      <c r="E1545" s="17" t="e">
        <f>VLOOKUP(Audit!D310,$V$3:$AE$12,4,FALSE)&amp; Audit!T310 &amp; VLOOKUP(Audit!D310,$V$13:$AE$22,4,FALSE)&amp; IF(Audit!D310=10,Audit!V310&amp;Audit!W310,"")</f>
        <v>#N/A</v>
      </c>
      <c r="F1545" s="17" t="e">
        <f>VLOOKUP(Audit!E310,$V$3:$AE$12,5,FALSE) &amp; VLOOKUP(Audit!E310,$V$13:$AE$22,5,FALSE)&amp; IF(Audit!E310=10,Audit!V310&amp;Audit!W310,"")</f>
        <v>#N/A</v>
      </c>
      <c r="G1545" s="17" t="e">
        <f>VLOOKUP(Audit!F310,$V$3:$AE$12,6,FALSE) &amp; VLOOKUP(Audit!F310,$V$13:$AE$22,6,FALSE)&amp; IF(Audit!F310=10,Audit!V310&amp;Audit!W310,"")</f>
        <v>#N/A</v>
      </c>
      <c r="H1545" s="17" t="e">
        <f>VLOOKUP(Audit!G310,$V$3:$AE$12,7,FALSE) &amp; VLOOKUP(Audit!G310,$V$13:$AE$22,7,FALSE)&amp;IF(Audit!G310=10,Audit!V310&amp;Audit!W310,"")</f>
        <v>#N/A</v>
      </c>
      <c r="I1545" s="17" t="e">
        <f>VLOOKUP(Audit!H310,$V$3:$AE$12,8,FALSE) &amp; Audit!U310 &amp; VLOOKUP(Audit!H310,$V$13:$AE$22,8,FALSE)&amp;IF(Audit!H310=10,Audit!V310&amp;Audit!W310,"")</f>
        <v>#N/A</v>
      </c>
      <c r="J1545" s="17" t="e">
        <f>VLOOKUP(Audit!I310,$V$3:$AE$12,9,FALSE) &amp; VLOOKUP(Audit!I310,$V$13:$AE$22,9,FALSE) &amp; IF(Audit!I310=10,Audit!V310&amp;Audit!W310,"") &amp; IF(Audit!I310&lt;&gt;1,U1545,"")</f>
        <v>#N/A</v>
      </c>
      <c r="K1545" s="17" t="e">
        <f>VLOOKUP(Audit!J310,$V$3:$AE$12,10,FALSE) &amp; Audit!S310 &amp; VLOOKUP(Audit!J310,$V$13:$AE$22,10,FALSE) &amp; IF(Audit!J310=10,Audit!V310&amp;Audit!W310,"") &amp; IF(Audit!J310&lt;&gt;1,U1545,"")</f>
        <v>#N/A</v>
      </c>
      <c r="L1545" s="10">
        <f>Audit!K310</f>
        <v>0</v>
      </c>
      <c r="M1545" s="10" t="e">
        <f t="shared" si="731"/>
        <v>#N/A</v>
      </c>
      <c r="N1545" s="10" t="e">
        <f t="shared" si="732"/>
        <v>#N/A</v>
      </c>
      <c r="O1545" s="10" t="e">
        <f t="shared" si="733"/>
        <v>#N/A</v>
      </c>
      <c r="P1545" s="10" t="e">
        <f t="shared" si="734"/>
        <v>#N/A</v>
      </c>
      <c r="Q1545" s="10" t="e">
        <f t="shared" si="735"/>
        <v>#N/A</v>
      </c>
      <c r="R1545" s="10" t="e">
        <f t="shared" si="736"/>
        <v>#N/A</v>
      </c>
      <c r="S1545" s="10" t="e">
        <f t="shared" si="737"/>
        <v>#N/A</v>
      </c>
      <c r="T1545" s="10" t="e">
        <f t="shared" si="738"/>
        <v>#N/A</v>
      </c>
      <c r="U1545" s="17" t="str">
        <f>IF(Audit!M310="","",VLOOKUP(Audit!M310,$W$26:$X$35,2,FALSE)) &amp; Audit!N310 &amp; IF(Audit!O310="","",IF(Audit!N310&lt;=1.4,VLOOKUP(Audit!O310,$W$38:X1590,2,FALSE),VLOOKUP(Audit!O310,$W$51:$X$61,2,FALSE))) &amp; IF(Audit!P310="","",VLOOKUP(Audit!P310,$Y$26:$Z$35,2,FALSE) &amp; Audit!Q310 &amp; IF(Audit!O310="","",IF(Audit!Q310&lt;=1.4,VLOOKUP(Audit!R310,$Y$38:$Z$48,2,FALSE),VLOOKUP(Audit!R310,$Y$51:$Z$61,2,FALSE))))</f>
        <v/>
      </c>
      <c r="V1545" s="21"/>
      <c r="AH1545" s="49">
        <f>Audit!A310</f>
        <v>0</v>
      </c>
      <c r="AI1545" s="50" t="e">
        <f>VLOOKUP(Audit!B310,$V$3:$AE$12,2,FALSE)&amp; IF(Audit!B310=10,Audit!V310,"")</f>
        <v>#N/A</v>
      </c>
      <c r="AJ1545" s="50" t="e">
        <f>VLOOKUP(Audit!B310,$V$13:$AE$22,2,FALSE)&amp; IF(Audit!B310=10,Audit!W310,"")</f>
        <v>#N/A</v>
      </c>
      <c r="AK1545" s="47" t="e">
        <f t="shared" si="739"/>
        <v>#N/A</v>
      </c>
      <c r="AL1545" s="50" t="e">
        <f>VLOOKUP(Audit!C310,$V$3:$AE$12,3,FALSE)&amp; IF(Audit!C310=10,Audit!V310,"")</f>
        <v>#N/A</v>
      </c>
      <c r="AM1545" s="50" t="e">
        <f>VLOOKUP(Audit!C310,$V$13:$AE$22,3,FALSE)&amp; IF(Audit!C310=10,Audit!W310,"")</f>
        <v>#N/A</v>
      </c>
      <c r="AN1545" s="47" t="e">
        <f t="shared" si="740"/>
        <v>#N/A</v>
      </c>
      <c r="AO1545" s="50" t="e">
        <f>VLOOKUP(Audit!D310,$V$3:$AE$12,4,FALSE) &amp;  Audit!T310 &amp; IF(Audit!D310=10,Audit!V310,"")</f>
        <v>#N/A</v>
      </c>
      <c r="AP1545" s="50" t="e">
        <f>VLOOKUP(Audit!D310,$V$13:$AE$22,4,FALSE)&amp; IF(Audit!D310=10,Audit!W310,"")</f>
        <v>#N/A</v>
      </c>
      <c r="AQ1545" s="47" t="e">
        <f t="shared" si="741"/>
        <v>#N/A</v>
      </c>
      <c r="AR1545" s="50" t="e">
        <f>VLOOKUP(Audit!E310,$V$3:$AE$12,5,FALSE)&amp; IF(Audit!E310=10,Audit!V310,"")</f>
        <v>#N/A</v>
      </c>
      <c r="AS1545" s="50" t="e">
        <f>VLOOKUP(Audit!E310,$V$13:$AE$22,5,FALSE)&amp; IF(Audit!E310=10,Audit!W310,"")</f>
        <v>#N/A</v>
      </c>
      <c r="AT1545" s="47" t="e">
        <f t="shared" si="742"/>
        <v>#N/A</v>
      </c>
      <c r="AU1545" s="50" t="e">
        <f>VLOOKUP(Audit!F310,$V$3:$AE$12,6,FALSE)&amp; IF(Audit!F310=10,Audit!V310,"")</f>
        <v>#N/A</v>
      </c>
      <c r="AV1545" s="50" t="e">
        <f>VLOOKUP(Audit!F310,$V$13:$AE$22,6,FALSE)&amp; IF(Audit!F310=10,Audit!W310,"")</f>
        <v>#N/A</v>
      </c>
      <c r="AW1545" s="47" t="e">
        <f t="shared" si="743"/>
        <v>#N/A</v>
      </c>
      <c r="AX1545" s="50" t="e">
        <f>VLOOKUP(Audit!G310,$V$3:$AE$12,7,FALSE)&amp; IF(Audit!G310=10,Audit!V310,"")</f>
        <v>#N/A</v>
      </c>
      <c r="AY1545" s="50" t="e">
        <f>VLOOKUP(Audit!G310,$V$13:$AE$22,7,FALSE) &amp; IF(Audit!G310=10,Audit!W310,"")</f>
        <v>#N/A</v>
      </c>
      <c r="AZ1545" s="47" t="e">
        <f t="shared" si="744"/>
        <v>#N/A</v>
      </c>
      <c r="BA1545" s="50" t="e">
        <f>VLOOKUP(Audit!H310,$V$3:$AE$12,8,FALSE)&amp; Audit!U310 &amp; IF(Audit!H310=10,Audit!V310,"")</f>
        <v>#N/A</v>
      </c>
      <c r="BB1545" s="50" t="e">
        <f>VLOOKUP(Audit!H310,$V$13:$AE$22,8,FALSE) &amp; IF(Audit!H310=10,Audit!W310,"")</f>
        <v>#N/A</v>
      </c>
      <c r="BC1545" s="47" t="e">
        <f t="shared" si="745"/>
        <v>#N/A</v>
      </c>
      <c r="BD1545" s="50" t="e">
        <f>VLOOKUP(Audit!I310,$V$3:$AE$12,9,FALSE)&amp; IF(Audit!I310=10,Audit!V310,"")</f>
        <v>#N/A</v>
      </c>
      <c r="BE1545" s="50" t="e">
        <f>VLOOKUP(Audit!I310,$V$13:$AE$22,9,FALSE) &amp; IF(Audit!I310=10,Audit!W310,"") &amp; IF(Audit!I310&lt;&gt;1,U1545,"")</f>
        <v>#N/A</v>
      </c>
      <c r="BF1545" s="47" t="e">
        <f t="shared" si="746"/>
        <v>#N/A</v>
      </c>
      <c r="BG1545" s="50" t="e">
        <f>VLOOKUP(Audit!J310,$V$3:$AE$12,10,FALSE) &amp; Audit!S310 &amp; IF(Audit!J310=10,Audit!V310,"")</f>
        <v>#N/A</v>
      </c>
      <c r="BH1545" s="50" t="e">
        <f>VLOOKUP(Audit!J310,$V$13:$AE$22,10,FALSE) &amp; IF(Audit!J310=10,Audit!W310,"") &amp; IF(Audit!J310&lt;&gt;1,U1545,"")</f>
        <v>#N/A</v>
      </c>
      <c r="BI1545" s="47" t="e">
        <f t="shared" si="747"/>
        <v>#N/A</v>
      </c>
      <c r="BJ1545" s="48" t="str">
        <f t="shared" si="748"/>
        <v/>
      </c>
      <c r="BK1545" s="48" t="str">
        <f t="shared" si="749"/>
        <v/>
      </c>
      <c r="BL1545" s="48" t="str">
        <f t="shared" si="750"/>
        <v/>
      </c>
      <c r="BM1545" s="48" t="str">
        <f t="shared" si="751"/>
        <v/>
      </c>
      <c r="BN1545" s="48" t="str">
        <f t="shared" si="752"/>
        <v/>
      </c>
      <c r="BO1545" s="48" t="str">
        <f t="shared" si="753"/>
        <v/>
      </c>
      <c r="BP1545" s="48" t="str">
        <f t="shared" si="754"/>
        <v/>
      </c>
      <c r="BQ1545" s="48" t="str">
        <f t="shared" si="755"/>
        <v/>
      </c>
      <c r="BR1545" s="48" t="str">
        <f t="shared" si="756"/>
        <v/>
      </c>
      <c r="BS1545" s="48" t="str">
        <f t="shared" si="757"/>
        <v/>
      </c>
      <c r="BT1545" s="48" t="str">
        <f t="shared" si="758"/>
        <v/>
      </c>
      <c r="BU1545" s="48" t="str">
        <f t="shared" si="759"/>
        <v/>
      </c>
    </row>
    <row r="1546" spans="1:73">
      <c r="A1546" s="10">
        <f>Audit!A311</f>
        <v>0</v>
      </c>
      <c r="B1546" s="10" t="e">
        <f t="shared" si="730"/>
        <v>#N/A</v>
      </c>
      <c r="C1546" s="17" t="e">
        <f>VLOOKUP(Audit!B311,$V$3:$AE$12,2,FALSE) &amp; VLOOKUP(Audit!B311,$V$13:$AE$22,2,FALSE)&amp; IF(Audit!B311=10,Audit!V311&amp;Audit!W311,"")</f>
        <v>#N/A</v>
      </c>
      <c r="D1546" s="17" t="e">
        <f>VLOOKUP(Audit!C311,$V$3:$AE$12,3,FALSE) &amp; VLOOKUP(Audit!C311,$V$13:$AE$22,3,FALSE) &amp;IF(Audit!C311=10,Audit!V311&amp;Audit!W311,"")</f>
        <v>#N/A</v>
      </c>
      <c r="E1546" s="17" t="e">
        <f>VLOOKUP(Audit!D311,$V$3:$AE$12,4,FALSE)&amp; Audit!T311 &amp; VLOOKUP(Audit!D311,$V$13:$AE$22,4,FALSE)&amp; IF(Audit!D311=10,Audit!V311&amp;Audit!W311,"")</f>
        <v>#N/A</v>
      </c>
      <c r="F1546" s="17" t="e">
        <f>VLOOKUP(Audit!E311,$V$3:$AE$12,5,FALSE) &amp; VLOOKUP(Audit!E311,$V$13:$AE$22,5,FALSE)&amp; IF(Audit!E311=10,Audit!V311&amp;Audit!W311,"")</f>
        <v>#N/A</v>
      </c>
      <c r="G1546" s="17" t="e">
        <f>VLOOKUP(Audit!F311,$V$3:$AE$12,6,FALSE) &amp; VLOOKUP(Audit!F311,$V$13:$AE$22,6,FALSE)&amp; IF(Audit!F311=10,Audit!V311&amp;Audit!W311,"")</f>
        <v>#N/A</v>
      </c>
      <c r="H1546" s="17" t="e">
        <f>VLOOKUP(Audit!G311,$V$3:$AE$12,7,FALSE) &amp; VLOOKUP(Audit!G311,$V$13:$AE$22,7,FALSE)&amp;IF(Audit!G311=10,Audit!V311&amp;Audit!W311,"")</f>
        <v>#N/A</v>
      </c>
      <c r="I1546" s="17" t="e">
        <f>VLOOKUP(Audit!H311,$V$3:$AE$12,8,FALSE) &amp; Audit!U311 &amp; VLOOKUP(Audit!H311,$V$13:$AE$22,8,FALSE)&amp;IF(Audit!H311=10,Audit!V311&amp;Audit!W311,"")</f>
        <v>#N/A</v>
      </c>
      <c r="J1546" s="17" t="e">
        <f>VLOOKUP(Audit!I311,$V$3:$AE$12,9,FALSE) &amp; VLOOKUP(Audit!I311,$V$13:$AE$22,9,FALSE) &amp; IF(Audit!I311=10,Audit!V311&amp;Audit!W311,"") &amp; IF(Audit!I311&lt;&gt;1,U1546,"")</f>
        <v>#N/A</v>
      </c>
      <c r="K1546" s="17" t="e">
        <f>VLOOKUP(Audit!J311,$V$3:$AE$12,10,FALSE) &amp; Audit!S311 &amp; VLOOKUP(Audit!J311,$V$13:$AE$22,10,FALSE) &amp; IF(Audit!J311=10,Audit!V311&amp;Audit!W311,"") &amp; IF(Audit!J311&lt;&gt;1,U1546,"")</f>
        <v>#N/A</v>
      </c>
      <c r="L1546" s="10">
        <f>Audit!K311</f>
        <v>0</v>
      </c>
      <c r="M1546" s="10" t="e">
        <f t="shared" si="731"/>
        <v>#N/A</v>
      </c>
      <c r="N1546" s="10" t="e">
        <f t="shared" si="732"/>
        <v>#N/A</v>
      </c>
      <c r="O1546" s="10" t="e">
        <f t="shared" si="733"/>
        <v>#N/A</v>
      </c>
      <c r="P1546" s="10" t="e">
        <f t="shared" si="734"/>
        <v>#N/A</v>
      </c>
      <c r="Q1546" s="10" t="e">
        <f t="shared" si="735"/>
        <v>#N/A</v>
      </c>
      <c r="R1546" s="10" t="e">
        <f t="shared" si="736"/>
        <v>#N/A</v>
      </c>
      <c r="S1546" s="10" t="e">
        <f t="shared" si="737"/>
        <v>#N/A</v>
      </c>
      <c r="T1546" s="10" t="e">
        <f t="shared" si="738"/>
        <v>#N/A</v>
      </c>
      <c r="U1546" s="17" t="str">
        <f>IF(Audit!M311="","",VLOOKUP(Audit!M311,$W$26:$X$35,2,FALSE)) &amp; Audit!N311 &amp; IF(Audit!O311="","",IF(Audit!N311&lt;=1.4,VLOOKUP(Audit!O311,$W$38:X1591,2,FALSE),VLOOKUP(Audit!O311,$W$51:$X$61,2,FALSE))) &amp; IF(Audit!P311="","",VLOOKUP(Audit!P311,$Y$26:$Z$35,2,FALSE) &amp; Audit!Q311 &amp; IF(Audit!O311="","",IF(Audit!Q311&lt;=1.4,VLOOKUP(Audit!R311,$Y$38:$Z$48,2,FALSE),VLOOKUP(Audit!R311,$Y$51:$Z$61,2,FALSE))))</f>
        <v/>
      </c>
      <c r="V1546" s="21"/>
      <c r="AH1546" s="49">
        <f>Audit!A311</f>
        <v>0</v>
      </c>
      <c r="AI1546" s="50" t="e">
        <f>VLOOKUP(Audit!B311,$V$3:$AE$12,2,FALSE)&amp; IF(Audit!B311=10,Audit!V311,"")</f>
        <v>#N/A</v>
      </c>
      <c r="AJ1546" s="50" t="e">
        <f>VLOOKUP(Audit!B311,$V$13:$AE$22,2,FALSE)&amp; IF(Audit!B311=10,Audit!W311,"")</f>
        <v>#N/A</v>
      </c>
      <c r="AK1546" s="47" t="e">
        <f t="shared" si="739"/>
        <v>#N/A</v>
      </c>
      <c r="AL1546" s="50" t="e">
        <f>VLOOKUP(Audit!C311,$V$3:$AE$12,3,FALSE)&amp; IF(Audit!C311=10,Audit!V311,"")</f>
        <v>#N/A</v>
      </c>
      <c r="AM1546" s="50" t="e">
        <f>VLOOKUP(Audit!C311,$V$13:$AE$22,3,FALSE)&amp; IF(Audit!C311=10,Audit!W311,"")</f>
        <v>#N/A</v>
      </c>
      <c r="AN1546" s="47" t="e">
        <f t="shared" si="740"/>
        <v>#N/A</v>
      </c>
      <c r="AO1546" s="50" t="e">
        <f>VLOOKUP(Audit!D311,$V$3:$AE$12,4,FALSE) &amp;  Audit!T311 &amp; IF(Audit!D311=10,Audit!V311,"")</f>
        <v>#N/A</v>
      </c>
      <c r="AP1546" s="50" t="e">
        <f>VLOOKUP(Audit!D311,$V$13:$AE$22,4,FALSE)&amp; IF(Audit!D311=10,Audit!W311,"")</f>
        <v>#N/A</v>
      </c>
      <c r="AQ1546" s="47" t="e">
        <f t="shared" si="741"/>
        <v>#N/A</v>
      </c>
      <c r="AR1546" s="50" t="e">
        <f>VLOOKUP(Audit!E311,$V$3:$AE$12,5,FALSE)&amp; IF(Audit!E311=10,Audit!V311,"")</f>
        <v>#N/A</v>
      </c>
      <c r="AS1546" s="50" t="e">
        <f>VLOOKUP(Audit!E311,$V$13:$AE$22,5,FALSE)&amp; IF(Audit!E311=10,Audit!W311,"")</f>
        <v>#N/A</v>
      </c>
      <c r="AT1546" s="47" t="e">
        <f t="shared" si="742"/>
        <v>#N/A</v>
      </c>
      <c r="AU1546" s="50" t="e">
        <f>VLOOKUP(Audit!F311,$V$3:$AE$12,6,FALSE)&amp; IF(Audit!F311=10,Audit!V311,"")</f>
        <v>#N/A</v>
      </c>
      <c r="AV1546" s="50" t="e">
        <f>VLOOKUP(Audit!F311,$V$13:$AE$22,6,FALSE)&amp; IF(Audit!F311=10,Audit!W311,"")</f>
        <v>#N/A</v>
      </c>
      <c r="AW1546" s="47" t="e">
        <f t="shared" si="743"/>
        <v>#N/A</v>
      </c>
      <c r="AX1546" s="50" t="e">
        <f>VLOOKUP(Audit!G311,$V$3:$AE$12,7,FALSE)&amp; IF(Audit!G311=10,Audit!V311,"")</f>
        <v>#N/A</v>
      </c>
      <c r="AY1546" s="50" t="e">
        <f>VLOOKUP(Audit!G311,$V$13:$AE$22,7,FALSE) &amp; IF(Audit!G311=10,Audit!W311,"")</f>
        <v>#N/A</v>
      </c>
      <c r="AZ1546" s="47" t="e">
        <f t="shared" si="744"/>
        <v>#N/A</v>
      </c>
      <c r="BA1546" s="50" t="e">
        <f>VLOOKUP(Audit!H311,$V$3:$AE$12,8,FALSE)&amp; Audit!U311 &amp; IF(Audit!H311=10,Audit!V311,"")</f>
        <v>#N/A</v>
      </c>
      <c r="BB1546" s="50" t="e">
        <f>VLOOKUP(Audit!H311,$V$13:$AE$22,8,FALSE) &amp; IF(Audit!H311=10,Audit!W311,"")</f>
        <v>#N/A</v>
      </c>
      <c r="BC1546" s="47" t="e">
        <f t="shared" si="745"/>
        <v>#N/A</v>
      </c>
      <c r="BD1546" s="50" t="e">
        <f>VLOOKUP(Audit!I311,$V$3:$AE$12,9,FALSE)&amp; IF(Audit!I311=10,Audit!V311,"")</f>
        <v>#N/A</v>
      </c>
      <c r="BE1546" s="50" t="e">
        <f>VLOOKUP(Audit!I311,$V$13:$AE$22,9,FALSE) &amp; IF(Audit!I311=10,Audit!W311,"") &amp; IF(Audit!I311&lt;&gt;1,U1546,"")</f>
        <v>#N/A</v>
      </c>
      <c r="BF1546" s="47" t="e">
        <f t="shared" si="746"/>
        <v>#N/A</v>
      </c>
      <c r="BG1546" s="50" t="e">
        <f>VLOOKUP(Audit!J311,$V$3:$AE$12,10,FALSE) &amp; Audit!S311 &amp; IF(Audit!J311=10,Audit!V311,"")</f>
        <v>#N/A</v>
      </c>
      <c r="BH1546" s="50" t="e">
        <f>VLOOKUP(Audit!J311,$V$13:$AE$22,10,FALSE) &amp; IF(Audit!J311=10,Audit!W311,"") &amp; IF(Audit!J311&lt;&gt;1,U1546,"")</f>
        <v>#N/A</v>
      </c>
      <c r="BI1546" s="47" t="e">
        <f t="shared" si="747"/>
        <v>#N/A</v>
      </c>
      <c r="BJ1546" s="48" t="str">
        <f t="shared" si="748"/>
        <v/>
      </c>
      <c r="BK1546" s="48" t="str">
        <f t="shared" si="749"/>
        <v/>
      </c>
      <c r="BL1546" s="48" t="str">
        <f t="shared" si="750"/>
        <v/>
      </c>
      <c r="BM1546" s="48" t="str">
        <f t="shared" si="751"/>
        <v/>
      </c>
      <c r="BN1546" s="48" t="str">
        <f t="shared" si="752"/>
        <v/>
      </c>
      <c r="BO1546" s="48" t="str">
        <f t="shared" si="753"/>
        <v/>
      </c>
      <c r="BP1546" s="48" t="str">
        <f t="shared" si="754"/>
        <v/>
      </c>
      <c r="BQ1546" s="48" t="str">
        <f t="shared" si="755"/>
        <v/>
      </c>
      <c r="BR1546" s="48" t="str">
        <f t="shared" si="756"/>
        <v/>
      </c>
      <c r="BS1546" s="48" t="str">
        <f t="shared" si="757"/>
        <v/>
      </c>
      <c r="BT1546" s="48" t="str">
        <f t="shared" si="758"/>
        <v/>
      </c>
      <c r="BU1546" s="48" t="str">
        <f t="shared" si="759"/>
        <v/>
      </c>
    </row>
    <row r="1547" spans="1:73">
      <c r="A1547" s="10">
        <f>Audit!A312</f>
        <v>0</v>
      </c>
      <c r="B1547" s="10" t="e">
        <f t="shared" si="730"/>
        <v>#N/A</v>
      </c>
      <c r="C1547" s="17" t="e">
        <f>VLOOKUP(Audit!B312,$V$3:$AE$12,2,FALSE) &amp; VLOOKUP(Audit!B312,$V$13:$AE$22,2,FALSE)&amp; IF(Audit!B312=10,Audit!V312&amp;Audit!W312,"")</f>
        <v>#N/A</v>
      </c>
      <c r="D1547" s="17" t="e">
        <f>VLOOKUP(Audit!C312,$V$3:$AE$12,3,FALSE) &amp; VLOOKUP(Audit!C312,$V$13:$AE$22,3,FALSE) &amp;IF(Audit!C312=10,Audit!V312&amp;Audit!W312,"")</f>
        <v>#N/A</v>
      </c>
      <c r="E1547" s="17" t="e">
        <f>VLOOKUP(Audit!D312,$V$3:$AE$12,4,FALSE)&amp; Audit!T312 &amp; VLOOKUP(Audit!D312,$V$13:$AE$22,4,FALSE)&amp; IF(Audit!D312=10,Audit!V312&amp;Audit!W312,"")</f>
        <v>#N/A</v>
      </c>
      <c r="F1547" s="17" t="e">
        <f>VLOOKUP(Audit!E312,$V$3:$AE$12,5,FALSE) &amp; VLOOKUP(Audit!E312,$V$13:$AE$22,5,FALSE)&amp; IF(Audit!E312=10,Audit!V312&amp;Audit!W312,"")</f>
        <v>#N/A</v>
      </c>
      <c r="G1547" s="17" t="e">
        <f>VLOOKUP(Audit!F312,$V$3:$AE$12,6,FALSE) &amp; VLOOKUP(Audit!F312,$V$13:$AE$22,6,FALSE)&amp; IF(Audit!F312=10,Audit!V312&amp;Audit!W312,"")</f>
        <v>#N/A</v>
      </c>
      <c r="H1547" s="17" t="e">
        <f>VLOOKUP(Audit!G312,$V$3:$AE$12,7,FALSE) &amp; VLOOKUP(Audit!G312,$V$13:$AE$22,7,FALSE)&amp;IF(Audit!G312=10,Audit!V312&amp;Audit!W312,"")</f>
        <v>#N/A</v>
      </c>
      <c r="I1547" s="17" t="e">
        <f>VLOOKUP(Audit!H312,$V$3:$AE$12,8,FALSE) &amp; Audit!U312 &amp; VLOOKUP(Audit!H312,$V$13:$AE$22,8,FALSE)&amp;IF(Audit!H312=10,Audit!V312&amp;Audit!W312,"")</f>
        <v>#N/A</v>
      </c>
      <c r="J1547" s="17" t="e">
        <f>VLOOKUP(Audit!I312,$V$3:$AE$12,9,FALSE) &amp; VLOOKUP(Audit!I312,$V$13:$AE$22,9,FALSE) &amp; IF(Audit!I312=10,Audit!V312&amp;Audit!W312,"") &amp; IF(Audit!I312&lt;&gt;1,U1547,"")</f>
        <v>#N/A</v>
      </c>
      <c r="K1547" s="17" t="e">
        <f>VLOOKUP(Audit!J312,$V$3:$AE$12,10,FALSE) &amp; Audit!S312 &amp; VLOOKUP(Audit!J312,$V$13:$AE$22,10,FALSE) &amp; IF(Audit!J312=10,Audit!V312&amp;Audit!W312,"") &amp; IF(Audit!J312&lt;&gt;1,U1547,"")</f>
        <v>#N/A</v>
      </c>
      <c r="L1547" s="10">
        <f>Audit!K312</f>
        <v>0</v>
      </c>
      <c r="M1547" s="10" t="e">
        <f t="shared" si="731"/>
        <v>#N/A</v>
      </c>
      <c r="N1547" s="10" t="e">
        <f t="shared" si="732"/>
        <v>#N/A</v>
      </c>
      <c r="O1547" s="10" t="e">
        <f t="shared" si="733"/>
        <v>#N/A</v>
      </c>
      <c r="P1547" s="10" t="e">
        <f t="shared" si="734"/>
        <v>#N/A</v>
      </c>
      <c r="Q1547" s="10" t="e">
        <f t="shared" si="735"/>
        <v>#N/A</v>
      </c>
      <c r="R1547" s="10" t="e">
        <f t="shared" si="736"/>
        <v>#N/A</v>
      </c>
      <c r="S1547" s="10" t="e">
        <f t="shared" si="737"/>
        <v>#N/A</v>
      </c>
      <c r="T1547" s="10" t="e">
        <f t="shared" si="738"/>
        <v>#N/A</v>
      </c>
      <c r="U1547" s="17" t="str">
        <f>IF(Audit!M312="","",VLOOKUP(Audit!M312,$W$26:$X$35,2,FALSE)) &amp; Audit!N312 &amp; IF(Audit!O312="","",IF(Audit!N312&lt;=1.4,VLOOKUP(Audit!O312,$W$38:X1592,2,FALSE),VLOOKUP(Audit!O312,$W$51:$X$61,2,FALSE))) &amp; IF(Audit!P312="","",VLOOKUP(Audit!P312,$Y$26:$Z$35,2,FALSE) &amp; Audit!Q312 &amp; IF(Audit!O312="","",IF(Audit!Q312&lt;=1.4,VLOOKUP(Audit!R312,$Y$38:$Z$48,2,FALSE),VLOOKUP(Audit!R312,$Y$51:$Z$61,2,FALSE))))</f>
        <v/>
      </c>
      <c r="V1547" s="21"/>
      <c r="AH1547" s="49">
        <f>Audit!A312</f>
        <v>0</v>
      </c>
      <c r="AI1547" s="50" t="e">
        <f>VLOOKUP(Audit!B312,$V$3:$AE$12,2,FALSE)&amp; IF(Audit!B312=10,Audit!V312,"")</f>
        <v>#N/A</v>
      </c>
      <c r="AJ1547" s="50" t="e">
        <f>VLOOKUP(Audit!B312,$V$13:$AE$22,2,FALSE)&amp; IF(Audit!B312=10,Audit!W312,"")</f>
        <v>#N/A</v>
      </c>
      <c r="AK1547" s="47" t="e">
        <f t="shared" si="739"/>
        <v>#N/A</v>
      </c>
      <c r="AL1547" s="50" t="e">
        <f>VLOOKUP(Audit!C312,$V$3:$AE$12,3,FALSE)&amp; IF(Audit!C312=10,Audit!V312,"")</f>
        <v>#N/A</v>
      </c>
      <c r="AM1547" s="50" t="e">
        <f>VLOOKUP(Audit!C312,$V$13:$AE$22,3,FALSE)&amp; IF(Audit!C312=10,Audit!W312,"")</f>
        <v>#N/A</v>
      </c>
      <c r="AN1547" s="47" t="e">
        <f t="shared" si="740"/>
        <v>#N/A</v>
      </c>
      <c r="AO1547" s="50" t="e">
        <f>VLOOKUP(Audit!D312,$V$3:$AE$12,4,FALSE) &amp;  Audit!T312 &amp; IF(Audit!D312=10,Audit!V312,"")</f>
        <v>#N/A</v>
      </c>
      <c r="AP1547" s="50" t="e">
        <f>VLOOKUP(Audit!D312,$V$13:$AE$22,4,FALSE)&amp; IF(Audit!D312=10,Audit!W312,"")</f>
        <v>#N/A</v>
      </c>
      <c r="AQ1547" s="47" t="e">
        <f t="shared" si="741"/>
        <v>#N/A</v>
      </c>
      <c r="AR1547" s="50" t="e">
        <f>VLOOKUP(Audit!E312,$V$3:$AE$12,5,FALSE)&amp; IF(Audit!E312=10,Audit!V312,"")</f>
        <v>#N/A</v>
      </c>
      <c r="AS1547" s="50" t="e">
        <f>VLOOKUP(Audit!E312,$V$13:$AE$22,5,FALSE)&amp; IF(Audit!E312=10,Audit!W312,"")</f>
        <v>#N/A</v>
      </c>
      <c r="AT1547" s="47" t="e">
        <f t="shared" si="742"/>
        <v>#N/A</v>
      </c>
      <c r="AU1547" s="50" t="e">
        <f>VLOOKUP(Audit!F312,$V$3:$AE$12,6,FALSE)&amp; IF(Audit!F312=10,Audit!V312,"")</f>
        <v>#N/A</v>
      </c>
      <c r="AV1547" s="50" t="e">
        <f>VLOOKUP(Audit!F312,$V$13:$AE$22,6,FALSE)&amp; IF(Audit!F312=10,Audit!W312,"")</f>
        <v>#N/A</v>
      </c>
      <c r="AW1547" s="47" t="e">
        <f t="shared" si="743"/>
        <v>#N/A</v>
      </c>
      <c r="AX1547" s="50" t="e">
        <f>VLOOKUP(Audit!G312,$V$3:$AE$12,7,FALSE)&amp; IF(Audit!G312=10,Audit!V312,"")</f>
        <v>#N/A</v>
      </c>
      <c r="AY1547" s="50" t="e">
        <f>VLOOKUP(Audit!G312,$V$13:$AE$22,7,FALSE) &amp; IF(Audit!G312=10,Audit!W312,"")</f>
        <v>#N/A</v>
      </c>
      <c r="AZ1547" s="47" t="e">
        <f t="shared" si="744"/>
        <v>#N/A</v>
      </c>
      <c r="BA1547" s="50" t="e">
        <f>VLOOKUP(Audit!H312,$V$3:$AE$12,8,FALSE)&amp; Audit!U312 &amp; IF(Audit!H312=10,Audit!V312,"")</f>
        <v>#N/A</v>
      </c>
      <c r="BB1547" s="50" t="e">
        <f>VLOOKUP(Audit!H312,$V$13:$AE$22,8,FALSE) &amp; IF(Audit!H312=10,Audit!W312,"")</f>
        <v>#N/A</v>
      </c>
      <c r="BC1547" s="47" t="e">
        <f t="shared" si="745"/>
        <v>#N/A</v>
      </c>
      <c r="BD1547" s="50" t="e">
        <f>VLOOKUP(Audit!I312,$V$3:$AE$12,9,FALSE)&amp; IF(Audit!I312=10,Audit!V312,"")</f>
        <v>#N/A</v>
      </c>
      <c r="BE1547" s="50" t="e">
        <f>VLOOKUP(Audit!I312,$V$13:$AE$22,9,FALSE) &amp; IF(Audit!I312=10,Audit!W312,"") &amp; IF(Audit!I312&lt;&gt;1,U1547,"")</f>
        <v>#N/A</v>
      </c>
      <c r="BF1547" s="47" t="e">
        <f t="shared" si="746"/>
        <v>#N/A</v>
      </c>
      <c r="BG1547" s="50" t="e">
        <f>VLOOKUP(Audit!J312,$V$3:$AE$12,10,FALSE) &amp; Audit!S312 &amp; IF(Audit!J312=10,Audit!V312,"")</f>
        <v>#N/A</v>
      </c>
      <c r="BH1547" s="50" t="e">
        <f>VLOOKUP(Audit!J312,$V$13:$AE$22,10,FALSE) &amp; IF(Audit!J312=10,Audit!W312,"") &amp; IF(Audit!J312&lt;&gt;1,U1547,"")</f>
        <v>#N/A</v>
      </c>
      <c r="BI1547" s="47" t="e">
        <f t="shared" si="747"/>
        <v>#N/A</v>
      </c>
      <c r="BJ1547" s="48" t="str">
        <f t="shared" si="748"/>
        <v/>
      </c>
      <c r="BK1547" s="48" t="str">
        <f t="shared" si="749"/>
        <v/>
      </c>
      <c r="BL1547" s="48" t="str">
        <f t="shared" si="750"/>
        <v/>
      </c>
      <c r="BM1547" s="48" t="str">
        <f t="shared" si="751"/>
        <v/>
      </c>
      <c r="BN1547" s="48" t="str">
        <f t="shared" si="752"/>
        <v/>
      </c>
      <c r="BO1547" s="48" t="str">
        <f t="shared" si="753"/>
        <v/>
      </c>
      <c r="BP1547" s="48" t="str">
        <f t="shared" si="754"/>
        <v/>
      </c>
      <c r="BQ1547" s="48" t="str">
        <f t="shared" si="755"/>
        <v/>
      </c>
      <c r="BR1547" s="48" t="str">
        <f t="shared" si="756"/>
        <v/>
      </c>
      <c r="BS1547" s="48" t="str">
        <f t="shared" si="757"/>
        <v/>
      </c>
      <c r="BT1547" s="48" t="str">
        <f t="shared" si="758"/>
        <v/>
      </c>
      <c r="BU1547" s="48" t="str">
        <f t="shared" si="759"/>
        <v/>
      </c>
    </row>
    <row r="1548" spans="1:73">
      <c r="A1548" s="10">
        <f>Audit!A313</f>
        <v>0</v>
      </c>
      <c r="B1548" s="10" t="e">
        <f t="shared" si="730"/>
        <v>#N/A</v>
      </c>
      <c r="C1548" s="17" t="e">
        <f>VLOOKUP(Audit!B313,$V$3:$AE$12,2,FALSE) &amp; VLOOKUP(Audit!B313,$V$13:$AE$22,2,FALSE)&amp; IF(Audit!B313=10,Audit!V313&amp;Audit!W313,"")</f>
        <v>#N/A</v>
      </c>
      <c r="D1548" s="17" t="e">
        <f>VLOOKUP(Audit!C313,$V$3:$AE$12,3,FALSE) &amp; VLOOKUP(Audit!C313,$V$13:$AE$22,3,FALSE) &amp;IF(Audit!C313=10,Audit!V313&amp;Audit!W313,"")</f>
        <v>#N/A</v>
      </c>
      <c r="E1548" s="17" t="e">
        <f>VLOOKUP(Audit!D313,$V$3:$AE$12,4,FALSE)&amp; Audit!T313 &amp; VLOOKUP(Audit!D313,$V$13:$AE$22,4,FALSE)&amp; IF(Audit!D313=10,Audit!V313&amp;Audit!W313,"")</f>
        <v>#N/A</v>
      </c>
      <c r="F1548" s="17" t="e">
        <f>VLOOKUP(Audit!E313,$V$3:$AE$12,5,FALSE) &amp; VLOOKUP(Audit!E313,$V$13:$AE$22,5,FALSE)&amp; IF(Audit!E313=10,Audit!V313&amp;Audit!W313,"")</f>
        <v>#N/A</v>
      </c>
      <c r="G1548" s="17" t="e">
        <f>VLOOKUP(Audit!F313,$V$3:$AE$12,6,FALSE) &amp; VLOOKUP(Audit!F313,$V$13:$AE$22,6,FALSE)&amp; IF(Audit!F313=10,Audit!V313&amp;Audit!W313,"")</f>
        <v>#N/A</v>
      </c>
      <c r="H1548" s="17" t="e">
        <f>VLOOKUP(Audit!G313,$V$3:$AE$12,7,FALSE) &amp; VLOOKUP(Audit!G313,$V$13:$AE$22,7,FALSE)&amp;IF(Audit!G313=10,Audit!V313&amp;Audit!W313,"")</f>
        <v>#N/A</v>
      </c>
      <c r="I1548" s="17" t="e">
        <f>VLOOKUP(Audit!H313,$V$3:$AE$12,8,FALSE) &amp; Audit!U313 &amp; VLOOKUP(Audit!H313,$V$13:$AE$22,8,FALSE)&amp;IF(Audit!H313=10,Audit!V313&amp;Audit!W313,"")</f>
        <v>#N/A</v>
      </c>
      <c r="J1548" s="17" t="e">
        <f>VLOOKUP(Audit!I313,$V$3:$AE$12,9,FALSE) &amp; VLOOKUP(Audit!I313,$V$13:$AE$22,9,FALSE) &amp; IF(Audit!I313=10,Audit!V313&amp;Audit!W313,"") &amp; IF(Audit!I313&lt;&gt;1,U1548,"")</f>
        <v>#N/A</v>
      </c>
      <c r="K1548" s="17" t="e">
        <f>VLOOKUP(Audit!J313,$V$3:$AE$12,10,FALSE) &amp; Audit!S313 &amp; VLOOKUP(Audit!J313,$V$13:$AE$22,10,FALSE) &amp; IF(Audit!J313=10,Audit!V313&amp;Audit!W313,"") &amp; IF(Audit!J313&lt;&gt;1,U1548,"")</f>
        <v>#N/A</v>
      </c>
      <c r="L1548" s="10">
        <f>Audit!K313</f>
        <v>0</v>
      </c>
      <c r="M1548" s="10" t="e">
        <f t="shared" si="731"/>
        <v>#N/A</v>
      </c>
      <c r="N1548" s="10" t="e">
        <f t="shared" si="732"/>
        <v>#N/A</v>
      </c>
      <c r="O1548" s="10" t="e">
        <f t="shared" si="733"/>
        <v>#N/A</v>
      </c>
      <c r="P1548" s="10" t="e">
        <f t="shared" si="734"/>
        <v>#N/A</v>
      </c>
      <c r="Q1548" s="10" t="e">
        <f t="shared" si="735"/>
        <v>#N/A</v>
      </c>
      <c r="R1548" s="10" t="e">
        <f t="shared" si="736"/>
        <v>#N/A</v>
      </c>
      <c r="S1548" s="10" t="e">
        <f t="shared" si="737"/>
        <v>#N/A</v>
      </c>
      <c r="T1548" s="10" t="e">
        <f t="shared" si="738"/>
        <v>#N/A</v>
      </c>
      <c r="U1548" s="17" t="str">
        <f>IF(Audit!M313="","",VLOOKUP(Audit!M313,$W$26:$X$35,2,FALSE)) &amp; Audit!N313 &amp; IF(Audit!O313="","",IF(Audit!N313&lt;=1.4,VLOOKUP(Audit!O313,$W$38:X1593,2,FALSE),VLOOKUP(Audit!O313,$W$51:$X$61,2,FALSE))) &amp; IF(Audit!P313="","",VLOOKUP(Audit!P313,$Y$26:$Z$35,2,FALSE) &amp; Audit!Q313 &amp; IF(Audit!O313="","",IF(Audit!Q313&lt;=1.4,VLOOKUP(Audit!R313,$Y$38:$Z$48,2,FALSE),VLOOKUP(Audit!R313,$Y$51:$Z$61,2,FALSE))))</f>
        <v/>
      </c>
      <c r="V1548" s="21"/>
      <c r="AH1548" s="49">
        <f>Audit!A313</f>
        <v>0</v>
      </c>
      <c r="AI1548" s="50" t="e">
        <f>VLOOKUP(Audit!B313,$V$3:$AE$12,2,FALSE)&amp; IF(Audit!B313=10,Audit!V313,"")</f>
        <v>#N/A</v>
      </c>
      <c r="AJ1548" s="50" t="e">
        <f>VLOOKUP(Audit!B313,$V$13:$AE$22,2,FALSE)&amp; IF(Audit!B313=10,Audit!W313,"")</f>
        <v>#N/A</v>
      </c>
      <c r="AK1548" s="47" t="e">
        <f t="shared" si="739"/>
        <v>#N/A</v>
      </c>
      <c r="AL1548" s="50" t="e">
        <f>VLOOKUP(Audit!C313,$V$3:$AE$12,3,FALSE)&amp; IF(Audit!C313=10,Audit!V313,"")</f>
        <v>#N/A</v>
      </c>
      <c r="AM1548" s="50" t="e">
        <f>VLOOKUP(Audit!C313,$V$13:$AE$22,3,FALSE)&amp; IF(Audit!C313=10,Audit!W313,"")</f>
        <v>#N/A</v>
      </c>
      <c r="AN1548" s="47" t="e">
        <f t="shared" si="740"/>
        <v>#N/A</v>
      </c>
      <c r="AO1548" s="50" t="e">
        <f>VLOOKUP(Audit!D313,$V$3:$AE$12,4,FALSE) &amp;  Audit!T313 &amp; IF(Audit!D313=10,Audit!V313,"")</f>
        <v>#N/A</v>
      </c>
      <c r="AP1548" s="50" t="e">
        <f>VLOOKUP(Audit!D313,$V$13:$AE$22,4,FALSE)&amp; IF(Audit!D313=10,Audit!W313,"")</f>
        <v>#N/A</v>
      </c>
      <c r="AQ1548" s="47" t="e">
        <f t="shared" si="741"/>
        <v>#N/A</v>
      </c>
      <c r="AR1548" s="50" t="e">
        <f>VLOOKUP(Audit!E313,$V$3:$AE$12,5,FALSE)&amp; IF(Audit!E313=10,Audit!V313,"")</f>
        <v>#N/A</v>
      </c>
      <c r="AS1548" s="50" t="e">
        <f>VLOOKUP(Audit!E313,$V$13:$AE$22,5,FALSE)&amp; IF(Audit!E313=10,Audit!W313,"")</f>
        <v>#N/A</v>
      </c>
      <c r="AT1548" s="47" t="e">
        <f t="shared" si="742"/>
        <v>#N/A</v>
      </c>
      <c r="AU1548" s="50" t="e">
        <f>VLOOKUP(Audit!F313,$V$3:$AE$12,6,FALSE)&amp; IF(Audit!F313=10,Audit!V313,"")</f>
        <v>#N/A</v>
      </c>
      <c r="AV1548" s="50" t="e">
        <f>VLOOKUP(Audit!F313,$V$13:$AE$22,6,FALSE)&amp; IF(Audit!F313=10,Audit!W313,"")</f>
        <v>#N/A</v>
      </c>
      <c r="AW1548" s="47" t="e">
        <f t="shared" si="743"/>
        <v>#N/A</v>
      </c>
      <c r="AX1548" s="50" t="e">
        <f>VLOOKUP(Audit!G313,$V$3:$AE$12,7,FALSE)&amp; IF(Audit!G313=10,Audit!V313,"")</f>
        <v>#N/A</v>
      </c>
      <c r="AY1548" s="50" t="e">
        <f>VLOOKUP(Audit!G313,$V$13:$AE$22,7,FALSE) &amp; IF(Audit!G313=10,Audit!W313,"")</f>
        <v>#N/A</v>
      </c>
      <c r="AZ1548" s="47" t="e">
        <f t="shared" si="744"/>
        <v>#N/A</v>
      </c>
      <c r="BA1548" s="50" t="e">
        <f>VLOOKUP(Audit!H313,$V$3:$AE$12,8,FALSE)&amp; Audit!U313 &amp; IF(Audit!H313=10,Audit!V313,"")</f>
        <v>#N/A</v>
      </c>
      <c r="BB1548" s="50" t="e">
        <f>VLOOKUP(Audit!H313,$V$13:$AE$22,8,FALSE) &amp; IF(Audit!H313=10,Audit!W313,"")</f>
        <v>#N/A</v>
      </c>
      <c r="BC1548" s="47" t="e">
        <f t="shared" si="745"/>
        <v>#N/A</v>
      </c>
      <c r="BD1548" s="50" t="e">
        <f>VLOOKUP(Audit!I313,$V$3:$AE$12,9,FALSE)&amp; IF(Audit!I313=10,Audit!V313,"")</f>
        <v>#N/A</v>
      </c>
      <c r="BE1548" s="50" t="e">
        <f>VLOOKUP(Audit!I313,$V$13:$AE$22,9,FALSE) &amp; IF(Audit!I313=10,Audit!W313,"") &amp; IF(Audit!I313&lt;&gt;1,U1548,"")</f>
        <v>#N/A</v>
      </c>
      <c r="BF1548" s="47" t="e">
        <f t="shared" si="746"/>
        <v>#N/A</v>
      </c>
      <c r="BG1548" s="50" t="e">
        <f>VLOOKUP(Audit!J313,$V$3:$AE$12,10,FALSE) &amp; Audit!S313 &amp; IF(Audit!J313=10,Audit!V313,"")</f>
        <v>#N/A</v>
      </c>
      <c r="BH1548" s="50" t="e">
        <f>VLOOKUP(Audit!J313,$V$13:$AE$22,10,FALSE) &amp; IF(Audit!J313=10,Audit!W313,"") &amp; IF(Audit!J313&lt;&gt;1,U1548,"")</f>
        <v>#N/A</v>
      </c>
      <c r="BI1548" s="47" t="e">
        <f t="shared" si="747"/>
        <v>#N/A</v>
      </c>
      <c r="BJ1548" s="48" t="str">
        <f t="shared" si="748"/>
        <v/>
      </c>
      <c r="BK1548" s="48" t="str">
        <f t="shared" si="749"/>
        <v/>
      </c>
      <c r="BL1548" s="48" t="str">
        <f t="shared" si="750"/>
        <v/>
      </c>
      <c r="BM1548" s="48" t="str">
        <f t="shared" si="751"/>
        <v/>
      </c>
      <c r="BN1548" s="48" t="str">
        <f t="shared" si="752"/>
        <v/>
      </c>
      <c r="BO1548" s="48" t="str">
        <f t="shared" si="753"/>
        <v/>
      </c>
      <c r="BP1548" s="48" t="str">
        <f t="shared" si="754"/>
        <v/>
      </c>
      <c r="BQ1548" s="48" t="str">
        <f t="shared" si="755"/>
        <v/>
      </c>
      <c r="BR1548" s="48" t="str">
        <f t="shared" si="756"/>
        <v/>
      </c>
      <c r="BS1548" s="48" t="str">
        <f t="shared" si="757"/>
        <v/>
      </c>
      <c r="BT1548" s="48" t="str">
        <f t="shared" si="758"/>
        <v/>
      </c>
      <c r="BU1548" s="48" t="str">
        <f t="shared" si="759"/>
        <v/>
      </c>
    </row>
    <row r="1549" spans="1:73">
      <c r="A1549" s="10">
        <f>Audit!A314</f>
        <v>0</v>
      </c>
      <c r="B1549" s="10" t="e">
        <f t="shared" si="730"/>
        <v>#N/A</v>
      </c>
      <c r="C1549" s="17" t="e">
        <f>VLOOKUP(Audit!B314,$V$3:$AE$12,2,FALSE) &amp; VLOOKUP(Audit!B314,$V$13:$AE$22,2,FALSE)&amp; IF(Audit!B314=10,Audit!V314&amp;Audit!W314,"")</f>
        <v>#N/A</v>
      </c>
      <c r="D1549" s="17" t="e">
        <f>VLOOKUP(Audit!C314,$V$3:$AE$12,3,FALSE) &amp; VLOOKUP(Audit!C314,$V$13:$AE$22,3,FALSE) &amp;IF(Audit!C314=10,Audit!V314&amp;Audit!W314,"")</f>
        <v>#N/A</v>
      </c>
      <c r="E1549" s="17" t="e">
        <f>VLOOKUP(Audit!D314,$V$3:$AE$12,4,FALSE)&amp; Audit!T314 &amp; VLOOKUP(Audit!D314,$V$13:$AE$22,4,FALSE)&amp; IF(Audit!D314=10,Audit!V314&amp;Audit!W314,"")</f>
        <v>#N/A</v>
      </c>
      <c r="F1549" s="17" t="e">
        <f>VLOOKUP(Audit!E314,$V$3:$AE$12,5,FALSE) &amp; VLOOKUP(Audit!E314,$V$13:$AE$22,5,FALSE)&amp; IF(Audit!E314=10,Audit!V314&amp;Audit!W314,"")</f>
        <v>#N/A</v>
      </c>
      <c r="G1549" s="17" t="e">
        <f>VLOOKUP(Audit!F314,$V$3:$AE$12,6,FALSE) &amp; VLOOKUP(Audit!F314,$V$13:$AE$22,6,FALSE)&amp; IF(Audit!F314=10,Audit!V314&amp;Audit!W314,"")</f>
        <v>#N/A</v>
      </c>
      <c r="H1549" s="17" t="e">
        <f>VLOOKUP(Audit!G314,$V$3:$AE$12,7,FALSE) &amp; VLOOKUP(Audit!G314,$V$13:$AE$22,7,FALSE)&amp;IF(Audit!G314=10,Audit!V314&amp;Audit!W314,"")</f>
        <v>#N/A</v>
      </c>
      <c r="I1549" s="17" t="e">
        <f>VLOOKUP(Audit!H314,$V$3:$AE$12,8,FALSE) &amp; Audit!U314 &amp; VLOOKUP(Audit!H314,$V$13:$AE$22,8,FALSE)&amp;IF(Audit!H314=10,Audit!V314&amp;Audit!W314,"")</f>
        <v>#N/A</v>
      </c>
      <c r="J1549" s="17" t="e">
        <f>VLOOKUP(Audit!I314,$V$3:$AE$12,9,FALSE) &amp; VLOOKUP(Audit!I314,$V$13:$AE$22,9,FALSE) &amp; IF(Audit!I314=10,Audit!V314&amp;Audit!W314,"") &amp; IF(Audit!I314&lt;&gt;1,U1549,"")</f>
        <v>#N/A</v>
      </c>
      <c r="K1549" s="17" t="e">
        <f>VLOOKUP(Audit!J314,$V$3:$AE$12,10,FALSE) &amp; Audit!S314 &amp; VLOOKUP(Audit!J314,$V$13:$AE$22,10,FALSE) &amp; IF(Audit!J314=10,Audit!V314&amp;Audit!W314,"") &amp; IF(Audit!J314&lt;&gt;1,U1549,"")</f>
        <v>#N/A</v>
      </c>
      <c r="L1549" s="10">
        <f>Audit!K314</f>
        <v>0</v>
      </c>
      <c r="M1549" s="10" t="e">
        <f t="shared" si="731"/>
        <v>#N/A</v>
      </c>
      <c r="N1549" s="10" t="e">
        <f t="shared" si="732"/>
        <v>#N/A</v>
      </c>
      <c r="O1549" s="10" t="e">
        <f t="shared" si="733"/>
        <v>#N/A</v>
      </c>
      <c r="P1549" s="10" t="e">
        <f t="shared" si="734"/>
        <v>#N/A</v>
      </c>
      <c r="Q1549" s="10" t="e">
        <f t="shared" si="735"/>
        <v>#N/A</v>
      </c>
      <c r="R1549" s="10" t="e">
        <f t="shared" si="736"/>
        <v>#N/A</v>
      </c>
      <c r="S1549" s="10" t="e">
        <f t="shared" si="737"/>
        <v>#N/A</v>
      </c>
      <c r="T1549" s="10" t="e">
        <f t="shared" si="738"/>
        <v>#N/A</v>
      </c>
      <c r="U1549" s="17" t="str">
        <f>IF(Audit!M314="","",VLOOKUP(Audit!M314,$W$26:$X$35,2,FALSE)) &amp; Audit!N314 &amp; IF(Audit!O314="","",IF(Audit!N314&lt;=1.4,VLOOKUP(Audit!O314,$W$38:X1594,2,FALSE),VLOOKUP(Audit!O314,$W$51:$X$61,2,FALSE))) &amp; IF(Audit!P314="","",VLOOKUP(Audit!P314,$Y$26:$Z$35,2,FALSE) &amp; Audit!Q314 &amp; IF(Audit!O314="","",IF(Audit!Q314&lt;=1.4,VLOOKUP(Audit!R314,$Y$38:$Z$48,2,FALSE),VLOOKUP(Audit!R314,$Y$51:$Z$61,2,FALSE))))</f>
        <v/>
      </c>
      <c r="V1549" s="21"/>
      <c r="AH1549" s="49">
        <f>Audit!A314</f>
        <v>0</v>
      </c>
      <c r="AI1549" s="50" t="e">
        <f>VLOOKUP(Audit!B314,$V$3:$AE$12,2,FALSE)&amp; IF(Audit!B314=10,Audit!V314,"")</f>
        <v>#N/A</v>
      </c>
      <c r="AJ1549" s="50" t="e">
        <f>VLOOKUP(Audit!B314,$V$13:$AE$22,2,FALSE)&amp; IF(Audit!B314=10,Audit!W314,"")</f>
        <v>#N/A</v>
      </c>
      <c r="AK1549" s="47" t="e">
        <f t="shared" si="739"/>
        <v>#N/A</v>
      </c>
      <c r="AL1549" s="50" t="e">
        <f>VLOOKUP(Audit!C314,$V$3:$AE$12,3,FALSE)&amp; IF(Audit!C314=10,Audit!V314,"")</f>
        <v>#N/A</v>
      </c>
      <c r="AM1549" s="50" t="e">
        <f>VLOOKUP(Audit!C314,$V$13:$AE$22,3,FALSE)&amp; IF(Audit!C314=10,Audit!W314,"")</f>
        <v>#N/A</v>
      </c>
      <c r="AN1549" s="47" t="e">
        <f t="shared" si="740"/>
        <v>#N/A</v>
      </c>
      <c r="AO1549" s="50" t="e">
        <f>VLOOKUP(Audit!D314,$V$3:$AE$12,4,FALSE) &amp;  Audit!T314 &amp; IF(Audit!D314=10,Audit!V314,"")</f>
        <v>#N/A</v>
      </c>
      <c r="AP1549" s="50" t="e">
        <f>VLOOKUP(Audit!D314,$V$13:$AE$22,4,FALSE)&amp; IF(Audit!D314=10,Audit!W314,"")</f>
        <v>#N/A</v>
      </c>
      <c r="AQ1549" s="47" t="e">
        <f t="shared" si="741"/>
        <v>#N/A</v>
      </c>
      <c r="AR1549" s="50" t="e">
        <f>VLOOKUP(Audit!E314,$V$3:$AE$12,5,FALSE)&amp; IF(Audit!E314=10,Audit!V314,"")</f>
        <v>#N/A</v>
      </c>
      <c r="AS1549" s="50" t="e">
        <f>VLOOKUP(Audit!E314,$V$13:$AE$22,5,FALSE)&amp; IF(Audit!E314=10,Audit!W314,"")</f>
        <v>#N/A</v>
      </c>
      <c r="AT1549" s="47" t="e">
        <f t="shared" si="742"/>
        <v>#N/A</v>
      </c>
      <c r="AU1549" s="50" t="e">
        <f>VLOOKUP(Audit!F314,$V$3:$AE$12,6,FALSE)&amp; IF(Audit!F314=10,Audit!V314,"")</f>
        <v>#N/A</v>
      </c>
      <c r="AV1549" s="50" t="e">
        <f>VLOOKUP(Audit!F314,$V$13:$AE$22,6,FALSE)&amp; IF(Audit!F314=10,Audit!W314,"")</f>
        <v>#N/A</v>
      </c>
      <c r="AW1549" s="47" t="e">
        <f t="shared" si="743"/>
        <v>#N/A</v>
      </c>
      <c r="AX1549" s="50" t="e">
        <f>VLOOKUP(Audit!G314,$V$3:$AE$12,7,FALSE)&amp; IF(Audit!G314=10,Audit!V314,"")</f>
        <v>#N/A</v>
      </c>
      <c r="AY1549" s="50" t="e">
        <f>VLOOKUP(Audit!G314,$V$13:$AE$22,7,FALSE) &amp; IF(Audit!G314=10,Audit!W314,"")</f>
        <v>#N/A</v>
      </c>
      <c r="AZ1549" s="47" t="e">
        <f t="shared" si="744"/>
        <v>#N/A</v>
      </c>
      <c r="BA1549" s="50" t="e">
        <f>VLOOKUP(Audit!H314,$V$3:$AE$12,8,FALSE)&amp; Audit!U314 &amp; IF(Audit!H314=10,Audit!V314,"")</f>
        <v>#N/A</v>
      </c>
      <c r="BB1549" s="50" t="e">
        <f>VLOOKUP(Audit!H314,$V$13:$AE$22,8,FALSE) &amp; IF(Audit!H314=10,Audit!W314,"")</f>
        <v>#N/A</v>
      </c>
      <c r="BC1549" s="47" t="e">
        <f t="shared" si="745"/>
        <v>#N/A</v>
      </c>
      <c r="BD1549" s="50" t="e">
        <f>VLOOKUP(Audit!I314,$V$3:$AE$12,9,FALSE)&amp; IF(Audit!I314=10,Audit!V314,"")</f>
        <v>#N/A</v>
      </c>
      <c r="BE1549" s="50" t="e">
        <f>VLOOKUP(Audit!I314,$V$13:$AE$22,9,FALSE) &amp; IF(Audit!I314=10,Audit!W314,"") &amp; IF(Audit!I314&lt;&gt;1,U1549,"")</f>
        <v>#N/A</v>
      </c>
      <c r="BF1549" s="47" t="e">
        <f t="shared" si="746"/>
        <v>#N/A</v>
      </c>
      <c r="BG1549" s="50" t="e">
        <f>VLOOKUP(Audit!J314,$V$3:$AE$12,10,FALSE) &amp; Audit!S314 &amp; IF(Audit!J314=10,Audit!V314,"")</f>
        <v>#N/A</v>
      </c>
      <c r="BH1549" s="50" t="e">
        <f>VLOOKUP(Audit!J314,$V$13:$AE$22,10,FALSE) &amp; IF(Audit!J314=10,Audit!W314,"") &amp; IF(Audit!J314&lt;&gt;1,U1549,"")</f>
        <v>#N/A</v>
      </c>
      <c r="BI1549" s="47" t="e">
        <f t="shared" si="747"/>
        <v>#N/A</v>
      </c>
      <c r="BJ1549" s="48" t="str">
        <f t="shared" si="748"/>
        <v/>
      </c>
      <c r="BK1549" s="48" t="str">
        <f t="shared" si="749"/>
        <v/>
      </c>
      <c r="BL1549" s="48" t="str">
        <f t="shared" si="750"/>
        <v/>
      </c>
      <c r="BM1549" s="48" t="str">
        <f t="shared" si="751"/>
        <v/>
      </c>
      <c r="BN1549" s="48" t="str">
        <f t="shared" si="752"/>
        <v/>
      </c>
      <c r="BO1549" s="48" t="str">
        <f t="shared" si="753"/>
        <v/>
      </c>
      <c r="BP1549" s="48" t="str">
        <f t="shared" si="754"/>
        <v/>
      </c>
      <c r="BQ1549" s="48" t="str">
        <f t="shared" si="755"/>
        <v/>
      </c>
      <c r="BR1549" s="48" t="str">
        <f t="shared" si="756"/>
        <v/>
      </c>
      <c r="BS1549" s="48" t="str">
        <f t="shared" si="757"/>
        <v/>
      </c>
      <c r="BT1549" s="48" t="str">
        <f t="shared" si="758"/>
        <v/>
      </c>
      <c r="BU1549" s="48" t="str">
        <f t="shared" si="759"/>
        <v/>
      </c>
    </row>
    <row r="1550" spans="1:73">
      <c r="A1550" s="10">
        <f>Audit!A315</f>
        <v>0</v>
      </c>
      <c r="B1550" s="10" t="e">
        <f t="shared" si="730"/>
        <v>#N/A</v>
      </c>
      <c r="C1550" s="17" t="e">
        <f>VLOOKUP(Audit!B315,$V$3:$AE$12,2,FALSE) &amp; VLOOKUP(Audit!B315,$V$13:$AE$22,2,FALSE)&amp; IF(Audit!B315=10,Audit!V315&amp;Audit!W315,"")</f>
        <v>#N/A</v>
      </c>
      <c r="D1550" s="17" t="e">
        <f>VLOOKUP(Audit!C315,$V$3:$AE$12,3,FALSE) &amp; VLOOKUP(Audit!C315,$V$13:$AE$22,3,FALSE) &amp;IF(Audit!C315=10,Audit!V315&amp;Audit!W315,"")</f>
        <v>#N/A</v>
      </c>
      <c r="E1550" s="17" t="e">
        <f>VLOOKUP(Audit!D315,$V$3:$AE$12,4,FALSE)&amp; Audit!T315 &amp; VLOOKUP(Audit!D315,$V$13:$AE$22,4,FALSE)&amp; IF(Audit!D315=10,Audit!V315&amp;Audit!W315,"")</f>
        <v>#N/A</v>
      </c>
      <c r="F1550" s="17" t="e">
        <f>VLOOKUP(Audit!E315,$V$3:$AE$12,5,FALSE) &amp; VLOOKUP(Audit!E315,$V$13:$AE$22,5,FALSE)&amp; IF(Audit!E315=10,Audit!V315&amp;Audit!W315,"")</f>
        <v>#N/A</v>
      </c>
      <c r="G1550" s="17" t="e">
        <f>VLOOKUP(Audit!F315,$V$3:$AE$12,6,FALSE) &amp; VLOOKUP(Audit!F315,$V$13:$AE$22,6,FALSE)&amp; IF(Audit!F315=10,Audit!V315&amp;Audit!W315,"")</f>
        <v>#N/A</v>
      </c>
      <c r="H1550" s="17" t="e">
        <f>VLOOKUP(Audit!G315,$V$3:$AE$12,7,FALSE) &amp; VLOOKUP(Audit!G315,$V$13:$AE$22,7,FALSE)&amp;IF(Audit!G315=10,Audit!V315&amp;Audit!W315,"")</f>
        <v>#N/A</v>
      </c>
      <c r="I1550" s="17" t="e">
        <f>VLOOKUP(Audit!H315,$V$3:$AE$12,8,FALSE) &amp; Audit!U315 &amp; VLOOKUP(Audit!H315,$V$13:$AE$22,8,FALSE)&amp;IF(Audit!H315=10,Audit!V315&amp;Audit!W315,"")</f>
        <v>#N/A</v>
      </c>
      <c r="J1550" s="17" t="e">
        <f>VLOOKUP(Audit!I315,$V$3:$AE$12,9,FALSE) &amp; VLOOKUP(Audit!I315,$V$13:$AE$22,9,FALSE) &amp; IF(Audit!I315=10,Audit!V315&amp;Audit!W315,"") &amp; IF(Audit!I315&lt;&gt;1,U1550,"")</f>
        <v>#N/A</v>
      </c>
      <c r="K1550" s="17" t="e">
        <f>VLOOKUP(Audit!J315,$V$3:$AE$12,10,FALSE) &amp; Audit!S315 &amp; VLOOKUP(Audit!J315,$V$13:$AE$22,10,FALSE) &amp; IF(Audit!J315=10,Audit!V315&amp;Audit!W315,"") &amp; IF(Audit!J315&lt;&gt;1,U1550,"")</f>
        <v>#N/A</v>
      </c>
      <c r="L1550" s="10">
        <f>Audit!K315</f>
        <v>0</v>
      </c>
      <c r="M1550" s="10" t="e">
        <f t="shared" si="731"/>
        <v>#N/A</v>
      </c>
      <c r="N1550" s="10" t="e">
        <f t="shared" si="732"/>
        <v>#N/A</v>
      </c>
      <c r="O1550" s="10" t="e">
        <f t="shared" si="733"/>
        <v>#N/A</v>
      </c>
      <c r="P1550" s="10" t="e">
        <f t="shared" si="734"/>
        <v>#N/A</v>
      </c>
      <c r="Q1550" s="10" t="e">
        <f t="shared" si="735"/>
        <v>#N/A</v>
      </c>
      <c r="R1550" s="10" t="e">
        <f t="shared" si="736"/>
        <v>#N/A</v>
      </c>
      <c r="S1550" s="10" t="e">
        <f t="shared" si="737"/>
        <v>#N/A</v>
      </c>
      <c r="T1550" s="10" t="e">
        <f t="shared" si="738"/>
        <v>#N/A</v>
      </c>
      <c r="U1550" s="17" t="str">
        <f>IF(Audit!M315="","",VLOOKUP(Audit!M315,$W$26:$X$35,2,FALSE)) &amp; Audit!N315 &amp; IF(Audit!O315="","",IF(Audit!N315&lt;=1.4,VLOOKUP(Audit!O315,$W$38:X1595,2,FALSE),VLOOKUP(Audit!O315,$W$51:$X$61,2,FALSE))) &amp; IF(Audit!P315="","",VLOOKUP(Audit!P315,$Y$26:$Z$35,2,FALSE) &amp; Audit!Q315 &amp; IF(Audit!O315="","",IF(Audit!Q315&lt;=1.4,VLOOKUP(Audit!R315,$Y$38:$Z$48,2,FALSE),VLOOKUP(Audit!R315,$Y$51:$Z$61,2,FALSE))))</f>
        <v/>
      </c>
      <c r="V1550" s="21"/>
      <c r="AH1550" s="49">
        <f>Audit!A315</f>
        <v>0</v>
      </c>
      <c r="AI1550" s="50" t="e">
        <f>VLOOKUP(Audit!B315,$V$3:$AE$12,2,FALSE)&amp; IF(Audit!B315=10,Audit!V315,"")</f>
        <v>#N/A</v>
      </c>
      <c r="AJ1550" s="50" t="e">
        <f>VLOOKUP(Audit!B315,$V$13:$AE$22,2,FALSE)&amp; IF(Audit!B315=10,Audit!W315,"")</f>
        <v>#N/A</v>
      </c>
      <c r="AK1550" s="47" t="e">
        <f t="shared" si="739"/>
        <v>#N/A</v>
      </c>
      <c r="AL1550" s="50" t="e">
        <f>VLOOKUP(Audit!C315,$V$3:$AE$12,3,FALSE)&amp; IF(Audit!C315=10,Audit!V315,"")</f>
        <v>#N/A</v>
      </c>
      <c r="AM1550" s="50" t="e">
        <f>VLOOKUP(Audit!C315,$V$13:$AE$22,3,FALSE)&amp; IF(Audit!C315=10,Audit!W315,"")</f>
        <v>#N/A</v>
      </c>
      <c r="AN1550" s="47" t="e">
        <f t="shared" si="740"/>
        <v>#N/A</v>
      </c>
      <c r="AO1550" s="50" t="e">
        <f>VLOOKUP(Audit!D315,$V$3:$AE$12,4,FALSE) &amp;  Audit!T315 &amp; IF(Audit!D315=10,Audit!V315,"")</f>
        <v>#N/A</v>
      </c>
      <c r="AP1550" s="50" t="e">
        <f>VLOOKUP(Audit!D315,$V$13:$AE$22,4,FALSE)&amp; IF(Audit!D315=10,Audit!W315,"")</f>
        <v>#N/A</v>
      </c>
      <c r="AQ1550" s="47" t="e">
        <f t="shared" si="741"/>
        <v>#N/A</v>
      </c>
      <c r="AR1550" s="50" t="e">
        <f>VLOOKUP(Audit!E315,$V$3:$AE$12,5,FALSE)&amp; IF(Audit!E315=10,Audit!V315,"")</f>
        <v>#N/A</v>
      </c>
      <c r="AS1550" s="50" t="e">
        <f>VLOOKUP(Audit!E315,$V$13:$AE$22,5,FALSE)&amp; IF(Audit!E315=10,Audit!W315,"")</f>
        <v>#N/A</v>
      </c>
      <c r="AT1550" s="47" t="e">
        <f t="shared" si="742"/>
        <v>#N/A</v>
      </c>
      <c r="AU1550" s="50" t="e">
        <f>VLOOKUP(Audit!F315,$V$3:$AE$12,6,FALSE)&amp; IF(Audit!F315=10,Audit!V315,"")</f>
        <v>#N/A</v>
      </c>
      <c r="AV1550" s="50" t="e">
        <f>VLOOKUP(Audit!F315,$V$13:$AE$22,6,FALSE)&amp; IF(Audit!F315=10,Audit!W315,"")</f>
        <v>#N/A</v>
      </c>
      <c r="AW1550" s="47" t="e">
        <f t="shared" si="743"/>
        <v>#N/A</v>
      </c>
      <c r="AX1550" s="50" t="e">
        <f>VLOOKUP(Audit!G315,$V$3:$AE$12,7,FALSE)&amp; IF(Audit!G315=10,Audit!V315,"")</f>
        <v>#N/A</v>
      </c>
      <c r="AY1550" s="50" t="e">
        <f>VLOOKUP(Audit!G315,$V$13:$AE$22,7,FALSE) &amp; IF(Audit!G315=10,Audit!W315,"")</f>
        <v>#N/A</v>
      </c>
      <c r="AZ1550" s="47" t="e">
        <f t="shared" si="744"/>
        <v>#N/A</v>
      </c>
      <c r="BA1550" s="50" t="e">
        <f>VLOOKUP(Audit!H315,$V$3:$AE$12,8,FALSE)&amp; Audit!U315 &amp; IF(Audit!H315=10,Audit!V315,"")</f>
        <v>#N/A</v>
      </c>
      <c r="BB1550" s="50" t="e">
        <f>VLOOKUP(Audit!H315,$V$13:$AE$22,8,FALSE) &amp; IF(Audit!H315=10,Audit!W315,"")</f>
        <v>#N/A</v>
      </c>
      <c r="BC1550" s="47" t="e">
        <f t="shared" si="745"/>
        <v>#N/A</v>
      </c>
      <c r="BD1550" s="50" t="e">
        <f>VLOOKUP(Audit!I315,$V$3:$AE$12,9,FALSE)&amp; IF(Audit!I315=10,Audit!V315,"")</f>
        <v>#N/A</v>
      </c>
      <c r="BE1550" s="50" t="e">
        <f>VLOOKUP(Audit!I315,$V$13:$AE$22,9,FALSE) &amp; IF(Audit!I315=10,Audit!W315,"") &amp; IF(Audit!I315&lt;&gt;1,U1550,"")</f>
        <v>#N/A</v>
      </c>
      <c r="BF1550" s="47" t="e">
        <f t="shared" si="746"/>
        <v>#N/A</v>
      </c>
      <c r="BG1550" s="50" t="e">
        <f>VLOOKUP(Audit!J315,$V$3:$AE$12,10,FALSE) &amp; Audit!S315 &amp; IF(Audit!J315=10,Audit!V315,"")</f>
        <v>#N/A</v>
      </c>
      <c r="BH1550" s="50" t="e">
        <f>VLOOKUP(Audit!J315,$V$13:$AE$22,10,FALSE) &amp; IF(Audit!J315=10,Audit!W315,"") &amp; IF(Audit!J315&lt;&gt;1,U1550,"")</f>
        <v>#N/A</v>
      </c>
      <c r="BI1550" s="47" t="e">
        <f t="shared" si="747"/>
        <v>#N/A</v>
      </c>
      <c r="BJ1550" s="48" t="str">
        <f t="shared" si="748"/>
        <v/>
      </c>
      <c r="BK1550" s="48" t="str">
        <f t="shared" si="749"/>
        <v/>
      </c>
      <c r="BL1550" s="48" t="str">
        <f t="shared" si="750"/>
        <v/>
      </c>
      <c r="BM1550" s="48" t="str">
        <f t="shared" si="751"/>
        <v/>
      </c>
      <c r="BN1550" s="48" t="str">
        <f t="shared" si="752"/>
        <v/>
      </c>
      <c r="BO1550" s="48" t="str">
        <f t="shared" si="753"/>
        <v/>
      </c>
      <c r="BP1550" s="48" t="str">
        <f t="shared" si="754"/>
        <v/>
      </c>
      <c r="BQ1550" s="48" t="str">
        <f t="shared" si="755"/>
        <v/>
      </c>
      <c r="BR1550" s="48" t="str">
        <f t="shared" si="756"/>
        <v/>
      </c>
      <c r="BS1550" s="48" t="str">
        <f t="shared" si="757"/>
        <v/>
      </c>
      <c r="BT1550" s="48" t="str">
        <f t="shared" si="758"/>
        <v/>
      </c>
      <c r="BU1550" s="48" t="str">
        <f t="shared" si="759"/>
        <v/>
      </c>
    </row>
    <row r="1551" spans="1:73">
      <c r="A1551" s="10">
        <f>Audit!A316</f>
        <v>0</v>
      </c>
      <c r="B1551" s="10" t="e">
        <f t="shared" si="730"/>
        <v>#N/A</v>
      </c>
      <c r="C1551" s="17" t="e">
        <f>VLOOKUP(Audit!B316,$V$3:$AE$12,2,FALSE) &amp; VLOOKUP(Audit!B316,$V$13:$AE$22,2,FALSE)&amp; IF(Audit!B316=10,Audit!V316&amp;Audit!W316,"")</f>
        <v>#N/A</v>
      </c>
      <c r="D1551" s="17" t="e">
        <f>VLOOKUP(Audit!C316,$V$3:$AE$12,3,FALSE) &amp; VLOOKUP(Audit!C316,$V$13:$AE$22,3,FALSE) &amp;IF(Audit!C316=10,Audit!V316&amp;Audit!W316,"")</f>
        <v>#N/A</v>
      </c>
      <c r="E1551" s="17" t="e">
        <f>VLOOKUP(Audit!D316,$V$3:$AE$12,4,FALSE)&amp; Audit!T316 &amp; VLOOKUP(Audit!D316,$V$13:$AE$22,4,FALSE)&amp; IF(Audit!D316=10,Audit!V316&amp;Audit!W316,"")</f>
        <v>#N/A</v>
      </c>
      <c r="F1551" s="17" t="e">
        <f>VLOOKUP(Audit!E316,$V$3:$AE$12,5,FALSE) &amp; VLOOKUP(Audit!E316,$V$13:$AE$22,5,FALSE)&amp; IF(Audit!E316=10,Audit!V316&amp;Audit!W316,"")</f>
        <v>#N/A</v>
      </c>
      <c r="G1551" s="17" t="e">
        <f>VLOOKUP(Audit!F316,$V$3:$AE$12,6,FALSE) &amp; VLOOKUP(Audit!F316,$V$13:$AE$22,6,FALSE)&amp; IF(Audit!F316=10,Audit!V316&amp;Audit!W316,"")</f>
        <v>#N/A</v>
      </c>
      <c r="H1551" s="17" t="e">
        <f>VLOOKUP(Audit!G316,$V$3:$AE$12,7,FALSE) &amp; VLOOKUP(Audit!G316,$V$13:$AE$22,7,FALSE)&amp;IF(Audit!G316=10,Audit!V316&amp;Audit!W316,"")</f>
        <v>#N/A</v>
      </c>
      <c r="I1551" s="17" t="e">
        <f>VLOOKUP(Audit!H316,$V$3:$AE$12,8,FALSE) &amp; Audit!U316 &amp; VLOOKUP(Audit!H316,$V$13:$AE$22,8,FALSE)&amp;IF(Audit!H316=10,Audit!V316&amp;Audit!W316,"")</f>
        <v>#N/A</v>
      </c>
      <c r="J1551" s="17" t="e">
        <f>VLOOKUP(Audit!I316,$V$3:$AE$12,9,FALSE) &amp; VLOOKUP(Audit!I316,$V$13:$AE$22,9,FALSE) &amp; IF(Audit!I316=10,Audit!V316&amp;Audit!W316,"") &amp; IF(Audit!I316&lt;&gt;1,U1551,"")</f>
        <v>#N/A</v>
      </c>
      <c r="K1551" s="17" t="e">
        <f>VLOOKUP(Audit!J316,$V$3:$AE$12,10,FALSE) &amp; Audit!S316 &amp; VLOOKUP(Audit!J316,$V$13:$AE$22,10,FALSE) &amp; IF(Audit!J316=10,Audit!V316&amp;Audit!W316,"") &amp; IF(Audit!J316&lt;&gt;1,U1551,"")</f>
        <v>#N/A</v>
      </c>
      <c r="L1551" s="10">
        <f>Audit!K316</f>
        <v>0</v>
      </c>
      <c r="M1551" s="10" t="e">
        <f t="shared" si="731"/>
        <v>#N/A</v>
      </c>
      <c r="N1551" s="10" t="e">
        <f t="shared" si="732"/>
        <v>#N/A</v>
      </c>
      <c r="O1551" s="10" t="e">
        <f t="shared" si="733"/>
        <v>#N/A</v>
      </c>
      <c r="P1551" s="10" t="e">
        <f t="shared" si="734"/>
        <v>#N/A</v>
      </c>
      <c r="Q1551" s="10" t="e">
        <f t="shared" si="735"/>
        <v>#N/A</v>
      </c>
      <c r="R1551" s="10" t="e">
        <f t="shared" si="736"/>
        <v>#N/A</v>
      </c>
      <c r="S1551" s="10" t="e">
        <f t="shared" si="737"/>
        <v>#N/A</v>
      </c>
      <c r="T1551" s="10" t="e">
        <f t="shared" si="738"/>
        <v>#N/A</v>
      </c>
      <c r="U1551" s="17" t="str">
        <f>IF(Audit!M316="","",VLOOKUP(Audit!M316,$W$26:$X$35,2,FALSE)) &amp; Audit!N316 &amp; IF(Audit!O316="","",IF(Audit!N316&lt;=1.4,VLOOKUP(Audit!O316,$W$38:X1596,2,FALSE),VLOOKUP(Audit!O316,$W$51:$X$61,2,FALSE))) &amp; IF(Audit!P316="","",VLOOKUP(Audit!P316,$Y$26:$Z$35,2,FALSE) &amp; Audit!Q316 &amp; IF(Audit!O316="","",IF(Audit!Q316&lt;=1.4,VLOOKUP(Audit!R316,$Y$38:$Z$48,2,FALSE),VLOOKUP(Audit!R316,$Y$51:$Z$61,2,FALSE))))</f>
        <v/>
      </c>
      <c r="V1551" s="21"/>
      <c r="AH1551" s="49">
        <f>Audit!A316</f>
        <v>0</v>
      </c>
      <c r="AI1551" s="50" t="e">
        <f>VLOOKUP(Audit!B316,$V$3:$AE$12,2,FALSE)&amp; IF(Audit!B316=10,Audit!V316,"")</f>
        <v>#N/A</v>
      </c>
      <c r="AJ1551" s="50" t="e">
        <f>VLOOKUP(Audit!B316,$V$13:$AE$22,2,FALSE)&amp; IF(Audit!B316=10,Audit!W316,"")</f>
        <v>#N/A</v>
      </c>
      <c r="AK1551" s="47" t="e">
        <f t="shared" si="739"/>
        <v>#N/A</v>
      </c>
      <c r="AL1551" s="50" t="e">
        <f>VLOOKUP(Audit!C316,$V$3:$AE$12,3,FALSE)&amp; IF(Audit!C316=10,Audit!V316,"")</f>
        <v>#N/A</v>
      </c>
      <c r="AM1551" s="50" t="e">
        <f>VLOOKUP(Audit!C316,$V$13:$AE$22,3,FALSE)&amp; IF(Audit!C316=10,Audit!W316,"")</f>
        <v>#N/A</v>
      </c>
      <c r="AN1551" s="47" t="e">
        <f t="shared" si="740"/>
        <v>#N/A</v>
      </c>
      <c r="AO1551" s="50" t="e">
        <f>VLOOKUP(Audit!D316,$V$3:$AE$12,4,FALSE) &amp;  Audit!T316 &amp; IF(Audit!D316=10,Audit!V316,"")</f>
        <v>#N/A</v>
      </c>
      <c r="AP1551" s="50" t="e">
        <f>VLOOKUP(Audit!D316,$V$13:$AE$22,4,FALSE)&amp; IF(Audit!D316=10,Audit!W316,"")</f>
        <v>#N/A</v>
      </c>
      <c r="AQ1551" s="47" t="e">
        <f t="shared" si="741"/>
        <v>#N/A</v>
      </c>
      <c r="AR1551" s="50" t="e">
        <f>VLOOKUP(Audit!E316,$V$3:$AE$12,5,FALSE)&amp; IF(Audit!E316=10,Audit!V316,"")</f>
        <v>#N/A</v>
      </c>
      <c r="AS1551" s="50" t="e">
        <f>VLOOKUP(Audit!E316,$V$13:$AE$22,5,FALSE)&amp; IF(Audit!E316=10,Audit!W316,"")</f>
        <v>#N/A</v>
      </c>
      <c r="AT1551" s="47" t="e">
        <f t="shared" si="742"/>
        <v>#N/A</v>
      </c>
      <c r="AU1551" s="50" t="e">
        <f>VLOOKUP(Audit!F316,$V$3:$AE$12,6,FALSE)&amp; IF(Audit!F316=10,Audit!V316,"")</f>
        <v>#N/A</v>
      </c>
      <c r="AV1551" s="50" t="e">
        <f>VLOOKUP(Audit!F316,$V$13:$AE$22,6,FALSE)&amp; IF(Audit!F316=10,Audit!W316,"")</f>
        <v>#N/A</v>
      </c>
      <c r="AW1551" s="47" t="e">
        <f t="shared" si="743"/>
        <v>#N/A</v>
      </c>
      <c r="AX1551" s="50" t="e">
        <f>VLOOKUP(Audit!G316,$V$3:$AE$12,7,FALSE)&amp; IF(Audit!G316=10,Audit!V316,"")</f>
        <v>#N/A</v>
      </c>
      <c r="AY1551" s="50" t="e">
        <f>VLOOKUP(Audit!G316,$V$13:$AE$22,7,FALSE) &amp; IF(Audit!G316=10,Audit!W316,"")</f>
        <v>#N/A</v>
      </c>
      <c r="AZ1551" s="47" t="e">
        <f t="shared" si="744"/>
        <v>#N/A</v>
      </c>
      <c r="BA1551" s="50" t="e">
        <f>VLOOKUP(Audit!H316,$V$3:$AE$12,8,FALSE)&amp; Audit!U316 &amp; IF(Audit!H316=10,Audit!V316,"")</f>
        <v>#N/A</v>
      </c>
      <c r="BB1551" s="50" t="e">
        <f>VLOOKUP(Audit!H316,$V$13:$AE$22,8,FALSE) &amp; IF(Audit!H316=10,Audit!W316,"")</f>
        <v>#N/A</v>
      </c>
      <c r="BC1551" s="47" t="e">
        <f t="shared" si="745"/>
        <v>#N/A</v>
      </c>
      <c r="BD1551" s="50" t="e">
        <f>VLOOKUP(Audit!I316,$V$3:$AE$12,9,FALSE)&amp; IF(Audit!I316=10,Audit!V316,"")</f>
        <v>#N/A</v>
      </c>
      <c r="BE1551" s="50" t="e">
        <f>VLOOKUP(Audit!I316,$V$13:$AE$22,9,FALSE) &amp; IF(Audit!I316=10,Audit!W316,"") &amp; IF(Audit!I316&lt;&gt;1,U1551,"")</f>
        <v>#N/A</v>
      </c>
      <c r="BF1551" s="47" t="e">
        <f t="shared" si="746"/>
        <v>#N/A</v>
      </c>
      <c r="BG1551" s="50" t="e">
        <f>VLOOKUP(Audit!J316,$V$3:$AE$12,10,FALSE) &amp; Audit!S316 &amp; IF(Audit!J316=10,Audit!V316,"")</f>
        <v>#N/A</v>
      </c>
      <c r="BH1551" s="50" t="e">
        <f>VLOOKUP(Audit!J316,$V$13:$AE$22,10,FALSE) &amp; IF(Audit!J316=10,Audit!W316,"") &amp; IF(Audit!J316&lt;&gt;1,U1551,"")</f>
        <v>#N/A</v>
      </c>
      <c r="BI1551" s="47" t="e">
        <f t="shared" si="747"/>
        <v>#N/A</v>
      </c>
      <c r="BJ1551" s="48" t="str">
        <f t="shared" si="748"/>
        <v/>
      </c>
      <c r="BK1551" s="48" t="str">
        <f t="shared" si="749"/>
        <v/>
      </c>
      <c r="BL1551" s="48" t="str">
        <f t="shared" si="750"/>
        <v/>
      </c>
      <c r="BM1551" s="48" t="str">
        <f t="shared" si="751"/>
        <v/>
      </c>
      <c r="BN1551" s="48" t="str">
        <f t="shared" si="752"/>
        <v/>
      </c>
      <c r="BO1551" s="48" t="str">
        <f t="shared" si="753"/>
        <v/>
      </c>
      <c r="BP1551" s="48" t="str">
        <f t="shared" si="754"/>
        <v/>
      </c>
      <c r="BQ1551" s="48" t="str">
        <f t="shared" si="755"/>
        <v/>
      </c>
      <c r="BR1551" s="48" t="str">
        <f t="shared" si="756"/>
        <v/>
      </c>
      <c r="BS1551" s="48" t="str">
        <f t="shared" si="757"/>
        <v/>
      </c>
      <c r="BT1551" s="48" t="str">
        <f t="shared" si="758"/>
        <v/>
      </c>
      <c r="BU1551" s="48" t="str">
        <f t="shared" si="759"/>
        <v/>
      </c>
    </row>
    <row r="1552" spans="1:73">
      <c r="A1552" s="10">
        <f>Audit!A317</f>
        <v>0</v>
      </c>
      <c r="B1552" s="10" t="e">
        <f t="shared" si="730"/>
        <v>#N/A</v>
      </c>
      <c r="C1552" s="17" t="e">
        <f>VLOOKUP(Audit!B317,$V$3:$AE$12,2,FALSE) &amp; VLOOKUP(Audit!B317,$V$13:$AE$22,2,FALSE)&amp; IF(Audit!B317=10,Audit!V317&amp;Audit!W317,"")</f>
        <v>#N/A</v>
      </c>
      <c r="D1552" s="17" t="e">
        <f>VLOOKUP(Audit!C317,$V$3:$AE$12,3,FALSE) &amp; VLOOKUP(Audit!C317,$V$13:$AE$22,3,FALSE) &amp;IF(Audit!C317=10,Audit!V317&amp;Audit!W317,"")</f>
        <v>#N/A</v>
      </c>
      <c r="E1552" s="17" t="e">
        <f>VLOOKUP(Audit!D317,$V$3:$AE$12,4,FALSE)&amp; Audit!T317 &amp; VLOOKUP(Audit!D317,$V$13:$AE$22,4,FALSE)&amp; IF(Audit!D317=10,Audit!V317&amp;Audit!W317,"")</f>
        <v>#N/A</v>
      </c>
      <c r="F1552" s="17" t="e">
        <f>VLOOKUP(Audit!E317,$V$3:$AE$12,5,FALSE) &amp; VLOOKUP(Audit!E317,$V$13:$AE$22,5,FALSE)&amp; IF(Audit!E317=10,Audit!V317&amp;Audit!W317,"")</f>
        <v>#N/A</v>
      </c>
      <c r="G1552" s="17" t="e">
        <f>VLOOKUP(Audit!F317,$V$3:$AE$12,6,FALSE) &amp; VLOOKUP(Audit!F317,$V$13:$AE$22,6,FALSE)&amp; IF(Audit!F317=10,Audit!V317&amp;Audit!W317,"")</f>
        <v>#N/A</v>
      </c>
      <c r="H1552" s="17" t="e">
        <f>VLOOKUP(Audit!G317,$V$3:$AE$12,7,FALSE) &amp; VLOOKUP(Audit!G317,$V$13:$AE$22,7,FALSE)&amp;IF(Audit!G317=10,Audit!V317&amp;Audit!W317,"")</f>
        <v>#N/A</v>
      </c>
      <c r="I1552" s="17" t="e">
        <f>VLOOKUP(Audit!H317,$V$3:$AE$12,8,FALSE) &amp; Audit!U317 &amp; VLOOKUP(Audit!H317,$V$13:$AE$22,8,FALSE)&amp;IF(Audit!H317=10,Audit!V317&amp;Audit!W317,"")</f>
        <v>#N/A</v>
      </c>
      <c r="J1552" s="17" t="e">
        <f>VLOOKUP(Audit!I317,$V$3:$AE$12,9,FALSE) &amp; VLOOKUP(Audit!I317,$V$13:$AE$22,9,FALSE) &amp; IF(Audit!I317=10,Audit!V317&amp;Audit!W317,"") &amp; IF(Audit!I317&lt;&gt;1,U1552,"")</f>
        <v>#N/A</v>
      </c>
      <c r="K1552" s="17" t="e">
        <f>VLOOKUP(Audit!J317,$V$3:$AE$12,10,FALSE) &amp; Audit!S317 &amp; VLOOKUP(Audit!J317,$V$13:$AE$22,10,FALSE) &amp; IF(Audit!J317=10,Audit!V317&amp;Audit!W317,"") &amp; IF(Audit!J317&lt;&gt;1,U1552,"")</f>
        <v>#N/A</v>
      </c>
      <c r="L1552" s="10">
        <f>Audit!K317</f>
        <v>0</v>
      </c>
      <c r="M1552" s="10" t="e">
        <f t="shared" si="731"/>
        <v>#N/A</v>
      </c>
      <c r="N1552" s="10" t="e">
        <f t="shared" si="732"/>
        <v>#N/A</v>
      </c>
      <c r="O1552" s="10" t="e">
        <f t="shared" si="733"/>
        <v>#N/A</v>
      </c>
      <c r="P1552" s="10" t="e">
        <f t="shared" si="734"/>
        <v>#N/A</v>
      </c>
      <c r="Q1552" s="10" t="e">
        <f t="shared" si="735"/>
        <v>#N/A</v>
      </c>
      <c r="R1552" s="10" t="e">
        <f t="shared" si="736"/>
        <v>#N/A</v>
      </c>
      <c r="S1552" s="10" t="e">
        <f t="shared" si="737"/>
        <v>#N/A</v>
      </c>
      <c r="T1552" s="10" t="e">
        <f t="shared" si="738"/>
        <v>#N/A</v>
      </c>
      <c r="U1552" s="17" t="str">
        <f>IF(Audit!M317="","",VLOOKUP(Audit!M317,$W$26:$X$35,2,FALSE)) &amp; Audit!N317 &amp; IF(Audit!O317="","",IF(Audit!N317&lt;=1.4,VLOOKUP(Audit!O317,$W$38:X1597,2,FALSE),VLOOKUP(Audit!O317,$W$51:$X$61,2,FALSE))) &amp; IF(Audit!P317="","",VLOOKUP(Audit!P317,$Y$26:$Z$35,2,FALSE) &amp; Audit!Q317 &amp; IF(Audit!O317="","",IF(Audit!Q317&lt;=1.4,VLOOKUP(Audit!R317,$Y$38:$Z$48,2,FALSE),VLOOKUP(Audit!R317,$Y$51:$Z$61,2,FALSE))))</f>
        <v/>
      </c>
      <c r="V1552" s="21"/>
      <c r="AH1552" s="49">
        <f>Audit!A317</f>
        <v>0</v>
      </c>
      <c r="AI1552" s="50" t="e">
        <f>VLOOKUP(Audit!B317,$V$3:$AE$12,2,FALSE)&amp; IF(Audit!B317=10,Audit!V317,"")</f>
        <v>#N/A</v>
      </c>
      <c r="AJ1552" s="50" t="e">
        <f>VLOOKUP(Audit!B317,$V$13:$AE$22,2,FALSE)&amp; IF(Audit!B317=10,Audit!W317,"")</f>
        <v>#N/A</v>
      </c>
      <c r="AK1552" s="47" t="e">
        <f t="shared" si="739"/>
        <v>#N/A</v>
      </c>
      <c r="AL1552" s="50" t="e">
        <f>VLOOKUP(Audit!C317,$V$3:$AE$12,3,FALSE)&amp; IF(Audit!C317=10,Audit!V317,"")</f>
        <v>#N/A</v>
      </c>
      <c r="AM1552" s="50" t="e">
        <f>VLOOKUP(Audit!C317,$V$13:$AE$22,3,FALSE)&amp; IF(Audit!C317=10,Audit!W317,"")</f>
        <v>#N/A</v>
      </c>
      <c r="AN1552" s="47" t="e">
        <f t="shared" si="740"/>
        <v>#N/A</v>
      </c>
      <c r="AO1552" s="50" t="e">
        <f>VLOOKUP(Audit!D317,$V$3:$AE$12,4,FALSE) &amp;  Audit!T317 &amp; IF(Audit!D317=10,Audit!V317,"")</f>
        <v>#N/A</v>
      </c>
      <c r="AP1552" s="50" t="e">
        <f>VLOOKUP(Audit!D317,$V$13:$AE$22,4,FALSE)&amp; IF(Audit!D317=10,Audit!W317,"")</f>
        <v>#N/A</v>
      </c>
      <c r="AQ1552" s="47" t="e">
        <f t="shared" si="741"/>
        <v>#N/A</v>
      </c>
      <c r="AR1552" s="50" t="e">
        <f>VLOOKUP(Audit!E317,$V$3:$AE$12,5,FALSE)&amp; IF(Audit!E317=10,Audit!V317,"")</f>
        <v>#N/A</v>
      </c>
      <c r="AS1552" s="50" t="e">
        <f>VLOOKUP(Audit!E317,$V$13:$AE$22,5,FALSE)&amp; IF(Audit!E317=10,Audit!W317,"")</f>
        <v>#N/A</v>
      </c>
      <c r="AT1552" s="47" t="e">
        <f t="shared" si="742"/>
        <v>#N/A</v>
      </c>
      <c r="AU1552" s="50" t="e">
        <f>VLOOKUP(Audit!F317,$V$3:$AE$12,6,FALSE)&amp; IF(Audit!F317=10,Audit!V317,"")</f>
        <v>#N/A</v>
      </c>
      <c r="AV1552" s="50" t="e">
        <f>VLOOKUP(Audit!F317,$V$13:$AE$22,6,FALSE)&amp; IF(Audit!F317=10,Audit!W317,"")</f>
        <v>#N/A</v>
      </c>
      <c r="AW1552" s="47" t="e">
        <f t="shared" si="743"/>
        <v>#N/A</v>
      </c>
      <c r="AX1552" s="50" t="e">
        <f>VLOOKUP(Audit!G317,$V$3:$AE$12,7,FALSE)&amp; IF(Audit!G317=10,Audit!V317,"")</f>
        <v>#N/A</v>
      </c>
      <c r="AY1552" s="50" t="e">
        <f>VLOOKUP(Audit!G317,$V$13:$AE$22,7,FALSE) &amp; IF(Audit!G317=10,Audit!W317,"")</f>
        <v>#N/A</v>
      </c>
      <c r="AZ1552" s="47" t="e">
        <f t="shared" si="744"/>
        <v>#N/A</v>
      </c>
      <c r="BA1552" s="50" t="e">
        <f>VLOOKUP(Audit!H317,$V$3:$AE$12,8,FALSE)&amp; Audit!U317 &amp; IF(Audit!H317=10,Audit!V317,"")</f>
        <v>#N/A</v>
      </c>
      <c r="BB1552" s="50" t="e">
        <f>VLOOKUP(Audit!H317,$V$13:$AE$22,8,FALSE) &amp; IF(Audit!H317=10,Audit!W317,"")</f>
        <v>#N/A</v>
      </c>
      <c r="BC1552" s="47" t="e">
        <f t="shared" si="745"/>
        <v>#N/A</v>
      </c>
      <c r="BD1552" s="50" t="e">
        <f>VLOOKUP(Audit!I317,$V$3:$AE$12,9,FALSE)&amp; IF(Audit!I317=10,Audit!V317,"")</f>
        <v>#N/A</v>
      </c>
      <c r="BE1552" s="50" t="e">
        <f>VLOOKUP(Audit!I317,$V$13:$AE$22,9,FALSE) &amp; IF(Audit!I317=10,Audit!W317,"") &amp; IF(Audit!I317&lt;&gt;1,U1552,"")</f>
        <v>#N/A</v>
      </c>
      <c r="BF1552" s="47" t="e">
        <f t="shared" si="746"/>
        <v>#N/A</v>
      </c>
      <c r="BG1552" s="50" t="e">
        <f>VLOOKUP(Audit!J317,$V$3:$AE$12,10,FALSE) &amp; Audit!S317 &amp; IF(Audit!J317=10,Audit!V317,"")</f>
        <v>#N/A</v>
      </c>
      <c r="BH1552" s="50" t="e">
        <f>VLOOKUP(Audit!J317,$V$13:$AE$22,10,FALSE) &amp; IF(Audit!J317=10,Audit!W317,"") &amp; IF(Audit!J317&lt;&gt;1,U1552,"")</f>
        <v>#N/A</v>
      </c>
      <c r="BI1552" s="47" t="e">
        <f t="shared" si="747"/>
        <v>#N/A</v>
      </c>
      <c r="BJ1552" s="48" t="str">
        <f t="shared" si="748"/>
        <v/>
      </c>
      <c r="BK1552" s="48" t="str">
        <f t="shared" si="749"/>
        <v/>
      </c>
      <c r="BL1552" s="48" t="str">
        <f t="shared" si="750"/>
        <v/>
      </c>
      <c r="BM1552" s="48" t="str">
        <f t="shared" si="751"/>
        <v/>
      </c>
      <c r="BN1552" s="48" t="str">
        <f t="shared" si="752"/>
        <v/>
      </c>
      <c r="BO1552" s="48" t="str">
        <f t="shared" si="753"/>
        <v/>
      </c>
      <c r="BP1552" s="48" t="str">
        <f t="shared" si="754"/>
        <v/>
      </c>
      <c r="BQ1552" s="48" t="str">
        <f t="shared" si="755"/>
        <v/>
      </c>
      <c r="BR1552" s="48" t="str">
        <f t="shared" si="756"/>
        <v/>
      </c>
      <c r="BS1552" s="48" t="str">
        <f t="shared" si="757"/>
        <v/>
      </c>
      <c r="BT1552" s="48" t="str">
        <f t="shared" si="758"/>
        <v/>
      </c>
      <c r="BU1552" s="48" t="str">
        <f t="shared" si="759"/>
        <v/>
      </c>
    </row>
    <row r="1553" spans="1:73">
      <c r="A1553" s="10">
        <f>Audit!A318</f>
        <v>0</v>
      </c>
      <c r="B1553" s="10" t="e">
        <f t="shared" si="730"/>
        <v>#N/A</v>
      </c>
      <c r="C1553" s="17" t="e">
        <f>VLOOKUP(Audit!B318,$V$3:$AE$12,2,FALSE) &amp; VLOOKUP(Audit!B318,$V$13:$AE$22,2,FALSE)&amp; IF(Audit!B318=10,Audit!V318&amp;Audit!W318,"")</f>
        <v>#N/A</v>
      </c>
      <c r="D1553" s="17" t="e">
        <f>VLOOKUP(Audit!C318,$V$3:$AE$12,3,FALSE) &amp; VLOOKUP(Audit!C318,$V$13:$AE$22,3,FALSE) &amp;IF(Audit!C318=10,Audit!V318&amp;Audit!W318,"")</f>
        <v>#N/A</v>
      </c>
      <c r="E1553" s="17" t="e">
        <f>VLOOKUP(Audit!D318,$V$3:$AE$12,4,FALSE)&amp; Audit!T318 &amp; VLOOKUP(Audit!D318,$V$13:$AE$22,4,FALSE)&amp; IF(Audit!D318=10,Audit!V318&amp;Audit!W318,"")</f>
        <v>#N/A</v>
      </c>
      <c r="F1553" s="17" t="e">
        <f>VLOOKUP(Audit!E318,$V$3:$AE$12,5,FALSE) &amp; VLOOKUP(Audit!E318,$V$13:$AE$22,5,FALSE)&amp; IF(Audit!E318=10,Audit!V318&amp;Audit!W318,"")</f>
        <v>#N/A</v>
      </c>
      <c r="G1553" s="17" t="e">
        <f>VLOOKUP(Audit!F318,$V$3:$AE$12,6,FALSE) &amp; VLOOKUP(Audit!F318,$V$13:$AE$22,6,FALSE)&amp; IF(Audit!F318=10,Audit!V318&amp;Audit!W318,"")</f>
        <v>#N/A</v>
      </c>
      <c r="H1553" s="17" t="e">
        <f>VLOOKUP(Audit!G318,$V$3:$AE$12,7,FALSE) &amp; VLOOKUP(Audit!G318,$V$13:$AE$22,7,FALSE)&amp;IF(Audit!G318=10,Audit!V318&amp;Audit!W318,"")</f>
        <v>#N/A</v>
      </c>
      <c r="I1553" s="17" t="e">
        <f>VLOOKUP(Audit!H318,$V$3:$AE$12,8,FALSE) &amp; Audit!U318 &amp; VLOOKUP(Audit!H318,$V$13:$AE$22,8,FALSE)&amp;IF(Audit!H318=10,Audit!V318&amp;Audit!W318,"")</f>
        <v>#N/A</v>
      </c>
      <c r="J1553" s="17" t="e">
        <f>VLOOKUP(Audit!I318,$V$3:$AE$12,9,FALSE) &amp; VLOOKUP(Audit!I318,$V$13:$AE$22,9,FALSE) &amp; IF(Audit!I318=10,Audit!V318&amp;Audit!W318,"") &amp; IF(Audit!I318&lt;&gt;1,U1553,"")</f>
        <v>#N/A</v>
      </c>
      <c r="K1553" s="17" t="e">
        <f>VLOOKUP(Audit!J318,$V$3:$AE$12,10,FALSE) &amp; Audit!S318 &amp; VLOOKUP(Audit!J318,$V$13:$AE$22,10,FALSE) &amp; IF(Audit!J318=10,Audit!V318&amp;Audit!W318,"") &amp; IF(Audit!J318&lt;&gt;1,U1553,"")</f>
        <v>#N/A</v>
      </c>
      <c r="L1553" s="10">
        <f>Audit!K318</f>
        <v>0</v>
      </c>
      <c r="M1553" s="10" t="e">
        <f t="shared" si="731"/>
        <v>#N/A</v>
      </c>
      <c r="N1553" s="10" t="e">
        <f t="shared" si="732"/>
        <v>#N/A</v>
      </c>
      <c r="O1553" s="10" t="e">
        <f t="shared" si="733"/>
        <v>#N/A</v>
      </c>
      <c r="P1553" s="10" t="e">
        <f t="shared" si="734"/>
        <v>#N/A</v>
      </c>
      <c r="Q1553" s="10" t="e">
        <f t="shared" si="735"/>
        <v>#N/A</v>
      </c>
      <c r="R1553" s="10" t="e">
        <f t="shared" si="736"/>
        <v>#N/A</v>
      </c>
      <c r="S1553" s="10" t="e">
        <f t="shared" si="737"/>
        <v>#N/A</v>
      </c>
      <c r="T1553" s="10" t="e">
        <f t="shared" si="738"/>
        <v>#N/A</v>
      </c>
      <c r="U1553" s="17" t="str">
        <f>IF(Audit!M318="","",VLOOKUP(Audit!M318,$W$26:$X$35,2,FALSE)) &amp; Audit!N318 &amp; IF(Audit!O318="","",IF(Audit!N318&lt;=1.4,VLOOKUP(Audit!O318,$W$38:X1598,2,FALSE),VLOOKUP(Audit!O318,$W$51:$X$61,2,FALSE))) &amp; IF(Audit!P318="","",VLOOKUP(Audit!P318,$Y$26:$Z$35,2,FALSE) &amp; Audit!Q318 &amp; IF(Audit!O318="","",IF(Audit!Q318&lt;=1.4,VLOOKUP(Audit!R318,$Y$38:$Z$48,2,FALSE),VLOOKUP(Audit!R318,$Y$51:$Z$61,2,FALSE))))</f>
        <v/>
      </c>
      <c r="V1553" s="21"/>
      <c r="AH1553" s="49">
        <f>Audit!A318</f>
        <v>0</v>
      </c>
      <c r="AI1553" s="50" t="e">
        <f>VLOOKUP(Audit!B318,$V$3:$AE$12,2,FALSE)&amp; IF(Audit!B318=10,Audit!V318,"")</f>
        <v>#N/A</v>
      </c>
      <c r="AJ1553" s="50" t="e">
        <f>VLOOKUP(Audit!B318,$V$13:$AE$22,2,FALSE)&amp; IF(Audit!B318=10,Audit!W318,"")</f>
        <v>#N/A</v>
      </c>
      <c r="AK1553" s="47" t="e">
        <f t="shared" si="739"/>
        <v>#N/A</v>
      </c>
      <c r="AL1553" s="50" t="e">
        <f>VLOOKUP(Audit!C318,$V$3:$AE$12,3,FALSE)&amp; IF(Audit!C318=10,Audit!V318,"")</f>
        <v>#N/A</v>
      </c>
      <c r="AM1553" s="50" t="e">
        <f>VLOOKUP(Audit!C318,$V$13:$AE$22,3,FALSE)&amp; IF(Audit!C318=10,Audit!W318,"")</f>
        <v>#N/A</v>
      </c>
      <c r="AN1553" s="47" t="e">
        <f t="shared" si="740"/>
        <v>#N/A</v>
      </c>
      <c r="AO1553" s="50" t="e">
        <f>VLOOKUP(Audit!D318,$V$3:$AE$12,4,FALSE) &amp;  Audit!T318 &amp; IF(Audit!D318=10,Audit!V318,"")</f>
        <v>#N/A</v>
      </c>
      <c r="AP1553" s="50" t="e">
        <f>VLOOKUP(Audit!D318,$V$13:$AE$22,4,FALSE)&amp; IF(Audit!D318=10,Audit!W318,"")</f>
        <v>#N/A</v>
      </c>
      <c r="AQ1553" s="47" t="e">
        <f t="shared" si="741"/>
        <v>#N/A</v>
      </c>
      <c r="AR1553" s="50" t="e">
        <f>VLOOKUP(Audit!E318,$V$3:$AE$12,5,FALSE)&amp; IF(Audit!E318=10,Audit!V318,"")</f>
        <v>#N/A</v>
      </c>
      <c r="AS1553" s="50" t="e">
        <f>VLOOKUP(Audit!E318,$V$13:$AE$22,5,FALSE)&amp; IF(Audit!E318=10,Audit!W318,"")</f>
        <v>#N/A</v>
      </c>
      <c r="AT1553" s="47" t="e">
        <f t="shared" si="742"/>
        <v>#N/A</v>
      </c>
      <c r="AU1553" s="50" t="e">
        <f>VLOOKUP(Audit!F318,$V$3:$AE$12,6,FALSE)&amp; IF(Audit!F318=10,Audit!V318,"")</f>
        <v>#N/A</v>
      </c>
      <c r="AV1553" s="50" t="e">
        <f>VLOOKUP(Audit!F318,$V$13:$AE$22,6,FALSE)&amp; IF(Audit!F318=10,Audit!W318,"")</f>
        <v>#N/A</v>
      </c>
      <c r="AW1553" s="47" t="e">
        <f t="shared" si="743"/>
        <v>#N/A</v>
      </c>
      <c r="AX1553" s="50" t="e">
        <f>VLOOKUP(Audit!G318,$V$3:$AE$12,7,FALSE)&amp; IF(Audit!G318=10,Audit!V318,"")</f>
        <v>#N/A</v>
      </c>
      <c r="AY1553" s="50" t="e">
        <f>VLOOKUP(Audit!G318,$V$13:$AE$22,7,FALSE) &amp; IF(Audit!G318=10,Audit!W318,"")</f>
        <v>#N/A</v>
      </c>
      <c r="AZ1553" s="47" t="e">
        <f t="shared" si="744"/>
        <v>#N/A</v>
      </c>
      <c r="BA1553" s="50" t="e">
        <f>VLOOKUP(Audit!H318,$V$3:$AE$12,8,FALSE)&amp; Audit!U318 &amp; IF(Audit!H318=10,Audit!V318,"")</f>
        <v>#N/A</v>
      </c>
      <c r="BB1553" s="50" t="e">
        <f>VLOOKUP(Audit!H318,$V$13:$AE$22,8,FALSE) &amp; IF(Audit!H318=10,Audit!W318,"")</f>
        <v>#N/A</v>
      </c>
      <c r="BC1553" s="47" t="e">
        <f t="shared" si="745"/>
        <v>#N/A</v>
      </c>
      <c r="BD1553" s="50" t="e">
        <f>VLOOKUP(Audit!I318,$V$3:$AE$12,9,FALSE)&amp; IF(Audit!I318=10,Audit!V318,"")</f>
        <v>#N/A</v>
      </c>
      <c r="BE1553" s="50" t="e">
        <f>VLOOKUP(Audit!I318,$V$13:$AE$22,9,FALSE) &amp; IF(Audit!I318=10,Audit!W318,"") &amp; IF(Audit!I318&lt;&gt;1,U1553,"")</f>
        <v>#N/A</v>
      </c>
      <c r="BF1553" s="47" t="e">
        <f t="shared" si="746"/>
        <v>#N/A</v>
      </c>
      <c r="BG1553" s="50" t="e">
        <f>VLOOKUP(Audit!J318,$V$3:$AE$12,10,FALSE) &amp; Audit!S318 &amp; IF(Audit!J318=10,Audit!V318,"")</f>
        <v>#N/A</v>
      </c>
      <c r="BH1553" s="50" t="e">
        <f>VLOOKUP(Audit!J318,$V$13:$AE$22,10,FALSE) &amp; IF(Audit!J318=10,Audit!W318,"") &amp; IF(Audit!J318&lt;&gt;1,U1553,"")</f>
        <v>#N/A</v>
      </c>
      <c r="BI1553" s="47" t="e">
        <f t="shared" si="747"/>
        <v>#N/A</v>
      </c>
      <c r="BJ1553" s="48" t="str">
        <f t="shared" si="748"/>
        <v/>
      </c>
      <c r="BK1553" s="48" t="str">
        <f t="shared" si="749"/>
        <v/>
      </c>
      <c r="BL1553" s="48" t="str">
        <f t="shared" si="750"/>
        <v/>
      </c>
      <c r="BM1553" s="48" t="str">
        <f t="shared" si="751"/>
        <v/>
      </c>
      <c r="BN1553" s="48" t="str">
        <f t="shared" si="752"/>
        <v/>
      </c>
      <c r="BO1553" s="48" t="str">
        <f t="shared" si="753"/>
        <v/>
      </c>
      <c r="BP1553" s="48" t="str">
        <f t="shared" si="754"/>
        <v/>
      </c>
      <c r="BQ1553" s="48" t="str">
        <f t="shared" si="755"/>
        <v/>
      </c>
      <c r="BR1553" s="48" t="str">
        <f t="shared" si="756"/>
        <v/>
      </c>
      <c r="BS1553" s="48" t="str">
        <f t="shared" si="757"/>
        <v/>
      </c>
      <c r="BT1553" s="48" t="str">
        <f t="shared" si="758"/>
        <v/>
      </c>
      <c r="BU1553" s="48" t="str">
        <f t="shared" si="759"/>
        <v/>
      </c>
    </row>
    <row r="1554" spans="1:73">
      <c r="A1554" s="10">
        <f>Audit!A319</f>
        <v>0</v>
      </c>
      <c r="B1554" s="10" t="e">
        <f t="shared" si="730"/>
        <v>#N/A</v>
      </c>
      <c r="C1554" s="17" t="e">
        <f>VLOOKUP(Audit!B319,$V$3:$AE$12,2,FALSE) &amp; VLOOKUP(Audit!B319,$V$13:$AE$22,2,FALSE)&amp; IF(Audit!B319=10,Audit!V319&amp;Audit!W319,"")</f>
        <v>#N/A</v>
      </c>
      <c r="D1554" s="17" t="e">
        <f>VLOOKUP(Audit!C319,$V$3:$AE$12,3,FALSE) &amp; VLOOKUP(Audit!C319,$V$13:$AE$22,3,FALSE) &amp;IF(Audit!C319=10,Audit!V319&amp;Audit!W319,"")</f>
        <v>#N/A</v>
      </c>
      <c r="E1554" s="17" t="e">
        <f>VLOOKUP(Audit!D319,$V$3:$AE$12,4,FALSE)&amp; Audit!T319 &amp; VLOOKUP(Audit!D319,$V$13:$AE$22,4,FALSE)&amp; IF(Audit!D319=10,Audit!V319&amp;Audit!W319,"")</f>
        <v>#N/A</v>
      </c>
      <c r="F1554" s="17" t="e">
        <f>VLOOKUP(Audit!E319,$V$3:$AE$12,5,FALSE) &amp; VLOOKUP(Audit!E319,$V$13:$AE$22,5,FALSE)&amp; IF(Audit!E319=10,Audit!V319&amp;Audit!W319,"")</f>
        <v>#N/A</v>
      </c>
      <c r="G1554" s="17" t="e">
        <f>VLOOKUP(Audit!F319,$V$3:$AE$12,6,FALSE) &amp; VLOOKUP(Audit!F319,$V$13:$AE$22,6,FALSE)&amp; IF(Audit!F319=10,Audit!V319&amp;Audit!W319,"")</f>
        <v>#N/A</v>
      </c>
      <c r="H1554" s="17" t="e">
        <f>VLOOKUP(Audit!G319,$V$3:$AE$12,7,FALSE) &amp; VLOOKUP(Audit!G319,$V$13:$AE$22,7,FALSE)&amp;IF(Audit!G319=10,Audit!V319&amp;Audit!W319,"")</f>
        <v>#N/A</v>
      </c>
      <c r="I1554" s="17" t="e">
        <f>VLOOKUP(Audit!H319,$V$3:$AE$12,8,FALSE) &amp; Audit!U319 &amp; VLOOKUP(Audit!H319,$V$13:$AE$22,8,FALSE)&amp;IF(Audit!H319=10,Audit!V319&amp;Audit!W319,"")</f>
        <v>#N/A</v>
      </c>
      <c r="J1554" s="17" t="e">
        <f>VLOOKUP(Audit!I319,$V$3:$AE$12,9,FALSE) &amp; VLOOKUP(Audit!I319,$V$13:$AE$22,9,FALSE) &amp; IF(Audit!I319=10,Audit!V319&amp;Audit!W319,"") &amp; IF(Audit!I319&lt;&gt;1,U1554,"")</f>
        <v>#N/A</v>
      </c>
      <c r="K1554" s="17" t="e">
        <f>VLOOKUP(Audit!J319,$V$3:$AE$12,10,FALSE) &amp; Audit!S319 &amp; VLOOKUP(Audit!J319,$V$13:$AE$22,10,FALSE) &amp; IF(Audit!J319=10,Audit!V319&amp;Audit!W319,"") &amp; IF(Audit!J319&lt;&gt;1,U1554,"")</f>
        <v>#N/A</v>
      </c>
      <c r="L1554" s="10">
        <f>Audit!K319</f>
        <v>0</v>
      </c>
      <c r="M1554" s="10" t="e">
        <f t="shared" si="731"/>
        <v>#N/A</v>
      </c>
      <c r="N1554" s="10" t="e">
        <f t="shared" si="732"/>
        <v>#N/A</v>
      </c>
      <c r="O1554" s="10" t="e">
        <f t="shared" si="733"/>
        <v>#N/A</v>
      </c>
      <c r="P1554" s="10" t="e">
        <f t="shared" si="734"/>
        <v>#N/A</v>
      </c>
      <c r="Q1554" s="10" t="e">
        <f t="shared" si="735"/>
        <v>#N/A</v>
      </c>
      <c r="R1554" s="10" t="e">
        <f t="shared" si="736"/>
        <v>#N/A</v>
      </c>
      <c r="S1554" s="10" t="e">
        <f t="shared" si="737"/>
        <v>#N/A</v>
      </c>
      <c r="T1554" s="10" t="e">
        <f t="shared" si="738"/>
        <v>#N/A</v>
      </c>
      <c r="U1554" s="17" t="str">
        <f>IF(Audit!M319="","",VLOOKUP(Audit!M319,$W$26:$X$35,2,FALSE)) &amp; Audit!N319 &amp; IF(Audit!O319="","",IF(Audit!N319&lt;=1.4,VLOOKUP(Audit!O319,$W$38:X1599,2,FALSE),VLOOKUP(Audit!O319,$W$51:$X$61,2,FALSE))) &amp; IF(Audit!P319="","",VLOOKUP(Audit!P319,$Y$26:$Z$35,2,FALSE) &amp; Audit!Q319 &amp; IF(Audit!O319="","",IF(Audit!Q319&lt;=1.4,VLOOKUP(Audit!R319,$Y$38:$Z$48,2,FALSE),VLOOKUP(Audit!R319,$Y$51:$Z$61,2,FALSE))))</f>
        <v/>
      </c>
      <c r="V1554" s="21"/>
      <c r="AH1554" s="49">
        <f>Audit!A319</f>
        <v>0</v>
      </c>
      <c r="AI1554" s="50" t="e">
        <f>VLOOKUP(Audit!B319,$V$3:$AE$12,2,FALSE)&amp; IF(Audit!B319=10,Audit!V319,"")</f>
        <v>#N/A</v>
      </c>
      <c r="AJ1554" s="50" t="e">
        <f>VLOOKUP(Audit!B319,$V$13:$AE$22,2,FALSE)&amp; IF(Audit!B319=10,Audit!W319,"")</f>
        <v>#N/A</v>
      </c>
      <c r="AK1554" s="47" t="e">
        <f t="shared" si="739"/>
        <v>#N/A</v>
      </c>
      <c r="AL1554" s="50" t="e">
        <f>VLOOKUP(Audit!C319,$V$3:$AE$12,3,FALSE)&amp; IF(Audit!C319=10,Audit!V319,"")</f>
        <v>#N/A</v>
      </c>
      <c r="AM1554" s="50" t="e">
        <f>VLOOKUP(Audit!C319,$V$13:$AE$22,3,FALSE)&amp; IF(Audit!C319=10,Audit!W319,"")</f>
        <v>#N/A</v>
      </c>
      <c r="AN1554" s="47" t="e">
        <f t="shared" si="740"/>
        <v>#N/A</v>
      </c>
      <c r="AO1554" s="50" t="e">
        <f>VLOOKUP(Audit!D319,$V$3:$AE$12,4,FALSE) &amp;  Audit!T319 &amp; IF(Audit!D319=10,Audit!V319,"")</f>
        <v>#N/A</v>
      </c>
      <c r="AP1554" s="50" t="e">
        <f>VLOOKUP(Audit!D319,$V$13:$AE$22,4,FALSE)&amp; IF(Audit!D319=10,Audit!W319,"")</f>
        <v>#N/A</v>
      </c>
      <c r="AQ1554" s="47" t="e">
        <f t="shared" si="741"/>
        <v>#N/A</v>
      </c>
      <c r="AR1554" s="50" t="e">
        <f>VLOOKUP(Audit!E319,$V$3:$AE$12,5,FALSE)&amp; IF(Audit!E319=10,Audit!V319,"")</f>
        <v>#N/A</v>
      </c>
      <c r="AS1554" s="50" t="e">
        <f>VLOOKUP(Audit!E319,$V$13:$AE$22,5,FALSE)&amp; IF(Audit!E319=10,Audit!W319,"")</f>
        <v>#N/A</v>
      </c>
      <c r="AT1554" s="47" t="e">
        <f t="shared" si="742"/>
        <v>#N/A</v>
      </c>
      <c r="AU1554" s="50" t="e">
        <f>VLOOKUP(Audit!F319,$V$3:$AE$12,6,FALSE)&amp; IF(Audit!F319=10,Audit!V319,"")</f>
        <v>#N/A</v>
      </c>
      <c r="AV1554" s="50" t="e">
        <f>VLOOKUP(Audit!F319,$V$13:$AE$22,6,FALSE)&amp; IF(Audit!F319=10,Audit!W319,"")</f>
        <v>#N/A</v>
      </c>
      <c r="AW1554" s="47" t="e">
        <f t="shared" si="743"/>
        <v>#N/A</v>
      </c>
      <c r="AX1554" s="50" t="e">
        <f>VLOOKUP(Audit!G319,$V$3:$AE$12,7,FALSE)&amp; IF(Audit!G319=10,Audit!V319,"")</f>
        <v>#N/A</v>
      </c>
      <c r="AY1554" s="50" t="e">
        <f>VLOOKUP(Audit!G319,$V$13:$AE$22,7,FALSE) &amp; IF(Audit!G319=10,Audit!W319,"")</f>
        <v>#N/A</v>
      </c>
      <c r="AZ1554" s="47" t="e">
        <f t="shared" si="744"/>
        <v>#N/A</v>
      </c>
      <c r="BA1554" s="50" t="e">
        <f>VLOOKUP(Audit!H319,$V$3:$AE$12,8,FALSE)&amp; Audit!U319 &amp; IF(Audit!H319=10,Audit!V319,"")</f>
        <v>#N/A</v>
      </c>
      <c r="BB1554" s="50" t="e">
        <f>VLOOKUP(Audit!H319,$V$13:$AE$22,8,FALSE) &amp; IF(Audit!H319=10,Audit!W319,"")</f>
        <v>#N/A</v>
      </c>
      <c r="BC1554" s="47" t="e">
        <f t="shared" si="745"/>
        <v>#N/A</v>
      </c>
      <c r="BD1554" s="50" t="e">
        <f>VLOOKUP(Audit!I319,$V$3:$AE$12,9,FALSE)&amp; IF(Audit!I319=10,Audit!V319,"")</f>
        <v>#N/A</v>
      </c>
      <c r="BE1554" s="50" t="e">
        <f>VLOOKUP(Audit!I319,$V$13:$AE$22,9,FALSE) &amp; IF(Audit!I319=10,Audit!W319,"") &amp; IF(Audit!I319&lt;&gt;1,U1554,"")</f>
        <v>#N/A</v>
      </c>
      <c r="BF1554" s="47" t="e">
        <f t="shared" si="746"/>
        <v>#N/A</v>
      </c>
      <c r="BG1554" s="50" t="e">
        <f>VLOOKUP(Audit!J319,$V$3:$AE$12,10,FALSE) &amp; Audit!S319 &amp; IF(Audit!J319=10,Audit!V319,"")</f>
        <v>#N/A</v>
      </c>
      <c r="BH1554" s="50" t="e">
        <f>VLOOKUP(Audit!J319,$V$13:$AE$22,10,FALSE) &amp; IF(Audit!J319=10,Audit!W319,"") &amp; IF(Audit!J319&lt;&gt;1,U1554,"")</f>
        <v>#N/A</v>
      </c>
      <c r="BI1554" s="47" t="e">
        <f t="shared" si="747"/>
        <v>#N/A</v>
      </c>
      <c r="BJ1554" s="48" t="str">
        <f t="shared" si="748"/>
        <v/>
      </c>
      <c r="BK1554" s="48" t="str">
        <f t="shared" si="749"/>
        <v/>
      </c>
      <c r="BL1554" s="48" t="str">
        <f t="shared" si="750"/>
        <v/>
      </c>
      <c r="BM1554" s="48" t="str">
        <f t="shared" si="751"/>
        <v/>
      </c>
      <c r="BN1554" s="48" t="str">
        <f t="shared" si="752"/>
        <v/>
      </c>
      <c r="BO1554" s="48" t="str">
        <f t="shared" si="753"/>
        <v/>
      </c>
      <c r="BP1554" s="48" t="str">
        <f t="shared" si="754"/>
        <v/>
      </c>
      <c r="BQ1554" s="48" t="str">
        <f t="shared" si="755"/>
        <v/>
      </c>
      <c r="BR1554" s="48" t="str">
        <f t="shared" si="756"/>
        <v/>
      </c>
      <c r="BS1554" s="48" t="str">
        <f t="shared" si="757"/>
        <v/>
      </c>
      <c r="BT1554" s="48" t="str">
        <f t="shared" si="758"/>
        <v/>
      </c>
      <c r="BU1554" s="48" t="str">
        <f t="shared" si="759"/>
        <v/>
      </c>
    </row>
    <row r="1555" spans="1:73">
      <c r="A1555" s="10">
        <f>Audit!A320</f>
        <v>0</v>
      </c>
      <c r="B1555" s="10" t="e">
        <f t="shared" si="730"/>
        <v>#N/A</v>
      </c>
      <c r="C1555" s="17" t="e">
        <f>VLOOKUP(Audit!B320,$V$3:$AE$12,2,FALSE) &amp; VLOOKUP(Audit!B320,$V$13:$AE$22,2,FALSE)&amp; IF(Audit!B320=10,Audit!V320&amp;Audit!W320,"")</f>
        <v>#N/A</v>
      </c>
      <c r="D1555" s="17" t="e">
        <f>VLOOKUP(Audit!C320,$V$3:$AE$12,3,FALSE) &amp; VLOOKUP(Audit!C320,$V$13:$AE$22,3,FALSE) &amp;IF(Audit!C320=10,Audit!V320&amp;Audit!W320,"")</f>
        <v>#N/A</v>
      </c>
      <c r="E1555" s="17" t="e">
        <f>VLOOKUP(Audit!D320,$V$3:$AE$12,4,FALSE)&amp; Audit!T320 &amp; VLOOKUP(Audit!D320,$V$13:$AE$22,4,FALSE)&amp; IF(Audit!D320=10,Audit!V320&amp;Audit!W320,"")</f>
        <v>#N/A</v>
      </c>
      <c r="F1555" s="17" t="e">
        <f>VLOOKUP(Audit!E320,$V$3:$AE$12,5,FALSE) &amp; VLOOKUP(Audit!E320,$V$13:$AE$22,5,FALSE)&amp; IF(Audit!E320=10,Audit!V320&amp;Audit!W320,"")</f>
        <v>#N/A</v>
      </c>
      <c r="G1555" s="17" t="e">
        <f>VLOOKUP(Audit!F320,$V$3:$AE$12,6,FALSE) &amp; VLOOKUP(Audit!F320,$V$13:$AE$22,6,FALSE)&amp; IF(Audit!F320=10,Audit!V320&amp;Audit!W320,"")</f>
        <v>#N/A</v>
      </c>
      <c r="H1555" s="17" t="e">
        <f>VLOOKUP(Audit!G320,$V$3:$AE$12,7,FALSE) &amp; VLOOKUP(Audit!G320,$V$13:$AE$22,7,FALSE)&amp;IF(Audit!G320=10,Audit!V320&amp;Audit!W320,"")</f>
        <v>#N/A</v>
      </c>
      <c r="I1555" s="17" t="e">
        <f>VLOOKUP(Audit!H320,$V$3:$AE$12,8,FALSE) &amp; Audit!U320 &amp; VLOOKUP(Audit!H320,$V$13:$AE$22,8,FALSE)&amp;IF(Audit!H320=10,Audit!V320&amp;Audit!W320,"")</f>
        <v>#N/A</v>
      </c>
      <c r="J1555" s="17" t="e">
        <f>VLOOKUP(Audit!I320,$V$3:$AE$12,9,FALSE) &amp; VLOOKUP(Audit!I320,$V$13:$AE$22,9,FALSE) &amp; IF(Audit!I320=10,Audit!V320&amp;Audit!W320,"") &amp; IF(Audit!I320&lt;&gt;1,U1555,"")</f>
        <v>#N/A</v>
      </c>
      <c r="K1555" s="17" t="e">
        <f>VLOOKUP(Audit!J320,$V$3:$AE$12,10,FALSE) &amp; Audit!S320 &amp; VLOOKUP(Audit!J320,$V$13:$AE$22,10,FALSE) &amp; IF(Audit!J320=10,Audit!V320&amp;Audit!W320,"") &amp; IF(Audit!J320&lt;&gt;1,U1555,"")</f>
        <v>#N/A</v>
      </c>
      <c r="L1555" s="10">
        <f>Audit!K320</f>
        <v>0</v>
      </c>
      <c r="M1555" s="10" t="e">
        <f t="shared" si="731"/>
        <v>#N/A</v>
      </c>
      <c r="N1555" s="10" t="e">
        <f t="shared" si="732"/>
        <v>#N/A</v>
      </c>
      <c r="O1555" s="10" t="e">
        <f t="shared" si="733"/>
        <v>#N/A</v>
      </c>
      <c r="P1555" s="10" t="e">
        <f t="shared" si="734"/>
        <v>#N/A</v>
      </c>
      <c r="Q1555" s="10" t="e">
        <f t="shared" si="735"/>
        <v>#N/A</v>
      </c>
      <c r="R1555" s="10" t="e">
        <f t="shared" si="736"/>
        <v>#N/A</v>
      </c>
      <c r="S1555" s="10" t="e">
        <f t="shared" si="737"/>
        <v>#N/A</v>
      </c>
      <c r="T1555" s="10" t="e">
        <f t="shared" si="738"/>
        <v>#N/A</v>
      </c>
      <c r="U1555" s="17" t="str">
        <f>IF(Audit!M320="","",VLOOKUP(Audit!M320,$W$26:$X$35,2,FALSE)) &amp; Audit!N320 &amp; IF(Audit!O320="","",IF(Audit!N320&lt;=1.4,VLOOKUP(Audit!O320,$W$38:X1600,2,FALSE),VLOOKUP(Audit!O320,$W$51:$X$61,2,FALSE))) &amp; IF(Audit!P320="","",VLOOKUP(Audit!P320,$Y$26:$Z$35,2,FALSE) &amp; Audit!Q320 &amp; IF(Audit!O320="","",IF(Audit!Q320&lt;=1.4,VLOOKUP(Audit!R320,$Y$38:$Z$48,2,FALSE),VLOOKUP(Audit!R320,$Y$51:$Z$61,2,FALSE))))</f>
        <v/>
      </c>
      <c r="V1555" s="21"/>
      <c r="AH1555" s="49">
        <f>Audit!A320</f>
        <v>0</v>
      </c>
      <c r="AI1555" s="50" t="e">
        <f>VLOOKUP(Audit!B320,$V$3:$AE$12,2,FALSE)&amp; IF(Audit!B320=10,Audit!V320,"")</f>
        <v>#N/A</v>
      </c>
      <c r="AJ1555" s="50" t="e">
        <f>VLOOKUP(Audit!B320,$V$13:$AE$22,2,FALSE)&amp; IF(Audit!B320=10,Audit!W320,"")</f>
        <v>#N/A</v>
      </c>
      <c r="AK1555" s="47" t="e">
        <f t="shared" si="739"/>
        <v>#N/A</v>
      </c>
      <c r="AL1555" s="50" t="e">
        <f>VLOOKUP(Audit!C320,$V$3:$AE$12,3,FALSE)&amp; IF(Audit!C320=10,Audit!V320,"")</f>
        <v>#N/A</v>
      </c>
      <c r="AM1555" s="50" t="e">
        <f>VLOOKUP(Audit!C320,$V$13:$AE$22,3,FALSE)&amp; IF(Audit!C320=10,Audit!W320,"")</f>
        <v>#N/A</v>
      </c>
      <c r="AN1555" s="47" t="e">
        <f t="shared" si="740"/>
        <v>#N/A</v>
      </c>
      <c r="AO1555" s="50" t="e">
        <f>VLOOKUP(Audit!D320,$V$3:$AE$12,4,FALSE) &amp;  Audit!T320 &amp; IF(Audit!D320=10,Audit!V320,"")</f>
        <v>#N/A</v>
      </c>
      <c r="AP1555" s="50" t="e">
        <f>VLOOKUP(Audit!D320,$V$13:$AE$22,4,FALSE)&amp; IF(Audit!D320=10,Audit!W320,"")</f>
        <v>#N/A</v>
      </c>
      <c r="AQ1555" s="47" t="e">
        <f t="shared" si="741"/>
        <v>#N/A</v>
      </c>
      <c r="AR1555" s="50" t="e">
        <f>VLOOKUP(Audit!E320,$V$3:$AE$12,5,FALSE)&amp; IF(Audit!E320=10,Audit!V320,"")</f>
        <v>#N/A</v>
      </c>
      <c r="AS1555" s="50" t="e">
        <f>VLOOKUP(Audit!E320,$V$13:$AE$22,5,FALSE)&amp; IF(Audit!E320=10,Audit!W320,"")</f>
        <v>#N/A</v>
      </c>
      <c r="AT1555" s="47" t="e">
        <f t="shared" si="742"/>
        <v>#N/A</v>
      </c>
      <c r="AU1555" s="50" t="e">
        <f>VLOOKUP(Audit!F320,$V$3:$AE$12,6,FALSE)&amp; IF(Audit!F320=10,Audit!V320,"")</f>
        <v>#N/A</v>
      </c>
      <c r="AV1555" s="50" t="e">
        <f>VLOOKUP(Audit!F320,$V$13:$AE$22,6,FALSE)&amp; IF(Audit!F320=10,Audit!W320,"")</f>
        <v>#N/A</v>
      </c>
      <c r="AW1555" s="47" t="e">
        <f t="shared" si="743"/>
        <v>#N/A</v>
      </c>
      <c r="AX1555" s="50" t="e">
        <f>VLOOKUP(Audit!G320,$V$3:$AE$12,7,FALSE)&amp; IF(Audit!G320=10,Audit!V320,"")</f>
        <v>#N/A</v>
      </c>
      <c r="AY1555" s="50" t="e">
        <f>VLOOKUP(Audit!G320,$V$13:$AE$22,7,FALSE) &amp; IF(Audit!G320=10,Audit!W320,"")</f>
        <v>#N/A</v>
      </c>
      <c r="AZ1555" s="47" t="e">
        <f t="shared" si="744"/>
        <v>#N/A</v>
      </c>
      <c r="BA1555" s="50" t="e">
        <f>VLOOKUP(Audit!H320,$V$3:$AE$12,8,FALSE)&amp; Audit!U320 &amp; IF(Audit!H320=10,Audit!V320,"")</f>
        <v>#N/A</v>
      </c>
      <c r="BB1555" s="50" t="e">
        <f>VLOOKUP(Audit!H320,$V$13:$AE$22,8,FALSE) &amp; IF(Audit!H320=10,Audit!W320,"")</f>
        <v>#N/A</v>
      </c>
      <c r="BC1555" s="47" t="e">
        <f t="shared" si="745"/>
        <v>#N/A</v>
      </c>
      <c r="BD1555" s="50" t="e">
        <f>VLOOKUP(Audit!I320,$V$3:$AE$12,9,FALSE)&amp; IF(Audit!I320=10,Audit!V320,"")</f>
        <v>#N/A</v>
      </c>
      <c r="BE1555" s="50" t="e">
        <f>VLOOKUP(Audit!I320,$V$13:$AE$22,9,FALSE) &amp; IF(Audit!I320=10,Audit!W320,"") &amp; IF(Audit!I320&lt;&gt;1,U1555,"")</f>
        <v>#N/A</v>
      </c>
      <c r="BF1555" s="47" t="e">
        <f t="shared" si="746"/>
        <v>#N/A</v>
      </c>
      <c r="BG1555" s="50" t="e">
        <f>VLOOKUP(Audit!J320,$V$3:$AE$12,10,FALSE) &amp; Audit!S320 &amp; IF(Audit!J320=10,Audit!V320,"")</f>
        <v>#N/A</v>
      </c>
      <c r="BH1555" s="50" t="e">
        <f>VLOOKUP(Audit!J320,$V$13:$AE$22,10,FALSE) &amp; IF(Audit!J320=10,Audit!W320,"") &amp; IF(Audit!J320&lt;&gt;1,U1555,"")</f>
        <v>#N/A</v>
      </c>
      <c r="BI1555" s="47" t="e">
        <f t="shared" si="747"/>
        <v>#N/A</v>
      </c>
      <c r="BJ1555" s="48" t="str">
        <f t="shared" si="748"/>
        <v/>
      </c>
      <c r="BK1555" s="48" t="str">
        <f t="shared" si="749"/>
        <v/>
      </c>
      <c r="BL1555" s="48" t="str">
        <f t="shared" si="750"/>
        <v/>
      </c>
      <c r="BM1555" s="48" t="str">
        <f t="shared" si="751"/>
        <v/>
      </c>
      <c r="BN1555" s="48" t="str">
        <f t="shared" si="752"/>
        <v/>
      </c>
      <c r="BO1555" s="48" t="str">
        <f t="shared" si="753"/>
        <v/>
      </c>
      <c r="BP1555" s="48" t="str">
        <f t="shared" si="754"/>
        <v/>
      </c>
      <c r="BQ1555" s="48" t="str">
        <f t="shared" si="755"/>
        <v/>
      </c>
      <c r="BR1555" s="48" t="str">
        <f t="shared" si="756"/>
        <v/>
      </c>
      <c r="BS1555" s="48" t="str">
        <f t="shared" si="757"/>
        <v/>
      </c>
      <c r="BT1555" s="48" t="str">
        <f t="shared" si="758"/>
        <v/>
      </c>
      <c r="BU1555" s="48" t="str">
        <f t="shared" si="759"/>
        <v/>
      </c>
    </row>
    <row r="1556" spans="1:73">
      <c r="A1556" s="10">
        <f>Audit!A321</f>
        <v>0</v>
      </c>
      <c r="B1556" s="10" t="e">
        <f t="shared" si="730"/>
        <v>#N/A</v>
      </c>
      <c r="C1556" s="17" t="e">
        <f>VLOOKUP(Audit!B321,$V$3:$AE$12,2,FALSE) &amp; VLOOKUP(Audit!B321,$V$13:$AE$22,2,FALSE)&amp; IF(Audit!B321=10,Audit!V321&amp;Audit!W321,"")</f>
        <v>#N/A</v>
      </c>
      <c r="D1556" s="17" t="e">
        <f>VLOOKUP(Audit!C321,$V$3:$AE$12,3,FALSE) &amp; VLOOKUP(Audit!C321,$V$13:$AE$22,3,FALSE) &amp;IF(Audit!C321=10,Audit!V321&amp;Audit!W321,"")</f>
        <v>#N/A</v>
      </c>
      <c r="E1556" s="17" t="e">
        <f>VLOOKUP(Audit!D321,$V$3:$AE$12,4,FALSE)&amp; Audit!T321 &amp; VLOOKUP(Audit!D321,$V$13:$AE$22,4,FALSE)&amp; IF(Audit!D321=10,Audit!V321&amp;Audit!W321,"")</f>
        <v>#N/A</v>
      </c>
      <c r="F1556" s="17" t="e">
        <f>VLOOKUP(Audit!E321,$V$3:$AE$12,5,FALSE) &amp; VLOOKUP(Audit!E321,$V$13:$AE$22,5,FALSE)&amp; IF(Audit!E321=10,Audit!V321&amp;Audit!W321,"")</f>
        <v>#N/A</v>
      </c>
      <c r="G1556" s="17" t="e">
        <f>VLOOKUP(Audit!F321,$V$3:$AE$12,6,FALSE) &amp; VLOOKUP(Audit!F321,$V$13:$AE$22,6,FALSE)&amp; IF(Audit!F321=10,Audit!V321&amp;Audit!W321,"")</f>
        <v>#N/A</v>
      </c>
      <c r="H1556" s="17" t="e">
        <f>VLOOKUP(Audit!G321,$V$3:$AE$12,7,FALSE) &amp; VLOOKUP(Audit!G321,$V$13:$AE$22,7,FALSE)&amp;IF(Audit!G321=10,Audit!V321&amp;Audit!W321,"")</f>
        <v>#N/A</v>
      </c>
      <c r="I1556" s="17" t="e">
        <f>VLOOKUP(Audit!H321,$V$3:$AE$12,8,FALSE) &amp; Audit!U321 &amp; VLOOKUP(Audit!H321,$V$13:$AE$22,8,FALSE)&amp;IF(Audit!H321=10,Audit!V321&amp;Audit!W321,"")</f>
        <v>#N/A</v>
      </c>
      <c r="J1556" s="17" t="e">
        <f>VLOOKUP(Audit!I321,$V$3:$AE$12,9,FALSE) &amp; VLOOKUP(Audit!I321,$V$13:$AE$22,9,FALSE) &amp; IF(Audit!I321=10,Audit!V321&amp;Audit!W321,"") &amp; IF(Audit!I321&lt;&gt;1,U1556,"")</f>
        <v>#N/A</v>
      </c>
      <c r="K1556" s="17" t="e">
        <f>VLOOKUP(Audit!J321,$V$3:$AE$12,10,FALSE) &amp; Audit!S321 &amp; VLOOKUP(Audit!J321,$V$13:$AE$22,10,FALSE) &amp; IF(Audit!J321=10,Audit!V321&amp;Audit!W321,"") &amp; IF(Audit!J321&lt;&gt;1,U1556,"")</f>
        <v>#N/A</v>
      </c>
      <c r="L1556" s="10">
        <f>Audit!K321</f>
        <v>0</v>
      </c>
      <c r="M1556" s="10" t="e">
        <f t="shared" si="731"/>
        <v>#N/A</v>
      </c>
      <c r="N1556" s="10" t="e">
        <f t="shared" si="732"/>
        <v>#N/A</v>
      </c>
      <c r="O1556" s="10" t="e">
        <f t="shared" si="733"/>
        <v>#N/A</v>
      </c>
      <c r="P1556" s="10" t="e">
        <f t="shared" si="734"/>
        <v>#N/A</v>
      </c>
      <c r="Q1556" s="10" t="e">
        <f t="shared" si="735"/>
        <v>#N/A</v>
      </c>
      <c r="R1556" s="10" t="e">
        <f t="shared" si="736"/>
        <v>#N/A</v>
      </c>
      <c r="S1556" s="10" t="e">
        <f t="shared" si="737"/>
        <v>#N/A</v>
      </c>
      <c r="T1556" s="10" t="e">
        <f t="shared" si="738"/>
        <v>#N/A</v>
      </c>
      <c r="U1556" s="17" t="str">
        <f>IF(Audit!M321="","",VLOOKUP(Audit!M321,$W$26:$X$35,2,FALSE)) &amp; Audit!N321 &amp; IF(Audit!O321="","",IF(Audit!N321&lt;=1.4,VLOOKUP(Audit!O321,$W$38:X1601,2,FALSE),VLOOKUP(Audit!O321,$W$51:$X$61,2,FALSE))) &amp; IF(Audit!P321="","",VLOOKUP(Audit!P321,$Y$26:$Z$35,2,FALSE) &amp; Audit!Q321 &amp; IF(Audit!O321="","",IF(Audit!Q321&lt;=1.4,VLOOKUP(Audit!R321,$Y$38:$Z$48,2,FALSE),VLOOKUP(Audit!R321,$Y$51:$Z$61,2,FALSE))))</f>
        <v/>
      </c>
      <c r="V1556" s="21"/>
      <c r="AH1556" s="49">
        <f>Audit!A321</f>
        <v>0</v>
      </c>
      <c r="AI1556" s="50" t="e">
        <f>VLOOKUP(Audit!B321,$V$3:$AE$12,2,FALSE)&amp; IF(Audit!B321=10,Audit!V321,"")</f>
        <v>#N/A</v>
      </c>
      <c r="AJ1556" s="50" t="e">
        <f>VLOOKUP(Audit!B321,$V$13:$AE$22,2,FALSE)&amp; IF(Audit!B321=10,Audit!W321,"")</f>
        <v>#N/A</v>
      </c>
      <c r="AK1556" s="47" t="e">
        <f t="shared" si="739"/>
        <v>#N/A</v>
      </c>
      <c r="AL1556" s="50" t="e">
        <f>VLOOKUP(Audit!C321,$V$3:$AE$12,3,FALSE)&amp; IF(Audit!C321=10,Audit!V321,"")</f>
        <v>#N/A</v>
      </c>
      <c r="AM1556" s="50" t="e">
        <f>VLOOKUP(Audit!C321,$V$13:$AE$22,3,FALSE)&amp; IF(Audit!C321=10,Audit!W321,"")</f>
        <v>#N/A</v>
      </c>
      <c r="AN1556" s="47" t="e">
        <f t="shared" si="740"/>
        <v>#N/A</v>
      </c>
      <c r="AO1556" s="50" t="e">
        <f>VLOOKUP(Audit!D321,$V$3:$AE$12,4,FALSE) &amp;  Audit!T321 &amp; IF(Audit!D321=10,Audit!V321,"")</f>
        <v>#N/A</v>
      </c>
      <c r="AP1556" s="50" t="e">
        <f>VLOOKUP(Audit!D321,$V$13:$AE$22,4,FALSE)&amp; IF(Audit!D321=10,Audit!W321,"")</f>
        <v>#N/A</v>
      </c>
      <c r="AQ1556" s="47" t="e">
        <f t="shared" si="741"/>
        <v>#N/A</v>
      </c>
      <c r="AR1556" s="50" t="e">
        <f>VLOOKUP(Audit!E321,$V$3:$AE$12,5,FALSE)&amp; IF(Audit!E321=10,Audit!V321,"")</f>
        <v>#N/A</v>
      </c>
      <c r="AS1556" s="50" t="e">
        <f>VLOOKUP(Audit!E321,$V$13:$AE$22,5,FALSE)&amp; IF(Audit!E321=10,Audit!W321,"")</f>
        <v>#N/A</v>
      </c>
      <c r="AT1556" s="47" t="e">
        <f t="shared" si="742"/>
        <v>#N/A</v>
      </c>
      <c r="AU1556" s="50" t="e">
        <f>VLOOKUP(Audit!F321,$V$3:$AE$12,6,FALSE)&amp; IF(Audit!F321=10,Audit!V321,"")</f>
        <v>#N/A</v>
      </c>
      <c r="AV1556" s="50" t="e">
        <f>VLOOKUP(Audit!F321,$V$13:$AE$22,6,FALSE)&amp; IF(Audit!F321=10,Audit!W321,"")</f>
        <v>#N/A</v>
      </c>
      <c r="AW1556" s="47" t="e">
        <f t="shared" si="743"/>
        <v>#N/A</v>
      </c>
      <c r="AX1556" s="50" t="e">
        <f>VLOOKUP(Audit!G321,$V$3:$AE$12,7,FALSE)&amp; IF(Audit!G321=10,Audit!V321,"")</f>
        <v>#N/A</v>
      </c>
      <c r="AY1556" s="50" t="e">
        <f>VLOOKUP(Audit!G321,$V$13:$AE$22,7,FALSE) &amp; IF(Audit!G321=10,Audit!W321,"")</f>
        <v>#N/A</v>
      </c>
      <c r="AZ1556" s="47" t="e">
        <f t="shared" si="744"/>
        <v>#N/A</v>
      </c>
      <c r="BA1556" s="50" t="e">
        <f>VLOOKUP(Audit!H321,$V$3:$AE$12,8,FALSE)&amp; Audit!U321 &amp; IF(Audit!H321=10,Audit!V321,"")</f>
        <v>#N/A</v>
      </c>
      <c r="BB1556" s="50" t="e">
        <f>VLOOKUP(Audit!H321,$V$13:$AE$22,8,FALSE) &amp; IF(Audit!H321=10,Audit!W321,"")</f>
        <v>#N/A</v>
      </c>
      <c r="BC1556" s="47" t="e">
        <f t="shared" si="745"/>
        <v>#N/A</v>
      </c>
      <c r="BD1556" s="50" t="e">
        <f>VLOOKUP(Audit!I321,$V$3:$AE$12,9,FALSE)&amp; IF(Audit!I321=10,Audit!V321,"")</f>
        <v>#N/A</v>
      </c>
      <c r="BE1556" s="50" t="e">
        <f>VLOOKUP(Audit!I321,$V$13:$AE$22,9,FALSE) &amp; IF(Audit!I321=10,Audit!W321,"") &amp; IF(Audit!I321&lt;&gt;1,U1556,"")</f>
        <v>#N/A</v>
      </c>
      <c r="BF1556" s="47" t="e">
        <f t="shared" si="746"/>
        <v>#N/A</v>
      </c>
      <c r="BG1556" s="50" t="e">
        <f>VLOOKUP(Audit!J321,$V$3:$AE$12,10,FALSE) &amp; Audit!S321 &amp; IF(Audit!J321=10,Audit!V321,"")</f>
        <v>#N/A</v>
      </c>
      <c r="BH1556" s="50" t="e">
        <f>VLOOKUP(Audit!J321,$V$13:$AE$22,10,FALSE) &amp; IF(Audit!J321=10,Audit!W321,"") &amp; IF(Audit!J321&lt;&gt;1,U1556,"")</f>
        <v>#N/A</v>
      </c>
      <c r="BI1556" s="47" t="e">
        <f t="shared" si="747"/>
        <v>#N/A</v>
      </c>
      <c r="BJ1556" s="48" t="str">
        <f t="shared" si="748"/>
        <v/>
      </c>
      <c r="BK1556" s="48" t="str">
        <f t="shared" si="749"/>
        <v/>
      </c>
      <c r="BL1556" s="48" t="str">
        <f t="shared" si="750"/>
        <v/>
      </c>
      <c r="BM1556" s="48" t="str">
        <f t="shared" si="751"/>
        <v/>
      </c>
      <c r="BN1556" s="48" t="str">
        <f t="shared" si="752"/>
        <v/>
      </c>
      <c r="BO1556" s="48" t="str">
        <f t="shared" si="753"/>
        <v/>
      </c>
      <c r="BP1556" s="48" t="str">
        <f t="shared" si="754"/>
        <v/>
      </c>
      <c r="BQ1556" s="48" t="str">
        <f t="shared" si="755"/>
        <v/>
      </c>
      <c r="BR1556" s="48" t="str">
        <f t="shared" si="756"/>
        <v/>
      </c>
      <c r="BS1556" s="48" t="str">
        <f t="shared" si="757"/>
        <v/>
      </c>
      <c r="BT1556" s="48" t="str">
        <f t="shared" si="758"/>
        <v/>
      </c>
      <c r="BU1556" s="48" t="str">
        <f t="shared" si="759"/>
        <v/>
      </c>
    </row>
    <row r="1557" spans="1:73">
      <c r="A1557" s="10">
        <f>Audit!A322</f>
        <v>0</v>
      </c>
      <c r="B1557" s="10" t="e">
        <f t="shared" si="730"/>
        <v>#N/A</v>
      </c>
      <c r="C1557" s="17" t="e">
        <f>VLOOKUP(Audit!B322,$V$3:$AE$12,2,FALSE) &amp; VLOOKUP(Audit!B322,$V$13:$AE$22,2,FALSE)&amp; IF(Audit!B322=10,Audit!V322&amp;Audit!W322,"")</f>
        <v>#N/A</v>
      </c>
      <c r="D1557" s="17" t="e">
        <f>VLOOKUP(Audit!C322,$V$3:$AE$12,3,FALSE) &amp; VLOOKUP(Audit!C322,$V$13:$AE$22,3,FALSE) &amp;IF(Audit!C322=10,Audit!V322&amp;Audit!W322,"")</f>
        <v>#N/A</v>
      </c>
      <c r="E1557" s="17" t="e">
        <f>VLOOKUP(Audit!D322,$V$3:$AE$12,4,FALSE)&amp; Audit!T322 &amp; VLOOKUP(Audit!D322,$V$13:$AE$22,4,FALSE)&amp; IF(Audit!D322=10,Audit!V322&amp;Audit!W322,"")</f>
        <v>#N/A</v>
      </c>
      <c r="F1557" s="17" t="e">
        <f>VLOOKUP(Audit!E322,$V$3:$AE$12,5,FALSE) &amp; VLOOKUP(Audit!E322,$V$13:$AE$22,5,FALSE)&amp; IF(Audit!E322=10,Audit!V322&amp;Audit!W322,"")</f>
        <v>#N/A</v>
      </c>
      <c r="G1557" s="17" t="e">
        <f>VLOOKUP(Audit!F322,$V$3:$AE$12,6,FALSE) &amp; VLOOKUP(Audit!F322,$V$13:$AE$22,6,FALSE)&amp; IF(Audit!F322=10,Audit!V322&amp;Audit!W322,"")</f>
        <v>#N/A</v>
      </c>
      <c r="H1557" s="17" t="e">
        <f>VLOOKUP(Audit!G322,$V$3:$AE$12,7,FALSE) &amp; VLOOKUP(Audit!G322,$V$13:$AE$22,7,FALSE)&amp;IF(Audit!G322=10,Audit!V322&amp;Audit!W322,"")</f>
        <v>#N/A</v>
      </c>
      <c r="I1557" s="17" t="e">
        <f>VLOOKUP(Audit!H322,$V$3:$AE$12,8,FALSE) &amp; Audit!U322 &amp; VLOOKUP(Audit!H322,$V$13:$AE$22,8,FALSE)&amp;IF(Audit!H322=10,Audit!V322&amp;Audit!W322,"")</f>
        <v>#N/A</v>
      </c>
      <c r="J1557" s="17" t="e">
        <f>VLOOKUP(Audit!I322,$V$3:$AE$12,9,FALSE) &amp; VLOOKUP(Audit!I322,$V$13:$AE$22,9,FALSE) &amp; IF(Audit!I322=10,Audit!V322&amp;Audit!W322,"") &amp; IF(Audit!I322&lt;&gt;1,U1557,"")</f>
        <v>#N/A</v>
      </c>
      <c r="K1557" s="17" t="e">
        <f>VLOOKUP(Audit!J322,$V$3:$AE$12,10,FALSE) &amp; Audit!S322 &amp; VLOOKUP(Audit!J322,$V$13:$AE$22,10,FALSE) &amp; IF(Audit!J322=10,Audit!V322&amp;Audit!W322,"") &amp; IF(Audit!J322&lt;&gt;1,U1557,"")</f>
        <v>#N/A</v>
      </c>
      <c r="L1557" s="10">
        <f>Audit!K322</f>
        <v>0</v>
      </c>
      <c r="M1557" s="10" t="e">
        <f t="shared" si="731"/>
        <v>#N/A</v>
      </c>
      <c r="N1557" s="10" t="e">
        <f t="shared" si="732"/>
        <v>#N/A</v>
      </c>
      <c r="O1557" s="10" t="e">
        <f t="shared" si="733"/>
        <v>#N/A</v>
      </c>
      <c r="P1557" s="10" t="e">
        <f t="shared" si="734"/>
        <v>#N/A</v>
      </c>
      <c r="Q1557" s="10" t="e">
        <f t="shared" si="735"/>
        <v>#N/A</v>
      </c>
      <c r="R1557" s="10" t="e">
        <f t="shared" si="736"/>
        <v>#N/A</v>
      </c>
      <c r="S1557" s="10" t="e">
        <f t="shared" si="737"/>
        <v>#N/A</v>
      </c>
      <c r="T1557" s="10" t="e">
        <f t="shared" si="738"/>
        <v>#N/A</v>
      </c>
      <c r="U1557" s="17" t="str">
        <f>IF(Audit!M322="","",VLOOKUP(Audit!M322,$W$26:$X$35,2,FALSE)) &amp; Audit!N322 &amp; IF(Audit!O322="","",IF(Audit!N322&lt;=1.4,VLOOKUP(Audit!O322,$W$38:X1602,2,FALSE),VLOOKUP(Audit!O322,$W$51:$X$61,2,FALSE))) &amp; IF(Audit!P322="","",VLOOKUP(Audit!P322,$Y$26:$Z$35,2,FALSE) &amp; Audit!Q322 &amp; IF(Audit!O322="","",IF(Audit!Q322&lt;=1.4,VLOOKUP(Audit!R322,$Y$38:$Z$48,2,FALSE),VLOOKUP(Audit!R322,$Y$51:$Z$61,2,FALSE))))</f>
        <v/>
      </c>
      <c r="V1557" s="21"/>
      <c r="AH1557" s="49">
        <f>Audit!A322</f>
        <v>0</v>
      </c>
      <c r="AI1557" s="50" t="e">
        <f>VLOOKUP(Audit!B322,$V$3:$AE$12,2,FALSE)&amp; IF(Audit!B322=10,Audit!V322,"")</f>
        <v>#N/A</v>
      </c>
      <c r="AJ1557" s="50" t="e">
        <f>VLOOKUP(Audit!B322,$V$13:$AE$22,2,FALSE)&amp; IF(Audit!B322=10,Audit!W322,"")</f>
        <v>#N/A</v>
      </c>
      <c r="AK1557" s="47" t="e">
        <f t="shared" si="739"/>
        <v>#N/A</v>
      </c>
      <c r="AL1557" s="50" t="e">
        <f>VLOOKUP(Audit!C322,$V$3:$AE$12,3,FALSE)&amp; IF(Audit!C322=10,Audit!V322,"")</f>
        <v>#N/A</v>
      </c>
      <c r="AM1557" s="50" t="e">
        <f>VLOOKUP(Audit!C322,$V$13:$AE$22,3,FALSE)&amp; IF(Audit!C322=10,Audit!W322,"")</f>
        <v>#N/A</v>
      </c>
      <c r="AN1557" s="47" t="e">
        <f t="shared" si="740"/>
        <v>#N/A</v>
      </c>
      <c r="AO1557" s="50" t="e">
        <f>VLOOKUP(Audit!D322,$V$3:$AE$12,4,FALSE) &amp;  Audit!T322 &amp; IF(Audit!D322=10,Audit!V322,"")</f>
        <v>#N/A</v>
      </c>
      <c r="AP1557" s="50" t="e">
        <f>VLOOKUP(Audit!D322,$V$13:$AE$22,4,FALSE)&amp; IF(Audit!D322=10,Audit!W322,"")</f>
        <v>#N/A</v>
      </c>
      <c r="AQ1557" s="47" t="e">
        <f t="shared" si="741"/>
        <v>#N/A</v>
      </c>
      <c r="AR1557" s="50" t="e">
        <f>VLOOKUP(Audit!E322,$V$3:$AE$12,5,FALSE)&amp; IF(Audit!E322=10,Audit!V322,"")</f>
        <v>#N/A</v>
      </c>
      <c r="AS1557" s="50" t="e">
        <f>VLOOKUP(Audit!E322,$V$13:$AE$22,5,FALSE)&amp; IF(Audit!E322=10,Audit!W322,"")</f>
        <v>#N/A</v>
      </c>
      <c r="AT1557" s="47" t="e">
        <f t="shared" si="742"/>
        <v>#N/A</v>
      </c>
      <c r="AU1557" s="50" t="e">
        <f>VLOOKUP(Audit!F322,$V$3:$AE$12,6,FALSE)&amp; IF(Audit!F322=10,Audit!V322,"")</f>
        <v>#N/A</v>
      </c>
      <c r="AV1557" s="50" t="e">
        <f>VLOOKUP(Audit!F322,$V$13:$AE$22,6,FALSE)&amp; IF(Audit!F322=10,Audit!W322,"")</f>
        <v>#N/A</v>
      </c>
      <c r="AW1557" s="47" t="e">
        <f t="shared" si="743"/>
        <v>#N/A</v>
      </c>
      <c r="AX1557" s="50" t="e">
        <f>VLOOKUP(Audit!G322,$V$3:$AE$12,7,FALSE)&amp; IF(Audit!G322=10,Audit!V322,"")</f>
        <v>#N/A</v>
      </c>
      <c r="AY1557" s="50" t="e">
        <f>VLOOKUP(Audit!G322,$V$13:$AE$22,7,FALSE) &amp; IF(Audit!G322=10,Audit!W322,"")</f>
        <v>#N/A</v>
      </c>
      <c r="AZ1557" s="47" t="e">
        <f t="shared" si="744"/>
        <v>#N/A</v>
      </c>
      <c r="BA1557" s="50" t="e">
        <f>VLOOKUP(Audit!H322,$V$3:$AE$12,8,FALSE)&amp; Audit!U322 &amp; IF(Audit!H322=10,Audit!V322,"")</f>
        <v>#N/A</v>
      </c>
      <c r="BB1557" s="50" t="e">
        <f>VLOOKUP(Audit!H322,$V$13:$AE$22,8,FALSE) &amp; IF(Audit!H322=10,Audit!W322,"")</f>
        <v>#N/A</v>
      </c>
      <c r="BC1557" s="47" t="e">
        <f t="shared" si="745"/>
        <v>#N/A</v>
      </c>
      <c r="BD1557" s="50" t="e">
        <f>VLOOKUP(Audit!I322,$V$3:$AE$12,9,FALSE)&amp; IF(Audit!I322=10,Audit!V322,"")</f>
        <v>#N/A</v>
      </c>
      <c r="BE1557" s="50" t="e">
        <f>VLOOKUP(Audit!I322,$V$13:$AE$22,9,FALSE) &amp; IF(Audit!I322=10,Audit!W322,"") &amp; IF(Audit!I322&lt;&gt;1,U1557,"")</f>
        <v>#N/A</v>
      </c>
      <c r="BF1557" s="47" t="e">
        <f t="shared" si="746"/>
        <v>#N/A</v>
      </c>
      <c r="BG1557" s="50" t="e">
        <f>VLOOKUP(Audit!J322,$V$3:$AE$12,10,FALSE) &amp; Audit!S322 &amp; IF(Audit!J322=10,Audit!V322,"")</f>
        <v>#N/A</v>
      </c>
      <c r="BH1557" s="50" t="e">
        <f>VLOOKUP(Audit!J322,$V$13:$AE$22,10,FALSE) &amp; IF(Audit!J322=10,Audit!W322,"") &amp; IF(Audit!J322&lt;&gt;1,U1557,"")</f>
        <v>#N/A</v>
      </c>
      <c r="BI1557" s="47" t="e">
        <f t="shared" si="747"/>
        <v>#N/A</v>
      </c>
      <c r="BJ1557" s="48" t="str">
        <f t="shared" si="748"/>
        <v/>
      </c>
      <c r="BK1557" s="48" t="str">
        <f t="shared" si="749"/>
        <v/>
      </c>
      <c r="BL1557" s="48" t="str">
        <f t="shared" si="750"/>
        <v/>
      </c>
      <c r="BM1557" s="48" t="str">
        <f t="shared" si="751"/>
        <v/>
      </c>
      <c r="BN1557" s="48" t="str">
        <f t="shared" si="752"/>
        <v/>
      </c>
      <c r="BO1557" s="48" t="str">
        <f t="shared" si="753"/>
        <v/>
      </c>
      <c r="BP1557" s="48" t="str">
        <f t="shared" si="754"/>
        <v/>
      </c>
      <c r="BQ1557" s="48" t="str">
        <f t="shared" si="755"/>
        <v/>
      </c>
      <c r="BR1557" s="48" t="str">
        <f t="shared" si="756"/>
        <v/>
      </c>
      <c r="BS1557" s="48" t="str">
        <f t="shared" si="757"/>
        <v/>
      </c>
      <c r="BT1557" s="48" t="str">
        <f t="shared" si="758"/>
        <v/>
      </c>
      <c r="BU1557" s="48" t="str">
        <f t="shared" si="759"/>
        <v/>
      </c>
    </row>
    <row r="1558" spans="1:73">
      <c r="A1558" s="10">
        <f>Audit!A323</f>
        <v>0</v>
      </c>
      <c r="B1558" s="10" t="e">
        <f t="shared" si="730"/>
        <v>#N/A</v>
      </c>
      <c r="C1558" s="17" t="e">
        <f>VLOOKUP(Audit!B323,$V$3:$AE$12,2,FALSE) &amp; VLOOKUP(Audit!B323,$V$13:$AE$22,2,FALSE)&amp; IF(Audit!B323=10,Audit!V323&amp;Audit!W323,"")</f>
        <v>#N/A</v>
      </c>
      <c r="D1558" s="17" t="e">
        <f>VLOOKUP(Audit!C323,$V$3:$AE$12,3,FALSE) &amp; VLOOKUP(Audit!C323,$V$13:$AE$22,3,FALSE) &amp;IF(Audit!C323=10,Audit!V323&amp;Audit!W323,"")</f>
        <v>#N/A</v>
      </c>
      <c r="E1558" s="17" t="e">
        <f>VLOOKUP(Audit!D323,$V$3:$AE$12,4,FALSE)&amp; Audit!T323 &amp; VLOOKUP(Audit!D323,$V$13:$AE$22,4,FALSE)&amp; IF(Audit!D323=10,Audit!V323&amp;Audit!W323,"")</f>
        <v>#N/A</v>
      </c>
      <c r="F1558" s="17" t="e">
        <f>VLOOKUP(Audit!E323,$V$3:$AE$12,5,FALSE) &amp; VLOOKUP(Audit!E323,$V$13:$AE$22,5,FALSE)&amp; IF(Audit!E323=10,Audit!V323&amp;Audit!W323,"")</f>
        <v>#N/A</v>
      </c>
      <c r="G1558" s="17" t="e">
        <f>VLOOKUP(Audit!F323,$V$3:$AE$12,6,FALSE) &amp; VLOOKUP(Audit!F323,$V$13:$AE$22,6,FALSE)&amp; IF(Audit!F323=10,Audit!V323&amp;Audit!W323,"")</f>
        <v>#N/A</v>
      </c>
      <c r="H1558" s="17" t="e">
        <f>VLOOKUP(Audit!G323,$V$3:$AE$12,7,FALSE) &amp; VLOOKUP(Audit!G323,$V$13:$AE$22,7,FALSE)&amp;IF(Audit!G323=10,Audit!V323&amp;Audit!W323,"")</f>
        <v>#N/A</v>
      </c>
      <c r="I1558" s="17" t="e">
        <f>VLOOKUP(Audit!H323,$V$3:$AE$12,8,FALSE) &amp; Audit!U323 &amp; VLOOKUP(Audit!H323,$V$13:$AE$22,8,FALSE)&amp;IF(Audit!H323=10,Audit!V323&amp;Audit!W323,"")</f>
        <v>#N/A</v>
      </c>
      <c r="J1558" s="17" t="e">
        <f>VLOOKUP(Audit!I323,$V$3:$AE$12,9,FALSE) &amp; VLOOKUP(Audit!I323,$V$13:$AE$22,9,FALSE) &amp; IF(Audit!I323=10,Audit!V323&amp;Audit!W323,"") &amp; IF(Audit!I323&lt;&gt;1,U1558,"")</f>
        <v>#N/A</v>
      </c>
      <c r="K1558" s="17" t="e">
        <f>VLOOKUP(Audit!J323,$V$3:$AE$12,10,FALSE) &amp; Audit!S323 &amp; VLOOKUP(Audit!J323,$V$13:$AE$22,10,FALSE) &amp; IF(Audit!J323=10,Audit!V323&amp;Audit!W323,"") &amp; IF(Audit!J323&lt;&gt;1,U1558,"")</f>
        <v>#N/A</v>
      </c>
      <c r="L1558" s="10">
        <f>Audit!K323</f>
        <v>0</v>
      </c>
      <c r="M1558" s="10" t="e">
        <f t="shared" si="731"/>
        <v>#N/A</v>
      </c>
      <c r="N1558" s="10" t="e">
        <f t="shared" si="732"/>
        <v>#N/A</v>
      </c>
      <c r="O1558" s="10" t="e">
        <f t="shared" si="733"/>
        <v>#N/A</v>
      </c>
      <c r="P1558" s="10" t="e">
        <f t="shared" si="734"/>
        <v>#N/A</v>
      </c>
      <c r="Q1558" s="10" t="e">
        <f t="shared" si="735"/>
        <v>#N/A</v>
      </c>
      <c r="R1558" s="10" t="e">
        <f t="shared" si="736"/>
        <v>#N/A</v>
      </c>
      <c r="S1558" s="10" t="e">
        <f t="shared" si="737"/>
        <v>#N/A</v>
      </c>
      <c r="T1558" s="10" t="e">
        <f t="shared" si="738"/>
        <v>#N/A</v>
      </c>
      <c r="U1558" s="17" t="str">
        <f>IF(Audit!M323="","",VLOOKUP(Audit!M323,$W$26:$X$35,2,FALSE)) &amp; Audit!N323 &amp; IF(Audit!O323="","",IF(Audit!N323&lt;=1.4,VLOOKUP(Audit!O323,$W$38:X1603,2,FALSE),VLOOKUP(Audit!O323,$W$51:$X$61,2,FALSE))) &amp; IF(Audit!P323="","",VLOOKUP(Audit!P323,$Y$26:$Z$35,2,FALSE) &amp; Audit!Q323 &amp; IF(Audit!O323="","",IF(Audit!Q323&lt;=1.4,VLOOKUP(Audit!R323,$Y$38:$Z$48,2,FALSE),VLOOKUP(Audit!R323,$Y$51:$Z$61,2,FALSE))))</f>
        <v/>
      </c>
      <c r="V1558" s="21"/>
      <c r="AH1558" s="49">
        <f>Audit!A323</f>
        <v>0</v>
      </c>
      <c r="AI1558" s="50" t="e">
        <f>VLOOKUP(Audit!B323,$V$3:$AE$12,2,FALSE)&amp; IF(Audit!B323=10,Audit!V323,"")</f>
        <v>#N/A</v>
      </c>
      <c r="AJ1558" s="50" t="e">
        <f>VLOOKUP(Audit!B323,$V$13:$AE$22,2,FALSE)&amp; IF(Audit!B323=10,Audit!W323,"")</f>
        <v>#N/A</v>
      </c>
      <c r="AK1558" s="47" t="e">
        <f t="shared" si="739"/>
        <v>#N/A</v>
      </c>
      <c r="AL1558" s="50" t="e">
        <f>VLOOKUP(Audit!C323,$V$3:$AE$12,3,FALSE)&amp; IF(Audit!C323=10,Audit!V323,"")</f>
        <v>#N/A</v>
      </c>
      <c r="AM1558" s="50" t="e">
        <f>VLOOKUP(Audit!C323,$V$13:$AE$22,3,FALSE)&amp; IF(Audit!C323=10,Audit!W323,"")</f>
        <v>#N/A</v>
      </c>
      <c r="AN1558" s="47" t="e">
        <f t="shared" si="740"/>
        <v>#N/A</v>
      </c>
      <c r="AO1558" s="50" t="e">
        <f>VLOOKUP(Audit!D323,$V$3:$AE$12,4,FALSE) &amp;  Audit!T323 &amp; IF(Audit!D323=10,Audit!V323,"")</f>
        <v>#N/A</v>
      </c>
      <c r="AP1558" s="50" t="e">
        <f>VLOOKUP(Audit!D323,$V$13:$AE$22,4,FALSE)&amp; IF(Audit!D323=10,Audit!W323,"")</f>
        <v>#N/A</v>
      </c>
      <c r="AQ1558" s="47" t="e">
        <f t="shared" si="741"/>
        <v>#N/A</v>
      </c>
      <c r="AR1558" s="50" t="e">
        <f>VLOOKUP(Audit!E323,$V$3:$AE$12,5,FALSE)&amp; IF(Audit!E323=10,Audit!V323,"")</f>
        <v>#N/A</v>
      </c>
      <c r="AS1558" s="50" t="e">
        <f>VLOOKUP(Audit!E323,$V$13:$AE$22,5,FALSE)&amp; IF(Audit!E323=10,Audit!W323,"")</f>
        <v>#N/A</v>
      </c>
      <c r="AT1558" s="47" t="e">
        <f t="shared" si="742"/>
        <v>#N/A</v>
      </c>
      <c r="AU1558" s="50" t="e">
        <f>VLOOKUP(Audit!F323,$V$3:$AE$12,6,FALSE)&amp; IF(Audit!F323=10,Audit!V323,"")</f>
        <v>#N/A</v>
      </c>
      <c r="AV1558" s="50" t="e">
        <f>VLOOKUP(Audit!F323,$V$13:$AE$22,6,FALSE)&amp; IF(Audit!F323=10,Audit!W323,"")</f>
        <v>#N/A</v>
      </c>
      <c r="AW1558" s="47" t="e">
        <f t="shared" si="743"/>
        <v>#N/A</v>
      </c>
      <c r="AX1558" s="50" t="e">
        <f>VLOOKUP(Audit!G323,$V$3:$AE$12,7,FALSE)&amp; IF(Audit!G323=10,Audit!V323,"")</f>
        <v>#N/A</v>
      </c>
      <c r="AY1558" s="50" t="e">
        <f>VLOOKUP(Audit!G323,$V$13:$AE$22,7,FALSE) &amp; IF(Audit!G323=10,Audit!W323,"")</f>
        <v>#N/A</v>
      </c>
      <c r="AZ1558" s="47" t="e">
        <f t="shared" si="744"/>
        <v>#N/A</v>
      </c>
      <c r="BA1558" s="50" t="e">
        <f>VLOOKUP(Audit!H323,$V$3:$AE$12,8,FALSE)&amp; Audit!U323 &amp; IF(Audit!H323=10,Audit!V323,"")</f>
        <v>#N/A</v>
      </c>
      <c r="BB1558" s="50" t="e">
        <f>VLOOKUP(Audit!H323,$V$13:$AE$22,8,FALSE) &amp; IF(Audit!H323=10,Audit!W323,"")</f>
        <v>#N/A</v>
      </c>
      <c r="BC1558" s="47" t="e">
        <f t="shared" si="745"/>
        <v>#N/A</v>
      </c>
      <c r="BD1558" s="50" t="e">
        <f>VLOOKUP(Audit!I323,$V$3:$AE$12,9,FALSE)&amp; IF(Audit!I323=10,Audit!V323,"")</f>
        <v>#N/A</v>
      </c>
      <c r="BE1558" s="50" t="e">
        <f>VLOOKUP(Audit!I323,$V$13:$AE$22,9,FALSE) &amp; IF(Audit!I323=10,Audit!W323,"") &amp; IF(Audit!I323&lt;&gt;1,U1558,"")</f>
        <v>#N/A</v>
      </c>
      <c r="BF1558" s="47" t="e">
        <f t="shared" si="746"/>
        <v>#N/A</v>
      </c>
      <c r="BG1558" s="50" t="e">
        <f>VLOOKUP(Audit!J323,$V$3:$AE$12,10,FALSE) &amp; Audit!S323 &amp; IF(Audit!J323=10,Audit!V323,"")</f>
        <v>#N/A</v>
      </c>
      <c r="BH1558" s="50" t="e">
        <f>VLOOKUP(Audit!J323,$V$13:$AE$22,10,FALSE) &amp; IF(Audit!J323=10,Audit!W323,"") &amp; IF(Audit!J323&lt;&gt;1,U1558,"")</f>
        <v>#N/A</v>
      </c>
      <c r="BI1558" s="47" t="e">
        <f t="shared" si="747"/>
        <v>#N/A</v>
      </c>
      <c r="BJ1558" s="48" t="str">
        <f t="shared" si="748"/>
        <v/>
      </c>
      <c r="BK1558" s="48" t="str">
        <f t="shared" si="749"/>
        <v/>
      </c>
      <c r="BL1558" s="48" t="str">
        <f t="shared" si="750"/>
        <v/>
      </c>
      <c r="BM1558" s="48" t="str">
        <f t="shared" si="751"/>
        <v/>
      </c>
      <c r="BN1558" s="48" t="str">
        <f t="shared" si="752"/>
        <v/>
      </c>
      <c r="BO1558" s="48" t="str">
        <f t="shared" si="753"/>
        <v/>
      </c>
      <c r="BP1558" s="48" t="str">
        <f t="shared" si="754"/>
        <v/>
      </c>
      <c r="BQ1558" s="48" t="str">
        <f t="shared" si="755"/>
        <v/>
      </c>
      <c r="BR1558" s="48" t="str">
        <f t="shared" si="756"/>
        <v/>
      </c>
      <c r="BS1558" s="48" t="str">
        <f t="shared" si="757"/>
        <v/>
      </c>
      <c r="BT1558" s="48" t="str">
        <f t="shared" si="758"/>
        <v/>
      </c>
      <c r="BU1558" s="48" t="str">
        <f t="shared" si="759"/>
        <v/>
      </c>
    </row>
    <row r="1559" spans="1:73">
      <c r="A1559" s="10">
        <f>Audit!A324</f>
        <v>0</v>
      </c>
      <c r="B1559" s="10" t="e">
        <f t="shared" si="730"/>
        <v>#N/A</v>
      </c>
      <c r="C1559" s="17" t="e">
        <f>VLOOKUP(Audit!B324,$V$3:$AE$12,2,FALSE) &amp; VLOOKUP(Audit!B324,$V$13:$AE$22,2,FALSE)&amp; IF(Audit!B324=10,Audit!V324&amp;Audit!W324,"")</f>
        <v>#N/A</v>
      </c>
      <c r="D1559" s="17" t="e">
        <f>VLOOKUP(Audit!C324,$V$3:$AE$12,3,FALSE) &amp; VLOOKUP(Audit!C324,$V$13:$AE$22,3,FALSE) &amp;IF(Audit!C324=10,Audit!V324&amp;Audit!W324,"")</f>
        <v>#N/A</v>
      </c>
      <c r="E1559" s="17" t="e">
        <f>VLOOKUP(Audit!D324,$V$3:$AE$12,4,FALSE)&amp; Audit!T324 &amp; VLOOKUP(Audit!D324,$V$13:$AE$22,4,FALSE)&amp; IF(Audit!D324=10,Audit!V324&amp;Audit!W324,"")</f>
        <v>#N/A</v>
      </c>
      <c r="F1559" s="17" t="e">
        <f>VLOOKUP(Audit!E324,$V$3:$AE$12,5,FALSE) &amp; VLOOKUP(Audit!E324,$V$13:$AE$22,5,FALSE)&amp; IF(Audit!E324=10,Audit!V324&amp;Audit!W324,"")</f>
        <v>#N/A</v>
      </c>
      <c r="G1559" s="17" t="e">
        <f>VLOOKUP(Audit!F324,$V$3:$AE$12,6,FALSE) &amp; VLOOKUP(Audit!F324,$V$13:$AE$22,6,FALSE)&amp; IF(Audit!F324=10,Audit!V324&amp;Audit!W324,"")</f>
        <v>#N/A</v>
      </c>
      <c r="H1559" s="17" t="e">
        <f>VLOOKUP(Audit!G324,$V$3:$AE$12,7,FALSE) &amp; VLOOKUP(Audit!G324,$V$13:$AE$22,7,FALSE)&amp;IF(Audit!G324=10,Audit!V324&amp;Audit!W324,"")</f>
        <v>#N/A</v>
      </c>
      <c r="I1559" s="17" t="e">
        <f>VLOOKUP(Audit!H324,$V$3:$AE$12,8,FALSE) &amp; Audit!U324 &amp; VLOOKUP(Audit!H324,$V$13:$AE$22,8,FALSE)&amp;IF(Audit!H324=10,Audit!V324&amp;Audit!W324,"")</f>
        <v>#N/A</v>
      </c>
      <c r="J1559" s="17" t="e">
        <f>VLOOKUP(Audit!I324,$V$3:$AE$12,9,FALSE) &amp; VLOOKUP(Audit!I324,$V$13:$AE$22,9,FALSE) &amp; IF(Audit!I324=10,Audit!V324&amp;Audit!W324,"") &amp; IF(Audit!I324&lt;&gt;1,U1559,"")</f>
        <v>#N/A</v>
      </c>
      <c r="K1559" s="17" t="e">
        <f>VLOOKUP(Audit!J324,$V$3:$AE$12,10,FALSE) &amp; Audit!S324 &amp; VLOOKUP(Audit!J324,$V$13:$AE$22,10,FALSE) &amp; IF(Audit!J324=10,Audit!V324&amp;Audit!W324,"") &amp; IF(Audit!J324&lt;&gt;1,U1559,"")</f>
        <v>#N/A</v>
      </c>
      <c r="L1559" s="10">
        <f>Audit!K324</f>
        <v>0</v>
      </c>
      <c r="M1559" s="10" t="e">
        <f t="shared" si="731"/>
        <v>#N/A</v>
      </c>
      <c r="N1559" s="10" t="e">
        <f t="shared" si="732"/>
        <v>#N/A</v>
      </c>
      <c r="O1559" s="10" t="e">
        <f t="shared" si="733"/>
        <v>#N/A</v>
      </c>
      <c r="P1559" s="10" t="e">
        <f t="shared" si="734"/>
        <v>#N/A</v>
      </c>
      <c r="Q1559" s="10" t="e">
        <f t="shared" si="735"/>
        <v>#N/A</v>
      </c>
      <c r="R1559" s="10" t="e">
        <f t="shared" si="736"/>
        <v>#N/A</v>
      </c>
      <c r="S1559" s="10" t="e">
        <f t="shared" si="737"/>
        <v>#N/A</v>
      </c>
      <c r="T1559" s="10" t="e">
        <f t="shared" si="738"/>
        <v>#N/A</v>
      </c>
      <c r="U1559" s="17" t="str">
        <f>IF(Audit!M324="","",VLOOKUP(Audit!M324,$W$26:$X$35,2,FALSE)) &amp; Audit!N324 &amp; IF(Audit!O324="","",IF(Audit!N324&lt;=1.4,VLOOKUP(Audit!O324,$W$38:X1604,2,FALSE),VLOOKUP(Audit!O324,$W$51:$X$61,2,FALSE))) &amp; IF(Audit!P324="","",VLOOKUP(Audit!P324,$Y$26:$Z$35,2,FALSE) &amp; Audit!Q324 &amp; IF(Audit!O324="","",IF(Audit!Q324&lt;=1.4,VLOOKUP(Audit!R324,$Y$38:$Z$48,2,FALSE),VLOOKUP(Audit!R324,$Y$51:$Z$61,2,FALSE))))</f>
        <v/>
      </c>
      <c r="V1559" s="21"/>
      <c r="AH1559" s="49">
        <f>Audit!A324</f>
        <v>0</v>
      </c>
      <c r="AI1559" s="50" t="e">
        <f>VLOOKUP(Audit!B324,$V$3:$AE$12,2,FALSE)&amp; IF(Audit!B324=10,Audit!V324,"")</f>
        <v>#N/A</v>
      </c>
      <c r="AJ1559" s="50" t="e">
        <f>VLOOKUP(Audit!B324,$V$13:$AE$22,2,FALSE)&amp; IF(Audit!B324=10,Audit!W324,"")</f>
        <v>#N/A</v>
      </c>
      <c r="AK1559" s="47" t="e">
        <f t="shared" si="739"/>
        <v>#N/A</v>
      </c>
      <c r="AL1559" s="50" t="e">
        <f>VLOOKUP(Audit!C324,$V$3:$AE$12,3,FALSE)&amp; IF(Audit!C324=10,Audit!V324,"")</f>
        <v>#N/A</v>
      </c>
      <c r="AM1559" s="50" t="e">
        <f>VLOOKUP(Audit!C324,$V$13:$AE$22,3,FALSE)&amp; IF(Audit!C324=10,Audit!W324,"")</f>
        <v>#N/A</v>
      </c>
      <c r="AN1559" s="47" t="e">
        <f t="shared" si="740"/>
        <v>#N/A</v>
      </c>
      <c r="AO1559" s="50" t="e">
        <f>VLOOKUP(Audit!D324,$V$3:$AE$12,4,FALSE) &amp;  Audit!T324 &amp; IF(Audit!D324=10,Audit!V324,"")</f>
        <v>#N/A</v>
      </c>
      <c r="AP1559" s="50" t="e">
        <f>VLOOKUP(Audit!D324,$V$13:$AE$22,4,FALSE)&amp; IF(Audit!D324=10,Audit!W324,"")</f>
        <v>#N/A</v>
      </c>
      <c r="AQ1559" s="47" t="e">
        <f t="shared" si="741"/>
        <v>#N/A</v>
      </c>
      <c r="AR1559" s="50" t="e">
        <f>VLOOKUP(Audit!E324,$V$3:$AE$12,5,FALSE)&amp; IF(Audit!E324=10,Audit!V324,"")</f>
        <v>#N/A</v>
      </c>
      <c r="AS1559" s="50" t="e">
        <f>VLOOKUP(Audit!E324,$V$13:$AE$22,5,FALSE)&amp; IF(Audit!E324=10,Audit!W324,"")</f>
        <v>#N/A</v>
      </c>
      <c r="AT1559" s="47" t="e">
        <f t="shared" si="742"/>
        <v>#N/A</v>
      </c>
      <c r="AU1559" s="50" t="e">
        <f>VLOOKUP(Audit!F324,$V$3:$AE$12,6,FALSE)&amp; IF(Audit!F324=10,Audit!V324,"")</f>
        <v>#N/A</v>
      </c>
      <c r="AV1559" s="50" t="e">
        <f>VLOOKUP(Audit!F324,$V$13:$AE$22,6,FALSE)&amp; IF(Audit!F324=10,Audit!W324,"")</f>
        <v>#N/A</v>
      </c>
      <c r="AW1559" s="47" t="e">
        <f t="shared" si="743"/>
        <v>#N/A</v>
      </c>
      <c r="AX1559" s="50" t="e">
        <f>VLOOKUP(Audit!G324,$V$3:$AE$12,7,FALSE)&amp; IF(Audit!G324=10,Audit!V324,"")</f>
        <v>#N/A</v>
      </c>
      <c r="AY1559" s="50" t="e">
        <f>VLOOKUP(Audit!G324,$V$13:$AE$22,7,FALSE) &amp; IF(Audit!G324=10,Audit!W324,"")</f>
        <v>#N/A</v>
      </c>
      <c r="AZ1559" s="47" t="e">
        <f t="shared" si="744"/>
        <v>#N/A</v>
      </c>
      <c r="BA1559" s="50" t="e">
        <f>VLOOKUP(Audit!H324,$V$3:$AE$12,8,FALSE)&amp; Audit!U324 &amp; IF(Audit!H324=10,Audit!V324,"")</f>
        <v>#N/A</v>
      </c>
      <c r="BB1559" s="50" t="e">
        <f>VLOOKUP(Audit!H324,$V$13:$AE$22,8,FALSE) &amp; IF(Audit!H324=10,Audit!W324,"")</f>
        <v>#N/A</v>
      </c>
      <c r="BC1559" s="47" t="e">
        <f t="shared" si="745"/>
        <v>#N/A</v>
      </c>
      <c r="BD1559" s="50" t="e">
        <f>VLOOKUP(Audit!I324,$V$3:$AE$12,9,FALSE)&amp; IF(Audit!I324=10,Audit!V324,"")</f>
        <v>#N/A</v>
      </c>
      <c r="BE1559" s="50" t="e">
        <f>VLOOKUP(Audit!I324,$V$13:$AE$22,9,FALSE) &amp; IF(Audit!I324=10,Audit!W324,"") &amp; IF(Audit!I324&lt;&gt;1,U1559,"")</f>
        <v>#N/A</v>
      </c>
      <c r="BF1559" s="47" t="e">
        <f t="shared" si="746"/>
        <v>#N/A</v>
      </c>
      <c r="BG1559" s="50" t="e">
        <f>VLOOKUP(Audit!J324,$V$3:$AE$12,10,FALSE) &amp; Audit!S324 &amp; IF(Audit!J324=10,Audit!V324,"")</f>
        <v>#N/A</v>
      </c>
      <c r="BH1559" s="50" t="e">
        <f>VLOOKUP(Audit!J324,$V$13:$AE$22,10,FALSE) &amp; IF(Audit!J324=10,Audit!W324,"") &amp; IF(Audit!J324&lt;&gt;1,U1559,"")</f>
        <v>#N/A</v>
      </c>
      <c r="BI1559" s="47" t="e">
        <f t="shared" si="747"/>
        <v>#N/A</v>
      </c>
      <c r="BJ1559" s="48" t="str">
        <f t="shared" si="748"/>
        <v/>
      </c>
      <c r="BK1559" s="48" t="str">
        <f t="shared" si="749"/>
        <v/>
      </c>
      <c r="BL1559" s="48" t="str">
        <f t="shared" si="750"/>
        <v/>
      </c>
      <c r="BM1559" s="48" t="str">
        <f t="shared" si="751"/>
        <v/>
      </c>
      <c r="BN1559" s="48" t="str">
        <f t="shared" si="752"/>
        <v/>
      </c>
      <c r="BO1559" s="48" t="str">
        <f t="shared" si="753"/>
        <v/>
      </c>
      <c r="BP1559" s="48" t="str">
        <f t="shared" si="754"/>
        <v/>
      </c>
      <c r="BQ1559" s="48" t="str">
        <f t="shared" si="755"/>
        <v/>
      </c>
      <c r="BR1559" s="48" t="str">
        <f t="shared" si="756"/>
        <v/>
      </c>
      <c r="BS1559" s="48" t="str">
        <f t="shared" si="757"/>
        <v/>
      </c>
      <c r="BT1559" s="48" t="str">
        <f t="shared" si="758"/>
        <v/>
      </c>
      <c r="BU1559" s="48" t="str">
        <f t="shared" si="759"/>
        <v/>
      </c>
    </row>
    <row r="1560" spans="1:73">
      <c r="A1560" s="10">
        <f>Audit!A325</f>
        <v>0</v>
      </c>
      <c r="B1560" s="10" t="e">
        <f t="shared" si="730"/>
        <v>#N/A</v>
      </c>
      <c r="C1560" s="17" t="e">
        <f>VLOOKUP(Audit!B325,$V$3:$AE$12,2,FALSE) &amp; VLOOKUP(Audit!B325,$V$13:$AE$22,2,FALSE)&amp; IF(Audit!B325=10,Audit!V325&amp;Audit!W325,"")</f>
        <v>#N/A</v>
      </c>
      <c r="D1560" s="17" t="e">
        <f>VLOOKUP(Audit!C325,$V$3:$AE$12,3,FALSE) &amp; VLOOKUP(Audit!C325,$V$13:$AE$22,3,FALSE) &amp;IF(Audit!C325=10,Audit!V325&amp;Audit!W325,"")</f>
        <v>#N/A</v>
      </c>
      <c r="E1560" s="17" t="e">
        <f>VLOOKUP(Audit!D325,$V$3:$AE$12,4,FALSE)&amp; Audit!T325 &amp; VLOOKUP(Audit!D325,$V$13:$AE$22,4,FALSE)&amp; IF(Audit!D325=10,Audit!V325&amp;Audit!W325,"")</f>
        <v>#N/A</v>
      </c>
      <c r="F1560" s="17" t="e">
        <f>VLOOKUP(Audit!E325,$V$3:$AE$12,5,FALSE) &amp; VLOOKUP(Audit!E325,$V$13:$AE$22,5,FALSE)&amp; IF(Audit!E325=10,Audit!V325&amp;Audit!W325,"")</f>
        <v>#N/A</v>
      </c>
      <c r="G1560" s="17" t="e">
        <f>VLOOKUP(Audit!F325,$V$3:$AE$12,6,FALSE) &amp; VLOOKUP(Audit!F325,$V$13:$AE$22,6,FALSE)&amp; IF(Audit!F325=10,Audit!V325&amp;Audit!W325,"")</f>
        <v>#N/A</v>
      </c>
      <c r="H1560" s="17" t="e">
        <f>VLOOKUP(Audit!G325,$V$3:$AE$12,7,FALSE) &amp; VLOOKUP(Audit!G325,$V$13:$AE$22,7,FALSE)&amp;IF(Audit!G325=10,Audit!V325&amp;Audit!W325,"")</f>
        <v>#N/A</v>
      </c>
      <c r="I1560" s="17" t="e">
        <f>VLOOKUP(Audit!H325,$V$3:$AE$12,8,FALSE) &amp; Audit!U325 &amp; VLOOKUP(Audit!H325,$V$13:$AE$22,8,FALSE)&amp;IF(Audit!H325=10,Audit!V325&amp;Audit!W325,"")</f>
        <v>#N/A</v>
      </c>
      <c r="J1560" s="17" t="e">
        <f>VLOOKUP(Audit!I325,$V$3:$AE$12,9,FALSE) &amp; VLOOKUP(Audit!I325,$V$13:$AE$22,9,FALSE) &amp; IF(Audit!I325=10,Audit!V325&amp;Audit!W325,"") &amp; IF(Audit!I325&lt;&gt;1,U1560,"")</f>
        <v>#N/A</v>
      </c>
      <c r="K1560" s="17" t="e">
        <f>VLOOKUP(Audit!J325,$V$3:$AE$12,10,FALSE) &amp; Audit!S325 &amp; VLOOKUP(Audit!J325,$V$13:$AE$22,10,FALSE) &amp; IF(Audit!J325=10,Audit!V325&amp;Audit!W325,"") &amp; IF(Audit!J325&lt;&gt;1,U1560,"")</f>
        <v>#N/A</v>
      </c>
      <c r="L1560" s="10">
        <f>Audit!K325</f>
        <v>0</v>
      </c>
      <c r="M1560" s="10" t="e">
        <f t="shared" si="731"/>
        <v>#N/A</v>
      </c>
      <c r="N1560" s="10" t="e">
        <f t="shared" si="732"/>
        <v>#N/A</v>
      </c>
      <c r="O1560" s="10" t="e">
        <f t="shared" si="733"/>
        <v>#N/A</v>
      </c>
      <c r="P1560" s="10" t="e">
        <f t="shared" si="734"/>
        <v>#N/A</v>
      </c>
      <c r="Q1560" s="10" t="e">
        <f t="shared" si="735"/>
        <v>#N/A</v>
      </c>
      <c r="R1560" s="10" t="e">
        <f t="shared" si="736"/>
        <v>#N/A</v>
      </c>
      <c r="S1560" s="10" t="e">
        <f t="shared" si="737"/>
        <v>#N/A</v>
      </c>
      <c r="T1560" s="10" t="e">
        <f t="shared" si="738"/>
        <v>#N/A</v>
      </c>
      <c r="U1560" s="17" t="str">
        <f>IF(Audit!M325="","",VLOOKUP(Audit!M325,$W$26:$X$35,2,FALSE)) &amp; Audit!N325 &amp; IF(Audit!O325="","",IF(Audit!N325&lt;=1.4,VLOOKUP(Audit!O325,$W$38:X1605,2,FALSE),VLOOKUP(Audit!O325,$W$51:$X$61,2,FALSE))) &amp; IF(Audit!P325="","",VLOOKUP(Audit!P325,$Y$26:$Z$35,2,FALSE) &amp; Audit!Q325 &amp; IF(Audit!O325="","",IF(Audit!Q325&lt;=1.4,VLOOKUP(Audit!R325,$Y$38:$Z$48,2,FALSE),VLOOKUP(Audit!R325,$Y$51:$Z$61,2,FALSE))))</f>
        <v/>
      </c>
      <c r="V1560" s="21"/>
      <c r="AH1560" s="49">
        <f>Audit!A325</f>
        <v>0</v>
      </c>
      <c r="AI1560" s="50" t="e">
        <f>VLOOKUP(Audit!B325,$V$3:$AE$12,2,FALSE)&amp; IF(Audit!B325=10,Audit!V325,"")</f>
        <v>#N/A</v>
      </c>
      <c r="AJ1560" s="50" t="e">
        <f>VLOOKUP(Audit!B325,$V$13:$AE$22,2,FALSE)&amp; IF(Audit!B325=10,Audit!W325,"")</f>
        <v>#N/A</v>
      </c>
      <c r="AK1560" s="47" t="e">
        <f t="shared" si="739"/>
        <v>#N/A</v>
      </c>
      <c r="AL1560" s="50" t="e">
        <f>VLOOKUP(Audit!C325,$V$3:$AE$12,3,FALSE)&amp; IF(Audit!C325=10,Audit!V325,"")</f>
        <v>#N/A</v>
      </c>
      <c r="AM1560" s="50" t="e">
        <f>VLOOKUP(Audit!C325,$V$13:$AE$22,3,FALSE)&amp; IF(Audit!C325=10,Audit!W325,"")</f>
        <v>#N/A</v>
      </c>
      <c r="AN1560" s="47" t="e">
        <f t="shared" si="740"/>
        <v>#N/A</v>
      </c>
      <c r="AO1560" s="50" t="e">
        <f>VLOOKUP(Audit!D325,$V$3:$AE$12,4,FALSE) &amp;  Audit!T325 &amp; IF(Audit!D325=10,Audit!V325,"")</f>
        <v>#N/A</v>
      </c>
      <c r="AP1560" s="50" t="e">
        <f>VLOOKUP(Audit!D325,$V$13:$AE$22,4,FALSE)&amp; IF(Audit!D325=10,Audit!W325,"")</f>
        <v>#N/A</v>
      </c>
      <c r="AQ1560" s="47" t="e">
        <f t="shared" si="741"/>
        <v>#N/A</v>
      </c>
      <c r="AR1560" s="50" t="e">
        <f>VLOOKUP(Audit!E325,$V$3:$AE$12,5,FALSE)&amp; IF(Audit!E325=10,Audit!V325,"")</f>
        <v>#N/A</v>
      </c>
      <c r="AS1560" s="50" t="e">
        <f>VLOOKUP(Audit!E325,$V$13:$AE$22,5,FALSE)&amp; IF(Audit!E325=10,Audit!W325,"")</f>
        <v>#N/A</v>
      </c>
      <c r="AT1560" s="47" t="e">
        <f t="shared" si="742"/>
        <v>#N/A</v>
      </c>
      <c r="AU1560" s="50" t="e">
        <f>VLOOKUP(Audit!F325,$V$3:$AE$12,6,FALSE)&amp; IF(Audit!F325=10,Audit!V325,"")</f>
        <v>#N/A</v>
      </c>
      <c r="AV1560" s="50" t="e">
        <f>VLOOKUP(Audit!F325,$V$13:$AE$22,6,FALSE)&amp; IF(Audit!F325=10,Audit!W325,"")</f>
        <v>#N/A</v>
      </c>
      <c r="AW1560" s="47" t="e">
        <f t="shared" si="743"/>
        <v>#N/A</v>
      </c>
      <c r="AX1560" s="50" t="e">
        <f>VLOOKUP(Audit!G325,$V$3:$AE$12,7,FALSE)&amp; IF(Audit!G325=10,Audit!V325,"")</f>
        <v>#N/A</v>
      </c>
      <c r="AY1560" s="50" t="e">
        <f>VLOOKUP(Audit!G325,$V$13:$AE$22,7,FALSE) &amp; IF(Audit!G325=10,Audit!W325,"")</f>
        <v>#N/A</v>
      </c>
      <c r="AZ1560" s="47" t="e">
        <f t="shared" si="744"/>
        <v>#N/A</v>
      </c>
      <c r="BA1560" s="50" t="e">
        <f>VLOOKUP(Audit!H325,$V$3:$AE$12,8,FALSE)&amp; Audit!U325 &amp; IF(Audit!H325=10,Audit!V325,"")</f>
        <v>#N/A</v>
      </c>
      <c r="BB1560" s="50" t="e">
        <f>VLOOKUP(Audit!H325,$V$13:$AE$22,8,FALSE) &amp; IF(Audit!H325=10,Audit!W325,"")</f>
        <v>#N/A</v>
      </c>
      <c r="BC1560" s="47" t="e">
        <f t="shared" si="745"/>
        <v>#N/A</v>
      </c>
      <c r="BD1560" s="50" t="e">
        <f>VLOOKUP(Audit!I325,$V$3:$AE$12,9,FALSE)&amp; IF(Audit!I325=10,Audit!V325,"")</f>
        <v>#N/A</v>
      </c>
      <c r="BE1560" s="50" t="e">
        <f>VLOOKUP(Audit!I325,$V$13:$AE$22,9,FALSE) &amp; IF(Audit!I325=10,Audit!W325,"") &amp; IF(Audit!I325&lt;&gt;1,U1560,"")</f>
        <v>#N/A</v>
      </c>
      <c r="BF1560" s="47" t="e">
        <f t="shared" si="746"/>
        <v>#N/A</v>
      </c>
      <c r="BG1560" s="50" t="e">
        <f>VLOOKUP(Audit!J325,$V$3:$AE$12,10,FALSE) &amp; Audit!S325 &amp; IF(Audit!J325=10,Audit!V325,"")</f>
        <v>#N/A</v>
      </c>
      <c r="BH1560" s="50" t="e">
        <f>VLOOKUP(Audit!J325,$V$13:$AE$22,10,FALSE) &amp; IF(Audit!J325=10,Audit!W325,"") &amp; IF(Audit!J325&lt;&gt;1,U1560,"")</f>
        <v>#N/A</v>
      </c>
      <c r="BI1560" s="47" t="e">
        <f t="shared" si="747"/>
        <v>#N/A</v>
      </c>
      <c r="BJ1560" s="48" t="str">
        <f t="shared" si="748"/>
        <v/>
      </c>
      <c r="BK1560" s="48" t="str">
        <f t="shared" si="749"/>
        <v/>
      </c>
      <c r="BL1560" s="48" t="str">
        <f t="shared" si="750"/>
        <v/>
      </c>
      <c r="BM1560" s="48" t="str">
        <f t="shared" si="751"/>
        <v/>
      </c>
      <c r="BN1560" s="48" t="str">
        <f t="shared" si="752"/>
        <v/>
      </c>
      <c r="BO1560" s="48" t="str">
        <f t="shared" si="753"/>
        <v/>
      </c>
      <c r="BP1560" s="48" t="str">
        <f t="shared" si="754"/>
        <v/>
      </c>
      <c r="BQ1560" s="48" t="str">
        <f t="shared" si="755"/>
        <v/>
      </c>
      <c r="BR1560" s="48" t="str">
        <f t="shared" si="756"/>
        <v/>
      </c>
      <c r="BS1560" s="48" t="str">
        <f t="shared" si="757"/>
        <v/>
      </c>
      <c r="BT1560" s="48" t="str">
        <f t="shared" si="758"/>
        <v/>
      </c>
      <c r="BU1560" s="48" t="str">
        <f t="shared" si="759"/>
        <v/>
      </c>
    </row>
    <row r="1561" spans="1:73">
      <c r="A1561" s="10">
        <f>Audit!A326</f>
        <v>0</v>
      </c>
      <c r="B1561" s="10" t="e">
        <f t="shared" si="730"/>
        <v>#N/A</v>
      </c>
      <c r="C1561" s="17" t="e">
        <f>VLOOKUP(Audit!B326,$V$3:$AE$12,2,FALSE) &amp; VLOOKUP(Audit!B326,$V$13:$AE$22,2,FALSE)&amp; IF(Audit!B326=10,Audit!V326&amp;Audit!W326,"")</f>
        <v>#N/A</v>
      </c>
      <c r="D1561" s="17" t="e">
        <f>VLOOKUP(Audit!C326,$V$3:$AE$12,3,FALSE) &amp; VLOOKUP(Audit!C326,$V$13:$AE$22,3,FALSE) &amp;IF(Audit!C326=10,Audit!V326&amp;Audit!W326,"")</f>
        <v>#N/A</v>
      </c>
      <c r="E1561" s="17" t="e">
        <f>VLOOKUP(Audit!D326,$V$3:$AE$12,4,FALSE)&amp; Audit!T326 &amp; VLOOKUP(Audit!D326,$V$13:$AE$22,4,FALSE)&amp; IF(Audit!D326=10,Audit!V326&amp;Audit!W326,"")</f>
        <v>#N/A</v>
      </c>
      <c r="F1561" s="17" t="e">
        <f>VLOOKUP(Audit!E326,$V$3:$AE$12,5,FALSE) &amp; VLOOKUP(Audit!E326,$V$13:$AE$22,5,FALSE)&amp; IF(Audit!E326=10,Audit!V326&amp;Audit!W326,"")</f>
        <v>#N/A</v>
      </c>
      <c r="G1561" s="17" t="e">
        <f>VLOOKUP(Audit!F326,$V$3:$AE$12,6,FALSE) &amp; VLOOKUP(Audit!F326,$V$13:$AE$22,6,FALSE)&amp; IF(Audit!F326=10,Audit!V326&amp;Audit!W326,"")</f>
        <v>#N/A</v>
      </c>
      <c r="H1561" s="17" t="e">
        <f>VLOOKUP(Audit!G326,$V$3:$AE$12,7,FALSE) &amp; VLOOKUP(Audit!G326,$V$13:$AE$22,7,FALSE)&amp;IF(Audit!G326=10,Audit!V326&amp;Audit!W326,"")</f>
        <v>#N/A</v>
      </c>
      <c r="I1561" s="17" t="e">
        <f>VLOOKUP(Audit!H326,$V$3:$AE$12,8,FALSE) &amp; Audit!U326 &amp; VLOOKUP(Audit!H326,$V$13:$AE$22,8,FALSE)&amp;IF(Audit!H326=10,Audit!V326&amp;Audit!W326,"")</f>
        <v>#N/A</v>
      </c>
      <c r="J1561" s="17" t="e">
        <f>VLOOKUP(Audit!I326,$V$3:$AE$12,9,FALSE) &amp; VLOOKUP(Audit!I326,$V$13:$AE$22,9,FALSE) &amp; IF(Audit!I326=10,Audit!V326&amp;Audit!W326,"") &amp; IF(Audit!I326&lt;&gt;1,U1561,"")</f>
        <v>#N/A</v>
      </c>
      <c r="K1561" s="17" t="e">
        <f>VLOOKUP(Audit!J326,$V$3:$AE$12,10,FALSE) &amp; Audit!S326 &amp; VLOOKUP(Audit!J326,$V$13:$AE$22,10,FALSE) &amp; IF(Audit!J326=10,Audit!V326&amp;Audit!W326,"") &amp; IF(Audit!J326&lt;&gt;1,U1561,"")</f>
        <v>#N/A</v>
      </c>
      <c r="L1561" s="10">
        <f>Audit!K326</f>
        <v>0</v>
      </c>
      <c r="M1561" s="10" t="e">
        <f t="shared" si="731"/>
        <v>#N/A</v>
      </c>
      <c r="N1561" s="10" t="e">
        <f t="shared" si="732"/>
        <v>#N/A</v>
      </c>
      <c r="O1561" s="10" t="e">
        <f t="shared" si="733"/>
        <v>#N/A</v>
      </c>
      <c r="P1561" s="10" t="e">
        <f t="shared" si="734"/>
        <v>#N/A</v>
      </c>
      <c r="Q1561" s="10" t="e">
        <f t="shared" si="735"/>
        <v>#N/A</v>
      </c>
      <c r="R1561" s="10" t="e">
        <f t="shared" si="736"/>
        <v>#N/A</v>
      </c>
      <c r="S1561" s="10" t="e">
        <f t="shared" si="737"/>
        <v>#N/A</v>
      </c>
      <c r="T1561" s="10" t="e">
        <f t="shared" si="738"/>
        <v>#N/A</v>
      </c>
      <c r="U1561" s="17" t="str">
        <f>IF(Audit!M326="","",VLOOKUP(Audit!M326,$W$26:$X$35,2,FALSE)) &amp; Audit!N326 &amp; IF(Audit!O326="","",IF(Audit!N326&lt;=1.4,VLOOKUP(Audit!O326,$W$38:X1606,2,FALSE),VLOOKUP(Audit!O326,$W$51:$X$61,2,FALSE))) &amp; IF(Audit!P326="","",VLOOKUP(Audit!P326,$Y$26:$Z$35,2,FALSE) &amp; Audit!Q326 &amp; IF(Audit!O326="","",IF(Audit!Q326&lt;=1.4,VLOOKUP(Audit!R326,$Y$38:$Z$48,2,FALSE),VLOOKUP(Audit!R326,$Y$51:$Z$61,2,FALSE))))</f>
        <v/>
      </c>
      <c r="V1561" s="21"/>
      <c r="AH1561" s="49">
        <f>Audit!A326</f>
        <v>0</v>
      </c>
      <c r="AI1561" s="50" t="e">
        <f>VLOOKUP(Audit!B326,$V$3:$AE$12,2,FALSE)&amp; IF(Audit!B326=10,Audit!V326,"")</f>
        <v>#N/A</v>
      </c>
      <c r="AJ1561" s="50" t="e">
        <f>VLOOKUP(Audit!B326,$V$13:$AE$22,2,FALSE)&amp; IF(Audit!B326=10,Audit!W326,"")</f>
        <v>#N/A</v>
      </c>
      <c r="AK1561" s="47" t="e">
        <f t="shared" si="739"/>
        <v>#N/A</v>
      </c>
      <c r="AL1561" s="50" t="e">
        <f>VLOOKUP(Audit!C326,$V$3:$AE$12,3,FALSE)&amp; IF(Audit!C326=10,Audit!V326,"")</f>
        <v>#N/A</v>
      </c>
      <c r="AM1561" s="50" t="e">
        <f>VLOOKUP(Audit!C326,$V$13:$AE$22,3,FALSE)&amp; IF(Audit!C326=10,Audit!W326,"")</f>
        <v>#N/A</v>
      </c>
      <c r="AN1561" s="47" t="e">
        <f t="shared" si="740"/>
        <v>#N/A</v>
      </c>
      <c r="AO1561" s="50" t="e">
        <f>VLOOKUP(Audit!D326,$V$3:$AE$12,4,FALSE) &amp;  Audit!T326 &amp; IF(Audit!D326=10,Audit!V326,"")</f>
        <v>#N/A</v>
      </c>
      <c r="AP1561" s="50" t="e">
        <f>VLOOKUP(Audit!D326,$V$13:$AE$22,4,FALSE)&amp; IF(Audit!D326=10,Audit!W326,"")</f>
        <v>#N/A</v>
      </c>
      <c r="AQ1561" s="47" t="e">
        <f t="shared" si="741"/>
        <v>#N/A</v>
      </c>
      <c r="AR1561" s="50" t="e">
        <f>VLOOKUP(Audit!E326,$V$3:$AE$12,5,FALSE)&amp; IF(Audit!E326=10,Audit!V326,"")</f>
        <v>#N/A</v>
      </c>
      <c r="AS1561" s="50" t="e">
        <f>VLOOKUP(Audit!E326,$V$13:$AE$22,5,FALSE)&amp; IF(Audit!E326=10,Audit!W326,"")</f>
        <v>#N/A</v>
      </c>
      <c r="AT1561" s="47" t="e">
        <f t="shared" si="742"/>
        <v>#N/A</v>
      </c>
      <c r="AU1561" s="50" t="e">
        <f>VLOOKUP(Audit!F326,$V$3:$AE$12,6,FALSE)&amp; IF(Audit!F326=10,Audit!V326,"")</f>
        <v>#N/A</v>
      </c>
      <c r="AV1561" s="50" t="e">
        <f>VLOOKUP(Audit!F326,$V$13:$AE$22,6,FALSE)&amp; IF(Audit!F326=10,Audit!W326,"")</f>
        <v>#N/A</v>
      </c>
      <c r="AW1561" s="47" t="e">
        <f t="shared" si="743"/>
        <v>#N/A</v>
      </c>
      <c r="AX1561" s="50" t="e">
        <f>VLOOKUP(Audit!G326,$V$3:$AE$12,7,FALSE)&amp; IF(Audit!G326=10,Audit!V326,"")</f>
        <v>#N/A</v>
      </c>
      <c r="AY1561" s="50" t="e">
        <f>VLOOKUP(Audit!G326,$V$13:$AE$22,7,FALSE) &amp; IF(Audit!G326=10,Audit!W326,"")</f>
        <v>#N/A</v>
      </c>
      <c r="AZ1561" s="47" t="e">
        <f t="shared" si="744"/>
        <v>#N/A</v>
      </c>
      <c r="BA1561" s="50" t="e">
        <f>VLOOKUP(Audit!H326,$V$3:$AE$12,8,FALSE)&amp; Audit!U326 &amp; IF(Audit!H326=10,Audit!V326,"")</f>
        <v>#N/A</v>
      </c>
      <c r="BB1561" s="50" t="e">
        <f>VLOOKUP(Audit!H326,$V$13:$AE$22,8,FALSE) &amp; IF(Audit!H326=10,Audit!W326,"")</f>
        <v>#N/A</v>
      </c>
      <c r="BC1561" s="47" t="e">
        <f t="shared" si="745"/>
        <v>#N/A</v>
      </c>
      <c r="BD1561" s="50" t="e">
        <f>VLOOKUP(Audit!I326,$V$3:$AE$12,9,FALSE)&amp; IF(Audit!I326=10,Audit!V326,"")</f>
        <v>#N/A</v>
      </c>
      <c r="BE1561" s="50" t="e">
        <f>VLOOKUP(Audit!I326,$V$13:$AE$22,9,FALSE) &amp; IF(Audit!I326=10,Audit!W326,"") &amp; IF(Audit!I326&lt;&gt;1,U1561,"")</f>
        <v>#N/A</v>
      </c>
      <c r="BF1561" s="47" t="e">
        <f t="shared" si="746"/>
        <v>#N/A</v>
      </c>
      <c r="BG1561" s="50" t="e">
        <f>VLOOKUP(Audit!J326,$V$3:$AE$12,10,FALSE) &amp; Audit!S326 &amp; IF(Audit!J326=10,Audit!V326,"")</f>
        <v>#N/A</v>
      </c>
      <c r="BH1561" s="50" t="e">
        <f>VLOOKUP(Audit!J326,$V$13:$AE$22,10,FALSE) &amp; IF(Audit!J326=10,Audit!W326,"") &amp; IF(Audit!J326&lt;&gt;1,U1561,"")</f>
        <v>#N/A</v>
      </c>
      <c r="BI1561" s="47" t="e">
        <f t="shared" si="747"/>
        <v>#N/A</v>
      </c>
      <c r="BJ1561" s="48" t="str">
        <f t="shared" si="748"/>
        <v/>
      </c>
      <c r="BK1561" s="48" t="str">
        <f t="shared" si="749"/>
        <v/>
      </c>
      <c r="BL1561" s="48" t="str">
        <f t="shared" si="750"/>
        <v/>
      </c>
      <c r="BM1561" s="48" t="str">
        <f t="shared" si="751"/>
        <v/>
      </c>
      <c r="BN1561" s="48" t="str">
        <f t="shared" si="752"/>
        <v/>
      </c>
      <c r="BO1561" s="48" t="str">
        <f t="shared" si="753"/>
        <v/>
      </c>
      <c r="BP1561" s="48" t="str">
        <f t="shared" si="754"/>
        <v/>
      </c>
      <c r="BQ1561" s="48" t="str">
        <f t="shared" si="755"/>
        <v/>
      </c>
      <c r="BR1561" s="48" t="str">
        <f t="shared" si="756"/>
        <v/>
      </c>
      <c r="BS1561" s="48" t="str">
        <f t="shared" si="757"/>
        <v/>
      </c>
      <c r="BT1561" s="48" t="str">
        <f t="shared" si="758"/>
        <v/>
      </c>
      <c r="BU1561" s="48" t="str">
        <f t="shared" si="759"/>
        <v/>
      </c>
    </row>
    <row r="1562" spans="1:73">
      <c r="A1562" s="10">
        <f>Audit!A327</f>
        <v>0</v>
      </c>
      <c r="B1562" s="10" t="e">
        <f t="shared" si="730"/>
        <v>#N/A</v>
      </c>
      <c r="C1562" s="17" t="e">
        <f>VLOOKUP(Audit!B327,$V$3:$AE$12,2,FALSE) &amp; VLOOKUP(Audit!B327,$V$13:$AE$22,2,FALSE)&amp; IF(Audit!B327=10,Audit!V327&amp;Audit!W327,"")</f>
        <v>#N/A</v>
      </c>
      <c r="D1562" s="17" t="e">
        <f>VLOOKUP(Audit!C327,$V$3:$AE$12,3,FALSE) &amp; VLOOKUP(Audit!C327,$V$13:$AE$22,3,FALSE) &amp;IF(Audit!C327=10,Audit!V327&amp;Audit!W327,"")</f>
        <v>#N/A</v>
      </c>
      <c r="E1562" s="17" t="e">
        <f>VLOOKUP(Audit!D327,$V$3:$AE$12,4,FALSE)&amp; Audit!T327 &amp; VLOOKUP(Audit!D327,$V$13:$AE$22,4,FALSE)&amp; IF(Audit!D327=10,Audit!V327&amp;Audit!W327,"")</f>
        <v>#N/A</v>
      </c>
      <c r="F1562" s="17" t="e">
        <f>VLOOKUP(Audit!E327,$V$3:$AE$12,5,FALSE) &amp; VLOOKUP(Audit!E327,$V$13:$AE$22,5,FALSE)&amp; IF(Audit!E327=10,Audit!V327&amp;Audit!W327,"")</f>
        <v>#N/A</v>
      </c>
      <c r="G1562" s="17" t="e">
        <f>VLOOKUP(Audit!F327,$V$3:$AE$12,6,FALSE) &amp; VLOOKUP(Audit!F327,$V$13:$AE$22,6,FALSE)&amp; IF(Audit!F327=10,Audit!V327&amp;Audit!W327,"")</f>
        <v>#N/A</v>
      </c>
      <c r="H1562" s="17" t="e">
        <f>VLOOKUP(Audit!G327,$V$3:$AE$12,7,FALSE) &amp; VLOOKUP(Audit!G327,$V$13:$AE$22,7,FALSE)&amp;IF(Audit!G327=10,Audit!V327&amp;Audit!W327,"")</f>
        <v>#N/A</v>
      </c>
      <c r="I1562" s="17" t="e">
        <f>VLOOKUP(Audit!H327,$V$3:$AE$12,8,FALSE) &amp; Audit!U327 &amp; VLOOKUP(Audit!H327,$V$13:$AE$22,8,FALSE)&amp;IF(Audit!H327=10,Audit!V327&amp;Audit!W327,"")</f>
        <v>#N/A</v>
      </c>
      <c r="J1562" s="17" t="e">
        <f>VLOOKUP(Audit!I327,$V$3:$AE$12,9,FALSE) &amp; VLOOKUP(Audit!I327,$V$13:$AE$22,9,FALSE) &amp; IF(Audit!I327=10,Audit!V327&amp;Audit!W327,"") &amp; IF(Audit!I327&lt;&gt;1,U1562,"")</f>
        <v>#N/A</v>
      </c>
      <c r="K1562" s="17" t="e">
        <f>VLOOKUP(Audit!J327,$V$3:$AE$12,10,FALSE) &amp; Audit!S327 &amp; VLOOKUP(Audit!J327,$V$13:$AE$22,10,FALSE) &amp; IF(Audit!J327=10,Audit!V327&amp;Audit!W327,"") &amp; IF(Audit!J327&lt;&gt;1,U1562,"")</f>
        <v>#N/A</v>
      </c>
      <c r="L1562" s="10">
        <f>Audit!K327</f>
        <v>0</v>
      </c>
      <c r="M1562" s="10" t="e">
        <f t="shared" si="731"/>
        <v>#N/A</v>
      </c>
      <c r="N1562" s="10" t="e">
        <f t="shared" si="732"/>
        <v>#N/A</v>
      </c>
      <c r="O1562" s="10" t="e">
        <f t="shared" si="733"/>
        <v>#N/A</v>
      </c>
      <c r="P1562" s="10" t="e">
        <f t="shared" si="734"/>
        <v>#N/A</v>
      </c>
      <c r="Q1562" s="10" t="e">
        <f t="shared" si="735"/>
        <v>#N/A</v>
      </c>
      <c r="R1562" s="10" t="e">
        <f t="shared" si="736"/>
        <v>#N/A</v>
      </c>
      <c r="S1562" s="10" t="e">
        <f t="shared" si="737"/>
        <v>#N/A</v>
      </c>
      <c r="T1562" s="10" t="e">
        <f t="shared" si="738"/>
        <v>#N/A</v>
      </c>
      <c r="U1562" s="17" t="str">
        <f>IF(Audit!M327="","",VLOOKUP(Audit!M327,$W$26:$X$35,2,FALSE)) &amp; Audit!N327 &amp; IF(Audit!O327="","",IF(Audit!N327&lt;=1.4,VLOOKUP(Audit!O327,$W$38:X1607,2,FALSE),VLOOKUP(Audit!O327,$W$51:$X$61,2,FALSE))) &amp; IF(Audit!P327="","",VLOOKUP(Audit!P327,$Y$26:$Z$35,2,FALSE) &amp; Audit!Q327 &amp; IF(Audit!O327="","",IF(Audit!Q327&lt;=1.4,VLOOKUP(Audit!R327,$Y$38:$Z$48,2,FALSE),VLOOKUP(Audit!R327,$Y$51:$Z$61,2,FALSE))))</f>
        <v/>
      </c>
      <c r="V1562" s="21"/>
      <c r="AH1562" s="49">
        <f>Audit!A327</f>
        <v>0</v>
      </c>
      <c r="AI1562" s="50" t="e">
        <f>VLOOKUP(Audit!B327,$V$3:$AE$12,2,FALSE)&amp; IF(Audit!B327=10,Audit!V327,"")</f>
        <v>#N/A</v>
      </c>
      <c r="AJ1562" s="50" t="e">
        <f>VLOOKUP(Audit!B327,$V$13:$AE$22,2,FALSE)&amp; IF(Audit!B327=10,Audit!W327,"")</f>
        <v>#N/A</v>
      </c>
      <c r="AK1562" s="47" t="e">
        <f t="shared" si="739"/>
        <v>#N/A</v>
      </c>
      <c r="AL1562" s="50" t="e">
        <f>VLOOKUP(Audit!C327,$V$3:$AE$12,3,FALSE)&amp; IF(Audit!C327=10,Audit!V327,"")</f>
        <v>#N/A</v>
      </c>
      <c r="AM1562" s="50" t="e">
        <f>VLOOKUP(Audit!C327,$V$13:$AE$22,3,FALSE)&amp; IF(Audit!C327=10,Audit!W327,"")</f>
        <v>#N/A</v>
      </c>
      <c r="AN1562" s="47" t="e">
        <f t="shared" si="740"/>
        <v>#N/A</v>
      </c>
      <c r="AO1562" s="50" t="e">
        <f>VLOOKUP(Audit!D327,$V$3:$AE$12,4,FALSE) &amp;  Audit!T327 &amp; IF(Audit!D327=10,Audit!V327,"")</f>
        <v>#N/A</v>
      </c>
      <c r="AP1562" s="50" t="e">
        <f>VLOOKUP(Audit!D327,$V$13:$AE$22,4,FALSE)&amp; IF(Audit!D327=10,Audit!W327,"")</f>
        <v>#N/A</v>
      </c>
      <c r="AQ1562" s="47" t="e">
        <f t="shared" si="741"/>
        <v>#N/A</v>
      </c>
      <c r="AR1562" s="50" t="e">
        <f>VLOOKUP(Audit!E327,$V$3:$AE$12,5,FALSE)&amp; IF(Audit!E327=10,Audit!V327,"")</f>
        <v>#N/A</v>
      </c>
      <c r="AS1562" s="50" t="e">
        <f>VLOOKUP(Audit!E327,$V$13:$AE$22,5,FALSE)&amp; IF(Audit!E327=10,Audit!W327,"")</f>
        <v>#N/A</v>
      </c>
      <c r="AT1562" s="47" t="e">
        <f t="shared" si="742"/>
        <v>#N/A</v>
      </c>
      <c r="AU1562" s="50" t="e">
        <f>VLOOKUP(Audit!F327,$V$3:$AE$12,6,FALSE)&amp; IF(Audit!F327=10,Audit!V327,"")</f>
        <v>#N/A</v>
      </c>
      <c r="AV1562" s="50" t="e">
        <f>VLOOKUP(Audit!F327,$V$13:$AE$22,6,FALSE)&amp; IF(Audit!F327=10,Audit!W327,"")</f>
        <v>#N/A</v>
      </c>
      <c r="AW1562" s="47" t="e">
        <f t="shared" si="743"/>
        <v>#N/A</v>
      </c>
      <c r="AX1562" s="50" t="e">
        <f>VLOOKUP(Audit!G327,$V$3:$AE$12,7,FALSE)&amp; IF(Audit!G327=10,Audit!V327,"")</f>
        <v>#N/A</v>
      </c>
      <c r="AY1562" s="50" t="e">
        <f>VLOOKUP(Audit!G327,$V$13:$AE$22,7,FALSE) &amp; IF(Audit!G327=10,Audit!W327,"")</f>
        <v>#N/A</v>
      </c>
      <c r="AZ1562" s="47" t="e">
        <f t="shared" si="744"/>
        <v>#N/A</v>
      </c>
      <c r="BA1562" s="50" t="e">
        <f>VLOOKUP(Audit!H327,$V$3:$AE$12,8,FALSE)&amp; Audit!U327 &amp; IF(Audit!H327=10,Audit!V327,"")</f>
        <v>#N/A</v>
      </c>
      <c r="BB1562" s="50" t="e">
        <f>VLOOKUP(Audit!H327,$V$13:$AE$22,8,FALSE) &amp; IF(Audit!H327=10,Audit!W327,"")</f>
        <v>#N/A</v>
      </c>
      <c r="BC1562" s="47" t="e">
        <f t="shared" si="745"/>
        <v>#N/A</v>
      </c>
      <c r="BD1562" s="50" t="e">
        <f>VLOOKUP(Audit!I327,$V$3:$AE$12,9,FALSE)&amp; IF(Audit!I327=10,Audit!V327,"")</f>
        <v>#N/A</v>
      </c>
      <c r="BE1562" s="50" t="e">
        <f>VLOOKUP(Audit!I327,$V$13:$AE$22,9,FALSE) &amp; IF(Audit!I327=10,Audit!W327,"") &amp; IF(Audit!I327&lt;&gt;1,U1562,"")</f>
        <v>#N/A</v>
      </c>
      <c r="BF1562" s="47" t="e">
        <f t="shared" si="746"/>
        <v>#N/A</v>
      </c>
      <c r="BG1562" s="50" t="e">
        <f>VLOOKUP(Audit!J327,$V$3:$AE$12,10,FALSE) &amp; Audit!S327 &amp; IF(Audit!J327=10,Audit!V327,"")</f>
        <v>#N/A</v>
      </c>
      <c r="BH1562" s="50" t="e">
        <f>VLOOKUP(Audit!J327,$V$13:$AE$22,10,FALSE) &amp; IF(Audit!J327=10,Audit!W327,"") &amp; IF(Audit!J327&lt;&gt;1,U1562,"")</f>
        <v>#N/A</v>
      </c>
      <c r="BI1562" s="47" t="e">
        <f t="shared" si="747"/>
        <v>#N/A</v>
      </c>
      <c r="BJ1562" s="48" t="str">
        <f t="shared" si="748"/>
        <v/>
      </c>
      <c r="BK1562" s="48" t="str">
        <f t="shared" si="749"/>
        <v/>
      </c>
      <c r="BL1562" s="48" t="str">
        <f t="shared" si="750"/>
        <v/>
      </c>
      <c r="BM1562" s="48" t="str">
        <f t="shared" si="751"/>
        <v/>
      </c>
      <c r="BN1562" s="48" t="str">
        <f t="shared" si="752"/>
        <v/>
      </c>
      <c r="BO1562" s="48" t="str">
        <f t="shared" si="753"/>
        <v/>
      </c>
      <c r="BP1562" s="48" t="str">
        <f t="shared" si="754"/>
        <v/>
      </c>
      <c r="BQ1562" s="48" t="str">
        <f t="shared" si="755"/>
        <v/>
      </c>
      <c r="BR1562" s="48" t="str">
        <f t="shared" si="756"/>
        <v/>
      </c>
      <c r="BS1562" s="48" t="str">
        <f t="shared" si="757"/>
        <v/>
      </c>
      <c r="BT1562" s="48" t="str">
        <f t="shared" si="758"/>
        <v/>
      </c>
      <c r="BU1562" s="48" t="str">
        <f t="shared" si="759"/>
        <v/>
      </c>
    </row>
    <row r="1563" spans="1:73">
      <c r="A1563" s="10">
        <f>Audit!A328</f>
        <v>0</v>
      </c>
      <c r="B1563" s="10" t="e">
        <f t="shared" si="730"/>
        <v>#N/A</v>
      </c>
      <c r="C1563" s="17" t="e">
        <f>VLOOKUP(Audit!B328,$V$3:$AE$12,2,FALSE) &amp; VLOOKUP(Audit!B328,$V$13:$AE$22,2,FALSE)&amp; IF(Audit!B328=10,Audit!V328&amp;Audit!W328,"")</f>
        <v>#N/A</v>
      </c>
      <c r="D1563" s="17" t="e">
        <f>VLOOKUP(Audit!C328,$V$3:$AE$12,3,FALSE) &amp; VLOOKUP(Audit!C328,$V$13:$AE$22,3,FALSE) &amp;IF(Audit!C328=10,Audit!V328&amp;Audit!W328,"")</f>
        <v>#N/A</v>
      </c>
      <c r="E1563" s="17" t="e">
        <f>VLOOKUP(Audit!D328,$V$3:$AE$12,4,FALSE)&amp; Audit!T328 &amp; VLOOKUP(Audit!D328,$V$13:$AE$22,4,FALSE)&amp; IF(Audit!D328=10,Audit!V328&amp;Audit!W328,"")</f>
        <v>#N/A</v>
      </c>
      <c r="F1563" s="17" t="e">
        <f>VLOOKUP(Audit!E328,$V$3:$AE$12,5,FALSE) &amp; VLOOKUP(Audit!E328,$V$13:$AE$22,5,FALSE)&amp; IF(Audit!E328=10,Audit!V328&amp;Audit!W328,"")</f>
        <v>#N/A</v>
      </c>
      <c r="G1563" s="17" t="e">
        <f>VLOOKUP(Audit!F328,$V$3:$AE$12,6,FALSE) &amp; VLOOKUP(Audit!F328,$V$13:$AE$22,6,FALSE)&amp; IF(Audit!F328=10,Audit!V328&amp;Audit!W328,"")</f>
        <v>#N/A</v>
      </c>
      <c r="H1563" s="17" t="e">
        <f>VLOOKUP(Audit!G328,$V$3:$AE$12,7,FALSE) &amp; VLOOKUP(Audit!G328,$V$13:$AE$22,7,FALSE)&amp;IF(Audit!G328=10,Audit!V328&amp;Audit!W328,"")</f>
        <v>#N/A</v>
      </c>
      <c r="I1563" s="17" t="e">
        <f>VLOOKUP(Audit!H328,$V$3:$AE$12,8,FALSE) &amp; Audit!U328 &amp; VLOOKUP(Audit!H328,$V$13:$AE$22,8,FALSE)&amp;IF(Audit!H328=10,Audit!V328&amp;Audit!W328,"")</f>
        <v>#N/A</v>
      </c>
      <c r="J1563" s="17" t="e">
        <f>VLOOKUP(Audit!I328,$V$3:$AE$12,9,FALSE) &amp; VLOOKUP(Audit!I328,$V$13:$AE$22,9,FALSE) &amp; IF(Audit!I328=10,Audit!V328&amp;Audit!W328,"") &amp; IF(Audit!I328&lt;&gt;1,U1563,"")</f>
        <v>#N/A</v>
      </c>
      <c r="K1563" s="17" t="e">
        <f>VLOOKUP(Audit!J328,$V$3:$AE$12,10,FALSE) &amp; Audit!S328 &amp; VLOOKUP(Audit!J328,$V$13:$AE$22,10,FALSE) &amp; IF(Audit!J328=10,Audit!V328&amp;Audit!W328,"") &amp; IF(Audit!J328&lt;&gt;1,U1563,"")</f>
        <v>#N/A</v>
      </c>
      <c r="L1563" s="10">
        <f>Audit!K328</f>
        <v>0</v>
      </c>
      <c r="M1563" s="10" t="e">
        <f t="shared" si="731"/>
        <v>#N/A</v>
      </c>
      <c r="N1563" s="10" t="e">
        <f t="shared" si="732"/>
        <v>#N/A</v>
      </c>
      <c r="O1563" s="10" t="e">
        <f t="shared" si="733"/>
        <v>#N/A</v>
      </c>
      <c r="P1563" s="10" t="e">
        <f t="shared" si="734"/>
        <v>#N/A</v>
      </c>
      <c r="Q1563" s="10" t="e">
        <f t="shared" si="735"/>
        <v>#N/A</v>
      </c>
      <c r="R1563" s="10" t="e">
        <f t="shared" si="736"/>
        <v>#N/A</v>
      </c>
      <c r="S1563" s="10" t="e">
        <f t="shared" si="737"/>
        <v>#N/A</v>
      </c>
      <c r="T1563" s="10" t="e">
        <f t="shared" si="738"/>
        <v>#N/A</v>
      </c>
      <c r="U1563" s="17" t="str">
        <f>IF(Audit!M328="","",VLOOKUP(Audit!M328,$W$26:$X$35,2,FALSE)) &amp; Audit!N328 &amp; IF(Audit!O328="","",IF(Audit!N328&lt;=1.4,VLOOKUP(Audit!O328,$W$38:X1608,2,FALSE),VLOOKUP(Audit!O328,$W$51:$X$61,2,FALSE))) &amp; IF(Audit!P328="","",VLOOKUP(Audit!P328,$Y$26:$Z$35,2,FALSE) &amp; Audit!Q328 &amp; IF(Audit!O328="","",IF(Audit!Q328&lt;=1.4,VLOOKUP(Audit!R328,$Y$38:$Z$48,2,FALSE),VLOOKUP(Audit!R328,$Y$51:$Z$61,2,FALSE))))</f>
        <v/>
      </c>
      <c r="V1563" s="21"/>
      <c r="AH1563" s="49">
        <f>Audit!A328</f>
        <v>0</v>
      </c>
      <c r="AI1563" s="50" t="e">
        <f>VLOOKUP(Audit!B328,$V$3:$AE$12,2,FALSE)&amp; IF(Audit!B328=10,Audit!V328,"")</f>
        <v>#N/A</v>
      </c>
      <c r="AJ1563" s="50" t="e">
        <f>VLOOKUP(Audit!B328,$V$13:$AE$22,2,FALSE)&amp; IF(Audit!B328=10,Audit!W328,"")</f>
        <v>#N/A</v>
      </c>
      <c r="AK1563" s="47" t="e">
        <f t="shared" si="739"/>
        <v>#N/A</v>
      </c>
      <c r="AL1563" s="50" t="e">
        <f>VLOOKUP(Audit!C328,$V$3:$AE$12,3,FALSE)&amp; IF(Audit!C328=10,Audit!V328,"")</f>
        <v>#N/A</v>
      </c>
      <c r="AM1563" s="50" t="e">
        <f>VLOOKUP(Audit!C328,$V$13:$AE$22,3,FALSE)&amp; IF(Audit!C328=10,Audit!W328,"")</f>
        <v>#N/A</v>
      </c>
      <c r="AN1563" s="47" t="e">
        <f t="shared" si="740"/>
        <v>#N/A</v>
      </c>
      <c r="AO1563" s="50" t="e">
        <f>VLOOKUP(Audit!D328,$V$3:$AE$12,4,FALSE) &amp;  Audit!T328 &amp; IF(Audit!D328=10,Audit!V328,"")</f>
        <v>#N/A</v>
      </c>
      <c r="AP1563" s="50" t="e">
        <f>VLOOKUP(Audit!D328,$V$13:$AE$22,4,FALSE)&amp; IF(Audit!D328=10,Audit!W328,"")</f>
        <v>#N/A</v>
      </c>
      <c r="AQ1563" s="47" t="e">
        <f t="shared" si="741"/>
        <v>#N/A</v>
      </c>
      <c r="AR1563" s="50" t="e">
        <f>VLOOKUP(Audit!E328,$V$3:$AE$12,5,FALSE)&amp; IF(Audit!E328=10,Audit!V328,"")</f>
        <v>#N/A</v>
      </c>
      <c r="AS1563" s="50" t="e">
        <f>VLOOKUP(Audit!E328,$V$13:$AE$22,5,FALSE)&amp; IF(Audit!E328=10,Audit!W328,"")</f>
        <v>#N/A</v>
      </c>
      <c r="AT1563" s="47" t="e">
        <f t="shared" si="742"/>
        <v>#N/A</v>
      </c>
      <c r="AU1563" s="50" t="e">
        <f>VLOOKUP(Audit!F328,$V$3:$AE$12,6,FALSE)&amp; IF(Audit!F328=10,Audit!V328,"")</f>
        <v>#N/A</v>
      </c>
      <c r="AV1563" s="50" t="e">
        <f>VLOOKUP(Audit!F328,$V$13:$AE$22,6,FALSE)&amp; IF(Audit!F328=10,Audit!W328,"")</f>
        <v>#N/A</v>
      </c>
      <c r="AW1563" s="47" t="e">
        <f t="shared" si="743"/>
        <v>#N/A</v>
      </c>
      <c r="AX1563" s="50" t="e">
        <f>VLOOKUP(Audit!G328,$V$3:$AE$12,7,FALSE)&amp; IF(Audit!G328=10,Audit!V328,"")</f>
        <v>#N/A</v>
      </c>
      <c r="AY1563" s="50" t="e">
        <f>VLOOKUP(Audit!G328,$V$13:$AE$22,7,FALSE) &amp; IF(Audit!G328=10,Audit!W328,"")</f>
        <v>#N/A</v>
      </c>
      <c r="AZ1563" s="47" t="e">
        <f t="shared" si="744"/>
        <v>#N/A</v>
      </c>
      <c r="BA1563" s="50" t="e">
        <f>VLOOKUP(Audit!H328,$V$3:$AE$12,8,FALSE)&amp; Audit!U328 &amp; IF(Audit!H328=10,Audit!V328,"")</f>
        <v>#N/A</v>
      </c>
      <c r="BB1563" s="50" t="e">
        <f>VLOOKUP(Audit!H328,$V$13:$AE$22,8,FALSE) &amp; IF(Audit!H328=10,Audit!W328,"")</f>
        <v>#N/A</v>
      </c>
      <c r="BC1563" s="47" t="e">
        <f t="shared" si="745"/>
        <v>#N/A</v>
      </c>
      <c r="BD1563" s="50" t="e">
        <f>VLOOKUP(Audit!I328,$V$3:$AE$12,9,FALSE)&amp; IF(Audit!I328=10,Audit!V328,"")</f>
        <v>#N/A</v>
      </c>
      <c r="BE1563" s="50" t="e">
        <f>VLOOKUP(Audit!I328,$V$13:$AE$22,9,FALSE) &amp; IF(Audit!I328=10,Audit!W328,"") &amp; IF(Audit!I328&lt;&gt;1,U1563,"")</f>
        <v>#N/A</v>
      </c>
      <c r="BF1563" s="47" t="e">
        <f t="shared" si="746"/>
        <v>#N/A</v>
      </c>
      <c r="BG1563" s="50" t="e">
        <f>VLOOKUP(Audit!J328,$V$3:$AE$12,10,FALSE) &amp; Audit!S328 &amp; IF(Audit!J328=10,Audit!V328,"")</f>
        <v>#N/A</v>
      </c>
      <c r="BH1563" s="50" t="e">
        <f>VLOOKUP(Audit!J328,$V$13:$AE$22,10,FALSE) &amp; IF(Audit!J328=10,Audit!W328,"") &amp; IF(Audit!J328&lt;&gt;1,U1563,"")</f>
        <v>#N/A</v>
      </c>
      <c r="BI1563" s="47" t="e">
        <f t="shared" si="747"/>
        <v>#N/A</v>
      </c>
      <c r="BJ1563" s="48" t="str">
        <f t="shared" si="748"/>
        <v/>
      </c>
      <c r="BK1563" s="48" t="str">
        <f t="shared" si="749"/>
        <v/>
      </c>
      <c r="BL1563" s="48" t="str">
        <f t="shared" si="750"/>
        <v/>
      </c>
      <c r="BM1563" s="48" t="str">
        <f t="shared" si="751"/>
        <v/>
      </c>
      <c r="BN1563" s="48" t="str">
        <f t="shared" si="752"/>
        <v/>
      </c>
      <c r="BO1563" s="48" t="str">
        <f t="shared" si="753"/>
        <v/>
      </c>
      <c r="BP1563" s="48" t="str">
        <f t="shared" si="754"/>
        <v/>
      </c>
      <c r="BQ1563" s="48" t="str">
        <f t="shared" si="755"/>
        <v/>
      </c>
      <c r="BR1563" s="48" t="str">
        <f t="shared" si="756"/>
        <v/>
      </c>
      <c r="BS1563" s="48" t="str">
        <f t="shared" si="757"/>
        <v/>
      </c>
      <c r="BT1563" s="48" t="str">
        <f t="shared" si="758"/>
        <v/>
      </c>
      <c r="BU1563" s="48" t="str">
        <f t="shared" si="759"/>
        <v/>
      </c>
    </row>
    <row r="1564" spans="1:73">
      <c r="A1564" s="10">
        <f>Audit!A329</f>
        <v>0</v>
      </c>
      <c r="B1564" s="10" t="e">
        <f t="shared" si="730"/>
        <v>#N/A</v>
      </c>
      <c r="C1564" s="17" t="e">
        <f>VLOOKUP(Audit!B329,$V$3:$AE$12,2,FALSE) &amp; VLOOKUP(Audit!B329,$V$13:$AE$22,2,FALSE)&amp; IF(Audit!B329=10,Audit!V329&amp;Audit!W329,"")</f>
        <v>#N/A</v>
      </c>
      <c r="D1564" s="17" t="e">
        <f>VLOOKUP(Audit!C329,$V$3:$AE$12,3,FALSE) &amp; VLOOKUP(Audit!C329,$V$13:$AE$22,3,FALSE) &amp;IF(Audit!C329=10,Audit!V329&amp;Audit!W329,"")</f>
        <v>#N/A</v>
      </c>
      <c r="E1564" s="17" t="e">
        <f>VLOOKUP(Audit!D329,$V$3:$AE$12,4,FALSE)&amp; Audit!T329 &amp; VLOOKUP(Audit!D329,$V$13:$AE$22,4,FALSE)&amp; IF(Audit!D329=10,Audit!V329&amp;Audit!W329,"")</f>
        <v>#N/A</v>
      </c>
      <c r="F1564" s="17" t="e">
        <f>VLOOKUP(Audit!E329,$V$3:$AE$12,5,FALSE) &amp; VLOOKUP(Audit!E329,$V$13:$AE$22,5,FALSE)&amp; IF(Audit!E329=10,Audit!V329&amp;Audit!W329,"")</f>
        <v>#N/A</v>
      </c>
      <c r="G1564" s="17" t="e">
        <f>VLOOKUP(Audit!F329,$V$3:$AE$12,6,FALSE) &amp; VLOOKUP(Audit!F329,$V$13:$AE$22,6,FALSE)&amp; IF(Audit!F329=10,Audit!V329&amp;Audit!W329,"")</f>
        <v>#N/A</v>
      </c>
      <c r="H1564" s="17" t="e">
        <f>VLOOKUP(Audit!G329,$V$3:$AE$12,7,FALSE) &amp; VLOOKUP(Audit!G329,$V$13:$AE$22,7,FALSE)&amp;IF(Audit!G329=10,Audit!V329&amp;Audit!W329,"")</f>
        <v>#N/A</v>
      </c>
      <c r="I1564" s="17" t="e">
        <f>VLOOKUP(Audit!H329,$V$3:$AE$12,8,FALSE) &amp; Audit!U329 &amp; VLOOKUP(Audit!H329,$V$13:$AE$22,8,FALSE)&amp;IF(Audit!H329=10,Audit!V329&amp;Audit!W329,"")</f>
        <v>#N/A</v>
      </c>
      <c r="J1564" s="17" t="e">
        <f>VLOOKUP(Audit!I329,$V$3:$AE$12,9,FALSE) &amp; VLOOKUP(Audit!I329,$V$13:$AE$22,9,FALSE) &amp; IF(Audit!I329=10,Audit!V329&amp;Audit!W329,"") &amp; IF(Audit!I329&lt;&gt;1,U1564,"")</f>
        <v>#N/A</v>
      </c>
      <c r="K1564" s="17" t="e">
        <f>VLOOKUP(Audit!J329,$V$3:$AE$12,10,FALSE) &amp; Audit!S329 &amp; VLOOKUP(Audit!J329,$V$13:$AE$22,10,FALSE) &amp; IF(Audit!J329=10,Audit!V329&amp;Audit!W329,"") &amp; IF(Audit!J329&lt;&gt;1,U1564,"")</f>
        <v>#N/A</v>
      </c>
      <c r="L1564" s="10">
        <f>Audit!K329</f>
        <v>0</v>
      </c>
      <c r="M1564" s="10" t="e">
        <f t="shared" si="731"/>
        <v>#N/A</v>
      </c>
      <c r="N1564" s="10" t="e">
        <f t="shared" si="732"/>
        <v>#N/A</v>
      </c>
      <c r="O1564" s="10" t="e">
        <f t="shared" si="733"/>
        <v>#N/A</v>
      </c>
      <c r="P1564" s="10" t="e">
        <f t="shared" si="734"/>
        <v>#N/A</v>
      </c>
      <c r="Q1564" s="10" t="e">
        <f t="shared" si="735"/>
        <v>#N/A</v>
      </c>
      <c r="R1564" s="10" t="e">
        <f t="shared" si="736"/>
        <v>#N/A</v>
      </c>
      <c r="S1564" s="10" t="e">
        <f t="shared" si="737"/>
        <v>#N/A</v>
      </c>
      <c r="T1564" s="10" t="e">
        <f t="shared" si="738"/>
        <v>#N/A</v>
      </c>
      <c r="U1564" s="17" t="str">
        <f>IF(Audit!M329="","",VLOOKUP(Audit!M329,$W$26:$X$35,2,FALSE)) &amp; Audit!N329 &amp; IF(Audit!O329="","",IF(Audit!N329&lt;=1.4,VLOOKUP(Audit!O329,$W$38:X1609,2,FALSE),VLOOKUP(Audit!O329,$W$51:$X$61,2,FALSE))) &amp; IF(Audit!P329="","",VLOOKUP(Audit!P329,$Y$26:$Z$35,2,FALSE) &amp; Audit!Q329 &amp; IF(Audit!O329="","",IF(Audit!Q329&lt;=1.4,VLOOKUP(Audit!R329,$Y$38:$Z$48,2,FALSE),VLOOKUP(Audit!R329,$Y$51:$Z$61,2,FALSE))))</f>
        <v/>
      </c>
      <c r="V1564" s="21"/>
      <c r="AH1564" s="49">
        <f>Audit!A329</f>
        <v>0</v>
      </c>
      <c r="AI1564" s="50" t="e">
        <f>VLOOKUP(Audit!B329,$V$3:$AE$12,2,FALSE)&amp; IF(Audit!B329=10,Audit!V329,"")</f>
        <v>#N/A</v>
      </c>
      <c r="AJ1564" s="50" t="e">
        <f>VLOOKUP(Audit!B329,$V$13:$AE$22,2,FALSE)&amp; IF(Audit!B329=10,Audit!W329,"")</f>
        <v>#N/A</v>
      </c>
      <c r="AK1564" s="47" t="e">
        <f t="shared" si="739"/>
        <v>#N/A</v>
      </c>
      <c r="AL1564" s="50" t="e">
        <f>VLOOKUP(Audit!C329,$V$3:$AE$12,3,FALSE)&amp; IF(Audit!C329=10,Audit!V329,"")</f>
        <v>#N/A</v>
      </c>
      <c r="AM1564" s="50" t="e">
        <f>VLOOKUP(Audit!C329,$V$13:$AE$22,3,FALSE)&amp; IF(Audit!C329=10,Audit!W329,"")</f>
        <v>#N/A</v>
      </c>
      <c r="AN1564" s="47" t="e">
        <f t="shared" si="740"/>
        <v>#N/A</v>
      </c>
      <c r="AO1564" s="50" t="e">
        <f>VLOOKUP(Audit!D329,$V$3:$AE$12,4,FALSE) &amp;  Audit!T329 &amp; IF(Audit!D329=10,Audit!V329,"")</f>
        <v>#N/A</v>
      </c>
      <c r="AP1564" s="50" t="e">
        <f>VLOOKUP(Audit!D329,$V$13:$AE$22,4,FALSE)&amp; IF(Audit!D329=10,Audit!W329,"")</f>
        <v>#N/A</v>
      </c>
      <c r="AQ1564" s="47" t="e">
        <f t="shared" si="741"/>
        <v>#N/A</v>
      </c>
      <c r="AR1564" s="50" t="e">
        <f>VLOOKUP(Audit!E329,$V$3:$AE$12,5,FALSE)&amp; IF(Audit!E329=10,Audit!V329,"")</f>
        <v>#N/A</v>
      </c>
      <c r="AS1564" s="50" t="e">
        <f>VLOOKUP(Audit!E329,$V$13:$AE$22,5,FALSE)&amp; IF(Audit!E329=10,Audit!W329,"")</f>
        <v>#N/A</v>
      </c>
      <c r="AT1564" s="47" t="e">
        <f t="shared" si="742"/>
        <v>#N/A</v>
      </c>
      <c r="AU1564" s="50" t="e">
        <f>VLOOKUP(Audit!F329,$V$3:$AE$12,6,FALSE)&amp; IF(Audit!F329=10,Audit!V329,"")</f>
        <v>#N/A</v>
      </c>
      <c r="AV1564" s="50" t="e">
        <f>VLOOKUP(Audit!F329,$V$13:$AE$22,6,FALSE)&amp; IF(Audit!F329=10,Audit!W329,"")</f>
        <v>#N/A</v>
      </c>
      <c r="AW1564" s="47" t="e">
        <f t="shared" si="743"/>
        <v>#N/A</v>
      </c>
      <c r="AX1564" s="50" t="e">
        <f>VLOOKUP(Audit!G329,$V$3:$AE$12,7,FALSE)&amp; IF(Audit!G329=10,Audit!V329,"")</f>
        <v>#N/A</v>
      </c>
      <c r="AY1564" s="50" t="e">
        <f>VLOOKUP(Audit!G329,$V$13:$AE$22,7,FALSE) &amp; IF(Audit!G329=10,Audit!W329,"")</f>
        <v>#N/A</v>
      </c>
      <c r="AZ1564" s="47" t="e">
        <f t="shared" si="744"/>
        <v>#N/A</v>
      </c>
      <c r="BA1564" s="50" t="e">
        <f>VLOOKUP(Audit!H329,$V$3:$AE$12,8,FALSE)&amp; Audit!U329 &amp; IF(Audit!H329=10,Audit!V329,"")</f>
        <v>#N/A</v>
      </c>
      <c r="BB1564" s="50" t="e">
        <f>VLOOKUP(Audit!H329,$V$13:$AE$22,8,FALSE) &amp; IF(Audit!H329=10,Audit!W329,"")</f>
        <v>#N/A</v>
      </c>
      <c r="BC1564" s="47" t="e">
        <f t="shared" si="745"/>
        <v>#N/A</v>
      </c>
      <c r="BD1564" s="50" t="e">
        <f>VLOOKUP(Audit!I329,$V$3:$AE$12,9,FALSE)&amp; IF(Audit!I329=10,Audit!V329,"")</f>
        <v>#N/A</v>
      </c>
      <c r="BE1564" s="50" t="e">
        <f>VLOOKUP(Audit!I329,$V$13:$AE$22,9,FALSE) &amp; IF(Audit!I329=10,Audit!W329,"") &amp; IF(Audit!I329&lt;&gt;1,U1564,"")</f>
        <v>#N/A</v>
      </c>
      <c r="BF1564" s="47" t="e">
        <f t="shared" si="746"/>
        <v>#N/A</v>
      </c>
      <c r="BG1564" s="50" t="e">
        <f>VLOOKUP(Audit!J329,$V$3:$AE$12,10,FALSE) &amp; Audit!S329 &amp; IF(Audit!J329=10,Audit!V329,"")</f>
        <v>#N/A</v>
      </c>
      <c r="BH1564" s="50" t="e">
        <f>VLOOKUP(Audit!J329,$V$13:$AE$22,10,FALSE) &amp; IF(Audit!J329=10,Audit!W329,"") &amp; IF(Audit!J329&lt;&gt;1,U1564,"")</f>
        <v>#N/A</v>
      </c>
      <c r="BI1564" s="47" t="e">
        <f t="shared" si="747"/>
        <v>#N/A</v>
      </c>
      <c r="BJ1564" s="48" t="str">
        <f t="shared" si="748"/>
        <v/>
      </c>
      <c r="BK1564" s="48" t="str">
        <f t="shared" si="749"/>
        <v/>
      </c>
      <c r="BL1564" s="48" t="str">
        <f t="shared" si="750"/>
        <v/>
      </c>
      <c r="BM1564" s="48" t="str">
        <f t="shared" si="751"/>
        <v/>
      </c>
      <c r="BN1564" s="48" t="str">
        <f t="shared" si="752"/>
        <v/>
      </c>
      <c r="BO1564" s="48" t="str">
        <f t="shared" si="753"/>
        <v/>
      </c>
      <c r="BP1564" s="48" t="str">
        <f t="shared" si="754"/>
        <v/>
      </c>
      <c r="BQ1564" s="48" t="str">
        <f t="shared" si="755"/>
        <v/>
      </c>
      <c r="BR1564" s="48" t="str">
        <f t="shared" si="756"/>
        <v/>
      </c>
      <c r="BS1564" s="48" t="str">
        <f t="shared" si="757"/>
        <v/>
      </c>
      <c r="BT1564" s="48" t="str">
        <f t="shared" si="758"/>
        <v/>
      </c>
      <c r="BU1564" s="48" t="str">
        <f t="shared" si="759"/>
        <v/>
      </c>
    </row>
    <row r="1565" spans="1:73">
      <c r="A1565" s="10">
        <f>Audit!A330</f>
        <v>0</v>
      </c>
      <c r="B1565" s="10" t="e">
        <f t="shared" si="730"/>
        <v>#N/A</v>
      </c>
      <c r="C1565" s="17" t="e">
        <f>VLOOKUP(Audit!B330,$V$3:$AE$12,2,FALSE) &amp; VLOOKUP(Audit!B330,$V$13:$AE$22,2,FALSE)&amp; IF(Audit!B330=10,Audit!V330&amp;Audit!W330,"")</f>
        <v>#N/A</v>
      </c>
      <c r="D1565" s="17" t="e">
        <f>VLOOKUP(Audit!C330,$V$3:$AE$12,3,FALSE) &amp; VLOOKUP(Audit!C330,$V$13:$AE$22,3,FALSE) &amp;IF(Audit!C330=10,Audit!V330&amp;Audit!W330,"")</f>
        <v>#N/A</v>
      </c>
      <c r="E1565" s="17" t="e">
        <f>VLOOKUP(Audit!D330,$V$3:$AE$12,4,FALSE)&amp; Audit!T330 &amp; VLOOKUP(Audit!D330,$V$13:$AE$22,4,FALSE)&amp; IF(Audit!D330=10,Audit!V330&amp;Audit!W330,"")</f>
        <v>#N/A</v>
      </c>
      <c r="F1565" s="17" t="e">
        <f>VLOOKUP(Audit!E330,$V$3:$AE$12,5,FALSE) &amp; VLOOKUP(Audit!E330,$V$13:$AE$22,5,FALSE)&amp; IF(Audit!E330=10,Audit!V330&amp;Audit!W330,"")</f>
        <v>#N/A</v>
      </c>
      <c r="G1565" s="17" t="e">
        <f>VLOOKUP(Audit!F330,$V$3:$AE$12,6,FALSE) &amp; VLOOKUP(Audit!F330,$V$13:$AE$22,6,FALSE)&amp; IF(Audit!F330=10,Audit!V330&amp;Audit!W330,"")</f>
        <v>#N/A</v>
      </c>
      <c r="H1565" s="17" t="e">
        <f>VLOOKUP(Audit!G330,$V$3:$AE$12,7,FALSE) &amp; VLOOKUP(Audit!G330,$V$13:$AE$22,7,FALSE)&amp;IF(Audit!G330=10,Audit!V330&amp;Audit!W330,"")</f>
        <v>#N/A</v>
      </c>
      <c r="I1565" s="17" t="e">
        <f>VLOOKUP(Audit!H330,$V$3:$AE$12,8,FALSE) &amp; Audit!U330 &amp; VLOOKUP(Audit!H330,$V$13:$AE$22,8,FALSE)&amp;IF(Audit!H330=10,Audit!V330&amp;Audit!W330,"")</f>
        <v>#N/A</v>
      </c>
      <c r="J1565" s="17" t="e">
        <f>VLOOKUP(Audit!I330,$V$3:$AE$12,9,FALSE) &amp; VLOOKUP(Audit!I330,$V$13:$AE$22,9,FALSE) &amp; IF(Audit!I330=10,Audit!V330&amp;Audit!W330,"") &amp; IF(Audit!I330&lt;&gt;1,U1565,"")</f>
        <v>#N/A</v>
      </c>
      <c r="K1565" s="17" t="e">
        <f>VLOOKUP(Audit!J330,$V$3:$AE$12,10,FALSE) &amp; Audit!S330 &amp; VLOOKUP(Audit!J330,$V$13:$AE$22,10,FALSE) &amp; IF(Audit!J330=10,Audit!V330&amp;Audit!W330,"") &amp; IF(Audit!J330&lt;&gt;1,U1565,"")</f>
        <v>#N/A</v>
      </c>
      <c r="L1565" s="10">
        <f>Audit!K330</f>
        <v>0</v>
      </c>
      <c r="M1565" s="10" t="e">
        <f t="shared" si="731"/>
        <v>#N/A</v>
      </c>
      <c r="N1565" s="10" t="e">
        <f t="shared" si="732"/>
        <v>#N/A</v>
      </c>
      <c r="O1565" s="10" t="e">
        <f t="shared" si="733"/>
        <v>#N/A</v>
      </c>
      <c r="P1565" s="10" t="e">
        <f t="shared" si="734"/>
        <v>#N/A</v>
      </c>
      <c r="Q1565" s="10" t="e">
        <f t="shared" si="735"/>
        <v>#N/A</v>
      </c>
      <c r="R1565" s="10" t="e">
        <f t="shared" si="736"/>
        <v>#N/A</v>
      </c>
      <c r="S1565" s="10" t="e">
        <f t="shared" si="737"/>
        <v>#N/A</v>
      </c>
      <c r="T1565" s="10" t="e">
        <f t="shared" si="738"/>
        <v>#N/A</v>
      </c>
      <c r="U1565" s="17" t="str">
        <f>IF(Audit!M330="","",VLOOKUP(Audit!M330,$W$26:$X$35,2,FALSE)) &amp; Audit!N330 &amp; IF(Audit!O330="","",IF(Audit!N330&lt;=1.4,VLOOKUP(Audit!O330,$W$38:X1610,2,FALSE),VLOOKUP(Audit!O330,$W$51:$X$61,2,FALSE))) &amp; IF(Audit!P330="","",VLOOKUP(Audit!P330,$Y$26:$Z$35,2,FALSE) &amp; Audit!Q330 &amp; IF(Audit!O330="","",IF(Audit!Q330&lt;=1.4,VLOOKUP(Audit!R330,$Y$38:$Z$48,2,FALSE),VLOOKUP(Audit!R330,$Y$51:$Z$61,2,FALSE))))</f>
        <v/>
      </c>
      <c r="V1565" s="21"/>
      <c r="AH1565" s="49">
        <f>Audit!A330</f>
        <v>0</v>
      </c>
      <c r="AI1565" s="50" t="e">
        <f>VLOOKUP(Audit!B330,$V$3:$AE$12,2,FALSE)&amp; IF(Audit!B330=10,Audit!V330,"")</f>
        <v>#N/A</v>
      </c>
      <c r="AJ1565" s="50" t="e">
        <f>VLOOKUP(Audit!B330,$V$13:$AE$22,2,FALSE)&amp; IF(Audit!B330=10,Audit!W330,"")</f>
        <v>#N/A</v>
      </c>
      <c r="AK1565" s="47" t="e">
        <f t="shared" si="739"/>
        <v>#N/A</v>
      </c>
      <c r="AL1565" s="50" t="e">
        <f>VLOOKUP(Audit!C330,$V$3:$AE$12,3,FALSE)&amp; IF(Audit!C330=10,Audit!V330,"")</f>
        <v>#N/A</v>
      </c>
      <c r="AM1565" s="50" t="e">
        <f>VLOOKUP(Audit!C330,$V$13:$AE$22,3,FALSE)&amp; IF(Audit!C330=10,Audit!W330,"")</f>
        <v>#N/A</v>
      </c>
      <c r="AN1565" s="47" t="e">
        <f t="shared" si="740"/>
        <v>#N/A</v>
      </c>
      <c r="AO1565" s="50" t="e">
        <f>VLOOKUP(Audit!D330,$V$3:$AE$12,4,FALSE) &amp;  Audit!T330 &amp; IF(Audit!D330=10,Audit!V330,"")</f>
        <v>#N/A</v>
      </c>
      <c r="AP1565" s="50" t="e">
        <f>VLOOKUP(Audit!D330,$V$13:$AE$22,4,FALSE)&amp; IF(Audit!D330=10,Audit!W330,"")</f>
        <v>#N/A</v>
      </c>
      <c r="AQ1565" s="47" t="e">
        <f t="shared" si="741"/>
        <v>#N/A</v>
      </c>
      <c r="AR1565" s="50" t="e">
        <f>VLOOKUP(Audit!E330,$V$3:$AE$12,5,FALSE)&amp; IF(Audit!E330=10,Audit!V330,"")</f>
        <v>#N/A</v>
      </c>
      <c r="AS1565" s="50" t="e">
        <f>VLOOKUP(Audit!E330,$V$13:$AE$22,5,FALSE)&amp; IF(Audit!E330=10,Audit!W330,"")</f>
        <v>#N/A</v>
      </c>
      <c r="AT1565" s="47" t="e">
        <f t="shared" si="742"/>
        <v>#N/A</v>
      </c>
      <c r="AU1565" s="50" t="e">
        <f>VLOOKUP(Audit!F330,$V$3:$AE$12,6,FALSE)&amp; IF(Audit!F330=10,Audit!V330,"")</f>
        <v>#N/A</v>
      </c>
      <c r="AV1565" s="50" t="e">
        <f>VLOOKUP(Audit!F330,$V$13:$AE$22,6,FALSE)&amp; IF(Audit!F330=10,Audit!W330,"")</f>
        <v>#N/A</v>
      </c>
      <c r="AW1565" s="47" t="e">
        <f t="shared" si="743"/>
        <v>#N/A</v>
      </c>
      <c r="AX1565" s="50" t="e">
        <f>VLOOKUP(Audit!G330,$V$3:$AE$12,7,FALSE)&amp; IF(Audit!G330=10,Audit!V330,"")</f>
        <v>#N/A</v>
      </c>
      <c r="AY1565" s="50" t="e">
        <f>VLOOKUP(Audit!G330,$V$13:$AE$22,7,FALSE) &amp; IF(Audit!G330=10,Audit!W330,"")</f>
        <v>#N/A</v>
      </c>
      <c r="AZ1565" s="47" t="e">
        <f t="shared" si="744"/>
        <v>#N/A</v>
      </c>
      <c r="BA1565" s="50" t="e">
        <f>VLOOKUP(Audit!H330,$V$3:$AE$12,8,FALSE)&amp; Audit!U330 &amp; IF(Audit!H330=10,Audit!V330,"")</f>
        <v>#N/A</v>
      </c>
      <c r="BB1565" s="50" t="e">
        <f>VLOOKUP(Audit!H330,$V$13:$AE$22,8,FALSE) &amp; IF(Audit!H330=10,Audit!W330,"")</f>
        <v>#N/A</v>
      </c>
      <c r="BC1565" s="47" t="e">
        <f t="shared" si="745"/>
        <v>#N/A</v>
      </c>
      <c r="BD1565" s="50" t="e">
        <f>VLOOKUP(Audit!I330,$V$3:$AE$12,9,FALSE)&amp; IF(Audit!I330=10,Audit!V330,"")</f>
        <v>#N/A</v>
      </c>
      <c r="BE1565" s="50" t="e">
        <f>VLOOKUP(Audit!I330,$V$13:$AE$22,9,FALSE) &amp; IF(Audit!I330=10,Audit!W330,"") &amp; IF(Audit!I330&lt;&gt;1,U1565,"")</f>
        <v>#N/A</v>
      </c>
      <c r="BF1565" s="47" t="e">
        <f t="shared" si="746"/>
        <v>#N/A</v>
      </c>
      <c r="BG1565" s="50" t="e">
        <f>VLOOKUP(Audit!J330,$V$3:$AE$12,10,FALSE) &amp; Audit!S330 &amp; IF(Audit!J330=10,Audit!V330,"")</f>
        <v>#N/A</v>
      </c>
      <c r="BH1565" s="50" t="e">
        <f>VLOOKUP(Audit!J330,$V$13:$AE$22,10,FALSE) &amp; IF(Audit!J330=10,Audit!W330,"") &amp; IF(Audit!J330&lt;&gt;1,U1565,"")</f>
        <v>#N/A</v>
      </c>
      <c r="BI1565" s="47" t="e">
        <f t="shared" si="747"/>
        <v>#N/A</v>
      </c>
      <c r="BJ1565" s="48" t="str">
        <f t="shared" si="748"/>
        <v/>
      </c>
      <c r="BK1565" s="48" t="str">
        <f t="shared" si="749"/>
        <v/>
      </c>
      <c r="BL1565" s="48" t="str">
        <f t="shared" si="750"/>
        <v/>
      </c>
      <c r="BM1565" s="48" t="str">
        <f t="shared" si="751"/>
        <v/>
      </c>
      <c r="BN1565" s="48" t="str">
        <f t="shared" si="752"/>
        <v/>
      </c>
      <c r="BO1565" s="48" t="str">
        <f t="shared" si="753"/>
        <v/>
      </c>
      <c r="BP1565" s="48" t="str">
        <f t="shared" si="754"/>
        <v/>
      </c>
      <c r="BQ1565" s="48" t="str">
        <f t="shared" si="755"/>
        <v/>
      </c>
      <c r="BR1565" s="48" t="str">
        <f t="shared" si="756"/>
        <v/>
      </c>
      <c r="BS1565" s="48" t="str">
        <f t="shared" si="757"/>
        <v/>
      </c>
      <c r="BT1565" s="48" t="str">
        <f t="shared" si="758"/>
        <v/>
      </c>
      <c r="BU1565" s="48" t="str">
        <f t="shared" si="759"/>
        <v/>
      </c>
    </row>
    <row r="1566" spans="1:73">
      <c r="A1566" s="10">
        <f>Audit!A331</f>
        <v>0</v>
      </c>
      <c r="B1566" s="10" t="e">
        <f t="shared" si="730"/>
        <v>#N/A</v>
      </c>
      <c r="C1566" s="17" t="e">
        <f>VLOOKUP(Audit!B331,$V$3:$AE$12,2,FALSE) &amp; VLOOKUP(Audit!B331,$V$13:$AE$22,2,FALSE)&amp; IF(Audit!B331=10,Audit!V331&amp;Audit!W331,"")</f>
        <v>#N/A</v>
      </c>
      <c r="D1566" s="17" t="e">
        <f>VLOOKUP(Audit!C331,$V$3:$AE$12,3,FALSE) &amp; VLOOKUP(Audit!C331,$V$13:$AE$22,3,FALSE) &amp;IF(Audit!C331=10,Audit!V331&amp;Audit!W331,"")</f>
        <v>#N/A</v>
      </c>
      <c r="E1566" s="17" t="e">
        <f>VLOOKUP(Audit!D331,$V$3:$AE$12,4,FALSE)&amp; Audit!T331 &amp; VLOOKUP(Audit!D331,$V$13:$AE$22,4,FALSE)&amp; IF(Audit!D331=10,Audit!V331&amp;Audit!W331,"")</f>
        <v>#N/A</v>
      </c>
      <c r="F1566" s="17" t="e">
        <f>VLOOKUP(Audit!E331,$V$3:$AE$12,5,FALSE) &amp; VLOOKUP(Audit!E331,$V$13:$AE$22,5,FALSE)&amp; IF(Audit!E331=10,Audit!V331&amp;Audit!W331,"")</f>
        <v>#N/A</v>
      </c>
      <c r="G1566" s="17" t="e">
        <f>VLOOKUP(Audit!F331,$V$3:$AE$12,6,FALSE) &amp; VLOOKUP(Audit!F331,$V$13:$AE$22,6,FALSE)&amp; IF(Audit!F331=10,Audit!V331&amp;Audit!W331,"")</f>
        <v>#N/A</v>
      </c>
      <c r="H1566" s="17" t="e">
        <f>VLOOKUP(Audit!G331,$V$3:$AE$12,7,FALSE) &amp; VLOOKUP(Audit!G331,$V$13:$AE$22,7,FALSE)&amp;IF(Audit!G331=10,Audit!V331&amp;Audit!W331,"")</f>
        <v>#N/A</v>
      </c>
      <c r="I1566" s="17" t="e">
        <f>VLOOKUP(Audit!H331,$V$3:$AE$12,8,FALSE) &amp; Audit!U331 &amp; VLOOKUP(Audit!H331,$V$13:$AE$22,8,FALSE)&amp;IF(Audit!H331=10,Audit!V331&amp;Audit!W331,"")</f>
        <v>#N/A</v>
      </c>
      <c r="J1566" s="17" t="e">
        <f>VLOOKUP(Audit!I331,$V$3:$AE$12,9,FALSE) &amp; VLOOKUP(Audit!I331,$V$13:$AE$22,9,FALSE) &amp; IF(Audit!I331=10,Audit!V331&amp;Audit!W331,"") &amp; IF(Audit!I331&lt;&gt;1,U1566,"")</f>
        <v>#N/A</v>
      </c>
      <c r="K1566" s="17" t="e">
        <f>VLOOKUP(Audit!J331,$V$3:$AE$12,10,FALSE) &amp; Audit!S331 &amp; VLOOKUP(Audit!J331,$V$13:$AE$22,10,FALSE) &amp; IF(Audit!J331=10,Audit!V331&amp;Audit!W331,"") &amp; IF(Audit!J331&lt;&gt;1,U1566,"")</f>
        <v>#N/A</v>
      </c>
      <c r="L1566" s="10">
        <f>Audit!K331</f>
        <v>0</v>
      </c>
      <c r="M1566" s="10" t="e">
        <f t="shared" si="731"/>
        <v>#N/A</v>
      </c>
      <c r="N1566" s="10" t="e">
        <f t="shared" si="732"/>
        <v>#N/A</v>
      </c>
      <c r="O1566" s="10" t="e">
        <f t="shared" si="733"/>
        <v>#N/A</v>
      </c>
      <c r="P1566" s="10" t="e">
        <f t="shared" si="734"/>
        <v>#N/A</v>
      </c>
      <c r="Q1566" s="10" t="e">
        <f t="shared" si="735"/>
        <v>#N/A</v>
      </c>
      <c r="R1566" s="10" t="e">
        <f t="shared" si="736"/>
        <v>#N/A</v>
      </c>
      <c r="S1566" s="10" t="e">
        <f t="shared" si="737"/>
        <v>#N/A</v>
      </c>
      <c r="T1566" s="10" t="e">
        <f t="shared" si="738"/>
        <v>#N/A</v>
      </c>
      <c r="U1566" s="17" t="str">
        <f>IF(Audit!M331="","",VLOOKUP(Audit!M331,$W$26:$X$35,2,FALSE)) &amp; Audit!N331 &amp; IF(Audit!O331="","",IF(Audit!N331&lt;=1.4,VLOOKUP(Audit!O331,$W$38:X1611,2,FALSE),VLOOKUP(Audit!O331,$W$51:$X$61,2,FALSE))) &amp; IF(Audit!P331="","",VLOOKUP(Audit!P331,$Y$26:$Z$35,2,FALSE) &amp; Audit!Q331 &amp; IF(Audit!O331="","",IF(Audit!Q331&lt;=1.4,VLOOKUP(Audit!R331,$Y$38:$Z$48,2,FALSE),VLOOKUP(Audit!R331,$Y$51:$Z$61,2,FALSE))))</f>
        <v/>
      </c>
      <c r="V1566" s="21"/>
      <c r="AH1566" s="49">
        <f>Audit!A331</f>
        <v>0</v>
      </c>
      <c r="AI1566" s="50" t="e">
        <f>VLOOKUP(Audit!B331,$V$3:$AE$12,2,FALSE)&amp; IF(Audit!B331=10,Audit!V331,"")</f>
        <v>#N/A</v>
      </c>
      <c r="AJ1566" s="50" t="e">
        <f>VLOOKUP(Audit!B331,$V$13:$AE$22,2,FALSE)&amp; IF(Audit!B331=10,Audit!W331,"")</f>
        <v>#N/A</v>
      </c>
      <c r="AK1566" s="47" t="e">
        <f t="shared" si="739"/>
        <v>#N/A</v>
      </c>
      <c r="AL1566" s="50" t="e">
        <f>VLOOKUP(Audit!C331,$V$3:$AE$12,3,FALSE)&amp; IF(Audit!C331=10,Audit!V331,"")</f>
        <v>#N/A</v>
      </c>
      <c r="AM1566" s="50" t="e">
        <f>VLOOKUP(Audit!C331,$V$13:$AE$22,3,FALSE)&amp; IF(Audit!C331=10,Audit!W331,"")</f>
        <v>#N/A</v>
      </c>
      <c r="AN1566" s="47" t="e">
        <f t="shared" si="740"/>
        <v>#N/A</v>
      </c>
      <c r="AO1566" s="50" t="e">
        <f>VLOOKUP(Audit!D331,$V$3:$AE$12,4,FALSE) &amp;  Audit!T331 &amp; IF(Audit!D331=10,Audit!V331,"")</f>
        <v>#N/A</v>
      </c>
      <c r="AP1566" s="50" t="e">
        <f>VLOOKUP(Audit!D331,$V$13:$AE$22,4,FALSE)&amp; IF(Audit!D331=10,Audit!W331,"")</f>
        <v>#N/A</v>
      </c>
      <c r="AQ1566" s="47" t="e">
        <f t="shared" si="741"/>
        <v>#N/A</v>
      </c>
      <c r="AR1566" s="50" t="e">
        <f>VLOOKUP(Audit!E331,$V$3:$AE$12,5,FALSE)&amp; IF(Audit!E331=10,Audit!V331,"")</f>
        <v>#N/A</v>
      </c>
      <c r="AS1566" s="50" t="e">
        <f>VLOOKUP(Audit!E331,$V$13:$AE$22,5,FALSE)&amp; IF(Audit!E331=10,Audit!W331,"")</f>
        <v>#N/A</v>
      </c>
      <c r="AT1566" s="47" t="e">
        <f t="shared" si="742"/>
        <v>#N/A</v>
      </c>
      <c r="AU1566" s="50" t="e">
        <f>VLOOKUP(Audit!F331,$V$3:$AE$12,6,FALSE)&amp; IF(Audit!F331=10,Audit!V331,"")</f>
        <v>#N/A</v>
      </c>
      <c r="AV1566" s="50" t="e">
        <f>VLOOKUP(Audit!F331,$V$13:$AE$22,6,FALSE)&amp; IF(Audit!F331=10,Audit!W331,"")</f>
        <v>#N/A</v>
      </c>
      <c r="AW1566" s="47" t="e">
        <f t="shared" si="743"/>
        <v>#N/A</v>
      </c>
      <c r="AX1566" s="50" t="e">
        <f>VLOOKUP(Audit!G331,$V$3:$AE$12,7,FALSE)&amp; IF(Audit!G331=10,Audit!V331,"")</f>
        <v>#N/A</v>
      </c>
      <c r="AY1566" s="50" t="e">
        <f>VLOOKUP(Audit!G331,$V$13:$AE$22,7,FALSE) &amp; IF(Audit!G331=10,Audit!W331,"")</f>
        <v>#N/A</v>
      </c>
      <c r="AZ1566" s="47" t="e">
        <f t="shared" si="744"/>
        <v>#N/A</v>
      </c>
      <c r="BA1566" s="50" t="e">
        <f>VLOOKUP(Audit!H331,$V$3:$AE$12,8,FALSE)&amp; Audit!U331 &amp; IF(Audit!H331=10,Audit!V331,"")</f>
        <v>#N/A</v>
      </c>
      <c r="BB1566" s="50" t="e">
        <f>VLOOKUP(Audit!H331,$V$13:$AE$22,8,FALSE) &amp; IF(Audit!H331=10,Audit!W331,"")</f>
        <v>#N/A</v>
      </c>
      <c r="BC1566" s="47" t="e">
        <f t="shared" si="745"/>
        <v>#N/A</v>
      </c>
      <c r="BD1566" s="50" t="e">
        <f>VLOOKUP(Audit!I331,$V$3:$AE$12,9,FALSE)&amp; IF(Audit!I331=10,Audit!V331,"")</f>
        <v>#N/A</v>
      </c>
      <c r="BE1566" s="50" t="e">
        <f>VLOOKUP(Audit!I331,$V$13:$AE$22,9,FALSE) &amp; IF(Audit!I331=10,Audit!W331,"") &amp; IF(Audit!I331&lt;&gt;1,U1566,"")</f>
        <v>#N/A</v>
      </c>
      <c r="BF1566" s="47" t="e">
        <f t="shared" si="746"/>
        <v>#N/A</v>
      </c>
      <c r="BG1566" s="50" t="e">
        <f>VLOOKUP(Audit!J331,$V$3:$AE$12,10,FALSE) &amp; Audit!S331 &amp; IF(Audit!J331=10,Audit!V331,"")</f>
        <v>#N/A</v>
      </c>
      <c r="BH1566" s="50" t="e">
        <f>VLOOKUP(Audit!J331,$V$13:$AE$22,10,FALSE) &amp; IF(Audit!J331=10,Audit!W331,"") &amp; IF(Audit!J331&lt;&gt;1,U1566,"")</f>
        <v>#N/A</v>
      </c>
      <c r="BI1566" s="47" t="e">
        <f t="shared" si="747"/>
        <v>#N/A</v>
      </c>
      <c r="BJ1566" s="48" t="str">
        <f t="shared" si="748"/>
        <v/>
      </c>
      <c r="BK1566" s="48" t="str">
        <f t="shared" si="749"/>
        <v/>
      </c>
      <c r="BL1566" s="48" t="str">
        <f t="shared" si="750"/>
        <v/>
      </c>
      <c r="BM1566" s="48" t="str">
        <f t="shared" si="751"/>
        <v/>
      </c>
      <c r="BN1566" s="48" t="str">
        <f t="shared" si="752"/>
        <v/>
      </c>
      <c r="BO1566" s="48" t="str">
        <f t="shared" si="753"/>
        <v/>
      </c>
      <c r="BP1566" s="48" t="str">
        <f t="shared" si="754"/>
        <v/>
      </c>
      <c r="BQ1566" s="48" t="str">
        <f t="shared" si="755"/>
        <v/>
      </c>
      <c r="BR1566" s="48" t="str">
        <f t="shared" si="756"/>
        <v/>
      </c>
      <c r="BS1566" s="48" t="str">
        <f t="shared" si="757"/>
        <v/>
      </c>
      <c r="BT1566" s="48" t="str">
        <f t="shared" si="758"/>
        <v/>
      </c>
      <c r="BU1566" s="48" t="str">
        <f t="shared" si="759"/>
        <v/>
      </c>
    </row>
    <row r="1567" spans="1:73">
      <c r="A1567" s="10">
        <f>Audit!A332</f>
        <v>0</v>
      </c>
      <c r="B1567" s="10" t="e">
        <f t="shared" si="730"/>
        <v>#N/A</v>
      </c>
      <c r="C1567" s="17" t="e">
        <f>VLOOKUP(Audit!B332,$V$3:$AE$12,2,FALSE) &amp; VLOOKUP(Audit!B332,$V$13:$AE$22,2,FALSE)&amp; IF(Audit!B332=10,Audit!V332&amp;Audit!W332,"")</f>
        <v>#N/A</v>
      </c>
      <c r="D1567" s="17" t="e">
        <f>VLOOKUP(Audit!C332,$V$3:$AE$12,3,FALSE) &amp; VLOOKUP(Audit!C332,$V$13:$AE$22,3,FALSE) &amp;IF(Audit!C332=10,Audit!V332&amp;Audit!W332,"")</f>
        <v>#N/A</v>
      </c>
      <c r="E1567" s="17" t="e">
        <f>VLOOKUP(Audit!D332,$V$3:$AE$12,4,FALSE)&amp; Audit!T332 &amp; VLOOKUP(Audit!D332,$V$13:$AE$22,4,FALSE)&amp; IF(Audit!D332=10,Audit!V332&amp;Audit!W332,"")</f>
        <v>#N/A</v>
      </c>
      <c r="F1567" s="17" t="e">
        <f>VLOOKUP(Audit!E332,$V$3:$AE$12,5,FALSE) &amp; VLOOKUP(Audit!E332,$V$13:$AE$22,5,FALSE)&amp; IF(Audit!E332=10,Audit!V332&amp;Audit!W332,"")</f>
        <v>#N/A</v>
      </c>
      <c r="G1567" s="17" t="e">
        <f>VLOOKUP(Audit!F332,$V$3:$AE$12,6,FALSE) &amp; VLOOKUP(Audit!F332,$V$13:$AE$22,6,FALSE)&amp; IF(Audit!F332=10,Audit!V332&amp;Audit!W332,"")</f>
        <v>#N/A</v>
      </c>
      <c r="H1567" s="17" t="e">
        <f>VLOOKUP(Audit!G332,$V$3:$AE$12,7,FALSE) &amp; VLOOKUP(Audit!G332,$V$13:$AE$22,7,FALSE)&amp;IF(Audit!G332=10,Audit!V332&amp;Audit!W332,"")</f>
        <v>#N/A</v>
      </c>
      <c r="I1567" s="17" t="e">
        <f>VLOOKUP(Audit!H332,$V$3:$AE$12,8,FALSE) &amp; Audit!U332 &amp; VLOOKUP(Audit!H332,$V$13:$AE$22,8,FALSE)&amp;IF(Audit!H332=10,Audit!V332&amp;Audit!W332,"")</f>
        <v>#N/A</v>
      </c>
      <c r="J1567" s="17" t="e">
        <f>VLOOKUP(Audit!I332,$V$3:$AE$12,9,FALSE) &amp; VLOOKUP(Audit!I332,$V$13:$AE$22,9,FALSE) &amp; IF(Audit!I332=10,Audit!V332&amp;Audit!W332,"") &amp; IF(Audit!I332&lt;&gt;1,U1567,"")</f>
        <v>#N/A</v>
      </c>
      <c r="K1567" s="17" t="e">
        <f>VLOOKUP(Audit!J332,$V$3:$AE$12,10,FALSE) &amp; Audit!S332 &amp; VLOOKUP(Audit!J332,$V$13:$AE$22,10,FALSE) &amp; IF(Audit!J332=10,Audit!V332&amp;Audit!W332,"") &amp; IF(Audit!J332&lt;&gt;1,U1567,"")</f>
        <v>#N/A</v>
      </c>
      <c r="L1567" s="10">
        <f>Audit!K332</f>
        <v>0</v>
      </c>
      <c r="M1567" s="10" t="e">
        <f t="shared" si="731"/>
        <v>#N/A</v>
      </c>
      <c r="N1567" s="10" t="e">
        <f t="shared" si="732"/>
        <v>#N/A</v>
      </c>
      <c r="O1567" s="10" t="e">
        <f t="shared" si="733"/>
        <v>#N/A</v>
      </c>
      <c r="P1567" s="10" t="e">
        <f t="shared" si="734"/>
        <v>#N/A</v>
      </c>
      <c r="Q1567" s="10" t="e">
        <f t="shared" si="735"/>
        <v>#N/A</v>
      </c>
      <c r="R1567" s="10" t="e">
        <f t="shared" si="736"/>
        <v>#N/A</v>
      </c>
      <c r="S1567" s="10" t="e">
        <f t="shared" si="737"/>
        <v>#N/A</v>
      </c>
      <c r="T1567" s="10" t="e">
        <f t="shared" si="738"/>
        <v>#N/A</v>
      </c>
      <c r="U1567" s="17" t="str">
        <f>IF(Audit!M332="","",VLOOKUP(Audit!M332,$W$26:$X$35,2,FALSE)) &amp; Audit!N332 &amp; IF(Audit!O332="","",IF(Audit!N332&lt;=1.4,VLOOKUP(Audit!O332,$W$38:X1612,2,FALSE),VLOOKUP(Audit!O332,$W$51:$X$61,2,FALSE))) &amp; IF(Audit!P332="","",VLOOKUP(Audit!P332,$Y$26:$Z$35,2,FALSE) &amp; Audit!Q332 &amp; IF(Audit!O332="","",IF(Audit!Q332&lt;=1.4,VLOOKUP(Audit!R332,$Y$38:$Z$48,2,FALSE),VLOOKUP(Audit!R332,$Y$51:$Z$61,2,FALSE))))</f>
        <v/>
      </c>
      <c r="V1567" s="21"/>
      <c r="AH1567" s="49">
        <f>Audit!A332</f>
        <v>0</v>
      </c>
      <c r="AI1567" s="50" t="e">
        <f>VLOOKUP(Audit!B332,$V$3:$AE$12,2,FALSE)&amp; IF(Audit!B332=10,Audit!V332,"")</f>
        <v>#N/A</v>
      </c>
      <c r="AJ1567" s="50" t="e">
        <f>VLOOKUP(Audit!B332,$V$13:$AE$22,2,FALSE)&amp; IF(Audit!B332=10,Audit!W332,"")</f>
        <v>#N/A</v>
      </c>
      <c r="AK1567" s="47" t="e">
        <f t="shared" si="739"/>
        <v>#N/A</v>
      </c>
      <c r="AL1567" s="50" t="e">
        <f>VLOOKUP(Audit!C332,$V$3:$AE$12,3,FALSE)&amp; IF(Audit!C332=10,Audit!V332,"")</f>
        <v>#N/A</v>
      </c>
      <c r="AM1567" s="50" t="e">
        <f>VLOOKUP(Audit!C332,$V$13:$AE$22,3,FALSE)&amp; IF(Audit!C332=10,Audit!W332,"")</f>
        <v>#N/A</v>
      </c>
      <c r="AN1567" s="47" t="e">
        <f t="shared" si="740"/>
        <v>#N/A</v>
      </c>
      <c r="AO1567" s="50" t="e">
        <f>VLOOKUP(Audit!D332,$V$3:$AE$12,4,FALSE) &amp;  Audit!T332 &amp; IF(Audit!D332=10,Audit!V332,"")</f>
        <v>#N/A</v>
      </c>
      <c r="AP1567" s="50" t="e">
        <f>VLOOKUP(Audit!D332,$V$13:$AE$22,4,FALSE)&amp; IF(Audit!D332=10,Audit!W332,"")</f>
        <v>#N/A</v>
      </c>
      <c r="AQ1567" s="47" t="e">
        <f t="shared" si="741"/>
        <v>#N/A</v>
      </c>
      <c r="AR1567" s="50" t="e">
        <f>VLOOKUP(Audit!E332,$V$3:$AE$12,5,FALSE)&amp; IF(Audit!E332=10,Audit!V332,"")</f>
        <v>#N/A</v>
      </c>
      <c r="AS1567" s="50" t="e">
        <f>VLOOKUP(Audit!E332,$V$13:$AE$22,5,FALSE)&amp; IF(Audit!E332=10,Audit!W332,"")</f>
        <v>#N/A</v>
      </c>
      <c r="AT1567" s="47" t="e">
        <f t="shared" si="742"/>
        <v>#N/A</v>
      </c>
      <c r="AU1567" s="50" t="e">
        <f>VLOOKUP(Audit!F332,$V$3:$AE$12,6,FALSE)&amp; IF(Audit!F332=10,Audit!V332,"")</f>
        <v>#N/A</v>
      </c>
      <c r="AV1567" s="50" t="e">
        <f>VLOOKUP(Audit!F332,$V$13:$AE$22,6,FALSE)&amp; IF(Audit!F332=10,Audit!W332,"")</f>
        <v>#N/A</v>
      </c>
      <c r="AW1567" s="47" t="e">
        <f t="shared" si="743"/>
        <v>#N/A</v>
      </c>
      <c r="AX1567" s="50" t="e">
        <f>VLOOKUP(Audit!G332,$V$3:$AE$12,7,FALSE)&amp; IF(Audit!G332=10,Audit!V332,"")</f>
        <v>#N/A</v>
      </c>
      <c r="AY1567" s="50" t="e">
        <f>VLOOKUP(Audit!G332,$V$13:$AE$22,7,FALSE) &amp; IF(Audit!G332=10,Audit!W332,"")</f>
        <v>#N/A</v>
      </c>
      <c r="AZ1567" s="47" t="e">
        <f t="shared" si="744"/>
        <v>#N/A</v>
      </c>
      <c r="BA1567" s="50" t="e">
        <f>VLOOKUP(Audit!H332,$V$3:$AE$12,8,FALSE)&amp; Audit!U332 &amp; IF(Audit!H332=10,Audit!V332,"")</f>
        <v>#N/A</v>
      </c>
      <c r="BB1567" s="50" t="e">
        <f>VLOOKUP(Audit!H332,$V$13:$AE$22,8,FALSE) &amp; IF(Audit!H332=10,Audit!W332,"")</f>
        <v>#N/A</v>
      </c>
      <c r="BC1567" s="47" t="e">
        <f t="shared" si="745"/>
        <v>#N/A</v>
      </c>
      <c r="BD1567" s="50" t="e">
        <f>VLOOKUP(Audit!I332,$V$3:$AE$12,9,FALSE)&amp; IF(Audit!I332=10,Audit!V332,"")</f>
        <v>#N/A</v>
      </c>
      <c r="BE1567" s="50" t="e">
        <f>VLOOKUP(Audit!I332,$V$13:$AE$22,9,FALSE) &amp; IF(Audit!I332=10,Audit!W332,"") &amp; IF(Audit!I332&lt;&gt;1,U1567,"")</f>
        <v>#N/A</v>
      </c>
      <c r="BF1567" s="47" t="e">
        <f t="shared" si="746"/>
        <v>#N/A</v>
      </c>
      <c r="BG1567" s="50" t="e">
        <f>VLOOKUP(Audit!J332,$V$3:$AE$12,10,FALSE) &amp; Audit!S332 &amp; IF(Audit!J332=10,Audit!V332,"")</f>
        <v>#N/A</v>
      </c>
      <c r="BH1567" s="50" t="e">
        <f>VLOOKUP(Audit!J332,$V$13:$AE$22,10,FALSE) &amp; IF(Audit!J332=10,Audit!W332,"") &amp; IF(Audit!J332&lt;&gt;1,U1567,"")</f>
        <v>#N/A</v>
      </c>
      <c r="BI1567" s="47" t="e">
        <f t="shared" si="747"/>
        <v>#N/A</v>
      </c>
      <c r="BJ1567" s="48" t="str">
        <f t="shared" si="748"/>
        <v/>
      </c>
      <c r="BK1567" s="48" t="str">
        <f t="shared" si="749"/>
        <v/>
      </c>
      <c r="BL1567" s="48" t="str">
        <f t="shared" si="750"/>
        <v/>
      </c>
      <c r="BM1567" s="48" t="str">
        <f t="shared" si="751"/>
        <v/>
      </c>
      <c r="BN1567" s="48" t="str">
        <f t="shared" si="752"/>
        <v/>
      </c>
      <c r="BO1567" s="48" t="str">
        <f t="shared" si="753"/>
        <v/>
      </c>
      <c r="BP1567" s="48" t="str">
        <f t="shared" si="754"/>
        <v/>
      </c>
      <c r="BQ1567" s="48" t="str">
        <f t="shared" si="755"/>
        <v/>
      </c>
      <c r="BR1567" s="48" t="str">
        <f t="shared" si="756"/>
        <v/>
      </c>
      <c r="BS1567" s="48" t="str">
        <f t="shared" si="757"/>
        <v/>
      </c>
      <c r="BT1567" s="48" t="str">
        <f t="shared" si="758"/>
        <v/>
      </c>
      <c r="BU1567" s="48" t="str">
        <f t="shared" si="759"/>
        <v/>
      </c>
    </row>
    <row r="1568" spans="1:73">
      <c r="A1568" s="10">
        <f>Audit!A333</f>
        <v>0</v>
      </c>
      <c r="B1568" s="10" t="e">
        <f t="shared" si="730"/>
        <v>#N/A</v>
      </c>
      <c r="C1568" s="17" t="e">
        <f>VLOOKUP(Audit!B333,$V$3:$AE$12,2,FALSE) &amp; VLOOKUP(Audit!B333,$V$13:$AE$22,2,FALSE)&amp; IF(Audit!B333=10,Audit!V333&amp;Audit!W333,"")</f>
        <v>#N/A</v>
      </c>
      <c r="D1568" s="17" t="e">
        <f>VLOOKUP(Audit!C333,$V$3:$AE$12,3,FALSE) &amp; VLOOKUP(Audit!C333,$V$13:$AE$22,3,FALSE) &amp;IF(Audit!C333=10,Audit!V333&amp;Audit!W333,"")</f>
        <v>#N/A</v>
      </c>
      <c r="E1568" s="17" t="e">
        <f>VLOOKUP(Audit!D333,$V$3:$AE$12,4,FALSE)&amp; Audit!T333 &amp; VLOOKUP(Audit!D333,$V$13:$AE$22,4,FALSE)&amp; IF(Audit!D333=10,Audit!V333&amp;Audit!W333,"")</f>
        <v>#N/A</v>
      </c>
      <c r="F1568" s="17" t="e">
        <f>VLOOKUP(Audit!E333,$V$3:$AE$12,5,FALSE) &amp; VLOOKUP(Audit!E333,$V$13:$AE$22,5,FALSE)&amp; IF(Audit!E333=10,Audit!V333&amp;Audit!W333,"")</f>
        <v>#N/A</v>
      </c>
      <c r="G1568" s="17" t="e">
        <f>VLOOKUP(Audit!F333,$V$3:$AE$12,6,FALSE) &amp; VLOOKUP(Audit!F333,$V$13:$AE$22,6,FALSE)&amp; IF(Audit!F333=10,Audit!V333&amp;Audit!W333,"")</f>
        <v>#N/A</v>
      </c>
      <c r="H1568" s="17" t="e">
        <f>VLOOKUP(Audit!G333,$V$3:$AE$12,7,FALSE) &amp; VLOOKUP(Audit!G333,$V$13:$AE$22,7,FALSE)&amp;IF(Audit!G333=10,Audit!V333&amp;Audit!W333,"")</f>
        <v>#N/A</v>
      </c>
      <c r="I1568" s="17" t="e">
        <f>VLOOKUP(Audit!H333,$V$3:$AE$12,8,FALSE) &amp; Audit!U333 &amp; VLOOKUP(Audit!H333,$V$13:$AE$22,8,FALSE)&amp;IF(Audit!H333=10,Audit!V333&amp;Audit!W333,"")</f>
        <v>#N/A</v>
      </c>
      <c r="J1568" s="17" t="e">
        <f>VLOOKUP(Audit!I333,$V$3:$AE$12,9,FALSE) &amp; VLOOKUP(Audit!I333,$V$13:$AE$22,9,FALSE) &amp; IF(Audit!I333=10,Audit!V333&amp;Audit!W333,"") &amp; IF(Audit!I333&lt;&gt;1,U1568,"")</f>
        <v>#N/A</v>
      </c>
      <c r="K1568" s="17" t="e">
        <f>VLOOKUP(Audit!J333,$V$3:$AE$12,10,FALSE) &amp; Audit!S333 &amp; VLOOKUP(Audit!J333,$V$13:$AE$22,10,FALSE) &amp; IF(Audit!J333=10,Audit!V333&amp;Audit!W333,"") &amp; IF(Audit!J333&lt;&gt;1,U1568,"")</f>
        <v>#N/A</v>
      </c>
      <c r="L1568" s="10">
        <f>Audit!K333</f>
        <v>0</v>
      </c>
      <c r="M1568" s="10" t="e">
        <f t="shared" si="731"/>
        <v>#N/A</v>
      </c>
      <c r="N1568" s="10" t="e">
        <f t="shared" si="732"/>
        <v>#N/A</v>
      </c>
      <c r="O1568" s="10" t="e">
        <f t="shared" si="733"/>
        <v>#N/A</v>
      </c>
      <c r="P1568" s="10" t="e">
        <f t="shared" si="734"/>
        <v>#N/A</v>
      </c>
      <c r="Q1568" s="10" t="e">
        <f t="shared" si="735"/>
        <v>#N/A</v>
      </c>
      <c r="R1568" s="10" t="e">
        <f t="shared" si="736"/>
        <v>#N/A</v>
      </c>
      <c r="S1568" s="10" t="e">
        <f t="shared" si="737"/>
        <v>#N/A</v>
      </c>
      <c r="T1568" s="10" t="e">
        <f t="shared" si="738"/>
        <v>#N/A</v>
      </c>
      <c r="U1568" s="17" t="str">
        <f>IF(Audit!M333="","",VLOOKUP(Audit!M333,$W$26:$X$35,2,FALSE)) &amp; Audit!N333 &amp; IF(Audit!O333="","",IF(Audit!N333&lt;=1.4,VLOOKUP(Audit!O333,$W$38:X1613,2,FALSE),VLOOKUP(Audit!O333,$W$51:$X$61,2,FALSE))) &amp; IF(Audit!P333="","",VLOOKUP(Audit!P333,$Y$26:$Z$35,2,FALSE) &amp; Audit!Q333 &amp; IF(Audit!O333="","",IF(Audit!Q333&lt;=1.4,VLOOKUP(Audit!R333,$Y$38:$Z$48,2,FALSE),VLOOKUP(Audit!R333,$Y$51:$Z$61,2,FALSE))))</f>
        <v/>
      </c>
      <c r="V1568" s="21"/>
      <c r="AH1568" s="49">
        <f>Audit!A333</f>
        <v>0</v>
      </c>
      <c r="AI1568" s="50" t="e">
        <f>VLOOKUP(Audit!B333,$V$3:$AE$12,2,FALSE)&amp; IF(Audit!B333=10,Audit!V333,"")</f>
        <v>#N/A</v>
      </c>
      <c r="AJ1568" s="50" t="e">
        <f>VLOOKUP(Audit!B333,$V$13:$AE$22,2,FALSE)&amp; IF(Audit!B333=10,Audit!W333,"")</f>
        <v>#N/A</v>
      </c>
      <c r="AK1568" s="47" t="e">
        <f t="shared" si="739"/>
        <v>#N/A</v>
      </c>
      <c r="AL1568" s="50" t="e">
        <f>VLOOKUP(Audit!C333,$V$3:$AE$12,3,FALSE)&amp; IF(Audit!C333=10,Audit!V333,"")</f>
        <v>#N/A</v>
      </c>
      <c r="AM1568" s="50" t="e">
        <f>VLOOKUP(Audit!C333,$V$13:$AE$22,3,FALSE)&amp; IF(Audit!C333=10,Audit!W333,"")</f>
        <v>#N/A</v>
      </c>
      <c r="AN1568" s="47" t="e">
        <f t="shared" si="740"/>
        <v>#N/A</v>
      </c>
      <c r="AO1568" s="50" t="e">
        <f>VLOOKUP(Audit!D333,$V$3:$AE$12,4,FALSE) &amp;  Audit!T333 &amp; IF(Audit!D333=10,Audit!V333,"")</f>
        <v>#N/A</v>
      </c>
      <c r="AP1568" s="50" t="e">
        <f>VLOOKUP(Audit!D333,$V$13:$AE$22,4,FALSE)&amp; IF(Audit!D333=10,Audit!W333,"")</f>
        <v>#N/A</v>
      </c>
      <c r="AQ1568" s="47" t="e">
        <f t="shared" si="741"/>
        <v>#N/A</v>
      </c>
      <c r="AR1568" s="50" t="e">
        <f>VLOOKUP(Audit!E333,$V$3:$AE$12,5,FALSE)&amp; IF(Audit!E333=10,Audit!V333,"")</f>
        <v>#N/A</v>
      </c>
      <c r="AS1568" s="50" t="e">
        <f>VLOOKUP(Audit!E333,$V$13:$AE$22,5,FALSE)&amp; IF(Audit!E333=10,Audit!W333,"")</f>
        <v>#N/A</v>
      </c>
      <c r="AT1568" s="47" t="e">
        <f t="shared" si="742"/>
        <v>#N/A</v>
      </c>
      <c r="AU1568" s="50" t="e">
        <f>VLOOKUP(Audit!F333,$V$3:$AE$12,6,FALSE)&amp; IF(Audit!F333=10,Audit!V333,"")</f>
        <v>#N/A</v>
      </c>
      <c r="AV1568" s="50" t="e">
        <f>VLOOKUP(Audit!F333,$V$13:$AE$22,6,FALSE)&amp; IF(Audit!F333=10,Audit!W333,"")</f>
        <v>#N/A</v>
      </c>
      <c r="AW1568" s="47" t="e">
        <f t="shared" si="743"/>
        <v>#N/A</v>
      </c>
      <c r="AX1568" s="50" t="e">
        <f>VLOOKUP(Audit!G333,$V$3:$AE$12,7,FALSE)&amp; IF(Audit!G333=10,Audit!V333,"")</f>
        <v>#N/A</v>
      </c>
      <c r="AY1568" s="50" t="e">
        <f>VLOOKUP(Audit!G333,$V$13:$AE$22,7,FALSE) &amp; IF(Audit!G333=10,Audit!W333,"")</f>
        <v>#N/A</v>
      </c>
      <c r="AZ1568" s="47" t="e">
        <f t="shared" si="744"/>
        <v>#N/A</v>
      </c>
      <c r="BA1568" s="50" t="e">
        <f>VLOOKUP(Audit!H333,$V$3:$AE$12,8,FALSE)&amp; Audit!U333 &amp; IF(Audit!H333=10,Audit!V333,"")</f>
        <v>#N/A</v>
      </c>
      <c r="BB1568" s="50" t="e">
        <f>VLOOKUP(Audit!H333,$V$13:$AE$22,8,FALSE) &amp; IF(Audit!H333=10,Audit!W333,"")</f>
        <v>#N/A</v>
      </c>
      <c r="BC1568" s="47" t="e">
        <f t="shared" si="745"/>
        <v>#N/A</v>
      </c>
      <c r="BD1568" s="50" t="e">
        <f>VLOOKUP(Audit!I333,$V$3:$AE$12,9,FALSE)&amp; IF(Audit!I333=10,Audit!V333,"")</f>
        <v>#N/A</v>
      </c>
      <c r="BE1568" s="50" t="e">
        <f>VLOOKUP(Audit!I333,$V$13:$AE$22,9,FALSE) &amp; IF(Audit!I333=10,Audit!W333,"") &amp; IF(Audit!I333&lt;&gt;1,U1568,"")</f>
        <v>#N/A</v>
      </c>
      <c r="BF1568" s="47" t="e">
        <f t="shared" si="746"/>
        <v>#N/A</v>
      </c>
      <c r="BG1568" s="50" t="e">
        <f>VLOOKUP(Audit!J333,$V$3:$AE$12,10,FALSE) &amp; Audit!S333 &amp; IF(Audit!J333=10,Audit!V333,"")</f>
        <v>#N/A</v>
      </c>
      <c r="BH1568" s="50" t="e">
        <f>VLOOKUP(Audit!J333,$V$13:$AE$22,10,FALSE) &amp; IF(Audit!J333=10,Audit!W333,"") &amp; IF(Audit!J333&lt;&gt;1,U1568,"")</f>
        <v>#N/A</v>
      </c>
      <c r="BI1568" s="47" t="e">
        <f t="shared" si="747"/>
        <v>#N/A</v>
      </c>
      <c r="BJ1568" s="48" t="str">
        <f t="shared" si="748"/>
        <v/>
      </c>
      <c r="BK1568" s="48" t="str">
        <f t="shared" si="749"/>
        <v/>
      </c>
      <c r="BL1568" s="48" t="str">
        <f t="shared" si="750"/>
        <v/>
      </c>
      <c r="BM1568" s="48" t="str">
        <f t="shared" si="751"/>
        <v/>
      </c>
      <c r="BN1568" s="48" t="str">
        <f t="shared" si="752"/>
        <v/>
      </c>
      <c r="BO1568" s="48" t="str">
        <f t="shared" si="753"/>
        <v/>
      </c>
      <c r="BP1568" s="48" t="str">
        <f t="shared" si="754"/>
        <v/>
      </c>
      <c r="BQ1568" s="48" t="str">
        <f t="shared" si="755"/>
        <v/>
      </c>
      <c r="BR1568" s="48" t="str">
        <f t="shared" si="756"/>
        <v/>
      </c>
      <c r="BS1568" s="48" t="str">
        <f t="shared" si="757"/>
        <v/>
      </c>
      <c r="BT1568" s="48" t="str">
        <f t="shared" si="758"/>
        <v/>
      </c>
      <c r="BU1568" s="48" t="str">
        <f t="shared" si="759"/>
        <v/>
      </c>
    </row>
    <row r="1569" spans="1:73">
      <c r="A1569" s="10">
        <f>Audit!A334</f>
        <v>0</v>
      </c>
      <c r="B1569" s="10" t="e">
        <f t="shared" si="730"/>
        <v>#N/A</v>
      </c>
      <c r="C1569" s="17" t="e">
        <f>VLOOKUP(Audit!B334,$V$3:$AE$12,2,FALSE) &amp; VLOOKUP(Audit!B334,$V$13:$AE$22,2,FALSE)&amp; IF(Audit!B334=10,Audit!V334&amp;Audit!W334,"")</f>
        <v>#N/A</v>
      </c>
      <c r="D1569" s="17" t="e">
        <f>VLOOKUP(Audit!C334,$V$3:$AE$12,3,FALSE) &amp; VLOOKUP(Audit!C334,$V$13:$AE$22,3,FALSE) &amp;IF(Audit!C334=10,Audit!V334&amp;Audit!W334,"")</f>
        <v>#N/A</v>
      </c>
      <c r="E1569" s="17" t="e">
        <f>VLOOKUP(Audit!D334,$V$3:$AE$12,4,FALSE)&amp; Audit!T334 &amp; VLOOKUP(Audit!D334,$V$13:$AE$22,4,FALSE)&amp; IF(Audit!D334=10,Audit!V334&amp;Audit!W334,"")</f>
        <v>#N/A</v>
      </c>
      <c r="F1569" s="17" t="e">
        <f>VLOOKUP(Audit!E334,$V$3:$AE$12,5,FALSE) &amp; VLOOKUP(Audit!E334,$V$13:$AE$22,5,FALSE)&amp; IF(Audit!E334=10,Audit!V334&amp;Audit!W334,"")</f>
        <v>#N/A</v>
      </c>
      <c r="G1569" s="17" t="e">
        <f>VLOOKUP(Audit!F334,$V$3:$AE$12,6,FALSE) &amp; VLOOKUP(Audit!F334,$V$13:$AE$22,6,FALSE)&amp; IF(Audit!F334=10,Audit!V334&amp;Audit!W334,"")</f>
        <v>#N/A</v>
      </c>
      <c r="H1569" s="17" t="e">
        <f>VLOOKUP(Audit!G334,$V$3:$AE$12,7,FALSE) &amp; VLOOKUP(Audit!G334,$V$13:$AE$22,7,FALSE)&amp;IF(Audit!G334=10,Audit!V334&amp;Audit!W334,"")</f>
        <v>#N/A</v>
      </c>
      <c r="I1569" s="17" t="e">
        <f>VLOOKUP(Audit!H334,$V$3:$AE$12,8,FALSE) &amp; Audit!U334 &amp; VLOOKUP(Audit!H334,$V$13:$AE$22,8,FALSE)&amp;IF(Audit!H334=10,Audit!V334&amp;Audit!W334,"")</f>
        <v>#N/A</v>
      </c>
      <c r="J1569" s="17" t="e">
        <f>VLOOKUP(Audit!I334,$V$3:$AE$12,9,FALSE) &amp; VLOOKUP(Audit!I334,$V$13:$AE$22,9,FALSE) &amp; IF(Audit!I334=10,Audit!V334&amp;Audit!W334,"") &amp; IF(Audit!I334&lt;&gt;1,U1569,"")</f>
        <v>#N/A</v>
      </c>
      <c r="K1569" s="17" t="e">
        <f>VLOOKUP(Audit!J334,$V$3:$AE$12,10,FALSE) &amp; Audit!S334 &amp; VLOOKUP(Audit!J334,$V$13:$AE$22,10,FALSE) &amp; IF(Audit!J334=10,Audit!V334&amp;Audit!W334,"") &amp; IF(Audit!J334&lt;&gt;1,U1569,"")</f>
        <v>#N/A</v>
      </c>
      <c r="L1569" s="10">
        <f>Audit!K334</f>
        <v>0</v>
      </c>
      <c r="M1569" s="10" t="e">
        <f t="shared" si="731"/>
        <v>#N/A</v>
      </c>
      <c r="N1569" s="10" t="e">
        <f t="shared" si="732"/>
        <v>#N/A</v>
      </c>
      <c r="O1569" s="10" t="e">
        <f t="shared" si="733"/>
        <v>#N/A</v>
      </c>
      <c r="P1569" s="10" t="e">
        <f t="shared" si="734"/>
        <v>#N/A</v>
      </c>
      <c r="Q1569" s="10" t="e">
        <f t="shared" si="735"/>
        <v>#N/A</v>
      </c>
      <c r="R1569" s="10" t="e">
        <f t="shared" si="736"/>
        <v>#N/A</v>
      </c>
      <c r="S1569" s="10" t="e">
        <f t="shared" si="737"/>
        <v>#N/A</v>
      </c>
      <c r="T1569" s="10" t="e">
        <f t="shared" si="738"/>
        <v>#N/A</v>
      </c>
      <c r="U1569" s="17" t="str">
        <f>IF(Audit!M334="","",VLOOKUP(Audit!M334,$W$26:$X$35,2,FALSE)) &amp; Audit!N334 &amp; IF(Audit!O334="","",IF(Audit!N334&lt;=1.4,VLOOKUP(Audit!O334,$W$38:X1614,2,FALSE),VLOOKUP(Audit!O334,$W$51:$X$61,2,FALSE))) &amp; IF(Audit!P334="","",VLOOKUP(Audit!P334,$Y$26:$Z$35,2,FALSE) &amp; Audit!Q334 &amp; IF(Audit!O334="","",IF(Audit!Q334&lt;=1.4,VLOOKUP(Audit!R334,$Y$38:$Z$48,2,FALSE),VLOOKUP(Audit!R334,$Y$51:$Z$61,2,FALSE))))</f>
        <v/>
      </c>
      <c r="V1569" s="21"/>
      <c r="AH1569" s="49">
        <f>Audit!A334</f>
        <v>0</v>
      </c>
      <c r="AI1569" s="50" t="e">
        <f>VLOOKUP(Audit!B334,$V$3:$AE$12,2,FALSE)&amp; IF(Audit!B334=10,Audit!V334,"")</f>
        <v>#N/A</v>
      </c>
      <c r="AJ1569" s="50" t="e">
        <f>VLOOKUP(Audit!B334,$V$13:$AE$22,2,FALSE)&amp; IF(Audit!B334=10,Audit!W334,"")</f>
        <v>#N/A</v>
      </c>
      <c r="AK1569" s="47" t="e">
        <f t="shared" si="739"/>
        <v>#N/A</v>
      </c>
      <c r="AL1569" s="50" t="e">
        <f>VLOOKUP(Audit!C334,$V$3:$AE$12,3,FALSE)&amp; IF(Audit!C334=10,Audit!V334,"")</f>
        <v>#N/A</v>
      </c>
      <c r="AM1569" s="50" t="e">
        <f>VLOOKUP(Audit!C334,$V$13:$AE$22,3,FALSE)&amp; IF(Audit!C334=10,Audit!W334,"")</f>
        <v>#N/A</v>
      </c>
      <c r="AN1569" s="47" t="e">
        <f t="shared" si="740"/>
        <v>#N/A</v>
      </c>
      <c r="AO1569" s="50" t="e">
        <f>VLOOKUP(Audit!D334,$V$3:$AE$12,4,FALSE) &amp;  Audit!T334 &amp; IF(Audit!D334=10,Audit!V334,"")</f>
        <v>#N/A</v>
      </c>
      <c r="AP1569" s="50" t="e">
        <f>VLOOKUP(Audit!D334,$V$13:$AE$22,4,FALSE)&amp; IF(Audit!D334=10,Audit!W334,"")</f>
        <v>#N/A</v>
      </c>
      <c r="AQ1569" s="47" t="e">
        <f t="shared" si="741"/>
        <v>#N/A</v>
      </c>
      <c r="AR1569" s="50" t="e">
        <f>VLOOKUP(Audit!E334,$V$3:$AE$12,5,FALSE)&amp; IF(Audit!E334=10,Audit!V334,"")</f>
        <v>#N/A</v>
      </c>
      <c r="AS1569" s="50" t="e">
        <f>VLOOKUP(Audit!E334,$V$13:$AE$22,5,FALSE)&amp; IF(Audit!E334=10,Audit!W334,"")</f>
        <v>#N/A</v>
      </c>
      <c r="AT1569" s="47" t="e">
        <f t="shared" si="742"/>
        <v>#N/A</v>
      </c>
      <c r="AU1569" s="50" t="e">
        <f>VLOOKUP(Audit!F334,$V$3:$AE$12,6,FALSE)&amp; IF(Audit!F334=10,Audit!V334,"")</f>
        <v>#N/A</v>
      </c>
      <c r="AV1569" s="50" t="e">
        <f>VLOOKUP(Audit!F334,$V$13:$AE$22,6,FALSE)&amp; IF(Audit!F334=10,Audit!W334,"")</f>
        <v>#N/A</v>
      </c>
      <c r="AW1569" s="47" t="e">
        <f t="shared" si="743"/>
        <v>#N/A</v>
      </c>
      <c r="AX1569" s="50" t="e">
        <f>VLOOKUP(Audit!G334,$V$3:$AE$12,7,FALSE)&amp; IF(Audit!G334=10,Audit!V334,"")</f>
        <v>#N/A</v>
      </c>
      <c r="AY1569" s="50" t="e">
        <f>VLOOKUP(Audit!G334,$V$13:$AE$22,7,FALSE) &amp; IF(Audit!G334=10,Audit!W334,"")</f>
        <v>#N/A</v>
      </c>
      <c r="AZ1569" s="47" t="e">
        <f t="shared" si="744"/>
        <v>#N/A</v>
      </c>
      <c r="BA1569" s="50" t="e">
        <f>VLOOKUP(Audit!H334,$V$3:$AE$12,8,FALSE)&amp; Audit!U334 &amp; IF(Audit!H334=10,Audit!V334,"")</f>
        <v>#N/A</v>
      </c>
      <c r="BB1569" s="50" t="e">
        <f>VLOOKUP(Audit!H334,$V$13:$AE$22,8,FALSE) &amp; IF(Audit!H334=10,Audit!W334,"")</f>
        <v>#N/A</v>
      </c>
      <c r="BC1569" s="47" t="e">
        <f t="shared" si="745"/>
        <v>#N/A</v>
      </c>
      <c r="BD1569" s="50" t="e">
        <f>VLOOKUP(Audit!I334,$V$3:$AE$12,9,FALSE)&amp; IF(Audit!I334=10,Audit!V334,"")</f>
        <v>#N/A</v>
      </c>
      <c r="BE1569" s="50" t="e">
        <f>VLOOKUP(Audit!I334,$V$13:$AE$22,9,FALSE) &amp; IF(Audit!I334=10,Audit!W334,"") &amp; IF(Audit!I334&lt;&gt;1,U1569,"")</f>
        <v>#N/A</v>
      </c>
      <c r="BF1569" s="47" t="e">
        <f t="shared" si="746"/>
        <v>#N/A</v>
      </c>
      <c r="BG1569" s="50" t="e">
        <f>VLOOKUP(Audit!J334,$V$3:$AE$12,10,FALSE) &amp; Audit!S334 &amp; IF(Audit!J334=10,Audit!V334,"")</f>
        <v>#N/A</v>
      </c>
      <c r="BH1569" s="50" t="e">
        <f>VLOOKUP(Audit!J334,$V$13:$AE$22,10,FALSE) &amp; IF(Audit!J334=10,Audit!W334,"") &amp; IF(Audit!J334&lt;&gt;1,U1569,"")</f>
        <v>#N/A</v>
      </c>
      <c r="BI1569" s="47" t="e">
        <f t="shared" si="747"/>
        <v>#N/A</v>
      </c>
      <c r="BJ1569" s="48" t="str">
        <f t="shared" si="748"/>
        <v/>
      </c>
      <c r="BK1569" s="48" t="str">
        <f t="shared" si="749"/>
        <v/>
      </c>
      <c r="BL1569" s="48" t="str">
        <f t="shared" si="750"/>
        <v/>
      </c>
      <c r="BM1569" s="48" t="str">
        <f t="shared" si="751"/>
        <v/>
      </c>
      <c r="BN1569" s="48" t="str">
        <f t="shared" si="752"/>
        <v/>
      </c>
      <c r="BO1569" s="48" t="str">
        <f t="shared" si="753"/>
        <v/>
      </c>
      <c r="BP1569" s="48" t="str">
        <f t="shared" si="754"/>
        <v/>
      </c>
      <c r="BQ1569" s="48" t="str">
        <f t="shared" si="755"/>
        <v/>
      </c>
      <c r="BR1569" s="48" t="str">
        <f t="shared" si="756"/>
        <v/>
      </c>
      <c r="BS1569" s="48" t="str">
        <f t="shared" si="757"/>
        <v/>
      </c>
      <c r="BT1569" s="48" t="str">
        <f t="shared" si="758"/>
        <v/>
      </c>
      <c r="BU1569" s="48" t="str">
        <f t="shared" si="759"/>
        <v/>
      </c>
    </row>
    <row r="1570" spans="1:73">
      <c r="A1570" s="10">
        <f>Audit!A335</f>
        <v>0</v>
      </c>
      <c r="B1570" s="10" t="e">
        <f t="shared" si="730"/>
        <v>#N/A</v>
      </c>
      <c r="C1570" s="17" t="e">
        <f>VLOOKUP(Audit!B335,$V$3:$AE$12,2,FALSE) &amp; VLOOKUP(Audit!B335,$V$13:$AE$22,2,FALSE)&amp; IF(Audit!B335=10,Audit!V335&amp;Audit!W335,"")</f>
        <v>#N/A</v>
      </c>
      <c r="D1570" s="17" t="e">
        <f>VLOOKUP(Audit!C335,$V$3:$AE$12,3,FALSE) &amp; VLOOKUP(Audit!C335,$V$13:$AE$22,3,FALSE) &amp;IF(Audit!C335=10,Audit!V335&amp;Audit!W335,"")</f>
        <v>#N/A</v>
      </c>
      <c r="E1570" s="17" t="e">
        <f>VLOOKUP(Audit!D335,$V$3:$AE$12,4,FALSE)&amp; Audit!T335 &amp; VLOOKUP(Audit!D335,$V$13:$AE$22,4,FALSE)&amp; IF(Audit!D335=10,Audit!V335&amp;Audit!W335,"")</f>
        <v>#N/A</v>
      </c>
      <c r="F1570" s="17" t="e">
        <f>VLOOKUP(Audit!E335,$V$3:$AE$12,5,FALSE) &amp; VLOOKUP(Audit!E335,$V$13:$AE$22,5,FALSE)&amp; IF(Audit!E335=10,Audit!V335&amp;Audit!W335,"")</f>
        <v>#N/A</v>
      </c>
      <c r="G1570" s="17" t="e">
        <f>VLOOKUP(Audit!F335,$V$3:$AE$12,6,FALSE) &amp; VLOOKUP(Audit!F335,$V$13:$AE$22,6,FALSE)&amp; IF(Audit!F335=10,Audit!V335&amp;Audit!W335,"")</f>
        <v>#N/A</v>
      </c>
      <c r="H1570" s="17" t="e">
        <f>VLOOKUP(Audit!G335,$V$3:$AE$12,7,FALSE) &amp; VLOOKUP(Audit!G335,$V$13:$AE$22,7,FALSE)&amp;IF(Audit!G335=10,Audit!V335&amp;Audit!W335,"")</f>
        <v>#N/A</v>
      </c>
      <c r="I1570" s="17" t="e">
        <f>VLOOKUP(Audit!H335,$V$3:$AE$12,8,FALSE) &amp; Audit!U335 &amp; VLOOKUP(Audit!H335,$V$13:$AE$22,8,FALSE)&amp;IF(Audit!H335=10,Audit!V335&amp;Audit!W335,"")</f>
        <v>#N/A</v>
      </c>
      <c r="J1570" s="17" t="e">
        <f>VLOOKUP(Audit!I335,$V$3:$AE$12,9,FALSE) &amp; VLOOKUP(Audit!I335,$V$13:$AE$22,9,FALSE) &amp; IF(Audit!I335=10,Audit!V335&amp;Audit!W335,"") &amp; IF(Audit!I335&lt;&gt;1,U1570,"")</f>
        <v>#N/A</v>
      </c>
      <c r="K1570" s="17" t="e">
        <f>VLOOKUP(Audit!J335,$V$3:$AE$12,10,FALSE) &amp; Audit!S335 &amp; VLOOKUP(Audit!J335,$V$13:$AE$22,10,FALSE) &amp; IF(Audit!J335=10,Audit!V335&amp;Audit!W335,"") &amp; IF(Audit!J335&lt;&gt;1,U1570,"")</f>
        <v>#N/A</v>
      </c>
      <c r="L1570" s="10">
        <f>Audit!K335</f>
        <v>0</v>
      </c>
      <c r="M1570" s="10" t="e">
        <f t="shared" si="731"/>
        <v>#N/A</v>
      </c>
      <c r="N1570" s="10" t="e">
        <f t="shared" si="732"/>
        <v>#N/A</v>
      </c>
      <c r="O1570" s="10" t="e">
        <f t="shared" si="733"/>
        <v>#N/A</v>
      </c>
      <c r="P1570" s="10" t="e">
        <f t="shared" si="734"/>
        <v>#N/A</v>
      </c>
      <c r="Q1570" s="10" t="e">
        <f t="shared" si="735"/>
        <v>#N/A</v>
      </c>
      <c r="R1570" s="10" t="e">
        <f t="shared" si="736"/>
        <v>#N/A</v>
      </c>
      <c r="S1570" s="10" t="e">
        <f t="shared" si="737"/>
        <v>#N/A</v>
      </c>
      <c r="T1570" s="10" t="e">
        <f t="shared" si="738"/>
        <v>#N/A</v>
      </c>
      <c r="U1570" s="17" t="str">
        <f>IF(Audit!M335="","",VLOOKUP(Audit!M335,$W$26:$X$35,2,FALSE)) &amp; Audit!N335 &amp; IF(Audit!O335="","",IF(Audit!N335&lt;=1.4,VLOOKUP(Audit!O335,$W$38:X1615,2,FALSE),VLOOKUP(Audit!O335,$W$51:$X$61,2,FALSE))) &amp; IF(Audit!P335="","",VLOOKUP(Audit!P335,$Y$26:$Z$35,2,FALSE) &amp; Audit!Q335 &amp; IF(Audit!O335="","",IF(Audit!Q335&lt;=1.4,VLOOKUP(Audit!R335,$Y$38:$Z$48,2,FALSE),VLOOKUP(Audit!R335,$Y$51:$Z$61,2,FALSE))))</f>
        <v/>
      </c>
      <c r="V1570" s="21"/>
      <c r="AH1570" s="49">
        <f>Audit!A335</f>
        <v>0</v>
      </c>
      <c r="AI1570" s="50" t="e">
        <f>VLOOKUP(Audit!B335,$V$3:$AE$12,2,FALSE)&amp; IF(Audit!B335=10,Audit!V335,"")</f>
        <v>#N/A</v>
      </c>
      <c r="AJ1570" s="50" t="e">
        <f>VLOOKUP(Audit!B335,$V$13:$AE$22,2,FALSE)&amp; IF(Audit!B335=10,Audit!W335,"")</f>
        <v>#N/A</v>
      </c>
      <c r="AK1570" s="47" t="e">
        <f t="shared" si="739"/>
        <v>#N/A</v>
      </c>
      <c r="AL1570" s="50" t="e">
        <f>VLOOKUP(Audit!C335,$V$3:$AE$12,3,FALSE)&amp; IF(Audit!C335=10,Audit!V335,"")</f>
        <v>#N/A</v>
      </c>
      <c r="AM1570" s="50" t="e">
        <f>VLOOKUP(Audit!C335,$V$13:$AE$22,3,FALSE)&amp; IF(Audit!C335=10,Audit!W335,"")</f>
        <v>#N/A</v>
      </c>
      <c r="AN1570" s="47" t="e">
        <f t="shared" si="740"/>
        <v>#N/A</v>
      </c>
      <c r="AO1570" s="50" t="e">
        <f>VLOOKUP(Audit!D335,$V$3:$AE$12,4,FALSE) &amp;  Audit!T335 &amp; IF(Audit!D335=10,Audit!V335,"")</f>
        <v>#N/A</v>
      </c>
      <c r="AP1570" s="50" t="e">
        <f>VLOOKUP(Audit!D335,$V$13:$AE$22,4,FALSE)&amp; IF(Audit!D335=10,Audit!W335,"")</f>
        <v>#N/A</v>
      </c>
      <c r="AQ1570" s="47" t="e">
        <f t="shared" si="741"/>
        <v>#N/A</v>
      </c>
      <c r="AR1570" s="50" t="e">
        <f>VLOOKUP(Audit!E335,$V$3:$AE$12,5,FALSE)&amp; IF(Audit!E335=10,Audit!V335,"")</f>
        <v>#N/A</v>
      </c>
      <c r="AS1570" s="50" t="e">
        <f>VLOOKUP(Audit!E335,$V$13:$AE$22,5,FALSE)&amp; IF(Audit!E335=10,Audit!W335,"")</f>
        <v>#N/A</v>
      </c>
      <c r="AT1570" s="47" t="e">
        <f t="shared" si="742"/>
        <v>#N/A</v>
      </c>
      <c r="AU1570" s="50" t="e">
        <f>VLOOKUP(Audit!F335,$V$3:$AE$12,6,FALSE)&amp; IF(Audit!F335=10,Audit!V335,"")</f>
        <v>#N/A</v>
      </c>
      <c r="AV1570" s="50" t="e">
        <f>VLOOKUP(Audit!F335,$V$13:$AE$22,6,FALSE)&amp; IF(Audit!F335=10,Audit!W335,"")</f>
        <v>#N/A</v>
      </c>
      <c r="AW1570" s="47" t="e">
        <f t="shared" si="743"/>
        <v>#N/A</v>
      </c>
      <c r="AX1570" s="50" t="e">
        <f>VLOOKUP(Audit!G335,$V$3:$AE$12,7,FALSE)&amp; IF(Audit!G335=10,Audit!V335,"")</f>
        <v>#N/A</v>
      </c>
      <c r="AY1570" s="50" t="e">
        <f>VLOOKUP(Audit!G335,$V$13:$AE$22,7,FALSE) &amp; IF(Audit!G335=10,Audit!W335,"")</f>
        <v>#N/A</v>
      </c>
      <c r="AZ1570" s="47" t="e">
        <f t="shared" si="744"/>
        <v>#N/A</v>
      </c>
      <c r="BA1570" s="50" t="e">
        <f>VLOOKUP(Audit!H335,$V$3:$AE$12,8,FALSE)&amp; Audit!U335 &amp; IF(Audit!H335=10,Audit!V335,"")</f>
        <v>#N/A</v>
      </c>
      <c r="BB1570" s="50" t="e">
        <f>VLOOKUP(Audit!H335,$V$13:$AE$22,8,FALSE) &amp; IF(Audit!H335=10,Audit!W335,"")</f>
        <v>#N/A</v>
      </c>
      <c r="BC1570" s="47" t="e">
        <f t="shared" si="745"/>
        <v>#N/A</v>
      </c>
      <c r="BD1570" s="50" t="e">
        <f>VLOOKUP(Audit!I335,$V$3:$AE$12,9,FALSE)&amp; IF(Audit!I335=10,Audit!V335,"")</f>
        <v>#N/A</v>
      </c>
      <c r="BE1570" s="50" t="e">
        <f>VLOOKUP(Audit!I335,$V$13:$AE$22,9,FALSE) &amp; IF(Audit!I335=10,Audit!W335,"") &amp; IF(Audit!I335&lt;&gt;1,U1570,"")</f>
        <v>#N/A</v>
      </c>
      <c r="BF1570" s="47" t="e">
        <f t="shared" si="746"/>
        <v>#N/A</v>
      </c>
      <c r="BG1570" s="50" t="e">
        <f>VLOOKUP(Audit!J335,$V$3:$AE$12,10,FALSE) &amp; Audit!S335 &amp; IF(Audit!J335=10,Audit!V335,"")</f>
        <v>#N/A</v>
      </c>
      <c r="BH1570" s="50" t="e">
        <f>VLOOKUP(Audit!J335,$V$13:$AE$22,10,FALSE) &amp; IF(Audit!J335=10,Audit!W335,"") &amp; IF(Audit!J335&lt;&gt;1,U1570,"")</f>
        <v>#N/A</v>
      </c>
      <c r="BI1570" s="47" t="e">
        <f t="shared" si="747"/>
        <v>#N/A</v>
      </c>
      <c r="BJ1570" s="48" t="str">
        <f t="shared" si="748"/>
        <v/>
      </c>
      <c r="BK1570" s="48" t="str">
        <f t="shared" si="749"/>
        <v/>
      </c>
      <c r="BL1570" s="48" t="str">
        <f t="shared" si="750"/>
        <v/>
      </c>
      <c r="BM1570" s="48" t="str">
        <f t="shared" si="751"/>
        <v/>
      </c>
      <c r="BN1570" s="48" t="str">
        <f t="shared" si="752"/>
        <v/>
      </c>
      <c r="BO1570" s="48" t="str">
        <f t="shared" si="753"/>
        <v/>
      </c>
      <c r="BP1570" s="48" t="str">
        <f t="shared" si="754"/>
        <v/>
      </c>
      <c r="BQ1570" s="48" t="str">
        <f t="shared" si="755"/>
        <v/>
      </c>
      <c r="BR1570" s="48" t="str">
        <f t="shared" si="756"/>
        <v/>
      </c>
      <c r="BS1570" s="48" t="str">
        <f t="shared" si="757"/>
        <v/>
      </c>
      <c r="BT1570" s="48" t="str">
        <f t="shared" si="758"/>
        <v/>
      </c>
      <c r="BU1570" s="48" t="str">
        <f t="shared" si="759"/>
        <v/>
      </c>
    </row>
    <row r="1571" spans="1:73">
      <c r="A1571" s="10">
        <f>Audit!A336</f>
        <v>0</v>
      </c>
      <c r="B1571" s="10" t="e">
        <f t="shared" si="730"/>
        <v>#N/A</v>
      </c>
      <c r="C1571" s="17" t="e">
        <f>VLOOKUP(Audit!B336,$V$3:$AE$12,2,FALSE) &amp; VLOOKUP(Audit!B336,$V$13:$AE$22,2,FALSE)&amp; IF(Audit!B336=10,Audit!V336&amp;Audit!W336,"")</f>
        <v>#N/A</v>
      </c>
      <c r="D1571" s="17" t="e">
        <f>VLOOKUP(Audit!C336,$V$3:$AE$12,3,FALSE) &amp; VLOOKUP(Audit!C336,$V$13:$AE$22,3,FALSE) &amp;IF(Audit!C336=10,Audit!V336&amp;Audit!W336,"")</f>
        <v>#N/A</v>
      </c>
      <c r="E1571" s="17" t="e">
        <f>VLOOKUP(Audit!D336,$V$3:$AE$12,4,FALSE)&amp; Audit!T336 &amp; VLOOKUP(Audit!D336,$V$13:$AE$22,4,FALSE)&amp; IF(Audit!D336=10,Audit!V336&amp;Audit!W336,"")</f>
        <v>#N/A</v>
      </c>
      <c r="F1571" s="17" t="e">
        <f>VLOOKUP(Audit!E336,$V$3:$AE$12,5,FALSE) &amp; VLOOKUP(Audit!E336,$V$13:$AE$22,5,FALSE)&amp; IF(Audit!E336=10,Audit!V336&amp;Audit!W336,"")</f>
        <v>#N/A</v>
      </c>
      <c r="G1571" s="17" t="e">
        <f>VLOOKUP(Audit!F336,$V$3:$AE$12,6,FALSE) &amp; VLOOKUP(Audit!F336,$V$13:$AE$22,6,FALSE)&amp; IF(Audit!F336=10,Audit!V336&amp;Audit!W336,"")</f>
        <v>#N/A</v>
      </c>
      <c r="H1571" s="17" t="e">
        <f>VLOOKUP(Audit!G336,$V$3:$AE$12,7,FALSE) &amp; VLOOKUP(Audit!G336,$V$13:$AE$22,7,FALSE)&amp;IF(Audit!G336=10,Audit!V336&amp;Audit!W336,"")</f>
        <v>#N/A</v>
      </c>
      <c r="I1571" s="17" t="e">
        <f>VLOOKUP(Audit!H336,$V$3:$AE$12,8,FALSE) &amp; Audit!U336 &amp; VLOOKUP(Audit!H336,$V$13:$AE$22,8,FALSE)&amp;IF(Audit!H336=10,Audit!V336&amp;Audit!W336,"")</f>
        <v>#N/A</v>
      </c>
      <c r="J1571" s="17" t="e">
        <f>VLOOKUP(Audit!I336,$V$3:$AE$12,9,FALSE) &amp; VLOOKUP(Audit!I336,$V$13:$AE$22,9,FALSE) &amp; IF(Audit!I336=10,Audit!V336&amp;Audit!W336,"") &amp; IF(Audit!I336&lt;&gt;1,U1571,"")</f>
        <v>#N/A</v>
      </c>
      <c r="K1571" s="17" t="e">
        <f>VLOOKUP(Audit!J336,$V$3:$AE$12,10,FALSE) &amp; Audit!S336 &amp; VLOOKUP(Audit!J336,$V$13:$AE$22,10,FALSE) &amp; IF(Audit!J336=10,Audit!V336&amp;Audit!W336,"") &amp; IF(Audit!J336&lt;&gt;1,U1571,"")</f>
        <v>#N/A</v>
      </c>
      <c r="L1571" s="10">
        <f>Audit!K336</f>
        <v>0</v>
      </c>
      <c r="M1571" s="10" t="e">
        <f t="shared" si="731"/>
        <v>#N/A</v>
      </c>
      <c r="N1571" s="10" t="e">
        <f t="shared" si="732"/>
        <v>#N/A</v>
      </c>
      <c r="O1571" s="10" t="e">
        <f t="shared" si="733"/>
        <v>#N/A</v>
      </c>
      <c r="P1571" s="10" t="e">
        <f t="shared" si="734"/>
        <v>#N/A</v>
      </c>
      <c r="Q1571" s="10" t="e">
        <f t="shared" si="735"/>
        <v>#N/A</v>
      </c>
      <c r="R1571" s="10" t="e">
        <f t="shared" si="736"/>
        <v>#N/A</v>
      </c>
      <c r="S1571" s="10" t="e">
        <f t="shared" si="737"/>
        <v>#N/A</v>
      </c>
      <c r="T1571" s="10" t="e">
        <f t="shared" si="738"/>
        <v>#N/A</v>
      </c>
      <c r="U1571" s="17" t="str">
        <f>IF(Audit!M336="","",VLOOKUP(Audit!M336,$W$26:$X$35,2,FALSE)) &amp; Audit!N336 &amp; IF(Audit!O336="","",IF(Audit!N336&lt;=1.4,VLOOKUP(Audit!O336,$W$38:X1616,2,FALSE),VLOOKUP(Audit!O336,$W$51:$X$61,2,FALSE))) &amp; IF(Audit!P336="","",VLOOKUP(Audit!P336,$Y$26:$Z$35,2,FALSE) &amp; Audit!Q336 &amp; IF(Audit!O336="","",IF(Audit!Q336&lt;=1.4,VLOOKUP(Audit!R336,$Y$38:$Z$48,2,FALSE),VLOOKUP(Audit!R336,$Y$51:$Z$61,2,FALSE))))</f>
        <v/>
      </c>
      <c r="V1571" s="21"/>
      <c r="AH1571" s="49">
        <f>Audit!A336</f>
        <v>0</v>
      </c>
      <c r="AI1571" s="50" t="e">
        <f>VLOOKUP(Audit!B336,$V$3:$AE$12,2,FALSE)&amp; IF(Audit!B336=10,Audit!V336,"")</f>
        <v>#N/A</v>
      </c>
      <c r="AJ1571" s="50" t="e">
        <f>VLOOKUP(Audit!B336,$V$13:$AE$22,2,FALSE)&amp; IF(Audit!B336=10,Audit!W336,"")</f>
        <v>#N/A</v>
      </c>
      <c r="AK1571" s="47" t="e">
        <f t="shared" si="739"/>
        <v>#N/A</v>
      </c>
      <c r="AL1571" s="50" t="e">
        <f>VLOOKUP(Audit!C336,$V$3:$AE$12,3,FALSE)&amp; IF(Audit!C336=10,Audit!V336,"")</f>
        <v>#N/A</v>
      </c>
      <c r="AM1571" s="50" t="e">
        <f>VLOOKUP(Audit!C336,$V$13:$AE$22,3,FALSE)&amp; IF(Audit!C336=10,Audit!W336,"")</f>
        <v>#N/A</v>
      </c>
      <c r="AN1571" s="47" t="e">
        <f t="shared" si="740"/>
        <v>#N/A</v>
      </c>
      <c r="AO1571" s="50" t="e">
        <f>VLOOKUP(Audit!D336,$V$3:$AE$12,4,FALSE) &amp;  Audit!T336 &amp; IF(Audit!D336=10,Audit!V336,"")</f>
        <v>#N/A</v>
      </c>
      <c r="AP1571" s="50" t="e">
        <f>VLOOKUP(Audit!D336,$V$13:$AE$22,4,FALSE)&amp; IF(Audit!D336=10,Audit!W336,"")</f>
        <v>#N/A</v>
      </c>
      <c r="AQ1571" s="47" t="e">
        <f t="shared" si="741"/>
        <v>#N/A</v>
      </c>
      <c r="AR1571" s="50" t="e">
        <f>VLOOKUP(Audit!E336,$V$3:$AE$12,5,FALSE)&amp; IF(Audit!E336=10,Audit!V336,"")</f>
        <v>#N/A</v>
      </c>
      <c r="AS1571" s="50" t="e">
        <f>VLOOKUP(Audit!E336,$V$13:$AE$22,5,FALSE)&amp; IF(Audit!E336=10,Audit!W336,"")</f>
        <v>#N/A</v>
      </c>
      <c r="AT1571" s="47" t="e">
        <f t="shared" si="742"/>
        <v>#N/A</v>
      </c>
      <c r="AU1571" s="50" t="e">
        <f>VLOOKUP(Audit!F336,$V$3:$AE$12,6,FALSE)&amp; IF(Audit!F336=10,Audit!V336,"")</f>
        <v>#N/A</v>
      </c>
      <c r="AV1571" s="50" t="e">
        <f>VLOOKUP(Audit!F336,$V$13:$AE$22,6,FALSE)&amp; IF(Audit!F336=10,Audit!W336,"")</f>
        <v>#N/A</v>
      </c>
      <c r="AW1571" s="47" t="e">
        <f t="shared" si="743"/>
        <v>#N/A</v>
      </c>
      <c r="AX1571" s="50" t="e">
        <f>VLOOKUP(Audit!G336,$V$3:$AE$12,7,FALSE)&amp; IF(Audit!G336=10,Audit!V336,"")</f>
        <v>#N/A</v>
      </c>
      <c r="AY1571" s="50" t="e">
        <f>VLOOKUP(Audit!G336,$V$13:$AE$22,7,FALSE) &amp; IF(Audit!G336=10,Audit!W336,"")</f>
        <v>#N/A</v>
      </c>
      <c r="AZ1571" s="47" t="e">
        <f t="shared" si="744"/>
        <v>#N/A</v>
      </c>
      <c r="BA1571" s="50" t="e">
        <f>VLOOKUP(Audit!H336,$V$3:$AE$12,8,FALSE)&amp; Audit!U336 &amp; IF(Audit!H336=10,Audit!V336,"")</f>
        <v>#N/A</v>
      </c>
      <c r="BB1571" s="50" t="e">
        <f>VLOOKUP(Audit!H336,$V$13:$AE$22,8,FALSE) &amp; IF(Audit!H336=10,Audit!W336,"")</f>
        <v>#N/A</v>
      </c>
      <c r="BC1571" s="47" t="e">
        <f t="shared" si="745"/>
        <v>#N/A</v>
      </c>
      <c r="BD1571" s="50" t="e">
        <f>VLOOKUP(Audit!I336,$V$3:$AE$12,9,FALSE)&amp; IF(Audit!I336=10,Audit!V336,"")</f>
        <v>#N/A</v>
      </c>
      <c r="BE1571" s="50" t="e">
        <f>VLOOKUP(Audit!I336,$V$13:$AE$22,9,FALSE) &amp; IF(Audit!I336=10,Audit!W336,"") &amp; IF(Audit!I336&lt;&gt;1,U1571,"")</f>
        <v>#N/A</v>
      </c>
      <c r="BF1571" s="47" t="e">
        <f t="shared" si="746"/>
        <v>#N/A</v>
      </c>
      <c r="BG1571" s="50" t="e">
        <f>VLOOKUP(Audit!J336,$V$3:$AE$12,10,FALSE) &amp; Audit!S336 &amp; IF(Audit!J336=10,Audit!V336,"")</f>
        <v>#N/A</v>
      </c>
      <c r="BH1571" s="50" t="e">
        <f>VLOOKUP(Audit!J336,$V$13:$AE$22,10,FALSE) &amp; IF(Audit!J336=10,Audit!W336,"") &amp; IF(Audit!J336&lt;&gt;1,U1571,"")</f>
        <v>#N/A</v>
      </c>
      <c r="BI1571" s="47" t="e">
        <f t="shared" si="747"/>
        <v>#N/A</v>
      </c>
      <c r="BJ1571" s="48" t="str">
        <f t="shared" si="748"/>
        <v/>
      </c>
      <c r="BK1571" s="48" t="str">
        <f t="shared" si="749"/>
        <v/>
      </c>
      <c r="BL1571" s="48" t="str">
        <f t="shared" si="750"/>
        <v/>
      </c>
      <c r="BM1571" s="48" t="str">
        <f t="shared" si="751"/>
        <v/>
      </c>
      <c r="BN1571" s="48" t="str">
        <f t="shared" si="752"/>
        <v/>
      </c>
      <c r="BO1571" s="48" t="str">
        <f t="shared" si="753"/>
        <v/>
      </c>
      <c r="BP1571" s="48" t="str">
        <f t="shared" si="754"/>
        <v/>
      </c>
      <c r="BQ1571" s="48" t="str">
        <f t="shared" si="755"/>
        <v/>
      </c>
      <c r="BR1571" s="48" t="str">
        <f t="shared" si="756"/>
        <v/>
      </c>
      <c r="BS1571" s="48" t="str">
        <f t="shared" si="757"/>
        <v/>
      </c>
      <c r="BT1571" s="48" t="str">
        <f t="shared" si="758"/>
        <v/>
      </c>
      <c r="BU1571" s="48" t="str">
        <f t="shared" si="759"/>
        <v/>
      </c>
    </row>
    <row r="1572" spans="1:73">
      <c r="A1572" s="10">
        <f>Audit!A337</f>
        <v>0</v>
      </c>
      <c r="B1572" s="10" t="e">
        <f t="shared" si="730"/>
        <v>#N/A</v>
      </c>
      <c r="C1572" s="17" t="e">
        <f>VLOOKUP(Audit!B337,$V$3:$AE$12,2,FALSE) &amp; VLOOKUP(Audit!B337,$V$13:$AE$22,2,FALSE)&amp; IF(Audit!B337=10,Audit!V337&amp;Audit!W337,"")</f>
        <v>#N/A</v>
      </c>
      <c r="D1572" s="17" t="e">
        <f>VLOOKUP(Audit!C337,$V$3:$AE$12,3,FALSE) &amp; VLOOKUP(Audit!C337,$V$13:$AE$22,3,FALSE) &amp;IF(Audit!C337=10,Audit!V337&amp;Audit!W337,"")</f>
        <v>#N/A</v>
      </c>
      <c r="E1572" s="17" t="e">
        <f>VLOOKUP(Audit!D337,$V$3:$AE$12,4,FALSE)&amp; Audit!T337 &amp; VLOOKUP(Audit!D337,$V$13:$AE$22,4,FALSE)&amp; IF(Audit!D337=10,Audit!V337&amp;Audit!W337,"")</f>
        <v>#N/A</v>
      </c>
      <c r="F1572" s="17" t="e">
        <f>VLOOKUP(Audit!E337,$V$3:$AE$12,5,FALSE) &amp; VLOOKUP(Audit!E337,$V$13:$AE$22,5,FALSE)&amp; IF(Audit!E337=10,Audit!V337&amp;Audit!W337,"")</f>
        <v>#N/A</v>
      </c>
      <c r="G1572" s="17" t="e">
        <f>VLOOKUP(Audit!F337,$V$3:$AE$12,6,FALSE) &amp; VLOOKUP(Audit!F337,$V$13:$AE$22,6,FALSE)&amp; IF(Audit!F337=10,Audit!V337&amp;Audit!W337,"")</f>
        <v>#N/A</v>
      </c>
      <c r="H1572" s="17" t="e">
        <f>VLOOKUP(Audit!G337,$V$3:$AE$12,7,FALSE) &amp; VLOOKUP(Audit!G337,$V$13:$AE$22,7,FALSE)&amp;IF(Audit!G337=10,Audit!V337&amp;Audit!W337,"")</f>
        <v>#N/A</v>
      </c>
      <c r="I1572" s="17" t="e">
        <f>VLOOKUP(Audit!H337,$V$3:$AE$12,8,FALSE) &amp; Audit!U337 &amp; VLOOKUP(Audit!H337,$V$13:$AE$22,8,FALSE)&amp;IF(Audit!H337=10,Audit!V337&amp;Audit!W337,"")</f>
        <v>#N/A</v>
      </c>
      <c r="J1572" s="17" t="e">
        <f>VLOOKUP(Audit!I337,$V$3:$AE$12,9,FALSE) &amp; VLOOKUP(Audit!I337,$V$13:$AE$22,9,FALSE) &amp; IF(Audit!I337=10,Audit!V337&amp;Audit!W337,"") &amp; IF(Audit!I337&lt;&gt;1,U1572,"")</f>
        <v>#N/A</v>
      </c>
      <c r="K1572" s="17" t="e">
        <f>VLOOKUP(Audit!J337,$V$3:$AE$12,10,FALSE) &amp; Audit!S337 &amp; VLOOKUP(Audit!J337,$V$13:$AE$22,10,FALSE) &amp; IF(Audit!J337=10,Audit!V337&amp;Audit!W337,"") &amp; IF(Audit!J337&lt;&gt;1,U1572,"")</f>
        <v>#N/A</v>
      </c>
      <c r="L1572" s="10">
        <f>Audit!K337</f>
        <v>0</v>
      </c>
      <c r="M1572" s="10" t="e">
        <f t="shared" si="731"/>
        <v>#N/A</v>
      </c>
      <c r="N1572" s="10" t="e">
        <f t="shared" si="732"/>
        <v>#N/A</v>
      </c>
      <c r="O1572" s="10" t="e">
        <f t="shared" si="733"/>
        <v>#N/A</v>
      </c>
      <c r="P1572" s="10" t="e">
        <f t="shared" si="734"/>
        <v>#N/A</v>
      </c>
      <c r="Q1572" s="10" t="e">
        <f t="shared" si="735"/>
        <v>#N/A</v>
      </c>
      <c r="R1572" s="10" t="e">
        <f t="shared" si="736"/>
        <v>#N/A</v>
      </c>
      <c r="S1572" s="10" t="e">
        <f t="shared" si="737"/>
        <v>#N/A</v>
      </c>
      <c r="T1572" s="10" t="e">
        <f t="shared" si="738"/>
        <v>#N/A</v>
      </c>
      <c r="U1572" s="17" t="str">
        <f>IF(Audit!M337="","",VLOOKUP(Audit!M337,$W$26:$X$35,2,FALSE)) &amp; Audit!N337 &amp; IF(Audit!O337="","",IF(Audit!N337&lt;=1.4,VLOOKUP(Audit!O337,$W$38:X1617,2,FALSE),VLOOKUP(Audit!O337,$W$51:$X$61,2,FALSE))) &amp; IF(Audit!P337="","",VLOOKUP(Audit!P337,$Y$26:$Z$35,2,FALSE) &amp; Audit!Q337 &amp; IF(Audit!O337="","",IF(Audit!Q337&lt;=1.4,VLOOKUP(Audit!R337,$Y$38:$Z$48,2,FALSE),VLOOKUP(Audit!R337,$Y$51:$Z$61,2,FALSE))))</f>
        <v/>
      </c>
      <c r="V1572" s="21"/>
      <c r="AH1572" s="49">
        <f>Audit!A337</f>
        <v>0</v>
      </c>
      <c r="AI1572" s="50" t="e">
        <f>VLOOKUP(Audit!B337,$V$3:$AE$12,2,FALSE)&amp; IF(Audit!B337=10,Audit!V337,"")</f>
        <v>#N/A</v>
      </c>
      <c r="AJ1572" s="50" t="e">
        <f>VLOOKUP(Audit!B337,$V$13:$AE$22,2,FALSE)&amp; IF(Audit!B337=10,Audit!W337,"")</f>
        <v>#N/A</v>
      </c>
      <c r="AK1572" s="47" t="e">
        <f t="shared" si="739"/>
        <v>#N/A</v>
      </c>
      <c r="AL1572" s="50" t="e">
        <f>VLOOKUP(Audit!C337,$V$3:$AE$12,3,FALSE)&amp; IF(Audit!C337=10,Audit!V337,"")</f>
        <v>#N/A</v>
      </c>
      <c r="AM1572" s="50" t="e">
        <f>VLOOKUP(Audit!C337,$V$13:$AE$22,3,FALSE)&amp; IF(Audit!C337=10,Audit!W337,"")</f>
        <v>#N/A</v>
      </c>
      <c r="AN1572" s="47" t="e">
        <f t="shared" si="740"/>
        <v>#N/A</v>
      </c>
      <c r="AO1572" s="50" t="e">
        <f>VLOOKUP(Audit!D337,$V$3:$AE$12,4,FALSE) &amp;  Audit!T337 &amp; IF(Audit!D337=10,Audit!V337,"")</f>
        <v>#N/A</v>
      </c>
      <c r="AP1572" s="50" t="e">
        <f>VLOOKUP(Audit!D337,$V$13:$AE$22,4,FALSE)&amp; IF(Audit!D337=10,Audit!W337,"")</f>
        <v>#N/A</v>
      </c>
      <c r="AQ1572" s="47" t="e">
        <f t="shared" si="741"/>
        <v>#N/A</v>
      </c>
      <c r="AR1572" s="50" t="e">
        <f>VLOOKUP(Audit!E337,$V$3:$AE$12,5,FALSE)&amp; IF(Audit!E337=10,Audit!V337,"")</f>
        <v>#N/A</v>
      </c>
      <c r="AS1572" s="50" t="e">
        <f>VLOOKUP(Audit!E337,$V$13:$AE$22,5,FALSE)&amp; IF(Audit!E337=10,Audit!W337,"")</f>
        <v>#N/A</v>
      </c>
      <c r="AT1572" s="47" t="e">
        <f t="shared" si="742"/>
        <v>#N/A</v>
      </c>
      <c r="AU1572" s="50" t="e">
        <f>VLOOKUP(Audit!F337,$V$3:$AE$12,6,FALSE)&amp; IF(Audit!F337=10,Audit!V337,"")</f>
        <v>#N/A</v>
      </c>
      <c r="AV1572" s="50" t="e">
        <f>VLOOKUP(Audit!F337,$V$13:$AE$22,6,FALSE)&amp; IF(Audit!F337=10,Audit!W337,"")</f>
        <v>#N/A</v>
      </c>
      <c r="AW1572" s="47" t="e">
        <f t="shared" si="743"/>
        <v>#N/A</v>
      </c>
      <c r="AX1572" s="50" t="e">
        <f>VLOOKUP(Audit!G337,$V$3:$AE$12,7,FALSE)&amp; IF(Audit!G337=10,Audit!V337,"")</f>
        <v>#N/A</v>
      </c>
      <c r="AY1572" s="50" t="e">
        <f>VLOOKUP(Audit!G337,$V$13:$AE$22,7,FALSE) &amp; IF(Audit!G337=10,Audit!W337,"")</f>
        <v>#N/A</v>
      </c>
      <c r="AZ1572" s="47" t="e">
        <f t="shared" si="744"/>
        <v>#N/A</v>
      </c>
      <c r="BA1572" s="50" t="e">
        <f>VLOOKUP(Audit!H337,$V$3:$AE$12,8,FALSE)&amp; Audit!U337 &amp; IF(Audit!H337=10,Audit!V337,"")</f>
        <v>#N/A</v>
      </c>
      <c r="BB1572" s="50" t="e">
        <f>VLOOKUP(Audit!H337,$V$13:$AE$22,8,FALSE) &amp; IF(Audit!H337=10,Audit!W337,"")</f>
        <v>#N/A</v>
      </c>
      <c r="BC1572" s="47" t="e">
        <f t="shared" si="745"/>
        <v>#N/A</v>
      </c>
      <c r="BD1572" s="50" t="e">
        <f>VLOOKUP(Audit!I337,$V$3:$AE$12,9,FALSE)&amp; IF(Audit!I337=10,Audit!V337,"")</f>
        <v>#N/A</v>
      </c>
      <c r="BE1572" s="50" t="e">
        <f>VLOOKUP(Audit!I337,$V$13:$AE$22,9,FALSE) &amp; IF(Audit!I337=10,Audit!W337,"") &amp; IF(Audit!I337&lt;&gt;1,U1572,"")</f>
        <v>#N/A</v>
      </c>
      <c r="BF1572" s="47" t="e">
        <f t="shared" si="746"/>
        <v>#N/A</v>
      </c>
      <c r="BG1572" s="50" t="e">
        <f>VLOOKUP(Audit!J337,$V$3:$AE$12,10,FALSE) &amp; Audit!S337 &amp; IF(Audit!J337=10,Audit!V337,"")</f>
        <v>#N/A</v>
      </c>
      <c r="BH1572" s="50" t="e">
        <f>VLOOKUP(Audit!J337,$V$13:$AE$22,10,FALSE) &amp; IF(Audit!J337=10,Audit!W337,"") &amp; IF(Audit!J337&lt;&gt;1,U1572,"")</f>
        <v>#N/A</v>
      </c>
      <c r="BI1572" s="47" t="e">
        <f t="shared" si="747"/>
        <v>#N/A</v>
      </c>
      <c r="BJ1572" s="48" t="str">
        <f t="shared" si="748"/>
        <v/>
      </c>
      <c r="BK1572" s="48" t="str">
        <f t="shared" si="749"/>
        <v/>
      </c>
      <c r="BL1572" s="48" t="str">
        <f t="shared" si="750"/>
        <v/>
      </c>
      <c r="BM1572" s="48" t="str">
        <f t="shared" si="751"/>
        <v/>
      </c>
      <c r="BN1572" s="48" t="str">
        <f t="shared" si="752"/>
        <v/>
      </c>
      <c r="BO1572" s="48" t="str">
        <f t="shared" si="753"/>
        <v/>
      </c>
      <c r="BP1572" s="48" t="str">
        <f t="shared" si="754"/>
        <v/>
      </c>
      <c r="BQ1572" s="48" t="str">
        <f t="shared" si="755"/>
        <v/>
      </c>
      <c r="BR1572" s="48" t="str">
        <f t="shared" si="756"/>
        <v/>
      </c>
      <c r="BS1572" s="48" t="str">
        <f t="shared" si="757"/>
        <v/>
      </c>
      <c r="BT1572" s="48" t="str">
        <f t="shared" si="758"/>
        <v/>
      </c>
      <c r="BU1572" s="48" t="str">
        <f t="shared" si="759"/>
        <v/>
      </c>
    </row>
    <row r="1573" spans="1:73">
      <c r="A1573" s="10">
        <f>Audit!A338</f>
        <v>0</v>
      </c>
      <c r="B1573" s="10" t="e">
        <f t="shared" si="730"/>
        <v>#N/A</v>
      </c>
      <c r="C1573" s="17" t="e">
        <f>VLOOKUP(Audit!B338,$V$3:$AE$12,2,FALSE) &amp; VLOOKUP(Audit!B338,$V$13:$AE$22,2,FALSE)&amp; IF(Audit!B338=10,Audit!V338&amp;Audit!W338,"")</f>
        <v>#N/A</v>
      </c>
      <c r="D1573" s="17" t="e">
        <f>VLOOKUP(Audit!C338,$V$3:$AE$12,3,FALSE) &amp; VLOOKUP(Audit!C338,$V$13:$AE$22,3,FALSE) &amp;IF(Audit!C338=10,Audit!V338&amp;Audit!W338,"")</f>
        <v>#N/A</v>
      </c>
      <c r="E1573" s="17" t="e">
        <f>VLOOKUP(Audit!D338,$V$3:$AE$12,4,FALSE)&amp; Audit!T338 &amp; VLOOKUP(Audit!D338,$V$13:$AE$22,4,FALSE)&amp; IF(Audit!D338=10,Audit!V338&amp;Audit!W338,"")</f>
        <v>#N/A</v>
      </c>
      <c r="F1573" s="17" t="e">
        <f>VLOOKUP(Audit!E338,$V$3:$AE$12,5,FALSE) &amp; VLOOKUP(Audit!E338,$V$13:$AE$22,5,FALSE)&amp; IF(Audit!E338=10,Audit!V338&amp;Audit!W338,"")</f>
        <v>#N/A</v>
      </c>
      <c r="G1573" s="17" t="e">
        <f>VLOOKUP(Audit!F338,$V$3:$AE$12,6,FALSE) &amp; VLOOKUP(Audit!F338,$V$13:$AE$22,6,FALSE)&amp; IF(Audit!F338=10,Audit!V338&amp;Audit!W338,"")</f>
        <v>#N/A</v>
      </c>
      <c r="H1573" s="17" t="e">
        <f>VLOOKUP(Audit!G338,$V$3:$AE$12,7,FALSE) &amp; VLOOKUP(Audit!G338,$V$13:$AE$22,7,FALSE)&amp;IF(Audit!G338=10,Audit!V338&amp;Audit!W338,"")</f>
        <v>#N/A</v>
      </c>
      <c r="I1573" s="17" t="e">
        <f>VLOOKUP(Audit!H338,$V$3:$AE$12,8,FALSE) &amp; Audit!U338 &amp; VLOOKUP(Audit!H338,$V$13:$AE$22,8,FALSE)&amp;IF(Audit!H338=10,Audit!V338&amp;Audit!W338,"")</f>
        <v>#N/A</v>
      </c>
      <c r="J1573" s="17" t="e">
        <f>VLOOKUP(Audit!I338,$V$3:$AE$12,9,FALSE) &amp; VLOOKUP(Audit!I338,$V$13:$AE$22,9,FALSE) &amp; IF(Audit!I338=10,Audit!V338&amp;Audit!W338,"") &amp; IF(Audit!I338&lt;&gt;1,U1573,"")</f>
        <v>#N/A</v>
      </c>
      <c r="K1573" s="17" t="e">
        <f>VLOOKUP(Audit!J338,$V$3:$AE$12,10,FALSE) &amp; Audit!S338 &amp; VLOOKUP(Audit!J338,$V$13:$AE$22,10,FALSE) &amp; IF(Audit!J338=10,Audit!V338&amp;Audit!W338,"") &amp; IF(Audit!J338&lt;&gt;1,U1573,"")</f>
        <v>#N/A</v>
      </c>
      <c r="L1573" s="10">
        <f>Audit!K338</f>
        <v>0</v>
      </c>
      <c r="M1573" s="10" t="e">
        <f t="shared" si="731"/>
        <v>#N/A</v>
      </c>
      <c r="N1573" s="10" t="e">
        <f t="shared" si="732"/>
        <v>#N/A</v>
      </c>
      <c r="O1573" s="10" t="e">
        <f t="shared" si="733"/>
        <v>#N/A</v>
      </c>
      <c r="P1573" s="10" t="e">
        <f t="shared" si="734"/>
        <v>#N/A</v>
      </c>
      <c r="Q1573" s="10" t="e">
        <f t="shared" si="735"/>
        <v>#N/A</v>
      </c>
      <c r="R1573" s="10" t="e">
        <f t="shared" si="736"/>
        <v>#N/A</v>
      </c>
      <c r="S1573" s="10" t="e">
        <f t="shared" si="737"/>
        <v>#N/A</v>
      </c>
      <c r="T1573" s="10" t="e">
        <f t="shared" si="738"/>
        <v>#N/A</v>
      </c>
      <c r="U1573" s="17" t="str">
        <f>IF(Audit!M338="","",VLOOKUP(Audit!M338,$W$26:$X$35,2,FALSE)) &amp; Audit!N338 &amp; IF(Audit!O338="","",IF(Audit!N338&lt;=1.4,VLOOKUP(Audit!O338,$W$38:X1618,2,FALSE),VLOOKUP(Audit!O338,$W$51:$X$61,2,FALSE))) &amp; IF(Audit!P338="","",VLOOKUP(Audit!P338,$Y$26:$Z$35,2,FALSE) &amp; Audit!Q338 &amp; IF(Audit!O338="","",IF(Audit!Q338&lt;=1.4,VLOOKUP(Audit!R338,$Y$38:$Z$48,2,FALSE),VLOOKUP(Audit!R338,$Y$51:$Z$61,2,FALSE))))</f>
        <v/>
      </c>
      <c r="V1573" s="21"/>
      <c r="AH1573" s="49">
        <f>Audit!A338</f>
        <v>0</v>
      </c>
      <c r="AI1573" s="50" t="e">
        <f>VLOOKUP(Audit!B338,$V$3:$AE$12,2,FALSE)&amp; IF(Audit!B338=10,Audit!V338,"")</f>
        <v>#N/A</v>
      </c>
      <c r="AJ1573" s="50" t="e">
        <f>VLOOKUP(Audit!B338,$V$13:$AE$22,2,FALSE)&amp; IF(Audit!B338=10,Audit!W338,"")</f>
        <v>#N/A</v>
      </c>
      <c r="AK1573" s="47" t="e">
        <f t="shared" si="739"/>
        <v>#N/A</v>
      </c>
      <c r="AL1573" s="50" t="e">
        <f>VLOOKUP(Audit!C338,$V$3:$AE$12,3,FALSE)&amp; IF(Audit!C338=10,Audit!V338,"")</f>
        <v>#N/A</v>
      </c>
      <c r="AM1573" s="50" t="e">
        <f>VLOOKUP(Audit!C338,$V$13:$AE$22,3,FALSE)&amp; IF(Audit!C338=10,Audit!W338,"")</f>
        <v>#N/A</v>
      </c>
      <c r="AN1573" s="47" t="e">
        <f t="shared" si="740"/>
        <v>#N/A</v>
      </c>
      <c r="AO1573" s="50" t="e">
        <f>VLOOKUP(Audit!D338,$V$3:$AE$12,4,FALSE) &amp;  Audit!T338 &amp; IF(Audit!D338=10,Audit!V338,"")</f>
        <v>#N/A</v>
      </c>
      <c r="AP1573" s="50" t="e">
        <f>VLOOKUP(Audit!D338,$V$13:$AE$22,4,FALSE)&amp; IF(Audit!D338=10,Audit!W338,"")</f>
        <v>#N/A</v>
      </c>
      <c r="AQ1573" s="47" t="e">
        <f t="shared" si="741"/>
        <v>#N/A</v>
      </c>
      <c r="AR1573" s="50" t="e">
        <f>VLOOKUP(Audit!E338,$V$3:$AE$12,5,FALSE)&amp; IF(Audit!E338=10,Audit!V338,"")</f>
        <v>#N/A</v>
      </c>
      <c r="AS1573" s="50" t="e">
        <f>VLOOKUP(Audit!E338,$V$13:$AE$22,5,FALSE)&amp; IF(Audit!E338=10,Audit!W338,"")</f>
        <v>#N/A</v>
      </c>
      <c r="AT1573" s="47" t="e">
        <f t="shared" si="742"/>
        <v>#N/A</v>
      </c>
      <c r="AU1573" s="50" t="e">
        <f>VLOOKUP(Audit!F338,$V$3:$AE$12,6,FALSE)&amp; IF(Audit!F338=10,Audit!V338,"")</f>
        <v>#N/A</v>
      </c>
      <c r="AV1573" s="50" t="e">
        <f>VLOOKUP(Audit!F338,$V$13:$AE$22,6,FALSE)&amp; IF(Audit!F338=10,Audit!W338,"")</f>
        <v>#N/A</v>
      </c>
      <c r="AW1573" s="47" t="e">
        <f t="shared" si="743"/>
        <v>#N/A</v>
      </c>
      <c r="AX1573" s="50" t="e">
        <f>VLOOKUP(Audit!G338,$V$3:$AE$12,7,FALSE)&amp; IF(Audit!G338=10,Audit!V338,"")</f>
        <v>#N/A</v>
      </c>
      <c r="AY1573" s="50" t="e">
        <f>VLOOKUP(Audit!G338,$V$13:$AE$22,7,FALSE) &amp; IF(Audit!G338=10,Audit!W338,"")</f>
        <v>#N/A</v>
      </c>
      <c r="AZ1573" s="47" t="e">
        <f t="shared" si="744"/>
        <v>#N/A</v>
      </c>
      <c r="BA1573" s="50" t="e">
        <f>VLOOKUP(Audit!H338,$V$3:$AE$12,8,FALSE)&amp; Audit!U338 &amp; IF(Audit!H338=10,Audit!V338,"")</f>
        <v>#N/A</v>
      </c>
      <c r="BB1573" s="50" t="e">
        <f>VLOOKUP(Audit!H338,$V$13:$AE$22,8,FALSE) &amp; IF(Audit!H338=10,Audit!W338,"")</f>
        <v>#N/A</v>
      </c>
      <c r="BC1573" s="47" t="e">
        <f t="shared" si="745"/>
        <v>#N/A</v>
      </c>
      <c r="BD1573" s="50" t="e">
        <f>VLOOKUP(Audit!I338,$V$3:$AE$12,9,FALSE)&amp; IF(Audit!I338=10,Audit!V338,"")</f>
        <v>#N/A</v>
      </c>
      <c r="BE1573" s="50" t="e">
        <f>VLOOKUP(Audit!I338,$V$13:$AE$22,9,FALSE) &amp; IF(Audit!I338=10,Audit!W338,"") &amp; IF(Audit!I338&lt;&gt;1,U1573,"")</f>
        <v>#N/A</v>
      </c>
      <c r="BF1573" s="47" t="e">
        <f t="shared" si="746"/>
        <v>#N/A</v>
      </c>
      <c r="BG1573" s="50" t="e">
        <f>VLOOKUP(Audit!J338,$V$3:$AE$12,10,FALSE) &amp; Audit!S338 &amp; IF(Audit!J338=10,Audit!V338,"")</f>
        <v>#N/A</v>
      </c>
      <c r="BH1573" s="50" t="e">
        <f>VLOOKUP(Audit!J338,$V$13:$AE$22,10,FALSE) &amp; IF(Audit!J338=10,Audit!W338,"") &amp; IF(Audit!J338&lt;&gt;1,U1573,"")</f>
        <v>#N/A</v>
      </c>
      <c r="BI1573" s="47" t="e">
        <f t="shared" si="747"/>
        <v>#N/A</v>
      </c>
      <c r="BJ1573" s="48" t="str">
        <f t="shared" si="748"/>
        <v/>
      </c>
      <c r="BK1573" s="48" t="str">
        <f t="shared" si="749"/>
        <v/>
      </c>
      <c r="BL1573" s="48" t="str">
        <f t="shared" si="750"/>
        <v/>
      </c>
      <c r="BM1573" s="48" t="str">
        <f t="shared" si="751"/>
        <v/>
      </c>
      <c r="BN1573" s="48" t="str">
        <f t="shared" si="752"/>
        <v/>
      </c>
      <c r="BO1573" s="48" t="str">
        <f t="shared" si="753"/>
        <v/>
      </c>
      <c r="BP1573" s="48" t="str">
        <f t="shared" si="754"/>
        <v/>
      </c>
      <c r="BQ1573" s="48" t="str">
        <f t="shared" si="755"/>
        <v/>
      </c>
      <c r="BR1573" s="48" t="str">
        <f t="shared" si="756"/>
        <v/>
      </c>
      <c r="BS1573" s="48" t="str">
        <f t="shared" si="757"/>
        <v/>
      </c>
      <c r="BT1573" s="48" t="str">
        <f t="shared" si="758"/>
        <v/>
      </c>
      <c r="BU1573" s="48" t="str">
        <f t="shared" si="759"/>
        <v/>
      </c>
    </row>
    <row r="1574" spans="1:73">
      <c r="A1574" s="10">
        <f>Audit!A339</f>
        <v>0</v>
      </c>
      <c r="B1574" s="10" t="e">
        <f t="shared" si="730"/>
        <v>#N/A</v>
      </c>
      <c r="C1574" s="17" t="e">
        <f>VLOOKUP(Audit!B339,$V$3:$AE$12,2,FALSE) &amp; VLOOKUP(Audit!B339,$V$13:$AE$22,2,FALSE)&amp; IF(Audit!B339=10,Audit!V339&amp;Audit!W339,"")</f>
        <v>#N/A</v>
      </c>
      <c r="D1574" s="17" t="e">
        <f>VLOOKUP(Audit!C339,$V$3:$AE$12,3,FALSE) &amp; VLOOKUP(Audit!C339,$V$13:$AE$22,3,FALSE) &amp;IF(Audit!C339=10,Audit!V339&amp;Audit!W339,"")</f>
        <v>#N/A</v>
      </c>
      <c r="E1574" s="17" t="e">
        <f>VLOOKUP(Audit!D339,$V$3:$AE$12,4,FALSE)&amp; Audit!T339 &amp; VLOOKUP(Audit!D339,$V$13:$AE$22,4,FALSE)&amp; IF(Audit!D339=10,Audit!V339&amp;Audit!W339,"")</f>
        <v>#N/A</v>
      </c>
      <c r="F1574" s="17" t="e">
        <f>VLOOKUP(Audit!E339,$V$3:$AE$12,5,FALSE) &amp; VLOOKUP(Audit!E339,$V$13:$AE$22,5,FALSE)&amp; IF(Audit!E339=10,Audit!V339&amp;Audit!W339,"")</f>
        <v>#N/A</v>
      </c>
      <c r="G1574" s="17" t="e">
        <f>VLOOKUP(Audit!F339,$V$3:$AE$12,6,FALSE) &amp; VLOOKUP(Audit!F339,$V$13:$AE$22,6,FALSE)&amp; IF(Audit!F339=10,Audit!V339&amp;Audit!W339,"")</f>
        <v>#N/A</v>
      </c>
      <c r="H1574" s="17" t="e">
        <f>VLOOKUP(Audit!G339,$V$3:$AE$12,7,FALSE) &amp; VLOOKUP(Audit!G339,$V$13:$AE$22,7,FALSE)&amp;IF(Audit!G339=10,Audit!V339&amp;Audit!W339,"")</f>
        <v>#N/A</v>
      </c>
      <c r="I1574" s="17" t="e">
        <f>VLOOKUP(Audit!H339,$V$3:$AE$12,8,FALSE) &amp; Audit!U339 &amp; VLOOKUP(Audit!H339,$V$13:$AE$22,8,FALSE)&amp;IF(Audit!H339=10,Audit!V339&amp;Audit!W339,"")</f>
        <v>#N/A</v>
      </c>
      <c r="J1574" s="17" t="e">
        <f>VLOOKUP(Audit!I339,$V$3:$AE$12,9,FALSE) &amp; VLOOKUP(Audit!I339,$V$13:$AE$22,9,FALSE) &amp; IF(Audit!I339=10,Audit!V339&amp;Audit!W339,"") &amp; IF(Audit!I339&lt;&gt;1,U1574,"")</f>
        <v>#N/A</v>
      </c>
      <c r="K1574" s="17" t="e">
        <f>VLOOKUP(Audit!J339,$V$3:$AE$12,10,FALSE) &amp; Audit!S339 &amp; VLOOKUP(Audit!J339,$V$13:$AE$22,10,FALSE) &amp; IF(Audit!J339=10,Audit!V339&amp;Audit!W339,"") &amp; IF(Audit!J339&lt;&gt;1,U1574,"")</f>
        <v>#N/A</v>
      </c>
      <c r="L1574" s="10">
        <f>Audit!K339</f>
        <v>0</v>
      </c>
      <c r="M1574" s="10" t="e">
        <f t="shared" si="731"/>
        <v>#N/A</v>
      </c>
      <c r="N1574" s="10" t="e">
        <f t="shared" si="732"/>
        <v>#N/A</v>
      </c>
      <c r="O1574" s="10" t="e">
        <f t="shared" si="733"/>
        <v>#N/A</v>
      </c>
      <c r="P1574" s="10" t="e">
        <f t="shared" si="734"/>
        <v>#N/A</v>
      </c>
      <c r="Q1574" s="10" t="e">
        <f t="shared" si="735"/>
        <v>#N/A</v>
      </c>
      <c r="R1574" s="10" t="e">
        <f t="shared" si="736"/>
        <v>#N/A</v>
      </c>
      <c r="S1574" s="10" t="e">
        <f t="shared" si="737"/>
        <v>#N/A</v>
      </c>
      <c r="T1574" s="10" t="e">
        <f t="shared" si="738"/>
        <v>#N/A</v>
      </c>
      <c r="U1574" s="17" t="str">
        <f>IF(Audit!M339="","",VLOOKUP(Audit!M339,$W$26:$X$35,2,FALSE)) &amp; Audit!N339 &amp; IF(Audit!O339="","",IF(Audit!N339&lt;=1.4,VLOOKUP(Audit!O339,$W$38:X1619,2,FALSE),VLOOKUP(Audit!O339,$W$51:$X$61,2,FALSE))) &amp; IF(Audit!P339="","",VLOOKUP(Audit!P339,$Y$26:$Z$35,2,FALSE) &amp; Audit!Q339 &amp; IF(Audit!O339="","",IF(Audit!Q339&lt;=1.4,VLOOKUP(Audit!R339,$Y$38:$Z$48,2,FALSE),VLOOKUP(Audit!R339,$Y$51:$Z$61,2,FALSE))))</f>
        <v/>
      </c>
      <c r="V1574" s="21"/>
      <c r="AH1574" s="49">
        <f>Audit!A339</f>
        <v>0</v>
      </c>
      <c r="AI1574" s="50" t="e">
        <f>VLOOKUP(Audit!B339,$V$3:$AE$12,2,FALSE)&amp; IF(Audit!B339=10,Audit!V339,"")</f>
        <v>#N/A</v>
      </c>
      <c r="AJ1574" s="50" t="e">
        <f>VLOOKUP(Audit!B339,$V$13:$AE$22,2,FALSE)&amp; IF(Audit!B339=10,Audit!W339,"")</f>
        <v>#N/A</v>
      </c>
      <c r="AK1574" s="47" t="e">
        <f t="shared" si="739"/>
        <v>#N/A</v>
      </c>
      <c r="AL1574" s="50" t="e">
        <f>VLOOKUP(Audit!C339,$V$3:$AE$12,3,FALSE)&amp; IF(Audit!C339=10,Audit!V339,"")</f>
        <v>#N/A</v>
      </c>
      <c r="AM1574" s="50" t="e">
        <f>VLOOKUP(Audit!C339,$V$13:$AE$22,3,FALSE)&amp; IF(Audit!C339=10,Audit!W339,"")</f>
        <v>#N/A</v>
      </c>
      <c r="AN1574" s="47" t="e">
        <f t="shared" si="740"/>
        <v>#N/A</v>
      </c>
      <c r="AO1574" s="50" t="e">
        <f>VLOOKUP(Audit!D339,$V$3:$AE$12,4,FALSE) &amp;  Audit!T339 &amp; IF(Audit!D339=10,Audit!V339,"")</f>
        <v>#N/A</v>
      </c>
      <c r="AP1574" s="50" t="e">
        <f>VLOOKUP(Audit!D339,$V$13:$AE$22,4,FALSE)&amp; IF(Audit!D339=10,Audit!W339,"")</f>
        <v>#N/A</v>
      </c>
      <c r="AQ1574" s="47" t="e">
        <f t="shared" si="741"/>
        <v>#N/A</v>
      </c>
      <c r="AR1574" s="50" t="e">
        <f>VLOOKUP(Audit!E339,$V$3:$AE$12,5,FALSE)&amp; IF(Audit!E339=10,Audit!V339,"")</f>
        <v>#N/A</v>
      </c>
      <c r="AS1574" s="50" t="e">
        <f>VLOOKUP(Audit!E339,$V$13:$AE$22,5,FALSE)&amp; IF(Audit!E339=10,Audit!W339,"")</f>
        <v>#N/A</v>
      </c>
      <c r="AT1574" s="47" t="e">
        <f t="shared" si="742"/>
        <v>#N/A</v>
      </c>
      <c r="AU1574" s="50" t="e">
        <f>VLOOKUP(Audit!F339,$V$3:$AE$12,6,FALSE)&amp; IF(Audit!F339=10,Audit!V339,"")</f>
        <v>#N/A</v>
      </c>
      <c r="AV1574" s="50" t="e">
        <f>VLOOKUP(Audit!F339,$V$13:$AE$22,6,FALSE)&amp; IF(Audit!F339=10,Audit!W339,"")</f>
        <v>#N/A</v>
      </c>
      <c r="AW1574" s="47" t="e">
        <f t="shared" si="743"/>
        <v>#N/A</v>
      </c>
      <c r="AX1574" s="50" t="e">
        <f>VLOOKUP(Audit!G339,$V$3:$AE$12,7,FALSE)&amp; IF(Audit!G339=10,Audit!V339,"")</f>
        <v>#N/A</v>
      </c>
      <c r="AY1574" s="50" t="e">
        <f>VLOOKUP(Audit!G339,$V$13:$AE$22,7,FALSE) &amp; IF(Audit!G339=10,Audit!W339,"")</f>
        <v>#N/A</v>
      </c>
      <c r="AZ1574" s="47" t="e">
        <f t="shared" si="744"/>
        <v>#N/A</v>
      </c>
      <c r="BA1574" s="50" t="e">
        <f>VLOOKUP(Audit!H339,$V$3:$AE$12,8,FALSE)&amp; Audit!U339 &amp; IF(Audit!H339=10,Audit!V339,"")</f>
        <v>#N/A</v>
      </c>
      <c r="BB1574" s="50" t="e">
        <f>VLOOKUP(Audit!H339,$V$13:$AE$22,8,FALSE) &amp; IF(Audit!H339=10,Audit!W339,"")</f>
        <v>#N/A</v>
      </c>
      <c r="BC1574" s="47" t="e">
        <f t="shared" si="745"/>
        <v>#N/A</v>
      </c>
      <c r="BD1574" s="50" t="e">
        <f>VLOOKUP(Audit!I339,$V$3:$AE$12,9,FALSE)&amp; IF(Audit!I339=10,Audit!V339,"")</f>
        <v>#N/A</v>
      </c>
      <c r="BE1574" s="50" t="e">
        <f>VLOOKUP(Audit!I339,$V$13:$AE$22,9,FALSE) &amp; IF(Audit!I339=10,Audit!W339,"") &amp; IF(Audit!I339&lt;&gt;1,U1574,"")</f>
        <v>#N/A</v>
      </c>
      <c r="BF1574" s="47" t="e">
        <f t="shared" si="746"/>
        <v>#N/A</v>
      </c>
      <c r="BG1574" s="50" t="e">
        <f>VLOOKUP(Audit!J339,$V$3:$AE$12,10,FALSE) &amp; Audit!S339 &amp; IF(Audit!J339=10,Audit!V339,"")</f>
        <v>#N/A</v>
      </c>
      <c r="BH1574" s="50" t="e">
        <f>VLOOKUP(Audit!J339,$V$13:$AE$22,10,FALSE) &amp; IF(Audit!J339=10,Audit!W339,"") &amp; IF(Audit!J339&lt;&gt;1,U1574,"")</f>
        <v>#N/A</v>
      </c>
      <c r="BI1574" s="47" t="e">
        <f t="shared" si="747"/>
        <v>#N/A</v>
      </c>
      <c r="BJ1574" s="48" t="str">
        <f t="shared" si="748"/>
        <v/>
      </c>
      <c r="BK1574" s="48" t="str">
        <f t="shared" si="749"/>
        <v/>
      </c>
      <c r="BL1574" s="48" t="str">
        <f t="shared" si="750"/>
        <v/>
      </c>
      <c r="BM1574" s="48" t="str">
        <f t="shared" si="751"/>
        <v/>
      </c>
      <c r="BN1574" s="48" t="str">
        <f t="shared" si="752"/>
        <v/>
      </c>
      <c r="BO1574" s="48" t="str">
        <f t="shared" si="753"/>
        <v/>
      </c>
      <c r="BP1574" s="48" t="str">
        <f t="shared" si="754"/>
        <v/>
      </c>
      <c r="BQ1574" s="48" t="str">
        <f t="shared" si="755"/>
        <v/>
      </c>
      <c r="BR1574" s="48" t="str">
        <f t="shared" si="756"/>
        <v/>
      </c>
      <c r="BS1574" s="48" t="str">
        <f t="shared" si="757"/>
        <v/>
      </c>
      <c r="BT1574" s="48" t="str">
        <f t="shared" si="758"/>
        <v/>
      </c>
      <c r="BU1574" s="48" t="str">
        <f t="shared" si="759"/>
        <v/>
      </c>
    </row>
    <row r="1575" spans="1:73">
      <c r="A1575" s="10">
        <f>Audit!A340</f>
        <v>0</v>
      </c>
      <c r="B1575" s="10" t="e">
        <f t="shared" si="730"/>
        <v>#N/A</v>
      </c>
      <c r="C1575" s="17" t="e">
        <f>VLOOKUP(Audit!B340,$V$3:$AE$12,2,FALSE) &amp; VLOOKUP(Audit!B340,$V$13:$AE$22,2,FALSE)&amp; IF(Audit!B340=10,Audit!V340&amp;Audit!W340,"")</f>
        <v>#N/A</v>
      </c>
      <c r="D1575" s="17" t="e">
        <f>VLOOKUP(Audit!C340,$V$3:$AE$12,3,FALSE) &amp; VLOOKUP(Audit!C340,$V$13:$AE$22,3,FALSE) &amp;IF(Audit!C340=10,Audit!V340&amp;Audit!W340,"")</f>
        <v>#N/A</v>
      </c>
      <c r="E1575" s="17" t="e">
        <f>VLOOKUP(Audit!D340,$V$3:$AE$12,4,FALSE)&amp; Audit!T340 &amp; VLOOKUP(Audit!D340,$V$13:$AE$22,4,FALSE)&amp; IF(Audit!D340=10,Audit!V340&amp;Audit!W340,"")</f>
        <v>#N/A</v>
      </c>
      <c r="F1575" s="17" t="e">
        <f>VLOOKUP(Audit!E340,$V$3:$AE$12,5,FALSE) &amp; VLOOKUP(Audit!E340,$V$13:$AE$22,5,FALSE)&amp; IF(Audit!E340=10,Audit!V340&amp;Audit!W340,"")</f>
        <v>#N/A</v>
      </c>
      <c r="G1575" s="17" t="e">
        <f>VLOOKUP(Audit!F340,$V$3:$AE$12,6,FALSE) &amp; VLOOKUP(Audit!F340,$V$13:$AE$22,6,FALSE)&amp; IF(Audit!F340=10,Audit!V340&amp;Audit!W340,"")</f>
        <v>#N/A</v>
      </c>
      <c r="H1575" s="17" t="e">
        <f>VLOOKUP(Audit!G340,$V$3:$AE$12,7,FALSE) &amp; VLOOKUP(Audit!G340,$V$13:$AE$22,7,FALSE)&amp;IF(Audit!G340=10,Audit!V340&amp;Audit!W340,"")</f>
        <v>#N/A</v>
      </c>
      <c r="I1575" s="17" t="e">
        <f>VLOOKUP(Audit!H340,$V$3:$AE$12,8,FALSE) &amp; Audit!U340 &amp; VLOOKUP(Audit!H340,$V$13:$AE$22,8,FALSE)&amp;IF(Audit!H340=10,Audit!V340&amp;Audit!W340,"")</f>
        <v>#N/A</v>
      </c>
      <c r="J1575" s="17" t="e">
        <f>VLOOKUP(Audit!I340,$V$3:$AE$12,9,FALSE) &amp; VLOOKUP(Audit!I340,$V$13:$AE$22,9,FALSE) &amp; IF(Audit!I340=10,Audit!V340&amp;Audit!W340,"") &amp; IF(Audit!I340&lt;&gt;1,U1575,"")</f>
        <v>#N/A</v>
      </c>
      <c r="K1575" s="17" t="e">
        <f>VLOOKUP(Audit!J340,$V$3:$AE$12,10,FALSE) &amp; Audit!S340 &amp; VLOOKUP(Audit!J340,$V$13:$AE$22,10,FALSE) &amp; IF(Audit!J340=10,Audit!V340&amp;Audit!W340,"") &amp; IF(Audit!J340&lt;&gt;1,U1575,"")</f>
        <v>#N/A</v>
      </c>
      <c r="L1575" s="10">
        <f>Audit!K340</f>
        <v>0</v>
      </c>
      <c r="M1575" s="10" t="e">
        <f t="shared" si="731"/>
        <v>#N/A</v>
      </c>
      <c r="N1575" s="10" t="e">
        <f t="shared" si="732"/>
        <v>#N/A</v>
      </c>
      <c r="O1575" s="10" t="e">
        <f t="shared" si="733"/>
        <v>#N/A</v>
      </c>
      <c r="P1575" s="10" t="e">
        <f t="shared" si="734"/>
        <v>#N/A</v>
      </c>
      <c r="Q1575" s="10" t="e">
        <f t="shared" si="735"/>
        <v>#N/A</v>
      </c>
      <c r="R1575" s="10" t="e">
        <f t="shared" si="736"/>
        <v>#N/A</v>
      </c>
      <c r="S1575" s="10" t="e">
        <f t="shared" si="737"/>
        <v>#N/A</v>
      </c>
      <c r="T1575" s="10" t="e">
        <f t="shared" si="738"/>
        <v>#N/A</v>
      </c>
      <c r="U1575" s="17" t="str">
        <f>IF(Audit!M340="","",VLOOKUP(Audit!M340,$W$26:$X$35,2,FALSE)) &amp; Audit!N340 &amp; IF(Audit!O340="","",IF(Audit!N340&lt;=1.4,VLOOKUP(Audit!O340,$W$38:X1620,2,FALSE),VLOOKUP(Audit!O340,$W$51:$X$61,2,FALSE))) &amp; IF(Audit!P340="","",VLOOKUP(Audit!P340,$Y$26:$Z$35,2,FALSE) &amp; Audit!Q340 &amp; IF(Audit!O340="","",IF(Audit!Q340&lt;=1.4,VLOOKUP(Audit!R340,$Y$38:$Z$48,2,FALSE),VLOOKUP(Audit!R340,$Y$51:$Z$61,2,FALSE))))</f>
        <v/>
      </c>
      <c r="V1575" s="21"/>
      <c r="AH1575" s="49">
        <f>Audit!A340</f>
        <v>0</v>
      </c>
      <c r="AI1575" s="50" t="e">
        <f>VLOOKUP(Audit!B340,$V$3:$AE$12,2,FALSE)&amp; IF(Audit!B340=10,Audit!V340,"")</f>
        <v>#N/A</v>
      </c>
      <c r="AJ1575" s="50" t="e">
        <f>VLOOKUP(Audit!B340,$V$13:$AE$22,2,FALSE)&amp; IF(Audit!B340=10,Audit!W340,"")</f>
        <v>#N/A</v>
      </c>
      <c r="AK1575" s="47" t="e">
        <f t="shared" si="739"/>
        <v>#N/A</v>
      </c>
      <c r="AL1575" s="50" t="e">
        <f>VLOOKUP(Audit!C340,$V$3:$AE$12,3,FALSE)&amp; IF(Audit!C340=10,Audit!V340,"")</f>
        <v>#N/A</v>
      </c>
      <c r="AM1575" s="50" t="e">
        <f>VLOOKUP(Audit!C340,$V$13:$AE$22,3,FALSE)&amp; IF(Audit!C340=10,Audit!W340,"")</f>
        <v>#N/A</v>
      </c>
      <c r="AN1575" s="47" t="e">
        <f t="shared" si="740"/>
        <v>#N/A</v>
      </c>
      <c r="AO1575" s="50" t="e">
        <f>VLOOKUP(Audit!D340,$V$3:$AE$12,4,FALSE) &amp;  Audit!T340 &amp; IF(Audit!D340=10,Audit!V340,"")</f>
        <v>#N/A</v>
      </c>
      <c r="AP1575" s="50" t="e">
        <f>VLOOKUP(Audit!D340,$V$13:$AE$22,4,FALSE)&amp; IF(Audit!D340=10,Audit!W340,"")</f>
        <v>#N/A</v>
      </c>
      <c r="AQ1575" s="47" t="e">
        <f t="shared" si="741"/>
        <v>#N/A</v>
      </c>
      <c r="AR1575" s="50" t="e">
        <f>VLOOKUP(Audit!E340,$V$3:$AE$12,5,FALSE)&amp; IF(Audit!E340=10,Audit!V340,"")</f>
        <v>#N/A</v>
      </c>
      <c r="AS1575" s="50" t="e">
        <f>VLOOKUP(Audit!E340,$V$13:$AE$22,5,FALSE)&amp; IF(Audit!E340=10,Audit!W340,"")</f>
        <v>#N/A</v>
      </c>
      <c r="AT1575" s="47" t="e">
        <f t="shared" si="742"/>
        <v>#N/A</v>
      </c>
      <c r="AU1575" s="50" t="e">
        <f>VLOOKUP(Audit!F340,$V$3:$AE$12,6,FALSE)&amp; IF(Audit!F340=10,Audit!V340,"")</f>
        <v>#N/A</v>
      </c>
      <c r="AV1575" s="50" t="e">
        <f>VLOOKUP(Audit!F340,$V$13:$AE$22,6,FALSE)&amp; IF(Audit!F340=10,Audit!W340,"")</f>
        <v>#N/A</v>
      </c>
      <c r="AW1575" s="47" t="e">
        <f t="shared" si="743"/>
        <v>#N/A</v>
      </c>
      <c r="AX1575" s="50" t="e">
        <f>VLOOKUP(Audit!G340,$V$3:$AE$12,7,FALSE)&amp; IF(Audit!G340=10,Audit!V340,"")</f>
        <v>#N/A</v>
      </c>
      <c r="AY1575" s="50" t="e">
        <f>VLOOKUP(Audit!G340,$V$13:$AE$22,7,FALSE) &amp; IF(Audit!G340=10,Audit!W340,"")</f>
        <v>#N/A</v>
      </c>
      <c r="AZ1575" s="47" t="e">
        <f t="shared" si="744"/>
        <v>#N/A</v>
      </c>
      <c r="BA1575" s="50" t="e">
        <f>VLOOKUP(Audit!H340,$V$3:$AE$12,8,FALSE)&amp; Audit!U340 &amp; IF(Audit!H340=10,Audit!V340,"")</f>
        <v>#N/A</v>
      </c>
      <c r="BB1575" s="50" t="e">
        <f>VLOOKUP(Audit!H340,$V$13:$AE$22,8,FALSE) &amp; IF(Audit!H340=10,Audit!W340,"")</f>
        <v>#N/A</v>
      </c>
      <c r="BC1575" s="47" t="e">
        <f t="shared" si="745"/>
        <v>#N/A</v>
      </c>
      <c r="BD1575" s="50" t="e">
        <f>VLOOKUP(Audit!I340,$V$3:$AE$12,9,FALSE)&amp; IF(Audit!I340=10,Audit!V340,"")</f>
        <v>#N/A</v>
      </c>
      <c r="BE1575" s="50" t="e">
        <f>VLOOKUP(Audit!I340,$V$13:$AE$22,9,FALSE) &amp; IF(Audit!I340=10,Audit!W340,"") &amp; IF(Audit!I340&lt;&gt;1,U1575,"")</f>
        <v>#N/A</v>
      </c>
      <c r="BF1575" s="47" t="e">
        <f t="shared" si="746"/>
        <v>#N/A</v>
      </c>
      <c r="BG1575" s="50" t="e">
        <f>VLOOKUP(Audit!J340,$V$3:$AE$12,10,FALSE) &amp; Audit!S340 &amp; IF(Audit!J340=10,Audit!V340,"")</f>
        <v>#N/A</v>
      </c>
      <c r="BH1575" s="50" t="e">
        <f>VLOOKUP(Audit!J340,$V$13:$AE$22,10,FALSE) &amp; IF(Audit!J340=10,Audit!W340,"") &amp; IF(Audit!J340&lt;&gt;1,U1575,"")</f>
        <v>#N/A</v>
      </c>
      <c r="BI1575" s="47" t="e">
        <f t="shared" si="747"/>
        <v>#N/A</v>
      </c>
      <c r="BJ1575" s="48" t="str">
        <f t="shared" si="748"/>
        <v/>
      </c>
      <c r="BK1575" s="48" t="str">
        <f t="shared" si="749"/>
        <v/>
      </c>
      <c r="BL1575" s="48" t="str">
        <f t="shared" si="750"/>
        <v/>
      </c>
      <c r="BM1575" s="48" t="str">
        <f t="shared" si="751"/>
        <v/>
      </c>
      <c r="BN1575" s="48" t="str">
        <f t="shared" si="752"/>
        <v/>
      </c>
      <c r="BO1575" s="48" t="str">
        <f t="shared" si="753"/>
        <v/>
      </c>
      <c r="BP1575" s="48" t="str">
        <f t="shared" si="754"/>
        <v/>
      </c>
      <c r="BQ1575" s="48" t="str">
        <f t="shared" si="755"/>
        <v/>
      </c>
      <c r="BR1575" s="48" t="str">
        <f t="shared" si="756"/>
        <v/>
      </c>
      <c r="BS1575" s="48" t="str">
        <f t="shared" si="757"/>
        <v/>
      </c>
      <c r="BT1575" s="48" t="str">
        <f t="shared" si="758"/>
        <v/>
      </c>
      <c r="BU1575" s="48" t="str">
        <f t="shared" si="759"/>
        <v/>
      </c>
    </row>
    <row r="1576" spans="1:73">
      <c r="A1576" s="10">
        <f>Audit!A341</f>
        <v>0</v>
      </c>
      <c r="B1576" s="10" t="e">
        <f t="shared" si="730"/>
        <v>#N/A</v>
      </c>
      <c r="C1576" s="17" t="e">
        <f>VLOOKUP(Audit!B341,$V$3:$AE$12,2,FALSE) &amp; VLOOKUP(Audit!B341,$V$13:$AE$22,2,FALSE)&amp; IF(Audit!B341=10,Audit!V341&amp;Audit!W341,"")</f>
        <v>#N/A</v>
      </c>
      <c r="D1576" s="17" t="e">
        <f>VLOOKUP(Audit!C341,$V$3:$AE$12,3,FALSE) &amp; VLOOKUP(Audit!C341,$V$13:$AE$22,3,FALSE) &amp;IF(Audit!C341=10,Audit!V341&amp;Audit!W341,"")</f>
        <v>#N/A</v>
      </c>
      <c r="E1576" s="17" t="e">
        <f>VLOOKUP(Audit!D341,$V$3:$AE$12,4,FALSE)&amp; Audit!T341 &amp; VLOOKUP(Audit!D341,$V$13:$AE$22,4,FALSE)&amp; IF(Audit!D341=10,Audit!V341&amp;Audit!W341,"")</f>
        <v>#N/A</v>
      </c>
      <c r="F1576" s="17" t="e">
        <f>VLOOKUP(Audit!E341,$V$3:$AE$12,5,FALSE) &amp; VLOOKUP(Audit!E341,$V$13:$AE$22,5,FALSE)&amp; IF(Audit!E341=10,Audit!V341&amp;Audit!W341,"")</f>
        <v>#N/A</v>
      </c>
      <c r="G1576" s="17" t="e">
        <f>VLOOKUP(Audit!F341,$V$3:$AE$12,6,FALSE) &amp; VLOOKUP(Audit!F341,$V$13:$AE$22,6,FALSE)&amp; IF(Audit!F341=10,Audit!V341&amp;Audit!W341,"")</f>
        <v>#N/A</v>
      </c>
      <c r="H1576" s="17" t="e">
        <f>VLOOKUP(Audit!G341,$V$3:$AE$12,7,FALSE) &amp; VLOOKUP(Audit!G341,$V$13:$AE$22,7,FALSE)&amp;IF(Audit!G341=10,Audit!V341&amp;Audit!W341,"")</f>
        <v>#N/A</v>
      </c>
      <c r="I1576" s="17" t="e">
        <f>VLOOKUP(Audit!H341,$V$3:$AE$12,8,FALSE) &amp; Audit!U341 &amp; VLOOKUP(Audit!H341,$V$13:$AE$22,8,FALSE)&amp;IF(Audit!H341=10,Audit!V341&amp;Audit!W341,"")</f>
        <v>#N/A</v>
      </c>
      <c r="J1576" s="17" t="e">
        <f>VLOOKUP(Audit!I341,$V$3:$AE$12,9,FALSE) &amp; VLOOKUP(Audit!I341,$V$13:$AE$22,9,FALSE) &amp; IF(Audit!I341=10,Audit!V341&amp;Audit!W341,"") &amp; IF(Audit!I341&lt;&gt;1,U1576,"")</f>
        <v>#N/A</v>
      </c>
      <c r="K1576" s="17" t="e">
        <f>VLOOKUP(Audit!J341,$V$3:$AE$12,10,FALSE) &amp; Audit!S341 &amp; VLOOKUP(Audit!J341,$V$13:$AE$22,10,FALSE) &amp; IF(Audit!J341=10,Audit!V341&amp;Audit!W341,"") &amp; IF(Audit!J341&lt;&gt;1,U1576,"")</f>
        <v>#N/A</v>
      </c>
      <c r="L1576" s="10">
        <f>Audit!K341</f>
        <v>0</v>
      </c>
      <c r="M1576" s="10" t="e">
        <f t="shared" si="731"/>
        <v>#N/A</v>
      </c>
      <c r="N1576" s="10" t="e">
        <f t="shared" si="732"/>
        <v>#N/A</v>
      </c>
      <c r="O1576" s="10" t="e">
        <f t="shared" si="733"/>
        <v>#N/A</v>
      </c>
      <c r="P1576" s="10" t="e">
        <f t="shared" si="734"/>
        <v>#N/A</v>
      </c>
      <c r="Q1576" s="10" t="e">
        <f t="shared" si="735"/>
        <v>#N/A</v>
      </c>
      <c r="R1576" s="10" t="e">
        <f t="shared" si="736"/>
        <v>#N/A</v>
      </c>
      <c r="S1576" s="10" t="e">
        <f t="shared" si="737"/>
        <v>#N/A</v>
      </c>
      <c r="T1576" s="10" t="e">
        <f t="shared" si="738"/>
        <v>#N/A</v>
      </c>
      <c r="U1576" s="17" t="str">
        <f>IF(Audit!M341="","",VLOOKUP(Audit!M341,$W$26:$X$35,2,FALSE)) &amp; Audit!N341 &amp; IF(Audit!O341="","",IF(Audit!N341&lt;=1.4,VLOOKUP(Audit!O341,$W$38:X1621,2,FALSE),VLOOKUP(Audit!O341,$W$51:$X$61,2,FALSE))) &amp; IF(Audit!P341="","",VLOOKUP(Audit!P341,$Y$26:$Z$35,2,FALSE) &amp; Audit!Q341 &amp; IF(Audit!O341="","",IF(Audit!Q341&lt;=1.4,VLOOKUP(Audit!R341,$Y$38:$Z$48,2,FALSE),VLOOKUP(Audit!R341,$Y$51:$Z$61,2,FALSE))))</f>
        <v/>
      </c>
      <c r="V1576" s="21"/>
      <c r="AH1576" s="49">
        <f>Audit!A341</f>
        <v>0</v>
      </c>
      <c r="AI1576" s="50" t="e">
        <f>VLOOKUP(Audit!B341,$V$3:$AE$12,2,FALSE)&amp; IF(Audit!B341=10,Audit!V341,"")</f>
        <v>#N/A</v>
      </c>
      <c r="AJ1576" s="50" t="e">
        <f>VLOOKUP(Audit!B341,$V$13:$AE$22,2,FALSE)&amp; IF(Audit!B341=10,Audit!W341,"")</f>
        <v>#N/A</v>
      </c>
      <c r="AK1576" s="47" t="e">
        <f t="shared" si="739"/>
        <v>#N/A</v>
      </c>
      <c r="AL1576" s="50" t="e">
        <f>VLOOKUP(Audit!C341,$V$3:$AE$12,3,FALSE)&amp; IF(Audit!C341=10,Audit!V341,"")</f>
        <v>#N/A</v>
      </c>
      <c r="AM1576" s="50" t="e">
        <f>VLOOKUP(Audit!C341,$V$13:$AE$22,3,FALSE)&amp; IF(Audit!C341=10,Audit!W341,"")</f>
        <v>#N/A</v>
      </c>
      <c r="AN1576" s="47" t="e">
        <f t="shared" si="740"/>
        <v>#N/A</v>
      </c>
      <c r="AO1576" s="50" t="e">
        <f>VLOOKUP(Audit!D341,$V$3:$AE$12,4,FALSE) &amp;  Audit!T341 &amp; IF(Audit!D341=10,Audit!V341,"")</f>
        <v>#N/A</v>
      </c>
      <c r="AP1576" s="50" t="e">
        <f>VLOOKUP(Audit!D341,$V$13:$AE$22,4,FALSE)&amp; IF(Audit!D341=10,Audit!W341,"")</f>
        <v>#N/A</v>
      </c>
      <c r="AQ1576" s="47" t="e">
        <f t="shared" si="741"/>
        <v>#N/A</v>
      </c>
      <c r="AR1576" s="50" t="e">
        <f>VLOOKUP(Audit!E341,$V$3:$AE$12,5,FALSE)&amp; IF(Audit!E341=10,Audit!V341,"")</f>
        <v>#N/A</v>
      </c>
      <c r="AS1576" s="50" t="e">
        <f>VLOOKUP(Audit!E341,$V$13:$AE$22,5,FALSE)&amp; IF(Audit!E341=10,Audit!W341,"")</f>
        <v>#N/A</v>
      </c>
      <c r="AT1576" s="47" t="e">
        <f t="shared" si="742"/>
        <v>#N/A</v>
      </c>
      <c r="AU1576" s="50" t="e">
        <f>VLOOKUP(Audit!F341,$V$3:$AE$12,6,FALSE)&amp; IF(Audit!F341=10,Audit!V341,"")</f>
        <v>#N/A</v>
      </c>
      <c r="AV1576" s="50" t="e">
        <f>VLOOKUP(Audit!F341,$V$13:$AE$22,6,FALSE)&amp; IF(Audit!F341=10,Audit!W341,"")</f>
        <v>#N/A</v>
      </c>
      <c r="AW1576" s="47" t="e">
        <f t="shared" si="743"/>
        <v>#N/A</v>
      </c>
      <c r="AX1576" s="50" t="e">
        <f>VLOOKUP(Audit!G341,$V$3:$AE$12,7,FALSE)&amp; IF(Audit!G341=10,Audit!V341,"")</f>
        <v>#N/A</v>
      </c>
      <c r="AY1576" s="50" t="e">
        <f>VLOOKUP(Audit!G341,$V$13:$AE$22,7,FALSE) &amp; IF(Audit!G341=10,Audit!W341,"")</f>
        <v>#N/A</v>
      </c>
      <c r="AZ1576" s="47" t="e">
        <f t="shared" si="744"/>
        <v>#N/A</v>
      </c>
      <c r="BA1576" s="50" t="e">
        <f>VLOOKUP(Audit!H341,$V$3:$AE$12,8,FALSE)&amp; Audit!U341 &amp; IF(Audit!H341=10,Audit!V341,"")</f>
        <v>#N/A</v>
      </c>
      <c r="BB1576" s="50" t="e">
        <f>VLOOKUP(Audit!H341,$V$13:$AE$22,8,FALSE) &amp; IF(Audit!H341=10,Audit!W341,"")</f>
        <v>#N/A</v>
      </c>
      <c r="BC1576" s="47" t="e">
        <f t="shared" si="745"/>
        <v>#N/A</v>
      </c>
      <c r="BD1576" s="50" t="e">
        <f>VLOOKUP(Audit!I341,$V$3:$AE$12,9,FALSE)&amp; IF(Audit!I341=10,Audit!V341,"")</f>
        <v>#N/A</v>
      </c>
      <c r="BE1576" s="50" t="e">
        <f>VLOOKUP(Audit!I341,$V$13:$AE$22,9,FALSE) &amp; IF(Audit!I341=10,Audit!W341,"") &amp; IF(Audit!I341&lt;&gt;1,U1576,"")</f>
        <v>#N/A</v>
      </c>
      <c r="BF1576" s="47" t="e">
        <f t="shared" si="746"/>
        <v>#N/A</v>
      </c>
      <c r="BG1576" s="50" t="e">
        <f>VLOOKUP(Audit!J341,$V$3:$AE$12,10,FALSE) &amp; Audit!S341 &amp; IF(Audit!J341=10,Audit!V341,"")</f>
        <v>#N/A</v>
      </c>
      <c r="BH1576" s="50" t="e">
        <f>VLOOKUP(Audit!J341,$V$13:$AE$22,10,FALSE) &amp; IF(Audit!J341=10,Audit!W341,"") &amp; IF(Audit!J341&lt;&gt;1,U1576,"")</f>
        <v>#N/A</v>
      </c>
      <c r="BI1576" s="47" t="e">
        <f t="shared" si="747"/>
        <v>#N/A</v>
      </c>
      <c r="BJ1576" s="48" t="str">
        <f t="shared" si="748"/>
        <v/>
      </c>
      <c r="BK1576" s="48" t="str">
        <f t="shared" si="749"/>
        <v/>
      </c>
      <c r="BL1576" s="48" t="str">
        <f t="shared" si="750"/>
        <v/>
      </c>
      <c r="BM1576" s="48" t="str">
        <f t="shared" si="751"/>
        <v/>
      </c>
      <c r="BN1576" s="48" t="str">
        <f t="shared" si="752"/>
        <v/>
      </c>
      <c r="BO1576" s="48" t="str">
        <f t="shared" si="753"/>
        <v/>
      </c>
      <c r="BP1576" s="48" t="str">
        <f t="shared" si="754"/>
        <v/>
      </c>
      <c r="BQ1576" s="48" t="str">
        <f t="shared" si="755"/>
        <v/>
      </c>
      <c r="BR1576" s="48" t="str">
        <f t="shared" si="756"/>
        <v/>
      </c>
      <c r="BS1576" s="48" t="str">
        <f t="shared" si="757"/>
        <v/>
      </c>
      <c r="BT1576" s="48" t="str">
        <f t="shared" si="758"/>
        <v/>
      </c>
      <c r="BU1576" s="48" t="str">
        <f t="shared" si="759"/>
        <v/>
      </c>
    </row>
    <row r="1577" spans="1:73">
      <c r="A1577" s="10">
        <f>Audit!A342</f>
        <v>0</v>
      </c>
      <c r="B1577" s="10" t="e">
        <f t="shared" si="730"/>
        <v>#N/A</v>
      </c>
      <c r="C1577" s="17" t="e">
        <f>VLOOKUP(Audit!B342,$V$3:$AE$12,2,FALSE) &amp; VLOOKUP(Audit!B342,$V$13:$AE$22,2,FALSE)&amp; IF(Audit!B342=10,Audit!V342&amp;Audit!W342,"")</f>
        <v>#N/A</v>
      </c>
      <c r="D1577" s="17" t="e">
        <f>VLOOKUP(Audit!C342,$V$3:$AE$12,3,FALSE) &amp; VLOOKUP(Audit!C342,$V$13:$AE$22,3,FALSE) &amp;IF(Audit!C342=10,Audit!V342&amp;Audit!W342,"")</f>
        <v>#N/A</v>
      </c>
      <c r="E1577" s="17" t="e">
        <f>VLOOKUP(Audit!D342,$V$3:$AE$12,4,FALSE)&amp; Audit!T342 &amp; VLOOKUP(Audit!D342,$V$13:$AE$22,4,FALSE)&amp; IF(Audit!D342=10,Audit!V342&amp;Audit!W342,"")</f>
        <v>#N/A</v>
      </c>
      <c r="F1577" s="17" t="e">
        <f>VLOOKUP(Audit!E342,$V$3:$AE$12,5,FALSE) &amp; VLOOKUP(Audit!E342,$V$13:$AE$22,5,FALSE)&amp; IF(Audit!E342=10,Audit!V342&amp;Audit!W342,"")</f>
        <v>#N/A</v>
      </c>
      <c r="G1577" s="17" t="e">
        <f>VLOOKUP(Audit!F342,$V$3:$AE$12,6,FALSE) &amp; VLOOKUP(Audit!F342,$V$13:$AE$22,6,FALSE)&amp; IF(Audit!F342=10,Audit!V342&amp;Audit!W342,"")</f>
        <v>#N/A</v>
      </c>
      <c r="H1577" s="17" t="e">
        <f>VLOOKUP(Audit!G342,$V$3:$AE$12,7,FALSE) &amp; VLOOKUP(Audit!G342,$V$13:$AE$22,7,FALSE)&amp;IF(Audit!G342=10,Audit!V342&amp;Audit!W342,"")</f>
        <v>#N/A</v>
      </c>
      <c r="I1577" s="17" t="e">
        <f>VLOOKUP(Audit!H342,$V$3:$AE$12,8,FALSE) &amp; Audit!U342 &amp; VLOOKUP(Audit!H342,$V$13:$AE$22,8,FALSE)&amp;IF(Audit!H342=10,Audit!V342&amp;Audit!W342,"")</f>
        <v>#N/A</v>
      </c>
      <c r="J1577" s="17" t="e">
        <f>VLOOKUP(Audit!I342,$V$3:$AE$12,9,FALSE) &amp; VLOOKUP(Audit!I342,$V$13:$AE$22,9,FALSE) &amp; IF(Audit!I342=10,Audit!V342&amp;Audit!W342,"") &amp; IF(Audit!I342&lt;&gt;1,U1577,"")</f>
        <v>#N/A</v>
      </c>
      <c r="K1577" s="17" t="e">
        <f>VLOOKUP(Audit!J342,$V$3:$AE$12,10,FALSE) &amp; Audit!S342 &amp; VLOOKUP(Audit!J342,$V$13:$AE$22,10,FALSE) &amp; IF(Audit!J342=10,Audit!V342&amp;Audit!W342,"") &amp; IF(Audit!J342&lt;&gt;1,U1577,"")</f>
        <v>#N/A</v>
      </c>
      <c r="L1577" s="10">
        <f>Audit!K342</f>
        <v>0</v>
      </c>
      <c r="M1577" s="10" t="e">
        <f t="shared" si="731"/>
        <v>#N/A</v>
      </c>
      <c r="N1577" s="10" t="e">
        <f t="shared" si="732"/>
        <v>#N/A</v>
      </c>
      <c r="O1577" s="10" t="e">
        <f t="shared" si="733"/>
        <v>#N/A</v>
      </c>
      <c r="P1577" s="10" t="e">
        <f t="shared" si="734"/>
        <v>#N/A</v>
      </c>
      <c r="Q1577" s="10" t="e">
        <f t="shared" si="735"/>
        <v>#N/A</v>
      </c>
      <c r="R1577" s="10" t="e">
        <f t="shared" si="736"/>
        <v>#N/A</v>
      </c>
      <c r="S1577" s="10" t="e">
        <f t="shared" si="737"/>
        <v>#N/A</v>
      </c>
      <c r="T1577" s="10" t="e">
        <f t="shared" si="738"/>
        <v>#N/A</v>
      </c>
      <c r="U1577" s="17" t="str">
        <f>IF(Audit!M342="","",VLOOKUP(Audit!M342,$W$26:$X$35,2,FALSE)) &amp; Audit!N342 &amp; IF(Audit!O342="","",IF(Audit!N342&lt;=1.4,VLOOKUP(Audit!O342,$W$38:X1622,2,FALSE),VLOOKUP(Audit!O342,$W$51:$X$61,2,FALSE))) &amp; IF(Audit!P342="","",VLOOKUP(Audit!P342,$Y$26:$Z$35,2,FALSE) &amp; Audit!Q342 &amp; IF(Audit!O342="","",IF(Audit!Q342&lt;=1.4,VLOOKUP(Audit!R342,$Y$38:$Z$48,2,FALSE),VLOOKUP(Audit!R342,$Y$51:$Z$61,2,FALSE))))</f>
        <v/>
      </c>
      <c r="V1577" s="21"/>
      <c r="AH1577" s="49">
        <f>Audit!A342</f>
        <v>0</v>
      </c>
      <c r="AI1577" s="50" t="e">
        <f>VLOOKUP(Audit!B342,$V$3:$AE$12,2,FALSE)&amp; IF(Audit!B342=10,Audit!V342,"")</f>
        <v>#N/A</v>
      </c>
      <c r="AJ1577" s="50" t="e">
        <f>VLOOKUP(Audit!B342,$V$13:$AE$22,2,FALSE)&amp; IF(Audit!B342=10,Audit!W342,"")</f>
        <v>#N/A</v>
      </c>
      <c r="AK1577" s="47" t="e">
        <f t="shared" si="739"/>
        <v>#N/A</v>
      </c>
      <c r="AL1577" s="50" t="e">
        <f>VLOOKUP(Audit!C342,$V$3:$AE$12,3,FALSE)&amp; IF(Audit!C342=10,Audit!V342,"")</f>
        <v>#N/A</v>
      </c>
      <c r="AM1577" s="50" t="e">
        <f>VLOOKUP(Audit!C342,$V$13:$AE$22,3,FALSE)&amp; IF(Audit!C342=10,Audit!W342,"")</f>
        <v>#N/A</v>
      </c>
      <c r="AN1577" s="47" t="e">
        <f t="shared" si="740"/>
        <v>#N/A</v>
      </c>
      <c r="AO1577" s="50" t="e">
        <f>VLOOKUP(Audit!D342,$V$3:$AE$12,4,FALSE) &amp;  Audit!T342 &amp; IF(Audit!D342=10,Audit!V342,"")</f>
        <v>#N/A</v>
      </c>
      <c r="AP1577" s="50" t="e">
        <f>VLOOKUP(Audit!D342,$V$13:$AE$22,4,FALSE)&amp; IF(Audit!D342=10,Audit!W342,"")</f>
        <v>#N/A</v>
      </c>
      <c r="AQ1577" s="47" t="e">
        <f t="shared" si="741"/>
        <v>#N/A</v>
      </c>
      <c r="AR1577" s="50" t="e">
        <f>VLOOKUP(Audit!E342,$V$3:$AE$12,5,FALSE)&amp; IF(Audit!E342=10,Audit!V342,"")</f>
        <v>#N/A</v>
      </c>
      <c r="AS1577" s="50" t="e">
        <f>VLOOKUP(Audit!E342,$V$13:$AE$22,5,FALSE)&amp; IF(Audit!E342=10,Audit!W342,"")</f>
        <v>#N/A</v>
      </c>
      <c r="AT1577" s="47" t="e">
        <f t="shared" si="742"/>
        <v>#N/A</v>
      </c>
      <c r="AU1577" s="50" t="e">
        <f>VLOOKUP(Audit!F342,$V$3:$AE$12,6,FALSE)&amp; IF(Audit!F342=10,Audit!V342,"")</f>
        <v>#N/A</v>
      </c>
      <c r="AV1577" s="50" t="e">
        <f>VLOOKUP(Audit!F342,$V$13:$AE$22,6,FALSE)&amp; IF(Audit!F342=10,Audit!W342,"")</f>
        <v>#N/A</v>
      </c>
      <c r="AW1577" s="47" t="e">
        <f t="shared" si="743"/>
        <v>#N/A</v>
      </c>
      <c r="AX1577" s="50" t="e">
        <f>VLOOKUP(Audit!G342,$V$3:$AE$12,7,FALSE)&amp; IF(Audit!G342=10,Audit!V342,"")</f>
        <v>#N/A</v>
      </c>
      <c r="AY1577" s="50" t="e">
        <f>VLOOKUP(Audit!G342,$V$13:$AE$22,7,FALSE) &amp; IF(Audit!G342=10,Audit!W342,"")</f>
        <v>#N/A</v>
      </c>
      <c r="AZ1577" s="47" t="e">
        <f t="shared" si="744"/>
        <v>#N/A</v>
      </c>
      <c r="BA1577" s="50" t="e">
        <f>VLOOKUP(Audit!H342,$V$3:$AE$12,8,FALSE)&amp; Audit!U342 &amp; IF(Audit!H342=10,Audit!V342,"")</f>
        <v>#N/A</v>
      </c>
      <c r="BB1577" s="50" t="e">
        <f>VLOOKUP(Audit!H342,$V$13:$AE$22,8,FALSE) &amp; IF(Audit!H342=10,Audit!W342,"")</f>
        <v>#N/A</v>
      </c>
      <c r="BC1577" s="47" t="e">
        <f t="shared" si="745"/>
        <v>#N/A</v>
      </c>
      <c r="BD1577" s="50" t="e">
        <f>VLOOKUP(Audit!I342,$V$3:$AE$12,9,FALSE)&amp; IF(Audit!I342=10,Audit!V342,"")</f>
        <v>#N/A</v>
      </c>
      <c r="BE1577" s="50" t="e">
        <f>VLOOKUP(Audit!I342,$V$13:$AE$22,9,FALSE) &amp; IF(Audit!I342=10,Audit!W342,"") &amp; IF(Audit!I342&lt;&gt;1,U1577,"")</f>
        <v>#N/A</v>
      </c>
      <c r="BF1577" s="47" t="e">
        <f t="shared" si="746"/>
        <v>#N/A</v>
      </c>
      <c r="BG1577" s="50" t="e">
        <f>VLOOKUP(Audit!J342,$V$3:$AE$12,10,FALSE) &amp; Audit!S342 &amp; IF(Audit!J342=10,Audit!V342,"")</f>
        <v>#N/A</v>
      </c>
      <c r="BH1577" s="50" t="e">
        <f>VLOOKUP(Audit!J342,$V$13:$AE$22,10,FALSE) &amp; IF(Audit!J342=10,Audit!W342,"") &amp; IF(Audit!J342&lt;&gt;1,U1577,"")</f>
        <v>#N/A</v>
      </c>
      <c r="BI1577" s="47" t="e">
        <f t="shared" si="747"/>
        <v>#N/A</v>
      </c>
      <c r="BJ1577" s="48" t="str">
        <f t="shared" si="748"/>
        <v/>
      </c>
      <c r="BK1577" s="48" t="str">
        <f t="shared" si="749"/>
        <v/>
      </c>
      <c r="BL1577" s="48" t="str">
        <f t="shared" si="750"/>
        <v/>
      </c>
      <c r="BM1577" s="48" t="str">
        <f t="shared" si="751"/>
        <v/>
      </c>
      <c r="BN1577" s="48" t="str">
        <f t="shared" si="752"/>
        <v/>
      </c>
      <c r="BO1577" s="48" t="str">
        <f t="shared" si="753"/>
        <v/>
      </c>
      <c r="BP1577" s="48" t="str">
        <f t="shared" si="754"/>
        <v/>
      </c>
      <c r="BQ1577" s="48" t="str">
        <f t="shared" si="755"/>
        <v/>
      </c>
      <c r="BR1577" s="48" t="str">
        <f t="shared" si="756"/>
        <v/>
      </c>
      <c r="BS1577" s="48" t="str">
        <f t="shared" si="757"/>
        <v/>
      </c>
      <c r="BT1577" s="48" t="str">
        <f t="shared" si="758"/>
        <v/>
      </c>
      <c r="BU1577" s="48" t="str">
        <f t="shared" si="759"/>
        <v/>
      </c>
    </row>
    <row r="1578" spans="1:73">
      <c r="A1578" s="10">
        <f>Audit!A343</f>
        <v>0</v>
      </c>
      <c r="B1578" s="10" t="e">
        <f t="shared" si="730"/>
        <v>#N/A</v>
      </c>
      <c r="C1578" s="17" t="e">
        <f>VLOOKUP(Audit!B343,$V$3:$AE$12,2,FALSE) &amp; VLOOKUP(Audit!B343,$V$13:$AE$22,2,FALSE)&amp; IF(Audit!B343=10,Audit!V343&amp;Audit!W343,"")</f>
        <v>#N/A</v>
      </c>
      <c r="D1578" s="17" t="e">
        <f>VLOOKUP(Audit!C343,$V$3:$AE$12,3,FALSE) &amp; VLOOKUP(Audit!C343,$V$13:$AE$22,3,FALSE) &amp;IF(Audit!C343=10,Audit!V343&amp;Audit!W343,"")</f>
        <v>#N/A</v>
      </c>
      <c r="E1578" s="17" t="e">
        <f>VLOOKUP(Audit!D343,$V$3:$AE$12,4,FALSE)&amp; Audit!T343 &amp; VLOOKUP(Audit!D343,$V$13:$AE$22,4,FALSE)&amp; IF(Audit!D343=10,Audit!V343&amp;Audit!W343,"")</f>
        <v>#N/A</v>
      </c>
      <c r="F1578" s="17" t="e">
        <f>VLOOKUP(Audit!E343,$V$3:$AE$12,5,FALSE) &amp; VLOOKUP(Audit!E343,$V$13:$AE$22,5,FALSE)&amp; IF(Audit!E343=10,Audit!V343&amp;Audit!W343,"")</f>
        <v>#N/A</v>
      </c>
      <c r="G1578" s="17" t="e">
        <f>VLOOKUP(Audit!F343,$V$3:$AE$12,6,FALSE) &amp; VLOOKUP(Audit!F343,$V$13:$AE$22,6,FALSE)&amp; IF(Audit!F343=10,Audit!V343&amp;Audit!W343,"")</f>
        <v>#N/A</v>
      </c>
      <c r="H1578" s="17" t="e">
        <f>VLOOKUP(Audit!G343,$V$3:$AE$12,7,FALSE) &amp; VLOOKUP(Audit!G343,$V$13:$AE$22,7,FALSE)&amp;IF(Audit!G343=10,Audit!V343&amp;Audit!W343,"")</f>
        <v>#N/A</v>
      </c>
      <c r="I1578" s="17" t="e">
        <f>VLOOKUP(Audit!H343,$V$3:$AE$12,8,FALSE) &amp; Audit!U343 &amp; VLOOKUP(Audit!H343,$V$13:$AE$22,8,FALSE)&amp;IF(Audit!H343=10,Audit!V343&amp;Audit!W343,"")</f>
        <v>#N/A</v>
      </c>
      <c r="J1578" s="17" t="e">
        <f>VLOOKUP(Audit!I343,$V$3:$AE$12,9,FALSE) &amp; VLOOKUP(Audit!I343,$V$13:$AE$22,9,FALSE) &amp; IF(Audit!I343=10,Audit!V343&amp;Audit!W343,"") &amp; IF(Audit!I343&lt;&gt;1,U1578,"")</f>
        <v>#N/A</v>
      </c>
      <c r="K1578" s="17" t="e">
        <f>VLOOKUP(Audit!J343,$V$3:$AE$12,10,FALSE) &amp; Audit!S343 &amp; VLOOKUP(Audit!J343,$V$13:$AE$22,10,FALSE) &amp; IF(Audit!J343=10,Audit!V343&amp;Audit!W343,"") &amp; IF(Audit!J343&lt;&gt;1,U1578,"")</f>
        <v>#N/A</v>
      </c>
      <c r="L1578" s="10">
        <f>Audit!K343</f>
        <v>0</v>
      </c>
      <c r="M1578" s="10" t="e">
        <f t="shared" si="731"/>
        <v>#N/A</v>
      </c>
      <c r="N1578" s="10" t="e">
        <f t="shared" si="732"/>
        <v>#N/A</v>
      </c>
      <c r="O1578" s="10" t="e">
        <f t="shared" si="733"/>
        <v>#N/A</v>
      </c>
      <c r="P1578" s="10" t="e">
        <f t="shared" si="734"/>
        <v>#N/A</v>
      </c>
      <c r="Q1578" s="10" t="e">
        <f t="shared" si="735"/>
        <v>#N/A</v>
      </c>
      <c r="R1578" s="10" t="e">
        <f t="shared" si="736"/>
        <v>#N/A</v>
      </c>
      <c r="S1578" s="10" t="e">
        <f t="shared" si="737"/>
        <v>#N/A</v>
      </c>
      <c r="T1578" s="10" t="e">
        <f t="shared" si="738"/>
        <v>#N/A</v>
      </c>
      <c r="U1578" s="17" t="str">
        <f>IF(Audit!M343="","",VLOOKUP(Audit!M343,$W$26:$X$35,2,FALSE)) &amp; Audit!N343 &amp; IF(Audit!O343="","",IF(Audit!N343&lt;=1.4,VLOOKUP(Audit!O343,$W$38:X1623,2,FALSE),VLOOKUP(Audit!O343,$W$51:$X$61,2,FALSE))) &amp; IF(Audit!P343="","",VLOOKUP(Audit!P343,$Y$26:$Z$35,2,FALSE) &amp; Audit!Q343 &amp; IF(Audit!O343="","",IF(Audit!Q343&lt;=1.4,VLOOKUP(Audit!R343,$Y$38:$Z$48,2,FALSE),VLOOKUP(Audit!R343,$Y$51:$Z$61,2,FALSE))))</f>
        <v/>
      </c>
      <c r="V1578" s="21"/>
      <c r="AH1578" s="49">
        <f>Audit!A343</f>
        <v>0</v>
      </c>
      <c r="AI1578" s="50" t="e">
        <f>VLOOKUP(Audit!B343,$V$3:$AE$12,2,FALSE)&amp; IF(Audit!B343=10,Audit!V343,"")</f>
        <v>#N/A</v>
      </c>
      <c r="AJ1578" s="50" t="e">
        <f>VLOOKUP(Audit!B343,$V$13:$AE$22,2,FALSE)&amp; IF(Audit!B343=10,Audit!W343,"")</f>
        <v>#N/A</v>
      </c>
      <c r="AK1578" s="47" t="e">
        <f t="shared" si="739"/>
        <v>#N/A</v>
      </c>
      <c r="AL1578" s="50" t="e">
        <f>VLOOKUP(Audit!C343,$V$3:$AE$12,3,FALSE)&amp; IF(Audit!C343=10,Audit!V343,"")</f>
        <v>#N/A</v>
      </c>
      <c r="AM1578" s="50" t="e">
        <f>VLOOKUP(Audit!C343,$V$13:$AE$22,3,FALSE)&amp; IF(Audit!C343=10,Audit!W343,"")</f>
        <v>#N/A</v>
      </c>
      <c r="AN1578" s="47" t="e">
        <f t="shared" si="740"/>
        <v>#N/A</v>
      </c>
      <c r="AO1578" s="50" t="e">
        <f>VLOOKUP(Audit!D343,$V$3:$AE$12,4,FALSE) &amp;  Audit!T343 &amp; IF(Audit!D343=10,Audit!V343,"")</f>
        <v>#N/A</v>
      </c>
      <c r="AP1578" s="50" t="e">
        <f>VLOOKUP(Audit!D343,$V$13:$AE$22,4,FALSE)&amp; IF(Audit!D343=10,Audit!W343,"")</f>
        <v>#N/A</v>
      </c>
      <c r="AQ1578" s="47" t="e">
        <f t="shared" si="741"/>
        <v>#N/A</v>
      </c>
      <c r="AR1578" s="50" t="e">
        <f>VLOOKUP(Audit!E343,$V$3:$AE$12,5,FALSE)&amp; IF(Audit!E343=10,Audit!V343,"")</f>
        <v>#N/A</v>
      </c>
      <c r="AS1578" s="50" t="e">
        <f>VLOOKUP(Audit!E343,$V$13:$AE$22,5,FALSE)&amp; IF(Audit!E343=10,Audit!W343,"")</f>
        <v>#N/A</v>
      </c>
      <c r="AT1578" s="47" t="e">
        <f t="shared" si="742"/>
        <v>#N/A</v>
      </c>
      <c r="AU1578" s="50" t="e">
        <f>VLOOKUP(Audit!F343,$V$3:$AE$12,6,FALSE)&amp; IF(Audit!F343=10,Audit!V343,"")</f>
        <v>#N/A</v>
      </c>
      <c r="AV1578" s="50" t="e">
        <f>VLOOKUP(Audit!F343,$V$13:$AE$22,6,FALSE)&amp; IF(Audit!F343=10,Audit!W343,"")</f>
        <v>#N/A</v>
      </c>
      <c r="AW1578" s="47" t="e">
        <f t="shared" si="743"/>
        <v>#N/A</v>
      </c>
      <c r="AX1578" s="50" t="e">
        <f>VLOOKUP(Audit!G343,$V$3:$AE$12,7,FALSE)&amp; IF(Audit!G343=10,Audit!V343,"")</f>
        <v>#N/A</v>
      </c>
      <c r="AY1578" s="50" t="e">
        <f>VLOOKUP(Audit!G343,$V$13:$AE$22,7,FALSE) &amp; IF(Audit!G343=10,Audit!W343,"")</f>
        <v>#N/A</v>
      </c>
      <c r="AZ1578" s="47" t="e">
        <f t="shared" si="744"/>
        <v>#N/A</v>
      </c>
      <c r="BA1578" s="50" t="e">
        <f>VLOOKUP(Audit!H343,$V$3:$AE$12,8,FALSE)&amp; Audit!U343 &amp; IF(Audit!H343=10,Audit!V343,"")</f>
        <v>#N/A</v>
      </c>
      <c r="BB1578" s="50" t="e">
        <f>VLOOKUP(Audit!H343,$V$13:$AE$22,8,FALSE) &amp; IF(Audit!H343=10,Audit!W343,"")</f>
        <v>#N/A</v>
      </c>
      <c r="BC1578" s="47" t="e">
        <f t="shared" si="745"/>
        <v>#N/A</v>
      </c>
      <c r="BD1578" s="50" t="e">
        <f>VLOOKUP(Audit!I343,$V$3:$AE$12,9,FALSE)&amp; IF(Audit!I343=10,Audit!V343,"")</f>
        <v>#N/A</v>
      </c>
      <c r="BE1578" s="50" t="e">
        <f>VLOOKUP(Audit!I343,$V$13:$AE$22,9,FALSE) &amp; IF(Audit!I343=10,Audit!W343,"") &amp; IF(Audit!I343&lt;&gt;1,U1578,"")</f>
        <v>#N/A</v>
      </c>
      <c r="BF1578" s="47" t="e">
        <f t="shared" si="746"/>
        <v>#N/A</v>
      </c>
      <c r="BG1578" s="50" t="e">
        <f>VLOOKUP(Audit!J343,$V$3:$AE$12,10,FALSE) &amp; Audit!S343 &amp; IF(Audit!J343=10,Audit!V343,"")</f>
        <v>#N/A</v>
      </c>
      <c r="BH1578" s="50" t="e">
        <f>VLOOKUP(Audit!J343,$V$13:$AE$22,10,FALSE) &amp; IF(Audit!J343=10,Audit!W343,"") &amp; IF(Audit!J343&lt;&gt;1,U1578,"")</f>
        <v>#N/A</v>
      </c>
      <c r="BI1578" s="47" t="e">
        <f t="shared" si="747"/>
        <v>#N/A</v>
      </c>
      <c r="BJ1578" s="48" t="str">
        <f t="shared" si="748"/>
        <v/>
      </c>
      <c r="BK1578" s="48" t="str">
        <f t="shared" si="749"/>
        <v/>
      </c>
      <c r="BL1578" s="48" t="str">
        <f t="shared" si="750"/>
        <v/>
      </c>
      <c r="BM1578" s="48" t="str">
        <f t="shared" si="751"/>
        <v/>
      </c>
      <c r="BN1578" s="48" t="str">
        <f t="shared" si="752"/>
        <v/>
      </c>
      <c r="BO1578" s="48" t="str">
        <f t="shared" si="753"/>
        <v/>
      </c>
      <c r="BP1578" s="48" t="str">
        <f t="shared" si="754"/>
        <v/>
      </c>
      <c r="BQ1578" s="48" t="str">
        <f t="shared" si="755"/>
        <v/>
      </c>
      <c r="BR1578" s="48" t="str">
        <f t="shared" si="756"/>
        <v/>
      </c>
      <c r="BS1578" s="48" t="str">
        <f t="shared" si="757"/>
        <v/>
      </c>
      <c r="BT1578" s="48" t="str">
        <f t="shared" si="758"/>
        <v/>
      </c>
      <c r="BU1578" s="48" t="str">
        <f t="shared" si="759"/>
        <v/>
      </c>
    </row>
    <row r="1579" spans="1:73">
      <c r="A1579" s="10">
        <f>Audit!A344</f>
        <v>0</v>
      </c>
      <c r="B1579" s="10" t="e">
        <f t="shared" si="730"/>
        <v>#N/A</v>
      </c>
      <c r="C1579" s="17" t="e">
        <f>VLOOKUP(Audit!B344,$V$3:$AE$12,2,FALSE) &amp; VLOOKUP(Audit!B344,$V$13:$AE$22,2,FALSE)&amp; IF(Audit!B344=10,Audit!V344&amp;Audit!W344,"")</f>
        <v>#N/A</v>
      </c>
      <c r="D1579" s="17" t="e">
        <f>VLOOKUP(Audit!C344,$V$3:$AE$12,3,FALSE) &amp; VLOOKUP(Audit!C344,$V$13:$AE$22,3,FALSE) &amp;IF(Audit!C344=10,Audit!V344&amp;Audit!W344,"")</f>
        <v>#N/A</v>
      </c>
      <c r="E1579" s="17" t="e">
        <f>VLOOKUP(Audit!D344,$V$3:$AE$12,4,FALSE)&amp; Audit!T344 &amp; VLOOKUP(Audit!D344,$V$13:$AE$22,4,FALSE)&amp; IF(Audit!D344=10,Audit!V344&amp;Audit!W344,"")</f>
        <v>#N/A</v>
      </c>
      <c r="F1579" s="17" t="e">
        <f>VLOOKUP(Audit!E344,$V$3:$AE$12,5,FALSE) &amp; VLOOKUP(Audit!E344,$V$13:$AE$22,5,FALSE)&amp; IF(Audit!E344=10,Audit!V344&amp;Audit!W344,"")</f>
        <v>#N/A</v>
      </c>
      <c r="G1579" s="17" t="e">
        <f>VLOOKUP(Audit!F344,$V$3:$AE$12,6,FALSE) &amp; VLOOKUP(Audit!F344,$V$13:$AE$22,6,FALSE)&amp; IF(Audit!F344=10,Audit!V344&amp;Audit!W344,"")</f>
        <v>#N/A</v>
      </c>
      <c r="H1579" s="17" t="e">
        <f>VLOOKUP(Audit!G344,$V$3:$AE$12,7,FALSE) &amp; VLOOKUP(Audit!G344,$V$13:$AE$22,7,FALSE)&amp;IF(Audit!G344=10,Audit!V344&amp;Audit!W344,"")</f>
        <v>#N/A</v>
      </c>
      <c r="I1579" s="17" t="e">
        <f>VLOOKUP(Audit!H344,$V$3:$AE$12,8,FALSE) &amp; Audit!U344 &amp; VLOOKUP(Audit!H344,$V$13:$AE$22,8,FALSE)&amp;IF(Audit!H344=10,Audit!V344&amp;Audit!W344,"")</f>
        <v>#N/A</v>
      </c>
      <c r="J1579" s="17" t="e">
        <f>VLOOKUP(Audit!I344,$V$3:$AE$12,9,FALSE) &amp; VLOOKUP(Audit!I344,$V$13:$AE$22,9,FALSE) &amp; IF(Audit!I344=10,Audit!V344&amp;Audit!W344,"") &amp; IF(Audit!I344&lt;&gt;1,U1579,"")</f>
        <v>#N/A</v>
      </c>
      <c r="K1579" s="17" t="e">
        <f>VLOOKUP(Audit!J344,$V$3:$AE$12,10,FALSE) &amp; Audit!S344 &amp; VLOOKUP(Audit!J344,$V$13:$AE$22,10,FALSE) &amp; IF(Audit!J344=10,Audit!V344&amp;Audit!W344,"") &amp; IF(Audit!J344&lt;&gt;1,U1579,"")</f>
        <v>#N/A</v>
      </c>
      <c r="L1579" s="10">
        <f>Audit!K344</f>
        <v>0</v>
      </c>
      <c r="M1579" s="10" t="e">
        <f t="shared" si="731"/>
        <v>#N/A</v>
      </c>
      <c r="N1579" s="10" t="e">
        <f t="shared" si="732"/>
        <v>#N/A</v>
      </c>
      <c r="O1579" s="10" t="e">
        <f t="shared" si="733"/>
        <v>#N/A</v>
      </c>
      <c r="P1579" s="10" t="e">
        <f t="shared" si="734"/>
        <v>#N/A</v>
      </c>
      <c r="Q1579" s="10" t="e">
        <f t="shared" si="735"/>
        <v>#N/A</v>
      </c>
      <c r="R1579" s="10" t="e">
        <f t="shared" si="736"/>
        <v>#N/A</v>
      </c>
      <c r="S1579" s="10" t="e">
        <f t="shared" si="737"/>
        <v>#N/A</v>
      </c>
      <c r="T1579" s="10" t="e">
        <f t="shared" si="738"/>
        <v>#N/A</v>
      </c>
      <c r="U1579" s="17" t="str">
        <f>IF(Audit!M344="","",VLOOKUP(Audit!M344,$W$26:$X$35,2,FALSE)) &amp; Audit!N344 &amp; IF(Audit!O344="","",IF(Audit!N344&lt;=1.4,VLOOKUP(Audit!O344,$W$38:X1624,2,FALSE),VLOOKUP(Audit!O344,$W$51:$X$61,2,FALSE))) &amp; IF(Audit!P344="","",VLOOKUP(Audit!P344,$Y$26:$Z$35,2,FALSE) &amp; Audit!Q344 &amp; IF(Audit!O344="","",IF(Audit!Q344&lt;=1.4,VLOOKUP(Audit!R344,$Y$38:$Z$48,2,FALSE),VLOOKUP(Audit!R344,$Y$51:$Z$61,2,FALSE))))</f>
        <v/>
      </c>
      <c r="V1579" s="21"/>
      <c r="AH1579" s="49">
        <f>Audit!A344</f>
        <v>0</v>
      </c>
      <c r="AI1579" s="50" t="e">
        <f>VLOOKUP(Audit!B344,$V$3:$AE$12,2,FALSE)&amp; IF(Audit!B344=10,Audit!V344,"")</f>
        <v>#N/A</v>
      </c>
      <c r="AJ1579" s="50" t="e">
        <f>VLOOKUP(Audit!B344,$V$13:$AE$22,2,FALSE)&amp; IF(Audit!B344=10,Audit!W344,"")</f>
        <v>#N/A</v>
      </c>
      <c r="AK1579" s="47" t="e">
        <f t="shared" si="739"/>
        <v>#N/A</v>
      </c>
      <c r="AL1579" s="50" t="e">
        <f>VLOOKUP(Audit!C344,$V$3:$AE$12,3,FALSE)&amp; IF(Audit!C344=10,Audit!V344,"")</f>
        <v>#N/A</v>
      </c>
      <c r="AM1579" s="50" t="e">
        <f>VLOOKUP(Audit!C344,$V$13:$AE$22,3,FALSE)&amp; IF(Audit!C344=10,Audit!W344,"")</f>
        <v>#N/A</v>
      </c>
      <c r="AN1579" s="47" t="e">
        <f t="shared" si="740"/>
        <v>#N/A</v>
      </c>
      <c r="AO1579" s="50" t="e">
        <f>VLOOKUP(Audit!D344,$V$3:$AE$12,4,FALSE) &amp;  Audit!T344 &amp; IF(Audit!D344=10,Audit!V344,"")</f>
        <v>#N/A</v>
      </c>
      <c r="AP1579" s="50" t="e">
        <f>VLOOKUP(Audit!D344,$V$13:$AE$22,4,FALSE)&amp; IF(Audit!D344=10,Audit!W344,"")</f>
        <v>#N/A</v>
      </c>
      <c r="AQ1579" s="47" t="e">
        <f t="shared" si="741"/>
        <v>#N/A</v>
      </c>
      <c r="AR1579" s="50" t="e">
        <f>VLOOKUP(Audit!E344,$V$3:$AE$12,5,FALSE)&amp; IF(Audit!E344=10,Audit!V344,"")</f>
        <v>#N/A</v>
      </c>
      <c r="AS1579" s="50" t="e">
        <f>VLOOKUP(Audit!E344,$V$13:$AE$22,5,FALSE)&amp; IF(Audit!E344=10,Audit!W344,"")</f>
        <v>#N/A</v>
      </c>
      <c r="AT1579" s="47" t="e">
        <f t="shared" si="742"/>
        <v>#N/A</v>
      </c>
      <c r="AU1579" s="50" t="e">
        <f>VLOOKUP(Audit!F344,$V$3:$AE$12,6,FALSE)&amp; IF(Audit!F344=10,Audit!V344,"")</f>
        <v>#N/A</v>
      </c>
      <c r="AV1579" s="50" t="e">
        <f>VLOOKUP(Audit!F344,$V$13:$AE$22,6,FALSE)&amp; IF(Audit!F344=10,Audit!W344,"")</f>
        <v>#N/A</v>
      </c>
      <c r="AW1579" s="47" t="e">
        <f t="shared" si="743"/>
        <v>#N/A</v>
      </c>
      <c r="AX1579" s="50" t="e">
        <f>VLOOKUP(Audit!G344,$V$3:$AE$12,7,FALSE)&amp; IF(Audit!G344=10,Audit!V344,"")</f>
        <v>#N/A</v>
      </c>
      <c r="AY1579" s="50" t="e">
        <f>VLOOKUP(Audit!G344,$V$13:$AE$22,7,FALSE) &amp; IF(Audit!G344=10,Audit!W344,"")</f>
        <v>#N/A</v>
      </c>
      <c r="AZ1579" s="47" t="e">
        <f t="shared" si="744"/>
        <v>#N/A</v>
      </c>
      <c r="BA1579" s="50" t="e">
        <f>VLOOKUP(Audit!H344,$V$3:$AE$12,8,FALSE)&amp; Audit!U344 &amp; IF(Audit!H344=10,Audit!V344,"")</f>
        <v>#N/A</v>
      </c>
      <c r="BB1579" s="50" t="e">
        <f>VLOOKUP(Audit!H344,$V$13:$AE$22,8,FALSE) &amp; IF(Audit!H344=10,Audit!W344,"")</f>
        <v>#N/A</v>
      </c>
      <c r="BC1579" s="47" t="e">
        <f t="shared" si="745"/>
        <v>#N/A</v>
      </c>
      <c r="BD1579" s="50" t="e">
        <f>VLOOKUP(Audit!I344,$V$3:$AE$12,9,FALSE)&amp; IF(Audit!I344=10,Audit!V344,"")</f>
        <v>#N/A</v>
      </c>
      <c r="BE1579" s="50" t="e">
        <f>VLOOKUP(Audit!I344,$V$13:$AE$22,9,FALSE) &amp; IF(Audit!I344=10,Audit!W344,"") &amp; IF(Audit!I344&lt;&gt;1,U1579,"")</f>
        <v>#N/A</v>
      </c>
      <c r="BF1579" s="47" t="e">
        <f t="shared" si="746"/>
        <v>#N/A</v>
      </c>
      <c r="BG1579" s="50" t="e">
        <f>VLOOKUP(Audit!J344,$V$3:$AE$12,10,FALSE) &amp; Audit!S344 &amp; IF(Audit!J344=10,Audit!V344,"")</f>
        <v>#N/A</v>
      </c>
      <c r="BH1579" s="50" t="e">
        <f>VLOOKUP(Audit!J344,$V$13:$AE$22,10,FALSE) &amp; IF(Audit!J344=10,Audit!W344,"") &amp; IF(Audit!J344&lt;&gt;1,U1579,"")</f>
        <v>#N/A</v>
      </c>
      <c r="BI1579" s="47" t="e">
        <f t="shared" si="747"/>
        <v>#N/A</v>
      </c>
      <c r="BJ1579" s="48" t="str">
        <f t="shared" si="748"/>
        <v/>
      </c>
      <c r="BK1579" s="48" t="str">
        <f t="shared" si="749"/>
        <v/>
      </c>
      <c r="BL1579" s="48" t="str">
        <f t="shared" si="750"/>
        <v/>
      </c>
      <c r="BM1579" s="48" t="str">
        <f t="shared" si="751"/>
        <v/>
      </c>
      <c r="BN1579" s="48" t="str">
        <f t="shared" si="752"/>
        <v/>
      </c>
      <c r="BO1579" s="48" t="str">
        <f t="shared" si="753"/>
        <v/>
      </c>
      <c r="BP1579" s="48" t="str">
        <f t="shared" si="754"/>
        <v/>
      </c>
      <c r="BQ1579" s="48" t="str">
        <f t="shared" si="755"/>
        <v/>
      </c>
      <c r="BR1579" s="48" t="str">
        <f t="shared" si="756"/>
        <v/>
      </c>
      <c r="BS1579" s="48" t="str">
        <f t="shared" si="757"/>
        <v/>
      </c>
      <c r="BT1579" s="48" t="str">
        <f t="shared" si="758"/>
        <v/>
      </c>
      <c r="BU1579" s="48" t="str">
        <f t="shared" si="759"/>
        <v/>
      </c>
    </row>
    <row r="1580" spans="1:73">
      <c r="A1580" s="10">
        <f>Audit!A345</f>
        <v>0</v>
      </c>
      <c r="B1580" s="10" t="e">
        <f t="shared" si="730"/>
        <v>#N/A</v>
      </c>
      <c r="C1580" s="17" t="e">
        <f>VLOOKUP(Audit!B345,$V$3:$AE$12,2,FALSE) &amp; VLOOKUP(Audit!B345,$V$13:$AE$22,2,FALSE)&amp; IF(Audit!B345=10,Audit!V345&amp;Audit!W345,"")</f>
        <v>#N/A</v>
      </c>
      <c r="D1580" s="17" t="e">
        <f>VLOOKUP(Audit!C345,$V$3:$AE$12,3,FALSE) &amp; VLOOKUP(Audit!C345,$V$13:$AE$22,3,FALSE) &amp;IF(Audit!C345=10,Audit!V345&amp;Audit!W345,"")</f>
        <v>#N/A</v>
      </c>
      <c r="E1580" s="17" t="e">
        <f>VLOOKUP(Audit!D345,$V$3:$AE$12,4,FALSE)&amp; Audit!T345 &amp; VLOOKUP(Audit!D345,$V$13:$AE$22,4,FALSE)&amp; IF(Audit!D345=10,Audit!V345&amp;Audit!W345,"")</f>
        <v>#N/A</v>
      </c>
      <c r="F1580" s="17" t="e">
        <f>VLOOKUP(Audit!E345,$V$3:$AE$12,5,FALSE) &amp; VLOOKUP(Audit!E345,$V$13:$AE$22,5,FALSE)&amp; IF(Audit!E345=10,Audit!V345&amp;Audit!W345,"")</f>
        <v>#N/A</v>
      </c>
      <c r="G1580" s="17" t="e">
        <f>VLOOKUP(Audit!F345,$V$3:$AE$12,6,FALSE) &amp; VLOOKUP(Audit!F345,$V$13:$AE$22,6,FALSE)&amp; IF(Audit!F345=10,Audit!V345&amp;Audit!W345,"")</f>
        <v>#N/A</v>
      </c>
      <c r="H1580" s="17" t="e">
        <f>VLOOKUP(Audit!G345,$V$3:$AE$12,7,FALSE) &amp; VLOOKUP(Audit!G345,$V$13:$AE$22,7,FALSE)&amp;IF(Audit!G345=10,Audit!V345&amp;Audit!W345,"")</f>
        <v>#N/A</v>
      </c>
      <c r="I1580" s="17" t="e">
        <f>VLOOKUP(Audit!H345,$V$3:$AE$12,8,FALSE) &amp; Audit!U345 &amp; VLOOKUP(Audit!H345,$V$13:$AE$22,8,FALSE)&amp;IF(Audit!H345=10,Audit!V345&amp;Audit!W345,"")</f>
        <v>#N/A</v>
      </c>
      <c r="J1580" s="17" t="e">
        <f>VLOOKUP(Audit!I345,$V$3:$AE$12,9,FALSE) &amp; VLOOKUP(Audit!I345,$V$13:$AE$22,9,FALSE) &amp; IF(Audit!I345=10,Audit!V345&amp;Audit!W345,"") &amp; IF(Audit!I345&lt;&gt;1,U1580,"")</f>
        <v>#N/A</v>
      </c>
      <c r="K1580" s="17" t="e">
        <f>VLOOKUP(Audit!J345,$V$3:$AE$12,10,FALSE) &amp; Audit!S345 &amp; VLOOKUP(Audit!J345,$V$13:$AE$22,10,FALSE) &amp; IF(Audit!J345=10,Audit!V345&amp;Audit!W345,"") &amp; IF(Audit!J345&lt;&gt;1,U1580,"")</f>
        <v>#N/A</v>
      </c>
      <c r="L1580" s="10">
        <f>Audit!K345</f>
        <v>0</v>
      </c>
      <c r="M1580" s="10" t="e">
        <f t="shared" si="731"/>
        <v>#N/A</v>
      </c>
      <c r="N1580" s="10" t="e">
        <f t="shared" si="732"/>
        <v>#N/A</v>
      </c>
      <c r="O1580" s="10" t="e">
        <f t="shared" si="733"/>
        <v>#N/A</v>
      </c>
      <c r="P1580" s="10" t="e">
        <f t="shared" si="734"/>
        <v>#N/A</v>
      </c>
      <c r="Q1580" s="10" t="e">
        <f t="shared" si="735"/>
        <v>#N/A</v>
      </c>
      <c r="R1580" s="10" t="e">
        <f t="shared" si="736"/>
        <v>#N/A</v>
      </c>
      <c r="S1580" s="10" t="e">
        <f t="shared" si="737"/>
        <v>#N/A</v>
      </c>
      <c r="T1580" s="10" t="e">
        <f t="shared" si="738"/>
        <v>#N/A</v>
      </c>
      <c r="U1580" s="17" t="str">
        <f>IF(Audit!M345="","",VLOOKUP(Audit!M345,$W$26:$X$35,2,FALSE)) &amp; Audit!N345 &amp; IF(Audit!O345="","",IF(Audit!N345&lt;=1.4,VLOOKUP(Audit!O345,$W$38:X1625,2,FALSE),VLOOKUP(Audit!O345,$W$51:$X$61,2,FALSE))) &amp; IF(Audit!P345="","",VLOOKUP(Audit!P345,$Y$26:$Z$35,2,FALSE) &amp; Audit!Q345 &amp; IF(Audit!O345="","",IF(Audit!Q345&lt;=1.4,VLOOKUP(Audit!R345,$Y$38:$Z$48,2,FALSE),VLOOKUP(Audit!R345,$Y$51:$Z$61,2,FALSE))))</f>
        <v/>
      </c>
      <c r="V1580" s="21"/>
      <c r="AH1580" s="49">
        <f>Audit!A345</f>
        <v>0</v>
      </c>
      <c r="AI1580" s="50" t="e">
        <f>VLOOKUP(Audit!B345,$V$3:$AE$12,2,FALSE)&amp; IF(Audit!B345=10,Audit!V345,"")</f>
        <v>#N/A</v>
      </c>
      <c r="AJ1580" s="50" t="e">
        <f>VLOOKUP(Audit!B345,$V$13:$AE$22,2,FALSE)&amp; IF(Audit!B345=10,Audit!W345,"")</f>
        <v>#N/A</v>
      </c>
      <c r="AK1580" s="47" t="e">
        <f t="shared" si="739"/>
        <v>#N/A</v>
      </c>
      <c r="AL1580" s="50" t="e">
        <f>VLOOKUP(Audit!C345,$V$3:$AE$12,3,FALSE)&amp; IF(Audit!C345=10,Audit!V345,"")</f>
        <v>#N/A</v>
      </c>
      <c r="AM1580" s="50" t="e">
        <f>VLOOKUP(Audit!C345,$V$13:$AE$22,3,FALSE)&amp; IF(Audit!C345=10,Audit!W345,"")</f>
        <v>#N/A</v>
      </c>
      <c r="AN1580" s="47" t="e">
        <f t="shared" si="740"/>
        <v>#N/A</v>
      </c>
      <c r="AO1580" s="50" t="e">
        <f>VLOOKUP(Audit!D345,$V$3:$AE$12,4,FALSE) &amp;  Audit!T345 &amp; IF(Audit!D345=10,Audit!V345,"")</f>
        <v>#N/A</v>
      </c>
      <c r="AP1580" s="50" t="e">
        <f>VLOOKUP(Audit!D345,$V$13:$AE$22,4,FALSE)&amp; IF(Audit!D345=10,Audit!W345,"")</f>
        <v>#N/A</v>
      </c>
      <c r="AQ1580" s="47" t="e">
        <f t="shared" si="741"/>
        <v>#N/A</v>
      </c>
      <c r="AR1580" s="50" t="e">
        <f>VLOOKUP(Audit!E345,$V$3:$AE$12,5,FALSE)&amp; IF(Audit!E345=10,Audit!V345,"")</f>
        <v>#N/A</v>
      </c>
      <c r="AS1580" s="50" t="e">
        <f>VLOOKUP(Audit!E345,$V$13:$AE$22,5,FALSE)&amp; IF(Audit!E345=10,Audit!W345,"")</f>
        <v>#N/A</v>
      </c>
      <c r="AT1580" s="47" t="e">
        <f t="shared" si="742"/>
        <v>#N/A</v>
      </c>
      <c r="AU1580" s="50" t="e">
        <f>VLOOKUP(Audit!F345,$V$3:$AE$12,6,FALSE)&amp; IF(Audit!F345=10,Audit!V345,"")</f>
        <v>#N/A</v>
      </c>
      <c r="AV1580" s="50" t="e">
        <f>VLOOKUP(Audit!F345,$V$13:$AE$22,6,FALSE)&amp; IF(Audit!F345=10,Audit!W345,"")</f>
        <v>#N/A</v>
      </c>
      <c r="AW1580" s="47" t="e">
        <f t="shared" si="743"/>
        <v>#N/A</v>
      </c>
      <c r="AX1580" s="50" t="e">
        <f>VLOOKUP(Audit!G345,$V$3:$AE$12,7,FALSE)&amp; IF(Audit!G345=10,Audit!V345,"")</f>
        <v>#N/A</v>
      </c>
      <c r="AY1580" s="50" t="e">
        <f>VLOOKUP(Audit!G345,$V$13:$AE$22,7,FALSE) &amp; IF(Audit!G345=10,Audit!W345,"")</f>
        <v>#N/A</v>
      </c>
      <c r="AZ1580" s="47" t="e">
        <f t="shared" si="744"/>
        <v>#N/A</v>
      </c>
      <c r="BA1580" s="50" t="e">
        <f>VLOOKUP(Audit!H345,$V$3:$AE$12,8,FALSE)&amp; Audit!U345 &amp; IF(Audit!H345=10,Audit!V345,"")</f>
        <v>#N/A</v>
      </c>
      <c r="BB1580" s="50" t="e">
        <f>VLOOKUP(Audit!H345,$V$13:$AE$22,8,FALSE) &amp; IF(Audit!H345=10,Audit!W345,"")</f>
        <v>#N/A</v>
      </c>
      <c r="BC1580" s="47" t="e">
        <f t="shared" si="745"/>
        <v>#N/A</v>
      </c>
      <c r="BD1580" s="50" t="e">
        <f>VLOOKUP(Audit!I345,$V$3:$AE$12,9,FALSE)&amp; IF(Audit!I345=10,Audit!V345,"")</f>
        <v>#N/A</v>
      </c>
      <c r="BE1580" s="50" t="e">
        <f>VLOOKUP(Audit!I345,$V$13:$AE$22,9,FALSE) &amp; IF(Audit!I345=10,Audit!W345,"") &amp; IF(Audit!I345&lt;&gt;1,U1580,"")</f>
        <v>#N/A</v>
      </c>
      <c r="BF1580" s="47" t="e">
        <f t="shared" si="746"/>
        <v>#N/A</v>
      </c>
      <c r="BG1580" s="50" t="e">
        <f>VLOOKUP(Audit!J345,$V$3:$AE$12,10,FALSE) &amp; Audit!S345 &amp; IF(Audit!J345=10,Audit!V345,"")</f>
        <v>#N/A</v>
      </c>
      <c r="BH1580" s="50" t="e">
        <f>VLOOKUP(Audit!J345,$V$13:$AE$22,10,FALSE) &amp; IF(Audit!J345=10,Audit!W345,"") &amp; IF(Audit!J345&lt;&gt;1,U1580,"")</f>
        <v>#N/A</v>
      </c>
      <c r="BI1580" s="47" t="e">
        <f t="shared" si="747"/>
        <v>#N/A</v>
      </c>
      <c r="BJ1580" s="48" t="str">
        <f t="shared" si="748"/>
        <v/>
      </c>
      <c r="BK1580" s="48" t="str">
        <f t="shared" si="749"/>
        <v/>
      </c>
      <c r="BL1580" s="48" t="str">
        <f t="shared" si="750"/>
        <v/>
      </c>
      <c r="BM1580" s="48" t="str">
        <f t="shared" si="751"/>
        <v/>
      </c>
      <c r="BN1580" s="48" t="str">
        <f t="shared" si="752"/>
        <v/>
      </c>
      <c r="BO1580" s="48" t="str">
        <f t="shared" si="753"/>
        <v/>
      </c>
      <c r="BP1580" s="48" t="str">
        <f t="shared" si="754"/>
        <v/>
      </c>
      <c r="BQ1580" s="48" t="str">
        <f t="shared" si="755"/>
        <v/>
      </c>
      <c r="BR1580" s="48" t="str">
        <f t="shared" si="756"/>
        <v/>
      </c>
      <c r="BS1580" s="48" t="str">
        <f t="shared" si="757"/>
        <v/>
      </c>
      <c r="BT1580" s="48" t="str">
        <f t="shared" si="758"/>
        <v/>
      </c>
      <c r="BU1580" s="48" t="str">
        <f t="shared" si="759"/>
        <v/>
      </c>
    </row>
    <row r="1581" spans="1:73">
      <c r="A1581" s="10">
        <f>Audit!A346</f>
        <v>0</v>
      </c>
      <c r="B1581" s="10" t="e">
        <f t="shared" si="730"/>
        <v>#N/A</v>
      </c>
      <c r="C1581" s="17" t="e">
        <f>VLOOKUP(Audit!B346,$V$3:$AE$12,2,FALSE) &amp; VLOOKUP(Audit!B346,$V$13:$AE$22,2,FALSE)&amp; IF(Audit!B346=10,Audit!V346&amp;Audit!W346,"")</f>
        <v>#N/A</v>
      </c>
      <c r="D1581" s="17" t="e">
        <f>VLOOKUP(Audit!C346,$V$3:$AE$12,3,FALSE) &amp; VLOOKUP(Audit!C346,$V$13:$AE$22,3,FALSE) &amp;IF(Audit!C346=10,Audit!V346&amp;Audit!W346,"")</f>
        <v>#N/A</v>
      </c>
      <c r="E1581" s="17" t="e">
        <f>VLOOKUP(Audit!D346,$V$3:$AE$12,4,FALSE)&amp; Audit!T346 &amp; VLOOKUP(Audit!D346,$V$13:$AE$22,4,FALSE)&amp; IF(Audit!D346=10,Audit!V346&amp;Audit!W346,"")</f>
        <v>#N/A</v>
      </c>
      <c r="F1581" s="17" t="e">
        <f>VLOOKUP(Audit!E346,$V$3:$AE$12,5,FALSE) &amp; VLOOKUP(Audit!E346,$V$13:$AE$22,5,FALSE)&amp; IF(Audit!E346=10,Audit!V346&amp;Audit!W346,"")</f>
        <v>#N/A</v>
      </c>
      <c r="G1581" s="17" t="e">
        <f>VLOOKUP(Audit!F346,$V$3:$AE$12,6,FALSE) &amp; VLOOKUP(Audit!F346,$V$13:$AE$22,6,FALSE)&amp; IF(Audit!F346=10,Audit!V346&amp;Audit!W346,"")</f>
        <v>#N/A</v>
      </c>
      <c r="H1581" s="17" t="e">
        <f>VLOOKUP(Audit!G346,$V$3:$AE$12,7,FALSE) &amp; VLOOKUP(Audit!G346,$V$13:$AE$22,7,FALSE)&amp;IF(Audit!G346=10,Audit!V346&amp;Audit!W346,"")</f>
        <v>#N/A</v>
      </c>
      <c r="I1581" s="17" t="e">
        <f>VLOOKUP(Audit!H346,$V$3:$AE$12,8,FALSE) &amp; Audit!U346 &amp; VLOOKUP(Audit!H346,$V$13:$AE$22,8,FALSE)&amp;IF(Audit!H346=10,Audit!V346&amp;Audit!W346,"")</f>
        <v>#N/A</v>
      </c>
      <c r="J1581" s="17" t="e">
        <f>VLOOKUP(Audit!I346,$V$3:$AE$12,9,FALSE) &amp; VLOOKUP(Audit!I346,$V$13:$AE$22,9,FALSE) &amp; IF(Audit!I346=10,Audit!V346&amp;Audit!W346,"") &amp; IF(Audit!I346&lt;&gt;1,U1581,"")</f>
        <v>#N/A</v>
      </c>
      <c r="K1581" s="17" t="e">
        <f>VLOOKUP(Audit!J346,$V$3:$AE$12,10,FALSE) &amp; Audit!S346 &amp; VLOOKUP(Audit!J346,$V$13:$AE$22,10,FALSE) &amp; IF(Audit!J346=10,Audit!V346&amp;Audit!W346,"") &amp; IF(Audit!J346&lt;&gt;1,U1581,"")</f>
        <v>#N/A</v>
      </c>
      <c r="L1581" s="10">
        <f>Audit!K346</f>
        <v>0</v>
      </c>
      <c r="M1581" s="10" t="e">
        <f t="shared" si="731"/>
        <v>#N/A</v>
      </c>
      <c r="N1581" s="10" t="e">
        <f t="shared" si="732"/>
        <v>#N/A</v>
      </c>
      <c r="O1581" s="10" t="e">
        <f t="shared" si="733"/>
        <v>#N/A</v>
      </c>
      <c r="P1581" s="10" t="e">
        <f t="shared" si="734"/>
        <v>#N/A</v>
      </c>
      <c r="Q1581" s="10" t="e">
        <f t="shared" si="735"/>
        <v>#N/A</v>
      </c>
      <c r="R1581" s="10" t="e">
        <f t="shared" si="736"/>
        <v>#N/A</v>
      </c>
      <c r="S1581" s="10" t="e">
        <f t="shared" si="737"/>
        <v>#N/A</v>
      </c>
      <c r="T1581" s="10" t="e">
        <f t="shared" si="738"/>
        <v>#N/A</v>
      </c>
      <c r="U1581" s="17" t="str">
        <f>IF(Audit!M346="","",VLOOKUP(Audit!M346,$W$26:$X$35,2,FALSE)) &amp; Audit!N346 &amp; IF(Audit!O346="","",IF(Audit!N346&lt;=1.4,VLOOKUP(Audit!O346,$W$38:X1626,2,FALSE),VLOOKUP(Audit!O346,$W$51:$X$61,2,FALSE))) &amp; IF(Audit!P346="","",VLOOKUP(Audit!P346,$Y$26:$Z$35,2,FALSE) &amp; Audit!Q346 &amp; IF(Audit!O346="","",IF(Audit!Q346&lt;=1.4,VLOOKUP(Audit!R346,$Y$38:$Z$48,2,FALSE),VLOOKUP(Audit!R346,$Y$51:$Z$61,2,FALSE))))</f>
        <v/>
      </c>
      <c r="V1581" s="21"/>
      <c r="AH1581" s="49">
        <f>Audit!A346</f>
        <v>0</v>
      </c>
      <c r="AI1581" s="50" t="e">
        <f>VLOOKUP(Audit!B346,$V$3:$AE$12,2,FALSE)&amp; IF(Audit!B346=10,Audit!V346,"")</f>
        <v>#N/A</v>
      </c>
      <c r="AJ1581" s="50" t="e">
        <f>VLOOKUP(Audit!B346,$V$13:$AE$22,2,FALSE)&amp; IF(Audit!B346=10,Audit!W346,"")</f>
        <v>#N/A</v>
      </c>
      <c r="AK1581" s="47" t="e">
        <f t="shared" si="739"/>
        <v>#N/A</v>
      </c>
      <c r="AL1581" s="50" t="e">
        <f>VLOOKUP(Audit!C346,$V$3:$AE$12,3,FALSE)&amp; IF(Audit!C346=10,Audit!V346,"")</f>
        <v>#N/A</v>
      </c>
      <c r="AM1581" s="50" t="e">
        <f>VLOOKUP(Audit!C346,$V$13:$AE$22,3,FALSE)&amp; IF(Audit!C346=10,Audit!W346,"")</f>
        <v>#N/A</v>
      </c>
      <c r="AN1581" s="47" t="e">
        <f t="shared" si="740"/>
        <v>#N/A</v>
      </c>
      <c r="AO1581" s="50" t="e">
        <f>VLOOKUP(Audit!D346,$V$3:$AE$12,4,FALSE) &amp;  Audit!T346 &amp; IF(Audit!D346=10,Audit!V346,"")</f>
        <v>#N/A</v>
      </c>
      <c r="AP1581" s="50" t="e">
        <f>VLOOKUP(Audit!D346,$V$13:$AE$22,4,FALSE)&amp; IF(Audit!D346=10,Audit!W346,"")</f>
        <v>#N/A</v>
      </c>
      <c r="AQ1581" s="47" t="e">
        <f t="shared" si="741"/>
        <v>#N/A</v>
      </c>
      <c r="AR1581" s="50" t="e">
        <f>VLOOKUP(Audit!E346,$V$3:$AE$12,5,FALSE)&amp; IF(Audit!E346=10,Audit!V346,"")</f>
        <v>#N/A</v>
      </c>
      <c r="AS1581" s="50" t="e">
        <f>VLOOKUP(Audit!E346,$V$13:$AE$22,5,FALSE)&amp; IF(Audit!E346=10,Audit!W346,"")</f>
        <v>#N/A</v>
      </c>
      <c r="AT1581" s="47" t="e">
        <f t="shared" si="742"/>
        <v>#N/A</v>
      </c>
      <c r="AU1581" s="50" t="e">
        <f>VLOOKUP(Audit!F346,$V$3:$AE$12,6,FALSE)&amp; IF(Audit!F346=10,Audit!V346,"")</f>
        <v>#N/A</v>
      </c>
      <c r="AV1581" s="50" t="e">
        <f>VLOOKUP(Audit!F346,$V$13:$AE$22,6,FALSE)&amp; IF(Audit!F346=10,Audit!W346,"")</f>
        <v>#N/A</v>
      </c>
      <c r="AW1581" s="47" t="e">
        <f t="shared" si="743"/>
        <v>#N/A</v>
      </c>
      <c r="AX1581" s="50" t="e">
        <f>VLOOKUP(Audit!G346,$V$3:$AE$12,7,FALSE)&amp; IF(Audit!G346=10,Audit!V346,"")</f>
        <v>#N/A</v>
      </c>
      <c r="AY1581" s="50" t="e">
        <f>VLOOKUP(Audit!G346,$V$13:$AE$22,7,FALSE) &amp; IF(Audit!G346=10,Audit!W346,"")</f>
        <v>#N/A</v>
      </c>
      <c r="AZ1581" s="47" t="e">
        <f t="shared" si="744"/>
        <v>#N/A</v>
      </c>
      <c r="BA1581" s="50" t="e">
        <f>VLOOKUP(Audit!H346,$V$3:$AE$12,8,FALSE)&amp; Audit!U346 &amp; IF(Audit!H346=10,Audit!V346,"")</f>
        <v>#N/A</v>
      </c>
      <c r="BB1581" s="50" t="e">
        <f>VLOOKUP(Audit!H346,$V$13:$AE$22,8,FALSE) &amp; IF(Audit!H346=10,Audit!W346,"")</f>
        <v>#N/A</v>
      </c>
      <c r="BC1581" s="47" t="e">
        <f t="shared" si="745"/>
        <v>#N/A</v>
      </c>
      <c r="BD1581" s="50" t="e">
        <f>VLOOKUP(Audit!I346,$V$3:$AE$12,9,FALSE)&amp; IF(Audit!I346=10,Audit!V346,"")</f>
        <v>#N/A</v>
      </c>
      <c r="BE1581" s="50" t="e">
        <f>VLOOKUP(Audit!I346,$V$13:$AE$22,9,FALSE) &amp; IF(Audit!I346=10,Audit!W346,"") &amp; IF(Audit!I346&lt;&gt;1,U1581,"")</f>
        <v>#N/A</v>
      </c>
      <c r="BF1581" s="47" t="e">
        <f t="shared" si="746"/>
        <v>#N/A</v>
      </c>
      <c r="BG1581" s="50" t="e">
        <f>VLOOKUP(Audit!J346,$V$3:$AE$12,10,FALSE) &amp; Audit!S346 &amp; IF(Audit!J346=10,Audit!V346,"")</f>
        <v>#N/A</v>
      </c>
      <c r="BH1581" s="50" t="e">
        <f>VLOOKUP(Audit!J346,$V$13:$AE$22,10,FALSE) &amp; IF(Audit!J346=10,Audit!W346,"") &amp; IF(Audit!J346&lt;&gt;1,U1581,"")</f>
        <v>#N/A</v>
      </c>
      <c r="BI1581" s="47" t="e">
        <f t="shared" si="747"/>
        <v>#N/A</v>
      </c>
      <c r="BJ1581" s="48" t="str">
        <f t="shared" si="748"/>
        <v/>
      </c>
      <c r="BK1581" s="48" t="str">
        <f t="shared" si="749"/>
        <v/>
      </c>
      <c r="BL1581" s="48" t="str">
        <f t="shared" si="750"/>
        <v/>
      </c>
      <c r="BM1581" s="48" t="str">
        <f t="shared" si="751"/>
        <v/>
      </c>
      <c r="BN1581" s="48" t="str">
        <f t="shared" si="752"/>
        <v/>
      </c>
      <c r="BO1581" s="48" t="str">
        <f t="shared" si="753"/>
        <v/>
      </c>
      <c r="BP1581" s="48" t="str">
        <f t="shared" si="754"/>
        <v/>
      </c>
      <c r="BQ1581" s="48" t="str">
        <f t="shared" si="755"/>
        <v/>
      </c>
      <c r="BR1581" s="48" t="str">
        <f t="shared" si="756"/>
        <v/>
      </c>
      <c r="BS1581" s="48" t="str">
        <f t="shared" si="757"/>
        <v/>
      </c>
      <c r="BT1581" s="48" t="str">
        <f t="shared" si="758"/>
        <v/>
      </c>
      <c r="BU1581" s="48" t="str">
        <f t="shared" si="759"/>
        <v/>
      </c>
    </row>
    <row r="1582" spans="1:73">
      <c r="A1582" s="10">
        <f>Audit!A347</f>
        <v>0</v>
      </c>
      <c r="B1582" s="10" t="e">
        <f t="shared" si="730"/>
        <v>#N/A</v>
      </c>
      <c r="C1582" s="17" t="e">
        <f>VLOOKUP(Audit!B347,$V$3:$AE$12,2,FALSE) &amp; VLOOKUP(Audit!B347,$V$13:$AE$22,2,FALSE)&amp; IF(Audit!B347=10,Audit!V347&amp;Audit!W347,"")</f>
        <v>#N/A</v>
      </c>
      <c r="D1582" s="17" t="e">
        <f>VLOOKUP(Audit!C347,$V$3:$AE$12,3,FALSE) &amp; VLOOKUP(Audit!C347,$V$13:$AE$22,3,FALSE) &amp;IF(Audit!C347=10,Audit!V347&amp;Audit!W347,"")</f>
        <v>#N/A</v>
      </c>
      <c r="E1582" s="17" t="e">
        <f>VLOOKUP(Audit!D347,$V$3:$AE$12,4,FALSE)&amp; Audit!T347 &amp; VLOOKUP(Audit!D347,$V$13:$AE$22,4,FALSE)&amp; IF(Audit!D347=10,Audit!V347&amp;Audit!W347,"")</f>
        <v>#N/A</v>
      </c>
      <c r="F1582" s="17" t="e">
        <f>VLOOKUP(Audit!E347,$V$3:$AE$12,5,FALSE) &amp; VLOOKUP(Audit!E347,$V$13:$AE$22,5,FALSE)&amp; IF(Audit!E347=10,Audit!V347&amp;Audit!W347,"")</f>
        <v>#N/A</v>
      </c>
      <c r="G1582" s="17" t="e">
        <f>VLOOKUP(Audit!F347,$V$3:$AE$12,6,FALSE) &amp; VLOOKUP(Audit!F347,$V$13:$AE$22,6,FALSE)&amp; IF(Audit!F347=10,Audit!V347&amp;Audit!W347,"")</f>
        <v>#N/A</v>
      </c>
      <c r="H1582" s="17" t="e">
        <f>VLOOKUP(Audit!G347,$V$3:$AE$12,7,FALSE) &amp; VLOOKUP(Audit!G347,$V$13:$AE$22,7,FALSE)&amp;IF(Audit!G347=10,Audit!V347&amp;Audit!W347,"")</f>
        <v>#N/A</v>
      </c>
      <c r="I1582" s="17" t="e">
        <f>VLOOKUP(Audit!H347,$V$3:$AE$12,8,FALSE) &amp; Audit!U347 &amp; VLOOKUP(Audit!H347,$V$13:$AE$22,8,FALSE)&amp;IF(Audit!H347=10,Audit!V347&amp;Audit!W347,"")</f>
        <v>#N/A</v>
      </c>
      <c r="J1582" s="17" t="e">
        <f>VLOOKUP(Audit!I347,$V$3:$AE$12,9,FALSE) &amp; VLOOKUP(Audit!I347,$V$13:$AE$22,9,FALSE) &amp; IF(Audit!I347=10,Audit!V347&amp;Audit!W347,"") &amp; IF(Audit!I347&lt;&gt;1,U1582,"")</f>
        <v>#N/A</v>
      </c>
      <c r="K1582" s="17" t="e">
        <f>VLOOKUP(Audit!J347,$V$3:$AE$12,10,FALSE) &amp; Audit!S347 &amp; VLOOKUP(Audit!J347,$V$13:$AE$22,10,FALSE) &amp; IF(Audit!J347=10,Audit!V347&amp;Audit!W347,"") &amp; IF(Audit!J347&lt;&gt;1,U1582,"")</f>
        <v>#N/A</v>
      </c>
      <c r="L1582" s="10">
        <f>Audit!K347</f>
        <v>0</v>
      </c>
      <c r="M1582" s="10" t="e">
        <f t="shared" si="731"/>
        <v>#N/A</v>
      </c>
      <c r="N1582" s="10" t="e">
        <f t="shared" si="732"/>
        <v>#N/A</v>
      </c>
      <c r="O1582" s="10" t="e">
        <f t="shared" si="733"/>
        <v>#N/A</v>
      </c>
      <c r="P1582" s="10" t="e">
        <f t="shared" si="734"/>
        <v>#N/A</v>
      </c>
      <c r="Q1582" s="10" t="e">
        <f t="shared" si="735"/>
        <v>#N/A</v>
      </c>
      <c r="R1582" s="10" t="e">
        <f t="shared" si="736"/>
        <v>#N/A</v>
      </c>
      <c r="S1582" s="10" t="e">
        <f t="shared" si="737"/>
        <v>#N/A</v>
      </c>
      <c r="T1582" s="10" t="e">
        <f t="shared" si="738"/>
        <v>#N/A</v>
      </c>
      <c r="U1582" s="17" t="str">
        <f>IF(Audit!M347="","",VLOOKUP(Audit!M347,$W$26:$X$35,2,FALSE)) &amp; Audit!N347 &amp; IF(Audit!O347="","",IF(Audit!N347&lt;=1.4,VLOOKUP(Audit!O347,$W$38:X1627,2,FALSE),VLOOKUP(Audit!O347,$W$51:$X$61,2,FALSE))) &amp; IF(Audit!P347="","",VLOOKUP(Audit!P347,$Y$26:$Z$35,2,FALSE) &amp; Audit!Q347 &amp; IF(Audit!O347="","",IF(Audit!Q347&lt;=1.4,VLOOKUP(Audit!R347,$Y$38:$Z$48,2,FALSE),VLOOKUP(Audit!R347,$Y$51:$Z$61,2,FALSE))))</f>
        <v/>
      </c>
      <c r="V1582" s="21"/>
      <c r="AH1582" s="49">
        <f>Audit!A347</f>
        <v>0</v>
      </c>
      <c r="AI1582" s="50" t="e">
        <f>VLOOKUP(Audit!B347,$V$3:$AE$12,2,FALSE)&amp; IF(Audit!B347=10,Audit!V347,"")</f>
        <v>#N/A</v>
      </c>
      <c r="AJ1582" s="50" t="e">
        <f>VLOOKUP(Audit!B347,$V$13:$AE$22,2,FALSE)&amp; IF(Audit!B347=10,Audit!W347,"")</f>
        <v>#N/A</v>
      </c>
      <c r="AK1582" s="47" t="e">
        <f t="shared" si="739"/>
        <v>#N/A</v>
      </c>
      <c r="AL1582" s="50" t="e">
        <f>VLOOKUP(Audit!C347,$V$3:$AE$12,3,FALSE)&amp; IF(Audit!C347=10,Audit!V347,"")</f>
        <v>#N/A</v>
      </c>
      <c r="AM1582" s="50" t="e">
        <f>VLOOKUP(Audit!C347,$V$13:$AE$22,3,FALSE)&amp; IF(Audit!C347=10,Audit!W347,"")</f>
        <v>#N/A</v>
      </c>
      <c r="AN1582" s="47" t="e">
        <f t="shared" si="740"/>
        <v>#N/A</v>
      </c>
      <c r="AO1582" s="50" t="e">
        <f>VLOOKUP(Audit!D347,$V$3:$AE$12,4,FALSE) &amp;  Audit!T347 &amp; IF(Audit!D347=10,Audit!V347,"")</f>
        <v>#N/A</v>
      </c>
      <c r="AP1582" s="50" t="e">
        <f>VLOOKUP(Audit!D347,$V$13:$AE$22,4,FALSE)&amp; IF(Audit!D347=10,Audit!W347,"")</f>
        <v>#N/A</v>
      </c>
      <c r="AQ1582" s="47" t="e">
        <f t="shared" si="741"/>
        <v>#N/A</v>
      </c>
      <c r="AR1582" s="50" t="e">
        <f>VLOOKUP(Audit!E347,$V$3:$AE$12,5,FALSE)&amp; IF(Audit!E347=10,Audit!V347,"")</f>
        <v>#N/A</v>
      </c>
      <c r="AS1582" s="50" t="e">
        <f>VLOOKUP(Audit!E347,$V$13:$AE$22,5,FALSE)&amp; IF(Audit!E347=10,Audit!W347,"")</f>
        <v>#N/A</v>
      </c>
      <c r="AT1582" s="47" t="e">
        <f t="shared" si="742"/>
        <v>#N/A</v>
      </c>
      <c r="AU1582" s="50" t="e">
        <f>VLOOKUP(Audit!F347,$V$3:$AE$12,6,FALSE)&amp; IF(Audit!F347=10,Audit!V347,"")</f>
        <v>#N/A</v>
      </c>
      <c r="AV1582" s="50" t="e">
        <f>VLOOKUP(Audit!F347,$V$13:$AE$22,6,FALSE)&amp; IF(Audit!F347=10,Audit!W347,"")</f>
        <v>#N/A</v>
      </c>
      <c r="AW1582" s="47" t="e">
        <f t="shared" si="743"/>
        <v>#N/A</v>
      </c>
      <c r="AX1582" s="50" t="e">
        <f>VLOOKUP(Audit!G347,$V$3:$AE$12,7,FALSE)&amp; IF(Audit!G347=10,Audit!V347,"")</f>
        <v>#N/A</v>
      </c>
      <c r="AY1582" s="50" t="e">
        <f>VLOOKUP(Audit!G347,$V$13:$AE$22,7,FALSE) &amp; IF(Audit!G347=10,Audit!W347,"")</f>
        <v>#N/A</v>
      </c>
      <c r="AZ1582" s="47" t="e">
        <f t="shared" si="744"/>
        <v>#N/A</v>
      </c>
      <c r="BA1582" s="50" t="e">
        <f>VLOOKUP(Audit!H347,$V$3:$AE$12,8,FALSE)&amp; Audit!U347 &amp; IF(Audit!H347=10,Audit!V347,"")</f>
        <v>#N/A</v>
      </c>
      <c r="BB1582" s="50" t="e">
        <f>VLOOKUP(Audit!H347,$V$13:$AE$22,8,FALSE) &amp; IF(Audit!H347=10,Audit!W347,"")</f>
        <v>#N/A</v>
      </c>
      <c r="BC1582" s="47" t="e">
        <f t="shared" si="745"/>
        <v>#N/A</v>
      </c>
      <c r="BD1582" s="50" t="e">
        <f>VLOOKUP(Audit!I347,$V$3:$AE$12,9,FALSE)&amp; IF(Audit!I347=10,Audit!V347,"")</f>
        <v>#N/A</v>
      </c>
      <c r="BE1582" s="50" t="e">
        <f>VLOOKUP(Audit!I347,$V$13:$AE$22,9,FALSE) &amp; IF(Audit!I347=10,Audit!W347,"") &amp; IF(Audit!I347&lt;&gt;1,U1582,"")</f>
        <v>#N/A</v>
      </c>
      <c r="BF1582" s="47" t="e">
        <f t="shared" si="746"/>
        <v>#N/A</v>
      </c>
      <c r="BG1582" s="50" t="e">
        <f>VLOOKUP(Audit!J347,$V$3:$AE$12,10,FALSE) &amp; Audit!S347 &amp; IF(Audit!J347=10,Audit!V347,"")</f>
        <v>#N/A</v>
      </c>
      <c r="BH1582" s="50" t="e">
        <f>VLOOKUP(Audit!J347,$V$13:$AE$22,10,FALSE) &amp; IF(Audit!J347=10,Audit!W347,"") &amp; IF(Audit!J347&lt;&gt;1,U1582,"")</f>
        <v>#N/A</v>
      </c>
      <c r="BI1582" s="47" t="e">
        <f t="shared" si="747"/>
        <v>#N/A</v>
      </c>
      <c r="BJ1582" s="48" t="str">
        <f t="shared" si="748"/>
        <v/>
      </c>
      <c r="BK1582" s="48" t="str">
        <f t="shared" si="749"/>
        <v/>
      </c>
      <c r="BL1582" s="48" t="str">
        <f t="shared" si="750"/>
        <v/>
      </c>
      <c r="BM1582" s="48" t="str">
        <f t="shared" si="751"/>
        <v/>
      </c>
      <c r="BN1582" s="48" t="str">
        <f t="shared" si="752"/>
        <v/>
      </c>
      <c r="BO1582" s="48" t="str">
        <f t="shared" si="753"/>
        <v/>
      </c>
      <c r="BP1582" s="48" t="str">
        <f t="shared" si="754"/>
        <v/>
      </c>
      <c r="BQ1582" s="48" t="str">
        <f t="shared" si="755"/>
        <v/>
      </c>
      <c r="BR1582" s="48" t="str">
        <f t="shared" si="756"/>
        <v/>
      </c>
      <c r="BS1582" s="48" t="str">
        <f t="shared" si="757"/>
        <v/>
      </c>
      <c r="BT1582" s="48" t="str">
        <f t="shared" si="758"/>
        <v/>
      </c>
      <c r="BU1582" s="48" t="str">
        <f t="shared" si="759"/>
        <v/>
      </c>
    </row>
    <row r="1583" spans="1:73">
      <c r="A1583" s="10">
        <f>Audit!A348</f>
        <v>0</v>
      </c>
      <c r="B1583" s="10" t="e">
        <f t="shared" si="730"/>
        <v>#N/A</v>
      </c>
      <c r="C1583" s="17" t="e">
        <f>VLOOKUP(Audit!B348,$V$3:$AE$12,2,FALSE) &amp; VLOOKUP(Audit!B348,$V$13:$AE$22,2,FALSE)&amp; IF(Audit!B348=10,Audit!V348&amp;Audit!W348,"")</f>
        <v>#N/A</v>
      </c>
      <c r="D1583" s="17" t="e">
        <f>VLOOKUP(Audit!C348,$V$3:$AE$12,3,FALSE) &amp; VLOOKUP(Audit!C348,$V$13:$AE$22,3,FALSE) &amp;IF(Audit!C348=10,Audit!V348&amp;Audit!W348,"")</f>
        <v>#N/A</v>
      </c>
      <c r="E1583" s="17" t="e">
        <f>VLOOKUP(Audit!D348,$V$3:$AE$12,4,FALSE)&amp; Audit!T348 &amp; VLOOKUP(Audit!D348,$V$13:$AE$22,4,FALSE)&amp; IF(Audit!D348=10,Audit!V348&amp;Audit!W348,"")</f>
        <v>#N/A</v>
      </c>
      <c r="F1583" s="17" t="e">
        <f>VLOOKUP(Audit!E348,$V$3:$AE$12,5,FALSE) &amp; VLOOKUP(Audit!E348,$V$13:$AE$22,5,FALSE)&amp; IF(Audit!E348=10,Audit!V348&amp;Audit!W348,"")</f>
        <v>#N/A</v>
      </c>
      <c r="G1583" s="17" t="e">
        <f>VLOOKUP(Audit!F348,$V$3:$AE$12,6,FALSE) &amp; VLOOKUP(Audit!F348,$V$13:$AE$22,6,FALSE)&amp; IF(Audit!F348=10,Audit!V348&amp;Audit!W348,"")</f>
        <v>#N/A</v>
      </c>
      <c r="H1583" s="17" t="e">
        <f>VLOOKUP(Audit!G348,$V$3:$AE$12,7,FALSE) &amp; VLOOKUP(Audit!G348,$V$13:$AE$22,7,FALSE)&amp;IF(Audit!G348=10,Audit!V348&amp;Audit!W348,"")</f>
        <v>#N/A</v>
      </c>
      <c r="I1583" s="17" t="e">
        <f>VLOOKUP(Audit!H348,$V$3:$AE$12,8,FALSE) &amp; Audit!U348 &amp; VLOOKUP(Audit!H348,$V$13:$AE$22,8,FALSE)&amp;IF(Audit!H348=10,Audit!V348&amp;Audit!W348,"")</f>
        <v>#N/A</v>
      </c>
      <c r="J1583" s="17" t="e">
        <f>VLOOKUP(Audit!I348,$V$3:$AE$12,9,FALSE) &amp; VLOOKUP(Audit!I348,$V$13:$AE$22,9,FALSE) &amp; IF(Audit!I348=10,Audit!V348&amp;Audit!W348,"") &amp; IF(Audit!I348&lt;&gt;1,U1583,"")</f>
        <v>#N/A</v>
      </c>
      <c r="K1583" s="17" t="e">
        <f>VLOOKUP(Audit!J348,$V$3:$AE$12,10,FALSE) &amp; Audit!S348 &amp; VLOOKUP(Audit!J348,$V$13:$AE$22,10,FALSE) &amp; IF(Audit!J348=10,Audit!V348&amp;Audit!W348,"") &amp; IF(Audit!J348&lt;&gt;1,U1583,"")</f>
        <v>#N/A</v>
      </c>
      <c r="L1583" s="10">
        <f>Audit!K348</f>
        <v>0</v>
      </c>
      <c r="M1583" s="10" t="e">
        <f t="shared" si="731"/>
        <v>#N/A</v>
      </c>
      <c r="N1583" s="10" t="e">
        <f t="shared" si="732"/>
        <v>#N/A</v>
      </c>
      <c r="O1583" s="10" t="e">
        <f t="shared" si="733"/>
        <v>#N/A</v>
      </c>
      <c r="P1583" s="10" t="e">
        <f t="shared" si="734"/>
        <v>#N/A</v>
      </c>
      <c r="Q1583" s="10" t="e">
        <f t="shared" si="735"/>
        <v>#N/A</v>
      </c>
      <c r="R1583" s="10" t="e">
        <f t="shared" si="736"/>
        <v>#N/A</v>
      </c>
      <c r="S1583" s="10" t="e">
        <f t="shared" si="737"/>
        <v>#N/A</v>
      </c>
      <c r="T1583" s="10" t="e">
        <f t="shared" si="738"/>
        <v>#N/A</v>
      </c>
      <c r="U1583" s="17" t="str">
        <f>IF(Audit!M348="","",VLOOKUP(Audit!M348,$W$26:$X$35,2,FALSE)) &amp; Audit!N348 &amp; IF(Audit!O348="","",IF(Audit!N348&lt;=1.4,VLOOKUP(Audit!O348,$W$38:X1628,2,FALSE),VLOOKUP(Audit!O348,$W$51:$X$61,2,FALSE))) &amp; IF(Audit!P348="","",VLOOKUP(Audit!P348,$Y$26:$Z$35,2,FALSE) &amp; Audit!Q348 &amp; IF(Audit!O348="","",IF(Audit!Q348&lt;=1.4,VLOOKUP(Audit!R348,$Y$38:$Z$48,2,FALSE),VLOOKUP(Audit!R348,$Y$51:$Z$61,2,FALSE))))</f>
        <v/>
      </c>
      <c r="V1583" s="21"/>
      <c r="AH1583" s="49">
        <f>Audit!A348</f>
        <v>0</v>
      </c>
      <c r="AI1583" s="50" t="e">
        <f>VLOOKUP(Audit!B348,$V$3:$AE$12,2,FALSE)&amp; IF(Audit!B348=10,Audit!V348,"")</f>
        <v>#N/A</v>
      </c>
      <c r="AJ1583" s="50" t="e">
        <f>VLOOKUP(Audit!B348,$V$13:$AE$22,2,FALSE)&amp; IF(Audit!B348=10,Audit!W348,"")</f>
        <v>#N/A</v>
      </c>
      <c r="AK1583" s="47" t="e">
        <f t="shared" si="739"/>
        <v>#N/A</v>
      </c>
      <c r="AL1583" s="50" t="e">
        <f>VLOOKUP(Audit!C348,$V$3:$AE$12,3,FALSE)&amp; IF(Audit!C348=10,Audit!V348,"")</f>
        <v>#N/A</v>
      </c>
      <c r="AM1583" s="50" t="e">
        <f>VLOOKUP(Audit!C348,$V$13:$AE$22,3,FALSE)&amp; IF(Audit!C348=10,Audit!W348,"")</f>
        <v>#N/A</v>
      </c>
      <c r="AN1583" s="47" t="e">
        <f t="shared" si="740"/>
        <v>#N/A</v>
      </c>
      <c r="AO1583" s="50" t="e">
        <f>VLOOKUP(Audit!D348,$V$3:$AE$12,4,FALSE) &amp;  Audit!T348 &amp; IF(Audit!D348=10,Audit!V348,"")</f>
        <v>#N/A</v>
      </c>
      <c r="AP1583" s="50" t="e">
        <f>VLOOKUP(Audit!D348,$V$13:$AE$22,4,FALSE)&amp; IF(Audit!D348=10,Audit!W348,"")</f>
        <v>#N/A</v>
      </c>
      <c r="AQ1583" s="47" t="e">
        <f t="shared" si="741"/>
        <v>#N/A</v>
      </c>
      <c r="AR1583" s="50" t="e">
        <f>VLOOKUP(Audit!E348,$V$3:$AE$12,5,FALSE)&amp; IF(Audit!E348=10,Audit!V348,"")</f>
        <v>#N/A</v>
      </c>
      <c r="AS1583" s="50" t="e">
        <f>VLOOKUP(Audit!E348,$V$13:$AE$22,5,FALSE)&amp; IF(Audit!E348=10,Audit!W348,"")</f>
        <v>#N/A</v>
      </c>
      <c r="AT1583" s="47" t="e">
        <f t="shared" si="742"/>
        <v>#N/A</v>
      </c>
      <c r="AU1583" s="50" t="e">
        <f>VLOOKUP(Audit!F348,$V$3:$AE$12,6,FALSE)&amp; IF(Audit!F348=10,Audit!V348,"")</f>
        <v>#N/A</v>
      </c>
      <c r="AV1583" s="50" t="e">
        <f>VLOOKUP(Audit!F348,$V$13:$AE$22,6,FALSE)&amp; IF(Audit!F348=10,Audit!W348,"")</f>
        <v>#N/A</v>
      </c>
      <c r="AW1583" s="47" t="e">
        <f t="shared" si="743"/>
        <v>#N/A</v>
      </c>
      <c r="AX1583" s="50" t="e">
        <f>VLOOKUP(Audit!G348,$V$3:$AE$12,7,FALSE)&amp; IF(Audit!G348=10,Audit!V348,"")</f>
        <v>#N/A</v>
      </c>
      <c r="AY1583" s="50" t="e">
        <f>VLOOKUP(Audit!G348,$V$13:$AE$22,7,FALSE) &amp; IF(Audit!G348=10,Audit!W348,"")</f>
        <v>#N/A</v>
      </c>
      <c r="AZ1583" s="47" t="e">
        <f t="shared" si="744"/>
        <v>#N/A</v>
      </c>
      <c r="BA1583" s="50" t="e">
        <f>VLOOKUP(Audit!H348,$V$3:$AE$12,8,FALSE)&amp; Audit!U348 &amp; IF(Audit!H348=10,Audit!V348,"")</f>
        <v>#N/A</v>
      </c>
      <c r="BB1583" s="50" t="e">
        <f>VLOOKUP(Audit!H348,$V$13:$AE$22,8,FALSE) &amp; IF(Audit!H348=10,Audit!W348,"")</f>
        <v>#N/A</v>
      </c>
      <c r="BC1583" s="47" t="e">
        <f t="shared" si="745"/>
        <v>#N/A</v>
      </c>
      <c r="BD1583" s="50" t="e">
        <f>VLOOKUP(Audit!I348,$V$3:$AE$12,9,FALSE)&amp; IF(Audit!I348=10,Audit!V348,"")</f>
        <v>#N/A</v>
      </c>
      <c r="BE1583" s="50" t="e">
        <f>VLOOKUP(Audit!I348,$V$13:$AE$22,9,FALSE) &amp; IF(Audit!I348=10,Audit!W348,"") &amp; IF(Audit!I348&lt;&gt;1,U1583,"")</f>
        <v>#N/A</v>
      </c>
      <c r="BF1583" s="47" t="e">
        <f t="shared" si="746"/>
        <v>#N/A</v>
      </c>
      <c r="BG1583" s="50" t="e">
        <f>VLOOKUP(Audit!J348,$V$3:$AE$12,10,FALSE) &amp; Audit!S348 &amp; IF(Audit!J348=10,Audit!V348,"")</f>
        <v>#N/A</v>
      </c>
      <c r="BH1583" s="50" t="e">
        <f>VLOOKUP(Audit!J348,$V$13:$AE$22,10,FALSE) &amp; IF(Audit!J348=10,Audit!W348,"") &amp; IF(Audit!J348&lt;&gt;1,U1583,"")</f>
        <v>#N/A</v>
      </c>
      <c r="BI1583" s="47" t="e">
        <f t="shared" si="747"/>
        <v>#N/A</v>
      </c>
      <c r="BJ1583" s="48" t="str">
        <f t="shared" si="748"/>
        <v/>
      </c>
      <c r="BK1583" s="48" t="str">
        <f t="shared" si="749"/>
        <v/>
      </c>
      <c r="BL1583" s="48" t="str">
        <f t="shared" si="750"/>
        <v/>
      </c>
      <c r="BM1583" s="48" t="str">
        <f t="shared" si="751"/>
        <v/>
      </c>
      <c r="BN1583" s="48" t="str">
        <f t="shared" si="752"/>
        <v/>
      </c>
      <c r="BO1583" s="48" t="str">
        <f t="shared" si="753"/>
        <v/>
      </c>
      <c r="BP1583" s="48" t="str">
        <f t="shared" si="754"/>
        <v/>
      </c>
      <c r="BQ1583" s="48" t="str">
        <f t="shared" si="755"/>
        <v/>
      </c>
      <c r="BR1583" s="48" t="str">
        <f t="shared" si="756"/>
        <v/>
      </c>
      <c r="BS1583" s="48" t="str">
        <f t="shared" si="757"/>
        <v/>
      </c>
      <c r="BT1583" s="48" t="str">
        <f t="shared" si="758"/>
        <v/>
      </c>
      <c r="BU1583" s="48" t="str">
        <f t="shared" si="759"/>
        <v/>
      </c>
    </row>
    <row r="1584" spans="1:73">
      <c r="A1584" s="10">
        <f>Audit!A349</f>
        <v>0</v>
      </c>
      <c r="B1584" s="10" t="e">
        <f t="shared" si="730"/>
        <v>#N/A</v>
      </c>
      <c r="C1584" s="17" t="e">
        <f>VLOOKUP(Audit!B349,$V$3:$AE$12,2,FALSE) &amp; VLOOKUP(Audit!B349,$V$13:$AE$22,2,FALSE)&amp; IF(Audit!B349=10,Audit!V349&amp;Audit!W349,"")</f>
        <v>#N/A</v>
      </c>
      <c r="D1584" s="17" t="e">
        <f>VLOOKUP(Audit!C349,$V$3:$AE$12,3,FALSE) &amp; VLOOKUP(Audit!C349,$V$13:$AE$22,3,FALSE) &amp;IF(Audit!C349=10,Audit!V349&amp;Audit!W349,"")</f>
        <v>#N/A</v>
      </c>
      <c r="E1584" s="17" t="e">
        <f>VLOOKUP(Audit!D349,$V$3:$AE$12,4,FALSE)&amp; Audit!T349 &amp; VLOOKUP(Audit!D349,$V$13:$AE$22,4,FALSE)&amp; IF(Audit!D349=10,Audit!V349&amp;Audit!W349,"")</f>
        <v>#N/A</v>
      </c>
      <c r="F1584" s="17" t="e">
        <f>VLOOKUP(Audit!E349,$V$3:$AE$12,5,FALSE) &amp; VLOOKUP(Audit!E349,$V$13:$AE$22,5,FALSE)&amp; IF(Audit!E349=10,Audit!V349&amp;Audit!W349,"")</f>
        <v>#N/A</v>
      </c>
      <c r="G1584" s="17" t="e">
        <f>VLOOKUP(Audit!F349,$V$3:$AE$12,6,FALSE) &amp; VLOOKUP(Audit!F349,$V$13:$AE$22,6,FALSE)&amp; IF(Audit!F349=10,Audit!V349&amp;Audit!W349,"")</f>
        <v>#N/A</v>
      </c>
      <c r="H1584" s="17" t="e">
        <f>VLOOKUP(Audit!G349,$V$3:$AE$12,7,FALSE) &amp; VLOOKUP(Audit!G349,$V$13:$AE$22,7,FALSE)&amp;IF(Audit!G349=10,Audit!V349&amp;Audit!W349,"")</f>
        <v>#N/A</v>
      </c>
      <c r="I1584" s="17" t="e">
        <f>VLOOKUP(Audit!H349,$V$3:$AE$12,8,FALSE) &amp; Audit!U349 &amp; VLOOKUP(Audit!H349,$V$13:$AE$22,8,FALSE)&amp;IF(Audit!H349=10,Audit!V349&amp;Audit!W349,"")</f>
        <v>#N/A</v>
      </c>
      <c r="J1584" s="17" t="e">
        <f>VLOOKUP(Audit!I349,$V$3:$AE$12,9,FALSE) &amp; VLOOKUP(Audit!I349,$V$13:$AE$22,9,FALSE) &amp; IF(Audit!I349=10,Audit!V349&amp;Audit!W349,"") &amp; IF(Audit!I349&lt;&gt;1,U1584,"")</f>
        <v>#N/A</v>
      </c>
      <c r="K1584" s="17" t="e">
        <f>VLOOKUP(Audit!J349,$V$3:$AE$12,10,FALSE) &amp; Audit!S349 &amp; VLOOKUP(Audit!J349,$V$13:$AE$22,10,FALSE) &amp; IF(Audit!J349=10,Audit!V349&amp;Audit!W349,"") &amp; IF(Audit!J349&lt;&gt;1,U1584,"")</f>
        <v>#N/A</v>
      </c>
      <c r="L1584" s="10">
        <f>Audit!K349</f>
        <v>0</v>
      </c>
      <c r="M1584" s="10" t="e">
        <f t="shared" si="731"/>
        <v>#N/A</v>
      </c>
      <c r="N1584" s="10" t="e">
        <f t="shared" si="732"/>
        <v>#N/A</v>
      </c>
      <c r="O1584" s="10" t="e">
        <f t="shared" si="733"/>
        <v>#N/A</v>
      </c>
      <c r="P1584" s="10" t="e">
        <f t="shared" si="734"/>
        <v>#N/A</v>
      </c>
      <c r="Q1584" s="10" t="e">
        <f t="shared" si="735"/>
        <v>#N/A</v>
      </c>
      <c r="R1584" s="10" t="e">
        <f t="shared" si="736"/>
        <v>#N/A</v>
      </c>
      <c r="S1584" s="10" t="e">
        <f t="shared" si="737"/>
        <v>#N/A</v>
      </c>
      <c r="T1584" s="10" t="e">
        <f t="shared" si="738"/>
        <v>#N/A</v>
      </c>
      <c r="U1584" s="17" t="str">
        <f>IF(Audit!M349="","",VLOOKUP(Audit!M349,$W$26:$X$35,2,FALSE)) &amp; Audit!N349 &amp; IF(Audit!O349="","",IF(Audit!N349&lt;=1.4,VLOOKUP(Audit!O349,$W$38:X1629,2,FALSE),VLOOKUP(Audit!O349,$W$51:$X$61,2,FALSE))) &amp; IF(Audit!P349="","",VLOOKUP(Audit!P349,$Y$26:$Z$35,2,FALSE) &amp; Audit!Q349 &amp; IF(Audit!O349="","",IF(Audit!Q349&lt;=1.4,VLOOKUP(Audit!R349,$Y$38:$Z$48,2,FALSE),VLOOKUP(Audit!R349,$Y$51:$Z$61,2,FALSE))))</f>
        <v/>
      </c>
      <c r="V1584" s="21"/>
      <c r="AH1584" s="49">
        <f>Audit!A349</f>
        <v>0</v>
      </c>
      <c r="AI1584" s="50" t="e">
        <f>VLOOKUP(Audit!B349,$V$3:$AE$12,2,FALSE)&amp; IF(Audit!B349=10,Audit!V349,"")</f>
        <v>#N/A</v>
      </c>
      <c r="AJ1584" s="50" t="e">
        <f>VLOOKUP(Audit!B349,$V$13:$AE$22,2,FALSE)&amp; IF(Audit!B349=10,Audit!W349,"")</f>
        <v>#N/A</v>
      </c>
      <c r="AK1584" s="47" t="e">
        <f t="shared" si="739"/>
        <v>#N/A</v>
      </c>
      <c r="AL1584" s="50" t="e">
        <f>VLOOKUP(Audit!C349,$V$3:$AE$12,3,FALSE)&amp; IF(Audit!C349=10,Audit!V349,"")</f>
        <v>#N/A</v>
      </c>
      <c r="AM1584" s="50" t="e">
        <f>VLOOKUP(Audit!C349,$V$13:$AE$22,3,FALSE)&amp; IF(Audit!C349=10,Audit!W349,"")</f>
        <v>#N/A</v>
      </c>
      <c r="AN1584" s="47" t="e">
        <f t="shared" si="740"/>
        <v>#N/A</v>
      </c>
      <c r="AO1584" s="50" t="e">
        <f>VLOOKUP(Audit!D349,$V$3:$AE$12,4,FALSE) &amp;  Audit!T349 &amp; IF(Audit!D349=10,Audit!V349,"")</f>
        <v>#N/A</v>
      </c>
      <c r="AP1584" s="50" t="e">
        <f>VLOOKUP(Audit!D349,$V$13:$AE$22,4,FALSE)&amp; IF(Audit!D349=10,Audit!W349,"")</f>
        <v>#N/A</v>
      </c>
      <c r="AQ1584" s="47" t="e">
        <f t="shared" si="741"/>
        <v>#N/A</v>
      </c>
      <c r="AR1584" s="50" t="e">
        <f>VLOOKUP(Audit!E349,$V$3:$AE$12,5,FALSE)&amp; IF(Audit!E349=10,Audit!V349,"")</f>
        <v>#N/A</v>
      </c>
      <c r="AS1584" s="50" t="e">
        <f>VLOOKUP(Audit!E349,$V$13:$AE$22,5,FALSE)&amp; IF(Audit!E349=10,Audit!W349,"")</f>
        <v>#N/A</v>
      </c>
      <c r="AT1584" s="47" t="e">
        <f t="shared" si="742"/>
        <v>#N/A</v>
      </c>
      <c r="AU1584" s="50" t="e">
        <f>VLOOKUP(Audit!F349,$V$3:$AE$12,6,FALSE)&amp; IF(Audit!F349=10,Audit!V349,"")</f>
        <v>#N/A</v>
      </c>
      <c r="AV1584" s="50" t="e">
        <f>VLOOKUP(Audit!F349,$V$13:$AE$22,6,FALSE)&amp; IF(Audit!F349=10,Audit!W349,"")</f>
        <v>#N/A</v>
      </c>
      <c r="AW1584" s="47" t="e">
        <f t="shared" si="743"/>
        <v>#N/A</v>
      </c>
      <c r="AX1584" s="50" t="e">
        <f>VLOOKUP(Audit!G349,$V$3:$AE$12,7,FALSE)&amp; IF(Audit!G349=10,Audit!V349,"")</f>
        <v>#N/A</v>
      </c>
      <c r="AY1584" s="50" t="e">
        <f>VLOOKUP(Audit!G349,$V$13:$AE$22,7,FALSE) &amp; IF(Audit!G349=10,Audit!W349,"")</f>
        <v>#N/A</v>
      </c>
      <c r="AZ1584" s="47" t="e">
        <f t="shared" si="744"/>
        <v>#N/A</v>
      </c>
      <c r="BA1584" s="50" t="e">
        <f>VLOOKUP(Audit!H349,$V$3:$AE$12,8,FALSE)&amp; Audit!U349 &amp; IF(Audit!H349=10,Audit!V349,"")</f>
        <v>#N/A</v>
      </c>
      <c r="BB1584" s="50" t="e">
        <f>VLOOKUP(Audit!H349,$V$13:$AE$22,8,FALSE) &amp; IF(Audit!H349=10,Audit!W349,"")</f>
        <v>#N/A</v>
      </c>
      <c r="BC1584" s="47" t="e">
        <f t="shared" si="745"/>
        <v>#N/A</v>
      </c>
      <c r="BD1584" s="50" t="e">
        <f>VLOOKUP(Audit!I349,$V$3:$AE$12,9,FALSE)&amp; IF(Audit!I349=10,Audit!V349,"")</f>
        <v>#N/A</v>
      </c>
      <c r="BE1584" s="50" t="e">
        <f>VLOOKUP(Audit!I349,$V$13:$AE$22,9,FALSE) &amp; IF(Audit!I349=10,Audit!W349,"") &amp; IF(Audit!I349&lt;&gt;1,U1584,"")</f>
        <v>#N/A</v>
      </c>
      <c r="BF1584" s="47" t="e">
        <f t="shared" si="746"/>
        <v>#N/A</v>
      </c>
      <c r="BG1584" s="50" t="e">
        <f>VLOOKUP(Audit!J349,$V$3:$AE$12,10,FALSE) &amp; Audit!S349 &amp; IF(Audit!J349=10,Audit!V349,"")</f>
        <v>#N/A</v>
      </c>
      <c r="BH1584" s="50" t="e">
        <f>VLOOKUP(Audit!J349,$V$13:$AE$22,10,FALSE) &amp; IF(Audit!J349=10,Audit!W349,"") &amp; IF(Audit!J349&lt;&gt;1,U1584,"")</f>
        <v>#N/A</v>
      </c>
      <c r="BI1584" s="47" t="e">
        <f t="shared" si="747"/>
        <v>#N/A</v>
      </c>
      <c r="BJ1584" s="48" t="str">
        <f t="shared" si="748"/>
        <v/>
      </c>
      <c r="BK1584" s="48" t="str">
        <f t="shared" si="749"/>
        <v/>
      </c>
      <c r="BL1584" s="48" t="str">
        <f t="shared" si="750"/>
        <v/>
      </c>
      <c r="BM1584" s="48" t="str">
        <f t="shared" si="751"/>
        <v/>
      </c>
      <c r="BN1584" s="48" t="str">
        <f t="shared" si="752"/>
        <v/>
      </c>
      <c r="BO1584" s="48" t="str">
        <f t="shared" si="753"/>
        <v/>
      </c>
      <c r="BP1584" s="48" t="str">
        <f t="shared" si="754"/>
        <v/>
      </c>
      <c r="BQ1584" s="48" t="str">
        <f t="shared" si="755"/>
        <v/>
      </c>
      <c r="BR1584" s="48" t="str">
        <f t="shared" si="756"/>
        <v/>
      </c>
      <c r="BS1584" s="48" t="str">
        <f t="shared" si="757"/>
        <v/>
      </c>
      <c r="BT1584" s="48" t="str">
        <f t="shared" si="758"/>
        <v/>
      </c>
      <c r="BU1584" s="48" t="str">
        <f t="shared" si="759"/>
        <v/>
      </c>
    </row>
    <row r="1585" spans="1:73">
      <c r="A1585" s="10">
        <f>Audit!A350</f>
        <v>0</v>
      </c>
      <c r="B1585" s="10" t="e">
        <f t="shared" si="730"/>
        <v>#N/A</v>
      </c>
      <c r="C1585" s="17" t="e">
        <f>VLOOKUP(Audit!B350,$V$3:$AE$12,2,FALSE) &amp; VLOOKUP(Audit!B350,$V$13:$AE$22,2,FALSE)&amp; IF(Audit!B350=10,Audit!V350&amp;Audit!W350,"")</f>
        <v>#N/A</v>
      </c>
      <c r="D1585" s="17" t="e">
        <f>VLOOKUP(Audit!C350,$V$3:$AE$12,3,FALSE) &amp; VLOOKUP(Audit!C350,$V$13:$AE$22,3,FALSE) &amp;IF(Audit!C350=10,Audit!V350&amp;Audit!W350,"")</f>
        <v>#N/A</v>
      </c>
      <c r="E1585" s="17" t="e">
        <f>VLOOKUP(Audit!D350,$V$3:$AE$12,4,FALSE)&amp; Audit!T350 &amp; VLOOKUP(Audit!D350,$V$13:$AE$22,4,FALSE)&amp; IF(Audit!D350=10,Audit!V350&amp;Audit!W350,"")</f>
        <v>#N/A</v>
      </c>
      <c r="F1585" s="17" t="e">
        <f>VLOOKUP(Audit!E350,$V$3:$AE$12,5,FALSE) &amp; VLOOKUP(Audit!E350,$V$13:$AE$22,5,FALSE)&amp; IF(Audit!E350=10,Audit!V350&amp;Audit!W350,"")</f>
        <v>#N/A</v>
      </c>
      <c r="G1585" s="17" t="e">
        <f>VLOOKUP(Audit!F350,$V$3:$AE$12,6,FALSE) &amp; VLOOKUP(Audit!F350,$V$13:$AE$22,6,FALSE)&amp; IF(Audit!F350=10,Audit!V350&amp;Audit!W350,"")</f>
        <v>#N/A</v>
      </c>
      <c r="H1585" s="17" t="e">
        <f>VLOOKUP(Audit!G350,$V$3:$AE$12,7,FALSE) &amp; VLOOKUP(Audit!G350,$V$13:$AE$22,7,FALSE)&amp;IF(Audit!G350=10,Audit!V350&amp;Audit!W350,"")</f>
        <v>#N/A</v>
      </c>
      <c r="I1585" s="17" t="e">
        <f>VLOOKUP(Audit!H350,$V$3:$AE$12,8,FALSE) &amp; Audit!U350 &amp; VLOOKUP(Audit!H350,$V$13:$AE$22,8,FALSE)&amp;IF(Audit!H350=10,Audit!V350&amp;Audit!W350,"")</f>
        <v>#N/A</v>
      </c>
      <c r="J1585" s="17" t="e">
        <f>VLOOKUP(Audit!I350,$V$3:$AE$12,9,FALSE) &amp; VLOOKUP(Audit!I350,$V$13:$AE$22,9,FALSE) &amp; IF(Audit!I350=10,Audit!V350&amp;Audit!W350,"") &amp; IF(Audit!I350&lt;&gt;1,U1585,"")</f>
        <v>#N/A</v>
      </c>
      <c r="K1585" s="17" t="e">
        <f>VLOOKUP(Audit!J350,$V$3:$AE$12,10,FALSE) &amp; Audit!S350 &amp; VLOOKUP(Audit!J350,$V$13:$AE$22,10,FALSE) &amp; IF(Audit!J350=10,Audit!V350&amp;Audit!W350,"") &amp; IF(Audit!J350&lt;&gt;1,U1585,"")</f>
        <v>#N/A</v>
      </c>
      <c r="L1585" s="10">
        <f>Audit!K350</f>
        <v>0</v>
      </c>
      <c r="M1585" s="10" t="e">
        <f t="shared" si="731"/>
        <v>#N/A</v>
      </c>
      <c r="N1585" s="10" t="e">
        <f t="shared" si="732"/>
        <v>#N/A</v>
      </c>
      <c r="O1585" s="10" t="e">
        <f t="shared" si="733"/>
        <v>#N/A</v>
      </c>
      <c r="P1585" s="10" t="e">
        <f t="shared" si="734"/>
        <v>#N/A</v>
      </c>
      <c r="Q1585" s="10" t="e">
        <f t="shared" si="735"/>
        <v>#N/A</v>
      </c>
      <c r="R1585" s="10" t="e">
        <f t="shared" si="736"/>
        <v>#N/A</v>
      </c>
      <c r="S1585" s="10" t="e">
        <f t="shared" si="737"/>
        <v>#N/A</v>
      </c>
      <c r="T1585" s="10" t="e">
        <f t="shared" si="738"/>
        <v>#N/A</v>
      </c>
      <c r="U1585" s="17" t="str">
        <f>IF(Audit!M350="","",VLOOKUP(Audit!M350,$W$26:$X$35,2,FALSE)) &amp; Audit!N350 &amp; IF(Audit!O350="","",IF(Audit!N350&lt;=1.4,VLOOKUP(Audit!O350,$W$38:X1630,2,FALSE),VLOOKUP(Audit!O350,$W$51:$X$61,2,FALSE))) &amp; IF(Audit!P350="","",VLOOKUP(Audit!P350,$Y$26:$Z$35,2,FALSE) &amp; Audit!Q350 &amp; IF(Audit!O350="","",IF(Audit!Q350&lt;=1.4,VLOOKUP(Audit!R350,$Y$38:$Z$48,2,FALSE),VLOOKUP(Audit!R350,$Y$51:$Z$61,2,FALSE))))</f>
        <v/>
      </c>
      <c r="V1585" s="21"/>
      <c r="AH1585" s="49">
        <f>Audit!A350</f>
        <v>0</v>
      </c>
      <c r="AI1585" s="50" t="e">
        <f>VLOOKUP(Audit!B350,$V$3:$AE$12,2,FALSE)&amp; IF(Audit!B350=10,Audit!V350,"")</f>
        <v>#N/A</v>
      </c>
      <c r="AJ1585" s="50" t="e">
        <f>VLOOKUP(Audit!B350,$V$13:$AE$22,2,FALSE)&amp; IF(Audit!B350=10,Audit!W350,"")</f>
        <v>#N/A</v>
      </c>
      <c r="AK1585" s="47" t="e">
        <f t="shared" si="739"/>
        <v>#N/A</v>
      </c>
      <c r="AL1585" s="50" t="e">
        <f>VLOOKUP(Audit!C350,$V$3:$AE$12,3,FALSE)&amp; IF(Audit!C350=10,Audit!V350,"")</f>
        <v>#N/A</v>
      </c>
      <c r="AM1585" s="50" t="e">
        <f>VLOOKUP(Audit!C350,$V$13:$AE$22,3,FALSE)&amp; IF(Audit!C350=10,Audit!W350,"")</f>
        <v>#N/A</v>
      </c>
      <c r="AN1585" s="47" t="e">
        <f t="shared" si="740"/>
        <v>#N/A</v>
      </c>
      <c r="AO1585" s="50" t="e">
        <f>VLOOKUP(Audit!D350,$V$3:$AE$12,4,FALSE) &amp;  Audit!T350 &amp; IF(Audit!D350=10,Audit!V350,"")</f>
        <v>#N/A</v>
      </c>
      <c r="AP1585" s="50" t="e">
        <f>VLOOKUP(Audit!D350,$V$13:$AE$22,4,FALSE)&amp; IF(Audit!D350=10,Audit!W350,"")</f>
        <v>#N/A</v>
      </c>
      <c r="AQ1585" s="47" t="e">
        <f t="shared" si="741"/>
        <v>#N/A</v>
      </c>
      <c r="AR1585" s="50" t="e">
        <f>VLOOKUP(Audit!E350,$V$3:$AE$12,5,FALSE)&amp; IF(Audit!E350=10,Audit!V350,"")</f>
        <v>#N/A</v>
      </c>
      <c r="AS1585" s="50" t="e">
        <f>VLOOKUP(Audit!E350,$V$13:$AE$22,5,FALSE)&amp; IF(Audit!E350=10,Audit!W350,"")</f>
        <v>#N/A</v>
      </c>
      <c r="AT1585" s="47" t="e">
        <f t="shared" si="742"/>
        <v>#N/A</v>
      </c>
      <c r="AU1585" s="50" t="e">
        <f>VLOOKUP(Audit!F350,$V$3:$AE$12,6,FALSE)&amp; IF(Audit!F350=10,Audit!V350,"")</f>
        <v>#N/A</v>
      </c>
      <c r="AV1585" s="50" t="e">
        <f>VLOOKUP(Audit!F350,$V$13:$AE$22,6,FALSE)&amp; IF(Audit!F350=10,Audit!W350,"")</f>
        <v>#N/A</v>
      </c>
      <c r="AW1585" s="47" t="e">
        <f t="shared" si="743"/>
        <v>#N/A</v>
      </c>
      <c r="AX1585" s="50" t="e">
        <f>VLOOKUP(Audit!G350,$V$3:$AE$12,7,FALSE)&amp; IF(Audit!G350=10,Audit!V350,"")</f>
        <v>#N/A</v>
      </c>
      <c r="AY1585" s="50" t="e">
        <f>VLOOKUP(Audit!G350,$V$13:$AE$22,7,FALSE) &amp; IF(Audit!G350=10,Audit!W350,"")</f>
        <v>#N/A</v>
      </c>
      <c r="AZ1585" s="47" t="e">
        <f t="shared" si="744"/>
        <v>#N/A</v>
      </c>
      <c r="BA1585" s="50" t="e">
        <f>VLOOKUP(Audit!H350,$V$3:$AE$12,8,FALSE)&amp; Audit!U350 &amp; IF(Audit!H350=10,Audit!V350,"")</f>
        <v>#N/A</v>
      </c>
      <c r="BB1585" s="50" t="e">
        <f>VLOOKUP(Audit!H350,$V$13:$AE$22,8,FALSE) &amp; IF(Audit!H350=10,Audit!W350,"")</f>
        <v>#N/A</v>
      </c>
      <c r="BC1585" s="47" t="e">
        <f t="shared" si="745"/>
        <v>#N/A</v>
      </c>
      <c r="BD1585" s="50" t="e">
        <f>VLOOKUP(Audit!I350,$V$3:$AE$12,9,FALSE)&amp; IF(Audit!I350=10,Audit!V350,"")</f>
        <v>#N/A</v>
      </c>
      <c r="BE1585" s="50" t="e">
        <f>VLOOKUP(Audit!I350,$V$13:$AE$22,9,FALSE) &amp; IF(Audit!I350=10,Audit!W350,"") &amp; IF(Audit!I350&lt;&gt;1,U1585,"")</f>
        <v>#N/A</v>
      </c>
      <c r="BF1585" s="47" t="e">
        <f t="shared" si="746"/>
        <v>#N/A</v>
      </c>
      <c r="BG1585" s="50" t="e">
        <f>VLOOKUP(Audit!J350,$V$3:$AE$12,10,FALSE) &amp; Audit!S350 &amp; IF(Audit!J350=10,Audit!V350,"")</f>
        <v>#N/A</v>
      </c>
      <c r="BH1585" s="50" t="e">
        <f>VLOOKUP(Audit!J350,$V$13:$AE$22,10,FALSE) &amp; IF(Audit!J350=10,Audit!W350,"") &amp; IF(Audit!J350&lt;&gt;1,U1585,"")</f>
        <v>#N/A</v>
      </c>
      <c r="BI1585" s="47" t="e">
        <f t="shared" si="747"/>
        <v>#N/A</v>
      </c>
      <c r="BJ1585" s="48" t="str">
        <f t="shared" si="748"/>
        <v/>
      </c>
      <c r="BK1585" s="48" t="str">
        <f t="shared" si="749"/>
        <v/>
      </c>
      <c r="BL1585" s="48" t="str">
        <f t="shared" si="750"/>
        <v/>
      </c>
      <c r="BM1585" s="48" t="str">
        <f t="shared" si="751"/>
        <v/>
      </c>
      <c r="BN1585" s="48" t="str">
        <f t="shared" si="752"/>
        <v/>
      </c>
      <c r="BO1585" s="48" t="str">
        <f t="shared" si="753"/>
        <v/>
      </c>
      <c r="BP1585" s="48" t="str">
        <f t="shared" si="754"/>
        <v/>
      </c>
      <c r="BQ1585" s="48" t="str">
        <f t="shared" si="755"/>
        <v/>
      </c>
      <c r="BR1585" s="48" t="str">
        <f t="shared" si="756"/>
        <v/>
      </c>
      <c r="BS1585" s="48" t="str">
        <f t="shared" si="757"/>
        <v/>
      </c>
      <c r="BT1585" s="48" t="str">
        <f t="shared" si="758"/>
        <v/>
      </c>
      <c r="BU1585" s="48" t="str">
        <f t="shared" si="759"/>
        <v/>
      </c>
    </row>
    <row r="1586" spans="1:73">
      <c r="A1586" s="10">
        <f>Audit!A351</f>
        <v>0</v>
      </c>
      <c r="B1586" s="10" t="e">
        <f t="shared" si="730"/>
        <v>#N/A</v>
      </c>
      <c r="C1586" s="17" t="e">
        <f>VLOOKUP(Audit!B351,$V$3:$AE$12,2,FALSE) &amp; VLOOKUP(Audit!B351,$V$13:$AE$22,2,FALSE)&amp; IF(Audit!B351=10,Audit!V351&amp;Audit!W351,"")</f>
        <v>#N/A</v>
      </c>
      <c r="D1586" s="17" t="e">
        <f>VLOOKUP(Audit!C351,$V$3:$AE$12,3,FALSE) &amp; VLOOKUP(Audit!C351,$V$13:$AE$22,3,FALSE) &amp;IF(Audit!C351=10,Audit!V351&amp;Audit!W351,"")</f>
        <v>#N/A</v>
      </c>
      <c r="E1586" s="17" t="e">
        <f>VLOOKUP(Audit!D351,$V$3:$AE$12,4,FALSE)&amp; Audit!T351 &amp; VLOOKUP(Audit!D351,$V$13:$AE$22,4,FALSE)&amp; IF(Audit!D351=10,Audit!V351&amp;Audit!W351,"")</f>
        <v>#N/A</v>
      </c>
      <c r="F1586" s="17" t="e">
        <f>VLOOKUP(Audit!E351,$V$3:$AE$12,5,FALSE) &amp; VLOOKUP(Audit!E351,$V$13:$AE$22,5,FALSE)&amp; IF(Audit!E351=10,Audit!V351&amp;Audit!W351,"")</f>
        <v>#N/A</v>
      </c>
      <c r="G1586" s="17" t="e">
        <f>VLOOKUP(Audit!F351,$V$3:$AE$12,6,FALSE) &amp; VLOOKUP(Audit!F351,$V$13:$AE$22,6,FALSE)&amp; IF(Audit!F351=10,Audit!V351&amp;Audit!W351,"")</f>
        <v>#N/A</v>
      </c>
      <c r="H1586" s="17" t="e">
        <f>VLOOKUP(Audit!G351,$V$3:$AE$12,7,FALSE) &amp; VLOOKUP(Audit!G351,$V$13:$AE$22,7,FALSE)&amp;IF(Audit!G351=10,Audit!V351&amp;Audit!W351,"")</f>
        <v>#N/A</v>
      </c>
      <c r="I1586" s="17" t="e">
        <f>VLOOKUP(Audit!H351,$V$3:$AE$12,8,FALSE) &amp; Audit!U351 &amp; VLOOKUP(Audit!H351,$V$13:$AE$22,8,FALSE)&amp;IF(Audit!H351=10,Audit!V351&amp;Audit!W351,"")</f>
        <v>#N/A</v>
      </c>
      <c r="J1586" s="17" t="e">
        <f>VLOOKUP(Audit!I351,$V$3:$AE$12,9,FALSE) &amp; VLOOKUP(Audit!I351,$V$13:$AE$22,9,FALSE) &amp; IF(Audit!I351=10,Audit!V351&amp;Audit!W351,"") &amp; IF(Audit!I351&lt;&gt;1,U1586,"")</f>
        <v>#N/A</v>
      </c>
      <c r="K1586" s="17" t="e">
        <f>VLOOKUP(Audit!J351,$V$3:$AE$12,10,FALSE) &amp; Audit!S351 &amp; VLOOKUP(Audit!J351,$V$13:$AE$22,10,FALSE) &amp; IF(Audit!J351=10,Audit!V351&amp;Audit!W351,"") &amp; IF(Audit!J351&lt;&gt;1,U1586,"")</f>
        <v>#N/A</v>
      </c>
      <c r="L1586" s="10">
        <f>Audit!K351</f>
        <v>0</v>
      </c>
      <c r="M1586" s="10" t="e">
        <f t="shared" si="731"/>
        <v>#N/A</v>
      </c>
      <c r="N1586" s="10" t="e">
        <f t="shared" si="732"/>
        <v>#N/A</v>
      </c>
      <c r="O1586" s="10" t="e">
        <f t="shared" si="733"/>
        <v>#N/A</v>
      </c>
      <c r="P1586" s="10" t="e">
        <f t="shared" si="734"/>
        <v>#N/A</v>
      </c>
      <c r="Q1586" s="10" t="e">
        <f t="shared" si="735"/>
        <v>#N/A</v>
      </c>
      <c r="R1586" s="10" t="e">
        <f t="shared" si="736"/>
        <v>#N/A</v>
      </c>
      <c r="S1586" s="10" t="e">
        <f t="shared" si="737"/>
        <v>#N/A</v>
      </c>
      <c r="T1586" s="10" t="e">
        <f t="shared" si="738"/>
        <v>#N/A</v>
      </c>
      <c r="U1586" s="17" t="str">
        <f>IF(Audit!M351="","",VLOOKUP(Audit!M351,$W$26:$X$35,2,FALSE)) &amp; Audit!N351 &amp; IF(Audit!O351="","",IF(Audit!N351&lt;=1.4,VLOOKUP(Audit!O351,$W$38:X1631,2,FALSE),VLOOKUP(Audit!O351,$W$51:$X$61,2,FALSE))) &amp; IF(Audit!P351="","",VLOOKUP(Audit!P351,$Y$26:$Z$35,2,FALSE) &amp; Audit!Q351 &amp; IF(Audit!O351="","",IF(Audit!Q351&lt;=1.4,VLOOKUP(Audit!R351,$Y$38:$Z$48,2,FALSE),VLOOKUP(Audit!R351,$Y$51:$Z$61,2,FALSE))))</f>
        <v/>
      </c>
      <c r="V1586" s="21"/>
      <c r="AH1586" s="49">
        <f>Audit!A351</f>
        <v>0</v>
      </c>
      <c r="AI1586" s="50" t="e">
        <f>VLOOKUP(Audit!B351,$V$3:$AE$12,2,FALSE)&amp; IF(Audit!B351=10,Audit!V351,"")</f>
        <v>#N/A</v>
      </c>
      <c r="AJ1586" s="50" t="e">
        <f>VLOOKUP(Audit!B351,$V$13:$AE$22,2,FALSE)&amp; IF(Audit!B351=10,Audit!W351,"")</f>
        <v>#N/A</v>
      </c>
      <c r="AK1586" s="47" t="e">
        <f t="shared" si="739"/>
        <v>#N/A</v>
      </c>
      <c r="AL1586" s="50" t="e">
        <f>VLOOKUP(Audit!C351,$V$3:$AE$12,3,FALSE)&amp; IF(Audit!C351=10,Audit!V351,"")</f>
        <v>#N/A</v>
      </c>
      <c r="AM1586" s="50" t="e">
        <f>VLOOKUP(Audit!C351,$V$13:$AE$22,3,FALSE)&amp; IF(Audit!C351=10,Audit!W351,"")</f>
        <v>#N/A</v>
      </c>
      <c r="AN1586" s="47" t="e">
        <f t="shared" si="740"/>
        <v>#N/A</v>
      </c>
      <c r="AO1586" s="50" t="e">
        <f>VLOOKUP(Audit!D351,$V$3:$AE$12,4,FALSE) &amp;  Audit!T351 &amp; IF(Audit!D351=10,Audit!V351,"")</f>
        <v>#N/A</v>
      </c>
      <c r="AP1586" s="50" t="e">
        <f>VLOOKUP(Audit!D351,$V$13:$AE$22,4,FALSE)&amp; IF(Audit!D351=10,Audit!W351,"")</f>
        <v>#N/A</v>
      </c>
      <c r="AQ1586" s="47" t="e">
        <f t="shared" si="741"/>
        <v>#N/A</v>
      </c>
      <c r="AR1586" s="50" t="e">
        <f>VLOOKUP(Audit!E351,$V$3:$AE$12,5,FALSE)&amp; IF(Audit!E351=10,Audit!V351,"")</f>
        <v>#N/A</v>
      </c>
      <c r="AS1586" s="50" t="e">
        <f>VLOOKUP(Audit!E351,$V$13:$AE$22,5,FALSE)&amp; IF(Audit!E351=10,Audit!W351,"")</f>
        <v>#N/A</v>
      </c>
      <c r="AT1586" s="47" t="e">
        <f t="shared" si="742"/>
        <v>#N/A</v>
      </c>
      <c r="AU1586" s="50" t="e">
        <f>VLOOKUP(Audit!F351,$V$3:$AE$12,6,FALSE)&amp; IF(Audit!F351=10,Audit!V351,"")</f>
        <v>#N/A</v>
      </c>
      <c r="AV1586" s="50" t="e">
        <f>VLOOKUP(Audit!F351,$V$13:$AE$22,6,FALSE)&amp; IF(Audit!F351=10,Audit!W351,"")</f>
        <v>#N/A</v>
      </c>
      <c r="AW1586" s="47" t="e">
        <f t="shared" si="743"/>
        <v>#N/A</v>
      </c>
      <c r="AX1586" s="50" t="e">
        <f>VLOOKUP(Audit!G351,$V$3:$AE$12,7,FALSE)&amp; IF(Audit!G351=10,Audit!V351,"")</f>
        <v>#N/A</v>
      </c>
      <c r="AY1586" s="50" t="e">
        <f>VLOOKUP(Audit!G351,$V$13:$AE$22,7,FALSE) &amp; IF(Audit!G351=10,Audit!W351,"")</f>
        <v>#N/A</v>
      </c>
      <c r="AZ1586" s="47" t="e">
        <f t="shared" si="744"/>
        <v>#N/A</v>
      </c>
      <c r="BA1586" s="50" t="e">
        <f>VLOOKUP(Audit!H351,$V$3:$AE$12,8,FALSE)&amp; Audit!U351 &amp; IF(Audit!H351=10,Audit!V351,"")</f>
        <v>#N/A</v>
      </c>
      <c r="BB1586" s="50" t="e">
        <f>VLOOKUP(Audit!H351,$V$13:$AE$22,8,FALSE) &amp; IF(Audit!H351=10,Audit!W351,"")</f>
        <v>#N/A</v>
      </c>
      <c r="BC1586" s="47" t="e">
        <f t="shared" si="745"/>
        <v>#N/A</v>
      </c>
      <c r="BD1586" s="50" t="e">
        <f>VLOOKUP(Audit!I351,$V$3:$AE$12,9,FALSE)&amp; IF(Audit!I351=10,Audit!V351,"")</f>
        <v>#N/A</v>
      </c>
      <c r="BE1586" s="50" t="e">
        <f>VLOOKUP(Audit!I351,$V$13:$AE$22,9,FALSE) &amp; IF(Audit!I351=10,Audit!W351,"") &amp; IF(Audit!I351&lt;&gt;1,U1586,"")</f>
        <v>#N/A</v>
      </c>
      <c r="BF1586" s="47" t="e">
        <f t="shared" si="746"/>
        <v>#N/A</v>
      </c>
      <c r="BG1586" s="50" t="e">
        <f>VLOOKUP(Audit!J351,$V$3:$AE$12,10,FALSE) &amp; Audit!S351 &amp; IF(Audit!J351=10,Audit!V351,"")</f>
        <v>#N/A</v>
      </c>
      <c r="BH1586" s="50" t="e">
        <f>VLOOKUP(Audit!J351,$V$13:$AE$22,10,FALSE) &amp; IF(Audit!J351=10,Audit!W351,"") &amp; IF(Audit!J351&lt;&gt;1,U1586,"")</f>
        <v>#N/A</v>
      </c>
      <c r="BI1586" s="47" t="e">
        <f t="shared" si="747"/>
        <v>#N/A</v>
      </c>
      <c r="BJ1586" s="48" t="str">
        <f t="shared" si="748"/>
        <v/>
      </c>
      <c r="BK1586" s="48" t="str">
        <f t="shared" si="749"/>
        <v/>
      </c>
      <c r="BL1586" s="48" t="str">
        <f t="shared" si="750"/>
        <v/>
      </c>
      <c r="BM1586" s="48" t="str">
        <f t="shared" si="751"/>
        <v/>
      </c>
      <c r="BN1586" s="48" t="str">
        <f t="shared" si="752"/>
        <v/>
      </c>
      <c r="BO1586" s="48" t="str">
        <f t="shared" si="753"/>
        <v/>
      </c>
      <c r="BP1586" s="48" t="str">
        <f t="shared" si="754"/>
        <v/>
      </c>
      <c r="BQ1586" s="48" t="str">
        <f t="shared" si="755"/>
        <v/>
      </c>
      <c r="BR1586" s="48" t="str">
        <f t="shared" si="756"/>
        <v/>
      </c>
      <c r="BS1586" s="48" t="str">
        <f t="shared" si="757"/>
        <v/>
      </c>
      <c r="BT1586" s="48" t="str">
        <f t="shared" si="758"/>
        <v/>
      </c>
      <c r="BU1586" s="48" t="str">
        <f t="shared" si="759"/>
        <v/>
      </c>
    </row>
    <row r="1587" spans="1:73">
      <c r="A1587" s="10">
        <f>Audit!A352</f>
        <v>0</v>
      </c>
      <c r="B1587" s="10" t="e">
        <f t="shared" si="730"/>
        <v>#N/A</v>
      </c>
      <c r="C1587" s="17" t="e">
        <f>VLOOKUP(Audit!B352,$V$3:$AE$12,2,FALSE) &amp; VLOOKUP(Audit!B352,$V$13:$AE$22,2,FALSE)&amp; IF(Audit!B352=10,Audit!V352&amp;Audit!W352,"")</f>
        <v>#N/A</v>
      </c>
      <c r="D1587" s="17" t="e">
        <f>VLOOKUP(Audit!C352,$V$3:$AE$12,3,FALSE) &amp; VLOOKUP(Audit!C352,$V$13:$AE$22,3,FALSE) &amp;IF(Audit!C352=10,Audit!V352&amp;Audit!W352,"")</f>
        <v>#N/A</v>
      </c>
      <c r="E1587" s="17" t="e">
        <f>VLOOKUP(Audit!D352,$V$3:$AE$12,4,FALSE)&amp; Audit!T352 &amp; VLOOKUP(Audit!D352,$V$13:$AE$22,4,FALSE)&amp; IF(Audit!D352=10,Audit!V352&amp;Audit!W352,"")</f>
        <v>#N/A</v>
      </c>
      <c r="F1587" s="17" t="e">
        <f>VLOOKUP(Audit!E352,$V$3:$AE$12,5,FALSE) &amp; VLOOKUP(Audit!E352,$V$13:$AE$22,5,FALSE)&amp; IF(Audit!E352=10,Audit!V352&amp;Audit!W352,"")</f>
        <v>#N/A</v>
      </c>
      <c r="G1587" s="17" t="e">
        <f>VLOOKUP(Audit!F352,$V$3:$AE$12,6,FALSE) &amp; VLOOKUP(Audit!F352,$V$13:$AE$22,6,FALSE)&amp; IF(Audit!F352=10,Audit!V352&amp;Audit!W352,"")</f>
        <v>#N/A</v>
      </c>
      <c r="H1587" s="17" t="e">
        <f>VLOOKUP(Audit!G352,$V$3:$AE$12,7,FALSE) &amp; VLOOKUP(Audit!G352,$V$13:$AE$22,7,FALSE)&amp;IF(Audit!G352=10,Audit!V352&amp;Audit!W352,"")</f>
        <v>#N/A</v>
      </c>
      <c r="I1587" s="17" t="e">
        <f>VLOOKUP(Audit!H352,$V$3:$AE$12,8,FALSE) &amp; Audit!U352 &amp; VLOOKUP(Audit!H352,$V$13:$AE$22,8,FALSE)&amp;IF(Audit!H352=10,Audit!V352&amp;Audit!W352,"")</f>
        <v>#N/A</v>
      </c>
      <c r="J1587" s="17" t="e">
        <f>VLOOKUP(Audit!I352,$V$3:$AE$12,9,FALSE) &amp; VLOOKUP(Audit!I352,$V$13:$AE$22,9,FALSE) &amp; IF(Audit!I352=10,Audit!V352&amp;Audit!W352,"") &amp; IF(Audit!I352&lt;&gt;1,U1587,"")</f>
        <v>#N/A</v>
      </c>
      <c r="K1587" s="17" t="e">
        <f>VLOOKUP(Audit!J352,$V$3:$AE$12,10,FALSE) &amp; Audit!S352 &amp; VLOOKUP(Audit!J352,$V$13:$AE$22,10,FALSE) &amp; IF(Audit!J352=10,Audit!V352&amp;Audit!W352,"") &amp; IF(Audit!J352&lt;&gt;1,U1587,"")</f>
        <v>#N/A</v>
      </c>
      <c r="L1587" s="10">
        <f>Audit!K352</f>
        <v>0</v>
      </c>
      <c r="M1587" s="10" t="e">
        <f t="shared" si="731"/>
        <v>#N/A</v>
      </c>
      <c r="N1587" s="10" t="e">
        <f t="shared" si="732"/>
        <v>#N/A</v>
      </c>
      <c r="O1587" s="10" t="e">
        <f t="shared" si="733"/>
        <v>#N/A</v>
      </c>
      <c r="P1587" s="10" t="e">
        <f t="shared" si="734"/>
        <v>#N/A</v>
      </c>
      <c r="Q1587" s="10" t="e">
        <f t="shared" si="735"/>
        <v>#N/A</v>
      </c>
      <c r="R1587" s="10" t="e">
        <f t="shared" si="736"/>
        <v>#N/A</v>
      </c>
      <c r="S1587" s="10" t="e">
        <f t="shared" si="737"/>
        <v>#N/A</v>
      </c>
      <c r="T1587" s="10" t="e">
        <f t="shared" si="738"/>
        <v>#N/A</v>
      </c>
      <c r="U1587" s="17" t="str">
        <f>IF(Audit!M352="","",VLOOKUP(Audit!M352,$W$26:$X$35,2,FALSE)) &amp; Audit!N352 &amp; IF(Audit!O352="","",IF(Audit!N352&lt;=1.4,VLOOKUP(Audit!O352,$W$38:X1632,2,FALSE),VLOOKUP(Audit!O352,$W$51:$X$61,2,FALSE))) &amp; IF(Audit!P352="","",VLOOKUP(Audit!P352,$Y$26:$Z$35,2,FALSE) &amp; Audit!Q352 &amp; IF(Audit!O352="","",IF(Audit!Q352&lt;=1.4,VLOOKUP(Audit!R352,$Y$38:$Z$48,2,FALSE),VLOOKUP(Audit!R352,$Y$51:$Z$61,2,FALSE))))</f>
        <v/>
      </c>
      <c r="V1587" s="21"/>
      <c r="AH1587" s="49">
        <f>Audit!A352</f>
        <v>0</v>
      </c>
      <c r="AI1587" s="50" t="e">
        <f>VLOOKUP(Audit!B352,$V$3:$AE$12,2,FALSE)&amp; IF(Audit!B352=10,Audit!V352,"")</f>
        <v>#N/A</v>
      </c>
      <c r="AJ1587" s="50" t="e">
        <f>VLOOKUP(Audit!B352,$V$13:$AE$22,2,FALSE)&amp; IF(Audit!B352=10,Audit!W352,"")</f>
        <v>#N/A</v>
      </c>
      <c r="AK1587" s="47" t="e">
        <f t="shared" si="739"/>
        <v>#N/A</v>
      </c>
      <c r="AL1587" s="50" t="e">
        <f>VLOOKUP(Audit!C352,$V$3:$AE$12,3,FALSE)&amp; IF(Audit!C352=10,Audit!V352,"")</f>
        <v>#N/A</v>
      </c>
      <c r="AM1587" s="50" t="e">
        <f>VLOOKUP(Audit!C352,$V$13:$AE$22,3,FALSE)&amp; IF(Audit!C352=10,Audit!W352,"")</f>
        <v>#N/A</v>
      </c>
      <c r="AN1587" s="47" t="e">
        <f t="shared" si="740"/>
        <v>#N/A</v>
      </c>
      <c r="AO1587" s="50" t="e">
        <f>VLOOKUP(Audit!D352,$V$3:$AE$12,4,FALSE) &amp;  Audit!T352 &amp; IF(Audit!D352=10,Audit!V352,"")</f>
        <v>#N/A</v>
      </c>
      <c r="AP1587" s="50" t="e">
        <f>VLOOKUP(Audit!D352,$V$13:$AE$22,4,FALSE)&amp; IF(Audit!D352=10,Audit!W352,"")</f>
        <v>#N/A</v>
      </c>
      <c r="AQ1587" s="47" t="e">
        <f t="shared" si="741"/>
        <v>#N/A</v>
      </c>
      <c r="AR1587" s="50" t="e">
        <f>VLOOKUP(Audit!E352,$V$3:$AE$12,5,FALSE)&amp; IF(Audit!E352=10,Audit!V352,"")</f>
        <v>#N/A</v>
      </c>
      <c r="AS1587" s="50" t="e">
        <f>VLOOKUP(Audit!E352,$V$13:$AE$22,5,FALSE)&amp; IF(Audit!E352=10,Audit!W352,"")</f>
        <v>#N/A</v>
      </c>
      <c r="AT1587" s="47" t="e">
        <f t="shared" si="742"/>
        <v>#N/A</v>
      </c>
      <c r="AU1587" s="50" t="e">
        <f>VLOOKUP(Audit!F352,$V$3:$AE$12,6,FALSE)&amp; IF(Audit!F352=10,Audit!V352,"")</f>
        <v>#N/A</v>
      </c>
      <c r="AV1587" s="50" t="e">
        <f>VLOOKUP(Audit!F352,$V$13:$AE$22,6,FALSE)&amp; IF(Audit!F352=10,Audit!W352,"")</f>
        <v>#N/A</v>
      </c>
      <c r="AW1587" s="47" t="e">
        <f t="shared" si="743"/>
        <v>#N/A</v>
      </c>
      <c r="AX1587" s="50" t="e">
        <f>VLOOKUP(Audit!G352,$V$3:$AE$12,7,FALSE)&amp; IF(Audit!G352=10,Audit!V352,"")</f>
        <v>#N/A</v>
      </c>
      <c r="AY1587" s="50" t="e">
        <f>VLOOKUP(Audit!G352,$V$13:$AE$22,7,FALSE) &amp; IF(Audit!G352=10,Audit!W352,"")</f>
        <v>#N/A</v>
      </c>
      <c r="AZ1587" s="47" t="e">
        <f t="shared" si="744"/>
        <v>#N/A</v>
      </c>
      <c r="BA1587" s="50" t="e">
        <f>VLOOKUP(Audit!H352,$V$3:$AE$12,8,FALSE)&amp; Audit!U352 &amp; IF(Audit!H352=10,Audit!V352,"")</f>
        <v>#N/A</v>
      </c>
      <c r="BB1587" s="50" t="e">
        <f>VLOOKUP(Audit!H352,$V$13:$AE$22,8,FALSE) &amp; IF(Audit!H352=10,Audit!W352,"")</f>
        <v>#N/A</v>
      </c>
      <c r="BC1587" s="47" t="e">
        <f t="shared" si="745"/>
        <v>#N/A</v>
      </c>
      <c r="BD1587" s="50" t="e">
        <f>VLOOKUP(Audit!I352,$V$3:$AE$12,9,FALSE)&amp; IF(Audit!I352=10,Audit!V352,"")</f>
        <v>#N/A</v>
      </c>
      <c r="BE1587" s="50" t="e">
        <f>VLOOKUP(Audit!I352,$V$13:$AE$22,9,FALSE) &amp; IF(Audit!I352=10,Audit!W352,"") &amp; IF(Audit!I352&lt;&gt;1,U1587,"")</f>
        <v>#N/A</v>
      </c>
      <c r="BF1587" s="47" t="e">
        <f t="shared" si="746"/>
        <v>#N/A</v>
      </c>
      <c r="BG1587" s="50" t="e">
        <f>VLOOKUP(Audit!J352,$V$3:$AE$12,10,FALSE) &amp; Audit!S352 &amp; IF(Audit!J352=10,Audit!V352,"")</f>
        <v>#N/A</v>
      </c>
      <c r="BH1587" s="50" t="e">
        <f>VLOOKUP(Audit!J352,$V$13:$AE$22,10,FALSE) &amp; IF(Audit!J352=10,Audit!W352,"") &amp; IF(Audit!J352&lt;&gt;1,U1587,"")</f>
        <v>#N/A</v>
      </c>
      <c r="BI1587" s="47" t="e">
        <f t="shared" si="747"/>
        <v>#N/A</v>
      </c>
      <c r="BJ1587" s="48" t="str">
        <f t="shared" si="748"/>
        <v/>
      </c>
      <c r="BK1587" s="48" t="str">
        <f t="shared" si="749"/>
        <v/>
      </c>
      <c r="BL1587" s="48" t="str">
        <f t="shared" si="750"/>
        <v/>
      </c>
      <c r="BM1587" s="48" t="str">
        <f t="shared" si="751"/>
        <v/>
      </c>
      <c r="BN1587" s="48" t="str">
        <f t="shared" si="752"/>
        <v/>
      </c>
      <c r="BO1587" s="48" t="str">
        <f t="shared" si="753"/>
        <v/>
      </c>
      <c r="BP1587" s="48" t="str">
        <f t="shared" si="754"/>
        <v/>
      </c>
      <c r="BQ1587" s="48" t="str">
        <f t="shared" si="755"/>
        <v/>
      </c>
      <c r="BR1587" s="48" t="str">
        <f t="shared" si="756"/>
        <v/>
      </c>
      <c r="BS1587" s="48" t="str">
        <f t="shared" si="757"/>
        <v/>
      </c>
      <c r="BT1587" s="48" t="str">
        <f t="shared" si="758"/>
        <v/>
      </c>
      <c r="BU1587" s="48" t="str">
        <f t="shared" si="759"/>
        <v/>
      </c>
    </row>
    <row r="1588" spans="1:73">
      <c r="A1588" s="10">
        <f>Audit!A353</f>
        <v>0</v>
      </c>
      <c r="B1588" s="10" t="e">
        <f t="shared" si="730"/>
        <v>#N/A</v>
      </c>
      <c r="C1588" s="17" t="e">
        <f>VLOOKUP(Audit!B353,$V$3:$AE$12,2,FALSE) &amp; VLOOKUP(Audit!B353,$V$13:$AE$22,2,FALSE)&amp; IF(Audit!B353=10,Audit!V353&amp;Audit!W353,"")</f>
        <v>#N/A</v>
      </c>
      <c r="D1588" s="17" t="e">
        <f>VLOOKUP(Audit!C353,$V$3:$AE$12,3,FALSE) &amp; VLOOKUP(Audit!C353,$V$13:$AE$22,3,FALSE) &amp;IF(Audit!C353=10,Audit!V353&amp;Audit!W353,"")</f>
        <v>#N/A</v>
      </c>
      <c r="E1588" s="17" t="e">
        <f>VLOOKUP(Audit!D353,$V$3:$AE$12,4,FALSE)&amp; Audit!T353 &amp; VLOOKUP(Audit!D353,$V$13:$AE$22,4,FALSE)&amp; IF(Audit!D353=10,Audit!V353&amp;Audit!W353,"")</f>
        <v>#N/A</v>
      </c>
      <c r="F1588" s="17" t="e">
        <f>VLOOKUP(Audit!E353,$V$3:$AE$12,5,FALSE) &amp; VLOOKUP(Audit!E353,$V$13:$AE$22,5,FALSE)&amp; IF(Audit!E353=10,Audit!V353&amp;Audit!W353,"")</f>
        <v>#N/A</v>
      </c>
      <c r="G1588" s="17" t="e">
        <f>VLOOKUP(Audit!F353,$V$3:$AE$12,6,FALSE) &amp; VLOOKUP(Audit!F353,$V$13:$AE$22,6,FALSE)&amp; IF(Audit!F353=10,Audit!V353&amp;Audit!W353,"")</f>
        <v>#N/A</v>
      </c>
      <c r="H1588" s="17" t="e">
        <f>VLOOKUP(Audit!G353,$V$3:$AE$12,7,FALSE) &amp; VLOOKUP(Audit!G353,$V$13:$AE$22,7,FALSE)&amp;IF(Audit!G353=10,Audit!V353&amp;Audit!W353,"")</f>
        <v>#N/A</v>
      </c>
      <c r="I1588" s="17" t="e">
        <f>VLOOKUP(Audit!H353,$V$3:$AE$12,8,FALSE) &amp; Audit!U353 &amp; VLOOKUP(Audit!H353,$V$13:$AE$22,8,FALSE)&amp;IF(Audit!H353=10,Audit!V353&amp;Audit!W353,"")</f>
        <v>#N/A</v>
      </c>
      <c r="J1588" s="17" t="e">
        <f>VLOOKUP(Audit!I353,$V$3:$AE$12,9,FALSE) &amp; VLOOKUP(Audit!I353,$V$13:$AE$22,9,FALSE) &amp; IF(Audit!I353=10,Audit!V353&amp;Audit!W353,"") &amp; IF(Audit!I353&lt;&gt;1,U1588,"")</f>
        <v>#N/A</v>
      </c>
      <c r="K1588" s="17" t="e">
        <f>VLOOKUP(Audit!J353,$V$3:$AE$12,10,FALSE) &amp; Audit!S353 &amp; VLOOKUP(Audit!J353,$V$13:$AE$22,10,FALSE) &amp; IF(Audit!J353=10,Audit!V353&amp;Audit!W353,"") &amp; IF(Audit!J353&lt;&gt;1,U1588,"")</f>
        <v>#N/A</v>
      </c>
      <c r="L1588" s="10">
        <f>Audit!K353</f>
        <v>0</v>
      </c>
      <c r="M1588" s="10" t="e">
        <f t="shared" si="731"/>
        <v>#N/A</v>
      </c>
      <c r="N1588" s="10" t="e">
        <f t="shared" si="732"/>
        <v>#N/A</v>
      </c>
      <c r="O1588" s="10" t="e">
        <f t="shared" si="733"/>
        <v>#N/A</v>
      </c>
      <c r="P1588" s="10" t="e">
        <f t="shared" si="734"/>
        <v>#N/A</v>
      </c>
      <c r="Q1588" s="10" t="e">
        <f t="shared" si="735"/>
        <v>#N/A</v>
      </c>
      <c r="R1588" s="10" t="e">
        <f t="shared" si="736"/>
        <v>#N/A</v>
      </c>
      <c r="S1588" s="10" t="e">
        <f t="shared" si="737"/>
        <v>#N/A</v>
      </c>
      <c r="T1588" s="10" t="e">
        <f t="shared" si="738"/>
        <v>#N/A</v>
      </c>
      <c r="U1588" s="17" t="str">
        <f>IF(Audit!M353="","",VLOOKUP(Audit!M353,$W$26:$X$35,2,FALSE)) &amp; Audit!N353 &amp; IF(Audit!O353="","",IF(Audit!N353&lt;=1.4,VLOOKUP(Audit!O353,$W$38:X1633,2,FALSE),VLOOKUP(Audit!O353,$W$51:$X$61,2,FALSE))) &amp; IF(Audit!P353="","",VLOOKUP(Audit!P353,$Y$26:$Z$35,2,FALSE) &amp; Audit!Q353 &amp; IF(Audit!O353="","",IF(Audit!Q353&lt;=1.4,VLOOKUP(Audit!R353,$Y$38:$Z$48,2,FALSE),VLOOKUP(Audit!R353,$Y$51:$Z$61,2,FALSE))))</f>
        <v/>
      </c>
      <c r="V1588" s="21"/>
      <c r="AH1588" s="49">
        <f>Audit!A353</f>
        <v>0</v>
      </c>
      <c r="AI1588" s="50" t="e">
        <f>VLOOKUP(Audit!B353,$V$3:$AE$12,2,FALSE)&amp; IF(Audit!B353=10,Audit!V353,"")</f>
        <v>#N/A</v>
      </c>
      <c r="AJ1588" s="50" t="e">
        <f>VLOOKUP(Audit!B353,$V$13:$AE$22,2,FALSE)&amp; IF(Audit!B353=10,Audit!W353,"")</f>
        <v>#N/A</v>
      </c>
      <c r="AK1588" s="47" t="e">
        <f t="shared" si="739"/>
        <v>#N/A</v>
      </c>
      <c r="AL1588" s="50" t="e">
        <f>VLOOKUP(Audit!C353,$V$3:$AE$12,3,FALSE)&amp; IF(Audit!C353=10,Audit!V353,"")</f>
        <v>#N/A</v>
      </c>
      <c r="AM1588" s="50" t="e">
        <f>VLOOKUP(Audit!C353,$V$13:$AE$22,3,FALSE)&amp; IF(Audit!C353=10,Audit!W353,"")</f>
        <v>#N/A</v>
      </c>
      <c r="AN1588" s="47" t="e">
        <f t="shared" si="740"/>
        <v>#N/A</v>
      </c>
      <c r="AO1588" s="50" t="e">
        <f>VLOOKUP(Audit!D353,$V$3:$AE$12,4,FALSE) &amp;  Audit!T353 &amp; IF(Audit!D353=10,Audit!V353,"")</f>
        <v>#N/A</v>
      </c>
      <c r="AP1588" s="50" t="e">
        <f>VLOOKUP(Audit!D353,$V$13:$AE$22,4,FALSE)&amp; IF(Audit!D353=10,Audit!W353,"")</f>
        <v>#N/A</v>
      </c>
      <c r="AQ1588" s="47" t="e">
        <f t="shared" si="741"/>
        <v>#N/A</v>
      </c>
      <c r="AR1588" s="50" t="e">
        <f>VLOOKUP(Audit!E353,$V$3:$AE$12,5,FALSE)&amp; IF(Audit!E353=10,Audit!V353,"")</f>
        <v>#N/A</v>
      </c>
      <c r="AS1588" s="50" t="e">
        <f>VLOOKUP(Audit!E353,$V$13:$AE$22,5,FALSE)&amp; IF(Audit!E353=10,Audit!W353,"")</f>
        <v>#N/A</v>
      </c>
      <c r="AT1588" s="47" t="e">
        <f t="shared" si="742"/>
        <v>#N/A</v>
      </c>
      <c r="AU1588" s="50" t="e">
        <f>VLOOKUP(Audit!F353,$V$3:$AE$12,6,FALSE)&amp; IF(Audit!F353=10,Audit!V353,"")</f>
        <v>#N/A</v>
      </c>
      <c r="AV1588" s="50" t="e">
        <f>VLOOKUP(Audit!F353,$V$13:$AE$22,6,FALSE)&amp; IF(Audit!F353=10,Audit!W353,"")</f>
        <v>#N/A</v>
      </c>
      <c r="AW1588" s="47" t="e">
        <f t="shared" si="743"/>
        <v>#N/A</v>
      </c>
      <c r="AX1588" s="50" t="e">
        <f>VLOOKUP(Audit!G353,$V$3:$AE$12,7,FALSE)&amp; IF(Audit!G353=10,Audit!V353,"")</f>
        <v>#N/A</v>
      </c>
      <c r="AY1588" s="50" t="e">
        <f>VLOOKUP(Audit!G353,$V$13:$AE$22,7,FALSE) &amp; IF(Audit!G353=10,Audit!W353,"")</f>
        <v>#N/A</v>
      </c>
      <c r="AZ1588" s="47" t="e">
        <f t="shared" si="744"/>
        <v>#N/A</v>
      </c>
      <c r="BA1588" s="50" t="e">
        <f>VLOOKUP(Audit!H353,$V$3:$AE$12,8,FALSE)&amp; Audit!U353 &amp; IF(Audit!H353=10,Audit!V353,"")</f>
        <v>#N/A</v>
      </c>
      <c r="BB1588" s="50" t="e">
        <f>VLOOKUP(Audit!H353,$V$13:$AE$22,8,FALSE) &amp; IF(Audit!H353=10,Audit!W353,"")</f>
        <v>#N/A</v>
      </c>
      <c r="BC1588" s="47" t="e">
        <f t="shared" si="745"/>
        <v>#N/A</v>
      </c>
      <c r="BD1588" s="50" t="e">
        <f>VLOOKUP(Audit!I353,$V$3:$AE$12,9,FALSE)&amp; IF(Audit!I353=10,Audit!V353,"")</f>
        <v>#N/A</v>
      </c>
      <c r="BE1588" s="50" t="e">
        <f>VLOOKUP(Audit!I353,$V$13:$AE$22,9,FALSE) &amp; IF(Audit!I353=10,Audit!W353,"") &amp; IF(Audit!I353&lt;&gt;1,U1588,"")</f>
        <v>#N/A</v>
      </c>
      <c r="BF1588" s="47" t="e">
        <f t="shared" si="746"/>
        <v>#N/A</v>
      </c>
      <c r="BG1588" s="50" t="e">
        <f>VLOOKUP(Audit!J353,$V$3:$AE$12,10,FALSE) &amp; Audit!S353 &amp; IF(Audit!J353=10,Audit!V353,"")</f>
        <v>#N/A</v>
      </c>
      <c r="BH1588" s="50" t="e">
        <f>VLOOKUP(Audit!J353,$V$13:$AE$22,10,FALSE) &amp; IF(Audit!J353=10,Audit!W353,"") &amp; IF(Audit!J353&lt;&gt;1,U1588,"")</f>
        <v>#N/A</v>
      </c>
      <c r="BI1588" s="47" t="e">
        <f t="shared" si="747"/>
        <v>#N/A</v>
      </c>
      <c r="BJ1588" s="48" t="str">
        <f t="shared" si="748"/>
        <v/>
      </c>
      <c r="BK1588" s="48" t="str">
        <f t="shared" si="749"/>
        <v/>
      </c>
      <c r="BL1588" s="48" t="str">
        <f t="shared" si="750"/>
        <v/>
      </c>
      <c r="BM1588" s="48" t="str">
        <f t="shared" si="751"/>
        <v/>
      </c>
      <c r="BN1588" s="48" t="str">
        <f t="shared" si="752"/>
        <v/>
      </c>
      <c r="BO1588" s="48" t="str">
        <f t="shared" si="753"/>
        <v/>
      </c>
      <c r="BP1588" s="48" t="str">
        <f t="shared" si="754"/>
        <v/>
      </c>
      <c r="BQ1588" s="48" t="str">
        <f t="shared" si="755"/>
        <v/>
      </c>
      <c r="BR1588" s="48" t="str">
        <f t="shared" si="756"/>
        <v/>
      </c>
      <c r="BS1588" s="48" t="str">
        <f t="shared" si="757"/>
        <v/>
      </c>
      <c r="BT1588" s="48" t="str">
        <f t="shared" si="758"/>
        <v/>
      </c>
      <c r="BU1588" s="48" t="str">
        <f t="shared" si="759"/>
        <v/>
      </c>
    </row>
    <row r="1589" spans="1:73">
      <c r="A1589" s="10">
        <f>Audit!A354</f>
        <v>0</v>
      </c>
      <c r="B1589" s="10" t="e">
        <f t="shared" si="730"/>
        <v>#N/A</v>
      </c>
      <c r="C1589" s="17" t="e">
        <f>VLOOKUP(Audit!B354,$V$3:$AE$12,2,FALSE) &amp; VLOOKUP(Audit!B354,$V$13:$AE$22,2,FALSE)&amp; IF(Audit!B354=10,Audit!V354&amp;Audit!W354,"")</f>
        <v>#N/A</v>
      </c>
      <c r="D1589" s="17" t="e">
        <f>VLOOKUP(Audit!C354,$V$3:$AE$12,3,FALSE) &amp; VLOOKUP(Audit!C354,$V$13:$AE$22,3,FALSE) &amp;IF(Audit!C354=10,Audit!V354&amp;Audit!W354,"")</f>
        <v>#N/A</v>
      </c>
      <c r="E1589" s="17" t="e">
        <f>VLOOKUP(Audit!D354,$V$3:$AE$12,4,FALSE)&amp; Audit!T354 &amp; VLOOKUP(Audit!D354,$V$13:$AE$22,4,FALSE)&amp; IF(Audit!D354=10,Audit!V354&amp;Audit!W354,"")</f>
        <v>#N/A</v>
      </c>
      <c r="F1589" s="17" t="e">
        <f>VLOOKUP(Audit!E354,$V$3:$AE$12,5,FALSE) &amp; VLOOKUP(Audit!E354,$V$13:$AE$22,5,FALSE)&amp; IF(Audit!E354=10,Audit!V354&amp;Audit!W354,"")</f>
        <v>#N/A</v>
      </c>
      <c r="G1589" s="17" t="e">
        <f>VLOOKUP(Audit!F354,$V$3:$AE$12,6,FALSE) &amp; VLOOKUP(Audit!F354,$V$13:$AE$22,6,FALSE)&amp; IF(Audit!F354=10,Audit!V354&amp;Audit!W354,"")</f>
        <v>#N/A</v>
      </c>
      <c r="H1589" s="17" t="e">
        <f>VLOOKUP(Audit!G354,$V$3:$AE$12,7,FALSE) &amp; VLOOKUP(Audit!G354,$V$13:$AE$22,7,FALSE)&amp;IF(Audit!G354=10,Audit!V354&amp;Audit!W354,"")</f>
        <v>#N/A</v>
      </c>
      <c r="I1589" s="17" t="e">
        <f>VLOOKUP(Audit!H354,$V$3:$AE$12,8,FALSE) &amp; Audit!U354 &amp; VLOOKUP(Audit!H354,$V$13:$AE$22,8,FALSE)&amp;IF(Audit!H354=10,Audit!V354&amp;Audit!W354,"")</f>
        <v>#N/A</v>
      </c>
      <c r="J1589" s="17" t="e">
        <f>VLOOKUP(Audit!I354,$V$3:$AE$12,9,FALSE) &amp; VLOOKUP(Audit!I354,$V$13:$AE$22,9,FALSE) &amp; IF(Audit!I354=10,Audit!V354&amp;Audit!W354,"") &amp; IF(Audit!I354&lt;&gt;1,U1589,"")</f>
        <v>#N/A</v>
      </c>
      <c r="K1589" s="17" t="e">
        <f>VLOOKUP(Audit!J354,$V$3:$AE$12,10,FALSE) &amp; Audit!S354 &amp; VLOOKUP(Audit!J354,$V$13:$AE$22,10,FALSE) &amp; IF(Audit!J354=10,Audit!V354&amp;Audit!W354,"") &amp; IF(Audit!J354&lt;&gt;1,U1589,"")</f>
        <v>#N/A</v>
      </c>
      <c r="L1589" s="10">
        <f>Audit!K354</f>
        <v>0</v>
      </c>
      <c r="M1589" s="10" t="e">
        <f t="shared" si="731"/>
        <v>#N/A</v>
      </c>
      <c r="N1589" s="10" t="e">
        <f t="shared" si="732"/>
        <v>#N/A</v>
      </c>
      <c r="O1589" s="10" t="e">
        <f t="shared" si="733"/>
        <v>#N/A</v>
      </c>
      <c r="P1589" s="10" t="e">
        <f t="shared" si="734"/>
        <v>#N/A</v>
      </c>
      <c r="Q1589" s="10" t="e">
        <f t="shared" si="735"/>
        <v>#N/A</v>
      </c>
      <c r="R1589" s="10" t="e">
        <f t="shared" si="736"/>
        <v>#N/A</v>
      </c>
      <c r="S1589" s="10" t="e">
        <f t="shared" si="737"/>
        <v>#N/A</v>
      </c>
      <c r="T1589" s="10" t="e">
        <f t="shared" si="738"/>
        <v>#N/A</v>
      </c>
      <c r="U1589" s="17" t="str">
        <f>IF(Audit!M354="","",VLOOKUP(Audit!M354,$W$26:$X$35,2,FALSE)) &amp; Audit!N354 &amp; IF(Audit!O354="","",IF(Audit!N354&lt;=1.4,VLOOKUP(Audit!O354,$W$38:X1634,2,FALSE),VLOOKUP(Audit!O354,$W$51:$X$61,2,FALSE))) &amp; IF(Audit!P354="","",VLOOKUP(Audit!P354,$Y$26:$Z$35,2,FALSE) &amp; Audit!Q354 &amp; IF(Audit!O354="","",IF(Audit!Q354&lt;=1.4,VLOOKUP(Audit!R354,$Y$38:$Z$48,2,FALSE),VLOOKUP(Audit!R354,$Y$51:$Z$61,2,FALSE))))</f>
        <v/>
      </c>
      <c r="V1589" s="21"/>
      <c r="AH1589" s="49">
        <f>Audit!A354</f>
        <v>0</v>
      </c>
      <c r="AI1589" s="50" t="e">
        <f>VLOOKUP(Audit!B354,$V$3:$AE$12,2,FALSE)&amp; IF(Audit!B354=10,Audit!V354,"")</f>
        <v>#N/A</v>
      </c>
      <c r="AJ1589" s="50" t="e">
        <f>VLOOKUP(Audit!B354,$V$13:$AE$22,2,FALSE)&amp; IF(Audit!B354=10,Audit!W354,"")</f>
        <v>#N/A</v>
      </c>
      <c r="AK1589" s="47" t="e">
        <f t="shared" si="739"/>
        <v>#N/A</v>
      </c>
      <c r="AL1589" s="50" t="e">
        <f>VLOOKUP(Audit!C354,$V$3:$AE$12,3,FALSE)&amp; IF(Audit!C354=10,Audit!V354,"")</f>
        <v>#N/A</v>
      </c>
      <c r="AM1589" s="50" t="e">
        <f>VLOOKUP(Audit!C354,$V$13:$AE$22,3,FALSE)&amp; IF(Audit!C354=10,Audit!W354,"")</f>
        <v>#N/A</v>
      </c>
      <c r="AN1589" s="47" t="e">
        <f t="shared" si="740"/>
        <v>#N/A</v>
      </c>
      <c r="AO1589" s="50" t="e">
        <f>VLOOKUP(Audit!D354,$V$3:$AE$12,4,FALSE) &amp;  Audit!T354 &amp; IF(Audit!D354=10,Audit!V354,"")</f>
        <v>#N/A</v>
      </c>
      <c r="AP1589" s="50" t="e">
        <f>VLOOKUP(Audit!D354,$V$13:$AE$22,4,FALSE)&amp; IF(Audit!D354=10,Audit!W354,"")</f>
        <v>#N/A</v>
      </c>
      <c r="AQ1589" s="47" t="e">
        <f t="shared" si="741"/>
        <v>#N/A</v>
      </c>
      <c r="AR1589" s="50" t="e">
        <f>VLOOKUP(Audit!E354,$V$3:$AE$12,5,FALSE)&amp; IF(Audit!E354=10,Audit!V354,"")</f>
        <v>#N/A</v>
      </c>
      <c r="AS1589" s="50" t="e">
        <f>VLOOKUP(Audit!E354,$V$13:$AE$22,5,FALSE)&amp; IF(Audit!E354=10,Audit!W354,"")</f>
        <v>#N/A</v>
      </c>
      <c r="AT1589" s="47" t="e">
        <f t="shared" si="742"/>
        <v>#N/A</v>
      </c>
      <c r="AU1589" s="50" t="e">
        <f>VLOOKUP(Audit!F354,$V$3:$AE$12,6,FALSE)&amp; IF(Audit!F354=10,Audit!V354,"")</f>
        <v>#N/A</v>
      </c>
      <c r="AV1589" s="50" t="e">
        <f>VLOOKUP(Audit!F354,$V$13:$AE$22,6,FALSE)&amp; IF(Audit!F354=10,Audit!W354,"")</f>
        <v>#N/A</v>
      </c>
      <c r="AW1589" s="47" t="e">
        <f t="shared" si="743"/>
        <v>#N/A</v>
      </c>
      <c r="AX1589" s="50" t="e">
        <f>VLOOKUP(Audit!G354,$V$3:$AE$12,7,FALSE)&amp; IF(Audit!G354=10,Audit!V354,"")</f>
        <v>#N/A</v>
      </c>
      <c r="AY1589" s="50" t="e">
        <f>VLOOKUP(Audit!G354,$V$13:$AE$22,7,FALSE) &amp; IF(Audit!G354=10,Audit!W354,"")</f>
        <v>#N/A</v>
      </c>
      <c r="AZ1589" s="47" t="e">
        <f t="shared" si="744"/>
        <v>#N/A</v>
      </c>
      <c r="BA1589" s="50" t="e">
        <f>VLOOKUP(Audit!H354,$V$3:$AE$12,8,FALSE)&amp; Audit!U354 &amp; IF(Audit!H354=10,Audit!V354,"")</f>
        <v>#N/A</v>
      </c>
      <c r="BB1589" s="50" t="e">
        <f>VLOOKUP(Audit!H354,$V$13:$AE$22,8,FALSE) &amp; IF(Audit!H354=10,Audit!W354,"")</f>
        <v>#N/A</v>
      </c>
      <c r="BC1589" s="47" t="e">
        <f t="shared" si="745"/>
        <v>#N/A</v>
      </c>
      <c r="BD1589" s="50" t="e">
        <f>VLOOKUP(Audit!I354,$V$3:$AE$12,9,FALSE)&amp; IF(Audit!I354=10,Audit!V354,"")</f>
        <v>#N/A</v>
      </c>
      <c r="BE1589" s="50" t="e">
        <f>VLOOKUP(Audit!I354,$V$13:$AE$22,9,FALSE) &amp; IF(Audit!I354=10,Audit!W354,"") &amp; IF(Audit!I354&lt;&gt;1,U1589,"")</f>
        <v>#N/A</v>
      </c>
      <c r="BF1589" s="47" t="e">
        <f t="shared" si="746"/>
        <v>#N/A</v>
      </c>
      <c r="BG1589" s="50" t="e">
        <f>VLOOKUP(Audit!J354,$V$3:$AE$12,10,FALSE) &amp; Audit!S354 &amp; IF(Audit!J354=10,Audit!V354,"")</f>
        <v>#N/A</v>
      </c>
      <c r="BH1589" s="50" t="e">
        <f>VLOOKUP(Audit!J354,$V$13:$AE$22,10,FALSE) &amp; IF(Audit!J354=10,Audit!W354,"") &amp; IF(Audit!J354&lt;&gt;1,U1589,"")</f>
        <v>#N/A</v>
      </c>
      <c r="BI1589" s="47" t="e">
        <f t="shared" si="747"/>
        <v>#N/A</v>
      </c>
      <c r="BJ1589" s="48" t="str">
        <f t="shared" si="748"/>
        <v/>
      </c>
      <c r="BK1589" s="48" t="str">
        <f t="shared" si="749"/>
        <v/>
      </c>
      <c r="BL1589" s="48" t="str">
        <f t="shared" si="750"/>
        <v/>
      </c>
      <c r="BM1589" s="48" t="str">
        <f t="shared" si="751"/>
        <v/>
      </c>
      <c r="BN1589" s="48" t="str">
        <f t="shared" si="752"/>
        <v/>
      </c>
      <c r="BO1589" s="48" t="str">
        <f t="shared" si="753"/>
        <v/>
      </c>
      <c r="BP1589" s="48" t="str">
        <f t="shared" si="754"/>
        <v/>
      </c>
      <c r="BQ1589" s="48" t="str">
        <f t="shared" si="755"/>
        <v/>
      </c>
      <c r="BR1589" s="48" t="str">
        <f t="shared" si="756"/>
        <v/>
      </c>
      <c r="BS1589" s="48" t="str">
        <f t="shared" si="757"/>
        <v/>
      </c>
      <c r="BT1589" s="48" t="str">
        <f t="shared" si="758"/>
        <v/>
      </c>
      <c r="BU1589" s="48" t="str">
        <f t="shared" si="759"/>
        <v/>
      </c>
    </row>
    <row r="1590" spans="1:73">
      <c r="A1590" s="10">
        <f>Audit!A355</f>
        <v>0</v>
      </c>
      <c r="B1590" s="10" t="e">
        <f t="shared" si="730"/>
        <v>#N/A</v>
      </c>
      <c r="C1590" s="17" t="e">
        <f>VLOOKUP(Audit!B355,$V$3:$AE$12,2,FALSE) &amp; VLOOKUP(Audit!B355,$V$13:$AE$22,2,FALSE)&amp; IF(Audit!B355=10,Audit!V355&amp;Audit!W355,"")</f>
        <v>#N/A</v>
      </c>
      <c r="D1590" s="17" t="e">
        <f>VLOOKUP(Audit!C355,$V$3:$AE$12,3,FALSE) &amp; VLOOKUP(Audit!C355,$V$13:$AE$22,3,FALSE) &amp;IF(Audit!C355=10,Audit!V355&amp;Audit!W355,"")</f>
        <v>#N/A</v>
      </c>
      <c r="E1590" s="17" t="e">
        <f>VLOOKUP(Audit!D355,$V$3:$AE$12,4,FALSE)&amp; Audit!T355 &amp; VLOOKUP(Audit!D355,$V$13:$AE$22,4,FALSE)&amp; IF(Audit!D355=10,Audit!V355&amp;Audit!W355,"")</f>
        <v>#N/A</v>
      </c>
      <c r="F1590" s="17" t="e">
        <f>VLOOKUP(Audit!E355,$V$3:$AE$12,5,FALSE) &amp; VLOOKUP(Audit!E355,$V$13:$AE$22,5,FALSE)&amp; IF(Audit!E355=10,Audit!V355&amp;Audit!W355,"")</f>
        <v>#N/A</v>
      </c>
      <c r="G1590" s="17" t="e">
        <f>VLOOKUP(Audit!F355,$V$3:$AE$12,6,FALSE) &amp; VLOOKUP(Audit!F355,$V$13:$AE$22,6,FALSE)&amp; IF(Audit!F355=10,Audit!V355&amp;Audit!W355,"")</f>
        <v>#N/A</v>
      </c>
      <c r="H1590" s="17" t="e">
        <f>VLOOKUP(Audit!G355,$V$3:$AE$12,7,FALSE) &amp; VLOOKUP(Audit!G355,$V$13:$AE$22,7,FALSE)&amp;IF(Audit!G355=10,Audit!V355&amp;Audit!W355,"")</f>
        <v>#N/A</v>
      </c>
      <c r="I1590" s="17" t="e">
        <f>VLOOKUP(Audit!H355,$V$3:$AE$12,8,FALSE) &amp; Audit!U355 &amp; VLOOKUP(Audit!H355,$V$13:$AE$22,8,FALSE)&amp;IF(Audit!H355=10,Audit!V355&amp;Audit!W355,"")</f>
        <v>#N/A</v>
      </c>
      <c r="J1590" s="17" t="e">
        <f>VLOOKUP(Audit!I355,$V$3:$AE$12,9,FALSE) &amp; VLOOKUP(Audit!I355,$V$13:$AE$22,9,FALSE) &amp; IF(Audit!I355=10,Audit!V355&amp;Audit!W355,"") &amp; IF(Audit!I355&lt;&gt;1,U1590,"")</f>
        <v>#N/A</v>
      </c>
      <c r="K1590" s="17" t="e">
        <f>VLOOKUP(Audit!J355,$V$3:$AE$12,10,FALSE) &amp; Audit!S355 &amp; VLOOKUP(Audit!J355,$V$13:$AE$22,10,FALSE) &amp; IF(Audit!J355=10,Audit!V355&amp;Audit!W355,"") &amp; IF(Audit!J355&lt;&gt;1,U1590,"")</f>
        <v>#N/A</v>
      </c>
      <c r="L1590" s="10">
        <f>Audit!K355</f>
        <v>0</v>
      </c>
      <c r="M1590" s="10" t="e">
        <f t="shared" si="731"/>
        <v>#N/A</v>
      </c>
      <c r="N1590" s="10" t="e">
        <f t="shared" si="732"/>
        <v>#N/A</v>
      </c>
      <c r="O1590" s="10" t="e">
        <f t="shared" si="733"/>
        <v>#N/A</v>
      </c>
      <c r="P1590" s="10" t="e">
        <f t="shared" si="734"/>
        <v>#N/A</v>
      </c>
      <c r="Q1590" s="10" t="e">
        <f t="shared" si="735"/>
        <v>#N/A</v>
      </c>
      <c r="R1590" s="10" t="e">
        <f t="shared" si="736"/>
        <v>#N/A</v>
      </c>
      <c r="S1590" s="10" t="e">
        <f t="shared" si="737"/>
        <v>#N/A</v>
      </c>
      <c r="T1590" s="10" t="e">
        <f t="shared" si="738"/>
        <v>#N/A</v>
      </c>
      <c r="U1590" s="17" t="str">
        <f>IF(Audit!M355="","",VLOOKUP(Audit!M355,$W$26:$X$35,2,FALSE)) &amp; Audit!N355 &amp; IF(Audit!O355="","",IF(Audit!N355&lt;=1.4,VLOOKUP(Audit!O355,$W$38:X1635,2,FALSE),VLOOKUP(Audit!O355,$W$51:$X$61,2,FALSE))) &amp; IF(Audit!P355="","",VLOOKUP(Audit!P355,$Y$26:$Z$35,2,FALSE) &amp; Audit!Q355 &amp; IF(Audit!O355="","",IF(Audit!Q355&lt;=1.4,VLOOKUP(Audit!R355,$Y$38:$Z$48,2,FALSE),VLOOKUP(Audit!R355,$Y$51:$Z$61,2,FALSE))))</f>
        <v/>
      </c>
      <c r="V1590" s="21"/>
      <c r="AH1590" s="49">
        <f>Audit!A355</f>
        <v>0</v>
      </c>
      <c r="AI1590" s="50" t="e">
        <f>VLOOKUP(Audit!B355,$V$3:$AE$12,2,FALSE)&amp; IF(Audit!B355=10,Audit!V355,"")</f>
        <v>#N/A</v>
      </c>
      <c r="AJ1590" s="50" t="e">
        <f>VLOOKUP(Audit!B355,$V$13:$AE$22,2,FALSE)&amp; IF(Audit!B355=10,Audit!W355,"")</f>
        <v>#N/A</v>
      </c>
      <c r="AK1590" s="47" t="e">
        <f t="shared" si="739"/>
        <v>#N/A</v>
      </c>
      <c r="AL1590" s="50" t="e">
        <f>VLOOKUP(Audit!C355,$V$3:$AE$12,3,FALSE)&amp; IF(Audit!C355=10,Audit!V355,"")</f>
        <v>#N/A</v>
      </c>
      <c r="AM1590" s="50" t="e">
        <f>VLOOKUP(Audit!C355,$V$13:$AE$22,3,FALSE)&amp; IF(Audit!C355=10,Audit!W355,"")</f>
        <v>#N/A</v>
      </c>
      <c r="AN1590" s="47" t="e">
        <f t="shared" si="740"/>
        <v>#N/A</v>
      </c>
      <c r="AO1590" s="50" t="e">
        <f>VLOOKUP(Audit!D355,$V$3:$AE$12,4,FALSE) &amp;  Audit!T355 &amp; IF(Audit!D355=10,Audit!V355,"")</f>
        <v>#N/A</v>
      </c>
      <c r="AP1590" s="50" t="e">
        <f>VLOOKUP(Audit!D355,$V$13:$AE$22,4,FALSE)&amp; IF(Audit!D355=10,Audit!W355,"")</f>
        <v>#N/A</v>
      </c>
      <c r="AQ1590" s="47" t="e">
        <f t="shared" si="741"/>
        <v>#N/A</v>
      </c>
      <c r="AR1590" s="50" t="e">
        <f>VLOOKUP(Audit!E355,$V$3:$AE$12,5,FALSE)&amp; IF(Audit!E355=10,Audit!V355,"")</f>
        <v>#N/A</v>
      </c>
      <c r="AS1590" s="50" t="e">
        <f>VLOOKUP(Audit!E355,$V$13:$AE$22,5,FALSE)&amp; IF(Audit!E355=10,Audit!W355,"")</f>
        <v>#N/A</v>
      </c>
      <c r="AT1590" s="47" t="e">
        <f t="shared" si="742"/>
        <v>#N/A</v>
      </c>
      <c r="AU1590" s="50" t="e">
        <f>VLOOKUP(Audit!F355,$V$3:$AE$12,6,FALSE)&amp; IF(Audit!F355=10,Audit!V355,"")</f>
        <v>#N/A</v>
      </c>
      <c r="AV1590" s="50" t="e">
        <f>VLOOKUP(Audit!F355,$V$13:$AE$22,6,FALSE)&amp; IF(Audit!F355=10,Audit!W355,"")</f>
        <v>#N/A</v>
      </c>
      <c r="AW1590" s="47" t="e">
        <f t="shared" si="743"/>
        <v>#N/A</v>
      </c>
      <c r="AX1590" s="50" t="e">
        <f>VLOOKUP(Audit!G355,$V$3:$AE$12,7,FALSE)&amp; IF(Audit!G355=10,Audit!V355,"")</f>
        <v>#N/A</v>
      </c>
      <c r="AY1590" s="50" t="e">
        <f>VLOOKUP(Audit!G355,$V$13:$AE$22,7,FALSE) &amp; IF(Audit!G355=10,Audit!W355,"")</f>
        <v>#N/A</v>
      </c>
      <c r="AZ1590" s="47" t="e">
        <f t="shared" si="744"/>
        <v>#N/A</v>
      </c>
      <c r="BA1590" s="50" t="e">
        <f>VLOOKUP(Audit!H355,$V$3:$AE$12,8,FALSE)&amp; Audit!U355 &amp; IF(Audit!H355=10,Audit!V355,"")</f>
        <v>#N/A</v>
      </c>
      <c r="BB1590" s="50" t="e">
        <f>VLOOKUP(Audit!H355,$V$13:$AE$22,8,FALSE) &amp; IF(Audit!H355=10,Audit!W355,"")</f>
        <v>#N/A</v>
      </c>
      <c r="BC1590" s="47" t="e">
        <f t="shared" si="745"/>
        <v>#N/A</v>
      </c>
      <c r="BD1590" s="50" t="e">
        <f>VLOOKUP(Audit!I355,$V$3:$AE$12,9,FALSE)&amp; IF(Audit!I355=10,Audit!V355,"")</f>
        <v>#N/A</v>
      </c>
      <c r="BE1590" s="50" t="e">
        <f>VLOOKUP(Audit!I355,$V$13:$AE$22,9,FALSE) &amp; IF(Audit!I355=10,Audit!W355,"") &amp; IF(Audit!I355&lt;&gt;1,U1590,"")</f>
        <v>#N/A</v>
      </c>
      <c r="BF1590" s="47" t="e">
        <f t="shared" si="746"/>
        <v>#N/A</v>
      </c>
      <c r="BG1590" s="50" t="e">
        <f>VLOOKUP(Audit!J355,$V$3:$AE$12,10,FALSE) &amp; Audit!S355 &amp; IF(Audit!J355=10,Audit!V355,"")</f>
        <v>#N/A</v>
      </c>
      <c r="BH1590" s="50" t="e">
        <f>VLOOKUP(Audit!J355,$V$13:$AE$22,10,FALSE) &amp; IF(Audit!J355=10,Audit!W355,"") &amp; IF(Audit!J355&lt;&gt;1,U1590,"")</f>
        <v>#N/A</v>
      </c>
      <c r="BI1590" s="47" t="e">
        <f t="shared" si="747"/>
        <v>#N/A</v>
      </c>
      <c r="BJ1590" s="48" t="str">
        <f t="shared" si="748"/>
        <v/>
      </c>
      <c r="BK1590" s="48" t="str">
        <f t="shared" si="749"/>
        <v/>
      </c>
      <c r="BL1590" s="48" t="str">
        <f t="shared" si="750"/>
        <v/>
      </c>
      <c r="BM1590" s="48" t="str">
        <f t="shared" si="751"/>
        <v/>
      </c>
      <c r="BN1590" s="48" t="str">
        <f t="shared" si="752"/>
        <v/>
      </c>
      <c r="BO1590" s="48" t="str">
        <f t="shared" si="753"/>
        <v/>
      </c>
      <c r="BP1590" s="48" t="str">
        <f t="shared" si="754"/>
        <v/>
      </c>
      <c r="BQ1590" s="48" t="str">
        <f t="shared" si="755"/>
        <v/>
      </c>
      <c r="BR1590" s="48" t="str">
        <f t="shared" si="756"/>
        <v/>
      </c>
      <c r="BS1590" s="48" t="str">
        <f t="shared" si="757"/>
        <v/>
      </c>
      <c r="BT1590" s="48" t="str">
        <f t="shared" si="758"/>
        <v/>
      </c>
      <c r="BU1590" s="48" t="str">
        <f t="shared" si="759"/>
        <v/>
      </c>
    </row>
    <row r="1591" spans="1:73">
      <c r="A1591" s="10">
        <f>Audit!A356</f>
        <v>0</v>
      </c>
      <c r="B1591" s="10" t="e">
        <f t="shared" si="730"/>
        <v>#N/A</v>
      </c>
      <c r="C1591" s="17" t="e">
        <f>VLOOKUP(Audit!B356,$V$3:$AE$12,2,FALSE) &amp; VLOOKUP(Audit!B356,$V$13:$AE$22,2,FALSE)&amp; IF(Audit!B356=10,Audit!V356&amp;Audit!W356,"")</f>
        <v>#N/A</v>
      </c>
      <c r="D1591" s="17" t="e">
        <f>VLOOKUP(Audit!C356,$V$3:$AE$12,3,FALSE) &amp; VLOOKUP(Audit!C356,$V$13:$AE$22,3,FALSE) &amp;IF(Audit!C356=10,Audit!V356&amp;Audit!W356,"")</f>
        <v>#N/A</v>
      </c>
      <c r="E1591" s="17" t="e">
        <f>VLOOKUP(Audit!D356,$V$3:$AE$12,4,FALSE)&amp; Audit!T356 &amp; VLOOKUP(Audit!D356,$V$13:$AE$22,4,FALSE)&amp; IF(Audit!D356=10,Audit!V356&amp;Audit!W356,"")</f>
        <v>#N/A</v>
      </c>
      <c r="F1591" s="17" t="e">
        <f>VLOOKUP(Audit!E356,$V$3:$AE$12,5,FALSE) &amp; VLOOKUP(Audit!E356,$V$13:$AE$22,5,FALSE)&amp; IF(Audit!E356=10,Audit!V356&amp;Audit!W356,"")</f>
        <v>#N/A</v>
      </c>
      <c r="G1591" s="17" t="e">
        <f>VLOOKUP(Audit!F356,$V$3:$AE$12,6,FALSE) &amp; VLOOKUP(Audit!F356,$V$13:$AE$22,6,FALSE)&amp; IF(Audit!F356=10,Audit!V356&amp;Audit!W356,"")</f>
        <v>#N/A</v>
      </c>
      <c r="H1591" s="17" t="e">
        <f>VLOOKUP(Audit!G356,$V$3:$AE$12,7,FALSE) &amp; VLOOKUP(Audit!G356,$V$13:$AE$22,7,FALSE)&amp;IF(Audit!G356=10,Audit!V356&amp;Audit!W356,"")</f>
        <v>#N/A</v>
      </c>
      <c r="I1591" s="17" t="e">
        <f>VLOOKUP(Audit!H356,$V$3:$AE$12,8,FALSE) &amp; Audit!U356 &amp; VLOOKUP(Audit!H356,$V$13:$AE$22,8,FALSE)&amp;IF(Audit!H356=10,Audit!V356&amp;Audit!W356,"")</f>
        <v>#N/A</v>
      </c>
      <c r="J1591" s="17" t="e">
        <f>VLOOKUP(Audit!I356,$V$3:$AE$12,9,FALSE) &amp; VLOOKUP(Audit!I356,$V$13:$AE$22,9,FALSE) &amp; IF(Audit!I356=10,Audit!V356&amp;Audit!W356,"") &amp; IF(Audit!I356&lt;&gt;1,U1591,"")</f>
        <v>#N/A</v>
      </c>
      <c r="K1591" s="17" t="e">
        <f>VLOOKUP(Audit!J356,$V$3:$AE$12,10,FALSE) &amp; Audit!S356 &amp; VLOOKUP(Audit!J356,$V$13:$AE$22,10,FALSE) &amp; IF(Audit!J356=10,Audit!V356&amp;Audit!W356,"") &amp; IF(Audit!J356&lt;&gt;1,U1591,"")</f>
        <v>#N/A</v>
      </c>
      <c r="L1591" s="10">
        <f>Audit!K356</f>
        <v>0</v>
      </c>
      <c r="M1591" s="10" t="e">
        <f t="shared" si="731"/>
        <v>#N/A</v>
      </c>
      <c r="N1591" s="10" t="e">
        <f t="shared" si="732"/>
        <v>#N/A</v>
      </c>
      <c r="O1591" s="10" t="e">
        <f t="shared" si="733"/>
        <v>#N/A</v>
      </c>
      <c r="P1591" s="10" t="e">
        <f t="shared" si="734"/>
        <v>#N/A</v>
      </c>
      <c r="Q1591" s="10" t="e">
        <f t="shared" si="735"/>
        <v>#N/A</v>
      </c>
      <c r="R1591" s="10" t="e">
        <f t="shared" si="736"/>
        <v>#N/A</v>
      </c>
      <c r="S1591" s="10" t="e">
        <f t="shared" si="737"/>
        <v>#N/A</v>
      </c>
      <c r="T1591" s="10" t="e">
        <f t="shared" si="738"/>
        <v>#N/A</v>
      </c>
      <c r="U1591" s="17" t="str">
        <f>IF(Audit!M356="","",VLOOKUP(Audit!M356,$W$26:$X$35,2,FALSE)) &amp; Audit!N356 &amp; IF(Audit!O356="","",IF(Audit!N356&lt;=1.4,VLOOKUP(Audit!O356,$W$38:X1636,2,FALSE),VLOOKUP(Audit!O356,$W$51:$X$61,2,FALSE))) &amp; IF(Audit!P356="","",VLOOKUP(Audit!P356,$Y$26:$Z$35,2,FALSE) &amp; Audit!Q356 &amp; IF(Audit!O356="","",IF(Audit!Q356&lt;=1.4,VLOOKUP(Audit!R356,$Y$38:$Z$48,2,FALSE),VLOOKUP(Audit!R356,$Y$51:$Z$61,2,FALSE))))</f>
        <v/>
      </c>
      <c r="V1591" s="21"/>
      <c r="AH1591" s="49">
        <f>Audit!A356</f>
        <v>0</v>
      </c>
      <c r="AI1591" s="50" t="e">
        <f>VLOOKUP(Audit!B356,$V$3:$AE$12,2,FALSE)&amp; IF(Audit!B356=10,Audit!V356,"")</f>
        <v>#N/A</v>
      </c>
      <c r="AJ1591" s="50" t="e">
        <f>VLOOKUP(Audit!B356,$V$13:$AE$22,2,FALSE)&amp; IF(Audit!B356=10,Audit!W356,"")</f>
        <v>#N/A</v>
      </c>
      <c r="AK1591" s="47" t="e">
        <f t="shared" si="739"/>
        <v>#N/A</v>
      </c>
      <c r="AL1591" s="50" t="e">
        <f>VLOOKUP(Audit!C356,$V$3:$AE$12,3,FALSE)&amp; IF(Audit!C356=10,Audit!V356,"")</f>
        <v>#N/A</v>
      </c>
      <c r="AM1591" s="50" t="e">
        <f>VLOOKUP(Audit!C356,$V$13:$AE$22,3,FALSE)&amp; IF(Audit!C356=10,Audit!W356,"")</f>
        <v>#N/A</v>
      </c>
      <c r="AN1591" s="47" t="e">
        <f t="shared" si="740"/>
        <v>#N/A</v>
      </c>
      <c r="AO1591" s="50" t="e">
        <f>VLOOKUP(Audit!D356,$V$3:$AE$12,4,FALSE) &amp;  Audit!T356 &amp; IF(Audit!D356=10,Audit!V356,"")</f>
        <v>#N/A</v>
      </c>
      <c r="AP1591" s="50" t="e">
        <f>VLOOKUP(Audit!D356,$V$13:$AE$22,4,FALSE)&amp; IF(Audit!D356=10,Audit!W356,"")</f>
        <v>#N/A</v>
      </c>
      <c r="AQ1591" s="47" t="e">
        <f t="shared" si="741"/>
        <v>#N/A</v>
      </c>
      <c r="AR1591" s="50" t="e">
        <f>VLOOKUP(Audit!E356,$V$3:$AE$12,5,FALSE)&amp; IF(Audit!E356=10,Audit!V356,"")</f>
        <v>#N/A</v>
      </c>
      <c r="AS1591" s="50" t="e">
        <f>VLOOKUP(Audit!E356,$V$13:$AE$22,5,FALSE)&amp; IF(Audit!E356=10,Audit!W356,"")</f>
        <v>#N/A</v>
      </c>
      <c r="AT1591" s="47" t="e">
        <f t="shared" si="742"/>
        <v>#N/A</v>
      </c>
      <c r="AU1591" s="50" t="e">
        <f>VLOOKUP(Audit!F356,$V$3:$AE$12,6,FALSE)&amp; IF(Audit!F356=10,Audit!V356,"")</f>
        <v>#N/A</v>
      </c>
      <c r="AV1591" s="50" t="e">
        <f>VLOOKUP(Audit!F356,$V$13:$AE$22,6,FALSE)&amp; IF(Audit!F356=10,Audit!W356,"")</f>
        <v>#N/A</v>
      </c>
      <c r="AW1591" s="47" t="e">
        <f t="shared" si="743"/>
        <v>#N/A</v>
      </c>
      <c r="AX1591" s="50" t="e">
        <f>VLOOKUP(Audit!G356,$V$3:$AE$12,7,FALSE)&amp; IF(Audit!G356=10,Audit!V356,"")</f>
        <v>#N/A</v>
      </c>
      <c r="AY1591" s="50" t="e">
        <f>VLOOKUP(Audit!G356,$V$13:$AE$22,7,FALSE) &amp; IF(Audit!G356=10,Audit!W356,"")</f>
        <v>#N/A</v>
      </c>
      <c r="AZ1591" s="47" t="e">
        <f t="shared" si="744"/>
        <v>#N/A</v>
      </c>
      <c r="BA1591" s="50" t="e">
        <f>VLOOKUP(Audit!H356,$V$3:$AE$12,8,FALSE)&amp; Audit!U356 &amp; IF(Audit!H356=10,Audit!V356,"")</f>
        <v>#N/A</v>
      </c>
      <c r="BB1591" s="50" t="e">
        <f>VLOOKUP(Audit!H356,$V$13:$AE$22,8,FALSE) &amp; IF(Audit!H356=10,Audit!W356,"")</f>
        <v>#N/A</v>
      </c>
      <c r="BC1591" s="47" t="e">
        <f t="shared" si="745"/>
        <v>#N/A</v>
      </c>
      <c r="BD1591" s="50" t="e">
        <f>VLOOKUP(Audit!I356,$V$3:$AE$12,9,FALSE)&amp; IF(Audit!I356=10,Audit!V356,"")</f>
        <v>#N/A</v>
      </c>
      <c r="BE1591" s="50" t="e">
        <f>VLOOKUP(Audit!I356,$V$13:$AE$22,9,FALSE) &amp; IF(Audit!I356=10,Audit!W356,"") &amp; IF(Audit!I356&lt;&gt;1,U1591,"")</f>
        <v>#N/A</v>
      </c>
      <c r="BF1591" s="47" t="e">
        <f t="shared" si="746"/>
        <v>#N/A</v>
      </c>
      <c r="BG1591" s="50" t="e">
        <f>VLOOKUP(Audit!J356,$V$3:$AE$12,10,FALSE) &amp; Audit!S356 &amp; IF(Audit!J356=10,Audit!V356,"")</f>
        <v>#N/A</v>
      </c>
      <c r="BH1591" s="50" t="e">
        <f>VLOOKUP(Audit!J356,$V$13:$AE$22,10,FALSE) &amp; IF(Audit!J356=10,Audit!W356,"") &amp; IF(Audit!J356&lt;&gt;1,U1591,"")</f>
        <v>#N/A</v>
      </c>
      <c r="BI1591" s="47" t="e">
        <f t="shared" si="747"/>
        <v>#N/A</v>
      </c>
      <c r="BJ1591" s="48" t="str">
        <f t="shared" si="748"/>
        <v/>
      </c>
      <c r="BK1591" s="48" t="str">
        <f t="shared" si="749"/>
        <v/>
      </c>
      <c r="BL1591" s="48" t="str">
        <f t="shared" si="750"/>
        <v/>
      </c>
      <c r="BM1591" s="48" t="str">
        <f t="shared" si="751"/>
        <v/>
      </c>
      <c r="BN1591" s="48" t="str">
        <f t="shared" si="752"/>
        <v/>
      </c>
      <c r="BO1591" s="48" t="str">
        <f t="shared" si="753"/>
        <v/>
      </c>
      <c r="BP1591" s="48" t="str">
        <f t="shared" si="754"/>
        <v/>
      </c>
      <c r="BQ1591" s="48" t="str">
        <f t="shared" si="755"/>
        <v/>
      </c>
      <c r="BR1591" s="48" t="str">
        <f t="shared" si="756"/>
        <v/>
      </c>
      <c r="BS1591" s="48" t="str">
        <f t="shared" si="757"/>
        <v/>
      </c>
      <c r="BT1591" s="48" t="str">
        <f t="shared" si="758"/>
        <v/>
      </c>
      <c r="BU1591" s="48" t="str">
        <f t="shared" si="759"/>
        <v/>
      </c>
    </row>
    <row r="1592" spans="1:73">
      <c r="A1592" s="10">
        <f>Audit!A357</f>
        <v>0</v>
      </c>
      <c r="B1592" s="10" t="e">
        <f t="shared" si="730"/>
        <v>#N/A</v>
      </c>
      <c r="C1592" s="17" t="e">
        <f>VLOOKUP(Audit!B357,$V$3:$AE$12,2,FALSE) &amp; VLOOKUP(Audit!B357,$V$13:$AE$22,2,FALSE)&amp; IF(Audit!B357=10,Audit!V357&amp;Audit!W357,"")</f>
        <v>#N/A</v>
      </c>
      <c r="D1592" s="17" t="e">
        <f>VLOOKUP(Audit!C357,$V$3:$AE$12,3,FALSE) &amp; VLOOKUP(Audit!C357,$V$13:$AE$22,3,FALSE) &amp;IF(Audit!C357=10,Audit!V357&amp;Audit!W357,"")</f>
        <v>#N/A</v>
      </c>
      <c r="E1592" s="17" t="e">
        <f>VLOOKUP(Audit!D357,$V$3:$AE$12,4,FALSE)&amp; Audit!T357 &amp; VLOOKUP(Audit!D357,$V$13:$AE$22,4,FALSE)&amp; IF(Audit!D357=10,Audit!V357&amp;Audit!W357,"")</f>
        <v>#N/A</v>
      </c>
      <c r="F1592" s="17" t="e">
        <f>VLOOKUP(Audit!E357,$V$3:$AE$12,5,FALSE) &amp; VLOOKUP(Audit!E357,$V$13:$AE$22,5,FALSE)&amp; IF(Audit!E357=10,Audit!V357&amp;Audit!W357,"")</f>
        <v>#N/A</v>
      </c>
      <c r="G1592" s="17" t="e">
        <f>VLOOKUP(Audit!F357,$V$3:$AE$12,6,FALSE) &amp; VLOOKUP(Audit!F357,$V$13:$AE$22,6,FALSE)&amp; IF(Audit!F357=10,Audit!V357&amp;Audit!W357,"")</f>
        <v>#N/A</v>
      </c>
      <c r="H1592" s="17" t="e">
        <f>VLOOKUP(Audit!G357,$V$3:$AE$12,7,FALSE) &amp; VLOOKUP(Audit!G357,$V$13:$AE$22,7,FALSE)&amp;IF(Audit!G357=10,Audit!V357&amp;Audit!W357,"")</f>
        <v>#N/A</v>
      </c>
      <c r="I1592" s="17" t="e">
        <f>VLOOKUP(Audit!H357,$V$3:$AE$12,8,FALSE) &amp; Audit!U357 &amp; VLOOKUP(Audit!H357,$V$13:$AE$22,8,FALSE)&amp;IF(Audit!H357=10,Audit!V357&amp;Audit!W357,"")</f>
        <v>#N/A</v>
      </c>
      <c r="J1592" s="17" t="e">
        <f>VLOOKUP(Audit!I357,$V$3:$AE$12,9,FALSE) &amp; VLOOKUP(Audit!I357,$V$13:$AE$22,9,FALSE) &amp; IF(Audit!I357=10,Audit!V357&amp;Audit!W357,"") &amp; IF(Audit!I357&lt;&gt;1,U1592,"")</f>
        <v>#N/A</v>
      </c>
      <c r="K1592" s="17" t="e">
        <f>VLOOKUP(Audit!J357,$V$3:$AE$12,10,FALSE) &amp; Audit!S357 &amp; VLOOKUP(Audit!J357,$V$13:$AE$22,10,FALSE) &amp; IF(Audit!J357=10,Audit!V357&amp;Audit!W357,"") &amp; IF(Audit!J357&lt;&gt;1,U1592,"")</f>
        <v>#N/A</v>
      </c>
      <c r="L1592" s="10">
        <f>Audit!K357</f>
        <v>0</v>
      </c>
      <c r="M1592" s="10" t="e">
        <f t="shared" si="731"/>
        <v>#N/A</v>
      </c>
      <c r="N1592" s="10" t="e">
        <f t="shared" si="732"/>
        <v>#N/A</v>
      </c>
      <c r="O1592" s="10" t="e">
        <f t="shared" si="733"/>
        <v>#N/A</v>
      </c>
      <c r="P1592" s="10" t="e">
        <f t="shared" si="734"/>
        <v>#N/A</v>
      </c>
      <c r="Q1592" s="10" t="e">
        <f t="shared" si="735"/>
        <v>#N/A</v>
      </c>
      <c r="R1592" s="10" t="e">
        <f t="shared" si="736"/>
        <v>#N/A</v>
      </c>
      <c r="S1592" s="10" t="e">
        <f t="shared" si="737"/>
        <v>#N/A</v>
      </c>
      <c r="T1592" s="10" t="e">
        <f t="shared" si="738"/>
        <v>#N/A</v>
      </c>
      <c r="U1592" s="17" t="str">
        <f>IF(Audit!M357="","",VLOOKUP(Audit!M357,$W$26:$X$35,2,FALSE)) &amp; Audit!N357 &amp; IF(Audit!O357="","",IF(Audit!N357&lt;=1.4,VLOOKUP(Audit!O357,$W$38:X1637,2,FALSE),VLOOKUP(Audit!O357,$W$51:$X$61,2,FALSE))) &amp; IF(Audit!P357="","",VLOOKUP(Audit!P357,$Y$26:$Z$35,2,FALSE) &amp; Audit!Q357 &amp; IF(Audit!O357="","",IF(Audit!Q357&lt;=1.4,VLOOKUP(Audit!R357,$Y$38:$Z$48,2,FALSE),VLOOKUP(Audit!R357,$Y$51:$Z$61,2,FALSE))))</f>
        <v/>
      </c>
      <c r="V1592" s="21"/>
      <c r="AH1592" s="49">
        <f>Audit!A357</f>
        <v>0</v>
      </c>
      <c r="AI1592" s="50" t="e">
        <f>VLOOKUP(Audit!B357,$V$3:$AE$12,2,FALSE)&amp; IF(Audit!B357=10,Audit!V357,"")</f>
        <v>#N/A</v>
      </c>
      <c r="AJ1592" s="50" t="e">
        <f>VLOOKUP(Audit!B357,$V$13:$AE$22,2,FALSE)&amp; IF(Audit!B357=10,Audit!W357,"")</f>
        <v>#N/A</v>
      </c>
      <c r="AK1592" s="47" t="e">
        <f t="shared" si="739"/>
        <v>#N/A</v>
      </c>
      <c r="AL1592" s="50" t="e">
        <f>VLOOKUP(Audit!C357,$V$3:$AE$12,3,FALSE)&amp; IF(Audit!C357=10,Audit!V357,"")</f>
        <v>#N/A</v>
      </c>
      <c r="AM1592" s="50" t="e">
        <f>VLOOKUP(Audit!C357,$V$13:$AE$22,3,FALSE)&amp; IF(Audit!C357=10,Audit!W357,"")</f>
        <v>#N/A</v>
      </c>
      <c r="AN1592" s="47" t="e">
        <f t="shared" si="740"/>
        <v>#N/A</v>
      </c>
      <c r="AO1592" s="50" t="e">
        <f>VLOOKUP(Audit!D357,$V$3:$AE$12,4,FALSE) &amp;  Audit!T357 &amp; IF(Audit!D357=10,Audit!V357,"")</f>
        <v>#N/A</v>
      </c>
      <c r="AP1592" s="50" t="e">
        <f>VLOOKUP(Audit!D357,$V$13:$AE$22,4,FALSE)&amp; IF(Audit!D357=10,Audit!W357,"")</f>
        <v>#N/A</v>
      </c>
      <c r="AQ1592" s="47" t="e">
        <f t="shared" si="741"/>
        <v>#N/A</v>
      </c>
      <c r="AR1592" s="50" t="e">
        <f>VLOOKUP(Audit!E357,$V$3:$AE$12,5,FALSE)&amp; IF(Audit!E357=10,Audit!V357,"")</f>
        <v>#N/A</v>
      </c>
      <c r="AS1592" s="50" t="e">
        <f>VLOOKUP(Audit!E357,$V$13:$AE$22,5,FALSE)&amp; IF(Audit!E357=10,Audit!W357,"")</f>
        <v>#N/A</v>
      </c>
      <c r="AT1592" s="47" t="e">
        <f t="shared" si="742"/>
        <v>#N/A</v>
      </c>
      <c r="AU1592" s="50" t="e">
        <f>VLOOKUP(Audit!F357,$V$3:$AE$12,6,FALSE)&amp; IF(Audit!F357=10,Audit!V357,"")</f>
        <v>#N/A</v>
      </c>
      <c r="AV1592" s="50" t="e">
        <f>VLOOKUP(Audit!F357,$V$13:$AE$22,6,FALSE)&amp; IF(Audit!F357=10,Audit!W357,"")</f>
        <v>#N/A</v>
      </c>
      <c r="AW1592" s="47" t="e">
        <f t="shared" si="743"/>
        <v>#N/A</v>
      </c>
      <c r="AX1592" s="50" t="e">
        <f>VLOOKUP(Audit!G357,$V$3:$AE$12,7,FALSE)&amp; IF(Audit!G357=10,Audit!V357,"")</f>
        <v>#N/A</v>
      </c>
      <c r="AY1592" s="50" t="e">
        <f>VLOOKUP(Audit!G357,$V$13:$AE$22,7,FALSE) &amp; IF(Audit!G357=10,Audit!W357,"")</f>
        <v>#N/A</v>
      </c>
      <c r="AZ1592" s="47" t="e">
        <f t="shared" si="744"/>
        <v>#N/A</v>
      </c>
      <c r="BA1592" s="50" t="e">
        <f>VLOOKUP(Audit!H357,$V$3:$AE$12,8,FALSE)&amp; Audit!U357 &amp; IF(Audit!H357=10,Audit!V357,"")</f>
        <v>#N/A</v>
      </c>
      <c r="BB1592" s="50" t="e">
        <f>VLOOKUP(Audit!H357,$V$13:$AE$22,8,FALSE) &amp; IF(Audit!H357=10,Audit!W357,"")</f>
        <v>#N/A</v>
      </c>
      <c r="BC1592" s="47" t="e">
        <f t="shared" si="745"/>
        <v>#N/A</v>
      </c>
      <c r="BD1592" s="50" t="e">
        <f>VLOOKUP(Audit!I357,$V$3:$AE$12,9,FALSE)&amp; IF(Audit!I357=10,Audit!V357,"")</f>
        <v>#N/A</v>
      </c>
      <c r="BE1592" s="50" t="e">
        <f>VLOOKUP(Audit!I357,$V$13:$AE$22,9,FALSE) &amp; IF(Audit!I357=10,Audit!W357,"") &amp; IF(Audit!I357&lt;&gt;1,U1592,"")</f>
        <v>#N/A</v>
      </c>
      <c r="BF1592" s="47" t="e">
        <f t="shared" si="746"/>
        <v>#N/A</v>
      </c>
      <c r="BG1592" s="50" t="e">
        <f>VLOOKUP(Audit!J357,$V$3:$AE$12,10,FALSE) &amp; Audit!S357 &amp; IF(Audit!J357=10,Audit!V357,"")</f>
        <v>#N/A</v>
      </c>
      <c r="BH1592" s="50" t="e">
        <f>VLOOKUP(Audit!J357,$V$13:$AE$22,10,FALSE) &amp; IF(Audit!J357=10,Audit!W357,"") &amp; IF(Audit!J357&lt;&gt;1,U1592,"")</f>
        <v>#N/A</v>
      </c>
      <c r="BI1592" s="47" t="e">
        <f t="shared" si="747"/>
        <v>#N/A</v>
      </c>
      <c r="BJ1592" s="48" t="str">
        <f t="shared" si="748"/>
        <v/>
      </c>
      <c r="BK1592" s="48" t="str">
        <f t="shared" si="749"/>
        <v/>
      </c>
      <c r="BL1592" s="48" t="str">
        <f t="shared" si="750"/>
        <v/>
      </c>
      <c r="BM1592" s="48" t="str">
        <f t="shared" si="751"/>
        <v/>
      </c>
      <c r="BN1592" s="48" t="str">
        <f t="shared" si="752"/>
        <v/>
      </c>
      <c r="BO1592" s="48" t="str">
        <f t="shared" si="753"/>
        <v/>
      </c>
      <c r="BP1592" s="48" t="str">
        <f t="shared" si="754"/>
        <v/>
      </c>
      <c r="BQ1592" s="48" t="str">
        <f t="shared" si="755"/>
        <v/>
      </c>
      <c r="BR1592" s="48" t="str">
        <f t="shared" si="756"/>
        <v/>
      </c>
      <c r="BS1592" s="48" t="str">
        <f t="shared" si="757"/>
        <v/>
      </c>
      <c r="BT1592" s="48" t="str">
        <f t="shared" si="758"/>
        <v/>
      </c>
      <c r="BU1592" s="48" t="str">
        <f t="shared" si="759"/>
        <v/>
      </c>
    </row>
    <row r="1593" spans="1:73">
      <c r="A1593" s="10">
        <f>Audit!A358</f>
        <v>0</v>
      </c>
      <c r="B1593" s="10" t="e">
        <f t="shared" si="730"/>
        <v>#N/A</v>
      </c>
      <c r="C1593" s="17" t="e">
        <f>VLOOKUP(Audit!B358,$V$3:$AE$12,2,FALSE) &amp; VLOOKUP(Audit!B358,$V$13:$AE$22,2,FALSE)&amp; IF(Audit!B358=10,Audit!V358&amp;Audit!W358,"")</f>
        <v>#N/A</v>
      </c>
      <c r="D1593" s="17" t="e">
        <f>VLOOKUP(Audit!C358,$V$3:$AE$12,3,FALSE) &amp; VLOOKUP(Audit!C358,$V$13:$AE$22,3,FALSE) &amp;IF(Audit!C358=10,Audit!V358&amp;Audit!W358,"")</f>
        <v>#N/A</v>
      </c>
      <c r="E1593" s="17" t="e">
        <f>VLOOKUP(Audit!D358,$V$3:$AE$12,4,FALSE)&amp; Audit!T358 &amp; VLOOKUP(Audit!D358,$V$13:$AE$22,4,FALSE)&amp; IF(Audit!D358=10,Audit!V358&amp;Audit!W358,"")</f>
        <v>#N/A</v>
      </c>
      <c r="F1593" s="17" t="e">
        <f>VLOOKUP(Audit!E358,$V$3:$AE$12,5,FALSE) &amp; VLOOKUP(Audit!E358,$V$13:$AE$22,5,FALSE)&amp; IF(Audit!E358=10,Audit!V358&amp;Audit!W358,"")</f>
        <v>#N/A</v>
      </c>
      <c r="G1593" s="17" t="e">
        <f>VLOOKUP(Audit!F358,$V$3:$AE$12,6,FALSE) &amp; VLOOKUP(Audit!F358,$V$13:$AE$22,6,FALSE)&amp; IF(Audit!F358=10,Audit!V358&amp;Audit!W358,"")</f>
        <v>#N/A</v>
      </c>
      <c r="H1593" s="17" t="e">
        <f>VLOOKUP(Audit!G358,$V$3:$AE$12,7,FALSE) &amp; VLOOKUP(Audit!G358,$V$13:$AE$22,7,FALSE)&amp;IF(Audit!G358=10,Audit!V358&amp;Audit!W358,"")</f>
        <v>#N/A</v>
      </c>
      <c r="I1593" s="17" t="e">
        <f>VLOOKUP(Audit!H358,$V$3:$AE$12,8,FALSE) &amp; Audit!U358 &amp; VLOOKUP(Audit!H358,$V$13:$AE$22,8,FALSE)&amp;IF(Audit!H358=10,Audit!V358&amp;Audit!W358,"")</f>
        <v>#N/A</v>
      </c>
      <c r="J1593" s="17" t="e">
        <f>VLOOKUP(Audit!I358,$V$3:$AE$12,9,FALSE) &amp; VLOOKUP(Audit!I358,$V$13:$AE$22,9,FALSE) &amp; IF(Audit!I358=10,Audit!V358&amp;Audit!W358,"") &amp; IF(Audit!I358&lt;&gt;1,U1593,"")</f>
        <v>#N/A</v>
      </c>
      <c r="K1593" s="17" t="e">
        <f>VLOOKUP(Audit!J358,$V$3:$AE$12,10,FALSE) &amp; Audit!S358 &amp; VLOOKUP(Audit!J358,$V$13:$AE$22,10,FALSE) &amp; IF(Audit!J358=10,Audit!V358&amp;Audit!W358,"") &amp; IF(Audit!J358&lt;&gt;1,U1593,"")</f>
        <v>#N/A</v>
      </c>
      <c r="L1593" s="10">
        <f>Audit!K358</f>
        <v>0</v>
      </c>
      <c r="M1593" s="10" t="e">
        <f t="shared" si="731"/>
        <v>#N/A</v>
      </c>
      <c r="N1593" s="10" t="e">
        <f t="shared" si="732"/>
        <v>#N/A</v>
      </c>
      <c r="O1593" s="10" t="e">
        <f t="shared" si="733"/>
        <v>#N/A</v>
      </c>
      <c r="P1593" s="10" t="e">
        <f t="shared" si="734"/>
        <v>#N/A</v>
      </c>
      <c r="Q1593" s="10" t="e">
        <f t="shared" si="735"/>
        <v>#N/A</v>
      </c>
      <c r="R1593" s="10" t="e">
        <f t="shared" si="736"/>
        <v>#N/A</v>
      </c>
      <c r="S1593" s="10" t="e">
        <f t="shared" si="737"/>
        <v>#N/A</v>
      </c>
      <c r="T1593" s="10" t="e">
        <f t="shared" si="738"/>
        <v>#N/A</v>
      </c>
      <c r="U1593" s="17" t="str">
        <f>IF(Audit!M358="","",VLOOKUP(Audit!M358,$W$26:$X$35,2,FALSE)) &amp; Audit!N358 &amp; IF(Audit!O358="","",IF(Audit!N358&lt;=1.4,VLOOKUP(Audit!O358,$W$38:X1638,2,FALSE),VLOOKUP(Audit!O358,$W$51:$X$61,2,FALSE))) &amp; IF(Audit!P358="","",VLOOKUP(Audit!P358,$Y$26:$Z$35,2,FALSE) &amp; Audit!Q358 &amp; IF(Audit!O358="","",IF(Audit!Q358&lt;=1.4,VLOOKUP(Audit!R358,$Y$38:$Z$48,2,FALSE),VLOOKUP(Audit!R358,$Y$51:$Z$61,2,FALSE))))</f>
        <v/>
      </c>
      <c r="V1593" s="21"/>
      <c r="AH1593" s="49">
        <f>Audit!A358</f>
        <v>0</v>
      </c>
      <c r="AI1593" s="50" t="e">
        <f>VLOOKUP(Audit!B358,$V$3:$AE$12,2,FALSE)&amp; IF(Audit!B358=10,Audit!V358,"")</f>
        <v>#N/A</v>
      </c>
      <c r="AJ1593" s="50" t="e">
        <f>VLOOKUP(Audit!B358,$V$13:$AE$22,2,FALSE)&amp; IF(Audit!B358=10,Audit!W358,"")</f>
        <v>#N/A</v>
      </c>
      <c r="AK1593" s="47" t="e">
        <f t="shared" si="739"/>
        <v>#N/A</v>
      </c>
      <c r="AL1593" s="50" t="e">
        <f>VLOOKUP(Audit!C358,$V$3:$AE$12,3,FALSE)&amp; IF(Audit!C358=10,Audit!V358,"")</f>
        <v>#N/A</v>
      </c>
      <c r="AM1593" s="50" t="e">
        <f>VLOOKUP(Audit!C358,$V$13:$AE$22,3,FALSE)&amp; IF(Audit!C358=10,Audit!W358,"")</f>
        <v>#N/A</v>
      </c>
      <c r="AN1593" s="47" t="e">
        <f t="shared" si="740"/>
        <v>#N/A</v>
      </c>
      <c r="AO1593" s="50" t="e">
        <f>VLOOKUP(Audit!D358,$V$3:$AE$12,4,FALSE) &amp;  Audit!T358 &amp; IF(Audit!D358=10,Audit!V358,"")</f>
        <v>#N/A</v>
      </c>
      <c r="AP1593" s="50" t="e">
        <f>VLOOKUP(Audit!D358,$V$13:$AE$22,4,FALSE)&amp; IF(Audit!D358=10,Audit!W358,"")</f>
        <v>#N/A</v>
      </c>
      <c r="AQ1593" s="47" t="e">
        <f t="shared" si="741"/>
        <v>#N/A</v>
      </c>
      <c r="AR1593" s="50" t="e">
        <f>VLOOKUP(Audit!E358,$V$3:$AE$12,5,FALSE)&amp; IF(Audit!E358=10,Audit!V358,"")</f>
        <v>#N/A</v>
      </c>
      <c r="AS1593" s="50" t="e">
        <f>VLOOKUP(Audit!E358,$V$13:$AE$22,5,FALSE)&amp; IF(Audit!E358=10,Audit!W358,"")</f>
        <v>#N/A</v>
      </c>
      <c r="AT1593" s="47" t="e">
        <f t="shared" si="742"/>
        <v>#N/A</v>
      </c>
      <c r="AU1593" s="50" t="e">
        <f>VLOOKUP(Audit!F358,$V$3:$AE$12,6,FALSE)&amp; IF(Audit!F358=10,Audit!V358,"")</f>
        <v>#N/A</v>
      </c>
      <c r="AV1593" s="50" t="e">
        <f>VLOOKUP(Audit!F358,$V$13:$AE$22,6,FALSE)&amp; IF(Audit!F358=10,Audit!W358,"")</f>
        <v>#N/A</v>
      </c>
      <c r="AW1593" s="47" t="e">
        <f t="shared" si="743"/>
        <v>#N/A</v>
      </c>
      <c r="AX1593" s="50" t="e">
        <f>VLOOKUP(Audit!G358,$V$3:$AE$12,7,FALSE)&amp; IF(Audit!G358=10,Audit!V358,"")</f>
        <v>#N/A</v>
      </c>
      <c r="AY1593" s="50" t="e">
        <f>VLOOKUP(Audit!G358,$V$13:$AE$22,7,FALSE) &amp; IF(Audit!G358=10,Audit!W358,"")</f>
        <v>#N/A</v>
      </c>
      <c r="AZ1593" s="47" t="e">
        <f t="shared" si="744"/>
        <v>#N/A</v>
      </c>
      <c r="BA1593" s="50" t="e">
        <f>VLOOKUP(Audit!H358,$V$3:$AE$12,8,FALSE)&amp; Audit!U358 &amp; IF(Audit!H358=10,Audit!V358,"")</f>
        <v>#N/A</v>
      </c>
      <c r="BB1593" s="50" t="e">
        <f>VLOOKUP(Audit!H358,$V$13:$AE$22,8,FALSE) &amp; IF(Audit!H358=10,Audit!W358,"")</f>
        <v>#N/A</v>
      </c>
      <c r="BC1593" s="47" t="e">
        <f t="shared" si="745"/>
        <v>#N/A</v>
      </c>
      <c r="BD1593" s="50" t="e">
        <f>VLOOKUP(Audit!I358,$V$3:$AE$12,9,FALSE)&amp; IF(Audit!I358=10,Audit!V358,"")</f>
        <v>#N/A</v>
      </c>
      <c r="BE1593" s="50" t="e">
        <f>VLOOKUP(Audit!I358,$V$13:$AE$22,9,FALSE) &amp; IF(Audit!I358=10,Audit!W358,"") &amp; IF(Audit!I358&lt;&gt;1,U1593,"")</f>
        <v>#N/A</v>
      </c>
      <c r="BF1593" s="47" t="e">
        <f t="shared" si="746"/>
        <v>#N/A</v>
      </c>
      <c r="BG1593" s="50" t="e">
        <f>VLOOKUP(Audit!J358,$V$3:$AE$12,10,FALSE) &amp; Audit!S358 &amp; IF(Audit!J358=10,Audit!V358,"")</f>
        <v>#N/A</v>
      </c>
      <c r="BH1593" s="50" t="e">
        <f>VLOOKUP(Audit!J358,$V$13:$AE$22,10,FALSE) &amp; IF(Audit!J358=10,Audit!W358,"") &amp; IF(Audit!J358&lt;&gt;1,U1593,"")</f>
        <v>#N/A</v>
      </c>
      <c r="BI1593" s="47" t="e">
        <f t="shared" si="747"/>
        <v>#N/A</v>
      </c>
      <c r="BJ1593" s="48" t="str">
        <f t="shared" si="748"/>
        <v/>
      </c>
      <c r="BK1593" s="48" t="str">
        <f t="shared" si="749"/>
        <v/>
      </c>
      <c r="BL1593" s="48" t="str">
        <f t="shared" si="750"/>
        <v/>
      </c>
      <c r="BM1593" s="48" t="str">
        <f t="shared" si="751"/>
        <v/>
      </c>
      <c r="BN1593" s="48" t="str">
        <f t="shared" si="752"/>
        <v/>
      </c>
      <c r="BO1593" s="48" t="str">
        <f t="shared" si="753"/>
        <v/>
      </c>
      <c r="BP1593" s="48" t="str">
        <f t="shared" si="754"/>
        <v/>
      </c>
      <c r="BQ1593" s="48" t="str">
        <f t="shared" si="755"/>
        <v/>
      </c>
      <c r="BR1593" s="48" t="str">
        <f t="shared" si="756"/>
        <v/>
      </c>
      <c r="BS1593" s="48" t="str">
        <f t="shared" si="757"/>
        <v/>
      </c>
      <c r="BT1593" s="48" t="str">
        <f t="shared" si="758"/>
        <v/>
      </c>
      <c r="BU1593" s="48" t="str">
        <f t="shared" si="759"/>
        <v/>
      </c>
    </row>
    <row r="1594" spans="1:73">
      <c r="A1594" s="10">
        <f>Audit!A359</f>
        <v>0</v>
      </c>
      <c r="B1594" s="10" t="e">
        <f t="shared" si="730"/>
        <v>#N/A</v>
      </c>
      <c r="C1594" s="17" t="e">
        <f>VLOOKUP(Audit!B359,$V$3:$AE$12,2,FALSE) &amp; VLOOKUP(Audit!B359,$V$13:$AE$22,2,FALSE)&amp; IF(Audit!B359=10,Audit!V359&amp;Audit!W359,"")</f>
        <v>#N/A</v>
      </c>
      <c r="D1594" s="17" t="e">
        <f>VLOOKUP(Audit!C359,$V$3:$AE$12,3,FALSE) &amp; VLOOKUP(Audit!C359,$V$13:$AE$22,3,FALSE) &amp;IF(Audit!C359=10,Audit!V359&amp;Audit!W359,"")</f>
        <v>#N/A</v>
      </c>
      <c r="E1594" s="17" t="e">
        <f>VLOOKUP(Audit!D359,$V$3:$AE$12,4,FALSE)&amp; Audit!T359 &amp; VLOOKUP(Audit!D359,$V$13:$AE$22,4,FALSE)&amp; IF(Audit!D359=10,Audit!V359&amp;Audit!W359,"")</f>
        <v>#N/A</v>
      </c>
      <c r="F1594" s="17" t="e">
        <f>VLOOKUP(Audit!E359,$V$3:$AE$12,5,FALSE) &amp; VLOOKUP(Audit!E359,$V$13:$AE$22,5,FALSE)&amp; IF(Audit!E359=10,Audit!V359&amp;Audit!W359,"")</f>
        <v>#N/A</v>
      </c>
      <c r="G1594" s="17" t="e">
        <f>VLOOKUP(Audit!F359,$V$3:$AE$12,6,FALSE) &amp; VLOOKUP(Audit!F359,$V$13:$AE$22,6,FALSE)&amp; IF(Audit!F359=10,Audit!V359&amp;Audit!W359,"")</f>
        <v>#N/A</v>
      </c>
      <c r="H1594" s="17" t="e">
        <f>VLOOKUP(Audit!G359,$V$3:$AE$12,7,FALSE) &amp; VLOOKUP(Audit!G359,$V$13:$AE$22,7,FALSE)&amp;IF(Audit!G359=10,Audit!V359&amp;Audit!W359,"")</f>
        <v>#N/A</v>
      </c>
      <c r="I1594" s="17" t="e">
        <f>VLOOKUP(Audit!H359,$V$3:$AE$12,8,FALSE) &amp; Audit!U359 &amp; VLOOKUP(Audit!H359,$V$13:$AE$22,8,FALSE)&amp;IF(Audit!H359=10,Audit!V359&amp;Audit!W359,"")</f>
        <v>#N/A</v>
      </c>
      <c r="J1594" s="17" t="e">
        <f>VLOOKUP(Audit!I359,$V$3:$AE$12,9,FALSE) &amp; VLOOKUP(Audit!I359,$V$13:$AE$22,9,FALSE) &amp; IF(Audit!I359=10,Audit!V359&amp;Audit!W359,"") &amp; IF(Audit!I359&lt;&gt;1,U1594,"")</f>
        <v>#N/A</v>
      </c>
      <c r="K1594" s="17" t="e">
        <f>VLOOKUP(Audit!J359,$V$3:$AE$12,10,FALSE) &amp; Audit!S359 &amp; VLOOKUP(Audit!J359,$V$13:$AE$22,10,FALSE) &amp; IF(Audit!J359=10,Audit!V359&amp;Audit!W359,"") &amp; IF(Audit!J359&lt;&gt;1,U1594,"")</f>
        <v>#N/A</v>
      </c>
      <c r="L1594" s="10">
        <f>Audit!K359</f>
        <v>0</v>
      </c>
      <c r="M1594" s="10" t="e">
        <f t="shared" si="731"/>
        <v>#N/A</v>
      </c>
      <c r="N1594" s="10" t="e">
        <f t="shared" si="732"/>
        <v>#N/A</v>
      </c>
      <c r="O1594" s="10" t="e">
        <f t="shared" si="733"/>
        <v>#N/A</v>
      </c>
      <c r="P1594" s="10" t="e">
        <f t="shared" si="734"/>
        <v>#N/A</v>
      </c>
      <c r="Q1594" s="10" t="e">
        <f t="shared" si="735"/>
        <v>#N/A</v>
      </c>
      <c r="R1594" s="10" t="e">
        <f t="shared" si="736"/>
        <v>#N/A</v>
      </c>
      <c r="S1594" s="10" t="e">
        <f t="shared" si="737"/>
        <v>#N/A</v>
      </c>
      <c r="T1594" s="10" t="e">
        <f t="shared" si="738"/>
        <v>#N/A</v>
      </c>
      <c r="U1594" s="17" t="str">
        <f>IF(Audit!M359="","",VLOOKUP(Audit!M359,$W$26:$X$35,2,FALSE)) &amp; Audit!N359 &amp; IF(Audit!O359="","",IF(Audit!N359&lt;=1.4,VLOOKUP(Audit!O359,$W$38:X1639,2,FALSE),VLOOKUP(Audit!O359,$W$51:$X$61,2,FALSE))) &amp; IF(Audit!P359="","",VLOOKUP(Audit!P359,$Y$26:$Z$35,2,FALSE) &amp; Audit!Q359 &amp; IF(Audit!O359="","",IF(Audit!Q359&lt;=1.4,VLOOKUP(Audit!R359,$Y$38:$Z$48,2,FALSE),VLOOKUP(Audit!R359,$Y$51:$Z$61,2,FALSE))))</f>
        <v/>
      </c>
      <c r="V1594" s="21"/>
      <c r="AH1594" s="49">
        <f>Audit!A359</f>
        <v>0</v>
      </c>
      <c r="AI1594" s="50" t="e">
        <f>VLOOKUP(Audit!B359,$V$3:$AE$12,2,FALSE)&amp; IF(Audit!B359=10,Audit!V359,"")</f>
        <v>#N/A</v>
      </c>
      <c r="AJ1594" s="50" t="e">
        <f>VLOOKUP(Audit!B359,$V$13:$AE$22,2,FALSE)&amp; IF(Audit!B359=10,Audit!W359,"")</f>
        <v>#N/A</v>
      </c>
      <c r="AK1594" s="47" t="e">
        <f t="shared" si="739"/>
        <v>#N/A</v>
      </c>
      <c r="AL1594" s="50" t="e">
        <f>VLOOKUP(Audit!C359,$V$3:$AE$12,3,FALSE)&amp; IF(Audit!C359=10,Audit!V359,"")</f>
        <v>#N/A</v>
      </c>
      <c r="AM1594" s="50" t="e">
        <f>VLOOKUP(Audit!C359,$V$13:$AE$22,3,FALSE)&amp; IF(Audit!C359=10,Audit!W359,"")</f>
        <v>#N/A</v>
      </c>
      <c r="AN1594" s="47" t="e">
        <f t="shared" si="740"/>
        <v>#N/A</v>
      </c>
      <c r="AO1594" s="50" t="e">
        <f>VLOOKUP(Audit!D359,$V$3:$AE$12,4,FALSE) &amp;  Audit!T359 &amp; IF(Audit!D359=10,Audit!V359,"")</f>
        <v>#N/A</v>
      </c>
      <c r="AP1594" s="50" t="e">
        <f>VLOOKUP(Audit!D359,$V$13:$AE$22,4,FALSE)&amp; IF(Audit!D359=10,Audit!W359,"")</f>
        <v>#N/A</v>
      </c>
      <c r="AQ1594" s="47" t="e">
        <f t="shared" si="741"/>
        <v>#N/A</v>
      </c>
      <c r="AR1594" s="50" t="e">
        <f>VLOOKUP(Audit!E359,$V$3:$AE$12,5,FALSE)&amp; IF(Audit!E359=10,Audit!V359,"")</f>
        <v>#N/A</v>
      </c>
      <c r="AS1594" s="50" t="e">
        <f>VLOOKUP(Audit!E359,$V$13:$AE$22,5,FALSE)&amp; IF(Audit!E359=10,Audit!W359,"")</f>
        <v>#N/A</v>
      </c>
      <c r="AT1594" s="47" t="e">
        <f t="shared" si="742"/>
        <v>#N/A</v>
      </c>
      <c r="AU1594" s="50" t="e">
        <f>VLOOKUP(Audit!F359,$V$3:$AE$12,6,FALSE)&amp; IF(Audit!F359=10,Audit!V359,"")</f>
        <v>#N/A</v>
      </c>
      <c r="AV1594" s="50" t="e">
        <f>VLOOKUP(Audit!F359,$V$13:$AE$22,6,FALSE)&amp; IF(Audit!F359=10,Audit!W359,"")</f>
        <v>#N/A</v>
      </c>
      <c r="AW1594" s="47" t="e">
        <f t="shared" si="743"/>
        <v>#N/A</v>
      </c>
      <c r="AX1594" s="50" t="e">
        <f>VLOOKUP(Audit!G359,$V$3:$AE$12,7,FALSE)&amp; IF(Audit!G359=10,Audit!V359,"")</f>
        <v>#N/A</v>
      </c>
      <c r="AY1594" s="50" t="e">
        <f>VLOOKUP(Audit!G359,$V$13:$AE$22,7,FALSE) &amp; IF(Audit!G359=10,Audit!W359,"")</f>
        <v>#N/A</v>
      </c>
      <c r="AZ1594" s="47" t="e">
        <f t="shared" si="744"/>
        <v>#N/A</v>
      </c>
      <c r="BA1594" s="50" t="e">
        <f>VLOOKUP(Audit!H359,$V$3:$AE$12,8,FALSE)&amp; Audit!U359 &amp; IF(Audit!H359=10,Audit!V359,"")</f>
        <v>#N/A</v>
      </c>
      <c r="BB1594" s="50" t="e">
        <f>VLOOKUP(Audit!H359,$V$13:$AE$22,8,FALSE) &amp; IF(Audit!H359=10,Audit!W359,"")</f>
        <v>#N/A</v>
      </c>
      <c r="BC1594" s="47" t="e">
        <f t="shared" si="745"/>
        <v>#N/A</v>
      </c>
      <c r="BD1594" s="50" t="e">
        <f>VLOOKUP(Audit!I359,$V$3:$AE$12,9,FALSE)&amp; IF(Audit!I359=10,Audit!V359,"")</f>
        <v>#N/A</v>
      </c>
      <c r="BE1594" s="50" t="e">
        <f>VLOOKUP(Audit!I359,$V$13:$AE$22,9,FALSE) &amp; IF(Audit!I359=10,Audit!W359,"") &amp; IF(Audit!I359&lt;&gt;1,U1594,"")</f>
        <v>#N/A</v>
      </c>
      <c r="BF1594" s="47" t="e">
        <f t="shared" si="746"/>
        <v>#N/A</v>
      </c>
      <c r="BG1594" s="50" t="e">
        <f>VLOOKUP(Audit!J359,$V$3:$AE$12,10,FALSE) &amp; Audit!S359 &amp; IF(Audit!J359=10,Audit!V359,"")</f>
        <v>#N/A</v>
      </c>
      <c r="BH1594" s="50" t="e">
        <f>VLOOKUP(Audit!J359,$V$13:$AE$22,10,FALSE) &amp; IF(Audit!J359=10,Audit!W359,"") &amp; IF(Audit!J359&lt;&gt;1,U1594,"")</f>
        <v>#N/A</v>
      </c>
      <c r="BI1594" s="47" t="e">
        <f t="shared" si="747"/>
        <v>#N/A</v>
      </c>
      <c r="BJ1594" s="48" t="str">
        <f t="shared" si="748"/>
        <v/>
      </c>
      <c r="BK1594" s="48" t="str">
        <f t="shared" si="749"/>
        <v/>
      </c>
      <c r="BL1594" s="48" t="str">
        <f t="shared" si="750"/>
        <v/>
      </c>
      <c r="BM1594" s="48" t="str">
        <f t="shared" si="751"/>
        <v/>
      </c>
      <c r="BN1594" s="48" t="str">
        <f t="shared" si="752"/>
        <v/>
      </c>
      <c r="BO1594" s="48" t="str">
        <f t="shared" si="753"/>
        <v/>
      </c>
      <c r="BP1594" s="48" t="str">
        <f t="shared" si="754"/>
        <v/>
      </c>
      <c r="BQ1594" s="48" t="str">
        <f t="shared" si="755"/>
        <v/>
      </c>
      <c r="BR1594" s="48" t="str">
        <f t="shared" si="756"/>
        <v/>
      </c>
      <c r="BS1594" s="48" t="str">
        <f t="shared" si="757"/>
        <v/>
      </c>
      <c r="BT1594" s="48" t="str">
        <f t="shared" si="758"/>
        <v/>
      </c>
      <c r="BU1594" s="48" t="str">
        <f t="shared" si="759"/>
        <v/>
      </c>
    </row>
    <row r="1595" spans="1:73">
      <c r="A1595" s="10">
        <f>Audit!A360</f>
        <v>0</v>
      </c>
      <c r="B1595" s="10" t="e">
        <f t="shared" si="730"/>
        <v>#N/A</v>
      </c>
      <c r="C1595" s="17" t="e">
        <f>VLOOKUP(Audit!B360,$V$3:$AE$12,2,FALSE) &amp; VLOOKUP(Audit!B360,$V$13:$AE$22,2,FALSE)&amp; IF(Audit!B360=10,Audit!V360&amp;Audit!W360,"")</f>
        <v>#N/A</v>
      </c>
      <c r="D1595" s="17" t="e">
        <f>VLOOKUP(Audit!C360,$V$3:$AE$12,3,FALSE) &amp; VLOOKUP(Audit!C360,$V$13:$AE$22,3,FALSE) &amp;IF(Audit!C360=10,Audit!V360&amp;Audit!W360,"")</f>
        <v>#N/A</v>
      </c>
      <c r="E1595" s="17" t="e">
        <f>VLOOKUP(Audit!D360,$V$3:$AE$12,4,FALSE)&amp; Audit!T360 &amp; VLOOKUP(Audit!D360,$V$13:$AE$22,4,FALSE)&amp; IF(Audit!D360=10,Audit!V360&amp;Audit!W360,"")</f>
        <v>#N/A</v>
      </c>
      <c r="F1595" s="17" t="e">
        <f>VLOOKUP(Audit!E360,$V$3:$AE$12,5,FALSE) &amp; VLOOKUP(Audit!E360,$V$13:$AE$22,5,FALSE)&amp; IF(Audit!E360=10,Audit!V360&amp;Audit!W360,"")</f>
        <v>#N/A</v>
      </c>
      <c r="G1595" s="17" t="e">
        <f>VLOOKUP(Audit!F360,$V$3:$AE$12,6,FALSE) &amp; VLOOKUP(Audit!F360,$V$13:$AE$22,6,FALSE)&amp; IF(Audit!F360=10,Audit!V360&amp;Audit!W360,"")</f>
        <v>#N/A</v>
      </c>
      <c r="H1595" s="17" t="e">
        <f>VLOOKUP(Audit!G360,$V$3:$AE$12,7,FALSE) &amp; VLOOKUP(Audit!G360,$V$13:$AE$22,7,FALSE)&amp;IF(Audit!G360=10,Audit!V360&amp;Audit!W360,"")</f>
        <v>#N/A</v>
      </c>
      <c r="I1595" s="17" t="e">
        <f>VLOOKUP(Audit!H360,$V$3:$AE$12,8,FALSE) &amp; Audit!U360 &amp; VLOOKUP(Audit!H360,$V$13:$AE$22,8,FALSE)&amp;IF(Audit!H360=10,Audit!V360&amp;Audit!W360,"")</f>
        <v>#N/A</v>
      </c>
      <c r="J1595" s="17" t="e">
        <f>VLOOKUP(Audit!I360,$V$3:$AE$12,9,FALSE) &amp; VLOOKUP(Audit!I360,$V$13:$AE$22,9,FALSE) &amp; IF(Audit!I360=10,Audit!V360&amp;Audit!W360,"") &amp; IF(Audit!I360&lt;&gt;1,U1595,"")</f>
        <v>#N/A</v>
      </c>
      <c r="K1595" s="17" t="e">
        <f>VLOOKUP(Audit!J360,$V$3:$AE$12,10,FALSE) &amp; Audit!S360 &amp; VLOOKUP(Audit!J360,$V$13:$AE$22,10,FALSE) &amp; IF(Audit!J360=10,Audit!V360&amp;Audit!W360,"") &amp; IF(Audit!J360&lt;&gt;1,U1595,"")</f>
        <v>#N/A</v>
      </c>
      <c r="L1595" s="10">
        <f>Audit!K360</f>
        <v>0</v>
      </c>
      <c r="M1595" s="10" t="e">
        <f t="shared" si="731"/>
        <v>#N/A</v>
      </c>
      <c r="N1595" s="10" t="e">
        <f t="shared" si="732"/>
        <v>#N/A</v>
      </c>
      <c r="O1595" s="10" t="e">
        <f t="shared" si="733"/>
        <v>#N/A</v>
      </c>
      <c r="P1595" s="10" t="e">
        <f t="shared" si="734"/>
        <v>#N/A</v>
      </c>
      <c r="Q1595" s="10" t="e">
        <f t="shared" si="735"/>
        <v>#N/A</v>
      </c>
      <c r="R1595" s="10" t="e">
        <f t="shared" si="736"/>
        <v>#N/A</v>
      </c>
      <c r="S1595" s="10" t="e">
        <f t="shared" si="737"/>
        <v>#N/A</v>
      </c>
      <c r="T1595" s="10" t="e">
        <f t="shared" si="738"/>
        <v>#N/A</v>
      </c>
      <c r="U1595" s="17" t="str">
        <f>IF(Audit!M360="","",VLOOKUP(Audit!M360,$W$26:$X$35,2,FALSE)) &amp; Audit!N360 &amp; IF(Audit!O360="","",IF(Audit!N360&lt;=1.4,VLOOKUP(Audit!O360,$W$38:X1640,2,FALSE),VLOOKUP(Audit!O360,$W$51:$X$61,2,FALSE))) &amp; IF(Audit!P360="","",VLOOKUP(Audit!P360,$Y$26:$Z$35,2,FALSE) &amp; Audit!Q360 &amp; IF(Audit!O360="","",IF(Audit!Q360&lt;=1.4,VLOOKUP(Audit!R360,$Y$38:$Z$48,2,FALSE),VLOOKUP(Audit!R360,$Y$51:$Z$61,2,FALSE))))</f>
        <v/>
      </c>
      <c r="V1595" s="21"/>
      <c r="AH1595" s="49">
        <f>Audit!A360</f>
        <v>0</v>
      </c>
      <c r="AI1595" s="50" t="e">
        <f>VLOOKUP(Audit!B360,$V$3:$AE$12,2,FALSE)&amp; IF(Audit!B360=10,Audit!V360,"")</f>
        <v>#N/A</v>
      </c>
      <c r="AJ1595" s="50" t="e">
        <f>VLOOKUP(Audit!B360,$V$13:$AE$22,2,FALSE)&amp; IF(Audit!B360=10,Audit!W360,"")</f>
        <v>#N/A</v>
      </c>
      <c r="AK1595" s="47" t="e">
        <f t="shared" si="739"/>
        <v>#N/A</v>
      </c>
      <c r="AL1595" s="50" t="e">
        <f>VLOOKUP(Audit!C360,$V$3:$AE$12,3,FALSE)&amp; IF(Audit!C360=10,Audit!V360,"")</f>
        <v>#N/A</v>
      </c>
      <c r="AM1595" s="50" t="e">
        <f>VLOOKUP(Audit!C360,$V$13:$AE$22,3,FALSE)&amp; IF(Audit!C360=10,Audit!W360,"")</f>
        <v>#N/A</v>
      </c>
      <c r="AN1595" s="47" t="e">
        <f t="shared" si="740"/>
        <v>#N/A</v>
      </c>
      <c r="AO1595" s="50" t="e">
        <f>VLOOKUP(Audit!D360,$V$3:$AE$12,4,FALSE) &amp;  Audit!T360 &amp; IF(Audit!D360=10,Audit!V360,"")</f>
        <v>#N/A</v>
      </c>
      <c r="AP1595" s="50" t="e">
        <f>VLOOKUP(Audit!D360,$V$13:$AE$22,4,FALSE)&amp; IF(Audit!D360=10,Audit!W360,"")</f>
        <v>#N/A</v>
      </c>
      <c r="AQ1595" s="47" t="e">
        <f t="shared" si="741"/>
        <v>#N/A</v>
      </c>
      <c r="AR1595" s="50" t="e">
        <f>VLOOKUP(Audit!E360,$V$3:$AE$12,5,FALSE)&amp; IF(Audit!E360=10,Audit!V360,"")</f>
        <v>#N/A</v>
      </c>
      <c r="AS1595" s="50" t="e">
        <f>VLOOKUP(Audit!E360,$V$13:$AE$22,5,FALSE)&amp; IF(Audit!E360=10,Audit!W360,"")</f>
        <v>#N/A</v>
      </c>
      <c r="AT1595" s="47" t="e">
        <f t="shared" si="742"/>
        <v>#N/A</v>
      </c>
      <c r="AU1595" s="50" t="e">
        <f>VLOOKUP(Audit!F360,$V$3:$AE$12,6,FALSE)&amp; IF(Audit!F360=10,Audit!V360,"")</f>
        <v>#N/A</v>
      </c>
      <c r="AV1595" s="50" t="e">
        <f>VLOOKUP(Audit!F360,$V$13:$AE$22,6,FALSE)&amp; IF(Audit!F360=10,Audit!W360,"")</f>
        <v>#N/A</v>
      </c>
      <c r="AW1595" s="47" t="e">
        <f t="shared" si="743"/>
        <v>#N/A</v>
      </c>
      <c r="AX1595" s="50" t="e">
        <f>VLOOKUP(Audit!G360,$V$3:$AE$12,7,FALSE)&amp; IF(Audit!G360=10,Audit!V360,"")</f>
        <v>#N/A</v>
      </c>
      <c r="AY1595" s="50" t="e">
        <f>VLOOKUP(Audit!G360,$V$13:$AE$22,7,FALSE) &amp; IF(Audit!G360=10,Audit!W360,"")</f>
        <v>#N/A</v>
      </c>
      <c r="AZ1595" s="47" t="e">
        <f t="shared" si="744"/>
        <v>#N/A</v>
      </c>
      <c r="BA1595" s="50" t="e">
        <f>VLOOKUP(Audit!H360,$V$3:$AE$12,8,FALSE)&amp; Audit!U360 &amp; IF(Audit!H360=10,Audit!V360,"")</f>
        <v>#N/A</v>
      </c>
      <c r="BB1595" s="50" t="e">
        <f>VLOOKUP(Audit!H360,$V$13:$AE$22,8,FALSE) &amp; IF(Audit!H360=10,Audit!W360,"")</f>
        <v>#N/A</v>
      </c>
      <c r="BC1595" s="47" t="e">
        <f t="shared" si="745"/>
        <v>#N/A</v>
      </c>
      <c r="BD1595" s="50" t="e">
        <f>VLOOKUP(Audit!I360,$V$3:$AE$12,9,FALSE)&amp; IF(Audit!I360=10,Audit!V360,"")</f>
        <v>#N/A</v>
      </c>
      <c r="BE1595" s="50" t="e">
        <f>VLOOKUP(Audit!I360,$V$13:$AE$22,9,FALSE) &amp; IF(Audit!I360=10,Audit!W360,"") &amp; IF(Audit!I360&lt;&gt;1,U1595,"")</f>
        <v>#N/A</v>
      </c>
      <c r="BF1595" s="47" t="e">
        <f t="shared" si="746"/>
        <v>#N/A</v>
      </c>
      <c r="BG1595" s="50" t="e">
        <f>VLOOKUP(Audit!J360,$V$3:$AE$12,10,FALSE) &amp; Audit!S360 &amp; IF(Audit!J360=10,Audit!V360,"")</f>
        <v>#N/A</v>
      </c>
      <c r="BH1595" s="50" t="e">
        <f>VLOOKUP(Audit!J360,$V$13:$AE$22,10,FALSE) &amp; IF(Audit!J360=10,Audit!W360,"") &amp; IF(Audit!J360&lt;&gt;1,U1595,"")</f>
        <v>#N/A</v>
      </c>
      <c r="BI1595" s="47" t="e">
        <f t="shared" si="747"/>
        <v>#N/A</v>
      </c>
      <c r="BJ1595" s="48" t="str">
        <f t="shared" si="748"/>
        <v/>
      </c>
      <c r="BK1595" s="48" t="str">
        <f t="shared" si="749"/>
        <v/>
      </c>
      <c r="BL1595" s="48" t="str">
        <f t="shared" si="750"/>
        <v/>
      </c>
      <c r="BM1595" s="48" t="str">
        <f t="shared" si="751"/>
        <v/>
      </c>
      <c r="BN1595" s="48" t="str">
        <f t="shared" si="752"/>
        <v/>
      </c>
      <c r="BO1595" s="48" t="str">
        <f t="shared" si="753"/>
        <v/>
      </c>
      <c r="BP1595" s="48" t="str">
        <f t="shared" si="754"/>
        <v/>
      </c>
      <c r="BQ1595" s="48" t="str">
        <f t="shared" si="755"/>
        <v/>
      </c>
      <c r="BR1595" s="48" t="str">
        <f t="shared" si="756"/>
        <v/>
      </c>
      <c r="BS1595" s="48" t="str">
        <f t="shared" si="757"/>
        <v/>
      </c>
      <c r="BT1595" s="48" t="str">
        <f t="shared" si="758"/>
        <v/>
      </c>
      <c r="BU1595" s="48" t="str">
        <f t="shared" si="759"/>
        <v/>
      </c>
    </row>
    <row r="1596" spans="1:73">
      <c r="A1596" s="10">
        <f>Audit!A361</f>
        <v>0</v>
      </c>
      <c r="B1596" s="10" t="e">
        <f t="shared" si="730"/>
        <v>#N/A</v>
      </c>
      <c r="C1596" s="17" t="e">
        <f>VLOOKUP(Audit!B361,$V$3:$AE$12,2,FALSE) &amp; VLOOKUP(Audit!B361,$V$13:$AE$22,2,FALSE)&amp; IF(Audit!B361=10,Audit!V361&amp;Audit!W361,"")</f>
        <v>#N/A</v>
      </c>
      <c r="D1596" s="17" t="e">
        <f>VLOOKUP(Audit!C361,$V$3:$AE$12,3,FALSE) &amp; VLOOKUP(Audit!C361,$V$13:$AE$22,3,FALSE) &amp;IF(Audit!C361=10,Audit!V361&amp;Audit!W361,"")</f>
        <v>#N/A</v>
      </c>
      <c r="E1596" s="17" t="e">
        <f>VLOOKUP(Audit!D361,$V$3:$AE$12,4,FALSE)&amp; Audit!T361 &amp; VLOOKUP(Audit!D361,$V$13:$AE$22,4,FALSE)&amp; IF(Audit!D361=10,Audit!V361&amp;Audit!W361,"")</f>
        <v>#N/A</v>
      </c>
      <c r="F1596" s="17" t="e">
        <f>VLOOKUP(Audit!E361,$V$3:$AE$12,5,FALSE) &amp; VLOOKUP(Audit!E361,$V$13:$AE$22,5,FALSE)&amp; IF(Audit!E361=10,Audit!V361&amp;Audit!W361,"")</f>
        <v>#N/A</v>
      </c>
      <c r="G1596" s="17" t="e">
        <f>VLOOKUP(Audit!F361,$V$3:$AE$12,6,FALSE) &amp; VLOOKUP(Audit!F361,$V$13:$AE$22,6,FALSE)&amp; IF(Audit!F361=10,Audit!V361&amp;Audit!W361,"")</f>
        <v>#N/A</v>
      </c>
      <c r="H1596" s="17" t="e">
        <f>VLOOKUP(Audit!G361,$V$3:$AE$12,7,FALSE) &amp; VLOOKUP(Audit!G361,$V$13:$AE$22,7,FALSE)&amp;IF(Audit!G361=10,Audit!V361&amp;Audit!W361,"")</f>
        <v>#N/A</v>
      </c>
      <c r="I1596" s="17" t="e">
        <f>VLOOKUP(Audit!H361,$V$3:$AE$12,8,FALSE) &amp; Audit!U361 &amp; VLOOKUP(Audit!H361,$V$13:$AE$22,8,FALSE)&amp;IF(Audit!H361=10,Audit!V361&amp;Audit!W361,"")</f>
        <v>#N/A</v>
      </c>
      <c r="J1596" s="17" t="e">
        <f>VLOOKUP(Audit!I361,$V$3:$AE$12,9,FALSE) &amp; VLOOKUP(Audit!I361,$V$13:$AE$22,9,FALSE) &amp; IF(Audit!I361=10,Audit!V361&amp;Audit!W361,"") &amp; IF(Audit!I361&lt;&gt;1,U1596,"")</f>
        <v>#N/A</v>
      </c>
      <c r="K1596" s="17" t="e">
        <f>VLOOKUP(Audit!J361,$V$3:$AE$12,10,FALSE) &amp; Audit!S361 &amp; VLOOKUP(Audit!J361,$V$13:$AE$22,10,FALSE) &amp; IF(Audit!J361=10,Audit!V361&amp;Audit!W361,"") &amp; IF(Audit!J361&lt;&gt;1,U1596,"")</f>
        <v>#N/A</v>
      </c>
      <c r="L1596" s="10">
        <f>Audit!K361</f>
        <v>0</v>
      </c>
      <c r="M1596" s="10" t="e">
        <f t="shared" si="731"/>
        <v>#N/A</v>
      </c>
      <c r="N1596" s="10" t="e">
        <f t="shared" si="732"/>
        <v>#N/A</v>
      </c>
      <c r="O1596" s="10" t="e">
        <f t="shared" si="733"/>
        <v>#N/A</v>
      </c>
      <c r="P1596" s="10" t="e">
        <f t="shared" si="734"/>
        <v>#N/A</v>
      </c>
      <c r="Q1596" s="10" t="e">
        <f t="shared" si="735"/>
        <v>#N/A</v>
      </c>
      <c r="R1596" s="10" t="e">
        <f t="shared" si="736"/>
        <v>#N/A</v>
      </c>
      <c r="S1596" s="10" t="e">
        <f t="shared" si="737"/>
        <v>#N/A</v>
      </c>
      <c r="T1596" s="10" t="e">
        <f t="shared" si="738"/>
        <v>#N/A</v>
      </c>
      <c r="U1596" s="17" t="str">
        <f>IF(Audit!M361="","",VLOOKUP(Audit!M361,$W$26:$X$35,2,FALSE)) &amp; Audit!N361 &amp; IF(Audit!O361="","",IF(Audit!N361&lt;=1.4,VLOOKUP(Audit!O361,$W$38:X1641,2,FALSE),VLOOKUP(Audit!O361,$W$51:$X$61,2,FALSE))) &amp; IF(Audit!P361="","",VLOOKUP(Audit!P361,$Y$26:$Z$35,2,FALSE) &amp; Audit!Q361 &amp; IF(Audit!O361="","",IF(Audit!Q361&lt;=1.4,VLOOKUP(Audit!R361,$Y$38:$Z$48,2,FALSE),VLOOKUP(Audit!R361,$Y$51:$Z$61,2,FALSE))))</f>
        <v/>
      </c>
      <c r="V1596" s="21"/>
      <c r="AH1596" s="49">
        <f>Audit!A361</f>
        <v>0</v>
      </c>
      <c r="AI1596" s="50" t="e">
        <f>VLOOKUP(Audit!B361,$V$3:$AE$12,2,FALSE)&amp; IF(Audit!B361=10,Audit!V361,"")</f>
        <v>#N/A</v>
      </c>
      <c r="AJ1596" s="50" t="e">
        <f>VLOOKUP(Audit!B361,$V$13:$AE$22,2,FALSE)&amp; IF(Audit!B361=10,Audit!W361,"")</f>
        <v>#N/A</v>
      </c>
      <c r="AK1596" s="47" t="e">
        <f t="shared" si="739"/>
        <v>#N/A</v>
      </c>
      <c r="AL1596" s="50" t="e">
        <f>VLOOKUP(Audit!C361,$V$3:$AE$12,3,FALSE)&amp; IF(Audit!C361=10,Audit!V361,"")</f>
        <v>#N/A</v>
      </c>
      <c r="AM1596" s="50" t="e">
        <f>VLOOKUP(Audit!C361,$V$13:$AE$22,3,FALSE)&amp; IF(Audit!C361=10,Audit!W361,"")</f>
        <v>#N/A</v>
      </c>
      <c r="AN1596" s="47" t="e">
        <f t="shared" si="740"/>
        <v>#N/A</v>
      </c>
      <c r="AO1596" s="50" t="e">
        <f>VLOOKUP(Audit!D361,$V$3:$AE$12,4,FALSE) &amp;  Audit!T361 &amp; IF(Audit!D361=10,Audit!V361,"")</f>
        <v>#N/A</v>
      </c>
      <c r="AP1596" s="50" t="e">
        <f>VLOOKUP(Audit!D361,$V$13:$AE$22,4,FALSE)&amp; IF(Audit!D361=10,Audit!W361,"")</f>
        <v>#N/A</v>
      </c>
      <c r="AQ1596" s="47" t="e">
        <f t="shared" si="741"/>
        <v>#N/A</v>
      </c>
      <c r="AR1596" s="50" t="e">
        <f>VLOOKUP(Audit!E361,$V$3:$AE$12,5,FALSE)&amp; IF(Audit!E361=10,Audit!V361,"")</f>
        <v>#N/A</v>
      </c>
      <c r="AS1596" s="50" t="e">
        <f>VLOOKUP(Audit!E361,$V$13:$AE$22,5,FALSE)&amp; IF(Audit!E361=10,Audit!W361,"")</f>
        <v>#N/A</v>
      </c>
      <c r="AT1596" s="47" t="e">
        <f t="shared" si="742"/>
        <v>#N/A</v>
      </c>
      <c r="AU1596" s="50" t="e">
        <f>VLOOKUP(Audit!F361,$V$3:$AE$12,6,FALSE)&amp; IF(Audit!F361=10,Audit!V361,"")</f>
        <v>#N/A</v>
      </c>
      <c r="AV1596" s="50" t="e">
        <f>VLOOKUP(Audit!F361,$V$13:$AE$22,6,FALSE)&amp; IF(Audit!F361=10,Audit!W361,"")</f>
        <v>#N/A</v>
      </c>
      <c r="AW1596" s="47" t="e">
        <f t="shared" si="743"/>
        <v>#N/A</v>
      </c>
      <c r="AX1596" s="50" t="e">
        <f>VLOOKUP(Audit!G361,$V$3:$AE$12,7,FALSE)&amp; IF(Audit!G361=10,Audit!V361,"")</f>
        <v>#N/A</v>
      </c>
      <c r="AY1596" s="50" t="e">
        <f>VLOOKUP(Audit!G361,$V$13:$AE$22,7,FALSE) &amp; IF(Audit!G361=10,Audit!W361,"")</f>
        <v>#N/A</v>
      </c>
      <c r="AZ1596" s="47" t="e">
        <f t="shared" si="744"/>
        <v>#N/A</v>
      </c>
      <c r="BA1596" s="50" t="e">
        <f>VLOOKUP(Audit!H361,$V$3:$AE$12,8,FALSE)&amp; Audit!U361 &amp; IF(Audit!H361=10,Audit!V361,"")</f>
        <v>#N/A</v>
      </c>
      <c r="BB1596" s="50" t="e">
        <f>VLOOKUP(Audit!H361,$V$13:$AE$22,8,FALSE) &amp; IF(Audit!H361=10,Audit!W361,"")</f>
        <v>#N/A</v>
      </c>
      <c r="BC1596" s="47" t="e">
        <f t="shared" si="745"/>
        <v>#N/A</v>
      </c>
      <c r="BD1596" s="50" t="e">
        <f>VLOOKUP(Audit!I361,$V$3:$AE$12,9,FALSE)&amp; IF(Audit!I361=10,Audit!V361,"")</f>
        <v>#N/A</v>
      </c>
      <c r="BE1596" s="50" t="e">
        <f>VLOOKUP(Audit!I361,$V$13:$AE$22,9,FALSE) &amp; IF(Audit!I361=10,Audit!W361,"") &amp; IF(Audit!I361&lt;&gt;1,U1596,"")</f>
        <v>#N/A</v>
      </c>
      <c r="BF1596" s="47" t="e">
        <f t="shared" si="746"/>
        <v>#N/A</v>
      </c>
      <c r="BG1596" s="50" t="e">
        <f>VLOOKUP(Audit!J361,$V$3:$AE$12,10,FALSE) &amp; Audit!S361 &amp; IF(Audit!J361=10,Audit!V361,"")</f>
        <v>#N/A</v>
      </c>
      <c r="BH1596" s="50" t="e">
        <f>VLOOKUP(Audit!J361,$V$13:$AE$22,10,FALSE) &amp; IF(Audit!J361=10,Audit!W361,"") &amp; IF(Audit!J361&lt;&gt;1,U1596,"")</f>
        <v>#N/A</v>
      </c>
      <c r="BI1596" s="47" t="e">
        <f t="shared" si="747"/>
        <v>#N/A</v>
      </c>
      <c r="BJ1596" s="48" t="str">
        <f t="shared" si="748"/>
        <v/>
      </c>
      <c r="BK1596" s="48" t="str">
        <f t="shared" si="749"/>
        <v/>
      </c>
      <c r="BL1596" s="48" t="str">
        <f t="shared" si="750"/>
        <v/>
      </c>
      <c r="BM1596" s="48" t="str">
        <f t="shared" si="751"/>
        <v/>
      </c>
      <c r="BN1596" s="48" t="str">
        <f t="shared" si="752"/>
        <v/>
      </c>
      <c r="BO1596" s="48" t="str">
        <f t="shared" si="753"/>
        <v/>
      </c>
      <c r="BP1596" s="48" t="str">
        <f t="shared" si="754"/>
        <v/>
      </c>
      <c r="BQ1596" s="48" t="str">
        <f t="shared" si="755"/>
        <v/>
      </c>
      <c r="BR1596" s="48" t="str">
        <f t="shared" si="756"/>
        <v/>
      </c>
      <c r="BS1596" s="48" t="str">
        <f t="shared" si="757"/>
        <v/>
      </c>
      <c r="BT1596" s="48" t="str">
        <f t="shared" si="758"/>
        <v/>
      </c>
      <c r="BU1596" s="48" t="str">
        <f t="shared" si="759"/>
        <v/>
      </c>
    </row>
    <row r="1597" spans="1:73">
      <c r="A1597" s="10">
        <f>Audit!A362</f>
        <v>0</v>
      </c>
      <c r="B1597" s="10" t="e">
        <f t="shared" si="730"/>
        <v>#N/A</v>
      </c>
      <c r="C1597" s="17" t="e">
        <f>VLOOKUP(Audit!B362,$V$3:$AE$12,2,FALSE) &amp; VLOOKUP(Audit!B362,$V$13:$AE$22,2,FALSE)&amp; IF(Audit!B362=10,Audit!V362&amp;Audit!W362,"")</f>
        <v>#N/A</v>
      </c>
      <c r="D1597" s="17" t="e">
        <f>VLOOKUP(Audit!C362,$V$3:$AE$12,3,FALSE) &amp; VLOOKUP(Audit!C362,$V$13:$AE$22,3,FALSE) &amp;IF(Audit!C362=10,Audit!V362&amp;Audit!W362,"")</f>
        <v>#N/A</v>
      </c>
      <c r="E1597" s="17" t="e">
        <f>VLOOKUP(Audit!D362,$V$3:$AE$12,4,FALSE)&amp; Audit!T362 &amp; VLOOKUP(Audit!D362,$V$13:$AE$22,4,FALSE)&amp; IF(Audit!D362=10,Audit!V362&amp;Audit!W362,"")</f>
        <v>#N/A</v>
      </c>
      <c r="F1597" s="17" t="e">
        <f>VLOOKUP(Audit!E362,$V$3:$AE$12,5,FALSE) &amp; VLOOKUP(Audit!E362,$V$13:$AE$22,5,FALSE)&amp; IF(Audit!E362=10,Audit!V362&amp;Audit!W362,"")</f>
        <v>#N/A</v>
      </c>
      <c r="G1597" s="17" t="e">
        <f>VLOOKUP(Audit!F362,$V$3:$AE$12,6,FALSE) &amp; VLOOKUP(Audit!F362,$V$13:$AE$22,6,FALSE)&amp; IF(Audit!F362=10,Audit!V362&amp;Audit!W362,"")</f>
        <v>#N/A</v>
      </c>
      <c r="H1597" s="17" t="e">
        <f>VLOOKUP(Audit!G362,$V$3:$AE$12,7,FALSE) &amp; VLOOKUP(Audit!G362,$V$13:$AE$22,7,FALSE)&amp;IF(Audit!G362=10,Audit!V362&amp;Audit!W362,"")</f>
        <v>#N/A</v>
      </c>
      <c r="I1597" s="17" t="e">
        <f>VLOOKUP(Audit!H362,$V$3:$AE$12,8,FALSE) &amp; Audit!U362 &amp; VLOOKUP(Audit!H362,$V$13:$AE$22,8,FALSE)&amp;IF(Audit!H362=10,Audit!V362&amp;Audit!W362,"")</f>
        <v>#N/A</v>
      </c>
      <c r="J1597" s="17" t="e">
        <f>VLOOKUP(Audit!I362,$V$3:$AE$12,9,FALSE) &amp; VLOOKUP(Audit!I362,$V$13:$AE$22,9,FALSE) &amp; IF(Audit!I362=10,Audit!V362&amp;Audit!W362,"") &amp; IF(Audit!I362&lt;&gt;1,U1597,"")</f>
        <v>#N/A</v>
      </c>
      <c r="K1597" s="17" t="e">
        <f>VLOOKUP(Audit!J362,$V$3:$AE$12,10,FALSE) &amp; Audit!S362 &amp; VLOOKUP(Audit!J362,$V$13:$AE$22,10,FALSE) &amp; IF(Audit!J362=10,Audit!V362&amp;Audit!W362,"") &amp; IF(Audit!J362&lt;&gt;1,U1597,"")</f>
        <v>#N/A</v>
      </c>
      <c r="L1597" s="10">
        <f>Audit!K362</f>
        <v>0</v>
      </c>
      <c r="M1597" s="10" t="e">
        <f t="shared" si="731"/>
        <v>#N/A</v>
      </c>
      <c r="N1597" s="10" t="e">
        <f t="shared" si="732"/>
        <v>#N/A</v>
      </c>
      <c r="O1597" s="10" t="e">
        <f t="shared" si="733"/>
        <v>#N/A</v>
      </c>
      <c r="P1597" s="10" t="e">
        <f t="shared" si="734"/>
        <v>#N/A</v>
      </c>
      <c r="Q1597" s="10" t="e">
        <f t="shared" si="735"/>
        <v>#N/A</v>
      </c>
      <c r="R1597" s="10" t="e">
        <f t="shared" si="736"/>
        <v>#N/A</v>
      </c>
      <c r="S1597" s="10" t="e">
        <f t="shared" si="737"/>
        <v>#N/A</v>
      </c>
      <c r="T1597" s="10" t="e">
        <f t="shared" si="738"/>
        <v>#N/A</v>
      </c>
      <c r="U1597" s="17" t="str">
        <f>IF(Audit!M362="","",VLOOKUP(Audit!M362,$W$26:$X$35,2,FALSE)) &amp; Audit!N362 &amp; IF(Audit!O362="","",IF(Audit!N362&lt;=1.4,VLOOKUP(Audit!O362,$W$38:X1642,2,FALSE),VLOOKUP(Audit!O362,$W$51:$X$61,2,FALSE))) &amp; IF(Audit!P362="","",VLOOKUP(Audit!P362,$Y$26:$Z$35,2,FALSE) &amp; Audit!Q362 &amp; IF(Audit!O362="","",IF(Audit!Q362&lt;=1.4,VLOOKUP(Audit!R362,$Y$38:$Z$48,2,FALSE),VLOOKUP(Audit!R362,$Y$51:$Z$61,2,FALSE))))</f>
        <v/>
      </c>
      <c r="V1597" s="21"/>
      <c r="AH1597" s="49">
        <f>Audit!A362</f>
        <v>0</v>
      </c>
      <c r="AI1597" s="50" t="e">
        <f>VLOOKUP(Audit!B362,$V$3:$AE$12,2,FALSE)&amp; IF(Audit!B362=10,Audit!V362,"")</f>
        <v>#N/A</v>
      </c>
      <c r="AJ1597" s="50" t="e">
        <f>VLOOKUP(Audit!B362,$V$13:$AE$22,2,FALSE)&amp; IF(Audit!B362=10,Audit!W362,"")</f>
        <v>#N/A</v>
      </c>
      <c r="AK1597" s="47" t="e">
        <f t="shared" si="739"/>
        <v>#N/A</v>
      </c>
      <c r="AL1597" s="50" t="e">
        <f>VLOOKUP(Audit!C362,$V$3:$AE$12,3,FALSE)&amp; IF(Audit!C362=10,Audit!V362,"")</f>
        <v>#N/A</v>
      </c>
      <c r="AM1597" s="50" t="e">
        <f>VLOOKUP(Audit!C362,$V$13:$AE$22,3,FALSE)&amp; IF(Audit!C362=10,Audit!W362,"")</f>
        <v>#N/A</v>
      </c>
      <c r="AN1597" s="47" t="e">
        <f t="shared" si="740"/>
        <v>#N/A</v>
      </c>
      <c r="AO1597" s="50" t="e">
        <f>VLOOKUP(Audit!D362,$V$3:$AE$12,4,FALSE) &amp;  Audit!T362 &amp; IF(Audit!D362=10,Audit!V362,"")</f>
        <v>#N/A</v>
      </c>
      <c r="AP1597" s="50" t="e">
        <f>VLOOKUP(Audit!D362,$V$13:$AE$22,4,FALSE)&amp; IF(Audit!D362=10,Audit!W362,"")</f>
        <v>#N/A</v>
      </c>
      <c r="AQ1597" s="47" t="e">
        <f t="shared" si="741"/>
        <v>#N/A</v>
      </c>
      <c r="AR1597" s="50" t="e">
        <f>VLOOKUP(Audit!E362,$V$3:$AE$12,5,FALSE)&amp; IF(Audit!E362=10,Audit!V362,"")</f>
        <v>#N/A</v>
      </c>
      <c r="AS1597" s="50" t="e">
        <f>VLOOKUP(Audit!E362,$V$13:$AE$22,5,FALSE)&amp; IF(Audit!E362=10,Audit!W362,"")</f>
        <v>#N/A</v>
      </c>
      <c r="AT1597" s="47" t="e">
        <f t="shared" si="742"/>
        <v>#N/A</v>
      </c>
      <c r="AU1597" s="50" t="e">
        <f>VLOOKUP(Audit!F362,$V$3:$AE$12,6,FALSE)&amp; IF(Audit!F362=10,Audit!V362,"")</f>
        <v>#N/A</v>
      </c>
      <c r="AV1597" s="50" t="e">
        <f>VLOOKUP(Audit!F362,$V$13:$AE$22,6,FALSE)&amp; IF(Audit!F362=10,Audit!W362,"")</f>
        <v>#N/A</v>
      </c>
      <c r="AW1597" s="47" t="e">
        <f t="shared" si="743"/>
        <v>#N/A</v>
      </c>
      <c r="AX1597" s="50" t="e">
        <f>VLOOKUP(Audit!G362,$V$3:$AE$12,7,FALSE)&amp; IF(Audit!G362=10,Audit!V362,"")</f>
        <v>#N/A</v>
      </c>
      <c r="AY1597" s="50" t="e">
        <f>VLOOKUP(Audit!G362,$V$13:$AE$22,7,FALSE) &amp; IF(Audit!G362=10,Audit!W362,"")</f>
        <v>#N/A</v>
      </c>
      <c r="AZ1597" s="47" t="e">
        <f t="shared" si="744"/>
        <v>#N/A</v>
      </c>
      <c r="BA1597" s="50" t="e">
        <f>VLOOKUP(Audit!H362,$V$3:$AE$12,8,FALSE)&amp; Audit!U362 &amp; IF(Audit!H362=10,Audit!V362,"")</f>
        <v>#N/A</v>
      </c>
      <c r="BB1597" s="50" t="e">
        <f>VLOOKUP(Audit!H362,$V$13:$AE$22,8,FALSE) &amp; IF(Audit!H362=10,Audit!W362,"")</f>
        <v>#N/A</v>
      </c>
      <c r="BC1597" s="47" t="e">
        <f t="shared" si="745"/>
        <v>#N/A</v>
      </c>
      <c r="BD1597" s="50" t="e">
        <f>VLOOKUP(Audit!I362,$V$3:$AE$12,9,FALSE)&amp; IF(Audit!I362=10,Audit!V362,"")</f>
        <v>#N/A</v>
      </c>
      <c r="BE1597" s="50" t="e">
        <f>VLOOKUP(Audit!I362,$V$13:$AE$22,9,FALSE) &amp; IF(Audit!I362=10,Audit!W362,"") &amp; IF(Audit!I362&lt;&gt;1,U1597,"")</f>
        <v>#N/A</v>
      </c>
      <c r="BF1597" s="47" t="e">
        <f t="shared" si="746"/>
        <v>#N/A</v>
      </c>
      <c r="BG1597" s="50" t="e">
        <f>VLOOKUP(Audit!J362,$V$3:$AE$12,10,FALSE) &amp; Audit!S362 &amp; IF(Audit!J362=10,Audit!V362,"")</f>
        <v>#N/A</v>
      </c>
      <c r="BH1597" s="50" t="e">
        <f>VLOOKUP(Audit!J362,$V$13:$AE$22,10,FALSE) &amp; IF(Audit!J362=10,Audit!W362,"") &amp; IF(Audit!J362&lt;&gt;1,U1597,"")</f>
        <v>#N/A</v>
      </c>
      <c r="BI1597" s="47" t="e">
        <f t="shared" si="747"/>
        <v>#N/A</v>
      </c>
      <c r="BJ1597" s="48" t="str">
        <f t="shared" si="748"/>
        <v/>
      </c>
      <c r="BK1597" s="48" t="str">
        <f t="shared" si="749"/>
        <v/>
      </c>
      <c r="BL1597" s="48" t="str">
        <f t="shared" si="750"/>
        <v/>
      </c>
      <c r="BM1597" s="48" t="str">
        <f t="shared" si="751"/>
        <v/>
      </c>
      <c r="BN1597" s="48" t="str">
        <f t="shared" si="752"/>
        <v/>
      </c>
      <c r="BO1597" s="48" t="str">
        <f t="shared" si="753"/>
        <v/>
      </c>
      <c r="BP1597" s="48" t="str">
        <f t="shared" si="754"/>
        <v/>
      </c>
      <c r="BQ1597" s="48" t="str">
        <f t="shared" si="755"/>
        <v/>
      </c>
      <c r="BR1597" s="48" t="str">
        <f t="shared" si="756"/>
        <v/>
      </c>
      <c r="BS1597" s="48" t="str">
        <f t="shared" si="757"/>
        <v/>
      </c>
      <c r="BT1597" s="48" t="str">
        <f t="shared" si="758"/>
        <v/>
      </c>
      <c r="BU1597" s="48" t="str">
        <f t="shared" si="759"/>
        <v/>
      </c>
    </row>
    <row r="1598" spans="1:73">
      <c r="A1598" s="10">
        <f>Audit!A363</f>
        <v>0</v>
      </c>
      <c r="B1598" s="10" t="e">
        <f t="shared" si="730"/>
        <v>#N/A</v>
      </c>
      <c r="C1598" s="17" t="e">
        <f>VLOOKUP(Audit!B363,$V$3:$AE$12,2,FALSE) &amp; VLOOKUP(Audit!B363,$V$13:$AE$22,2,FALSE)&amp; IF(Audit!B363=10,Audit!V363&amp;Audit!W363,"")</f>
        <v>#N/A</v>
      </c>
      <c r="D1598" s="17" t="e">
        <f>VLOOKUP(Audit!C363,$V$3:$AE$12,3,FALSE) &amp; VLOOKUP(Audit!C363,$V$13:$AE$22,3,FALSE) &amp;IF(Audit!C363=10,Audit!V363&amp;Audit!W363,"")</f>
        <v>#N/A</v>
      </c>
      <c r="E1598" s="17" t="e">
        <f>VLOOKUP(Audit!D363,$V$3:$AE$12,4,FALSE)&amp; Audit!T363 &amp; VLOOKUP(Audit!D363,$V$13:$AE$22,4,FALSE)&amp; IF(Audit!D363=10,Audit!V363&amp;Audit!W363,"")</f>
        <v>#N/A</v>
      </c>
      <c r="F1598" s="17" t="e">
        <f>VLOOKUP(Audit!E363,$V$3:$AE$12,5,FALSE) &amp; VLOOKUP(Audit!E363,$V$13:$AE$22,5,FALSE)&amp; IF(Audit!E363=10,Audit!V363&amp;Audit!W363,"")</f>
        <v>#N/A</v>
      </c>
      <c r="G1598" s="17" t="e">
        <f>VLOOKUP(Audit!F363,$V$3:$AE$12,6,FALSE) &amp; VLOOKUP(Audit!F363,$V$13:$AE$22,6,FALSE)&amp; IF(Audit!F363=10,Audit!V363&amp;Audit!W363,"")</f>
        <v>#N/A</v>
      </c>
      <c r="H1598" s="17" t="e">
        <f>VLOOKUP(Audit!G363,$V$3:$AE$12,7,FALSE) &amp; VLOOKUP(Audit!G363,$V$13:$AE$22,7,FALSE)&amp;IF(Audit!G363=10,Audit!V363&amp;Audit!W363,"")</f>
        <v>#N/A</v>
      </c>
      <c r="I1598" s="17" t="e">
        <f>VLOOKUP(Audit!H363,$V$3:$AE$12,8,FALSE) &amp; Audit!U363 &amp; VLOOKUP(Audit!H363,$V$13:$AE$22,8,FALSE)&amp;IF(Audit!H363=10,Audit!V363&amp;Audit!W363,"")</f>
        <v>#N/A</v>
      </c>
      <c r="J1598" s="17" t="e">
        <f>VLOOKUP(Audit!I363,$V$3:$AE$12,9,FALSE) &amp; VLOOKUP(Audit!I363,$V$13:$AE$22,9,FALSE) &amp; IF(Audit!I363=10,Audit!V363&amp;Audit!W363,"") &amp; IF(Audit!I363&lt;&gt;1,U1598,"")</f>
        <v>#N/A</v>
      </c>
      <c r="K1598" s="17" t="e">
        <f>VLOOKUP(Audit!J363,$V$3:$AE$12,10,FALSE) &amp; Audit!S363 &amp; VLOOKUP(Audit!J363,$V$13:$AE$22,10,FALSE) &amp; IF(Audit!J363=10,Audit!V363&amp;Audit!W363,"") &amp; IF(Audit!J363&lt;&gt;1,U1598,"")</f>
        <v>#N/A</v>
      </c>
      <c r="L1598" s="10">
        <f>Audit!K363</f>
        <v>0</v>
      </c>
      <c r="M1598" s="10" t="e">
        <f t="shared" si="731"/>
        <v>#N/A</v>
      </c>
      <c r="N1598" s="10" t="e">
        <f t="shared" si="732"/>
        <v>#N/A</v>
      </c>
      <c r="O1598" s="10" t="e">
        <f t="shared" si="733"/>
        <v>#N/A</v>
      </c>
      <c r="P1598" s="10" t="e">
        <f t="shared" si="734"/>
        <v>#N/A</v>
      </c>
      <c r="Q1598" s="10" t="e">
        <f t="shared" si="735"/>
        <v>#N/A</v>
      </c>
      <c r="R1598" s="10" t="e">
        <f t="shared" si="736"/>
        <v>#N/A</v>
      </c>
      <c r="S1598" s="10" t="e">
        <f t="shared" si="737"/>
        <v>#N/A</v>
      </c>
      <c r="T1598" s="10" t="e">
        <f t="shared" si="738"/>
        <v>#N/A</v>
      </c>
      <c r="U1598" s="17" t="str">
        <f>IF(Audit!M363="","",VLOOKUP(Audit!M363,$W$26:$X$35,2,FALSE)) &amp; Audit!N363 &amp; IF(Audit!O363="","",IF(Audit!N363&lt;=1.4,VLOOKUP(Audit!O363,$W$38:X1643,2,FALSE),VLOOKUP(Audit!O363,$W$51:$X$61,2,FALSE))) &amp; IF(Audit!P363="","",VLOOKUP(Audit!P363,$Y$26:$Z$35,2,FALSE) &amp; Audit!Q363 &amp; IF(Audit!O363="","",IF(Audit!Q363&lt;=1.4,VLOOKUP(Audit!R363,$Y$38:$Z$48,2,FALSE),VLOOKUP(Audit!R363,$Y$51:$Z$61,2,FALSE))))</f>
        <v/>
      </c>
      <c r="V1598" s="21"/>
      <c r="AH1598" s="49">
        <f>Audit!A363</f>
        <v>0</v>
      </c>
      <c r="AI1598" s="50" t="e">
        <f>VLOOKUP(Audit!B363,$V$3:$AE$12,2,FALSE)&amp; IF(Audit!B363=10,Audit!V363,"")</f>
        <v>#N/A</v>
      </c>
      <c r="AJ1598" s="50" t="e">
        <f>VLOOKUP(Audit!B363,$V$13:$AE$22,2,FALSE)&amp; IF(Audit!B363=10,Audit!W363,"")</f>
        <v>#N/A</v>
      </c>
      <c r="AK1598" s="47" t="e">
        <f t="shared" si="739"/>
        <v>#N/A</v>
      </c>
      <c r="AL1598" s="50" t="e">
        <f>VLOOKUP(Audit!C363,$V$3:$AE$12,3,FALSE)&amp; IF(Audit!C363=10,Audit!V363,"")</f>
        <v>#N/A</v>
      </c>
      <c r="AM1598" s="50" t="e">
        <f>VLOOKUP(Audit!C363,$V$13:$AE$22,3,FALSE)&amp; IF(Audit!C363=10,Audit!W363,"")</f>
        <v>#N/A</v>
      </c>
      <c r="AN1598" s="47" t="e">
        <f t="shared" si="740"/>
        <v>#N/A</v>
      </c>
      <c r="AO1598" s="50" t="e">
        <f>VLOOKUP(Audit!D363,$V$3:$AE$12,4,FALSE) &amp;  Audit!T363 &amp; IF(Audit!D363=10,Audit!V363,"")</f>
        <v>#N/A</v>
      </c>
      <c r="AP1598" s="50" t="e">
        <f>VLOOKUP(Audit!D363,$V$13:$AE$22,4,FALSE)&amp; IF(Audit!D363=10,Audit!W363,"")</f>
        <v>#N/A</v>
      </c>
      <c r="AQ1598" s="47" t="e">
        <f t="shared" si="741"/>
        <v>#N/A</v>
      </c>
      <c r="AR1598" s="50" t="e">
        <f>VLOOKUP(Audit!E363,$V$3:$AE$12,5,FALSE)&amp; IF(Audit!E363=10,Audit!V363,"")</f>
        <v>#N/A</v>
      </c>
      <c r="AS1598" s="50" t="e">
        <f>VLOOKUP(Audit!E363,$V$13:$AE$22,5,FALSE)&amp; IF(Audit!E363=10,Audit!W363,"")</f>
        <v>#N/A</v>
      </c>
      <c r="AT1598" s="47" t="e">
        <f t="shared" si="742"/>
        <v>#N/A</v>
      </c>
      <c r="AU1598" s="50" t="e">
        <f>VLOOKUP(Audit!F363,$V$3:$AE$12,6,FALSE)&amp; IF(Audit!F363=10,Audit!V363,"")</f>
        <v>#N/A</v>
      </c>
      <c r="AV1598" s="50" t="e">
        <f>VLOOKUP(Audit!F363,$V$13:$AE$22,6,FALSE)&amp; IF(Audit!F363=10,Audit!W363,"")</f>
        <v>#N/A</v>
      </c>
      <c r="AW1598" s="47" t="e">
        <f t="shared" si="743"/>
        <v>#N/A</v>
      </c>
      <c r="AX1598" s="50" t="e">
        <f>VLOOKUP(Audit!G363,$V$3:$AE$12,7,FALSE)&amp; IF(Audit!G363=10,Audit!V363,"")</f>
        <v>#N/A</v>
      </c>
      <c r="AY1598" s="50" t="e">
        <f>VLOOKUP(Audit!G363,$V$13:$AE$22,7,FALSE) &amp; IF(Audit!G363=10,Audit!W363,"")</f>
        <v>#N/A</v>
      </c>
      <c r="AZ1598" s="47" t="e">
        <f t="shared" si="744"/>
        <v>#N/A</v>
      </c>
      <c r="BA1598" s="50" t="e">
        <f>VLOOKUP(Audit!H363,$V$3:$AE$12,8,FALSE)&amp; Audit!U363 &amp; IF(Audit!H363=10,Audit!V363,"")</f>
        <v>#N/A</v>
      </c>
      <c r="BB1598" s="50" t="e">
        <f>VLOOKUP(Audit!H363,$V$13:$AE$22,8,FALSE) &amp; IF(Audit!H363=10,Audit!W363,"")</f>
        <v>#N/A</v>
      </c>
      <c r="BC1598" s="47" t="e">
        <f t="shared" si="745"/>
        <v>#N/A</v>
      </c>
      <c r="BD1598" s="50" t="e">
        <f>VLOOKUP(Audit!I363,$V$3:$AE$12,9,FALSE)&amp; IF(Audit!I363=10,Audit!V363,"")</f>
        <v>#N/A</v>
      </c>
      <c r="BE1598" s="50" t="e">
        <f>VLOOKUP(Audit!I363,$V$13:$AE$22,9,FALSE) &amp; IF(Audit!I363=10,Audit!W363,"") &amp; IF(Audit!I363&lt;&gt;1,U1598,"")</f>
        <v>#N/A</v>
      </c>
      <c r="BF1598" s="47" t="e">
        <f t="shared" si="746"/>
        <v>#N/A</v>
      </c>
      <c r="BG1598" s="50" t="e">
        <f>VLOOKUP(Audit!J363,$V$3:$AE$12,10,FALSE) &amp; Audit!S363 &amp; IF(Audit!J363=10,Audit!V363,"")</f>
        <v>#N/A</v>
      </c>
      <c r="BH1598" s="50" t="e">
        <f>VLOOKUP(Audit!J363,$V$13:$AE$22,10,FALSE) &amp; IF(Audit!J363=10,Audit!W363,"") &amp; IF(Audit!J363&lt;&gt;1,U1598,"")</f>
        <v>#N/A</v>
      </c>
      <c r="BI1598" s="47" t="e">
        <f t="shared" si="747"/>
        <v>#N/A</v>
      </c>
      <c r="BJ1598" s="48" t="str">
        <f t="shared" si="748"/>
        <v/>
      </c>
      <c r="BK1598" s="48" t="str">
        <f t="shared" si="749"/>
        <v/>
      </c>
      <c r="BL1598" s="48" t="str">
        <f t="shared" si="750"/>
        <v/>
      </c>
      <c r="BM1598" s="48" t="str">
        <f t="shared" si="751"/>
        <v/>
      </c>
      <c r="BN1598" s="48" t="str">
        <f t="shared" si="752"/>
        <v/>
      </c>
      <c r="BO1598" s="48" t="str">
        <f t="shared" si="753"/>
        <v/>
      </c>
      <c r="BP1598" s="48" t="str">
        <f t="shared" si="754"/>
        <v/>
      </c>
      <c r="BQ1598" s="48" t="str">
        <f t="shared" si="755"/>
        <v/>
      </c>
      <c r="BR1598" s="48" t="str">
        <f t="shared" si="756"/>
        <v/>
      </c>
      <c r="BS1598" s="48" t="str">
        <f t="shared" si="757"/>
        <v/>
      </c>
      <c r="BT1598" s="48" t="str">
        <f t="shared" si="758"/>
        <v/>
      </c>
      <c r="BU1598" s="48" t="str">
        <f t="shared" si="759"/>
        <v/>
      </c>
    </row>
    <row r="1599" spans="1:73">
      <c r="A1599" s="10">
        <f>Audit!A364</f>
        <v>0</v>
      </c>
      <c r="B1599" s="10" t="e">
        <f t="shared" si="730"/>
        <v>#N/A</v>
      </c>
      <c r="C1599" s="17" t="e">
        <f>VLOOKUP(Audit!B364,$V$3:$AE$12,2,FALSE) &amp; VLOOKUP(Audit!B364,$V$13:$AE$22,2,FALSE)&amp; IF(Audit!B364=10,Audit!V364&amp;Audit!W364,"")</f>
        <v>#N/A</v>
      </c>
      <c r="D1599" s="17" t="e">
        <f>VLOOKUP(Audit!C364,$V$3:$AE$12,3,FALSE) &amp; VLOOKUP(Audit!C364,$V$13:$AE$22,3,FALSE) &amp;IF(Audit!C364=10,Audit!V364&amp;Audit!W364,"")</f>
        <v>#N/A</v>
      </c>
      <c r="E1599" s="17" t="e">
        <f>VLOOKUP(Audit!D364,$V$3:$AE$12,4,FALSE)&amp; Audit!T364 &amp; VLOOKUP(Audit!D364,$V$13:$AE$22,4,FALSE)&amp; IF(Audit!D364=10,Audit!V364&amp;Audit!W364,"")</f>
        <v>#N/A</v>
      </c>
      <c r="F1599" s="17" t="e">
        <f>VLOOKUP(Audit!E364,$V$3:$AE$12,5,FALSE) &amp; VLOOKUP(Audit!E364,$V$13:$AE$22,5,FALSE)&amp; IF(Audit!E364=10,Audit!V364&amp;Audit!W364,"")</f>
        <v>#N/A</v>
      </c>
      <c r="G1599" s="17" t="e">
        <f>VLOOKUP(Audit!F364,$V$3:$AE$12,6,FALSE) &amp; VLOOKUP(Audit!F364,$V$13:$AE$22,6,FALSE)&amp; IF(Audit!F364=10,Audit!V364&amp;Audit!W364,"")</f>
        <v>#N/A</v>
      </c>
      <c r="H1599" s="17" t="e">
        <f>VLOOKUP(Audit!G364,$V$3:$AE$12,7,FALSE) &amp; VLOOKUP(Audit!G364,$V$13:$AE$22,7,FALSE)&amp;IF(Audit!G364=10,Audit!V364&amp;Audit!W364,"")</f>
        <v>#N/A</v>
      </c>
      <c r="I1599" s="17" t="e">
        <f>VLOOKUP(Audit!H364,$V$3:$AE$12,8,FALSE) &amp; Audit!U364 &amp; VLOOKUP(Audit!H364,$V$13:$AE$22,8,FALSE)&amp;IF(Audit!H364=10,Audit!V364&amp;Audit!W364,"")</f>
        <v>#N/A</v>
      </c>
      <c r="J1599" s="17" t="e">
        <f>VLOOKUP(Audit!I364,$V$3:$AE$12,9,FALSE) &amp; VLOOKUP(Audit!I364,$V$13:$AE$22,9,FALSE) &amp; IF(Audit!I364=10,Audit!V364&amp;Audit!W364,"") &amp; IF(Audit!I364&lt;&gt;1,U1599,"")</f>
        <v>#N/A</v>
      </c>
      <c r="K1599" s="17" t="e">
        <f>VLOOKUP(Audit!J364,$V$3:$AE$12,10,FALSE) &amp; Audit!S364 &amp; VLOOKUP(Audit!J364,$V$13:$AE$22,10,FALSE) &amp; IF(Audit!J364=10,Audit!V364&amp;Audit!W364,"") &amp; IF(Audit!J364&lt;&gt;1,U1599,"")</f>
        <v>#N/A</v>
      </c>
      <c r="L1599" s="10">
        <f>Audit!K364</f>
        <v>0</v>
      </c>
      <c r="M1599" s="10" t="e">
        <f t="shared" si="731"/>
        <v>#N/A</v>
      </c>
      <c r="N1599" s="10" t="e">
        <f t="shared" si="732"/>
        <v>#N/A</v>
      </c>
      <c r="O1599" s="10" t="e">
        <f t="shared" si="733"/>
        <v>#N/A</v>
      </c>
      <c r="P1599" s="10" t="e">
        <f t="shared" si="734"/>
        <v>#N/A</v>
      </c>
      <c r="Q1599" s="10" t="e">
        <f t="shared" si="735"/>
        <v>#N/A</v>
      </c>
      <c r="R1599" s="10" t="e">
        <f t="shared" si="736"/>
        <v>#N/A</v>
      </c>
      <c r="S1599" s="10" t="e">
        <f t="shared" si="737"/>
        <v>#N/A</v>
      </c>
      <c r="T1599" s="10" t="e">
        <f t="shared" si="738"/>
        <v>#N/A</v>
      </c>
      <c r="U1599" s="17" t="str">
        <f>IF(Audit!M364="","",VLOOKUP(Audit!M364,$W$26:$X$35,2,FALSE)) &amp; Audit!N364 &amp; IF(Audit!O364="","",IF(Audit!N364&lt;=1.4,VLOOKUP(Audit!O364,$W$38:X1644,2,FALSE),VLOOKUP(Audit!O364,$W$51:$X$61,2,FALSE))) &amp; IF(Audit!P364="","",VLOOKUP(Audit!P364,$Y$26:$Z$35,2,FALSE) &amp; Audit!Q364 &amp; IF(Audit!O364="","",IF(Audit!Q364&lt;=1.4,VLOOKUP(Audit!R364,$Y$38:$Z$48,2,FALSE),VLOOKUP(Audit!R364,$Y$51:$Z$61,2,FALSE))))</f>
        <v/>
      </c>
      <c r="V1599" s="21"/>
      <c r="AH1599" s="49">
        <f>Audit!A364</f>
        <v>0</v>
      </c>
      <c r="AI1599" s="50" t="e">
        <f>VLOOKUP(Audit!B364,$V$3:$AE$12,2,FALSE)&amp; IF(Audit!B364=10,Audit!V364,"")</f>
        <v>#N/A</v>
      </c>
      <c r="AJ1599" s="50" t="e">
        <f>VLOOKUP(Audit!B364,$V$13:$AE$22,2,FALSE)&amp; IF(Audit!B364=10,Audit!W364,"")</f>
        <v>#N/A</v>
      </c>
      <c r="AK1599" s="47" t="e">
        <f t="shared" si="739"/>
        <v>#N/A</v>
      </c>
      <c r="AL1599" s="50" t="e">
        <f>VLOOKUP(Audit!C364,$V$3:$AE$12,3,FALSE)&amp; IF(Audit!C364=10,Audit!V364,"")</f>
        <v>#N/A</v>
      </c>
      <c r="AM1599" s="50" t="e">
        <f>VLOOKUP(Audit!C364,$V$13:$AE$22,3,FALSE)&amp; IF(Audit!C364=10,Audit!W364,"")</f>
        <v>#N/A</v>
      </c>
      <c r="AN1599" s="47" t="e">
        <f t="shared" si="740"/>
        <v>#N/A</v>
      </c>
      <c r="AO1599" s="50" t="e">
        <f>VLOOKUP(Audit!D364,$V$3:$AE$12,4,FALSE) &amp;  Audit!T364 &amp; IF(Audit!D364=10,Audit!V364,"")</f>
        <v>#N/A</v>
      </c>
      <c r="AP1599" s="50" t="e">
        <f>VLOOKUP(Audit!D364,$V$13:$AE$22,4,FALSE)&amp; IF(Audit!D364=10,Audit!W364,"")</f>
        <v>#N/A</v>
      </c>
      <c r="AQ1599" s="47" t="e">
        <f t="shared" si="741"/>
        <v>#N/A</v>
      </c>
      <c r="AR1599" s="50" t="e">
        <f>VLOOKUP(Audit!E364,$V$3:$AE$12,5,FALSE)&amp; IF(Audit!E364=10,Audit!V364,"")</f>
        <v>#N/A</v>
      </c>
      <c r="AS1599" s="50" t="e">
        <f>VLOOKUP(Audit!E364,$V$13:$AE$22,5,FALSE)&amp; IF(Audit!E364=10,Audit!W364,"")</f>
        <v>#N/A</v>
      </c>
      <c r="AT1599" s="47" t="e">
        <f t="shared" si="742"/>
        <v>#N/A</v>
      </c>
      <c r="AU1599" s="50" t="e">
        <f>VLOOKUP(Audit!F364,$V$3:$AE$12,6,FALSE)&amp; IF(Audit!F364=10,Audit!V364,"")</f>
        <v>#N/A</v>
      </c>
      <c r="AV1599" s="50" t="e">
        <f>VLOOKUP(Audit!F364,$V$13:$AE$22,6,FALSE)&amp; IF(Audit!F364=10,Audit!W364,"")</f>
        <v>#N/A</v>
      </c>
      <c r="AW1599" s="47" t="e">
        <f t="shared" si="743"/>
        <v>#N/A</v>
      </c>
      <c r="AX1599" s="50" t="e">
        <f>VLOOKUP(Audit!G364,$V$3:$AE$12,7,FALSE)&amp; IF(Audit!G364=10,Audit!V364,"")</f>
        <v>#N/A</v>
      </c>
      <c r="AY1599" s="50" t="e">
        <f>VLOOKUP(Audit!G364,$V$13:$AE$22,7,FALSE) &amp; IF(Audit!G364=10,Audit!W364,"")</f>
        <v>#N/A</v>
      </c>
      <c r="AZ1599" s="47" t="e">
        <f t="shared" si="744"/>
        <v>#N/A</v>
      </c>
      <c r="BA1599" s="50" t="e">
        <f>VLOOKUP(Audit!H364,$V$3:$AE$12,8,FALSE)&amp; Audit!U364 &amp; IF(Audit!H364=10,Audit!V364,"")</f>
        <v>#N/A</v>
      </c>
      <c r="BB1599" s="50" t="e">
        <f>VLOOKUP(Audit!H364,$V$13:$AE$22,8,FALSE) &amp; IF(Audit!H364=10,Audit!W364,"")</f>
        <v>#N/A</v>
      </c>
      <c r="BC1599" s="47" t="e">
        <f t="shared" si="745"/>
        <v>#N/A</v>
      </c>
      <c r="BD1599" s="50" t="e">
        <f>VLOOKUP(Audit!I364,$V$3:$AE$12,9,FALSE)&amp; IF(Audit!I364=10,Audit!V364,"")</f>
        <v>#N/A</v>
      </c>
      <c r="BE1599" s="50" t="e">
        <f>VLOOKUP(Audit!I364,$V$13:$AE$22,9,FALSE) &amp; IF(Audit!I364=10,Audit!W364,"") &amp; IF(Audit!I364&lt;&gt;1,U1599,"")</f>
        <v>#N/A</v>
      </c>
      <c r="BF1599" s="47" t="e">
        <f t="shared" si="746"/>
        <v>#N/A</v>
      </c>
      <c r="BG1599" s="50" t="e">
        <f>VLOOKUP(Audit!J364,$V$3:$AE$12,10,FALSE) &amp; Audit!S364 &amp; IF(Audit!J364=10,Audit!V364,"")</f>
        <v>#N/A</v>
      </c>
      <c r="BH1599" s="50" t="e">
        <f>VLOOKUP(Audit!J364,$V$13:$AE$22,10,FALSE) &amp; IF(Audit!J364=10,Audit!W364,"") &amp; IF(Audit!J364&lt;&gt;1,U1599,"")</f>
        <v>#N/A</v>
      </c>
      <c r="BI1599" s="47" t="e">
        <f t="shared" si="747"/>
        <v>#N/A</v>
      </c>
      <c r="BJ1599" s="48" t="str">
        <f t="shared" si="748"/>
        <v/>
      </c>
      <c r="BK1599" s="48" t="str">
        <f t="shared" si="749"/>
        <v/>
      </c>
      <c r="BL1599" s="48" t="str">
        <f t="shared" si="750"/>
        <v/>
      </c>
      <c r="BM1599" s="48" t="str">
        <f t="shared" si="751"/>
        <v/>
      </c>
      <c r="BN1599" s="48" t="str">
        <f t="shared" si="752"/>
        <v/>
      </c>
      <c r="BO1599" s="48" t="str">
        <f t="shared" si="753"/>
        <v/>
      </c>
      <c r="BP1599" s="48" t="str">
        <f t="shared" si="754"/>
        <v/>
      </c>
      <c r="BQ1599" s="48" t="str">
        <f t="shared" si="755"/>
        <v/>
      </c>
      <c r="BR1599" s="48" t="str">
        <f t="shared" si="756"/>
        <v/>
      </c>
      <c r="BS1599" s="48" t="str">
        <f t="shared" si="757"/>
        <v/>
      </c>
      <c r="BT1599" s="48" t="str">
        <f t="shared" si="758"/>
        <v/>
      </c>
      <c r="BU1599" s="48" t="str">
        <f t="shared" si="759"/>
        <v/>
      </c>
    </row>
    <row r="1600" spans="1:73">
      <c r="A1600" s="10">
        <f>Audit!A365</f>
        <v>0</v>
      </c>
      <c r="B1600" s="10" t="e">
        <f t="shared" si="730"/>
        <v>#N/A</v>
      </c>
      <c r="C1600" s="17" t="e">
        <f>VLOOKUP(Audit!B365,$V$3:$AE$12,2,FALSE) &amp; VLOOKUP(Audit!B365,$V$13:$AE$22,2,FALSE)&amp; IF(Audit!B365=10,Audit!V365&amp;Audit!W365,"")</f>
        <v>#N/A</v>
      </c>
      <c r="D1600" s="17" t="e">
        <f>VLOOKUP(Audit!C365,$V$3:$AE$12,3,FALSE) &amp; VLOOKUP(Audit!C365,$V$13:$AE$22,3,FALSE) &amp;IF(Audit!C365=10,Audit!V365&amp;Audit!W365,"")</f>
        <v>#N/A</v>
      </c>
      <c r="E1600" s="17" t="e">
        <f>VLOOKUP(Audit!D365,$V$3:$AE$12,4,FALSE)&amp; Audit!T365 &amp; VLOOKUP(Audit!D365,$V$13:$AE$22,4,FALSE)&amp; IF(Audit!D365=10,Audit!V365&amp;Audit!W365,"")</f>
        <v>#N/A</v>
      </c>
      <c r="F1600" s="17" t="e">
        <f>VLOOKUP(Audit!E365,$V$3:$AE$12,5,FALSE) &amp; VLOOKUP(Audit!E365,$V$13:$AE$22,5,FALSE)&amp; IF(Audit!E365=10,Audit!V365&amp;Audit!W365,"")</f>
        <v>#N/A</v>
      </c>
      <c r="G1600" s="17" t="e">
        <f>VLOOKUP(Audit!F365,$V$3:$AE$12,6,FALSE) &amp; VLOOKUP(Audit!F365,$V$13:$AE$22,6,FALSE)&amp; IF(Audit!F365=10,Audit!V365&amp;Audit!W365,"")</f>
        <v>#N/A</v>
      </c>
      <c r="H1600" s="17" t="e">
        <f>VLOOKUP(Audit!G365,$V$3:$AE$12,7,FALSE) &amp; VLOOKUP(Audit!G365,$V$13:$AE$22,7,FALSE)&amp;IF(Audit!G365=10,Audit!V365&amp;Audit!W365,"")</f>
        <v>#N/A</v>
      </c>
      <c r="I1600" s="17" t="e">
        <f>VLOOKUP(Audit!H365,$V$3:$AE$12,8,FALSE) &amp; Audit!U365 &amp; VLOOKUP(Audit!H365,$V$13:$AE$22,8,FALSE)&amp;IF(Audit!H365=10,Audit!V365&amp;Audit!W365,"")</f>
        <v>#N/A</v>
      </c>
      <c r="J1600" s="17" t="e">
        <f>VLOOKUP(Audit!I365,$V$3:$AE$12,9,FALSE) &amp; VLOOKUP(Audit!I365,$V$13:$AE$22,9,FALSE) &amp; IF(Audit!I365=10,Audit!V365&amp;Audit!W365,"") &amp; IF(Audit!I365&lt;&gt;1,U1600,"")</f>
        <v>#N/A</v>
      </c>
      <c r="K1600" s="17" t="e">
        <f>VLOOKUP(Audit!J365,$V$3:$AE$12,10,FALSE) &amp; Audit!S365 &amp; VLOOKUP(Audit!J365,$V$13:$AE$22,10,FALSE) &amp; IF(Audit!J365=10,Audit!V365&amp;Audit!W365,"") &amp; IF(Audit!J365&lt;&gt;1,U1600,"")</f>
        <v>#N/A</v>
      </c>
      <c r="L1600" s="10">
        <f>Audit!K365</f>
        <v>0</v>
      </c>
      <c r="M1600" s="10" t="e">
        <f t="shared" si="731"/>
        <v>#N/A</v>
      </c>
      <c r="N1600" s="10" t="e">
        <f t="shared" si="732"/>
        <v>#N/A</v>
      </c>
      <c r="O1600" s="10" t="e">
        <f t="shared" si="733"/>
        <v>#N/A</v>
      </c>
      <c r="P1600" s="10" t="e">
        <f t="shared" si="734"/>
        <v>#N/A</v>
      </c>
      <c r="Q1600" s="10" t="e">
        <f t="shared" si="735"/>
        <v>#N/A</v>
      </c>
      <c r="R1600" s="10" t="e">
        <f t="shared" si="736"/>
        <v>#N/A</v>
      </c>
      <c r="S1600" s="10" t="e">
        <f t="shared" si="737"/>
        <v>#N/A</v>
      </c>
      <c r="T1600" s="10" t="e">
        <f t="shared" si="738"/>
        <v>#N/A</v>
      </c>
      <c r="U1600" s="17" t="str">
        <f>IF(Audit!M365="","",VLOOKUP(Audit!M365,$W$26:$X$35,2,FALSE)) &amp; Audit!N365 &amp; IF(Audit!O365="","",IF(Audit!N365&lt;=1.4,VLOOKUP(Audit!O365,$W$38:X1645,2,FALSE),VLOOKUP(Audit!O365,$W$51:$X$61,2,FALSE))) &amp; IF(Audit!P365="","",VLOOKUP(Audit!P365,$Y$26:$Z$35,2,FALSE) &amp; Audit!Q365 &amp; IF(Audit!O365="","",IF(Audit!Q365&lt;=1.4,VLOOKUP(Audit!R365,$Y$38:$Z$48,2,FALSE),VLOOKUP(Audit!R365,$Y$51:$Z$61,2,FALSE))))</f>
        <v/>
      </c>
      <c r="V1600" s="21"/>
      <c r="AH1600" s="49">
        <f>Audit!A365</f>
        <v>0</v>
      </c>
      <c r="AI1600" s="50" t="e">
        <f>VLOOKUP(Audit!B365,$V$3:$AE$12,2,FALSE)&amp; IF(Audit!B365=10,Audit!V365,"")</f>
        <v>#N/A</v>
      </c>
      <c r="AJ1600" s="50" t="e">
        <f>VLOOKUP(Audit!B365,$V$13:$AE$22,2,FALSE)&amp; IF(Audit!B365=10,Audit!W365,"")</f>
        <v>#N/A</v>
      </c>
      <c r="AK1600" s="47" t="e">
        <f t="shared" si="739"/>
        <v>#N/A</v>
      </c>
      <c r="AL1600" s="50" t="e">
        <f>VLOOKUP(Audit!C365,$V$3:$AE$12,3,FALSE)&amp; IF(Audit!C365=10,Audit!V365,"")</f>
        <v>#N/A</v>
      </c>
      <c r="AM1600" s="50" t="e">
        <f>VLOOKUP(Audit!C365,$V$13:$AE$22,3,FALSE)&amp; IF(Audit!C365=10,Audit!W365,"")</f>
        <v>#N/A</v>
      </c>
      <c r="AN1600" s="47" t="e">
        <f t="shared" si="740"/>
        <v>#N/A</v>
      </c>
      <c r="AO1600" s="50" t="e">
        <f>VLOOKUP(Audit!D365,$V$3:$AE$12,4,FALSE) &amp;  Audit!T365 &amp; IF(Audit!D365=10,Audit!V365,"")</f>
        <v>#N/A</v>
      </c>
      <c r="AP1600" s="50" t="e">
        <f>VLOOKUP(Audit!D365,$V$13:$AE$22,4,FALSE)&amp; IF(Audit!D365=10,Audit!W365,"")</f>
        <v>#N/A</v>
      </c>
      <c r="AQ1600" s="47" t="e">
        <f t="shared" si="741"/>
        <v>#N/A</v>
      </c>
      <c r="AR1600" s="50" t="e">
        <f>VLOOKUP(Audit!E365,$V$3:$AE$12,5,FALSE)&amp; IF(Audit!E365=10,Audit!V365,"")</f>
        <v>#N/A</v>
      </c>
      <c r="AS1600" s="50" t="e">
        <f>VLOOKUP(Audit!E365,$V$13:$AE$22,5,FALSE)&amp; IF(Audit!E365=10,Audit!W365,"")</f>
        <v>#N/A</v>
      </c>
      <c r="AT1600" s="47" t="e">
        <f t="shared" si="742"/>
        <v>#N/A</v>
      </c>
      <c r="AU1600" s="50" t="e">
        <f>VLOOKUP(Audit!F365,$V$3:$AE$12,6,FALSE)&amp; IF(Audit!F365=10,Audit!V365,"")</f>
        <v>#N/A</v>
      </c>
      <c r="AV1600" s="50" t="e">
        <f>VLOOKUP(Audit!F365,$V$13:$AE$22,6,FALSE)&amp; IF(Audit!F365=10,Audit!W365,"")</f>
        <v>#N/A</v>
      </c>
      <c r="AW1600" s="47" t="e">
        <f t="shared" si="743"/>
        <v>#N/A</v>
      </c>
      <c r="AX1600" s="50" t="e">
        <f>VLOOKUP(Audit!G365,$V$3:$AE$12,7,FALSE)&amp; IF(Audit!G365=10,Audit!V365,"")</f>
        <v>#N/A</v>
      </c>
      <c r="AY1600" s="50" t="e">
        <f>VLOOKUP(Audit!G365,$V$13:$AE$22,7,FALSE) &amp; IF(Audit!G365=10,Audit!W365,"")</f>
        <v>#N/A</v>
      </c>
      <c r="AZ1600" s="47" t="e">
        <f t="shared" si="744"/>
        <v>#N/A</v>
      </c>
      <c r="BA1600" s="50" t="e">
        <f>VLOOKUP(Audit!H365,$V$3:$AE$12,8,FALSE)&amp; Audit!U365 &amp; IF(Audit!H365=10,Audit!V365,"")</f>
        <v>#N/A</v>
      </c>
      <c r="BB1600" s="50" t="e">
        <f>VLOOKUP(Audit!H365,$V$13:$AE$22,8,FALSE) &amp; IF(Audit!H365=10,Audit!W365,"")</f>
        <v>#N/A</v>
      </c>
      <c r="BC1600" s="47" t="e">
        <f t="shared" si="745"/>
        <v>#N/A</v>
      </c>
      <c r="BD1600" s="50" t="e">
        <f>VLOOKUP(Audit!I365,$V$3:$AE$12,9,FALSE)&amp; IF(Audit!I365=10,Audit!V365,"")</f>
        <v>#N/A</v>
      </c>
      <c r="BE1600" s="50" t="e">
        <f>VLOOKUP(Audit!I365,$V$13:$AE$22,9,FALSE) &amp; IF(Audit!I365=10,Audit!W365,"") &amp; IF(Audit!I365&lt;&gt;1,U1600,"")</f>
        <v>#N/A</v>
      </c>
      <c r="BF1600" s="47" t="e">
        <f t="shared" si="746"/>
        <v>#N/A</v>
      </c>
      <c r="BG1600" s="50" t="e">
        <f>VLOOKUP(Audit!J365,$V$3:$AE$12,10,FALSE) &amp; Audit!S365 &amp; IF(Audit!J365=10,Audit!V365,"")</f>
        <v>#N/A</v>
      </c>
      <c r="BH1600" s="50" t="e">
        <f>VLOOKUP(Audit!J365,$V$13:$AE$22,10,FALSE) &amp; IF(Audit!J365=10,Audit!W365,"") &amp; IF(Audit!J365&lt;&gt;1,U1600,"")</f>
        <v>#N/A</v>
      </c>
      <c r="BI1600" s="47" t="e">
        <f t="shared" si="747"/>
        <v>#N/A</v>
      </c>
      <c r="BJ1600" s="48" t="str">
        <f t="shared" si="748"/>
        <v/>
      </c>
      <c r="BK1600" s="48" t="str">
        <f t="shared" si="749"/>
        <v/>
      </c>
      <c r="BL1600" s="48" t="str">
        <f t="shared" si="750"/>
        <v/>
      </c>
      <c r="BM1600" s="48" t="str">
        <f t="shared" si="751"/>
        <v/>
      </c>
      <c r="BN1600" s="48" t="str">
        <f t="shared" si="752"/>
        <v/>
      </c>
      <c r="BO1600" s="48" t="str">
        <f t="shared" si="753"/>
        <v/>
      </c>
      <c r="BP1600" s="48" t="str">
        <f t="shared" si="754"/>
        <v/>
      </c>
      <c r="BQ1600" s="48" t="str">
        <f t="shared" si="755"/>
        <v/>
      </c>
      <c r="BR1600" s="48" t="str">
        <f t="shared" si="756"/>
        <v/>
      </c>
      <c r="BS1600" s="48" t="str">
        <f t="shared" si="757"/>
        <v/>
      </c>
      <c r="BT1600" s="48" t="str">
        <f t="shared" si="758"/>
        <v/>
      </c>
      <c r="BU1600" s="48" t="str">
        <f t="shared" si="759"/>
        <v/>
      </c>
    </row>
    <row r="1601" spans="1:73">
      <c r="A1601" s="10">
        <f>Audit!A366</f>
        <v>0</v>
      </c>
      <c r="B1601" s="10" t="e">
        <f t="shared" si="730"/>
        <v>#N/A</v>
      </c>
      <c r="C1601" s="17" t="e">
        <f>VLOOKUP(Audit!B366,$V$3:$AE$12,2,FALSE) &amp; VLOOKUP(Audit!B366,$V$13:$AE$22,2,FALSE)&amp; IF(Audit!B366=10,Audit!V366&amp;Audit!W366,"")</f>
        <v>#N/A</v>
      </c>
      <c r="D1601" s="17" t="e">
        <f>VLOOKUP(Audit!C366,$V$3:$AE$12,3,FALSE) &amp; VLOOKUP(Audit!C366,$V$13:$AE$22,3,FALSE) &amp;IF(Audit!C366=10,Audit!V366&amp;Audit!W366,"")</f>
        <v>#N/A</v>
      </c>
      <c r="E1601" s="17" t="e">
        <f>VLOOKUP(Audit!D366,$V$3:$AE$12,4,FALSE)&amp; Audit!T366 &amp; VLOOKUP(Audit!D366,$V$13:$AE$22,4,FALSE)&amp; IF(Audit!D366=10,Audit!V366&amp;Audit!W366,"")</f>
        <v>#N/A</v>
      </c>
      <c r="F1601" s="17" t="e">
        <f>VLOOKUP(Audit!E366,$V$3:$AE$12,5,FALSE) &amp; VLOOKUP(Audit!E366,$V$13:$AE$22,5,FALSE)&amp; IF(Audit!E366=10,Audit!V366&amp;Audit!W366,"")</f>
        <v>#N/A</v>
      </c>
      <c r="G1601" s="17" t="e">
        <f>VLOOKUP(Audit!F366,$V$3:$AE$12,6,FALSE) &amp; VLOOKUP(Audit!F366,$V$13:$AE$22,6,FALSE)&amp; IF(Audit!F366=10,Audit!V366&amp;Audit!W366,"")</f>
        <v>#N/A</v>
      </c>
      <c r="H1601" s="17" t="e">
        <f>VLOOKUP(Audit!G366,$V$3:$AE$12,7,FALSE) &amp; VLOOKUP(Audit!G366,$V$13:$AE$22,7,FALSE)&amp;IF(Audit!G366=10,Audit!V366&amp;Audit!W366,"")</f>
        <v>#N/A</v>
      </c>
      <c r="I1601" s="17" t="e">
        <f>VLOOKUP(Audit!H366,$V$3:$AE$12,8,FALSE) &amp; Audit!U366 &amp; VLOOKUP(Audit!H366,$V$13:$AE$22,8,FALSE)&amp;IF(Audit!H366=10,Audit!V366&amp;Audit!W366,"")</f>
        <v>#N/A</v>
      </c>
      <c r="J1601" s="17" t="e">
        <f>VLOOKUP(Audit!I366,$V$3:$AE$12,9,FALSE) &amp; VLOOKUP(Audit!I366,$V$13:$AE$22,9,FALSE) &amp; IF(Audit!I366=10,Audit!V366&amp;Audit!W366,"") &amp; IF(Audit!I366&lt;&gt;1,U1601,"")</f>
        <v>#N/A</v>
      </c>
      <c r="K1601" s="17" t="e">
        <f>VLOOKUP(Audit!J366,$V$3:$AE$12,10,FALSE) &amp; Audit!S366 &amp; VLOOKUP(Audit!J366,$V$13:$AE$22,10,FALSE) &amp; IF(Audit!J366=10,Audit!V366&amp;Audit!W366,"") &amp; IF(Audit!J366&lt;&gt;1,U1601,"")</f>
        <v>#N/A</v>
      </c>
      <c r="L1601" s="10">
        <f>Audit!K366</f>
        <v>0</v>
      </c>
      <c r="M1601" s="10" t="e">
        <f t="shared" si="731"/>
        <v>#N/A</v>
      </c>
      <c r="N1601" s="10" t="e">
        <f t="shared" si="732"/>
        <v>#N/A</v>
      </c>
      <c r="O1601" s="10" t="e">
        <f t="shared" si="733"/>
        <v>#N/A</v>
      </c>
      <c r="P1601" s="10" t="e">
        <f t="shared" si="734"/>
        <v>#N/A</v>
      </c>
      <c r="Q1601" s="10" t="e">
        <f t="shared" si="735"/>
        <v>#N/A</v>
      </c>
      <c r="R1601" s="10" t="e">
        <f t="shared" si="736"/>
        <v>#N/A</v>
      </c>
      <c r="S1601" s="10" t="e">
        <f t="shared" si="737"/>
        <v>#N/A</v>
      </c>
      <c r="T1601" s="10" t="e">
        <f t="shared" si="738"/>
        <v>#N/A</v>
      </c>
      <c r="U1601" s="17" t="str">
        <f>IF(Audit!M366="","",VLOOKUP(Audit!M366,$W$26:$X$35,2,FALSE)) &amp; Audit!N366 &amp; IF(Audit!O366="","",IF(Audit!N366&lt;=1.4,VLOOKUP(Audit!O366,$W$38:X1646,2,FALSE),VLOOKUP(Audit!O366,$W$51:$X$61,2,FALSE))) &amp; IF(Audit!P366="","",VLOOKUP(Audit!P366,$Y$26:$Z$35,2,FALSE) &amp; Audit!Q366 &amp; IF(Audit!O366="","",IF(Audit!Q366&lt;=1.4,VLOOKUP(Audit!R366,$Y$38:$Z$48,2,FALSE),VLOOKUP(Audit!R366,$Y$51:$Z$61,2,FALSE))))</f>
        <v/>
      </c>
      <c r="V1601" s="21"/>
      <c r="AH1601" s="49">
        <f>Audit!A366</f>
        <v>0</v>
      </c>
      <c r="AI1601" s="50" t="e">
        <f>VLOOKUP(Audit!B366,$V$3:$AE$12,2,FALSE)&amp; IF(Audit!B366=10,Audit!V366,"")</f>
        <v>#N/A</v>
      </c>
      <c r="AJ1601" s="50" t="e">
        <f>VLOOKUP(Audit!B366,$V$13:$AE$22,2,FALSE)&amp; IF(Audit!B366=10,Audit!W366,"")</f>
        <v>#N/A</v>
      </c>
      <c r="AK1601" s="47" t="e">
        <f t="shared" si="739"/>
        <v>#N/A</v>
      </c>
      <c r="AL1601" s="50" t="e">
        <f>VLOOKUP(Audit!C366,$V$3:$AE$12,3,FALSE)&amp; IF(Audit!C366=10,Audit!V366,"")</f>
        <v>#N/A</v>
      </c>
      <c r="AM1601" s="50" t="e">
        <f>VLOOKUP(Audit!C366,$V$13:$AE$22,3,FALSE)&amp; IF(Audit!C366=10,Audit!W366,"")</f>
        <v>#N/A</v>
      </c>
      <c r="AN1601" s="47" t="e">
        <f t="shared" si="740"/>
        <v>#N/A</v>
      </c>
      <c r="AO1601" s="50" t="e">
        <f>VLOOKUP(Audit!D366,$V$3:$AE$12,4,FALSE) &amp;  Audit!T366 &amp; IF(Audit!D366=10,Audit!V366,"")</f>
        <v>#N/A</v>
      </c>
      <c r="AP1601" s="50" t="e">
        <f>VLOOKUP(Audit!D366,$V$13:$AE$22,4,FALSE)&amp; IF(Audit!D366=10,Audit!W366,"")</f>
        <v>#N/A</v>
      </c>
      <c r="AQ1601" s="47" t="e">
        <f t="shared" si="741"/>
        <v>#N/A</v>
      </c>
      <c r="AR1601" s="50" t="e">
        <f>VLOOKUP(Audit!E366,$V$3:$AE$12,5,FALSE)&amp; IF(Audit!E366=10,Audit!V366,"")</f>
        <v>#N/A</v>
      </c>
      <c r="AS1601" s="50" t="e">
        <f>VLOOKUP(Audit!E366,$V$13:$AE$22,5,FALSE)&amp; IF(Audit!E366=10,Audit!W366,"")</f>
        <v>#N/A</v>
      </c>
      <c r="AT1601" s="47" t="e">
        <f t="shared" si="742"/>
        <v>#N/A</v>
      </c>
      <c r="AU1601" s="50" t="e">
        <f>VLOOKUP(Audit!F366,$V$3:$AE$12,6,FALSE)&amp; IF(Audit!F366=10,Audit!V366,"")</f>
        <v>#N/A</v>
      </c>
      <c r="AV1601" s="50" t="e">
        <f>VLOOKUP(Audit!F366,$V$13:$AE$22,6,FALSE)&amp; IF(Audit!F366=10,Audit!W366,"")</f>
        <v>#N/A</v>
      </c>
      <c r="AW1601" s="47" t="e">
        <f t="shared" si="743"/>
        <v>#N/A</v>
      </c>
      <c r="AX1601" s="50" t="e">
        <f>VLOOKUP(Audit!G366,$V$3:$AE$12,7,FALSE)&amp; IF(Audit!G366=10,Audit!V366,"")</f>
        <v>#N/A</v>
      </c>
      <c r="AY1601" s="50" t="e">
        <f>VLOOKUP(Audit!G366,$V$13:$AE$22,7,FALSE) &amp; IF(Audit!G366=10,Audit!W366,"")</f>
        <v>#N/A</v>
      </c>
      <c r="AZ1601" s="47" t="e">
        <f t="shared" si="744"/>
        <v>#N/A</v>
      </c>
      <c r="BA1601" s="50" t="e">
        <f>VLOOKUP(Audit!H366,$V$3:$AE$12,8,FALSE)&amp; Audit!U366 &amp; IF(Audit!H366=10,Audit!V366,"")</f>
        <v>#N/A</v>
      </c>
      <c r="BB1601" s="50" t="e">
        <f>VLOOKUP(Audit!H366,$V$13:$AE$22,8,FALSE) &amp; IF(Audit!H366=10,Audit!W366,"")</f>
        <v>#N/A</v>
      </c>
      <c r="BC1601" s="47" t="e">
        <f t="shared" si="745"/>
        <v>#N/A</v>
      </c>
      <c r="BD1601" s="50" t="e">
        <f>VLOOKUP(Audit!I366,$V$3:$AE$12,9,FALSE)&amp; IF(Audit!I366=10,Audit!V366,"")</f>
        <v>#N/A</v>
      </c>
      <c r="BE1601" s="50" t="e">
        <f>VLOOKUP(Audit!I366,$V$13:$AE$22,9,FALSE) &amp; IF(Audit!I366=10,Audit!W366,"") &amp; IF(Audit!I366&lt;&gt;1,U1601,"")</f>
        <v>#N/A</v>
      </c>
      <c r="BF1601" s="47" t="e">
        <f t="shared" si="746"/>
        <v>#N/A</v>
      </c>
      <c r="BG1601" s="50" t="e">
        <f>VLOOKUP(Audit!J366,$V$3:$AE$12,10,FALSE) &amp; Audit!S366 &amp; IF(Audit!J366=10,Audit!V366,"")</f>
        <v>#N/A</v>
      </c>
      <c r="BH1601" s="50" t="e">
        <f>VLOOKUP(Audit!J366,$V$13:$AE$22,10,FALSE) &amp; IF(Audit!J366=10,Audit!W366,"") &amp; IF(Audit!J366&lt;&gt;1,U1601,"")</f>
        <v>#N/A</v>
      </c>
      <c r="BI1601" s="47" t="e">
        <f t="shared" si="747"/>
        <v>#N/A</v>
      </c>
      <c r="BJ1601" s="48" t="str">
        <f t="shared" si="748"/>
        <v/>
      </c>
      <c r="BK1601" s="48" t="str">
        <f t="shared" si="749"/>
        <v/>
      </c>
      <c r="BL1601" s="48" t="str">
        <f t="shared" si="750"/>
        <v/>
      </c>
      <c r="BM1601" s="48" t="str">
        <f t="shared" si="751"/>
        <v/>
      </c>
      <c r="BN1601" s="48" t="str">
        <f t="shared" si="752"/>
        <v/>
      </c>
      <c r="BO1601" s="48" t="str">
        <f t="shared" si="753"/>
        <v/>
      </c>
      <c r="BP1601" s="48" t="str">
        <f t="shared" si="754"/>
        <v/>
      </c>
      <c r="BQ1601" s="48" t="str">
        <f t="shared" si="755"/>
        <v/>
      </c>
      <c r="BR1601" s="48" t="str">
        <f t="shared" si="756"/>
        <v/>
      </c>
      <c r="BS1601" s="48" t="str">
        <f t="shared" si="757"/>
        <v/>
      </c>
      <c r="BT1601" s="48" t="str">
        <f t="shared" si="758"/>
        <v/>
      </c>
      <c r="BU1601" s="48" t="str">
        <f t="shared" si="759"/>
        <v/>
      </c>
    </row>
    <row r="1602" spans="1:73">
      <c r="A1602" s="10">
        <f>Audit!A367</f>
        <v>0</v>
      </c>
      <c r="B1602" s="10" t="e">
        <f t="shared" si="730"/>
        <v>#N/A</v>
      </c>
      <c r="C1602" s="17" t="e">
        <f>VLOOKUP(Audit!B367,$V$3:$AE$12,2,FALSE) &amp; VLOOKUP(Audit!B367,$V$13:$AE$22,2,FALSE)&amp; IF(Audit!B367=10,Audit!V367&amp;Audit!W367,"")</f>
        <v>#N/A</v>
      </c>
      <c r="D1602" s="17" t="e">
        <f>VLOOKUP(Audit!C367,$V$3:$AE$12,3,FALSE) &amp; VLOOKUP(Audit!C367,$V$13:$AE$22,3,FALSE) &amp;IF(Audit!C367=10,Audit!V367&amp;Audit!W367,"")</f>
        <v>#N/A</v>
      </c>
      <c r="E1602" s="17" t="e">
        <f>VLOOKUP(Audit!D367,$V$3:$AE$12,4,FALSE)&amp; Audit!T367 &amp; VLOOKUP(Audit!D367,$V$13:$AE$22,4,FALSE)&amp; IF(Audit!D367=10,Audit!V367&amp;Audit!W367,"")</f>
        <v>#N/A</v>
      </c>
      <c r="F1602" s="17" t="e">
        <f>VLOOKUP(Audit!E367,$V$3:$AE$12,5,FALSE) &amp; VLOOKUP(Audit!E367,$V$13:$AE$22,5,FALSE)&amp; IF(Audit!E367=10,Audit!V367&amp;Audit!W367,"")</f>
        <v>#N/A</v>
      </c>
      <c r="G1602" s="17" t="e">
        <f>VLOOKUP(Audit!F367,$V$3:$AE$12,6,FALSE) &amp; VLOOKUP(Audit!F367,$V$13:$AE$22,6,FALSE)&amp; IF(Audit!F367=10,Audit!V367&amp;Audit!W367,"")</f>
        <v>#N/A</v>
      </c>
      <c r="H1602" s="17" t="e">
        <f>VLOOKUP(Audit!G367,$V$3:$AE$12,7,FALSE) &amp; VLOOKUP(Audit!G367,$V$13:$AE$22,7,FALSE)&amp;IF(Audit!G367=10,Audit!V367&amp;Audit!W367,"")</f>
        <v>#N/A</v>
      </c>
      <c r="I1602" s="17" t="e">
        <f>VLOOKUP(Audit!H367,$V$3:$AE$12,8,FALSE) &amp; Audit!U367 &amp; VLOOKUP(Audit!H367,$V$13:$AE$22,8,FALSE)&amp;IF(Audit!H367=10,Audit!V367&amp;Audit!W367,"")</f>
        <v>#N/A</v>
      </c>
      <c r="J1602" s="17" t="e">
        <f>VLOOKUP(Audit!I367,$V$3:$AE$12,9,FALSE) &amp; VLOOKUP(Audit!I367,$V$13:$AE$22,9,FALSE) &amp; IF(Audit!I367=10,Audit!V367&amp;Audit!W367,"") &amp; IF(Audit!I367&lt;&gt;1,U1602,"")</f>
        <v>#N/A</v>
      </c>
      <c r="K1602" s="17" t="e">
        <f>VLOOKUP(Audit!J367,$V$3:$AE$12,10,FALSE) &amp; Audit!S367 &amp; VLOOKUP(Audit!J367,$V$13:$AE$22,10,FALSE) &amp; IF(Audit!J367=10,Audit!V367&amp;Audit!W367,"") &amp; IF(Audit!J367&lt;&gt;1,U1602,"")</f>
        <v>#N/A</v>
      </c>
      <c r="L1602" s="10">
        <f>Audit!K367</f>
        <v>0</v>
      </c>
      <c r="M1602" s="10" t="e">
        <f t="shared" si="731"/>
        <v>#N/A</v>
      </c>
      <c r="N1602" s="10" t="e">
        <f t="shared" si="732"/>
        <v>#N/A</v>
      </c>
      <c r="O1602" s="10" t="e">
        <f t="shared" si="733"/>
        <v>#N/A</v>
      </c>
      <c r="P1602" s="10" t="e">
        <f t="shared" si="734"/>
        <v>#N/A</v>
      </c>
      <c r="Q1602" s="10" t="e">
        <f t="shared" si="735"/>
        <v>#N/A</v>
      </c>
      <c r="R1602" s="10" t="e">
        <f t="shared" si="736"/>
        <v>#N/A</v>
      </c>
      <c r="S1602" s="10" t="e">
        <f t="shared" si="737"/>
        <v>#N/A</v>
      </c>
      <c r="T1602" s="10" t="e">
        <f t="shared" si="738"/>
        <v>#N/A</v>
      </c>
      <c r="U1602" s="17" t="str">
        <f>IF(Audit!M367="","",VLOOKUP(Audit!M367,$W$26:$X$35,2,FALSE)) &amp; Audit!N367 &amp; IF(Audit!O367="","",IF(Audit!N367&lt;=1.4,VLOOKUP(Audit!O367,$W$38:X1647,2,FALSE),VLOOKUP(Audit!O367,$W$51:$X$61,2,FALSE))) &amp; IF(Audit!P367="","",VLOOKUP(Audit!P367,$Y$26:$Z$35,2,FALSE) &amp; Audit!Q367 &amp; IF(Audit!O367="","",IF(Audit!Q367&lt;=1.4,VLOOKUP(Audit!R367,$Y$38:$Z$48,2,FALSE),VLOOKUP(Audit!R367,$Y$51:$Z$61,2,FALSE))))</f>
        <v/>
      </c>
      <c r="V1602" s="21"/>
      <c r="AH1602" s="49">
        <f>Audit!A367</f>
        <v>0</v>
      </c>
      <c r="AI1602" s="50" t="e">
        <f>VLOOKUP(Audit!B367,$V$3:$AE$12,2,FALSE)&amp; IF(Audit!B367=10,Audit!V367,"")</f>
        <v>#N/A</v>
      </c>
      <c r="AJ1602" s="50" t="e">
        <f>VLOOKUP(Audit!B367,$V$13:$AE$22,2,FALSE)&amp; IF(Audit!B367=10,Audit!W367,"")</f>
        <v>#N/A</v>
      </c>
      <c r="AK1602" s="47" t="e">
        <f t="shared" si="739"/>
        <v>#N/A</v>
      </c>
      <c r="AL1602" s="50" t="e">
        <f>VLOOKUP(Audit!C367,$V$3:$AE$12,3,FALSE)&amp; IF(Audit!C367=10,Audit!V367,"")</f>
        <v>#N/A</v>
      </c>
      <c r="AM1602" s="50" t="e">
        <f>VLOOKUP(Audit!C367,$V$13:$AE$22,3,FALSE)&amp; IF(Audit!C367=10,Audit!W367,"")</f>
        <v>#N/A</v>
      </c>
      <c r="AN1602" s="47" t="e">
        <f t="shared" si="740"/>
        <v>#N/A</v>
      </c>
      <c r="AO1602" s="50" t="e">
        <f>VLOOKUP(Audit!D367,$V$3:$AE$12,4,FALSE) &amp;  Audit!T367 &amp; IF(Audit!D367=10,Audit!V367,"")</f>
        <v>#N/A</v>
      </c>
      <c r="AP1602" s="50" t="e">
        <f>VLOOKUP(Audit!D367,$V$13:$AE$22,4,FALSE)&amp; IF(Audit!D367=10,Audit!W367,"")</f>
        <v>#N/A</v>
      </c>
      <c r="AQ1602" s="47" t="e">
        <f t="shared" si="741"/>
        <v>#N/A</v>
      </c>
      <c r="AR1602" s="50" t="e">
        <f>VLOOKUP(Audit!E367,$V$3:$AE$12,5,FALSE)&amp; IF(Audit!E367=10,Audit!V367,"")</f>
        <v>#N/A</v>
      </c>
      <c r="AS1602" s="50" t="e">
        <f>VLOOKUP(Audit!E367,$V$13:$AE$22,5,FALSE)&amp; IF(Audit!E367=10,Audit!W367,"")</f>
        <v>#N/A</v>
      </c>
      <c r="AT1602" s="47" t="e">
        <f t="shared" si="742"/>
        <v>#N/A</v>
      </c>
      <c r="AU1602" s="50" t="e">
        <f>VLOOKUP(Audit!F367,$V$3:$AE$12,6,FALSE)&amp; IF(Audit!F367=10,Audit!V367,"")</f>
        <v>#N/A</v>
      </c>
      <c r="AV1602" s="50" t="e">
        <f>VLOOKUP(Audit!F367,$V$13:$AE$22,6,FALSE)&amp; IF(Audit!F367=10,Audit!W367,"")</f>
        <v>#N/A</v>
      </c>
      <c r="AW1602" s="47" t="e">
        <f t="shared" si="743"/>
        <v>#N/A</v>
      </c>
      <c r="AX1602" s="50" t="e">
        <f>VLOOKUP(Audit!G367,$V$3:$AE$12,7,FALSE)&amp; IF(Audit!G367=10,Audit!V367,"")</f>
        <v>#N/A</v>
      </c>
      <c r="AY1602" s="50" t="e">
        <f>VLOOKUP(Audit!G367,$V$13:$AE$22,7,FALSE) &amp; IF(Audit!G367=10,Audit!W367,"")</f>
        <v>#N/A</v>
      </c>
      <c r="AZ1602" s="47" t="e">
        <f t="shared" si="744"/>
        <v>#N/A</v>
      </c>
      <c r="BA1602" s="50" t="e">
        <f>VLOOKUP(Audit!H367,$V$3:$AE$12,8,FALSE)&amp; Audit!U367 &amp; IF(Audit!H367=10,Audit!V367,"")</f>
        <v>#N/A</v>
      </c>
      <c r="BB1602" s="50" t="e">
        <f>VLOOKUP(Audit!H367,$V$13:$AE$22,8,FALSE) &amp; IF(Audit!H367=10,Audit!W367,"")</f>
        <v>#N/A</v>
      </c>
      <c r="BC1602" s="47" t="e">
        <f t="shared" si="745"/>
        <v>#N/A</v>
      </c>
      <c r="BD1602" s="50" t="e">
        <f>VLOOKUP(Audit!I367,$V$3:$AE$12,9,FALSE)&amp; IF(Audit!I367=10,Audit!V367,"")</f>
        <v>#N/A</v>
      </c>
      <c r="BE1602" s="50" t="e">
        <f>VLOOKUP(Audit!I367,$V$13:$AE$22,9,FALSE) &amp; IF(Audit!I367=10,Audit!W367,"") &amp; IF(Audit!I367&lt;&gt;1,U1602,"")</f>
        <v>#N/A</v>
      </c>
      <c r="BF1602" s="47" t="e">
        <f t="shared" si="746"/>
        <v>#N/A</v>
      </c>
      <c r="BG1602" s="50" t="e">
        <f>VLOOKUP(Audit!J367,$V$3:$AE$12,10,FALSE) &amp; Audit!S367 &amp; IF(Audit!J367=10,Audit!V367,"")</f>
        <v>#N/A</v>
      </c>
      <c r="BH1602" s="50" t="e">
        <f>VLOOKUP(Audit!J367,$V$13:$AE$22,10,FALSE) &amp; IF(Audit!J367=10,Audit!W367,"") &amp; IF(Audit!J367&lt;&gt;1,U1602,"")</f>
        <v>#N/A</v>
      </c>
      <c r="BI1602" s="47" t="e">
        <f t="shared" si="747"/>
        <v>#N/A</v>
      </c>
      <c r="BJ1602" s="48" t="str">
        <f t="shared" si="748"/>
        <v/>
      </c>
      <c r="BK1602" s="48" t="str">
        <f t="shared" si="749"/>
        <v/>
      </c>
      <c r="BL1602" s="48" t="str">
        <f t="shared" si="750"/>
        <v/>
      </c>
      <c r="BM1602" s="48" t="str">
        <f t="shared" si="751"/>
        <v/>
      </c>
      <c r="BN1602" s="48" t="str">
        <f t="shared" si="752"/>
        <v/>
      </c>
      <c r="BO1602" s="48" t="str">
        <f t="shared" si="753"/>
        <v/>
      </c>
      <c r="BP1602" s="48" t="str">
        <f t="shared" si="754"/>
        <v/>
      </c>
      <c r="BQ1602" s="48" t="str">
        <f t="shared" si="755"/>
        <v/>
      </c>
      <c r="BR1602" s="48" t="str">
        <f t="shared" si="756"/>
        <v/>
      </c>
      <c r="BS1602" s="48" t="str">
        <f t="shared" si="757"/>
        <v/>
      </c>
      <c r="BT1602" s="48" t="str">
        <f t="shared" si="758"/>
        <v/>
      </c>
      <c r="BU1602" s="48" t="str">
        <f t="shared" si="759"/>
        <v/>
      </c>
    </row>
    <row r="1603" spans="1:73">
      <c r="A1603" s="10">
        <f>Audit!A368</f>
        <v>0</v>
      </c>
      <c r="B1603" s="10" t="e">
        <f t="shared" si="730"/>
        <v>#N/A</v>
      </c>
      <c r="C1603" s="17" t="e">
        <f>VLOOKUP(Audit!B368,$V$3:$AE$12,2,FALSE) &amp; VLOOKUP(Audit!B368,$V$13:$AE$22,2,FALSE)&amp; IF(Audit!B368=10,Audit!V368&amp;Audit!W368,"")</f>
        <v>#N/A</v>
      </c>
      <c r="D1603" s="17" t="e">
        <f>VLOOKUP(Audit!C368,$V$3:$AE$12,3,FALSE) &amp; VLOOKUP(Audit!C368,$V$13:$AE$22,3,FALSE) &amp;IF(Audit!C368=10,Audit!V368&amp;Audit!W368,"")</f>
        <v>#N/A</v>
      </c>
      <c r="E1603" s="17" t="e">
        <f>VLOOKUP(Audit!D368,$V$3:$AE$12,4,FALSE)&amp; Audit!T368 &amp; VLOOKUP(Audit!D368,$V$13:$AE$22,4,FALSE)&amp; IF(Audit!D368=10,Audit!V368&amp;Audit!W368,"")</f>
        <v>#N/A</v>
      </c>
      <c r="F1603" s="17" t="e">
        <f>VLOOKUP(Audit!E368,$V$3:$AE$12,5,FALSE) &amp; VLOOKUP(Audit!E368,$V$13:$AE$22,5,FALSE)&amp; IF(Audit!E368=10,Audit!V368&amp;Audit!W368,"")</f>
        <v>#N/A</v>
      </c>
      <c r="G1603" s="17" t="e">
        <f>VLOOKUP(Audit!F368,$V$3:$AE$12,6,FALSE) &amp; VLOOKUP(Audit!F368,$V$13:$AE$22,6,FALSE)&amp; IF(Audit!F368=10,Audit!V368&amp;Audit!W368,"")</f>
        <v>#N/A</v>
      </c>
      <c r="H1603" s="17" t="e">
        <f>VLOOKUP(Audit!G368,$V$3:$AE$12,7,FALSE) &amp; VLOOKUP(Audit!G368,$V$13:$AE$22,7,FALSE)&amp;IF(Audit!G368=10,Audit!V368&amp;Audit!W368,"")</f>
        <v>#N/A</v>
      </c>
      <c r="I1603" s="17" t="e">
        <f>VLOOKUP(Audit!H368,$V$3:$AE$12,8,FALSE) &amp; Audit!U368 &amp; VLOOKUP(Audit!H368,$V$13:$AE$22,8,FALSE)&amp;IF(Audit!H368=10,Audit!V368&amp;Audit!W368,"")</f>
        <v>#N/A</v>
      </c>
      <c r="J1603" s="17" t="e">
        <f>VLOOKUP(Audit!I368,$V$3:$AE$12,9,FALSE) &amp; VLOOKUP(Audit!I368,$V$13:$AE$22,9,FALSE) &amp; IF(Audit!I368=10,Audit!V368&amp;Audit!W368,"") &amp; IF(Audit!I368&lt;&gt;1,U1603,"")</f>
        <v>#N/A</v>
      </c>
      <c r="K1603" s="17" t="e">
        <f>VLOOKUP(Audit!J368,$V$3:$AE$12,10,FALSE) &amp; Audit!S368 &amp; VLOOKUP(Audit!J368,$V$13:$AE$22,10,FALSE) &amp; IF(Audit!J368=10,Audit!V368&amp;Audit!W368,"") &amp; IF(Audit!J368&lt;&gt;1,U1603,"")</f>
        <v>#N/A</v>
      </c>
      <c r="L1603" s="10">
        <f>Audit!K368</f>
        <v>0</v>
      </c>
      <c r="M1603" s="10" t="e">
        <f t="shared" si="731"/>
        <v>#N/A</v>
      </c>
      <c r="N1603" s="10" t="e">
        <f t="shared" si="732"/>
        <v>#N/A</v>
      </c>
      <c r="O1603" s="10" t="e">
        <f t="shared" si="733"/>
        <v>#N/A</v>
      </c>
      <c r="P1603" s="10" t="e">
        <f t="shared" si="734"/>
        <v>#N/A</v>
      </c>
      <c r="Q1603" s="10" t="e">
        <f t="shared" si="735"/>
        <v>#N/A</v>
      </c>
      <c r="R1603" s="10" t="e">
        <f t="shared" si="736"/>
        <v>#N/A</v>
      </c>
      <c r="S1603" s="10" t="e">
        <f t="shared" si="737"/>
        <v>#N/A</v>
      </c>
      <c r="T1603" s="10" t="e">
        <f t="shared" si="738"/>
        <v>#N/A</v>
      </c>
      <c r="U1603" s="17" t="str">
        <f>IF(Audit!M368="","",VLOOKUP(Audit!M368,$W$26:$X$35,2,FALSE)) &amp; Audit!N368 &amp; IF(Audit!O368="","",IF(Audit!N368&lt;=1.4,VLOOKUP(Audit!O368,$W$38:X1648,2,FALSE),VLOOKUP(Audit!O368,$W$51:$X$61,2,FALSE))) &amp; IF(Audit!P368="","",VLOOKUP(Audit!P368,$Y$26:$Z$35,2,FALSE) &amp; Audit!Q368 &amp; IF(Audit!O368="","",IF(Audit!Q368&lt;=1.4,VLOOKUP(Audit!R368,$Y$38:$Z$48,2,FALSE),VLOOKUP(Audit!R368,$Y$51:$Z$61,2,FALSE))))</f>
        <v/>
      </c>
      <c r="V1603" s="21"/>
      <c r="AH1603" s="49">
        <f>Audit!A368</f>
        <v>0</v>
      </c>
      <c r="AI1603" s="50" t="e">
        <f>VLOOKUP(Audit!B368,$V$3:$AE$12,2,FALSE)&amp; IF(Audit!B368=10,Audit!V368,"")</f>
        <v>#N/A</v>
      </c>
      <c r="AJ1603" s="50" t="e">
        <f>VLOOKUP(Audit!B368,$V$13:$AE$22,2,FALSE)&amp; IF(Audit!B368=10,Audit!W368,"")</f>
        <v>#N/A</v>
      </c>
      <c r="AK1603" s="47" t="e">
        <f t="shared" si="739"/>
        <v>#N/A</v>
      </c>
      <c r="AL1603" s="50" t="e">
        <f>VLOOKUP(Audit!C368,$V$3:$AE$12,3,FALSE)&amp; IF(Audit!C368=10,Audit!V368,"")</f>
        <v>#N/A</v>
      </c>
      <c r="AM1603" s="50" t="e">
        <f>VLOOKUP(Audit!C368,$V$13:$AE$22,3,FALSE)&amp; IF(Audit!C368=10,Audit!W368,"")</f>
        <v>#N/A</v>
      </c>
      <c r="AN1603" s="47" t="e">
        <f t="shared" si="740"/>
        <v>#N/A</v>
      </c>
      <c r="AO1603" s="50" t="e">
        <f>VLOOKUP(Audit!D368,$V$3:$AE$12,4,FALSE) &amp;  Audit!T368 &amp; IF(Audit!D368=10,Audit!V368,"")</f>
        <v>#N/A</v>
      </c>
      <c r="AP1603" s="50" t="e">
        <f>VLOOKUP(Audit!D368,$V$13:$AE$22,4,FALSE)&amp; IF(Audit!D368=10,Audit!W368,"")</f>
        <v>#N/A</v>
      </c>
      <c r="AQ1603" s="47" t="e">
        <f t="shared" si="741"/>
        <v>#N/A</v>
      </c>
      <c r="AR1603" s="50" t="e">
        <f>VLOOKUP(Audit!E368,$V$3:$AE$12,5,FALSE)&amp; IF(Audit!E368=10,Audit!V368,"")</f>
        <v>#N/A</v>
      </c>
      <c r="AS1603" s="50" t="e">
        <f>VLOOKUP(Audit!E368,$V$13:$AE$22,5,FALSE)&amp; IF(Audit!E368=10,Audit!W368,"")</f>
        <v>#N/A</v>
      </c>
      <c r="AT1603" s="47" t="e">
        <f t="shared" si="742"/>
        <v>#N/A</v>
      </c>
      <c r="AU1603" s="50" t="e">
        <f>VLOOKUP(Audit!F368,$V$3:$AE$12,6,FALSE)&amp; IF(Audit!F368=10,Audit!V368,"")</f>
        <v>#N/A</v>
      </c>
      <c r="AV1603" s="50" t="e">
        <f>VLOOKUP(Audit!F368,$V$13:$AE$22,6,FALSE)&amp; IF(Audit!F368=10,Audit!W368,"")</f>
        <v>#N/A</v>
      </c>
      <c r="AW1603" s="47" t="e">
        <f t="shared" si="743"/>
        <v>#N/A</v>
      </c>
      <c r="AX1603" s="50" t="e">
        <f>VLOOKUP(Audit!G368,$V$3:$AE$12,7,FALSE)&amp; IF(Audit!G368=10,Audit!V368,"")</f>
        <v>#N/A</v>
      </c>
      <c r="AY1603" s="50" t="e">
        <f>VLOOKUP(Audit!G368,$V$13:$AE$22,7,FALSE) &amp; IF(Audit!G368=10,Audit!W368,"")</f>
        <v>#N/A</v>
      </c>
      <c r="AZ1603" s="47" t="e">
        <f t="shared" si="744"/>
        <v>#N/A</v>
      </c>
      <c r="BA1603" s="50" t="e">
        <f>VLOOKUP(Audit!H368,$V$3:$AE$12,8,FALSE)&amp; Audit!U368 &amp; IF(Audit!H368=10,Audit!V368,"")</f>
        <v>#N/A</v>
      </c>
      <c r="BB1603" s="50" t="e">
        <f>VLOOKUP(Audit!H368,$V$13:$AE$22,8,FALSE) &amp; IF(Audit!H368=10,Audit!W368,"")</f>
        <v>#N/A</v>
      </c>
      <c r="BC1603" s="47" t="e">
        <f t="shared" si="745"/>
        <v>#N/A</v>
      </c>
      <c r="BD1603" s="50" t="e">
        <f>VLOOKUP(Audit!I368,$V$3:$AE$12,9,FALSE)&amp; IF(Audit!I368=10,Audit!V368,"")</f>
        <v>#N/A</v>
      </c>
      <c r="BE1603" s="50" t="e">
        <f>VLOOKUP(Audit!I368,$V$13:$AE$22,9,FALSE) &amp; IF(Audit!I368=10,Audit!W368,"") &amp; IF(Audit!I368&lt;&gt;1,U1603,"")</f>
        <v>#N/A</v>
      </c>
      <c r="BF1603" s="47" t="e">
        <f t="shared" si="746"/>
        <v>#N/A</v>
      </c>
      <c r="BG1603" s="50" t="e">
        <f>VLOOKUP(Audit!J368,$V$3:$AE$12,10,FALSE) &amp; Audit!S368 &amp; IF(Audit!J368=10,Audit!V368,"")</f>
        <v>#N/A</v>
      </c>
      <c r="BH1603" s="50" t="e">
        <f>VLOOKUP(Audit!J368,$V$13:$AE$22,10,FALSE) &amp; IF(Audit!J368=10,Audit!W368,"") &amp; IF(Audit!J368&lt;&gt;1,U1603,"")</f>
        <v>#N/A</v>
      </c>
      <c r="BI1603" s="47" t="e">
        <f t="shared" si="747"/>
        <v>#N/A</v>
      </c>
      <c r="BJ1603" s="48" t="str">
        <f t="shared" si="748"/>
        <v/>
      </c>
      <c r="BK1603" s="48" t="str">
        <f t="shared" si="749"/>
        <v/>
      </c>
      <c r="BL1603" s="48" t="str">
        <f t="shared" si="750"/>
        <v/>
      </c>
      <c r="BM1603" s="48" t="str">
        <f t="shared" si="751"/>
        <v/>
      </c>
      <c r="BN1603" s="48" t="str">
        <f t="shared" si="752"/>
        <v/>
      </c>
      <c r="BO1603" s="48" t="str">
        <f t="shared" si="753"/>
        <v/>
      </c>
      <c r="BP1603" s="48" t="str">
        <f t="shared" si="754"/>
        <v/>
      </c>
      <c r="BQ1603" s="48" t="str">
        <f t="shared" si="755"/>
        <v/>
      </c>
      <c r="BR1603" s="48" t="str">
        <f t="shared" si="756"/>
        <v/>
      </c>
      <c r="BS1603" s="48" t="str">
        <f t="shared" si="757"/>
        <v/>
      </c>
      <c r="BT1603" s="48" t="str">
        <f t="shared" si="758"/>
        <v/>
      </c>
      <c r="BU1603" s="48" t="str">
        <f t="shared" si="759"/>
        <v/>
      </c>
    </row>
    <row r="1604" spans="1:73">
      <c r="A1604" s="10">
        <f>Audit!A369</f>
        <v>0</v>
      </c>
      <c r="B1604" s="10" t="e">
        <f t="shared" ref="B1604:B1667" si="760">CONCATENATE(C1604&amp;M1604&amp;D1604&amp;N1604&amp;E1604&amp;O1604&amp;F1604&amp;P1604&amp;G1604&amp;Q1604&amp;H1604&amp;R1604&amp;I1604&amp;S1604&amp;J1604&amp;T1604&amp;K1604)</f>
        <v>#N/A</v>
      </c>
      <c r="C1604" s="17" t="e">
        <f>VLOOKUP(Audit!B369,$V$3:$AE$12,2,FALSE) &amp; VLOOKUP(Audit!B369,$V$13:$AE$22,2,FALSE)&amp; IF(Audit!B369=10,Audit!V369&amp;Audit!W369,"")</f>
        <v>#N/A</v>
      </c>
      <c r="D1604" s="17" t="e">
        <f>VLOOKUP(Audit!C369,$V$3:$AE$12,3,FALSE) &amp; VLOOKUP(Audit!C369,$V$13:$AE$22,3,FALSE) &amp;IF(Audit!C369=10,Audit!V369&amp;Audit!W369,"")</f>
        <v>#N/A</v>
      </c>
      <c r="E1604" s="17" t="e">
        <f>VLOOKUP(Audit!D369,$V$3:$AE$12,4,FALSE)&amp; Audit!T369 &amp; VLOOKUP(Audit!D369,$V$13:$AE$22,4,FALSE)&amp; IF(Audit!D369=10,Audit!V369&amp;Audit!W369,"")</f>
        <v>#N/A</v>
      </c>
      <c r="F1604" s="17" t="e">
        <f>VLOOKUP(Audit!E369,$V$3:$AE$12,5,FALSE) &amp; VLOOKUP(Audit!E369,$V$13:$AE$22,5,FALSE)&amp; IF(Audit!E369=10,Audit!V369&amp;Audit!W369,"")</f>
        <v>#N/A</v>
      </c>
      <c r="G1604" s="17" t="e">
        <f>VLOOKUP(Audit!F369,$V$3:$AE$12,6,FALSE) &amp; VLOOKUP(Audit!F369,$V$13:$AE$22,6,FALSE)&amp; IF(Audit!F369=10,Audit!V369&amp;Audit!W369,"")</f>
        <v>#N/A</v>
      </c>
      <c r="H1604" s="17" t="e">
        <f>VLOOKUP(Audit!G369,$V$3:$AE$12,7,FALSE) &amp; VLOOKUP(Audit!G369,$V$13:$AE$22,7,FALSE)&amp;IF(Audit!G369=10,Audit!V369&amp;Audit!W369,"")</f>
        <v>#N/A</v>
      </c>
      <c r="I1604" s="17" t="e">
        <f>VLOOKUP(Audit!H369,$V$3:$AE$12,8,FALSE) &amp; Audit!U369 &amp; VLOOKUP(Audit!H369,$V$13:$AE$22,8,FALSE)&amp;IF(Audit!H369=10,Audit!V369&amp;Audit!W369,"")</f>
        <v>#N/A</v>
      </c>
      <c r="J1604" s="17" t="e">
        <f>VLOOKUP(Audit!I369,$V$3:$AE$12,9,FALSE) &amp; VLOOKUP(Audit!I369,$V$13:$AE$22,9,FALSE) &amp; IF(Audit!I369=10,Audit!V369&amp;Audit!W369,"") &amp; IF(Audit!I369&lt;&gt;1,U1604,"")</f>
        <v>#N/A</v>
      </c>
      <c r="K1604" s="17" t="e">
        <f>VLOOKUP(Audit!J369,$V$3:$AE$12,10,FALSE) &amp; Audit!S369 &amp; VLOOKUP(Audit!J369,$V$13:$AE$22,10,FALSE) &amp; IF(Audit!J369=10,Audit!V369&amp;Audit!W369,"") &amp; IF(Audit!J369&lt;&gt;1,U1604,"")</f>
        <v>#N/A</v>
      </c>
      <c r="L1604" s="10">
        <f>Audit!K369</f>
        <v>0</v>
      </c>
      <c r="M1604" s="10" t="e">
        <f t="shared" ref="M1604:M1667" si="761">IF(C1604="","",IF(D1604&lt;&gt;"",$W$23,IF(E1604&lt;&gt;"",$W$23,IF(F1604&lt;&gt;"",$W$23,IF(G1604&lt;&gt;"",$W$23,IF(H1604&lt;&gt;"",$W$23,IF(I1604&lt;&gt;"",$W$23,IF(J1604&lt;&gt;"",$W$23,IF(K1604&lt;&gt;"",$W$23,"")))))))))</f>
        <v>#N/A</v>
      </c>
      <c r="N1604" s="10" t="e">
        <f t="shared" ref="N1604:N1667" si="762">IF(D1604="","",IF(E1604&lt;&gt;"",$W$23,IF(F1604&lt;&gt;"",$W$23,IF(G1604&lt;&gt;"",$W$23,IF(H1604&lt;&gt;"",$W$23,IF(I1604&lt;&gt;"",$W$23,IF(J1604&lt;&gt;"",$W$23,IF(K1604&lt;&gt;"",$W$23,""))))))))</f>
        <v>#N/A</v>
      </c>
      <c r="O1604" s="10" t="e">
        <f t="shared" ref="O1604:O1667" si="763">IF(E1604="","",IF(F1604&lt;&gt;"",$W$23,IF(G1604&lt;&gt;"",$W$23,IF(H1604&lt;&gt;"",$W$23,IF(I1604&lt;&gt;"",$W$23,IF(J1604&lt;&gt;"",$W$23,IF(K1604&lt;&gt;"",$W$23,"")))))))</f>
        <v>#N/A</v>
      </c>
      <c r="P1604" s="10" t="e">
        <f t="shared" ref="P1604:P1667" si="764">IF(F1604="","",IF(G1604&lt;&gt;"",$W$23,IF(H1604&lt;&gt;"",$W$23,IF(I1604&lt;&gt;"",$W$23,IF(J1604&lt;&gt;"",$W$23,IF(K1604&lt;&gt;"",$W$23,""))))))</f>
        <v>#N/A</v>
      </c>
      <c r="Q1604" s="10" t="e">
        <f t="shared" ref="Q1604:Q1667" si="765">IF(G1604="","",IF(H1604&lt;&gt;"",$W$23,IF(I1604&lt;&gt;"",$W$23,IF(J1604&lt;&gt;"",$W$23,IF(K1604&lt;&gt;"",$W$23,"")))))</f>
        <v>#N/A</v>
      </c>
      <c r="R1604" s="10" t="e">
        <f t="shared" ref="R1604:R1667" si="766">IF(H1604="","",IF(I1604&lt;&gt;"",$W$23,IF(J1604&lt;&gt;"",$W$23,IF(K1604&lt;&gt;"",$W$23,""))))</f>
        <v>#N/A</v>
      </c>
      <c r="S1604" s="10" t="e">
        <f t="shared" ref="S1604:S1667" si="767">IF(I1604="","",IF(J1604&lt;&gt;"",$W$23,IF(K1604&lt;&gt;"",$W$23,"")))</f>
        <v>#N/A</v>
      </c>
      <c r="T1604" s="10" t="e">
        <f t="shared" ref="T1604:T1667" si="768">IF(J1604="","",IF(K1604&lt;&gt;"",$W$23,""))</f>
        <v>#N/A</v>
      </c>
      <c r="U1604" s="17" t="str">
        <f>IF(Audit!M369="","",VLOOKUP(Audit!M369,$W$26:$X$35,2,FALSE)) &amp; Audit!N369 &amp; IF(Audit!O369="","",IF(Audit!N369&lt;=1.4,VLOOKUP(Audit!O369,$W$38:X1649,2,FALSE),VLOOKUP(Audit!O369,$W$51:$X$61,2,FALSE))) &amp; IF(Audit!P369="","",VLOOKUP(Audit!P369,$Y$26:$Z$35,2,FALSE) &amp; Audit!Q369 &amp; IF(Audit!O369="","",IF(Audit!Q369&lt;=1.4,VLOOKUP(Audit!R369,$Y$38:$Z$48,2,FALSE),VLOOKUP(Audit!R369,$Y$51:$Z$61,2,FALSE))))</f>
        <v/>
      </c>
      <c r="V1604" s="21"/>
      <c r="AH1604" s="49">
        <f>Audit!A369</f>
        <v>0</v>
      </c>
      <c r="AI1604" s="50" t="e">
        <f>VLOOKUP(Audit!B369,$V$3:$AE$12,2,FALSE)&amp; IF(Audit!B369=10,Audit!V369,"")</f>
        <v>#N/A</v>
      </c>
      <c r="AJ1604" s="50" t="e">
        <f>VLOOKUP(Audit!B369,$V$13:$AE$22,2,FALSE)&amp; IF(Audit!B369=10,Audit!W369,"")</f>
        <v>#N/A</v>
      </c>
      <c r="AK1604" s="47" t="e">
        <f t="shared" ref="AK1604:AK1667" si="769">IF(AI1604="","",COUNTIF(AI1604," •*"))</f>
        <v>#N/A</v>
      </c>
      <c r="AL1604" s="50" t="e">
        <f>VLOOKUP(Audit!C369,$V$3:$AE$12,3,FALSE)&amp; IF(Audit!C369=10,Audit!V369,"")</f>
        <v>#N/A</v>
      </c>
      <c r="AM1604" s="50" t="e">
        <f>VLOOKUP(Audit!C369,$V$13:$AE$22,3,FALSE)&amp; IF(Audit!C369=10,Audit!W369,"")</f>
        <v>#N/A</v>
      </c>
      <c r="AN1604" s="47" t="e">
        <f t="shared" ref="AN1604:AN1667" si="770">IF(AL1604="","",COUNTIF(AL1604," •*") + COUNTIF(AI1604," •*"))</f>
        <v>#N/A</v>
      </c>
      <c r="AO1604" s="50" t="e">
        <f>VLOOKUP(Audit!D369,$V$3:$AE$12,4,FALSE) &amp;  Audit!T369 &amp; IF(Audit!D369=10,Audit!V369,"")</f>
        <v>#N/A</v>
      </c>
      <c r="AP1604" s="50" t="e">
        <f>VLOOKUP(Audit!D369,$V$13:$AE$22,4,FALSE)&amp; IF(Audit!D369=10,Audit!W369,"")</f>
        <v>#N/A</v>
      </c>
      <c r="AQ1604" s="47" t="e">
        <f t="shared" ref="AQ1604:AQ1667" si="771">IF(AO1604="","",COUNTIF(AI1604," •*")+COUNTIF(AL1604," •*")+COUNTIF(AO1604," •*"))</f>
        <v>#N/A</v>
      </c>
      <c r="AR1604" s="50" t="e">
        <f>VLOOKUP(Audit!E369,$V$3:$AE$12,5,FALSE)&amp; IF(Audit!E369=10,Audit!V369,"")</f>
        <v>#N/A</v>
      </c>
      <c r="AS1604" s="50" t="e">
        <f>VLOOKUP(Audit!E369,$V$13:$AE$22,5,FALSE)&amp; IF(Audit!E369=10,Audit!W369,"")</f>
        <v>#N/A</v>
      </c>
      <c r="AT1604" s="47" t="e">
        <f t="shared" ref="AT1604:AT1667" si="772">IF(AR1604="","",COUNTIF(AI1604," •*")+COUNTIF(AL1604," •*")+COUNTIF(AO1604," •*")+COUNTIF(AR1604," •*"))</f>
        <v>#N/A</v>
      </c>
      <c r="AU1604" s="50" t="e">
        <f>VLOOKUP(Audit!F369,$V$3:$AE$12,6,FALSE)&amp; IF(Audit!F369=10,Audit!V369,"")</f>
        <v>#N/A</v>
      </c>
      <c r="AV1604" s="50" t="e">
        <f>VLOOKUP(Audit!F369,$V$13:$AE$22,6,FALSE)&amp; IF(Audit!F369=10,Audit!W369,"")</f>
        <v>#N/A</v>
      </c>
      <c r="AW1604" s="47" t="e">
        <f t="shared" ref="AW1604:AW1667" si="773">IF(AU1604="","",COUNTIF(AI1604," •*")+COUNTIF(AL1604," •*")+COUNTIF(AO1604," •*")+COUNTIF(AR1604," •*")+COUNTIF(AU1604," •*"))</f>
        <v>#N/A</v>
      </c>
      <c r="AX1604" s="50" t="e">
        <f>VLOOKUP(Audit!G369,$V$3:$AE$12,7,FALSE)&amp; IF(Audit!G369=10,Audit!V369,"")</f>
        <v>#N/A</v>
      </c>
      <c r="AY1604" s="50" t="e">
        <f>VLOOKUP(Audit!G369,$V$13:$AE$22,7,FALSE) &amp; IF(Audit!G369=10,Audit!W369,"")</f>
        <v>#N/A</v>
      </c>
      <c r="AZ1604" s="47" t="e">
        <f t="shared" ref="AZ1604:AZ1667" si="774">IF(AX1604="","",COUNTIF(AI1604," •*")+COUNTIF(AL1604," •*")+COUNTIF(AO1604," •*")+COUNTIF(AR1604," •*")+COUNTIF(AU1604," •*")+COUNTIF(AX1604," •*"))</f>
        <v>#N/A</v>
      </c>
      <c r="BA1604" s="50" t="e">
        <f>VLOOKUP(Audit!H369,$V$3:$AE$12,8,FALSE)&amp; Audit!U369 &amp; IF(Audit!H369=10,Audit!V369,"")</f>
        <v>#N/A</v>
      </c>
      <c r="BB1604" s="50" t="e">
        <f>VLOOKUP(Audit!H369,$V$13:$AE$22,8,FALSE) &amp; IF(Audit!H369=10,Audit!W369,"")</f>
        <v>#N/A</v>
      </c>
      <c r="BC1604" s="47" t="e">
        <f t="shared" ref="BC1604:BC1667" si="775">IF(BA1604="","",COUNTIF(AI1604," •*")+COUNTIF(AL1604," •*")+COUNTIF(AO1604," •*")+COUNTIF(AR1604," •*")+COUNTIF(AU1604," •*")+COUNTIF(AX1604," •*")+COUNTIF(BA1604," •*"))</f>
        <v>#N/A</v>
      </c>
      <c r="BD1604" s="50" t="e">
        <f>VLOOKUP(Audit!I369,$V$3:$AE$12,9,FALSE)&amp; IF(Audit!I369=10,Audit!V369,"")</f>
        <v>#N/A</v>
      </c>
      <c r="BE1604" s="50" t="e">
        <f>VLOOKUP(Audit!I369,$V$13:$AE$22,9,FALSE) &amp; IF(Audit!I369=10,Audit!W369,"") &amp; IF(Audit!I369&lt;&gt;1,U1604,"")</f>
        <v>#N/A</v>
      </c>
      <c r="BF1604" s="47" t="e">
        <f t="shared" ref="BF1604:BF1667" si="776">IF(BD1604="","",COUNTIF(AI1604," •*")+COUNTIF(AL1604," •*")+COUNTIF(AO1604," •*")+COUNTIF(AR1604," •*")+COUNTIF(AU1604," •*")+COUNTIF(AX1604," •*")+COUNTIF(BA1604," •*")+COUNTIF(BD1604," •*"))</f>
        <v>#N/A</v>
      </c>
      <c r="BG1604" s="50" t="e">
        <f>VLOOKUP(Audit!J369,$V$3:$AE$12,10,FALSE) &amp; Audit!S369 &amp; IF(Audit!J369=10,Audit!V369,"")</f>
        <v>#N/A</v>
      </c>
      <c r="BH1604" s="50" t="e">
        <f>VLOOKUP(Audit!J369,$V$13:$AE$22,10,FALSE) &amp; IF(Audit!J369=10,Audit!W369,"") &amp; IF(Audit!J369&lt;&gt;1,U1604,"")</f>
        <v>#N/A</v>
      </c>
      <c r="BI1604" s="47" t="e">
        <f t="shared" ref="BI1604:BI1667" si="777">IF(BG1604="","",COUNTIF(AI1604," •*")+COUNTIF(AL1604," •*")+COUNTIF(AO1604," •*")+COUNTIF(AR1604," •*")+COUNTIF(AU1604," •*")+COUNTIF(AX1604," •*")+COUNTIF(BA1604," •*")+COUNTIF(BD1604," •*")+COUNTIF(BG1604," •*"))</f>
        <v>#N/A</v>
      </c>
      <c r="BJ1604" s="48" t="str">
        <f t="shared" ref="BJ1604:BJ1667" si="778">IFERROR(INDEX(AI1604:BH1604,MATCH(1,AK1604:BI1604,0)),"")</f>
        <v/>
      </c>
      <c r="BK1604" s="48" t="str">
        <f t="shared" ref="BK1604:BK1667" si="779">IFERROR(INDEX(AJ1604:BH1604,MATCH(1,AK1604:BI1604,0)),"")</f>
        <v/>
      </c>
      <c r="BL1604" s="48" t="str">
        <f t="shared" ref="BL1604:BL1667" si="780">IFERROR(INDEX(AI1604:BH1604,MATCH(2,AK1604:BI1604,0)),"")</f>
        <v/>
      </c>
      <c r="BM1604" s="48" t="str">
        <f t="shared" ref="BM1604:BM1667" si="781">IFERROR(INDEX(AJ1604:BH1604,MATCH(2,AK1604:BI1604,0)),"")</f>
        <v/>
      </c>
      <c r="BN1604" s="48" t="str">
        <f t="shared" ref="BN1604:BN1667" si="782">IFERROR(INDEX(AI1604:BH1604,MATCH(3,AK1604:BI1604,0)),"")</f>
        <v/>
      </c>
      <c r="BO1604" s="48" t="str">
        <f t="shared" ref="BO1604:BO1667" si="783">IFERROR(INDEX(AJ1604:BH1604,MATCH(3,AK1604:BI1604,0)),"")</f>
        <v/>
      </c>
      <c r="BP1604" s="48" t="str">
        <f t="shared" ref="BP1604:BP1667" si="784">IFERROR(INDEX(AI1604:BH1604,MATCH(4,AK1604:BI1604,0)),"")</f>
        <v/>
      </c>
      <c r="BQ1604" s="48" t="str">
        <f t="shared" ref="BQ1604:BQ1667" si="785">IFERROR(INDEX(AJ1604:BH1604,MATCH(4,AK1604:BI1604,0)),"")</f>
        <v/>
      </c>
      <c r="BR1604" s="48" t="str">
        <f t="shared" ref="BR1604:BR1667" si="786">IFERROR(INDEX(AI1604:BH1604,MATCH(5,AK1604:BI1604,0)),"")</f>
        <v/>
      </c>
      <c r="BS1604" s="48" t="str">
        <f t="shared" ref="BS1604:BS1667" si="787">IFERROR(INDEX(AJ1604:BH1604,MATCH(5,AK1604:BI1604,0)),"")</f>
        <v/>
      </c>
      <c r="BT1604" s="48" t="str">
        <f t="shared" ref="BT1604:BT1667" si="788">IFERROR(INDEX(AI1604:BH1604,MATCH(6,AK1604:BI1604,0)),"")</f>
        <v/>
      </c>
      <c r="BU1604" s="48" t="str">
        <f t="shared" ref="BU1604:BU1667" si="789">IFERROR(INDEX(AJ1604:BH1604,MATCH(6,AK1604:BI1604,0)),"")</f>
        <v/>
      </c>
    </row>
    <row r="1605" spans="1:73">
      <c r="A1605" s="10">
        <f>Audit!A370</f>
        <v>0</v>
      </c>
      <c r="B1605" s="10" t="e">
        <f t="shared" si="760"/>
        <v>#N/A</v>
      </c>
      <c r="C1605" s="17" t="e">
        <f>VLOOKUP(Audit!B370,$V$3:$AE$12,2,FALSE) &amp; VLOOKUP(Audit!B370,$V$13:$AE$22,2,FALSE)&amp; IF(Audit!B370=10,Audit!V370&amp;Audit!W370,"")</f>
        <v>#N/A</v>
      </c>
      <c r="D1605" s="17" t="e">
        <f>VLOOKUP(Audit!C370,$V$3:$AE$12,3,FALSE) &amp; VLOOKUP(Audit!C370,$V$13:$AE$22,3,FALSE) &amp;IF(Audit!C370=10,Audit!V370&amp;Audit!W370,"")</f>
        <v>#N/A</v>
      </c>
      <c r="E1605" s="17" t="e">
        <f>VLOOKUP(Audit!D370,$V$3:$AE$12,4,FALSE)&amp; Audit!T370 &amp; VLOOKUP(Audit!D370,$V$13:$AE$22,4,FALSE)&amp; IF(Audit!D370=10,Audit!V370&amp;Audit!W370,"")</f>
        <v>#N/A</v>
      </c>
      <c r="F1605" s="17" t="e">
        <f>VLOOKUP(Audit!E370,$V$3:$AE$12,5,FALSE) &amp; VLOOKUP(Audit!E370,$V$13:$AE$22,5,FALSE)&amp; IF(Audit!E370=10,Audit!V370&amp;Audit!W370,"")</f>
        <v>#N/A</v>
      </c>
      <c r="G1605" s="17" t="e">
        <f>VLOOKUP(Audit!F370,$V$3:$AE$12,6,FALSE) &amp; VLOOKUP(Audit!F370,$V$13:$AE$22,6,FALSE)&amp; IF(Audit!F370=10,Audit!V370&amp;Audit!W370,"")</f>
        <v>#N/A</v>
      </c>
      <c r="H1605" s="17" t="e">
        <f>VLOOKUP(Audit!G370,$V$3:$AE$12,7,FALSE) &amp; VLOOKUP(Audit!G370,$V$13:$AE$22,7,FALSE)&amp;IF(Audit!G370=10,Audit!V370&amp;Audit!W370,"")</f>
        <v>#N/A</v>
      </c>
      <c r="I1605" s="17" t="e">
        <f>VLOOKUP(Audit!H370,$V$3:$AE$12,8,FALSE) &amp; Audit!U370 &amp; VLOOKUP(Audit!H370,$V$13:$AE$22,8,FALSE)&amp;IF(Audit!H370=10,Audit!V370&amp;Audit!W370,"")</f>
        <v>#N/A</v>
      </c>
      <c r="J1605" s="17" t="e">
        <f>VLOOKUP(Audit!I370,$V$3:$AE$12,9,FALSE) &amp; VLOOKUP(Audit!I370,$V$13:$AE$22,9,FALSE) &amp; IF(Audit!I370=10,Audit!V370&amp;Audit!W370,"") &amp; IF(Audit!I370&lt;&gt;1,U1605,"")</f>
        <v>#N/A</v>
      </c>
      <c r="K1605" s="17" t="e">
        <f>VLOOKUP(Audit!J370,$V$3:$AE$12,10,FALSE) &amp; Audit!S370 &amp; VLOOKUP(Audit!J370,$V$13:$AE$22,10,FALSE) &amp; IF(Audit!J370=10,Audit!V370&amp;Audit!W370,"") &amp; IF(Audit!J370&lt;&gt;1,U1605,"")</f>
        <v>#N/A</v>
      </c>
      <c r="L1605" s="10">
        <f>Audit!K370</f>
        <v>0</v>
      </c>
      <c r="M1605" s="10" t="e">
        <f t="shared" si="761"/>
        <v>#N/A</v>
      </c>
      <c r="N1605" s="10" t="e">
        <f t="shared" si="762"/>
        <v>#N/A</v>
      </c>
      <c r="O1605" s="10" t="e">
        <f t="shared" si="763"/>
        <v>#N/A</v>
      </c>
      <c r="P1605" s="10" t="e">
        <f t="shared" si="764"/>
        <v>#N/A</v>
      </c>
      <c r="Q1605" s="10" t="e">
        <f t="shared" si="765"/>
        <v>#N/A</v>
      </c>
      <c r="R1605" s="10" t="e">
        <f t="shared" si="766"/>
        <v>#N/A</v>
      </c>
      <c r="S1605" s="10" t="e">
        <f t="shared" si="767"/>
        <v>#N/A</v>
      </c>
      <c r="T1605" s="10" t="e">
        <f t="shared" si="768"/>
        <v>#N/A</v>
      </c>
      <c r="U1605" s="17" t="str">
        <f>IF(Audit!M370="","",VLOOKUP(Audit!M370,$W$26:$X$35,2,FALSE)) &amp; Audit!N370 &amp; IF(Audit!O370="","",IF(Audit!N370&lt;=1.4,VLOOKUP(Audit!O370,$W$38:X1650,2,FALSE),VLOOKUP(Audit!O370,$W$51:$X$61,2,FALSE))) &amp; IF(Audit!P370="","",VLOOKUP(Audit!P370,$Y$26:$Z$35,2,FALSE) &amp; Audit!Q370 &amp; IF(Audit!O370="","",IF(Audit!Q370&lt;=1.4,VLOOKUP(Audit!R370,$Y$38:$Z$48,2,FALSE),VLOOKUP(Audit!R370,$Y$51:$Z$61,2,FALSE))))</f>
        <v/>
      </c>
      <c r="V1605" s="21"/>
      <c r="AH1605" s="49">
        <f>Audit!A370</f>
        <v>0</v>
      </c>
      <c r="AI1605" s="50" t="e">
        <f>VLOOKUP(Audit!B370,$V$3:$AE$12,2,FALSE)&amp; IF(Audit!B370=10,Audit!V370,"")</f>
        <v>#N/A</v>
      </c>
      <c r="AJ1605" s="50" t="e">
        <f>VLOOKUP(Audit!B370,$V$13:$AE$22,2,FALSE)&amp; IF(Audit!B370=10,Audit!W370,"")</f>
        <v>#N/A</v>
      </c>
      <c r="AK1605" s="47" t="e">
        <f t="shared" si="769"/>
        <v>#N/A</v>
      </c>
      <c r="AL1605" s="50" t="e">
        <f>VLOOKUP(Audit!C370,$V$3:$AE$12,3,FALSE)&amp; IF(Audit!C370=10,Audit!V370,"")</f>
        <v>#N/A</v>
      </c>
      <c r="AM1605" s="50" t="e">
        <f>VLOOKUP(Audit!C370,$V$13:$AE$22,3,FALSE)&amp; IF(Audit!C370=10,Audit!W370,"")</f>
        <v>#N/A</v>
      </c>
      <c r="AN1605" s="47" t="e">
        <f t="shared" si="770"/>
        <v>#N/A</v>
      </c>
      <c r="AO1605" s="50" t="e">
        <f>VLOOKUP(Audit!D370,$V$3:$AE$12,4,FALSE) &amp;  Audit!T370 &amp; IF(Audit!D370=10,Audit!V370,"")</f>
        <v>#N/A</v>
      </c>
      <c r="AP1605" s="50" t="e">
        <f>VLOOKUP(Audit!D370,$V$13:$AE$22,4,FALSE)&amp; IF(Audit!D370=10,Audit!W370,"")</f>
        <v>#N/A</v>
      </c>
      <c r="AQ1605" s="47" t="e">
        <f t="shared" si="771"/>
        <v>#N/A</v>
      </c>
      <c r="AR1605" s="50" t="e">
        <f>VLOOKUP(Audit!E370,$V$3:$AE$12,5,FALSE)&amp; IF(Audit!E370=10,Audit!V370,"")</f>
        <v>#N/A</v>
      </c>
      <c r="AS1605" s="50" t="e">
        <f>VLOOKUP(Audit!E370,$V$13:$AE$22,5,FALSE)&amp; IF(Audit!E370=10,Audit!W370,"")</f>
        <v>#N/A</v>
      </c>
      <c r="AT1605" s="47" t="e">
        <f t="shared" si="772"/>
        <v>#N/A</v>
      </c>
      <c r="AU1605" s="50" t="e">
        <f>VLOOKUP(Audit!F370,$V$3:$AE$12,6,FALSE)&amp; IF(Audit!F370=10,Audit!V370,"")</f>
        <v>#N/A</v>
      </c>
      <c r="AV1605" s="50" t="e">
        <f>VLOOKUP(Audit!F370,$V$13:$AE$22,6,FALSE)&amp; IF(Audit!F370=10,Audit!W370,"")</f>
        <v>#N/A</v>
      </c>
      <c r="AW1605" s="47" t="e">
        <f t="shared" si="773"/>
        <v>#N/A</v>
      </c>
      <c r="AX1605" s="50" t="e">
        <f>VLOOKUP(Audit!G370,$V$3:$AE$12,7,FALSE)&amp; IF(Audit!G370=10,Audit!V370,"")</f>
        <v>#N/A</v>
      </c>
      <c r="AY1605" s="50" t="e">
        <f>VLOOKUP(Audit!G370,$V$13:$AE$22,7,FALSE) &amp; IF(Audit!G370=10,Audit!W370,"")</f>
        <v>#N/A</v>
      </c>
      <c r="AZ1605" s="47" t="e">
        <f t="shared" si="774"/>
        <v>#N/A</v>
      </c>
      <c r="BA1605" s="50" t="e">
        <f>VLOOKUP(Audit!H370,$V$3:$AE$12,8,FALSE)&amp; Audit!U370 &amp; IF(Audit!H370=10,Audit!V370,"")</f>
        <v>#N/A</v>
      </c>
      <c r="BB1605" s="50" t="e">
        <f>VLOOKUP(Audit!H370,$V$13:$AE$22,8,FALSE) &amp; IF(Audit!H370=10,Audit!W370,"")</f>
        <v>#N/A</v>
      </c>
      <c r="BC1605" s="47" t="e">
        <f t="shared" si="775"/>
        <v>#N/A</v>
      </c>
      <c r="BD1605" s="50" t="e">
        <f>VLOOKUP(Audit!I370,$V$3:$AE$12,9,FALSE)&amp; IF(Audit!I370=10,Audit!V370,"")</f>
        <v>#N/A</v>
      </c>
      <c r="BE1605" s="50" t="e">
        <f>VLOOKUP(Audit!I370,$V$13:$AE$22,9,FALSE) &amp; IF(Audit!I370=10,Audit!W370,"") &amp; IF(Audit!I370&lt;&gt;1,U1605,"")</f>
        <v>#N/A</v>
      </c>
      <c r="BF1605" s="47" t="e">
        <f t="shared" si="776"/>
        <v>#N/A</v>
      </c>
      <c r="BG1605" s="50" t="e">
        <f>VLOOKUP(Audit!J370,$V$3:$AE$12,10,FALSE) &amp; Audit!S370 &amp; IF(Audit!J370=10,Audit!V370,"")</f>
        <v>#N/A</v>
      </c>
      <c r="BH1605" s="50" t="e">
        <f>VLOOKUP(Audit!J370,$V$13:$AE$22,10,FALSE) &amp; IF(Audit!J370=10,Audit!W370,"") &amp; IF(Audit!J370&lt;&gt;1,U1605,"")</f>
        <v>#N/A</v>
      </c>
      <c r="BI1605" s="47" t="e">
        <f t="shared" si="777"/>
        <v>#N/A</v>
      </c>
      <c r="BJ1605" s="48" t="str">
        <f t="shared" si="778"/>
        <v/>
      </c>
      <c r="BK1605" s="48" t="str">
        <f t="shared" si="779"/>
        <v/>
      </c>
      <c r="BL1605" s="48" t="str">
        <f t="shared" si="780"/>
        <v/>
      </c>
      <c r="BM1605" s="48" t="str">
        <f t="shared" si="781"/>
        <v/>
      </c>
      <c r="BN1605" s="48" t="str">
        <f t="shared" si="782"/>
        <v/>
      </c>
      <c r="BO1605" s="48" t="str">
        <f t="shared" si="783"/>
        <v/>
      </c>
      <c r="BP1605" s="48" t="str">
        <f t="shared" si="784"/>
        <v/>
      </c>
      <c r="BQ1605" s="48" t="str">
        <f t="shared" si="785"/>
        <v/>
      </c>
      <c r="BR1605" s="48" t="str">
        <f t="shared" si="786"/>
        <v/>
      </c>
      <c r="BS1605" s="48" t="str">
        <f t="shared" si="787"/>
        <v/>
      </c>
      <c r="BT1605" s="48" t="str">
        <f t="shared" si="788"/>
        <v/>
      </c>
      <c r="BU1605" s="48" t="str">
        <f t="shared" si="789"/>
        <v/>
      </c>
    </row>
    <row r="1606" spans="1:73">
      <c r="A1606" s="10">
        <f>Audit!A371</f>
        <v>0</v>
      </c>
      <c r="B1606" s="10" t="e">
        <f t="shared" si="760"/>
        <v>#N/A</v>
      </c>
      <c r="C1606" s="17" t="e">
        <f>VLOOKUP(Audit!B371,$V$3:$AE$12,2,FALSE) &amp; VLOOKUP(Audit!B371,$V$13:$AE$22,2,FALSE)&amp; IF(Audit!B371=10,Audit!V371&amp;Audit!W371,"")</f>
        <v>#N/A</v>
      </c>
      <c r="D1606" s="17" t="e">
        <f>VLOOKUP(Audit!C371,$V$3:$AE$12,3,FALSE) &amp; VLOOKUP(Audit!C371,$V$13:$AE$22,3,FALSE) &amp;IF(Audit!C371=10,Audit!V371&amp;Audit!W371,"")</f>
        <v>#N/A</v>
      </c>
      <c r="E1606" s="17" t="e">
        <f>VLOOKUP(Audit!D371,$V$3:$AE$12,4,FALSE)&amp; Audit!T371 &amp; VLOOKUP(Audit!D371,$V$13:$AE$22,4,FALSE)&amp; IF(Audit!D371=10,Audit!V371&amp;Audit!W371,"")</f>
        <v>#N/A</v>
      </c>
      <c r="F1606" s="17" t="e">
        <f>VLOOKUP(Audit!E371,$V$3:$AE$12,5,FALSE) &amp; VLOOKUP(Audit!E371,$V$13:$AE$22,5,FALSE)&amp; IF(Audit!E371=10,Audit!V371&amp;Audit!W371,"")</f>
        <v>#N/A</v>
      </c>
      <c r="G1606" s="17" t="e">
        <f>VLOOKUP(Audit!F371,$V$3:$AE$12,6,FALSE) &amp; VLOOKUP(Audit!F371,$V$13:$AE$22,6,FALSE)&amp; IF(Audit!F371=10,Audit!V371&amp;Audit!W371,"")</f>
        <v>#N/A</v>
      </c>
      <c r="H1606" s="17" t="e">
        <f>VLOOKUP(Audit!G371,$V$3:$AE$12,7,FALSE) &amp; VLOOKUP(Audit!G371,$V$13:$AE$22,7,FALSE)&amp;IF(Audit!G371=10,Audit!V371&amp;Audit!W371,"")</f>
        <v>#N/A</v>
      </c>
      <c r="I1606" s="17" t="e">
        <f>VLOOKUP(Audit!H371,$V$3:$AE$12,8,FALSE) &amp; Audit!U371 &amp; VLOOKUP(Audit!H371,$V$13:$AE$22,8,FALSE)&amp;IF(Audit!H371=10,Audit!V371&amp;Audit!W371,"")</f>
        <v>#N/A</v>
      </c>
      <c r="J1606" s="17" t="e">
        <f>VLOOKUP(Audit!I371,$V$3:$AE$12,9,FALSE) &amp; VLOOKUP(Audit!I371,$V$13:$AE$22,9,FALSE) &amp; IF(Audit!I371=10,Audit!V371&amp;Audit!W371,"") &amp; IF(Audit!I371&lt;&gt;1,U1606,"")</f>
        <v>#N/A</v>
      </c>
      <c r="K1606" s="17" t="e">
        <f>VLOOKUP(Audit!J371,$V$3:$AE$12,10,FALSE) &amp; Audit!S371 &amp; VLOOKUP(Audit!J371,$V$13:$AE$22,10,FALSE) &amp; IF(Audit!J371=10,Audit!V371&amp;Audit!W371,"") &amp; IF(Audit!J371&lt;&gt;1,U1606,"")</f>
        <v>#N/A</v>
      </c>
      <c r="L1606" s="10">
        <f>Audit!K371</f>
        <v>0</v>
      </c>
      <c r="M1606" s="10" t="e">
        <f t="shared" si="761"/>
        <v>#N/A</v>
      </c>
      <c r="N1606" s="10" t="e">
        <f t="shared" si="762"/>
        <v>#N/A</v>
      </c>
      <c r="O1606" s="10" t="e">
        <f t="shared" si="763"/>
        <v>#N/A</v>
      </c>
      <c r="P1606" s="10" t="e">
        <f t="shared" si="764"/>
        <v>#N/A</v>
      </c>
      <c r="Q1606" s="10" t="e">
        <f t="shared" si="765"/>
        <v>#N/A</v>
      </c>
      <c r="R1606" s="10" t="e">
        <f t="shared" si="766"/>
        <v>#N/A</v>
      </c>
      <c r="S1606" s="10" t="e">
        <f t="shared" si="767"/>
        <v>#N/A</v>
      </c>
      <c r="T1606" s="10" t="e">
        <f t="shared" si="768"/>
        <v>#N/A</v>
      </c>
      <c r="U1606" s="17" t="str">
        <f>IF(Audit!M371="","",VLOOKUP(Audit!M371,$W$26:$X$35,2,FALSE)) &amp; Audit!N371 &amp; IF(Audit!O371="","",IF(Audit!N371&lt;=1.4,VLOOKUP(Audit!O371,$W$38:X1651,2,FALSE),VLOOKUP(Audit!O371,$W$51:$X$61,2,FALSE))) &amp; IF(Audit!P371="","",VLOOKUP(Audit!P371,$Y$26:$Z$35,2,FALSE) &amp; Audit!Q371 &amp; IF(Audit!O371="","",IF(Audit!Q371&lt;=1.4,VLOOKUP(Audit!R371,$Y$38:$Z$48,2,FALSE),VLOOKUP(Audit!R371,$Y$51:$Z$61,2,FALSE))))</f>
        <v/>
      </c>
      <c r="V1606" s="21"/>
      <c r="AH1606" s="49">
        <f>Audit!A371</f>
        <v>0</v>
      </c>
      <c r="AI1606" s="50" t="e">
        <f>VLOOKUP(Audit!B371,$V$3:$AE$12,2,FALSE)&amp; IF(Audit!B371=10,Audit!V371,"")</f>
        <v>#N/A</v>
      </c>
      <c r="AJ1606" s="50" t="e">
        <f>VLOOKUP(Audit!B371,$V$13:$AE$22,2,FALSE)&amp; IF(Audit!B371=10,Audit!W371,"")</f>
        <v>#N/A</v>
      </c>
      <c r="AK1606" s="47" t="e">
        <f t="shared" si="769"/>
        <v>#N/A</v>
      </c>
      <c r="AL1606" s="50" t="e">
        <f>VLOOKUP(Audit!C371,$V$3:$AE$12,3,FALSE)&amp; IF(Audit!C371=10,Audit!V371,"")</f>
        <v>#N/A</v>
      </c>
      <c r="AM1606" s="50" t="e">
        <f>VLOOKUP(Audit!C371,$V$13:$AE$22,3,FALSE)&amp; IF(Audit!C371=10,Audit!W371,"")</f>
        <v>#N/A</v>
      </c>
      <c r="AN1606" s="47" t="e">
        <f t="shared" si="770"/>
        <v>#N/A</v>
      </c>
      <c r="AO1606" s="50" t="e">
        <f>VLOOKUP(Audit!D371,$V$3:$AE$12,4,FALSE) &amp;  Audit!T371 &amp; IF(Audit!D371=10,Audit!V371,"")</f>
        <v>#N/A</v>
      </c>
      <c r="AP1606" s="50" t="e">
        <f>VLOOKUP(Audit!D371,$V$13:$AE$22,4,FALSE)&amp; IF(Audit!D371=10,Audit!W371,"")</f>
        <v>#N/A</v>
      </c>
      <c r="AQ1606" s="47" t="e">
        <f t="shared" si="771"/>
        <v>#N/A</v>
      </c>
      <c r="AR1606" s="50" t="e">
        <f>VLOOKUP(Audit!E371,$V$3:$AE$12,5,FALSE)&amp; IF(Audit!E371=10,Audit!V371,"")</f>
        <v>#N/A</v>
      </c>
      <c r="AS1606" s="50" t="e">
        <f>VLOOKUP(Audit!E371,$V$13:$AE$22,5,FALSE)&amp; IF(Audit!E371=10,Audit!W371,"")</f>
        <v>#N/A</v>
      </c>
      <c r="AT1606" s="47" t="e">
        <f t="shared" si="772"/>
        <v>#N/A</v>
      </c>
      <c r="AU1606" s="50" t="e">
        <f>VLOOKUP(Audit!F371,$V$3:$AE$12,6,FALSE)&amp; IF(Audit!F371=10,Audit!V371,"")</f>
        <v>#N/A</v>
      </c>
      <c r="AV1606" s="50" t="e">
        <f>VLOOKUP(Audit!F371,$V$13:$AE$22,6,FALSE)&amp; IF(Audit!F371=10,Audit!W371,"")</f>
        <v>#N/A</v>
      </c>
      <c r="AW1606" s="47" t="e">
        <f t="shared" si="773"/>
        <v>#N/A</v>
      </c>
      <c r="AX1606" s="50" t="e">
        <f>VLOOKUP(Audit!G371,$V$3:$AE$12,7,FALSE)&amp; IF(Audit!G371=10,Audit!V371,"")</f>
        <v>#N/A</v>
      </c>
      <c r="AY1606" s="50" t="e">
        <f>VLOOKUP(Audit!G371,$V$13:$AE$22,7,FALSE) &amp; IF(Audit!G371=10,Audit!W371,"")</f>
        <v>#N/A</v>
      </c>
      <c r="AZ1606" s="47" t="e">
        <f t="shared" si="774"/>
        <v>#N/A</v>
      </c>
      <c r="BA1606" s="50" t="e">
        <f>VLOOKUP(Audit!H371,$V$3:$AE$12,8,FALSE)&amp; Audit!U371 &amp; IF(Audit!H371=10,Audit!V371,"")</f>
        <v>#N/A</v>
      </c>
      <c r="BB1606" s="50" t="e">
        <f>VLOOKUP(Audit!H371,$V$13:$AE$22,8,FALSE) &amp; IF(Audit!H371=10,Audit!W371,"")</f>
        <v>#N/A</v>
      </c>
      <c r="BC1606" s="47" t="e">
        <f t="shared" si="775"/>
        <v>#N/A</v>
      </c>
      <c r="BD1606" s="50" t="e">
        <f>VLOOKUP(Audit!I371,$V$3:$AE$12,9,FALSE)&amp; IF(Audit!I371=10,Audit!V371,"")</f>
        <v>#N/A</v>
      </c>
      <c r="BE1606" s="50" t="e">
        <f>VLOOKUP(Audit!I371,$V$13:$AE$22,9,FALSE) &amp; IF(Audit!I371=10,Audit!W371,"") &amp; IF(Audit!I371&lt;&gt;1,U1606,"")</f>
        <v>#N/A</v>
      </c>
      <c r="BF1606" s="47" t="e">
        <f t="shared" si="776"/>
        <v>#N/A</v>
      </c>
      <c r="BG1606" s="50" t="e">
        <f>VLOOKUP(Audit!J371,$V$3:$AE$12,10,FALSE) &amp; Audit!S371 &amp; IF(Audit!J371=10,Audit!V371,"")</f>
        <v>#N/A</v>
      </c>
      <c r="BH1606" s="50" t="e">
        <f>VLOOKUP(Audit!J371,$V$13:$AE$22,10,FALSE) &amp; IF(Audit!J371=10,Audit!W371,"") &amp; IF(Audit!J371&lt;&gt;1,U1606,"")</f>
        <v>#N/A</v>
      </c>
      <c r="BI1606" s="47" t="e">
        <f t="shared" si="777"/>
        <v>#N/A</v>
      </c>
      <c r="BJ1606" s="48" t="str">
        <f t="shared" si="778"/>
        <v/>
      </c>
      <c r="BK1606" s="48" t="str">
        <f t="shared" si="779"/>
        <v/>
      </c>
      <c r="BL1606" s="48" t="str">
        <f t="shared" si="780"/>
        <v/>
      </c>
      <c r="BM1606" s="48" t="str">
        <f t="shared" si="781"/>
        <v/>
      </c>
      <c r="BN1606" s="48" t="str">
        <f t="shared" si="782"/>
        <v/>
      </c>
      <c r="BO1606" s="48" t="str">
        <f t="shared" si="783"/>
        <v/>
      </c>
      <c r="BP1606" s="48" t="str">
        <f t="shared" si="784"/>
        <v/>
      </c>
      <c r="BQ1606" s="48" t="str">
        <f t="shared" si="785"/>
        <v/>
      </c>
      <c r="BR1606" s="48" t="str">
        <f t="shared" si="786"/>
        <v/>
      </c>
      <c r="BS1606" s="48" t="str">
        <f t="shared" si="787"/>
        <v/>
      </c>
      <c r="BT1606" s="48" t="str">
        <f t="shared" si="788"/>
        <v/>
      </c>
      <c r="BU1606" s="48" t="str">
        <f t="shared" si="789"/>
        <v/>
      </c>
    </row>
    <row r="1607" spans="1:73">
      <c r="A1607" s="10">
        <f>Audit!A372</f>
        <v>0</v>
      </c>
      <c r="B1607" s="10" t="e">
        <f t="shared" si="760"/>
        <v>#N/A</v>
      </c>
      <c r="C1607" s="17" t="e">
        <f>VLOOKUP(Audit!B372,$V$3:$AE$12,2,FALSE) &amp; VLOOKUP(Audit!B372,$V$13:$AE$22,2,FALSE)&amp; IF(Audit!B372=10,Audit!V372&amp;Audit!W372,"")</f>
        <v>#N/A</v>
      </c>
      <c r="D1607" s="17" t="e">
        <f>VLOOKUP(Audit!C372,$V$3:$AE$12,3,FALSE) &amp; VLOOKUP(Audit!C372,$V$13:$AE$22,3,FALSE) &amp;IF(Audit!C372=10,Audit!V372&amp;Audit!W372,"")</f>
        <v>#N/A</v>
      </c>
      <c r="E1607" s="17" t="e">
        <f>VLOOKUP(Audit!D372,$V$3:$AE$12,4,FALSE)&amp; Audit!T372 &amp; VLOOKUP(Audit!D372,$V$13:$AE$22,4,FALSE)&amp; IF(Audit!D372=10,Audit!V372&amp;Audit!W372,"")</f>
        <v>#N/A</v>
      </c>
      <c r="F1607" s="17" t="e">
        <f>VLOOKUP(Audit!E372,$V$3:$AE$12,5,FALSE) &amp; VLOOKUP(Audit!E372,$V$13:$AE$22,5,FALSE)&amp; IF(Audit!E372=10,Audit!V372&amp;Audit!W372,"")</f>
        <v>#N/A</v>
      </c>
      <c r="G1607" s="17" t="e">
        <f>VLOOKUP(Audit!F372,$V$3:$AE$12,6,FALSE) &amp; VLOOKUP(Audit!F372,$V$13:$AE$22,6,FALSE)&amp; IF(Audit!F372=10,Audit!V372&amp;Audit!W372,"")</f>
        <v>#N/A</v>
      </c>
      <c r="H1607" s="17" t="e">
        <f>VLOOKUP(Audit!G372,$V$3:$AE$12,7,FALSE) &amp; VLOOKUP(Audit!G372,$V$13:$AE$22,7,FALSE)&amp;IF(Audit!G372=10,Audit!V372&amp;Audit!W372,"")</f>
        <v>#N/A</v>
      </c>
      <c r="I1607" s="17" t="e">
        <f>VLOOKUP(Audit!H372,$V$3:$AE$12,8,FALSE) &amp; Audit!U372 &amp; VLOOKUP(Audit!H372,$V$13:$AE$22,8,FALSE)&amp;IF(Audit!H372=10,Audit!V372&amp;Audit!W372,"")</f>
        <v>#N/A</v>
      </c>
      <c r="J1607" s="17" t="e">
        <f>VLOOKUP(Audit!I372,$V$3:$AE$12,9,FALSE) &amp; VLOOKUP(Audit!I372,$V$13:$AE$22,9,FALSE) &amp; IF(Audit!I372=10,Audit!V372&amp;Audit!W372,"") &amp; IF(Audit!I372&lt;&gt;1,U1607,"")</f>
        <v>#N/A</v>
      </c>
      <c r="K1607" s="17" t="e">
        <f>VLOOKUP(Audit!J372,$V$3:$AE$12,10,FALSE) &amp; Audit!S372 &amp; VLOOKUP(Audit!J372,$V$13:$AE$22,10,FALSE) &amp; IF(Audit!J372=10,Audit!V372&amp;Audit!W372,"") &amp; IF(Audit!J372&lt;&gt;1,U1607,"")</f>
        <v>#N/A</v>
      </c>
      <c r="L1607" s="10">
        <f>Audit!K372</f>
        <v>0</v>
      </c>
      <c r="M1607" s="10" t="e">
        <f t="shared" si="761"/>
        <v>#N/A</v>
      </c>
      <c r="N1607" s="10" t="e">
        <f t="shared" si="762"/>
        <v>#N/A</v>
      </c>
      <c r="O1607" s="10" t="e">
        <f t="shared" si="763"/>
        <v>#N/A</v>
      </c>
      <c r="P1607" s="10" t="e">
        <f t="shared" si="764"/>
        <v>#N/A</v>
      </c>
      <c r="Q1607" s="10" t="e">
        <f t="shared" si="765"/>
        <v>#N/A</v>
      </c>
      <c r="R1607" s="10" t="e">
        <f t="shared" si="766"/>
        <v>#N/A</v>
      </c>
      <c r="S1607" s="10" t="e">
        <f t="shared" si="767"/>
        <v>#N/A</v>
      </c>
      <c r="T1607" s="10" t="e">
        <f t="shared" si="768"/>
        <v>#N/A</v>
      </c>
      <c r="U1607" s="17" t="str">
        <f>IF(Audit!M372="","",VLOOKUP(Audit!M372,$W$26:$X$35,2,FALSE)) &amp; Audit!N372 &amp; IF(Audit!O372="","",IF(Audit!N372&lt;=1.4,VLOOKUP(Audit!O372,$W$38:X1652,2,FALSE),VLOOKUP(Audit!O372,$W$51:$X$61,2,FALSE))) &amp; IF(Audit!P372="","",VLOOKUP(Audit!P372,$Y$26:$Z$35,2,FALSE) &amp; Audit!Q372 &amp; IF(Audit!O372="","",IF(Audit!Q372&lt;=1.4,VLOOKUP(Audit!R372,$Y$38:$Z$48,2,FALSE),VLOOKUP(Audit!R372,$Y$51:$Z$61,2,FALSE))))</f>
        <v/>
      </c>
      <c r="V1607" s="21"/>
      <c r="AH1607" s="49">
        <f>Audit!A372</f>
        <v>0</v>
      </c>
      <c r="AI1607" s="50" t="e">
        <f>VLOOKUP(Audit!B372,$V$3:$AE$12,2,FALSE)&amp; IF(Audit!B372=10,Audit!V372,"")</f>
        <v>#N/A</v>
      </c>
      <c r="AJ1607" s="50" t="e">
        <f>VLOOKUP(Audit!B372,$V$13:$AE$22,2,FALSE)&amp; IF(Audit!B372=10,Audit!W372,"")</f>
        <v>#N/A</v>
      </c>
      <c r="AK1607" s="47" t="e">
        <f t="shared" si="769"/>
        <v>#N/A</v>
      </c>
      <c r="AL1607" s="50" t="e">
        <f>VLOOKUP(Audit!C372,$V$3:$AE$12,3,FALSE)&amp; IF(Audit!C372=10,Audit!V372,"")</f>
        <v>#N/A</v>
      </c>
      <c r="AM1607" s="50" t="e">
        <f>VLOOKUP(Audit!C372,$V$13:$AE$22,3,FALSE)&amp; IF(Audit!C372=10,Audit!W372,"")</f>
        <v>#N/A</v>
      </c>
      <c r="AN1607" s="47" t="e">
        <f t="shared" si="770"/>
        <v>#N/A</v>
      </c>
      <c r="AO1607" s="50" t="e">
        <f>VLOOKUP(Audit!D372,$V$3:$AE$12,4,FALSE) &amp;  Audit!T372 &amp; IF(Audit!D372=10,Audit!V372,"")</f>
        <v>#N/A</v>
      </c>
      <c r="AP1607" s="50" t="e">
        <f>VLOOKUP(Audit!D372,$V$13:$AE$22,4,FALSE)&amp; IF(Audit!D372=10,Audit!W372,"")</f>
        <v>#N/A</v>
      </c>
      <c r="AQ1607" s="47" t="e">
        <f t="shared" si="771"/>
        <v>#N/A</v>
      </c>
      <c r="AR1607" s="50" t="e">
        <f>VLOOKUP(Audit!E372,$V$3:$AE$12,5,FALSE)&amp; IF(Audit!E372=10,Audit!V372,"")</f>
        <v>#N/A</v>
      </c>
      <c r="AS1607" s="50" t="e">
        <f>VLOOKUP(Audit!E372,$V$13:$AE$22,5,FALSE)&amp; IF(Audit!E372=10,Audit!W372,"")</f>
        <v>#N/A</v>
      </c>
      <c r="AT1607" s="47" t="e">
        <f t="shared" si="772"/>
        <v>#N/A</v>
      </c>
      <c r="AU1607" s="50" t="e">
        <f>VLOOKUP(Audit!F372,$V$3:$AE$12,6,FALSE)&amp; IF(Audit!F372=10,Audit!V372,"")</f>
        <v>#N/A</v>
      </c>
      <c r="AV1607" s="50" t="e">
        <f>VLOOKUP(Audit!F372,$V$13:$AE$22,6,FALSE)&amp; IF(Audit!F372=10,Audit!W372,"")</f>
        <v>#N/A</v>
      </c>
      <c r="AW1607" s="47" t="e">
        <f t="shared" si="773"/>
        <v>#N/A</v>
      </c>
      <c r="AX1607" s="50" t="e">
        <f>VLOOKUP(Audit!G372,$V$3:$AE$12,7,FALSE)&amp; IF(Audit!G372=10,Audit!V372,"")</f>
        <v>#N/A</v>
      </c>
      <c r="AY1607" s="50" t="e">
        <f>VLOOKUP(Audit!G372,$V$13:$AE$22,7,FALSE) &amp; IF(Audit!G372=10,Audit!W372,"")</f>
        <v>#N/A</v>
      </c>
      <c r="AZ1607" s="47" t="e">
        <f t="shared" si="774"/>
        <v>#N/A</v>
      </c>
      <c r="BA1607" s="50" t="e">
        <f>VLOOKUP(Audit!H372,$V$3:$AE$12,8,FALSE)&amp; Audit!U372 &amp; IF(Audit!H372=10,Audit!V372,"")</f>
        <v>#N/A</v>
      </c>
      <c r="BB1607" s="50" t="e">
        <f>VLOOKUP(Audit!H372,$V$13:$AE$22,8,FALSE) &amp; IF(Audit!H372=10,Audit!W372,"")</f>
        <v>#N/A</v>
      </c>
      <c r="BC1607" s="47" t="e">
        <f t="shared" si="775"/>
        <v>#N/A</v>
      </c>
      <c r="BD1607" s="50" t="e">
        <f>VLOOKUP(Audit!I372,$V$3:$AE$12,9,FALSE)&amp; IF(Audit!I372=10,Audit!V372,"")</f>
        <v>#N/A</v>
      </c>
      <c r="BE1607" s="50" t="e">
        <f>VLOOKUP(Audit!I372,$V$13:$AE$22,9,FALSE) &amp; IF(Audit!I372=10,Audit!W372,"") &amp; IF(Audit!I372&lt;&gt;1,U1607,"")</f>
        <v>#N/A</v>
      </c>
      <c r="BF1607" s="47" t="e">
        <f t="shared" si="776"/>
        <v>#N/A</v>
      </c>
      <c r="BG1607" s="50" t="e">
        <f>VLOOKUP(Audit!J372,$V$3:$AE$12,10,FALSE) &amp; Audit!S372 &amp; IF(Audit!J372=10,Audit!V372,"")</f>
        <v>#N/A</v>
      </c>
      <c r="BH1607" s="50" t="e">
        <f>VLOOKUP(Audit!J372,$V$13:$AE$22,10,FALSE) &amp; IF(Audit!J372=10,Audit!W372,"") &amp; IF(Audit!J372&lt;&gt;1,U1607,"")</f>
        <v>#N/A</v>
      </c>
      <c r="BI1607" s="47" t="e">
        <f t="shared" si="777"/>
        <v>#N/A</v>
      </c>
      <c r="BJ1607" s="48" t="str">
        <f t="shared" si="778"/>
        <v/>
      </c>
      <c r="BK1607" s="48" t="str">
        <f t="shared" si="779"/>
        <v/>
      </c>
      <c r="BL1607" s="48" t="str">
        <f t="shared" si="780"/>
        <v/>
      </c>
      <c r="BM1607" s="48" t="str">
        <f t="shared" si="781"/>
        <v/>
      </c>
      <c r="BN1607" s="48" t="str">
        <f t="shared" si="782"/>
        <v/>
      </c>
      <c r="BO1607" s="48" t="str">
        <f t="shared" si="783"/>
        <v/>
      </c>
      <c r="BP1607" s="48" t="str">
        <f t="shared" si="784"/>
        <v/>
      </c>
      <c r="BQ1607" s="48" t="str">
        <f t="shared" si="785"/>
        <v/>
      </c>
      <c r="BR1607" s="48" t="str">
        <f t="shared" si="786"/>
        <v/>
      </c>
      <c r="BS1607" s="48" t="str">
        <f t="shared" si="787"/>
        <v/>
      </c>
      <c r="BT1607" s="48" t="str">
        <f t="shared" si="788"/>
        <v/>
      </c>
      <c r="BU1607" s="48" t="str">
        <f t="shared" si="789"/>
        <v/>
      </c>
    </row>
    <row r="1608" spans="1:73">
      <c r="A1608" s="10">
        <f>Audit!A373</f>
        <v>0</v>
      </c>
      <c r="B1608" s="10" t="e">
        <f t="shared" si="760"/>
        <v>#N/A</v>
      </c>
      <c r="C1608" s="17" t="e">
        <f>VLOOKUP(Audit!B373,$V$3:$AE$12,2,FALSE) &amp; VLOOKUP(Audit!B373,$V$13:$AE$22,2,FALSE)&amp; IF(Audit!B373=10,Audit!V373&amp;Audit!W373,"")</f>
        <v>#N/A</v>
      </c>
      <c r="D1608" s="17" t="e">
        <f>VLOOKUP(Audit!C373,$V$3:$AE$12,3,FALSE) &amp; VLOOKUP(Audit!C373,$V$13:$AE$22,3,FALSE) &amp;IF(Audit!C373=10,Audit!V373&amp;Audit!W373,"")</f>
        <v>#N/A</v>
      </c>
      <c r="E1608" s="17" t="e">
        <f>VLOOKUP(Audit!D373,$V$3:$AE$12,4,FALSE)&amp; Audit!T373 &amp; VLOOKUP(Audit!D373,$V$13:$AE$22,4,FALSE)&amp; IF(Audit!D373=10,Audit!V373&amp;Audit!W373,"")</f>
        <v>#N/A</v>
      </c>
      <c r="F1608" s="17" t="e">
        <f>VLOOKUP(Audit!E373,$V$3:$AE$12,5,FALSE) &amp; VLOOKUP(Audit!E373,$V$13:$AE$22,5,FALSE)&amp; IF(Audit!E373=10,Audit!V373&amp;Audit!W373,"")</f>
        <v>#N/A</v>
      </c>
      <c r="G1608" s="17" t="e">
        <f>VLOOKUP(Audit!F373,$V$3:$AE$12,6,FALSE) &amp; VLOOKUP(Audit!F373,$V$13:$AE$22,6,FALSE)&amp; IF(Audit!F373=10,Audit!V373&amp;Audit!W373,"")</f>
        <v>#N/A</v>
      </c>
      <c r="H1608" s="17" t="e">
        <f>VLOOKUP(Audit!G373,$V$3:$AE$12,7,FALSE) &amp; VLOOKUP(Audit!G373,$V$13:$AE$22,7,FALSE)&amp;IF(Audit!G373=10,Audit!V373&amp;Audit!W373,"")</f>
        <v>#N/A</v>
      </c>
      <c r="I1608" s="17" t="e">
        <f>VLOOKUP(Audit!H373,$V$3:$AE$12,8,FALSE) &amp; Audit!U373 &amp; VLOOKUP(Audit!H373,$V$13:$AE$22,8,FALSE)&amp;IF(Audit!H373=10,Audit!V373&amp;Audit!W373,"")</f>
        <v>#N/A</v>
      </c>
      <c r="J1608" s="17" t="e">
        <f>VLOOKUP(Audit!I373,$V$3:$AE$12,9,FALSE) &amp; VLOOKUP(Audit!I373,$V$13:$AE$22,9,FALSE) &amp; IF(Audit!I373=10,Audit!V373&amp;Audit!W373,"") &amp; IF(Audit!I373&lt;&gt;1,U1608,"")</f>
        <v>#N/A</v>
      </c>
      <c r="K1608" s="17" t="e">
        <f>VLOOKUP(Audit!J373,$V$3:$AE$12,10,FALSE) &amp; Audit!S373 &amp; VLOOKUP(Audit!J373,$V$13:$AE$22,10,FALSE) &amp; IF(Audit!J373=10,Audit!V373&amp;Audit!W373,"") &amp; IF(Audit!J373&lt;&gt;1,U1608,"")</f>
        <v>#N/A</v>
      </c>
      <c r="L1608" s="10">
        <f>Audit!K373</f>
        <v>0</v>
      </c>
      <c r="M1608" s="10" t="e">
        <f t="shared" si="761"/>
        <v>#N/A</v>
      </c>
      <c r="N1608" s="10" t="e">
        <f t="shared" si="762"/>
        <v>#N/A</v>
      </c>
      <c r="O1608" s="10" t="e">
        <f t="shared" si="763"/>
        <v>#N/A</v>
      </c>
      <c r="P1608" s="10" t="e">
        <f t="shared" si="764"/>
        <v>#N/A</v>
      </c>
      <c r="Q1608" s="10" t="e">
        <f t="shared" si="765"/>
        <v>#N/A</v>
      </c>
      <c r="R1608" s="10" t="e">
        <f t="shared" si="766"/>
        <v>#N/A</v>
      </c>
      <c r="S1608" s="10" t="e">
        <f t="shared" si="767"/>
        <v>#N/A</v>
      </c>
      <c r="T1608" s="10" t="e">
        <f t="shared" si="768"/>
        <v>#N/A</v>
      </c>
      <c r="U1608" s="17" t="str">
        <f>IF(Audit!M373="","",VLOOKUP(Audit!M373,$W$26:$X$35,2,FALSE)) &amp; Audit!N373 &amp; IF(Audit!O373="","",IF(Audit!N373&lt;=1.4,VLOOKUP(Audit!O373,$W$38:X1653,2,FALSE),VLOOKUP(Audit!O373,$W$51:$X$61,2,FALSE))) &amp; IF(Audit!P373="","",VLOOKUP(Audit!P373,$Y$26:$Z$35,2,FALSE) &amp; Audit!Q373 &amp; IF(Audit!O373="","",IF(Audit!Q373&lt;=1.4,VLOOKUP(Audit!R373,$Y$38:$Z$48,2,FALSE),VLOOKUP(Audit!R373,$Y$51:$Z$61,2,FALSE))))</f>
        <v/>
      </c>
      <c r="V1608" s="21"/>
      <c r="AH1608" s="49">
        <f>Audit!A373</f>
        <v>0</v>
      </c>
      <c r="AI1608" s="50" t="e">
        <f>VLOOKUP(Audit!B373,$V$3:$AE$12,2,FALSE)&amp; IF(Audit!B373=10,Audit!V373,"")</f>
        <v>#N/A</v>
      </c>
      <c r="AJ1608" s="50" t="e">
        <f>VLOOKUP(Audit!B373,$V$13:$AE$22,2,FALSE)&amp; IF(Audit!B373=10,Audit!W373,"")</f>
        <v>#N/A</v>
      </c>
      <c r="AK1608" s="47" t="e">
        <f t="shared" si="769"/>
        <v>#N/A</v>
      </c>
      <c r="AL1608" s="50" t="e">
        <f>VLOOKUP(Audit!C373,$V$3:$AE$12,3,FALSE)&amp; IF(Audit!C373=10,Audit!V373,"")</f>
        <v>#N/A</v>
      </c>
      <c r="AM1608" s="50" t="e">
        <f>VLOOKUP(Audit!C373,$V$13:$AE$22,3,FALSE)&amp; IF(Audit!C373=10,Audit!W373,"")</f>
        <v>#N/A</v>
      </c>
      <c r="AN1608" s="47" t="e">
        <f t="shared" si="770"/>
        <v>#N/A</v>
      </c>
      <c r="AO1608" s="50" t="e">
        <f>VLOOKUP(Audit!D373,$V$3:$AE$12,4,FALSE) &amp;  Audit!T373 &amp; IF(Audit!D373=10,Audit!V373,"")</f>
        <v>#N/A</v>
      </c>
      <c r="AP1608" s="50" t="e">
        <f>VLOOKUP(Audit!D373,$V$13:$AE$22,4,FALSE)&amp; IF(Audit!D373=10,Audit!W373,"")</f>
        <v>#N/A</v>
      </c>
      <c r="AQ1608" s="47" t="e">
        <f t="shared" si="771"/>
        <v>#N/A</v>
      </c>
      <c r="AR1608" s="50" t="e">
        <f>VLOOKUP(Audit!E373,$V$3:$AE$12,5,FALSE)&amp; IF(Audit!E373=10,Audit!V373,"")</f>
        <v>#N/A</v>
      </c>
      <c r="AS1608" s="50" t="e">
        <f>VLOOKUP(Audit!E373,$V$13:$AE$22,5,FALSE)&amp; IF(Audit!E373=10,Audit!W373,"")</f>
        <v>#N/A</v>
      </c>
      <c r="AT1608" s="47" t="e">
        <f t="shared" si="772"/>
        <v>#N/A</v>
      </c>
      <c r="AU1608" s="50" t="e">
        <f>VLOOKUP(Audit!F373,$V$3:$AE$12,6,FALSE)&amp; IF(Audit!F373=10,Audit!V373,"")</f>
        <v>#N/A</v>
      </c>
      <c r="AV1608" s="50" t="e">
        <f>VLOOKUP(Audit!F373,$V$13:$AE$22,6,FALSE)&amp; IF(Audit!F373=10,Audit!W373,"")</f>
        <v>#N/A</v>
      </c>
      <c r="AW1608" s="47" t="e">
        <f t="shared" si="773"/>
        <v>#N/A</v>
      </c>
      <c r="AX1608" s="50" t="e">
        <f>VLOOKUP(Audit!G373,$V$3:$AE$12,7,FALSE)&amp; IF(Audit!G373=10,Audit!V373,"")</f>
        <v>#N/A</v>
      </c>
      <c r="AY1608" s="50" t="e">
        <f>VLOOKUP(Audit!G373,$V$13:$AE$22,7,FALSE) &amp; IF(Audit!G373=10,Audit!W373,"")</f>
        <v>#N/A</v>
      </c>
      <c r="AZ1608" s="47" t="e">
        <f t="shared" si="774"/>
        <v>#N/A</v>
      </c>
      <c r="BA1608" s="50" t="e">
        <f>VLOOKUP(Audit!H373,$V$3:$AE$12,8,FALSE)&amp; Audit!U373 &amp; IF(Audit!H373=10,Audit!V373,"")</f>
        <v>#N/A</v>
      </c>
      <c r="BB1608" s="50" t="e">
        <f>VLOOKUP(Audit!H373,$V$13:$AE$22,8,FALSE) &amp; IF(Audit!H373=10,Audit!W373,"")</f>
        <v>#N/A</v>
      </c>
      <c r="BC1608" s="47" t="e">
        <f t="shared" si="775"/>
        <v>#N/A</v>
      </c>
      <c r="BD1608" s="50" t="e">
        <f>VLOOKUP(Audit!I373,$V$3:$AE$12,9,FALSE)&amp; IF(Audit!I373=10,Audit!V373,"")</f>
        <v>#N/A</v>
      </c>
      <c r="BE1608" s="50" t="e">
        <f>VLOOKUP(Audit!I373,$V$13:$AE$22,9,FALSE) &amp; IF(Audit!I373=10,Audit!W373,"") &amp; IF(Audit!I373&lt;&gt;1,U1608,"")</f>
        <v>#N/A</v>
      </c>
      <c r="BF1608" s="47" t="e">
        <f t="shared" si="776"/>
        <v>#N/A</v>
      </c>
      <c r="BG1608" s="50" t="e">
        <f>VLOOKUP(Audit!J373,$V$3:$AE$12,10,FALSE) &amp; Audit!S373 &amp; IF(Audit!J373=10,Audit!V373,"")</f>
        <v>#N/A</v>
      </c>
      <c r="BH1608" s="50" t="e">
        <f>VLOOKUP(Audit!J373,$V$13:$AE$22,10,FALSE) &amp; IF(Audit!J373=10,Audit!W373,"") &amp; IF(Audit!J373&lt;&gt;1,U1608,"")</f>
        <v>#N/A</v>
      </c>
      <c r="BI1608" s="47" t="e">
        <f t="shared" si="777"/>
        <v>#N/A</v>
      </c>
      <c r="BJ1608" s="48" t="str">
        <f t="shared" si="778"/>
        <v/>
      </c>
      <c r="BK1608" s="48" t="str">
        <f t="shared" si="779"/>
        <v/>
      </c>
      <c r="BL1608" s="48" t="str">
        <f t="shared" si="780"/>
        <v/>
      </c>
      <c r="BM1608" s="48" t="str">
        <f t="shared" si="781"/>
        <v/>
      </c>
      <c r="BN1608" s="48" t="str">
        <f t="shared" si="782"/>
        <v/>
      </c>
      <c r="BO1608" s="48" t="str">
        <f t="shared" si="783"/>
        <v/>
      </c>
      <c r="BP1608" s="48" t="str">
        <f t="shared" si="784"/>
        <v/>
      </c>
      <c r="BQ1608" s="48" t="str">
        <f t="shared" si="785"/>
        <v/>
      </c>
      <c r="BR1608" s="48" t="str">
        <f t="shared" si="786"/>
        <v/>
      </c>
      <c r="BS1608" s="48" t="str">
        <f t="shared" si="787"/>
        <v/>
      </c>
      <c r="BT1608" s="48" t="str">
        <f t="shared" si="788"/>
        <v/>
      </c>
      <c r="BU1608" s="48" t="str">
        <f t="shared" si="789"/>
        <v/>
      </c>
    </row>
    <row r="1609" spans="1:73">
      <c r="A1609" s="10">
        <f>Audit!A374</f>
        <v>0</v>
      </c>
      <c r="B1609" s="10" t="e">
        <f t="shared" si="760"/>
        <v>#N/A</v>
      </c>
      <c r="C1609" s="17" t="e">
        <f>VLOOKUP(Audit!B374,$V$3:$AE$12,2,FALSE) &amp; VLOOKUP(Audit!B374,$V$13:$AE$22,2,FALSE)&amp; IF(Audit!B374=10,Audit!V374&amp;Audit!W374,"")</f>
        <v>#N/A</v>
      </c>
      <c r="D1609" s="17" t="e">
        <f>VLOOKUP(Audit!C374,$V$3:$AE$12,3,FALSE) &amp; VLOOKUP(Audit!C374,$V$13:$AE$22,3,FALSE) &amp;IF(Audit!C374=10,Audit!V374&amp;Audit!W374,"")</f>
        <v>#N/A</v>
      </c>
      <c r="E1609" s="17" t="e">
        <f>VLOOKUP(Audit!D374,$V$3:$AE$12,4,FALSE)&amp; Audit!T374 &amp; VLOOKUP(Audit!D374,$V$13:$AE$22,4,FALSE)&amp; IF(Audit!D374=10,Audit!V374&amp;Audit!W374,"")</f>
        <v>#N/A</v>
      </c>
      <c r="F1609" s="17" t="e">
        <f>VLOOKUP(Audit!E374,$V$3:$AE$12,5,FALSE) &amp; VLOOKUP(Audit!E374,$V$13:$AE$22,5,FALSE)&amp; IF(Audit!E374=10,Audit!V374&amp;Audit!W374,"")</f>
        <v>#N/A</v>
      </c>
      <c r="G1609" s="17" t="e">
        <f>VLOOKUP(Audit!F374,$V$3:$AE$12,6,FALSE) &amp; VLOOKUP(Audit!F374,$V$13:$AE$22,6,FALSE)&amp; IF(Audit!F374=10,Audit!V374&amp;Audit!W374,"")</f>
        <v>#N/A</v>
      </c>
      <c r="H1609" s="17" t="e">
        <f>VLOOKUP(Audit!G374,$V$3:$AE$12,7,FALSE) &amp; VLOOKUP(Audit!G374,$V$13:$AE$22,7,FALSE)&amp;IF(Audit!G374=10,Audit!V374&amp;Audit!W374,"")</f>
        <v>#N/A</v>
      </c>
      <c r="I1609" s="17" t="e">
        <f>VLOOKUP(Audit!H374,$V$3:$AE$12,8,FALSE) &amp; Audit!U374 &amp; VLOOKUP(Audit!H374,$V$13:$AE$22,8,FALSE)&amp;IF(Audit!H374=10,Audit!V374&amp;Audit!W374,"")</f>
        <v>#N/A</v>
      </c>
      <c r="J1609" s="17" t="e">
        <f>VLOOKUP(Audit!I374,$V$3:$AE$12,9,FALSE) &amp; VLOOKUP(Audit!I374,$V$13:$AE$22,9,FALSE) &amp; IF(Audit!I374=10,Audit!V374&amp;Audit!W374,"") &amp; IF(Audit!I374&lt;&gt;1,U1609,"")</f>
        <v>#N/A</v>
      </c>
      <c r="K1609" s="17" t="e">
        <f>VLOOKUP(Audit!J374,$V$3:$AE$12,10,FALSE) &amp; Audit!S374 &amp; VLOOKUP(Audit!J374,$V$13:$AE$22,10,FALSE) &amp; IF(Audit!J374=10,Audit!V374&amp;Audit!W374,"") &amp; IF(Audit!J374&lt;&gt;1,U1609,"")</f>
        <v>#N/A</v>
      </c>
      <c r="L1609" s="10">
        <f>Audit!K374</f>
        <v>0</v>
      </c>
      <c r="M1609" s="10" t="e">
        <f t="shared" si="761"/>
        <v>#N/A</v>
      </c>
      <c r="N1609" s="10" t="e">
        <f t="shared" si="762"/>
        <v>#N/A</v>
      </c>
      <c r="O1609" s="10" t="e">
        <f t="shared" si="763"/>
        <v>#N/A</v>
      </c>
      <c r="P1609" s="10" t="e">
        <f t="shared" si="764"/>
        <v>#N/A</v>
      </c>
      <c r="Q1609" s="10" t="e">
        <f t="shared" si="765"/>
        <v>#N/A</v>
      </c>
      <c r="R1609" s="10" t="e">
        <f t="shared" si="766"/>
        <v>#N/A</v>
      </c>
      <c r="S1609" s="10" t="e">
        <f t="shared" si="767"/>
        <v>#N/A</v>
      </c>
      <c r="T1609" s="10" t="e">
        <f t="shared" si="768"/>
        <v>#N/A</v>
      </c>
      <c r="U1609" s="17" t="str">
        <f>IF(Audit!M374="","",VLOOKUP(Audit!M374,$W$26:$X$35,2,FALSE)) &amp; Audit!N374 &amp; IF(Audit!O374="","",IF(Audit!N374&lt;=1.4,VLOOKUP(Audit!O374,$W$38:X1654,2,FALSE),VLOOKUP(Audit!O374,$W$51:$X$61,2,FALSE))) &amp; IF(Audit!P374="","",VLOOKUP(Audit!P374,$Y$26:$Z$35,2,FALSE) &amp; Audit!Q374 &amp; IF(Audit!O374="","",IF(Audit!Q374&lt;=1.4,VLOOKUP(Audit!R374,$Y$38:$Z$48,2,FALSE),VLOOKUP(Audit!R374,$Y$51:$Z$61,2,FALSE))))</f>
        <v/>
      </c>
      <c r="V1609" s="21"/>
      <c r="AH1609" s="49">
        <f>Audit!A374</f>
        <v>0</v>
      </c>
      <c r="AI1609" s="50" t="e">
        <f>VLOOKUP(Audit!B374,$V$3:$AE$12,2,FALSE)&amp; IF(Audit!B374=10,Audit!V374,"")</f>
        <v>#N/A</v>
      </c>
      <c r="AJ1609" s="50" t="e">
        <f>VLOOKUP(Audit!B374,$V$13:$AE$22,2,FALSE)&amp; IF(Audit!B374=10,Audit!W374,"")</f>
        <v>#N/A</v>
      </c>
      <c r="AK1609" s="47" t="e">
        <f t="shared" si="769"/>
        <v>#N/A</v>
      </c>
      <c r="AL1609" s="50" t="e">
        <f>VLOOKUP(Audit!C374,$V$3:$AE$12,3,FALSE)&amp; IF(Audit!C374=10,Audit!V374,"")</f>
        <v>#N/A</v>
      </c>
      <c r="AM1609" s="50" t="e">
        <f>VLOOKUP(Audit!C374,$V$13:$AE$22,3,FALSE)&amp; IF(Audit!C374=10,Audit!W374,"")</f>
        <v>#N/A</v>
      </c>
      <c r="AN1609" s="47" t="e">
        <f t="shared" si="770"/>
        <v>#N/A</v>
      </c>
      <c r="AO1609" s="50" t="e">
        <f>VLOOKUP(Audit!D374,$V$3:$AE$12,4,FALSE) &amp;  Audit!T374 &amp; IF(Audit!D374=10,Audit!V374,"")</f>
        <v>#N/A</v>
      </c>
      <c r="AP1609" s="50" t="e">
        <f>VLOOKUP(Audit!D374,$V$13:$AE$22,4,FALSE)&amp; IF(Audit!D374=10,Audit!W374,"")</f>
        <v>#N/A</v>
      </c>
      <c r="AQ1609" s="47" t="e">
        <f t="shared" si="771"/>
        <v>#N/A</v>
      </c>
      <c r="AR1609" s="50" t="e">
        <f>VLOOKUP(Audit!E374,$V$3:$AE$12,5,FALSE)&amp; IF(Audit!E374=10,Audit!V374,"")</f>
        <v>#N/A</v>
      </c>
      <c r="AS1609" s="50" t="e">
        <f>VLOOKUP(Audit!E374,$V$13:$AE$22,5,FALSE)&amp; IF(Audit!E374=10,Audit!W374,"")</f>
        <v>#N/A</v>
      </c>
      <c r="AT1609" s="47" t="e">
        <f t="shared" si="772"/>
        <v>#N/A</v>
      </c>
      <c r="AU1609" s="50" t="e">
        <f>VLOOKUP(Audit!F374,$V$3:$AE$12,6,FALSE)&amp; IF(Audit!F374=10,Audit!V374,"")</f>
        <v>#N/A</v>
      </c>
      <c r="AV1609" s="50" t="e">
        <f>VLOOKUP(Audit!F374,$V$13:$AE$22,6,FALSE)&amp; IF(Audit!F374=10,Audit!W374,"")</f>
        <v>#N/A</v>
      </c>
      <c r="AW1609" s="47" t="e">
        <f t="shared" si="773"/>
        <v>#N/A</v>
      </c>
      <c r="AX1609" s="50" t="e">
        <f>VLOOKUP(Audit!G374,$V$3:$AE$12,7,FALSE)&amp; IF(Audit!G374=10,Audit!V374,"")</f>
        <v>#N/A</v>
      </c>
      <c r="AY1609" s="50" t="e">
        <f>VLOOKUP(Audit!G374,$V$13:$AE$22,7,FALSE) &amp; IF(Audit!G374=10,Audit!W374,"")</f>
        <v>#N/A</v>
      </c>
      <c r="AZ1609" s="47" t="e">
        <f t="shared" si="774"/>
        <v>#N/A</v>
      </c>
      <c r="BA1609" s="50" t="e">
        <f>VLOOKUP(Audit!H374,$V$3:$AE$12,8,FALSE)&amp; Audit!U374 &amp; IF(Audit!H374=10,Audit!V374,"")</f>
        <v>#N/A</v>
      </c>
      <c r="BB1609" s="50" t="e">
        <f>VLOOKUP(Audit!H374,$V$13:$AE$22,8,FALSE) &amp; IF(Audit!H374=10,Audit!W374,"")</f>
        <v>#N/A</v>
      </c>
      <c r="BC1609" s="47" t="e">
        <f t="shared" si="775"/>
        <v>#N/A</v>
      </c>
      <c r="BD1609" s="50" t="e">
        <f>VLOOKUP(Audit!I374,$V$3:$AE$12,9,FALSE)&amp; IF(Audit!I374=10,Audit!V374,"")</f>
        <v>#N/A</v>
      </c>
      <c r="BE1609" s="50" t="e">
        <f>VLOOKUP(Audit!I374,$V$13:$AE$22,9,FALSE) &amp; IF(Audit!I374=10,Audit!W374,"") &amp; IF(Audit!I374&lt;&gt;1,U1609,"")</f>
        <v>#N/A</v>
      </c>
      <c r="BF1609" s="47" t="e">
        <f t="shared" si="776"/>
        <v>#N/A</v>
      </c>
      <c r="BG1609" s="50" t="e">
        <f>VLOOKUP(Audit!J374,$V$3:$AE$12,10,FALSE) &amp; Audit!S374 &amp; IF(Audit!J374=10,Audit!V374,"")</f>
        <v>#N/A</v>
      </c>
      <c r="BH1609" s="50" t="e">
        <f>VLOOKUP(Audit!J374,$V$13:$AE$22,10,FALSE) &amp; IF(Audit!J374=10,Audit!W374,"") &amp; IF(Audit!J374&lt;&gt;1,U1609,"")</f>
        <v>#N/A</v>
      </c>
      <c r="BI1609" s="47" t="e">
        <f t="shared" si="777"/>
        <v>#N/A</v>
      </c>
      <c r="BJ1609" s="48" t="str">
        <f t="shared" si="778"/>
        <v/>
      </c>
      <c r="BK1609" s="48" t="str">
        <f t="shared" si="779"/>
        <v/>
      </c>
      <c r="BL1609" s="48" t="str">
        <f t="shared" si="780"/>
        <v/>
      </c>
      <c r="BM1609" s="48" t="str">
        <f t="shared" si="781"/>
        <v/>
      </c>
      <c r="BN1609" s="48" t="str">
        <f t="shared" si="782"/>
        <v/>
      </c>
      <c r="BO1609" s="48" t="str">
        <f t="shared" si="783"/>
        <v/>
      </c>
      <c r="BP1609" s="48" t="str">
        <f t="shared" si="784"/>
        <v/>
      </c>
      <c r="BQ1609" s="48" t="str">
        <f t="shared" si="785"/>
        <v/>
      </c>
      <c r="BR1609" s="48" t="str">
        <f t="shared" si="786"/>
        <v/>
      </c>
      <c r="BS1609" s="48" t="str">
        <f t="shared" si="787"/>
        <v/>
      </c>
      <c r="BT1609" s="48" t="str">
        <f t="shared" si="788"/>
        <v/>
      </c>
      <c r="BU1609" s="48" t="str">
        <f t="shared" si="789"/>
        <v/>
      </c>
    </row>
    <row r="1610" spans="1:73">
      <c r="A1610" s="10">
        <f>Audit!A375</f>
        <v>0</v>
      </c>
      <c r="B1610" s="10" t="e">
        <f t="shared" si="760"/>
        <v>#N/A</v>
      </c>
      <c r="C1610" s="17" t="e">
        <f>VLOOKUP(Audit!B375,$V$3:$AE$12,2,FALSE) &amp; VLOOKUP(Audit!B375,$V$13:$AE$22,2,FALSE)&amp; IF(Audit!B375=10,Audit!V375&amp;Audit!W375,"")</f>
        <v>#N/A</v>
      </c>
      <c r="D1610" s="17" t="e">
        <f>VLOOKUP(Audit!C375,$V$3:$AE$12,3,FALSE) &amp; VLOOKUP(Audit!C375,$V$13:$AE$22,3,FALSE) &amp;IF(Audit!C375=10,Audit!V375&amp;Audit!W375,"")</f>
        <v>#N/A</v>
      </c>
      <c r="E1610" s="17" t="e">
        <f>VLOOKUP(Audit!D375,$V$3:$AE$12,4,FALSE)&amp; Audit!T375 &amp; VLOOKUP(Audit!D375,$V$13:$AE$22,4,FALSE)&amp; IF(Audit!D375=10,Audit!V375&amp;Audit!W375,"")</f>
        <v>#N/A</v>
      </c>
      <c r="F1610" s="17" t="e">
        <f>VLOOKUP(Audit!E375,$V$3:$AE$12,5,FALSE) &amp; VLOOKUP(Audit!E375,$V$13:$AE$22,5,FALSE)&amp; IF(Audit!E375=10,Audit!V375&amp;Audit!W375,"")</f>
        <v>#N/A</v>
      </c>
      <c r="G1610" s="17" t="e">
        <f>VLOOKUP(Audit!F375,$V$3:$AE$12,6,FALSE) &amp; VLOOKUP(Audit!F375,$V$13:$AE$22,6,FALSE)&amp; IF(Audit!F375=10,Audit!V375&amp;Audit!W375,"")</f>
        <v>#N/A</v>
      </c>
      <c r="H1610" s="17" t="e">
        <f>VLOOKUP(Audit!G375,$V$3:$AE$12,7,FALSE) &amp; VLOOKUP(Audit!G375,$V$13:$AE$22,7,FALSE)&amp;IF(Audit!G375=10,Audit!V375&amp;Audit!W375,"")</f>
        <v>#N/A</v>
      </c>
      <c r="I1610" s="17" t="e">
        <f>VLOOKUP(Audit!H375,$V$3:$AE$12,8,FALSE) &amp; Audit!U375 &amp; VLOOKUP(Audit!H375,$V$13:$AE$22,8,FALSE)&amp;IF(Audit!H375=10,Audit!V375&amp;Audit!W375,"")</f>
        <v>#N/A</v>
      </c>
      <c r="J1610" s="17" t="e">
        <f>VLOOKUP(Audit!I375,$V$3:$AE$12,9,FALSE) &amp; VLOOKUP(Audit!I375,$V$13:$AE$22,9,FALSE) &amp; IF(Audit!I375=10,Audit!V375&amp;Audit!W375,"") &amp; IF(Audit!I375&lt;&gt;1,U1610,"")</f>
        <v>#N/A</v>
      </c>
      <c r="K1610" s="17" t="e">
        <f>VLOOKUP(Audit!J375,$V$3:$AE$12,10,FALSE) &amp; Audit!S375 &amp; VLOOKUP(Audit!J375,$V$13:$AE$22,10,FALSE) &amp; IF(Audit!J375=10,Audit!V375&amp;Audit!W375,"") &amp; IF(Audit!J375&lt;&gt;1,U1610,"")</f>
        <v>#N/A</v>
      </c>
      <c r="L1610" s="10">
        <f>Audit!K375</f>
        <v>0</v>
      </c>
      <c r="M1610" s="10" t="e">
        <f t="shared" si="761"/>
        <v>#N/A</v>
      </c>
      <c r="N1610" s="10" t="e">
        <f t="shared" si="762"/>
        <v>#N/A</v>
      </c>
      <c r="O1610" s="10" t="e">
        <f t="shared" si="763"/>
        <v>#N/A</v>
      </c>
      <c r="P1610" s="10" t="e">
        <f t="shared" si="764"/>
        <v>#N/A</v>
      </c>
      <c r="Q1610" s="10" t="e">
        <f t="shared" si="765"/>
        <v>#N/A</v>
      </c>
      <c r="R1610" s="10" t="e">
        <f t="shared" si="766"/>
        <v>#N/A</v>
      </c>
      <c r="S1610" s="10" t="e">
        <f t="shared" si="767"/>
        <v>#N/A</v>
      </c>
      <c r="T1610" s="10" t="e">
        <f t="shared" si="768"/>
        <v>#N/A</v>
      </c>
      <c r="U1610" s="17" t="str">
        <f>IF(Audit!M375="","",VLOOKUP(Audit!M375,$W$26:$X$35,2,FALSE)) &amp; Audit!N375 &amp; IF(Audit!O375="","",IF(Audit!N375&lt;=1.4,VLOOKUP(Audit!O375,$W$38:X1655,2,FALSE),VLOOKUP(Audit!O375,$W$51:$X$61,2,FALSE))) &amp; IF(Audit!P375="","",VLOOKUP(Audit!P375,$Y$26:$Z$35,2,FALSE) &amp; Audit!Q375 &amp; IF(Audit!O375="","",IF(Audit!Q375&lt;=1.4,VLOOKUP(Audit!R375,$Y$38:$Z$48,2,FALSE),VLOOKUP(Audit!R375,$Y$51:$Z$61,2,FALSE))))</f>
        <v/>
      </c>
      <c r="V1610" s="21"/>
      <c r="AH1610" s="49">
        <f>Audit!A375</f>
        <v>0</v>
      </c>
      <c r="AI1610" s="50" t="e">
        <f>VLOOKUP(Audit!B375,$V$3:$AE$12,2,FALSE)&amp; IF(Audit!B375=10,Audit!V375,"")</f>
        <v>#N/A</v>
      </c>
      <c r="AJ1610" s="50" t="e">
        <f>VLOOKUP(Audit!B375,$V$13:$AE$22,2,FALSE)&amp; IF(Audit!B375=10,Audit!W375,"")</f>
        <v>#N/A</v>
      </c>
      <c r="AK1610" s="47" t="e">
        <f t="shared" si="769"/>
        <v>#N/A</v>
      </c>
      <c r="AL1610" s="50" t="e">
        <f>VLOOKUP(Audit!C375,$V$3:$AE$12,3,FALSE)&amp; IF(Audit!C375=10,Audit!V375,"")</f>
        <v>#N/A</v>
      </c>
      <c r="AM1610" s="50" t="e">
        <f>VLOOKUP(Audit!C375,$V$13:$AE$22,3,FALSE)&amp; IF(Audit!C375=10,Audit!W375,"")</f>
        <v>#N/A</v>
      </c>
      <c r="AN1610" s="47" t="e">
        <f t="shared" si="770"/>
        <v>#N/A</v>
      </c>
      <c r="AO1610" s="50" t="e">
        <f>VLOOKUP(Audit!D375,$V$3:$AE$12,4,FALSE) &amp;  Audit!T375 &amp; IF(Audit!D375=10,Audit!V375,"")</f>
        <v>#N/A</v>
      </c>
      <c r="AP1610" s="50" t="e">
        <f>VLOOKUP(Audit!D375,$V$13:$AE$22,4,FALSE)&amp; IF(Audit!D375=10,Audit!W375,"")</f>
        <v>#N/A</v>
      </c>
      <c r="AQ1610" s="47" t="e">
        <f t="shared" si="771"/>
        <v>#N/A</v>
      </c>
      <c r="AR1610" s="50" t="e">
        <f>VLOOKUP(Audit!E375,$V$3:$AE$12,5,FALSE)&amp; IF(Audit!E375=10,Audit!V375,"")</f>
        <v>#N/A</v>
      </c>
      <c r="AS1610" s="50" t="e">
        <f>VLOOKUP(Audit!E375,$V$13:$AE$22,5,FALSE)&amp; IF(Audit!E375=10,Audit!W375,"")</f>
        <v>#N/A</v>
      </c>
      <c r="AT1610" s="47" t="e">
        <f t="shared" si="772"/>
        <v>#N/A</v>
      </c>
      <c r="AU1610" s="50" t="e">
        <f>VLOOKUP(Audit!F375,$V$3:$AE$12,6,FALSE)&amp; IF(Audit!F375=10,Audit!V375,"")</f>
        <v>#N/A</v>
      </c>
      <c r="AV1610" s="50" t="e">
        <f>VLOOKUP(Audit!F375,$V$13:$AE$22,6,FALSE)&amp; IF(Audit!F375=10,Audit!W375,"")</f>
        <v>#N/A</v>
      </c>
      <c r="AW1610" s="47" t="e">
        <f t="shared" si="773"/>
        <v>#N/A</v>
      </c>
      <c r="AX1610" s="50" t="e">
        <f>VLOOKUP(Audit!G375,$V$3:$AE$12,7,FALSE)&amp; IF(Audit!G375=10,Audit!V375,"")</f>
        <v>#N/A</v>
      </c>
      <c r="AY1610" s="50" t="e">
        <f>VLOOKUP(Audit!G375,$V$13:$AE$22,7,FALSE) &amp; IF(Audit!G375=10,Audit!W375,"")</f>
        <v>#N/A</v>
      </c>
      <c r="AZ1610" s="47" t="e">
        <f t="shared" si="774"/>
        <v>#N/A</v>
      </c>
      <c r="BA1610" s="50" t="e">
        <f>VLOOKUP(Audit!H375,$V$3:$AE$12,8,FALSE)&amp; Audit!U375 &amp; IF(Audit!H375=10,Audit!V375,"")</f>
        <v>#N/A</v>
      </c>
      <c r="BB1610" s="50" t="e">
        <f>VLOOKUP(Audit!H375,$V$13:$AE$22,8,FALSE) &amp; IF(Audit!H375=10,Audit!W375,"")</f>
        <v>#N/A</v>
      </c>
      <c r="BC1610" s="47" t="e">
        <f t="shared" si="775"/>
        <v>#N/A</v>
      </c>
      <c r="BD1610" s="50" t="e">
        <f>VLOOKUP(Audit!I375,$V$3:$AE$12,9,FALSE)&amp; IF(Audit!I375=10,Audit!V375,"")</f>
        <v>#N/A</v>
      </c>
      <c r="BE1610" s="50" t="e">
        <f>VLOOKUP(Audit!I375,$V$13:$AE$22,9,FALSE) &amp; IF(Audit!I375=10,Audit!W375,"") &amp; IF(Audit!I375&lt;&gt;1,U1610,"")</f>
        <v>#N/A</v>
      </c>
      <c r="BF1610" s="47" t="e">
        <f t="shared" si="776"/>
        <v>#N/A</v>
      </c>
      <c r="BG1610" s="50" t="e">
        <f>VLOOKUP(Audit!J375,$V$3:$AE$12,10,FALSE) &amp; Audit!S375 &amp; IF(Audit!J375=10,Audit!V375,"")</f>
        <v>#N/A</v>
      </c>
      <c r="BH1610" s="50" t="e">
        <f>VLOOKUP(Audit!J375,$V$13:$AE$22,10,FALSE) &amp; IF(Audit!J375=10,Audit!W375,"") &amp; IF(Audit!J375&lt;&gt;1,U1610,"")</f>
        <v>#N/A</v>
      </c>
      <c r="BI1610" s="47" t="e">
        <f t="shared" si="777"/>
        <v>#N/A</v>
      </c>
      <c r="BJ1610" s="48" t="str">
        <f t="shared" si="778"/>
        <v/>
      </c>
      <c r="BK1610" s="48" t="str">
        <f t="shared" si="779"/>
        <v/>
      </c>
      <c r="BL1610" s="48" t="str">
        <f t="shared" si="780"/>
        <v/>
      </c>
      <c r="BM1610" s="48" t="str">
        <f t="shared" si="781"/>
        <v/>
      </c>
      <c r="BN1610" s="48" t="str">
        <f t="shared" si="782"/>
        <v/>
      </c>
      <c r="BO1610" s="48" t="str">
        <f t="shared" si="783"/>
        <v/>
      </c>
      <c r="BP1610" s="48" t="str">
        <f t="shared" si="784"/>
        <v/>
      </c>
      <c r="BQ1610" s="48" t="str">
        <f t="shared" si="785"/>
        <v/>
      </c>
      <c r="BR1610" s="48" t="str">
        <f t="shared" si="786"/>
        <v/>
      </c>
      <c r="BS1610" s="48" t="str">
        <f t="shared" si="787"/>
        <v/>
      </c>
      <c r="BT1610" s="48" t="str">
        <f t="shared" si="788"/>
        <v/>
      </c>
      <c r="BU1610" s="48" t="str">
        <f t="shared" si="789"/>
        <v/>
      </c>
    </row>
    <row r="1611" spans="1:73">
      <c r="A1611" s="10">
        <f>Audit!A376</f>
        <v>0</v>
      </c>
      <c r="B1611" s="10" t="e">
        <f t="shared" si="760"/>
        <v>#N/A</v>
      </c>
      <c r="C1611" s="17" t="e">
        <f>VLOOKUP(Audit!B376,$V$3:$AE$12,2,FALSE) &amp; VLOOKUP(Audit!B376,$V$13:$AE$22,2,FALSE)&amp; IF(Audit!B376=10,Audit!V376&amp;Audit!W376,"")</f>
        <v>#N/A</v>
      </c>
      <c r="D1611" s="17" t="e">
        <f>VLOOKUP(Audit!C376,$V$3:$AE$12,3,FALSE) &amp; VLOOKUP(Audit!C376,$V$13:$AE$22,3,FALSE) &amp;IF(Audit!C376=10,Audit!V376&amp;Audit!W376,"")</f>
        <v>#N/A</v>
      </c>
      <c r="E1611" s="17" t="e">
        <f>VLOOKUP(Audit!D376,$V$3:$AE$12,4,FALSE)&amp; Audit!T376 &amp; VLOOKUP(Audit!D376,$V$13:$AE$22,4,FALSE)&amp; IF(Audit!D376=10,Audit!V376&amp;Audit!W376,"")</f>
        <v>#N/A</v>
      </c>
      <c r="F1611" s="17" t="e">
        <f>VLOOKUP(Audit!E376,$V$3:$AE$12,5,FALSE) &amp; VLOOKUP(Audit!E376,$V$13:$AE$22,5,FALSE)&amp; IF(Audit!E376=10,Audit!V376&amp;Audit!W376,"")</f>
        <v>#N/A</v>
      </c>
      <c r="G1611" s="17" t="e">
        <f>VLOOKUP(Audit!F376,$V$3:$AE$12,6,FALSE) &amp; VLOOKUP(Audit!F376,$V$13:$AE$22,6,FALSE)&amp; IF(Audit!F376=10,Audit!V376&amp;Audit!W376,"")</f>
        <v>#N/A</v>
      </c>
      <c r="H1611" s="17" t="e">
        <f>VLOOKUP(Audit!G376,$V$3:$AE$12,7,FALSE) &amp; VLOOKUP(Audit!G376,$V$13:$AE$22,7,FALSE)&amp;IF(Audit!G376=10,Audit!V376&amp;Audit!W376,"")</f>
        <v>#N/A</v>
      </c>
      <c r="I1611" s="17" t="e">
        <f>VLOOKUP(Audit!H376,$V$3:$AE$12,8,FALSE) &amp; Audit!U376 &amp; VLOOKUP(Audit!H376,$V$13:$AE$22,8,FALSE)&amp;IF(Audit!H376=10,Audit!V376&amp;Audit!W376,"")</f>
        <v>#N/A</v>
      </c>
      <c r="J1611" s="17" t="e">
        <f>VLOOKUP(Audit!I376,$V$3:$AE$12,9,FALSE) &amp; VLOOKUP(Audit!I376,$V$13:$AE$22,9,FALSE) &amp; IF(Audit!I376=10,Audit!V376&amp;Audit!W376,"") &amp; IF(Audit!I376&lt;&gt;1,U1611,"")</f>
        <v>#N/A</v>
      </c>
      <c r="K1611" s="17" t="e">
        <f>VLOOKUP(Audit!J376,$V$3:$AE$12,10,FALSE) &amp; Audit!S376 &amp; VLOOKUP(Audit!J376,$V$13:$AE$22,10,FALSE) &amp; IF(Audit!J376=10,Audit!V376&amp;Audit!W376,"") &amp; IF(Audit!J376&lt;&gt;1,U1611,"")</f>
        <v>#N/A</v>
      </c>
      <c r="L1611" s="10">
        <f>Audit!K376</f>
        <v>0</v>
      </c>
      <c r="M1611" s="10" t="e">
        <f t="shared" si="761"/>
        <v>#N/A</v>
      </c>
      <c r="N1611" s="10" t="e">
        <f t="shared" si="762"/>
        <v>#N/A</v>
      </c>
      <c r="O1611" s="10" t="e">
        <f t="shared" si="763"/>
        <v>#N/A</v>
      </c>
      <c r="P1611" s="10" t="e">
        <f t="shared" si="764"/>
        <v>#N/A</v>
      </c>
      <c r="Q1611" s="10" t="e">
        <f t="shared" si="765"/>
        <v>#N/A</v>
      </c>
      <c r="R1611" s="10" t="e">
        <f t="shared" si="766"/>
        <v>#N/A</v>
      </c>
      <c r="S1611" s="10" t="e">
        <f t="shared" si="767"/>
        <v>#N/A</v>
      </c>
      <c r="T1611" s="10" t="e">
        <f t="shared" si="768"/>
        <v>#N/A</v>
      </c>
      <c r="U1611" s="17" t="str">
        <f>IF(Audit!M376="","",VLOOKUP(Audit!M376,$W$26:$X$35,2,FALSE)) &amp; Audit!N376 &amp; IF(Audit!O376="","",IF(Audit!N376&lt;=1.4,VLOOKUP(Audit!O376,$W$38:X1656,2,FALSE),VLOOKUP(Audit!O376,$W$51:$X$61,2,FALSE))) &amp; IF(Audit!P376="","",VLOOKUP(Audit!P376,$Y$26:$Z$35,2,FALSE) &amp; Audit!Q376 &amp; IF(Audit!O376="","",IF(Audit!Q376&lt;=1.4,VLOOKUP(Audit!R376,$Y$38:$Z$48,2,FALSE),VLOOKUP(Audit!R376,$Y$51:$Z$61,2,FALSE))))</f>
        <v/>
      </c>
      <c r="V1611" s="21"/>
      <c r="AH1611" s="49">
        <f>Audit!A376</f>
        <v>0</v>
      </c>
      <c r="AI1611" s="50" t="e">
        <f>VLOOKUP(Audit!B376,$V$3:$AE$12,2,FALSE)&amp; IF(Audit!B376=10,Audit!V376,"")</f>
        <v>#N/A</v>
      </c>
      <c r="AJ1611" s="50" t="e">
        <f>VLOOKUP(Audit!B376,$V$13:$AE$22,2,FALSE)&amp; IF(Audit!B376=10,Audit!W376,"")</f>
        <v>#N/A</v>
      </c>
      <c r="AK1611" s="47" t="e">
        <f t="shared" si="769"/>
        <v>#N/A</v>
      </c>
      <c r="AL1611" s="50" t="e">
        <f>VLOOKUP(Audit!C376,$V$3:$AE$12,3,FALSE)&amp; IF(Audit!C376=10,Audit!V376,"")</f>
        <v>#N/A</v>
      </c>
      <c r="AM1611" s="50" t="e">
        <f>VLOOKUP(Audit!C376,$V$13:$AE$22,3,FALSE)&amp; IF(Audit!C376=10,Audit!W376,"")</f>
        <v>#N/A</v>
      </c>
      <c r="AN1611" s="47" t="e">
        <f t="shared" si="770"/>
        <v>#N/A</v>
      </c>
      <c r="AO1611" s="50" t="e">
        <f>VLOOKUP(Audit!D376,$V$3:$AE$12,4,FALSE) &amp;  Audit!T376 &amp; IF(Audit!D376=10,Audit!V376,"")</f>
        <v>#N/A</v>
      </c>
      <c r="AP1611" s="50" t="e">
        <f>VLOOKUP(Audit!D376,$V$13:$AE$22,4,FALSE)&amp; IF(Audit!D376=10,Audit!W376,"")</f>
        <v>#N/A</v>
      </c>
      <c r="AQ1611" s="47" t="e">
        <f t="shared" si="771"/>
        <v>#N/A</v>
      </c>
      <c r="AR1611" s="50" t="e">
        <f>VLOOKUP(Audit!E376,$V$3:$AE$12,5,FALSE)&amp; IF(Audit!E376=10,Audit!V376,"")</f>
        <v>#N/A</v>
      </c>
      <c r="AS1611" s="50" t="e">
        <f>VLOOKUP(Audit!E376,$V$13:$AE$22,5,FALSE)&amp; IF(Audit!E376=10,Audit!W376,"")</f>
        <v>#N/A</v>
      </c>
      <c r="AT1611" s="47" t="e">
        <f t="shared" si="772"/>
        <v>#N/A</v>
      </c>
      <c r="AU1611" s="50" t="e">
        <f>VLOOKUP(Audit!F376,$V$3:$AE$12,6,FALSE)&amp; IF(Audit!F376=10,Audit!V376,"")</f>
        <v>#N/A</v>
      </c>
      <c r="AV1611" s="50" t="e">
        <f>VLOOKUP(Audit!F376,$V$13:$AE$22,6,FALSE)&amp; IF(Audit!F376=10,Audit!W376,"")</f>
        <v>#N/A</v>
      </c>
      <c r="AW1611" s="47" t="e">
        <f t="shared" si="773"/>
        <v>#N/A</v>
      </c>
      <c r="AX1611" s="50" t="e">
        <f>VLOOKUP(Audit!G376,$V$3:$AE$12,7,FALSE)&amp; IF(Audit!G376=10,Audit!V376,"")</f>
        <v>#N/A</v>
      </c>
      <c r="AY1611" s="50" t="e">
        <f>VLOOKUP(Audit!G376,$V$13:$AE$22,7,FALSE) &amp; IF(Audit!G376=10,Audit!W376,"")</f>
        <v>#N/A</v>
      </c>
      <c r="AZ1611" s="47" t="e">
        <f t="shared" si="774"/>
        <v>#N/A</v>
      </c>
      <c r="BA1611" s="50" t="e">
        <f>VLOOKUP(Audit!H376,$V$3:$AE$12,8,FALSE)&amp; Audit!U376 &amp; IF(Audit!H376=10,Audit!V376,"")</f>
        <v>#N/A</v>
      </c>
      <c r="BB1611" s="50" t="e">
        <f>VLOOKUP(Audit!H376,$V$13:$AE$22,8,FALSE) &amp; IF(Audit!H376=10,Audit!W376,"")</f>
        <v>#N/A</v>
      </c>
      <c r="BC1611" s="47" t="e">
        <f t="shared" si="775"/>
        <v>#N/A</v>
      </c>
      <c r="BD1611" s="50" t="e">
        <f>VLOOKUP(Audit!I376,$V$3:$AE$12,9,FALSE)&amp; IF(Audit!I376=10,Audit!V376,"")</f>
        <v>#N/A</v>
      </c>
      <c r="BE1611" s="50" t="e">
        <f>VLOOKUP(Audit!I376,$V$13:$AE$22,9,FALSE) &amp; IF(Audit!I376=10,Audit!W376,"") &amp; IF(Audit!I376&lt;&gt;1,U1611,"")</f>
        <v>#N/A</v>
      </c>
      <c r="BF1611" s="47" t="e">
        <f t="shared" si="776"/>
        <v>#N/A</v>
      </c>
      <c r="BG1611" s="50" t="e">
        <f>VLOOKUP(Audit!J376,$V$3:$AE$12,10,FALSE) &amp; Audit!S376 &amp; IF(Audit!J376=10,Audit!V376,"")</f>
        <v>#N/A</v>
      </c>
      <c r="BH1611" s="50" t="e">
        <f>VLOOKUP(Audit!J376,$V$13:$AE$22,10,FALSE) &amp; IF(Audit!J376=10,Audit!W376,"") &amp; IF(Audit!J376&lt;&gt;1,U1611,"")</f>
        <v>#N/A</v>
      </c>
      <c r="BI1611" s="47" t="e">
        <f t="shared" si="777"/>
        <v>#N/A</v>
      </c>
      <c r="BJ1611" s="48" t="str">
        <f t="shared" si="778"/>
        <v/>
      </c>
      <c r="BK1611" s="48" t="str">
        <f t="shared" si="779"/>
        <v/>
      </c>
      <c r="BL1611" s="48" t="str">
        <f t="shared" si="780"/>
        <v/>
      </c>
      <c r="BM1611" s="48" t="str">
        <f t="shared" si="781"/>
        <v/>
      </c>
      <c r="BN1611" s="48" t="str">
        <f t="shared" si="782"/>
        <v/>
      </c>
      <c r="BO1611" s="48" t="str">
        <f t="shared" si="783"/>
        <v/>
      </c>
      <c r="BP1611" s="48" t="str">
        <f t="shared" si="784"/>
        <v/>
      </c>
      <c r="BQ1611" s="48" t="str">
        <f t="shared" si="785"/>
        <v/>
      </c>
      <c r="BR1611" s="48" t="str">
        <f t="shared" si="786"/>
        <v/>
      </c>
      <c r="BS1611" s="48" t="str">
        <f t="shared" si="787"/>
        <v/>
      </c>
      <c r="BT1611" s="48" t="str">
        <f t="shared" si="788"/>
        <v/>
      </c>
      <c r="BU1611" s="48" t="str">
        <f t="shared" si="789"/>
        <v/>
      </c>
    </row>
    <row r="1612" spans="1:73">
      <c r="A1612" s="10">
        <f>Audit!A377</f>
        <v>0</v>
      </c>
      <c r="B1612" s="10" t="e">
        <f t="shared" si="760"/>
        <v>#N/A</v>
      </c>
      <c r="C1612" s="17" t="e">
        <f>VLOOKUP(Audit!B377,$V$3:$AE$12,2,FALSE) &amp; VLOOKUP(Audit!B377,$V$13:$AE$22,2,FALSE)&amp; IF(Audit!B377=10,Audit!V377&amp;Audit!W377,"")</f>
        <v>#N/A</v>
      </c>
      <c r="D1612" s="17" t="e">
        <f>VLOOKUP(Audit!C377,$V$3:$AE$12,3,FALSE) &amp; VLOOKUP(Audit!C377,$V$13:$AE$22,3,FALSE) &amp;IF(Audit!C377=10,Audit!V377&amp;Audit!W377,"")</f>
        <v>#N/A</v>
      </c>
      <c r="E1612" s="17" t="e">
        <f>VLOOKUP(Audit!D377,$V$3:$AE$12,4,FALSE)&amp; Audit!T377 &amp; VLOOKUP(Audit!D377,$V$13:$AE$22,4,FALSE)&amp; IF(Audit!D377=10,Audit!V377&amp;Audit!W377,"")</f>
        <v>#N/A</v>
      </c>
      <c r="F1612" s="17" t="e">
        <f>VLOOKUP(Audit!E377,$V$3:$AE$12,5,FALSE) &amp; VLOOKUP(Audit!E377,$V$13:$AE$22,5,FALSE)&amp; IF(Audit!E377=10,Audit!V377&amp;Audit!W377,"")</f>
        <v>#N/A</v>
      </c>
      <c r="G1612" s="17" t="e">
        <f>VLOOKUP(Audit!F377,$V$3:$AE$12,6,FALSE) &amp; VLOOKUP(Audit!F377,$V$13:$AE$22,6,FALSE)&amp; IF(Audit!F377=10,Audit!V377&amp;Audit!W377,"")</f>
        <v>#N/A</v>
      </c>
      <c r="H1612" s="17" t="e">
        <f>VLOOKUP(Audit!G377,$V$3:$AE$12,7,FALSE) &amp; VLOOKUP(Audit!G377,$V$13:$AE$22,7,FALSE)&amp;IF(Audit!G377=10,Audit!V377&amp;Audit!W377,"")</f>
        <v>#N/A</v>
      </c>
      <c r="I1612" s="17" t="e">
        <f>VLOOKUP(Audit!H377,$V$3:$AE$12,8,FALSE) &amp; Audit!U377 &amp; VLOOKUP(Audit!H377,$V$13:$AE$22,8,FALSE)&amp;IF(Audit!H377=10,Audit!V377&amp;Audit!W377,"")</f>
        <v>#N/A</v>
      </c>
      <c r="J1612" s="17" t="e">
        <f>VLOOKUP(Audit!I377,$V$3:$AE$12,9,FALSE) &amp; VLOOKUP(Audit!I377,$V$13:$AE$22,9,FALSE) &amp; IF(Audit!I377=10,Audit!V377&amp;Audit!W377,"") &amp; IF(Audit!I377&lt;&gt;1,U1612,"")</f>
        <v>#N/A</v>
      </c>
      <c r="K1612" s="17" t="e">
        <f>VLOOKUP(Audit!J377,$V$3:$AE$12,10,FALSE) &amp; Audit!S377 &amp; VLOOKUP(Audit!J377,$V$13:$AE$22,10,FALSE) &amp; IF(Audit!J377=10,Audit!V377&amp;Audit!W377,"") &amp; IF(Audit!J377&lt;&gt;1,U1612,"")</f>
        <v>#N/A</v>
      </c>
      <c r="L1612" s="10">
        <f>Audit!K377</f>
        <v>0</v>
      </c>
      <c r="M1612" s="10" t="e">
        <f t="shared" si="761"/>
        <v>#N/A</v>
      </c>
      <c r="N1612" s="10" t="e">
        <f t="shared" si="762"/>
        <v>#N/A</v>
      </c>
      <c r="O1612" s="10" t="e">
        <f t="shared" si="763"/>
        <v>#N/A</v>
      </c>
      <c r="P1612" s="10" t="e">
        <f t="shared" si="764"/>
        <v>#N/A</v>
      </c>
      <c r="Q1612" s="10" t="e">
        <f t="shared" si="765"/>
        <v>#N/A</v>
      </c>
      <c r="R1612" s="10" t="e">
        <f t="shared" si="766"/>
        <v>#N/A</v>
      </c>
      <c r="S1612" s="10" t="e">
        <f t="shared" si="767"/>
        <v>#N/A</v>
      </c>
      <c r="T1612" s="10" t="e">
        <f t="shared" si="768"/>
        <v>#N/A</v>
      </c>
      <c r="U1612" s="17" t="str">
        <f>IF(Audit!M377="","",VLOOKUP(Audit!M377,$W$26:$X$35,2,FALSE)) &amp; Audit!N377 &amp; IF(Audit!O377="","",IF(Audit!N377&lt;=1.4,VLOOKUP(Audit!O377,$W$38:X1657,2,FALSE),VLOOKUP(Audit!O377,$W$51:$X$61,2,FALSE))) &amp; IF(Audit!P377="","",VLOOKUP(Audit!P377,$Y$26:$Z$35,2,FALSE) &amp; Audit!Q377 &amp; IF(Audit!O377="","",IF(Audit!Q377&lt;=1.4,VLOOKUP(Audit!R377,$Y$38:$Z$48,2,FALSE),VLOOKUP(Audit!R377,$Y$51:$Z$61,2,FALSE))))</f>
        <v/>
      </c>
      <c r="V1612" s="21"/>
      <c r="AH1612" s="49">
        <f>Audit!A377</f>
        <v>0</v>
      </c>
      <c r="AI1612" s="50" t="e">
        <f>VLOOKUP(Audit!B377,$V$3:$AE$12,2,FALSE)&amp; IF(Audit!B377=10,Audit!V377,"")</f>
        <v>#N/A</v>
      </c>
      <c r="AJ1612" s="50" t="e">
        <f>VLOOKUP(Audit!B377,$V$13:$AE$22,2,FALSE)&amp; IF(Audit!B377=10,Audit!W377,"")</f>
        <v>#N/A</v>
      </c>
      <c r="AK1612" s="47" t="e">
        <f t="shared" si="769"/>
        <v>#N/A</v>
      </c>
      <c r="AL1612" s="50" t="e">
        <f>VLOOKUP(Audit!C377,$V$3:$AE$12,3,FALSE)&amp; IF(Audit!C377=10,Audit!V377,"")</f>
        <v>#N/A</v>
      </c>
      <c r="AM1612" s="50" t="e">
        <f>VLOOKUP(Audit!C377,$V$13:$AE$22,3,FALSE)&amp; IF(Audit!C377=10,Audit!W377,"")</f>
        <v>#N/A</v>
      </c>
      <c r="AN1612" s="47" t="e">
        <f t="shared" si="770"/>
        <v>#N/A</v>
      </c>
      <c r="AO1612" s="50" t="e">
        <f>VLOOKUP(Audit!D377,$V$3:$AE$12,4,FALSE) &amp;  Audit!T377 &amp; IF(Audit!D377=10,Audit!V377,"")</f>
        <v>#N/A</v>
      </c>
      <c r="AP1612" s="50" t="e">
        <f>VLOOKUP(Audit!D377,$V$13:$AE$22,4,FALSE)&amp; IF(Audit!D377=10,Audit!W377,"")</f>
        <v>#N/A</v>
      </c>
      <c r="AQ1612" s="47" t="e">
        <f t="shared" si="771"/>
        <v>#N/A</v>
      </c>
      <c r="AR1612" s="50" t="e">
        <f>VLOOKUP(Audit!E377,$V$3:$AE$12,5,FALSE)&amp; IF(Audit!E377=10,Audit!V377,"")</f>
        <v>#N/A</v>
      </c>
      <c r="AS1612" s="50" t="e">
        <f>VLOOKUP(Audit!E377,$V$13:$AE$22,5,FALSE)&amp; IF(Audit!E377=10,Audit!W377,"")</f>
        <v>#N/A</v>
      </c>
      <c r="AT1612" s="47" t="e">
        <f t="shared" si="772"/>
        <v>#N/A</v>
      </c>
      <c r="AU1612" s="50" t="e">
        <f>VLOOKUP(Audit!F377,$V$3:$AE$12,6,FALSE)&amp; IF(Audit!F377=10,Audit!V377,"")</f>
        <v>#N/A</v>
      </c>
      <c r="AV1612" s="50" t="e">
        <f>VLOOKUP(Audit!F377,$V$13:$AE$22,6,FALSE)&amp; IF(Audit!F377=10,Audit!W377,"")</f>
        <v>#N/A</v>
      </c>
      <c r="AW1612" s="47" t="e">
        <f t="shared" si="773"/>
        <v>#N/A</v>
      </c>
      <c r="AX1612" s="50" t="e">
        <f>VLOOKUP(Audit!G377,$V$3:$AE$12,7,FALSE)&amp; IF(Audit!G377=10,Audit!V377,"")</f>
        <v>#N/A</v>
      </c>
      <c r="AY1612" s="50" t="e">
        <f>VLOOKUP(Audit!G377,$V$13:$AE$22,7,FALSE) &amp; IF(Audit!G377=10,Audit!W377,"")</f>
        <v>#N/A</v>
      </c>
      <c r="AZ1612" s="47" t="e">
        <f t="shared" si="774"/>
        <v>#N/A</v>
      </c>
      <c r="BA1612" s="50" t="e">
        <f>VLOOKUP(Audit!H377,$V$3:$AE$12,8,FALSE)&amp; Audit!U377 &amp; IF(Audit!H377=10,Audit!V377,"")</f>
        <v>#N/A</v>
      </c>
      <c r="BB1612" s="50" t="e">
        <f>VLOOKUP(Audit!H377,$V$13:$AE$22,8,FALSE) &amp; IF(Audit!H377=10,Audit!W377,"")</f>
        <v>#N/A</v>
      </c>
      <c r="BC1612" s="47" t="e">
        <f t="shared" si="775"/>
        <v>#N/A</v>
      </c>
      <c r="BD1612" s="50" t="e">
        <f>VLOOKUP(Audit!I377,$V$3:$AE$12,9,FALSE)&amp; IF(Audit!I377=10,Audit!V377,"")</f>
        <v>#N/A</v>
      </c>
      <c r="BE1612" s="50" t="e">
        <f>VLOOKUP(Audit!I377,$V$13:$AE$22,9,FALSE) &amp; IF(Audit!I377=10,Audit!W377,"") &amp; IF(Audit!I377&lt;&gt;1,U1612,"")</f>
        <v>#N/A</v>
      </c>
      <c r="BF1612" s="47" t="e">
        <f t="shared" si="776"/>
        <v>#N/A</v>
      </c>
      <c r="BG1612" s="50" t="e">
        <f>VLOOKUP(Audit!J377,$V$3:$AE$12,10,FALSE) &amp; Audit!S377 &amp; IF(Audit!J377=10,Audit!V377,"")</f>
        <v>#N/A</v>
      </c>
      <c r="BH1612" s="50" t="e">
        <f>VLOOKUP(Audit!J377,$V$13:$AE$22,10,FALSE) &amp; IF(Audit!J377=10,Audit!W377,"") &amp; IF(Audit!J377&lt;&gt;1,U1612,"")</f>
        <v>#N/A</v>
      </c>
      <c r="BI1612" s="47" t="e">
        <f t="shared" si="777"/>
        <v>#N/A</v>
      </c>
      <c r="BJ1612" s="48" t="str">
        <f t="shared" si="778"/>
        <v/>
      </c>
      <c r="BK1612" s="48" t="str">
        <f t="shared" si="779"/>
        <v/>
      </c>
      <c r="BL1612" s="48" t="str">
        <f t="shared" si="780"/>
        <v/>
      </c>
      <c r="BM1612" s="48" t="str">
        <f t="shared" si="781"/>
        <v/>
      </c>
      <c r="BN1612" s="48" t="str">
        <f t="shared" si="782"/>
        <v/>
      </c>
      <c r="BO1612" s="48" t="str">
        <f t="shared" si="783"/>
        <v/>
      </c>
      <c r="BP1612" s="48" t="str">
        <f t="shared" si="784"/>
        <v/>
      </c>
      <c r="BQ1612" s="48" t="str">
        <f t="shared" si="785"/>
        <v/>
      </c>
      <c r="BR1612" s="48" t="str">
        <f t="shared" si="786"/>
        <v/>
      </c>
      <c r="BS1612" s="48" t="str">
        <f t="shared" si="787"/>
        <v/>
      </c>
      <c r="BT1612" s="48" t="str">
        <f t="shared" si="788"/>
        <v/>
      </c>
      <c r="BU1612" s="48" t="str">
        <f t="shared" si="789"/>
        <v/>
      </c>
    </row>
    <row r="1613" spans="1:73">
      <c r="A1613" s="10">
        <f>Audit!A378</f>
        <v>0</v>
      </c>
      <c r="B1613" s="10" t="e">
        <f t="shared" si="760"/>
        <v>#N/A</v>
      </c>
      <c r="C1613" s="17" t="e">
        <f>VLOOKUP(Audit!B378,$V$3:$AE$12,2,FALSE) &amp; VLOOKUP(Audit!B378,$V$13:$AE$22,2,FALSE)&amp; IF(Audit!B378=10,Audit!V378&amp;Audit!W378,"")</f>
        <v>#N/A</v>
      </c>
      <c r="D1613" s="17" t="e">
        <f>VLOOKUP(Audit!C378,$V$3:$AE$12,3,FALSE) &amp; VLOOKUP(Audit!C378,$V$13:$AE$22,3,FALSE) &amp;IF(Audit!C378=10,Audit!V378&amp;Audit!W378,"")</f>
        <v>#N/A</v>
      </c>
      <c r="E1613" s="17" t="e">
        <f>VLOOKUP(Audit!D378,$V$3:$AE$12,4,FALSE)&amp; Audit!T378 &amp; VLOOKUP(Audit!D378,$V$13:$AE$22,4,FALSE)&amp; IF(Audit!D378=10,Audit!V378&amp;Audit!W378,"")</f>
        <v>#N/A</v>
      </c>
      <c r="F1613" s="17" t="e">
        <f>VLOOKUP(Audit!E378,$V$3:$AE$12,5,FALSE) &amp; VLOOKUP(Audit!E378,$V$13:$AE$22,5,FALSE)&amp; IF(Audit!E378=10,Audit!V378&amp;Audit!W378,"")</f>
        <v>#N/A</v>
      </c>
      <c r="G1613" s="17" t="e">
        <f>VLOOKUP(Audit!F378,$V$3:$AE$12,6,FALSE) &amp; VLOOKUP(Audit!F378,$V$13:$AE$22,6,FALSE)&amp; IF(Audit!F378=10,Audit!V378&amp;Audit!W378,"")</f>
        <v>#N/A</v>
      </c>
      <c r="H1613" s="17" t="e">
        <f>VLOOKUP(Audit!G378,$V$3:$AE$12,7,FALSE) &amp; VLOOKUP(Audit!G378,$V$13:$AE$22,7,FALSE)&amp;IF(Audit!G378=10,Audit!V378&amp;Audit!W378,"")</f>
        <v>#N/A</v>
      </c>
      <c r="I1613" s="17" t="e">
        <f>VLOOKUP(Audit!H378,$V$3:$AE$12,8,FALSE) &amp; Audit!U378 &amp; VLOOKUP(Audit!H378,$V$13:$AE$22,8,FALSE)&amp;IF(Audit!H378=10,Audit!V378&amp;Audit!W378,"")</f>
        <v>#N/A</v>
      </c>
      <c r="J1613" s="17" t="e">
        <f>VLOOKUP(Audit!I378,$V$3:$AE$12,9,FALSE) &amp; VLOOKUP(Audit!I378,$V$13:$AE$22,9,FALSE) &amp; IF(Audit!I378=10,Audit!V378&amp;Audit!W378,"") &amp; IF(Audit!I378&lt;&gt;1,U1613,"")</f>
        <v>#N/A</v>
      </c>
      <c r="K1613" s="17" t="e">
        <f>VLOOKUP(Audit!J378,$V$3:$AE$12,10,FALSE) &amp; Audit!S378 &amp; VLOOKUP(Audit!J378,$V$13:$AE$22,10,FALSE) &amp; IF(Audit!J378=10,Audit!V378&amp;Audit!W378,"") &amp; IF(Audit!J378&lt;&gt;1,U1613,"")</f>
        <v>#N/A</v>
      </c>
      <c r="L1613" s="10">
        <f>Audit!K378</f>
        <v>0</v>
      </c>
      <c r="M1613" s="10" t="e">
        <f t="shared" si="761"/>
        <v>#N/A</v>
      </c>
      <c r="N1613" s="10" t="e">
        <f t="shared" si="762"/>
        <v>#N/A</v>
      </c>
      <c r="O1613" s="10" t="e">
        <f t="shared" si="763"/>
        <v>#N/A</v>
      </c>
      <c r="P1613" s="10" t="e">
        <f t="shared" si="764"/>
        <v>#N/A</v>
      </c>
      <c r="Q1613" s="10" t="e">
        <f t="shared" si="765"/>
        <v>#N/A</v>
      </c>
      <c r="R1613" s="10" t="e">
        <f t="shared" si="766"/>
        <v>#N/A</v>
      </c>
      <c r="S1613" s="10" t="e">
        <f t="shared" si="767"/>
        <v>#N/A</v>
      </c>
      <c r="T1613" s="10" t="e">
        <f t="shared" si="768"/>
        <v>#N/A</v>
      </c>
      <c r="U1613" s="17" t="str">
        <f>IF(Audit!M378="","",VLOOKUP(Audit!M378,$W$26:$X$35,2,FALSE)) &amp; Audit!N378 &amp; IF(Audit!O378="","",IF(Audit!N378&lt;=1.4,VLOOKUP(Audit!O378,$W$38:X1658,2,FALSE),VLOOKUP(Audit!O378,$W$51:$X$61,2,FALSE))) &amp; IF(Audit!P378="","",VLOOKUP(Audit!P378,$Y$26:$Z$35,2,FALSE) &amp; Audit!Q378 &amp; IF(Audit!O378="","",IF(Audit!Q378&lt;=1.4,VLOOKUP(Audit!R378,$Y$38:$Z$48,2,FALSE),VLOOKUP(Audit!R378,$Y$51:$Z$61,2,FALSE))))</f>
        <v/>
      </c>
      <c r="V1613" s="21"/>
      <c r="AH1613" s="49">
        <f>Audit!A378</f>
        <v>0</v>
      </c>
      <c r="AI1613" s="50" t="e">
        <f>VLOOKUP(Audit!B378,$V$3:$AE$12,2,FALSE)&amp; IF(Audit!B378=10,Audit!V378,"")</f>
        <v>#N/A</v>
      </c>
      <c r="AJ1613" s="50" t="e">
        <f>VLOOKUP(Audit!B378,$V$13:$AE$22,2,FALSE)&amp; IF(Audit!B378=10,Audit!W378,"")</f>
        <v>#N/A</v>
      </c>
      <c r="AK1613" s="47" t="e">
        <f t="shared" si="769"/>
        <v>#N/A</v>
      </c>
      <c r="AL1613" s="50" t="e">
        <f>VLOOKUP(Audit!C378,$V$3:$AE$12,3,FALSE)&amp; IF(Audit!C378=10,Audit!V378,"")</f>
        <v>#N/A</v>
      </c>
      <c r="AM1613" s="50" t="e">
        <f>VLOOKUP(Audit!C378,$V$13:$AE$22,3,FALSE)&amp; IF(Audit!C378=10,Audit!W378,"")</f>
        <v>#N/A</v>
      </c>
      <c r="AN1613" s="47" t="e">
        <f t="shared" si="770"/>
        <v>#N/A</v>
      </c>
      <c r="AO1613" s="50" t="e">
        <f>VLOOKUP(Audit!D378,$V$3:$AE$12,4,FALSE) &amp;  Audit!T378 &amp; IF(Audit!D378=10,Audit!V378,"")</f>
        <v>#N/A</v>
      </c>
      <c r="AP1613" s="50" t="e">
        <f>VLOOKUP(Audit!D378,$V$13:$AE$22,4,FALSE)&amp; IF(Audit!D378=10,Audit!W378,"")</f>
        <v>#N/A</v>
      </c>
      <c r="AQ1613" s="47" t="e">
        <f t="shared" si="771"/>
        <v>#N/A</v>
      </c>
      <c r="AR1613" s="50" t="e">
        <f>VLOOKUP(Audit!E378,$V$3:$AE$12,5,FALSE)&amp; IF(Audit!E378=10,Audit!V378,"")</f>
        <v>#N/A</v>
      </c>
      <c r="AS1613" s="50" t="e">
        <f>VLOOKUP(Audit!E378,$V$13:$AE$22,5,FALSE)&amp; IF(Audit!E378=10,Audit!W378,"")</f>
        <v>#N/A</v>
      </c>
      <c r="AT1613" s="47" t="e">
        <f t="shared" si="772"/>
        <v>#N/A</v>
      </c>
      <c r="AU1613" s="50" t="e">
        <f>VLOOKUP(Audit!F378,$V$3:$AE$12,6,FALSE)&amp; IF(Audit!F378=10,Audit!V378,"")</f>
        <v>#N/A</v>
      </c>
      <c r="AV1613" s="50" t="e">
        <f>VLOOKUP(Audit!F378,$V$13:$AE$22,6,FALSE)&amp; IF(Audit!F378=10,Audit!W378,"")</f>
        <v>#N/A</v>
      </c>
      <c r="AW1613" s="47" t="e">
        <f t="shared" si="773"/>
        <v>#N/A</v>
      </c>
      <c r="AX1613" s="50" t="e">
        <f>VLOOKUP(Audit!G378,$V$3:$AE$12,7,FALSE)&amp; IF(Audit!G378=10,Audit!V378,"")</f>
        <v>#N/A</v>
      </c>
      <c r="AY1613" s="50" t="e">
        <f>VLOOKUP(Audit!G378,$V$13:$AE$22,7,FALSE) &amp; IF(Audit!G378=10,Audit!W378,"")</f>
        <v>#N/A</v>
      </c>
      <c r="AZ1613" s="47" t="e">
        <f t="shared" si="774"/>
        <v>#N/A</v>
      </c>
      <c r="BA1613" s="50" t="e">
        <f>VLOOKUP(Audit!H378,$V$3:$AE$12,8,FALSE)&amp; Audit!U378 &amp; IF(Audit!H378=10,Audit!V378,"")</f>
        <v>#N/A</v>
      </c>
      <c r="BB1613" s="50" t="e">
        <f>VLOOKUP(Audit!H378,$V$13:$AE$22,8,FALSE) &amp; IF(Audit!H378=10,Audit!W378,"")</f>
        <v>#N/A</v>
      </c>
      <c r="BC1613" s="47" t="e">
        <f t="shared" si="775"/>
        <v>#N/A</v>
      </c>
      <c r="BD1613" s="50" t="e">
        <f>VLOOKUP(Audit!I378,$V$3:$AE$12,9,FALSE)&amp; IF(Audit!I378=10,Audit!V378,"")</f>
        <v>#N/A</v>
      </c>
      <c r="BE1613" s="50" t="e">
        <f>VLOOKUP(Audit!I378,$V$13:$AE$22,9,FALSE) &amp; IF(Audit!I378=10,Audit!W378,"") &amp; IF(Audit!I378&lt;&gt;1,U1613,"")</f>
        <v>#N/A</v>
      </c>
      <c r="BF1613" s="47" t="e">
        <f t="shared" si="776"/>
        <v>#N/A</v>
      </c>
      <c r="BG1613" s="50" t="e">
        <f>VLOOKUP(Audit!J378,$V$3:$AE$12,10,FALSE) &amp; Audit!S378 &amp; IF(Audit!J378=10,Audit!V378,"")</f>
        <v>#N/A</v>
      </c>
      <c r="BH1613" s="50" t="e">
        <f>VLOOKUP(Audit!J378,$V$13:$AE$22,10,FALSE) &amp; IF(Audit!J378=10,Audit!W378,"") &amp; IF(Audit!J378&lt;&gt;1,U1613,"")</f>
        <v>#N/A</v>
      </c>
      <c r="BI1613" s="47" t="e">
        <f t="shared" si="777"/>
        <v>#N/A</v>
      </c>
      <c r="BJ1613" s="48" t="str">
        <f t="shared" si="778"/>
        <v/>
      </c>
      <c r="BK1613" s="48" t="str">
        <f t="shared" si="779"/>
        <v/>
      </c>
      <c r="BL1613" s="48" t="str">
        <f t="shared" si="780"/>
        <v/>
      </c>
      <c r="BM1613" s="48" t="str">
        <f t="shared" si="781"/>
        <v/>
      </c>
      <c r="BN1613" s="48" t="str">
        <f t="shared" si="782"/>
        <v/>
      </c>
      <c r="BO1613" s="48" t="str">
        <f t="shared" si="783"/>
        <v/>
      </c>
      <c r="BP1613" s="48" t="str">
        <f t="shared" si="784"/>
        <v/>
      </c>
      <c r="BQ1613" s="48" t="str">
        <f t="shared" si="785"/>
        <v/>
      </c>
      <c r="BR1613" s="48" t="str">
        <f t="shared" si="786"/>
        <v/>
      </c>
      <c r="BS1613" s="48" t="str">
        <f t="shared" si="787"/>
        <v/>
      </c>
      <c r="BT1613" s="48" t="str">
        <f t="shared" si="788"/>
        <v/>
      </c>
      <c r="BU1613" s="48" t="str">
        <f t="shared" si="789"/>
        <v/>
      </c>
    </row>
    <row r="1614" spans="1:73">
      <c r="A1614" s="10">
        <f>Audit!A379</f>
        <v>0</v>
      </c>
      <c r="B1614" s="10" t="e">
        <f t="shared" si="760"/>
        <v>#N/A</v>
      </c>
      <c r="C1614" s="17" t="e">
        <f>VLOOKUP(Audit!B379,$V$3:$AE$12,2,FALSE) &amp; VLOOKUP(Audit!B379,$V$13:$AE$22,2,FALSE)&amp; IF(Audit!B379=10,Audit!V379&amp;Audit!W379,"")</f>
        <v>#N/A</v>
      </c>
      <c r="D1614" s="17" t="e">
        <f>VLOOKUP(Audit!C379,$V$3:$AE$12,3,FALSE) &amp; VLOOKUP(Audit!C379,$V$13:$AE$22,3,FALSE) &amp;IF(Audit!C379=10,Audit!V379&amp;Audit!W379,"")</f>
        <v>#N/A</v>
      </c>
      <c r="E1614" s="17" t="e">
        <f>VLOOKUP(Audit!D379,$V$3:$AE$12,4,FALSE)&amp; Audit!T379 &amp; VLOOKUP(Audit!D379,$V$13:$AE$22,4,FALSE)&amp; IF(Audit!D379=10,Audit!V379&amp;Audit!W379,"")</f>
        <v>#N/A</v>
      </c>
      <c r="F1614" s="17" t="e">
        <f>VLOOKUP(Audit!E379,$V$3:$AE$12,5,FALSE) &amp; VLOOKUP(Audit!E379,$V$13:$AE$22,5,FALSE)&amp; IF(Audit!E379=10,Audit!V379&amp;Audit!W379,"")</f>
        <v>#N/A</v>
      </c>
      <c r="G1614" s="17" t="e">
        <f>VLOOKUP(Audit!F379,$V$3:$AE$12,6,FALSE) &amp; VLOOKUP(Audit!F379,$V$13:$AE$22,6,FALSE)&amp; IF(Audit!F379=10,Audit!V379&amp;Audit!W379,"")</f>
        <v>#N/A</v>
      </c>
      <c r="H1614" s="17" t="e">
        <f>VLOOKUP(Audit!G379,$V$3:$AE$12,7,FALSE) &amp; VLOOKUP(Audit!G379,$V$13:$AE$22,7,FALSE)&amp;IF(Audit!G379=10,Audit!V379&amp;Audit!W379,"")</f>
        <v>#N/A</v>
      </c>
      <c r="I1614" s="17" t="e">
        <f>VLOOKUP(Audit!H379,$V$3:$AE$12,8,FALSE) &amp; Audit!U379 &amp; VLOOKUP(Audit!H379,$V$13:$AE$22,8,FALSE)&amp;IF(Audit!H379=10,Audit!V379&amp;Audit!W379,"")</f>
        <v>#N/A</v>
      </c>
      <c r="J1614" s="17" t="e">
        <f>VLOOKUP(Audit!I379,$V$3:$AE$12,9,FALSE) &amp; VLOOKUP(Audit!I379,$V$13:$AE$22,9,FALSE) &amp; IF(Audit!I379=10,Audit!V379&amp;Audit!W379,"") &amp; IF(Audit!I379&lt;&gt;1,U1614,"")</f>
        <v>#N/A</v>
      </c>
      <c r="K1614" s="17" t="e">
        <f>VLOOKUP(Audit!J379,$V$3:$AE$12,10,FALSE) &amp; Audit!S379 &amp; VLOOKUP(Audit!J379,$V$13:$AE$22,10,FALSE) &amp; IF(Audit!J379=10,Audit!V379&amp;Audit!W379,"") &amp; IF(Audit!J379&lt;&gt;1,U1614,"")</f>
        <v>#N/A</v>
      </c>
      <c r="L1614" s="10">
        <f>Audit!K379</f>
        <v>0</v>
      </c>
      <c r="M1614" s="10" t="e">
        <f t="shared" si="761"/>
        <v>#N/A</v>
      </c>
      <c r="N1614" s="10" t="e">
        <f t="shared" si="762"/>
        <v>#N/A</v>
      </c>
      <c r="O1614" s="10" t="e">
        <f t="shared" si="763"/>
        <v>#N/A</v>
      </c>
      <c r="P1614" s="10" t="e">
        <f t="shared" si="764"/>
        <v>#N/A</v>
      </c>
      <c r="Q1614" s="10" t="e">
        <f t="shared" si="765"/>
        <v>#N/A</v>
      </c>
      <c r="R1614" s="10" t="e">
        <f t="shared" si="766"/>
        <v>#N/A</v>
      </c>
      <c r="S1614" s="10" t="e">
        <f t="shared" si="767"/>
        <v>#N/A</v>
      </c>
      <c r="T1614" s="10" t="e">
        <f t="shared" si="768"/>
        <v>#N/A</v>
      </c>
      <c r="U1614" s="17" t="str">
        <f>IF(Audit!M379="","",VLOOKUP(Audit!M379,$W$26:$X$35,2,FALSE)) &amp; Audit!N379 &amp; IF(Audit!O379="","",IF(Audit!N379&lt;=1.4,VLOOKUP(Audit!O379,$W$38:X1659,2,FALSE),VLOOKUP(Audit!O379,$W$51:$X$61,2,FALSE))) &amp; IF(Audit!P379="","",VLOOKUP(Audit!P379,$Y$26:$Z$35,2,FALSE) &amp; Audit!Q379 &amp; IF(Audit!O379="","",IF(Audit!Q379&lt;=1.4,VLOOKUP(Audit!R379,$Y$38:$Z$48,2,FALSE),VLOOKUP(Audit!R379,$Y$51:$Z$61,2,FALSE))))</f>
        <v/>
      </c>
      <c r="V1614" s="21"/>
      <c r="AH1614" s="49">
        <f>Audit!A379</f>
        <v>0</v>
      </c>
      <c r="AI1614" s="50" t="e">
        <f>VLOOKUP(Audit!B379,$V$3:$AE$12,2,FALSE)&amp; IF(Audit!B379=10,Audit!V379,"")</f>
        <v>#N/A</v>
      </c>
      <c r="AJ1614" s="50" t="e">
        <f>VLOOKUP(Audit!B379,$V$13:$AE$22,2,FALSE)&amp; IF(Audit!B379=10,Audit!W379,"")</f>
        <v>#N/A</v>
      </c>
      <c r="AK1614" s="47" t="e">
        <f t="shared" si="769"/>
        <v>#N/A</v>
      </c>
      <c r="AL1614" s="50" t="e">
        <f>VLOOKUP(Audit!C379,$V$3:$AE$12,3,FALSE)&amp; IF(Audit!C379=10,Audit!V379,"")</f>
        <v>#N/A</v>
      </c>
      <c r="AM1614" s="50" t="e">
        <f>VLOOKUP(Audit!C379,$V$13:$AE$22,3,FALSE)&amp; IF(Audit!C379=10,Audit!W379,"")</f>
        <v>#N/A</v>
      </c>
      <c r="AN1614" s="47" t="e">
        <f t="shared" si="770"/>
        <v>#N/A</v>
      </c>
      <c r="AO1614" s="50" t="e">
        <f>VLOOKUP(Audit!D379,$V$3:$AE$12,4,FALSE) &amp;  Audit!T379 &amp; IF(Audit!D379=10,Audit!V379,"")</f>
        <v>#N/A</v>
      </c>
      <c r="AP1614" s="50" t="e">
        <f>VLOOKUP(Audit!D379,$V$13:$AE$22,4,FALSE)&amp; IF(Audit!D379=10,Audit!W379,"")</f>
        <v>#N/A</v>
      </c>
      <c r="AQ1614" s="47" t="e">
        <f t="shared" si="771"/>
        <v>#N/A</v>
      </c>
      <c r="AR1614" s="50" t="e">
        <f>VLOOKUP(Audit!E379,$V$3:$AE$12,5,FALSE)&amp; IF(Audit!E379=10,Audit!V379,"")</f>
        <v>#N/A</v>
      </c>
      <c r="AS1614" s="50" t="e">
        <f>VLOOKUP(Audit!E379,$V$13:$AE$22,5,FALSE)&amp; IF(Audit!E379=10,Audit!W379,"")</f>
        <v>#N/A</v>
      </c>
      <c r="AT1614" s="47" t="e">
        <f t="shared" si="772"/>
        <v>#N/A</v>
      </c>
      <c r="AU1614" s="50" t="e">
        <f>VLOOKUP(Audit!F379,$V$3:$AE$12,6,FALSE)&amp; IF(Audit!F379=10,Audit!V379,"")</f>
        <v>#N/A</v>
      </c>
      <c r="AV1614" s="50" t="e">
        <f>VLOOKUP(Audit!F379,$V$13:$AE$22,6,FALSE)&amp; IF(Audit!F379=10,Audit!W379,"")</f>
        <v>#N/A</v>
      </c>
      <c r="AW1614" s="47" t="e">
        <f t="shared" si="773"/>
        <v>#N/A</v>
      </c>
      <c r="AX1614" s="50" t="e">
        <f>VLOOKUP(Audit!G379,$V$3:$AE$12,7,FALSE)&amp; IF(Audit!G379=10,Audit!V379,"")</f>
        <v>#N/A</v>
      </c>
      <c r="AY1614" s="50" t="e">
        <f>VLOOKUP(Audit!G379,$V$13:$AE$22,7,FALSE) &amp; IF(Audit!G379=10,Audit!W379,"")</f>
        <v>#N/A</v>
      </c>
      <c r="AZ1614" s="47" t="e">
        <f t="shared" si="774"/>
        <v>#N/A</v>
      </c>
      <c r="BA1614" s="50" t="e">
        <f>VLOOKUP(Audit!H379,$V$3:$AE$12,8,FALSE)&amp; Audit!U379 &amp; IF(Audit!H379=10,Audit!V379,"")</f>
        <v>#N/A</v>
      </c>
      <c r="BB1614" s="50" t="e">
        <f>VLOOKUP(Audit!H379,$V$13:$AE$22,8,FALSE) &amp; IF(Audit!H379=10,Audit!W379,"")</f>
        <v>#N/A</v>
      </c>
      <c r="BC1614" s="47" t="e">
        <f t="shared" si="775"/>
        <v>#N/A</v>
      </c>
      <c r="BD1614" s="50" t="e">
        <f>VLOOKUP(Audit!I379,$V$3:$AE$12,9,FALSE)&amp; IF(Audit!I379=10,Audit!V379,"")</f>
        <v>#N/A</v>
      </c>
      <c r="BE1614" s="50" t="e">
        <f>VLOOKUP(Audit!I379,$V$13:$AE$22,9,FALSE) &amp; IF(Audit!I379=10,Audit!W379,"") &amp; IF(Audit!I379&lt;&gt;1,U1614,"")</f>
        <v>#N/A</v>
      </c>
      <c r="BF1614" s="47" t="e">
        <f t="shared" si="776"/>
        <v>#N/A</v>
      </c>
      <c r="BG1614" s="50" t="e">
        <f>VLOOKUP(Audit!J379,$V$3:$AE$12,10,FALSE) &amp; Audit!S379 &amp; IF(Audit!J379=10,Audit!V379,"")</f>
        <v>#N/A</v>
      </c>
      <c r="BH1614" s="50" t="e">
        <f>VLOOKUP(Audit!J379,$V$13:$AE$22,10,FALSE) &amp; IF(Audit!J379=10,Audit!W379,"") &amp; IF(Audit!J379&lt;&gt;1,U1614,"")</f>
        <v>#N/A</v>
      </c>
      <c r="BI1614" s="47" t="e">
        <f t="shared" si="777"/>
        <v>#N/A</v>
      </c>
      <c r="BJ1614" s="48" t="str">
        <f t="shared" si="778"/>
        <v/>
      </c>
      <c r="BK1614" s="48" t="str">
        <f t="shared" si="779"/>
        <v/>
      </c>
      <c r="BL1614" s="48" t="str">
        <f t="shared" si="780"/>
        <v/>
      </c>
      <c r="BM1614" s="48" t="str">
        <f t="shared" si="781"/>
        <v/>
      </c>
      <c r="BN1614" s="48" t="str">
        <f t="shared" si="782"/>
        <v/>
      </c>
      <c r="BO1614" s="48" t="str">
        <f t="shared" si="783"/>
        <v/>
      </c>
      <c r="BP1614" s="48" t="str">
        <f t="shared" si="784"/>
        <v/>
      </c>
      <c r="BQ1614" s="48" t="str">
        <f t="shared" si="785"/>
        <v/>
      </c>
      <c r="BR1614" s="48" t="str">
        <f t="shared" si="786"/>
        <v/>
      </c>
      <c r="BS1614" s="48" t="str">
        <f t="shared" si="787"/>
        <v/>
      </c>
      <c r="BT1614" s="48" t="str">
        <f t="shared" si="788"/>
        <v/>
      </c>
      <c r="BU1614" s="48" t="str">
        <f t="shared" si="789"/>
        <v/>
      </c>
    </row>
    <row r="1615" spans="1:73">
      <c r="A1615" s="10">
        <f>Audit!A380</f>
        <v>0</v>
      </c>
      <c r="B1615" s="10" t="e">
        <f t="shared" si="760"/>
        <v>#N/A</v>
      </c>
      <c r="C1615" s="17" t="e">
        <f>VLOOKUP(Audit!B380,$V$3:$AE$12,2,FALSE) &amp; VLOOKUP(Audit!B380,$V$13:$AE$22,2,FALSE)&amp; IF(Audit!B380=10,Audit!V380&amp;Audit!W380,"")</f>
        <v>#N/A</v>
      </c>
      <c r="D1615" s="17" t="e">
        <f>VLOOKUP(Audit!C380,$V$3:$AE$12,3,FALSE) &amp; VLOOKUP(Audit!C380,$V$13:$AE$22,3,FALSE) &amp;IF(Audit!C380=10,Audit!V380&amp;Audit!W380,"")</f>
        <v>#N/A</v>
      </c>
      <c r="E1615" s="17" t="e">
        <f>VLOOKUP(Audit!D380,$V$3:$AE$12,4,FALSE)&amp; Audit!T380 &amp; VLOOKUP(Audit!D380,$V$13:$AE$22,4,FALSE)&amp; IF(Audit!D380=10,Audit!V380&amp;Audit!W380,"")</f>
        <v>#N/A</v>
      </c>
      <c r="F1615" s="17" t="e">
        <f>VLOOKUP(Audit!E380,$V$3:$AE$12,5,FALSE) &amp; VLOOKUP(Audit!E380,$V$13:$AE$22,5,FALSE)&amp; IF(Audit!E380=10,Audit!V380&amp;Audit!W380,"")</f>
        <v>#N/A</v>
      </c>
      <c r="G1615" s="17" t="e">
        <f>VLOOKUP(Audit!F380,$V$3:$AE$12,6,FALSE) &amp; VLOOKUP(Audit!F380,$V$13:$AE$22,6,FALSE)&amp; IF(Audit!F380=10,Audit!V380&amp;Audit!W380,"")</f>
        <v>#N/A</v>
      </c>
      <c r="H1615" s="17" t="e">
        <f>VLOOKUP(Audit!G380,$V$3:$AE$12,7,FALSE) &amp; VLOOKUP(Audit!G380,$V$13:$AE$22,7,FALSE)&amp;IF(Audit!G380=10,Audit!V380&amp;Audit!W380,"")</f>
        <v>#N/A</v>
      </c>
      <c r="I1615" s="17" t="e">
        <f>VLOOKUP(Audit!H380,$V$3:$AE$12,8,FALSE) &amp; Audit!U380 &amp; VLOOKUP(Audit!H380,$V$13:$AE$22,8,FALSE)&amp;IF(Audit!H380=10,Audit!V380&amp;Audit!W380,"")</f>
        <v>#N/A</v>
      </c>
      <c r="J1615" s="17" t="e">
        <f>VLOOKUP(Audit!I380,$V$3:$AE$12,9,FALSE) &amp; VLOOKUP(Audit!I380,$V$13:$AE$22,9,FALSE) &amp; IF(Audit!I380=10,Audit!V380&amp;Audit!W380,"") &amp; IF(Audit!I380&lt;&gt;1,U1615,"")</f>
        <v>#N/A</v>
      </c>
      <c r="K1615" s="17" t="e">
        <f>VLOOKUP(Audit!J380,$V$3:$AE$12,10,FALSE) &amp; Audit!S380 &amp; VLOOKUP(Audit!J380,$V$13:$AE$22,10,FALSE) &amp; IF(Audit!J380=10,Audit!V380&amp;Audit!W380,"") &amp; IF(Audit!J380&lt;&gt;1,U1615,"")</f>
        <v>#N/A</v>
      </c>
      <c r="L1615" s="10">
        <f>Audit!K380</f>
        <v>0</v>
      </c>
      <c r="M1615" s="10" t="e">
        <f t="shared" si="761"/>
        <v>#N/A</v>
      </c>
      <c r="N1615" s="10" t="e">
        <f t="shared" si="762"/>
        <v>#N/A</v>
      </c>
      <c r="O1615" s="10" t="e">
        <f t="shared" si="763"/>
        <v>#N/A</v>
      </c>
      <c r="P1615" s="10" t="e">
        <f t="shared" si="764"/>
        <v>#N/A</v>
      </c>
      <c r="Q1615" s="10" t="e">
        <f t="shared" si="765"/>
        <v>#N/A</v>
      </c>
      <c r="R1615" s="10" t="e">
        <f t="shared" si="766"/>
        <v>#N/A</v>
      </c>
      <c r="S1615" s="10" t="e">
        <f t="shared" si="767"/>
        <v>#N/A</v>
      </c>
      <c r="T1615" s="10" t="e">
        <f t="shared" si="768"/>
        <v>#N/A</v>
      </c>
      <c r="U1615" s="17" t="str">
        <f>IF(Audit!M380="","",VLOOKUP(Audit!M380,$W$26:$X$35,2,FALSE)) &amp; Audit!N380 &amp; IF(Audit!O380="","",IF(Audit!N380&lt;=1.4,VLOOKUP(Audit!O380,$W$38:X1660,2,FALSE),VLOOKUP(Audit!O380,$W$51:$X$61,2,FALSE))) &amp; IF(Audit!P380="","",VLOOKUP(Audit!P380,$Y$26:$Z$35,2,FALSE) &amp; Audit!Q380 &amp; IF(Audit!O380="","",IF(Audit!Q380&lt;=1.4,VLOOKUP(Audit!R380,$Y$38:$Z$48,2,FALSE),VLOOKUP(Audit!R380,$Y$51:$Z$61,2,FALSE))))</f>
        <v/>
      </c>
      <c r="V1615" s="21"/>
      <c r="AH1615" s="49">
        <f>Audit!A380</f>
        <v>0</v>
      </c>
      <c r="AI1615" s="50" t="e">
        <f>VLOOKUP(Audit!B380,$V$3:$AE$12,2,FALSE)&amp; IF(Audit!B380=10,Audit!V380,"")</f>
        <v>#N/A</v>
      </c>
      <c r="AJ1615" s="50" t="e">
        <f>VLOOKUP(Audit!B380,$V$13:$AE$22,2,FALSE)&amp; IF(Audit!B380=10,Audit!W380,"")</f>
        <v>#N/A</v>
      </c>
      <c r="AK1615" s="47" t="e">
        <f t="shared" si="769"/>
        <v>#N/A</v>
      </c>
      <c r="AL1615" s="50" t="e">
        <f>VLOOKUP(Audit!C380,$V$3:$AE$12,3,FALSE)&amp; IF(Audit!C380=10,Audit!V380,"")</f>
        <v>#N/A</v>
      </c>
      <c r="AM1615" s="50" t="e">
        <f>VLOOKUP(Audit!C380,$V$13:$AE$22,3,FALSE)&amp; IF(Audit!C380=10,Audit!W380,"")</f>
        <v>#N/A</v>
      </c>
      <c r="AN1615" s="47" t="e">
        <f t="shared" si="770"/>
        <v>#N/A</v>
      </c>
      <c r="AO1615" s="50" t="e">
        <f>VLOOKUP(Audit!D380,$V$3:$AE$12,4,FALSE) &amp;  Audit!T380 &amp; IF(Audit!D380=10,Audit!V380,"")</f>
        <v>#N/A</v>
      </c>
      <c r="AP1615" s="50" t="e">
        <f>VLOOKUP(Audit!D380,$V$13:$AE$22,4,FALSE)&amp; IF(Audit!D380=10,Audit!W380,"")</f>
        <v>#N/A</v>
      </c>
      <c r="AQ1615" s="47" t="e">
        <f t="shared" si="771"/>
        <v>#N/A</v>
      </c>
      <c r="AR1615" s="50" t="e">
        <f>VLOOKUP(Audit!E380,$V$3:$AE$12,5,FALSE)&amp; IF(Audit!E380=10,Audit!V380,"")</f>
        <v>#N/A</v>
      </c>
      <c r="AS1615" s="50" t="e">
        <f>VLOOKUP(Audit!E380,$V$13:$AE$22,5,FALSE)&amp; IF(Audit!E380=10,Audit!W380,"")</f>
        <v>#N/A</v>
      </c>
      <c r="AT1615" s="47" t="e">
        <f t="shared" si="772"/>
        <v>#N/A</v>
      </c>
      <c r="AU1615" s="50" t="e">
        <f>VLOOKUP(Audit!F380,$V$3:$AE$12,6,FALSE)&amp; IF(Audit!F380=10,Audit!V380,"")</f>
        <v>#N/A</v>
      </c>
      <c r="AV1615" s="50" t="e">
        <f>VLOOKUP(Audit!F380,$V$13:$AE$22,6,FALSE)&amp; IF(Audit!F380=10,Audit!W380,"")</f>
        <v>#N/A</v>
      </c>
      <c r="AW1615" s="47" t="e">
        <f t="shared" si="773"/>
        <v>#N/A</v>
      </c>
      <c r="AX1615" s="50" t="e">
        <f>VLOOKUP(Audit!G380,$V$3:$AE$12,7,FALSE)&amp; IF(Audit!G380=10,Audit!V380,"")</f>
        <v>#N/A</v>
      </c>
      <c r="AY1615" s="50" t="e">
        <f>VLOOKUP(Audit!G380,$V$13:$AE$22,7,FALSE) &amp; IF(Audit!G380=10,Audit!W380,"")</f>
        <v>#N/A</v>
      </c>
      <c r="AZ1615" s="47" t="e">
        <f t="shared" si="774"/>
        <v>#N/A</v>
      </c>
      <c r="BA1615" s="50" t="e">
        <f>VLOOKUP(Audit!H380,$V$3:$AE$12,8,FALSE)&amp; Audit!U380 &amp; IF(Audit!H380=10,Audit!V380,"")</f>
        <v>#N/A</v>
      </c>
      <c r="BB1615" s="50" t="e">
        <f>VLOOKUP(Audit!H380,$V$13:$AE$22,8,FALSE) &amp; IF(Audit!H380=10,Audit!W380,"")</f>
        <v>#N/A</v>
      </c>
      <c r="BC1615" s="47" t="e">
        <f t="shared" si="775"/>
        <v>#N/A</v>
      </c>
      <c r="BD1615" s="50" t="e">
        <f>VLOOKUP(Audit!I380,$V$3:$AE$12,9,FALSE)&amp; IF(Audit!I380=10,Audit!V380,"")</f>
        <v>#N/A</v>
      </c>
      <c r="BE1615" s="50" t="e">
        <f>VLOOKUP(Audit!I380,$V$13:$AE$22,9,FALSE) &amp; IF(Audit!I380=10,Audit!W380,"") &amp; IF(Audit!I380&lt;&gt;1,U1615,"")</f>
        <v>#N/A</v>
      </c>
      <c r="BF1615" s="47" t="e">
        <f t="shared" si="776"/>
        <v>#N/A</v>
      </c>
      <c r="BG1615" s="50" t="e">
        <f>VLOOKUP(Audit!J380,$V$3:$AE$12,10,FALSE) &amp; Audit!S380 &amp; IF(Audit!J380=10,Audit!V380,"")</f>
        <v>#N/A</v>
      </c>
      <c r="BH1615" s="50" t="e">
        <f>VLOOKUP(Audit!J380,$V$13:$AE$22,10,FALSE) &amp; IF(Audit!J380=10,Audit!W380,"") &amp; IF(Audit!J380&lt;&gt;1,U1615,"")</f>
        <v>#N/A</v>
      </c>
      <c r="BI1615" s="47" t="e">
        <f t="shared" si="777"/>
        <v>#N/A</v>
      </c>
      <c r="BJ1615" s="48" t="str">
        <f t="shared" si="778"/>
        <v/>
      </c>
      <c r="BK1615" s="48" t="str">
        <f t="shared" si="779"/>
        <v/>
      </c>
      <c r="BL1615" s="48" t="str">
        <f t="shared" si="780"/>
        <v/>
      </c>
      <c r="BM1615" s="48" t="str">
        <f t="shared" si="781"/>
        <v/>
      </c>
      <c r="BN1615" s="48" t="str">
        <f t="shared" si="782"/>
        <v/>
      </c>
      <c r="BO1615" s="48" t="str">
        <f t="shared" si="783"/>
        <v/>
      </c>
      <c r="BP1615" s="48" t="str">
        <f t="shared" si="784"/>
        <v/>
      </c>
      <c r="BQ1615" s="48" t="str">
        <f t="shared" si="785"/>
        <v/>
      </c>
      <c r="BR1615" s="48" t="str">
        <f t="shared" si="786"/>
        <v/>
      </c>
      <c r="BS1615" s="48" t="str">
        <f t="shared" si="787"/>
        <v/>
      </c>
      <c r="BT1615" s="48" t="str">
        <f t="shared" si="788"/>
        <v/>
      </c>
      <c r="BU1615" s="48" t="str">
        <f t="shared" si="789"/>
        <v/>
      </c>
    </row>
    <row r="1616" spans="1:73">
      <c r="A1616" s="10">
        <f>Audit!A381</f>
        <v>0</v>
      </c>
      <c r="B1616" s="10" t="e">
        <f t="shared" si="760"/>
        <v>#N/A</v>
      </c>
      <c r="C1616" s="17" t="e">
        <f>VLOOKUP(Audit!B381,$V$3:$AE$12,2,FALSE) &amp; VLOOKUP(Audit!B381,$V$13:$AE$22,2,FALSE)&amp; IF(Audit!B381=10,Audit!V381&amp;Audit!W381,"")</f>
        <v>#N/A</v>
      </c>
      <c r="D1616" s="17" t="e">
        <f>VLOOKUP(Audit!C381,$V$3:$AE$12,3,FALSE) &amp; VLOOKUP(Audit!C381,$V$13:$AE$22,3,FALSE) &amp;IF(Audit!C381=10,Audit!V381&amp;Audit!W381,"")</f>
        <v>#N/A</v>
      </c>
      <c r="E1616" s="17" t="e">
        <f>VLOOKUP(Audit!D381,$V$3:$AE$12,4,FALSE)&amp; Audit!T381 &amp; VLOOKUP(Audit!D381,$V$13:$AE$22,4,FALSE)&amp; IF(Audit!D381=10,Audit!V381&amp;Audit!W381,"")</f>
        <v>#N/A</v>
      </c>
      <c r="F1616" s="17" t="e">
        <f>VLOOKUP(Audit!E381,$V$3:$AE$12,5,FALSE) &amp; VLOOKUP(Audit!E381,$V$13:$AE$22,5,FALSE)&amp; IF(Audit!E381=10,Audit!V381&amp;Audit!W381,"")</f>
        <v>#N/A</v>
      </c>
      <c r="G1616" s="17" t="e">
        <f>VLOOKUP(Audit!F381,$V$3:$AE$12,6,FALSE) &amp; VLOOKUP(Audit!F381,$V$13:$AE$22,6,FALSE)&amp; IF(Audit!F381=10,Audit!V381&amp;Audit!W381,"")</f>
        <v>#N/A</v>
      </c>
      <c r="H1616" s="17" t="e">
        <f>VLOOKUP(Audit!G381,$V$3:$AE$12,7,FALSE) &amp; VLOOKUP(Audit!G381,$V$13:$AE$22,7,FALSE)&amp;IF(Audit!G381=10,Audit!V381&amp;Audit!W381,"")</f>
        <v>#N/A</v>
      </c>
      <c r="I1616" s="17" t="e">
        <f>VLOOKUP(Audit!H381,$V$3:$AE$12,8,FALSE) &amp; Audit!U381 &amp; VLOOKUP(Audit!H381,$V$13:$AE$22,8,FALSE)&amp;IF(Audit!H381=10,Audit!V381&amp;Audit!W381,"")</f>
        <v>#N/A</v>
      </c>
      <c r="J1616" s="17" t="e">
        <f>VLOOKUP(Audit!I381,$V$3:$AE$12,9,FALSE) &amp; VLOOKUP(Audit!I381,$V$13:$AE$22,9,FALSE) &amp; IF(Audit!I381=10,Audit!V381&amp;Audit!W381,"") &amp; IF(Audit!I381&lt;&gt;1,U1616,"")</f>
        <v>#N/A</v>
      </c>
      <c r="K1616" s="17" t="e">
        <f>VLOOKUP(Audit!J381,$V$3:$AE$12,10,FALSE) &amp; Audit!S381 &amp; VLOOKUP(Audit!J381,$V$13:$AE$22,10,FALSE) &amp; IF(Audit!J381=10,Audit!V381&amp;Audit!W381,"") &amp; IF(Audit!J381&lt;&gt;1,U1616,"")</f>
        <v>#N/A</v>
      </c>
      <c r="L1616" s="10">
        <f>Audit!K381</f>
        <v>0</v>
      </c>
      <c r="M1616" s="10" t="e">
        <f t="shared" si="761"/>
        <v>#N/A</v>
      </c>
      <c r="N1616" s="10" t="e">
        <f t="shared" si="762"/>
        <v>#N/A</v>
      </c>
      <c r="O1616" s="10" t="e">
        <f t="shared" si="763"/>
        <v>#N/A</v>
      </c>
      <c r="P1616" s="10" t="e">
        <f t="shared" si="764"/>
        <v>#N/A</v>
      </c>
      <c r="Q1616" s="10" t="e">
        <f t="shared" si="765"/>
        <v>#N/A</v>
      </c>
      <c r="R1616" s="10" t="e">
        <f t="shared" si="766"/>
        <v>#N/A</v>
      </c>
      <c r="S1616" s="10" t="e">
        <f t="shared" si="767"/>
        <v>#N/A</v>
      </c>
      <c r="T1616" s="10" t="e">
        <f t="shared" si="768"/>
        <v>#N/A</v>
      </c>
      <c r="U1616" s="17" t="str">
        <f>IF(Audit!M381="","",VLOOKUP(Audit!M381,$W$26:$X$35,2,FALSE)) &amp; Audit!N381 &amp; IF(Audit!O381="","",IF(Audit!N381&lt;=1.4,VLOOKUP(Audit!O381,$W$38:X1661,2,FALSE),VLOOKUP(Audit!O381,$W$51:$X$61,2,FALSE))) &amp; IF(Audit!P381="","",VLOOKUP(Audit!P381,$Y$26:$Z$35,2,FALSE) &amp; Audit!Q381 &amp; IF(Audit!O381="","",IF(Audit!Q381&lt;=1.4,VLOOKUP(Audit!R381,$Y$38:$Z$48,2,FALSE),VLOOKUP(Audit!R381,$Y$51:$Z$61,2,FALSE))))</f>
        <v/>
      </c>
      <c r="V1616" s="21"/>
      <c r="AH1616" s="49">
        <f>Audit!A381</f>
        <v>0</v>
      </c>
      <c r="AI1616" s="50" t="e">
        <f>VLOOKUP(Audit!B381,$V$3:$AE$12,2,FALSE)&amp; IF(Audit!B381=10,Audit!V381,"")</f>
        <v>#N/A</v>
      </c>
      <c r="AJ1616" s="50" t="e">
        <f>VLOOKUP(Audit!B381,$V$13:$AE$22,2,FALSE)&amp; IF(Audit!B381=10,Audit!W381,"")</f>
        <v>#N/A</v>
      </c>
      <c r="AK1616" s="47" t="e">
        <f t="shared" si="769"/>
        <v>#N/A</v>
      </c>
      <c r="AL1616" s="50" t="e">
        <f>VLOOKUP(Audit!C381,$V$3:$AE$12,3,FALSE)&amp; IF(Audit!C381=10,Audit!V381,"")</f>
        <v>#N/A</v>
      </c>
      <c r="AM1616" s="50" t="e">
        <f>VLOOKUP(Audit!C381,$V$13:$AE$22,3,FALSE)&amp; IF(Audit!C381=10,Audit!W381,"")</f>
        <v>#N/A</v>
      </c>
      <c r="AN1616" s="47" t="e">
        <f t="shared" si="770"/>
        <v>#N/A</v>
      </c>
      <c r="AO1616" s="50" t="e">
        <f>VLOOKUP(Audit!D381,$V$3:$AE$12,4,FALSE) &amp;  Audit!T381 &amp; IF(Audit!D381=10,Audit!V381,"")</f>
        <v>#N/A</v>
      </c>
      <c r="AP1616" s="50" t="e">
        <f>VLOOKUP(Audit!D381,$V$13:$AE$22,4,FALSE)&amp; IF(Audit!D381=10,Audit!W381,"")</f>
        <v>#N/A</v>
      </c>
      <c r="AQ1616" s="47" t="e">
        <f t="shared" si="771"/>
        <v>#N/A</v>
      </c>
      <c r="AR1616" s="50" t="e">
        <f>VLOOKUP(Audit!E381,$V$3:$AE$12,5,FALSE)&amp; IF(Audit!E381=10,Audit!V381,"")</f>
        <v>#N/A</v>
      </c>
      <c r="AS1616" s="50" t="e">
        <f>VLOOKUP(Audit!E381,$V$13:$AE$22,5,FALSE)&amp; IF(Audit!E381=10,Audit!W381,"")</f>
        <v>#N/A</v>
      </c>
      <c r="AT1616" s="47" t="e">
        <f t="shared" si="772"/>
        <v>#N/A</v>
      </c>
      <c r="AU1616" s="50" t="e">
        <f>VLOOKUP(Audit!F381,$V$3:$AE$12,6,FALSE)&amp; IF(Audit!F381=10,Audit!V381,"")</f>
        <v>#N/A</v>
      </c>
      <c r="AV1616" s="50" t="e">
        <f>VLOOKUP(Audit!F381,$V$13:$AE$22,6,FALSE)&amp; IF(Audit!F381=10,Audit!W381,"")</f>
        <v>#N/A</v>
      </c>
      <c r="AW1616" s="47" t="e">
        <f t="shared" si="773"/>
        <v>#N/A</v>
      </c>
      <c r="AX1616" s="50" t="e">
        <f>VLOOKUP(Audit!G381,$V$3:$AE$12,7,FALSE)&amp; IF(Audit!G381=10,Audit!V381,"")</f>
        <v>#N/A</v>
      </c>
      <c r="AY1616" s="50" t="e">
        <f>VLOOKUP(Audit!G381,$V$13:$AE$22,7,FALSE) &amp; IF(Audit!G381=10,Audit!W381,"")</f>
        <v>#N/A</v>
      </c>
      <c r="AZ1616" s="47" t="e">
        <f t="shared" si="774"/>
        <v>#N/A</v>
      </c>
      <c r="BA1616" s="50" t="e">
        <f>VLOOKUP(Audit!H381,$V$3:$AE$12,8,FALSE)&amp; Audit!U381 &amp; IF(Audit!H381=10,Audit!V381,"")</f>
        <v>#N/A</v>
      </c>
      <c r="BB1616" s="50" t="e">
        <f>VLOOKUP(Audit!H381,$V$13:$AE$22,8,FALSE) &amp; IF(Audit!H381=10,Audit!W381,"")</f>
        <v>#N/A</v>
      </c>
      <c r="BC1616" s="47" t="e">
        <f t="shared" si="775"/>
        <v>#N/A</v>
      </c>
      <c r="BD1616" s="50" t="e">
        <f>VLOOKUP(Audit!I381,$V$3:$AE$12,9,FALSE)&amp; IF(Audit!I381=10,Audit!V381,"")</f>
        <v>#N/A</v>
      </c>
      <c r="BE1616" s="50" t="e">
        <f>VLOOKUP(Audit!I381,$V$13:$AE$22,9,FALSE) &amp; IF(Audit!I381=10,Audit!W381,"") &amp; IF(Audit!I381&lt;&gt;1,U1616,"")</f>
        <v>#N/A</v>
      </c>
      <c r="BF1616" s="47" t="e">
        <f t="shared" si="776"/>
        <v>#N/A</v>
      </c>
      <c r="BG1616" s="50" t="e">
        <f>VLOOKUP(Audit!J381,$V$3:$AE$12,10,FALSE) &amp; Audit!S381 &amp; IF(Audit!J381=10,Audit!V381,"")</f>
        <v>#N/A</v>
      </c>
      <c r="BH1616" s="50" t="e">
        <f>VLOOKUP(Audit!J381,$V$13:$AE$22,10,FALSE) &amp; IF(Audit!J381=10,Audit!W381,"") &amp; IF(Audit!J381&lt;&gt;1,U1616,"")</f>
        <v>#N/A</v>
      </c>
      <c r="BI1616" s="47" t="e">
        <f t="shared" si="777"/>
        <v>#N/A</v>
      </c>
      <c r="BJ1616" s="48" t="str">
        <f t="shared" si="778"/>
        <v/>
      </c>
      <c r="BK1616" s="48" t="str">
        <f t="shared" si="779"/>
        <v/>
      </c>
      <c r="BL1616" s="48" t="str">
        <f t="shared" si="780"/>
        <v/>
      </c>
      <c r="BM1616" s="48" t="str">
        <f t="shared" si="781"/>
        <v/>
      </c>
      <c r="BN1616" s="48" t="str">
        <f t="shared" si="782"/>
        <v/>
      </c>
      <c r="BO1616" s="48" t="str">
        <f t="shared" si="783"/>
        <v/>
      </c>
      <c r="BP1616" s="48" t="str">
        <f t="shared" si="784"/>
        <v/>
      </c>
      <c r="BQ1616" s="48" t="str">
        <f t="shared" si="785"/>
        <v/>
      </c>
      <c r="BR1616" s="48" t="str">
        <f t="shared" si="786"/>
        <v/>
      </c>
      <c r="BS1616" s="48" t="str">
        <f t="shared" si="787"/>
        <v/>
      </c>
      <c r="BT1616" s="48" t="str">
        <f t="shared" si="788"/>
        <v/>
      </c>
      <c r="BU1616" s="48" t="str">
        <f t="shared" si="789"/>
        <v/>
      </c>
    </row>
    <row r="1617" spans="1:73">
      <c r="A1617" s="10">
        <f>Audit!A382</f>
        <v>0</v>
      </c>
      <c r="B1617" s="10" t="e">
        <f t="shared" si="760"/>
        <v>#N/A</v>
      </c>
      <c r="C1617" s="17" t="e">
        <f>VLOOKUP(Audit!B382,$V$3:$AE$12,2,FALSE) &amp; VLOOKUP(Audit!B382,$V$13:$AE$22,2,FALSE)&amp; IF(Audit!B382=10,Audit!V382&amp;Audit!W382,"")</f>
        <v>#N/A</v>
      </c>
      <c r="D1617" s="17" t="e">
        <f>VLOOKUP(Audit!C382,$V$3:$AE$12,3,FALSE) &amp; VLOOKUP(Audit!C382,$V$13:$AE$22,3,FALSE) &amp;IF(Audit!C382=10,Audit!V382&amp;Audit!W382,"")</f>
        <v>#N/A</v>
      </c>
      <c r="E1617" s="17" t="e">
        <f>VLOOKUP(Audit!D382,$V$3:$AE$12,4,FALSE)&amp; Audit!T382 &amp; VLOOKUP(Audit!D382,$V$13:$AE$22,4,FALSE)&amp; IF(Audit!D382=10,Audit!V382&amp;Audit!W382,"")</f>
        <v>#N/A</v>
      </c>
      <c r="F1617" s="17" t="e">
        <f>VLOOKUP(Audit!E382,$V$3:$AE$12,5,FALSE) &amp; VLOOKUP(Audit!E382,$V$13:$AE$22,5,FALSE)&amp; IF(Audit!E382=10,Audit!V382&amp;Audit!W382,"")</f>
        <v>#N/A</v>
      </c>
      <c r="G1617" s="17" t="e">
        <f>VLOOKUP(Audit!F382,$V$3:$AE$12,6,FALSE) &amp; VLOOKUP(Audit!F382,$V$13:$AE$22,6,FALSE)&amp; IF(Audit!F382=10,Audit!V382&amp;Audit!W382,"")</f>
        <v>#N/A</v>
      </c>
      <c r="H1617" s="17" t="e">
        <f>VLOOKUP(Audit!G382,$V$3:$AE$12,7,FALSE) &amp; VLOOKUP(Audit!G382,$V$13:$AE$22,7,FALSE)&amp;IF(Audit!G382=10,Audit!V382&amp;Audit!W382,"")</f>
        <v>#N/A</v>
      </c>
      <c r="I1617" s="17" t="e">
        <f>VLOOKUP(Audit!H382,$V$3:$AE$12,8,FALSE) &amp; Audit!U382 &amp; VLOOKUP(Audit!H382,$V$13:$AE$22,8,FALSE)&amp;IF(Audit!H382=10,Audit!V382&amp;Audit!W382,"")</f>
        <v>#N/A</v>
      </c>
      <c r="J1617" s="17" t="e">
        <f>VLOOKUP(Audit!I382,$V$3:$AE$12,9,FALSE) &amp; VLOOKUP(Audit!I382,$V$13:$AE$22,9,FALSE) &amp; IF(Audit!I382=10,Audit!V382&amp;Audit!W382,"") &amp; IF(Audit!I382&lt;&gt;1,U1617,"")</f>
        <v>#N/A</v>
      </c>
      <c r="K1617" s="17" t="e">
        <f>VLOOKUP(Audit!J382,$V$3:$AE$12,10,FALSE) &amp; Audit!S382 &amp; VLOOKUP(Audit!J382,$V$13:$AE$22,10,FALSE) &amp; IF(Audit!J382=10,Audit!V382&amp;Audit!W382,"") &amp; IF(Audit!J382&lt;&gt;1,U1617,"")</f>
        <v>#N/A</v>
      </c>
      <c r="L1617" s="10">
        <f>Audit!K382</f>
        <v>0</v>
      </c>
      <c r="M1617" s="10" t="e">
        <f t="shared" si="761"/>
        <v>#N/A</v>
      </c>
      <c r="N1617" s="10" t="e">
        <f t="shared" si="762"/>
        <v>#N/A</v>
      </c>
      <c r="O1617" s="10" t="e">
        <f t="shared" si="763"/>
        <v>#N/A</v>
      </c>
      <c r="P1617" s="10" t="e">
        <f t="shared" si="764"/>
        <v>#N/A</v>
      </c>
      <c r="Q1617" s="10" t="e">
        <f t="shared" si="765"/>
        <v>#N/A</v>
      </c>
      <c r="R1617" s="10" t="e">
        <f t="shared" si="766"/>
        <v>#N/A</v>
      </c>
      <c r="S1617" s="10" t="e">
        <f t="shared" si="767"/>
        <v>#N/A</v>
      </c>
      <c r="T1617" s="10" t="e">
        <f t="shared" si="768"/>
        <v>#N/A</v>
      </c>
      <c r="U1617" s="17" t="str">
        <f>IF(Audit!M382="","",VLOOKUP(Audit!M382,$W$26:$X$35,2,FALSE)) &amp; Audit!N382 &amp; IF(Audit!O382="","",IF(Audit!N382&lt;=1.4,VLOOKUP(Audit!O382,$W$38:X1662,2,FALSE),VLOOKUP(Audit!O382,$W$51:$X$61,2,FALSE))) &amp; IF(Audit!P382="","",VLOOKUP(Audit!P382,$Y$26:$Z$35,2,FALSE) &amp; Audit!Q382 &amp; IF(Audit!O382="","",IF(Audit!Q382&lt;=1.4,VLOOKUP(Audit!R382,$Y$38:$Z$48,2,FALSE),VLOOKUP(Audit!R382,$Y$51:$Z$61,2,FALSE))))</f>
        <v/>
      </c>
      <c r="V1617" s="21"/>
      <c r="AH1617" s="49">
        <f>Audit!A382</f>
        <v>0</v>
      </c>
      <c r="AI1617" s="50" t="e">
        <f>VLOOKUP(Audit!B382,$V$3:$AE$12,2,FALSE)&amp; IF(Audit!B382=10,Audit!V382,"")</f>
        <v>#N/A</v>
      </c>
      <c r="AJ1617" s="50" t="e">
        <f>VLOOKUP(Audit!B382,$V$13:$AE$22,2,FALSE)&amp; IF(Audit!B382=10,Audit!W382,"")</f>
        <v>#N/A</v>
      </c>
      <c r="AK1617" s="47" t="e">
        <f t="shared" si="769"/>
        <v>#N/A</v>
      </c>
      <c r="AL1617" s="50" t="e">
        <f>VLOOKUP(Audit!C382,$V$3:$AE$12,3,FALSE)&amp; IF(Audit!C382=10,Audit!V382,"")</f>
        <v>#N/A</v>
      </c>
      <c r="AM1617" s="50" t="e">
        <f>VLOOKUP(Audit!C382,$V$13:$AE$22,3,FALSE)&amp; IF(Audit!C382=10,Audit!W382,"")</f>
        <v>#N/A</v>
      </c>
      <c r="AN1617" s="47" t="e">
        <f t="shared" si="770"/>
        <v>#N/A</v>
      </c>
      <c r="AO1617" s="50" t="e">
        <f>VLOOKUP(Audit!D382,$V$3:$AE$12,4,FALSE) &amp;  Audit!T382 &amp; IF(Audit!D382=10,Audit!V382,"")</f>
        <v>#N/A</v>
      </c>
      <c r="AP1617" s="50" t="e">
        <f>VLOOKUP(Audit!D382,$V$13:$AE$22,4,FALSE)&amp; IF(Audit!D382=10,Audit!W382,"")</f>
        <v>#N/A</v>
      </c>
      <c r="AQ1617" s="47" t="e">
        <f t="shared" si="771"/>
        <v>#N/A</v>
      </c>
      <c r="AR1617" s="50" t="e">
        <f>VLOOKUP(Audit!E382,$V$3:$AE$12,5,FALSE)&amp; IF(Audit!E382=10,Audit!V382,"")</f>
        <v>#N/A</v>
      </c>
      <c r="AS1617" s="50" t="e">
        <f>VLOOKUP(Audit!E382,$V$13:$AE$22,5,FALSE)&amp; IF(Audit!E382=10,Audit!W382,"")</f>
        <v>#N/A</v>
      </c>
      <c r="AT1617" s="47" t="e">
        <f t="shared" si="772"/>
        <v>#N/A</v>
      </c>
      <c r="AU1617" s="50" t="e">
        <f>VLOOKUP(Audit!F382,$V$3:$AE$12,6,FALSE)&amp; IF(Audit!F382=10,Audit!V382,"")</f>
        <v>#N/A</v>
      </c>
      <c r="AV1617" s="50" t="e">
        <f>VLOOKUP(Audit!F382,$V$13:$AE$22,6,FALSE)&amp; IF(Audit!F382=10,Audit!W382,"")</f>
        <v>#N/A</v>
      </c>
      <c r="AW1617" s="47" t="e">
        <f t="shared" si="773"/>
        <v>#N/A</v>
      </c>
      <c r="AX1617" s="50" t="e">
        <f>VLOOKUP(Audit!G382,$V$3:$AE$12,7,FALSE)&amp; IF(Audit!G382=10,Audit!V382,"")</f>
        <v>#N/A</v>
      </c>
      <c r="AY1617" s="50" t="e">
        <f>VLOOKUP(Audit!G382,$V$13:$AE$22,7,FALSE) &amp; IF(Audit!G382=10,Audit!W382,"")</f>
        <v>#N/A</v>
      </c>
      <c r="AZ1617" s="47" t="e">
        <f t="shared" si="774"/>
        <v>#N/A</v>
      </c>
      <c r="BA1617" s="50" t="e">
        <f>VLOOKUP(Audit!H382,$V$3:$AE$12,8,FALSE)&amp; Audit!U382 &amp; IF(Audit!H382=10,Audit!V382,"")</f>
        <v>#N/A</v>
      </c>
      <c r="BB1617" s="50" t="e">
        <f>VLOOKUP(Audit!H382,$V$13:$AE$22,8,FALSE) &amp; IF(Audit!H382=10,Audit!W382,"")</f>
        <v>#N/A</v>
      </c>
      <c r="BC1617" s="47" t="e">
        <f t="shared" si="775"/>
        <v>#N/A</v>
      </c>
      <c r="BD1617" s="50" t="e">
        <f>VLOOKUP(Audit!I382,$V$3:$AE$12,9,FALSE)&amp; IF(Audit!I382=10,Audit!V382,"")</f>
        <v>#N/A</v>
      </c>
      <c r="BE1617" s="50" t="e">
        <f>VLOOKUP(Audit!I382,$V$13:$AE$22,9,FALSE) &amp; IF(Audit!I382=10,Audit!W382,"") &amp; IF(Audit!I382&lt;&gt;1,U1617,"")</f>
        <v>#N/A</v>
      </c>
      <c r="BF1617" s="47" t="e">
        <f t="shared" si="776"/>
        <v>#N/A</v>
      </c>
      <c r="BG1617" s="50" t="e">
        <f>VLOOKUP(Audit!J382,$V$3:$AE$12,10,FALSE) &amp; Audit!S382 &amp; IF(Audit!J382=10,Audit!V382,"")</f>
        <v>#N/A</v>
      </c>
      <c r="BH1617" s="50" t="e">
        <f>VLOOKUP(Audit!J382,$V$13:$AE$22,10,FALSE) &amp; IF(Audit!J382=10,Audit!W382,"") &amp; IF(Audit!J382&lt;&gt;1,U1617,"")</f>
        <v>#N/A</v>
      </c>
      <c r="BI1617" s="47" t="e">
        <f t="shared" si="777"/>
        <v>#N/A</v>
      </c>
      <c r="BJ1617" s="48" t="str">
        <f t="shared" si="778"/>
        <v/>
      </c>
      <c r="BK1617" s="48" t="str">
        <f t="shared" si="779"/>
        <v/>
      </c>
      <c r="BL1617" s="48" t="str">
        <f t="shared" si="780"/>
        <v/>
      </c>
      <c r="BM1617" s="48" t="str">
        <f t="shared" si="781"/>
        <v/>
      </c>
      <c r="BN1617" s="48" t="str">
        <f t="shared" si="782"/>
        <v/>
      </c>
      <c r="BO1617" s="48" t="str">
        <f t="shared" si="783"/>
        <v/>
      </c>
      <c r="BP1617" s="48" t="str">
        <f t="shared" si="784"/>
        <v/>
      </c>
      <c r="BQ1617" s="48" t="str">
        <f t="shared" si="785"/>
        <v/>
      </c>
      <c r="BR1617" s="48" t="str">
        <f t="shared" si="786"/>
        <v/>
      </c>
      <c r="BS1617" s="48" t="str">
        <f t="shared" si="787"/>
        <v/>
      </c>
      <c r="BT1617" s="48" t="str">
        <f t="shared" si="788"/>
        <v/>
      </c>
      <c r="BU1617" s="48" t="str">
        <f t="shared" si="789"/>
        <v/>
      </c>
    </row>
    <row r="1618" spans="1:73">
      <c r="A1618" s="10">
        <f>Audit!A383</f>
        <v>0</v>
      </c>
      <c r="B1618" s="10" t="e">
        <f t="shared" si="760"/>
        <v>#N/A</v>
      </c>
      <c r="C1618" s="17" t="e">
        <f>VLOOKUP(Audit!B383,$V$3:$AE$12,2,FALSE) &amp; VLOOKUP(Audit!B383,$V$13:$AE$22,2,FALSE)&amp; IF(Audit!B383=10,Audit!V383&amp;Audit!W383,"")</f>
        <v>#N/A</v>
      </c>
      <c r="D1618" s="17" t="e">
        <f>VLOOKUP(Audit!C383,$V$3:$AE$12,3,FALSE) &amp; VLOOKUP(Audit!C383,$V$13:$AE$22,3,FALSE) &amp;IF(Audit!C383=10,Audit!V383&amp;Audit!W383,"")</f>
        <v>#N/A</v>
      </c>
      <c r="E1618" s="17" t="e">
        <f>VLOOKUP(Audit!D383,$V$3:$AE$12,4,FALSE)&amp; Audit!T383 &amp; VLOOKUP(Audit!D383,$V$13:$AE$22,4,FALSE)&amp; IF(Audit!D383=10,Audit!V383&amp;Audit!W383,"")</f>
        <v>#N/A</v>
      </c>
      <c r="F1618" s="17" t="e">
        <f>VLOOKUP(Audit!E383,$V$3:$AE$12,5,FALSE) &amp; VLOOKUP(Audit!E383,$V$13:$AE$22,5,FALSE)&amp; IF(Audit!E383=10,Audit!V383&amp;Audit!W383,"")</f>
        <v>#N/A</v>
      </c>
      <c r="G1618" s="17" t="e">
        <f>VLOOKUP(Audit!F383,$V$3:$AE$12,6,FALSE) &amp; VLOOKUP(Audit!F383,$V$13:$AE$22,6,FALSE)&amp; IF(Audit!F383=10,Audit!V383&amp;Audit!W383,"")</f>
        <v>#N/A</v>
      </c>
      <c r="H1618" s="17" t="e">
        <f>VLOOKUP(Audit!G383,$V$3:$AE$12,7,FALSE) &amp; VLOOKUP(Audit!G383,$V$13:$AE$22,7,FALSE)&amp;IF(Audit!G383=10,Audit!V383&amp;Audit!W383,"")</f>
        <v>#N/A</v>
      </c>
      <c r="I1618" s="17" t="e">
        <f>VLOOKUP(Audit!H383,$V$3:$AE$12,8,FALSE) &amp; Audit!U383 &amp; VLOOKUP(Audit!H383,$V$13:$AE$22,8,FALSE)&amp;IF(Audit!H383=10,Audit!V383&amp;Audit!W383,"")</f>
        <v>#N/A</v>
      </c>
      <c r="J1618" s="17" t="e">
        <f>VLOOKUP(Audit!I383,$V$3:$AE$12,9,FALSE) &amp; VLOOKUP(Audit!I383,$V$13:$AE$22,9,FALSE) &amp; IF(Audit!I383=10,Audit!V383&amp;Audit!W383,"") &amp; IF(Audit!I383&lt;&gt;1,U1618,"")</f>
        <v>#N/A</v>
      </c>
      <c r="K1618" s="17" t="e">
        <f>VLOOKUP(Audit!J383,$V$3:$AE$12,10,FALSE) &amp; Audit!S383 &amp; VLOOKUP(Audit!J383,$V$13:$AE$22,10,FALSE) &amp; IF(Audit!J383=10,Audit!V383&amp;Audit!W383,"") &amp; IF(Audit!J383&lt;&gt;1,U1618,"")</f>
        <v>#N/A</v>
      </c>
      <c r="L1618" s="10">
        <f>Audit!K383</f>
        <v>0</v>
      </c>
      <c r="M1618" s="10" t="e">
        <f t="shared" si="761"/>
        <v>#N/A</v>
      </c>
      <c r="N1618" s="10" t="e">
        <f t="shared" si="762"/>
        <v>#N/A</v>
      </c>
      <c r="O1618" s="10" t="e">
        <f t="shared" si="763"/>
        <v>#N/A</v>
      </c>
      <c r="P1618" s="10" t="e">
        <f t="shared" si="764"/>
        <v>#N/A</v>
      </c>
      <c r="Q1618" s="10" t="e">
        <f t="shared" si="765"/>
        <v>#N/A</v>
      </c>
      <c r="R1618" s="10" t="e">
        <f t="shared" si="766"/>
        <v>#N/A</v>
      </c>
      <c r="S1618" s="10" t="e">
        <f t="shared" si="767"/>
        <v>#N/A</v>
      </c>
      <c r="T1618" s="10" t="e">
        <f t="shared" si="768"/>
        <v>#N/A</v>
      </c>
      <c r="U1618" s="17" t="str">
        <f>IF(Audit!M383="","",VLOOKUP(Audit!M383,$W$26:$X$35,2,FALSE)) &amp; Audit!N383 &amp; IF(Audit!O383="","",IF(Audit!N383&lt;=1.4,VLOOKUP(Audit!O383,$W$38:X1663,2,FALSE),VLOOKUP(Audit!O383,$W$51:$X$61,2,FALSE))) &amp; IF(Audit!P383="","",VLOOKUP(Audit!P383,$Y$26:$Z$35,2,FALSE) &amp; Audit!Q383 &amp; IF(Audit!O383="","",IF(Audit!Q383&lt;=1.4,VLOOKUP(Audit!R383,$Y$38:$Z$48,2,FALSE),VLOOKUP(Audit!R383,$Y$51:$Z$61,2,FALSE))))</f>
        <v/>
      </c>
      <c r="V1618" s="21"/>
      <c r="AH1618" s="49">
        <f>Audit!A383</f>
        <v>0</v>
      </c>
      <c r="AI1618" s="50" t="e">
        <f>VLOOKUP(Audit!B383,$V$3:$AE$12,2,FALSE)&amp; IF(Audit!B383=10,Audit!V383,"")</f>
        <v>#N/A</v>
      </c>
      <c r="AJ1618" s="50" t="e">
        <f>VLOOKUP(Audit!B383,$V$13:$AE$22,2,FALSE)&amp; IF(Audit!B383=10,Audit!W383,"")</f>
        <v>#N/A</v>
      </c>
      <c r="AK1618" s="47" t="e">
        <f t="shared" si="769"/>
        <v>#N/A</v>
      </c>
      <c r="AL1618" s="50" t="e">
        <f>VLOOKUP(Audit!C383,$V$3:$AE$12,3,FALSE)&amp; IF(Audit!C383=10,Audit!V383,"")</f>
        <v>#N/A</v>
      </c>
      <c r="AM1618" s="50" t="e">
        <f>VLOOKUP(Audit!C383,$V$13:$AE$22,3,FALSE)&amp; IF(Audit!C383=10,Audit!W383,"")</f>
        <v>#N/A</v>
      </c>
      <c r="AN1618" s="47" t="e">
        <f t="shared" si="770"/>
        <v>#N/A</v>
      </c>
      <c r="AO1618" s="50" t="e">
        <f>VLOOKUP(Audit!D383,$V$3:$AE$12,4,FALSE) &amp;  Audit!T383 &amp; IF(Audit!D383=10,Audit!V383,"")</f>
        <v>#N/A</v>
      </c>
      <c r="AP1618" s="50" t="e">
        <f>VLOOKUP(Audit!D383,$V$13:$AE$22,4,FALSE)&amp; IF(Audit!D383=10,Audit!W383,"")</f>
        <v>#N/A</v>
      </c>
      <c r="AQ1618" s="47" t="e">
        <f t="shared" si="771"/>
        <v>#N/A</v>
      </c>
      <c r="AR1618" s="50" t="e">
        <f>VLOOKUP(Audit!E383,$V$3:$AE$12,5,FALSE)&amp; IF(Audit!E383=10,Audit!V383,"")</f>
        <v>#N/A</v>
      </c>
      <c r="AS1618" s="50" t="e">
        <f>VLOOKUP(Audit!E383,$V$13:$AE$22,5,FALSE)&amp; IF(Audit!E383=10,Audit!W383,"")</f>
        <v>#N/A</v>
      </c>
      <c r="AT1618" s="47" t="e">
        <f t="shared" si="772"/>
        <v>#N/A</v>
      </c>
      <c r="AU1618" s="50" t="e">
        <f>VLOOKUP(Audit!F383,$V$3:$AE$12,6,FALSE)&amp; IF(Audit!F383=10,Audit!V383,"")</f>
        <v>#N/A</v>
      </c>
      <c r="AV1618" s="50" t="e">
        <f>VLOOKUP(Audit!F383,$V$13:$AE$22,6,FALSE)&amp; IF(Audit!F383=10,Audit!W383,"")</f>
        <v>#N/A</v>
      </c>
      <c r="AW1618" s="47" t="e">
        <f t="shared" si="773"/>
        <v>#N/A</v>
      </c>
      <c r="AX1618" s="50" t="e">
        <f>VLOOKUP(Audit!G383,$V$3:$AE$12,7,FALSE)&amp; IF(Audit!G383=10,Audit!V383,"")</f>
        <v>#N/A</v>
      </c>
      <c r="AY1618" s="50" t="e">
        <f>VLOOKUP(Audit!G383,$V$13:$AE$22,7,FALSE) &amp; IF(Audit!G383=10,Audit!W383,"")</f>
        <v>#N/A</v>
      </c>
      <c r="AZ1618" s="47" t="e">
        <f t="shared" si="774"/>
        <v>#N/A</v>
      </c>
      <c r="BA1618" s="50" t="e">
        <f>VLOOKUP(Audit!H383,$V$3:$AE$12,8,FALSE)&amp; Audit!U383 &amp; IF(Audit!H383=10,Audit!V383,"")</f>
        <v>#N/A</v>
      </c>
      <c r="BB1618" s="50" t="e">
        <f>VLOOKUP(Audit!H383,$V$13:$AE$22,8,FALSE) &amp; IF(Audit!H383=10,Audit!W383,"")</f>
        <v>#N/A</v>
      </c>
      <c r="BC1618" s="47" t="e">
        <f t="shared" si="775"/>
        <v>#N/A</v>
      </c>
      <c r="BD1618" s="50" t="e">
        <f>VLOOKUP(Audit!I383,$V$3:$AE$12,9,FALSE)&amp; IF(Audit!I383=10,Audit!V383,"")</f>
        <v>#N/A</v>
      </c>
      <c r="BE1618" s="50" t="e">
        <f>VLOOKUP(Audit!I383,$V$13:$AE$22,9,FALSE) &amp; IF(Audit!I383=10,Audit!W383,"") &amp; IF(Audit!I383&lt;&gt;1,U1618,"")</f>
        <v>#N/A</v>
      </c>
      <c r="BF1618" s="47" t="e">
        <f t="shared" si="776"/>
        <v>#N/A</v>
      </c>
      <c r="BG1618" s="50" t="e">
        <f>VLOOKUP(Audit!J383,$V$3:$AE$12,10,FALSE) &amp; Audit!S383 &amp; IF(Audit!J383=10,Audit!V383,"")</f>
        <v>#N/A</v>
      </c>
      <c r="BH1618" s="50" t="e">
        <f>VLOOKUP(Audit!J383,$V$13:$AE$22,10,FALSE) &amp; IF(Audit!J383=10,Audit!W383,"") &amp; IF(Audit!J383&lt;&gt;1,U1618,"")</f>
        <v>#N/A</v>
      </c>
      <c r="BI1618" s="47" t="e">
        <f t="shared" si="777"/>
        <v>#N/A</v>
      </c>
      <c r="BJ1618" s="48" t="str">
        <f t="shared" si="778"/>
        <v/>
      </c>
      <c r="BK1618" s="48" t="str">
        <f t="shared" si="779"/>
        <v/>
      </c>
      <c r="BL1618" s="48" t="str">
        <f t="shared" si="780"/>
        <v/>
      </c>
      <c r="BM1618" s="48" t="str">
        <f t="shared" si="781"/>
        <v/>
      </c>
      <c r="BN1618" s="48" t="str">
        <f t="shared" si="782"/>
        <v/>
      </c>
      <c r="BO1618" s="48" t="str">
        <f t="shared" si="783"/>
        <v/>
      </c>
      <c r="BP1618" s="48" t="str">
        <f t="shared" si="784"/>
        <v/>
      </c>
      <c r="BQ1618" s="48" t="str">
        <f t="shared" si="785"/>
        <v/>
      </c>
      <c r="BR1618" s="48" t="str">
        <f t="shared" si="786"/>
        <v/>
      </c>
      <c r="BS1618" s="48" t="str">
        <f t="shared" si="787"/>
        <v/>
      </c>
      <c r="BT1618" s="48" t="str">
        <f t="shared" si="788"/>
        <v/>
      </c>
      <c r="BU1618" s="48" t="str">
        <f t="shared" si="789"/>
        <v/>
      </c>
    </row>
    <row r="1619" spans="1:73">
      <c r="A1619" s="10">
        <f>Audit!A384</f>
        <v>0</v>
      </c>
      <c r="B1619" s="10" t="e">
        <f t="shared" si="760"/>
        <v>#N/A</v>
      </c>
      <c r="C1619" s="17" t="e">
        <f>VLOOKUP(Audit!B384,$V$3:$AE$12,2,FALSE) &amp; VLOOKUP(Audit!B384,$V$13:$AE$22,2,FALSE)&amp; IF(Audit!B384=10,Audit!V384&amp;Audit!W384,"")</f>
        <v>#N/A</v>
      </c>
      <c r="D1619" s="17" t="e">
        <f>VLOOKUP(Audit!C384,$V$3:$AE$12,3,FALSE) &amp; VLOOKUP(Audit!C384,$V$13:$AE$22,3,FALSE) &amp;IF(Audit!C384=10,Audit!V384&amp;Audit!W384,"")</f>
        <v>#N/A</v>
      </c>
      <c r="E1619" s="17" t="e">
        <f>VLOOKUP(Audit!D384,$V$3:$AE$12,4,FALSE)&amp; Audit!T384 &amp; VLOOKUP(Audit!D384,$V$13:$AE$22,4,FALSE)&amp; IF(Audit!D384=10,Audit!V384&amp;Audit!W384,"")</f>
        <v>#N/A</v>
      </c>
      <c r="F1619" s="17" t="e">
        <f>VLOOKUP(Audit!E384,$V$3:$AE$12,5,FALSE) &amp; VLOOKUP(Audit!E384,$V$13:$AE$22,5,FALSE)&amp; IF(Audit!E384=10,Audit!V384&amp;Audit!W384,"")</f>
        <v>#N/A</v>
      </c>
      <c r="G1619" s="17" t="e">
        <f>VLOOKUP(Audit!F384,$V$3:$AE$12,6,FALSE) &amp; VLOOKUP(Audit!F384,$V$13:$AE$22,6,FALSE)&amp; IF(Audit!F384=10,Audit!V384&amp;Audit!W384,"")</f>
        <v>#N/A</v>
      </c>
      <c r="H1619" s="17" t="e">
        <f>VLOOKUP(Audit!G384,$V$3:$AE$12,7,FALSE) &amp; VLOOKUP(Audit!G384,$V$13:$AE$22,7,FALSE)&amp;IF(Audit!G384=10,Audit!V384&amp;Audit!W384,"")</f>
        <v>#N/A</v>
      </c>
      <c r="I1619" s="17" t="e">
        <f>VLOOKUP(Audit!H384,$V$3:$AE$12,8,FALSE) &amp; Audit!U384 &amp; VLOOKUP(Audit!H384,$V$13:$AE$22,8,FALSE)&amp;IF(Audit!H384=10,Audit!V384&amp;Audit!W384,"")</f>
        <v>#N/A</v>
      </c>
      <c r="J1619" s="17" t="e">
        <f>VLOOKUP(Audit!I384,$V$3:$AE$12,9,FALSE) &amp; VLOOKUP(Audit!I384,$V$13:$AE$22,9,FALSE) &amp; IF(Audit!I384=10,Audit!V384&amp;Audit!W384,"") &amp; IF(Audit!I384&lt;&gt;1,U1619,"")</f>
        <v>#N/A</v>
      </c>
      <c r="K1619" s="17" t="e">
        <f>VLOOKUP(Audit!J384,$V$3:$AE$12,10,FALSE) &amp; Audit!S384 &amp; VLOOKUP(Audit!J384,$V$13:$AE$22,10,FALSE) &amp; IF(Audit!J384=10,Audit!V384&amp;Audit!W384,"") &amp; IF(Audit!J384&lt;&gt;1,U1619,"")</f>
        <v>#N/A</v>
      </c>
      <c r="L1619" s="10">
        <f>Audit!K384</f>
        <v>0</v>
      </c>
      <c r="M1619" s="10" t="e">
        <f t="shared" si="761"/>
        <v>#N/A</v>
      </c>
      <c r="N1619" s="10" t="e">
        <f t="shared" si="762"/>
        <v>#N/A</v>
      </c>
      <c r="O1619" s="10" t="e">
        <f t="shared" si="763"/>
        <v>#N/A</v>
      </c>
      <c r="P1619" s="10" t="e">
        <f t="shared" si="764"/>
        <v>#N/A</v>
      </c>
      <c r="Q1619" s="10" t="e">
        <f t="shared" si="765"/>
        <v>#N/A</v>
      </c>
      <c r="R1619" s="10" t="e">
        <f t="shared" si="766"/>
        <v>#N/A</v>
      </c>
      <c r="S1619" s="10" t="e">
        <f t="shared" si="767"/>
        <v>#N/A</v>
      </c>
      <c r="T1619" s="10" t="e">
        <f t="shared" si="768"/>
        <v>#N/A</v>
      </c>
      <c r="U1619" s="17" t="str">
        <f>IF(Audit!M384="","",VLOOKUP(Audit!M384,$W$26:$X$35,2,FALSE)) &amp; Audit!N384 &amp; IF(Audit!O384="","",IF(Audit!N384&lt;=1.4,VLOOKUP(Audit!O384,$W$38:X1664,2,FALSE),VLOOKUP(Audit!O384,$W$51:$X$61,2,FALSE))) &amp; IF(Audit!P384="","",VLOOKUP(Audit!P384,$Y$26:$Z$35,2,FALSE) &amp; Audit!Q384 &amp; IF(Audit!O384="","",IF(Audit!Q384&lt;=1.4,VLOOKUP(Audit!R384,$Y$38:$Z$48,2,FALSE),VLOOKUP(Audit!R384,$Y$51:$Z$61,2,FALSE))))</f>
        <v/>
      </c>
      <c r="V1619" s="21"/>
      <c r="AH1619" s="49">
        <f>Audit!A384</f>
        <v>0</v>
      </c>
      <c r="AI1619" s="50" t="e">
        <f>VLOOKUP(Audit!B384,$V$3:$AE$12,2,FALSE)&amp; IF(Audit!B384=10,Audit!V384,"")</f>
        <v>#N/A</v>
      </c>
      <c r="AJ1619" s="50" t="e">
        <f>VLOOKUP(Audit!B384,$V$13:$AE$22,2,FALSE)&amp; IF(Audit!B384=10,Audit!W384,"")</f>
        <v>#N/A</v>
      </c>
      <c r="AK1619" s="47" t="e">
        <f t="shared" si="769"/>
        <v>#N/A</v>
      </c>
      <c r="AL1619" s="50" t="e">
        <f>VLOOKUP(Audit!C384,$V$3:$AE$12,3,FALSE)&amp; IF(Audit!C384=10,Audit!V384,"")</f>
        <v>#N/A</v>
      </c>
      <c r="AM1619" s="50" t="e">
        <f>VLOOKUP(Audit!C384,$V$13:$AE$22,3,FALSE)&amp; IF(Audit!C384=10,Audit!W384,"")</f>
        <v>#N/A</v>
      </c>
      <c r="AN1619" s="47" t="e">
        <f t="shared" si="770"/>
        <v>#N/A</v>
      </c>
      <c r="AO1619" s="50" t="e">
        <f>VLOOKUP(Audit!D384,$V$3:$AE$12,4,FALSE) &amp;  Audit!T384 &amp; IF(Audit!D384=10,Audit!V384,"")</f>
        <v>#N/A</v>
      </c>
      <c r="AP1619" s="50" t="e">
        <f>VLOOKUP(Audit!D384,$V$13:$AE$22,4,FALSE)&amp; IF(Audit!D384=10,Audit!W384,"")</f>
        <v>#N/A</v>
      </c>
      <c r="AQ1619" s="47" t="e">
        <f t="shared" si="771"/>
        <v>#N/A</v>
      </c>
      <c r="AR1619" s="50" t="e">
        <f>VLOOKUP(Audit!E384,$V$3:$AE$12,5,FALSE)&amp; IF(Audit!E384=10,Audit!V384,"")</f>
        <v>#N/A</v>
      </c>
      <c r="AS1619" s="50" t="e">
        <f>VLOOKUP(Audit!E384,$V$13:$AE$22,5,FALSE)&amp; IF(Audit!E384=10,Audit!W384,"")</f>
        <v>#N/A</v>
      </c>
      <c r="AT1619" s="47" t="e">
        <f t="shared" si="772"/>
        <v>#N/A</v>
      </c>
      <c r="AU1619" s="50" t="e">
        <f>VLOOKUP(Audit!F384,$V$3:$AE$12,6,FALSE)&amp; IF(Audit!F384=10,Audit!V384,"")</f>
        <v>#N/A</v>
      </c>
      <c r="AV1619" s="50" t="e">
        <f>VLOOKUP(Audit!F384,$V$13:$AE$22,6,FALSE)&amp; IF(Audit!F384=10,Audit!W384,"")</f>
        <v>#N/A</v>
      </c>
      <c r="AW1619" s="47" t="e">
        <f t="shared" si="773"/>
        <v>#N/A</v>
      </c>
      <c r="AX1619" s="50" t="e">
        <f>VLOOKUP(Audit!G384,$V$3:$AE$12,7,FALSE)&amp; IF(Audit!G384=10,Audit!V384,"")</f>
        <v>#N/A</v>
      </c>
      <c r="AY1619" s="50" t="e">
        <f>VLOOKUP(Audit!G384,$V$13:$AE$22,7,FALSE) &amp; IF(Audit!G384=10,Audit!W384,"")</f>
        <v>#N/A</v>
      </c>
      <c r="AZ1619" s="47" t="e">
        <f t="shared" si="774"/>
        <v>#N/A</v>
      </c>
      <c r="BA1619" s="50" t="e">
        <f>VLOOKUP(Audit!H384,$V$3:$AE$12,8,FALSE)&amp; Audit!U384 &amp; IF(Audit!H384=10,Audit!V384,"")</f>
        <v>#N/A</v>
      </c>
      <c r="BB1619" s="50" t="e">
        <f>VLOOKUP(Audit!H384,$V$13:$AE$22,8,FALSE) &amp; IF(Audit!H384=10,Audit!W384,"")</f>
        <v>#N/A</v>
      </c>
      <c r="BC1619" s="47" t="e">
        <f t="shared" si="775"/>
        <v>#N/A</v>
      </c>
      <c r="BD1619" s="50" t="e">
        <f>VLOOKUP(Audit!I384,$V$3:$AE$12,9,FALSE)&amp; IF(Audit!I384=10,Audit!V384,"")</f>
        <v>#N/A</v>
      </c>
      <c r="BE1619" s="50" t="e">
        <f>VLOOKUP(Audit!I384,$V$13:$AE$22,9,FALSE) &amp; IF(Audit!I384=10,Audit!W384,"") &amp; IF(Audit!I384&lt;&gt;1,U1619,"")</f>
        <v>#N/A</v>
      </c>
      <c r="BF1619" s="47" t="e">
        <f t="shared" si="776"/>
        <v>#N/A</v>
      </c>
      <c r="BG1619" s="50" t="e">
        <f>VLOOKUP(Audit!J384,$V$3:$AE$12,10,FALSE) &amp; Audit!S384 &amp; IF(Audit!J384=10,Audit!V384,"")</f>
        <v>#N/A</v>
      </c>
      <c r="BH1619" s="50" t="e">
        <f>VLOOKUP(Audit!J384,$V$13:$AE$22,10,FALSE) &amp; IF(Audit!J384=10,Audit!W384,"") &amp; IF(Audit!J384&lt;&gt;1,U1619,"")</f>
        <v>#N/A</v>
      </c>
      <c r="BI1619" s="47" t="e">
        <f t="shared" si="777"/>
        <v>#N/A</v>
      </c>
      <c r="BJ1619" s="48" t="str">
        <f t="shared" si="778"/>
        <v/>
      </c>
      <c r="BK1619" s="48" t="str">
        <f t="shared" si="779"/>
        <v/>
      </c>
      <c r="BL1619" s="48" t="str">
        <f t="shared" si="780"/>
        <v/>
      </c>
      <c r="BM1619" s="48" t="str">
        <f t="shared" si="781"/>
        <v/>
      </c>
      <c r="BN1619" s="48" t="str">
        <f t="shared" si="782"/>
        <v/>
      </c>
      <c r="BO1619" s="48" t="str">
        <f t="shared" si="783"/>
        <v/>
      </c>
      <c r="BP1619" s="48" t="str">
        <f t="shared" si="784"/>
        <v/>
      </c>
      <c r="BQ1619" s="48" t="str">
        <f t="shared" si="785"/>
        <v/>
      </c>
      <c r="BR1619" s="48" t="str">
        <f t="shared" si="786"/>
        <v/>
      </c>
      <c r="BS1619" s="48" t="str">
        <f t="shared" si="787"/>
        <v/>
      </c>
      <c r="BT1619" s="48" t="str">
        <f t="shared" si="788"/>
        <v/>
      </c>
      <c r="BU1619" s="48" t="str">
        <f t="shared" si="789"/>
        <v/>
      </c>
    </row>
    <row r="1620" spans="1:73">
      <c r="A1620" s="10">
        <f>Audit!A385</f>
        <v>0</v>
      </c>
      <c r="B1620" s="10" t="e">
        <f t="shared" si="760"/>
        <v>#N/A</v>
      </c>
      <c r="C1620" s="17" t="e">
        <f>VLOOKUP(Audit!B385,$V$3:$AE$12,2,FALSE) &amp; VLOOKUP(Audit!B385,$V$13:$AE$22,2,FALSE)&amp; IF(Audit!B385=10,Audit!V385&amp;Audit!W385,"")</f>
        <v>#N/A</v>
      </c>
      <c r="D1620" s="17" t="e">
        <f>VLOOKUP(Audit!C385,$V$3:$AE$12,3,FALSE) &amp; VLOOKUP(Audit!C385,$V$13:$AE$22,3,FALSE) &amp;IF(Audit!C385=10,Audit!V385&amp;Audit!W385,"")</f>
        <v>#N/A</v>
      </c>
      <c r="E1620" s="17" t="e">
        <f>VLOOKUP(Audit!D385,$V$3:$AE$12,4,FALSE)&amp; Audit!T385 &amp; VLOOKUP(Audit!D385,$V$13:$AE$22,4,FALSE)&amp; IF(Audit!D385=10,Audit!V385&amp;Audit!W385,"")</f>
        <v>#N/A</v>
      </c>
      <c r="F1620" s="17" t="e">
        <f>VLOOKUP(Audit!E385,$V$3:$AE$12,5,FALSE) &amp; VLOOKUP(Audit!E385,$V$13:$AE$22,5,FALSE)&amp; IF(Audit!E385=10,Audit!V385&amp;Audit!W385,"")</f>
        <v>#N/A</v>
      </c>
      <c r="G1620" s="17" t="e">
        <f>VLOOKUP(Audit!F385,$V$3:$AE$12,6,FALSE) &amp; VLOOKUP(Audit!F385,$V$13:$AE$22,6,FALSE)&amp; IF(Audit!F385=10,Audit!V385&amp;Audit!W385,"")</f>
        <v>#N/A</v>
      </c>
      <c r="H1620" s="17" t="e">
        <f>VLOOKUP(Audit!G385,$V$3:$AE$12,7,FALSE) &amp; VLOOKUP(Audit!G385,$V$13:$AE$22,7,FALSE)&amp;IF(Audit!G385=10,Audit!V385&amp;Audit!W385,"")</f>
        <v>#N/A</v>
      </c>
      <c r="I1620" s="17" t="e">
        <f>VLOOKUP(Audit!H385,$V$3:$AE$12,8,FALSE) &amp; Audit!U385 &amp; VLOOKUP(Audit!H385,$V$13:$AE$22,8,FALSE)&amp;IF(Audit!H385=10,Audit!V385&amp;Audit!W385,"")</f>
        <v>#N/A</v>
      </c>
      <c r="J1620" s="17" t="e">
        <f>VLOOKUP(Audit!I385,$V$3:$AE$12,9,FALSE) &amp; VLOOKUP(Audit!I385,$V$13:$AE$22,9,FALSE) &amp; IF(Audit!I385=10,Audit!V385&amp;Audit!W385,"") &amp; IF(Audit!I385&lt;&gt;1,U1620,"")</f>
        <v>#N/A</v>
      </c>
      <c r="K1620" s="17" t="e">
        <f>VLOOKUP(Audit!J385,$V$3:$AE$12,10,FALSE) &amp; Audit!S385 &amp; VLOOKUP(Audit!J385,$V$13:$AE$22,10,FALSE) &amp; IF(Audit!J385=10,Audit!V385&amp;Audit!W385,"") &amp; IF(Audit!J385&lt;&gt;1,U1620,"")</f>
        <v>#N/A</v>
      </c>
      <c r="L1620" s="10">
        <f>Audit!K385</f>
        <v>0</v>
      </c>
      <c r="M1620" s="10" t="e">
        <f t="shared" si="761"/>
        <v>#N/A</v>
      </c>
      <c r="N1620" s="10" t="e">
        <f t="shared" si="762"/>
        <v>#N/A</v>
      </c>
      <c r="O1620" s="10" t="e">
        <f t="shared" si="763"/>
        <v>#N/A</v>
      </c>
      <c r="P1620" s="10" t="e">
        <f t="shared" si="764"/>
        <v>#N/A</v>
      </c>
      <c r="Q1620" s="10" t="e">
        <f t="shared" si="765"/>
        <v>#N/A</v>
      </c>
      <c r="R1620" s="10" t="e">
        <f t="shared" si="766"/>
        <v>#N/A</v>
      </c>
      <c r="S1620" s="10" t="e">
        <f t="shared" si="767"/>
        <v>#N/A</v>
      </c>
      <c r="T1620" s="10" t="e">
        <f t="shared" si="768"/>
        <v>#N/A</v>
      </c>
      <c r="U1620" s="17" t="str">
        <f>IF(Audit!M385="","",VLOOKUP(Audit!M385,$W$26:$X$35,2,FALSE)) &amp; Audit!N385 &amp; IF(Audit!O385="","",IF(Audit!N385&lt;=1.4,VLOOKUP(Audit!O385,$W$38:X1665,2,FALSE),VLOOKUP(Audit!O385,$W$51:$X$61,2,FALSE))) &amp; IF(Audit!P385="","",VLOOKUP(Audit!P385,$Y$26:$Z$35,2,FALSE) &amp; Audit!Q385 &amp; IF(Audit!O385="","",IF(Audit!Q385&lt;=1.4,VLOOKUP(Audit!R385,$Y$38:$Z$48,2,FALSE),VLOOKUP(Audit!R385,$Y$51:$Z$61,2,FALSE))))</f>
        <v/>
      </c>
      <c r="V1620" s="21"/>
      <c r="AH1620" s="49">
        <f>Audit!A385</f>
        <v>0</v>
      </c>
      <c r="AI1620" s="50" t="e">
        <f>VLOOKUP(Audit!B385,$V$3:$AE$12,2,FALSE)&amp; IF(Audit!B385=10,Audit!V385,"")</f>
        <v>#N/A</v>
      </c>
      <c r="AJ1620" s="50" t="e">
        <f>VLOOKUP(Audit!B385,$V$13:$AE$22,2,FALSE)&amp; IF(Audit!B385=10,Audit!W385,"")</f>
        <v>#N/A</v>
      </c>
      <c r="AK1620" s="47" t="e">
        <f t="shared" si="769"/>
        <v>#N/A</v>
      </c>
      <c r="AL1620" s="50" t="e">
        <f>VLOOKUP(Audit!C385,$V$3:$AE$12,3,FALSE)&amp; IF(Audit!C385=10,Audit!V385,"")</f>
        <v>#N/A</v>
      </c>
      <c r="AM1620" s="50" t="e">
        <f>VLOOKUP(Audit!C385,$V$13:$AE$22,3,FALSE)&amp; IF(Audit!C385=10,Audit!W385,"")</f>
        <v>#N/A</v>
      </c>
      <c r="AN1620" s="47" t="e">
        <f t="shared" si="770"/>
        <v>#N/A</v>
      </c>
      <c r="AO1620" s="50" t="e">
        <f>VLOOKUP(Audit!D385,$V$3:$AE$12,4,FALSE) &amp;  Audit!T385 &amp; IF(Audit!D385=10,Audit!V385,"")</f>
        <v>#N/A</v>
      </c>
      <c r="AP1620" s="50" t="e">
        <f>VLOOKUP(Audit!D385,$V$13:$AE$22,4,FALSE)&amp; IF(Audit!D385=10,Audit!W385,"")</f>
        <v>#N/A</v>
      </c>
      <c r="AQ1620" s="47" t="e">
        <f t="shared" si="771"/>
        <v>#N/A</v>
      </c>
      <c r="AR1620" s="50" t="e">
        <f>VLOOKUP(Audit!E385,$V$3:$AE$12,5,FALSE)&amp; IF(Audit!E385=10,Audit!V385,"")</f>
        <v>#N/A</v>
      </c>
      <c r="AS1620" s="50" t="e">
        <f>VLOOKUP(Audit!E385,$V$13:$AE$22,5,FALSE)&amp; IF(Audit!E385=10,Audit!W385,"")</f>
        <v>#N/A</v>
      </c>
      <c r="AT1620" s="47" t="e">
        <f t="shared" si="772"/>
        <v>#N/A</v>
      </c>
      <c r="AU1620" s="50" t="e">
        <f>VLOOKUP(Audit!F385,$V$3:$AE$12,6,FALSE)&amp; IF(Audit!F385=10,Audit!V385,"")</f>
        <v>#N/A</v>
      </c>
      <c r="AV1620" s="50" t="e">
        <f>VLOOKUP(Audit!F385,$V$13:$AE$22,6,FALSE)&amp; IF(Audit!F385=10,Audit!W385,"")</f>
        <v>#N/A</v>
      </c>
      <c r="AW1620" s="47" t="e">
        <f t="shared" si="773"/>
        <v>#N/A</v>
      </c>
      <c r="AX1620" s="50" t="e">
        <f>VLOOKUP(Audit!G385,$V$3:$AE$12,7,FALSE)&amp; IF(Audit!G385=10,Audit!V385,"")</f>
        <v>#N/A</v>
      </c>
      <c r="AY1620" s="50" t="e">
        <f>VLOOKUP(Audit!G385,$V$13:$AE$22,7,FALSE) &amp; IF(Audit!G385=10,Audit!W385,"")</f>
        <v>#N/A</v>
      </c>
      <c r="AZ1620" s="47" t="e">
        <f t="shared" si="774"/>
        <v>#N/A</v>
      </c>
      <c r="BA1620" s="50" t="e">
        <f>VLOOKUP(Audit!H385,$V$3:$AE$12,8,FALSE)&amp; Audit!U385 &amp; IF(Audit!H385=10,Audit!V385,"")</f>
        <v>#N/A</v>
      </c>
      <c r="BB1620" s="50" t="e">
        <f>VLOOKUP(Audit!H385,$V$13:$AE$22,8,FALSE) &amp; IF(Audit!H385=10,Audit!W385,"")</f>
        <v>#N/A</v>
      </c>
      <c r="BC1620" s="47" t="e">
        <f t="shared" si="775"/>
        <v>#N/A</v>
      </c>
      <c r="BD1620" s="50" t="e">
        <f>VLOOKUP(Audit!I385,$V$3:$AE$12,9,FALSE)&amp; IF(Audit!I385=10,Audit!V385,"")</f>
        <v>#N/A</v>
      </c>
      <c r="BE1620" s="50" t="e">
        <f>VLOOKUP(Audit!I385,$V$13:$AE$22,9,FALSE) &amp; IF(Audit!I385=10,Audit!W385,"") &amp; IF(Audit!I385&lt;&gt;1,U1620,"")</f>
        <v>#N/A</v>
      </c>
      <c r="BF1620" s="47" t="e">
        <f t="shared" si="776"/>
        <v>#N/A</v>
      </c>
      <c r="BG1620" s="50" t="e">
        <f>VLOOKUP(Audit!J385,$V$3:$AE$12,10,FALSE) &amp; Audit!S385 &amp; IF(Audit!J385=10,Audit!V385,"")</f>
        <v>#N/A</v>
      </c>
      <c r="BH1620" s="50" t="e">
        <f>VLOOKUP(Audit!J385,$V$13:$AE$22,10,FALSE) &amp; IF(Audit!J385=10,Audit!W385,"") &amp; IF(Audit!J385&lt;&gt;1,U1620,"")</f>
        <v>#N/A</v>
      </c>
      <c r="BI1620" s="47" t="e">
        <f t="shared" si="777"/>
        <v>#N/A</v>
      </c>
      <c r="BJ1620" s="48" t="str">
        <f t="shared" si="778"/>
        <v/>
      </c>
      <c r="BK1620" s="48" t="str">
        <f t="shared" si="779"/>
        <v/>
      </c>
      <c r="BL1620" s="48" t="str">
        <f t="shared" si="780"/>
        <v/>
      </c>
      <c r="BM1620" s="48" t="str">
        <f t="shared" si="781"/>
        <v/>
      </c>
      <c r="BN1620" s="48" t="str">
        <f t="shared" si="782"/>
        <v/>
      </c>
      <c r="BO1620" s="48" t="str">
        <f t="shared" si="783"/>
        <v/>
      </c>
      <c r="BP1620" s="48" t="str">
        <f t="shared" si="784"/>
        <v/>
      </c>
      <c r="BQ1620" s="48" t="str">
        <f t="shared" si="785"/>
        <v/>
      </c>
      <c r="BR1620" s="48" t="str">
        <f t="shared" si="786"/>
        <v/>
      </c>
      <c r="BS1620" s="48" t="str">
        <f t="shared" si="787"/>
        <v/>
      </c>
      <c r="BT1620" s="48" t="str">
        <f t="shared" si="788"/>
        <v/>
      </c>
      <c r="BU1620" s="48" t="str">
        <f t="shared" si="789"/>
        <v/>
      </c>
    </row>
    <row r="1621" spans="1:73">
      <c r="A1621" s="10">
        <f>Audit!A386</f>
        <v>0</v>
      </c>
      <c r="B1621" s="10" t="e">
        <f t="shared" si="760"/>
        <v>#N/A</v>
      </c>
      <c r="C1621" s="17" t="e">
        <f>VLOOKUP(Audit!B386,$V$3:$AE$12,2,FALSE) &amp; VLOOKUP(Audit!B386,$V$13:$AE$22,2,FALSE)&amp; IF(Audit!B386=10,Audit!V386&amp;Audit!W386,"")</f>
        <v>#N/A</v>
      </c>
      <c r="D1621" s="17" t="e">
        <f>VLOOKUP(Audit!C386,$V$3:$AE$12,3,FALSE) &amp; VLOOKUP(Audit!C386,$V$13:$AE$22,3,FALSE) &amp;IF(Audit!C386=10,Audit!V386&amp;Audit!W386,"")</f>
        <v>#N/A</v>
      </c>
      <c r="E1621" s="17" t="e">
        <f>VLOOKUP(Audit!D386,$V$3:$AE$12,4,FALSE)&amp; Audit!T386 &amp; VLOOKUP(Audit!D386,$V$13:$AE$22,4,FALSE)&amp; IF(Audit!D386=10,Audit!V386&amp;Audit!W386,"")</f>
        <v>#N/A</v>
      </c>
      <c r="F1621" s="17" t="e">
        <f>VLOOKUP(Audit!E386,$V$3:$AE$12,5,FALSE) &amp; VLOOKUP(Audit!E386,$V$13:$AE$22,5,FALSE)&amp; IF(Audit!E386=10,Audit!V386&amp;Audit!W386,"")</f>
        <v>#N/A</v>
      </c>
      <c r="G1621" s="17" t="e">
        <f>VLOOKUP(Audit!F386,$V$3:$AE$12,6,FALSE) &amp; VLOOKUP(Audit!F386,$V$13:$AE$22,6,FALSE)&amp; IF(Audit!F386=10,Audit!V386&amp;Audit!W386,"")</f>
        <v>#N/A</v>
      </c>
      <c r="H1621" s="17" t="e">
        <f>VLOOKUP(Audit!G386,$V$3:$AE$12,7,FALSE) &amp; VLOOKUP(Audit!G386,$V$13:$AE$22,7,FALSE)&amp;IF(Audit!G386=10,Audit!V386&amp;Audit!W386,"")</f>
        <v>#N/A</v>
      </c>
      <c r="I1621" s="17" t="e">
        <f>VLOOKUP(Audit!H386,$V$3:$AE$12,8,FALSE) &amp; Audit!U386 &amp; VLOOKUP(Audit!H386,$V$13:$AE$22,8,FALSE)&amp;IF(Audit!H386=10,Audit!V386&amp;Audit!W386,"")</f>
        <v>#N/A</v>
      </c>
      <c r="J1621" s="17" t="e">
        <f>VLOOKUP(Audit!I386,$V$3:$AE$12,9,FALSE) &amp; VLOOKUP(Audit!I386,$V$13:$AE$22,9,FALSE) &amp; IF(Audit!I386=10,Audit!V386&amp;Audit!W386,"") &amp; IF(Audit!I386&lt;&gt;1,U1621,"")</f>
        <v>#N/A</v>
      </c>
      <c r="K1621" s="17" t="e">
        <f>VLOOKUP(Audit!J386,$V$3:$AE$12,10,FALSE) &amp; Audit!S386 &amp; VLOOKUP(Audit!J386,$V$13:$AE$22,10,FALSE) &amp; IF(Audit!J386=10,Audit!V386&amp;Audit!W386,"") &amp; IF(Audit!J386&lt;&gt;1,U1621,"")</f>
        <v>#N/A</v>
      </c>
      <c r="L1621" s="10">
        <f>Audit!K386</f>
        <v>0</v>
      </c>
      <c r="M1621" s="10" t="e">
        <f t="shared" si="761"/>
        <v>#N/A</v>
      </c>
      <c r="N1621" s="10" t="e">
        <f t="shared" si="762"/>
        <v>#N/A</v>
      </c>
      <c r="O1621" s="10" t="e">
        <f t="shared" si="763"/>
        <v>#N/A</v>
      </c>
      <c r="P1621" s="10" t="e">
        <f t="shared" si="764"/>
        <v>#N/A</v>
      </c>
      <c r="Q1621" s="10" t="e">
        <f t="shared" si="765"/>
        <v>#N/A</v>
      </c>
      <c r="R1621" s="10" t="e">
        <f t="shared" si="766"/>
        <v>#N/A</v>
      </c>
      <c r="S1621" s="10" t="e">
        <f t="shared" si="767"/>
        <v>#N/A</v>
      </c>
      <c r="T1621" s="10" t="e">
        <f t="shared" si="768"/>
        <v>#N/A</v>
      </c>
      <c r="U1621" s="17" t="str">
        <f>IF(Audit!M386="","",VLOOKUP(Audit!M386,$W$26:$X$35,2,FALSE)) &amp; Audit!N386 &amp; IF(Audit!O386="","",IF(Audit!N386&lt;=1.4,VLOOKUP(Audit!O386,$W$38:X1666,2,FALSE),VLOOKUP(Audit!O386,$W$51:$X$61,2,FALSE))) &amp; IF(Audit!P386="","",VLOOKUP(Audit!P386,$Y$26:$Z$35,2,FALSE) &amp; Audit!Q386 &amp; IF(Audit!O386="","",IF(Audit!Q386&lt;=1.4,VLOOKUP(Audit!R386,$Y$38:$Z$48,2,FALSE),VLOOKUP(Audit!R386,$Y$51:$Z$61,2,FALSE))))</f>
        <v/>
      </c>
      <c r="V1621" s="21"/>
      <c r="AH1621" s="49">
        <f>Audit!A386</f>
        <v>0</v>
      </c>
      <c r="AI1621" s="50" t="e">
        <f>VLOOKUP(Audit!B386,$V$3:$AE$12,2,FALSE)&amp; IF(Audit!B386=10,Audit!V386,"")</f>
        <v>#N/A</v>
      </c>
      <c r="AJ1621" s="50" t="e">
        <f>VLOOKUP(Audit!B386,$V$13:$AE$22,2,FALSE)&amp; IF(Audit!B386=10,Audit!W386,"")</f>
        <v>#N/A</v>
      </c>
      <c r="AK1621" s="47" t="e">
        <f t="shared" si="769"/>
        <v>#N/A</v>
      </c>
      <c r="AL1621" s="50" t="e">
        <f>VLOOKUP(Audit!C386,$V$3:$AE$12,3,FALSE)&amp; IF(Audit!C386=10,Audit!V386,"")</f>
        <v>#N/A</v>
      </c>
      <c r="AM1621" s="50" t="e">
        <f>VLOOKUP(Audit!C386,$V$13:$AE$22,3,FALSE)&amp; IF(Audit!C386=10,Audit!W386,"")</f>
        <v>#N/A</v>
      </c>
      <c r="AN1621" s="47" t="e">
        <f t="shared" si="770"/>
        <v>#N/A</v>
      </c>
      <c r="AO1621" s="50" t="e">
        <f>VLOOKUP(Audit!D386,$V$3:$AE$12,4,FALSE) &amp;  Audit!T386 &amp; IF(Audit!D386=10,Audit!V386,"")</f>
        <v>#N/A</v>
      </c>
      <c r="AP1621" s="50" t="e">
        <f>VLOOKUP(Audit!D386,$V$13:$AE$22,4,FALSE)&amp; IF(Audit!D386=10,Audit!W386,"")</f>
        <v>#N/A</v>
      </c>
      <c r="AQ1621" s="47" t="e">
        <f t="shared" si="771"/>
        <v>#N/A</v>
      </c>
      <c r="AR1621" s="50" t="e">
        <f>VLOOKUP(Audit!E386,$V$3:$AE$12,5,FALSE)&amp; IF(Audit!E386=10,Audit!V386,"")</f>
        <v>#N/A</v>
      </c>
      <c r="AS1621" s="50" t="e">
        <f>VLOOKUP(Audit!E386,$V$13:$AE$22,5,FALSE)&amp; IF(Audit!E386=10,Audit!W386,"")</f>
        <v>#N/A</v>
      </c>
      <c r="AT1621" s="47" t="e">
        <f t="shared" si="772"/>
        <v>#N/A</v>
      </c>
      <c r="AU1621" s="50" t="e">
        <f>VLOOKUP(Audit!F386,$V$3:$AE$12,6,FALSE)&amp; IF(Audit!F386=10,Audit!V386,"")</f>
        <v>#N/A</v>
      </c>
      <c r="AV1621" s="50" t="e">
        <f>VLOOKUP(Audit!F386,$V$13:$AE$22,6,FALSE)&amp; IF(Audit!F386=10,Audit!W386,"")</f>
        <v>#N/A</v>
      </c>
      <c r="AW1621" s="47" t="e">
        <f t="shared" si="773"/>
        <v>#N/A</v>
      </c>
      <c r="AX1621" s="50" t="e">
        <f>VLOOKUP(Audit!G386,$V$3:$AE$12,7,FALSE)&amp; IF(Audit!G386=10,Audit!V386,"")</f>
        <v>#N/A</v>
      </c>
      <c r="AY1621" s="50" t="e">
        <f>VLOOKUP(Audit!G386,$V$13:$AE$22,7,FALSE) &amp; IF(Audit!G386=10,Audit!W386,"")</f>
        <v>#N/A</v>
      </c>
      <c r="AZ1621" s="47" t="e">
        <f t="shared" si="774"/>
        <v>#N/A</v>
      </c>
      <c r="BA1621" s="50" t="e">
        <f>VLOOKUP(Audit!H386,$V$3:$AE$12,8,FALSE)&amp; Audit!U386 &amp; IF(Audit!H386=10,Audit!V386,"")</f>
        <v>#N/A</v>
      </c>
      <c r="BB1621" s="50" t="e">
        <f>VLOOKUP(Audit!H386,$V$13:$AE$22,8,FALSE) &amp; IF(Audit!H386=10,Audit!W386,"")</f>
        <v>#N/A</v>
      </c>
      <c r="BC1621" s="47" t="e">
        <f t="shared" si="775"/>
        <v>#N/A</v>
      </c>
      <c r="BD1621" s="50" t="e">
        <f>VLOOKUP(Audit!I386,$V$3:$AE$12,9,FALSE)&amp; IF(Audit!I386=10,Audit!V386,"")</f>
        <v>#N/A</v>
      </c>
      <c r="BE1621" s="50" t="e">
        <f>VLOOKUP(Audit!I386,$V$13:$AE$22,9,FALSE) &amp; IF(Audit!I386=10,Audit!W386,"") &amp; IF(Audit!I386&lt;&gt;1,U1621,"")</f>
        <v>#N/A</v>
      </c>
      <c r="BF1621" s="47" t="e">
        <f t="shared" si="776"/>
        <v>#N/A</v>
      </c>
      <c r="BG1621" s="50" t="e">
        <f>VLOOKUP(Audit!J386,$V$3:$AE$12,10,FALSE) &amp; Audit!S386 &amp; IF(Audit!J386=10,Audit!V386,"")</f>
        <v>#N/A</v>
      </c>
      <c r="BH1621" s="50" t="e">
        <f>VLOOKUP(Audit!J386,$V$13:$AE$22,10,FALSE) &amp; IF(Audit!J386=10,Audit!W386,"") &amp; IF(Audit!J386&lt;&gt;1,U1621,"")</f>
        <v>#N/A</v>
      </c>
      <c r="BI1621" s="47" t="e">
        <f t="shared" si="777"/>
        <v>#N/A</v>
      </c>
      <c r="BJ1621" s="48" t="str">
        <f t="shared" si="778"/>
        <v/>
      </c>
      <c r="BK1621" s="48" t="str">
        <f t="shared" si="779"/>
        <v/>
      </c>
      <c r="BL1621" s="48" t="str">
        <f t="shared" si="780"/>
        <v/>
      </c>
      <c r="BM1621" s="48" t="str">
        <f t="shared" si="781"/>
        <v/>
      </c>
      <c r="BN1621" s="48" t="str">
        <f t="shared" si="782"/>
        <v/>
      </c>
      <c r="BO1621" s="48" t="str">
        <f t="shared" si="783"/>
        <v/>
      </c>
      <c r="BP1621" s="48" t="str">
        <f t="shared" si="784"/>
        <v/>
      </c>
      <c r="BQ1621" s="48" t="str">
        <f t="shared" si="785"/>
        <v/>
      </c>
      <c r="BR1621" s="48" t="str">
        <f t="shared" si="786"/>
        <v/>
      </c>
      <c r="BS1621" s="48" t="str">
        <f t="shared" si="787"/>
        <v/>
      </c>
      <c r="BT1621" s="48" t="str">
        <f t="shared" si="788"/>
        <v/>
      </c>
      <c r="BU1621" s="48" t="str">
        <f t="shared" si="789"/>
        <v/>
      </c>
    </row>
    <row r="1622" spans="1:73">
      <c r="A1622" s="10">
        <f>Audit!A387</f>
        <v>0</v>
      </c>
      <c r="B1622" s="10" t="e">
        <f t="shared" si="760"/>
        <v>#N/A</v>
      </c>
      <c r="C1622" s="17" t="e">
        <f>VLOOKUP(Audit!B387,$V$3:$AE$12,2,FALSE) &amp; VLOOKUP(Audit!B387,$V$13:$AE$22,2,FALSE)&amp; IF(Audit!B387=10,Audit!V387&amp;Audit!W387,"")</f>
        <v>#N/A</v>
      </c>
      <c r="D1622" s="17" t="e">
        <f>VLOOKUP(Audit!C387,$V$3:$AE$12,3,FALSE) &amp; VLOOKUP(Audit!C387,$V$13:$AE$22,3,FALSE) &amp;IF(Audit!C387=10,Audit!V387&amp;Audit!W387,"")</f>
        <v>#N/A</v>
      </c>
      <c r="E1622" s="17" t="e">
        <f>VLOOKUP(Audit!D387,$V$3:$AE$12,4,FALSE)&amp; Audit!T387 &amp; VLOOKUP(Audit!D387,$V$13:$AE$22,4,FALSE)&amp; IF(Audit!D387=10,Audit!V387&amp;Audit!W387,"")</f>
        <v>#N/A</v>
      </c>
      <c r="F1622" s="17" t="e">
        <f>VLOOKUP(Audit!E387,$V$3:$AE$12,5,FALSE) &amp; VLOOKUP(Audit!E387,$V$13:$AE$22,5,FALSE)&amp; IF(Audit!E387=10,Audit!V387&amp;Audit!W387,"")</f>
        <v>#N/A</v>
      </c>
      <c r="G1622" s="17" t="e">
        <f>VLOOKUP(Audit!F387,$V$3:$AE$12,6,FALSE) &amp; VLOOKUP(Audit!F387,$V$13:$AE$22,6,FALSE)&amp; IF(Audit!F387=10,Audit!V387&amp;Audit!W387,"")</f>
        <v>#N/A</v>
      </c>
      <c r="H1622" s="17" t="e">
        <f>VLOOKUP(Audit!G387,$V$3:$AE$12,7,FALSE) &amp; VLOOKUP(Audit!G387,$V$13:$AE$22,7,FALSE)&amp;IF(Audit!G387=10,Audit!V387&amp;Audit!W387,"")</f>
        <v>#N/A</v>
      </c>
      <c r="I1622" s="17" t="e">
        <f>VLOOKUP(Audit!H387,$V$3:$AE$12,8,FALSE) &amp; Audit!U387 &amp; VLOOKUP(Audit!H387,$V$13:$AE$22,8,FALSE)&amp;IF(Audit!H387=10,Audit!V387&amp;Audit!W387,"")</f>
        <v>#N/A</v>
      </c>
      <c r="J1622" s="17" t="e">
        <f>VLOOKUP(Audit!I387,$V$3:$AE$12,9,FALSE) &amp; VLOOKUP(Audit!I387,$V$13:$AE$22,9,FALSE) &amp; IF(Audit!I387=10,Audit!V387&amp;Audit!W387,"") &amp; IF(Audit!I387&lt;&gt;1,U1622,"")</f>
        <v>#N/A</v>
      </c>
      <c r="K1622" s="17" t="e">
        <f>VLOOKUP(Audit!J387,$V$3:$AE$12,10,FALSE) &amp; Audit!S387 &amp; VLOOKUP(Audit!J387,$V$13:$AE$22,10,FALSE) &amp; IF(Audit!J387=10,Audit!V387&amp;Audit!W387,"") &amp; IF(Audit!J387&lt;&gt;1,U1622,"")</f>
        <v>#N/A</v>
      </c>
      <c r="L1622" s="10">
        <f>Audit!K387</f>
        <v>0</v>
      </c>
      <c r="M1622" s="10" t="e">
        <f t="shared" si="761"/>
        <v>#N/A</v>
      </c>
      <c r="N1622" s="10" t="e">
        <f t="shared" si="762"/>
        <v>#N/A</v>
      </c>
      <c r="O1622" s="10" t="e">
        <f t="shared" si="763"/>
        <v>#N/A</v>
      </c>
      <c r="P1622" s="10" t="e">
        <f t="shared" si="764"/>
        <v>#N/A</v>
      </c>
      <c r="Q1622" s="10" t="e">
        <f t="shared" si="765"/>
        <v>#N/A</v>
      </c>
      <c r="R1622" s="10" t="e">
        <f t="shared" si="766"/>
        <v>#N/A</v>
      </c>
      <c r="S1622" s="10" t="e">
        <f t="shared" si="767"/>
        <v>#N/A</v>
      </c>
      <c r="T1622" s="10" t="e">
        <f t="shared" si="768"/>
        <v>#N/A</v>
      </c>
      <c r="U1622" s="17" t="str">
        <f>IF(Audit!M387="","",VLOOKUP(Audit!M387,$W$26:$X$35,2,FALSE)) &amp; Audit!N387 &amp; IF(Audit!O387="","",IF(Audit!N387&lt;=1.4,VLOOKUP(Audit!O387,$W$38:X1667,2,FALSE),VLOOKUP(Audit!O387,$W$51:$X$61,2,FALSE))) &amp; IF(Audit!P387="","",VLOOKUP(Audit!P387,$Y$26:$Z$35,2,FALSE) &amp; Audit!Q387 &amp; IF(Audit!O387="","",IF(Audit!Q387&lt;=1.4,VLOOKUP(Audit!R387,$Y$38:$Z$48,2,FALSE),VLOOKUP(Audit!R387,$Y$51:$Z$61,2,FALSE))))</f>
        <v/>
      </c>
      <c r="V1622" s="21"/>
      <c r="AH1622" s="49">
        <f>Audit!A387</f>
        <v>0</v>
      </c>
      <c r="AI1622" s="50" t="e">
        <f>VLOOKUP(Audit!B387,$V$3:$AE$12,2,FALSE)&amp; IF(Audit!B387=10,Audit!V387,"")</f>
        <v>#N/A</v>
      </c>
      <c r="AJ1622" s="50" t="e">
        <f>VLOOKUP(Audit!B387,$V$13:$AE$22,2,FALSE)&amp; IF(Audit!B387=10,Audit!W387,"")</f>
        <v>#N/A</v>
      </c>
      <c r="AK1622" s="47" t="e">
        <f t="shared" si="769"/>
        <v>#N/A</v>
      </c>
      <c r="AL1622" s="50" t="e">
        <f>VLOOKUP(Audit!C387,$V$3:$AE$12,3,FALSE)&amp; IF(Audit!C387=10,Audit!V387,"")</f>
        <v>#N/A</v>
      </c>
      <c r="AM1622" s="50" t="e">
        <f>VLOOKUP(Audit!C387,$V$13:$AE$22,3,FALSE)&amp; IF(Audit!C387=10,Audit!W387,"")</f>
        <v>#N/A</v>
      </c>
      <c r="AN1622" s="47" t="e">
        <f t="shared" si="770"/>
        <v>#N/A</v>
      </c>
      <c r="AO1622" s="50" t="e">
        <f>VLOOKUP(Audit!D387,$V$3:$AE$12,4,FALSE) &amp;  Audit!T387 &amp; IF(Audit!D387=10,Audit!V387,"")</f>
        <v>#N/A</v>
      </c>
      <c r="AP1622" s="50" t="e">
        <f>VLOOKUP(Audit!D387,$V$13:$AE$22,4,FALSE)&amp; IF(Audit!D387=10,Audit!W387,"")</f>
        <v>#N/A</v>
      </c>
      <c r="AQ1622" s="47" t="e">
        <f t="shared" si="771"/>
        <v>#N/A</v>
      </c>
      <c r="AR1622" s="50" t="e">
        <f>VLOOKUP(Audit!E387,$V$3:$AE$12,5,FALSE)&amp; IF(Audit!E387=10,Audit!V387,"")</f>
        <v>#N/A</v>
      </c>
      <c r="AS1622" s="50" t="e">
        <f>VLOOKUP(Audit!E387,$V$13:$AE$22,5,FALSE)&amp; IF(Audit!E387=10,Audit!W387,"")</f>
        <v>#N/A</v>
      </c>
      <c r="AT1622" s="47" t="e">
        <f t="shared" si="772"/>
        <v>#N/A</v>
      </c>
      <c r="AU1622" s="50" t="e">
        <f>VLOOKUP(Audit!F387,$V$3:$AE$12,6,FALSE)&amp; IF(Audit!F387=10,Audit!V387,"")</f>
        <v>#N/A</v>
      </c>
      <c r="AV1622" s="50" t="e">
        <f>VLOOKUP(Audit!F387,$V$13:$AE$22,6,FALSE)&amp; IF(Audit!F387=10,Audit!W387,"")</f>
        <v>#N/A</v>
      </c>
      <c r="AW1622" s="47" t="e">
        <f t="shared" si="773"/>
        <v>#N/A</v>
      </c>
      <c r="AX1622" s="50" t="e">
        <f>VLOOKUP(Audit!G387,$V$3:$AE$12,7,FALSE)&amp; IF(Audit!G387=10,Audit!V387,"")</f>
        <v>#N/A</v>
      </c>
      <c r="AY1622" s="50" t="e">
        <f>VLOOKUP(Audit!G387,$V$13:$AE$22,7,FALSE) &amp; IF(Audit!G387=10,Audit!W387,"")</f>
        <v>#N/A</v>
      </c>
      <c r="AZ1622" s="47" t="e">
        <f t="shared" si="774"/>
        <v>#N/A</v>
      </c>
      <c r="BA1622" s="50" t="e">
        <f>VLOOKUP(Audit!H387,$V$3:$AE$12,8,FALSE)&amp; Audit!U387 &amp; IF(Audit!H387=10,Audit!V387,"")</f>
        <v>#N/A</v>
      </c>
      <c r="BB1622" s="50" t="e">
        <f>VLOOKUP(Audit!H387,$V$13:$AE$22,8,FALSE) &amp; IF(Audit!H387=10,Audit!W387,"")</f>
        <v>#N/A</v>
      </c>
      <c r="BC1622" s="47" t="e">
        <f t="shared" si="775"/>
        <v>#N/A</v>
      </c>
      <c r="BD1622" s="50" t="e">
        <f>VLOOKUP(Audit!I387,$V$3:$AE$12,9,FALSE)&amp; IF(Audit!I387=10,Audit!V387,"")</f>
        <v>#N/A</v>
      </c>
      <c r="BE1622" s="50" t="e">
        <f>VLOOKUP(Audit!I387,$V$13:$AE$22,9,FALSE) &amp; IF(Audit!I387=10,Audit!W387,"") &amp; IF(Audit!I387&lt;&gt;1,U1622,"")</f>
        <v>#N/A</v>
      </c>
      <c r="BF1622" s="47" t="e">
        <f t="shared" si="776"/>
        <v>#N/A</v>
      </c>
      <c r="BG1622" s="50" t="e">
        <f>VLOOKUP(Audit!J387,$V$3:$AE$12,10,FALSE) &amp; Audit!S387 &amp; IF(Audit!J387=10,Audit!V387,"")</f>
        <v>#N/A</v>
      </c>
      <c r="BH1622" s="50" t="e">
        <f>VLOOKUP(Audit!J387,$V$13:$AE$22,10,FALSE) &amp; IF(Audit!J387=10,Audit!W387,"") &amp; IF(Audit!J387&lt;&gt;1,U1622,"")</f>
        <v>#N/A</v>
      </c>
      <c r="BI1622" s="47" t="e">
        <f t="shared" si="777"/>
        <v>#N/A</v>
      </c>
      <c r="BJ1622" s="48" t="str">
        <f t="shared" si="778"/>
        <v/>
      </c>
      <c r="BK1622" s="48" t="str">
        <f t="shared" si="779"/>
        <v/>
      </c>
      <c r="BL1622" s="48" t="str">
        <f t="shared" si="780"/>
        <v/>
      </c>
      <c r="BM1622" s="48" t="str">
        <f t="shared" si="781"/>
        <v/>
      </c>
      <c r="BN1622" s="48" t="str">
        <f t="shared" si="782"/>
        <v/>
      </c>
      <c r="BO1622" s="48" t="str">
        <f t="shared" si="783"/>
        <v/>
      </c>
      <c r="BP1622" s="48" t="str">
        <f t="shared" si="784"/>
        <v/>
      </c>
      <c r="BQ1622" s="48" t="str">
        <f t="shared" si="785"/>
        <v/>
      </c>
      <c r="BR1622" s="48" t="str">
        <f t="shared" si="786"/>
        <v/>
      </c>
      <c r="BS1622" s="48" t="str">
        <f t="shared" si="787"/>
        <v/>
      </c>
      <c r="BT1622" s="48" t="str">
        <f t="shared" si="788"/>
        <v/>
      </c>
      <c r="BU1622" s="48" t="str">
        <f t="shared" si="789"/>
        <v/>
      </c>
    </row>
    <row r="1623" spans="1:73">
      <c r="A1623" s="10">
        <f>Audit!A388</f>
        <v>0</v>
      </c>
      <c r="B1623" s="10" t="e">
        <f t="shared" si="760"/>
        <v>#N/A</v>
      </c>
      <c r="C1623" s="17" t="e">
        <f>VLOOKUP(Audit!B388,$V$3:$AE$12,2,FALSE) &amp; VLOOKUP(Audit!B388,$V$13:$AE$22,2,FALSE)&amp; IF(Audit!B388=10,Audit!V388&amp;Audit!W388,"")</f>
        <v>#N/A</v>
      </c>
      <c r="D1623" s="17" t="e">
        <f>VLOOKUP(Audit!C388,$V$3:$AE$12,3,FALSE) &amp; VLOOKUP(Audit!C388,$V$13:$AE$22,3,FALSE) &amp;IF(Audit!C388=10,Audit!V388&amp;Audit!W388,"")</f>
        <v>#N/A</v>
      </c>
      <c r="E1623" s="17" t="e">
        <f>VLOOKUP(Audit!D388,$V$3:$AE$12,4,FALSE)&amp; Audit!T388 &amp; VLOOKUP(Audit!D388,$V$13:$AE$22,4,FALSE)&amp; IF(Audit!D388=10,Audit!V388&amp;Audit!W388,"")</f>
        <v>#N/A</v>
      </c>
      <c r="F1623" s="17" t="e">
        <f>VLOOKUP(Audit!E388,$V$3:$AE$12,5,FALSE) &amp; VLOOKUP(Audit!E388,$V$13:$AE$22,5,FALSE)&amp; IF(Audit!E388=10,Audit!V388&amp;Audit!W388,"")</f>
        <v>#N/A</v>
      </c>
      <c r="G1623" s="17" t="e">
        <f>VLOOKUP(Audit!F388,$V$3:$AE$12,6,FALSE) &amp; VLOOKUP(Audit!F388,$V$13:$AE$22,6,FALSE)&amp; IF(Audit!F388=10,Audit!V388&amp;Audit!W388,"")</f>
        <v>#N/A</v>
      </c>
      <c r="H1623" s="17" t="e">
        <f>VLOOKUP(Audit!G388,$V$3:$AE$12,7,FALSE) &amp; VLOOKUP(Audit!G388,$V$13:$AE$22,7,FALSE)&amp;IF(Audit!G388=10,Audit!V388&amp;Audit!W388,"")</f>
        <v>#N/A</v>
      </c>
      <c r="I1623" s="17" t="e">
        <f>VLOOKUP(Audit!H388,$V$3:$AE$12,8,FALSE) &amp; Audit!U388 &amp; VLOOKUP(Audit!H388,$V$13:$AE$22,8,FALSE)&amp;IF(Audit!H388=10,Audit!V388&amp;Audit!W388,"")</f>
        <v>#N/A</v>
      </c>
      <c r="J1623" s="17" t="e">
        <f>VLOOKUP(Audit!I388,$V$3:$AE$12,9,FALSE) &amp; VLOOKUP(Audit!I388,$V$13:$AE$22,9,FALSE) &amp; IF(Audit!I388=10,Audit!V388&amp;Audit!W388,"") &amp; IF(Audit!I388&lt;&gt;1,U1623,"")</f>
        <v>#N/A</v>
      </c>
      <c r="K1623" s="17" t="e">
        <f>VLOOKUP(Audit!J388,$V$3:$AE$12,10,FALSE) &amp; Audit!S388 &amp; VLOOKUP(Audit!J388,$V$13:$AE$22,10,FALSE) &amp; IF(Audit!J388=10,Audit!V388&amp;Audit!W388,"") &amp; IF(Audit!J388&lt;&gt;1,U1623,"")</f>
        <v>#N/A</v>
      </c>
      <c r="L1623" s="10">
        <f>Audit!K388</f>
        <v>0</v>
      </c>
      <c r="M1623" s="10" t="e">
        <f t="shared" si="761"/>
        <v>#N/A</v>
      </c>
      <c r="N1623" s="10" t="e">
        <f t="shared" si="762"/>
        <v>#N/A</v>
      </c>
      <c r="O1623" s="10" t="e">
        <f t="shared" si="763"/>
        <v>#N/A</v>
      </c>
      <c r="P1623" s="10" t="e">
        <f t="shared" si="764"/>
        <v>#N/A</v>
      </c>
      <c r="Q1623" s="10" t="e">
        <f t="shared" si="765"/>
        <v>#N/A</v>
      </c>
      <c r="R1623" s="10" t="e">
        <f t="shared" si="766"/>
        <v>#N/A</v>
      </c>
      <c r="S1623" s="10" t="e">
        <f t="shared" si="767"/>
        <v>#N/A</v>
      </c>
      <c r="T1623" s="10" t="e">
        <f t="shared" si="768"/>
        <v>#N/A</v>
      </c>
      <c r="U1623" s="17" t="str">
        <f>IF(Audit!M388="","",VLOOKUP(Audit!M388,$W$26:$X$35,2,FALSE)) &amp; Audit!N388 &amp; IF(Audit!O388="","",IF(Audit!N388&lt;=1.4,VLOOKUP(Audit!O388,$W$38:X1668,2,FALSE),VLOOKUP(Audit!O388,$W$51:$X$61,2,FALSE))) &amp; IF(Audit!P388="","",VLOOKUP(Audit!P388,$Y$26:$Z$35,2,FALSE) &amp; Audit!Q388 &amp; IF(Audit!O388="","",IF(Audit!Q388&lt;=1.4,VLOOKUP(Audit!R388,$Y$38:$Z$48,2,FALSE),VLOOKUP(Audit!R388,$Y$51:$Z$61,2,FALSE))))</f>
        <v/>
      </c>
      <c r="V1623" s="21"/>
      <c r="AH1623" s="49">
        <f>Audit!A388</f>
        <v>0</v>
      </c>
      <c r="AI1623" s="50" t="e">
        <f>VLOOKUP(Audit!B388,$V$3:$AE$12,2,FALSE)&amp; IF(Audit!B388=10,Audit!V388,"")</f>
        <v>#N/A</v>
      </c>
      <c r="AJ1623" s="50" t="e">
        <f>VLOOKUP(Audit!B388,$V$13:$AE$22,2,FALSE)&amp; IF(Audit!B388=10,Audit!W388,"")</f>
        <v>#N/A</v>
      </c>
      <c r="AK1623" s="47" t="e">
        <f t="shared" si="769"/>
        <v>#N/A</v>
      </c>
      <c r="AL1623" s="50" t="e">
        <f>VLOOKUP(Audit!C388,$V$3:$AE$12,3,FALSE)&amp; IF(Audit!C388=10,Audit!V388,"")</f>
        <v>#N/A</v>
      </c>
      <c r="AM1623" s="50" t="e">
        <f>VLOOKUP(Audit!C388,$V$13:$AE$22,3,FALSE)&amp; IF(Audit!C388=10,Audit!W388,"")</f>
        <v>#N/A</v>
      </c>
      <c r="AN1623" s="47" t="e">
        <f t="shared" si="770"/>
        <v>#N/A</v>
      </c>
      <c r="AO1623" s="50" t="e">
        <f>VLOOKUP(Audit!D388,$V$3:$AE$12,4,FALSE) &amp;  Audit!T388 &amp; IF(Audit!D388=10,Audit!V388,"")</f>
        <v>#N/A</v>
      </c>
      <c r="AP1623" s="50" t="e">
        <f>VLOOKUP(Audit!D388,$V$13:$AE$22,4,FALSE)&amp; IF(Audit!D388=10,Audit!W388,"")</f>
        <v>#N/A</v>
      </c>
      <c r="AQ1623" s="47" t="e">
        <f t="shared" si="771"/>
        <v>#N/A</v>
      </c>
      <c r="AR1623" s="50" t="e">
        <f>VLOOKUP(Audit!E388,$V$3:$AE$12,5,FALSE)&amp; IF(Audit!E388=10,Audit!V388,"")</f>
        <v>#N/A</v>
      </c>
      <c r="AS1623" s="50" t="e">
        <f>VLOOKUP(Audit!E388,$V$13:$AE$22,5,FALSE)&amp; IF(Audit!E388=10,Audit!W388,"")</f>
        <v>#N/A</v>
      </c>
      <c r="AT1623" s="47" t="e">
        <f t="shared" si="772"/>
        <v>#N/A</v>
      </c>
      <c r="AU1623" s="50" t="e">
        <f>VLOOKUP(Audit!F388,$V$3:$AE$12,6,FALSE)&amp; IF(Audit!F388=10,Audit!V388,"")</f>
        <v>#N/A</v>
      </c>
      <c r="AV1623" s="50" t="e">
        <f>VLOOKUP(Audit!F388,$V$13:$AE$22,6,FALSE)&amp; IF(Audit!F388=10,Audit!W388,"")</f>
        <v>#N/A</v>
      </c>
      <c r="AW1623" s="47" t="e">
        <f t="shared" si="773"/>
        <v>#N/A</v>
      </c>
      <c r="AX1623" s="50" t="e">
        <f>VLOOKUP(Audit!G388,$V$3:$AE$12,7,FALSE)&amp; IF(Audit!G388=10,Audit!V388,"")</f>
        <v>#N/A</v>
      </c>
      <c r="AY1623" s="50" t="e">
        <f>VLOOKUP(Audit!G388,$V$13:$AE$22,7,FALSE) &amp; IF(Audit!G388=10,Audit!W388,"")</f>
        <v>#N/A</v>
      </c>
      <c r="AZ1623" s="47" t="e">
        <f t="shared" si="774"/>
        <v>#N/A</v>
      </c>
      <c r="BA1623" s="50" t="e">
        <f>VLOOKUP(Audit!H388,$V$3:$AE$12,8,FALSE)&amp; Audit!U388 &amp; IF(Audit!H388=10,Audit!V388,"")</f>
        <v>#N/A</v>
      </c>
      <c r="BB1623" s="50" t="e">
        <f>VLOOKUP(Audit!H388,$V$13:$AE$22,8,FALSE) &amp; IF(Audit!H388=10,Audit!W388,"")</f>
        <v>#N/A</v>
      </c>
      <c r="BC1623" s="47" t="e">
        <f t="shared" si="775"/>
        <v>#N/A</v>
      </c>
      <c r="BD1623" s="50" t="e">
        <f>VLOOKUP(Audit!I388,$V$3:$AE$12,9,FALSE)&amp; IF(Audit!I388=10,Audit!V388,"")</f>
        <v>#N/A</v>
      </c>
      <c r="BE1623" s="50" t="e">
        <f>VLOOKUP(Audit!I388,$V$13:$AE$22,9,FALSE) &amp; IF(Audit!I388=10,Audit!W388,"") &amp; IF(Audit!I388&lt;&gt;1,U1623,"")</f>
        <v>#N/A</v>
      </c>
      <c r="BF1623" s="47" t="e">
        <f t="shared" si="776"/>
        <v>#N/A</v>
      </c>
      <c r="BG1623" s="50" t="e">
        <f>VLOOKUP(Audit!J388,$V$3:$AE$12,10,FALSE) &amp; Audit!S388 &amp; IF(Audit!J388=10,Audit!V388,"")</f>
        <v>#N/A</v>
      </c>
      <c r="BH1623" s="50" t="e">
        <f>VLOOKUP(Audit!J388,$V$13:$AE$22,10,FALSE) &amp; IF(Audit!J388=10,Audit!W388,"") &amp; IF(Audit!J388&lt;&gt;1,U1623,"")</f>
        <v>#N/A</v>
      </c>
      <c r="BI1623" s="47" t="e">
        <f t="shared" si="777"/>
        <v>#N/A</v>
      </c>
      <c r="BJ1623" s="48" t="str">
        <f t="shared" si="778"/>
        <v/>
      </c>
      <c r="BK1623" s="48" t="str">
        <f t="shared" si="779"/>
        <v/>
      </c>
      <c r="BL1623" s="48" t="str">
        <f t="shared" si="780"/>
        <v/>
      </c>
      <c r="BM1623" s="48" t="str">
        <f t="shared" si="781"/>
        <v/>
      </c>
      <c r="BN1623" s="48" t="str">
        <f t="shared" si="782"/>
        <v/>
      </c>
      <c r="BO1623" s="48" t="str">
        <f t="shared" si="783"/>
        <v/>
      </c>
      <c r="BP1623" s="48" t="str">
        <f t="shared" si="784"/>
        <v/>
      </c>
      <c r="BQ1623" s="48" t="str">
        <f t="shared" si="785"/>
        <v/>
      </c>
      <c r="BR1623" s="48" t="str">
        <f t="shared" si="786"/>
        <v/>
      </c>
      <c r="BS1623" s="48" t="str">
        <f t="shared" si="787"/>
        <v/>
      </c>
      <c r="BT1623" s="48" t="str">
        <f t="shared" si="788"/>
        <v/>
      </c>
      <c r="BU1623" s="48" t="str">
        <f t="shared" si="789"/>
        <v/>
      </c>
    </row>
    <row r="1624" spans="1:73">
      <c r="A1624" s="10">
        <f>Audit!A389</f>
        <v>0</v>
      </c>
      <c r="B1624" s="10" t="e">
        <f t="shared" si="760"/>
        <v>#N/A</v>
      </c>
      <c r="C1624" s="17" t="e">
        <f>VLOOKUP(Audit!B389,$V$3:$AE$12,2,FALSE) &amp; VLOOKUP(Audit!B389,$V$13:$AE$22,2,FALSE)&amp; IF(Audit!B389=10,Audit!V389&amp;Audit!W389,"")</f>
        <v>#N/A</v>
      </c>
      <c r="D1624" s="17" t="e">
        <f>VLOOKUP(Audit!C389,$V$3:$AE$12,3,FALSE) &amp; VLOOKUP(Audit!C389,$V$13:$AE$22,3,FALSE) &amp;IF(Audit!C389=10,Audit!V389&amp;Audit!W389,"")</f>
        <v>#N/A</v>
      </c>
      <c r="E1624" s="17" t="e">
        <f>VLOOKUP(Audit!D389,$V$3:$AE$12,4,FALSE)&amp; Audit!T389 &amp; VLOOKUP(Audit!D389,$V$13:$AE$22,4,FALSE)&amp; IF(Audit!D389=10,Audit!V389&amp;Audit!W389,"")</f>
        <v>#N/A</v>
      </c>
      <c r="F1624" s="17" t="e">
        <f>VLOOKUP(Audit!E389,$V$3:$AE$12,5,FALSE) &amp; VLOOKUP(Audit!E389,$V$13:$AE$22,5,FALSE)&amp; IF(Audit!E389=10,Audit!V389&amp;Audit!W389,"")</f>
        <v>#N/A</v>
      </c>
      <c r="G1624" s="17" t="e">
        <f>VLOOKUP(Audit!F389,$V$3:$AE$12,6,FALSE) &amp; VLOOKUP(Audit!F389,$V$13:$AE$22,6,FALSE)&amp; IF(Audit!F389=10,Audit!V389&amp;Audit!W389,"")</f>
        <v>#N/A</v>
      </c>
      <c r="H1624" s="17" t="e">
        <f>VLOOKUP(Audit!G389,$V$3:$AE$12,7,FALSE) &amp; VLOOKUP(Audit!G389,$V$13:$AE$22,7,FALSE)&amp;IF(Audit!G389=10,Audit!V389&amp;Audit!W389,"")</f>
        <v>#N/A</v>
      </c>
      <c r="I1624" s="17" t="e">
        <f>VLOOKUP(Audit!H389,$V$3:$AE$12,8,FALSE) &amp; Audit!U389 &amp; VLOOKUP(Audit!H389,$V$13:$AE$22,8,FALSE)&amp;IF(Audit!H389=10,Audit!V389&amp;Audit!W389,"")</f>
        <v>#N/A</v>
      </c>
      <c r="J1624" s="17" t="e">
        <f>VLOOKUP(Audit!I389,$V$3:$AE$12,9,FALSE) &amp; VLOOKUP(Audit!I389,$V$13:$AE$22,9,FALSE) &amp; IF(Audit!I389=10,Audit!V389&amp;Audit!W389,"") &amp; IF(Audit!I389&lt;&gt;1,U1624,"")</f>
        <v>#N/A</v>
      </c>
      <c r="K1624" s="17" t="e">
        <f>VLOOKUP(Audit!J389,$V$3:$AE$12,10,FALSE) &amp; Audit!S389 &amp; VLOOKUP(Audit!J389,$V$13:$AE$22,10,FALSE) &amp; IF(Audit!J389=10,Audit!V389&amp;Audit!W389,"") &amp; IF(Audit!J389&lt;&gt;1,U1624,"")</f>
        <v>#N/A</v>
      </c>
      <c r="L1624" s="10">
        <f>Audit!K389</f>
        <v>0</v>
      </c>
      <c r="M1624" s="10" t="e">
        <f t="shared" si="761"/>
        <v>#N/A</v>
      </c>
      <c r="N1624" s="10" t="e">
        <f t="shared" si="762"/>
        <v>#N/A</v>
      </c>
      <c r="O1624" s="10" t="e">
        <f t="shared" si="763"/>
        <v>#N/A</v>
      </c>
      <c r="P1624" s="10" t="e">
        <f t="shared" si="764"/>
        <v>#N/A</v>
      </c>
      <c r="Q1624" s="10" t="e">
        <f t="shared" si="765"/>
        <v>#N/A</v>
      </c>
      <c r="R1624" s="10" t="e">
        <f t="shared" si="766"/>
        <v>#N/A</v>
      </c>
      <c r="S1624" s="10" t="e">
        <f t="shared" si="767"/>
        <v>#N/A</v>
      </c>
      <c r="T1624" s="10" t="e">
        <f t="shared" si="768"/>
        <v>#N/A</v>
      </c>
      <c r="U1624" s="17" t="str">
        <f>IF(Audit!M389="","",VLOOKUP(Audit!M389,$W$26:$X$35,2,FALSE)) &amp; Audit!N389 &amp; IF(Audit!O389="","",IF(Audit!N389&lt;=1.4,VLOOKUP(Audit!O389,$W$38:X1669,2,FALSE),VLOOKUP(Audit!O389,$W$51:$X$61,2,FALSE))) &amp; IF(Audit!P389="","",VLOOKUP(Audit!P389,$Y$26:$Z$35,2,FALSE) &amp; Audit!Q389 &amp; IF(Audit!O389="","",IF(Audit!Q389&lt;=1.4,VLOOKUP(Audit!R389,$Y$38:$Z$48,2,FALSE),VLOOKUP(Audit!R389,$Y$51:$Z$61,2,FALSE))))</f>
        <v/>
      </c>
      <c r="V1624" s="21"/>
      <c r="AH1624" s="49">
        <f>Audit!A389</f>
        <v>0</v>
      </c>
      <c r="AI1624" s="50" t="e">
        <f>VLOOKUP(Audit!B389,$V$3:$AE$12,2,FALSE)&amp; IF(Audit!B389=10,Audit!V389,"")</f>
        <v>#N/A</v>
      </c>
      <c r="AJ1624" s="50" t="e">
        <f>VLOOKUP(Audit!B389,$V$13:$AE$22,2,FALSE)&amp; IF(Audit!B389=10,Audit!W389,"")</f>
        <v>#N/A</v>
      </c>
      <c r="AK1624" s="47" t="e">
        <f t="shared" si="769"/>
        <v>#N/A</v>
      </c>
      <c r="AL1624" s="50" t="e">
        <f>VLOOKUP(Audit!C389,$V$3:$AE$12,3,FALSE)&amp; IF(Audit!C389=10,Audit!V389,"")</f>
        <v>#N/A</v>
      </c>
      <c r="AM1624" s="50" t="e">
        <f>VLOOKUP(Audit!C389,$V$13:$AE$22,3,FALSE)&amp; IF(Audit!C389=10,Audit!W389,"")</f>
        <v>#N/A</v>
      </c>
      <c r="AN1624" s="47" t="e">
        <f t="shared" si="770"/>
        <v>#N/A</v>
      </c>
      <c r="AO1624" s="50" t="e">
        <f>VLOOKUP(Audit!D389,$V$3:$AE$12,4,FALSE) &amp;  Audit!T389 &amp; IF(Audit!D389=10,Audit!V389,"")</f>
        <v>#N/A</v>
      </c>
      <c r="AP1624" s="50" t="e">
        <f>VLOOKUP(Audit!D389,$V$13:$AE$22,4,FALSE)&amp; IF(Audit!D389=10,Audit!W389,"")</f>
        <v>#N/A</v>
      </c>
      <c r="AQ1624" s="47" t="e">
        <f t="shared" si="771"/>
        <v>#N/A</v>
      </c>
      <c r="AR1624" s="50" t="e">
        <f>VLOOKUP(Audit!E389,$V$3:$AE$12,5,FALSE)&amp; IF(Audit!E389=10,Audit!V389,"")</f>
        <v>#N/A</v>
      </c>
      <c r="AS1624" s="50" t="e">
        <f>VLOOKUP(Audit!E389,$V$13:$AE$22,5,FALSE)&amp; IF(Audit!E389=10,Audit!W389,"")</f>
        <v>#N/A</v>
      </c>
      <c r="AT1624" s="47" t="e">
        <f t="shared" si="772"/>
        <v>#N/A</v>
      </c>
      <c r="AU1624" s="50" t="e">
        <f>VLOOKUP(Audit!F389,$V$3:$AE$12,6,FALSE)&amp; IF(Audit!F389=10,Audit!V389,"")</f>
        <v>#N/A</v>
      </c>
      <c r="AV1624" s="50" t="e">
        <f>VLOOKUP(Audit!F389,$V$13:$AE$22,6,FALSE)&amp; IF(Audit!F389=10,Audit!W389,"")</f>
        <v>#N/A</v>
      </c>
      <c r="AW1624" s="47" t="e">
        <f t="shared" si="773"/>
        <v>#N/A</v>
      </c>
      <c r="AX1624" s="50" t="e">
        <f>VLOOKUP(Audit!G389,$V$3:$AE$12,7,FALSE)&amp; IF(Audit!G389=10,Audit!V389,"")</f>
        <v>#N/A</v>
      </c>
      <c r="AY1624" s="50" t="e">
        <f>VLOOKUP(Audit!G389,$V$13:$AE$22,7,FALSE) &amp; IF(Audit!G389=10,Audit!W389,"")</f>
        <v>#N/A</v>
      </c>
      <c r="AZ1624" s="47" t="e">
        <f t="shared" si="774"/>
        <v>#N/A</v>
      </c>
      <c r="BA1624" s="50" t="e">
        <f>VLOOKUP(Audit!H389,$V$3:$AE$12,8,FALSE)&amp; Audit!U389 &amp; IF(Audit!H389=10,Audit!V389,"")</f>
        <v>#N/A</v>
      </c>
      <c r="BB1624" s="50" t="e">
        <f>VLOOKUP(Audit!H389,$V$13:$AE$22,8,FALSE) &amp; IF(Audit!H389=10,Audit!W389,"")</f>
        <v>#N/A</v>
      </c>
      <c r="BC1624" s="47" t="e">
        <f t="shared" si="775"/>
        <v>#N/A</v>
      </c>
      <c r="BD1624" s="50" t="e">
        <f>VLOOKUP(Audit!I389,$V$3:$AE$12,9,FALSE)&amp; IF(Audit!I389=10,Audit!V389,"")</f>
        <v>#N/A</v>
      </c>
      <c r="BE1624" s="50" t="e">
        <f>VLOOKUP(Audit!I389,$V$13:$AE$22,9,FALSE) &amp; IF(Audit!I389=10,Audit!W389,"") &amp; IF(Audit!I389&lt;&gt;1,U1624,"")</f>
        <v>#N/A</v>
      </c>
      <c r="BF1624" s="47" t="e">
        <f t="shared" si="776"/>
        <v>#N/A</v>
      </c>
      <c r="BG1624" s="50" t="e">
        <f>VLOOKUP(Audit!J389,$V$3:$AE$12,10,FALSE) &amp; Audit!S389 &amp; IF(Audit!J389=10,Audit!V389,"")</f>
        <v>#N/A</v>
      </c>
      <c r="BH1624" s="50" t="e">
        <f>VLOOKUP(Audit!J389,$V$13:$AE$22,10,FALSE) &amp; IF(Audit!J389=10,Audit!W389,"") &amp; IF(Audit!J389&lt;&gt;1,U1624,"")</f>
        <v>#N/A</v>
      </c>
      <c r="BI1624" s="47" t="e">
        <f t="shared" si="777"/>
        <v>#N/A</v>
      </c>
      <c r="BJ1624" s="48" t="str">
        <f t="shared" si="778"/>
        <v/>
      </c>
      <c r="BK1624" s="48" t="str">
        <f t="shared" si="779"/>
        <v/>
      </c>
      <c r="BL1624" s="48" t="str">
        <f t="shared" si="780"/>
        <v/>
      </c>
      <c r="BM1624" s="48" t="str">
        <f t="shared" si="781"/>
        <v/>
      </c>
      <c r="BN1624" s="48" t="str">
        <f t="shared" si="782"/>
        <v/>
      </c>
      <c r="BO1624" s="48" t="str">
        <f t="shared" si="783"/>
        <v/>
      </c>
      <c r="BP1624" s="48" t="str">
        <f t="shared" si="784"/>
        <v/>
      </c>
      <c r="BQ1624" s="48" t="str">
        <f t="shared" si="785"/>
        <v/>
      </c>
      <c r="BR1624" s="48" t="str">
        <f t="shared" si="786"/>
        <v/>
      </c>
      <c r="BS1624" s="48" t="str">
        <f t="shared" si="787"/>
        <v/>
      </c>
      <c r="BT1624" s="48" t="str">
        <f t="shared" si="788"/>
        <v/>
      </c>
      <c r="BU1624" s="48" t="str">
        <f t="shared" si="789"/>
        <v/>
      </c>
    </row>
    <row r="1625" spans="1:73">
      <c r="A1625" s="10">
        <f>Audit!A390</f>
        <v>0</v>
      </c>
      <c r="B1625" s="10" t="e">
        <f t="shared" si="760"/>
        <v>#N/A</v>
      </c>
      <c r="C1625" s="17" t="e">
        <f>VLOOKUP(Audit!B390,$V$3:$AE$12,2,FALSE) &amp; VLOOKUP(Audit!B390,$V$13:$AE$22,2,FALSE)&amp; IF(Audit!B390=10,Audit!V390&amp;Audit!W390,"")</f>
        <v>#N/A</v>
      </c>
      <c r="D1625" s="17" t="e">
        <f>VLOOKUP(Audit!C390,$V$3:$AE$12,3,FALSE) &amp; VLOOKUP(Audit!C390,$V$13:$AE$22,3,FALSE) &amp;IF(Audit!C390=10,Audit!V390&amp;Audit!W390,"")</f>
        <v>#N/A</v>
      </c>
      <c r="E1625" s="17" t="e">
        <f>VLOOKUP(Audit!D390,$V$3:$AE$12,4,FALSE)&amp; Audit!T390 &amp; VLOOKUP(Audit!D390,$V$13:$AE$22,4,FALSE)&amp; IF(Audit!D390=10,Audit!V390&amp;Audit!W390,"")</f>
        <v>#N/A</v>
      </c>
      <c r="F1625" s="17" t="e">
        <f>VLOOKUP(Audit!E390,$V$3:$AE$12,5,FALSE) &amp; VLOOKUP(Audit!E390,$V$13:$AE$22,5,FALSE)&amp; IF(Audit!E390=10,Audit!V390&amp;Audit!W390,"")</f>
        <v>#N/A</v>
      </c>
      <c r="G1625" s="17" t="e">
        <f>VLOOKUP(Audit!F390,$V$3:$AE$12,6,FALSE) &amp; VLOOKUP(Audit!F390,$V$13:$AE$22,6,FALSE)&amp; IF(Audit!F390=10,Audit!V390&amp;Audit!W390,"")</f>
        <v>#N/A</v>
      </c>
      <c r="H1625" s="17" t="e">
        <f>VLOOKUP(Audit!G390,$V$3:$AE$12,7,FALSE) &amp; VLOOKUP(Audit!G390,$V$13:$AE$22,7,FALSE)&amp;IF(Audit!G390=10,Audit!V390&amp;Audit!W390,"")</f>
        <v>#N/A</v>
      </c>
      <c r="I1625" s="17" t="e">
        <f>VLOOKUP(Audit!H390,$V$3:$AE$12,8,FALSE) &amp; Audit!U390 &amp; VLOOKUP(Audit!H390,$V$13:$AE$22,8,FALSE)&amp;IF(Audit!H390=10,Audit!V390&amp;Audit!W390,"")</f>
        <v>#N/A</v>
      </c>
      <c r="J1625" s="17" t="e">
        <f>VLOOKUP(Audit!I390,$V$3:$AE$12,9,FALSE) &amp; VLOOKUP(Audit!I390,$V$13:$AE$22,9,FALSE) &amp; IF(Audit!I390=10,Audit!V390&amp;Audit!W390,"") &amp; IF(Audit!I390&lt;&gt;1,U1625,"")</f>
        <v>#N/A</v>
      </c>
      <c r="K1625" s="17" t="e">
        <f>VLOOKUP(Audit!J390,$V$3:$AE$12,10,FALSE) &amp; Audit!S390 &amp; VLOOKUP(Audit!J390,$V$13:$AE$22,10,FALSE) &amp; IF(Audit!J390=10,Audit!V390&amp;Audit!W390,"") &amp; IF(Audit!J390&lt;&gt;1,U1625,"")</f>
        <v>#N/A</v>
      </c>
      <c r="L1625" s="10">
        <f>Audit!K390</f>
        <v>0</v>
      </c>
      <c r="M1625" s="10" t="e">
        <f t="shared" si="761"/>
        <v>#N/A</v>
      </c>
      <c r="N1625" s="10" t="e">
        <f t="shared" si="762"/>
        <v>#N/A</v>
      </c>
      <c r="O1625" s="10" t="e">
        <f t="shared" si="763"/>
        <v>#N/A</v>
      </c>
      <c r="P1625" s="10" t="e">
        <f t="shared" si="764"/>
        <v>#N/A</v>
      </c>
      <c r="Q1625" s="10" t="e">
        <f t="shared" si="765"/>
        <v>#N/A</v>
      </c>
      <c r="R1625" s="10" t="e">
        <f t="shared" si="766"/>
        <v>#N/A</v>
      </c>
      <c r="S1625" s="10" t="e">
        <f t="shared" si="767"/>
        <v>#N/A</v>
      </c>
      <c r="T1625" s="10" t="e">
        <f t="shared" si="768"/>
        <v>#N/A</v>
      </c>
      <c r="U1625" s="17" t="str">
        <f>IF(Audit!M390="","",VLOOKUP(Audit!M390,$W$26:$X$35,2,FALSE)) &amp; Audit!N390 &amp; IF(Audit!O390="","",IF(Audit!N390&lt;=1.4,VLOOKUP(Audit!O390,$W$38:X1670,2,FALSE),VLOOKUP(Audit!O390,$W$51:$X$61,2,FALSE))) &amp; IF(Audit!P390="","",VLOOKUP(Audit!P390,$Y$26:$Z$35,2,FALSE) &amp; Audit!Q390 &amp; IF(Audit!O390="","",IF(Audit!Q390&lt;=1.4,VLOOKUP(Audit!R390,$Y$38:$Z$48,2,FALSE),VLOOKUP(Audit!R390,$Y$51:$Z$61,2,FALSE))))</f>
        <v/>
      </c>
      <c r="V1625" s="21"/>
      <c r="AH1625" s="49">
        <f>Audit!A390</f>
        <v>0</v>
      </c>
      <c r="AI1625" s="50" t="e">
        <f>VLOOKUP(Audit!B390,$V$3:$AE$12,2,FALSE)&amp; IF(Audit!B390=10,Audit!V390,"")</f>
        <v>#N/A</v>
      </c>
      <c r="AJ1625" s="50" t="e">
        <f>VLOOKUP(Audit!B390,$V$13:$AE$22,2,FALSE)&amp; IF(Audit!B390=10,Audit!W390,"")</f>
        <v>#N/A</v>
      </c>
      <c r="AK1625" s="47" t="e">
        <f t="shared" si="769"/>
        <v>#N/A</v>
      </c>
      <c r="AL1625" s="50" t="e">
        <f>VLOOKUP(Audit!C390,$V$3:$AE$12,3,FALSE)&amp; IF(Audit!C390=10,Audit!V390,"")</f>
        <v>#N/A</v>
      </c>
      <c r="AM1625" s="50" t="e">
        <f>VLOOKUP(Audit!C390,$V$13:$AE$22,3,FALSE)&amp; IF(Audit!C390=10,Audit!W390,"")</f>
        <v>#N/A</v>
      </c>
      <c r="AN1625" s="47" t="e">
        <f t="shared" si="770"/>
        <v>#N/A</v>
      </c>
      <c r="AO1625" s="50" t="e">
        <f>VLOOKUP(Audit!D390,$V$3:$AE$12,4,FALSE) &amp;  Audit!T390 &amp; IF(Audit!D390=10,Audit!V390,"")</f>
        <v>#N/A</v>
      </c>
      <c r="AP1625" s="50" t="e">
        <f>VLOOKUP(Audit!D390,$V$13:$AE$22,4,FALSE)&amp; IF(Audit!D390=10,Audit!W390,"")</f>
        <v>#N/A</v>
      </c>
      <c r="AQ1625" s="47" t="e">
        <f t="shared" si="771"/>
        <v>#N/A</v>
      </c>
      <c r="AR1625" s="50" t="e">
        <f>VLOOKUP(Audit!E390,$V$3:$AE$12,5,FALSE)&amp; IF(Audit!E390=10,Audit!V390,"")</f>
        <v>#N/A</v>
      </c>
      <c r="AS1625" s="50" t="e">
        <f>VLOOKUP(Audit!E390,$V$13:$AE$22,5,FALSE)&amp; IF(Audit!E390=10,Audit!W390,"")</f>
        <v>#N/A</v>
      </c>
      <c r="AT1625" s="47" t="e">
        <f t="shared" si="772"/>
        <v>#N/A</v>
      </c>
      <c r="AU1625" s="50" t="e">
        <f>VLOOKUP(Audit!F390,$V$3:$AE$12,6,FALSE)&amp; IF(Audit!F390=10,Audit!V390,"")</f>
        <v>#N/A</v>
      </c>
      <c r="AV1625" s="50" t="e">
        <f>VLOOKUP(Audit!F390,$V$13:$AE$22,6,FALSE)&amp; IF(Audit!F390=10,Audit!W390,"")</f>
        <v>#N/A</v>
      </c>
      <c r="AW1625" s="47" t="e">
        <f t="shared" si="773"/>
        <v>#N/A</v>
      </c>
      <c r="AX1625" s="50" t="e">
        <f>VLOOKUP(Audit!G390,$V$3:$AE$12,7,FALSE)&amp; IF(Audit!G390=10,Audit!V390,"")</f>
        <v>#N/A</v>
      </c>
      <c r="AY1625" s="50" t="e">
        <f>VLOOKUP(Audit!G390,$V$13:$AE$22,7,FALSE) &amp; IF(Audit!G390=10,Audit!W390,"")</f>
        <v>#N/A</v>
      </c>
      <c r="AZ1625" s="47" t="e">
        <f t="shared" si="774"/>
        <v>#N/A</v>
      </c>
      <c r="BA1625" s="50" t="e">
        <f>VLOOKUP(Audit!H390,$V$3:$AE$12,8,FALSE)&amp; Audit!U390 &amp; IF(Audit!H390=10,Audit!V390,"")</f>
        <v>#N/A</v>
      </c>
      <c r="BB1625" s="50" t="e">
        <f>VLOOKUP(Audit!H390,$V$13:$AE$22,8,FALSE) &amp; IF(Audit!H390=10,Audit!W390,"")</f>
        <v>#N/A</v>
      </c>
      <c r="BC1625" s="47" t="e">
        <f t="shared" si="775"/>
        <v>#N/A</v>
      </c>
      <c r="BD1625" s="50" t="e">
        <f>VLOOKUP(Audit!I390,$V$3:$AE$12,9,FALSE)&amp; IF(Audit!I390=10,Audit!V390,"")</f>
        <v>#N/A</v>
      </c>
      <c r="BE1625" s="50" t="e">
        <f>VLOOKUP(Audit!I390,$V$13:$AE$22,9,FALSE) &amp; IF(Audit!I390=10,Audit!W390,"") &amp; IF(Audit!I390&lt;&gt;1,U1625,"")</f>
        <v>#N/A</v>
      </c>
      <c r="BF1625" s="47" t="e">
        <f t="shared" si="776"/>
        <v>#N/A</v>
      </c>
      <c r="BG1625" s="50" t="e">
        <f>VLOOKUP(Audit!J390,$V$3:$AE$12,10,FALSE) &amp; Audit!S390 &amp; IF(Audit!J390=10,Audit!V390,"")</f>
        <v>#N/A</v>
      </c>
      <c r="BH1625" s="50" t="e">
        <f>VLOOKUP(Audit!J390,$V$13:$AE$22,10,FALSE) &amp; IF(Audit!J390=10,Audit!W390,"") &amp; IF(Audit!J390&lt;&gt;1,U1625,"")</f>
        <v>#N/A</v>
      </c>
      <c r="BI1625" s="47" t="e">
        <f t="shared" si="777"/>
        <v>#N/A</v>
      </c>
      <c r="BJ1625" s="48" t="str">
        <f t="shared" si="778"/>
        <v/>
      </c>
      <c r="BK1625" s="48" t="str">
        <f t="shared" si="779"/>
        <v/>
      </c>
      <c r="BL1625" s="48" t="str">
        <f t="shared" si="780"/>
        <v/>
      </c>
      <c r="BM1625" s="48" t="str">
        <f t="shared" si="781"/>
        <v/>
      </c>
      <c r="BN1625" s="48" t="str">
        <f t="shared" si="782"/>
        <v/>
      </c>
      <c r="BO1625" s="48" t="str">
        <f t="shared" si="783"/>
        <v/>
      </c>
      <c r="BP1625" s="48" t="str">
        <f t="shared" si="784"/>
        <v/>
      </c>
      <c r="BQ1625" s="48" t="str">
        <f t="shared" si="785"/>
        <v/>
      </c>
      <c r="BR1625" s="48" t="str">
        <f t="shared" si="786"/>
        <v/>
      </c>
      <c r="BS1625" s="48" t="str">
        <f t="shared" si="787"/>
        <v/>
      </c>
      <c r="BT1625" s="48" t="str">
        <f t="shared" si="788"/>
        <v/>
      </c>
      <c r="BU1625" s="48" t="str">
        <f t="shared" si="789"/>
        <v/>
      </c>
    </row>
    <row r="1626" spans="1:73">
      <c r="A1626" s="10">
        <f>Audit!A391</f>
        <v>0</v>
      </c>
      <c r="B1626" s="10" t="e">
        <f t="shared" si="760"/>
        <v>#N/A</v>
      </c>
      <c r="C1626" s="17" t="e">
        <f>VLOOKUP(Audit!B391,$V$3:$AE$12,2,FALSE) &amp; VLOOKUP(Audit!B391,$V$13:$AE$22,2,FALSE)&amp; IF(Audit!B391=10,Audit!V391&amp;Audit!W391,"")</f>
        <v>#N/A</v>
      </c>
      <c r="D1626" s="17" t="e">
        <f>VLOOKUP(Audit!C391,$V$3:$AE$12,3,FALSE) &amp; VLOOKUP(Audit!C391,$V$13:$AE$22,3,FALSE) &amp;IF(Audit!C391=10,Audit!V391&amp;Audit!W391,"")</f>
        <v>#N/A</v>
      </c>
      <c r="E1626" s="17" t="e">
        <f>VLOOKUP(Audit!D391,$V$3:$AE$12,4,FALSE)&amp; Audit!T391 &amp; VLOOKUP(Audit!D391,$V$13:$AE$22,4,FALSE)&amp; IF(Audit!D391=10,Audit!V391&amp;Audit!W391,"")</f>
        <v>#N/A</v>
      </c>
      <c r="F1626" s="17" t="e">
        <f>VLOOKUP(Audit!E391,$V$3:$AE$12,5,FALSE) &amp; VLOOKUP(Audit!E391,$V$13:$AE$22,5,FALSE)&amp; IF(Audit!E391=10,Audit!V391&amp;Audit!W391,"")</f>
        <v>#N/A</v>
      </c>
      <c r="G1626" s="17" t="e">
        <f>VLOOKUP(Audit!F391,$V$3:$AE$12,6,FALSE) &amp; VLOOKUP(Audit!F391,$V$13:$AE$22,6,FALSE)&amp; IF(Audit!F391=10,Audit!V391&amp;Audit!W391,"")</f>
        <v>#N/A</v>
      </c>
      <c r="H1626" s="17" t="e">
        <f>VLOOKUP(Audit!G391,$V$3:$AE$12,7,FALSE) &amp; VLOOKUP(Audit!G391,$V$13:$AE$22,7,FALSE)&amp;IF(Audit!G391=10,Audit!V391&amp;Audit!W391,"")</f>
        <v>#N/A</v>
      </c>
      <c r="I1626" s="17" t="e">
        <f>VLOOKUP(Audit!H391,$V$3:$AE$12,8,FALSE) &amp; Audit!U391 &amp; VLOOKUP(Audit!H391,$V$13:$AE$22,8,FALSE)&amp;IF(Audit!H391=10,Audit!V391&amp;Audit!W391,"")</f>
        <v>#N/A</v>
      </c>
      <c r="J1626" s="17" t="e">
        <f>VLOOKUP(Audit!I391,$V$3:$AE$12,9,FALSE) &amp; VLOOKUP(Audit!I391,$V$13:$AE$22,9,FALSE) &amp; IF(Audit!I391=10,Audit!V391&amp;Audit!W391,"") &amp; IF(Audit!I391&lt;&gt;1,U1626,"")</f>
        <v>#N/A</v>
      </c>
      <c r="K1626" s="17" t="e">
        <f>VLOOKUP(Audit!J391,$V$3:$AE$12,10,FALSE) &amp; Audit!S391 &amp; VLOOKUP(Audit!J391,$V$13:$AE$22,10,FALSE) &amp; IF(Audit!J391=10,Audit!V391&amp;Audit!W391,"") &amp; IF(Audit!J391&lt;&gt;1,U1626,"")</f>
        <v>#N/A</v>
      </c>
      <c r="L1626" s="10">
        <f>Audit!K391</f>
        <v>0</v>
      </c>
      <c r="M1626" s="10" t="e">
        <f t="shared" si="761"/>
        <v>#N/A</v>
      </c>
      <c r="N1626" s="10" t="e">
        <f t="shared" si="762"/>
        <v>#N/A</v>
      </c>
      <c r="O1626" s="10" t="e">
        <f t="shared" si="763"/>
        <v>#N/A</v>
      </c>
      <c r="P1626" s="10" t="e">
        <f t="shared" si="764"/>
        <v>#N/A</v>
      </c>
      <c r="Q1626" s="10" t="e">
        <f t="shared" si="765"/>
        <v>#N/A</v>
      </c>
      <c r="R1626" s="10" t="e">
        <f t="shared" si="766"/>
        <v>#N/A</v>
      </c>
      <c r="S1626" s="10" t="e">
        <f t="shared" si="767"/>
        <v>#N/A</v>
      </c>
      <c r="T1626" s="10" t="e">
        <f t="shared" si="768"/>
        <v>#N/A</v>
      </c>
      <c r="U1626" s="17" t="str">
        <f>IF(Audit!M391="","",VLOOKUP(Audit!M391,$W$26:$X$35,2,FALSE)) &amp; Audit!N391 &amp; IF(Audit!O391="","",IF(Audit!N391&lt;=1.4,VLOOKUP(Audit!O391,$W$38:X1671,2,FALSE),VLOOKUP(Audit!O391,$W$51:$X$61,2,FALSE))) &amp; IF(Audit!P391="","",VLOOKUP(Audit!P391,$Y$26:$Z$35,2,FALSE) &amp; Audit!Q391 &amp; IF(Audit!O391="","",IF(Audit!Q391&lt;=1.4,VLOOKUP(Audit!R391,$Y$38:$Z$48,2,FALSE),VLOOKUP(Audit!R391,$Y$51:$Z$61,2,FALSE))))</f>
        <v/>
      </c>
      <c r="V1626" s="21"/>
      <c r="AH1626" s="49">
        <f>Audit!A391</f>
        <v>0</v>
      </c>
      <c r="AI1626" s="50" t="e">
        <f>VLOOKUP(Audit!B391,$V$3:$AE$12,2,FALSE)&amp; IF(Audit!B391=10,Audit!V391,"")</f>
        <v>#N/A</v>
      </c>
      <c r="AJ1626" s="50" t="e">
        <f>VLOOKUP(Audit!B391,$V$13:$AE$22,2,FALSE)&amp; IF(Audit!B391=10,Audit!W391,"")</f>
        <v>#N/A</v>
      </c>
      <c r="AK1626" s="47" t="e">
        <f t="shared" si="769"/>
        <v>#N/A</v>
      </c>
      <c r="AL1626" s="50" t="e">
        <f>VLOOKUP(Audit!C391,$V$3:$AE$12,3,FALSE)&amp; IF(Audit!C391=10,Audit!V391,"")</f>
        <v>#N/A</v>
      </c>
      <c r="AM1626" s="50" t="e">
        <f>VLOOKUP(Audit!C391,$V$13:$AE$22,3,FALSE)&amp; IF(Audit!C391=10,Audit!W391,"")</f>
        <v>#N/A</v>
      </c>
      <c r="AN1626" s="47" t="e">
        <f t="shared" si="770"/>
        <v>#N/A</v>
      </c>
      <c r="AO1626" s="50" t="e">
        <f>VLOOKUP(Audit!D391,$V$3:$AE$12,4,FALSE) &amp;  Audit!T391 &amp; IF(Audit!D391=10,Audit!V391,"")</f>
        <v>#N/A</v>
      </c>
      <c r="AP1626" s="50" t="e">
        <f>VLOOKUP(Audit!D391,$V$13:$AE$22,4,FALSE)&amp; IF(Audit!D391=10,Audit!W391,"")</f>
        <v>#N/A</v>
      </c>
      <c r="AQ1626" s="47" t="e">
        <f t="shared" si="771"/>
        <v>#N/A</v>
      </c>
      <c r="AR1626" s="50" t="e">
        <f>VLOOKUP(Audit!E391,$V$3:$AE$12,5,FALSE)&amp; IF(Audit!E391=10,Audit!V391,"")</f>
        <v>#N/A</v>
      </c>
      <c r="AS1626" s="50" t="e">
        <f>VLOOKUP(Audit!E391,$V$13:$AE$22,5,FALSE)&amp; IF(Audit!E391=10,Audit!W391,"")</f>
        <v>#N/A</v>
      </c>
      <c r="AT1626" s="47" t="e">
        <f t="shared" si="772"/>
        <v>#N/A</v>
      </c>
      <c r="AU1626" s="50" t="e">
        <f>VLOOKUP(Audit!F391,$V$3:$AE$12,6,FALSE)&amp; IF(Audit!F391=10,Audit!V391,"")</f>
        <v>#N/A</v>
      </c>
      <c r="AV1626" s="50" t="e">
        <f>VLOOKUP(Audit!F391,$V$13:$AE$22,6,FALSE)&amp; IF(Audit!F391=10,Audit!W391,"")</f>
        <v>#N/A</v>
      </c>
      <c r="AW1626" s="47" t="e">
        <f t="shared" si="773"/>
        <v>#N/A</v>
      </c>
      <c r="AX1626" s="50" t="e">
        <f>VLOOKUP(Audit!G391,$V$3:$AE$12,7,FALSE)&amp; IF(Audit!G391=10,Audit!V391,"")</f>
        <v>#N/A</v>
      </c>
      <c r="AY1626" s="50" t="e">
        <f>VLOOKUP(Audit!G391,$V$13:$AE$22,7,FALSE) &amp; IF(Audit!G391=10,Audit!W391,"")</f>
        <v>#N/A</v>
      </c>
      <c r="AZ1626" s="47" t="e">
        <f t="shared" si="774"/>
        <v>#N/A</v>
      </c>
      <c r="BA1626" s="50" t="e">
        <f>VLOOKUP(Audit!H391,$V$3:$AE$12,8,FALSE)&amp; Audit!U391 &amp; IF(Audit!H391=10,Audit!V391,"")</f>
        <v>#N/A</v>
      </c>
      <c r="BB1626" s="50" t="e">
        <f>VLOOKUP(Audit!H391,$V$13:$AE$22,8,FALSE) &amp; IF(Audit!H391=10,Audit!W391,"")</f>
        <v>#N/A</v>
      </c>
      <c r="BC1626" s="47" t="e">
        <f t="shared" si="775"/>
        <v>#N/A</v>
      </c>
      <c r="BD1626" s="50" t="e">
        <f>VLOOKUP(Audit!I391,$V$3:$AE$12,9,FALSE)&amp; IF(Audit!I391=10,Audit!V391,"")</f>
        <v>#N/A</v>
      </c>
      <c r="BE1626" s="50" t="e">
        <f>VLOOKUP(Audit!I391,$V$13:$AE$22,9,FALSE) &amp; IF(Audit!I391=10,Audit!W391,"") &amp; IF(Audit!I391&lt;&gt;1,U1626,"")</f>
        <v>#N/A</v>
      </c>
      <c r="BF1626" s="47" t="e">
        <f t="shared" si="776"/>
        <v>#N/A</v>
      </c>
      <c r="BG1626" s="50" t="e">
        <f>VLOOKUP(Audit!J391,$V$3:$AE$12,10,FALSE) &amp; Audit!S391 &amp; IF(Audit!J391=10,Audit!V391,"")</f>
        <v>#N/A</v>
      </c>
      <c r="BH1626" s="50" t="e">
        <f>VLOOKUP(Audit!J391,$V$13:$AE$22,10,FALSE) &amp; IF(Audit!J391=10,Audit!W391,"") &amp; IF(Audit!J391&lt;&gt;1,U1626,"")</f>
        <v>#N/A</v>
      </c>
      <c r="BI1626" s="47" t="e">
        <f t="shared" si="777"/>
        <v>#N/A</v>
      </c>
      <c r="BJ1626" s="48" t="str">
        <f t="shared" si="778"/>
        <v/>
      </c>
      <c r="BK1626" s="48" t="str">
        <f t="shared" si="779"/>
        <v/>
      </c>
      <c r="BL1626" s="48" t="str">
        <f t="shared" si="780"/>
        <v/>
      </c>
      <c r="BM1626" s="48" t="str">
        <f t="shared" si="781"/>
        <v/>
      </c>
      <c r="BN1626" s="48" t="str">
        <f t="shared" si="782"/>
        <v/>
      </c>
      <c r="BO1626" s="48" t="str">
        <f t="shared" si="783"/>
        <v/>
      </c>
      <c r="BP1626" s="48" t="str">
        <f t="shared" si="784"/>
        <v/>
      </c>
      <c r="BQ1626" s="48" t="str">
        <f t="shared" si="785"/>
        <v/>
      </c>
      <c r="BR1626" s="48" t="str">
        <f t="shared" si="786"/>
        <v/>
      </c>
      <c r="BS1626" s="48" t="str">
        <f t="shared" si="787"/>
        <v/>
      </c>
      <c r="BT1626" s="48" t="str">
        <f t="shared" si="788"/>
        <v/>
      </c>
      <c r="BU1626" s="48" t="str">
        <f t="shared" si="789"/>
        <v/>
      </c>
    </row>
    <row r="1627" spans="1:73">
      <c r="A1627" s="10">
        <f>Audit!A392</f>
        <v>0</v>
      </c>
      <c r="B1627" s="10" t="e">
        <f t="shared" si="760"/>
        <v>#N/A</v>
      </c>
      <c r="C1627" s="17" t="e">
        <f>VLOOKUP(Audit!B392,$V$3:$AE$12,2,FALSE) &amp; VLOOKUP(Audit!B392,$V$13:$AE$22,2,FALSE)&amp; IF(Audit!B392=10,Audit!V392&amp;Audit!W392,"")</f>
        <v>#N/A</v>
      </c>
      <c r="D1627" s="17" t="e">
        <f>VLOOKUP(Audit!C392,$V$3:$AE$12,3,FALSE) &amp; VLOOKUP(Audit!C392,$V$13:$AE$22,3,FALSE) &amp;IF(Audit!C392=10,Audit!V392&amp;Audit!W392,"")</f>
        <v>#N/A</v>
      </c>
      <c r="E1627" s="17" t="e">
        <f>VLOOKUP(Audit!D392,$V$3:$AE$12,4,FALSE)&amp; Audit!T392 &amp; VLOOKUP(Audit!D392,$V$13:$AE$22,4,FALSE)&amp; IF(Audit!D392=10,Audit!V392&amp;Audit!W392,"")</f>
        <v>#N/A</v>
      </c>
      <c r="F1627" s="17" t="e">
        <f>VLOOKUP(Audit!E392,$V$3:$AE$12,5,FALSE) &amp; VLOOKUP(Audit!E392,$V$13:$AE$22,5,FALSE)&amp; IF(Audit!E392=10,Audit!V392&amp;Audit!W392,"")</f>
        <v>#N/A</v>
      </c>
      <c r="G1627" s="17" t="e">
        <f>VLOOKUP(Audit!F392,$V$3:$AE$12,6,FALSE) &amp; VLOOKUP(Audit!F392,$V$13:$AE$22,6,FALSE)&amp; IF(Audit!F392=10,Audit!V392&amp;Audit!W392,"")</f>
        <v>#N/A</v>
      </c>
      <c r="H1627" s="17" t="e">
        <f>VLOOKUP(Audit!G392,$V$3:$AE$12,7,FALSE) &amp; VLOOKUP(Audit!G392,$V$13:$AE$22,7,FALSE)&amp;IF(Audit!G392=10,Audit!V392&amp;Audit!W392,"")</f>
        <v>#N/A</v>
      </c>
      <c r="I1627" s="17" t="e">
        <f>VLOOKUP(Audit!H392,$V$3:$AE$12,8,FALSE) &amp; Audit!U392 &amp; VLOOKUP(Audit!H392,$V$13:$AE$22,8,FALSE)&amp;IF(Audit!H392=10,Audit!V392&amp;Audit!W392,"")</f>
        <v>#N/A</v>
      </c>
      <c r="J1627" s="17" t="e">
        <f>VLOOKUP(Audit!I392,$V$3:$AE$12,9,FALSE) &amp; VLOOKUP(Audit!I392,$V$13:$AE$22,9,FALSE) &amp; IF(Audit!I392=10,Audit!V392&amp;Audit!W392,"") &amp; IF(Audit!I392&lt;&gt;1,U1627,"")</f>
        <v>#N/A</v>
      </c>
      <c r="K1627" s="17" t="e">
        <f>VLOOKUP(Audit!J392,$V$3:$AE$12,10,FALSE) &amp; Audit!S392 &amp; VLOOKUP(Audit!J392,$V$13:$AE$22,10,FALSE) &amp; IF(Audit!J392=10,Audit!V392&amp;Audit!W392,"") &amp; IF(Audit!J392&lt;&gt;1,U1627,"")</f>
        <v>#N/A</v>
      </c>
      <c r="L1627" s="10">
        <f>Audit!K392</f>
        <v>0</v>
      </c>
      <c r="M1627" s="10" t="e">
        <f t="shared" si="761"/>
        <v>#N/A</v>
      </c>
      <c r="N1627" s="10" t="e">
        <f t="shared" si="762"/>
        <v>#N/A</v>
      </c>
      <c r="O1627" s="10" t="e">
        <f t="shared" si="763"/>
        <v>#N/A</v>
      </c>
      <c r="P1627" s="10" t="e">
        <f t="shared" si="764"/>
        <v>#N/A</v>
      </c>
      <c r="Q1627" s="10" t="e">
        <f t="shared" si="765"/>
        <v>#N/A</v>
      </c>
      <c r="R1627" s="10" t="e">
        <f t="shared" si="766"/>
        <v>#N/A</v>
      </c>
      <c r="S1627" s="10" t="e">
        <f t="shared" si="767"/>
        <v>#N/A</v>
      </c>
      <c r="T1627" s="10" t="e">
        <f t="shared" si="768"/>
        <v>#N/A</v>
      </c>
      <c r="U1627" s="17" t="str">
        <f>IF(Audit!M392="","",VLOOKUP(Audit!M392,$W$26:$X$35,2,FALSE)) &amp; Audit!N392 &amp; IF(Audit!O392="","",IF(Audit!N392&lt;=1.4,VLOOKUP(Audit!O392,$W$38:X1672,2,FALSE),VLOOKUP(Audit!O392,$W$51:$X$61,2,FALSE))) &amp; IF(Audit!P392="","",VLOOKUP(Audit!P392,$Y$26:$Z$35,2,FALSE) &amp; Audit!Q392 &amp; IF(Audit!O392="","",IF(Audit!Q392&lt;=1.4,VLOOKUP(Audit!R392,$Y$38:$Z$48,2,FALSE),VLOOKUP(Audit!R392,$Y$51:$Z$61,2,FALSE))))</f>
        <v/>
      </c>
      <c r="V1627" s="21"/>
      <c r="AH1627" s="49">
        <f>Audit!A392</f>
        <v>0</v>
      </c>
      <c r="AI1627" s="50" t="e">
        <f>VLOOKUP(Audit!B392,$V$3:$AE$12,2,FALSE)&amp; IF(Audit!B392=10,Audit!V392,"")</f>
        <v>#N/A</v>
      </c>
      <c r="AJ1627" s="50" t="e">
        <f>VLOOKUP(Audit!B392,$V$13:$AE$22,2,FALSE)&amp; IF(Audit!B392=10,Audit!W392,"")</f>
        <v>#N/A</v>
      </c>
      <c r="AK1627" s="47" t="e">
        <f t="shared" si="769"/>
        <v>#N/A</v>
      </c>
      <c r="AL1627" s="50" t="e">
        <f>VLOOKUP(Audit!C392,$V$3:$AE$12,3,FALSE)&amp; IF(Audit!C392=10,Audit!V392,"")</f>
        <v>#N/A</v>
      </c>
      <c r="AM1627" s="50" t="e">
        <f>VLOOKUP(Audit!C392,$V$13:$AE$22,3,FALSE)&amp; IF(Audit!C392=10,Audit!W392,"")</f>
        <v>#N/A</v>
      </c>
      <c r="AN1627" s="47" t="e">
        <f t="shared" si="770"/>
        <v>#N/A</v>
      </c>
      <c r="AO1627" s="50" t="e">
        <f>VLOOKUP(Audit!D392,$V$3:$AE$12,4,FALSE) &amp;  Audit!T392 &amp; IF(Audit!D392=10,Audit!V392,"")</f>
        <v>#N/A</v>
      </c>
      <c r="AP1627" s="50" t="e">
        <f>VLOOKUP(Audit!D392,$V$13:$AE$22,4,FALSE)&amp; IF(Audit!D392=10,Audit!W392,"")</f>
        <v>#N/A</v>
      </c>
      <c r="AQ1627" s="47" t="e">
        <f t="shared" si="771"/>
        <v>#N/A</v>
      </c>
      <c r="AR1627" s="50" t="e">
        <f>VLOOKUP(Audit!E392,$V$3:$AE$12,5,FALSE)&amp; IF(Audit!E392=10,Audit!V392,"")</f>
        <v>#N/A</v>
      </c>
      <c r="AS1627" s="50" t="e">
        <f>VLOOKUP(Audit!E392,$V$13:$AE$22,5,FALSE)&amp; IF(Audit!E392=10,Audit!W392,"")</f>
        <v>#N/A</v>
      </c>
      <c r="AT1627" s="47" t="e">
        <f t="shared" si="772"/>
        <v>#N/A</v>
      </c>
      <c r="AU1627" s="50" t="e">
        <f>VLOOKUP(Audit!F392,$V$3:$AE$12,6,FALSE)&amp; IF(Audit!F392=10,Audit!V392,"")</f>
        <v>#N/A</v>
      </c>
      <c r="AV1627" s="50" t="e">
        <f>VLOOKUP(Audit!F392,$V$13:$AE$22,6,FALSE)&amp; IF(Audit!F392=10,Audit!W392,"")</f>
        <v>#N/A</v>
      </c>
      <c r="AW1627" s="47" t="e">
        <f t="shared" si="773"/>
        <v>#N/A</v>
      </c>
      <c r="AX1627" s="50" t="e">
        <f>VLOOKUP(Audit!G392,$V$3:$AE$12,7,FALSE)&amp; IF(Audit!G392=10,Audit!V392,"")</f>
        <v>#N/A</v>
      </c>
      <c r="AY1627" s="50" t="e">
        <f>VLOOKUP(Audit!G392,$V$13:$AE$22,7,FALSE) &amp; IF(Audit!G392=10,Audit!W392,"")</f>
        <v>#N/A</v>
      </c>
      <c r="AZ1627" s="47" t="e">
        <f t="shared" si="774"/>
        <v>#N/A</v>
      </c>
      <c r="BA1627" s="50" t="e">
        <f>VLOOKUP(Audit!H392,$V$3:$AE$12,8,FALSE)&amp; Audit!U392 &amp; IF(Audit!H392=10,Audit!V392,"")</f>
        <v>#N/A</v>
      </c>
      <c r="BB1627" s="50" t="e">
        <f>VLOOKUP(Audit!H392,$V$13:$AE$22,8,FALSE) &amp; IF(Audit!H392=10,Audit!W392,"")</f>
        <v>#N/A</v>
      </c>
      <c r="BC1627" s="47" t="e">
        <f t="shared" si="775"/>
        <v>#N/A</v>
      </c>
      <c r="BD1627" s="50" t="e">
        <f>VLOOKUP(Audit!I392,$V$3:$AE$12,9,FALSE)&amp; IF(Audit!I392=10,Audit!V392,"")</f>
        <v>#N/A</v>
      </c>
      <c r="BE1627" s="50" t="e">
        <f>VLOOKUP(Audit!I392,$V$13:$AE$22,9,FALSE) &amp; IF(Audit!I392=10,Audit!W392,"") &amp; IF(Audit!I392&lt;&gt;1,U1627,"")</f>
        <v>#N/A</v>
      </c>
      <c r="BF1627" s="47" t="e">
        <f t="shared" si="776"/>
        <v>#N/A</v>
      </c>
      <c r="BG1627" s="50" t="e">
        <f>VLOOKUP(Audit!J392,$V$3:$AE$12,10,FALSE) &amp; Audit!S392 &amp; IF(Audit!J392=10,Audit!V392,"")</f>
        <v>#N/A</v>
      </c>
      <c r="BH1627" s="50" t="e">
        <f>VLOOKUP(Audit!J392,$V$13:$AE$22,10,FALSE) &amp; IF(Audit!J392=10,Audit!W392,"") &amp; IF(Audit!J392&lt;&gt;1,U1627,"")</f>
        <v>#N/A</v>
      </c>
      <c r="BI1627" s="47" t="e">
        <f t="shared" si="777"/>
        <v>#N/A</v>
      </c>
      <c r="BJ1627" s="48" t="str">
        <f t="shared" si="778"/>
        <v/>
      </c>
      <c r="BK1627" s="48" t="str">
        <f t="shared" si="779"/>
        <v/>
      </c>
      <c r="BL1627" s="48" t="str">
        <f t="shared" si="780"/>
        <v/>
      </c>
      <c r="BM1627" s="48" t="str">
        <f t="shared" si="781"/>
        <v/>
      </c>
      <c r="BN1627" s="48" t="str">
        <f t="shared" si="782"/>
        <v/>
      </c>
      <c r="BO1627" s="48" t="str">
        <f t="shared" si="783"/>
        <v/>
      </c>
      <c r="BP1627" s="48" t="str">
        <f t="shared" si="784"/>
        <v/>
      </c>
      <c r="BQ1627" s="48" t="str">
        <f t="shared" si="785"/>
        <v/>
      </c>
      <c r="BR1627" s="48" t="str">
        <f t="shared" si="786"/>
        <v/>
      </c>
      <c r="BS1627" s="48" t="str">
        <f t="shared" si="787"/>
        <v/>
      </c>
      <c r="BT1627" s="48" t="str">
        <f t="shared" si="788"/>
        <v/>
      </c>
      <c r="BU1627" s="48" t="str">
        <f t="shared" si="789"/>
        <v/>
      </c>
    </row>
    <row r="1628" spans="1:73">
      <c r="A1628" s="10">
        <f>Audit!A393</f>
        <v>0</v>
      </c>
      <c r="B1628" s="10" t="e">
        <f t="shared" si="760"/>
        <v>#N/A</v>
      </c>
      <c r="C1628" s="17" t="e">
        <f>VLOOKUP(Audit!B393,$V$3:$AE$12,2,FALSE) &amp; VLOOKUP(Audit!B393,$V$13:$AE$22,2,FALSE)&amp; IF(Audit!B393=10,Audit!V393&amp;Audit!W393,"")</f>
        <v>#N/A</v>
      </c>
      <c r="D1628" s="17" t="e">
        <f>VLOOKUP(Audit!C393,$V$3:$AE$12,3,FALSE) &amp; VLOOKUP(Audit!C393,$V$13:$AE$22,3,FALSE) &amp;IF(Audit!C393=10,Audit!V393&amp;Audit!W393,"")</f>
        <v>#N/A</v>
      </c>
      <c r="E1628" s="17" t="e">
        <f>VLOOKUP(Audit!D393,$V$3:$AE$12,4,FALSE)&amp; Audit!T393 &amp; VLOOKUP(Audit!D393,$V$13:$AE$22,4,FALSE)&amp; IF(Audit!D393=10,Audit!V393&amp;Audit!W393,"")</f>
        <v>#N/A</v>
      </c>
      <c r="F1628" s="17" t="e">
        <f>VLOOKUP(Audit!E393,$V$3:$AE$12,5,FALSE) &amp; VLOOKUP(Audit!E393,$V$13:$AE$22,5,FALSE)&amp; IF(Audit!E393=10,Audit!V393&amp;Audit!W393,"")</f>
        <v>#N/A</v>
      </c>
      <c r="G1628" s="17" t="e">
        <f>VLOOKUP(Audit!F393,$V$3:$AE$12,6,FALSE) &amp; VLOOKUP(Audit!F393,$V$13:$AE$22,6,FALSE)&amp; IF(Audit!F393=10,Audit!V393&amp;Audit!W393,"")</f>
        <v>#N/A</v>
      </c>
      <c r="H1628" s="17" t="e">
        <f>VLOOKUP(Audit!G393,$V$3:$AE$12,7,FALSE) &amp; VLOOKUP(Audit!G393,$V$13:$AE$22,7,FALSE)&amp;IF(Audit!G393=10,Audit!V393&amp;Audit!W393,"")</f>
        <v>#N/A</v>
      </c>
      <c r="I1628" s="17" t="e">
        <f>VLOOKUP(Audit!H393,$V$3:$AE$12,8,FALSE) &amp; Audit!U393 &amp; VLOOKUP(Audit!H393,$V$13:$AE$22,8,FALSE)&amp;IF(Audit!H393=10,Audit!V393&amp;Audit!W393,"")</f>
        <v>#N/A</v>
      </c>
      <c r="J1628" s="17" t="e">
        <f>VLOOKUP(Audit!I393,$V$3:$AE$12,9,FALSE) &amp; VLOOKUP(Audit!I393,$V$13:$AE$22,9,FALSE) &amp; IF(Audit!I393=10,Audit!V393&amp;Audit!W393,"") &amp; IF(Audit!I393&lt;&gt;1,U1628,"")</f>
        <v>#N/A</v>
      </c>
      <c r="K1628" s="17" t="e">
        <f>VLOOKUP(Audit!J393,$V$3:$AE$12,10,FALSE) &amp; Audit!S393 &amp; VLOOKUP(Audit!J393,$V$13:$AE$22,10,FALSE) &amp; IF(Audit!J393=10,Audit!V393&amp;Audit!W393,"") &amp; IF(Audit!J393&lt;&gt;1,U1628,"")</f>
        <v>#N/A</v>
      </c>
      <c r="L1628" s="10">
        <f>Audit!K393</f>
        <v>0</v>
      </c>
      <c r="M1628" s="10" t="e">
        <f t="shared" si="761"/>
        <v>#N/A</v>
      </c>
      <c r="N1628" s="10" t="e">
        <f t="shared" si="762"/>
        <v>#N/A</v>
      </c>
      <c r="O1628" s="10" t="e">
        <f t="shared" si="763"/>
        <v>#N/A</v>
      </c>
      <c r="P1628" s="10" t="e">
        <f t="shared" si="764"/>
        <v>#N/A</v>
      </c>
      <c r="Q1628" s="10" t="e">
        <f t="shared" si="765"/>
        <v>#N/A</v>
      </c>
      <c r="R1628" s="10" t="e">
        <f t="shared" si="766"/>
        <v>#N/A</v>
      </c>
      <c r="S1628" s="10" t="e">
        <f t="shared" si="767"/>
        <v>#N/A</v>
      </c>
      <c r="T1628" s="10" t="e">
        <f t="shared" si="768"/>
        <v>#N/A</v>
      </c>
      <c r="U1628" s="17" t="str">
        <f>IF(Audit!M393="","",VLOOKUP(Audit!M393,$W$26:$X$35,2,FALSE)) &amp; Audit!N393 &amp; IF(Audit!O393="","",IF(Audit!N393&lt;=1.4,VLOOKUP(Audit!O393,$W$38:X1673,2,FALSE),VLOOKUP(Audit!O393,$W$51:$X$61,2,FALSE))) &amp; IF(Audit!P393="","",VLOOKUP(Audit!P393,$Y$26:$Z$35,2,FALSE) &amp; Audit!Q393 &amp; IF(Audit!O393="","",IF(Audit!Q393&lt;=1.4,VLOOKUP(Audit!R393,$Y$38:$Z$48,2,FALSE),VLOOKUP(Audit!R393,$Y$51:$Z$61,2,FALSE))))</f>
        <v/>
      </c>
      <c r="V1628" s="21"/>
      <c r="AH1628" s="49">
        <f>Audit!A393</f>
        <v>0</v>
      </c>
      <c r="AI1628" s="50" t="e">
        <f>VLOOKUP(Audit!B393,$V$3:$AE$12,2,FALSE)&amp; IF(Audit!B393=10,Audit!V393,"")</f>
        <v>#N/A</v>
      </c>
      <c r="AJ1628" s="50" t="e">
        <f>VLOOKUP(Audit!B393,$V$13:$AE$22,2,FALSE)&amp; IF(Audit!B393=10,Audit!W393,"")</f>
        <v>#N/A</v>
      </c>
      <c r="AK1628" s="47" t="e">
        <f t="shared" si="769"/>
        <v>#N/A</v>
      </c>
      <c r="AL1628" s="50" t="e">
        <f>VLOOKUP(Audit!C393,$V$3:$AE$12,3,FALSE)&amp; IF(Audit!C393=10,Audit!V393,"")</f>
        <v>#N/A</v>
      </c>
      <c r="AM1628" s="50" t="e">
        <f>VLOOKUP(Audit!C393,$V$13:$AE$22,3,FALSE)&amp; IF(Audit!C393=10,Audit!W393,"")</f>
        <v>#N/A</v>
      </c>
      <c r="AN1628" s="47" t="e">
        <f t="shared" si="770"/>
        <v>#N/A</v>
      </c>
      <c r="AO1628" s="50" t="e">
        <f>VLOOKUP(Audit!D393,$V$3:$AE$12,4,FALSE) &amp;  Audit!T393 &amp; IF(Audit!D393=10,Audit!V393,"")</f>
        <v>#N/A</v>
      </c>
      <c r="AP1628" s="50" t="e">
        <f>VLOOKUP(Audit!D393,$V$13:$AE$22,4,FALSE)&amp; IF(Audit!D393=10,Audit!W393,"")</f>
        <v>#N/A</v>
      </c>
      <c r="AQ1628" s="47" t="e">
        <f t="shared" si="771"/>
        <v>#N/A</v>
      </c>
      <c r="AR1628" s="50" t="e">
        <f>VLOOKUP(Audit!E393,$V$3:$AE$12,5,FALSE)&amp; IF(Audit!E393=10,Audit!V393,"")</f>
        <v>#N/A</v>
      </c>
      <c r="AS1628" s="50" t="e">
        <f>VLOOKUP(Audit!E393,$V$13:$AE$22,5,FALSE)&amp; IF(Audit!E393=10,Audit!W393,"")</f>
        <v>#N/A</v>
      </c>
      <c r="AT1628" s="47" t="e">
        <f t="shared" si="772"/>
        <v>#N/A</v>
      </c>
      <c r="AU1628" s="50" t="e">
        <f>VLOOKUP(Audit!F393,$V$3:$AE$12,6,FALSE)&amp; IF(Audit!F393=10,Audit!V393,"")</f>
        <v>#N/A</v>
      </c>
      <c r="AV1628" s="50" t="e">
        <f>VLOOKUP(Audit!F393,$V$13:$AE$22,6,FALSE)&amp; IF(Audit!F393=10,Audit!W393,"")</f>
        <v>#N/A</v>
      </c>
      <c r="AW1628" s="47" t="e">
        <f t="shared" si="773"/>
        <v>#N/A</v>
      </c>
      <c r="AX1628" s="50" t="e">
        <f>VLOOKUP(Audit!G393,$V$3:$AE$12,7,FALSE)&amp; IF(Audit!G393=10,Audit!V393,"")</f>
        <v>#N/A</v>
      </c>
      <c r="AY1628" s="50" t="e">
        <f>VLOOKUP(Audit!G393,$V$13:$AE$22,7,FALSE) &amp; IF(Audit!G393=10,Audit!W393,"")</f>
        <v>#N/A</v>
      </c>
      <c r="AZ1628" s="47" t="e">
        <f t="shared" si="774"/>
        <v>#N/A</v>
      </c>
      <c r="BA1628" s="50" t="e">
        <f>VLOOKUP(Audit!H393,$V$3:$AE$12,8,FALSE)&amp; Audit!U393 &amp; IF(Audit!H393=10,Audit!V393,"")</f>
        <v>#N/A</v>
      </c>
      <c r="BB1628" s="50" t="e">
        <f>VLOOKUP(Audit!H393,$V$13:$AE$22,8,FALSE) &amp; IF(Audit!H393=10,Audit!W393,"")</f>
        <v>#N/A</v>
      </c>
      <c r="BC1628" s="47" t="e">
        <f t="shared" si="775"/>
        <v>#N/A</v>
      </c>
      <c r="BD1628" s="50" t="e">
        <f>VLOOKUP(Audit!I393,$V$3:$AE$12,9,FALSE)&amp; IF(Audit!I393=10,Audit!V393,"")</f>
        <v>#N/A</v>
      </c>
      <c r="BE1628" s="50" t="e">
        <f>VLOOKUP(Audit!I393,$V$13:$AE$22,9,FALSE) &amp; IF(Audit!I393=10,Audit!W393,"") &amp; IF(Audit!I393&lt;&gt;1,U1628,"")</f>
        <v>#N/A</v>
      </c>
      <c r="BF1628" s="47" t="e">
        <f t="shared" si="776"/>
        <v>#N/A</v>
      </c>
      <c r="BG1628" s="50" t="e">
        <f>VLOOKUP(Audit!J393,$V$3:$AE$12,10,FALSE) &amp; Audit!S393 &amp; IF(Audit!J393=10,Audit!V393,"")</f>
        <v>#N/A</v>
      </c>
      <c r="BH1628" s="50" t="e">
        <f>VLOOKUP(Audit!J393,$V$13:$AE$22,10,FALSE) &amp; IF(Audit!J393=10,Audit!W393,"") &amp; IF(Audit!J393&lt;&gt;1,U1628,"")</f>
        <v>#N/A</v>
      </c>
      <c r="BI1628" s="47" t="e">
        <f t="shared" si="777"/>
        <v>#N/A</v>
      </c>
      <c r="BJ1628" s="48" t="str">
        <f t="shared" si="778"/>
        <v/>
      </c>
      <c r="BK1628" s="48" t="str">
        <f t="shared" si="779"/>
        <v/>
      </c>
      <c r="BL1628" s="48" t="str">
        <f t="shared" si="780"/>
        <v/>
      </c>
      <c r="BM1628" s="48" t="str">
        <f t="shared" si="781"/>
        <v/>
      </c>
      <c r="BN1628" s="48" t="str">
        <f t="shared" si="782"/>
        <v/>
      </c>
      <c r="BO1628" s="48" t="str">
        <f t="shared" si="783"/>
        <v/>
      </c>
      <c r="BP1628" s="48" t="str">
        <f t="shared" si="784"/>
        <v/>
      </c>
      <c r="BQ1628" s="48" t="str">
        <f t="shared" si="785"/>
        <v/>
      </c>
      <c r="BR1628" s="48" t="str">
        <f t="shared" si="786"/>
        <v/>
      </c>
      <c r="BS1628" s="48" t="str">
        <f t="shared" si="787"/>
        <v/>
      </c>
      <c r="BT1628" s="48" t="str">
        <f t="shared" si="788"/>
        <v/>
      </c>
      <c r="BU1628" s="48" t="str">
        <f t="shared" si="789"/>
        <v/>
      </c>
    </row>
    <row r="1629" spans="1:73">
      <c r="A1629" s="10">
        <f>Audit!A394</f>
        <v>0</v>
      </c>
      <c r="B1629" s="10" t="e">
        <f t="shared" si="760"/>
        <v>#N/A</v>
      </c>
      <c r="C1629" s="17" t="e">
        <f>VLOOKUP(Audit!B394,$V$3:$AE$12,2,FALSE) &amp; VLOOKUP(Audit!B394,$V$13:$AE$22,2,FALSE)&amp; IF(Audit!B394=10,Audit!V394&amp;Audit!W394,"")</f>
        <v>#N/A</v>
      </c>
      <c r="D1629" s="17" t="e">
        <f>VLOOKUP(Audit!C394,$V$3:$AE$12,3,FALSE) &amp; VLOOKUP(Audit!C394,$V$13:$AE$22,3,FALSE) &amp;IF(Audit!C394=10,Audit!V394&amp;Audit!W394,"")</f>
        <v>#N/A</v>
      </c>
      <c r="E1629" s="17" t="e">
        <f>VLOOKUP(Audit!D394,$V$3:$AE$12,4,FALSE)&amp; Audit!T394 &amp; VLOOKUP(Audit!D394,$V$13:$AE$22,4,FALSE)&amp; IF(Audit!D394=10,Audit!V394&amp;Audit!W394,"")</f>
        <v>#N/A</v>
      </c>
      <c r="F1629" s="17" t="e">
        <f>VLOOKUP(Audit!E394,$V$3:$AE$12,5,FALSE) &amp; VLOOKUP(Audit!E394,$V$13:$AE$22,5,FALSE)&amp; IF(Audit!E394=10,Audit!V394&amp;Audit!W394,"")</f>
        <v>#N/A</v>
      </c>
      <c r="G1629" s="17" t="e">
        <f>VLOOKUP(Audit!F394,$V$3:$AE$12,6,FALSE) &amp; VLOOKUP(Audit!F394,$V$13:$AE$22,6,FALSE)&amp; IF(Audit!F394=10,Audit!V394&amp;Audit!W394,"")</f>
        <v>#N/A</v>
      </c>
      <c r="H1629" s="17" t="e">
        <f>VLOOKUP(Audit!G394,$V$3:$AE$12,7,FALSE) &amp; VLOOKUP(Audit!G394,$V$13:$AE$22,7,FALSE)&amp;IF(Audit!G394=10,Audit!V394&amp;Audit!W394,"")</f>
        <v>#N/A</v>
      </c>
      <c r="I1629" s="17" t="e">
        <f>VLOOKUP(Audit!H394,$V$3:$AE$12,8,FALSE) &amp; Audit!U394 &amp; VLOOKUP(Audit!H394,$V$13:$AE$22,8,FALSE)&amp;IF(Audit!H394=10,Audit!V394&amp;Audit!W394,"")</f>
        <v>#N/A</v>
      </c>
      <c r="J1629" s="17" t="e">
        <f>VLOOKUP(Audit!I394,$V$3:$AE$12,9,FALSE) &amp; VLOOKUP(Audit!I394,$V$13:$AE$22,9,FALSE) &amp; IF(Audit!I394=10,Audit!V394&amp;Audit!W394,"") &amp; IF(Audit!I394&lt;&gt;1,U1629,"")</f>
        <v>#N/A</v>
      </c>
      <c r="K1629" s="17" t="e">
        <f>VLOOKUP(Audit!J394,$V$3:$AE$12,10,FALSE) &amp; Audit!S394 &amp; VLOOKUP(Audit!J394,$V$13:$AE$22,10,FALSE) &amp; IF(Audit!J394=10,Audit!V394&amp;Audit!W394,"") &amp; IF(Audit!J394&lt;&gt;1,U1629,"")</f>
        <v>#N/A</v>
      </c>
      <c r="L1629" s="10">
        <f>Audit!K394</f>
        <v>0</v>
      </c>
      <c r="M1629" s="10" t="e">
        <f t="shared" si="761"/>
        <v>#N/A</v>
      </c>
      <c r="N1629" s="10" t="e">
        <f t="shared" si="762"/>
        <v>#N/A</v>
      </c>
      <c r="O1629" s="10" t="e">
        <f t="shared" si="763"/>
        <v>#N/A</v>
      </c>
      <c r="P1629" s="10" t="e">
        <f t="shared" si="764"/>
        <v>#N/A</v>
      </c>
      <c r="Q1629" s="10" t="e">
        <f t="shared" si="765"/>
        <v>#N/A</v>
      </c>
      <c r="R1629" s="10" t="e">
        <f t="shared" si="766"/>
        <v>#N/A</v>
      </c>
      <c r="S1629" s="10" t="e">
        <f t="shared" si="767"/>
        <v>#N/A</v>
      </c>
      <c r="T1629" s="10" t="e">
        <f t="shared" si="768"/>
        <v>#N/A</v>
      </c>
      <c r="U1629" s="17" t="str">
        <f>IF(Audit!M394="","",VLOOKUP(Audit!M394,$W$26:$X$35,2,FALSE)) &amp; Audit!N394 &amp; IF(Audit!O394="","",IF(Audit!N394&lt;=1.4,VLOOKUP(Audit!O394,$W$38:X1674,2,FALSE),VLOOKUP(Audit!O394,$W$51:$X$61,2,FALSE))) &amp; IF(Audit!P394="","",VLOOKUP(Audit!P394,$Y$26:$Z$35,2,FALSE) &amp; Audit!Q394 &amp; IF(Audit!O394="","",IF(Audit!Q394&lt;=1.4,VLOOKUP(Audit!R394,$Y$38:$Z$48,2,FALSE),VLOOKUP(Audit!R394,$Y$51:$Z$61,2,FALSE))))</f>
        <v/>
      </c>
      <c r="V1629" s="21"/>
      <c r="AH1629" s="49">
        <f>Audit!A394</f>
        <v>0</v>
      </c>
      <c r="AI1629" s="50" t="e">
        <f>VLOOKUP(Audit!B394,$V$3:$AE$12,2,FALSE)&amp; IF(Audit!B394=10,Audit!V394,"")</f>
        <v>#N/A</v>
      </c>
      <c r="AJ1629" s="50" t="e">
        <f>VLOOKUP(Audit!B394,$V$13:$AE$22,2,FALSE)&amp; IF(Audit!B394=10,Audit!W394,"")</f>
        <v>#N/A</v>
      </c>
      <c r="AK1629" s="47" t="e">
        <f t="shared" si="769"/>
        <v>#N/A</v>
      </c>
      <c r="AL1629" s="50" t="e">
        <f>VLOOKUP(Audit!C394,$V$3:$AE$12,3,FALSE)&amp; IF(Audit!C394=10,Audit!V394,"")</f>
        <v>#N/A</v>
      </c>
      <c r="AM1629" s="50" t="e">
        <f>VLOOKUP(Audit!C394,$V$13:$AE$22,3,FALSE)&amp; IF(Audit!C394=10,Audit!W394,"")</f>
        <v>#N/A</v>
      </c>
      <c r="AN1629" s="47" t="e">
        <f t="shared" si="770"/>
        <v>#N/A</v>
      </c>
      <c r="AO1629" s="50" t="e">
        <f>VLOOKUP(Audit!D394,$V$3:$AE$12,4,FALSE) &amp;  Audit!T394 &amp; IF(Audit!D394=10,Audit!V394,"")</f>
        <v>#N/A</v>
      </c>
      <c r="AP1629" s="50" t="e">
        <f>VLOOKUP(Audit!D394,$V$13:$AE$22,4,FALSE)&amp; IF(Audit!D394=10,Audit!W394,"")</f>
        <v>#N/A</v>
      </c>
      <c r="AQ1629" s="47" t="e">
        <f t="shared" si="771"/>
        <v>#N/A</v>
      </c>
      <c r="AR1629" s="50" t="e">
        <f>VLOOKUP(Audit!E394,$V$3:$AE$12,5,FALSE)&amp; IF(Audit!E394=10,Audit!V394,"")</f>
        <v>#N/A</v>
      </c>
      <c r="AS1629" s="50" t="e">
        <f>VLOOKUP(Audit!E394,$V$13:$AE$22,5,FALSE)&amp; IF(Audit!E394=10,Audit!W394,"")</f>
        <v>#N/A</v>
      </c>
      <c r="AT1629" s="47" t="e">
        <f t="shared" si="772"/>
        <v>#N/A</v>
      </c>
      <c r="AU1629" s="50" t="e">
        <f>VLOOKUP(Audit!F394,$V$3:$AE$12,6,FALSE)&amp; IF(Audit!F394=10,Audit!V394,"")</f>
        <v>#N/A</v>
      </c>
      <c r="AV1629" s="50" t="e">
        <f>VLOOKUP(Audit!F394,$V$13:$AE$22,6,FALSE)&amp; IF(Audit!F394=10,Audit!W394,"")</f>
        <v>#N/A</v>
      </c>
      <c r="AW1629" s="47" t="e">
        <f t="shared" si="773"/>
        <v>#N/A</v>
      </c>
      <c r="AX1629" s="50" t="e">
        <f>VLOOKUP(Audit!G394,$V$3:$AE$12,7,FALSE)&amp; IF(Audit!G394=10,Audit!V394,"")</f>
        <v>#N/A</v>
      </c>
      <c r="AY1629" s="50" t="e">
        <f>VLOOKUP(Audit!G394,$V$13:$AE$22,7,FALSE) &amp; IF(Audit!G394=10,Audit!W394,"")</f>
        <v>#N/A</v>
      </c>
      <c r="AZ1629" s="47" t="e">
        <f t="shared" si="774"/>
        <v>#N/A</v>
      </c>
      <c r="BA1629" s="50" t="e">
        <f>VLOOKUP(Audit!H394,$V$3:$AE$12,8,FALSE)&amp; Audit!U394 &amp; IF(Audit!H394=10,Audit!V394,"")</f>
        <v>#N/A</v>
      </c>
      <c r="BB1629" s="50" t="e">
        <f>VLOOKUP(Audit!H394,$V$13:$AE$22,8,FALSE) &amp; IF(Audit!H394=10,Audit!W394,"")</f>
        <v>#N/A</v>
      </c>
      <c r="BC1629" s="47" t="e">
        <f t="shared" si="775"/>
        <v>#N/A</v>
      </c>
      <c r="BD1629" s="50" t="e">
        <f>VLOOKUP(Audit!I394,$V$3:$AE$12,9,FALSE)&amp; IF(Audit!I394=10,Audit!V394,"")</f>
        <v>#N/A</v>
      </c>
      <c r="BE1629" s="50" t="e">
        <f>VLOOKUP(Audit!I394,$V$13:$AE$22,9,FALSE) &amp; IF(Audit!I394=10,Audit!W394,"") &amp; IF(Audit!I394&lt;&gt;1,U1629,"")</f>
        <v>#N/A</v>
      </c>
      <c r="BF1629" s="47" t="e">
        <f t="shared" si="776"/>
        <v>#N/A</v>
      </c>
      <c r="BG1629" s="50" t="e">
        <f>VLOOKUP(Audit!J394,$V$3:$AE$12,10,FALSE) &amp; Audit!S394 &amp; IF(Audit!J394=10,Audit!V394,"")</f>
        <v>#N/A</v>
      </c>
      <c r="BH1629" s="50" t="e">
        <f>VLOOKUP(Audit!J394,$V$13:$AE$22,10,FALSE) &amp; IF(Audit!J394=10,Audit!W394,"") &amp; IF(Audit!J394&lt;&gt;1,U1629,"")</f>
        <v>#N/A</v>
      </c>
      <c r="BI1629" s="47" t="e">
        <f t="shared" si="777"/>
        <v>#N/A</v>
      </c>
      <c r="BJ1629" s="48" t="str">
        <f t="shared" si="778"/>
        <v/>
      </c>
      <c r="BK1629" s="48" t="str">
        <f t="shared" si="779"/>
        <v/>
      </c>
      <c r="BL1629" s="48" t="str">
        <f t="shared" si="780"/>
        <v/>
      </c>
      <c r="BM1629" s="48" t="str">
        <f t="shared" si="781"/>
        <v/>
      </c>
      <c r="BN1629" s="48" t="str">
        <f t="shared" si="782"/>
        <v/>
      </c>
      <c r="BO1629" s="48" t="str">
        <f t="shared" si="783"/>
        <v/>
      </c>
      <c r="BP1629" s="48" t="str">
        <f t="shared" si="784"/>
        <v/>
      </c>
      <c r="BQ1629" s="48" t="str">
        <f t="shared" si="785"/>
        <v/>
      </c>
      <c r="BR1629" s="48" t="str">
        <f t="shared" si="786"/>
        <v/>
      </c>
      <c r="BS1629" s="48" t="str">
        <f t="shared" si="787"/>
        <v/>
      </c>
      <c r="BT1629" s="48" t="str">
        <f t="shared" si="788"/>
        <v/>
      </c>
      <c r="BU1629" s="48" t="str">
        <f t="shared" si="789"/>
        <v/>
      </c>
    </row>
    <row r="1630" spans="1:73">
      <c r="A1630" s="10">
        <f>Audit!A395</f>
        <v>0</v>
      </c>
      <c r="B1630" s="10" t="e">
        <f t="shared" si="760"/>
        <v>#N/A</v>
      </c>
      <c r="C1630" s="17" t="e">
        <f>VLOOKUP(Audit!B395,$V$3:$AE$12,2,FALSE) &amp; VLOOKUP(Audit!B395,$V$13:$AE$22,2,FALSE)&amp; IF(Audit!B395=10,Audit!V395&amp;Audit!W395,"")</f>
        <v>#N/A</v>
      </c>
      <c r="D1630" s="17" t="e">
        <f>VLOOKUP(Audit!C395,$V$3:$AE$12,3,FALSE) &amp; VLOOKUP(Audit!C395,$V$13:$AE$22,3,FALSE) &amp;IF(Audit!C395=10,Audit!V395&amp;Audit!W395,"")</f>
        <v>#N/A</v>
      </c>
      <c r="E1630" s="17" t="e">
        <f>VLOOKUP(Audit!D395,$V$3:$AE$12,4,FALSE)&amp; Audit!T395 &amp; VLOOKUP(Audit!D395,$V$13:$AE$22,4,FALSE)&amp; IF(Audit!D395=10,Audit!V395&amp;Audit!W395,"")</f>
        <v>#N/A</v>
      </c>
      <c r="F1630" s="17" t="e">
        <f>VLOOKUP(Audit!E395,$V$3:$AE$12,5,FALSE) &amp; VLOOKUP(Audit!E395,$V$13:$AE$22,5,FALSE)&amp; IF(Audit!E395=10,Audit!V395&amp;Audit!W395,"")</f>
        <v>#N/A</v>
      </c>
      <c r="G1630" s="17" t="e">
        <f>VLOOKUP(Audit!F395,$V$3:$AE$12,6,FALSE) &amp; VLOOKUP(Audit!F395,$V$13:$AE$22,6,FALSE)&amp; IF(Audit!F395=10,Audit!V395&amp;Audit!W395,"")</f>
        <v>#N/A</v>
      </c>
      <c r="H1630" s="17" t="e">
        <f>VLOOKUP(Audit!G395,$V$3:$AE$12,7,FALSE) &amp; VLOOKUP(Audit!G395,$V$13:$AE$22,7,FALSE)&amp;IF(Audit!G395=10,Audit!V395&amp;Audit!W395,"")</f>
        <v>#N/A</v>
      </c>
      <c r="I1630" s="17" t="e">
        <f>VLOOKUP(Audit!H395,$V$3:$AE$12,8,FALSE) &amp; Audit!U395 &amp; VLOOKUP(Audit!H395,$V$13:$AE$22,8,FALSE)&amp;IF(Audit!H395=10,Audit!V395&amp;Audit!W395,"")</f>
        <v>#N/A</v>
      </c>
      <c r="J1630" s="17" t="e">
        <f>VLOOKUP(Audit!I395,$V$3:$AE$12,9,FALSE) &amp; VLOOKUP(Audit!I395,$V$13:$AE$22,9,FALSE) &amp; IF(Audit!I395=10,Audit!V395&amp;Audit!W395,"") &amp; IF(Audit!I395&lt;&gt;1,U1630,"")</f>
        <v>#N/A</v>
      </c>
      <c r="K1630" s="17" t="e">
        <f>VLOOKUP(Audit!J395,$V$3:$AE$12,10,FALSE) &amp; Audit!S395 &amp; VLOOKUP(Audit!J395,$V$13:$AE$22,10,FALSE) &amp; IF(Audit!J395=10,Audit!V395&amp;Audit!W395,"") &amp; IF(Audit!J395&lt;&gt;1,U1630,"")</f>
        <v>#N/A</v>
      </c>
      <c r="L1630" s="10">
        <f>Audit!K395</f>
        <v>0</v>
      </c>
      <c r="M1630" s="10" t="e">
        <f t="shared" si="761"/>
        <v>#N/A</v>
      </c>
      <c r="N1630" s="10" t="e">
        <f t="shared" si="762"/>
        <v>#N/A</v>
      </c>
      <c r="O1630" s="10" t="e">
        <f t="shared" si="763"/>
        <v>#N/A</v>
      </c>
      <c r="P1630" s="10" t="e">
        <f t="shared" si="764"/>
        <v>#N/A</v>
      </c>
      <c r="Q1630" s="10" t="e">
        <f t="shared" si="765"/>
        <v>#N/A</v>
      </c>
      <c r="R1630" s="10" t="e">
        <f t="shared" si="766"/>
        <v>#N/A</v>
      </c>
      <c r="S1630" s="10" t="e">
        <f t="shared" si="767"/>
        <v>#N/A</v>
      </c>
      <c r="T1630" s="10" t="e">
        <f t="shared" si="768"/>
        <v>#N/A</v>
      </c>
      <c r="U1630" s="17" t="str">
        <f>IF(Audit!M395="","",VLOOKUP(Audit!M395,$W$26:$X$35,2,FALSE)) &amp; Audit!N395 &amp; IF(Audit!O395="","",IF(Audit!N395&lt;=1.4,VLOOKUP(Audit!O395,$W$38:X1675,2,FALSE),VLOOKUP(Audit!O395,$W$51:$X$61,2,FALSE))) &amp; IF(Audit!P395="","",VLOOKUP(Audit!P395,$Y$26:$Z$35,2,FALSE) &amp; Audit!Q395 &amp; IF(Audit!O395="","",IF(Audit!Q395&lt;=1.4,VLOOKUP(Audit!R395,$Y$38:$Z$48,2,FALSE),VLOOKUP(Audit!R395,$Y$51:$Z$61,2,FALSE))))</f>
        <v/>
      </c>
      <c r="V1630" s="21"/>
      <c r="AH1630" s="49">
        <f>Audit!A395</f>
        <v>0</v>
      </c>
      <c r="AI1630" s="50" t="e">
        <f>VLOOKUP(Audit!B395,$V$3:$AE$12,2,FALSE)&amp; IF(Audit!B395=10,Audit!V395,"")</f>
        <v>#N/A</v>
      </c>
      <c r="AJ1630" s="50" t="e">
        <f>VLOOKUP(Audit!B395,$V$13:$AE$22,2,FALSE)&amp; IF(Audit!B395=10,Audit!W395,"")</f>
        <v>#N/A</v>
      </c>
      <c r="AK1630" s="47" t="e">
        <f t="shared" si="769"/>
        <v>#N/A</v>
      </c>
      <c r="AL1630" s="50" t="e">
        <f>VLOOKUP(Audit!C395,$V$3:$AE$12,3,FALSE)&amp; IF(Audit!C395=10,Audit!V395,"")</f>
        <v>#N/A</v>
      </c>
      <c r="AM1630" s="50" t="e">
        <f>VLOOKUP(Audit!C395,$V$13:$AE$22,3,FALSE)&amp; IF(Audit!C395=10,Audit!W395,"")</f>
        <v>#N/A</v>
      </c>
      <c r="AN1630" s="47" t="e">
        <f t="shared" si="770"/>
        <v>#N/A</v>
      </c>
      <c r="AO1630" s="50" t="e">
        <f>VLOOKUP(Audit!D395,$V$3:$AE$12,4,FALSE) &amp;  Audit!T395 &amp; IF(Audit!D395=10,Audit!V395,"")</f>
        <v>#N/A</v>
      </c>
      <c r="AP1630" s="50" t="e">
        <f>VLOOKUP(Audit!D395,$V$13:$AE$22,4,FALSE)&amp; IF(Audit!D395=10,Audit!W395,"")</f>
        <v>#N/A</v>
      </c>
      <c r="AQ1630" s="47" t="e">
        <f t="shared" si="771"/>
        <v>#N/A</v>
      </c>
      <c r="AR1630" s="50" t="e">
        <f>VLOOKUP(Audit!E395,$V$3:$AE$12,5,FALSE)&amp; IF(Audit!E395=10,Audit!V395,"")</f>
        <v>#N/A</v>
      </c>
      <c r="AS1630" s="50" t="e">
        <f>VLOOKUP(Audit!E395,$V$13:$AE$22,5,FALSE)&amp; IF(Audit!E395=10,Audit!W395,"")</f>
        <v>#N/A</v>
      </c>
      <c r="AT1630" s="47" t="e">
        <f t="shared" si="772"/>
        <v>#N/A</v>
      </c>
      <c r="AU1630" s="50" t="e">
        <f>VLOOKUP(Audit!F395,$V$3:$AE$12,6,FALSE)&amp; IF(Audit!F395=10,Audit!V395,"")</f>
        <v>#N/A</v>
      </c>
      <c r="AV1630" s="50" t="e">
        <f>VLOOKUP(Audit!F395,$V$13:$AE$22,6,FALSE)&amp; IF(Audit!F395=10,Audit!W395,"")</f>
        <v>#N/A</v>
      </c>
      <c r="AW1630" s="47" t="e">
        <f t="shared" si="773"/>
        <v>#N/A</v>
      </c>
      <c r="AX1630" s="50" t="e">
        <f>VLOOKUP(Audit!G395,$V$3:$AE$12,7,FALSE)&amp; IF(Audit!G395=10,Audit!V395,"")</f>
        <v>#N/A</v>
      </c>
      <c r="AY1630" s="50" t="e">
        <f>VLOOKUP(Audit!G395,$V$13:$AE$22,7,FALSE) &amp; IF(Audit!G395=10,Audit!W395,"")</f>
        <v>#N/A</v>
      </c>
      <c r="AZ1630" s="47" t="e">
        <f t="shared" si="774"/>
        <v>#N/A</v>
      </c>
      <c r="BA1630" s="50" t="e">
        <f>VLOOKUP(Audit!H395,$V$3:$AE$12,8,FALSE)&amp; Audit!U395 &amp; IF(Audit!H395=10,Audit!V395,"")</f>
        <v>#N/A</v>
      </c>
      <c r="BB1630" s="50" t="e">
        <f>VLOOKUP(Audit!H395,$V$13:$AE$22,8,FALSE) &amp; IF(Audit!H395=10,Audit!W395,"")</f>
        <v>#N/A</v>
      </c>
      <c r="BC1630" s="47" t="e">
        <f t="shared" si="775"/>
        <v>#N/A</v>
      </c>
      <c r="BD1630" s="50" t="e">
        <f>VLOOKUP(Audit!I395,$V$3:$AE$12,9,FALSE)&amp; IF(Audit!I395=10,Audit!V395,"")</f>
        <v>#N/A</v>
      </c>
      <c r="BE1630" s="50" t="e">
        <f>VLOOKUP(Audit!I395,$V$13:$AE$22,9,FALSE) &amp; IF(Audit!I395=10,Audit!W395,"") &amp; IF(Audit!I395&lt;&gt;1,U1630,"")</f>
        <v>#N/A</v>
      </c>
      <c r="BF1630" s="47" t="e">
        <f t="shared" si="776"/>
        <v>#N/A</v>
      </c>
      <c r="BG1630" s="50" t="e">
        <f>VLOOKUP(Audit!J395,$V$3:$AE$12,10,FALSE) &amp; Audit!S395 &amp; IF(Audit!J395=10,Audit!V395,"")</f>
        <v>#N/A</v>
      </c>
      <c r="BH1630" s="50" t="e">
        <f>VLOOKUP(Audit!J395,$V$13:$AE$22,10,FALSE) &amp; IF(Audit!J395=10,Audit!W395,"") &amp; IF(Audit!J395&lt;&gt;1,U1630,"")</f>
        <v>#N/A</v>
      </c>
      <c r="BI1630" s="47" t="e">
        <f t="shared" si="777"/>
        <v>#N/A</v>
      </c>
      <c r="BJ1630" s="48" t="str">
        <f t="shared" si="778"/>
        <v/>
      </c>
      <c r="BK1630" s="48" t="str">
        <f t="shared" si="779"/>
        <v/>
      </c>
      <c r="BL1630" s="48" t="str">
        <f t="shared" si="780"/>
        <v/>
      </c>
      <c r="BM1630" s="48" t="str">
        <f t="shared" si="781"/>
        <v/>
      </c>
      <c r="BN1630" s="48" t="str">
        <f t="shared" si="782"/>
        <v/>
      </c>
      <c r="BO1630" s="48" t="str">
        <f t="shared" si="783"/>
        <v/>
      </c>
      <c r="BP1630" s="48" t="str">
        <f t="shared" si="784"/>
        <v/>
      </c>
      <c r="BQ1630" s="48" t="str">
        <f t="shared" si="785"/>
        <v/>
      </c>
      <c r="BR1630" s="48" t="str">
        <f t="shared" si="786"/>
        <v/>
      </c>
      <c r="BS1630" s="48" t="str">
        <f t="shared" si="787"/>
        <v/>
      </c>
      <c r="BT1630" s="48" t="str">
        <f t="shared" si="788"/>
        <v/>
      </c>
      <c r="BU1630" s="48" t="str">
        <f t="shared" si="789"/>
        <v/>
      </c>
    </row>
    <row r="1631" spans="1:73">
      <c r="A1631" s="10">
        <f>Audit!A396</f>
        <v>0</v>
      </c>
      <c r="B1631" s="10" t="e">
        <f t="shared" si="760"/>
        <v>#N/A</v>
      </c>
      <c r="C1631" s="17" t="e">
        <f>VLOOKUP(Audit!B396,$V$3:$AE$12,2,FALSE) &amp; VLOOKUP(Audit!B396,$V$13:$AE$22,2,FALSE)&amp; IF(Audit!B396=10,Audit!V396&amp;Audit!W396,"")</f>
        <v>#N/A</v>
      </c>
      <c r="D1631" s="17" t="e">
        <f>VLOOKUP(Audit!C396,$V$3:$AE$12,3,FALSE) &amp; VLOOKUP(Audit!C396,$V$13:$AE$22,3,FALSE) &amp;IF(Audit!C396=10,Audit!V396&amp;Audit!W396,"")</f>
        <v>#N/A</v>
      </c>
      <c r="E1631" s="17" t="e">
        <f>VLOOKUP(Audit!D396,$V$3:$AE$12,4,FALSE)&amp; Audit!T396 &amp; VLOOKUP(Audit!D396,$V$13:$AE$22,4,FALSE)&amp; IF(Audit!D396=10,Audit!V396&amp;Audit!W396,"")</f>
        <v>#N/A</v>
      </c>
      <c r="F1631" s="17" t="e">
        <f>VLOOKUP(Audit!E396,$V$3:$AE$12,5,FALSE) &amp; VLOOKUP(Audit!E396,$V$13:$AE$22,5,FALSE)&amp; IF(Audit!E396=10,Audit!V396&amp;Audit!W396,"")</f>
        <v>#N/A</v>
      </c>
      <c r="G1631" s="17" t="e">
        <f>VLOOKUP(Audit!F396,$V$3:$AE$12,6,FALSE) &amp; VLOOKUP(Audit!F396,$V$13:$AE$22,6,FALSE)&amp; IF(Audit!F396=10,Audit!V396&amp;Audit!W396,"")</f>
        <v>#N/A</v>
      </c>
      <c r="H1631" s="17" t="e">
        <f>VLOOKUP(Audit!G396,$V$3:$AE$12,7,FALSE) &amp; VLOOKUP(Audit!G396,$V$13:$AE$22,7,FALSE)&amp;IF(Audit!G396=10,Audit!V396&amp;Audit!W396,"")</f>
        <v>#N/A</v>
      </c>
      <c r="I1631" s="17" t="e">
        <f>VLOOKUP(Audit!H396,$V$3:$AE$12,8,FALSE) &amp; Audit!U396 &amp; VLOOKUP(Audit!H396,$V$13:$AE$22,8,FALSE)&amp;IF(Audit!H396=10,Audit!V396&amp;Audit!W396,"")</f>
        <v>#N/A</v>
      </c>
      <c r="J1631" s="17" t="e">
        <f>VLOOKUP(Audit!I396,$V$3:$AE$12,9,FALSE) &amp; VLOOKUP(Audit!I396,$V$13:$AE$22,9,FALSE) &amp; IF(Audit!I396=10,Audit!V396&amp;Audit!W396,"") &amp; IF(Audit!I396&lt;&gt;1,U1631,"")</f>
        <v>#N/A</v>
      </c>
      <c r="K1631" s="17" t="e">
        <f>VLOOKUP(Audit!J396,$V$3:$AE$12,10,FALSE) &amp; Audit!S396 &amp; VLOOKUP(Audit!J396,$V$13:$AE$22,10,FALSE) &amp; IF(Audit!J396=10,Audit!V396&amp;Audit!W396,"") &amp; IF(Audit!J396&lt;&gt;1,U1631,"")</f>
        <v>#N/A</v>
      </c>
      <c r="L1631" s="10">
        <f>Audit!K396</f>
        <v>0</v>
      </c>
      <c r="M1631" s="10" t="e">
        <f t="shared" si="761"/>
        <v>#N/A</v>
      </c>
      <c r="N1631" s="10" t="e">
        <f t="shared" si="762"/>
        <v>#N/A</v>
      </c>
      <c r="O1631" s="10" t="e">
        <f t="shared" si="763"/>
        <v>#N/A</v>
      </c>
      <c r="P1631" s="10" t="e">
        <f t="shared" si="764"/>
        <v>#N/A</v>
      </c>
      <c r="Q1631" s="10" t="e">
        <f t="shared" si="765"/>
        <v>#N/A</v>
      </c>
      <c r="R1631" s="10" t="e">
        <f t="shared" si="766"/>
        <v>#N/A</v>
      </c>
      <c r="S1631" s="10" t="e">
        <f t="shared" si="767"/>
        <v>#N/A</v>
      </c>
      <c r="T1631" s="10" t="e">
        <f t="shared" si="768"/>
        <v>#N/A</v>
      </c>
      <c r="U1631" s="17" t="str">
        <f>IF(Audit!M396="","",VLOOKUP(Audit!M396,$W$26:$X$35,2,FALSE)) &amp; Audit!N396 &amp; IF(Audit!O396="","",IF(Audit!N396&lt;=1.4,VLOOKUP(Audit!O396,$W$38:X1676,2,FALSE),VLOOKUP(Audit!O396,$W$51:$X$61,2,FALSE))) &amp; IF(Audit!P396="","",VLOOKUP(Audit!P396,$Y$26:$Z$35,2,FALSE) &amp; Audit!Q396 &amp; IF(Audit!O396="","",IF(Audit!Q396&lt;=1.4,VLOOKUP(Audit!R396,$Y$38:$Z$48,2,FALSE),VLOOKUP(Audit!R396,$Y$51:$Z$61,2,FALSE))))</f>
        <v/>
      </c>
      <c r="V1631" s="21"/>
      <c r="AH1631" s="49">
        <f>Audit!A396</f>
        <v>0</v>
      </c>
      <c r="AI1631" s="50" t="e">
        <f>VLOOKUP(Audit!B396,$V$3:$AE$12,2,FALSE)&amp; IF(Audit!B396=10,Audit!V396,"")</f>
        <v>#N/A</v>
      </c>
      <c r="AJ1631" s="50" t="e">
        <f>VLOOKUP(Audit!B396,$V$13:$AE$22,2,FALSE)&amp; IF(Audit!B396=10,Audit!W396,"")</f>
        <v>#N/A</v>
      </c>
      <c r="AK1631" s="47" t="e">
        <f t="shared" si="769"/>
        <v>#N/A</v>
      </c>
      <c r="AL1631" s="50" t="e">
        <f>VLOOKUP(Audit!C396,$V$3:$AE$12,3,FALSE)&amp; IF(Audit!C396=10,Audit!V396,"")</f>
        <v>#N/A</v>
      </c>
      <c r="AM1631" s="50" t="e">
        <f>VLOOKUP(Audit!C396,$V$13:$AE$22,3,FALSE)&amp; IF(Audit!C396=10,Audit!W396,"")</f>
        <v>#N/A</v>
      </c>
      <c r="AN1631" s="47" t="e">
        <f t="shared" si="770"/>
        <v>#N/A</v>
      </c>
      <c r="AO1631" s="50" t="e">
        <f>VLOOKUP(Audit!D396,$V$3:$AE$12,4,FALSE) &amp;  Audit!T396 &amp; IF(Audit!D396=10,Audit!V396,"")</f>
        <v>#N/A</v>
      </c>
      <c r="AP1631" s="50" t="e">
        <f>VLOOKUP(Audit!D396,$V$13:$AE$22,4,FALSE)&amp; IF(Audit!D396=10,Audit!W396,"")</f>
        <v>#N/A</v>
      </c>
      <c r="AQ1631" s="47" t="e">
        <f t="shared" si="771"/>
        <v>#N/A</v>
      </c>
      <c r="AR1631" s="50" t="e">
        <f>VLOOKUP(Audit!E396,$V$3:$AE$12,5,FALSE)&amp; IF(Audit!E396=10,Audit!V396,"")</f>
        <v>#N/A</v>
      </c>
      <c r="AS1631" s="50" t="e">
        <f>VLOOKUP(Audit!E396,$V$13:$AE$22,5,FALSE)&amp; IF(Audit!E396=10,Audit!W396,"")</f>
        <v>#N/A</v>
      </c>
      <c r="AT1631" s="47" t="e">
        <f t="shared" si="772"/>
        <v>#N/A</v>
      </c>
      <c r="AU1631" s="50" t="e">
        <f>VLOOKUP(Audit!F396,$V$3:$AE$12,6,FALSE)&amp; IF(Audit!F396=10,Audit!V396,"")</f>
        <v>#N/A</v>
      </c>
      <c r="AV1631" s="50" t="e">
        <f>VLOOKUP(Audit!F396,$V$13:$AE$22,6,FALSE)&amp; IF(Audit!F396=10,Audit!W396,"")</f>
        <v>#N/A</v>
      </c>
      <c r="AW1631" s="47" t="e">
        <f t="shared" si="773"/>
        <v>#N/A</v>
      </c>
      <c r="AX1631" s="50" t="e">
        <f>VLOOKUP(Audit!G396,$V$3:$AE$12,7,FALSE)&amp; IF(Audit!G396=10,Audit!V396,"")</f>
        <v>#N/A</v>
      </c>
      <c r="AY1631" s="50" t="e">
        <f>VLOOKUP(Audit!G396,$V$13:$AE$22,7,FALSE) &amp; IF(Audit!G396=10,Audit!W396,"")</f>
        <v>#N/A</v>
      </c>
      <c r="AZ1631" s="47" t="e">
        <f t="shared" si="774"/>
        <v>#N/A</v>
      </c>
      <c r="BA1631" s="50" t="e">
        <f>VLOOKUP(Audit!H396,$V$3:$AE$12,8,FALSE)&amp; Audit!U396 &amp; IF(Audit!H396=10,Audit!V396,"")</f>
        <v>#N/A</v>
      </c>
      <c r="BB1631" s="50" t="e">
        <f>VLOOKUP(Audit!H396,$V$13:$AE$22,8,FALSE) &amp; IF(Audit!H396=10,Audit!W396,"")</f>
        <v>#N/A</v>
      </c>
      <c r="BC1631" s="47" t="e">
        <f t="shared" si="775"/>
        <v>#N/A</v>
      </c>
      <c r="BD1631" s="50" t="e">
        <f>VLOOKUP(Audit!I396,$V$3:$AE$12,9,FALSE)&amp; IF(Audit!I396=10,Audit!V396,"")</f>
        <v>#N/A</v>
      </c>
      <c r="BE1631" s="50" t="e">
        <f>VLOOKUP(Audit!I396,$V$13:$AE$22,9,FALSE) &amp; IF(Audit!I396=10,Audit!W396,"") &amp; IF(Audit!I396&lt;&gt;1,U1631,"")</f>
        <v>#N/A</v>
      </c>
      <c r="BF1631" s="47" t="e">
        <f t="shared" si="776"/>
        <v>#N/A</v>
      </c>
      <c r="BG1631" s="50" t="e">
        <f>VLOOKUP(Audit!J396,$V$3:$AE$12,10,FALSE) &amp; Audit!S396 &amp; IF(Audit!J396=10,Audit!V396,"")</f>
        <v>#N/A</v>
      </c>
      <c r="BH1631" s="50" t="e">
        <f>VLOOKUP(Audit!J396,$V$13:$AE$22,10,FALSE) &amp; IF(Audit!J396=10,Audit!W396,"") &amp; IF(Audit!J396&lt;&gt;1,U1631,"")</f>
        <v>#N/A</v>
      </c>
      <c r="BI1631" s="47" t="e">
        <f t="shared" si="777"/>
        <v>#N/A</v>
      </c>
      <c r="BJ1631" s="48" t="str">
        <f t="shared" si="778"/>
        <v/>
      </c>
      <c r="BK1631" s="48" t="str">
        <f t="shared" si="779"/>
        <v/>
      </c>
      <c r="BL1631" s="48" t="str">
        <f t="shared" si="780"/>
        <v/>
      </c>
      <c r="BM1631" s="48" t="str">
        <f t="shared" si="781"/>
        <v/>
      </c>
      <c r="BN1631" s="48" t="str">
        <f t="shared" si="782"/>
        <v/>
      </c>
      <c r="BO1631" s="48" t="str">
        <f t="shared" si="783"/>
        <v/>
      </c>
      <c r="BP1631" s="48" t="str">
        <f t="shared" si="784"/>
        <v/>
      </c>
      <c r="BQ1631" s="48" t="str">
        <f t="shared" si="785"/>
        <v/>
      </c>
      <c r="BR1631" s="48" t="str">
        <f t="shared" si="786"/>
        <v/>
      </c>
      <c r="BS1631" s="48" t="str">
        <f t="shared" si="787"/>
        <v/>
      </c>
      <c r="BT1631" s="48" t="str">
        <f t="shared" si="788"/>
        <v/>
      </c>
      <c r="BU1631" s="48" t="str">
        <f t="shared" si="789"/>
        <v/>
      </c>
    </row>
    <row r="1632" spans="1:73">
      <c r="A1632" s="10">
        <f>Audit!A397</f>
        <v>0</v>
      </c>
      <c r="B1632" s="10" t="e">
        <f t="shared" si="760"/>
        <v>#N/A</v>
      </c>
      <c r="C1632" s="17" t="e">
        <f>VLOOKUP(Audit!B397,$V$3:$AE$12,2,FALSE) &amp; VLOOKUP(Audit!B397,$V$13:$AE$22,2,FALSE)&amp; IF(Audit!B397=10,Audit!V397&amp;Audit!W397,"")</f>
        <v>#N/A</v>
      </c>
      <c r="D1632" s="17" t="e">
        <f>VLOOKUP(Audit!C397,$V$3:$AE$12,3,FALSE) &amp; VLOOKUP(Audit!C397,$V$13:$AE$22,3,FALSE) &amp;IF(Audit!C397=10,Audit!V397&amp;Audit!W397,"")</f>
        <v>#N/A</v>
      </c>
      <c r="E1632" s="17" t="e">
        <f>VLOOKUP(Audit!D397,$V$3:$AE$12,4,FALSE)&amp; Audit!T397 &amp; VLOOKUP(Audit!D397,$V$13:$AE$22,4,FALSE)&amp; IF(Audit!D397=10,Audit!V397&amp;Audit!W397,"")</f>
        <v>#N/A</v>
      </c>
      <c r="F1632" s="17" t="e">
        <f>VLOOKUP(Audit!E397,$V$3:$AE$12,5,FALSE) &amp; VLOOKUP(Audit!E397,$V$13:$AE$22,5,FALSE)&amp; IF(Audit!E397=10,Audit!V397&amp;Audit!W397,"")</f>
        <v>#N/A</v>
      </c>
      <c r="G1632" s="17" t="e">
        <f>VLOOKUP(Audit!F397,$V$3:$AE$12,6,FALSE) &amp; VLOOKUP(Audit!F397,$V$13:$AE$22,6,FALSE)&amp; IF(Audit!F397=10,Audit!V397&amp;Audit!W397,"")</f>
        <v>#N/A</v>
      </c>
      <c r="H1632" s="17" t="e">
        <f>VLOOKUP(Audit!G397,$V$3:$AE$12,7,FALSE) &amp; VLOOKUP(Audit!G397,$V$13:$AE$22,7,FALSE)&amp;IF(Audit!G397=10,Audit!V397&amp;Audit!W397,"")</f>
        <v>#N/A</v>
      </c>
      <c r="I1632" s="17" t="e">
        <f>VLOOKUP(Audit!H397,$V$3:$AE$12,8,FALSE) &amp; Audit!U397 &amp; VLOOKUP(Audit!H397,$V$13:$AE$22,8,FALSE)&amp;IF(Audit!H397=10,Audit!V397&amp;Audit!W397,"")</f>
        <v>#N/A</v>
      </c>
      <c r="J1632" s="17" t="e">
        <f>VLOOKUP(Audit!I397,$V$3:$AE$12,9,FALSE) &amp; VLOOKUP(Audit!I397,$V$13:$AE$22,9,FALSE) &amp; IF(Audit!I397=10,Audit!V397&amp;Audit!W397,"") &amp; IF(Audit!I397&lt;&gt;1,U1632,"")</f>
        <v>#N/A</v>
      </c>
      <c r="K1632" s="17" t="e">
        <f>VLOOKUP(Audit!J397,$V$3:$AE$12,10,FALSE) &amp; Audit!S397 &amp; VLOOKUP(Audit!J397,$V$13:$AE$22,10,FALSE) &amp; IF(Audit!J397=10,Audit!V397&amp;Audit!W397,"") &amp; IF(Audit!J397&lt;&gt;1,U1632,"")</f>
        <v>#N/A</v>
      </c>
      <c r="L1632" s="10">
        <f>Audit!K397</f>
        <v>0</v>
      </c>
      <c r="M1632" s="10" t="e">
        <f t="shared" si="761"/>
        <v>#N/A</v>
      </c>
      <c r="N1632" s="10" t="e">
        <f t="shared" si="762"/>
        <v>#N/A</v>
      </c>
      <c r="O1632" s="10" t="e">
        <f t="shared" si="763"/>
        <v>#N/A</v>
      </c>
      <c r="P1632" s="10" t="e">
        <f t="shared" si="764"/>
        <v>#N/A</v>
      </c>
      <c r="Q1632" s="10" t="e">
        <f t="shared" si="765"/>
        <v>#N/A</v>
      </c>
      <c r="R1632" s="10" t="e">
        <f t="shared" si="766"/>
        <v>#N/A</v>
      </c>
      <c r="S1632" s="10" t="e">
        <f t="shared" si="767"/>
        <v>#N/A</v>
      </c>
      <c r="T1632" s="10" t="e">
        <f t="shared" si="768"/>
        <v>#N/A</v>
      </c>
      <c r="U1632" s="17" t="str">
        <f>IF(Audit!M397="","",VLOOKUP(Audit!M397,$W$26:$X$35,2,FALSE)) &amp; Audit!N397 &amp; IF(Audit!O397="","",IF(Audit!N397&lt;=1.4,VLOOKUP(Audit!O397,$W$38:X1677,2,FALSE),VLOOKUP(Audit!O397,$W$51:$X$61,2,FALSE))) &amp; IF(Audit!P397="","",VLOOKUP(Audit!P397,$Y$26:$Z$35,2,FALSE) &amp; Audit!Q397 &amp; IF(Audit!O397="","",IF(Audit!Q397&lt;=1.4,VLOOKUP(Audit!R397,$Y$38:$Z$48,2,FALSE),VLOOKUP(Audit!R397,$Y$51:$Z$61,2,FALSE))))</f>
        <v/>
      </c>
      <c r="V1632" s="21"/>
      <c r="AH1632" s="49">
        <f>Audit!A397</f>
        <v>0</v>
      </c>
      <c r="AI1632" s="50" t="e">
        <f>VLOOKUP(Audit!B397,$V$3:$AE$12,2,FALSE)&amp; IF(Audit!B397=10,Audit!V397,"")</f>
        <v>#N/A</v>
      </c>
      <c r="AJ1632" s="50" t="e">
        <f>VLOOKUP(Audit!B397,$V$13:$AE$22,2,FALSE)&amp; IF(Audit!B397=10,Audit!W397,"")</f>
        <v>#N/A</v>
      </c>
      <c r="AK1632" s="47" t="e">
        <f t="shared" si="769"/>
        <v>#N/A</v>
      </c>
      <c r="AL1632" s="50" t="e">
        <f>VLOOKUP(Audit!C397,$V$3:$AE$12,3,FALSE)&amp; IF(Audit!C397=10,Audit!V397,"")</f>
        <v>#N/A</v>
      </c>
      <c r="AM1632" s="50" t="e">
        <f>VLOOKUP(Audit!C397,$V$13:$AE$22,3,FALSE)&amp; IF(Audit!C397=10,Audit!W397,"")</f>
        <v>#N/A</v>
      </c>
      <c r="AN1632" s="47" t="e">
        <f t="shared" si="770"/>
        <v>#N/A</v>
      </c>
      <c r="AO1632" s="50" t="e">
        <f>VLOOKUP(Audit!D397,$V$3:$AE$12,4,FALSE) &amp;  Audit!T397 &amp; IF(Audit!D397=10,Audit!V397,"")</f>
        <v>#N/A</v>
      </c>
      <c r="AP1632" s="50" t="e">
        <f>VLOOKUP(Audit!D397,$V$13:$AE$22,4,FALSE)&amp; IF(Audit!D397=10,Audit!W397,"")</f>
        <v>#N/A</v>
      </c>
      <c r="AQ1632" s="47" t="e">
        <f t="shared" si="771"/>
        <v>#N/A</v>
      </c>
      <c r="AR1632" s="50" t="e">
        <f>VLOOKUP(Audit!E397,$V$3:$AE$12,5,FALSE)&amp; IF(Audit!E397=10,Audit!V397,"")</f>
        <v>#N/A</v>
      </c>
      <c r="AS1632" s="50" t="e">
        <f>VLOOKUP(Audit!E397,$V$13:$AE$22,5,FALSE)&amp; IF(Audit!E397=10,Audit!W397,"")</f>
        <v>#N/A</v>
      </c>
      <c r="AT1632" s="47" t="e">
        <f t="shared" si="772"/>
        <v>#N/A</v>
      </c>
      <c r="AU1632" s="50" t="e">
        <f>VLOOKUP(Audit!F397,$V$3:$AE$12,6,FALSE)&amp; IF(Audit!F397=10,Audit!V397,"")</f>
        <v>#N/A</v>
      </c>
      <c r="AV1632" s="50" t="e">
        <f>VLOOKUP(Audit!F397,$V$13:$AE$22,6,FALSE)&amp; IF(Audit!F397=10,Audit!W397,"")</f>
        <v>#N/A</v>
      </c>
      <c r="AW1632" s="47" t="e">
        <f t="shared" si="773"/>
        <v>#N/A</v>
      </c>
      <c r="AX1632" s="50" t="e">
        <f>VLOOKUP(Audit!G397,$V$3:$AE$12,7,FALSE)&amp; IF(Audit!G397=10,Audit!V397,"")</f>
        <v>#N/A</v>
      </c>
      <c r="AY1632" s="50" t="e">
        <f>VLOOKUP(Audit!G397,$V$13:$AE$22,7,FALSE) &amp; IF(Audit!G397=10,Audit!W397,"")</f>
        <v>#N/A</v>
      </c>
      <c r="AZ1632" s="47" t="e">
        <f t="shared" si="774"/>
        <v>#N/A</v>
      </c>
      <c r="BA1632" s="50" t="e">
        <f>VLOOKUP(Audit!H397,$V$3:$AE$12,8,FALSE)&amp; Audit!U397 &amp; IF(Audit!H397=10,Audit!V397,"")</f>
        <v>#N/A</v>
      </c>
      <c r="BB1632" s="50" t="e">
        <f>VLOOKUP(Audit!H397,$V$13:$AE$22,8,FALSE) &amp; IF(Audit!H397=10,Audit!W397,"")</f>
        <v>#N/A</v>
      </c>
      <c r="BC1632" s="47" t="e">
        <f t="shared" si="775"/>
        <v>#N/A</v>
      </c>
      <c r="BD1632" s="50" t="e">
        <f>VLOOKUP(Audit!I397,$V$3:$AE$12,9,FALSE)&amp; IF(Audit!I397=10,Audit!V397,"")</f>
        <v>#N/A</v>
      </c>
      <c r="BE1632" s="50" t="e">
        <f>VLOOKUP(Audit!I397,$V$13:$AE$22,9,FALSE) &amp; IF(Audit!I397=10,Audit!W397,"") &amp; IF(Audit!I397&lt;&gt;1,U1632,"")</f>
        <v>#N/A</v>
      </c>
      <c r="BF1632" s="47" t="e">
        <f t="shared" si="776"/>
        <v>#N/A</v>
      </c>
      <c r="BG1632" s="50" t="e">
        <f>VLOOKUP(Audit!J397,$V$3:$AE$12,10,FALSE) &amp; Audit!S397 &amp; IF(Audit!J397=10,Audit!V397,"")</f>
        <v>#N/A</v>
      </c>
      <c r="BH1632" s="50" t="e">
        <f>VLOOKUP(Audit!J397,$V$13:$AE$22,10,FALSE) &amp; IF(Audit!J397=10,Audit!W397,"") &amp; IF(Audit!J397&lt;&gt;1,U1632,"")</f>
        <v>#N/A</v>
      </c>
      <c r="BI1632" s="47" t="e">
        <f t="shared" si="777"/>
        <v>#N/A</v>
      </c>
      <c r="BJ1632" s="48" t="str">
        <f t="shared" si="778"/>
        <v/>
      </c>
      <c r="BK1632" s="48" t="str">
        <f t="shared" si="779"/>
        <v/>
      </c>
      <c r="BL1632" s="48" t="str">
        <f t="shared" si="780"/>
        <v/>
      </c>
      <c r="BM1632" s="48" t="str">
        <f t="shared" si="781"/>
        <v/>
      </c>
      <c r="BN1632" s="48" t="str">
        <f t="shared" si="782"/>
        <v/>
      </c>
      <c r="BO1632" s="48" t="str">
        <f t="shared" si="783"/>
        <v/>
      </c>
      <c r="BP1632" s="48" t="str">
        <f t="shared" si="784"/>
        <v/>
      </c>
      <c r="BQ1632" s="48" t="str">
        <f t="shared" si="785"/>
        <v/>
      </c>
      <c r="BR1632" s="48" t="str">
        <f t="shared" si="786"/>
        <v/>
      </c>
      <c r="BS1632" s="48" t="str">
        <f t="shared" si="787"/>
        <v/>
      </c>
      <c r="BT1632" s="48" t="str">
        <f t="shared" si="788"/>
        <v/>
      </c>
      <c r="BU1632" s="48" t="str">
        <f t="shared" si="789"/>
        <v/>
      </c>
    </row>
    <row r="1633" spans="1:73">
      <c r="A1633" s="10">
        <f>Audit!A398</f>
        <v>0</v>
      </c>
      <c r="B1633" s="10" t="e">
        <f t="shared" si="760"/>
        <v>#N/A</v>
      </c>
      <c r="C1633" s="17" t="e">
        <f>VLOOKUP(Audit!B398,$V$3:$AE$12,2,FALSE) &amp; VLOOKUP(Audit!B398,$V$13:$AE$22,2,FALSE)&amp; IF(Audit!B398=10,Audit!V398&amp;Audit!W398,"")</f>
        <v>#N/A</v>
      </c>
      <c r="D1633" s="17" t="e">
        <f>VLOOKUP(Audit!C398,$V$3:$AE$12,3,FALSE) &amp; VLOOKUP(Audit!C398,$V$13:$AE$22,3,FALSE) &amp;IF(Audit!C398=10,Audit!V398&amp;Audit!W398,"")</f>
        <v>#N/A</v>
      </c>
      <c r="E1633" s="17" t="e">
        <f>VLOOKUP(Audit!D398,$V$3:$AE$12,4,FALSE)&amp; Audit!T398 &amp; VLOOKUP(Audit!D398,$V$13:$AE$22,4,FALSE)&amp; IF(Audit!D398=10,Audit!V398&amp;Audit!W398,"")</f>
        <v>#N/A</v>
      </c>
      <c r="F1633" s="17" t="e">
        <f>VLOOKUP(Audit!E398,$V$3:$AE$12,5,FALSE) &amp; VLOOKUP(Audit!E398,$V$13:$AE$22,5,FALSE)&amp; IF(Audit!E398=10,Audit!V398&amp;Audit!W398,"")</f>
        <v>#N/A</v>
      </c>
      <c r="G1633" s="17" t="e">
        <f>VLOOKUP(Audit!F398,$V$3:$AE$12,6,FALSE) &amp; VLOOKUP(Audit!F398,$V$13:$AE$22,6,FALSE)&amp; IF(Audit!F398=10,Audit!V398&amp;Audit!W398,"")</f>
        <v>#N/A</v>
      </c>
      <c r="H1633" s="17" t="e">
        <f>VLOOKUP(Audit!G398,$V$3:$AE$12,7,FALSE) &amp; VLOOKUP(Audit!G398,$V$13:$AE$22,7,FALSE)&amp;IF(Audit!G398=10,Audit!V398&amp;Audit!W398,"")</f>
        <v>#N/A</v>
      </c>
      <c r="I1633" s="17" t="e">
        <f>VLOOKUP(Audit!H398,$V$3:$AE$12,8,FALSE) &amp; Audit!U398 &amp; VLOOKUP(Audit!H398,$V$13:$AE$22,8,FALSE)&amp;IF(Audit!H398=10,Audit!V398&amp;Audit!W398,"")</f>
        <v>#N/A</v>
      </c>
      <c r="J1633" s="17" t="e">
        <f>VLOOKUP(Audit!I398,$V$3:$AE$12,9,FALSE) &amp; VLOOKUP(Audit!I398,$V$13:$AE$22,9,FALSE) &amp; IF(Audit!I398=10,Audit!V398&amp;Audit!W398,"") &amp; IF(Audit!I398&lt;&gt;1,U1633,"")</f>
        <v>#N/A</v>
      </c>
      <c r="K1633" s="17" t="e">
        <f>VLOOKUP(Audit!J398,$V$3:$AE$12,10,FALSE) &amp; Audit!S398 &amp; VLOOKUP(Audit!J398,$V$13:$AE$22,10,FALSE) &amp; IF(Audit!J398=10,Audit!V398&amp;Audit!W398,"") &amp; IF(Audit!J398&lt;&gt;1,U1633,"")</f>
        <v>#N/A</v>
      </c>
      <c r="L1633" s="10">
        <f>Audit!K398</f>
        <v>0</v>
      </c>
      <c r="M1633" s="10" t="e">
        <f t="shared" si="761"/>
        <v>#N/A</v>
      </c>
      <c r="N1633" s="10" t="e">
        <f t="shared" si="762"/>
        <v>#N/A</v>
      </c>
      <c r="O1633" s="10" t="e">
        <f t="shared" si="763"/>
        <v>#N/A</v>
      </c>
      <c r="P1633" s="10" t="e">
        <f t="shared" si="764"/>
        <v>#N/A</v>
      </c>
      <c r="Q1633" s="10" t="e">
        <f t="shared" si="765"/>
        <v>#N/A</v>
      </c>
      <c r="R1633" s="10" t="e">
        <f t="shared" si="766"/>
        <v>#N/A</v>
      </c>
      <c r="S1633" s="10" t="e">
        <f t="shared" si="767"/>
        <v>#N/A</v>
      </c>
      <c r="T1633" s="10" t="e">
        <f t="shared" si="768"/>
        <v>#N/A</v>
      </c>
      <c r="U1633" s="17" t="str">
        <f>IF(Audit!M398="","",VLOOKUP(Audit!M398,$W$26:$X$35,2,FALSE)) &amp; Audit!N398 &amp; IF(Audit!O398="","",IF(Audit!N398&lt;=1.4,VLOOKUP(Audit!O398,$W$38:X1678,2,FALSE),VLOOKUP(Audit!O398,$W$51:$X$61,2,FALSE))) &amp; IF(Audit!P398="","",VLOOKUP(Audit!P398,$Y$26:$Z$35,2,FALSE) &amp; Audit!Q398 &amp; IF(Audit!O398="","",IF(Audit!Q398&lt;=1.4,VLOOKUP(Audit!R398,$Y$38:$Z$48,2,FALSE),VLOOKUP(Audit!R398,$Y$51:$Z$61,2,FALSE))))</f>
        <v/>
      </c>
      <c r="V1633" s="21"/>
      <c r="AH1633" s="49">
        <f>Audit!A398</f>
        <v>0</v>
      </c>
      <c r="AI1633" s="50" t="e">
        <f>VLOOKUP(Audit!B398,$V$3:$AE$12,2,FALSE)&amp; IF(Audit!B398=10,Audit!V398,"")</f>
        <v>#N/A</v>
      </c>
      <c r="AJ1633" s="50" t="e">
        <f>VLOOKUP(Audit!B398,$V$13:$AE$22,2,FALSE)&amp; IF(Audit!B398=10,Audit!W398,"")</f>
        <v>#N/A</v>
      </c>
      <c r="AK1633" s="47" t="e">
        <f t="shared" si="769"/>
        <v>#N/A</v>
      </c>
      <c r="AL1633" s="50" t="e">
        <f>VLOOKUP(Audit!C398,$V$3:$AE$12,3,FALSE)&amp; IF(Audit!C398=10,Audit!V398,"")</f>
        <v>#N/A</v>
      </c>
      <c r="AM1633" s="50" t="e">
        <f>VLOOKUP(Audit!C398,$V$13:$AE$22,3,FALSE)&amp; IF(Audit!C398=10,Audit!W398,"")</f>
        <v>#N/A</v>
      </c>
      <c r="AN1633" s="47" t="e">
        <f t="shared" si="770"/>
        <v>#N/A</v>
      </c>
      <c r="AO1633" s="50" t="e">
        <f>VLOOKUP(Audit!D398,$V$3:$AE$12,4,FALSE) &amp;  Audit!T398 &amp; IF(Audit!D398=10,Audit!V398,"")</f>
        <v>#N/A</v>
      </c>
      <c r="AP1633" s="50" t="e">
        <f>VLOOKUP(Audit!D398,$V$13:$AE$22,4,FALSE)&amp; IF(Audit!D398=10,Audit!W398,"")</f>
        <v>#N/A</v>
      </c>
      <c r="AQ1633" s="47" t="e">
        <f t="shared" si="771"/>
        <v>#N/A</v>
      </c>
      <c r="AR1633" s="50" t="e">
        <f>VLOOKUP(Audit!E398,$V$3:$AE$12,5,FALSE)&amp; IF(Audit!E398=10,Audit!V398,"")</f>
        <v>#N/A</v>
      </c>
      <c r="AS1633" s="50" t="e">
        <f>VLOOKUP(Audit!E398,$V$13:$AE$22,5,FALSE)&amp; IF(Audit!E398=10,Audit!W398,"")</f>
        <v>#N/A</v>
      </c>
      <c r="AT1633" s="47" t="e">
        <f t="shared" si="772"/>
        <v>#N/A</v>
      </c>
      <c r="AU1633" s="50" t="e">
        <f>VLOOKUP(Audit!F398,$V$3:$AE$12,6,FALSE)&amp; IF(Audit!F398=10,Audit!V398,"")</f>
        <v>#N/A</v>
      </c>
      <c r="AV1633" s="50" t="e">
        <f>VLOOKUP(Audit!F398,$V$13:$AE$22,6,FALSE)&amp; IF(Audit!F398=10,Audit!W398,"")</f>
        <v>#N/A</v>
      </c>
      <c r="AW1633" s="47" t="e">
        <f t="shared" si="773"/>
        <v>#N/A</v>
      </c>
      <c r="AX1633" s="50" t="e">
        <f>VLOOKUP(Audit!G398,$V$3:$AE$12,7,FALSE)&amp; IF(Audit!G398=10,Audit!V398,"")</f>
        <v>#N/A</v>
      </c>
      <c r="AY1633" s="50" t="e">
        <f>VLOOKUP(Audit!G398,$V$13:$AE$22,7,FALSE) &amp; IF(Audit!G398=10,Audit!W398,"")</f>
        <v>#N/A</v>
      </c>
      <c r="AZ1633" s="47" t="e">
        <f t="shared" si="774"/>
        <v>#N/A</v>
      </c>
      <c r="BA1633" s="50" t="e">
        <f>VLOOKUP(Audit!H398,$V$3:$AE$12,8,FALSE)&amp; Audit!U398 &amp; IF(Audit!H398=10,Audit!V398,"")</f>
        <v>#N/A</v>
      </c>
      <c r="BB1633" s="50" t="e">
        <f>VLOOKUP(Audit!H398,$V$13:$AE$22,8,FALSE) &amp; IF(Audit!H398=10,Audit!W398,"")</f>
        <v>#N/A</v>
      </c>
      <c r="BC1633" s="47" t="e">
        <f t="shared" si="775"/>
        <v>#N/A</v>
      </c>
      <c r="BD1633" s="50" t="e">
        <f>VLOOKUP(Audit!I398,$V$3:$AE$12,9,FALSE)&amp; IF(Audit!I398=10,Audit!V398,"")</f>
        <v>#N/A</v>
      </c>
      <c r="BE1633" s="50" t="e">
        <f>VLOOKUP(Audit!I398,$V$13:$AE$22,9,FALSE) &amp; IF(Audit!I398=10,Audit!W398,"") &amp; IF(Audit!I398&lt;&gt;1,U1633,"")</f>
        <v>#N/A</v>
      </c>
      <c r="BF1633" s="47" t="e">
        <f t="shared" si="776"/>
        <v>#N/A</v>
      </c>
      <c r="BG1633" s="50" t="e">
        <f>VLOOKUP(Audit!J398,$V$3:$AE$12,10,FALSE) &amp; Audit!S398 &amp; IF(Audit!J398=10,Audit!V398,"")</f>
        <v>#N/A</v>
      </c>
      <c r="BH1633" s="50" t="e">
        <f>VLOOKUP(Audit!J398,$V$13:$AE$22,10,FALSE) &amp; IF(Audit!J398=10,Audit!W398,"") &amp; IF(Audit!J398&lt;&gt;1,U1633,"")</f>
        <v>#N/A</v>
      </c>
      <c r="BI1633" s="47" t="e">
        <f t="shared" si="777"/>
        <v>#N/A</v>
      </c>
      <c r="BJ1633" s="48" t="str">
        <f t="shared" si="778"/>
        <v/>
      </c>
      <c r="BK1633" s="48" t="str">
        <f t="shared" si="779"/>
        <v/>
      </c>
      <c r="BL1633" s="48" t="str">
        <f t="shared" si="780"/>
        <v/>
      </c>
      <c r="BM1633" s="48" t="str">
        <f t="shared" si="781"/>
        <v/>
      </c>
      <c r="BN1633" s="48" t="str">
        <f t="shared" si="782"/>
        <v/>
      </c>
      <c r="BO1633" s="48" t="str">
        <f t="shared" si="783"/>
        <v/>
      </c>
      <c r="BP1633" s="48" t="str">
        <f t="shared" si="784"/>
        <v/>
      </c>
      <c r="BQ1633" s="48" t="str">
        <f t="shared" si="785"/>
        <v/>
      </c>
      <c r="BR1633" s="48" t="str">
        <f t="shared" si="786"/>
        <v/>
      </c>
      <c r="BS1633" s="48" t="str">
        <f t="shared" si="787"/>
        <v/>
      </c>
      <c r="BT1633" s="48" t="str">
        <f t="shared" si="788"/>
        <v/>
      </c>
      <c r="BU1633" s="48" t="str">
        <f t="shared" si="789"/>
        <v/>
      </c>
    </row>
    <row r="1634" spans="1:73">
      <c r="A1634" s="10">
        <f>Audit!A399</f>
        <v>0</v>
      </c>
      <c r="B1634" s="10" t="e">
        <f t="shared" si="760"/>
        <v>#N/A</v>
      </c>
      <c r="C1634" s="17" t="e">
        <f>VLOOKUP(Audit!B399,$V$3:$AE$12,2,FALSE) &amp; VLOOKUP(Audit!B399,$V$13:$AE$22,2,FALSE)&amp; IF(Audit!B399=10,Audit!V399&amp;Audit!W399,"")</f>
        <v>#N/A</v>
      </c>
      <c r="D1634" s="17" t="e">
        <f>VLOOKUP(Audit!C399,$V$3:$AE$12,3,FALSE) &amp; VLOOKUP(Audit!C399,$V$13:$AE$22,3,FALSE) &amp;IF(Audit!C399=10,Audit!V399&amp;Audit!W399,"")</f>
        <v>#N/A</v>
      </c>
      <c r="E1634" s="17" t="e">
        <f>VLOOKUP(Audit!D399,$V$3:$AE$12,4,FALSE)&amp; Audit!T399 &amp; VLOOKUP(Audit!D399,$V$13:$AE$22,4,FALSE)&amp; IF(Audit!D399=10,Audit!V399&amp;Audit!W399,"")</f>
        <v>#N/A</v>
      </c>
      <c r="F1634" s="17" t="e">
        <f>VLOOKUP(Audit!E399,$V$3:$AE$12,5,FALSE) &amp; VLOOKUP(Audit!E399,$V$13:$AE$22,5,FALSE)&amp; IF(Audit!E399=10,Audit!V399&amp;Audit!W399,"")</f>
        <v>#N/A</v>
      </c>
      <c r="G1634" s="17" t="e">
        <f>VLOOKUP(Audit!F399,$V$3:$AE$12,6,FALSE) &amp; VLOOKUP(Audit!F399,$V$13:$AE$22,6,FALSE)&amp; IF(Audit!F399=10,Audit!V399&amp;Audit!W399,"")</f>
        <v>#N/A</v>
      </c>
      <c r="H1634" s="17" t="e">
        <f>VLOOKUP(Audit!G399,$V$3:$AE$12,7,FALSE) &amp; VLOOKUP(Audit!G399,$V$13:$AE$22,7,FALSE)&amp;IF(Audit!G399=10,Audit!V399&amp;Audit!W399,"")</f>
        <v>#N/A</v>
      </c>
      <c r="I1634" s="17" t="e">
        <f>VLOOKUP(Audit!H399,$V$3:$AE$12,8,FALSE) &amp; Audit!U399 &amp; VLOOKUP(Audit!H399,$V$13:$AE$22,8,FALSE)&amp;IF(Audit!H399=10,Audit!V399&amp;Audit!W399,"")</f>
        <v>#N/A</v>
      </c>
      <c r="J1634" s="17" t="e">
        <f>VLOOKUP(Audit!I399,$V$3:$AE$12,9,FALSE) &amp; VLOOKUP(Audit!I399,$V$13:$AE$22,9,FALSE) &amp; IF(Audit!I399=10,Audit!V399&amp;Audit!W399,"") &amp; IF(Audit!I399&lt;&gt;1,U1634,"")</f>
        <v>#N/A</v>
      </c>
      <c r="K1634" s="17" t="e">
        <f>VLOOKUP(Audit!J399,$V$3:$AE$12,10,FALSE) &amp; Audit!S399 &amp; VLOOKUP(Audit!J399,$V$13:$AE$22,10,FALSE) &amp; IF(Audit!J399=10,Audit!V399&amp;Audit!W399,"") &amp; IF(Audit!J399&lt;&gt;1,U1634,"")</f>
        <v>#N/A</v>
      </c>
      <c r="L1634" s="10">
        <f>Audit!K399</f>
        <v>0</v>
      </c>
      <c r="M1634" s="10" t="e">
        <f t="shared" si="761"/>
        <v>#N/A</v>
      </c>
      <c r="N1634" s="10" t="e">
        <f t="shared" si="762"/>
        <v>#N/A</v>
      </c>
      <c r="O1634" s="10" t="e">
        <f t="shared" si="763"/>
        <v>#N/A</v>
      </c>
      <c r="P1634" s="10" t="e">
        <f t="shared" si="764"/>
        <v>#N/A</v>
      </c>
      <c r="Q1634" s="10" t="e">
        <f t="shared" si="765"/>
        <v>#N/A</v>
      </c>
      <c r="R1634" s="10" t="e">
        <f t="shared" si="766"/>
        <v>#N/A</v>
      </c>
      <c r="S1634" s="10" t="e">
        <f t="shared" si="767"/>
        <v>#N/A</v>
      </c>
      <c r="T1634" s="10" t="e">
        <f t="shared" si="768"/>
        <v>#N/A</v>
      </c>
      <c r="U1634" s="17" t="str">
        <f>IF(Audit!M399="","",VLOOKUP(Audit!M399,$W$26:$X$35,2,FALSE)) &amp; Audit!N399 &amp; IF(Audit!O399="","",IF(Audit!N399&lt;=1.4,VLOOKUP(Audit!O399,$W$38:X1679,2,FALSE),VLOOKUP(Audit!O399,$W$51:$X$61,2,FALSE))) &amp; IF(Audit!P399="","",VLOOKUP(Audit!P399,$Y$26:$Z$35,2,FALSE) &amp; Audit!Q399 &amp; IF(Audit!O399="","",IF(Audit!Q399&lt;=1.4,VLOOKUP(Audit!R399,$Y$38:$Z$48,2,FALSE),VLOOKUP(Audit!R399,$Y$51:$Z$61,2,FALSE))))</f>
        <v/>
      </c>
      <c r="V1634" s="21"/>
      <c r="AH1634" s="49">
        <f>Audit!A399</f>
        <v>0</v>
      </c>
      <c r="AI1634" s="50" t="e">
        <f>VLOOKUP(Audit!B399,$V$3:$AE$12,2,FALSE)&amp; IF(Audit!B399=10,Audit!V399,"")</f>
        <v>#N/A</v>
      </c>
      <c r="AJ1634" s="50" t="e">
        <f>VLOOKUP(Audit!B399,$V$13:$AE$22,2,FALSE)&amp; IF(Audit!B399=10,Audit!W399,"")</f>
        <v>#N/A</v>
      </c>
      <c r="AK1634" s="47" t="e">
        <f t="shared" si="769"/>
        <v>#N/A</v>
      </c>
      <c r="AL1634" s="50" t="e">
        <f>VLOOKUP(Audit!C399,$V$3:$AE$12,3,FALSE)&amp; IF(Audit!C399=10,Audit!V399,"")</f>
        <v>#N/A</v>
      </c>
      <c r="AM1634" s="50" t="e">
        <f>VLOOKUP(Audit!C399,$V$13:$AE$22,3,FALSE)&amp; IF(Audit!C399=10,Audit!W399,"")</f>
        <v>#N/A</v>
      </c>
      <c r="AN1634" s="47" t="e">
        <f t="shared" si="770"/>
        <v>#N/A</v>
      </c>
      <c r="AO1634" s="50" t="e">
        <f>VLOOKUP(Audit!D399,$V$3:$AE$12,4,FALSE) &amp;  Audit!T399 &amp; IF(Audit!D399=10,Audit!V399,"")</f>
        <v>#N/A</v>
      </c>
      <c r="AP1634" s="50" t="e">
        <f>VLOOKUP(Audit!D399,$V$13:$AE$22,4,FALSE)&amp; IF(Audit!D399=10,Audit!W399,"")</f>
        <v>#N/A</v>
      </c>
      <c r="AQ1634" s="47" t="e">
        <f t="shared" si="771"/>
        <v>#N/A</v>
      </c>
      <c r="AR1634" s="50" t="e">
        <f>VLOOKUP(Audit!E399,$V$3:$AE$12,5,FALSE)&amp; IF(Audit!E399=10,Audit!V399,"")</f>
        <v>#N/A</v>
      </c>
      <c r="AS1634" s="50" t="e">
        <f>VLOOKUP(Audit!E399,$V$13:$AE$22,5,FALSE)&amp; IF(Audit!E399=10,Audit!W399,"")</f>
        <v>#N/A</v>
      </c>
      <c r="AT1634" s="47" t="e">
        <f t="shared" si="772"/>
        <v>#N/A</v>
      </c>
      <c r="AU1634" s="50" t="e">
        <f>VLOOKUP(Audit!F399,$V$3:$AE$12,6,FALSE)&amp; IF(Audit!F399=10,Audit!V399,"")</f>
        <v>#N/A</v>
      </c>
      <c r="AV1634" s="50" t="e">
        <f>VLOOKUP(Audit!F399,$V$13:$AE$22,6,FALSE)&amp; IF(Audit!F399=10,Audit!W399,"")</f>
        <v>#N/A</v>
      </c>
      <c r="AW1634" s="47" t="e">
        <f t="shared" si="773"/>
        <v>#N/A</v>
      </c>
      <c r="AX1634" s="50" t="e">
        <f>VLOOKUP(Audit!G399,$V$3:$AE$12,7,FALSE)&amp; IF(Audit!G399=10,Audit!V399,"")</f>
        <v>#N/A</v>
      </c>
      <c r="AY1634" s="50" t="e">
        <f>VLOOKUP(Audit!G399,$V$13:$AE$22,7,FALSE) &amp; IF(Audit!G399=10,Audit!W399,"")</f>
        <v>#N/A</v>
      </c>
      <c r="AZ1634" s="47" t="e">
        <f t="shared" si="774"/>
        <v>#N/A</v>
      </c>
      <c r="BA1634" s="50" t="e">
        <f>VLOOKUP(Audit!H399,$V$3:$AE$12,8,FALSE)&amp; Audit!U399 &amp; IF(Audit!H399=10,Audit!V399,"")</f>
        <v>#N/A</v>
      </c>
      <c r="BB1634" s="50" t="e">
        <f>VLOOKUP(Audit!H399,$V$13:$AE$22,8,FALSE) &amp; IF(Audit!H399=10,Audit!W399,"")</f>
        <v>#N/A</v>
      </c>
      <c r="BC1634" s="47" t="e">
        <f t="shared" si="775"/>
        <v>#N/A</v>
      </c>
      <c r="BD1634" s="50" t="e">
        <f>VLOOKUP(Audit!I399,$V$3:$AE$12,9,FALSE)&amp; IF(Audit!I399=10,Audit!V399,"")</f>
        <v>#N/A</v>
      </c>
      <c r="BE1634" s="50" t="e">
        <f>VLOOKUP(Audit!I399,$V$13:$AE$22,9,FALSE) &amp; IF(Audit!I399=10,Audit!W399,"") &amp; IF(Audit!I399&lt;&gt;1,U1634,"")</f>
        <v>#N/A</v>
      </c>
      <c r="BF1634" s="47" t="e">
        <f t="shared" si="776"/>
        <v>#N/A</v>
      </c>
      <c r="BG1634" s="50" t="e">
        <f>VLOOKUP(Audit!J399,$V$3:$AE$12,10,FALSE) &amp; Audit!S399 &amp; IF(Audit!J399=10,Audit!V399,"")</f>
        <v>#N/A</v>
      </c>
      <c r="BH1634" s="50" t="e">
        <f>VLOOKUP(Audit!J399,$V$13:$AE$22,10,FALSE) &amp; IF(Audit!J399=10,Audit!W399,"") &amp; IF(Audit!J399&lt;&gt;1,U1634,"")</f>
        <v>#N/A</v>
      </c>
      <c r="BI1634" s="47" t="e">
        <f t="shared" si="777"/>
        <v>#N/A</v>
      </c>
      <c r="BJ1634" s="48" t="str">
        <f t="shared" si="778"/>
        <v/>
      </c>
      <c r="BK1634" s="48" t="str">
        <f t="shared" si="779"/>
        <v/>
      </c>
      <c r="BL1634" s="48" t="str">
        <f t="shared" si="780"/>
        <v/>
      </c>
      <c r="BM1634" s="48" t="str">
        <f t="shared" si="781"/>
        <v/>
      </c>
      <c r="BN1634" s="48" t="str">
        <f t="shared" si="782"/>
        <v/>
      </c>
      <c r="BO1634" s="48" t="str">
        <f t="shared" si="783"/>
        <v/>
      </c>
      <c r="BP1634" s="48" t="str">
        <f t="shared" si="784"/>
        <v/>
      </c>
      <c r="BQ1634" s="48" t="str">
        <f t="shared" si="785"/>
        <v/>
      </c>
      <c r="BR1634" s="48" t="str">
        <f t="shared" si="786"/>
        <v/>
      </c>
      <c r="BS1634" s="48" t="str">
        <f t="shared" si="787"/>
        <v/>
      </c>
      <c r="BT1634" s="48" t="str">
        <f t="shared" si="788"/>
        <v/>
      </c>
      <c r="BU1634" s="48" t="str">
        <f t="shared" si="789"/>
        <v/>
      </c>
    </row>
    <row r="1635" spans="1:73">
      <c r="A1635" s="10">
        <f>Audit!A400</f>
        <v>0</v>
      </c>
      <c r="B1635" s="10" t="e">
        <f t="shared" si="760"/>
        <v>#N/A</v>
      </c>
      <c r="C1635" s="17" t="e">
        <f>VLOOKUP(Audit!B400,$V$3:$AE$12,2,FALSE) &amp; VLOOKUP(Audit!B400,$V$13:$AE$22,2,FALSE)&amp; IF(Audit!B400=10,Audit!V400&amp;Audit!W400,"")</f>
        <v>#N/A</v>
      </c>
      <c r="D1635" s="17" t="e">
        <f>VLOOKUP(Audit!C400,$V$3:$AE$12,3,FALSE) &amp; VLOOKUP(Audit!C400,$V$13:$AE$22,3,FALSE) &amp;IF(Audit!C400=10,Audit!V400&amp;Audit!W400,"")</f>
        <v>#N/A</v>
      </c>
      <c r="E1635" s="17" t="e">
        <f>VLOOKUP(Audit!D400,$V$3:$AE$12,4,FALSE)&amp; Audit!T400 &amp; VLOOKUP(Audit!D400,$V$13:$AE$22,4,FALSE)&amp; IF(Audit!D400=10,Audit!V400&amp;Audit!W400,"")</f>
        <v>#N/A</v>
      </c>
      <c r="F1635" s="17" t="e">
        <f>VLOOKUP(Audit!E400,$V$3:$AE$12,5,FALSE) &amp; VLOOKUP(Audit!E400,$V$13:$AE$22,5,FALSE)&amp; IF(Audit!E400=10,Audit!V400&amp;Audit!W400,"")</f>
        <v>#N/A</v>
      </c>
      <c r="G1635" s="17" t="e">
        <f>VLOOKUP(Audit!F400,$V$3:$AE$12,6,FALSE) &amp; VLOOKUP(Audit!F400,$V$13:$AE$22,6,FALSE)&amp; IF(Audit!F400=10,Audit!V400&amp;Audit!W400,"")</f>
        <v>#N/A</v>
      </c>
      <c r="H1635" s="17" t="e">
        <f>VLOOKUP(Audit!G400,$V$3:$AE$12,7,FALSE) &amp; VLOOKUP(Audit!G400,$V$13:$AE$22,7,FALSE)&amp;IF(Audit!G400=10,Audit!V400&amp;Audit!W400,"")</f>
        <v>#N/A</v>
      </c>
      <c r="I1635" s="17" t="e">
        <f>VLOOKUP(Audit!H400,$V$3:$AE$12,8,FALSE) &amp; Audit!U400 &amp; VLOOKUP(Audit!H400,$V$13:$AE$22,8,FALSE)&amp;IF(Audit!H400=10,Audit!V400&amp;Audit!W400,"")</f>
        <v>#N/A</v>
      </c>
      <c r="J1635" s="17" t="e">
        <f>VLOOKUP(Audit!I400,$V$3:$AE$12,9,FALSE) &amp; VLOOKUP(Audit!I400,$V$13:$AE$22,9,FALSE) &amp; IF(Audit!I400=10,Audit!V400&amp;Audit!W400,"") &amp; IF(Audit!I400&lt;&gt;1,U1635,"")</f>
        <v>#N/A</v>
      </c>
      <c r="K1635" s="17" t="e">
        <f>VLOOKUP(Audit!J400,$V$3:$AE$12,10,FALSE) &amp; Audit!S400 &amp; VLOOKUP(Audit!J400,$V$13:$AE$22,10,FALSE) &amp; IF(Audit!J400=10,Audit!V400&amp;Audit!W400,"") &amp; IF(Audit!J400&lt;&gt;1,U1635,"")</f>
        <v>#N/A</v>
      </c>
      <c r="L1635" s="10">
        <f>Audit!K400</f>
        <v>0</v>
      </c>
      <c r="M1635" s="10" t="e">
        <f t="shared" si="761"/>
        <v>#N/A</v>
      </c>
      <c r="N1635" s="10" t="e">
        <f t="shared" si="762"/>
        <v>#N/A</v>
      </c>
      <c r="O1635" s="10" t="e">
        <f t="shared" si="763"/>
        <v>#N/A</v>
      </c>
      <c r="P1635" s="10" t="e">
        <f t="shared" si="764"/>
        <v>#N/A</v>
      </c>
      <c r="Q1635" s="10" t="e">
        <f t="shared" si="765"/>
        <v>#N/A</v>
      </c>
      <c r="R1635" s="10" t="e">
        <f t="shared" si="766"/>
        <v>#N/A</v>
      </c>
      <c r="S1635" s="10" t="e">
        <f t="shared" si="767"/>
        <v>#N/A</v>
      </c>
      <c r="T1635" s="10" t="e">
        <f t="shared" si="768"/>
        <v>#N/A</v>
      </c>
      <c r="U1635" s="17" t="str">
        <f>IF(Audit!M400="","",VLOOKUP(Audit!M400,$W$26:$X$35,2,FALSE)) &amp; Audit!N400 &amp; IF(Audit!O400="","",IF(Audit!N400&lt;=1.4,VLOOKUP(Audit!O400,$W$38:X1680,2,FALSE),VLOOKUP(Audit!O400,$W$51:$X$61,2,FALSE))) &amp; IF(Audit!P400="","",VLOOKUP(Audit!P400,$Y$26:$Z$35,2,FALSE) &amp; Audit!Q400 &amp; IF(Audit!O400="","",IF(Audit!Q400&lt;=1.4,VLOOKUP(Audit!R400,$Y$38:$Z$48,2,FALSE),VLOOKUP(Audit!R400,$Y$51:$Z$61,2,FALSE))))</f>
        <v/>
      </c>
      <c r="V1635" s="21"/>
      <c r="AH1635" s="49">
        <f>Audit!A400</f>
        <v>0</v>
      </c>
      <c r="AI1635" s="50" t="e">
        <f>VLOOKUP(Audit!B400,$V$3:$AE$12,2,FALSE)&amp; IF(Audit!B400=10,Audit!V400,"")</f>
        <v>#N/A</v>
      </c>
      <c r="AJ1635" s="50" t="e">
        <f>VLOOKUP(Audit!B400,$V$13:$AE$22,2,FALSE)&amp; IF(Audit!B400=10,Audit!W400,"")</f>
        <v>#N/A</v>
      </c>
      <c r="AK1635" s="47" t="e">
        <f t="shared" si="769"/>
        <v>#N/A</v>
      </c>
      <c r="AL1635" s="50" t="e">
        <f>VLOOKUP(Audit!C400,$V$3:$AE$12,3,FALSE)&amp; IF(Audit!C400=10,Audit!V400,"")</f>
        <v>#N/A</v>
      </c>
      <c r="AM1635" s="50" t="e">
        <f>VLOOKUP(Audit!C400,$V$13:$AE$22,3,FALSE)&amp; IF(Audit!C400=10,Audit!W400,"")</f>
        <v>#N/A</v>
      </c>
      <c r="AN1635" s="47" t="e">
        <f t="shared" si="770"/>
        <v>#N/A</v>
      </c>
      <c r="AO1635" s="50" t="e">
        <f>VLOOKUP(Audit!D400,$V$3:$AE$12,4,FALSE) &amp;  Audit!T400 &amp; IF(Audit!D400=10,Audit!V400,"")</f>
        <v>#N/A</v>
      </c>
      <c r="AP1635" s="50" t="e">
        <f>VLOOKUP(Audit!D400,$V$13:$AE$22,4,FALSE)&amp; IF(Audit!D400=10,Audit!W400,"")</f>
        <v>#N/A</v>
      </c>
      <c r="AQ1635" s="47" t="e">
        <f t="shared" si="771"/>
        <v>#N/A</v>
      </c>
      <c r="AR1635" s="50" t="e">
        <f>VLOOKUP(Audit!E400,$V$3:$AE$12,5,FALSE)&amp; IF(Audit!E400=10,Audit!V400,"")</f>
        <v>#N/A</v>
      </c>
      <c r="AS1635" s="50" t="e">
        <f>VLOOKUP(Audit!E400,$V$13:$AE$22,5,FALSE)&amp; IF(Audit!E400=10,Audit!W400,"")</f>
        <v>#N/A</v>
      </c>
      <c r="AT1635" s="47" t="e">
        <f t="shared" si="772"/>
        <v>#N/A</v>
      </c>
      <c r="AU1635" s="50" t="e">
        <f>VLOOKUP(Audit!F400,$V$3:$AE$12,6,FALSE)&amp; IF(Audit!F400=10,Audit!V400,"")</f>
        <v>#N/A</v>
      </c>
      <c r="AV1635" s="50" t="e">
        <f>VLOOKUP(Audit!F400,$V$13:$AE$22,6,FALSE)&amp; IF(Audit!F400=10,Audit!W400,"")</f>
        <v>#N/A</v>
      </c>
      <c r="AW1635" s="47" t="e">
        <f t="shared" si="773"/>
        <v>#N/A</v>
      </c>
      <c r="AX1635" s="50" t="e">
        <f>VLOOKUP(Audit!G400,$V$3:$AE$12,7,FALSE)&amp; IF(Audit!G400=10,Audit!V400,"")</f>
        <v>#N/A</v>
      </c>
      <c r="AY1635" s="50" t="e">
        <f>VLOOKUP(Audit!G400,$V$13:$AE$22,7,FALSE) &amp; IF(Audit!G400=10,Audit!W400,"")</f>
        <v>#N/A</v>
      </c>
      <c r="AZ1635" s="47" t="e">
        <f t="shared" si="774"/>
        <v>#N/A</v>
      </c>
      <c r="BA1635" s="50" t="e">
        <f>VLOOKUP(Audit!H400,$V$3:$AE$12,8,FALSE)&amp; Audit!U400 &amp; IF(Audit!H400=10,Audit!V400,"")</f>
        <v>#N/A</v>
      </c>
      <c r="BB1635" s="50" t="e">
        <f>VLOOKUP(Audit!H400,$V$13:$AE$22,8,FALSE) &amp; IF(Audit!H400=10,Audit!W400,"")</f>
        <v>#N/A</v>
      </c>
      <c r="BC1635" s="47" t="e">
        <f t="shared" si="775"/>
        <v>#N/A</v>
      </c>
      <c r="BD1635" s="50" t="e">
        <f>VLOOKUP(Audit!I400,$V$3:$AE$12,9,FALSE)&amp; IF(Audit!I400=10,Audit!V400,"")</f>
        <v>#N/A</v>
      </c>
      <c r="BE1635" s="50" t="e">
        <f>VLOOKUP(Audit!I400,$V$13:$AE$22,9,FALSE) &amp; IF(Audit!I400=10,Audit!W400,"") &amp; IF(Audit!I400&lt;&gt;1,U1635,"")</f>
        <v>#N/A</v>
      </c>
      <c r="BF1635" s="47" t="e">
        <f t="shared" si="776"/>
        <v>#N/A</v>
      </c>
      <c r="BG1635" s="50" t="e">
        <f>VLOOKUP(Audit!J400,$V$3:$AE$12,10,FALSE) &amp; Audit!S400 &amp; IF(Audit!J400=10,Audit!V400,"")</f>
        <v>#N/A</v>
      </c>
      <c r="BH1635" s="50" t="e">
        <f>VLOOKUP(Audit!J400,$V$13:$AE$22,10,FALSE) &amp; IF(Audit!J400=10,Audit!W400,"") &amp; IF(Audit!J400&lt;&gt;1,U1635,"")</f>
        <v>#N/A</v>
      </c>
      <c r="BI1635" s="47" t="e">
        <f t="shared" si="777"/>
        <v>#N/A</v>
      </c>
      <c r="BJ1635" s="48" t="str">
        <f t="shared" si="778"/>
        <v/>
      </c>
      <c r="BK1635" s="48" t="str">
        <f t="shared" si="779"/>
        <v/>
      </c>
      <c r="BL1635" s="48" t="str">
        <f t="shared" si="780"/>
        <v/>
      </c>
      <c r="BM1635" s="48" t="str">
        <f t="shared" si="781"/>
        <v/>
      </c>
      <c r="BN1635" s="48" t="str">
        <f t="shared" si="782"/>
        <v/>
      </c>
      <c r="BO1635" s="48" t="str">
        <f t="shared" si="783"/>
        <v/>
      </c>
      <c r="BP1635" s="48" t="str">
        <f t="shared" si="784"/>
        <v/>
      </c>
      <c r="BQ1635" s="48" t="str">
        <f t="shared" si="785"/>
        <v/>
      </c>
      <c r="BR1635" s="48" t="str">
        <f t="shared" si="786"/>
        <v/>
      </c>
      <c r="BS1635" s="48" t="str">
        <f t="shared" si="787"/>
        <v/>
      </c>
      <c r="BT1635" s="48" t="str">
        <f t="shared" si="788"/>
        <v/>
      </c>
      <c r="BU1635" s="48" t="str">
        <f t="shared" si="789"/>
        <v/>
      </c>
    </row>
    <row r="1636" spans="1:73">
      <c r="A1636" s="10">
        <f>Audit!A401</f>
        <v>0</v>
      </c>
      <c r="B1636" s="10" t="e">
        <f t="shared" si="760"/>
        <v>#N/A</v>
      </c>
      <c r="C1636" s="17" t="e">
        <f>VLOOKUP(Audit!B401,$V$3:$AE$12,2,FALSE) &amp; VLOOKUP(Audit!B401,$V$13:$AE$22,2,FALSE)&amp; IF(Audit!B401=10,Audit!V401&amp;Audit!W401,"")</f>
        <v>#N/A</v>
      </c>
      <c r="D1636" s="17" t="e">
        <f>VLOOKUP(Audit!C401,$V$3:$AE$12,3,FALSE) &amp; VLOOKUP(Audit!C401,$V$13:$AE$22,3,FALSE) &amp;IF(Audit!C401=10,Audit!V401&amp;Audit!W401,"")</f>
        <v>#N/A</v>
      </c>
      <c r="E1636" s="17" t="e">
        <f>VLOOKUP(Audit!D401,$V$3:$AE$12,4,FALSE)&amp; Audit!T401 &amp; VLOOKUP(Audit!D401,$V$13:$AE$22,4,FALSE)&amp; IF(Audit!D401=10,Audit!V401&amp;Audit!W401,"")</f>
        <v>#N/A</v>
      </c>
      <c r="F1636" s="17" t="e">
        <f>VLOOKUP(Audit!E401,$V$3:$AE$12,5,FALSE) &amp; VLOOKUP(Audit!E401,$V$13:$AE$22,5,FALSE)&amp; IF(Audit!E401=10,Audit!V401&amp;Audit!W401,"")</f>
        <v>#N/A</v>
      </c>
      <c r="G1636" s="17" t="e">
        <f>VLOOKUP(Audit!F401,$V$3:$AE$12,6,FALSE) &amp; VLOOKUP(Audit!F401,$V$13:$AE$22,6,FALSE)&amp; IF(Audit!F401=10,Audit!V401&amp;Audit!W401,"")</f>
        <v>#N/A</v>
      </c>
      <c r="H1636" s="17" t="e">
        <f>VLOOKUP(Audit!G401,$V$3:$AE$12,7,FALSE) &amp; VLOOKUP(Audit!G401,$V$13:$AE$22,7,FALSE)&amp;IF(Audit!G401=10,Audit!V401&amp;Audit!W401,"")</f>
        <v>#N/A</v>
      </c>
      <c r="I1636" s="17" t="e">
        <f>VLOOKUP(Audit!H401,$V$3:$AE$12,8,FALSE) &amp; Audit!U401 &amp; VLOOKUP(Audit!H401,$V$13:$AE$22,8,FALSE)&amp;IF(Audit!H401=10,Audit!V401&amp;Audit!W401,"")</f>
        <v>#N/A</v>
      </c>
      <c r="J1636" s="17" t="e">
        <f>VLOOKUP(Audit!I401,$V$3:$AE$12,9,FALSE) &amp; VLOOKUP(Audit!I401,$V$13:$AE$22,9,FALSE) &amp; IF(Audit!I401=10,Audit!V401&amp;Audit!W401,"") &amp; IF(Audit!I401&lt;&gt;1,U1636,"")</f>
        <v>#N/A</v>
      </c>
      <c r="K1636" s="17" t="e">
        <f>VLOOKUP(Audit!J401,$V$3:$AE$12,10,FALSE) &amp; Audit!S401 &amp; VLOOKUP(Audit!J401,$V$13:$AE$22,10,FALSE) &amp; IF(Audit!J401=10,Audit!V401&amp;Audit!W401,"") &amp; IF(Audit!J401&lt;&gt;1,U1636,"")</f>
        <v>#N/A</v>
      </c>
      <c r="L1636" s="10">
        <f>Audit!K401</f>
        <v>0</v>
      </c>
      <c r="M1636" s="10" t="e">
        <f t="shared" si="761"/>
        <v>#N/A</v>
      </c>
      <c r="N1636" s="10" t="e">
        <f t="shared" si="762"/>
        <v>#N/A</v>
      </c>
      <c r="O1636" s="10" t="e">
        <f t="shared" si="763"/>
        <v>#N/A</v>
      </c>
      <c r="P1636" s="10" t="e">
        <f t="shared" si="764"/>
        <v>#N/A</v>
      </c>
      <c r="Q1636" s="10" t="e">
        <f t="shared" si="765"/>
        <v>#N/A</v>
      </c>
      <c r="R1636" s="10" t="e">
        <f t="shared" si="766"/>
        <v>#N/A</v>
      </c>
      <c r="S1636" s="10" t="e">
        <f t="shared" si="767"/>
        <v>#N/A</v>
      </c>
      <c r="T1636" s="10" t="e">
        <f t="shared" si="768"/>
        <v>#N/A</v>
      </c>
      <c r="U1636" s="17" t="str">
        <f>IF(Audit!M401="","",VLOOKUP(Audit!M401,$W$26:$X$35,2,FALSE)) &amp; Audit!N401 &amp; IF(Audit!O401="","",IF(Audit!N401&lt;=1.4,VLOOKUP(Audit!O401,$W$38:X1681,2,FALSE),VLOOKUP(Audit!O401,$W$51:$X$61,2,FALSE))) &amp; IF(Audit!P401="","",VLOOKUP(Audit!P401,$Y$26:$Z$35,2,FALSE) &amp; Audit!Q401 &amp; IF(Audit!O401="","",IF(Audit!Q401&lt;=1.4,VLOOKUP(Audit!R401,$Y$38:$Z$48,2,FALSE),VLOOKUP(Audit!R401,$Y$51:$Z$61,2,FALSE))))</f>
        <v/>
      </c>
      <c r="V1636" s="21"/>
      <c r="AH1636" s="49">
        <f>Audit!A401</f>
        <v>0</v>
      </c>
      <c r="AI1636" s="50" t="e">
        <f>VLOOKUP(Audit!B401,$V$3:$AE$12,2,FALSE)&amp; IF(Audit!B401=10,Audit!V401,"")</f>
        <v>#N/A</v>
      </c>
      <c r="AJ1636" s="50" t="e">
        <f>VLOOKUP(Audit!B401,$V$13:$AE$22,2,FALSE)&amp; IF(Audit!B401=10,Audit!W401,"")</f>
        <v>#N/A</v>
      </c>
      <c r="AK1636" s="47" t="e">
        <f t="shared" si="769"/>
        <v>#N/A</v>
      </c>
      <c r="AL1636" s="50" t="e">
        <f>VLOOKUP(Audit!C401,$V$3:$AE$12,3,FALSE)&amp; IF(Audit!C401=10,Audit!V401,"")</f>
        <v>#N/A</v>
      </c>
      <c r="AM1636" s="50" t="e">
        <f>VLOOKUP(Audit!C401,$V$13:$AE$22,3,FALSE)&amp; IF(Audit!C401=10,Audit!W401,"")</f>
        <v>#N/A</v>
      </c>
      <c r="AN1636" s="47" t="e">
        <f t="shared" si="770"/>
        <v>#N/A</v>
      </c>
      <c r="AO1636" s="50" t="e">
        <f>VLOOKUP(Audit!D401,$V$3:$AE$12,4,FALSE) &amp;  Audit!T401 &amp; IF(Audit!D401=10,Audit!V401,"")</f>
        <v>#N/A</v>
      </c>
      <c r="AP1636" s="50" t="e">
        <f>VLOOKUP(Audit!D401,$V$13:$AE$22,4,FALSE)&amp; IF(Audit!D401=10,Audit!W401,"")</f>
        <v>#N/A</v>
      </c>
      <c r="AQ1636" s="47" t="e">
        <f t="shared" si="771"/>
        <v>#N/A</v>
      </c>
      <c r="AR1636" s="50" t="e">
        <f>VLOOKUP(Audit!E401,$V$3:$AE$12,5,FALSE)&amp; IF(Audit!E401=10,Audit!V401,"")</f>
        <v>#N/A</v>
      </c>
      <c r="AS1636" s="50" t="e">
        <f>VLOOKUP(Audit!E401,$V$13:$AE$22,5,FALSE)&amp; IF(Audit!E401=10,Audit!W401,"")</f>
        <v>#N/A</v>
      </c>
      <c r="AT1636" s="47" t="e">
        <f t="shared" si="772"/>
        <v>#N/A</v>
      </c>
      <c r="AU1636" s="50" t="e">
        <f>VLOOKUP(Audit!F401,$V$3:$AE$12,6,FALSE)&amp; IF(Audit!F401=10,Audit!V401,"")</f>
        <v>#N/A</v>
      </c>
      <c r="AV1636" s="50" t="e">
        <f>VLOOKUP(Audit!F401,$V$13:$AE$22,6,FALSE)&amp; IF(Audit!F401=10,Audit!W401,"")</f>
        <v>#N/A</v>
      </c>
      <c r="AW1636" s="47" t="e">
        <f t="shared" si="773"/>
        <v>#N/A</v>
      </c>
      <c r="AX1636" s="50" t="e">
        <f>VLOOKUP(Audit!G401,$V$3:$AE$12,7,FALSE)&amp; IF(Audit!G401=10,Audit!V401,"")</f>
        <v>#N/A</v>
      </c>
      <c r="AY1636" s="50" t="e">
        <f>VLOOKUP(Audit!G401,$V$13:$AE$22,7,FALSE) &amp; IF(Audit!G401=10,Audit!W401,"")</f>
        <v>#N/A</v>
      </c>
      <c r="AZ1636" s="47" t="e">
        <f t="shared" si="774"/>
        <v>#N/A</v>
      </c>
      <c r="BA1636" s="50" t="e">
        <f>VLOOKUP(Audit!H401,$V$3:$AE$12,8,FALSE)&amp; Audit!U401 &amp; IF(Audit!H401=10,Audit!V401,"")</f>
        <v>#N/A</v>
      </c>
      <c r="BB1636" s="50" t="e">
        <f>VLOOKUP(Audit!H401,$V$13:$AE$22,8,FALSE) &amp; IF(Audit!H401=10,Audit!W401,"")</f>
        <v>#N/A</v>
      </c>
      <c r="BC1636" s="47" t="e">
        <f t="shared" si="775"/>
        <v>#N/A</v>
      </c>
      <c r="BD1636" s="50" t="e">
        <f>VLOOKUP(Audit!I401,$V$3:$AE$12,9,FALSE)&amp; IF(Audit!I401=10,Audit!V401,"")</f>
        <v>#N/A</v>
      </c>
      <c r="BE1636" s="50" t="e">
        <f>VLOOKUP(Audit!I401,$V$13:$AE$22,9,FALSE) &amp; IF(Audit!I401=10,Audit!W401,"") &amp; IF(Audit!I401&lt;&gt;1,U1636,"")</f>
        <v>#N/A</v>
      </c>
      <c r="BF1636" s="47" t="e">
        <f t="shared" si="776"/>
        <v>#N/A</v>
      </c>
      <c r="BG1636" s="50" t="e">
        <f>VLOOKUP(Audit!J401,$V$3:$AE$12,10,FALSE) &amp; Audit!S401 &amp; IF(Audit!J401=10,Audit!V401,"")</f>
        <v>#N/A</v>
      </c>
      <c r="BH1636" s="50" t="e">
        <f>VLOOKUP(Audit!J401,$V$13:$AE$22,10,FALSE) &amp; IF(Audit!J401=10,Audit!W401,"") &amp; IF(Audit!J401&lt;&gt;1,U1636,"")</f>
        <v>#N/A</v>
      </c>
      <c r="BI1636" s="47" t="e">
        <f t="shared" si="777"/>
        <v>#N/A</v>
      </c>
      <c r="BJ1636" s="48" t="str">
        <f t="shared" si="778"/>
        <v/>
      </c>
      <c r="BK1636" s="48" t="str">
        <f t="shared" si="779"/>
        <v/>
      </c>
      <c r="BL1636" s="48" t="str">
        <f t="shared" si="780"/>
        <v/>
      </c>
      <c r="BM1636" s="48" t="str">
        <f t="shared" si="781"/>
        <v/>
      </c>
      <c r="BN1636" s="48" t="str">
        <f t="shared" si="782"/>
        <v/>
      </c>
      <c r="BO1636" s="48" t="str">
        <f t="shared" si="783"/>
        <v/>
      </c>
      <c r="BP1636" s="48" t="str">
        <f t="shared" si="784"/>
        <v/>
      </c>
      <c r="BQ1636" s="48" t="str">
        <f t="shared" si="785"/>
        <v/>
      </c>
      <c r="BR1636" s="48" t="str">
        <f t="shared" si="786"/>
        <v/>
      </c>
      <c r="BS1636" s="48" t="str">
        <f t="shared" si="787"/>
        <v/>
      </c>
      <c r="BT1636" s="48" t="str">
        <f t="shared" si="788"/>
        <v/>
      </c>
      <c r="BU1636" s="48" t="str">
        <f t="shared" si="789"/>
        <v/>
      </c>
    </row>
    <row r="1637" spans="1:73">
      <c r="A1637" s="10">
        <f>Audit!A402</f>
        <v>0</v>
      </c>
      <c r="B1637" s="10" t="e">
        <f t="shared" si="760"/>
        <v>#N/A</v>
      </c>
      <c r="C1637" s="17" t="e">
        <f>VLOOKUP(Audit!B402,$V$3:$AE$12,2,FALSE) &amp; VLOOKUP(Audit!B402,$V$13:$AE$22,2,FALSE)&amp; IF(Audit!B402=10,Audit!V402&amp;Audit!W402,"")</f>
        <v>#N/A</v>
      </c>
      <c r="D1637" s="17" t="e">
        <f>VLOOKUP(Audit!C402,$V$3:$AE$12,3,FALSE) &amp; VLOOKUP(Audit!C402,$V$13:$AE$22,3,FALSE) &amp;IF(Audit!C402=10,Audit!V402&amp;Audit!W402,"")</f>
        <v>#N/A</v>
      </c>
      <c r="E1637" s="17" t="e">
        <f>VLOOKUP(Audit!D402,$V$3:$AE$12,4,FALSE)&amp; Audit!T402 &amp; VLOOKUP(Audit!D402,$V$13:$AE$22,4,FALSE)&amp; IF(Audit!D402=10,Audit!V402&amp;Audit!W402,"")</f>
        <v>#N/A</v>
      </c>
      <c r="F1637" s="17" t="e">
        <f>VLOOKUP(Audit!E402,$V$3:$AE$12,5,FALSE) &amp; VLOOKUP(Audit!E402,$V$13:$AE$22,5,FALSE)&amp; IF(Audit!E402=10,Audit!V402&amp;Audit!W402,"")</f>
        <v>#N/A</v>
      </c>
      <c r="G1637" s="17" t="e">
        <f>VLOOKUP(Audit!F402,$V$3:$AE$12,6,FALSE) &amp; VLOOKUP(Audit!F402,$V$13:$AE$22,6,FALSE)&amp; IF(Audit!F402=10,Audit!V402&amp;Audit!W402,"")</f>
        <v>#N/A</v>
      </c>
      <c r="H1637" s="17" t="e">
        <f>VLOOKUP(Audit!G402,$V$3:$AE$12,7,FALSE) &amp; VLOOKUP(Audit!G402,$V$13:$AE$22,7,FALSE)&amp;IF(Audit!G402=10,Audit!V402&amp;Audit!W402,"")</f>
        <v>#N/A</v>
      </c>
      <c r="I1637" s="17" t="e">
        <f>VLOOKUP(Audit!H402,$V$3:$AE$12,8,FALSE) &amp; Audit!U402 &amp; VLOOKUP(Audit!H402,$V$13:$AE$22,8,FALSE)&amp;IF(Audit!H402=10,Audit!V402&amp;Audit!W402,"")</f>
        <v>#N/A</v>
      </c>
      <c r="J1637" s="17" t="e">
        <f>VLOOKUP(Audit!I402,$V$3:$AE$12,9,FALSE) &amp; VLOOKUP(Audit!I402,$V$13:$AE$22,9,FALSE) &amp; IF(Audit!I402=10,Audit!V402&amp;Audit!W402,"") &amp; IF(Audit!I402&lt;&gt;1,U1637,"")</f>
        <v>#N/A</v>
      </c>
      <c r="K1637" s="17" t="e">
        <f>VLOOKUP(Audit!J402,$V$3:$AE$12,10,FALSE) &amp; Audit!S402 &amp; VLOOKUP(Audit!J402,$V$13:$AE$22,10,FALSE) &amp; IF(Audit!J402=10,Audit!V402&amp;Audit!W402,"") &amp; IF(Audit!J402&lt;&gt;1,U1637,"")</f>
        <v>#N/A</v>
      </c>
      <c r="L1637" s="10">
        <f>Audit!K402</f>
        <v>0</v>
      </c>
      <c r="M1637" s="10" t="e">
        <f t="shared" si="761"/>
        <v>#N/A</v>
      </c>
      <c r="N1637" s="10" t="e">
        <f t="shared" si="762"/>
        <v>#N/A</v>
      </c>
      <c r="O1637" s="10" t="e">
        <f t="shared" si="763"/>
        <v>#N/A</v>
      </c>
      <c r="P1637" s="10" t="e">
        <f t="shared" si="764"/>
        <v>#N/A</v>
      </c>
      <c r="Q1637" s="10" t="e">
        <f t="shared" si="765"/>
        <v>#N/A</v>
      </c>
      <c r="R1637" s="10" t="e">
        <f t="shared" si="766"/>
        <v>#N/A</v>
      </c>
      <c r="S1637" s="10" t="e">
        <f t="shared" si="767"/>
        <v>#N/A</v>
      </c>
      <c r="T1637" s="10" t="e">
        <f t="shared" si="768"/>
        <v>#N/A</v>
      </c>
      <c r="U1637" s="17" t="str">
        <f>IF(Audit!M402="","",VLOOKUP(Audit!M402,$W$26:$X$35,2,FALSE)) &amp; Audit!N402 &amp; IF(Audit!O402="","",IF(Audit!N402&lt;=1.4,VLOOKUP(Audit!O402,$W$38:X1682,2,FALSE),VLOOKUP(Audit!O402,$W$51:$X$61,2,FALSE))) &amp; IF(Audit!P402="","",VLOOKUP(Audit!P402,$Y$26:$Z$35,2,FALSE) &amp; Audit!Q402 &amp; IF(Audit!O402="","",IF(Audit!Q402&lt;=1.4,VLOOKUP(Audit!R402,$Y$38:$Z$48,2,FALSE),VLOOKUP(Audit!R402,$Y$51:$Z$61,2,FALSE))))</f>
        <v/>
      </c>
      <c r="V1637" s="21"/>
      <c r="AH1637" s="49">
        <f>Audit!A402</f>
        <v>0</v>
      </c>
      <c r="AI1637" s="50" t="e">
        <f>VLOOKUP(Audit!B402,$V$3:$AE$12,2,FALSE)&amp; IF(Audit!B402=10,Audit!V402,"")</f>
        <v>#N/A</v>
      </c>
      <c r="AJ1637" s="50" t="e">
        <f>VLOOKUP(Audit!B402,$V$13:$AE$22,2,FALSE)&amp; IF(Audit!B402=10,Audit!W402,"")</f>
        <v>#N/A</v>
      </c>
      <c r="AK1637" s="47" t="e">
        <f t="shared" si="769"/>
        <v>#N/A</v>
      </c>
      <c r="AL1637" s="50" t="e">
        <f>VLOOKUP(Audit!C402,$V$3:$AE$12,3,FALSE)&amp; IF(Audit!C402=10,Audit!V402,"")</f>
        <v>#N/A</v>
      </c>
      <c r="AM1637" s="50" t="e">
        <f>VLOOKUP(Audit!C402,$V$13:$AE$22,3,FALSE)&amp; IF(Audit!C402=10,Audit!W402,"")</f>
        <v>#N/A</v>
      </c>
      <c r="AN1637" s="47" t="e">
        <f t="shared" si="770"/>
        <v>#N/A</v>
      </c>
      <c r="AO1637" s="50" t="e">
        <f>VLOOKUP(Audit!D402,$V$3:$AE$12,4,FALSE) &amp;  Audit!T402 &amp; IF(Audit!D402=10,Audit!V402,"")</f>
        <v>#N/A</v>
      </c>
      <c r="AP1637" s="50" t="e">
        <f>VLOOKUP(Audit!D402,$V$13:$AE$22,4,FALSE)&amp; IF(Audit!D402=10,Audit!W402,"")</f>
        <v>#N/A</v>
      </c>
      <c r="AQ1637" s="47" t="e">
        <f t="shared" si="771"/>
        <v>#N/A</v>
      </c>
      <c r="AR1637" s="50" t="e">
        <f>VLOOKUP(Audit!E402,$V$3:$AE$12,5,FALSE)&amp; IF(Audit!E402=10,Audit!V402,"")</f>
        <v>#N/A</v>
      </c>
      <c r="AS1637" s="50" t="e">
        <f>VLOOKUP(Audit!E402,$V$13:$AE$22,5,FALSE)&amp; IF(Audit!E402=10,Audit!W402,"")</f>
        <v>#N/A</v>
      </c>
      <c r="AT1637" s="47" t="e">
        <f t="shared" si="772"/>
        <v>#N/A</v>
      </c>
      <c r="AU1637" s="50" t="e">
        <f>VLOOKUP(Audit!F402,$V$3:$AE$12,6,FALSE)&amp; IF(Audit!F402=10,Audit!V402,"")</f>
        <v>#N/A</v>
      </c>
      <c r="AV1637" s="50" t="e">
        <f>VLOOKUP(Audit!F402,$V$13:$AE$22,6,FALSE)&amp; IF(Audit!F402=10,Audit!W402,"")</f>
        <v>#N/A</v>
      </c>
      <c r="AW1637" s="47" t="e">
        <f t="shared" si="773"/>
        <v>#N/A</v>
      </c>
      <c r="AX1637" s="50" t="e">
        <f>VLOOKUP(Audit!G402,$V$3:$AE$12,7,FALSE)&amp; IF(Audit!G402=10,Audit!V402,"")</f>
        <v>#N/A</v>
      </c>
      <c r="AY1637" s="50" t="e">
        <f>VLOOKUP(Audit!G402,$V$13:$AE$22,7,FALSE) &amp; IF(Audit!G402=10,Audit!W402,"")</f>
        <v>#N/A</v>
      </c>
      <c r="AZ1637" s="47" t="e">
        <f t="shared" si="774"/>
        <v>#N/A</v>
      </c>
      <c r="BA1637" s="50" t="e">
        <f>VLOOKUP(Audit!H402,$V$3:$AE$12,8,FALSE)&amp; Audit!U402 &amp; IF(Audit!H402=10,Audit!V402,"")</f>
        <v>#N/A</v>
      </c>
      <c r="BB1637" s="50" t="e">
        <f>VLOOKUP(Audit!H402,$V$13:$AE$22,8,FALSE) &amp; IF(Audit!H402=10,Audit!W402,"")</f>
        <v>#N/A</v>
      </c>
      <c r="BC1637" s="47" t="e">
        <f t="shared" si="775"/>
        <v>#N/A</v>
      </c>
      <c r="BD1637" s="50" t="e">
        <f>VLOOKUP(Audit!I402,$V$3:$AE$12,9,FALSE)&amp; IF(Audit!I402=10,Audit!V402,"")</f>
        <v>#N/A</v>
      </c>
      <c r="BE1637" s="50" t="e">
        <f>VLOOKUP(Audit!I402,$V$13:$AE$22,9,FALSE) &amp; IF(Audit!I402=10,Audit!W402,"") &amp; IF(Audit!I402&lt;&gt;1,U1637,"")</f>
        <v>#N/A</v>
      </c>
      <c r="BF1637" s="47" t="e">
        <f t="shared" si="776"/>
        <v>#N/A</v>
      </c>
      <c r="BG1637" s="50" t="e">
        <f>VLOOKUP(Audit!J402,$V$3:$AE$12,10,FALSE) &amp; Audit!S402 &amp; IF(Audit!J402=10,Audit!V402,"")</f>
        <v>#N/A</v>
      </c>
      <c r="BH1637" s="50" t="e">
        <f>VLOOKUP(Audit!J402,$V$13:$AE$22,10,FALSE) &amp; IF(Audit!J402=10,Audit!W402,"") &amp; IF(Audit!J402&lt;&gt;1,U1637,"")</f>
        <v>#N/A</v>
      </c>
      <c r="BI1637" s="47" t="e">
        <f t="shared" si="777"/>
        <v>#N/A</v>
      </c>
      <c r="BJ1637" s="48" t="str">
        <f t="shared" si="778"/>
        <v/>
      </c>
      <c r="BK1637" s="48" t="str">
        <f t="shared" si="779"/>
        <v/>
      </c>
      <c r="BL1637" s="48" t="str">
        <f t="shared" si="780"/>
        <v/>
      </c>
      <c r="BM1637" s="48" t="str">
        <f t="shared" si="781"/>
        <v/>
      </c>
      <c r="BN1637" s="48" t="str">
        <f t="shared" si="782"/>
        <v/>
      </c>
      <c r="BO1637" s="48" t="str">
        <f t="shared" si="783"/>
        <v/>
      </c>
      <c r="BP1637" s="48" t="str">
        <f t="shared" si="784"/>
        <v/>
      </c>
      <c r="BQ1637" s="48" t="str">
        <f t="shared" si="785"/>
        <v/>
      </c>
      <c r="BR1637" s="48" t="str">
        <f t="shared" si="786"/>
        <v/>
      </c>
      <c r="BS1637" s="48" t="str">
        <f t="shared" si="787"/>
        <v/>
      </c>
      <c r="BT1637" s="48" t="str">
        <f t="shared" si="788"/>
        <v/>
      </c>
      <c r="BU1637" s="48" t="str">
        <f t="shared" si="789"/>
        <v/>
      </c>
    </row>
    <row r="1638" spans="1:73">
      <c r="A1638" s="10">
        <f>Audit!A403</f>
        <v>0</v>
      </c>
      <c r="B1638" s="10" t="e">
        <f t="shared" si="760"/>
        <v>#N/A</v>
      </c>
      <c r="C1638" s="17" t="e">
        <f>VLOOKUP(Audit!B403,$V$3:$AE$12,2,FALSE) &amp; VLOOKUP(Audit!B403,$V$13:$AE$22,2,FALSE)&amp; IF(Audit!B403=10,Audit!V403&amp;Audit!W403,"")</f>
        <v>#N/A</v>
      </c>
      <c r="D1638" s="17" t="e">
        <f>VLOOKUP(Audit!C403,$V$3:$AE$12,3,FALSE) &amp; VLOOKUP(Audit!C403,$V$13:$AE$22,3,FALSE) &amp;IF(Audit!C403=10,Audit!V403&amp;Audit!W403,"")</f>
        <v>#N/A</v>
      </c>
      <c r="E1638" s="17" t="e">
        <f>VLOOKUP(Audit!D403,$V$3:$AE$12,4,FALSE)&amp; Audit!T403 &amp; VLOOKUP(Audit!D403,$V$13:$AE$22,4,FALSE)&amp; IF(Audit!D403=10,Audit!V403&amp;Audit!W403,"")</f>
        <v>#N/A</v>
      </c>
      <c r="F1638" s="17" t="e">
        <f>VLOOKUP(Audit!E403,$V$3:$AE$12,5,FALSE) &amp; VLOOKUP(Audit!E403,$V$13:$AE$22,5,FALSE)&amp; IF(Audit!E403=10,Audit!V403&amp;Audit!W403,"")</f>
        <v>#N/A</v>
      </c>
      <c r="G1638" s="17" t="e">
        <f>VLOOKUP(Audit!F403,$V$3:$AE$12,6,FALSE) &amp; VLOOKUP(Audit!F403,$V$13:$AE$22,6,FALSE)&amp; IF(Audit!F403=10,Audit!V403&amp;Audit!W403,"")</f>
        <v>#N/A</v>
      </c>
      <c r="H1638" s="17" t="e">
        <f>VLOOKUP(Audit!G403,$V$3:$AE$12,7,FALSE) &amp; VLOOKUP(Audit!G403,$V$13:$AE$22,7,FALSE)&amp;IF(Audit!G403=10,Audit!V403&amp;Audit!W403,"")</f>
        <v>#N/A</v>
      </c>
      <c r="I1638" s="17" t="e">
        <f>VLOOKUP(Audit!H403,$V$3:$AE$12,8,FALSE) &amp; Audit!U403 &amp; VLOOKUP(Audit!H403,$V$13:$AE$22,8,FALSE)&amp;IF(Audit!H403=10,Audit!V403&amp;Audit!W403,"")</f>
        <v>#N/A</v>
      </c>
      <c r="J1638" s="17" t="e">
        <f>VLOOKUP(Audit!I403,$V$3:$AE$12,9,FALSE) &amp; VLOOKUP(Audit!I403,$V$13:$AE$22,9,FALSE) &amp; IF(Audit!I403=10,Audit!V403&amp;Audit!W403,"") &amp; IF(Audit!I403&lt;&gt;1,U1638,"")</f>
        <v>#N/A</v>
      </c>
      <c r="K1638" s="17" t="e">
        <f>VLOOKUP(Audit!J403,$V$3:$AE$12,10,FALSE) &amp; Audit!S403 &amp; VLOOKUP(Audit!J403,$V$13:$AE$22,10,FALSE) &amp; IF(Audit!J403=10,Audit!V403&amp;Audit!W403,"") &amp; IF(Audit!J403&lt;&gt;1,U1638,"")</f>
        <v>#N/A</v>
      </c>
      <c r="L1638" s="10">
        <f>Audit!K403</f>
        <v>0</v>
      </c>
      <c r="M1638" s="10" t="e">
        <f t="shared" si="761"/>
        <v>#N/A</v>
      </c>
      <c r="N1638" s="10" t="e">
        <f t="shared" si="762"/>
        <v>#N/A</v>
      </c>
      <c r="O1638" s="10" t="e">
        <f t="shared" si="763"/>
        <v>#N/A</v>
      </c>
      <c r="P1638" s="10" t="e">
        <f t="shared" si="764"/>
        <v>#N/A</v>
      </c>
      <c r="Q1638" s="10" t="e">
        <f t="shared" si="765"/>
        <v>#N/A</v>
      </c>
      <c r="R1638" s="10" t="e">
        <f t="shared" si="766"/>
        <v>#N/A</v>
      </c>
      <c r="S1638" s="10" t="e">
        <f t="shared" si="767"/>
        <v>#N/A</v>
      </c>
      <c r="T1638" s="10" t="e">
        <f t="shared" si="768"/>
        <v>#N/A</v>
      </c>
      <c r="U1638" s="17" t="str">
        <f>IF(Audit!M403="","",VLOOKUP(Audit!M403,$W$26:$X$35,2,FALSE)) &amp; Audit!N403 &amp; IF(Audit!O403="","",IF(Audit!N403&lt;=1.4,VLOOKUP(Audit!O403,$W$38:X1683,2,FALSE),VLOOKUP(Audit!O403,$W$51:$X$61,2,FALSE))) &amp; IF(Audit!P403="","",VLOOKUP(Audit!P403,$Y$26:$Z$35,2,FALSE) &amp; Audit!Q403 &amp; IF(Audit!O403="","",IF(Audit!Q403&lt;=1.4,VLOOKUP(Audit!R403,$Y$38:$Z$48,2,FALSE),VLOOKUP(Audit!R403,$Y$51:$Z$61,2,FALSE))))</f>
        <v/>
      </c>
      <c r="V1638" s="21"/>
      <c r="AH1638" s="49">
        <f>Audit!A403</f>
        <v>0</v>
      </c>
      <c r="AI1638" s="50" t="e">
        <f>VLOOKUP(Audit!B403,$V$3:$AE$12,2,FALSE)&amp; IF(Audit!B403=10,Audit!V403,"")</f>
        <v>#N/A</v>
      </c>
      <c r="AJ1638" s="50" t="e">
        <f>VLOOKUP(Audit!B403,$V$13:$AE$22,2,FALSE)&amp; IF(Audit!B403=10,Audit!W403,"")</f>
        <v>#N/A</v>
      </c>
      <c r="AK1638" s="47" t="e">
        <f t="shared" si="769"/>
        <v>#N/A</v>
      </c>
      <c r="AL1638" s="50" t="e">
        <f>VLOOKUP(Audit!C403,$V$3:$AE$12,3,FALSE)&amp; IF(Audit!C403=10,Audit!V403,"")</f>
        <v>#N/A</v>
      </c>
      <c r="AM1638" s="50" t="e">
        <f>VLOOKUP(Audit!C403,$V$13:$AE$22,3,FALSE)&amp; IF(Audit!C403=10,Audit!W403,"")</f>
        <v>#N/A</v>
      </c>
      <c r="AN1638" s="47" t="e">
        <f t="shared" si="770"/>
        <v>#N/A</v>
      </c>
      <c r="AO1638" s="50" t="e">
        <f>VLOOKUP(Audit!D403,$V$3:$AE$12,4,FALSE) &amp;  Audit!T403 &amp; IF(Audit!D403=10,Audit!V403,"")</f>
        <v>#N/A</v>
      </c>
      <c r="AP1638" s="50" t="e">
        <f>VLOOKUP(Audit!D403,$V$13:$AE$22,4,FALSE)&amp; IF(Audit!D403=10,Audit!W403,"")</f>
        <v>#N/A</v>
      </c>
      <c r="AQ1638" s="47" t="e">
        <f t="shared" si="771"/>
        <v>#N/A</v>
      </c>
      <c r="AR1638" s="50" t="e">
        <f>VLOOKUP(Audit!E403,$V$3:$AE$12,5,FALSE)&amp; IF(Audit!E403=10,Audit!V403,"")</f>
        <v>#N/A</v>
      </c>
      <c r="AS1638" s="50" t="e">
        <f>VLOOKUP(Audit!E403,$V$13:$AE$22,5,FALSE)&amp; IF(Audit!E403=10,Audit!W403,"")</f>
        <v>#N/A</v>
      </c>
      <c r="AT1638" s="47" t="e">
        <f t="shared" si="772"/>
        <v>#N/A</v>
      </c>
      <c r="AU1638" s="50" t="e">
        <f>VLOOKUP(Audit!F403,$V$3:$AE$12,6,FALSE)&amp; IF(Audit!F403=10,Audit!V403,"")</f>
        <v>#N/A</v>
      </c>
      <c r="AV1638" s="50" t="e">
        <f>VLOOKUP(Audit!F403,$V$13:$AE$22,6,FALSE)&amp; IF(Audit!F403=10,Audit!W403,"")</f>
        <v>#N/A</v>
      </c>
      <c r="AW1638" s="47" t="e">
        <f t="shared" si="773"/>
        <v>#N/A</v>
      </c>
      <c r="AX1638" s="50" t="e">
        <f>VLOOKUP(Audit!G403,$V$3:$AE$12,7,FALSE)&amp; IF(Audit!G403=10,Audit!V403,"")</f>
        <v>#N/A</v>
      </c>
      <c r="AY1638" s="50" t="e">
        <f>VLOOKUP(Audit!G403,$V$13:$AE$22,7,FALSE) &amp; IF(Audit!G403=10,Audit!W403,"")</f>
        <v>#N/A</v>
      </c>
      <c r="AZ1638" s="47" t="e">
        <f t="shared" si="774"/>
        <v>#N/A</v>
      </c>
      <c r="BA1638" s="50" t="e">
        <f>VLOOKUP(Audit!H403,$V$3:$AE$12,8,FALSE)&amp; Audit!U403 &amp; IF(Audit!H403=10,Audit!V403,"")</f>
        <v>#N/A</v>
      </c>
      <c r="BB1638" s="50" t="e">
        <f>VLOOKUP(Audit!H403,$V$13:$AE$22,8,FALSE) &amp; IF(Audit!H403=10,Audit!W403,"")</f>
        <v>#N/A</v>
      </c>
      <c r="BC1638" s="47" t="e">
        <f t="shared" si="775"/>
        <v>#N/A</v>
      </c>
      <c r="BD1638" s="50" t="e">
        <f>VLOOKUP(Audit!I403,$V$3:$AE$12,9,FALSE)&amp; IF(Audit!I403=10,Audit!V403,"")</f>
        <v>#N/A</v>
      </c>
      <c r="BE1638" s="50" t="e">
        <f>VLOOKUP(Audit!I403,$V$13:$AE$22,9,FALSE) &amp; IF(Audit!I403=10,Audit!W403,"") &amp; IF(Audit!I403&lt;&gt;1,U1638,"")</f>
        <v>#N/A</v>
      </c>
      <c r="BF1638" s="47" t="e">
        <f t="shared" si="776"/>
        <v>#N/A</v>
      </c>
      <c r="BG1638" s="50" t="e">
        <f>VLOOKUP(Audit!J403,$V$3:$AE$12,10,FALSE) &amp; Audit!S403 &amp; IF(Audit!J403=10,Audit!V403,"")</f>
        <v>#N/A</v>
      </c>
      <c r="BH1638" s="50" t="e">
        <f>VLOOKUP(Audit!J403,$V$13:$AE$22,10,FALSE) &amp; IF(Audit!J403=10,Audit!W403,"") &amp; IF(Audit!J403&lt;&gt;1,U1638,"")</f>
        <v>#N/A</v>
      </c>
      <c r="BI1638" s="47" t="e">
        <f t="shared" si="777"/>
        <v>#N/A</v>
      </c>
      <c r="BJ1638" s="48" t="str">
        <f t="shared" si="778"/>
        <v/>
      </c>
      <c r="BK1638" s="48" t="str">
        <f t="shared" si="779"/>
        <v/>
      </c>
      <c r="BL1638" s="48" t="str">
        <f t="shared" si="780"/>
        <v/>
      </c>
      <c r="BM1638" s="48" t="str">
        <f t="shared" si="781"/>
        <v/>
      </c>
      <c r="BN1638" s="48" t="str">
        <f t="shared" si="782"/>
        <v/>
      </c>
      <c r="BO1638" s="48" t="str">
        <f t="shared" si="783"/>
        <v/>
      </c>
      <c r="BP1638" s="48" t="str">
        <f t="shared" si="784"/>
        <v/>
      </c>
      <c r="BQ1638" s="48" t="str">
        <f t="shared" si="785"/>
        <v/>
      </c>
      <c r="BR1638" s="48" t="str">
        <f t="shared" si="786"/>
        <v/>
      </c>
      <c r="BS1638" s="48" t="str">
        <f t="shared" si="787"/>
        <v/>
      </c>
      <c r="BT1638" s="48" t="str">
        <f t="shared" si="788"/>
        <v/>
      </c>
      <c r="BU1638" s="48" t="str">
        <f t="shared" si="789"/>
        <v/>
      </c>
    </row>
    <row r="1639" spans="1:73">
      <c r="A1639" s="10">
        <f>Audit!A404</f>
        <v>0</v>
      </c>
      <c r="B1639" s="10" t="e">
        <f t="shared" si="760"/>
        <v>#N/A</v>
      </c>
      <c r="C1639" s="17" t="e">
        <f>VLOOKUP(Audit!B404,$V$3:$AE$12,2,FALSE) &amp; VLOOKUP(Audit!B404,$V$13:$AE$22,2,FALSE)&amp; IF(Audit!B404=10,Audit!V404&amp;Audit!W404,"")</f>
        <v>#N/A</v>
      </c>
      <c r="D1639" s="17" t="e">
        <f>VLOOKUP(Audit!C404,$V$3:$AE$12,3,FALSE) &amp; VLOOKUP(Audit!C404,$V$13:$AE$22,3,FALSE) &amp;IF(Audit!C404=10,Audit!V404&amp;Audit!W404,"")</f>
        <v>#N/A</v>
      </c>
      <c r="E1639" s="17" t="e">
        <f>VLOOKUP(Audit!D404,$V$3:$AE$12,4,FALSE)&amp; Audit!T404 &amp; VLOOKUP(Audit!D404,$V$13:$AE$22,4,FALSE)&amp; IF(Audit!D404=10,Audit!V404&amp;Audit!W404,"")</f>
        <v>#N/A</v>
      </c>
      <c r="F1639" s="17" t="e">
        <f>VLOOKUP(Audit!E404,$V$3:$AE$12,5,FALSE) &amp; VLOOKUP(Audit!E404,$V$13:$AE$22,5,FALSE)&amp; IF(Audit!E404=10,Audit!V404&amp;Audit!W404,"")</f>
        <v>#N/A</v>
      </c>
      <c r="G1639" s="17" t="e">
        <f>VLOOKUP(Audit!F404,$V$3:$AE$12,6,FALSE) &amp; VLOOKUP(Audit!F404,$V$13:$AE$22,6,FALSE)&amp; IF(Audit!F404=10,Audit!V404&amp;Audit!W404,"")</f>
        <v>#N/A</v>
      </c>
      <c r="H1639" s="17" t="e">
        <f>VLOOKUP(Audit!G404,$V$3:$AE$12,7,FALSE) &amp; VLOOKUP(Audit!G404,$V$13:$AE$22,7,FALSE)&amp;IF(Audit!G404=10,Audit!V404&amp;Audit!W404,"")</f>
        <v>#N/A</v>
      </c>
      <c r="I1639" s="17" t="e">
        <f>VLOOKUP(Audit!H404,$V$3:$AE$12,8,FALSE) &amp; Audit!U404 &amp; VLOOKUP(Audit!H404,$V$13:$AE$22,8,FALSE)&amp;IF(Audit!H404=10,Audit!V404&amp;Audit!W404,"")</f>
        <v>#N/A</v>
      </c>
      <c r="J1639" s="17" t="e">
        <f>VLOOKUP(Audit!I404,$V$3:$AE$12,9,FALSE) &amp; VLOOKUP(Audit!I404,$V$13:$AE$22,9,FALSE) &amp; IF(Audit!I404=10,Audit!V404&amp;Audit!W404,"") &amp; IF(Audit!I404&lt;&gt;1,U1639,"")</f>
        <v>#N/A</v>
      </c>
      <c r="K1639" s="17" t="e">
        <f>VLOOKUP(Audit!J404,$V$3:$AE$12,10,FALSE) &amp; Audit!S404 &amp; VLOOKUP(Audit!J404,$V$13:$AE$22,10,FALSE) &amp; IF(Audit!J404=10,Audit!V404&amp;Audit!W404,"") &amp; IF(Audit!J404&lt;&gt;1,U1639,"")</f>
        <v>#N/A</v>
      </c>
      <c r="L1639" s="10">
        <f>Audit!K404</f>
        <v>0</v>
      </c>
      <c r="M1639" s="10" t="e">
        <f t="shared" si="761"/>
        <v>#N/A</v>
      </c>
      <c r="N1639" s="10" t="e">
        <f t="shared" si="762"/>
        <v>#N/A</v>
      </c>
      <c r="O1639" s="10" t="e">
        <f t="shared" si="763"/>
        <v>#N/A</v>
      </c>
      <c r="P1639" s="10" t="e">
        <f t="shared" si="764"/>
        <v>#N/A</v>
      </c>
      <c r="Q1639" s="10" t="e">
        <f t="shared" si="765"/>
        <v>#N/A</v>
      </c>
      <c r="R1639" s="10" t="e">
        <f t="shared" si="766"/>
        <v>#N/A</v>
      </c>
      <c r="S1639" s="10" t="e">
        <f t="shared" si="767"/>
        <v>#N/A</v>
      </c>
      <c r="T1639" s="10" t="e">
        <f t="shared" si="768"/>
        <v>#N/A</v>
      </c>
      <c r="U1639" s="17" t="str">
        <f>IF(Audit!M404="","",VLOOKUP(Audit!M404,$W$26:$X$35,2,FALSE)) &amp; Audit!N404 &amp; IF(Audit!O404="","",IF(Audit!N404&lt;=1.4,VLOOKUP(Audit!O404,$W$38:X1684,2,FALSE),VLOOKUP(Audit!O404,$W$51:$X$61,2,FALSE))) &amp; IF(Audit!P404="","",VLOOKUP(Audit!P404,$Y$26:$Z$35,2,FALSE) &amp; Audit!Q404 &amp; IF(Audit!O404="","",IF(Audit!Q404&lt;=1.4,VLOOKUP(Audit!R404,$Y$38:$Z$48,2,FALSE),VLOOKUP(Audit!R404,$Y$51:$Z$61,2,FALSE))))</f>
        <v/>
      </c>
      <c r="V1639" s="21"/>
      <c r="AH1639" s="49">
        <f>Audit!A404</f>
        <v>0</v>
      </c>
      <c r="AI1639" s="50" t="e">
        <f>VLOOKUP(Audit!B404,$V$3:$AE$12,2,FALSE)&amp; IF(Audit!B404=10,Audit!V404,"")</f>
        <v>#N/A</v>
      </c>
      <c r="AJ1639" s="50" t="e">
        <f>VLOOKUP(Audit!B404,$V$13:$AE$22,2,FALSE)&amp; IF(Audit!B404=10,Audit!W404,"")</f>
        <v>#N/A</v>
      </c>
      <c r="AK1639" s="47" t="e">
        <f t="shared" si="769"/>
        <v>#N/A</v>
      </c>
      <c r="AL1639" s="50" t="e">
        <f>VLOOKUP(Audit!C404,$V$3:$AE$12,3,FALSE)&amp; IF(Audit!C404=10,Audit!V404,"")</f>
        <v>#N/A</v>
      </c>
      <c r="AM1639" s="50" t="e">
        <f>VLOOKUP(Audit!C404,$V$13:$AE$22,3,FALSE)&amp; IF(Audit!C404=10,Audit!W404,"")</f>
        <v>#N/A</v>
      </c>
      <c r="AN1639" s="47" t="e">
        <f t="shared" si="770"/>
        <v>#N/A</v>
      </c>
      <c r="AO1639" s="50" t="e">
        <f>VLOOKUP(Audit!D404,$V$3:$AE$12,4,FALSE) &amp;  Audit!T404 &amp; IF(Audit!D404=10,Audit!V404,"")</f>
        <v>#N/A</v>
      </c>
      <c r="AP1639" s="50" t="e">
        <f>VLOOKUP(Audit!D404,$V$13:$AE$22,4,FALSE)&amp; IF(Audit!D404=10,Audit!W404,"")</f>
        <v>#N/A</v>
      </c>
      <c r="AQ1639" s="47" t="e">
        <f t="shared" si="771"/>
        <v>#N/A</v>
      </c>
      <c r="AR1639" s="50" t="e">
        <f>VLOOKUP(Audit!E404,$V$3:$AE$12,5,FALSE)&amp; IF(Audit!E404=10,Audit!V404,"")</f>
        <v>#N/A</v>
      </c>
      <c r="AS1639" s="50" t="e">
        <f>VLOOKUP(Audit!E404,$V$13:$AE$22,5,FALSE)&amp; IF(Audit!E404=10,Audit!W404,"")</f>
        <v>#N/A</v>
      </c>
      <c r="AT1639" s="47" t="e">
        <f t="shared" si="772"/>
        <v>#N/A</v>
      </c>
      <c r="AU1639" s="50" t="e">
        <f>VLOOKUP(Audit!F404,$V$3:$AE$12,6,FALSE)&amp; IF(Audit!F404=10,Audit!V404,"")</f>
        <v>#N/A</v>
      </c>
      <c r="AV1639" s="50" t="e">
        <f>VLOOKUP(Audit!F404,$V$13:$AE$22,6,FALSE)&amp; IF(Audit!F404=10,Audit!W404,"")</f>
        <v>#N/A</v>
      </c>
      <c r="AW1639" s="47" t="e">
        <f t="shared" si="773"/>
        <v>#N/A</v>
      </c>
      <c r="AX1639" s="50" t="e">
        <f>VLOOKUP(Audit!G404,$V$3:$AE$12,7,FALSE)&amp; IF(Audit!G404=10,Audit!V404,"")</f>
        <v>#N/A</v>
      </c>
      <c r="AY1639" s="50" t="e">
        <f>VLOOKUP(Audit!G404,$V$13:$AE$22,7,FALSE) &amp; IF(Audit!G404=10,Audit!W404,"")</f>
        <v>#N/A</v>
      </c>
      <c r="AZ1639" s="47" t="e">
        <f t="shared" si="774"/>
        <v>#N/A</v>
      </c>
      <c r="BA1639" s="50" t="e">
        <f>VLOOKUP(Audit!H404,$V$3:$AE$12,8,FALSE)&amp; Audit!U404 &amp; IF(Audit!H404=10,Audit!V404,"")</f>
        <v>#N/A</v>
      </c>
      <c r="BB1639" s="50" t="e">
        <f>VLOOKUP(Audit!H404,$V$13:$AE$22,8,FALSE) &amp; IF(Audit!H404=10,Audit!W404,"")</f>
        <v>#N/A</v>
      </c>
      <c r="BC1639" s="47" t="e">
        <f t="shared" si="775"/>
        <v>#N/A</v>
      </c>
      <c r="BD1639" s="50" t="e">
        <f>VLOOKUP(Audit!I404,$V$3:$AE$12,9,FALSE)&amp; IF(Audit!I404=10,Audit!V404,"")</f>
        <v>#N/A</v>
      </c>
      <c r="BE1639" s="50" t="e">
        <f>VLOOKUP(Audit!I404,$V$13:$AE$22,9,FALSE) &amp; IF(Audit!I404=10,Audit!W404,"") &amp; IF(Audit!I404&lt;&gt;1,U1639,"")</f>
        <v>#N/A</v>
      </c>
      <c r="BF1639" s="47" t="e">
        <f t="shared" si="776"/>
        <v>#N/A</v>
      </c>
      <c r="BG1639" s="50" t="e">
        <f>VLOOKUP(Audit!J404,$V$3:$AE$12,10,FALSE) &amp; Audit!S404 &amp; IF(Audit!J404=10,Audit!V404,"")</f>
        <v>#N/A</v>
      </c>
      <c r="BH1639" s="50" t="e">
        <f>VLOOKUP(Audit!J404,$V$13:$AE$22,10,FALSE) &amp; IF(Audit!J404=10,Audit!W404,"") &amp; IF(Audit!J404&lt;&gt;1,U1639,"")</f>
        <v>#N/A</v>
      </c>
      <c r="BI1639" s="47" t="e">
        <f t="shared" si="777"/>
        <v>#N/A</v>
      </c>
      <c r="BJ1639" s="48" t="str">
        <f t="shared" si="778"/>
        <v/>
      </c>
      <c r="BK1639" s="48" t="str">
        <f t="shared" si="779"/>
        <v/>
      </c>
      <c r="BL1639" s="48" t="str">
        <f t="shared" si="780"/>
        <v/>
      </c>
      <c r="BM1639" s="48" t="str">
        <f t="shared" si="781"/>
        <v/>
      </c>
      <c r="BN1639" s="48" t="str">
        <f t="shared" si="782"/>
        <v/>
      </c>
      <c r="BO1639" s="48" t="str">
        <f t="shared" si="783"/>
        <v/>
      </c>
      <c r="BP1639" s="48" t="str">
        <f t="shared" si="784"/>
        <v/>
      </c>
      <c r="BQ1639" s="48" t="str">
        <f t="shared" si="785"/>
        <v/>
      </c>
      <c r="BR1639" s="48" t="str">
        <f t="shared" si="786"/>
        <v/>
      </c>
      <c r="BS1639" s="48" t="str">
        <f t="shared" si="787"/>
        <v/>
      </c>
      <c r="BT1639" s="48" t="str">
        <f t="shared" si="788"/>
        <v/>
      </c>
      <c r="BU1639" s="48" t="str">
        <f t="shared" si="789"/>
        <v/>
      </c>
    </row>
    <row r="1640" spans="1:73">
      <c r="A1640" s="10">
        <f>Audit!A405</f>
        <v>0</v>
      </c>
      <c r="B1640" s="10" t="e">
        <f t="shared" si="760"/>
        <v>#N/A</v>
      </c>
      <c r="C1640" s="17" t="e">
        <f>VLOOKUP(Audit!B405,$V$3:$AE$12,2,FALSE) &amp; VLOOKUP(Audit!B405,$V$13:$AE$22,2,FALSE)&amp; IF(Audit!B405=10,Audit!V405&amp;Audit!W405,"")</f>
        <v>#N/A</v>
      </c>
      <c r="D1640" s="17" t="e">
        <f>VLOOKUP(Audit!C405,$V$3:$AE$12,3,FALSE) &amp; VLOOKUP(Audit!C405,$V$13:$AE$22,3,FALSE) &amp;IF(Audit!C405=10,Audit!V405&amp;Audit!W405,"")</f>
        <v>#N/A</v>
      </c>
      <c r="E1640" s="17" t="e">
        <f>VLOOKUP(Audit!D405,$V$3:$AE$12,4,FALSE)&amp; Audit!T405 &amp; VLOOKUP(Audit!D405,$V$13:$AE$22,4,FALSE)&amp; IF(Audit!D405=10,Audit!V405&amp;Audit!W405,"")</f>
        <v>#N/A</v>
      </c>
      <c r="F1640" s="17" t="e">
        <f>VLOOKUP(Audit!E405,$V$3:$AE$12,5,FALSE) &amp; VLOOKUP(Audit!E405,$V$13:$AE$22,5,FALSE)&amp; IF(Audit!E405=10,Audit!V405&amp;Audit!W405,"")</f>
        <v>#N/A</v>
      </c>
      <c r="G1640" s="17" t="e">
        <f>VLOOKUP(Audit!F405,$V$3:$AE$12,6,FALSE) &amp; VLOOKUP(Audit!F405,$V$13:$AE$22,6,FALSE)&amp; IF(Audit!F405=10,Audit!V405&amp;Audit!W405,"")</f>
        <v>#N/A</v>
      </c>
      <c r="H1640" s="17" t="e">
        <f>VLOOKUP(Audit!G405,$V$3:$AE$12,7,FALSE) &amp; VLOOKUP(Audit!G405,$V$13:$AE$22,7,FALSE)&amp;IF(Audit!G405=10,Audit!V405&amp;Audit!W405,"")</f>
        <v>#N/A</v>
      </c>
      <c r="I1640" s="17" t="e">
        <f>VLOOKUP(Audit!H405,$V$3:$AE$12,8,FALSE) &amp; Audit!U405 &amp; VLOOKUP(Audit!H405,$V$13:$AE$22,8,FALSE)&amp;IF(Audit!H405=10,Audit!V405&amp;Audit!W405,"")</f>
        <v>#N/A</v>
      </c>
      <c r="J1640" s="17" t="e">
        <f>VLOOKUP(Audit!I405,$V$3:$AE$12,9,FALSE) &amp; VLOOKUP(Audit!I405,$V$13:$AE$22,9,FALSE) &amp; IF(Audit!I405=10,Audit!V405&amp;Audit!W405,"") &amp; IF(Audit!I405&lt;&gt;1,U1640,"")</f>
        <v>#N/A</v>
      </c>
      <c r="K1640" s="17" t="e">
        <f>VLOOKUP(Audit!J405,$V$3:$AE$12,10,FALSE) &amp; Audit!S405 &amp; VLOOKUP(Audit!J405,$V$13:$AE$22,10,FALSE) &amp; IF(Audit!J405=10,Audit!V405&amp;Audit!W405,"") &amp; IF(Audit!J405&lt;&gt;1,U1640,"")</f>
        <v>#N/A</v>
      </c>
      <c r="L1640" s="10">
        <f>Audit!K405</f>
        <v>0</v>
      </c>
      <c r="M1640" s="10" t="e">
        <f t="shared" si="761"/>
        <v>#N/A</v>
      </c>
      <c r="N1640" s="10" t="e">
        <f t="shared" si="762"/>
        <v>#N/A</v>
      </c>
      <c r="O1640" s="10" t="e">
        <f t="shared" si="763"/>
        <v>#N/A</v>
      </c>
      <c r="P1640" s="10" t="e">
        <f t="shared" si="764"/>
        <v>#N/A</v>
      </c>
      <c r="Q1640" s="10" t="e">
        <f t="shared" si="765"/>
        <v>#N/A</v>
      </c>
      <c r="R1640" s="10" t="e">
        <f t="shared" si="766"/>
        <v>#N/A</v>
      </c>
      <c r="S1640" s="10" t="e">
        <f t="shared" si="767"/>
        <v>#N/A</v>
      </c>
      <c r="T1640" s="10" t="e">
        <f t="shared" si="768"/>
        <v>#N/A</v>
      </c>
      <c r="U1640" s="17" t="str">
        <f>IF(Audit!M405="","",VLOOKUP(Audit!M405,$W$26:$X$35,2,FALSE)) &amp; Audit!N405 &amp; IF(Audit!O405="","",IF(Audit!N405&lt;=1.4,VLOOKUP(Audit!O405,$W$38:X1685,2,FALSE),VLOOKUP(Audit!O405,$W$51:$X$61,2,FALSE))) &amp; IF(Audit!P405="","",VLOOKUP(Audit!P405,$Y$26:$Z$35,2,FALSE) &amp; Audit!Q405 &amp; IF(Audit!O405="","",IF(Audit!Q405&lt;=1.4,VLOOKUP(Audit!R405,$Y$38:$Z$48,2,FALSE),VLOOKUP(Audit!R405,$Y$51:$Z$61,2,FALSE))))</f>
        <v/>
      </c>
      <c r="V1640" s="21"/>
      <c r="AH1640" s="49">
        <f>Audit!A405</f>
        <v>0</v>
      </c>
      <c r="AI1640" s="50" t="e">
        <f>VLOOKUP(Audit!B405,$V$3:$AE$12,2,FALSE)&amp; IF(Audit!B405=10,Audit!V405,"")</f>
        <v>#N/A</v>
      </c>
      <c r="AJ1640" s="50" t="e">
        <f>VLOOKUP(Audit!B405,$V$13:$AE$22,2,FALSE)&amp; IF(Audit!B405=10,Audit!W405,"")</f>
        <v>#N/A</v>
      </c>
      <c r="AK1640" s="47" t="e">
        <f t="shared" si="769"/>
        <v>#N/A</v>
      </c>
      <c r="AL1640" s="50" t="e">
        <f>VLOOKUP(Audit!C405,$V$3:$AE$12,3,FALSE)&amp; IF(Audit!C405=10,Audit!V405,"")</f>
        <v>#N/A</v>
      </c>
      <c r="AM1640" s="50" t="e">
        <f>VLOOKUP(Audit!C405,$V$13:$AE$22,3,FALSE)&amp; IF(Audit!C405=10,Audit!W405,"")</f>
        <v>#N/A</v>
      </c>
      <c r="AN1640" s="47" t="e">
        <f t="shared" si="770"/>
        <v>#N/A</v>
      </c>
      <c r="AO1640" s="50" t="e">
        <f>VLOOKUP(Audit!D405,$V$3:$AE$12,4,FALSE) &amp;  Audit!T405 &amp; IF(Audit!D405=10,Audit!V405,"")</f>
        <v>#N/A</v>
      </c>
      <c r="AP1640" s="50" t="e">
        <f>VLOOKUP(Audit!D405,$V$13:$AE$22,4,FALSE)&amp; IF(Audit!D405=10,Audit!W405,"")</f>
        <v>#N/A</v>
      </c>
      <c r="AQ1640" s="47" t="e">
        <f t="shared" si="771"/>
        <v>#N/A</v>
      </c>
      <c r="AR1640" s="50" t="e">
        <f>VLOOKUP(Audit!E405,$V$3:$AE$12,5,FALSE)&amp; IF(Audit!E405=10,Audit!V405,"")</f>
        <v>#N/A</v>
      </c>
      <c r="AS1640" s="50" t="e">
        <f>VLOOKUP(Audit!E405,$V$13:$AE$22,5,FALSE)&amp; IF(Audit!E405=10,Audit!W405,"")</f>
        <v>#N/A</v>
      </c>
      <c r="AT1640" s="47" t="e">
        <f t="shared" si="772"/>
        <v>#N/A</v>
      </c>
      <c r="AU1640" s="50" t="e">
        <f>VLOOKUP(Audit!F405,$V$3:$AE$12,6,FALSE)&amp; IF(Audit!F405=10,Audit!V405,"")</f>
        <v>#N/A</v>
      </c>
      <c r="AV1640" s="50" t="e">
        <f>VLOOKUP(Audit!F405,$V$13:$AE$22,6,FALSE)&amp; IF(Audit!F405=10,Audit!W405,"")</f>
        <v>#N/A</v>
      </c>
      <c r="AW1640" s="47" t="e">
        <f t="shared" si="773"/>
        <v>#N/A</v>
      </c>
      <c r="AX1640" s="50" t="e">
        <f>VLOOKUP(Audit!G405,$V$3:$AE$12,7,FALSE)&amp; IF(Audit!G405=10,Audit!V405,"")</f>
        <v>#N/A</v>
      </c>
      <c r="AY1640" s="50" t="e">
        <f>VLOOKUP(Audit!G405,$V$13:$AE$22,7,FALSE) &amp; IF(Audit!G405=10,Audit!W405,"")</f>
        <v>#N/A</v>
      </c>
      <c r="AZ1640" s="47" t="e">
        <f t="shared" si="774"/>
        <v>#N/A</v>
      </c>
      <c r="BA1640" s="50" t="e">
        <f>VLOOKUP(Audit!H405,$V$3:$AE$12,8,FALSE)&amp; Audit!U405 &amp; IF(Audit!H405=10,Audit!V405,"")</f>
        <v>#N/A</v>
      </c>
      <c r="BB1640" s="50" t="e">
        <f>VLOOKUP(Audit!H405,$V$13:$AE$22,8,FALSE) &amp; IF(Audit!H405=10,Audit!W405,"")</f>
        <v>#N/A</v>
      </c>
      <c r="BC1640" s="47" t="e">
        <f t="shared" si="775"/>
        <v>#N/A</v>
      </c>
      <c r="BD1640" s="50" t="e">
        <f>VLOOKUP(Audit!I405,$V$3:$AE$12,9,FALSE)&amp; IF(Audit!I405=10,Audit!V405,"")</f>
        <v>#N/A</v>
      </c>
      <c r="BE1640" s="50" t="e">
        <f>VLOOKUP(Audit!I405,$V$13:$AE$22,9,FALSE) &amp; IF(Audit!I405=10,Audit!W405,"") &amp; IF(Audit!I405&lt;&gt;1,U1640,"")</f>
        <v>#N/A</v>
      </c>
      <c r="BF1640" s="47" t="e">
        <f t="shared" si="776"/>
        <v>#N/A</v>
      </c>
      <c r="BG1640" s="50" t="e">
        <f>VLOOKUP(Audit!J405,$V$3:$AE$12,10,FALSE) &amp; Audit!S405 &amp; IF(Audit!J405=10,Audit!V405,"")</f>
        <v>#N/A</v>
      </c>
      <c r="BH1640" s="50" t="e">
        <f>VLOOKUP(Audit!J405,$V$13:$AE$22,10,FALSE) &amp; IF(Audit!J405=10,Audit!W405,"") &amp; IF(Audit!J405&lt;&gt;1,U1640,"")</f>
        <v>#N/A</v>
      </c>
      <c r="BI1640" s="47" t="e">
        <f t="shared" si="777"/>
        <v>#N/A</v>
      </c>
      <c r="BJ1640" s="48" t="str">
        <f t="shared" si="778"/>
        <v/>
      </c>
      <c r="BK1640" s="48" t="str">
        <f t="shared" si="779"/>
        <v/>
      </c>
      <c r="BL1640" s="48" t="str">
        <f t="shared" si="780"/>
        <v/>
      </c>
      <c r="BM1640" s="48" t="str">
        <f t="shared" si="781"/>
        <v/>
      </c>
      <c r="BN1640" s="48" t="str">
        <f t="shared" si="782"/>
        <v/>
      </c>
      <c r="BO1640" s="48" t="str">
        <f t="shared" si="783"/>
        <v/>
      </c>
      <c r="BP1640" s="48" t="str">
        <f t="shared" si="784"/>
        <v/>
      </c>
      <c r="BQ1640" s="48" t="str">
        <f t="shared" si="785"/>
        <v/>
      </c>
      <c r="BR1640" s="48" t="str">
        <f t="shared" si="786"/>
        <v/>
      </c>
      <c r="BS1640" s="48" t="str">
        <f t="shared" si="787"/>
        <v/>
      </c>
      <c r="BT1640" s="48" t="str">
        <f t="shared" si="788"/>
        <v/>
      </c>
      <c r="BU1640" s="48" t="str">
        <f t="shared" si="789"/>
        <v/>
      </c>
    </row>
    <row r="1641" spans="1:73">
      <c r="A1641" s="10">
        <f>Audit!A406</f>
        <v>0</v>
      </c>
      <c r="B1641" s="10" t="e">
        <f t="shared" si="760"/>
        <v>#N/A</v>
      </c>
      <c r="C1641" s="17" t="e">
        <f>VLOOKUP(Audit!B406,$V$3:$AE$12,2,FALSE) &amp; VLOOKUP(Audit!B406,$V$13:$AE$22,2,FALSE)&amp; IF(Audit!B406=10,Audit!V406&amp;Audit!W406,"")</f>
        <v>#N/A</v>
      </c>
      <c r="D1641" s="17" t="e">
        <f>VLOOKUP(Audit!C406,$V$3:$AE$12,3,FALSE) &amp; VLOOKUP(Audit!C406,$V$13:$AE$22,3,FALSE) &amp;IF(Audit!C406=10,Audit!V406&amp;Audit!W406,"")</f>
        <v>#N/A</v>
      </c>
      <c r="E1641" s="17" t="e">
        <f>VLOOKUP(Audit!D406,$V$3:$AE$12,4,FALSE)&amp; Audit!T406 &amp; VLOOKUP(Audit!D406,$V$13:$AE$22,4,FALSE)&amp; IF(Audit!D406=10,Audit!V406&amp;Audit!W406,"")</f>
        <v>#N/A</v>
      </c>
      <c r="F1641" s="17" t="e">
        <f>VLOOKUP(Audit!E406,$V$3:$AE$12,5,FALSE) &amp; VLOOKUP(Audit!E406,$V$13:$AE$22,5,FALSE)&amp; IF(Audit!E406=10,Audit!V406&amp;Audit!W406,"")</f>
        <v>#N/A</v>
      </c>
      <c r="G1641" s="17" t="e">
        <f>VLOOKUP(Audit!F406,$V$3:$AE$12,6,FALSE) &amp; VLOOKUP(Audit!F406,$V$13:$AE$22,6,FALSE)&amp; IF(Audit!F406=10,Audit!V406&amp;Audit!W406,"")</f>
        <v>#N/A</v>
      </c>
      <c r="H1641" s="17" t="e">
        <f>VLOOKUP(Audit!G406,$V$3:$AE$12,7,FALSE) &amp; VLOOKUP(Audit!G406,$V$13:$AE$22,7,FALSE)&amp;IF(Audit!G406=10,Audit!V406&amp;Audit!W406,"")</f>
        <v>#N/A</v>
      </c>
      <c r="I1641" s="17" t="e">
        <f>VLOOKUP(Audit!H406,$V$3:$AE$12,8,FALSE) &amp; Audit!U406 &amp; VLOOKUP(Audit!H406,$V$13:$AE$22,8,FALSE)&amp;IF(Audit!H406=10,Audit!V406&amp;Audit!W406,"")</f>
        <v>#N/A</v>
      </c>
      <c r="J1641" s="17" t="e">
        <f>VLOOKUP(Audit!I406,$V$3:$AE$12,9,FALSE) &amp; VLOOKUP(Audit!I406,$V$13:$AE$22,9,FALSE) &amp; IF(Audit!I406=10,Audit!V406&amp;Audit!W406,"") &amp; IF(Audit!I406&lt;&gt;1,U1641,"")</f>
        <v>#N/A</v>
      </c>
      <c r="K1641" s="17" t="e">
        <f>VLOOKUP(Audit!J406,$V$3:$AE$12,10,FALSE) &amp; Audit!S406 &amp; VLOOKUP(Audit!J406,$V$13:$AE$22,10,FALSE) &amp; IF(Audit!J406=10,Audit!V406&amp;Audit!W406,"") &amp; IF(Audit!J406&lt;&gt;1,U1641,"")</f>
        <v>#N/A</v>
      </c>
      <c r="L1641" s="10">
        <f>Audit!K406</f>
        <v>0</v>
      </c>
      <c r="M1641" s="10" t="e">
        <f t="shared" si="761"/>
        <v>#N/A</v>
      </c>
      <c r="N1641" s="10" t="e">
        <f t="shared" si="762"/>
        <v>#N/A</v>
      </c>
      <c r="O1641" s="10" t="e">
        <f t="shared" si="763"/>
        <v>#N/A</v>
      </c>
      <c r="P1641" s="10" t="e">
        <f t="shared" si="764"/>
        <v>#N/A</v>
      </c>
      <c r="Q1641" s="10" t="e">
        <f t="shared" si="765"/>
        <v>#N/A</v>
      </c>
      <c r="R1641" s="10" t="e">
        <f t="shared" si="766"/>
        <v>#N/A</v>
      </c>
      <c r="S1641" s="10" t="e">
        <f t="shared" si="767"/>
        <v>#N/A</v>
      </c>
      <c r="T1641" s="10" t="e">
        <f t="shared" si="768"/>
        <v>#N/A</v>
      </c>
      <c r="U1641" s="17" t="str">
        <f>IF(Audit!M406="","",VLOOKUP(Audit!M406,$W$26:$X$35,2,FALSE)) &amp; Audit!N406 &amp; IF(Audit!O406="","",IF(Audit!N406&lt;=1.4,VLOOKUP(Audit!O406,$W$38:X1686,2,FALSE),VLOOKUP(Audit!O406,$W$51:$X$61,2,FALSE))) &amp; IF(Audit!P406="","",VLOOKUP(Audit!P406,$Y$26:$Z$35,2,FALSE) &amp; Audit!Q406 &amp; IF(Audit!O406="","",IF(Audit!Q406&lt;=1.4,VLOOKUP(Audit!R406,$Y$38:$Z$48,2,FALSE),VLOOKUP(Audit!R406,$Y$51:$Z$61,2,FALSE))))</f>
        <v/>
      </c>
      <c r="V1641" s="21"/>
      <c r="AH1641" s="49">
        <f>Audit!A406</f>
        <v>0</v>
      </c>
      <c r="AI1641" s="50" t="e">
        <f>VLOOKUP(Audit!B406,$V$3:$AE$12,2,FALSE)&amp; IF(Audit!B406=10,Audit!V406,"")</f>
        <v>#N/A</v>
      </c>
      <c r="AJ1641" s="50" t="e">
        <f>VLOOKUP(Audit!B406,$V$13:$AE$22,2,FALSE)&amp; IF(Audit!B406=10,Audit!W406,"")</f>
        <v>#N/A</v>
      </c>
      <c r="AK1641" s="47" t="e">
        <f t="shared" si="769"/>
        <v>#N/A</v>
      </c>
      <c r="AL1641" s="50" t="e">
        <f>VLOOKUP(Audit!C406,$V$3:$AE$12,3,FALSE)&amp; IF(Audit!C406=10,Audit!V406,"")</f>
        <v>#N/A</v>
      </c>
      <c r="AM1641" s="50" t="e">
        <f>VLOOKUP(Audit!C406,$V$13:$AE$22,3,FALSE)&amp; IF(Audit!C406=10,Audit!W406,"")</f>
        <v>#N/A</v>
      </c>
      <c r="AN1641" s="47" t="e">
        <f t="shared" si="770"/>
        <v>#N/A</v>
      </c>
      <c r="AO1641" s="50" t="e">
        <f>VLOOKUP(Audit!D406,$V$3:$AE$12,4,FALSE) &amp;  Audit!T406 &amp; IF(Audit!D406=10,Audit!V406,"")</f>
        <v>#N/A</v>
      </c>
      <c r="AP1641" s="50" t="e">
        <f>VLOOKUP(Audit!D406,$V$13:$AE$22,4,FALSE)&amp; IF(Audit!D406=10,Audit!W406,"")</f>
        <v>#N/A</v>
      </c>
      <c r="AQ1641" s="47" t="e">
        <f t="shared" si="771"/>
        <v>#N/A</v>
      </c>
      <c r="AR1641" s="50" t="e">
        <f>VLOOKUP(Audit!E406,$V$3:$AE$12,5,FALSE)&amp; IF(Audit!E406=10,Audit!V406,"")</f>
        <v>#N/A</v>
      </c>
      <c r="AS1641" s="50" t="e">
        <f>VLOOKUP(Audit!E406,$V$13:$AE$22,5,FALSE)&amp; IF(Audit!E406=10,Audit!W406,"")</f>
        <v>#N/A</v>
      </c>
      <c r="AT1641" s="47" t="e">
        <f t="shared" si="772"/>
        <v>#N/A</v>
      </c>
      <c r="AU1641" s="50" t="e">
        <f>VLOOKUP(Audit!F406,$V$3:$AE$12,6,FALSE)&amp; IF(Audit!F406=10,Audit!V406,"")</f>
        <v>#N/A</v>
      </c>
      <c r="AV1641" s="50" t="e">
        <f>VLOOKUP(Audit!F406,$V$13:$AE$22,6,FALSE)&amp; IF(Audit!F406=10,Audit!W406,"")</f>
        <v>#N/A</v>
      </c>
      <c r="AW1641" s="47" t="e">
        <f t="shared" si="773"/>
        <v>#N/A</v>
      </c>
      <c r="AX1641" s="50" t="e">
        <f>VLOOKUP(Audit!G406,$V$3:$AE$12,7,FALSE)&amp; IF(Audit!G406=10,Audit!V406,"")</f>
        <v>#N/A</v>
      </c>
      <c r="AY1641" s="50" t="e">
        <f>VLOOKUP(Audit!G406,$V$13:$AE$22,7,FALSE) &amp; IF(Audit!G406=10,Audit!W406,"")</f>
        <v>#N/A</v>
      </c>
      <c r="AZ1641" s="47" t="e">
        <f t="shared" si="774"/>
        <v>#N/A</v>
      </c>
      <c r="BA1641" s="50" t="e">
        <f>VLOOKUP(Audit!H406,$V$3:$AE$12,8,FALSE)&amp; Audit!U406 &amp; IF(Audit!H406=10,Audit!V406,"")</f>
        <v>#N/A</v>
      </c>
      <c r="BB1641" s="50" t="e">
        <f>VLOOKUP(Audit!H406,$V$13:$AE$22,8,FALSE) &amp; IF(Audit!H406=10,Audit!W406,"")</f>
        <v>#N/A</v>
      </c>
      <c r="BC1641" s="47" t="e">
        <f t="shared" si="775"/>
        <v>#N/A</v>
      </c>
      <c r="BD1641" s="50" t="e">
        <f>VLOOKUP(Audit!I406,$V$3:$AE$12,9,FALSE)&amp; IF(Audit!I406=10,Audit!V406,"")</f>
        <v>#N/A</v>
      </c>
      <c r="BE1641" s="50" t="e">
        <f>VLOOKUP(Audit!I406,$V$13:$AE$22,9,FALSE) &amp; IF(Audit!I406=10,Audit!W406,"") &amp; IF(Audit!I406&lt;&gt;1,U1641,"")</f>
        <v>#N/A</v>
      </c>
      <c r="BF1641" s="47" t="e">
        <f t="shared" si="776"/>
        <v>#N/A</v>
      </c>
      <c r="BG1641" s="50" t="e">
        <f>VLOOKUP(Audit!J406,$V$3:$AE$12,10,FALSE) &amp; Audit!S406 &amp; IF(Audit!J406=10,Audit!V406,"")</f>
        <v>#N/A</v>
      </c>
      <c r="BH1641" s="50" t="e">
        <f>VLOOKUP(Audit!J406,$V$13:$AE$22,10,FALSE) &amp; IF(Audit!J406=10,Audit!W406,"") &amp; IF(Audit!J406&lt;&gt;1,U1641,"")</f>
        <v>#N/A</v>
      </c>
      <c r="BI1641" s="47" t="e">
        <f t="shared" si="777"/>
        <v>#N/A</v>
      </c>
      <c r="BJ1641" s="48" t="str">
        <f t="shared" si="778"/>
        <v/>
      </c>
      <c r="BK1641" s="48" t="str">
        <f t="shared" si="779"/>
        <v/>
      </c>
      <c r="BL1641" s="48" t="str">
        <f t="shared" si="780"/>
        <v/>
      </c>
      <c r="BM1641" s="48" t="str">
        <f t="shared" si="781"/>
        <v/>
      </c>
      <c r="BN1641" s="48" t="str">
        <f t="shared" si="782"/>
        <v/>
      </c>
      <c r="BO1641" s="48" t="str">
        <f t="shared" si="783"/>
        <v/>
      </c>
      <c r="BP1641" s="48" t="str">
        <f t="shared" si="784"/>
        <v/>
      </c>
      <c r="BQ1641" s="48" t="str">
        <f t="shared" si="785"/>
        <v/>
      </c>
      <c r="BR1641" s="48" t="str">
        <f t="shared" si="786"/>
        <v/>
      </c>
      <c r="BS1641" s="48" t="str">
        <f t="shared" si="787"/>
        <v/>
      </c>
      <c r="BT1641" s="48" t="str">
        <f t="shared" si="788"/>
        <v/>
      </c>
      <c r="BU1641" s="48" t="str">
        <f t="shared" si="789"/>
        <v/>
      </c>
    </row>
    <row r="1642" spans="1:73">
      <c r="A1642" s="10">
        <f>Audit!A407</f>
        <v>0</v>
      </c>
      <c r="B1642" s="10" t="e">
        <f t="shared" si="760"/>
        <v>#N/A</v>
      </c>
      <c r="C1642" s="17" t="e">
        <f>VLOOKUP(Audit!B407,$V$3:$AE$12,2,FALSE) &amp; VLOOKUP(Audit!B407,$V$13:$AE$22,2,FALSE)&amp; IF(Audit!B407=10,Audit!V407&amp;Audit!W407,"")</f>
        <v>#N/A</v>
      </c>
      <c r="D1642" s="17" t="e">
        <f>VLOOKUP(Audit!C407,$V$3:$AE$12,3,FALSE) &amp; VLOOKUP(Audit!C407,$V$13:$AE$22,3,FALSE) &amp;IF(Audit!C407=10,Audit!V407&amp;Audit!W407,"")</f>
        <v>#N/A</v>
      </c>
      <c r="E1642" s="17" t="e">
        <f>VLOOKUP(Audit!D407,$V$3:$AE$12,4,FALSE)&amp; Audit!T407 &amp; VLOOKUP(Audit!D407,$V$13:$AE$22,4,FALSE)&amp; IF(Audit!D407=10,Audit!V407&amp;Audit!W407,"")</f>
        <v>#N/A</v>
      </c>
      <c r="F1642" s="17" t="e">
        <f>VLOOKUP(Audit!E407,$V$3:$AE$12,5,FALSE) &amp; VLOOKUP(Audit!E407,$V$13:$AE$22,5,FALSE)&amp; IF(Audit!E407=10,Audit!V407&amp;Audit!W407,"")</f>
        <v>#N/A</v>
      </c>
      <c r="G1642" s="17" t="e">
        <f>VLOOKUP(Audit!F407,$V$3:$AE$12,6,FALSE) &amp; VLOOKUP(Audit!F407,$V$13:$AE$22,6,FALSE)&amp; IF(Audit!F407=10,Audit!V407&amp;Audit!W407,"")</f>
        <v>#N/A</v>
      </c>
      <c r="H1642" s="17" t="e">
        <f>VLOOKUP(Audit!G407,$V$3:$AE$12,7,FALSE) &amp; VLOOKUP(Audit!G407,$V$13:$AE$22,7,FALSE)&amp;IF(Audit!G407=10,Audit!V407&amp;Audit!W407,"")</f>
        <v>#N/A</v>
      </c>
      <c r="I1642" s="17" t="e">
        <f>VLOOKUP(Audit!H407,$V$3:$AE$12,8,FALSE) &amp; Audit!U407 &amp; VLOOKUP(Audit!H407,$V$13:$AE$22,8,FALSE)&amp;IF(Audit!H407=10,Audit!V407&amp;Audit!W407,"")</f>
        <v>#N/A</v>
      </c>
      <c r="J1642" s="17" t="e">
        <f>VLOOKUP(Audit!I407,$V$3:$AE$12,9,FALSE) &amp; VLOOKUP(Audit!I407,$V$13:$AE$22,9,FALSE) &amp; IF(Audit!I407=10,Audit!V407&amp;Audit!W407,"") &amp; IF(Audit!I407&lt;&gt;1,U1642,"")</f>
        <v>#N/A</v>
      </c>
      <c r="K1642" s="17" t="e">
        <f>VLOOKUP(Audit!J407,$V$3:$AE$12,10,FALSE) &amp; Audit!S407 &amp; VLOOKUP(Audit!J407,$V$13:$AE$22,10,FALSE) &amp; IF(Audit!J407=10,Audit!V407&amp;Audit!W407,"") &amp; IF(Audit!J407&lt;&gt;1,U1642,"")</f>
        <v>#N/A</v>
      </c>
      <c r="L1642" s="10">
        <f>Audit!K407</f>
        <v>0</v>
      </c>
      <c r="M1642" s="10" t="e">
        <f t="shared" si="761"/>
        <v>#N/A</v>
      </c>
      <c r="N1642" s="10" t="e">
        <f t="shared" si="762"/>
        <v>#N/A</v>
      </c>
      <c r="O1642" s="10" t="e">
        <f t="shared" si="763"/>
        <v>#N/A</v>
      </c>
      <c r="P1642" s="10" t="e">
        <f t="shared" si="764"/>
        <v>#N/A</v>
      </c>
      <c r="Q1642" s="10" t="e">
        <f t="shared" si="765"/>
        <v>#N/A</v>
      </c>
      <c r="R1642" s="10" t="e">
        <f t="shared" si="766"/>
        <v>#N/A</v>
      </c>
      <c r="S1642" s="10" t="e">
        <f t="shared" si="767"/>
        <v>#N/A</v>
      </c>
      <c r="T1642" s="10" t="e">
        <f t="shared" si="768"/>
        <v>#N/A</v>
      </c>
      <c r="U1642" s="17" t="str">
        <f>IF(Audit!M407="","",VLOOKUP(Audit!M407,$W$26:$X$35,2,FALSE)) &amp; Audit!N407 &amp; IF(Audit!O407="","",IF(Audit!N407&lt;=1.4,VLOOKUP(Audit!O407,$W$38:X1687,2,FALSE),VLOOKUP(Audit!O407,$W$51:$X$61,2,FALSE))) &amp; IF(Audit!P407="","",VLOOKUP(Audit!P407,$Y$26:$Z$35,2,FALSE) &amp; Audit!Q407 &amp; IF(Audit!O407="","",IF(Audit!Q407&lt;=1.4,VLOOKUP(Audit!R407,$Y$38:$Z$48,2,FALSE),VLOOKUP(Audit!R407,$Y$51:$Z$61,2,FALSE))))</f>
        <v/>
      </c>
      <c r="V1642" s="21"/>
      <c r="AH1642" s="49">
        <f>Audit!A407</f>
        <v>0</v>
      </c>
      <c r="AI1642" s="50" t="e">
        <f>VLOOKUP(Audit!B407,$V$3:$AE$12,2,FALSE)&amp; IF(Audit!B407=10,Audit!V407,"")</f>
        <v>#N/A</v>
      </c>
      <c r="AJ1642" s="50" t="e">
        <f>VLOOKUP(Audit!B407,$V$13:$AE$22,2,FALSE)&amp; IF(Audit!B407=10,Audit!W407,"")</f>
        <v>#N/A</v>
      </c>
      <c r="AK1642" s="47" t="e">
        <f t="shared" si="769"/>
        <v>#N/A</v>
      </c>
      <c r="AL1642" s="50" t="e">
        <f>VLOOKUP(Audit!C407,$V$3:$AE$12,3,FALSE)&amp; IF(Audit!C407=10,Audit!V407,"")</f>
        <v>#N/A</v>
      </c>
      <c r="AM1642" s="50" t="e">
        <f>VLOOKUP(Audit!C407,$V$13:$AE$22,3,FALSE)&amp; IF(Audit!C407=10,Audit!W407,"")</f>
        <v>#N/A</v>
      </c>
      <c r="AN1642" s="47" t="e">
        <f t="shared" si="770"/>
        <v>#N/A</v>
      </c>
      <c r="AO1642" s="50" t="e">
        <f>VLOOKUP(Audit!D407,$V$3:$AE$12,4,FALSE) &amp;  Audit!T407 &amp; IF(Audit!D407=10,Audit!V407,"")</f>
        <v>#N/A</v>
      </c>
      <c r="AP1642" s="50" t="e">
        <f>VLOOKUP(Audit!D407,$V$13:$AE$22,4,FALSE)&amp; IF(Audit!D407=10,Audit!W407,"")</f>
        <v>#N/A</v>
      </c>
      <c r="AQ1642" s="47" t="e">
        <f t="shared" si="771"/>
        <v>#N/A</v>
      </c>
      <c r="AR1642" s="50" t="e">
        <f>VLOOKUP(Audit!E407,$V$3:$AE$12,5,FALSE)&amp; IF(Audit!E407=10,Audit!V407,"")</f>
        <v>#N/A</v>
      </c>
      <c r="AS1642" s="50" t="e">
        <f>VLOOKUP(Audit!E407,$V$13:$AE$22,5,FALSE)&amp; IF(Audit!E407=10,Audit!W407,"")</f>
        <v>#N/A</v>
      </c>
      <c r="AT1642" s="47" t="e">
        <f t="shared" si="772"/>
        <v>#N/A</v>
      </c>
      <c r="AU1642" s="50" t="e">
        <f>VLOOKUP(Audit!F407,$V$3:$AE$12,6,FALSE)&amp; IF(Audit!F407=10,Audit!V407,"")</f>
        <v>#N/A</v>
      </c>
      <c r="AV1642" s="50" t="e">
        <f>VLOOKUP(Audit!F407,$V$13:$AE$22,6,FALSE)&amp; IF(Audit!F407=10,Audit!W407,"")</f>
        <v>#N/A</v>
      </c>
      <c r="AW1642" s="47" t="e">
        <f t="shared" si="773"/>
        <v>#N/A</v>
      </c>
      <c r="AX1642" s="50" t="e">
        <f>VLOOKUP(Audit!G407,$V$3:$AE$12,7,FALSE)&amp; IF(Audit!G407=10,Audit!V407,"")</f>
        <v>#N/A</v>
      </c>
      <c r="AY1642" s="50" t="e">
        <f>VLOOKUP(Audit!G407,$V$13:$AE$22,7,FALSE) &amp; IF(Audit!G407=10,Audit!W407,"")</f>
        <v>#N/A</v>
      </c>
      <c r="AZ1642" s="47" t="e">
        <f t="shared" si="774"/>
        <v>#N/A</v>
      </c>
      <c r="BA1642" s="50" t="e">
        <f>VLOOKUP(Audit!H407,$V$3:$AE$12,8,FALSE)&amp; Audit!U407 &amp; IF(Audit!H407=10,Audit!V407,"")</f>
        <v>#N/A</v>
      </c>
      <c r="BB1642" s="50" t="e">
        <f>VLOOKUP(Audit!H407,$V$13:$AE$22,8,FALSE) &amp; IF(Audit!H407=10,Audit!W407,"")</f>
        <v>#N/A</v>
      </c>
      <c r="BC1642" s="47" t="e">
        <f t="shared" si="775"/>
        <v>#N/A</v>
      </c>
      <c r="BD1642" s="50" t="e">
        <f>VLOOKUP(Audit!I407,$V$3:$AE$12,9,FALSE)&amp; IF(Audit!I407=10,Audit!V407,"")</f>
        <v>#N/A</v>
      </c>
      <c r="BE1642" s="50" t="e">
        <f>VLOOKUP(Audit!I407,$V$13:$AE$22,9,FALSE) &amp; IF(Audit!I407=10,Audit!W407,"") &amp; IF(Audit!I407&lt;&gt;1,U1642,"")</f>
        <v>#N/A</v>
      </c>
      <c r="BF1642" s="47" t="e">
        <f t="shared" si="776"/>
        <v>#N/A</v>
      </c>
      <c r="BG1642" s="50" t="e">
        <f>VLOOKUP(Audit!J407,$V$3:$AE$12,10,FALSE) &amp; Audit!S407 &amp; IF(Audit!J407=10,Audit!V407,"")</f>
        <v>#N/A</v>
      </c>
      <c r="BH1642" s="50" t="e">
        <f>VLOOKUP(Audit!J407,$V$13:$AE$22,10,FALSE) &amp; IF(Audit!J407=10,Audit!W407,"") &amp; IF(Audit!J407&lt;&gt;1,U1642,"")</f>
        <v>#N/A</v>
      </c>
      <c r="BI1642" s="47" t="e">
        <f t="shared" si="777"/>
        <v>#N/A</v>
      </c>
      <c r="BJ1642" s="48" t="str">
        <f t="shared" si="778"/>
        <v/>
      </c>
      <c r="BK1642" s="48" t="str">
        <f t="shared" si="779"/>
        <v/>
      </c>
      <c r="BL1642" s="48" t="str">
        <f t="shared" si="780"/>
        <v/>
      </c>
      <c r="BM1642" s="48" t="str">
        <f t="shared" si="781"/>
        <v/>
      </c>
      <c r="BN1642" s="48" t="str">
        <f t="shared" si="782"/>
        <v/>
      </c>
      <c r="BO1642" s="48" t="str">
        <f t="shared" si="783"/>
        <v/>
      </c>
      <c r="BP1642" s="48" t="str">
        <f t="shared" si="784"/>
        <v/>
      </c>
      <c r="BQ1642" s="48" t="str">
        <f t="shared" si="785"/>
        <v/>
      </c>
      <c r="BR1642" s="48" t="str">
        <f t="shared" si="786"/>
        <v/>
      </c>
      <c r="BS1642" s="48" t="str">
        <f t="shared" si="787"/>
        <v/>
      </c>
      <c r="BT1642" s="48" t="str">
        <f t="shared" si="788"/>
        <v/>
      </c>
      <c r="BU1642" s="48" t="str">
        <f t="shared" si="789"/>
        <v/>
      </c>
    </row>
    <row r="1643" spans="1:73">
      <c r="A1643" s="10">
        <f>Audit!A408</f>
        <v>0</v>
      </c>
      <c r="B1643" s="10" t="e">
        <f t="shared" si="760"/>
        <v>#N/A</v>
      </c>
      <c r="C1643" s="17" t="e">
        <f>VLOOKUP(Audit!B408,$V$3:$AE$12,2,FALSE) &amp; VLOOKUP(Audit!B408,$V$13:$AE$22,2,FALSE)&amp; IF(Audit!B408=10,Audit!V408&amp;Audit!W408,"")</f>
        <v>#N/A</v>
      </c>
      <c r="D1643" s="17" t="e">
        <f>VLOOKUP(Audit!C408,$V$3:$AE$12,3,FALSE) &amp; VLOOKUP(Audit!C408,$V$13:$AE$22,3,FALSE) &amp;IF(Audit!C408=10,Audit!V408&amp;Audit!W408,"")</f>
        <v>#N/A</v>
      </c>
      <c r="E1643" s="17" t="e">
        <f>VLOOKUP(Audit!D408,$V$3:$AE$12,4,FALSE)&amp; Audit!T408 &amp; VLOOKUP(Audit!D408,$V$13:$AE$22,4,FALSE)&amp; IF(Audit!D408=10,Audit!V408&amp;Audit!W408,"")</f>
        <v>#N/A</v>
      </c>
      <c r="F1643" s="17" t="e">
        <f>VLOOKUP(Audit!E408,$V$3:$AE$12,5,FALSE) &amp; VLOOKUP(Audit!E408,$V$13:$AE$22,5,FALSE)&amp; IF(Audit!E408=10,Audit!V408&amp;Audit!W408,"")</f>
        <v>#N/A</v>
      </c>
      <c r="G1643" s="17" t="e">
        <f>VLOOKUP(Audit!F408,$V$3:$AE$12,6,FALSE) &amp; VLOOKUP(Audit!F408,$V$13:$AE$22,6,FALSE)&amp; IF(Audit!F408=10,Audit!V408&amp;Audit!W408,"")</f>
        <v>#N/A</v>
      </c>
      <c r="H1643" s="17" t="e">
        <f>VLOOKUP(Audit!G408,$V$3:$AE$12,7,FALSE) &amp; VLOOKUP(Audit!G408,$V$13:$AE$22,7,FALSE)&amp;IF(Audit!G408=10,Audit!V408&amp;Audit!W408,"")</f>
        <v>#N/A</v>
      </c>
      <c r="I1643" s="17" t="e">
        <f>VLOOKUP(Audit!H408,$V$3:$AE$12,8,FALSE) &amp; Audit!U408 &amp; VLOOKUP(Audit!H408,$V$13:$AE$22,8,FALSE)&amp;IF(Audit!H408=10,Audit!V408&amp;Audit!W408,"")</f>
        <v>#N/A</v>
      </c>
      <c r="J1643" s="17" t="e">
        <f>VLOOKUP(Audit!I408,$V$3:$AE$12,9,FALSE) &amp; VLOOKUP(Audit!I408,$V$13:$AE$22,9,FALSE) &amp; IF(Audit!I408=10,Audit!V408&amp;Audit!W408,"") &amp; IF(Audit!I408&lt;&gt;1,U1643,"")</f>
        <v>#N/A</v>
      </c>
      <c r="K1643" s="17" t="e">
        <f>VLOOKUP(Audit!J408,$V$3:$AE$12,10,FALSE) &amp; Audit!S408 &amp; VLOOKUP(Audit!J408,$V$13:$AE$22,10,FALSE) &amp; IF(Audit!J408=10,Audit!V408&amp;Audit!W408,"") &amp; IF(Audit!J408&lt;&gt;1,U1643,"")</f>
        <v>#N/A</v>
      </c>
      <c r="L1643" s="10">
        <f>Audit!K408</f>
        <v>0</v>
      </c>
      <c r="M1643" s="10" t="e">
        <f t="shared" si="761"/>
        <v>#N/A</v>
      </c>
      <c r="N1643" s="10" t="e">
        <f t="shared" si="762"/>
        <v>#N/A</v>
      </c>
      <c r="O1643" s="10" t="e">
        <f t="shared" si="763"/>
        <v>#N/A</v>
      </c>
      <c r="P1643" s="10" t="e">
        <f t="shared" si="764"/>
        <v>#N/A</v>
      </c>
      <c r="Q1643" s="10" t="e">
        <f t="shared" si="765"/>
        <v>#N/A</v>
      </c>
      <c r="R1643" s="10" t="e">
        <f t="shared" si="766"/>
        <v>#N/A</v>
      </c>
      <c r="S1643" s="10" t="e">
        <f t="shared" si="767"/>
        <v>#N/A</v>
      </c>
      <c r="T1643" s="10" t="e">
        <f t="shared" si="768"/>
        <v>#N/A</v>
      </c>
      <c r="U1643" s="17" t="str">
        <f>IF(Audit!M408="","",VLOOKUP(Audit!M408,$W$26:$X$35,2,FALSE)) &amp; Audit!N408 &amp; IF(Audit!O408="","",IF(Audit!N408&lt;=1.4,VLOOKUP(Audit!O408,$W$38:X1688,2,FALSE),VLOOKUP(Audit!O408,$W$51:$X$61,2,FALSE))) &amp; IF(Audit!P408="","",VLOOKUP(Audit!P408,$Y$26:$Z$35,2,FALSE) &amp; Audit!Q408 &amp; IF(Audit!O408="","",IF(Audit!Q408&lt;=1.4,VLOOKUP(Audit!R408,$Y$38:$Z$48,2,FALSE),VLOOKUP(Audit!R408,$Y$51:$Z$61,2,FALSE))))</f>
        <v/>
      </c>
      <c r="V1643" s="21"/>
      <c r="AH1643" s="49">
        <f>Audit!A408</f>
        <v>0</v>
      </c>
      <c r="AI1643" s="50" t="e">
        <f>VLOOKUP(Audit!B408,$V$3:$AE$12,2,FALSE)&amp; IF(Audit!B408=10,Audit!V408,"")</f>
        <v>#N/A</v>
      </c>
      <c r="AJ1643" s="50" t="e">
        <f>VLOOKUP(Audit!B408,$V$13:$AE$22,2,FALSE)&amp; IF(Audit!B408=10,Audit!W408,"")</f>
        <v>#N/A</v>
      </c>
      <c r="AK1643" s="47" t="e">
        <f t="shared" si="769"/>
        <v>#N/A</v>
      </c>
      <c r="AL1643" s="50" t="e">
        <f>VLOOKUP(Audit!C408,$V$3:$AE$12,3,FALSE)&amp; IF(Audit!C408=10,Audit!V408,"")</f>
        <v>#N/A</v>
      </c>
      <c r="AM1643" s="50" t="e">
        <f>VLOOKUP(Audit!C408,$V$13:$AE$22,3,FALSE)&amp; IF(Audit!C408=10,Audit!W408,"")</f>
        <v>#N/A</v>
      </c>
      <c r="AN1643" s="47" t="e">
        <f t="shared" si="770"/>
        <v>#N/A</v>
      </c>
      <c r="AO1643" s="50" t="e">
        <f>VLOOKUP(Audit!D408,$V$3:$AE$12,4,FALSE) &amp;  Audit!T408 &amp; IF(Audit!D408=10,Audit!V408,"")</f>
        <v>#N/A</v>
      </c>
      <c r="AP1643" s="50" t="e">
        <f>VLOOKUP(Audit!D408,$V$13:$AE$22,4,FALSE)&amp; IF(Audit!D408=10,Audit!W408,"")</f>
        <v>#N/A</v>
      </c>
      <c r="AQ1643" s="47" t="e">
        <f t="shared" si="771"/>
        <v>#N/A</v>
      </c>
      <c r="AR1643" s="50" t="e">
        <f>VLOOKUP(Audit!E408,$V$3:$AE$12,5,FALSE)&amp; IF(Audit!E408=10,Audit!V408,"")</f>
        <v>#N/A</v>
      </c>
      <c r="AS1643" s="50" t="e">
        <f>VLOOKUP(Audit!E408,$V$13:$AE$22,5,FALSE)&amp; IF(Audit!E408=10,Audit!W408,"")</f>
        <v>#N/A</v>
      </c>
      <c r="AT1643" s="47" t="e">
        <f t="shared" si="772"/>
        <v>#N/A</v>
      </c>
      <c r="AU1643" s="50" t="e">
        <f>VLOOKUP(Audit!F408,$V$3:$AE$12,6,FALSE)&amp; IF(Audit!F408=10,Audit!V408,"")</f>
        <v>#N/A</v>
      </c>
      <c r="AV1643" s="50" t="e">
        <f>VLOOKUP(Audit!F408,$V$13:$AE$22,6,FALSE)&amp; IF(Audit!F408=10,Audit!W408,"")</f>
        <v>#N/A</v>
      </c>
      <c r="AW1643" s="47" t="e">
        <f t="shared" si="773"/>
        <v>#N/A</v>
      </c>
      <c r="AX1643" s="50" t="e">
        <f>VLOOKUP(Audit!G408,$V$3:$AE$12,7,FALSE)&amp; IF(Audit!G408=10,Audit!V408,"")</f>
        <v>#N/A</v>
      </c>
      <c r="AY1643" s="50" t="e">
        <f>VLOOKUP(Audit!G408,$V$13:$AE$22,7,FALSE) &amp; IF(Audit!G408=10,Audit!W408,"")</f>
        <v>#N/A</v>
      </c>
      <c r="AZ1643" s="47" t="e">
        <f t="shared" si="774"/>
        <v>#N/A</v>
      </c>
      <c r="BA1643" s="50" t="e">
        <f>VLOOKUP(Audit!H408,$V$3:$AE$12,8,FALSE)&amp; Audit!U408 &amp; IF(Audit!H408=10,Audit!V408,"")</f>
        <v>#N/A</v>
      </c>
      <c r="BB1643" s="50" t="e">
        <f>VLOOKUP(Audit!H408,$V$13:$AE$22,8,FALSE) &amp; IF(Audit!H408=10,Audit!W408,"")</f>
        <v>#N/A</v>
      </c>
      <c r="BC1643" s="47" t="e">
        <f t="shared" si="775"/>
        <v>#N/A</v>
      </c>
      <c r="BD1643" s="50" t="e">
        <f>VLOOKUP(Audit!I408,$V$3:$AE$12,9,FALSE)&amp; IF(Audit!I408=10,Audit!V408,"")</f>
        <v>#N/A</v>
      </c>
      <c r="BE1643" s="50" t="e">
        <f>VLOOKUP(Audit!I408,$V$13:$AE$22,9,FALSE) &amp; IF(Audit!I408=10,Audit!W408,"") &amp; IF(Audit!I408&lt;&gt;1,U1643,"")</f>
        <v>#N/A</v>
      </c>
      <c r="BF1643" s="47" t="e">
        <f t="shared" si="776"/>
        <v>#N/A</v>
      </c>
      <c r="BG1643" s="50" t="e">
        <f>VLOOKUP(Audit!J408,$V$3:$AE$12,10,FALSE) &amp; Audit!S408 &amp; IF(Audit!J408=10,Audit!V408,"")</f>
        <v>#N/A</v>
      </c>
      <c r="BH1643" s="50" t="e">
        <f>VLOOKUP(Audit!J408,$V$13:$AE$22,10,FALSE) &amp; IF(Audit!J408=10,Audit!W408,"") &amp; IF(Audit!J408&lt;&gt;1,U1643,"")</f>
        <v>#N/A</v>
      </c>
      <c r="BI1643" s="47" t="e">
        <f t="shared" si="777"/>
        <v>#N/A</v>
      </c>
      <c r="BJ1643" s="48" t="str">
        <f t="shared" si="778"/>
        <v/>
      </c>
      <c r="BK1643" s="48" t="str">
        <f t="shared" si="779"/>
        <v/>
      </c>
      <c r="BL1643" s="48" t="str">
        <f t="shared" si="780"/>
        <v/>
      </c>
      <c r="BM1643" s="48" t="str">
        <f t="shared" si="781"/>
        <v/>
      </c>
      <c r="BN1643" s="48" t="str">
        <f t="shared" si="782"/>
        <v/>
      </c>
      <c r="BO1643" s="48" t="str">
        <f t="shared" si="783"/>
        <v/>
      </c>
      <c r="BP1643" s="48" t="str">
        <f t="shared" si="784"/>
        <v/>
      </c>
      <c r="BQ1643" s="48" t="str">
        <f t="shared" si="785"/>
        <v/>
      </c>
      <c r="BR1643" s="48" t="str">
        <f t="shared" si="786"/>
        <v/>
      </c>
      <c r="BS1643" s="48" t="str">
        <f t="shared" si="787"/>
        <v/>
      </c>
      <c r="BT1643" s="48" t="str">
        <f t="shared" si="788"/>
        <v/>
      </c>
      <c r="BU1643" s="48" t="str">
        <f t="shared" si="789"/>
        <v/>
      </c>
    </row>
    <row r="1644" spans="1:73">
      <c r="A1644" s="10">
        <f>Audit!A409</f>
        <v>0</v>
      </c>
      <c r="B1644" s="10" t="e">
        <f t="shared" si="760"/>
        <v>#N/A</v>
      </c>
      <c r="C1644" s="17" t="e">
        <f>VLOOKUP(Audit!B409,$V$3:$AE$12,2,FALSE) &amp; VLOOKUP(Audit!B409,$V$13:$AE$22,2,FALSE)&amp; IF(Audit!B409=10,Audit!V409&amp;Audit!W409,"")</f>
        <v>#N/A</v>
      </c>
      <c r="D1644" s="17" t="e">
        <f>VLOOKUP(Audit!C409,$V$3:$AE$12,3,FALSE) &amp; VLOOKUP(Audit!C409,$V$13:$AE$22,3,FALSE) &amp;IF(Audit!C409=10,Audit!V409&amp;Audit!W409,"")</f>
        <v>#N/A</v>
      </c>
      <c r="E1644" s="17" t="e">
        <f>VLOOKUP(Audit!D409,$V$3:$AE$12,4,FALSE)&amp; Audit!T409 &amp; VLOOKUP(Audit!D409,$V$13:$AE$22,4,FALSE)&amp; IF(Audit!D409=10,Audit!V409&amp;Audit!W409,"")</f>
        <v>#N/A</v>
      </c>
      <c r="F1644" s="17" t="e">
        <f>VLOOKUP(Audit!E409,$V$3:$AE$12,5,FALSE) &amp; VLOOKUP(Audit!E409,$V$13:$AE$22,5,FALSE)&amp; IF(Audit!E409=10,Audit!V409&amp;Audit!W409,"")</f>
        <v>#N/A</v>
      </c>
      <c r="G1644" s="17" t="e">
        <f>VLOOKUP(Audit!F409,$V$3:$AE$12,6,FALSE) &amp; VLOOKUP(Audit!F409,$V$13:$AE$22,6,FALSE)&amp; IF(Audit!F409=10,Audit!V409&amp;Audit!W409,"")</f>
        <v>#N/A</v>
      </c>
      <c r="H1644" s="17" t="e">
        <f>VLOOKUP(Audit!G409,$V$3:$AE$12,7,FALSE) &amp; VLOOKUP(Audit!G409,$V$13:$AE$22,7,FALSE)&amp;IF(Audit!G409=10,Audit!V409&amp;Audit!W409,"")</f>
        <v>#N/A</v>
      </c>
      <c r="I1644" s="17" t="e">
        <f>VLOOKUP(Audit!H409,$V$3:$AE$12,8,FALSE) &amp; Audit!U409 &amp; VLOOKUP(Audit!H409,$V$13:$AE$22,8,FALSE)&amp;IF(Audit!H409=10,Audit!V409&amp;Audit!W409,"")</f>
        <v>#N/A</v>
      </c>
      <c r="J1644" s="17" t="e">
        <f>VLOOKUP(Audit!I409,$V$3:$AE$12,9,FALSE) &amp; VLOOKUP(Audit!I409,$V$13:$AE$22,9,FALSE) &amp; IF(Audit!I409=10,Audit!V409&amp;Audit!W409,"") &amp; IF(Audit!I409&lt;&gt;1,U1644,"")</f>
        <v>#N/A</v>
      </c>
      <c r="K1644" s="17" t="e">
        <f>VLOOKUP(Audit!J409,$V$3:$AE$12,10,FALSE) &amp; Audit!S409 &amp; VLOOKUP(Audit!J409,$V$13:$AE$22,10,FALSE) &amp; IF(Audit!J409=10,Audit!V409&amp;Audit!W409,"") &amp; IF(Audit!J409&lt;&gt;1,U1644,"")</f>
        <v>#N/A</v>
      </c>
      <c r="L1644" s="10">
        <f>Audit!K409</f>
        <v>0</v>
      </c>
      <c r="M1644" s="10" t="e">
        <f t="shared" si="761"/>
        <v>#N/A</v>
      </c>
      <c r="N1644" s="10" t="e">
        <f t="shared" si="762"/>
        <v>#N/A</v>
      </c>
      <c r="O1644" s="10" t="e">
        <f t="shared" si="763"/>
        <v>#N/A</v>
      </c>
      <c r="P1644" s="10" t="e">
        <f t="shared" si="764"/>
        <v>#N/A</v>
      </c>
      <c r="Q1644" s="10" t="e">
        <f t="shared" si="765"/>
        <v>#N/A</v>
      </c>
      <c r="R1644" s="10" t="e">
        <f t="shared" si="766"/>
        <v>#N/A</v>
      </c>
      <c r="S1644" s="10" t="e">
        <f t="shared" si="767"/>
        <v>#N/A</v>
      </c>
      <c r="T1644" s="10" t="e">
        <f t="shared" si="768"/>
        <v>#N/A</v>
      </c>
      <c r="U1644" s="17" t="str">
        <f>IF(Audit!M409="","",VLOOKUP(Audit!M409,$W$26:$X$35,2,FALSE)) &amp; Audit!N409 &amp; IF(Audit!O409="","",IF(Audit!N409&lt;=1.4,VLOOKUP(Audit!O409,$W$38:X1689,2,FALSE),VLOOKUP(Audit!O409,$W$51:$X$61,2,FALSE))) &amp; IF(Audit!P409="","",VLOOKUP(Audit!P409,$Y$26:$Z$35,2,FALSE) &amp; Audit!Q409 &amp; IF(Audit!O409="","",IF(Audit!Q409&lt;=1.4,VLOOKUP(Audit!R409,$Y$38:$Z$48,2,FALSE),VLOOKUP(Audit!R409,$Y$51:$Z$61,2,FALSE))))</f>
        <v/>
      </c>
      <c r="V1644" s="21"/>
      <c r="AH1644" s="49">
        <f>Audit!A409</f>
        <v>0</v>
      </c>
      <c r="AI1644" s="50" t="e">
        <f>VLOOKUP(Audit!B409,$V$3:$AE$12,2,FALSE)&amp; IF(Audit!B409=10,Audit!V409,"")</f>
        <v>#N/A</v>
      </c>
      <c r="AJ1644" s="50" t="e">
        <f>VLOOKUP(Audit!B409,$V$13:$AE$22,2,FALSE)&amp; IF(Audit!B409=10,Audit!W409,"")</f>
        <v>#N/A</v>
      </c>
      <c r="AK1644" s="47" t="e">
        <f t="shared" si="769"/>
        <v>#N/A</v>
      </c>
      <c r="AL1644" s="50" t="e">
        <f>VLOOKUP(Audit!C409,$V$3:$AE$12,3,FALSE)&amp; IF(Audit!C409=10,Audit!V409,"")</f>
        <v>#N/A</v>
      </c>
      <c r="AM1644" s="50" t="e">
        <f>VLOOKUP(Audit!C409,$V$13:$AE$22,3,FALSE)&amp; IF(Audit!C409=10,Audit!W409,"")</f>
        <v>#N/A</v>
      </c>
      <c r="AN1644" s="47" t="e">
        <f t="shared" si="770"/>
        <v>#N/A</v>
      </c>
      <c r="AO1644" s="50" t="e">
        <f>VLOOKUP(Audit!D409,$V$3:$AE$12,4,FALSE) &amp;  Audit!T409 &amp; IF(Audit!D409=10,Audit!V409,"")</f>
        <v>#N/A</v>
      </c>
      <c r="AP1644" s="50" t="e">
        <f>VLOOKUP(Audit!D409,$V$13:$AE$22,4,FALSE)&amp; IF(Audit!D409=10,Audit!W409,"")</f>
        <v>#N/A</v>
      </c>
      <c r="AQ1644" s="47" t="e">
        <f t="shared" si="771"/>
        <v>#N/A</v>
      </c>
      <c r="AR1644" s="50" t="e">
        <f>VLOOKUP(Audit!E409,$V$3:$AE$12,5,FALSE)&amp; IF(Audit!E409=10,Audit!V409,"")</f>
        <v>#N/A</v>
      </c>
      <c r="AS1644" s="50" t="e">
        <f>VLOOKUP(Audit!E409,$V$13:$AE$22,5,FALSE)&amp; IF(Audit!E409=10,Audit!W409,"")</f>
        <v>#N/A</v>
      </c>
      <c r="AT1644" s="47" t="e">
        <f t="shared" si="772"/>
        <v>#N/A</v>
      </c>
      <c r="AU1644" s="50" t="e">
        <f>VLOOKUP(Audit!F409,$V$3:$AE$12,6,FALSE)&amp; IF(Audit!F409=10,Audit!V409,"")</f>
        <v>#N/A</v>
      </c>
      <c r="AV1644" s="50" t="e">
        <f>VLOOKUP(Audit!F409,$V$13:$AE$22,6,FALSE)&amp; IF(Audit!F409=10,Audit!W409,"")</f>
        <v>#N/A</v>
      </c>
      <c r="AW1644" s="47" t="e">
        <f t="shared" si="773"/>
        <v>#N/A</v>
      </c>
      <c r="AX1644" s="50" t="e">
        <f>VLOOKUP(Audit!G409,$V$3:$AE$12,7,FALSE)&amp; IF(Audit!G409=10,Audit!V409,"")</f>
        <v>#N/A</v>
      </c>
      <c r="AY1644" s="50" t="e">
        <f>VLOOKUP(Audit!G409,$V$13:$AE$22,7,FALSE) &amp; IF(Audit!G409=10,Audit!W409,"")</f>
        <v>#N/A</v>
      </c>
      <c r="AZ1644" s="47" t="e">
        <f t="shared" si="774"/>
        <v>#N/A</v>
      </c>
      <c r="BA1644" s="50" t="e">
        <f>VLOOKUP(Audit!H409,$V$3:$AE$12,8,FALSE)&amp; Audit!U409 &amp; IF(Audit!H409=10,Audit!V409,"")</f>
        <v>#N/A</v>
      </c>
      <c r="BB1644" s="50" t="e">
        <f>VLOOKUP(Audit!H409,$V$13:$AE$22,8,FALSE) &amp; IF(Audit!H409=10,Audit!W409,"")</f>
        <v>#N/A</v>
      </c>
      <c r="BC1644" s="47" t="e">
        <f t="shared" si="775"/>
        <v>#N/A</v>
      </c>
      <c r="BD1644" s="50" t="e">
        <f>VLOOKUP(Audit!I409,$V$3:$AE$12,9,FALSE)&amp; IF(Audit!I409=10,Audit!V409,"")</f>
        <v>#N/A</v>
      </c>
      <c r="BE1644" s="50" t="e">
        <f>VLOOKUP(Audit!I409,$V$13:$AE$22,9,FALSE) &amp; IF(Audit!I409=10,Audit!W409,"") &amp; IF(Audit!I409&lt;&gt;1,U1644,"")</f>
        <v>#N/A</v>
      </c>
      <c r="BF1644" s="47" t="e">
        <f t="shared" si="776"/>
        <v>#N/A</v>
      </c>
      <c r="BG1644" s="50" t="e">
        <f>VLOOKUP(Audit!J409,$V$3:$AE$12,10,FALSE) &amp; Audit!S409 &amp; IF(Audit!J409=10,Audit!V409,"")</f>
        <v>#N/A</v>
      </c>
      <c r="BH1644" s="50" t="e">
        <f>VLOOKUP(Audit!J409,$V$13:$AE$22,10,FALSE) &amp; IF(Audit!J409=10,Audit!W409,"") &amp; IF(Audit!J409&lt;&gt;1,U1644,"")</f>
        <v>#N/A</v>
      </c>
      <c r="BI1644" s="47" t="e">
        <f t="shared" si="777"/>
        <v>#N/A</v>
      </c>
      <c r="BJ1644" s="48" t="str">
        <f t="shared" si="778"/>
        <v/>
      </c>
      <c r="BK1644" s="48" t="str">
        <f t="shared" si="779"/>
        <v/>
      </c>
      <c r="BL1644" s="48" t="str">
        <f t="shared" si="780"/>
        <v/>
      </c>
      <c r="BM1644" s="48" t="str">
        <f t="shared" si="781"/>
        <v/>
      </c>
      <c r="BN1644" s="48" t="str">
        <f t="shared" si="782"/>
        <v/>
      </c>
      <c r="BO1644" s="48" t="str">
        <f t="shared" si="783"/>
        <v/>
      </c>
      <c r="BP1644" s="48" t="str">
        <f t="shared" si="784"/>
        <v/>
      </c>
      <c r="BQ1644" s="48" t="str">
        <f t="shared" si="785"/>
        <v/>
      </c>
      <c r="BR1644" s="48" t="str">
        <f t="shared" si="786"/>
        <v/>
      </c>
      <c r="BS1644" s="48" t="str">
        <f t="shared" si="787"/>
        <v/>
      </c>
      <c r="BT1644" s="48" t="str">
        <f t="shared" si="788"/>
        <v/>
      </c>
      <c r="BU1644" s="48" t="str">
        <f t="shared" si="789"/>
        <v/>
      </c>
    </row>
    <row r="1645" spans="1:73">
      <c r="A1645" s="10">
        <f>Audit!A410</f>
        <v>0</v>
      </c>
      <c r="B1645" s="10" t="e">
        <f t="shared" si="760"/>
        <v>#N/A</v>
      </c>
      <c r="C1645" s="17" t="e">
        <f>VLOOKUP(Audit!B410,$V$3:$AE$12,2,FALSE) &amp; VLOOKUP(Audit!B410,$V$13:$AE$22,2,FALSE)&amp; IF(Audit!B410=10,Audit!V410&amp;Audit!W410,"")</f>
        <v>#N/A</v>
      </c>
      <c r="D1645" s="17" t="e">
        <f>VLOOKUP(Audit!C410,$V$3:$AE$12,3,FALSE) &amp; VLOOKUP(Audit!C410,$V$13:$AE$22,3,FALSE) &amp;IF(Audit!C410=10,Audit!V410&amp;Audit!W410,"")</f>
        <v>#N/A</v>
      </c>
      <c r="E1645" s="17" t="e">
        <f>VLOOKUP(Audit!D410,$V$3:$AE$12,4,FALSE)&amp; Audit!T410 &amp; VLOOKUP(Audit!D410,$V$13:$AE$22,4,FALSE)&amp; IF(Audit!D410=10,Audit!V410&amp;Audit!W410,"")</f>
        <v>#N/A</v>
      </c>
      <c r="F1645" s="17" t="e">
        <f>VLOOKUP(Audit!E410,$V$3:$AE$12,5,FALSE) &amp; VLOOKUP(Audit!E410,$V$13:$AE$22,5,FALSE)&amp; IF(Audit!E410=10,Audit!V410&amp;Audit!W410,"")</f>
        <v>#N/A</v>
      </c>
      <c r="G1645" s="17" t="e">
        <f>VLOOKUP(Audit!F410,$V$3:$AE$12,6,FALSE) &amp; VLOOKUP(Audit!F410,$V$13:$AE$22,6,FALSE)&amp; IF(Audit!F410=10,Audit!V410&amp;Audit!W410,"")</f>
        <v>#N/A</v>
      </c>
      <c r="H1645" s="17" t="e">
        <f>VLOOKUP(Audit!G410,$V$3:$AE$12,7,FALSE) &amp; VLOOKUP(Audit!G410,$V$13:$AE$22,7,FALSE)&amp;IF(Audit!G410=10,Audit!V410&amp;Audit!W410,"")</f>
        <v>#N/A</v>
      </c>
      <c r="I1645" s="17" t="e">
        <f>VLOOKUP(Audit!H410,$V$3:$AE$12,8,FALSE) &amp; Audit!U410 &amp; VLOOKUP(Audit!H410,$V$13:$AE$22,8,FALSE)&amp;IF(Audit!H410=10,Audit!V410&amp;Audit!W410,"")</f>
        <v>#N/A</v>
      </c>
      <c r="J1645" s="17" t="e">
        <f>VLOOKUP(Audit!I410,$V$3:$AE$12,9,FALSE) &amp; VLOOKUP(Audit!I410,$V$13:$AE$22,9,FALSE) &amp; IF(Audit!I410=10,Audit!V410&amp;Audit!W410,"") &amp; IF(Audit!I410&lt;&gt;1,U1645,"")</f>
        <v>#N/A</v>
      </c>
      <c r="K1645" s="17" t="e">
        <f>VLOOKUP(Audit!J410,$V$3:$AE$12,10,FALSE) &amp; Audit!S410 &amp; VLOOKUP(Audit!J410,$V$13:$AE$22,10,FALSE) &amp; IF(Audit!J410=10,Audit!V410&amp;Audit!W410,"") &amp; IF(Audit!J410&lt;&gt;1,U1645,"")</f>
        <v>#N/A</v>
      </c>
      <c r="L1645" s="10">
        <f>Audit!K410</f>
        <v>0</v>
      </c>
      <c r="M1645" s="10" t="e">
        <f t="shared" si="761"/>
        <v>#N/A</v>
      </c>
      <c r="N1645" s="10" t="e">
        <f t="shared" si="762"/>
        <v>#N/A</v>
      </c>
      <c r="O1645" s="10" t="e">
        <f t="shared" si="763"/>
        <v>#N/A</v>
      </c>
      <c r="P1645" s="10" t="e">
        <f t="shared" si="764"/>
        <v>#N/A</v>
      </c>
      <c r="Q1645" s="10" t="e">
        <f t="shared" si="765"/>
        <v>#N/A</v>
      </c>
      <c r="R1645" s="10" t="e">
        <f t="shared" si="766"/>
        <v>#N/A</v>
      </c>
      <c r="S1645" s="10" t="e">
        <f t="shared" si="767"/>
        <v>#N/A</v>
      </c>
      <c r="T1645" s="10" t="e">
        <f t="shared" si="768"/>
        <v>#N/A</v>
      </c>
      <c r="U1645" s="17" t="str">
        <f>IF(Audit!M410="","",VLOOKUP(Audit!M410,$W$26:$X$35,2,FALSE)) &amp; Audit!N410 &amp; IF(Audit!O410="","",IF(Audit!N410&lt;=1.4,VLOOKUP(Audit!O410,$W$38:X1690,2,FALSE),VLOOKUP(Audit!O410,$W$51:$X$61,2,FALSE))) &amp; IF(Audit!P410="","",VLOOKUP(Audit!P410,$Y$26:$Z$35,2,FALSE) &amp; Audit!Q410 &amp; IF(Audit!O410="","",IF(Audit!Q410&lt;=1.4,VLOOKUP(Audit!R410,$Y$38:$Z$48,2,FALSE),VLOOKUP(Audit!R410,$Y$51:$Z$61,2,FALSE))))</f>
        <v/>
      </c>
      <c r="V1645" s="21"/>
      <c r="AH1645" s="49">
        <f>Audit!A410</f>
        <v>0</v>
      </c>
      <c r="AI1645" s="50" t="e">
        <f>VLOOKUP(Audit!B410,$V$3:$AE$12,2,FALSE)&amp; IF(Audit!B410=10,Audit!V410,"")</f>
        <v>#N/A</v>
      </c>
      <c r="AJ1645" s="50" t="e">
        <f>VLOOKUP(Audit!B410,$V$13:$AE$22,2,FALSE)&amp; IF(Audit!B410=10,Audit!W410,"")</f>
        <v>#N/A</v>
      </c>
      <c r="AK1645" s="47" t="e">
        <f t="shared" si="769"/>
        <v>#N/A</v>
      </c>
      <c r="AL1645" s="50" t="e">
        <f>VLOOKUP(Audit!C410,$V$3:$AE$12,3,FALSE)&amp; IF(Audit!C410=10,Audit!V410,"")</f>
        <v>#N/A</v>
      </c>
      <c r="AM1645" s="50" t="e">
        <f>VLOOKUP(Audit!C410,$V$13:$AE$22,3,FALSE)&amp; IF(Audit!C410=10,Audit!W410,"")</f>
        <v>#N/A</v>
      </c>
      <c r="AN1645" s="47" t="e">
        <f t="shared" si="770"/>
        <v>#N/A</v>
      </c>
      <c r="AO1645" s="50" t="e">
        <f>VLOOKUP(Audit!D410,$V$3:$AE$12,4,FALSE) &amp;  Audit!T410 &amp; IF(Audit!D410=10,Audit!V410,"")</f>
        <v>#N/A</v>
      </c>
      <c r="AP1645" s="50" t="e">
        <f>VLOOKUP(Audit!D410,$V$13:$AE$22,4,FALSE)&amp; IF(Audit!D410=10,Audit!W410,"")</f>
        <v>#N/A</v>
      </c>
      <c r="AQ1645" s="47" t="e">
        <f t="shared" si="771"/>
        <v>#N/A</v>
      </c>
      <c r="AR1645" s="50" t="e">
        <f>VLOOKUP(Audit!E410,$V$3:$AE$12,5,FALSE)&amp; IF(Audit!E410=10,Audit!V410,"")</f>
        <v>#N/A</v>
      </c>
      <c r="AS1645" s="50" t="e">
        <f>VLOOKUP(Audit!E410,$V$13:$AE$22,5,FALSE)&amp; IF(Audit!E410=10,Audit!W410,"")</f>
        <v>#N/A</v>
      </c>
      <c r="AT1645" s="47" t="e">
        <f t="shared" si="772"/>
        <v>#N/A</v>
      </c>
      <c r="AU1645" s="50" t="e">
        <f>VLOOKUP(Audit!F410,$V$3:$AE$12,6,FALSE)&amp; IF(Audit!F410=10,Audit!V410,"")</f>
        <v>#N/A</v>
      </c>
      <c r="AV1645" s="50" t="e">
        <f>VLOOKUP(Audit!F410,$V$13:$AE$22,6,FALSE)&amp; IF(Audit!F410=10,Audit!W410,"")</f>
        <v>#N/A</v>
      </c>
      <c r="AW1645" s="47" t="e">
        <f t="shared" si="773"/>
        <v>#N/A</v>
      </c>
      <c r="AX1645" s="50" t="e">
        <f>VLOOKUP(Audit!G410,$V$3:$AE$12,7,FALSE)&amp; IF(Audit!G410=10,Audit!V410,"")</f>
        <v>#N/A</v>
      </c>
      <c r="AY1645" s="50" t="e">
        <f>VLOOKUP(Audit!G410,$V$13:$AE$22,7,FALSE) &amp; IF(Audit!G410=10,Audit!W410,"")</f>
        <v>#N/A</v>
      </c>
      <c r="AZ1645" s="47" t="e">
        <f t="shared" si="774"/>
        <v>#N/A</v>
      </c>
      <c r="BA1645" s="50" t="e">
        <f>VLOOKUP(Audit!H410,$V$3:$AE$12,8,FALSE)&amp; Audit!U410 &amp; IF(Audit!H410=10,Audit!V410,"")</f>
        <v>#N/A</v>
      </c>
      <c r="BB1645" s="50" t="e">
        <f>VLOOKUP(Audit!H410,$V$13:$AE$22,8,FALSE) &amp; IF(Audit!H410=10,Audit!W410,"")</f>
        <v>#N/A</v>
      </c>
      <c r="BC1645" s="47" t="e">
        <f t="shared" si="775"/>
        <v>#N/A</v>
      </c>
      <c r="BD1645" s="50" t="e">
        <f>VLOOKUP(Audit!I410,$V$3:$AE$12,9,FALSE)&amp; IF(Audit!I410=10,Audit!V410,"")</f>
        <v>#N/A</v>
      </c>
      <c r="BE1645" s="50" t="e">
        <f>VLOOKUP(Audit!I410,$V$13:$AE$22,9,FALSE) &amp; IF(Audit!I410=10,Audit!W410,"") &amp; IF(Audit!I410&lt;&gt;1,U1645,"")</f>
        <v>#N/A</v>
      </c>
      <c r="BF1645" s="47" t="e">
        <f t="shared" si="776"/>
        <v>#N/A</v>
      </c>
      <c r="BG1645" s="50" t="e">
        <f>VLOOKUP(Audit!J410,$V$3:$AE$12,10,FALSE) &amp; Audit!S410 &amp; IF(Audit!J410=10,Audit!V410,"")</f>
        <v>#N/A</v>
      </c>
      <c r="BH1645" s="50" t="e">
        <f>VLOOKUP(Audit!J410,$V$13:$AE$22,10,FALSE) &amp; IF(Audit!J410=10,Audit!W410,"") &amp; IF(Audit!J410&lt;&gt;1,U1645,"")</f>
        <v>#N/A</v>
      </c>
      <c r="BI1645" s="47" t="e">
        <f t="shared" si="777"/>
        <v>#N/A</v>
      </c>
      <c r="BJ1645" s="48" t="str">
        <f t="shared" si="778"/>
        <v/>
      </c>
      <c r="BK1645" s="48" t="str">
        <f t="shared" si="779"/>
        <v/>
      </c>
      <c r="BL1645" s="48" t="str">
        <f t="shared" si="780"/>
        <v/>
      </c>
      <c r="BM1645" s="48" t="str">
        <f t="shared" si="781"/>
        <v/>
      </c>
      <c r="BN1645" s="48" t="str">
        <f t="shared" si="782"/>
        <v/>
      </c>
      <c r="BO1645" s="48" t="str">
        <f t="shared" si="783"/>
        <v/>
      </c>
      <c r="BP1645" s="48" t="str">
        <f t="shared" si="784"/>
        <v/>
      </c>
      <c r="BQ1645" s="48" t="str">
        <f t="shared" si="785"/>
        <v/>
      </c>
      <c r="BR1645" s="48" t="str">
        <f t="shared" si="786"/>
        <v/>
      </c>
      <c r="BS1645" s="48" t="str">
        <f t="shared" si="787"/>
        <v/>
      </c>
      <c r="BT1645" s="48" t="str">
        <f t="shared" si="788"/>
        <v/>
      </c>
      <c r="BU1645" s="48" t="str">
        <f t="shared" si="789"/>
        <v/>
      </c>
    </row>
    <row r="1646" spans="1:73">
      <c r="A1646" s="10">
        <f>Audit!A411</f>
        <v>0</v>
      </c>
      <c r="B1646" s="10" t="e">
        <f t="shared" si="760"/>
        <v>#N/A</v>
      </c>
      <c r="C1646" s="17" t="e">
        <f>VLOOKUP(Audit!B411,$V$3:$AE$12,2,FALSE) &amp; VLOOKUP(Audit!B411,$V$13:$AE$22,2,FALSE)&amp; IF(Audit!B411=10,Audit!V411&amp;Audit!W411,"")</f>
        <v>#N/A</v>
      </c>
      <c r="D1646" s="17" t="e">
        <f>VLOOKUP(Audit!C411,$V$3:$AE$12,3,FALSE) &amp; VLOOKUP(Audit!C411,$V$13:$AE$22,3,FALSE) &amp;IF(Audit!C411=10,Audit!V411&amp;Audit!W411,"")</f>
        <v>#N/A</v>
      </c>
      <c r="E1646" s="17" t="e">
        <f>VLOOKUP(Audit!D411,$V$3:$AE$12,4,FALSE)&amp; Audit!T411 &amp; VLOOKUP(Audit!D411,$V$13:$AE$22,4,FALSE)&amp; IF(Audit!D411=10,Audit!V411&amp;Audit!W411,"")</f>
        <v>#N/A</v>
      </c>
      <c r="F1646" s="17" t="e">
        <f>VLOOKUP(Audit!E411,$V$3:$AE$12,5,FALSE) &amp; VLOOKUP(Audit!E411,$V$13:$AE$22,5,FALSE)&amp; IF(Audit!E411=10,Audit!V411&amp;Audit!W411,"")</f>
        <v>#N/A</v>
      </c>
      <c r="G1646" s="17" t="e">
        <f>VLOOKUP(Audit!F411,$V$3:$AE$12,6,FALSE) &amp; VLOOKUP(Audit!F411,$V$13:$AE$22,6,FALSE)&amp; IF(Audit!F411=10,Audit!V411&amp;Audit!W411,"")</f>
        <v>#N/A</v>
      </c>
      <c r="H1646" s="17" t="e">
        <f>VLOOKUP(Audit!G411,$V$3:$AE$12,7,FALSE) &amp; VLOOKUP(Audit!G411,$V$13:$AE$22,7,FALSE)&amp;IF(Audit!G411=10,Audit!V411&amp;Audit!W411,"")</f>
        <v>#N/A</v>
      </c>
      <c r="I1646" s="17" t="e">
        <f>VLOOKUP(Audit!H411,$V$3:$AE$12,8,FALSE) &amp; Audit!U411 &amp; VLOOKUP(Audit!H411,$V$13:$AE$22,8,FALSE)&amp;IF(Audit!H411=10,Audit!V411&amp;Audit!W411,"")</f>
        <v>#N/A</v>
      </c>
      <c r="J1646" s="17" t="e">
        <f>VLOOKUP(Audit!I411,$V$3:$AE$12,9,FALSE) &amp; VLOOKUP(Audit!I411,$V$13:$AE$22,9,FALSE) &amp; IF(Audit!I411=10,Audit!V411&amp;Audit!W411,"") &amp; IF(Audit!I411&lt;&gt;1,U1646,"")</f>
        <v>#N/A</v>
      </c>
      <c r="K1646" s="17" t="e">
        <f>VLOOKUP(Audit!J411,$V$3:$AE$12,10,FALSE) &amp; Audit!S411 &amp; VLOOKUP(Audit!J411,$V$13:$AE$22,10,FALSE) &amp; IF(Audit!J411=10,Audit!V411&amp;Audit!W411,"") &amp; IF(Audit!J411&lt;&gt;1,U1646,"")</f>
        <v>#N/A</v>
      </c>
      <c r="L1646" s="10">
        <f>Audit!K411</f>
        <v>0</v>
      </c>
      <c r="M1646" s="10" t="e">
        <f t="shared" si="761"/>
        <v>#N/A</v>
      </c>
      <c r="N1646" s="10" t="e">
        <f t="shared" si="762"/>
        <v>#N/A</v>
      </c>
      <c r="O1646" s="10" t="e">
        <f t="shared" si="763"/>
        <v>#N/A</v>
      </c>
      <c r="P1646" s="10" t="e">
        <f t="shared" si="764"/>
        <v>#N/A</v>
      </c>
      <c r="Q1646" s="10" t="e">
        <f t="shared" si="765"/>
        <v>#N/A</v>
      </c>
      <c r="R1646" s="10" t="e">
        <f t="shared" si="766"/>
        <v>#N/A</v>
      </c>
      <c r="S1646" s="10" t="e">
        <f t="shared" si="767"/>
        <v>#N/A</v>
      </c>
      <c r="T1646" s="10" t="e">
        <f t="shared" si="768"/>
        <v>#N/A</v>
      </c>
      <c r="U1646" s="17" t="str">
        <f>IF(Audit!M411="","",VLOOKUP(Audit!M411,$W$26:$X$35,2,FALSE)) &amp; Audit!N411 &amp; IF(Audit!O411="","",IF(Audit!N411&lt;=1.4,VLOOKUP(Audit!O411,$W$38:X1691,2,FALSE),VLOOKUP(Audit!O411,$W$51:$X$61,2,FALSE))) &amp; IF(Audit!P411="","",VLOOKUP(Audit!P411,$Y$26:$Z$35,2,FALSE) &amp; Audit!Q411 &amp; IF(Audit!O411="","",IF(Audit!Q411&lt;=1.4,VLOOKUP(Audit!R411,$Y$38:$Z$48,2,FALSE),VLOOKUP(Audit!R411,$Y$51:$Z$61,2,FALSE))))</f>
        <v/>
      </c>
      <c r="V1646" s="21"/>
      <c r="AH1646" s="49">
        <f>Audit!A411</f>
        <v>0</v>
      </c>
      <c r="AI1646" s="50" t="e">
        <f>VLOOKUP(Audit!B411,$V$3:$AE$12,2,FALSE)&amp; IF(Audit!B411=10,Audit!V411,"")</f>
        <v>#N/A</v>
      </c>
      <c r="AJ1646" s="50" t="e">
        <f>VLOOKUP(Audit!B411,$V$13:$AE$22,2,FALSE)&amp; IF(Audit!B411=10,Audit!W411,"")</f>
        <v>#N/A</v>
      </c>
      <c r="AK1646" s="47" t="e">
        <f t="shared" si="769"/>
        <v>#N/A</v>
      </c>
      <c r="AL1646" s="50" t="e">
        <f>VLOOKUP(Audit!C411,$V$3:$AE$12,3,FALSE)&amp; IF(Audit!C411=10,Audit!V411,"")</f>
        <v>#N/A</v>
      </c>
      <c r="AM1646" s="50" t="e">
        <f>VLOOKUP(Audit!C411,$V$13:$AE$22,3,FALSE)&amp; IF(Audit!C411=10,Audit!W411,"")</f>
        <v>#N/A</v>
      </c>
      <c r="AN1646" s="47" t="e">
        <f t="shared" si="770"/>
        <v>#N/A</v>
      </c>
      <c r="AO1646" s="50" t="e">
        <f>VLOOKUP(Audit!D411,$V$3:$AE$12,4,FALSE) &amp;  Audit!T411 &amp; IF(Audit!D411=10,Audit!V411,"")</f>
        <v>#N/A</v>
      </c>
      <c r="AP1646" s="50" t="e">
        <f>VLOOKUP(Audit!D411,$V$13:$AE$22,4,FALSE)&amp; IF(Audit!D411=10,Audit!W411,"")</f>
        <v>#N/A</v>
      </c>
      <c r="AQ1646" s="47" t="e">
        <f t="shared" si="771"/>
        <v>#N/A</v>
      </c>
      <c r="AR1646" s="50" t="e">
        <f>VLOOKUP(Audit!E411,$V$3:$AE$12,5,FALSE)&amp; IF(Audit!E411=10,Audit!V411,"")</f>
        <v>#N/A</v>
      </c>
      <c r="AS1646" s="50" t="e">
        <f>VLOOKUP(Audit!E411,$V$13:$AE$22,5,FALSE)&amp; IF(Audit!E411=10,Audit!W411,"")</f>
        <v>#N/A</v>
      </c>
      <c r="AT1646" s="47" t="e">
        <f t="shared" si="772"/>
        <v>#N/A</v>
      </c>
      <c r="AU1646" s="50" t="e">
        <f>VLOOKUP(Audit!F411,$V$3:$AE$12,6,FALSE)&amp; IF(Audit!F411=10,Audit!V411,"")</f>
        <v>#N/A</v>
      </c>
      <c r="AV1646" s="50" t="e">
        <f>VLOOKUP(Audit!F411,$V$13:$AE$22,6,FALSE)&amp; IF(Audit!F411=10,Audit!W411,"")</f>
        <v>#N/A</v>
      </c>
      <c r="AW1646" s="47" t="e">
        <f t="shared" si="773"/>
        <v>#N/A</v>
      </c>
      <c r="AX1646" s="50" t="e">
        <f>VLOOKUP(Audit!G411,$V$3:$AE$12,7,FALSE)&amp; IF(Audit!G411=10,Audit!V411,"")</f>
        <v>#N/A</v>
      </c>
      <c r="AY1646" s="50" t="e">
        <f>VLOOKUP(Audit!G411,$V$13:$AE$22,7,FALSE) &amp; IF(Audit!G411=10,Audit!W411,"")</f>
        <v>#N/A</v>
      </c>
      <c r="AZ1646" s="47" t="e">
        <f t="shared" si="774"/>
        <v>#N/A</v>
      </c>
      <c r="BA1646" s="50" t="e">
        <f>VLOOKUP(Audit!H411,$V$3:$AE$12,8,FALSE)&amp; Audit!U411 &amp; IF(Audit!H411=10,Audit!V411,"")</f>
        <v>#N/A</v>
      </c>
      <c r="BB1646" s="50" t="e">
        <f>VLOOKUP(Audit!H411,$V$13:$AE$22,8,FALSE) &amp; IF(Audit!H411=10,Audit!W411,"")</f>
        <v>#N/A</v>
      </c>
      <c r="BC1646" s="47" t="e">
        <f t="shared" si="775"/>
        <v>#N/A</v>
      </c>
      <c r="BD1646" s="50" t="e">
        <f>VLOOKUP(Audit!I411,$V$3:$AE$12,9,FALSE)&amp; IF(Audit!I411=10,Audit!V411,"")</f>
        <v>#N/A</v>
      </c>
      <c r="BE1646" s="50" t="e">
        <f>VLOOKUP(Audit!I411,$V$13:$AE$22,9,FALSE) &amp; IF(Audit!I411=10,Audit!W411,"") &amp; IF(Audit!I411&lt;&gt;1,U1646,"")</f>
        <v>#N/A</v>
      </c>
      <c r="BF1646" s="47" t="e">
        <f t="shared" si="776"/>
        <v>#N/A</v>
      </c>
      <c r="BG1646" s="50" t="e">
        <f>VLOOKUP(Audit!J411,$V$3:$AE$12,10,FALSE) &amp; Audit!S411 &amp; IF(Audit!J411=10,Audit!V411,"")</f>
        <v>#N/A</v>
      </c>
      <c r="BH1646" s="50" t="e">
        <f>VLOOKUP(Audit!J411,$V$13:$AE$22,10,FALSE) &amp; IF(Audit!J411=10,Audit!W411,"") &amp; IF(Audit!J411&lt;&gt;1,U1646,"")</f>
        <v>#N/A</v>
      </c>
      <c r="BI1646" s="47" t="e">
        <f t="shared" si="777"/>
        <v>#N/A</v>
      </c>
      <c r="BJ1646" s="48" t="str">
        <f t="shared" si="778"/>
        <v/>
      </c>
      <c r="BK1646" s="48" t="str">
        <f t="shared" si="779"/>
        <v/>
      </c>
      <c r="BL1646" s="48" t="str">
        <f t="shared" si="780"/>
        <v/>
      </c>
      <c r="BM1646" s="48" t="str">
        <f t="shared" si="781"/>
        <v/>
      </c>
      <c r="BN1646" s="48" t="str">
        <f t="shared" si="782"/>
        <v/>
      </c>
      <c r="BO1646" s="48" t="str">
        <f t="shared" si="783"/>
        <v/>
      </c>
      <c r="BP1646" s="48" t="str">
        <f t="shared" si="784"/>
        <v/>
      </c>
      <c r="BQ1646" s="48" t="str">
        <f t="shared" si="785"/>
        <v/>
      </c>
      <c r="BR1646" s="48" t="str">
        <f t="shared" si="786"/>
        <v/>
      </c>
      <c r="BS1646" s="48" t="str">
        <f t="shared" si="787"/>
        <v/>
      </c>
      <c r="BT1646" s="48" t="str">
        <f t="shared" si="788"/>
        <v/>
      </c>
      <c r="BU1646" s="48" t="str">
        <f t="shared" si="789"/>
        <v/>
      </c>
    </row>
    <row r="1647" spans="1:73">
      <c r="A1647" s="10">
        <f>Audit!A412</f>
        <v>0</v>
      </c>
      <c r="B1647" s="10" t="e">
        <f t="shared" si="760"/>
        <v>#N/A</v>
      </c>
      <c r="C1647" s="17" t="e">
        <f>VLOOKUP(Audit!B412,$V$3:$AE$12,2,FALSE) &amp; VLOOKUP(Audit!B412,$V$13:$AE$22,2,FALSE)&amp; IF(Audit!B412=10,Audit!V412&amp;Audit!W412,"")</f>
        <v>#N/A</v>
      </c>
      <c r="D1647" s="17" t="e">
        <f>VLOOKUP(Audit!C412,$V$3:$AE$12,3,FALSE) &amp; VLOOKUP(Audit!C412,$V$13:$AE$22,3,FALSE) &amp;IF(Audit!C412=10,Audit!V412&amp;Audit!W412,"")</f>
        <v>#N/A</v>
      </c>
      <c r="E1647" s="17" t="e">
        <f>VLOOKUP(Audit!D412,$V$3:$AE$12,4,FALSE)&amp; Audit!T412 &amp; VLOOKUP(Audit!D412,$V$13:$AE$22,4,FALSE)&amp; IF(Audit!D412=10,Audit!V412&amp;Audit!W412,"")</f>
        <v>#N/A</v>
      </c>
      <c r="F1647" s="17" t="e">
        <f>VLOOKUP(Audit!E412,$V$3:$AE$12,5,FALSE) &amp; VLOOKUP(Audit!E412,$V$13:$AE$22,5,FALSE)&amp; IF(Audit!E412=10,Audit!V412&amp;Audit!W412,"")</f>
        <v>#N/A</v>
      </c>
      <c r="G1647" s="17" t="e">
        <f>VLOOKUP(Audit!F412,$V$3:$AE$12,6,FALSE) &amp; VLOOKUP(Audit!F412,$V$13:$AE$22,6,FALSE)&amp; IF(Audit!F412=10,Audit!V412&amp;Audit!W412,"")</f>
        <v>#N/A</v>
      </c>
      <c r="H1647" s="17" t="e">
        <f>VLOOKUP(Audit!G412,$V$3:$AE$12,7,FALSE) &amp; VLOOKUP(Audit!G412,$V$13:$AE$22,7,FALSE)&amp;IF(Audit!G412=10,Audit!V412&amp;Audit!W412,"")</f>
        <v>#N/A</v>
      </c>
      <c r="I1647" s="17" t="e">
        <f>VLOOKUP(Audit!H412,$V$3:$AE$12,8,FALSE) &amp; Audit!U412 &amp; VLOOKUP(Audit!H412,$V$13:$AE$22,8,FALSE)&amp;IF(Audit!H412=10,Audit!V412&amp;Audit!W412,"")</f>
        <v>#N/A</v>
      </c>
      <c r="J1647" s="17" t="e">
        <f>VLOOKUP(Audit!I412,$V$3:$AE$12,9,FALSE) &amp; VLOOKUP(Audit!I412,$V$13:$AE$22,9,FALSE) &amp; IF(Audit!I412=10,Audit!V412&amp;Audit!W412,"") &amp; IF(Audit!I412&lt;&gt;1,U1647,"")</f>
        <v>#N/A</v>
      </c>
      <c r="K1647" s="17" t="e">
        <f>VLOOKUP(Audit!J412,$V$3:$AE$12,10,FALSE) &amp; Audit!S412 &amp; VLOOKUP(Audit!J412,$V$13:$AE$22,10,FALSE) &amp; IF(Audit!J412=10,Audit!V412&amp;Audit!W412,"") &amp; IF(Audit!J412&lt;&gt;1,U1647,"")</f>
        <v>#N/A</v>
      </c>
      <c r="L1647" s="10">
        <f>Audit!K412</f>
        <v>0</v>
      </c>
      <c r="M1647" s="10" t="e">
        <f t="shared" si="761"/>
        <v>#N/A</v>
      </c>
      <c r="N1647" s="10" t="e">
        <f t="shared" si="762"/>
        <v>#N/A</v>
      </c>
      <c r="O1647" s="10" t="e">
        <f t="shared" si="763"/>
        <v>#N/A</v>
      </c>
      <c r="P1647" s="10" t="e">
        <f t="shared" si="764"/>
        <v>#N/A</v>
      </c>
      <c r="Q1647" s="10" t="e">
        <f t="shared" si="765"/>
        <v>#N/A</v>
      </c>
      <c r="R1647" s="10" t="e">
        <f t="shared" si="766"/>
        <v>#N/A</v>
      </c>
      <c r="S1647" s="10" t="e">
        <f t="shared" si="767"/>
        <v>#N/A</v>
      </c>
      <c r="T1647" s="10" t="e">
        <f t="shared" si="768"/>
        <v>#N/A</v>
      </c>
      <c r="U1647" s="17" t="str">
        <f>IF(Audit!M412="","",VLOOKUP(Audit!M412,$W$26:$X$35,2,FALSE)) &amp; Audit!N412 &amp; IF(Audit!O412="","",IF(Audit!N412&lt;=1.4,VLOOKUP(Audit!O412,$W$38:X1692,2,FALSE),VLOOKUP(Audit!O412,$W$51:$X$61,2,FALSE))) &amp; IF(Audit!P412="","",VLOOKUP(Audit!P412,$Y$26:$Z$35,2,FALSE) &amp; Audit!Q412 &amp; IF(Audit!O412="","",IF(Audit!Q412&lt;=1.4,VLOOKUP(Audit!R412,$Y$38:$Z$48,2,FALSE),VLOOKUP(Audit!R412,$Y$51:$Z$61,2,FALSE))))</f>
        <v/>
      </c>
      <c r="V1647" s="21"/>
      <c r="AH1647" s="49">
        <f>Audit!A412</f>
        <v>0</v>
      </c>
      <c r="AI1647" s="50" t="e">
        <f>VLOOKUP(Audit!B412,$V$3:$AE$12,2,FALSE)&amp; IF(Audit!B412=10,Audit!V412,"")</f>
        <v>#N/A</v>
      </c>
      <c r="AJ1647" s="50" t="e">
        <f>VLOOKUP(Audit!B412,$V$13:$AE$22,2,FALSE)&amp; IF(Audit!B412=10,Audit!W412,"")</f>
        <v>#N/A</v>
      </c>
      <c r="AK1647" s="47" t="e">
        <f t="shared" si="769"/>
        <v>#N/A</v>
      </c>
      <c r="AL1647" s="50" t="e">
        <f>VLOOKUP(Audit!C412,$V$3:$AE$12,3,FALSE)&amp; IF(Audit!C412=10,Audit!V412,"")</f>
        <v>#N/A</v>
      </c>
      <c r="AM1647" s="50" t="e">
        <f>VLOOKUP(Audit!C412,$V$13:$AE$22,3,FALSE)&amp; IF(Audit!C412=10,Audit!W412,"")</f>
        <v>#N/A</v>
      </c>
      <c r="AN1647" s="47" t="e">
        <f t="shared" si="770"/>
        <v>#N/A</v>
      </c>
      <c r="AO1647" s="50" t="e">
        <f>VLOOKUP(Audit!D412,$V$3:$AE$12,4,FALSE) &amp;  Audit!T412 &amp; IF(Audit!D412=10,Audit!V412,"")</f>
        <v>#N/A</v>
      </c>
      <c r="AP1647" s="50" t="e">
        <f>VLOOKUP(Audit!D412,$V$13:$AE$22,4,FALSE)&amp; IF(Audit!D412=10,Audit!W412,"")</f>
        <v>#N/A</v>
      </c>
      <c r="AQ1647" s="47" t="e">
        <f t="shared" si="771"/>
        <v>#N/A</v>
      </c>
      <c r="AR1647" s="50" t="e">
        <f>VLOOKUP(Audit!E412,$V$3:$AE$12,5,FALSE)&amp; IF(Audit!E412=10,Audit!V412,"")</f>
        <v>#N/A</v>
      </c>
      <c r="AS1647" s="50" t="e">
        <f>VLOOKUP(Audit!E412,$V$13:$AE$22,5,FALSE)&amp; IF(Audit!E412=10,Audit!W412,"")</f>
        <v>#N/A</v>
      </c>
      <c r="AT1647" s="47" t="e">
        <f t="shared" si="772"/>
        <v>#N/A</v>
      </c>
      <c r="AU1647" s="50" t="e">
        <f>VLOOKUP(Audit!F412,$V$3:$AE$12,6,FALSE)&amp; IF(Audit!F412=10,Audit!V412,"")</f>
        <v>#N/A</v>
      </c>
      <c r="AV1647" s="50" t="e">
        <f>VLOOKUP(Audit!F412,$V$13:$AE$22,6,FALSE)&amp; IF(Audit!F412=10,Audit!W412,"")</f>
        <v>#N/A</v>
      </c>
      <c r="AW1647" s="47" t="e">
        <f t="shared" si="773"/>
        <v>#N/A</v>
      </c>
      <c r="AX1647" s="50" t="e">
        <f>VLOOKUP(Audit!G412,$V$3:$AE$12,7,FALSE)&amp; IF(Audit!G412=10,Audit!V412,"")</f>
        <v>#N/A</v>
      </c>
      <c r="AY1647" s="50" t="e">
        <f>VLOOKUP(Audit!G412,$V$13:$AE$22,7,FALSE) &amp; IF(Audit!G412=10,Audit!W412,"")</f>
        <v>#N/A</v>
      </c>
      <c r="AZ1647" s="47" t="e">
        <f t="shared" si="774"/>
        <v>#N/A</v>
      </c>
      <c r="BA1647" s="50" t="e">
        <f>VLOOKUP(Audit!H412,$V$3:$AE$12,8,FALSE)&amp; Audit!U412 &amp; IF(Audit!H412=10,Audit!V412,"")</f>
        <v>#N/A</v>
      </c>
      <c r="BB1647" s="50" t="e">
        <f>VLOOKUP(Audit!H412,$V$13:$AE$22,8,FALSE) &amp; IF(Audit!H412=10,Audit!W412,"")</f>
        <v>#N/A</v>
      </c>
      <c r="BC1647" s="47" t="e">
        <f t="shared" si="775"/>
        <v>#N/A</v>
      </c>
      <c r="BD1647" s="50" t="e">
        <f>VLOOKUP(Audit!I412,$V$3:$AE$12,9,FALSE)&amp; IF(Audit!I412=10,Audit!V412,"")</f>
        <v>#N/A</v>
      </c>
      <c r="BE1647" s="50" t="e">
        <f>VLOOKUP(Audit!I412,$V$13:$AE$22,9,FALSE) &amp; IF(Audit!I412=10,Audit!W412,"") &amp; IF(Audit!I412&lt;&gt;1,U1647,"")</f>
        <v>#N/A</v>
      </c>
      <c r="BF1647" s="47" t="e">
        <f t="shared" si="776"/>
        <v>#N/A</v>
      </c>
      <c r="BG1647" s="50" t="e">
        <f>VLOOKUP(Audit!J412,$V$3:$AE$12,10,FALSE) &amp; Audit!S412 &amp; IF(Audit!J412=10,Audit!V412,"")</f>
        <v>#N/A</v>
      </c>
      <c r="BH1647" s="50" t="e">
        <f>VLOOKUP(Audit!J412,$V$13:$AE$22,10,FALSE) &amp; IF(Audit!J412=10,Audit!W412,"") &amp; IF(Audit!J412&lt;&gt;1,U1647,"")</f>
        <v>#N/A</v>
      </c>
      <c r="BI1647" s="47" t="e">
        <f t="shared" si="777"/>
        <v>#N/A</v>
      </c>
      <c r="BJ1647" s="48" t="str">
        <f t="shared" si="778"/>
        <v/>
      </c>
      <c r="BK1647" s="48" t="str">
        <f t="shared" si="779"/>
        <v/>
      </c>
      <c r="BL1647" s="48" t="str">
        <f t="shared" si="780"/>
        <v/>
      </c>
      <c r="BM1647" s="48" t="str">
        <f t="shared" si="781"/>
        <v/>
      </c>
      <c r="BN1647" s="48" t="str">
        <f t="shared" si="782"/>
        <v/>
      </c>
      <c r="BO1647" s="48" t="str">
        <f t="shared" si="783"/>
        <v/>
      </c>
      <c r="BP1647" s="48" t="str">
        <f t="shared" si="784"/>
        <v/>
      </c>
      <c r="BQ1647" s="48" t="str">
        <f t="shared" si="785"/>
        <v/>
      </c>
      <c r="BR1647" s="48" t="str">
        <f t="shared" si="786"/>
        <v/>
      </c>
      <c r="BS1647" s="48" t="str">
        <f t="shared" si="787"/>
        <v/>
      </c>
      <c r="BT1647" s="48" t="str">
        <f t="shared" si="788"/>
        <v/>
      </c>
      <c r="BU1647" s="48" t="str">
        <f t="shared" si="789"/>
        <v/>
      </c>
    </row>
    <row r="1648" spans="1:73">
      <c r="A1648" s="10">
        <f>Audit!A413</f>
        <v>0</v>
      </c>
      <c r="B1648" s="10" t="e">
        <f t="shared" si="760"/>
        <v>#N/A</v>
      </c>
      <c r="C1648" s="17" t="e">
        <f>VLOOKUP(Audit!B413,$V$3:$AE$12,2,FALSE) &amp; VLOOKUP(Audit!B413,$V$13:$AE$22,2,FALSE)&amp; IF(Audit!B413=10,Audit!V413&amp;Audit!W413,"")</f>
        <v>#N/A</v>
      </c>
      <c r="D1648" s="17" t="e">
        <f>VLOOKUP(Audit!C413,$V$3:$AE$12,3,FALSE) &amp; VLOOKUP(Audit!C413,$V$13:$AE$22,3,FALSE) &amp;IF(Audit!C413=10,Audit!V413&amp;Audit!W413,"")</f>
        <v>#N/A</v>
      </c>
      <c r="E1648" s="17" t="e">
        <f>VLOOKUP(Audit!D413,$V$3:$AE$12,4,FALSE)&amp; Audit!T413 &amp; VLOOKUP(Audit!D413,$V$13:$AE$22,4,FALSE)&amp; IF(Audit!D413=10,Audit!V413&amp;Audit!W413,"")</f>
        <v>#N/A</v>
      </c>
      <c r="F1648" s="17" t="e">
        <f>VLOOKUP(Audit!E413,$V$3:$AE$12,5,FALSE) &amp; VLOOKUP(Audit!E413,$V$13:$AE$22,5,FALSE)&amp; IF(Audit!E413=10,Audit!V413&amp;Audit!W413,"")</f>
        <v>#N/A</v>
      </c>
      <c r="G1648" s="17" t="e">
        <f>VLOOKUP(Audit!F413,$V$3:$AE$12,6,FALSE) &amp; VLOOKUP(Audit!F413,$V$13:$AE$22,6,FALSE)&amp; IF(Audit!F413=10,Audit!V413&amp;Audit!W413,"")</f>
        <v>#N/A</v>
      </c>
      <c r="H1648" s="17" t="e">
        <f>VLOOKUP(Audit!G413,$V$3:$AE$12,7,FALSE) &amp; VLOOKUP(Audit!G413,$V$13:$AE$22,7,FALSE)&amp;IF(Audit!G413=10,Audit!V413&amp;Audit!W413,"")</f>
        <v>#N/A</v>
      </c>
      <c r="I1648" s="17" t="e">
        <f>VLOOKUP(Audit!H413,$V$3:$AE$12,8,FALSE) &amp; Audit!U413 &amp; VLOOKUP(Audit!H413,$V$13:$AE$22,8,FALSE)&amp;IF(Audit!H413=10,Audit!V413&amp;Audit!W413,"")</f>
        <v>#N/A</v>
      </c>
      <c r="J1648" s="17" t="e">
        <f>VLOOKUP(Audit!I413,$V$3:$AE$12,9,FALSE) &amp; VLOOKUP(Audit!I413,$V$13:$AE$22,9,FALSE) &amp; IF(Audit!I413=10,Audit!V413&amp;Audit!W413,"") &amp; IF(Audit!I413&lt;&gt;1,U1648,"")</f>
        <v>#N/A</v>
      </c>
      <c r="K1648" s="17" t="e">
        <f>VLOOKUP(Audit!J413,$V$3:$AE$12,10,FALSE) &amp; Audit!S413 &amp; VLOOKUP(Audit!J413,$V$13:$AE$22,10,FALSE) &amp; IF(Audit!J413=10,Audit!V413&amp;Audit!W413,"") &amp; IF(Audit!J413&lt;&gt;1,U1648,"")</f>
        <v>#N/A</v>
      </c>
      <c r="L1648" s="10">
        <f>Audit!K413</f>
        <v>0</v>
      </c>
      <c r="M1648" s="10" t="e">
        <f t="shared" si="761"/>
        <v>#N/A</v>
      </c>
      <c r="N1648" s="10" t="e">
        <f t="shared" si="762"/>
        <v>#N/A</v>
      </c>
      <c r="O1648" s="10" t="e">
        <f t="shared" si="763"/>
        <v>#N/A</v>
      </c>
      <c r="P1648" s="10" t="e">
        <f t="shared" si="764"/>
        <v>#N/A</v>
      </c>
      <c r="Q1648" s="10" t="e">
        <f t="shared" si="765"/>
        <v>#N/A</v>
      </c>
      <c r="R1648" s="10" t="e">
        <f t="shared" si="766"/>
        <v>#N/A</v>
      </c>
      <c r="S1648" s="10" t="e">
        <f t="shared" si="767"/>
        <v>#N/A</v>
      </c>
      <c r="T1648" s="10" t="e">
        <f t="shared" si="768"/>
        <v>#N/A</v>
      </c>
      <c r="U1648" s="17" t="str">
        <f>IF(Audit!M413="","",VLOOKUP(Audit!M413,$W$26:$X$35,2,FALSE)) &amp; Audit!N413 &amp; IF(Audit!O413="","",IF(Audit!N413&lt;=1.4,VLOOKUP(Audit!O413,$W$38:X1693,2,FALSE),VLOOKUP(Audit!O413,$W$51:$X$61,2,FALSE))) &amp; IF(Audit!P413="","",VLOOKUP(Audit!P413,$Y$26:$Z$35,2,FALSE) &amp; Audit!Q413 &amp; IF(Audit!O413="","",IF(Audit!Q413&lt;=1.4,VLOOKUP(Audit!R413,$Y$38:$Z$48,2,FALSE),VLOOKUP(Audit!R413,$Y$51:$Z$61,2,FALSE))))</f>
        <v/>
      </c>
      <c r="V1648" s="21"/>
      <c r="AH1648" s="49">
        <f>Audit!A413</f>
        <v>0</v>
      </c>
      <c r="AI1648" s="50" t="e">
        <f>VLOOKUP(Audit!B413,$V$3:$AE$12,2,FALSE)&amp; IF(Audit!B413=10,Audit!V413,"")</f>
        <v>#N/A</v>
      </c>
      <c r="AJ1648" s="50" t="e">
        <f>VLOOKUP(Audit!B413,$V$13:$AE$22,2,FALSE)&amp; IF(Audit!B413=10,Audit!W413,"")</f>
        <v>#N/A</v>
      </c>
      <c r="AK1648" s="47" t="e">
        <f t="shared" si="769"/>
        <v>#N/A</v>
      </c>
      <c r="AL1648" s="50" t="e">
        <f>VLOOKUP(Audit!C413,$V$3:$AE$12,3,FALSE)&amp; IF(Audit!C413=10,Audit!V413,"")</f>
        <v>#N/A</v>
      </c>
      <c r="AM1648" s="50" t="e">
        <f>VLOOKUP(Audit!C413,$V$13:$AE$22,3,FALSE)&amp; IF(Audit!C413=10,Audit!W413,"")</f>
        <v>#N/A</v>
      </c>
      <c r="AN1648" s="47" t="e">
        <f t="shared" si="770"/>
        <v>#N/A</v>
      </c>
      <c r="AO1648" s="50" t="e">
        <f>VLOOKUP(Audit!D413,$V$3:$AE$12,4,FALSE) &amp;  Audit!T413 &amp; IF(Audit!D413=10,Audit!V413,"")</f>
        <v>#N/A</v>
      </c>
      <c r="AP1648" s="50" t="e">
        <f>VLOOKUP(Audit!D413,$V$13:$AE$22,4,FALSE)&amp; IF(Audit!D413=10,Audit!W413,"")</f>
        <v>#N/A</v>
      </c>
      <c r="AQ1648" s="47" t="e">
        <f t="shared" si="771"/>
        <v>#N/A</v>
      </c>
      <c r="AR1648" s="50" t="e">
        <f>VLOOKUP(Audit!E413,$V$3:$AE$12,5,FALSE)&amp; IF(Audit!E413=10,Audit!V413,"")</f>
        <v>#N/A</v>
      </c>
      <c r="AS1648" s="50" t="e">
        <f>VLOOKUP(Audit!E413,$V$13:$AE$22,5,FALSE)&amp; IF(Audit!E413=10,Audit!W413,"")</f>
        <v>#N/A</v>
      </c>
      <c r="AT1648" s="47" t="e">
        <f t="shared" si="772"/>
        <v>#N/A</v>
      </c>
      <c r="AU1648" s="50" t="e">
        <f>VLOOKUP(Audit!F413,$V$3:$AE$12,6,FALSE)&amp; IF(Audit!F413=10,Audit!V413,"")</f>
        <v>#N/A</v>
      </c>
      <c r="AV1648" s="50" t="e">
        <f>VLOOKUP(Audit!F413,$V$13:$AE$22,6,FALSE)&amp; IF(Audit!F413=10,Audit!W413,"")</f>
        <v>#N/A</v>
      </c>
      <c r="AW1648" s="47" t="e">
        <f t="shared" si="773"/>
        <v>#N/A</v>
      </c>
      <c r="AX1648" s="50" t="e">
        <f>VLOOKUP(Audit!G413,$V$3:$AE$12,7,FALSE)&amp; IF(Audit!G413=10,Audit!V413,"")</f>
        <v>#N/A</v>
      </c>
      <c r="AY1648" s="50" t="e">
        <f>VLOOKUP(Audit!G413,$V$13:$AE$22,7,FALSE) &amp; IF(Audit!G413=10,Audit!W413,"")</f>
        <v>#N/A</v>
      </c>
      <c r="AZ1648" s="47" t="e">
        <f t="shared" si="774"/>
        <v>#N/A</v>
      </c>
      <c r="BA1648" s="50" t="e">
        <f>VLOOKUP(Audit!H413,$V$3:$AE$12,8,FALSE)&amp; Audit!U413 &amp; IF(Audit!H413=10,Audit!V413,"")</f>
        <v>#N/A</v>
      </c>
      <c r="BB1648" s="50" t="e">
        <f>VLOOKUP(Audit!H413,$V$13:$AE$22,8,FALSE) &amp; IF(Audit!H413=10,Audit!W413,"")</f>
        <v>#N/A</v>
      </c>
      <c r="BC1648" s="47" t="e">
        <f t="shared" si="775"/>
        <v>#N/A</v>
      </c>
      <c r="BD1648" s="50" t="e">
        <f>VLOOKUP(Audit!I413,$V$3:$AE$12,9,FALSE)&amp; IF(Audit!I413=10,Audit!V413,"")</f>
        <v>#N/A</v>
      </c>
      <c r="BE1648" s="50" t="e">
        <f>VLOOKUP(Audit!I413,$V$13:$AE$22,9,FALSE) &amp; IF(Audit!I413=10,Audit!W413,"") &amp; IF(Audit!I413&lt;&gt;1,U1648,"")</f>
        <v>#N/A</v>
      </c>
      <c r="BF1648" s="47" t="e">
        <f t="shared" si="776"/>
        <v>#N/A</v>
      </c>
      <c r="BG1648" s="50" t="e">
        <f>VLOOKUP(Audit!J413,$V$3:$AE$12,10,FALSE) &amp; Audit!S413 &amp; IF(Audit!J413=10,Audit!V413,"")</f>
        <v>#N/A</v>
      </c>
      <c r="BH1648" s="50" t="e">
        <f>VLOOKUP(Audit!J413,$V$13:$AE$22,10,FALSE) &amp; IF(Audit!J413=10,Audit!W413,"") &amp; IF(Audit!J413&lt;&gt;1,U1648,"")</f>
        <v>#N/A</v>
      </c>
      <c r="BI1648" s="47" t="e">
        <f t="shared" si="777"/>
        <v>#N/A</v>
      </c>
      <c r="BJ1648" s="48" t="str">
        <f t="shared" si="778"/>
        <v/>
      </c>
      <c r="BK1648" s="48" t="str">
        <f t="shared" si="779"/>
        <v/>
      </c>
      <c r="BL1648" s="48" t="str">
        <f t="shared" si="780"/>
        <v/>
      </c>
      <c r="BM1648" s="48" t="str">
        <f t="shared" si="781"/>
        <v/>
      </c>
      <c r="BN1648" s="48" t="str">
        <f t="shared" si="782"/>
        <v/>
      </c>
      <c r="BO1648" s="48" t="str">
        <f t="shared" si="783"/>
        <v/>
      </c>
      <c r="BP1648" s="48" t="str">
        <f t="shared" si="784"/>
        <v/>
      </c>
      <c r="BQ1648" s="48" t="str">
        <f t="shared" si="785"/>
        <v/>
      </c>
      <c r="BR1648" s="48" t="str">
        <f t="shared" si="786"/>
        <v/>
      </c>
      <c r="BS1648" s="48" t="str">
        <f t="shared" si="787"/>
        <v/>
      </c>
      <c r="BT1648" s="48" t="str">
        <f t="shared" si="788"/>
        <v/>
      </c>
      <c r="BU1648" s="48" t="str">
        <f t="shared" si="789"/>
        <v/>
      </c>
    </row>
    <row r="1649" spans="1:73">
      <c r="A1649" s="10">
        <f>Audit!A414</f>
        <v>0</v>
      </c>
      <c r="B1649" s="10" t="e">
        <f t="shared" si="760"/>
        <v>#N/A</v>
      </c>
      <c r="C1649" s="17" t="e">
        <f>VLOOKUP(Audit!B414,$V$3:$AE$12,2,FALSE) &amp; VLOOKUP(Audit!B414,$V$13:$AE$22,2,FALSE)&amp; IF(Audit!B414=10,Audit!V414&amp;Audit!W414,"")</f>
        <v>#N/A</v>
      </c>
      <c r="D1649" s="17" t="e">
        <f>VLOOKUP(Audit!C414,$V$3:$AE$12,3,FALSE) &amp; VLOOKUP(Audit!C414,$V$13:$AE$22,3,FALSE) &amp;IF(Audit!C414=10,Audit!V414&amp;Audit!W414,"")</f>
        <v>#N/A</v>
      </c>
      <c r="E1649" s="17" t="e">
        <f>VLOOKUP(Audit!D414,$V$3:$AE$12,4,FALSE)&amp; Audit!T414 &amp; VLOOKUP(Audit!D414,$V$13:$AE$22,4,FALSE)&amp; IF(Audit!D414=10,Audit!V414&amp;Audit!W414,"")</f>
        <v>#N/A</v>
      </c>
      <c r="F1649" s="17" t="e">
        <f>VLOOKUP(Audit!E414,$V$3:$AE$12,5,FALSE) &amp; VLOOKUP(Audit!E414,$V$13:$AE$22,5,FALSE)&amp; IF(Audit!E414=10,Audit!V414&amp;Audit!W414,"")</f>
        <v>#N/A</v>
      </c>
      <c r="G1649" s="17" t="e">
        <f>VLOOKUP(Audit!F414,$V$3:$AE$12,6,FALSE) &amp; VLOOKUP(Audit!F414,$V$13:$AE$22,6,FALSE)&amp; IF(Audit!F414=10,Audit!V414&amp;Audit!W414,"")</f>
        <v>#N/A</v>
      </c>
      <c r="H1649" s="17" t="e">
        <f>VLOOKUP(Audit!G414,$V$3:$AE$12,7,FALSE) &amp; VLOOKUP(Audit!G414,$V$13:$AE$22,7,FALSE)&amp;IF(Audit!G414=10,Audit!V414&amp;Audit!W414,"")</f>
        <v>#N/A</v>
      </c>
      <c r="I1649" s="17" t="e">
        <f>VLOOKUP(Audit!H414,$V$3:$AE$12,8,FALSE) &amp; Audit!U414 &amp; VLOOKUP(Audit!H414,$V$13:$AE$22,8,FALSE)&amp;IF(Audit!H414=10,Audit!V414&amp;Audit!W414,"")</f>
        <v>#N/A</v>
      </c>
      <c r="J1649" s="17" t="e">
        <f>VLOOKUP(Audit!I414,$V$3:$AE$12,9,FALSE) &amp; VLOOKUP(Audit!I414,$V$13:$AE$22,9,FALSE) &amp; IF(Audit!I414=10,Audit!V414&amp;Audit!W414,"") &amp; IF(Audit!I414&lt;&gt;1,U1649,"")</f>
        <v>#N/A</v>
      </c>
      <c r="K1649" s="17" t="e">
        <f>VLOOKUP(Audit!J414,$V$3:$AE$12,10,FALSE) &amp; Audit!S414 &amp; VLOOKUP(Audit!J414,$V$13:$AE$22,10,FALSE) &amp; IF(Audit!J414=10,Audit!V414&amp;Audit!W414,"") &amp; IF(Audit!J414&lt;&gt;1,U1649,"")</f>
        <v>#N/A</v>
      </c>
      <c r="L1649" s="10">
        <f>Audit!K414</f>
        <v>0</v>
      </c>
      <c r="M1649" s="10" t="e">
        <f t="shared" si="761"/>
        <v>#N/A</v>
      </c>
      <c r="N1649" s="10" t="e">
        <f t="shared" si="762"/>
        <v>#N/A</v>
      </c>
      <c r="O1649" s="10" t="e">
        <f t="shared" si="763"/>
        <v>#N/A</v>
      </c>
      <c r="P1649" s="10" t="e">
        <f t="shared" si="764"/>
        <v>#N/A</v>
      </c>
      <c r="Q1649" s="10" t="e">
        <f t="shared" si="765"/>
        <v>#N/A</v>
      </c>
      <c r="R1649" s="10" t="e">
        <f t="shared" si="766"/>
        <v>#N/A</v>
      </c>
      <c r="S1649" s="10" t="e">
        <f t="shared" si="767"/>
        <v>#N/A</v>
      </c>
      <c r="T1649" s="10" t="e">
        <f t="shared" si="768"/>
        <v>#N/A</v>
      </c>
      <c r="U1649" s="17" t="str">
        <f>IF(Audit!M414="","",VLOOKUP(Audit!M414,$W$26:$X$35,2,FALSE)) &amp; Audit!N414 &amp; IF(Audit!O414="","",IF(Audit!N414&lt;=1.4,VLOOKUP(Audit!O414,$W$38:X1694,2,FALSE),VLOOKUP(Audit!O414,$W$51:$X$61,2,FALSE))) &amp; IF(Audit!P414="","",VLOOKUP(Audit!P414,$Y$26:$Z$35,2,FALSE) &amp; Audit!Q414 &amp; IF(Audit!O414="","",IF(Audit!Q414&lt;=1.4,VLOOKUP(Audit!R414,$Y$38:$Z$48,2,FALSE),VLOOKUP(Audit!R414,$Y$51:$Z$61,2,FALSE))))</f>
        <v/>
      </c>
      <c r="V1649" s="21"/>
      <c r="AH1649" s="49">
        <f>Audit!A414</f>
        <v>0</v>
      </c>
      <c r="AI1649" s="50" t="e">
        <f>VLOOKUP(Audit!B414,$V$3:$AE$12,2,FALSE)&amp; IF(Audit!B414=10,Audit!V414,"")</f>
        <v>#N/A</v>
      </c>
      <c r="AJ1649" s="50" t="e">
        <f>VLOOKUP(Audit!B414,$V$13:$AE$22,2,FALSE)&amp; IF(Audit!B414=10,Audit!W414,"")</f>
        <v>#N/A</v>
      </c>
      <c r="AK1649" s="47" t="e">
        <f t="shared" si="769"/>
        <v>#N/A</v>
      </c>
      <c r="AL1649" s="50" t="e">
        <f>VLOOKUP(Audit!C414,$V$3:$AE$12,3,FALSE)&amp; IF(Audit!C414=10,Audit!V414,"")</f>
        <v>#N/A</v>
      </c>
      <c r="AM1649" s="50" t="e">
        <f>VLOOKUP(Audit!C414,$V$13:$AE$22,3,FALSE)&amp; IF(Audit!C414=10,Audit!W414,"")</f>
        <v>#N/A</v>
      </c>
      <c r="AN1649" s="47" t="e">
        <f t="shared" si="770"/>
        <v>#N/A</v>
      </c>
      <c r="AO1649" s="50" t="e">
        <f>VLOOKUP(Audit!D414,$V$3:$AE$12,4,FALSE) &amp;  Audit!T414 &amp; IF(Audit!D414=10,Audit!V414,"")</f>
        <v>#N/A</v>
      </c>
      <c r="AP1649" s="50" t="e">
        <f>VLOOKUP(Audit!D414,$V$13:$AE$22,4,FALSE)&amp; IF(Audit!D414=10,Audit!W414,"")</f>
        <v>#N/A</v>
      </c>
      <c r="AQ1649" s="47" t="e">
        <f t="shared" si="771"/>
        <v>#N/A</v>
      </c>
      <c r="AR1649" s="50" t="e">
        <f>VLOOKUP(Audit!E414,$V$3:$AE$12,5,FALSE)&amp; IF(Audit!E414=10,Audit!V414,"")</f>
        <v>#N/A</v>
      </c>
      <c r="AS1649" s="50" t="e">
        <f>VLOOKUP(Audit!E414,$V$13:$AE$22,5,FALSE)&amp; IF(Audit!E414=10,Audit!W414,"")</f>
        <v>#N/A</v>
      </c>
      <c r="AT1649" s="47" t="e">
        <f t="shared" si="772"/>
        <v>#N/A</v>
      </c>
      <c r="AU1649" s="50" t="e">
        <f>VLOOKUP(Audit!F414,$V$3:$AE$12,6,FALSE)&amp; IF(Audit!F414=10,Audit!V414,"")</f>
        <v>#N/A</v>
      </c>
      <c r="AV1649" s="50" t="e">
        <f>VLOOKUP(Audit!F414,$V$13:$AE$22,6,FALSE)&amp; IF(Audit!F414=10,Audit!W414,"")</f>
        <v>#N/A</v>
      </c>
      <c r="AW1649" s="47" t="e">
        <f t="shared" si="773"/>
        <v>#N/A</v>
      </c>
      <c r="AX1649" s="50" t="e">
        <f>VLOOKUP(Audit!G414,$V$3:$AE$12,7,FALSE)&amp; IF(Audit!G414=10,Audit!V414,"")</f>
        <v>#N/A</v>
      </c>
      <c r="AY1649" s="50" t="e">
        <f>VLOOKUP(Audit!G414,$V$13:$AE$22,7,FALSE) &amp; IF(Audit!G414=10,Audit!W414,"")</f>
        <v>#N/A</v>
      </c>
      <c r="AZ1649" s="47" t="e">
        <f t="shared" si="774"/>
        <v>#N/A</v>
      </c>
      <c r="BA1649" s="50" t="e">
        <f>VLOOKUP(Audit!H414,$V$3:$AE$12,8,FALSE)&amp; Audit!U414 &amp; IF(Audit!H414=10,Audit!V414,"")</f>
        <v>#N/A</v>
      </c>
      <c r="BB1649" s="50" t="e">
        <f>VLOOKUP(Audit!H414,$V$13:$AE$22,8,FALSE) &amp; IF(Audit!H414=10,Audit!W414,"")</f>
        <v>#N/A</v>
      </c>
      <c r="BC1649" s="47" t="e">
        <f t="shared" si="775"/>
        <v>#N/A</v>
      </c>
      <c r="BD1649" s="50" t="e">
        <f>VLOOKUP(Audit!I414,$V$3:$AE$12,9,FALSE)&amp; IF(Audit!I414=10,Audit!V414,"")</f>
        <v>#N/A</v>
      </c>
      <c r="BE1649" s="50" t="e">
        <f>VLOOKUP(Audit!I414,$V$13:$AE$22,9,FALSE) &amp; IF(Audit!I414=10,Audit!W414,"") &amp; IF(Audit!I414&lt;&gt;1,U1649,"")</f>
        <v>#N/A</v>
      </c>
      <c r="BF1649" s="47" t="e">
        <f t="shared" si="776"/>
        <v>#N/A</v>
      </c>
      <c r="BG1649" s="50" t="e">
        <f>VLOOKUP(Audit!J414,$V$3:$AE$12,10,FALSE) &amp; Audit!S414 &amp; IF(Audit!J414=10,Audit!V414,"")</f>
        <v>#N/A</v>
      </c>
      <c r="BH1649" s="50" t="e">
        <f>VLOOKUP(Audit!J414,$V$13:$AE$22,10,FALSE) &amp; IF(Audit!J414=10,Audit!W414,"") &amp; IF(Audit!J414&lt;&gt;1,U1649,"")</f>
        <v>#N/A</v>
      </c>
      <c r="BI1649" s="47" t="e">
        <f t="shared" si="777"/>
        <v>#N/A</v>
      </c>
      <c r="BJ1649" s="48" t="str">
        <f t="shared" si="778"/>
        <v/>
      </c>
      <c r="BK1649" s="48" t="str">
        <f t="shared" si="779"/>
        <v/>
      </c>
      <c r="BL1649" s="48" t="str">
        <f t="shared" si="780"/>
        <v/>
      </c>
      <c r="BM1649" s="48" t="str">
        <f t="shared" si="781"/>
        <v/>
      </c>
      <c r="BN1649" s="48" t="str">
        <f t="shared" si="782"/>
        <v/>
      </c>
      <c r="BO1649" s="48" t="str">
        <f t="shared" si="783"/>
        <v/>
      </c>
      <c r="BP1649" s="48" t="str">
        <f t="shared" si="784"/>
        <v/>
      </c>
      <c r="BQ1649" s="48" t="str">
        <f t="shared" si="785"/>
        <v/>
      </c>
      <c r="BR1649" s="48" t="str">
        <f t="shared" si="786"/>
        <v/>
      </c>
      <c r="BS1649" s="48" t="str">
        <f t="shared" si="787"/>
        <v/>
      </c>
      <c r="BT1649" s="48" t="str">
        <f t="shared" si="788"/>
        <v/>
      </c>
      <c r="BU1649" s="48" t="str">
        <f t="shared" si="789"/>
        <v/>
      </c>
    </row>
    <row r="1650" spans="1:73">
      <c r="A1650" s="10">
        <f>Audit!A415</f>
        <v>0</v>
      </c>
      <c r="B1650" s="10" t="e">
        <f t="shared" si="760"/>
        <v>#N/A</v>
      </c>
      <c r="C1650" s="17" t="e">
        <f>VLOOKUP(Audit!B415,$V$3:$AE$12,2,FALSE) &amp; VLOOKUP(Audit!B415,$V$13:$AE$22,2,FALSE)&amp; IF(Audit!B415=10,Audit!V415&amp;Audit!W415,"")</f>
        <v>#N/A</v>
      </c>
      <c r="D1650" s="17" t="e">
        <f>VLOOKUP(Audit!C415,$V$3:$AE$12,3,FALSE) &amp; VLOOKUP(Audit!C415,$V$13:$AE$22,3,FALSE) &amp;IF(Audit!C415=10,Audit!V415&amp;Audit!W415,"")</f>
        <v>#N/A</v>
      </c>
      <c r="E1650" s="17" t="e">
        <f>VLOOKUP(Audit!D415,$V$3:$AE$12,4,FALSE)&amp; Audit!T415 &amp; VLOOKUP(Audit!D415,$V$13:$AE$22,4,FALSE)&amp; IF(Audit!D415=10,Audit!V415&amp;Audit!W415,"")</f>
        <v>#N/A</v>
      </c>
      <c r="F1650" s="17" t="e">
        <f>VLOOKUP(Audit!E415,$V$3:$AE$12,5,FALSE) &amp; VLOOKUP(Audit!E415,$V$13:$AE$22,5,FALSE)&amp; IF(Audit!E415=10,Audit!V415&amp;Audit!W415,"")</f>
        <v>#N/A</v>
      </c>
      <c r="G1650" s="17" t="e">
        <f>VLOOKUP(Audit!F415,$V$3:$AE$12,6,FALSE) &amp; VLOOKUP(Audit!F415,$V$13:$AE$22,6,FALSE)&amp; IF(Audit!F415=10,Audit!V415&amp;Audit!W415,"")</f>
        <v>#N/A</v>
      </c>
      <c r="H1650" s="17" t="e">
        <f>VLOOKUP(Audit!G415,$V$3:$AE$12,7,FALSE) &amp; VLOOKUP(Audit!G415,$V$13:$AE$22,7,FALSE)&amp;IF(Audit!G415=10,Audit!V415&amp;Audit!W415,"")</f>
        <v>#N/A</v>
      </c>
      <c r="I1650" s="17" t="e">
        <f>VLOOKUP(Audit!H415,$V$3:$AE$12,8,FALSE) &amp; Audit!U415 &amp; VLOOKUP(Audit!H415,$V$13:$AE$22,8,FALSE)&amp;IF(Audit!H415=10,Audit!V415&amp;Audit!W415,"")</f>
        <v>#N/A</v>
      </c>
      <c r="J1650" s="17" t="e">
        <f>VLOOKUP(Audit!I415,$V$3:$AE$12,9,FALSE) &amp; VLOOKUP(Audit!I415,$V$13:$AE$22,9,FALSE) &amp; IF(Audit!I415=10,Audit!V415&amp;Audit!W415,"") &amp; IF(Audit!I415&lt;&gt;1,U1650,"")</f>
        <v>#N/A</v>
      </c>
      <c r="K1650" s="17" t="e">
        <f>VLOOKUP(Audit!J415,$V$3:$AE$12,10,FALSE) &amp; Audit!S415 &amp; VLOOKUP(Audit!J415,$V$13:$AE$22,10,FALSE) &amp; IF(Audit!J415=10,Audit!V415&amp;Audit!W415,"") &amp; IF(Audit!J415&lt;&gt;1,U1650,"")</f>
        <v>#N/A</v>
      </c>
      <c r="L1650" s="10">
        <f>Audit!K415</f>
        <v>0</v>
      </c>
      <c r="M1650" s="10" t="e">
        <f t="shared" si="761"/>
        <v>#N/A</v>
      </c>
      <c r="N1650" s="10" t="e">
        <f t="shared" si="762"/>
        <v>#N/A</v>
      </c>
      <c r="O1650" s="10" t="e">
        <f t="shared" si="763"/>
        <v>#N/A</v>
      </c>
      <c r="P1650" s="10" t="e">
        <f t="shared" si="764"/>
        <v>#N/A</v>
      </c>
      <c r="Q1650" s="10" t="e">
        <f t="shared" si="765"/>
        <v>#N/A</v>
      </c>
      <c r="R1650" s="10" t="e">
        <f t="shared" si="766"/>
        <v>#N/A</v>
      </c>
      <c r="S1650" s="10" t="e">
        <f t="shared" si="767"/>
        <v>#N/A</v>
      </c>
      <c r="T1650" s="10" t="e">
        <f t="shared" si="768"/>
        <v>#N/A</v>
      </c>
      <c r="U1650" s="17" t="str">
        <f>IF(Audit!M415="","",VLOOKUP(Audit!M415,$W$26:$X$35,2,FALSE)) &amp; Audit!N415 &amp; IF(Audit!O415="","",IF(Audit!N415&lt;=1.4,VLOOKUP(Audit!O415,$W$38:X1695,2,FALSE),VLOOKUP(Audit!O415,$W$51:$X$61,2,FALSE))) &amp; IF(Audit!P415="","",VLOOKUP(Audit!P415,$Y$26:$Z$35,2,FALSE) &amp; Audit!Q415 &amp; IF(Audit!O415="","",IF(Audit!Q415&lt;=1.4,VLOOKUP(Audit!R415,$Y$38:$Z$48,2,FALSE),VLOOKUP(Audit!R415,$Y$51:$Z$61,2,FALSE))))</f>
        <v/>
      </c>
      <c r="V1650" s="21"/>
      <c r="AH1650" s="49">
        <f>Audit!A415</f>
        <v>0</v>
      </c>
      <c r="AI1650" s="50" t="e">
        <f>VLOOKUP(Audit!B415,$V$3:$AE$12,2,FALSE)&amp; IF(Audit!B415=10,Audit!V415,"")</f>
        <v>#N/A</v>
      </c>
      <c r="AJ1650" s="50" t="e">
        <f>VLOOKUP(Audit!B415,$V$13:$AE$22,2,FALSE)&amp; IF(Audit!B415=10,Audit!W415,"")</f>
        <v>#N/A</v>
      </c>
      <c r="AK1650" s="47" t="e">
        <f t="shared" si="769"/>
        <v>#N/A</v>
      </c>
      <c r="AL1650" s="50" t="e">
        <f>VLOOKUP(Audit!C415,$V$3:$AE$12,3,FALSE)&amp; IF(Audit!C415=10,Audit!V415,"")</f>
        <v>#N/A</v>
      </c>
      <c r="AM1650" s="50" t="e">
        <f>VLOOKUP(Audit!C415,$V$13:$AE$22,3,FALSE)&amp; IF(Audit!C415=10,Audit!W415,"")</f>
        <v>#N/A</v>
      </c>
      <c r="AN1650" s="47" t="e">
        <f t="shared" si="770"/>
        <v>#N/A</v>
      </c>
      <c r="AO1650" s="50" t="e">
        <f>VLOOKUP(Audit!D415,$V$3:$AE$12,4,FALSE) &amp;  Audit!T415 &amp; IF(Audit!D415=10,Audit!V415,"")</f>
        <v>#N/A</v>
      </c>
      <c r="AP1650" s="50" t="e">
        <f>VLOOKUP(Audit!D415,$V$13:$AE$22,4,FALSE)&amp; IF(Audit!D415=10,Audit!W415,"")</f>
        <v>#N/A</v>
      </c>
      <c r="AQ1650" s="47" t="e">
        <f t="shared" si="771"/>
        <v>#N/A</v>
      </c>
      <c r="AR1650" s="50" t="e">
        <f>VLOOKUP(Audit!E415,$V$3:$AE$12,5,FALSE)&amp; IF(Audit!E415=10,Audit!V415,"")</f>
        <v>#N/A</v>
      </c>
      <c r="AS1650" s="50" t="e">
        <f>VLOOKUP(Audit!E415,$V$13:$AE$22,5,FALSE)&amp; IF(Audit!E415=10,Audit!W415,"")</f>
        <v>#N/A</v>
      </c>
      <c r="AT1650" s="47" t="e">
        <f t="shared" si="772"/>
        <v>#N/A</v>
      </c>
      <c r="AU1650" s="50" t="e">
        <f>VLOOKUP(Audit!F415,$V$3:$AE$12,6,FALSE)&amp; IF(Audit!F415=10,Audit!V415,"")</f>
        <v>#N/A</v>
      </c>
      <c r="AV1650" s="50" t="e">
        <f>VLOOKUP(Audit!F415,$V$13:$AE$22,6,FALSE)&amp; IF(Audit!F415=10,Audit!W415,"")</f>
        <v>#N/A</v>
      </c>
      <c r="AW1650" s="47" t="e">
        <f t="shared" si="773"/>
        <v>#N/A</v>
      </c>
      <c r="AX1650" s="50" t="e">
        <f>VLOOKUP(Audit!G415,$V$3:$AE$12,7,FALSE)&amp; IF(Audit!G415=10,Audit!V415,"")</f>
        <v>#N/A</v>
      </c>
      <c r="AY1650" s="50" t="e">
        <f>VLOOKUP(Audit!G415,$V$13:$AE$22,7,FALSE) &amp; IF(Audit!G415=10,Audit!W415,"")</f>
        <v>#N/A</v>
      </c>
      <c r="AZ1650" s="47" t="e">
        <f t="shared" si="774"/>
        <v>#N/A</v>
      </c>
      <c r="BA1650" s="50" t="e">
        <f>VLOOKUP(Audit!H415,$V$3:$AE$12,8,FALSE)&amp; Audit!U415 &amp; IF(Audit!H415=10,Audit!V415,"")</f>
        <v>#N/A</v>
      </c>
      <c r="BB1650" s="50" t="e">
        <f>VLOOKUP(Audit!H415,$V$13:$AE$22,8,FALSE) &amp; IF(Audit!H415=10,Audit!W415,"")</f>
        <v>#N/A</v>
      </c>
      <c r="BC1650" s="47" t="e">
        <f t="shared" si="775"/>
        <v>#N/A</v>
      </c>
      <c r="BD1650" s="50" t="e">
        <f>VLOOKUP(Audit!I415,$V$3:$AE$12,9,FALSE)&amp; IF(Audit!I415=10,Audit!V415,"")</f>
        <v>#N/A</v>
      </c>
      <c r="BE1650" s="50" t="e">
        <f>VLOOKUP(Audit!I415,$V$13:$AE$22,9,FALSE) &amp; IF(Audit!I415=10,Audit!W415,"") &amp; IF(Audit!I415&lt;&gt;1,U1650,"")</f>
        <v>#N/A</v>
      </c>
      <c r="BF1650" s="47" t="e">
        <f t="shared" si="776"/>
        <v>#N/A</v>
      </c>
      <c r="BG1650" s="50" t="e">
        <f>VLOOKUP(Audit!J415,$V$3:$AE$12,10,FALSE) &amp; Audit!S415 &amp; IF(Audit!J415=10,Audit!V415,"")</f>
        <v>#N/A</v>
      </c>
      <c r="BH1650" s="50" t="e">
        <f>VLOOKUP(Audit!J415,$V$13:$AE$22,10,FALSE) &amp; IF(Audit!J415=10,Audit!W415,"") &amp; IF(Audit!J415&lt;&gt;1,U1650,"")</f>
        <v>#N/A</v>
      </c>
      <c r="BI1650" s="47" t="e">
        <f t="shared" si="777"/>
        <v>#N/A</v>
      </c>
      <c r="BJ1650" s="48" t="str">
        <f t="shared" si="778"/>
        <v/>
      </c>
      <c r="BK1650" s="48" t="str">
        <f t="shared" si="779"/>
        <v/>
      </c>
      <c r="BL1650" s="48" t="str">
        <f t="shared" si="780"/>
        <v/>
      </c>
      <c r="BM1650" s="48" t="str">
        <f t="shared" si="781"/>
        <v/>
      </c>
      <c r="BN1650" s="48" t="str">
        <f t="shared" si="782"/>
        <v/>
      </c>
      <c r="BO1650" s="48" t="str">
        <f t="shared" si="783"/>
        <v/>
      </c>
      <c r="BP1650" s="48" t="str">
        <f t="shared" si="784"/>
        <v/>
      </c>
      <c r="BQ1650" s="48" t="str">
        <f t="shared" si="785"/>
        <v/>
      </c>
      <c r="BR1650" s="48" t="str">
        <f t="shared" si="786"/>
        <v/>
      </c>
      <c r="BS1650" s="48" t="str">
        <f t="shared" si="787"/>
        <v/>
      </c>
      <c r="BT1650" s="48" t="str">
        <f t="shared" si="788"/>
        <v/>
      </c>
      <c r="BU1650" s="48" t="str">
        <f t="shared" si="789"/>
        <v/>
      </c>
    </row>
    <row r="1651" spans="1:73">
      <c r="A1651" s="10">
        <f>Audit!A416</f>
        <v>0</v>
      </c>
      <c r="B1651" s="10" t="e">
        <f t="shared" si="760"/>
        <v>#N/A</v>
      </c>
      <c r="C1651" s="17" t="e">
        <f>VLOOKUP(Audit!B416,$V$3:$AE$12,2,FALSE) &amp; VLOOKUP(Audit!B416,$V$13:$AE$22,2,FALSE)&amp; IF(Audit!B416=10,Audit!V416&amp;Audit!W416,"")</f>
        <v>#N/A</v>
      </c>
      <c r="D1651" s="17" t="e">
        <f>VLOOKUP(Audit!C416,$V$3:$AE$12,3,FALSE) &amp; VLOOKUP(Audit!C416,$V$13:$AE$22,3,FALSE) &amp;IF(Audit!C416=10,Audit!V416&amp;Audit!W416,"")</f>
        <v>#N/A</v>
      </c>
      <c r="E1651" s="17" t="e">
        <f>VLOOKUP(Audit!D416,$V$3:$AE$12,4,FALSE)&amp; Audit!T416 &amp; VLOOKUP(Audit!D416,$V$13:$AE$22,4,FALSE)&amp; IF(Audit!D416=10,Audit!V416&amp;Audit!W416,"")</f>
        <v>#N/A</v>
      </c>
      <c r="F1651" s="17" t="e">
        <f>VLOOKUP(Audit!E416,$V$3:$AE$12,5,FALSE) &amp; VLOOKUP(Audit!E416,$V$13:$AE$22,5,FALSE)&amp; IF(Audit!E416=10,Audit!V416&amp;Audit!W416,"")</f>
        <v>#N/A</v>
      </c>
      <c r="G1651" s="17" t="e">
        <f>VLOOKUP(Audit!F416,$V$3:$AE$12,6,FALSE) &amp; VLOOKUP(Audit!F416,$V$13:$AE$22,6,FALSE)&amp; IF(Audit!F416=10,Audit!V416&amp;Audit!W416,"")</f>
        <v>#N/A</v>
      </c>
      <c r="H1651" s="17" t="e">
        <f>VLOOKUP(Audit!G416,$V$3:$AE$12,7,FALSE) &amp; VLOOKUP(Audit!G416,$V$13:$AE$22,7,FALSE)&amp;IF(Audit!G416=10,Audit!V416&amp;Audit!W416,"")</f>
        <v>#N/A</v>
      </c>
      <c r="I1651" s="17" t="e">
        <f>VLOOKUP(Audit!H416,$V$3:$AE$12,8,FALSE) &amp; Audit!U416 &amp; VLOOKUP(Audit!H416,$V$13:$AE$22,8,FALSE)&amp;IF(Audit!H416=10,Audit!V416&amp;Audit!W416,"")</f>
        <v>#N/A</v>
      </c>
      <c r="J1651" s="17" t="e">
        <f>VLOOKUP(Audit!I416,$V$3:$AE$12,9,FALSE) &amp; VLOOKUP(Audit!I416,$V$13:$AE$22,9,FALSE) &amp; IF(Audit!I416=10,Audit!V416&amp;Audit!W416,"") &amp; IF(Audit!I416&lt;&gt;1,U1651,"")</f>
        <v>#N/A</v>
      </c>
      <c r="K1651" s="17" t="e">
        <f>VLOOKUP(Audit!J416,$V$3:$AE$12,10,FALSE) &amp; Audit!S416 &amp; VLOOKUP(Audit!J416,$V$13:$AE$22,10,FALSE) &amp; IF(Audit!J416=10,Audit!V416&amp;Audit!W416,"") &amp; IF(Audit!J416&lt;&gt;1,U1651,"")</f>
        <v>#N/A</v>
      </c>
      <c r="L1651" s="10">
        <f>Audit!K416</f>
        <v>0</v>
      </c>
      <c r="M1651" s="10" t="e">
        <f t="shared" si="761"/>
        <v>#N/A</v>
      </c>
      <c r="N1651" s="10" t="e">
        <f t="shared" si="762"/>
        <v>#N/A</v>
      </c>
      <c r="O1651" s="10" t="e">
        <f t="shared" si="763"/>
        <v>#N/A</v>
      </c>
      <c r="P1651" s="10" t="e">
        <f t="shared" si="764"/>
        <v>#N/A</v>
      </c>
      <c r="Q1651" s="10" t="e">
        <f t="shared" si="765"/>
        <v>#N/A</v>
      </c>
      <c r="R1651" s="10" t="e">
        <f t="shared" si="766"/>
        <v>#N/A</v>
      </c>
      <c r="S1651" s="10" t="e">
        <f t="shared" si="767"/>
        <v>#N/A</v>
      </c>
      <c r="T1651" s="10" t="e">
        <f t="shared" si="768"/>
        <v>#N/A</v>
      </c>
      <c r="U1651" s="17" t="str">
        <f>IF(Audit!M416="","",VLOOKUP(Audit!M416,$W$26:$X$35,2,FALSE)) &amp; Audit!N416 &amp; IF(Audit!O416="","",IF(Audit!N416&lt;=1.4,VLOOKUP(Audit!O416,$W$38:X1696,2,FALSE),VLOOKUP(Audit!O416,$W$51:$X$61,2,FALSE))) &amp; IF(Audit!P416="","",VLOOKUP(Audit!P416,$Y$26:$Z$35,2,FALSE) &amp; Audit!Q416 &amp; IF(Audit!O416="","",IF(Audit!Q416&lt;=1.4,VLOOKUP(Audit!R416,$Y$38:$Z$48,2,FALSE),VLOOKUP(Audit!R416,$Y$51:$Z$61,2,FALSE))))</f>
        <v/>
      </c>
      <c r="V1651" s="21"/>
      <c r="AH1651" s="49">
        <f>Audit!A416</f>
        <v>0</v>
      </c>
      <c r="AI1651" s="50" t="e">
        <f>VLOOKUP(Audit!B416,$V$3:$AE$12,2,FALSE)&amp; IF(Audit!B416=10,Audit!V416,"")</f>
        <v>#N/A</v>
      </c>
      <c r="AJ1651" s="50" t="e">
        <f>VLOOKUP(Audit!B416,$V$13:$AE$22,2,FALSE)&amp; IF(Audit!B416=10,Audit!W416,"")</f>
        <v>#N/A</v>
      </c>
      <c r="AK1651" s="47" t="e">
        <f t="shared" si="769"/>
        <v>#N/A</v>
      </c>
      <c r="AL1651" s="50" t="e">
        <f>VLOOKUP(Audit!C416,$V$3:$AE$12,3,FALSE)&amp; IF(Audit!C416=10,Audit!V416,"")</f>
        <v>#N/A</v>
      </c>
      <c r="AM1651" s="50" t="e">
        <f>VLOOKUP(Audit!C416,$V$13:$AE$22,3,FALSE)&amp; IF(Audit!C416=10,Audit!W416,"")</f>
        <v>#N/A</v>
      </c>
      <c r="AN1651" s="47" t="e">
        <f t="shared" si="770"/>
        <v>#N/A</v>
      </c>
      <c r="AO1651" s="50" t="e">
        <f>VLOOKUP(Audit!D416,$V$3:$AE$12,4,FALSE) &amp;  Audit!T416 &amp; IF(Audit!D416=10,Audit!V416,"")</f>
        <v>#N/A</v>
      </c>
      <c r="AP1651" s="50" t="e">
        <f>VLOOKUP(Audit!D416,$V$13:$AE$22,4,FALSE)&amp; IF(Audit!D416=10,Audit!W416,"")</f>
        <v>#N/A</v>
      </c>
      <c r="AQ1651" s="47" t="e">
        <f t="shared" si="771"/>
        <v>#N/A</v>
      </c>
      <c r="AR1651" s="50" t="e">
        <f>VLOOKUP(Audit!E416,$V$3:$AE$12,5,FALSE)&amp; IF(Audit!E416=10,Audit!V416,"")</f>
        <v>#N/A</v>
      </c>
      <c r="AS1651" s="50" t="e">
        <f>VLOOKUP(Audit!E416,$V$13:$AE$22,5,FALSE)&amp; IF(Audit!E416=10,Audit!W416,"")</f>
        <v>#N/A</v>
      </c>
      <c r="AT1651" s="47" t="e">
        <f t="shared" si="772"/>
        <v>#N/A</v>
      </c>
      <c r="AU1651" s="50" t="e">
        <f>VLOOKUP(Audit!F416,$V$3:$AE$12,6,FALSE)&amp; IF(Audit!F416=10,Audit!V416,"")</f>
        <v>#N/A</v>
      </c>
      <c r="AV1651" s="50" t="e">
        <f>VLOOKUP(Audit!F416,$V$13:$AE$22,6,FALSE)&amp; IF(Audit!F416=10,Audit!W416,"")</f>
        <v>#N/A</v>
      </c>
      <c r="AW1651" s="47" t="e">
        <f t="shared" si="773"/>
        <v>#N/A</v>
      </c>
      <c r="AX1651" s="50" t="e">
        <f>VLOOKUP(Audit!G416,$V$3:$AE$12,7,FALSE)&amp; IF(Audit!G416=10,Audit!V416,"")</f>
        <v>#N/A</v>
      </c>
      <c r="AY1651" s="50" t="e">
        <f>VLOOKUP(Audit!G416,$V$13:$AE$22,7,FALSE) &amp; IF(Audit!G416=10,Audit!W416,"")</f>
        <v>#N/A</v>
      </c>
      <c r="AZ1651" s="47" t="e">
        <f t="shared" si="774"/>
        <v>#N/A</v>
      </c>
      <c r="BA1651" s="50" t="e">
        <f>VLOOKUP(Audit!H416,$V$3:$AE$12,8,FALSE)&amp; Audit!U416 &amp; IF(Audit!H416=10,Audit!V416,"")</f>
        <v>#N/A</v>
      </c>
      <c r="BB1651" s="50" t="e">
        <f>VLOOKUP(Audit!H416,$V$13:$AE$22,8,FALSE) &amp; IF(Audit!H416=10,Audit!W416,"")</f>
        <v>#N/A</v>
      </c>
      <c r="BC1651" s="47" t="e">
        <f t="shared" si="775"/>
        <v>#N/A</v>
      </c>
      <c r="BD1651" s="50" t="e">
        <f>VLOOKUP(Audit!I416,$V$3:$AE$12,9,FALSE)&amp; IF(Audit!I416=10,Audit!V416,"")</f>
        <v>#N/A</v>
      </c>
      <c r="BE1651" s="50" t="e">
        <f>VLOOKUP(Audit!I416,$V$13:$AE$22,9,FALSE) &amp; IF(Audit!I416=10,Audit!W416,"") &amp; IF(Audit!I416&lt;&gt;1,U1651,"")</f>
        <v>#N/A</v>
      </c>
      <c r="BF1651" s="47" t="e">
        <f t="shared" si="776"/>
        <v>#N/A</v>
      </c>
      <c r="BG1651" s="50" t="e">
        <f>VLOOKUP(Audit!J416,$V$3:$AE$12,10,FALSE) &amp; Audit!S416 &amp; IF(Audit!J416=10,Audit!V416,"")</f>
        <v>#N/A</v>
      </c>
      <c r="BH1651" s="50" t="e">
        <f>VLOOKUP(Audit!J416,$V$13:$AE$22,10,FALSE) &amp; IF(Audit!J416=10,Audit!W416,"") &amp; IF(Audit!J416&lt;&gt;1,U1651,"")</f>
        <v>#N/A</v>
      </c>
      <c r="BI1651" s="47" t="e">
        <f t="shared" si="777"/>
        <v>#N/A</v>
      </c>
      <c r="BJ1651" s="48" t="str">
        <f t="shared" si="778"/>
        <v/>
      </c>
      <c r="BK1651" s="48" t="str">
        <f t="shared" si="779"/>
        <v/>
      </c>
      <c r="BL1651" s="48" t="str">
        <f t="shared" si="780"/>
        <v/>
      </c>
      <c r="BM1651" s="48" t="str">
        <f t="shared" si="781"/>
        <v/>
      </c>
      <c r="BN1651" s="48" t="str">
        <f t="shared" si="782"/>
        <v/>
      </c>
      <c r="BO1651" s="48" t="str">
        <f t="shared" si="783"/>
        <v/>
      </c>
      <c r="BP1651" s="48" t="str">
        <f t="shared" si="784"/>
        <v/>
      </c>
      <c r="BQ1651" s="48" t="str">
        <f t="shared" si="785"/>
        <v/>
      </c>
      <c r="BR1651" s="48" t="str">
        <f t="shared" si="786"/>
        <v/>
      </c>
      <c r="BS1651" s="48" t="str">
        <f t="shared" si="787"/>
        <v/>
      </c>
      <c r="BT1651" s="48" t="str">
        <f t="shared" si="788"/>
        <v/>
      </c>
      <c r="BU1651" s="48" t="str">
        <f t="shared" si="789"/>
        <v/>
      </c>
    </row>
    <row r="1652" spans="1:73">
      <c r="A1652" s="10">
        <f>Audit!A417</f>
        <v>0</v>
      </c>
      <c r="B1652" s="10" t="e">
        <f t="shared" si="760"/>
        <v>#N/A</v>
      </c>
      <c r="C1652" s="17" t="e">
        <f>VLOOKUP(Audit!B417,$V$3:$AE$12,2,FALSE) &amp; VLOOKUP(Audit!B417,$V$13:$AE$22,2,FALSE)&amp; IF(Audit!B417=10,Audit!V417&amp;Audit!W417,"")</f>
        <v>#N/A</v>
      </c>
      <c r="D1652" s="17" t="e">
        <f>VLOOKUP(Audit!C417,$V$3:$AE$12,3,FALSE) &amp; VLOOKUP(Audit!C417,$V$13:$AE$22,3,FALSE) &amp;IF(Audit!C417=10,Audit!V417&amp;Audit!W417,"")</f>
        <v>#N/A</v>
      </c>
      <c r="E1652" s="17" t="e">
        <f>VLOOKUP(Audit!D417,$V$3:$AE$12,4,FALSE)&amp; Audit!T417 &amp; VLOOKUP(Audit!D417,$V$13:$AE$22,4,FALSE)&amp; IF(Audit!D417=10,Audit!V417&amp;Audit!W417,"")</f>
        <v>#N/A</v>
      </c>
      <c r="F1652" s="17" t="e">
        <f>VLOOKUP(Audit!E417,$V$3:$AE$12,5,FALSE) &amp; VLOOKUP(Audit!E417,$V$13:$AE$22,5,FALSE)&amp; IF(Audit!E417=10,Audit!V417&amp;Audit!W417,"")</f>
        <v>#N/A</v>
      </c>
      <c r="G1652" s="17" t="e">
        <f>VLOOKUP(Audit!F417,$V$3:$AE$12,6,FALSE) &amp; VLOOKUP(Audit!F417,$V$13:$AE$22,6,FALSE)&amp; IF(Audit!F417=10,Audit!V417&amp;Audit!W417,"")</f>
        <v>#N/A</v>
      </c>
      <c r="H1652" s="17" t="e">
        <f>VLOOKUP(Audit!G417,$V$3:$AE$12,7,FALSE) &amp; VLOOKUP(Audit!G417,$V$13:$AE$22,7,FALSE)&amp;IF(Audit!G417=10,Audit!V417&amp;Audit!W417,"")</f>
        <v>#N/A</v>
      </c>
      <c r="I1652" s="17" t="e">
        <f>VLOOKUP(Audit!H417,$V$3:$AE$12,8,FALSE) &amp; Audit!U417 &amp; VLOOKUP(Audit!H417,$V$13:$AE$22,8,FALSE)&amp;IF(Audit!H417=10,Audit!V417&amp;Audit!W417,"")</f>
        <v>#N/A</v>
      </c>
      <c r="J1652" s="17" t="e">
        <f>VLOOKUP(Audit!I417,$V$3:$AE$12,9,FALSE) &amp; VLOOKUP(Audit!I417,$V$13:$AE$22,9,FALSE) &amp; IF(Audit!I417=10,Audit!V417&amp;Audit!W417,"") &amp; IF(Audit!I417&lt;&gt;1,U1652,"")</f>
        <v>#N/A</v>
      </c>
      <c r="K1652" s="17" t="e">
        <f>VLOOKUP(Audit!J417,$V$3:$AE$12,10,FALSE) &amp; Audit!S417 &amp; VLOOKUP(Audit!J417,$V$13:$AE$22,10,FALSE) &amp; IF(Audit!J417=10,Audit!V417&amp;Audit!W417,"") &amp; IF(Audit!J417&lt;&gt;1,U1652,"")</f>
        <v>#N/A</v>
      </c>
      <c r="L1652" s="10">
        <f>Audit!K417</f>
        <v>0</v>
      </c>
      <c r="M1652" s="10" t="e">
        <f t="shared" si="761"/>
        <v>#N/A</v>
      </c>
      <c r="N1652" s="10" t="e">
        <f t="shared" si="762"/>
        <v>#N/A</v>
      </c>
      <c r="O1652" s="10" t="e">
        <f t="shared" si="763"/>
        <v>#N/A</v>
      </c>
      <c r="P1652" s="10" t="e">
        <f t="shared" si="764"/>
        <v>#N/A</v>
      </c>
      <c r="Q1652" s="10" t="e">
        <f t="shared" si="765"/>
        <v>#N/A</v>
      </c>
      <c r="R1652" s="10" t="e">
        <f t="shared" si="766"/>
        <v>#N/A</v>
      </c>
      <c r="S1652" s="10" t="e">
        <f t="shared" si="767"/>
        <v>#N/A</v>
      </c>
      <c r="T1652" s="10" t="e">
        <f t="shared" si="768"/>
        <v>#N/A</v>
      </c>
      <c r="U1652" s="17" t="str">
        <f>IF(Audit!M417="","",VLOOKUP(Audit!M417,$W$26:$X$35,2,FALSE)) &amp; Audit!N417 &amp; IF(Audit!O417="","",IF(Audit!N417&lt;=1.4,VLOOKUP(Audit!O417,$W$38:X1697,2,FALSE),VLOOKUP(Audit!O417,$W$51:$X$61,2,FALSE))) &amp; IF(Audit!P417="","",VLOOKUP(Audit!P417,$Y$26:$Z$35,2,FALSE) &amp; Audit!Q417 &amp; IF(Audit!O417="","",IF(Audit!Q417&lt;=1.4,VLOOKUP(Audit!R417,$Y$38:$Z$48,2,FALSE),VLOOKUP(Audit!R417,$Y$51:$Z$61,2,FALSE))))</f>
        <v/>
      </c>
      <c r="V1652" s="21"/>
      <c r="AH1652" s="49">
        <f>Audit!A417</f>
        <v>0</v>
      </c>
      <c r="AI1652" s="50" t="e">
        <f>VLOOKUP(Audit!B417,$V$3:$AE$12,2,FALSE)&amp; IF(Audit!B417=10,Audit!V417,"")</f>
        <v>#N/A</v>
      </c>
      <c r="AJ1652" s="50" t="e">
        <f>VLOOKUP(Audit!B417,$V$13:$AE$22,2,FALSE)&amp; IF(Audit!B417=10,Audit!W417,"")</f>
        <v>#N/A</v>
      </c>
      <c r="AK1652" s="47" t="e">
        <f t="shared" si="769"/>
        <v>#N/A</v>
      </c>
      <c r="AL1652" s="50" t="e">
        <f>VLOOKUP(Audit!C417,$V$3:$AE$12,3,FALSE)&amp; IF(Audit!C417=10,Audit!V417,"")</f>
        <v>#N/A</v>
      </c>
      <c r="AM1652" s="50" t="e">
        <f>VLOOKUP(Audit!C417,$V$13:$AE$22,3,FALSE)&amp; IF(Audit!C417=10,Audit!W417,"")</f>
        <v>#N/A</v>
      </c>
      <c r="AN1652" s="47" t="e">
        <f t="shared" si="770"/>
        <v>#N/A</v>
      </c>
      <c r="AO1652" s="50" t="e">
        <f>VLOOKUP(Audit!D417,$V$3:$AE$12,4,FALSE) &amp;  Audit!T417 &amp; IF(Audit!D417=10,Audit!V417,"")</f>
        <v>#N/A</v>
      </c>
      <c r="AP1652" s="50" t="e">
        <f>VLOOKUP(Audit!D417,$V$13:$AE$22,4,FALSE)&amp; IF(Audit!D417=10,Audit!W417,"")</f>
        <v>#N/A</v>
      </c>
      <c r="AQ1652" s="47" t="e">
        <f t="shared" si="771"/>
        <v>#N/A</v>
      </c>
      <c r="AR1652" s="50" t="e">
        <f>VLOOKUP(Audit!E417,$V$3:$AE$12,5,FALSE)&amp; IF(Audit!E417=10,Audit!V417,"")</f>
        <v>#N/A</v>
      </c>
      <c r="AS1652" s="50" t="e">
        <f>VLOOKUP(Audit!E417,$V$13:$AE$22,5,FALSE)&amp; IF(Audit!E417=10,Audit!W417,"")</f>
        <v>#N/A</v>
      </c>
      <c r="AT1652" s="47" t="e">
        <f t="shared" si="772"/>
        <v>#N/A</v>
      </c>
      <c r="AU1652" s="50" t="e">
        <f>VLOOKUP(Audit!F417,$V$3:$AE$12,6,FALSE)&amp; IF(Audit!F417=10,Audit!V417,"")</f>
        <v>#N/A</v>
      </c>
      <c r="AV1652" s="50" t="e">
        <f>VLOOKUP(Audit!F417,$V$13:$AE$22,6,FALSE)&amp; IF(Audit!F417=10,Audit!W417,"")</f>
        <v>#N/A</v>
      </c>
      <c r="AW1652" s="47" t="e">
        <f t="shared" si="773"/>
        <v>#N/A</v>
      </c>
      <c r="AX1652" s="50" t="e">
        <f>VLOOKUP(Audit!G417,$V$3:$AE$12,7,FALSE)&amp; IF(Audit!G417=10,Audit!V417,"")</f>
        <v>#N/A</v>
      </c>
      <c r="AY1652" s="50" t="e">
        <f>VLOOKUP(Audit!G417,$V$13:$AE$22,7,FALSE) &amp; IF(Audit!G417=10,Audit!W417,"")</f>
        <v>#N/A</v>
      </c>
      <c r="AZ1652" s="47" t="e">
        <f t="shared" si="774"/>
        <v>#N/A</v>
      </c>
      <c r="BA1652" s="50" t="e">
        <f>VLOOKUP(Audit!H417,$V$3:$AE$12,8,FALSE)&amp; Audit!U417 &amp; IF(Audit!H417=10,Audit!V417,"")</f>
        <v>#N/A</v>
      </c>
      <c r="BB1652" s="50" t="e">
        <f>VLOOKUP(Audit!H417,$V$13:$AE$22,8,FALSE) &amp; IF(Audit!H417=10,Audit!W417,"")</f>
        <v>#N/A</v>
      </c>
      <c r="BC1652" s="47" t="e">
        <f t="shared" si="775"/>
        <v>#N/A</v>
      </c>
      <c r="BD1652" s="50" t="e">
        <f>VLOOKUP(Audit!I417,$V$3:$AE$12,9,FALSE)&amp; IF(Audit!I417=10,Audit!V417,"")</f>
        <v>#N/A</v>
      </c>
      <c r="BE1652" s="50" t="e">
        <f>VLOOKUP(Audit!I417,$V$13:$AE$22,9,FALSE) &amp; IF(Audit!I417=10,Audit!W417,"") &amp; IF(Audit!I417&lt;&gt;1,U1652,"")</f>
        <v>#N/A</v>
      </c>
      <c r="BF1652" s="47" t="e">
        <f t="shared" si="776"/>
        <v>#N/A</v>
      </c>
      <c r="BG1652" s="50" t="e">
        <f>VLOOKUP(Audit!J417,$V$3:$AE$12,10,FALSE) &amp; Audit!S417 &amp; IF(Audit!J417=10,Audit!V417,"")</f>
        <v>#N/A</v>
      </c>
      <c r="BH1652" s="50" t="e">
        <f>VLOOKUP(Audit!J417,$V$13:$AE$22,10,FALSE) &amp; IF(Audit!J417=10,Audit!W417,"") &amp; IF(Audit!J417&lt;&gt;1,U1652,"")</f>
        <v>#N/A</v>
      </c>
      <c r="BI1652" s="47" t="e">
        <f t="shared" si="777"/>
        <v>#N/A</v>
      </c>
      <c r="BJ1652" s="48" t="str">
        <f t="shared" si="778"/>
        <v/>
      </c>
      <c r="BK1652" s="48" t="str">
        <f t="shared" si="779"/>
        <v/>
      </c>
      <c r="BL1652" s="48" t="str">
        <f t="shared" si="780"/>
        <v/>
      </c>
      <c r="BM1652" s="48" t="str">
        <f t="shared" si="781"/>
        <v/>
      </c>
      <c r="BN1652" s="48" t="str">
        <f t="shared" si="782"/>
        <v/>
      </c>
      <c r="BO1652" s="48" t="str">
        <f t="shared" si="783"/>
        <v/>
      </c>
      <c r="BP1652" s="48" t="str">
        <f t="shared" si="784"/>
        <v/>
      </c>
      <c r="BQ1652" s="48" t="str">
        <f t="shared" si="785"/>
        <v/>
      </c>
      <c r="BR1652" s="48" t="str">
        <f t="shared" si="786"/>
        <v/>
      </c>
      <c r="BS1652" s="48" t="str">
        <f t="shared" si="787"/>
        <v/>
      </c>
      <c r="BT1652" s="48" t="str">
        <f t="shared" si="788"/>
        <v/>
      </c>
      <c r="BU1652" s="48" t="str">
        <f t="shared" si="789"/>
        <v/>
      </c>
    </row>
    <row r="1653" spans="1:73">
      <c r="A1653" s="10">
        <f>Audit!A418</f>
        <v>0</v>
      </c>
      <c r="B1653" s="10" t="e">
        <f t="shared" si="760"/>
        <v>#N/A</v>
      </c>
      <c r="C1653" s="17" t="e">
        <f>VLOOKUP(Audit!B418,$V$3:$AE$12,2,FALSE) &amp; VLOOKUP(Audit!B418,$V$13:$AE$22,2,FALSE)&amp; IF(Audit!B418=10,Audit!V418&amp;Audit!W418,"")</f>
        <v>#N/A</v>
      </c>
      <c r="D1653" s="17" t="e">
        <f>VLOOKUP(Audit!C418,$V$3:$AE$12,3,FALSE) &amp; VLOOKUP(Audit!C418,$V$13:$AE$22,3,FALSE) &amp;IF(Audit!C418=10,Audit!V418&amp;Audit!W418,"")</f>
        <v>#N/A</v>
      </c>
      <c r="E1653" s="17" t="e">
        <f>VLOOKUP(Audit!D418,$V$3:$AE$12,4,FALSE)&amp; Audit!T418 &amp; VLOOKUP(Audit!D418,$V$13:$AE$22,4,FALSE)&amp; IF(Audit!D418=10,Audit!V418&amp;Audit!W418,"")</f>
        <v>#N/A</v>
      </c>
      <c r="F1653" s="17" t="e">
        <f>VLOOKUP(Audit!E418,$V$3:$AE$12,5,FALSE) &amp; VLOOKUP(Audit!E418,$V$13:$AE$22,5,FALSE)&amp; IF(Audit!E418=10,Audit!V418&amp;Audit!W418,"")</f>
        <v>#N/A</v>
      </c>
      <c r="G1653" s="17" t="e">
        <f>VLOOKUP(Audit!F418,$V$3:$AE$12,6,FALSE) &amp; VLOOKUP(Audit!F418,$V$13:$AE$22,6,FALSE)&amp; IF(Audit!F418=10,Audit!V418&amp;Audit!W418,"")</f>
        <v>#N/A</v>
      </c>
      <c r="H1653" s="17" t="e">
        <f>VLOOKUP(Audit!G418,$V$3:$AE$12,7,FALSE) &amp; VLOOKUP(Audit!G418,$V$13:$AE$22,7,FALSE)&amp;IF(Audit!G418=10,Audit!V418&amp;Audit!W418,"")</f>
        <v>#N/A</v>
      </c>
      <c r="I1653" s="17" t="e">
        <f>VLOOKUP(Audit!H418,$V$3:$AE$12,8,FALSE) &amp; Audit!U418 &amp; VLOOKUP(Audit!H418,$V$13:$AE$22,8,FALSE)&amp;IF(Audit!H418=10,Audit!V418&amp;Audit!W418,"")</f>
        <v>#N/A</v>
      </c>
      <c r="J1653" s="17" t="e">
        <f>VLOOKUP(Audit!I418,$V$3:$AE$12,9,FALSE) &amp; VLOOKUP(Audit!I418,$V$13:$AE$22,9,FALSE) &amp; IF(Audit!I418=10,Audit!V418&amp;Audit!W418,"") &amp; IF(Audit!I418&lt;&gt;1,U1653,"")</f>
        <v>#N/A</v>
      </c>
      <c r="K1653" s="17" t="e">
        <f>VLOOKUP(Audit!J418,$V$3:$AE$12,10,FALSE) &amp; Audit!S418 &amp; VLOOKUP(Audit!J418,$V$13:$AE$22,10,FALSE) &amp; IF(Audit!J418=10,Audit!V418&amp;Audit!W418,"") &amp; IF(Audit!J418&lt;&gt;1,U1653,"")</f>
        <v>#N/A</v>
      </c>
      <c r="L1653" s="10">
        <f>Audit!K418</f>
        <v>0</v>
      </c>
      <c r="M1653" s="10" t="e">
        <f t="shared" si="761"/>
        <v>#N/A</v>
      </c>
      <c r="N1653" s="10" t="e">
        <f t="shared" si="762"/>
        <v>#N/A</v>
      </c>
      <c r="O1653" s="10" t="e">
        <f t="shared" si="763"/>
        <v>#N/A</v>
      </c>
      <c r="P1653" s="10" t="e">
        <f t="shared" si="764"/>
        <v>#N/A</v>
      </c>
      <c r="Q1653" s="10" t="e">
        <f t="shared" si="765"/>
        <v>#N/A</v>
      </c>
      <c r="R1653" s="10" t="e">
        <f t="shared" si="766"/>
        <v>#N/A</v>
      </c>
      <c r="S1653" s="10" t="e">
        <f t="shared" si="767"/>
        <v>#N/A</v>
      </c>
      <c r="T1653" s="10" t="e">
        <f t="shared" si="768"/>
        <v>#N/A</v>
      </c>
      <c r="U1653" s="17" t="str">
        <f>IF(Audit!M418="","",VLOOKUP(Audit!M418,$W$26:$X$35,2,FALSE)) &amp; Audit!N418 &amp; IF(Audit!O418="","",IF(Audit!N418&lt;=1.4,VLOOKUP(Audit!O418,$W$38:X1698,2,FALSE),VLOOKUP(Audit!O418,$W$51:$X$61,2,FALSE))) &amp; IF(Audit!P418="","",VLOOKUP(Audit!P418,$Y$26:$Z$35,2,FALSE) &amp; Audit!Q418 &amp; IF(Audit!O418="","",IF(Audit!Q418&lt;=1.4,VLOOKUP(Audit!R418,$Y$38:$Z$48,2,FALSE),VLOOKUP(Audit!R418,$Y$51:$Z$61,2,FALSE))))</f>
        <v/>
      </c>
      <c r="V1653" s="21"/>
      <c r="AH1653" s="49">
        <f>Audit!A418</f>
        <v>0</v>
      </c>
      <c r="AI1653" s="50" t="e">
        <f>VLOOKUP(Audit!B418,$V$3:$AE$12,2,FALSE)&amp; IF(Audit!B418=10,Audit!V418,"")</f>
        <v>#N/A</v>
      </c>
      <c r="AJ1653" s="50" t="e">
        <f>VLOOKUP(Audit!B418,$V$13:$AE$22,2,FALSE)&amp; IF(Audit!B418=10,Audit!W418,"")</f>
        <v>#N/A</v>
      </c>
      <c r="AK1653" s="47" t="e">
        <f t="shared" si="769"/>
        <v>#N/A</v>
      </c>
      <c r="AL1653" s="50" t="e">
        <f>VLOOKUP(Audit!C418,$V$3:$AE$12,3,FALSE)&amp; IF(Audit!C418=10,Audit!V418,"")</f>
        <v>#N/A</v>
      </c>
      <c r="AM1653" s="50" t="e">
        <f>VLOOKUP(Audit!C418,$V$13:$AE$22,3,FALSE)&amp; IF(Audit!C418=10,Audit!W418,"")</f>
        <v>#N/A</v>
      </c>
      <c r="AN1653" s="47" t="e">
        <f t="shared" si="770"/>
        <v>#N/A</v>
      </c>
      <c r="AO1653" s="50" t="e">
        <f>VLOOKUP(Audit!D418,$V$3:$AE$12,4,FALSE) &amp;  Audit!T418 &amp; IF(Audit!D418=10,Audit!V418,"")</f>
        <v>#N/A</v>
      </c>
      <c r="AP1653" s="50" t="e">
        <f>VLOOKUP(Audit!D418,$V$13:$AE$22,4,FALSE)&amp; IF(Audit!D418=10,Audit!W418,"")</f>
        <v>#N/A</v>
      </c>
      <c r="AQ1653" s="47" t="e">
        <f t="shared" si="771"/>
        <v>#N/A</v>
      </c>
      <c r="AR1653" s="50" t="e">
        <f>VLOOKUP(Audit!E418,$V$3:$AE$12,5,FALSE)&amp; IF(Audit!E418=10,Audit!V418,"")</f>
        <v>#N/A</v>
      </c>
      <c r="AS1653" s="50" t="e">
        <f>VLOOKUP(Audit!E418,$V$13:$AE$22,5,FALSE)&amp; IF(Audit!E418=10,Audit!W418,"")</f>
        <v>#N/A</v>
      </c>
      <c r="AT1653" s="47" t="e">
        <f t="shared" si="772"/>
        <v>#N/A</v>
      </c>
      <c r="AU1653" s="50" t="e">
        <f>VLOOKUP(Audit!F418,$V$3:$AE$12,6,FALSE)&amp; IF(Audit!F418=10,Audit!V418,"")</f>
        <v>#N/A</v>
      </c>
      <c r="AV1653" s="50" t="e">
        <f>VLOOKUP(Audit!F418,$V$13:$AE$22,6,FALSE)&amp; IF(Audit!F418=10,Audit!W418,"")</f>
        <v>#N/A</v>
      </c>
      <c r="AW1653" s="47" t="e">
        <f t="shared" si="773"/>
        <v>#N/A</v>
      </c>
      <c r="AX1653" s="50" t="e">
        <f>VLOOKUP(Audit!G418,$V$3:$AE$12,7,FALSE)&amp; IF(Audit!G418=10,Audit!V418,"")</f>
        <v>#N/A</v>
      </c>
      <c r="AY1653" s="50" t="e">
        <f>VLOOKUP(Audit!G418,$V$13:$AE$22,7,FALSE) &amp; IF(Audit!G418=10,Audit!W418,"")</f>
        <v>#N/A</v>
      </c>
      <c r="AZ1653" s="47" t="e">
        <f t="shared" si="774"/>
        <v>#N/A</v>
      </c>
      <c r="BA1653" s="50" t="e">
        <f>VLOOKUP(Audit!H418,$V$3:$AE$12,8,FALSE)&amp; Audit!U418 &amp; IF(Audit!H418=10,Audit!V418,"")</f>
        <v>#N/A</v>
      </c>
      <c r="BB1653" s="50" t="e">
        <f>VLOOKUP(Audit!H418,$V$13:$AE$22,8,FALSE) &amp; IF(Audit!H418=10,Audit!W418,"")</f>
        <v>#N/A</v>
      </c>
      <c r="BC1653" s="47" t="e">
        <f t="shared" si="775"/>
        <v>#N/A</v>
      </c>
      <c r="BD1653" s="50" t="e">
        <f>VLOOKUP(Audit!I418,$V$3:$AE$12,9,FALSE)&amp; IF(Audit!I418=10,Audit!V418,"")</f>
        <v>#N/A</v>
      </c>
      <c r="BE1653" s="50" t="e">
        <f>VLOOKUP(Audit!I418,$V$13:$AE$22,9,FALSE) &amp; IF(Audit!I418=10,Audit!W418,"") &amp; IF(Audit!I418&lt;&gt;1,U1653,"")</f>
        <v>#N/A</v>
      </c>
      <c r="BF1653" s="47" t="e">
        <f t="shared" si="776"/>
        <v>#N/A</v>
      </c>
      <c r="BG1653" s="50" t="e">
        <f>VLOOKUP(Audit!J418,$V$3:$AE$12,10,FALSE) &amp; Audit!S418 &amp; IF(Audit!J418=10,Audit!V418,"")</f>
        <v>#N/A</v>
      </c>
      <c r="BH1653" s="50" t="e">
        <f>VLOOKUP(Audit!J418,$V$13:$AE$22,10,FALSE) &amp; IF(Audit!J418=10,Audit!W418,"") &amp; IF(Audit!J418&lt;&gt;1,U1653,"")</f>
        <v>#N/A</v>
      </c>
      <c r="BI1653" s="47" t="e">
        <f t="shared" si="777"/>
        <v>#N/A</v>
      </c>
      <c r="BJ1653" s="48" t="str">
        <f t="shared" si="778"/>
        <v/>
      </c>
      <c r="BK1653" s="48" t="str">
        <f t="shared" si="779"/>
        <v/>
      </c>
      <c r="BL1653" s="48" t="str">
        <f t="shared" si="780"/>
        <v/>
      </c>
      <c r="BM1653" s="48" t="str">
        <f t="shared" si="781"/>
        <v/>
      </c>
      <c r="BN1653" s="48" t="str">
        <f t="shared" si="782"/>
        <v/>
      </c>
      <c r="BO1653" s="48" t="str">
        <f t="shared" si="783"/>
        <v/>
      </c>
      <c r="BP1653" s="48" t="str">
        <f t="shared" si="784"/>
        <v/>
      </c>
      <c r="BQ1653" s="48" t="str">
        <f t="shared" si="785"/>
        <v/>
      </c>
      <c r="BR1653" s="48" t="str">
        <f t="shared" si="786"/>
        <v/>
      </c>
      <c r="BS1653" s="48" t="str">
        <f t="shared" si="787"/>
        <v/>
      </c>
      <c r="BT1653" s="48" t="str">
        <f t="shared" si="788"/>
        <v/>
      </c>
      <c r="BU1653" s="48" t="str">
        <f t="shared" si="789"/>
        <v/>
      </c>
    </row>
    <row r="1654" spans="1:73">
      <c r="A1654" s="10">
        <f>Audit!A419</f>
        <v>0</v>
      </c>
      <c r="B1654" s="10" t="e">
        <f t="shared" si="760"/>
        <v>#N/A</v>
      </c>
      <c r="C1654" s="17" t="e">
        <f>VLOOKUP(Audit!B419,$V$3:$AE$12,2,FALSE) &amp; VLOOKUP(Audit!B419,$V$13:$AE$22,2,FALSE)&amp; IF(Audit!B419=10,Audit!V419&amp;Audit!W419,"")</f>
        <v>#N/A</v>
      </c>
      <c r="D1654" s="17" t="e">
        <f>VLOOKUP(Audit!C419,$V$3:$AE$12,3,FALSE) &amp; VLOOKUP(Audit!C419,$V$13:$AE$22,3,FALSE) &amp;IF(Audit!C419=10,Audit!V419&amp;Audit!W419,"")</f>
        <v>#N/A</v>
      </c>
      <c r="E1654" s="17" t="e">
        <f>VLOOKUP(Audit!D419,$V$3:$AE$12,4,FALSE)&amp; Audit!T419 &amp; VLOOKUP(Audit!D419,$V$13:$AE$22,4,FALSE)&amp; IF(Audit!D419=10,Audit!V419&amp;Audit!W419,"")</f>
        <v>#N/A</v>
      </c>
      <c r="F1654" s="17" t="e">
        <f>VLOOKUP(Audit!E419,$V$3:$AE$12,5,FALSE) &amp; VLOOKUP(Audit!E419,$V$13:$AE$22,5,FALSE)&amp; IF(Audit!E419=10,Audit!V419&amp;Audit!W419,"")</f>
        <v>#N/A</v>
      </c>
      <c r="G1654" s="17" t="e">
        <f>VLOOKUP(Audit!F419,$V$3:$AE$12,6,FALSE) &amp; VLOOKUP(Audit!F419,$V$13:$AE$22,6,FALSE)&amp; IF(Audit!F419=10,Audit!V419&amp;Audit!W419,"")</f>
        <v>#N/A</v>
      </c>
      <c r="H1654" s="17" t="e">
        <f>VLOOKUP(Audit!G419,$V$3:$AE$12,7,FALSE) &amp; VLOOKUP(Audit!G419,$V$13:$AE$22,7,FALSE)&amp;IF(Audit!G419=10,Audit!V419&amp;Audit!W419,"")</f>
        <v>#N/A</v>
      </c>
      <c r="I1654" s="17" t="e">
        <f>VLOOKUP(Audit!H419,$V$3:$AE$12,8,FALSE) &amp; Audit!U419 &amp; VLOOKUP(Audit!H419,$V$13:$AE$22,8,FALSE)&amp;IF(Audit!H419=10,Audit!V419&amp;Audit!W419,"")</f>
        <v>#N/A</v>
      </c>
      <c r="J1654" s="17" t="e">
        <f>VLOOKUP(Audit!I419,$V$3:$AE$12,9,FALSE) &amp; VLOOKUP(Audit!I419,$V$13:$AE$22,9,FALSE) &amp; IF(Audit!I419=10,Audit!V419&amp;Audit!W419,"") &amp; IF(Audit!I419&lt;&gt;1,U1654,"")</f>
        <v>#N/A</v>
      </c>
      <c r="K1654" s="17" t="e">
        <f>VLOOKUP(Audit!J419,$V$3:$AE$12,10,FALSE) &amp; Audit!S419 &amp; VLOOKUP(Audit!J419,$V$13:$AE$22,10,FALSE) &amp; IF(Audit!J419=10,Audit!V419&amp;Audit!W419,"") &amp; IF(Audit!J419&lt;&gt;1,U1654,"")</f>
        <v>#N/A</v>
      </c>
      <c r="L1654" s="10">
        <f>Audit!K419</f>
        <v>0</v>
      </c>
      <c r="M1654" s="10" t="e">
        <f t="shared" si="761"/>
        <v>#N/A</v>
      </c>
      <c r="N1654" s="10" t="e">
        <f t="shared" si="762"/>
        <v>#N/A</v>
      </c>
      <c r="O1654" s="10" t="e">
        <f t="shared" si="763"/>
        <v>#N/A</v>
      </c>
      <c r="P1654" s="10" t="e">
        <f t="shared" si="764"/>
        <v>#N/A</v>
      </c>
      <c r="Q1654" s="10" t="e">
        <f t="shared" si="765"/>
        <v>#N/A</v>
      </c>
      <c r="R1654" s="10" t="e">
        <f t="shared" si="766"/>
        <v>#N/A</v>
      </c>
      <c r="S1654" s="10" t="e">
        <f t="shared" si="767"/>
        <v>#N/A</v>
      </c>
      <c r="T1654" s="10" t="e">
        <f t="shared" si="768"/>
        <v>#N/A</v>
      </c>
      <c r="U1654" s="17" t="str">
        <f>IF(Audit!M419="","",VLOOKUP(Audit!M419,$W$26:$X$35,2,FALSE)) &amp; Audit!N419 &amp; IF(Audit!O419="","",IF(Audit!N419&lt;=1.4,VLOOKUP(Audit!O419,$W$38:X1699,2,FALSE),VLOOKUP(Audit!O419,$W$51:$X$61,2,FALSE))) &amp; IF(Audit!P419="","",VLOOKUP(Audit!P419,$Y$26:$Z$35,2,FALSE) &amp; Audit!Q419 &amp; IF(Audit!O419="","",IF(Audit!Q419&lt;=1.4,VLOOKUP(Audit!R419,$Y$38:$Z$48,2,FALSE),VLOOKUP(Audit!R419,$Y$51:$Z$61,2,FALSE))))</f>
        <v/>
      </c>
      <c r="V1654" s="21"/>
      <c r="AH1654" s="49">
        <f>Audit!A419</f>
        <v>0</v>
      </c>
      <c r="AI1654" s="50" t="e">
        <f>VLOOKUP(Audit!B419,$V$3:$AE$12,2,FALSE)&amp; IF(Audit!B419=10,Audit!V419,"")</f>
        <v>#N/A</v>
      </c>
      <c r="AJ1654" s="50" t="e">
        <f>VLOOKUP(Audit!B419,$V$13:$AE$22,2,FALSE)&amp; IF(Audit!B419=10,Audit!W419,"")</f>
        <v>#N/A</v>
      </c>
      <c r="AK1654" s="47" t="e">
        <f t="shared" si="769"/>
        <v>#N/A</v>
      </c>
      <c r="AL1654" s="50" t="e">
        <f>VLOOKUP(Audit!C419,$V$3:$AE$12,3,FALSE)&amp; IF(Audit!C419=10,Audit!V419,"")</f>
        <v>#N/A</v>
      </c>
      <c r="AM1654" s="50" t="e">
        <f>VLOOKUP(Audit!C419,$V$13:$AE$22,3,FALSE)&amp; IF(Audit!C419=10,Audit!W419,"")</f>
        <v>#N/A</v>
      </c>
      <c r="AN1654" s="47" t="e">
        <f t="shared" si="770"/>
        <v>#N/A</v>
      </c>
      <c r="AO1654" s="50" t="e">
        <f>VLOOKUP(Audit!D419,$V$3:$AE$12,4,FALSE) &amp;  Audit!T419 &amp; IF(Audit!D419=10,Audit!V419,"")</f>
        <v>#N/A</v>
      </c>
      <c r="AP1654" s="50" t="e">
        <f>VLOOKUP(Audit!D419,$V$13:$AE$22,4,FALSE)&amp; IF(Audit!D419=10,Audit!W419,"")</f>
        <v>#N/A</v>
      </c>
      <c r="AQ1654" s="47" t="e">
        <f t="shared" si="771"/>
        <v>#N/A</v>
      </c>
      <c r="AR1654" s="50" t="e">
        <f>VLOOKUP(Audit!E419,$V$3:$AE$12,5,FALSE)&amp; IF(Audit!E419=10,Audit!V419,"")</f>
        <v>#N/A</v>
      </c>
      <c r="AS1654" s="50" t="e">
        <f>VLOOKUP(Audit!E419,$V$13:$AE$22,5,FALSE)&amp; IF(Audit!E419=10,Audit!W419,"")</f>
        <v>#N/A</v>
      </c>
      <c r="AT1654" s="47" t="e">
        <f t="shared" si="772"/>
        <v>#N/A</v>
      </c>
      <c r="AU1654" s="50" t="e">
        <f>VLOOKUP(Audit!F419,$V$3:$AE$12,6,FALSE)&amp; IF(Audit!F419=10,Audit!V419,"")</f>
        <v>#N/A</v>
      </c>
      <c r="AV1654" s="50" t="e">
        <f>VLOOKUP(Audit!F419,$V$13:$AE$22,6,FALSE)&amp; IF(Audit!F419=10,Audit!W419,"")</f>
        <v>#N/A</v>
      </c>
      <c r="AW1654" s="47" t="e">
        <f t="shared" si="773"/>
        <v>#N/A</v>
      </c>
      <c r="AX1654" s="50" t="e">
        <f>VLOOKUP(Audit!G419,$V$3:$AE$12,7,FALSE)&amp; IF(Audit!G419=10,Audit!V419,"")</f>
        <v>#N/A</v>
      </c>
      <c r="AY1654" s="50" t="e">
        <f>VLOOKUP(Audit!G419,$V$13:$AE$22,7,FALSE) &amp; IF(Audit!G419=10,Audit!W419,"")</f>
        <v>#N/A</v>
      </c>
      <c r="AZ1654" s="47" t="e">
        <f t="shared" si="774"/>
        <v>#N/A</v>
      </c>
      <c r="BA1654" s="50" t="e">
        <f>VLOOKUP(Audit!H419,$V$3:$AE$12,8,FALSE)&amp; Audit!U419 &amp; IF(Audit!H419=10,Audit!V419,"")</f>
        <v>#N/A</v>
      </c>
      <c r="BB1654" s="50" t="e">
        <f>VLOOKUP(Audit!H419,$V$13:$AE$22,8,FALSE) &amp; IF(Audit!H419=10,Audit!W419,"")</f>
        <v>#N/A</v>
      </c>
      <c r="BC1654" s="47" t="e">
        <f t="shared" si="775"/>
        <v>#N/A</v>
      </c>
      <c r="BD1654" s="50" t="e">
        <f>VLOOKUP(Audit!I419,$V$3:$AE$12,9,FALSE)&amp; IF(Audit!I419=10,Audit!V419,"")</f>
        <v>#N/A</v>
      </c>
      <c r="BE1654" s="50" t="e">
        <f>VLOOKUP(Audit!I419,$V$13:$AE$22,9,FALSE) &amp; IF(Audit!I419=10,Audit!W419,"") &amp; IF(Audit!I419&lt;&gt;1,U1654,"")</f>
        <v>#N/A</v>
      </c>
      <c r="BF1654" s="47" t="e">
        <f t="shared" si="776"/>
        <v>#N/A</v>
      </c>
      <c r="BG1654" s="50" t="e">
        <f>VLOOKUP(Audit!J419,$V$3:$AE$12,10,FALSE) &amp; Audit!S419 &amp; IF(Audit!J419=10,Audit!V419,"")</f>
        <v>#N/A</v>
      </c>
      <c r="BH1654" s="50" t="e">
        <f>VLOOKUP(Audit!J419,$V$13:$AE$22,10,FALSE) &amp; IF(Audit!J419=10,Audit!W419,"") &amp; IF(Audit!J419&lt;&gt;1,U1654,"")</f>
        <v>#N/A</v>
      </c>
      <c r="BI1654" s="47" t="e">
        <f t="shared" si="777"/>
        <v>#N/A</v>
      </c>
      <c r="BJ1654" s="48" t="str">
        <f t="shared" si="778"/>
        <v/>
      </c>
      <c r="BK1654" s="48" t="str">
        <f t="shared" si="779"/>
        <v/>
      </c>
      <c r="BL1654" s="48" t="str">
        <f t="shared" si="780"/>
        <v/>
      </c>
      <c r="BM1654" s="48" t="str">
        <f t="shared" si="781"/>
        <v/>
      </c>
      <c r="BN1654" s="48" t="str">
        <f t="shared" si="782"/>
        <v/>
      </c>
      <c r="BO1654" s="48" t="str">
        <f t="shared" si="783"/>
        <v/>
      </c>
      <c r="BP1654" s="48" t="str">
        <f t="shared" si="784"/>
        <v/>
      </c>
      <c r="BQ1654" s="48" t="str">
        <f t="shared" si="785"/>
        <v/>
      </c>
      <c r="BR1654" s="48" t="str">
        <f t="shared" si="786"/>
        <v/>
      </c>
      <c r="BS1654" s="48" t="str">
        <f t="shared" si="787"/>
        <v/>
      </c>
      <c r="BT1654" s="48" t="str">
        <f t="shared" si="788"/>
        <v/>
      </c>
      <c r="BU1654" s="48" t="str">
        <f t="shared" si="789"/>
        <v/>
      </c>
    </row>
    <row r="1655" spans="1:73">
      <c r="A1655" s="10">
        <f>Audit!A420</f>
        <v>0</v>
      </c>
      <c r="B1655" s="10" t="e">
        <f t="shared" si="760"/>
        <v>#N/A</v>
      </c>
      <c r="C1655" s="17" t="e">
        <f>VLOOKUP(Audit!B420,$V$3:$AE$12,2,FALSE) &amp; VLOOKUP(Audit!B420,$V$13:$AE$22,2,FALSE)&amp; IF(Audit!B420=10,Audit!V420&amp;Audit!W420,"")</f>
        <v>#N/A</v>
      </c>
      <c r="D1655" s="17" t="e">
        <f>VLOOKUP(Audit!C420,$V$3:$AE$12,3,FALSE) &amp; VLOOKUP(Audit!C420,$V$13:$AE$22,3,FALSE) &amp;IF(Audit!C420=10,Audit!V420&amp;Audit!W420,"")</f>
        <v>#N/A</v>
      </c>
      <c r="E1655" s="17" t="e">
        <f>VLOOKUP(Audit!D420,$V$3:$AE$12,4,FALSE)&amp; Audit!T420 &amp; VLOOKUP(Audit!D420,$V$13:$AE$22,4,FALSE)&amp; IF(Audit!D420=10,Audit!V420&amp;Audit!W420,"")</f>
        <v>#N/A</v>
      </c>
      <c r="F1655" s="17" t="e">
        <f>VLOOKUP(Audit!E420,$V$3:$AE$12,5,FALSE) &amp; VLOOKUP(Audit!E420,$V$13:$AE$22,5,FALSE)&amp; IF(Audit!E420=10,Audit!V420&amp;Audit!W420,"")</f>
        <v>#N/A</v>
      </c>
      <c r="G1655" s="17" t="e">
        <f>VLOOKUP(Audit!F420,$V$3:$AE$12,6,FALSE) &amp; VLOOKUP(Audit!F420,$V$13:$AE$22,6,FALSE)&amp; IF(Audit!F420=10,Audit!V420&amp;Audit!W420,"")</f>
        <v>#N/A</v>
      </c>
      <c r="H1655" s="17" t="e">
        <f>VLOOKUP(Audit!G420,$V$3:$AE$12,7,FALSE) &amp; VLOOKUP(Audit!G420,$V$13:$AE$22,7,FALSE)&amp;IF(Audit!G420=10,Audit!V420&amp;Audit!W420,"")</f>
        <v>#N/A</v>
      </c>
      <c r="I1655" s="17" t="e">
        <f>VLOOKUP(Audit!H420,$V$3:$AE$12,8,FALSE) &amp; Audit!U420 &amp; VLOOKUP(Audit!H420,$V$13:$AE$22,8,FALSE)&amp;IF(Audit!H420=10,Audit!V420&amp;Audit!W420,"")</f>
        <v>#N/A</v>
      </c>
      <c r="J1655" s="17" t="e">
        <f>VLOOKUP(Audit!I420,$V$3:$AE$12,9,FALSE) &amp; VLOOKUP(Audit!I420,$V$13:$AE$22,9,FALSE) &amp; IF(Audit!I420=10,Audit!V420&amp;Audit!W420,"") &amp; IF(Audit!I420&lt;&gt;1,U1655,"")</f>
        <v>#N/A</v>
      </c>
      <c r="K1655" s="17" t="e">
        <f>VLOOKUP(Audit!J420,$V$3:$AE$12,10,FALSE) &amp; Audit!S420 &amp; VLOOKUP(Audit!J420,$V$13:$AE$22,10,FALSE) &amp; IF(Audit!J420=10,Audit!V420&amp;Audit!W420,"") &amp; IF(Audit!J420&lt;&gt;1,U1655,"")</f>
        <v>#N/A</v>
      </c>
      <c r="L1655" s="10">
        <f>Audit!K420</f>
        <v>0</v>
      </c>
      <c r="M1655" s="10" t="e">
        <f t="shared" si="761"/>
        <v>#N/A</v>
      </c>
      <c r="N1655" s="10" t="e">
        <f t="shared" si="762"/>
        <v>#N/A</v>
      </c>
      <c r="O1655" s="10" t="e">
        <f t="shared" si="763"/>
        <v>#N/A</v>
      </c>
      <c r="P1655" s="10" t="e">
        <f t="shared" si="764"/>
        <v>#N/A</v>
      </c>
      <c r="Q1655" s="10" t="e">
        <f t="shared" si="765"/>
        <v>#N/A</v>
      </c>
      <c r="R1655" s="10" t="e">
        <f t="shared" si="766"/>
        <v>#N/A</v>
      </c>
      <c r="S1655" s="10" t="e">
        <f t="shared" si="767"/>
        <v>#N/A</v>
      </c>
      <c r="T1655" s="10" t="e">
        <f t="shared" si="768"/>
        <v>#N/A</v>
      </c>
      <c r="U1655" s="17" t="str">
        <f>IF(Audit!M420="","",VLOOKUP(Audit!M420,$W$26:$X$35,2,FALSE)) &amp; Audit!N420 &amp; IF(Audit!O420="","",IF(Audit!N420&lt;=1.4,VLOOKUP(Audit!O420,$W$38:X1700,2,FALSE),VLOOKUP(Audit!O420,$W$51:$X$61,2,FALSE))) &amp; IF(Audit!P420="","",VLOOKUP(Audit!P420,$Y$26:$Z$35,2,FALSE) &amp; Audit!Q420 &amp; IF(Audit!O420="","",IF(Audit!Q420&lt;=1.4,VLOOKUP(Audit!R420,$Y$38:$Z$48,2,FALSE),VLOOKUP(Audit!R420,$Y$51:$Z$61,2,FALSE))))</f>
        <v/>
      </c>
      <c r="V1655" s="21"/>
      <c r="AH1655" s="49">
        <f>Audit!A420</f>
        <v>0</v>
      </c>
      <c r="AI1655" s="50" t="e">
        <f>VLOOKUP(Audit!B420,$V$3:$AE$12,2,FALSE)&amp; IF(Audit!B420=10,Audit!V420,"")</f>
        <v>#N/A</v>
      </c>
      <c r="AJ1655" s="50" t="e">
        <f>VLOOKUP(Audit!B420,$V$13:$AE$22,2,FALSE)&amp; IF(Audit!B420=10,Audit!W420,"")</f>
        <v>#N/A</v>
      </c>
      <c r="AK1655" s="47" t="e">
        <f t="shared" si="769"/>
        <v>#N/A</v>
      </c>
      <c r="AL1655" s="50" t="e">
        <f>VLOOKUP(Audit!C420,$V$3:$AE$12,3,FALSE)&amp; IF(Audit!C420=10,Audit!V420,"")</f>
        <v>#N/A</v>
      </c>
      <c r="AM1655" s="50" t="e">
        <f>VLOOKUP(Audit!C420,$V$13:$AE$22,3,FALSE)&amp; IF(Audit!C420=10,Audit!W420,"")</f>
        <v>#N/A</v>
      </c>
      <c r="AN1655" s="47" t="e">
        <f t="shared" si="770"/>
        <v>#N/A</v>
      </c>
      <c r="AO1655" s="50" t="e">
        <f>VLOOKUP(Audit!D420,$V$3:$AE$12,4,FALSE) &amp;  Audit!T420 &amp; IF(Audit!D420=10,Audit!V420,"")</f>
        <v>#N/A</v>
      </c>
      <c r="AP1655" s="50" t="e">
        <f>VLOOKUP(Audit!D420,$V$13:$AE$22,4,FALSE)&amp; IF(Audit!D420=10,Audit!W420,"")</f>
        <v>#N/A</v>
      </c>
      <c r="AQ1655" s="47" t="e">
        <f t="shared" si="771"/>
        <v>#N/A</v>
      </c>
      <c r="AR1655" s="50" t="e">
        <f>VLOOKUP(Audit!E420,$V$3:$AE$12,5,FALSE)&amp; IF(Audit!E420=10,Audit!V420,"")</f>
        <v>#N/A</v>
      </c>
      <c r="AS1655" s="50" t="e">
        <f>VLOOKUP(Audit!E420,$V$13:$AE$22,5,FALSE)&amp; IF(Audit!E420=10,Audit!W420,"")</f>
        <v>#N/A</v>
      </c>
      <c r="AT1655" s="47" t="e">
        <f t="shared" si="772"/>
        <v>#N/A</v>
      </c>
      <c r="AU1655" s="50" t="e">
        <f>VLOOKUP(Audit!F420,$V$3:$AE$12,6,FALSE)&amp; IF(Audit!F420=10,Audit!V420,"")</f>
        <v>#N/A</v>
      </c>
      <c r="AV1655" s="50" t="e">
        <f>VLOOKUP(Audit!F420,$V$13:$AE$22,6,FALSE)&amp; IF(Audit!F420=10,Audit!W420,"")</f>
        <v>#N/A</v>
      </c>
      <c r="AW1655" s="47" t="e">
        <f t="shared" si="773"/>
        <v>#N/A</v>
      </c>
      <c r="AX1655" s="50" t="e">
        <f>VLOOKUP(Audit!G420,$V$3:$AE$12,7,FALSE)&amp; IF(Audit!G420=10,Audit!V420,"")</f>
        <v>#N/A</v>
      </c>
      <c r="AY1655" s="50" t="e">
        <f>VLOOKUP(Audit!G420,$V$13:$AE$22,7,FALSE) &amp; IF(Audit!G420=10,Audit!W420,"")</f>
        <v>#N/A</v>
      </c>
      <c r="AZ1655" s="47" t="e">
        <f t="shared" si="774"/>
        <v>#N/A</v>
      </c>
      <c r="BA1655" s="50" t="e">
        <f>VLOOKUP(Audit!H420,$V$3:$AE$12,8,FALSE)&amp; Audit!U420 &amp; IF(Audit!H420=10,Audit!V420,"")</f>
        <v>#N/A</v>
      </c>
      <c r="BB1655" s="50" t="e">
        <f>VLOOKUP(Audit!H420,$V$13:$AE$22,8,FALSE) &amp; IF(Audit!H420=10,Audit!W420,"")</f>
        <v>#N/A</v>
      </c>
      <c r="BC1655" s="47" t="e">
        <f t="shared" si="775"/>
        <v>#N/A</v>
      </c>
      <c r="BD1655" s="50" t="e">
        <f>VLOOKUP(Audit!I420,$V$3:$AE$12,9,FALSE)&amp; IF(Audit!I420=10,Audit!V420,"")</f>
        <v>#N/A</v>
      </c>
      <c r="BE1655" s="50" t="e">
        <f>VLOOKUP(Audit!I420,$V$13:$AE$22,9,FALSE) &amp; IF(Audit!I420=10,Audit!W420,"") &amp; IF(Audit!I420&lt;&gt;1,U1655,"")</f>
        <v>#N/A</v>
      </c>
      <c r="BF1655" s="47" t="e">
        <f t="shared" si="776"/>
        <v>#N/A</v>
      </c>
      <c r="BG1655" s="50" t="e">
        <f>VLOOKUP(Audit!J420,$V$3:$AE$12,10,FALSE) &amp; Audit!S420 &amp; IF(Audit!J420=10,Audit!V420,"")</f>
        <v>#N/A</v>
      </c>
      <c r="BH1655" s="50" t="e">
        <f>VLOOKUP(Audit!J420,$V$13:$AE$22,10,FALSE) &amp; IF(Audit!J420=10,Audit!W420,"") &amp; IF(Audit!J420&lt;&gt;1,U1655,"")</f>
        <v>#N/A</v>
      </c>
      <c r="BI1655" s="47" t="e">
        <f t="shared" si="777"/>
        <v>#N/A</v>
      </c>
      <c r="BJ1655" s="48" t="str">
        <f t="shared" si="778"/>
        <v/>
      </c>
      <c r="BK1655" s="48" t="str">
        <f t="shared" si="779"/>
        <v/>
      </c>
      <c r="BL1655" s="48" t="str">
        <f t="shared" si="780"/>
        <v/>
      </c>
      <c r="BM1655" s="48" t="str">
        <f t="shared" si="781"/>
        <v/>
      </c>
      <c r="BN1655" s="48" t="str">
        <f t="shared" si="782"/>
        <v/>
      </c>
      <c r="BO1655" s="48" t="str">
        <f t="shared" si="783"/>
        <v/>
      </c>
      <c r="BP1655" s="48" t="str">
        <f t="shared" si="784"/>
        <v/>
      </c>
      <c r="BQ1655" s="48" t="str">
        <f t="shared" si="785"/>
        <v/>
      </c>
      <c r="BR1655" s="48" t="str">
        <f t="shared" si="786"/>
        <v/>
      </c>
      <c r="BS1655" s="48" t="str">
        <f t="shared" si="787"/>
        <v/>
      </c>
      <c r="BT1655" s="48" t="str">
        <f t="shared" si="788"/>
        <v/>
      </c>
      <c r="BU1655" s="48" t="str">
        <f t="shared" si="789"/>
        <v/>
      </c>
    </row>
    <row r="1656" spans="1:73">
      <c r="A1656" s="10">
        <f>Audit!A421</f>
        <v>0</v>
      </c>
      <c r="B1656" s="10" t="e">
        <f t="shared" si="760"/>
        <v>#N/A</v>
      </c>
      <c r="C1656" s="17" t="e">
        <f>VLOOKUP(Audit!B421,$V$3:$AE$12,2,FALSE) &amp; VLOOKUP(Audit!B421,$V$13:$AE$22,2,FALSE)&amp; IF(Audit!B421=10,Audit!V421&amp;Audit!W421,"")</f>
        <v>#N/A</v>
      </c>
      <c r="D1656" s="17" t="e">
        <f>VLOOKUP(Audit!C421,$V$3:$AE$12,3,FALSE) &amp; VLOOKUP(Audit!C421,$V$13:$AE$22,3,FALSE) &amp;IF(Audit!C421=10,Audit!V421&amp;Audit!W421,"")</f>
        <v>#N/A</v>
      </c>
      <c r="E1656" s="17" t="e">
        <f>VLOOKUP(Audit!D421,$V$3:$AE$12,4,FALSE)&amp; Audit!T421 &amp; VLOOKUP(Audit!D421,$V$13:$AE$22,4,FALSE)&amp; IF(Audit!D421=10,Audit!V421&amp;Audit!W421,"")</f>
        <v>#N/A</v>
      </c>
      <c r="F1656" s="17" t="e">
        <f>VLOOKUP(Audit!E421,$V$3:$AE$12,5,FALSE) &amp; VLOOKUP(Audit!E421,$V$13:$AE$22,5,FALSE)&amp; IF(Audit!E421=10,Audit!V421&amp;Audit!W421,"")</f>
        <v>#N/A</v>
      </c>
      <c r="G1656" s="17" t="e">
        <f>VLOOKUP(Audit!F421,$V$3:$AE$12,6,FALSE) &amp; VLOOKUP(Audit!F421,$V$13:$AE$22,6,FALSE)&amp; IF(Audit!F421=10,Audit!V421&amp;Audit!W421,"")</f>
        <v>#N/A</v>
      </c>
      <c r="H1656" s="17" t="e">
        <f>VLOOKUP(Audit!G421,$V$3:$AE$12,7,FALSE) &amp; VLOOKUP(Audit!G421,$V$13:$AE$22,7,FALSE)&amp;IF(Audit!G421=10,Audit!V421&amp;Audit!W421,"")</f>
        <v>#N/A</v>
      </c>
      <c r="I1656" s="17" t="e">
        <f>VLOOKUP(Audit!H421,$V$3:$AE$12,8,FALSE) &amp; Audit!U421 &amp; VLOOKUP(Audit!H421,$V$13:$AE$22,8,FALSE)&amp;IF(Audit!H421=10,Audit!V421&amp;Audit!W421,"")</f>
        <v>#N/A</v>
      </c>
      <c r="J1656" s="17" t="e">
        <f>VLOOKUP(Audit!I421,$V$3:$AE$12,9,FALSE) &amp; VLOOKUP(Audit!I421,$V$13:$AE$22,9,FALSE) &amp; IF(Audit!I421=10,Audit!V421&amp;Audit!W421,"") &amp; IF(Audit!I421&lt;&gt;1,U1656,"")</f>
        <v>#N/A</v>
      </c>
      <c r="K1656" s="17" t="e">
        <f>VLOOKUP(Audit!J421,$V$3:$AE$12,10,FALSE) &amp; Audit!S421 &amp; VLOOKUP(Audit!J421,$V$13:$AE$22,10,FALSE) &amp; IF(Audit!J421=10,Audit!V421&amp;Audit!W421,"") &amp; IF(Audit!J421&lt;&gt;1,U1656,"")</f>
        <v>#N/A</v>
      </c>
      <c r="L1656" s="10">
        <f>Audit!K421</f>
        <v>0</v>
      </c>
      <c r="M1656" s="10" t="e">
        <f t="shared" si="761"/>
        <v>#N/A</v>
      </c>
      <c r="N1656" s="10" t="e">
        <f t="shared" si="762"/>
        <v>#N/A</v>
      </c>
      <c r="O1656" s="10" t="e">
        <f t="shared" si="763"/>
        <v>#N/A</v>
      </c>
      <c r="P1656" s="10" t="e">
        <f t="shared" si="764"/>
        <v>#N/A</v>
      </c>
      <c r="Q1656" s="10" t="e">
        <f t="shared" si="765"/>
        <v>#N/A</v>
      </c>
      <c r="R1656" s="10" t="e">
        <f t="shared" si="766"/>
        <v>#N/A</v>
      </c>
      <c r="S1656" s="10" t="e">
        <f t="shared" si="767"/>
        <v>#N/A</v>
      </c>
      <c r="T1656" s="10" t="e">
        <f t="shared" si="768"/>
        <v>#N/A</v>
      </c>
      <c r="U1656" s="17" t="str">
        <f>IF(Audit!M421="","",VLOOKUP(Audit!M421,$W$26:$X$35,2,FALSE)) &amp; Audit!N421 &amp; IF(Audit!O421="","",IF(Audit!N421&lt;=1.4,VLOOKUP(Audit!O421,$W$38:X1701,2,FALSE),VLOOKUP(Audit!O421,$W$51:$X$61,2,FALSE))) &amp; IF(Audit!P421="","",VLOOKUP(Audit!P421,$Y$26:$Z$35,2,FALSE) &amp; Audit!Q421 &amp; IF(Audit!O421="","",IF(Audit!Q421&lt;=1.4,VLOOKUP(Audit!R421,$Y$38:$Z$48,2,FALSE),VLOOKUP(Audit!R421,$Y$51:$Z$61,2,FALSE))))</f>
        <v/>
      </c>
      <c r="V1656" s="21"/>
      <c r="AH1656" s="49">
        <f>Audit!A421</f>
        <v>0</v>
      </c>
      <c r="AI1656" s="50" t="e">
        <f>VLOOKUP(Audit!B421,$V$3:$AE$12,2,FALSE)&amp; IF(Audit!B421=10,Audit!V421,"")</f>
        <v>#N/A</v>
      </c>
      <c r="AJ1656" s="50" t="e">
        <f>VLOOKUP(Audit!B421,$V$13:$AE$22,2,FALSE)&amp; IF(Audit!B421=10,Audit!W421,"")</f>
        <v>#N/A</v>
      </c>
      <c r="AK1656" s="47" t="e">
        <f t="shared" si="769"/>
        <v>#N/A</v>
      </c>
      <c r="AL1656" s="50" t="e">
        <f>VLOOKUP(Audit!C421,$V$3:$AE$12,3,FALSE)&amp; IF(Audit!C421=10,Audit!V421,"")</f>
        <v>#N/A</v>
      </c>
      <c r="AM1656" s="50" t="e">
        <f>VLOOKUP(Audit!C421,$V$13:$AE$22,3,FALSE)&amp; IF(Audit!C421=10,Audit!W421,"")</f>
        <v>#N/A</v>
      </c>
      <c r="AN1656" s="47" t="e">
        <f t="shared" si="770"/>
        <v>#N/A</v>
      </c>
      <c r="AO1656" s="50" t="e">
        <f>VLOOKUP(Audit!D421,$V$3:$AE$12,4,FALSE) &amp;  Audit!T421 &amp; IF(Audit!D421=10,Audit!V421,"")</f>
        <v>#N/A</v>
      </c>
      <c r="AP1656" s="50" t="e">
        <f>VLOOKUP(Audit!D421,$V$13:$AE$22,4,FALSE)&amp; IF(Audit!D421=10,Audit!W421,"")</f>
        <v>#N/A</v>
      </c>
      <c r="AQ1656" s="47" t="e">
        <f t="shared" si="771"/>
        <v>#N/A</v>
      </c>
      <c r="AR1656" s="50" t="e">
        <f>VLOOKUP(Audit!E421,$V$3:$AE$12,5,FALSE)&amp; IF(Audit!E421=10,Audit!V421,"")</f>
        <v>#N/A</v>
      </c>
      <c r="AS1656" s="50" t="e">
        <f>VLOOKUP(Audit!E421,$V$13:$AE$22,5,FALSE)&amp; IF(Audit!E421=10,Audit!W421,"")</f>
        <v>#N/A</v>
      </c>
      <c r="AT1656" s="47" t="e">
        <f t="shared" si="772"/>
        <v>#N/A</v>
      </c>
      <c r="AU1656" s="50" t="e">
        <f>VLOOKUP(Audit!F421,$V$3:$AE$12,6,FALSE)&amp; IF(Audit!F421=10,Audit!V421,"")</f>
        <v>#N/A</v>
      </c>
      <c r="AV1656" s="50" t="e">
        <f>VLOOKUP(Audit!F421,$V$13:$AE$22,6,FALSE)&amp; IF(Audit!F421=10,Audit!W421,"")</f>
        <v>#N/A</v>
      </c>
      <c r="AW1656" s="47" t="e">
        <f t="shared" si="773"/>
        <v>#N/A</v>
      </c>
      <c r="AX1656" s="50" t="e">
        <f>VLOOKUP(Audit!G421,$V$3:$AE$12,7,FALSE)&amp; IF(Audit!G421=10,Audit!V421,"")</f>
        <v>#N/A</v>
      </c>
      <c r="AY1656" s="50" t="e">
        <f>VLOOKUP(Audit!G421,$V$13:$AE$22,7,FALSE) &amp; IF(Audit!G421=10,Audit!W421,"")</f>
        <v>#N/A</v>
      </c>
      <c r="AZ1656" s="47" t="e">
        <f t="shared" si="774"/>
        <v>#N/A</v>
      </c>
      <c r="BA1656" s="50" t="e">
        <f>VLOOKUP(Audit!H421,$V$3:$AE$12,8,FALSE)&amp; Audit!U421 &amp; IF(Audit!H421=10,Audit!V421,"")</f>
        <v>#N/A</v>
      </c>
      <c r="BB1656" s="50" t="e">
        <f>VLOOKUP(Audit!H421,$V$13:$AE$22,8,FALSE) &amp; IF(Audit!H421=10,Audit!W421,"")</f>
        <v>#N/A</v>
      </c>
      <c r="BC1656" s="47" t="e">
        <f t="shared" si="775"/>
        <v>#N/A</v>
      </c>
      <c r="BD1656" s="50" t="e">
        <f>VLOOKUP(Audit!I421,$V$3:$AE$12,9,FALSE)&amp; IF(Audit!I421=10,Audit!V421,"")</f>
        <v>#N/A</v>
      </c>
      <c r="BE1656" s="50" t="e">
        <f>VLOOKUP(Audit!I421,$V$13:$AE$22,9,FALSE) &amp; IF(Audit!I421=10,Audit!W421,"") &amp; IF(Audit!I421&lt;&gt;1,U1656,"")</f>
        <v>#N/A</v>
      </c>
      <c r="BF1656" s="47" t="e">
        <f t="shared" si="776"/>
        <v>#N/A</v>
      </c>
      <c r="BG1656" s="50" t="e">
        <f>VLOOKUP(Audit!J421,$V$3:$AE$12,10,FALSE) &amp; Audit!S421 &amp; IF(Audit!J421=10,Audit!V421,"")</f>
        <v>#N/A</v>
      </c>
      <c r="BH1656" s="50" t="e">
        <f>VLOOKUP(Audit!J421,$V$13:$AE$22,10,FALSE) &amp; IF(Audit!J421=10,Audit!W421,"") &amp; IF(Audit!J421&lt;&gt;1,U1656,"")</f>
        <v>#N/A</v>
      </c>
      <c r="BI1656" s="47" t="e">
        <f t="shared" si="777"/>
        <v>#N/A</v>
      </c>
      <c r="BJ1656" s="48" t="str">
        <f t="shared" si="778"/>
        <v/>
      </c>
      <c r="BK1656" s="48" t="str">
        <f t="shared" si="779"/>
        <v/>
      </c>
      <c r="BL1656" s="48" t="str">
        <f t="shared" si="780"/>
        <v/>
      </c>
      <c r="BM1656" s="48" t="str">
        <f t="shared" si="781"/>
        <v/>
      </c>
      <c r="BN1656" s="48" t="str">
        <f t="shared" si="782"/>
        <v/>
      </c>
      <c r="BO1656" s="48" t="str">
        <f t="shared" si="783"/>
        <v/>
      </c>
      <c r="BP1656" s="48" t="str">
        <f t="shared" si="784"/>
        <v/>
      </c>
      <c r="BQ1656" s="48" t="str">
        <f t="shared" si="785"/>
        <v/>
      </c>
      <c r="BR1656" s="48" t="str">
        <f t="shared" si="786"/>
        <v/>
      </c>
      <c r="BS1656" s="48" t="str">
        <f t="shared" si="787"/>
        <v/>
      </c>
      <c r="BT1656" s="48" t="str">
        <f t="shared" si="788"/>
        <v/>
      </c>
      <c r="BU1656" s="48" t="str">
        <f t="shared" si="789"/>
        <v/>
      </c>
    </row>
    <row r="1657" spans="1:73">
      <c r="A1657" s="10">
        <f>Audit!A422</f>
        <v>0</v>
      </c>
      <c r="B1657" s="10" t="e">
        <f t="shared" si="760"/>
        <v>#N/A</v>
      </c>
      <c r="C1657" s="17" t="e">
        <f>VLOOKUP(Audit!B422,$V$3:$AE$12,2,FALSE) &amp; VLOOKUP(Audit!B422,$V$13:$AE$22,2,FALSE)&amp; IF(Audit!B422=10,Audit!V422&amp;Audit!W422,"")</f>
        <v>#N/A</v>
      </c>
      <c r="D1657" s="17" t="e">
        <f>VLOOKUP(Audit!C422,$V$3:$AE$12,3,FALSE) &amp; VLOOKUP(Audit!C422,$V$13:$AE$22,3,FALSE) &amp;IF(Audit!C422=10,Audit!V422&amp;Audit!W422,"")</f>
        <v>#N/A</v>
      </c>
      <c r="E1657" s="17" t="e">
        <f>VLOOKUP(Audit!D422,$V$3:$AE$12,4,FALSE)&amp; Audit!T422 &amp; VLOOKUP(Audit!D422,$V$13:$AE$22,4,FALSE)&amp; IF(Audit!D422=10,Audit!V422&amp;Audit!W422,"")</f>
        <v>#N/A</v>
      </c>
      <c r="F1657" s="17" t="e">
        <f>VLOOKUP(Audit!E422,$V$3:$AE$12,5,FALSE) &amp; VLOOKUP(Audit!E422,$V$13:$AE$22,5,FALSE)&amp; IF(Audit!E422=10,Audit!V422&amp;Audit!W422,"")</f>
        <v>#N/A</v>
      </c>
      <c r="G1657" s="17" t="e">
        <f>VLOOKUP(Audit!F422,$V$3:$AE$12,6,FALSE) &amp; VLOOKUP(Audit!F422,$V$13:$AE$22,6,FALSE)&amp; IF(Audit!F422=10,Audit!V422&amp;Audit!W422,"")</f>
        <v>#N/A</v>
      </c>
      <c r="H1657" s="17" t="e">
        <f>VLOOKUP(Audit!G422,$V$3:$AE$12,7,FALSE) &amp; VLOOKUP(Audit!G422,$V$13:$AE$22,7,FALSE)&amp;IF(Audit!G422=10,Audit!V422&amp;Audit!W422,"")</f>
        <v>#N/A</v>
      </c>
      <c r="I1657" s="17" t="e">
        <f>VLOOKUP(Audit!H422,$V$3:$AE$12,8,FALSE) &amp; Audit!U422 &amp; VLOOKUP(Audit!H422,$V$13:$AE$22,8,FALSE)&amp;IF(Audit!H422=10,Audit!V422&amp;Audit!W422,"")</f>
        <v>#N/A</v>
      </c>
      <c r="J1657" s="17" t="e">
        <f>VLOOKUP(Audit!I422,$V$3:$AE$12,9,FALSE) &amp; VLOOKUP(Audit!I422,$V$13:$AE$22,9,FALSE) &amp; IF(Audit!I422=10,Audit!V422&amp;Audit!W422,"") &amp; IF(Audit!I422&lt;&gt;1,U1657,"")</f>
        <v>#N/A</v>
      </c>
      <c r="K1657" s="17" t="e">
        <f>VLOOKUP(Audit!J422,$V$3:$AE$12,10,FALSE) &amp; Audit!S422 &amp; VLOOKUP(Audit!J422,$V$13:$AE$22,10,FALSE) &amp; IF(Audit!J422=10,Audit!V422&amp;Audit!W422,"") &amp; IF(Audit!J422&lt;&gt;1,U1657,"")</f>
        <v>#N/A</v>
      </c>
      <c r="L1657" s="10">
        <f>Audit!K422</f>
        <v>0</v>
      </c>
      <c r="M1657" s="10" t="e">
        <f t="shared" si="761"/>
        <v>#N/A</v>
      </c>
      <c r="N1657" s="10" t="e">
        <f t="shared" si="762"/>
        <v>#N/A</v>
      </c>
      <c r="O1657" s="10" t="e">
        <f t="shared" si="763"/>
        <v>#N/A</v>
      </c>
      <c r="P1657" s="10" t="e">
        <f t="shared" si="764"/>
        <v>#N/A</v>
      </c>
      <c r="Q1657" s="10" t="e">
        <f t="shared" si="765"/>
        <v>#N/A</v>
      </c>
      <c r="R1657" s="10" t="e">
        <f t="shared" si="766"/>
        <v>#N/A</v>
      </c>
      <c r="S1657" s="10" t="e">
        <f t="shared" si="767"/>
        <v>#N/A</v>
      </c>
      <c r="T1657" s="10" t="e">
        <f t="shared" si="768"/>
        <v>#N/A</v>
      </c>
      <c r="U1657" s="17" t="str">
        <f>IF(Audit!M422="","",VLOOKUP(Audit!M422,$W$26:$X$35,2,FALSE)) &amp; Audit!N422 &amp; IF(Audit!O422="","",IF(Audit!N422&lt;=1.4,VLOOKUP(Audit!O422,$W$38:X1702,2,FALSE),VLOOKUP(Audit!O422,$W$51:$X$61,2,FALSE))) &amp; IF(Audit!P422="","",VLOOKUP(Audit!P422,$Y$26:$Z$35,2,FALSE) &amp; Audit!Q422 &amp; IF(Audit!O422="","",IF(Audit!Q422&lt;=1.4,VLOOKUP(Audit!R422,$Y$38:$Z$48,2,FALSE),VLOOKUP(Audit!R422,$Y$51:$Z$61,2,FALSE))))</f>
        <v/>
      </c>
      <c r="V1657" s="21"/>
      <c r="AH1657" s="49">
        <f>Audit!A422</f>
        <v>0</v>
      </c>
      <c r="AI1657" s="50" t="e">
        <f>VLOOKUP(Audit!B422,$V$3:$AE$12,2,FALSE)&amp; IF(Audit!B422=10,Audit!V422,"")</f>
        <v>#N/A</v>
      </c>
      <c r="AJ1657" s="50" t="e">
        <f>VLOOKUP(Audit!B422,$V$13:$AE$22,2,FALSE)&amp; IF(Audit!B422=10,Audit!W422,"")</f>
        <v>#N/A</v>
      </c>
      <c r="AK1657" s="47" t="e">
        <f t="shared" si="769"/>
        <v>#N/A</v>
      </c>
      <c r="AL1657" s="50" t="e">
        <f>VLOOKUP(Audit!C422,$V$3:$AE$12,3,FALSE)&amp; IF(Audit!C422=10,Audit!V422,"")</f>
        <v>#N/A</v>
      </c>
      <c r="AM1657" s="50" t="e">
        <f>VLOOKUP(Audit!C422,$V$13:$AE$22,3,FALSE)&amp; IF(Audit!C422=10,Audit!W422,"")</f>
        <v>#N/A</v>
      </c>
      <c r="AN1657" s="47" t="e">
        <f t="shared" si="770"/>
        <v>#N/A</v>
      </c>
      <c r="AO1657" s="50" t="e">
        <f>VLOOKUP(Audit!D422,$V$3:$AE$12,4,FALSE) &amp;  Audit!T422 &amp; IF(Audit!D422=10,Audit!V422,"")</f>
        <v>#N/A</v>
      </c>
      <c r="AP1657" s="50" t="e">
        <f>VLOOKUP(Audit!D422,$V$13:$AE$22,4,FALSE)&amp; IF(Audit!D422=10,Audit!W422,"")</f>
        <v>#N/A</v>
      </c>
      <c r="AQ1657" s="47" t="e">
        <f t="shared" si="771"/>
        <v>#N/A</v>
      </c>
      <c r="AR1657" s="50" t="e">
        <f>VLOOKUP(Audit!E422,$V$3:$AE$12,5,FALSE)&amp; IF(Audit!E422=10,Audit!V422,"")</f>
        <v>#N/A</v>
      </c>
      <c r="AS1657" s="50" t="e">
        <f>VLOOKUP(Audit!E422,$V$13:$AE$22,5,FALSE)&amp; IF(Audit!E422=10,Audit!W422,"")</f>
        <v>#N/A</v>
      </c>
      <c r="AT1657" s="47" t="e">
        <f t="shared" si="772"/>
        <v>#N/A</v>
      </c>
      <c r="AU1657" s="50" t="e">
        <f>VLOOKUP(Audit!F422,$V$3:$AE$12,6,FALSE)&amp; IF(Audit!F422=10,Audit!V422,"")</f>
        <v>#N/A</v>
      </c>
      <c r="AV1657" s="50" t="e">
        <f>VLOOKUP(Audit!F422,$V$13:$AE$22,6,FALSE)&amp; IF(Audit!F422=10,Audit!W422,"")</f>
        <v>#N/A</v>
      </c>
      <c r="AW1657" s="47" t="e">
        <f t="shared" si="773"/>
        <v>#N/A</v>
      </c>
      <c r="AX1657" s="50" t="e">
        <f>VLOOKUP(Audit!G422,$V$3:$AE$12,7,FALSE)&amp; IF(Audit!G422=10,Audit!V422,"")</f>
        <v>#N/A</v>
      </c>
      <c r="AY1657" s="50" t="e">
        <f>VLOOKUP(Audit!G422,$V$13:$AE$22,7,FALSE) &amp; IF(Audit!G422=10,Audit!W422,"")</f>
        <v>#N/A</v>
      </c>
      <c r="AZ1657" s="47" t="e">
        <f t="shared" si="774"/>
        <v>#N/A</v>
      </c>
      <c r="BA1657" s="50" t="e">
        <f>VLOOKUP(Audit!H422,$V$3:$AE$12,8,FALSE)&amp; Audit!U422 &amp; IF(Audit!H422=10,Audit!V422,"")</f>
        <v>#N/A</v>
      </c>
      <c r="BB1657" s="50" t="e">
        <f>VLOOKUP(Audit!H422,$V$13:$AE$22,8,FALSE) &amp; IF(Audit!H422=10,Audit!W422,"")</f>
        <v>#N/A</v>
      </c>
      <c r="BC1657" s="47" t="e">
        <f t="shared" si="775"/>
        <v>#N/A</v>
      </c>
      <c r="BD1657" s="50" t="e">
        <f>VLOOKUP(Audit!I422,$V$3:$AE$12,9,FALSE)&amp; IF(Audit!I422=10,Audit!V422,"")</f>
        <v>#N/A</v>
      </c>
      <c r="BE1657" s="50" t="e">
        <f>VLOOKUP(Audit!I422,$V$13:$AE$22,9,FALSE) &amp; IF(Audit!I422=10,Audit!W422,"") &amp; IF(Audit!I422&lt;&gt;1,U1657,"")</f>
        <v>#N/A</v>
      </c>
      <c r="BF1657" s="47" t="e">
        <f t="shared" si="776"/>
        <v>#N/A</v>
      </c>
      <c r="BG1657" s="50" t="e">
        <f>VLOOKUP(Audit!J422,$V$3:$AE$12,10,FALSE) &amp; Audit!S422 &amp; IF(Audit!J422=10,Audit!V422,"")</f>
        <v>#N/A</v>
      </c>
      <c r="BH1657" s="50" t="e">
        <f>VLOOKUP(Audit!J422,$V$13:$AE$22,10,FALSE) &amp; IF(Audit!J422=10,Audit!W422,"") &amp; IF(Audit!J422&lt;&gt;1,U1657,"")</f>
        <v>#N/A</v>
      </c>
      <c r="BI1657" s="47" t="e">
        <f t="shared" si="777"/>
        <v>#N/A</v>
      </c>
      <c r="BJ1657" s="48" t="str">
        <f t="shared" si="778"/>
        <v/>
      </c>
      <c r="BK1657" s="48" t="str">
        <f t="shared" si="779"/>
        <v/>
      </c>
      <c r="BL1657" s="48" t="str">
        <f t="shared" si="780"/>
        <v/>
      </c>
      <c r="BM1657" s="48" t="str">
        <f t="shared" si="781"/>
        <v/>
      </c>
      <c r="BN1657" s="48" t="str">
        <f t="shared" si="782"/>
        <v/>
      </c>
      <c r="BO1657" s="48" t="str">
        <f t="shared" si="783"/>
        <v/>
      </c>
      <c r="BP1657" s="48" t="str">
        <f t="shared" si="784"/>
        <v/>
      </c>
      <c r="BQ1657" s="48" t="str">
        <f t="shared" si="785"/>
        <v/>
      </c>
      <c r="BR1657" s="48" t="str">
        <f t="shared" si="786"/>
        <v/>
      </c>
      <c r="BS1657" s="48" t="str">
        <f t="shared" si="787"/>
        <v/>
      </c>
      <c r="BT1657" s="48" t="str">
        <f t="shared" si="788"/>
        <v/>
      </c>
      <c r="BU1657" s="48" t="str">
        <f t="shared" si="789"/>
        <v/>
      </c>
    </row>
    <row r="1658" spans="1:73">
      <c r="A1658" s="10">
        <f>Audit!A423</f>
        <v>0</v>
      </c>
      <c r="B1658" s="10" t="e">
        <f t="shared" si="760"/>
        <v>#N/A</v>
      </c>
      <c r="C1658" s="17" t="e">
        <f>VLOOKUP(Audit!B423,$V$3:$AE$12,2,FALSE) &amp; VLOOKUP(Audit!B423,$V$13:$AE$22,2,FALSE)&amp; IF(Audit!B423=10,Audit!V423&amp;Audit!W423,"")</f>
        <v>#N/A</v>
      </c>
      <c r="D1658" s="17" t="e">
        <f>VLOOKUP(Audit!C423,$V$3:$AE$12,3,FALSE) &amp; VLOOKUP(Audit!C423,$V$13:$AE$22,3,FALSE) &amp;IF(Audit!C423=10,Audit!V423&amp;Audit!W423,"")</f>
        <v>#N/A</v>
      </c>
      <c r="E1658" s="17" t="e">
        <f>VLOOKUP(Audit!D423,$V$3:$AE$12,4,FALSE)&amp; Audit!T423 &amp; VLOOKUP(Audit!D423,$V$13:$AE$22,4,FALSE)&amp; IF(Audit!D423=10,Audit!V423&amp;Audit!W423,"")</f>
        <v>#N/A</v>
      </c>
      <c r="F1658" s="17" t="e">
        <f>VLOOKUP(Audit!E423,$V$3:$AE$12,5,FALSE) &amp; VLOOKUP(Audit!E423,$V$13:$AE$22,5,FALSE)&amp; IF(Audit!E423=10,Audit!V423&amp;Audit!W423,"")</f>
        <v>#N/A</v>
      </c>
      <c r="G1658" s="17" t="e">
        <f>VLOOKUP(Audit!F423,$V$3:$AE$12,6,FALSE) &amp; VLOOKUP(Audit!F423,$V$13:$AE$22,6,FALSE)&amp; IF(Audit!F423=10,Audit!V423&amp;Audit!W423,"")</f>
        <v>#N/A</v>
      </c>
      <c r="H1658" s="17" t="e">
        <f>VLOOKUP(Audit!G423,$V$3:$AE$12,7,FALSE) &amp; VLOOKUP(Audit!G423,$V$13:$AE$22,7,FALSE)&amp;IF(Audit!G423=10,Audit!V423&amp;Audit!W423,"")</f>
        <v>#N/A</v>
      </c>
      <c r="I1658" s="17" t="e">
        <f>VLOOKUP(Audit!H423,$V$3:$AE$12,8,FALSE) &amp; Audit!U423 &amp; VLOOKUP(Audit!H423,$V$13:$AE$22,8,FALSE)&amp;IF(Audit!H423=10,Audit!V423&amp;Audit!W423,"")</f>
        <v>#N/A</v>
      </c>
      <c r="J1658" s="17" t="e">
        <f>VLOOKUP(Audit!I423,$V$3:$AE$12,9,FALSE) &amp; VLOOKUP(Audit!I423,$V$13:$AE$22,9,FALSE) &amp; IF(Audit!I423=10,Audit!V423&amp;Audit!W423,"") &amp; IF(Audit!I423&lt;&gt;1,U1658,"")</f>
        <v>#N/A</v>
      </c>
      <c r="K1658" s="17" t="e">
        <f>VLOOKUP(Audit!J423,$V$3:$AE$12,10,FALSE) &amp; Audit!S423 &amp; VLOOKUP(Audit!J423,$V$13:$AE$22,10,FALSE) &amp; IF(Audit!J423=10,Audit!V423&amp;Audit!W423,"") &amp; IF(Audit!J423&lt;&gt;1,U1658,"")</f>
        <v>#N/A</v>
      </c>
      <c r="L1658" s="10">
        <f>Audit!K423</f>
        <v>0</v>
      </c>
      <c r="M1658" s="10" t="e">
        <f t="shared" si="761"/>
        <v>#N/A</v>
      </c>
      <c r="N1658" s="10" t="e">
        <f t="shared" si="762"/>
        <v>#N/A</v>
      </c>
      <c r="O1658" s="10" t="e">
        <f t="shared" si="763"/>
        <v>#N/A</v>
      </c>
      <c r="P1658" s="10" t="e">
        <f t="shared" si="764"/>
        <v>#N/A</v>
      </c>
      <c r="Q1658" s="10" t="e">
        <f t="shared" si="765"/>
        <v>#N/A</v>
      </c>
      <c r="R1658" s="10" t="e">
        <f t="shared" si="766"/>
        <v>#N/A</v>
      </c>
      <c r="S1658" s="10" t="e">
        <f t="shared" si="767"/>
        <v>#N/A</v>
      </c>
      <c r="T1658" s="10" t="e">
        <f t="shared" si="768"/>
        <v>#N/A</v>
      </c>
      <c r="U1658" s="17" t="str">
        <f>IF(Audit!M423="","",VLOOKUP(Audit!M423,$W$26:$X$35,2,FALSE)) &amp; Audit!N423 &amp; IF(Audit!O423="","",IF(Audit!N423&lt;=1.4,VLOOKUP(Audit!O423,$W$38:X1703,2,FALSE),VLOOKUP(Audit!O423,$W$51:$X$61,2,FALSE))) &amp; IF(Audit!P423="","",VLOOKUP(Audit!P423,$Y$26:$Z$35,2,FALSE) &amp; Audit!Q423 &amp; IF(Audit!O423="","",IF(Audit!Q423&lt;=1.4,VLOOKUP(Audit!R423,$Y$38:$Z$48,2,FALSE),VLOOKUP(Audit!R423,$Y$51:$Z$61,2,FALSE))))</f>
        <v/>
      </c>
      <c r="V1658" s="21"/>
      <c r="AH1658" s="49">
        <f>Audit!A423</f>
        <v>0</v>
      </c>
      <c r="AI1658" s="50" t="e">
        <f>VLOOKUP(Audit!B423,$V$3:$AE$12,2,FALSE)&amp; IF(Audit!B423=10,Audit!V423,"")</f>
        <v>#N/A</v>
      </c>
      <c r="AJ1658" s="50" t="e">
        <f>VLOOKUP(Audit!B423,$V$13:$AE$22,2,FALSE)&amp; IF(Audit!B423=10,Audit!W423,"")</f>
        <v>#N/A</v>
      </c>
      <c r="AK1658" s="47" t="e">
        <f t="shared" si="769"/>
        <v>#N/A</v>
      </c>
      <c r="AL1658" s="50" t="e">
        <f>VLOOKUP(Audit!C423,$V$3:$AE$12,3,FALSE)&amp; IF(Audit!C423=10,Audit!V423,"")</f>
        <v>#N/A</v>
      </c>
      <c r="AM1658" s="50" t="e">
        <f>VLOOKUP(Audit!C423,$V$13:$AE$22,3,FALSE)&amp; IF(Audit!C423=10,Audit!W423,"")</f>
        <v>#N/A</v>
      </c>
      <c r="AN1658" s="47" t="e">
        <f t="shared" si="770"/>
        <v>#N/A</v>
      </c>
      <c r="AO1658" s="50" t="e">
        <f>VLOOKUP(Audit!D423,$V$3:$AE$12,4,FALSE) &amp;  Audit!T423 &amp; IF(Audit!D423=10,Audit!V423,"")</f>
        <v>#N/A</v>
      </c>
      <c r="AP1658" s="50" t="e">
        <f>VLOOKUP(Audit!D423,$V$13:$AE$22,4,FALSE)&amp; IF(Audit!D423=10,Audit!W423,"")</f>
        <v>#N/A</v>
      </c>
      <c r="AQ1658" s="47" t="e">
        <f t="shared" si="771"/>
        <v>#N/A</v>
      </c>
      <c r="AR1658" s="50" t="e">
        <f>VLOOKUP(Audit!E423,$V$3:$AE$12,5,FALSE)&amp; IF(Audit!E423=10,Audit!V423,"")</f>
        <v>#N/A</v>
      </c>
      <c r="AS1658" s="50" t="e">
        <f>VLOOKUP(Audit!E423,$V$13:$AE$22,5,FALSE)&amp; IF(Audit!E423=10,Audit!W423,"")</f>
        <v>#N/A</v>
      </c>
      <c r="AT1658" s="47" t="e">
        <f t="shared" si="772"/>
        <v>#N/A</v>
      </c>
      <c r="AU1658" s="50" t="e">
        <f>VLOOKUP(Audit!F423,$V$3:$AE$12,6,FALSE)&amp; IF(Audit!F423=10,Audit!V423,"")</f>
        <v>#N/A</v>
      </c>
      <c r="AV1658" s="50" t="e">
        <f>VLOOKUP(Audit!F423,$V$13:$AE$22,6,FALSE)&amp; IF(Audit!F423=10,Audit!W423,"")</f>
        <v>#N/A</v>
      </c>
      <c r="AW1658" s="47" t="e">
        <f t="shared" si="773"/>
        <v>#N/A</v>
      </c>
      <c r="AX1658" s="50" t="e">
        <f>VLOOKUP(Audit!G423,$V$3:$AE$12,7,FALSE)&amp; IF(Audit!G423=10,Audit!V423,"")</f>
        <v>#N/A</v>
      </c>
      <c r="AY1658" s="50" t="e">
        <f>VLOOKUP(Audit!G423,$V$13:$AE$22,7,FALSE) &amp; IF(Audit!G423=10,Audit!W423,"")</f>
        <v>#N/A</v>
      </c>
      <c r="AZ1658" s="47" t="e">
        <f t="shared" si="774"/>
        <v>#N/A</v>
      </c>
      <c r="BA1658" s="50" t="e">
        <f>VLOOKUP(Audit!H423,$V$3:$AE$12,8,FALSE)&amp; Audit!U423 &amp; IF(Audit!H423=10,Audit!V423,"")</f>
        <v>#N/A</v>
      </c>
      <c r="BB1658" s="50" t="e">
        <f>VLOOKUP(Audit!H423,$V$13:$AE$22,8,FALSE) &amp; IF(Audit!H423=10,Audit!W423,"")</f>
        <v>#N/A</v>
      </c>
      <c r="BC1658" s="47" t="e">
        <f t="shared" si="775"/>
        <v>#N/A</v>
      </c>
      <c r="BD1658" s="50" t="e">
        <f>VLOOKUP(Audit!I423,$V$3:$AE$12,9,FALSE)&amp; IF(Audit!I423=10,Audit!V423,"")</f>
        <v>#N/A</v>
      </c>
      <c r="BE1658" s="50" t="e">
        <f>VLOOKUP(Audit!I423,$V$13:$AE$22,9,FALSE) &amp; IF(Audit!I423=10,Audit!W423,"") &amp; IF(Audit!I423&lt;&gt;1,U1658,"")</f>
        <v>#N/A</v>
      </c>
      <c r="BF1658" s="47" t="e">
        <f t="shared" si="776"/>
        <v>#N/A</v>
      </c>
      <c r="BG1658" s="50" t="e">
        <f>VLOOKUP(Audit!J423,$V$3:$AE$12,10,FALSE) &amp; Audit!S423 &amp; IF(Audit!J423=10,Audit!V423,"")</f>
        <v>#N/A</v>
      </c>
      <c r="BH1658" s="50" t="e">
        <f>VLOOKUP(Audit!J423,$V$13:$AE$22,10,FALSE) &amp; IF(Audit!J423=10,Audit!W423,"") &amp; IF(Audit!J423&lt;&gt;1,U1658,"")</f>
        <v>#N/A</v>
      </c>
      <c r="BI1658" s="47" t="e">
        <f t="shared" si="777"/>
        <v>#N/A</v>
      </c>
      <c r="BJ1658" s="48" t="str">
        <f t="shared" si="778"/>
        <v/>
      </c>
      <c r="BK1658" s="48" t="str">
        <f t="shared" si="779"/>
        <v/>
      </c>
      <c r="BL1658" s="48" t="str">
        <f t="shared" si="780"/>
        <v/>
      </c>
      <c r="BM1658" s="48" t="str">
        <f t="shared" si="781"/>
        <v/>
      </c>
      <c r="BN1658" s="48" t="str">
        <f t="shared" si="782"/>
        <v/>
      </c>
      <c r="BO1658" s="48" t="str">
        <f t="shared" si="783"/>
        <v/>
      </c>
      <c r="BP1658" s="48" t="str">
        <f t="shared" si="784"/>
        <v/>
      </c>
      <c r="BQ1658" s="48" t="str">
        <f t="shared" si="785"/>
        <v/>
      </c>
      <c r="BR1658" s="48" t="str">
        <f t="shared" si="786"/>
        <v/>
      </c>
      <c r="BS1658" s="48" t="str">
        <f t="shared" si="787"/>
        <v/>
      </c>
      <c r="BT1658" s="48" t="str">
        <f t="shared" si="788"/>
        <v/>
      </c>
      <c r="BU1658" s="48" t="str">
        <f t="shared" si="789"/>
        <v/>
      </c>
    </row>
    <row r="1659" spans="1:73">
      <c r="A1659" s="10">
        <f>Audit!A424</f>
        <v>0</v>
      </c>
      <c r="B1659" s="10" t="e">
        <f t="shared" si="760"/>
        <v>#N/A</v>
      </c>
      <c r="C1659" s="17" t="e">
        <f>VLOOKUP(Audit!B424,$V$3:$AE$12,2,FALSE) &amp; VLOOKUP(Audit!B424,$V$13:$AE$22,2,FALSE)&amp; IF(Audit!B424=10,Audit!V424&amp;Audit!W424,"")</f>
        <v>#N/A</v>
      </c>
      <c r="D1659" s="17" t="e">
        <f>VLOOKUP(Audit!C424,$V$3:$AE$12,3,FALSE) &amp; VLOOKUP(Audit!C424,$V$13:$AE$22,3,FALSE) &amp;IF(Audit!C424=10,Audit!V424&amp;Audit!W424,"")</f>
        <v>#N/A</v>
      </c>
      <c r="E1659" s="17" t="e">
        <f>VLOOKUP(Audit!D424,$V$3:$AE$12,4,FALSE)&amp; Audit!T424 &amp; VLOOKUP(Audit!D424,$V$13:$AE$22,4,FALSE)&amp; IF(Audit!D424=10,Audit!V424&amp;Audit!W424,"")</f>
        <v>#N/A</v>
      </c>
      <c r="F1659" s="17" t="e">
        <f>VLOOKUP(Audit!E424,$V$3:$AE$12,5,FALSE) &amp; VLOOKUP(Audit!E424,$V$13:$AE$22,5,FALSE)&amp; IF(Audit!E424=10,Audit!V424&amp;Audit!W424,"")</f>
        <v>#N/A</v>
      </c>
      <c r="G1659" s="17" t="e">
        <f>VLOOKUP(Audit!F424,$V$3:$AE$12,6,FALSE) &amp; VLOOKUP(Audit!F424,$V$13:$AE$22,6,FALSE)&amp; IF(Audit!F424=10,Audit!V424&amp;Audit!W424,"")</f>
        <v>#N/A</v>
      </c>
      <c r="H1659" s="17" t="e">
        <f>VLOOKUP(Audit!G424,$V$3:$AE$12,7,FALSE) &amp; VLOOKUP(Audit!G424,$V$13:$AE$22,7,FALSE)&amp;IF(Audit!G424=10,Audit!V424&amp;Audit!W424,"")</f>
        <v>#N/A</v>
      </c>
      <c r="I1659" s="17" t="e">
        <f>VLOOKUP(Audit!H424,$V$3:$AE$12,8,FALSE) &amp; Audit!U424 &amp; VLOOKUP(Audit!H424,$V$13:$AE$22,8,FALSE)&amp;IF(Audit!H424=10,Audit!V424&amp;Audit!W424,"")</f>
        <v>#N/A</v>
      </c>
      <c r="J1659" s="17" t="e">
        <f>VLOOKUP(Audit!I424,$V$3:$AE$12,9,FALSE) &amp; VLOOKUP(Audit!I424,$V$13:$AE$22,9,FALSE) &amp; IF(Audit!I424=10,Audit!V424&amp;Audit!W424,"") &amp; IF(Audit!I424&lt;&gt;1,U1659,"")</f>
        <v>#N/A</v>
      </c>
      <c r="K1659" s="17" t="e">
        <f>VLOOKUP(Audit!J424,$V$3:$AE$12,10,FALSE) &amp; Audit!S424 &amp; VLOOKUP(Audit!J424,$V$13:$AE$22,10,FALSE) &amp; IF(Audit!J424=10,Audit!V424&amp;Audit!W424,"") &amp; IF(Audit!J424&lt;&gt;1,U1659,"")</f>
        <v>#N/A</v>
      </c>
      <c r="L1659" s="10">
        <f>Audit!K424</f>
        <v>0</v>
      </c>
      <c r="M1659" s="10" t="e">
        <f t="shared" si="761"/>
        <v>#N/A</v>
      </c>
      <c r="N1659" s="10" t="e">
        <f t="shared" si="762"/>
        <v>#N/A</v>
      </c>
      <c r="O1659" s="10" t="e">
        <f t="shared" si="763"/>
        <v>#N/A</v>
      </c>
      <c r="P1659" s="10" t="e">
        <f t="shared" si="764"/>
        <v>#N/A</v>
      </c>
      <c r="Q1659" s="10" t="e">
        <f t="shared" si="765"/>
        <v>#N/A</v>
      </c>
      <c r="R1659" s="10" t="e">
        <f t="shared" si="766"/>
        <v>#N/A</v>
      </c>
      <c r="S1659" s="10" t="e">
        <f t="shared" si="767"/>
        <v>#N/A</v>
      </c>
      <c r="T1659" s="10" t="e">
        <f t="shared" si="768"/>
        <v>#N/A</v>
      </c>
      <c r="U1659" s="17" t="str">
        <f>IF(Audit!M424="","",VLOOKUP(Audit!M424,$W$26:$X$35,2,FALSE)) &amp; Audit!N424 &amp; IF(Audit!O424="","",IF(Audit!N424&lt;=1.4,VLOOKUP(Audit!O424,$W$38:X1704,2,FALSE),VLOOKUP(Audit!O424,$W$51:$X$61,2,FALSE))) &amp; IF(Audit!P424="","",VLOOKUP(Audit!P424,$Y$26:$Z$35,2,FALSE) &amp; Audit!Q424 &amp; IF(Audit!O424="","",IF(Audit!Q424&lt;=1.4,VLOOKUP(Audit!R424,$Y$38:$Z$48,2,FALSE),VLOOKUP(Audit!R424,$Y$51:$Z$61,2,FALSE))))</f>
        <v/>
      </c>
      <c r="V1659" s="21"/>
      <c r="AH1659" s="49">
        <f>Audit!A424</f>
        <v>0</v>
      </c>
      <c r="AI1659" s="50" t="e">
        <f>VLOOKUP(Audit!B424,$V$3:$AE$12,2,FALSE)&amp; IF(Audit!B424=10,Audit!V424,"")</f>
        <v>#N/A</v>
      </c>
      <c r="AJ1659" s="50" t="e">
        <f>VLOOKUP(Audit!B424,$V$13:$AE$22,2,FALSE)&amp; IF(Audit!B424=10,Audit!W424,"")</f>
        <v>#N/A</v>
      </c>
      <c r="AK1659" s="47" t="e">
        <f t="shared" si="769"/>
        <v>#N/A</v>
      </c>
      <c r="AL1659" s="50" t="e">
        <f>VLOOKUP(Audit!C424,$V$3:$AE$12,3,FALSE)&amp; IF(Audit!C424=10,Audit!V424,"")</f>
        <v>#N/A</v>
      </c>
      <c r="AM1659" s="50" t="e">
        <f>VLOOKUP(Audit!C424,$V$13:$AE$22,3,FALSE)&amp; IF(Audit!C424=10,Audit!W424,"")</f>
        <v>#N/A</v>
      </c>
      <c r="AN1659" s="47" t="e">
        <f t="shared" si="770"/>
        <v>#N/A</v>
      </c>
      <c r="AO1659" s="50" t="e">
        <f>VLOOKUP(Audit!D424,$V$3:$AE$12,4,FALSE) &amp;  Audit!T424 &amp; IF(Audit!D424=10,Audit!V424,"")</f>
        <v>#N/A</v>
      </c>
      <c r="AP1659" s="50" t="e">
        <f>VLOOKUP(Audit!D424,$V$13:$AE$22,4,FALSE)&amp; IF(Audit!D424=10,Audit!W424,"")</f>
        <v>#N/A</v>
      </c>
      <c r="AQ1659" s="47" t="e">
        <f t="shared" si="771"/>
        <v>#N/A</v>
      </c>
      <c r="AR1659" s="50" t="e">
        <f>VLOOKUP(Audit!E424,$V$3:$AE$12,5,FALSE)&amp; IF(Audit!E424=10,Audit!V424,"")</f>
        <v>#N/A</v>
      </c>
      <c r="AS1659" s="50" t="e">
        <f>VLOOKUP(Audit!E424,$V$13:$AE$22,5,FALSE)&amp; IF(Audit!E424=10,Audit!W424,"")</f>
        <v>#N/A</v>
      </c>
      <c r="AT1659" s="47" t="e">
        <f t="shared" si="772"/>
        <v>#N/A</v>
      </c>
      <c r="AU1659" s="50" t="e">
        <f>VLOOKUP(Audit!F424,$V$3:$AE$12,6,FALSE)&amp; IF(Audit!F424=10,Audit!V424,"")</f>
        <v>#N/A</v>
      </c>
      <c r="AV1659" s="50" t="e">
        <f>VLOOKUP(Audit!F424,$V$13:$AE$22,6,FALSE)&amp; IF(Audit!F424=10,Audit!W424,"")</f>
        <v>#N/A</v>
      </c>
      <c r="AW1659" s="47" t="e">
        <f t="shared" si="773"/>
        <v>#N/A</v>
      </c>
      <c r="AX1659" s="50" t="e">
        <f>VLOOKUP(Audit!G424,$V$3:$AE$12,7,FALSE)&amp; IF(Audit!G424=10,Audit!V424,"")</f>
        <v>#N/A</v>
      </c>
      <c r="AY1659" s="50" t="e">
        <f>VLOOKUP(Audit!G424,$V$13:$AE$22,7,FALSE) &amp; IF(Audit!G424=10,Audit!W424,"")</f>
        <v>#N/A</v>
      </c>
      <c r="AZ1659" s="47" t="e">
        <f t="shared" si="774"/>
        <v>#N/A</v>
      </c>
      <c r="BA1659" s="50" t="e">
        <f>VLOOKUP(Audit!H424,$V$3:$AE$12,8,FALSE)&amp; Audit!U424 &amp; IF(Audit!H424=10,Audit!V424,"")</f>
        <v>#N/A</v>
      </c>
      <c r="BB1659" s="50" t="e">
        <f>VLOOKUP(Audit!H424,$V$13:$AE$22,8,FALSE) &amp; IF(Audit!H424=10,Audit!W424,"")</f>
        <v>#N/A</v>
      </c>
      <c r="BC1659" s="47" t="e">
        <f t="shared" si="775"/>
        <v>#N/A</v>
      </c>
      <c r="BD1659" s="50" t="e">
        <f>VLOOKUP(Audit!I424,$V$3:$AE$12,9,FALSE)&amp; IF(Audit!I424=10,Audit!V424,"")</f>
        <v>#N/A</v>
      </c>
      <c r="BE1659" s="50" t="e">
        <f>VLOOKUP(Audit!I424,$V$13:$AE$22,9,FALSE) &amp; IF(Audit!I424=10,Audit!W424,"") &amp; IF(Audit!I424&lt;&gt;1,U1659,"")</f>
        <v>#N/A</v>
      </c>
      <c r="BF1659" s="47" t="e">
        <f t="shared" si="776"/>
        <v>#N/A</v>
      </c>
      <c r="BG1659" s="50" t="e">
        <f>VLOOKUP(Audit!J424,$V$3:$AE$12,10,FALSE) &amp; Audit!S424 &amp; IF(Audit!J424=10,Audit!V424,"")</f>
        <v>#N/A</v>
      </c>
      <c r="BH1659" s="50" t="e">
        <f>VLOOKUP(Audit!J424,$V$13:$AE$22,10,FALSE) &amp; IF(Audit!J424=10,Audit!W424,"") &amp; IF(Audit!J424&lt;&gt;1,U1659,"")</f>
        <v>#N/A</v>
      </c>
      <c r="BI1659" s="47" t="e">
        <f t="shared" si="777"/>
        <v>#N/A</v>
      </c>
      <c r="BJ1659" s="48" t="str">
        <f t="shared" si="778"/>
        <v/>
      </c>
      <c r="BK1659" s="48" t="str">
        <f t="shared" si="779"/>
        <v/>
      </c>
      <c r="BL1659" s="48" t="str">
        <f t="shared" si="780"/>
        <v/>
      </c>
      <c r="BM1659" s="48" t="str">
        <f t="shared" si="781"/>
        <v/>
      </c>
      <c r="BN1659" s="48" t="str">
        <f t="shared" si="782"/>
        <v/>
      </c>
      <c r="BO1659" s="48" t="str">
        <f t="shared" si="783"/>
        <v/>
      </c>
      <c r="BP1659" s="48" t="str">
        <f t="shared" si="784"/>
        <v/>
      </c>
      <c r="BQ1659" s="48" t="str">
        <f t="shared" si="785"/>
        <v/>
      </c>
      <c r="BR1659" s="48" t="str">
        <f t="shared" si="786"/>
        <v/>
      </c>
      <c r="BS1659" s="48" t="str">
        <f t="shared" si="787"/>
        <v/>
      </c>
      <c r="BT1659" s="48" t="str">
        <f t="shared" si="788"/>
        <v/>
      </c>
      <c r="BU1659" s="48" t="str">
        <f t="shared" si="789"/>
        <v/>
      </c>
    </row>
    <row r="1660" spans="1:73">
      <c r="A1660" s="10">
        <f>Audit!A425</f>
        <v>0</v>
      </c>
      <c r="B1660" s="10" t="e">
        <f t="shared" si="760"/>
        <v>#N/A</v>
      </c>
      <c r="C1660" s="17" t="e">
        <f>VLOOKUP(Audit!B425,$V$3:$AE$12,2,FALSE) &amp; VLOOKUP(Audit!B425,$V$13:$AE$22,2,FALSE)&amp; IF(Audit!B425=10,Audit!V425&amp;Audit!W425,"")</f>
        <v>#N/A</v>
      </c>
      <c r="D1660" s="17" t="e">
        <f>VLOOKUP(Audit!C425,$V$3:$AE$12,3,FALSE) &amp; VLOOKUP(Audit!C425,$V$13:$AE$22,3,FALSE) &amp;IF(Audit!C425=10,Audit!V425&amp;Audit!W425,"")</f>
        <v>#N/A</v>
      </c>
      <c r="E1660" s="17" t="e">
        <f>VLOOKUP(Audit!D425,$V$3:$AE$12,4,FALSE)&amp; Audit!T425 &amp; VLOOKUP(Audit!D425,$V$13:$AE$22,4,FALSE)&amp; IF(Audit!D425=10,Audit!V425&amp;Audit!W425,"")</f>
        <v>#N/A</v>
      </c>
      <c r="F1660" s="17" t="e">
        <f>VLOOKUP(Audit!E425,$V$3:$AE$12,5,FALSE) &amp; VLOOKUP(Audit!E425,$V$13:$AE$22,5,FALSE)&amp; IF(Audit!E425=10,Audit!V425&amp;Audit!W425,"")</f>
        <v>#N/A</v>
      </c>
      <c r="G1660" s="17" t="e">
        <f>VLOOKUP(Audit!F425,$V$3:$AE$12,6,FALSE) &amp; VLOOKUP(Audit!F425,$V$13:$AE$22,6,FALSE)&amp; IF(Audit!F425=10,Audit!V425&amp;Audit!W425,"")</f>
        <v>#N/A</v>
      </c>
      <c r="H1660" s="17" t="e">
        <f>VLOOKUP(Audit!G425,$V$3:$AE$12,7,FALSE) &amp; VLOOKUP(Audit!G425,$V$13:$AE$22,7,FALSE)&amp;IF(Audit!G425=10,Audit!V425&amp;Audit!W425,"")</f>
        <v>#N/A</v>
      </c>
      <c r="I1660" s="17" t="e">
        <f>VLOOKUP(Audit!H425,$V$3:$AE$12,8,FALSE) &amp; Audit!U425 &amp; VLOOKUP(Audit!H425,$V$13:$AE$22,8,FALSE)&amp;IF(Audit!H425=10,Audit!V425&amp;Audit!W425,"")</f>
        <v>#N/A</v>
      </c>
      <c r="J1660" s="17" t="e">
        <f>VLOOKUP(Audit!I425,$V$3:$AE$12,9,FALSE) &amp; VLOOKUP(Audit!I425,$V$13:$AE$22,9,FALSE) &amp; IF(Audit!I425=10,Audit!V425&amp;Audit!W425,"") &amp; IF(Audit!I425&lt;&gt;1,U1660,"")</f>
        <v>#N/A</v>
      </c>
      <c r="K1660" s="17" t="e">
        <f>VLOOKUP(Audit!J425,$V$3:$AE$12,10,FALSE) &amp; Audit!S425 &amp; VLOOKUP(Audit!J425,$V$13:$AE$22,10,FALSE) &amp; IF(Audit!J425=10,Audit!V425&amp;Audit!W425,"") &amp; IF(Audit!J425&lt;&gt;1,U1660,"")</f>
        <v>#N/A</v>
      </c>
      <c r="L1660" s="10">
        <f>Audit!K425</f>
        <v>0</v>
      </c>
      <c r="M1660" s="10" t="e">
        <f t="shared" si="761"/>
        <v>#N/A</v>
      </c>
      <c r="N1660" s="10" t="e">
        <f t="shared" si="762"/>
        <v>#N/A</v>
      </c>
      <c r="O1660" s="10" t="e">
        <f t="shared" si="763"/>
        <v>#N/A</v>
      </c>
      <c r="P1660" s="10" t="e">
        <f t="shared" si="764"/>
        <v>#N/A</v>
      </c>
      <c r="Q1660" s="10" t="e">
        <f t="shared" si="765"/>
        <v>#N/A</v>
      </c>
      <c r="R1660" s="10" t="e">
        <f t="shared" si="766"/>
        <v>#N/A</v>
      </c>
      <c r="S1660" s="10" t="e">
        <f t="shared" si="767"/>
        <v>#N/A</v>
      </c>
      <c r="T1660" s="10" t="e">
        <f t="shared" si="768"/>
        <v>#N/A</v>
      </c>
      <c r="U1660" s="17" t="str">
        <f>IF(Audit!M425="","",VLOOKUP(Audit!M425,$W$26:$X$35,2,FALSE)) &amp; Audit!N425 &amp; IF(Audit!O425="","",IF(Audit!N425&lt;=1.4,VLOOKUP(Audit!O425,$W$38:X1705,2,FALSE),VLOOKUP(Audit!O425,$W$51:$X$61,2,FALSE))) &amp; IF(Audit!P425="","",VLOOKUP(Audit!P425,$Y$26:$Z$35,2,FALSE) &amp; Audit!Q425 &amp; IF(Audit!O425="","",IF(Audit!Q425&lt;=1.4,VLOOKUP(Audit!R425,$Y$38:$Z$48,2,FALSE),VLOOKUP(Audit!R425,$Y$51:$Z$61,2,FALSE))))</f>
        <v/>
      </c>
      <c r="V1660" s="21"/>
      <c r="AH1660" s="49">
        <f>Audit!A425</f>
        <v>0</v>
      </c>
      <c r="AI1660" s="50" t="e">
        <f>VLOOKUP(Audit!B425,$V$3:$AE$12,2,FALSE)&amp; IF(Audit!B425=10,Audit!V425,"")</f>
        <v>#N/A</v>
      </c>
      <c r="AJ1660" s="50" t="e">
        <f>VLOOKUP(Audit!B425,$V$13:$AE$22,2,FALSE)&amp; IF(Audit!B425=10,Audit!W425,"")</f>
        <v>#N/A</v>
      </c>
      <c r="AK1660" s="47" t="e">
        <f t="shared" si="769"/>
        <v>#N/A</v>
      </c>
      <c r="AL1660" s="50" t="e">
        <f>VLOOKUP(Audit!C425,$V$3:$AE$12,3,FALSE)&amp; IF(Audit!C425=10,Audit!V425,"")</f>
        <v>#N/A</v>
      </c>
      <c r="AM1660" s="50" t="e">
        <f>VLOOKUP(Audit!C425,$V$13:$AE$22,3,FALSE)&amp; IF(Audit!C425=10,Audit!W425,"")</f>
        <v>#N/A</v>
      </c>
      <c r="AN1660" s="47" t="e">
        <f t="shared" si="770"/>
        <v>#N/A</v>
      </c>
      <c r="AO1660" s="50" t="e">
        <f>VLOOKUP(Audit!D425,$V$3:$AE$12,4,FALSE) &amp;  Audit!T425 &amp; IF(Audit!D425=10,Audit!V425,"")</f>
        <v>#N/A</v>
      </c>
      <c r="AP1660" s="50" t="e">
        <f>VLOOKUP(Audit!D425,$V$13:$AE$22,4,FALSE)&amp; IF(Audit!D425=10,Audit!W425,"")</f>
        <v>#N/A</v>
      </c>
      <c r="AQ1660" s="47" t="e">
        <f t="shared" si="771"/>
        <v>#N/A</v>
      </c>
      <c r="AR1660" s="50" t="e">
        <f>VLOOKUP(Audit!E425,$V$3:$AE$12,5,FALSE)&amp; IF(Audit!E425=10,Audit!V425,"")</f>
        <v>#N/A</v>
      </c>
      <c r="AS1660" s="50" t="e">
        <f>VLOOKUP(Audit!E425,$V$13:$AE$22,5,FALSE)&amp; IF(Audit!E425=10,Audit!W425,"")</f>
        <v>#N/A</v>
      </c>
      <c r="AT1660" s="47" t="e">
        <f t="shared" si="772"/>
        <v>#N/A</v>
      </c>
      <c r="AU1660" s="50" t="e">
        <f>VLOOKUP(Audit!F425,$V$3:$AE$12,6,FALSE)&amp; IF(Audit!F425=10,Audit!V425,"")</f>
        <v>#N/A</v>
      </c>
      <c r="AV1660" s="50" t="e">
        <f>VLOOKUP(Audit!F425,$V$13:$AE$22,6,FALSE)&amp; IF(Audit!F425=10,Audit!W425,"")</f>
        <v>#N/A</v>
      </c>
      <c r="AW1660" s="47" t="e">
        <f t="shared" si="773"/>
        <v>#N/A</v>
      </c>
      <c r="AX1660" s="50" t="e">
        <f>VLOOKUP(Audit!G425,$V$3:$AE$12,7,FALSE)&amp; IF(Audit!G425=10,Audit!V425,"")</f>
        <v>#N/A</v>
      </c>
      <c r="AY1660" s="50" t="e">
        <f>VLOOKUP(Audit!G425,$V$13:$AE$22,7,FALSE) &amp; IF(Audit!G425=10,Audit!W425,"")</f>
        <v>#N/A</v>
      </c>
      <c r="AZ1660" s="47" t="e">
        <f t="shared" si="774"/>
        <v>#N/A</v>
      </c>
      <c r="BA1660" s="50" t="e">
        <f>VLOOKUP(Audit!H425,$V$3:$AE$12,8,FALSE)&amp; Audit!U425 &amp; IF(Audit!H425=10,Audit!V425,"")</f>
        <v>#N/A</v>
      </c>
      <c r="BB1660" s="50" t="e">
        <f>VLOOKUP(Audit!H425,$V$13:$AE$22,8,FALSE) &amp; IF(Audit!H425=10,Audit!W425,"")</f>
        <v>#N/A</v>
      </c>
      <c r="BC1660" s="47" t="e">
        <f t="shared" si="775"/>
        <v>#N/A</v>
      </c>
      <c r="BD1660" s="50" t="e">
        <f>VLOOKUP(Audit!I425,$V$3:$AE$12,9,FALSE)&amp; IF(Audit!I425=10,Audit!V425,"")</f>
        <v>#N/A</v>
      </c>
      <c r="BE1660" s="50" t="e">
        <f>VLOOKUP(Audit!I425,$V$13:$AE$22,9,FALSE) &amp; IF(Audit!I425=10,Audit!W425,"") &amp; IF(Audit!I425&lt;&gt;1,U1660,"")</f>
        <v>#N/A</v>
      </c>
      <c r="BF1660" s="47" t="e">
        <f t="shared" si="776"/>
        <v>#N/A</v>
      </c>
      <c r="BG1660" s="50" t="e">
        <f>VLOOKUP(Audit!J425,$V$3:$AE$12,10,FALSE) &amp; Audit!S425 &amp; IF(Audit!J425=10,Audit!V425,"")</f>
        <v>#N/A</v>
      </c>
      <c r="BH1660" s="50" t="e">
        <f>VLOOKUP(Audit!J425,$V$13:$AE$22,10,FALSE) &amp; IF(Audit!J425=10,Audit!W425,"") &amp; IF(Audit!J425&lt;&gt;1,U1660,"")</f>
        <v>#N/A</v>
      </c>
      <c r="BI1660" s="47" t="e">
        <f t="shared" si="777"/>
        <v>#N/A</v>
      </c>
      <c r="BJ1660" s="48" t="str">
        <f t="shared" si="778"/>
        <v/>
      </c>
      <c r="BK1660" s="48" t="str">
        <f t="shared" si="779"/>
        <v/>
      </c>
      <c r="BL1660" s="48" t="str">
        <f t="shared" si="780"/>
        <v/>
      </c>
      <c r="BM1660" s="48" t="str">
        <f t="shared" si="781"/>
        <v/>
      </c>
      <c r="BN1660" s="48" t="str">
        <f t="shared" si="782"/>
        <v/>
      </c>
      <c r="BO1660" s="48" t="str">
        <f t="shared" si="783"/>
        <v/>
      </c>
      <c r="BP1660" s="48" t="str">
        <f t="shared" si="784"/>
        <v/>
      </c>
      <c r="BQ1660" s="48" t="str">
        <f t="shared" si="785"/>
        <v/>
      </c>
      <c r="BR1660" s="48" t="str">
        <f t="shared" si="786"/>
        <v/>
      </c>
      <c r="BS1660" s="48" t="str">
        <f t="shared" si="787"/>
        <v/>
      </c>
      <c r="BT1660" s="48" t="str">
        <f t="shared" si="788"/>
        <v/>
      </c>
      <c r="BU1660" s="48" t="str">
        <f t="shared" si="789"/>
        <v/>
      </c>
    </row>
    <row r="1661" spans="1:73">
      <c r="A1661" s="10">
        <f>Audit!A426</f>
        <v>0</v>
      </c>
      <c r="B1661" s="10" t="e">
        <f t="shared" si="760"/>
        <v>#N/A</v>
      </c>
      <c r="C1661" s="17" t="e">
        <f>VLOOKUP(Audit!B426,$V$3:$AE$12,2,FALSE) &amp; VLOOKUP(Audit!B426,$V$13:$AE$22,2,FALSE)&amp; IF(Audit!B426=10,Audit!V426&amp;Audit!W426,"")</f>
        <v>#N/A</v>
      </c>
      <c r="D1661" s="17" t="e">
        <f>VLOOKUP(Audit!C426,$V$3:$AE$12,3,FALSE) &amp; VLOOKUP(Audit!C426,$V$13:$AE$22,3,FALSE) &amp;IF(Audit!C426=10,Audit!V426&amp;Audit!W426,"")</f>
        <v>#N/A</v>
      </c>
      <c r="E1661" s="17" t="e">
        <f>VLOOKUP(Audit!D426,$V$3:$AE$12,4,FALSE)&amp; Audit!T426 &amp; VLOOKUP(Audit!D426,$V$13:$AE$22,4,FALSE)&amp; IF(Audit!D426=10,Audit!V426&amp;Audit!W426,"")</f>
        <v>#N/A</v>
      </c>
      <c r="F1661" s="17" t="e">
        <f>VLOOKUP(Audit!E426,$V$3:$AE$12,5,FALSE) &amp; VLOOKUP(Audit!E426,$V$13:$AE$22,5,FALSE)&amp; IF(Audit!E426=10,Audit!V426&amp;Audit!W426,"")</f>
        <v>#N/A</v>
      </c>
      <c r="G1661" s="17" t="e">
        <f>VLOOKUP(Audit!F426,$V$3:$AE$12,6,FALSE) &amp; VLOOKUP(Audit!F426,$V$13:$AE$22,6,FALSE)&amp; IF(Audit!F426=10,Audit!V426&amp;Audit!W426,"")</f>
        <v>#N/A</v>
      </c>
      <c r="H1661" s="17" t="e">
        <f>VLOOKUP(Audit!G426,$V$3:$AE$12,7,FALSE) &amp; VLOOKUP(Audit!G426,$V$13:$AE$22,7,FALSE)&amp;IF(Audit!G426=10,Audit!V426&amp;Audit!W426,"")</f>
        <v>#N/A</v>
      </c>
      <c r="I1661" s="17" t="e">
        <f>VLOOKUP(Audit!H426,$V$3:$AE$12,8,FALSE) &amp; Audit!U426 &amp; VLOOKUP(Audit!H426,$V$13:$AE$22,8,FALSE)&amp;IF(Audit!H426=10,Audit!V426&amp;Audit!W426,"")</f>
        <v>#N/A</v>
      </c>
      <c r="J1661" s="17" t="e">
        <f>VLOOKUP(Audit!I426,$V$3:$AE$12,9,FALSE) &amp; VLOOKUP(Audit!I426,$V$13:$AE$22,9,FALSE) &amp; IF(Audit!I426=10,Audit!V426&amp;Audit!W426,"") &amp; IF(Audit!I426&lt;&gt;1,U1661,"")</f>
        <v>#N/A</v>
      </c>
      <c r="K1661" s="17" t="e">
        <f>VLOOKUP(Audit!J426,$V$3:$AE$12,10,FALSE) &amp; Audit!S426 &amp; VLOOKUP(Audit!J426,$V$13:$AE$22,10,FALSE) &amp; IF(Audit!J426=10,Audit!V426&amp;Audit!W426,"") &amp; IF(Audit!J426&lt;&gt;1,U1661,"")</f>
        <v>#N/A</v>
      </c>
      <c r="L1661" s="10">
        <f>Audit!K426</f>
        <v>0</v>
      </c>
      <c r="M1661" s="10" t="e">
        <f t="shared" si="761"/>
        <v>#N/A</v>
      </c>
      <c r="N1661" s="10" t="e">
        <f t="shared" si="762"/>
        <v>#N/A</v>
      </c>
      <c r="O1661" s="10" t="e">
        <f t="shared" si="763"/>
        <v>#N/A</v>
      </c>
      <c r="P1661" s="10" t="e">
        <f t="shared" si="764"/>
        <v>#N/A</v>
      </c>
      <c r="Q1661" s="10" t="e">
        <f t="shared" si="765"/>
        <v>#N/A</v>
      </c>
      <c r="R1661" s="10" t="e">
        <f t="shared" si="766"/>
        <v>#N/A</v>
      </c>
      <c r="S1661" s="10" t="e">
        <f t="shared" si="767"/>
        <v>#N/A</v>
      </c>
      <c r="T1661" s="10" t="e">
        <f t="shared" si="768"/>
        <v>#N/A</v>
      </c>
      <c r="U1661" s="17" t="str">
        <f>IF(Audit!M426="","",VLOOKUP(Audit!M426,$W$26:$X$35,2,FALSE)) &amp; Audit!N426 &amp; IF(Audit!O426="","",IF(Audit!N426&lt;=1.4,VLOOKUP(Audit!O426,$W$38:X1706,2,FALSE),VLOOKUP(Audit!O426,$W$51:$X$61,2,FALSE))) &amp; IF(Audit!P426="","",VLOOKUP(Audit!P426,$Y$26:$Z$35,2,FALSE) &amp; Audit!Q426 &amp; IF(Audit!O426="","",IF(Audit!Q426&lt;=1.4,VLOOKUP(Audit!R426,$Y$38:$Z$48,2,FALSE),VLOOKUP(Audit!R426,$Y$51:$Z$61,2,FALSE))))</f>
        <v/>
      </c>
      <c r="V1661" s="21"/>
      <c r="AH1661" s="49">
        <f>Audit!A426</f>
        <v>0</v>
      </c>
      <c r="AI1661" s="50" t="e">
        <f>VLOOKUP(Audit!B426,$V$3:$AE$12,2,FALSE)&amp; IF(Audit!B426=10,Audit!V426,"")</f>
        <v>#N/A</v>
      </c>
      <c r="AJ1661" s="50" t="e">
        <f>VLOOKUP(Audit!B426,$V$13:$AE$22,2,FALSE)&amp; IF(Audit!B426=10,Audit!W426,"")</f>
        <v>#N/A</v>
      </c>
      <c r="AK1661" s="47" t="e">
        <f t="shared" si="769"/>
        <v>#N/A</v>
      </c>
      <c r="AL1661" s="50" t="e">
        <f>VLOOKUP(Audit!C426,$V$3:$AE$12,3,FALSE)&amp; IF(Audit!C426=10,Audit!V426,"")</f>
        <v>#N/A</v>
      </c>
      <c r="AM1661" s="50" t="e">
        <f>VLOOKUP(Audit!C426,$V$13:$AE$22,3,FALSE)&amp; IF(Audit!C426=10,Audit!W426,"")</f>
        <v>#N/A</v>
      </c>
      <c r="AN1661" s="47" t="e">
        <f t="shared" si="770"/>
        <v>#N/A</v>
      </c>
      <c r="AO1661" s="50" t="e">
        <f>VLOOKUP(Audit!D426,$V$3:$AE$12,4,FALSE) &amp;  Audit!T426 &amp; IF(Audit!D426=10,Audit!V426,"")</f>
        <v>#N/A</v>
      </c>
      <c r="AP1661" s="50" t="e">
        <f>VLOOKUP(Audit!D426,$V$13:$AE$22,4,FALSE)&amp; IF(Audit!D426=10,Audit!W426,"")</f>
        <v>#N/A</v>
      </c>
      <c r="AQ1661" s="47" t="e">
        <f t="shared" si="771"/>
        <v>#N/A</v>
      </c>
      <c r="AR1661" s="50" t="e">
        <f>VLOOKUP(Audit!E426,$V$3:$AE$12,5,FALSE)&amp; IF(Audit!E426=10,Audit!V426,"")</f>
        <v>#N/A</v>
      </c>
      <c r="AS1661" s="50" t="e">
        <f>VLOOKUP(Audit!E426,$V$13:$AE$22,5,FALSE)&amp; IF(Audit!E426=10,Audit!W426,"")</f>
        <v>#N/A</v>
      </c>
      <c r="AT1661" s="47" t="e">
        <f t="shared" si="772"/>
        <v>#N/A</v>
      </c>
      <c r="AU1661" s="50" t="e">
        <f>VLOOKUP(Audit!F426,$V$3:$AE$12,6,FALSE)&amp; IF(Audit!F426=10,Audit!V426,"")</f>
        <v>#N/A</v>
      </c>
      <c r="AV1661" s="50" t="e">
        <f>VLOOKUP(Audit!F426,$V$13:$AE$22,6,FALSE)&amp; IF(Audit!F426=10,Audit!W426,"")</f>
        <v>#N/A</v>
      </c>
      <c r="AW1661" s="47" t="e">
        <f t="shared" si="773"/>
        <v>#N/A</v>
      </c>
      <c r="AX1661" s="50" t="e">
        <f>VLOOKUP(Audit!G426,$V$3:$AE$12,7,FALSE)&amp; IF(Audit!G426=10,Audit!V426,"")</f>
        <v>#N/A</v>
      </c>
      <c r="AY1661" s="50" t="e">
        <f>VLOOKUP(Audit!G426,$V$13:$AE$22,7,FALSE) &amp; IF(Audit!G426=10,Audit!W426,"")</f>
        <v>#N/A</v>
      </c>
      <c r="AZ1661" s="47" t="e">
        <f t="shared" si="774"/>
        <v>#N/A</v>
      </c>
      <c r="BA1661" s="50" t="e">
        <f>VLOOKUP(Audit!H426,$V$3:$AE$12,8,FALSE)&amp; Audit!U426 &amp; IF(Audit!H426=10,Audit!V426,"")</f>
        <v>#N/A</v>
      </c>
      <c r="BB1661" s="50" t="e">
        <f>VLOOKUP(Audit!H426,$V$13:$AE$22,8,FALSE) &amp; IF(Audit!H426=10,Audit!W426,"")</f>
        <v>#N/A</v>
      </c>
      <c r="BC1661" s="47" t="e">
        <f t="shared" si="775"/>
        <v>#N/A</v>
      </c>
      <c r="BD1661" s="50" t="e">
        <f>VLOOKUP(Audit!I426,$V$3:$AE$12,9,FALSE)&amp; IF(Audit!I426=10,Audit!V426,"")</f>
        <v>#N/A</v>
      </c>
      <c r="BE1661" s="50" t="e">
        <f>VLOOKUP(Audit!I426,$V$13:$AE$22,9,FALSE) &amp; IF(Audit!I426=10,Audit!W426,"") &amp; IF(Audit!I426&lt;&gt;1,U1661,"")</f>
        <v>#N/A</v>
      </c>
      <c r="BF1661" s="47" t="e">
        <f t="shared" si="776"/>
        <v>#N/A</v>
      </c>
      <c r="BG1661" s="50" t="e">
        <f>VLOOKUP(Audit!J426,$V$3:$AE$12,10,FALSE) &amp; Audit!S426 &amp; IF(Audit!J426=10,Audit!V426,"")</f>
        <v>#N/A</v>
      </c>
      <c r="BH1661" s="50" t="e">
        <f>VLOOKUP(Audit!J426,$V$13:$AE$22,10,FALSE) &amp; IF(Audit!J426=10,Audit!W426,"") &amp; IF(Audit!J426&lt;&gt;1,U1661,"")</f>
        <v>#N/A</v>
      </c>
      <c r="BI1661" s="47" t="e">
        <f t="shared" si="777"/>
        <v>#N/A</v>
      </c>
      <c r="BJ1661" s="48" t="str">
        <f t="shared" si="778"/>
        <v/>
      </c>
      <c r="BK1661" s="48" t="str">
        <f t="shared" si="779"/>
        <v/>
      </c>
      <c r="BL1661" s="48" t="str">
        <f t="shared" si="780"/>
        <v/>
      </c>
      <c r="BM1661" s="48" t="str">
        <f t="shared" si="781"/>
        <v/>
      </c>
      <c r="BN1661" s="48" t="str">
        <f t="shared" si="782"/>
        <v/>
      </c>
      <c r="BO1661" s="48" t="str">
        <f t="shared" si="783"/>
        <v/>
      </c>
      <c r="BP1661" s="48" t="str">
        <f t="shared" si="784"/>
        <v/>
      </c>
      <c r="BQ1661" s="48" t="str">
        <f t="shared" si="785"/>
        <v/>
      </c>
      <c r="BR1661" s="48" t="str">
        <f t="shared" si="786"/>
        <v/>
      </c>
      <c r="BS1661" s="48" t="str">
        <f t="shared" si="787"/>
        <v/>
      </c>
      <c r="BT1661" s="48" t="str">
        <f t="shared" si="788"/>
        <v/>
      </c>
      <c r="BU1661" s="48" t="str">
        <f t="shared" si="789"/>
        <v/>
      </c>
    </row>
    <row r="1662" spans="1:73">
      <c r="A1662" s="10">
        <f>Audit!A427</f>
        <v>0</v>
      </c>
      <c r="B1662" s="10" t="e">
        <f t="shared" si="760"/>
        <v>#N/A</v>
      </c>
      <c r="C1662" s="17" t="e">
        <f>VLOOKUP(Audit!B427,$V$3:$AE$12,2,FALSE) &amp; VLOOKUP(Audit!B427,$V$13:$AE$22,2,FALSE)&amp; IF(Audit!B427=10,Audit!V427&amp;Audit!W427,"")</f>
        <v>#N/A</v>
      </c>
      <c r="D1662" s="17" t="e">
        <f>VLOOKUP(Audit!C427,$V$3:$AE$12,3,FALSE) &amp; VLOOKUP(Audit!C427,$V$13:$AE$22,3,FALSE) &amp;IF(Audit!C427=10,Audit!V427&amp;Audit!W427,"")</f>
        <v>#N/A</v>
      </c>
      <c r="E1662" s="17" t="e">
        <f>VLOOKUP(Audit!D427,$V$3:$AE$12,4,FALSE)&amp; Audit!T427 &amp; VLOOKUP(Audit!D427,$V$13:$AE$22,4,FALSE)&amp; IF(Audit!D427=10,Audit!V427&amp;Audit!W427,"")</f>
        <v>#N/A</v>
      </c>
      <c r="F1662" s="17" t="e">
        <f>VLOOKUP(Audit!E427,$V$3:$AE$12,5,FALSE) &amp; VLOOKUP(Audit!E427,$V$13:$AE$22,5,FALSE)&amp; IF(Audit!E427=10,Audit!V427&amp;Audit!W427,"")</f>
        <v>#N/A</v>
      </c>
      <c r="G1662" s="17" t="e">
        <f>VLOOKUP(Audit!F427,$V$3:$AE$12,6,FALSE) &amp; VLOOKUP(Audit!F427,$V$13:$AE$22,6,FALSE)&amp; IF(Audit!F427=10,Audit!V427&amp;Audit!W427,"")</f>
        <v>#N/A</v>
      </c>
      <c r="H1662" s="17" t="e">
        <f>VLOOKUP(Audit!G427,$V$3:$AE$12,7,FALSE) &amp; VLOOKUP(Audit!G427,$V$13:$AE$22,7,FALSE)&amp;IF(Audit!G427=10,Audit!V427&amp;Audit!W427,"")</f>
        <v>#N/A</v>
      </c>
      <c r="I1662" s="17" t="e">
        <f>VLOOKUP(Audit!H427,$V$3:$AE$12,8,FALSE) &amp; Audit!U427 &amp; VLOOKUP(Audit!H427,$V$13:$AE$22,8,FALSE)&amp;IF(Audit!H427=10,Audit!V427&amp;Audit!W427,"")</f>
        <v>#N/A</v>
      </c>
      <c r="J1662" s="17" t="e">
        <f>VLOOKUP(Audit!I427,$V$3:$AE$12,9,FALSE) &amp; VLOOKUP(Audit!I427,$V$13:$AE$22,9,FALSE) &amp; IF(Audit!I427=10,Audit!V427&amp;Audit!W427,"") &amp; IF(Audit!I427&lt;&gt;1,U1662,"")</f>
        <v>#N/A</v>
      </c>
      <c r="K1662" s="17" t="e">
        <f>VLOOKUP(Audit!J427,$V$3:$AE$12,10,FALSE) &amp; Audit!S427 &amp; VLOOKUP(Audit!J427,$V$13:$AE$22,10,FALSE) &amp; IF(Audit!J427=10,Audit!V427&amp;Audit!W427,"") &amp; IF(Audit!J427&lt;&gt;1,U1662,"")</f>
        <v>#N/A</v>
      </c>
      <c r="L1662" s="10">
        <f>Audit!K427</f>
        <v>0</v>
      </c>
      <c r="M1662" s="10" t="e">
        <f t="shared" si="761"/>
        <v>#N/A</v>
      </c>
      <c r="N1662" s="10" t="e">
        <f t="shared" si="762"/>
        <v>#N/A</v>
      </c>
      <c r="O1662" s="10" t="e">
        <f t="shared" si="763"/>
        <v>#N/A</v>
      </c>
      <c r="P1662" s="10" t="e">
        <f t="shared" si="764"/>
        <v>#N/A</v>
      </c>
      <c r="Q1662" s="10" t="e">
        <f t="shared" si="765"/>
        <v>#N/A</v>
      </c>
      <c r="R1662" s="10" t="e">
        <f t="shared" si="766"/>
        <v>#N/A</v>
      </c>
      <c r="S1662" s="10" t="e">
        <f t="shared" si="767"/>
        <v>#N/A</v>
      </c>
      <c r="T1662" s="10" t="e">
        <f t="shared" si="768"/>
        <v>#N/A</v>
      </c>
      <c r="U1662" s="17" t="str">
        <f>IF(Audit!M427="","",VLOOKUP(Audit!M427,$W$26:$X$35,2,FALSE)) &amp; Audit!N427 &amp; IF(Audit!O427="","",IF(Audit!N427&lt;=1.4,VLOOKUP(Audit!O427,$W$38:X1707,2,FALSE),VLOOKUP(Audit!O427,$W$51:$X$61,2,FALSE))) &amp; IF(Audit!P427="","",VLOOKUP(Audit!P427,$Y$26:$Z$35,2,FALSE) &amp; Audit!Q427 &amp; IF(Audit!O427="","",IF(Audit!Q427&lt;=1.4,VLOOKUP(Audit!R427,$Y$38:$Z$48,2,FALSE),VLOOKUP(Audit!R427,$Y$51:$Z$61,2,FALSE))))</f>
        <v/>
      </c>
      <c r="V1662" s="21"/>
      <c r="AH1662" s="49">
        <f>Audit!A427</f>
        <v>0</v>
      </c>
      <c r="AI1662" s="50" t="e">
        <f>VLOOKUP(Audit!B427,$V$3:$AE$12,2,FALSE)&amp; IF(Audit!B427=10,Audit!V427,"")</f>
        <v>#N/A</v>
      </c>
      <c r="AJ1662" s="50" t="e">
        <f>VLOOKUP(Audit!B427,$V$13:$AE$22,2,FALSE)&amp; IF(Audit!B427=10,Audit!W427,"")</f>
        <v>#N/A</v>
      </c>
      <c r="AK1662" s="47" t="e">
        <f t="shared" si="769"/>
        <v>#N/A</v>
      </c>
      <c r="AL1662" s="50" t="e">
        <f>VLOOKUP(Audit!C427,$V$3:$AE$12,3,FALSE)&amp; IF(Audit!C427=10,Audit!V427,"")</f>
        <v>#N/A</v>
      </c>
      <c r="AM1662" s="50" t="e">
        <f>VLOOKUP(Audit!C427,$V$13:$AE$22,3,FALSE)&amp; IF(Audit!C427=10,Audit!W427,"")</f>
        <v>#N/A</v>
      </c>
      <c r="AN1662" s="47" t="e">
        <f t="shared" si="770"/>
        <v>#N/A</v>
      </c>
      <c r="AO1662" s="50" t="e">
        <f>VLOOKUP(Audit!D427,$V$3:$AE$12,4,FALSE) &amp;  Audit!T427 &amp; IF(Audit!D427=10,Audit!V427,"")</f>
        <v>#N/A</v>
      </c>
      <c r="AP1662" s="50" t="e">
        <f>VLOOKUP(Audit!D427,$V$13:$AE$22,4,FALSE)&amp; IF(Audit!D427=10,Audit!W427,"")</f>
        <v>#N/A</v>
      </c>
      <c r="AQ1662" s="47" t="e">
        <f t="shared" si="771"/>
        <v>#N/A</v>
      </c>
      <c r="AR1662" s="50" t="e">
        <f>VLOOKUP(Audit!E427,$V$3:$AE$12,5,FALSE)&amp; IF(Audit!E427=10,Audit!V427,"")</f>
        <v>#N/A</v>
      </c>
      <c r="AS1662" s="50" t="e">
        <f>VLOOKUP(Audit!E427,$V$13:$AE$22,5,FALSE)&amp; IF(Audit!E427=10,Audit!W427,"")</f>
        <v>#N/A</v>
      </c>
      <c r="AT1662" s="47" t="e">
        <f t="shared" si="772"/>
        <v>#N/A</v>
      </c>
      <c r="AU1662" s="50" t="e">
        <f>VLOOKUP(Audit!F427,$V$3:$AE$12,6,FALSE)&amp; IF(Audit!F427=10,Audit!V427,"")</f>
        <v>#N/A</v>
      </c>
      <c r="AV1662" s="50" t="e">
        <f>VLOOKUP(Audit!F427,$V$13:$AE$22,6,FALSE)&amp; IF(Audit!F427=10,Audit!W427,"")</f>
        <v>#N/A</v>
      </c>
      <c r="AW1662" s="47" t="e">
        <f t="shared" si="773"/>
        <v>#N/A</v>
      </c>
      <c r="AX1662" s="50" t="e">
        <f>VLOOKUP(Audit!G427,$V$3:$AE$12,7,FALSE)&amp; IF(Audit!G427=10,Audit!V427,"")</f>
        <v>#N/A</v>
      </c>
      <c r="AY1662" s="50" t="e">
        <f>VLOOKUP(Audit!G427,$V$13:$AE$22,7,FALSE) &amp; IF(Audit!G427=10,Audit!W427,"")</f>
        <v>#N/A</v>
      </c>
      <c r="AZ1662" s="47" t="e">
        <f t="shared" si="774"/>
        <v>#N/A</v>
      </c>
      <c r="BA1662" s="50" t="e">
        <f>VLOOKUP(Audit!H427,$V$3:$AE$12,8,FALSE)&amp; Audit!U427 &amp; IF(Audit!H427=10,Audit!V427,"")</f>
        <v>#N/A</v>
      </c>
      <c r="BB1662" s="50" t="e">
        <f>VLOOKUP(Audit!H427,$V$13:$AE$22,8,FALSE) &amp; IF(Audit!H427=10,Audit!W427,"")</f>
        <v>#N/A</v>
      </c>
      <c r="BC1662" s="47" t="e">
        <f t="shared" si="775"/>
        <v>#N/A</v>
      </c>
      <c r="BD1662" s="50" t="e">
        <f>VLOOKUP(Audit!I427,$V$3:$AE$12,9,FALSE)&amp; IF(Audit!I427=10,Audit!V427,"")</f>
        <v>#N/A</v>
      </c>
      <c r="BE1662" s="50" t="e">
        <f>VLOOKUP(Audit!I427,$V$13:$AE$22,9,FALSE) &amp; IF(Audit!I427=10,Audit!W427,"") &amp; IF(Audit!I427&lt;&gt;1,U1662,"")</f>
        <v>#N/A</v>
      </c>
      <c r="BF1662" s="47" t="e">
        <f t="shared" si="776"/>
        <v>#N/A</v>
      </c>
      <c r="BG1662" s="50" t="e">
        <f>VLOOKUP(Audit!J427,$V$3:$AE$12,10,FALSE) &amp; Audit!S427 &amp; IF(Audit!J427=10,Audit!V427,"")</f>
        <v>#N/A</v>
      </c>
      <c r="BH1662" s="50" t="e">
        <f>VLOOKUP(Audit!J427,$V$13:$AE$22,10,FALSE) &amp; IF(Audit!J427=10,Audit!W427,"") &amp; IF(Audit!J427&lt;&gt;1,U1662,"")</f>
        <v>#N/A</v>
      </c>
      <c r="BI1662" s="47" t="e">
        <f t="shared" si="777"/>
        <v>#N/A</v>
      </c>
      <c r="BJ1662" s="48" t="str">
        <f t="shared" si="778"/>
        <v/>
      </c>
      <c r="BK1662" s="48" t="str">
        <f t="shared" si="779"/>
        <v/>
      </c>
      <c r="BL1662" s="48" t="str">
        <f t="shared" si="780"/>
        <v/>
      </c>
      <c r="BM1662" s="48" t="str">
        <f t="shared" si="781"/>
        <v/>
      </c>
      <c r="BN1662" s="48" t="str">
        <f t="shared" si="782"/>
        <v/>
      </c>
      <c r="BO1662" s="48" t="str">
        <f t="shared" si="783"/>
        <v/>
      </c>
      <c r="BP1662" s="48" t="str">
        <f t="shared" si="784"/>
        <v/>
      </c>
      <c r="BQ1662" s="48" t="str">
        <f t="shared" si="785"/>
        <v/>
      </c>
      <c r="BR1662" s="48" t="str">
        <f t="shared" si="786"/>
        <v/>
      </c>
      <c r="BS1662" s="48" t="str">
        <f t="shared" si="787"/>
        <v/>
      </c>
      <c r="BT1662" s="48" t="str">
        <f t="shared" si="788"/>
        <v/>
      </c>
      <c r="BU1662" s="48" t="str">
        <f t="shared" si="789"/>
        <v/>
      </c>
    </row>
    <row r="1663" spans="1:73">
      <c r="A1663" s="10">
        <f>Audit!A428</f>
        <v>0</v>
      </c>
      <c r="B1663" s="10" t="e">
        <f t="shared" si="760"/>
        <v>#N/A</v>
      </c>
      <c r="C1663" s="17" t="e">
        <f>VLOOKUP(Audit!B428,$V$3:$AE$12,2,FALSE) &amp; VLOOKUP(Audit!B428,$V$13:$AE$22,2,FALSE)&amp; IF(Audit!B428=10,Audit!V428&amp;Audit!W428,"")</f>
        <v>#N/A</v>
      </c>
      <c r="D1663" s="17" t="e">
        <f>VLOOKUP(Audit!C428,$V$3:$AE$12,3,FALSE) &amp; VLOOKUP(Audit!C428,$V$13:$AE$22,3,FALSE) &amp;IF(Audit!C428=10,Audit!V428&amp;Audit!W428,"")</f>
        <v>#N/A</v>
      </c>
      <c r="E1663" s="17" t="e">
        <f>VLOOKUP(Audit!D428,$V$3:$AE$12,4,FALSE)&amp; Audit!T428 &amp; VLOOKUP(Audit!D428,$V$13:$AE$22,4,FALSE)&amp; IF(Audit!D428=10,Audit!V428&amp;Audit!W428,"")</f>
        <v>#N/A</v>
      </c>
      <c r="F1663" s="17" t="e">
        <f>VLOOKUP(Audit!E428,$V$3:$AE$12,5,FALSE) &amp; VLOOKUP(Audit!E428,$V$13:$AE$22,5,FALSE)&amp; IF(Audit!E428=10,Audit!V428&amp;Audit!W428,"")</f>
        <v>#N/A</v>
      </c>
      <c r="G1663" s="17" t="e">
        <f>VLOOKUP(Audit!F428,$V$3:$AE$12,6,FALSE) &amp; VLOOKUP(Audit!F428,$V$13:$AE$22,6,FALSE)&amp; IF(Audit!F428=10,Audit!V428&amp;Audit!W428,"")</f>
        <v>#N/A</v>
      </c>
      <c r="H1663" s="17" t="e">
        <f>VLOOKUP(Audit!G428,$V$3:$AE$12,7,FALSE) &amp; VLOOKUP(Audit!G428,$V$13:$AE$22,7,FALSE)&amp;IF(Audit!G428=10,Audit!V428&amp;Audit!W428,"")</f>
        <v>#N/A</v>
      </c>
      <c r="I1663" s="17" t="e">
        <f>VLOOKUP(Audit!H428,$V$3:$AE$12,8,FALSE) &amp; Audit!U428 &amp; VLOOKUP(Audit!H428,$V$13:$AE$22,8,FALSE)&amp;IF(Audit!H428=10,Audit!V428&amp;Audit!W428,"")</f>
        <v>#N/A</v>
      </c>
      <c r="J1663" s="17" t="e">
        <f>VLOOKUP(Audit!I428,$V$3:$AE$12,9,FALSE) &amp; VLOOKUP(Audit!I428,$V$13:$AE$22,9,FALSE) &amp; IF(Audit!I428=10,Audit!V428&amp;Audit!W428,"") &amp; IF(Audit!I428&lt;&gt;1,U1663,"")</f>
        <v>#N/A</v>
      </c>
      <c r="K1663" s="17" t="e">
        <f>VLOOKUP(Audit!J428,$V$3:$AE$12,10,FALSE) &amp; Audit!S428 &amp; VLOOKUP(Audit!J428,$V$13:$AE$22,10,FALSE) &amp; IF(Audit!J428=10,Audit!V428&amp;Audit!W428,"") &amp; IF(Audit!J428&lt;&gt;1,U1663,"")</f>
        <v>#N/A</v>
      </c>
      <c r="L1663" s="10">
        <f>Audit!K428</f>
        <v>0</v>
      </c>
      <c r="M1663" s="10" t="e">
        <f t="shared" si="761"/>
        <v>#N/A</v>
      </c>
      <c r="N1663" s="10" t="e">
        <f t="shared" si="762"/>
        <v>#N/A</v>
      </c>
      <c r="O1663" s="10" t="e">
        <f t="shared" si="763"/>
        <v>#N/A</v>
      </c>
      <c r="P1663" s="10" t="e">
        <f t="shared" si="764"/>
        <v>#N/A</v>
      </c>
      <c r="Q1663" s="10" t="e">
        <f t="shared" si="765"/>
        <v>#N/A</v>
      </c>
      <c r="R1663" s="10" t="e">
        <f t="shared" si="766"/>
        <v>#N/A</v>
      </c>
      <c r="S1663" s="10" t="e">
        <f t="shared" si="767"/>
        <v>#N/A</v>
      </c>
      <c r="T1663" s="10" t="e">
        <f t="shared" si="768"/>
        <v>#N/A</v>
      </c>
      <c r="U1663" s="17" t="str">
        <f>IF(Audit!M428="","",VLOOKUP(Audit!M428,$W$26:$X$35,2,FALSE)) &amp; Audit!N428 &amp; IF(Audit!O428="","",IF(Audit!N428&lt;=1.4,VLOOKUP(Audit!O428,$W$38:X1708,2,FALSE),VLOOKUP(Audit!O428,$W$51:$X$61,2,FALSE))) &amp; IF(Audit!P428="","",VLOOKUP(Audit!P428,$Y$26:$Z$35,2,FALSE) &amp; Audit!Q428 &amp; IF(Audit!O428="","",IF(Audit!Q428&lt;=1.4,VLOOKUP(Audit!R428,$Y$38:$Z$48,2,FALSE),VLOOKUP(Audit!R428,$Y$51:$Z$61,2,FALSE))))</f>
        <v/>
      </c>
      <c r="V1663" s="21"/>
      <c r="AH1663" s="49">
        <f>Audit!A428</f>
        <v>0</v>
      </c>
      <c r="AI1663" s="50" t="e">
        <f>VLOOKUP(Audit!B428,$V$3:$AE$12,2,FALSE)&amp; IF(Audit!B428=10,Audit!V428,"")</f>
        <v>#N/A</v>
      </c>
      <c r="AJ1663" s="50" t="e">
        <f>VLOOKUP(Audit!B428,$V$13:$AE$22,2,FALSE)&amp; IF(Audit!B428=10,Audit!W428,"")</f>
        <v>#N/A</v>
      </c>
      <c r="AK1663" s="47" t="e">
        <f t="shared" si="769"/>
        <v>#N/A</v>
      </c>
      <c r="AL1663" s="50" t="e">
        <f>VLOOKUP(Audit!C428,$V$3:$AE$12,3,FALSE)&amp; IF(Audit!C428=10,Audit!V428,"")</f>
        <v>#N/A</v>
      </c>
      <c r="AM1663" s="50" t="e">
        <f>VLOOKUP(Audit!C428,$V$13:$AE$22,3,FALSE)&amp; IF(Audit!C428=10,Audit!W428,"")</f>
        <v>#N/A</v>
      </c>
      <c r="AN1663" s="47" t="e">
        <f t="shared" si="770"/>
        <v>#N/A</v>
      </c>
      <c r="AO1663" s="50" t="e">
        <f>VLOOKUP(Audit!D428,$V$3:$AE$12,4,FALSE) &amp;  Audit!T428 &amp; IF(Audit!D428=10,Audit!V428,"")</f>
        <v>#N/A</v>
      </c>
      <c r="AP1663" s="50" t="e">
        <f>VLOOKUP(Audit!D428,$V$13:$AE$22,4,FALSE)&amp; IF(Audit!D428=10,Audit!W428,"")</f>
        <v>#N/A</v>
      </c>
      <c r="AQ1663" s="47" t="e">
        <f t="shared" si="771"/>
        <v>#N/A</v>
      </c>
      <c r="AR1663" s="50" t="e">
        <f>VLOOKUP(Audit!E428,$V$3:$AE$12,5,FALSE)&amp; IF(Audit!E428=10,Audit!V428,"")</f>
        <v>#N/A</v>
      </c>
      <c r="AS1663" s="50" t="e">
        <f>VLOOKUP(Audit!E428,$V$13:$AE$22,5,FALSE)&amp; IF(Audit!E428=10,Audit!W428,"")</f>
        <v>#N/A</v>
      </c>
      <c r="AT1663" s="47" t="e">
        <f t="shared" si="772"/>
        <v>#N/A</v>
      </c>
      <c r="AU1663" s="50" t="e">
        <f>VLOOKUP(Audit!F428,$V$3:$AE$12,6,FALSE)&amp; IF(Audit!F428=10,Audit!V428,"")</f>
        <v>#N/A</v>
      </c>
      <c r="AV1663" s="50" t="e">
        <f>VLOOKUP(Audit!F428,$V$13:$AE$22,6,FALSE)&amp; IF(Audit!F428=10,Audit!W428,"")</f>
        <v>#N/A</v>
      </c>
      <c r="AW1663" s="47" t="e">
        <f t="shared" si="773"/>
        <v>#N/A</v>
      </c>
      <c r="AX1663" s="50" t="e">
        <f>VLOOKUP(Audit!G428,$V$3:$AE$12,7,FALSE)&amp; IF(Audit!G428=10,Audit!V428,"")</f>
        <v>#N/A</v>
      </c>
      <c r="AY1663" s="50" t="e">
        <f>VLOOKUP(Audit!G428,$V$13:$AE$22,7,FALSE) &amp; IF(Audit!G428=10,Audit!W428,"")</f>
        <v>#N/A</v>
      </c>
      <c r="AZ1663" s="47" t="e">
        <f t="shared" si="774"/>
        <v>#N/A</v>
      </c>
      <c r="BA1663" s="50" t="e">
        <f>VLOOKUP(Audit!H428,$V$3:$AE$12,8,FALSE)&amp; Audit!U428 &amp; IF(Audit!H428=10,Audit!V428,"")</f>
        <v>#N/A</v>
      </c>
      <c r="BB1663" s="50" t="e">
        <f>VLOOKUP(Audit!H428,$V$13:$AE$22,8,FALSE) &amp; IF(Audit!H428=10,Audit!W428,"")</f>
        <v>#N/A</v>
      </c>
      <c r="BC1663" s="47" t="e">
        <f t="shared" si="775"/>
        <v>#N/A</v>
      </c>
      <c r="BD1663" s="50" t="e">
        <f>VLOOKUP(Audit!I428,$V$3:$AE$12,9,FALSE)&amp; IF(Audit!I428=10,Audit!V428,"")</f>
        <v>#N/A</v>
      </c>
      <c r="BE1663" s="50" t="e">
        <f>VLOOKUP(Audit!I428,$V$13:$AE$22,9,FALSE) &amp; IF(Audit!I428=10,Audit!W428,"") &amp; IF(Audit!I428&lt;&gt;1,U1663,"")</f>
        <v>#N/A</v>
      </c>
      <c r="BF1663" s="47" t="e">
        <f t="shared" si="776"/>
        <v>#N/A</v>
      </c>
      <c r="BG1663" s="50" t="e">
        <f>VLOOKUP(Audit!J428,$V$3:$AE$12,10,FALSE) &amp; Audit!S428 &amp; IF(Audit!J428=10,Audit!V428,"")</f>
        <v>#N/A</v>
      </c>
      <c r="BH1663" s="50" t="e">
        <f>VLOOKUP(Audit!J428,$V$13:$AE$22,10,FALSE) &amp; IF(Audit!J428=10,Audit!W428,"") &amp; IF(Audit!J428&lt;&gt;1,U1663,"")</f>
        <v>#N/A</v>
      </c>
      <c r="BI1663" s="47" t="e">
        <f t="shared" si="777"/>
        <v>#N/A</v>
      </c>
      <c r="BJ1663" s="48" t="str">
        <f t="shared" si="778"/>
        <v/>
      </c>
      <c r="BK1663" s="48" t="str">
        <f t="shared" si="779"/>
        <v/>
      </c>
      <c r="BL1663" s="48" t="str">
        <f t="shared" si="780"/>
        <v/>
      </c>
      <c r="BM1663" s="48" t="str">
        <f t="shared" si="781"/>
        <v/>
      </c>
      <c r="BN1663" s="48" t="str">
        <f t="shared" si="782"/>
        <v/>
      </c>
      <c r="BO1663" s="48" t="str">
        <f t="shared" si="783"/>
        <v/>
      </c>
      <c r="BP1663" s="48" t="str">
        <f t="shared" si="784"/>
        <v/>
      </c>
      <c r="BQ1663" s="48" t="str">
        <f t="shared" si="785"/>
        <v/>
      </c>
      <c r="BR1663" s="48" t="str">
        <f t="shared" si="786"/>
        <v/>
      </c>
      <c r="BS1663" s="48" t="str">
        <f t="shared" si="787"/>
        <v/>
      </c>
      <c r="BT1663" s="48" t="str">
        <f t="shared" si="788"/>
        <v/>
      </c>
      <c r="BU1663" s="48" t="str">
        <f t="shared" si="789"/>
        <v/>
      </c>
    </row>
    <row r="1664" spans="1:73">
      <c r="A1664" s="10">
        <f>Audit!A429</f>
        <v>0</v>
      </c>
      <c r="B1664" s="10" t="e">
        <f t="shared" si="760"/>
        <v>#N/A</v>
      </c>
      <c r="C1664" s="17" t="e">
        <f>VLOOKUP(Audit!B429,$V$3:$AE$12,2,FALSE) &amp; VLOOKUP(Audit!B429,$V$13:$AE$22,2,FALSE)&amp; IF(Audit!B429=10,Audit!V429&amp;Audit!W429,"")</f>
        <v>#N/A</v>
      </c>
      <c r="D1664" s="17" t="e">
        <f>VLOOKUP(Audit!C429,$V$3:$AE$12,3,FALSE) &amp; VLOOKUP(Audit!C429,$V$13:$AE$22,3,FALSE) &amp;IF(Audit!C429=10,Audit!V429&amp;Audit!W429,"")</f>
        <v>#N/A</v>
      </c>
      <c r="E1664" s="17" t="e">
        <f>VLOOKUP(Audit!D429,$V$3:$AE$12,4,FALSE)&amp; Audit!T429 &amp; VLOOKUP(Audit!D429,$V$13:$AE$22,4,FALSE)&amp; IF(Audit!D429=10,Audit!V429&amp;Audit!W429,"")</f>
        <v>#N/A</v>
      </c>
      <c r="F1664" s="17" t="e">
        <f>VLOOKUP(Audit!E429,$V$3:$AE$12,5,FALSE) &amp; VLOOKUP(Audit!E429,$V$13:$AE$22,5,FALSE)&amp; IF(Audit!E429=10,Audit!V429&amp;Audit!W429,"")</f>
        <v>#N/A</v>
      </c>
      <c r="G1664" s="17" t="e">
        <f>VLOOKUP(Audit!F429,$V$3:$AE$12,6,FALSE) &amp; VLOOKUP(Audit!F429,$V$13:$AE$22,6,FALSE)&amp; IF(Audit!F429=10,Audit!V429&amp;Audit!W429,"")</f>
        <v>#N/A</v>
      </c>
      <c r="H1664" s="17" t="e">
        <f>VLOOKUP(Audit!G429,$V$3:$AE$12,7,FALSE) &amp; VLOOKUP(Audit!G429,$V$13:$AE$22,7,FALSE)&amp;IF(Audit!G429=10,Audit!V429&amp;Audit!W429,"")</f>
        <v>#N/A</v>
      </c>
      <c r="I1664" s="17" t="e">
        <f>VLOOKUP(Audit!H429,$V$3:$AE$12,8,FALSE) &amp; Audit!U429 &amp; VLOOKUP(Audit!H429,$V$13:$AE$22,8,FALSE)&amp;IF(Audit!H429=10,Audit!V429&amp;Audit!W429,"")</f>
        <v>#N/A</v>
      </c>
      <c r="J1664" s="17" t="e">
        <f>VLOOKUP(Audit!I429,$V$3:$AE$12,9,FALSE) &amp; VLOOKUP(Audit!I429,$V$13:$AE$22,9,FALSE) &amp; IF(Audit!I429=10,Audit!V429&amp;Audit!W429,"") &amp; IF(Audit!I429&lt;&gt;1,U1664,"")</f>
        <v>#N/A</v>
      </c>
      <c r="K1664" s="17" t="e">
        <f>VLOOKUP(Audit!J429,$V$3:$AE$12,10,FALSE) &amp; Audit!S429 &amp; VLOOKUP(Audit!J429,$V$13:$AE$22,10,FALSE) &amp; IF(Audit!J429=10,Audit!V429&amp;Audit!W429,"") &amp; IF(Audit!J429&lt;&gt;1,U1664,"")</f>
        <v>#N/A</v>
      </c>
      <c r="L1664" s="10">
        <f>Audit!K429</f>
        <v>0</v>
      </c>
      <c r="M1664" s="10" t="e">
        <f t="shared" si="761"/>
        <v>#N/A</v>
      </c>
      <c r="N1664" s="10" t="e">
        <f t="shared" si="762"/>
        <v>#N/A</v>
      </c>
      <c r="O1664" s="10" t="e">
        <f t="shared" si="763"/>
        <v>#N/A</v>
      </c>
      <c r="P1664" s="10" t="e">
        <f t="shared" si="764"/>
        <v>#N/A</v>
      </c>
      <c r="Q1664" s="10" t="e">
        <f t="shared" si="765"/>
        <v>#N/A</v>
      </c>
      <c r="R1664" s="10" t="e">
        <f t="shared" si="766"/>
        <v>#N/A</v>
      </c>
      <c r="S1664" s="10" t="e">
        <f t="shared" si="767"/>
        <v>#N/A</v>
      </c>
      <c r="T1664" s="10" t="e">
        <f t="shared" si="768"/>
        <v>#N/A</v>
      </c>
      <c r="U1664" s="17" t="str">
        <f>IF(Audit!M429="","",VLOOKUP(Audit!M429,$W$26:$X$35,2,FALSE)) &amp; Audit!N429 &amp; IF(Audit!O429="","",IF(Audit!N429&lt;=1.4,VLOOKUP(Audit!O429,$W$38:X1709,2,FALSE),VLOOKUP(Audit!O429,$W$51:$X$61,2,FALSE))) &amp; IF(Audit!P429="","",VLOOKUP(Audit!P429,$Y$26:$Z$35,2,FALSE) &amp; Audit!Q429 &amp; IF(Audit!O429="","",IF(Audit!Q429&lt;=1.4,VLOOKUP(Audit!R429,$Y$38:$Z$48,2,FALSE),VLOOKUP(Audit!R429,$Y$51:$Z$61,2,FALSE))))</f>
        <v/>
      </c>
      <c r="V1664" s="21"/>
      <c r="AH1664" s="49">
        <f>Audit!A429</f>
        <v>0</v>
      </c>
      <c r="AI1664" s="50" t="e">
        <f>VLOOKUP(Audit!B429,$V$3:$AE$12,2,FALSE)&amp; IF(Audit!B429=10,Audit!V429,"")</f>
        <v>#N/A</v>
      </c>
      <c r="AJ1664" s="50" t="e">
        <f>VLOOKUP(Audit!B429,$V$13:$AE$22,2,FALSE)&amp; IF(Audit!B429=10,Audit!W429,"")</f>
        <v>#N/A</v>
      </c>
      <c r="AK1664" s="47" t="e">
        <f t="shared" si="769"/>
        <v>#N/A</v>
      </c>
      <c r="AL1664" s="50" t="e">
        <f>VLOOKUP(Audit!C429,$V$3:$AE$12,3,FALSE)&amp; IF(Audit!C429=10,Audit!V429,"")</f>
        <v>#N/A</v>
      </c>
      <c r="AM1664" s="50" t="e">
        <f>VLOOKUP(Audit!C429,$V$13:$AE$22,3,FALSE)&amp; IF(Audit!C429=10,Audit!W429,"")</f>
        <v>#N/A</v>
      </c>
      <c r="AN1664" s="47" t="e">
        <f t="shared" si="770"/>
        <v>#N/A</v>
      </c>
      <c r="AO1664" s="50" t="e">
        <f>VLOOKUP(Audit!D429,$V$3:$AE$12,4,FALSE) &amp;  Audit!T429 &amp; IF(Audit!D429=10,Audit!V429,"")</f>
        <v>#N/A</v>
      </c>
      <c r="AP1664" s="50" t="e">
        <f>VLOOKUP(Audit!D429,$V$13:$AE$22,4,FALSE)&amp; IF(Audit!D429=10,Audit!W429,"")</f>
        <v>#N/A</v>
      </c>
      <c r="AQ1664" s="47" t="e">
        <f t="shared" si="771"/>
        <v>#N/A</v>
      </c>
      <c r="AR1664" s="50" t="e">
        <f>VLOOKUP(Audit!E429,$V$3:$AE$12,5,FALSE)&amp; IF(Audit!E429=10,Audit!V429,"")</f>
        <v>#N/A</v>
      </c>
      <c r="AS1664" s="50" t="e">
        <f>VLOOKUP(Audit!E429,$V$13:$AE$22,5,FALSE)&amp; IF(Audit!E429=10,Audit!W429,"")</f>
        <v>#N/A</v>
      </c>
      <c r="AT1664" s="47" t="e">
        <f t="shared" si="772"/>
        <v>#N/A</v>
      </c>
      <c r="AU1664" s="50" t="e">
        <f>VLOOKUP(Audit!F429,$V$3:$AE$12,6,FALSE)&amp; IF(Audit!F429=10,Audit!V429,"")</f>
        <v>#N/A</v>
      </c>
      <c r="AV1664" s="50" t="e">
        <f>VLOOKUP(Audit!F429,$V$13:$AE$22,6,FALSE)&amp; IF(Audit!F429=10,Audit!W429,"")</f>
        <v>#N/A</v>
      </c>
      <c r="AW1664" s="47" t="e">
        <f t="shared" si="773"/>
        <v>#N/A</v>
      </c>
      <c r="AX1664" s="50" t="e">
        <f>VLOOKUP(Audit!G429,$V$3:$AE$12,7,FALSE)&amp; IF(Audit!G429=10,Audit!V429,"")</f>
        <v>#N/A</v>
      </c>
      <c r="AY1664" s="50" t="e">
        <f>VLOOKUP(Audit!G429,$V$13:$AE$22,7,FALSE) &amp; IF(Audit!G429=10,Audit!W429,"")</f>
        <v>#N/A</v>
      </c>
      <c r="AZ1664" s="47" t="e">
        <f t="shared" si="774"/>
        <v>#N/A</v>
      </c>
      <c r="BA1664" s="50" t="e">
        <f>VLOOKUP(Audit!H429,$V$3:$AE$12,8,FALSE)&amp; Audit!U429 &amp; IF(Audit!H429=10,Audit!V429,"")</f>
        <v>#N/A</v>
      </c>
      <c r="BB1664" s="50" t="e">
        <f>VLOOKUP(Audit!H429,$V$13:$AE$22,8,FALSE) &amp; IF(Audit!H429=10,Audit!W429,"")</f>
        <v>#N/A</v>
      </c>
      <c r="BC1664" s="47" t="e">
        <f t="shared" si="775"/>
        <v>#N/A</v>
      </c>
      <c r="BD1664" s="50" t="e">
        <f>VLOOKUP(Audit!I429,$V$3:$AE$12,9,FALSE)&amp; IF(Audit!I429=10,Audit!V429,"")</f>
        <v>#N/A</v>
      </c>
      <c r="BE1664" s="50" t="e">
        <f>VLOOKUP(Audit!I429,$V$13:$AE$22,9,FALSE) &amp; IF(Audit!I429=10,Audit!W429,"") &amp; IF(Audit!I429&lt;&gt;1,U1664,"")</f>
        <v>#N/A</v>
      </c>
      <c r="BF1664" s="47" t="e">
        <f t="shared" si="776"/>
        <v>#N/A</v>
      </c>
      <c r="BG1664" s="50" t="e">
        <f>VLOOKUP(Audit!J429,$V$3:$AE$12,10,FALSE) &amp; Audit!S429 &amp; IF(Audit!J429=10,Audit!V429,"")</f>
        <v>#N/A</v>
      </c>
      <c r="BH1664" s="50" t="e">
        <f>VLOOKUP(Audit!J429,$V$13:$AE$22,10,FALSE) &amp; IF(Audit!J429=10,Audit!W429,"") &amp; IF(Audit!J429&lt;&gt;1,U1664,"")</f>
        <v>#N/A</v>
      </c>
      <c r="BI1664" s="47" t="e">
        <f t="shared" si="777"/>
        <v>#N/A</v>
      </c>
      <c r="BJ1664" s="48" t="str">
        <f t="shared" si="778"/>
        <v/>
      </c>
      <c r="BK1664" s="48" t="str">
        <f t="shared" si="779"/>
        <v/>
      </c>
      <c r="BL1664" s="48" t="str">
        <f t="shared" si="780"/>
        <v/>
      </c>
      <c r="BM1664" s="48" t="str">
        <f t="shared" si="781"/>
        <v/>
      </c>
      <c r="BN1664" s="48" t="str">
        <f t="shared" si="782"/>
        <v/>
      </c>
      <c r="BO1664" s="48" t="str">
        <f t="shared" si="783"/>
        <v/>
      </c>
      <c r="BP1664" s="48" t="str">
        <f t="shared" si="784"/>
        <v/>
      </c>
      <c r="BQ1664" s="48" t="str">
        <f t="shared" si="785"/>
        <v/>
      </c>
      <c r="BR1664" s="48" t="str">
        <f t="shared" si="786"/>
        <v/>
      </c>
      <c r="BS1664" s="48" t="str">
        <f t="shared" si="787"/>
        <v/>
      </c>
      <c r="BT1664" s="48" t="str">
        <f t="shared" si="788"/>
        <v/>
      </c>
      <c r="BU1664" s="48" t="str">
        <f t="shared" si="789"/>
        <v/>
      </c>
    </row>
    <row r="1665" spans="1:73">
      <c r="A1665" s="10">
        <f>Audit!A430</f>
        <v>0</v>
      </c>
      <c r="B1665" s="10" t="e">
        <f t="shared" si="760"/>
        <v>#N/A</v>
      </c>
      <c r="C1665" s="17" t="e">
        <f>VLOOKUP(Audit!B430,$V$3:$AE$12,2,FALSE) &amp; VLOOKUP(Audit!B430,$V$13:$AE$22,2,FALSE)&amp; IF(Audit!B430=10,Audit!V430&amp;Audit!W430,"")</f>
        <v>#N/A</v>
      </c>
      <c r="D1665" s="17" t="e">
        <f>VLOOKUP(Audit!C430,$V$3:$AE$12,3,FALSE) &amp; VLOOKUP(Audit!C430,$V$13:$AE$22,3,FALSE) &amp;IF(Audit!C430=10,Audit!V430&amp;Audit!W430,"")</f>
        <v>#N/A</v>
      </c>
      <c r="E1665" s="17" t="e">
        <f>VLOOKUP(Audit!D430,$V$3:$AE$12,4,FALSE)&amp; Audit!T430 &amp; VLOOKUP(Audit!D430,$V$13:$AE$22,4,FALSE)&amp; IF(Audit!D430=10,Audit!V430&amp;Audit!W430,"")</f>
        <v>#N/A</v>
      </c>
      <c r="F1665" s="17" t="e">
        <f>VLOOKUP(Audit!E430,$V$3:$AE$12,5,FALSE) &amp; VLOOKUP(Audit!E430,$V$13:$AE$22,5,FALSE)&amp; IF(Audit!E430=10,Audit!V430&amp;Audit!W430,"")</f>
        <v>#N/A</v>
      </c>
      <c r="G1665" s="17" t="e">
        <f>VLOOKUP(Audit!F430,$V$3:$AE$12,6,FALSE) &amp; VLOOKUP(Audit!F430,$V$13:$AE$22,6,FALSE)&amp; IF(Audit!F430=10,Audit!V430&amp;Audit!W430,"")</f>
        <v>#N/A</v>
      </c>
      <c r="H1665" s="17" t="e">
        <f>VLOOKUP(Audit!G430,$V$3:$AE$12,7,FALSE) &amp; VLOOKUP(Audit!G430,$V$13:$AE$22,7,FALSE)&amp;IF(Audit!G430=10,Audit!V430&amp;Audit!W430,"")</f>
        <v>#N/A</v>
      </c>
      <c r="I1665" s="17" t="e">
        <f>VLOOKUP(Audit!H430,$V$3:$AE$12,8,FALSE) &amp; Audit!U430 &amp; VLOOKUP(Audit!H430,$V$13:$AE$22,8,FALSE)&amp;IF(Audit!H430=10,Audit!V430&amp;Audit!W430,"")</f>
        <v>#N/A</v>
      </c>
      <c r="J1665" s="17" t="e">
        <f>VLOOKUP(Audit!I430,$V$3:$AE$12,9,FALSE) &amp; VLOOKUP(Audit!I430,$V$13:$AE$22,9,FALSE) &amp; IF(Audit!I430=10,Audit!V430&amp;Audit!W430,"") &amp; IF(Audit!I430&lt;&gt;1,U1665,"")</f>
        <v>#N/A</v>
      </c>
      <c r="K1665" s="17" t="e">
        <f>VLOOKUP(Audit!J430,$V$3:$AE$12,10,FALSE) &amp; Audit!S430 &amp; VLOOKUP(Audit!J430,$V$13:$AE$22,10,FALSE) &amp; IF(Audit!J430=10,Audit!V430&amp;Audit!W430,"") &amp; IF(Audit!J430&lt;&gt;1,U1665,"")</f>
        <v>#N/A</v>
      </c>
      <c r="L1665" s="10">
        <f>Audit!K430</f>
        <v>0</v>
      </c>
      <c r="M1665" s="10" t="e">
        <f t="shared" si="761"/>
        <v>#N/A</v>
      </c>
      <c r="N1665" s="10" t="e">
        <f t="shared" si="762"/>
        <v>#N/A</v>
      </c>
      <c r="O1665" s="10" t="e">
        <f t="shared" si="763"/>
        <v>#N/A</v>
      </c>
      <c r="P1665" s="10" t="e">
        <f t="shared" si="764"/>
        <v>#N/A</v>
      </c>
      <c r="Q1665" s="10" t="e">
        <f t="shared" si="765"/>
        <v>#N/A</v>
      </c>
      <c r="R1665" s="10" t="e">
        <f t="shared" si="766"/>
        <v>#N/A</v>
      </c>
      <c r="S1665" s="10" t="e">
        <f t="shared" si="767"/>
        <v>#N/A</v>
      </c>
      <c r="T1665" s="10" t="e">
        <f t="shared" si="768"/>
        <v>#N/A</v>
      </c>
      <c r="U1665" s="17" t="str">
        <f>IF(Audit!M430="","",VLOOKUP(Audit!M430,$W$26:$X$35,2,FALSE)) &amp; Audit!N430 &amp; IF(Audit!O430="","",IF(Audit!N430&lt;=1.4,VLOOKUP(Audit!O430,$W$38:X1710,2,FALSE),VLOOKUP(Audit!O430,$W$51:$X$61,2,FALSE))) &amp; IF(Audit!P430="","",VLOOKUP(Audit!P430,$Y$26:$Z$35,2,FALSE) &amp; Audit!Q430 &amp; IF(Audit!O430="","",IF(Audit!Q430&lt;=1.4,VLOOKUP(Audit!R430,$Y$38:$Z$48,2,FALSE),VLOOKUP(Audit!R430,$Y$51:$Z$61,2,FALSE))))</f>
        <v/>
      </c>
      <c r="V1665" s="21"/>
      <c r="AH1665" s="49">
        <f>Audit!A430</f>
        <v>0</v>
      </c>
      <c r="AI1665" s="50" t="e">
        <f>VLOOKUP(Audit!B430,$V$3:$AE$12,2,FALSE)&amp; IF(Audit!B430=10,Audit!V430,"")</f>
        <v>#N/A</v>
      </c>
      <c r="AJ1665" s="50" t="e">
        <f>VLOOKUP(Audit!B430,$V$13:$AE$22,2,FALSE)&amp; IF(Audit!B430=10,Audit!W430,"")</f>
        <v>#N/A</v>
      </c>
      <c r="AK1665" s="47" t="e">
        <f t="shared" si="769"/>
        <v>#N/A</v>
      </c>
      <c r="AL1665" s="50" t="e">
        <f>VLOOKUP(Audit!C430,$V$3:$AE$12,3,FALSE)&amp; IF(Audit!C430=10,Audit!V430,"")</f>
        <v>#N/A</v>
      </c>
      <c r="AM1665" s="50" t="e">
        <f>VLOOKUP(Audit!C430,$V$13:$AE$22,3,FALSE)&amp; IF(Audit!C430=10,Audit!W430,"")</f>
        <v>#N/A</v>
      </c>
      <c r="AN1665" s="47" t="e">
        <f t="shared" si="770"/>
        <v>#N/A</v>
      </c>
      <c r="AO1665" s="50" t="e">
        <f>VLOOKUP(Audit!D430,$V$3:$AE$12,4,FALSE) &amp;  Audit!T430 &amp; IF(Audit!D430=10,Audit!V430,"")</f>
        <v>#N/A</v>
      </c>
      <c r="AP1665" s="50" t="e">
        <f>VLOOKUP(Audit!D430,$V$13:$AE$22,4,FALSE)&amp; IF(Audit!D430=10,Audit!W430,"")</f>
        <v>#N/A</v>
      </c>
      <c r="AQ1665" s="47" t="e">
        <f t="shared" si="771"/>
        <v>#N/A</v>
      </c>
      <c r="AR1665" s="50" t="e">
        <f>VLOOKUP(Audit!E430,$V$3:$AE$12,5,FALSE)&amp; IF(Audit!E430=10,Audit!V430,"")</f>
        <v>#N/A</v>
      </c>
      <c r="AS1665" s="50" t="e">
        <f>VLOOKUP(Audit!E430,$V$13:$AE$22,5,FALSE)&amp; IF(Audit!E430=10,Audit!W430,"")</f>
        <v>#N/A</v>
      </c>
      <c r="AT1665" s="47" t="e">
        <f t="shared" si="772"/>
        <v>#N/A</v>
      </c>
      <c r="AU1665" s="50" t="e">
        <f>VLOOKUP(Audit!F430,$V$3:$AE$12,6,FALSE)&amp; IF(Audit!F430=10,Audit!V430,"")</f>
        <v>#N/A</v>
      </c>
      <c r="AV1665" s="50" t="e">
        <f>VLOOKUP(Audit!F430,$V$13:$AE$22,6,FALSE)&amp; IF(Audit!F430=10,Audit!W430,"")</f>
        <v>#N/A</v>
      </c>
      <c r="AW1665" s="47" t="e">
        <f t="shared" si="773"/>
        <v>#N/A</v>
      </c>
      <c r="AX1665" s="50" t="e">
        <f>VLOOKUP(Audit!G430,$V$3:$AE$12,7,FALSE)&amp; IF(Audit!G430=10,Audit!V430,"")</f>
        <v>#N/A</v>
      </c>
      <c r="AY1665" s="50" t="e">
        <f>VLOOKUP(Audit!G430,$V$13:$AE$22,7,FALSE) &amp; IF(Audit!G430=10,Audit!W430,"")</f>
        <v>#N/A</v>
      </c>
      <c r="AZ1665" s="47" t="e">
        <f t="shared" si="774"/>
        <v>#N/A</v>
      </c>
      <c r="BA1665" s="50" t="e">
        <f>VLOOKUP(Audit!H430,$V$3:$AE$12,8,FALSE)&amp; Audit!U430 &amp; IF(Audit!H430=10,Audit!V430,"")</f>
        <v>#N/A</v>
      </c>
      <c r="BB1665" s="50" t="e">
        <f>VLOOKUP(Audit!H430,$V$13:$AE$22,8,FALSE) &amp; IF(Audit!H430=10,Audit!W430,"")</f>
        <v>#N/A</v>
      </c>
      <c r="BC1665" s="47" t="e">
        <f t="shared" si="775"/>
        <v>#N/A</v>
      </c>
      <c r="BD1665" s="50" t="e">
        <f>VLOOKUP(Audit!I430,$V$3:$AE$12,9,FALSE)&amp; IF(Audit!I430=10,Audit!V430,"")</f>
        <v>#N/A</v>
      </c>
      <c r="BE1665" s="50" t="e">
        <f>VLOOKUP(Audit!I430,$V$13:$AE$22,9,FALSE) &amp; IF(Audit!I430=10,Audit!W430,"") &amp; IF(Audit!I430&lt;&gt;1,U1665,"")</f>
        <v>#N/A</v>
      </c>
      <c r="BF1665" s="47" t="e">
        <f t="shared" si="776"/>
        <v>#N/A</v>
      </c>
      <c r="BG1665" s="50" t="e">
        <f>VLOOKUP(Audit!J430,$V$3:$AE$12,10,FALSE) &amp; Audit!S430 &amp; IF(Audit!J430=10,Audit!V430,"")</f>
        <v>#N/A</v>
      </c>
      <c r="BH1665" s="50" t="e">
        <f>VLOOKUP(Audit!J430,$V$13:$AE$22,10,FALSE) &amp; IF(Audit!J430=10,Audit!W430,"") &amp; IF(Audit!J430&lt;&gt;1,U1665,"")</f>
        <v>#N/A</v>
      </c>
      <c r="BI1665" s="47" t="e">
        <f t="shared" si="777"/>
        <v>#N/A</v>
      </c>
      <c r="BJ1665" s="48" t="str">
        <f t="shared" si="778"/>
        <v/>
      </c>
      <c r="BK1665" s="48" t="str">
        <f t="shared" si="779"/>
        <v/>
      </c>
      <c r="BL1665" s="48" t="str">
        <f t="shared" si="780"/>
        <v/>
      </c>
      <c r="BM1665" s="48" t="str">
        <f t="shared" si="781"/>
        <v/>
      </c>
      <c r="BN1665" s="48" t="str">
        <f t="shared" si="782"/>
        <v/>
      </c>
      <c r="BO1665" s="48" t="str">
        <f t="shared" si="783"/>
        <v/>
      </c>
      <c r="BP1665" s="48" t="str">
        <f t="shared" si="784"/>
        <v/>
      </c>
      <c r="BQ1665" s="48" t="str">
        <f t="shared" si="785"/>
        <v/>
      </c>
      <c r="BR1665" s="48" t="str">
        <f t="shared" si="786"/>
        <v/>
      </c>
      <c r="BS1665" s="48" t="str">
        <f t="shared" si="787"/>
        <v/>
      </c>
      <c r="BT1665" s="48" t="str">
        <f t="shared" si="788"/>
        <v/>
      </c>
      <c r="BU1665" s="48" t="str">
        <f t="shared" si="789"/>
        <v/>
      </c>
    </row>
    <row r="1666" spans="1:73">
      <c r="A1666" s="10">
        <f>Audit!A431</f>
        <v>0</v>
      </c>
      <c r="B1666" s="10" t="e">
        <f t="shared" si="760"/>
        <v>#N/A</v>
      </c>
      <c r="C1666" s="17" t="e">
        <f>VLOOKUP(Audit!B431,$V$3:$AE$12,2,FALSE) &amp; VLOOKUP(Audit!B431,$V$13:$AE$22,2,FALSE)&amp; IF(Audit!B431=10,Audit!V431&amp;Audit!W431,"")</f>
        <v>#N/A</v>
      </c>
      <c r="D1666" s="17" t="e">
        <f>VLOOKUP(Audit!C431,$V$3:$AE$12,3,FALSE) &amp; VLOOKUP(Audit!C431,$V$13:$AE$22,3,FALSE) &amp;IF(Audit!C431=10,Audit!V431&amp;Audit!W431,"")</f>
        <v>#N/A</v>
      </c>
      <c r="E1666" s="17" t="e">
        <f>VLOOKUP(Audit!D431,$V$3:$AE$12,4,FALSE)&amp; Audit!T431 &amp; VLOOKUP(Audit!D431,$V$13:$AE$22,4,FALSE)&amp; IF(Audit!D431=10,Audit!V431&amp;Audit!W431,"")</f>
        <v>#N/A</v>
      </c>
      <c r="F1666" s="17" t="e">
        <f>VLOOKUP(Audit!E431,$V$3:$AE$12,5,FALSE) &amp; VLOOKUP(Audit!E431,$V$13:$AE$22,5,FALSE)&amp; IF(Audit!E431=10,Audit!V431&amp;Audit!W431,"")</f>
        <v>#N/A</v>
      </c>
      <c r="G1666" s="17" t="e">
        <f>VLOOKUP(Audit!F431,$V$3:$AE$12,6,FALSE) &amp; VLOOKUP(Audit!F431,$V$13:$AE$22,6,FALSE)&amp; IF(Audit!F431=10,Audit!V431&amp;Audit!W431,"")</f>
        <v>#N/A</v>
      </c>
      <c r="H1666" s="17" t="e">
        <f>VLOOKUP(Audit!G431,$V$3:$AE$12,7,FALSE) &amp; VLOOKUP(Audit!G431,$V$13:$AE$22,7,FALSE)&amp;IF(Audit!G431=10,Audit!V431&amp;Audit!W431,"")</f>
        <v>#N/A</v>
      </c>
      <c r="I1666" s="17" t="e">
        <f>VLOOKUP(Audit!H431,$V$3:$AE$12,8,FALSE) &amp; Audit!U431 &amp; VLOOKUP(Audit!H431,$V$13:$AE$22,8,FALSE)&amp;IF(Audit!H431=10,Audit!V431&amp;Audit!W431,"")</f>
        <v>#N/A</v>
      </c>
      <c r="J1666" s="17" t="e">
        <f>VLOOKUP(Audit!I431,$V$3:$AE$12,9,FALSE) &amp; VLOOKUP(Audit!I431,$V$13:$AE$22,9,FALSE) &amp; IF(Audit!I431=10,Audit!V431&amp;Audit!W431,"") &amp; IF(Audit!I431&lt;&gt;1,U1666,"")</f>
        <v>#N/A</v>
      </c>
      <c r="K1666" s="17" t="e">
        <f>VLOOKUP(Audit!J431,$V$3:$AE$12,10,FALSE) &amp; Audit!S431 &amp; VLOOKUP(Audit!J431,$V$13:$AE$22,10,FALSE) &amp; IF(Audit!J431=10,Audit!V431&amp;Audit!W431,"") &amp; IF(Audit!J431&lt;&gt;1,U1666,"")</f>
        <v>#N/A</v>
      </c>
      <c r="L1666" s="10">
        <f>Audit!K431</f>
        <v>0</v>
      </c>
      <c r="M1666" s="10" t="e">
        <f t="shared" si="761"/>
        <v>#N/A</v>
      </c>
      <c r="N1666" s="10" t="e">
        <f t="shared" si="762"/>
        <v>#N/A</v>
      </c>
      <c r="O1666" s="10" t="e">
        <f t="shared" si="763"/>
        <v>#N/A</v>
      </c>
      <c r="P1666" s="10" t="e">
        <f t="shared" si="764"/>
        <v>#N/A</v>
      </c>
      <c r="Q1666" s="10" t="e">
        <f t="shared" si="765"/>
        <v>#N/A</v>
      </c>
      <c r="R1666" s="10" t="e">
        <f t="shared" si="766"/>
        <v>#N/A</v>
      </c>
      <c r="S1666" s="10" t="e">
        <f t="shared" si="767"/>
        <v>#N/A</v>
      </c>
      <c r="T1666" s="10" t="e">
        <f t="shared" si="768"/>
        <v>#N/A</v>
      </c>
      <c r="U1666" s="17" t="str">
        <f>IF(Audit!M431="","",VLOOKUP(Audit!M431,$W$26:$X$35,2,FALSE)) &amp; Audit!N431 &amp; IF(Audit!O431="","",IF(Audit!N431&lt;=1.4,VLOOKUP(Audit!O431,$W$38:X1711,2,FALSE),VLOOKUP(Audit!O431,$W$51:$X$61,2,FALSE))) &amp; IF(Audit!P431="","",VLOOKUP(Audit!P431,$Y$26:$Z$35,2,FALSE) &amp; Audit!Q431 &amp; IF(Audit!O431="","",IF(Audit!Q431&lt;=1.4,VLOOKUP(Audit!R431,$Y$38:$Z$48,2,FALSE),VLOOKUP(Audit!R431,$Y$51:$Z$61,2,FALSE))))</f>
        <v/>
      </c>
      <c r="V1666" s="21"/>
      <c r="AH1666" s="49">
        <f>Audit!A431</f>
        <v>0</v>
      </c>
      <c r="AI1666" s="50" t="e">
        <f>VLOOKUP(Audit!B431,$V$3:$AE$12,2,FALSE)&amp; IF(Audit!B431=10,Audit!V431,"")</f>
        <v>#N/A</v>
      </c>
      <c r="AJ1666" s="50" t="e">
        <f>VLOOKUP(Audit!B431,$V$13:$AE$22,2,FALSE)&amp; IF(Audit!B431=10,Audit!W431,"")</f>
        <v>#N/A</v>
      </c>
      <c r="AK1666" s="47" t="e">
        <f t="shared" si="769"/>
        <v>#N/A</v>
      </c>
      <c r="AL1666" s="50" t="e">
        <f>VLOOKUP(Audit!C431,$V$3:$AE$12,3,FALSE)&amp; IF(Audit!C431=10,Audit!V431,"")</f>
        <v>#N/A</v>
      </c>
      <c r="AM1666" s="50" t="e">
        <f>VLOOKUP(Audit!C431,$V$13:$AE$22,3,FALSE)&amp; IF(Audit!C431=10,Audit!W431,"")</f>
        <v>#N/A</v>
      </c>
      <c r="AN1666" s="47" t="e">
        <f t="shared" si="770"/>
        <v>#N/A</v>
      </c>
      <c r="AO1666" s="50" t="e">
        <f>VLOOKUP(Audit!D431,$V$3:$AE$12,4,FALSE) &amp;  Audit!T431 &amp; IF(Audit!D431=10,Audit!V431,"")</f>
        <v>#N/A</v>
      </c>
      <c r="AP1666" s="50" t="e">
        <f>VLOOKUP(Audit!D431,$V$13:$AE$22,4,FALSE)&amp; IF(Audit!D431=10,Audit!W431,"")</f>
        <v>#N/A</v>
      </c>
      <c r="AQ1666" s="47" t="e">
        <f t="shared" si="771"/>
        <v>#N/A</v>
      </c>
      <c r="AR1666" s="50" t="e">
        <f>VLOOKUP(Audit!E431,$V$3:$AE$12,5,FALSE)&amp; IF(Audit!E431=10,Audit!V431,"")</f>
        <v>#N/A</v>
      </c>
      <c r="AS1666" s="50" t="e">
        <f>VLOOKUP(Audit!E431,$V$13:$AE$22,5,FALSE)&amp; IF(Audit!E431=10,Audit!W431,"")</f>
        <v>#N/A</v>
      </c>
      <c r="AT1666" s="47" t="e">
        <f t="shared" si="772"/>
        <v>#N/A</v>
      </c>
      <c r="AU1666" s="50" t="e">
        <f>VLOOKUP(Audit!F431,$V$3:$AE$12,6,FALSE)&amp; IF(Audit!F431=10,Audit!V431,"")</f>
        <v>#N/A</v>
      </c>
      <c r="AV1666" s="50" t="e">
        <f>VLOOKUP(Audit!F431,$V$13:$AE$22,6,FALSE)&amp; IF(Audit!F431=10,Audit!W431,"")</f>
        <v>#N/A</v>
      </c>
      <c r="AW1666" s="47" t="e">
        <f t="shared" si="773"/>
        <v>#N/A</v>
      </c>
      <c r="AX1666" s="50" t="e">
        <f>VLOOKUP(Audit!G431,$V$3:$AE$12,7,FALSE)&amp; IF(Audit!G431=10,Audit!V431,"")</f>
        <v>#N/A</v>
      </c>
      <c r="AY1666" s="50" t="e">
        <f>VLOOKUP(Audit!G431,$V$13:$AE$22,7,FALSE) &amp; IF(Audit!G431=10,Audit!W431,"")</f>
        <v>#N/A</v>
      </c>
      <c r="AZ1666" s="47" t="e">
        <f t="shared" si="774"/>
        <v>#N/A</v>
      </c>
      <c r="BA1666" s="50" t="e">
        <f>VLOOKUP(Audit!H431,$V$3:$AE$12,8,FALSE)&amp; Audit!U431 &amp; IF(Audit!H431=10,Audit!V431,"")</f>
        <v>#N/A</v>
      </c>
      <c r="BB1666" s="50" t="e">
        <f>VLOOKUP(Audit!H431,$V$13:$AE$22,8,FALSE) &amp; IF(Audit!H431=10,Audit!W431,"")</f>
        <v>#N/A</v>
      </c>
      <c r="BC1666" s="47" t="e">
        <f t="shared" si="775"/>
        <v>#N/A</v>
      </c>
      <c r="BD1666" s="50" t="e">
        <f>VLOOKUP(Audit!I431,$V$3:$AE$12,9,FALSE)&amp; IF(Audit!I431=10,Audit!V431,"")</f>
        <v>#N/A</v>
      </c>
      <c r="BE1666" s="50" t="e">
        <f>VLOOKUP(Audit!I431,$V$13:$AE$22,9,FALSE) &amp; IF(Audit!I431=10,Audit!W431,"") &amp; IF(Audit!I431&lt;&gt;1,U1666,"")</f>
        <v>#N/A</v>
      </c>
      <c r="BF1666" s="47" t="e">
        <f t="shared" si="776"/>
        <v>#N/A</v>
      </c>
      <c r="BG1666" s="50" t="e">
        <f>VLOOKUP(Audit!J431,$V$3:$AE$12,10,FALSE) &amp; Audit!S431 &amp; IF(Audit!J431=10,Audit!V431,"")</f>
        <v>#N/A</v>
      </c>
      <c r="BH1666" s="50" t="e">
        <f>VLOOKUP(Audit!J431,$V$13:$AE$22,10,FALSE) &amp; IF(Audit!J431=10,Audit!W431,"") &amp; IF(Audit!J431&lt;&gt;1,U1666,"")</f>
        <v>#N/A</v>
      </c>
      <c r="BI1666" s="47" t="e">
        <f t="shared" si="777"/>
        <v>#N/A</v>
      </c>
      <c r="BJ1666" s="48" t="str">
        <f t="shared" si="778"/>
        <v/>
      </c>
      <c r="BK1666" s="48" t="str">
        <f t="shared" si="779"/>
        <v/>
      </c>
      <c r="BL1666" s="48" t="str">
        <f t="shared" si="780"/>
        <v/>
      </c>
      <c r="BM1666" s="48" t="str">
        <f t="shared" si="781"/>
        <v/>
      </c>
      <c r="BN1666" s="48" t="str">
        <f t="shared" si="782"/>
        <v/>
      </c>
      <c r="BO1666" s="48" t="str">
        <f t="shared" si="783"/>
        <v/>
      </c>
      <c r="BP1666" s="48" t="str">
        <f t="shared" si="784"/>
        <v/>
      </c>
      <c r="BQ1666" s="48" t="str">
        <f t="shared" si="785"/>
        <v/>
      </c>
      <c r="BR1666" s="48" t="str">
        <f t="shared" si="786"/>
        <v/>
      </c>
      <c r="BS1666" s="48" t="str">
        <f t="shared" si="787"/>
        <v/>
      </c>
      <c r="BT1666" s="48" t="str">
        <f t="shared" si="788"/>
        <v/>
      </c>
      <c r="BU1666" s="48" t="str">
        <f t="shared" si="789"/>
        <v/>
      </c>
    </row>
    <row r="1667" spans="1:73">
      <c r="A1667" s="10">
        <f>Audit!A432</f>
        <v>0</v>
      </c>
      <c r="B1667" s="10" t="e">
        <f t="shared" si="760"/>
        <v>#N/A</v>
      </c>
      <c r="C1667" s="17" t="e">
        <f>VLOOKUP(Audit!B432,$V$3:$AE$12,2,FALSE) &amp; VLOOKUP(Audit!B432,$V$13:$AE$22,2,FALSE)&amp; IF(Audit!B432=10,Audit!V432&amp;Audit!W432,"")</f>
        <v>#N/A</v>
      </c>
      <c r="D1667" s="17" t="e">
        <f>VLOOKUP(Audit!C432,$V$3:$AE$12,3,FALSE) &amp; VLOOKUP(Audit!C432,$V$13:$AE$22,3,FALSE) &amp;IF(Audit!C432=10,Audit!V432&amp;Audit!W432,"")</f>
        <v>#N/A</v>
      </c>
      <c r="E1667" s="17" t="e">
        <f>VLOOKUP(Audit!D432,$V$3:$AE$12,4,FALSE)&amp; Audit!T432 &amp; VLOOKUP(Audit!D432,$V$13:$AE$22,4,FALSE)&amp; IF(Audit!D432=10,Audit!V432&amp;Audit!W432,"")</f>
        <v>#N/A</v>
      </c>
      <c r="F1667" s="17" t="e">
        <f>VLOOKUP(Audit!E432,$V$3:$AE$12,5,FALSE) &amp; VLOOKUP(Audit!E432,$V$13:$AE$22,5,FALSE)&amp; IF(Audit!E432=10,Audit!V432&amp;Audit!W432,"")</f>
        <v>#N/A</v>
      </c>
      <c r="G1667" s="17" t="e">
        <f>VLOOKUP(Audit!F432,$V$3:$AE$12,6,FALSE) &amp; VLOOKUP(Audit!F432,$V$13:$AE$22,6,FALSE)&amp; IF(Audit!F432=10,Audit!V432&amp;Audit!W432,"")</f>
        <v>#N/A</v>
      </c>
      <c r="H1667" s="17" t="e">
        <f>VLOOKUP(Audit!G432,$V$3:$AE$12,7,FALSE) &amp; VLOOKUP(Audit!G432,$V$13:$AE$22,7,FALSE)&amp;IF(Audit!G432=10,Audit!V432&amp;Audit!W432,"")</f>
        <v>#N/A</v>
      </c>
      <c r="I1667" s="17" t="e">
        <f>VLOOKUP(Audit!H432,$V$3:$AE$12,8,FALSE) &amp; Audit!U432 &amp; VLOOKUP(Audit!H432,$V$13:$AE$22,8,FALSE)&amp;IF(Audit!H432=10,Audit!V432&amp;Audit!W432,"")</f>
        <v>#N/A</v>
      </c>
      <c r="J1667" s="17" t="e">
        <f>VLOOKUP(Audit!I432,$V$3:$AE$12,9,FALSE) &amp; VLOOKUP(Audit!I432,$V$13:$AE$22,9,FALSE) &amp; IF(Audit!I432=10,Audit!V432&amp;Audit!W432,"") &amp; IF(Audit!I432&lt;&gt;1,U1667,"")</f>
        <v>#N/A</v>
      </c>
      <c r="K1667" s="17" t="e">
        <f>VLOOKUP(Audit!J432,$V$3:$AE$12,10,FALSE) &amp; Audit!S432 &amp; VLOOKUP(Audit!J432,$V$13:$AE$22,10,FALSE) &amp; IF(Audit!J432=10,Audit!V432&amp;Audit!W432,"") &amp; IF(Audit!J432&lt;&gt;1,U1667,"")</f>
        <v>#N/A</v>
      </c>
      <c r="L1667" s="10">
        <f>Audit!K432</f>
        <v>0</v>
      </c>
      <c r="M1667" s="10" t="e">
        <f t="shared" si="761"/>
        <v>#N/A</v>
      </c>
      <c r="N1667" s="10" t="e">
        <f t="shared" si="762"/>
        <v>#N/A</v>
      </c>
      <c r="O1667" s="10" t="e">
        <f t="shared" si="763"/>
        <v>#N/A</v>
      </c>
      <c r="P1667" s="10" t="e">
        <f t="shared" si="764"/>
        <v>#N/A</v>
      </c>
      <c r="Q1667" s="10" t="e">
        <f t="shared" si="765"/>
        <v>#N/A</v>
      </c>
      <c r="R1667" s="10" t="e">
        <f t="shared" si="766"/>
        <v>#N/A</v>
      </c>
      <c r="S1667" s="10" t="e">
        <f t="shared" si="767"/>
        <v>#N/A</v>
      </c>
      <c r="T1667" s="10" t="e">
        <f t="shared" si="768"/>
        <v>#N/A</v>
      </c>
      <c r="U1667" s="17" t="str">
        <f>IF(Audit!M432="","",VLOOKUP(Audit!M432,$W$26:$X$35,2,FALSE)) &amp; Audit!N432 &amp; IF(Audit!O432="","",IF(Audit!N432&lt;=1.4,VLOOKUP(Audit!O432,$W$38:X1712,2,FALSE),VLOOKUP(Audit!O432,$W$51:$X$61,2,FALSE))) &amp; IF(Audit!P432="","",VLOOKUP(Audit!P432,$Y$26:$Z$35,2,FALSE) &amp; Audit!Q432 &amp; IF(Audit!O432="","",IF(Audit!Q432&lt;=1.4,VLOOKUP(Audit!R432,$Y$38:$Z$48,2,FALSE),VLOOKUP(Audit!R432,$Y$51:$Z$61,2,FALSE))))</f>
        <v/>
      </c>
      <c r="V1667" s="21"/>
      <c r="AH1667" s="49">
        <f>Audit!A432</f>
        <v>0</v>
      </c>
      <c r="AI1667" s="50" t="e">
        <f>VLOOKUP(Audit!B432,$V$3:$AE$12,2,FALSE)&amp; IF(Audit!B432=10,Audit!V432,"")</f>
        <v>#N/A</v>
      </c>
      <c r="AJ1667" s="50" t="e">
        <f>VLOOKUP(Audit!B432,$V$13:$AE$22,2,FALSE)&amp; IF(Audit!B432=10,Audit!W432,"")</f>
        <v>#N/A</v>
      </c>
      <c r="AK1667" s="47" t="e">
        <f t="shared" si="769"/>
        <v>#N/A</v>
      </c>
      <c r="AL1667" s="50" t="e">
        <f>VLOOKUP(Audit!C432,$V$3:$AE$12,3,FALSE)&amp; IF(Audit!C432=10,Audit!V432,"")</f>
        <v>#N/A</v>
      </c>
      <c r="AM1667" s="50" t="e">
        <f>VLOOKUP(Audit!C432,$V$13:$AE$22,3,FALSE)&amp; IF(Audit!C432=10,Audit!W432,"")</f>
        <v>#N/A</v>
      </c>
      <c r="AN1667" s="47" t="e">
        <f t="shared" si="770"/>
        <v>#N/A</v>
      </c>
      <c r="AO1667" s="50" t="e">
        <f>VLOOKUP(Audit!D432,$V$3:$AE$12,4,FALSE) &amp;  Audit!T432 &amp; IF(Audit!D432=10,Audit!V432,"")</f>
        <v>#N/A</v>
      </c>
      <c r="AP1667" s="50" t="e">
        <f>VLOOKUP(Audit!D432,$V$13:$AE$22,4,FALSE)&amp; IF(Audit!D432=10,Audit!W432,"")</f>
        <v>#N/A</v>
      </c>
      <c r="AQ1667" s="47" t="e">
        <f t="shared" si="771"/>
        <v>#N/A</v>
      </c>
      <c r="AR1667" s="50" t="e">
        <f>VLOOKUP(Audit!E432,$V$3:$AE$12,5,FALSE)&amp; IF(Audit!E432=10,Audit!V432,"")</f>
        <v>#N/A</v>
      </c>
      <c r="AS1667" s="50" t="e">
        <f>VLOOKUP(Audit!E432,$V$13:$AE$22,5,FALSE)&amp; IF(Audit!E432=10,Audit!W432,"")</f>
        <v>#N/A</v>
      </c>
      <c r="AT1667" s="47" t="e">
        <f t="shared" si="772"/>
        <v>#N/A</v>
      </c>
      <c r="AU1667" s="50" t="e">
        <f>VLOOKUP(Audit!F432,$V$3:$AE$12,6,FALSE)&amp; IF(Audit!F432=10,Audit!V432,"")</f>
        <v>#N/A</v>
      </c>
      <c r="AV1667" s="50" t="e">
        <f>VLOOKUP(Audit!F432,$V$13:$AE$22,6,FALSE)&amp; IF(Audit!F432=10,Audit!W432,"")</f>
        <v>#N/A</v>
      </c>
      <c r="AW1667" s="47" t="e">
        <f t="shared" si="773"/>
        <v>#N/A</v>
      </c>
      <c r="AX1667" s="50" t="e">
        <f>VLOOKUP(Audit!G432,$V$3:$AE$12,7,FALSE)&amp; IF(Audit!G432=10,Audit!V432,"")</f>
        <v>#N/A</v>
      </c>
      <c r="AY1667" s="50" t="e">
        <f>VLOOKUP(Audit!G432,$V$13:$AE$22,7,FALSE) &amp; IF(Audit!G432=10,Audit!W432,"")</f>
        <v>#N/A</v>
      </c>
      <c r="AZ1667" s="47" t="e">
        <f t="shared" si="774"/>
        <v>#N/A</v>
      </c>
      <c r="BA1667" s="50" t="e">
        <f>VLOOKUP(Audit!H432,$V$3:$AE$12,8,FALSE)&amp; Audit!U432 &amp; IF(Audit!H432=10,Audit!V432,"")</f>
        <v>#N/A</v>
      </c>
      <c r="BB1667" s="50" t="e">
        <f>VLOOKUP(Audit!H432,$V$13:$AE$22,8,FALSE) &amp; IF(Audit!H432=10,Audit!W432,"")</f>
        <v>#N/A</v>
      </c>
      <c r="BC1667" s="47" t="e">
        <f t="shared" si="775"/>
        <v>#N/A</v>
      </c>
      <c r="BD1667" s="50" t="e">
        <f>VLOOKUP(Audit!I432,$V$3:$AE$12,9,FALSE)&amp; IF(Audit!I432=10,Audit!V432,"")</f>
        <v>#N/A</v>
      </c>
      <c r="BE1667" s="50" t="e">
        <f>VLOOKUP(Audit!I432,$V$13:$AE$22,9,FALSE) &amp; IF(Audit!I432=10,Audit!W432,"") &amp; IF(Audit!I432&lt;&gt;1,U1667,"")</f>
        <v>#N/A</v>
      </c>
      <c r="BF1667" s="47" t="e">
        <f t="shared" si="776"/>
        <v>#N/A</v>
      </c>
      <c r="BG1667" s="50" t="e">
        <f>VLOOKUP(Audit!J432,$V$3:$AE$12,10,FALSE) &amp; Audit!S432 &amp; IF(Audit!J432=10,Audit!V432,"")</f>
        <v>#N/A</v>
      </c>
      <c r="BH1667" s="50" t="e">
        <f>VLOOKUP(Audit!J432,$V$13:$AE$22,10,FALSE) &amp; IF(Audit!J432=10,Audit!W432,"") &amp; IF(Audit!J432&lt;&gt;1,U1667,"")</f>
        <v>#N/A</v>
      </c>
      <c r="BI1667" s="47" t="e">
        <f t="shared" si="777"/>
        <v>#N/A</v>
      </c>
      <c r="BJ1667" s="48" t="str">
        <f t="shared" si="778"/>
        <v/>
      </c>
      <c r="BK1667" s="48" t="str">
        <f t="shared" si="779"/>
        <v/>
      </c>
      <c r="BL1667" s="48" t="str">
        <f t="shared" si="780"/>
        <v/>
      </c>
      <c r="BM1667" s="48" t="str">
        <f t="shared" si="781"/>
        <v/>
      </c>
      <c r="BN1667" s="48" t="str">
        <f t="shared" si="782"/>
        <v/>
      </c>
      <c r="BO1667" s="48" t="str">
        <f t="shared" si="783"/>
        <v/>
      </c>
      <c r="BP1667" s="48" t="str">
        <f t="shared" si="784"/>
        <v/>
      </c>
      <c r="BQ1667" s="48" t="str">
        <f t="shared" si="785"/>
        <v/>
      </c>
      <c r="BR1667" s="48" t="str">
        <f t="shared" si="786"/>
        <v/>
      </c>
      <c r="BS1667" s="48" t="str">
        <f t="shared" si="787"/>
        <v/>
      </c>
      <c r="BT1667" s="48" t="str">
        <f t="shared" si="788"/>
        <v/>
      </c>
      <c r="BU1667" s="48" t="str">
        <f t="shared" si="789"/>
        <v/>
      </c>
    </row>
    <row r="1668" spans="1:73">
      <c r="A1668" s="10">
        <f>Audit!A433</f>
        <v>0</v>
      </c>
      <c r="B1668" s="10" t="e">
        <f t="shared" ref="B1668:B1731" si="790">CONCATENATE(C1668&amp;M1668&amp;D1668&amp;N1668&amp;E1668&amp;O1668&amp;F1668&amp;P1668&amp;G1668&amp;Q1668&amp;H1668&amp;R1668&amp;I1668&amp;S1668&amp;J1668&amp;T1668&amp;K1668)</f>
        <v>#N/A</v>
      </c>
      <c r="C1668" s="17" t="e">
        <f>VLOOKUP(Audit!B433,$V$3:$AE$12,2,FALSE) &amp; VLOOKUP(Audit!B433,$V$13:$AE$22,2,FALSE)&amp; IF(Audit!B433=10,Audit!V433&amp;Audit!W433,"")</f>
        <v>#N/A</v>
      </c>
      <c r="D1668" s="17" t="e">
        <f>VLOOKUP(Audit!C433,$V$3:$AE$12,3,FALSE) &amp; VLOOKUP(Audit!C433,$V$13:$AE$22,3,FALSE) &amp;IF(Audit!C433=10,Audit!V433&amp;Audit!W433,"")</f>
        <v>#N/A</v>
      </c>
      <c r="E1668" s="17" t="e">
        <f>VLOOKUP(Audit!D433,$V$3:$AE$12,4,FALSE)&amp; Audit!T433 &amp; VLOOKUP(Audit!D433,$V$13:$AE$22,4,FALSE)&amp; IF(Audit!D433=10,Audit!V433&amp;Audit!W433,"")</f>
        <v>#N/A</v>
      </c>
      <c r="F1668" s="17" t="e">
        <f>VLOOKUP(Audit!E433,$V$3:$AE$12,5,FALSE) &amp; VLOOKUP(Audit!E433,$V$13:$AE$22,5,FALSE)&amp; IF(Audit!E433=10,Audit!V433&amp;Audit!W433,"")</f>
        <v>#N/A</v>
      </c>
      <c r="G1668" s="17" t="e">
        <f>VLOOKUP(Audit!F433,$V$3:$AE$12,6,FALSE) &amp; VLOOKUP(Audit!F433,$V$13:$AE$22,6,FALSE)&amp; IF(Audit!F433=10,Audit!V433&amp;Audit!W433,"")</f>
        <v>#N/A</v>
      </c>
      <c r="H1668" s="17" t="e">
        <f>VLOOKUP(Audit!G433,$V$3:$AE$12,7,FALSE) &amp; VLOOKUP(Audit!G433,$V$13:$AE$22,7,FALSE)&amp;IF(Audit!G433=10,Audit!V433&amp;Audit!W433,"")</f>
        <v>#N/A</v>
      </c>
      <c r="I1668" s="17" t="e">
        <f>VLOOKUP(Audit!H433,$V$3:$AE$12,8,FALSE) &amp; Audit!U433 &amp; VLOOKUP(Audit!H433,$V$13:$AE$22,8,FALSE)&amp;IF(Audit!H433=10,Audit!V433&amp;Audit!W433,"")</f>
        <v>#N/A</v>
      </c>
      <c r="J1668" s="17" t="e">
        <f>VLOOKUP(Audit!I433,$V$3:$AE$12,9,FALSE) &amp; VLOOKUP(Audit!I433,$V$13:$AE$22,9,FALSE) &amp; IF(Audit!I433=10,Audit!V433&amp;Audit!W433,"") &amp; IF(Audit!I433&lt;&gt;1,U1668,"")</f>
        <v>#N/A</v>
      </c>
      <c r="K1668" s="17" t="e">
        <f>VLOOKUP(Audit!J433,$V$3:$AE$12,10,FALSE) &amp; Audit!S433 &amp; VLOOKUP(Audit!J433,$V$13:$AE$22,10,FALSE) &amp; IF(Audit!J433=10,Audit!V433&amp;Audit!W433,"") &amp; IF(Audit!J433&lt;&gt;1,U1668,"")</f>
        <v>#N/A</v>
      </c>
      <c r="L1668" s="10">
        <f>Audit!K433</f>
        <v>0</v>
      </c>
      <c r="M1668" s="10" t="e">
        <f t="shared" ref="M1668:M1731" si="791">IF(C1668="","",IF(D1668&lt;&gt;"",$W$23,IF(E1668&lt;&gt;"",$W$23,IF(F1668&lt;&gt;"",$W$23,IF(G1668&lt;&gt;"",$W$23,IF(H1668&lt;&gt;"",$W$23,IF(I1668&lt;&gt;"",$W$23,IF(J1668&lt;&gt;"",$W$23,IF(K1668&lt;&gt;"",$W$23,"")))))))))</f>
        <v>#N/A</v>
      </c>
      <c r="N1668" s="10" t="e">
        <f t="shared" ref="N1668:N1731" si="792">IF(D1668="","",IF(E1668&lt;&gt;"",$W$23,IF(F1668&lt;&gt;"",$W$23,IF(G1668&lt;&gt;"",$W$23,IF(H1668&lt;&gt;"",$W$23,IF(I1668&lt;&gt;"",$W$23,IF(J1668&lt;&gt;"",$W$23,IF(K1668&lt;&gt;"",$W$23,""))))))))</f>
        <v>#N/A</v>
      </c>
      <c r="O1668" s="10" t="e">
        <f t="shared" ref="O1668:O1731" si="793">IF(E1668="","",IF(F1668&lt;&gt;"",$W$23,IF(G1668&lt;&gt;"",$W$23,IF(H1668&lt;&gt;"",$W$23,IF(I1668&lt;&gt;"",$W$23,IF(J1668&lt;&gt;"",$W$23,IF(K1668&lt;&gt;"",$W$23,"")))))))</f>
        <v>#N/A</v>
      </c>
      <c r="P1668" s="10" t="e">
        <f t="shared" ref="P1668:P1731" si="794">IF(F1668="","",IF(G1668&lt;&gt;"",$W$23,IF(H1668&lt;&gt;"",$W$23,IF(I1668&lt;&gt;"",$W$23,IF(J1668&lt;&gt;"",$W$23,IF(K1668&lt;&gt;"",$W$23,""))))))</f>
        <v>#N/A</v>
      </c>
      <c r="Q1668" s="10" t="e">
        <f t="shared" ref="Q1668:Q1731" si="795">IF(G1668="","",IF(H1668&lt;&gt;"",$W$23,IF(I1668&lt;&gt;"",$W$23,IF(J1668&lt;&gt;"",$W$23,IF(K1668&lt;&gt;"",$W$23,"")))))</f>
        <v>#N/A</v>
      </c>
      <c r="R1668" s="10" t="e">
        <f t="shared" ref="R1668:R1731" si="796">IF(H1668="","",IF(I1668&lt;&gt;"",$W$23,IF(J1668&lt;&gt;"",$W$23,IF(K1668&lt;&gt;"",$W$23,""))))</f>
        <v>#N/A</v>
      </c>
      <c r="S1668" s="10" t="e">
        <f t="shared" ref="S1668:S1731" si="797">IF(I1668="","",IF(J1668&lt;&gt;"",$W$23,IF(K1668&lt;&gt;"",$W$23,"")))</f>
        <v>#N/A</v>
      </c>
      <c r="T1668" s="10" t="e">
        <f t="shared" ref="T1668:T1731" si="798">IF(J1668="","",IF(K1668&lt;&gt;"",$W$23,""))</f>
        <v>#N/A</v>
      </c>
      <c r="U1668" s="17" t="str">
        <f>IF(Audit!M433="","",VLOOKUP(Audit!M433,$W$26:$X$35,2,FALSE)) &amp; Audit!N433 &amp; IF(Audit!O433="","",IF(Audit!N433&lt;=1.4,VLOOKUP(Audit!O433,$W$38:X1713,2,FALSE),VLOOKUP(Audit!O433,$W$51:$X$61,2,FALSE))) &amp; IF(Audit!P433="","",VLOOKUP(Audit!P433,$Y$26:$Z$35,2,FALSE) &amp; Audit!Q433 &amp; IF(Audit!O433="","",IF(Audit!Q433&lt;=1.4,VLOOKUP(Audit!R433,$Y$38:$Z$48,2,FALSE),VLOOKUP(Audit!R433,$Y$51:$Z$61,2,FALSE))))</f>
        <v/>
      </c>
      <c r="V1668" s="21"/>
      <c r="AH1668" s="49">
        <f>Audit!A433</f>
        <v>0</v>
      </c>
      <c r="AI1668" s="50" t="e">
        <f>VLOOKUP(Audit!B433,$V$3:$AE$12,2,FALSE)&amp; IF(Audit!B433=10,Audit!V433,"")</f>
        <v>#N/A</v>
      </c>
      <c r="AJ1668" s="50" t="e">
        <f>VLOOKUP(Audit!B433,$V$13:$AE$22,2,FALSE)&amp; IF(Audit!B433=10,Audit!W433,"")</f>
        <v>#N/A</v>
      </c>
      <c r="AK1668" s="47" t="e">
        <f t="shared" ref="AK1668:AK1731" si="799">IF(AI1668="","",COUNTIF(AI1668," •*"))</f>
        <v>#N/A</v>
      </c>
      <c r="AL1668" s="50" t="e">
        <f>VLOOKUP(Audit!C433,$V$3:$AE$12,3,FALSE)&amp; IF(Audit!C433=10,Audit!V433,"")</f>
        <v>#N/A</v>
      </c>
      <c r="AM1668" s="50" t="e">
        <f>VLOOKUP(Audit!C433,$V$13:$AE$22,3,FALSE)&amp; IF(Audit!C433=10,Audit!W433,"")</f>
        <v>#N/A</v>
      </c>
      <c r="AN1668" s="47" t="e">
        <f t="shared" ref="AN1668:AN1731" si="800">IF(AL1668="","",COUNTIF(AL1668," •*") + COUNTIF(AI1668," •*"))</f>
        <v>#N/A</v>
      </c>
      <c r="AO1668" s="50" t="e">
        <f>VLOOKUP(Audit!D433,$V$3:$AE$12,4,FALSE) &amp;  Audit!T433 &amp; IF(Audit!D433=10,Audit!V433,"")</f>
        <v>#N/A</v>
      </c>
      <c r="AP1668" s="50" t="e">
        <f>VLOOKUP(Audit!D433,$V$13:$AE$22,4,FALSE)&amp; IF(Audit!D433=10,Audit!W433,"")</f>
        <v>#N/A</v>
      </c>
      <c r="AQ1668" s="47" t="e">
        <f t="shared" ref="AQ1668:AQ1731" si="801">IF(AO1668="","",COUNTIF(AI1668," •*")+COUNTIF(AL1668," •*")+COUNTIF(AO1668," •*"))</f>
        <v>#N/A</v>
      </c>
      <c r="AR1668" s="50" t="e">
        <f>VLOOKUP(Audit!E433,$V$3:$AE$12,5,FALSE)&amp; IF(Audit!E433=10,Audit!V433,"")</f>
        <v>#N/A</v>
      </c>
      <c r="AS1668" s="50" t="e">
        <f>VLOOKUP(Audit!E433,$V$13:$AE$22,5,FALSE)&amp; IF(Audit!E433=10,Audit!W433,"")</f>
        <v>#N/A</v>
      </c>
      <c r="AT1668" s="47" t="e">
        <f t="shared" ref="AT1668:AT1731" si="802">IF(AR1668="","",COUNTIF(AI1668," •*")+COUNTIF(AL1668," •*")+COUNTIF(AO1668," •*")+COUNTIF(AR1668," •*"))</f>
        <v>#N/A</v>
      </c>
      <c r="AU1668" s="50" t="e">
        <f>VLOOKUP(Audit!F433,$V$3:$AE$12,6,FALSE)&amp; IF(Audit!F433=10,Audit!V433,"")</f>
        <v>#N/A</v>
      </c>
      <c r="AV1668" s="50" t="e">
        <f>VLOOKUP(Audit!F433,$V$13:$AE$22,6,FALSE)&amp; IF(Audit!F433=10,Audit!W433,"")</f>
        <v>#N/A</v>
      </c>
      <c r="AW1668" s="47" t="e">
        <f t="shared" ref="AW1668:AW1731" si="803">IF(AU1668="","",COUNTIF(AI1668," •*")+COUNTIF(AL1668," •*")+COUNTIF(AO1668," •*")+COUNTIF(AR1668," •*")+COUNTIF(AU1668," •*"))</f>
        <v>#N/A</v>
      </c>
      <c r="AX1668" s="50" t="e">
        <f>VLOOKUP(Audit!G433,$V$3:$AE$12,7,FALSE)&amp; IF(Audit!G433=10,Audit!V433,"")</f>
        <v>#N/A</v>
      </c>
      <c r="AY1668" s="50" t="e">
        <f>VLOOKUP(Audit!G433,$V$13:$AE$22,7,FALSE) &amp; IF(Audit!G433=10,Audit!W433,"")</f>
        <v>#N/A</v>
      </c>
      <c r="AZ1668" s="47" t="e">
        <f t="shared" ref="AZ1668:AZ1731" si="804">IF(AX1668="","",COUNTIF(AI1668," •*")+COUNTIF(AL1668," •*")+COUNTIF(AO1668," •*")+COUNTIF(AR1668," •*")+COUNTIF(AU1668," •*")+COUNTIF(AX1668," •*"))</f>
        <v>#N/A</v>
      </c>
      <c r="BA1668" s="50" t="e">
        <f>VLOOKUP(Audit!H433,$V$3:$AE$12,8,FALSE)&amp; Audit!U433 &amp; IF(Audit!H433=10,Audit!V433,"")</f>
        <v>#N/A</v>
      </c>
      <c r="BB1668" s="50" t="e">
        <f>VLOOKUP(Audit!H433,$V$13:$AE$22,8,FALSE) &amp; IF(Audit!H433=10,Audit!W433,"")</f>
        <v>#N/A</v>
      </c>
      <c r="BC1668" s="47" t="e">
        <f t="shared" ref="BC1668:BC1731" si="805">IF(BA1668="","",COUNTIF(AI1668," •*")+COUNTIF(AL1668," •*")+COUNTIF(AO1668," •*")+COUNTIF(AR1668," •*")+COUNTIF(AU1668," •*")+COUNTIF(AX1668," •*")+COUNTIF(BA1668," •*"))</f>
        <v>#N/A</v>
      </c>
      <c r="BD1668" s="50" t="e">
        <f>VLOOKUP(Audit!I433,$V$3:$AE$12,9,FALSE)&amp; IF(Audit!I433=10,Audit!V433,"")</f>
        <v>#N/A</v>
      </c>
      <c r="BE1668" s="50" t="e">
        <f>VLOOKUP(Audit!I433,$V$13:$AE$22,9,FALSE) &amp; IF(Audit!I433=10,Audit!W433,"") &amp; IF(Audit!I433&lt;&gt;1,U1668,"")</f>
        <v>#N/A</v>
      </c>
      <c r="BF1668" s="47" t="e">
        <f t="shared" ref="BF1668:BF1731" si="806">IF(BD1668="","",COUNTIF(AI1668," •*")+COUNTIF(AL1668," •*")+COUNTIF(AO1668," •*")+COUNTIF(AR1668," •*")+COUNTIF(AU1668," •*")+COUNTIF(AX1668," •*")+COUNTIF(BA1668," •*")+COUNTIF(BD1668," •*"))</f>
        <v>#N/A</v>
      </c>
      <c r="BG1668" s="50" t="e">
        <f>VLOOKUP(Audit!J433,$V$3:$AE$12,10,FALSE) &amp; Audit!S433 &amp; IF(Audit!J433=10,Audit!V433,"")</f>
        <v>#N/A</v>
      </c>
      <c r="BH1668" s="50" t="e">
        <f>VLOOKUP(Audit!J433,$V$13:$AE$22,10,FALSE) &amp; IF(Audit!J433=10,Audit!W433,"") &amp; IF(Audit!J433&lt;&gt;1,U1668,"")</f>
        <v>#N/A</v>
      </c>
      <c r="BI1668" s="47" t="e">
        <f t="shared" ref="BI1668:BI1731" si="807">IF(BG1668="","",COUNTIF(AI1668," •*")+COUNTIF(AL1668," •*")+COUNTIF(AO1668," •*")+COUNTIF(AR1668," •*")+COUNTIF(AU1668," •*")+COUNTIF(AX1668," •*")+COUNTIF(BA1668," •*")+COUNTIF(BD1668," •*")+COUNTIF(BG1668," •*"))</f>
        <v>#N/A</v>
      </c>
      <c r="BJ1668" s="48" t="str">
        <f t="shared" ref="BJ1668:BJ1731" si="808">IFERROR(INDEX(AI1668:BH1668,MATCH(1,AK1668:BI1668,0)),"")</f>
        <v/>
      </c>
      <c r="BK1668" s="48" t="str">
        <f t="shared" ref="BK1668:BK1731" si="809">IFERROR(INDEX(AJ1668:BH1668,MATCH(1,AK1668:BI1668,0)),"")</f>
        <v/>
      </c>
      <c r="BL1668" s="48" t="str">
        <f t="shared" ref="BL1668:BL1731" si="810">IFERROR(INDEX(AI1668:BH1668,MATCH(2,AK1668:BI1668,0)),"")</f>
        <v/>
      </c>
      <c r="BM1668" s="48" t="str">
        <f t="shared" ref="BM1668:BM1731" si="811">IFERROR(INDEX(AJ1668:BH1668,MATCH(2,AK1668:BI1668,0)),"")</f>
        <v/>
      </c>
      <c r="BN1668" s="48" t="str">
        <f t="shared" ref="BN1668:BN1731" si="812">IFERROR(INDEX(AI1668:BH1668,MATCH(3,AK1668:BI1668,0)),"")</f>
        <v/>
      </c>
      <c r="BO1668" s="48" t="str">
        <f t="shared" ref="BO1668:BO1731" si="813">IFERROR(INDEX(AJ1668:BH1668,MATCH(3,AK1668:BI1668,0)),"")</f>
        <v/>
      </c>
      <c r="BP1668" s="48" t="str">
        <f t="shared" ref="BP1668:BP1731" si="814">IFERROR(INDEX(AI1668:BH1668,MATCH(4,AK1668:BI1668,0)),"")</f>
        <v/>
      </c>
      <c r="BQ1668" s="48" t="str">
        <f t="shared" ref="BQ1668:BQ1731" si="815">IFERROR(INDEX(AJ1668:BH1668,MATCH(4,AK1668:BI1668,0)),"")</f>
        <v/>
      </c>
      <c r="BR1668" s="48" t="str">
        <f t="shared" ref="BR1668:BR1731" si="816">IFERROR(INDEX(AI1668:BH1668,MATCH(5,AK1668:BI1668,0)),"")</f>
        <v/>
      </c>
      <c r="BS1668" s="48" t="str">
        <f t="shared" ref="BS1668:BS1731" si="817">IFERROR(INDEX(AJ1668:BH1668,MATCH(5,AK1668:BI1668,0)),"")</f>
        <v/>
      </c>
      <c r="BT1668" s="48" t="str">
        <f t="shared" ref="BT1668:BT1731" si="818">IFERROR(INDEX(AI1668:BH1668,MATCH(6,AK1668:BI1668,0)),"")</f>
        <v/>
      </c>
      <c r="BU1668" s="48" t="str">
        <f t="shared" ref="BU1668:BU1731" si="819">IFERROR(INDEX(AJ1668:BH1668,MATCH(6,AK1668:BI1668,0)),"")</f>
        <v/>
      </c>
    </row>
    <row r="1669" spans="1:73">
      <c r="A1669" s="10">
        <f>Audit!A434</f>
        <v>0</v>
      </c>
      <c r="B1669" s="10" t="e">
        <f t="shared" si="790"/>
        <v>#N/A</v>
      </c>
      <c r="C1669" s="17" t="e">
        <f>VLOOKUP(Audit!B434,$V$3:$AE$12,2,FALSE) &amp; VLOOKUP(Audit!B434,$V$13:$AE$22,2,FALSE)&amp; IF(Audit!B434=10,Audit!V434&amp;Audit!W434,"")</f>
        <v>#N/A</v>
      </c>
      <c r="D1669" s="17" t="e">
        <f>VLOOKUP(Audit!C434,$V$3:$AE$12,3,FALSE) &amp; VLOOKUP(Audit!C434,$V$13:$AE$22,3,FALSE) &amp;IF(Audit!C434=10,Audit!V434&amp;Audit!W434,"")</f>
        <v>#N/A</v>
      </c>
      <c r="E1669" s="17" t="e">
        <f>VLOOKUP(Audit!D434,$V$3:$AE$12,4,FALSE)&amp; Audit!T434 &amp; VLOOKUP(Audit!D434,$V$13:$AE$22,4,FALSE)&amp; IF(Audit!D434=10,Audit!V434&amp;Audit!W434,"")</f>
        <v>#N/A</v>
      </c>
      <c r="F1669" s="17" t="e">
        <f>VLOOKUP(Audit!E434,$V$3:$AE$12,5,FALSE) &amp; VLOOKUP(Audit!E434,$V$13:$AE$22,5,FALSE)&amp; IF(Audit!E434=10,Audit!V434&amp;Audit!W434,"")</f>
        <v>#N/A</v>
      </c>
      <c r="G1669" s="17" t="e">
        <f>VLOOKUP(Audit!F434,$V$3:$AE$12,6,FALSE) &amp; VLOOKUP(Audit!F434,$V$13:$AE$22,6,FALSE)&amp; IF(Audit!F434=10,Audit!V434&amp;Audit!W434,"")</f>
        <v>#N/A</v>
      </c>
      <c r="H1669" s="17" t="e">
        <f>VLOOKUP(Audit!G434,$V$3:$AE$12,7,FALSE) &amp; VLOOKUP(Audit!G434,$V$13:$AE$22,7,FALSE)&amp;IF(Audit!G434=10,Audit!V434&amp;Audit!W434,"")</f>
        <v>#N/A</v>
      </c>
      <c r="I1669" s="17" t="e">
        <f>VLOOKUP(Audit!H434,$V$3:$AE$12,8,FALSE) &amp; Audit!U434 &amp; VLOOKUP(Audit!H434,$V$13:$AE$22,8,FALSE)&amp;IF(Audit!H434=10,Audit!V434&amp;Audit!W434,"")</f>
        <v>#N/A</v>
      </c>
      <c r="J1669" s="17" t="e">
        <f>VLOOKUP(Audit!I434,$V$3:$AE$12,9,FALSE) &amp; VLOOKUP(Audit!I434,$V$13:$AE$22,9,FALSE) &amp; IF(Audit!I434=10,Audit!V434&amp;Audit!W434,"") &amp; IF(Audit!I434&lt;&gt;1,U1669,"")</f>
        <v>#N/A</v>
      </c>
      <c r="K1669" s="17" t="e">
        <f>VLOOKUP(Audit!J434,$V$3:$AE$12,10,FALSE) &amp; Audit!S434 &amp; VLOOKUP(Audit!J434,$V$13:$AE$22,10,FALSE) &amp; IF(Audit!J434=10,Audit!V434&amp;Audit!W434,"") &amp; IF(Audit!J434&lt;&gt;1,U1669,"")</f>
        <v>#N/A</v>
      </c>
      <c r="L1669" s="10">
        <f>Audit!K434</f>
        <v>0</v>
      </c>
      <c r="M1669" s="10" t="e">
        <f t="shared" si="791"/>
        <v>#N/A</v>
      </c>
      <c r="N1669" s="10" t="e">
        <f t="shared" si="792"/>
        <v>#N/A</v>
      </c>
      <c r="O1669" s="10" t="e">
        <f t="shared" si="793"/>
        <v>#N/A</v>
      </c>
      <c r="P1669" s="10" t="e">
        <f t="shared" si="794"/>
        <v>#N/A</v>
      </c>
      <c r="Q1669" s="10" t="e">
        <f t="shared" si="795"/>
        <v>#N/A</v>
      </c>
      <c r="R1669" s="10" t="e">
        <f t="shared" si="796"/>
        <v>#N/A</v>
      </c>
      <c r="S1669" s="10" t="e">
        <f t="shared" si="797"/>
        <v>#N/A</v>
      </c>
      <c r="T1669" s="10" t="e">
        <f t="shared" si="798"/>
        <v>#N/A</v>
      </c>
      <c r="U1669" s="17" t="str">
        <f>IF(Audit!M434="","",VLOOKUP(Audit!M434,$W$26:$X$35,2,FALSE)) &amp; Audit!N434 &amp; IF(Audit!O434="","",IF(Audit!N434&lt;=1.4,VLOOKUP(Audit!O434,$W$38:X1714,2,FALSE),VLOOKUP(Audit!O434,$W$51:$X$61,2,FALSE))) &amp; IF(Audit!P434="","",VLOOKUP(Audit!P434,$Y$26:$Z$35,2,FALSE) &amp; Audit!Q434 &amp; IF(Audit!O434="","",IF(Audit!Q434&lt;=1.4,VLOOKUP(Audit!R434,$Y$38:$Z$48,2,FALSE),VLOOKUP(Audit!R434,$Y$51:$Z$61,2,FALSE))))</f>
        <v/>
      </c>
      <c r="V1669" s="21"/>
      <c r="AH1669" s="49">
        <f>Audit!A434</f>
        <v>0</v>
      </c>
      <c r="AI1669" s="50" t="e">
        <f>VLOOKUP(Audit!B434,$V$3:$AE$12,2,FALSE)&amp; IF(Audit!B434=10,Audit!V434,"")</f>
        <v>#N/A</v>
      </c>
      <c r="AJ1669" s="50" t="e">
        <f>VLOOKUP(Audit!B434,$V$13:$AE$22,2,FALSE)&amp; IF(Audit!B434=10,Audit!W434,"")</f>
        <v>#N/A</v>
      </c>
      <c r="AK1669" s="47" t="e">
        <f t="shared" si="799"/>
        <v>#N/A</v>
      </c>
      <c r="AL1669" s="50" t="e">
        <f>VLOOKUP(Audit!C434,$V$3:$AE$12,3,FALSE)&amp; IF(Audit!C434=10,Audit!V434,"")</f>
        <v>#N/A</v>
      </c>
      <c r="AM1669" s="50" t="e">
        <f>VLOOKUP(Audit!C434,$V$13:$AE$22,3,FALSE)&amp; IF(Audit!C434=10,Audit!W434,"")</f>
        <v>#N/A</v>
      </c>
      <c r="AN1669" s="47" t="e">
        <f t="shared" si="800"/>
        <v>#N/A</v>
      </c>
      <c r="AO1669" s="50" t="e">
        <f>VLOOKUP(Audit!D434,$V$3:$AE$12,4,FALSE) &amp;  Audit!T434 &amp; IF(Audit!D434=10,Audit!V434,"")</f>
        <v>#N/A</v>
      </c>
      <c r="AP1669" s="50" t="e">
        <f>VLOOKUP(Audit!D434,$V$13:$AE$22,4,FALSE)&amp; IF(Audit!D434=10,Audit!W434,"")</f>
        <v>#N/A</v>
      </c>
      <c r="AQ1669" s="47" t="e">
        <f t="shared" si="801"/>
        <v>#N/A</v>
      </c>
      <c r="AR1669" s="50" t="e">
        <f>VLOOKUP(Audit!E434,$V$3:$AE$12,5,FALSE)&amp; IF(Audit!E434=10,Audit!V434,"")</f>
        <v>#N/A</v>
      </c>
      <c r="AS1669" s="50" t="e">
        <f>VLOOKUP(Audit!E434,$V$13:$AE$22,5,FALSE)&amp; IF(Audit!E434=10,Audit!W434,"")</f>
        <v>#N/A</v>
      </c>
      <c r="AT1669" s="47" t="e">
        <f t="shared" si="802"/>
        <v>#N/A</v>
      </c>
      <c r="AU1669" s="50" t="e">
        <f>VLOOKUP(Audit!F434,$V$3:$AE$12,6,FALSE)&amp; IF(Audit!F434=10,Audit!V434,"")</f>
        <v>#N/A</v>
      </c>
      <c r="AV1669" s="50" t="e">
        <f>VLOOKUP(Audit!F434,$V$13:$AE$22,6,FALSE)&amp; IF(Audit!F434=10,Audit!W434,"")</f>
        <v>#N/A</v>
      </c>
      <c r="AW1669" s="47" t="e">
        <f t="shared" si="803"/>
        <v>#N/A</v>
      </c>
      <c r="AX1669" s="50" t="e">
        <f>VLOOKUP(Audit!G434,$V$3:$AE$12,7,FALSE)&amp; IF(Audit!G434=10,Audit!V434,"")</f>
        <v>#N/A</v>
      </c>
      <c r="AY1669" s="50" t="e">
        <f>VLOOKUP(Audit!G434,$V$13:$AE$22,7,FALSE) &amp; IF(Audit!G434=10,Audit!W434,"")</f>
        <v>#N/A</v>
      </c>
      <c r="AZ1669" s="47" t="e">
        <f t="shared" si="804"/>
        <v>#N/A</v>
      </c>
      <c r="BA1669" s="50" t="e">
        <f>VLOOKUP(Audit!H434,$V$3:$AE$12,8,FALSE)&amp; Audit!U434 &amp; IF(Audit!H434=10,Audit!V434,"")</f>
        <v>#N/A</v>
      </c>
      <c r="BB1669" s="50" t="e">
        <f>VLOOKUP(Audit!H434,$V$13:$AE$22,8,FALSE) &amp; IF(Audit!H434=10,Audit!W434,"")</f>
        <v>#N/A</v>
      </c>
      <c r="BC1669" s="47" t="e">
        <f t="shared" si="805"/>
        <v>#N/A</v>
      </c>
      <c r="BD1669" s="50" t="e">
        <f>VLOOKUP(Audit!I434,$V$3:$AE$12,9,FALSE)&amp; IF(Audit!I434=10,Audit!V434,"")</f>
        <v>#N/A</v>
      </c>
      <c r="BE1669" s="50" t="e">
        <f>VLOOKUP(Audit!I434,$V$13:$AE$22,9,FALSE) &amp; IF(Audit!I434=10,Audit!W434,"") &amp; IF(Audit!I434&lt;&gt;1,U1669,"")</f>
        <v>#N/A</v>
      </c>
      <c r="BF1669" s="47" t="e">
        <f t="shared" si="806"/>
        <v>#N/A</v>
      </c>
      <c r="BG1669" s="50" t="e">
        <f>VLOOKUP(Audit!J434,$V$3:$AE$12,10,FALSE) &amp; Audit!S434 &amp; IF(Audit!J434=10,Audit!V434,"")</f>
        <v>#N/A</v>
      </c>
      <c r="BH1669" s="50" t="e">
        <f>VLOOKUP(Audit!J434,$V$13:$AE$22,10,FALSE) &amp; IF(Audit!J434=10,Audit!W434,"") &amp; IF(Audit!J434&lt;&gt;1,U1669,"")</f>
        <v>#N/A</v>
      </c>
      <c r="BI1669" s="47" t="e">
        <f t="shared" si="807"/>
        <v>#N/A</v>
      </c>
      <c r="BJ1669" s="48" t="str">
        <f t="shared" si="808"/>
        <v/>
      </c>
      <c r="BK1669" s="48" t="str">
        <f t="shared" si="809"/>
        <v/>
      </c>
      <c r="BL1669" s="48" t="str">
        <f t="shared" si="810"/>
        <v/>
      </c>
      <c r="BM1669" s="48" t="str">
        <f t="shared" si="811"/>
        <v/>
      </c>
      <c r="BN1669" s="48" t="str">
        <f t="shared" si="812"/>
        <v/>
      </c>
      <c r="BO1669" s="48" t="str">
        <f t="shared" si="813"/>
        <v/>
      </c>
      <c r="BP1669" s="48" t="str">
        <f t="shared" si="814"/>
        <v/>
      </c>
      <c r="BQ1669" s="48" t="str">
        <f t="shared" si="815"/>
        <v/>
      </c>
      <c r="BR1669" s="48" t="str">
        <f t="shared" si="816"/>
        <v/>
      </c>
      <c r="BS1669" s="48" t="str">
        <f t="shared" si="817"/>
        <v/>
      </c>
      <c r="BT1669" s="48" t="str">
        <f t="shared" si="818"/>
        <v/>
      </c>
      <c r="BU1669" s="48" t="str">
        <f t="shared" si="819"/>
        <v/>
      </c>
    </row>
    <row r="1670" spans="1:73">
      <c r="A1670" s="10">
        <f>Audit!A435</f>
        <v>0</v>
      </c>
      <c r="B1670" s="10" t="e">
        <f t="shared" si="790"/>
        <v>#N/A</v>
      </c>
      <c r="C1670" s="17" t="e">
        <f>VLOOKUP(Audit!B435,$V$3:$AE$12,2,FALSE) &amp; VLOOKUP(Audit!B435,$V$13:$AE$22,2,FALSE)&amp; IF(Audit!B435=10,Audit!V435&amp;Audit!W435,"")</f>
        <v>#N/A</v>
      </c>
      <c r="D1670" s="17" t="e">
        <f>VLOOKUP(Audit!C435,$V$3:$AE$12,3,FALSE) &amp; VLOOKUP(Audit!C435,$V$13:$AE$22,3,FALSE) &amp;IF(Audit!C435=10,Audit!V435&amp;Audit!W435,"")</f>
        <v>#N/A</v>
      </c>
      <c r="E1670" s="17" t="e">
        <f>VLOOKUP(Audit!D435,$V$3:$AE$12,4,FALSE)&amp; Audit!T435 &amp; VLOOKUP(Audit!D435,$V$13:$AE$22,4,FALSE)&amp; IF(Audit!D435=10,Audit!V435&amp;Audit!W435,"")</f>
        <v>#N/A</v>
      </c>
      <c r="F1670" s="17" t="e">
        <f>VLOOKUP(Audit!E435,$V$3:$AE$12,5,FALSE) &amp; VLOOKUP(Audit!E435,$V$13:$AE$22,5,FALSE)&amp; IF(Audit!E435=10,Audit!V435&amp;Audit!W435,"")</f>
        <v>#N/A</v>
      </c>
      <c r="G1670" s="17" t="e">
        <f>VLOOKUP(Audit!F435,$V$3:$AE$12,6,FALSE) &amp; VLOOKUP(Audit!F435,$V$13:$AE$22,6,FALSE)&amp; IF(Audit!F435=10,Audit!V435&amp;Audit!W435,"")</f>
        <v>#N/A</v>
      </c>
      <c r="H1670" s="17" t="e">
        <f>VLOOKUP(Audit!G435,$V$3:$AE$12,7,FALSE) &amp; VLOOKUP(Audit!G435,$V$13:$AE$22,7,FALSE)&amp;IF(Audit!G435=10,Audit!V435&amp;Audit!W435,"")</f>
        <v>#N/A</v>
      </c>
      <c r="I1670" s="17" t="e">
        <f>VLOOKUP(Audit!H435,$V$3:$AE$12,8,FALSE) &amp; Audit!U435 &amp; VLOOKUP(Audit!H435,$V$13:$AE$22,8,FALSE)&amp;IF(Audit!H435=10,Audit!V435&amp;Audit!W435,"")</f>
        <v>#N/A</v>
      </c>
      <c r="J1670" s="17" t="e">
        <f>VLOOKUP(Audit!I435,$V$3:$AE$12,9,FALSE) &amp; VLOOKUP(Audit!I435,$V$13:$AE$22,9,FALSE) &amp; IF(Audit!I435=10,Audit!V435&amp;Audit!W435,"") &amp; IF(Audit!I435&lt;&gt;1,U1670,"")</f>
        <v>#N/A</v>
      </c>
      <c r="K1670" s="17" t="e">
        <f>VLOOKUP(Audit!J435,$V$3:$AE$12,10,FALSE) &amp; Audit!S435 &amp; VLOOKUP(Audit!J435,$V$13:$AE$22,10,FALSE) &amp; IF(Audit!J435=10,Audit!V435&amp;Audit!W435,"") &amp; IF(Audit!J435&lt;&gt;1,U1670,"")</f>
        <v>#N/A</v>
      </c>
      <c r="L1670" s="10">
        <f>Audit!K435</f>
        <v>0</v>
      </c>
      <c r="M1670" s="10" t="e">
        <f t="shared" si="791"/>
        <v>#N/A</v>
      </c>
      <c r="N1670" s="10" t="e">
        <f t="shared" si="792"/>
        <v>#N/A</v>
      </c>
      <c r="O1670" s="10" t="e">
        <f t="shared" si="793"/>
        <v>#N/A</v>
      </c>
      <c r="P1670" s="10" t="e">
        <f t="shared" si="794"/>
        <v>#N/A</v>
      </c>
      <c r="Q1670" s="10" t="e">
        <f t="shared" si="795"/>
        <v>#N/A</v>
      </c>
      <c r="R1670" s="10" t="e">
        <f t="shared" si="796"/>
        <v>#N/A</v>
      </c>
      <c r="S1670" s="10" t="e">
        <f t="shared" si="797"/>
        <v>#N/A</v>
      </c>
      <c r="T1670" s="10" t="e">
        <f t="shared" si="798"/>
        <v>#N/A</v>
      </c>
      <c r="U1670" s="17" t="str">
        <f>IF(Audit!M435="","",VLOOKUP(Audit!M435,$W$26:$X$35,2,FALSE)) &amp; Audit!N435 &amp; IF(Audit!O435="","",IF(Audit!N435&lt;=1.4,VLOOKUP(Audit!O435,$W$38:X1715,2,FALSE),VLOOKUP(Audit!O435,$W$51:$X$61,2,FALSE))) &amp; IF(Audit!P435="","",VLOOKUP(Audit!P435,$Y$26:$Z$35,2,FALSE) &amp; Audit!Q435 &amp; IF(Audit!O435="","",IF(Audit!Q435&lt;=1.4,VLOOKUP(Audit!R435,$Y$38:$Z$48,2,FALSE),VLOOKUP(Audit!R435,$Y$51:$Z$61,2,FALSE))))</f>
        <v/>
      </c>
      <c r="V1670" s="21"/>
      <c r="AH1670" s="49">
        <f>Audit!A435</f>
        <v>0</v>
      </c>
      <c r="AI1670" s="50" t="e">
        <f>VLOOKUP(Audit!B435,$V$3:$AE$12,2,FALSE)&amp; IF(Audit!B435=10,Audit!V435,"")</f>
        <v>#N/A</v>
      </c>
      <c r="AJ1670" s="50" t="e">
        <f>VLOOKUP(Audit!B435,$V$13:$AE$22,2,FALSE)&amp; IF(Audit!B435=10,Audit!W435,"")</f>
        <v>#N/A</v>
      </c>
      <c r="AK1670" s="47" t="e">
        <f t="shared" si="799"/>
        <v>#N/A</v>
      </c>
      <c r="AL1670" s="50" t="e">
        <f>VLOOKUP(Audit!C435,$V$3:$AE$12,3,FALSE)&amp; IF(Audit!C435=10,Audit!V435,"")</f>
        <v>#N/A</v>
      </c>
      <c r="AM1670" s="50" t="e">
        <f>VLOOKUP(Audit!C435,$V$13:$AE$22,3,FALSE)&amp; IF(Audit!C435=10,Audit!W435,"")</f>
        <v>#N/A</v>
      </c>
      <c r="AN1670" s="47" t="e">
        <f t="shared" si="800"/>
        <v>#N/A</v>
      </c>
      <c r="AO1670" s="50" t="e">
        <f>VLOOKUP(Audit!D435,$V$3:$AE$12,4,FALSE) &amp;  Audit!T435 &amp; IF(Audit!D435=10,Audit!V435,"")</f>
        <v>#N/A</v>
      </c>
      <c r="AP1670" s="50" t="e">
        <f>VLOOKUP(Audit!D435,$V$13:$AE$22,4,FALSE)&amp; IF(Audit!D435=10,Audit!W435,"")</f>
        <v>#N/A</v>
      </c>
      <c r="AQ1670" s="47" t="e">
        <f t="shared" si="801"/>
        <v>#N/A</v>
      </c>
      <c r="AR1670" s="50" t="e">
        <f>VLOOKUP(Audit!E435,$V$3:$AE$12,5,FALSE)&amp; IF(Audit!E435=10,Audit!V435,"")</f>
        <v>#N/A</v>
      </c>
      <c r="AS1670" s="50" t="e">
        <f>VLOOKUP(Audit!E435,$V$13:$AE$22,5,FALSE)&amp; IF(Audit!E435=10,Audit!W435,"")</f>
        <v>#N/A</v>
      </c>
      <c r="AT1670" s="47" t="e">
        <f t="shared" si="802"/>
        <v>#N/A</v>
      </c>
      <c r="AU1670" s="50" t="e">
        <f>VLOOKUP(Audit!F435,$V$3:$AE$12,6,FALSE)&amp; IF(Audit!F435=10,Audit!V435,"")</f>
        <v>#N/A</v>
      </c>
      <c r="AV1670" s="50" t="e">
        <f>VLOOKUP(Audit!F435,$V$13:$AE$22,6,FALSE)&amp; IF(Audit!F435=10,Audit!W435,"")</f>
        <v>#N/A</v>
      </c>
      <c r="AW1670" s="47" t="e">
        <f t="shared" si="803"/>
        <v>#N/A</v>
      </c>
      <c r="AX1670" s="50" t="e">
        <f>VLOOKUP(Audit!G435,$V$3:$AE$12,7,FALSE)&amp; IF(Audit!G435=10,Audit!V435,"")</f>
        <v>#N/A</v>
      </c>
      <c r="AY1670" s="50" t="e">
        <f>VLOOKUP(Audit!G435,$V$13:$AE$22,7,FALSE) &amp; IF(Audit!G435=10,Audit!W435,"")</f>
        <v>#N/A</v>
      </c>
      <c r="AZ1670" s="47" t="e">
        <f t="shared" si="804"/>
        <v>#N/A</v>
      </c>
      <c r="BA1670" s="50" t="e">
        <f>VLOOKUP(Audit!H435,$V$3:$AE$12,8,FALSE)&amp; Audit!U435 &amp; IF(Audit!H435=10,Audit!V435,"")</f>
        <v>#N/A</v>
      </c>
      <c r="BB1670" s="50" t="e">
        <f>VLOOKUP(Audit!H435,$V$13:$AE$22,8,FALSE) &amp; IF(Audit!H435=10,Audit!W435,"")</f>
        <v>#N/A</v>
      </c>
      <c r="BC1670" s="47" t="e">
        <f t="shared" si="805"/>
        <v>#N/A</v>
      </c>
      <c r="BD1670" s="50" t="e">
        <f>VLOOKUP(Audit!I435,$V$3:$AE$12,9,FALSE)&amp; IF(Audit!I435=10,Audit!V435,"")</f>
        <v>#N/A</v>
      </c>
      <c r="BE1670" s="50" t="e">
        <f>VLOOKUP(Audit!I435,$V$13:$AE$22,9,FALSE) &amp; IF(Audit!I435=10,Audit!W435,"") &amp; IF(Audit!I435&lt;&gt;1,U1670,"")</f>
        <v>#N/A</v>
      </c>
      <c r="BF1670" s="47" t="e">
        <f t="shared" si="806"/>
        <v>#N/A</v>
      </c>
      <c r="BG1670" s="50" t="e">
        <f>VLOOKUP(Audit!J435,$V$3:$AE$12,10,FALSE) &amp; Audit!S435 &amp; IF(Audit!J435=10,Audit!V435,"")</f>
        <v>#N/A</v>
      </c>
      <c r="BH1670" s="50" t="e">
        <f>VLOOKUP(Audit!J435,$V$13:$AE$22,10,FALSE) &amp; IF(Audit!J435=10,Audit!W435,"") &amp; IF(Audit!J435&lt;&gt;1,U1670,"")</f>
        <v>#N/A</v>
      </c>
      <c r="BI1670" s="47" t="e">
        <f t="shared" si="807"/>
        <v>#N/A</v>
      </c>
      <c r="BJ1670" s="48" t="str">
        <f t="shared" si="808"/>
        <v/>
      </c>
      <c r="BK1670" s="48" t="str">
        <f t="shared" si="809"/>
        <v/>
      </c>
      <c r="BL1670" s="48" t="str">
        <f t="shared" si="810"/>
        <v/>
      </c>
      <c r="BM1670" s="48" t="str">
        <f t="shared" si="811"/>
        <v/>
      </c>
      <c r="BN1670" s="48" t="str">
        <f t="shared" si="812"/>
        <v/>
      </c>
      <c r="BO1670" s="48" t="str">
        <f t="shared" si="813"/>
        <v/>
      </c>
      <c r="BP1670" s="48" t="str">
        <f t="shared" si="814"/>
        <v/>
      </c>
      <c r="BQ1670" s="48" t="str">
        <f t="shared" si="815"/>
        <v/>
      </c>
      <c r="BR1670" s="48" t="str">
        <f t="shared" si="816"/>
        <v/>
      </c>
      <c r="BS1670" s="48" t="str">
        <f t="shared" si="817"/>
        <v/>
      </c>
      <c r="BT1670" s="48" t="str">
        <f t="shared" si="818"/>
        <v/>
      </c>
      <c r="BU1670" s="48" t="str">
        <f t="shared" si="819"/>
        <v/>
      </c>
    </row>
    <row r="1671" spans="1:73">
      <c r="A1671" s="10">
        <f>Audit!A436</f>
        <v>0</v>
      </c>
      <c r="B1671" s="10" t="e">
        <f t="shared" si="790"/>
        <v>#N/A</v>
      </c>
      <c r="C1671" s="17" t="e">
        <f>VLOOKUP(Audit!B436,$V$3:$AE$12,2,FALSE) &amp; VLOOKUP(Audit!B436,$V$13:$AE$22,2,FALSE)&amp; IF(Audit!B436=10,Audit!V436&amp;Audit!W436,"")</f>
        <v>#N/A</v>
      </c>
      <c r="D1671" s="17" t="e">
        <f>VLOOKUP(Audit!C436,$V$3:$AE$12,3,FALSE) &amp; VLOOKUP(Audit!C436,$V$13:$AE$22,3,FALSE) &amp;IF(Audit!C436=10,Audit!V436&amp;Audit!W436,"")</f>
        <v>#N/A</v>
      </c>
      <c r="E1671" s="17" t="e">
        <f>VLOOKUP(Audit!D436,$V$3:$AE$12,4,FALSE)&amp; Audit!T436 &amp; VLOOKUP(Audit!D436,$V$13:$AE$22,4,FALSE)&amp; IF(Audit!D436=10,Audit!V436&amp;Audit!W436,"")</f>
        <v>#N/A</v>
      </c>
      <c r="F1671" s="17" t="e">
        <f>VLOOKUP(Audit!E436,$V$3:$AE$12,5,FALSE) &amp; VLOOKUP(Audit!E436,$V$13:$AE$22,5,FALSE)&amp; IF(Audit!E436=10,Audit!V436&amp;Audit!W436,"")</f>
        <v>#N/A</v>
      </c>
      <c r="G1671" s="17" t="e">
        <f>VLOOKUP(Audit!F436,$V$3:$AE$12,6,FALSE) &amp; VLOOKUP(Audit!F436,$V$13:$AE$22,6,FALSE)&amp; IF(Audit!F436=10,Audit!V436&amp;Audit!W436,"")</f>
        <v>#N/A</v>
      </c>
      <c r="H1671" s="17" t="e">
        <f>VLOOKUP(Audit!G436,$V$3:$AE$12,7,FALSE) &amp; VLOOKUP(Audit!G436,$V$13:$AE$22,7,FALSE)&amp;IF(Audit!G436=10,Audit!V436&amp;Audit!W436,"")</f>
        <v>#N/A</v>
      </c>
      <c r="I1671" s="17" t="e">
        <f>VLOOKUP(Audit!H436,$V$3:$AE$12,8,FALSE) &amp; Audit!U436 &amp; VLOOKUP(Audit!H436,$V$13:$AE$22,8,FALSE)&amp;IF(Audit!H436=10,Audit!V436&amp;Audit!W436,"")</f>
        <v>#N/A</v>
      </c>
      <c r="J1671" s="17" t="e">
        <f>VLOOKUP(Audit!I436,$V$3:$AE$12,9,FALSE) &amp; VLOOKUP(Audit!I436,$V$13:$AE$22,9,FALSE) &amp; IF(Audit!I436=10,Audit!V436&amp;Audit!W436,"") &amp; IF(Audit!I436&lt;&gt;1,U1671,"")</f>
        <v>#N/A</v>
      </c>
      <c r="K1671" s="17" t="e">
        <f>VLOOKUP(Audit!J436,$V$3:$AE$12,10,FALSE) &amp; Audit!S436 &amp; VLOOKUP(Audit!J436,$V$13:$AE$22,10,FALSE) &amp; IF(Audit!J436=10,Audit!V436&amp;Audit!W436,"") &amp; IF(Audit!J436&lt;&gt;1,U1671,"")</f>
        <v>#N/A</v>
      </c>
      <c r="L1671" s="10">
        <f>Audit!K436</f>
        <v>0</v>
      </c>
      <c r="M1671" s="10" t="e">
        <f t="shared" si="791"/>
        <v>#N/A</v>
      </c>
      <c r="N1671" s="10" t="e">
        <f t="shared" si="792"/>
        <v>#N/A</v>
      </c>
      <c r="O1671" s="10" t="e">
        <f t="shared" si="793"/>
        <v>#N/A</v>
      </c>
      <c r="P1671" s="10" t="e">
        <f t="shared" si="794"/>
        <v>#N/A</v>
      </c>
      <c r="Q1671" s="10" t="e">
        <f t="shared" si="795"/>
        <v>#N/A</v>
      </c>
      <c r="R1671" s="10" t="e">
        <f t="shared" si="796"/>
        <v>#N/A</v>
      </c>
      <c r="S1671" s="10" t="e">
        <f t="shared" si="797"/>
        <v>#N/A</v>
      </c>
      <c r="T1671" s="10" t="e">
        <f t="shared" si="798"/>
        <v>#N/A</v>
      </c>
      <c r="U1671" s="17" t="str">
        <f>IF(Audit!M436="","",VLOOKUP(Audit!M436,$W$26:$X$35,2,FALSE)) &amp; Audit!N436 &amp; IF(Audit!O436="","",IF(Audit!N436&lt;=1.4,VLOOKUP(Audit!O436,$W$38:X1716,2,FALSE),VLOOKUP(Audit!O436,$W$51:$X$61,2,FALSE))) &amp; IF(Audit!P436="","",VLOOKUP(Audit!P436,$Y$26:$Z$35,2,FALSE) &amp; Audit!Q436 &amp; IF(Audit!O436="","",IF(Audit!Q436&lt;=1.4,VLOOKUP(Audit!R436,$Y$38:$Z$48,2,FALSE),VLOOKUP(Audit!R436,$Y$51:$Z$61,2,FALSE))))</f>
        <v/>
      </c>
      <c r="V1671" s="21"/>
      <c r="AH1671" s="49">
        <f>Audit!A436</f>
        <v>0</v>
      </c>
      <c r="AI1671" s="50" t="e">
        <f>VLOOKUP(Audit!B436,$V$3:$AE$12,2,FALSE)&amp; IF(Audit!B436=10,Audit!V436,"")</f>
        <v>#N/A</v>
      </c>
      <c r="AJ1671" s="50" t="e">
        <f>VLOOKUP(Audit!B436,$V$13:$AE$22,2,FALSE)&amp; IF(Audit!B436=10,Audit!W436,"")</f>
        <v>#N/A</v>
      </c>
      <c r="AK1671" s="47" t="e">
        <f t="shared" si="799"/>
        <v>#N/A</v>
      </c>
      <c r="AL1671" s="50" t="e">
        <f>VLOOKUP(Audit!C436,$V$3:$AE$12,3,FALSE)&amp; IF(Audit!C436=10,Audit!V436,"")</f>
        <v>#N/A</v>
      </c>
      <c r="AM1671" s="50" t="e">
        <f>VLOOKUP(Audit!C436,$V$13:$AE$22,3,FALSE)&amp; IF(Audit!C436=10,Audit!W436,"")</f>
        <v>#N/A</v>
      </c>
      <c r="AN1671" s="47" t="e">
        <f t="shared" si="800"/>
        <v>#N/A</v>
      </c>
      <c r="AO1671" s="50" t="e">
        <f>VLOOKUP(Audit!D436,$V$3:$AE$12,4,FALSE) &amp;  Audit!T436 &amp; IF(Audit!D436=10,Audit!V436,"")</f>
        <v>#N/A</v>
      </c>
      <c r="AP1671" s="50" t="e">
        <f>VLOOKUP(Audit!D436,$V$13:$AE$22,4,FALSE)&amp; IF(Audit!D436=10,Audit!W436,"")</f>
        <v>#N/A</v>
      </c>
      <c r="AQ1671" s="47" t="e">
        <f t="shared" si="801"/>
        <v>#N/A</v>
      </c>
      <c r="AR1671" s="50" t="e">
        <f>VLOOKUP(Audit!E436,$V$3:$AE$12,5,FALSE)&amp; IF(Audit!E436=10,Audit!V436,"")</f>
        <v>#N/A</v>
      </c>
      <c r="AS1671" s="50" t="e">
        <f>VLOOKUP(Audit!E436,$V$13:$AE$22,5,FALSE)&amp; IF(Audit!E436=10,Audit!W436,"")</f>
        <v>#N/A</v>
      </c>
      <c r="AT1671" s="47" t="e">
        <f t="shared" si="802"/>
        <v>#N/A</v>
      </c>
      <c r="AU1671" s="50" t="e">
        <f>VLOOKUP(Audit!F436,$V$3:$AE$12,6,FALSE)&amp; IF(Audit!F436=10,Audit!V436,"")</f>
        <v>#N/A</v>
      </c>
      <c r="AV1671" s="50" t="e">
        <f>VLOOKUP(Audit!F436,$V$13:$AE$22,6,FALSE)&amp; IF(Audit!F436=10,Audit!W436,"")</f>
        <v>#N/A</v>
      </c>
      <c r="AW1671" s="47" t="e">
        <f t="shared" si="803"/>
        <v>#N/A</v>
      </c>
      <c r="AX1671" s="50" t="e">
        <f>VLOOKUP(Audit!G436,$V$3:$AE$12,7,FALSE)&amp; IF(Audit!G436=10,Audit!V436,"")</f>
        <v>#N/A</v>
      </c>
      <c r="AY1671" s="50" t="e">
        <f>VLOOKUP(Audit!G436,$V$13:$AE$22,7,FALSE) &amp; IF(Audit!G436=10,Audit!W436,"")</f>
        <v>#N/A</v>
      </c>
      <c r="AZ1671" s="47" t="e">
        <f t="shared" si="804"/>
        <v>#N/A</v>
      </c>
      <c r="BA1671" s="50" t="e">
        <f>VLOOKUP(Audit!H436,$V$3:$AE$12,8,FALSE)&amp; Audit!U436 &amp; IF(Audit!H436=10,Audit!V436,"")</f>
        <v>#N/A</v>
      </c>
      <c r="BB1671" s="50" t="e">
        <f>VLOOKUP(Audit!H436,$V$13:$AE$22,8,FALSE) &amp; IF(Audit!H436=10,Audit!W436,"")</f>
        <v>#N/A</v>
      </c>
      <c r="BC1671" s="47" t="e">
        <f t="shared" si="805"/>
        <v>#N/A</v>
      </c>
      <c r="BD1671" s="50" t="e">
        <f>VLOOKUP(Audit!I436,$V$3:$AE$12,9,FALSE)&amp; IF(Audit!I436=10,Audit!V436,"")</f>
        <v>#N/A</v>
      </c>
      <c r="BE1671" s="50" t="e">
        <f>VLOOKUP(Audit!I436,$V$13:$AE$22,9,FALSE) &amp; IF(Audit!I436=10,Audit!W436,"") &amp; IF(Audit!I436&lt;&gt;1,U1671,"")</f>
        <v>#N/A</v>
      </c>
      <c r="BF1671" s="47" t="e">
        <f t="shared" si="806"/>
        <v>#N/A</v>
      </c>
      <c r="BG1671" s="50" t="e">
        <f>VLOOKUP(Audit!J436,$V$3:$AE$12,10,FALSE) &amp; Audit!S436 &amp; IF(Audit!J436=10,Audit!V436,"")</f>
        <v>#N/A</v>
      </c>
      <c r="BH1671" s="50" t="e">
        <f>VLOOKUP(Audit!J436,$V$13:$AE$22,10,FALSE) &amp; IF(Audit!J436=10,Audit!W436,"") &amp; IF(Audit!J436&lt;&gt;1,U1671,"")</f>
        <v>#N/A</v>
      </c>
      <c r="BI1671" s="47" t="e">
        <f t="shared" si="807"/>
        <v>#N/A</v>
      </c>
      <c r="BJ1671" s="48" t="str">
        <f t="shared" si="808"/>
        <v/>
      </c>
      <c r="BK1671" s="48" t="str">
        <f t="shared" si="809"/>
        <v/>
      </c>
      <c r="BL1671" s="48" t="str">
        <f t="shared" si="810"/>
        <v/>
      </c>
      <c r="BM1671" s="48" t="str">
        <f t="shared" si="811"/>
        <v/>
      </c>
      <c r="BN1671" s="48" t="str">
        <f t="shared" si="812"/>
        <v/>
      </c>
      <c r="BO1671" s="48" t="str">
        <f t="shared" si="813"/>
        <v/>
      </c>
      <c r="BP1671" s="48" t="str">
        <f t="shared" si="814"/>
        <v/>
      </c>
      <c r="BQ1671" s="48" t="str">
        <f t="shared" si="815"/>
        <v/>
      </c>
      <c r="BR1671" s="48" t="str">
        <f t="shared" si="816"/>
        <v/>
      </c>
      <c r="BS1671" s="48" t="str">
        <f t="shared" si="817"/>
        <v/>
      </c>
      <c r="BT1671" s="48" t="str">
        <f t="shared" si="818"/>
        <v/>
      </c>
      <c r="BU1671" s="48" t="str">
        <f t="shared" si="819"/>
        <v/>
      </c>
    </row>
    <row r="1672" spans="1:73">
      <c r="A1672" s="10">
        <f>Audit!A437</f>
        <v>0</v>
      </c>
      <c r="B1672" s="10" t="e">
        <f t="shared" si="790"/>
        <v>#N/A</v>
      </c>
      <c r="C1672" s="17" t="e">
        <f>VLOOKUP(Audit!B437,$V$3:$AE$12,2,FALSE) &amp; VLOOKUP(Audit!B437,$V$13:$AE$22,2,FALSE)&amp; IF(Audit!B437=10,Audit!V437&amp;Audit!W437,"")</f>
        <v>#N/A</v>
      </c>
      <c r="D1672" s="17" t="e">
        <f>VLOOKUP(Audit!C437,$V$3:$AE$12,3,FALSE) &amp; VLOOKUP(Audit!C437,$V$13:$AE$22,3,FALSE) &amp;IF(Audit!C437=10,Audit!V437&amp;Audit!W437,"")</f>
        <v>#N/A</v>
      </c>
      <c r="E1672" s="17" t="e">
        <f>VLOOKUP(Audit!D437,$V$3:$AE$12,4,FALSE)&amp; Audit!T437 &amp; VLOOKUP(Audit!D437,$V$13:$AE$22,4,FALSE)&amp; IF(Audit!D437=10,Audit!V437&amp;Audit!W437,"")</f>
        <v>#N/A</v>
      </c>
      <c r="F1672" s="17" t="e">
        <f>VLOOKUP(Audit!E437,$V$3:$AE$12,5,FALSE) &amp; VLOOKUP(Audit!E437,$V$13:$AE$22,5,FALSE)&amp; IF(Audit!E437=10,Audit!V437&amp;Audit!W437,"")</f>
        <v>#N/A</v>
      </c>
      <c r="G1672" s="17" t="e">
        <f>VLOOKUP(Audit!F437,$V$3:$AE$12,6,FALSE) &amp; VLOOKUP(Audit!F437,$V$13:$AE$22,6,FALSE)&amp; IF(Audit!F437=10,Audit!V437&amp;Audit!W437,"")</f>
        <v>#N/A</v>
      </c>
      <c r="H1672" s="17" t="e">
        <f>VLOOKUP(Audit!G437,$V$3:$AE$12,7,FALSE) &amp; VLOOKUP(Audit!G437,$V$13:$AE$22,7,FALSE)&amp;IF(Audit!G437=10,Audit!V437&amp;Audit!W437,"")</f>
        <v>#N/A</v>
      </c>
      <c r="I1672" s="17" t="e">
        <f>VLOOKUP(Audit!H437,$V$3:$AE$12,8,FALSE) &amp; Audit!U437 &amp; VLOOKUP(Audit!H437,$V$13:$AE$22,8,FALSE)&amp;IF(Audit!H437=10,Audit!V437&amp;Audit!W437,"")</f>
        <v>#N/A</v>
      </c>
      <c r="J1672" s="17" t="e">
        <f>VLOOKUP(Audit!I437,$V$3:$AE$12,9,FALSE) &amp; VLOOKUP(Audit!I437,$V$13:$AE$22,9,FALSE) &amp; IF(Audit!I437=10,Audit!V437&amp;Audit!W437,"") &amp; IF(Audit!I437&lt;&gt;1,U1672,"")</f>
        <v>#N/A</v>
      </c>
      <c r="K1672" s="17" t="e">
        <f>VLOOKUP(Audit!J437,$V$3:$AE$12,10,FALSE) &amp; Audit!S437 &amp; VLOOKUP(Audit!J437,$V$13:$AE$22,10,FALSE) &amp; IF(Audit!J437=10,Audit!V437&amp;Audit!W437,"") &amp; IF(Audit!J437&lt;&gt;1,U1672,"")</f>
        <v>#N/A</v>
      </c>
      <c r="L1672" s="10">
        <f>Audit!K437</f>
        <v>0</v>
      </c>
      <c r="M1672" s="10" t="e">
        <f t="shared" si="791"/>
        <v>#N/A</v>
      </c>
      <c r="N1672" s="10" t="e">
        <f t="shared" si="792"/>
        <v>#N/A</v>
      </c>
      <c r="O1672" s="10" t="e">
        <f t="shared" si="793"/>
        <v>#N/A</v>
      </c>
      <c r="P1672" s="10" t="e">
        <f t="shared" si="794"/>
        <v>#N/A</v>
      </c>
      <c r="Q1672" s="10" t="e">
        <f t="shared" si="795"/>
        <v>#N/A</v>
      </c>
      <c r="R1672" s="10" t="e">
        <f t="shared" si="796"/>
        <v>#N/A</v>
      </c>
      <c r="S1672" s="10" t="e">
        <f t="shared" si="797"/>
        <v>#N/A</v>
      </c>
      <c r="T1672" s="10" t="e">
        <f t="shared" si="798"/>
        <v>#N/A</v>
      </c>
      <c r="U1672" s="17" t="str">
        <f>IF(Audit!M437="","",VLOOKUP(Audit!M437,$W$26:$X$35,2,FALSE)) &amp; Audit!N437 &amp; IF(Audit!O437="","",IF(Audit!N437&lt;=1.4,VLOOKUP(Audit!O437,$W$38:X1717,2,FALSE),VLOOKUP(Audit!O437,$W$51:$X$61,2,FALSE))) &amp; IF(Audit!P437="","",VLOOKUP(Audit!P437,$Y$26:$Z$35,2,FALSE) &amp; Audit!Q437 &amp; IF(Audit!O437="","",IF(Audit!Q437&lt;=1.4,VLOOKUP(Audit!R437,$Y$38:$Z$48,2,FALSE),VLOOKUP(Audit!R437,$Y$51:$Z$61,2,FALSE))))</f>
        <v/>
      </c>
      <c r="V1672" s="21"/>
      <c r="AH1672" s="49">
        <f>Audit!A437</f>
        <v>0</v>
      </c>
      <c r="AI1672" s="50" t="e">
        <f>VLOOKUP(Audit!B437,$V$3:$AE$12,2,FALSE)&amp; IF(Audit!B437=10,Audit!V437,"")</f>
        <v>#N/A</v>
      </c>
      <c r="AJ1672" s="50" t="e">
        <f>VLOOKUP(Audit!B437,$V$13:$AE$22,2,FALSE)&amp; IF(Audit!B437=10,Audit!W437,"")</f>
        <v>#N/A</v>
      </c>
      <c r="AK1672" s="47" t="e">
        <f t="shared" si="799"/>
        <v>#N/A</v>
      </c>
      <c r="AL1672" s="50" t="e">
        <f>VLOOKUP(Audit!C437,$V$3:$AE$12,3,FALSE)&amp; IF(Audit!C437=10,Audit!V437,"")</f>
        <v>#N/A</v>
      </c>
      <c r="AM1672" s="50" t="e">
        <f>VLOOKUP(Audit!C437,$V$13:$AE$22,3,FALSE)&amp; IF(Audit!C437=10,Audit!W437,"")</f>
        <v>#N/A</v>
      </c>
      <c r="AN1672" s="47" t="e">
        <f t="shared" si="800"/>
        <v>#N/A</v>
      </c>
      <c r="AO1672" s="50" t="e">
        <f>VLOOKUP(Audit!D437,$V$3:$AE$12,4,FALSE) &amp;  Audit!T437 &amp; IF(Audit!D437=10,Audit!V437,"")</f>
        <v>#N/A</v>
      </c>
      <c r="AP1672" s="50" t="e">
        <f>VLOOKUP(Audit!D437,$V$13:$AE$22,4,FALSE)&amp; IF(Audit!D437=10,Audit!W437,"")</f>
        <v>#N/A</v>
      </c>
      <c r="AQ1672" s="47" t="e">
        <f t="shared" si="801"/>
        <v>#N/A</v>
      </c>
      <c r="AR1672" s="50" t="e">
        <f>VLOOKUP(Audit!E437,$V$3:$AE$12,5,FALSE)&amp; IF(Audit!E437=10,Audit!V437,"")</f>
        <v>#N/A</v>
      </c>
      <c r="AS1672" s="50" t="e">
        <f>VLOOKUP(Audit!E437,$V$13:$AE$22,5,FALSE)&amp; IF(Audit!E437=10,Audit!W437,"")</f>
        <v>#N/A</v>
      </c>
      <c r="AT1672" s="47" t="e">
        <f t="shared" si="802"/>
        <v>#N/A</v>
      </c>
      <c r="AU1672" s="50" t="e">
        <f>VLOOKUP(Audit!F437,$V$3:$AE$12,6,FALSE)&amp; IF(Audit!F437=10,Audit!V437,"")</f>
        <v>#N/A</v>
      </c>
      <c r="AV1672" s="50" t="e">
        <f>VLOOKUP(Audit!F437,$V$13:$AE$22,6,FALSE)&amp; IF(Audit!F437=10,Audit!W437,"")</f>
        <v>#N/A</v>
      </c>
      <c r="AW1672" s="47" t="e">
        <f t="shared" si="803"/>
        <v>#N/A</v>
      </c>
      <c r="AX1672" s="50" t="e">
        <f>VLOOKUP(Audit!G437,$V$3:$AE$12,7,FALSE)&amp; IF(Audit!G437=10,Audit!V437,"")</f>
        <v>#N/A</v>
      </c>
      <c r="AY1672" s="50" t="e">
        <f>VLOOKUP(Audit!G437,$V$13:$AE$22,7,FALSE) &amp; IF(Audit!G437=10,Audit!W437,"")</f>
        <v>#N/A</v>
      </c>
      <c r="AZ1672" s="47" t="e">
        <f t="shared" si="804"/>
        <v>#N/A</v>
      </c>
      <c r="BA1672" s="50" t="e">
        <f>VLOOKUP(Audit!H437,$V$3:$AE$12,8,FALSE)&amp; Audit!U437 &amp; IF(Audit!H437=10,Audit!V437,"")</f>
        <v>#N/A</v>
      </c>
      <c r="BB1672" s="50" t="e">
        <f>VLOOKUP(Audit!H437,$V$13:$AE$22,8,FALSE) &amp; IF(Audit!H437=10,Audit!W437,"")</f>
        <v>#N/A</v>
      </c>
      <c r="BC1672" s="47" t="e">
        <f t="shared" si="805"/>
        <v>#N/A</v>
      </c>
      <c r="BD1672" s="50" t="e">
        <f>VLOOKUP(Audit!I437,$V$3:$AE$12,9,FALSE)&amp; IF(Audit!I437=10,Audit!V437,"")</f>
        <v>#N/A</v>
      </c>
      <c r="BE1672" s="50" t="e">
        <f>VLOOKUP(Audit!I437,$V$13:$AE$22,9,FALSE) &amp; IF(Audit!I437=10,Audit!W437,"") &amp; IF(Audit!I437&lt;&gt;1,U1672,"")</f>
        <v>#N/A</v>
      </c>
      <c r="BF1672" s="47" t="e">
        <f t="shared" si="806"/>
        <v>#N/A</v>
      </c>
      <c r="BG1672" s="50" t="e">
        <f>VLOOKUP(Audit!J437,$V$3:$AE$12,10,FALSE) &amp; Audit!S437 &amp; IF(Audit!J437=10,Audit!V437,"")</f>
        <v>#N/A</v>
      </c>
      <c r="BH1672" s="50" t="e">
        <f>VLOOKUP(Audit!J437,$V$13:$AE$22,10,FALSE) &amp; IF(Audit!J437=10,Audit!W437,"") &amp; IF(Audit!J437&lt;&gt;1,U1672,"")</f>
        <v>#N/A</v>
      </c>
      <c r="BI1672" s="47" t="e">
        <f t="shared" si="807"/>
        <v>#N/A</v>
      </c>
      <c r="BJ1672" s="48" t="str">
        <f t="shared" si="808"/>
        <v/>
      </c>
      <c r="BK1672" s="48" t="str">
        <f t="shared" si="809"/>
        <v/>
      </c>
      <c r="BL1672" s="48" t="str">
        <f t="shared" si="810"/>
        <v/>
      </c>
      <c r="BM1672" s="48" t="str">
        <f t="shared" si="811"/>
        <v/>
      </c>
      <c r="BN1672" s="48" t="str">
        <f t="shared" si="812"/>
        <v/>
      </c>
      <c r="BO1672" s="48" t="str">
        <f t="shared" si="813"/>
        <v/>
      </c>
      <c r="BP1672" s="48" t="str">
        <f t="shared" si="814"/>
        <v/>
      </c>
      <c r="BQ1672" s="48" t="str">
        <f t="shared" si="815"/>
        <v/>
      </c>
      <c r="BR1672" s="48" t="str">
        <f t="shared" si="816"/>
        <v/>
      </c>
      <c r="BS1672" s="48" t="str">
        <f t="shared" si="817"/>
        <v/>
      </c>
      <c r="BT1672" s="48" t="str">
        <f t="shared" si="818"/>
        <v/>
      </c>
      <c r="BU1672" s="48" t="str">
        <f t="shared" si="819"/>
        <v/>
      </c>
    </row>
    <row r="1673" spans="1:73">
      <c r="A1673" s="10">
        <f>Audit!A438</f>
        <v>0</v>
      </c>
      <c r="B1673" s="10" t="e">
        <f t="shared" si="790"/>
        <v>#N/A</v>
      </c>
      <c r="C1673" s="17" t="e">
        <f>VLOOKUP(Audit!B438,$V$3:$AE$12,2,FALSE) &amp; VLOOKUP(Audit!B438,$V$13:$AE$22,2,FALSE)&amp; IF(Audit!B438=10,Audit!V438&amp;Audit!W438,"")</f>
        <v>#N/A</v>
      </c>
      <c r="D1673" s="17" t="e">
        <f>VLOOKUP(Audit!C438,$V$3:$AE$12,3,FALSE) &amp; VLOOKUP(Audit!C438,$V$13:$AE$22,3,FALSE) &amp;IF(Audit!C438=10,Audit!V438&amp;Audit!W438,"")</f>
        <v>#N/A</v>
      </c>
      <c r="E1673" s="17" t="e">
        <f>VLOOKUP(Audit!D438,$V$3:$AE$12,4,FALSE)&amp; Audit!T438 &amp; VLOOKUP(Audit!D438,$V$13:$AE$22,4,FALSE)&amp; IF(Audit!D438=10,Audit!V438&amp;Audit!W438,"")</f>
        <v>#N/A</v>
      </c>
      <c r="F1673" s="17" t="e">
        <f>VLOOKUP(Audit!E438,$V$3:$AE$12,5,FALSE) &amp; VLOOKUP(Audit!E438,$V$13:$AE$22,5,FALSE)&amp; IF(Audit!E438=10,Audit!V438&amp;Audit!W438,"")</f>
        <v>#N/A</v>
      </c>
      <c r="G1673" s="17" t="e">
        <f>VLOOKUP(Audit!F438,$V$3:$AE$12,6,FALSE) &amp; VLOOKUP(Audit!F438,$V$13:$AE$22,6,FALSE)&amp; IF(Audit!F438=10,Audit!V438&amp;Audit!W438,"")</f>
        <v>#N/A</v>
      </c>
      <c r="H1673" s="17" t="e">
        <f>VLOOKUP(Audit!G438,$V$3:$AE$12,7,FALSE) &amp; VLOOKUP(Audit!G438,$V$13:$AE$22,7,FALSE)&amp;IF(Audit!G438=10,Audit!V438&amp;Audit!W438,"")</f>
        <v>#N/A</v>
      </c>
      <c r="I1673" s="17" t="e">
        <f>VLOOKUP(Audit!H438,$V$3:$AE$12,8,FALSE) &amp; Audit!U438 &amp; VLOOKUP(Audit!H438,$V$13:$AE$22,8,FALSE)&amp;IF(Audit!H438=10,Audit!V438&amp;Audit!W438,"")</f>
        <v>#N/A</v>
      </c>
      <c r="J1673" s="17" t="e">
        <f>VLOOKUP(Audit!I438,$V$3:$AE$12,9,FALSE) &amp; VLOOKUP(Audit!I438,$V$13:$AE$22,9,FALSE) &amp; IF(Audit!I438=10,Audit!V438&amp;Audit!W438,"") &amp; IF(Audit!I438&lt;&gt;1,U1673,"")</f>
        <v>#N/A</v>
      </c>
      <c r="K1673" s="17" t="e">
        <f>VLOOKUP(Audit!J438,$V$3:$AE$12,10,FALSE) &amp; Audit!S438 &amp; VLOOKUP(Audit!J438,$V$13:$AE$22,10,FALSE) &amp; IF(Audit!J438=10,Audit!V438&amp;Audit!W438,"") &amp; IF(Audit!J438&lt;&gt;1,U1673,"")</f>
        <v>#N/A</v>
      </c>
      <c r="L1673" s="10">
        <f>Audit!K438</f>
        <v>0</v>
      </c>
      <c r="M1673" s="10" t="e">
        <f t="shared" si="791"/>
        <v>#N/A</v>
      </c>
      <c r="N1673" s="10" t="e">
        <f t="shared" si="792"/>
        <v>#N/A</v>
      </c>
      <c r="O1673" s="10" t="e">
        <f t="shared" si="793"/>
        <v>#N/A</v>
      </c>
      <c r="P1673" s="10" t="e">
        <f t="shared" si="794"/>
        <v>#N/A</v>
      </c>
      <c r="Q1673" s="10" t="e">
        <f t="shared" si="795"/>
        <v>#N/A</v>
      </c>
      <c r="R1673" s="10" t="e">
        <f t="shared" si="796"/>
        <v>#N/A</v>
      </c>
      <c r="S1673" s="10" t="e">
        <f t="shared" si="797"/>
        <v>#N/A</v>
      </c>
      <c r="T1673" s="10" t="e">
        <f t="shared" si="798"/>
        <v>#N/A</v>
      </c>
      <c r="U1673" s="17" t="str">
        <f>IF(Audit!M438="","",VLOOKUP(Audit!M438,$W$26:$X$35,2,FALSE)) &amp; Audit!N438 &amp; IF(Audit!O438="","",IF(Audit!N438&lt;=1.4,VLOOKUP(Audit!O438,$W$38:X1718,2,FALSE),VLOOKUP(Audit!O438,$W$51:$X$61,2,FALSE))) &amp; IF(Audit!P438="","",VLOOKUP(Audit!P438,$Y$26:$Z$35,2,FALSE) &amp; Audit!Q438 &amp; IF(Audit!O438="","",IF(Audit!Q438&lt;=1.4,VLOOKUP(Audit!R438,$Y$38:$Z$48,2,FALSE),VLOOKUP(Audit!R438,$Y$51:$Z$61,2,FALSE))))</f>
        <v/>
      </c>
      <c r="V1673" s="21"/>
      <c r="AH1673" s="49">
        <f>Audit!A438</f>
        <v>0</v>
      </c>
      <c r="AI1673" s="50" t="e">
        <f>VLOOKUP(Audit!B438,$V$3:$AE$12,2,FALSE)&amp; IF(Audit!B438=10,Audit!V438,"")</f>
        <v>#N/A</v>
      </c>
      <c r="AJ1673" s="50" t="e">
        <f>VLOOKUP(Audit!B438,$V$13:$AE$22,2,FALSE)&amp; IF(Audit!B438=10,Audit!W438,"")</f>
        <v>#N/A</v>
      </c>
      <c r="AK1673" s="47" t="e">
        <f t="shared" si="799"/>
        <v>#N/A</v>
      </c>
      <c r="AL1673" s="50" t="e">
        <f>VLOOKUP(Audit!C438,$V$3:$AE$12,3,FALSE)&amp; IF(Audit!C438=10,Audit!V438,"")</f>
        <v>#N/A</v>
      </c>
      <c r="AM1673" s="50" t="e">
        <f>VLOOKUP(Audit!C438,$V$13:$AE$22,3,FALSE)&amp; IF(Audit!C438=10,Audit!W438,"")</f>
        <v>#N/A</v>
      </c>
      <c r="AN1673" s="47" t="e">
        <f t="shared" si="800"/>
        <v>#N/A</v>
      </c>
      <c r="AO1673" s="50" t="e">
        <f>VLOOKUP(Audit!D438,$V$3:$AE$12,4,FALSE) &amp;  Audit!T438 &amp; IF(Audit!D438=10,Audit!V438,"")</f>
        <v>#N/A</v>
      </c>
      <c r="AP1673" s="50" t="e">
        <f>VLOOKUP(Audit!D438,$V$13:$AE$22,4,FALSE)&amp; IF(Audit!D438=10,Audit!W438,"")</f>
        <v>#N/A</v>
      </c>
      <c r="AQ1673" s="47" t="e">
        <f t="shared" si="801"/>
        <v>#N/A</v>
      </c>
      <c r="AR1673" s="50" t="e">
        <f>VLOOKUP(Audit!E438,$V$3:$AE$12,5,FALSE)&amp; IF(Audit!E438=10,Audit!V438,"")</f>
        <v>#N/A</v>
      </c>
      <c r="AS1673" s="50" t="e">
        <f>VLOOKUP(Audit!E438,$V$13:$AE$22,5,FALSE)&amp; IF(Audit!E438=10,Audit!W438,"")</f>
        <v>#N/A</v>
      </c>
      <c r="AT1673" s="47" t="e">
        <f t="shared" si="802"/>
        <v>#N/A</v>
      </c>
      <c r="AU1673" s="50" t="e">
        <f>VLOOKUP(Audit!F438,$V$3:$AE$12,6,FALSE)&amp; IF(Audit!F438=10,Audit!V438,"")</f>
        <v>#N/A</v>
      </c>
      <c r="AV1673" s="50" t="e">
        <f>VLOOKUP(Audit!F438,$V$13:$AE$22,6,FALSE)&amp; IF(Audit!F438=10,Audit!W438,"")</f>
        <v>#N/A</v>
      </c>
      <c r="AW1673" s="47" t="e">
        <f t="shared" si="803"/>
        <v>#N/A</v>
      </c>
      <c r="AX1673" s="50" t="e">
        <f>VLOOKUP(Audit!G438,$V$3:$AE$12,7,FALSE)&amp; IF(Audit!G438=10,Audit!V438,"")</f>
        <v>#N/A</v>
      </c>
      <c r="AY1673" s="50" t="e">
        <f>VLOOKUP(Audit!G438,$V$13:$AE$22,7,FALSE) &amp; IF(Audit!G438=10,Audit!W438,"")</f>
        <v>#N/A</v>
      </c>
      <c r="AZ1673" s="47" t="e">
        <f t="shared" si="804"/>
        <v>#N/A</v>
      </c>
      <c r="BA1673" s="50" t="e">
        <f>VLOOKUP(Audit!H438,$V$3:$AE$12,8,FALSE)&amp; Audit!U438 &amp; IF(Audit!H438=10,Audit!V438,"")</f>
        <v>#N/A</v>
      </c>
      <c r="BB1673" s="50" t="e">
        <f>VLOOKUP(Audit!H438,$V$13:$AE$22,8,FALSE) &amp; IF(Audit!H438=10,Audit!W438,"")</f>
        <v>#N/A</v>
      </c>
      <c r="BC1673" s="47" t="e">
        <f t="shared" si="805"/>
        <v>#N/A</v>
      </c>
      <c r="BD1673" s="50" t="e">
        <f>VLOOKUP(Audit!I438,$V$3:$AE$12,9,FALSE)&amp; IF(Audit!I438=10,Audit!V438,"")</f>
        <v>#N/A</v>
      </c>
      <c r="BE1673" s="50" t="e">
        <f>VLOOKUP(Audit!I438,$V$13:$AE$22,9,FALSE) &amp; IF(Audit!I438=10,Audit!W438,"") &amp; IF(Audit!I438&lt;&gt;1,U1673,"")</f>
        <v>#N/A</v>
      </c>
      <c r="BF1673" s="47" t="e">
        <f t="shared" si="806"/>
        <v>#N/A</v>
      </c>
      <c r="BG1673" s="50" t="e">
        <f>VLOOKUP(Audit!J438,$V$3:$AE$12,10,FALSE) &amp; Audit!S438 &amp; IF(Audit!J438=10,Audit!V438,"")</f>
        <v>#N/A</v>
      </c>
      <c r="BH1673" s="50" t="e">
        <f>VLOOKUP(Audit!J438,$V$13:$AE$22,10,FALSE) &amp; IF(Audit!J438=10,Audit!W438,"") &amp; IF(Audit!J438&lt;&gt;1,U1673,"")</f>
        <v>#N/A</v>
      </c>
      <c r="BI1673" s="47" t="e">
        <f t="shared" si="807"/>
        <v>#N/A</v>
      </c>
      <c r="BJ1673" s="48" t="str">
        <f t="shared" si="808"/>
        <v/>
      </c>
      <c r="BK1673" s="48" t="str">
        <f t="shared" si="809"/>
        <v/>
      </c>
      <c r="BL1673" s="48" t="str">
        <f t="shared" si="810"/>
        <v/>
      </c>
      <c r="BM1673" s="48" t="str">
        <f t="shared" si="811"/>
        <v/>
      </c>
      <c r="BN1673" s="48" t="str">
        <f t="shared" si="812"/>
        <v/>
      </c>
      <c r="BO1673" s="48" t="str">
        <f t="shared" si="813"/>
        <v/>
      </c>
      <c r="BP1673" s="48" t="str">
        <f t="shared" si="814"/>
        <v/>
      </c>
      <c r="BQ1673" s="48" t="str">
        <f t="shared" si="815"/>
        <v/>
      </c>
      <c r="BR1673" s="48" t="str">
        <f t="shared" si="816"/>
        <v/>
      </c>
      <c r="BS1673" s="48" t="str">
        <f t="shared" si="817"/>
        <v/>
      </c>
      <c r="BT1673" s="48" t="str">
        <f t="shared" si="818"/>
        <v/>
      </c>
      <c r="BU1673" s="48" t="str">
        <f t="shared" si="819"/>
        <v/>
      </c>
    </row>
    <row r="1674" spans="1:73">
      <c r="A1674" s="10">
        <f>Audit!A439</f>
        <v>0</v>
      </c>
      <c r="B1674" s="10" t="e">
        <f t="shared" si="790"/>
        <v>#N/A</v>
      </c>
      <c r="C1674" s="17" t="e">
        <f>VLOOKUP(Audit!B439,$V$3:$AE$12,2,FALSE) &amp; VLOOKUP(Audit!B439,$V$13:$AE$22,2,FALSE)&amp; IF(Audit!B439=10,Audit!V439&amp;Audit!W439,"")</f>
        <v>#N/A</v>
      </c>
      <c r="D1674" s="17" t="e">
        <f>VLOOKUP(Audit!C439,$V$3:$AE$12,3,FALSE) &amp; VLOOKUP(Audit!C439,$V$13:$AE$22,3,FALSE) &amp;IF(Audit!C439=10,Audit!V439&amp;Audit!W439,"")</f>
        <v>#N/A</v>
      </c>
      <c r="E1674" s="17" t="e">
        <f>VLOOKUP(Audit!D439,$V$3:$AE$12,4,FALSE)&amp; Audit!T439 &amp; VLOOKUP(Audit!D439,$V$13:$AE$22,4,FALSE)&amp; IF(Audit!D439=10,Audit!V439&amp;Audit!W439,"")</f>
        <v>#N/A</v>
      </c>
      <c r="F1674" s="17" t="e">
        <f>VLOOKUP(Audit!E439,$V$3:$AE$12,5,FALSE) &amp; VLOOKUP(Audit!E439,$V$13:$AE$22,5,FALSE)&amp; IF(Audit!E439=10,Audit!V439&amp;Audit!W439,"")</f>
        <v>#N/A</v>
      </c>
      <c r="G1674" s="17" t="e">
        <f>VLOOKUP(Audit!F439,$V$3:$AE$12,6,FALSE) &amp; VLOOKUP(Audit!F439,$V$13:$AE$22,6,FALSE)&amp; IF(Audit!F439=10,Audit!V439&amp;Audit!W439,"")</f>
        <v>#N/A</v>
      </c>
      <c r="H1674" s="17" t="e">
        <f>VLOOKUP(Audit!G439,$V$3:$AE$12,7,FALSE) &amp; VLOOKUP(Audit!G439,$V$13:$AE$22,7,FALSE)&amp;IF(Audit!G439=10,Audit!V439&amp;Audit!W439,"")</f>
        <v>#N/A</v>
      </c>
      <c r="I1674" s="17" t="e">
        <f>VLOOKUP(Audit!H439,$V$3:$AE$12,8,FALSE) &amp; Audit!U439 &amp; VLOOKUP(Audit!H439,$V$13:$AE$22,8,FALSE)&amp;IF(Audit!H439=10,Audit!V439&amp;Audit!W439,"")</f>
        <v>#N/A</v>
      </c>
      <c r="J1674" s="17" t="e">
        <f>VLOOKUP(Audit!I439,$V$3:$AE$12,9,FALSE) &amp; VLOOKUP(Audit!I439,$V$13:$AE$22,9,FALSE) &amp; IF(Audit!I439=10,Audit!V439&amp;Audit!W439,"") &amp; IF(Audit!I439&lt;&gt;1,U1674,"")</f>
        <v>#N/A</v>
      </c>
      <c r="K1674" s="17" t="e">
        <f>VLOOKUP(Audit!J439,$V$3:$AE$12,10,FALSE) &amp; Audit!S439 &amp; VLOOKUP(Audit!J439,$V$13:$AE$22,10,FALSE) &amp; IF(Audit!J439=10,Audit!V439&amp;Audit!W439,"") &amp; IF(Audit!J439&lt;&gt;1,U1674,"")</f>
        <v>#N/A</v>
      </c>
      <c r="L1674" s="10">
        <f>Audit!K439</f>
        <v>0</v>
      </c>
      <c r="M1674" s="10" t="e">
        <f t="shared" si="791"/>
        <v>#N/A</v>
      </c>
      <c r="N1674" s="10" t="e">
        <f t="shared" si="792"/>
        <v>#N/A</v>
      </c>
      <c r="O1674" s="10" t="e">
        <f t="shared" si="793"/>
        <v>#N/A</v>
      </c>
      <c r="P1674" s="10" t="e">
        <f t="shared" si="794"/>
        <v>#N/A</v>
      </c>
      <c r="Q1674" s="10" t="e">
        <f t="shared" si="795"/>
        <v>#N/A</v>
      </c>
      <c r="R1674" s="10" t="e">
        <f t="shared" si="796"/>
        <v>#N/A</v>
      </c>
      <c r="S1674" s="10" t="e">
        <f t="shared" si="797"/>
        <v>#N/A</v>
      </c>
      <c r="T1674" s="10" t="e">
        <f t="shared" si="798"/>
        <v>#N/A</v>
      </c>
      <c r="U1674" s="17" t="str">
        <f>IF(Audit!M439="","",VLOOKUP(Audit!M439,$W$26:$X$35,2,FALSE)) &amp; Audit!N439 &amp; IF(Audit!O439="","",IF(Audit!N439&lt;=1.4,VLOOKUP(Audit!O439,$W$38:X1719,2,FALSE),VLOOKUP(Audit!O439,$W$51:$X$61,2,FALSE))) &amp; IF(Audit!P439="","",VLOOKUP(Audit!P439,$Y$26:$Z$35,2,FALSE) &amp; Audit!Q439 &amp; IF(Audit!O439="","",IF(Audit!Q439&lt;=1.4,VLOOKUP(Audit!R439,$Y$38:$Z$48,2,FALSE),VLOOKUP(Audit!R439,$Y$51:$Z$61,2,FALSE))))</f>
        <v/>
      </c>
      <c r="V1674" s="21"/>
      <c r="AH1674" s="49">
        <f>Audit!A439</f>
        <v>0</v>
      </c>
      <c r="AI1674" s="50" t="e">
        <f>VLOOKUP(Audit!B439,$V$3:$AE$12,2,FALSE)&amp; IF(Audit!B439=10,Audit!V439,"")</f>
        <v>#N/A</v>
      </c>
      <c r="AJ1674" s="50" t="e">
        <f>VLOOKUP(Audit!B439,$V$13:$AE$22,2,FALSE)&amp; IF(Audit!B439=10,Audit!W439,"")</f>
        <v>#N/A</v>
      </c>
      <c r="AK1674" s="47" t="e">
        <f t="shared" si="799"/>
        <v>#N/A</v>
      </c>
      <c r="AL1674" s="50" t="e">
        <f>VLOOKUP(Audit!C439,$V$3:$AE$12,3,FALSE)&amp; IF(Audit!C439=10,Audit!V439,"")</f>
        <v>#N/A</v>
      </c>
      <c r="AM1674" s="50" t="e">
        <f>VLOOKUP(Audit!C439,$V$13:$AE$22,3,FALSE)&amp; IF(Audit!C439=10,Audit!W439,"")</f>
        <v>#N/A</v>
      </c>
      <c r="AN1674" s="47" t="e">
        <f t="shared" si="800"/>
        <v>#N/A</v>
      </c>
      <c r="AO1674" s="50" t="e">
        <f>VLOOKUP(Audit!D439,$V$3:$AE$12,4,FALSE) &amp;  Audit!T439 &amp; IF(Audit!D439=10,Audit!V439,"")</f>
        <v>#N/A</v>
      </c>
      <c r="AP1674" s="50" t="e">
        <f>VLOOKUP(Audit!D439,$V$13:$AE$22,4,FALSE)&amp; IF(Audit!D439=10,Audit!W439,"")</f>
        <v>#N/A</v>
      </c>
      <c r="AQ1674" s="47" t="e">
        <f t="shared" si="801"/>
        <v>#N/A</v>
      </c>
      <c r="AR1674" s="50" t="e">
        <f>VLOOKUP(Audit!E439,$V$3:$AE$12,5,FALSE)&amp; IF(Audit!E439=10,Audit!V439,"")</f>
        <v>#N/A</v>
      </c>
      <c r="AS1674" s="50" t="e">
        <f>VLOOKUP(Audit!E439,$V$13:$AE$22,5,FALSE)&amp; IF(Audit!E439=10,Audit!W439,"")</f>
        <v>#N/A</v>
      </c>
      <c r="AT1674" s="47" t="e">
        <f t="shared" si="802"/>
        <v>#N/A</v>
      </c>
      <c r="AU1674" s="50" t="e">
        <f>VLOOKUP(Audit!F439,$V$3:$AE$12,6,FALSE)&amp; IF(Audit!F439=10,Audit!V439,"")</f>
        <v>#N/A</v>
      </c>
      <c r="AV1674" s="50" t="e">
        <f>VLOOKUP(Audit!F439,$V$13:$AE$22,6,FALSE)&amp; IF(Audit!F439=10,Audit!W439,"")</f>
        <v>#N/A</v>
      </c>
      <c r="AW1674" s="47" t="e">
        <f t="shared" si="803"/>
        <v>#N/A</v>
      </c>
      <c r="AX1674" s="50" t="e">
        <f>VLOOKUP(Audit!G439,$V$3:$AE$12,7,FALSE)&amp; IF(Audit!G439=10,Audit!V439,"")</f>
        <v>#N/A</v>
      </c>
      <c r="AY1674" s="50" t="e">
        <f>VLOOKUP(Audit!G439,$V$13:$AE$22,7,FALSE) &amp; IF(Audit!G439=10,Audit!W439,"")</f>
        <v>#N/A</v>
      </c>
      <c r="AZ1674" s="47" t="e">
        <f t="shared" si="804"/>
        <v>#N/A</v>
      </c>
      <c r="BA1674" s="50" t="e">
        <f>VLOOKUP(Audit!H439,$V$3:$AE$12,8,FALSE)&amp; Audit!U439 &amp; IF(Audit!H439=10,Audit!V439,"")</f>
        <v>#N/A</v>
      </c>
      <c r="BB1674" s="50" t="e">
        <f>VLOOKUP(Audit!H439,$V$13:$AE$22,8,FALSE) &amp; IF(Audit!H439=10,Audit!W439,"")</f>
        <v>#N/A</v>
      </c>
      <c r="BC1674" s="47" t="e">
        <f t="shared" si="805"/>
        <v>#N/A</v>
      </c>
      <c r="BD1674" s="50" t="e">
        <f>VLOOKUP(Audit!I439,$V$3:$AE$12,9,FALSE)&amp; IF(Audit!I439=10,Audit!V439,"")</f>
        <v>#N/A</v>
      </c>
      <c r="BE1674" s="50" t="e">
        <f>VLOOKUP(Audit!I439,$V$13:$AE$22,9,FALSE) &amp; IF(Audit!I439=10,Audit!W439,"") &amp; IF(Audit!I439&lt;&gt;1,U1674,"")</f>
        <v>#N/A</v>
      </c>
      <c r="BF1674" s="47" t="e">
        <f t="shared" si="806"/>
        <v>#N/A</v>
      </c>
      <c r="BG1674" s="50" t="e">
        <f>VLOOKUP(Audit!J439,$V$3:$AE$12,10,FALSE) &amp; Audit!S439 &amp; IF(Audit!J439=10,Audit!V439,"")</f>
        <v>#N/A</v>
      </c>
      <c r="BH1674" s="50" t="e">
        <f>VLOOKUP(Audit!J439,$V$13:$AE$22,10,FALSE) &amp; IF(Audit!J439=10,Audit!W439,"") &amp; IF(Audit!J439&lt;&gt;1,U1674,"")</f>
        <v>#N/A</v>
      </c>
      <c r="BI1674" s="47" t="e">
        <f t="shared" si="807"/>
        <v>#N/A</v>
      </c>
      <c r="BJ1674" s="48" t="str">
        <f t="shared" si="808"/>
        <v/>
      </c>
      <c r="BK1674" s="48" t="str">
        <f t="shared" si="809"/>
        <v/>
      </c>
      <c r="BL1674" s="48" t="str">
        <f t="shared" si="810"/>
        <v/>
      </c>
      <c r="BM1674" s="48" t="str">
        <f t="shared" si="811"/>
        <v/>
      </c>
      <c r="BN1674" s="48" t="str">
        <f t="shared" si="812"/>
        <v/>
      </c>
      <c r="BO1674" s="48" t="str">
        <f t="shared" si="813"/>
        <v/>
      </c>
      <c r="BP1674" s="48" t="str">
        <f t="shared" si="814"/>
        <v/>
      </c>
      <c r="BQ1674" s="48" t="str">
        <f t="shared" si="815"/>
        <v/>
      </c>
      <c r="BR1674" s="48" t="str">
        <f t="shared" si="816"/>
        <v/>
      </c>
      <c r="BS1674" s="48" t="str">
        <f t="shared" si="817"/>
        <v/>
      </c>
      <c r="BT1674" s="48" t="str">
        <f t="shared" si="818"/>
        <v/>
      </c>
      <c r="BU1674" s="48" t="str">
        <f t="shared" si="819"/>
        <v/>
      </c>
    </row>
    <row r="1675" spans="1:73">
      <c r="A1675" s="10">
        <f>Audit!A440</f>
        <v>0</v>
      </c>
      <c r="B1675" s="10" t="e">
        <f t="shared" si="790"/>
        <v>#N/A</v>
      </c>
      <c r="C1675" s="17" t="e">
        <f>VLOOKUP(Audit!B440,$V$3:$AE$12,2,FALSE) &amp; VLOOKUP(Audit!B440,$V$13:$AE$22,2,FALSE)&amp; IF(Audit!B440=10,Audit!V440&amp;Audit!W440,"")</f>
        <v>#N/A</v>
      </c>
      <c r="D1675" s="17" t="e">
        <f>VLOOKUP(Audit!C440,$V$3:$AE$12,3,FALSE) &amp; VLOOKUP(Audit!C440,$V$13:$AE$22,3,FALSE) &amp;IF(Audit!C440=10,Audit!V440&amp;Audit!W440,"")</f>
        <v>#N/A</v>
      </c>
      <c r="E1675" s="17" t="e">
        <f>VLOOKUP(Audit!D440,$V$3:$AE$12,4,FALSE)&amp; Audit!T440 &amp; VLOOKUP(Audit!D440,$V$13:$AE$22,4,FALSE)&amp; IF(Audit!D440=10,Audit!V440&amp;Audit!W440,"")</f>
        <v>#N/A</v>
      </c>
      <c r="F1675" s="17" t="e">
        <f>VLOOKUP(Audit!E440,$V$3:$AE$12,5,FALSE) &amp; VLOOKUP(Audit!E440,$V$13:$AE$22,5,FALSE)&amp; IF(Audit!E440=10,Audit!V440&amp;Audit!W440,"")</f>
        <v>#N/A</v>
      </c>
      <c r="G1675" s="17" t="e">
        <f>VLOOKUP(Audit!F440,$V$3:$AE$12,6,FALSE) &amp; VLOOKUP(Audit!F440,$V$13:$AE$22,6,FALSE)&amp; IF(Audit!F440=10,Audit!V440&amp;Audit!W440,"")</f>
        <v>#N/A</v>
      </c>
      <c r="H1675" s="17" t="e">
        <f>VLOOKUP(Audit!G440,$V$3:$AE$12,7,FALSE) &amp; VLOOKUP(Audit!G440,$V$13:$AE$22,7,FALSE)&amp;IF(Audit!G440=10,Audit!V440&amp;Audit!W440,"")</f>
        <v>#N/A</v>
      </c>
      <c r="I1675" s="17" t="e">
        <f>VLOOKUP(Audit!H440,$V$3:$AE$12,8,FALSE) &amp; Audit!U440 &amp; VLOOKUP(Audit!H440,$V$13:$AE$22,8,FALSE)&amp;IF(Audit!H440=10,Audit!V440&amp;Audit!W440,"")</f>
        <v>#N/A</v>
      </c>
      <c r="J1675" s="17" t="e">
        <f>VLOOKUP(Audit!I440,$V$3:$AE$12,9,FALSE) &amp; VLOOKUP(Audit!I440,$V$13:$AE$22,9,FALSE) &amp; IF(Audit!I440=10,Audit!V440&amp;Audit!W440,"") &amp; IF(Audit!I440&lt;&gt;1,U1675,"")</f>
        <v>#N/A</v>
      </c>
      <c r="K1675" s="17" t="e">
        <f>VLOOKUP(Audit!J440,$V$3:$AE$12,10,FALSE) &amp; Audit!S440 &amp; VLOOKUP(Audit!J440,$V$13:$AE$22,10,FALSE) &amp; IF(Audit!J440=10,Audit!V440&amp;Audit!W440,"") &amp; IF(Audit!J440&lt;&gt;1,U1675,"")</f>
        <v>#N/A</v>
      </c>
      <c r="L1675" s="10">
        <f>Audit!K440</f>
        <v>0</v>
      </c>
      <c r="M1675" s="10" t="e">
        <f t="shared" si="791"/>
        <v>#N/A</v>
      </c>
      <c r="N1675" s="10" t="e">
        <f t="shared" si="792"/>
        <v>#N/A</v>
      </c>
      <c r="O1675" s="10" t="e">
        <f t="shared" si="793"/>
        <v>#N/A</v>
      </c>
      <c r="P1675" s="10" t="e">
        <f t="shared" si="794"/>
        <v>#N/A</v>
      </c>
      <c r="Q1675" s="10" t="e">
        <f t="shared" si="795"/>
        <v>#N/A</v>
      </c>
      <c r="R1675" s="10" t="e">
        <f t="shared" si="796"/>
        <v>#N/A</v>
      </c>
      <c r="S1675" s="10" t="e">
        <f t="shared" si="797"/>
        <v>#N/A</v>
      </c>
      <c r="T1675" s="10" t="e">
        <f t="shared" si="798"/>
        <v>#N/A</v>
      </c>
      <c r="U1675" s="17" t="str">
        <f>IF(Audit!M440="","",VLOOKUP(Audit!M440,$W$26:$X$35,2,FALSE)) &amp; Audit!N440 &amp; IF(Audit!O440="","",IF(Audit!N440&lt;=1.4,VLOOKUP(Audit!O440,$W$38:X1720,2,FALSE),VLOOKUP(Audit!O440,$W$51:$X$61,2,FALSE))) &amp; IF(Audit!P440="","",VLOOKUP(Audit!P440,$Y$26:$Z$35,2,FALSE) &amp; Audit!Q440 &amp; IF(Audit!O440="","",IF(Audit!Q440&lt;=1.4,VLOOKUP(Audit!R440,$Y$38:$Z$48,2,FALSE),VLOOKUP(Audit!R440,$Y$51:$Z$61,2,FALSE))))</f>
        <v/>
      </c>
      <c r="V1675" s="21"/>
      <c r="AH1675" s="49">
        <f>Audit!A440</f>
        <v>0</v>
      </c>
      <c r="AI1675" s="50" t="e">
        <f>VLOOKUP(Audit!B440,$V$3:$AE$12,2,FALSE)&amp; IF(Audit!B440=10,Audit!V440,"")</f>
        <v>#N/A</v>
      </c>
      <c r="AJ1675" s="50" t="e">
        <f>VLOOKUP(Audit!B440,$V$13:$AE$22,2,FALSE)&amp; IF(Audit!B440=10,Audit!W440,"")</f>
        <v>#N/A</v>
      </c>
      <c r="AK1675" s="47" t="e">
        <f t="shared" si="799"/>
        <v>#N/A</v>
      </c>
      <c r="AL1675" s="50" t="e">
        <f>VLOOKUP(Audit!C440,$V$3:$AE$12,3,FALSE)&amp; IF(Audit!C440=10,Audit!V440,"")</f>
        <v>#N/A</v>
      </c>
      <c r="AM1675" s="50" t="e">
        <f>VLOOKUP(Audit!C440,$V$13:$AE$22,3,FALSE)&amp; IF(Audit!C440=10,Audit!W440,"")</f>
        <v>#N/A</v>
      </c>
      <c r="AN1675" s="47" t="e">
        <f t="shared" si="800"/>
        <v>#N/A</v>
      </c>
      <c r="AO1675" s="50" t="e">
        <f>VLOOKUP(Audit!D440,$V$3:$AE$12,4,FALSE) &amp;  Audit!T440 &amp; IF(Audit!D440=10,Audit!V440,"")</f>
        <v>#N/A</v>
      </c>
      <c r="AP1675" s="50" t="e">
        <f>VLOOKUP(Audit!D440,$V$13:$AE$22,4,FALSE)&amp; IF(Audit!D440=10,Audit!W440,"")</f>
        <v>#N/A</v>
      </c>
      <c r="AQ1675" s="47" t="e">
        <f t="shared" si="801"/>
        <v>#N/A</v>
      </c>
      <c r="AR1675" s="50" t="e">
        <f>VLOOKUP(Audit!E440,$V$3:$AE$12,5,FALSE)&amp; IF(Audit!E440=10,Audit!V440,"")</f>
        <v>#N/A</v>
      </c>
      <c r="AS1675" s="50" t="e">
        <f>VLOOKUP(Audit!E440,$V$13:$AE$22,5,FALSE)&amp; IF(Audit!E440=10,Audit!W440,"")</f>
        <v>#N/A</v>
      </c>
      <c r="AT1675" s="47" t="e">
        <f t="shared" si="802"/>
        <v>#N/A</v>
      </c>
      <c r="AU1675" s="50" t="e">
        <f>VLOOKUP(Audit!F440,$V$3:$AE$12,6,FALSE)&amp; IF(Audit!F440=10,Audit!V440,"")</f>
        <v>#N/A</v>
      </c>
      <c r="AV1675" s="50" t="e">
        <f>VLOOKUP(Audit!F440,$V$13:$AE$22,6,FALSE)&amp; IF(Audit!F440=10,Audit!W440,"")</f>
        <v>#N/A</v>
      </c>
      <c r="AW1675" s="47" t="e">
        <f t="shared" si="803"/>
        <v>#N/A</v>
      </c>
      <c r="AX1675" s="50" t="e">
        <f>VLOOKUP(Audit!G440,$V$3:$AE$12,7,FALSE)&amp; IF(Audit!G440=10,Audit!V440,"")</f>
        <v>#N/A</v>
      </c>
      <c r="AY1675" s="50" t="e">
        <f>VLOOKUP(Audit!G440,$V$13:$AE$22,7,FALSE) &amp; IF(Audit!G440=10,Audit!W440,"")</f>
        <v>#N/A</v>
      </c>
      <c r="AZ1675" s="47" t="e">
        <f t="shared" si="804"/>
        <v>#N/A</v>
      </c>
      <c r="BA1675" s="50" t="e">
        <f>VLOOKUP(Audit!H440,$V$3:$AE$12,8,FALSE)&amp; Audit!U440 &amp; IF(Audit!H440=10,Audit!V440,"")</f>
        <v>#N/A</v>
      </c>
      <c r="BB1675" s="50" t="e">
        <f>VLOOKUP(Audit!H440,$V$13:$AE$22,8,FALSE) &amp; IF(Audit!H440=10,Audit!W440,"")</f>
        <v>#N/A</v>
      </c>
      <c r="BC1675" s="47" t="e">
        <f t="shared" si="805"/>
        <v>#N/A</v>
      </c>
      <c r="BD1675" s="50" t="e">
        <f>VLOOKUP(Audit!I440,$V$3:$AE$12,9,FALSE)&amp; IF(Audit!I440=10,Audit!V440,"")</f>
        <v>#N/A</v>
      </c>
      <c r="BE1675" s="50" t="e">
        <f>VLOOKUP(Audit!I440,$V$13:$AE$22,9,FALSE) &amp; IF(Audit!I440=10,Audit!W440,"") &amp; IF(Audit!I440&lt;&gt;1,U1675,"")</f>
        <v>#N/A</v>
      </c>
      <c r="BF1675" s="47" t="e">
        <f t="shared" si="806"/>
        <v>#N/A</v>
      </c>
      <c r="BG1675" s="50" t="e">
        <f>VLOOKUP(Audit!J440,$V$3:$AE$12,10,FALSE) &amp; Audit!S440 &amp; IF(Audit!J440=10,Audit!V440,"")</f>
        <v>#N/A</v>
      </c>
      <c r="BH1675" s="50" t="e">
        <f>VLOOKUP(Audit!J440,$V$13:$AE$22,10,FALSE) &amp; IF(Audit!J440=10,Audit!W440,"") &amp; IF(Audit!J440&lt;&gt;1,U1675,"")</f>
        <v>#N/A</v>
      </c>
      <c r="BI1675" s="47" t="e">
        <f t="shared" si="807"/>
        <v>#N/A</v>
      </c>
      <c r="BJ1675" s="48" t="str">
        <f t="shared" si="808"/>
        <v/>
      </c>
      <c r="BK1675" s="48" t="str">
        <f t="shared" si="809"/>
        <v/>
      </c>
      <c r="BL1675" s="48" t="str">
        <f t="shared" si="810"/>
        <v/>
      </c>
      <c r="BM1675" s="48" t="str">
        <f t="shared" si="811"/>
        <v/>
      </c>
      <c r="BN1675" s="48" t="str">
        <f t="shared" si="812"/>
        <v/>
      </c>
      <c r="BO1675" s="48" t="str">
        <f t="shared" si="813"/>
        <v/>
      </c>
      <c r="BP1675" s="48" t="str">
        <f t="shared" si="814"/>
        <v/>
      </c>
      <c r="BQ1675" s="48" t="str">
        <f t="shared" si="815"/>
        <v/>
      </c>
      <c r="BR1675" s="48" t="str">
        <f t="shared" si="816"/>
        <v/>
      </c>
      <c r="BS1675" s="48" t="str">
        <f t="shared" si="817"/>
        <v/>
      </c>
      <c r="BT1675" s="48" t="str">
        <f t="shared" si="818"/>
        <v/>
      </c>
      <c r="BU1675" s="48" t="str">
        <f t="shared" si="819"/>
        <v/>
      </c>
    </row>
    <row r="1676" spans="1:73">
      <c r="A1676" s="10">
        <f>Audit!A441</f>
        <v>0</v>
      </c>
      <c r="B1676" s="10" t="e">
        <f t="shared" si="790"/>
        <v>#N/A</v>
      </c>
      <c r="C1676" s="17" t="e">
        <f>VLOOKUP(Audit!B441,$V$3:$AE$12,2,FALSE) &amp; VLOOKUP(Audit!B441,$V$13:$AE$22,2,FALSE)&amp; IF(Audit!B441=10,Audit!V441&amp;Audit!W441,"")</f>
        <v>#N/A</v>
      </c>
      <c r="D1676" s="17" t="e">
        <f>VLOOKUP(Audit!C441,$V$3:$AE$12,3,FALSE) &amp; VLOOKUP(Audit!C441,$V$13:$AE$22,3,FALSE) &amp;IF(Audit!C441=10,Audit!V441&amp;Audit!W441,"")</f>
        <v>#N/A</v>
      </c>
      <c r="E1676" s="17" t="e">
        <f>VLOOKUP(Audit!D441,$V$3:$AE$12,4,FALSE)&amp; Audit!T441 &amp; VLOOKUP(Audit!D441,$V$13:$AE$22,4,FALSE)&amp; IF(Audit!D441=10,Audit!V441&amp;Audit!W441,"")</f>
        <v>#N/A</v>
      </c>
      <c r="F1676" s="17" t="e">
        <f>VLOOKUP(Audit!E441,$V$3:$AE$12,5,FALSE) &amp; VLOOKUP(Audit!E441,$V$13:$AE$22,5,FALSE)&amp; IF(Audit!E441=10,Audit!V441&amp;Audit!W441,"")</f>
        <v>#N/A</v>
      </c>
      <c r="G1676" s="17" t="e">
        <f>VLOOKUP(Audit!F441,$V$3:$AE$12,6,FALSE) &amp; VLOOKUP(Audit!F441,$V$13:$AE$22,6,FALSE)&amp; IF(Audit!F441=10,Audit!V441&amp;Audit!W441,"")</f>
        <v>#N/A</v>
      </c>
      <c r="H1676" s="17" t="e">
        <f>VLOOKUP(Audit!G441,$V$3:$AE$12,7,FALSE) &amp; VLOOKUP(Audit!G441,$V$13:$AE$22,7,FALSE)&amp;IF(Audit!G441=10,Audit!V441&amp;Audit!W441,"")</f>
        <v>#N/A</v>
      </c>
      <c r="I1676" s="17" t="e">
        <f>VLOOKUP(Audit!H441,$V$3:$AE$12,8,FALSE) &amp; Audit!U441 &amp; VLOOKUP(Audit!H441,$V$13:$AE$22,8,FALSE)&amp;IF(Audit!H441=10,Audit!V441&amp;Audit!W441,"")</f>
        <v>#N/A</v>
      </c>
      <c r="J1676" s="17" t="e">
        <f>VLOOKUP(Audit!I441,$V$3:$AE$12,9,FALSE) &amp; VLOOKUP(Audit!I441,$V$13:$AE$22,9,FALSE) &amp; IF(Audit!I441=10,Audit!V441&amp;Audit!W441,"") &amp; IF(Audit!I441&lt;&gt;1,U1676,"")</f>
        <v>#N/A</v>
      </c>
      <c r="K1676" s="17" t="e">
        <f>VLOOKUP(Audit!J441,$V$3:$AE$12,10,FALSE) &amp; Audit!S441 &amp; VLOOKUP(Audit!J441,$V$13:$AE$22,10,FALSE) &amp; IF(Audit!J441=10,Audit!V441&amp;Audit!W441,"") &amp; IF(Audit!J441&lt;&gt;1,U1676,"")</f>
        <v>#N/A</v>
      </c>
      <c r="L1676" s="10">
        <f>Audit!K441</f>
        <v>0</v>
      </c>
      <c r="M1676" s="10" t="e">
        <f t="shared" si="791"/>
        <v>#N/A</v>
      </c>
      <c r="N1676" s="10" t="e">
        <f t="shared" si="792"/>
        <v>#N/A</v>
      </c>
      <c r="O1676" s="10" t="e">
        <f t="shared" si="793"/>
        <v>#N/A</v>
      </c>
      <c r="P1676" s="10" t="e">
        <f t="shared" si="794"/>
        <v>#N/A</v>
      </c>
      <c r="Q1676" s="10" t="e">
        <f t="shared" si="795"/>
        <v>#N/A</v>
      </c>
      <c r="R1676" s="10" t="e">
        <f t="shared" si="796"/>
        <v>#N/A</v>
      </c>
      <c r="S1676" s="10" t="e">
        <f t="shared" si="797"/>
        <v>#N/A</v>
      </c>
      <c r="T1676" s="10" t="e">
        <f t="shared" si="798"/>
        <v>#N/A</v>
      </c>
      <c r="U1676" s="17" t="str">
        <f>IF(Audit!M441="","",VLOOKUP(Audit!M441,$W$26:$X$35,2,FALSE)) &amp; Audit!N441 &amp; IF(Audit!O441="","",IF(Audit!N441&lt;=1.4,VLOOKUP(Audit!O441,$W$38:X1721,2,FALSE),VLOOKUP(Audit!O441,$W$51:$X$61,2,FALSE))) &amp; IF(Audit!P441="","",VLOOKUP(Audit!P441,$Y$26:$Z$35,2,FALSE) &amp; Audit!Q441 &amp; IF(Audit!O441="","",IF(Audit!Q441&lt;=1.4,VLOOKUP(Audit!R441,$Y$38:$Z$48,2,FALSE),VLOOKUP(Audit!R441,$Y$51:$Z$61,2,FALSE))))</f>
        <v/>
      </c>
      <c r="V1676" s="21"/>
      <c r="AH1676" s="49">
        <f>Audit!A441</f>
        <v>0</v>
      </c>
      <c r="AI1676" s="50" t="e">
        <f>VLOOKUP(Audit!B441,$V$3:$AE$12,2,FALSE)&amp; IF(Audit!B441=10,Audit!V441,"")</f>
        <v>#N/A</v>
      </c>
      <c r="AJ1676" s="50" t="e">
        <f>VLOOKUP(Audit!B441,$V$13:$AE$22,2,FALSE)&amp; IF(Audit!B441=10,Audit!W441,"")</f>
        <v>#N/A</v>
      </c>
      <c r="AK1676" s="47" t="e">
        <f t="shared" si="799"/>
        <v>#N/A</v>
      </c>
      <c r="AL1676" s="50" t="e">
        <f>VLOOKUP(Audit!C441,$V$3:$AE$12,3,FALSE)&amp; IF(Audit!C441=10,Audit!V441,"")</f>
        <v>#N/A</v>
      </c>
      <c r="AM1676" s="50" t="e">
        <f>VLOOKUP(Audit!C441,$V$13:$AE$22,3,FALSE)&amp; IF(Audit!C441=10,Audit!W441,"")</f>
        <v>#N/A</v>
      </c>
      <c r="AN1676" s="47" t="e">
        <f t="shared" si="800"/>
        <v>#N/A</v>
      </c>
      <c r="AO1676" s="50" t="e">
        <f>VLOOKUP(Audit!D441,$V$3:$AE$12,4,FALSE) &amp;  Audit!T441 &amp; IF(Audit!D441=10,Audit!V441,"")</f>
        <v>#N/A</v>
      </c>
      <c r="AP1676" s="50" t="e">
        <f>VLOOKUP(Audit!D441,$V$13:$AE$22,4,FALSE)&amp; IF(Audit!D441=10,Audit!W441,"")</f>
        <v>#N/A</v>
      </c>
      <c r="AQ1676" s="47" t="e">
        <f t="shared" si="801"/>
        <v>#N/A</v>
      </c>
      <c r="AR1676" s="50" t="e">
        <f>VLOOKUP(Audit!E441,$V$3:$AE$12,5,FALSE)&amp; IF(Audit!E441=10,Audit!V441,"")</f>
        <v>#N/A</v>
      </c>
      <c r="AS1676" s="50" t="e">
        <f>VLOOKUP(Audit!E441,$V$13:$AE$22,5,FALSE)&amp; IF(Audit!E441=10,Audit!W441,"")</f>
        <v>#N/A</v>
      </c>
      <c r="AT1676" s="47" t="e">
        <f t="shared" si="802"/>
        <v>#N/A</v>
      </c>
      <c r="AU1676" s="50" t="e">
        <f>VLOOKUP(Audit!F441,$V$3:$AE$12,6,FALSE)&amp; IF(Audit!F441=10,Audit!V441,"")</f>
        <v>#N/A</v>
      </c>
      <c r="AV1676" s="50" t="e">
        <f>VLOOKUP(Audit!F441,$V$13:$AE$22,6,FALSE)&amp; IF(Audit!F441=10,Audit!W441,"")</f>
        <v>#N/A</v>
      </c>
      <c r="AW1676" s="47" t="e">
        <f t="shared" si="803"/>
        <v>#N/A</v>
      </c>
      <c r="AX1676" s="50" t="e">
        <f>VLOOKUP(Audit!G441,$V$3:$AE$12,7,FALSE)&amp; IF(Audit!G441=10,Audit!V441,"")</f>
        <v>#N/A</v>
      </c>
      <c r="AY1676" s="50" t="e">
        <f>VLOOKUP(Audit!G441,$V$13:$AE$22,7,FALSE) &amp; IF(Audit!G441=10,Audit!W441,"")</f>
        <v>#N/A</v>
      </c>
      <c r="AZ1676" s="47" t="e">
        <f t="shared" si="804"/>
        <v>#N/A</v>
      </c>
      <c r="BA1676" s="50" t="e">
        <f>VLOOKUP(Audit!H441,$V$3:$AE$12,8,FALSE)&amp; Audit!U441 &amp; IF(Audit!H441=10,Audit!V441,"")</f>
        <v>#N/A</v>
      </c>
      <c r="BB1676" s="50" t="e">
        <f>VLOOKUP(Audit!H441,$V$13:$AE$22,8,FALSE) &amp; IF(Audit!H441=10,Audit!W441,"")</f>
        <v>#N/A</v>
      </c>
      <c r="BC1676" s="47" t="e">
        <f t="shared" si="805"/>
        <v>#N/A</v>
      </c>
      <c r="BD1676" s="50" t="e">
        <f>VLOOKUP(Audit!I441,$V$3:$AE$12,9,FALSE)&amp; IF(Audit!I441=10,Audit!V441,"")</f>
        <v>#N/A</v>
      </c>
      <c r="BE1676" s="50" t="e">
        <f>VLOOKUP(Audit!I441,$V$13:$AE$22,9,FALSE) &amp; IF(Audit!I441=10,Audit!W441,"") &amp; IF(Audit!I441&lt;&gt;1,U1676,"")</f>
        <v>#N/A</v>
      </c>
      <c r="BF1676" s="47" t="e">
        <f t="shared" si="806"/>
        <v>#N/A</v>
      </c>
      <c r="BG1676" s="50" t="e">
        <f>VLOOKUP(Audit!J441,$V$3:$AE$12,10,FALSE) &amp; Audit!S441 &amp; IF(Audit!J441=10,Audit!V441,"")</f>
        <v>#N/A</v>
      </c>
      <c r="BH1676" s="50" t="e">
        <f>VLOOKUP(Audit!J441,$V$13:$AE$22,10,FALSE) &amp; IF(Audit!J441=10,Audit!W441,"") &amp; IF(Audit!J441&lt;&gt;1,U1676,"")</f>
        <v>#N/A</v>
      </c>
      <c r="BI1676" s="47" t="e">
        <f t="shared" si="807"/>
        <v>#N/A</v>
      </c>
      <c r="BJ1676" s="48" t="str">
        <f t="shared" si="808"/>
        <v/>
      </c>
      <c r="BK1676" s="48" t="str">
        <f t="shared" si="809"/>
        <v/>
      </c>
      <c r="BL1676" s="48" t="str">
        <f t="shared" si="810"/>
        <v/>
      </c>
      <c r="BM1676" s="48" t="str">
        <f t="shared" si="811"/>
        <v/>
      </c>
      <c r="BN1676" s="48" t="str">
        <f t="shared" si="812"/>
        <v/>
      </c>
      <c r="BO1676" s="48" t="str">
        <f t="shared" si="813"/>
        <v/>
      </c>
      <c r="BP1676" s="48" t="str">
        <f t="shared" si="814"/>
        <v/>
      </c>
      <c r="BQ1676" s="48" t="str">
        <f t="shared" si="815"/>
        <v/>
      </c>
      <c r="BR1676" s="48" t="str">
        <f t="shared" si="816"/>
        <v/>
      </c>
      <c r="BS1676" s="48" t="str">
        <f t="shared" si="817"/>
        <v/>
      </c>
      <c r="BT1676" s="48" t="str">
        <f t="shared" si="818"/>
        <v/>
      </c>
      <c r="BU1676" s="48" t="str">
        <f t="shared" si="819"/>
        <v/>
      </c>
    </row>
    <row r="1677" spans="1:73">
      <c r="A1677" s="10">
        <f>Audit!A442</f>
        <v>0</v>
      </c>
      <c r="B1677" s="10" t="e">
        <f t="shared" si="790"/>
        <v>#N/A</v>
      </c>
      <c r="C1677" s="17" t="e">
        <f>VLOOKUP(Audit!B442,$V$3:$AE$12,2,FALSE) &amp; VLOOKUP(Audit!B442,$V$13:$AE$22,2,FALSE)&amp; IF(Audit!B442=10,Audit!V442&amp;Audit!W442,"")</f>
        <v>#N/A</v>
      </c>
      <c r="D1677" s="17" t="e">
        <f>VLOOKUP(Audit!C442,$V$3:$AE$12,3,FALSE) &amp; VLOOKUP(Audit!C442,$V$13:$AE$22,3,FALSE) &amp;IF(Audit!C442=10,Audit!V442&amp;Audit!W442,"")</f>
        <v>#N/A</v>
      </c>
      <c r="E1677" s="17" t="e">
        <f>VLOOKUP(Audit!D442,$V$3:$AE$12,4,FALSE)&amp; Audit!T442 &amp; VLOOKUP(Audit!D442,$V$13:$AE$22,4,FALSE)&amp; IF(Audit!D442=10,Audit!V442&amp;Audit!W442,"")</f>
        <v>#N/A</v>
      </c>
      <c r="F1677" s="17" t="e">
        <f>VLOOKUP(Audit!E442,$V$3:$AE$12,5,FALSE) &amp; VLOOKUP(Audit!E442,$V$13:$AE$22,5,FALSE)&amp; IF(Audit!E442=10,Audit!V442&amp;Audit!W442,"")</f>
        <v>#N/A</v>
      </c>
      <c r="G1677" s="17" t="e">
        <f>VLOOKUP(Audit!F442,$V$3:$AE$12,6,FALSE) &amp; VLOOKUP(Audit!F442,$V$13:$AE$22,6,FALSE)&amp; IF(Audit!F442=10,Audit!V442&amp;Audit!W442,"")</f>
        <v>#N/A</v>
      </c>
      <c r="H1677" s="17" t="e">
        <f>VLOOKUP(Audit!G442,$V$3:$AE$12,7,FALSE) &amp; VLOOKUP(Audit!G442,$V$13:$AE$22,7,FALSE)&amp;IF(Audit!G442=10,Audit!V442&amp;Audit!W442,"")</f>
        <v>#N/A</v>
      </c>
      <c r="I1677" s="17" t="e">
        <f>VLOOKUP(Audit!H442,$V$3:$AE$12,8,FALSE) &amp; Audit!U442 &amp; VLOOKUP(Audit!H442,$V$13:$AE$22,8,FALSE)&amp;IF(Audit!H442=10,Audit!V442&amp;Audit!W442,"")</f>
        <v>#N/A</v>
      </c>
      <c r="J1677" s="17" t="e">
        <f>VLOOKUP(Audit!I442,$V$3:$AE$12,9,FALSE) &amp; VLOOKUP(Audit!I442,$V$13:$AE$22,9,FALSE) &amp; IF(Audit!I442=10,Audit!V442&amp;Audit!W442,"") &amp; IF(Audit!I442&lt;&gt;1,U1677,"")</f>
        <v>#N/A</v>
      </c>
      <c r="K1677" s="17" t="e">
        <f>VLOOKUP(Audit!J442,$V$3:$AE$12,10,FALSE) &amp; Audit!S442 &amp; VLOOKUP(Audit!J442,$V$13:$AE$22,10,FALSE) &amp; IF(Audit!J442=10,Audit!V442&amp;Audit!W442,"") &amp; IF(Audit!J442&lt;&gt;1,U1677,"")</f>
        <v>#N/A</v>
      </c>
      <c r="L1677" s="10">
        <f>Audit!K442</f>
        <v>0</v>
      </c>
      <c r="M1677" s="10" t="e">
        <f t="shared" si="791"/>
        <v>#N/A</v>
      </c>
      <c r="N1677" s="10" t="e">
        <f t="shared" si="792"/>
        <v>#N/A</v>
      </c>
      <c r="O1677" s="10" t="e">
        <f t="shared" si="793"/>
        <v>#N/A</v>
      </c>
      <c r="P1677" s="10" t="e">
        <f t="shared" si="794"/>
        <v>#N/A</v>
      </c>
      <c r="Q1677" s="10" t="e">
        <f t="shared" si="795"/>
        <v>#N/A</v>
      </c>
      <c r="R1677" s="10" t="e">
        <f t="shared" si="796"/>
        <v>#N/A</v>
      </c>
      <c r="S1677" s="10" t="e">
        <f t="shared" si="797"/>
        <v>#N/A</v>
      </c>
      <c r="T1677" s="10" t="e">
        <f t="shared" si="798"/>
        <v>#N/A</v>
      </c>
      <c r="U1677" s="17" t="str">
        <f>IF(Audit!M442="","",VLOOKUP(Audit!M442,$W$26:$X$35,2,FALSE)) &amp; Audit!N442 &amp; IF(Audit!O442="","",IF(Audit!N442&lt;=1.4,VLOOKUP(Audit!O442,$W$38:X1722,2,FALSE),VLOOKUP(Audit!O442,$W$51:$X$61,2,FALSE))) &amp; IF(Audit!P442="","",VLOOKUP(Audit!P442,$Y$26:$Z$35,2,FALSE) &amp; Audit!Q442 &amp; IF(Audit!O442="","",IF(Audit!Q442&lt;=1.4,VLOOKUP(Audit!R442,$Y$38:$Z$48,2,FALSE),VLOOKUP(Audit!R442,$Y$51:$Z$61,2,FALSE))))</f>
        <v/>
      </c>
      <c r="V1677" s="21"/>
      <c r="AH1677" s="49">
        <f>Audit!A442</f>
        <v>0</v>
      </c>
      <c r="AI1677" s="50" t="e">
        <f>VLOOKUP(Audit!B442,$V$3:$AE$12,2,FALSE)&amp; IF(Audit!B442=10,Audit!V442,"")</f>
        <v>#N/A</v>
      </c>
      <c r="AJ1677" s="50" t="e">
        <f>VLOOKUP(Audit!B442,$V$13:$AE$22,2,FALSE)&amp; IF(Audit!B442=10,Audit!W442,"")</f>
        <v>#N/A</v>
      </c>
      <c r="AK1677" s="47" t="e">
        <f t="shared" si="799"/>
        <v>#N/A</v>
      </c>
      <c r="AL1677" s="50" t="e">
        <f>VLOOKUP(Audit!C442,$V$3:$AE$12,3,FALSE)&amp; IF(Audit!C442=10,Audit!V442,"")</f>
        <v>#N/A</v>
      </c>
      <c r="AM1677" s="50" t="e">
        <f>VLOOKUP(Audit!C442,$V$13:$AE$22,3,FALSE)&amp; IF(Audit!C442=10,Audit!W442,"")</f>
        <v>#N/A</v>
      </c>
      <c r="AN1677" s="47" t="e">
        <f t="shared" si="800"/>
        <v>#N/A</v>
      </c>
      <c r="AO1677" s="50" t="e">
        <f>VLOOKUP(Audit!D442,$V$3:$AE$12,4,FALSE) &amp;  Audit!T442 &amp; IF(Audit!D442=10,Audit!V442,"")</f>
        <v>#N/A</v>
      </c>
      <c r="AP1677" s="50" t="e">
        <f>VLOOKUP(Audit!D442,$V$13:$AE$22,4,FALSE)&amp; IF(Audit!D442=10,Audit!W442,"")</f>
        <v>#N/A</v>
      </c>
      <c r="AQ1677" s="47" t="e">
        <f t="shared" si="801"/>
        <v>#N/A</v>
      </c>
      <c r="AR1677" s="50" t="e">
        <f>VLOOKUP(Audit!E442,$V$3:$AE$12,5,FALSE)&amp; IF(Audit!E442=10,Audit!V442,"")</f>
        <v>#N/A</v>
      </c>
      <c r="AS1677" s="50" t="e">
        <f>VLOOKUP(Audit!E442,$V$13:$AE$22,5,FALSE)&amp; IF(Audit!E442=10,Audit!W442,"")</f>
        <v>#N/A</v>
      </c>
      <c r="AT1677" s="47" t="e">
        <f t="shared" si="802"/>
        <v>#N/A</v>
      </c>
      <c r="AU1677" s="50" t="e">
        <f>VLOOKUP(Audit!F442,$V$3:$AE$12,6,FALSE)&amp; IF(Audit!F442=10,Audit!V442,"")</f>
        <v>#N/A</v>
      </c>
      <c r="AV1677" s="50" t="e">
        <f>VLOOKUP(Audit!F442,$V$13:$AE$22,6,FALSE)&amp; IF(Audit!F442=10,Audit!W442,"")</f>
        <v>#N/A</v>
      </c>
      <c r="AW1677" s="47" t="e">
        <f t="shared" si="803"/>
        <v>#N/A</v>
      </c>
      <c r="AX1677" s="50" t="e">
        <f>VLOOKUP(Audit!G442,$V$3:$AE$12,7,FALSE)&amp; IF(Audit!G442=10,Audit!V442,"")</f>
        <v>#N/A</v>
      </c>
      <c r="AY1677" s="50" t="e">
        <f>VLOOKUP(Audit!G442,$V$13:$AE$22,7,FALSE) &amp; IF(Audit!G442=10,Audit!W442,"")</f>
        <v>#N/A</v>
      </c>
      <c r="AZ1677" s="47" t="e">
        <f t="shared" si="804"/>
        <v>#N/A</v>
      </c>
      <c r="BA1677" s="50" t="e">
        <f>VLOOKUP(Audit!H442,$V$3:$AE$12,8,FALSE)&amp; Audit!U442 &amp; IF(Audit!H442=10,Audit!V442,"")</f>
        <v>#N/A</v>
      </c>
      <c r="BB1677" s="50" t="e">
        <f>VLOOKUP(Audit!H442,$V$13:$AE$22,8,FALSE) &amp; IF(Audit!H442=10,Audit!W442,"")</f>
        <v>#N/A</v>
      </c>
      <c r="BC1677" s="47" t="e">
        <f t="shared" si="805"/>
        <v>#N/A</v>
      </c>
      <c r="BD1677" s="50" t="e">
        <f>VLOOKUP(Audit!I442,$V$3:$AE$12,9,FALSE)&amp; IF(Audit!I442=10,Audit!V442,"")</f>
        <v>#N/A</v>
      </c>
      <c r="BE1677" s="50" t="e">
        <f>VLOOKUP(Audit!I442,$V$13:$AE$22,9,FALSE) &amp; IF(Audit!I442=10,Audit!W442,"") &amp; IF(Audit!I442&lt;&gt;1,U1677,"")</f>
        <v>#N/A</v>
      </c>
      <c r="BF1677" s="47" t="e">
        <f t="shared" si="806"/>
        <v>#N/A</v>
      </c>
      <c r="BG1677" s="50" t="e">
        <f>VLOOKUP(Audit!J442,$V$3:$AE$12,10,FALSE) &amp; Audit!S442 &amp; IF(Audit!J442=10,Audit!V442,"")</f>
        <v>#N/A</v>
      </c>
      <c r="BH1677" s="50" t="e">
        <f>VLOOKUP(Audit!J442,$V$13:$AE$22,10,FALSE) &amp; IF(Audit!J442=10,Audit!W442,"") &amp; IF(Audit!J442&lt;&gt;1,U1677,"")</f>
        <v>#N/A</v>
      </c>
      <c r="BI1677" s="47" t="e">
        <f t="shared" si="807"/>
        <v>#N/A</v>
      </c>
      <c r="BJ1677" s="48" t="str">
        <f t="shared" si="808"/>
        <v/>
      </c>
      <c r="BK1677" s="48" t="str">
        <f t="shared" si="809"/>
        <v/>
      </c>
      <c r="BL1677" s="48" t="str">
        <f t="shared" si="810"/>
        <v/>
      </c>
      <c r="BM1677" s="48" t="str">
        <f t="shared" si="811"/>
        <v/>
      </c>
      <c r="BN1677" s="48" t="str">
        <f t="shared" si="812"/>
        <v/>
      </c>
      <c r="BO1677" s="48" t="str">
        <f t="shared" si="813"/>
        <v/>
      </c>
      <c r="BP1677" s="48" t="str">
        <f t="shared" si="814"/>
        <v/>
      </c>
      <c r="BQ1677" s="48" t="str">
        <f t="shared" si="815"/>
        <v/>
      </c>
      <c r="BR1677" s="48" t="str">
        <f t="shared" si="816"/>
        <v/>
      </c>
      <c r="BS1677" s="48" t="str">
        <f t="shared" si="817"/>
        <v/>
      </c>
      <c r="BT1677" s="48" t="str">
        <f t="shared" si="818"/>
        <v/>
      </c>
      <c r="BU1677" s="48" t="str">
        <f t="shared" si="819"/>
        <v/>
      </c>
    </row>
    <row r="1678" spans="1:73">
      <c r="A1678" s="10">
        <f>Audit!A443</f>
        <v>0</v>
      </c>
      <c r="B1678" s="10" t="e">
        <f t="shared" si="790"/>
        <v>#N/A</v>
      </c>
      <c r="C1678" s="17" t="e">
        <f>VLOOKUP(Audit!B443,$V$3:$AE$12,2,FALSE) &amp; VLOOKUP(Audit!B443,$V$13:$AE$22,2,FALSE)&amp; IF(Audit!B443=10,Audit!V443&amp;Audit!W443,"")</f>
        <v>#N/A</v>
      </c>
      <c r="D1678" s="17" t="e">
        <f>VLOOKUP(Audit!C443,$V$3:$AE$12,3,FALSE) &amp; VLOOKUP(Audit!C443,$V$13:$AE$22,3,FALSE) &amp;IF(Audit!C443=10,Audit!V443&amp;Audit!W443,"")</f>
        <v>#N/A</v>
      </c>
      <c r="E1678" s="17" t="e">
        <f>VLOOKUP(Audit!D443,$V$3:$AE$12,4,FALSE)&amp; Audit!T443 &amp; VLOOKUP(Audit!D443,$V$13:$AE$22,4,FALSE)&amp; IF(Audit!D443=10,Audit!V443&amp;Audit!W443,"")</f>
        <v>#N/A</v>
      </c>
      <c r="F1678" s="17" t="e">
        <f>VLOOKUP(Audit!E443,$V$3:$AE$12,5,FALSE) &amp; VLOOKUP(Audit!E443,$V$13:$AE$22,5,FALSE)&amp; IF(Audit!E443=10,Audit!V443&amp;Audit!W443,"")</f>
        <v>#N/A</v>
      </c>
      <c r="G1678" s="17" t="e">
        <f>VLOOKUP(Audit!F443,$V$3:$AE$12,6,FALSE) &amp; VLOOKUP(Audit!F443,$V$13:$AE$22,6,FALSE)&amp; IF(Audit!F443=10,Audit!V443&amp;Audit!W443,"")</f>
        <v>#N/A</v>
      </c>
      <c r="H1678" s="17" t="e">
        <f>VLOOKUP(Audit!G443,$V$3:$AE$12,7,FALSE) &amp; VLOOKUP(Audit!G443,$V$13:$AE$22,7,FALSE)&amp;IF(Audit!G443=10,Audit!V443&amp;Audit!W443,"")</f>
        <v>#N/A</v>
      </c>
      <c r="I1678" s="17" t="e">
        <f>VLOOKUP(Audit!H443,$V$3:$AE$12,8,FALSE) &amp; Audit!U443 &amp; VLOOKUP(Audit!H443,$V$13:$AE$22,8,FALSE)&amp;IF(Audit!H443=10,Audit!V443&amp;Audit!W443,"")</f>
        <v>#N/A</v>
      </c>
      <c r="J1678" s="17" t="e">
        <f>VLOOKUP(Audit!I443,$V$3:$AE$12,9,FALSE) &amp; VLOOKUP(Audit!I443,$V$13:$AE$22,9,FALSE) &amp; IF(Audit!I443=10,Audit!V443&amp;Audit!W443,"") &amp; IF(Audit!I443&lt;&gt;1,U1678,"")</f>
        <v>#N/A</v>
      </c>
      <c r="K1678" s="17" t="e">
        <f>VLOOKUP(Audit!J443,$V$3:$AE$12,10,FALSE) &amp; Audit!S443 &amp; VLOOKUP(Audit!J443,$V$13:$AE$22,10,FALSE) &amp; IF(Audit!J443=10,Audit!V443&amp;Audit!W443,"") &amp; IF(Audit!J443&lt;&gt;1,U1678,"")</f>
        <v>#N/A</v>
      </c>
      <c r="L1678" s="10">
        <f>Audit!K443</f>
        <v>0</v>
      </c>
      <c r="M1678" s="10" t="e">
        <f t="shared" si="791"/>
        <v>#N/A</v>
      </c>
      <c r="N1678" s="10" t="e">
        <f t="shared" si="792"/>
        <v>#N/A</v>
      </c>
      <c r="O1678" s="10" t="e">
        <f t="shared" si="793"/>
        <v>#N/A</v>
      </c>
      <c r="P1678" s="10" t="e">
        <f t="shared" si="794"/>
        <v>#N/A</v>
      </c>
      <c r="Q1678" s="10" t="e">
        <f t="shared" si="795"/>
        <v>#N/A</v>
      </c>
      <c r="R1678" s="10" t="e">
        <f t="shared" si="796"/>
        <v>#N/A</v>
      </c>
      <c r="S1678" s="10" t="e">
        <f t="shared" si="797"/>
        <v>#N/A</v>
      </c>
      <c r="T1678" s="10" t="e">
        <f t="shared" si="798"/>
        <v>#N/A</v>
      </c>
      <c r="U1678" s="17" t="str">
        <f>IF(Audit!M443="","",VLOOKUP(Audit!M443,$W$26:$X$35,2,FALSE)) &amp; Audit!N443 &amp; IF(Audit!O443="","",IF(Audit!N443&lt;=1.4,VLOOKUP(Audit!O443,$W$38:X1723,2,FALSE),VLOOKUP(Audit!O443,$W$51:$X$61,2,FALSE))) &amp; IF(Audit!P443="","",VLOOKUP(Audit!P443,$Y$26:$Z$35,2,FALSE) &amp; Audit!Q443 &amp; IF(Audit!O443="","",IF(Audit!Q443&lt;=1.4,VLOOKUP(Audit!R443,$Y$38:$Z$48,2,FALSE),VLOOKUP(Audit!R443,$Y$51:$Z$61,2,FALSE))))</f>
        <v/>
      </c>
      <c r="V1678" s="21"/>
      <c r="AH1678" s="49">
        <f>Audit!A443</f>
        <v>0</v>
      </c>
      <c r="AI1678" s="50" t="e">
        <f>VLOOKUP(Audit!B443,$V$3:$AE$12,2,FALSE)&amp; IF(Audit!B443=10,Audit!V443,"")</f>
        <v>#N/A</v>
      </c>
      <c r="AJ1678" s="50" t="e">
        <f>VLOOKUP(Audit!B443,$V$13:$AE$22,2,FALSE)&amp; IF(Audit!B443=10,Audit!W443,"")</f>
        <v>#N/A</v>
      </c>
      <c r="AK1678" s="47" t="e">
        <f t="shared" si="799"/>
        <v>#N/A</v>
      </c>
      <c r="AL1678" s="50" t="e">
        <f>VLOOKUP(Audit!C443,$V$3:$AE$12,3,FALSE)&amp; IF(Audit!C443=10,Audit!V443,"")</f>
        <v>#N/A</v>
      </c>
      <c r="AM1678" s="50" t="e">
        <f>VLOOKUP(Audit!C443,$V$13:$AE$22,3,FALSE)&amp; IF(Audit!C443=10,Audit!W443,"")</f>
        <v>#N/A</v>
      </c>
      <c r="AN1678" s="47" t="e">
        <f t="shared" si="800"/>
        <v>#N/A</v>
      </c>
      <c r="AO1678" s="50" t="e">
        <f>VLOOKUP(Audit!D443,$V$3:$AE$12,4,FALSE) &amp;  Audit!T443 &amp; IF(Audit!D443=10,Audit!V443,"")</f>
        <v>#N/A</v>
      </c>
      <c r="AP1678" s="50" t="e">
        <f>VLOOKUP(Audit!D443,$V$13:$AE$22,4,FALSE)&amp; IF(Audit!D443=10,Audit!W443,"")</f>
        <v>#N/A</v>
      </c>
      <c r="AQ1678" s="47" t="e">
        <f t="shared" si="801"/>
        <v>#N/A</v>
      </c>
      <c r="AR1678" s="50" t="e">
        <f>VLOOKUP(Audit!E443,$V$3:$AE$12,5,FALSE)&amp; IF(Audit!E443=10,Audit!V443,"")</f>
        <v>#N/A</v>
      </c>
      <c r="AS1678" s="50" t="e">
        <f>VLOOKUP(Audit!E443,$V$13:$AE$22,5,FALSE)&amp; IF(Audit!E443=10,Audit!W443,"")</f>
        <v>#N/A</v>
      </c>
      <c r="AT1678" s="47" t="e">
        <f t="shared" si="802"/>
        <v>#N/A</v>
      </c>
      <c r="AU1678" s="50" t="e">
        <f>VLOOKUP(Audit!F443,$V$3:$AE$12,6,FALSE)&amp; IF(Audit!F443=10,Audit!V443,"")</f>
        <v>#N/A</v>
      </c>
      <c r="AV1678" s="50" t="e">
        <f>VLOOKUP(Audit!F443,$V$13:$AE$22,6,FALSE)&amp; IF(Audit!F443=10,Audit!W443,"")</f>
        <v>#N/A</v>
      </c>
      <c r="AW1678" s="47" t="e">
        <f t="shared" si="803"/>
        <v>#N/A</v>
      </c>
      <c r="AX1678" s="50" t="e">
        <f>VLOOKUP(Audit!G443,$V$3:$AE$12,7,FALSE)&amp; IF(Audit!G443=10,Audit!V443,"")</f>
        <v>#N/A</v>
      </c>
      <c r="AY1678" s="50" t="e">
        <f>VLOOKUP(Audit!G443,$V$13:$AE$22,7,FALSE) &amp; IF(Audit!G443=10,Audit!W443,"")</f>
        <v>#N/A</v>
      </c>
      <c r="AZ1678" s="47" t="e">
        <f t="shared" si="804"/>
        <v>#N/A</v>
      </c>
      <c r="BA1678" s="50" t="e">
        <f>VLOOKUP(Audit!H443,$V$3:$AE$12,8,FALSE)&amp; Audit!U443 &amp; IF(Audit!H443=10,Audit!V443,"")</f>
        <v>#N/A</v>
      </c>
      <c r="BB1678" s="50" t="e">
        <f>VLOOKUP(Audit!H443,$V$13:$AE$22,8,FALSE) &amp; IF(Audit!H443=10,Audit!W443,"")</f>
        <v>#N/A</v>
      </c>
      <c r="BC1678" s="47" t="e">
        <f t="shared" si="805"/>
        <v>#N/A</v>
      </c>
      <c r="BD1678" s="50" t="e">
        <f>VLOOKUP(Audit!I443,$V$3:$AE$12,9,FALSE)&amp; IF(Audit!I443=10,Audit!V443,"")</f>
        <v>#N/A</v>
      </c>
      <c r="BE1678" s="50" t="e">
        <f>VLOOKUP(Audit!I443,$V$13:$AE$22,9,FALSE) &amp; IF(Audit!I443=10,Audit!W443,"") &amp; IF(Audit!I443&lt;&gt;1,U1678,"")</f>
        <v>#N/A</v>
      </c>
      <c r="BF1678" s="47" t="e">
        <f t="shared" si="806"/>
        <v>#N/A</v>
      </c>
      <c r="BG1678" s="50" t="e">
        <f>VLOOKUP(Audit!J443,$V$3:$AE$12,10,FALSE) &amp; Audit!S443 &amp; IF(Audit!J443=10,Audit!V443,"")</f>
        <v>#N/A</v>
      </c>
      <c r="BH1678" s="50" t="e">
        <f>VLOOKUP(Audit!J443,$V$13:$AE$22,10,FALSE) &amp; IF(Audit!J443=10,Audit!W443,"") &amp; IF(Audit!J443&lt;&gt;1,U1678,"")</f>
        <v>#N/A</v>
      </c>
      <c r="BI1678" s="47" t="e">
        <f t="shared" si="807"/>
        <v>#N/A</v>
      </c>
      <c r="BJ1678" s="48" t="str">
        <f t="shared" si="808"/>
        <v/>
      </c>
      <c r="BK1678" s="48" t="str">
        <f t="shared" si="809"/>
        <v/>
      </c>
      <c r="BL1678" s="48" t="str">
        <f t="shared" si="810"/>
        <v/>
      </c>
      <c r="BM1678" s="48" t="str">
        <f t="shared" si="811"/>
        <v/>
      </c>
      <c r="BN1678" s="48" t="str">
        <f t="shared" si="812"/>
        <v/>
      </c>
      <c r="BO1678" s="48" t="str">
        <f t="shared" si="813"/>
        <v/>
      </c>
      <c r="BP1678" s="48" t="str">
        <f t="shared" si="814"/>
        <v/>
      </c>
      <c r="BQ1678" s="48" t="str">
        <f t="shared" si="815"/>
        <v/>
      </c>
      <c r="BR1678" s="48" t="str">
        <f t="shared" si="816"/>
        <v/>
      </c>
      <c r="BS1678" s="48" t="str">
        <f t="shared" si="817"/>
        <v/>
      </c>
      <c r="BT1678" s="48" t="str">
        <f t="shared" si="818"/>
        <v/>
      </c>
      <c r="BU1678" s="48" t="str">
        <f t="shared" si="819"/>
        <v/>
      </c>
    </row>
    <row r="1679" spans="1:73">
      <c r="A1679" s="10">
        <f>Audit!A444</f>
        <v>0</v>
      </c>
      <c r="B1679" s="10" t="e">
        <f t="shared" si="790"/>
        <v>#N/A</v>
      </c>
      <c r="C1679" s="17" t="e">
        <f>VLOOKUP(Audit!B444,$V$3:$AE$12,2,FALSE) &amp; VLOOKUP(Audit!B444,$V$13:$AE$22,2,FALSE)&amp; IF(Audit!B444=10,Audit!V444&amp;Audit!W444,"")</f>
        <v>#N/A</v>
      </c>
      <c r="D1679" s="17" t="e">
        <f>VLOOKUP(Audit!C444,$V$3:$AE$12,3,FALSE) &amp; VLOOKUP(Audit!C444,$V$13:$AE$22,3,FALSE) &amp;IF(Audit!C444=10,Audit!V444&amp;Audit!W444,"")</f>
        <v>#N/A</v>
      </c>
      <c r="E1679" s="17" t="e">
        <f>VLOOKUP(Audit!D444,$V$3:$AE$12,4,FALSE)&amp; Audit!T444 &amp; VLOOKUP(Audit!D444,$V$13:$AE$22,4,FALSE)&amp; IF(Audit!D444=10,Audit!V444&amp;Audit!W444,"")</f>
        <v>#N/A</v>
      </c>
      <c r="F1679" s="17" t="e">
        <f>VLOOKUP(Audit!E444,$V$3:$AE$12,5,FALSE) &amp; VLOOKUP(Audit!E444,$V$13:$AE$22,5,FALSE)&amp; IF(Audit!E444=10,Audit!V444&amp;Audit!W444,"")</f>
        <v>#N/A</v>
      </c>
      <c r="G1679" s="17" t="e">
        <f>VLOOKUP(Audit!F444,$V$3:$AE$12,6,FALSE) &amp; VLOOKUP(Audit!F444,$V$13:$AE$22,6,FALSE)&amp; IF(Audit!F444=10,Audit!V444&amp;Audit!W444,"")</f>
        <v>#N/A</v>
      </c>
      <c r="H1679" s="17" t="e">
        <f>VLOOKUP(Audit!G444,$V$3:$AE$12,7,FALSE) &amp; VLOOKUP(Audit!G444,$V$13:$AE$22,7,FALSE)&amp;IF(Audit!G444=10,Audit!V444&amp;Audit!W444,"")</f>
        <v>#N/A</v>
      </c>
      <c r="I1679" s="17" t="e">
        <f>VLOOKUP(Audit!H444,$V$3:$AE$12,8,FALSE) &amp; Audit!U444 &amp; VLOOKUP(Audit!H444,$V$13:$AE$22,8,FALSE)&amp;IF(Audit!H444=10,Audit!V444&amp;Audit!W444,"")</f>
        <v>#N/A</v>
      </c>
      <c r="J1679" s="17" t="e">
        <f>VLOOKUP(Audit!I444,$V$3:$AE$12,9,FALSE) &amp; VLOOKUP(Audit!I444,$V$13:$AE$22,9,FALSE) &amp; IF(Audit!I444=10,Audit!V444&amp;Audit!W444,"") &amp; IF(Audit!I444&lt;&gt;1,U1679,"")</f>
        <v>#N/A</v>
      </c>
      <c r="K1679" s="17" t="e">
        <f>VLOOKUP(Audit!J444,$V$3:$AE$12,10,FALSE) &amp; Audit!S444 &amp; VLOOKUP(Audit!J444,$V$13:$AE$22,10,FALSE) &amp; IF(Audit!J444=10,Audit!V444&amp;Audit!W444,"") &amp; IF(Audit!J444&lt;&gt;1,U1679,"")</f>
        <v>#N/A</v>
      </c>
      <c r="L1679" s="10">
        <f>Audit!K444</f>
        <v>0</v>
      </c>
      <c r="M1679" s="10" t="e">
        <f t="shared" si="791"/>
        <v>#N/A</v>
      </c>
      <c r="N1679" s="10" t="e">
        <f t="shared" si="792"/>
        <v>#N/A</v>
      </c>
      <c r="O1679" s="10" t="e">
        <f t="shared" si="793"/>
        <v>#N/A</v>
      </c>
      <c r="P1679" s="10" t="e">
        <f t="shared" si="794"/>
        <v>#N/A</v>
      </c>
      <c r="Q1679" s="10" t="e">
        <f t="shared" si="795"/>
        <v>#N/A</v>
      </c>
      <c r="R1679" s="10" t="e">
        <f t="shared" si="796"/>
        <v>#N/A</v>
      </c>
      <c r="S1679" s="10" t="e">
        <f t="shared" si="797"/>
        <v>#N/A</v>
      </c>
      <c r="T1679" s="10" t="e">
        <f t="shared" si="798"/>
        <v>#N/A</v>
      </c>
      <c r="U1679" s="17" t="str">
        <f>IF(Audit!M444="","",VLOOKUP(Audit!M444,$W$26:$X$35,2,FALSE)) &amp; Audit!N444 &amp; IF(Audit!O444="","",IF(Audit!N444&lt;=1.4,VLOOKUP(Audit!O444,$W$38:X1724,2,FALSE),VLOOKUP(Audit!O444,$W$51:$X$61,2,FALSE))) &amp; IF(Audit!P444="","",VLOOKUP(Audit!P444,$Y$26:$Z$35,2,FALSE) &amp; Audit!Q444 &amp; IF(Audit!O444="","",IF(Audit!Q444&lt;=1.4,VLOOKUP(Audit!R444,$Y$38:$Z$48,2,FALSE),VLOOKUP(Audit!R444,$Y$51:$Z$61,2,FALSE))))</f>
        <v/>
      </c>
      <c r="V1679" s="21"/>
      <c r="AH1679" s="49">
        <f>Audit!A444</f>
        <v>0</v>
      </c>
      <c r="AI1679" s="50" t="e">
        <f>VLOOKUP(Audit!B444,$V$3:$AE$12,2,FALSE)&amp; IF(Audit!B444=10,Audit!V444,"")</f>
        <v>#N/A</v>
      </c>
      <c r="AJ1679" s="50" t="e">
        <f>VLOOKUP(Audit!B444,$V$13:$AE$22,2,FALSE)&amp; IF(Audit!B444=10,Audit!W444,"")</f>
        <v>#N/A</v>
      </c>
      <c r="AK1679" s="47" t="e">
        <f t="shared" si="799"/>
        <v>#N/A</v>
      </c>
      <c r="AL1679" s="50" t="e">
        <f>VLOOKUP(Audit!C444,$V$3:$AE$12,3,FALSE)&amp; IF(Audit!C444=10,Audit!V444,"")</f>
        <v>#N/A</v>
      </c>
      <c r="AM1679" s="50" t="e">
        <f>VLOOKUP(Audit!C444,$V$13:$AE$22,3,FALSE)&amp; IF(Audit!C444=10,Audit!W444,"")</f>
        <v>#N/A</v>
      </c>
      <c r="AN1679" s="47" t="e">
        <f t="shared" si="800"/>
        <v>#N/A</v>
      </c>
      <c r="AO1679" s="50" t="e">
        <f>VLOOKUP(Audit!D444,$V$3:$AE$12,4,FALSE) &amp;  Audit!T444 &amp; IF(Audit!D444=10,Audit!V444,"")</f>
        <v>#N/A</v>
      </c>
      <c r="AP1679" s="50" t="e">
        <f>VLOOKUP(Audit!D444,$V$13:$AE$22,4,FALSE)&amp; IF(Audit!D444=10,Audit!W444,"")</f>
        <v>#N/A</v>
      </c>
      <c r="AQ1679" s="47" t="e">
        <f t="shared" si="801"/>
        <v>#N/A</v>
      </c>
      <c r="AR1679" s="50" t="e">
        <f>VLOOKUP(Audit!E444,$V$3:$AE$12,5,FALSE)&amp; IF(Audit!E444=10,Audit!V444,"")</f>
        <v>#N/A</v>
      </c>
      <c r="AS1679" s="50" t="e">
        <f>VLOOKUP(Audit!E444,$V$13:$AE$22,5,FALSE)&amp; IF(Audit!E444=10,Audit!W444,"")</f>
        <v>#N/A</v>
      </c>
      <c r="AT1679" s="47" t="e">
        <f t="shared" si="802"/>
        <v>#N/A</v>
      </c>
      <c r="AU1679" s="50" t="e">
        <f>VLOOKUP(Audit!F444,$V$3:$AE$12,6,FALSE)&amp; IF(Audit!F444=10,Audit!V444,"")</f>
        <v>#N/A</v>
      </c>
      <c r="AV1679" s="50" t="e">
        <f>VLOOKUP(Audit!F444,$V$13:$AE$22,6,FALSE)&amp; IF(Audit!F444=10,Audit!W444,"")</f>
        <v>#N/A</v>
      </c>
      <c r="AW1679" s="47" t="e">
        <f t="shared" si="803"/>
        <v>#N/A</v>
      </c>
      <c r="AX1679" s="50" t="e">
        <f>VLOOKUP(Audit!G444,$V$3:$AE$12,7,FALSE)&amp; IF(Audit!G444=10,Audit!V444,"")</f>
        <v>#N/A</v>
      </c>
      <c r="AY1679" s="50" t="e">
        <f>VLOOKUP(Audit!G444,$V$13:$AE$22,7,FALSE) &amp; IF(Audit!G444=10,Audit!W444,"")</f>
        <v>#N/A</v>
      </c>
      <c r="AZ1679" s="47" t="e">
        <f t="shared" si="804"/>
        <v>#N/A</v>
      </c>
      <c r="BA1679" s="50" t="e">
        <f>VLOOKUP(Audit!H444,$V$3:$AE$12,8,FALSE)&amp; Audit!U444 &amp; IF(Audit!H444=10,Audit!V444,"")</f>
        <v>#N/A</v>
      </c>
      <c r="BB1679" s="50" t="e">
        <f>VLOOKUP(Audit!H444,$V$13:$AE$22,8,FALSE) &amp; IF(Audit!H444=10,Audit!W444,"")</f>
        <v>#N/A</v>
      </c>
      <c r="BC1679" s="47" t="e">
        <f t="shared" si="805"/>
        <v>#N/A</v>
      </c>
      <c r="BD1679" s="50" t="e">
        <f>VLOOKUP(Audit!I444,$V$3:$AE$12,9,FALSE)&amp; IF(Audit!I444=10,Audit!V444,"")</f>
        <v>#N/A</v>
      </c>
      <c r="BE1679" s="50" t="e">
        <f>VLOOKUP(Audit!I444,$V$13:$AE$22,9,FALSE) &amp; IF(Audit!I444=10,Audit!W444,"") &amp; IF(Audit!I444&lt;&gt;1,U1679,"")</f>
        <v>#N/A</v>
      </c>
      <c r="BF1679" s="47" t="e">
        <f t="shared" si="806"/>
        <v>#N/A</v>
      </c>
      <c r="BG1679" s="50" t="e">
        <f>VLOOKUP(Audit!J444,$V$3:$AE$12,10,FALSE) &amp; Audit!S444 &amp; IF(Audit!J444=10,Audit!V444,"")</f>
        <v>#N/A</v>
      </c>
      <c r="BH1679" s="50" t="e">
        <f>VLOOKUP(Audit!J444,$V$13:$AE$22,10,FALSE) &amp; IF(Audit!J444=10,Audit!W444,"") &amp; IF(Audit!J444&lt;&gt;1,U1679,"")</f>
        <v>#N/A</v>
      </c>
      <c r="BI1679" s="47" t="e">
        <f t="shared" si="807"/>
        <v>#N/A</v>
      </c>
      <c r="BJ1679" s="48" t="str">
        <f t="shared" si="808"/>
        <v/>
      </c>
      <c r="BK1679" s="48" t="str">
        <f t="shared" si="809"/>
        <v/>
      </c>
      <c r="BL1679" s="48" t="str">
        <f t="shared" si="810"/>
        <v/>
      </c>
      <c r="BM1679" s="48" t="str">
        <f t="shared" si="811"/>
        <v/>
      </c>
      <c r="BN1679" s="48" t="str">
        <f t="shared" si="812"/>
        <v/>
      </c>
      <c r="BO1679" s="48" t="str">
        <f t="shared" si="813"/>
        <v/>
      </c>
      <c r="BP1679" s="48" t="str">
        <f t="shared" si="814"/>
        <v/>
      </c>
      <c r="BQ1679" s="48" t="str">
        <f t="shared" si="815"/>
        <v/>
      </c>
      <c r="BR1679" s="48" t="str">
        <f t="shared" si="816"/>
        <v/>
      </c>
      <c r="BS1679" s="48" t="str">
        <f t="shared" si="817"/>
        <v/>
      </c>
      <c r="BT1679" s="48" t="str">
        <f t="shared" si="818"/>
        <v/>
      </c>
      <c r="BU1679" s="48" t="str">
        <f t="shared" si="819"/>
        <v/>
      </c>
    </row>
    <row r="1680" spans="1:73">
      <c r="A1680" s="10">
        <f>Audit!A445</f>
        <v>0</v>
      </c>
      <c r="B1680" s="10" t="e">
        <f t="shared" si="790"/>
        <v>#N/A</v>
      </c>
      <c r="C1680" s="17" t="e">
        <f>VLOOKUP(Audit!B445,$V$3:$AE$12,2,FALSE) &amp; VLOOKUP(Audit!B445,$V$13:$AE$22,2,FALSE)&amp; IF(Audit!B445=10,Audit!V445&amp;Audit!W445,"")</f>
        <v>#N/A</v>
      </c>
      <c r="D1680" s="17" t="e">
        <f>VLOOKUP(Audit!C445,$V$3:$AE$12,3,FALSE) &amp; VLOOKUP(Audit!C445,$V$13:$AE$22,3,FALSE) &amp;IF(Audit!C445=10,Audit!V445&amp;Audit!W445,"")</f>
        <v>#N/A</v>
      </c>
      <c r="E1680" s="17" t="e">
        <f>VLOOKUP(Audit!D445,$V$3:$AE$12,4,FALSE)&amp; Audit!T445 &amp; VLOOKUP(Audit!D445,$V$13:$AE$22,4,FALSE)&amp; IF(Audit!D445=10,Audit!V445&amp;Audit!W445,"")</f>
        <v>#N/A</v>
      </c>
      <c r="F1680" s="17" t="e">
        <f>VLOOKUP(Audit!E445,$V$3:$AE$12,5,FALSE) &amp; VLOOKUP(Audit!E445,$V$13:$AE$22,5,FALSE)&amp; IF(Audit!E445=10,Audit!V445&amp;Audit!W445,"")</f>
        <v>#N/A</v>
      </c>
      <c r="G1680" s="17" t="e">
        <f>VLOOKUP(Audit!F445,$V$3:$AE$12,6,FALSE) &amp; VLOOKUP(Audit!F445,$V$13:$AE$22,6,FALSE)&amp; IF(Audit!F445=10,Audit!V445&amp;Audit!W445,"")</f>
        <v>#N/A</v>
      </c>
      <c r="H1680" s="17" t="e">
        <f>VLOOKUP(Audit!G445,$V$3:$AE$12,7,FALSE) &amp; VLOOKUP(Audit!G445,$V$13:$AE$22,7,FALSE)&amp;IF(Audit!G445=10,Audit!V445&amp;Audit!W445,"")</f>
        <v>#N/A</v>
      </c>
      <c r="I1680" s="17" t="e">
        <f>VLOOKUP(Audit!H445,$V$3:$AE$12,8,FALSE) &amp; Audit!U445 &amp; VLOOKUP(Audit!H445,$V$13:$AE$22,8,FALSE)&amp;IF(Audit!H445=10,Audit!V445&amp;Audit!W445,"")</f>
        <v>#N/A</v>
      </c>
      <c r="J1680" s="17" t="e">
        <f>VLOOKUP(Audit!I445,$V$3:$AE$12,9,FALSE) &amp; VLOOKUP(Audit!I445,$V$13:$AE$22,9,FALSE) &amp; IF(Audit!I445=10,Audit!V445&amp;Audit!W445,"") &amp; IF(Audit!I445&lt;&gt;1,U1680,"")</f>
        <v>#N/A</v>
      </c>
      <c r="K1680" s="17" t="e">
        <f>VLOOKUP(Audit!J445,$V$3:$AE$12,10,FALSE) &amp; Audit!S445 &amp; VLOOKUP(Audit!J445,$V$13:$AE$22,10,FALSE) &amp; IF(Audit!J445=10,Audit!V445&amp;Audit!W445,"") &amp; IF(Audit!J445&lt;&gt;1,U1680,"")</f>
        <v>#N/A</v>
      </c>
      <c r="L1680" s="10">
        <f>Audit!K445</f>
        <v>0</v>
      </c>
      <c r="M1680" s="10" t="e">
        <f t="shared" si="791"/>
        <v>#N/A</v>
      </c>
      <c r="N1680" s="10" t="e">
        <f t="shared" si="792"/>
        <v>#N/A</v>
      </c>
      <c r="O1680" s="10" t="e">
        <f t="shared" si="793"/>
        <v>#N/A</v>
      </c>
      <c r="P1680" s="10" t="e">
        <f t="shared" si="794"/>
        <v>#N/A</v>
      </c>
      <c r="Q1680" s="10" t="e">
        <f t="shared" si="795"/>
        <v>#N/A</v>
      </c>
      <c r="R1680" s="10" t="e">
        <f t="shared" si="796"/>
        <v>#N/A</v>
      </c>
      <c r="S1680" s="10" t="e">
        <f t="shared" si="797"/>
        <v>#N/A</v>
      </c>
      <c r="T1680" s="10" t="e">
        <f t="shared" si="798"/>
        <v>#N/A</v>
      </c>
      <c r="U1680" s="17" t="str">
        <f>IF(Audit!M445="","",VLOOKUP(Audit!M445,$W$26:$X$35,2,FALSE)) &amp; Audit!N445 &amp; IF(Audit!O445="","",IF(Audit!N445&lt;=1.4,VLOOKUP(Audit!O445,$W$38:X1725,2,FALSE),VLOOKUP(Audit!O445,$W$51:$X$61,2,FALSE))) &amp; IF(Audit!P445="","",VLOOKUP(Audit!P445,$Y$26:$Z$35,2,FALSE) &amp; Audit!Q445 &amp; IF(Audit!O445="","",IF(Audit!Q445&lt;=1.4,VLOOKUP(Audit!R445,$Y$38:$Z$48,2,FALSE),VLOOKUP(Audit!R445,$Y$51:$Z$61,2,FALSE))))</f>
        <v/>
      </c>
      <c r="V1680" s="21"/>
      <c r="AH1680" s="49">
        <f>Audit!A445</f>
        <v>0</v>
      </c>
      <c r="AI1680" s="50" t="e">
        <f>VLOOKUP(Audit!B445,$V$3:$AE$12,2,FALSE)&amp; IF(Audit!B445=10,Audit!V445,"")</f>
        <v>#N/A</v>
      </c>
      <c r="AJ1680" s="50" t="e">
        <f>VLOOKUP(Audit!B445,$V$13:$AE$22,2,FALSE)&amp; IF(Audit!B445=10,Audit!W445,"")</f>
        <v>#N/A</v>
      </c>
      <c r="AK1680" s="47" t="e">
        <f t="shared" si="799"/>
        <v>#N/A</v>
      </c>
      <c r="AL1680" s="50" t="e">
        <f>VLOOKUP(Audit!C445,$V$3:$AE$12,3,FALSE)&amp; IF(Audit!C445=10,Audit!V445,"")</f>
        <v>#N/A</v>
      </c>
      <c r="AM1680" s="50" t="e">
        <f>VLOOKUP(Audit!C445,$V$13:$AE$22,3,FALSE)&amp; IF(Audit!C445=10,Audit!W445,"")</f>
        <v>#N/A</v>
      </c>
      <c r="AN1680" s="47" t="e">
        <f t="shared" si="800"/>
        <v>#N/A</v>
      </c>
      <c r="AO1680" s="50" t="e">
        <f>VLOOKUP(Audit!D445,$V$3:$AE$12,4,FALSE) &amp;  Audit!T445 &amp; IF(Audit!D445=10,Audit!V445,"")</f>
        <v>#N/A</v>
      </c>
      <c r="AP1680" s="50" t="e">
        <f>VLOOKUP(Audit!D445,$V$13:$AE$22,4,FALSE)&amp; IF(Audit!D445=10,Audit!W445,"")</f>
        <v>#N/A</v>
      </c>
      <c r="AQ1680" s="47" t="e">
        <f t="shared" si="801"/>
        <v>#N/A</v>
      </c>
      <c r="AR1680" s="50" t="e">
        <f>VLOOKUP(Audit!E445,$V$3:$AE$12,5,FALSE)&amp; IF(Audit!E445=10,Audit!V445,"")</f>
        <v>#N/A</v>
      </c>
      <c r="AS1680" s="50" t="e">
        <f>VLOOKUP(Audit!E445,$V$13:$AE$22,5,FALSE)&amp; IF(Audit!E445=10,Audit!W445,"")</f>
        <v>#N/A</v>
      </c>
      <c r="AT1680" s="47" t="e">
        <f t="shared" si="802"/>
        <v>#N/A</v>
      </c>
      <c r="AU1680" s="50" t="e">
        <f>VLOOKUP(Audit!F445,$V$3:$AE$12,6,FALSE)&amp; IF(Audit!F445=10,Audit!V445,"")</f>
        <v>#N/A</v>
      </c>
      <c r="AV1680" s="50" t="e">
        <f>VLOOKUP(Audit!F445,$V$13:$AE$22,6,FALSE)&amp; IF(Audit!F445=10,Audit!W445,"")</f>
        <v>#N/A</v>
      </c>
      <c r="AW1680" s="47" t="e">
        <f t="shared" si="803"/>
        <v>#N/A</v>
      </c>
      <c r="AX1680" s="50" t="e">
        <f>VLOOKUP(Audit!G445,$V$3:$AE$12,7,FALSE)&amp; IF(Audit!G445=10,Audit!V445,"")</f>
        <v>#N/A</v>
      </c>
      <c r="AY1680" s="50" t="e">
        <f>VLOOKUP(Audit!G445,$V$13:$AE$22,7,FALSE) &amp; IF(Audit!G445=10,Audit!W445,"")</f>
        <v>#N/A</v>
      </c>
      <c r="AZ1680" s="47" t="e">
        <f t="shared" si="804"/>
        <v>#N/A</v>
      </c>
      <c r="BA1680" s="50" t="e">
        <f>VLOOKUP(Audit!H445,$V$3:$AE$12,8,FALSE)&amp; Audit!U445 &amp; IF(Audit!H445=10,Audit!V445,"")</f>
        <v>#N/A</v>
      </c>
      <c r="BB1680" s="50" t="e">
        <f>VLOOKUP(Audit!H445,$V$13:$AE$22,8,FALSE) &amp; IF(Audit!H445=10,Audit!W445,"")</f>
        <v>#N/A</v>
      </c>
      <c r="BC1680" s="47" t="e">
        <f t="shared" si="805"/>
        <v>#N/A</v>
      </c>
      <c r="BD1680" s="50" t="e">
        <f>VLOOKUP(Audit!I445,$V$3:$AE$12,9,FALSE)&amp; IF(Audit!I445=10,Audit!V445,"")</f>
        <v>#N/A</v>
      </c>
      <c r="BE1680" s="50" t="e">
        <f>VLOOKUP(Audit!I445,$V$13:$AE$22,9,FALSE) &amp; IF(Audit!I445=10,Audit!W445,"") &amp; IF(Audit!I445&lt;&gt;1,U1680,"")</f>
        <v>#N/A</v>
      </c>
      <c r="BF1680" s="47" t="e">
        <f t="shared" si="806"/>
        <v>#N/A</v>
      </c>
      <c r="BG1680" s="50" t="e">
        <f>VLOOKUP(Audit!J445,$V$3:$AE$12,10,FALSE) &amp; Audit!S445 &amp; IF(Audit!J445=10,Audit!V445,"")</f>
        <v>#N/A</v>
      </c>
      <c r="BH1680" s="50" t="e">
        <f>VLOOKUP(Audit!J445,$V$13:$AE$22,10,FALSE) &amp; IF(Audit!J445=10,Audit!W445,"") &amp; IF(Audit!J445&lt;&gt;1,U1680,"")</f>
        <v>#N/A</v>
      </c>
      <c r="BI1680" s="47" t="e">
        <f t="shared" si="807"/>
        <v>#N/A</v>
      </c>
      <c r="BJ1680" s="48" t="str">
        <f t="shared" si="808"/>
        <v/>
      </c>
      <c r="BK1680" s="48" t="str">
        <f t="shared" si="809"/>
        <v/>
      </c>
      <c r="BL1680" s="48" t="str">
        <f t="shared" si="810"/>
        <v/>
      </c>
      <c r="BM1680" s="48" t="str">
        <f t="shared" si="811"/>
        <v/>
      </c>
      <c r="BN1680" s="48" t="str">
        <f t="shared" si="812"/>
        <v/>
      </c>
      <c r="BO1680" s="48" t="str">
        <f t="shared" si="813"/>
        <v/>
      </c>
      <c r="BP1680" s="48" t="str">
        <f t="shared" si="814"/>
        <v/>
      </c>
      <c r="BQ1680" s="48" t="str">
        <f t="shared" si="815"/>
        <v/>
      </c>
      <c r="BR1680" s="48" t="str">
        <f t="shared" si="816"/>
        <v/>
      </c>
      <c r="BS1680" s="48" t="str">
        <f t="shared" si="817"/>
        <v/>
      </c>
      <c r="BT1680" s="48" t="str">
        <f t="shared" si="818"/>
        <v/>
      </c>
      <c r="BU1680" s="48" t="str">
        <f t="shared" si="819"/>
        <v/>
      </c>
    </row>
    <row r="1681" spans="1:73">
      <c r="A1681" s="10">
        <f>Audit!A446</f>
        <v>0</v>
      </c>
      <c r="B1681" s="10" t="e">
        <f t="shared" si="790"/>
        <v>#N/A</v>
      </c>
      <c r="C1681" s="17" t="e">
        <f>VLOOKUP(Audit!B446,$V$3:$AE$12,2,FALSE) &amp; VLOOKUP(Audit!B446,$V$13:$AE$22,2,FALSE)&amp; IF(Audit!B446=10,Audit!V446&amp;Audit!W446,"")</f>
        <v>#N/A</v>
      </c>
      <c r="D1681" s="17" t="e">
        <f>VLOOKUP(Audit!C446,$V$3:$AE$12,3,FALSE) &amp; VLOOKUP(Audit!C446,$V$13:$AE$22,3,FALSE) &amp;IF(Audit!C446=10,Audit!V446&amp;Audit!W446,"")</f>
        <v>#N/A</v>
      </c>
      <c r="E1681" s="17" t="e">
        <f>VLOOKUP(Audit!D446,$V$3:$AE$12,4,FALSE)&amp; Audit!T446 &amp; VLOOKUP(Audit!D446,$V$13:$AE$22,4,FALSE)&amp; IF(Audit!D446=10,Audit!V446&amp;Audit!W446,"")</f>
        <v>#N/A</v>
      </c>
      <c r="F1681" s="17" t="e">
        <f>VLOOKUP(Audit!E446,$V$3:$AE$12,5,FALSE) &amp; VLOOKUP(Audit!E446,$V$13:$AE$22,5,FALSE)&amp; IF(Audit!E446=10,Audit!V446&amp;Audit!W446,"")</f>
        <v>#N/A</v>
      </c>
      <c r="G1681" s="17" t="e">
        <f>VLOOKUP(Audit!F446,$V$3:$AE$12,6,FALSE) &amp; VLOOKUP(Audit!F446,$V$13:$AE$22,6,FALSE)&amp; IF(Audit!F446=10,Audit!V446&amp;Audit!W446,"")</f>
        <v>#N/A</v>
      </c>
      <c r="H1681" s="17" t="e">
        <f>VLOOKUP(Audit!G446,$V$3:$AE$12,7,FALSE) &amp; VLOOKUP(Audit!G446,$V$13:$AE$22,7,FALSE)&amp;IF(Audit!G446=10,Audit!V446&amp;Audit!W446,"")</f>
        <v>#N/A</v>
      </c>
      <c r="I1681" s="17" t="e">
        <f>VLOOKUP(Audit!H446,$V$3:$AE$12,8,FALSE) &amp; Audit!U446 &amp; VLOOKUP(Audit!H446,$V$13:$AE$22,8,FALSE)&amp;IF(Audit!H446=10,Audit!V446&amp;Audit!W446,"")</f>
        <v>#N/A</v>
      </c>
      <c r="J1681" s="17" t="e">
        <f>VLOOKUP(Audit!I446,$V$3:$AE$12,9,FALSE) &amp; VLOOKUP(Audit!I446,$V$13:$AE$22,9,FALSE) &amp; IF(Audit!I446=10,Audit!V446&amp;Audit!W446,"") &amp; IF(Audit!I446&lt;&gt;1,U1681,"")</f>
        <v>#N/A</v>
      </c>
      <c r="K1681" s="17" t="e">
        <f>VLOOKUP(Audit!J446,$V$3:$AE$12,10,FALSE) &amp; Audit!S446 &amp; VLOOKUP(Audit!J446,$V$13:$AE$22,10,FALSE) &amp; IF(Audit!J446=10,Audit!V446&amp;Audit!W446,"") &amp; IF(Audit!J446&lt;&gt;1,U1681,"")</f>
        <v>#N/A</v>
      </c>
      <c r="L1681" s="10">
        <f>Audit!K446</f>
        <v>0</v>
      </c>
      <c r="M1681" s="10" t="e">
        <f t="shared" si="791"/>
        <v>#N/A</v>
      </c>
      <c r="N1681" s="10" t="e">
        <f t="shared" si="792"/>
        <v>#N/A</v>
      </c>
      <c r="O1681" s="10" t="e">
        <f t="shared" si="793"/>
        <v>#N/A</v>
      </c>
      <c r="P1681" s="10" t="e">
        <f t="shared" si="794"/>
        <v>#N/A</v>
      </c>
      <c r="Q1681" s="10" t="e">
        <f t="shared" si="795"/>
        <v>#N/A</v>
      </c>
      <c r="R1681" s="10" t="e">
        <f t="shared" si="796"/>
        <v>#N/A</v>
      </c>
      <c r="S1681" s="10" t="e">
        <f t="shared" si="797"/>
        <v>#N/A</v>
      </c>
      <c r="T1681" s="10" t="e">
        <f t="shared" si="798"/>
        <v>#N/A</v>
      </c>
      <c r="U1681" s="17" t="str">
        <f>IF(Audit!M446="","",VLOOKUP(Audit!M446,$W$26:$X$35,2,FALSE)) &amp; Audit!N446 &amp; IF(Audit!O446="","",IF(Audit!N446&lt;=1.4,VLOOKUP(Audit!O446,$W$38:X1726,2,FALSE),VLOOKUP(Audit!O446,$W$51:$X$61,2,FALSE))) &amp; IF(Audit!P446="","",VLOOKUP(Audit!P446,$Y$26:$Z$35,2,FALSE) &amp; Audit!Q446 &amp; IF(Audit!O446="","",IF(Audit!Q446&lt;=1.4,VLOOKUP(Audit!R446,$Y$38:$Z$48,2,FALSE),VLOOKUP(Audit!R446,$Y$51:$Z$61,2,FALSE))))</f>
        <v/>
      </c>
      <c r="V1681" s="21"/>
      <c r="AH1681" s="49">
        <f>Audit!A446</f>
        <v>0</v>
      </c>
      <c r="AI1681" s="50" t="e">
        <f>VLOOKUP(Audit!B446,$V$3:$AE$12,2,FALSE)&amp; IF(Audit!B446=10,Audit!V446,"")</f>
        <v>#N/A</v>
      </c>
      <c r="AJ1681" s="50" t="e">
        <f>VLOOKUP(Audit!B446,$V$13:$AE$22,2,FALSE)&amp; IF(Audit!B446=10,Audit!W446,"")</f>
        <v>#N/A</v>
      </c>
      <c r="AK1681" s="47" t="e">
        <f t="shared" si="799"/>
        <v>#N/A</v>
      </c>
      <c r="AL1681" s="50" t="e">
        <f>VLOOKUP(Audit!C446,$V$3:$AE$12,3,FALSE)&amp; IF(Audit!C446=10,Audit!V446,"")</f>
        <v>#N/A</v>
      </c>
      <c r="AM1681" s="50" t="e">
        <f>VLOOKUP(Audit!C446,$V$13:$AE$22,3,FALSE)&amp; IF(Audit!C446=10,Audit!W446,"")</f>
        <v>#N/A</v>
      </c>
      <c r="AN1681" s="47" t="e">
        <f t="shared" si="800"/>
        <v>#N/A</v>
      </c>
      <c r="AO1681" s="50" t="e">
        <f>VLOOKUP(Audit!D446,$V$3:$AE$12,4,FALSE) &amp;  Audit!T446 &amp; IF(Audit!D446=10,Audit!V446,"")</f>
        <v>#N/A</v>
      </c>
      <c r="AP1681" s="50" t="e">
        <f>VLOOKUP(Audit!D446,$V$13:$AE$22,4,FALSE)&amp; IF(Audit!D446=10,Audit!W446,"")</f>
        <v>#N/A</v>
      </c>
      <c r="AQ1681" s="47" t="e">
        <f t="shared" si="801"/>
        <v>#N/A</v>
      </c>
      <c r="AR1681" s="50" t="e">
        <f>VLOOKUP(Audit!E446,$V$3:$AE$12,5,FALSE)&amp; IF(Audit!E446=10,Audit!V446,"")</f>
        <v>#N/A</v>
      </c>
      <c r="AS1681" s="50" t="e">
        <f>VLOOKUP(Audit!E446,$V$13:$AE$22,5,FALSE)&amp; IF(Audit!E446=10,Audit!W446,"")</f>
        <v>#N/A</v>
      </c>
      <c r="AT1681" s="47" t="e">
        <f t="shared" si="802"/>
        <v>#N/A</v>
      </c>
      <c r="AU1681" s="50" t="e">
        <f>VLOOKUP(Audit!F446,$V$3:$AE$12,6,FALSE)&amp; IF(Audit!F446=10,Audit!V446,"")</f>
        <v>#N/A</v>
      </c>
      <c r="AV1681" s="50" t="e">
        <f>VLOOKUP(Audit!F446,$V$13:$AE$22,6,FALSE)&amp; IF(Audit!F446=10,Audit!W446,"")</f>
        <v>#N/A</v>
      </c>
      <c r="AW1681" s="47" t="e">
        <f t="shared" si="803"/>
        <v>#N/A</v>
      </c>
      <c r="AX1681" s="50" t="e">
        <f>VLOOKUP(Audit!G446,$V$3:$AE$12,7,FALSE)&amp; IF(Audit!G446=10,Audit!V446,"")</f>
        <v>#N/A</v>
      </c>
      <c r="AY1681" s="50" t="e">
        <f>VLOOKUP(Audit!G446,$V$13:$AE$22,7,FALSE) &amp; IF(Audit!G446=10,Audit!W446,"")</f>
        <v>#N/A</v>
      </c>
      <c r="AZ1681" s="47" t="e">
        <f t="shared" si="804"/>
        <v>#N/A</v>
      </c>
      <c r="BA1681" s="50" t="e">
        <f>VLOOKUP(Audit!H446,$V$3:$AE$12,8,FALSE)&amp; Audit!U446 &amp; IF(Audit!H446=10,Audit!V446,"")</f>
        <v>#N/A</v>
      </c>
      <c r="BB1681" s="50" t="e">
        <f>VLOOKUP(Audit!H446,$V$13:$AE$22,8,FALSE) &amp; IF(Audit!H446=10,Audit!W446,"")</f>
        <v>#N/A</v>
      </c>
      <c r="BC1681" s="47" t="e">
        <f t="shared" si="805"/>
        <v>#N/A</v>
      </c>
      <c r="BD1681" s="50" t="e">
        <f>VLOOKUP(Audit!I446,$V$3:$AE$12,9,FALSE)&amp; IF(Audit!I446=10,Audit!V446,"")</f>
        <v>#N/A</v>
      </c>
      <c r="BE1681" s="50" t="e">
        <f>VLOOKUP(Audit!I446,$V$13:$AE$22,9,FALSE) &amp; IF(Audit!I446=10,Audit!W446,"") &amp; IF(Audit!I446&lt;&gt;1,U1681,"")</f>
        <v>#N/A</v>
      </c>
      <c r="BF1681" s="47" t="e">
        <f t="shared" si="806"/>
        <v>#N/A</v>
      </c>
      <c r="BG1681" s="50" t="e">
        <f>VLOOKUP(Audit!J446,$V$3:$AE$12,10,FALSE) &amp; Audit!S446 &amp; IF(Audit!J446=10,Audit!V446,"")</f>
        <v>#N/A</v>
      </c>
      <c r="BH1681" s="50" t="e">
        <f>VLOOKUP(Audit!J446,$V$13:$AE$22,10,FALSE) &amp; IF(Audit!J446=10,Audit!W446,"") &amp; IF(Audit!J446&lt;&gt;1,U1681,"")</f>
        <v>#N/A</v>
      </c>
      <c r="BI1681" s="47" t="e">
        <f t="shared" si="807"/>
        <v>#N/A</v>
      </c>
      <c r="BJ1681" s="48" t="str">
        <f t="shared" si="808"/>
        <v/>
      </c>
      <c r="BK1681" s="48" t="str">
        <f t="shared" si="809"/>
        <v/>
      </c>
      <c r="BL1681" s="48" t="str">
        <f t="shared" si="810"/>
        <v/>
      </c>
      <c r="BM1681" s="48" t="str">
        <f t="shared" si="811"/>
        <v/>
      </c>
      <c r="BN1681" s="48" t="str">
        <f t="shared" si="812"/>
        <v/>
      </c>
      <c r="BO1681" s="48" t="str">
        <f t="shared" si="813"/>
        <v/>
      </c>
      <c r="BP1681" s="48" t="str">
        <f t="shared" si="814"/>
        <v/>
      </c>
      <c r="BQ1681" s="48" t="str">
        <f t="shared" si="815"/>
        <v/>
      </c>
      <c r="BR1681" s="48" t="str">
        <f t="shared" si="816"/>
        <v/>
      </c>
      <c r="BS1681" s="48" t="str">
        <f t="shared" si="817"/>
        <v/>
      </c>
      <c r="BT1681" s="48" t="str">
        <f t="shared" si="818"/>
        <v/>
      </c>
      <c r="BU1681" s="48" t="str">
        <f t="shared" si="819"/>
        <v/>
      </c>
    </row>
    <row r="1682" spans="1:73">
      <c r="A1682" s="10">
        <f>Audit!A447</f>
        <v>0</v>
      </c>
      <c r="B1682" s="10" t="e">
        <f t="shared" si="790"/>
        <v>#N/A</v>
      </c>
      <c r="C1682" s="17" t="e">
        <f>VLOOKUP(Audit!B447,$V$3:$AE$12,2,FALSE) &amp; VLOOKUP(Audit!B447,$V$13:$AE$22,2,FALSE)&amp; IF(Audit!B447=10,Audit!V447&amp;Audit!W447,"")</f>
        <v>#N/A</v>
      </c>
      <c r="D1682" s="17" t="e">
        <f>VLOOKUP(Audit!C447,$V$3:$AE$12,3,FALSE) &amp; VLOOKUP(Audit!C447,$V$13:$AE$22,3,FALSE) &amp;IF(Audit!C447=10,Audit!V447&amp;Audit!W447,"")</f>
        <v>#N/A</v>
      </c>
      <c r="E1682" s="17" t="e">
        <f>VLOOKUP(Audit!D447,$V$3:$AE$12,4,FALSE)&amp; Audit!T447 &amp; VLOOKUP(Audit!D447,$V$13:$AE$22,4,FALSE)&amp; IF(Audit!D447=10,Audit!V447&amp;Audit!W447,"")</f>
        <v>#N/A</v>
      </c>
      <c r="F1682" s="17" t="e">
        <f>VLOOKUP(Audit!E447,$V$3:$AE$12,5,FALSE) &amp; VLOOKUP(Audit!E447,$V$13:$AE$22,5,FALSE)&amp; IF(Audit!E447=10,Audit!V447&amp;Audit!W447,"")</f>
        <v>#N/A</v>
      </c>
      <c r="G1682" s="17" t="e">
        <f>VLOOKUP(Audit!F447,$V$3:$AE$12,6,FALSE) &amp; VLOOKUP(Audit!F447,$V$13:$AE$22,6,FALSE)&amp; IF(Audit!F447=10,Audit!V447&amp;Audit!W447,"")</f>
        <v>#N/A</v>
      </c>
      <c r="H1682" s="17" t="e">
        <f>VLOOKUP(Audit!G447,$V$3:$AE$12,7,FALSE) &amp; VLOOKUP(Audit!G447,$V$13:$AE$22,7,FALSE)&amp;IF(Audit!G447=10,Audit!V447&amp;Audit!W447,"")</f>
        <v>#N/A</v>
      </c>
      <c r="I1682" s="17" t="e">
        <f>VLOOKUP(Audit!H447,$V$3:$AE$12,8,FALSE) &amp; Audit!U447 &amp; VLOOKUP(Audit!H447,$V$13:$AE$22,8,FALSE)&amp;IF(Audit!H447=10,Audit!V447&amp;Audit!W447,"")</f>
        <v>#N/A</v>
      </c>
      <c r="J1682" s="17" t="e">
        <f>VLOOKUP(Audit!I447,$V$3:$AE$12,9,FALSE) &amp; VLOOKUP(Audit!I447,$V$13:$AE$22,9,FALSE) &amp; IF(Audit!I447=10,Audit!V447&amp;Audit!W447,"") &amp; IF(Audit!I447&lt;&gt;1,U1682,"")</f>
        <v>#N/A</v>
      </c>
      <c r="K1682" s="17" t="e">
        <f>VLOOKUP(Audit!J447,$V$3:$AE$12,10,FALSE) &amp; Audit!S447 &amp; VLOOKUP(Audit!J447,$V$13:$AE$22,10,FALSE) &amp; IF(Audit!J447=10,Audit!V447&amp;Audit!W447,"") &amp; IF(Audit!J447&lt;&gt;1,U1682,"")</f>
        <v>#N/A</v>
      </c>
      <c r="L1682" s="10">
        <f>Audit!K447</f>
        <v>0</v>
      </c>
      <c r="M1682" s="10" t="e">
        <f t="shared" si="791"/>
        <v>#N/A</v>
      </c>
      <c r="N1682" s="10" t="e">
        <f t="shared" si="792"/>
        <v>#N/A</v>
      </c>
      <c r="O1682" s="10" t="e">
        <f t="shared" si="793"/>
        <v>#N/A</v>
      </c>
      <c r="P1682" s="10" t="e">
        <f t="shared" si="794"/>
        <v>#N/A</v>
      </c>
      <c r="Q1682" s="10" t="e">
        <f t="shared" si="795"/>
        <v>#N/A</v>
      </c>
      <c r="R1682" s="10" t="e">
        <f t="shared" si="796"/>
        <v>#N/A</v>
      </c>
      <c r="S1682" s="10" t="e">
        <f t="shared" si="797"/>
        <v>#N/A</v>
      </c>
      <c r="T1682" s="10" t="e">
        <f t="shared" si="798"/>
        <v>#N/A</v>
      </c>
      <c r="U1682" s="17" t="str">
        <f>IF(Audit!M447="","",VLOOKUP(Audit!M447,$W$26:$X$35,2,FALSE)) &amp; Audit!N447 &amp; IF(Audit!O447="","",IF(Audit!N447&lt;=1.4,VLOOKUP(Audit!O447,$W$38:X1727,2,FALSE),VLOOKUP(Audit!O447,$W$51:$X$61,2,FALSE))) &amp; IF(Audit!P447="","",VLOOKUP(Audit!P447,$Y$26:$Z$35,2,FALSE) &amp; Audit!Q447 &amp; IF(Audit!O447="","",IF(Audit!Q447&lt;=1.4,VLOOKUP(Audit!R447,$Y$38:$Z$48,2,FALSE),VLOOKUP(Audit!R447,$Y$51:$Z$61,2,FALSE))))</f>
        <v/>
      </c>
      <c r="V1682" s="21"/>
      <c r="AH1682" s="49">
        <f>Audit!A447</f>
        <v>0</v>
      </c>
      <c r="AI1682" s="50" t="e">
        <f>VLOOKUP(Audit!B447,$V$3:$AE$12,2,FALSE)&amp; IF(Audit!B447=10,Audit!V447,"")</f>
        <v>#N/A</v>
      </c>
      <c r="AJ1682" s="50" t="e">
        <f>VLOOKUP(Audit!B447,$V$13:$AE$22,2,FALSE)&amp; IF(Audit!B447=10,Audit!W447,"")</f>
        <v>#N/A</v>
      </c>
      <c r="AK1682" s="47" t="e">
        <f t="shared" si="799"/>
        <v>#N/A</v>
      </c>
      <c r="AL1682" s="50" t="e">
        <f>VLOOKUP(Audit!C447,$V$3:$AE$12,3,FALSE)&amp; IF(Audit!C447=10,Audit!V447,"")</f>
        <v>#N/A</v>
      </c>
      <c r="AM1682" s="50" t="e">
        <f>VLOOKUP(Audit!C447,$V$13:$AE$22,3,FALSE)&amp; IF(Audit!C447=10,Audit!W447,"")</f>
        <v>#N/A</v>
      </c>
      <c r="AN1682" s="47" t="e">
        <f t="shared" si="800"/>
        <v>#N/A</v>
      </c>
      <c r="AO1682" s="50" t="e">
        <f>VLOOKUP(Audit!D447,$V$3:$AE$12,4,FALSE) &amp;  Audit!T447 &amp; IF(Audit!D447=10,Audit!V447,"")</f>
        <v>#N/A</v>
      </c>
      <c r="AP1682" s="50" t="e">
        <f>VLOOKUP(Audit!D447,$V$13:$AE$22,4,FALSE)&amp; IF(Audit!D447=10,Audit!W447,"")</f>
        <v>#N/A</v>
      </c>
      <c r="AQ1682" s="47" t="e">
        <f t="shared" si="801"/>
        <v>#N/A</v>
      </c>
      <c r="AR1682" s="50" t="e">
        <f>VLOOKUP(Audit!E447,$V$3:$AE$12,5,FALSE)&amp; IF(Audit!E447=10,Audit!V447,"")</f>
        <v>#N/A</v>
      </c>
      <c r="AS1682" s="50" t="e">
        <f>VLOOKUP(Audit!E447,$V$13:$AE$22,5,FALSE)&amp; IF(Audit!E447=10,Audit!W447,"")</f>
        <v>#N/A</v>
      </c>
      <c r="AT1682" s="47" t="e">
        <f t="shared" si="802"/>
        <v>#N/A</v>
      </c>
      <c r="AU1682" s="50" t="e">
        <f>VLOOKUP(Audit!F447,$V$3:$AE$12,6,FALSE)&amp; IF(Audit!F447=10,Audit!V447,"")</f>
        <v>#N/A</v>
      </c>
      <c r="AV1682" s="50" t="e">
        <f>VLOOKUP(Audit!F447,$V$13:$AE$22,6,FALSE)&amp; IF(Audit!F447=10,Audit!W447,"")</f>
        <v>#N/A</v>
      </c>
      <c r="AW1682" s="47" t="e">
        <f t="shared" si="803"/>
        <v>#N/A</v>
      </c>
      <c r="AX1682" s="50" t="e">
        <f>VLOOKUP(Audit!G447,$V$3:$AE$12,7,FALSE)&amp; IF(Audit!G447=10,Audit!V447,"")</f>
        <v>#N/A</v>
      </c>
      <c r="AY1682" s="50" t="e">
        <f>VLOOKUP(Audit!G447,$V$13:$AE$22,7,FALSE) &amp; IF(Audit!G447=10,Audit!W447,"")</f>
        <v>#N/A</v>
      </c>
      <c r="AZ1682" s="47" t="e">
        <f t="shared" si="804"/>
        <v>#N/A</v>
      </c>
      <c r="BA1682" s="50" t="e">
        <f>VLOOKUP(Audit!H447,$V$3:$AE$12,8,FALSE)&amp; Audit!U447 &amp; IF(Audit!H447=10,Audit!V447,"")</f>
        <v>#N/A</v>
      </c>
      <c r="BB1682" s="50" t="e">
        <f>VLOOKUP(Audit!H447,$V$13:$AE$22,8,FALSE) &amp; IF(Audit!H447=10,Audit!W447,"")</f>
        <v>#N/A</v>
      </c>
      <c r="BC1682" s="47" t="e">
        <f t="shared" si="805"/>
        <v>#N/A</v>
      </c>
      <c r="BD1682" s="50" t="e">
        <f>VLOOKUP(Audit!I447,$V$3:$AE$12,9,FALSE)&amp; IF(Audit!I447=10,Audit!V447,"")</f>
        <v>#N/A</v>
      </c>
      <c r="BE1682" s="50" t="e">
        <f>VLOOKUP(Audit!I447,$V$13:$AE$22,9,FALSE) &amp; IF(Audit!I447=10,Audit!W447,"") &amp; IF(Audit!I447&lt;&gt;1,U1682,"")</f>
        <v>#N/A</v>
      </c>
      <c r="BF1682" s="47" t="e">
        <f t="shared" si="806"/>
        <v>#N/A</v>
      </c>
      <c r="BG1682" s="50" t="e">
        <f>VLOOKUP(Audit!J447,$V$3:$AE$12,10,FALSE) &amp; Audit!S447 &amp; IF(Audit!J447=10,Audit!V447,"")</f>
        <v>#N/A</v>
      </c>
      <c r="BH1682" s="50" t="e">
        <f>VLOOKUP(Audit!J447,$V$13:$AE$22,10,FALSE) &amp; IF(Audit!J447=10,Audit!W447,"") &amp; IF(Audit!J447&lt;&gt;1,U1682,"")</f>
        <v>#N/A</v>
      </c>
      <c r="BI1682" s="47" t="e">
        <f t="shared" si="807"/>
        <v>#N/A</v>
      </c>
      <c r="BJ1682" s="48" t="str">
        <f t="shared" si="808"/>
        <v/>
      </c>
      <c r="BK1682" s="48" t="str">
        <f t="shared" si="809"/>
        <v/>
      </c>
      <c r="BL1682" s="48" t="str">
        <f t="shared" si="810"/>
        <v/>
      </c>
      <c r="BM1682" s="48" t="str">
        <f t="shared" si="811"/>
        <v/>
      </c>
      <c r="BN1682" s="48" t="str">
        <f t="shared" si="812"/>
        <v/>
      </c>
      <c r="BO1682" s="48" t="str">
        <f t="shared" si="813"/>
        <v/>
      </c>
      <c r="BP1682" s="48" t="str">
        <f t="shared" si="814"/>
        <v/>
      </c>
      <c r="BQ1682" s="48" t="str">
        <f t="shared" si="815"/>
        <v/>
      </c>
      <c r="BR1682" s="48" t="str">
        <f t="shared" si="816"/>
        <v/>
      </c>
      <c r="BS1682" s="48" t="str">
        <f t="shared" si="817"/>
        <v/>
      </c>
      <c r="BT1682" s="48" t="str">
        <f t="shared" si="818"/>
        <v/>
      </c>
      <c r="BU1682" s="48" t="str">
        <f t="shared" si="819"/>
        <v/>
      </c>
    </row>
    <row r="1683" spans="1:73">
      <c r="A1683" s="10">
        <f>Audit!A448</f>
        <v>0</v>
      </c>
      <c r="B1683" s="10" t="e">
        <f t="shared" si="790"/>
        <v>#N/A</v>
      </c>
      <c r="C1683" s="17" t="e">
        <f>VLOOKUP(Audit!B448,$V$3:$AE$12,2,FALSE) &amp; VLOOKUP(Audit!B448,$V$13:$AE$22,2,FALSE)&amp; IF(Audit!B448=10,Audit!V448&amp;Audit!W448,"")</f>
        <v>#N/A</v>
      </c>
      <c r="D1683" s="17" t="e">
        <f>VLOOKUP(Audit!C448,$V$3:$AE$12,3,FALSE) &amp; VLOOKUP(Audit!C448,$V$13:$AE$22,3,FALSE) &amp;IF(Audit!C448=10,Audit!V448&amp;Audit!W448,"")</f>
        <v>#N/A</v>
      </c>
      <c r="E1683" s="17" t="e">
        <f>VLOOKUP(Audit!D448,$V$3:$AE$12,4,FALSE)&amp; Audit!T448 &amp; VLOOKUP(Audit!D448,$V$13:$AE$22,4,FALSE)&amp; IF(Audit!D448=10,Audit!V448&amp;Audit!W448,"")</f>
        <v>#N/A</v>
      </c>
      <c r="F1683" s="17" t="e">
        <f>VLOOKUP(Audit!E448,$V$3:$AE$12,5,FALSE) &amp; VLOOKUP(Audit!E448,$V$13:$AE$22,5,FALSE)&amp; IF(Audit!E448=10,Audit!V448&amp;Audit!W448,"")</f>
        <v>#N/A</v>
      </c>
      <c r="G1683" s="17" t="e">
        <f>VLOOKUP(Audit!F448,$V$3:$AE$12,6,FALSE) &amp; VLOOKUP(Audit!F448,$V$13:$AE$22,6,FALSE)&amp; IF(Audit!F448=10,Audit!V448&amp;Audit!W448,"")</f>
        <v>#N/A</v>
      </c>
      <c r="H1683" s="17" t="e">
        <f>VLOOKUP(Audit!G448,$V$3:$AE$12,7,FALSE) &amp; VLOOKUP(Audit!G448,$V$13:$AE$22,7,FALSE)&amp;IF(Audit!G448=10,Audit!V448&amp;Audit!W448,"")</f>
        <v>#N/A</v>
      </c>
      <c r="I1683" s="17" t="e">
        <f>VLOOKUP(Audit!H448,$V$3:$AE$12,8,FALSE) &amp; Audit!U448 &amp; VLOOKUP(Audit!H448,$V$13:$AE$22,8,FALSE)&amp;IF(Audit!H448=10,Audit!V448&amp;Audit!W448,"")</f>
        <v>#N/A</v>
      </c>
      <c r="J1683" s="17" t="e">
        <f>VLOOKUP(Audit!I448,$V$3:$AE$12,9,FALSE) &amp; VLOOKUP(Audit!I448,$V$13:$AE$22,9,FALSE) &amp; IF(Audit!I448=10,Audit!V448&amp;Audit!W448,"") &amp; IF(Audit!I448&lt;&gt;1,U1683,"")</f>
        <v>#N/A</v>
      </c>
      <c r="K1683" s="17" t="e">
        <f>VLOOKUP(Audit!J448,$V$3:$AE$12,10,FALSE) &amp; Audit!S448 &amp; VLOOKUP(Audit!J448,$V$13:$AE$22,10,FALSE) &amp; IF(Audit!J448=10,Audit!V448&amp;Audit!W448,"") &amp; IF(Audit!J448&lt;&gt;1,U1683,"")</f>
        <v>#N/A</v>
      </c>
      <c r="L1683" s="10">
        <f>Audit!K448</f>
        <v>0</v>
      </c>
      <c r="M1683" s="10" t="e">
        <f t="shared" si="791"/>
        <v>#N/A</v>
      </c>
      <c r="N1683" s="10" t="e">
        <f t="shared" si="792"/>
        <v>#N/A</v>
      </c>
      <c r="O1683" s="10" t="e">
        <f t="shared" si="793"/>
        <v>#N/A</v>
      </c>
      <c r="P1683" s="10" t="e">
        <f t="shared" si="794"/>
        <v>#N/A</v>
      </c>
      <c r="Q1683" s="10" t="e">
        <f t="shared" si="795"/>
        <v>#N/A</v>
      </c>
      <c r="R1683" s="10" t="e">
        <f t="shared" si="796"/>
        <v>#N/A</v>
      </c>
      <c r="S1683" s="10" t="e">
        <f t="shared" si="797"/>
        <v>#N/A</v>
      </c>
      <c r="T1683" s="10" t="e">
        <f t="shared" si="798"/>
        <v>#N/A</v>
      </c>
      <c r="U1683" s="17" t="str">
        <f>IF(Audit!M448="","",VLOOKUP(Audit!M448,$W$26:$X$35,2,FALSE)) &amp; Audit!N448 &amp; IF(Audit!O448="","",IF(Audit!N448&lt;=1.4,VLOOKUP(Audit!O448,$W$38:X1728,2,FALSE),VLOOKUP(Audit!O448,$W$51:$X$61,2,FALSE))) &amp; IF(Audit!P448="","",VLOOKUP(Audit!P448,$Y$26:$Z$35,2,FALSE) &amp; Audit!Q448 &amp; IF(Audit!O448="","",IF(Audit!Q448&lt;=1.4,VLOOKUP(Audit!R448,$Y$38:$Z$48,2,FALSE),VLOOKUP(Audit!R448,$Y$51:$Z$61,2,FALSE))))</f>
        <v/>
      </c>
      <c r="V1683" s="21"/>
      <c r="AH1683" s="49">
        <f>Audit!A448</f>
        <v>0</v>
      </c>
      <c r="AI1683" s="50" t="e">
        <f>VLOOKUP(Audit!B448,$V$3:$AE$12,2,FALSE)&amp; IF(Audit!B448=10,Audit!V448,"")</f>
        <v>#N/A</v>
      </c>
      <c r="AJ1683" s="50" t="e">
        <f>VLOOKUP(Audit!B448,$V$13:$AE$22,2,FALSE)&amp; IF(Audit!B448=10,Audit!W448,"")</f>
        <v>#N/A</v>
      </c>
      <c r="AK1683" s="47" t="e">
        <f t="shared" si="799"/>
        <v>#N/A</v>
      </c>
      <c r="AL1683" s="50" t="e">
        <f>VLOOKUP(Audit!C448,$V$3:$AE$12,3,FALSE)&amp; IF(Audit!C448=10,Audit!V448,"")</f>
        <v>#N/A</v>
      </c>
      <c r="AM1683" s="50" t="e">
        <f>VLOOKUP(Audit!C448,$V$13:$AE$22,3,FALSE)&amp; IF(Audit!C448=10,Audit!W448,"")</f>
        <v>#N/A</v>
      </c>
      <c r="AN1683" s="47" t="e">
        <f t="shared" si="800"/>
        <v>#N/A</v>
      </c>
      <c r="AO1683" s="50" t="e">
        <f>VLOOKUP(Audit!D448,$V$3:$AE$12,4,FALSE) &amp;  Audit!T448 &amp; IF(Audit!D448=10,Audit!V448,"")</f>
        <v>#N/A</v>
      </c>
      <c r="AP1683" s="50" t="e">
        <f>VLOOKUP(Audit!D448,$V$13:$AE$22,4,FALSE)&amp; IF(Audit!D448=10,Audit!W448,"")</f>
        <v>#N/A</v>
      </c>
      <c r="AQ1683" s="47" t="e">
        <f t="shared" si="801"/>
        <v>#N/A</v>
      </c>
      <c r="AR1683" s="50" t="e">
        <f>VLOOKUP(Audit!E448,$V$3:$AE$12,5,FALSE)&amp; IF(Audit!E448=10,Audit!V448,"")</f>
        <v>#N/A</v>
      </c>
      <c r="AS1683" s="50" t="e">
        <f>VLOOKUP(Audit!E448,$V$13:$AE$22,5,FALSE)&amp; IF(Audit!E448=10,Audit!W448,"")</f>
        <v>#N/A</v>
      </c>
      <c r="AT1683" s="47" t="e">
        <f t="shared" si="802"/>
        <v>#N/A</v>
      </c>
      <c r="AU1683" s="50" t="e">
        <f>VLOOKUP(Audit!F448,$V$3:$AE$12,6,FALSE)&amp; IF(Audit!F448=10,Audit!V448,"")</f>
        <v>#N/A</v>
      </c>
      <c r="AV1683" s="50" t="e">
        <f>VLOOKUP(Audit!F448,$V$13:$AE$22,6,FALSE)&amp; IF(Audit!F448=10,Audit!W448,"")</f>
        <v>#N/A</v>
      </c>
      <c r="AW1683" s="47" t="e">
        <f t="shared" si="803"/>
        <v>#N/A</v>
      </c>
      <c r="AX1683" s="50" t="e">
        <f>VLOOKUP(Audit!G448,$V$3:$AE$12,7,FALSE)&amp; IF(Audit!G448=10,Audit!V448,"")</f>
        <v>#N/A</v>
      </c>
      <c r="AY1683" s="50" t="e">
        <f>VLOOKUP(Audit!G448,$V$13:$AE$22,7,FALSE) &amp; IF(Audit!G448=10,Audit!W448,"")</f>
        <v>#N/A</v>
      </c>
      <c r="AZ1683" s="47" t="e">
        <f t="shared" si="804"/>
        <v>#N/A</v>
      </c>
      <c r="BA1683" s="50" t="e">
        <f>VLOOKUP(Audit!H448,$V$3:$AE$12,8,FALSE)&amp; Audit!U448 &amp; IF(Audit!H448=10,Audit!V448,"")</f>
        <v>#N/A</v>
      </c>
      <c r="BB1683" s="50" t="e">
        <f>VLOOKUP(Audit!H448,$V$13:$AE$22,8,FALSE) &amp; IF(Audit!H448=10,Audit!W448,"")</f>
        <v>#N/A</v>
      </c>
      <c r="BC1683" s="47" t="e">
        <f t="shared" si="805"/>
        <v>#N/A</v>
      </c>
      <c r="BD1683" s="50" t="e">
        <f>VLOOKUP(Audit!I448,$V$3:$AE$12,9,FALSE)&amp; IF(Audit!I448=10,Audit!V448,"")</f>
        <v>#N/A</v>
      </c>
      <c r="BE1683" s="50" t="e">
        <f>VLOOKUP(Audit!I448,$V$13:$AE$22,9,FALSE) &amp; IF(Audit!I448=10,Audit!W448,"") &amp; IF(Audit!I448&lt;&gt;1,U1683,"")</f>
        <v>#N/A</v>
      </c>
      <c r="BF1683" s="47" t="e">
        <f t="shared" si="806"/>
        <v>#N/A</v>
      </c>
      <c r="BG1683" s="50" t="e">
        <f>VLOOKUP(Audit!J448,$V$3:$AE$12,10,FALSE) &amp; Audit!S448 &amp; IF(Audit!J448=10,Audit!V448,"")</f>
        <v>#N/A</v>
      </c>
      <c r="BH1683" s="50" t="e">
        <f>VLOOKUP(Audit!J448,$V$13:$AE$22,10,FALSE) &amp; IF(Audit!J448=10,Audit!W448,"") &amp; IF(Audit!J448&lt;&gt;1,U1683,"")</f>
        <v>#N/A</v>
      </c>
      <c r="BI1683" s="47" t="e">
        <f t="shared" si="807"/>
        <v>#N/A</v>
      </c>
      <c r="BJ1683" s="48" t="str">
        <f t="shared" si="808"/>
        <v/>
      </c>
      <c r="BK1683" s="48" t="str">
        <f t="shared" si="809"/>
        <v/>
      </c>
      <c r="BL1683" s="48" t="str">
        <f t="shared" si="810"/>
        <v/>
      </c>
      <c r="BM1683" s="48" t="str">
        <f t="shared" si="811"/>
        <v/>
      </c>
      <c r="BN1683" s="48" t="str">
        <f t="shared" si="812"/>
        <v/>
      </c>
      <c r="BO1683" s="48" t="str">
        <f t="shared" si="813"/>
        <v/>
      </c>
      <c r="BP1683" s="48" t="str">
        <f t="shared" si="814"/>
        <v/>
      </c>
      <c r="BQ1683" s="48" t="str">
        <f t="shared" si="815"/>
        <v/>
      </c>
      <c r="BR1683" s="48" t="str">
        <f t="shared" si="816"/>
        <v/>
      </c>
      <c r="BS1683" s="48" t="str">
        <f t="shared" si="817"/>
        <v/>
      </c>
      <c r="BT1683" s="48" t="str">
        <f t="shared" si="818"/>
        <v/>
      </c>
      <c r="BU1683" s="48" t="str">
        <f t="shared" si="819"/>
        <v/>
      </c>
    </row>
    <row r="1684" spans="1:73">
      <c r="A1684" s="10">
        <f>Audit!A449</f>
        <v>0</v>
      </c>
      <c r="B1684" s="10" t="e">
        <f t="shared" si="790"/>
        <v>#N/A</v>
      </c>
      <c r="C1684" s="17" t="e">
        <f>VLOOKUP(Audit!B449,$V$3:$AE$12,2,FALSE) &amp; VLOOKUP(Audit!B449,$V$13:$AE$22,2,FALSE)&amp; IF(Audit!B449=10,Audit!V449&amp;Audit!W449,"")</f>
        <v>#N/A</v>
      </c>
      <c r="D1684" s="17" t="e">
        <f>VLOOKUP(Audit!C449,$V$3:$AE$12,3,FALSE) &amp; VLOOKUP(Audit!C449,$V$13:$AE$22,3,FALSE) &amp;IF(Audit!C449=10,Audit!V449&amp;Audit!W449,"")</f>
        <v>#N/A</v>
      </c>
      <c r="E1684" s="17" t="e">
        <f>VLOOKUP(Audit!D449,$V$3:$AE$12,4,FALSE)&amp; Audit!T449 &amp; VLOOKUP(Audit!D449,$V$13:$AE$22,4,FALSE)&amp; IF(Audit!D449=10,Audit!V449&amp;Audit!W449,"")</f>
        <v>#N/A</v>
      </c>
      <c r="F1684" s="17" t="e">
        <f>VLOOKUP(Audit!E449,$V$3:$AE$12,5,FALSE) &amp; VLOOKUP(Audit!E449,$V$13:$AE$22,5,FALSE)&amp; IF(Audit!E449=10,Audit!V449&amp;Audit!W449,"")</f>
        <v>#N/A</v>
      </c>
      <c r="G1684" s="17" t="e">
        <f>VLOOKUP(Audit!F449,$V$3:$AE$12,6,FALSE) &amp; VLOOKUP(Audit!F449,$V$13:$AE$22,6,FALSE)&amp; IF(Audit!F449=10,Audit!V449&amp;Audit!W449,"")</f>
        <v>#N/A</v>
      </c>
      <c r="H1684" s="17" t="e">
        <f>VLOOKUP(Audit!G449,$V$3:$AE$12,7,FALSE) &amp; VLOOKUP(Audit!G449,$V$13:$AE$22,7,FALSE)&amp;IF(Audit!G449=10,Audit!V449&amp;Audit!W449,"")</f>
        <v>#N/A</v>
      </c>
      <c r="I1684" s="17" t="e">
        <f>VLOOKUP(Audit!H449,$V$3:$AE$12,8,FALSE) &amp; Audit!U449 &amp; VLOOKUP(Audit!H449,$V$13:$AE$22,8,FALSE)&amp;IF(Audit!H449=10,Audit!V449&amp;Audit!W449,"")</f>
        <v>#N/A</v>
      </c>
      <c r="J1684" s="17" t="e">
        <f>VLOOKUP(Audit!I449,$V$3:$AE$12,9,FALSE) &amp; VLOOKUP(Audit!I449,$V$13:$AE$22,9,FALSE) &amp; IF(Audit!I449=10,Audit!V449&amp;Audit!W449,"") &amp; IF(Audit!I449&lt;&gt;1,U1684,"")</f>
        <v>#N/A</v>
      </c>
      <c r="K1684" s="17" t="e">
        <f>VLOOKUP(Audit!J449,$V$3:$AE$12,10,FALSE) &amp; Audit!S449 &amp; VLOOKUP(Audit!J449,$V$13:$AE$22,10,FALSE) &amp; IF(Audit!J449=10,Audit!V449&amp;Audit!W449,"") &amp; IF(Audit!J449&lt;&gt;1,U1684,"")</f>
        <v>#N/A</v>
      </c>
      <c r="L1684" s="10">
        <f>Audit!K449</f>
        <v>0</v>
      </c>
      <c r="M1684" s="10" t="e">
        <f t="shared" si="791"/>
        <v>#N/A</v>
      </c>
      <c r="N1684" s="10" t="e">
        <f t="shared" si="792"/>
        <v>#N/A</v>
      </c>
      <c r="O1684" s="10" t="e">
        <f t="shared" si="793"/>
        <v>#N/A</v>
      </c>
      <c r="P1684" s="10" t="e">
        <f t="shared" si="794"/>
        <v>#N/A</v>
      </c>
      <c r="Q1684" s="10" t="e">
        <f t="shared" si="795"/>
        <v>#N/A</v>
      </c>
      <c r="R1684" s="10" t="e">
        <f t="shared" si="796"/>
        <v>#N/A</v>
      </c>
      <c r="S1684" s="10" t="e">
        <f t="shared" si="797"/>
        <v>#N/A</v>
      </c>
      <c r="T1684" s="10" t="e">
        <f t="shared" si="798"/>
        <v>#N/A</v>
      </c>
      <c r="U1684" s="17" t="str">
        <f>IF(Audit!M449="","",VLOOKUP(Audit!M449,$W$26:$X$35,2,FALSE)) &amp; Audit!N449 &amp; IF(Audit!O449="","",IF(Audit!N449&lt;=1.4,VLOOKUP(Audit!O449,$W$38:X1729,2,FALSE),VLOOKUP(Audit!O449,$W$51:$X$61,2,FALSE))) &amp; IF(Audit!P449="","",VLOOKUP(Audit!P449,$Y$26:$Z$35,2,FALSE) &amp; Audit!Q449 &amp; IF(Audit!O449="","",IF(Audit!Q449&lt;=1.4,VLOOKUP(Audit!R449,$Y$38:$Z$48,2,FALSE),VLOOKUP(Audit!R449,$Y$51:$Z$61,2,FALSE))))</f>
        <v/>
      </c>
      <c r="V1684" s="21"/>
      <c r="AH1684" s="49">
        <f>Audit!A449</f>
        <v>0</v>
      </c>
      <c r="AI1684" s="50" t="e">
        <f>VLOOKUP(Audit!B449,$V$3:$AE$12,2,FALSE)&amp; IF(Audit!B449=10,Audit!V449,"")</f>
        <v>#N/A</v>
      </c>
      <c r="AJ1684" s="50" t="e">
        <f>VLOOKUP(Audit!B449,$V$13:$AE$22,2,FALSE)&amp; IF(Audit!B449=10,Audit!W449,"")</f>
        <v>#N/A</v>
      </c>
      <c r="AK1684" s="47" t="e">
        <f t="shared" si="799"/>
        <v>#N/A</v>
      </c>
      <c r="AL1684" s="50" t="e">
        <f>VLOOKUP(Audit!C449,$V$3:$AE$12,3,FALSE)&amp; IF(Audit!C449=10,Audit!V449,"")</f>
        <v>#N/A</v>
      </c>
      <c r="AM1684" s="50" t="e">
        <f>VLOOKUP(Audit!C449,$V$13:$AE$22,3,FALSE)&amp; IF(Audit!C449=10,Audit!W449,"")</f>
        <v>#N/A</v>
      </c>
      <c r="AN1684" s="47" t="e">
        <f t="shared" si="800"/>
        <v>#N/A</v>
      </c>
      <c r="AO1684" s="50" t="e">
        <f>VLOOKUP(Audit!D449,$V$3:$AE$12,4,FALSE) &amp;  Audit!T449 &amp; IF(Audit!D449=10,Audit!V449,"")</f>
        <v>#N/A</v>
      </c>
      <c r="AP1684" s="50" t="e">
        <f>VLOOKUP(Audit!D449,$V$13:$AE$22,4,FALSE)&amp; IF(Audit!D449=10,Audit!W449,"")</f>
        <v>#N/A</v>
      </c>
      <c r="AQ1684" s="47" t="e">
        <f t="shared" si="801"/>
        <v>#N/A</v>
      </c>
      <c r="AR1684" s="50" t="e">
        <f>VLOOKUP(Audit!E449,$V$3:$AE$12,5,FALSE)&amp; IF(Audit!E449=10,Audit!V449,"")</f>
        <v>#N/A</v>
      </c>
      <c r="AS1684" s="50" t="e">
        <f>VLOOKUP(Audit!E449,$V$13:$AE$22,5,FALSE)&amp; IF(Audit!E449=10,Audit!W449,"")</f>
        <v>#N/A</v>
      </c>
      <c r="AT1684" s="47" t="e">
        <f t="shared" si="802"/>
        <v>#N/A</v>
      </c>
      <c r="AU1684" s="50" t="e">
        <f>VLOOKUP(Audit!F449,$V$3:$AE$12,6,FALSE)&amp; IF(Audit!F449=10,Audit!V449,"")</f>
        <v>#N/A</v>
      </c>
      <c r="AV1684" s="50" t="e">
        <f>VLOOKUP(Audit!F449,$V$13:$AE$22,6,FALSE)&amp; IF(Audit!F449=10,Audit!W449,"")</f>
        <v>#N/A</v>
      </c>
      <c r="AW1684" s="47" t="e">
        <f t="shared" si="803"/>
        <v>#N/A</v>
      </c>
      <c r="AX1684" s="50" t="e">
        <f>VLOOKUP(Audit!G449,$V$3:$AE$12,7,FALSE)&amp; IF(Audit!G449=10,Audit!V449,"")</f>
        <v>#N/A</v>
      </c>
      <c r="AY1684" s="50" t="e">
        <f>VLOOKUP(Audit!G449,$V$13:$AE$22,7,FALSE) &amp; IF(Audit!G449=10,Audit!W449,"")</f>
        <v>#N/A</v>
      </c>
      <c r="AZ1684" s="47" t="e">
        <f t="shared" si="804"/>
        <v>#N/A</v>
      </c>
      <c r="BA1684" s="50" t="e">
        <f>VLOOKUP(Audit!H449,$V$3:$AE$12,8,FALSE)&amp; Audit!U449 &amp; IF(Audit!H449=10,Audit!V449,"")</f>
        <v>#N/A</v>
      </c>
      <c r="BB1684" s="50" t="e">
        <f>VLOOKUP(Audit!H449,$V$13:$AE$22,8,FALSE) &amp; IF(Audit!H449=10,Audit!W449,"")</f>
        <v>#N/A</v>
      </c>
      <c r="BC1684" s="47" t="e">
        <f t="shared" si="805"/>
        <v>#N/A</v>
      </c>
      <c r="BD1684" s="50" t="e">
        <f>VLOOKUP(Audit!I449,$V$3:$AE$12,9,FALSE)&amp; IF(Audit!I449=10,Audit!V449,"")</f>
        <v>#N/A</v>
      </c>
      <c r="BE1684" s="50" t="e">
        <f>VLOOKUP(Audit!I449,$V$13:$AE$22,9,FALSE) &amp; IF(Audit!I449=10,Audit!W449,"") &amp; IF(Audit!I449&lt;&gt;1,U1684,"")</f>
        <v>#N/A</v>
      </c>
      <c r="BF1684" s="47" t="e">
        <f t="shared" si="806"/>
        <v>#N/A</v>
      </c>
      <c r="BG1684" s="50" t="e">
        <f>VLOOKUP(Audit!J449,$V$3:$AE$12,10,FALSE) &amp; Audit!S449 &amp; IF(Audit!J449=10,Audit!V449,"")</f>
        <v>#N/A</v>
      </c>
      <c r="BH1684" s="50" t="e">
        <f>VLOOKUP(Audit!J449,$V$13:$AE$22,10,FALSE) &amp; IF(Audit!J449=10,Audit!W449,"") &amp; IF(Audit!J449&lt;&gt;1,U1684,"")</f>
        <v>#N/A</v>
      </c>
      <c r="BI1684" s="47" t="e">
        <f t="shared" si="807"/>
        <v>#N/A</v>
      </c>
      <c r="BJ1684" s="48" t="str">
        <f t="shared" si="808"/>
        <v/>
      </c>
      <c r="BK1684" s="48" t="str">
        <f t="shared" si="809"/>
        <v/>
      </c>
      <c r="BL1684" s="48" t="str">
        <f t="shared" si="810"/>
        <v/>
      </c>
      <c r="BM1684" s="48" t="str">
        <f t="shared" si="811"/>
        <v/>
      </c>
      <c r="BN1684" s="48" t="str">
        <f t="shared" si="812"/>
        <v/>
      </c>
      <c r="BO1684" s="48" t="str">
        <f t="shared" si="813"/>
        <v/>
      </c>
      <c r="BP1684" s="48" t="str">
        <f t="shared" si="814"/>
        <v/>
      </c>
      <c r="BQ1684" s="48" t="str">
        <f t="shared" si="815"/>
        <v/>
      </c>
      <c r="BR1684" s="48" t="str">
        <f t="shared" si="816"/>
        <v/>
      </c>
      <c r="BS1684" s="48" t="str">
        <f t="shared" si="817"/>
        <v/>
      </c>
      <c r="BT1684" s="48" t="str">
        <f t="shared" si="818"/>
        <v/>
      </c>
      <c r="BU1684" s="48" t="str">
        <f t="shared" si="819"/>
        <v/>
      </c>
    </row>
    <row r="1685" spans="1:73">
      <c r="A1685" s="10">
        <f>Audit!A450</f>
        <v>0</v>
      </c>
      <c r="B1685" s="10" t="e">
        <f t="shared" si="790"/>
        <v>#N/A</v>
      </c>
      <c r="C1685" s="17" t="e">
        <f>VLOOKUP(Audit!B450,$V$3:$AE$12,2,FALSE) &amp; VLOOKUP(Audit!B450,$V$13:$AE$22,2,FALSE)&amp; IF(Audit!B450=10,Audit!V450&amp;Audit!W450,"")</f>
        <v>#N/A</v>
      </c>
      <c r="D1685" s="17" t="e">
        <f>VLOOKUP(Audit!C450,$V$3:$AE$12,3,FALSE) &amp; VLOOKUP(Audit!C450,$V$13:$AE$22,3,FALSE) &amp;IF(Audit!C450=10,Audit!V450&amp;Audit!W450,"")</f>
        <v>#N/A</v>
      </c>
      <c r="E1685" s="17" t="e">
        <f>VLOOKUP(Audit!D450,$V$3:$AE$12,4,FALSE)&amp; Audit!T450 &amp; VLOOKUP(Audit!D450,$V$13:$AE$22,4,FALSE)&amp; IF(Audit!D450=10,Audit!V450&amp;Audit!W450,"")</f>
        <v>#N/A</v>
      </c>
      <c r="F1685" s="17" t="e">
        <f>VLOOKUP(Audit!E450,$V$3:$AE$12,5,FALSE) &amp; VLOOKUP(Audit!E450,$V$13:$AE$22,5,FALSE)&amp; IF(Audit!E450=10,Audit!V450&amp;Audit!W450,"")</f>
        <v>#N/A</v>
      </c>
      <c r="G1685" s="17" t="e">
        <f>VLOOKUP(Audit!F450,$V$3:$AE$12,6,FALSE) &amp; VLOOKUP(Audit!F450,$V$13:$AE$22,6,FALSE)&amp; IF(Audit!F450=10,Audit!V450&amp;Audit!W450,"")</f>
        <v>#N/A</v>
      </c>
      <c r="H1685" s="17" t="e">
        <f>VLOOKUP(Audit!G450,$V$3:$AE$12,7,FALSE) &amp; VLOOKUP(Audit!G450,$V$13:$AE$22,7,FALSE)&amp;IF(Audit!G450=10,Audit!V450&amp;Audit!W450,"")</f>
        <v>#N/A</v>
      </c>
      <c r="I1685" s="17" t="e">
        <f>VLOOKUP(Audit!H450,$V$3:$AE$12,8,FALSE) &amp; Audit!U450 &amp; VLOOKUP(Audit!H450,$V$13:$AE$22,8,FALSE)&amp;IF(Audit!H450=10,Audit!V450&amp;Audit!W450,"")</f>
        <v>#N/A</v>
      </c>
      <c r="J1685" s="17" t="e">
        <f>VLOOKUP(Audit!I450,$V$3:$AE$12,9,FALSE) &amp; VLOOKUP(Audit!I450,$V$13:$AE$22,9,FALSE) &amp; IF(Audit!I450=10,Audit!V450&amp;Audit!W450,"") &amp; IF(Audit!I450&lt;&gt;1,U1685,"")</f>
        <v>#N/A</v>
      </c>
      <c r="K1685" s="17" t="e">
        <f>VLOOKUP(Audit!J450,$V$3:$AE$12,10,FALSE) &amp; Audit!S450 &amp; VLOOKUP(Audit!J450,$V$13:$AE$22,10,FALSE) &amp; IF(Audit!J450=10,Audit!V450&amp;Audit!W450,"") &amp; IF(Audit!J450&lt;&gt;1,U1685,"")</f>
        <v>#N/A</v>
      </c>
      <c r="L1685" s="10">
        <f>Audit!K450</f>
        <v>0</v>
      </c>
      <c r="M1685" s="10" t="e">
        <f t="shared" si="791"/>
        <v>#N/A</v>
      </c>
      <c r="N1685" s="10" t="e">
        <f t="shared" si="792"/>
        <v>#N/A</v>
      </c>
      <c r="O1685" s="10" t="e">
        <f t="shared" si="793"/>
        <v>#N/A</v>
      </c>
      <c r="P1685" s="10" t="e">
        <f t="shared" si="794"/>
        <v>#N/A</v>
      </c>
      <c r="Q1685" s="10" t="e">
        <f t="shared" si="795"/>
        <v>#N/A</v>
      </c>
      <c r="R1685" s="10" t="e">
        <f t="shared" si="796"/>
        <v>#N/A</v>
      </c>
      <c r="S1685" s="10" t="e">
        <f t="shared" si="797"/>
        <v>#N/A</v>
      </c>
      <c r="T1685" s="10" t="e">
        <f t="shared" si="798"/>
        <v>#N/A</v>
      </c>
      <c r="U1685" s="17" t="str">
        <f>IF(Audit!M450="","",VLOOKUP(Audit!M450,$W$26:$X$35,2,FALSE)) &amp; Audit!N450 &amp; IF(Audit!O450="","",IF(Audit!N450&lt;=1.4,VLOOKUP(Audit!O450,$W$38:X1730,2,FALSE),VLOOKUP(Audit!O450,$W$51:$X$61,2,FALSE))) &amp; IF(Audit!P450="","",VLOOKUP(Audit!P450,$Y$26:$Z$35,2,FALSE) &amp; Audit!Q450 &amp; IF(Audit!O450="","",IF(Audit!Q450&lt;=1.4,VLOOKUP(Audit!R450,$Y$38:$Z$48,2,FALSE),VLOOKUP(Audit!R450,$Y$51:$Z$61,2,FALSE))))</f>
        <v/>
      </c>
      <c r="V1685" s="21"/>
      <c r="AH1685" s="49">
        <f>Audit!A450</f>
        <v>0</v>
      </c>
      <c r="AI1685" s="50" t="e">
        <f>VLOOKUP(Audit!B450,$V$3:$AE$12,2,FALSE)&amp; IF(Audit!B450=10,Audit!V450,"")</f>
        <v>#N/A</v>
      </c>
      <c r="AJ1685" s="50" t="e">
        <f>VLOOKUP(Audit!B450,$V$13:$AE$22,2,FALSE)&amp; IF(Audit!B450=10,Audit!W450,"")</f>
        <v>#N/A</v>
      </c>
      <c r="AK1685" s="47" t="e">
        <f t="shared" si="799"/>
        <v>#N/A</v>
      </c>
      <c r="AL1685" s="50" t="e">
        <f>VLOOKUP(Audit!C450,$V$3:$AE$12,3,FALSE)&amp; IF(Audit!C450=10,Audit!V450,"")</f>
        <v>#N/A</v>
      </c>
      <c r="AM1685" s="50" t="e">
        <f>VLOOKUP(Audit!C450,$V$13:$AE$22,3,FALSE)&amp; IF(Audit!C450=10,Audit!W450,"")</f>
        <v>#N/A</v>
      </c>
      <c r="AN1685" s="47" t="e">
        <f t="shared" si="800"/>
        <v>#N/A</v>
      </c>
      <c r="AO1685" s="50" t="e">
        <f>VLOOKUP(Audit!D450,$V$3:$AE$12,4,FALSE) &amp;  Audit!T450 &amp; IF(Audit!D450=10,Audit!V450,"")</f>
        <v>#N/A</v>
      </c>
      <c r="AP1685" s="50" t="e">
        <f>VLOOKUP(Audit!D450,$V$13:$AE$22,4,FALSE)&amp; IF(Audit!D450=10,Audit!W450,"")</f>
        <v>#N/A</v>
      </c>
      <c r="AQ1685" s="47" t="e">
        <f t="shared" si="801"/>
        <v>#N/A</v>
      </c>
      <c r="AR1685" s="50" t="e">
        <f>VLOOKUP(Audit!E450,$V$3:$AE$12,5,FALSE)&amp; IF(Audit!E450=10,Audit!V450,"")</f>
        <v>#N/A</v>
      </c>
      <c r="AS1685" s="50" t="e">
        <f>VLOOKUP(Audit!E450,$V$13:$AE$22,5,FALSE)&amp; IF(Audit!E450=10,Audit!W450,"")</f>
        <v>#N/A</v>
      </c>
      <c r="AT1685" s="47" t="e">
        <f t="shared" si="802"/>
        <v>#N/A</v>
      </c>
      <c r="AU1685" s="50" t="e">
        <f>VLOOKUP(Audit!F450,$V$3:$AE$12,6,FALSE)&amp; IF(Audit!F450=10,Audit!V450,"")</f>
        <v>#N/A</v>
      </c>
      <c r="AV1685" s="50" t="e">
        <f>VLOOKUP(Audit!F450,$V$13:$AE$22,6,FALSE)&amp; IF(Audit!F450=10,Audit!W450,"")</f>
        <v>#N/A</v>
      </c>
      <c r="AW1685" s="47" t="e">
        <f t="shared" si="803"/>
        <v>#N/A</v>
      </c>
      <c r="AX1685" s="50" t="e">
        <f>VLOOKUP(Audit!G450,$V$3:$AE$12,7,FALSE)&amp; IF(Audit!G450=10,Audit!V450,"")</f>
        <v>#N/A</v>
      </c>
      <c r="AY1685" s="50" t="e">
        <f>VLOOKUP(Audit!G450,$V$13:$AE$22,7,FALSE) &amp; IF(Audit!G450=10,Audit!W450,"")</f>
        <v>#N/A</v>
      </c>
      <c r="AZ1685" s="47" t="e">
        <f t="shared" si="804"/>
        <v>#N/A</v>
      </c>
      <c r="BA1685" s="50" t="e">
        <f>VLOOKUP(Audit!H450,$V$3:$AE$12,8,FALSE)&amp; Audit!U450 &amp; IF(Audit!H450=10,Audit!V450,"")</f>
        <v>#N/A</v>
      </c>
      <c r="BB1685" s="50" t="e">
        <f>VLOOKUP(Audit!H450,$V$13:$AE$22,8,FALSE) &amp; IF(Audit!H450=10,Audit!W450,"")</f>
        <v>#N/A</v>
      </c>
      <c r="BC1685" s="47" t="e">
        <f t="shared" si="805"/>
        <v>#N/A</v>
      </c>
      <c r="BD1685" s="50" t="e">
        <f>VLOOKUP(Audit!I450,$V$3:$AE$12,9,FALSE)&amp; IF(Audit!I450=10,Audit!V450,"")</f>
        <v>#N/A</v>
      </c>
      <c r="BE1685" s="50" t="e">
        <f>VLOOKUP(Audit!I450,$V$13:$AE$22,9,FALSE) &amp; IF(Audit!I450=10,Audit!W450,"") &amp; IF(Audit!I450&lt;&gt;1,U1685,"")</f>
        <v>#N/A</v>
      </c>
      <c r="BF1685" s="47" t="e">
        <f t="shared" si="806"/>
        <v>#N/A</v>
      </c>
      <c r="BG1685" s="50" t="e">
        <f>VLOOKUP(Audit!J450,$V$3:$AE$12,10,FALSE) &amp; Audit!S450 &amp; IF(Audit!J450=10,Audit!V450,"")</f>
        <v>#N/A</v>
      </c>
      <c r="BH1685" s="50" t="e">
        <f>VLOOKUP(Audit!J450,$V$13:$AE$22,10,FALSE) &amp; IF(Audit!J450=10,Audit!W450,"") &amp; IF(Audit!J450&lt;&gt;1,U1685,"")</f>
        <v>#N/A</v>
      </c>
      <c r="BI1685" s="47" t="e">
        <f t="shared" si="807"/>
        <v>#N/A</v>
      </c>
      <c r="BJ1685" s="48" t="str">
        <f t="shared" si="808"/>
        <v/>
      </c>
      <c r="BK1685" s="48" t="str">
        <f t="shared" si="809"/>
        <v/>
      </c>
      <c r="BL1685" s="48" t="str">
        <f t="shared" si="810"/>
        <v/>
      </c>
      <c r="BM1685" s="48" t="str">
        <f t="shared" si="811"/>
        <v/>
      </c>
      <c r="BN1685" s="48" t="str">
        <f t="shared" si="812"/>
        <v/>
      </c>
      <c r="BO1685" s="48" t="str">
        <f t="shared" si="813"/>
        <v/>
      </c>
      <c r="BP1685" s="48" t="str">
        <f t="shared" si="814"/>
        <v/>
      </c>
      <c r="BQ1685" s="48" t="str">
        <f t="shared" si="815"/>
        <v/>
      </c>
      <c r="BR1685" s="48" t="str">
        <f t="shared" si="816"/>
        <v/>
      </c>
      <c r="BS1685" s="48" t="str">
        <f t="shared" si="817"/>
        <v/>
      </c>
      <c r="BT1685" s="48" t="str">
        <f t="shared" si="818"/>
        <v/>
      </c>
      <c r="BU1685" s="48" t="str">
        <f t="shared" si="819"/>
        <v/>
      </c>
    </row>
    <row r="1686" spans="1:73">
      <c r="A1686" s="10">
        <f>Audit!A451</f>
        <v>0</v>
      </c>
      <c r="B1686" s="10" t="e">
        <f t="shared" si="790"/>
        <v>#N/A</v>
      </c>
      <c r="C1686" s="17" t="e">
        <f>VLOOKUP(Audit!B451,$V$3:$AE$12,2,FALSE) &amp; VLOOKUP(Audit!B451,$V$13:$AE$22,2,FALSE)&amp; IF(Audit!B451=10,Audit!V451&amp;Audit!W451,"")</f>
        <v>#N/A</v>
      </c>
      <c r="D1686" s="17" t="e">
        <f>VLOOKUP(Audit!C451,$V$3:$AE$12,3,FALSE) &amp; VLOOKUP(Audit!C451,$V$13:$AE$22,3,FALSE) &amp;IF(Audit!C451=10,Audit!V451&amp;Audit!W451,"")</f>
        <v>#N/A</v>
      </c>
      <c r="E1686" s="17" t="e">
        <f>VLOOKUP(Audit!D451,$V$3:$AE$12,4,FALSE)&amp; Audit!T451 &amp; VLOOKUP(Audit!D451,$V$13:$AE$22,4,FALSE)&amp; IF(Audit!D451=10,Audit!V451&amp;Audit!W451,"")</f>
        <v>#N/A</v>
      </c>
      <c r="F1686" s="17" t="e">
        <f>VLOOKUP(Audit!E451,$V$3:$AE$12,5,FALSE) &amp; VLOOKUP(Audit!E451,$V$13:$AE$22,5,FALSE)&amp; IF(Audit!E451=10,Audit!V451&amp;Audit!W451,"")</f>
        <v>#N/A</v>
      </c>
      <c r="G1686" s="17" t="e">
        <f>VLOOKUP(Audit!F451,$V$3:$AE$12,6,FALSE) &amp; VLOOKUP(Audit!F451,$V$13:$AE$22,6,FALSE)&amp; IF(Audit!F451=10,Audit!V451&amp;Audit!W451,"")</f>
        <v>#N/A</v>
      </c>
      <c r="H1686" s="17" t="e">
        <f>VLOOKUP(Audit!G451,$V$3:$AE$12,7,FALSE) &amp; VLOOKUP(Audit!G451,$V$13:$AE$22,7,FALSE)&amp;IF(Audit!G451=10,Audit!V451&amp;Audit!W451,"")</f>
        <v>#N/A</v>
      </c>
      <c r="I1686" s="17" t="e">
        <f>VLOOKUP(Audit!H451,$V$3:$AE$12,8,FALSE) &amp; Audit!U451 &amp; VLOOKUP(Audit!H451,$V$13:$AE$22,8,FALSE)&amp;IF(Audit!H451=10,Audit!V451&amp;Audit!W451,"")</f>
        <v>#N/A</v>
      </c>
      <c r="J1686" s="17" t="e">
        <f>VLOOKUP(Audit!I451,$V$3:$AE$12,9,FALSE) &amp; VLOOKUP(Audit!I451,$V$13:$AE$22,9,FALSE) &amp; IF(Audit!I451=10,Audit!V451&amp;Audit!W451,"") &amp; IF(Audit!I451&lt;&gt;1,U1686,"")</f>
        <v>#N/A</v>
      </c>
      <c r="K1686" s="17" t="e">
        <f>VLOOKUP(Audit!J451,$V$3:$AE$12,10,FALSE) &amp; Audit!S451 &amp; VLOOKUP(Audit!J451,$V$13:$AE$22,10,FALSE) &amp; IF(Audit!J451=10,Audit!V451&amp;Audit!W451,"") &amp; IF(Audit!J451&lt;&gt;1,U1686,"")</f>
        <v>#N/A</v>
      </c>
      <c r="L1686" s="10">
        <f>Audit!K451</f>
        <v>0</v>
      </c>
      <c r="M1686" s="10" t="e">
        <f t="shared" si="791"/>
        <v>#N/A</v>
      </c>
      <c r="N1686" s="10" t="e">
        <f t="shared" si="792"/>
        <v>#N/A</v>
      </c>
      <c r="O1686" s="10" t="e">
        <f t="shared" si="793"/>
        <v>#N/A</v>
      </c>
      <c r="P1686" s="10" t="e">
        <f t="shared" si="794"/>
        <v>#N/A</v>
      </c>
      <c r="Q1686" s="10" t="e">
        <f t="shared" si="795"/>
        <v>#N/A</v>
      </c>
      <c r="R1686" s="10" t="e">
        <f t="shared" si="796"/>
        <v>#N/A</v>
      </c>
      <c r="S1686" s="10" t="e">
        <f t="shared" si="797"/>
        <v>#N/A</v>
      </c>
      <c r="T1686" s="10" t="e">
        <f t="shared" si="798"/>
        <v>#N/A</v>
      </c>
      <c r="U1686" s="17" t="str">
        <f>IF(Audit!M451="","",VLOOKUP(Audit!M451,$W$26:$X$35,2,FALSE)) &amp; Audit!N451 &amp; IF(Audit!O451="","",IF(Audit!N451&lt;=1.4,VLOOKUP(Audit!O451,$W$38:X1731,2,FALSE),VLOOKUP(Audit!O451,$W$51:$X$61,2,FALSE))) &amp; IF(Audit!P451="","",VLOOKUP(Audit!P451,$Y$26:$Z$35,2,FALSE) &amp; Audit!Q451 &amp; IF(Audit!O451="","",IF(Audit!Q451&lt;=1.4,VLOOKUP(Audit!R451,$Y$38:$Z$48,2,FALSE),VLOOKUP(Audit!R451,$Y$51:$Z$61,2,FALSE))))</f>
        <v/>
      </c>
      <c r="V1686" s="21"/>
      <c r="AH1686" s="49">
        <f>Audit!A451</f>
        <v>0</v>
      </c>
      <c r="AI1686" s="50" t="e">
        <f>VLOOKUP(Audit!B451,$V$3:$AE$12,2,FALSE)&amp; IF(Audit!B451=10,Audit!V451,"")</f>
        <v>#N/A</v>
      </c>
      <c r="AJ1686" s="50" t="e">
        <f>VLOOKUP(Audit!B451,$V$13:$AE$22,2,FALSE)&amp; IF(Audit!B451=10,Audit!W451,"")</f>
        <v>#N/A</v>
      </c>
      <c r="AK1686" s="47" t="e">
        <f t="shared" si="799"/>
        <v>#N/A</v>
      </c>
      <c r="AL1686" s="50" t="e">
        <f>VLOOKUP(Audit!C451,$V$3:$AE$12,3,FALSE)&amp; IF(Audit!C451=10,Audit!V451,"")</f>
        <v>#N/A</v>
      </c>
      <c r="AM1686" s="50" t="e">
        <f>VLOOKUP(Audit!C451,$V$13:$AE$22,3,FALSE)&amp; IF(Audit!C451=10,Audit!W451,"")</f>
        <v>#N/A</v>
      </c>
      <c r="AN1686" s="47" t="e">
        <f t="shared" si="800"/>
        <v>#N/A</v>
      </c>
      <c r="AO1686" s="50" t="e">
        <f>VLOOKUP(Audit!D451,$V$3:$AE$12,4,FALSE) &amp;  Audit!T451 &amp; IF(Audit!D451=10,Audit!V451,"")</f>
        <v>#N/A</v>
      </c>
      <c r="AP1686" s="50" t="e">
        <f>VLOOKUP(Audit!D451,$V$13:$AE$22,4,FALSE)&amp; IF(Audit!D451=10,Audit!W451,"")</f>
        <v>#N/A</v>
      </c>
      <c r="AQ1686" s="47" t="e">
        <f t="shared" si="801"/>
        <v>#N/A</v>
      </c>
      <c r="AR1686" s="50" t="e">
        <f>VLOOKUP(Audit!E451,$V$3:$AE$12,5,FALSE)&amp; IF(Audit!E451=10,Audit!V451,"")</f>
        <v>#N/A</v>
      </c>
      <c r="AS1686" s="50" t="e">
        <f>VLOOKUP(Audit!E451,$V$13:$AE$22,5,FALSE)&amp; IF(Audit!E451=10,Audit!W451,"")</f>
        <v>#N/A</v>
      </c>
      <c r="AT1686" s="47" t="e">
        <f t="shared" si="802"/>
        <v>#N/A</v>
      </c>
      <c r="AU1686" s="50" t="e">
        <f>VLOOKUP(Audit!F451,$V$3:$AE$12,6,FALSE)&amp; IF(Audit!F451=10,Audit!V451,"")</f>
        <v>#N/A</v>
      </c>
      <c r="AV1686" s="50" t="e">
        <f>VLOOKUP(Audit!F451,$V$13:$AE$22,6,FALSE)&amp; IF(Audit!F451=10,Audit!W451,"")</f>
        <v>#N/A</v>
      </c>
      <c r="AW1686" s="47" t="e">
        <f t="shared" si="803"/>
        <v>#N/A</v>
      </c>
      <c r="AX1686" s="50" t="e">
        <f>VLOOKUP(Audit!G451,$V$3:$AE$12,7,FALSE)&amp; IF(Audit!G451=10,Audit!V451,"")</f>
        <v>#N/A</v>
      </c>
      <c r="AY1686" s="50" t="e">
        <f>VLOOKUP(Audit!G451,$V$13:$AE$22,7,FALSE) &amp; IF(Audit!G451=10,Audit!W451,"")</f>
        <v>#N/A</v>
      </c>
      <c r="AZ1686" s="47" t="e">
        <f t="shared" si="804"/>
        <v>#N/A</v>
      </c>
      <c r="BA1686" s="50" t="e">
        <f>VLOOKUP(Audit!H451,$V$3:$AE$12,8,FALSE)&amp; Audit!U451 &amp; IF(Audit!H451=10,Audit!V451,"")</f>
        <v>#N/A</v>
      </c>
      <c r="BB1686" s="50" t="e">
        <f>VLOOKUP(Audit!H451,$V$13:$AE$22,8,FALSE) &amp; IF(Audit!H451=10,Audit!W451,"")</f>
        <v>#N/A</v>
      </c>
      <c r="BC1686" s="47" t="e">
        <f t="shared" si="805"/>
        <v>#N/A</v>
      </c>
      <c r="BD1686" s="50" t="e">
        <f>VLOOKUP(Audit!I451,$V$3:$AE$12,9,FALSE)&amp; IF(Audit!I451=10,Audit!V451,"")</f>
        <v>#N/A</v>
      </c>
      <c r="BE1686" s="50" t="e">
        <f>VLOOKUP(Audit!I451,$V$13:$AE$22,9,FALSE) &amp; IF(Audit!I451=10,Audit!W451,"") &amp; IF(Audit!I451&lt;&gt;1,U1686,"")</f>
        <v>#N/A</v>
      </c>
      <c r="BF1686" s="47" t="e">
        <f t="shared" si="806"/>
        <v>#N/A</v>
      </c>
      <c r="BG1686" s="50" t="e">
        <f>VLOOKUP(Audit!J451,$V$3:$AE$12,10,FALSE) &amp; Audit!S451 &amp; IF(Audit!J451=10,Audit!V451,"")</f>
        <v>#N/A</v>
      </c>
      <c r="BH1686" s="50" t="e">
        <f>VLOOKUP(Audit!J451,$V$13:$AE$22,10,FALSE) &amp; IF(Audit!J451=10,Audit!W451,"") &amp; IF(Audit!J451&lt;&gt;1,U1686,"")</f>
        <v>#N/A</v>
      </c>
      <c r="BI1686" s="47" t="e">
        <f t="shared" si="807"/>
        <v>#N/A</v>
      </c>
      <c r="BJ1686" s="48" t="str">
        <f t="shared" si="808"/>
        <v/>
      </c>
      <c r="BK1686" s="48" t="str">
        <f t="shared" si="809"/>
        <v/>
      </c>
      <c r="BL1686" s="48" t="str">
        <f t="shared" si="810"/>
        <v/>
      </c>
      <c r="BM1686" s="48" t="str">
        <f t="shared" si="811"/>
        <v/>
      </c>
      <c r="BN1686" s="48" t="str">
        <f t="shared" si="812"/>
        <v/>
      </c>
      <c r="BO1686" s="48" t="str">
        <f t="shared" si="813"/>
        <v/>
      </c>
      <c r="BP1686" s="48" t="str">
        <f t="shared" si="814"/>
        <v/>
      </c>
      <c r="BQ1686" s="48" t="str">
        <f t="shared" si="815"/>
        <v/>
      </c>
      <c r="BR1686" s="48" t="str">
        <f t="shared" si="816"/>
        <v/>
      </c>
      <c r="BS1686" s="48" t="str">
        <f t="shared" si="817"/>
        <v/>
      </c>
      <c r="BT1686" s="48" t="str">
        <f t="shared" si="818"/>
        <v/>
      </c>
      <c r="BU1686" s="48" t="str">
        <f t="shared" si="819"/>
        <v/>
      </c>
    </row>
    <row r="1687" spans="1:73">
      <c r="A1687" s="10">
        <f>Audit!A452</f>
        <v>0</v>
      </c>
      <c r="B1687" s="10" t="e">
        <f t="shared" si="790"/>
        <v>#N/A</v>
      </c>
      <c r="C1687" s="17" t="e">
        <f>VLOOKUP(Audit!B452,$V$3:$AE$12,2,FALSE) &amp; VLOOKUP(Audit!B452,$V$13:$AE$22,2,FALSE)&amp; IF(Audit!B452=10,Audit!V452&amp;Audit!W452,"")</f>
        <v>#N/A</v>
      </c>
      <c r="D1687" s="17" t="e">
        <f>VLOOKUP(Audit!C452,$V$3:$AE$12,3,FALSE) &amp; VLOOKUP(Audit!C452,$V$13:$AE$22,3,FALSE) &amp;IF(Audit!C452=10,Audit!V452&amp;Audit!W452,"")</f>
        <v>#N/A</v>
      </c>
      <c r="E1687" s="17" t="e">
        <f>VLOOKUP(Audit!D452,$V$3:$AE$12,4,FALSE)&amp; Audit!T452 &amp; VLOOKUP(Audit!D452,$V$13:$AE$22,4,FALSE)&amp; IF(Audit!D452=10,Audit!V452&amp;Audit!W452,"")</f>
        <v>#N/A</v>
      </c>
      <c r="F1687" s="17" t="e">
        <f>VLOOKUP(Audit!E452,$V$3:$AE$12,5,FALSE) &amp; VLOOKUP(Audit!E452,$V$13:$AE$22,5,FALSE)&amp; IF(Audit!E452=10,Audit!V452&amp;Audit!W452,"")</f>
        <v>#N/A</v>
      </c>
      <c r="G1687" s="17" t="e">
        <f>VLOOKUP(Audit!F452,$V$3:$AE$12,6,FALSE) &amp; VLOOKUP(Audit!F452,$V$13:$AE$22,6,FALSE)&amp; IF(Audit!F452=10,Audit!V452&amp;Audit!W452,"")</f>
        <v>#N/A</v>
      </c>
      <c r="H1687" s="17" t="e">
        <f>VLOOKUP(Audit!G452,$V$3:$AE$12,7,FALSE) &amp; VLOOKUP(Audit!G452,$V$13:$AE$22,7,FALSE)&amp;IF(Audit!G452=10,Audit!V452&amp;Audit!W452,"")</f>
        <v>#N/A</v>
      </c>
      <c r="I1687" s="17" t="e">
        <f>VLOOKUP(Audit!H452,$V$3:$AE$12,8,FALSE) &amp; Audit!U452 &amp; VLOOKUP(Audit!H452,$V$13:$AE$22,8,FALSE)&amp;IF(Audit!H452=10,Audit!V452&amp;Audit!W452,"")</f>
        <v>#N/A</v>
      </c>
      <c r="J1687" s="17" t="e">
        <f>VLOOKUP(Audit!I452,$V$3:$AE$12,9,FALSE) &amp; VLOOKUP(Audit!I452,$V$13:$AE$22,9,FALSE) &amp; IF(Audit!I452=10,Audit!V452&amp;Audit!W452,"") &amp; IF(Audit!I452&lt;&gt;1,U1687,"")</f>
        <v>#N/A</v>
      </c>
      <c r="K1687" s="17" t="e">
        <f>VLOOKUP(Audit!J452,$V$3:$AE$12,10,FALSE) &amp; Audit!S452 &amp; VLOOKUP(Audit!J452,$V$13:$AE$22,10,FALSE) &amp; IF(Audit!J452=10,Audit!V452&amp;Audit!W452,"") &amp; IF(Audit!J452&lt;&gt;1,U1687,"")</f>
        <v>#N/A</v>
      </c>
      <c r="L1687" s="10">
        <f>Audit!K452</f>
        <v>0</v>
      </c>
      <c r="M1687" s="10" t="e">
        <f t="shared" si="791"/>
        <v>#N/A</v>
      </c>
      <c r="N1687" s="10" t="e">
        <f t="shared" si="792"/>
        <v>#N/A</v>
      </c>
      <c r="O1687" s="10" t="e">
        <f t="shared" si="793"/>
        <v>#N/A</v>
      </c>
      <c r="P1687" s="10" t="e">
        <f t="shared" si="794"/>
        <v>#N/A</v>
      </c>
      <c r="Q1687" s="10" t="e">
        <f t="shared" si="795"/>
        <v>#N/A</v>
      </c>
      <c r="R1687" s="10" t="e">
        <f t="shared" si="796"/>
        <v>#N/A</v>
      </c>
      <c r="S1687" s="10" t="e">
        <f t="shared" si="797"/>
        <v>#N/A</v>
      </c>
      <c r="T1687" s="10" t="e">
        <f t="shared" si="798"/>
        <v>#N/A</v>
      </c>
      <c r="U1687" s="17" t="str">
        <f>IF(Audit!M452="","",VLOOKUP(Audit!M452,$W$26:$X$35,2,FALSE)) &amp; Audit!N452 &amp; IF(Audit!O452="","",IF(Audit!N452&lt;=1.4,VLOOKUP(Audit!O452,$W$38:X1732,2,FALSE),VLOOKUP(Audit!O452,$W$51:$X$61,2,FALSE))) &amp; IF(Audit!P452="","",VLOOKUP(Audit!P452,$Y$26:$Z$35,2,FALSE) &amp; Audit!Q452 &amp; IF(Audit!O452="","",IF(Audit!Q452&lt;=1.4,VLOOKUP(Audit!R452,$Y$38:$Z$48,2,FALSE),VLOOKUP(Audit!R452,$Y$51:$Z$61,2,FALSE))))</f>
        <v/>
      </c>
      <c r="V1687" s="21"/>
      <c r="AH1687" s="49">
        <f>Audit!A452</f>
        <v>0</v>
      </c>
      <c r="AI1687" s="50" t="e">
        <f>VLOOKUP(Audit!B452,$V$3:$AE$12,2,FALSE)&amp; IF(Audit!B452=10,Audit!V452,"")</f>
        <v>#N/A</v>
      </c>
      <c r="AJ1687" s="50" t="e">
        <f>VLOOKUP(Audit!B452,$V$13:$AE$22,2,FALSE)&amp; IF(Audit!B452=10,Audit!W452,"")</f>
        <v>#N/A</v>
      </c>
      <c r="AK1687" s="47" t="e">
        <f t="shared" si="799"/>
        <v>#N/A</v>
      </c>
      <c r="AL1687" s="50" t="e">
        <f>VLOOKUP(Audit!C452,$V$3:$AE$12,3,FALSE)&amp; IF(Audit!C452=10,Audit!V452,"")</f>
        <v>#N/A</v>
      </c>
      <c r="AM1687" s="50" t="e">
        <f>VLOOKUP(Audit!C452,$V$13:$AE$22,3,FALSE)&amp; IF(Audit!C452=10,Audit!W452,"")</f>
        <v>#N/A</v>
      </c>
      <c r="AN1687" s="47" t="e">
        <f t="shared" si="800"/>
        <v>#N/A</v>
      </c>
      <c r="AO1687" s="50" t="e">
        <f>VLOOKUP(Audit!D452,$V$3:$AE$12,4,FALSE) &amp;  Audit!T452 &amp; IF(Audit!D452=10,Audit!V452,"")</f>
        <v>#N/A</v>
      </c>
      <c r="AP1687" s="50" t="e">
        <f>VLOOKUP(Audit!D452,$V$13:$AE$22,4,FALSE)&amp; IF(Audit!D452=10,Audit!W452,"")</f>
        <v>#N/A</v>
      </c>
      <c r="AQ1687" s="47" t="e">
        <f t="shared" si="801"/>
        <v>#N/A</v>
      </c>
      <c r="AR1687" s="50" t="e">
        <f>VLOOKUP(Audit!E452,$V$3:$AE$12,5,FALSE)&amp; IF(Audit!E452=10,Audit!V452,"")</f>
        <v>#N/A</v>
      </c>
      <c r="AS1687" s="50" t="e">
        <f>VLOOKUP(Audit!E452,$V$13:$AE$22,5,FALSE)&amp; IF(Audit!E452=10,Audit!W452,"")</f>
        <v>#N/A</v>
      </c>
      <c r="AT1687" s="47" t="e">
        <f t="shared" si="802"/>
        <v>#N/A</v>
      </c>
      <c r="AU1687" s="50" t="e">
        <f>VLOOKUP(Audit!F452,$V$3:$AE$12,6,FALSE)&amp; IF(Audit!F452=10,Audit!V452,"")</f>
        <v>#N/A</v>
      </c>
      <c r="AV1687" s="50" t="e">
        <f>VLOOKUP(Audit!F452,$V$13:$AE$22,6,FALSE)&amp; IF(Audit!F452=10,Audit!W452,"")</f>
        <v>#N/A</v>
      </c>
      <c r="AW1687" s="47" t="e">
        <f t="shared" si="803"/>
        <v>#N/A</v>
      </c>
      <c r="AX1687" s="50" t="e">
        <f>VLOOKUP(Audit!G452,$V$3:$AE$12,7,FALSE)&amp; IF(Audit!G452=10,Audit!V452,"")</f>
        <v>#N/A</v>
      </c>
      <c r="AY1687" s="50" t="e">
        <f>VLOOKUP(Audit!G452,$V$13:$AE$22,7,FALSE) &amp; IF(Audit!G452=10,Audit!W452,"")</f>
        <v>#N/A</v>
      </c>
      <c r="AZ1687" s="47" t="e">
        <f t="shared" si="804"/>
        <v>#N/A</v>
      </c>
      <c r="BA1687" s="50" t="e">
        <f>VLOOKUP(Audit!H452,$V$3:$AE$12,8,FALSE)&amp; Audit!U452 &amp; IF(Audit!H452=10,Audit!V452,"")</f>
        <v>#N/A</v>
      </c>
      <c r="BB1687" s="50" t="e">
        <f>VLOOKUP(Audit!H452,$V$13:$AE$22,8,FALSE) &amp; IF(Audit!H452=10,Audit!W452,"")</f>
        <v>#N/A</v>
      </c>
      <c r="BC1687" s="47" t="e">
        <f t="shared" si="805"/>
        <v>#N/A</v>
      </c>
      <c r="BD1687" s="50" t="e">
        <f>VLOOKUP(Audit!I452,$V$3:$AE$12,9,FALSE)&amp; IF(Audit!I452=10,Audit!V452,"")</f>
        <v>#N/A</v>
      </c>
      <c r="BE1687" s="50" t="e">
        <f>VLOOKUP(Audit!I452,$V$13:$AE$22,9,FALSE) &amp; IF(Audit!I452=10,Audit!W452,"") &amp; IF(Audit!I452&lt;&gt;1,U1687,"")</f>
        <v>#N/A</v>
      </c>
      <c r="BF1687" s="47" t="e">
        <f t="shared" si="806"/>
        <v>#N/A</v>
      </c>
      <c r="BG1687" s="50" t="e">
        <f>VLOOKUP(Audit!J452,$V$3:$AE$12,10,FALSE) &amp; Audit!S452 &amp; IF(Audit!J452=10,Audit!V452,"")</f>
        <v>#N/A</v>
      </c>
      <c r="BH1687" s="50" t="e">
        <f>VLOOKUP(Audit!J452,$V$13:$AE$22,10,FALSE) &amp; IF(Audit!J452=10,Audit!W452,"") &amp; IF(Audit!J452&lt;&gt;1,U1687,"")</f>
        <v>#N/A</v>
      </c>
      <c r="BI1687" s="47" t="e">
        <f t="shared" si="807"/>
        <v>#N/A</v>
      </c>
      <c r="BJ1687" s="48" t="str">
        <f t="shared" si="808"/>
        <v/>
      </c>
      <c r="BK1687" s="48" t="str">
        <f t="shared" si="809"/>
        <v/>
      </c>
      <c r="BL1687" s="48" t="str">
        <f t="shared" si="810"/>
        <v/>
      </c>
      <c r="BM1687" s="48" t="str">
        <f t="shared" si="811"/>
        <v/>
      </c>
      <c r="BN1687" s="48" t="str">
        <f t="shared" si="812"/>
        <v/>
      </c>
      <c r="BO1687" s="48" t="str">
        <f t="shared" si="813"/>
        <v/>
      </c>
      <c r="BP1687" s="48" t="str">
        <f t="shared" si="814"/>
        <v/>
      </c>
      <c r="BQ1687" s="48" t="str">
        <f t="shared" si="815"/>
        <v/>
      </c>
      <c r="BR1687" s="48" t="str">
        <f t="shared" si="816"/>
        <v/>
      </c>
      <c r="BS1687" s="48" t="str">
        <f t="shared" si="817"/>
        <v/>
      </c>
      <c r="BT1687" s="48" t="str">
        <f t="shared" si="818"/>
        <v/>
      </c>
      <c r="BU1687" s="48" t="str">
        <f t="shared" si="819"/>
        <v/>
      </c>
    </row>
    <row r="1688" spans="1:73">
      <c r="A1688" s="10">
        <f>Audit!A453</f>
        <v>0</v>
      </c>
      <c r="B1688" s="10" t="e">
        <f t="shared" si="790"/>
        <v>#N/A</v>
      </c>
      <c r="C1688" s="17" t="e">
        <f>VLOOKUP(Audit!B453,$V$3:$AE$12,2,FALSE) &amp; VLOOKUP(Audit!B453,$V$13:$AE$22,2,FALSE)&amp; IF(Audit!B453=10,Audit!V453&amp;Audit!W453,"")</f>
        <v>#N/A</v>
      </c>
      <c r="D1688" s="17" t="e">
        <f>VLOOKUP(Audit!C453,$V$3:$AE$12,3,FALSE) &amp; VLOOKUP(Audit!C453,$V$13:$AE$22,3,FALSE) &amp;IF(Audit!C453=10,Audit!V453&amp;Audit!W453,"")</f>
        <v>#N/A</v>
      </c>
      <c r="E1688" s="17" t="e">
        <f>VLOOKUP(Audit!D453,$V$3:$AE$12,4,FALSE)&amp; Audit!T453 &amp; VLOOKUP(Audit!D453,$V$13:$AE$22,4,FALSE)&amp; IF(Audit!D453=10,Audit!V453&amp;Audit!W453,"")</f>
        <v>#N/A</v>
      </c>
      <c r="F1688" s="17" t="e">
        <f>VLOOKUP(Audit!E453,$V$3:$AE$12,5,FALSE) &amp; VLOOKUP(Audit!E453,$V$13:$AE$22,5,FALSE)&amp; IF(Audit!E453=10,Audit!V453&amp;Audit!W453,"")</f>
        <v>#N/A</v>
      </c>
      <c r="G1688" s="17" t="e">
        <f>VLOOKUP(Audit!F453,$V$3:$AE$12,6,FALSE) &amp; VLOOKUP(Audit!F453,$V$13:$AE$22,6,FALSE)&amp; IF(Audit!F453=10,Audit!V453&amp;Audit!W453,"")</f>
        <v>#N/A</v>
      </c>
      <c r="H1688" s="17" t="e">
        <f>VLOOKUP(Audit!G453,$V$3:$AE$12,7,FALSE) &amp; VLOOKUP(Audit!G453,$V$13:$AE$22,7,FALSE)&amp;IF(Audit!G453=10,Audit!V453&amp;Audit!W453,"")</f>
        <v>#N/A</v>
      </c>
      <c r="I1688" s="17" t="e">
        <f>VLOOKUP(Audit!H453,$V$3:$AE$12,8,FALSE) &amp; Audit!U453 &amp; VLOOKUP(Audit!H453,$V$13:$AE$22,8,FALSE)&amp;IF(Audit!H453=10,Audit!V453&amp;Audit!W453,"")</f>
        <v>#N/A</v>
      </c>
      <c r="J1688" s="17" t="e">
        <f>VLOOKUP(Audit!I453,$V$3:$AE$12,9,FALSE) &amp; VLOOKUP(Audit!I453,$V$13:$AE$22,9,FALSE) &amp; IF(Audit!I453=10,Audit!V453&amp;Audit!W453,"") &amp; IF(Audit!I453&lt;&gt;1,U1688,"")</f>
        <v>#N/A</v>
      </c>
      <c r="K1688" s="17" t="e">
        <f>VLOOKUP(Audit!J453,$V$3:$AE$12,10,FALSE) &amp; Audit!S453 &amp; VLOOKUP(Audit!J453,$V$13:$AE$22,10,FALSE) &amp; IF(Audit!J453=10,Audit!V453&amp;Audit!W453,"") &amp; IF(Audit!J453&lt;&gt;1,U1688,"")</f>
        <v>#N/A</v>
      </c>
      <c r="L1688" s="10">
        <f>Audit!K453</f>
        <v>0</v>
      </c>
      <c r="M1688" s="10" t="e">
        <f t="shared" si="791"/>
        <v>#N/A</v>
      </c>
      <c r="N1688" s="10" t="e">
        <f t="shared" si="792"/>
        <v>#N/A</v>
      </c>
      <c r="O1688" s="10" t="e">
        <f t="shared" si="793"/>
        <v>#N/A</v>
      </c>
      <c r="P1688" s="10" t="e">
        <f t="shared" si="794"/>
        <v>#N/A</v>
      </c>
      <c r="Q1688" s="10" t="e">
        <f t="shared" si="795"/>
        <v>#N/A</v>
      </c>
      <c r="R1688" s="10" t="e">
        <f t="shared" si="796"/>
        <v>#N/A</v>
      </c>
      <c r="S1688" s="10" t="e">
        <f t="shared" si="797"/>
        <v>#N/A</v>
      </c>
      <c r="T1688" s="10" t="e">
        <f t="shared" si="798"/>
        <v>#N/A</v>
      </c>
      <c r="U1688" s="17" t="str">
        <f>IF(Audit!M453="","",VLOOKUP(Audit!M453,$W$26:$X$35,2,FALSE)) &amp; Audit!N453 &amp; IF(Audit!O453="","",IF(Audit!N453&lt;=1.4,VLOOKUP(Audit!O453,$W$38:X1733,2,FALSE),VLOOKUP(Audit!O453,$W$51:$X$61,2,FALSE))) &amp; IF(Audit!P453="","",VLOOKUP(Audit!P453,$Y$26:$Z$35,2,FALSE) &amp; Audit!Q453 &amp; IF(Audit!O453="","",IF(Audit!Q453&lt;=1.4,VLOOKUP(Audit!R453,$Y$38:$Z$48,2,FALSE),VLOOKUP(Audit!R453,$Y$51:$Z$61,2,FALSE))))</f>
        <v/>
      </c>
      <c r="V1688" s="21"/>
      <c r="AH1688" s="49">
        <f>Audit!A453</f>
        <v>0</v>
      </c>
      <c r="AI1688" s="50" t="e">
        <f>VLOOKUP(Audit!B453,$V$3:$AE$12,2,FALSE)&amp; IF(Audit!B453=10,Audit!V453,"")</f>
        <v>#N/A</v>
      </c>
      <c r="AJ1688" s="50" t="e">
        <f>VLOOKUP(Audit!B453,$V$13:$AE$22,2,FALSE)&amp; IF(Audit!B453=10,Audit!W453,"")</f>
        <v>#N/A</v>
      </c>
      <c r="AK1688" s="47" t="e">
        <f t="shared" si="799"/>
        <v>#N/A</v>
      </c>
      <c r="AL1688" s="50" t="e">
        <f>VLOOKUP(Audit!C453,$V$3:$AE$12,3,FALSE)&amp; IF(Audit!C453=10,Audit!V453,"")</f>
        <v>#N/A</v>
      </c>
      <c r="AM1688" s="50" t="e">
        <f>VLOOKUP(Audit!C453,$V$13:$AE$22,3,FALSE)&amp; IF(Audit!C453=10,Audit!W453,"")</f>
        <v>#N/A</v>
      </c>
      <c r="AN1688" s="47" t="e">
        <f t="shared" si="800"/>
        <v>#N/A</v>
      </c>
      <c r="AO1688" s="50" t="e">
        <f>VLOOKUP(Audit!D453,$V$3:$AE$12,4,FALSE) &amp;  Audit!T453 &amp; IF(Audit!D453=10,Audit!V453,"")</f>
        <v>#N/A</v>
      </c>
      <c r="AP1688" s="50" t="e">
        <f>VLOOKUP(Audit!D453,$V$13:$AE$22,4,FALSE)&amp; IF(Audit!D453=10,Audit!W453,"")</f>
        <v>#N/A</v>
      </c>
      <c r="AQ1688" s="47" t="e">
        <f t="shared" si="801"/>
        <v>#N/A</v>
      </c>
      <c r="AR1688" s="50" t="e">
        <f>VLOOKUP(Audit!E453,$V$3:$AE$12,5,FALSE)&amp; IF(Audit!E453=10,Audit!V453,"")</f>
        <v>#N/A</v>
      </c>
      <c r="AS1688" s="50" t="e">
        <f>VLOOKUP(Audit!E453,$V$13:$AE$22,5,FALSE)&amp; IF(Audit!E453=10,Audit!W453,"")</f>
        <v>#N/A</v>
      </c>
      <c r="AT1688" s="47" t="e">
        <f t="shared" si="802"/>
        <v>#N/A</v>
      </c>
      <c r="AU1688" s="50" t="e">
        <f>VLOOKUP(Audit!F453,$V$3:$AE$12,6,FALSE)&amp; IF(Audit!F453=10,Audit!V453,"")</f>
        <v>#N/A</v>
      </c>
      <c r="AV1688" s="50" t="e">
        <f>VLOOKUP(Audit!F453,$V$13:$AE$22,6,FALSE)&amp; IF(Audit!F453=10,Audit!W453,"")</f>
        <v>#N/A</v>
      </c>
      <c r="AW1688" s="47" t="e">
        <f t="shared" si="803"/>
        <v>#N/A</v>
      </c>
      <c r="AX1688" s="50" t="e">
        <f>VLOOKUP(Audit!G453,$V$3:$AE$12,7,FALSE)&amp; IF(Audit!G453=10,Audit!V453,"")</f>
        <v>#N/A</v>
      </c>
      <c r="AY1688" s="50" t="e">
        <f>VLOOKUP(Audit!G453,$V$13:$AE$22,7,FALSE) &amp; IF(Audit!G453=10,Audit!W453,"")</f>
        <v>#N/A</v>
      </c>
      <c r="AZ1688" s="47" t="e">
        <f t="shared" si="804"/>
        <v>#N/A</v>
      </c>
      <c r="BA1688" s="50" t="e">
        <f>VLOOKUP(Audit!H453,$V$3:$AE$12,8,FALSE)&amp; Audit!U453 &amp; IF(Audit!H453=10,Audit!V453,"")</f>
        <v>#N/A</v>
      </c>
      <c r="BB1688" s="50" t="e">
        <f>VLOOKUP(Audit!H453,$V$13:$AE$22,8,FALSE) &amp; IF(Audit!H453=10,Audit!W453,"")</f>
        <v>#N/A</v>
      </c>
      <c r="BC1688" s="47" t="e">
        <f t="shared" si="805"/>
        <v>#N/A</v>
      </c>
      <c r="BD1688" s="50" t="e">
        <f>VLOOKUP(Audit!I453,$V$3:$AE$12,9,FALSE)&amp; IF(Audit!I453=10,Audit!V453,"")</f>
        <v>#N/A</v>
      </c>
      <c r="BE1688" s="50" t="e">
        <f>VLOOKUP(Audit!I453,$V$13:$AE$22,9,FALSE) &amp; IF(Audit!I453=10,Audit!W453,"") &amp; IF(Audit!I453&lt;&gt;1,U1688,"")</f>
        <v>#N/A</v>
      </c>
      <c r="BF1688" s="47" t="e">
        <f t="shared" si="806"/>
        <v>#N/A</v>
      </c>
      <c r="BG1688" s="50" t="e">
        <f>VLOOKUP(Audit!J453,$V$3:$AE$12,10,FALSE) &amp; Audit!S453 &amp; IF(Audit!J453=10,Audit!V453,"")</f>
        <v>#N/A</v>
      </c>
      <c r="BH1688" s="50" t="e">
        <f>VLOOKUP(Audit!J453,$V$13:$AE$22,10,FALSE) &amp; IF(Audit!J453=10,Audit!W453,"") &amp; IF(Audit!J453&lt;&gt;1,U1688,"")</f>
        <v>#N/A</v>
      </c>
      <c r="BI1688" s="47" t="e">
        <f t="shared" si="807"/>
        <v>#N/A</v>
      </c>
      <c r="BJ1688" s="48" t="str">
        <f t="shared" si="808"/>
        <v/>
      </c>
      <c r="BK1688" s="48" t="str">
        <f t="shared" si="809"/>
        <v/>
      </c>
      <c r="BL1688" s="48" t="str">
        <f t="shared" si="810"/>
        <v/>
      </c>
      <c r="BM1688" s="48" t="str">
        <f t="shared" si="811"/>
        <v/>
      </c>
      <c r="BN1688" s="48" t="str">
        <f t="shared" si="812"/>
        <v/>
      </c>
      <c r="BO1688" s="48" t="str">
        <f t="shared" si="813"/>
        <v/>
      </c>
      <c r="BP1688" s="48" t="str">
        <f t="shared" si="814"/>
        <v/>
      </c>
      <c r="BQ1688" s="48" t="str">
        <f t="shared" si="815"/>
        <v/>
      </c>
      <c r="BR1688" s="48" t="str">
        <f t="shared" si="816"/>
        <v/>
      </c>
      <c r="BS1688" s="48" t="str">
        <f t="shared" si="817"/>
        <v/>
      </c>
      <c r="BT1688" s="48" t="str">
        <f t="shared" si="818"/>
        <v/>
      </c>
      <c r="BU1688" s="48" t="str">
        <f t="shared" si="819"/>
        <v/>
      </c>
    </row>
    <row r="1689" spans="1:73">
      <c r="A1689" s="10">
        <f>Audit!A454</f>
        <v>0</v>
      </c>
      <c r="B1689" s="10" t="e">
        <f t="shared" si="790"/>
        <v>#N/A</v>
      </c>
      <c r="C1689" s="17" t="e">
        <f>VLOOKUP(Audit!B454,$V$3:$AE$12,2,FALSE) &amp; VLOOKUP(Audit!B454,$V$13:$AE$22,2,FALSE)&amp; IF(Audit!B454=10,Audit!V454&amp;Audit!W454,"")</f>
        <v>#N/A</v>
      </c>
      <c r="D1689" s="17" t="e">
        <f>VLOOKUP(Audit!C454,$V$3:$AE$12,3,FALSE) &amp; VLOOKUP(Audit!C454,$V$13:$AE$22,3,FALSE) &amp;IF(Audit!C454=10,Audit!V454&amp;Audit!W454,"")</f>
        <v>#N/A</v>
      </c>
      <c r="E1689" s="17" t="e">
        <f>VLOOKUP(Audit!D454,$V$3:$AE$12,4,FALSE)&amp; Audit!T454 &amp; VLOOKUP(Audit!D454,$V$13:$AE$22,4,FALSE)&amp; IF(Audit!D454=10,Audit!V454&amp;Audit!W454,"")</f>
        <v>#N/A</v>
      </c>
      <c r="F1689" s="17" t="e">
        <f>VLOOKUP(Audit!E454,$V$3:$AE$12,5,FALSE) &amp; VLOOKUP(Audit!E454,$V$13:$AE$22,5,FALSE)&amp; IF(Audit!E454=10,Audit!V454&amp;Audit!W454,"")</f>
        <v>#N/A</v>
      </c>
      <c r="G1689" s="17" t="e">
        <f>VLOOKUP(Audit!F454,$V$3:$AE$12,6,FALSE) &amp; VLOOKUP(Audit!F454,$V$13:$AE$22,6,FALSE)&amp; IF(Audit!F454=10,Audit!V454&amp;Audit!W454,"")</f>
        <v>#N/A</v>
      </c>
      <c r="H1689" s="17" t="e">
        <f>VLOOKUP(Audit!G454,$V$3:$AE$12,7,FALSE) &amp; VLOOKUP(Audit!G454,$V$13:$AE$22,7,FALSE)&amp;IF(Audit!G454=10,Audit!V454&amp;Audit!W454,"")</f>
        <v>#N/A</v>
      </c>
      <c r="I1689" s="17" t="e">
        <f>VLOOKUP(Audit!H454,$V$3:$AE$12,8,FALSE) &amp; Audit!U454 &amp; VLOOKUP(Audit!H454,$V$13:$AE$22,8,FALSE)&amp;IF(Audit!H454=10,Audit!V454&amp;Audit!W454,"")</f>
        <v>#N/A</v>
      </c>
      <c r="J1689" s="17" t="e">
        <f>VLOOKUP(Audit!I454,$V$3:$AE$12,9,FALSE) &amp; VLOOKUP(Audit!I454,$V$13:$AE$22,9,FALSE) &amp; IF(Audit!I454=10,Audit!V454&amp;Audit!W454,"") &amp; IF(Audit!I454&lt;&gt;1,U1689,"")</f>
        <v>#N/A</v>
      </c>
      <c r="K1689" s="17" t="e">
        <f>VLOOKUP(Audit!J454,$V$3:$AE$12,10,FALSE) &amp; Audit!S454 &amp; VLOOKUP(Audit!J454,$V$13:$AE$22,10,FALSE) &amp; IF(Audit!J454=10,Audit!V454&amp;Audit!W454,"") &amp; IF(Audit!J454&lt;&gt;1,U1689,"")</f>
        <v>#N/A</v>
      </c>
      <c r="L1689" s="10">
        <f>Audit!K454</f>
        <v>0</v>
      </c>
      <c r="M1689" s="10" t="e">
        <f t="shared" si="791"/>
        <v>#N/A</v>
      </c>
      <c r="N1689" s="10" t="e">
        <f t="shared" si="792"/>
        <v>#N/A</v>
      </c>
      <c r="O1689" s="10" t="e">
        <f t="shared" si="793"/>
        <v>#N/A</v>
      </c>
      <c r="P1689" s="10" t="e">
        <f t="shared" si="794"/>
        <v>#N/A</v>
      </c>
      <c r="Q1689" s="10" t="e">
        <f t="shared" si="795"/>
        <v>#N/A</v>
      </c>
      <c r="R1689" s="10" t="e">
        <f t="shared" si="796"/>
        <v>#N/A</v>
      </c>
      <c r="S1689" s="10" t="e">
        <f t="shared" si="797"/>
        <v>#N/A</v>
      </c>
      <c r="T1689" s="10" t="e">
        <f t="shared" si="798"/>
        <v>#N/A</v>
      </c>
      <c r="U1689" s="17" t="str">
        <f>IF(Audit!M454="","",VLOOKUP(Audit!M454,$W$26:$X$35,2,FALSE)) &amp; Audit!N454 &amp; IF(Audit!O454="","",IF(Audit!N454&lt;=1.4,VLOOKUP(Audit!O454,$W$38:X1734,2,FALSE),VLOOKUP(Audit!O454,$W$51:$X$61,2,FALSE))) &amp; IF(Audit!P454="","",VLOOKUP(Audit!P454,$Y$26:$Z$35,2,FALSE) &amp; Audit!Q454 &amp; IF(Audit!O454="","",IF(Audit!Q454&lt;=1.4,VLOOKUP(Audit!R454,$Y$38:$Z$48,2,FALSE),VLOOKUP(Audit!R454,$Y$51:$Z$61,2,FALSE))))</f>
        <v/>
      </c>
      <c r="V1689" s="21"/>
      <c r="AH1689" s="49">
        <f>Audit!A454</f>
        <v>0</v>
      </c>
      <c r="AI1689" s="50" t="e">
        <f>VLOOKUP(Audit!B454,$V$3:$AE$12,2,FALSE)&amp; IF(Audit!B454=10,Audit!V454,"")</f>
        <v>#N/A</v>
      </c>
      <c r="AJ1689" s="50" t="e">
        <f>VLOOKUP(Audit!B454,$V$13:$AE$22,2,FALSE)&amp; IF(Audit!B454=10,Audit!W454,"")</f>
        <v>#N/A</v>
      </c>
      <c r="AK1689" s="47" t="e">
        <f t="shared" si="799"/>
        <v>#N/A</v>
      </c>
      <c r="AL1689" s="50" t="e">
        <f>VLOOKUP(Audit!C454,$V$3:$AE$12,3,FALSE)&amp; IF(Audit!C454=10,Audit!V454,"")</f>
        <v>#N/A</v>
      </c>
      <c r="AM1689" s="50" t="e">
        <f>VLOOKUP(Audit!C454,$V$13:$AE$22,3,FALSE)&amp; IF(Audit!C454=10,Audit!W454,"")</f>
        <v>#N/A</v>
      </c>
      <c r="AN1689" s="47" t="e">
        <f t="shared" si="800"/>
        <v>#N/A</v>
      </c>
      <c r="AO1689" s="50" t="e">
        <f>VLOOKUP(Audit!D454,$V$3:$AE$12,4,FALSE) &amp;  Audit!T454 &amp; IF(Audit!D454=10,Audit!V454,"")</f>
        <v>#N/A</v>
      </c>
      <c r="AP1689" s="50" t="e">
        <f>VLOOKUP(Audit!D454,$V$13:$AE$22,4,FALSE)&amp; IF(Audit!D454=10,Audit!W454,"")</f>
        <v>#N/A</v>
      </c>
      <c r="AQ1689" s="47" t="e">
        <f t="shared" si="801"/>
        <v>#N/A</v>
      </c>
      <c r="AR1689" s="50" t="e">
        <f>VLOOKUP(Audit!E454,$V$3:$AE$12,5,FALSE)&amp; IF(Audit!E454=10,Audit!V454,"")</f>
        <v>#N/A</v>
      </c>
      <c r="AS1689" s="50" t="e">
        <f>VLOOKUP(Audit!E454,$V$13:$AE$22,5,FALSE)&amp; IF(Audit!E454=10,Audit!W454,"")</f>
        <v>#N/A</v>
      </c>
      <c r="AT1689" s="47" t="e">
        <f t="shared" si="802"/>
        <v>#N/A</v>
      </c>
      <c r="AU1689" s="50" t="e">
        <f>VLOOKUP(Audit!F454,$V$3:$AE$12,6,FALSE)&amp; IF(Audit!F454=10,Audit!V454,"")</f>
        <v>#N/A</v>
      </c>
      <c r="AV1689" s="50" t="e">
        <f>VLOOKUP(Audit!F454,$V$13:$AE$22,6,FALSE)&amp; IF(Audit!F454=10,Audit!W454,"")</f>
        <v>#N/A</v>
      </c>
      <c r="AW1689" s="47" t="e">
        <f t="shared" si="803"/>
        <v>#N/A</v>
      </c>
      <c r="AX1689" s="50" t="e">
        <f>VLOOKUP(Audit!G454,$V$3:$AE$12,7,FALSE)&amp; IF(Audit!G454=10,Audit!V454,"")</f>
        <v>#N/A</v>
      </c>
      <c r="AY1689" s="50" t="e">
        <f>VLOOKUP(Audit!G454,$V$13:$AE$22,7,FALSE) &amp; IF(Audit!G454=10,Audit!W454,"")</f>
        <v>#N/A</v>
      </c>
      <c r="AZ1689" s="47" t="e">
        <f t="shared" si="804"/>
        <v>#N/A</v>
      </c>
      <c r="BA1689" s="50" t="e">
        <f>VLOOKUP(Audit!H454,$V$3:$AE$12,8,FALSE)&amp; Audit!U454 &amp; IF(Audit!H454=10,Audit!V454,"")</f>
        <v>#N/A</v>
      </c>
      <c r="BB1689" s="50" t="e">
        <f>VLOOKUP(Audit!H454,$V$13:$AE$22,8,FALSE) &amp; IF(Audit!H454=10,Audit!W454,"")</f>
        <v>#N/A</v>
      </c>
      <c r="BC1689" s="47" t="e">
        <f t="shared" si="805"/>
        <v>#N/A</v>
      </c>
      <c r="BD1689" s="50" t="e">
        <f>VLOOKUP(Audit!I454,$V$3:$AE$12,9,FALSE)&amp; IF(Audit!I454=10,Audit!V454,"")</f>
        <v>#N/A</v>
      </c>
      <c r="BE1689" s="50" t="e">
        <f>VLOOKUP(Audit!I454,$V$13:$AE$22,9,FALSE) &amp; IF(Audit!I454=10,Audit!W454,"") &amp; IF(Audit!I454&lt;&gt;1,U1689,"")</f>
        <v>#N/A</v>
      </c>
      <c r="BF1689" s="47" t="e">
        <f t="shared" si="806"/>
        <v>#N/A</v>
      </c>
      <c r="BG1689" s="50" t="e">
        <f>VLOOKUP(Audit!J454,$V$3:$AE$12,10,FALSE) &amp; Audit!S454 &amp; IF(Audit!J454=10,Audit!V454,"")</f>
        <v>#N/A</v>
      </c>
      <c r="BH1689" s="50" t="e">
        <f>VLOOKUP(Audit!J454,$V$13:$AE$22,10,FALSE) &amp; IF(Audit!J454=10,Audit!W454,"") &amp; IF(Audit!J454&lt;&gt;1,U1689,"")</f>
        <v>#N/A</v>
      </c>
      <c r="BI1689" s="47" t="e">
        <f t="shared" si="807"/>
        <v>#N/A</v>
      </c>
      <c r="BJ1689" s="48" t="str">
        <f t="shared" si="808"/>
        <v/>
      </c>
      <c r="BK1689" s="48" t="str">
        <f t="shared" si="809"/>
        <v/>
      </c>
      <c r="BL1689" s="48" t="str">
        <f t="shared" si="810"/>
        <v/>
      </c>
      <c r="BM1689" s="48" t="str">
        <f t="shared" si="811"/>
        <v/>
      </c>
      <c r="BN1689" s="48" t="str">
        <f t="shared" si="812"/>
        <v/>
      </c>
      <c r="BO1689" s="48" t="str">
        <f t="shared" si="813"/>
        <v/>
      </c>
      <c r="BP1689" s="48" t="str">
        <f t="shared" si="814"/>
        <v/>
      </c>
      <c r="BQ1689" s="48" t="str">
        <f t="shared" si="815"/>
        <v/>
      </c>
      <c r="BR1689" s="48" t="str">
        <f t="shared" si="816"/>
        <v/>
      </c>
      <c r="BS1689" s="48" t="str">
        <f t="shared" si="817"/>
        <v/>
      </c>
      <c r="BT1689" s="48" t="str">
        <f t="shared" si="818"/>
        <v/>
      </c>
      <c r="BU1689" s="48" t="str">
        <f t="shared" si="819"/>
        <v/>
      </c>
    </row>
    <row r="1690" spans="1:73">
      <c r="A1690" s="10">
        <f>Audit!A455</f>
        <v>0</v>
      </c>
      <c r="B1690" s="10" t="e">
        <f t="shared" si="790"/>
        <v>#N/A</v>
      </c>
      <c r="C1690" s="17" t="e">
        <f>VLOOKUP(Audit!B455,$V$3:$AE$12,2,FALSE) &amp; VLOOKUP(Audit!B455,$V$13:$AE$22,2,FALSE)&amp; IF(Audit!B455=10,Audit!V455&amp;Audit!W455,"")</f>
        <v>#N/A</v>
      </c>
      <c r="D1690" s="17" t="e">
        <f>VLOOKUP(Audit!C455,$V$3:$AE$12,3,FALSE) &amp; VLOOKUP(Audit!C455,$V$13:$AE$22,3,FALSE) &amp;IF(Audit!C455=10,Audit!V455&amp;Audit!W455,"")</f>
        <v>#N/A</v>
      </c>
      <c r="E1690" s="17" t="e">
        <f>VLOOKUP(Audit!D455,$V$3:$AE$12,4,FALSE)&amp; Audit!T455 &amp; VLOOKUP(Audit!D455,$V$13:$AE$22,4,FALSE)&amp; IF(Audit!D455=10,Audit!V455&amp;Audit!W455,"")</f>
        <v>#N/A</v>
      </c>
      <c r="F1690" s="17" t="e">
        <f>VLOOKUP(Audit!E455,$V$3:$AE$12,5,FALSE) &amp; VLOOKUP(Audit!E455,$V$13:$AE$22,5,FALSE)&amp; IF(Audit!E455=10,Audit!V455&amp;Audit!W455,"")</f>
        <v>#N/A</v>
      </c>
      <c r="G1690" s="17" t="e">
        <f>VLOOKUP(Audit!F455,$V$3:$AE$12,6,FALSE) &amp; VLOOKUP(Audit!F455,$V$13:$AE$22,6,FALSE)&amp; IF(Audit!F455=10,Audit!V455&amp;Audit!W455,"")</f>
        <v>#N/A</v>
      </c>
      <c r="H1690" s="17" t="e">
        <f>VLOOKUP(Audit!G455,$V$3:$AE$12,7,FALSE) &amp; VLOOKUP(Audit!G455,$V$13:$AE$22,7,FALSE)&amp;IF(Audit!G455=10,Audit!V455&amp;Audit!W455,"")</f>
        <v>#N/A</v>
      </c>
      <c r="I1690" s="17" t="e">
        <f>VLOOKUP(Audit!H455,$V$3:$AE$12,8,FALSE) &amp; Audit!U455 &amp; VLOOKUP(Audit!H455,$V$13:$AE$22,8,FALSE)&amp;IF(Audit!H455=10,Audit!V455&amp;Audit!W455,"")</f>
        <v>#N/A</v>
      </c>
      <c r="J1690" s="17" t="e">
        <f>VLOOKUP(Audit!I455,$V$3:$AE$12,9,FALSE) &amp; VLOOKUP(Audit!I455,$V$13:$AE$22,9,FALSE) &amp; IF(Audit!I455=10,Audit!V455&amp;Audit!W455,"") &amp; IF(Audit!I455&lt;&gt;1,U1690,"")</f>
        <v>#N/A</v>
      </c>
      <c r="K1690" s="17" t="e">
        <f>VLOOKUP(Audit!J455,$V$3:$AE$12,10,FALSE) &amp; Audit!S455 &amp; VLOOKUP(Audit!J455,$V$13:$AE$22,10,FALSE) &amp; IF(Audit!J455=10,Audit!V455&amp;Audit!W455,"") &amp; IF(Audit!J455&lt;&gt;1,U1690,"")</f>
        <v>#N/A</v>
      </c>
      <c r="L1690" s="10">
        <f>Audit!K455</f>
        <v>0</v>
      </c>
      <c r="M1690" s="10" t="e">
        <f t="shared" si="791"/>
        <v>#N/A</v>
      </c>
      <c r="N1690" s="10" t="e">
        <f t="shared" si="792"/>
        <v>#N/A</v>
      </c>
      <c r="O1690" s="10" t="e">
        <f t="shared" si="793"/>
        <v>#N/A</v>
      </c>
      <c r="P1690" s="10" t="e">
        <f t="shared" si="794"/>
        <v>#N/A</v>
      </c>
      <c r="Q1690" s="10" t="e">
        <f t="shared" si="795"/>
        <v>#N/A</v>
      </c>
      <c r="R1690" s="10" t="e">
        <f t="shared" si="796"/>
        <v>#N/A</v>
      </c>
      <c r="S1690" s="10" t="e">
        <f t="shared" si="797"/>
        <v>#N/A</v>
      </c>
      <c r="T1690" s="10" t="e">
        <f t="shared" si="798"/>
        <v>#N/A</v>
      </c>
      <c r="U1690" s="17" t="str">
        <f>IF(Audit!M455="","",VLOOKUP(Audit!M455,$W$26:$X$35,2,FALSE)) &amp; Audit!N455 &amp; IF(Audit!O455="","",IF(Audit!N455&lt;=1.4,VLOOKUP(Audit!O455,$W$38:X1735,2,FALSE),VLOOKUP(Audit!O455,$W$51:$X$61,2,FALSE))) &amp; IF(Audit!P455="","",VLOOKUP(Audit!P455,$Y$26:$Z$35,2,FALSE) &amp; Audit!Q455 &amp; IF(Audit!O455="","",IF(Audit!Q455&lt;=1.4,VLOOKUP(Audit!R455,$Y$38:$Z$48,2,FALSE),VLOOKUP(Audit!R455,$Y$51:$Z$61,2,FALSE))))</f>
        <v/>
      </c>
      <c r="V1690" s="21"/>
      <c r="AH1690" s="49">
        <f>Audit!A455</f>
        <v>0</v>
      </c>
      <c r="AI1690" s="50" t="e">
        <f>VLOOKUP(Audit!B455,$V$3:$AE$12,2,FALSE)&amp; IF(Audit!B455=10,Audit!V455,"")</f>
        <v>#N/A</v>
      </c>
      <c r="AJ1690" s="50" t="e">
        <f>VLOOKUP(Audit!B455,$V$13:$AE$22,2,FALSE)&amp; IF(Audit!B455=10,Audit!W455,"")</f>
        <v>#N/A</v>
      </c>
      <c r="AK1690" s="47" t="e">
        <f t="shared" si="799"/>
        <v>#N/A</v>
      </c>
      <c r="AL1690" s="50" t="e">
        <f>VLOOKUP(Audit!C455,$V$3:$AE$12,3,FALSE)&amp; IF(Audit!C455=10,Audit!V455,"")</f>
        <v>#N/A</v>
      </c>
      <c r="AM1690" s="50" t="e">
        <f>VLOOKUP(Audit!C455,$V$13:$AE$22,3,FALSE)&amp; IF(Audit!C455=10,Audit!W455,"")</f>
        <v>#N/A</v>
      </c>
      <c r="AN1690" s="47" t="e">
        <f t="shared" si="800"/>
        <v>#N/A</v>
      </c>
      <c r="AO1690" s="50" t="e">
        <f>VLOOKUP(Audit!D455,$V$3:$AE$12,4,FALSE) &amp;  Audit!T455 &amp; IF(Audit!D455=10,Audit!V455,"")</f>
        <v>#N/A</v>
      </c>
      <c r="AP1690" s="50" t="e">
        <f>VLOOKUP(Audit!D455,$V$13:$AE$22,4,FALSE)&amp; IF(Audit!D455=10,Audit!W455,"")</f>
        <v>#N/A</v>
      </c>
      <c r="AQ1690" s="47" t="e">
        <f t="shared" si="801"/>
        <v>#N/A</v>
      </c>
      <c r="AR1690" s="50" t="e">
        <f>VLOOKUP(Audit!E455,$V$3:$AE$12,5,FALSE)&amp; IF(Audit!E455=10,Audit!V455,"")</f>
        <v>#N/A</v>
      </c>
      <c r="AS1690" s="50" t="e">
        <f>VLOOKUP(Audit!E455,$V$13:$AE$22,5,FALSE)&amp; IF(Audit!E455=10,Audit!W455,"")</f>
        <v>#N/A</v>
      </c>
      <c r="AT1690" s="47" t="e">
        <f t="shared" si="802"/>
        <v>#N/A</v>
      </c>
      <c r="AU1690" s="50" t="e">
        <f>VLOOKUP(Audit!F455,$V$3:$AE$12,6,FALSE)&amp; IF(Audit!F455=10,Audit!V455,"")</f>
        <v>#N/A</v>
      </c>
      <c r="AV1690" s="50" t="e">
        <f>VLOOKUP(Audit!F455,$V$13:$AE$22,6,FALSE)&amp; IF(Audit!F455=10,Audit!W455,"")</f>
        <v>#N/A</v>
      </c>
      <c r="AW1690" s="47" t="e">
        <f t="shared" si="803"/>
        <v>#N/A</v>
      </c>
      <c r="AX1690" s="50" t="e">
        <f>VLOOKUP(Audit!G455,$V$3:$AE$12,7,FALSE)&amp; IF(Audit!G455=10,Audit!V455,"")</f>
        <v>#N/A</v>
      </c>
      <c r="AY1690" s="50" t="e">
        <f>VLOOKUP(Audit!G455,$V$13:$AE$22,7,FALSE) &amp; IF(Audit!G455=10,Audit!W455,"")</f>
        <v>#N/A</v>
      </c>
      <c r="AZ1690" s="47" t="e">
        <f t="shared" si="804"/>
        <v>#N/A</v>
      </c>
      <c r="BA1690" s="50" t="e">
        <f>VLOOKUP(Audit!H455,$V$3:$AE$12,8,FALSE)&amp; Audit!U455 &amp; IF(Audit!H455=10,Audit!V455,"")</f>
        <v>#N/A</v>
      </c>
      <c r="BB1690" s="50" t="e">
        <f>VLOOKUP(Audit!H455,$V$13:$AE$22,8,FALSE) &amp; IF(Audit!H455=10,Audit!W455,"")</f>
        <v>#N/A</v>
      </c>
      <c r="BC1690" s="47" t="e">
        <f t="shared" si="805"/>
        <v>#N/A</v>
      </c>
      <c r="BD1690" s="50" t="e">
        <f>VLOOKUP(Audit!I455,$V$3:$AE$12,9,FALSE)&amp; IF(Audit!I455=10,Audit!V455,"")</f>
        <v>#N/A</v>
      </c>
      <c r="BE1690" s="50" t="e">
        <f>VLOOKUP(Audit!I455,$V$13:$AE$22,9,FALSE) &amp; IF(Audit!I455=10,Audit!W455,"") &amp; IF(Audit!I455&lt;&gt;1,U1690,"")</f>
        <v>#N/A</v>
      </c>
      <c r="BF1690" s="47" t="e">
        <f t="shared" si="806"/>
        <v>#N/A</v>
      </c>
      <c r="BG1690" s="50" t="e">
        <f>VLOOKUP(Audit!J455,$V$3:$AE$12,10,FALSE) &amp; Audit!S455 &amp; IF(Audit!J455=10,Audit!V455,"")</f>
        <v>#N/A</v>
      </c>
      <c r="BH1690" s="50" t="e">
        <f>VLOOKUP(Audit!J455,$V$13:$AE$22,10,FALSE) &amp; IF(Audit!J455=10,Audit!W455,"") &amp; IF(Audit!J455&lt;&gt;1,U1690,"")</f>
        <v>#N/A</v>
      </c>
      <c r="BI1690" s="47" t="e">
        <f t="shared" si="807"/>
        <v>#N/A</v>
      </c>
      <c r="BJ1690" s="48" t="str">
        <f t="shared" si="808"/>
        <v/>
      </c>
      <c r="BK1690" s="48" t="str">
        <f t="shared" si="809"/>
        <v/>
      </c>
      <c r="BL1690" s="48" t="str">
        <f t="shared" si="810"/>
        <v/>
      </c>
      <c r="BM1690" s="48" t="str">
        <f t="shared" si="811"/>
        <v/>
      </c>
      <c r="BN1690" s="48" t="str">
        <f t="shared" si="812"/>
        <v/>
      </c>
      <c r="BO1690" s="48" t="str">
        <f t="shared" si="813"/>
        <v/>
      </c>
      <c r="BP1690" s="48" t="str">
        <f t="shared" si="814"/>
        <v/>
      </c>
      <c r="BQ1690" s="48" t="str">
        <f t="shared" si="815"/>
        <v/>
      </c>
      <c r="BR1690" s="48" t="str">
        <f t="shared" si="816"/>
        <v/>
      </c>
      <c r="BS1690" s="48" t="str">
        <f t="shared" si="817"/>
        <v/>
      </c>
      <c r="BT1690" s="48" t="str">
        <f t="shared" si="818"/>
        <v/>
      </c>
      <c r="BU1690" s="48" t="str">
        <f t="shared" si="819"/>
        <v/>
      </c>
    </row>
    <row r="1691" spans="1:73">
      <c r="A1691" s="10">
        <f>Audit!A456</f>
        <v>0</v>
      </c>
      <c r="B1691" s="10" t="e">
        <f t="shared" si="790"/>
        <v>#N/A</v>
      </c>
      <c r="C1691" s="17" t="e">
        <f>VLOOKUP(Audit!B456,$V$3:$AE$12,2,FALSE) &amp; VLOOKUP(Audit!B456,$V$13:$AE$22,2,FALSE)&amp; IF(Audit!B456=10,Audit!V456&amp;Audit!W456,"")</f>
        <v>#N/A</v>
      </c>
      <c r="D1691" s="17" t="e">
        <f>VLOOKUP(Audit!C456,$V$3:$AE$12,3,FALSE) &amp; VLOOKUP(Audit!C456,$V$13:$AE$22,3,FALSE) &amp;IF(Audit!C456=10,Audit!V456&amp;Audit!W456,"")</f>
        <v>#N/A</v>
      </c>
      <c r="E1691" s="17" t="e">
        <f>VLOOKUP(Audit!D456,$V$3:$AE$12,4,FALSE)&amp; Audit!T456 &amp; VLOOKUP(Audit!D456,$V$13:$AE$22,4,FALSE)&amp; IF(Audit!D456=10,Audit!V456&amp;Audit!W456,"")</f>
        <v>#N/A</v>
      </c>
      <c r="F1691" s="17" t="e">
        <f>VLOOKUP(Audit!E456,$V$3:$AE$12,5,FALSE) &amp; VLOOKUP(Audit!E456,$V$13:$AE$22,5,FALSE)&amp; IF(Audit!E456=10,Audit!V456&amp;Audit!W456,"")</f>
        <v>#N/A</v>
      </c>
      <c r="G1691" s="17" t="e">
        <f>VLOOKUP(Audit!F456,$V$3:$AE$12,6,FALSE) &amp; VLOOKUP(Audit!F456,$V$13:$AE$22,6,FALSE)&amp; IF(Audit!F456=10,Audit!V456&amp;Audit!W456,"")</f>
        <v>#N/A</v>
      </c>
      <c r="H1691" s="17" t="e">
        <f>VLOOKUP(Audit!G456,$V$3:$AE$12,7,FALSE) &amp; VLOOKUP(Audit!G456,$V$13:$AE$22,7,FALSE)&amp;IF(Audit!G456=10,Audit!V456&amp;Audit!W456,"")</f>
        <v>#N/A</v>
      </c>
      <c r="I1691" s="17" t="e">
        <f>VLOOKUP(Audit!H456,$V$3:$AE$12,8,FALSE) &amp; Audit!U456 &amp; VLOOKUP(Audit!H456,$V$13:$AE$22,8,FALSE)&amp;IF(Audit!H456=10,Audit!V456&amp;Audit!W456,"")</f>
        <v>#N/A</v>
      </c>
      <c r="J1691" s="17" t="e">
        <f>VLOOKUP(Audit!I456,$V$3:$AE$12,9,FALSE) &amp; VLOOKUP(Audit!I456,$V$13:$AE$22,9,FALSE) &amp; IF(Audit!I456=10,Audit!V456&amp;Audit!W456,"") &amp; IF(Audit!I456&lt;&gt;1,U1691,"")</f>
        <v>#N/A</v>
      </c>
      <c r="K1691" s="17" t="e">
        <f>VLOOKUP(Audit!J456,$V$3:$AE$12,10,FALSE) &amp; Audit!S456 &amp; VLOOKUP(Audit!J456,$V$13:$AE$22,10,FALSE) &amp; IF(Audit!J456=10,Audit!V456&amp;Audit!W456,"") &amp; IF(Audit!J456&lt;&gt;1,U1691,"")</f>
        <v>#N/A</v>
      </c>
      <c r="L1691" s="10">
        <f>Audit!K456</f>
        <v>0</v>
      </c>
      <c r="M1691" s="10" t="e">
        <f t="shared" si="791"/>
        <v>#N/A</v>
      </c>
      <c r="N1691" s="10" t="e">
        <f t="shared" si="792"/>
        <v>#N/A</v>
      </c>
      <c r="O1691" s="10" t="e">
        <f t="shared" si="793"/>
        <v>#N/A</v>
      </c>
      <c r="P1691" s="10" t="e">
        <f t="shared" si="794"/>
        <v>#N/A</v>
      </c>
      <c r="Q1691" s="10" t="e">
        <f t="shared" si="795"/>
        <v>#N/A</v>
      </c>
      <c r="R1691" s="10" t="e">
        <f t="shared" si="796"/>
        <v>#N/A</v>
      </c>
      <c r="S1691" s="10" t="e">
        <f t="shared" si="797"/>
        <v>#N/A</v>
      </c>
      <c r="T1691" s="10" t="e">
        <f t="shared" si="798"/>
        <v>#N/A</v>
      </c>
      <c r="U1691" s="17" t="str">
        <f>IF(Audit!M456="","",VLOOKUP(Audit!M456,$W$26:$X$35,2,FALSE)) &amp; Audit!N456 &amp; IF(Audit!O456="","",IF(Audit!N456&lt;=1.4,VLOOKUP(Audit!O456,$W$38:X1736,2,FALSE),VLOOKUP(Audit!O456,$W$51:$X$61,2,FALSE))) &amp; IF(Audit!P456="","",VLOOKUP(Audit!P456,$Y$26:$Z$35,2,FALSE) &amp; Audit!Q456 &amp; IF(Audit!O456="","",IF(Audit!Q456&lt;=1.4,VLOOKUP(Audit!R456,$Y$38:$Z$48,2,FALSE),VLOOKUP(Audit!R456,$Y$51:$Z$61,2,FALSE))))</f>
        <v/>
      </c>
      <c r="V1691" s="21"/>
      <c r="AH1691" s="49">
        <f>Audit!A456</f>
        <v>0</v>
      </c>
      <c r="AI1691" s="50" t="e">
        <f>VLOOKUP(Audit!B456,$V$3:$AE$12,2,FALSE)&amp; IF(Audit!B456=10,Audit!V456,"")</f>
        <v>#N/A</v>
      </c>
      <c r="AJ1691" s="50" t="e">
        <f>VLOOKUP(Audit!B456,$V$13:$AE$22,2,FALSE)&amp; IF(Audit!B456=10,Audit!W456,"")</f>
        <v>#N/A</v>
      </c>
      <c r="AK1691" s="47" t="e">
        <f t="shared" si="799"/>
        <v>#N/A</v>
      </c>
      <c r="AL1691" s="50" t="e">
        <f>VLOOKUP(Audit!C456,$V$3:$AE$12,3,FALSE)&amp; IF(Audit!C456=10,Audit!V456,"")</f>
        <v>#N/A</v>
      </c>
      <c r="AM1691" s="50" t="e">
        <f>VLOOKUP(Audit!C456,$V$13:$AE$22,3,FALSE)&amp; IF(Audit!C456=10,Audit!W456,"")</f>
        <v>#N/A</v>
      </c>
      <c r="AN1691" s="47" t="e">
        <f t="shared" si="800"/>
        <v>#N/A</v>
      </c>
      <c r="AO1691" s="50" t="e">
        <f>VLOOKUP(Audit!D456,$V$3:$AE$12,4,FALSE) &amp;  Audit!T456 &amp; IF(Audit!D456=10,Audit!V456,"")</f>
        <v>#N/A</v>
      </c>
      <c r="AP1691" s="50" t="e">
        <f>VLOOKUP(Audit!D456,$V$13:$AE$22,4,FALSE)&amp; IF(Audit!D456=10,Audit!W456,"")</f>
        <v>#N/A</v>
      </c>
      <c r="AQ1691" s="47" t="e">
        <f t="shared" si="801"/>
        <v>#N/A</v>
      </c>
      <c r="AR1691" s="50" t="e">
        <f>VLOOKUP(Audit!E456,$V$3:$AE$12,5,FALSE)&amp; IF(Audit!E456=10,Audit!V456,"")</f>
        <v>#N/A</v>
      </c>
      <c r="AS1691" s="50" t="e">
        <f>VLOOKUP(Audit!E456,$V$13:$AE$22,5,FALSE)&amp; IF(Audit!E456=10,Audit!W456,"")</f>
        <v>#N/A</v>
      </c>
      <c r="AT1691" s="47" t="e">
        <f t="shared" si="802"/>
        <v>#N/A</v>
      </c>
      <c r="AU1691" s="50" t="e">
        <f>VLOOKUP(Audit!F456,$V$3:$AE$12,6,FALSE)&amp; IF(Audit!F456=10,Audit!V456,"")</f>
        <v>#N/A</v>
      </c>
      <c r="AV1691" s="50" t="e">
        <f>VLOOKUP(Audit!F456,$V$13:$AE$22,6,FALSE)&amp; IF(Audit!F456=10,Audit!W456,"")</f>
        <v>#N/A</v>
      </c>
      <c r="AW1691" s="47" t="e">
        <f t="shared" si="803"/>
        <v>#N/A</v>
      </c>
      <c r="AX1691" s="50" t="e">
        <f>VLOOKUP(Audit!G456,$V$3:$AE$12,7,FALSE)&amp; IF(Audit!G456=10,Audit!V456,"")</f>
        <v>#N/A</v>
      </c>
      <c r="AY1691" s="50" t="e">
        <f>VLOOKUP(Audit!G456,$V$13:$AE$22,7,FALSE) &amp; IF(Audit!G456=10,Audit!W456,"")</f>
        <v>#N/A</v>
      </c>
      <c r="AZ1691" s="47" t="e">
        <f t="shared" si="804"/>
        <v>#N/A</v>
      </c>
      <c r="BA1691" s="50" t="e">
        <f>VLOOKUP(Audit!H456,$V$3:$AE$12,8,FALSE)&amp; Audit!U456 &amp; IF(Audit!H456=10,Audit!V456,"")</f>
        <v>#N/A</v>
      </c>
      <c r="BB1691" s="50" t="e">
        <f>VLOOKUP(Audit!H456,$V$13:$AE$22,8,FALSE) &amp; IF(Audit!H456=10,Audit!W456,"")</f>
        <v>#N/A</v>
      </c>
      <c r="BC1691" s="47" t="e">
        <f t="shared" si="805"/>
        <v>#N/A</v>
      </c>
      <c r="BD1691" s="50" t="e">
        <f>VLOOKUP(Audit!I456,$V$3:$AE$12,9,FALSE)&amp; IF(Audit!I456=10,Audit!V456,"")</f>
        <v>#N/A</v>
      </c>
      <c r="BE1691" s="50" t="e">
        <f>VLOOKUP(Audit!I456,$V$13:$AE$22,9,FALSE) &amp; IF(Audit!I456=10,Audit!W456,"") &amp; IF(Audit!I456&lt;&gt;1,U1691,"")</f>
        <v>#N/A</v>
      </c>
      <c r="BF1691" s="47" t="e">
        <f t="shared" si="806"/>
        <v>#N/A</v>
      </c>
      <c r="BG1691" s="50" t="e">
        <f>VLOOKUP(Audit!J456,$V$3:$AE$12,10,FALSE) &amp; Audit!S456 &amp; IF(Audit!J456=10,Audit!V456,"")</f>
        <v>#N/A</v>
      </c>
      <c r="BH1691" s="50" t="e">
        <f>VLOOKUP(Audit!J456,$V$13:$AE$22,10,FALSE) &amp; IF(Audit!J456=10,Audit!W456,"") &amp; IF(Audit!J456&lt;&gt;1,U1691,"")</f>
        <v>#N/A</v>
      </c>
      <c r="BI1691" s="47" t="e">
        <f t="shared" si="807"/>
        <v>#N/A</v>
      </c>
      <c r="BJ1691" s="48" t="str">
        <f t="shared" si="808"/>
        <v/>
      </c>
      <c r="BK1691" s="48" t="str">
        <f t="shared" si="809"/>
        <v/>
      </c>
      <c r="BL1691" s="48" t="str">
        <f t="shared" si="810"/>
        <v/>
      </c>
      <c r="BM1691" s="48" t="str">
        <f t="shared" si="811"/>
        <v/>
      </c>
      <c r="BN1691" s="48" t="str">
        <f t="shared" si="812"/>
        <v/>
      </c>
      <c r="BO1691" s="48" t="str">
        <f t="shared" si="813"/>
        <v/>
      </c>
      <c r="BP1691" s="48" t="str">
        <f t="shared" si="814"/>
        <v/>
      </c>
      <c r="BQ1691" s="48" t="str">
        <f t="shared" si="815"/>
        <v/>
      </c>
      <c r="BR1691" s="48" t="str">
        <f t="shared" si="816"/>
        <v/>
      </c>
      <c r="BS1691" s="48" t="str">
        <f t="shared" si="817"/>
        <v/>
      </c>
      <c r="BT1691" s="48" t="str">
        <f t="shared" si="818"/>
        <v/>
      </c>
      <c r="BU1691" s="48" t="str">
        <f t="shared" si="819"/>
        <v/>
      </c>
    </row>
    <row r="1692" spans="1:73">
      <c r="A1692" s="10">
        <f>Audit!A457</f>
        <v>0</v>
      </c>
      <c r="B1692" s="10" t="e">
        <f t="shared" si="790"/>
        <v>#N/A</v>
      </c>
      <c r="C1692" s="17" t="e">
        <f>VLOOKUP(Audit!B457,$V$3:$AE$12,2,FALSE) &amp; VLOOKUP(Audit!B457,$V$13:$AE$22,2,FALSE)&amp; IF(Audit!B457=10,Audit!V457&amp;Audit!W457,"")</f>
        <v>#N/A</v>
      </c>
      <c r="D1692" s="17" t="e">
        <f>VLOOKUP(Audit!C457,$V$3:$AE$12,3,FALSE) &amp; VLOOKUP(Audit!C457,$V$13:$AE$22,3,FALSE) &amp;IF(Audit!C457=10,Audit!V457&amp;Audit!W457,"")</f>
        <v>#N/A</v>
      </c>
      <c r="E1692" s="17" t="e">
        <f>VLOOKUP(Audit!D457,$V$3:$AE$12,4,FALSE)&amp; Audit!T457 &amp; VLOOKUP(Audit!D457,$V$13:$AE$22,4,FALSE)&amp; IF(Audit!D457=10,Audit!V457&amp;Audit!W457,"")</f>
        <v>#N/A</v>
      </c>
      <c r="F1692" s="17" t="e">
        <f>VLOOKUP(Audit!E457,$V$3:$AE$12,5,FALSE) &amp; VLOOKUP(Audit!E457,$V$13:$AE$22,5,FALSE)&amp; IF(Audit!E457=10,Audit!V457&amp;Audit!W457,"")</f>
        <v>#N/A</v>
      </c>
      <c r="G1692" s="17" t="e">
        <f>VLOOKUP(Audit!F457,$V$3:$AE$12,6,FALSE) &amp; VLOOKUP(Audit!F457,$V$13:$AE$22,6,FALSE)&amp; IF(Audit!F457=10,Audit!V457&amp;Audit!W457,"")</f>
        <v>#N/A</v>
      </c>
      <c r="H1692" s="17" t="e">
        <f>VLOOKUP(Audit!G457,$V$3:$AE$12,7,FALSE) &amp; VLOOKUP(Audit!G457,$V$13:$AE$22,7,FALSE)&amp;IF(Audit!G457=10,Audit!V457&amp;Audit!W457,"")</f>
        <v>#N/A</v>
      </c>
      <c r="I1692" s="17" t="e">
        <f>VLOOKUP(Audit!H457,$V$3:$AE$12,8,FALSE) &amp; Audit!U457 &amp; VLOOKUP(Audit!H457,$V$13:$AE$22,8,FALSE)&amp;IF(Audit!H457=10,Audit!V457&amp;Audit!W457,"")</f>
        <v>#N/A</v>
      </c>
      <c r="J1692" s="17" t="e">
        <f>VLOOKUP(Audit!I457,$V$3:$AE$12,9,FALSE) &amp; VLOOKUP(Audit!I457,$V$13:$AE$22,9,FALSE) &amp; IF(Audit!I457=10,Audit!V457&amp;Audit!W457,"") &amp; IF(Audit!I457&lt;&gt;1,U1692,"")</f>
        <v>#N/A</v>
      </c>
      <c r="K1692" s="17" t="e">
        <f>VLOOKUP(Audit!J457,$V$3:$AE$12,10,FALSE) &amp; Audit!S457 &amp; VLOOKUP(Audit!J457,$V$13:$AE$22,10,FALSE) &amp; IF(Audit!J457=10,Audit!V457&amp;Audit!W457,"") &amp; IF(Audit!J457&lt;&gt;1,U1692,"")</f>
        <v>#N/A</v>
      </c>
      <c r="L1692" s="10">
        <f>Audit!K457</f>
        <v>0</v>
      </c>
      <c r="M1692" s="10" t="e">
        <f t="shared" si="791"/>
        <v>#N/A</v>
      </c>
      <c r="N1692" s="10" t="e">
        <f t="shared" si="792"/>
        <v>#N/A</v>
      </c>
      <c r="O1692" s="10" t="e">
        <f t="shared" si="793"/>
        <v>#N/A</v>
      </c>
      <c r="P1692" s="10" t="e">
        <f t="shared" si="794"/>
        <v>#N/A</v>
      </c>
      <c r="Q1692" s="10" t="e">
        <f t="shared" si="795"/>
        <v>#N/A</v>
      </c>
      <c r="R1692" s="10" t="e">
        <f t="shared" si="796"/>
        <v>#N/A</v>
      </c>
      <c r="S1692" s="10" t="e">
        <f t="shared" si="797"/>
        <v>#N/A</v>
      </c>
      <c r="T1692" s="10" t="e">
        <f t="shared" si="798"/>
        <v>#N/A</v>
      </c>
      <c r="U1692" s="17" t="str">
        <f>IF(Audit!M457="","",VLOOKUP(Audit!M457,$W$26:$X$35,2,FALSE)) &amp; Audit!N457 &amp; IF(Audit!O457="","",IF(Audit!N457&lt;=1.4,VLOOKUP(Audit!O457,$W$38:X1737,2,FALSE),VLOOKUP(Audit!O457,$W$51:$X$61,2,FALSE))) &amp; IF(Audit!P457="","",VLOOKUP(Audit!P457,$Y$26:$Z$35,2,FALSE) &amp; Audit!Q457 &amp; IF(Audit!O457="","",IF(Audit!Q457&lt;=1.4,VLOOKUP(Audit!R457,$Y$38:$Z$48,2,FALSE),VLOOKUP(Audit!R457,$Y$51:$Z$61,2,FALSE))))</f>
        <v/>
      </c>
      <c r="V1692" s="21"/>
      <c r="AH1692" s="49">
        <f>Audit!A457</f>
        <v>0</v>
      </c>
      <c r="AI1692" s="50" t="e">
        <f>VLOOKUP(Audit!B457,$V$3:$AE$12,2,FALSE)&amp; IF(Audit!B457=10,Audit!V457,"")</f>
        <v>#N/A</v>
      </c>
      <c r="AJ1692" s="50" t="e">
        <f>VLOOKUP(Audit!B457,$V$13:$AE$22,2,FALSE)&amp; IF(Audit!B457=10,Audit!W457,"")</f>
        <v>#N/A</v>
      </c>
      <c r="AK1692" s="47" t="e">
        <f t="shared" si="799"/>
        <v>#N/A</v>
      </c>
      <c r="AL1692" s="50" t="e">
        <f>VLOOKUP(Audit!C457,$V$3:$AE$12,3,FALSE)&amp; IF(Audit!C457=10,Audit!V457,"")</f>
        <v>#N/A</v>
      </c>
      <c r="AM1692" s="50" t="e">
        <f>VLOOKUP(Audit!C457,$V$13:$AE$22,3,FALSE)&amp; IF(Audit!C457=10,Audit!W457,"")</f>
        <v>#N/A</v>
      </c>
      <c r="AN1692" s="47" t="e">
        <f t="shared" si="800"/>
        <v>#N/A</v>
      </c>
      <c r="AO1692" s="50" t="e">
        <f>VLOOKUP(Audit!D457,$V$3:$AE$12,4,FALSE) &amp;  Audit!T457 &amp; IF(Audit!D457=10,Audit!V457,"")</f>
        <v>#N/A</v>
      </c>
      <c r="AP1692" s="50" t="e">
        <f>VLOOKUP(Audit!D457,$V$13:$AE$22,4,FALSE)&amp; IF(Audit!D457=10,Audit!W457,"")</f>
        <v>#N/A</v>
      </c>
      <c r="AQ1692" s="47" t="e">
        <f t="shared" si="801"/>
        <v>#N/A</v>
      </c>
      <c r="AR1692" s="50" t="e">
        <f>VLOOKUP(Audit!E457,$V$3:$AE$12,5,FALSE)&amp; IF(Audit!E457=10,Audit!V457,"")</f>
        <v>#N/A</v>
      </c>
      <c r="AS1692" s="50" t="e">
        <f>VLOOKUP(Audit!E457,$V$13:$AE$22,5,FALSE)&amp; IF(Audit!E457=10,Audit!W457,"")</f>
        <v>#N/A</v>
      </c>
      <c r="AT1692" s="47" t="e">
        <f t="shared" si="802"/>
        <v>#N/A</v>
      </c>
      <c r="AU1692" s="50" t="e">
        <f>VLOOKUP(Audit!F457,$V$3:$AE$12,6,FALSE)&amp; IF(Audit!F457=10,Audit!V457,"")</f>
        <v>#N/A</v>
      </c>
      <c r="AV1692" s="50" t="e">
        <f>VLOOKUP(Audit!F457,$V$13:$AE$22,6,FALSE)&amp; IF(Audit!F457=10,Audit!W457,"")</f>
        <v>#N/A</v>
      </c>
      <c r="AW1692" s="47" t="e">
        <f t="shared" si="803"/>
        <v>#N/A</v>
      </c>
      <c r="AX1692" s="50" t="e">
        <f>VLOOKUP(Audit!G457,$V$3:$AE$12,7,FALSE)&amp; IF(Audit!G457=10,Audit!V457,"")</f>
        <v>#N/A</v>
      </c>
      <c r="AY1692" s="50" t="e">
        <f>VLOOKUP(Audit!G457,$V$13:$AE$22,7,FALSE) &amp; IF(Audit!G457=10,Audit!W457,"")</f>
        <v>#N/A</v>
      </c>
      <c r="AZ1692" s="47" t="e">
        <f t="shared" si="804"/>
        <v>#N/A</v>
      </c>
      <c r="BA1692" s="50" t="e">
        <f>VLOOKUP(Audit!H457,$V$3:$AE$12,8,FALSE)&amp; Audit!U457 &amp; IF(Audit!H457=10,Audit!V457,"")</f>
        <v>#N/A</v>
      </c>
      <c r="BB1692" s="50" t="e">
        <f>VLOOKUP(Audit!H457,$V$13:$AE$22,8,FALSE) &amp; IF(Audit!H457=10,Audit!W457,"")</f>
        <v>#N/A</v>
      </c>
      <c r="BC1692" s="47" t="e">
        <f t="shared" si="805"/>
        <v>#N/A</v>
      </c>
      <c r="BD1692" s="50" t="e">
        <f>VLOOKUP(Audit!I457,$V$3:$AE$12,9,FALSE)&amp; IF(Audit!I457=10,Audit!V457,"")</f>
        <v>#N/A</v>
      </c>
      <c r="BE1692" s="50" t="e">
        <f>VLOOKUP(Audit!I457,$V$13:$AE$22,9,FALSE) &amp; IF(Audit!I457=10,Audit!W457,"") &amp; IF(Audit!I457&lt;&gt;1,U1692,"")</f>
        <v>#N/A</v>
      </c>
      <c r="BF1692" s="47" t="e">
        <f t="shared" si="806"/>
        <v>#N/A</v>
      </c>
      <c r="BG1692" s="50" t="e">
        <f>VLOOKUP(Audit!J457,$V$3:$AE$12,10,FALSE) &amp; Audit!S457 &amp; IF(Audit!J457=10,Audit!V457,"")</f>
        <v>#N/A</v>
      </c>
      <c r="BH1692" s="50" t="e">
        <f>VLOOKUP(Audit!J457,$V$13:$AE$22,10,FALSE) &amp; IF(Audit!J457=10,Audit!W457,"") &amp; IF(Audit!J457&lt;&gt;1,U1692,"")</f>
        <v>#N/A</v>
      </c>
      <c r="BI1692" s="47" t="e">
        <f t="shared" si="807"/>
        <v>#N/A</v>
      </c>
      <c r="BJ1692" s="48" t="str">
        <f t="shared" si="808"/>
        <v/>
      </c>
      <c r="BK1692" s="48" t="str">
        <f t="shared" si="809"/>
        <v/>
      </c>
      <c r="BL1692" s="48" t="str">
        <f t="shared" si="810"/>
        <v/>
      </c>
      <c r="BM1692" s="48" t="str">
        <f t="shared" si="811"/>
        <v/>
      </c>
      <c r="BN1692" s="48" t="str">
        <f t="shared" si="812"/>
        <v/>
      </c>
      <c r="BO1692" s="48" t="str">
        <f t="shared" si="813"/>
        <v/>
      </c>
      <c r="BP1692" s="48" t="str">
        <f t="shared" si="814"/>
        <v/>
      </c>
      <c r="BQ1692" s="48" t="str">
        <f t="shared" si="815"/>
        <v/>
      </c>
      <c r="BR1692" s="48" t="str">
        <f t="shared" si="816"/>
        <v/>
      </c>
      <c r="BS1692" s="48" t="str">
        <f t="shared" si="817"/>
        <v/>
      </c>
      <c r="BT1692" s="48" t="str">
        <f t="shared" si="818"/>
        <v/>
      </c>
      <c r="BU1692" s="48" t="str">
        <f t="shared" si="819"/>
        <v/>
      </c>
    </row>
    <row r="1693" spans="1:73">
      <c r="A1693" s="10">
        <f>Audit!A458</f>
        <v>0</v>
      </c>
      <c r="B1693" s="10" t="e">
        <f t="shared" si="790"/>
        <v>#N/A</v>
      </c>
      <c r="C1693" s="17" t="e">
        <f>VLOOKUP(Audit!B458,$V$3:$AE$12,2,FALSE) &amp; VLOOKUP(Audit!B458,$V$13:$AE$22,2,FALSE)&amp; IF(Audit!B458=10,Audit!V458&amp;Audit!W458,"")</f>
        <v>#N/A</v>
      </c>
      <c r="D1693" s="17" t="e">
        <f>VLOOKUP(Audit!C458,$V$3:$AE$12,3,FALSE) &amp; VLOOKUP(Audit!C458,$V$13:$AE$22,3,FALSE) &amp;IF(Audit!C458=10,Audit!V458&amp;Audit!W458,"")</f>
        <v>#N/A</v>
      </c>
      <c r="E1693" s="17" t="e">
        <f>VLOOKUP(Audit!D458,$V$3:$AE$12,4,FALSE)&amp; Audit!T458 &amp; VLOOKUP(Audit!D458,$V$13:$AE$22,4,FALSE)&amp; IF(Audit!D458=10,Audit!V458&amp;Audit!W458,"")</f>
        <v>#N/A</v>
      </c>
      <c r="F1693" s="17" t="e">
        <f>VLOOKUP(Audit!E458,$V$3:$AE$12,5,FALSE) &amp; VLOOKUP(Audit!E458,$V$13:$AE$22,5,FALSE)&amp; IF(Audit!E458=10,Audit!V458&amp;Audit!W458,"")</f>
        <v>#N/A</v>
      </c>
      <c r="G1693" s="17" t="e">
        <f>VLOOKUP(Audit!F458,$V$3:$AE$12,6,FALSE) &amp; VLOOKUP(Audit!F458,$V$13:$AE$22,6,FALSE)&amp; IF(Audit!F458=10,Audit!V458&amp;Audit!W458,"")</f>
        <v>#N/A</v>
      </c>
      <c r="H1693" s="17" t="e">
        <f>VLOOKUP(Audit!G458,$V$3:$AE$12,7,FALSE) &amp; VLOOKUP(Audit!G458,$V$13:$AE$22,7,FALSE)&amp;IF(Audit!G458=10,Audit!V458&amp;Audit!W458,"")</f>
        <v>#N/A</v>
      </c>
      <c r="I1693" s="17" t="e">
        <f>VLOOKUP(Audit!H458,$V$3:$AE$12,8,FALSE) &amp; Audit!U458 &amp; VLOOKUP(Audit!H458,$V$13:$AE$22,8,FALSE)&amp;IF(Audit!H458=10,Audit!V458&amp;Audit!W458,"")</f>
        <v>#N/A</v>
      </c>
      <c r="J1693" s="17" t="e">
        <f>VLOOKUP(Audit!I458,$V$3:$AE$12,9,FALSE) &amp; VLOOKUP(Audit!I458,$V$13:$AE$22,9,FALSE) &amp; IF(Audit!I458=10,Audit!V458&amp;Audit!W458,"") &amp; IF(Audit!I458&lt;&gt;1,U1693,"")</f>
        <v>#N/A</v>
      </c>
      <c r="K1693" s="17" t="e">
        <f>VLOOKUP(Audit!J458,$V$3:$AE$12,10,FALSE) &amp; Audit!S458 &amp; VLOOKUP(Audit!J458,$V$13:$AE$22,10,FALSE) &amp; IF(Audit!J458=10,Audit!V458&amp;Audit!W458,"") &amp; IF(Audit!J458&lt;&gt;1,U1693,"")</f>
        <v>#N/A</v>
      </c>
      <c r="L1693" s="10">
        <f>Audit!K458</f>
        <v>0</v>
      </c>
      <c r="M1693" s="10" t="e">
        <f t="shared" si="791"/>
        <v>#N/A</v>
      </c>
      <c r="N1693" s="10" t="e">
        <f t="shared" si="792"/>
        <v>#N/A</v>
      </c>
      <c r="O1693" s="10" t="e">
        <f t="shared" si="793"/>
        <v>#N/A</v>
      </c>
      <c r="P1693" s="10" t="e">
        <f t="shared" si="794"/>
        <v>#N/A</v>
      </c>
      <c r="Q1693" s="10" t="e">
        <f t="shared" si="795"/>
        <v>#N/A</v>
      </c>
      <c r="R1693" s="10" t="e">
        <f t="shared" si="796"/>
        <v>#N/A</v>
      </c>
      <c r="S1693" s="10" t="e">
        <f t="shared" si="797"/>
        <v>#N/A</v>
      </c>
      <c r="T1693" s="10" t="e">
        <f t="shared" si="798"/>
        <v>#N/A</v>
      </c>
      <c r="U1693" s="17" t="str">
        <f>IF(Audit!M458="","",VLOOKUP(Audit!M458,$W$26:$X$35,2,FALSE)) &amp; Audit!N458 &amp; IF(Audit!O458="","",IF(Audit!N458&lt;=1.4,VLOOKUP(Audit!O458,$W$38:X1738,2,FALSE),VLOOKUP(Audit!O458,$W$51:$X$61,2,FALSE))) &amp; IF(Audit!P458="","",VLOOKUP(Audit!P458,$Y$26:$Z$35,2,FALSE) &amp; Audit!Q458 &amp; IF(Audit!O458="","",IF(Audit!Q458&lt;=1.4,VLOOKUP(Audit!R458,$Y$38:$Z$48,2,FALSE),VLOOKUP(Audit!R458,$Y$51:$Z$61,2,FALSE))))</f>
        <v/>
      </c>
      <c r="V1693" s="21"/>
      <c r="AH1693" s="49">
        <f>Audit!A458</f>
        <v>0</v>
      </c>
      <c r="AI1693" s="50" t="e">
        <f>VLOOKUP(Audit!B458,$V$3:$AE$12,2,FALSE)&amp; IF(Audit!B458=10,Audit!V458,"")</f>
        <v>#N/A</v>
      </c>
      <c r="AJ1693" s="50" t="e">
        <f>VLOOKUP(Audit!B458,$V$13:$AE$22,2,FALSE)&amp; IF(Audit!B458=10,Audit!W458,"")</f>
        <v>#N/A</v>
      </c>
      <c r="AK1693" s="47" t="e">
        <f t="shared" si="799"/>
        <v>#N/A</v>
      </c>
      <c r="AL1693" s="50" t="e">
        <f>VLOOKUP(Audit!C458,$V$3:$AE$12,3,FALSE)&amp; IF(Audit!C458=10,Audit!V458,"")</f>
        <v>#N/A</v>
      </c>
      <c r="AM1693" s="50" t="e">
        <f>VLOOKUP(Audit!C458,$V$13:$AE$22,3,FALSE)&amp; IF(Audit!C458=10,Audit!W458,"")</f>
        <v>#N/A</v>
      </c>
      <c r="AN1693" s="47" t="e">
        <f t="shared" si="800"/>
        <v>#N/A</v>
      </c>
      <c r="AO1693" s="50" t="e">
        <f>VLOOKUP(Audit!D458,$V$3:$AE$12,4,FALSE) &amp;  Audit!T458 &amp; IF(Audit!D458=10,Audit!V458,"")</f>
        <v>#N/A</v>
      </c>
      <c r="AP1693" s="50" t="e">
        <f>VLOOKUP(Audit!D458,$V$13:$AE$22,4,FALSE)&amp; IF(Audit!D458=10,Audit!W458,"")</f>
        <v>#N/A</v>
      </c>
      <c r="AQ1693" s="47" t="e">
        <f t="shared" si="801"/>
        <v>#N/A</v>
      </c>
      <c r="AR1693" s="50" t="e">
        <f>VLOOKUP(Audit!E458,$V$3:$AE$12,5,FALSE)&amp; IF(Audit!E458=10,Audit!V458,"")</f>
        <v>#N/A</v>
      </c>
      <c r="AS1693" s="50" t="e">
        <f>VLOOKUP(Audit!E458,$V$13:$AE$22,5,FALSE)&amp; IF(Audit!E458=10,Audit!W458,"")</f>
        <v>#N/A</v>
      </c>
      <c r="AT1693" s="47" t="e">
        <f t="shared" si="802"/>
        <v>#N/A</v>
      </c>
      <c r="AU1693" s="50" t="e">
        <f>VLOOKUP(Audit!F458,$V$3:$AE$12,6,FALSE)&amp; IF(Audit!F458=10,Audit!V458,"")</f>
        <v>#N/A</v>
      </c>
      <c r="AV1693" s="50" t="e">
        <f>VLOOKUP(Audit!F458,$V$13:$AE$22,6,FALSE)&amp; IF(Audit!F458=10,Audit!W458,"")</f>
        <v>#N/A</v>
      </c>
      <c r="AW1693" s="47" t="e">
        <f t="shared" si="803"/>
        <v>#N/A</v>
      </c>
      <c r="AX1693" s="50" t="e">
        <f>VLOOKUP(Audit!G458,$V$3:$AE$12,7,FALSE)&amp; IF(Audit!G458=10,Audit!V458,"")</f>
        <v>#N/A</v>
      </c>
      <c r="AY1693" s="50" t="e">
        <f>VLOOKUP(Audit!G458,$V$13:$AE$22,7,FALSE) &amp; IF(Audit!G458=10,Audit!W458,"")</f>
        <v>#N/A</v>
      </c>
      <c r="AZ1693" s="47" t="e">
        <f t="shared" si="804"/>
        <v>#N/A</v>
      </c>
      <c r="BA1693" s="50" t="e">
        <f>VLOOKUP(Audit!H458,$V$3:$AE$12,8,FALSE)&amp; Audit!U458 &amp; IF(Audit!H458=10,Audit!V458,"")</f>
        <v>#N/A</v>
      </c>
      <c r="BB1693" s="50" t="e">
        <f>VLOOKUP(Audit!H458,$V$13:$AE$22,8,FALSE) &amp; IF(Audit!H458=10,Audit!W458,"")</f>
        <v>#N/A</v>
      </c>
      <c r="BC1693" s="47" t="e">
        <f t="shared" si="805"/>
        <v>#N/A</v>
      </c>
      <c r="BD1693" s="50" t="e">
        <f>VLOOKUP(Audit!I458,$V$3:$AE$12,9,FALSE)&amp; IF(Audit!I458=10,Audit!V458,"")</f>
        <v>#N/A</v>
      </c>
      <c r="BE1693" s="50" t="e">
        <f>VLOOKUP(Audit!I458,$V$13:$AE$22,9,FALSE) &amp; IF(Audit!I458=10,Audit!W458,"") &amp; IF(Audit!I458&lt;&gt;1,U1693,"")</f>
        <v>#N/A</v>
      </c>
      <c r="BF1693" s="47" t="e">
        <f t="shared" si="806"/>
        <v>#N/A</v>
      </c>
      <c r="BG1693" s="50" t="e">
        <f>VLOOKUP(Audit!J458,$V$3:$AE$12,10,FALSE) &amp; Audit!S458 &amp; IF(Audit!J458=10,Audit!V458,"")</f>
        <v>#N/A</v>
      </c>
      <c r="BH1693" s="50" t="e">
        <f>VLOOKUP(Audit!J458,$V$13:$AE$22,10,FALSE) &amp; IF(Audit!J458=10,Audit!W458,"") &amp; IF(Audit!J458&lt;&gt;1,U1693,"")</f>
        <v>#N/A</v>
      </c>
      <c r="BI1693" s="47" t="e">
        <f t="shared" si="807"/>
        <v>#N/A</v>
      </c>
      <c r="BJ1693" s="48" t="str">
        <f t="shared" si="808"/>
        <v/>
      </c>
      <c r="BK1693" s="48" t="str">
        <f t="shared" si="809"/>
        <v/>
      </c>
      <c r="BL1693" s="48" t="str">
        <f t="shared" si="810"/>
        <v/>
      </c>
      <c r="BM1693" s="48" t="str">
        <f t="shared" si="811"/>
        <v/>
      </c>
      <c r="BN1693" s="48" t="str">
        <f t="shared" si="812"/>
        <v/>
      </c>
      <c r="BO1693" s="48" t="str">
        <f t="shared" si="813"/>
        <v/>
      </c>
      <c r="BP1693" s="48" t="str">
        <f t="shared" si="814"/>
        <v/>
      </c>
      <c r="BQ1693" s="48" t="str">
        <f t="shared" si="815"/>
        <v/>
      </c>
      <c r="BR1693" s="48" t="str">
        <f t="shared" si="816"/>
        <v/>
      </c>
      <c r="BS1693" s="48" t="str">
        <f t="shared" si="817"/>
        <v/>
      </c>
      <c r="BT1693" s="48" t="str">
        <f t="shared" si="818"/>
        <v/>
      </c>
      <c r="BU1693" s="48" t="str">
        <f t="shared" si="819"/>
        <v/>
      </c>
    </row>
    <row r="1694" spans="1:73">
      <c r="A1694" s="10">
        <f>Audit!A459</f>
        <v>0</v>
      </c>
      <c r="B1694" s="10" t="e">
        <f t="shared" si="790"/>
        <v>#N/A</v>
      </c>
      <c r="C1694" s="17" t="e">
        <f>VLOOKUP(Audit!B459,$V$3:$AE$12,2,FALSE) &amp; VLOOKUP(Audit!B459,$V$13:$AE$22,2,FALSE)&amp; IF(Audit!B459=10,Audit!V459&amp;Audit!W459,"")</f>
        <v>#N/A</v>
      </c>
      <c r="D1694" s="17" t="e">
        <f>VLOOKUP(Audit!C459,$V$3:$AE$12,3,FALSE) &amp; VLOOKUP(Audit!C459,$V$13:$AE$22,3,FALSE) &amp;IF(Audit!C459=10,Audit!V459&amp;Audit!W459,"")</f>
        <v>#N/A</v>
      </c>
      <c r="E1694" s="17" t="e">
        <f>VLOOKUP(Audit!D459,$V$3:$AE$12,4,FALSE)&amp; Audit!T459 &amp; VLOOKUP(Audit!D459,$V$13:$AE$22,4,FALSE)&amp; IF(Audit!D459=10,Audit!V459&amp;Audit!W459,"")</f>
        <v>#N/A</v>
      </c>
      <c r="F1694" s="17" t="e">
        <f>VLOOKUP(Audit!E459,$V$3:$AE$12,5,FALSE) &amp; VLOOKUP(Audit!E459,$V$13:$AE$22,5,FALSE)&amp; IF(Audit!E459=10,Audit!V459&amp;Audit!W459,"")</f>
        <v>#N/A</v>
      </c>
      <c r="G1694" s="17" t="e">
        <f>VLOOKUP(Audit!F459,$V$3:$AE$12,6,FALSE) &amp; VLOOKUP(Audit!F459,$V$13:$AE$22,6,FALSE)&amp; IF(Audit!F459=10,Audit!V459&amp;Audit!W459,"")</f>
        <v>#N/A</v>
      </c>
      <c r="H1694" s="17" t="e">
        <f>VLOOKUP(Audit!G459,$V$3:$AE$12,7,FALSE) &amp; VLOOKUP(Audit!G459,$V$13:$AE$22,7,FALSE)&amp;IF(Audit!G459=10,Audit!V459&amp;Audit!W459,"")</f>
        <v>#N/A</v>
      </c>
      <c r="I1694" s="17" t="e">
        <f>VLOOKUP(Audit!H459,$V$3:$AE$12,8,FALSE) &amp; Audit!U459 &amp; VLOOKUP(Audit!H459,$V$13:$AE$22,8,FALSE)&amp;IF(Audit!H459=10,Audit!V459&amp;Audit!W459,"")</f>
        <v>#N/A</v>
      </c>
      <c r="J1694" s="17" t="e">
        <f>VLOOKUP(Audit!I459,$V$3:$AE$12,9,FALSE) &amp; VLOOKUP(Audit!I459,$V$13:$AE$22,9,FALSE) &amp; IF(Audit!I459=10,Audit!V459&amp;Audit!W459,"") &amp; IF(Audit!I459&lt;&gt;1,U1694,"")</f>
        <v>#N/A</v>
      </c>
      <c r="K1694" s="17" t="e">
        <f>VLOOKUP(Audit!J459,$V$3:$AE$12,10,FALSE) &amp; Audit!S459 &amp; VLOOKUP(Audit!J459,$V$13:$AE$22,10,FALSE) &amp; IF(Audit!J459=10,Audit!V459&amp;Audit!W459,"") &amp; IF(Audit!J459&lt;&gt;1,U1694,"")</f>
        <v>#N/A</v>
      </c>
      <c r="L1694" s="10">
        <f>Audit!K459</f>
        <v>0</v>
      </c>
      <c r="M1694" s="10" t="e">
        <f t="shared" si="791"/>
        <v>#N/A</v>
      </c>
      <c r="N1694" s="10" t="e">
        <f t="shared" si="792"/>
        <v>#N/A</v>
      </c>
      <c r="O1694" s="10" t="e">
        <f t="shared" si="793"/>
        <v>#N/A</v>
      </c>
      <c r="P1694" s="10" t="e">
        <f t="shared" si="794"/>
        <v>#N/A</v>
      </c>
      <c r="Q1694" s="10" t="e">
        <f t="shared" si="795"/>
        <v>#N/A</v>
      </c>
      <c r="R1694" s="10" t="e">
        <f t="shared" si="796"/>
        <v>#N/A</v>
      </c>
      <c r="S1694" s="10" t="e">
        <f t="shared" si="797"/>
        <v>#N/A</v>
      </c>
      <c r="T1694" s="10" t="e">
        <f t="shared" si="798"/>
        <v>#N/A</v>
      </c>
      <c r="U1694" s="17" t="str">
        <f>IF(Audit!M459="","",VLOOKUP(Audit!M459,$W$26:$X$35,2,FALSE)) &amp; Audit!N459 &amp; IF(Audit!O459="","",IF(Audit!N459&lt;=1.4,VLOOKUP(Audit!O459,$W$38:X1739,2,FALSE),VLOOKUP(Audit!O459,$W$51:$X$61,2,FALSE))) &amp; IF(Audit!P459="","",VLOOKUP(Audit!P459,$Y$26:$Z$35,2,FALSE) &amp; Audit!Q459 &amp; IF(Audit!O459="","",IF(Audit!Q459&lt;=1.4,VLOOKUP(Audit!R459,$Y$38:$Z$48,2,FALSE),VLOOKUP(Audit!R459,$Y$51:$Z$61,2,FALSE))))</f>
        <v/>
      </c>
      <c r="V1694" s="21"/>
      <c r="AH1694" s="49">
        <f>Audit!A459</f>
        <v>0</v>
      </c>
      <c r="AI1694" s="50" t="e">
        <f>VLOOKUP(Audit!B459,$V$3:$AE$12,2,FALSE)&amp; IF(Audit!B459=10,Audit!V459,"")</f>
        <v>#N/A</v>
      </c>
      <c r="AJ1694" s="50" t="e">
        <f>VLOOKUP(Audit!B459,$V$13:$AE$22,2,FALSE)&amp; IF(Audit!B459=10,Audit!W459,"")</f>
        <v>#N/A</v>
      </c>
      <c r="AK1694" s="47" t="e">
        <f t="shared" si="799"/>
        <v>#N/A</v>
      </c>
      <c r="AL1694" s="50" t="e">
        <f>VLOOKUP(Audit!C459,$V$3:$AE$12,3,FALSE)&amp; IF(Audit!C459=10,Audit!V459,"")</f>
        <v>#N/A</v>
      </c>
      <c r="AM1694" s="50" t="e">
        <f>VLOOKUP(Audit!C459,$V$13:$AE$22,3,FALSE)&amp; IF(Audit!C459=10,Audit!W459,"")</f>
        <v>#N/A</v>
      </c>
      <c r="AN1694" s="47" t="e">
        <f t="shared" si="800"/>
        <v>#N/A</v>
      </c>
      <c r="AO1694" s="50" t="e">
        <f>VLOOKUP(Audit!D459,$V$3:$AE$12,4,FALSE) &amp;  Audit!T459 &amp; IF(Audit!D459=10,Audit!V459,"")</f>
        <v>#N/A</v>
      </c>
      <c r="AP1694" s="50" t="e">
        <f>VLOOKUP(Audit!D459,$V$13:$AE$22,4,FALSE)&amp; IF(Audit!D459=10,Audit!W459,"")</f>
        <v>#N/A</v>
      </c>
      <c r="AQ1694" s="47" t="e">
        <f t="shared" si="801"/>
        <v>#N/A</v>
      </c>
      <c r="AR1694" s="50" t="e">
        <f>VLOOKUP(Audit!E459,$V$3:$AE$12,5,FALSE)&amp; IF(Audit!E459=10,Audit!V459,"")</f>
        <v>#N/A</v>
      </c>
      <c r="AS1694" s="50" t="e">
        <f>VLOOKUP(Audit!E459,$V$13:$AE$22,5,FALSE)&amp; IF(Audit!E459=10,Audit!W459,"")</f>
        <v>#N/A</v>
      </c>
      <c r="AT1694" s="47" t="e">
        <f t="shared" si="802"/>
        <v>#N/A</v>
      </c>
      <c r="AU1694" s="50" t="e">
        <f>VLOOKUP(Audit!F459,$V$3:$AE$12,6,FALSE)&amp; IF(Audit!F459=10,Audit!V459,"")</f>
        <v>#N/A</v>
      </c>
      <c r="AV1694" s="50" t="e">
        <f>VLOOKUP(Audit!F459,$V$13:$AE$22,6,FALSE)&amp; IF(Audit!F459=10,Audit!W459,"")</f>
        <v>#N/A</v>
      </c>
      <c r="AW1694" s="47" t="e">
        <f t="shared" si="803"/>
        <v>#N/A</v>
      </c>
      <c r="AX1694" s="50" t="e">
        <f>VLOOKUP(Audit!G459,$V$3:$AE$12,7,FALSE)&amp; IF(Audit!G459=10,Audit!V459,"")</f>
        <v>#N/A</v>
      </c>
      <c r="AY1694" s="50" t="e">
        <f>VLOOKUP(Audit!G459,$V$13:$AE$22,7,FALSE) &amp; IF(Audit!G459=10,Audit!W459,"")</f>
        <v>#N/A</v>
      </c>
      <c r="AZ1694" s="47" t="e">
        <f t="shared" si="804"/>
        <v>#N/A</v>
      </c>
      <c r="BA1694" s="50" t="e">
        <f>VLOOKUP(Audit!H459,$V$3:$AE$12,8,FALSE)&amp; Audit!U459 &amp; IF(Audit!H459=10,Audit!V459,"")</f>
        <v>#N/A</v>
      </c>
      <c r="BB1694" s="50" t="e">
        <f>VLOOKUP(Audit!H459,$V$13:$AE$22,8,FALSE) &amp; IF(Audit!H459=10,Audit!W459,"")</f>
        <v>#N/A</v>
      </c>
      <c r="BC1694" s="47" t="e">
        <f t="shared" si="805"/>
        <v>#N/A</v>
      </c>
      <c r="BD1694" s="50" t="e">
        <f>VLOOKUP(Audit!I459,$V$3:$AE$12,9,FALSE)&amp; IF(Audit!I459=10,Audit!V459,"")</f>
        <v>#N/A</v>
      </c>
      <c r="BE1694" s="50" t="e">
        <f>VLOOKUP(Audit!I459,$V$13:$AE$22,9,FALSE) &amp; IF(Audit!I459=10,Audit!W459,"") &amp; IF(Audit!I459&lt;&gt;1,U1694,"")</f>
        <v>#N/A</v>
      </c>
      <c r="BF1694" s="47" t="e">
        <f t="shared" si="806"/>
        <v>#N/A</v>
      </c>
      <c r="BG1694" s="50" t="e">
        <f>VLOOKUP(Audit!J459,$V$3:$AE$12,10,FALSE) &amp; Audit!S459 &amp; IF(Audit!J459=10,Audit!V459,"")</f>
        <v>#N/A</v>
      </c>
      <c r="BH1694" s="50" t="e">
        <f>VLOOKUP(Audit!J459,$V$13:$AE$22,10,FALSE) &amp; IF(Audit!J459=10,Audit!W459,"") &amp; IF(Audit!J459&lt;&gt;1,U1694,"")</f>
        <v>#N/A</v>
      </c>
      <c r="BI1694" s="47" t="e">
        <f t="shared" si="807"/>
        <v>#N/A</v>
      </c>
      <c r="BJ1694" s="48" t="str">
        <f t="shared" si="808"/>
        <v/>
      </c>
      <c r="BK1694" s="48" t="str">
        <f t="shared" si="809"/>
        <v/>
      </c>
      <c r="BL1694" s="48" t="str">
        <f t="shared" si="810"/>
        <v/>
      </c>
      <c r="BM1694" s="48" t="str">
        <f t="shared" si="811"/>
        <v/>
      </c>
      <c r="BN1694" s="48" t="str">
        <f t="shared" si="812"/>
        <v/>
      </c>
      <c r="BO1694" s="48" t="str">
        <f t="shared" si="813"/>
        <v/>
      </c>
      <c r="BP1694" s="48" t="str">
        <f t="shared" si="814"/>
        <v/>
      </c>
      <c r="BQ1694" s="48" t="str">
        <f t="shared" si="815"/>
        <v/>
      </c>
      <c r="BR1694" s="48" t="str">
        <f t="shared" si="816"/>
        <v/>
      </c>
      <c r="BS1694" s="48" t="str">
        <f t="shared" si="817"/>
        <v/>
      </c>
      <c r="BT1694" s="48" t="str">
        <f t="shared" si="818"/>
        <v/>
      </c>
      <c r="BU1694" s="48" t="str">
        <f t="shared" si="819"/>
        <v/>
      </c>
    </row>
    <row r="1695" spans="1:73">
      <c r="A1695" s="10">
        <f>Audit!A460</f>
        <v>0</v>
      </c>
      <c r="B1695" s="10" t="e">
        <f t="shared" si="790"/>
        <v>#N/A</v>
      </c>
      <c r="C1695" s="17" t="e">
        <f>VLOOKUP(Audit!B460,$V$3:$AE$12,2,FALSE) &amp; VLOOKUP(Audit!B460,$V$13:$AE$22,2,FALSE)&amp; IF(Audit!B460=10,Audit!V460&amp;Audit!W460,"")</f>
        <v>#N/A</v>
      </c>
      <c r="D1695" s="17" t="e">
        <f>VLOOKUP(Audit!C460,$V$3:$AE$12,3,FALSE) &amp; VLOOKUP(Audit!C460,$V$13:$AE$22,3,FALSE) &amp;IF(Audit!C460=10,Audit!V460&amp;Audit!W460,"")</f>
        <v>#N/A</v>
      </c>
      <c r="E1695" s="17" t="e">
        <f>VLOOKUP(Audit!D460,$V$3:$AE$12,4,FALSE)&amp; Audit!T460 &amp; VLOOKUP(Audit!D460,$V$13:$AE$22,4,FALSE)&amp; IF(Audit!D460=10,Audit!V460&amp;Audit!W460,"")</f>
        <v>#N/A</v>
      </c>
      <c r="F1695" s="17" t="e">
        <f>VLOOKUP(Audit!E460,$V$3:$AE$12,5,FALSE) &amp; VLOOKUP(Audit!E460,$V$13:$AE$22,5,FALSE)&amp; IF(Audit!E460=10,Audit!V460&amp;Audit!W460,"")</f>
        <v>#N/A</v>
      </c>
      <c r="G1695" s="17" t="e">
        <f>VLOOKUP(Audit!F460,$V$3:$AE$12,6,FALSE) &amp; VLOOKUP(Audit!F460,$V$13:$AE$22,6,FALSE)&amp; IF(Audit!F460=10,Audit!V460&amp;Audit!W460,"")</f>
        <v>#N/A</v>
      </c>
      <c r="H1695" s="17" t="e">
        <f>VLOOKUP(Audit!G460,$V$3:$AE$12,7,FALSE) &amp; VLOOKUP(Audit!G460,$V$13:$AE$22,7,FALSE)&amp;IF(Audit!G460=10,Audit!V460&amp;Audit!W460,"")</f>
        <v>#N/A</v>
      </c>
      <c r="I1695" s="17" t="e">
        <f>VLOOKUP(Audit!H460,$V$3:$AE$12,8,FALSE) &amp; Audit!U460 &amp; VLOOKUP(Audit!H460,$V$13:$AE$22,8,FALSE)&amp;IF(Audit!H460=10,Audit!V460&amp;Audit!W460,"")</f>
        <v>#N/A</v>
      </c>
      <c r="J1695" s="17" t="e">
        <f>VLOOKUP(Audit!I460,$V$3:$AE$12,9,FALSE) &amp; VLOOKUP(Audit!I460,$V$13:$AE$22,9,FALSE) &amp; IF(Audit!I460=10,Audit!V460&amp;Audit!W460,"") &amp; IF(Audit!I460&lt;&gt;1,U1695,"")</f>
        <v>#N/A</v>
      </c>
      <c r="K1695" s="17" t="e">
        <f>VLOOKUP(Audit!J460,$V$3:$AE$12,10,FALSE) &amp; Audit!S460 &amp; VLOOKUP(Audit!J460,$V$13:$AE$22,10,FALSE) &amp; IF(Audit!J460=10,Audit!V460&amp;Audit!W460,"") &amp; IF(Audit!J460&lt;&gt;1,U1695,"")</f>
        <v>#N/A</v>
      </c>
      <c r="L1695" s="10">
        <f>Audit!K460</f>
        <v>0</v>
      </c>
      <c r="M1695" s="10" t="e">
        <f t="shared" si="791"/>
        <v>#N/A</v>
      </c>
      <c r="N1695" s="10" t="e">
        <f t="shared" si="792"/>
        <v>#N/A</v>
      </c>
      <c r="O1695" s="10" t="e">
        <f t="shared" si="793"/>
        <v>#N/A</v>
      </c>
      <c r="P1695" s="10" t="e">
        <f t="shared" si="794"/>
        <v>#N/A</v>
      </c>
      <c r="Q1695" s="10" t="e">
        <f t="shared" si="795"/>
        <v>#N/A</v>
      </c>
      <c r="R1695" s="10" t="e">
        <f t="shared" si="796"/>
        <v>#N/A</v>
      </c>
      <c r="S1695" s="10" t="e">
        <f t="shared" si="797"/>
        <v>#N/A</v>
      </c>
      <c r="T1695" s="10" t="e">
        <f t="shared" si="798"/>
        <v>#N/A</v>
      </c>
      <c r="U1695" s="17" t="str">
        <f>IF(Audit!M460="","",VLOOKUP(Audit!M460,$W$26:$X$35,2,FALSE)) &amp; Audit!N460 &amp; IF(Audit!O460="","",IF(Audit!N460&lt;=1.4,VLOOKUP(Audit!O460,$W$38:X1740,2,FALSE),VLOOKUP(Audit!O460,$W$51:$X$61,2,FALSE))) &amp; IF(Audit!P460="","",VLOOKUP(Audit!P460,$Y$26:$Z$35,2,FALSE) &amp; Audit!Q460 &amp; IF(Audit!O460="","",IF(Audit!Q460&lt;=1.4,VLOOKUP(Audit!R460,$Y$38:$Z$48,2,FALSE),VLOOKUP(Audit!R460,$Y$51:$Z$61,2,FALSE))))</f>
        <v/>
      </c>
      <c r="V1695" s="21"/>
      <c r="AH1695" s="49">
        <f>Audit!A460</f>
        <v>0</v>
      </c>
      <c r="AI1695" s="50" t="e">
        <f>VLOOKUP(Audit!B460,$V$3:$AE$12,2,FALSE)&amp; IF(Audit!B460=10,Audit!V460,"")</f>
        <v>#N/A</v>
      </c>
      <c r="AJ1695" s="50" t="e">
        <f>VLOOKUP(Audit!B460,$V$13:$AE$22,2,FALSE)&amp; IF(Audit!B460=10,Audit!W460,"")</f>
        <v>#N/A</v>
      </c>
      <c r="AK1695" s="47" t="e">
        <f t="shared" si="799"/>
        <v>#N/A</v>
      </c>
      <c r="AL1695" s="50" t="e">
        <f>VLOOKUP(Audit!C460,$V$3:$AE$12,3,FALSE)&amp; IF(Audit!C460=10,Audit!V460,"")</f>
        <v>#N/A</v>
      </c>
      <c r="AM1695" s="50" t="e">
        <f>VLOOKUP(Audit!C460,$V$13:$AE$22,3,FALSE)&amp; IF(Audit!C460=10,Audit!W460,"")</f>
        <v>#N/A</v>
      </c>
      <c r="AN1695" s="47" t="e">
        <f t="shared" si="800"/>
        <v>#N/A</v>
      </c>
      <c r="AO1695" s="50" t="e">
        <f>VLOOKUP(Audit!D460,$V$3:$AE$12,4,FALSE) &amp;  Audit!T460 &amp; IF(Audit!D460=10,Audit!V460,"")</f>
        <v>#N/A</v>
      </c>
      <c r="AP1695" s="50" t="e">
        <f>VLOOKUP(Audit!D460,$V$13:$AE$22,4,FALSE)&amp; IF(Audit!D460=10,Audit!W460,"")</f>
        <v>#N/A</v>
      </c>
      <c r="AQ1695" s="47" t="e">
        <f t="shared" si="801"/>
        <v>#N/A</v>
      </c>
      <c r="AR1695" s="50" t="e">
        <f>VLOOKUP(Audit!E460,$V$3:$AE$12,5,FALSE)&amp; IF(Audit!E460=10,Audit!V460,"")</f>
        <v>#N/A</v>
      </c>
      <c r="AS1695" s="50" t="e">
        <f>VLOOKUP(Audit!E460,$V$13:$AE$22,5,FALSE)&amp; IF(Audit!E460=10,Audit!W460,"")</f>
        <v>#N/A</v>
      </c>
      <c r="AT1695" s="47" t="e">
        <f t="shared" si="802"/>
        <v>#N/A</v>
      </c>
      <c r="AU1695" s="50" t="e">
        <f>VLOOKUP(Audit!F460,$V$3:$AE$12,6,FALSE)&amp; IF(Audit!F460=10,Audit!V460,"")</f>
        <v>#N/A</v>
      </c>
      <c r="AV1695" s="50" t="e">
        <f>VLOOKUP(Audit!F460,$V$13:$AE$22,6,FALSE)&amp; IF(Audit!F460=10,Audit!W460,"")</f>
        <v>#N/A</v>
      </c>
      <c r="AW1695" s="47" t="e">
        <f t="shared" si="803"/>
        <v>#N/A</v>
      </c>
      <c r="AX1695" s="50" t="e">
        <f>VLOOKUP(Audit!G460,$V$3:$AE$12,7,FALSE)&amp; IF(Audit!G460=10,Audit!V460,"")</f>
        <v>#N/A</v>
      </c>
      <c r="AY1695" s="50" t="e">
        <f>VLOOKUP(Audit!G460,$V$13:$AE$22,7,FALSE) &amp; IF(Audit!G460=10,Audit!W460,"")</f>
        <v>#N/A</v>
      </c>
      <c r="AZ1695" s="47" t="e">
        <f t="shared" si="804"/>
        <v>#N/A</v>
      </c>
      <c r="BA1695" s="50" t="e">
        <f>VLOOKUP(Audit!H460,$V$3:$AE$12,8,FALSE)&amp; Audit!U460 &amp; IF(Audit!H460=10,Audit!V460,"")</f>
        <v>#N/A</v>
      </c>
      <c r="BB1695" s="50" t="e">
        <f>VLOOKUP(Audit!H460,$V$13:$AE$22,8,FALSE) &amp; IF(Audit!H460=10,Audit!W460,"")</f>
        <v>#N/A</v>
      </c>
      <c r="BC1695" s="47" t="e">
        <f t="shared" si="805"/>
        <v>#N/A</v>
      </c>
      <c r="BD1695" s="50" t="e">
        <f>VLOOKUP(Audit!I460,$V$3:$AE$12,9,FALSE)&amp; IF(Audit!I460=10,Audit!V460,"")</f>
        <v>#N/A</v>
      </c>
      <c r="BE1695" s="50" t="e">
        <f>VLOOKUP(Audit!I460,$V$13:$AE$22,9,FALSE) &amp; IF(Audit!I460=10,Audit!W460,"") &amp; IF(Audit!I460&lt;&gt;1,U1695,"")</f>
        <v>#N/A</v>
      </c>
      <c r="BF1695" s="47" t="e">
        <f t="shared" si="806"/>
        <v>#N/A</v>
      </c>
      <c r="BG1695" s="50" t="e">
        <f>VLOOKUP(Audit!J460,$V$3:$AE$12,10,FALSE) &amp; Audit!S460 &amp; IF(Audit!J460=10,Audit!V460,"")</f>
        <v>#N/A</v>
      </c>
      <c r="BH1695" s="50" t="e">
        <f>VLOOKUP(Audit!J460,$V$13:$AE$22,10,FALSE) &amp; IF(Audit!J460=10,Audit!W460,"") &amp; IF(Audit!J460&lt;&gt;1,U1695,"")</f>
        <v>#N/A</v>
      </c>
      <c r="BI1695" s="47" t="e">
        <f t="shared" si="807"/>
        <v>#N/A</v>
      </c>
      <c r="BJ1695" s="48" t="str">
        <f t="shared" si="808"/>
        <v/>
      </c>
      <c r="BK1695" s="48" t="str">
        <f t="shared" si="809"/>
        <v/>
      </c>
      <c r="BL1695" s="48" t="str">
        <f t="shared" si="810"/>
        <v/>
      </c>
      <c r="BM1695" s="48" t="str">
        <f t="shared" si="811"/>
        <v/>
      </c>
      <c r="BN1695" s="48" t="str">
        <f t="shared" si="812"/>
        <v/>
      </c>
      <c r="BO1695" s="48" t="str">
        <f t="shared" si="813"/>
        <v/>
      </c>
      <c r="BP1695" s="48" t="str">
        <f t="shared" si="814"/>
        <v/>
      </c>
      <c r="BQ1695" s="48" t="str">
        <f t="shared" si="815"/>
        <v/>
      </c>
      <c r="BR1695" s="48" t="str">
        <f t="shared" si="816"/>
        <v/>
      </c>
      <c r="BS1695" s="48" t="str">
        <f t="shared" si="817"/>
        <v/>
      </c>
      <c r="BT1695" s="48" t="str">
        <f t="shared" si="818"/>
        <v/>
      </c>
      <c r="BU1695" s="48" t="str">
        <f t="shared" si="819"/>
        <v/>
      </c>
    </row>
    <row r="1696" spans="1:73">
      <c r="A1696" s="10">
        <f>Audit!A461</f>
        <v>0</v>
      </c>
      <c r="B1696" s="10" t="e">
        <f t="shared" si="790"/>
        <v>#N/A</v>
      </c>
      <c r="C1696" s="17" t="e">
        <f>VLOOKUP(Audit!B461,$V$3:$AE$12,2,FALSE) &amp; VLOOKUP(Audit!B461,$V$13:$AE$22,2,FALSE)&amp; IF(Audit!B461=10,Audit!V461&amp;Audit!W461,"")</f>
        <v>#N/A</v>
      </c>
      <c r="D1696" s="17" t="e">
        <f>VLOOKUP(Audit!C461,$V$3:$AE$12,3,FALSE) &amp; VLOOKUP(Audit!C461,$V$13:$AE$22,3,FALSE) &amp;IF(Audit!C461=10,Audit!V461&amp;Audit!W461,"")</f>
        <v>#N/A</v>
      </c>
      <c r="E1696" s="17" t="e">
        <f>VLOOKUP(Audit!D461,$V$3:$AE$12,4,FALSE)&amp; Audit!T461 &amp; VLOOKUP(Audit!D461,$V$13:$AE$22,4,FALSE)&amp; IF(Audit!D461=10,Audit!V461&amp;Audit!W461,"")</f>
        <v>#N/A</v>
      </c>
      <c r="F1696" s="17" t="e">
        <f>VLOOKUP(Audit!E461,$V$3:$AE$12,5,FALSE) &amp; VLOOKUP(Audit!E461,$V$13:$AE$22,5,FALSE)&amp; IF(Audit!E461=10,Audit!V461&amp;Audit!W461,"")</f>
        <v>#N/A</v>
      </c>
      <c r="G1696" s="17" t="e">
        <f>VLOOKUP(Audit!F461,$V$3:$AE$12,6,FALSE) &amp; VLOOKUP(Audit!F461,$V$13:$AE$22,6,FALSE)&amp; IF(Audit!F461=10,Audit!V461&amp;Audit!W461,"")</f>
        <v>#N/A</v>
      </c>
      <c r="H1696" s="17" t="e">
        <f>VLOOKUP(Audit!G461,$V$3:$AE$12,7,FALSE) &amp; VLOOKUP(Audit!G461,$V$13:$AE$22,7,FALSE)&amp;IF(Audit!G461=10,Audit!V461&amp;Audit!W461,"")</f>
        <v>#N/A</v>
      </c>
      <c r="I1696" s="17" t="e">
        <f>VLOOKUP(Audit!H461,$V$3:$AE$12,8,FALSE) &amp; Audit!U461 &amp; VLOOKUP(Audit!H461,$V$13:$AE$22,8,FALSE)&amp;IF(Audit!H461=10,Audit!V461&amp;Audit!W461,"")</f>
        <v>#N/A</v>
      </c>
      <c r="J1696" s="17" t="e">
        <f>VLOOKUP(Audit!I461,$V$3:$AE$12,9,FALSE) &amp; VLOOKUP(Audit!I461,$V$13:$AE$22,9,FALSE) &amp; IF(Audit!I461=10,Audit!V461&amp;Audit!W461,"") &amp; IF(Audit!I461&lt;&gt;1,U1696,"")</f>
        <v>#N/A</v>
      </c>
      <c r="K1696" s="17" t="e">
        <f>VLOOKUP(Audit!J461,$V$3:$AE$12,10,FALSE) &amp; Audit!S461 &amp; VLOOKUP(Audit!J461,$V$13:$AE$22,10,FALSE) &amp; IF(Audit!J461=10,Audit!V461&amp;Audit!W461,"") &amp; IF(Audit!J461&lt;&gt;1,U1696,"")</f>
        <v>#N/A</v>
      </c>
      <c r="L1696" s="10">
        <f>Audit!K461</f>
        <v>0</v>
      </c>
      <c r="M1696" s="10" t="e">
        <f t="shared" si="791"/>
        <v>#N/A</v>
      </c>
      <c r="N1696" s="10" t="e">
        <f t="shared" si="792"/>
        <v>#N/A</v>
      </c>
      <c r="O1696" s="10" t="e">
        <f t="shared" si="793"/>
        <v>#N/A</v>
      </c>
      <c r="P1696" s="10" t="e">
        <f t="shared" si="794"/>
        <v>#N/A</v>
      </c>
      <c r="Q1696" s="10" t="e">
        <f t="shared" si="795"/>
        <v>#N/A</v>
      </c>
      <c r="R1696" s="10" t="e">
        <f t="shared" si="796"/>
        <v>#N/A</v>
      </c>
      <c r="S1696" s="10" t="e">
        <f t="shared" si="797"/>
        <v>#N/A</v>
      </c>
      <c r="T1696" s="10" t="e">
        <f t="shared" si="798"/>
        <v>#N/A</v>
      </c>
      <c r="U1696" s="17" t="str">
        <f>IF(Audit!M461="","",VLOOKUP(Audit!M461,$W$26:$X$35,2,FALSE)) &amp; Audit!N461 &amp; IF(Audit!O461="","",IF(Audit!N461&lt;=1.4,VLOOKUP(Audit!O461,$W$38:X1741,2,FALSE),VLOOKUP(Audit!O461,$W$51:$X$61,2,FALSE))) &amp; IF(Audit!P461="","",VLOOKUP(Audit!P461,$Y$26:$Z$35,2,FALSE) &amp; Audit!Q461 &amp; IF(Audit!O461="","",IF(Audit!Q461&lt;=1.4,VLOOKUP(Audit!R461,$Y$38:$Z$48,2,FALSE),VLOOKUP(Audit!R461,$Y$51:$Z$61,2,FALSE))))</f>
        <v/>
      </c>
      <c r="V1696" s="21"/>
      <c r="AH1696" s="49">
        <f>Audit!A461</f>
        <v>0</v>
      </c>
      <c r="AI1696" s="50" t="e">
        <f>VLOOKUP(Audit!B461,$V$3:$AE$12,2,FALSE)&amp; IF(Audit!B461=10,Audit!V461,"")</f>
        <v>#N/A</v>
      </c>
      <c r="AJ1696" s="50" t="e">
        <f>VLOOKUP(Audit!B461,$V$13:$AE$22,2,FALSE)&amp; IF(Audit!B461=10,Audit!W461,"")</f>
        <v>#N/A</v>
      </c>
      <c r="AK1696" s="47" t="e">
        <f t="shared" si="799"/>
        <v>#N/A</v>
      </c>
      <c r="AL1696" s="50" t="e">
        <f>VLOOKUP(Audit!C461,$V$3:$AE$12,3,FALSE)&amp; IF(Audit!C461=10,Audit!V461,"")</f>
        <v>#N/A</v>
      </c>
      <c r="AM1696" s="50" t="e">
        <f>VLOOKUP(Audit!C461,$V$13:$AE$22,3,FALSE)&amp; IF(Audit!C461=10,Audit!W461,"")</f>
        <v>#N/A</v>
      </c>
      <c r="AN1696" s="47" t="e">
        <f t="shared" si="800"/>
        <v>#N/A</v>
      </c>
      <c r="AO1696" s="50" t="e">
        <f>VLOOKUP(Audit!D461,$V$3:$AE$12,4,FALSE) &amp;  Audit!T461 &amp; IF(Audit!D461=10,Audit!V461,"")</f>
        <v>#N/A</v>
      </c>
      <c r="AP1696" s="50" t="e">
        <f>VLOOKUP(Audit!D461,$V$13:$AE$22,4,FALSE)&amp; IF(Audit!D461=10,Audit!W461,"")</f>
        <v>#N/A</v>
      </c>
      <c r="AQ1696" s="47" t="e">
        <f t="shared" si="801"/>
        <v>#N/A</v>
      </c>
      <c r="AR1696" s="50" t="e">
        <f>VLOOKUP(Audit!E461,$V$3:$AE$12,5,FALSE)&amp; IF(Audit!E461=10,Audit!V461,"")</f>
        <v>#N/A</v>
      </c>
      <c r="AS1696" s="50" t="e">
        <f>VLOOKUP(Audit!E461,$V$13:$AE$22,5,FALSE)&amp; IF(Audit!E461=10,Audit!W461,"")</f>
        <v>#N/A</v>
      </c>
      <c r="AT1696" s="47" t="e">
        <f t="shared" si="802"/>
        <v>#N/A</v>
      </c>
      <c r="AU1696" s="50" t="e">
        <f>VLOOKUP(Audit!F461,$V$3:$AE$12,6,FALSE)&amp; IF(Audit!F461=10,Audit!V461,"")</f>
        <v>#N/A</v>
      </c>
      <c r="AV1696" s="50" t="e">
        <f>VLOOKUP(Audit!F461,$V$13:$AE$22,6,FALSE)&amp; IF(Audit!F461=10,Audit!W461,"")</f>
        <v>#N/A</v>
      </c>
      <c r="AW1696" s="47" t="e">
        <f t="shared" si="803"/>
        <v>#N/A</v>
      </c>
      <c r="AX1696" s="50" t="e">
        <f>VLOOKUP(Audit!G461,$V$3:$AE$12,7,FALSE)&amp; IF(Audit!G461=10,Audit!V461,"")</f>
        <v>#N/A</v>
      </c>
      <c r="AY1696" s="50" t="e">
        <f>VLOOKUP(Audit!G461,$V$13:$AE$22,7,FALSE) &amp; IF(Audit!G461=10,Audit!W461,"")</f>
        <v>#N/A</v>
      </c>
      <c r="AZ1696" s="47" t="e">
        <f t="shared" si="804"/>
        <v>#N/A</v>
      </c>
      <c r="BA1696" s="50" t="e">
        <f>VLOOKUP(Audit!H461,$V$3:$AE$12,8,FALSE)&amp; Audit!U461 &amp; IF(Audit!H461=10,Audit!V461,"")</f>
        <v>#N/A</v>
      </c>
      <c r="BB1696" s="50" t="e">
        <f>VLOOKUP(Audit!H461,$V$13:$AE$22,8,FALSE) &amp; IF(Audit!H461=10,Audit!W461,"")</f>
        <v>#N/A</v>
      </c>
      <c r="BC1696" s="47" t="e">
        <f t="shared" si="805"/>
        <v>#N/A</v>
      </c>
      <c r="BD1696" s="50" t="e">
        <f>VLOOKUP(Audit!I461,$V$3:$AE$12,9,FALSE)&amp; IF(Audit!I461=10,Audit!V461,"")</f>
        <v>#N/A</v>
      </c>
      <c r="BE1696" s="50" t="e">
        <f>VLOOKUP(Audit!I461,$V$13:$AE$22,9,FALSE) &amp; IF(Audit!I461=10,Audit!W461,"") &amp; IF(Audit!I461&lt;&gt;1,U1696,"")</f>
        <v>#N/A</v>
      </c>
      <c r="BF1696" s="47" t="e">
        <f t="shared" si="806"/>
        <v>#N/A</v>
      </c>
      <c r="BG1696" s="50" t="e">
        <f>VLOOKUP(Audit!J461,$V$3:$AE$12,10,FALSE) &amp; Audit!S461 &amp; IF(Audit!J461=10,Audit!V461,"")</f>
        <v>#N/A</v>
      </c>
      <c r="BH1696" s="50" t="e">
        <f>VLOOKUP(Audit!J461,$V$13:$AE$22,10,FALSE) &amp; IF(Audit!J461=10,Audit!W461,"") &amp; IF(Audit!J461&lt;&gt;1,U1696,"")</f>
        <v>#N/A</v>
      </c>
      <c r="BI1696" s="47" t="e">
        <f t="shared" si="807"/>
        <v>#N/A</v>
      </c>
      <c r="BJ1696" s="48" t="str">
        <f t="shared" si="808"/>
        <v/>
      </c>
      <c r="BK1696" s="48" t="str">
        <f t="shared" si="809"/>
        <v/>
      </c>
      <c r="BL1696" s="48" t="str">
        <f t="shared" si="810"/>
        <v/>
      </c>
      <c r="BM1696" s="48" t="str">
        <f t="shared" si="811"/>
        <v/>
      </c>
      <c r="BN1696" s="48" t="str">
        <f t="shared" si="812"/>
        <v/>
      </c>
      <c r="BO1696" s="48" t="str">
        <f t="shared" si="813"/>
        <v/>
      </c>
      <c r="BP1696" s="48" t="str">
        <f t="shared" si="814"/>
        <v/>
      </c>
      <c r="BQ1696" s="48" t="str">
        <f t="shared" si="815"/>
        <v/>
      </c>
      <c r="BR1696" s="48" t="str">
        <f t="shared" si="816"/>
        <v/>
      </c>
      <c r="BS1696" s="48" t="str">
        <f t="shared" si="817"/>
        <v/>
      </c>
      <c r="BT1696" s="48" t="str">
        <f t="shared" si="818"/>
        <v/>
      </c>
      <c r="BU1696" s="48" t="str">
        <f t="shared" si="819"/>
        <v/>
      </c>
    </row>
    <row r="1697" spans="1:73">
      <c r="A1697" s="10">
        <f>Audit!A462</f>
        <v>0</v>
      </c>
      <c r="B1697" s="10" t="e">
        <f t="shared" si="790"/>
        <v>#N/A</v>
      </c>
      <c r="C1697" s="17" t="e">
        <f>VLOOKUP(Audit!B462,$V$3:$AE$12,2,FALSE) &amp; VLOOKUP(Audit!B462,$V$13:$AE$22,2,FALSE)&amp; IF(Audit!B462=10,Audit!V462&amp;Audit!W462,"")</f>
        <v>#N/A</v>
      </c>
      <c r="D1697" s="17" t="e">
        <f>VLOOKUP(Audit!C462,$V$3:$AE$12,3,FALSE) &amp; VLOOKUP(Audit!C462,$V$13:$AE$22,3,FALSE) &amp;IF(Audit!C462=10,Audit!V462&amp;Audit!W462,"")</f>
        <v>#N/A</v>
      </c>
      <c r="E1697" s="17" t="e">
        <f>VLOOKUP(Audit!D462,$V$3:$AE$12,4,FALSE)&amp; Audit!T462 &amp; VLOOKUP(Audit!D462,$V$13:$AE$22,4,FALSE)&amp; IF(Audit!D462=10,Audit!V462&amp;Audit!W462,"")</f>
        <v>#N/A</v>
      </c>
      <c r="F1697" s="17" t="e">
        <f>VLOOKUP(Audit!E462,$V$3:$AE$12,5,FALSE) &amp; VLOOKUP(Audit!E462,$V$13:$AE$22,5,FALSE)&amp; IF(Audit!E462=10,Audit!V462&amp;Audit!W462,"")</f>
        <v>#N/A</v>
      </c>
      <c r="G1697" s="17" t="e">
        <f>VLOOKUP(Audit!F462,$V$3:$AE$12,6,FALSE) &amp; VLOOKUP(Audit!F462,$V$13:$AE$22,6,FALSE)&amp; IF(Audit!F462=10,Audit!V462&amp;Audit!W462,"")</f>
        <v>#N/A</v>
      </c>
      <c r="H1697" s="17" t="e">
        <f>VLOOKUP(Audit!G462,$V$3:$AE$12,7,FALSE) &amp; VLOOKUP(Audit!G462,$V$13:$AE$22,7,FALSE)&amp;IF(Audit!G462=10,Audit!V462&amp;Audit!W462,"")</f>
        <v>#N/A</v>
      </c>
      <c r="I1697" s="17" t="e">
        <f>VLOOKUP(Audit!H462,$V$3:$AE$12,8,FALSE) &amp; Audit!U462 &amp; VLOOKUP(Audit!H462,$V$13:$AE$22,8,FALSE)&amp;IF(Audit!H462=10,Audit!V462&amp;Audit!W462,"")</f>
        <v>#N/A</v>
      </c>
      <c r="J1697" s="17" t="e">
        <f>VLOOKUP(Audit!I462,$V$3:$AE$12,9,FALSE) &amp; VLOOKUP(Audit!I462,$V$13:$AE$22,9,FALSE) &amp; IF(Audit!I462=10,Audit!V462&amp;Audit!W462,"") &amp; IF(Audit!I462&lt;&gt;1,U1697,"")</f>
        <v>#N/A</v>
      </c>
      <c r="K1697" s="17" t="e">
        <f>VLOOKUP(Audit!J462,$V$3:$AE$12,10,FALSE) &amp; Audit!S462 &amp; VLOOKUP(Audit!J462,$V$13:$AE$22,10,FALSE) &amp; IF(Audit!J462=10,Audit!V462&amp;Audit!W462,"") &amp; IF(Audit!J462&lt;&gt;1,U1697,"")</f>
        <v>#N/A</v>
      </c>
      <c r="L1697" s="10">
        <f>Audit!K462</f>
        <v>0</v>
      </c>
      <c r="M1697" s="10" t="e">
        <f t="shared" si="791"/>
        <v>#N/A</v>
      </c>
      <c r="N1697" s="10" t="e">
        <f t="shared" si="792"/>
        <v>#N/A</v>
      </c>
      <c r="O1697" s="10" t="e">
        <f t="shared" si="793"/>
        <v>#N/A</v>
      </c>
      <c r="P1697" s="10" t="e">
        <f t="shared" si="794"/>
        <v>#N/A</v>
      </c>
      <c r="Q1697" s="10" t="e">
        <f t="shared" si="795"/>
        <v>#N/A</v>
      </c>
      <c r="R1697" s="10" t="e">
        <f t="shared" si="796"/>
        <v>#N/A</v>
      </c>
      <c r="S1697" s="10" t="e">
        <f t="shared" si="797"/>
        <v>#N/A</v>
      </c>
      <c r="T1697" s="10" t="e">
        <f t="shared" si="798"/>
        <v>#N/A</v>
      </c>
      <c r="U1697" s="17" t="str">
        <f>IF(Audit!M462="","",VLOOKUP(Audit!M462,$W$26:$X$35,2,FALSE)) &amp; Audit!N462 &amp; IF(Audit!O462="","",IF(Audit!N462&lt;=1.4,VLOOKUP(Audit!O462,$W$38:X1742,2,FALSE),VLOOKUP(Audit!O462,$W$51:$X$61,2,FALSE))) &amp; IF(Audit!P462="","",VLOOKUP(Audit!P462,$Y$26:$Z$35,2,FALSE) &amp; Audit!Q462 &amp; IF(Audit!O462="","",IF(Audit!Q462&lt;=1.4,VLOOKUP(Audit!R462,$Y$38:$Z$48,2,FALSE),VLOOKUP(Audit!R462,$Y$51:$Z$61,2,FALSE))))</f>
        <v/>
      </c>
      <c r="V1697" s="21"/>
      <c r="AH1697" s="49">
        <f>Audit!A462</f>
        <v>0</v>
      </c>
      <c r="AI1697" s="50" t="e">
        <f>VLOOKUP(Audit!B462,$V$3:$AE$12,2,FALSE)&amp; IF(Audit!B462=10,Audit!V462,"")</f>
        <v>#N/A</v>
      </c>
      <c r="AJ1697" s="50" t="e">
        <f>VLOOKUP(Audit!B462,$V$13:$AE$22,2,FALSE)&amp; IF(Audit!B462=10,Audit!W462,"")</f>
        <v>#N/A</v>
      </c>
      <c r="AK1697" s="47" t="e">
        <f t="shared" si="799"/>
        <v>#N/A</v>
      </c>
      <c r="AL1697" s="50" t="e">
        <f>VLOOKUP(Audit!C462,$V$3:$AE$12,3,FALSE)&amp; IF(Audit!C462=10,Audit!V462,"")</f>
        <v>#N/A</v>
      </c>
      <c r="AM1697" s="50" t="e">
        <f>VLOOKUP(Audit!C462,$V$13:$AE$22,3,FALSE)&amp; IF(Audit!C462=10,Audit!W462,"")</f>
        <v>#N/A</v>
      </c>
      <c r="AN1697" s="47" t="e">
        <f t="shared" si="800"/>
        <v>#N/A</v>
      </c>
      <c r="AO1697" s="50" t="e">
        <f>VLOOKUP(Audit!D462,$V$3:$AE$12,4,FALSE) &amp;  Audit!T462 &amp; IF(Audit!D462=10,Audit!V462,"")</f>
        <v>#N/A</v>
      </c>
      <c r="AP1697" s="50" t="e">
        <f>VLOOKUP(Audit!D462,$V$13:$AE$22,4,FALSE)&amp; IF(Audit!D462=10,Audit!W462,"")</f>
        <v>#N/A</v>
      </c>
      <c r="AQ1697" s="47" t="e">
        <f t="shared" si="801"/>
        <v>#N/A</v>
      </c>
      <c r="AR1697" s="50" t="e">
        <f>VLOOKUP(Audit!E462,$V$3:$AE$12,5,FALSE)&amp; IF(Audit!E462=10,Audit!V462,"")</f>
        <v>#N/A</v>
      </c>
      <c r="AS1697" s="50" t="e">
        <f>VLOOKUP(Audit!E462,$V$13:$AE$22,5,FALSE)&amp; IF(Audit!E462=10,Audit!W462,"")</f>
        <v>#N/A</v>
      </c>
      <c r="AT1697" s="47" t="e">
        <f t="shared" si="802"/>
        <v>#N/A</v>
      </c>
      <c r="AU1697" s="50" t="e">
        <f>VLOOKUP(Audit!F462,$V$3:$AE$12,6,FALSE)&amp; IF(Audit!F462=10,Audit!V462,"")</f>
        <v>#N/A</v>
      </c>
      <c r="AV1697" s="50" t="e">
        <f>VLOOKUP(Audit!F462,$V$13:$AE$22,6,FALSE)&amp; IF(Audit!F462=10,Audit!W462,"")</f>
        <v>#N/A</v>
      </c>
      <c r="AW1697" s="47" t="e">
        <f t="shared" si="803"/>
        <v>#N/A</v>
      </c>
      <c r="AX1697" s="50" t="e">
        <f>VLOOKUP(Audit!G462,$V$3:$AE$12,7,FALSE)&amp; IF(Audit!G462=10,Audit!V462,"")</f>
        <v>#N/A</v>
      </c>
      <c r="AY1697" s="50" t="e">
        <f>VLOOKUP(Audit!G462,$V$13:$AE$22,7,FALSE) &amp; IF(Audit!G462=10,Audit!W462,"")</f>
        <v>#N/A</v>
      </c>
      <c r="AZ1697" s="47" t="e">
        <f t="shared" si="804"/>
        <v>#N/A</v>
      </c>
      <c r="BA1697" s="50" t="e">
        <f>VLOOKUP(Audit!H462,$V$3:$AE$12,8,FALSE)&amp; Audit!U462 &amp; IF(Audit!H462=10,Audit!V462,"")</f>
        <v>#N/A</v>
      </c>
      <c r="BB1697" s="50" t="e">
        <f>VLOOKUP(Audit!H462,$V$13:$AE$22,8,FALSE) &amp; IF(Audit!H462=10,Audit!W462,"")</f>
        <v>#N/A</v>
      </c>
      <c r="BC1697" s="47" t="e">
        <f t="shared" si="805"/>
        <v>#N/A</v>
      </c>
      <c r="BD1697" s="50" t="e">
        <f>VLOOKUP(Audit!I462,$V$3:$AE$12,9,FALSE)&amp; IF(Audit!I462=10,Audit!V462,"")</f>
        <v>#N/A</v>
      </c>
      <c r="BE1697" s="50" t="e">
        <f>VLOOKUP(Audit!I462,$V$13:$AE$22,9,FALSE) &amp; IF(Audit!I462=10,Audit!W462,"") &amp; IF(Audit!I462&lt;&gt;1,U1697,"")</f>
        <v>#N/A</v>
      </c>
      <c r="BF1697" s="47" t="e">
        <f t="shared" si="806"/>
        <v>#N/A</v>
      </c>
      <c r="BG1697" s="50" t="e">
        <f>VLOOKUP(Audit!J462,$V$3:$AE$12,10,FALSE) &amp; Audit!S462 &amp; IF(Audit!J462=10,Audit!V462,"")</f>
        <v>#N/A</v>
      </c>
      <c r="BH1697" s="50" t="e">
        <f>VLOOKUP(Audit!J462,$V$13:$AE$22,10,FALSE) &amp; IF(Audit!J462=10,Audit!W462,"") &amp; IF(Audit!J462&lt;&gt;1,U1697,"")</f>
        <v>#N/A</v>
      </c>
      <c r="BI1697" s="47" t="e">
        <f t="shared" si="807"/>
        <v>#N/A</v>
      </c>
      <c r="BJ1697" s="48" t="str">
        <f t="shared" si="808"/>
        <v/>
      </c>
      <c r="BK1697" s="48" t="str">
        <f t="shared" si="809"/>
        <v/>
      </c>
      <c r="BL1697" s="48" t="str">
        <f t="shared" si="810"/>
        <v/>
      </c>
      <c r="BM1697" s="48" t="str">
        <f t="shared" si="811"/>
        <v/>
      </c>
      <c r="BN1697" s="48" t="str">
        <f t="shared" si="812"/>
        <v/>
      </c>
      <c r="BO1697" s="48" t="str">
        <f t="shared" si="813"/>
        <v/>
      </c>
      <c r="BP1697" s="48" t="str">
        <f t="shared" si="814"/>
        <v/>
      </c>
      <c r="BQ1697" s="48" t="str">
        <f t="shared" si="815"/>
        <v/>
      </c>
      <c r="BR1697" s="48" t="str">
        <f t="shared" si="816"/>
        <v/>
      </c>
      <c r="BS1697" s="48" t="str">
        <f t="shared" si="817"/>
        <v/>
      </c>
      <c r="BT1697" s="48" t="str">
        <f t="shared" si="818"/>
        <v/>
      </c>
      <c r="BU1697" s="48" t="str">
        <f t="shared" si="819"/>
        <v/>
      </c>
    </row>
    <row r="1698" spans="1:73">
      <c r="A1698" s="10">
        <f>Audit!A463</f>
        <v>0</v>
      </c>
      <c r="B1698" s="10" t="e">
        <f t="shared" si="790"/>
        <v>#N/A</v>
      </c>
      <c r="C1698" s="17" t="e">
        <f>VLOOKUP(Audit!B463,$V$3:$AE$12,2,FALSE) &amp; VLOOKUP(Audit!B463,$V$13:$AE$22,2,FALSE)&amp; IF(Audit!B463=10,Audit!V463&amp;Audit!W463,"")</f>
        <v>#N/A</v>
      </c>
      <c r="D1698" s="17" t="e">
        <f>VLOOKUP(Audit!C463,$V$3:$AE$12,3,FALSE) &amp; VLOOKUP(Audit!C463,$V$13:$AE$22,3,FALSE) &amp;IF(Audit!C463=10,Audit!V463&amp;Audit!W463,"")</f>
        <v>#N/A</v>
      </c>
      <c r="E1698" s="17" t="e">
        <f>VLOOKUP(Audit!D463,$V$3:$AE$12,4,FALSE)&amp; Audit!T463 &amp; VLOOKUP(Audit!D463,$V$13:$AE$22,4,FALSE)&amp; IF(Audit!D463=10,Audit!V463&amp;Audit!W463,"")</f>
        <v>#N/A</v>
      </c>
      <c r="F1698" s="17" t="e">
        <f>VLOOKUP(Audit!E463,$V$3:$AE$12,5,FALSE) &amp; VLOOKUP(Audit!E463,$V$13:$AE$22,5,FALSE)&amp; IF(Audit!E463=10,Audit!V463&amp;Audit!W463,"")</f>
        <v>#N/A</v>
      </c>
      <c r="G1698" s="17" t="e">
        <f>VLOOKUP(Audit!F463,$V$3:$AE$12,6,FALSE) &amp; VLOOKUP(Audit!F463,$V$13:$AE$22,6,FALSE)&amp; IF(Audit!F463=10,Audit!V463&amp;Audit!W463,"")</f>
        <v>#N/A</v>
      </c>
      <c r="H1698" s="17" t="e">
        <f>VLOOKUP(Audit!G463,$V$3:$AE$12,7,FALSE) &amp; VLOOKUP(Audit!G463,$V$13:$AE$22,7,FALSE)&amp;IF(Audit!G463=10,Audit!V463&amp;Audit!W463,"")</f>
        <v>#N/A</v>
      </c>
      <c r="I1698" s="17" t="e">
        <f>VLOOKUP(Audit!H463,$V$3:$AE$12,8,FALSE) &amp; Audit!U463 &amp; VLOOKUP(Audit!H463,$V$13:$AE$22,8,FALSE)&amp;IF(Audit!H463=10,Audit!V463&amp;Audit!W463,"")</f>
        <v>#N/A</v>
      </c>
      <c r="J1698" s="17" t="e">
        <f>VLOOKUP(Audit!I463,$V$3:$AE$12,9,FALSE) &amp; VLOOKUP(Audit!I463,$V$13:$AE$22,9,FALSE) &amp; IF(Audit!I463=10,Audit!V463&amp;Audit!W463,"") &amp; IF(Audit!I463&lt;&gt;1,U1698,"")</f>
        <v>#N/A</v>
      </c>
      <c r="K1698" s="17" t="e">
        <f>VLOOKUP(Audit!J463,$V$3:$AE$12,10,FALSE) &amp; Audit!S463 &amp; VLOOKUP(Audit!J463,$V$13:$AE$22,10,FALSE) &amp; IF(Audit!J463=10,Audit!V463&amp;Audit!W463,"") &amp; IF(Audit!J463&lt;&gt;1,U1698,"")</f>
        <v>#N/A</v>
      </c>
      <c r="L1698" s="10">
        <f>Audit!K463</f>
        <v>0</v>
      </c>
      <c r="M1698" s="10" t="e">
        <f t="shared" si="791"/>
        <v>#N/A</v>
      </c>
      <c r="N1698" s="10" t="e">
        <f t="shared" si="792"/>
        <v>#N/A</v>
      </c>
      <c r="O1698" s="10" t="e">
        <f t="shared" si="793"/>
        <v>#N/A</v>
      </c>
      <c r="P1698" s="10" t="e">
        <f t="shared" si="794"/>
        <v>#N/A</v>
      </c>
      <c r="Q1698" s="10" t="e">
        <f t="shared" si="795"/>
        <v>#N/A</v>
      </c>
      <c r="R1698" s="10" t="e">
        <f t="shared" si="796"/>
        <v>#N/A</v>
      </c>
      <c r="S1698" s="10" t="e">
        <f t="shared" si="797"/>
        <v>#N/A</v>
      </c>
      <c r="T1698" s="10" t="e">
        <f t="shared" si="798"/>
        <v>#N/A</v>
      </c>
      <c r="U1698" s="17" t="str">
        <f>IF(Audit!M463="","",VLOOKUP(Audit!M463,$W$26:$X$35,2,FALSE)) &amp; Audit!N463 &amp; IF(Audit!O463="","",IF(Audit!N463&lt;=1.4,VLOOKUP(Audit!O463,$W$38:X1743,2,FALSE),VLOOKUP(Audit!O463,$W$51:$X$61,2,FALSE))) &amp; IF(Audit!P463="","",VLOOKUP(Audit!P463,$Y$26:$Z$35,2,FALSE) &amp; Audit!Q463 &amp; IF(Audit!O463="","",IF(Audit!Q463&lt;=1.4,VLOOKUP(Audit!R463,$Y$38:$Z$48,2,FALSE),VLOOKUP(Audit!R463,$Y$51:$Z$61,2,FALSE))))</f>
        <v/>
      </c>
      <c r="V1698" s="21"/>
      <c r="AH1698" s="49">
        <f>Audit!A463</f>
        <v>0</v>
      </c>
      <c r="AI1698" s="50" t="e">
        <f>VLOOKUP(Audit!B463,$V$3:$AE$12,2,FALSE)&amp; IF(Audit!B463=10,Audit!V463,"")</f>
        <v>#N/A</v>
      </c>
      <c r="AJ1698" s="50" t="e">
        <f>VLOOKUP(Audit!B463,$V$13:$AE$22,2,FALSE)&amp; IF(Audit!B463=10,Audit!W463,"")</f>
        <v>#N/A</v>
      </c>
      <c r="AK1698" s="47" t="e">
        <f t="shared" si="799"/>
        <v>#N/A</v>
      </c>
      <c r="AL1698" s="50" t="e">
        <f>VLOOKUP(Audit!C463,$V$3:$AE$12,3,FALSE)&amp; IF(Audit!C463=10,Audit!V463,"")</f>
        <v>#N/A</v>
      </c>
      <c r="AM1698" s="50" t="e">
        <f>VLOOKUP(Audit!C463,$V$13:$AE$22,3,FALSE)&amp; IF(Audit!C463=10,Audit!W463,"")</f>
        <v>#N/A</v>
      </c>
      <c r="AN1698" s="47" t="e">
        <f t="shared" si="800"/>
        <v>#N/A</v>
      </c>
      <c r="AO1698" s="50" t="e">
        <f>VLOOKUP(Audit!D463,$V$3:$AE$12,4,FALSE) &amp;  Audit!T463 &amp; IF(Audit!D463=10,Audit!V463,"")</f>
        <v>#N/A</v>
      </c>
      <c r="AP1698" s="50" t="e">
        <f>VLOOKUP(Audit!D463,$V$13:$AE$22,4,FALSE)&amp; IF(Audit!D463=10,Audit!W463,"")</f>
        <v>#N/A</v>
      </c>
      <c r="AQ1698" s="47" t="e">
        <f t="shared" si="801"/>
        <v>#N/A</v>
      </c>
      <c r="AR1698" s="50" t="e">
        <f>VLOOKUP(Audit!E463,$V$3:$AE$12,5,FALSE)&amp; IF(Audit!E463=10,Audit!V463,"")</f>
        <v>#N/A</v>
      </c>
      <c r="AS1698" s="50" t="e">
        <f>VLOOKUP(Audit!E463,$V$13:$AE$22,5,FALSE)&amp; IF(Audit!E463=10,Audit!W463,"")</f>
        <v>#N/A</v>
      </c>
      <c r="AT1698" s="47" t="e">
        <f t="shared" si="802"/>
        <v>#N/A</v>
      </c>
      <c r="AU1698" s="50" t="e">
        <f>VLOOKUP(Audit!F463,$V$3:$AE$12,6,FALSE)&amp; IF(Audit!F463=10,Audit!V463,"")</f>
        <v>#N/A</v>
      </c>
      <c r="AV1698" s="50" t="e">
        <f>VLOOKUP(Audit!F463,$V$13:$AE$22,6,FALSE)&amp; IF(Audit!F463=10,Audit!W463,"")</f>
        <v>#N/A</v>
      </c>
      <c r="AW1698" s="47" t="e">
        <f t="shared" si="803"/>
        <v>#N/A</v>
      </c>
      <c r="AX1698" s="50" t="e">
        <f>VLOOKUP(Audit!G463,$V$3:$AE$12,7,FALSE)&amp; IF(Audit!G463=10,Audit!V463,"")</f>
        <v>#N/A</v>
      </c>
      <c r="AY1698" s="50" t="e">
        <f>VLOOKUP(Audit!G463,$V$13:$AE$22,7,FALSE) &amp; IF(Audit!G463=10,Audit!W463,"")</f>
        <v>#N/A</v>
      </c>
      <c r="AZ1698" s="47" t="e">
        <f t="shared" si="804"/>
        <v>#N/A</v>
      </c>
      <c r="BA1698" s="50" t="e">
        <f>VLOOKUP(Audit!H463,$V$3:$AE$12,8,FALSE)&amp; Audit!U463 &amp; IF(Audit!H463=10,Audit!V463,"")</f>
        <v>#N/A</v>
      </c>
      <c r="BB1698" s="50" t="e">
        <f>VLOOKUP(Audit!H463,$V$13:$AE$22,8,FALSE) &amp; IF(Audit!H463=10,Audit!W463,"")</f>
        <v>#N/A</v>
      </c>
      <c r="BC1698" s="47" t="e">
        <f t="shared" si="805"/>
        <v>#N/A</v>
      </c>
      <c r="BD1698" s="50" t="e">
        <f>VLOOKUP(Audit!I463,$V$3:$AE$12,9,FALSE)&amp; IF(Audit!I463=10,Audit!V463,"")</f>
        <v>#N/A</v>
      </c>
      <c r="BE1698" s="50" t="e">
        <f>VLOOKUP(Audit!I463,$V$13:$AE$22,9,FALSE) &amp; IF(Audit!I463=10,Audit!W463,"") &amp; IF(Audit!I463&lt;&gt;1,U1698,"")</f>
        <v>#N/A</v>
      </c>
      <c r="BF1698" s="47" t="e">
        <f t="shared" si="806"/>
        <v>#N/A</v>
      </c>
      <c r="BG1698" s="50" t="e">
        <f>VLOOKUP(Audit!J463,$V$3:$AE$12,10,FALSE) &amp; Audit!S463 &amp; IF(Audit!J463=10,Audit!V463,"")</f>
        <v>#N/A</v>
      </c>
      <c r="BH1698" s="50" t="e">
        <f>VLOOKUP(Audit!J463,$V$13:$AE$22,10,FALSE) &amp; IF(Audit!J463=10,Audit!W463,"") &amp; IF(Audit!J463&lt;&gt;1,U1698,"")</f>
        <v>#N/A</v>
      </c>
      <c r="BI1698" s="47" t="e">
        <f t="shared" si="807"/>
        <v>#N/A</v>
      </c>
      <c r="BJ1698" s="48" t="str">
        <f t="shared" si="808"/>
        <v/>
      </c>
      <c r="BK1698" s="48" t="str">
        <f t="shared" si="809"/>
        <v/>
      </c>
      <c r="BL1698" s="48" t="str">
        <f t="shared" si="810"/>
        <v/>
      </c>
      <c r="BM1698" s="48" t="str">
        <f t="shared" si="811"/>
        <v/>
      </c>
      <c r="BN1698" s="48" t="str">
        <f t="shared" si="812"/>
        <v/>
      </c>
      <c r="BO1698" s="48" t="str">
        <f t="shared" si="813"/>
        <v/>
      </c>
      <c r="BP1698" s="48" t="str">
        <f t="shared" si="814"/>
        <v/>
      </c>
      <c r="BQ1698" s="48" t="str">
        <f t="shared" si="815"/>
        <v/>
      </c>
      <c r="BR1698" s="48" t="str">
        <f t="shared" si="816"/>
        <v/>
      </c>
      <c r="BS1698" s="48" t="str">
        <f t="shared" si="817"/>
        <v/>
      </c>
      <c r="BT1698" s="48" t="str">
        <f t="shared" si="818"/>
        <v/>
      </c>
      <c r="BU1698" s="48" t="str">
        <f t="shared" si="819"/>
        <v/>
      </c>
    </row>
    <row r="1699" spans="1:73">
      <c r="A1699" s="10">
        <f>Audit!A464</f>
        <v>0</v>
      </c>
      <c r="B1699" s="10" t="e">
        <f t="shared" si="790"/>
        <v>#N/A</v>
      </c>
      <c r="C1699" s="17" t="e">
        <f>VLOOKUP(Audit!B464,$V$3:$AE$12,2,FALSE) &amp; VLOOKUP(Audit!B464,$V$13:$AE$22,2,FALSE)&amp; IF(Audit!B464=10,Audit!V464&amp;Audit!W464,"")</f>
        <v>#N/A</v>
      </c>
      <c r="D1699" s="17" t="e">
        <f>VLOOKUP(Audit!C464,$V$3:$AE$12,3,FALSE) &amp; VLOOKUP(Audit!C464,$V$13:$AE$22,3,FALSE) &amp;IF(Audit!C464=10,Audit!V464&amp;Audit!W464,"")</f>
        <v>#N/A</v>
      </c>
      <c r="E1699" s="17" t="e">
        <f>VLOOKUP(Audit!D464,$V$3:$AE$12,4,FALSE)&amp; Audit!T464 &amp; VLOOKUP(Audit!D464,$V$13:$AE$22,4,FALSE)&amp; IF(Audit!D464=10,Audit!V464&amp;Audit!W464,"")</f>
        <v>#N/A</v>
      </c>
      <c r="F1699" s="17" t="e">
        <f>VLOOKUP(Audit!E464,$V$3:$AE$12,5,FALSE) &amp; VLOOKUP(Audit!E464,$V$13:$AE$22,5,FALSE)&amp; IF(Audit!E464=10,Audit!V464&amp;Audit!W464,"")</f>
        <v>#N/A</v>
      </c>
      <c r="G1699" s="17" t="e">
        <f>VLOOKUP(Audit!F464,$V$3:$AE$12,6,FALSE) &amp; VLOOKUP(Audit!F464,$V$13:$AE$22,6,FALSE)&amp; IF(Audit!F464=10,Audit!V464&amp;Audit!W464,"")</f>
        <v>#N/A</v>
      </c>
      <c r="H1699" s="17" t="e">
        <f>VLOOKUP(Audit!G464,$V$3:$AE$12,7,FALSE) &amp; VLOOKUP(Audit!G464,$V$13:$AE$22,7,FALSE)&amp;IF(Audit!G464=10,Audit!V464&amp;Audit!W464,"")</f>
        <v>#N/A</v>
      </c>
      <c r="I1699" s="17" t="e">
        <f>VLOOKUP(Audit!H464,$V$3:$AE$12,8,FALSE) &amp; Audit!U464 &amp; VLOOKUP(Audit!H464,$V$13:$AE$22,8,FALSE)&amp;IF(Audit!H464=10,Audit!V464&amp;Audit!W464,"")</f>
        <v>#N/A</v>
      </c>
      <c r="J1699" s="17" t="e">
        <f>VLOOKUP(Audit!I464,$V$3:$AE$12,9,FALSE) &amp; VLOOKUP(Audit!I464,$V$13:$AE$22,9,FALSE) &amp; IF(Audit!I464=10,Audit!V464&amp;Audit!W464,"") &amp; IF(Audit!I464&lt;&gt;1,U1699,"")</f>
        <v>#N/A</v>
      </c>
      <c r="K1699" s="17" t="e">
        <f>VLOOKUP(Audit!J464,$V$3:$AE$12,10,FALSE) &amp; Audit!S464 &amp; VLOOKUP(Audit!J464,$V$13:$AE$22,10,FALSE) &amp; IF(Audit!J464=10,Audit!V464&amp;Audit!W464,"") &amp; IF(Audit!J464&lt;&gt;1,U1699,"")</f>
        <v>#N/A</v>
      </c>
      <c r="L1699" s="10">
        <f>Audit!K464</f>
        <v>0</v>
      </c>
      <c r="M1699" s="10" t="e">
        <f t="shared" si="791"/>
        <v>#N/A</v>
      </c>
      <c r="N1699" s="10" t="e">
        <f t="shared" si="792"/>
        <v>#N/A</v>
      </c>
      <c r="O1699" s="10" t="e">
        <f t="shared" si="793"/>
        <v>#N/A</v>
      </c>
      <c r="P1699" s="10" t="e">
        <f t="shared" si="794"/>
        <v>#N/A</v>
      </c>
      <c r="Q1699" s="10" t="e">
        <f t="shared" si="795"/>
        <v>#N/A</v>
      </c>
      <c r="R1699" s="10" t="e">
        <f t="shared" si="796"/>
        <v>#N/A</v>
      </c>
      <c r="S1699" s="10" t="e">
        <f t="shared" si="797"/>
        <v>#N/A</v>
      </c>
      <c r="T1699" s="10" t="e">
        <f t="shared" si="798"/>
        <v>#N/A</v>
      </c>
      <c r="U1699" s="17" t="str">
        <f>IF(Audit!M464="","",VLOOKUP(Audit!M464,$W$26:$X$35,2,FALSE)) &amp; Audit!N464 &amp; IF(Audit!O464="","",IF(Audit!N464&lt;=1.4,VLOOKUP(Audit!O464,$W$38:X1744,2,FALSE),VLOOKUP(Audit!O464,$W$51:$X$61,2,FALSE))) &amp; IF(Audit!P464="","",VLOOKUP(Audit!P464,$Y$26:$Z$35,2,FALSE) &amp; Audit!Q464 &amp; IF(Audit!O464="","",IF(Audit!Q464&lt;=1.4,VLOOKUP(Audit!R464,$Y$38:$Z$48,2,FALSE),VLOOKUP(Audit!R464,$Y$51:$Z$61,2,FALSE))))</f>
        <v/>
      </c>
      <c r="V1699" s="21"/>
      <c r="AH1699" s="49">
        <f>Audit!A464</f>
        <v>0</v>
      </c>
      <c r="AI1699" s="50" t="e">
        <f>VLOOKUP(Audit!B464,$V$3:$AE$12,2,FALSE)&amp; IF(Audit!B464=10,Audit!V464,"")</f>
        <v>#N/A</v>
      </c>
      <c r="AJ1699" s="50" t="e">
        <f>VLOOKUP(Audit!B464,$V$13:$AE$22,2,FALSE)&amp; IF(Audit!B464=10,Audit!W464,"")</f>
        <v>#N/A</v>
      </c>
      <c r="AK1699" s="47" t="e">
        <f t="shared" si="799"/>
        <v>#N/A</v>
      </c>
      <c r="AL1699" s="50" t="e">
        <f>VLOOKUP(Audit!C464,$V$3:$AE$12,3,FALSE)&amp; IF(Audit!C464=10,Audit!V464,"")</f>
        <v>#N/A</v>
      </c>
      <c r="AM1699" s="50" t="e">
        <f>VLOOKUP(Audit!C464,$V$13:$AE$22,3,FALSE)&amp; IF(Audit!C464=10,Audit!W464,"")</f>
        <v>#N/A</v>
      </c>
      <c r="AN1699" s="47" t="e">
        <f t="shared" si="800"/>
        <v>#N/A</v>
      </c>
      <c r="AO1699" s="50" t="e">
        <f>VLOOKUP(Audit!D464,$V$3:$AE$12,4,FALSE) &amp;  Audit!T464 &amp; IF(Audit!D464=10,Audit!V464,"")</f>
        <v>#N/A</v>
      </c>
      <c r="AP1699" s="50" t="e">
        <f>VLOOKUP(Audit!D464,$V$13:$AE$22,4,FALSE)&amp; IF(Audit!D464=10,Audit!W464,"")</f>
        <v>#N/A</v>
      </c>
      <c r="AQ1699" s="47" t="e">
        <f t="shared" si="801"/>
        <v>#N/A</v>
      </c>
      <c r="AR1699" s="50" t="e">
        <f>VLOOKUP(Audit!E464,$V$3:$AE$12,5,FALSE)&amp; IF(Audit!E464=10,Audit!V464,"")</f>
        <v>#N/A</v>
      </c>
      <c r="AS1699" s="50" t="e">
        <f>VLOOKUP(Audit!E464,$V$13:$AE$22,5,FALSE)&amp; IF(Audit!E464=10,Audit!W464,"")</f>
        <v>#N/A</v>
      </c>
      <c r="AT1699" s="47" t="e">
        <f t="shared" si="802"/>
        <v>#N/A</v>
      </c>
      <c r="AU1699" s="50" t="e">
        <f>VLOOKUP(Audit!F464,$V$3:$AE$12,6,FALSE)&amp; IF(Audit!F464=10,Audit!V464,"")</f>
        <v>#N/A</v>
      </c>
      <c r="AV1699" s="50" t="e">
        <f>VLOOKUP(Audit!F464,$V$13:$AE$22,6,FALSE)&amp; IF(Audit!F464=10,Audit!W464,"")</f>
        <v>#N/A</v>
      </c>
      <c r="AW1699" s="47" t="e">
        <f t="shared" si="803"/>
        <v>#N/A</v>
      </c>
      <c r="AX1699" s="50" t="e">
        <f>VLOOKUP(Audit!G464,$V$3:$AE$12,7,FALSE)&amp; IF(Audit!G464=10,Audit!V464,"")</f>
        <v>#N/A</v>
      </c>
      <c r="AY1699" s="50" t="e">
        <f>VLOOKUP(Audit!G464,$V$13:$AE$22,7,FALSE) &amp; IF(Audit!G464=10,Audit!W464,"")</f>
        <v>#N/A</v>
      </c>
      <c r="AZ1699" s="47" t="e">
        <f t="shared" si="804"/>
        <v>#N/A</v>
      </c>
      <c r="BA1699" s="50" t="e">
        <f>VLOOKUP(Audit!H464,$V$3:$AE$12,8,FALSE)&amp; Audit!U464 &amp; IF(Audit!H464=10,Audit!V464,"")</f>
        <v>#N/A</v>
      </c>
      <c r="BB1699" s="50" t="e">
        <f>VLOOKUP(Audit!H464,$V$13:$AE$22,8,FALSE) &amp; IF(Audit!H464=10,Audit!W464,"")</f>
        <v>#N/A</v>
      </c>
      <c r="BC1699" s="47" t="e">
        <f t="shared" si="805"/>
        <v>#N/A</v>
      </c>
      <c r="BD1699" s="50" t="e">
        <f>VLOOKUP(Audit!I464,$V$3:$AE$12,9,FALSE)&amp; IF(Audit!I464=10,Audit!V464,"")</f>
        <v>#N/A</v>
      </c>
      <c r="BE1699" s="50" t="e">
        <f>VLOOKUP(Audit!I464,$V$13:$AE$22,9,FALSE) &amp; IF(Audit!I464=10,Audit!W464,"") &amp; IF(Audit!I464&lt;&gt;1,U1699,"")</f>
        <v>#N/A</v>
      </c>
      <c r="BF1699" s="47" t="e">
        <f t="shared" si="806"/>
        <v>#N/A</v>
      </c>
      <c r="BG1699" s="50" t="e">
        <f>VLOOKUP(Audit!J464,$V$3:$AE$12,10,FALSE) &amp; Audit!S464 &amp; IF(Audit!J464=10,Audit!V464,"")</f>
        <v>#N/A</v>
      </c>
      <c r="BH1699" s="50" t="e">
        <f>VLOOKUP(Audit!J464,$V$13:$AE$22,10,FALSE) &amp; IF(Audit!J464=10,Audit!W464,"") &amp; IF(Audit!J464&lt;&gt;1,U1699,"")</f>
        <v>#N/A</v>
      </c>
      <c r="BI1699" s="47" t="e">
        <f t="shared" si="807"/>
        <v>#N/A</v>
      </c>
      <c r="BJ1699" s="48" t="str">
        <f t="shared" si="808"/>
        <v/>
      </c>
      <c r="BK1699" s="48" t="str">
        <f t="shared" si="809"/>
        <v/>
      </c>
      <c r="BL1699" s="48" t="str">
        <f t="shared" si="810"/>
        <v/>
      </c>
      <c r="BM1699" s="48" t="str">
        <f t="shared" si="811"/>
        <v/>
      </c>
      <c r="BN1699" s="48" t="str">
        <f t="shared" si="812"/>
        <v/>
      </c>
      <c r="BO1699" s="48" t="str">
        <f t="shared" si="813"/>
        <v/>
      </c>
      <c r="BP1699" s="48" t="str">
        <f t="shared" si="814"/>
        <v/>
      </c>
      <c r="BQ1699" s="48" t="str">
        <f t="shared" si="815"/>
        <v/>
      </c>
      <c r="BR1699" s="48" t="str">
        <f t="shared" si="816"/>
        <v/>
      </c>
      <c r="BS1699" s="48" t="str">
        <f t="shared" si="817"/>
        <v/>
      </c>
      <c r="BT1699" s="48" t="str">
        <f t="shared" si="818"/>
        <v/>
      </c>
      <c r="BU1699" s="48" t="str">
        <f t="shared" si="819"/>
        <v/>
      </c>
    </row>
    <row r="1700" spans="1:73">
      <c r="A1700" s="10">
        <f>Audit!A465</f>
        <v>0</v>
      </c>
      <c r="B1700" s="10" t="e">
        <f t="shared" si="790"/>
        <v>#N/A</v>
      </c>
      <c r="C1700" s="17" t="e">
        <f>VLOOKUP(Audit!B465,$V$3:$AE$12,2,FALSE) &amp; VLOOKUP(Audit!B465,$V$13:$AE$22,2,FALSE)&amp; IF(Audit!B465=10,Audit!V465&amp;Audit!W465,"")</f>
        <v>#N/A</v>
      </c>
      <c r="D1700" s="17" t="e">
        <f>VLOOKUP(Audit!C465,$V$3:$AE$12,3,FALSE) &amp; VLOOKUP(Audit!C465,$V$13:$AE$22,3,FALSE) &amp;IF(Audit!C465=10,Audit!V465&amp;Audit!W465,"")</f>
        <v>#N/A</v>
      </c>
      <c r="E1700" s="17" t="e">
        <f>VLOOKUP(Audit!D465,$V$3:$AE$12,4,FALSE)&amp; Audit!T465 &amp; VLOOKUP(Audit!D465,$V$13:$AE$22,4,FALSE)&amp; IF(Audit!D465=10,Audit!V465&amp;Audit!W465,"")</f>
        <v>#N/A</v>
      </c>
      <c r="F1700" s="17" t="e">
        <f>VLOOKUP(Audit!E465,$V$3:$AE$12,5,FALSE) &amp; VLOOKUP(Audit!E465,$V$13:$AE$22,5,FALSE)&amp; IF(Audit!E465=10,Audit!V465&amp;Audit!W465,"")</f>
        <v>#N/A</v>
      </c>
      <c r="G1700" s="17" t="e">
        <f>VLOOKUP(Audit!F465,$V$3:$AE$12,6,FALSE) &amp; VLOOKUP(Audit!F465,$V$13:$AE$22,6,FALSE)&amp; IF(Audit!F465=10,Audit!V465&amp;Audit!W465,"")</f>
        <v>#N/A</v>
      </c>
      <c r="H1700" s="17" t="e">
        <f>VLOOKUP(Audit!G465,$V$3:$AE$12,7,FALSE) &amp; VLOOKUP(Audit!G465,$V$13:$AE$22,7,FALSE)&amp;IF(Audit!G465=10,Audit!V465&amp;Audit!W465,"")</f>
        <v>#N/A</v>
      </c>
      <c r="I1700" s="17" t="e">
        <f>VLOOKUP(Audit!H465,$V$3:$AE$12,8,FALSE) &amp; Audit!U465 &amp; VLOOKUP(Audit!H465,$V$13:$AE$22,8,FALSE)&amp;IF(Audit!H465=10,Audit!V465&amp;Audit!W465,"")</f>
        <v>#N/A</v>
      </c>
      <c r="J1700" s="17" t="e">
        <f>VLOOKUP(Audit!I465,$V$3:$AE$12,9,FALSE) &amp; VLOOKUP(Audit!I465,$V$13:$AE$22,9,FALSE) &amp; IF(Audit!I465=10,Audit!V465&amp;Audit!W465,"") &amp; IF(Audit!I465&lt;&gt;1,U1700,"")</f>
        <v>#N/A</v>
      </c>
      <c r="K1700" s="17" t="e">
        <f>VLOOKUP(Audit!J465,$V$3:$AE$12,10,FALSE) &amp; Audit!S465 &amp; VLOOKUP(Audit!J465,$V$13:$AE$22,10,FALSE) &amp; IF(Audit!J465=10,Audit!V465&amp;Audit!W465,"") &amp; IF(Audit!J465&lt;&gt;1,U1700,"")</f>
        <v>#N/A</v>
      </c>
      <c r="L1700" s="10">
        <f>Audit!K465</f>
        <v>0</v>
      </c>
      <c r="M1700" s="10" t="e">
        <f t="shared" si="791"/>
        <v>#N/A</v>
      </c>
      <c r="N1700" s="10" t="e">
        <f t="shared" si="792"/>
        <v>#N/A</v>
      </c>
      <c r="O1700" s="10" t="e">
        <f t="shared" si="793"/>
        <v>#N/A</v>
      </c>
      <c r="P1700" s="10" t="e">
        <f t="shared" si="794"/>
        <v>#N/A</v>
      </c>
      <c r="Q1700" s="10" t="e">
        <f t="shared" si="795"/>
        <v>#N/A</v>
      </c>
      <c r="R1700" s="10" t="e">
        <f t="shared" si="796"/>
        <v>#N/A</v>
      </c>
      <c r="S1700" s="10" t="e">
        <f t="shared" si="797"/>
        <v>#N/A</v>
      </c>
      <c r="T1700" s="10" t="e">
        <f t="shared" si="798"/>
        <v>#N/A</v>
      </c>
      <c r="U1700" s="17" t="str">
        <f>IF(Audit!M465="","",VLOOKUP(Audit!M465,$W$26:$X$35,2,FALSE)) &amp; Audit!N465 &amp; IF(Audit!O465="","",IF(Audit!N465&lt;=1.4,VLOOKUP(Audit!O465,$W$38:X1745,2,FALSE),VLOOKUP(Audit!O465,$W$51:$X$61,2,FALSE))) &amp; IF(Audit!P465="","",VLOOKUP(Audit!P465,$Y$26:$Z$35,2,FALSE) &amp; Audit!Q465 &amp; IF(Audit!O465="","",IF(Audit!Q465&lt;=1.4,VLOOKUP(Audit!R465,$Y$38:$Z$48,2,FALSE),VLOOKUP(Audit!R465,$Y$51:$Z$61,2,FALSE))))</f>
        <v/>
      </c>
      <c r="V1700" s="21"/>
      <c r="AH1700" s="49">
        <f>Audit!A465</f>
        <v>0</v>
      </c>
      <c r="AI1700" s="50" t="e">
        <f>VLOOKUP(Audit!B465,$V$3:$AE$12,2,FALSE)&amp; IF(Audit!B465=10,Audit!V465,"")</f>
        <v>#N/A</v>
      </c>
      <c r="AJ1700" s="50" t="e">
        <f>VLOOKUP(Audit!B465,$V$13:$AE$22,2,FALSE)&amp; IF(Audit!B465=10,Audit!W465,"")</f>
        <v>#N/A</v>
      </c>
      <c r="AK1700" s="47" t="e">
        <f t="shared" si="799"/>
        <v>#N/A</v>
      </c>
      <c r="AL1700" s="50" t="e">
        <f>VLOOKUP(Audit!C465,$V$3:$AE$12,3,FALSE)&amp; IF(Audit!C465=10,Audit!V465,"")</f>
        <v>#N/A</v>
      </c>
      <c r="AM1700" s="50" t="e">
        <f>VLOOKUP(Audit!C465,$V$13:$AE$22,3,FALSE)&amp; IF(Audit!C465=10,Audit!W465,"")</f>
        <v>#N/A</v>
      </c>
      <c r="AN1700" s="47" t="e">
        <f t="shared" si="800"/>
        <v>#N/A</v>
      </c>
      <c r="AO1700" s="50" t="e">
        <f>VLOOKUP(Audit!D465,$V$3:$AE$12,4,FALSE) &amp;  Audit!T465 &amp; IF(Audit!D465=10,Audit!V465,"")</f>
        <v>#N/A</v>
      </c>
      <c r="AP1700" s="50" t="e">
        <f>VLOOKUP(Audit!D465,$V$13:$AE$22,4,FALSE)&amp; IF(Audit!D465=10,Audit!W465,"")</f>
        <v>#N/A</v>
      </c>
      <c r="AQ1700" s="47" t="e">
        <f t="shared" si="801"/>
        <v>#N/A</v>
      </c>
      <c r="AR1700" s="50" t="e">
        <f>VLOOKUP(Audit!E465,$V$3:$AE$12,5,FALSE)&amp; IF(Audit!E465=10,Audit!V465,"")</f>
        <v>#N/A</v>
      </c>
      <c r="AS1700" s="50" t="e">
        <f>VLOOKUP(Audit!E465,$V$13:$AE$22,5,FALSE)&amp; IF(Audit!E465=10,Audit!W465,"")</f>
        <v>#N/A</v>
      </c>
      <c r="AT1700" s="47" t="e">
        <f t="shared" si="802"/>
        <v>#N/A</v>
      </c>
      <c r="AU1700" s="50" t="e">
        <f>VLOOKUP(Audit!F465,$V$3:$AE$12,6,FALSE)&amp; IF(Audit!F465=10,Audit!V465,"")</f>
        <v>#N/A</v>
      </c>
      <c r="AV1700" s="50" t="e">
        <f>VLOOKUP(Audit!F465,$V$13:$AE$22,6,FALSE)&amp; IF(Audit!F465=10,Audit!W465,"")</f>
        <v>#N/A</v>
      </c>
      <c r="AW1700" s="47" t="e">
        <f t="shared" si="803"/>
        <v>#N/A</v>
      </c>
      <c r="AX1700" s="50" t="e">
        <f>VLOOKUP(Audit!G465,$V$3:$AE$12,7,FALSE)&amp; IF(Audit!G465=10,Audit!V465,"")</f>
        <v>#N/A</v>
      </c>
      <c r="AY1700" s="50" t="e">
        <f>VLOOKUP(Audit!G465,$V$13:$AE$22,7,FALSE) &amp; IF(Audit!G465=10,Audit!W465,"")</f>
        <v>#N/A</v>
      </c>
      <c r="AZ1700" s="47" t="e">
        <f t="shared" si="804"/>
        <v>#N/A</v>
      </c>
      <c r="BA1700" s="50" t="e">
        <f>VLOOKUP(Audit!H465,$V$3:$AE$12,8,FALSE)&amp; Audit!U465 &amp; IF(Audit!H465=10,Audit!V465,"")</f>
        <v>#N/A</v>
      </c>
      <c r="BB1700" s="50" t="e">
        <f>VLOOKUP(Audit!H465,$V$13:$AE$22,8,FALSE) &amp; IF(Audit!H465=10,Audit!W465,"")</f>
        <v>#N/A</v>
      </c>
      <c r="BC1700" s="47" t="e">
        <f t="shared" si="805"/>
        <v>#N/A</v>
      </c>
      <c r="BD1700" s="50" t="e">
        <f>VLOOKUP(Audit!I465,$V$3:$AE$12,9,FALSE)&amp; IF(Audit!I465=10,Audit!V465,"")</f>
        <v>#N/A</v>
      </c>
      <c r="BE1700" s="50" t="e">
        <f>VLOOKUP(Audit!I465,$V$13:$AE$22,9,FALSE) &amp; IF(Audit!I465=10,Audit!W465,"") &amp; IF(Audit!I465&lt;&gt;1,U1700,"")</f>
        <v>#N/A</v>
      </c>
      <c r="BF1700" s="47" t="e">
        <f t="shared" si="806"/>
        <v>#N/A</v>
      </c>
      <c r="BG1700" s="50" t="e">
        <f>VLOOKUP(Audit!J465,$V$3:$AE$12,10,FALSE) &amp; Audit!S465 &amp; IF(Audit!J465=10,Audit!V465,"")</f>
        <v>#N/A</v>
      </c>
      <c r="BH1700" s="50" t="e">
        <f>VLOOKUP(Audit!J465,$V$13:$AE$22,10,FALSE) &amp; IF(Audit!J465=10,Audit!W465,"") &amp; IF(Audit!J465&lt;&gt;1,U1700,"")</f>
        <v>#N/A</v>
      </c>
      <c r="BI1700" s="47" t="e">
        <f t="shared" si="807"/>
        <v>#N/A</v>
      </c>
      <c r="BJ1700" s="48" t="str">
        <f t="shared" si="808"/>
        <v/>
      </c>
      <c r="BK1700" s="48" t="str">
        <f t="shared" si="809"/>
        <v/>
      </c>
      <c r="BL1700" s="48" t="str">
        <f t="shared" si="810"/>
        <v/>
      </c>
      <c r="BM1700" s="48" t="str">
        <f t="shared" si="811"/>
        <v/>
      </c>
      <c r="BN1700" s="48" t="str">
        <f t="shared" si="812"/>
        <v/>
      </c>
      <c r="BO1700" s="48" t="str">
        <f t="shared" si="813"/>
        <v/>
      </c>
      <c r="BP1700" s="48" t="str">
        <f t="shared" si="814"/>
        <v/>
      </c>
      <c r="BQ1700" s="48" t="str">
        <f t="shared" si="815"/>
        <v/>
      </c>
      <c r="BR1700" s="48" t="str">
        <f t="shared" si="816"/>
        <v/>
      </c>
      <c r="BS1700" s="48" t="str">
        <f t="shared" si="817"/>
        <v/>
      </c>
      <c r="BT1700" s="48" t="str">
        <f t="shared" si="818"/>
        <v/>
      </c>
      <c r="BU1700" s="48" t="str">
        <f t="shared" si="819"/>
        <v/>
      </c>
    </row>
    <row r="1701" spans="1:73">
      <c r="A1701" s="10">
        <f>Audit!A466</f>
        <v>0</v>
      </c>
      <c r="B1701" s="10" t="e">
        <f t="shared" si="790"/>
        <v>#N/A</v>
      </c>
      <c r="C1701" s="17" t="e">
        <f>VLOOKUP(Audit!B466,$V$3:$AE$12,2,FALSE) &amp; VLOOKUP(Audit!B466,$V$13:$AE$22,2,FALSE)&amp; IF(Audit!B466=10,Audit!V466&amp;Audit!W466,"")</f>
        <v>#N/A</v>
      </c>
      <c r="D1701" s="17" t="e">
        <f>VLOOKUP(Audit!C466,$V$3:$AE$12,3,FALSE) &amp; VLOOKUP(Audit!C466,$V$13:$AE$22,3,FALSE) &amp;IF(Audit!C466=10,Audit!V466&amp;Audit!W466,"")</f>
        <v>#N/A</v>
      </c>
      <c r="E1701" s="17" t="e">
        <f>VLOOKUP(Audit!D466,$V$3:$AE$12,4,FALSE)&amp; Audit!T466 &amp; VLOOKUP(Audit!D466,$V$13:$AE$22,4,FALSE)&amp; IF(Audit!D466=10,Audit!V466&amp;Audit!W466,"")</f>
        <v>#N/A</v>
      </c>
      <c r="F1701" s="17" t="e">
        <f>VLOOKUP(Audit!E466,$V$3:$AE$12,5,FALSE) &amp; VLOOKUP(Audit!E466,$V$13:$AE$22,5,FALSE)&amp; IF(Audit!E466=10,Audit!V466&amp;Audit!W466,"")</f>
        <v>#N/A</v>
      </c>
      <c r="G1701" s="17" t="e">
        <f>VLOOKUP(Audit!F466,$V$3:$AE$12,6,FALSE) &amp; VLOOKUP(Audit!F466,$V$13:$AE$22,6,FALSE)&amp; IF(Audit!F466=10,Audit!V466&amp;Audit!W466,"")</f>
        <v>#N/A</v>
      </c>
      <c r="H1701" s="17" t="e">
        <f>VLOOKUP(Audit!G466,$V$3:$AE$12,7,FALSE) &amp; VLOOKUP(Audit!G466,$V$13:$AE$22,7,FALSE)&amp;IF(Audit!G466=10,Audit!V466&amp;Audit!W466,"")</f>
        <v>#N/A</v>
      </c>
      <c r="I1701" s="17" t="e">
        <f>VLOOKUP(Audit!H466,$V$3:$AE$12,8,FALSE) &amp; Audit!U466 &amp; VLOOKUP(Audit!H466,$V$13:$AE$22,8,FALSE)&amp;IF(Audit!H466=10,Audit!V466&amp;Audit!W466,"")</f>
        <v>#N/A</v>
      </c>
      <c r="J1701" s="17" t="e">
        <f>VLOOKUP(Audit!I466,$V$3:$AE$12,9,FALSE) &amp; VLOOKUP(Audit!I466,$V$13:$AE$22,9,FALSE) &amp; IF(Audit!I466=10,Audit!V466&amp;Audit!W466,"") &amp; IF(Audit!I466&lt;&gt;1,U1701,"")</f>
        <v>#N/A</v>
      </c>
      <c r="K1701" s="17" t="e">
        <f>VLOOKUP(Audit!J466,$V$3:$AE$12,10,FALSE) &amp; Audit!S466 &amp; VLOOKUP(Audit!J466,$V$13:$AE$22,10,FALSE) &amp; IF(Audit!J466=10,Audit!V466&amp;Audit!W466,"") &amp; IF(Audit!J466&lt;&gt;1,U1701,"")</f>
        <v>#N/A</v>
      </c>
      <c r="L1701" s="10">
        <f>Audit!K466</f>
        <v>0</v>
      </c>
      <c r="M1701" s="10" t="e">
        <f t="shared" si="791"/>
        <v>#N/A</v>
      </c>
      <c r="N1701" s="10" t="e">
        <f t="shared" si="792"/>
        <v>#N/A</v>
      </c>
      <c r="O1701" s="10" t="e">
        <f t="shared" si="793"/>
        <v>#N/A</v>
      </c>
      <c r="P1701" s="10" t="e">
        <f t="shared" si="794"/>
        <v>#N/A</v>
      </c>
      <c r="Q1701" s="10" t="e">
        <f t="shared" si="795"/>
        <v>#N/A</v>
      </c>
      <c r="R1701" s="10" t="e">
        <f t="shared" si="796"/>
        <v>#N/A</v>
      </c>
      <c r="S1701" s="10" t="e">
        <f t="shared" si="797"/>
        <v>#N/A</v>
      </c>
      <c r="T1701" s="10" t="e">
        <f t="shared" si="798"/>
        <v>#N/A</v>
      </c>
      <c r="U1701" s="17" t="str">
        <f>IF(Audit!M466="","",VLOOKUP(Audit!M466,$W$26:$X$35,2,FALSE)) &amp; Audit!N466 &amp; IF(Audit!O466="","",IF(Audit!N466&lt;=1.4,VLOOKUP(Audit!O466,$W$38:X1746,2,FALSE),VLOOKUP(Audit!O466,$W$51:$X$61,2,FALSE))) &amp; IF(Audit!P466="","",VLOOKUP(Audit!P466,$Y$26:$Z$35,2,FALSE) &amp; Audit!Q466 &amp; IF(Audit!O466="","",IF(Audit!Q466&lt;=1.4,VLOOKUP(Audit!R466,$Y$38:$Z$48,2,FALSE),VLOOKUP(Audit!R466,$Y$51:$Z$61,2,FALSE))))</f>
        <v/>
      </c>
      <c r="V1701" s="21"/>
      <c r="AH1701" s="49">
        <f>Audit!A466</f>
        <v>0</v>
      </c>
      <c r="AI1701" s="50" t="e">
        <f>VLOOKUP(Audit!B466,$V$3:$AE$12,2,FALSE)&amp; IF(Audit!B466=10,Audit!V466,"")</f>
        <v>#N/A</v>
      </c>
      <c r="AJ1701" s="50" t="e">
        <f>VLOOKUP(Audit!B466,$V$13:$AE$22,2,FALSE)&amp; IF(Audit!B466=10,Audit!W466,"")</f>
        <v>#N/A</v>
      </c>
      <c r="AK1701" s="47" t="e">
        <f t="shared" si="799"/>
        <v>#N/A</v>
      </c>
      <c r="AL1701" s="50" t="e">
        <f>VLOOKUP(Audit!C466,$V$3:$AE$12,3,FALSE)&amp; IF(Audit!C466=10,Audit!V466,"")</f>
        <v>#N/A</v>
      </c>
      <c r="AM1701" s="50" t="e">
        <f>VLOOKUP(Audit!C466,$V$13:$AE$22,3,FALSE)&amp; IF(Audit!C466=10,Audit!W466,"")</f>
        <v>#N/A</v>
      </c>
      <c r="AN1701" s="47" t="e">
        <f t="shared" si="800"/>
        <v>#N/A</v>
      </c>
      <c r="AO1701" s="50" t="e">
        <f>VLOOKUP(Audit!D466,$V$3:$AE$12,4,FALSE) &amp;  Audit!T466 &amp; IF(Audit!D466=10,Audit!V466,"")</f>
        <v>#N/A</v>
      </c>
      <c r="AP1701" s="50" t="e">
        <f>VLOOKUP(Audit!D466,$V$13:$AE$22,4,FALSE)&amp; IF(Audit!D466=10,Audit!W466,"")</f>
        <v>#N/A</v>
      </c>
      <c r="AQ1701" s="47" t="e">
        <f t="shared" si="801"/>
        <v>#N/A</v>
      </c>
      <c r="AR1701" s="50" t="e">
        <f>VLOOKUP(Audit!E466,$V$3:$AE$12,5,FALSE)&amp; IF(Audit!E466=10,Audit!V466,"")</f>
        <v>#N/A</v>
      </c>
      <c r="AS1701" s="50" t="e">
        <f>VLOOKUP(Audit!E466,$V$13:$AE$22,5,FALSE)&amp; IF(Audit!E466=10,Audit!W466,"")</f>
        <v>#N/A</v>
      </c>
      <c r="AT1701" s="47" t="e">
        <f t="shared" si="802"/>
        <v>#N/A</v>
      </c>
      <c r="AU1701" s="50" t="e">
        <f>VLOOKUP(Audit!F466,$V$3:$AE$12,6,FALSE)&amp; IF(Audit!F466=10,Audit!V466,"")</f>
        <v>#N/A</v>
      </c>
      <c r="AV1701" s="50" t="e">
        <f>VLOOKUP(Audit!F466,$V$13:$AE$22,6,FALSE)&amp; IF(Audit!F466=10,Audit!W466,"")</f>
        <v>#N/A</v>
      </c>
      <c r="AW1701" s="47" t="e">
        <f t="shared" si="803"/>
        <v>#N/A</v>
      </c>
      <c r="AX1701" s="50" t="e">
        <f>VLOOKUP(Audit!G466,$V$3:$AE$12,7,FALSE)&amp; IF(Audit!G466=10,Audit!V466,"")</f>
        <v>#N/A</v>
      </c>
      <c r="AY1701" s="50" t="e">
        <f>VLOOKUP(Audit!G466,$V$13:$AE$22,7,FALSE) &amp; IF(Audit!G466=10,Audit!W466,"")</f>
        <v>#N/A</v>
      </c>
      <c r="AZ1701" s="47" t="e">
        <f t="shared" si="804"/>
        <v>#N/A</v>
      </c>
      <c r="BA1701" s="50" t="e">
        <f>VLOOKUP(Audit!H466,$V$3:$AE$12,8,FALSE)&amp; Audit!U466 &amp; IF(Audit!H466=10,Audit!V466,"")</f>
        <v>#N/A</v>
      </c>
      <c r="BB1701" s="50" t="e">
        <f>VLOOKUP(Audit!H466,$V$13:$AE$22,8,FALSE) &amp; IF(Audit!H466=10,Audit!W466,"")</f>
        <v>#N/A</v>
      </c>
      <c r="BC1701" s="47" t="e">
        <f t="shared" si="805"/>
        <v>#N/A</v>
      </c>
      <c r="BD1701" s="50" t="e">
        <f>VLOOKUP(Audit!I466,$V$3:$AE$12,9,FALSE)&amp; IF(Audit!I466=10,Audit!V466,"")</f>
        <v>#N/A</v>
      </c>
      <c r="BE1701" s="50" t="e">
        <f>VLOOKUP(Audit!I466,$V$13:$AE$22,9,FALSE) &amp; IF(Audit!I466=10,Audit!W466,"") &amp; IF(Audit!I466&lt;&gt;1,U1701,"")</f>
        <v>#N/A</v>
      </c>
      <c r="BF1701" s="47" t="e">
        <f t="shared" si="806"/>
        <v>#N/A</v>
      </c>
      <c r="BG1701" s="50" t="e">
        <f>VLOOKUP(Audit!J466,$V$3:$AE$12,10,FALSE) &amp; Audit!S466 &amp; IF(Audit!J466=10,Audit!V466,"")</f>
        <v>#N/A</v>
      </c>
      <c r="BH1701" s="50" t="e">
        <f>VLOOKUP(Audit!J466,$V$13:$AE$22,10,FALSE) &amp; IF(Audit!J466=10,Audit!W466,"") &amp; IF(Audit!J466&lt;&gt;1,U1701,"")</f>
        <v>#N/A</v>
      </c>
      <c r="BI1701" s="47" t="e">
        <f t="shared" si="807"/>
        <v>#N/A</v>
      </c>
      <c r="BJ1701" s="48" t="str">
        <f t="shared" si="808"/>
        <v/>
      </c>
      <c r="BK1701" s="48" t="str">
        <f t="shared" si="809"/>
        <v/>
      </c>
      <c r="BL1701" s="48" t="str">
        <f t="shared" si="810"/>
        <v/>
      </c>
      <c r="BM1701" s="48" t="str">
        <f t="shared" si="811"/>
        <v/>
      </c>
      <c r="BN1701" s="48" t="str">
        <f t="shared" si="812"/>
        <v/>
      </c>
      <c r="BO1701" s="48" t="str">
        <f t="shared" si="813"/>
        <v/>
      </c>
      <c r="BP1701" s="48" t="str">
        <f t="shared" si="814"/>
        <v/>
      </c>
      <c r="BQ1701" s="48" t="str">
        <f t="shared" si="815"/>
        <v/>
      </c>
      <c r="BR1701" s="48" t="str">
        <f t="shared" si="816"/>
        <v/>
      </c>
      <c r="BS1701" s="48" t="str">
        <f t="shared" si="817"/>
        <v/>
      </c>
      <c r="BT1701" s="48" t="str">
        <f t="shared" si="818"/>
        <v/>
      </c>
      <c r="BU1701" s="48" t="str">
        <f t="shared" si="819"/>
        <v/>
      </c>
    </row>
    <row r="1702" spans="1:73">
      <c r="A1702" s="10">
        <f>Audit!A467</f>
        <v>0</v>
      </c>
      <c r="B1702" s="10" t="e">
        <f t="shared" si="790"/>
        <v>#N/A</v>
      </c>
      <c r="C1702" s="17" t="e">
        <f>VLOOKUP(Audit!B467,$V$3:$AE$12,2,FALSE) &amp; VLOOKUP(Audit!B467,$V$13:$AE$22,2,FALSE)&amp; IF(Audit!B467=10,Audit!V467&amp;Audit!W467,"")</f>
        <v>#N/A</v>
      </c>
      <c r="D1702" s="17" t="e">
        <f>VLOOKUP(Audit!C467,$V$3:$AE$12,3,FALSE) &amp; VLOOKUP(Audit!C467,$V$13:$AE$22,3,FALSE) &amp;IF(Audit!C467=10,Audit!V467&amp;Audit!W467,"")</f>
        <v>#N/A</v>
      </c>
      <c r="E1702" s="17" t="e">
        <f>VLOOKUP(Audit!D467,$V$3:$AE$12,4,FALSE)&amp; Audit!T467 &amp; VLOOKUP(Audit!D467,$V$13:$AE$22,4,FALSE)&amp; IF(Audit!D467=10,Audit!V467&amp;Audit!W467,"")</f>
        <v>#N/A</v>
      </c>
      <c r="F1702" s="17" t="e">
        <f>VLOOKUP(Audit!E467,$V$3:$AE$12,5,FALSE) &amp; VLOOKUP(Audit!E467,$V$13:$AE$22,5,FALSE)&amp; IF(Audit!E467=10,Audit!V467&amp;Audit!W467,"")</f>
        <v>#N/A</v>
      </c>
      <c r="G1702" s="17" t="e">
        <f>VLOOKUP(Audit!F467,$V$3:$AE$12,6,FALSE) &amp; VLOOKUP(Audit!F467,$V$13:$AE$22,6,FALSE)&amp; IF(Audit!F467=10,Audit!V467&amp;Audit!W467,"")</f>
        <v>#N/A</v>
      </c>
      <c r="H1702" s="17" t="e">
        <f>VLOOKUP(Audit!G467,$V$3:$AE$12,7,FALSE) &amp; VLOOKUP(Audit!G467,$V$13:$AE$22,7,FALSE)&amp;IF(Audit!G467=10,Audit!V467&amp;Audit!W467,"")</f>
        <v>#N/A</v>
      </c>
      <c r="I1702" s="17" t="e">
        <f>VLOOKUP(Audit!H467,$V$3:$AE$12,8,FALSE) &amp; Audit!U467 &amp; VLOOKUP(Audit!H467,$V$13:$AE$22,8,FALSE)&amp;IF(Audit!H467=10,Audit!V467&amp;Audit!W467,"")</f>
        <v>#N/A</v>
      </c>
      <c r="J1702" s="17" t="e">
        <f>VLOOKUP(Audit!I467,$V$3:$AE$12,9,FALSE) &amp; VLOOKUP(Audit!I467,$V$13:$AE$22,9,FALSE) &amp; IF(Audit!I467=10,Audit!V467&amp;Audit!W467,"") &amp; IF(Audit!I467&lt;&gt;1,U1702,"")</f>
        <v>#N/A</v>
      </c>
      <c r="K1702" s="17" t="e">
        <f>VLOOKUP(Audit!J467,$V$3:$AE$12,10,FALSE) &amp; Audit!S467 &amp; VLOOKUP(Audit!J467,$V$13:$AE$22,10,FALSE) &amp; IF(Audit!J467=10,Audit!V467&amp;Audit!W467,"") &amp; IF(Audit!J467&lt;&gt;1,U1702,"")</f>
        <v>#N/A</v>
      </c>
      <c r="L1702" s="10">
        <f>Audit!K467</f>
        <v>0</v>
      </c>
      <c r="M1702" s="10" t="e">
        <f t="shared" si="791"/>
        <v>#N/A</v>
      </c>
      <c r="N1702" s="10" t="e">
        <f t="shared" si="792"/>
        <v>#N/A</v>
      </c>
      <c r="O1702" s="10" t="e">
        <f t="shared" si="793"/>
        <v>#N/A</v>
      </c>
      <c r="P1702" s="10" t="e">
        <f t="shared" si="794"/>
        <v>#N/A</v>
      </c>
      <c r="Q1702" s="10" t="e">
        <f t="shared" si="795"/>
        <v>#N/A</v>
      </c>
      <c r="R1702" s="10" t="e">
        <f t="shared" si="796"/>
        <v>#N/A</v>
      </c>
      <c r="S1702" s="10" t="e">
        <f t="shared" si="797"/>
        <v>#N/A</v>
      </c>
      <c r="T1702" s="10" t="e">
        <f t="shared" si="798"/>
        <v>#N/A</v>
      </c>
      <c r="U1702" s="17" t="str">
        <f>IF(Audit!M467="","",VLOOKUP(Audit!M467,$W$26:$X$35,2,FALSE)) &amp; Audit!N467 &amp; IF(Audit!O467="","",IF(Audit!N467&lt;=1.4,VLOOKUP(Audit!O467,$W$38:X1747,2,FALSE),VLOOKUP(Audit!O467,$W$51:$X$61,2,FALSE))) &amp; IF(Audit!P467="","",VLOOKUP(Audit!P467,$Y$26:$Z$35,2,FALSE) &amp; Audit!Q467 &amp; IF(Audit!O467="","",IF(Audit!Q467&lt;=1.4,VLOOKUP(Audit!R467,$Y$38:$Z$48,2,FALSE),VLOOKUP(Audit!R467,$Y$51:$Z$61,2,FALSE))))</f>
        <v/>
      </c>
      <c r="V1702" s="21"/>
      <c r="AH1702" s="49">
        <f>Audit!A467</f>
        <v>0</v>
      </c>
      <c r="AI1702" s="50" t="e">
        <f>VLOOKUP(Audit!B467,$V$3:$AE$12,2,FALSE)&amp; IF(Audit!B467=10,Audit!V467,"")</f>
        <v>#N/A</v>
      </c>
      <c r="AJ1702" s="50" t="e">
        <f>VLOOKUP(Audit!B467,$V$13:$AE$22,2,FALSE)&amp; IF(Audit!B467=10,Audit!W467,"")</f>
        <v>#N/A</v>
      </c>
      <c r="AK1702" s="47" t="e">
        <f t="shared" si="799"/>
        <v>#N/A</v>
      </c>
      <c r="AL1702" s="50" t="e">
        <f>VLOOKUP(Audit!C467,$V$3:$AE$12,3,FALSE)&amp; IF(Audit!C467=10,Audit!V467,"")</f>
        <v>#N/A</v>
      </c>
      <c r="AM1702" s="50" t="e">
        <f>VLOOKUP(Audit!C467,$V$13:$AE$22,3,FALSE)&amp; IF(Audit!C467=10,Audit!W467,"")</f>
        <v>#N/A</v>
      </c>
      <c r="AN1702" s="47" t="e">
        <f t="shared" si="800"/>
        <v>#N/A</v>
      </c>
      <c r="AO1702" s="50" t="e">
        <f>VLOOKUP(Audit!D467,$V$3:$AE$12,4,FALSE) &amp;  Audit!T467 &amp; IF(Audit!D467=10,Audit!V467,"")</f>
        <v>#N/A</v>
      </c>
      <c r="AP1702" s="50" t="e">
        <f>VLOOKUP(Audit!D467,$V$13:$AE$22,4,FALSE)&amp; IF(Audit!D467=10,Audit!W467,"")</f>
        <v>#N/A</v>
      </c>
      <c r="AQ1702" s="47" t="e">
        <f t="shared" si="801"/>
        <v>#N/A</v>
      </c>
      <c r="AR1702" s="50" t="e">
        <f>VLOOKUP(Audit!E467,$V$3:$AE$12,5,FALSE)&amp; IF(Audit!E467=10,Audit!V467,"")</f>
        <v>#N/A</v>
      </c>
      <c r="AS1702" s="50" t="e">
        <f>VLOOKUP(Audit!E467,$V$13:$AE$22,5,FALSE)&amp; IF(Audit!E467=10,Audit!W467,"")</f>
        <v>#N/A</v>
      </c>
      <c r="AT1702" s="47" t="e">
        <f t="shared" si="802"/>
        <v>#N/A</v>
      </c>
      <c r="AU1702" s="50" t="e">
        <f>VLOOKUP(Audit!F467,$V$3:$AE$12,6,FALSE)&amp; IF(Audit!F467=10,Audit!V467,"")</f>
        <v>#N/A</v>
      </c>
      <c r="AV1702" s="50" t="e">
        <f>VLOOKUP(Audit!F467,$V$13:$AE$22,6,FALSE)&amp; IF(Audit!F467=10,Audit!W467,"")</f>
        <v>#N/A</v>
      </c>
      <c r="AW1702" s="47" t="e">
        <f t="shared" si="803"/>
        <v>#N/A</v>
      </c>
      <c r="AX1702" s="50" t="e">
        <f>VLOOKUP(Audit!G467,$V$3:$AE$12,7,FALSE)&amp; IF(Audit!G467=10,Audit!V467,"")</f>
        <v>#N/A</v>
      </c>
      <c r="AY1702" s="50" t="e">
        <f>VLOOKUP(Audit!G467,$V$13:$AE$22,7,FALSE) &amp; IF(Audit!G467=10,Audit!W467,"")</f>
        <v>#N/A</v>
      </c>
      <c r="AZ1702" s="47" t="e">
        <f t="shared" si="804"/>
        <v>#N/A</v>
      </c>
      <c r="BA1702" s="50" t="e">
        <f>VLOOKUP(Audit!H467,$V$3:$AE$12,8,FALSE)&amp; Audit!U467 &amp; IF(Audit!H467=10,Audit!V467,"")</f>
        <v>#N/A</v>
      </c>
      <c r="BB1702" s="50" t="e">
        <f>VLOOKUP(Audit!H467,$V$13:$AE$22,8,FALSE) &amp; IF(Audit!H467=10,Audit!W467,"")</f>
        <v>#N/A</v>
      </c>
      <c r="BC1702" s="47" t="e">
        <f t="shared" si="805"/>
        <v>#N/A</v>
      </c>
      <c r="BD1702" s="50" t="e">
        <f>VLOOKUP(Audit!I467,$V$3:$AE$12,9,FALSE)&amp; IF(Audit!I467=10,Audit!V467,"")</f>
        <v>#N/A</v>
      </c>
      <c r="BE1702" s="50" t="e">
        <f>VLOOKUP(Audit!I467,$V$13:$AE$22,9,FALSE) &amp; IF(Audit!I467=10,Audit!W467,"") &amp; IF(Audit!I467&lt;&gt;1,U1702,"")</f>
        <v>#N/A</v>
      </c>
      <c r="BF1702" s="47" t="e">
        <f t="shared" si="806"/>
        <v>#N/A</v>
      </c>
      <c r="BG1702" s="50" t="e">
        <f>VLOOKUP(Audit!J467,$V$3:$AE$12,10,FALSE) &amp; Audit!S467 &amp; IF(Audit!J467=10,Audit!V467,"")</f>
        <v>#N/A</v>
      </c>
      <c r="BH1702" s="50" t="e">
        <f>VLOOKUP(Audit!J467,$V$13:$AE$22,10,FALSE) &amp; IF(Audit!J467=10,Audit!W467,"") &amp; IF(Audit!J467&lt;&gt;1,U1702,"")</f>
        <v>#N/A</v>
      </c>
      <c r="BI1702" s="47" t="e">
        <f t="shared" si="807"/>
        <v>#N/A</v>
      </c>
      <c r="BJ1702" s="48" t="str">
        <f t="shared" si="808"/>
        <v/>
      </c>
      <c r="BK1702" s="48" t="str">
        <f t="shared" si="809"/>
        <v/>
      </c>
      <c r="BL1702" s="48" t="str">
        <f t="shared" si="810"/>
        <v/>
      </c>
      <c r="BM1702" s="48" t="str">
        <f t="shared" si="811"/>
        <v/>
      </c>
      <c r="BN1702" s="48" t="str">
        <f t="shared" si="812"/>
        <v/>
      </c>
      <c r="BO1702" s="48" t="str">
        <f t="shared" si="813"/>
        <v/>
      </c>
      <c r="BP1702" s="48" t="str">
        <f t="shared" si="814"/>
        <v/>
      </c>
      <c r="BQ1702" s="48" t="str">
        <f t="shared" si="815"/>
        <v/>
      </c>
      <c r="BR1702" s="48" t="str">
        <f t="shared" si="816"/>
        <v/>
      </c>
      <c r="BS1702" s="48" t="str">
        <f t="shared" si="817"/>
        <v/>
      </c>
      <c r="BT1702" s="48" t="str">
        <f t="shared" si="818"/>
        <v/>
      </c>
      <c r="BU1702" s="48" t="str">
        <f t="shared" si="819"/>
        <v/>
      </c>
    </row>
    <row r="1703" spans="1:73">
      <c r="A1703" s="10">
        <f>Audit!A468</f>
        <v>0</v>
      </c>
      <c r="B1703" s="10" t="e">
        <f t="shared" si="790"/>
        <v>#N/A</v>
      </c>
      <c r="C1703" s="17" t="e">
        <f>VLOOKUP(Audit!B468,$V$3:$AE$12,2,FALSE) &amp; VLOOKUP(Audit!B468,$V$13:$AE$22,2,FALSE)&amp; IF(Audit!B468=10,Audit!V468&amp;Audit!W468,"")</f>
        <v>#N/A</v>
      </c>
      <c r="D1703" s="17" t="e">
        <f>VLOOKUP(Audit!C468,$V$3:$AE$12,3,FALSE) &amp; VLOOKUP(Audit!C468,$V$13:$AE$22,3,FALSE) &amp;IF(Audit!C468=10,Audit!V468&amp;Audit!W468,"")</f>
        <v>#N/A</v>
      </c>
      <c r="E1703" s="17" t="e">
        <f>VLOOKUP(Audit!D468,$V$3:$AE$12,4,FALSE)&amp; Audit!T468 &amp; VLOOKUP(Audit!D468,$V$13:$AE$22,4,FALSE)&amp; IF(Audit!D468=10,Audit!V468&amp;Audit!W468,"")</f>
        <v>#N/A</v>
      </c>
      <c r="F1703" s="17" t="e">
        <f>VLOOKUP(Audit!E468,$V$3:$AE$12,5,FALSE) &amp; VLOOKUP(Audit!E468,$V$13:$AE$22,5,FALSE)&amp; IF(Audit!E468=10,Audit!V468&amp;Audit!W468,"")</f>
        <v>#N/A</v>
      </c>
      <c r="G1703" s="17" t="e">
        <f>VLOOKUP(Audit!F468,$V$3:$AE$12,6,FALSE) &amp; VLOOKUP(Audit!F468,$V$13:$AE$22,6,FALSE)&amp; IF(Audit!F468=10,Audit!V468&amp;Audit!W468,"")</f>
        <v>#N/A</v>
      </c>
      <c r="H1703" s="17" t="e">
        <f>VLOOKUP(Audit!G468,$V$3:$AE$12,7,FALSE) &amp; VLOOKUP(Audit!G468,$V$13:$AE$22,7,FALSE)&amp;IF(Audit!G468=10,Audit!V468&amp;Audit!W468,"")</f>
        <v>#N/A</v>
      </c>
      <c r="I1703" s="17" t="e">
        <f>VLOOKUP(Audit!H468,$V$3:$AE$12,8,FALSE) &amp; Audit!U468 &amp; VLOOKUP(Audit!H468,$V$13:$AE$22,8,FALSE)&amp;IF(Audit!H468=10,Audit!V468&amp;Audit!W468,"")</f>
        <v>#N/A</v>
      </c>
      <c r="J1703" s="17" t="e">
        <f>VLOOKUP(Audit!I468,$V$3:$AE$12,9,FALSE) &amp; VLOOKUP(Audit!I468,$V$13:$AE$22,9,FALSE) &amp; IF(Audit!I468=10,Audit!V468&amp;Audit!W468,"") &amp; IF(Audit!I468&lt;&gt;1,U1703,"")</f>
        <v>#N/A</v>
      </c>
      <c r="K1703" s="17" t="e">
        <f>VLOOKUP(Audit!J468,$V$3:$AE$12,10,FALSE) &amp; Audit!S468 &amp; VLOOKUP(Audit!J468,$V$13:$AE$22,10,FALSE) &amp; IF(Audit!J468=10,Audit!V468&amp;Audit!W468,"") &amp; IF(Audit!J468&lt;&gt;1,U1703,"")</f>
        <v>#N/A</v>
      </c>
      <c r="L1703" s="10">
        <f>Audit!K468</f>
        <v>0</v>
      </c>
      <c r="M1703" s="10" t="e">
        <f t="shared" si="791"/>
        <v>#N/A</v>
      </c>
      <c r="N1703" s="10" t="e">
        <f t="shared" si="792"/>
        <v>#N/A</v>
      </c>
      <c r="O1703" s="10" t="e">
        <f t="shared" si="793"/>
        <v>#N/A</v>
      </c>
      <c r="P1703" s="10" t="e">
        <f t="shared" si="794"/>
        <v>#N/A</v>
      </c>
      <c r="Q1703" s="10" t="e">
        <f t="shared" si="795"/>
        <v>#N/A</v>
      </c>
      <c r="R1703" s="10" t="e">
        <f t="shared" si="796"/>
        <v>#N/A</v>
      </c>
      <c r="S1703" s="10" t="e">
        <f t="shared" si="797"/>
        <v>#N/A</v>
      </c>
      <c r="T1703" s="10" t="e">
        <f t="shared" si="798"/>
        <v>#N/A</v>
      </c>
      <c r="U1703" s="17" t="str">
        <f>IF(Audit!M468="","",VLOOKUP(Audit!M468,$W$26:$X$35,2,FALSE)) &amp; Audit!N468 &amp; IF(Audit!O468="","",IF(Audit!N468&lt;=1.4,VLOOKUP(Audit!O468,$W$38:X1748,2,FALSE),VLOOKUP(Audit!O468,$W$51:$X$61,2,FALSE))) &amp; IF(Audit!P468="","",VLOOKUP(Audit!P468,$Y$26:$Z$35,2,FALSE) &amp; Audit!Q468 &amp; IF(Audit!O468="","",IF(Audit!Q468&lt;=1.4,VLOOKUP(Audit!R468,$Y$38:$Z$48,2,FALSE),VLOOKUP(Audit!R468,$Y$51:$Z$61,2,FALSE))))</f>
        <v/>
      </c>
      <c r="V1703" s="21"/>
      <c r="AH1703" s="49">
        <f>Audit!A468</f>
        <v>0</v>
      </c>
      <c r="AI1703" s="50" t="e">
        <f>VLOOKUP(Audit!B468,$V$3:$AE$12,2,FALSE)&amp; IF(Audit!B468=10,Audit!V468,"")</f>
        <v>#N/A</v>
      </c>
      <c r="AJ1703" s="50" t="e">
        <f>VLOOKUP(Audit!B468,$V$13:$AE$22,2,FALSE)&amp; IF(Audit!B468=10,Audit!W468,"")</f>
        <v>#N/A</v>
      </c>
      <c r="AK1703" s="47" t="e">
        <f t="shared" si="799"/>
        <v>#N/A</v>
      </c>
      <c r="AL1703" s="50" t="e">
        <f>VLOOKUP(Audit!C468,$V$3:$AE$12,3,FALSE)&amp; IF(Audit!C468=10,Audit!V468,"")</f>
        <v>#N/A</v>
      </c>
      <c r="AM1703" s="50" t="e">
        <f>VLOOKUP(Audit!C468,$V$13:$AE$22,3,FALSE)&amp; IF(Audit!C468=10,Audit!W468,"")</f>
        <v>#N/A</v>
      </c>
      <c r="AN1703" s="47" t="e">
        <f t="shared" si="800"/>
        <v>#N/A</v>
      </c>
      <c r="AO1703" s="50" t="e">
        <f>VLOOKUP(Audit!D468,$V$3:$AE$12,4,FALSE) &amp;  Audit!T468 &amp; IF(Audit!D468=10,Audit!V468,"")</f>
        <v>#N/A</v>
      </c>
      <c r="AP1703" s="50" t="e">
        <f>VLOOKUP(Audit!D468,$V$13:$AE$22,4,FALSE)&amp; IF(Audit!D468=10,Audit!W468,"")</f>
        <v>#N/A</v>
      </c>
      <c r="AQ1703" s="47" t="e">
        <f t="shared" si="801"/>
        <v>#N/A</v>
      </c>
      <c r="AR1703" s="50" t="e">
        <f>VLOOKUP(Audit!E468,$V$3:$AE$12,5,FALSE)&amp; IF(Audit!E468=10,Audit!V468,"")</f>
        <v>#N/A</v>
      </c>
      <c r="AS1703" s="50" t="e">
        <f>VLOOKUP(Audit!E468,$V$13:$AE$22,5,FALSE)&amp; IF(Audit!E468=10,Audit!W468,"")</f>
        <v>#N/A</v>
      </c>
      <c r="AT1703" s="47" t="e">
        <f t="shared" si="802"/>
        <v>#N/A</v>
      </c>
      <c r="AU1703" s="50" t="e">
        <f>VLOOKUP(Audit!F468,$V$3:$AE$12,6,FALSE)&amp; IF(Audit!F468=10,Audit!V468,"")</f>
        <v>#N/A</v>
      </c>
      <c r="AV1703" s="50" t="e">
        <f>VLOOKUP(Audit!F468,$V$13:$AE$22,6,FALSE)&amp; IF(Audit!F468=10,Audit!W468,"")</f>
        <v>#N/A</v>
      </c>
      <c r="AW1703" s="47" t="e">
        <f t="shared" si="803"/>
        <v>#N/A</v>
      </c>
      <c r="AX1703" s="50" t="e">
        <f>VLOOKUP(Audit!G468,$V$3:$AE$12,7,FALSE)&amp; IF(Audit!G468=10,Audit!V468,"")</f>
        <v>#N/A</v>
      </c>
      <c r="AY1703" s="50" t="e">
        <f>VLOOKUP(Audit!G468,$V$13:$AE$22,7,FALSE) &amp; IF(Audit!G468=10,Audit!W468,"")</f>
        <v>#N/A</v>
      </c>
      <c r="AZ1703" s="47" t="e">
        <f t="shared" si="804"/>
        <v>#N/A</v>
      </c>
      <c r="BA1703" s="50" t="e">
        <f>VLOOKUP(Audit!H468,$V$3:$AE$12,8,FALSE)&amp; Audit!U468 &amp; IF(Audit!H468=10,Audit!V468,"")</f>
        <v>#N/A</v>
      </c>
      <c r="BB1703" s="50" t="e">
        <f>VLOOKUP(Audit!H468,$V$13:$AE$22,8,FALSE) &amp; IF(Audit!H468=10,Audit!W468,"")</f>
        <v>#N/A</v>
      </c>
      <c r="BC1703" s="47" t="e">
        <f t="shared" si="805"/>
        <v>#N/A</v>
      </c>
      <c r="BD1703" s="50" t="e">
        <f>VLOOKUP(Audit!I468,$V$3:$AE$12,9,FALSE)&amp; IF(Audit!I468=10,Audit!V468,"")</f>
        <v>#N/A</v>
      </c>
      <c r="BE1703" s="50" t="e">
        <f>VLOOKUP(Audit!I468,$V$13:$AE$22,9,FALSE) &amp; IF(Audit!I468=10,Audit!W468,"") &amp; IF(Audit!I468&lt;&gt;1,U1703,"")</f>
        <v>#N/A</v>
      </c>
      <c r="BF1703" s="47" t="e">
        <f t="shared" si="806"/>
        <v>#N/A</v>
      </c>
      <c r="BG1703" s="50" t="e">
        <f>VLOOKUP(Audit!J468,$V$3:$AE$12,10,FALSE) &amp; Audit!S468 &amp; IF(Audit!J468=10,Audit!V468,"")</f>
        <v>#N/A</v>
      </c>
      <c r="BH1703" s="50" t="e">
        <f>VLOOKUP(Audit!J468,$V$13:$AE$22,10,FALSE) &amp; IF(Audit!J468=10,Audit!W468,"") &amp; IF(Audit!J468&lt;&gt;1,U1703,"")</f>
        <v>#N/A</v>
      </c>
      <c r="BI1703" s="47" t="e">
        <f t="shared" si="807"/>
        <v>#N/A</v>
      </c>
      <c r="BJ1703" s="48" t="str">
        <f t="shared" si="808"/>
        <v/>
      </c>
      <c r="BK1703" s="48" t="str">
        <f t="shared" si="809"/>
        <v/>
      </c>
      <c r="BL1703" s="48" t="str">
        <f t="shared" si="810"/>
        <v/>
      </c>
      <c r="BM1703" s="48" t="str">
        <f t="shared" si="811"/>
        <v/>
      </c>
      <c r="BN1703" s="48" t="str">
        <f t="shared" si="812"/>
        <v/>
      </c>
      <c r="BO1703" s="48" t="str">
        <f t="shared" si="813"/>
        <v/>
      </c>
      <c r="BP1703" s="48" t="str">
        <f t="shared" si="814"/>
        <v/>
      </c>
      <c r="BQ1703" s="48" t="str">
        <f t="shared" si="815"/>
        <v/>
      </c>
      <c r="BR1703" s="48" t="str">
        <f t="shared" si="816"/>
        <v/>
      </c>
      <c r="BS1703" s="48" t="str">
        <f t="shared" si="817"/>
        <v/>
      </c>
      <c r="BT1703" s="48" t="str">
        <f t="shared" si="818"/>
        <v/>
      </c>
      <c r="BU1703" s="48" t="str">
        <f t="shared" si="819"/>
        <v/>
      </c>
    </row>
    <row r="1704" spans="1:73">
      <c r="A1704" s="10">
        <f>Audit!A469</f>
        <v>0</v>
      </c>
      <c r="B1704" s="10" t="e">
        <f t="shared" si="790"/>
        <v>#N/A</v>
      </c>
      <c r="C1704" s="17" t="e">
        <f>VLOOKUP(Audit!B469,$V$3:$AE$12,2,FALSE) &amp; VLOOKUP(Audit!B469,$V$13:$AE$22,2,FALSE)&amp; IF(Audit!B469=10,Audit!V469&amp;Audit!W469,"")</f>
        <v>#N/A</v>
      </c>
      <c r="D1704" s="17" t="e">
        <f>VLOOKUP(Audit!C469,$V$3:$AE$12,3,FALSE) &amp; VLOOKUP(Audit!C469,$V$13:$AE$22,3,FALSE) &amp;IF(Audit!C469=10,Audit!V469&amp;Audit!W469,"")</f>
        <v>#N/A</v>
      </c>
      <c r="E1704" s="17" t="e">
        <f>VLOOKUP(Audit!D469,$V$3:$AE$12,4,FALSE)&amp; Audit!T469 &amp; VLOOKUP(Audit!D469,$V$13:$AE$22,4,FALSE)&amp; IF(Audit!D469=10,Audit!V469&amp;Audit!W469,"")</f>
        <v>#N/A</v>
      </c>
      <c r="F1704" s="17" t="e">
        <f>VLOOKUP(Audit!E469,$V$3:$AE$12,5,FALSE) &amp; VLOOKUP(Audit!E469,$V$13:$AE$22,5,FALSE)&amp; IF(Audit!E469=10,Audit!V469&amp;Audit!W469,"")</f>
        <v>#N/A</v>
      </c>
      <c r="G1704" s="17" t="e">
        <f>VLOOKUP(Audit!F469,$V$3:$AE$12,6,FALSE) &amp; VLOOKUP(Audit!F469,$V$13:$AE$22,6,FALSE)&amp; IF(Audit!F469=10,Audit!V469&amp;Audit!W469,"")</f>
        <v>#N/A</v>
      </c>
      <c r="H1704" s="17" t="e">
        <f>VLOOKUP(Audit!G469,$V$3:$AE$12,7,FALSE) &amp; VLOOKUP(Audit!G469,$V$13:$AE$22,7,FALSE)&amp;IF(Audit!G469=10,Audit!V469&amp;Audit!W469,"")</f>
        <v>#N/A</v>
      </c>
      <c r="I1704" s="17" t="e">
        <f>VLOOKUP(Audit!H469,$V$3:$AE$12,8,FALSE) &amp; Audit!U469 &amp; VLOOKUP(Audit!H469,$V$13:$AE$22,8,FALSE)&amp;IF(Audit!H469=10,Audit!V469&amp;Audit!W469,"")</f>
        <v>#N/A</v>
      </c>
      <c r="J1704" s="17" t="e">
        <f>VLOOKUP(Audit!I469,$V$3:$AE$12,9,FALSE) &amp; VLOOKUP(Audit!I469,$V$13:$AE$22,9,FALSE) &amp; IF(Audit!I469=10,Audit!V469&amp;Audit!W469,"") &amp; IF(Audit!I469&lt;&gt;1,U1704,"")</f>
        <v>#N/A</v>
      </c>
      <c r="K1704" s="17" t="e">
        <f>VLOOKUP(Audit!J469,$V$3:$AE$12,10,FALSE) &amp; Audit!S469 &amp; VLOOKUP(Audit!J469,$V$13:$AE$22,10,FALSE) &amp; IF(Audit!J469=10,Audit!V469&amp;Audit!W469,"") &amp; IF(Audit!J469&lt;&gt;1,U1704,"")</f>
        <v>#N/A</v>
      </c>
      <c r="L1704" s="10">
        <f>Audit!K469</f>
        <v>0</v>
      </c>
      <c r="M1704" s="10" t="e">
        <f t="shared" si="791"/>
        <v>#N/A</v>
      </c>
      <c r="N1704" s="10" t="e">
        <f t="shared" si="792"/>
        <v>#N/A</v>
      </c>
      <c r="O1704" s="10" t="e">
        <f t="shared" si="793"/>
        <v>#N/A</v>
      </c>
      <c r="P1704" s="10" t="e">
        <f t="shared" si="794"/>
        <v>#N/A</v>
      </c>
      <c r="Q1704" s="10" t="e">
        <f t="shared" si="795"/>
        <v>#N/A</v>
      </c>
      <c r="R1704" s="10" t="e">
        <f t="shared" si="796"/>
        <v>#N/A</v>
      </c>
      <c r="S1704" s="10" t="e">
        <f t="shared" si="797"/>
        <v>#N/A</v>
      </c>
      <c r="T1704" s="10" t="e">
        <f t="shared" si="798"/>
        <v>#N/A</v>
      </c>
      <c r="U1704" s="17" t="str">
        <f>IF(Audit!M469="","",VLOOKUP(Audit!M469,$W$26:$X$35,2,FALSE)) &amp; Audit!N469 &amp; IF(Audit!O469="","",IF(Audit!N469&lt;=1.4,VLOOKUP(Audit!O469,$W$38:X1749,2,FALSE),VLOOKUP(Audit!O469,$W$51:$X$61,2,FALSE))) &amp; IF(Audit!P469="","",VLOOKUP(Audit!P469,$Y$26:$Z$35,2,FALSE) &amp; Audit!Q469 &amp; IF(Audit!O469="","",IF(Audit!Q469&lt;=1.4,VLOOKUP(Audit!R469,$Y$38:$Z$48,2,FALSE),VLOOKUP(Audit!R469,$Y$51:$Z$61,2,FALSE))))</f>
        <v/>
      </c>
      <c r="V1704" s="21"/>
      <c r="AH1704" s="49">
        <f>Audit!A469</f>
        <v>0</v>
      </c>
      <c r="AI1704" s="50" t="e">
        <f>VLOOKUP(Audit!B469,$V$3:$AE$12,2,FALSE)&amp; IF(Audit!B469=10,Audit!V469,"")</f>
        <v>#N/A</v>
      </c>
      <c r="AJ1704" s="50" t="e">
        <f>VLOOKUP(Audit!B469,$V$13:$AE$22,2,FALSE)&amp; IF(Audit!B469=10,Audit!W469,"")</f>
        <v>#N/A</v>
      </c>
      <c r="AK1704" s="47" t="e">
        <f t="shared" si="799"/>
        <v>#N/A</v>
      </c>
      <c r="AL1704" s="50" t="e">
        <f>VLOOKUP(Audit!C469,$V$3:$AE$12,3,FALSE)&amp; IF(Audit!C469=10,Audit!V469,"")</f>
        <v>#N/A</v>
      </c>
      <c r="AM1704" s="50" t="e">
        <f>VLOOKUP(Audit!C469,$V$13:$AE$22,3,FALSE)&amp; IF(Audit!C469=10,Audit!W469,"")</f>
        <v>#N/A</v>
      </c>
      <c r="AN1704" s="47" t="e">
        <f t="shared" si="800"/>
        <v>#N/A</v>
      </c>
      <c r="AO1704" s="50" t="e">
        <f>VLOOKUP(Audit!D469,$V$3:$AE$12,4,FALSE) &amp;  Audit!T469 &amp; IF(Audit!D469=10,Audit!V469,"")</f>
        <v>#N/A</v>
      </c>
      <c r="AP1704" s="50" t="e">
        <f>VLOOKUP(Audit!D469,$V$13:$AE$22,4,FALSE)&amp; IF(Audit!D469=10,Audit!W469,"")</f>
        <v>#N/A</v>
      </c>
      <c r="AQ1704" s="47" t="e">
        <f t="shared" si="801"/>
        <v>#N/A</v>
      </c>
      <c r="AR1704" s="50" t="e">
        <f>VLOOKUP(Audit!E469,$V$3:$AE$12,5,FALSE)&amp; IF(Audit!E469=10,Audit!V469,"")</f>
        <v>#N/A</v>
      </c>
      <c r="AS1704" s="50" t="e">
        <f>VLOOKUP(Audit!E469,$V$13:$AE$22,5,FALSE)&amp; IF(Audit!E469=10,Audit!W469,"")</f>
        <v>#N/A</v>
      </c>
      <c r="AT1704" s="47" t="e">
        <f t="shared" si="802"/>
        <v>#N/A</v>
      </c>
      <c r="AU1704" s="50" t="e">
        <f>VLOOKUP(Audit!F469,$V$3:$AE$12,6,FALSE)&amp; IF(Audit!F469=10,Audit!V469,"")</f>
        <v>#N/A</v>
      </c>
      <c r="AV1704" s="50" t="e">
        <f>VLOOKUP(Audit!F469,$V$13:$AE$22,6,FALSE)&amp; IF(Audit!F469=10,Audit!W469,"")</f>
        <v>#N/A</v>
      </c>
      <c r="AW1704" s="47" t="e">
        <f t="shared" si="803"/>
        <v>#N/A</v>
      </c>
      <c r="AX1704" s="50" t="e">
        <f>VLOOKUP(Audit!G469,$V$3:$AE$12,7,FALSE)&amp; IF(Audit!G469=10,Audit!V469,"")</f>
        <v>#N/A</v>
      </c>
      <c r="AY1704" s="50" t="e">
        <f>VLOOKUP(Audit!G469,$V$13:$AE$22,7,FALSE) &amp; IF(Audit!G469=10,Audit!W469,"")</f>
        <v>#N/A</v>
      </c>
      <c r="AZ1704" s="47" t="e">
        <f t="shared" si="804"/>
        <v>#N/A</v>
      </c>
      <c r="BA1704" s="50" t="e">
        <f>VLOOKUP(Audit!H469,$V$3:$AE$12,8,FALSE)&amp; Audit!U469 &amp; IF(Audit!H469=10,Audit!V469,"")</f>
        <v>#N/A</v>
      </c>
      <c r="BB1704" s="50" t="e">
        <f>VLOOKUP(Audit!H469,$V$13:$AE$22,8,FALSE) &amp; IF(Audit!H469=10,Audit!W469,"")</f>
        <v>#N/A</v>
      </c>
      <c r="BC1704" s="47" t="e">
        <f t="shared" si="805"/>
        <v>#N/A</v>
      </c>
      <c r="BD1704" s="50" t="e">
        <f>VLOOKUP(Audit!I469,$V$3:$AE$12,9,FALSE)&amp; IF(Audit!I469=10,Audit!V469,"")</f>
        <v>#N/A</v>
      </c>
      <c r="BE1704" s="50" t="e">
        <f>VLOOKUP(Audit!I469,$V$13:$AE$22,9,FALSE) &amp; IF(Audit!I469=10,Audit!W469,"") &amp; IF(Audit!I469&lt;&gt;1,U1704,"")</f>
        <v>#N/A</v>
      </c>
      <c r="BF1704" s="47" t="e">
        <f t="shared" si="806"/>
        <v>#N/A</v>
      </c>
      <c r="BG1704" s="50" t="e">
        <f>VLOOKUP(Audit!J469,$V$3:$AE$12,10,FALSE) &amp; Audit!S469 &amp; IF(Audit!J469=10,Audit!V469,"")</f>
        <v>#N/A</v>
      </c>
      <c r="BH1704" s="50" t="e">
        <f>VLOOKUP(Audit!J469,$V$13:$AE$22,10,FALSE) &amp; IF(Audit!J469=10,Audit!W469,"") &amp; IF(Audit!J469&lt;&gt;1,U1704,"")</f>
        <v>#N/A</v>
      </c>
      <c r="BI1704" s="47" t="e">
        <f t="shared" si="807"/>
        <v>#N/A</v>
      </c>
      <c r="BJ1704" s="48" t="str">
        <f t="shared" si="808"/>
        <v/>
      </c>
      <c r="BK1704" s="48" t="str">
        <f t="shared" si="809"/>
        <v/>
      </c>
      <c r="BL1704" s="48" t="str">
        <f t="shared" si="810"/>
        <v/>
      </c>
      <c r="BM1704" s="48" t="str">
        <f t="shared" si="811"/>
        <v/>
      </c>
      <c r="BN1704" s="48" t="str">
        <f t="shared" si="812"/>
        <v/>
      </c>
      <c r="BO1704" s="48" t="str">
        <f t="shared" si="813"/>
        <v/>
      </c>
      <c r="BP1704" s="48" t="str">
        <f t="shared" si="814"/>
        <v/>
      </c>
      <c r="BQ1704" s="48" t="str">
        <f t="shared" si="815"/>
        <v/>
      </c>
      <c r="BR1704" s="48" t="str">
        <f t="shared" si="816"/>
        <v/>
      </c>
      <c r="BS1704" s="48" t="str">
        <f t="shared" si="817"/>
        <v/>
      </c>
      <c r="BT1704" s="48" t="str">
        <f t="shared" si="818"/>
        <v/>
      </c>
      <c r="BU1704" s="48" t="str">
        <f t="shared" si="819"/>
        <v/>
      </c>
    </row>
    <row r="1705" spans="1:73">
      <c r="A1705" s="10">
        <f>Audit!A470</f>
        <v>0</v>
      </c>
      <c r="B1705" s="10" t="e">
        <f t="shared" si="790"/>
        <v>#N/A</v>
      </c>
      <c r="C1705" s="17" t="e">
        <f>VLOOKUP(Audit!B470,$V$3:$AE$12,2,FALSE) &amp; VLOOKUP(Audit!B470,$V$13:$AE$22,2,FALSE)&amp; IF(Audit!B470=10,Audit!V470&amp;Audit!W470,"")</f>
        <v>#N/A</v>
      </c>
      <c r="D1705" s="17" t="e">
        <f>VLOOKUP(Audit!C470,$V$3:$AE$12,3,FALSE) &amp; VLOOKUP(Audit!C470,$V$13:$AE$22,3,FALSE) &amp;IF(Audit!C470=10,Audit!V470&amp;Audit!W470,"")</f>
        <v>#N/A</v>
      </c>
      <c r="E1705" s="17" t="e">
        <f>VLOOKUP(Audit!D470,$V$3:$AE$12,4,FALSE)&amp; Audit!T470 &amp; VLOOKUP(Audit!D470,$V$13:$AE$22,4,FALSE)&amp; IF(Audit!D470=10,Audit!V470&amp;Audit!W470,"")</f>
        <v>#N/A</v>
      </c>
      <c r="F1705" s="17" t="e">
        <f>VLOOKUP(Audit!E470,$V$3:$AE$12,5,FALSE) &amp; VLOOKUP(Audit!E470,$V$13:$AE$22,5,FALSE)&amp; IF(Audit!E470=10,Audit!V470&amp;Audit!W470,"")</f>
        <v>#N/A</v>
      </c>
      <c r="G1705" s="17" t="e">
        <f>VLOOKUP(Audit!F470,$V$3:$AE$12,6,FALSE) &amp; VLOOKUP(Audit!F470,$V$13:$AE$22,6,FALSE)&amp; IF(Audit!F470=10,Audit!V470&amp;Audit!W470,"")</f>
        <v>#N/A</v>
      </c>
      <c r="H1705" s="17" t="e">
        <f>VLOOKUP(Audit!G470,$V$3:$AE$12,7,FALSE) &amp; VLOOKUP(Audit!G470,$V$13:$AE$22,7,FALSE)&amp;IF(Audit!G470=10,Audit!V470&amp;Audit!W470,"")</f>
        <v>#N/A</v>
      </c>
      <c r="I1705" s="17" t="e">
        <f>VLOOKUP(Audit!H470,$V$3:$AE$12,8,FALSE) &amp; Audit!U470 &amp; VLOOKUP(Audit!H470,$V$13:$AE$22,8,FALSE)&amp;IF(Audit!H470=10,Audit!V470&amp;Audit!W470,"")</f>
        <v>#N/A</v>
      </c>
      <c r="J1705" s="17" t="e">
        <f>VLOOKUP(Audit!I470,$V$3:$AE$12,9,FALSE) &amp; VLOOKUP(Audit!I470,$V$13:$AE$22,9,FALSE) &amp; IF(Audit!I470=10,Audit!V470&amp;Audit!W470,"") &amp; IF(Audit!I470&lt;&gt;1,U1705,"")</f>
        <v>#N/A</v>
      </c>
      <c r="K1705" s="17" t="e">
        <f>VLOOKUP(Audit!J470,$V$3:$AE$12,10,FALSE) &amp; Audit!S470 &amp; VLOOKUP(Audit!J470,$V$13:$AE$22,10,FALSE) &amp; IF(Audit!J470=10,Audit!V470&amp;Audit!W470,"") &amp; IF(Audit!J470&lt;&gt;1,U1705,"")</f>
        <v>#N/A</v>
      </c>
      <c r="L1705" s="10">
        <f>Audit!K470</f>
        <v>0</v>
      </c>
      <c r="M1705" s="10" t="e">
        <f t="shared" si="791"/>
        <v>#N/A</v>
      </c>
      <c r="N1705" s="10" t="e">
        <f t="shared" si="792"/>
        <v>#N/A</v>
      </c>
      <c r="O1705" s="10" t="e">
        <f t="shared" si="793"/>
        <v>#N/A</v>
      </c>
      <c r="P1705" s="10" t="e">
        <f t="shared" si="794"/>
        <v>#N/A</v>
      </c>
      <c r="Q1705" s="10" t="e">
        <f t="shared" si="795"/>
        <v>#N/A</v>
      </c>
      <c r="R1705" s="10" t="e">
        <f t="shared" si="796"/>
        <v>#N/A</v>
      </c>
      <c r="S1705" s="10" t="e">
        <f t="shared" si="797"/>
        <v>#N/A</v>
      </c>
      <c r="T1705" s="10" t="e">
        <f t="shared" si="798"/>
        <v>#N/A</v>
      </c>
      <c r="U1705" s="17" t="str">
        <f>IF(Audit!M470="","",VLOOKUP(Audit!M470,$W$26:$X$35,2,FALSE)) &amp; Audit!N470 &amp; IF(Audit!O470="","",IF(Audit!N470&lt;=1.4,VLOOKUP(Audit!O470,$W$38:X1750,2,FALSE),VLOOKUP(Audit!O470,$W$51:$X$61,2,FALSE))) &amp; IF(Audit!P470="","",VLOOKUP(Audit!P470,$Y$26:$Z$35,2,FALSE) &amp; Audit!Q470 &amp; IF(Audit!O470="","",IF(Audit!Q470&lt;=1.4,VLOOKUP(Audit!R470,$Y$38:$Z$48,2,FALSE),VLOOKUP(Audit!R470,$Y$51:$Z$61,2,FALSE))))</f>
        <v/>
      </c>
      <c r="V1705" s="21"/>
      <c r="AH1705" s="49">
        <f>Audit!A470</f>
        <v>0</v>
      </c>
      <c r="AI1705" s="50" t="e">
        <f>VLOOKUP(Audit!B470,$V$3:$AE$12,2,FALSE)&amp; IF(Audit!B470=10,Audit!V470,"")</f>
        <v>#N/A</v>
      </c>
      <c r="AJ1705" s="50" t="e">
        <f>VLOOKUP(Audit!B470,$V$13:$AE$22,2,FALSE)&amp; IF(Audit!B470=10,Audit!W470,"")</f>
        <v>#N/A</v>
      </c>
      <c r="AK1705" s="47" t="e">
        <f t="shared" si="799"/>
        <v>#N/A</v>
      </c>
      <c r="AL1705" s="50" t="e">
        <f>VLOOKUP(Audit!C470,$V$3:$AE$12,3,FALSE)&amp; IF(Audit!C470=10,Audit!V470,"")</f>
        <v>#N/A</v>
      </c>
      <c r="AM1705" s="50" t="e">
        <f>VLOOKUP(Audit!C470,$V$13:$AE$22,3,FALSE)&amp; IF(Audit!C470=10,Audit!W470,"")</f>
        <v>#N/A</v>
      </c>
      <c r="AN1705" s="47" t="e">
        <f t="shared" si="800"/>
        <v>#N/A</v>
      </c>
      <c r="AO1705" s="50" t="e">
        <f>VLOOKUP(Audit!D470,$V$3:$AE$12,4,FALSE) &amp;  Audit!T470 &amp; IF(Audit!D470=10,Audit!V470,"")</f>
        <v>#N/A</v>
      </c>
      <c r="AP1705" s="50" t="e">
        <f>VLOOKUP(Audit!D470,$V$13:$AE$22,4,FALSE)&amp; IF(Audit!D470=10,Audit!W470,"")</f>
        <v>#N/A</v>
      </c>
      <c r="AQ1705" s="47" t="e">
        <f t="shared" si="801"/>
        <v>#N/A</v>
      </c>
      <c r="AR1705" s="50" t="e">
        <f>VLOOKUP(Audit!E470,$V$3:$AE$12,5,FALSE)&amp; IF(Audit!E470=10,Audit!V470,"")</f>
        <v>#N/A</v>
      </c>
      <c r="AS1705" s="50" t="e">
        <f>VLOOKUP(Audit!E470,$V$13:$AE$22,5,FALSE)&amp; IF(Audit!E470=10,Audit!W470,"")</f>
        <v>#N/A</v>
      </c>
      <c r="AT1705" s="47" t="e">
        <f t="shared" si="802"/>
        <v>#N/A</v>
      </c>
      <c r="AU1705" s="50" t="e">
        <f>VLOOKUP(Audit!F470,$V$3:$AE$12,6,FALSE)&amp; IF(Audit!F470=10,Audit!V470,"")</f>
        <v>#N/A</v>
      </c>
      <c r="AV1705" s="50" t="e">
        <f>VLOOKUP(Audit!F470,$V$13:$AE$22,6,FALSE)&amp; IF(Audit!F470=10,Audit!W470,"")</f>
        <v>#N/A</v>
      </c>
      <c r="AW1705" s="47" t="e">
        <f t="shared" si="803"/>
        <v>#N/A</v>
      </c>
      <c r="AX1705" s="50" t="e">
        <f>VLOOKUP(Audit!G470,$V$3:$AE$12,7,FALSE)&amp; IF(Audit!G470=10,Audit!V470,"")</f>
        <v>#N/A</v>
      </c>
      <c r="AY1705" s="50" t="e">
        <f>VLOOKUP(Audit!G470,$V$13:$AE$22,7,FALSE) &amp; IF(Audit!G470=10,Audit!W470,"")</f>
        <v>#N/A</v>
      </c>
      <c r="AZ1705" s="47" t="e">
        <f t="shared" si="804"/>
        <v>#N/A</v>
      </c>
      <c r="BA1705" s="50" t="e">
        <f>VLOOKUP(Audit!H470,$V$3:$AE$12,8,FALSE)&amp; Audit!U470 &amp; IF(Audit!H470=10,Audit!V470,"")</f>
        <v>#N/A</v>
      </c>
      <c r="BB1705" s="50" t="e">
        <f>VLOOKUP(Audit!H470,$V$13:$AE$22,8,FALSE) &amp; IF(Audit!H470=10,Audit!W470,"")</f>
        <v>#N/A</v>
      </c>
      <c r="BC1705" s="47" t="e">
        <f t="shared" si="805"/>
        <v>#N/A</v>
      </c>
      <c r="BD1705" s="50" t="e">
        <f>VLOOKUP(Audit!I470,$V$3:$AE$12,9,FALSE)&amp; IF(Audit!I470=10,Audit!V470,"")</f>
        <v>#N/A</v>
      </c>
      <c r="BE1705" s="50" t="e">
        <f>VLOOKUP(Audit!I470,$V$13:$AE$22,9,FALSE) &amp; IF(Audit!I470=10,Audit!W470,"") &amp; IF(Audit!I470&lt;&gt;1,U1705,"")</f>
        <v>#N/A</v>
      </c>
      <c r="BF1705" s="47" t="e">
        <f t="shared" si="806"/>
        <v>#N/A</v>
      </c>
      <c r="BG1705" s="50" t="e">
        <f>VLOOKUP(Audit!J470,$V$3:$AE$12,10,FALSE) &amp; Audit!S470 &amp; IF(Audit!J470=10,Audit!V470,"")</f>
        <v>#N/A</v>
      </c>
      <c r="BH1705" s="50" t="e">
        <f>VLOOKUP(Audit!J470,$V$13:$AE$22,10,FALSE) &amp; IF(Audit!J470=10,Audit!W470,"") &amp; IF(Audit!J470&lt;&gt;1,U1705,"")</f>
        <v>#N/A</v>
      </c>
      <c r="BI1705" s="47" t="e">
        <f t="shared" si="807"/>
        <v>#N/A</v>
      </c>
      <c r="BJ1705" s="48" t="str">
        <f t="shared" si="808"/>
        <v/>
      </c>
      <c r="BK1705" s="48" t="str">
        <f t="shared" si="809"/>
        <v/>
      </c>
      <c r="BL1705" s="48" t="str">
        <f t="shared" si="810"/>
        <v/>
      </c>
      <c r="BM1705" s="48" t="str">
        <f t="shared" si="811"/>
        <v/>
      </c>
      <c r="BN1705" s="48" t="str">
        <f t="shared" si="812"/>
        <v/>
      </c>
      <c r="BO1705" s="48" t="str">
        <f t="shared" si="813"/>
        <v/>
      </c>
      <c r="BP1705" s="48" t="str">
        <f t="shared" si="814"/>
        <v/>
      </c>
      <c r="BQ1705" s="48" t="str">
        <f t="shared" si="815"/>
        <v/>
      </c>
      <c r="BR1705" s="48" t="str">
        <f t="shared" si="816"/>
        <v/>
      </c>
      <c r="BS1705" s="48" t="str">
        <f t="shared" si="817"/>
        <v/>
      </c>
      <c r="BT1705" s="48" t="str">
        <f t="shared" si="818"/>
        <v/>
      </c>
      <c r="BU1705" s="48" t="str">
        <f t="shared" si="819"/>
        <v/>
      </c>
    </row>
    <row r="1706" spans="1:73">
      <c r="A1706" s="10">
        <f>Audit!A471</f>
        <v>0</v>
      </c>
      <c r="B1706" s="10" t="e">
        <f t="shared" si="790"/>
        <v>#N/A</v>
      </c>
      <c r="C1706" s="17" t="e">
        <f>VLOOKUP(Audit!B471,$V$3:$AE$12,2,FALSE) &amp; VLOOKUP(Audit!B471,$V$13:$AE$22,2,FALSE)&amp; IF(Audit!B471=10,Audit!V471&amp;Audit!W471,"")</f>
        <v>#N/A</v>
      </c>
      <c r="D1706" s="17" t="e">
        <f>VLOOKUP(Audit!C471,$V$3:$AE$12,3,FALSE) &amp; VLOOKUP(Audit!C471,$V$13:$AE$22,3,FALSE) &amp;IF(Audit!C471=10,Audit!V471&amp;Audit!W471,"")</f>
        <v>#N/A</v>
      </c>
      <c r="E1706" s="17" t="e">
        <f>VLOOKUP(Audit!D471,$V$3:$AE$12,4,FALSE)&amp; Audit!T471 &amp; VLOOKUP(Audit!D471,$V$13:$AE$22,4,FALSE)&amp; IF(Audit!D471=10,Audit!V471&amp;Audit!W471,"")</f>
        <v>#N/A</v>
      </c>
      <c r="F1706" s="17" t="e">
        <f>VLOOKUP(Audit!E471,$V$3:$AE$12,5,FALSE) &amp; VLOOKUP(Audit!E471,$V$13:$AE$22,5,FALSE)&amp; IF(Audit!E471=10,Audit!V471&amp;Audit!W471,"")</f>
        <v>#N/A</v>
      </c>
      <c r="G1706" s="17" t="e">
        <f>VLOOKUP(Audit!F471,$V$3:$AE$12,6,FALSE) &amp; VLOOKUP(Audit!F471,$V$13:$AE$22,6,FALSE)&amp; IF(Audit!F471=10,Audit!V471&amp;Audit!W471,"")</f>
        <v>#N/A</v>
      </c>
      <c r="H1706" s="17" t="e">
        <f>VLOOKUP(Audit!G471,$V$3:$AE$12,7,FALSE) &amp; VLOOKUP(Audit!G471,$V$13:$AE$22,7,FALSE)&amp;IF(Audit!G471=10,Audit!V471&amp;Audit!W471,"")</f>
        <v>#N/A</v>
      </c>
      <c r="I1706" s="17" t="e">
        <f>VLOOKUP(Audit!H471,$V$3:$AE$12,8,FALSE) &amp; Audit!U471 &amp; VLOOKUP(Audit!H471,$V$13:$AE$22,8,FALSE)&amp;IF(Audit!H471=10,Audit!V471&amp;Audit!W471,"")</f>
        <v>#N/A</v>
      </c>
      <c r="J1706" s="17" t="e">
        <f>VLOOKUP(Audit!I471,$V$3:$AE$12,9,FALSE) &amp; VLOOKUP(Audit!I471,$V$13:$AE$22,9,FALSE) &amp; IF(Audit!I471=10,Audit!V471&amp;Audit!W471,"") &amp; IF(Audit!I471&lt;&gt;1,U1706,"")</f>
        <v>#N/A</v>
      </c>
      <c r="K1706" s="17" t="e">
        <f>VLOOKUP(Audit!J471,$V$3:$AE$12,10,FALSE) &amp; Audit!S471 &amp; VLOOKUP(Audit!J471,$V$13:$AE$22,10,FALSE) &amp; IF(Audit!J471=10,Audit!V471&amp;Audit!W471,"") &amp; IF(Audit!J471&lt;&gt;1,U1706,"")</f>
        <v>#N/A</v>
      </c>
      <c r="L1706" s="10">
        <f>Audit!K471</f>
        <v>0</v>
      </c>
      <c r="M1706" s="10" t="e">
        <f t="shared" si="791"/>
        <v>#N/A</v>
      </c>
      <c r="N1706" s="10" t="e">
        <f t="shared" si="792"/>
        <v>#N/A</v>
      </c>
      <c r="O1706" s="10" t="e">
        <f t="shared" si="793"/>
        <v>#N/A</v>
      </c>
      <c r="P1706" s="10" t="e">
        <f t="shared" si="794"/>
        <v>#N/A</v>
      </c>
      <c r="Q1706" s="10" t="e">
        <f t="shared" si="795"/>
        <v>#N/A</v>
      </c>
      <c r="R1706" s="10" t="e">
        <f t="shared" si="796"/>
        <v>#N/A</v>
      </c>
      <c r="S1706" s="10" t="e">
        <f t="shared" si="797"/>
        <v>#N/A</v>
      </c>
      <c r="T1706" s="10" t="e">
        <f t="shared" si="798"/>
        <v>#N/A</v>
      </c>
      <c r="U1706" s="17" t="str">
        <f>IF(Audit!M471="","",VLOOKUP(Audit!M471,$W$26:$X$35,2,FALSE)) &amp; Audit!N471 &amp; IF(Audit!O471="","",IF(Audit!N471&lt;=1.4,VLOOKUP(Audit!O471,$W$38:X1751,2,FALSE),VLOOKUP(Audit!O471,$W$51:$X$61,2,FALSE))) &amp; IF(Audit!P471="","",VLOOKUP(Audit!P471,$Y$26:$Z$35,2,FALSE) &amp; Audit!Q471 &amp; IF(Audit!O471="","",IF(Audit!Q471&lt;=1.4,VLOOKUP(Audit!R471,$Y$38:$Z$48,2,FALSE),VLOOKUP(Audit!R471,$Y$51:$Z$61,2,FALSE))))</f>
        <v/>
      </c>
      <c r="V1706" s="21"/>
      <c r="AH1706" s="49">
        <f>Audit!A471</f>
        <v>0</v>
      </c>
      <c r="AI1706" s="50" t="e">
        <f>VLOOKUP(Audit!B471,$V$3:$AE$12,2,FALSE)&amp; IF(Audit!B471=10,Audit!V471,"")</f>
        <v>#N/A</v>
      </c>
      <c r="AJ1706" s="50" t="e">
        <f>VLOOKUP(Audit!B471,$V$13:$AE$22,2,FALSE)&amp; IF(Audit!B471=10,Audit!W471,"")</f>
        <v>#N/A</v>
      </c>
      <c r="AK1706" s="47" t="e">
        <f t="shared" si="799"/>
        <v>#N/A</v>
      </c>
      <c r="AL1706" s="50" t="e">
        <f>VLOOKUP(Audit!C471,$V$3:$AE$12,3,FALSE)&amp; IF(Audit!C471=10,Audit!V471,"")</f>
        <v>#N/A</v>
      </c>
      <c r="AM1706" s="50" t="e">
        <f>VLOOKUP(Audit!C471,$V$13:$AE$22,3,FALSE)&amp; IF(Audit!C471=10,Audit!W471,"")</f>
        <v>#N/A</v>
      </c>
      <c r="AN1706" s="47" t="e">
        <f t="shared" si="800"/>
        <v>#N/A</v>
      </c>
      <c r="AO1706" s="50" t="e">
        <f>VLOOKUP(Audit!D471,$V$3:$AE$12,4,FALSE) &amp;  Audit!T471 &amp; IF(Audit!D471=10,Audit!V471,"")</f>
        <v>#N/A</v>
      </c>
      <c r="AP1706" s="50" t="e">
        <f>VLOOKUP(Audit!D471,$V$13:$AE$22,4,FALSE)&amp; IF(Audit!D471=10,Audit!W471,"")</f>
        <v>#N/A</v>
      </c>
      <c r="AQ1706" s="47" t="e">
        <f t="shared" si="801"/>
        <v>#N/A</v>
      </c>
      <c r="AR1706" s="50" t="e">
        <f>VLOOKUP(Audit!E471,$V$3:$AE$12,5,FALSE)&amp; IF(Audit!E471=10,Audit!V471,"")</f>
        <v>#N/A</v>
      </c>
      <c r="AS1706" s="50" t="e">
        <f>VLOOKUP(Audit!E471,$V$13:$AE$22,5,FALSE)&amp; IF(Audit!E471=10,Audit!W471,"")</f>
        <v>#N/A</v>
      </c>
      <c r="AT1706" s="47" t="e">
        <f t="shared" si="802"/>
        <v>#N/A</v>
      </c>
      <c r="AU1706" s="50" t="e">
        <f>VLOOKUP(Audit!F471,$V$3:$AE$12,6,FALSE)&amp; IF(Audit!F471=10,Audit!V471,"")</f>
        <v>#N/A</v>
      </c>
      <c r="AV1706" s="50" t="e">
        <f>VLOOKUP(Audit!F471,$V$13:$AE$22,6,FALSE)&amp; IF(Audit!F471=10,Audit!W471,"")</f>
        <v>#N/A</v>
      </c>
      <c r="AW1706" s="47" t="e">
        <f t="shared" si="803"/>
        <v>#N/A</v>
      </c>
      <c r="AX1706" s="50" t="e">
        <f>VLOOKUP(Audit!G471,$V$3:$AE$12,7,FALSE)&amp; IF(Audit!G471=10,Audit!V471,"")</f>
        <v>#N/A</v>
      </c>
      <c r="AY1706" s="50" t="e">
        <f>VLOOKUP(Audit!G471,$V$13:$AE$22,7,FALSE) &amp; IF(Audit!G471=10,Audit!W471,"")</f>
        <v>#N/A</v>
      </c>
      <c r="AZ1706" s="47" t="e">
        <f t="shared" si="804"/>
        <v>#N/A</v>
      </c>
      <c r="BA1706" s="50" t="e">
        <f>VLOOKUP(Audit!H471,$V$3:$AE$12,8,FALSE)&amp; Audit!U471 &amp; IF(Audit!H471=10,Audit!V471,"")</f>
        <v>#N/A</v>
      </c>
      <c r="BB1706" s="50" t="e">
        <f>VLOOKUP(Audit!H471,$V$13:$AE$22,8,FALSE) &amp; IF(Audit!H471=10,Audit!W471,"")</f>
        <v>#N/A</v>
      </c>
      <c r="BC1706" s="47" t="e">
        <f t="shared" si="805"/>
        <v>#N/A</v>
      </c>
      <c r="BD1706" s="50" t="e">
        <f>VLOOKUP(Audit!I471,$V$3:$AE$12,9,FALSE)&amp; IF(Audit!I471=10,Audit!V471,"")</f>
        <v>#N/A</v>
      </c>
      <c r="BE1706" s="50" t="e">
        <f>VLOOKUP(Audit!I471,$V$13:$AE$22,9,FALSE) &amp; IF(Audit!I471=10,Audit!W471,"") &amp; IF(Audit!I471&lt;&gt;1,U1706,"")</f>
        <v>#N/A</v>
      </c>
      <c r="BF1706" s="47" t="e">
        <f t="shared" si="806"/>
        <v>#N/A</v>
      </c>
      <c r="BG1706" s="50" t="e">
        <f>VLOOKUP(Audit!J471,$V$3:$AE$12,10,FALSE) &amp; Audit!S471 &amp; IF(Audit!J471=10,Audit!V471,"")</f>
        <v>#N/A</v>
      </c>
      <c r="BH1706" s="50" t="e">
        <f>VLOOKUP(Audit!J471,$V$13:$AE$22,10,FALSE) &amp; IF(Audit!J471=10,Audit!W471,"") &amp; IF(Audit!J471&lt;&gt;1,U1706,"")</f>
        <v>#N/A</v>
      </c>
      <c r="BI1706" s="47" t="e">
        <f t="shared" si="807"/>
        <v>#N/A</v>
      </c>
      <c r="BJ1706" s="48" t="str">
        <f t="shared" si="808"/>
        <v/>
      </c>
      <c r="BK1706" s="48" t="str">
        <f t="shared" si="809"/>
        <v/>
      </c>
      <c r="BL1706" s="48" t="str">
        <f t="shared" si="810"/>
        <v/>
      </c>
      <c r="BM1706" s="48" t="str">
        <f t="shared" si="811"/>
        <v/>
      </c>
      <c r="BN1706" s="48" t="str">
        <f t="shared" si="812"/>
        <v/>
      </c>
      <c r="BO1706" s="48" t="str">
        <f t="shared" si="813"/>
        <v/>
      </c>
      <c r="BP1706" s="48" t="str">
        <f t="shared" si="814"/>
        <v/>
      </c>
      <c r="BQ1706" s="48" t="str">
        <f t="shared" si="815"/>
        <v/>
      </c>
      <c r="BR1706" s="48" t="str">
        <f t="shared" si="816"/>
        <v/>
      </c>
      <c r="BS1706" s="48" t="str">
        <f t="shared" si="817"/>
        <v/>
      </c>
      <c r="BT1706" s="48" t="str">
        <f t="shared" si="818"/>
        <v/>
      </c>
      <c r="BU1706" s="48" t="str">
        <f t="shared" si="819"/>
        <v/>
      </c>
    </row>
    <row r="1707" spans="1:73">
      <c r="A1707" s="10">
        <f>Audit!A472</f>
        <v>0</v>
      </c>
      <c r="B1707" s="10" t="e">
        <f t="shared" si="790"/>
        <v>#N/A</v>
      </c>
      <c r="C1707" s="17" t="e">
        <f>VLOOKUP(Audit!B472,$V$3:$AE$12,2,FALSE) &amp; VLOOKUP(Audit!B472,$V$13:$AE$22,2,FALSE)&amp; IF(Audit!B472=10,Audit!V472&amp;Audit!W472,"")</f>
        <v>#N/A</v>
      </c>
      <c r="D1707" s="17" t="e">
        <f>VLOOKUP(Audit!C472,$V$3:$AE$12,3,FALSE) &amp; VLOOKUP(Audit!C472,$V$13:$AE$22,3,FALSE) &amp;IF(Audit!C472=10,Audit!V472&amp;Audit!W472,"")</f>
        <v>#N/A</v>
      </c>
      <c r="E1707" s="17" t="e">
        <f>VLOOKUP(Audit!D472,$V$3:$AE$12,4,FALSE)&amp; Audit!T472 &amp; VLOOKUP(Audit!D472,$V$13:$AE$22,4,FALSE)&amp; IF(Audit!D472=10,Audit!V472&amp;Audit!W472,"")</f>
        <v>#N/A</v>
      </c>
      <c r="F1707" s="17" t="e">
        <f>VLOOKUP(Audit!E472,$V$3:$AE$12,5,FALSE) &amp; VLOOKUP(Audit!E472,$V$13:$AE$22,5,FALSE)&amp; IF(Audit!E472=10,Audit!V472&amp;Audit!W472,"")</f>
        <v>#N/A</v>
      </c>
      <c r="G1707" s="17" t="e">
        <f>VLOOKUP(Audit!F472,$V$3:$AE$12,6,FALSE) &amp; VLOOKUP(Audit!F472,$V$13:$AE$22,6,FALSE)&amp; IF(Audit!F472=10,Audit!V472&amp;Audit!W472,"")</f>
        <v>#N/A</v>
      </c>
      <c r="H1707" s="17" t="e">
        <f>VLOOKUP(Audit!G472,$V$3:$AE$12,7,FALSE) &amp; VLOOKUP(Audit!G472,$V$13:$AE$22,7,FALSE)&amp;IF(Audit!G472=10,Audit!V472&amp;Audit!W472,"")</f>
        <v>#N/A</v>
      </c>
      <c r="I1707" s="17" t="e">
        <f>VLOOKUP(Audit!H472,$V$3:$AE$12,8,FALSE) &amp; Audit!U472 &amp; VLOOKUP(Audit!H472,$V$13:$AE$22,8,FALSE)&amp;IF(Audit!H472=10,Audit!V472&amp;Audit!W472,"")</f>
        <v>#N/A</v>
      </c>
      <c r="J1707" s="17" t="e">
        <f>VLOOKUP(Audit!I472,$V$3:$AE$12,9,FALSE) &amp; VLOOKUP(Audit!I472,$V$13:$AE$22,9,FALSE) &amp; IF(Audit!I472=10,Audit!V472&amp;Audit!W472,"") &amp; IF(Audit!I472&lt;&gt;1,U1707,"")</f>
        <v>#N/A</v>
      </c>
      <c r="K1707" s="17" t="e">
        <f>VLOOKUP(Audit!J472,$V$3:$AE$12,10,FALSE) &amp; Audit!S472 &amp; VLOOKUP(Audit!J472,$V$13:$AE$22,10,FALSE) &amp; IF(Audit!J472=10,Audit!V472&amp;Audit!W472,"") &amp; IF(Audit!J472&lt;&gt;1,U1707,"")</f>
        <v>#N/A</v>
      </c>
      <c r="L1707" s="10">
        <f>Audit!K472</f>
        <v>0</v>
      </c>
      <c r="M1707" s="10" t="e">
        <f t="shared" si="791"/>
        <v>#N/A</v>
      </c>
      <c r="N1707" s="10" t="e">
        <f t="shared" si="792"/>
        <v>#N/A</v>
      </c>
      <c r="O1707" s="10" t="e">
        <f t="shared" si="793"/>
        <v>#N/A</v>
      </c>
      <c r="P1707" s="10" t="e">
        <f t="shared" si="794"/>
        <v>#N/A</v>
      </c>
      <c r="Q1707" s="10" t="e">
        <f t="shared" si="795"/>
        <v>#N/A</v>
      </c>
      <c r="R1707" s="10" t="e">
        <f t="shared" si="796"/>
        <v>#N/A</v>
      </c>
      <c r="S1707" s="10" t="e">
        <f t="shared" si="797"/>
        <v>#N/A</v>
      </c>
      <c r="T1707" s="10" t="e">
        <f t="shared" si="798"/>
        <v>#N/A</v>
      </c>
      <c r="U1707" s="17" t="str">
        <f>IF(Audit!M472="","",VLOOKUP(Audit!M472,$W$26:$X$35,2,FALSE)) &amp; Audit!N472 &amp; IF(Audit!O472="","",IF(Audit!N472&lt;=1.4,VLOOKUP(Audit!O472,$W$38:X1752,2,FALSE),VLOOKUP(Audit!O472,$W$51:$X$61,2,FALSE))) &amp; IF(Audit!P472="","",VLOOKUP(Audit!P472,$Y$26:$Z$35,2,FALSE) &amp; Audit!Q472 &amp; IF(Audit!O472="","",IF(Audit!Q472&lt;=1.4,VLOOKUP(Audit!R472,$Y$38:$Z$48,2,FALSE),VLOOKUP(Audit!R472,$Y$51:$Z$61,2,FALSE))))</f>
        <v/>
      </c>
      <c r="V1707" s="21"/>
      <c r="AH1707" s="49">
        <f>Audit!A472</f>
        <v>0</v>
      </c>
      <c r="AI1707" s="50" t="e">
        <f>VLOOKUP(Audit!B472,$V$3:$AE$12,2,FALSE)&amp; IF(Audit!B472=10,Audit!V472,"")</f>
        <v>#N/A</v>
      </c>
      <c r="AJ1707" s="50" t="e">
        <f>VLOOKUP(Audit!B472,$V$13:$AE$22,2,FALSE)&amp; IF(Audit!B472=10,Audit!W472,"")</f>
        <v>#N/A</v>
      </c>
      <c r="AK1707" s="47" t="e">
        <f t="shared" si="799"/>
        <v>#N/A</v>
      </c>
      <c r="AL1707" s="50" t="e">
        <f>VLOOKUP(Audit!C472,$V$3:$AE$12,3,FALSE)&amp; IF(Audit!C472=10,Audit!V472,"")</f>
        <v>#N/A</v>
      </c>
      <c r="AM1707" s="50" t="e">
        <f>VLOOKUP(Audit!C472,$V$13:$AE$22,3,FALSE)&amp; IF(Audit!C472=10,Audit!W472,"")</f>
        <v>#N/A</v>
      </c>
      <c r="AN1707" s="47" t="e">
        <f t="shared" si="800"/>
        <v>#N/A</v>
      </c>
      <c r="AO1707" s="50" t="e">
        <f>VLOOKUP(Audit!D472,$V$3:$AE$12,4,FALSE) &amp;  Audit!T472 &amp; IF(Audit!D472=10,Audit!V472,"")</f>
        <v>#N/A</v>
      </c>
      <c r="AP1707" s="50" t="e">
        <f>VLOOKUP(Audit!D472,$V$13:$AE$22,4,FALSE)&amp; IF(Audit!D472=10,Audit!W472,"")</f>
        <v>#N/A</v>
      </c>
      <c r="AQ1707" s="47" t="e">
        <f t="shared" si="801"/>
        <v>#N/A</v>
      </c>
      <c r="AR1707" s="50" t="e">
        <f>VLOOKUP(Audit!E472,$V$3:$AE$12,5,FALSE)&amp; IF(Audit!E472=10,Audit!V472,"")</f>
        <v>#N/A</v>
      </c>
      <c r="AS1707" s="50" t="e">
        <f>VLOOKUP(Audit!E472,$V$13:$AE$22,5,FALSE)&amp; IF(Audit!E472=10,Audit!W472,"")</f>
        <v>#N/A</v>
      </c>
      <c r="AT1707" s="47" t="e">
        <f t="shared" si="802"/>
        <v>#N/A</v>
      </c>
      <c r="AU1707" s="50" t="e">
        <f>VLOOKUP(Audit!F472,$V$3:$AE$12,6,FALSE)&amp; IF(Audit!F472=10,Audit!V472,"")</f>
        <v>#N/A</v>
      </c>
      <c r="AV1707" s="50" t="e">
        <f>VLOOKUP(Audit!F472,$V$13:$AE$22,6,FALSE)&amp; IF(Audit!F472=10,Audit!W472,"")</f>
        <v>#N/A</v>
      </c>
      <c r="AW1707" s="47" t="e">
        <f t="shared" si="803"/>
        <v>#N/A</v>
      </c>
      <c r="AX1707" s="50" t="e">
        <f>VLOOKUP(Audit!G472,$V$3:$AE$12,7,FALSE)&amp; IF(Audit!G472=10,Audit!V472,"")</f>
        <v>#N/A</v>
      </c>
      <c r="AY1707" s="50" t="e">
        <f>VLOOKUP(Audit!G472,$V$13:$AE$22,7,FALSE) &amp; IF(Audit!G472=10,Audit!W472,"")</f>
        <v>#N/A</v>
      </c>
      <c r="AZ1707" s="47" t="e">
        <f t="shared" si="804"/>
        <v>#N/A</v>
      </c>
      <c r="BA1707" s="50" t="e">
        <f>VLOOKUP(Audit!H472,$V$3:$AE$12,8,FALSE)&amp; Audit!U472 &amp; IF(Audit!H472=10,Audit!V472,"")</f>
        <v>#N/A</v>
      </c>
      <c r="BB1707" s="50" t="e">
        <f>VLOOKUP(Audit!H472,$V$13:$AE$22,8,FALSE) &amp; IF(Audit!H472=10,Audit!W472,"")</f>
        <v>#N/A</v>
      </c>
      <c r="BC1707" s="47" t="e">
        <f t="shared" si="805"/>
        <v>#N/A</v>
      </c>
      <c r="BD1707" s="50" t="e">
        <f>VLOOKUP(Audit!I472,$V$3:$AE$12,9,FALSE)&amp; IF(Audit!I472=10,Audit!V472,"")</f>
        <v>#N/A</v>
      </c>
      <c r="BE1707" s="50" t="e">
        <f>VLOOKUP(Audit!I472,$V$13:$AE$22,9,FALSE) &amp; IF(Audit!I472=10,Audit!W472,"") &amp; IF(Audit!I472&lt;&gt;1,U1707,"")</f>
        <v>#N/A</v>
      </c>
      <c r="BF1707" s="47" t="e">
        <f t="shared" si="806"/>
        <v>#N/A</v>
      </c>
      <c r="BG1707" s="50" t="e">
        <f>VLOOKUP(Audit!J472,$V$3:$AE$12,10,FALSE) &amp; Audit!S472 &amp; IF(Audit!J472=10,Audit!V472,"")</f>
        <v>#N/A</v>
      </c>
      <c r="BH1707" s="50" t="e">
        <f>VLOOKUP(Audit!J472,$V$13:$AE$22,10,FALSE) &amp; IF(Audit!J472=10,Audit!W472,"") &amp; IF(Audit!J472&lt;&gt;1,U1707,"")</f>
        <v>#N/A</v>
      </c>
      <c r="BI1707" s="47" t="e">
        <f t="shared" si="807"/>
        <v>#N/A</v>
      </c>
      <c r="BJ1707" s="48" t="str">
        <f t="shared" si="808"/>
        <v/>
      </c>
      <c r="BK1707" s="48" t="str">
        <f t="shared" si="809"/>
        <v/>
      </c>
      <c r="BL1707" s="48" t="str">
        <f t="shared" si="810"/>
        <v/>
      </c>
      <c r="BM1707" s="48" t="str">
        <f t="shared" si="811"/>
        <v/>
      </c>
      <c r="BN1707" s="48" t="str">
        <f t="shared" si="812"/>
        <v/>
      </c>
      <c r="BO1707" s="48" t="str">
        <f t="shared" si="813"/>
        <v/>
      </c>
      <c r="BP1707" s="48" t="str">
        <f t="shared" si="814"/>
        <v/>
      </c>
      <c r="BQ1707" s="48" t="str">
        <f t="shared" si="815"/>
        <v/>
      </c>
      <c r="BR1707" s="48" t="str">
        <f t="shared" si="816"/>
        <v/>
      </c>
      <c r="BS1707" s="48" t="str">
        <f t="shared" si="817"/>
        <v/>
      </c>
      <c r="BT1707" s="48" t="str">
        <f t="shared" si="818"/>
        <v/>
      </c>
      <c r="BU1707" s="48" t="str">
        <f t="shared" si="819"/>
        <v/>
      </c>
    </row>
    <row r="1708" spans="1:73">
      <c r="A1708" s="10">
        <f>Audit!A473</f>
        <v>0</v>
      </c>
      <c r="B1708" s="10" t="e">
        <f t="shared" si="790"/>
        <v>#N/A</v>
      </c>
      <c r="C1708" s="17" t="e">
        <f>VLOOKUP(Audit!B473,$V$3:$AE$12,2,FALSE) &amp; VLOOKUP(Audit!B473,$V$13:$AE$22,2,FALSE)&amp; IF(Audit!B473=10,Audit!V473&amp;Audit!W473,"")</f>
        <v>#N/A</v>
      </c>
      <c r="D1708" s="17" t="e">
        <f>VLOOKUP(Audit!C473,$V$3:$AE$12,3,FALSE) &amp; VLOOKUP(Audit!C473,$V$13:$AE$22,3,FALSE) &amp;IF(Audit!C473=10,Audit!V473&amp;Audit!W473,"")</f>
        <v>#N/A</v>
      </c>
      <c r="E1708" s="17" t="e">
        <f>VLOOKUP(Audit!D473,$V$3:$AE$12,4,FALSE)&amp; Audit!T473 &amp; VLOOKUP(Audit!D473,$V$13:$AE$22,4,FALSE)&amp; IF(Audit!D473=10,Audit!V473&amp;Audit!W473,"")</f>
        <v>#N/A</v>
      </c>
      <c r="F1708" s="17" t="e">
        <f>VLOOKUP(Audit!E473,$V$3:$AE$12,5,FALSE) &amp; VLOOKUP(Audit!E473,$V$13:$AE$22,5,FALSE)&amp; IF(Audit!E473=10,Audit!V473&amp;Audit!W473,"")</f>
        <v>#N/A</v>
      </c>
      <c r="G1708" s="17" t="e">
        <f>VLOOKUP(Audit!F473,$V$3:$AE$12,6,FALSE) &amp; VLOOKUP(Audit!F473,$V$13:$AE$22,6,FALSE)&amp; IF(Audit!F473=10,Audit!V473&amp;Audit!W473,"")</f>
        <v>#N/A</v>
      </c>
      <c r="H1708" s="17" t="e">
        <f>VLOOKUP(Audit!G473,$V$3:$AE$12,7,FALSE) &amp; VLOOKUP(Audit!G473,$V$13:$AE$22,7,FALSE)&amp;IF(Audit!G473=10,Audit!V473&amp;Audit!W473,"")</f>
        <v>#N/A</v>
      </c>
      <c r="I1708" s="17" t="e">
        <f>VLOOKUP(Audit!H473,$V$3:$AE$12,8,FALSE) &amp; Audit!U473 &amp; VLOOKUP(Audit!H473,$V$13:$AE$22,8,FALSE)&amp;IF(Audit!H473=10,Audit!V473&amp;Audit!W473,"")</f>
        <v>#N/A</v>
      </c>
      <c r="J1708" s="17" t="e">
        <f>VLOOKUP(Audit!I473,$V$3:$AE$12,9,FALSE) &amp; VLOOKUP(Audit!I473,$V$13:$AE$22,9,FALSE) &amp; IF(Audit!I473=10,Audit!V473&amp;Audit!W473,"") &amp; IF(Audit!I473&lt;&gt;1,U1708,"")</f>
        <v>#N/A</v>
      </c>
      <c r="K1708" s="17" t="e">
        <f>VLOOKUP(Audit!J473,$V$3:$AE$12,10,FALSE) &amp; Audit!S473 &amp; VLOOKUP(Audit!J473,$V$13:$AE$22,10,FALSE) &amp; IF(Audit!J473=10,Audit!V473&amp;Audit!W473,"") &amp; IF(Audit!J473&lt;&gt;1,U1708,"")</f>
        <v>#N/A</v>
      </c>
      <c r="L1708" s="10">
        <f>Audit!K473</f>
        <v>0</v>
      </c>
      <c r="M1708" s="10" t="e">
        <f t="shared" si="791"/>
        <v>#N/A</v>
      </c>
      <c r="N1708" s="10" t="e">
        <f t="shared" si="792"/>
        <v>#N/A</v>
      </c>
      <c r="O1708" s="10" t="e">
        <f t="shared" si="793"/>
        <v>#N/A</v>
      </c>
      <c r="P1708" s="10" t="e">
        <f t="shared" si="794"/>
        <v>#N/A</v>
      </c>
      <c r="Q1708" s="10" t="e">
        <f t="shared" si="795"/>
        <v>#N/A</v>
      </c>
      <c r="R1708" s="10" t="e">
        <f t="shared" si="796"/>
        <v>#N/A</v>
      </c>
      <c r="S1708" s="10" t="e">
        <f t="shared" si="797"/>
        <v>#N/A</v>
      </c>
      <c r="T1708" s="10" t="e">
        <f t="shared" si="798"/>
        <v>#N/A</v>
      </c>
      <c r="U1708" s="17" t="str">
        <f>IF(Audit!M473="","",VLOOKUP(Audit!M473,$W$26:$X$35,2,FALSE)) &amp; Audit!N473 &amp; IF(Audit!O473="","",IF(Audit!N473&lt;=1.4,VLOOKUP(Audit!O473,$W$38:X1753,2,FALSE),VLOOKUP(Audit!O473,$W$51:$X$61,2,FALSE))) &amp; IF(Audit!P473="","",VLOOKUP(Audit!P473,$Y$26:$Z$35,2,FALSE) &amp; Audit!Q473 &amp; IF(Audit!O473="","",IF(Audit!Q473&lt;=1.4,VLOOKUP(Audit!R473,$Y$38:$Z$48,2,FALSE),VLOOKUP(Audit!R473,$Y$51:$Z$61,2,FALSE))))</f>
        <v/>
      </c>
      <c r="V1708" s="21"/>
      <c r="AH1708" s="49">
        <f>Audit!A473</f>
        <v>0</v>
      </c>
      <c r="AI1708" s="50" t="e">
        <f>VLOOKUP(Audit!B473,$V$3:$AE$12,2,FALSE)&amp; IF(Audit!B473=10,Audit!V473,"")</f>
        <v>#N/A</v>
      </c>
      <c r="AJ1708" s="50" t="e">
        <f>VLOOKUP(Audit!B473,$V$13:$AE$22,2,FALSE)&amp; IF(Audit!B473=10,Audit!W473,"")</f>
        <v>#N/A</v>
      </c>
      <c r="AK1708" s="47" t="e">
        <f t="shared" si="799"/>
        <v>#N/A</v>
      </c>
      <c r="AL1708" s="50" t="e">
        <f>VLOOKUP(Audit!C473,$V$3:$AE$12,3,FALSE)&amp; IF(Audit!C473=10,Audit!V473,"")</f>
        <v>#N/A</v>
      </c>
      <c r="AM1708" s="50" t="e">
        <f>VLOOKUP(Audit!C473,$V$13:$AE$22,3,FALSE)&amp; IF(Audit!C473=10,Audit!W473,"")</f>
        <v>#N/A</v>
      </c>
      <c r="AN1708" s="47" t="e">
        <f t="shared" si="800"/>
        <v>#N/A</v>
      </c>
      <c r="AO1708" s="50" t="e">
        <f>VLOOKUP(Audit!D473,$V$3:$AE$12,4,FALSE) &amp;  Audit!T473 &amp; IF(Audit!D473=10,Audit!V473,"")</f>
        <v>#N/A</v>
      </c>
      <c r="AP1708" s="50" t="e">
        <f>VLOOKUP(Audit!D473,$V$13:$AE$22,4,FALSE)&amp; IF(Audit!D473=10,Audit!W473,"")</f>
        <v>#N/A</v>
      </c>
      <c r="AQ1708" s="47" t="e">
        <f t="shared" si="801"/>
        <v>#N/A</v>
      </c>
      <c r="AR1708" s="50" t="e">
        <f>VLOOKUP(Audit!E473,$V$3:$AE$12,5,FALSE)&amp; IF(Audit!E473=10,Audit!V473,"")</f>
        <v>#N/A</v>
      </c>
      <c r="AS1708" s="50" t="e">
        <f>VLOOKUP(Audit!E473,$V$13:$AE$22,5,FALSE)&amp; IF(Audit!E473=10,Audit!W473,"")</f>
        <v>#N/A</v>
      </c>
      <c r="AT1708" s="47" t="e">
        <f t="shared" si="802"/>
        <v>#N/A</v>
      </c>
      <c r="AU1708" s="50" t="e">
        <f>VLOOKUP(Audit!F473,$V$3:$AE$12,6,FALSE)&amp; IF(Audit!F473=10,Audit!V473,"")</f>
        <v>#N/A</v>
      </c>
      <c r="AV1708" s="50" t="e">
        <f>VLOOKUP(Audit!F473,$V$13:$AE$22,6,FALSE)&amp; IF(Audit!F473=10,Audit!W473,"")</f>
        <v>#N/A</v>
      </c>
      <c r="AW1708" s="47" t="e">
        <f t="shared" si="803"/>
        <v>#N/A</v>
      </c>
      <c r="AX1708" s="50" t="e">
        <f>VLOOKUP(Audit!G473,$V$3:$AE$12,7,FALSE)&amp; IF(Audit!G473=10,Audit!V473,"")</f>
        <v>#N/A</v>
      </c>
      <c r="AY1708" s="50" t="e">
        <f>VLOOKUP(Audit!G473,$V$13:$AE$22,7,FALSE) &amp; IF(Audit!G473=10,Audit!W473,"")</f>
        <v>#N/A</v>
      </c>
      <c r="AZ1708" s="47" t="e">
        <f t="shared" si="804"/>
        <v>#N/A</v>
      </c>
      <c r="BA1708" s="50" t="e">
        <f>VLOOKUP(Audit!H473,$V$3:$AE$12,8,FALSE)&amp; Audit!U473 &amp; IF(Audit!H473=10,Audit!V473,"")</f>
        <v>#N/A</v>
      </c>
      <c r="BB1708" s="50" t="e">
        <f>VLOOKUP(Audit!H473,$V$13:$AE$22,8,FALSE) &amp; IF(Audit!H473=10,Audit!W473,"")</f>
        <v>#N/A</v>
      </c>
      <c r="BC1708" s="47" t="e">
        <f t="shared" si="805"/>
        <v>#N/A</v>
      </c>
      <c r="BD1708" s="50" t="e">
        <f>VLOOKUP(Audit!I473,$V$3:$AE$12,9,FALSE)&amp; IF(Audit!I473=10,Audit!V473,"")</f>
        <v>#N/A</v>
      </c>
      <c r="BE1708" s="50" t="e">
        <f>VLOOKUP(Audit!I473,$V$13:$AE$22,9,FALSE) &amp; IF(Audit!I473=10,Audit!W473,"") &amp; IF(Audit!I473&lt;&gt;1,U1708,"")</f>
        <v>#N/A</v>
      </c>
      <c r="BF1708" s="47" t="e">
        <f t="shared" si="806"/>
        <v>#N/A</v>
      </c>
      <c r="BG1708" s="50" t="e">
        <f>VLOOKUP(Audit!J473,$V$3:$AE$12,10,FALSE) &amp; Audit!S473 &amp; IF(Audit!J473=10,Audit!V473,"")</f>
        <v>#N/A</v>
      </c>
      <c r="BH1708" s="50" t="e">
        <f>VLOOKUP(Audit!J473,$V$13:$AE$22,10,FALSE) &amp; IF(Audit!J473=10,Audit!W473,"") &amp; IF(Audit!J473&lt;&gt;1,U1708,"")</f>
        <v>#N/A</v>
      </c>
      <c r="BI1708" s="47" t="e">
        <f t="shared" si="807"/>
        <v>#N/A</v>
      </c>
      <c r="BJ1708" s="48" t="str">
        <f t="shared" si="808"/>
        <v/>
      </c>
      <c r="BK1708" s="48" t="str">
        <f t="shared" si="809"/>
        <v/>
      </c>
      <c r="BL1708" s="48" t="str">
        <f t="shared" si="810"/>
        <v/>
      </c>
      <c r="BM1708" s="48" t="str">
        <f t="shared" si="811"/>
        <v/>
      </c>
      <c r="BN1708" s="48" t="str">
        <f t="shared" si="812"/>
        <v/>
      </c>
      <c r="BO1708" s="48" t="str">
        <f t="shared" si="813"/>
        <v/>
      </c>
      <c r="BP1708" s="48" t="str">
        <f t="shared" si="814"/>
        <v/>
      </c>
      <c r="BQ1708" s="48" t="str">
        <f t="shared" si="815"/>
        <v/>
      </c>
      <c r="BR1708" s="48" t="str">
        <f t="shared" si="816"/>
        <v/>
      </c>
      <c r="BS1708" s="48" t="str">
        <f t="shared" si="817"/>
        <v/>
      </c>
      <c r="BT1708" s="48" t="str">
        <f t="shared" si="818"/>
        <v/>
      </c>
      <c r="BU1708" s="48" t="str">
        <f t="shared" si="819"/>
        <v/>
      </c>
    </row>
    <row r="1709" spans="1:73">
      <c r="A1709" s="10">
        <f>Audit!A474</f>
        <v>0</v>
      </c>
      <c r="B1709" s="10" t="e">
        <f t="shared" si="790"/>
        <v>#N/A</v>
      </c>
      <c r="C1709" s="17" t="e">
        <f>VLOOKUP(Audit!B474,$V$3:$AE$12,2,FALSE) &amp; VLOOKUP(Audit!B474,$V$13:$AE$22,2,FALSE)&amp; IF(Audit!B474=10,Audit!V474&amp;Audit!W474,"")</f>
        <v>#N/A</v>
      </c>
      <c r="D1709" s="17" t="e">
        <f>VLOOKUP(Audit!C474,$V$3:$AE$12,3,FALSE) &amp; VLOOKUP(Audit!C474,$V$13:$AE$22,3,FALSE) &amp;IF(Audit!C474=10,Audit!V474&amp;Audit!W474,"")</f>
        <v>#N/A</v>
      </c>
      <c r="E1709" s="17" t="e">
        <f>VLOOKUP(Audit!D474,$V$3:$AE$12,4,FALSE)&amp; Audit!T474 &amp; VLOOKUP(Audit!D474,$V$13:$AE$22,4,FALSE)&amp; IF(Audit!D474=10,Audit!V474&amp;Audit!W474,"")</f>
        <v>#N/A</v>
      </c>
      <c r="F1709" s="17" t="e">
        <f>VLOOKUP(Audit!E474,$V$3:$AE$12,5,FALSE) &amp; VLOOKUP(Audit!E474,$V$13:$AE$22,5,FALSE)&amp; IF(Audit!E474=10,Audit!V474&amp;Audit!W474,"")</f>
        <v>#N/A</v>
      </c>
      <c r="G1709" s="17" t="e">
        <f>VLOOKUP(Audit!F474,$V$3:$AE$12,6,FALSE) &amp; VLOOKUP(Audit!F474,$V$13:$AE$22,6,FALSE)&amp; IF(Audit!F474=10,Audit!V474&amp;Audit!W474,"")</f>
        <v>#N/A</v>
      </c>
      <c r="H1709" s="17" t="e">
        <f>VLOOKUP(Audit!G474,$V$3:$AE$12,7,FALSE) &amp; VLOOKUP(Audit!G474,$V$13:$AE$22,7,FALSE)&amp;IF(Audit!G474=10,Audit!V474&amp;Audit!W474,"")</f>
        <v>#N/A</v>
      </c>
      <c r="I1709" s="17" t="e">
        <f>VLOOKUP(Audit!H474,$V$3:$AE$12,8,FALSE) &amp; Audit!U474 &amp; VLOOKUP(Audit!H474,$V$13:$AE$22,8,FALSE)&amp;IF(Audit!H474=10,Audit!V474&amp;Audit!W474,"")</f>
        <v>#N/A</v>
      </c>
      <c r="J1709" s="17" t="e">
        <f>VLOOKUP(Audit!I474,$V$3:$AE$12,9,FALSE) &amp; VLOOKUP(Audit!I474,$V$13:$AE$22,9,FALSE) &amp; IF(Audit!I474=10,Audit!V474&amp;Audit!W474,"") &amp; IF(Audit!I474&lt;&gt;1,U1709,"")</f>
        <v>#N/A</v>
      </c>
      <c r="K1709" s="17" t="e">
        <f>VLOOKUP(Audit!J474,$V$3:$AE$12,10,FALSE) &amp; Audit!S474 &amp; VLOOKUP(Audit!J474,$V$13:$AE$22,10,FALSE) &amp; IF(Audit!J474=10,Audit!V474&amp;Audit!W474,"") &amp; IF(Audit!J474&lt;&gt;1,U1709,"")</f>
        <v>#N/A</v>
      </c>
      <c r="L1709" s="10">
        <f>Audit!K474</f>
        <v>0</v>
      </c>
      <c r="M1709" s="10" t="e">
        <f t="shared" si="791"/>
        <v>#N/A</v>
      </c>
      <c r="N1709" s="10" t="e">
        <f t="shared" si="792"/>
        <v>#N/A</v>
      </c>
      <c r="O1709" s="10" t="e">
        <f t="shared" si="793"/>
        <v>#N/A</v>
      </c>
      <c r="P1709" s="10" t="e">
        <f t="shared" si="794"/>
        <v>#N/A</v>
      </c>
      <c r="Q1709" s="10" t="e">
        <f t="shared" si="795"/>
        <v>#N/A</v>
      </c>
      <c r="R1709" s="10" t="e">
        <f t="shared" si="796"/>
        <v>#N/A</v>
      </c>
      <c r="S1709" s="10" t="e">
        <f t="shared" si="797"/>
        <v>#N/A</v>
      </c>
      <c r="T1709" s="10" t="e">
        <f t="shared" si="798"/>
        <v>#N/A</v>
      </c>
      <c r="U1709" s="17" t="str">
        <f>IF(Audit!M474="","",VLOOKUP(Audit!M474,$W$26:$X$35,2,FALSE)) &amp; Audit!N474 &amp; IF(Audit!O474="","",IF(Audit!N474&lt;=1.4,VLOOKUP(Audit!O474,$W$38:X1754,2,FALSE),VLOOKUP(Audit!O474,$W$51:$X$61,2,FALSE))) &amp; IF(Audit!P474="","",VLOOKUP(Audit!P474,$Y$26:$Z$35,2,FALSE) &amp; Audit!Q474 &amp; IF(Audit!O474="","",IF(Audit!Q474&lt;=1.4,VLOOKUP(Audit!R474,$Y$38:$Z$48,2,FALSE),VLOOKUP(Audit!R474,$Y$51:$Z$61,2,FALSE))))</f>
        <v/>
      </c>
      <c r="V1709" s="21"/>
      <c r="AH1709" s="49">
        <f>Audit!A474</f>
        <v>0</v>
      </c>
      <c r="AI1709" s="50" t="e">
        <f>VLOOKUP(Audit!B474,$V$3:$AE$12,2,FALSE)&amp; IF(Audit!B474=10,Audit!V474,"")</f>
        <v>#N/A</v>
      </c>
      <c r="AJ1709" s="50" t="e">
        <f>VLOOKUP(Audit!B474,$V$13:$AE$22,2,FALSE)&amp; IF(Audit!B474=10,Audit!W474,"")</f>
        <v>#N/A</v>
      </c>
      <c r="AK1709" s="47" t="e">
        <f t="shared" si="799"/>
        <v>#N/A</v>
      </c>
      <c r="AL1709" s="50" t="e">
        <f>VLOOKUP(Audit!C474,$V$3:$AE$12,3,FALSE)&amp; IF(Audit!C474=10,Audit!V474,"")</f>
        <v>#N/A</v>
      </c>
      <c r="AM1709" s="50" t="e">
        <f>VLOOKUP(Audit!C474,$V$13:$AE$22,3,FALSE)&amp; IF(Audit!C474=10,Audit!W474,"")</f>
        <v>#N/A</v>
      </c>
      <c r="AN1709" s="47" t="e">
        <f t="shared" si="800"/>
        <v>#N/A</v>
      </c>
      <c r="AO1709" s="50" t="e">
        <f>VLOOKUP(Audit!D474,$V$3:$AE$12,4,FALSE) &amp;  Audit!T474 &amp; IF(Audit!D474=10,Audit!V474,"")</f>
        <v>#N/A</v>
      </c>
      <c r="AP1709" s="50" t="e">
        <f>VLOOKUP(Audit!D474,$V$13:$AE$22,4,FALSE)&amp; IF(Audit!D474=10,Audit!W474,"")</f>
        <v>#N/A</v>
      </c>
      <c r="AQ1709" s="47" t="e">
        <f t="shared" si="801"/>
        <v>#N/A</v>
      </c>
      <c r="AR1709" s="50" t="e">
        <f>VLOOKUP(Audit!E474,$V$3:$AE$12,5,FALSE)&amp; IF(Audit!E474=10,Audit!V474,"")</f>
        <v>#N/A</v>
      </c>
      <c r="AS1709" s="50" t="e">
        <f>VLOOKUP(Audit!E474,$V$13:$AE$22,5,FALSE)&amp; IF(Audit!E474=10,Audit!W474,"")</f>
        <v>#N/A</v>
      </c>
      <c r="AT1709" s="47" t="e">
        <f t="shared" si="802"/>
        <v>#N/A</v>
      </c>
      <c r="AU1709" s="50" t="e">
        <f>VLOOKUP(Audit!F474,$V$3:$AE$12,6,FALSE)&amp; IF(Audit!F474=10,Audit!V474,"")</f>
        <v>#N/A</v>
      </c>
      <c r="AV1709" s="50" t="e">
        <f>VLOOKUP(Audit!F474,$V$13:$AE$22,6,FALSE)&amp; IF(Audit!F474=10,Audit!W474,"")</f>
        <v>#N/A</v>
      </c>
      <c r="AW1709" s="47" t="e">
        <f t="shared" si="803"/>
        <v>#N/A</v>
      </c>
      <c r="AX1709" s="50" t="e">
        <f>VLOOKUP(Audit!G474,$V$3:$AE$12,7,FALSE)&amp; IF(Audit!G474=10,Audit!V474,"")</f>
        <v>#N/A</v>
      </c>
      <c r="AY1709" s="50" t="e">
        <f>VLOOKUP(Audit!G474,$V$13:$AE$22,7,FALSE) &amp; IF(Audit!G474=10,Audit!W474,"")</f>
        <v>#N/A</v>
      </c>
      <c r="AZ1709" s="47" t="e">
        <f t="shared" si="804"/>
        <v>#N/A</v>
      </c>
      <c r="BA1709" s="50" t="e">
        <f>VLOOKUP(Audit!H474,$V$3:$AE$12,8,FALSE)&amp; Audit!U474 &amp; IF(Audit!H474=10,Audit!V474,"")</f>
        <v>#N/A</v>
      </c>
      <c r="BB1709" s="50" t="e">
        <f>VLOOKUP(Audit!H474,$V$13:$AE$22,8,FALSE) &amp; IF(Audit!H474=10,Audit!W474,"")</f>
        <v>#N/A</v>
      </c>
      <c r="BC1709" s="47" t="e">
        <f t="shared" si="805"/>
        <v>#N/A</v>
      </c>
      <c r="BD1709" s="50" t="e">
        <f>VLOOKUP(Audit!I474,$V$3:$AE$12,9,FALSE)&amp; IF(Audit!I474=10,Audit!V474,"")</f>
        <v>#N/A</v>
      </c>
      <c r="BE1709" s="50" t="e">
        <f>VLOOKUP(Audit!I474,$V$13:$AE$22,9,FALSE) &amp; IF(Audit!I474=10,Audit!W474,"") &amp; IF(Audit!I474&lt;&gt;1,U1709,"")</f>
        <v>#N/A</v>
      </c>
      <c r="BF1709" s="47" t="e">
        <f t="shared" si="806"/>
        <v>#N/A</v>
      </c>
      <c r="BG1709" s="50" t="e">
        <f>VLOOKUP(Audit!J474,$V$3:$AE$12,10,FALSE) &amp; Audit!S474 &amp; IF(Audit!J474=10,Audit!V474,"")</f>
        <v>#N/A</v>
      </c>
      <c r="BH1709" s="50" t="e">
        <f>VLOOKUP(Audit!J474,$V$13:$AE$22,10,FALSE) &amp; IF(Audit!J474=10,Audit!W474,"") &amp; IF(Audit!J474&lt;&gt;1,U1709,"")</f>
        <v>#N/A</v>
      </c>
      <c r="BI1709" s="47" t="e">
        <f t="shared" si="807"/>
        <v>#N/A</v>
      </c>
      <c r="BJ1709" s="48" t="str">
        <f t="shared" si="808"/>
        <v/>
      </c>
      <c r="BK1709" s="48" t="str">
        <f t="shared" si="809"/>
        <v/>
      </c>
      <c r="BL1709" s="48" t="str">
        <f t="shared" si="810"/>
        <v/>
      </c>
      <c r="BM1709" s="48" t="str">
        <f t="shared" si="811"/>
        <v/>
      </c>
      <c r="BN1709" s="48" t="str">
        <f t="shared" si="812"/>
        <v/>
      </c>
      <c r="BO1709" s="48" t="str">
        <f t="shared" si="813"/>
        <v/>
      </c>
      <c r="BP1709" s="48" t="str">
        <f t="shared" si="814"/>
        <v/>
      </c>
      <c r="BQ1709" s="48" t="str">
        <f t="shared" si="815"/>
        <v/>
      </c>
      <c r="BR1709" s="48" t="str">
        <f t="shared" si="816"/>
        <v/>
      </c>
      <c r="BS1709" s="48" t="str">
        <f t="shared" si="817"/>
        <v/>
      </c>
      <c r="BT1709" s="48" t="str">
        <f t="shared" si="818"/>
        <v/>
      </c>
      <c r="BU1709" s="48" t="str">
        <f t="shared" si="819"/>
        <v/>
      </c>
    </row>
    <row r="1710" spans="1:73">
      <c r="A1710" s="10">
        <f>Audit!A475</f>
        <v>0</v>
      </c>
      <c r="B1710" s="10" t="e">
        <f t="shared" si="790"/>
        <v>#N/A</v>
      </c>
      <c r="C1710" s="17" t="e">
        <f>VLOOKUP(Audit!B475,$V$3:$AE$12,2,FALSE) &amp; VLOOKUP(Audit!B475,$V$13:$AE$22,2,FALSE)&amp; IF(Audit!B475=10,Audit!V475&amp;Audit!W475,"")</f>
        <v>#N/A</v>
      </c>
      <c r="D1710" s="17" t="e">
        <f>VLOOKUP(Audit!C475,$V$3:$AE$12,3,FALSE) &amp; VLOOKUP(Audit!C475,$V$13:$AE$22,3,FALSE) &amp;IF(Audit!C475=10,Audit!V475&amp;Audit!W475,"")</f>
        <v>#N/A</v>
      </c>
      <c r="E1710" s="17" t="e">
        <f>VLOOKUP(Audit!D475,$V$3:$AE$12,4,FALSE)&amp; Audit!T475 &amp; VLOOKUP(Audit!D475,$V$13:$AE$22,4,FALSE)&amp; IF(Audit!D475=10,Audit!V475&amp;Audit!W475,"")</f>
        <v>#N/A</v>
      </c>
      <c r="F1710" s="17" t="e">
        <f>VLOOKUP(Audit!E475,$V$3:$AE$12,5,FALSE) &amp; VLOOKUP(Audit!E475,$V$13:$AE$22,5,FALSE)&amp; IF(Audit!E475=10,Audit!V475&amp;Audit!W475,"")</f>
        <v>#N/A</v>
      </c>
      <c r="G1710" s="17" t="e">
        <f>VLOOKUP(Audit!F475,$V$3:$AE$12,6,FALSE) &amp; VLOOKUP(Audit!F475,$V$13:$AE$22,6,FALSE)&amp; IF(Audit!F475=10,Audit!V475&amp;Audit!W475,"")</f>
        <v>#N/A</v>
      </c>
      <c r="H1710" s="17" t="e">
        <f>VLOOKUP(Audit!G475,$V$3:$AE$12,7,FALSE) &amp; VLOOKUP(Audit!G475,$V$13:$AE$22,7,FALSE)&amp;IF(Audit!G475=10,Audit!V475&amp;Audit!W475,"")</f>
        <v>#N/A</v>
      </c>
      <c r="I1710" s="17" t="e">
        <f>VLOOKUP(Audit!H475,$V$3:$AE$12,8,FALSE) &amp; Audit!U475 &amp; VLOOKUP(Audit!H475,$V$13:$AE$22,8,FALSE)&amp;IF(Audit!H475=10,Audit!V475&amp;Audit!W475,"")</f>
        <v>#N/A</v>
      </c>
      <c r="J1710" s="17" t="e">
        <f>VLOOKUP(Audit!I475,$V$3:$AE$12,9,FALSE) &amp; VLOOKUP(Audit!I475,$V$13:$AE$22,9,FALSE) &amp; IF(Audit!I475=10,Audit!V475&amp;Audit!W475,"") &amp; IF(Audit!I475&lt;&gt;1,U1710,"")</f>
        <v>#N/A</v>
      </c>
      <c r="K1710" s="17" t="e">
        <f>VLOOKUP(Audit!J475,$V$3:$AE$12,10,FALSE) &amp; Audit!S475 &amp; VLOOKUP(Audit!J475,$V$13:$AE$22,10,FALSE) &amp; IF(Audit!J475=10,Audit!V475&amp;Audit!W475,"") &amp; IF(Audit!J475&lt;&gt;1,U1710,"")</f>
        <v>#N/A</v>
      </c>
      <c r="L1710" s="10">
        <f>Audit!K475</f>
        <v>0</v>
      </c>
      <c r="M1710" s="10" t="e">
        <f t="shared" si="791"/>
        <v>#N/A</v>
      </c>
      <c r="N1710" s="10" t="e">
        <f t="shared" si="792"/>
        <v>#N/A</v>
      </c>
      <c r="O1710" s="10" t="e">
        <f t="shared" si="793"/>
        <v>#N/A</v>
      </c>
      <c r="P1710" s="10" t="e">
        <f t="shared" si="794"/>
        <v>#N/A</v>
      </c>
      <c r="Q1710" s="10" t="e">
        <f t="shared" si="795"/>
        <v>#N/A</v>
      </c>
      <c r="R1710" s="10" t="e">
        <f t="shared" si="796"/>
        <v>#N/A</v>
      </c>
      <c r="S1710" s="10" t="e">
        <f t="shared" si="797"/>
        <v>#N/A</v>
      </c>
      <c r="T1710" s="10" t="e">
        <f t="shared" si="798"/>
        <v>#N/A</v>
      </c>
      <c r="U1710" s="17" t="str">
        <f>IF(Audit!M475="","",VLOOKUP(Audit!M475,$W$26:$X$35,2,FALSE)) &amp; Audit!N475 &amp; IF(Audit!O475="","",IF(Audit!N475&lt;=1.4,VLOOKUP(Audit!O475,$W$38:X1755,2,FALSE),VLOOKUP(Audit!O475,$W$51:$X$61,2,FALSE))) &amp; IF(Audit!P475="","",VLOOKUP(Audit!P475,$Y$26:$Z$35,2,FALSE) &amp; Audit!Q475 &amp; IF(Audit!O475="","",IF(Audit!Q475&lt;=1.4,VLOOKUP(Audit!R475,$Y$38:$Z$48,2,FALSE),VLOOKUP(Audit!R475,$Y$51:$Z$61,2,FALSE))))</f>
        <v/>
      </c>
      <c r="V1710" s="21"/>
      <c r="AH1710" s="49">
        <f>Audit!A475</f>
        <v>0</v>
      </c>
      <c r="AI1710" s="50" t="e">
        <f>VLOOKUP(Audit!B475,$V$3:$AE$12,2,FALSE)&amp; IF(Audit!B475=10,Audit!V475,"")</f>
        <v>#N/A</v>
      </c>
      <c r="AJ1710" s="50" t="e">
        <f>VLOOKUP(Audit!B475,$V$13:$AE$22,2,FALSE)&amp; IF(Audit!B475=10,Audit!W475,"")</f>
        <v>#N/A</v>
      </c>
      <c r="AK1710" s="47" t="e">
        <f t="shared" si="799"/>
        <v>#N/A</v>
      </c>
      <c r="AL1710" s="50" t="e">
        <f>VLOOKUP(Audit!C475,$V$3:$AE$12,3,FALSE)&amp; IF(Audit!C475=10,Audit!V475,"")</f>
        <v>#N/A</v>
      </c>
      <c r="AM1710" s="50" t="e">
        <f>VLOOKUP(Audit!C475,$V$13:$AE$22,3,FALSE)&amp; IF(Audit!C475=10,Audit!W475,"")</f>
        <v>#N/A</v>
      </c>
      <c r="AN1710" s="47" t="e">
        <f t="shared" si="800"/>
        <v>#N/A</v>
      </c>
      <c r="AO1710" s="50" t="e">
        <f>VLOOKUP(Audit!D475,$V$3:$AE$12,4,FALSE) &amp;  Audit!T475 &amp; IF(Audit!D475=10,Audit!V475,"")</f>
        <v>#N/A</v>
      </c>
      <c r="AP1710" s="50" t="e">
        <f>VLOOKUP(Audit!D475,$V$13:$AE$22,4,FALSE)&amp; IF(Audit!D475=10,Audit!W475,"")</f>
        <v>#N/A</v>
      </c>
      <c r="AQ1710" s="47" t="e">
        <f t="shared" si="801"/>
        <v>#N/A</v>
      </c>
      <c r="AR1710" s="50" t="e">
        <f>VLOOKUP(Audit!E475,$V$3:$AE$12,5,FALSE)&amp; IF(Audit!E475=10,Audit!V475,"")</f>
        <v>#N/A</v>
      </c>
      <c r="AS1710" s="50" t="e">
        <f>VLOOKUP(Audit!E475,$V$13:$AE$22,5,FALSE)&amp; IF(Audit!E475=10,Audit!W475,"")</f>
        <v>#N/A</v>
      </c>
      <c r="AT1710" s="47" t="e">
        <f t="shared" si="802"/>
        <v>#N/A</v>
      </c>
      <c r="AU1710" s="50" t="e">
        <f>VLOOKUP(Audit!F475,$V$3:$AE$12,6,FALSE)&amp; IF(Audit!F475=10,Audit!V475,"")</f>
        <v>#N/A</v>
      </c>
      <c r="AV1710" s="50" t="e">
        <f>VLOOKUP(Audit!F475,$V$13:$AE$22,6,FALSE)&amp; IF(Audit!F475=10,Audit!W475,"")</f>
        <v>#N/A</v>
      </c>
      <c r="AW1710" s="47" t="e">
        <f t="shared" si="803"/>
        <v>#N/A</v>
      </c>
      <c r="AX1710" s="50" t="e">
        <f>VLOOKUP(Audit!G475,$V$3:$AE$12,7,FALSE)&amp; IF(Audit!G475=10,Audit!V475,"")</f>
        <v>#N/A</v>
      </c>
      <c r="AY1710" s="50" t="e">
        <f>VLOOKUP(Audit!G475,$V$13:$AE$22,7,FALSE) &amp; IF(Audit!G475=10,Audit!W475,"")</f>
        <v>#N/A</v>
      </c>
      <c r="AZ1710" s="47" t="e">
        <f t="shared" si="804"/>
        <v>#N/A</v>
      </c>
      <c r="BA1710" s="50" t="e">
        <f>VLOOKUP(Audit!H475,$V$3:$AE$12,8,FALSE)&amp; Audit!U475 &amp; IF(Audit!H475=10,Audit!V475,"")</f>
        <v>#N/A</v>
      </c>
      <c r="BB1710" s="50" t="e">
        <f>VLOOKUP(Audit!H475,$V$13:$AE$22,8,FALSE) &amp; IF(Audit!H475=10,Audit!W475,"")</f>
        <v>#N/A</v>
      </c>
      <c r="BC1710" s="47" t="e">
        <f t="shared" si="805"/>
        <v>#N/A</v>
      </c>
      <c r="BD1710" s="50" t="e">
        <f>VLOOKUP(Audit!I475,$V$3:$AE$12,9,FALSE)&amp; IF(Audit!I475=10,Audit!V475,"")</f>
        <v>#N/A</v>
      </c>
      <c r="BE1710" s="50" t="e">
        <f>VLOOKUP(Audit!I475,$V$13:$AE$22,9,FALSE) &amp; IF(Audit!I475=10,Audit!W475,"") &amp; IF(Audit!I475&lt;&gt;1,U1710,"")</f>
        <v>#N/A</v>
      </c>
      <c r="BF1710" s="47" t="e">
        <f t="shared" si="806"/>
        <v>#N/A</v>
      </c>
      <c r="BG1710" s="50" t="e">
        <f>VLOOKUP(Audit!J475,$V$3:$AE$12,10,FALSE) &amp; Audit!S475 &amp; IF(Audit!J475=10,Audit!V475,"")</f>
        <v>#N/A</v>
      </c>
      <c r="BH1710" s="50" t="e">
        <f>VLOOKUP(Audit!J475,$V$13:$AE$22,10,FALSE) &amp; IF(Audit!J475=10,Audit!W475,"") &amp; IF(Audit!J475&lt;&gt;1,U1710,"")</f>
        <v>#N/A</v>
      </c>
      <c r="BI1710" s="47" t="e">
        <f t="shared" si="807"/>
        <v>#N/A</v>
      </c>
      <c r="BJ1710" s="48" t="str">
        <f t="shared" si="808"/>
        <v/>
      </c>
      <c r="BK1710" s="48" t="str">
        <f t="shared" si="809"/>
        <v/>
      </c>
      <c r="BL1710" s="48" t="str">
        <f t="shared" si="810"/>
        <v/>
      </c>
      <c r="BM1710" s="48" t="str">
        <f t="shared" si="811"/>
        <v/>
      </c>
      <c r="BN1710" s="48" t="str">
        <f t="shared" si="812"/>
        <v/>
      </c>
      <c r="BO1710" s="48" t="str">
        <f t="shared" si="813"/>
        <v/>
      </c>
      <c r="BP1710" s="48" t="str">
        <f t="shared" si="814"/>
        <v/>
      </c>
      <c r="BQ1710" s="48" t="str">
        <f t="shared" si="815"/>
        <v/>
      </c>
      <c r="BR1710" s="48" t="str">
        <f t="shared" si="816"/>
        <v/>
      </c>
      <c r="BS1710" s="48" t="str">
        <f t="shared" si="817"/>
        <v/>
      </c>
      <c r="BT1710" s="48" t="str">
        <f t="shared" si="818"/>
        <v/>
      </c>
      <c r="BU1710" s="48" t="str">
        <f t="shared" si="819"/>
        <v/>
      </c>
    </row>
    <row r="1711" spans="1:73">
      <c r="A1711" s="10">
        <f>Audit!A476</f>
        <v>0</v>
      </c>
      <c r="B1711" s="10" t="e">
        <f t="shared" si="790"/>
        <v>#N/A</v>
      </c>
      <c r="C1711" s="17" t="e">
        <f>VLOOKUP(Audit!B476,$V$3:$AE$12,2,FALSE) &amp; VLOOKUP(Audit!B476,$V$13:$AE$22,2,FALSE)&amp; IF(Audit!B476=10,Audit!V476&amp;Audit!W476,"")</f>
        <v>#N/A</v>
      </c>
      <c r="D1711" s="17" t="e">
        <f>VLOOKUP(Audit!C476,$V$3:$AE$12,3,FALSE) &amp; VLOOKUP(Audit!C476,$V$13:$AE$22,3,FALSE) &amp;IF(Audit!C476=10,Audit!V476&amp;Audit!W476,"")</f>
        <v>#N/A</v>
      </c>
      <c r="E1711" s="17" t="e">
        <f>VLOOKUP(Audit!D476,$V$3:$AE$12,4,FALSE)&amp; Audit!T476 &amp; VLOOKUP(Audit!D476,$V$13:$AE$22,4,FALSE)&amp; IF(Audit!D476=10,Audit!V476&amp;Audit!W476,"")</f>
        <v>#N/A</v>
      </c>
      <c r="F1711" s="17" t="e">
        <f>VLOOKUP(Audit!E476,$V$3:$AE$12,5,FALSE) &amp; VLOOKUP(Audit!E476,$V$13:$AE$22,5,FALSE)&amp; IF(Audit!E476=10,Audit!V476&amp;Audit!W476,"")</f>
        <v>#N/A</v>
      </c>
      <c r="G1711" s="17" t="e">
        <f>VLOOKUP(Audit!F476,$V$3:$AE$12,6,FALSE) &amp; VLOOKUP(Audit!F476,$V$13:$AE$22,6,FALSE)&amp; IF(Audit!F476=10,Audit!V476&amp;Audit!W476,"")</f>
        <v>#N/A</v>
      </c>
      <c r="H1711" s="17" t="e">
        <f>VLOOKUP(Audit!G476,$V$3:$AE$12,7,FALSE) &amp; VLOOKUP(Audit!G476,$V$13:$AE$22,7,FALSE)&amp;IF(Audit!G476=10,Audit!V476&amp;Audit!W476,"")</f>
        <v>#N/A</v>
      </c>
      <c r="I1711" s="17" t="e">
        <f>VLOOKUP(Audit!H476,$V$3:$AE$12,8,FALSE) &amp; Audit!U476 &amp; VLOOKUP(Audit!H476,$V$13:$AE$22,8,FALSE)&amp;IF(Audit!H476=10,Audit!V476&amp;Audit!W476,"")</f>
        <v>#N/A</v>
      </c>
      <c r="J1711" s="17" t="e">
        <f>VLOOKUP(Audit!I476,$V$3:$AE$12,9,FALSE) &amp; VLOOKUP(Audit!I476,$V$13:$AE$22,9,FALSE) &amp; IF(Audit!I476=10,Audit!V476&amp;Audit!W476,"") &amp; IF(Audit!I476&lt;&gt;1,U1711,"")</f>
        <v>#N/A</v>
      </c>
      <c r="K1711" s="17" t="e">
        <f>VLOOKUP(Audit!J476,$V$3:$AE$12,10,FALSE) &amp; Audit!S476 &amp; VLOOKUP(Audit!J476,$V$13:$AE$22,10,FALSE) &amp; IF(Audit!J476=10,Audit!V476&amp;Audit!W476,"") &amp; IF(Audit!J476&lt;&gt;1,U1711,"")</f>
        <v>#N/A</v>
      </c>
      <c r="L1711" s="10">
        <f>Audit!K476</f>
        <v>0</v>
      </c>
      <c r="M1711" s="10" t="e">
        <f t="shared" si="791"/>
        <v>#N/A</v>
      </c>
      <c r="N1711" s="10" t="e">
        <f t="shared" si="792"/>
        <v>#N/A</v>
      </c>
      <c r="O1711" s="10" t="e">
        <f t="shared" si="793"/>
        <v>#N/A</v>
      </c>
      <c r="P1711" s="10" t="e">
        <f t="shared" si="794"/>
        <v>#N/A</v>
      </c>
      <c r="Q1711" s="10" t="e">
        <f t="shared" si="795"/>
        <v>#N/A</v>
      </c>
      <c r="R1711" s="10" t="e">
        <f t="shared" si="796"/>
        <v>#N/A</v>
      </c>
      <c r="S1711" s="10" t="e">
        <f t="shared" si="797"/>
        <v>#N/A</v>
      </c>
      <c r="T1711" s="10" t="e">
        <f t="shared" si="798"/>
        <v>#N/A</v>
      </c>
      <c r="U1711" s="17" t="str">
        <f>IF(Audit!M476="","",VLOOKUP(Audit!M476,$W$26:$X$35,2,FALSE)) &amp; Audit!N476 &amp; IF(Audit!O476="","",IF(Audit!N476&lt;=1.4,VLOOKUP(Audit!O476,$W$38:X1756,2,FALSE),VLOOKUP(Audit!O476,$W$51:$X$61,2,FALSE))) &amp; IF(Audit!P476="","",VLOOKUP(Audit!P476,$Y$26:$Z$35,2,FALSE) &amp; Audit!Q476 &amp; IF(Audit!O476="","",IF(Audit!Q476&lt;=1.4,VLOOKUP(Audit!R476,$Y$38:$Z$48,2,FALSE),VLOOKUP(Audit!R476,$Y$51:$Z$61,2,FALSE))))</f>
        <v/>
      </c>
      <c r="V1711" s="21"/>
      <c r="AH1711" s="49">
        <f>Audit!A476</f>
        <v>0</v>
      </c>
      <c r="AI1711" s="50" t="e">
        <f>VLOOKUP(Audit!B476,$V$3:$AE$12,2,FALSE)&amp; IF(Audit!B476=10,Audit!V476,"")</f>
        <v>#N/A</v>
      </c>
      <c r="AJ1711" s="50" t="e">
        <f>VLOOKUP(Audit!B476,$V$13:$AE$22,2,FALSE)&amp; IF(Audit!B476=10,Audit!W476,"")</f>
        <v>#N/A</v>
      </c>
      <c r="AK1711" s="47" t="e">
        <f t="shared" si="799"/>
        <v>#N/A</v>
      </c>
      <c r="AL1711" s="50" t="e">
        <f>VLOOKUP(Audit!C476,$V$3:$AE$12,3,FALSE)&amp; IF(Audit!C476=10,Audit!V476,"")</f>
        <v>#N/A</v>
      </c>
      <c r="AM1711" s="50" t="e">
        <f>VLOOKUP(Audit!C476,$V$13:$AE$22,3,FALSE)&amp; IF(Audit!C476=10,Audit!W476,"")</f>
        <v>#N/A</v>
      </c>
      <c r="AN1711" s="47" t="e">
        <f t="shared" si="800"/>
        <v>#N/A</v>
      </c>
      <c r="AO1711" s="50" t="e">
        <f>VLOOKUP(Audit!D476,$V$3:$AE$12,4,FALSE) &amp;  Audit!T476 &amp; IF(Audit!D476=10,Audit!V476,"")</f>
        <v>#N/A</v>
      </c>
      <c r="AP1711" s="50" t="e">
        <f>VLOOKUP(Audit!D476,$V$13:$AE$22,4,FALSE)&amp; IF(Audit!D476=10,Audit!W476,"")</f>
        <v>#N/A</v>
      </c>
      <c r="AQ1711" s="47" t="e">
        <f t="shared" si="801"/>
        <v>#N/A</v>
      </c>
      <c r="AR1711" s="50" t="e">
        <f>VLOOKUP(Audit!E476,$V$3:$AE$12,5,FALSE)&amp; IF(Audit!E476=10,Audit!V476,"")</f>
        <v>#N/A</v>
      </c>
      <c r="AS1711" s="50" t="e">
        <f>VLOOKUP(Audit!E476,$V$13:$AE$22,5,FALSE)&amp; IF(Audit!E476=10,Audit!W476,"")</f>
        <v>#N/A</v>
      </c>
      <c r="AT1711" s="47" t="e">
        <f t="shared" si="802"/>
        <v>#N/A</v>
      </c>
      <c r="AU1711" s="50" t="e">
        <f>VLOOKUP(Audit!F476,$V$3:$AE$12,6,FALSE)&amp; IF(Audit!F476=10,Audit!V476,"")</f>
        <v>#N/A</v>
      </c>
      <c r="AV1711" s="50" t="e">
        <f>VLOOKUP(Audit!F476,$V$13:$AE$22,6,FALSE)&amp; IF(Audit!F476=10,Audit!W476,"")</f>
        <v>#N/A</v>
      </c>
      <c r="AW1711" s="47" t="e">
        <f t="shared" si="803"/>
        <v>#N/A</v>
      </c>
      <c r="AX1711" s="50" t="e">
        <f>VLOOKUP(Audit!G476,$V$3:$AE$12,7,FALSE)&amp; IF(Audit!G476=10,Audit!V476,"")</f>
        <v>#N/A</v>
      </c>
      <c r="AY1711" s="50" t="e">
        <f>VLOOKUP(Audit!G476,$V$13:$AE$22,7,FALSE) &amp; IF(Audit!G476=10,Audit!W476,"")</f>
        <v>#N/A</v>
      </c>
      <c r="AZ1711" s="47" t="e">
        <f t="shared" si="804"/>
        <v>#N/A</v>
      </c>
      <c r="BA1711" s="50" t="e">
        <f>VLOOKUP(Audit!H476,$V$3:$AE$12,8,FALSE)&amp; Audit!U476 &amp; IF(Audit!H476=10,Audit!V476,"")</f>
        <v>#N/A</v>
      </c>
      <c r="BB1711" s="50" t="e">
        <f>VLOOKUP(Audit!H476,$V$13:$AE$22,8,FALSE) &amp; IF(Audit!H476=10,Audit!W476,"")</f>
        <v>#N/A</v>
      </c>
      <c r="BC1711" s="47" t="e">
        <f t="shared" si="805"/>
        <v>#N/A</v>
      </c>
      <c r="BD1711" s="50" t="e">
        <f>VLOOKUP(Audit!I476,$V$3:$AE$12,9,FALSE)&amp; IF(Audit!I476=10,Audit!V476,"")</f>
        <v>#N/A</v>
      </c>
      <c r="BE1711" s="50" t="e">
        <f>VLOOKUP(Audit!I476,$V$13:$AE$22,9,FALSE) &amp; IF(Audit!I476=10,Audit!W476,"") &amp; IF(Audit!I476&lt;&gt;1,U1711,"")</f>
        <v>#N/A</v>
      </c>
      <c r="BF1711" s="47" t="e">
        <f t="shared" si="806"/>
        <v>#N/A</v>
      </c>
      <c r="BG1711" s="50" t="e">
        <f>VLOOKUP(Audit!J476,$V$3:$AE$12,10,FALSE) &amp; Audit!S476 &amp; IF(Audit!J476=10,Audit!V476,"")</f>
        <v>#N/A</v>
      </c>
      <c r="BH1711" s="50" t="e">
        <f>VLOOKUP(Audit!J476,$V$13:$AE$22,10,FALSE) &amp; IF(Audit!J476=10,Audit!W476,"") &amp; IF(Audit!J476&lt;&gt;1,U1711,"")</f>
        <v>#N/A</v>
      </c>
      <c r="BI1711" s="47" t="e">
        <f t="shared" si="807"/>
        <v>#N/A</v>
      </c>
      <c r="BJ1711" s="48" t="str">
        <f t="shared" si="808"/>
        <v/>
      </c>
      <c r="BK1711" s="48" t="str">
        <f t="shared" si="809"/>
        <v/>
      </c>
      <c r="BL1711" s="48" t="str">
        <f t="shared" si="810"/>
        <v/>
      </c>
      <c r="BM1711" s="48" t="str">
        <f t="shared" si="811"/>
        <v/>
      </c>
      <c r="BN1711" s="48" t="str">
        <f t="shared" si="812"/>
        <v/>
      </c>
      <c r="BO1711" s="48" t="str">
        <f t="shared" si="813"/>
        <v/>
      </c>
      <c r="BP1711" s="48" t="str">
        <f t="shared" si="814"/>
        <v/>
      </c>
      <c r="BQ1711" s="48" t="str">
        <f t="shared" si="815"/>
        <v/>
      </c>
      <c r="BR1711" s="48" t="str">
        <f t="shared" si="816"/>
        <v/>
      </c>
      <c r="BS1711" s="48" t="str">
        <f t="shared" si="817"/>
        <v/>
      </c>
      <c r="BT1711" s="48" t="str">
        <f t="shared" si="818"/>
        <v/>
      </c>
      <c r="BU1711" s="48" t="str">
        <f t="shared" si="819"/>
        <v/>
      </c>
    </row>
    <row r="1712" spans="1:73">
      <c r="A1712" s="10">
        <f>Audit!A477</f>
        <v>0</v>
      </c>
      <c r="B1712" s="10" t="e">
        <f t="shared" si="790"/>
        <v>#N/A</v>
      </c>
      <c r="C1712" s="17" t="e">
        <f>VLOOKUP(Audit!B477,$V$3:$AE$12,2,FALSE) &amp; VLOOKUP(Audit!B477,$V$13:$AE$22,2,FALSE)&amp; IF(Audit!B477=10,Audit!V477&amp;Audit!W477,"")</f>
        <v>#N/A</v>
      </c>
      <c r="D1712" s="17" t="e">
        <f>VLOOKUP(Audit!C477,$V$3:$AE$12,3,FALSE) &amp; VLOOKUP(Audit!C477,$V$13:$AE$22,3,FALSE) &amp;IF(Audit!C477=10,Audit!V477&amp;Audit!W477,"")</f>
        <v>#N/A</v>
      </c>
      <c r="E1712" s="17" t="e">
        <f>VLOOKUP(Audit!D477,$V$3:$AE$12,4,FALSE)&amp; Audit!T477 &amp; VLOOKUP(Audit!D477,$V$13:$AE$22,4,FALSE)&amp; IF(Audit!D477=10,Audit!V477&amp;Audit!W477,"")</f>
        <v>#N/A</v>
      </c>
      <c r="F1712" s="17" t="e">
        <f>VLOOKUP(Audit!E477,$V$3:$AE$12,5,FALSE) &amp; VLOOKUP(Audit!E477,$V$13:$AE$22,5,FALSE)&amp; IF(Audit!E477=10,Audit!V477&amp;Audit!W477,"")</f>
        <v>#N/A</v>
      </c>
      <c r="G1712" s="17" t="e">
        <f>VLOOKUP(Audit!F477,$V$3:$AE$12,6,FALSE) &amp; VLOOKUP(Audit!F477,$V$13:$AE$22,6,FALSE)&amp; IF(Audit!F477=10,Audit!V477&amp;Audit!W477,"")</f>
        <v>#N/A</v>
      </c>
      <c r="H1712" s="17" t="e">
        <f>VLOOKUP(Audit!G477,$V$3:$AE$12,7,FALSE) &amp; VLOOKUP(Audit!G477,$V$13:$AE$22,7,FALSE)&amp;IF(Audit!G477=10,Audit!V477&amp;Audit!W477,"")</f>
        <v>#N/A</v>
      </c>
      <c r="I1712" s="17" t="e">
        <f>VLOOKUP(Audit!H477,$V$3:$AE$12,8,FALSE) &amp; Audit!U477 &amp; VLOOKUP(Audit!H477,$V$13:$AE$22,8,FALSE)&amp;IF(Audit!H477=10,Audit!V477&amp;Audit!W477,"")</f>
        <v>#N/A</v>
      </c>
      <c r="J1712" s="17" t="e">
        <f>VLOOKUP(Audit!I477,$V$3:$AE$12,9,FALSE) &amp; VLOOKUP(Audit!I477,$V$13:$AE$22,9,FALSE) &amp; IF(Audit!I477=10,Audit!V477&amp;Audit!W477,"") &amp; IF(Audit!I477&lt;&gt;1,U1712,"")</f>
        <v>#N/A</v>
      </c>
      <c r="K1712" s="17" t="e">
        <f>VLOOKUP(Audit!J477,$V$3:$AE$12,10,FALSE) &amp; Audit!S477 &amp; VLOOKUP(Audit!J477,$V$13:$AE$22,10,FALSE) &amp; IF(Audit!J477=10,Audit!V477&amp;Audit!W477,"") &amp; IF(Audit!J477&lt;&gt;1,U1712,"")</f>
        <v>#N/A</v>
      </c>
      <c r="L1712" s="10">
        <f>Audit!K477</f>
        <v>0</v>
      </c>
      <c r="M1712" s="10" t="e">
        <f t="shared" si="791"/>
        <v>#N/A</v>
      </c>
      <c r="N1712" s="10" t="e">
        <f t="shared" si="792"/>
        <v>#N/A</v>
      </c>
      <c r="O1712" s="10" t="e">
        <f t="shared" si="793"/>
        <v>#N/A</v>
      </c>
      <c r="P1712" s="10" t="e">
        <f t="shared" si="794"/>
        <v>#N/A</v>
      </c>
      <c r="Q1712" s="10" t="e">
        <f t="shared" si="795"/>
        <v>#N/A</v>
      </c>
      <c r="R1712" s="10" t="e">
        <f t="shared" si="796"/>
        <v>#N/A</v>
      </c>
      <c r="S1712" s="10" t="e">
        <f t="shared" si="797"/>
        <v>#N/A</v>
      </c>
      <c r="T1712" s="10" t="e">
        <f t="shared" si="798"/>
        <v>#N/A</v>
      </c>
      <c r="U1712" s="17" t="str">
        <f>IF(Audit!M477="","",VLOOKUP(Audit!M477,$W$26:$X$35,2,FALSE)) &amp; Audit!N477 &amp; IF(Audit!O477="","",IF(Audit!N477&lt;=1.4,VLOOKUP(Audit!O477,$W$38:X1757,2,FALSE),VLOOKUP(Audit!O477,$W$51:$X$61,2,FALSE))) &amp; IF(Audit!P477="","",VLOOKUP(Audit!P477,$Y$26:$Z$35,2,FALSE) &amp; Audit!Q477 &amp; IF(Audit!O477="","",IF(Audit!Q477&lt;=1.4,VLOOKUP(Audit!R477,$Y$38:$Z$48,2,FALSE),VLOOKUP(Audit!R477,$Y$51:$Z$61,2,FALSE))))</f>
        <v/>
      </c>
      <c r="V1712" s="21"/>
      <c r="AH1712" s="49">
        <f>Audit!A477</f>
        <v>0</v>
      </c>
      <c r="AI1712" s="50" t="e">
        <f>VLOOKUP(Audit!B477,$V$3:$AE$12,2,FALSE)&amp; IF(Audit!B477=10,Audit!V477,"")</f>
        <v>#N/A</v>
      </c>
      <c r="AJ1712" s="50" t="e">
        <f>VLOOKUP(Audit!B477,$V$13:$AE$22,2,FALSE)&amp; IF(Audit!B477=10,Audit!W477,"")</f>
        <v>#N/A</v>
      </c>
      <c r="AK1712" s="47" t="e">
        <f t="shared" si="799"/>
        <v>#N/A</v>
      </c>
      <c r="AL1712" s="50" t="e">
        <f>VLOOKUP(Audit!C477,$V$3:$AE$12,3,FALSE)&amp; IF(Audit!C477=10,Audit!V477,"")</f>
        <v>#N/A</v>
      </c>
      <c r="AM1712" s="50" t="e">
        <f>VLOOKUP(Audit!C477,$V$13:$AE$22,3,FALSE)&amp; IF(Audit!C477=10,Audit!W477,"")</f>
        <v>#N/A</v>
      </c>
      <c r="AN1712" s="47" t="e">
        <f t="shared" si="800"/>
        <v>#N/A</v>
      </c>
      <c r="AO1712" s="50" t="e">
        <f>VLOOKUP(Audit!D477,$V$3:$AE$12,4,FALSE) &amp;  Audit!T477 &amp; IF(Audit!D477=10,Audit!V477,"")</f>
        <v>#N/A</v>
      </c>
      <c r="AP1712" s="50" t="e">
        <f>VLOOKUP(Audit!D477,$V$13:$AE$22,4,FALSE)&amp; IF(Audit!D477=10,Audit!W477,"")</f>
        <v>#N/A</v>
      </c>
      <c r="AQ1712" s="47" t="e">
        <f t="shared" si="801"/>
        <v>#N/A</v>
      </c>
      <c r="AR1712" s="50" t="e">
        <f>VLOOKUP(Audit!E477,$V$3:$AE$12,5,FALSE)&amp; IF(Audit!E477=10,Audit!V477,"")</f>
        <v>#N/A</v>
      </c>
      <c r="AS1712" s="50" t="e">
        <f>VLOOKUP(Audit!E477,$V$13:$AE$22,5,FALSE)&amp; IF(Audit!E477=10,Audit!W477,"")</f>
        <v>#N/A</v>
      </c>
      <c r="AT1712" s="47" t="e">
        <f t="shared" si="802"/>
        <v>#N/A</v>
      </c>
      <c r="AU1712" s="50" t="e">
        <f>VLOOKUP(Audit!F477,$V$3:$AE$12,6,FALSE)&amp; IF(Audit!F477=10,Audit!V477,"")</f>
        <v>#N/A</v>
      </c>
      <c r="AV1712" s="50" t="e">
        <f>VLOOKUP(Audit!F477,$V$13:$AE$22,6,FALSE)&amp; IF(Audit!F477=10,Audit!W477,"")</f>
        <v>#N/A</v>
      </c>
      <c r="AW1712" s="47" t="e">
        <f t="shared" si="803"/>
        <v>#N/A</v>
      </c>
      <c r="AX1712" s="50" t="e">
        <f>VLOOKUP(Audit!G477,$V$3:$AE$12,7,FALSE)&amp; IF(Audit!G477=10,Audit!V477,"")</f>
        <v>#N/A</v>
      </c>
      <c r="AY1712" s="50" t="e">
        <f>VLOOKUP(Audit!G477,$V$13:$AE$22,7,FALSE) &amp; IF(Audit!G477=10,Audit!W477,"")</f>
        <v>#N/A</v>
      </c>
      <c r="AZ1712" s="47" t="e">
        <f t="shared" si="804"/>
        <v>#N/A</v>
      </c>
      <c r="BA1712" s="50" t="e">
        <f>VLOOKUP(Audit!H477,$V$3:$AE$12,8,FALSE)&amp; Audit!U477 &amp; IF(Audit!H477=10,Audit!V477,"")</f>
        <v>#N/A</v>
      </c>
      <c r="BB1712" s="50" t="e">
        <f>VLOOKUP(Audit!H477,$V$13:$AE$22,8,FALSE) &amp; IF(Audit!H477=10,Audit!W477,"")</f>
        <v>#N/A</v>
      </c>
      <c r="BC1712" s="47" t="e">
        <f t="shared" si="805"/>
        <v>#N/A</v>
      </c>
      <c r="BD1712" s="50" t="e">
        <f>VLOOKUP(Audit!I477,$V$3:$AE$12,9,FALSE)&amp; IF(Audit!I477=10,Audit!V477,"")</f>
        <v>#N/A</v>
      </c>
      <c r="BE1712" s="50" t="e">
        <f>VLOOKUP(Audit!I477,$V$13:$AE$22,9,FALSE) &amp; IF(Audit!I477=10,Audit!W477,"") &amp; IF(Audit!I477&lt;&gt;1,U1712,"")</f>
        <v>#N/A</v>
      </c>
      <c r="BF1712" s="47" t="e">
        <f t="shared" si="806"/>
        <v>#N/A</v>
      </c>
      <c r="BG1712" s="50" t="e">
        <f>VLOOKUP(Audit!J477,$V$3:$AE$12,10,FALSE) &amp; Audit!S477 &amp; IF(Audit!J477=10,Audit!V477,"")</f>
        <v>#N/A</v>
      </c>
      <c r="BH1712" s="50" t="e">
        <f>VLOOKUP(Audit!J477,$V$13:$AE$22,10,FALSE) &amp; IF(Audit!J477=10,Audit!W477,"") &amp; IF(Audit!J477&lt;&gt;1,U1712,"")</f>
        <v>#N/A</v>
      </c>
      <c r="BI1712" s="47" t="e">
        <f t="shared" si="807"/>
        <v>#N/A</v>
      </c>
      <c r="BJ1712" s="48" t="str">
        <f t="shared" si="808"/>
        <v/>
      </c>
      <c r="BK1712" s="48" t="str">
        <f t="shared" si="809"/>
        <v/>
      </c>
      <c r="BL1712" s="48" t="str">
        <f t="shared" si="810"/>
        <v/>
      </c>
      <c r="BM1712" s="48" t="str">
        <f t="shared" si="811"/>
        <v/>
      </c>
      <c r="BN1712" s="48" t="str">
        <f t="shared" si="812"/>
        <v/>
      </c>
      <c r="BO1712" s="48" t="str">
        <f t="shared" si="813"/>
        <v/>
      </c>
      <c r="BP1712" s="48" t="str">
        <f t="shared" si="814"/>
        <v/>
      </c>
      <c r="BQ1712" s="48" t="str">
        <f t="shared" si="815"/>
        <v/>
      </c>
      <c r="BR1712" s="48" t="str">
        <f t="shared" si="816"/>
        <v/>
      </c>
      <c r="BS1712" s="48" t="str">
        <f t="shared" si="817"/>
        <v/>
      </c>
      <c r="BT1712" s="48" t="str">
        <f t="shared" si="818"/>
        <v/>
      </c>
      <c r="BU1712" s="48" t="str">
        <f t="shared" si="819"/>
        <v/>
      </c>
    </row>
    <row r="1713" spans="1:73">
      <c r="A1713" s="10">
        <f>Audit!A478</f>
        <v>0</v>
      </c>
      <c r="B1713" s="10" t="e">
        <f t="shared" si="790"/>
        <v>#N/A</v>
      </c>
      <c r="C1713" s="17" t="e">
        <f>VLOOKUP(Audit!B478,$V$3:$AE$12,2,FALSE) &amp; VLOOKUP(Audit!B478,$V$13:$AE$22,2,FALSE)&amp; IF(Audit!B478=10,Audit!V478&amp;Audit!W478,"")</f>
        <v>#N/A</v>
      </c>
      <c r="D1713" s="17" t="e">
        <f>VLOOKUP(Audit!C478,$V$3:$AE$12,3,FALSE) &amp; VLOOKUP(Audit!C478,$V$13:$AE$22,3,FALSE) &amp;IF(Audit!C478=10,Audit!V478&amp;Audit!W478,"")</f>
        <v>#N/A</v>
      </c>
      <c r="E1713" s="17" t="e">
        <f>VLOOKUP(Audit!D478,$V$3:$AE$12,4,FALSE)&amp; Audit!T478 &amp; VLOOKUP(Audit!D478,$V$13:$AE$22,4,FALSE)&amp; IF(Audit!D478=10,Audit!V478&amp;Audit!W478,"")</f>
        <v>#N/A</v>
      </c>
      <c r="F1713" s="17" t="e">
        <f>VLOOKUP(Audit!E478,$V$3:$AE$12,5,FALSE) &amp; VLOOKUP(Audit!E478,$V$13:$AE$22,5,FALSE)&amp; IF(Audit!E478=10,Audit!V478&amp;Audit!W478,"")</f>
        <v>#N/A</v>
      </c>
      <c r="G1713" s="17" t="e">
        <f>VLOOKUP(Audit!F478,$V$3:$AE$12,6,FALSE) &amp; VLOOKUP(Audit!F478,$V$13:$AE$22,6,FALSE)&amp; IF(Audit!F478=10,Audit!V478&amp;Audit!W478,"")</f>
        <v>#N/A</v>
      </c>
      <c r="H1713" s="17" t="e">
        <f>VLOOKUP(Audit!G478,$V$3:$AE$12,7,FALSE) &amp; VLOOKUP(Audit!G478,$V$13:$AE$22,7,FALSE)&amp;IF(Audit!G478=10,Audit!V478&amp;Audit!W478,"")</f>
        <v>#N/A</v>
      </c>
      <c r="I1713" s="17" t="e">
        <f>VLOOKUP(Audit!H478,$V$3:$AE$12,8,FALSE) &amp; Audit!U478 &amp; VLOOKUP(Audit!H478,$V$13:$AE$22,8,FALSE)&amp;IF(Audit!H478=10,Audit!V478&amp;Audit!W478,"")</f>
        <v>#N/A</v>
      </c>
      <c r="J1713" s="17" t="e">
        <f>VLOOKUP(Audit!I478,$V$3:$AE$12,9,FALSE) &amp; VLOOKUP(Audit!I478,$V$13:$AE$22,9,FALSE) &amp; IF(Audit!I478=10,Audit!V478&amp;Audit!W478,"") &amp; IF(Audit!I478&lt;&gt;1,U1713,"")</f>
        <v>#N/A</v>
      </c>
      <c r="K1713" s="17" t="e">
        <f>VLOOKUP(Audit!J478,$V$3:$AE$12,10,FALSE) &amp; Audit!S478 &amp; VLOOKUP(Audit!J478,$V$13:$AE$22,10,FALSE) &amp; IF(Audit!J478=10,Audit!V478&amp;Audit!W478,"") &amp; IF(Audit!J478&lt;&gt;1,U1713,"")</f>
        <v>#N/A</v>
      </c>
      <c r="L1713" s="10">
        <f>Audit!K478</f>
        <v>0</v>
      </c>
      <c r="M1713" s="10" t="e">
        <f t="shared" si="791"/>
        <v>#N/A</v>
      </c>
      <c r="N1713" s="10" t="e">
        <f t="shared" si="792"/>
        <v>#N/A</v>
      </c>
      <c r="O1713" s="10" t="e">
        <f t="shared" si="793"/>
        <v>#N/A</v>
      </c>
      <c r="P1713" s="10" t="e">
        <f t="shared" si="794"/>
        <v>#N/A</v>
      </c>
      <c r="Q1713" s="10" t="e">
        <f t="shared" si="795"/>
        <v>#N/A</v>
      </c>
      <c r="R1713" s="10" t="e">
        <f t="shared" si="796"/>
        <v>#N/A</v>
      </c>
      <c r="S1713" s="10" t="e">
        <f t="shared" si="797"/>
        <v>#N/A</v>
      </c>
      <c r="T1713" s="10" t="e">
        <f t="shared" si="798"/>
        <v>#N/A</v>
      </c>
      <c r="U1713" s="17" t="str">
        <f>IF(Audit!M478="","",VLOOKUP(Audit!M478,$W$26:$X$35,2,FALSE)) &amp; Audit!N478 &amp; IF(Audit!O478="","",IF(Audit!N478&lt;=1.4,VLOOKUP(Audit!O478,$W$38:X1758,2,FALSE),VLOOKUP(Audit!O478,$W$51:$X$61,2,FALSE))) &amp; IF(Audit!P478="","",VLOOKUP(Audit!P478,$Y$26:$Z$35,2,FALSE) &amp; Audit!Q478 &amp; IF(Audit!O478="","",IF(Audit!Q478&lt;=1.4,VLOOKUP(Audit!R478,$Y$38:$Z$48,2,FALSE),VLOOKUP(Audit!R478,$Y$51:$Z$61,2,FALSE))))</f>
        <v/>
      </c>
      <c r="V1713" s="21"/>
      <c r="AH1713" s="49">
        <f>Audit!A478</f>
        <v>0</v>
      </c>
      <c r="AI1713" s="50" t="e">
        <f>VLOOKUP(Audit!B478,$V$3:$AE$12,2,FALSE)&amp; IF(Audit!B478=10,Audit!V478,"")</f>
        <v>#N/A</v>
      </c>
      <c r="AJ1713" s="50" t="e">
        <f>VLOOKUP(Audit!B478,$V$13:$AE$22,2,FALSE)&amp; IF(Audit!B478=10,Audit!W478,"")</f>
        <v>#N/A</v>
      </c>
      <c r="AK1713" s="47" t="e">
        <f t="shared" si="799"/>
        <v>#N/A</v>
      </c>
      <c r="AL1713" s="50" t="e">
        <f>VLOOKUP(Audit!C478,$V$3:$AE$12,3,FALSE)&amp; IF(Audit!C478=10,Audit!V478,"")</f>
        <v>#N/A</v>
      </c>
      <c r="AM1713" s="50" t="e">
        <f>VLOOKUP(Audit!C478,$V$13:$AE$22,3,FALSE)&amp; IF(Audit!C478=10,Audit!W478,"")</f>
        <v>#N/A</v>
      </c>
      <c r="AN1713" s="47" t="e">
        <f t="shared" si="800"/>
        <v>#N/A</v>
      </c>
      <c r="AO1713" s="50" t="e">
        <f>VLOOKUP(Audit!D478,$V$3:$AE$12,4,FALSE) &amp;  Audit!T478 &amp; IF(Audit!D478=10,Audit!V478,"")</f>
        <v>#N/A</v>
      </c>
      <c r="AP1713" s="50" t="e">
        <f>VLOOKUP(Audit!D478,$V$13:$AE$22,4,FALSE)&amp; IF(Audit!D478=10,Audit!W478,"")</f>
        <v>#N/A</v>
      </c>
      <c r="AQ1713" s="47" t="e">
        <f t="shared" si="801"/>
        <v>#N/A</v>
      </c>
      <c r="AR1713" s="50" t="e">
        <f>VLOOKUP(Audit!E478,$V$3:$AE$12,5,FALSE)&amp; IF(Audit!E478=10,Audit!V478,"")</f>
        <v>#N/A</v>
      </c>
      <c r="AS1713" s="50" t="e">
        <f>VLOOKUP(Audit!E478,$V$13:$AE$22,5,FALSE)&amp; IF(Audit!E478=10,Audit!W478,"")</f>
        <v>#N/A</v>
      </c>
      <c r="AT1713" s="47" t="e">
        <f t="shared" si="802"/>
        <v>#N/A</v>
      </c>
      <c r="AU1713" s="50" t="e">
        <f>VLOOKUP(Audit!F478,$V$3:$AE$12,6,FALSE)&amp; IF(Audit!F478=10,Audit!V478,"")</f>
        <v>#N/A</v>
      </c>
      <c r="AV1713" s="50" t="e">
        <f>VLOOKUP(Audit!F478,$V$13:$AE$22,6,FALSE)&amp; IF(Audit!F478=10,Audit!W478,"")</f>
        <v>#N/A</v>
      </c>
      <c r="AW1713" s="47" t="e">
        <f t="shared" si="803"/>
        <v>#N/A</v>
      </c>
      <c r="AX1713" s="50" t="e">
        <f>VLOOKUP(Audit!G478,$V$3:$AE$12,7,FALSE)&amp; IF(Audit!G478=10,Audit!V478,"")</f>
        <v>#N/A</v>
      </c>
      <c r="AY1713" s="50" t="e">
        <f>VLOOKUP(Audit!G478,$V$13:$AE$22,7,FALSE) &amp; IF(Audit!G478=10,Audit!W478,"")</f>
        <v>#N/A</v>
      </c>
      <c r="AZ1713" s="47" t="e">
        <f t="shared" si="804"/>
        <v>#N/A</v>
      </c>
      <c r="BA1713" s="50" t="e">
        <f>VLOOKUP(Audit!H478,$V$3:$AE$12,8,FALSE)&amp; Audit!U478 &amp; IF(Audit!H478=10,Audit!V478,"")</f>
        <v>#N/A</v>
      </c>
      <c r="BB1713" s="50" t="e">
        <f>VLOOKUP(Audit!H478,$V$13:$AE$22,8,FALSE) &amp; IF(Audit!H478=10,Audit!W478,"")</f>
        <v>#N/A</v>
      </c>
      <c r="BC1713" s="47" t="e">
        <f t="shared" si="805"/>
        <v>#N/A</v>
      </c>
      <c r="BD1713" s="50" t="e">
        <f>VLOOKUP(Audit!I478,$V$3:$AE$12,9,FALSE)&amp; IF(Audit!I478=10,Audit!V478,"")</f>
        <v>#N/A</v>
      </c>
      <c r="BE1713" s="50" t="e">
        <f>VLOOKUP(Audit!I478,$V$13:$AE$22,9,FALSE) &amp; IF(Audit!I478=10,Audit!W478,"") &amp; IF(Audit!I478&lt;&gt;1,U1713,"")</f>
        <v>#N/A</v>
      </c>
      <c r="BF1713" s="47" t="e">
        <f t="shared" si="806"/>
        <v>#N/A</v>
      </c>
      <c r="BG1713" s="50" t="e">
        <f>VLOOKUP(Audit!J478,$V$3:$AE$12,10,FALSE) &amp; Audit!S478 &amp; IF(Audit!J478=10,Audit!V478,"")</f>
        <v>#N/A</v>
      </c>
      <c r="BH1713" s="50" t="e">
        <f>VLOOKUP(Audit!J478,$V$13:$AE$22,10,FALSE) &amp; IF(Audit!J478=10,Audit!W478,"") &amp; IF(Audit!J478&lt;&gt;1,U1713,"")</f>
        <v>#N/A</v>
      </c>
      <c r="BI1713" s="47" t="e">
        <f t="shared" si="807"/>
        <v>#N/A</v>
      </c>
      <c r="BJ1713" s="48" t="str">
        <f t="shared" si="808"/>
        <v/>
      </c>
      <c r="BK1713" s="48" t="str">
        <f t="shared" si="809"/>
        <v/>
      </c>
      <c r="BL1713" s="48" t="str">
        <f t="shared" si="810"/>
        <v/>
      </c>
      <c r="BM1713" s="48" t="str">
        <f t="shared" si="811"/>
        <v/>
      </c>
      <c r="BN1713" s="48" t="str">
        <f t="shared" si="812"/>
        <v/>
      </c>
      <c r="BO1713" s="48" t="str">
        <f t="shared" si="813"/>
        <v/>
      </c>
      <c r="BP1713" s="48" t="str">
        <f t="shared" si="814"/>
        <v/>
      </c>
      <c r="BQ1713" s="48" t="str">
        <f t="shared" si="815"/>
        <v/>
      </c>
      <c r="BR1713" s="48" t="str">
        <f t="shared" si="816"/>
        <v/>
      </c>
      <c r="BS1713" s="48" t="str">
        <f t="shared" si="817"/>
        <v/>
      </c>
      <c r="BT1713" s="48" t="str">
        <f t="shared" si="818"/>
        <v/>
      </c>
      <c r="BU1713" s="48" t="str">
        <f t="shared" si="819"/>
        <v/>
      </c>
    </row>
    <row r="1714" spans="1:73">
      <c r="A1714" s="10">
        <f>Audit!A479</f>
        <v>0</v>
      </c>
      <c r="B1714" s="10" t="e">
        <f t="shared" si="790"/>
        <v>#N/A</v>
      </c>
      <c r="C1714" s="17" t="e">
        <f>VLOOKUP(Audit!B479,$V$3:$AE$12,2,FALSE) &amp; VLOOKUP(Audit!B479,$V$13:$AE$22,2,FALSE)&amp; IF(Audit!B479=10,Audit!V479&amp;Audit!W479,"")</f>
        <v>#N/A</v>
      </c>
      <c r="D1714" s="17" t="e">
        <f>VLOOKUP(Audit!C479,$V$3:$AE$12,3,FALSE) &amp; VLOOKUP(Audit!C479,$V$13:$AE$22,3,FALSE) &amp;IF(Audit!C479=10,Audit!V479&amp;Audit!W479,"")</f>
        <v>#N/A</v>
      </c>
      <c r="E1714" s="17" t="e">
        <f>VLOOKUP(Audit!D479,$V$3:$AE$12,4,FALSE)&amp; Audit!T479 &amp; VLOOKUP(Audit!D479,$V$13:$AE$22,4,FALSE)&amp; IF(Audit!D479=10,Audit!V479&amp;Audit!W479,"")</f>
        <v>#N/A</v>
      </c>
      <c r="F1714" s="17" t="e">
        <f>VLOOKUP(Audit!E479,$V$3:$AE$12,5,FALSE) &amp; VLOOKUP(Audit!E479,$V$13:$AE$22,5,FALSE)&amp; IF(Audit!E479=10,Audit!V479&amp;Audit!W479,"")</f>
        <v>#N/A</v>
      </c>
      <c r="G1714" s="17" t="e">
        <f>VLOOKUP(Audit!F479,$V$3:$AE$12,6,FALSE) &amp; VLOOKUP(Audit!F479,$V$13:$AE$22,6,FALSE)&amp; IF(Audit!F479=10,Audit!V479&amp;Audit!W479,"")</f>
        <v>#N/A</v>
      </c>
      <c r="H1714" s="17" t="e">
        <f>VLOOKUP(Audit!G479,$V$3:$AE$12,7,FALSE) &amp; VLOOKUP(Audit!G479,$V$13:$AE$22,7,FALSE)&amp;IF(Audit!G479=10,Audit!V479&amp;Audit!W479,"")</f>
        <v>#N/A</v>
      </c>
      <c r="I1714" s="17" t="e">
        <f>VLOOKUP(Audit!H479,$V$3:$AE$12,8,FALSE) &amp; Audit!U479 &amp; VLOOKUP(Audit!H479,$V$13:$AE$22,8,FALSE)&amp;IF(Audit!H479=10,Audit!V479&amp;Audit!W479,"")</f>
        <v>#N/A</v>
      </c>
      <c r="J1714" s="17" t="e">
        <f>VLOOKUP(Audit!I479,$V$3:$AE$12,9,FALSE) &amp; VLOOKUP(Audit!I479,$V$13:$AE$22,9,FALSE) &amp; IF(Audit!I479=10,Audit!V479&amp;Audit!W479,"") &amp; IF(Audit!I479&lt;&gt;1,U1714,"")</f>
        <v>#N/A</v>
      </c>
      <c r="K1714" s="17" t="e">
        <f>VLOOKUP(Audit!J479,$V$3:$AE$12,10,FALSE) &amp; Audit!S479 &amp; VLOOKUP(Audit!J479,$V$13:$AE$22,10,FALSE) &amp; IF(Audit!J479=10,Audit!V479&amp;Audit!W479,"") &amp; IF(Audit!J479&lt;&gt;1,U1714,"")</f>
        <v>#N/A</v>
      </c>
      <c r="L1714" s="10">
        <f>Audit!K479</f>
        <v>0</v>
      </c>
      <c r="M1714" s="10" t="e">
        <f t="shared" si="791"/>
        <v>#N/A</v>
      </c>
      <c r="N1714" s="10" t="e">
        <f t="shared" si="792"/>
        <v>#N/A</v>
      </c>
      <c r="O1714" s="10" t="e">
        <f t="shared" si="793"/>
        <v>#N/A</v>
      </c>
      <c r="P1714" s="10" t="e">
        <f t="shared" si="794"/>
        <v>#N/A</v>
      </c>
      <c r="Q1714" s="10" t="e">
        <f t="shared" si="795"/>
        <v>#N/A</v>
      </c>
      <c r="R1714" s="10" t="e">
        <f t="shared" si="796"/>
        <v>#N/A</v>
      </c>
      <c r="S1714" s="10" t="e">
        <f t="shared" si="797"/>
        <v>#N/A</v>
      </c>
      <c r="T1714" s="10" t="e">
        <f t="shared" si="798"/>
        <v>#N/A</v>
      </c>
      <c r="U1714" s="17" t="str">
        <f>IF(Audit!M479="","",VLOOKUP(Audit!M479,$W$26:$X$35,2,FALSE)) &amp; Audit!N479 &amp; IF(Audit!O479="","",IF(Audit!N479&lt;=1.4,VLOOKUP(Audit!O479,$W$38:X1759,2,FALSE),VLOOKUP(Audit!O479,$W$51:$X$61,2,FALSE))) &amp; IF(Audit!P479="","",VLOOKUP(Audit!P479,$Y$26:$Z$35,2,FALSE) &amp; Audit!Q479 &amp; IF(Audit!O479="","",IF(Audit!Q479&lt;=1.4,VLOOKUP(Audit!R479,$Y$38:$Z$48,2,FALSE),VLOOKUP(Audit!R479,$Y$51:$Z$61,2,FALSE))))</f>
        <v/>
      </c>
      <c r="V1714" s="21"/>
      <c r="AH1714" s="49">
        <f>Audit!A479</f>
        <v>0</v>
      </c>
      <c r="AI1714" s="50" t="e">
        <f>VLOOKUP(Audit!B479,$V$3:$AE$12,2,FALSE)&amp; IF(Audit!B479=10,Audit!V479,"")</f>
        <v>#N/A</v>
      </c>
      <c r="AJ1714" s="50" t="e">
        <f>VLOOKUP(Audit!B479,$V$13:$AE$22,2,FALSE)&amp; IF(Audit!B479=10,Audit!W479,"")</f>
        <v>#N/A</v>
      </c>
      <c r="AK1714" s="47" t="e">
        <f t="shared" si="799"/>
        <v>#N/A</v>
      </c>
      <c r="AL1714" s="50" t="e">
        <f>VLOOKUP(Audit!C479,$V$3:$AE$12,3,FALSE)&amp; IF(Audit!C479=10,Audit!V479,"")</f>
        <v>#N/A</v>
      </c>
      <c r="AM1714" s="50" t="e">
        <f>VLOOKUP(Audit!C479,$V$13:$AE$22,3,FALSE)&amp; IF(Audit!C479=10,Audit!W479,"")</f>
        <v>#N/A</v>
      </c>
      <c r="AN1714" s="47" t="e">
        <f t="shared" si="800"/>
        <v>#N/A</v>
      </c>
      <c r="AO1714" s="50" t="e">
        <f>VLOOKUP(Audit!D479,$V$3:$AE$12,4,FALSE) &amp;  Audit!T479 &amp; IF(Audit!D479=10,Audit!V479,"")</f>
        <v>#N/A</v>
      </c>
      <c r="AP1714" s="50" t="e">
        <f>VLOOKUP(Audit!D479,$V$13:$AE$22,4,FALSE)&amp; IF(Audit!D479=10,Audit!W479,"")</f>
        <v>#N/A</v>
      </c>
      <c r="AQ1714" s="47" t="e">
        <f t="shared" si="801"/>
        <v>#N/A</v>
      </c>
      <c r="AR1714" s="50" t="e">
        <f>VLOOKUP(Audit!E479,$V$3:$AE$12,5,FALSE)&amp; IF(Audit!E479=10,Audit!V479,"")</f>
        <v>#N/A</v>
      </c>
      <c r="AS1714" s="50" t="e">
        <f>VLOOKUP(Audit!E479,$V$13:$AE$22,5,FALSE)&amp; IF(Audit!E479=10,Audit!W479,"")</f>
        <v>#N/A</v>
      </c>
      <c r="AT1714" s="47" t="e">
        <f t="shared" si="802"/>
        <v>#N/A</v>
      </c>
      <c r="AU1714" s="50" t="e">
        <f>VLOOKUP(Audit!F479,$V$3:$AE$12,6,FALSE)&amp; IF(Audit!F479=10,Audit!V479,"")</f>
        <v>#N/A</v>
      </c>
      <c r="AV1714" s="50" t="e">
        <f>VLOOKUP(Audit!F479,$V$13:$AE$22,6,FALSE)&amp; IF(Audit!F479=10,Audit!W479,"")</f>
        <v>#N/A</v>
      </c>
      <c r="AW1714" s="47" t="e">
        <f t="shared" si="803"/>
        <v>#N/A</v>
      </c>
      <c r="AX1714" s="50" t="e">
        <f>VLOOKUP(Audit!G479,$V$3:$AE$12,7,FALSE)&amp; IF(Audit!G479=10,Audit!V479,"")</f>
        <v>#N/A</v>
      </c>
      <c r="AY1714" s="50" t="e">
        <f>VLOOKUP(Audit!G479,$V$13:$AE$22,7,FALSE) &amp; IF(Audit!G479=10,Audit!W479,"")</f>
        <v>#N/A</v>
      </c>
      <c r="AZ1714" s="47" t="e">
        <f t="shared" si="804"/>
        <v>#N/A</v>
      </c>
      <c r="BA1714" s="50" t="e">
        <f>VLOOKUP(Audit!H479,$V$3:$AE$12,8,FALSE)&amp; Audit!U479 &amp; IF(Audit!H479=10,Audit!V479,"")</f>
        <v>#N/A</v>
      </c>
      <c r="BB1714" s="50" t="e">
        <f>VLOOKUP(Audit!H479,$V$13:$AE$22,8,FALSE) &amp; IF(Audit!H479=10,Audit!W479,"")</f>
        <v>#N/A</v>
      </c>
      <c r="BC1714" s="47" t="e">
        <f t="shared" si="805"/>
        <v>#N/A</v>
      </c>
      <c r="BD1714" s="50" t="e">
        <f>VLOOKUP(Audit!I479,$V$3:$AE$12,9,FALSE)&amp; IF(Audit!I479=10,Audit!V479,"")</f>
        <v>#N/A</v>
      </c>
      <c r="BE1714" s="50" t="e">
        <f>VLOOKUP(Audit!I479,$V$13:$AE$22,9,FALSE) &amp; IF(Audit!I479=10,Audit!W479,"") &amp; IF(Audit!I479&lt;&gt;1,U1714,"")</f>
        <v>#N/A</v>
      </c>
      <c r="BF1714" s="47" t="e">
        <f t="shared" si="806"/>
        <v>#N/A</v>
      </c>
      <c r="BG1714" s="50" t="e">
        <f>VLOOKUP(Audit!J479,$V$3:$AE$12,10,FALSE) &amp; Audit!S479 &amp; IF(Audit!J479=10,Audit!V479,"")</f>
        <v>#N/A</v>
      </c>
      <c r="BH1714" s="50" t="e">
        <f>VLOOKUP(Audit!J479,$V$13:$AE$22,10,FALSE) &amp; IF(Audit!J479=10,Audit!W479,"") &amp; IF(Audit!J479&lt;&gt;1,U1714,"")</f>
        <v>#N/A</v>
      </c>
      <c r="BI1714" s="47" t="e">
        <f t="shared" si="807"/>
        <v>#N/A</v>
      </c>
      <c r="BJ1714" s="48" t="str">
        <f t="shared" si="808"/>
        <v/>
      </c>
      <c r="BK1714" s="48" t="str">
        <f t="shared" si="809"/>
        <v/>
      </c>
      <c r="BL1714" s="48" t="str">
        <f t="shared" si="810"/>
        <v/>
      </c>
      <c r="BM1714" s="48" t="str">
        <f t="shared" si="811"/>
        <v/>
      </c>
      <c r="BN1714" s="48" t="str">
        <f t="shared" si="812"/>
        <v/>
      </c>
      <c r="BO1714" s="48" t="str">
        <f t="shared" si="813"/>
        <v/>
      </c>
      <c r="BP1714" s="48" t="str">
        <f t="shared" si="814"/>
        <v/>
      </c>
      <c r="BQ1714" s="48" t="str">
        <f t="shared" si="815"/>
        <v/>
      </c>
      <c r="BR1714" s="48" t="str">
        <f t="shared" si="816"/>
        <v/>
      </c>
      <c r="BS1714" s="48" t="str">
        <f t="shared" si="817"/>
        <v/>
      </c>
      <c r="BT1714" s="48" t="str">
        <f t="shared" si="818"/>
        <v/>
      </c>
      <c r="BU1714" s="48" t="str">
        <f t="shared" si="819"/>
        <v/>
      </c>
    </row>
    <row r="1715" spans="1:73">
      <c r="A1715" s="10">
        <f>Audit!A480</f>
        <v>0</v>
      </c>
      <c r="B1715" s="10" t="e">
        <f t="shared" si="790"/>
        <v>#N/A</v>
      </c>
      <c r="C1715" s="17" t="e">
        <f>VLOOKUP(Audit!B480,$V$3:$AE$12,2,FALSE) &amp; VLOOKUP(Audit!B480,$V$13:$AE$22,2,FALSE)&amp; IF(Audit!B480=10,Audit!V480&amp;Audit!W480,"")</f>
        <v>#N/A</v>
      </c>
      <c r="D1715" s="17" t="e">
        <f>VLOOKUP(Audit!C480,$V$3:$AE$12,3,FALSE) &amp; VLOOKUP(Audit!C480,$V$13:$AE$22,3,FALSE) &amp;IF(Audit!C480=10,Audit!V480&amp;Audit!W480,"")</f>
        <v>#N/A</v>
      </c>
      <c r="E1715" s="17" t="e">
        <f>VLOOKUP(Audit!D480,$V$3:$AE$12,4,FALSE)&amp; Audit!T480 &amp; VLOOKUP(Audit!D480,$V$13:$AE$22,4,FALSE)&amp; IF(Audit!D480=10,Audit!V480&amp;Audit!W480,"")</f>
        <v>#N/A</v>
      </c>
      <c r="F1715" s="17" t="e">
        <f>VLOOKUP(Audit!E480,$V$3:$AE$12,5,FALSE) &amp; VLOOKUP(Audit!E480,$V$13:$AE$22,5,FALSE)&amp; IF(Audit!E480=10,Audit!V480&amp;Audit!W480,"")</f>
        <v>#N/A</v>
      </c>
      <c r="G1715" s="17" t="e">
        <f>VLOOKUP(Audit!F480,$V$3:$AE$12,6,FALSE) &amp; VLOOKUP(Audit!F480,$V$13:$AE$22,6,FALSE)&amp; IF(Audit!F480=10,Audit!V480&amp;Audit!W480,"")</f>
        <v>#N/A</v>
      </c>
      <c r="H1715" s="17" t="e">
        <f>VLOOKUP(Audit!G480,$V$3:$AE$12,7,FALSE) &amp; VLOOKUP(Audit!G480,$V$13:$AE$22,7,FALSE)&amp;IF(Audit!G480=10,Audit!V480&amp;Audit!W480,"")</f>
        <v>#N/A</v>
      </c>
      <c r="I1715" s="17" t="e">
        <f>VLOOKUP(Audit!H480,$V$3:$AE$12,8,FALSE) &amp; Audit!U480 &amp; VLOOKUP(Audit!H480,$V$13:$AE$22,8,FALSE)&amp;IF(Audit!H480=10,Audit!V480&amp;Audit!W480,"")</f>
        <v>#N/A</v>
      </c>
      <c r="J1715" s="17" t="e">
        <f>VLOOKUP(Audit!I480,$V$3:$AE$12,9,FALSE) &amp; VLOOKUP(Audit!I480,$V$13:$AE$22,9,FALSE) &amp; IF(Audit!I480=10,Audit!V480&amp;Audit!W480,"") &amp; IF(Audit!I480&lt;&gt;1,U1715,"")</f>
        <v>#N/A</v>
      </c>
      <c r="K1715" s="17" t="e">
        <f>VLOOKUP(Audit!J480,$V$3:$AE$12,10,FALSE) &amp; Audit!S480 &amp; VLOOKUP(Audit!J480,$V$13:$AE$22,10,FALSE) &amp; IF(Audit!J480=10,Audit!V480&amp;Audit!W480,"") &amp; IF(Audit!J480&lt;&gt;1,U1715,"")</f>
        <v>#N/A</v>
      </c>
      <c r="L1715" s="10">
        <f>Audit!K480</f>
        <v>0</v>
      </c>
      <c r="M1715" s="10" t="e">
        <f t="shared" si="791"/>
        <v>#N/A</v>
      </c>
      <c r="N1715" s="10" t="e">
        <f t="shared" si="792"/>
        <v>#N/A</v>
      </c>
      <c r="O1715" s="10" t="e">
        <f t="shared" si="793"/>
        <v>#N/A</v>
      </c>
      <c r="P1715" s="10" t="e">
        <f t="shared" si="794"/>
        <v>#N/A</v>
      </c>
      <c r="Q1715" s="10" t="e">
        <f t="shared" si="795"/>
        <v>#N/A</v>
      </c>
      <c r="R1715" s="10" t="e">
        <f t="shared" si="796"/>
        <v>#N/A</v>
      </c>
      <c r="S1715" s="10" t="e">
        <f t="shared" si="797"/>
        <v>#N/A</v>
      </c>
      <c r="T1715" s="10" t="e">
        <f t="shared" si="798"/>
        <v>#N/A</v>
      </c>
      <c r="U1715" s="17" t="str">
        <f>IF(Audit!M480="","",VLOOKUP(Audit!M480,$W$26:$X$35,2,FALSE)) &amp; Audit!N480 &amp; IF(Audit!O480="","",IF(Audit!N480&lt;=1.4,VLOOKUP(Audit!O480,$W$38:X1760,2,FALSE),VLOOKUP(Audit!O480,$W$51:$X$61,2,FALSE))) &amp; IF(Audit!P480="","",VLOOKUP(Audit!P480,$Y$26:$Z$35,2,FALSE) &amp; Audit!Q480 &amp; IF(Audit!O480="","",IF(Audit!Q480&lt;=1.4,VLOOKUP(Audit!R480,$Y$38:$Z$48,2,FALSE),VLOOKUP(Audit!R480,$Y$51:$Z$61,2,FALSE))))</f>
        <v/>
      </c>
      <c r="V1715" s="21"/>
      <c r="AH1715" s="49">
        <f>Audit!A480</f>
        <v>0</v>
      </c>
      <c r="AI1715" s="50" t="e">
        <f>VLOOKUP(Audit!B480,$V$3:$AE$12,2,FALSE)&amp; IF(Audit!B480=10,Audit!V480,"")</f>
        <v>#N/A</v>
      </c>
      <c r="AJ1715" s="50" t="e">
        <f>VLOOKUP(Audit!B480,$V$13:$AE$22,2,FALSE)&amp; IF(Audit!B480=10,Audit!W480,"")</f>
        <v>#N/A</v>
      </c>
      <c r="AK1715" s="47" t="e">
        <f t="shared" si="799"/>
        <v>#N/A</v>
      </c>
      <c r="AL1715" s="50" t="e">
        <f>VLOOKUP(Audit!C480,$V$3:$AE$12,3,FALSE)&amp; IF(Audit!C480=10,Audit!V480,"")</f>
        <v>#N/A</v>
      </c>
      <c r="AM1715" s="50" t="e">
        <f>VLOOKUP(Audit!C480,$V$13:$AE$22,3,FALSE)&amp; IF(Audit!C480=10,Audit!W480,"")</f>
        <v>#N/A</v>
      </c>
      <c r="AN1715" s="47" t="e">
        <f t="shared" si="800"/>
        <v>#N/A</v>
      </c>
      <c r="AO1715" s="50" t="e">
        <f>VLOOKUP(Audit!D480,$V$3:$AE$12,4,FALSE) &amp;  Audit!T480 &amp; IF(Audit!D480=10,Audit!V480,"")</f>
        <v>#N/A</v>
      </c>
      <c r="AP1715" s="50" t="e">
        <f>VLOOKUP(Audit!D480,$V$13:$AE$22,4,FALSE)&amp; IF(Audit!D480=10,Audit!W480,"")</f>
        <v>#N/A</v>
      </c>
      <c r="AQ1715" s="47" t="e">
        <f t="shared" si="801"/>
        <v>#N/A</v>
      </c>
      <c r="AR1715" s="50" t="e">
        <f>VLOOKUP(Audit!E480,$V$3:$AE$12,5,FALSE)&amp; IF(Audit!E480=10,Audit!V480,"")</f>
        <v>#N/A</v>
      </c>
      <c r="AS1715" s="50" t="e">
        <f>VLOOKUP(Audit!E480,$V$13:$AE$22,5,FALSE)&amp; IF(Audit!E480=10,Audit!W480,"")</f>
        <v>#N/A</v>
      </c>
      <c r="AT1715" s="47" t="e">
        <f t="shared" si="802"/>
        <v>#N/A</v>
      </c>
      <c r="AU1715" s="50" t="e">
        <f>VLOOKUP(Audit!F480,$V$3:$AE$12,6,FALSE)&amp; IF(Audit!F480=10,Audit!V480,"")</f>
        <v>#N/A</v>
      </c>
      <c r="AV1715" s="50" t="e">
        <f>VLOOKUP(Audit!F480,$V$13:$AE$22,6,FALSE)&amp; IF(Audit!F480=10,Audit!W480,"")</f>
        <v>#N/A</v>
      </c>
      <c r="AW1715" s="47" t="e">
        <f t="shared" si="803"/>
        <v>#N/A</v>
      </c>
      <c r="AX1715" s="50" t="e">
        <f>VLOOKUP(Audit!G480,$V$3:$AE$12,7,FALSE)&amp; IF(Audit!G480=10,Audit!V480,"")</f>
        <v>#N/A</v>
      </c>
      <c r="AY1715" s="50" t="e">
        <f>VLOOKUP(Audit!G480,$V$13:$AE$22,7,FALSE) &amp; IF(Audit!G480=10,Audit!W480,"")</f>
        <v>#N/A</v>
      </c>
      <c r="AZ1715" s="47" t="e">
        <f t="shared" si="804"/>
        <v>#N/A</v>
      </c>
      <c r="BA1715" s="50" t="e">
        <f>VLOOKUP(Audit!H480,$V$3:$AE$12,8,FALSE)&amp; Audit!U480 &amp; IF(Audit!H480=10,Audit!V480,"")</f>
        <v>#N/A</v>
      </c>
      <c r="BB1715" s="50" t="e">
        <f>VLOOKUP(Audit!H480,$V$13:$AE$22,8,FALSE) &amp; IF(Audit!H480=10,Audit!W480,"")</f>
        <v>#N/A</v>
      </c>
      <c r="BC1715" s="47" t="e">
        <f t="shared" si="805"/>
        <v>#N/A</v>
      </c>
      <c r="BD1715" s="50" t="e">
        <f>VLOOKUP(Audit!I480,$V$3:$AE$12,9,FALSE)&amp; IF(Audit!I480=10,Audit!V480,"")</f>
        <v>#N/A</v>
      </c>
      <c r="BE1715" s="50" t="e">
        <f>VLOOKUP(Audit!I480,$V$13:$AE$22,9,FALSE) &amp; IF(Audit!I480=10,Audit!W480,"") &amp; IF(Audit!I480&lt;&gt;1,U1715,"")</f>
        <v>#N/A</v>
      </c>
      <c r="BF1715" s="47" t="e">
        <f t="shared" si="806"/>
        <v>#N/A</v>
      </c>
      <c r="BG1715" s="50" t="e">
        <f>VLOOKUP(Audit!J480,$V$3:$AE$12,10,FALSE) &amp; Audit!S480 &amp; IF(Audit!J480=10,Audit!V480,"")</f>
        <v>#N/A</v>
      </c>
      <c r="BH1715" s="50" t="e">
        <f>VLOOKUP(Audit!J480,$V$13:$AE$22,10,FALSE) &amp; IF(Audit!J480=10,Audit!W480,"") &amp; IF(Audit!J480&lt;&gt;1,U1715,"")</f>
        <v>#N/A</v>
      </c>
      <c r="BI1715" s="47" t="e">
        <f t="shared" si="807"/>
        <v>#N/A</v>
      </c>
      <c r="BJ1715" s="48" t="str">
        <f t="shared" si="808"/>
        <v/>
      </c>
      <c r="BK1715" s="48" t="str">
        <f t="shared" si="809"/>
        <v/>
      </c>
      <c r="BL1715" s="48" t="str">
        <f t="shared" si="810"/>
        <v/>
      </c>
      <c r="BM1715" s="48" t="str">
        <f t="shared" si="811"/>
        <v/>
      </c>
      <c r="BN1715" s="48" t="str">
        <f t="shared" si="812"/>
        <v/>
      </c>
      <c r="BO1715" s="48" t="str">
        <f t="shared" si="813"/>
        <v/>
      </c>
      <c r="BP1715" s="48" t="str">
        <f t="shared" si="814"/>
        <v/>
      </c>
      <c r="BQ1715" s="48" t="str">
        <f t="shared" si="815"/>
        <v/>
      </c>
      <c r="BR1715" s="48" t="str">
        <f t="shared" si="816"/>
        <v/>
      </c>
      <c r="BS1715" s="48" t="str">
        <f t="shared" si="817"/>
        <v/>
      </c>
      <c r="BT1715" s="48" t="str">
        <f t="shared" si="818"/>
        <v/>
      </c>
      <c r="BU1715" s="48" t="str">
        <f t="shared" si="819"/>
        <v/>
      </c>
    </row>
    <row r="1716" spans="1:73">
      <c r="A1716" s="10">
        <f>Audit!A481</f>
        <v>0</v>
      </c>
      <c r="B1716" s="10" t="e">
        <f t="shared" si="790"/>
        <v>#N/A</v>
      </c>
      <c r="C1716" s="17" t="e">
        <f>VLOOKUP(Audit!B481,$V$3:$AE$12,2,FALSE) &amp; VLOOKUP(Audit!B481,$V$13:$AE$22,2,FALSE)&amp; IF(Audit!B481=10,Audit!V481&amp;Audit!W481,"")</f>
        <v>#N/A</v>
      </c>
      <c r="D1716" s="17" t="e">
        <f>VLOOKUP(Audit!C481,$V$3:$AE$12,3,FALSE) &amp; VLOOKUP(Audit!C481,$V$13:$AE$22,3,FALSE) &amp;IF(Audit!C481=10,Audit!V481&amp;Audit!W481,"")</f>
        <v>#N/A</v>
      </c>
      <c r="E1716" s="17" t="e">
        <f>VLOOKUP(Audit!D481,$V$3:$AE$12,4,FALSE)&amp; Audit!T481 &amp; VLOOKUP(Audit!D481,$V$13:$AE$22,4,FALSE)&amp; IF(Audit!D481=10,Audit!V481&amp;Audit!W481,"")</f>
        <v>#N/A</v>
      </c>
      <c r="F1716" s="17" t="e">
        <f>VLOOKUP(Audit!E481,$V$3:$AE$12,5,FALSE) &amp; VLOOKUP(Audit!E481,$V$13:$AE$22,5,FALSE)&amp; IF(Audit!E481=10,Audit!V481&amp;Audit!W481,"")</f>
        <v>#N/A</v>
      </c>
      <c r="G1716" s="17" t="e">
        <f>VLOOKUP(Audit!F481,$V$3:$AE$12,6,FALSE) &amp; VLOOKUP(Audit!F481,$V$13:$AE$22,6,FALSE)&amp; IF(Audit!F481=10,Audit!V481&amp;Audit!W481,"")</f>
        <v>#N/A</v>
      </c>
      <c r="H1716" s="17" t="e">
        <f>VLOOKUP(Audit!G481,$V$3:$AE$12,7,FALSE) &amp; VLOOKUP(Audit!G481,$V$13:$AE$22,7,FALSE)&amp;IF(Audit!G481=10,Audit!V481&amp;Audit!W481,"")</f>
        <v>#N/A</v>
      </c>
      <c r="I1716" s="17" t="e">
        <f>VLOOKUP(Audit!H481,$V$3:$AE$12,8,FALSE) &amp; Audit!U481 &amp; VLOOKUP(Audit!H481,$V$13:$AE$22,8,FALSE)&amp;IF(Audit!H481=10,Audit!V481&amp;Audit!W481,"")</f>
        <v>#N/A</v>
      </c>
      <c r="J1716" s="17" t="e">
        <f>VLOOKUP(Audit!I481,$V$3:$AE$12,9,FALSE) &amp; VLOOKUP(Audit!I481,$V$13:$AE$22,9,FALSE) &amp; IF(Audit!I481=10,Audit!V481&amp;Audit!W481,"") &amp; IF(Audit!I481&lt;&gt;1,U1716,"")</f>
        <v>#N/A</v>
      </c>
      <c r="K1716" s="17" t="e">
        <f>VLOOKUP(Audit!J481,$V$3:$AE$12,10,FALSE) &amp; Audit!S481 &amp; VLOOKUP(Audit!J481,$V$13:$AE$22,10,FALSE) &amp; IF(Audit!J481=10,Audit!V481&amp;Audit!W481,"") &amp; IF(Audit!J481&lt;&gt;1,U1716,"")</f>
        <v>#N/A</v>
      </c>
      <c r="L1716" s="10">
        <f>Audit!K481</f>
        <v>0</v>
      </c>
      <c r="M1716" s="10" t="e">
        <f t="shared" si="791"/>
        <v>#N/A</v>
      </c>
      <c r="N1716" s="10" t="e">
        <f t="shared" si="792"/>
        <v>#N/A</v>
      </c>
      <c r="O1716" s="10" t="e">
        <f t="shared" si="793"/>
        <v>#N/A</v>
      </c>
      <c r="P1716" s="10" t="e">
        <f t="shared" si="794"/>
        <v>#N/A</v>
      </c>
      <c r="Q1716" s="10" t="e">
        <f t="shared" si="795"/>
        <v>#N/A</v>
      </c>
      <c r="R1716" s="10" t="e">
        <f t="shared" si="796"/>
        <v>#N/A</v>
      </c>
      <c r="S1716" s="10" t="e">
        <f t="shared" si="797"/>
        <v>#N/A</v>
      </c>
      <c r="T1716" s="10" t="e">
        <f t="shared" si="798"/>
        <v>#N/A</v>
      </c>
      <c r="U1716" s="17" t="str">
        <f>IF(Audit!M481="","",VLOOKUP(Audit!M481,$W$26:$X$35,2,FALSE)) &amp; Audit!N481 &amp; IF(Audit!O481="","",IF(Audit!N481&lt;=1.4,VLOOKUP(Audit!O481,$W$38:X1761,2,FALSE),VLOOKUP(Audit!O481,$W$51:$X$61,2,FALSE))) &amp; IF(Audit!P481="","",VLOOKUP(Audit!P481,$Y$26:$Z$35,2,FALSE) &amp; Audit!Q481 &amp; IF(Audit!O481="","",IF(Audit!Q481&lt;=1.4,VLOOKUP(Audit!R481,$Y$38:$Z$48,2,FALSE),VLOOKUP(Audit!R481,$Y$51:$Z$61,2,FALSE))))</f>
        <v/>
      </c>
      <c r="V1716" s="21"/>
      <c r="AH1716" s="49">
        <f>Audit!A481</f>
        <v>0</v>
      </c>
      <c r="AI1716" s="50" t="e">
        <f>VLOOKUP(Audit!B481,$V$3:$AE$12,2,FALSE)&amp; IF(Audit!B481=10,Audit!V481,"")</f>
        <v>#N/A</v>
      </c>
      <c r="AJ1716" s="50" t="e">
        <f>VLOOKUP(Audit!B481,$V$13:$AE$22,2,FALSE)&amp; IF(Audit!B481=10,Audit!W481,"")</f>
        <v>#N/A</v>
      </c>
      <c r="AK1716" s="47" t="e">
        <f t="shared" si="799"/>
        <v>#N/A</v>
      </c>
      <c r="AL1716" s="50" t="e">
        <f>VLOOKUP(Audit!C481,$V$3:$AE$12,3,FALSE)&amp; IF(Audit!C481=10,Audit!V481,"")</f>
        <v>#N/A</v>
      </c>
      <c r="AM1716" s="50" t="e">
        <f>VLOOKUP(Audit!C481,$V$13:$AE$22,3,FALSE)&amp; IF(Audit!C481=10,Audit!W481,"")</f>
        <v>#N/A</v>
      </c>
      <c r="AN1716" s="47" t="e">
        <f t="shared" si="800"/>
        <v>#N/A</v>
      </c>
      <c r="AO1716" s="50" t="e">
        <f>VLOOKUP(Audit!D481,$V$3:$AE$12,4,FALSE) &amp;  Audit!T481 &amp; IF(Audit!D481=10,Audit!V481,"")</f>
        <v>#N/A</v>
      </c>
      <c r="AP1716" s="50" t="e">
        <f>VLOOKUP(Audit!D481,$V$13:$AE$22,4,FALSE)&amp; IF(Audit!D481=10,Audit!W481,"")</f>
        <v>#N/A</v>
      </c>
      <c r="AQ1716" s="47" t="e">
        <f t="shared" si="801"/>
        <v>#N/A</v>
      </c>
      <c r="AR1716" s="50" t="e">
        <f>VLOOKUP(Audit!E481,$V$3:$AE$12,5,FALSE)&amp; IF(Audit!E481=10,Audit!V481,"")</f>
        <v>#N/A</v>
      </c>
      <c r="AS1716" s="50" t="e">
        <f>VLOOKUP(Audit!E481,$V$13:$AE$22,5,FALSE)&amp; IF(Audit!E481=10,Audit!W481,"")</f>
        <v>#N/A</v>
      </c>
      <c r="AT1716" s="47" t="e">
        <f t="shared" si="802"/>
        <v>#N/A</v>
      </c>
      <c r="AU1716" s="50" t="e">
        <f>VLOOKUP(Audit!F481,$V$3:$AE$12,6,FALSE)&amp; IF(Audit!F481=10,Audit!V481,"")</f>
        <v>#N/A</v>
      </c>
      <c r="AV1716" s="50" t="e">
        <f>VLOOKUP(Audit!F481,$V$13:$AE$22,6,FALSE)&amp; IF(Audit!F481=10,Audit!W481,"")</f>
        <v>#N/A</v>
      </c>
      <c r="AW1716" s="47" t="e">
        <f t="shared" si="803"/>
        <v>#N/A</v>
      </c>
      <c r="AX1716" s="50" t="e">
        <f>VLOOKUP(Audit!G481,$V$3:$AE$12,7,FALSE)&amp; IF(Audit!G481=10,Audit!V481,"")</f>
        <v>#N/A</v>
      </c>
      <c r="AY1716" s="50" t="e">
        <f>VLOOKUP(Audit!G481,$V$13:$AE$22,7,FALSE) &amp; IF(Audit!G481=10,Audit!W481,"")</f>
        <v>#N/A</v>
      </c>
      <c r="AZ1716" s="47" t="e">
        <f t="shared" si="804"/>
        <v>#N/A</v>
      </c>
      <c r="BA1716" s="50" t="e">
        <f>VLOOKUP(Audit!H481,$V$3:$AE$12,8,FALSE)&amp; Audit!U481 &amp; IF(Audit!H481=10,Audit!V481,"")</f>
        <v>#N/A</v>
      </c>
      <c r="BB1716" s="50" t="e">
        <f>VLOOKUP(Audit!H481,$V$13:$AE$22,8,FALSE) &amp; IF(Audit!H481=10,Audit!W481,"")</f>
        <v>#N/A</v>
      </c>
      <c r="BC1716" s="47" t="e">
        <f t="shared" si="805"/>
        <v>#N/A</v>
      </c>
      <c r="BD1716" s="50" t="e">
        <f>VLOOKUP(Audit!I481,$V$3:$AE$12,9,FALSE)&amp; IF(Audit!I481=10,Audit!V481,"")</f>
        <v>#N/A</v>
      </c>
      <c r="BE1716" s="50" t="e">
        <f>VLOOKUP(Audit!I481,$V$13:$AE$22,9,FALSE) &amp; IF(Audit!I481=10,Audit!W481,"") &amp; IF(Audit!I481&lt;&gt;1,U1716,"")</f>
        <v>#N/A</v>
      </c>
      <c r="BF1716" s="47" t="e">
        <f t="shared" si="806"/>
        <v>#N/A</v>
      </c>
      <c r="BG1716" s="50" t="e">
        <f>VLOOKUP(Audit!J481,$V$3:$AE$12,10,FALSE) &amp; Audit!S481 &amp; IF(Audit!J481=10,Audit!V481,"")</f>
        <v>#N/A</v>
      </c>
      <c r="BH1716" s="50" t="e">
        <f>VLOOKUP(Audit!J481,$V$13:$AE$22,10,FALSE) &amp; IF(Audit!J481=10,Audit!W481,"") &amp; IF(Audit!J481&lt;&gt;1,U1716,"")</f>
        <v>#N/A</v>
      </c>
      <c r="BI1716" s="47" t="e">
        <f t="shared" si="807"/>
        <v>#N/A</v>
      </c>
      <c r="BJ1716" s="48" t="str">
        <f t="shared" si="808"/>
        <v/>
      </c>
      <c r="BK1716" s="48" t="str">
        <f t="shared" si="809"/>
        <v/>
      </c>
      <c r="BL1716" s="48" t="str">
        <f t="shared" si="810"/>
        <v/>
      </c>
      <c r="BM1716" s="48" t="str">
        <f t="shared" si="811"/>
        <v/>
      </c>
      <c r="BN1716" s="48" t="str">
        <f t="shared" si="812"/>
        <v/>
      </c>
      <c r="BO1716" s="48" t="str">
        <f t="shared" si="813"/>
        <v/>
      </c>
      <c r="BP1716" s="48" t="str">
        <f t="shared" si="814"/>
        <v/>
      </c>
      <c r="BQ1716" s="48" t="str">
        <f t="shared" si="815"/>
        <v/>
      </c>
      <c r="BR1716" s="48" t="str">
        <f t="shared" si="816"/>
        <v/>
      </c>
      <c r="BS1716" s="48" t="str">
        <f t="shared" si="817"/>
        <v/>
      </c>
      <c r="BT1716" s="48" t="str">
        <f t="shared" si="818"/>
        <v/>
      </c>
      <c r="BU1716" s="48" t="str">
        <f t="shared" si="819"/>
        <v/>
      </c>
    </row>
    <row r="1717" spans="1:73">
      <c r="A1717" s="10">
        <f>Audit!A482</f>
        <v>0</v>
      </c>
      <c r="B1717" s="10" t="e">
        <f t="shared" si="790"/>
        <v>#N/A</v>
      </c>
      <c r="C1717" s="17" t="e">
        <f>VLOOKUP(Audit!B482,$V$3:$AE$12,2,FALSE) &amp; VLOOKUP(Audit!B482,$V$13:$AE$22,2,FALSE)&amp; IF(Audit!B482=10,Audit!V482&amp;Audit!W482,"")</f>
        <v>#N/A</v>
      </c>
      <c r="D1717" s="17" t="e">
        <f>VLOOKUP(Audit!C482,$V$3:$AE$12,3,FALSE) &amp; VLOOKUP(Audit!C482,$V$13:$AE$22,3,FALSE) &amp;IF(Audit!C482=10,Audit!V482&amp;Audit!W482,"")</f>
        <v>#N/A</v>
      </c>
      <c r="E1717" s="17" t="e">
        <f>VLOOKUP(Audit!D482,$V$3:$AE$12,4,FALSE)&amp; Audit!T482 &amp; VLOOKUP(Audit!D482,$V$13:$AE$22,4,FALSE)&amp; IF(Audit!D482=10,Audit!V482&amp;Audit!W482,"")</f>
        <v>#N/A</v>
      </c>
      <c r="F1717" s="17" t="e">
        <f>VLOOKUP(Audit!E482,$V$3:$AE$12,5,FALSE) &amp; VLOOKUP(Audit!E482,$V$13:$AE$22,5,FALSE)&amp; IF(Audit!E482=10,Audit!V482&amp;Audit!W482,"")</f>
        <v>#N/A</v>
      </c>
      <c r="G1717" s="17" t="e">
        <f>VLOOKUP(Audit!F482,$V$3:$AE$12,6,FALSE) &amp; VLOOKUP(Audit!F482,$V$13:$AE$22,6,FALSE)&amp; IF(Audit!F482=10,Audit!V482&amp;Audit!W482,"")</f>
        <v>#N/A</v>
      </c>
      <c r="H1717" s="17" t="e">
        <f>VLOOKUP(Audit!G482,$V$3:$AE$12,7,FALSE) &amp; VLOOKUP(Audit!G482,$V$13:$AE$22,7,FALSE)&amp;IF(Audit!G482=10,Audit!V482&amp;Audit!W482,"")</f>
        <v>#N/A</v>
      </c>
      <c r="I1717" s="17" t="e">
        <f>VLOOKUP(Audit!H482,$V$3:$AE$12,8,FALSE) &amp; Audit!U482 &amp; VLOOKUP(Audit!H482,$V$13:$AE$22,8,FALSE)&amp;IF(Audit!H482=10,Audit!V482&amp;Audit!W482,"")</f>
        <v>#N/A</v>
      </c>
      <c r="J1717" s="17" t="e">
        <f>VLOOKUP(Audit!I482,$V$3:$AE$12,9,FALSE) &amp; VLOOKUP(Audit!I482,$V$13:$AE$22,9,FALSE) &amp; IF(Audit!I482=10,Audit!V482&amp;Audit!W482,"") &amp; IF(Audit!I482&lt;&gt;1,U1717,"")</f>
        <v>#N/A</v>
      </c>
      <c r="K1717" s="17" t="e">
        <f>VLOOKUP(Audit!J482,$V$3:$AE$12,10,FALSE) &amp; Audit!S482 &amp; VLOOKUP(Audit!J482,$V$13:$AE$22,10,FALSE) &amp; IF(Audit!J482=10,Audit!V482&amp;Audit!W482,"") &amp; IF(Audit!J482&lt;&gt;1,U1717,"")</f>
        <v>#N/A</v>
      </c>
      <c r="L1717" s="10">
        <f>Audit!K482</f>
        <v>0</v>
      </c>
      <c r="M1717" s="10" t="e">
        <f t="shared" si="791"/>
        <v>#N/A</v>
      </c>
      <c r="N1717" s="10" t="e">
        <f t="shared" si="792"/>
        <v>#N/A</v>
      </c>
      <c r="O1717" s="10" t="e">
        <f t="shared" si="793"/>
        <v>#N/A</v>
      </c>
      <c r="P1717" s="10" t="e">
        <f t="shared" si="794"/>
        <v>#N/A</v>
      </c>
      <c r="Q1717" s="10" t="e">
        <f t="shared" si="795"/>
        <v>#N/A</v>
      </c>
      <c r="R1717" s="10" t="e">
        <f t="shared" si="796"/>
        <v>#N/A</v>
      </c>
      <c r="S1717" s="10" t="e">
        <f t="shared" si="797"/>
        <v>#N/A</v>
      </c>
      <c r="T1717" s="10" t="e">
        <f t="shared" si="798"/>
        <v>#N/A</v>
      </c>
      <c r="U1717" s="17" t="str">
        <f>IF(Audit!M482="","",VLOOKUP(Audit!M482,$W$26:$X$35,2,FALSE)) &amp; Audit!N482 &amp; IF(Audit!O482="","",IF(Audit!N482&lt;=1.4,VLOOKUP(Audit!O482,$W$38:X1762,2,FALSE),VLOOKUP(Audit!O482,$W$51:$X$61,2,FALSE))) &amp; IF(Audit!P482="","",VLOOKUP(Audit!P482,$Y$26:$Z$35,2,FALSE) &amp; Audit!Q482 &amp; IF(Audit!O482="","",IF(Audit!Q482&lt;=1.4,VLOOKUP(Audit!R482,$Y$38:$Z$48,2,FALSE),VLOOKUP(Audit!R482,$Y$51:$Z$61,2,FALSE))))</f>
        <v/>
      </c>
      <c r="V1717" s="21"/>
      <c r="AH1717" s="49">
        <f>Audit!A482</f>
        <v>0</v>
      </c>
      <c r="AI1717" s="50" t="e">
        <f>VLOOKUP(Audit!B482,$V$3:$AE$12,2,FALSE)&amp; IF(Audit!B482=10,Audit!V482,"")</f>
        <v>#N/A</v>
      </c>
      <c r="AJ1717" s="50" t="e">
        <f>VLOOKUP(Audit!B482,$V$13:$AE$22,2,FALSE)&amp; IF(Audit!B482=10,Audit!W482,"")</f>
        <v>#N/A</v>
      </c>
      <c r="AK1717" s="47" t="e">
        <f t="shared" si="799"/>
        <v>#N/A</v>
      </c>
      <c r="AL1717" s="50" t="e">
        <f>VLOOKUP(Audit!C482,$V$3:$AE$12,3,FALSE)&amp; IF(Audit!C482=10,Audit!V482,"")</f>
        <v>#N/A</v>
      </c>
      <c r="AM1717" s="50" t="e">
        <f>VLOOKUP(Audit!C482,$V$13:$AE$22,3,FALSE)&amp; IF(Audit!C482=10,Audit!W482,"")</f>
        <v>#N/A</v>
      </c>
      <c r="AN1717" s="47" t="e">
        <f t="shared" si="800"/>
        <v>#N/A</v>
      </c>
      <c r="AO1717" s="50" t="e">
        <f>VLOOKUP(Audit!D482,$V$3:$AE$12,4,FALSE) &amp;  Audit!T482 &amp; IF(Audit!D482=10,Audit!V482,"")</f>
        <v>#N/A</v>
      </c>
      <c r="AP1717" s="50" t="e">
        <f>VLOOKUP(Audit!D482,$V$13:$AE$22,4,FALSE)&amp; IF(Audit!D482=10,Audit!W482,"")</f>
        <v>#N/A</v>
      </c>
      <c r="AQ1717" s="47" t="e">
        <f t="shared" si="801"/>
        <v>#N/A</v>
      </c>
      <c r="AR1717" s="50" t="e">
        <f>VLOOKUP(Audit!E482,$V$3:$AE$12,5,FALSE)&amp; IF(Audit!E482=10,Audit!V482,"")</f>
        <v>#N/A</v>
      </c>
      <c r="AS1717" s="50" t="e">
        <f>VLOOKUP(Audit!E482,$V$13:$AE$22,5,FALSE)&amp; IF(Audit!E482=10,Audit!W482,"")</f>
        <v>#N/A</v>
      </c>
      <c r="AT1717" s="47" t="e">
        <f t="shared" si="802"/>
        <v>#N/A</v>
      </c>
      <c r="AU1717" s="50" t="e">
        <f>VLOOKUP(Audit!F482,$V$3:$AE$12,6,FALSE)&amp; IF(Audit!F482=10,Audit!V482,"")</f>
        <v>#N/A</v>
      </c>
      <c r="AV1717" s="50" t="e">
        <f>VLOOKUP(Audit!F482,$V$13:$AE$22,6,FALSE)&amp; IF(Audit!F482=10,Audit!W482,"")</f>
        <v>#N/A</v>
      </c>
      <c r="AW1717" s="47" t="e">
        <f t="shared" si="803"/>
        <v>#N/A</v>
      </c>
      <c r="AX1717" s="50" t="e">
        <f>VLOOKUP(Audit!G482,$V$3:$AE$12,7,FALSE)&amp; IF(Audit!G482=10,Audit!V482,"")</f>
        <v>#N/A</v>
      </c>
      <c r="AY1717" s="50" t="e">
        <f>VLOOKUP(Audit!G482,$V$13:$AE$22,7,FALSE) &amp; IF(Audit!G482=10,Audit!W482,"")</f>
        <v>#N/A</v>
      </c>
      <c r="AZ1717" s="47" t="e">
        <f t="shared" si="804"/>
        <v>#N/A</v>
      </c>
      <c r="BA1717" s="50" t="e">
        <f>VLOOKUP(Audit!H482,$V$3:$AE$12,8,FALSE)&amp; Audit!U482 &amp; IF(Audit!H482=10,Audit!V482,"")</f>
        <v>#N/A</v>
      </c>
      <c r="BB1717" s="50" t="e">
        <f>VLOOKUP(Audit!H482,$V$13:$AE$22,8,FALSE) &amp; IF(Audit!H482=10,Audit!W482,"")</f>
        <v>#N/A</v>
      </c>
      <c r="BC1717" s="47" t="e">
        <f t="shared" si="805"/>
        <v>#N/A</v>
      </c>
      <c r="BD1717" s="50" t="e">
        <f>VLOOKUP(Audit!I482,$V$3:$AE$12,9,FALSE)&amp; IF(Audit!I482=10,Audit!V482,"")</f>
        <v>#N/A</v>
      </c>
      <c r="BE1717" s="50" t="e">
        <f>VLOOKUP(Audit!I482,$V$13:$AE$22,9,FALSE) &amp; IF(Audit!I482=10,Audit!W482,"") &amp; IF(Audit!I482&lt;&gt;1,U1717,"")</f>
        <v>#N/A</v>
      </c>
      <c r="BF1717" s="47" t="e">
        <f t="shared" si="806"/>
        <v>#N/A</v>
      </c>
      <c r="BG1717" s="50" t="e">
        <f>VLOOKUP(Audit!J482,$V$3:$AE$12,10,FALSE) &amp; Audit!S482 &amp; IF(Audit!J482=10,Audit!V482,"")</f>
        <v>#N/A</v>
      </c>
      <c r="BH1717" s="50" t="e">
        <f>VLOOKUP(Audit!J482,$V$13:$AE$22,10,FALSE) &amp; IF(Audit!J482=10,Audit!W482,"") &amp; IF(Audit!J482&lt;&gt;1,U1717,"")</f>
        <v>#N/A</v>
      </c>
      <c r="BI1717" s="47" t="e">
        <f t="shared" si="807"/>
        <v>#N/A</v>
      </c>
      <c r="BJ1717" s="48" t="str">
        <f t="shared" si="808"/>
        <v/>
      </c>
      <c r="BK1717" s="48" t="str">
        <f t="shared" si="809"/>
        <v/>
      </c>
      <c r="BL1717" s="48" t="str">
        <f t="shared" si="810"/>
        <v/>
      </c>
      <c r="BM1717" s="48" t="str">
        <f t="shared" si="811"/>
        <v/>
      </c>
      <c r="BN1717" s="48" t="str">
        <f t="shared" si="812"/>
        <v/>
      </c>
      <c r="BO1717" s="48" t="str">
        <f t="shared" si="813"/>
        <v/>
      </c>
      <c r="BP1717" s="48" t="str">
        <f t="shared" si="814"/>
        <v/>
      </c>
      <c r="BQ1717" s="48" t="str">
        <f t="shared" si="815"/>
        <v/>
      </c>
      <c r="BR1717" s="48" t="str">
        <f t="shared" si="816"/>
        <v/>
      </c>
      <c r="BS1717" s="48" t="str">
        <f t="shared" si="817"/>
        <v/>
      </c>
      <c r="BT1717" s="48" t="str">
        <f t="shared" si="818"/>
        <v/>
      </c>
      <c r="BU1717" s="48" t="str">
        <f t="shared" si="819"/>
        <v/>
      </c>
    </row>
    <row r="1718" spans="1:73">
      <c r="A1718" s="10">
        <f>Audit!A483</f>
        <v>0</v>
      </c>
      <c r="B1718" s="10" t="e">
        <f t="shared" si="790"/>
        <v>#N/A</v>
      </c>
      <c r="C1718" s="17" t="e">
        <f>VLOOKUP(Audit!B483,$V$3:$AE$12,2,FALSE) &amp; VLOOKUP(Audit!B483,$V$13:$AE$22,2,FALSE)&amp; IF(Audit!B483=10,Audit!V483&amp;Audit!W483,"")</f>
        <v>#N/A</v>
      </c>
      <c r="D1718" s="17" t="e">
        <f>VLOOKUP(Audit!C483,$V$3:$AE$12,3,FALSE) &amp; VLOOKUP(Audit!C483,$V$13:$AE$22,3,FALSE) &amp;IF(Audit!C483=10,Audit!V483&amp;Audit!W483,"")</f>
        <v>#N/A</v>
      </c>
      <c r="E1718" s="17" t="e">
        <f>VLOOKUP(Audit!D483,$V$3:$AE$12,4,FALSE)&amp; Audit!T483 &amp; VLOOKUP(Audit!D483,$V$13:$AE$22,4,FALSE)&amp; IF(Audit!D483=10,Audit!V483&amp;Audit!W483,"")</f>
        <v>#N/A</v>
      </c>
      <c r="F1718" s="17" t="e">
        <f>VLOOKUP(Audit!E483,$V$3:$AE$12,5,FALSE) &amp; VLOOKUP(Audit!E483,$V$13:$AE$22,5,FALSE)&amp; IF(Audit!E483=10,Audit!V483&amp;Audit!W483,"")</f>
        <v>#N/A</v>
      </c>
      <c r="G1718" s="17" t="e">
        <f>VLOOKUP(Audit!F483,$V$3:$AE$12,6,FALSE) &amp; VLOOKUP(Audit!F483,$V$13:$AE$22,6,FALSE)&amp; IF(Audit!F483=10,Audit!V483&amp;Audit!W483,"")</f>
        <v>#N/A</v>
      </c>
      <c r="H1718" s="17" t="e">
        <f>VLOOKUP(Audit!G483,$V$3:$AE$12,7,FALSE) &amp; VLOOKUP(Audit!G483,$V$13:$AE$22,7,FALSE)&amp;IF(Audit!G483=10,Audit!V483&amp;Audit!W483,"")</f>
        <v>#N/A</v>
      </c>
      <c r="I1718" s="17" t="e">
        <f>VLOOKUP(Audit!H483,$V$3:$AE$12,8,FALSE) &amp; Audit!U483 &amp; VLOOKUP(Audit!H483,$V$13:$AE$22,8,FALSE)&amp;IF(Audit!H483=10,Audit!V483&amp;Audit!W483,"")</f>
        <v>#N/A</v>
      </c>
      <c r="J1718" s="17" t="e">
        <f>VLOOKUP(Audit!I483,$V$3:$AE$12,9,FALSE) &amp; VLOOKUP(Audit!I483,$V$13:$AE$22,9,FALSE) &amp; IF(Audit!I483=10,Audit!V483&amp;Audit!W483,"") &amp; IF(Audit!I483&lt;&gt;1,U1718,"")</f>
        <v>#N/A</v>
      </c>
      <c r="K1718" s="17" t="e">
        <f>VLOOKUP(Audit!J483,$V$3:$AE$12,10,FALSE) &amp; Audit!S483 &amp; VLOOKUP(Audit!J483,$V$13:$AE$22,10,FALSE) &amp; IF(Audit!J483=10,Audit!V483&amp;Audit!W483,"") &amp; IF(Audit!J483&lt;&gt;1,U1718,"")</f>
        <v>#N/A</v>
      </c>
      <c r="L1718" s="10">
        <f>Audit!K483</f>
        <v>0</v>
      </c>
      <c r="M1718" s="10" t="e">
        <f t="shared" si="791"/>
        <v>#N/A</v>
      </c>
      <c r="N1718" s="10" t="e">
        <f t="shared" si="792"/>
        <v>#N/A</v>
      </c>
      <c r="O1718" s="10" t="e">
        <f t="shared" si="793"/>
        <v>#N/A</v>
      </c>
      <c r="P1718" s="10" t="e">
        <f t="shared" si="794"/>
        <v>#N/A</v>
      </c>
      <c r="Q1718" s="10" t="e">
        <f t="shared" si="795"/>
        <v>#N/A</v>
      </c>
      <c r="R1718" s="10" t="e">
        <f t="shared" si="796"/>
        <v>#N/A</v>
      </c>
      <c r="S1718" s="10" t="e">
        <f t="shared" si="797"/>
        <v>#N/A</v>
      </c>
      <c r="T1718" s="10" t="e">
        <f t="shared" si="798"/>
        <v>#N/A</v>
      </c>
      <c r="U1718" s="17" t="str">
        <f>IF(Audit!M483="","",VLOOKUP(Audit!M483,$W$26:$X$35,2,FALSE)) &amp; Audit!N483 &amp; IF(Audit!O483="","",IF(Audit!N483&lt;=1.4,VLOOKUP(Audit!O483,$W$38:X1763,2,FALSE),VLOOKUP(Audit!O483,$W$51:$X$61,2,FALSE))) &amp; IF(Audit!P483="","",VLOOKUP(Audit!P483,$Y$26:$Z$35,2,FALSE) &amp; Audit!Q483 &amp; IF(Audit!O483="","",IF(Audit!Q483&lt;=1.4,VLOOKUP(Audit!R483,$Y$38:$Z$48,2,FALSE),VLOOKUP(Audit!R483,$Y$51:$Z$61,2,FALSE))))</f>
        <v/>
      </c>
      <c r="V1718" s="21"/>
      <c r="AH1718" s="49">
        <f>Audit!A483</f>
        <v>0</v>
      </c>
      <c r="AI1718" s="50" t="e">
        <f>VLOOKUP(Audit!B483,$V$3:$AE$12,2,FALSE)&amp; IF(Audit!B483=10,Audit!V483,"")</f>
        <v>#N/A</v>
      </c>
      <c r="AJ1718" s="50" t="e">
        <f>VLOOKUP(Audit!B483,$V$13:$AE$22,2,FALSE)&amp; IF(Audit!B483=10,Audit!W483,"")</f>
        <v>#N/A</v>
      </c>
      <c r="AK1718" s="47" t="e">
        <f t="shared" si="799"/>
        <v>#N/A</v>
      </c>
      <c r="AL1718" s="50" t="e">
        <f>VLOOKUP(Audit!C483,$V$3:$AE$12,3,FALSE)&amp; IF(Audit!C483=10,Audit!V483,"")</f>
        <v>#N/A</v>
      </c>
      <c r="AM1718" s="50" t="e">
        <f>VLOOKUP(Audit!C483,$V$13:$AE$22,3,FALSE)&amp; IF(Audit!C483=10,Audit!W483,"")</f>
        <v>#N/A</v>
      </c>
      <c r="AN1718" s="47" t="e">
        <f t="shared" si="800"/>
        <v>#N/A</v>
      </c>
      <c r="AO1718" s="50" t="e">
        <f>VLOOKUP(Audit!D483,$V$3:$AE$12,4,FALSE) &amp;  Audit!T483 &amp; IF(Audit!D483=10,Audit!V483,"")</f>
        <v>#N/A</v>
      </c>
      <c r="AP1718" s="50" t="e">
        <f>VLOOKUP(Audit!D483,$V$13:$AE$22,4,FALSE)&amp; IF(Audit!D483=10,Audit!W483,"")</f>
        <v>#N/A</v>
      </c>
      <c r="AQ1718" s="47" t="e">
        <f t="shared" si="801"/>
        <v>#N/A</v>
      </c>
      <c r="AR1718" s="50" t="e">
        <f>VLOOKUP(Audit!E483,$V$3:$AE$12,5,FALSE)&amp; IF(Audit!E483=10,Audit!V483,"")</f>
        <v>#N/A</v>
      </c>
      <c r="AS1718" s="50" t="e">
        <f>VLOOKUP(Audit!E483,$V$13:$AE$22,5,FALSE)&amp; IF(Audit!E483=10,Audit!W483,"")</f>
        <v>#N/A</v>
      </c>
      <c r="AT1718" s="47" t="e">
        <f t="shared" si="802"/>
        <v>#N/A</v>
      </c>
      <c r="AU1718" s="50" t="e">
        <f>VLOOKUP(Audit!F483,$V$3:$AE$12,6,FALSE)&amp; IF(Audit!F483=10,Audit!V483,"")</f>
        <v>#N/A</v>
      </c>
      <c r="AV1718" s="50" t="e">
        <f>VLOOKUP(Audit!F483,$V$13:$AE$22,6,FALSE)&amp; IF(Audit!F483=10,Audit!W483,"")</f>
        <v>#N/A</v>
      </c>
      <c r="AW1718" s="47" t="e">
        <f t="shared" si="803"/>
        <v>#N/A</v>
      </c>
      <c r="AX1718" s="50" t="e">
        <f>VLOOKUP(Audit!G483,$V$3:$AE$12,7,FALSE)&amp; IF(Audit!G483=10,Audit!V483,"")</f>
        <v>#N/A</v>
      </c>
      <c r="AY1718" s="50" t="e">
        <f>VLOOKUP(Audit!G483,$V$13:$AE$22,7,FALSE) &amp; IF(Audit!G483=10,Audit!W483,"")</f>
        <v>#N/A</v>
      </c>
      <c r="AZ1718" s="47" t="e">
        <f t="shared" si="804"/>
        <v>#N/A</v>
      </c>
      <c r="BA1718" s="50" t="e">
        <f>VLOOKUP(Audit!H483,$V$3:$AE$12,8,FALSE)&amp; Audit!U483 &amp; IF(Audit!H483=10,Audit!V483,"")</f>
        <v>#N/A</v>
      </c>
      <c r="BB1718" s="50" t="e">
        <f>VLOOKUP(Audit!H483,$V$13:$AE$22,8,FALSE) &amp; IF(Audit!H483=10,Audit!W483,"")</f>
        <v>#N/A</v>
      </c>
      <c r="BC1718" s="47" t="e">
        <f t="shared" si="805"/>
        <v>#N/A</v>
      </c>
      <c r="BD1718" s="50" t="e">
        <f>VLOOKUP(Audit!I483,$V$3:$AE$12,9,FALSE)&amp; IF(Audit!I483=10,Audit!V483,"")</f>
        <v>#N/A</v>
      </c>
      <c r="BE1718" s="50" t="e">
        <f>VLOOKUP(Audit!I483,$V$13:$AE$22,9,FALSE) &amp; IF(Audit!I483=10,Audit!W483,"") &amp; IF(Audit!I483&lt;&gt;1,U1718,"")</f>
        <v>#N/A</v>
      </c>
      <c r="BF1718" s="47" t="e">
        <f t="shared" si="806"/>
        <v>#N/A</v>
      </c>
      <c r="BG1718" s="50" t="e">
        <f>VLOOKUP(Audit!J483,$V$3:$AE$12,10,FALSE) &amp; Audit!S483 &amp; IF(Audit!J483=10,Audit!V483,"")</f>
        <v>#N/A</v>
      </c>
      <c r="BH1718" s="50" t="e">
        <f>VLOOKUP(Audit!J483,$V$13:$AE$22,10,FALSE) &amp; IF(Audit!J483=10,Audit!W483,"") &amp; IF(Audit!J483&lt;&gt;1,U1718,"")</f>
        <v>#N/A</v>
      </c>
      <c r="BI1718" s="47" t="e">
        <f t="shared" si="807"/>
        <v>#N/A</v>
      </c>
      <c r="BJ1718" s="48" t="str">
        <f t="shared" si="808"/>
        <v/>
      </c>
      <c r="BK1718" s="48" t="str">
        <f t="shared" si="809"/>
        <v/>
      </c>
      <c r="BL1718" s="48" t="str">
        <f t="shared" si="810"/>
        <v/>
      </c>
      <c r="BM1718" s="48" t="str">
        <f t="shared" si="811"/>
        <v/>
      </c>
      <c r="BN1718" s="48" t="str">
        <f t="shared" si="812"/>
        <v/>
      </c>
      <c r="BO1718" s="48" t="str">
        <f t="shared" si="813"/>
        <v/>
      </c>
      <c r="BP1718" s="48" t="str">
        <f t="shared" si="814"/>
        <v/>
      </c>
      <c r="BQ1718" s="48" t="str">
        <f t="shared" si="815"/>
        <v/>
      </c>
      <c r="BR1718" s="48" t="str">
        <f t="shared" si="816"/>
        <v/>
      </c>
      <c r="BS1718" s="48" t="str">
        <f t="shared" si="817"/>
        <v/>
      </c>
      <c r="BT1718" s="48" t="str">
        <f t="shared" si="818"/>
        <v/>
      </c>
      <c r="BU1718" s="48" t="str">
        <f t="shared" si="819"/>
        <v/>
      </c>
    </row>
    <row r="1719" spans="1:73">
      <c r="A1719" s="10">
        <f>Audit!A484</f>
        <v>0</v>
      </c>
      <c r="B1719" s="10" t="e">
        <f t="shared" si="790"/>
        <v>#N/A</v>
      </c>
      <c r="C1719" s="17" t="e">
        <f>VLOOKUP(Audit!B484,$V$3:$AE$12,2,FALSE) &amp; VLOOKUP(Audit!B484,$V$13:$AE$22,2,FALSE)&amp; IF(Audit!B484=10,Audit!V484&amp;Audit!W484,"")</f>
        <v>#N/A</v>
      </c>
      <c r="D1719" s="17" t="e">
        <f>VLOOKUP(Audit!C484,$V$3:$AE$12,3,FALSE) &amp; VLOOKUP(Audit!C484,$V$13:$AE$22,3,FALSE) &amp;IF(Audit!C484=10,Audit!V484&amp;Audit!W484,"")</f>
        <v>#N/A</v>
      </c>
      <c r="E1719" s="17" t="e">
        <f>VLOOKUP(Audit!D484,$V$3:$AE$12,4,FALSE)&amp; Audit!T484 &amp; VLOOKUP(Audit!D484,$V$13:$AE$22,4,FALSE)&amp; IF(Audit!D484=10,Audit!V484&amp;Audit!W484,"")</f>
        <v>#N/A</v>
      </c>
      <c r="F1719" s="17" t="e">
        <f>VLOOKUP(Audit!E484,$V$3:$AE$12,5,FALSE) &amp; VLOOKUP(Audit!E484,$V$13:$AE$22,5,FALSE)&amp; IF(Audit!E484=10,Audit!V484&amp;Audit!W484,"")</f>
        <v>#N/A</v>
      </c>
      <c r="G1719" s="17" t="e">
        <f>VLOOKUP(Audit!F484,$V$3:$AE$12,6,FALSE) &amp; VLOOKUP(Audit!F484,$V$13:$AE$22,6,FALSE)&amp; IF(Audit!F484=10,Audit!V484&amp;Audit!W484,"")</f>
        <v>#N/A</v>
      </c>
      <c r="H1719" s="17" t="e">
        <f>VLOOKUP(Audit!G484,$V$3:$AE$12,7,FALSE) &amp; VLOOKUP(Audit!G484,$V$13:$AE$22,7,FALSE)&amp;IF(Audit!G484=10,Audit!V484&amp;Audit!W484,"")</f>
        <v>#N/A</v>
      </c>
      <c r="I1719" s="17" t="e">
        <f>VLOOKUP(Audit!H484,$V$3:$AE$12,8,FALSE) &amp; Audit!U484 &amp; VLOOKUP(Audit!H484,$V$13:$AE$22,8,FALSE)&amp;IF(Audit!H484=10,Audit!V484&amp;Audit!W484,"")</f>
        <v>#N/A</v>
      </c>
      <c r="J1719" s="17" t="e">
        <f>VLOOKUP(Audit!I484,$V$3:$AE$12,9,FALSE) &amp; VLOOKUP(Audit!I484,$V$13:$AE$22,9,FALSE) &amp; IF(Audit!I484=10,Audit!V484&amp;Audit!W484,"") &amp; IF(Audit!I484&lt;&gt;1,U1719,"")</f>
        <v>#N/A</v>
      </c>
      <c r="K1719" s="17" t="e">
        <f>VLOOKUP(Audit!J484,$V$3:$AE$12,10,FALSE) &amp; Audit!S484 &amp; VLOOKUP(Audit!J484,$V$13:$AE$22,10,FALSE) &amp; IF(Audit!J484=10,Audit!V484&amp;Audit!W484,"") &amp; IF(Audit!J484&lt;&gt;1,U1719,"")</f>
        <v>#N/A</v>
      </c>
      <c r="L1719" s="10">
        <f>Audit!K484</f>
        <v>0</v>
      </c>
      <c r="M1719" s="10" t="e">
        <f t="shared" si="791"/>
        <v>#N/A</v>
      </c>
      <c r="N1719" s="10" t="e">
        <f t="shared" si="792"/>
        <v>#N/A</v>
      </c>
      <c r="O1719" s="10" t="e">
        <f t="shared" si="793"/>
        <v>#N/A</v>
      </c>
      <c r="P1719" s="10" t="e">
        <f t="shared" si="794"/>
        <v>#N/A</v>
      </c>
      <c r="Q1719" s="10" t="e">
        <f t="shared" si="795"/>
        <v>#N/A</v>
      </c>
      <c r="R1719" s="10" t="e">
        <f t="shared" si="796"/>
        <v>#N/A</v>
      </c>
      <c r="S1719" s="10" t="e">
        <f t="shared" si="797"/>
        <v>#N/A</v>
      </c>
      <c r="T1719" s="10" t="e">
        <f t="shared" si="798"/>
        <v>#N/A</v>
      </c>
      <c r="U1719" s="17" t="str">
        <f>IF(Audit!M484="","",VLOOKUP(Audit!M484,$W$26:$X$35,2,FALSE)) &amp; Audit!N484 &amp; IF(Audit!O484="","",IF(Audit!N484&lt;=1.4,VLOOKUP(Audit!O484,$W$38:X1764,2,FALSE),VLOOKUP(Audit!O484,$W$51:$X$61,2,FALSE))) &amp; IF(Audit!P484="","",VLOOKUP(Audit!P484,$Y$26:$Z$35,2,FALSE) &amp; Audit!Q484 &amp; IF(Audit!O484="","",IF(Audit!Q484&lt;=1.4,VLOOKUP(Audit!R484,$Y$38:$Z$48,2,FALSE),VLOOKUP(Audit!R484,$Y$51:$Z$61,2,FALSE))))</f>
        <v/>
      </c>
      <c r="V1719" s="21"/>
      <c r="AH1719" s="49">
        <f>Audit!A484</f>
        <v>0</v>
      </c>
      <c r="AI1719" s="50" t="e">
        <f>VLOOKUP(Audit!B484,$V$3:$AE$12,2,FALSE)&amp; IF(Audit!B484=10,Audit!V484,"")</f>
        <v>#N/A</v>
      </c>
      <c r="AJ1719" s="50" t="e">
        <f>VLOOKUP(Audit!B484,$V$13:$AE$22,2,FALSE)&amp; IF(Audit!B484=10,Audit!W484,"")</f>
        <v>#N/A</v>
      </c>
      <c r="AK1719" s="47" t="e">
        <f t="shared" si="799"/>
        <v>#N/A</v>
      </c>
      <c r="AL1719" s="50" t="e">
        <f>VLOOKUP(Audit!C484,$V$3:$AE$12,3,FALSE)&amp; IF(Audit!C484=10,Audit!V484,"")</f>
        <v>#N/A</v>
      </c>
      <c r="AM1719" s="50" t="e">
        <f>VLOOKUP(Audit!C484,$V$13:$AE$22,3,FALSE)&amp; IF(Audit!C484=10,Audit!W484,"")</f>
        <v>#N/A</v>
      </c>
      <c r="AN1719" s="47" t="e">
        <f t="shared" si="800"/>
        <v>#N/A</v>
      </c>
      <c r="AO1719" s="50" t="e">
        <f>VLOOKUP(Audit!D484,$V$3:$AE$12,4,FALSE) &amp;  Audit!T484 &amp; IF(Audit!D484=10,Audit!V484,"")</f>
        <v>#N/A</v>
      </c>
      <c r="AP1719" s="50" t="e">
        <f>VLOOKUP(Audit!D484,$V$13:$AE$22,4,FALSE)&amp; IF(Audit!D484=10,Audit!W484,"")</f>
        <v>#N/A</v>
      </c>
      <c r="AQ1719" s="47" t="e">
        <f t="shared" si="801"/>
        <v>#N/A</v>
      </c>
      <c r="AR1719" s="50" t="e">
        <f>VLOOKUP(Audit!E484,$V$3:$AE$12,5,FALSE)&amp; IF(Audit!E484=10,Audit!V484,"")</f>
        <v>#N/A</v>
      </c>
      <c r="AS1719" s="50" t="e">
        <f>VLOOKUP(Audit!E484,$V$13:$AE$22,5,FALSE)&amp; IF(Audit!E484=10,Audit!W484,"")</f>
        <v>#N/A</v>
      </c>
      <c r="AT1719" s="47" t="e">
        <f t="shared" si="802"/>
        <v>#N/A</v>
      </c>
      <c r="AU1719" s="50" t="e">
        <f>VLOOKUP(Audit!F484,$V$3:$AE$12,6,FALSE)&amp; IF(Audit!F484=10,Audit!V484,"")</f>
        <v>#N/A</v>
      </c>
      <c r="AV1719" s="50" t="e">
        <f>VLOOKUP(Audit!F484,$V$13:$AE$22,6,FALSE)&amp; IF(Audit!F484=10,Audit!W484,"")</f>
        <v>#N/A</v>
      </c>
      <c r="AW1719" s="47" t="e">
        <f t="shared" si="803"/>
        <v>#N/A</v>
      </c>
      <c r="AX1719" s="50" t="e">
        <f>VLOOKUP(Audit!G484,$V$3:$AE$12,7,FALSE)&amp; IF(Audit!G484=10,Audit!V484,"")</f>
        <v>#N/A</v>
      </c>
      <c r="AY1719" s="50" t="e">
        <f>VLOOKUP(Audit!G484,$V$13:$AE$22,7,FALSE) &amp; IF(Audit!G484=10,Audit!W484,"")</f>
        <v>#N/A</v>
      </c>
      <c r="AZ1719" s="47" t="e">
        <f t="shared" si="804"/>
        <v>#N/A</v>
      </c>
      <c r="BA1719" s="50" t="e">
        <f>VLOOKUP(Audit!H484,$V$3:$AE$12,8,FALSE)&amp; Audit!U484 &amp; IF(Audit!H484=10,Audit!V484,"")</f>
        <v>#N/A</v>
      </c>
      <c r="BB1719" s="50" t="e">
        <f>VLOOKUP(Audit!H484,$V$13:$AE$22,8,FALSE) &amp; IF(Audit!H484=10,Audit!W484,"")</f>
        <v>#N/A</v>
      </c>
      <c r="BC1719" s="47" t="e">
        <f t="shared" si="805"/>
        <v>#N/A</v>
      </c>
      <c r="BD1719" s="50" t="e">
        <f>VLOOKUP(Audit!I484,$V$3:$AE$12,9,FALSE)&amp; IF(Audit!I484=10,Audit!V484,"")</f>
        <v>#N/A</v>
      </c>
      <c r="BE1719" s="50" t="e">
        <f>VLOOKUP(Audit!I484,$V$13:$AE$22,9,FALSE) &amp; IF(Audit!I484=10,Audit!W484,"") &amp; IF(Audit!I484&lt;&gt;1,U1719,"")</f>
        <v>#N/A</v>
      </c>
      <c r="BF1719" s="47" t="e">
        <f t="shared" si="806"/>
        <v>#N/A</v>
      </c>
      <c r="BG1719" s="50" t="e">
        <f>VLOOKUP(Audit!J484,$V$3:$AE$12,10,FALSE) &amp; Audit!S484 &amp; IF(Audit!J484=10,Audit!V484,"")</f>
        <v>#N/A</v>
      </c>
      <c r="BH1719" s="50" t="e">
        <f>VLOOKUP(Audit!J484,$V$13:$AE$22,10,FALSE) &amp; IF(Audit!J484=10,Audit!W484,"") &amp; IF(Audit!J484&lt;&gt;1,U1719,"")</f>
        <v>#N/A</v>
      </c>
      <c r="BI1719" s="47" t="e">
        <f t="shared" si="807"/>
        <v>#N/A</v>
      </c>
      <c r="BJ1719" s="48" t="str">
        <f t="shared" si="808"/>
        <v/>
      </c>
      <c r="BK1719" s="48" t="str">
        <f t="shared" si="809"/>
        <v/>
      </c>
      <c r="BL1719" s="48" t="str">
        <f t="shared" si="810"/>
        <v/>
      </c>
      <c r="BM1719" s="48" t="str">
        <f t="shared" si="811"/>
        <v/>
      </c>
      <c r="BN1719" s="48" t="str">
        <f t="shared" si="812"/>
        <v/>
      </c>
      <c r="BO1719" s="48" t="str">
        <f t="shared" si="813"/>
        <v/>
      </c>
      <c r="BP1719" s="48" t="str">
        <f t="shared" si="814"/>
        <v/>
      </c>
      <c r="BQ1719" s="48" t="str">
        <f t="shared" si="815"/>
        <v/>
      </c>
      <c r="BR1719" s="48" t="str">
        <f t="shared" si="816"/>
        <v/>
      </c>
      <c r="BS1719" s="48" t="str">
        <f t="shared" si="817"/>
        <v/>
      </c>
      <c r="BT1719" s="48" t="str">
        <f t="shared" si="818"/>
        <v/>
      </c>
      <c r="BU1719" s="48" t="str">
        <f t="shared" si="819"/>
        <v/>
      </c>
    </row>
    <row r="1720" spans="1:73">
      <c r="A1720" s="10">
        <f>Audit!A485</f>
        <v>0</v>
      </c>
      <c r="B1720" s="10" t="e">
        <f t="shared" si="790"/>
        <v>#N/A</v>
      </c>
      <c r="C1720" s="17" t="e">
        <f>VLOOKUP(Audit!B485,$V$3:$AE$12,2,FALSE) &amp; VLOOKUP(Audit!B485,$V$13:$AE$22,2,FALSE)&amp; IF(Audit!B485=10,Audit!V485&amp;Audit!W485,"")</f>
        <v>#N/A</v>
      </c>
      <c r="D1720" s="17" t="e">
        <f>VLOOKUP(Audit!C485,$V$3:$AE$12,3,FALSE) &amp; VLOOKUP(Audit!C485,$V$13:$AE$22,3,FALSE) &amp;IF(Audit!C485=10,Audit!V485&amp;Audit!W485,"")</f>
        <v>#N/A</v>
      </c>
      <c r="E1720" s="17" t="e">
        <f>VLOOKUP(Audit!D485,$V$3:$AE$12,4,FALSE)&amp; Audit!T485 &amp; VLOOKUP(Audit!D485,$V$13:$AE$22,4,FALSE)&amp; IF(Audit!D485=10,Audit!V485&amp;Audit!W485,"")</f>
        <v>#N/A</v>
      </c>
      <c r="F1720" s="17" t="e">
        <f>VLOOKUP(Audit!E485,$V$3:$AE$12,5,FALSE) &amp; VLOOKUP(Audit!E485,$V$13:$AE$22,5,FALSE)&amp; IF(Audit!E485=10,Audit!V485&amp;Audit!W485,"")</f>
        <v>#N/A</v>
      </c>
      <c r="G1720" s="17" t="e">
        <f>VLOOKUP(Audit!F485,$V$3:$AE$12,6,FALSE) &amp; VLOOKUP(Audit!F485,$V$13:$AE$22,6,FALSE)&amp; IF(Audit!F485=10,Audit!V485&amp;Audit!W485,"")</f>
        <v>#N/A</v>
      </c>
      <c r="H1720" s="17" t="e">
        <f>VLOOKUP(Audit!G485,$V$3:$AE$12,7,FALSE) &amp; VLOOKUP(Audit!G485,$V$13:$AE$22,7,FALSE)&amp;IF(Audit!G485=10,Audit!V485&amp;Audit!W485,"")</f>
        <v>#N/A</v>
      </c>
      <c r="I1720" s="17" t="e">
        <f>VLOOKUP(Audit!H485,$V$3:$AE$12,8,FALSE) &amp; Audit!U485 &amp; VLOOKUP(Audit!H485,$V$13:$AE$22,8,FALSE)&amp;IF(Audit!H485=10,Audit!V485&amp;Audit!W485,"")</f>
        <v>#N/A</v>
      </c>
      <c r="J1720" s="17" t="e">
        <f>VLOOKUP(Audit!I485,$V$3:$AE$12,9,FALSE) &amp; VLOOKUP(Audit!I485,$V$13:$AE$22,9,FALSE) &amp; IF(Audit!I485=10,Audit!V485&amp;Audit!W485,"") &amp; IF(Audit!I485&lt;&gt;1,U1720,"")</f>
        <v>#N/A</v>
      </c>
      <c r="K1720" s="17" t="e">
        <f>VLOOKUP(Audit!J485,$V$3:$AE$12,10,FALSE) &amp; Audit!S485 &amp; VLOOKUP(Audit!J485,$V$13:$AE$22,10,FALSE) &amp; IF(Audit!J485=10,Audit!V485&amp;Audit!W485,"") &amp; IF(Audit!J485&lt;&gt;1,U1720,"")</f>
        <v>#N/A</v>
      </c>
      <c r="L1720" s="10">
        <f>Audit!K485</f>
        <v>0</v>
      </c>
      <c r="M1720" s="10" t="e">
        <f t="shared" si="791"/>
        <v>#N/A</v>
      </c>
      <c r="N1720" s="10" t="e">
        <f t="shared" si="792"/>
        <v>#N/A</v>
      </c>
      <c r="O1720" s="10" t="e">
        <f t="shared" si="793"/>
        <v>#N/A</v>
      </c>
      <c r="P1720" s="10" t="e">
        <f t="shared" si="794"/>
        <v>#N/A</v>
      </c>
      <c r="Q1720" s="10" t="e">
        <f t="shared" si="795"/>
        <v>#N/A</v>
      </c>
      <c r="R1720" s="10" t="e">
        <f t="shared" si="796"/>
        <v>#N/A</v>
      </c>
      <c r="S1720" s="10" t="e">
        <f t="shared" si="797"/>
        <v>#N/A</v>
      </c>
      <c r="T1720" s="10" t="e">
        <f t="shared" si="798"/>
        <v>#N/A</v>
      </c>
      <c r="U1720" s="17" t="str">
        <f>IF(Audit!M485="","",VLOOKUP(Audit!M485,$W$26:$X$35,2,FALSE)) &amp; Audit!N485 &amp; IF(Audit!O485="","",IF(Audit!N485&lt;=1.4,VLOOKUP(Audit!O485,$W$38:X1765,2,FALSE),VLOOKUP(Audit!O485,$W$51:$X$61,2,FALSE))) &amp; IF(Audit!P485="","",VLOOKUP(Audit!P485,$Y$26:$Z$35,2,FALSE) &amp; Audit!Q485 &amp; IF(Audit!O485="","",IF(Audit!Q485&lt;=1.4,VLOOKUP(Audit!R485,$Y$38:$Z$48,2,FALSE),VLOOKUP(Audit!R485,$Y$51:$Z$61,2,FALSE))))</f>
        <v/>
      </c>
      <c r="V1720" s="21"/>
      <c r="AH1720" s="49">
        <f>Audit!A485</f>
        <v>0</v>
      </c>
      <c r="AI1720" s="50" t="e">
        <f>VLOOKUP(Audit!B485,$V$3:$AE$12,2,FALSE)&amp; IF(Audit!B485=10,Audit!V485,"")</f>
        <v>#N/A</v>
      </c>
      <c r="AJ1720" s="50" t="e">
        <f>VLOOKUP(Audit!B485,$V$13:$AE$22,2,FALSE)&amp; IF(Audit!B485=10,Audit!W485,"")</f>
        <v>#N/A</v>
      </c>
      <c r="AK1720" s="47" t="e">
        <f t="shared" si="799"/>
        <v>#N/A</v>
      </c>
      <c r="AL1720" s="50" t="e">
        <f>VLOOKUP(Audit!C485,$V$3:$AE$12,3,FALSE)&amp; IF(Audit!C485=10,Audit!V485,"")</f>
        <v>#N/A</v>
      </c>
      <c r="AM1720" s="50" t="e">
        <f>VLOOKUP(Audit!C485,$V$13:$AE$22,3,FALSE)&amp; IF(Audit!C485=10,Audit!W485,"")</f>
        <v>#N/A</v>
      </c>
      <c r="AN1720" s="47" t="e">
        <f t="shared" si="800"/>
        <v>#N/A</v>
      </c>
      <c r="AO1720" s="50" t="e">
        <f>VLOOKUP(Audit!D485,$V$3:$AE$12,4,FALSE) &amp;  Audit!T485 &amp; IF(Audit!D485=10,Audit!V485,"")</f>
        <v>#N/A</v>
      </c>
      <c r="AP1720" s="50" t="e">
        <f>VLOOKUP(Audit!D485,$V$13:$AE$22,4,FALSE)&amp; IF(Audit!D485=10,Audit!W485,"")</f>
        <v>#N/A</v>
      </c>
      <c r="AQ1720" s="47" t="e">
        <f t="shared" si="801"/>
        <v>#N/A</v>
      </c>
      <c r="AR1720" s="50" t="e">
        <f>VLOOKUP(Audit!E485,$V$3:$AE$12,5,FALSE)&amp; IF(Audit!E485=10,Audit!V485,"")</f>
        <v>#N/A</v>
      </c>
      <c r="AS1720" s="50" t="e">
        <f>VLOOKUP(Audit!E485,$V$13:$AE$22,5,FALSE)&amp; IF(Audit!E485=10,Audit!W485,"")</f>
        <v>#N/A</v>
      </c>
      <c r="AT1720" s="47" t="e">
        <f t="shared" si="802"/>
        <v>#N/A</v>
      </c>
      <c r="AU1720" s="50" t="e">
        <f>VLOOKUP(Audit!F485,$V$3:$AE$12,6,FALSE)&amp; IF(Audit!F485=10,Audit!V485,"")</f>
        <v>#N/A</v>
      </c>
      <c r="AV1720" s="50" t="e">
        <f>VLOOKUP(Audit!F485,$V$13:$AE$22,6,FALSE)&amp; IF(Audit!F485=10,Audit!W485,"")</f>
        <v>#N/A</v>
      </c>
      <c r="AW1720" s="47" t="e">
        <f t="shared" si="803"/>
        <v>#N/A</v>
      </c>
      <c r="AX1720" s="50" t="e">
        <f>VLOOKUP(Audit!G485,$V$3:$AE$12,7,FALSE)&amp; IF(Audit!G485=10,Audit!V485,"")</f>
        <v>#N/A</v>
      </c>
      <c r="AY1720" s="50" t="e">
        <f>VLOOKUP(Audit!G485,$V$13:$AE$22,7,FALSE) &amp; IF(Audit!G485=10,Audit!W485,"")</f>
        <v>#N/A</v>
      </c>
      <c r="AZ1720" s="47" t="e">
        <f t="shared" si="804"/>
        <v>#N/A</v>
      </c>
      <c r="BA1720" s="50" t="e">
        <f>VLOOKUP(Audit!H485,$V$3:$AE$12,8,FALSE)&amp; Audit!U485 &amp; IF(Audit!H485=10,Audit!V485,"")</f>
        <v>#N/A</v>
      </c>
      <c r="BB1720" s="50" t="e">
        <f>VLOOKUP(Audit!H485,$V$13:$AE$22,8,FALSE) &amp; IF(Audit!H485=10,Audit!W485,"")</f>
        <v>#N/A</v>
      </c>
      <c r="BC1720" s="47" t="e">
        <f t="shared" si="805"/>
        <v>#N/A</v>
      </c>
      <c r="BD1720" s="50" t="e">
        <f>VLOOKUP(Audit!I485,$V$3:$AE$12,9,FALSE)&amp; IF(Audit!I485=10,Audit!V485,"")</f>
        <v>#N/A</v>
      </c>
      <c r="BE1720" s="50" t="e">
        <f>VLOOKUP(Audit!I485,$V$13:$AE$22,9,FALSE) &amp; IF(Audit!I485=10,Audit!W485,"") &amp; IF(Audit!I485&lt;&gt;1,U1720,"")</f>
        <v>#N/A</v>
      </c>
      <c r="BF1720" s="47" t="e">
        <f t="shared" si="806"/>
        <v>#N/A</v>
      </c>
      <c r="BG1720" s="50" t="e">
        <f>VLOOKUP(Audit!J485,$V$3:$AE$12,10,FALSE) &amp; Audit!S485 &amp; IF(Audit!J485=10,Audit!V485,"")</f>
        <v>#N/A</v>
      </c>
      <c r="BH1720" s="50" t="e">
        <f>VLOOKUP(Audit!J485,$V$13:$AE$22,10,FALSE) &amp; IF(Audit!J485=10,Audit!W485,"") &amp; IF(Audit!J485&lt;&gt;1,U1720,"")</f>
        <v>#N/A</v>
      </c>
      <c r="BI1720" s="47" t="e">
        <f t="shared" si="807"/>
        <v>#N/A</v>
      </c>
      <c r="BJ1720" s="48" t="str">
        <f t="shared" si="808"/>
        <v/>
      </c>
      <c r="BK1720" s="48" t="str">
        <f t="shared" si="809"/>
        <v/>
      </c>
      <c r="BL1720" s="48" t="str">
        <f t="shared" si="810"/>
        <v/>
      </c>
      <c r="BM1720" s="48" t="str">
        <f t="shared" si="811"/>
        <v/>
      </c>
      <c r="BN1720" s="48" t="str">
        <f t="shared" si="812"/>
        <v/>
      </c>
      <c r="BO1720" s="48" t="str">
        <f t="shared" si="813"/>
        <v/>
      </c>
      <c r="BP1720" s="48" t="str">
        <f t="shared" si="814"/>
        <v/>
      </c>
      <c r="BQ1720" s="48" t="str">
        <f t="shared" si="815"/>
        <v/>
      </c>
      <c r="BR1720" s="48" t="str">
        <f t="shared" si="816"/>
        <v/>
      </c>
      <c r="BS1720" s="48" t="str">
        <f t="shared" si="817"/>
        <v/>
      </c>
      <c r="BT1720" s="48" t="str">
        <f t="shared" si="818"/>
        <v/>
      </c>
      <c r="BU1720" s="48" t="str">
        <f t="shared" si="819"/>
        <v/>
      </c>
    </row>
    <row r="1721" spans="1:73">
      <c r="A1721" s="10">
        <f>Audit!A486</f>
        <v>0</v>
      </c>
      <c r="B1721" s="10" t="e">
        <f t="shared" si="790"/>
        <v>#N/A</v>
      </c>
      <c r="C1721" s="17" t="e">
        <f>VLOOKUP(Audit!B486,$V$3:$AE$12,2,FALSE) &amp; VLOOKUP(Audit!B486,$V$13:$AE$22,2,FALSE)&amp; IF(Audit!B486=10,Audit!V486&amp;Audit!W486,"")</f>
        <v>#N/A</v>
      </c>
      <c r="D1721" s="17" t="e">
        <f>VLOOKUP(Audit!C486,$V$3:$AE$12,3,FALSE) &amp; VLOOKUP(Audit!C486,$V$13:$AE$22,3,FALSE) &amp;IF(Audit!C486=10,Audit!V486&amp;Audit!W486,"")</f>
        <v>#N/A</v>
      </c>
      <c r="E1721" s="17" t="e">
        <f>VLOOKUP(Audit!D486,$V$3:$AE$12,4,FALSE)&amp; Audit!T486 &amp; VLOOKUP(Audit!D486,$V$13:$AE$22,4,FALSE)&amp; IF(Audit!D486=10,Audit!V486&amp;Audit!W486,"")</f>
        <v>#N/A</v>
      </c>
      <c r="F1721" s="17" t="e">
        <f>VLOOKUP(Audit!E486,$V$3:$AE$12,5,FALSE) &amp; VLOOKUP(Audit!E486,$V$13:$AE$22,5,FALSE)&amp; IF(Audit!E486=10,Audit!V486&amp;Audit!W486,"")</f>
        <v>#N/A</v>
      </c>
      <c r="G1721" s="17" t="e">
        <f>VLOOKUP(Audit!F486,$V$3:$AE$12,6,FALSE) &amp; VLOOKUP(Audit!F486,$V$13:$AE$22,6,FALSE)&amp; IF(Audit!F486=10,Audit!V486&amp;Audit!W486,"")</f>
        <v>#N/A</v>
      </c>
      <c r="H1721" s="17" t="e">
        <f>VLOOKUP(Audit!G486,$V$3:$AE$12,7,FALSE) &amp; VLOOKUP(Audit!G486,$V$13:$AE$22,7,FALSE)&amp;IF(Audit!G486=10,Audit!V486&amp;Audit!W486,"")</f>
        <v>#N/A</v>
      </c>
      <c r="I1721" s="17" t="e">
        <f>VLOOKUP(Audit!H486,$V$3:$AE$12,8,FALSE) &amp; Audit!U486 &amp; VLOOKUP(Audit!H486,$V$13:$AE$22,8,FALSE)&amp;IF(Audit!H486=10,Audit!V486&amp;Audit!W486,"")</f>
        <v>#N/A</v>
      </c>
      <c r="J1721" s="17" t="e">
        <f>VLOOKUP(Audit!I486,$V$3:$AE$12,9,FALSE) &amp; VLOOKUP(Audit!I486,$V$13:$AE$22,9,FALSE) &amp; IF(Audit!I486=10,Audit!V486&amp;Audit!W486,"") &amp; IF(Audit!I486&lt;&gt;1,U1721,"")</f>
        <v>#N/A</v>
      </c>
      <c r="K1721" s="17" t="e">
        <f>VLOOKUP(Audit!J486,$V$3:$AE$12,10,FALSE) &amp; Audit!S486 &amp; VLOOKUP(Audit!J486,$V$13:$AE$22,10,FALSE) &amp; IF(Audit!J486=10,Audit!V486&amp;Audit!W486,"") &amp; IF(Audit!J486&lt;&gt;1,U1721,"")</f>
        <v>#N/A</v>
      </c>
      <c r="L1721" s="10">
        <f>Audit!K486</f>
        <v>0</v>
      </c>
      <c r="M1721" s="10" t="e">
        <f t="shared" si="791"/>
        <v>#N/A</v>
      </c>
      <c r="N1721" s="10" t="e">
        <f t="shared" si="792"/>
        <v>#N/A</v>
      </c>
      <c r="O1721" s="10" t="e">
        <f t="shared" si="793"/>
        <v>#N/A</v>
      </c>
      <c r="P1721" s="10" t="e">
        <f t="shared" si="794"/>
        <v>#N/A</v>
      </c>
      <c r="Q1721" s="10" t="e">
        <f t="shared" si="795"/>
        <v>#N/A</v>
      </c>
      <c r="R1721" s="10" t="e">
        <f t="shared" si="796"/>
        <v>#N/A</v>
      </c>
      <c r="S1721" s="10" t="e">
        <f t="shared" si="797"/>
        <v>#N/A</v>
      </c>
      <c r="T1721" s="10" t="e">
        <f t="shared" si="798"/>
        <v>#N/A</v>
      </c>
      <c r="U1721" s="17" t="str">
        <f>IF(Audit!M486="","",VLOOKUP(Audit!M486,$W$26:$X$35,2,FALSE)) &amp; Audit!N486 &amp; IF(Audit!O486="","",IF(Audit!N486&lt;=1.4,VLOOKUP(Audit!O486,$W$38:X1766,2,FALSE),VLOOKUP(Audit!O486,$W$51:$X$61,2,FALSE))) &amp; IF(Audit!P486="","",VLOOKUP(Audit!P486,$Y$26:$Z$35,2,FALSE) &amp; Audit!Q486 &amp; IF(Audit!O486="","",IF(Audit!Q486&lt;=1.4,VLOOKUP(Audit!R486,$Y$38:$Z$48,2,FALSE),VLOOKUP(Audit!R486,$Y$51:$Z$61,2,FALSE))))</f>
        <v/>
      </c>
      <c r="V1721" s="21"/>
      <c r="AH1721" s="49">
        <f>Audit!A486</f>
        <v>0</v>
      </c>
      <c r="AI1721" s="50" t="e">
        <f>VLOOKUP(Audit!B486,$V$3:$AE$12,2,FALSE)&amp; IF(Audit!B486=10,Audit!V486,"")</f>
        <v>#N/A</v>
      </c>
      <c r="AJ1721" s="50" t="e">
        <f>VLOOKUP(Audit!B486,$V$13:$AE$22,2,FALSE)&amp; IF(Audit!B486=10,Audit!W486,"")</f>
        <v>#N/A</v>
      </c>
      <c r="AK1721" s="47" t="e">
        <f t="shared" si="799"/>
        <v>#N/A</v>
      </c>
      <c r="AL1721" s="50" t="e">
        <f>VLOOKUP(Audit!C486,$V$3:$AE$12,3,FALSE)&amp; IF(Audit!C486=10,Audit!V486,"")</f>
        <v>#N/A</v>
      </c>
      <c r="AM1721" s="50" t="e">
        <f>VLOOKUP(Audit!C486,$V$13:$AE$22,3,FALSE)&amp; IF(Audit!C486=10,Audit!W486,"")</f>
        <v>#N/A</v>
      </c>
      <c r="AN1721" s="47" t="e">
        <f t="shared" si="800"/>
        <v>#N/A</v>
      </c>
      <c r="AO1721" s="50" t="e">
        <f>VLOOKUP(Audit!D486,$V$3:$AE$12,4,FALSE) &amp;  Audit!T486 &amp; IF(Audit!D486=10,Audit!V486,"")</f>
        <v>#N/A</v>
      </c>
      <c r="AP1721" s="50" t="e">
        <f>VLOOKUP(Audit!D486,$V$13:$AE$22,4,FALSE)&amp; IF(Audit!D486=10,Audit!W486,"")</f>
        <v>#N/A</v>
      </c>
      <c r="AQ1721" s="47" t="e">
        <f t="shared" si="801"/>
        <v>#N/A</v>
      </c>
      <c r="AR1721" s="50" t="e">
        <f>VLOOKUP(Audit!E486,$V$3:$AE$12,5,FALSE)&amp; IF(Audit!E486=10,Audit!V486,"")</f>
        <v>#N/A</v>
      </c>
      <c r="AS1721" s="50" t="e">
        <f>VLOOKUP(Audit!E486,$V$13:$AE$22,5,FALSE)&amp; IF(Audit!E486=10,Audit!W486,"")</f>
        <v>#N/A</v>
      </c>
      <c r="AT1721" s="47" t="e">
        <f t="shared" si="802"/>
        <v>#N/A</v>
      </c>
      <c r="AU1721" s="50" t="e">
        <f>VLOOKUP(Audit!F486,$V$3:$AE$12,6,FALSE)&amp; IF(Audit!F486=10,Audit!V486,"")</f>
        <v>#N/A</v>
      </c>
      <c r="AV1721" s="50" t="e">
        <f>VLOOKUP(Audit!F486,$V$13:$AE$22,6,FALSE)&amp; IF(Audit!F486=10,Audit!W486,"")</f>
        <v>#N/A</v>
      </c>
      <c r="AW1721" s="47" t="e">
        <f t="shared" si="803"/>
        <v>#N/A</v>
      </c>
      <c r="AX1721" s="50" t="e">
        <f>VLOOKUP(Audit!G486,$V$3:$AE$12,7,FALSE)&amp; IF(Audit!G486=10,Audit!V486,"")</f>
        <v>#N/A</v>
      </c>
      <c r="AY1721" s="50" t="e">
        <f>VLOOKUP(Audit!G486,$V$13:$AE$22,7,FALSE) &amp; IF(Audit!G486=10,Audit!W486,"")</f>
        <v>#N/A</v>
      </c>
      <c r="AZ1721" s="47" t="e">
        <f t="shared" si="804"/>
        <v>#N/A</v>
      </c>
      <c r="BA1721" s="50" t="e">
        <f>VLOOKUP(Audit!H486,$V$3:$AE$12,8,FALSE)&amp; Audit!U486 &amp; IF(Audit!H486=10,Audit!V486,"")</f>
        <v>#N/A</v>
      </c>
      <c r="BB1721" s="50" t="e">
        <f>VLOOKUP(Audit!H486,$V$13:$AE$22,8,FALSE) &amp; IF(Audit!H486=10,Audit!W486,"")</f>
        <v>#N/A</v>
      </c>
      <c r="BC1721" s="47" t="e">
        <f t="shared" si="805"/>
        <v>#N/A</v>
      </c>
      <c r="BD1721" s="50" t="e">
        <f>VLOOKUP(Audit!I486,$V$3:$AE$12,9,FALSE)&amp; IF(Audit!I486=10,Audit!V486,"")</f>
        <v>#N/A</v>
      </c>
      <c r="BE1721" s="50" t="e">
        <f>VLOOKUP(Audit!I486,$V$13:$AE$22,9,FALSE) &amp; IF(Audit!I486=10,Audit!W486,"") &amp; IF(Audit!I486&lt;&gt;1,U1721,"")</f>
        <v>#N/A</v>
      </c>
      <c r="BF1721" s="47" t="e">
        <f t="shared" si="806"/>
        <v>#N/A</v>
      </c>
      <c r="BG1721" s="50" t="e">
        <f>VLOOKUP(Audit!J486,$V$3:$AE$12,10,FALSE) &amp; Audit!S486 &amp; IF(Audit!J486=10,Audit!V486,"")</f>
        <v>#N/A</v>
      </c>
      <c r="BH1721" s="50" t="e">
        <f>VLOOKUP(Audit!J486,$V$13:$AE$22,10,FALSE) &amp; IF(Audit!J486=10,Audit!W486,"") &amp; IF(Audit!J486&lt;&gt;1,U1721,"")</f>
        <v>#N/A</v>
      </c>
      <c r="BI1721" s="47" t="e">
        <f t="shared" si="807"/>
        <v>#N/A</v>
      </c>
      <c r="BJ1721" s="48" t="str">
        <f t="shared" si="808"/>
        <v/>
      </c>
      <c r="BK1721" s="48" t="str">
        <f t="shared" si="809"/>
        <v/>
      </c>
      <c r="BL1721" s="48" t="str">
        <f t="shared" si="810"/>
        <v/>
      </c>
      <c r="BM1721" s="48" t="str">
        <f t="shared" si="811"/>
        <v/>
      </c>
      <c r="BN1721" s="48" t="str">
        <f t="shared" si="812"/>
        <v/>
      </c>
      <c r="BO1721" s="48" t="str">
        <f t="shared" si="813"/>
        <v/>
      </c>
      <c r="BP1721" s="48" t="str">
        <f t="shared" si="814"/>
        <v/>
      </c>
      <c r="BQ1721" s="48" t="str">
        <f t="shared" si="815"/>
        <v/>
      </c>
      <c r="BR1721" s="48" t="str">
        <f t="shared" si="816"/>
        <v/>
      </c>
      <c r="BS1721" s="48" t="str">
        <f t="shared" si="817"/>
        <v/>
      </c>
      <c r="BT1721" s="48" t="str">
        <f t="shared" si="818"/>
        <v/>
      </c>
      <c r="BU1721" s="48" t="str">
        <f t="shared" si="819"/>
        <v/>
      </c>
    </row>
    <row r="1722" spans="1:73">
      <c r="A1722" s="10">
        <f>Audit!A487</f>
        <v>0</v>
      </c>
      <c r="B1722" s="10" t="e">
        <f t="shared" si="790"/>
        <v>#N/A</v>
      </c>
      <c r="C1722" s="17" t="e">
        <f>VLOOKUP(Audit!B487,$V$3:$AE$12,2,FALSE) &amp; VLOOKUP(Audit!B487,$V$13:$AE$22,2,FALSE)&amp; IF(Audit!B487=10,Audit!V487&amp;Audit!W487,"")</f>
        <v>#N/A</v>
      </c>
      <c r="D1722" s="17" t="e">
        <f>VLOOKUP(Audit!C487,$V$3:$AE$12,3,FALSE) &amp; VLOOKUP(Audit!C487,$V$13:$AE$22,3,FALSE) &amp;IF(Audit!C487=10,Audit!V487&amp;Audit!W487,"")</f>
        <v>#N/A</v>
      </c>
      <c r="E1722" s="17" t="e">
        <f>VLOOKUP(Audit!D487,$V$3:$AE$12,4,FALSE)&amp; Audit!T487 &amp; VLOOKUP(Audit!D487,$V$13:$AE$22,4,FALSE)&amp; IF(Audit!D487=10,Audit!V487&amp;Audit!W487,"")</f>
        <v>#N/A</v>
      </c>
      <c r="F1722" s="17" t="e">
        <f>VLOOKUP(Audit!E487,$V$3:$AE$12,5,FALSE) &amp; VLOOKUP(Audit!E487,$V$13:$AE$22,5,FALSE)&amp; IF(Audit!E487=10,Audit!V487&amp;Audit!W487,"")</f>
        <v>#N/A</v>
      </c>
      <c r="G1722" s="17" t="e">
        <f>VLOOKUP(Audit!F487,$V$3:$AE$12,6,FALSE) &amp; VLOOKUP(Audit!F487,$V$13:$AE$22,6,FALSE)&amp; IF(Audit!F487=10,Audit!V487&amp;Audit!W487,"")</f>
        <v>#N/A</v>
      </c>
      <c r="H1722" s="17" t="e">
        <f>VLOOKUP(Audit!G487,$V$3:$AE$12,7,FALSE) &amp; VLOOKUP(Audit!G487,$V$13:$AE$22,7,FALSE)&amp;IF(Audit!G487=10,Audit!V487&amp;Audit!W487,"")</f>
        <v>#N/A</v>
      </c>
      <c r="I1722" s="17" t="e">
        <f>VLOOKUP(Audit!H487,$V$3:$AE$12,8,FALSE) &amp; Audit!U487 &amp; VLOOKUP(Audit!H487,$V$13:$AE$22,8,FALSE)&amp;IF(Audit!H487=10,Audit!V487&amp;Audit!W487,"")</f>
        <v>#N/A</v>
      </c>
      <c r="J1722" s="17" t="e">
        <f>VLOOKUP(Audit!I487,$V$3:$AE$12,9,FALSE) &amp; VLOOKUP(Audit!I487,$V$13:$AE$22,9,FALSE) &amp; IF(Audit!I487=10,Audit!V487&amp;Audit!W487,"") &amp; IF(Audit!I487&lt;&gt;1,U1722,"")</f>
        <v>#N/A</v>
      </c>
      <c r="K1722" s="17" t="e">
        <f>VLOOKUP(Audit!J487,$V$3:$AE$12,10,FALSE) &amp; Audit!S487 &amp; VLOOKUP(Audit!J487,$V$13:$AE$22,10,FALSE) &amp; IF(Audit!J487=10,Audit!V487&amp;Audit!W487,"") &amp; IF(Audit!J487&lt;&gt;1,U1722,"")</f>
        <v>#N/A</v>
      </c>
      <c r="L1722" s="10">
        <f>Audit!K487</f>
        <v>0</v>
      </c>
      <c r="M1722" s="10" t="e">
        <f t="shared" si="791"/>
        <v>#N/A</v>
      </c>
      <c r="N1722" s="10" t="e">
        <f t="shared" si="792"/>
        <v>#N/A</v>
      </c>
      <c r="O1722" s="10" t="e">
        <f t="shared" si="793"/>
        <v>#N/A</v>
      </c>
      <c r="P1722" s="10" t="e">
        <f t="shared" si="794"/>
        <v>#N/A</v>
      </c>
      <c r="Q1722" s="10" t="e">
        <f t="shared" si="795"/>
        <v>#N/A</v>
      </c>
      <c r="R1722" s="10" t="e">
        <f t="shared" si="796"/>
        <v>#N/A</v>
      </c>
      <c r="S1722" s="10" t="e">
        <f t="shared" si="797"/>
        <v>#N/A</v>
      </c>
      <c r="T1722" s="10" t="e">
        <f t="shared" si="798"/>
        <v>#N/A</v>
      </c>
      <c r="U1722" s="17" t="str">
        <f>IF(Audit!M487="","",VLOOKUP(Audit!M487,$W$26:$X$35,2,FALSE)) &amp; Audit!N487 &amp; IF(Audit!O487="","",IF(Audit!N487&lt;=1.4,VLOOKUP(Audit!O487,$W$38:X1767,2,FALSE),VLOOKUP(Audit!O487,$W$51:$X$61,2,FALSE))) &amp; IF(Audit!P487="","",VLOOKUP(Audit!P487,$Y$26:$Z$35,2,FALSE) &amp; Audit!Q487 &amp; IF(Audit!O487="","",IF(Audit!Q487&lt;=1.4,VLOOKUP(Audit!R487,$Y$38:$Z$48,2,FALSE),VLOOKUP(Audit!R487,$Y$51:$Z$61,2,FALSE))))</f>
        <v/>
      </c>
      <c r="V1722" s="21"/>
      <c r="AH1722" s="49">
        <f>Audit!A487</f>
        <v>0</v>
      </c>
      <c r="AI1722" s="50" t="e">
        <f>VLOOKUP(Audit!B487,$V$3:$AE$12,2,FALSE)&amp; IF(Audit!B487=10,Audit!V487,"")</f>
        <v>#N/A</v>
      </c>
      <c r="AJ1722" s="50" t="e">
        <f>VLOOKUP(Audit!B487,$V$13:$AE$22,2,FALSE)&amp; IF(Audit!B487=10,Audit!W487,"")</f>
        <v>#N/A</v>
      </c>
      <c r="AK1722" s="47" t="e">
        <f t="shared" si="799"/>
        <v>#N/A</v>
      </c>
      <c r="AL1722" s="50" t="e">
        <f>VLOOKUP(Audit!C487,$V$3:$AE$12,3,FALSE)&amp; IF(Audit!C487=10,Audit!V487,"")</f>
        <v>#N/A</v>
      </c>
      <c r="AM1722" s="50" t="e">
        <f>VLOOKUP(Audit!C487,$V$13:$AE$22,3,FALSE)&amp; IF(Audit!C487=10,Audit!W487,"")</f>
        <v>#N/A</v>
      </c>
      <c r="AN1722" s="47" t="e">
        <f t="shared" si="800"/>
        <v>#N/A</v>
      </c>
      <c r="AO1722" s="50" t="e">
        <f>VLOOKUP(Audit!D487,$V$3:$AE$12,4,FALSE) &amp;  Audit!T487 &amp; IF(Audit!D487=10,Audit!V487,"")</f>
        <v>#N/A</v>
      </c>
      <c r="AP1722" s="50" t="e">
        <f>VLOOKUP(Audit!D487,$V$13:$AE$22,4,FALSE)&amp; IF(Audit!D487=10,Audit!W487,"")</f>
        <v>#N/A</v>
      </c>
      <c r="AQ1722" s="47" t="e">
        <f t="shared" si="801"/>
        <v>#N/A</v>
      </c>
      <c r="AR1722" s="50" t="e">
        <f>VLOOKUP(Audit!E487,$V$3:$AE$12,5,FALSE)&amp; IF(Audit!E487=10,Audit!V487,"")</f>
        <v>#N/A</v>
      </c>
      <c r="AS1722" s="50" t="e">
        <f>VLOOKUP(Audit!E487,$V$13:$AE$22,5,FALSE)&amp; IF(Audit!E487=10,Audit!W487,"")</f>
        <v>#N/A</v>
      </c>
      <c r="AT1722" s="47" t="e">
        <f t="shared" si="802"/>
        <v>#N/A</v>
      </c>
      <c r="AU1722" s="50" t="e">
        <f>VLOOKUP(Audit!F487,$V$3:$AE$12,6,FALSE)&amp; IF(Audit!F487=10,Audit!V487,"")</f>
        <v>#N/A</v>
      </c>
      <c r="AV1722" s="50" t="e">
        <f>VLOOKUP(Audit!F487,$V$13:$AE$22,6,FALSE)&amp; IF(Audit!F487=10,Audit!W487,"")</f>
        <v>#N/A</v>
      </c>
      <c r="AW1722" s="47" t="e">
        <f t="shared" si="803"/>
        <v>#N/A</v>
      </c>
      <c r="AX1722" s="50" t="e">
        <f>VLOOKUP(Audit!G487,$V$3:$AE$12,7,FALSE)&amp; IF(Audit!G487=10,Audit!V487,"")</f>
        <v>#N/A</v>
      </c>
      <c r="AY1722" s="50" t="e">
        <f>VLOOKUP(Audit!G487,$V$13:$AE$22,7,FALSE) &amp; IF(Audit!G487=10,Audit!W487,"")</f>
        <v>#N/A</v>
      </c>
      <c r="AZ1722" s="47" t="e">
        <f t="shared" si="804"/>
        <v>#N/A</v>
      </c>
      <c r="BA1722" s="50" t="e">
        <f>VLOOKUP(Audit!H487,$V$3:$AE$12,8,FALSE)&amp; Audit!U487 &amp; IF(Audit!H487=10,Audit!V487,"")</f>
        <v>#N/A</v>
      </c>
      <c r="BB1722" s="50" t="e">
        <f>VLOOKUP(Audit!H487,$V$13:$AE$22,8,FALSE) &amp; IF(Audit!H487=10,Audit!W487,"")</f>
        <v>#N/A</v>
      </c>
      <c r="BC1722" s="47" t="e">
        <f t="shared" si="805"/>
        <v>#N/A</v>
      </c>
      <c r="BD1722" s="50" t="e">
        <f>VLOOKUP(Audit!I487,$V$3:$AE$12,9,FALSE)&amp; IF(Audit!I487=10,Audit!V487,"")</f>
        <v>#N/A</v>
      </c>
      <c r="BE1722" s="50" t="e">
        <f>VLOOKUP(Audit!I487,$V$13:$AE$22,9,FALSE) &amp; IF(Audit!I487=10,Audit!W487,"") &amp; IF(Audit!I487&lt;&gt;1,U1722,"")</f>
        <v>#N/A</v>
      </c>
      <c r="BF1722" s="47" t="e">
        <f t="shared" si="806"/>
        <v>#N/A</v>
      </c>
      <c r="BG1722" s="50" t="e">
        <f>VLOOKUP(Audit!J487,$V$3:$AE$12,10,FALSE) &amp; Audit!S487 &amp; IF(Audit!J487=10,Audit!V487,"")</f>
        <v>#N/A</v>
      </c>
      <c r="BH1722" s="50" t="e">
        <f>VLOOKUP(Audit!J487,$V$13:$AE$22,10,FALSE) &amp; IF(Audit!J487=10,Audit!W487,"") &amp; IF(Audit!J487&lt;&gt;1,U1722,"")</f>
        <v>#N/A</v>
      </c>
      <c r="BI1722" s="47" t="e">
        <f t="shared" si="807"/>
        <v>#N/A</v>
      </c>
      <c r="BJ1722" s="48" t="str">
        <f t="shared" si="808"/>
        <v/>
      </c>
      <c r="BK1722" s="48" t="str">
        <f t="shared" si="809"/>
        <v/>
      </c>
      <c r="BL1722" s="48" t="str">
        <f t="shared" si="810"/>
        <v/>
      </c>
      <c r="BM1722" s="48" t="str">
        <f t="shared" si="811"/>
        <v/>
      </c>
      <c r="BN1722" s="48" t="str">
        <f t="shared" si="812"/>
        <v/>
      </c>
      <c r="BO1722" s="48" t="str">
        <f t="shared" si="813"/>
        <v/>
      </c>
      <c r="BP1722" s="48" t="str">
        <f t="shared" si="814"/>
        <v/>
      </c>
      <c r="BQ1722" s="48" t="str">
        <f t="shared" si="815"/>
        <v/>
      </c>
      <c r="BR1722" s="48" t="str">
        <f t="shared" si="816"/>
        <v/>
      </c>
      <c r="BS1722" s="48" t="str">
        <f t="shared" si="817"/>
        <v/>
      </c>
      <c r="BT1722" s="48" t="str">
        <f t="shared" si="818"/>
        <v/>
      </c>
      <c r="BU1722" s="48" t="str">
        <f t="shared" si="819"/>
        <v/>
      </c>
    </row>
    <row r="1723" spans="1:73">
      <c r="A1723" s="10">
        <f>Audit!A488</f>
        <v>0</v>
      </c>
      <c r="B1723" s="10" t="e">
        <f t="shared" si="790"/>
        <v>#N/A</v>
      </c>
      <c r="C1723" s="17" t="e">
        <f>VLOOKUP(Audit!B488,$V$3:$AE$12,2,FALSE) &amp; VLOOKUP(Audit!B488,$V$13:$AE$22,2,FALSE)&amp; IF(Audit!B488=10,Audit!V488&amp;Audit!W488,"")</f>
        <v>#N/A</v>
      </c>
      <c r="D1723" s="17" t="e">
        <f>VLOOKUP(Audit!C488,$V$3:$AE$12,3,FALSE) &amp; VLOOKUP(Audit!C488,$V$13:$AE$22,3,FALSE) &amp;IF(Audit!C488=10,Audit!V488&amp;Audit!W488,"")</f>
        <v>#N/A</v>
      </c>
      <c r="E1723" s="17" t="e">
        <f>VLOOKUP(Audit!D488,$V$3:$AE$12,4,FALSE)&amp; Audit!T488 &amp; VLOOKUP(Audit!D488,$V$13:$AE$22,4,FALSE)&amp; IF(Audit!D488=10,Audit!V488&amp;Audit!W488,"")</f>
        <v>#N/A</v>
      </c>
      <c r="F1723" s="17" t="e">
        <f>VLOOKUP(Audit!E488,$V$3:$AE$12,5,FALSE) &amp; VLOOKUP(Audit!E488,$V$13:$AE$22,5,FALSE)&amp; IF(Audit!E488=10,Audit!V488&amp;Audit!W488,"")</f>
        <v>#N/A</v>
      </c>
      <c r="G1723" s="17" t="e">
        <f>VLOOKUP(Audit!F488,$V$3:$AE$12,6,FALSE) &amp; VLOOKUP(Audit!F488,$V$13:$AE$22,6,FALSE)&amp; IF(Audit!F488=10,Audit!V488&amp;Audit!W488,"")</f>
        <v>#N/A</v>
      </c>
      <c r="H1723" s="17" t="e">
        <f>VLOOKUP(Audit!G488,$V$3:$AE$12,7,FALSE) &amp; VLOOKUP(Audit!G488,$V$13:$AE$22,7,FALSE)&amp;IF(Audit!G488=10,Audit!V488&amp;Audit!W488,"")</f>
        <v>#N/A</v>
      </c>
      <c r="I1723" s="17" t="e">
        <f>VLOOKUP(Audit!H488,$V$3:$AE$12,8,FALSE) &amp; Audit!U488 &amp; VLOOKUP(Audit!H488,$V$13:$AE$22,8,FALSE)&amp;IF(Audit!H488=10,Audit!V488&amp;Audit!W488,"")</f>
        <v>#N/A</v>
      </c>
      <c r="J1723" s="17" t="e">
        <f>VLOOKUP(Audit!I488,$V$3:$AE$12,9,FALSE) &amp; VLOOKUP(Audit!I488,$V$13:$AE$22,9,FALSE) &amp; IF(Audit!I488=10,Audit!V488&amp;Audit!W488,"") &amp; IF(Audit!I488&lt;&gt;1,U1723,"")</f>
        <v>#N/A</v>
      </c>
      <c r="K1723" s="17" t="e">
        <f>VLOOKUP(Audit!J488,$V$3:$AE$12,10,FALSE) &amp; Audit!S488 &amp; VLOOKUP(Audit!J488,$V$13:$AE$22,10,FALSE) &amp; IF(Audit!J488=10,Audit!V488&amp;Audit!W488,"") &amp; IF(Audit!J488&lt;&gt;1,U1723,"")</f>
        <v>#N/A</v>
      </c>
      <c r="L1723" s="10">
        <f>Audit!K488</f>
        <v>0</v>
      </c>
      <c r="M1723" s="10" t="e">
        <f t="shared" si="791"/>
        <v>#N/A</v>
      </c>
      <c r="N1723" s="10" t="e">
        <f t="shared" si="792"/>
        <v>#N/A</v>
      </c>
      <c r="O1723" s="10" t="e">
        <f t="shared" si="793"/>
        <v>#N/A</v>
      </c>
      <c r="P1723" s="10" t="e">
        <f t="shared" si="794"/>
        <v>#N/A</v>
      </c>
      <c r="Q1723" s="10" t="e">
        <f t="shared" si="795"/>
        <v>#N/A</v>
      </c>
      <c r="R1723" s="10" t="e">
        <f t="shared" si="796"/>
        <v>#N/A</v>
      </c>
      <c r="S1723" s="10" t="e">
        <f t="shared" si="797"/>
        <v>#N/A</v>
      </c>
      <c r="T1723" s="10" t="e">
        <f t="shared" si="798"/>
        <v>#N/A</v>
      </c>
      <c r="U1723" s="17" t="str">
        <f>IF(Audit!M488="","",VLOOKUP(Audit!M488,$W$26:$X$35,2,FALSE)) &amp; Audit!N488 &amp; IF(Audit!O488="","",IF(Audit!N488&lt;=1.4,VLOOKUP(Audit!O488,$W$38:X1768,2,FALSE),VLOOKUP(Audit!O488,$W$51:$X$61,2,FALSE))) &amp; IF(Audit!P488="","",VLOOKUP(Audit!P488,$Y$26:$Z$35,2,FALSE) &amp; Audit!Q488 &amp; IF(Audit!O488="","",IF(Audit!Q488&lt;=1.4,VLOOKUP(Audit!R488,$Y$38:$Z$48,2,FALSE),VLOOKUP(Audit!R488,$Y$51:$Z$61,2,FALSE))))</f>
        <v/>
      </c>
      <c r="V1723" s="21"/>
      <c r="AH1723" s="49">
        <f>Audit!A488</f>
        <v>0</v>
      </c>
      <c r="AI1723" s="50" t="e">
        <f>VLOOKUP(Audit!B488,$V$3:$AE$12,2,FALSE)&amp; IF(Audit!B488=10,Audit!V488,"")</f>
        <v>#N/A</v>
      </c>
      <c r="AJ1723" s="50" t="e">
        <f>VLOOKUP(Audit!B488,$V$13:$AE$22,2,FALSE)&amp; IF(Audit!B488=10,Audit!W488,"")</f>
        <v>#N/A</v>
      </c>
      <c r="AK1723" s="47" t="e">
        <f t="shared" si="799"/>
        <v>#N/A</v>
      </c>
      <c r="AL1723" s="50" t="e">
        <f>VLOOKUP(Audit!C488,$V$3:$AE$12,3,FALSE)&amp; IF(Audit!C488=10,Audit!V488,"")</f>
        <v>#N/A</v>
      </c>
      <c r="AM1723" s="50" t="e">
        <f>VLOOKUP(Audit!C488,$V$13:$AE$22,3,FALSE)&amp; IF(Audit!C488=10,Audit!W488,"")</f>
        <v>#N/A</v>
      </c>
      <c r="AN1723" s="47" t="e">
        <f t="shared" si="800"/>
        <v>#N/A</v>
      </c>
      <c r="AO1723" s="50" t="e">
        <f>VLOOKUP(Audit!D488,$V$3:$AE$12,4,FALSE) &amp;  Audit!T488 &amp; IF(Audit!D488=10,Audit!V488,"")</f>
        <v>#N/A</v>
      </c>
      <c r="AP1723" s="50" t="e">
        <f>VLOOKUP(Audit!D488,$V$13:$AE$22,4,FALSE)&amp; IF(Audit!D488=10,Audit!W488,"")</f>
        <v>#N/A</v>
      </c>
      <c r="AQ1723" s="47" t="e">
        <f t="shared" si="801"/>
        <v>#N/A</v>
      </c>
      <c r="AR1723" s="50" t="e">
        <f>VLOOKUP(Audit!E488,$V$3:$AE$12,5,FALSE)&amp; IF(Audit!E488=10,Audit!V488,"")</f>
        <v>#N/A</v>
      </c>
      <c r="AS1723" s="50" t="e">
        <f>VLOOKUP(Audit!E488,$V$13:$AE$22,5,FALSE)&amp; IF(Audit!E488=10,Audit!W488,"")</f>
        <v>#N/A</v>
      </c>
      <c r="AT1723" s="47" t="e">
        <f t="shared" si="802"/>
        <v>#N/A</v>
      </c>
      <c r="AU1723" s="50" t="e">
        <f>VLOOKUP(Audit!F488,$V$3:$AE$12,6,FALSE)&amp; IF(Audit!F488=10,Audit!V488,"")</f>
        <v>#N/A</v>
      </c>
      <c r="AV1723" s="50" t="e">
        <f>VLOOKUP(Audit!F488,$V$13:$AE$22,6,FALSE)&amp; IF(Audit!F488=10,Audit!W488,"")</f>
        <v>#N/A</v>
      </c>
      <c r="AW1723" s="47" t="e">
        <f t="shared" si="803"/>
        <v>#N/A</v>
      </c>
      <c r="AX1723" s="50" t="e">
        <f>VLOOKUP(Audit!G488,$V$3:$AE$12,7,FALSE)&amp; IF(Audit!G488=10,Audit!V488,"")</f>
        <v>#N/A</v>
      </c>
      <c r="AY1723" s="50" t="e">
        <f>VLOOKUP(Audit!G488,$V$13:$AE$22,7,FALSE) &amp; IF(Audit!G488=10,Audit!W488,"")</f>
        <v>#N/A</v>
      </c>
      <c r="AZ1723" s="47" t="e">
        <f t="shared" si="804"/>
        <v>#N/A</v>
      </c>
      <c r="BA1723" s="50" t="e">
        <f>VLOOKUP(Audit!H488,$V$3:$AE$12,8,FALSE)&amp; Audit!U488 &amp; IF(Audit!H488=10,Audit!V488,"")</f>
        <v>#N/A</v>
      </c>
      <c r="BB1723" s="50" t="e">
        <f>VLOOKUP(Audit!H488,$V$13:$AE$22,8,FALSE) &amp; IF(Audit!H488=10,Audit!W488,"")</f>
        <v>#N/A</v>
      </c>
      <c r="BC1723" s="47" t="e">
        <f t="shared" si="805"/>
        <v>#N/A</v>
      </c>
      <c r="BD1723" s="50" t="e">
        <f>VLOOKUP(Audit!I488,$V$3:$AE$12,9,FALSE)&amp; IF(Audit!I488=10,Audit!V488,"")</f>
        <v>#N/A</v>
      </c>
      <c r="BE1723" s="50" t="e">
        <f>VLOOKUP(Audit!I488,$V$13:$AE$22,9,FALSE) &amp; IF(Audit!I488=10,Audit!W488,"") &amp; IF(Audit!I488&lt;&gt;1,U1723,"")</f>
        <v>#N/A</v>
      </c>
      <c r="BF1723" s="47" t="e">
        <f t="shared" si="806"/>
        <v>#N/A</v>
      </c>
      <c r="BG1723" s="50" t="e">
        <f>VLOOKUP(Audit!J488,$V$3:$AE$12,10,FALSE) &amp; Audit!S488 &amp; IF(Audit!J488=10,Audit!V488,"")</f>
        <v>#N/A</v>
      </c>
      <c r="BH1723" s="50" t="e">
        <f>VLOOKUP(Audit!J488,$V$13:$AE$22,10,FALSE) &amp; IF(Audit!J488=10,Audit!W488,"") &amp; IF(Audit!J488&lt;&gt;1,U1723,"")</f>
        <v>#N/A</v>
      </c>
      <c r="BI1723" s="47" t="e">
        <f t="shared" si="807"/>
        <v>#N/A</v>
      </c>
      <c r="BJ1723" s="48" t="str">
        <f t="shared" si="808"/>
        <v/>
      </c>
      <c r="BK1723" s="48" t="str">
        <f t="shared" si="809"/>
        <v/>
      </c>
      <c r="BL1723" s="48" t="str">
        <f t="shared" si="810"/>
        <v/>
      </c>
      <c r="BM1723" s="48" t="str">
        <f t="shared" si="811"/>
        <v/>
      </c>
      <c r="BN1723" s="48" t="str">
        <f t="shared" si="812"/>
        <v/>
      </c>
      <c r="BO1723" s="48" t="str">
        <f t="shared" si="813"/>
        <v/>
      </c>
      <c r="BP1723" s="48" t="str">
        <f t="shared" si="814"/>
        <v/>
      </c>
      <c r="BQ1723" s="48" t="str">
        <f t="shared" si="815"/>
        <v/>
      </c>
      <c r="BR1723" s="48" t="str">
        <f t="shared" si="816"/>
        <v/>
      </c>
      <c r="BS1723" s="48" t="str">
        <f t="shared" si="817"/>
        <v/>
      </c>
      <c r="BT1723" s="48" t="str">
        <f t="shared" si="818"/>
        <v/>
      </c>
      <c r="BU1723" s="48" t="str">
        <f t="shared" si="819"/>
        <v/>
      </c>
    </row>
    <row r="1724" spans="1:73">
      <c r="A1724" s="10">
        <f>Audit!A489</f>
        <v>0</v>
      </c>
      <c r="B1724" s="10" t="e">
        <f t="shared" si="790"/>
        <v>#N/A</v>
      </c>
      <c r="C1724" s="17" t="e">
        <f>VLOOKUP(Audit!B489,$V$3:$AE$12,2,FALSE) &amp; VLOOKUP(Audit!B489,$V$13:$AE$22,2,FALSE)&amp; IF(Audit!B489=10,Audit!V489&amp;Audit!W489,"")</f>
        <v>#N/A</v>
      </c>
      <c r="D1724" s="17" t="e">
        <f>VLOOKUP(Audit!C489,$V$3:$AE$12,3,FALSE) &amp; VLOOKUP(Audit!C489,$V$13:$AE$22,3,FALSE) &amp;IF(Audit!C489=10,Audit!V489&amp;Audit!W489,"")</f>
        <v>#N/A</v>
      </c>
      <c r="E1724" s="17" t="e">
        <f>VLOOKUP(Audit!D489,$V$3:$AE$12,4,FALSE)&amp; Audit!T489 &amp; VLOOKUP(Audit!D489,$V$13:$AE$22,4,FALSE)&amp; IF(Audit!D489=10,Audit!V489&amp;Audit!W489,"")</f>
        <v>#N/A</v>
      </c>
      <c r="F1724" s="17" t="e">
        <f>VLOOKUP(Audit!E489,$V$3:$AE$12,5,FALSE) &amp; VLOOKUP(Audit!E489,$V$13:$AE$22,5,FALSE)&amp; IF(Audit!E489=10,Audit!V489&amp;Audit!W489,"")</f>
        <v>#N/A</v>
      </c>
      <c r="G1724" s="17" t="e">
        <f>VLOOKUP(Audit!F489,$V$3:$AE$12,6,FALSE) &amp; VLOOKUP(Audit!F489,$V$13:$AE$22,6,FALSE)&amp; IF(Audit!F489=10,Audit!V489&amp;Audit!W489,"")</f>
        <v>#N/A</v>
      </c>
      <c r="H1724" s="17" t="e">
        <f>VLOOKUP(Audit!G489,$V$3:$AE$12,7,FALSE) &amp; VLOOKUP(Audit!G489,$V$13:$AE$22,7,FALSE)&amp;IF(Audit!G489=10,Audit!V489&amp;Audit!W489,"")</f>
        <v>#N/A</v>
      </c>
      <c r="I1724" s="17" t="e">
        <f>VLOOKUP(Audit!H489,$V$3:$AE$12,8,FALSE) &amp; Audit!U489 &amp; VLOOKUP(Audit!H489,$V$13:$AE$22,8,FALSE)&amp;IF(Audit!H489=10,Audit!V489&amp;Audit!W489,"")</f>
        <v>#N/A</v>
      </c>
      <c r="J1724" s="17" t="e">
        <f>VLOOKUP(Audit!I489,$V$3:$AE$12,9,FALSE) &amp; VLOOKUP(Audit!I489,$V$13:$AE$22,9,FALSE) &amp; IF(Audit!I489=10,Audit!V489&amp;Audit!W489,"") &amp; IF(Audit!I489&lt;&gt;1,U1724,"")</f>
        <v>#N/A</v>
      </c>
      <c r="K1724" s="17" t="e">
        <f>VLOOKUP(Audit!J489,$V$3:$AE$12,10,FALSE) &amp; Audit!S489 &amp; VLOOKUP(Audit!J489,$V$13:$AE$22,10,FALSE) &amp; IF(Audit!J489=10,Audit!V489&amp;Audit!W489,"") &amp; IF(Audit!J489&lt;&gt;1,U1724,"")</f>
        <v>#N/A</v>
      </c>
      <c r="L1724" s="10">
        <f>Audit!K489</f>
        <v>0</v>
      </c>
      <c r="M1724" s="10" t="e">
        <f t="shared" si="791"/>
        <v>#N/A</v>
      </c>
      <c r="N1724" s="10" t="e">
        <f t="shared" si="792"/>
        <v>#N/A</v>
      </c>
      <c r="O1724" s="10" t="e">
        <f t="shared" si="793"/>
        <v>#N/A</v>
      </c>
      <c r="P1724" s="10" t="e">
        <f t="shared" si="794"/>
        <v>#N/A</v>
      </c>
      <c r="Q1724" s="10" t="e">
        <f t="shared" si="795"/>
        <v>#N/A</v>
      </c>
      <c r="R1724" s="10" t="e">
        <f t="shared" si="796"/>
        <v>#N/A</v>
      </c>
      <c r="S1724" s="10" t="e">
        <f t="shared" si="797"/>
        <v>#N/A</v>
      </c>
      <c r="T1724" s="10" t="e">
        <f t="shared" si="798"/>
        <v>#N/A</v>
      </c>
      <c r="U1724" s="17" t="str">
        <f>IF(Audit!M489="","",VLOOKUP(Audit!M489,$W$26:$X$35,2,FALSE)) &amp; Audit!N489 &amp; IF(Audit!O489="","",IF(Audit!N489&lt;=1.4,VLOOKUP(Audit!O489,$W$38:X1769,2,FALSE),VLOOKUP(Audit!O489,$W$51:$X$61,2,FALSE))) &amp; IF(Audit!P489="","",VLOOKUP(Audit!P489,$Y$26:$Z$35,2,FALSE) &amp; Audit!Q489 &amp; IF(Audit!O489="","",IF(Audit!Q489&lt;=1.4,VLOOKUP(Audit!R489,$Y$38:$Z$48,2,FALSE),VLOOKUP(Audit!R489,$Y$51:$Z$61,2,FALSE))))</f>
        <v/>
      </c>
      <c r="V1724" s="21"/>
      <c r="AH1724" s="49">
        <f>Audit!A489</f>
        <v>0</v>
      </c>
      <c r="AI1724" s="50" t="e">
        <f>VLOOKUP(Audit!B489,$V$3:$AE$12,2,FALSE)&amp; IF(Audit!B489=10,Audit!V489,"")</f>
        <v>#N/A</v>
      </c>
      <c r="AJ1724" s="50" t="e">
        <f>VLOOKUP(Audit!B489,$V$13:$AE$22,2,FALSE)&amp; IF(Audit!B489=10,Audit!W489,"")</f>
        <v>#N/A</v>
      </c>
      <c r="AK1724" s="47" t="e">
        <f t="shared" si="799"/>
        <v>#N/A</v>
      </c>
      <c r="AL1724" s="50" t="e">
        <f>VLOOKUP(Audit!C489,$V$3:$AE$12,3,FALSE)&amp; IF(Audit!C489=10,Audit!V489,"")</f>
        <v>#N/A</v>
      </c>
      <c r="AM1724" s="50" t="e">
        <f>VLOOKUP(Audit!C489,$V$13:$AE$22,3,FALSE)&amp; IF(Audit!C489=10,Audit!W489,"")</f>
        <v>#N/A</v>
      </c>
      <c r="AN1724" s="47" t="e">
        <f t="shared" si="800"/>
        <v>#N/A</v>
      </c>
      <c r="AO1724" s="50" t="e">
        <f>VLOOKUP(Audit!D489,$V$3:$AE$12,4,FALSE) &amp;  Audit!T489 &amp; IF(Audit!D489=10,Audit!V489,"")</f>
        <v>#N/A</v>
      </c>
      <c r="AP1724" s="50" t="e">
        <f>VLOOKUP(Audit!D489,$V$13:$AE$22,4,FALSE)&amp; IF(Audit!D489=10,Audit!W489,"")</f>
        <v>#N/A</v>
      </c>
      <c r="AQ1724" s="47" t="e">
        <f t="shared" si="801"/>
        <v>#N/A</v>
      </c>
      <c r="AR1724" s="50" t="e">
        <f>VLOOKUP(Audit!E489,$V$3:$AE$12,5,FALSE)&amp; IF(Audit!E489=10,Audit!V489,"")</f>
        <v>#N/A</v>
      </c>
      <c r="AS1724" s="50" t="e">
        <f>VLOOKUP(Audit!E489,$V$13:$AE$22,5,FALSE)&amp; IF(Audit!E489=10,Audit!W489,"")</f>
        <v>#N/A</v>
      </c>
      <c r="AT1724" s="47" t="e">
        <f t="shared" si="802"/>
        <v>#N/A</v>
      </c>
      <c r="AU1724" s="50" t="e">
        <f>VLOOKUP(Audit!F489,$V$3:$AE$12,6,FALSE)&amp; IF(Audit!F489=10,Audit!V489,"")</f>
        <v>#N/A</v>
      </c>
      <c r="AV1724" s="50" t="e">
        <f>VLOOKUP(Audit!F489,$V$13:$AE$22,6,FALSE)&amp; IF(Audit!F489=10,Audit!W489,"")</f>
        <v>#N/A</v>
      </c>
      <c r="AW1724" s="47" t="e">
        <f t="shared" si="803"/>
        <v>#N/A</v>
      </c>
      <c r="AX1724" s="50" t="e">
        <f>VLOOKUP(Audit!G489,$V$3:$AE$12,7,FALSE)&amp; IF(Audit!G489=10,Audit!V489,"")</f>
        <v>#N/A</v>
      </c>
      <c r="AY1724" s="50" t="e">
        <f>VLOOKUP(Audit!G489,$V$13:$AE$22,7,FALSE) &amp; IF(Audit!G489=10,Audit!W489,"")</f>
        <v>#N/A</v>
      </c>
      <c r="AZ1724" s="47" t="e">
        <f t="shared" si="804"/>
        <v>#N/A</v>
      </c>
      <c r="BA1724" s="50" t="e">
        <f>VLOOKUP(Audit!H489,$V$3:$AE$12,8,FALSE)&amp; Audit!U489 &amp; IF(Audit!H489=10,Audit!V489,"")</f>
        <v>#N/A</v>
      </c>
      <c r="BB1724" s="50" t="e">
        <f>VLOOKUP(Audit!H489,$V$13:$AE$22,8,FALSE) &amp; IF(Audit!H489=10,Audit!W489,"")</f>
        <v>#N/A</v>
      </c>
      <c r="BC1724" s="47" t="e">
        <f t="shared" si="805"/>
        <v>#N/A</v>
      </c>
      <c r="BD1724" s="50" t="e">
        <f>VLOOKUP(Audit!I489,$V$3:$AE$12,9,FALSE)&amp; IF(Audit!I489=10,Audit!V489,"")</f>
        <v>#N/A</v>
      </c>
      <c r="BE1724" s="50" t="e">
        <f>VLOOKUP(Audit!I489,$V$13:$AE$22,9,FALSE) &amp; IF(Audit!I489=10,Audit!W489,"") &amp; IF(Audit!I489&lt;&gt;1,U1724,"")</f>
        <v>#N/A</v>
      </c>
      <c r="BF1724" s="47" t="e">
        <f t="shared" si="806"/>
        <v>#N/A</v>
      </c>
      <c r="BG1724" s="50" t="e">
        <f>VLOOKUP(Audit!J489,$V$3:$AE$12,10,FALSE) &amp; Audit!S489 &amp; IF(Audit!J489=10,Audit!V489,"")</f>
        <v>#N/A</v>
      </c>
      <c r="BH1724" s="50" t="e">
        <f>VLOOKUP(Audit!J489,$V$13:$AE$22,10,FALSE) &amp; IF(Audit!J489=10,Audit!W489,"") &amp; IF(Audit!J489&lt;&gt;1,U1724,"")</f>
        <v>#N/A</v>
      </c>
      <c r="BI1724" s="47" t="e">
        <f t="shared" si="807"/>
        <v>#N/A</v>
      </c>
      <c r="BJ1724" s="48" t="str">
        <f t="shared" si="808"/>
        <v/>
      </c>
      <c r="BK1724" s="48" t="str">
        <f t="shared" si="809"/>
        <v/>
      </c>
      <c r="BL1724" s="48" t="str">
        <f t="shared" si="810"/>
        <v/>
      </c>
      <c r="BM1724" s="48" t="str">
        <f t="shared" si="811"/>
        <v/>
      </c>
      <c r="BN1724" s="48" t="str">
        <f t="shared" si="812"/>
        <v/>
      </c>
      <c r="BO1724" s="48" t="str">
        <f t="shared" si="813"/>
        <v/>
      </c>
      <c r="BP1724" s="48" t="str">
        <f t="shared" si="814"/>
        <v/>
      </c>
      <c r="BQ1724" s="48" t="str">
        <f t="shared" si="815"/>
        <v/>
      </c>
      <c r="BR1724" s="48" t="str">
        <f t="shared" si="816"/>
        <v/>
      </c>
      <c r="BS1724" s="48" t="str">
        <f t="shared" si="817"/>
        <v/>
      </c>
      <c r="BT1724" s="48" t="str">
        <f t="shared" si="818"/>
        <v/>
      </c>
      <c r="BU1724" s="48" t="str">
        <f t="shared" si="819"/>
        <v/>
      </c>
    </row>
    <row r="1725" spans="1:73">
      <c r="A1725" s="10">
        <f>Audit!A490</f>
        <v>0</v>
      </c>
      <c r="B1725" s="10" t="e">
        <f t="shared" si="790"/>
        <v>#N/A</v>
      </c>
      <c r="C1725" s="17" t="e">
        <f>VLOOKUP(Audit!B490,$V$3:$AE$12,2,FALSE) &amp; VLOOKUP(Audit!B490,$V$13:$AE$22,2,FALSE)&amp; IF(Audit!B490=10,Audit!V490&amp;Audit!W490,"")</f>
        <v>#N/A</v>
      </c>
      <c r="D1725" s="17" t="e">
        <f>VLOOKUP(Audit!C490,$V$3:$AE$12,3,FALSE) &amp; VLOOKUP(Audit!C490,$V$13:$AE$22,3,FALSE) &amp;IF(Audit!C490=10,Audit!V490&amp;Audit!W490,"")</f>
        <v>#N/A</v>
      </c>
      <c r="E1725" s="17" t="e">
        <f>VLOOKUP(Audit!D490,$V$3:$AE$12,4,FALSE)&amp; Audit!T490 &amp; VLOOKUP(Audit!D490,$V$13:$AE$22,4,FALSE)&amp; IF(Audit!D490=10,Audit!V490&amp;Audit!W490,"")</f>
        <v>#N/A</v>
      </c>
      <c r="F1725" s="17" t="e">
        <f>VLOOKUP(Audit!E490,$V$3:$AE$12,5,FALSE) &amp; VLOOKUP(Audit!E490,$V$13:$AE$22,5,FALSE)&amp; IF(Audit!E490=10,Audit!V490&amp;Audit!W490,"")</f>
        <v>#N/A</v>
      </c>
      <c r="G1725" s="17" t="e">
        <f>VLOOKUP(Audit!F490,$V$3:$AE$12,6,FALSE) &amp; VLOOKUP(Audit!F490,$V$13:$AE$22,6,FALSE)&amp; IF(Audit!F490=10,Audit!V490&amp;Audit!W490,"")</f>
        <v>#N/A</v>
      </c>
      <c r="H1725" s="17" t="e">
        <f>VLOOKUP(Audit!G490,$V$3:$AE$12,7,FALSE) &amp; VLOOKUP(Audit!G490,$V$13:$AE$22,7,FALSE)&amp;IF(Audit!G490=10,Audit!V490&amp;Audit!W490,"")</f>
        <v>#N/A</v>
      </c>
      <c r="I1725" s="17" t="e">
        <f>VLOOKUP(Audit!H490,$V$3:$AE$12,8,FALSE) &amp; Audit!U490 &amp; VLOOKUP(Audit!H490,$V$13:$AE$22,8,FALSE)&amp;IF(Audit!H490=10,Audit!V490&amp;Audit!W490,"")</f>
        <v>#N/A</v>
      </c>
      <c r="J1725" s="17" t="e">
        <f>VLOOKUP(Audit!I490,$V$3:$AE$12,9,FALSE) &amp; VLOOKUP(Audit!I490,$V$13:$AE$22,9,FALSE) &amp; IF(Audit!I490=10,Audit!V490&amp;Audit!W490,"") &amp; IF(Audit!I490&lt;&gt;1,U1725,"")</f>
        <v>#N/A</v>
      </c>
      <c r="K1725" s="17" t="e">
        <f>VLOOKUP(Audit!J490,$V$3:$AE$12,10,FALSE) &amp; Audit!S490 &amp; VLOOKUP(Audit!J490,$V$13:$AE$22,10,FALSE) &amp; IF(Audit!J490=10,Audit!V490&amp;Audit!W490,"") &amp; IF(Audit!J490&lt;&gt;1,U1725,"")</f>
        <v>#N/A</v>
      </c>
      <c r="L1725" s="10">
        <f>Audit!K490</f>
        <v>0</v>
      </c>
      <c r="M1725" s="10" t="e">
        <f t="shared" si="791"/>
        <v>#N/A</v>
      </c>
      <c r="N1725" s="10" t="e">
        <f t="shared" si="792"/>
        <v>#N/A</v>
      </c>
      <c r="O1725" s="10" t="e">
        <f t="shared" si="793"/>
        <v>#N/A</v>
      </c>
      <c r="P1725" s="10" t="e">
        <f t="shared" si="794"/>
        <v>#N/A</v>
      </c>
      <c r="Q1725" s="10" t="e">
        <f t="shared" si="795"/>
        <v>#N/A</v>
      </c>
      <c r="R1725" s="10" t="e">
        <f t="shared" si="796"/>
        <v>#N/A</v>
      </c>
      <c r="S1725" s="10" t="e">
        <f t="shared" si="797"/>
        <v>#N/A</v>
      </c>
      <c r="T1725" s="10" t="e">
        <f t="shared" si="798"/>
        <v>#N/A</v>
      </c>
      <c r="U1725" s="17" t="str">
        <f>IF(Audit!M490="","",VLOOKUP(Audit!M490,$W$26:$X$35,2,FALSE)) &amp; Audit!N490 &amp; IF(Audit!O490="","",IF(Audit!N490&lt;=1.4,VLOOKUP(Audit!O490,$W$38:X1770,2,FALSE),VLOOKUP(Audit!O490,$W$51:$X$61,2,FALSE))) &amp; IF(Audit!P490="","",VLOOKUP(Audit!P490,$Y$26:$Z$35,2,FALSE) &amp; Audit!Q490 &amp; IF(Audit!O490="","",IF(Audit!Q490&lt;=1.4,VLOOKUP(Audit!R490,$Y$38:$Z$48,2,FALSE),VLOOKUP(Audit!R490,$Y$51:$Z$61,2,FALSE))))</f>
        <v/>
      </c>
      <c r="V1725" s="21"/>
      <c r="AH1725" s="49">
        <f>Audit!A490</f>
        <v>0</v>
      </c>
      <c r="AI1725" s="50" t="e">
        <f>VLOOKUP(Audit!B490,$V$3:$AE$12,2,FALSE)&amp; IF(Audit!B490=10,Audit!V490,"")</f>
        <v>#N/A</v>
      </c>
      <c r="AJ1725" s="50" t="e">
        <f>VLOOKUP(Audit!B490,$V$13:$AE$22,2,FALSE)&amp; IF(Audit!B490=10,Audit!W490,"")</f>
        <v>#N/A</v>
      </c>
      <c r="AK1725" s="47" t="e">
        <f t="shared" si="799"/>
        <v>#N/A</v>
      </c>
      <c r="AL1725" s="50" t="e">
        <f>VLOOKUP(Audit!C490,$V$3:$AE$12,3,FALSE)&amp; IF(Audit!C490=10,Audit!V490,"")</f>
        <v>#N/A</v>
      </c>
      <c r="AM1725" s="50" t="e">
        <f>VLOOKUP(Audit!C490,$V$13:$AE$22,3,FALSE)&amp; IF(Audit!C490=10,Audit!W490,"")</f>
        <v>#N/A</v>
      </c>
      <c r="AN1725" s="47" t="e">
        <f t="shared" si="800"/>
        <v>#N/A</v>
      </c>
      <c r="AO1725" s="50" t="e">
        <f>VLOOKUP(Audit!D490,$V$3:$AE$12,4,FALSE) &amp;  Audit!T490 &amp; IF(Audit!D490=10,Audit!V490,"")</f>
        <v>#N/A</v>
      </c>
      <c r="AP1725" s="50" t="e">
        <f>VLOOKUP(Audit!D490,$V$13:$AE$22,4,FALSE)&amp; IF(Audit!D490=10,Audit!W490,"")</f>
        <v>#N/A</v>
      </c>
      <c r="AQ1725" s="47" t="e">
        <f t="shared" si="801"/>
        <v>#N/A</v>
      </c>
      <c r="AR1725" s="50" t="e">
        <f>VLOOKUP(Audit!E490,$V$3:$AE$12,5,FALSE)&amp; IF(Audit!E490=10,Audit!V490,"")</f>
        <v>#N/A</v>
      </c>
      <c r="AS1725" s="50" t="e">
        <f>VLOOKUP(Audit!E490,$V$13:$AE$22,5,FALSE)&amp; IF(Audit!E490=10,Audit!W490,"")</f>
        <v>#N/A</v>
      </c>
      <c r="AT1725" s="47" t="e">
        <f t="shared" si="802"/>
        <v>#N/A</v>
      </c>
      <c r="AU1725" s="50" t="e">
        <f>VLOOKUP(Audit!F490,$V$3:$AE$12,6,FALSE)&amp; IF(Audit!F490=10,Audit!V490,"")</f>
        <v>#N/A</v>
      </c>
      <c r="AV1725" s="50" t="e">
        <f>VLOOKUP(Audit!F490,$V$13:$AE$22,6,FALSE)&amp; IF(Audit!F490=10,Audit!W490,"")</f>
        <v>#N/A</v>
      </c>
      <c r="AW1725" s="47" t="e">
        <f t="shared" si="803"/>
        <v>#N/A</v>
      </c>
      <c r="AX1725" s="50" t="e">
        <f>VLOOKUP(Audit!G490,$V$3:$AE$12,7,FALSE)&amp; IF(Audit!G490=10,Audit!V490,"")</f>
        <v>#N/A</v>
      </c>
      <c r="AY1725" s="50" t="e">
        <f>VLOOKUP(Audit!G490,$V$13:$AE$22,7,FALSE) &amp; IF(Audit!G490=10,Audit!W490,"")</f>
        <v>#N/A</v>
      </c>
      <c r="AZ1725" s="47" t="e">
        <f t="shared" si="804"/>
        <v>#N/A</v>
      </c>
      <c r="BA1725" s="50" t="e">
        <f>VLOOKUP(Audit!H490,$V$3:$AE$12,8,FALSE)&amp; Audit!U490 &amp; IF(Audit!H490=10,Audit!V490,"")</f>
        <v>#N/A</v>
      </c>
      <c r="BB1725" s="50" t="e">
        <f>VLOOKUP(Audit!H490,$V$13:$AE$22,8,FALSE) &amp; IF(Audit!H490=10,Audit!W490,"")</f>
        <v>#N/A</v>
      </c>
      <c r="BC1725" s="47" t="e">
        <f t="shared" si="805"/>
        <v>#N/A</v>
      </c>
      <c r="BD1725" s="50" t="e">
        <f>VLOOKUP(Audit!I490,$V$3:$AE$12,9,FALSE)&amp; IF(Audit!I490=10,Audit!V490,"")</f>
        <v>#N/A</v>
      </c>
      <c r="BE1725" s="50" t="e">
        <f>VLOOKUP(Audit!I490,$V$13:$AE$22,9,FALSE) &amp; IF(Audit!I490=10,Audit!W490,"") &amp; IF(Audit!I490&lt;&gt;1,U1725,"")</f>
        <v>#N/A</v>
      </c>
      <c r="BF1725" s="47" t="e">
        <f t="shared" si="806"/>
        <v>#N/A</v>
      </c>
      <c r="BG1725" s="50" t="e">
        <f>VLOOKUP(Audit!J490,$V$3:$AE$12,10,FALSE) &amp; Audit!S490 &amp; IF(Audit!J490=10,Audit!V490,"")</f>
        <v>#N/A</v>
      </c>
      <c r="BH1725" s="50" t="e">
        <f>VLOOKUP(Audit!J490,$V$13:$AE$22,10,FALSE) &amp; IF(Audit!J490=10,Audit!W490,"") &amp; IF(Audit!J490&lt;&gt;1,U1725,"")</f>
        <v>#N/A</v>
      </c>
      <c r="BI1725" s="47" t="e">
        <f t="shared" si="807"/>
        <v>#N/A</v>
      </c>
      <c r="BJ1725" s="48" t="str">
        <f t="shared" si="808"/>
        <v/>
      </c>
      <c r="BK1725" s="48" t="str">
        <f t="shared" si="809"/>
        <v/>
      </c>
      <c r="BL1725" s="48" t="str">
        <f t="shared" si="810"/>
        <v/>
      </c>
      <c r="BM1725" s="48" t="str">
        <f t="shared" si="811"/>
        <v/>
      </c>
      <c r="BN1725" s="48" t="str">
        <f t="shared" si="812"/>
        <v/>
      </c>
      <c r="BO1725" s="48" t="str">
        <f t="shared" si="813"/>
        <v/>
      </c>
      <c r="BP1725" s="48" t="str">
        <f t="shared" si="814"/>
        <v/>
      </c>
      <c r="BQ1725" s="48" t="str">
        <f t="shared" si="815"/>
        <v/>
      </c>
      <c r="BR1725" s="48" t="str">
        <f t="shared" si="816"/>
        <v/>
      </c>
      <c r="BS1725" s="48" t="str">
        <f t="shared" si="817"/>
        <v/>
      </c>
      <c r="BT1725" s="48" t="str">
        <f t="shared" si="818"/>
        <v/>
      </c>
      <c r="BU1725" s="48" t="str">
        <f t="shared" si="819"/>
        <v/>
      </c>
    </row>
    <row r="1726" spans="1:73">
      <c r="A1726" s="10">
        <f>Audit!A491</f>
        <v>0</v>
      </c>
      <c r="B1726" s="10" t="e">
        <f t="shared" si="790"/>
        <v>#N/A</v>
      </c>
      <c r="C1726" s="17" t="e">
        <f>VLOOKUP(Audit!B491,$V$3:$AE$12,2,FALSE) &amp; VLOOKUP(Audit!B491,$V$13:$AE$22,2,FALSE)&amp; IF(Audit!B491=10,Audit!V491&amp;Audit!W491,"")</f>
        <v>#N/A</v>
      </c>
      <c r="D1726" s="17" t="e">
        <f>VLOOKUP(Audit!C491,$V$3:$AE$12,3,FALSE) &amp; VLOOKUP(Audit!C491,$V$13:$AE$22,3,FALSE) &amp;IF(Audit!C491=10,Audit!V491&amp;Audit!W491,"")</f>
        <v>#N/A</v>
      </c>
      <c r="E1726" s="17" t="e">
        <f>VLOOKUP(Audit!D491,$V$3:$AE$12,4,FALSE)&amp; Audit!T491 &amp; VLOOKUP(Audit!D491,$V$13:$AE$22,4,FALSE)&amp; IF(Audit!D491=10,Audit!V491&amp;Audit!W491,"")</f>
        <v>#N/A</v>
      </c>
      <c r="F1726" s="17" t="e">
        <f>VLOOKUP(Audit!E491,$V$3:$AE$12,5,FALSE) &amp; VLOOKUP(Audit!E491,$V$13:$AE$22,5,FALSE)&amp; IF(Audit!E491=10,Audit!V491&amp;Audit!W491,"")</f>
        <v>#N/A</v>
      </c>
      <c r="G1726" s="17" t="e">
        <f>VLOOKUP(Audit!F491,$V$3:$AE$12,6,FALSE) &amp; VLOOKUP(Audit!F491,$V$13:$AE$22,6,FALSE)&amp; IF(Audit!F491=10,Audit!V491&amp;Audit!W491,"")</f>
        <v>#N/A</v>
      </c>
      <c r="H1726" s="17" t="e">
        <f>VLOOKUP(Audit!G491,$V$3:$AE$12,7,FALSE) &amp; VLOOKUP(Audit!G491,$V$13:$AE$22,7,FALSE)&amp;IF(Audit!G491=10,Audit!V491&amp;Audit!W491,"")</f>
        <v>#N/A</v>
      </c>
      <c r="I1726" s="17" t="e">
        <f>VLOOKUP(Audit!H491,$V$3:$AE$12,8,FALSE) &amp; Audit!U491 &amp; VLOOKUP(Audit!H491,$V$13:$AE$22,8,FALSE)&amp;IF(Audit!H491=10,Audit!V491&amp;Audit!W491,"")</f>
        <v>#N/A</v>
      </c>
      <c r="J1726" s="17" t="e">
        <f>VLOOKUP(Audit!I491,$V$3:$AE$12,9,FALSE) &amp; VLOOKUP(Audit!I491,$V$13:$AE$22,9,FALSE) &amp; IF(Audit!I491=10,Audit!V491&amp;Audit!W491,"") &amp; IF(Audit!I491&lt;&gt;1,U1726,"")</f>
        <v>#N/A</v>
      </c>
      <c r="K1726" s="17" t="e">
        <f>VLOOKUP(Audit!J491,$V$3:$AE$12,10,FALSE) &amp; Audit!S491 &amp; VLOOKUP(Audit!J491,$V$13:$AE$22,10,FALSE) &amp; IF(Audit!J491=10,Audit!V491&amp;Audit!W491,"") &amp; IF(Audit!J491&lt;&gt;1,U1726,"")</f>
        <v>#N/A</v>
      </c>
      <c r="L1726" s="10">
        <f>Audit!K491</f>
        <v>0</v>
      </c>
      <c r="M1726" s="10" t="e">
        <f t="shared" si="791"/>
        <v>#N/A</v>
      </c>
      <c r="N1726" s="10" t="e">
        <f t="shared" si="792"/>
        <v>#N/A</v>
      </c>
      <c r="O1726" s="10" t="e">
        <f t="shared" si="793"/>
        <v>#N/A</v>
      </c>
      <c r="P1726" s="10" t="e">
        <f t="shared" si="794"/>
        <v>#N/A</v>
      </c>
      <c r="Q1726" s="10" t="e">
        <f t="shared" si="795"/>
        <v>#N/A</v>
      </c>
      <c r="R1726" s="10" t="e">
        <f t="shared" si="796"/>
        <v>#N/A</v>
      </c>
      <c r="S1726" s="10" t="e">
        <f t="shared" si="797"/>
        <v>#N/A</v>
      </c>
      <c r="T1726" s="10" t="e">
        <f t="shared" si="798"/>
        <v>#N/A</v>
      </c>
      <c r="U1726" s="17" t="str">
        <f>IF(Audit!M491="","",VLOOKUP(Audit!M491,$W$26:$X$35,2,FALSE)) &amp; Audit!N491 &amp; IF(Audit!O491="","",IF(Audit!N491&lt;=1.4,VLOOKUP(Audit!O491,$W$38:X1771,2,FALSE),VLOOKUP(Audit!O491,$W$51:$X$61,2,FALSE))) &amp; IF(Audit!P491="","",VLOOKUP(Audit!P491,$Y$26:$Z$35,2,FALSE) &amp; Audit!Q491 &amp; IF(Audit!O491="","",IF(Audit!Q491&lt;=1.4,VLOOKUP(Audit!R491,$Y$38:$Z$48,2,FALSE),VLOOKUP(Audit!R491,$Y$51:$Z$61,2,FALSE))))</f>
        <v/>
      </c>
      <c r="V1726" s="21"/>
      <c r="AH1726" s="49">
        <f>Audit!A491</f>
        <v>0</v>
      </c>
      <c r="AI1726" s="50" t="e">
        <f>VLOOKUP(Audit!B491,$V$3:$AE$12,2,FALSE)&amp; IF(Audit!B491=10,Audit!V491,"")</f>
        <v>#N/A</v>
      </c>
      <c r="AJ1726" s="50" t="e">
        <f>VLOOKUP(Audit!B491,$V$13:$AE$22,2,FALSE)&amp; IF(Audit!B491=10,Audit!W491,"")</f>
        <v>#N/A</v>
      </c>
      <c r="AK1726" s="47" t="e">
        <f t="shared" si="799"/>
        <v>#N/A</v>
      </c>
      <c r="AL1726" s="50" t="e">
        <f>VLOOKUP(Audit!C491,$V$3:$AE$12,3,FALSE)&amp; IF(Audit!C491=10,Audit!V491,"")</f>
        <v>#N/A</v>
      </c>
      <c r="AM1726" s="50" t="e">
        <f>VLOOKUP(Audit!C491,$V$13:$AE$22,3,FALSE)&amp; IF(Audit!C491=10,Audit!W491,"")</f>
        <v>#N/A</v>
      </c>
      <c r="AN1726" s="47" t="e">
        <f t="shared" si="800"/>
        <v>#N/A</v>
      </c>
      <c r="AO1726" s="50" t="e">
        <f>VLOOKUP(Audit!D491,$V$3:$AE$12,4,FALSE) &amp;  Audit!T491 &amp; IF(Audit!D491=10,Audit!V491,"")</f>
        <v>#N/A</v>
      </c>
      <c r="AP1726" s="50" t="e">
        <f>VLOOKUP(Audit!D491,$V$13:$AE$22,4,FALSE)&amp; IF(Audit!D491=10,Audit!W491,"")</f>
        <v>#N/A</v>
      </c>
      <c r="AQ1726" s="47" t="e">
        <f t="shared" si="801"/>
        <v>#N/A</v>
      </c>
      <c r="AR1726" s="50" t="e">
        <f>VLOOKUP(Audit!E491,$V$3:$AE$12,5,FALSE)&amp; IF(Audit!E491=10,Audit!V491,"")</f>
        <v>#N/A</v>
      </c>
      <c r="AS1726" s="50" t="e">
        <f>VLOOKUP(Audit!E491,$V$13:$AE$22,5,FALSE)&amp; IF(Audit!E491=10,Audit!W491,"")</f>
        <v>#N/A</v>
      </c>
      <c r="AT1726" s="47" t="e">
        <f t="shared" si="802"/>
        <v>#N/A</v>
      </c>
      <c r="AU1726" s="50" t="e">
        <f>VLOOKUP(Audit!F491,$V$3:$AE$12,6,FALSE)&amp; IF(Audit!F491=10,Audit!V491,"")</f>
        <v>#N/A</v>
      </c>
      <c r="AV1726" s="50" t="e">
        <f>VLOOKUP(Audit!F491,$V$13:$AE$22,6,FALSE)&amp; IF(Audit!F491=10,Audit!W491,"")</f>
        <v>#N/A</v>
      </c>
      <c r="AW1726" s="47" t="e">
        <f t="shared" si="803"/>
        <v>#N/A</v>
      </c>
      <c r="AX1726" s="50" t="e">
        <f>VLOOKUP(Audit!G491,$V$3:$AE$12,7,FALSE)&amp; IF(Audit!G491=10,Audit!V491,"")</f>
        <v>#N/A</v>
      </c>
      <c r="AY1726" s="50" t="e">
        <f>VLOOKUP(Audit!G491,$V$13:$AE$22,7,FALSE) &amp; IF(Audit!G491=10,Audit!W491,"")</f>
        <v>#N/A</v>
      </c>
      <c r="AZ1726" s="47" t="e">
        <f t="shared" si="804"/>
        <v>#N/A</v>
      </c>
      <c r="BA1726" s="50" t="e">
        <f>VLOOKUP(Audit!H491,$V$3:$AE$12,8,FALSE)&amp; Audit!U491 &amp; IF(Audit!H491=10,Audit!V491,"")</f>
        <v>#N/A</v>
      </c>
      <c r="BB1726" s="50" t="e">
        <f>VLOOKUP(Audit!H491,$V$13:$AE$22,8,FALSE) &amp; IF(Audit!H491=10,Audit!W491,"")</f>
        <v>#N/A</v>
      </c>
      <c r="BC1726" s="47" t="e">
        <f t="shared" si="805"/>
        <v>#N/A</v>
      </c>
      <c r="BD1726" s="50" t="e">
        <f>VLOOKUP(Audit!I491,$V$3:$AE$12,9,FALSE)&amp; IF(Audit!I491=10,Audit!V491,"")</f>
        <v>#N/A</v>
      </c>
      <c r="BE1726" s="50" t="e">
        <f>VLOOKUP(Audit!I491,$V$13:$AE$22,9,FALSE) &amp; IF(Audit!I491=10,Audit!W491,"") &amp; IF(Audit!I491&lt;&gt;1,U1726,"")</f>
        <v>#N/A</v>
      </c>
      <c r="BF1726" s="47" t="e">
        <f t="shared" si="806"/>
        <v>#N/A</v>
      </c>
      <c r="BG1726" s="50" t="e">
        <f>VLOOKUP(Audit!J491,$V$3:$AE$12,10,FALSE) &amp; Audit!S491 &amp; IF(Audit!J491=10,Audit!V491,"")</f>
        <v>#N/A</v>
      </c>
      <c r="BH1726" s="50" t="e">
        <f>VLOOKUP(Audit!J491,$V$13:$AE$22,10,FALSE) &amp; IF(Audit!J491=10,Audit!W491,"") &amp; IF(Audit!J491&lt;&gt;1,U1726,"")</f>
        <v>#N/A</v>
      </c>
      <c r="BI1726" s="47" t="e">
        <f t="shared" si="807"/>
        <v>#N/A</v>
      </c>
      <c r="BJ1726" s="48" t="str">
        <f t="shared" si="808"/>
        <v/>
      </c>
      <c r="BK1726" s="48" t="str">
        <f t="shared" si="809"/>
        <v/>
      </c>
      <c r="BL1726" s="48" t="str">
        <f t="shared" si="810"/>
        <v/>
      </c>
      <c r="BM1726" s="48" t="str">
        <f t="shared" si="811"/>
        <v/>
      </c>
      <c r="BN1726" s="48" t="str">
        <f t="shared" si="812"/>
        <v/>
      </c>
      <c r="BO1726" s="48" t="str">
        <f t="shared" si="813"/>
        <v/>
      </c>
      <c r="BP1726" s="48" t="str">
        <f t="shared" si="814"/>
        <v/>
      </c>
      <c r="BQ1726" s="48" t="str">
        <f t="shared" si="815"/>
        <v/>
      </c>
      <c r="BR1726" s="48" t="str">
        <f t="shared" si="816"/>
        <v/>
      </c>
      <c r="BS1726" s="48" t="str">
        <f t="shared" si="817"/>
        <v/>
      </c>
      <c r="BT1726" s="48" t="str">
        <f t="shared" si="818"/>
        <v/>
      </c>
      <c r="BU1726" s="48" t="str">
        <f t="shared" si="819"/>
        <v/>
      </c>
    </row>
    <row r="1727" spans="1:73">
      <c r="A1727" s="10">
        <f>Audit!A492</f>
        <v>0</v>
      </c>
      <c r="B1727" s="10" t="e">
        <f t="shared" si="790"/>
        <v>#N/A</v>
      </c>
      <c r="C1727" s="17" t="e">
        <f>VLOOKUP(Audit!B492,$V$3:$AE$12,2,FALSE) &amp; VLOOKUP(Audit!B492,$V$13:$AE$22,2,FALSE)&amp; IF(Audit!B492=10,Audit!V492&amp;Audit!W492,"")</f>
        <v>#N/A</v>
      </c>
      <c r="D1727" s="17" t="e">
        <f>VLOOKUP(Audit!C492,$V$3:$AE$12,3,FALSE) &amp; VLOOKUP(Audit!C492,$V$13:$AE$22,3,FALSE) &amp;IF(Audit!C492=10,Audit!V492&amp;Audit!W492,"")</f>
        <v>#N/A</v>
      </c>
      <c r="E1727" s="17" t="e">
        <f>VLOOKUP(Audit!D492,$V$3:$AE$12,4,FALSE)&amp; Audit!T492 &amp; VLOOKUP(Audit!D492,$V$13:$AE$22,4,FALSE)&amp; IF(Audit!D492=10,Audit!V492&amp;Audit!W492,"")</f>
        <v>#N/A</v>
      </c>
      <c r="F1727" s="17" t="e">
        <f>VLOOKUP(Audit!E492,$V$3:$AE$12,5,FALSE) &amp; VLOOKUP(Audit!E492,$V$13:$AE$22,5,FALSE)&amp; IF(Audit!E492=10,Audit!V492&amp;Audit!W492,"")</f>
        <v>#N/A</v>
      </c>
      <c r="G1727" s="17" t="e">
        <f>VLOOKUP(Audit!F492,$V$3:$AE$12,6,FALSE) &amp; VLOOKUP(Audit!F492,$V$13:$AE$22,6,FALSE)&amp; IF(Audit!F492=10,Audit!V492&amp;Audit!W492,"")</f>
        <v>#N/A</v>
      </c>
      <c r="H1727" s="17" t="e">
        <f>VLOOKUP(Audit!G492,$V$3:$AE$12,7,FALSE) &amp; VLOOKUP(Audit!G492,$V$13:$AE$22,7,FALSE)&amp;IF(Audit!G492=10,Audit!V492&amp;Audit!W492,"")</f>
        <v>#N/A</v>
      </c>
      <c r="I1727" s="17" t="e">
        <f>VLOOKUP(Audit!H492,$V$3:$AE$12,8,FALSE) &amp; Audit!U492 &amp; VLOOKUP(Audit!H492,$V$13:$AE$22,8,FALSE)&amp;IF(Audit!H492=10,Audit!V492&amp;Audit!W492,"")</f>
        <v>#N/A</v>
      </c>
      <c r="J1727" s="17" t="e">
        <f>VLOOKUP(Audit!I492,$V$3:$AE$12,9,FALSE) &amp; VLOOKUP(Audit!I492,$V$13:$AE$22,9,FALSE) &amp; IF(Audit!I492=10,Audit!V492&amp;Audit!W492,"") &amp; IF(Audit!I492&lt;&gt;1,U1727,"")</f>
        <v>#N/A</v>
      </c>
      <c r="K1727" s="17" t="e">
        <f>VLOOKUP(Audit!J492,$V$3:$AE$12,10,FALSE) &amp; Audit!S492 &amp; VLOOKUP(Audit!J492,$V$13:$AE$22,10,FALSE) &amp; IF(Audit!J492=10,Audit!V492&amp;Audit!W492,"") &amp; IF(Audit!J492&lt;&gt;1,U1727,"")</f>
        <v>#N/A</v>
      </c>
      <c r="L1727" s="10">
        <f>Audit!K492</f>
        <v>0</v>
      </c>
      <c r="M1727" s="10" t="e">
        <f t="shared" si="791"/>
        <v>#N/A</v>
      </c>
      <c r="N1727" s="10" t="e">
        <f t="shared" si="792"/>
        <v>#N/A</v>
      </c>
      <c r="O1727" s="10" t="e">
        <f t="shared" si="793"/>
        <v>#N/A</v>
      </c>
      <c r="P1727" s="10" t="e">
        <f t="shared" si="794"/>
        <v>#N/A</v>
      </c>
      <c r="Q1727" s="10" t="e">
        <f t="shared" si="795"/>
        <v>#N/A</v>
      </c>
      <c r="R1727" s="10" t="e">
        <f t="shared" si="796"/>
        <v>#N/A</v>
      </c>
      <c r="S1727" s="10" t="e">
        <f t="shared" si="797"/>
        <v>#N/A</v>
      </c>
      <c r="T1727" s="10" t="e">
        <f t="shared" si="798"/>
        <v>#N/A</v>
      </c>
      <c r="U1727" s="17" t="str">
        <f>IF(Audit!M492="","",VLOOKUP(Audit!M492,$W$26:$X$35,2,FALSE)) &amp; Audit!N492 &amp; IF(Audit!O492="","",IF(Audit!N492&lt;=1.4,VLOOKUP(Audit!O492,$W$38:X1772,2,FALSE),VLOOKUP(Audit!O492,$W$51:$X$61,2,FALSE))) &amp; IF(Audit!P492="","",VLOOKUP(Audit!P492,$Y$26:$Z$35,2,FALSE) &amp; Audit!Q492 &amp; IF(Audit!O492="","",IF(Audit!Q492&lt;=1.4,VLOOKUP(Audit!R492,$Y$38:$Z$48,2,FALSE),VLOOKUP(Audit!R492,$Y$51:$Z$61,2,FALSE))))</f>
        <v/>
      </c>
      <c r="V1727" s="21"/>
      <c r="AH1727" s="49">
        <f>Audit!A492</f>
        <v>0</v>
      </c>
      <c r="AI1727" s="50" t="e">
        <f>VLOOKUP(Audit!B492,$V$3:$AE$12,2,FALSE)&amp; IF(Audit!B492=10,Audit!V492,"")</f>
        <v>#N/A</v>
      </c>
      <c r="AJ1727" s="50" t="e">
        <f>VLOOKUP(Audit!B492,$V$13:$AE$22,2,FALSE)&amp; IF(Audit!B492=10,Audit!W492,"")</f>
        <v>#N/A</v>
      </c>
      <c r="AK1727" s="47" t="e">
        <f t="shared" si="799"/>
        <v>#N/A</v>
      </c>
      <c r="AL1727" s="50" t="e">
        <f>VLOOKUP(Audit!C492,$V$3:$AE$12,3,FALSE)&amp; IF(Audit!C492=10,Audit!V492,"")</f>
        <v>#N/A</v>
      </c>
      <c r="AM1727" s="50" t="e">
        <f>VLOOKUP(Audit!C492,$V$13:$AE$22,3,FALSE)&amp; IF(Audit!C492=10,Audit!W492,"")</f>
        <v>#N/A</v>
      </c>
      <c r="AN1727" s="47" t="e">
        <f t="shared" si="800"/>
        <v>#N/A</v>
      </c>
      <c r="AO1727" s="50" t="e">
        <f>VLOOKUP(Audit!D492,$V$3:$AE$12,4,FALSE) &amp;  Audit!T492 &amp; IF(Audit!D492=10,Audit!V492,"")</f>
        <v>#N/A</v>
      </c>
      <c r="AP1727" s="50" t="e">
        <f>VLOOKUP(Audit!D492,$V$13:$AE$22,4,FALSE)&amp; IF(Audit!D492=10,Audit!W492,"")</f>
        <v>#N/A</v>
      </c>
      <c r="AQ1727" s="47" t="e">
        <f t="shared" si="801"/>
        <v>#N/A</v>
      </c>
      <c r="AR1727" s="50" t="e">
        <f>VLOOKUP(Audit!E492,$V$3:$AE$12,5,FALSE)&amp; IF(Audit!E492=10,Audit!V492,"")</f>
        <v>#N/A</v>
      </c>
      <c r="AS1727" s="50" t="e">
        <f>VLOOKUP(Audit!E492,$V$13:$AE$22,5,FALSE)&amp; IF(Audit!E492=10,Audit!W492,"")</f>
        <v>#N/A</v>
      </c>
      <c r="AT1727" s="47" t="e">
        <f t="shared" si="802"/>
        <v>#N/A</v>
      </c>
      <c r="AU1727" s="50" t="e">
        <f>VLOOKUP(Audit!F492,$V$3:$AE$12,6,FALSE)&amp; IF(Audit!F492=10,Audit!V492,"")</f>
        <v>#N/A</v>
      </c>
      <c r="AV1727" s="50" t="e">
        <f>VLOOKUP(Audit!F492,$V$13:$AE$22,6,FALSE)&amp; IF(Audit!F492=10,Audit!W492,"")</f>
        <v>#N/A</v>
      </c>
      <c r="AW1727" s="47" t="e">
        <f t="shared" si="803"/>
        <v>#N/A</v>
      </c>
      <c r="AX1727" s="50" t="e">
        <f>VLOOKUP(Audit!G492,$V$3:$AE$12,7,FALSE)&amp; IF(Audit!G492=10,Audit!V492,"")</f>
        <v>#N/A</v>
      </c>
      <c r="AY1727" s="50" t="e">
        <f>VLOOKUP(Audit!G492,$V$13:$AE$22,7,FALSE) &amp; IF(Audit!G492=10,Audit!W492,"")</f>
        <v>#N/A</v>
      </c>
      <c r="AZ1727" s="47" t="e">
        <f t="shared" si="804"/>
        <v>#N/A</v>
      </c>
      <c r="BA1727" s="50" t="e">
        <f>VLOOKUP(Audit!H492,$V$3:$AE$12,8,FALSE)&amp; Audit!U492 &amp; IF(Audit!H492=10,Audit!V492,"")</f>
        <v>#N/A</v>
      </c>
      <c r="BB1727" s="50" t="e">
        <f>VLOOKUP(Audit!H492,$V$13:$AE$22,8,FALSE) &amp; IF(Audit!H492=10,Audit!W492,"")</f>
        <v>#N/A</v>
      </c>
      <c r="BC1727" s="47" t="e">
        <f t="shared" si="805"/>
        <v>#N/A</v>
      </c>
      <c r="BD1727" s="50" t="e">
        <f>VLOOKUP(Audit!I492,$V$3:$AE$12,9,FALSE)&amp; IF(Audit!I492=10,Audit!V492,"")</f>
        <v>#N/A</v>
      </c>
      <c r="BE1727" s="50" t="e">
        <f>VLOOKUP(Audit!I492,$V$13:$AE$22,9,FALSE) &amp; IF(Audit!I492=10,Audit!W492,"") &amp; IF(Audit!I492&lt;&gt;1,U1727,"")</f>
        <v>#N/A</v>
      </c>
      <c r="BF1727" s="47" t="e">
        <f t="shared" si="806"/>
        <v>#N/A</v>
      </c>
      <c r="BG1727" s="50" t="e">
        <f>VLOOKUP(Audit!J492,$V$3:$AE$12,10,FALSE) &amp; Audit!S492 &amp; IF(Audit!J492=10,Audit!V492,"")</f>
        <v>#N/A</v>
      </c>
      <c r="BH1727" s="50" t="e">
        <f>VLOOKUP(Audit!J492,$V$13:$AE$22,10,FALSE) &amp; IF(Audit!J492=10,Audit!W492,"") &amp; IF(Audit!J492&lt;&gt;1,U1727,"")</f>
        <v>#N/A</v>
      </c>
      <c r="BI1727" s="47" t="e">
        <f t="shared" si="807"/>
        <v>#N/A</v>
      </c>
      <c r="BJ1727" s="48" t="str">
        <f t="shared" si="808"/>
        <v/>
      </c>
      <c r="BK1727" s="48" t="str">
        <f t="shared" si="809"/>
        <v/>
      </c>
      <c r="BL1727" s="48" t="str">
        <f t="shared" si="810"/>
        <v/>
      </c>
      <c r="BM1727" s="48" t="str">
        <f t="shared" si="811"/>
        <v/>
      </c>
      <c r="BN1727" s="48" t="str">
        <f t="shared" si="812"/>
        <v/>
      </c>
      <c r="BO1727" s="48" t="str">
        <f t="shared" si="813"/>
        <v/>
      </c>
      <c r="BP1727" s="48" t="str">
        <f t="shared" si="814"/>
        <v/>
      </c>
      <c r="BQ1727" s="48" t="str">
        <f t="shared" si="815"/>
        <v/>
      </c>
      <c r="BR1727" s="48" t="str">
        <f t="shared" si="816"/>
        <v/>
      </c>
      <c r="BS1727" s="48" t="str">
        <f t="shared" si="817"/>
        <v/>
      </c>
      <c r="BT1727" s="48" t="str">
        <f t="shared" si="818"/>
        <v/>
      </c>
      <c r="BU1727" s="48" t="str">
        <f t="shared" si="819"/>
        <v/>
      </c>
    </row>
    <row r="1728" spans="1:73">
      <c r="A1728" s="10">
        <f>Audit!A493</f>
        <v>0</v>
      </c>
      <c r="B1728" s="10" t="e">
        <f t="shared" si="790"/>
        <v>#N/A</v>
      </c>
      <c r="C1728" s="17" t="e">
        <f>VLOOKUP(Audit!B493,$V$3:$AE$12,2,FALSE) &amp; VLOOKUP(Audit!B493,$V$13:$AE$22,2,FALSE)&amp; IF(Audit!B493=10,Audit!V493&amp;Audit!W493,"")</f>
        <v>#N/A</v>
      </c>
      <c r="D1728" s="17" t="e">
        <f>VLOOKUP(Audit!C493,$V$3:$AE$12,3,FALSE) &amp; VLOOKUP(Audit!C493,$V$13:$AE$22,3,FALSE) &amp;IF(Audit!C493=10,Audit!V493&amp;Audit!W493,"")</f>
        <v>#N/A</v>
      </c>
      <c r="E1728" s="17" t="e">
        <f>VLOOKUP(Audit!D493,$V$3:$AE$12,4,FALSE)&amp; Audit!T493 &amp; VLOOKUP(Audit!D493,$V$13:$AE$22,4,FALSE)&amp; IF(Audit!D493=10,Audit!V493&amp;Audit!W493,"")</f>
        <v>#N/A</v>
      </c>
      <c r="F1728" s="17" t="e">
        <f>VLOOKUP(Audit!E493,$V$3:$AE$12,5,FALSE) &amp; VLOOKUP(Audit!E493,$V$13:$AE$22,5,FALSE)&amp; IF(Audit!E493=10,Audit!V493&amp;Audit!W493,"")</f>
        <v>#N/A</v>
      </c>
      <c r="G1728" s="17" t="e">
        <f>VLOOKUP(Audit!F493,$V$3:$AE$12,6,FALSE) &amp; VLOOKUP(Audit!F493,$V$13:$AE$22,6,FALSE)&amp; IF(Audit!F493=10,Audit!V493&amp;Audit!W493,"")</f>
        <v>#N/A</v>
      </c>
      <c r="H1728" s="17" t="e">
        <f>VLOOKUP(Audit!G493,$V$3:$AE$12,7,FALSE) &amp; VLOOKUP(Audit!G493,$V$13:$AE$22,7,FALSE)&amp;IF(Audit!G493=10,Audit!V493&amp;Audit!W493,"")</f>
        <v>#N/A</v>
      </c>
      <c r="I1728" s="17" t="e">
        <f>VLOOKUP(Audit!H493,$V$3:$AE$12,8,FALSE) &amp; Audit!U493 &amp; VLOOKUP(Audit!H493,$V$13:$AE$22,8,FALSE)&amp;IF(Audit!H493=10,Audit!V493&amp;Audit!W493,"")</f>
        <v>#N/A</v>
      </c>
      <c r="J1728" s="17" t="e">
        <f>VLOOKUP(Audit!I493,$V$3:$AE$12,9,FALSE) &amp; VLOOKUP(Audit!I493,$V$13:$AE$22,9,FALSE) &amp; IF(Audit!I493=10,Audit!V493&amp;Audit!W493,"") &amp; IF(Audit!I493&lt;&gt;1,U1728,"")</f>
        <v>#N/A</v>
      </c>
      <c r="K1728" s="17" t="e">
        <f>VLOOKUP(Audit!J493,$V$3:$AE$12,10,FALSE) &amp; Audit!S493 &amp; VLOOKUP(Audit!J493,$V$13:$AE$22,10,FALSE) &amp; IF(Audit!J493=10,Audit!V493&amp;Audit!W493,"") &amp; IF(Audit!J493&lt;&gt;1,U1728,"")</f>
        <v>#N/A</v>
      </c>
      <c r="L1728" s="10">
        <f>Audit!K493</f>
        <v>0</v>
      </c>
      <c r="M1728" s="10" t="e">
        <f t="shared" si="791"/>
        <v>#N/A</v>
      </c>
      <c r="N1728" s="10" t="e">
        <f t="shared" si="792"/>
        <v>#N/A</v>
      </c>
      <c r="O1728" s="10" t="e">
        <f t="shared" si="793"/>
        <v>#N/A</v>
      </c>
      <c r="P1728" s="10" t="e">
        <f t="shared" si="794"/>
        <v>#N/A</v>
      </c>
      <c r="Q1728" s="10" t="e">
        <f t="shared" si="795"/>
        <v>#N/A</v>
      </c>
      <c r="R1728" s="10" t="e">
        <f t="shared" si="796"/>
        <v>#N/A</v>
      </c>
      <c r="S1728" s="10" t="e">
        <f t="shared" si="797"/>
        <v>#N/A</v>
      </c>
      <c r="T1728" s="10" t="e">
        <f t="shared" si="798"/>
        <v>#N/A</v>
      </c>
      <c r="U1728" s="17" t="str">
        <f>IF(Audit!M493="","",VLOOKUP(Audit!M493,$W$26:$X$35,2,FALSE)) &amp; Audit!N493 &amp; IF(Audit!O493="","",IF(Audit!N493&lt;=1.4,VLOOKUP(Audit!O493,$W$38:X1773,2,FALSE),VLOOKUP(Audit!O493,$W$51:$X$61,2,FALSE))) &amp; IF(Audit!P493="","",VLOOKUP(Audit!P493,$Y$26:$Z$35,2,FALSE) &amp; Audit!Q493 &amp; IF(Audit!O493="","",IF(Audit!Q493&lt;=1.4,VLOOKUP(Audit!R493,$Y$38:$Z$48,2,FALSE),VLOOKUP(Audit!R493,$Y$51:$Z$61,2,FALSE))))</f>
        <v/>
      </c>
      <c r="V1728" s="21"/>
      <c r="AH1728" s="49">
        <f>Audit!A493</f>
        <v>0</v>
      </c>
      <c r="AI1728" s="50" t="e">
        <f>VLOOKUP(Audit!B493,$V$3:$AE$12,2,FALSE)&amp; IF(Audit!B493=10,Audit!V493,"")</f>
        <v>#N/A</v>
      </c>
      <c r="AJ1728" s="50" t="e">
        <f>VLOOKUP(Audit!B493,$V$13:$AE$22,2,FALSE)&amp; IF(Audit!B493=10,Audit!W493,"")</f>
        <v>#N/A</v>
      </c>
      <c r="AK1728" s="47" t="e">
        <f t="shared" si="799"/>
        <v>#N/A</v>
      </c>
      <c r="AL1728" s="50" t="e">
        <f>VLOOKUP(Audit!C493,$V$3:$AE$12,3,FALSE)&amp; IF(Audit!C493=10,Audit!V493,"")</f>
        <v>#N/A</v>
      </c>
      <c r="AM1728" s="50" t="e">
        <f>VLOOKUP(Audit!C493,$V$13:$AE$22,3,FALSE)&amp; IF(Audit!C493=10,Audit!W493,"")</f>
        <v>#N/A</v>
      </c>
      <c r="AN1728" s="47" t="e">
        <f t="shared" si="800"/>
        <v>#N/A</v>
      </c>
      <c r="AO1728" s="50" t="e">
        <f>VLOOKUP(Audit!D493,$V$3:$AE$12,4,FALSE) &amp;  Audit!T493 &amp; IF(Audit!D493=10,Audit!V493,"")</f>
        <v>#N/A</v>
      </c>
      <c r="AP1728" s="50" t="e">
        <f>VLOOKUP(Audit!D493,$V$13:$AE$22,4,FALSE)&amp; IF(Audit!D493=10,Audit!W493,"")</f>
        <v>#N/A</v>
      </c>
      <c r="AQ1728" s="47" t="e">
        <f t="shared" si="801"/>
        <v>#N/A</v>
      </c>
      <c r="AR1728" s="50" t="e">
        <f>VLOOKUP(Audit!E493,$V$3:$AE$12,5,FALSE)&amp; IF(Audit!E493=10,Audit!V493,"")</f>
        <v>#N/A</v>
      </c>
      <c r="AS1728" s="50" t="e">
        <f>VLOOKUP(Audit!E493,$V$13:$AE$22,5,FALSE)&amp; IF(Audit!E493=10,Audit!W493,"")</f>
        <v>#N/A</v>
      </c>
      <c r="AT1728" s="47" t="e">
        <f t="shared" si="802"/>
        <v>#N/A</v>
      </c>
      <c r="AU1728" s="50" t="e">
        <f>VLOOKUP(Audit!F493,$V$3:$AE$12,6,FALSE)&amp; IF(Audit!F493=10,Audit!V493,"")</f>
        <v>#N/A</v>
      </c>
      <c r="AV1728" s="50" t="e">
        <f>VLOOKUP(Audit!F493,$V$13:$AE$22,6,FALSE)&amp; IF(Audit!F493=10,Audit!W493,"")</f>
        <v>#N/A</v>
      </c>
      <c r="AW1728" s="47" t="e">
        <f t="shared" si="803"/>
        <v>#N/A</v>
      </c>
      <c r="AX1728" s="50" t="e">
        <f>VLOOKUP(Audit!G493,$V$3:$AE$12,7,FALSE)&amp; IF(Audit!G493=10,Audit!V493,"")</f>
        <v>#N/A</v>
      </c>
      <c r="AY1728" s="50" t="e">
        <f>VLOOKUP(Audit!G493,$V$13:$AE$22,7,FALSE) &amp; IF(Audit!G493=10,Audit!W493,"")</f>
        <v>#N/A</v>
      </c>
      <c r="AZ1728" s="47" t="e">
        <f t="shared" si="804"/>
        <v>#N/A</v>
      </c>
      <c r="BA1728" s="50" t="e">
        <f>VLOOKUP(Audit!H493,$V$3:$AE$12,8,FALSE)&amp; Audit!U493 &amp; IF(Audit!H493=10,Audit!V493,"")</f>
        <v>#N/A</v>
      </c>
      <c r="BB1728" s="50" t="e">
        <f>VLOOKUP(Audit!H493,$V$13:$AE$22,8,FALSE) &amp; IF(Audit!H493=10,Audit!W493,"")</f>
        <v>#N/A</v>
      </c>
      <c r="BC1728" s="47" t="e">
        <f t="shared" si="805"/>
        <v>#N/A</v>
      </c>
      <c r="BD1728" s="50" t="e">
        <f>VLOOKUP(Audit!I493,$V$3:$AE$12,9,FALSE)&amp; IF(Audit!I493=10,Audit!V493,"")</f>
        <v>#N/A</v>
      </c>
      <c r="BE1728" s="50" t="e">
        <f>VLOOKUP(Audit!I493,$V$13:$AE$22,9,FALSE) &amp; IF(Audit!I493=10,Audit!W493,"") &amp; IF(Audit!I493&lt;&gt;1,U1728,"")</f>
        <v>#N/A</v>
      </c>
      <c r="BF1728" s="47" t="e">
        <f t="shared" si="806"/>
        <v>#N/A</v>
      </c>
      <c r="BG1728" s="50" t="e">
        <f>VLOOKUP(Audit!J493,$V$3:$AE$12,10,FALSE) &amp; Audit!S493 &amp; IF(Audit!J493=10,Audit!V493,"")</f>
        <v>#N/A</v>
      </c>
      <c r="BH1728" s="50" t="e">
        <f>VLOOKUP(Audit!J493,$V$13:$AE$22,10,FALSE) &amp; IF(Audit!J493=10,Audit!W493,"") &amp; IF(Audit!J493&lt;&gt;1,U1728,"")</f>
        <v>#N/A</v>
      </c>
      <c r="BI1728" s="47" t="e">
        <f t="shared" si="807"/>
        <v>#N/A</v>
      </c>
      <c r="BJ1728" s="48" t="str">
        <f t="shared" si="808"/>
        <v/>
      </c>
      <c r="BK1728" s="48" t="str">
        <f t="shared" si="809"/>
        <v/>
      </c>
      <c r="BL1728" s="48" t="str">
        <f t="shared" si="810"/>
        <v/>
      </c>
      <c r="BM1728" s="48" t="str">
        <f t="shared" si="811"/>
        <v/>
      </c>
      <c r="BN1728" s="48" t="str">
        <f t="shared" si="812"/>
        <v/>
      </c>
      <c r="BO1728" s="48" t="str">
        <f t="shared" si="813"/>
        <v/>
      </c>
      <c r="BP1728" s="48" t="str">
        <f t="shared" si="814"/>
        <v/>
      </c>
      <c r="BQ1728" s="48" t="str">
        <f t="shared" si="815"/>
        <v/>
      </c>
      <c r="BR1728" s="48" t="str">
        <f t="shared" si="816"/>
        <v/>
      </c>
      <c r="BS1728" s="48" t="str">
        <f t="shared" si="817"/>
        <v/>
      </c>
      <c r="BT1728" s="48" t="str">
        <f t="shared" si="818"/>
        <v/>
      </c>
      <c r="BU1728" s="48" t="str">
        <f t="shared" si="819"/>
        <v/>
      </c>
    </row>
    <row r="1729" spans="1:73">
      <c r="A1729" s="10">
        <f>Audit!A494</f>
        <v>0</v>
      </c>
      <c r="B1729" s="10" t="e">
        <f t="shared" si="790"/>
        <v>#N/A</v>
      </c>
      <c r="C1729" s="17" t="e">
        <f>VLOOKUP(Audit!B494,$V$3:$AE$12,2,FALSE) &amp; VLOOKUP(Audit!B494,$V$13:$AE$22,2,FALSE)&amp; IF(Audit!B494=10,Audit!V494&amp;Audit!W494,"")</f>
        <v>#N/A</v>
      </c>
      <c r="D1729" s="17" t="e">
        <f>VLOOKUP(Audit!C494,$V$3:$AE$12,3,FALSE) &amp; VLOOKUP(Audit!C494,$V$13:$AE$22,3,FALSE) &amp;IF(Audit!C494=10,Audit!V494&amp;Audit!W494,"")</f>
        <v>#N/A</v>
      </c>
      <c r="E1729" s="17" t="e">
        <f>VLOOKUP(Audit!D494,$V$3:$AE$12,4,FALSE)&amp; Audit!T494 &amp; VLOOKUP(Audit!D494,$V$13:$AE$22,4,FALSE)&amp; IF(Audit!D494=10,Audit!V494&amp;Audit!W494,"")</f>
        <v>#N/A</v>
      </c>
      <c r="F1729" s="17" t="e">
        <f>VLOOKUP(Audit!E494,$V$3:$AE$12,5,FALSE) &amp; VLOOKUP(Audit!E494,$V$13:$AE$22,5,FALSE)&amp; IF(Audit!E494=10,Audit!V494&amp;Audit!W494,"")</f>
        <v>#N/A</v>
      </c>
      <c r="G1729" s="17" t="e">
        <f>VLOOKUP(Audit!F494,$V$3:$AE$12,6,FALSE) &amp; VLOOKUP(Audit!F494,$V$13:$AE$22,6,FALSE)&amp; IF(Audit!F494=10,Audit!V494&amp;Audit!W494,"")</f>
        <v>#N/A</v>
      </c>
      <c r="H1729" s="17" t="e">
        <f>VLOOKUP(Audit!G494,$V$3:$AE$12,7,FALSE) &amp; VLOOKUP(Audit!G494,$V$13:$AE$22,7,FALSE)&amp;IF(Audit!G494=10,Audit!V494&amp;Audit!W494,"")</f>
        <v>#N/A</v>
      </c>
      <c r="I1729" s="17" t="e">
        <f>VLOOKUP(Audit!H494,$V$3:$AE$12,8,FALSE) &amp; Audit!U494 &amp; VLOOKUP(Audit!H494,$V$13:$AE$22,8,FALSE)&amp;IF(Audit!H494=10,Audit!V494&amp;Audit!W494,"")</f>
        <v>#N/A</v>
      </c>
      <c r="J1729" s="17" t="e">
        <f>VLOOKUP(Audit!I494,$V$3:$AE$12,9,FALSE) &amp; VLOOKUP(Audit!I494,$V$13:$AE$22,9,FALSE) &amp; IF(Audit!I494=10,Audit!V494&amp;Audit!W494,"") &amp; IF(Audit!I494&lt;&gt;1,U1729,"")</f>
        <v>#N/A</v>
      </c>
      <c r="K1729" s="17" t="e">
        <f>VLOOKUP(Audit!J494,$V$3:$AE$12,10,FALSE) &amp; Audit!S494 &amp; VLOOKUP(Audit!J494,$V$13:$AE$22,10,FALSE) &amp; IF(Audit!J494=10,Audit!V494&amp;Audit!W494,"") &amp; IF(Audit!J494&lt;&gt;1,U1729,"")</f>
        <v>#N/A</v>
      </c>
      <c r="L1729" s="10">
        <f>Audit!K494</f>
        <v>0</v>
      </c>
      <c r="M1729" s="10" t="e">
        <f t="shared" si="791"/>
        <v>#N/A</v>
      </c>
      <c r="N1729" s="10" t="e">
        <f t="shared" si="792"/>
        <v>#N/A</v>
      </c>
      <c r="O1729" s="10" t="e">
        <f t="shared" si="793"/>
        <v>#N/A</v>
      </c>
      <c r="P1729" s="10" t="e">
        <f t="shared" si="794"/>
        <v>#N/A</v>
      </c>
      <c r="Q1729" s="10" t="e">
        <f t="shared" si="795"/>
        <v>#N/A</v>
      </c>
      <c r="R1729" s="10" t="e">
        <f t="shared" si="796"/>
        <v>#N/A</v>
      </c>
      <c r="S1729" s="10" t="e">
        <f t="shared" si="797"/>
        <v>#N/A</v>
      </c>
      <c r="T1729" s="10" t="e">
        <f t="shared" si="798"/>
        <v>#N/A</v>
      </c>
      <c r="U1729" s="17" t="str">
        <f>IF(Audit!M494="","",VLOOKUP(Audit!M494,$W$26:$X$35,2,FALSE)) &amp; Audit!N494 &amp; IF(Audit!O494="","",IF(Audit!N494&lt;=1.4,VLOOKUP(Audit!O494,$W$38:X1774,2,FALSE),VLOOKUP(Audit!O494,$W$51:$X$61,2,FALSE))) &amp; IF(Audit!P494="","",VLOOKUP(Audit!P494,$Y$26:$Z$35,2,FALSE) &amp; Audit!Q494 &amp; IF(Audit!O494="","",IF(Audit!Q494&lt;=1.4,VLOOKUP(Audit!R494,$Y$38:$Z$48,2,FALSE),VLOOKUP(Audit!R494,$Y$51:$Z$61,2,FALSE))))</f>
        <v/>
      </c>
      <c r="V1729" s="21"/>
      <c r="AH1729" s="49">
        <f>Audit!A494</f>
        <v>0</v>
      </c>
      <c r="AI1729" s="50" t="e">
        <f>VLOOKUP(Audit!B494,$V$3:$AE$12,2,FALSE)&amp; IF(Audit!B494=10,Audit!V494,"")</f>
        <v>#N/A</v>
      </c>
      <c r="AJ1729" s="50" t="e">
        <f>VLOOKUP(Audit!B494,$V$13:$AE$22,2,FALSE)&amp; IF(Audit!B494=10,Audit!W494,"")</f>
        <v>#N/A</v>
      </c>
      <c r="AK1729" s="47" t="e">
        <f t="shared" si="799"/>
        <v>#N/A</v>
      </c>
      <c r="AL1729" s="50" t="e">
        <f>VLOOKUP(Audit!C494,$V$3:$AE$12,3,FALSE)&amp; IF(Audit!C494=10,Audit!V494,"")</f>
        <v>#N/A</v>
      </c>
      <c r="AM1729" s="50" t="e">
        <f>VLOOKUP(Audit!C494,$V$13:$AE$22,3,FALSE)&amp; IF(Audit!C494=10,Audit!W494,"")</f>
        <v>#N/A</v>
      </c>
      <c r="AN1729" s="47" t="e">
        <f t="shared" si="800"/>
        <v>#N/A</v>
      </c>
      <c r="AO1729" s="50" t="e">
        <f>VLOOKUP(Audit!D494,$V$3:$AE$12,4,FALSE) &amp;  Audit!T494 &amp; IF(Audit!D494=10,Audit!V494,"")</f>
        <v>#N/A</v>
      </c>
      <c r="AP1729" s="50" t="e">
        <f>VLOOKUP(Audit!D494,$V$13:$AE$22,4,FALSE)&amp; IF(Audit!D494=10,Audit!W494,"")</f>
        <v>#N/A</v>
      </c>
      <c r="AQ1729" s="47" t="e">
        <f t="shared" si="801"/>
        <v>#N/A</v>
      </c>
      <c r="AR1729" s="50" t="e">
        <f>VLOOKUP(Audit!E494,$V$3:$AE$12,5,FALSE)&amp; IF(Audit!E494=10,Audit!V494,"")</f>
        <v>#N/A</v>
      </c>
      <c r="AS1729" s="50" t="e">
        <f>VLOOKUP(Audit!E494,$V$13:$AE$22,5,FALSE)&amp; IF(Audit!E494=10,Audit!W494,"")</f>
        <v>#N/A</v>
      </c>
      <c r="AT1729" s="47" t="e">
        <f t="shared" si="802"/>
        <v>#N/A</v>
      </c>
      <c r="AU1729" s="50" t="e">
        <f>VLOOKUP(Audit!F494,$V$3:$AE$12,6,FALSE)&amp; IF(Audit!F494=10,Audit!V494,"")</f>
        <v>#N/A</v>
      </c>
      <c r="AV1729" s="50" t="e">
        <f>VLOOKUP(Audit!F494,$V$13:$AE$22,6,FALSE)&amp; IF(Audit!F494=10,Audit!W494,"")</f>
        <v>#N/A</v>
      </c>
      <c r="AW1729" s="47" t="e">
        <f t="shared" si="803"/>
        <v>#N/A</v>
      </c>
      <c r="AX1729" s="50" t="e">
        <f>VLOOKUP(Audit!G494,$V$3:$AE$12,7,FALSE)&amp; IF(Audit!G494=10,Audit!V494,"")</f>
        <v>#N/A</v>
      </c>
      <c r="AY1729" s="50" t="e">
        <f>VLOOKUP(Audit!G494,$V$13:$AE$22,7,FALSE) &amp; IF(Audit!G494=10,Audit!W494,"")</f>
        <v>#N/A</v>
      </c>
      <c r="AZ1729" s="47" t="e">
        <f t="shared" si="804"/>
        <v>#N/A</v>
      </c>
      <c r="BA1729" s="50" t="e">
        <f>VLOOKUP(Audit!H494,$V$3:$AE$12,8,FALSE)&amp; Audit!U494 &amp; IF(Audit!H494=10,Audit!V494,"")</f>
        <v>#N/A</v>
      </c>
      <c r="BB1729" s="50" t="e">
        <f>VLOOKUP(Audit!H494,$V$13:$AE$22,8,FALSE) &amp; IF(Audit!H494=10,Audit!W494,"")</f>
        <v>#N/A</v>
      </c>
      <c r="BC1729" s="47" t="e">
        <f t="shared" si="805"/>
        <v>#N/A</v>
      </c>
      <c r="BD1729" s="50" t="e">
        <f>VLOOKUP(Audit!I494,$V$3:$AE$12,9,FALSE)&amp; IF(Audit!I494=10,Audit!V494,"")</f>
        <v>#N/A</v>
      </c>
      <c r="BE1729" s="50" t="e">
        <f>VLOOKUP(Audit!I494,$V$13:$AE$22,9,FALSE) &amp; IF(Audit!I494=10,Audit!W494,"") &amp; IF(Audit!I494&lt;&gt;1,U1729,"")</f>
        <v>#N/A</v>
      </c>
      <c r="BF1729" s="47" t="e">
        <f t="shared" si="806"/>
        <v>#N/A</v>
      </c>
      <c r="BG1729" s="50" t="e">
        <f>VLOOKUP(Audit!J494,$V$3:$AE$12,10,FALSE) &amp; Audit!S494 &amp; IF(Audit!J494=10,Audit!V494,"")</f>
        <v>#N/A</v>
      </c>
      <c r="BH1729" s="50" t="e">
        <f>VLOOKUP(Audit!J494,$V$13:$AE$22,10,FALSE) &amp; IF(Audit!J494=10,Audit!W494,"") &amp; IF(Audit!J494&lt;&gt;1,U1729,"")</f>
        <v>#N/A</v>
      </c>
      <c r="BI1729" s="47" t="e">
        <f t="shared" si="807"/>
        <v>#N/A</v>
      </c>
      <c r="BJ1729" s="48" t="str">
        <f t="shared" si="808"/>
        <v/>
      </c>
      <c r="BK1729" s="48" t="str">
        <f t="shared" si="809"/>
        <v/>
      </c>
      <c r="BL1729" s="48" t="str">
        <f t="shared" si="810"/>
        <v/>
      </c>
      <c r="BM1729" s="48" t="str">
        <f t="shared" si="811"/>
        <v/>
      </c>
      <c r="BN1729" s="48" t="str">
        <f t="shared" si="812"/>
        <v/>
      </c>
      <c r="BO1729" s="48" t="str">
        <f t="shared" si="813"/>
        <v/>
      </c>
      <c r="BP1729" s="48" t="str">
        <f t="shared" si="814"/>
        <v/>
      </c>
      <c r="BQ1729" s="48" t="str">
        <f t="shared" si="815"/>
        <v/>
      </c>
      <c r="BR1729" s="48" t="str">
        <f t="shared" si="816"/>
        <v/>
      </c>
      <c r="BS1729" s="48" t="str">
        <f t="shared" si="817"/>
        <v/>
      </c>
      <c r="BT1729" s="48" t="str">
        <f t="shared" si="818"/>
        <v/>
      </c>
      <c r="BU1729" s="48" t="str">
        <f t="shared" si="819"/>
        <v/>
      </c>
    </row>
    <row r="1730" spans="1:73">
      <c r="A1730" s="10">
        <f>Audit!A495</f>
        <v>0</v>
      </c>
      <c r="B1730" s="10" t="e">
        <f t="shared" si="790"/>
        <v>#N/A</v>
      </c>
      <c r="C1730" s="17" t="e">
        <f>VLOOKUP(Audit!B495,$V$3:$AE$12,2,FALSE) &amp; VLOOKUP(Audit!B495,$V$13:$AE$22,2,FALSE)&amp; IF(Audit!B495=10,Audit!V495&amp;Audit!W495,"")</f>
        <v>#N/A</v>
      </c>
      <c r="D1730" s="17" t="e">
        <f>VLOOKUP(Audit!C495,$V$3:$AE$12,3,FALSE) &amp; VLOOKUP(Audit!C495,$V$13:$AE$22,3,FALSE) &amp;IF(Audit!C495=10,Audit!V495&amp;Audit!W495,"")</f>
        <v>#N/A</v>
      </c>
      <c r="E1730" s="17" t="e">
        <f>VLOOKUP(Audit!D495,$V$3:$AE$12,4,FALSE)&amp; Audit!T495 &amp; VLOOKUP(Audit!D495,$V$13:$AE$22,4,FALSE)&amp; IF(Audit!D495=10,Audit!V495&amp;Audit!W495,"")</f>
        <v>#N/A</v>
      </c>
      <c r="F1730" s="17" t="e">
        <f>VLOOKUP(Audit!E495,$V$3:$AE$12,5,FALSE) &amp; VLOOKUP(Audit!E495,$V$13:$AE$22,5,FALSE)&amp; IF(Audit!E495=10,Audit!V495&amp;Audit!W495,"")</f>
        <v>#N/A</v>
      </c>
      <c r="G1730" s="17" t="e">
        <f>VLOOKUP(Audit!F495,$V$3:$AE$12,6,FALSE) &amp; VLOOKUP(Audit!F495,$V$13:$AE$22,6,FALSE)&amp; IF(Audit!F495=10,Audit!V495&amp;Audit!W495,"")</f>
        <v>#N/A</v>
      </c>
      <c r="H1730" s="17" t="e">
        <f>VLOOKUP(Audit!G495,$V$3:$AE$12,7,FALSE) &amp; VLOOKUP(Audit!G495,$V$13:$AE$22,7,FALSE)&amp;IF(Audit!G495=10,Audit!V495&amp;Audit!W495,"")</f>
        <v>#N/A</v>
      </c>
      <c r="I1730" s="17" t="e">
        <f>VLOOKUP(Audit!H495,$V$3:$AE$12,8,FALSE) &amp; Audit!U495 &amp; VLOOKUP(Audit!H495,$V$13:$AE$22,8,FALSE)&amp;IF(Audit!H495=10,Audit!V495&amp;Audit!W495,"")</f>
        <v>#N/A</v>
      </c>
      <c r="J1730" s="17" t="e">
        <f>VLOOKUP(Audit!I495,$V$3:$AE$12,9,FALSE) &amp; VLOOKUP(Audit!I495,$V$13:$AE$22,9,FALSE) &amp; IF(Audit!I495=10,Audit!V495&amp;Audit!W495,"") &amp; IF(Audit!I495&lt;&gt;1,U1730,"")</f>
        <v>#N/A</v>
      </c>
      <c r="K1730" s="17" t="e">
        <f>VLOOKUP(Audit!J495,$V$3:$AE$12,10,FALSE) &amp; Audit!S495 &amp; VLOOKUP(Audit!J495,$V$13:$AE$22,10,FALSE) &amp; IF(Audit!J495=10,Audit!V495&amp;Audit!W495,"") &amp; IF(Audit!J495&lt;&gt;1,U1730,"")</f>
        <v>#N/A</v>
      </c>
      <c r="L1730" s="10">
        <f>Audit!K495</f>
        <v>0</v>
      </c>
      <c r="M1730" s="10" t="e">
        <f t="shared" si="791"/>
        <v>#N/A</v>
      </c>
      <c r="N1730" s="10" t="e">
        <f t="shared" si="792"/>
        <v>#N/A</v>
      </c>
      <c r="O1730" s="10" t="e">
        <f t="shared" si="793"/>
        <v>#N/A</v>
      </c>
      <c r="P1730" s="10" t="e">
        <f t="shared" si="794"/>
        <v>#N/A</v>
      </c>
      <c r="Q1730" s="10" t="e">
        <f t="shared" si="795"/>
        <v>#N/A</v>
      </c>
      <c r="R1730" s="10" t="e">
        <f t="shared" si="796"/>
        <v>#N/A</v>
      </c>
      <c r="S1730" s="10" t="e">
        <f t="shared" si="797"/>
        <v>#N/A</v>
      </c>
      <c r="T1730" s="10" t="e">
        <f t="shared" si="798"/>
        <v>#N/A</v>
      </c>
      <c r="U1730" s="17" t="str">
        <f>IF(Audit!M495="","",VLOOKUP(Audit!M495,$W$26:$X$35,2,FALSE)) &amp; Audit!N495 &amp; IF(Audit!O495="","",IF(Audit!N495&lt;=1.4,VLOOKUP(Audit!O495,$W$38:X1775,2,FALSE),VLOOKUP(Audit!O495,$W$51:$X$61,2,FALSE))) &amp; IF(Audit!P495="","",VLOOKUP(Audit!P495,$Y$26:$Z$35,2,FALSE) &amp; Audit!Q495 &amp; IF(Audit!O495="","",IF(Audit!Q495&lt;=1.4,VLOOKUP(Audit!R495,$Y$38:$Z$48,2,FALSE),VLOOKUP(Audit!R495,$Y$51:$Z$61,2,FALSE))))</f>
        <v/>
      </c>
      <c r="V1730" s="21"/>
      <c r="AH1730" s="49">
        <f>Audit!A495</f>
        <v>0</v>
      </c>
      <c r="AI1730" s="50" t="e">
        <f>VLOOKUP(Audit!B495,$V$3:$AE$12,2,FALSE)&amp; IF(Audit!B495=10,Audit!V495,"")</f>
        <v>#N/A</v>
      </c>
      <c r="AJ1730" s="50" t="e">
        <f>VLOOKUP(Audit!B495,$V$13:$AE$22,2,FALSE)&amp; IF(Audit!B495=10,Audit!W495,"")</f>
        <v>#N/A</v>
      </c>
      <c r="AK1730" s="47" t="e">
        <f t="shared" si="799"/>
        <v>#N/A</v>
      </c>
      <c r="AL1730" s="50" t="e">
        <f>VLOOKUP(Audit!C495,$V$3:$AE$12,3,FALSE)&amp; IF(Audit!C495=10,Audit!V495,"")</f>
        <v>#N/A</v>
      </c>
      <c r="AM1730" s="50" t="e">
        <f>VLOOKUP(Audit!C495,$V$13:$AE$22,3,FALSE)&amp; IF(Audit!C495=10,Audit!W495,"")</f>
        <v>#N/A</v>
      </c>
      <c r="AN1730" s="47" t="e">
        <f t="shared" si="800"/>
        <v>#N/A</v>
      </c>
      <c r="AO1730" s="50" t="e">
        <f>VLOOKUP(Audit!D495,$V$3:$AE$12,4,FALSE) &amp;  Audit!T495 &amp; IF(Audit!D495=10,Audit!V495,"")</f>
        <v>#N/A</v>
      </c>
      <c r="AP1730" s="50" t="e">
        <f>VLOOKUP(Audit!D495,$V$13:$AE$22,4,FALSE)&amp; IF(Audit!D495=10,Audit!W495,"")</f>
        <v>#N/A</v>
      </c>
      <c r="AQ1730" s="47" t="e">
        <f t="shared" si="801"/>
        <v>#N/A</v>
      </c>
      <c r="AR1730" s="50" t="e">
        <f>VLOOKUP(Audit!E495,$V$3:$AE$12,5,FALSE)&amp; IF(Audit!E495=10,Audit!V495,"")</f>
        <v>#N/A</v>
      </c>
      <c r="AS1730" s="50" t="e">
        <f>VLOOKUP(Audit!E495,$V$13:$AE$22,5,FALSE)&amp; IF(Audit!E495=10,Audit!W495,"")</f>
        <v>#N/A</v>
      </c>
      <c r="AT1730" s="47" t="e">
        <f t="shared" si="802"/>
        <v>#N/A</v>
      </c>
      <c r="AU1730" s="50" t="e">
        <f>VLOOKUP(Audit!F495,$V$3:$AE$12,6,FALSE)&amp; IF(Audit!F495=10,Audit!V495,"")</f>
        <v>#N/A</v>
      </c>
      <c r="AV1730" s="50" t="e">
        <f>VLOOKUP(Audit!F495,$V$13:$AE$22,6,FALSE)&amp; IF(Audit!F495=10,Audit!W495,"")</f>
        <v>#N/A</v>
      </c>
      <c r="AW1730" s="47" t="e">
        <f t="shared" si="803"/>
        <v>#N/A</v>
      </c>
      <c r="AX1730" s="50" t="e">
        <f>VLOOKUP(Audit!G495,$V$3:$AE$12,7,FALSE)&amp; IF(Audit!G495=10,Audit!V495,"")</f>
        <v>#N/A</v>
      </c>
      <c r="AY1730" s="50" t="e">
        <f>VLOOKUP(Audit!G495,$V$13:$AE$22,7,FALSE) &amp; IF(Audit!G495=10,Audit!W495,"")</f>
        <v>#N/A</v>
      </c>
      <c r="AZ1730" s="47" t="e">
        <f t="shared" si="804"/>
        <v>#N/A</v>
      </c>
      <c r="BA1730" s="50" t="e">
        <f>VLOOKUP(Audit!H495,$V$3:$AE$12,8,FALSE)&amp; Audit!U495 &amp; IF(Audit!H495=10,Audit!V495,"")</f>
        <v>#N/A</v>
      </c>
      <c r="BB1730" s="50" t="e">
        <f>VLOOKUP(Audit!H495,$V$13:$AE$22,8,FALSE) &amp; IF(Audit!H495=10,Audit!W495,"")</f>
        <v>#N/A</v>
      </c>
      <c r="BC1730" s="47" t="e">
        <f t="shared" si="805"/>
        <v>#N/A</v>
      </c>
      <c r="BD1730" s="50" t="e">
        <f>VLOOKUP(Audit!I495,$V$3:$AE$12,9,FALSE)&amp; IF(Audit!I495=10,Audit!V495,"")</f>
        <v>#N/A</v>
      </c>
      <c r="BE1730" s="50" t="e">
        <f>VLOOKUP(Audit!I495,$V$13:$AE$22,9,FALSE) &amp; IF(Audit!I495=10,Audit!W495,"") &amp; IF(Audit!I495&lt;&gt;1,U1730,"")</f>
        <v>#N/A</v>
      </c>
      <c r="BF1730" s="47" t="e">
        <f t="shared" si="806"/>
        <v>#N/A</v>
      </c>
      <c r="BG1730" s="50" t="e">
        <f>VLOOKUP(Audit!J495,$V$3:$AE$12,10,FALSE) &amp; Audit!S495 &amp; IF(Audit!J495=10,Audit!V495,"")</f>
        <v>#N/A</v>
      </c>
      <c r="BH1730" s="50" t="e">
        <f>VLOOKUP(Audit!J495,$V$13:$AE$22,10,FALSE) &amp; IF(Audit!J495=10,Audit!W495,"") &amp; IF(Audit!J495&lt;&gt;1,U1730,"")</f>
        <v>#N/A</v>
      </c>
      <c r="BI1730" s="47" t="e">
        <f t="shared" si="807"/>
        <v>#N/A</v>
      </c>
      <c r="BJ1730" s="48" t="str">
        <f t="shared" si="808"/>
        <v/>
      </c>
      <c r="BK1730" s="48" t="str">
        <f t="shared" si="809"/>
        <v/>
      </c>
      <c r="BL1730" s="48" t="str">
        <f t="shared" si="810"/>
        <v/>
      </c>
      <c r="BM1730" s="48" t="str">
        <f t="shared" si="811"/>
        <v/>
      </c>
      <c r="BN1730" s="48" t="str">
        <f t="shared" si="812"/>
        <v/>
      </c>
      <c r="BO1730" s="48" t="str">
        <f t="shared" si="813"/>
        <v/>
      </c>
      <c r="BP1730" s="48" t="str">
        <f t="shared" si="814"/>
        <v/>
      </c>
      <c r="BQ1730" s="48" t="str">
        <f t="shared" si="815"/>
        <v/>
      </c>
      <c r="BR1730" s="48" t="str">
        <f t="shared" si="816"/>
        <v/>
      </c>
      <c r="BS1730" s="48" t="str">
        <f t="shared" si="817"/>
        <v/>
      </c>
      <c r="BT1730" s="48" t="str">
        <f t="shared" si="818"/>
        <v/>
      </c>
      <c r="BU1730" s="48" t="str">
        <f t="shared" si="819"/>
        <v/>
      </c>
    </row>
    <row r="1731" spans="1:73">
      <c r="A1731" s="10">
        <f>Audit!A496</f>
        <v>0</v>
      </c>
      <c r="B1731" s="10" t="e">
        <f t="shared" si="790"/>
        <v>#N/A</v>
      </c>
      <c r="C1731" s="17" t="e">
        <f>VLOOKUP(Audit!B496,$V$3:$AE$12,2,FALSE) &amp; VLOOKUP(Audit!B496,$V$13:$AE$22,2,FALSE)&amp; IF(Audit!B496=10,Audit!V496&amp;Audit!W496,"")</f>
        <v>#N/A</v>
      </c>
      <c r="D1731" s="17" t="e">
        <f>VLOOKUP(Audit!C496,$V$3:$AE$12,3,FALSE) &amp; VLOOKUP(Audit!C496,$V$13:$AE$22,3,FALSE) &amp;IF(Audit!C496=10,Audit!V496&amp;Audit!W496,"")</f>
        <v>#N/A</v>
      </c>
      <c r="E1731" s="17" t="e">
        <f>VLOOKUP(Audit!D496,$V$3:$AE$12,4,FALSE)&amp; Audit!T496 &amp; VLOOKUP(Audit!D496,$V$13:$AE$22,4,FALSE)&amp; IF(Audit!D496=10,Audit!V496&amp;Audit!W496,"")</f>
        <v>#N/A</v>
      </c>
      <c r="F1731" s="17" t="e">
        <f>VLOOKUP(Audit!E496,$V$3:$AE$12,5,FALSE) &amp; VLOOKUP(Audit!E496,$V$13:$AE$22,5,FALSE)&amp; IF(Audit!E496=10,Audit!V496&amp;Audit!W496,"")</f>
        <v>#N/A</v>
      </c>
      <c r="G1731" s="17" t="e">
        <f>VLOOKUP(Audit!F496,$V$3:$AE$12,6,FALSE) &amp; VLOOKUP(Audit!F496,$V$13:$AE$22,6,FALSE)&amp; IF(Audit!F496=10,Audit!V496&amp;Audit!W496,"")</f>
        <v>#N/A</v>
      </c>
      <c r="H1731" s="17" t="e">
        <f>VLOOKUP(Audit!G496,$V$3:$AE$12,7,FALSE) &amp; VLOOKUP(Audit!G496,$V$13:$AE$22,7,FALSE)&amp;IF(Audit!G496=10,Audit!V496&amp;Audit!W496,"")</f>
        <v>#N/A</v>
      </c>
      <c r="I1731" s="17" t="e">
        <f>VLOOKUP(Audit!H496,$V$3:$AE$12,8,FALSE) &amp; Audit!U496 &amp; VLOOKUP(Audit!H496,$V$13:$AE$22,8,FALSE)&amp;IF(Audit!H496=10,Audit!V496&amp;Audit!W496,"")</f>
        <v>#N/A</v>
      </c>
      <c r="J1731" s="17" t="e">
        <f>VLOOKUP(Audit!I496,$V$3:$AE$12,9,FALSE) &amp; VLOOKUP(Audit!I496,$V$13:$AE$22,9,FALSE) &amp; IF(Audit!I496=10,Audit!V496&amp;Audit!W496,"") &amp; IF(Audit!I496&lt;&gt;1,U1731,"")</f>
        <v>#N/A</v>
      </c>
      <c r="K1731" s="17" t="e">
        <f>VLOOKUP(Audit!J496,$V$3:$AE$12,10,FALSE) &amp; Audit!S496 &amp; VLOOKUP(Audit!J496,$V$13:$AE$22,10,FALSE) &amp; IF(Audit!J496=10,Audit!V496&amp;Audit!W496,"") &amp; IF(Audit!J496&lt;&gt;1,U1731,"")</f>
        <v>#N/A</v>
      </c>
      <c r="L1731" s="10">
        <f>Audit!K496</f>
        <v>0</v>
      </c>
      <c r="M1731" s="10" t="e">
        <f t="shared" si="791"/>
        <v>#N/A</v>
      </c>
      <c r="N1731" s="10" t="e">
        <f t="shared" si="792"/>
        <v>#N/A</v>
      </c>
      <c r="O1731" s="10" t="e">
        <f t="shared" si="793"/>
        <v>#N/A</v>
      </c>
      <c r="P1731" s="10" t="e">
        <f t="shared" si="794"/>
        <v>#N/A</v>
      </c>
      <c r="Q1731" s="10" t="e">
        <f t="shared" si="795"/>
        <v>#N/A</v>
      </c>
      <c r="R1731" s="10" t="e">
        <f t="shared" si="796"/>
        <v>#N/A</v>
      </c>
      <c r="S1731" s="10" t="e">
        <f t="shared" si="797"/>
        <v>#N/A</v>
      </c>
      <c r="T1731" s="10" t="e">
        <f t="shared" si="798"/>
        <v>#N/A</v>
      </c>
      <c r="U1731" s="17" t="str">
        <f>IF(Audit!M496="","",VLOOKUP(Audit!M496,$W$26:$X$35,2,FALSE)) &amp; Audit!N496 &amp; IF(Audit!O496="","",IF(Audit!N496&lt;=1.4,VLOOKUP(Audit!O496,$W$38:X1776,2,FALSE),VLOOKUP(Audit!O496,$W$51:$X$61,2,FALSE))) &amp; IF(Audit!P496="","",VLOOKUP(Audit!P496,$Y$26:$Z$35,2,FALSE) &amp; Audit!Q496 &amp; IF(Audit!O496="","",IF(Audit!Q496&lt;=1.4,VLOOKUP(Audit!R496,$Y$38:$Z$48,2,FALSE),VLOOKUP(Audit!R496,$Y$51:$Z$61,2,FALSE))))</f>
        <v/>
      </c>
      <c r="V1731" s="21"/>
      <c r="AH1731" s="49">
        <f>Audit!A496</f>
        <v>0</v>
      </c>
      <c r="AI1731" s="50" t="e">
        <f>VLOOKUP(Audit!B496,$V$3:$AE$12,2,FALSE)&amp; IF(Audit!B496=10,Audit!V496,"")</f>
        <v>#N/A</v>
      </c>
      <c r="AJ1731" s="50" t="e">
        <f>VLOOKUP(Audit!B496,$V$13:$AE$22,2,FALSE)&amp; IF(Audit!B496=10,Audit!W496,"")</f>
        <v>#N/A</v>
      </c>
      <c r="AK1731" s="47" t="e">
        <f t="shared" si="799"/>
        <v>#N/A</v>
      </c>
      <c r="AL1731" s="50" t="e">
        <f>VLOOKUP(Audit!C496,$V$3:$AE$12,3,FALSE)&amp; IF(Audit!C496=10,Audit!V496,"")</f>
        <v>#N/A</v>
      </c>
      <c r="AM1731" s="50" t="e">
        <f>VLOOKUP(Audit!C496,$V$13:$AE$22,3,FALSE)&amp; IF(Audit!C496=10,Audit!W496,"")</f>
        <v>#N/A</v>
      </c>
      <c r="AN1731" s="47" t="e">
        <f t="shared" si="800"/>
        <v>#N/A</v>
      </c>
      <c r="AO1731" s="50" t="e">
        <f>VLOOKUP(Audit!D496,$V$3:$AE$12,4,FALSE) &amp;  Audit!T496 &amp; IF(Audit!D496=10,Audit!V496,"")</f>
        <v>#N/A</v>
      </c>
      <c r="AP1731" s="50" t="e">
        <f>VLOOKUP(Audit!D496,$V$13:$AE$22,4,FALSE)&amp; IF(Audit!D496=10,Audit!W496,"")</f>
        <v>#N/A</v>
      </c>
      <c r="AQ1731" s="47" t="e">
        <f t="shared" si="801"/>
        <v>#N/A</v>
      </c>
      <c r="AR1731" s="50" t="e">
        <f>VLOOKUP(Audit!E496,$V$3:$AE$12,5,FALSE)&amp; IF(Audit!E496=10,Audit!V496,"")</f>
        <v>#N/A</v>
      </c>
      <c r="AS1731" s="50" t="e">
        <f>VLOOKUP(Audit!E496,$V$13:$AE$22,5,FALSE)&amp; IF(Audit!E496=10,Audit!W496,"")</f>
        <v>#N/A</v>
      </c>
      <c r="AT1731" s="47" t="e">
        <f t="shared" si="802"/>
        <v>#N/A</v>
      </c>
      <c r="AU1731" s="50" t="e">
        <f>VLOOKUP(Audit!F496,$V$3:$AE$12,6,FALSE)&amp; IF(Audit!F496=10,Audit!V496,"")</f>
        <v>#N/A</v>
      </c>
      <c r="AV1731" s="50" t="e">
        <f>VLOOKUP(Audit!F496,$V$13:$AE$22,6,FALSE)&amp; IF(Audit!F496=10,Audit!W496,"")</f>
        <v>#N/A</v>
      </c>
      <c r="AW1731" s="47" t="e">
        <f t="shared" si="803"/>
        <v>#N/A</v>
      </c>
      <c r="AX1731" s="50" t="e">
        <f>VLOOKUP(Audit!G496,$V$3:$AE$12,7,FALSE)&amp; IF(Audit!G496=10,Audit!V496,"")</f>
        <v>#N/A</v>
      </c>
      <c r="AY1731" s="50" t="e">
        <f>VLOOKUP(Audit!G496,$V$13:$AE$22,7,FALSE) &amp; IF(Audit!G496=10,Audit!W496,"")</f>
        <v>#N/A</v>
      </c>
      <c r="AZ1731" s="47" t="e">
        <f t="shared" si="804"/>
        <v>#N/A</v>
      </c>
      <c r="BA1731" s="50" t="e">
        <f>VLOOKUP(Audit!H496,$V$3:$AE$12,8,FALSE)&amp; Audit!U496 &amp; IF(Audit!H496=10,Audit!V496,"")</f>
        <v>#N/A</v>
      </c>
      <c r="BB1731" s="50" t="e">
        <f>VLOOKUP(Audit!H496,$V$13:$AE$22,8,FALSE) &amp; IF(Audit!H496=10,Audit!W496,"")</f>
        <v>#N/A</v>
      </c>
      <c r="BC1731" s="47" t="e">
        <f t="shared" si="805"/>
        <v>#N/A</v>
      </c>
      <c r="BD1731" s="50" t="e">
        <f>VLOOKUP(Audit!I496,$V$3:$AE$12,9,FALSE)&amp; IF(Audit!I496=10,Audit!V496,"")</f>
        <v>#N/A</v>
      </c>
      <c r="BE1731" s="50" t="e">
        <f>VLOOKUP(Audit!I496,$V$13:$AE$22,9,FALSE) &amp; IF(Audit!I496=10,Audit!W496,"") &amp; IF(Audit!I496&lt;&gt;1,U1731,"")</f>
        <v>#N/A</v>
      </c>
      <c r="BF1731" s="47" t="e">
        <f t="shared" si="806"/>
        <v>#N/A</v>
      </c>
      <c r="BG1731" s="50" t="e">
        <f>VLOOKUP(Audit!J496,$V$3:$AE$12,10,FALSE) &amp; Audit!S496 &amp; IF(Audit!J496=10,Audit!V496,"")</f>
        <v>#N/A</v>
      </c>
      <c r="BH1731" s="50" t="e">
        <f>VLOOKUP(Audit!J496,$V$13:$AE$22,10,FALSE) &amp; IF(Audit!J496=10,Audit!W496,"") &amp; IF(Audit!J496&lt;&gt;1,U1731,"")</f>
        <v>#N/A</v>
      </c>
      <c r="BI1731" s="47" t="e">
        <f t="shared" si="807"/>
        <v>#N/A</v>
      </c>
      <c r="BJ1731" s="48" t="str">
        <f t="shared" si="808"/>
        <v/>
      </c>
      <c r="BK1731" s="48" t="str">
        <f t="shared" si="809"/>
        <v/>
      </c>
      <c r="BL1731" s="48" t="str">
        <f t="shared" si="810"/>
        <v/>
      </c>
      <c r="BM1731" s="48" t="str">
        <f t="shared" si="811"/>
        <v/>
      </c>
      <c r="BN1731" s="48" t="str">
        <f t="shared" si="812"/>
        <v/>
      </c>
      <c r="BO1731" s="48" t="str">
        <f t="shared" si="813"/>
        <v/>
      </c>
      <c r="BP1731" s="48" t="str">
        <f t="shared" si="814"/>
        <v/>
      </c>
      <c r="BQ1731" s="48" t="str">
        <f t="shared" si="815"/>
        <v/>
      </c>
      <c r="BR1731" s="48" t="str">
        <f t="shared" si="816"/>
        <v/>
      </c>
      <c r="BS1731" s="48" t="str">
        <f t="shared" si="817"/>
        <v/>
      </c>
      <c r="BT1731" s="48" t="str">
        <f t="shared" si="818"/>
        <v/>
      </c>
      <c r="BU1731" s="48" t="str">
        <f t="shared" si="819"/>
        <v/>
      </c>
    </row>
    <row r="1732" spans="1:73">
      <c r="A1732" s="10">
        <f>Audit!A497</f>
        <v>0</v>
      </c>
      <c r="B1732" s="10" t="e">
        <f t="shared" ref="B1732:B1795" si="820">CONCATENATE(C1732&amp;M1732&amp;D1732&amp;N1732&amp;E1732&amp;O1732&amp;F1732&amp;P1732&amp;G1732&amp;Q1732&amp;H1732&amp;R1732&amp;I1732&amp;S1732&amp;J1732&amp;T1732&amp;K1732)</f>
        <v>#N/A</v>
      </c>
      <c r="C1732" s="17" t="e">
        <f>VLOOKUP(Audit!B497,$V$3:$AE$12,2,FALSE) &amp; VLOOKUP(Audit!B497,$V$13:$AE$22,2,FALSE)&amp; IF(Audit!B497=10,Audit!V497&amp;Audit!W497,"")</f>
        <v>#N/A</v>
      </c>
      <c r="D1732" s="17" t="e">
        <f>VLOOKUP(Audit!C497,$V$3:$AE$12,3,FALSE) &amp; VLOOKUP(Audit!C497,$V$13:$AE$22,3,FALSE) &amp;IF(Audit!C497=10,Audit!V497&amp;Audit!W497,"")</f>
        <v>#N/A</v>
      </c>
      <c r="E1732" s="17" t="e">
        <f>VLOOKUP(Audit!D497,$V$3:$AE$12,4,FALSE)&amp; Audit!T497 &amp; VLOOKUP(Audit!D497,$V$13:$AE$22,4,FALSE)&amp; IF(Audit!D497=10,Audit!V497&amp;Audit!W497,"")</f>
        <v>#N/A</v>
      </c>
      <c r="F1732" s="17" t="e">
        <f>VLOOKUP(Audit!E497,$V$3:$AE$12,5,FALSE) &amp; VLOOKUP(Audit!E497,$V$13:$AE$22,5,FALSE)&amp; IF(Audit!E497=10,Audit!V497&amp;Audit!W497,"")</f>
        <v>#N/A</v>
      </c>
      <c r="G1732" s="17" t="e">
        <f>VLOOKUP(Audit!F497,$V$3:$AE$12,6,FALSE) &amp; VLOOKUP(Audit!F497,$V$13:$AE$22,6,FALSE)&amp; IF(Audit!F497=10,Audit!V497&amp;Audit!W497,"")</f>
        <v>#N/A</v>
      </c>
      <c r="H1732" s="17" t="e">
        <f>VLOOKUP(Audit!G497,$V$3:$AE$12,7,FALSE) &amp; VLOOKUP(Audit!G497,$V$13:$AE$22,7,FALSE)&amp;IF(Audit!G497=10,Audit!V497&amp;Audit!W497,"")</f>
        <v>#N/A</v>
      </c>
      <c r="I1732" s="17" t="e">
        <f>VLOOKUP(Audit!H497,$V$3:$AE$12,8,FALSE) &amp; Audit!U497 &amp; VLOOKUP(Audit!H497,$V$13:$AE$22,8,FALSE)&amp;IF(Audit!H497=10,Audit!V497&amp;Audit!W497,"")</f>
        <v>#N/A</v>
      </c>
      <c r="J1732" s="17" t="e">
        <f>VLOOKUP(Audit!I497,$V$3:$AE$12,9,FALSE) &amp; VLOOKUP(Audit!I497,$V$13:$AE$22,9,FALSE) &amp; IF(Audit!I497=10,Audit!V497&amp;Audit!W497,"") &amp; IF(Audit!I497&lt;&gt;1,U1732,"")</f>
        <v>#N/A</v>
      </c>
      <c r="K1732" s="17" t="e">
        <f>VLOOKUP(Audit!J497,$V$3:$AE$12,10,FALSE) &amp; Audit!S497 &amp; VLOOKUP(Audit!J497,$V$13:$AE$22,10,FALSE) &amp; IF(Audit!J497=10,Audit!V497&amp;Audit!W497,"") &amp; IF(Audit!J497&lt;&gt;1,U1732,"")</f>
        <v>#N/A</v>
      </c>
      <c r="L1732" s="10">
        <f>Audit!K497</f>
        <v>0</v>
      </c>
      <c r="M1732" s="10" t="e">
        <f t="shared" ref="M1732:M1795" si="821">IF(C1732="","",IF(D1732&lt;&gt;"",$W$23,IF(E1732&lt;&gt;"",$W$23,IF(F1732&lt;&gt;"",$W$23,IF(G1732&lt;&gt;"",$W$23,IF(H1732&lt;&gt;"",$W$23,IF(I1732&lt;&gt;"",$W$23,IF(J1732&lt;&gt;"",$W$23,IF(K1732&lt;&gt;"",$W$23,"")))))))))</f>
        <v>#N/A</v>
      </c>
      <c r="N1732" s="10" t="e">
        <f t="shared" ref="N1732:N1795" si="822">IF(D1732="","",IF(E1732&lt;&gt;"",$W$23,IF(F1732&lt;&gt;"",$W$23,IF(G1732&lt;&gt;"",$W$23,IF(H1732&lt;&gt;"",$W$23,IF(I1732&lt;&gt;"",$W$23,IF(J1732&lt;&gt;"",$W$23,IF(K1732&lt;&gt;"",$W$23,""))))))))</f>
        <v>#N/A</v>
      </c>
      <c r="O1732" s="10" t="e">
        <f t="shared" ref="O1732:O1795" si="823">IF(E1732="","",IF(F1732&lt;&gt;"",$W$23,IF(G1732&lt;&gt;"",$W$23,IF(H1732&lt;&gt;"",$W$23,IF(I1732&lt;&gt;"",$W$23,IF(J1732&lt;&gt;"",$W$23,IF(K1732&lt;&gt;"",$W$23,"")))))))</f>
        <v>#N/A</v>
      </c>
      <c r="P1732" s="10" t="e">
        <f t="shared" ref="P1732:P1795" si="824">IF(F1732="","",IF(G1732&lt;&gt;"",$W$23,IF(H1732&lt;&gt;"",$W$23,IF(I1732&lt;&gt;"",$W$23,IF(J1732&lt;&gt;"",$W$23,IF(K1732&lt;&gt;"",$W$23,""))))))</f>
        <v>#N/A</v>
      </c>
      <c r="Q1732" s="10" t="e">
        <f t="shared" ref="Q1732:Q1795" si="825">IF(G1732="","",IF(H1732&lt;&gt;"",$W$23,IF(I1732&lt;&gt;"",$W$23,IF(J1732&lt;&gt;"",$W$23,IF(K1732&lt;&gt;"",$W$23,"")))))</f>
        <v>#N/A</v>
      </c>
      <c r="R1732" s="10" t="e">
        <f t="shared" ref="R1732:R1795" si="826">IF(H1732="","",IF(I1732&lt;&gt;"",$W$23,IF(J1732&lt;&gt;"",$W$23,IF(K1732&lt;&gt;"",$W$23,""))))</f>
        <v>#N/A</v>
      </c>
      <c r="S1732" s="10" t="e">
        <f t="shared" ref="S1732:S1795" si="827">IF(I1732="","",IF(J1732&lt;&gt;"",$W$23,IF(K1732&lt;&gt;"",$W$23,"")))</f>
        <v>#N/A</v>
      </c>
      <c r="T1732" s="10" t="e">
        <f t="shared" ref="T1732:T1795" si="828">IF(J1732="","",IF(K1732&lt;&gt;"",$W$23,""))</f>
        <v>#N/A</v>
      </c>
      <c r="U1732" s="17" t="str">
        <f>IF(Audit!M497="","",VLOOKUP(Audit!M497,$W$26:$X$35,2,FALSE)) &amp; Audit!N497 &amp; IF(Audit!O497="","",IF(Audit!N497&lt;=1.4,VLOOKUP(Audit!O497,$W$38:X1777,2,FALSE),VLOOKUP(Audit!O497,$W$51:$X$61,2,FALSE))) &amp; IF(Audit!P497="","",VLOOKUP(Audit!P497,$Y$26:$Z$35,2,FALSE) &amp; Audit!Q497 &amp; IF(Audit!O497="","",IF(Audit!Q497&lt;=1.4,VLOOKUP(Audit!R497,$Y$38:$Z$48,2,FALSE),VLOOKUP(Audit!R497,$Y$51:$Z$61,2,FALSE))))</f>
        <v/>
      </c>
      <c r="V1732" s="21"/>
      <c r="AH1732" s="49">
        <f>Audit!A497</f>
        <v>0</v>
      </c>
      <c r="AI1732" s="50" t="e">
        <f>VLOOKUP(Audit!B497,$V$3:$AE$12,2,FALSE)&amp; IF(Audit!B497=10,Audit!V497,"")</f>
        <v>#N/A</v>
      </c>
      <c r="AJ1732" s="50" t="e">
        <f>VLOOKUP(Audit!B497,$V$13:$AE$22,2,FALSE)&amp; IF(Audit!B497=10,Audit!W497,"")</f>
        <v>#N/A</v>
      </c>
      <c r="AK1732" s="47" t="e">
        <f t="shared" ref="AK1732:AK1795" si="829">IF(AI1732="","",COUNTIF(AI1732," •*"))</f>
        <v>#N/A</v>
      </c>
      <c r="AL1732" s="50" t="e">
        <f>VLOOKUP(Audit!C497,$V$3:$AE$12,3,FALSE)&amp; IF(Audit!C497=10,Audit!V497,"")</f>
        <v>#N/A</v>
      </c>
      <c r="AM1732" s="50" t="e">
        <f>VLOOKUP(Audit!C497,$V$13:$AE$22,3,FALSE)&amp; IF(Audit!C497=10,Audit!W497,"")</f>
        <v>#N/A</v>
      </c>
      <c r="AN1732" s="47" t="e">
        <f t="shared" ref="AN1732:AN1795" si="830">IF(AL1732="","",COUNTIF(AL1732," •*") + COUNTIF(AI1732," •*"))</f>
        <v>#N/A</v>
      </c>
      <c r="AO1732" s="50" t="e">
        <f>VLOOKUP(Audit!D497,$V$3:$AE$12,4,FALSE) &amp;  Audit!T497 &amp; IF(Audit!D497=10,Audit!V497,"")</f>
        <v>#N/A</v>
      </c>
      <c r="AP1732" s="50" t="e">
        <f>VLOOKUP(Audit!D497,$V$13:$AE$22,4,FALSE)&amp; IF(Audit!D497=10,Audit!W497,"")</f>
        <v>#N/A</v>
      </c>
      <c r="AQ1732" s="47" t="e">
        <f t="shared" ref="AQ1732:AQ1795" si="831">IF(AO1732="","",COUNTIF(AI1732," •*")+COUNTIF(AL1732," •*")+COUNTIF(AO1732," •*"))</f>
        <v>#N/A</v>
      </c>
      <c r="AR1732" s="50" t="e">
        <f>VLOOKUP(Audit!E497,$V$3:$AE$12,5,FALSE)&amp; IF(Audit!E497=10,Audit!V497,"")</f>
        <v>#N/A</v>
      </c>
      <c r="AS1732" s="50" t="e">
        <f>VLOOKUP(Audit!E497,$V$13:$AE$22,5,FALSE)&amp; IF(Audit!E497=10,Audit!W497,"")</f>
        <v>#N/A</v>
      </c>
      <c r="AT1732" s="47" t="e">
        <f t="shared" ref="AT1732:AT1795" si="832">IF(AR1732="","",COUNTIF(AI1732," •*")+COUNTIF(AL1732," •*")+COUNTIF(AO1732," •*")+COUNTIF(AR1732," •*"))</f>
        <v>#N/A</v>
      </c>
      <c r="AU1732" s="50" t="e">
        <f>VLOOKUP(Audit!F497,$V$3:$AE$12,6,FALSE)&amp; IF(Audit!F497=10,Audit!V497,"")</f>
        <v>#N/A</v>
      </c>
      <c r="AV1732" s="50" t="e">
        <f>VLOOKUP(Audit!F497,$V$13:$AE$22,6,FALSE)&amp; IF(Audit!F497=10,Audit!W497,"")</f>
        <v>#N/A</v>
      </c>
      <c r="AW1732" s="47" t="e">
        <f t="shared" ref="AW1732:AW1795" si="833">IF(AU1732="","",COUNTIF(AI1732," •*")+COUNTIF(AL1732," •*")+COUNTIF(AO1732," •*")+COUNTIF(AR1732," •*")+COUNTIF(AU1732," •*"))</f>
        <v>#N/A</v>
      </c>
      <c r="AX1732" s="50" t="e">
        <f>VLOOKUP(Audit!G497,$V$3:$AE$12,7,FALSE)&amp; IF(Audit!G497=10,Audit!V497,"")</f>
        <v>#N/A</v>
      </c>
      <c r="AY1732" s="50" t="e">
        <f>VLOOKUP(Audit!G497,$V$13:$AE$22,7,FALSE) &amp; IF(Audit!G497=10,Audit!W497,"")</f>
        <v>#N/A</v>
      </c>
      <c r="AZ1732" s="47" t="e">
        <f t="shared" ref="AZ1732:AZ1795" si="834">IF(AX1732="","",COUNTIF(AI1732," •*")+COUNTIF(AL1732," •*")+COUNTIF(AO1732," •*")+COUNTIF(AR1732," •*")+COUNTIF(AU1732," •*")+COUNTIF(AX1732," •*"))</f>
        <v>#N/A</v>
      </c>
      <c r="BA1732" s="50" t="e">
        <f>VLOOKUP(Audit!H497,$V$3:$AE$12,8,FALSE)&amp; Audit!U497 &amp; IF(Audit!H497=10,Audit!V497,"")</f>
        <v>#N/A</v>
      </c>
      <c r="BB1732" s="50" t="e">
        <f>VLOOKUP(Audit!H497,$V$13:$AE$22,8,FALSE) &amp; IF(Audit!H497=10,Audit!W497,"")</f>
        <v>#N/A</v>
      </c>
      <c r="BC1732" s="47" t="e">
        <f t="shared" ref="BC1732:BC1795" si="835">IF(BA1732="","",COUNTIF(AI1732," •*")+COUNTIF(AL1732," •*")+COUNTIF(AO1732," •*")+COUNTIF(AR1732," •*")+COUNTIF(AU1732," •*")+COUNTIF(AX1732," •*")+COUNTIF(BA1732," •*"))</f>
        <v>#N/A</v>
      </c>
      <c r="BD1732" s="50" t="e">
        <f>VLOOKUP(Audit!I497,$V$3:$AE$12,9,FALSE)&amp; IF(Audit!I497=10,Audit!V497,"")</f>
        <v>#N/A</v>
      </c>
      <c r="BE1732" s="50" t="e">
        <f>VLOOKUP(Audit!I497,$V$13:$AE$22,9,FALSE) &amp; IF(Audit!I497=10,Audit!W497,"") &amp; IF(Audit!I497&lt;&gt;1,U1732,"")</f>
        <v>#N/A</v>
      </c>
      <c r="BF1732" s="47" t="e">
        <f t="shared" ref="BF1732:BF1795" si="836">IF(BD1732="","",COUNTIF(AI1732," •*")+COUNTIF(AL1732," •*")+COUNTIF(AO1732," •*")+COUNTIF(AR1732," •*")+COUNTIF(AU1732," •*")+COUNTIF(AX1732," •*")+COUNTIF(BA1732," •*")+COUNTIF(BD1732," •*"))</f>
        <v>#N/A</v>
      </c>
      <c r="BG1732" s="50" t="e">
        <f>VLOOKUP(Audit!J497,$V$3:$AE$12,10,FALSE) &amp; Audit!S497 &amp; IF(Audit!J497=10,Audit!V497,"")</f>
        <v>#N/A</v>
      </c>
      <c r="BH1732" s="50" t="e">
        <f>VLOOKUP(Audit!J497,$V$13:$AE$22,10,FALSE) &amp; IF(Audit!J497=10,Audit!W497,"") &amp; IF(Audit!J497&lt;&gt;1,U1732,"")</f>
        <v>#N/A</v>
      </c>
      <c r="BI1732" s="47" t="e">
        <f t="shared" ref="BI1732:BI1795" si="837">IF(BG1732="","",COUNTIF(AI1732," •*")+COUNTIF(AL1732," •*")+COUNTIF(AO1732," •*")+COUNTIF(AR1732," •*")+COUNTIF(AU1732," •*")+COUNTIF(AX1732," •*")+COUNTIF(BA1732," •*")+COUNTIF(BD1732," •*")+COUNTIF(BG1732," •*"))</f>
        <v>#N/A</v>
      </c>
      <c r="BJ1732" s="48" t="str">
        <f t="shared" ref="BJ1732:BJ1795" si="838">IFERROR(INDEX(AI1732:BH1732,MATCH(1,AK1732:BI1732,0)),"")</f>
        <v/>
      </c>
      <c r="BK1732" s="48" t="str">
        <f t="shared" ref="BK1732:BK1795" si="839">IFERROR(INDEX(AJ1732:BH1732,MATCH(1,AK1732:BI1732,0)),"")</f>
        <v/>
      </c>
      <c r="BL1732" s="48" t="str">
        <f t="shared" ref="BL1732:BL1795" si="840">IFERROR(INDEX(AI1732:BH1732,MATCH(2,AK1732:BI1732,0)),"")</f>
        <v/>
      </c>
      <c r="BM1732" s="48" t="str">
        <f t="shared" ref="BM1732:BM1795" si="841">IFERROR(INDEX(AJ1732:BH1732,MATCH(2,AK1732:BI1732,0)),"")</f>
        <v/>
      </c>
      <c r="BN1732" s="48" t="str">
        <f t="shared" ref="BN1732:BN1795" si="842">IFERROR(INDEX(AI1732:BH1732,MATCH(3,AK1732:BI1732,0)),"")</f>
        <v/>
      </c>
      <c r="BO1732" s="48" t="str">
        <f t="shared" ref="BO1732:BO1795" si="843">IFERROR(INDEX(AJ1732:BH1732,MATCH(3,AK1732:BI1732,0)),"")</f>
        <v/>
      </c>
      <c r="BP1732" s="48" t="str">
        <f t="shared" ref="BP1732:BP1795" si="844">IFERROR(INDEX(AI1732:BH1732,MATCH(4,AK1732:BI1732,0)),"")</f>
        <v/>
      </c>
      <c r="BQ1732" s="48" t="str">
        <f t="shared" ref="BQ1732:BQ1795" si="845">IFERROR(INDEX(AJ1732:BH1732,MATCH(4,AK1732:BI1732,0)),"")</f>
        <v/>
      </c>
      <c r="BR1732" s="48" t="str">
        <f t="shared" ref="BR1732:BR1795" si="846">IFERROR(INDEX(AI1732:BH1732,MATCH(5,AK1732:BI1732,0)),"")</f>
        <v/>
      </c>
      <c r="BS1732" s="48" t="str">
        <f t="shared" ref="BS1732:BS1795" si="847">IFERROR(INDEX(AJ1732:BH1732,MATCH(5,AK1732:BI1732,0)),"")</f>
        <v/>
      </c>
      <c r="BT1732" s="48" t="str">
        <f t="shared" ref="BT1732:BT1795" si="848">IFERROR(INDEX(AI1732:BH1732,MATCH(6,AK1732:BI1732,0)),"")</f>
        <v/>
      </c>
      <c r="BU1732" s="48" t="str">
        <f t="shared" ref="BU1732:BU1795" si="849">IFERROR(INDEX(AJ1732:BH1732,MATCH(6,AK1732:BI1732,0)),"")</f>
        <v/>
      </c>
    </row>
    <row r="1733" spans="1:73">
      <c r="A1733" s="10">
        <f>Audit!A498</f>
        <v>0</v>
      </c>
      <c r="B1733" s="10" t="e">
        <f t="shared" si="820"/>
        <v>#N/A</v>
      </c>
      <c r="C1733" s="17" t="e">
        <f>VLOOKUP(Audit!B498,$V$3:$AE$12,2,FALSE) &amp; VLOOKUP(Audit!B498,$V$13:$AE$22,2,FALSE)&amp; IF(Audit!B498=10,Audit!V498&amp;Audit!W498,"")</f>
        <v>#N/A</v>
      </c>
      <c r="D1733" s="17" t="e">
        <f>VLOOKUP(Audit!C498,$V$3:$AE$12,3,FALSE) &amp; VLOOKUP(Audit!C498,$V$13:$AE$22,3,FALSE) &amp;IF(Audit!C498=10,Audit!V498&amp;Audit!W498,"")</f>
        <v>#N/A</v>
      </c>
      <c r="E1733" s="17" t="e">
        <f>VLOOKUP(Audit!D498,$V$3:$AE$12,4,FALSE)&amp; Audit!T498 &amp; VLOOKUP(Audit!D498,$V$13:$AE$22,4,FALSE)&amp; IF(Audit!D498=10,Audit!V498&amp;Audit!W498,"")</f>
        <v>#N/A</v>
      </c>
      <c r="F1733" s="17" t="e">
        <f>VLOOKUP(Audit!E498,$V$3:$AE$12,5,FALSE) &amp; VLOOKUP(Audit!E498,$V$13:$AE$22,5,FALSE)&amp; IF(Audit!E498=10,Audit!V498&amp;Audit!W498,"")</f>
        <v>#N/A</v>
      </c>
      <c r="G1733" s="17" t="e">
        <f>VLOOKUP(Audit!F498,$V$3:$AE$12,6,FALSE) &amp; VLOOKUP(Audit!F498,$V$13:$AE$22,6,FALSE)&amp; IF(Audit!F498=10,Audit!V498&amp;Audit!W498,"")</f>
        <v>#N/A</v>
      </c>
      <c r="H1733" s="17" t="e">
        <f>VLOOKUP(Audit!G498,$V$3:$AE$12,7,FALSE) &amp; VLOOKUP(Audit!G498,$V$13:$AE$22,7,FALSE)&amp;IF(Audit!G498=10,Audit!V498&amp;Audit!W498,"")</f>
        <v>#N/A</v>
      </c>
      <c r="I1733" s="17" t="e">
        <f>VLOOKUP(Audit!H498,$V$3:$AE$12,8,FALSE) &amp; Audit!U498 &amp; VLOOKUP(Audit!H498,$V$13:$AE$22,8,FALSE)&amp;IF(Audit!H498=10,Audit!V498&amp;Audit!W498,"")</f>
        <v>#N/A</v>
      </c>
      <c r="J1733" s="17" t="e">
        <f>VLOOKUP(Audit!I498,$V$3:$AE$12,9,FALSE) &amp; VLOOKUP(Audit!I498,$V$13:$AE$22,9,FALSE) &amp; IF(Audit!I498=10,Audit!V498&amp;Audit!W498,"") &amp; IF(Audit!I498&lt;&gt;1,U1733,"")</f>
        <v>#N/A</v>
      </c>
      <c r="K1733" s="17" t="e">
        <f>VLOOKUP(Audit!J498,$V$3:$AE$12,10,FALSE) &amp; Audit!S498 &amp; VLOOKUP(Audit!J498,$V$13:$AE$22,10,FALSE) &amp; IF(Audit!J498=10,Audit!V498&amp;Audit!W498,"") &amp; IF(Audit!J498&lt;&gt;1,U1733,"")</f>
        <v>#N/A</v>
      </c>
      <c r="L1733" s="10">
        <f>Audit!K498</f>
        <v>0</v>
      </c>
      <c r="M1733" s="10" t="e">
        <f t="shared" si="821"/>
        <v>#N/A</v>
      </c>
      <c r="N1733" s="10" t="e">
        <f t="shared" si="822"/>
        <v>#N/A</v>
      </c>
      <c r="O1733" s="10" t="e">
        <f t="shared" si="823"/>
        <v>#N/A</v>
      </c>
      <c r="P1733" s="10" t="e">
        <f t="shared" si="824"/>
        <v>#N/A</v>
      </c>
      <c r="Q1733" s="10" t="e">
        <f t="shared" si="825"/>
        <v>#N/A</v>
      </c>
      <c r="R1733" s="10" t="e">
        <f t="shared" si="826"/>
        <v>#N/A</v>
      </c>
      <c r="S1733" s="10" t="e">
        <f t="shared" si="827"/>
        <v>#N/A</v>
      </c>
      <c r="T1733" s="10" t="e">
        <f t="shared" si="828"/>
        <v>#N/A</v>
      </c>
      <c r="U1733" s="17" t="str">
        <f>IF(Audit!M498="","",VLOOKUP(Audit!M498,$W$26:$X$35,2,FALSE)) &amp; Audit!N498 &amp; IF(Audit!O498="","",IF(Audit!N498&lt;=1.4,VLOOKUP(Audit!O498,$W$38:X1778,2,FALSE),VLOOKUP(Audit!O498,$W$51:$X$61,2,FALSE))) &amp; IF(Audit!P498="","",VLOOKUP(Audit!P498,$Y$26:$Z$35,2,FALSE) &amp; Audit!Q498 &amp; IF(Audit!O498="","",IF(Audit!Q498&lt;=1.4,VLOOKUP(Audit!R498,$Y$38:$Z$48,2,FALSE),VLOOKUP(Audit!R498,$Y$51:$Z$61,2,FALSE))))</f>
        <v/>
      </c>
      <c r="V1733" s="21"/>
      <c r="AH1733" s="49">
        <f>Audit!A498</f>
        <v>0</v>
      </c>
      <c r="AI1733" s="50" t="e">
        <f>VLOOKUP(Audit!B498,$V$3:$AE$12,2,FALSE)&amp; IF(Audit!B498=10,Audit!V498,"")</f>
        <v>#N/A</v>
      </c>
      <c r="AJ1733" s="50" t="e">
        <f>VLOOKUP(Audit!B498,$V$13:$AE$22,2,FALSE)&amp; IF(Audit!B498=10,Audit!W498,"")</f>
        <v>#N/A</v>
      </c>
      <c r="AK1733" s="47" t="e">
        <f t="shared" si="829"/>
        <v>#N/A</v>
      </c>
      <c r="AL1733" s="50" t="e">
        <f>VLOOKUP(Audit!C498,$V$3:$AE$12,3,FALSE)&amp; IF(Audit!C498=10,Audit!V498,"")</f>
        <v>#N/A</v>
      </c>
      <c r="AM1733" s="50" t="e">
        <f>VLOOKUP(Audit!C498,$V$13:$AE$22,3,FALSE)&amp; IF(Audit!C498=10,Audit!W498,"")</f>
        <v>#N/A</v>
      </c>
      <c r="AN1733" s="47" t="e">
        <f t="shared" si="830"/>
        <v>#N/A</v>
      </c>
      <c r="AO1733" s="50" t="e">
        <f>VLOOKUP(Audit!D498,$V$3:$AE$12,4,FALSE) &amp;  Audit!T498 &amp; IF(Audit!D498=10,Audit!V498,"")</f>
        <v>#N/A</v>
      </c>
      <c r="AP1733" s="50" t="e">
        <f>VLOOKUP(Audit!D498,$V$13:$AE$22,4,FALSE)&amp; IF(Audit!D498=10,Audit!W498,"")</f>
        <v>#N/A</v>
      </c>
      <c r="AQ1733" s="47" t="e">
        <f t="shared" si="831"/>
        <v>#N/A</v>
      </c>
      <c r="AR1733" s="50" t="e">
        <f>VLOOKUP(Audit!E498,$V$3:$AE$12,5,FALSE)&amp; IF(Audit!E498=10,Audit!V498,"")</f>
        <v>#N/A</v>
      </c>
      <c r="AS1733" s="50" t="e">
        <f>VLOOKUP(Audit!E498,$V$13:$AE$22,5,FALSE)&amp; IF(Audit!E498=10,Audit!W498,"")</f>
        <v>#N/A</v>
      </c>
      <c r="AT1733" s="47" t="e">
        <f t="shared" si="832"/>
        <v>#N/A</v>
      </c>
      <c r="AU1733" s="50" t="e">
        <f>VLOOKUP(Audit!F498,$V$3:$AE$12,6,FALSE)&amp; IF(Audit!F498=10,Audit!V498,"")</f>
        <v>#N/A</v>
      </c>
      <c r="AV1733" s="50" t="e">
        <f>VLOOKUP(Audit!F498,$V$13:$AE$22,6,FALSE)&amp; IF(Audit!F498=10,Audit!W498,"")</f>
        <v>#N/A</v>
      </c>
      <c r="AW1733" s="47" t="e">
        <f t="shared" si="833"/>
        <v>#N/A</v>
      </c>
      <c r="AX1733" s="50" t="e">
        <f>VLOOKUP(Audit!G498,$V$3:$AE$12,7,FALSE)&amp; IF(Audit!G498=10,Audit!V498,"")</f>
        <v>#N/A</v>
      </c>
      <c r="AY1733" s="50" t="e">
        <f>VLOOKUP(Audit!G498,$V$13:$AE$22,7,FALSE) &amp; IF(Audit!G498=10,Audit!W498,"")</f>
        <v>#N/A</v>
      </c>
      <c r="AZ1733" s="47" t="e">
        <f t="shared" si="834"/>
        <v>#N/A</v>
      </c>
      <c r="BA1733" s="50" t="e">
        <f>VLOOKUP(Audit!H498,$V$3:$AE$12,8,FALSE)&amp; Audit!U498 &amp; IF(Audit!H498=10,Audit!V498,"")</f>
        <v>#N/A</v>
      </c>
      <c r="BB1733" s="50" t="e">
        <f>VLOOKUP(Audit!H498,$V$13:$AE$22,8,FALSE) &amp; IF(Audit!H498=10,Audit!W498,"")</f>
        <v>#N/A</v>
      </c>
      <c r="BC1733" s="47" t="e">
        <f t="shared" si="835"/>
        <v>#N/A</v>
      </c>
      <c r="BD1733" s="50" t="e">
        <f>VLOOKUP(Audit!I498,$V$3:$AE$12,9,FALSE)&amp; IF(Audit!I498=10,Audit!V498,"")</f>
        <v>#N/A</v>
      </c>
      <c r="BE1733" s="50" t="e">
        <f>VLOOKUP(Audit!I498,$V$13:$AE$22,9,FALSE) &amp; IF(Audit!I498=10,Audit!W498,"") &amp; IF(Audit!I498&lt;&gt;1,U1733,"")</f>
        <v>#N/A</v>
      </c>
      <c r="BF1733" s="47" t="e">
        <f t="shared" si="836"/>
        <v>#N/A</v>
      </c>
      <c r="BG1733" s="50" t="e">
        <f>VLOOKUP(Audit!J498,$V$3:$AE$12,10,FALSE) &amp; Audit!S498 &amp; IF(Audit!J498=10,Audit!V498,"")</f>
        <v>#N/A</v>
      </c>
      <c r="BH1733" s="50" t="e">
        <f>VLOOKUP(Audit!J498,$V$13:$AE$22,10,FALSE) &amp; IF(Audit!J498=10,Audit!W498,"") &amp; IF(Audit!J498&lt;&gt;1,U1733,"")</f>
        <v>#N/A</v>
      </c>
      <c r="BI1733" s="47" t="e">
        <f t="shared" si="837"/>
        <v>#N/A</v>
      </c>
      <c r="BJ1733" s="48" t="str">
        <f t="shared" si="838"/>
        <v/>
      </c>
      <c r="BK1733" s="48" t="str">
        <f t="shared" si="839"/>
        <v/>
      </c>
      <c r="BL1733" s="48" t="str">
        <f t="shared" si="840"/>
        <v/>
      </c>
      <c r="BM1733" s="48" t="str">
        <f t="shared" si="841"/>
        <v/>
      </c>
      <c r="BN1733" s="48" t="str">
        <f t="shared" si="842"/>
        <v/>
      </c>
      <c r="BO1733" s="48" t="str">
        <f t="shared" si="843"/>
        <v/>
      </c>
      <c r="BP1733" s="48" t="str">
        <f t="shared" si="844"/>
        <v/>
      </c>
      <c r="BQ1733" s="48" t="str">
        <f t="shared" si="845"/>
        <v/>
      </c>
      <c r="BR1733" s="48" t="str">
        <f t="shared" si="846"/>
        <v/>
      </c>
      <c r="BS1733" s="48" t="str">
        <f t="shared" si="847"/>
        <v/>
      </c>
      <c r="BT1733" s="48" t="str">
        <f t="shared" si="848"/>
        <v/>
      </c>
      <c r="BU1733" s="48" t="str">
        <f t="shared" si="849"/>
        <v/>
      </c>
    </row>
    <row r="1734" spans="1:73">
      <c r="A1734" s="10">
        <f>Audit!A499</f>
        <v>0</v>
      </c>
      <c r="B1734" s="10" t="e">
        <f t="shared" si="820"/>
        <v>#N/A</v>
      </c>
      <c r="C1734" s="17" t="e">
        <f>VLOOKUP(Audit!B499,$V$3:$AE$12,2,FALSE) &amp; VLOOKUP(Audit!B499,$V$13:$AE$22,2,FALSE)&amp; IF(Audit!B499=10,Audit!V499&amp;Audit!W499,"")</f>
        <v>#N/A</v>
      </c>
      <c r="D1734" s="17" t="e">
        <f>VLOOKUP(Audit!C499,$V$3:$AE$12,3,FALSE) &amp; VLOOKUP(Audit!C499,$V$13:$AE$22,3,FALSE) &amp;IF(Audit!C499=10,Audit!V499&amp;Audit!W499,"")</f>
        <v>#N/A</v>
      </c>
      <c r="E1734" s="17" t="e">
        <f>VLOOKUP(Audit!D499,$V$3:$AE$12,4,FALSE)&amp; Audit!T499 &amp; VLOOKUP(Audit!D499,$V$13:$AE$22,4,FALSE)&amp; IF(Audit!D499=10,Audit!V499&amp;Audit!W499,"")</f>
        <v>#N/A</v>
      </c>
      <c r="F1734" s="17" t="e">
        <f>VLOOKUP(Audit!E499,$V$3:$AE$12,5,FALSE) &amp; VLOOKUP(Audit!E499,$V$13:$AE$22,5,FALSE)&amp; IF(Audit!E499=10,Audit!V499&amp;Audit!W499,"")</f>
        <v>#N/A</v>
      </c>
      <c r="G1734" s="17" t="e">
        <f>VLOOKUP(Audit!F499,$V$3:$AE$12,6,FALSE) &amp; VLOOKUP(Audit!F499,$V$13:$AE$22,6,FALSE)&amp; IF(Audit!F499=10,Audit!V499&amp;Audit!W499,"")</f>
        <v>#N/A</v>
      </c>
      <c r="H1734" s="17" t="e">
        <f>VLOOKUP(Audit!G499,$V$3:$AE$12,7,FALSE) &amp; VLOOKUP(Audit!G499,$V$13:$AE$22,7,FALSE)&amp;IF(Audit!G499=10,Audit!V499&amp;Audit!W499,"")</f>
        <v>#N/A</v>
      </c>
      <c r="I1734" s="17" t="e">
        <f>VLOOKUP(Audit!H499,$V$3:$AE$12,8,FALSE) &amp; Audit!U499 &amp; VLOOKUP(Audit!H499,$V$13:$AE$22,8,FALSE)&amp;IF(Audit!H499=10,Audit!V499&amp;Audit!W499,"")</f>
        <v>#N/A</v>
      </c>
      <c r="J1734" s="17" t="e">
        <f>VLOOKUP(Audit!I499,$V$3:$AE$12,9,FALSE) &amp; VLOOKUP(Audit!I499,$V$13:$AE$22,9,FALSE) &amp; IF(Audit!I499=10,Audit!V499&amp;Audit!W499,"") &amp; IF(Audit!I499&lt;&gt;1,U1734,"")</f>
        <v>#N/A</v>
      </c>
      <c r="K1734" s="17" t="e">
        <f>VLOOKUP(Audit!J499,$V$3:$AE$12,10,FALSE) &amp; Audit!S499 &amp; VLOOKUP(Audit!J499,$V$13:$AE$22,10,FALSE) &amp; IF(Audit!J499=10,Audit!V499&amp;Audit!W499,"") &amp; IF(Audit!J499&lt;&gt;1,U1734,"")</f>
        <v>#N/A</v>
      </c>
      <c r="L1734" s="10">
        <f>Audit!K499</f>
        <v>0</v>
      </c>
      <c r="M1734" s="10" t="e">
        <f t="shared" si="821"/>
        <v>#N/A</v>
      </c>
      <c r="N1734" s="10" t="e">
        <f t="shared" si="822"/>
        <v>#N/A</v>
      </c>
      <c r="O1734" s="10" t="e">
        <f t="shared" si="823"/>
        <v>#N/A</v>
      </c>
      <c r="P1734" s="10" t="e">
        <f t="shared" si="824"/>
        <v>#N/A</v>
      </c>
      <c r="Q1734" s="10" t="e">
        <f t="shared" si="825"/>
        <v>#N/A</v>
      </c>
      <c r="R1734" s="10" t="e">
        <f t="shared" si="826"/>
        <v>#N/A</v>
      </c>
      <c r="S1734" s="10" t="e">
        <f t="shared" si="827"/>
        <v>#N/A</v>
      </c>
      <c r="T1734" s="10" t="e">
        <f t="shared" si="828"/>
        <v>#N/A</v>
      </c>
      <c r="U1734" s="17" t="str">
        <f>IF(Audit!M499="","",VLOOKUP(Audit!M499,$W$26:$X$35,2,FALSE)) &amp; Audit!N499 &amp; IF(Audit!O499="","",IF(Audit!N499&lt;=1.4,VLOOKUP(Audit!O499,$W$38:X1779,2,FALSE),VLOOKUP(Audit!O499,$W$51:$X$61,2,FALSE))) &amp; IF(Audit!P499="","",VLOOKUP(Audit!P499,$Y$26:$Z$35,2,FALSE) &amp; Audit!Q499 &amp; IF(Audit!O499="","",IF(Audit!Q499&lt;=1.4,VLOOKUP(Audit!R499,$Y$38:$Z$48,2,FALSE),VLOOKUP(Audit!R499,$Y$51:$Z$61,2,FALSE))))</f>
        <v/>
      </c>
      <c r="V1734" s="21"/>
      <c r="AH1734" s="49">
        <f>Audit!A499</f>
        <v>0</v>
      </c>
      <c r="AI1734" s="50" t="e">
        <f>VLOOKUP(Audit!B499,$V$3:$AE$12,2,FALSE)&amp; IF(Audit!B499=10,Audit!V499,"")</f>
        <v>#N/A</v>
      </c>
      <c r="AJ1734" s="50" t="e">
        <f>VLOOKUP(Audit!B499,$V$13:$AE$22,2,FALSE)&amp; IF(Audit!B499=10,Audit!W499,"")</f>
        <v>#N/A</v>
      </c>
      <c r="AK1734" s="47" t="e">
        <f t="shared" si="829"/>
        <v>#N/A</v>
      </c>
      <c r="AL1734" s="50" t="e">
        <f>VLOOKUP(Audit!C499,$V$3:$AE$12,3,FALSE)&amp; IF(Audit!C499=10,Audit!V499,"")</f>
        <v>#N/A</v>
      </c>
      <c r="AM1734" s="50" t="e">
        <f>VLOOKUP(Audit!C499,$V$13:$AE$22,3,FALSE)&amp; IF(Audit!C499=10,Audit!W499,"")</f>
        <v>#N/A</v>
      </c>
      <c r="AN1734" s="47" t="e">
        <f t="shared" si="830"/>
        <v>#N/A</v>
      </c>
      <c r="AO1734" s="50" t="e">
        <f>VLOOKUP(Audit!D499,$V$3:$AE$12,4,FALSE) &amp;  Audit!T499 &amp; IF(Audit!D499=10,Audit!V499,"")</f>
        <v>#N/A</v>
      </c>
      <c r="AP1734" s="50" t="e">
        <f>VLOOKUP(Audit!D499,$V$13:$AE$22,4,FALSE)&amp; IF(Audit!D499=10,Audit!W499,"")</f>
        <v>#N/A</v>
      </c>
      <c r="AQ1734" s="47" t="e">
        <f t="shared" si="831"/>
        <v>#N/A</v>
      </c>
      <c r="AR1734" s="50" t="e">
        <f>VLOOKUP(Audit!E499,$V$3:$AE$12,5,FALSE)&amp; IF(Audit!E499=10,Audit!V499,"")</f>
        <v>#N/A</v>
      </c>
      <c r="AS1734" s="50" t="e">
        <f>VLOOKUP(Audit!E499,$V$13:$AE$22,5,FALSE)&amp; IF(Audit!E499=10,Audit!W499,"")</f>
        <v>#N/A</v>
      </c>
      <c r="AT1734" s="47" t="e">
        <f t="shared" si="832"/>
        <v>#N/A</v>
      </c>
      <c r="AU1734" s="50" t="e">
        <f>VLOOKUP(Audit!F499,$V$3:$AE$12,6,FALSE)&amp; IF(Audit!F499=10,Audit!V499,"")</f>
        <v>#N/A</v>
      </c>
      <c r="AV1734" s="50" t="e">
        <f>VLOOKUP(Audit!F499,$V$13:$AE$22,6,FALSE)&amp; IF(Audit!F499=10,Audit!W499,"")</f>
        <v>#N/A</v>
      </c>
      <c r="AW1734" s="47" t="e">
        <f t="shared" si="833"/>
        <v>#N/A</v>
      </c>
      <c r="AX1734" s="50" t="e">
        <f>VLOOKUP(Audit!G499,$V$3:$AE$12,7,FALSE)&amp; IF(Audit!G499=10,Audit!V499,"")</f>
        <v>#N/A</v>
      </c>
      <c r="AY1734" s="50" t="e">
        <f>VLOOKUP(Audit!G499,$V$13:$AE$22,7,FALSE) &amp; IF(Audit!G499=10,Audit!W499,"")</f>
        <v>#N/A</v>
      </c>
      <c r="AZ1734" s="47" t="e">
        <f t="shared" si="834"/>
        <v>#N/A</v>
      </c>
      <c r="BA1734" s="50" t="e">
        <f>VLOOKUP(Audit!H499,$V$3:$AE$12,8,FALSE)&amp; Audit!U499 &amp; IF(Audit!H499=10,Audit!V499,"")</f>
        <v>#N/A</v>
      </c>
      <c r="BB1734" s="50" t="e">
        <f>VLOOKUP(Audit!H499,$V$13:$AE$22,8,FALSE) &amp; IF(Audit!H499=10,Audit!W499,"")</f>
        <v>#N/A</v>
      </c>
      <c r="BC1734" s="47" t="e">
        <f t="shared" si="835"/>
        <v>#N/A</v>
      </c>
      <c r="BD1734" s="50" t="e">
        <f>VLOOKUP(Audit!I499,$V$3:$AE$12,9,FALSE)&amp; IF(Audit!I499=10,Audit!V499,"")</f>
        <v>#N/A</v>
      </c>
      <c r="BE1734" s="50" t="e">
        <f>VLOOKUP(Audit!I499,$V$13:$AE$22,9,FALSE) &amp; IF(Audit!I499=10,Audit!W499,"") &amp; IF(Audit!I499&lt;&gt;1,U1734,"")</f>
        <v>#N/A</v>
      </c>
      <c r="BF1734" s="47" t="e">
        <f t="shared" si="836"/>
        <v>#N/A</v>
      </c>
      <c r="BG1734" s="50" t="e">
        <f>VLOOKUP(Audit!J499,$V$3:$AE$12,10,FALSE) &amp; Audit!S499 &amp; IF(Audit!J499=10,Audit!V499,"")</f>
        <v>#N/A</v>
      </c>
      <c r="BH1734" s="50" t="e">
        <f>VLOOKUP(Audit!J499,$V$13:$AE$22,10,FALSE) &amp; IF(Audit!J499=10,Audit!W499,"") &amp; IF(Audit!J499&lt;&gt;1,U1734,"")</f>
        <v>#N/A</v>
      </c>
      <c r="BI1734" s="47" t="e">
        <f t="shared" si="837"/>
        <v>#N/A</v>
      </c>
      <c r="BJ1734" s="48" t="str">
        <f t="shared" si="838"/>
        <v/>
      </c>
      <c r="BK1734" s="48" t="str">
        <f t="shared" si="839"/>
        <v/>
      </c>
      <c r="BL1734" s="48" t="str">
        <f t="shared" si="840"/>
        <v/>
      </c>
      <c r="BM1734" s="48" t="str">
        <f t="shared" si="841"/>
        <v/>
      </c>
      <c r="BN1734" s="48" t="str">
        <f t="shared" si="842"/>
        <v/>
      </c>
      <c r="BO1734" s="48" t="str">
        <f t="shared" si="843"/>
        <v/>
      </c>
      <c r="BP1734" s="48" t="str">
        <f t="shared" si="844"/>
        <v/>
      </c>
      <c r="BQ1734" s="48" t="str">
        <f t="shared" si="845"/>
        <v/>
      </c>
      <c r="BR1734" s="48" t="str">
        <f t="shared" si="846"/>
        <v/>
      </c>
      <c r="BS1734" s="48" t="str">
        <f t="shared" si="847"/>
        <v/>
      </c>
      <c r="BT1734" s="48" t="str">
        <f t="shared" si="848"/>
        <v/>
      </c>
      <c r="BU1734" s="48" t="str">
        <f t="shared" si="849"/>
        <v/>
      </c>
    </row>
    <row r="1735" spans="1:73">
      <c r="A1735" s="10">
        <f>Audit!A500</f>
        <v>0</v>
      </c>
      <c r="B1735" s="10" t="e">
        <f t="shared" si="820"/>
        <v>#N/A</v>
      </c>
      <c r="C1735" s="17" t="e">
        <f>VLOOKUP(Audit!B500,$V$3:$AE$12,2,FALSE) &amp; VLOOKUP(Audit!B500,$V$13:$AE$22,2,FALSE)&amp; IF(Audit!B500=10,Audit!V500&amp;Audit!W500,"")</f>
        <v>#N/A</v>
      </c>
      <c r="D1735" s="17" t="e">
        <f>VLOOKUP(Audit!C500,$V$3:$AE$12,3,FALSE) &amp; VLOOKUP(Audit!C500,$V$13:$AE$22,3,FALSE) &amp;IF(Audit!C500=10,Audit!V500&amp;Audit!W500,"")</f>
        <v>#N/A</v>
      </c>
      <c r="E1735" s="17" t="e">
        <f>VLOOKUP(Audit!D500,$V$3:$AE$12,4,FALSE)&amp; Audit!T500 &amp; VLOOKUP(Audit!D500,$V$13:$AE$22,4,FALSE)&amp; IF(Audit!D500=10,Audit!V500&amp;Audit!W500,"")</f>
        <v>#N/A</v>
      </c>
      <c r="F1735" s="17" t="e">
        <f>VLOOKUP(Audit!E500,$V$3:$AE$12,5,FALSE) &amp; VLOOKUP(Audit!E500,$V$13:$AE$22,5,FALSE)&amp; IF(Audit!E500=10,Audit!V500&amp;Audit!W500,"")</f>
        <v>#N/A</v>
      </c>
      <c r="G1735" s="17" t="e">
        <f>VLOOKUP(Audit!F500,$V$3:$AE$12,6,FALSE) &amp; VLOOKUP(Audit!F500,$V$13:$AE$22,6,FALSE)&amp; IF(Audit!F500=10,Audit!V500&amp;Audit!W500,"")</f>
        <v>#N/A</v>
      </c>
      <c r="H1735" s="17" t="e">
        <f>VLOOKUP(Audit!G500,$V$3:$AE$12,7,FALSE) &amp; VLOOKUP(Audit!G500,$V$13:$AE$22,7,FALSE)&amp;IF(Audit!G500=10,Audit!V500&amp;Audit!W500,"")</f>
        <v>#N/A</v>
      </c>
      <c r="I1735" s="17" t="e">
        <f>VLOOKUP(Audit!H500,$V$3:$AE$12,8,FALSE) &amp; Audit!U500 &amp; VLOOKUP(Audit!H500,$V$13:$AE$22,8,FALSE)&amp;IF(Audit!H500=10,Audit!V500&amp;Audit!W500,"")</f>
        <v>#N/A</v>
      </c>
      <c r="J1735" s="17" t="e">
        <f>VLOOKUP(Audit!I500,$V$3:$AE$12,9,FALSE) &amp; VLOOKUP(Audit!I500,$V$13:$AE$22,9,FALSE) &amp; IF(Audit!I500=10,Audit!V500&amp;Audit!W500,"") &amp; IF(Audit!I500&lt;&gt;1,U1735,"")</f>
        <v>#N/A</v>
      </c>
      <c r="K1735" s="17" t="e">
        <f>VLOOKUP(Audit!J500,$V$3:$AE$12,10,FALSE) &amp; Audit!S500 &amp; VLOOKUP(Audit!J500,$V$13:$AE$22,10,FALSE) &amp; IF(Audit!J500=10,Audit!V500&amp;Audit!W500,"") &amp; IF(Audit!J500&lt;&gt;1,U1735,"")</f>
        <v>#N/A</v>
      </c>
      <c r="L1735" s="10">
        <f>Audit!K500</f>
        <v>0</v>
      </c>
      <c r="M1735" s="10" t="e">
        <f t="shared" si="821"/>
        <v>#N/A</v>
      </c>
      <c r="N1735" s="10" t="e">
        <f t="shared" si="822"/>
        <v>#N/A</v>
      </c>
      <c r="O1735" s="10" t="e">
        <f t="shared" si="823"/>
        <v>#N/A</v>
      </c>
      <c r="P1735" s="10" t="e">
        <f t="shared" si="824"/>
        <v>#N/A</v>
      </c>
      <c r="Q1735" s="10" t="e">
        <f t="shared" si="825"/>
        <v>#N/A</v>
      </c>
      <c r="R1735" s="10" t="e">
        <f t="shared" si="826"/>
        <v>#N/A</v>
      </c>
      <c r="S1735" s="10" t="e">
        <f t="shared" si="827"/>
        <v>#N/A</v>
      </c>
      <c r="T1735" s="10" t="e">
        <f t="shared" si="828"/>
        <v>#N/A</v>
      </c>
      <c r="U1735" s="17" t="str">
        <f>IF(Audit!M500="","",VLOOKUP(Audit!M500,$W$26:$X$35,2,FALSE)) &amp; Audit!N500 &amp; IF(Audit!O500="","",IF(Audit!N500&lt;=1.4,VLOOKUP(Audit!O500,$W$38:X1780,2,FALSE),VLOOKUP(Audit!O500,$W$51:$X$61,2,FALSE))) &amp; IF(Audit!P500="","",VLOOKUP(Audit!P500,$Y$26:$Z$35,2,FALSE) &amp; Audit!Q500 &amp; IF(Audit!O500="","",IF(Audit!Q500&lt;=1.4,VLOOKUP(Audit!R500,$Y$38:$Z$48,2,FALSE),VLOOKUP(Audit!R500,$Y$51:$Z$61,2,FALSE))))</f>
        <v/>
      </c>
      <c r="V1735" s="21"/>
      <c r="AH1735" s="49">
        <f>Audit!A500</f>
        <v>0</v>
      </c>
      <c r="AI1735" s="50" t="e">
        <f>VLOOKUP(Audit!B500,$V$3:$AE$12,2,FALSE)&amp; IF(Audit!B500=10,Audit!V500,"")</f>
        <v>#N/A</v>
      </c>
      <c r="AJ1735" s="50" t="e">
        <f>VLOOKUP(Audit!B500,$V$13:$AE$22,2,FALSE)&amp; IF(Audit!B500=10,Audit!W500,"")</f>
        <v>#N/A</v>
      </c>
      <c r="AK1735" s="47" t="e">
        <f t="shared" si="829"/>
        <v>#N/A</v>
      </c>
      <c r="AL1735" s="50" t="e">
        <f>VLOOKUP(Audit!C500,$V$3:$AE$12,3,FALSE)&amp; IF(Audit!C500=10,Audit!V500,"")</f>
        <v>#N/A</v>
      </c>
      <c r="AM1735" s="50" t="e">
        <f>VLOOKUP(Audit!C500,$V$13:$AE$22,3,FALSE)&amp; IF(Audit!C500=10,Audit!W500,"")</f>
        <v>#N/A</v>
      </c>
      <c r="AN1735" s="47" t="e">
        <f t="shared" si="830"/>
        <v>#N/A</v>
      </c>
      <c r="AO1735" s="50" t="e">
        <f>VLOOKUP(Audit!D500,$V$3:$AE$12,4,FALSE) &amp;  Audit!T500 &amp; IF(Audit!D500=10,Audit!V500,"")</f>
        <v>#N/A</v>
      </c>
      <c r="AP1735" s="50" t="e">
        <f>VLOOKUP(Audit!D500,$V$13:$AE$22,4,FALSE)&amp; IF(Audit!D500=10,Audit!W500,"")</f>
        <v>#N/A</v>
      </c>
      <c r="AQ1735" s="47" t="e">
        <f t="shared" si="831"/>
        <v>#N/A</v>
      </c>
      <c r="AR1735" s="50" t="e">
        <f>VLOOKUP(Audit!E500,$V$3:$AE$12,5,FALSE)&amp; IF(Audit!E500=10,Audit!V500,"")</f>
        <v>#N/A</v>
      </c>
      <c r="AS1735" s="50" t="e">
        <f>VLOOKUP(Audit!E500,$V$13:$AE$22,5,FALSE)&amp; IF(Audit!E500=10,Audit!W500,"")</f>
        <v>#N/A</v>
      </c>
      <c r="AT1735" s="47" t="e">
        <f t="shared" si="832"/>
        <v>#N/A</v>
      </c>
      <c r="AU1735" s="50" t="e">
        <f>VLOOKUP(Audit!F500,$V$3:$AE$12,6,FALSE)&amp; IF(Audit!F500=10,Audit!V500,"")</f>
        <v>#N/A</v>
      </c>
      <c r="AV1735" s="50" t="e">
        <f>VLOOKUP(Audit!F500,$V$13:$AE$22,6,FALSE)&amp; IF(Audit!F500=10,Audit!W500,"")</f>
        <v>#N/A</v>
      </c>
      <c r="AW1735" s="47" t="e">
        <f t="shared" si="833"/>
        <v>#N/A</v>
      </c>
      <c r="AX1735" s="50" t="e">
        <f>VLOOKUP(Audit!G500,$V$3:$AE$12,7,FALSE)&amp; IF(Audit!G500=10,Audit!V500,"")</f>
        <v>#N/A</v>
      </c>
      <c r="AY1735" s="50" t="e">
        <f>VLOOKUP(Audit!G500,$V$13:$AE$22,7,FALSE) &amp; IF(Audit!G500=10,Audit!W500,"")</f>
        <v>#N/A</v>
      </c>
      <c r="AZ1735" s="47" t="e">
        <f t="shared" si="834"/>
        <v>#N/A</v>
      </c>
      <c r="BA1735" s="50" t="e">
        <f>VLOOKUP(Audit!H500,$V$3:$AE$12,8,FALSE)&amp; Audit!U500 &amp; IF(Audit!H500=10,Audit!V500,"")</f>
        <v>#N/A</v>
      </c>
      <c r="BB1735" s="50" t="e">
        <f>VLOOKUP(Audit!H500,$V$13:$AE$22,8,FALSE) &amp; IF(Audit!H500=10,Audit!W500,"")</f>
        <v>#N/A</v>
      </c>
      <c r="BC1735" s="47" t="e">
        <f t="shared" si="835"/>
        <v>#N/A</v>
      </c>
      <c r="BD1735" s="50" t="e">
        <f>VLOOKUP(Audit!I500,$V$3:$AE$12,9,FALSE)&amp; IF(Audit!I500=10,Audit!V500,"")</f>
        <v>#N/A</v>
      </c>
      <c r="BE1735" s="50" t="e">
        <f>VLOOKUP(Audit!I500,$V$13:$AE$22,9,FALSE) &amp; IF(Audit!I500=10,Audit!W500,"") &amp; IF(Audit!I500&lt;&gt;1,U1735,"")</f>
        <v>#N/A</v>
      </c>
      <c r="BF1735" s="47" t="e">
        <f t="shared" si="836"/>
        <v>#N/A</v>
      </c>
      <c r="BG1735" s="50" t="e">
        <f>VLOOKUP(Audit!J500,$V$3:$AE$12,10,FALSE) &amp; Audit!S500 &amp; IF(Audit!J500=10,Audit!V500,"")</f>
        <v>#N/A</v>
      </c>
      <c r="BH1735" s="50" t="e">
        <f>VLOOKUP(Audit!J500,$V$13:$AE$22,10,FALSE) &amp; IF(Audit!J500=10,Audit!W500,"") &amp; IF(Audit!J500&lt;&gt;1,U1735,"")</f>
        <v>#N/A</v>
      </c>
      <c r="BI1735" s="47" t="e">
        <f t="shared" si="837"/>
        <v>#N/A</v>
      </c>
      <c r="BJ1735" s="48" t="str">
        <f t="shared" si="838"/>
        <v/>
      </c>
      <c r="BK1735" s="48" t="str">
        <f t="shared" si="839"/>
        <v/>
      </c>
      <c r="BL1735" s="48" t="str">
        <f t="shared" si="840"/>
        <v/>
      </c>
      <c r="BM1735" s="48" t="str">
        <f t="shared" si="841"/>
        <v/>
      </c>
      <c r="BN1735" s="48" t="str">
        <f t="shared" si="842"/>
        <v/>
      </c>
      <c r="BO1735" s="48" t="str">
        <f t="shared" si="843"/>
        <v/>
      </c>
      <c r="BP1735" s="48" t="str">
        <f t="shared" si="844"/>
        <v/>
      </c>
      <c r="BQ1735" s="48" t="str">
        <f t="shared" si="845"/>
        <v/>
      </c>
      <c r="BR1735" s="48" t="str">
        <f t="shared" si="846"/>
        <v/>
      </c>
      <c r="BS1735" s="48" t="str">
        <f t="shared" si="847"/>
        <v/>
      </c>
      <c r="BT1735" s="48" t="str">
        <f t="shared" si="848"/>
        <v/>
      </c>
      <c r="BU1735" s="48" t="str">
        <f t="shared" si="849"/>
        <v/>
      </c>
    </row>
    <row r="1736" spans="1:73">
      <c r="A1736" s="10">
        <f>Audit!A501</f>
        <v>0</v>
      </c>
      <c r="B1736" s="10" t="e">
        <f t="shared" si="820"/>
        <v>#N/A</v>
      </c>
      <c r="C1736" s="17" t="e">
        <f>VLOOKUP(Audit!B501,$V$3:$AE$12,2,FALSE) &amp; VLOOKUP(Audit!B501,$V$13:$AE$22,2,FALSE)&amp; IF(Audit!B501=10,Audit!V501&amp;Audit!W501,"")</f>
        <v>#N/A</v>
      </c>
      <c r="D1736" s="17" t="e">
        <f>VLOOKUP(Audit!C501,$V$3:$AE$12,3,FALSE) &amp; VLOOKUP(Audit!C501,$V$13:$AE$22,3,FALSE) &amp;IF(Audit!C501=10,Audit!V501&amp;Audit!W501,"")</f>
        <v>#N/A</v>
      </c>
      <c r="E1736" s="17" t="e">
        <f>VLOOKUP(Audit!D501,$V$3:$AE$12,4,FALSE)&amp; Audit!T501 &amp; VLOOKUP(Audit!D501,$V$13:$AE$22,4,FALSE)&amp; IF(Audit!D501=10,Audit!V501&amp;Audit!W501,"")</f>
        <v>#N/A</v>
      </c>
      <c r="F1736" s="17" t="e">
        <f>VLOOKUP(Audit!E501,$V$3:$AE$12,5,FALSE) &amp; VLOOKUP(Audit!E501,$V$13:$AE$22,5,FALSE)&amp; IF(Audit!E501=10,Audit!V501&amp;Audit!W501,"")</f>
        <v>#N/A</v>
      </c>
      <c r="G1736" s="17" t="e">
        <f>VLOOKUP(Audit!F501,$V$3:$AE$12,6,FALSE) &amp; VLOOKUP(Audit!F501,$V$13:$AE$22,6,FALSE)&amp; IF(Audit!F501=10,Audit!V501&amp;Audit!W501,"")</f>
        <v>#N/A</v>
      </c>
      <c r="H1736" s="17" t="e">
        <f>VLOOKUP(Audit!G501,$V$3:$AE$12,7,FALSE) &amp; VLOOKUP(Audit!G501,$V$13:$AE$22,7,FALSE)&amp;IF(Audit!G501=10,Audit!V501&amp;Audit!W501,"")</f>
        <v>#N/A</v>
      </c>
      <c r="I1736" s="17" t="e">
        <f>VLOOKUP(Audit!H501,$V$3:$AE$12,8,FALSE) &amp; Audit!U501 &amp; VLOOKUP(Audit!H501,$V$13:$AE$22,8,FALSE)&amp;IF(Audit!H501=10,Audit!V501&amp;Audit!W501,"")</f>
        <v>#N/A</v>
      </c>
      <c r="J1736" s="17" t="e">
        <f>VLOOKUP(Audit!I501,$V$3:$AE$12,9,FALSE) &amp; VLOOKUP(Audit!I501,$V$13:$AE$22,9,FALSE) &amp; IF(Audit!I501=10,Audit!V501&amp;Audit!W501,"") &amp; IF(Audit!I501&lt;&gt;1,U1736,"")</f>
        <v>#N/A</v>
      </c>
      <c r="K1736" s="17" t="e">
        <f>VLOOKUP(Audit!J501,$V$3:$AE$12,10,FALSE) &amp; Audit!S501 &amp; VLOOKUP(Audit!J501,$V$13:$AE$22,10,FALSE) &amp; IF(Audit!J501=10,Audit!V501&amp;Audit!W501,"") &amp; IF(Audit!J501&lt;&gt;1,U1736,"")</f>
        <v>#N/A</v>
      </c>
      <c r="L1736" s="10">
        <f>Audit!K501</f>
        <v>0</v>
      </c>
      <c r="M1736" s="10" t="e">
        <f t="shared" si="821"/>
        <v>#N/A</v>
      </c>
      <c r="N1736" s="10" t="e">
        <f t="shared" si="822"/>
        <v>#N/A</v>
      </c>
      <c r="O1736" s="10" t="e">
        <f t="shared" si="823"/>
        <v>#N/A</v>
      </c>
      <c r="P1736" s="10" t="e">
        <f t="shared" si="824"/>
        <v>#N/A</v>
      </c>
      <c r="Q1736" s="10" t="e">
        <f t="shared" si="825"/>
        <v>#N/A</v>
      </c>
      <c r="R1736" s="10" t="e">
        <f t="shared" si="826"/>
        <v>#N/A</v>
      </c>
      <c r="S1736" s="10" t="e">
        <f t="shared" si="827"/>
        <v>#N/A</v>
      </c>
      <c r="T1736" s="10" t="e">
        <f t="shared" si="828"/>
        <v>#N/A</v>
      </c>
      <c r="U1736" s="17" t="str">
        <f>IF(Audit!M501="","",VLOOKUP(Audit!M501,$W$26:$X$35,2,FALSE)) &amp; Audit!N501 &amp; IF(Audit!O501="","",IF(Audit!N501&lt;=1.4,VLOOKUP(Audit!O501,$W$38:X1781,2,FALSE),VLOOKUP(Audit!O501,$W$51:$X$61,2,FALSE))) &amp; IF(Audit!P501="","",VLOOKUP(Audit!P501,$Y$26:$Z$35,2,FALSE) &amp; Audit!Q501 &amp; IF(Audit!O501="","",IF(Audit!Q501&lt;=1.4,VLOOKUP(Audit!R501,$Y$38:$Z$48,2,FALSE),VLOOKUP(Audit!R501,$Y$51:$Z$61,2,FALSE))))</f>
        <v/>
      </c>
      <c r="V1736" s="21"/>
      <c r="AH1736" s="49">
        <f>Audit!A501</f>
        <v>0</v>
      </c>
      <c r="AI1736" s="50" t="e">
        <f>VLOOKUP(Audit!B501,$V$3:$AE$12,2,FALSE)&amp; IF(Audit!B501=10,Audit!V501,"")</f>
        <v>#N/A</v>
      </c>
      <c r="AJ1736" s="50" t="e">
        <f>VLOOKUP(Audit!B501,$V$13:$AE$22,2,FALSE)&amp; IF(Audit!B501=10,Audit!W501,"")</f>
        <v>#N/A</v>
      </c>
      <c r="AK1736" s="47" t="e">
        <f t="shared" si="829"/>
        <v>#N/A</v>
      </c>
      <c r="AL1736" s="50" t="e">
        <f>VLOOKUP(Audit!C501,$V$3:$AE$12,3,FALSE)&amp; IF(Audit!C501=10,Audit!V501,"")</f>
        <v>#N/A</v>
      </c>
      <c r="AM1736" s="50" t="e">
        <f>VLOOKUP(Audit!C501,$V$13:$AE$22,3,FALSE)&amp; IF(Audit!C501=10,Audit!W501,"")</f>
        <v>#N/A</v>
      </c>
      <c r="AN1736" s="47" t="e">
        <f t="shared" si="830"/>
        <v>#N/A</v>
      </c>
      <c r="AO1736" s="50" t="e">
        <f>VLOOKUP(Audit!D501,$V$3:$AE$12,4,FALSE) &amp;  Audit!T501 &amp; IF(Audit!D501=10,Audit!V501,"")</f>
        <v>#N/A</v>
      </c>
      <c r="AP1736" s="50" t="e">
        <f>VLOOKUP(Audit!D501,$V$13:$AE$22,4,FALSE)&amp; IF(Audit!D501=10,Audit!W501,"")</f>
        <v>#N/A</v>
      </c>
      <c r="AQ1736" s="47" t="e">
        <f t="shared" si="831"/>
        <v>#N/A</v>
      </c>
      <c r="AR1736" s="50" t="e">
        <f>VLOOKUP(Audit!E501,$V$3:$AE$12,5,FALSE)&amp; IF(Audit!E501=10,Audit!V501,"")</f>
        <v>#N/A</v>
      </c>
      <c r="AS1736" s="50" t="e">
        <f>VLOOKUP(Audit!E501,$V$13:$AE$22,5,FALSE)&amp; IF(Audit!E501=10,Audit!W501,"")</f>
        <v>#N/A</v>
      </c>
      <c r="AT1736" s="47" t="e">
        <f t="shared" si="832"/>
        <v>#N/A</v>
      </c>
      <c r="AU1736" s="50" t="e">
        <f>VLOOKUP(Audit!F501,$V$3:$AE$12,6,FALSE)&amp; IF(Audit!F501=10,Audit!V501,"")</f>
        <v>#N/A</v>
      </c>
      <c r="AV1736" s="50" t="e">
        <f>VLOOKUP(Audit!F501,$V$13:$AE$22,6,FALSE)&amp; IF(Audit!F501=10,Audit!W501,"")</f>
        <v>#N/A</v>
      </c>
      <c r="AW1736" s="47" t="e">
        <f t="shared" si="833"/>
        <v>#N/A</v>
      </c>
      <c r="AX1736" s="50" t="e">
        <f>VLOOKUP(Audit!G501,$V$3:$AE$12,7,FALSE)&amp; IF(Audit!G501=10,Audit!V501,"")</f>
        <v>#N/A</v>
      </c>
      <c r="AY1736" s="50" t="e">
        <f>VLOOKUP(Audit!G501,$V$13:$AE$22,7,FALSE) &amp; IF(Audit!G501=10,Audit!W501,"")</f>
        <v>#N/A</v>
      </c>
      <c r="AZ1736" s="47" t="e">
        <f t="shared" si="834"/>
        <v>#N/A</v>
      </c>
      <c r="BA1736" s="50" t="e">
        <f>VLOOKUP(Audit!H501,$V$3:$AE$12,8,FALSE)&amp; Audit!U501 &amp; IF(Audit!H501=10,Audit!V501,"")</f>
        <v>#N/A</v>
      </c>
      <c r="BB1736" s="50" t="e">
        <f>VLOOKUP(Audit!H501,$V$13:$AE$22,8,FALSE) &amp; IF(Audit!H501=10,Audit!W501,"")</f>
        <v>#N/A</v>
      </c>
      <c r="BC1736" s="47" t="e">
        <f t="shared" si="835"/>
        <v>#N/A</v>
      </c>
      <c r="BD1736" s="50" t="e">
        <f>VLOOKUP(Audit!I501,$V$3:$AE$12,9,FALSE)&amp; IF(Audit!I501=10,Audit!V501,"")</f>
        <v>#N/A</v>
      </c>
      <c r="BE1736" s="50" t="e">
        <f>VLOOKUP(Audit!I501,$V$13:$AE$22,9,FALSE) &amp; IF(Audit!I501=10,Audit!W501,"") &amp; IF(Audit!I501&lt;&gt;1,U1736,"")</f>
        <v>#N/A</v>
      </c>
      <c r="BF1736" s="47" t="e">
        <f t="shared" si="836"/>
        <v>#N/A</v>
      </c>
      <c r="BG1736" s="50" t="e">
        <f>VLOOKUP(Audit!J501,$V$3:$AE$12,10,FALSE) &amp; Audit!S501 &amp; IF(Audit!J501=10,Audit!V501,"")</f>
        <v>#N/A</v>
      </c>
      <c r="BH1736" s="50" t="e">
        <f>VLOOKUP(Audit!J501,$V$13:$AE$22,10,FALSE) &amp; IF(Audit!J501=10,Audit!W501,"") &amp; IF(Audit!J501&lt;&gt;1,U1736,"")</f>
        <v>#N/A</v>
      </c>
      <c r="BI1736" s="47" t="e">
        <f t="shared" si="837"/>
        <v>#N/A</v>
      </c>
      <c r="BJ1736" s="48" t="str">
        <f t="shared" si="838"/>
        <v/>
      </c>
      <c r="BK1736" s="48" t="str">
        <f t="shared" si="839"/>
        <v/>
      </c>
      <c r="BL1736" s="48" t="str">
        <f t="shared" si="840"/>
        <v/>
      </c>
      <c r="BM1736" s="48" t="str">
        <f t="shared" si="841"/>
        <v/>
      </c>
      <c r="BN1736" s="48" t="str">
        <f t="shared" si="842"/>
        <v/>
      </c>
      <c r="BO1736" s="48" t="str">
        <f t="shared" si="843"/>
        <v/>
      </c>
      <c r="BP1736" s="48" t="str">
        <f t="shared" si="844"/>
        <v/>
      </c>
      <c r="BQ1736" s="48" t="str">
        <f t="shared" si="845"/>
        <v/>
      </c>
      <c r="BR1736" s="48" t="str">
        <f t="shared" si="846"/>
        <v/>
      </c>
      <c r="BS1736" s="48" t="str">
        <f t="shared" si="847"/>
        <v/>
      </c>
      <c r="BT1736" s="48" t="str">
        <f t="shared" si="848"/>
        <v/>
      </c>
      <c r="BU1736" s="48" t="str">
        <f t="shared" si="849"/>
        <v/>
      </c>
    </row>
    <row r="1737" spans="1:73">
      <c r="A1737" s="10">
        <f>Audit!A502</f>
        <v>0</v>
      </c>
      <c r="B1737" s="10" t="e">
        <f t="shared" si="820"/>
        <v>#N/A</v>
      </c>
      <c r="C1737" s="17" t="e">
        <f>VLOOKUP(Audit!B502,$V$3:$AE$12,2,FALSE) &amp; VLOOKUP(Audit!B502,$V$13:$AE$22,2,FALSE)&amp; IF(Audit!B502=10,Audit!V502&amp;Audit!W502,"")</f>
        <v>#N/A</v>
      </c>
      <c r="D1737" s="17" t="e">
        <f>VLOOKUP(Audit!C502,$V$3:$AE$12,3,FALSE) &amp; VLOOKUP(Audit!C502,$V$13:$AE$22,3,FALSE) &amp;IF(Audit!C502=10,Audit!V502&amp;Audit!W502,"")</f>
        <v>#N/A</v>
      </c>
      <c r="E1737" s="17" t="e">
        <f>VLOOKUP(Audit!D502,$V$3:$AE$12,4,FALSE)&amp; Audit!T502 &amp; VLOOKUP(Audit!D502,$V$13:$AE$22,4,FALSE)&amp; IF(Audit!D502=10,Audit!V502&amp;Audit!W502,"")</f>
        <v>#N/A</v>
      </c>
      <c r="F1737" s="17" t="e">
        <f>VLOOKUP(Audit!E502,$V$3:$AE$12,5,FALSE) &amp; VLOOKUP(Audit!E502,$V$13:$AE$22,5,FALSE)&amp; IF(Audit!E502=10,Audit!V502&amp;Audit!W502,"")</f>
        <v>#N/A</v>
      </c>
      <c r="G1737" s="17" t="e">
        <f>VLOOKUP(Audit!F502,$V$3:$AE$12,6,FALSE) &amp; VLOOKUP(Audit!F502,$V$13:$AE$22,6,FALSE)&amp; IF(Audit!F502=10,Audit!V502&amp;Audit!W502,"")</f>
        <v>#N/A</v>
      </c>
      <c r="H1737" s="17" t="e">
        <f>VLOOKUP(Audit!G502,$V$3:$AE$12,7,FALSE) &amp; VLOOKUP(Audit!G502,$V$13:$AE$22,7,FALSE)&amp;IF(Audit!G502=10,Audit!V502&amp;Audit!W502,"")</f>
        <v>#N/A</v>
      </c>
      <c r="I1737" s="17" t="e">
        <f>VLOOKUP(Audit!H502,$V$3:$AE$12,8,FALSE) &amp; Audit!U502 &amp; VLOOKUP(Audit!H502,$V$13:$AE$22,8,FALSE)&amp;IF(Audit!H502=10,Audit!V502&amp;Audit!W502,"")</f>
        <v>#N/A</v>
      </c>
      <c r="J1737" s="17" t="e">
        <f>VLOOKUP(Audit!I502,$V$3:$AE$12,9,FALSE) &amp; VLOOKUP(Audit!I502,$V$13:$AE$22,9,FALSE) &amp; IF(Audit!I502=10,Audit!V502&amp;Audit!W502,"") &amp; IF(Audit!I502&lt;&gt;1,U1737,"")</f>
        <v>#N/A</v>
      </c>
      <c r="K1737" s="17" t="e">
        <f>VLOOKUP(Audit!J502,$V$3:$AE$12,10,FALSE) &amp; Audit!S502 &amp; VLOOKUP(Audit!J502,$V$13:$AE$22,10,FALSE) &amp; IF(Audit!J502=10,Audit!V502&amp;Audit!W502,"") &amp; IF(Audit!J502&lt;&gt;1,U1737,"")</f>
        <v>#N/A</v>
      </c>
      <c r="L1737" s="10">
        <f>Audit!K502</f>
        <v>0</v>
      </c>
      <c r="M1737" s="10" t="e">
        <f t="shared" si="821"/>
        <v>#N/A</v>
      </c>
      <c r="N1737" s="10" t="e">
        <f t="shared" si="822"/>
        <v>#N/A</v>
      </c>
      <c r="O1737" s="10" t="e">
        <f t="shared" si="823"/>
        <v>#N/A</v>
      </c>
      <c r="P1737" s="10" t="e">
        <f t="shared" si="824"/>
        <v>#N/A</v>
      </c>
      <c r="Q1737" s="10" t="e">
        <f t="shared" si="825"/>
        <v>#N/A</v>
      </c>
      <c r="R1737" s="10" t="e">
        <f t="shared" si="826"/>
        <v>#N/A</v>
      </c>
      <c r="S1737" s="10" t="e">
        <f t="shared" si="827"/>
        <v>#N/A</v>
      </c>
      <c r="T1737" s="10" t="e">
        <f t="shared" si="828"/>
        <v>#N/A</v>
      </c>
      <c r="U1737" s="17" t="str">
        <f>IF(Audit!M502="","",VLOOKUP(Audit!M502,$W$26:$X$35,2,FALSE)) &amp; Audit!N502 &amp; IF(Audit!O502="","",IF(Audit!N502&lt;=1.4,VLOOKUP(Audit!O502,$W$38:X1782,2,FALSE),VLOOKUP(Audit!O502,$W$51:$X$61,2,FALSE))) &amp; IF(Audit!P502="","",VLOOKUP(Audit!P502,$Y$26:$Z$35,2,FALSE) &amp; Audit!Q502 &amp; IF(Audit!O502="","",IF(Audit!Q502&lt;=1.4,VLOOKUP(Audit!R502,$Y$38:$Z$48,2,FALSE),VLOOKUP(Audit!R502,$Y$51:$Z$61,2,FALSE))))</f>
        <v/>
      </c>
      <c r="V1737" s="21"/>
      <c r="AH1737" s="49">
        <f>Audit!A502</f>
        <v>0</v>
      </c>
      <c r="AI1737" s="50" t="e">
        <f>VLOOKUP(Audit!B502,$V$3:$AE$12,2,FALSE)&amp; IF(Audit!B502=10,Audit!V502,"")</f>
        <v>#N/A</v>
      </c>
      <c r="AJ1737" s="50" t="e">
        <f>VLOOKUP(Audit!B502,$V$13:$AE$22,2,FALSE)&amp; IF(Audit!B502=10,Audit!W502,"")</f>
        <v>#N/A</v>
      </c>
      <c r="AK1737" s="47" t="e">
        <f t="shared" si="829"/>
        <v>#N/A</v>
      </c>
      <c r="AL1737" s="50" t="e">
        <f>VLOOKUP(Audit!C502,$V$3:$AE$12,3,FALSE)&amp; IF(Audit!C502=10,Audit!V502,"")</f>
        <v>#N/A</v>
      </c>
      <c r="AM1737" s="50" t="e">
        <f>VLOOKUP(Audit!C502,$V$13:$AE$22,3,FALSE)&amp; IF(Audit!C502=10,Audit!W502,"")</f>
        <v>#N/A</v>
      </c>
      <c r="AN1737" s="47" t="e">
        <f t="shared" si="830"/>
        <v>#N/A</v>
      </c>
      <c r="AO1737" s="50" t="e">
        <f>VLOOKUP(Audit!D502,$V$3:$AE$12,4,FALSE) &amp;  Audit!T502 &amp; IF(Audit!D502=10,Audit!V502,"")</f>
        <v>#N/A</v>
      </c>
      <c r="AP1737" s="50" t="e">
        <f>VLOOKUP(Audit!D502,$V$13:$AE$22,4,FALSE)&amp; IF(Audit!D502=10,Audit!W502,"")</f>
        <v>#N/A</v>
      </c>
      <c r="AQ1737" s="47" t="e">
        <f t="shared" si="831"/>
        <v>#N/A</v>
      </c>
      <c r="AR1737" s="50" t="e">
        <f>VLOOKUP(Audit!E502,$V$3:$AE$12,5,FALSE)&amp; IF(Audit!E502=10,Audit!V502,"")</f>
        <v>#N/A</v>
      </c>
      <c r="AS1737" s="50" t="e">
        <f>VLOOKUP(Audit!E502,$V$13:$AE$22,5,FALSE)&amp; IF(Audit!E502=10,Audit!W502,"")</f>
        <v>#N/A</v>
      </c>
      <c r="AT1737" s="47" t="e">
        <f t="shared" si="832"/>
        <v>#N/A</v>
      </c>
      <c r="AU1737" s="50" t="e">
        <f>VLOOKUP(Audit!F502,$V$3:$AE$12,6,FALSE)&amp; IF(Audit!F502=10,Audit!V502,"")</f>
        <v>#N/A</v>
      </c>
      <c r="AV1737" s="50" t="e">
        <f>VLOOKUP(Audit!F502,$V$13:$AE$22,6,FALSE)&amp; IF(Audit!F502=10,Audit!W502,"")</f>
        <v>#N/A</v>
      </c>
      <c r="AW1737" s="47" t="e">
        <f t="shared" si="833"/>
        <v>#N/A</v>
      </c>
      <c r="AX1737" s="50" t="e">
        <f>VLOOKUP(Audit!G502,$V$3:$AE$12,7,FALSE)&amp; IF(Audit!G502=10,Audit!V502,"")</f>
        <v>#N/A</v>
      </c>
      <c r="AY1737" s="50" t="e">
        <f>VLOOKUP(Audit!G502,$V$13:$AE$22,7,FALSE) &amp; IF(Audit!G502=10,Audit!W502,"")</f>
        <v>#N/A</v>
      </c>
      <c r="AZ1737" s="47" t="e">
        <f t="shared" si="834"/>
        <v>#N/A</v>
      </c>
      <c r="BA1737" s="50" t="e">
        <f>VLOOKUP(Audit!H502,$V$3:$AE$12,8,FALSE)&amp; Audit!U502 &amp; IF(Audit!H502=10,Audit!V502,"")</f>
        <v>#N/A</v>
      </c>
      <c r="BB1737" s="50" t="e">
        <f>VLOOKUP(Audit!H502,$V$13:$AE$22,8,FALSE) &amp; IF(Audit!H502=10,Audit!W502,"")</f>
        <v>#N/A</v>
      </c>
      <c r="BC1737" s="47" t="e">
        <f t="shared" si="835"/>
        <v>#N/A</v>
      </c>
      <c r="BD1737" s="50" t="e">
        <f>VLOOKUP(Audit!I502,$V$3:$AE$12,9,FALSE)&amp; IF(Audit!I502=10,Audit!V502,"")</f>
        <v>#N/A</v>
      </c>
      <c r="BE1737" s="50" t="e">
        <f>VLOOKUP(Audit!I502,$V$13:$AE$22,9,FALSE) &amp; IF(Audit!I502=10,Audit!W502,"") &amp; IF(Audit!I502&lt;&gt;1,U1737,"")</f>
        <v>#N/A</v>
      </c>
      <c r="BF1737" s="47" t="e">
        <f t="shared" si="836"/>
        <v>#N/A</v>
      </c>
      <c r="BG1737" s="50" t="e">
        <f>VLOOKUP(Audit!J502,$V$3:$AE$12,10,FALSE) &amp; Audit!S502 &amp; IF(Audit!J502=10,Audit!V502,"")</f>
        <v>#N/A</v>
      </c>
      <c r="BH1737" s="50" t="e">
        <f>VLOOKUP(Audit!J502,$V$13:$AE$22,10,FALSE) &amp; IF(Audit!J502=10,Audit!W502,"") &amp; IF(Audit!J502&lt;&gt;1,U1737,"")</f>
        <v>#N/A</v>
      </c>
      <c r="BI1737" s="47" t="e">
        <f t="shared" si="837"/>
        <v>#N/A</v>
      </c>
      <c r="BJ1737" s="48" t="str">
        <f t="shared" si="838"/>
        <v/>
      </c>
      <c r="BK1737" s="48" t="str">
        <f t="shared" si="839"/>
        <v/>
      </c>
      <c r="BL1737" s="48" t="str">
        <f t="shared" si="840"/>
        <v/>
      </c>
      <c r="BM1737" s="48" t="str">
        <f t="shared" si="841"/>
        <v/>
      </c>
      <c r="BN1737" s="48" t="str">
        <f t="shared" si="842"/>
        <v/>
      </c>
      <c r="BO1737" s="48" t="str">
        <f t="shared" si="843"/>
        <v/>
      </c>
      <c r="BP1737" s="48" t="str">
        <f t="shared" si="844"/>
        <v/>
      </c>
      <c r="BQ1737" s="48" t="str">
        <f t="shared" si="845"/>
        <v/>
      </c>
      <c r="BR1737" s="48" t="str">
        <f t="shared" si="846"/>
        <v/>
      </c>
      <c r="BS1737" s="48" t="str">
        <f t="shared" si="847"/>
        <v/>
      </c>
      <c r="BT1737" s="48" t="str">
        <f t="shared" si="848"/>
        <v/>
      </c>
      <c r="BU1737" s="48" t="str">
        <f t="shared" si="849"/>
        <v/>
      </c>
    </row>
    <row r="1738" spans="1:73">
      <c r="A1738" s="10">
        <f>Audit!A503</f>
        <v>0</v>
      </c>
      <c r="B1738" s="10" t="e">
        <f t="shared" si="820"/>
        <v>#N/A</v>
      </c>
      <c r="C1738" s="17" t="e">
        <f>VLOOKUP(Audit!B503,$V$3:$AE$12,2,FALSE) &amp; VLOOKUP(Audit!B503,$V$13:$AE$22,2,FALSE)&amp; IF(Audit!B503=10,Audit!V503&amp;Audit!W503,"")</f>
        <v>#N/A</v>
      </c>
      <c r="D1738" s="17" t="e">
        <f>VLOOKUP(Audit!C503,$V$3:$AE$12,3,FALSE) &amp; VLOOKUP(Audit!C503,$V$13:$AE$22,3,FALSE) &amp;IF(Audit!C503=10,Audit!V503&amp;Audit!W503,"")</f>
        <v>#N/A</v>
      </c>
      <c r="E1738" s="17" t="e">
        <f>VLOOKUP(Audit!D503,$V$3:$AE$12,4,FALSE)&amp; Audit!T503 &amp; VLOOKUP(Audit!D503,$V$13:$AE$22,4,FALSE)&amp; IF(Audit!D503=10,Audit!V503&amp;Audit!W503,"")</f>
        <v>#N/A</v>
      </c>
      <c r="F1738" s="17" t="e">
        <f>VLOOKUP(Audit!E503,$V$3:$AE$12,5,FALSE) &amp; VLOOKUP(Audit!E503,$V$13:$AE$22,5,FALSE)&amp; IF(Audit!E503=10,Audit!V503&amp;Audit!W503,"")</f>
        <v>#N/A</v>
      </c>
      <c r="G1738" s="17" t="e">
        <f>VLOOKUP(Audit!F503,$V$3:$AE$12,6,FALSE) &amp; VLOOKUP(Audit!F503,$V$13:$AE$22,6,FALSE)&amp; IF(Audit!F503=10,Audit!V503&amp;Audit!W503,"")</f>
        <v>#N/A</v>
      </c>
      <c r="H1738" s="17" t="e">
        <f>VLOOKUP(Audit!G503,$V$3:$AE$12,7,FALSE) &amp; VLOOKUP(Audit!G503,$V$13:$AE$22,7,FALSE)&amp;IF(Audit!G503=10,Audit!V503&amp;Audit!W503,"")</f>
        <v>#N/A</v>
      </c>
      <c r="I1738" s="17" t="e">
        <f>VLOOKUP(Audit!H503,$V$3:$AE$12,8,FALSE) &amp; Audit!U503 &amp; VLOOKUP(Audit!H503,$V$13:$AE$22,8,FALSE)&amp;IF(Audit!H503=10,Audit!V503&amp;Audit!W503,"")</f>
        <v>#N/A</v>
      </c>
      <c r="J1738" s="17" t="e">
        <f>VLOOKUP(Audit!I503,$V$3:$AE$12,9,FALSE) &amp; VLOOKUP(Audit!I503,$V$13:$AE$22,9,FALSE) &amp; IF(Audit!I503=10,Audit!V503&amp;Audit!W503,"") &amp; IF(Audit!I503&lt;&gt;1,U1738,"")</f>
        <v>#N/A</v>
      </c>
      <c r="K1738" s="17" t="e">
        <f>VLOOKUP(Audit!J503,$V$3:$AE$12,10,FALSE) &amp; Audit!S503 &amp; VLOOKUP(Audit!J503,$V$13:$AE$22,10,FALSE) &amp; IF(Audit!J503=10,Audit!V503&amp;Audit!W503,"") &amp; IF(Audit!J503&lt;&gt;1,U1738,"")</f>
        <v>#N/A</v>
      </c>
      <c r="L1738" s="10">
        <f>Audit!K503</f>
        <v>0</v>
      </c>
      <c r="M1738" s="10" t="e">
        <f t="shared" si="821"/>
        <v>#N/A</v>
      </c>
      <c r="N1738" s="10" t="e">
        <f t="shared" si="822"/>
        <v>#N/A</v>
      </c>
      <c r="O1738" s="10" t="e">
        <f t="shared" si="823"/>
        <v>#N/A</v>
      </c>
      <c r="P1738" s="10" t="e">
        <f t="shared" si="824"/>
        <v>#N/A</v>
      </c>
      <c r="Q1738" s="10" t="e">
        <f t="shared" si="825"/>
        <v>#N/A</v>
      </c>
      <c r="R1738" s="10" t="e">
        <f t="shared" si="826"/>
        <v>#N/A</v>
      </c>
      <c r="S1738" s="10" t="e">
        <f t="shared" si="827"/>
        <v>#N/A</v>
      </c>
      <c r="T1738" s="10" t="e">
        <f t="shared" si="828"/>
        <v>#N/A</v>
      </c>
      <c r="U1738" s="17" t="str">
        <f>IF(Audit!M503="","",VLOOKUP(Audit!M503,$W$26:$X$35,2,FALSE)) &amp; Audit!N503 &amp; IF(Audit!O503="","",IF(Audit!N503&lt;=1.4,VLOOKUP(Audit!O503,$W$38:X1783,2,FALSE),VLOOKUP(Audit!O503,$W$51:$X$61,2,FALSE))) &amp; IF(Audit!P503="","",VLOOKUP(Audit!P503,$Y$26:$Z$35,2,FALSE) &amp; Audit!Q503 &amp; IF(Audit!O503="","",IF(Audit!Q503&lt;=1.4,VLOOKUP(Audit!R503,$Y$38:$Z$48,2,FALSE),VLOOKUP(Audit!R503,$Y$51:$Z$61,2,FALSE))))</f>
        <v/>
      </c>
      <c r="V1738" s="21"/>
      <c r="AH1738" s="49">
        <f>Audit!A503</f>
        <v>0</v>
      </c>
      <c r="AI1738" s="50" t="e">
        <f>VLOOKUP(Audit!B503,$V$3:$AE$12,2,FALSE)&amp; IF(Audit!B503=10,Audit!V503,"")</f>
        <v>#N/A</v>
      </c>
      <c r="AJ1738" s="50" t="e">
        <f>VLOOKUP(Audit!B503,$V$13:$AE$22,2,FALSE)&amp; IF(Audit!B503=10,Audit!W503,"")</f>
        <v>#N/A</v>
      </c>
      <c r="AK1738" s="47" t="e">
        <f t="shared" si="829"/>
        <v>#N/A</v>
      </c>
      <c r="AL1738" s="50" t="e">
        <f>VLOOKUP(Audit!C503,$V$3:$AE$12,3,FALSE)&amp; IF(Audit!C503=10,Audit!V503,"")</f>
        <v>#N/A</v>
      </c>
      <c r="AM1738" s="50" t="e">
        <f>VLOOKUP(Audit!C503,$V$13:$AE$22,3,FALSE)&amp; IF(Audit!C503=10,Audit!W503,"")</f>
        <v>#N/A</v>
      </c>
      <c r="AN1738" s="47" t="e">
        <f t="shared" si="830"/>
        <v>#N/A</v>
      </c>
      <c r="AO1738" s="50" t="e">
        <f>VLOOKUP(Audit!D503,$V$3:$AE$12,4,FALSE) &amp;  Audit!T503 &amp; IF(Audit!D503=10,Audit!V503,"")</f>
        <v>#N/A</v>
      </c>
      <c r="AP1738" s="50" t="e">
        <f>VLOOKUP(Audit!D503,$V$13:$AE$22,4,FALSE)&amp; IF(Audit!D503=10,Audit!W503,"")</f>
        <v>#N/A</v>
      </c>
      <c r="AQ1738" s="47" t="e">
        <f t="shared" si="831"/>
        <v>#N/A</v>
      </c>
      <c r="AR1738" s="50" t="e">
        <f>VLOOKUP(Audit!E503,$V$3:$AE$12,5,FALSE)&amp; IF(Audit!E503=10,Audit!V503,"")</f>
        <v>#N/A</v>
      </c>
      <c r="AS1738" s="50" t="e">
        <f>VLOOKUP(Audit!E503,$V$13:$AE$22,5,FALSE)&amp; IF(Audit!E503=10,Audit!W503,"")</f>
        <v>#N/A</v>
      </c>
      <c r="AT1738" s="47" t="e">
        <f t="shared" si="832"/>
        <v>#N/A</v>
      </c>
      <c r="AU1738" s="50" t="e">
        <f>VLOOKUP(Audit!F503,$V$3:$AE$12,6,FALSE)&amp; IF(Audit!F503=10,Audit!V503,"")</f>
        <v>#N/A</v>
      </c>
      <c r="AV1738" s="50" t="e">
        <f>VLOOKUP(Audit!F503,$V$13:$AE$22,6,FALSE)&amp; IF(Audit!F503=10,Audit!W503,"")</f>
        <v>#N/A</v>
      </c>
      <c r="AW1738" s="47" t="e">
        <f t="shared" si="833"/>
        <v>#N/A</v>
      </c>
      <c r="AX1738" s="50" t="e">
        <f>VLOOKUP(Audit!G503,$V$3:$AE$12,7,FALSE)&amp; IF(Audit!G503=10,Audit!V503,"")</f>
        <v>#N/A</v>
      </c>
      <c r="AY1738" s="50" t="e">
        <f>VLOOKUP(Audit!G503,$V$13:$AE$22,7,FALSE) &amp; IF(Audit!G503=10,Audit!W503,"")</f>
        <v>#N/A</v>
      </c>
      <c r="AZ1738" s="47" t="e">
        <f t="shared" si="834"/>
        <v>#N/A</v>
      </c>
      <c r="BA1738" s="50" t="e">
        <f>VLOOKUP(Audit!H503,$V$3:$AE$12,8,FALSE)&amp; Audit!U503 &amp; IF(Audit!H503=10,Audit!V503,"")</f>
        <v>#N/A</v>
      </c>
      <c r="BB1738" s="50" t="e">
        <f>VLOOKUP(Audit!H503,$V$13:$AE$22,8,FALSE) &amp; IF(Audit!H503=10,Audit!W503,"")</f>
        <v>#N/A</v>
      </c>
      <c r="BC1738" s="47" t="e">
        <f t="shared" si="835"/>
        <v>#N/A</v>
      </c>
      <c r="BD1738" s="50" t="e">
        <f>VLOOKUP(Audit!I503,$V$3:$AE$12,9,FALSE)&amp; IF(Audit!I503=10,Audit!V503,"")</f>
        <v>#N/A</v>
      </c>
      <c r="BE1738" s="50" t="e">
        <f>VLOOKUP(Audit!I503,$V$13:$AE$22,9,FALSE) &amp; IF(Audit!I503=10,Audit!W503,"") &amp; IF(Audit!I503&lt;&gt;1,U1738,"")</f>
        <v>#N/A</v>
      </c>
      <c r="BF1738" s="47" t="e">
        <f t="shared" si="836"/>
        <v>#N/A</v>
      </c>
      <c r="BG1738" s="50" t="e">
        <f>VLOOKUP(Audit!J503,$V$3:$AE$12,10,FALSE) &amp; Audit!S503 &amp; IF(Audit!J503=10,Audit!V503,"")</f>
        <v>#N/A</v>
      </c>
      <c r="BH1738" s="50" t="e">
        <f>VLOOKUP(Audit!J503,$V$13:$AE$22,10,FALSE) &amp; IF(Audit!J503=10,Audit!W503,"") &amp; IF(Audit!J503&lt;&gt;1,U1738,"")</f>
        <v>#N/A</v>
      </c>
      <c r="BI1738" s="47" t="e">
        <f t="shared" si="837"/>
        <v>#N/A</v>
      </c>
      <c r="BJ1738" s="48" t="str">
        <f t="shared" si="838"/>
        <v/>
      </c>
      <c r="BK1738" s="48" t="str">
        <f t="shared" si="839"/>
        <v/>
      </c>
      <c r="BL1738" s="48" t="str">
        <f t="shared" si="840"/>
        <v/>
      </c>
      <c r="BM1738" s="48" t="str">
        <f t="shared" si="841"/>
        <v/>
      </c>
      <c r="BN1738" s="48" t="str">
        <f t="shared" si="842"/>
        <v/>
      </c>
      <c r="BO1738" s="48" t="str">
        <f t="shared" si="843"/>
        <v/>
      </c>
      <c r="BP1738" s="48" t="str">
        <f t="shared" si="844"/>
        <v/>
      </c>
      <c r="BQ1738" s="48" t="str">
        <f t="shared" si="845"/>
        <v/>
      </c>
      <c r="BR1738" s="48" t="str">
        <f t="shared" si="846"/>
        <v/>
      </c>
      <c r="BS1738" s="48" t="str">
        <f t="shared" si="847"/>
        <v/>
      </c>
      <c r="BT1738" s="48" t="str">
        <f t="shared" si="848"/>
        <v/>
      </c>
      <c r="BU1738" s="48" t="str">
        <f t="shared" si="849"/>
        <v/>
      </c>
    </row>
    <row r="1739" spans="1:73">
      <c r="A1739" s="10">
        <f>Audit!A504</f>
        <v>0</v>
      </c>
      <c r="B1739" s="10" t="e">
        <f t="shared" si="820"/>
        <v>#N/A</v>
      </c>
      <c r="C1739" s="17" t="e">
        <f>VLOOKUP(Audit!B504,$V$3:$AE$12,2,FALSE) &amp; VLOOKUP(Audit!B504,$V$13:$AE$22,2,FALSE)&amp; IF(Audit!B504=10,Audit!V504&amp;Audit!W504,"")</f>
        <v>#N/A</v>
      </c>
      <c r="D1739" s="17" t="e">
        <f>VLOOKUP(Audit!C504,$V$3:$AE$12,3,FALSE) &amp; VLOOKUP(Audit!C504,$V$13:$AE$22,3,FALSE) &amp;IF(Audit!C504=10,Audit!V504&amp;Audit!W504,"")</f>
        <v>#N/A</v>
      </c>
      <c r="E1739" s="17" t="e">
        <f>VLOOKUP(Audit!D504,$V$3:$AE$12,4,FALSE)&amp; Audit!T504 &amp; VLOOKUP(Audit!D504,$V$13:$AE$22,4,FALSE)&amp; IF(Audit!D504=10,Audit!V504&amp;Audit!W504,"")</f>
        <v>#N/A</v>
      </c>
      <c r="F1739" s="17" t="e">
        <f>VLOOKUP(Audit!E504,$V$3:$AE$12,5,FALSE) &amp; VLOOKUP(Audit!E504,$V$13:$AE$22,5,FALSE)&amp; IF(Audit!E504=10,Audit!V504&amp;Audit!W504,"")</f>
        <v>#N/A</v>
      </c>
      <c r="G1739" s="17" t="e">
        <f>VLOOKUP(Audit!F504,$V$3:$AE$12,6,FALSE) &amp; VLOOKUP(Audit!F504,$V$13:$AE$22,6,FALSE)&amp; IF(Audit!F504=10,Audit!V504&amp;Audit!W504,"")</f>
        <v>#N/A</v>
      </c>
      <c r="H1739" s="17" t="e">
        <f>VLOOKUP(Audit!G504,$V$3:$AE$12,7,FALSE) &amp; VLOOKUP(Audit!G504,$V$13:$AE$22,7,FALSE)&amp;IF(Audit!G504=10,Audit!V504&amp;Audit!W504,"")</f>
        <v>#N/A</v>
      </c>
      <c r="I1739" s="17" t="e">
        <f>VLOOKUP(Audit!H504,$V$3:$AE$12,8,FALSE) &amp; Audit!U504 &amp; VLOOKUP(Audit!H504,$V$13:$AE$22,8,FALSE)&amp;IF(Audit!H504=10,Audit!V504&amp;Audit!W504,"")</f>
        <v>#N/A</v>
      </c>
      <c r="J1739" s="17" t="e">
        <f>VLOOKUP(Audit!I504,$V$3:$AE$12,9,FALSE) &amp; VLOOKUP(Audit!I504,$V$13:$AE$22,9,FALSE) &amp; IF(Audit!I504=10,Audit!V504&amp;Audit!W504,"") &amp; IF(Audit!I504&lt;&gt;1,U1739,"")</f>
        <v>#N/A</v>
      </c>
      <c r="K1739" s="17" t="e">
        <f>VLOOKUP(Audit!J504,$V$3:$AE$12,10,FALSE) &amp; Audit!S504 &amp; VLOOKUP(Audit!J504,$V$13:$AE$22,10,FALSE) &amp; IF(Audit!J504=10,Audit!V504&amp;Audit!W504,"") &amp; IF(Audit!J504&lt;&gt;1,U1739,"")</f>
        <v>#N/A</v>
      </c>
      <c r="L1739" s="10">
        <f>Audit!K504</f>
        <v>0</v>
      </c>
      <c r="M1739" s="10" t="e">
        <f t="shared" si="821"/>
        <v>#N/A</v>
      </c>
      <c r="N1739" s="10" t="e">
        <f t="shared" si="822"/>
        <v>#N/A</v>
      </c>
      <c r="O1739" s="10" t="e">
        <f t="shared" si="823"/>
        <v>#N/A</v>
      </c>
      <c r="P1739" s="10" t="e">
        <f t="shared" si="824"/>
        <v>#N/A</v>
      </c>
      <c r="Q1739" s="10" t="e">
        <f t="shared" si="825"/>
        <v>#N/A</v>
      </c>
      <c r="R1739" s="10" t="e">
        <f t="shared" si="826"/>
        <v>#N/A</v>
      </c>
      <c r="S1739" s="10" t="e">
        <f t="shared" si="827"/>
        <v>#N/A</v>
      </c>
      <c r="T1739" s="10" t="e">
        <f t="shared" si="828"/>
        <v>#N/A</v>
      </c>
      <c r="U1739" s="17" t="str">
        <f>IF(Audit!M504="","",VLOOKUP(Audit!M504,$W$26:$X$35,2,FALSE)) &amp; Audit!N504 &amp; IF(Audit!O504="","",IF(Audit!N504&lt;=1.4,VLOOKUP(Audit!O504,$W$38:X1784,2,FALSE),VLOOKUP(Audit!O504,$W$51:$X$61,2,FALSE))) &amp; IF(Audit!P504="","",VLOOKUP(Audit!P504,$Y$26:$Z$35,2,FALSE) &amp; Audit!Q504 &amp; IF(Audit!O504="","",IF(Audit!Q504&lt;=1.4,VLOOKUP(Audit!R504,$Y$38:$Z$48,2,FALSE),VLOOKUP(Audit!R504,$Y$51:$Z$61,2,FALSE))))</f>
        <v/>
      </c>
      <c r="V1739" s="21"/>
      <c r="AH1739" s="49">
        <f>Audit!A504</f>
        <v>0</v>
      </c>
      <c r="AI1739" s="50" t="e">
        <f>VLOOKUP(Audit!B504,$V$3:$AE$12,2,FALSE)&amp; IF(Audit!B504=10,Audit!V504,"")</f>
        <v>#N/A</v>
      </c>
      <c r="AJ1739" s="50" t="e">
        <f>VLOOKUP(Audit!B504,$V$13:$AE$22,2,FALSE)&amp; IF(Audit!B504=10,Audit!W504,"")</f>
        <v>#N/A</v>
      </c>
      <c r="AK1739" s="47" t="e">
        <f t="shared" si="829"/>
        <v>#N/A</v>
      </c>
      <c r="AL1739" s="50" t="e">
        <f>VLOOKUP(Audit!C504,$V$3:$AE$12,3,FALSE)&amp; IF(Audit!C504=10,Audit!V504,"")</f>
        <v>#N/A</v>
      </c>
      <c r="AM1739" s="50" t="e">
        <f>VLOOKUP(Audit!C504,$V$13:$AE$22,3,FALSE)&amp; IF(Audit!C504=10,Audit!W504,"")</f>
        <v>#N/A</v>
      </c>
      <c r="AN1739" s="47" t="e">
        <f t="shared" si="830"/>
        <v>#N/A</v>
      </c>
      <c r="AO1739" s="50" t="e">
        <f>VLOOKUP(Audit!D504,$V$3:$AE$12,4,FALSE) &amp;  Audit!T504 &amp; IF(Audit!D504=10,Audit!V504,"")</f>
        <v>#N/A</v>
      </c>
      <c r="AP1739" s="50" t="e">
        <f>VLOOKUP(Audit!D504,$V$13:$AE$22,4,FALSE)&amp; IF(Audit!D504=10,Audit!W504,"")</f>
        <v>#N/A</v>
      </c>
      <c r="AQ1739" s="47" t="e">
        <f t="shared" si="831"/>
        <v>#N/A</v>
      </c>
      <c r="AR1739" s="50" t="e">
        <f>VLOOKUP(Audit!E504,$V$3:$AE$12,5,FALSE)&amp; IF(Audit!E504=10,Audit!V504,"")</f>
        <v>#N/A</v>
      </c>
      <c r="AS1739" s="50" t="e">
        <f>VLOOKUP(Audit!E504,$V$13:$AE$22,5,FALSE)&amp; IF(Audit!E504=10,Audit!W504,"")</f>
        <v>#N/A</v>
      </c>
      <c r="AT1739" s="47" t="e">
        <f t="shared" si="832"/>
        <v>#N/A</v>
      </c>
      <c r="AU1739" s="50" t="e">
        <f>VLOOKUP(Audit!F504,$V$3:$AE$12,6,FALSE)&amp; IF(Audit!F504=10,Audit!V504,"")</f>
        <v>#N/A</v>
      </c>
      <c r="AV1739" s="50" t="e">
        <f>VLOOKUP(Audit!F504,$V$13:$AE$22,6,FALSE)&amp; IF(Audit!F504=10,Audit!W504,"")</f>
        <v>#N/A</v>
      </c>
      <c r="AW1739" s="47" t="e">
        <f t="shared" si="833"/>
        <v>#N/A</v>
      </c>
      <c r="AX1739" s="50" t="e">
        <f>VLOOKUP(Audit!G504,$V$3:$AE$12,7,FALSE)&amp; IF(Audit!G504=10,Audit!V504,"")</f>
        <v>#N/A</v>
      </c>
      <c r="AY1739" s="50" t="e">
        <f>VLOOKUP(Audit!G504,$V$13:$AE$22,7,FALSE) &amp; IF(Audit!G504=10,Audit!W504,"")</f>
        <v>#N/A</v>
      </c>
      <c r="AZ1739" s="47" t="e">
        <f t="shared" si="834"/>
        <v>#N/A</v>
      </c>
      <c r="BA1739" s="50" t="e">
        <f>VLOOKUP(Audit!H504,$V$3:$AE$12,8,FALSE)&amp; Audit!U504 &amp; IF(Audit!H504=10,Audit!V504,"")</f>
        <v>#N/A</v>
      </c>
      <c r="BB1739" s="50" t="e">
        <f>VLOOKUP(Audit!H504,$V$13:$AE$22,8,FALSE) &amp; IF(Audit!H504=10,Audit!W504,"")</f>
        <v>#N/A</v>
      </c>
      <c r="BC1739" s="47" t="e">
        <f t="shared" si="835"/>
        <v>#N/A</v>
      </c>
      <c r="BD1739" s="50" t="e">
        <f>VLOOKUP(Audit!I504,$V$3:$AE$12,9,FALSE)&amp; IF(Audit!I504=10,Audit!V504,"")</f>
        <v>#N/A</v>
      </c>
      <c r="BE1739" s="50" t="e">
        <f>VLOOKUP(Audit!I504,$V$13:$AE$22,9,FALSE) &amp; IF(Audit!I504=10,Audit!W504,"") &amp; IF(Audit!I504&lt;&gt;1,U1739,"")</f>
        <v>#N/A</v>
      </c>
      <c r="BF1739" s="47" t="e">
        <f t="shared" si="836"/>
        <v>#N/A</v>
      </c>
      <c r="BG1739" s="50" t="e">
        <f>VLOOKUP(Audit!J504,$V$3:$AE$12,10,FALSE) &amp; Audit!S504 &amp; IF(Audit!J504=10,Audit!V504,"")</f>
        <v>#N/A</v>
      </c>
      <c r="BH1739" s="50" t="e">
        <f>VLOOKUP(Audit!J504,$V$13:$AE$22,10,FALSE) &amp; IF(Audit!J504=10,Audit!W504,"") &amp; IF(Audit!J504&lt;&gt;1,U1739,"")</f>
        <v>#N/A</v>
      </c>
      <c r="BI1739" s="47" t="e">
        <f t="shared" si="837"/>
        <v>#N/A</v>
      </c>
      <c r="BJ1739" s="48" t="str">
        <f t="shared" si="838"/>
        <v/>
      </c>
      <c r="BK1739" s="48" t="str">
        <f t="shared" si="839"/>
        <v/>
      </c>
      <c r="BL1739" s="48" t="str">
        <f t="shared" si="840"/>
        <v/>
      </c>
      <c r="BM1739" s="48" t="str">
        <f t="shared" si="841"/>
        <v/>
      </c>
      <c r="BN1739" s="48" t="str">
        <f t="shared" si="842"/>
        <v/>
      </c>
      <c r="BO1739" s="48" t="str">
        <f t="shared" si="843"/>
        <v/>
      </c>
      <c r="BP1739" s="48" t="str">
        <f t="shared" si="844"/>
        <v/>
      </c>
      <c r="BQ1739" s="48" t="str">
        <f t="shared" si="845"/>
        <v/>
      </c>
      <c r="BR1739" s="48" t="str">
        <f t="shared" si="846"/>
        <v/>
      </c>
      <c r="BS1739" s="48" t="str">
        <f t="shared" si="847"/>
        <v/>
      </c>
      <c r="BT1739" s="48" t="str">
        <f t="shared" si="848"/>
        <v/>
      </c>
      <c r="BU1739" s="48" t="str">
        <f t="shared" si="849"/>
        <v/>
      </c>
    </row>
    <row r="1740" spans="1:73">
      <c r="A1740" s="10">
        <f>Audit!A505</f>
        <v>0</v>
      </c>
      <c r="B1740" s="10" t="e">
        <f t="shared" si="820"/>
        <v>#N/A</v>
      </c>
      <c r="C1740" s="17" t="e">
        <f>VLOOKUP(Audit!B505,$V$3:$AE$12,2,FALSE) &amp; VLOOKUP(Audit!B505,$V$13:$AE$22,2,FALSE)&amp; IF(Audit!B505=10,Audit!V505&amp;Audit!W505,"")</f>
        <v>#N/A</v>
      </c>
      <c r="D1740" s="17" t="e">
        <f>VLOOKUP(Audit!C505,$V$3:$AE$12,3,FALSE) &amp; VLOOKUP(Audit!C505,$V$13:$AE$22,3,FALSE) &amp;IF(Audit!C505=10,Audit!V505&amp;Audit!W505,"")</f>
        <v>#N/A</v>
      </c>
      <c r="E1740" s="17" t="e">
        <f>VLOOKUP(Audit!D505,$V$3:$AE$12,4,FALSE)&amp; Audit!T505 &amp; VLOOKUP(Audit!D505,$V$13:$AE$22,4,FALSE)&amp; IF(Audit!D505=10,Audit!V505&amp;Audit!W505,"")</f>
        <v>#N/A</v>
      </c>
      <c r="F1740" s="17" t="e">
        <f>VLOOKUP(Audit!E505,$V$3:$AE$12,5,FALSE) &amp; VLOOKUP(Audit!E505,$V$13:$AE$22,5,FALSE)&amp; IF(Audit!E505=10,Audit!V505&amp;Audit!W505,"")</f>
        <v>#N/A</v>
      </c>
      <c r="G1740" s="17" t="e">
        <f>VLOOKUP(Audit!F505,$V$3:$AE$12,6,FALSE) &amp; VLOOKUP(Audit!F505,$V$13:$AE$22,6,FALSE)&amp; IF(Audit!F505=10,Audit!V505&amp;Audit!W505,"")</f>
        <v>#N/A</v>
      </c>
      <c r="H1740" s="17" t="e">
        <f>VLOOKUP(Audit!G505,$V$3:$AE$12,7,FALSE) &amp; VLOOKUP(Audit!G505,$V$13:$AE$22,7,FALSE)&amp;IF(Audit!G505=10,Audit!V505&amp;Audit!W505,"")</f>
        <v>#N/A</v>
      </c>
      <c r="I1740" s="17" t="e">
        <f>VLOOKUP(Audit!H505,$V$3:$AE$12,8,FALSE) &amp; Audit!U505 &amp; VLOOKUP(Audit!H505,$V$13:$AE$22,8,FALSE)&amp;IF(Audit!H505=10,Audit!V505&amp;Audit!W505,"")</f>
        <v>#N/A</v>
      </c>
      <c r="J1740" s="17" t="e">
        <f>VLOOKUP(Audit!I505,$V$3:$AE$12,9,FALSE) &amp; VLOOKUP(Audit!I505,$V$13:$AE$22,9,FALSE) &amp; IF(Audit!I505=10,Audit!V505&amp;Audit!W505,"") &amp; IF(Audit!I505&lt;&gt;1,U1740,"")</f>
        <v>#N/A</v>
      </c>
      <c r="K1740" s="17" t="e">
        <f>VLOOKUP(Audit!J505,$V$3:$AE$12,10,FALSE) &amp; Audit!S505 &amp; VLOOKUP(Audit!J505,$V$13:$AE$22,10,FALSE) &amp; IF(Audit!J505=10,Audit!V505&amp;Audit!W505,"") &amp; IF(Audit!J505&lt;&gt;1,U1740,"")</f>
        <v>#N/A</v>
      </c>
      <c r="L1740" s="10">
        <f>Audit!K505</f>
        <v>0</v>
      </c>
      <c r="M1740" s="10" t="e">
        <f t="shared" si="821"/>
        <v>#N/A</v>
      </c>
      <c r="N1740" s="10" t="e">
        <f t="shared" si="822"/>
        <v>#N/A</v>
      </c>
      <c r="O1740" s="10" t="e">
        <f t="shared" si="823"/>
        <v>#N/A</v>
      </c>
      <c r="P1740" s="10" t="e">
        <f t="shared" si="824"/>
        <v>#N/A</v>
      </c>
      <c r="Q1740" s="10" t="e">
        <f t="shared" si="825"/>
        <v>#N/A</v>
      </c>
      <c r="R1740" s="10" t="e">
        <f t="shared" si="826"/>
        <v>#N/A</v>
      </c>
      <c r="S1740" s="10" t="e">
        <f t="shared" si="827"/>
        <v>#N/A</v>
      </c>
      <c r="T1740" s="10" t="e">
        <f t="shared" si="828"/>
        <v>#N/A</v>
      </c>
      <c r="U1740" s="17" t="str">
        <f>IF(Audit!M505="","",VLOOKUP(Audit!M505,$W$26:$X$35,2,FALSE)) &amp; Audit!N505 &amp; IF(Audit!O505="","",IF(Audit!N505&lt;=1.4,VLOOKUP(Audit!O505,$W$38:X1785,2,FALSE),VLOOKUP(Audit!O505,$W$51:$X$61,2,FALSE))) &amp; IF(Audit!P505="","",VLOOKUP(Audit!P505,$Y$26:$Z$35,2,FALSE) &amp; Audit!Q505 &amp; IF(Audit!O505="","",IF(Audit!Q505&lt;=1.4,VLOOKUP(Audit!R505,$Y$38:$Z$48,2,FALSE),VLOOKUP(Audit!R505,$Y$51:$Z$61,2,FALSE))))</f>
        <v/>
      </c>
      <c r="V1740" s="21"/>
      <c r="AH1740" s="49">
        <f>Audit!A505</f>
        <v>0</v>
      </c>
      <c r="AI1740" s="50" t="e">
        <f>VLOOKUP(Audit!B505,$V$3:$AE$12,2,FALSE)&amp; IF(Audit!B505=10,Audit!V505,"")</f>
        <v>#N/A</v>
      </c>
      <c r="AJ1740" s="50" t="e">
        <f>VLOOKUP(Audit!B505,$V$13:$AE$22,2,FALSE)&amp; IF(Audit!B505=10,Audit!W505,"")</f>
        <v>#N/A</v>
      </c>
      <c r="AK1740" s="47" t="e">
        <f t="shared" si="829"/>
        <v>#N/A</v>
      </c>
      <c r="AL1740" s="50" t="e">
        <f>VLOOKUP(Audit!C505,$V$3:$AE$12,3,FALSE)&amp; IF(Audit!C505=10,Audit!V505,"")</f>
        <v>#N/A</v>
      </c>
      <c r="AM1740" s="50" t="e">
        <f>VLOOKUP(Audit!C505,$V$13:$AE$22,3,FALSE)&amp; IF(Audit!C505=10,Audit!W505,"")</f>
        <v>#N/A</v>
      </c>
      <c r="AN1740" s="47" t="e">
        <f t="shared" si="830"/>
        <v>#N/A</v>
      </c>
      <c r="AO1740" s="50" t="e">
        <f>VLOOKUP(Audit!D505,$V$3:$AE$12,4,FALSE) &amp;  Audit!T505 &amp; IF(Audit!D505=10,Audit!V505,"")</f>
        <v>#N/A</v>
      </c>
      <c r="AP1740" s="50" t="e">
        <f>VLOOKUP(Audit!D505,$V$13:$AE$22,4,FALSE)&amp; IF(Audit!D505=10,Audit!W505,"")</f>
        <v>#N/A</v>
      </c>
      <c r="AQ1740" s="47" t="e">
        <f t="shared" si="831"/>
        <v>#N/A</v>
      </c>
      <c r="AR1740" s="50" t="e">
        <f>VLOOKUP(Audit!E505,$V$3:$AE$12,5,FALSE)&amp; IF(Audit!E505=10,Audit!V505,"")</f>
        <v>#N/A</v>
      </c>
      <c r="AS1740" s="50" t="e">
        <f>VLOOKUP(Audit!E505,$V$13:$AE$22,5,FALSE)&amp; IF(Audit!E505=10,Audit!W505,"")</f>
        <v>#N/A</v>
      </c>
      <c r="AT1740" s="47" t="e">
        <f t="shared" si="832"/>
        <v>#N/A</v>
      </c>
      <c r="AU1740" s="50" t="e">
        <f>VLOOKUP(Audit!F505,$V$3:$AE$12,6,FALSE)&amp; IF(Audit!F505=10,Audit!V505,"")</f>
        <v>#N/A</v>
      </c>
      <c r="AV1740" s="50" t="e">
        <f>VLOOKUP(Audit!F505,$V$13:$AE$22,6,FALSE)&amp; IF(Audit!F505=10,Audit!W505,"")</f>
        <v>#N/A</v>
      </c>
      <c r="AW1740" s="47" t="e">
        <f t="shared" si="833"/>
        <v>#N/A</v>
      </c>
      <c r="AX1740" s="50" t="e">
        <f>VLOOKUP(Audit!G505,$V$3:$AE$12,7,FALSE)&amp; IF(Audit!G505=10,Audit!V505,"")</f>
        <v>#N/A</v>
      </c>
      <c r="AY1740" s="50" t="e">
        <f>VLOOKUP(Audit!G505,$V$13:$AE$22,7,FALSE) &amp; IF(Audit!G505=10,Audit!W505,"")</f>
        <v>#N/A</v>
      </c>
      <c r="AZ1740" s="47" t="e">
        <f t="shared" si="834"/>
        <v>#N/A</v>
      </c>
      <c r="BA1740" s="50" t="e">
        <f>VLOOKUP(Audit!H505,$V$3:$AE$12,8,FALSE)&amp; Audit!U505 &amp; IF(Audit!H505=10,Audit!V505,"")</f>
        <v>#N/A</v>
      </c>
      <c r="BB1740" s="50" t="e">
        <f>VLOOKUP(Audit!H505,$V$13:$AE$22,8,FALSE) &amp; IF(Audit!H505=10,Audit!W505,"")</f>
        <v>#N/A</v>
      </c>
      <c r="BC1740" s="47" t="e">
        <f t="shared" si="835"/>
        <v>#N/A</v>
      </c>
      <c r="BD1740" s="50" t="e">
        <f>VLOOKUP(Audit!I505,$V$3:$AE$12,9,FALSE)&amp; IF(Audit!I505=10,Audit!V505,"")</f>
        <v>#N/A</v>
      </c>
      <c r="BE1740" s="50" t="e">
        <f>VLOOKUP(Audit!I505,$V$13:$AE$22,9,FALSE) &amp; IF(Audit!I505=10,Audit!W505,"") &amp; IF(Audit!I505&lt;&gt;1,U1740,"")</f>
        <v>#N/A</v>
      </c>
      <c r="BF1740" s="47" t="e">
        <f t="shared" si="836"/>
        <v>#N/A</v>
      </c>
      <c r="BG1740" s="50" t="e">
        <f>VLOOKUP(Audit!J505,$V$3:$AE$12,10,FALSE) &amp; Audit!S505 &amp; IF(Audit!J505=10,Audit!V505,"")</f>
        <v>#N/A</v>
      </c>
      <c r="BH1740" s="50" t="e">
        <f>VLOOKUP(Audit!J505,$V$13:$AE$22,10,FALSE) &amp; IF(Audit!J505=10,Audit!W505,"") &amp; IF(Audit!J505&lt;&gt;1,U1740,"")</f>
        <v>#N/A</v>
      </c>
      <c r="BI1740" s="47" t="e">
        <f t="shared" si="837"/>
        <v>#N/A</v>
      </c>
      <c r="BJ1740" s="48" t="str">
        <f t="shared" si="838"/>
        <v/>
      </c>
      <c r="BK1740" s="48" t="str">
        <f t="shared" si="839"/>
        <v/>
      </c>
      <c r="BL1740" s="48" t="str">
        <f t="shared" si="840"/>
        <v/>
      </c>
      <c r="BM1740" s="48" t="str">
        <f t="shared" si="841"/>
        <v/>
      </c>
      <c r="BN1740" s="48" t="str">
        <f t="shared" si="842"/>
        <v/>
      </c>
      <c r="BO1740" s="48" t="str">
        <f t="shared" si="843"/>
        <v/>
      </c>
      <c r="BP1740" s="48" t="str">
        <f t="shared" si="844"/>
        <v/>
      </c>
      <c r="BQ1740" s="48" t="str">
        <f t="shared" si="845"/>
        <v/>
      </c>
      <c r="BR1740" s="48" t="str">
        <f t="shared" si="846"/>
        <v/>
      </c>
      <c r="BS1740" s="48" t="str">
        <f t="shared" si="847"/>
        <v/>
      </c>
      <c r="BT1740" s="48" t="str">
        <f t="shared" si="848"/>
        <v/>
      </c>
      <c r="BU1740" s="48" t="str">
        <f t="shared" si="849"/>
        <v/>
      </c>
    </row>
    <row r="1741" spans="1:73">
      <c r="A1741" s="10">
        <f>Audit!A506</f>
        <v>0</v>
      </c>
      <c r="B1741" s="10" t="e">
        <f t="shared" si="820"/>
        <v>#N/A</v>
      </c>
      <c r="C1741" s="17" t="e">
        <f>VLOOKUP(Audit!B506,$V$3:$AE$12,2,FALSE) &amp; VLOOKUP(Audit!B506,$V$13:$AE$22,2,FALSE)&amp; IF(Audit!B506=10,Audit!V506&amp;Audit!W506,"")</f>
        <v>#N/A</v>
      </c>
      <c r="D1741" s="17" t="e">
        <f>VLOOKUP(Audit!C506,$V$3:$AE$12,3,FALSE) &amp; VLOOKUP(Audit!C506,$V$13:$AE$22,3,FALSE) &amp;IF(Audit!C506=10,Audit!V506&amp;Audit!W506,"")</f>
        <v>#N/A</v>
      </c>
      <c r="E1741" s="17" t="e">
        <f>VLOOKUP(Audit!D506,$V$3:$AE$12,4,FALSE)&amp; Audit!T506 &amp; VLOOKUP(Audit!D506,$V$13:$AE$22,4,FALSE)&amp; IF(Audit!D506=10,Audit!V506&amp;Audit!W506,"")</f>
        <v>#N/A</v>
      </c>
      <c r="F1741" s="17" t="e">
        <f>VLOOKUP(Audit!E506,$V$3:$AE$12,5,FALSE) &amp; VLOOKUP(Audit!E506,$V$13:$AE$22,5,FALSE)&amp; IF(Audit!E506=10,Audit!V506&amp;Audit!W506,"")</f>
        <v>#N/A</v>
      </c>
      <c r="G1741" s="17" t="e">
        <f>VLOOKUP(Audit!F506,$V$3:$AE$12,6,FALSE) &amp; VLOOKUP(Audit!F506,$V$13:$AE$22,6,FALSE)&amp; IF(Audit!F506=10,Audit!V506&amp;Audit!W506,"")</f>
        <v>#N/A</v>
      </c>
      <c r="H1741" s="17" t="e">
        <f>VLOOKUP(Audit!G506,$V$3:$AE$12,7,FALSE) &amp; VLOOKUP(Audit!G506,$V$13:$AE$22,7,FALSE)&amp;IF(Audit!G506=10,Audit!V506&amp;Audit!W506,"")</f>
        <v>#N/A</v>
      </c>
      <c r="I1741" s="17" t="e">
        <f>VLOOKUP(Audit!H506,$V$3:$AE$12,8,FALSE) &amp; Audit!U506 &amp; VLOOKUP(Audit!H506,$V$13:$AE$22,8,FALSE)&amp;IF(Audit!H506=10,Audit!V506&amp;Audit!W506,"")</f>
        <v>#N/A</v>
      </c>
      <c r="J1741" s="17" t="e">
        <f>VLOOKUP(Audit!I506,$V$3:$AE$12,9,FALSE) &amp; VLOOKUP(Audit!I506,$V$13:$AE$22,9,FALSE) &amp; IF(Audit!I506=10,Audit!V506&amp;Audit!W506,"") &amp; IF(Audit!I506&lt;&gt;1,U1741,"")</f>
        <v>#N/A</v>
      </c>
      <c r="K1741" s="17" t="e">
        <f>VLOOKUP(Audit!J506,$V$3:$AE$12,10,FALSE) &amp; Audit!S506 &amp; VLOOKUP(Audit!J506,$V$13:$AE$22,10,FALSE) &amp; IF(Audit!J506=10,Audit!V506&amp;Audit!W506,"") &amp; IF(Audit!J506&lt;&gt;1,U1741,"")</f>
        <v>#N/A</v>
      </c>
      <c r="L1741" s="10">
        <f>Audit!K506</f>
        <v>0</v>
      </c>
      <c r="M1741" s="10" t="e">
        <f t="shared" si="821"/>
        <v>#N/A</v>
      </c>
      <c r="N1741" s="10" t="e">
        <f t="shared" si="822"/>
        <v>#N/A</v>
      </c>
      <c r="O1741" s="10" t="e">
        <f t="shared" si="823"/>
        <v>#N/A</v>
      </c>
      <c r="P1741" s="10" t="e">
        <f t="shared" si="824"/>
        <v>#N/A</v>
      </c>
      <c r="Q1741" s="10" t="e">
        <f t="shared" si="825"/>
        <v>#N/A</v>
      </c>
      <c r="R1741" s="10" t="e">
        <f t="shared" si="826"/>
        <v>#N/A</v>
      </c>
      <c r="S1741" s="10" t="e">
        <f t="shared" si="827"/>
        <v>#N/A</v>
      </c>
      <c r="T1741" s="10" t="e">
        <f t="shared" si="828"/>
        <v>#N/A</v>
      </c>
      <c r="U1741" s="17" t="str">
        <f>IF(Audit!M506="","",VLOOKUP(Audit!M506,$W$26:$X$35,2,FALSE)) &amp; Audit!N506 &amp; IF(Audit!O506="","",IF(Audit!N506&lt;=1.4,VLOOKUP(Audit!O506,$W$38:X1786,2,FALSE),VLOOKUP(Audit!O506,$W$51:$X$61,2,FALSE))) &amp; IF(Audit!P506="","",VLOOKUP(Audit!P506,$Y$26:$Z$35,2,FALSE) &amp; Audit!Q506 &amp; IF(Audit!O506="","",IF(Audit!Q506&lt;=1.4,VLOOKUP(Audit!R506,$Y$38:$Z$48,2,FALSE),VLOOKUP(Audit!R506,$Y$51:$Z$61,2,FALSE))))</f>
        <v/>
      </c>
      <c r="V1741" s="21"/>
      <c r="AH1741" s="49">
        <f>Audit!A506</f>
        <v>0</v>
      </c>
      <c r="AI1741" s="50" t="e">
        <f>VLOOKUP(Audit!B506,$V$3:$AE$12,2,FALSE)&amp; IF(Audit!B506=10,Audit!V506,"")</f>
        <v>#N/A</v>
      </c>
      <c r="AJ1741" s="50" t="e">
        <f>VLOOKUP(Audit!B506,$V$13:$AE$22,2,FALSE)&amp; IF(Audit!B506=10,Audit!W506,"")</f>
        <v>#N/A</v>
      </c>
      <c r="AK1741" s="47" t="e">
        <f t="shared" si="829"/>
        <v>#N/A</v>
      </c>
      <c r="AL1741" s="50" t="e">
        <f>VLOOKUP(Audit!C506,$V$3:$AE$12,3,FALSE)&amp; IF(Audit!C506=10,Audit!V506,"")</f>
        <v>#N/A</v>
      </c>
      <c r="AM1741" s="50" t="e">
        <f>VLOOKUP(Audit!C506,$V$13:$AE$22,3,FALSE)&amp; IF(Audit!C506=10,Audit!W506,"")</f>
        <v>#N/A</v>
      </c>
      <c r="AN1741" s="47" t="e">
        <f t="shared" si="830"/>
        <v>#N/A</v>
      </c>
      <c r="AO1741" s="50" t="e">
        <f>VLOOKUP(Audit!D506,$V$3:$AE$12,4,FALSE) &amp;  Audit!T506 &amp; IF(Audit!D506=10,Audit!V506,"")</f>
        <v>#N/A</v>
      </c>
      <c r="AP1741" s="50" t="e">
        <f>VLOOKUP(Audit!D506,$V$13:$AE$22,4,FALSE)&amp; IF(Audit!D506=10,Audit!W506,"")</f>
        <v>#N/A</v>
      </c>
      <c r="AQ1741" s="47" t="e">
        <f t="shared" si="831"/>
        <v>#N/A</v>
      </c>
      <c r="AR1741" s="50" t="e">
        <f>VLOOKUP(Audit!E506,$V$3:$AE$12,5,FALSE)&amp; IF(Audit!E506=10,Audit!V506,"")</f>
        <v>#N/A</v>
      </c>
      <c r="AS1741" s="50" t="e">
        <f>VLOOKUP(Audit!E506,$V$13:$AE$22,5,FALSE)&amp; IF(Audit!E506=10,Audit!W506,"")</f>
        <v>#N/A</v>
      </c>
      <c r="AT1741" s="47" t="e">
        <f t="shared" si="832"/>
        <v>#N/A</v>
      </c>
      <c r="AU1741" s="50" t="e">
        <f>VLOOKUP(Audit!F506,$V$3:$AE$12,6,FALSE)&amp; IF(Audit!F506=10,Audit!V506,"")</f>
        <v>#N/A</v>
      </c>
      <c r="AV1741" s="50" t="e">
        <f>VLOOKUP(Audit!F506,$V$13:$AE$22,6,FALSE)&amp; IF(Audit!F506=10,Audit!W506,"")</f>
        <v>#N/A</v>
      </c>
      <c r="AW1741" s="47" t="e">
        <f t="shared" si="833"/>
        <v>#N/A</v>
      </c>
      <c r="AX1741" s="50" t="e">
        <f>VLOOKUP(Audit!G506,$V$3:$AE$12,7,FALSE)&amp; IF(Audit!G506=10,Audit!V506,"")</f>
        <v>#N/A</v>
      </c>
      <c r="AY1741" s="50" t="e">
        <f>VLOOKUP(Audit!G506,$V$13:$AE$22,7,FALSE) &amp; IF(Audit!G506=10,Audit!W506,"")</f>
        <v>#N/A</v>
      </c>
      <c r="AZ1741" s="47" t="e">
        <f t="shared" si="834"/>
        <v>#N/A</v>
      </c>
      <c r="BA1741" s="50" t="e">
        <f>VLOOKUP(Audit!H506,$V$3:$AE$12,8,FALSE)&amp; Audit!U506 &amp; IF(Audit!H506=10,Audit!V506,"")</f>
        <v>#N/A</v>
      </c>
      <c r="BB1741" s="50" t="e">
        <f>VLOOKUP(Audit!H506,$V$13:$AE$22,8,FALSE) &amp; IF(Audit!H506=10,Audit!W506,"")</f>
        <v>#N/A</v>
      </c>
      <c r="BC1741" s="47" t="e">
        <f t="shared" si="835"/>
        <v>#N/A</v>
      </c>
      <c r="BD1741" s="50" t="e">
        <f>VLOOKUP(Audit!I506,$V$3:$AE$12,9,FALSE)&amp; IF(Audit!I506=10,Audit!V506,"")</f>
        <v>#N/A</v>
      </c>
      <c r="BE1741" s="50" t="e">
        <f>VLOOKUP(Audit!I506,$V$13:$AE$22,9,FALSE) &amp; IF(Audit!I506=10,Audit!W506,"") &amp; IF(Audit!I506&lt;&gt;1,U1741,"")</f>
        <v>#N/A</v>
      </c>
      <c r="BF1741" s="47" t="e">
        <f t="shared" si="836"/>
        <v>#N/A</v>
      </c>
      <c r="BG1741" s="50" t="e">
        <f>VLOOKUP(Audit!J506,$V$3:$AE$12,10,FALSE) &amp; Audit!S506 &amp; IF(Audit!J506=10,Audit!V506,"")</f>
        <v>#N/A</v>
      </c>
      <c r="BH1741" s="50" t="e">
        <f>VLOOKUP(Audit!J506,$V$13:$AE$22,10,FALSE) &amp; IF(Audit!J506=10,Audit!W506,"") &amp; IF(Audit!J506&lt;&gt;1,U1741,"")</f>
        <v>#N/A</v>
      </c>
      <c r="BI1741" s="47" t="e">
        <f t="shared" si="837"/>
        <v>#N/A</v>
      </c>
      <c r="BJ1741" s="48" t="str">
        <f t="shared" si="838"/>
        <v/>
      </c>
      <c r="BK1741" s="48" t="str">
        <f t="shared" si="839"/>
        <v/>
      </c>
      <c r="BL1741" s="48" t="str">
        <f t="shared" si="840"/>
        <v/>
      </c>
      <c r="BM1741" s="48" t="str">
        <f t="shared" si="841"/>
        <v/>
      </c>
      <c r="BN1741" s="48" t="str">
        <f t="shared" si="842"/>
        <v/>
      </c>
      <c r="BO1741" s="48" t="str">
        <f t="shared" si="843"/>
        <v/>
      </c>
      <c r="BP1741" s="48" t="str">
        <f t="shared" si="844"/>
        <v/>
      </c>
      <c r="BQ1741" s="48" t="str">
        <f t="shared" si="845"/>
        <v/>
      </c>
      <c r="BR1741" s="48" t="str">
        <f t="shared" si="846"/>
        <v/>
      </c>
      <c r="BS1741" s="48" t="str">
        <f t="shared" si="847"/>
        <v/>
      </c>
      <c r="BT1741" s="48" t="str">
        <f t="shared" si="848"/>
        <v/>
      </c>
      <c r="BU1741" s="48" t="str">
        <f t="shared" si="849"/>
        <v/>
      </c>
    </row>
    <row r="1742" spans="1:73">
      <c r="A1742" s="10">
        <f>Audit!A507</f>
        <v>0</v>
      </c>
      <c r="B1742" s="10" t="e">
        <f t="shared" si="820"/>
        <v>#N/A</v>
      </c>
      <c r="C1742" s="17" t="e">
        <f>VLOOKUP(Audit!B507,$V$3:$AE$12,2,FALSE) &amp; VLOOKUP(Audit!B507,$V$13:$AE$22,2,FALSE)&amp; IF(Audit!B507=10,Audit!V507&amp;Audit!W507,"")</f>
        <v>#N/A</v>
      </c>
      <c r="D1742" s="17" t="e">
        <f>VLOOKUP(Audit!C507,$V$3:$AE$12,3,FALSE) &amp; VLOOKUP(Audit!C507,$V$13:$AE$22,3,FALSE) &amp;IF(Audit!C507=10,Audit!V507&amp;Audit!W507,"")</f>
        <v>#N/A</v>
      </c>
      <c r="E1742" s="17" t="e">
        <f>VLOOKUP(Audit!D507,$V$3:$AE$12,4,FALSE)&amp; Audit!T507 &amp; VLOOKUP(Audit!D507,$V$13:$AE$22,4,FALSE)&amp; IF(Audit!D507=10,Audit!V507&amp;Audit!W507,"")</f>
        <v>#N/A</v>
      </c>
      <c r="F1742" s="17" t="e">
        <f>VLOOKUP(Audit!E507,$V$3:$AE$12,5,FALSE) &amp; VLOOKUP(Audit!E507,$V$13:$AE$22,5,FALSE)&amp; IF(Audit!E507=10,Audit!V507&amp;Audit!W507,"")</f>
        <v>#N/A</v>
      </c>
      <c r="G1742" s="17" t="e">
        <f>VLOOKUP(Audit!F507,$V$3:$AE$12,6,FALSE) &amp; VLOOKUP(Audit!F507,$V$13:$AE$22,6,FALSE)&amp; IF(Audit!F507=10,Audit!V507&amp;Audit!W507,"")</f>
        <v>#N/A</v>
      </c>
      <c r="H1742" s="17" t="e">
        <f>VLOOKUP(Audit!G507,$V$3:$AE$12,7,FALSE) &amp; VLOOKUP(Audit!G507,$V$13:$AE$22,7,FALSE)&amp;IF(Audit!G507=10,Audit!V507&amp;Audit!W507,"")</f>
        <v>#N/A</v>
      </c>
      <c r="I1742" s="17" t="e">
        <f>VLOOKUP(Audit!H507,$V$3:$AE$12,8,FALSE) &amp; Audit!U507 &amp; VLOOKUP(Audit!H507,$V$13:$AE$22,8,FALSE)&amp;IF(Audit!H507=10,Audit!V507&amp;Audit!W507,"")</f>
        <v>#N/A</v>
      </c>
      <c r="J1742" s="17" t="e">
        <f>VLOOKUP(Audit!I507,$V$3:$AE$12,9,FALSE) &amp; VLOOKUP(Audit!I507,$V$13:$AE$22,9,FALSE) &amp; IF(Audit!I507=10,Audit!V507&amp;Audit!W507,"") &amp; IF(Audit!I507&lt;&gt;1,U1742,"")</f>
        <v>#N/A</v>
      </c>
      <c r="K1742" s="17" t="e">
        <f>VLOOKUP(Audit!J507,$V$3:$AE$12,10,FALSE) &amp; Audit!S507 &amp; VLOOKUP(Audit!J507,$V$13:$AE$22,10,FALSE) &amp; IF(Audit!J507=10,Audit!V507&amp;Audit!W507,"") &amp; IF(Audit!J507&lt;&gt;1,U1742,"")</f>
        <v>#N/A</v>
      </c>
      <c r="L1742" s="10">
        <f>Audit!K507</f>
        <v>0</v>
      </c>
      <c r="M1742" s="10" t="e">
        <f t="shared" si="821"/>
        <v>#N/A</v>
      </c>
      <c r="N1742" s="10" t="e">
        <f t="shared" si="822"/>
        <v>#N/A</v>
      </c>
      <c r="O1742" s="10" t="e">
        <f t="shared" si="823"/>
        <v>#N/A</v>
      </c>
      <c r="P1742" s="10" t="e">
        <f t="shared" si="824"/>
        <v>#N/A</v>
      </c>
      <c r="Q1742" s="10" t="e">
        <f t="shared" si="825"/>
        <v>#N/A</v>
      </c>
      <c r="R1742" s="10" t="e">
        <f t="shared" si="826"/>
        <v>#N/A</v>
      </c>
      <c r="S1742" s="10" t="e">
        <f t="shared" si="827"/>
        <v>#N/A</v>
      </c>
      <c r="T1742" s="10" t="e">
        <f t="shared" si="828"/>
        <v>#N/A</v>
      </c>
      <c r="U1742" s="17" t="str">
        <f>IF(Audit!M507="","",VLOOKUP(Audit!M507,$W$26:$X$35,2,FALSE)) &amp; Audit!N507 &amp; IF(Audit!O507="","",IF(Audit!N507&lt;=1.4,VLOOKUP(Audit!O507,$W$38:X1787,2,FALSE),VLOOKUP(Audit!O507,$W$51:$X$61,2,FALSE))) &amp; IF(Audit!P507="","",VLOOKUP(Audit!P507,$Y$26:$Z$35,2,FALSE) &amp; Audit!Q507 &amp; IF(Audit!O507="","",IF(Audit!Q507&lt;=1.4,VLOOKUP(Audit!R507,$Y$38:$Z$48,2,FALSE),VLOOKUP(Audit!R507,$Y$51:$Z$61,2,FALSE))))</f>
        <v/>
      </c>
      <c r="V1742" s="21"/>
      <c r="AH1742" s="49">
        <f>Audit!A507</f>
        <v>0</v>
      </c>
      <c r="AI1742" s="50" t="e">
        <f>VLOOKUP(Audit!B507,$V$3:$AE$12,2,FALSE)&amp; IF(Audit!B507=10,Audit!V507,"")</f>
        <v>#N/A</v>
      </c>
      <c r="AJ1742" s="50" t="e">
        <f>VLOOKUP(Audit!B507,$V$13:$AE$22,2,FALSE)&amp; IF(Audit!B507=10,Audit!W507,"")</f>
        <v>#N/A</v>
      </c>
      <c r="AK1742" s="47" t="e">
        <f t="shared" si="829"/>
        <v>#N/A</v>
      </c>
      <c r="AL1742" s="50" t="e">
        <f>VLOOKUP(Audit!C507,$V$3:$AE$12,3,FALSE)&amp; IF(Audit!C507=10,Audit!V507,"")</f>
        <v>#N/A</v>
      </c>
      <c r="AM1742" s="50" t="e">
        <f>VLOOKUP(Audit!C507,$V$13:$AE$22,3,FALSE)&amp; IF(Audit!C507=10,Audit!W507,"")</f>
        <v>#N/A</v>
      </c>
      <c r="AN1742" s="47" t="e">
        <f t="shared" si="830"/>
        <v>#N/A</v>
      </c>
      <c r="AO1742" s="50" t="e">
        <f>VLOOKUP(Audit!D507,$V$3:$AE$12,4,FALSE) &amp;  Audit!T507 &amp; IF(Audit!D507=10,Audit!V507,"")</f>
        <v>#N/A</v>
      </c>
      <c r="AP1742" s="50" t="e">
        <f>VLOOKUP(Audit!D507,$V$13:$AE$22,4,FALSE)&amp; IF(Audit!D507=10,Audit!W507,"")</f>
        <v>#N/A</v>
      </c>
      <c r="AQ1742" s="47" t="e">
        <f t="shared" si="831"/>
        <v>#N/A</v>
      </c>
      <c r="AR1742" s="50" t="e">
        <f>VLOOKUP(Audit!E507,$V$3:$AE$12,5,FALSE)&amp; IF(Audit!E507=10,Audit!V507,"")</f>
        <v>#N/A</v>
      </c>
      <c r="AS1742" s="50" t="e">
        <f>VLOOKUP(Audit!E507,$V$13:$AE$22,5,FALSE)&amp; IF(Audit!E507=10,Audit!W507,"")</f>
        <v>#N/A</v>
      </c>
      <c r="AT1742" s="47" t="e">
        <f t="shared" si="832"/>
        <v>#N/A</v>
      </c>
      <c r="AU1742" s="50" t="e">
        <f>VLOOKUP(Audit!F507,$V$3:$AE$12,6,FALSE)&amp; IF(Audit!F507=10,Audit!V507,"")</f>
        <v>#N/A</v>
      </c>
      <c r="AV1742" s="50" t="e">
        <f>VLOOKUP(Audit!F507,$V$13:$AE$22,6,FALSE)&amp; IF(Audit!F507=10,Audit!W507,"")</f>
        <v>#N/A</v>
      </c>
      <c r="AW1742" s="47" t="e">
        <f t="shared" si="833"/>
        <v>#N/A</v>
      </c>
      <c r="AX1742" s="50" t="e">
        <f>VLOOKUP(Audit!G507,$V$3:$AE$12,7,FALSE)&amp; IF(Audit!G507=10,Audit!V507,"")</f>
        <v>#N/A</v>
      </c>
      <c r="AY1742" s="50" t="e">
        <f>VLOOKUP(Audit!G507,$V$13:$AE$22,7,FALSE) &amp; IF(Audit!G507=10,Audit!W507,"")</f>
        <v>#N/A</v>
      </c>
      <c r="AZ1742" s="47" t="e">
        <f t="shared" si="834"/>
        <v>#N/A</v>
      </c>
      <c r="BA1742" s="50" t="e">
        <f>VLOOKUP(Audit!H507,$V$3:$AE$12,8,FALSE)&amp; Audit!U507 &amp; IF(Audit!H507=10,Audit!V507,"")</f>
        <v>#N/A</v>
      </c>
      <c r="BB1742" s="50" t="e">
        <f>VLOOKUP(Audit!H507,$V$13:$AE$22,8,FALSE) &amp; IF(Audit!H507=10,Audit!W507,"")</f>
        <v>#N/A</v>
      </c>
      <c r="BC1742" s="47" t="e">
        <f t="shared" si="835"/>
        <v>#N/A</v>
      </c>
      <c r="BD1742" s="50" t="e">
        <f>VLOOKUP(Audit!I507,$V$3:$AE$12,9,FALSE)&amp; IF(Audit!I507=10,Audit!V507,"")</f>
        <v>#N/A</v>
      </c>
      <c r="BE1742" s="50" t="e">
        <f>VLOOKUP(Audit!I507,$V$13:$AE$22,9,FALSE) &amp; IF(Audit!I507=10,Audit!W507,"") &amp; IF(Audit!I507&lt;&gt;1,U1742,"")</f>
        <v>#N/A</v>
      </c>
      <c r="BF1742" s="47" t="e">
        <f t="shared" si="836"/>
        <v>#N/A</v>
      </c>
      <c r="BG1742" s="50" t="e">
        <f>VLOOKUP(Audit!J507,$V$3:$AE$12,10,FALSE) &amp; Audit!S507 &amp; IF(Audit!J507=10,Audit!V507,"")</f>
        <v>#N/A</v>
      </c>
      <c r="BH1742" s="50" t="e">
        <f>VLOOKUP(Audit!J507,$V$13:$AE$22,10,FALSE) &amp; IF(Audit!J507=10,Audit!W507,"") &amp; IF(Audit!J507&lt;&gt;1,U1742,"")</f>
        <v>#N/A</v>
      </c>
      <c r="BI1742" s="47" t="e">
        <f t="shared" si="837"/>
        <v>#N/A</v>
      </c>
      <c r="BJ1742" s="48" t="str">
        <f t="shared" si="838"/>
        <v/>
      </c>
      <c r="BK1742" s="48" t="str">
        <f t="shared" si="839"/>
        <v/>
      </c>
      <c r="BL1742" s="48" t="str">
        <f t="shared" si="840"/>
        <v/>
      </c>
      <c r="BM1742" s="48" t="str">
        <f t="shared" si="841"/>
        <v/>
      </c>
      <c r="BN1742" s="48" t="str">
        <f t="shared" si="842"/>
        <v/>
      </c>
      <c r="BO1742" s="48" t="str">
        <f t="shared" si="843"/>
        <v/>
      </c>
      <c r="BP1742" s="48" t="str">
        <f t="shared" si="844"/>
        <v/>
      </c>
      <c r="BQ1742" s="48" t="str">
        <f t="shared" si="845"/>
        <v/>
      </c>
      <c r="BR1742" s="48" t="str">
        <f t="shared" si="846"/>
        <v/>
      </c>
      <c r="BS1742" s="48" t="str">
        <f t="shared" si="847"/>
        <v/>
      </c>
      <c r="BT1742" s="48" t="str">
        <f t="shared" si="848"/>
        <v/>
      </c>
      <c r="BU1742" s="48" t="str">
        <f t="shared" si="849"/>
        <v/>
      </c>
    </row>
    <row r="1743" spans="1:73">
      <c r="A1743" s="10">
        <f>Audit!A508</f>
        <v>0</v>
      </c>
      <c r="B1743" s="10" t="e">
        <f t="shared" si="820"/>
        <v>#N/A</v>
      </c>
      <c r="C1743" s="17" t="e">
        <f>VLOOKUP(Audit!B508,$V$3:$AE$12,2,FALSE) &amp; VLOOKUP(Audit!B508,$V$13:$AE$22,2,FALSE)&amp; IF(Audit!B508=10,Audit!V508&amp;Audit!W508,"")</f>
        <v>#N/A</v>
      </c>
      <c r="D1743" s="17" t="e">
        <f>VLOOKUP(Audit!C508,$V$3:$AE$12,3,FALSE) &amp; VLOOKUP(Audit!C508,$V$13:$AE$22,3,FALSE) &amp;IF(Audit!C508=10,Audit!V508&amp;Audit!W508,"")</f>
        <v>#N/A</v>
      </c>
      <c r="E1743" s="17" t="e">
        <f>VLOOKUP(Audit!D508,$V$3:$AE$12,4,FALSE)&amp; Audit!T508 &amp; VLOOKUP(Audit!D508,$V$13:$AE$22,4,FALSE)&amp; IF(Audit!D508=10,Audit!V508&amp;Audit!W508,"")</f>
        <v>#N/A</v>
      </c>
      <c r="F1743" s="17" t="e">
        <f>VLOOKUP(Audit!E508,$V$3:$AE$12,5,FALSE) &amp; VLOOKUP(Audit!E508,$V$13:$AE$22,5,FALSE)&amp; IF(Audit!E508=10,Audit!V508&amp;Audit!W508,"")</f>
        <v>#N/A</v>
      </c>
      <c r="G1743" s="17" t="e">
        <f>VLOOKUP(Audit!F508,$V$3:$AE$12,6,FALSE) &amp; VLOOKUP(Audit!F508,$V$13:$AE$22,6,FALSE)&amp; IF(Audit!F508=10,Audit!V508&amp;Audit!W508,"")</f>
        <v>#N/A</v>
      </c>
      <c r="H1743" s="17" t="e">
        <f>VLOOKUP(Audit!G508,$V$3:$AE$12,7,FALSE) &amp; VLOOKUP(Audit!G508,$V$13:$AE$22,7,FALSE)&amp;IF(Audit!G508=10,Audit!V508&amp;Audit!W508,"")</f>
        <v>#N/A</v>
      </c>
      <c r="I1743" s="17" t="e">
        <f>VLOOKUP(Audit!H508,$V$3:$AE$12,8,FALSE) &amp; Audit!U508 &amp; VLOOKUP(Audit!H508,$V$13:$AE$22,8,FALSE)&amp;IF(Audit!H508=10,Audit!V508&amp;Audit!W508,"")</f>
        <v>#N/A</v>
      </c>
      <c r="J1743" s="17" t="e">
        <f>VLOOKUP(Audit!I508,$V$3:$AE$12,9,FALSE) &amp; VLOOKUP(Audit!I508,$V$13:$AE$22,9,FALSE) &amp; IF(Audit!I508=10,Audit!V508&amp;Audit!W508,"") &amp; IF(Audit!I508&lt;&gt;1,U1743,"")</f>
        <v>#N/A</v>
      </c>
      <c r="K1743" s="17" t="e">
        <f>VLOOKUP(Audit!J508,$V$3:$AE$12,10,FALSE) &amp; Audit!S508 &amp; VLOOKUP(Audit!J508,$V$13:$AE$22,10,FALSE) &amp; IF(Audit!J508=10,Audit!V508&amp;Audit!W508,"") &amp; IF(Audit!J508&lt;&gt;1,U1743,"")</f>
        <v>#N/A</v>
      </c>
      <c r="L1743" s="10">
        <f>Audit!K508</f>
        <v>0</v>
      </c>
      <c r="M1743" s="10" t="e">
        <f t="shared" si="821"/>
        <v>#N/A</v>
      </c>
      <c r="N1743" s="10" t="e">
        <f t="shared" si="822"/>
        <v>#N/A</v>
      </c>
      <c r="O1743" s="10" t="e">
        <f t="shared" si="823"/>
        <v>#N/A</v>
      </c>
      <c r="P1743" s="10" t="e">
        <f t="shared" si="824"/>
        <v>#N/A</v>
      </c>
      <c r="Q1743" s="10" t="e">
        <f t="shared" si="825"/>
        <v>#N/A</v>
      </c>
      <c r="R1743" s="10" t="e">
        <f t="shared" si="826"/>
        <v>#N/A</v>
      </c>
      <c r="S1743" s="10" t="e">
        <f t="shared" si="827"/>
        <v>#N/A</v>
      </c>
      <c r="T1743" s="10" t="e">
        <f t="shared" si="828"/>
        <v>#N/A</v>
      </c>
      <c r="U1743" s="17" t="str">
        <f>IF(Audit!M508="","",VLOOKUP(Audit!M508,$W$26:$X$35,2,FALSE)) &amp; Audit!N508 &amp; IF(Audit!O508="","",IF(Audit!N508&lt;=1.4,VLOOKUP(Audit!O508,$W$38:X1788,2,FALSE),VLOOKUP(Audit!O508,$W$51:$X$61,2,FALSE))) &amp; IF(Audit!P508="","",VLOOKUP(Audit!P508,$Y$26:$Z$35,2,FALSE) &amp; Audit!Q508 &amp; IF(Audit!O508="","",IF(Audit!Q508&lt;=1.4,VLOOKUP(Audit!R508,$Y$38:$Z$48,2,FALSE),VLOOKUP(Audit!R508,$Y$51:$Z$61,2,FALSE))))</f>
        <v/>
      </c>
      <c r="V1743" s="21"/>
      <c r="AH1743" s="49">
        <f>Audit!A508</f>
        <v>0</v>
      </c>
      <c r="AI1743" s="50" t="e">
        <f>VLOOKUP(Audit!B508,$V$3:$AE$12,2,FALSE)&amp; IF(Audit!B508=10,Audit!V508,"")</f>
        <v>#N/A</v>
      </c>
      <c r="AJ1743" s="50" t="e">
        <f>VLOOKUP(Audit!B508,$V$13:$AE$22,2,FALSE)&amp; IF(Audit!B508=10,Audit!W508,"")</f>
        <v>#N/A</v>
      </c>
      <c r="AK1743" s="47" t="e">
        <f t="shared" si="829"/>
        <v>#N/A</v>
      </c>
      <c r="AL1743" s="50" t="e">
        <f>VLOOKUP(Audit!C508,$V$3:$AE$12,3,FALSE)&amp; IF(Audit!C508=10,Audit!V508,"")</f>
        <v>#N/A</v>
      </c>
      <c r="AM1743" s="50" t="e">
        <f>VLOOKUP(Audit!C508,$V$13:$AE$22,3,FALSE)&amp; IF(Audit!C508=10,Audit!W508,"")</f>
        <v>#N/A</v>
      </c>
      <c r="AN1743" s="47" t="e">
        <f t="shared" si="830"/>
        <v>#N/A</v>
      </c>
      <c r="AO1743" s="50" t="e">
        <f>VLOOKUP(Audit!D508,$V$3:$AE$12,4,FALSE) &amp;  Audit!T508 &amp; IF(Audit!D508=10,Audit!V508,"")</f>
        <v>#N/A</v>
      </c>
      <c r="AP1743" s="50" t="e">
        <f>VLOOKUP(Audit!D508,$V$13:$AE$22,4,FALSE)&amp; IF(Audit!D508=10,Audit!W508,"")</f>
        <v>#N/A</v>
      </c>
      <c r="AQ1743" s="47" t="e">
        <f t="shared" si="831"/>
        <v>#N/A</v>
      </c>
      <c r="AR1743" s="50" t="e">
        <f>VLOOKUP(Audit!E508,$V$3:$AE$12,5,FALSE)&amp; IF(Audit!E508=10,Audit!V508,"")</f>
        <v>#N/A</v>
      </c>
      <c r="AS1743" s="50" t="e">
        <f>VLOOKUP(Audit!E508,$V$13:$AE$22,5,FALSE)&amp; IF(Audit!E508=10,Audit!W508,"")</f>
        <v>#N/A</v>
      </c>
      <c r="AT1743" s="47" t="e">
        <f t="shared" si="832"/>
        <v>#N/A</v>
      </c>
      <c r="AU1743" s="50" t="e">
        <f>VLOOKUP(Audit!F508,$V$3:$AE$12,6,FALSE)&amp; IF(Audit!F508=10,Audit!V508,"")</f>
        <v>#N/A</v>
      </c>
      <c r="AV1743" s="50" t="e">
        <f>VLOOKUP(Audit!F508,$V$13:$AE$22,6,FALSE)&amp; IF(Audit!F508=10,Audit!W508,"")</f>
        <v>#N/A</v>
      </c>
      <c r="AW1743" s="47" t="e">
        <f t="shared" si="833"/>
        <v>#N/A</v>
      </c>
      <c r="AX1743" s="50" t="e">
        <f>VLOOKUP(Audit!G508,$V$3:$AE$12,7,FALSE)&amp; IF(Audit!G508=10,Audit!V508,"")</f>
        <v>#N/A</v>
      </c>
      <c r="AY1743" s="50" t="e">
        <f>VLOOKUP(Audit!G508,$V$13:$AE$22,7,FALSE) &amp; IF(Audit!G508=10,Audit!W508,"")</f>
        <v>#N/A</v>
      </c>
      <c r="AZ1743" s="47" t="e">
        <f t="shared" si="834"/>
        <v>#N/A</v>
      </c>
      <c r="BA1743" s="50" t="e">
        <f>VLOOKUP(Audit!H508,$V$3:$AE$12,8,FALSE)&amp; Audit!U508 &amp; IF(Audit!H508=10,Audit!V508,"")</f>
        <v>#N/A</v>
      </c>
      <c r="BB1743" s="50" t="e">
        <f>VLOOKUP(Audit!H508,$V$13:$AE$22,8,FALSE) &amp; IF(Audit!H508=10,Audit!W508,"")</f>
        <v>#N/A</v>
      </c>
      <c r="BC1743" s="47" t="e">
        <f t="shared" si="835"/>
        <v>#N/A</v>
      </c>
      <c r="BD1743" s="50" t="e">
        <f>VLOOKUP(Audit!I508,$V$3:$AE$12,9,FALSE)&amp; IF(Audit!I508=10,Audit!V508,"")</f>
        <v>#N/A</v>
      </c>
      <c r="BE1743" s="50" t="e">
        <f>VLOOKUP(Audit!I508,$V$13:$AE$22,9,FALSE) &amp; IF(Audit!I508=10,Audit!W508,"") &amp; IF(Audit!I508&lt;&gt;1,U1743,"")</f>
        <v>#N/A</v>
      </c>
      <c r="BF1743" s="47" t="e">
        <f t="shared" si="836"/>
        <v>#N/A</v>
      </c>
      <c r="BG1743" s="50" t="e">
        <f>VLOOKUP(Audit!J508,$V$3:$AE$12,10,FALSE) &amp; Audit!S508 &amp; IF(Audit!J508=10,Audit!V508,"")</f>
        <v>#N/A</v>
      </c>
      <c r="BH1743" s="50" t="e">
        <f>VLOOKUP(Audit!J508,$V$13:$AE$22,10,FALSE) &amp; IF(Audit!J508=10,Audit!W508,"") &amp; IF(Audit!J508&lt;&gt;1,U1743,"")</f>
        <v>#N/A</v>
      </c>
      <c r="BI1743" s="47" t="e">
        <f t="shared" si="837"/>
        <v>#N/A</v>
      </c>
      <c r="BJ1743" s="48" t="str">
        <f t="shared" si="838"/>
        <v/>
      </c>
      <c r="BK1743" s="48" t="str">
        <f t="shared" si="839"/>
        <v/>
      </c>
      <c r="BL1743" s="48" t="str">
        <f t="shared" si="840"/>
        <v/>
      </c>
      <c r="BM1743" s="48" t="str">
        <f t="shared" si="841"/>
        <v/>
      </c>
      <c r="BN1743" s="48" t="str">
        <f t="shared" si="842"/>
        <v/>
      </c>
      <c r="BO1743" s="48" t="str">
        <f t="shared" si="843"/>
        <v/>
      </c>
      <c r="BP1743" s="48" t="str">
        <f t="shared" si="844"/>
        <v/>
      </c>
      <c r="BQ1743" s="48" t="str">
        <f t="shared" si="845"/>
        <v/>
      </c>
      <c r="BR1743" s="48" t="str">
        <f t="shared" si="846"/>
        <v/>
      </c>
      <c r="BS1743" s="48" t="str">
        <f t="shared" si="847"/>
        <v/>
      </c>
      <c r="BT1743" s="48" t="str">
        <f t="shared" si="848"/>
        <v/>
      </c>
      <c r="BU1743" s="48" t="str">
        <f t="shared" si="849"/>
        <v/>
      </c>
    </row>
    <row r="1744" spans="1:73">
      <c r="A1744" s="10">
        <f>Audit!A509</f>
        <v>0</v>
      </c>
      <c r="B1744" s="10" t="e">
        <f t="shared" si="820"/>
        <v>#N/A</v>
      </c>
      <c r="C1744" s="17" t="e">
        <f>VLOOKUP(Audit!B509,$V$3:$AE$12,2,FALSE) &amp; VLOOKUP(Audit!B509,$V$13:$AE$22,2,FALSE)&amp; IF(Audit!B509=10,Audit!V509&amp;Audit!W509,"")</f>
        <v>#N/A</v>
      </c>
      <c r="D1744" s="17" t="e">
        <f>VLOOKUP(Audit!C509,$V$3:$AE$12,3,FALSE) &amp; VLOOKUP(Audit!C509,$V$13:$AE$22,3,FALSE) &amp;IF(Audit!C509=10,Audit!V509&amp;Audit!W509,"")</f>
        <v>#N/A</v>
      </c>
      <c r="E1744" s="17" t="e">
        <f>VLOOKUP(Audit!D509,$V$3:$AE$12,4,FALSE)&amp; Audit!T509 &amp; VLOOKUP(Audit!D509,$V$13:$AE$22,4,FALSE)&amp; IF(Audit!D509=10,Audit!V509&amp;Audit!W509,"")</f>
        <v>#N/A</v>
      </c>
      <c r="F1744" s="17" t="e">
        <f>VLOOKUP(Audit!E509,$V$3:$AE$12,5,FALSE) &amp; VLOOKUP(Audit!E509,$V$13:$AE$22,5,FALSE)&amp; IF(Audit!E509=10,Audit!V509&amp;Audit!W509,"")</f>
        <v>#N/A</v>
      </c>
      <c r="G1744" s="17" t="e">
        <f>VLOOKUP(Audit!F509,$V$3:$AE$12,6,FALSE) &amp; VLOOKUP(Audit!F509,$V$13:$AE$22,6,FALSE)&amp; IF(Audit!F509=10,Audit!V509&amp;Audit!W509,"")</f>
        <v>#N/A</v>
      </c>
      <c r="H1744" s="17" t="e">
        <f>VLOOKUP(Audit!G509,$V$3:$AE$12,7,FALSE) &amp; VLOOKUP(Audit!G509,$V$13:$AE$22,7,FALSE)&amp;IF(Audit!G509=10,Audit!V509&amp;Audit!W509,"")</f>
        <v>#N/A</v>
      </c>
      <c r="I1744" s="17" t="e">
        <f>VLOOKUP(Audit!H509,$V$3:$AE$12,8,FALSE) &amp; Audit!U509 &amp; VLOOKUP(Audit!H509,$V$13:$AE$22,8,FALSE)&amp;IF(Audit!H509=10,Audit!V509&amp;Audit!W509,"")</f>
        <v>#N/A</v>
      </c>
      <c r="J1744" s="17" t="e">
        <f>VLOOKUP(Audit!I509,$V$3:$AE$12,9,FALSE) &amp; VLOOKUP(Audit!I509,$V$13:$AE$22,9,FALSE) &amp; IF(Audit!I509=10,Audit!V509&amp;Audit!W509,"") &amp; IF(Audit!I509&lt;&gt;1,U1744,"")</f>
        <v>#N/A</v>
      </c>
      <c r="K1744" s="17" t="e">
        <f>VLOOKUP(Audit!J509,$V$3:$AE$12,10,FALSE) &amp; Audit!S509 &amp; VLOOKUP(Audit!J509,$V$13:$AE$22,10,FALSE) &amp; IF(Audit!J509=10,Audit!V509&amp;Audit!W509,"") &amp; IF(Audit!J509&lt;&gt;1,U1744,"")</f>
        <v>#N/A</v>
      </c>
      <c r="L1744" s="10">
        <f>Audit!K509</f>
        <v>0</v>
      </c>
      <c r="M1744" s="10" t="e">
        <f t="shared" si="821"/>
        <v>#N/A</v>
      </c>
      <c r="N1744" s="10" t="e">
        <f t="shared" si="822"/>
        <v>#N/A</v>
      </c>
      <c r="O1744" s="10" t="e">
        <f t="shared" si="823"/>
        <v>#N/A</v>
      </c>
      <c r="P1744" s="10" t="e">
        <f t="shared" si="824"/>
        <v>#N/A</v>
      </c>
      <c r="Q1744" s="10" t="e">
        <f t="shared" si="825"/>
        <v>#N/A</v>
      </c>
      <c r="R1744" s="10" t="e">
        <f t="shared" si="826"/>
        <v>#N/A</v>
      </c>
      <c r="S1744" s="10" t="e">
        <f t="shared" si="827"/>
        <v>#N/A</v>
      </c>
      <c r="T1744" s="10" t="e">
        <f t="shared" si="828"/>
        <v>#N/A</v>
      </c>
      <c r="U1744" s="17" t="str">
        <f>IF(Audit!M509="","",VLOOKUP(Audit!M509,$W$26:$X$35,2,FALSE)) &amp; Audit!N509 &amp; IF(Audit!O509="","",IF(Audit!N509&lt;=1.4,VLOOKUP(Audit!O509,$W$38:X1789,2,FALSE),VLOOKUP(Audit!O509,$W$51:$X$61,2,FALSE))) &amp; IF(Audit!P509="","",VLOOKUP(Audit!P509,$Y$26:$Z$35,2,FALSE) &amp; Audit!Q509 &amp; IF(Audit!O509="","",IF(Audit!Q509&lt;=1.4,VLOOKUP(Audit!R509,$Y$38:$Z$48,2,FALSE),VLOOKUP(Audit!R509,$Y$51:$Z$61,2,FALSE))))</f>
        <v/>
      </c>
      <c r="V1744" s="21"/>
      <c r="AH1744" s="49">
        <f>Audit!A509</f>
        <v>0</v>
      </c>
      <c r="AI1744" s="50" t="e">
        <f>VLOOKUP(Audit!B509,$V$3:$AE$12,2,FALSE)&amp; IF(Audit!B509=10,Audit!V509,"")</f>
        <v>#N/A</v>
      </c>
      <c r="AJ1744" s="50" t="e">
        <f>VLOOKUP(Audit!B509,$V$13:$AE$22,2,FALSE)&amp; IF(Audit!B509=10,Audit!W509,"")</f>
        <v>#N/A</v>
      </c>
      <c r="AK1744" s="47" t="e">
        <f t="shared" si="829"/>
        <v>#N/A</v>
      </c>
      <c r="AL1744" s="50" t="e">
        <f>VLOOKUP(Audit!C509,$V$3:$AE$12,3,FALSE)&amp; IF(Audit!C509=10,Audit!V509,"")</f>
        <v>#N/A</v>
      </c>
      <c r="AM1744" s="50" t="e">
        <f>VLOOKUP(Audit!C509,$V$13:$AE$22,3,FALSE)&amp; IF(Audit!C509=10,Audit!W509,"")</f>
        <v>#N/A</v>
      </c>
      <c r="AN1744" s="47" t="e">
        <f t="shared" si="830"/>
        <v>#N/A</v>
      </c>
      <c r="AO1744" s="50" t="e">
        <f>VLOOKUP(Audit!D509,$V$3:$AE$12,4,FALSE) &amp;  Audit!T509 &amp; IF(Audit!D509=10,Audit!V509,"")</f>
        <v>#N/A</v>
      </c>
      <c r="AP1744" s="50" t="e">
        <f>VLOOKUP(Audit!D509,$V$13:$AE$22,4,FALSE)&amp; IF(Audit!D509=10,Audit!W509,"")</f>
        <v>#N/A</v>
      </c>
      <c r="AQ1744" s="47" t="e">
        <f t="shared" si="831"/>
        <v>#N/A</v>
      </c>
      <c r="AR1744" s="50" t="e">
        <f>VLOOKUP(Audit!E509,$V$3:$AE$12,5,FALSE)&amp; IF(Audit!E509=10,Audit!V509,"")</f>
        <v>#N/A</v>
      </c>
      <c r="AS1744" s="50" t="e">
        <f>VLOOKUP(Audit!E509,$V$13:$AE$22,5,FALSE)&amp; IF(Audit!E509=10,Audit!W509,"")</f>
        <v>#N/A</v>
      </c>
      <c r="AT1744" s="47" t="e">
        <f t="shared" si="832"/>
        <v>#N/A</v>
      </c>
      <c r="AU1744" s="50" t="e">
        <f>VLOOKUP(Audit!F509,$V$3:$AE$12,6,FALSE)&amp; IF(Audit!F509=10,Audit!V509,"")</f>
        <v>#N/A</v>
      </c>
      <c r="AV1744" s="50" t="e">
        <f>VLOOKUP(Audit!F509,$V$13:$AE$22,6,FALSE)&amp; IF(Audit!F509=10,Audit!W509,"")</f>
        <v>#N/A</v>
      </c>
      <c r="AW1744" s="47" t="e">
        <f t="shared" si="833"/>
        <v>#N/A</v>
      </c>
      <c r="AX1744" s="50" t="e">
        <f>VLOOKUP(Audit!G509,$V$3:$AE$12,7,FALSE)&amp; IF(Audit!G509=10,Audit!V509,"")</f>
        <v>#N/A</v>
      </c>
      <c r="AY1744" s="50" t="e">
        <f>VLOOKUP(Audit!G509,$V$13:$AE$22,7,FALSE) &amp; IF(Audit!G509=10,Audit!W509,"")</f>
        <v>#N/A</v>
      </c>
      <c r="AZ1744" s="47" t="e">
        <f t="shared" si="834"/>
        <v>#N/A</v>
      </c>
      <c r="BA1744" s="50" t="e">
        <f>VLOOKUP(Audit!H509,$V$3:$AE$12,8,FALSE)&amp; Audit!U509 &amp; IF(Audit!H509=10,Audit!V509,"")</f>
        <v>#N/A</v>
      </c>
      <c r="BB1744" s="50" t="e">
        <f>VLOOKUP(Audit!H509,$V$13:$AE$22,8,FALSE) &amp; IF(Audit!H509=10,Audit!W509,"")</f>
        <v>#N/A</v>
      </c>
      <c r="BC1744" s="47" t="e">
        <f t="shared" si="835"/>
        <v>#N/A</v>
      </c>
      <c r="BD1744" s="50" t="e">
        <f>VLOOKUP(Audit!I509,$V$3:$AE$12,9,FALSE)&amp; IF(Audit!I509=10,Audit!V509,"")</f>
        <v>#N/A</v>
      </c>
      <c r="BE1744" s="50" t="e">
        <f>VLOOKUP(Audit!I509,$V$13:$AE$22,9,FALSE) &amp; IF(Audit!I509=10,Audit!W509,"") &amp; IF(Audit!I509&lt;&gt;1,U1744,"")</f>
        <v>#N/A</v>
      </c>
      <c r="BF1744" s="47" t="e">
        <f t="shared" si="836"/>
        <v>#N/A</v>
      </c>
      <c r="BG1744" s="50" t="e">
        <f>VLOOKUP(Audit!J509,$V$3:$AE$12,10,FALSE) &amp; Audit!S509 &amp; IF(Audit!J509=10,Audit!V509,"")</f>
        <v>#N/A</v>
      </c>
      <c r="BH1744" s="50" t="e">
        <f>VLOOKUP(Audit!J509,$V$13:$AE$22,10,FALSE) &amp; IF(Audit!J509=10,Audit!W509,"") &amp; IF(Audit!J509&lt;&gt;1,U1744,"")</f>
        <v>#N/A</v>
      </c>
      <c r="BI1744" s="47" t="e">
        <f t="shared" si="837"/>
        <v>#N/A</v>
      </c>
      <c r="BJ1744" s="48" t="str">
        <f t="shared" si="838"/>
        <v/>
      </c>
      <c r="BK1744" s="48" t="str">
        <f t="shared" si="839"/>
        <v/>
      </c>
      <c r="BL1744" s="48" t="str">
        <f t="shared" si="840"/>
        <v/>
      </c>
      <c r="BM1744" s="48" t="str">
        <f t="shared" si="841"/>
        <v/>
      </c>
      <c r="BN1744" s="48" t="str">
        <f t="shared" si="842"/>
        <v/>
      </c>
      <c r="BO1744" s="48" t="str">
        <f t="shared" si="843"/>
        <v/>
      </c>
      <c r="BP1744" s="48" t="str">
        <f t="shared" si="844"/>
        <v/>
      </c>
      <c r="BQ1744" s="48" t="str">
        <f t="shared" si="845"/>
        <v/>
      </c>
      <c r="BR1744" s="48" t="str">
        <f t="shared" si="846"/>
        <v/>
      </c>
      <c r="BS1744" s="48" t="str">
        <f t="shared" si="847"/>
        <v/>
      </c>
      <c r="BT1744" s="48" t="str">
        <f t="shared" si="848"/>
        <v/>
      </c>
      <c r="BU1744" s="48" t="str">
        <f t="shared" si="849"/>
        <v/>
      </c>
    </row>
    <row r="1745" spans="1:73">
      <c r="A1745" s="10">
        <f>Audit!A510</f>
        <v>0</v>
      </c>
      <c r="B1745" s="10" t="e">
        <f t="shared" si="820"/>
        <v>#N/A</v>
      </c>
      <c r="C1745" s="17" t="e">
        <f>VLOOKUP(Audit!B510,$V$3:$AE$12,2,FALSE) &amp; VLOOKUP(Audit!B510,$V$13:$AE$22,2,FALSE)&amp; IF(Audit!B510=10,Audit!V510&amp;Audit!W510,"")</f>
        <v>#N/A</v>
      </c>
      <c r="D1745" s="17" t="e">
        <f>VLOOKUP(Audit!C510,$V$3:$AE$12,3,FALSE) &amp; VLOOKUP(Audit!C510,$V$13:$AE$22,3,FALSE) &amp;IF(Audit!C510=10,Audit!V510&amp;Audit!W510,"")</f>
        <v>#N/A</v>
      </c>
      <c r="E1745" s="17" t="e">
        <f>VLOOKUP(Audit!D510,$V$3:$AE$12,4,FALSE)&amp; Audit!T510 &amp; VLOOKUP(Audit!D510,$V$13:$AE$22,4,FALSE)&amp; IF(Audit!D510=10,Audit!V510&amp;Audit!W510,"")</f>
        <v>#N/A</v>
      </c>
      <c r="F1745" s="17" t="e">
        <f>VLOOKUP(Audit!E510,$V$3:$AE$12,5,FALSE) &amp; VLOOKUP(Audit!E510,$V$13:$AE$22,5,FALSE)&amp; IF(Audit!E510=10,Audit!V510&amp;Audit!W510,"")</f>
        <v>#N/A</v>
      </c>
      <c r="G1745" s="17" t="e">
        <f>VLOOKUP(Audit!F510,$V$3:$AE$12,6,FALSE) &amp; VLOOKUP(Audit!F510,$V$13:$AE$22,6,FALSE)&amp; IF(Audit!F510=10,Audit!V510&amp;Audit!W510,"")</f>
        <v>#N/A</v>
      </c>
      <c r="H1745" s="17" t="e">
        <f>VLOOKUP(Audit!G510,$V$3:$AE$12,7,FALSE) &amp; VLOOKUP(Audit!G510,$V$13:$AE$22,7,FALSE)&amp;IF(Audit!G510=10,Audit!V510&amp;Audit!W510,"")</f>
        <v>#N/A</v>
      </c>
      <c r="I1745" s="17" t="e">
        <f>VLOOKUP(Audit!H510,$V$3:$AE$12,8,FALSE) &amp; Audit!U510 &amp; VLOOKUP(Audit!H510,$V$13:$AE$22,8,FALSE)&amp;IF(Audit!H510=10,Audit!V510&amp;Audit!W510,"")</f>
        <v>#N/A</v>
      </c>
      <c r="J1745" s="17" t="e">
        <f>VLOOKUP(Audit!I510,$V$3:$AE$12,9,FALSE) &amp; VLOOKUP(Audit!I510,$V$13:$AE$22,9,FALSE) &amp; IF(Audit!I510=10,Audit!V510&amp;Audit!W510,"") &amp; IF(Audit!I510&lt;&gt;1,U1745,"")</f>
        <v>#N/A</v>
      </c>
      <c r="K1745" s="17" t="e">
        <f>VLOOKUP(Audit!J510,$V$3:$AE$12,10,FALSE) &amp; Audit!S510 &amp; VLOOKUP(Audit!J510,$V$13:$AE$22,10,FALSE) &amp; IF(Audit!J510=10,Audit!V510&amp;Audit!W510,"") &amp; IF(Audit!J510&lt;&gt;1,U1745,"")</f>
        <v>#N/A</v>
      </c>
      <c r="L1745" s="10">
        <f>Audit!K510</f>
        <v>0</v>
      </c>
      <c r="M1745" s="10" t="e">
        <f t="shared" si="821"/>
        <v>#N/A</v>
      </c>
      <c r="N1745" s="10" t="e">
        <f t="shared" si="822"/>
        <v>#N/A</v>
      </c>
      <c r="O1745" s="10" t="e">
        <f t="shared" si="823"/>
        <v>#N/A</v>
      </c>
      <c r="P1745" s="10" t="e">
        <f t="shared" si="824"/>
        <v>#N/A</v>
      </c>
      <c r="Q1745" s="10" t="e">
        <f t="shared" si="825"/>
        <v>#N/A</v>
      </c>
      <c r="R1745" s="10" t="e">
        <f t="shared" si="826"/>
        <v>#N/A</v>
      </c>
      <c r="S1745" s="10" t="e">
        <f t="shared" si="827"/>
        <v>#N/A</v>
      </c>
      <c r="T1745" s="10" t="e">
        <f t="shared" si="828"/>
        <v>#N/A</v>
      </c>
      <c r="U1745" s="17" t="str">
        <f>IF(Audit!M510="","",VLOOKUP(Audit!M510,$W$26:$X$35,2,FALSE)) &amp; Audit!N510 &amp; IF(Audit!O510="","",IF(Audit!N510&lt;=1.4,VLOOKUP(Audit!O510,$W$38:X1790,2,FALSE),VLOOKUP(Audit!O510,$W$51:$X$61,2,FALSE))) &amp; IF(Audit!P510="","",VLOOKUP(Audit!P510,$Y$26:$Z$35,2,FALSE) &amp; Audit!Q510 &amp; IF(Audit!O510="","",IF(Audit!Q510&lt;=1.4,VLOOKUP(Audit!R510,$Y$38:$Z$48,2,FALSE),VLOOKUP(Audit!R510,$Y$51:$Z$61,2,FALSE))))</f>
        <v/>
      </c>
      <c r="V1745" s="21"/>
      <c r="AH1745" s="49">
        <f>Audit!A510</f>
        <v>0</v>
      </c>
      <c r="AI1745" s="50" t="e">
        <f>VLOOKUP(Audit!B510,$V$3:$AE$12,2,FALSE)&amp; IF(Audit!B510=10,Audit!V510,"")</f>
        <v>#N/A</v>
      </c>
      <c r="AJ1745" s="50" t="e">
        <f>VLOOKUP(Audit!B510,$V$13:$AE$22,2,FALSE)&amp; IF(Audit!B510=10,Audit!W510,"")</f>
        <v>#N/A</v>
      </c>
      <c r="AK1745" s="47" t="e">
        <f t="shared" si="829"/>
        <v>#N/A</v>
      </c>
      <c r="AL1745" s="50" t="e">
        <f>VLOOKUP(Audit!C510,$V$3:$AE$12,3,FALSE)&amp; IF(Audit!C510=10,Audit!V510,"")</f>
        <v>#N/A</v>
      </c>
      <c r="AM1745" s="50" t="e">
        <f>VLOOKUP(Audit!C510,$V$13:$AE$22,3,FALSE)&amp; IF(Audit!C510=10,Audit!W510,"")</f>
        <v>#N/A</v>
      </c>
      <c r="AN1745" s="47" t="e">
        <f t="shared" si="830"/>
        <v>#N/A</v>
      </c>
      <c r="AO1745" s="50" t="e">
        <f>VLOOKUP(Audit!D510,$V$3:$AE$12,4,FALSE) &amp;  Audit!T510 &amp; IF(Audit!D510=10,Audit!V510,"")</f>
        <v>#N/A</v>
      </c>
      <c r="AP1745" s="50" t="e">
        <f>VLOOKUP(Audit!D510,$V$13:$AE$22,4,FALSE)&amp; IF(Audit!D510=10,Audit!W510,"")</f>
        <v>#N/A</v>
      </c>
      <c r="AQ1745" s="47" t="e">
        <f t="shared" si="831"/>
        <v>#N/A</v>
      </c>
      <c r="AR1745" s="50" t="e">
        <f>VLOOKUP(Audit!E510,$V$3:$AE$12,5,FALSE)&amp; IF(Audit!E510=10,Audit!V510,"")</f>
        <v>#N/A</v>
      </c>
      <c r="AS1745" s="50" t="e">
        <f>VLOOKUP(Audit!E510,$V$13:$AE$22,5,FALSE)&amp; IF(Audit!E510=10,Audit!W510,"")</f>
        <v>#N/A</v>
      </c>
      <c r="AT1745" s="47" t="e">
        <f t="shared" si="832"/>
        <v>#N/A</v>
      </c>
      <c r="AU1745" s="50" t="e">
        <f>VLOOKUP(Audit!F510,$V$3:$AE$12,6,FALSE)&amp; IF(Audit!F510=10,Audit!V510,"")</f>
        <v>#N/A</v>
      </c>
      <c r="AV1745" s="50" t="e">
        <f>VLOOKUP(Audit!F510,$V$13:$AE$22,6,FALSE)&amp; IF(Audit!F510=10,Audit!W510,"")</f>
        <v>#N/A</v>
      </c>
      <c r="AW1745" s="47" t="e">
        <f t="shared" si="833"/>
        <v>#N/A</v>
      </c>
      <c r="AX1745" s="50" t="e">
        <f>VLOOKUP(Audit!G510,$V$3:$AE$12,7,FALSE)&amp; IF(Audit!G510=10,Audit!V510,"")</f>
        <v>#N/A</v>
      </c>
      <c r="AY1745" s="50" t="e">
        <f>VLOOKUP(Audit!G510,$V$13:$AE$22,7,FALSE) &amp; IF(Audit!G510=10,Audit!W510,"")</f>
        <v>#N/A</v>
      </c>
      <c r="AZ1745" s="47" t="e">
        <f t="shared" si="834"/>
        <v>#N/A</v>
      </c>
      <c r="BA1745" s="50" t="e">
        <f>VLOOKUP(Audit!H510,$V$3:$AE$12,8,FALSE)&amp; Audit!U510 &amp; IF(Audit!H510=10,Audit!V510,"")</f>
        <v>#N/A</v>
      </c>
      <c r="BB1745" s="50" t="e">
        <f>VLOOKUP(Audit!H510,$V$13:$AE$22,8,FALSE) &amp; IF(Audit!H510=10,Audit!W510,"")</f>
        <v>#N/A</v>
      </c>
      <c r="BC1745" s="47" t="e">
        <f t="shared" si="835"/>
        <v>#N/A</v>
      </c>
      <c r="BD1745" s="50" t="e">
        <f>VLOOKUP(Audit!I510,$V$3:$AE$12,9,FALSE)&amp; IF(Audit!I510=10,Audit!V510,"")</f>
        <v>#N/A</v>
      </c>
      <c r="BE1745" s="50" t="e">
        <f>VLOOKUP(Audit!I510,$V$13:$AE$22,9,FALSE) &amp; IF(Audit!I510=10,Audit!W510,"") &amp; IF(Audit!I510&lt;&gt;1,U1745,"")</f>
        <v>#N/A</v>
      </c>
      <c r="BF1745" s="47" t="e">
        <f t="shared" si="836"/>
        <v>#N/A</v>
      </c>
      <c r="BG1745" s="50" t="e">
        <f>VLOOKUP(Audit!J510,$V$3:$AE$12,10,FALSE) &amp; Audit!S510 &amp; IF(Audit!J510=10,Audit!V510,"")</f>
        <v>#N/A</v>
      </c>
      <c r="BH1745" s="50" t="e">
        <f>VLOOKUP(Audit!J510,$V$13:$AE$22,10,FALSE) &amp; IF(Audit!J510=10,Audit!W510,"") &amp; IF(Audit!J510&lt;&gt;1,U1745,"")</f>
        <v>#N/A</v>
      </c>
      <c r="BI1745" s="47" t="e">
        <f t="shared" si="837"/>
        <v>#N/A</v>
      </c>
      <c r="BJ1745" s="48" t="str">
        <f t="shared" si="838"/>
        <v/>
      </c>
      <c r="BK1745" s="48" t="str">
        <f t="shared" si="839"/>
        <v/>
      </c>
      <c r="BL1745" s="48" t="str">
        <f t="shared" si="840"/>
        <v/>
      </c>
      <c r="BM1745" s="48" t="str">
        <f t="shared" si="841"/>
        <v/>
      </c>
      <c r="BN1745" s="48" t="str">
        <f t="shared" si="842"/>
        <v/>
      </c>
      <c r="BO1745" s="48" t="str">
        <f t="shared" si="843"/>
        <v/>
      </c>
      <c r="BP1745" s="48" t="str">
        <f t="shared" si="844"/>
        <v/>
      </c>
      <c r="BQ1745" s="48" t="str">
        <f t="shared" si="845"/>
        <v/>
      </c>
      <c r="BR1745" s="48" t="str">
        <f t="shared" si="846"/>
        <v/>
      </c>
      <c r="BS1745" s="48" t="str">
        <f t="shared" si="847"/>
        <v/>
      </c>
      <c r="BT1745" s="48" t="str">
        <f t="shared" si="848"/>
        <v/>
      </c>
      <c r="BU1745" s="48" t="str">
        <f t="shared" si="849"/>
        <v/>
      </c>
    </row>
    <row r="1746" spans="1:73">
      <c r="A1746" s="10">
        <f>Audit!A511</f>
        <v>0</v>
      </c>
      <c r="B1746" s="10" t="e">
        <f t="shared" si="820"/>
        <v>#N/A</v>
      </c>
      <c r="C1746" s="17" t="e">
        <f>VLOOKUP(Audit!B511,$V$3:$AE$12,2,FALSE) &amp; VLOOKUP(Audit!B511,$V$13:$AE$22,2,FALSE)&amp; IF(Audit!B511=10,Audit!V511&amp;Audit!W511,"")</f>
        <v>#N/A</v>
      </c>
      <c r="D1746" s="17" t="e">
        <f>VLOOKUP(Audit!C511,$V$3:$AE$12,3,FALSE) &amp; VLOOKUP(Audit!C511,$V$13:$AE$22,3,FALSE) &amp;IF(Audit!C511=10,Audit!V511&amp;Audit!W511,"")</f>
        <v>#N/A</v>
      </c>
      <c r="E1746" s="17" t="e">
        <f>VLOOKUP(Audit!D511,$V$3:$AE$12,4,FALSE)&amp; Audit!T511 &amp; VLOOKUP(Audit!D511,$V$13:$AE$22,4,FALSE)&amp; IF(Audit!D511=10,Audit!V511&amp;Audit!W511,"")</f>
        <v>#N/A</v>
      </c>
      <c r="F1746" s="17" t="e">
        <f>VLOOKUP(Audit!E511,$V$3:$AE$12,5,FALSE) &amp; VLOOKUP(Audit!E511,$V$13:$AE$22,5,FALSE)&amp; IF(Audit!E511=10,Audit!V511&amp;Audit!W511,"")</f>
        <v>#N/A</v>
      </c>
      <c r="G1746" s="17" t="e">
        <f>VLOOKUP(Audit!F511,$V$3:$AE$12,6,FALSE) &amp; VLOOKUP(Audit!F511,$V$13:$AE$22,6,FALSE)&amp; IF(Audit!F511=10,Audit!V511&amp;Audit!W511,"")</f>
        <v>#N/A</v>
      </c>
      <c r="H1746" s="17" t="e">
        <f>VLOOKUP(Audit!G511,$V$3:$AE$12,7,FALSE) &amp; VLOOKUP(Audit!G511,$V$13:$AE$22,7,FALSE)&amp;IF(Audit!G511=10,Audit!V511&amp;Audit!W511,"")</f>
        <v>#N/A</v>
      </c>
      <c r="I1746" s="17" t="e">
        <f>VLOOKUP(Audit!H511,$V$3:$AE$12,8,FALSE) &amp; Audit!U511 &amp; VLOOKUP(Audit!H511,$V$13:$AE$22,8,FALSE)&amp;IF(Audit!H511=10,Audit!V511&amp;Audit!W511,"")</f>
        <v>#N/A</v>
      </c>
      <c r="J1746" s="17" t="e">
        <f>VLOOKUP(Audit!I511,$V$3:$AE$12,9,FALSE) &amp; VLOOKUP(Audit!I511,$V$13:$AE$22,9,FALSE) &amp; IF(Audit!I511=10,Audit!V511&amp;Audit!W511,"") &amp; IF(Audit!I511&lt;&gt;1,U1746,"")</f>
        <v>#N/A</v>
      </c>
      <c r="K1746" s="17" t="e">
        <f>VLOOKUP(Audit!J511,$V$3:$AE$12,10,FALSE) &amp; Audit!S511 &amp; VLOOKUP(Audit!J511,$V$13:$AE$22,10,FALSE) &amp; IF(Audit!J511=10,Audit!V511&amp;Audit!W511,"") &amp; IF(Audit!J511&lt;&gt;1,U1746,"")</f>
        <v>#N/A</v>
      </c>
      <c r="L1746" s="10">
        <f>Audit!K511</f>
        <v>0</v>
      </c>
      <c r="M1746" s="10" t="e">
        <f t="shared" si="821"/>
        <v>#N/A</v>
      </c>
      <c r="N1746" s="10" t="e">
        <f t="shared" si="822"/>
        <v>#N/A</v>
      </c>
      <c r="O1746" s="10" t="e">
        <f t="shared" si="823"/>
        <v>#N/A</v>
      </c>
      <c r="P1746" s="10" t="e">
        <f t="shared" si="824"/>
        <v>#N/A</v>
      </c>
      <c r="Q1746" s="10" t="e">
        <f t="shared" si="825"/>
        <v>#N/A</v>
      </c>
      <c r="R1746" s="10" t="e">
        <f t="shared" si="826"/>
        <v>#N/A</v>
      </c>
      <c r="S1746" s="10" t="e">
        <f t="shared" si="827"/>
        <v>#N/A</v>
      </c>
      <c r="T1746" s="10" t="e">
        <f t="shared" si="828"/>
        <v>#N/A</v>
      </c>
      <c r="U1746" s="17" t="str">
        <f>IF(Audit!M511="","",VLOOKUP(Audit!M511,$W$26:$X$35,2,FALSE)) &amp; Audit!N511 &amp; IF(Audit!O511="","",IF(Audit!N511&lt;=1.4,VLOOKUP(Audit!O511,$W$38:X1791,2,FALSE),VLOOKUP(Audit!O511,$W$51:$X$61,2,FALSE))) &amp; IF(Audit!P511="","",VLOOKUP(Audit!P511,$Y$26:$Z$35,2,FALSE) &amp; Audit!Q511 &amp; IF(Audit!O511="","",IF(Audit!Q511&lt;=1.4,VLOOKUP(Audit!R511,$Y$38:$Z$48,2,FALSE),VLOOKUP(Audit!R511,$Y$51:$Z$61,2,FALSE))))</f>
        <v/>
      </c>
      <c r="V1746" s="21"/>
      <c r="AH1746" s="49">
        <f>Audit!A511</f>
        <v>0</v>
      </c>
      <c r="AI1746" s="50" t="e">
        <f>VLOOKUP(Audit!B511,$V$3:$AE$12,2,FALSE)&amp; IF(Audit!B511=10,Audit!V511,"")</f>
        <v>#N/A</v>
      </c>
      <c r="AJ1746" s="50" t="e">
        <f>VLOOKUP(Audit!B511,$V$13:$AE$22,2,FALSE)&amp; IF(Audit!B511=10,Audit!W511,"")</f>
        <v>#N/A</v>
      </c>
      <c r="AK1746" s="47" t="e">
        <f t="shared" si="829"/>
        <v>#N/A</v>
      </c>
      <c r="AL1746" s="50" t="e">
        <f>VLOOKUP(Audit!C511,$V$3:$AE$12,3,FALSE)&amp; IF(Audit!C511=10,Audit!V511,"")</f>
        <v>#N/A</v>
      </c>
      <c r="AM1746" s="50" t="e">
        <f>VLOOKUP(Audit!C511,$V$13:$AE$22,3,FALSE)&amp; IF(Audit!C511=10,Audit!W511,"")</f>
        <v>#N/A</v>
      </c>
      <c r="AN1746" s="47" t="e">
        <f t="shared" si="830"/>
        <v>#N/A</v>
      </c>
      <c r="AO1746" s="50" t="e">
        <f>VLOOKUP(Audit!D511,$V$3:$AE$12,4,FALSE) &amp;  Audit!T511 &amp; IF(Audit!D511=10,Audit!V511,"")</f>
        <v>#N/A</v>
      </c>
      <c r="AP1746" s="50" t="e">
        <f>VLOOKUP(Audit!D511,$V$13:$AE$22,4,FALSE)&amp; IF(Audit!D511=10,Audit!W511,"")</f>
        <v>#N/A</v>
      </c>
      <c r="AQ1746" s="47" t="e">
        <f t="shared" si="831"/>
        <v>#N/A</v>
      </c>
      <c r="AR1746" s="50" t="e">
        <f>VLOOKUP(Audit!E511,$V$3:$AE$12,5,FALSE)&amp; IF(Audit!E511=10,Audit!V511,"")</f>
        <v>#N/A</v>
      </c>
      <c r="AS1746" s="50" t="e">
        <f>VLOOKUP(Audit!E511,$V$13:$AE$22,5,FALSE)&amp; IF(Audit!E511=10,Audit!W511,"")</f>
        <v>#N/A</v>
      </c>
      <c r="AT1746" s="47" t="e">
        <f t="shared" si="832"/>
        <v>#N/A</v>
      </c>
      <c r="AU1746" s="50" t="e">
        <f>VLOOKUP(Audit!F511,$V$3:$AE$12,6,FALSE)&amp; IF(Audit!F511=10,Audit!V511,"")</f>
        <v>#N/A</v>
      </c>
      <c r="AV1746" s="50" t="e">
        <f>VLOOKUP(Audit!F511,$V$13:$AE$22,6,FALSE)&amp; IF(Audit!F511=10,Audit!W511,"")</f>
        <v>#N/A</v>
      </c>
      <c r="AW1746" s="47" t="e">
        <f t="shared" si="833"/>
        <v>#N/A</v>
      </c>
      <c r="AX1746" s="50" t="e">
        <f>VLOOKUP(Audit!G511,$V$3:$AE$12,7,FALSE)&amp; IF(Audit!G511=10,Audit!V511,"")</f>
        <v>#N/A</v>
      </c>
      <c r="AY1746" s="50" t="e">
        <f>VLOOKUP(Audit!G511,$V$13:$AE$22,7,FALSE) &amp; IF(Audit!G511=10,Audit!W511,"")</f>
        <v>#N/A</v>
      </c>
      <c r="AZ1746" s="47" t="e">
        <f t="shared" si="834"/>
        <v>#N/A</v>
      </c>
      <c r="BA1746" s="50" t="e">
        <f>VLOOKUP(Audit!H511,$V$3:$AE$12,8,FALSE)&amp; Audit!U511 &amp; IF(Audit!H511=10,Audit!V511,"")</f>
        <v>#N/A</v>
      </c>
      <c r="BB1746" s="50" t="e">
        <f>VLOOKUP(Audit!H511,$V$13:$AE$22,8,FALSE) &amp; IF(Audit!H511=10,Audit!W511,"")</f>
        <v>#N/A</v>
      </c>
      <c r="BC1746" s="47" t="e">
        <f t="shared" si="835"/>
        <v>#N/A</v>
      </c>
      <c r="BD1746" s="50" t="e">
        <f>VLOOKUP(Audit!I511,$V$3:$AE$12,9,FALSE)&amp; IF(Audit!I511=10,Audit!V511,"")</f>
        <v>#N/A</v>
      </c>
      <c r="BE1746" s="50" t="e">
        <f>VLOOKUP(Audit!I511,$V$13:$AE$22,9,FALSE) &amp; IF(Audit!I511=10,Audit!W511,"") &amp; IF(Audit!I511&lt;&gt;1,U1746,"")</f>
        <v>#N/A</v>
      </c>
      <c r="BF1746" s="47" t="e">
        <f t="shared" si="836"/>
        <v>#N/A</v>
      </c>
      <c r="BG1746" s="50" t="e">
        <f>VLOOKUP(Audit!J511,$V$3:$AE$12,10,FALSE) &amp; Audit!S511 &amp; IF(Audit!J511=10,Audit!V511,"")</f>
        <v>#N/A</v>
      </c>
      <c r="BH1746" s="50" t="e">
        <f>VLOOKUP(Audit!J511,$V$13:$AE$22,10,FALSE) &amp; IF(Audit!J511=10,Audit!W511,"") &amp; IF(Audit!J511&lt;&gt;1,U1746,"")</f>
        <v>#N/A</v>
      </c>
      <c r="BI1746" s="47" t="e">
        <f t="shared" si="837"/>
        <v>#N/A</v>
      </c>
      <c r="BJ1746" s="48" t="str">
        <f t="shared" si="838"/>
        <v/>
      </c>
      <c r="BK1746" s="48" t="str">
        <f t="shared" si="839"/>
        <v/>
      </c>
      <c r="BL1746" s="48" t="str">
        <f t="shared" si="840"/>
        <v/>
      </c>
      <c r="BM1746" s="48" t="str">
        <f t="shared" si="841"/>
        <v/>
      </c>
      <c r="BN1746" s="48" t="str">
        <f t="shared" si="842"/>
        <v/>
      </c>
      <c r="BO1746" s="48" t="str">
        <f t="shared" si="843"/>
        <v/>
      </c>
      <c r="BP1746" s="48" t="str">
        <f t="shared" si="844"/>
        <v/>
      </c>
      <c r="BQ1746" s="48" t="str">
        <f t="shared" si="845"/>
        <v/>
      </c>
      <c r="BR1746" s="48" t="str">
        <f t="shared" si="846"/>
        <v/>
      </c>
      <c r="BS1746" s="48" t="str">
        <f t="shared" si="847"/>
        <v/>
      </c>
      <c r="BT1746" s="48" t="str">
        <f t="shared" si="848"/>
        <v/>
      </c>
      <c r="BU1746" s="48" t="str">
        <f t="shared" si="849"/>
        <v/>
      </c>
    </row>
    <row r="1747" spans="1:73">
      <c r="A1747" s="10">
        <f>Audit!A512</f>
        <v>0</v>
      </c>
      <c r="B1747" s="10" t="e">
        <f t="shared" si="820"/>
        <v>#N/A</v>
      </c>
      <c r="C1747" s="17" t="e">
        <f>VLOOKUP(Audit!B512,$V$3:$AE$12,2,FALSE) &amp; VLOOKUP(Audit!B512,$V$13:$AE$22,2,FALSE)&amp; IF(Audit!B512=10,Audit!V512&amp;Audit!W512,"")</f>
        <v>#N/A</v>
      </c>
      <c r="D1747" s="17" t="e">
        <f>VLOOKUP(Audit!C512,$V$3:$AE$12,3,FALSE) &amp; VLOOKUP(Audit!C512,$V$13:$AE$22,3,FALSE) &amp;IF(Audit!C512=10,Audit!V512&amp;Audit!W512,"")</f>
        <v>#N/A</v>
      </c>
      <c r="E1747" s="17" t="e">
        <f>VLOOKUP(Audit!D512,$V$3:$AE$12,4,FALSE)&amp; Audit!T512 &amp; VLOOKUP(Audit!D512,$V$13:$AE$22,4,FALSE)&amp; IF(Audit!D512=10,Audit!V512&amp;Audit!W512,"")</f>
        <v>#N/A</v>
      </c>
      <c r="F1747" s="17" t="e">
        <f>VLOOKUP(Audit!E512,$V$3:$AE$12,5,FALSE) &amp; VLOOKUP(Audit!E512,$V$13:$AE$22,5,FALSE)&amp; IF(Audit!E512=10,Audit!V512&amp;Audit!W512,"")</f>
        <v>#N/A</v>
      </c>
      <c r="G1747" s="17" t="e">
        <f>VLOOKUP(Audit!F512,$V$3:$AE$12,6,FALSE) &amp; VLOOKUP(Audit!F512,$V$13:$AE$22,6,FALSE)&amp; IF(Audit!F512=10,Audit!V512&amp;Audit!W512,"")</f>
        <v>#N/A</v>
      </c>
      <c r="H1747" s="17" t="e">
        <f>VLOOKUP(Audit!G512,$V$3:$AE$12,7,FALSE) &amp; VLOOKUP(Audit!G512,$V$13:$AE$22,7,FALSE)&amp;IF(Audit!G512=10,Audit!V512&amp;Audit!W512,"")</f>
        <v>#N/A</v>
      </c>
      <c r="I1747" s="17" t="e">
        <f>VLOOKUP(Audit!H512,$V$3:$AE$12,8,FALSE) &amp; Audit!U512 &amp; VLOOKUP(Audit!H512,$V$13:$AE$22,8,FALSE)&amp;IF(Audit!H512=10,Audit!V512&amp;Audit!W512,"")</f>
        <v>#N/A</v>
      </c>
      <c r="J1747" s="17" t="e">
        <f>VLOOKUP(Audit!I512,$V$3:$AE$12,9,FALSE) &amp; VLOOKUP(Audit!I512,$V$13:$AE$22,9,FALSE) &amp; IF(Audit!I512=10,Audit!V512&amp;Audit!W512,"") &amp; IF(Audit!I512&lt;&gt;1,U1747,"")</f>
        <v>#N/A</v>
      </c>
      <c r="K1747" s="17" t="e">
        <f>VLOOKUP(Audit!J512,$V$3:$AE$12,10,FALSE) &amp; Audit!S512 &amp; VLOOKUP(Audit!J512,$V$13:$AE$22,10,FALSE) &amp; IF(Audit!J512=10,Audit!V512&amp;Audit!W512,"") &amp; IF(Audit!J512&lt;&gt;1,U1747,"")</f>
        <v>#N/A</v>
      </c>
      <c r="L1747" s="10">
        <f>Audit!K512</f>
        <v>0</v>
      </c>
      <c r="M1747" s="10" t="e">
        <f t="shared" si="821"/>
        <v>#N/A</v>
      </c>
      <c r="N1747" s="10" t="e">
        <f t="shared" si="822"/>
        <v>#N/A</v>
      </c>
      <c r="O1747" s="10" t="e">
        <f t="shared" si="823"/>
        <v>#N/A</v>
      </c>
      <c r="P1747" s="10" t="e">
        <f t="shared" si="824"/>
        <v>#N/A</v>
      </c>
      <c r="Q1747" s="10" t="e">
        <f t="shared" si="825"/>
        <v>#N/A</v>
      </c>
      <c r="R1747" s="10" t="e">
        <f t="shared" si="826"/>
        <v>#N/A</v>
      </c>
      <c r="S1747" s="10" t="e">
        <f t="shared" si="827"/>
        <v>#N/A</v>
      </c>
      <c r="T1747" s="10" t="e">
        <f t="shared" si="828"/>
        <v>#N/A</v>
      </c>
      <c r="U1747" s="17" t="str">
        <f>IF(Audit!M512="","",VLOOKUP(Audit!M512,$W$26:$X$35,2,FALSE)) &amp; Audit!N512 &amp; IF(Audit!O512="","",IF(Audit!N512&lt;=1.4,VLOOKUP(Audit!O512,$W$38:X1792,2,FALSE),VLOOKUP(Audit!O512,$W$51:$X$61,2,FALSE))) &amp; IF(Audit!P512="","",VLOOKUP(Audit!P512,$Y$26:$Z$35,2,FALSE) &amp; Audit!Q512 &amp; IF(Audit!O512="","",IF(Audit!Q512&lt;=1.4,VLOOKUP(Audit!R512,$Y$38:$Z$48,2,FALSE),VLOOKUP(Audit!R512,$Y$51:$Z$61,2,FALSE))))</f>
        <v/>
      </c>
      <c r="V1747" s="21"/>
      <c r="AH1747" s="49">
        <f>Audit!A512</f>
        <v>0</v>
      </c>
      <c r="AI1747" s="50" t="e">
        <f>VLOOKUP(Audit!B512,$V$3:$AE$12,2,FALSE)&amp; IF(Audit!B512=10,Audit!V512,"")</f>
        <v>#N/A</v>
      </c>
      <c r="AJ1747" s="50" t="e">
        <f>VLOOKUP(Audit!B512,$V$13:$AE$22,2,FALSE)&amp; IF(Audit!B512=10,Audit!W512,"")</f>
        <v>#N/A</v>
      </c>
      <c r="AK1747" s="47" t="e">
        <f t="shared" si="829"/>
        <v>#N/A</v>
      </c>
      <c r="AL1747" s="50" t="e">
        <f>VLOOKUP(Audit!C512,$V$3:$AE$12,3,FALSE)&amp; IF(Audit!C512=10,Audit!V512,"")</f>
        <v>#N/A</v>
      </c>
      <c r="AM1747" s="50" t="e">
        <f>VLOOKUP(Audit!C512,$V$13:$AE$22,3,FALSE)&amp; IF(Audit!C512=10,Audit!W512,"")</f>
        <v>#N/A</v>
      </c>
      <c r="AN1747" s="47" t="e">
        <f t="shared" si="830"/>
        <v>#N/A</v>
      </c>
      <c r="AO1747" s="50" t="e">
        <f>VLOOKUP(Audit!D512,$V$3:$AE$12,4,FALSE) &amp;  Audit!T512 &amp; IF(Audit!D512=10,Audit!V512,"")</f>
        <v>#N/A</v>
      </c>
      <c r="AP1747" s="50" t="e">
        <f>VLOOKUP(Audit!D512,$V$13:$AE$22,4,FALSE)&amp; IF(Audit!D512=10,Audit!W512,"")</f>
        <v>#N/A</v>
      </c>
      <c r="AQ1747" s="47" t="e">
        <f t="shared" si="831"/>
        <v>#N/A</v>
      </c>
      <c r="AR1747" s="50" t="e">
        <f>VLOOKUP(Audit!E512,$V$3:$AE$12,5,FALSE)&amp; IF(Audit!E512=10,Audit!V512,"")</f>
        <v>#N/A</v>
      </c>
      <c r="AS1747" s="50" t="e">
        <f>VLOOKUP(Audit!E512,$V$13:$AE$22,5,FALSE)&amp; IF(Audit!E512=10,Audit!W512,"")</f>
        <v>#N/A</v>
      </c>
      <c r="AT1747" s="47" t="e">
        <f t="shared" si="832"/>
        <v>#N/A</v>
      </c>
      <c r="AU1747" s="50" t="e">
        <f>VLOOKUP(Audit!F512,$V$3:$AE$12,6,FALSE)&amp; IF(Audit!F512=10,Audit!V512,"")</f>
        <v>#N/A</v>
      </c>
      <c r="AV1747" s="50" t="e">
        <f>VLOOKUP(Audit!F512,$V$13:$AE$22,6,FALSE)&amp; IF(Audit!F512=10,Audit!W512,"")</f>
        <v>#N/A</v>
      </c>
      <c r="AW1747" s="47" t="e">
        <f t="shared" si="833"/>
        <v>#N/A</v>
      </c>
      <c r="AX1747" s="50" t="e">
        <f>VLOOKUP(Audit!G512,$V$3:$AE$12,7,FALSE)&amp; IF(Audit!G512=10,Audit!V512,"")</f>
        <v>#N/A</v>
      </c>
      <c r="AY1747" s="50" t="e">
        <f>VLOOKUP(Audit!G512,$V$13:$AE$22,7,FALSE) &amp; IF(Audit!G512=10,Audit!W512,"")</f>
        <v>#N/A</v>
      </c>
      <c r="AZ1747" s="47" t="e">
        <f t="shared" si="834"/>
        <v>#N/A</v>
      </c>
      <c r="BA1747" s="50" t="e">
        <f>VLOOKUP(Audit!H512,$V$3:$AE$12,8,FALSE)&amp; Audit!U512 &amp; IF(Audit!H512=10,Audit!V512,"")</f>
        <v>#N/A</v>
      </c>
      <c r="BB1747" s="50" t="e">
        <f>VLOOKUP(Audit!H512,$V$13:$AE$22,8,FALSE) &amp; IF(Audit!H512=10,Audit!W512,"")</f>
        <v>#N/A</v>
      </c>
      <c r="BC1747" s="47" t="e">
        <f t="shared" si="835"/>
        <v>#N/A</v>
      </c>
      <c r="BD1747" s="50" t="e">
        <f>VLOOKUP(Audit!I512,$V$3:$AE$12,9,FALSE)&amp; IF(Audit!I512=10,Audit!V512,"")</f>
        <v>#N/A</v>
      </c>
      <c r="BE1747" s="50" t="e">
        <f>VLOOKUP(Audit!I512,$V$13:$AE$22,9,FALSE) &amp; IF(Audit!I512=10,Audit!W512,"") &amp; IF(Audit!I512&lt;&gt;1,U1747,"")</f>
        <v>#N/A</v>
      </c>
      <c r="BF1747" s="47" t="e">
        <f t="shared" si="836"/>
        <v>#N/A</v>
      </c>
      <c r="BG1747" s="50" t="e">
        <f>VLOOKUP(Audit!J512,$V$3:$AE$12,10,FALSE) &amp; Audit!S512 &amp; IF(Audit!J512=10,Audit!V512,"")</f>
        <v>#N/A</v>
      </c>
      <c r="BH1747" s="50" t="e">
        <f>VLOOKUP(Audit!J512,$V$13:$AE$22,10,FALSE) &amp; IF(Audit!J512=10,Audit!W512,"") &amp; IF(Audit!J512&lt;&gt;1,U1747,"")</f>
        <v>#N/A</v>
      </c>
      <c r="BI1747" s="47" t="e">
        <f t="shared" si="837"/>
        <v>#N/A</v>
      </c>
      <c r="BJ1747" s="48" t="str">
        <f t="shared" si="838"/>
        <v/>
      </c>
      <c r="BK1747" s="48" t="str">
        <f t="shared" si="839"/>
        <v/>
      </c>
      <c r="BL1747" s="48" t="str">
        <f t="shared" si="840"/>
        <v/>
      </c>
      <c r="BM1747" s="48" t="str">
        <f t="shared" si="841"/>
        <v/>
      </c>
      <c r="BN1747" s="48" t="str">
        <f t="shared" si="842"/>
        <v/>
      </c>
      <c r="BO1747" s="48" t="str">
        <f t="shared" si="843"/>
        <v/>
      </c>
      <c r="BP1747" s="48" t="str">
        <f t="shared" si="844"/>
        <v/>
      </c>
      <c r="BQ1747" s="48" t="str">
        <f t="shared" si="845"/>
        <v/>
      </c>
      <c r="BR1747" s="48" t="str">
        <f t="shared" si="846"/>
        <v/>
      </c>
      <c r="BS1747" s="48" t="str">
        <f t="shared" si="847"/>
        <v/>
      </c>
      <c r="BT1747" s="48" t="str">
        <f t="shared" si="848"/>
        <v/>
      </c>
      <c r="BU1747" s="48" t="str">
        <f t="shared" si="849"/>
        <v/>
      </c>
    </row>
    <row r="1748" spans="1:73">
      <c r="A1748" s="10">
        <f>Audit!A513</f>
        <v>0</v>
      </c>
      <c r="B1748" s="10" t="e">
        <f t="shared" si="820"/>
        <v>#N/A</v>
      </c>
      <c r="C1748" s="17" t="e">
        <f>VLOOKUP(Audit!B513,$V$3:$AE$12,2,FALSE) &amp; VLOOKUP(Audit!B513,$V$13:$AE$22,2,FALSE)&amp; IF(Audit!B513=10,Audit!V513&amp;Audit!W513,"")</f>
        <v>#N/A</v>
      </c>
      <c r="D1748" s="17" t="e">
        <f>VLOOKUP(Audit!C513,$V$3:$AE$12,3,FALSE) &amp; VLOOKUP(Audit!C513,$V$13:$AE$22,3,FALSE) &amp;IF(Audit!C513=10,Audit!V513&amp;Audit!W513,"")</f>
        <v>#N/A</v>
      </c>
      <c r="E1748" s="17" t="e">
        <f>VLOOKUP(Audit!D513,$V$3:$AE$12,4,FALSE)&amp; Audit!T513 &amp; VLOOKUP(Audit!D513,$V$13:$AE$22,4,FALSE)&amp; IF(Audit!D513=10,Audit!V513&amp;Audit!W513,"")</f>
        <v>#N/A</v>
      </c>
      <c r="F1748" s="17" t="e">
        <f>VLOOKUP(Audit!E513,$V$3:$AE$12,5,FALSE) &amp; VLOOKUP(Audit!E513,$V$13:$AE$22,5,FALSE)&amp; IF(Audit!E513=10,Audit!V513&amp;Audit!W513,"")</f>
        <v>#N/A</v>
      </c>
      <c r="G1748" s="17" t="e">
        <f>VLOOKUP(Audit!F513,$V$3:$AE$12,6,FALSE) &amp; VLOOKUP(Audit!F513,$V$13:$AE$22,6,FALSE)&amp; IF(Audit!F513=10,Audit!V513&amp;Audit!W513,"")</f>
        <v>#N/A</v>
      </c>
      <c r="H1748" s="17" t="e">
        <f>VLOOKUP(Audit!G513,$V$3:$AE$12,7,FALSE) &amp; VLOOKUP(Audit!G513,$V$13:$AE$22,7,FALSE)&amp;IF(Audit!G513=10,Audit!V513&amp;Audit!W513,"")</f>
        <v>#N/A</v>
      </c>
      <c r="I1748" s="17" t="e">
        <f>VLOOKUP(Audit!H513,$V$3:$AE$12,8,FALSE) &amp; Audit!U513 &amp; VLOOKUP(Audit!H513,$V$13:$AE$22,8,FALSE)&amp;IF(Audit!H513=10,Audit!V513&amp;Audit!W513,"")</f>
        <v>#N/A</v>
      </c>
      <c r="J1748" s="17" t="e">
        <f>VLOOKUP(Audit!I513,$V$3:$AE$12,9,FALSE) &amp; VLOOKUP(Audit!I513,$V$13:$AE$22,9,FALSE) &amp; IF(Audit!I513=10,Audit!V513&amp;Audit!W513,"") &amp; IF(Audit!I513&lt;&gt;1,U1748,"")</f>
        <v>#N/A</v>
      </c>
      <c r="K1748" s="17" t="e">
        <f>VLOOKUP(Audit!J513,$V$3:$AE$12,10,FALSE) &amp; Audit!S513 &amp; VLOOKUP(Audit!J513,$V$13:$AE$22,10,FALSE) &amp; IF(Audit!J513=10,Audit!V513&amp;Audit!W513,"") &amp; IF(Audit!J513&lt;&gt;1,U1748,"")</f>
        <v>#N/A</v>
      </c>
      <c r="L1748" s="10">
        <f>Audit!K513</f>
        <v>0</v>
      </c>
      <c r="M1748" s="10" t="e">
        <f t="shared" si="821"/>
        <v>#N/A</v>
      </c>
      <c r="N1748" s="10" t="e">
        <f t="shared" si="822"/>
        <v>#N/A</v>
      </c>
      <c r="O1748" s="10" t="e">
        <f t="shared" si="823"/>
        <v>#N/A</v>
      </c>
      <c r="P1748" s="10" t="e">
        <f t="shared" si="824"/>
        <v>#N/A</v>
      </c>
      <c r="Q1748" s="10" t="e">
        <f t="shared" si="825"/>
        <v>#N/A</v>
      </c>
      <c r="R1748" s="10" t="e">
        <f t="shared" si="826"/>
        <v>#N/A</v>
      </c>
      <c r="S1748" s="10" t="e">
        <f t="shared" si="827"/>
        <v>#N/A</v>
      </c>
      <c r="T1748" s="10" t="e">
        <f t="shared" si="828"/>
        <v>#N/A</v>
      </c>
      <c r="U1748" s="17" t="str">
        <f>IF(Audit!M513="","",VLOOKUP(Audit!M513,$W$26:$X$35,2,FALSE)) &amp; Audit!N513 &amp; IF(Audit!O513="","",IF(Audit!N513&lt;=1.4,VLOOKUP(Audit!O513,$W$38:X1793,2,FALSE),VLOOKUP(Audit!O513,$W$51:$X$61,2,FALSE))) &amp; IF(Audit!P513="","",VLOOKUP(Audit!P513,$Y$26:$Z$35,2,FALSE) &amp; Audit!Q513 &amp; IF(Audit!O513="","",IF(Audit!Q513&lt;=1.4,VLOOKUP(Audit!R513,$Y$38:$Z$48,2,FALSE),VLOOKUP(Audit!R513,$Y$51:$Z$61,2,FALSE))))</f>
        <v/>
      </c>
      <c r="V1748" s="21"/>
      <c r="AH1748" s="49">
        <f>Audit!A513</f>
        <v>0</v>
      </c>
      <c r="AI1748" s="50" t="e">
        <f>VLOOKUP(Audit!B513,$V$3:$AE$12,2,FALSE)&amp; IF(Audit!B513=10,Audit!V513,"")</f>
        <v>#N/A</v>
      </c>
      <c r="AJ1748" s="50" t="e">
        <f>VLOOKUP(Audit!B513,$V$13:$AE$22,2,FALSE)&amp; IF(Audit!B513=10,Audit!W513,"")</f>
        <v>#N/A</v>
      </c>
      <c r="AK1748" s="47" t="e">
        <f t="shared" si="829"/>
        <v>#N/A</v>
      </c>
      <c r="AL1748" s="50" t="e">
        <f>VLOOKUP(Audit!C513,$V$3:$AE$12,3,FALSE)&amp; IF(Audit!C513=10,Audit!V513,"")</f>
        <v>#N/A</v>
      </c>
      <c r="AM1748" s="50" t="e">
        <f>VLOOKUP(Audit!C513,$V$13:$AE$22,3,FALSE)&amp; IF(Audit!C513=10,Audit!W513,"")</f>
        <v>#N/A</v>
      </c>
      <c r="AN1748" s="47" t="e">
        <f t="shared" si="830"/>
        <v>#N/A</v>
      </c>
      <c r="AO1748" s="50" t="e">
        <f>VLOOKUP(Audit!D513,$V$3:$AE$12,4,FALSE) &amp;  Audit!T513 &amp; IF(Audit!D513=10,Audit!V513,"")</f>
        <v>#N/A</v>
      </c>
      <c r="AP1748" s="50" t="e">
        <f>VLOOKUP(Audit!D513,$V$13:$AE$22,4,FALSE)&amp; IF(Audit!D513=10,Audit!W513,"")</f>
        <v>#N/A</v>
      </c>
      <c r="AQ1748" s="47" t="e">
        <f t="shared" si="831"/>
        <v>#N/A</v>
      </c>
      <c r="AR1748" s="50" t="e">
        <f>VLOOKUP(Audit!E513,$V$3:$AE$12,5,FALSE)&amp; IF(Audit!E513=10,Audit!V513,"")</f>
        <v>#N/A</v>
      </c>
      <c r="AS1748" s="50" t="e">
        <f>VLOOKUP(Audit!E513,$V$13:$AE$22,5,FALSE)&amp; IF(Audit!E513=10,Audit!W513,"")</f>
        <v>#N/A</v>
      </c>
      <c r="AT1748" s="47" t="e">
        <f t="shared" si="832"/>
        <v>#N/A</v>
      </c>
      <c r="AU1748" s="50" t="e">
        <f>VLOOKUP(Audit!F513,$V$3:$AE$12,6,FALSE)&amp; IF(Audit!F513=10,Audit!V513,"")</f>
        <v>#N/A</v>
      </c>
      <c r="AV1748" s="50" t="e">
        <f>VLOOKUP(Audit!F513,$V$13:$AE$22,6,FALSE)&amp; IF(Audit!F513=10,Audit!W513,"")</f>
        <v>#N/A</v>
      </c>
      <c r="AW1748" s="47" t="e">
        <f t="shared" si="833"/>
        <v>#N/A</v>
      </c>
      <c r="AX1748" s="50" t="e">
        <f>VLOOKUP(Audit!G513,$V$3:$AE$12,7,FALSE)&amp; IF(Audit!G513=10,Audit!V513,"")</f>
        <v>#N/A</v>
      </c>
      <c r="AY1748" s="50" t="e">
        <f>VLOOKUP(Audit!G513,$V$13:$AE$22,7,FALSE) &amp; IF(Audit!G513=10,Audit!W513,"")</f>
        <v>#N/A</v>
      </c>
      <c r="AZ1748" s="47" t="e">
        <f t="shared" si="834"/>
        <v>#N/A</v>
      </c>
      <c r="BA1748" s="50" t="e">
        <f>VLOOKUP(Audit!H513,$V$3:$AE$12,8,FALSE)&amp; Audit!U513 &amp; IF(Audit!H513=10,Audit!V513,"")</f>
        <v>#N/A</v>
      </c>
      <c r="BB1748" s="50" t="e">
        <f>VLOOKUP(Audit!H513,$V$13:$AE$22,8,FALSE) &amp; IF(Audit!H513=10,Audit!W513,"")</f>
        <v>#N/A</v>
      </c>
      <c r="BC1748" s="47" t="e">
        <f t="shared" si="835"/>
        <v>#N/A</v>
      </c>
      <c r="BD1748" s="50" t="e">
        <f>VLOOKUP(Audit!I513,$V$3:$AE$12,9,FALSE)&amp; IF(Audit!I513=10,Audit!V513,"")</f>
        <v>#N/A</v>
      </c>
      <c r="BE1748" s="50" t="e">
        <f>VLOOKUP(Audit!I513,$V$13:$AE$22,9,FALSE) &amp; IF(Audit!I513=10,Audit!W513,"") &amp; IF(Audit!I513&lt;&gt;1,U1748,"")</f>
        <v>#N/A</v>
      </c>
      <c r="BF1748" s="47" t="e">
        <f t="shared" si="836"/>
        <v>#N/A</v>
      </c>
      <c r="BG1748" s="50" t="e">
        <f>VLOOKUP(Audit!J513,$V$3:$AE$12,10,FALSE) &amp; Audit!S513 &amp; IF(Audit!J513=10,Audit!V513,"")</f>
        <v>#N/A</v>
      </c>
      <c r="BH1748" s="50" t="e">
        <f>VLOOKUP(Audit!J513,$V$13:$AE$22,10,FALSE) &amp; IF(Audit!J513=10,Audit!W513,"") &amp; IF(Audit!J513&lt;&gt;1,U1748,"")</f>
        <v>#N/A</v>
      </c>
      <c r="BI1748" s="47" t="e">
        <f t="shared" si="837"/>
        <v>#N/A</v>
      </c>
      <c r="BJ1748" s="48" t="str">
        <f t="shared" si="838"/>
        <v/>
      </c>
      <c r="BK1748" s="48" t="str">
        <f t="shared" si="839"/>
        <v/>
      </c>
      <c r="BL1748" s="48" t="str">
        <f t="shared" si="840"/>
        <v/>
      </c>
      <c r="BM1748" s="48" t="str">
        <f t="shared" si="841"/>
        <v/>
      </c>
      <c r="BN1748" s="48" t="str">
        <f t="shared" si="842"/>
        <v/>
      </c>
      <c r="BO1748" s="48" t="str">
        <f t="shared" si="843"/>
        <v/>
      </c>
      <c r="BP1748" s="48" t="str">
        <f t="shared" si="844"/>
        <v/>
      </c>
      <c r="BQ1748" s="48" t="str">
        <f t="shared" si="845"/>
        <v/>
      </c>
      <c r="BR1748" s="48" t="str">
        <f t="shared" si="846"/>
        <v/>
      </c>
      <c r="BS1748" s="48" t="str">
        <f t="shared" si="847"/>
        <v/>
      </c>
      <c r="BT1748" s="48" t="str">
        <f t="shared" si="848"/>
        <v/>
      </c>
      <c r="BU1748" s="48" t="str">
        <f t="shared" si="849"/>
        <v/>
      </c>
    </row>
    <row r="1749" spans="1:73">
      <c r="A1749" s="10">
        <f>Audit!A514</f>
        <v>0</v>
      </c>
      <c r="B1749" s="10" t="e">
        <f t="shared" si="820"/>
        <v>#N/A</v>
      </c>
      <c r="C1749" s="17" t="e">
        <f>VLOOKUP(Audit!B514,$V$3:$AE$12,2,FALSE) &amp; VLOOKUP(Audit!B514,$V$13:$AE$22,2,FALSE)&amp; IF(Audit!B514=10,Audit!V514&amp;Audit!W514,"")</f>
        <v>#N/A</v>
      </c>
      <c r="D1749" s="17" t="e">
        <f>VLOOKUP(Audit!C514,$V$3:$AE$12,3,FALSE) &amp; VLOOKUP(Audit!C514,$V$13:$AE$22,3,FALSE) &amp;IF(Audit!C514=10,Audit!V514&amp;Audit!W514,"")</f>
        <v>#N/A</v>
      </c>
      <c r="E1749" s="17" t="e">
        <f>VLOOKUP(Audit!D514,$V$3:$AE$12,4,FALSE)&amp; Audit!T514 &amp; VLOOKUP(Audit!D514,$V$13:$AE$22,4,FALSE)&amp; IF(Audit!D514=10,Audit!V514&amp;Audit!W514,"")</f>
        <v>#N/A</v>
      </c>
      <c r="F1749" s="17" t="e">
        <f>VLOOKUP(Audit!E514,$V$3:$AE$12,5,FALSE) &amp; VLOOKUP(Audit!E514,$V$13:$AE$22,5,FALSE)&amp; IF(Audit!E514=10,Audit!V514&amp;Audit!W514,"")</f>
        <v>#N/A</v>
      </c>
      <c r="G1749" s="17" t="e">
        <f>VLOOKUP(Audit!F514,$V$3:$AE$12,6,FALSE) &amp; VLOOKUP(Audit!F514,$V$13:$AE$22,6,FALSE)&amp; IF(Audit!F514=10,Audit!V514&amp;Audit!W514,"")</f>
        <v>#N/A</v>
      </c>
      <c r="H1749" s="17" t="e">
        <f>VLOOKUP(Audit!G514,$V$3:$AE$12,7,FALSE) &amp; VLOOKUP(Audit!G514,$V$13:$AE$22,7,FALSE)&amp;IF(Audit!G514=10,Audit!V514&amp;Audit!W514,"")</f>
        <v>#N/A</v>
      </c>
      <c r="I1749" s="17" t="e">
        <f>VLOOKUP(Audit!H514,$V$3:$AE$12,8,FALSE) &amp; Audit!U514 &amp; VLOOKUP(Audit!H514,$V$13:$AE$22,8,FALSE)&amp;IF(Audit!H514=10,Audit!V514&amp;Audit!W514,"")</f>
        <v>#N/A</v>
      </c>
      <c r="J1749" s="17" t="e">
        <f>VLOOKUP(Audit!I514,$V$3:$AE$12,9,FALSE) &amp; VLOOKUP(Audit!I514,$V$13:$AE$22,9,FALSE) &amp; IF(Audit!I514=10,Audit!V514&amp;Audit!W514,"") &amp; IF(Audit!I514&lt;&gt;1,U1749,"")</f>
        <v>#N/A</v>
      </c>
      <c r="K1749" s="17" t="e">
        <f>VLOOKUP(Audit!J514,$V$3:$AE$12,10,FALSE) &amp; Audit!S514 &amp; VLOOKUP(Audit!J514,$V$13:$AE$22,10,FALSE) &amp; IF(Audit!J514=10,Audit!V514&amp;Audit!W514,"") &amp; IF(Audit!J514&lt;&gt;1,U1749,"")</f>
        <v>#N/A</v>
      </c>
      <c r="L1749" s="10">
        <f>Audit!K514</f>
        <v>0</v>
      </c>
      <c r="M1749" s="10" t="e">
        <f t="shared" si="821"/>
        <v>#N/A</v>
      </c>
      <c r="N1749" s="10" t="e">
        <f t="shared" si="822"/>
        <v>#N/A</v>
      </c>
      <c r="O1749" s="10" t="e">
        <f t="shared" si="823"/>
        <v>#N/A</v>
      </c>
      <c r="P1749" s="10" t="e">
        <f t="shared" si="824"/>
        <v>#N/A</v>
      </c>
      <c r="Q1749" s="10" t="e">
        <f t="shared" si="825"/>
        <v>#N/A</v>
      </c>
      <c r="R1749" s="10" t="e">
        <f t="shared" si="826"/>
        <v>#N/A</v>
      </c>
      <c r="S1749" s="10" t="e">
        <f t="shared" si="827"/>
        <v>#N/A</v>
      </c>
      <c r="T1749" s="10" t="e">
        <f t="shared" si="828"/>
        <v>#N/A</v>
      </c>
      <c r="U1749" s="17" t="str">
        <f>IF(Audit!M514="","",VLOOKUP(Audit!M514,$W$26:$X$35,2,FALSE)) &amp; Audit!N514 &amp; IF(Audit!O514="","",IF(Audit!N514&lt;=1.4,VLOOKUP(Audit!O514,$W$38:X1794,2,FALSE),VLOOKUP(Audit!O514,$W$51:$X$61,2,FALSE))) &amp; IF(Audit!P514="","",VLOOKUP(Audit!P514,$Y$26:$Z$35,2,FALSE) &amp; Audit!Q514 &amp; IF(Audit!O514="","",IF(Audit!Q514&lt;=1.4,VLOOKUP(Audit!R514,$Y$38:$Z$48,2,FALSE),VLOOKUP(Audit!R514,$Y$51:$Z$61,2,FALSE))))</f>
        <v/>
      </c>
      <c r="V1749" s="21"/>
      <c r="AH1749" s="49">
        <f>Audit!A514</f>
        <v>0</v>
      </c>
      <c r="AI1749" s="50" t="e">
        <f>VLOOKUP(Audit!B514,$V$3:$AE$12,2,FALSE)&amp; IF(Audit!B514=10,Audit!V514,"")</f>
        <v>#N/A</v>
      </c>
      <c r="AJ1749" s="50" t="e">
        <f>VLOOKUP(Audit!B514,$V$13:$AE$22,2,FALSE)&amp; IF(Audit!B514=10,Audit!W514,"")</f>
        <v>#N/A</v>
      </c>
      <c r="AK1749" s="47" t="e">
        <f t="shared" si="829"/>
        <v>#N/A</v>
      </c>
      <c r="AL1749" s="50" t="e">
        <f>VLOOKUP(Audit!C514,$V$3:$AE$12,3,FALSE)&amp; IF(Audit!C514=10,Audit!V514,"")</f>
        <v>#N/A</v>
      </c>
      <c r="AM1749" s="50" t="e">
        <f>VLOOKUP(Audit!C514,$V$13:$AE$22,3,FALSE)&amp; IF(Audit!C514=10,Audit!W514,"")</f>
        <v>#N/A</v>
      </c>
      <c r="AN1749" s="47" t="e">
        <f t="shared" si="830"/>
        <v>#N/A</v>
      </c>
      <c r="AO1749" s="50" t="e">
        <f>VLOOKUP(Audit!D514,$V$3:$AE$12,4,FALSE) &amp;  Audit!T514 &amp; IF(Audit!D514=10,Audit!V514,"")</f>
        <v>#N/A</v>
      </c>
      <c r="AP1749" s="50" t="e">
        <f>VLOOKUP(Audit!D514,$V$13:$AE$22,4,FALSE)&amp; IF(Audit!D514=10,Audit!W514,"")</f>
        <v>#N/A</v>
      </c>
      <c r="AQ1749" s="47" t="e">
        <f t="shared" si="831"/>
        <v>#N/A</v>
      </c>
      <c r="AR1749" s="50" t="e">
        <f>VLOOKUP(Audit!E514,$V$3:$AE$12,5,FALSE)&amp; IF(Audit!E514=10,Audit!V514,"")</f>
        <v>#N/A</v>
      </c>
      <c r="AS1749" s="50" t="e">
        <f>VLOOKUP(Audit!E514,$V$13:$AE$22,5,FALSE)&amp; IF(Audit!E514=10,Audit!W514,"")</f>
        <v>#N/A</v>
      </c>
      <c r="AT1749" s="47" t="e">
        <f t="shared" si="832"/>
        <v>#N/A</v>
      </c>
      <c r="AU1749" s="50" t="e">
        <f>VLOOKUP(Audit!F514,$V$3:$AE$12,6,FALSE)&amp; IF(Audit!F514=10,Audit!V514,"")</f>
        <v>#N/A</v>
      </c>
      <c r="AV1749" s="50" t="e">
        <f>VLOOKUP(Audit!F514,$V$13:$AE$22,6,FALSE)&amp; IF(Audit!F514=10,Audit!W514,"")</f>
        <v>#N/A</v>
      </c>
      <c r="AW1749" s="47" t="e">
        <f t="shared" si="833"/>
        <v>#N/A</v>
      </c>
      <c r="AX1749" s="50" t="e">
        <f>VLOOKUP(Audit!G514,$V$3:$AE$12,7,FALSE)&amp; IF(Audit!G514=10,Audit!V514,"")</f>
        <v>#N/A</v>
      </c>
      <c r="AY1749" s="50" t="e">
        <f>VLOOKUP(Audit!G514,$V$13:$AE$22,7,FALSE) &amp; IF(Audit!G514=10,Audit!W514,"")</f>
        <v>#N/A</v>
      </c>
      <c r="AZ1749" s="47" t="e">
        <f t="shared" si="834"/>
        <v>#N/A</v>
      </c>
      <c r="BA1749" s="50" t="e">
        <f>VLOOKUP(Audit!H514,$V$3:$AE$12,8,FALSE)&amp; Audit!U514 &amp; IF(Audit!H514=10,Audit!V514,"")</f>
        <v>#N/A</v>
      </c>
      <c r="BB1749" s="50" t="e">
        <f>VLOOKUP(Audit!H514,$V$13:$AE$22,8,FALSE) &amp; IF(Audit!H514=10,Audit!W514,"")</f>
        <v>#N/A</v>
      </c>
      <c r="BC1749" s="47" t="e">
        <f t="shared" si="835"/>
        <v>#N/A</v>
      </c>
      <c r="BD1749" s="50" t="e">
        <f>VLOOKUP(Audit!I514,$V$3:$AE$12,9,FALSE)&amp; IF(Audit!I514=10,Audit!V514,"")</f>
        <v>#N/A</v>
      </c>
      <c r="BE1749" s="50" t="e">
        <f>VLOOKUP(Audit!I514,$V$13:$AE$22,9,FALSE) &amp; IF(Audit!I514=10,Audit!W514,"") &amp; IF(Audit!I514&lt;&gt;1,U1749,"")</f>
        <v>#N/A</v>
      </c>
      <c r="BF1749" s="47" t="e">
        <f t="shared" si="836"/>
        <v>#N/A</v>
      </c>
      <c r="BG1749" s="50" t="e">
        <f>VLOOKUP(Audit!J514,$V$3:$AE$12,10,FALSE) &amp; Audit!S514 &amp; IF(Audit!J514=10,Audit!V514,"")</f>
        <v>#N/A</v>
      </c>
      <c r="BH1749" s="50" t="e">
        <f>VLOOKUP(Audit!J514,$V$13:$AE$22,10,FALSE) &amp; IF(Audit!J514=10,Audit!W514,"") &amp; IF(Audit!J514&lt;&gt;1,U1749,"")</f>
        <v>#N/A</v>
      </c>
      <c r="BI1749" s="47" t="e">
        <f t="shared" si="837"/>
        <v>#N/A</v>
      </c>
      <c r="BJ1749" s="48" t="str">
        <f t="shared" si="838"/>
        <v/>
      </c>
      <c r="BK1749" s="48" t="str">
        <f t="shared" si="839"/>
        <v/>
      </c>
      <c r="BL1749" s="48" t="str">
        <f t="shared" si="840"/>
        <v/>
      </c>
      <c r="BM1749" s="48" t="str">
        <f t="shared" si="841"/>
        <v/>
      </c>
      <c r="BN1749" s="48" t="str">
        <f t="shared" si="842"/>
        <v/>
      </c>
      <c r="BO1749" s="48" t="str">
        <f t="shared" si="843"/>
        <v/>
      </c>
      <c r="BP1749" s="48" t="str">
        <f t="shared" si="844"/>
        <v/>
      </c>
      <c r="BQ1749" s="48" t="str">
        <f t="shared" si="845"/>
        <v/>
      </c>
      <c r="BR1749" s="48" t="str">
        <f t="shared" si="846"/>
        <v/>
      </c>
      <c r="BS1749" s="48" t="str">
        <f t="shared" si="847"/>
        <v/>
      </c>
      <c r="BT1749" s="48" t="str">
        <f t="shared" si="848"/>
        <v/>
      </c>
      <c r="BU1749" s="48" t="str">
        <f t="shared" si="849"/>
        <v/>
      </c>
    </row>
    <row r="1750" spans="1:73">
      <c r="A1750" s="10">
        <f>Audit!A515</f>
        <v>0</v>
      </c>
      <c r="B1750" s="10" t="e">
        <f t="shared" si="820"/>
        <v>#N/A</v>
      </c>
      <c r="C1750" s="17" t="e">
        <f>VLOOKUP(Audit!B515,$V$3:$AE$12,2,FALSE) &amp; VLOOKUP(Audit!B515,$V$13:$AE$22,2,FALSE)&amp; IF(Audit!B515=10,Audit!V515&amp;Audit!W515,"")</f>
        <v>#N/A</v>
      </c>
      <c r="D1750" s="17" t="e">
        <f>VLOOKUP(Audit!C515,$V$3:$AE$12,3,FALSE) &amp; VLOOKUP(Audit!C515,$V$13:$AE$22,3,FALSE) &amp;IF(Audit!C515=10,Audit!V515&amp;Audit!W515,"")</f>
        <v>#N/A</v>
      </c>
      <c r="E1750" s="17" t="e">
        <f>VLOOKUP(Audit!D515,$V$3:$AE$12,4,FALSE)&amp; Audit!T515 &amp; VLOOKUP(Audit!D515,$V$13:$AE$22,4,FALSE)&amp; IF(Audit!D515=10,Audit!V515&amp;Audit!W515,"")</f>
        <v>#N/A</v>
      </c>
      <c r="F1750" s="17" t="e">
        <f>VLOOKUP(Audit!E515,$V$3:$AE$12,5,FALSE) &amp; VLOOKUP(Audit!E515,$V$13:$AE$22,5,FALSE)&amp; IF(Audit!E515=10,Audit!V515&amp;Audit!W515,"")</f>
        <v>#N/A</v>
      </c>
      <c r="G1750" s="17" t="e">
        <f>VLOOKUP(Audit!F515,$V$3:$AE$12,6,FALSE) &amp; VLOOKUP(Audit!F515,$V$13:$AE$22,6,FALSE)&amp; IF(Audit!F515=10,Audit!V515&amp;Audit!W515,"")</f>
        <v>#N/A</v>
      </c>
      <c r="H1750" s="17" t="e">
        <f>VLOOKUP(Audit!G515,$V$3:$AE$12,7,FALSE) &amp; VLOOKUP(Audit!G515,$V$13:$AE$22,7,FALSE)&amp;IF(Audit!G515=10,Audit!V515&amp;Audit!W515,"")</f>
        <v>#N/A</v>
      </c>
      <c r="I1750" s="17" t="e">
        <f>VLOOKUP(Audit!H515,$V$3:$AE$12,8,FALSE) &amp; Audit!U515 &amp; VLOOKUP(Audit!H515,$V$13:$AE$22,8,FALSE)&amp;IF(Audit!H515=10,Audit!V515&amp;Audit!W515,"")</f>
        <v>#N/A</v>
      </c>
      <c r="J1750" s="17" t="e">
        <f>VLOOKUP(Audit!I515,$V$3:$AE$12,9,FALSE) &amp; VLOOKUP(Audit!I515,$V$13:$AE$22,9,FALSE) &amp; IF(Audit!I515=10,Audit!V515&amp;Audit!W515,"") &amp; IF(Audit!I515&lt;&gt;1,U1750,"")</f>
        <v>#N/A</v>
      </c>
      <c r="K1750" s="17" t="e">
        <f>VLOOKUP(Audit!J515,$V$3:$AE$12,10,FALSE) &amp; Audit!S515 &amp; VLOOKUP(Audit!J515,$V$13:$AE$22,10,FALSE) &amp; IF(Audit!J515=10,Audit!V515&amp;Audit!W515,"") &amp; IF(Audit!J515&lt;&gt;1,U1750,"")</f>
        <v>#N/A</v>
      </c>
      <c r="L1750" s="10">
        <f>Audit!K515</f>
        <v>0</v>
      </c>
      <c r="M1750" s="10" t="e">
        <f t="shared" si="821"/>
        <v>#N/A</v>
      </c>
      <c r="N1750" s="10" t="e">
        <f t="shared" si="822"/>
        <v>#N/A</v>
      </c>
      <c r="O1750" s="10" t="e">
        <f t="shared" si="823"/>
        <v>#N/A</v>
      </c>
      <c r="P1750" s="10" t="e">
        <f t="shared" si="824"/>
        <v>#N/A</v>
      </c>
      <c r="Q1750" s="10" t="e">
        <f t="shared" si="825"/>
        <v>#N/A</v>
      </c>
      <c r="R1750" s="10" t="e">
        <f t="shared" si="826"/>
        <v>#N/A</v>
      </c>
      <c r="S1750" s="10" t="e">
        <f t="shared" si="827"/>
        <v>#N/A</v>
      </c>
      <c r="T1750" s="10" t="e">
        <f t="shared" si="828"/>
        <v>#N/A</v>
      </c>
      <c r="U1750" s="17" t="str">
        <f>IF(Audit!M515="","",VLOOKUP(Audit!M515,$W$26:$X$35,2,FALSE)) &amp; Audit!N515 &amp; IF(Audit!O515="","",IF(Audit!N515&lt;=1.4,VLOOKUP(Audit!O515,$W$38:X1795,2,FALSE),VLOOKUP(Audit!O515,$W$51:$X$61,2,FALSE))) &amp; IF(Audit!P515="","",VLOOKUP(Audit!P515,$Y$26:$Z$35,2,FALSE) &amp; Audit!Q515 &amp; IF(Audit!O515="","",IF(Audit!Q515&lt;=1.4,VLOOKUP(Audit!R515,$Y$38:$Z$48,2,FALSE),VLOOKUP(Audit!R515,$Y$51:$Z$61,2,FALSE))))</f>
        <v/>
      </c>
      <c r="V1750" s="21"/>
      <c r="AH1750" s="49">
        <f>Audit!A515</f>
        <v>0</v>
      </c>
      <c r="AI1750" s="50" t="e">
        <f>VLOOKUP(Audit!B515,$V$3:$AE$12,2,FALSE)&amp; IF(Audit!B515=10,Audit!V515,"")</f>
        <v>#N/A</v>
      </c>
      <c r="AJ1750" s="50" t="e">
        <f>VLOOKUP(Audit!B515,$V$13:$AE$22,2,FALSE)&amp; IF(Audit!B515=10,Audit!W515,"")</f>
        <v>#N/A</v>
      </c>
      <c r="AK1750" s="47" t="e">
        <f t="shared" si="829"/>
        <v>#N/A</v>
      </c>
      <c r="AL1750" s="50" t="e">
        <f>VLOOKUP(Audit!C515,$V$3:$AE$12,3,FALSE)&amp; IF(Audit!C515=10,Audit!V515,"")</f>
        <v>#N/A</v>
      </c>
      <c r="AM1750" s="50" t="e">
        <f>VLOOKUP(Audit!C515,$V$13:$AE$22,3,FALSE)&amp; IF(Audit!C515=10,Audit!W515,"")</f>
        <v>#N/A</v>
      </c>
      <c r="AN1750" s="47" t="e">
        <f t="shared" si="830"/>
        <v>#N/A</v>
      </c>
      <c r="AO1750" s="50" t="e">
        <f>VLOOKUP(Audit!D515,$V$3:$AE$12,4,FALSE) &amp;  Audit!T515 &amp; IF(Audit!D515=10,Audit!V515,"")</f>
        <v>#N/A</v>
      </c>
      <c r="AP1750" s="50" t="e">
        <f>VLOOKUP(Audit!D515,$V$13:$AE$22,4,FALSE)&amp; IF(Audit!D515=10,Audit!W515,"")</f>
        <v>#N/A</v>
      </c>
      <c r="AQ1750" s="47" t="e">
        <f t="shared" si="831"/>
        <v>#N/A</v>
      </c>
      <c r="AR1750" s="50" t="e">
        <f>VLOOKUP(Audit!E515,$V$3:$AE$12,5,FALSE)&amp; IF(Audit!E515=10,Audit!V515,"")</f>
        <v>#N/A</v>
      </c>
      <c r="AS1750" s="50" t="e">
        <f>VLOOKUP(Audit!E515,$V$13:$AE$22,5,FALSE)&amp; IF(Audit!E515=10,Audit!W515,"")</f>
        <v>#N/A</v>
      </c>
      <c r="AT1750" s="47" t="e">
        <f t="shared" si="832"/>
        <v>#N/A</v>
      </c>
      <c r="AU1750" s="50" t="e">
        <f>VLOOKUP(Audit!F515,$V$3:$AE$12,6,FALSE)&amp; IF(Audit!F515=10,Audit!V515,"")</f>
        <v>#N/A</v>
      </c>
      <c r="AV1750" s="50" t="e">
        <f>VLOOKUP(Audit!F515,$V$13:$AE$22,6,FALSE)&amp; IF(Audit!F515=10,Audit!W515,"")</f>
        <v>#N/A</v>
      </c>
      <c r="AW1750" s="47" t="e">
        <f t="shared" si="833"/>
        <v>#N/A</v>
      </c>
      <c r="AX1750" s="50" t="e">
        <f>VLOOKUP(Audit!G515,$V$3:$AE$12,7,FALSE)&amp; IF(Audit!G515=10,Audit!V515,"")</f>
        <v>#N/A</v>
      </c>
      <c r="AY1750" s="50" t="e">
        <f>VLOOKUP(Audit!G515,$V$13:$AE$22,7,FALSE) &amp; IF(Audit!G515=10,Audit!W515,"")</f>
        <v>#N/A</v>
      </c>
      <c r="AZ1750" s="47" t="e">
        <f t="shared" si="834"/>
        <v>#N/A</v>
      </c>
      <c r="BA1750" s="50" t="e">
        <f>VLOOKUP(Audit!H515,$V$3:$AE$12,8,FALSE)&amp; Audit!U515 &amp; IF(Audit!H515=10,Audit!V515,"")</f>
        <v>#N/A</v>
      </c>
      <c r="BB1750" s="50" t="e">
        <f>VLOOKUP(Audit!H515,$V$13:$AE$22,8,FALSE) &amp; IF(Audit!H515=10,Audit!W515,"")</f>
        <v>#N/A</v>
      </c>
      <c r="BC1750" s="47" t="e">
        <f t="shared" si="835"/>
        <v>#N/A</v>
      </c>
      <c r="BD1750" s="50" t="e">
        <f>VLOOKUP(Audit!I515,$V$3:$AE$12,9,FALSE)&amp; IF(Audit!I515=10,Audit!V515,"")</f>
        <v>#N/A</v>
      </c>
      <c r="BE1750" s="50" t="e">
        <f>VLOOKUP(Audit!I515,$V$13:$AE$22,9,FALSE) &amp; IF(Audit!I515=10,Audit!W515,"") &amp; IF(Audit!I515&lt;&gt;1,U1750,"")</f>
        <v>#N/A</v>
      </c>
      <c r="BF1750" s="47" t="e">
        <f t="shared" si="836"/>
        <v>#N/A</v>
      </c>
      <c r="BG1750" s="50" t="e">
        <f>VLOOKUP(Audit!J515,$V$3:$AE$12,10,FALSE) &amp; Audit!S515 &amp; IF(Audit!J515=10,Audit!V515,"")</f>
        <v>#N/A</v>
      </c>
      <c r="BH1750" s="50" t="e">
        <f>VLOOKUP(Audit!J515,$V$13:$AE$22,10,FALSE) &amp; IF(Audit!J515=10,Audit!W515,"") &amp; IF(Audit!J515&lt;&gt;1,U1750,"")</f>
        <v>#N/A</v>
      </c>
      <c r="BI1750" s="47" t="e">
        <f t="shared" si="837"/>
        <v>#N/A</v>
      </c>
      <c r="BJ1750" s="48" t="str">
        <f t="shared" si="838"/>
        <v/>
      </c>
      <c r="BK1750" s="48" t="str">
        <f t="shared" si="839"/>
        <v/>
      </c>
      <c r="BL1750" s="48" t="str">
        <f t="shared" si="840"/>
        <v/>
      </c>
      <c r="BM1750" s="48" t="str">
        <f t="shared" si="841"/>
        <v/>
      </c>
      <c r="BN1750" s="48" t="str">
        <f t="shared" si="842"/>
        <v/>
      </c>
      <c r="BO1750" s="48" t="str">
        <f t="shared" si="843"/>
        <v/>
      </c>
      <c r="BP1750" s="48" t="str">
        <f t="shared" si="844"/>
        <v/>
      </c>
      <c r="BQ1750" s="48" t="str">
        <f t="shared" si="845"/>
        <v/>
      </c>
      <c r="BR1750" s="48" t="str">
        <f t="shared" si="846"/>
        <v/>
      </c>
      <c r="BS1750" s="48" t="str">
        <f t="shared" si="847"/>
        <v/>
      </c>
      <c r="BT1750" s="48" t="str">
        <f t="shared" si="848"/>
        <v/>
      </c>
      <c r="BU1750" s="48" t="str">
        <f t="shared" si="849"/>
        <v/>
      </c>
    </row>
    <row r="1751" spans="1:73">
      <c r="A1751" s="10">
        <f>Audit!A516</f>
        <v>0</v>
      </c>
      <c r="B1751" s="10" t="e">
        <f t="shared" si="820"/>
        <v>#N/A</v>
      </c>
      <c r="C1751" s="17" t="e">
        <f>VLOOKUP(Audit!B516,$V$3:$AE$12,2,FALSE) &amp; VLOOKUP(Audit!B516,$V$13:$AE$22,2,FALSE)&amp; IF(Audit!B516=10,Audit!V516&amp;Audit!W516,"")</f>
        <v>#N/A</v>
      </c>
      <c r="D1751" s="17" t="e">
        <f>VLOOKUP(Audit!C516,$V$3:$AE$12,3,FALSE) &amp; VLOOKUP(Audit!C516,$V$13:$AE$22,3,FALSE) &amp;IF(Audit!C516=10,Audit!V516&amp;Audit!W516,"")</f>
        <v>#N/A</v>
      </c>
      <c r="E1751" s="17" t="e">
        <f>VLOOKUP(Audit!D516,$V$3:$AE$12,4,FALSE)&amp; Audit!T516 &amp; VLOOKUP(Audit!D516,$V$13:$AE$22,4,FALSE)&amp; IF(Audit!D516=10,Audit!V516&amp;Audit!W516,"")</f>
        <v>#N/A</v>
      </c>
      <c r="F1751" s="17" t="e">
        <f>VLOOKUP(Audit!E516,$V$3:$AE$12,5,FALSE) &amp; VLOOKUP(Audit!E516,$V$13:$AE$22,5,FALSE)&amp; IF(Audit!E516=10,Audit!V516&amp;Audit!W516,"")</f>
        <v>#N/A</v>
      </c>
      <c r="G1751" s="17" t="e">
        <f>VLOOKUP(Audit!F516,$V$3:$AE$12,6,FALSE) &amp; VLOOKUP(Audit!F516,$V$13:$AE$22,6,FALSE)&amp; IF(Audit!F516=10,Audit!V516&amp;Audit!W516,"")</f>
        <v>#N/A</v>
      </c>
      <c r="H1751" s="17" t="e">
        <f>VLOOKUP(Audit!G516,$V$3:$AE$12,7,FALSE) &amp; VLOOKUP(Audit!G516,$V$13:$AE$22,7,FALSE)&amp;IF(Audit!G516=10,Audit!V516&amp;Audit!W516,"")</f>
        <v>#N/A</v>
      </c>
      <c r="I1751" s="17" t="e">
        <f>VLOOKUP(Audit!H516,$V$3:$AE$12,8,FALSE) &amp; Audit!U516 &amp; VLOOKUP(Audit!H516,$V$13:$AE$22,8,FALSE)&amp;IF(Audit!H516=10,Audit!V516&amp;Audit!W516,"")</f>
        <v>#N/A</v>
      </c>
      <c r="J1751" s="17" t="e">
        <f>VLOOKUP(Audit!I516,$V$3:$AE$12,9,FALSE) &amp; VLOOKUP(Audit!I516,$V$13:$AE$22,9,FALSE) &amp; IF(Audit!I516=10,Audit!V516&amp;Audit!W516,"") &amp; IF(Audit!I516&lt;&gt;1,U1751,"")</f>
        <v>#N/A</v>
      </c>
      <c r="K1751" s="17" t="e">
        <f>VLOOKUP(Audit!J516,$V$3:$AE$12,10,FALSE) &amp; Audit!S516 &amp; VLOOKUP(Audit!J516,$V$13:$AE$22,10,FALSE) &amp; IF(Audit!J516=10,Audit!V516&amp;Audit!W516,"") &amp; IF(Audit!J516&lt;&gt;1,U1751,"")</f>
        <v>#N/A</v>
      </c>
      <c r="L1751" s="10">
        <f>Audit!K516</f>
        <v>0</v>
      </c>
      <c r="M1751" s="10" t="e">
        <f t="shared" si="821"/>
        <v>#N/A</v>
      </c>
      <c r="N1751" s="10" t="e">
        <f t="shared" si="822"/>
        <v>#N/A</v>
      </c>
      <c r="O1751" s="10" t="e">
        <f t="shared" si="823"/>
        <v>#N/A</v>
      </c>
      <c r="P1751" s="10" t="e">
        <f t="shared" si="824"/>
        <v>#N/A</v>
      </c>
      <c r="Q1751" s="10" t="e">
        <f t="shared" si="825"/>
        <v>#N/A</v>
      </c>
      <c r="R1751" s="10" t="e">
        <f t="shared" si="826"/>
        <v>#N/A</v>
      </c>
      <c r="S1751" s="10" t="e">
        <f t="shared" si="827"/>
        <v>#N/A</v>
      </c>
      <c r="T1751" s="10" t="e">
        <f t="shared" si="828"/>
        <v>#N/A</v>
      </c>
      <c r="U1751" s="17" t="str">
        <f>IF(Audit!M516="","",VLOOKUP(Audit!M516,$W$26:$X$35,2,FALSE)) &amp; Audit!N516 &amp; IF(Audit!O516="","",IF(Audit!N516&lt;=1.4,VLOOKUP(Audit!O516,$W$38:X1796,2,FALSE),VLOOKUP(Audit!O516,$W$51:$X$61,2,FALSE))) &amp; IF(Audit!P516="","",VLOOKUP(Audit!P516,$Y$26:$Z$35,2,FALSE) &amp; Audit!Q516 &amp; IF(Audit!O516="","",IF(Audit!Q516&lt;=1.4,VLOOKUP(Audit!R516,$Y$38:$Z$48,2,FALSE),VLOOKUP(Audit!R516,$Y$51:$Z$61,2,FALSE))))</f>
        <v/>
      </c>
      <c r="V1751" s="21"/>
      <c r="AH1751" s="49">
        <f>Audit!A516</f>
        <v>0</v>
      </c>
      <c r="AI1751" s="50" t="e">
        <f>VLOOKUP(Audit!B516,$V$3:$AE$12,2,FALSE)&amp; IF(Audit!B516=10,Audit!V516,"")</f>
        <v>#N/A</v>
      </c>
      <c r="AJ1751" s="50" t="e">
        <f>VLOOKUP(Audit!B516,$V$13:$AE$22,2,FALSE)&amp; IF(Audit!B516=10,Audit!W516,"")</f>
        <v>#N/A</v>
      </c>
      <c r="AK1751" s="47" t="e">
        <f t="shared" si="829"/>
        <v>#N/A</v>
      </c>
      <c r="AL1751" s="50" t="e">
        <f>VLOOKUP(Audit!C516,$V$3:$AE$12,3,FALSE)&amp; IF(Audit!C516=10,Audit!V516,"")</f>
        <v>#N/A</v>
      </c>
      <c r="AM1751" s="50" t="e">
        <f>VLOOKUP(Audit!C516,$V$13:$AE$22,3,FALSE)&amp; IF(Audit!C516=10,Audit!W516,"")</f>
        <v>#N/A</v>
      </c>
      <c r="AN1751" s="47" t="e">
        <f t="shared" si="830"/>
        <v>#N/A</v>
      </c>
      <c r="AO1751" s="50" t="e">
        <f>VLOOKUP(Audit!D516,$V$3:$AE$12,4,FALSE) &amp;  Audit!T516 &amp; IF(Audit!D516=10,Audit!V516,"")</f>
        <v>#N/A</v>
      </c>
      <c r="AP1751" s="50" t="e">
        <f>VLOOKUP(Audit!D516,$V$13:$AE$22,4,FALSE)&amp; IF(Audit!D516=10,Audit!W516,"")</f>
        <v>#N/A</v>
      </c>
      <c r="AQ1751" s="47" t="e">
        <f t="shared" si="831"/>
        <v>#N/A</v>
      </c>
      <c r="AR1751" s="50" t="e">
        <f>VLOOKUP(Audit!E516,$V$3:$AE$12,5,FALSE)&amp; IF(Audit!E516=10,Audit!V516,"")</f>
        <v>#N/A</v>
      </c>
      <c r="AS1751" s="50" t="e">
        <f>VLOOKUP(Audit!E516,$V$13:$AE$22,5,FALSE)&amp; IF(Audit!E516=10,Audit!W516,"")</f>
        <v>#N/A</v>
      </c>
      <c r="AT1751" s="47" t="e">
        <f t="shared" si="832"/>
        <v>#N/A</v>
      </c>
      <c r="AU1751" s="50" t="e">
        <f>VLOOKUP(Audit!F516,$V$3:$AE$12,6,FALSE)&amp; IF(Audit!F516=10,Audit!V516,"")</f>
        <v>#N/A</v>
      </c>
      <c r="AV1751" s="50" t="e">
        <f>VLOOKUP(Audit!F516,$V$13:$AE$22,6,FALSE)&amp; IF(Audit!F516=10,Audit!W516,"")</f>
        <v>#N/A</v>
      </c>
      <c r="AW1751" s="47" t="e">
        <f t="shared" si="833"/>
        <v>#N/A</v>
      </c>
      <c r="AX1751" s="50" t="e">
        <f>VLOOKUP(Audit!G516,$V$3:$AE$12,7,FALSE)&amp; IF(Audit!G516=10,Audit!V516,"")</f>
        <v>#N/A</v>
      </c>
      <c r="AY1751" s="50" t="e">
        <f>VLOOKUP(Audit!G516,$V$13:$AE$22,7,FALSE) &amp; IF(Audit!G516=10,Audit!W516,"")</f>
        <v>#N/A</v>
      </c>
      <c r="AZ1751" s="47" t="e">
        <f t="shared" si="834"/>
        <v>#N/A</v>
      </c>
      <c r="BA1751" s="50" t="e">
        <f>VLOOKUP(Audit!H516,$V$3:$AE$12,8,FALSE)&amp; Audit!U516 &amp; IF(Audit!H516=10,Audit!V516,"")</f>
        <v>#N/A</v>
      </c>
      <c r="BB1751" s="50" t="e">
        <f>VLOOKUP(Audit!H516,$V$13:$AE$22,8,FALSE) &amp; IF(Audit!H516=10,Audit!W516,"")</f>
        <v>#N/A</v>
      </c>
      <c r="BC1751" s="47" t="e">
        <f t="shared" si="835"/>
        <v>#N/A</v>
      </c>
      <c r="BD1751" s="50" t="e">
        <f>VLOOKUP(Audit!I516,$V$3:$AE$12,9,FALSE)&amp; IF(Audit!I516=10,Audit!V516,"")</f>
        <v>#N/A</v>
      </c>
      <c r="BE1751" s="50" t="e">
        <f>VLOOKUP(Audit!I516,$V$13:$AE$22,9,FALSE) &amp; IF(Audit!I516=10,Audit!W516,"") &amp; IF(Audit!I516&lt;&gt;1,U1751,"")</f>
        <v>#N/A</v>
      </c>
      <c r="BF1751" s="47" t="e">
        <f t="shared" si="836"/>
        <v>#N/A</v>
      </c>
      <c r="BG1751" s="50" t="e">
        <f>VLOOKUP(Audit!J516,$V$3:$AE$12,10,FALSE) &amp; Audit!S516 &amp; IF(Audit!J516=10,Audit!V516,"")</f>
        <v>#N/A</v>
      </c>
      <c r="BH1751" s="50" t="e">
        <f>VLOOKUP(Audit!J516,$V$13:$AE$22,10,FALSE) &amp; IF(Audit!J516=10,Audit!W516,"") &amp; IF(Audit!J516&lt;&gt;1,U1751,"")</f>
        <v>#N/A</v>
      </c>
      <c r="BI1751" s="47" t="e">
        <f t="shared" si="837"/>
        <v>#N/A</v>
      </c>
      <c r="BJ1751" s="48" t="str">
        <f t="shared" si="838"/>
        <v/>
      </c>
      <c r="BK1751" s="48" t="str">
        <f t="shared" si="839"/>
        <v/>
      </c>
      <c r="BL1751" s="48" t="str">
        <f t="shared" si="840"/>
        <v/>
      </c>
      <c r="BM1751" s="48" t="str">
        <f t="shared" si="841"/>
        <v/>
      </c>
      <c r="BN1751" s="48" t="str">
        <f t="shared" si="842"/>
        <v/>
      </c>
      <c r="BO1751" s="48" t="str">
        <f t="shared" si="843"/>
        <v/>
      </c>
      <c r="BP1751" s="48" t="str">
        <f t="shared" si="844"/>
        <v/>
      </c>
      <c r="BQ1751" s="48" t="str">
        <f t="shared" si="845"/>
        <v/>
      </c>
      <c r="BR1751" s="48" t="str">
        <f t="shared" si="846"/>
        <v/>
      </c>
      <c r="BS1751" s="48" t="str">
        <f t="shared" si="847"/>
        <v/>
      </c>
      <c r="BT1751" s="48" t="str">
        <f t="shared" si="848"/>
        <v/>
      </c>
      <c r="BU1751" s="48" t="str">
        <f t="shared" si="849"/>
        <v/>
      </c>
    </row>
    <row r="1752" spans="1:73">
      <c r="A1752" s="10">
        <f>Audit!A517</f>
        <v>0</v>
      </c>
      <c r="B1752" s="10" t="e">
        <f t="shared" si="820"/>
        <v>#N/A</v>
      </c>
      <c r="C1752" s="17" t="e">
        <f>VLOOKUP(Audit!B517,$V$3:$AE$12,2,FALSE) &amp; VLOOKUP(Audit!B517,$V$13:$AE$22,2,FALSE)&amp; IF(Audit!B517=10,Audit!V517&amp;Audit!W517,"")</f>
        <v>#N/A</v>
      </c>
      <c r="D1752" s="17" t="e">
        <f>VLOOKUP(Audit!C517,$V$3:$AE$12,3,FALSE) &amp; VLOOKUP(Audit!C517,$V$13:$AE$22,3,FALSE) &amp;IF(Audit!C517=10,Audit!V517&amp;Audit!W517,"")</f>
        <v>#N/A</v>
      </c>
      <c r="E1752" s="17" t="e">
        <f>VLOOKUP(Audit!D517,$V$3:$AE$12,4,FALSE)&amp; Audit!T517 &amp; VLOOKUP(Audit!D517,$V$13:$AE$22,4,FALSE)&amp; IF(Audit!D517=10,Audit!V517&amp;Audit!W517,"")</f>
        <v>#N/A</v>
      </c>
      <c r="F1752" s="17" t="e">
        <f>VLOOKUP(Audit!E517,$V$3:$AE$12,5,FALSE) &amp; VLOOKUP(Audit!E517,$V$13:$AE$22,5,FALSE)&amp; IF(Audit!E517=10,Audit!V517&amp;Audit!W517,"")</f>
        <v>#N/A</v>
      </c>
      <c r="G1752" s="17" t="e">
        <f>VLOOKUP(Audit!F517,$V$3:$AE$12,6,FALSE) &amp; VLOOKUP(Audit!F517,$V$13:$AE$22,6,FALSE)&amp; IF(Audit!F517=10,Audit!V517&amp;Audit!W517,"")</f>
        <v>#N/A</v>
      </c>
      <c r="H1752" s="17" t="e">
        <f>VLOOKUP(Audit!G517,$V$3:$AE$12,7,FALSE) &amp; VLOOKUP(Audit!G517,$V$13:$AE$22,7,FALSE)&amp;IF(Audit!G517=10,Audit!V517&amp;Audit!W517,"")</f>
        <v>#N/A</v>
      </c>
      <c r="I1752" s="17" t="e">
        <f>VLOOKUP(Audit!H517,$V$3:$AE$12,8,FALSE) &amp; Audit!U517 &amp; VLOOKUP(Audit!H517,$V$13:$AE$22,8,FALSE)&amp;IF(Audit!H517=10,Audit!V517&amp;Audit!W517,"")</f>
        <v>#N/A</v>
      </c>
      <c r="J1752" s="17" t="e">
        <f>VLOOKUP(Audit!I517,$V$3:$AE$12,9,FALSE) &amp; VLOOKUP(Audit!I517,$V$13:$AE$22,9,FALSE) &amp; IF(Audit!I517=10,Audit!V517&amp;Audit!W517,"") &amp; IF(Audit!I517&lt;&gt;1,U1752,"")</f>
        <v>#N/A</v>
      </c>
      <c r="K1752" s="17" t="e">
        <f>VLOOKUP(Audit!J517,$V$3:$AE$12,10,FALSE) &amp; Audit!S517 &amp; VLOOKUP(Audit!J517,$V$13:$AE$22,10,FALSE) &amp; IF(Audit!J517=10,Audit!V517&amp;Audit!W517,"") &amp; IF(Audit!J517&lt;&gt;1,U1752,"")</f>
        <v>#N/A</v>
      </c>
      <c r="L1752" s="10">
        <f>Audit!K517</f>
        <v>0</v>
      </c>
      <c r="M1752" s="10" t="e">
        <f t="shared" si="821"/>
        <v>#N/A</v>
      </c>
      <c r="N1752" s="10" t="e">
        <f t="shared" si="822"/>
        <v>#N/A</v>
      </c>
      <c r="O1752" s="10" t="e">
        <f t="shared" si="823"/>
        <v>#N/A</v>
      </c>
      <c r="P1752" s="10" t="e">
        <f t="shared" si="824"/>
        <v>#N/A</v>
      </c>
      <c r="Q1752" s="10" t="e">
        <f t="shared" si="825"/>
        <v>#N/A</v>
      </c>
      <c r="R1752" s="10" t="e">
        <f t="shared" si="826"/>
        <v>#N/A</v>
      </c>
      <c r="S1752" s="10" t="e">
        <f t="shared" si="827"/>
        <v>#N/A</v>
      </c>
      <c r="T1752" s="10" t="e">
        <f t="shared" si="828"/>
        <v>#N/A</v>
      </c>
      <c r="U1752" s="17" t="str">
        <f>IF(Audit!M517="","",VLOOKUP(Audit!M517,$W$26:$X$35,2,FALSE)) &amp; Audit!N517 &amp; IF(Audit!O517="","",IF(Audit!N517&lt;=1.4,VLOOKUP(Audit!O517,$W$38:X1797,2,FALSE),VLOOKUP(Audit!O517,$W$51:$X$61,2,FALSE))) &amp; IF(Audit!P517="","",VLOOKUP(Audit!P517,$Y$26:$Z$35,2,FALSE) &amp; Audit!Q517 &amp; IF(Audit!O517="","",IF(Audit!Q517&lt;=1.4,VLOOKUP(Audit!R517,$Y$38:$Z$48,2,FALSE),VLOOKUP(Audit!R517,$Y$51:$Z$61,2,FALSE))))</f>
        <v/>
      </c>
      <c r="V1752" s="21"/>
      <c r="AH1752" s="49">
        <f>Audit!A517</f>
        <v>0</v>
      </c>
      <c r="AI1752" s="50" t="e">
        <f>VLOOKUP(Audit!B517,$V$3:$AE$12,2,FALSE)&amp; IF(Audit!B517=10,Audit!V517,"")</f>
        <v>#N/A</v>
      </c>
      <c r="AJ1752" s="50" t="e">
        <f>VLOOKUP(Audit!B517,$V$13:$AE$22,2,FALSE)&amp; IF(Audit!B517=10,Audit!W517,"")</f>
        <v>#N/A</v>
      </c>
      <c r="AK1752" s="47" t="e">
        <f t="shared" si="829"/>
        <v>#N/A</v>
      </c>
      <c r="AL1752" s="50" t="e">
        <f>VLOOKUP(Audit!C517,$V$3:$AE$12,3,FALSE)&amp; IF(Audit!C517=10,Audit!V517,"")</f>
        <v>#N/A</v>
      </c>
      <c r="AM1752" s="50" t="e">
        <f>VLOOKUP(Audit!C517,$V$13:$AE$22,3,FALSE)&amp; IF(Audit!C517=10,Audit!W517,"")</f>
        <v>#N/A</v>
      </c>
      <c r="AN1752" s="47" t="e">
        <f t="shared" si="830"/>
        <v>#N/A</v>
      </c>
      <c r="AO1752" s="50" t="e">
        <f>VLOOKUP(Audit!D517,$V$3:$AE$12,4,FALSE) &amp;  Audit!T517 &amp; IF(Audit!D517=10,Audit!V517,"")</f>
        <v>#N/A</v>
      </c>
      <c r="AP1752" s="50" t="e">
        <f>VLOOKUP(Audit!D517,$V$13:$AE$22,4,FALSE)&amp; IF(Audit!D517=10,Audit!W517,"")</f>
        <v>#N/A</v>
      </c>
      <c r="AQ1752" s="47" t="e">
        <f t="shared" si="831"/>
        <v>#N/A</v>
      </c>
      <c r="AR1752" s="50" t="e">
        <f>VLOOKUP(Audit!E517,$V$3:$AE$12,5,FALSE)&amp; IF(Audit!E517=10,Audit!V517,"")</f>
        <v>#N/A</v>
      </c>
      <c r="AS1752" s="50" t="e">
        <f>VLOOKUP(Audit!E517,$V$13:$AE$22,5,FALSE)&amp; IF(Audit!E517=10,Audit!W517,"")</f>
        <v>#N/A</v>
      </c>
      <c r="AT1752" s="47" t="e">
        <f t="shared" si="832"/>
        <v>#N/A</v>
      </c>
      <c r="AU1752" s="50" t="e">
        <f>VLOOKUP(Audit!F517,$V$3:$AE$12,6,FALSE)&amp; IF(Audit!F517=10,Audit!V517,"")</f>
        <v>#N/A</v>
      </c>
      <c r="AV1752" s="50" t="e">
        <f>VLOOKUP(Audit!F517,$V$13:$AE$22,6,FALSE)&amp; IF(Audit!F517=10,Audit!W517,"")</f>
        <v>#N/A</v>
      </c>
      <c r="AW1752" s="47" t="e">
        <f t="shared" si="833"/>
        <v>#N/A</v>
      </c>
      <c r="AX1752" s="50" t="e">
        <f>VLOOKUP(Audit!G517,$V$3:$AE$12,7,FALSE)&amp; IF(Audit!G517=10,Audit!V517,"")</f>
        <v>#N/A</v>
      </c>
      <c r="AY1752" s="50" t="e">
        <f>VLOOKUP(Audit!G517,$V$13:$AE$22,7,FALSE) &amp; IF(Audit!G517=10,Audit!W517,"")</f>
        <v>#N/A</v>
      </c>
      <c r="AZ1752" s="47" t="e">
        <f t="shared" si="834"/>
        <v>#N/A</v>
      </c>
      <c r="BA1752" s="50" t="e">
        <f>VLOOKUP(Audit!H517,$V$3:$AE$12,8,FALSE)&amp; Audit!U517 &amp; IF(Audit!H517=10,Audit!V517,"")</f>
        <v>#N/A</v>
      </c>
      <c r="BB1752" s="50" t="e">
        <f>VLOOKUP(Audit!H517,$V$13:$AE$22,8,FALSE) &amp; IF(Audit!H517=10,Audit!W517,"")</f>
        <v>#N/A</v>
      </c>
      <c r="BC1752" s="47" t="e">
        <f t="shared" si="835"/>
        <v>#N/A</v>
      </c>
      <c r="BD1752" s="50" t="e">
        <f>VLOOKUP(Audit!I517,$V$3:$AE$12,9,FALSE)&amp; IF(Audit!I517=10,Audit!V517,"")</f>
        <v>#N/A</v>
      </c>
      <c r="BE1752" s="50" t="e">
        <f>VLOOKUP(Audit!I517,$V$13:$AE$22,9,FALSE) &amp; IF(Audit!I517=10,Audit!W517,"") &amp; IF(Audit!I517&lt;&gt;1,U1752,"")</f>
        <v>#N/A</v>
      </c>
      <c r="BF1752" s="47" t="e">
        <f t="shared" si="836"/>
        <v>#N/A</v>
      </c>
      <c r="BG1752" s="50" t="e">
        <f>VLOOKUP(Audit!J517,$V$3:$AE$12,10,FALSE) &amp; Audit!S517 &amp; IF(Audit!J517=10,Audit!V517,"")</f>
        <v>#N/A</v>
      </c>
      <c r="BH1752" s="50" t="e">
        <f>VLOOKUP(Audit!J517,$V$13:$AE$22,10,FALSE) &amp; IF(Audit!J517=10,Audit!W517,"") &amp; IF(Audit!J517&lt;&gt;1,U1752,"")</f>
        <v>#N/A</v>
      </c>
      <c r="BI1752" s="47" t="e">
        <f t="shared" si="837"/>
        <v>#N/A</v>
      </c>
      <c r="BJ1752" s="48" t="str">
        <f t="shared" si="838"/>
        <v/>
      </c>
      <c r="BK1752" s="48" t="str">
        <f t="shared" si="839"/>
        <v/>
      </c>
      <c r="BL1752" s="48" t="str">
        <f t="shared" si="840"/>
        <v/>
      </c>
      <c r="BM1752" s="48" t="str">
        <f t="shared" si="841"/>
        <v/>
      </c>
      <c r="BN1752" s="48" t="str">
        <f t="shared" si="842"/>
        <v/>
      </c>
      <c r="BO1752" s="48" t="str">
        <f t="shared" si="843"/>
        <v/>
      </c>
      <c r="BP1752" s="48" t="str">
        <f t="shared" si="844"/>
        <v/>
      </c>
      <c r="BQ1752" s="48" t="str">
        <f t="shared" si="845"/>
        <v/>
      </c>
      <c r="BR1752" s="48" t="str">
        <f t="shared" si="846"/>
        <v/>
      </c>
      <c r="BS1752" s="48" t="str">
        <f t="shared" si="847"/>
        <v/>
      </c>
      <c r="BT1752" s="48" t="str">
        <f t="shared" si="848"/>
        <v/>
      </c>
      <c r="BU1752" s="48" t="str">
        <f t="shared" si="849"/>
        <v/>
      </c>
    </row>
    <row r="1753" spans="1:73">
      <c r="A1753" s="10">
        <f>Audit!A518</f>
        <v>0</v>
      </c>
      <c r="B1753" s="10" t="e">
        <f t="shared" si="820"/>
        <v>#N/A</v>
      </c>
      <c r="C1753" s="17" t="e">
        <f>VLOOKUP(Audit!B518,$V$3:$AE$12,2,FALSE) &amp; VLOOKUP(Audit!B518,$V$13:$AE$22,2,FALSE)&amp; IF(Audit!B518=10,Audit!V518&amp;Audit!W518,"")</f>
        <v>#N/A</v>
      </c>
      <c r="D1753" s="17" t="e">
        <f>VLOOKUP(Audit!C518,$V$3:$AE$12,3,FALSE) &amp; VLOOKUP(Audit!C518,$V$13:$AE$22,3,FALSE) &amp;IF(Audit!C518=10,Audit!V518&amp;Audit!W518,"")</f>
        <v>#N/A</v>
      </c>
      <c r="E1753" s="17" t="e">
        <f>VLOOKUP(Audit!D518,$V$3:$AE$12,4,FALSE)&amp; Audit!T518 &amp; VLOOKUP(Audit!D518,$V$13:$AE$22,4,FALSE)&amp; IF(Audit!D518=10,Audit!V518&amp;Audit!W518,"")</f>
        <v>#N/A</v>
      </c>
      <c r="F1753" s="17" t="e">
        <f>VLOOKUP(Audit!E518,$V$3:$AE$12,5,FALSE) &amp; VLOOKUP(Audit!E518,$V$13:$AE$22,5,FALSE)&amp; IF(Audit!E518=10,Audit!V518&amp;Audit!W518,"")</f>
        <v>#N/A</v>
      </c>
      <c r="G1753" s="17" t="e">
        <f>VLOOKUP(Audit!F518,$V$3:$AE$12,6,FALSE) &amp; VLOOKUP(Audit!F518,$V$13:$AE$22,6,FALSE)&amp; IF(Audit!F518=10,Audit!V518&amp;Audit!W518,"")</f>
        <v>#N/A</v>
      </c>
      <c r="H1753" s="17" t="e">
        <f>VLOOKUP(Audit!G518,$V$3:$AE$12,7,FALSE) &amp; VLOOKUP(Audit!G518,$V$13:$AE$22,7,FALSE)&amp;IF(Audit!G518=10,Audit!V518&amp;Audit!W518,"")</f>
        <v>#N/A</v>
      </c>
      <c r="I1753" s="17" t="e">
        <f>VLOOKUP(Audit!H518,$V$3:$AE$12,8,FALSE) &amp; Audit!U518 &amp; VLOOKUP(Audit!H518,$V$13:$AE$22,8,FALSE)&amp;IF(Audit!H518=10,Audit!V518&amp;Audit!W518,"")</f>
        <v>#N/A</v>
      </c>
      <c r="J1753" s="17" t="e">
        <f>VLOOKUP(Audit!I518,$V$3:$AE$12,9,FALSE) &amp; VLOOKUP(Audit!I518,$V$13:$AE$22,9,FALSE) &amp; IF(Audit!I518=10,Audit!V518&amp;Audit!W518,"") &amp; IF(Audit!I518&lt;&gt;1,U1753,"")</f>
        <v>#N/A</v>
      </c>
      <c r="K1753" s="17" t="e">
        <f>VLOOKUP(Audit!J518,$V$3:$AE$12,10,FALSE) &amp; Audit!S518 &amp; VLOOKUP(Audit!J518,$V$13:$AE$22,10,FALSE) &amp; IF(Audit!J518=10,Audit!V518&amp;Audit!W518,"") &amp; IF(Audit!J518&lt;&gt;1,U1753,"")</f>
        <v>#N/A</v>
      </c>
      <c r="L1753" s="10">
        <f>Audit!K518</f>
        <v>0</v>
      </c>
      <c r="M1753" s="10" t="e">
        <f t="shared" si="821"/>
        <v>#N/A</v>
      </c>
      <c r="N1753" s="10" t="e">
        <f t="shared" si="822"/>
        <v>#N/A</v>
      </c>
      <c r="O1753" s="10" t="e">
        <f t="shared" si="823"/>
        <v>#N/A</v>
      </c>
      <c r="P1753" s="10" t="e">
        <f t="shared" si="824"/>
        <v>#N/A</v>
      </c>
      <c r="Q1753" s="10" t="e">
        <f t="shared" si="825"/>
        <v>#N/A</v>
      </c>
      <c r="R1753" s="10" t="e">
        <f t="shared" si="826"/>
        <v>#N/A</v>
      </c>
      <c r="S1753" s="10" t="e">
        <f t="shared" si="827"/>
        <v>#N/A</v>
      </c>
      <c r="T1753" s="10" t="e">
        <f t="shared" si="828"/>
        <v>#N/A</v>
      </c>
      <c r="U1753" s="17" t="str">
        <f>IF(Audit!M518="","",VLOOKUP(Audit!M518,$W$26:$X$35,2,FALSE)) &amp; Audit!N518 &amp; IF(Audit!O518="","",IF(Audit!N518&lt;=1.4,VLOOKUP(Audit!O518,$W$38:X1798,2,FALSE),VLOOKUP(Audit!O518,$W$51:$X$61,2,FALSE))) &amp; IF(Audit!P518="","",VLOOKUP(Audit!P518,$Y$26:$Z$35,2,FALSE) &amp; Audit!Q518 &amp; IF(Audit!O518="","",IF(Audit!Q518&lt;=1.4,VLOOKUP(Audit!R518,$Y$38:$Z$48,2,FALSE),VLOOKUP(Audit!R518,$Y$51:$Z$61,2,FALSE))))</f>
        <v/>
      </c>
      <c r="V1753" s="21"/>
      <c r="AH1753" s="49">
        <f>Audit!A518</f>
        <v>0</v>
      </c>
      <c r="AI1753" s="50" t="e">
        <f>VLOOKUP(Audit!B518,$V$3:$AE$12,2,FALSE)&amp; IF(Audit!B518=10,Audit!V518,"")</f>
        <v>#N/A</v>
      </c>
      <c r="AJ1753" s="50" t="e">
        <f>VLOOKUP(Audit!B518,$V$13:$AE$22,2,FALSE)&amp; IF(Audit!B518=10,Audit!W518,"")</f>
        <v>#N/A</v>
      </c>
      <c r="AK1753" s="47" t="e">
        <f t="shared" si="829"/>
        <v>#N/A</v>
      </c>
      <c r="AL1753" s="50" t="e">
        <f>VLOOKUP(Audit!C518,$V$3:$AE$12,3,FALSE)&amp; IF(Audit!C518=10,Audit!V518,"")</f>
        <v>#N/A</v>
      </c>
      <c r="AM1753" s="50" t="e">
        <f>VLOOKUP(Audit!C518,$V$13:$AE$22,3,FALSE)&amp; IF(Audit!C518=10,Audit!W518,"")</f>
        <v>#N/A</v>
      </c>
      <c r="AN1753" s="47" t="e">
        <f t="shared" si="830"/>
        <v>#N/A</v>
      </c>
      <c r="AO1753" s="50" t="e">
        <f>VLOOKUP(Audit!D518,$V$3:$AE$12,4,FALSE) &amp;  Audit!T518 &amp; IF(Audit!D518=10,Audit!V518,"")</f>
        <v>#N/A</v>
      </c>
      <c r="AP1753" s="50" t="e">
        <f>VLOOKUP(Audit!D518,$V$13:$AE$22,4,FALSE)&amp; IF(Audit!D518=10,Audit!W518,"")</f>
        <v>#N/A</v>
      </c>
      <c r="AQ1753" s="47" t="e">
        <f t="shared" si="831"/>
        <v>#N/A</v>
      </c>
      <c r="AR1753" s="50" t="e">
        <f>VLOOKUP(Audit!E518,$V$3:$AE$12,5,FALSE)&amp; IF(Audit!E518=10,Audit!V518,"")</f>
        <v>#N/A</v>
      </c>
      <c r="AS1753" s="50" t="e">
        <f>VLOOKUP(Audit!E518,$V$13:$AE$22,5,FALSE)&amp; IF(Audit!E518=10,Audit!W518,"")</f>
        <v>#N/A</v>
      </c>
      <c r="AT1753" s="47" t="e">
        <f t="shared" si="832"/>
        <v>#N/A</v>
      </c>
      <c r="AU1753" s="50" t="e">
        <f>VLOOKUP(Audit!F518,$V$3:$AE$12,6,FALSE)&amp; IF(Audit!F518=10,Audit!V518,"")</f>
        <v>#N/A</v>
      </c>
      <c r="AV1753" s="50" t="e">
        <f>VLOOKUP(Audit!F518,$V$13:$AE$22,6,FALSE)&amp; IF(Audit!F518=10,Audit!W518,"")</f>
        <v>#N/A</v>
      </c>
      <c r="AW1753" s="47" t="e">
        <f t="shared" si="833"/>
        <v>#N/A</v>
      </c>
      <c r="AX1753" s="50" t="e">
        <f>VLOOKUP(Audit!G518,$V$3:$AE$12,7,FALSE)&amp; IF(Audit!G518=10,Audit!V518,"")</f>
        <v>#N/A</v>
      </c>
      <c r="AY1753" s="50" t="e">
        <f>VLOOKUP(Audit!G518,$V$13:$AE$22,7,FALSE) &amp; IF(Audit!G518=10,Audit!W518,"")</f>
        <v>#N/A</v>
      </c>
      <c r="AZ1753" s="47" t="e">
        <f t="shared" si="834"/>
        <v>#N/A</v>
      </c>
      <c r="BA1753" s="50" t="e">
        <f>VLOOKUP(Audit!H518,$V$3:$AE$12,8,FALSE)&amp; Audit!U518 &amp; IF(Audit!H518=10,Audit!V518,"")</f>
        <v>#N/A</v>
      </c>
      <c r="BB1753" s="50" t="e">
        <f>VLOOKUP(Audit!H518,$V$13:$AE$22,8,FALSE) &amp; IF(Audit!H518=10,Audit!W518,"")</f>
        <v>#N/A</v>
      </c>
      <c r="BC1753" s="47" t="e">
        <f t="shared" si="835"/>
        <v>#N/A</v>
      </c>
      <c r="BD1753" s="50" t="e">
        <f>VLOOKUP(Audit!I518,$V$3:$AE$12,9,FALSE)&amp; IF(Audit!I518=10,Audit!V518,"")</f>
        <v>#N/A</v>
      </c>
      <c r="BE1753" s="50" t="e">
        <f>VLOOKUP(Audit!I518,$V$13:$AE$22,9,FALSE) &amp; IF(Audit!I518=10,Audit!W518,"") &amp; IF(Audit!I518&lt;&gt;1,U1753,"")</f>
        <v>#N/A</v>
      </c>
      <c r="BF1753" s="47" t="e">
        <f t="shared" si="836"/>
        <v>#N/A</v>
      </c>
      <c r="BG1753" s="50" t="e">
        <f>VLOOKUP(Audit!J518,$V$3:$AE$12,10,FALSE) &amp; Audit!S518 &amp; IF(Audit!J518=10,Audit!V518,"")</f>
        <v>#N/A</v>
      </c>
      <c r="BH1753" s="50" t="e">
        <f>VLOOKUP(Audit!J518,$V$13:$AE$22,10,FALSE) &amp; IF(Audit!J518=10,Audit!W518,"") &amp; IF(Audit!J518&lt;&gt;1,U1753,"")</f>
        <v>#N/A</v>
      </c>
      <c r="BI1753" s="47" t="e">
        <f t="shared" si="837"/>
        <v>#N/A</v>
      </c>
      <c r="BJ1753" s="48" t="str">
        <f t="shared" si="838"/>
        <v/>
      </c>
      <c r="BK1753" s="48" t="str">
        <f t="shared" si="839"/>
        <v/>
      </c>
      <c r="BL1753" s="48" t="str">
        <f t="shared" si="840"/>
        <v/>
      </c>
      <c r="BM1753" s="48" t="str">
        <f t="shared" si="841"/>
        <v/>
      </c>
      <c r="BN1753" s="48" t="str">
        <f t="shared" si="842"/>
        <v/>
      </c>
      <c r="BO1753" s="48" t="str">
        <f t="shared" si="843"/>
        <v/>
      </c>
      <c r="BP1753" s="48" t="str">
        <f t="shared" si="844"/>
        <v/>
      </c>
      <c r="BQ1753" s="48" t="str">
        <f t="shared" si="845"/>
        <v/>
      </c>
      <c r="BR1753" s="48" t="str">
        <f t="shared" si="846"/>
        <v/>
      </c>
      <c r="BS1753" s="48" t="str">
        <f t="shared" si="847"/>
        <v/>
      </c>
      <c r="BT1753" s="48" t="str">
        <f t="shared" si="848"/>
        <v/>
      </c>
      <c r="BU1753" s="48" t="str">
        <f t="shared" si="849"/>
        <v/>
      </c>
    </row>
    <row r="1754" spans="1:73">
      <c r="A1754" s="10">
        <f>Audit!A519</f>
        <v>0</v>
      </c>
      <c r="B1754" s="10" t="e">
        <f t="shared" si="820"/>
        <v>#N/A</v>
      </c>
      <c r="C1754" s="17" t="e">
        <f>VLOOKUP(Audit!B519,$V$3:$AE$12,2,FALSE) &amp; VLOOKUP(Audit!B519,$V$13:$AE$22,2,FALSE)&amp; IF(Audit!B519=10,Audit!V519&amp;Audit!W519,"")</f>
        <v>#N/A</v>
      </c>
      <c r="D1754" s="17" t="e">
        <f>VLOOKUP(Audit!C519,$V$3:$AE$12,3,FALSE) &amp; VLOOKUP(Audit!C519,$V$13:$AE$22,3,FALSE) &amp;IF(Audit!C519=10,Audit!V519&amp;Audit!W519,"")</f>
        <v>#N/A</v>
      </c>
      <c r="E1754" s="17" t="e">
        <f>VLOOKUP(Audit!D519,$V$3:$AE$12,4,FALSE)&amp; Audit!T519 &amp; VLOOKUP(Audit!D519,$V$13:$AE$22,4,FALSE)&amp; IF(Audit!D519=10,Audit!V519&amp;Audit!W519,"")</f>
        <v>#N/A</v>
      </c>
      <c r="F1754" s="17" t="e">
        <f>VLOOKUP(Audit!E519,$V$3:$AE$12,5,FALSE) &amp; VLOOKUP(Audit!E519,$V$13:$AE$22,5,FALSE)&amp; IF(Audit!E519=10,Audit!V519&amp;Audit!W519,"")</f>
        <v>#N/A</v>
      </c>
      <c r="G1754" s="17" t="e">
        <f>VLOOKUP(Audit!F519,$V$3:$AE$12,6,FALSE) &amp; VLOOKUP(Audit!F519,$V$13:$AE$22,6,FALSE)&amp; IF(Audit!F519=10,Audit!V519&amp;Audit!W519,"")</f>
        <v>#N/A</v>
      </c>
      <c r="H1754" s="17" t="e">
        <f>VLOOKUP(Audit!G519,$V$3:$AE$12,7,FALSE) &amp; VLOOKUP(Audit!G519,$V$13:$AE$22,7,FALSE)&amp;IF(Audit!G519=10,Audit!V519&amp;Audit!W519,"")</f>
        <v>#N/A</v>
      </c>
      <c r="I1754" s="17" t="e">
        <f>VLOOKUP(Audit!H519,$V$3:$AE$12,8,FALSE) &amp; Audit!U519 &amp; VLOOKUP(Audit!H519,$V$13:$AE$22,8,FALSE)&amp;IF(Audit!H519=10,Audit!V519&amp;Audit!W519,"")</f>
        <v>#N/A</v>
      </c>
      <c r="J1754" s="17" t="e">
        <f>VLOOKUP(Audit!I519,$V$3:$AE$12,9,FALSE) &amp; VLOOKUP(Audit!I519,$V$13:$AE$22,9,FALSE) &amp; IF(Audit!I519=10,Audit!V519&amp;Audit!W519,"") &amp; IF(Audit!I519&lt;&gt;1,U1754,"")</f>
        <v>#N/A</v>
      </c>
      <c r="K1754" s="17" t="e">
        <f>VLOOKUP(Audit!J519,$V$3:$AE$12,10,FALSE) &amp; Audit!S519 &amp; VLOOKUP(Audit!J519,$V$13:$AE$22,10,FALSE) &amp; IF(Audit!J519=10,Audit!V519&amp;Audit!W519,"") &amp; IF(Audit!J519&lt;&gt;1,U1754,"")</f>
        <v>#N/A</v>
      </c>
      <c r="L1754" s="10">
        <f>Audit!K519</f>
        <v>0</v>
      </c>
      <c r="M1754" s="10" t="e">
        <f t="shared" si="821"/>
        <v>#N/A</v>
      </c>
      <c r="N1754" s="10" t="e">
        <f t="shared" si="822"/>
        <v>#N/A</v>
      </c>
      <c r="O1754" s="10" t="e">
        <f t="shared" si="823"/>
        <v>#N/A</v>
      </c>
      <c r="P1754" s="10" t="e">
        <f t="shared" si="824"/>
        <v>#N/A</v>
      </c>
      <c r="Q1754" s="10" t="e">
        <f t="shared" si="825"/>
        <v>#N/A</v>
      </c>
      <c r="R1754" s="10" t="e">
        <f t="shared" si="826"/>
        <v>#N/A</v>
      </c>
      <c r="S1754" s="10" t="e">
        <f t="shared" si="827"/>
        <v>#N/A</v>
      </c>
      <c r="T1754" s="10" t="e">
        <f t="shared" si="828"/>
        <v>#N/A</v>
      </c>
      <c r="U1754" s="17" t="str">
        <f>IF(Audit!M519="","",VLOOKUP(Audit!M519,$W$26:$X$35,2,FALSE)) &amp; Audit!N519 &amp; IF(Audit!O519="","",IF(Audit!N519&lt;=1.4,VLOOKUP(Audit!O519,$W$38:X1799,2,FALSE),VLOOKUP(Audit!O519,$W$51:$X$61,2,FALSE))) &amp; IF(Audit!P519="","",VLOOKUP(Audit!P519,$Y$26:$Z$35,2,FALSE) &amp; Audit!Q519 &amp; IF(Audit!O519="","",IF(Audit!Q519&lt;=1.4,VLOOKUP(Audit!R519,$Y$38:$Z$48,2,FALSE),VLOOKUP(Audit!R519,$Y$51:$Z$61,2,FALSE))))</f>
        <v/>
      </c>
      <c r="V1754" s="21"/>
      <c r="AH1754" s="49">
        <f>Audit!A519</f>
        <v>0</v>
      </c>
      <c r="AI1754" s="50" t="e">
        <f>VLOOKUP(Audit!B519,$V$3:$AE$12,2,FALSE)&amp; IF(Audit!B519=10,Audit!V519,"")</f>
        <v>#N/A</v>
      </c>
      <c r="AJ1754" s="50" t="e">
        <f>VLOOKUP(Audit!B519,$V$13:$AE$22,2,FALSE)&amp; IF(Audit!B519=10,Audit!W519,"")</f>
        <v>#N/A</v>
      </c>
      <c r="AK1754" s="47" t="e">
        <f t="shared" si="829"/>
        <v>#N/A</v>
      </c>
      <c r="AL1754" s="50" t="e">
        <f>VLOOKUP(Audit!C519,$V$3:$AE$12,3,FALSE)&amp; IF(Audit!C519=10,Audit!V519,"")</f>
        <v>#N/A</v>
      </c>
      <c r="AM1754" s="50" t="e">
        <f>VLOOKUP(Audit!C519,$V$13:$AE$22,3,FALSE)&amp; IF(Audit!C519=10,Audit!W519,"")</f>
        <v>#N/A</v>
      </c>
      <c r="AN1754" s="47" t="e">
        <f t="shared" si="830"/>
        <v>#N/A</v>
      </c>
      <c r="AO1754" s="50" t="e">
        <f>VLOOKUP(Audit!D519,$V$3:$AE$12,4,FALSE) &amp;  Audit!T519 &amp; IF(Audit!D519=10,Audit!V519,"")</f>
        <v>#N/A</v>
      </c>
      <c r="AP1754" s="50" t="e">
        <f>VLOOKUP(Audit!D519,$V$13:$AE$22,4,FALSE)&amp; IF(Audit!D519=10,Audit!W519,"")</f>
        <v>#N/A</v>
      </c>
      <c r="AQ1754" s="47" t="e">
        <f t="shared" si="831"/>
        <v>#N/A</v>
      </c>
      <c r="AR1754" s="50" t="e">
        <f>VLOOKUP(Audit!E519,$V$3:$AE$12,5,FALSE)&amp; IF(Audit!E519=10,Audit!V519,"")</f>
        <v>#N/A</v>
      </c>
      <c r="AS1754" s="50" t="e">
        <f>VLOOKUP(Audit!E519,$V$13:$AE$22,5,FALSE)&amp; IF(Audit!E519=10,Audit!W519,"")</f>
        <v>#N/A</v>
      </c>
      <c r="AT1754" s="47" t="e">
        <f t="shared" si="832"/>
        <v>#N/A</v>
      </c>
      <c r="AU1754" s="50" t="e">
        <f>VLOOKUP(Audit!F519,$V$3:$AE$12,6,FALSE)&amp; IF(Audit!F519=10,Audit!V519,"")</f>
        <v>#N/A</v>
      </c>
      <c r="AV1754" s="50" t="e">
        <f>VLOOKUP(Audit!F519,$V$13:$AE$22,6,FALSE)&amp; IF(Audit!F519=10,Audit!W519,"")</f>
        <v>#N/A</v>
      </c>
      <c r="AW1754" s="47" t="e">
        <f t="shared" si="833"/>
        <v>#N/A</v>
      </c>
      <c r="AX1754" s="50" t="e">
        <f>VLOOKUP(Audit!G519,$V$3:$AE$12,7,FALSE)&amp; IF(Audit!G519=10,Audit!V519,"")</f>
        <v>#N/A</v>
      </c>
      <c r="AY1754" s="50" t="e">
        <f>VLOOKUP(Audit!G519,$V$13:$AE$22,7,FALSE) &amp; IF(Audit!G519=10,Audit!W519,"")</f>
        <v>#N/A</v>
      </c>
      <c r="AZ1754" s="47" t="e">
        <f t="shared" si="834"/>
        <v>#N/A</v>
      </c>
      <c r="BA1754" s="50" t="e">
        <f>VLOOKUP(Audit!H519,$V$3:$AE$12,8,FALSE)&amp; Audit!U519 &amp; IF(Audit!H519=10,Audit!V519,"")</f>
        <v>#N/A</v>
      </c>
      <c r="BB1754" s="50" t="e">
        <f>VLOOKUP(Audit!H519,$V$13:$AE$22,8,FALSE) &amp; IF(Audit!H519=10,Audit!W519,"")</f>
        <v>#N/A</v>
      </c>
      <c r="BC1754" s="47" t="e">
        <f t="shared" si="835"/>
        <v>#N/A</v>
      </c>
      <c r="BD1754" s="50" t="e">
        <f>VLOOKUP(Audit!I519,$V$3:$AE$12,9,FALSE)&amp; IF(Audit!I519=10,Audit!V519,"")</f>
        <v>#N/A</v>
      </c>
      <c r="BE1754" s="50" t="e">
        <f>VLOOKUP(Audit!I519,$V$13:$AE$22,9,FALSE) &amp; IF(Audit!I519=10,Audit!W519,"") &amp; IF(Audit!I519&lt;&gt;1,U1754,"")</f>
        <v>#N/A</v>
      </c>
      <c r="BF1754" s="47" t="e">
        <f t="shared" si="836"/>
        <v>#N/A</v>
      </c>
      <c r="BG1754" s="50" t="e">
        <f>VLOOKUP(Audit!J519,$V$3:$AE$12,10,FALSE) &amp; Audit!S519 &amp; IF(Audit!J519=10,Audit!V519,"")</f>
        <v>#N/A</v>
      </c>
      <c r="BH1754" s="50" t="e">
        <f>VLOOKUP(Audit!J519,$V$13:$AE$22,10,FALSE) &amp; IF(Audit!J519=10,Audit!W519,"") &amp; IF(Audit!J519&lt;&gt;1,U1754,"")</f>
        <v>#N/A</v>
      </c>
      <c r="BI1754" s="47" t="e">
        <f t="shared" si="837"/>
        <v>#N/A</v>
      </c>
      <c r="BJ1754" s="48" t="str">
        <f t="shared" si="838"/>
        <v/>
      </c>
      <c r="BK1754" s="48" t="str">
        <f t="shared" si="839"/>
        <v/>
      </c>
      <c r="BL1754" s="48" t="str">
        <f t="shared" si="840"/>
        <v/>
      </c>
      <c r="BM1754" s="48" t="str">
        <f t="shared" si="841"/>
        <v/>
      </c>
      <c r="BN1754" s="48" t="str">
        <f t="shared" si="842"/>
        <v/>
      </c>
      <c r="BO1754" s="48" t="str">
        <f t="shared" si="843"/>
        <v/>
      </c>
      <c r="BP1754" s="48" t="str">
        <f t="shared" si="844"/>
        <v/>
      </c>
      <c r="BQ1754" s="48" t="str">
        <f t="shared" si="845"/>
        <v/>
      </c>
      <c r="BR1754" s="48" t="str">
        <f t="shared" si="846"/>
        <v/>
      </c>
      <c r="BS1754" s="48" t="str">
        <f t="shared" si="847"/>
        <v/>
      </c>
      <c r="BT1754" s="48" t="str">
        <f t="shared" si="848"/>
        <v/>
      </c>
      <c r="BU1754" s="48" t="str">
        <f t="shared" si="849"/>
        <v/>
      </c>
    </row>
    <row r="1755" spans="1:73">
      <c r="A1755" s="10">
        <f>Audit!A520</f>
        <v>0</v>
      </c>
      <c r="B1755" s="10" t="e">
        <f t="shared" si="820"/>
        <v>#N/A</v>
      </c>
      <c r="C1755" s="17" t="e">
        <f>VLOOKUP(Audit!B520,$V$3:$AE$12,2,FALSE) &amp; VLOOKUP(Audit!B520,$V$13:$AE$22,2,FALSE)&amp; IF(Audit!B520=10,Audit!V520&amp;Audit!W520,"")</f>
        <v>#N/A</v>
      </c>
      <c r="D1755" s="17" t="e">
        <f>VLOOKUP(Audit!C520,$V$3:$AE$12,3,FALSE) &amp; VLOOKUP(Audit!C520,$V$13:$AE$22,3,FALSE) &amp;IF(Audit!C520=10,Audit!V520&amp;Audit!W520,"")</f>
        <v>#N/A</v>
      </c>
      <c r="E1755" s="17" t="e">
        <f>VLOOKUP(Audit!D520,$V$3:$AE$12,4,FALSE)&amp; Audit!T520 &amp; VLOOKUP(Audit!D520,$V$13:$AE$22,4,FALSE)&amp; IF(Audit!D520=10,Audit!V520&amp;Audit!W520,"")</f>
        <v>#N/A</v>
      </c>
      <c r="F1755" s="17" t="e">
        <f>VLOOKUP(Audit!E520,$V$3:$AE$12,5,FALSE) &amp; VLOOKUP(Audit!E520,$V$13:$AE$22,5,FALSE)&amp; IF(Audit!E520=10,Audit!V520&amp;Audit!W520,"")</f>
        <v>#N/A</v>
      </c>
      <c r="G1755" s="17" t="e">
        <f>VLOOKUP(Audit!F520,$V$3:$AE$12,6,FALSE) &amp; VLOOKUP(Audit!F520,$V$13:$AE$22,6,FALSE)&amp; IF(Audit!F520=10,Audit!V520&amp;Audit!W520,"")</f>
        <v>#N/A</v>
      </c>
      <c r="H1755" s="17" t="e">
        <f>VLOOKUP(Audit!G520,$V$3:$AE$12,7,FALSE) &amp; VLOOKUP(Audit!G520,$V$13:$AE$22,7,FALSE)&amp;IF(Audit!G520=10,Audit!V520&amp;Audit!W520,"")</f>
        <v>#N/A</v>
      </c>
      <c r="I1755" s="17" t="e">
        <f>VLOOKUP(Audit!H520,$V$3:$AE$12,8,FALSE) &amp; Audit!U520 &amp; VLOOKUP(Audit!H520,$V$13:$AE$22,8,FALSE)&amp;IF(Audit!H520=10,Audit!V520&amp;Audit!W520,"")</f>
        <v>#N/A</v>
      </c>
      <c r="J1755" s="17" t="e">
        <f>VLOOKUP(Audit!I520,$V$3:$AE$12,9,FALSE) &amp; VLOOKUP(Audit!I520,$V$13:$AE$22,9,FALSE) &amp; IF(Audit!I520=10,Audit!V520&amp;Audit!W520,"") &amp; IF(Audit!I520&lt;&gt;1,U1755,"")</f>
        <v>#N/A</v>
      </c>
      <c r="K1755" s="17" t="e">
        <f>VLOOKUP(Audit!J520,$V$3:$AE$12,10,FALSE) &amp; Audit!S520 &amp; VLOOKUP(Audit!J520,$V$13:$AE$22,10,FALSE) &amp; IF(Audit!J520=10,Audit!V520&amp;Audit!W520,"") &amp; IF(Audit!J520&lt;&gt;1,U1755,"")</f>
        <v>#N/A</v>
      </c>
      <c r="L1755" s="10">
        <f>Audit!K520</f>
        <v>0</v>
      </c>
      <c r="M1755" s="10" t="e">
        <f t="shared" si="821"/>
        <v>#N/A</v>
      </c>
      <c r="N1755" s="10" t="e">
        <f t="shared" si="822"/>
        <v>#N/A</v>
      </c>
      <c r="O1755" s="10" t="e">
        <f t="shared" si="823"/>
        <v>#N/A</v>
      </c>
      <c r="P1755" s="10" t="e">
        <f t="shared" si="824"/>
        <v>#N/A</v>
      </c>
      <c r="Q1755" s="10" t="e">
        <f t="shared" si="825"/>
        <v>#N/A</v>
      </c>
      <c r="R1755" s="10" t="e">
        <f t="shared" si="826"/>
        <v>#N/A</v>
      </c>
      <c r="S1755" s="10" t="e">
        <f t="shared" si="827"/>
        <v>#N/A</v>
      </c>
      <c r="T1755" s="10" t="e">
        <f t="shared" si="828"/>
        <v>#N/A</v>
      </c>
      <c r="U1755" s="17" t="str">
        <f>IF(Audit!M520="","",VLOOKUP(Audit!M520,$W$26:$X$35,2,FALSE)) &amp; Audit!N520 &amp; IF(Audit!O520="","",IF(Audit!N520&lt;=1.4,VLOOKUP(Audit!O520,$W$38:X1800,2,FALSE),VLOOKUP(Audit!O520,$W$51:$X$61,2,FALSE))) &amp; IF(Audit!P520="","",VLOOKUP(Audit!P520,$Y$26:$Z$35,2,FALSE) &amp; Audit!Q520 &amp; IF(Audit!O520="","",IF(Audit!Q520&lt;=1.4,VLOOKUP(Audit!R520,$Y$38:$Z$48,2,FALSE),VLOOKUP(Audit!R520,$Y$51:$Z$61,2,FALSE))))</f>
        <v/>
      </c>
      <c r="V1755" s="21"/>
      <c r="AH1755" s="49">
        <f>Audit!A520</f>
        <v>0</v>
      </c>
      <c r="AI1755" s="50" t="e">
        <f>VLOOKUP(Audit!B520,$V$3:$AE$12,2,FALSE)&amp; IF(Audit!B520=10,Audit!V520,"")</f>
        <v>#N/A</v>
      </c>
      <c r="AJ1755" s="50" t="e">
        <f>VLOOKUP(Audit!B520,$V$13:$AE$22,2,FALSE)&amp; IF(Audit!B520=10,Audit!W520,"")</f>
        <v>#N/A</v>
      </c>
      <c r="AK1755" s="47" t="e">
        <f t="shared" si="829"/>
        <v>#N/A</v>
      </c>
      <c r="AL1755" s="50" t="e">
        <f>VLOOKUP(Audit!C520,$V$3:$AE$12,3,FALSE)&amp; IF(Audit!C520=10,Audit!V520,"")</f>
        <v>#N/A</v>
      </c>
      <c r="AM1755" s="50" t="e">
        <f>VLOOKUP(Audit!C520,$V$13:$AE$22,3,FALSE)&amp; IF(Audit!C520=10,Audit!W520,"")</f>
        <v>#N/A</v>
      </c>
      <c r="AN1755" s="47" t="e">
        <f t="shared" si="830"/>
        <v>#N/A</v>
      </c>
      <c r="AO1755" s="50" t="e">
        <f>VLOOKUP(Audit!D520,$V$3:$AE$12,4,FALSE) &amp;  Audit!T520 &amp; IF(Audit!D520=10,Audit!V520,"")</f>
        <v>#N/A</v>
      </c>
      <c r="AP1755" s="50" t="e">
        <f>VLOOKUP(Audit!D520,$V$13:$AE$22,4,FALSE)&amp; IF(Audit!D520=10,Audit!W520,"")</f>
        <v>#N/A</v>
      </c>
      <c r="AQ1755" s="47" t="e">
        <f t="shared" si="831"/>
        <v>#N/A</v>
      </c>
      <c r="AR1755" s="50" t="e">
        <f>VLOOKUP(Audit!E520,$V$3:$AE$12,5,FALSE)&amp; IF(Audit!E520=10,Audit!V520,"")</f>
        <v>#N/A</v>
      </c>
      <c r="AS1755" s="50" t="e">
        <f>VLOOKUP(Audit!E520,$V$13:$AE$22,5,FALSE)&amp; IF(Audit!E520=10,Audit!W520,"")</f>
        <v>#N/A</v>
      </c>
      <c r="AT1755" s="47" t="e">
        <f t="shared" si="832"/>
        <v>#N/A</v>
      </c>
      <c r="AU1755" s="50" t="e">
        <f>VLOOKUP(Audit!F520,$V$3:$AE$12,6,FALSE)&amp; IF(Audit!F520=10,Audit!V520,"")</f>
        <v>#N/A</v>
      </c>
      <c r="AV1755" s="50" t="e">
        <f>VLOOKUP(Audit!F520,$V$13:$AE$22,6,FALSE)&amp; IF(Audit!F520=10,Audit!W520,"")</f>
        <v>#N/A</v>
      </c>
      <c r="AW1755" s="47" t="e">
        <f t="shared" si="833"/>
        <v>#N/A</v>
      </c>
      <c r="AX1755" s="50" t="e">
        <f>VLOOKUP(Audit!G520,$V$3:$AE$12,7,FALSE)&amp; IF(Audit!G520=10,Audit!V520,"")</f>
        <v>#N/A</v>
      </c>
      <c r="AY1755" s="50" t="e">
        <f>VLOOKUP(Audit!G520,$V$13:$AE$22,7,FALSE) &amp; IF(Audit!G520=10,Audit!W520,"")</f>
        <v>#N/A</v>
      </c>
      <c r="AZ1755" s="47" t="e">
        <f t="shared" si="834"/>
        <v>#N/A</v>
      </c>
      <c r="BA1755" s="50" t="e">
        <f>VLOOKUP(Audit!H520,$V$3:$AE$12,8,FALSE)&amp; Audit!U520 &amp; IF(Audit!H520=10,Audit!V520,"")</f>
        <v>#N/A</v>
      </c>
      <c r="BB1755" s="50" t="e">
        <f>VLOOKUP(Audit!H520,$V$13:$AE$22,8,FALSE) &amp; IF(Audit!H520=10,Audit!W520,"")</f>
        <v>#N/A</v>
      </c>
      <c r="BC1755" s="47" t="e">
        <f t="shared" si="835"/>
        <v>#N/A</v>
      </c>
      <c r="BD1755" s="50" t="e">
        <f>VLOOKUP(Audit!I520,$V$3:$AE$12,9,FALSE)&amp; IF(Audit!I520=10,Audit!V520,"")</f>
        <v>#N/A</v>
      </c>
      <c r="BE1755" s="50" t="e">
        <f>VLOOKUP(Audit!I520,$V$13:$AE$22,9,FALSE) &amp; IF(Audit!I520=10,Audit!W520,"") &amp; IF(Audit!I520&lt;&gt;1,U1755,"")</f>
        <v>#N/A</v>
      </c>
      <c r="BF1755" s="47" t="e">
        <f t="shared" si="836"/>
        <v>#N/A</v>
      </c>
      <c r="BG1755" s="50" t="e">
        <f>VLOOKUP(Audit!J520,$V$3:$AE$12,10,FALSE) &amp; Audit!S520 &amp; IF(Audit!J520=10,Audit!V520,"")</f>
        <v>#N/A</v>
      </c>
      <c r="BH1755" s="50" t="e">
        <f>VLOOKUP(Audit!J520,$V$13:$AE$22,10,FALSE) &amp; IF(Audit!J520=10,Audit!W520,"") &amp; IF(Audit!J520&lt;&gt;1,U1755,"")</f>
        <v>#N/A</v>
      </c>
      <c r="BI1755" s="47" t="e">
        <f t="shared" si="837"/>
        <v>#N/A</v>
      </c>
      <c r="BJ1755" s="48" t="str">
        <f t="shared" si="838"/>
        <v/>
      </c>
      <c r="BK1755" s="48" t="str">
        <f t="shared" si="839"/>
        <v/>
      </c>
      <c r="BL1755" s="48" t="str">
        <f t="shared" si="840"/>
        <v/>
      </c>
      <c r="BM1755" s="48" t="str">
        <f t="shared" si="841"/>
        <v/>
      </c>
      <c r="BN1755" s="48" t="str">
        <f t="shared" si="842"/>
        <v/>
      </c>
      <c r="BO1755" s="48" t="str">
        <f t="shared" si="843"/>
        <v/>
      </c>
      <c r="BP1755" s="48" t="str">
        <f t="shared" si="844"/>
        <v/>
      </c>
      <c r="BQ1755" s="48" t="str">
        <f t="shared" si="845"/>
        <v/>
      </c>
      <c r="BR1755" s="48" t="str">
        <f t="shared" si="846"/>
        <v/>
      </c>
      <c r="BS1755" s="48" t="str">
        <f t="shared" si="847"/>
        <v/>
      </c>
      <c r="BT1755" s="48" t="str">
        <f t="shared" si="848"/>
        <v/>
      </c>
      <c r="BU1755" s="48" t="str">
        <f t="shared" si="849"/>
        <v/>
      </c>
    </row>
    <row r="1756" spans="1:73">
      <c r="A1756" s="10">
        <f>Audit!A521</f>
        <v>0</v>
      </c>
      <c r="B1756" s="10" t="e">
        <f t="shared" si="820"/>
        <v>#N/A</v>
      </c>
      <c r="C1756" s="17" t="e">
        <f>VLOOKUP(Audit!B521,$V$3:$AE$12,2,FALSE) &amp; VLOOKUP(Audit!B521,$V$13:$AE$22,2,FALSE)&amp; IF(Audit!B521=10,Audit!V521&amp;Audit!W521,"")</f>
        <v>#N/A</v>
      </c>
      <c r="D1756" s="17" t="e">
        <f>VLOOKUP(Audit!C521,$V$3:$AE$12,3,FALSE) &amp; VLOOKUP(Audit!C521,$V$13:$AE$22,3,FALSE) &amp;IF(Audit!C521=10,Audit!V521&amp;Audit!W521,"")</f>
        <v>#N/A</v>
      </c>
      <c r="E1756" s="17" t="e">
        <f>VLOOKUP(Audit!D521,$V$3:$AE$12,4,FALSE)&amp; Audit!T521 &amp; VLOOKUP(Audit!D521,$V$13:$AE$22,4,FALSE)&amp; IF(Audit!D521=10,Audit!V521&amp;Audit!W521,"")</f>
        <v>#N/A</v>
      </c>
      <c r="F1756" s="17" t="e">
        <f>VLOOKUP(Audit!E521,$V$3:$AE$12,5,FALSE) &amp; VLOOKUP(Audit!E521,$V$13:$AE$22,5,FALSE)&amp; IF(Audit!E521=10,Audit!V521&amp;Audit!W521,"")</f>
        <v>#N/A</v>
      </c>
      <c r="G1756" s="17" t="e">
        <f>VLOOKUP(Audit!F521,$V$3:$AE$12,6,FALSE) &amp; VLOOKUP(Audit!F521,$V$13:$AE$22,6,FALSE)&amp; IF(Audit!F521=10,Audit!V521&amp;Audit!W521,"")</f>
        <v>#N/A</v>
      </c>
      <c r="H1756" s="17" t="e">
        <f>VLOOKUP(Audit!G521,$V$3:$AE$12,7,FALSE) &amp; VLOOKUP(Audit!G521,$V$13:$AE$22,7,FALSE)&amp;IF(Audit!G521=10,Audit!V521&amp;Audit!W521,"")</f>
        <v>#N/A</v>
      </c>
      <c r="I1756" s="17" t="e">
        <f>VLOOKUP(Audit!H521,$V$3:$AE$12,8,FALSE) &amp; Audit!U521 &amp; VLOOKUP(Audit!H521,$V$13:$AE$22,8,FALSE)&amp;IF(Audit!H521=10,Audit!V521&amp;Audit!W521,"")</f>
        <v>#N/A</v>
      </c>
      <c r="J1756" s="17" t="e">
        <f>VLOOKUP(Audit!I521,$V$3:$AE$12,9,FALSE) &amp; VLOOKUP(Audit!I521,$V$13:$AE$22,9,FALSE) &amp; IF(Audit!I521=10,Audit!V521&amp;Audit!W521,"") &amp; IF(Audit!I521&lt;&gt;1,U1756,"")</f>
        <v>#N/A</v>
      </c>
      <c r="K1756" s="17" t="e">
        <f>VLOOKUP(Audit!J521,$V$3:$AE$12,10,FALSE) &amp; Audit!S521 &amp; VLOOKUP(Audit!J521,$V$13:$AE$22,10,FALSE) &amp; IF(Audit!J521=10,Audit!V521&amp;Audit!W521,"") &amp; IF(Audit!J521&lt;&gt;1,U1756,"")</f>
        <v>#N/A</v>
      </c>
      <c r="L1756" s="10">
        <f>Audit!K521</f>
        <v>0</v>
      </c>
      <c r="M1756" s="10" t="e">
        <f t="shared" si="821"/>
        <v>#N/A</v>
      </c>
      <c r="N1756" s="10" t="e">
        <f t="shared" si="822"/>
        <v>#N/A</v>
      </c>
      <c r="O1756" s="10" t="e">
        <f t="shared" si="823"/>
        <v>#N/A</v>
      </c>
      <c r="P1756" s="10" t="e">
        <f t="shared" si="824"/>
        <v>#N/A</v>
      </c>
      <c r="Q1756" s="10" t="e">
        <f t="shared" si="825"/>
        <v>#N/A</v>
      </c>
      <c r="R1756" s="10" t="e">
        <f t="shared" si="826"/>
        <v>#N/A</v>
      </c>
      <c r="S1756" s="10" t="e">
        <f t="shared" si="827"/>
        <v>#N/A</v>
      </c>
      <c r="T1756" s="10" t="e">
        <f t="shared" si="828"/>
        <v>#N/A</v>
      </c>
      <c r="U1756" s="17" t="str">
        <f>IF(Audit!M521="","",VLOOKUP(Audit!M521,$W$26:$X$35,2,FALSE)) &amp; Audit!N521 &amp; IF(Audit!O521="","",IF(Audit!N521&lt;=1.4,VLOOKUP(Audit!O521,$W$38:X1801,2,FALSE),VLOOKUP(Audit!O521,$W$51:$X$61,2,FALSE))) &amp; IF(Audit!P521="","",VLOOKUP(Audit!P521,$Y$26:$Z$35,2,FALSE) &amp; Audit!Q521 &amp; IF(Audit!O521="","",IF(Audit!Q521&lt;=1.4,VLOOKUP(Audit!R521,$Y$38:$Z$48,2,FALSE),VLOOKUP(Audit!R521,$Y$51:$Z$61,2,FALSE))))</f>
        <v/>
      </c>
      <c r="V1756" s="21"/>
      <c r="AH1756" s="49">
        <f>Audit!A521</f>
        <v>0</v>
      </c>
      <c r="AI1756" s="50" t="e">
        <f>VLOOKUP(Audit!B521,$V$3:$AE$12,2,FALSE)&amp; IF(Audit!B521=10,Audit!V521,"")</f>
        <v>#N/A</v>
      </c>
      <c r="AJ1756" s="50" t="e">
        <f>VLOOKUP(Audit!B521,$V$13:$AE$22,2,FALSE)&amp; IF(Audit!B521=10,Audit!W521,"")</f>
        <v>#N/A</v>
      </c>
      <c r="AK1756" s="47" t="e">
        <f t="shared" si="829"/>
        <v>#N/A</v>
      </c>
      <c r="AL1756" s="50" t="e">
        <f>VLOOKUP(Audit!C521,$V$3:$AE$12,3,FALSE)&amp; IF(Audit!C521=10,Audit!V521,"")</f>
        <v>#N/A</v>
      </c>
      <c r="AM1756" s="50" t="e">
        <f>VLOOKUP(Audit!C521,$V$13:$AE$22,3,FALSE)&amp; IF(Audit!C521=10,Audit!W521,"")</f>
        <v>#N/A</v>
      </c>
      <c r="AN1756" s="47" t="e">
        <f t="shared" si="830"/>
        <v>#N/A</v>
      </c>
      <c r="AO1756" s="50" t="e">
        <f>VLOOKUP(Audit!D521,$V$3:$AE$12,4,FALSE) &amp;  Audit!T521 &amp; IF(Audit!D521=10,Audit!V521,"")</f>
        <v>#N/A</v>
      </c>
      <c r="AP1756" s="50" t="e">
        <f>VLOOKUP(Audit!D521,$V$13:$AE$22,4,FALSE)&amp; IF(Audit!D521=10,Audit!W521,"")</f>
        <v>#N/A</v>
      </c>
      <c r="AQ1756" s="47" t="e">
        <f t="shared" si="831"/>
        <v>#N/A</v>
      </c>
      <c r="AR1756" s="50" t="e">
        <f>VLOOKUP(Audit!E521,$V$3:$AE$12,5,FALSE)&amp; IF(Audit!E521=10,Audit!V521,"")</f>
        <v>#N/A</v>
      </c>
      <c r="AS1756" s="50" t="e">
        <f>VLOOKUP(Audit!E521,$V$13:$AE$22,5,FALSE)&amp; IF(Audit!E521=10,Audit!W521,"")</f>
        <v>#N/A</v>
      </c>
      <c r="AT1756" s="47" t="e">
        <f t="shared" si="832"/>
        <v>#N/A</v>
      </c>
      <c r="AU1756" s="50" t="e">
        <f>VLOOKUP(Audit!F521,$V$3:$AE$12,6,FALSE)&amp; IF(Audit!F521=10,Audit!V521,"")</f>
        <v>#N/A</v>
      </c>
      <c r="AV1756" s="50" t="e">
        <f>VLOOKUP(Audit!F521,$V$13:$AE$22,6,FALSE)&amp; IF(Audit!F521=10,Audit!W521,"")</f>
        <v>#N/A</v>
      </c>
      <c r="AW1756" s="47" t="e">
        <f t="shared" si="833"/>
        <v>#N/A</v>
      </c>
      <c r="AX1756" s="50" t="e">
        <f>VLOOKUP(Audit!G521,$V$3:$AE$12,7,FALSE)&amp; IF(Audit!G521=10,Audit!V521,"")</f>
        <v>#N/A</v>
      </c>
      <c r="AY1756" s="50" t="e">
        <f>VLOOKUP(Audit!G521,$V$13:$AE$22,7,FALSE) &amp; IF(Audit!G521=10,Audit!W521,"")</f>
        <v>#N/A</v>
      </c>
      <c r="AZ1756" s="47" t="e">
        <f t="shared" si="834"/>
        <v>#N/A</v>
      </c>
      <c r="BA1756" s="50" t="e">
        <f>VLOOKUP(Audit!H521,$V$3:$AE$12,8,FALSE)&amp; Audit!U521 &amp; IF(Audit!H521=10,Audit!V521,"")</f>
        <v>#N/A</v>
      </c>
      <c r="BB1756" s="50" t="e">
        <f>VLOOKUP(Audit!H521,$V$13:$AE$22,8,FALSE) &amp; IF(Audit!H521=10,Audit!W521,"")</f>
        <v>#N/A</v>
      </c>
      <c r="BC1756" s="47" t="e">
        <f t="shared" si="835"/>
        <v>#N/A</v>
      </c>
      <c r="BD1756" s="50" t="e">
        <f>VLOOKUP(Audit!I521,$V$3:$AE$12,9,FALSE)&amp; IF(Audit!I521=10,Audit!V521,"")</f>
        <v>#N/A</v>
      </c>
      <c r="BE1756" s="50" t="e">
        <f>VLOOKUP(Audit!I521,$V$13:$AE$22,9,FALSE) &amp; IF(Audit!I521=10,Audit!W521,"") &amp; IF(Audit!I521&lt;&gt;1,U1756,"")</f>
        <v>#N/A</v>
      </c>
      <c r="BF1756" s="47" t="e">
        <f t="shared" si="836"/>
        <v>#N/A</v>
      </c>
      <c r="BG1756" s="50" t="e">
        <f>VLOOKUP(Audit!J521,$V$3:$AE$12,10,FALSE) &amp; Audit!S521 &amp; IF(Audit!J521=10,Audit!V521,"")</f>
        <v>#N/A</v>
      </c>
      <c r="BH1756" s="50" t="e">
        <f>VLOOKUP(Audit!J521,$V$13:$AE$22,10,FALSE) &amp; IF(Audit!J521=10,Audit!W521,"") &amp; IF(Audit!J521&lt;&gt;1,U1756,"")</f>
        <v>#N/A</v>
      </c>
      <c r="BI1756" s="47" t="e">
        <f t="shared" si="837"/>
        <v>#N/A</v>
      </c>
      <c r="BJ1756" s="48" t="str">
        <f t="shared" si="838"/>
        <v/>
      </c>
      <c r="BK1756" s="48" t="str">
        <f t="shared" si="839"/>
        <v/>
      </c>
      <c r="BL1756" s="48" t="str">
        <f t="shared" si="840"/>
        <v/>
      </c>
      <c r="BM1756" s="48" t="str">
        <f t="shared" si="841"/>
        <v/>
      </c>
      <c r="BN1756" s="48" t="str">
        <f t="shared" si="842"/>
        <v/>
      </c>
      <c r="BO1756" s="48" t="str">
        <f t="shared" si="843"/>
        <v/>
      </c>
      <c r="BP1756" s="48" t="str">
        <f t="shared" si="844"/>
        <v/>
      </c>
      <c r="BQ1756" s="48" t="str">
        <f t="shared" si="845"/>
        <v/>
      </c>
      <c r="BR1756" s="48" t="str">
        <f t="shared" si="846"/>
        <v/>
      </c>
      <c r="BS1756" s="48" t="str">
        <f t="shared" si="847"/>
        <v/>
      </c>
      <c r="BT1756" s="48" t="str">
        <f t="shared" si="848"/>
        <v/>
      </c>
      <c r="BU1756" s="48" t="str">
        <f t="shared" si="849"/>
        <v/>
      </c>
    </row>
    <row r="1757" spans="1:73">
      <c r="A1757" s="10">
        <f>Audit!A522</f>
        <v>0</v>
      </c>
      <c r="B1757" s="10" t="e">
        <f t="shared" si="820"/>
        <v>#N/A</v>
      </c>
      <c r="C1757" s="17" t="e">
        <f>VLOOKUP(Audit!B522,$V$3:$AE$12,2,FALSE) &amp; VLOOKUP(Audit!B522,$V$13:$AE$22,2,FALSE)&amp; IF(Audit!B522=10,Audit!V522&amp;Audit!W522,"")</f>
        <v>#N/A</v>
      </c>
      <c r="D1757" s="17" t="e">
        <f>VLOOKUP(Audit!C522,$V$3:$AE$12,3,FALSE) &amp; VLOOKUP(Audit!C522,$V$13:$AE$22,3,FALSE) &amp;IF(Audit!C522=10,Audit!V522&amp;Audit!W522,"")</f>
        <v>#N/A</v>
      </c>
      <c r="E1757" s="17" t="e">
        <f>VLOOKUP(Audit!D522,$V$3:$AE$12,4,FALSE)&amp; Audit!T522 &amp; VLOOKUP(Audit!D522,$V$13:$AE$22,4,FALSE)&amp; IF(Audit!D522=10,Audit!V522&amp;Audit!W522,"")</f>
        <v>#N/A</v>
      </c>
      <c r="F1757" s="17" t="e">
        <f>VLOOKUP(Audit!E522,$V$3:$AE$12,5,FALSE) &amp; VLOOKUP(Audit!E522,$V$13:$AE$22,5,FALSE)&amp; IF(Audit!E522=10,Audit!V522&amp;Audit!W522,"")</f>
        <v>#N/A</v>
      </c>
      <c r="G1757" s="17" t="e">
        <f>VLOOKUP(Audit!F522,$V$3:$AE$12,6,FALSE) &amp; VLOOKUP(Audit!F522,$V$13:$AE$22,6,FALSE)&amp; IF(Audit!F522=10,Audit!V522&amp;Audit!W522,"")</f>
        <v>#N/A</v>
      </c>
      <c r="H1757" s="17" t="e">
        <f>VLOOKUP(Audit!G522,$V$3:$AE$12,7,FALSE) &amp; VLOOKUP(Audit!G522,$V$13:$AE$22,7,FALSE)&amp;IF(Audit!G522=10,Audit!V522&amp;Audit!W522,"")</f>
        <v>#N/A</v>
      </c>
      <c r="I1757" s="17" t="e">
        <f>VLOOKUP(Audit!H522,$V$3:$AE$12,8,FALSE) &amp; Audit!U522 &amp; VLOOKUP(Audit!H522,$V$13:$AE$22,8,FALSE)&amp;IF(Audit!H522=10,Audit!V522&amp;Audit!W522,"")</f>
        <v>#N/A</v>
      </c>
      <c r="J1757" s="17" t="e">
        <f>VLOOKUP(Audit!I522,$V$3:$AE$12,9,FALSE) &amp; VLOOKUP(Audit!I522,$V$13:$AE$22,9,FALSE) &amp; IF(Audit!I522=10,Audit!V522&amp;Audit!W522,"") &amp; IF(Audit!I522&lt;&gt;1,U1757,"")</f>
        <v>#N/A</v>
      </c>
      <c r="K1757" s="17" t="e">
        <f>VLOOKUP(Audit!J522,$V$3:$AE$12,10,FALSE) &amp; Audit!S522 &amp; VLOOKUP(Audit!J522,$V$13:$AE$22,10,FALSE) &amp; IF(Audit!J522=10,Audit!V522&amp;Audit!W522,"") &amp; IF(Audit!J522&lt;&gt;1,U1757,"")</f>
        <v>#N/A</v>
      </c>
      <c r="L1757" s="10">
        <f>Audit!K522</f>
        <v>0</v>
      </c>
      <c r="M1757" s="10" t="e">
        <f t="shared" si="821"/>
        <v>#N/A</v>
      </c>
      <c r="N1757" s="10" t="e">
        <f t="shared" si="822"/>
        <v>#N/A</v>
      </c>
      <c r="O1757" s="10" t="e">
        <f t="shared" si="823"/>
        <v>#N/A</v>
      </c>
      <c r="P1757" s="10" t="e">
        <f t="shared" si="824"/>
        <v>#N/A</v>
      </c>
      <c r="Q1757" s="10" t="e">
        <f t="shared" si="825"/>
        <v>#N/A</v>
      </c>
      <c r="R1757" s="10" t="e">
        <f t="shared" si="826"/>
        <v>#N/A</v>
      </c>
      <c r="S1757" s="10" t="e">
        <f t="shared" si="827"/>
        <v>#N/A</v>
      </c>
      <c r="T1757" s="10" t="e">
        <f t="shared" si="828"/>
        <v>#N/A</v>
      </c>
      <c r="U1757" s="17" t="str">
        <f>IF(Audit!M522="","",VLOOKUP(Audit!M522,$W$26:$X$35,2,FALSE)) &amp; Audit!N522 &amp; IF(Audit!O522="","",IF(Audit!N522&lt;=1.4,VLOOKUP(Audit!O522,$W$38:X1802,2,FALSE),VLOOKUP(Audit!O522,$W$51:$X$61,2,FALSE))) &amp; IF(Audit!P522="","",VLOOKUP(Audit!P522,$Y$26:$Z$35,2,FALSE) &amp; Audit!Q522 &amp; IF(Audit!O522="","",IF(Audit!Q522&lt;=1.4,VLOOKUP(Audit!R522,$Y$38:$Z$48,2,FALSE),VLOOKUP(Audit!R522,$Y$51:$Z$61,2,FALSE))))</f>
        <v/>
      </c>
      <c r="V1757" s="21"/>
      <c r="AH1757" s="49">
        <f>Audit!A522</f>
        <v>0</v>
      </c>
      <c r="AI1757" s="50" t="e">
        <f>VLOOKUP(Audit!B522,$V$3:$AE$12,2,FALSE)&amp; IF(Audit!B522=10,Audit!V522,"")</f>
        <v>#N/A</v>
      </c>
      <c r="AJ1757" s="50" t="e">
        <f>VLOOKUP(Audit!B522,$V$13:$AE$22,2,FALSE)&amp; IF(Audit!B522=10,Audit!W522,"")</f>
        <v>#N/A</v>
      </c>
      <c r="AK1757" s="47" t="e">
        <f t="shared" si="829"/>
        <v>#N/A</v>
      </c>
      <c r="AL1757" s="50" t="e">
        <f>VLOOKUP(Audit!C522,$V$3:$AE$12,3,FALSE)&amp; IF(Audit!C522=10,Audit!V522,"")</f>
        <v>#N/A</v>
      </c>
      <c r="AM1757" s="50" t="e">
        <f>VLOOKUP(Audit!C522,$V$13:$AE$22,3,FALSE)&amp; IF(Audit!C522=10,Audit!W522,"")</f>
        <v>#N/A</v>
      </c>
      <c r="AN1757" s="47" t="e">
        <f t="shared" si="830"/>
        <v>#N/A</v>
      </c>
      <c r="AO1757" s="50" t="e">
        <f>VLOOKUP(Audit!D522,$V$3:$AE$12,4,FALSE) &amp;  Audit!T522 &amp; IF(Audit!D522=10,Audit!V522,"")</f>
        <v>#N/A</v>
      </c>
      <c r="AP1757" s="50" t="e">
        <f>VLOOKUP(Audit!D522,$V$13:$AE$22,4,FALSE)&amp; IF(Audit!D522=10,Audit!W522,"")</f>
        <v>#N/A</v>
      </c>
      <c r="AQ1757" s="47" t="e">
        <f t="shared" si="831"/>
        <v>#N/A</v>
      </c>
      <c r="AR1757" s="50" t="e">
        <f>VLOOKUP(Audit!E522,$V$3:$AE$12,5,FALSE)&amp; IF(Audit!E522=10,Audit!V522,"")</f>
        <v>#N/A</v>
      </c>
      <c r="AS1757" s="50" t="e">
        <f>VLOOKUP(Audit!E522,$V$13:$AE$22,5,FALSE)&amp; IF(Audit!E522=10,Audit!W522,"")</f>
        <v>#N/A</v>
      </c>
      <c r="AT1757" s="47" t="e">
        <f t="shared" si="832"/>
        <v>#N/A</v>
      </c>
      <c r="AU1757" s="50" t="e">
        <f>VLOOKUP(Audit!F522,$V$3:$AE$12,6,FALSE)&amp; IF(Audit!F522=10,Audit!V522,"")</f>
        <v>#N/A</v>
      </c>
      <c r="AV1757" s="50" t="e">
        <f>VLOOKUP(Audit!F522,$V$13:$AE$22,6,FALSE)&amp; IF(Audit!F522=10,Audit!W522,"")</f>
        <v>#N/A</v>
      </c>
      <c r="AW1757" s="47" t="e">
        <f t="shared" si="833"/>
        <v>#N/A</v>
      </c>
      <c r="AX1757" s="50" t="e">
        <f>VLOOKUP(Audit!G522,$V$3:$AE$12,7,FALSE)&amp; IF(Audit!G522=10,Audit!V522,"")</f>
        <v>#N/A</v>
      </c>
      <c r="AY1757" s="50" t="e">
        <f>VLOOKUP(Audit!G522,$V$13:$AE$22,7,FALSE) &amp; IF(Audit!G522=10,Audit!W522,"")</f>
        <v>#N/A</v>
      </c>
      <c r="AZ1757" s="47" t="e">
        <f t="shared" si="834"/>
        <v>#N/A</v>
      </c>
      <c r="BA1757" s="50" t="e">
        <f>VLOOKUP(Audit!H522,$V$3:$AE$12,8,FALSE)&amp; Audit!U522 &amp; IF(Audit!H522=10,Audit!V522,"")</f>
        <v>#N/A</v>
      </c>
      <c r="BB1757" s="50" t="e">
        <f>VLOOKUP(Audit!H522,$V$13:$AE$22,8,FALSE) &amp; IF(Audit!H522=10,Audit!W522,"")</f>
        <v>#N/A</v>
      </c>
      <c r="BC1757" s="47" t="e">
        <f t="shared" si="835"/>
        <v>#N/A</v>
      </c>
      <c r="BD1757" s="50" t="e">
        <f>VLOOKUP(Audit!I522,$V$3:$AE$12,9,FALSE)&amp; IF(Audit!I522=10,Audit!V522,"")</f>
        <v>#N/A</v>
      </c>
      <c r="BE1757" s="50" t="e">
        <f>VLOOKUP(Audit!I522,$V$13:$AE$22,9,FALSE) &amp; IF(Audit!I522=10,Audit!W522,"") &amp; IF(Audit!I522&lt;&gt;1,U1757,"")</f>
        <v>#N/A</v>
      </c>
      <c r="BF1757" s="47" t="e">
        <f t="shared" si="836"/>
        <v>#N/A</v>
      </c>
      <c r="BG1757" s="50" t="e">
        <f>VLOOKUP(Audit!J522,$V$3:$AE$12,10,FALSE) &amp; Audit!S522 &amp; IF(Audit!J522=10,Audit!V522,"")</f>
        <v>#N/A</v>
      </c>
      <c r="BH1757" s="50" t="e">
        <f>VLOOKUP(Audit!J522,$V$13:$AE$22,10,FALSE) &amp; IF(Audit!J522=10,Audit!W522,"") &amp; IF(Audit!J522&lt;&gt;1,U1757,"")</f>
        <v>#N/A</v>
      </c>
      <c r="BI1757" s="47" t="e">
        <f t="shared" si="837"/>
        <v>#N/A</v>
      </c>
      <c r="BJ1757" s="48" t="str">
        <f t="shared" si="838"/>
        <v/>
      </c>
      <c r="BK1757" s="48" t="str">
        <f t="shared" si="839"/>
        <v/>
      </c>
      <c r="BL1757" s="48" t="str">
        <f t="shared" si="840"/>
        <v/>
      </c>
      <c r="BM1757" s="48" t="str">
        <f t="shared" si="841"/>
        <v/>
      </c>
      <c r="BN1757" s="48" t="str">
        <f t="shared" si="842"/>
        <v/>
      </c>
      <c r="BO1757" s="48" t="str">
        <f t="shared" si="843"/>
        <v/>
      </c>
      <c r="BP1757" s="48" t="str">
        <f t="shared" si="844"/>
        <v/>
      </c>
      <c r="BQ1757" s="48" t="str">
        <f t="shared" si="845"/>
        <v/>
      </c>
      <c r="BR1757" s="48" t="str">
        <f t="shared" si="846"/>
        <v/>
      </c>
      <c r="BS1757" s="48" t="str">
        <f t="shared" si="847"/>
        <v/>
      </c>
      <c r="BT1757" s="48" t="str">
        <f t="shared" si="848"/>
        <v/>
      </c>
      <c r="BU1757" s="48" t="str">
        <f t="shared" si="849"/>
        <v/>
      </c>
    </row>
    <row r="1758" spans="1:73">
      <c r="A1758" s="10">
        <f>Audit!A523</f>
        <v>0</v>
      </c>
      <c r="B1758" s="10" t="e">
        <f t="shared" si="820"/>
        <v>#N/A</v>
      </c>
      <c r="C1758" s="17" t="e">
        <f>VLOOKUP(Audit!B523,$V$3:$AE$12,2,FALSE) &amp; VLOOKUP(Audit!B523,$V$13:$AE$22,2,FALSE)&amp; IF(Audit!B523=10,Audit!V523&amp;Audit!W523,"")</f>
        <v>#N/A</v>
      </c>
      <c r="D1758" s="17" t="e">
        <f>VLOOKUP(Audit!C523,$V$3:$AE$12,3,FALSE) &amp; VLOOKUP(Audit!C523,$V$13:$AE$22,3,FALSE) &amp;IF(Audit!C523=10,Audit!V523&amp;Audit!W523,"")</f>
        <v>#N/A</v>
      </c>
      <c r="E1758" s="17" t="e">
        <f>VLOOKUP(Audit!D523,$V$3:$AE$12,4,FALSE)&amp; Audit!T523 &amp; VLOOKUP(Audit!D523,$V$13:$AE$22,4,FALSE)&amp; IF(Audit!D523=10,Audit!V523&amp;Audit!W523,"")</f>
        <v>#N/A</v>
      </c>
      <c r="F1758" s="17" t="e">
        <f>VLOOKUP(Audit!E523,$V$3:$AE$12,5,FALSE) &amp; VLOOKUP(Audit!E523,$V$13:$AE$22,5,FALSE)&amp; IF(Audit!E523=10,Audit!V523&amp;Audit!W523,"")</f>
        <v>#N/A</v>
      </c>
      <c r="G1758" s="17" t="e">
        <f>VLOOKUP(Audit!F523,$V$3:$AE$12,6,FALSE) &amp; VLOOKUP(Audit!F523,$V$13:$AE$22,6,FALSE)&amp; IF(Audit!F523=10,Audit!V523&amp;Audit!W523,"")</f>
        <v>#N/A</v>
      </c>
      <c r="H1758" s="17" t="e">
        <f>VLOOKUP(Audit!G523,$V$3:$AE$12,7,FALSE) &amp; VLOOKUP(Audit!G523,$V$13:$AE$22,7,FALSE)&amp;IF(Audit!G523=10,Audit!V523&amp;Audit!W523,"")</f>
        <v>#N/A</v>
      </c>
      <c r="I1758" s="17" t="e">
        <f>VLOOKUP(Audit!H523,$V$3:$AE$12,8,FALSE) &amp; Audit!U523 &amp; VLOOKUP(Audit!H523,$V$13:$AE$22,8,FALSE)&amp;IF(Audit!H523=10,Audit!V523&amp;Audit!W523,"")</f>
        <v>#N/A</v>
      </c>
      <c r="J1758" s="17" t="e">
        <f>VLOOKUP(Audit!I523,$V$3:$AE$12,9,FALSE) &amp; VLOOKUP(Audit!I523,$V$13:$AE$22,9,FALSE) &amp; IF(Audit!I523=10,Audit!V523&amp;Audit!W523,"") &amp; IF(Audit!I523&lt;&gt;1,U1758,"")</f>
        <v>#N/A</v>
      </c>
      <c r="K1758" s="17" t="e">
        <f>VLOOKUP(Audit!J523,$V$3:$AE$12,10,FALSE) &amp; Audit!S523 &amp; VLOOKUP(Audit!J523,$V$13:$AE$22,10,FALSE) &amp; IF(Audit!J523=10,Audit!V523&amp;Audit!W523,"") &amp; IF(Audit!J523&lt;&gt;1,U1758,"")</f>
        <v>#N/A</v>
      </c>
      <c r="L1758" s="10">
        <f>Audit!K523</f>
        <v>0</v>
      </c>
      <c r="M1758" s="10" t="e">
        <f t="shared" si="821"/>
        <v>#N/A</v>
      </c>
      <c r="N1758" s="10" t="e">
        <f t="shared" si="822"/>
        <v>#N/A</v>
      </c>
      <c r="O1758" s="10" t="e">
        <f t="shared" si="823"/>
        <v>#N/A</v>
      </c>
      <c r="P1758" s="10" t="e">
        <f t="shared" si="824"/>
        <v>#N/A</v>
      </c>
      <c r="Q1758" s="10" t="e">
        <f t="shared" si="825"/>
        <v>#N/A</v>
      </c>
      <c r="R1758" s="10" t="e">
        <f t="shared" si="826"/>
        <v>#N/A</v>
      </c>
      <c r="S1758" s="10" t="e">
        <f t="shared" si="827"/>
        <v>#N/A</v>
      </c>
      <c r="T1758" s="10" t="e">
        <f t="shared" si="828"/>
        <v>#N/A</v>
      </c>
      <c r="U1758" s="17" t="str">
        <f>IF(Audit!M523="","",VLOOKUP(Audit!M523,$W$26:$X$35,2,FALSE)) &amp; Audit!N523 &amp; IF(Audit!O523="","",IF(Audit!N523&lt;=1.4,VLOOKUP(Audit!O523,$W$38:X1803,2,FALSE),VLOOKUP(Audit!O523,$W$51:$X$61,2,FALSE))) &amp; IF(Audit!P523="","",VLOOKUP(Audit!P523,$Y$26:$Z$35,2,FALSE) &amp; Audit!Q523 &amp; IF(Audit!O523="","",IF(Audit!Q523&lt;=1.4,VLOOKUP(Audit!R523,$Y$38:$Z$48,2,FALSE),VLOOKUP(Audit!R523,$Y$51:$Z$61,2,FALSE))))</f>
        <v/>
      </c>
      <c r="V1758" s="21"/>
      <c r="AH1758" s="49">
        <f>Audit!A523</f>
        <v>0</v>
      </c>
      <c r="AI1758" s="50" t="e">
        <f>VLOOKUP(Audit!B523,$V$3:$AE$12,2,FALSE)&amp; IF(Audit!B523=10,Audit!V523,"")</f>
        <v>#N/A</v>
      </c>
      <c r="AJ1758" s="50" t="e">
        <f>VLOOKUP(Audit!B523,$V$13:$AE$22,2,FALSE)&amp; IF(Audit!B523=10,Audit!W523,"")</f>
        <v>#N/A</v>
      </c>
      <c r="AK1758" s="47" t="e">
        <f t="shared" si="829"/>
        <v>#N/A</v>
      </c>
      <c r="AL1758" s="50" t="e">
        <f>VLOOKUP(Audit!C523,$V$3:$AE$12,3,FALSE)&amp; IF(Audit!C523=10,Audit!V523,"")</f>
        <v>#N/A</v>
      </c>
      <c r="AM1758" s="50" t="e">
        <f>VLOOKUP(Audit!C523,$V$13:$AE$22,3,FALSE)&amp; IF(Audit!C523=10,Audit!W523,"")</f>
        <v>#N/A</v>
      </c>
      <c r="AN1758" s="47" t="e">
        <f t="shared" si="830"/>
        <v>#N/A</v>
      </c>
      <c r="AO1758" s="50" t="e">
        <f>VLOOKUP(Audit!D523,$V$3:$AE$12,4,FALSE) &amp;  Audit!T523 &amp; IF(Audit!D523=10,Audit!V523,"")</f>
        <v>#N/A</v>
      </c>
      <c r="AP1758" s="50" t="e">
        <f>VLOOKUP(Audit!D523,$V$13:$AE$22,4,FALSE)&amp; IF(Audit!D523=10,Audit!W523,"")</f>
        <v>#N/A</v>
      </c>
      <c r="AQ1758" s="47" t="e">
        <f t="shared" si="831"/>
        <v>#N/A</v>
      </c>
      <c r="AR1758" s="50" t="e">
        <f>VLOOKUP(Audit!E523,$V$3:$AE$12,5,FALSE)&amp; IF(Audit!E523=10,Audit!V523,"")</f>
        <v>#N/A</v>
      </c>
      <c r="AS1758" s="50" t="e">
        <f>VLOOKUP(Audit!E523,$V$13:$AE$22,5,FALSE)&amp; IF(Audit!E523=10,Audit!W523,"")</f>
        <v>#N/A</v>
      </c>
      <c r="AT1758" s="47" t="e">
        <f t="shared" si="832"/>
        <v>#N/A</v>
      </c>
      <c r="AU1758" s="50" t="e">
        <f>VLOOKUP(Audit!F523,$V$3:$AE$12,6,FALSE)&amp; IF(Audit!F523=10,Audit!V523,"")</f>
        <v>#N/A</v>
      </c>
      <c r="AV1758" s="50" t="e">
        <f>VLOOKUP(Audit!F523,$V$13:$AE$22,6,FALSE)&amp; IF(Audit!F523=10,Audit!W523,"")</f>
        <v>#N/A</v>
      </c>
      <c r="AW1758" s="47" t="e">
        <f t="shared" si="833"/>
        <v>#N/A</v>
      </c>
      <c r="AX1758" s="50" t="e">
        <f>VLOOKUP(Audit!G523,$V$3:$AE$12,7,FALSE)&amp; IF(Audit!G523=10,Audit!V523,"")</f>
        <v>#N/A</v>
      </c>
      <c r="AY1758" s="50" t="e">
        <f>VLOOKUP(Audit!G523,$V$13:$AE$22,7,FALSE) &amp; IF(Audit!G523=10,Audit!W523,"")</f>
        <v>#N/A</v>
      </c>
      <c r="AZ1758" s="47" t="e">
        <f t="shared" si="834"/>
        <v>#N/A</v>
      </c>
      <c r="BA1758" s="50" t="e">
        <f>VLOOKUP(Audit!H523,$V$3:$AE$12,8,FALSE)&amp; Audit!U523 &amp; IF(Audit!H523=10,Audit!V523,"")</f>
        <v>#N/A</v>
      </c>
      <c r="BB1758" s="50" t="e">
        <f>VLOOKUP(Audit!H523,$V$13:$AE$22,8,FALSE) &amp; IF(Audit!H523=10,Audit!W523,"")</f>
        <v>#N/A</v>
      </c>
      <c r="BC1758" s="47" t="e">
        <f t="shared" si="835"/>
        <v>#N/A</v>
      </c>
      <c r="BD1758" s="50" t="e">
        <f>VLOOKUP(Audit!I523,$V$3:$AE$12,9,FALSE)&amp; IF(Audit!I523=10,Audit!V523,"")</f>
        <v>#N/A</v>
      </c>
      <c r="BE1758" s="50" t="e">
        <f>VLOOKUP(Audit!I523,$V$13:$AE$22,9,FALSE) &amp; IF(Audit!I523=10,Audit!W523,"") &amp; IF(Audit!I523&lt;&gt;1,U1758,"")</f>
        <v>#N/A</v>
      </c>
      <c r="BF1758" s="47" t="e">
        <f t="shared" si="836"/>
        <v>#N/A</v>
      </c>
      <c r="BG1758" s="50" t="e">
        <f>VLOOKUP(Audit!J523,$V$3:$AE$12,10,FALSE) &amp; Audit!S523 &amp; IF(Audit!J523=10,Audit!V523,"")</f>
        <v>#N/A</v>
      </c>
      <c r="BH1758" s="50" t="e">
        <f>VLOOKUP(Audit!J523,$V$13:$AE$22,10,FALSE) &amp; IF(Audit!J523=10,Audit!W523,"") &amp; IF(Audit!J523&lt;&gt;1,U1758,"")</f>
        <v>#N/A</v>
      </c>
      <c r="BI1758" s="47" t="e">
        <f t="shared" si="837"/>
        <v>#N/A</v>
      </c>
      <c r="BJ1758" s="48" t="str">
        <f t="shared" si="838"/>
        <v/>
      </c>
      <c r="BK1758" s="48" t="str">
        <f t="shared" si="839"/>
        <v/>
      </c>
      <c r="BL1758" s="48" t="str">
        <f t="shared" si="840"/>
        <v/>
      </c>
      <c r="BM1758" s="48" t="str">
        <f t="shared" si="841"/>
        <v/>
      </c>
      <c r="BN1758" s="48" t="str">
        <f t="shared" si="842"/>
        <v/>
      </c>
      <c r="BO1758" s="48" t="str">
        <f t="shared" si="843"/>
        <v/>
      </c>
      <c r="BP1758" s="48" t="str">
        <f t="shared" si="844"/>
        <v/>
      </c>
      <c r="BQ1758" s="48" t="str">
        <f t="shared" si="845"/>
        <v/>
      </c>
      <c r="BR1758" s="48" t="str">
        <f t="shared" si="846"/>
        <v/>
      </c>
      <c r="BS1758" s="48" t="str">
        <f t="shared" si="847"/>
        <v/>
      </c>
      <c r="BT1758" s="48" t="str">
        <f t="shared" si="848"/>
        <v/>
      </c>
      <c r="BU1758" s="48" t="str">
        <f t="shared" si="849"/>
        <v/>
      </c>
    </row>
    <row r="1759" spans="1:73">
      <c r="A1759" s="10">
        <f>Audit!A524</f>
        <v>0</v>
      </c>
      <c r="B1759" s="10" t="e">
        <f t="shared" si="820"/>
        <v>#N/A</v>
      </c>
      <c r="C1759" s="17" t="e">
        <f>VLOOKUP(Audit!B524,$V$3:$AE$12,2,FALSE) &amp; VLOOKUP(Audit!B524,$V$13:$AE$22,2,FALSE)&amp; IF(Audit!B524=10,Audit!V524&amp;Audit!W524,"")</f>
        <v>#N/A</v>
      </c>
      <c r="D1759" s="17" t="e">
        <f>VLOOKUP(Audit!C524,$V$3:$AE$12,3,FALSE) &amp; VLOOKUP(Audit!C524,$V$13:$AE$22,3,FALSE) &amp;IF(Audit!C524=10,Audit!V524&amp;Audit!W524,"")</f>
        <v>#N/A</v>
      </c>
      <c r="E1759" s="17" t="e">
        <f>VLOOKUP(Audit!D524,$V$3:$AE$12,4,FALSE)&amp; Audit!T524 &amp; VLOOKUP(Audit!D524,$V$13:$AE$22,4,FALSE)&amp; IF(Audit!D524=10,Audit!V524&amp;Audit!W524,"")</f>
        <v>#N/A</v>
      </c>
      <c r="F1759" s="17" t="e">
        <f>VLOOKUP(Audit!E524,$V$3:$AE$12,5,FALSE) &amp; VLOOKUP(Audit!E524,$V$13:$AE$22,5,FALSE)&amp; IF(Audit!E524=10,Audit!V524&amp;Audit!W524,"")</f>
        <v>#N/A</v>
      </c>
      <c r="G1759" s="17" t="e">
        <f>VLOOKUP(Audit!F524,$V$3:$AE$12,6,FALSE) &amp; VLOOKUP(Audit!F524,$V$13:$AE$22,6,FALSE)&amp; IF(Audit!F524=10,Audit!V524&amp;Audit!W524,"")</f>
        <v>#N/A</v>
      </c>
      <c r="H1759" s="17" t="e">
        <f>VLOOKUP(Audit!G524,$V$3:$AE$12,7,FALSE) &amp; VLOOKUP(Audit!G524,$V$13:$AE$22,7,FALSE)&amp;IF(Audit!G524=10,Audit!V524&amp;Audit!W524,"")</f>
        <v>#N/A</v>
      </c>
      <c r="I1759" s="17" t="e">
        <f>VLOOKUP(Audit!H524,$V$3:$AE$12,8,FALSE) &amp; Audit!U524 &amp; VLOOKUP(Audit!H524,$V$13:$AE$22,8,FALSE)&amp;IF(Audit!H524=10,Audit!V524&amp;Audit!W524,"")</f>
        <v>#N/A</v>
      </c>
      <c r="J1759" s="17" t="e">
        <f>VLOOKUP(Audit!I524,$V$3:$AE$12,9,FALSE) &amp; VLOOKUP(Audit!I524,$V$13:$AE$22,9,FALSE) &amp; IF(Audit!I524=10,Audit!V524&amp;Audit!W524,"") &amp; IF(Audit!I524&lt;&gt;1,U1759,"")</f>
        <v>#N/A</v>
      </c>
      <c r="K1759" s="17" t="e">
        <f>VLOOKUP(Audit!J524,$V$3:$AE$12,10,FALSE) &amp; Audit!S524 &amp; VLOOKUP(Audit!J524,$V$13:$AE$22,10,FALSE) &amp; IF(Audit!J524=10,Audit!V524&amp;Audit!W524,"") &amp; IF(Audit!J524&lt;&gt;1,U1759,"")</f>
        <v>#N/A</v>
      </c>
      <c r="L1759" s="10">
        <f>Audit!K524</f>
        <v>0</v>
      </c>
      <c r="M1759" s="10" t="e">
        <f t="shared" si="821"/>
        <v>#N/A</v>
      </c>
      <c r="N1759" s="10" t="e">
        <f t="shared" si="822"/>
        <v>#N/A</v>
      </c>
      <c r="O1759" s="10" t="e">
        <f t="shared" si="823"/>
        <v>#N/A</v>
      </c>
      <c r="P1759" s="10" t="e">
        <f t="shared" si="824"/>
        <v>#N/A</v>
      </c>
      <c r="Q1759" s="10" t="e">
        <f t="shared" si="825"/>
        <v>#N/A</v>
      </c>
      <c r="R1759" s="10" t="e">
        <f t="shared" si="826"/>
        <v>#N/A</v>
      </c>
      <c r="S1759" s="10" t="e">
        <f t="shared" si="827"/>
        <v>#N/A</v>
      </c>
      <c r="T1759" s="10" t="e">
        <f t="shared" si="828"/>
        <v>#N/A</v>
      </c>
      <c r="U1759" s="17" t="str">
        <f>IF(Audit!M524="","",VLOOKUP(Audit!M524,$W$26:$X$35,2,FALSE)) &amp; Audit!N524 &amp; IF(Audit!O524="","",IF(Audit!N524&lt;=1.4,VLOOKUP(Audit!O524,$W$38:X1804,2,FALSE),VLOOKUP(Audit!O524,$W$51:$X$61,2,FALSE))) &amp; IF(Audit!P524="","",VLOOKUP(Audit!P524,$Y$26:$Z$35,2,FALSE) &amp; Audit!Q524 &amp; IF(Audit!O524="","",IF(Audit!Q524&lt;=1.4,VLOOKUP(Audit!R524,$Y$38:$Z$48,2,FALSE),VLOOKUP(Audit!R524,$Y$51:$Z$61,2,FALSE))))</f>
        <v/>
      </c>
      <c r="V1759" s="21"/>
      <c r="AH1759" s="49">
        <f>Audit!A524</f>
        <v>0</v>
      </c>
      <c r="AI1759" s="50" t="e">
        <f>VLOOKUP(Audit!B524,$V$3:$AE$12,2,FALSE)&amp; IF(Audit!B524=10,Audit!V524,"")</f>
        <v>#N/A</v>
      </c>
      <c r="AJ1759" s="50" t="e">
        <f>VLOOKUP(Audit!B524,$V$13:$AE$22,2,FALSE)&amp; IF(Audit!B524=10,Audit!W524,"")</f>
        <v>#N/A</v>
      </c>
      <c r="AK1759" s="47" t="e">
        <f t="shared" si="829"/>
        <v>#N/A</v>
      </c>
      <c r="AL1759" s="50" t="e">
        <f>VLOOKUP(Audit!C524,$V$3:$AE$12,3,FALSE)&amp; IF(Audit!C524=10,Audit!V524,"")</f>
        <v>#N/A</v>
      </c>
      <c r="AM1759" s="50" t="e">
        <f>VLOOKUP(Audit!C524,$V$13:$AE$22,3,FALSE)&amp; IF(Audit!C524=10,Audit!W524,"")</f>
        <v>#N/A</v>
      </c>
      <c r="AN1759" s="47" t="e">
        <f t="shared" si="830"/>
        <v>#N/A</v>
      </c>
      <c r="AO1759" s="50" t="e">
        <f>VLOOKUP(Audit!D524,$V$3:$AE$12,4,FALSE) &amp;  Audit!T524 &amp; IF(Audit!D524=10,Audit!V524,"")</f>
        <v>#N/A</v>
      </c>
      <c r="AP1759" s="50" t="e">
        <f>VLOOKUP(Audit!D524,$V$13:$AE$22,4,FALSE)&amp; IF(Audit!D524=10,Audit!W524,"")</f>
        <v>#N/A</v>
      </c>
      <c r="AQ1759" s="47" t="e">
        <f t="shared" si="831"/>
        <v>#N/A</v>
      </c>
      <c r="AR1759" s="50" t="e">
        <f>VLOOKUP(Audit!E524,$V$3:$AE$12,5,FALSE)&amp; IF(Audit!E524=10,Audit!V524,"")</f>
        <v>#N/A</v>
      </c>
      <c r="AS1759" s="50" t="e">
        <f>VLOOKUP(Audit!E524,$V$13:$AE$22,5,FALSE)&amp; IF(Audit!E524=10,Audit!W524,"")</f>
        <v>#N/A</v>
      </c>
      <c r="AT1759" s="47" t="e">
        <f t="shared" si="832"/>
        <v>#N/A</v>
      </c>
      <c r="AU1759" s="50" t="e">
        <f>VLOOKUP(Audit!F524,$V$3:$AE$12,6,FALSE)&amp; IF(Audit!F524=10,Audit!V524,"")</f>
        <v>#N/A</v>
      </c>
      <c r="AV1759" s="50" t="e">
        <f>VLOOKUP(Audit!F524,$V$13:$AE$22,6,FALSE)&amp; IF(Audit!F524=10,Audit!W524,"")</f>
        <v>#N/A</v>
      </c>
      <c r="AW1759" s="47" t="e">
        <f t="shared" si="833"/>
        <v>#N/A</v>
      </c>
      <c r="AX1759" s="50" t="e">
        <f>VLOOKUP(Audit!G524,$V$3:$AE$12,7,FALSE)&amp; IF(Audit!G524=10,Audit!V524,"")</f>
        <v>#N/A</v>
      </c>
      <c r="AY1759" s="50" t="e">
        <f>VLOOKUP(Audit!G524,$V$13:$AE$22,7,FALSE) &amp; IF(Audit!G524=10,Audit!W524,"")</f>
        <v>#N/A</v>
      </c>
      <c r="AZ1759" s="47" t="e">
        <f t="shared" si="834"/>
        <v>#N/A</v>
      </c>
      <c r="BA1759" s="50" t="e">
        <f>VLOOKUP(Audit!H524,$V$3:$AE$12,8,FALSE)&amp; Audit!U524 &amp; IF(Audit!H524=10,Audit!V524,"")</f>
        <v>#N/A</v>
      </c>
      <c r="BB1759" s="50" t="e">
        <f>VLOOKUP(Audit!H524,$V$13:$AE$22,8,FALSE) &amp; IF(Audit!H524=10,Audit!W524,"")</f>
        <v>#N/A</v>
      </c>
      <c r="BC1759" s="47" t="e">
        <f t="shared" si="835"/>
        <v>#N/A</v>
      </c>
      <c r="BD1759" s="50" t="e">
        <f>VLOOKUP(Audit!I524,$V$3:$AE$12,9,FALSE)&amp; IF(Audit!I524=10,Audit!V524,"")</f>
        <v>#N/A</v>
      </c>
      <c r="BE1759" s="50" t="e">
        <f>VLOOKUP(Audit!I524,$V$13:$AE$22,9,FALSE) &amp; IF(Audit!I524=10,Audit!W524,"") &amp; IF(Audit!I524&lt;&gt;1,U1759,"")</f>
        <v>#N/A</v>
      </c>
      <c r="BF1759" s="47" t="e">
        <f t="shared" si="836"/>
        <v>#N/A</v>
      </c>
      <c r="BG1759" s="50" t="e">
        <f>VLOOKUP(Audit!J524,$V$3:$AE$12,10,FALSE) &amp; Audit!S524 &amp; IF(Audit!J524=10,Audit!V524,"")</f>
        <v>#N/A</v>
      </c>
      <c r="BH1759" s="50" t="e">
        <f>VLOOKUP(Audit!J524,$V$13:$AE$22,10,FALSE) &amp; IF(Audit!J524=10,Audit!W524,"") &amp; IF(Audit!J524&lt;&gt;1,U1759,"")</f>
        <v>#N/A</v>
      </c>
      <c r="BI1759" s="47" t="e">
        <f t="shared" si="837"/>
        <v>#N/A</v>
      </c>
      <c r="BJ1759" s="48" t="str">
        <f t="shared" si="838"/>
        <v/>
      </c>
      <c r="BK1759" s="48" t="str">
        <f t="shared" si="839"/>
        <v/>
      </c>
      <c r="BL1759" s="48" t="str">
        <f t="shared" si="840"/>
        <v/>
      </c>
      <c r="BM1759" s="48" t="str">
        <f t="shared" si="841"/>
        <v/>
      </c>
      <c r="BN1759" s="48" t="str">
        <f t="shared" si="842"/>
        <v/>
      </c>
      <c r="BO1759" s="48" t="str">
        <f t="shared" si="843"/>
        <v/>
      </c>
      <c r="BP1759" s="48" t="str">
        <f t="shared" si="844"/>
        <v/>
      </c>
      <c r="BQ1759" s="48" t="str">
        <f t="shared" si="845"/>
        <v/>
      </c>
      <c r="BR1759" s="48" t="str">
        <f t="shared" si="846"/>
        <v/>
      </c>
      <c r="BS1759" s="48" t="str">
        <f t="shared" si="847"/>
        <v/>
      </c>
      <c r="BT1759" s="48" t="str">
        <f t="shared" si="848"/>
        <v/>
      </c>
      <c r="BU1759" s="48" t="str">
        <f t="shared" si="849"/>
        <v/>
      </c>
    </row>
    <row r="1760" spans="1:73">
      <c r="A1760" s="10">
        <f>Audit!A525</f>
        <v>0</v>
      </c>
      <c r="B1760" s="10" t="e">
        <f t="shared" si="820"/>
        <v>#N/A</v>
      </c>
      <c r="C1760" s="17" t="e">
        <f>VLOOKUP(Audit!B525,$V$3:$AE$12,2,FALSE) &amp; VLOOKUP(Audit!B525,$V$13:$AE$22,2,FALSE)&amp; IF(Audit!B525=10,Audit!V525&amp;Audit!W525,"")</f>
        <v>#N/A</v>
      </c>
      <c r="D1760" s="17" t="e">
        <f>VLOOKUP(Audit!C525,$V$3:$AE$12,3,FALSE) &amp; VLOOKUP(Audit!C525,$V$13:$AE$22,3,FALSE) &amp;IF(Audit!C525=10,Audit!V525&amp;Audit!W525,"")</f>
        <v>#N/A</v>
      </c>
      <c r="E1760" s="17" t="e">
        <f>VLOOKUP(Audit!D525,$V$3:$AE$12,4,FALSE)&amp; Audit!T525 &amp; VLOOKUP(Audit!D525,$V$13:$AE$22,4,FALSE)&amp; IF(Audit!D525=10,Audit!V525&amp;Audit!W525,"")</f>
        <v>#N/A</v>
      </c>
      <c r="F1760" s="17" t="e">
        <f>VLOOKUP(Audit!E525,$V$3:$AE$12,5,FALSE) &amp; VLOOKUP(Audit!E525,$V$13:$AE$22,5,FALSE)&amp; IF(Audit!E525=10,Audit!V525&amp;Audit!W525,"")</f>
        <v>#N/A</v>
      </c>
      <c r="G1760" s="17" t="e">
        <f>VLOOKUP(Audit!F525,$V$3:$AE$12,6,FALSE) &amp; VLOOKUP(Audit!F525,$V$13:$AE$22,6,FALSE)&amp; IF(Audit!F525=10,Audit!V525&amp;Audit!W525,"")</f>
        <v>#N/A</v>
      </c>
      <c r="H1760" s="17" t="e">
        <f>VLOOKUP(Audit!G525,$V$3:$AE$12,7,FALSE) &amp; VLOOKUP(Audit!G525,$V$13:$AE$22,7,FALSE)&amp;IF(Audit!G525=10,Audit!V525&amp;Audit!W525,"")</f>
        <v>#N/A</v>
      </c>
      <c r="I1760" s="17" t="e">
        <f>VLOOKUP(Audit!H525,$V$3:$AE$12,8,FALSE) &amp; Audit!U525 &amp; VLOOKUP(Audit!H525,$V$13:$AE$22,8,FALSE)&amp;IF(Audit!H525=10,Audit!V525&amp;Audit!W525,"")</f>
        <v>#N/A</v>
      </c>
      <c r="J1760" s="17" t="e">
        <f>VLOOKUP(Audit!I525,$V$3:$AE$12,9,FALSE) &amp; VLOOKUP(Audit!I525,$V$13:$AE$22,9,FALSE) &amp; IF(Audit!I525=10,Audit!V525&amp;Audit!W525,"") &amp; IF(Audit!I525&lt;&gt;1,U1760,"")</f>
        <v>#N/A</v>
      </c>
      <c r="K1760" s="17" t="e">
        <f>VLOOKUP(Audit!J525,$V$3:$AE$12,10,FALSE) &amp; Audit!S525 &amp; VLOOKUP(Audit!J525,$V$13:$AE$22,10,FALSE) &amp; IF(Audit!J525=10,Audit!V525&amp;Audit!W525,"") &amp; IF(Audit!J525&lt;&gt;1,U1760,"")</f>
        <v>#N/A</v>
      </c>
      <c r="L1760" s="10">
        <f>Audit!K525</f>
        <v>0</v>
      </c>
      <c r="M1760" s="10" t="e">
        <f t="shared" si="821"/>
        <v>#N/A</v>
      </c>
      <c r="N1760" s="10" t="e">
        <f t="shared" si="822"/>
        <v>#N/A</v>
      </c>
      <c r="O1760" s="10" t="e">
        <f t="shared" si="823"/>
        <v>#N/A</v>
      </c>
      <c r="P1760" s="10" t="e">
        <f t="shared" si="824"/>
        <v>#N/A</v>
      </c>
      <c r="Q1760" s="10" t="e">
        <f t="shared" si="825"/>
        <v>#N/A</v>
      </c>
      <c r="R1760" s="10" t="e">
        <f t="shared" si="826"/>
        <v>#N/A</v>
      </c>
      <c r="S1760" s="10" t="e">
        <f t="shared" si="827"/>
        <v>#N/A</v>
      </c>
      <c r="T1760" s="10" t="e">
        <f t="shared" si="828"/>
        <v>#N/A</v>
      </c>
      <c r="U1760" s="17" t="str">
        <f>IF(Audit!M525="","",VLOOKUP(Audit!M525,$W$26:$X$35,2,FALSE)) &amp; Audit!N525 &amp; IF(Audit!O525="","",IF(Audit!N525&lt;=1.4,VLOOKUP(Audit!O525,$W$38:X1805,2,FALSE),VLOOKUP(Audit!O525,$W$51:$X$61,2,FALSE))) &amp; IF(Audit!P525="","",VLOOKUP(Audit!P525,$Y$26:$Z$35,2,FALSE) &amp; Audit!Q525 &amp; IF(Audit!O525="","",IF(Audit!Q525&lt;=1.4,VLOOKUP(Audit!R525,$Y$38:$Z$48,2,FALSE),VLOOKUP(Audit!R525,$Y$51:$Z$61,2,FALSE))))</f>
        <v/>
      </c>
      <c r="V1760" s="21"/>
      <c r="AH1760" s="49">
        <f>Audit!A525</f>
        <v>0</v>
      </c>
      <c r="AI1760" s="50" t="e">
        <f>VLOOKUP(Audit!B525,$V$3:$AE$12,2,FALSE)&amp; IF(Audit!B525=10,Audit!V525,"")</f>
        <v>#N/A</v>
      </c>
      <c r="AJ1760" s="50" t="e">
        <f>VLOOKUP(Audit!B525,$V$13:$AE$22,2,FALSE)&amp; IF(Audit!B525=10,Audit!W525,"")</f>
        <v>#N/A</v>
      </c>
      <c r="AK1760" s="47" t="e">
        <f t="shared" si="829"/>
        <v>#N/A</v>
      </c>
      <c r="AL1760" s="50" t="e">
        <f>VLOOKUP(Audit!C525,$V$3:$AE$12,3,FALSE)&amp; IF(Audit!C525=10,Audit!V525,"")</f>
        <v>#N/A</v>
      </c>
      <c r="AM1760" s="50" t="e">
        <f>VLOOKUP(Audit!C525,$V$13:$AE$22,3,FALSE)&amp; IF(Audit!C525=10,Audit!W525,"")</f>
        <v>#N/A</v>
      </c>
      <c r="AN1760" s="47" t="e">
        <f t="shared" si="830"/>
        <v>#N/A</v>
      </c>
      <c r="AO1760" s="50" t="e">
        <f>VLOOKUP(Audit!D525,$V$3:$AE$12,4,FALSE) &amp;  Audit!T525 &amp; IF(Audit!D525=10,Audit!V525,"")</f>
        <v>#N/A</v>
      </c>
      <c r="AP1760" s="50" t="e">
        <f>VLOOKUP(Audit!D525,$V$13:$AE$22,4,FALSE)&amp; IF(Audit!D525=10,Audit!W525,"")</f>
        <v>#N/A</v>
      </c>
      <c r="AQ1760" s="47" t="e">
        <f t="shared" si="831"/>
        <v>#N/A</v>
      </c>
      <c r="AR1760" s="50" t="e">
        <f>VLOOKUP(Audit!E525,$V$3:$AE$12,5,FALSE)&amp; IF(Audit!E525=10,Audit!V525,"")</f>
        <v>#N/A</v>
      </c>
      <c r="AS1760" s="50" t="e">
        <f>VLOOKUP(Audit!E525,$V$13:$AE$22,5,FALSE)&amp; IF(Audit!E525=10,Audit!W525,"")</f>
        <v>#N/A</v>
      </c>
      <c r="AT1760" s="47" t="e">
        <f t="shared" si="832"/>
        <v>#N/A</v>
      </c>
      <c r="AU1760" s="50" t="e">
        <f>VLOOKUP(Audit!F525,$V$3:$AE$12,6,FALSE)&amp; IF(Audit!F525=10,Audit!V525,"")</f>
        <v>#N/A</v>
      </c>
      <c r="AV1760" s="50" t="e">
        <f>VLOOKUP(Audit!F525,$V$13:$AE$22,6,FALSE)&amp; IF(Audit!F525=10,Audit!W525,"")</f>
        <v>#N/A</v>
      </c>
      <c r="AW1760" s="47" t="e">
        <f t="shared" si="833"/>
        <v>#N/A</v>
      </c>
      <c r="AX1760" s="50" t="e">
        <f>VLOOKUP(Audit!G525,$V$3:$AE$12,7,FALSE)&amp; IF(Audit!G525=10,Audit!V525,"")</f>
        <v>#N/A</v>
      </c>
      <c r="AY1760" s="50" t="e">
        <f>VLOOKUP(Audit!G525,$V$13:$AE$22,7,FALSE) &amp; IF(Audit!G525=10,Audit!W525,"")</f>
        <v>#N/A</v>
      </c>
      <c r="AZ1760" s="47" t="e">
        <f t="shared" si="834"/>
        <v>#N/A</v>
      </c>
      <c r="BA1760" s="50" t="e">
        <f>VLOOKUP(Audit!H525,$V$3:$AE$12,8,FALSE)&amp; Audit!U525 &amp; IF(Audit!H525=10,Audit!V525,"")</f>
        <v>#N/A</v>
      </c>
      <c r="BB1760" s="50" t="e">
        <f>VLOOKUP(Audit!H525,$V$13:$AE$22,8,FALSE) &amp; IF(Audit!H525=10,Audit!W525,"")</f>
        <v>#N/A</v>
      </c>
      <c r="BC1760" s="47" t="e">
        <f t="shared" si="835"/>
        <v>#N/A</v>
      </c>
      <c r="BD1760" s="50" t="e">
        <f>VLOOKUP(Audit!I525,$V$3:$AE$12,9,FALSE)&amp; IF(Audit!I525=10,Audit!V525,"")</f>
        <v>#N/A</v>
      </c>
      <c r="BE1760" s="50" t="e">
        <f>VLOOKUP(Audit!I525,$V$13:$AE$22,9,FALSE) &amp; IF(Audit!I525=10,Audit!W525,"") &amp; IF(Audit!I525&lt;&gt;1,U1760,"")</f>
        <v>#N/A</v>
      </c>
      <c r="BF1760" s="47" t="e">
        <f t="shared" si="836"/>
        <v>#N/A</v>
      </c>
      <c r="BG1760" s="50" t="e">
        <f>VLOOKUP(Audit!J525,$V$3:$AE$12,10,FALSE) &amp; Audit!S525 &amp; IF(Audit!J525=10,Audit!V525,"")</f>
        <v>#N/A</v>
      </c>
      <c r="BH1760" s="50" t="e">
        <f>VLOOKUP(Audit!J525,$V$13:$AE$22,10,FALSE) &amp; IF(Audit!J525=10,Audit!W525,"") &amp; IF(Audit!J525&lt;&gt;1,U1760,"")</f>
        <v>#N/A</v>
      </c>
      <c r="BI1760" s="47" t="e">
        <f t="shared" si="837"/>
        <v>#N/A</v>
      </c>
      <c r="BJ1760" s="48" t="str">
        <f t="shared" si="838"/>
        <v/>
      </c>
      <c r="BK1760" s="48" t="str">
        <f t="shared" si="839"/>
        <v/>
      </c>
      <c r="BL1760" s="48" t="str">
        <f t="shared" si="840"/>
        <v/>
      </c>
      <c r="BM1760" s="48" t="str">
        <f t="shared" si="841"/>
        <v/>
      </c>
      <c r="BN1760" s="48" t="str">
        <f t="shared" si="842"/>
        <v/>
      </c>
      <c r="BO1760" s="48" t="str">
        <f t="shared" si="843"/>
        <v/>
      </c>
      <c r="BP1760" s="48" t="str">
        <f t="shared" si="844"/>
        <v/>
      </c>
      <c r="BQ1760" s="48" t="str">
        <f t="shared" si="845"/>
        <v/>
      </c>
      <c r="BR1760" s="48" t="str">
        <f t="shared" si="846"/>
        <v/>
      </c>
      <c r="BS1760" s="48" t="str">
        <f t="shared" si="847"/>
        <v/>
      </c>
      <c r="BT1760" s="48" t="str">
        <f t="shared" si="848"/>
        <v/>
      </c>
      <c r="BU1760" s="48" t="str">
        <f t="shared" si="849"/>
        <v/>
      </c>
    </row>
    <row r="1761" spans="1:73">
      <c r="A1761" s="10">
        <f>Audit!A526</f>
        <v>0</v>
      </c>
      <c r="B1761" s="10" t="e">
        <f t="shared" si="820"/>
        <v>#N/A</v>
      </c>
      <c r="C1761" s="17" t="e">
        <f>VLOOKUP(Audit!B526,$V$3:$AE$12,2,FALSE) &amp; VLOOKUP(Audit!B526,$V$13:$AE$22,2,FALSE)&amp; IF(Audit!B526=10,Audit!V526&amp;Audit!W526,"")</f>
        <v>#N/A</v>
      </c>
      <c r="D1761" s="17" t="e">
        <f>VLOOKUP(Audit!C526,$V$3:$AE$12,3,FALSE) &amp; VLOOKUP(Audit!C526,$V$13:$AE$22,3,FALSE) &amp;IF(Audit!C526=10,Audit!V526&amp;Audit!W526,"")</f>
        <v>#N/A</v>
      </c>
      <c r="E1761" s="17" t="e">
        <f>VLOOKUP(Audit!D526,$V$3:$AE$12,4,FALSE)&amp; Audit!T526 &amp; VLOOKUP(Audit!D526,$V$13:$AE$22,4,FALSE)&amp; IF(Audit!D526=10,Audit!V526&amp;Audit!W526,"")</f>
        <v>#N/A</v>
      </c>
      <c r="F1761" s="17" t="e">
        <f>VLOOKUP(Audit!E526,$V$3:$AE$12,5,FALSE) &amp; VLOOKUP(Audit!E526,$V$13:$AE$22,5,FALSE)&amp; IF(Audit!E526=10,Audit!V526&amp;Audit!W526,"")</f>
        <v>#N/A</v>
      </c>
      <c r="G1761" s="17" t="e">
        <f>VLOOKUP(Audit!F526,$V$3:$AE$12,6,FALSE) &amp; VLOOKUP(Audit!F526,$V$13:$AE$22,6,FALSE)&amp; IF(Audit!F526=10,Audit!V526&amp;Audit!W526,"")</f>
        <v>#N/A</v>
      </c>
      <c r="H1761" s="17" t="e">
        <f>VLOOKUP(Audit!G526,$V$3:$AE$12,7,FALSE) &amp; VLOOKUP(Audit!G526,$V$13:$AE$22,7,FALSE)&amp;IF(Audit!G526=10,Audit!V526&amp;Audit!W526,"")</f>
        <v>#N/A</v>
      </c>
      <c r="I1761" s="17" t="e">
        <f>VLOOKUP(Audit!H526,$V$3:$AE$12,8,FALSE) &amp; Audit!U526 &amp; VLOOKUP(Audit!H526,$V$13:$AE$22,8,FALSE)&amp;IF(Audit!H526=10,Audit!V526&amp;Audit!W526,"")</f>
        <v>#N/A</v>
      </c>
      <c r="J1761" s="17" t="e">
        <f>VLOOKUP(Audit!I526,$V$3:$AE$12,9,FALSE) &amp; VLOOKUP(Audit!I526,$V$13:$AE$22,9,FALSE) &amp; IF(Audit!I526=10,Audit!V526&amp;Audit!W526,"") &amp; IF(Audit!I526&lt;&gt;1,U1761,"")</f>
        <v>#N/A</v>
      </c>
      <c r="K1761" s="17" t="e">
        <f>VLOOKUP(Audit!J526,$V$3:$AE$12,10,FALSE) &amp; Audit!S526 &amp; VLOOKUP(Audit!J526,$V$13:$AE$22,10,FALSE) &amp; IF(Audit!J526=10,Audit!V526&amp;Audit!W526,"") &amp; IF(Audit!J526&lt;&gt;1,U1761,"")</f>
        <v>#N/A</v>
      </c>
      <c r="L1761" s="10">
        <f>Audit!K526</f>
        <v>0</v>
      </c>
      <c r="M1761" s="10" t="e">
        <f t="shared" si="821"/>
        <v>#N/A</v>
      </c>
      <c r="N1761" s="10" t="e">
        <f t="shared" si="822"/>
        <v>#N/A</v>
      </c>
      <c r="O1761" s="10" t="e">
        <f t="shared" si="823"/>
        <v>#N/A</v>
      </c>
      <c r="P1761" s="10" t="e">
        <f t="shared" si="824"/>
        <v>#N/A</v>
      </c>
      <c r="Q1761" s="10" t="e">
        <f t="shared" si="825"/>
        <v>#N/A</v>
      </c>
      <c r="R1761" s="10" t="e">
        <f t="shared" si="826"/>
        <v>#N/A</v>
      </c>
      <c r="S1761" s="10" t="e">
        <f t="shared" si="827"/>
        <v>#N/A</v>
      </c>
      <c r="T1761" s="10" t="e">
        <f t="shared" si="828"/>
        <v>#N/A</v>
      </c>
      <c r="U1761" s="17" t="str">
        <f>IF(Audit!M526="","",VLOOKUP(Audit!M526,$W$26:$X$35,2,FALSE)) &amp; Audit!N526 &amp; IF(Audit!O526="","",IF(Audit!N526&lt;=1.4,VLOOKUP(Audit!O526,$W$38:X1806,2,FALSE),VLOOKUP(Audit!O526,$W$51:$X$61,2,FALSE))) &amp; IF(Audit!P526="","",VLOOKUP(Audit!P526,$Y$26:$Z$35,2,FALSE) &amp; Audit!Q526 &amp; IF(Audit!O526="","",IF(Audit!Q526&lt;=1.4,VLOOKUP(Audit!R526,$Y$38:$Z$48,2,FALSE),VLOOKUP(Audit!R526,$Y$51:$Z$61,2,FALSE))))</f>
        <v/>
      </c>
      <c r="V1761" s="21"/>
      <c r="AH1761" s="49">
        <f>Audit!A526</f>
        <v>0</v>
      </c>
      <c r="AI1761" s="50" t="e">
        <f>VLOOKUP(Audit!B526,$V$3:$AE$12,2,FALSE)&amp; IF(Audit!B526=10,Audit!V526,"")</f>
        <v>#N/A</v>
      </c>
      <c r="AJ1761" s="50" t="e">
        <f>VLOOKUP(Audit!B526,$V$13:$AE$22,2,FALSE)&amp; IF(Audit!B526=10,Audit!W526,"")</f>
        <v>#N/A</v>
      </c>
      <c r="AK1761" s="47" t="e">
        <f t="shared" si="829"/>
        <v>#N/A</v>
      </c>
      <c r="AL1761" s="50" t="e">
        <f>VLOOKUP(Audit!C526,$V$3:$AE$12,3,FALSE)&amp; IF(Audit!C526=10,Audit!V526,"")</f>
        <v>#N/A</v>
      </c>
      <c r="AM1761" s="50" t="e">
        <f>VLOOKUP(Audit!C526,$V$13:$AE$22,3,FALSE)&amp; IF(Audit!C526=10,Audit!W526,"")</f>
        <v>#N/A</v>
      </c>
      <c r="AN1761" s="47" t="e">
        <f t="shared" si="830"/>
        <v>#N/A</v>
      </c>
      <c r="AO1761" s="50" t="e">
        <f>VLOOKUP(Audit!D526,$V$3:$AE$12,4,FALSE) &amp;  Audit!T526 &amp; IF(Audit!D526=10,Audit!V526,"")</f>
        <v>#N/A</v>
      </c>
      <c r="AP1761" s="50" t="e">
        <f>VLOOKUP(Audit!D526,$V$13:$AE$22,4,FALSE)&amp; IF(Audit!D526=10,Audit!W526,"")</f>
        <v>#N/A</v>
      </c>
      <c r="AQ1761" s="47" t="e">
        <f t="shared" si="831"/>
        <v>#N/A</v>
      </c>
      <c r="AR1761" s="50" t="e">
        <f>VLOOKUP(Audit!E526,$V$3:$AE$12,5,FALSE)&amp; IF(Audit!E526=10,Audit!V526,"")</f>
        <v>#N/A</v>
      </c>
      <c r="AS1761" s="50" t="e">
        <f>VLOOKUP(Audit!E526,$V$13:$AE$22,5,FALSE)&amp; IF(Audit!E526=10,Audit!W526,"")</f>
        <v>#N/A</v>
      </c>
      <c r="AT1761" s="47" t="e">
        <f t="shared" si="832"/>
        <v>#N/A</v>
      </c>
      <c r="AU1761" s="50" t="e">
        <f>VLOOKUP(Audit!F526,$V$3:$AE$12,6,FALSE)&amp; IF(Audit!F526=10,Audit!V526,"")</f>
        <v>#N/A</v>
      </c>
      <c r="AV1761" s="50" t="e">
        <f>VLOOKUP(Audit!F526,$V$13:$AE$22,6,FALSE)&amp; IF(Audit!F526=10,Audit!W526,"")</f>
        <v>#N/A</v>
      </c>
      <c r="AW1761" s="47" t="e">
        <f t="shared" si="833"/>
        <v>#N/A</v>
      </c>
      <c r="AX1761" s="50" t="e">
        <f>VLOOKUP(Audit!G526,$V$3:$AE$12,7,FALSE)&amp; IF(Audit!G526=10,Audit!V526,"")</f>
        <v>#N/A</v>
      </c>
      <c r="AY1761" s="50" t="e">
        <f>VLOOKUP(Audit!G526,$V$13:$AE$22,7,FALSE) &amp; IF(Audit!G526=10,Audit!W526,"")</f>
        <v>#N/A</v>
      </c>
      <c r="AZ1761" s="47" t="e">
        <f t="shared" si="834"/>
        <v>#N/A</v>
      </c>
      <c r="BA1761" s="50" t="e">
        <f>VLOOKUP(Audit!H526,$V$3:$AE$12,8,FALSE)&amp; Audit!U526 &amp; IF(Audit!H526=10,Audit!V526,"")</f>
        <v>#N/A</v>
      </c>
      <c r="BB1761" s="50" t="e">
        <f>VLOOKUP(Audit!H526,$V$13:$AE$22,8,FALSE) &amp; IF(Audit!H526=10,Audit!W526,"")</f>
        <v>#N/A</v>
      </c>
      <c r="BC1761" s="47" t="e">
        <f t="shared" si="835"/>
        <v>#N/A</v>
      </c>
      <c r="BD1761" s="50" t="e">
        <f>VLOOKUP(Audit!I526,$V$3:$AE$12,9,FALSE)&amp; IF(Audit!I526=10,Audit!V526,"")</f>
        <v>#N/A</v>
      </c>
      <c r="BE1761" s="50" t="e">
        <f>VLOOKUP(Audit!I526,$V$13:$AE$22,9,FALSE) &amp; IF(Audit!I526=10,Audit!W526,"") &amp; IF(Audit!I526&lt;&gt;1,U1761,"")</f>
        <v>#N/A</v>
      </c>
      <c r="BF1761" s="47" t="e">
        <f t="shared" si="836"/>
        <v>#N/A</v>
      </c>
      <c r="BG1761" s="50" t="e">
        <f>VLOOKUP(Audit!J526,$V$3:$AE$12,10,FALSE) &amp; Audit!S526 &amp; IF(Audit!J526=10,Audit!V526,"")</f>
        <v>#N/A</v>
      </c>
      <c r="BH1761" s="50" t="e">
        <f>VLOOKUP(Audit!J526,$V$13:$AE$22,10,FALSE) &amp; IF(Audit!J526=10,Audit!W526,"") &amp; IF(Audit!J526&lt;&gt;1,U1761,"")</f>
        <v>#N/A</v>
      </c>
      <c r="BI1761" s="47" t="e">
        <f t="shared" si="837"/>
        <v>#N/A</v>
      </c>
      <c r="BJ1761" s="48" t="str">
        <f t="shared" si="838"/>
        <v/>
      </c>
      <c r="BK1761" s="48" t="str">
        <f t="shared" si="839"/>
        <v/>
      </c>
      <c r="BL1761" s="48" t="str">
        <f t="shared" si="840"/>
        <v/>
      </c>
      <c r="BM1761" s="48" t="str">
        <f t="shared" si="841"/>
        <v/>
      </c>
      <c r="BN1761" s="48" t="str">
        <f t="shared" si="842"/>
        <v/>
      </c>
      <c r="BO1761" s="48" t="str">
        <f t="shared" si="843"/>
        <v/>
      </c>
      <c r="BP1761" s="48" t="str">
        <f t="shared" si="844"/>
        <v/>
      </c>
      <c r="BQ1761" s="48" t="str">
        <f t="shared" si="845"/>
        <v/>
      </c>
      <c r="BR1761" s="48" t="str">
        <f t="shared" si="846"/>
        <v/>
      </c>
      <c r="BS1761" s="48" t="str">
        <f t="shared" si="847"/>
        <v/>
      </c>
      <c r="BT1761" s="48" t="str">
        <f t="shared" si="848"/>
        <v/>
      </c>
      <c r="BU1761" s="48" t="str">
        <f t="shared" si="849"/>
        <v/>
      </c>
    </row>
    <row r="1762" spans="1:73">
      <c r="A1762" s="10">
        <f>Audit!A527</f>
        <v>0</v>
      </c>
      <c r="B1762" s="10" t="e">
        <f t="shared" si="820"/>
        <v>#N/A</v>
      </c>
      <c r="C1762" s="17" t="e">
        <f>VLOOKUP(Audit!B527,$V$3:$AE$12,2,FALSE) &amp; VLOOKUP(Audit!B527,$V$13:$AE$22,2,FALSE)&amp; IF(Audit!B527=10,Audit!V527&amp;Audit!W527,"")</f>
        <v>#N/A</v>
      </c>
      <c r="D1762" s="17" t="e">
        <f>VLOOKUP(Audit!C527,$V$3:$AE$12,3,FALSE) &amp; VLOOKUP(Audit!C527,$V$13:$AE$22,3,FALSE) &amp;IF(Audit!C527=10,Audit!V527&amp;Audit!W527,"")</f>
        <v>#N/A</v>
      </c>
      <c r="E1762" s="17" t="e">
        <f>VLOOKUP(Audit!D527,$V$3:$AE$12,4,FALSE)&amp; Audit!T527 &amp; VLOOKUP(Audit!D527,$V$13:$AE$22,4,FALSE)&amp; IF(Audit!D527=10,Audit!V527&amp;Audit!W527,"")</f>
        <v>#N/A</v>
      </c>
      <c r="F1762" s="17" t="e">
        <f>VLOOKUP(Audit!E527,$V$3:$AE$12,5,FALSE) &amp; VLOOKUP(Audit!E527,$V$13:$AE$22,5,FALSE)&amp; IF(Audit!E527=10,Audit!V527&amp;Audit!W527,"")</f>
        <v>#N/A</v>
      </c>
      <c r="G1762" s="17" t="e">
        <f>VLOOKUP(Audit!F527,$V$3:$AE$12,6,FALSE) &amp; VLOOKUP(Audit!F527,$V$13:$AE$22,6,FALSE)&amp; IF(Audit!F527=10,Audit!V527&amp;Audit!W527,"")</f>
        <v>#N/A</v>
      </c>
      <c r="H1762" s="17" t="e">
        <f>VLOOKUP(Audit!G527,$V$3:$AE$12,7,FALSE) &amp; VLOOKUP(Audit!G527,$V$13:$AE$22,7,FALSE)&amp;IF(Audit!G527=10,Audit!V527&amp;Audit!W527,"")</f>
        <v>#N/A</v>
      </c>
      <c r="I1762" s="17" t="e">
        <f>VLOOKUP(Audit!H527,$V$3:$AE$12,8,FALSE) &amp; Audit!U527 &amp; VLOOKUP(Audit!H527,$V$13:$AE$22,8,FALSE)&amp;IF(Audit!H527=10,Audit!V527&amp;Audit!W527,"")</f>
        <v>#N/A</v>
      </c>
      <c r="J1762" s="17" t="e">
        <f>VLOOKUP(Audit!I527,$V$3:$AE$12,9,FALSE) &amp; VLOOKUP(Audit!I527,$V$13:$AE$22,9,FALSE) &amp; IF(Audit!I527=10,Audit!V527&amp;Audit!W527,"") &amp; IF(Audit!I527&lt;&gt;1,U1762,"")</f>
        <v>#N/A</v>
      </c>
      <c r="K1762" s="17" t="e">
        <f>VLOOKUP(Audit!J527,$V$3:$AE$12,10,FALSE) &amp; Audit!S527 &amp; VLOOKUP(Audit!J527,$V$13:$AE$22,10,FALSE) &amp; IF(Audit!J527=10,Audit!V527&amp;Audit!W527,"") &amp; IF(Audit!J527&lt;&gt;1,U1762,"")</f>
        <v>#N/A</v>
      </c>
      <c r="L1762" s="10">
        <f>Audit!K527</f>
        <v>0</v>
      </c>
      <c r="M1762" s="10" t="e">
        <f t="shared" si="821"/>
        <v>#N/A</v>
      </c>
      <c r="N1762" s="10" t="e">
        <f t="shared" si="822"/>
        <v>#N/A</v>
      </c>
      <c r="O1762" s="10" t="e">
        <f t="shared" si="823"/>
        <v>#N/A</v>
      </c>
      <c r="P1762" s="10" t="e">
        <f t="shared" si="824"/>
        <v>#N/A</v>
      </c>
      <c r="Q1762" s="10" t="e">
        <f t="shared" si="825"/>
        <v>#N/A</v>
      </c>
      <c r="R1762" s="10" t="e">
        <f t="shared" si="826"/>
        <v>#N/A</v>
      </c>
      <c r="S1762" s="10" t="e">
        <f t="shared" si="827"/>
        <v>#N/A</v>
      </c>
      <c r="T1762" s="10" t="e">
        <f t="shared" si="828"/>
        <v>#N/A</v>
      </c>
      <c r="U1762" s="17" t="str">
        <f>IF(Audit!M527="","",VLOOKUP(Audit!M527,$W$26:$X$35,2,FALSE)) &amp; Audit!N527 &amp; IF(Audit!O527="","",IF(Audit!N527&lt;=1.4,VLOOKUP(Audit!O527,$W$38:X1807,2,FALSE),VLOOKUP(Audit!O527,$W$51:$X$61,2,FALSE))) &amp; IF(Audit!P527="","",VLOOKUP(Audit!P527,$Y$26:$Z$35,2,FALSE) &amp; Audit!Q527 &amp; IF(Audit!O527="","",IF(Audit!Q527&lt;=1.4,VLOOKUP(Audit!R527,$Y$38:$Z$48,2,FALSE),VLOOKUP(Audit!R527,$Y$51:$Z$61,2,FALSE))))</f>
        <v/>
      </c>
      <c r="V1762" s="21"/>
      <c r="AH1762" s="49">
        <f>Audit!A527</f>
        <v>0</v>
      </c>
      <c r="AI1762" s="50" t="e">
        <f>VLOOKUP(Audit!B527,$V$3:$AE$12,2,FALSE)&amp; IF(Audit!B527=10,Audit!V527,"")</f>
        <v>#N/A</v>
      </c>
      <c r="AJ1762" s="50" t="e">
        <f>VLOOKUP(Audit!B527,$V$13:$AE$22,2,FALSE)&amp; IF(Audit!B527=10,Audit!W527,"")</f>
        <v>#N/A</v>
      </c>
      <c r="AK1762" s="47" t="e">
        <f t="shared" si="829"/>
        <v>#N/A</v>
      </c>
      <c r="AL1762" s="50" t="e">
        <f>VLOOKUP(Audit!C527,$V$3:$AE$12,3,FALSE)&amp; IF(Audit!C527=10,Audit!V527,"")</f>
        <v>#N/A</v>
      </c>
      <c r="AM1762" s="50" t="e">
        <f>VLOOKUP(Audit!C527,$V$13:$AE$22,3,FALSE)&amp; IF(Audit!C527=10,Audit!W527,"")</f>
        <v>#N/A</v>
      </c>
      <c r="AN1762" s="47" t="e">
        <f t="shared" si="830"/>
        <v>#N/A</v>
      </c>
      <c r="AO1762" s="50" t="e">
        <f>VLOOKUP(Audit!D527,$V$3:$AE$12,4,FALSE) &amp;  Audit!T527 &amp; IF(Audit!D527=10,Audit!V527,"")</f>
        <v>#N/A</v>
      </c>
      <c r="AP1762" s="50" t="e">
        <f>VLOOKUP(Audit!D527,$V$13:$AE$22,4,FALSE)&amp; IF(Audit!D527=10,Audit!W527,"")</f>
        <v>#N/A</v>
      </c>
      <c r="AQ1762" s="47" t="e">
        <f t="shared" si="831"/>
        <v>#N/A</v>
      </c>
      <c r="AR1762" s="50" t="e">
        <f>VLOOKUP(Audit!E527,$V$3:$AE$12,5,FALSE)&amp; IF(Audit!E527=10,Audit!V527,"")</f>
        <v>#N/A</v>
      </c>
      <c r="AS1762" s="50" t="e">
        <f>VLOOKUP(Audit!E527,$V$13:$AE$22,5,FALSE)&amp; IF(Audit!E527=10,Audit!W527,"")</f>
        <v>#N/A</v>
      </c>
      <c r="AT1762" s="47" t="e">
        <f t="shared" si="832"/>
        <v>#N/A</v>
      </c>
      <c r="AU1762" s="50" t="e">
        <f>VLOOKUP(Audit!F527,$V$3:$AE$12,6,FALSE)&amp; IF(Audit!F527=10,Audit!V527,"")</f>
        <v>#N/A</v>
      </c>
      <c r="AV1762" s="50" t="e">
        <f>VLOOKUP(Audit!F527,$V$13:$AE$22,6,FALSE)&amp; IF(Audit!F527=10,Audit!W527,"")</f>
        <v>#N/A</v>
      </c>
      <c r="AW1762" s="47" t="e">
        <f t="shared" si="833"/>
        <v>#N/A</v>
      </c>
      <c r="AX1762" s="50" t="e">
        <f>VLOOKUP(Audit!G527,$V$3:$AE$12,7,FALSE)&amp; IF(Audit!G527=10,Audit!V527,"")</f>
        <v>#N/A</v>
      </c>
      <c r="AY1762" s="50" t="e">
        <f>VLOOKUP(Audit!G527,$V$13:$AE$22,7,FALSE) &amp; IF(Audit!G527=10,Audit!W527,"")</f>
        <v>#N/A</v>
      </c>
      <c r="AZ1762" s="47" t="e">
        <f t="shared" si="834"/>
        <v>#N/A</v>
      </c>
      <c r="BA1762" s="50" t="e">
        <f>VLOOKUP(Audit!H527,$V$3:$AE$12,8,FALSE)&amp; Audit!U527 &amp; IF(Audit!H527=10,Audit!V527,"")</f>
        <v>#N/A</v>
      </c>
      <c r="BB1762" s="50" t="e">
        <f>VLOOKUP(Audit!H527,$V$13:$AE$22,8,FALSE) &amp; IF(Audit!H527=10,Audit!W527,"")</f>
        <v>#N/A</v>
      </c>
      <c r="BC1762" s="47" t="e">
        <f t="shared" si="835"/>
        <v>#N/A</v>
      </c>
      <c r="BD1762" s="50" t="e">
        <f>VLOOKUP(Audit!I527,$V$3:$AE$12,9,FALSE)&amp; IF(Audit!I527=10,Audit!V527,"")</f>
        <v>#N/A</v>
      </c>
      <c r="BE1762" s="50" t="e">
        <f>VLOOKUP(Audit!I527,$V$13:$AE$22,9,FALSE) &amp; IF(Audit!I527=10,Audit!W527,"") &amp; IF(Audit!I527&lt;&gt;1,U1762,"")</f>
        <v>#N/A</v>
      </c>
      <c r="BF1762" s="47" t="e">
        <f t="shared" si="836"/>
        <v>#N/A</v>
      </c>
      <c r="BG1762" s="50" t="e">
        <f>VLOOKUP(Audit!J527,$V$3:$AE$12,10,FALSE) &amp; Audit!S527 &amp; IF(Audit!J527=10,Audit!V527,"")</f>
        <v>#N/A</v>
      </c>
      <c r="BH1762" s="50" t="e">
        <f>VLOOKUP(Audit!J527,$V$13:$AE$22,10,FALSE) &amp; IF(Audit!J527=10,Audit!W527,"") &amp; IF(Audit!J527&lt;&gt;1,U1762,"")</f>
        <v>#N/A</v>
      </c>
      <c r="BI1762" s="47" t="e">
        <f t="shared" si="837"/>
        <v>#N/A</v>
      </c>
      <c r="BJ1762" s="48" t="str">
        <f t="shared" si="838"/>
        <v/>
      </c>
      <c r="BK1762" s="48" t="str">
        <f t="shared" si="839"/>
        <v/>
      </c>
      <c r="BL1762" s="48" t="str">
        <f t="shared" si="840"/>
        <v/>
      </c>
      <c r="BM1762" s="48" t="str">
        <f t="shared" si="841"/>
        <v/>
      </c>
      <c r="BN1762" s="48" t="str">
        <f t="shared" si="842"/>
        <v/>
      </c>
      <c r="BO1762" s="48" t="str">
        <f t="shared" si="843"/>
        <v/>
      </c>
      <c r="BP1762" s="48" t="str">
        <f t="shared" si="844"/>
        <v/>
      </c>
      <c r="BQ1762" s="48" t="str">
        <f t="shared" si="845"/>
        <v/>
      </c>
      <c r="BR1762" s="48" t="str">
        <f t="shared" si="846"/>
        <v/>
      </c>
      <c r="BS1762" s="48" t="str">
        <f t="shared" si="847"/>
        <v/>
      </c>
      <c r="BT1762" s="48" t="str">
        <f t="shared" si="848"/>
        <v/>
      </c>
      <c r="BU1762" s="48" t="str">
        <f t="shared" si="849"/>
        <v/>
      </c>
    </row>
    <row r="1763" spans="1:73">
      <c r="A1763" s="10">
        <f>Audit!A528</f>
        <v>0</v>
      </c>
      <c r="B1763" s="10" t="e">
        <f t="shared" si="820"/>
        <v>#N/A</v>
      </c>
      <c r="C1763" s="17" t="e">
        <f>VLOOKUP(Audit!B528,$V$3:$AE$12,2,FALSE) &amp; VLOOKUP(Audit!B528,$V$13:$AE$22,2,FALSE)&amp; IF(Audit!B528=10,Audit!V528&amp;Audit!W528,"")</f>
        <v>#N/A</v>
      </c>
      <c r="D1763" s="17" t="e">
        <f>VLOOKUP(Audit!C528,$V$3:$AE$12,3,FALSE) &amp; VLOOKUP(Audit!C528,$V$13:$AE$22,3,FALSE) &amp;IF(Audit!C528=10,Audit!V528&amp;Audit!W528,"")</f>
        <v>#N/A</v>
      </c>
      <c r="E1763" s="17" t="e">
        <f>VLOOKUP(Audit!D528,$V$3:$AE$12,4,FALSE)&amp; Audit!T528 &amp; VLOOKUP(Audit!D528,$V$13:$AE$22,4,FALSE)&amp; IF(Audit!D528=10,Audit!V528&amp;Audit!W528,"")</f>
        <v>#N/A</v>
      </c>
      <c r="F1763" s="17" t="e">
        <f>VLOOKUP(Audit!E528,$V$3:$AE$12,5,FALSE) &amp; VLOOKUP(Audit!E528,$V$13:$AE$22,5,FALSE)&amp; IF(Audit!E528=10,Audit!V528&amp;Audit!W528,"")</f>
        <v>#N/A</v>
      </c>
      <c r="G1763" s="17" t="e">
        <f>VLOOKUP(Audit!F528,$V$3:$AE$12,6,FALSE) &amp; VLOOKUP(Audit!F528,$V$13:$AE$22,6,FALSE)&amp; IF(Audit!F528=10,Audit!V528&amp;Audit!W528,"")</f>
        <v>#N/A</v>
      </c>
      <c r="H1763" s="17" t="e">
        <f>VLOOKUP(Audit!G528,$V$3:$AE$12,7,FALSE) &amp; VLOOKUP(Audit!G528,$V$13:$AE$22,7,FALSE)&amp;IF(Audit!G528=10,Audit!V528&amp;Audit!W528,"")</f>
        <v>#N/A</v>
      </c>
      <c r="I1763" s="17" t="e">
        <f>VLOOKUP(Audit!H528,$V$3:$AE$12,8,FALSE) &amp; Audit!U528 &amp; VLOOKUP(Audit!H528,$V$13:$AE$22,8,FALSE)&amp;IF(Audit!H528=10,Audit!V528&amp;Audit!W528,"")</f>
        <v>#N/A</v>
      </c>
      <c r="J1763" s="17" t="e">
        <f>VLOOKUP(Audit!I528,$V$3:$AE$12,9,FALSE) &amp; VLOOKUP(Audit!I528,$V$13:$AE$22,9,FALSE) &amp; IF(Audit!I528=10,Audit!V528&amp;Audit!W528,"") &amp; IF(Audit!I528&lt;&gt;1,U1763,"")</f>
        <v>#N/A</v>
      </c>
      <c r="K1763" s="17" t="e">
        <f>VLOOKUP(Audit!J528,$V$3:$AE$12,10,FALSE) &amp; Audit!S528 &amp; VLOOKUP(Audit!J528,$V$13:$AE$22,10,FALSE) &amp; IF(Audit!J528=10,Audit!V528&amp;Audit!W528,"") &amp; IF(Audit!J528&lt;&gt;1,U1763,"")</f>
        <v>#N/A</v>
      </c>
      <c r="L1763" s="10">
        <f>Audit!K528</f>
        <v>0</v>
      </c>
      <c r="M1763" s="10" t="e">
        <f t="shared" si="821"/>
        <v>#N/A</v>
      </c>
      <c r="N1763" s="10" t="e">
        <f t="shared" si="822"/>
        <v>#N/A</v>
      </c>
      <c r="O1763" s="10" t="e">
        <f t="shared" si="823"/>
        <v>#N/A</v>
      </c>
      <c r="P1763" s="10" t="e">
        <f t="shared" si="824"/>
        <v>#N/A</v>
      </c>
      <c r="Q1763" s="10" t="e">
        <f t="shared" si="825"/>
        <v>#N/A</v>
      </c>
      <c r="R1763" s="10" t="e">
        <f t="shared" si="826"/>
        <v>#N/A</v>
      </c>
      <c r="S1763" s="10" t="e">
        <f t="shared" si="827"/>
        <v>#N/A</v>
      </c>
      <c r="T1763" s="10" t="e">
        <f t="shared" si="828"/>
        <v>#N/A</v>
      </c>
      <c r="U1763" s="17" t="str">
        <f>IF(Audit!M528="","",VLOOKUP(Audit!M528,$W$26:$X$35,2,FALSE)) &amp; Audit!N528 &amp; IF(Audit!O528="","",IF(Audit!N528&lt;=1.4,VLOOKUP(Audit!O528,$W$38:X1808,2,FALSE),VLOOKUP(Audit!O528,$W$51:$X$61,2,FALSE))) &amp; IF(Audit!P528="","",VLOOKUP(Audit!P528,$Y$26:$Z$35,2,FALSE) &amp; Audit!Q528 &amp; IF(Audit!O528="","",IF(Audit!Q528&lt;=1.4,VLOOKUP(Audit!R528,$Y$38:$Z$48,2,FALSE),VLOOKUP(Audit!R528,$Y$51:$Z$61,2,FALSE))))</f>
        <v/>
      </c>
      <c r="V1763" s="21"/>
      <c r="AH1763" s="49">
        <f>Audit!A528</f>
        <v>0</v>
      </c>
      <c r="AI1763" s="50" t="e">
        <f>VLOOKUP(Audit!B528,$V$3:$AE$12,2,FALSE)&amp; IF(Audit!B528=10,Audit!V528,"")</f>
        <v>#N/A</v>
      </c>
      <c r="AJ1763" s="50" t="e">
        <f>VLOOKUP(Audit!B528,$V$13:$AE$22,2,FALSE)&amp; IF(Audit!B528=10,Audit!W528,"")</f>
        <v>#N/A</v>
      </c>
      <c r="AK1763" s="47" t="e">
        <f t="shared" si="829"/>
        <v>#N/A</v>
      </c>
      <c r="AL1763" s="50" t="e">
        <f>VLOOKUP(Audit!C528,$V$3:$AE$12,3,FALSE)&amp; IF(Audit!C528=10,Audit!V528,"")</f>
        <v>#N/A</v>
      </c>
      <c r="AM1763" s="50" t="e">
        <f>VLOOKUP(Audit!C528,$V$13:$AE$22,3,FALSE)&amp; IF(Audit!C528=10,Audit!W528,"")</f>
        <v>#N/A</v>
      </c>
      <c r="AN1763" s="47" t="e">
        <f t="shared" si="830"/>
        <v>#N/A</v>
      </c>
      <c r="AO1763" s="50" t="e">
        <f>VLOOKUP(Audit!D528,$V$3:$AE$12,4,FALSE) &amp;  Audit!T528 &amp; IF(Audit!D528=10,Audit!V528,"")</f>
        <v>#N/A</v>
      </c>
      <c r="AP1763" s="50" t="e">
        <f>VLOOKUP(Audit!D528,$V$13:$AE$22,4,FALSE)&amp; IF(Audit!D528=10,Audit!W528,"")</f>
        <v>#N/A</v>
      </c>
      <c r="AQ1763" s="47" t="e">
        <f t="shared" si="831"/>
        <v>#N/A</v>
      </c>
      <c r="AR1763" s="50" t="e">
        <f>VLOOKUP(Audit!E528,$V$3:$AE$12,5,FALSE)&amp; IF(Audit!E528=10,Audit!V528,"")</f>
        <v>#N/A</v>
      </c>
      <c r="AS1763" s="50" t="e">
        <f>VLOOKUP(Audit!E528,$V$13:$AE$22,5,FALSE)&amp; IF(Audit!E528=10,Audit!W528,"")</f>
        <v>#N/A</v>
      </c>
      <c r="AT1763" s="47" t="e">
        <f t="shared" si="832"/>
        <v>#N/A</v>
      </c>
      <c r="AU1763" s="50" t="e">
        <f>VLOOKUP(Audit!F528,$V$3:$AE$12,6,FALSE)&amp; IF(Audit!F528=10,Audit!V528,"")</f>
        <v>#N/A</v>
      </c>
      <c r="AV1763" s="50" t="e">
        <f>VLOOKUP(Audit!F528,$V$13:$AE$22,6,FALSE)&amp; IF(Audit!F528=10,Audit!W528,"")</f>
        <v>#N/A</v>
      </c>
      <c r="AW1763" s="47" t="e">
        <f t="shared" si="833"/>
        <v>#N/A</v>
      </c>
      <c r="AX1763" s="50" t="e">
        <f>VLOOKUP(Audit!G528,$V$3:$AE$12,7,FALSE)&amp; IF(Audit!G528=10,Audit!V528,"")</f>
        <v>#N/A</v>
      </c>
      <c r="AY1763" s="50" t="e">
        <f>VLOOKUP(Audit!G528,$V$13:$AE$22,7,FALSE) &amp; IF(Audit!G528=10,Audit!W528,"")</f>
        <v>#N/A</v>
      </c>
      <c r="AZ1763" s="47" t="e">
        <f t="shared" si="834"/>
        <v>#N/A</v>
      </c>
      <c r="BA1763" s="50" t="e">
        <f>VLOOKUP(Audit!H528,$V$3:$AE$12,8,FALSE)&amp; Audit!U528 &amp; IF(Audit!H528=10,Audit!V528,"")</f>
        <v>#N/A</v>
      </c>
      <c r="BB1763" s="50" t="e">
        <f>VLOOKUP(Audit!H528,$V$13:$AE$22,8,FALSE) &amp; IF(Audit!H528=10,Audit!W528,"")</f>
        <v>#N/A</v>
      </c>
      <c r="BC1763" s="47" t="e">
        <f t="shared" si="835"/>
        <v>#N/A</v>
      </c>
      <c r="BD1763" s="50" t="e">
        <f>VLOOKUP(Audit!I528,$V$3:$AE$12,9,FALSE)&amp; IF(Audit!I528=10,Audit!V528,"")</f>
        <v>#N/A</v>
      </c>
      <c r="BE1763" s="50" t="e">
        <f>VLOOKUP(Audit!I528,$V$13:$AE$22,9,FALSE) &amp; IF(Audit!I528=10,Audit!W528,"") &amp; IF(Audit!I528&lt;&gt;1,U1763,"")</f>
        <v>#N/A</v>
      </c>
      <c r="BF1763" s="47" t="e">
        <f t="shared" si="836"/>
        <v>#N/A</v>
      </c>
      <c r="BG1763" s="50" t="e">
        <f>VLOOKUP(Audit!J528,$V$3:$AE$12,10,FALSE) &amp; Audit!S528 &amp; IF(Audit!J528=10,Audit!V528,"")</f>
        <v>#N/A</v>
      </c>
      <c r="BH1763" s="50" t="e">
        <f>VLOOKUP(Audit!J528,$V$13:$AE$22,10,FALSE) &amp; IF(Audit!J528=10,Audit!W528,"") &amp; IF(Audit!J528&lt;&gt;1,U1763,"")</f>
        <v>#N/A</v>
      </c>
      <c r="BI1763" s="47" t="e">
        <f t="shared" si="837"/>
        <v>#N/A</v>
      </c>
      <c r="BJ1763" s="48" t="str">
        <f t="shared" si="838"/>
        <v/>
      </c>
      <c r="BK1763" s="48" t="str">
        <f t="shared" si="839"/>
        <v/>
      </c>
      <c r="BL1763" s="48" t="str">
        <f t="shared" si="840"/>
        <v/>
      </c>
      <c r="BM1763" s="48" t="str">
        <f t="shared" si="841"/>
        <v/>
      </c>
      <c r="BN1763" s="48" t="str">
        <f t="shared" si="842"/>
        <v/>
      </c>
      <c r="BO1763" s="48" t="str">
        <f t="shared" si="843"/>
        <v/>
      </c>
      <c r="BP1763" s="48" t="str">
        <f t="shared" si="844"/>
        <v/>
      </c>
      <c r="BQ1763" s="48" t="str">
        <f t="shared" si="845"/>
        <v/>
      </c>
      <c r="BR1763" s="48" t="str">
        <f t="shared" si="846"/>
        <v/>
      </c>
      <c r="BS1763" s="48" t="str">
        <f t="shared" si="847"/>
        <v/>
      </c>
      <c r="BT1763" s="48" t="str">
        <f t="shared" si="848"/>
        <v/>
      </c>
      <c r="BU1763" s="48" t="str">
        <f t="shared" si="849"/>
        <v/>
      </c>
    </row>
    <row r="1764" spans="1:73">
      <c r="A1764" s="10">
        <f>Audit!A529</f>
        <v>0</v>
      </c>
      <c r="B1764" s="10" t="e">
        <f t="shared" si="820"/>
        <v>#N/A</v>
      </c>
      <c r="C1764" s="17" t="e">
        <f>VLOOKUP(Audit!B529,$V$3:$AE$12,2,FALSE) &amp; VLOOKUP(Audit!B529,$V$13:$AE$22,2,FALSE)&amp; IF(Audit!B529=10,Audit!V529&amp;Audit!W529,"")</f>
        <v>#N/A</v>
      </c>
      <c r="D1764" s="17" t="e">
        <f>VLOOKUP(Audit!C529,$V$3:$AE$12,3,FALSE) &amp; VLOOKUP(Audit!C529,$V$13:$AE$22,3,FALSE) &amp;IF(Audit!C529=10,Audit!V529&amp;Audit!W529,"")</f>
        <v>#N/A</v>
      </c>
      <c r="E1764" s="17" t="e">
        <f>VLOOKUP(Audit!D529,$V$3:$AE$12,4,FALSE)&amp; Audit!T529 &amp; VLOOKUP(Audit!D529,$V$13:$AE$22,4,FALSE)&amp; IF(Audit!D529=10,Audit!V529&amp;Audit!W529,"")</f>
        <v>#N/A</v>
      </c>
      <c r="F1764" s="17" t="e">
        <f>VLOOKUP(Audit!E529,$V$3:$AE$12,5,FALSE) &amp; VLOOKUP(Audit!E529,$V$13:$AE$22,5,FALSE)&amp; IF(Audit!E529=10,Audit!V529&amp;Audit!W529,"")</f>
        <v>#N/A</v>
      </c>
      <c r="G1764" s="17" t="e">
        <f>VLOOKUP(Audit!F529,$V$3:$AE$12,6,FALSE) &amp; VLOOKUP(Audit!F529,$V$13:$AE$22,6,FALSE)&amp; IF(Audit!F529=10,Audit!V529&amp;Audit!W529,"")</f>
        <v>#N/A</v>
      </c>
      <c r="H1764" s="17" t="e">
        <f>VLOOKUP(Audit!G529,$V$3:$AE$12,7,FALSE) &amp; VLOOKUP(Audit!G529,$V$13:$AE$22,7,FALSE)&amp;IF(Audit!G529=10,Audit!V529&amp;Audit!W529,"")</f>
        <v>#N/A</v>
      </c>
      <c r="I1764" s="17" t="e">
        <f>VLOOKUP(Audit!H529,$V$3:$AE$12,8,FALSE) &amp; Audit!U529 &amp; VLOOKUP(Audit!H529,$V$13:$AE$22,8,FALSE)&amp;IF(Audit!H529=10,Audit!V529&amp;Audit!W529,"")</f>
        <v>#N/A</v>
      </c>
      <c r="J1764" s="17" t="e">
        <f>VLOOKUP(Audit!I529,$V$3:$AE$12,9,FALSE) &amp; VLOOKUP(Audit!I529,$V$13:$AE$22,9,FALSE) &amp; IF(Audit!I529=10,Audit!V529&amp;Audit!W529,"") &amp; IF(Audit!I529&lt;&gt;1,U1764,"")</f>
        <v>#N/A</v>
      </c>
      <c r="K1764" s="17" t="e">
        <f>VLOOKUP(Audit!J529,$V$3:$AE$12,10,FALSE) &amp; Audit!S529 &amp; VLOOKUP(Audit!J529,$V$13:$AE$22,10,FALSE) &amp; IF(Audit!J529=10,Audit!V529&amp;Audit!W529,"") &amp; IF(Audit!J529&lt;&gt;1,U1764,"")</f>
        <v>#N/A</v>
      </c>
      <c r="L1764" s="10">
        <f>Audit!K529</f>
        <v>0</v>
      </c>
      <c r="M1764" s="10" t="e">
        <f t="shared" si="821"/>
        <v>#N/A</v>
      </c>
      <c r="N1764" s="10" t="e">
        <f t="shared" si="822"/>
        <v>#N/A</v>
      </c>
      <c r="O1764" s="10" t="e">
        <f t="shared" si="823"/>
        <v>#N/A</v>
      </c>
      <c r="P1764" s="10" t="e">
        <f t="shared" si="824"/>
        <v>#N/A</v>
      </c>
      <c r="Q1764" s="10" t="e">
        <f t="shared" si="825"/>
        <v>#N/A</v>
      </c>
      <c r="R1764" s="10" t="e">
        <f t="shared" si="826"/>
        <v>#N/A</v>
      </c>
      <c r="S1764" s="10" t="e">
        <f t="shared" si="827"/>
        <v>#N/A</v>
      </c>
      <c r="T1764" s="10" t="e">
        <f t="shared" si="828"/>
        <v>#N/A</v>
      </c>
      <c r="U1764" s="17" t="str">
        <f>IF(Audit!M529="","",VLOOKUP(Audit!M529,$W$26:$X$35,2,FALSE)) &amp; Audit!N529 &amp; IF(Audit!O529="","",IF(Audit!N529&lt;=1.4,VLOOKUP(Audit!O529,$W$38:X1809,2,FALSE),VLOOKUP(Audit!O529,$W$51:$X$61,2,FALSE))) &amp; IF(Audit!P529="","",VLOOKUP(Audit!P529,$Y$26:$Z$35,2,FALSE) &amp; Audit!Q529 &amp; IF(Audit!O529="","",IF(Audit!Q529&lt;=1.4,VLOOKUP(Audit!R529,$Y$38:$Z$48,2,FALSE),VLOOKUP(Audit!R529,$Y$51:$Z$61,2,FALSE))))</f>
        <v/>
      </c>
      <c r="V1764" s="21"/>
      <c r="AH1764" s="49">
        <f>Audit!A529</f>
        <v>0</v>
      </c>
      <c r="AI1764" s="50" t="e">
        <f>VLOOKUP(Audit!B529,$V$3:$AE$12,2,FALSE)&amp; IF(Audit!B529=10,Audit!V529,"")</f>
        <v>#N/A</v>
      </c>
      <c r="AJ1764" s="50" t="e">
        <f>VLOOKUP(Audit!B529,$V$13:$AE$22,2,FALSE)&amp; IF(Audit!B529=10,Audit!W529,"")</f>
        <v>#N/A</v>
      </c>
      <c r="AK1764" s="47" t="e">
        <f t="shared" si="829"/>
        <v>#N/A</v>
      </c>
      <c r="AL1764" s="50" t="e">
        <f>VLOOKUP(Audit!C529,$V$3:$AE$12,3,FALSE)&amp; IF(Audit!C529=10,Audit!V529,"")</f>
        <v>#N/A</v>
      </c>
      <c r="AM1764" s="50" t="e">
        <f>VLOOKUP(Audit!C529,$V$13:$AE$22,3,FALSE)&amp; IF(Audit!C529=10,Audit!W529,"")</f>
        <v>#N/A</v>
      </c>
      <c r="AN1764" s="47" t="e">
        <f t="shared" si="830"/>
        <v>#N/A</v>
      </c>
      <c r="AO1764" s="50" t="e">
        <f>VLOOKUP(Audit!D529,$V$3:$AE$12,4,FALSE) &amp;  Audit!T529 &amp; IF(Audit!D529=10,Audit!V529,"")</f>
        <v>#N/A</v>
      </c>
      <c r="AP1764" s="50" t="e">
        <f>VLOOKUP(Audit!D529,$V$13:$AE$22,4,FALSE)&amp; IF(Audit!D529=10,Audit!W529,"")</f>
        <v>#N/A</v>
      </c>
      <c r="AQ1764" s="47" t="e">
        <f t="shared" si="831"/>
        <v>#N/A</v>
      </c>
      <c r="AR1764" s="50" t="e">
        <f>VLOOKUP(Audit!E529,$V$3:$AE$12,5,FALSE)&amp; IF(Audit!E529=10,Audit!V529,"")</f>
        <v>#N/A</v>
      </c>
      <c r="AS1764" s="50" t="e">
        <f>VLOOKUP(Audit!E529,$V$13:$AE$22,5,FALSE)&amp; IF(Audit!E529=10,Audit!W529,"")</f>
        <v>#N/A</v>
      </c>
      <c r="AT1764" s="47" t="e">
        <f t="shared" si="832"/>
        <v>#N/A</v>
      </c>
      <c r="AU1764" s="50" t="e">
        <f>VLOOKUP(Audit!F529,$V$3:$AE$12,6,FALSE)&amp; IF(Audit!F529=10,Audit!V529,"")</f>
        <v>#N/A</v>
      </c>
      <c r="AV1764" s="50" t="e">
        <f>VLOOKUP(Audit!F529,$V$13:$AE$22,6,FALSE)&amp; IF(Audit!F529=10,Audit!W529,"")</f>
        <v>#N/A</v>
      </c>
      <c r="AW1764" s="47" t="e">
        <f t="shared" si="833"/>
        <v>#N/A</v>
      </c>
      <c r="AX1764" s="50" t="e">
        <f>VLOOKUP(Audit!G529,$V$3:$AE$12,7,FALSE)&amp; IF(Audit!G529=10,Audit!V529,"")</f>
        <v>#N/A</v>
      </c>
      <c r="AY1764" s="50" t="e">
        <f>VLOOKUP(Audit!G529,$V$13:$AE$22,7,FALSE) &amp; IF(Audit!G529=10,Audit!W529,"")</f>
        <v>#N/A</v>
      </c>
      <c r="AZ1764" s="47" t="e">
        <f t="shared" si="834"/>
        <v>#N/A</v>
      </c>
      <c r="BA1764" s="50" t="e">
        <f>VLOOKUP(Audit!H529,$V$3:$AE$12,8,FALSE)&amp; Audit!U529 &amp; IF(Audit!H529=10,Audit!V529,"")</f>
        <v>#N/A</v>
      </c>
      <c r="BB1764" s="50" t="e">
        <f>VLOOKUP(Audit!H529,$V$13:$AE$22,8,FALSE) &amp; IF(Audit!H529=10,Audit!W529,"")</f>
        <v>#N/A</v>
      </c>
      <c r="BC1764" s="47" t="e">
        <f t="shared" si="835"/>
        <v>#N/A</v>
      </c>
      <c r="BD1764" s="50" t="e">
        <f>VLOOKUP(Audit!I529,$V$3:$AE$12,9,FALSE)&amp; IF(Audit!I529=10,Audit!V529,"")</f>
        <v>#N/A</v>
      </c>
      <c r="BE1764" s="50" t="e">
        <f>VLOOKUP(Audit!I529,$V$13:$AE$22,9,FALSE) &amp; IF(Audit!I529=10,Audit!W529,"") &amp; IF(Audit!I529&lt;&gt;1,U1764,"")</f>
        <v>#N/A</v>
      </c>
      <c r="BF1764" s="47" t="e">
        <f t="shared" si="836"/>
        <v>#N/A</v>
      </c>
      <c r="BG1764" s="50" t="e">
        <f>VLOOKUP(Audit!J529,$V$3:$AE$12,10,FALSE) &amp; Audit!S529 &amp; IF(Audit!J529=10,Audit!V529,"")</f>
        <v>#N/A</v>
      </c>
      <c r="BH1764" s="50" t="e">
        <f>VLOOKUP(Audit!J529,$V$13:$AE$22,10,FALSE) &amp; IF(Audit!J529=10,Audit!W529,"") &amp; IF(Audit!J529&lt;&gt;1,U1764,"")</f>
        <v>#N/A</v>
      </c>
      <c r="BI1764" s="47" t="e">
        <f t="shared" si="837"/>
        <v>#N/A</v>
      </c>
      <c r="BJ1764" s="48" t="str">
        <f t="shared" si="838"/>
        <v/>
      </c>
      <c r="BK1764" s="48" t="str">
        <f t="shared" si="839"/>
        <v/>
      </c>
      <c r="BL1764" s="48" t="str">
        <f t="shared" si="840"/>
        <v/>
      </c>
      <c r="BM1764" s="48" t="str">
        <f t="shared" si="841"/>
        <v/>
      </c>
      <c r="BN1764" s="48" t="str">
        <f t="shared" si="842"/>
        <v/>
      </c>
      <c r="BO1764" s="48" t="str">
        <f t="shared" si="843"/>
        <v/>
      </c>
      <c r="BP1764" s="48" t="str">
        <f t="shared" si="844"/>
        <v/>
      </c>
      <c r="BQ1764" s="48" t="str">
        <f t="shared" si="845"/>
        <v/>
      </c>
      <c r="BR1764" s="48" t="str">
        <f t="shared" si="846"/>
        <v/>
      </c>
      <c r="BS1764" s="48" t="str">
        <f t="shared" si="847"/>
        <v/>
      </c>
      <c r="BT1764" s="48" t="str">
        <f t="shared" si="848"/>
        <v/>
      </c>
      <c r="BU1764" s="48" t="str">
        <f t="shared" si="849"/>
        <v/>
      </c>
    </row>
    <row r="1765" spans="1:73">
      <c r="A1765" s="10">
        <f>Audit!A530</f>
        <v>0</v>
      </c>
      <c r="B1765" s="10" t="e">
        <f t="shared" si="820"/>
        <v>#N/A</v>
      </c>
      <c r="C1765" s="17" t="e">
        <f>VLOOKUP(Audit!B530,$V$3:$AE$12,2,FALSE) &amp; VLOOKUP(Audit!B530,$V$13:$AE$22,2,FALSE)&amp; IF(Audit!B530=10,Audit!V530&amp;Audit!W530,"")</f>
        <v>#N/A</v>
      </c>
      <c r="D1765" s="17" t="e">
        <f>VLOOKUP(Audit!C530,$V$3:$AE$12,3,FALSE) &amp; VLOOKUP(Audit!C530,$V$13:$AE$22,3,FALSE) &amp;IF(Audit!C530=10,Audit!V530&amp;Audit!W530,"")</f>
        <v>#N/A</v>
      </c>
      <c r="E1765" s="17" t="e">
        <f>VLOOKUP(Audit!D530,$V$3:$AE$12,4,FALSE)&amp; Audit!T530 &amp; VLOOKUP(Audit!D530,$V$13:$AE$22,4,FALSE)&amp; IF(Audit!D530=10,Audit!V530&amp;Audit!W530,"")</f>
        <v>#N/A</v>
      </c>
      <c r="F1765" s="17" t="e">
        <f>VLOOKUP(Audit!E530,$V$3:$AE$12,5,FALSE) &amp; VLOOKUP(Audit!E530,$V$13:$AE$22,5,FALSE)&amp; IF(Audit!E530=10,Audit!V530&amp;Audit!W530,"")</f>
        <v>#N/A</v>
      </c>
      <c r="G1765" s="17" t="e">
        <f>VLOOKUP(Audit!F530,$V$3:$AE$12,6,FALSE) &amp; VLOOKUP(Audit!F530,$V$13:$AE$22,6,FALSE)&amp; IF(Audit!F530=10,Audit!V530&amp;Audit!W530,"")</f>
        <v>#N/A</v>
      </c>
      <c r="H1765" s="17" t="e">
        <f>VLOOKUP(Audit!G530,$V$3:$AE$12,7,FALSE) &amp; VLOOKUP(Audit!G530,$V$13:$AE$22,7,FALSE)&amp;IF(Audit!G530=10,Audit!V530&amp;Audit!W530,"")</f>
        <v>#N/A</v>
      </c>
      <c r="I1765" s="17" t="e">
        <f>VLOOKUP(Audit!H530,$V$3:$AE$12,8,FALSE) &amp; Audit!U530 &amp; VLOOKUP(Audit!H530,$V$13:$AE$22,8,FALSE)&amp;IF(Audit!H530=10,Audit!V530&amp;Audit!W530,"")</f>
        <v>#N/A</v>
      </c>
      <c r="J1765" s="17" t="e">
        <f>VLOOKUP(Audit!I530,$V$3:$AE$12,9,FALSE) &amp; VLOOKUP(Audit!I530,$V$13:$AE$22,9,FALSE) &amp; IF(Audit!I530=10,Audit!V530&amp;Audit!W530,"") &amp; IF(Audit!I530&lt;&gt;1,U1765,"")</f>
        <v>#N/A</v>
      </c>
      <c r="K1765" s="17" t="e">
        <f>VLOOKUP(Audit!J530,$V$3:$AE$12,10,FALSE) &amp; Audit!S530 &amp; VLOOKUP(Audit!J530,$V$13:$AE$22,10,FALSE) &amp; IF(Audit!J530=10,Audit!V530&amp;Audit!W530,"") &amp; IF(Audit!J530&lt;&gt;1,U1765,"")</f>
        <v>#N/A</v>
      </c>
      <c r="L1765" s="10">
        <f>Audit!K530</f>
        <v>0</v>
      </c>
      <c r="M1765" s="10" t="e">
        <f t="shared" si="821"/>
        <v>#N/A</v>
      </c>
      <c r="N1765" s="10" t="e">
        <f t="shared" si="822"/>
        <v>#N/A</v>
      </c>
      <c r="O1765" s="10" t="e">
        <f t="shared" si="823"/>
        <v>#N/A</v>
      </c>
      <c r="P1765" s="10" t="e">
        <f t="shared" si="824"/>
        <v>#N/A</v>
      </c>
      <c r="Q1765" s="10" t="e">
        <f t="shared" si="825"/>
        <v>#N/A</v>
      </c>
      <c r="R1765" s="10" t="e">
        <f t="shared" si="826"/>
        <v>#N/A</v>
      </c>
      <c r="S1765" s="10" t="e">
        <f t="shared" si="827"/>
        <v>#N/A</v>
      </c>
      <c r="T1765" s="10" t="e">
        <f t="shared" si="828"/>
        <v>#N/A</v>
      </c>
      <c r="U1765" s="17" t="str">
        <f>IF(Audit!M530="","",VLOOKUP(Audit!M530,$W$26:$X$35,2,FALSE)) &amp; Audit!N530 &amp; IF(Audit!O530="","",IF(Audit!N530&lt;=1.4,VLOOKUP(Audit!O530,$W$38:X1810,2,FALSE),VLOOKUP(Audit!O530,$W$51:$X$61,2,FALSE))) &amp; IF(Audit!P530="","",VLOOKUP(Audit!P530,$Y$26:$Z$35,2,FALSE) &amp; Audit!Q530 &amp; IF(Audit!O530="","",IF(Audit!Q530&lt;=1.4,VLOOKUP(Audit!R530,$Y$38:$Z$48,2,FALSE),VLOOKUP(Audit!R530,$Y$51:$Z$61,2,FALSE))))</f>
        <v/>
      </c>
      <c r="V1765" s="21"/>
      <c r="AH1765" s="49">
        <f>Audit!A530</f>
        <v>0</v>
      </c>
      <c r="AI1765" s="50" t="e">
        <f>VLOOKUP(Audit!B530,$V$3:$AE$12,2,FALSE)&amp; IF(Audit!B530=10,Audit!V530,"")</f>
        <v>#N/A</v>
      </c>
      <c r="AJ1765" s="50" t="e">
        <f>VLOOKUP(Audit!B530,$V$13:$AE$22,2,FALSE)&amp; IF(Audit!B530=10,Audit!W530,"")</f>
        <v>#N/A</v>
      </c>
      <c r="AK1765" s="47" t="e">
        <f t="shared" si="829"/>
        <v>#N/A</v>
      </c>
      <c r="AL1765" s="50" t="e">
        <f>VLOOKUP(Audit!C530,$V$3:$AE$12,3,FALSE)&amp; IF(Audit!C530=10,Audit!V530,"")</f>
        <v>#N/A</v>
      </c>
      <c r="AM1765" s="50" t="e">
        <f>VLOOKUP(Audit!C530,$V$13:$AE$22,3,FALSE)&amp; IF(Audit!C530=10,Audit!W530,"")</f>
        <v>#N/A</v>
      </c>
      <c r="AN1765" s="47" t="e">
        <f t="shared" si="830"/>
        <v>#N/A</v>
      </c>
      <c r="AO1765" s="50" t="e">
        <f>VLOOKUP(Audit!D530,$V$3:$AE$12,4,FALSE) &amp;  Audit!T530 &amp; IF(Audit!D530=10,Audit!V530,"")</f>
        <v>#N/A</v>
      </c>
      <c r="AP1765" s="50" t="e">
        <f>VLOOKUP(Audit!D530,$V$13:$AE$22,4,FALSE)&amp; IF(Audit!D530=10,Audit!W530,"")</f>
        <v>#N/A</v>
      </c>
      <c r="AQ1765" s="47" t="e">
        <f t="shared" si="831"/>
        <v>#N/A</v>
      </c>
      <c r="AR1765" s="50" t="e">
        <f>VLOOKUP(Audit!E530,$V$3:$AE$12,5,FALSE)&amp; IF(Audit!E530=10,Audit!V530,"")</f>
        <v>#N/A</v>
      </c>
      <c r="AS1765" s="50" t="e">
        <f>VLOOKUP(Audit!E530,$V$13:$AE$22,5,FALSE)&amp; IF(Audit!E530=10,Audit!W530,"")</f>
        <v>#N/A</v>
      </c>
      <c r="AT1765" s="47" t="e">
        <f t="shared" si="832"/>
        <v>#N/A</v>
      </c>
      <c r="AU1765" s="50" t="e">
        <f>VLOOKUP(Audit!F530,$V$3:$AE$12,6,FALSE)&amp; IF(Audit!F530=10,Audit!V530,"")</f>
        <v>#N/A</v>
      </c>
      <c r="AV1765" s="50" t="e">
        <f>VLOOKUP(Audit!F530,$V$13:$AE$22,6,FALSE)&amp; IF(Audit!F530=10,Audit!W530,"")</f>
        <v>#N/A</v>
      </c>
      <c r="AW1765" s="47" t="e">
        <f t="shared" si="833"/>
        <v>#N/A</v>
      </c>
      <c r="AX1765" s="50" t="e">
        <f>VLOOKUP(Audit!G530,$V$3:$AE$12,7,FALSE)&amp; IF(Audit!G530=10,Audit!V530,"")</f>
        <v>#N/A</v>
      </c>
      <c r="AY1765" s="50" t="e">
        <f>VLOOKUP(Audit!G530,$V$13:$AE$22,7,FALSE) &amp; IF(Audit!G530=10,Audit!W530,"")</f>
        <v>#N/A</v>
      </c>
      <c r="AZ1765" s="47" t="e">
        <f t="shared" si="834"/>
        <v>#N/A</v>
      </c>
      <c r="BA1765" s="50" t="e">
        <f>VLOOKUP(Audit!H530,$V$3:$AE$12,8,FALSE)&amp; Audit!U530 &amp; IF(Audit!H530=10,Audit!V530,"")</f>
        <v>#N/A</v>
      </c>
      <c r="BB1765" s="50" t="e">
        <f>VLOOKUP(Audit!H530,$V$13:$AE$22,8,FALSE) &amp; IF(Audit!H530=10,Audit!W530,"")</f>
        <v>#N/A</v>
      </c>
      <c r="BC1765" s="47" t="e">
        <f t="shared" si="835"/>
        <v>#N/A</v>
      </c>
      <c r="BD1765" s="50" t="e">
        <f>VLOOKUP(Audit!I530,$V$3:$AE$12,9,FALSE)&amp; IF(Audit!I530=10,Audit!V530,"")</f>
        <v>#N/A</v>
      </c>
      <c r="BE1765" s="50" t="e">
        <f>VLOOKUP(Audit!I530,$V$13:$AE$22,9,FALSE) &amp; IF(Audit!I530=10,Audit!W530,"") &amp; IF(Audit!I530&lt;&gt;1,U1765,"")</f>
        <v>#N/A</v>
      </c>
      <c r="BF1765" s="47" t="e">
        <f t="shared" si="836"/>
        <v>#N/A</v>
      </c>
      <c r="BG1765" s="50" t="e">
        <f>VLOOKUP(Audit!J530,$V$3:$AE$12,10,FALSE) &amp; Audit!S530 &amp; IF(Audit!J530=10,Audit!V530,"")</f>
        <v>#N/A</v>
      </c>
      <c r="BH1765" s="50" t="e">
        <f>VLOOKUP(Audit!J530,$V$13:$AE$22,10,FALSE) &amp; IF(Audit!J530=10,Audit!W530,"") &amp; IF(Audit!J530&lt;&gt;1,U1765,"")</f>
        <v>#N/A</v>
      </c>
      <c r="BI1765" s="47" t="e">
        <f t="shared" si="837"/>
        <v>#N/A</v>
      </c>
      <c r="BJ1765" s="48" t="str">
        <f t="shared" si="838"/>
        <v/>
      </c>
      <c r="BK1765" s="48" t="str">
        <f t="shared" si="839"/>
        <v/>
      </c>
      <c r="BL1765" s="48" t="str">
        <f t="shared" si="840"/>
        <v/>
      </c>
      <c r="BM1765" s="48" t="str">
        <f t="shared" si="841"/>
        <v/>
      </c>
      <c r="BN1765" s="48" t="str">
        <f t="shared" si="842"/>
        <v/>
      </c>
      <c r="BO1765" s="48" t="str">
        <f t="shared" si="843"/>
        <v/>
      </c>
      <c r="BP1765" s="48" t="str">
        <f t="shared" si="844"/>
        <v/>
      </c>
      <c r="BQ1765" s="48" t="str">
        <f t="shared" si="845"/>
        <v/>
      </c>
      <c r="BR1765" s="48" t="str">
        <f t="shared" si="846"/>
        <v/>
      </c>
      <c r="BS1765" s="48" t="str">
        <f t="shared" si="847"/>
        <v/>
      </c>
      <c r="BT1765" s="48" t="str">
        <f t="shared" si="848"/>
        <v/>
      </c>
      <c r="BU1765" s="48" t="str">
        <f t="shared" si="849"/>
        <v/>
      </c>
    </row>
    <row r="1766" spans="1:73">
      <c r="A1766" s="10">
        <f>Audit!A531</f>
        <v>0</v>
      </c>
      <c r="B1766" s="10" t="e">
        <f t="shared" si="820"/>
        <v>#N/A</v>
      </c>
      <c r="C1766" s="17" t="e">
        <f>VLOOKUP(Audit!B531,$V$3:$AE$12,2,FALSE) &amp; VLOOKUP(Audit!B531,$V$13:$AE$22,2,FALSE)&amp; IF(Audit!B531=10,Audit!V531&amp;Audit!W531,"")</f>
        <v>#N/A</v>
      </c>
      <c r="D1766" s="17" t="e">
        <f>VLOOKUP(Audit!C531,$V$3:$AE$12,3,FALSE) &amp; VLOOKUP(Audit!C531,$V$13:$AE$22,3,FALSE) &amp;IF(Audit!C531=10,Audit!V531&amp;Audit!W531,"")</f>
        <v>#N/A</v>
      </c>
      <c r="E1766" s="17" t="e">
        <f>VLOOKUP(Audit!D531,$V$3:$AE$12,4,FALSE)&amp; Audit!T531 &amp; VLOOKUP(Audit!D531,$V$13:$AE$22,4,FALSE)&amp; IF(Audit!D531=10,Audit!V531&amp;Audit!W531,"")</f>
        <v>#N/A</v>
      </c>
      <c r="F1766" s="17" t="e">
        <f>VLOOKUP(Audit!E531,$V$3:$AE$12,5,FALSE) &amp; VLOOKUP(Audit!E531,$V$13:$AE$22,5,FALSE)&amp; IF(Audit!E531=10,Audit!V531&amp;Audit!W531,"")</f>
        <v>#N/A</v>
      </c>
      <c r="G1766" s="17" t="e">
        <f>VLOOKUP(Audit!F531,$V$3:$AE$12,6,FALSE) &amp; VLOOKUP(Audit!F531,$V$13:$AE$22,6,FALSE)&amp; IF(Audit!F531=10,Audit!V531&amp;Audit!W531,"")</f>
        <v>#N/A</v>
      </c>
      <c r="H1766" s="17" t="e">
        <f>VLOOKUP(Audit!G531,$V$3:$AE$12,7,FALSE) &amp; VLOOKUP(Audit!G531,$V$13:$AE$22,7,FALSE)&amp;IF(Audit!G531=10,Audit!V531&amp;Audit!W531,"")</f>
        <v>#N/A</v>
      </c>
      <c r="I1766" s="17" t="e">
        <f>VLOOKUP(Audit!H531,$V$3:$AE$12,8,FALSE) &amp; Audit!U531 &amp; VLOOKUP(Audit!H531,$V$13:$AE$22,8,FALSE)&amp;IF(Audit!H531=10,Audit!V531&amp;Audit!W531,"")</f>
        <v>#N/A</v>
      </c>
      <c r="J1766" s="17" t="e">
        <f>VLOOKUP(Audit!I531,$V$3:$AE$12,9,FALSE) &amp; VLOOKUP(Audit!I531,$V$13:$AE$22,9,FALSE) &amp; IF(Audit!I531=10,Audit!V531&amp;Audit!W531,"") &amp; IF(Audit!I531&lt;&gt;1,U1766,"")</f>
        <v>#N/A</v>
      </c>
      <c r="K1766" s="17" t="e">
        <f>VLOOKUP(Audit!J531,$V$3:$AE$12,10,FALSE) &amp; Audit!S531 &amp; VLOOKUP(Audit!J531,$V$13:$AE$22,10,FALSE) &amp; IF(Audit!J531=10,Audit!V531&amp;Audit!W531,"") &amp; IF(Audit!J531&lt;&gt;1,U1766,"")</f>
        <v>#N/A</v>
      </c>
      <c r="L1766" s="10">
        <f>Audit!K531</f>
        <v>0</v>
      </c>
      <c r="M1766" s="10" t="e">
        <f t="shared" si="821"/>
        <v>#N/A</v>
      </c>
      <c r="N1766" s="10" t="e">
        <f t="shared" si="822"/>
        <v>#N/A</v>
      </c>
      <c r="O1766" s="10" t="e">
        <f t="shared" si="823"/>
        <v>#N/A</v>
      </c>
      <c r="P1766" s="10" t="e">
        <f t="shared" si="824"/>
        <v>#N/A</v>
      </c>
      <c r="Q1766" s="10" t="e">
        <f t="shared" si="825"/>
        <v>#N/A</v>
      </c>
      <c r="R1766" s="10" t="e">
        <f t="shared" si="826"/>
        <v>#N/A</v>
      </c>
      <c r="S1766" s="10" t="e">
        <f t="shared" si="827"/>
        <v>#N/A</v>
      </c>
      <c r="T1766" s="10" t="e">
        <f t="shared" si="828"/>
        <v>#N/A</v>
      </c>
      <c r="U1766" s="17" t="str">
        <f>IF(Audit!M531="","",VLOOKUP(Audit!M531,$W$26:$X$35,2,FALSE)) &amp; Audit!N531 &amp; IF(Audit!O531="","",IF(Audit!N531&lt;=1.4,VLOOKUP(Audit!O531,$W$38:X1811,2,FALSE),VLOOKUP(Audit!O531,$W$51:$X$61,2,FALSE))) &amp; IF(Audit!P531="","",VLOOKUP(Audit!P531,$Y$26:$Z$35,2,FALSE) &amp; Audit!Q531 &amp; IF(Audit!O531="","",IF(Audit!Q531&lt;=1.4,VLOOKUP(Audit!R531,$Y$38:$Z$48,2,FALSE),VLOOKUP(Audit!R531,$Y$51:$Z$61,2,FALSE))))</f>
        <v/>
      </c>
      <c r="V1766" s="21"/>
      <c r="AH1766" s="49">
        <f>Audit!A531</f>
        <v>0</v>
      </c>
      <c r="AI1766" s="50" t="e">
        <f>VLOOKUP(Audit!B531,$V$3:$AE$12,2,FALSE)&amp; IF(Audit!B531=10,Audit!V531,"")</f>
        <v>#N/A</v>
      </c>
      <c r="AJ1766" s="50" t="e">
        <f>VLOOKUP(Audit!B531,$V$13:$AE$22,2,FALSE)&amp; IF(Audit!B531=10,Audit!W531,"")</f>
        <v>#N/A</v>
      </c>
      <c r="AK1766" s="47" t="e">
        <f t="shared" si="829"/>
        <v>#N/A</v>
      </c>
      <c r="AL1766" s="50" t="e">
        <f>VLOOKUP(Audit!C531,$V$3:$AE$12,3,FALSE)&amp; IF(Audit!C531=10,Audit!V531,"")</f>
        <v>#N/A</v>
      </c>
      <c r="AM1766" s="50" t="e">
        <f>VLOOKUP(Audit!C531,$V$13:$AE$22,3,FALSE)&amp; IF(Audit!C531=10,Audit!W531,"")</f>
        <v>#N/A</v>
      </c>
      <c r="AN1766" s="47" t="e">
        <f t="shared" si="830"/>
        <v>#N/A</v>
      </c>
      <c r="AO1766" s="50" t="e">
        <f>VLOOKUP(Audit!D531,$V$3:$AE$12,4,FALSE) &amp;  Audit!T531 &amp; IF(Audit!D531=10,Audit!V531,"")</f>
        <v>#N/A</v>
      </c>
      <c r="AP1766" s="50" t="e">
        <f>VLOOKUP(Audit!D531,$V$13:$AE$22,4,FALSE)&amp; IF(Audit!D531=10,Audit!W531,"")</f>
        <v>#N/A</v>
      </c>
      <c r="AQ1766" s="47" t="e">
        <f t="shared" si="831"/>
        <v>#N/A</v>
      </c>
      <c r="AR1766" s="50" t="e">
        <f>VLOOKUP(Audit!E531,$V$3:$AE$12,5,FALSE)&amp; IF(Audit!E531=10,Audit!V531,"")</f>
        <v>#N/A</v>
      </c>
      <c r="AS1766" s="50" t="e">
        <f>VLOOKUP(Audit!E531,$V$13:$AE$22,5,FALSE)&amp; IF(Audit!E531=10,Audit!W531,"")</f>
        <v>#N/A</v>
      </c>
      <c r="AT1766" s="47" t="e">
        <f t="shared" si="832"/>
        <v>#N/A</v>
      </c>
      <c r="AU1766" s="50" t="e">
        <f>VLOOKUP(Audit!F531,$V$3:$AE$12,6,FALSE)&amp; IF(Audit!F531=10,Audit!V531,"")</f>
        <v>#N/A</v>
      </c>
      <c r="AV1766" s="50" t="e">
        <f>VLOOKUP(Audit!F531,$V$13:$AE$22,6,FALSE)&amp; IF(Audit!F531=10,Audit!W531,"")</f>
        <v>#N/A</v>
      </c>
      <c r="AW1766" s="47" t="e">
        <f t="shared" si="833"/>
        <v>#N/A</v>
      </c>
      <c r="AX1766" s="50" t="e">
        <f>VLOOKUP(Audit!G531,$V$3:$AE$12,7,FALSE)&amp; IF(Audit!G531=10,Audit!V531,"")</f>
        <v>#N/A</v>
      </c>
      <c r="AY1766" s="50" t="e">
        <f>VLOOKUP(Audit!G531,$V$13:$AE$22,7,FALSE) &amp; IF(Audit!G531=10,Audit!W531,"")</f>
        <v>#N/A</v>
      </c>
      <c r="AZ1766" s="47" t="e">
        <f t="shared" si="834"/>
        <v>#N/A</v>
      </c>
      <c r="BA1766" s="50" t="e">
        <f>VLOOKUP(Audit!H531,$V$3:$AE$12,8,FALSE)&amp; Audit!U531 &amp; IF(Audit!H531=10,Audit!V531,"")</f>
        <v>#N/A</v>
      </c>
      <c r="BB1766" s="50" t="e">
        <f>VLOOKUP(Audit!H531,$V$13:$AE$22,8,FALSE) &amp; IF(Audit!H531=10,Audit!W531,"")</f>
        <v>#N/A</v>
      </c>
      <c r="BC1766" s="47" t="e">
        <f t="shared" si="835"/>
        <v>#N/A</v>
      </c>
      <c r="BD1766" s="50" t="e">
        <f>VLOOKUP(Audit!I531,$V$3:$AE$12,9,FALSE)&amp; IF(Audit!I531=10,Audit!V531,"")</f>
        <v>#N/A</v>
      </c>
      <c r="BE1766" s="50" t="e">
        <f>VLOOKUP(Audit!I531,$V$13:$AE$22,9,FALSE) &amp; IF(Audit!I531=10,Audit!W531,"") &amp; IF(Audit!I531&lt;&gt;1,U1766,"")</f>
        <v>#N/A</v>
      </c>
      <c r="BF1766" s="47" t="e">
        <f t="shared" si="836"/>
        <v>#N/A</v>
      </c>
      <c r="BG1766" s="50" t="e">
        <f>VLOOKUP(Audit!J531,$V$3:$AE$12,10,FALSE) &amp; Audit!S531 &amp; IF(Audit!J531=10,Audit!V531,"")</f>
        <v>#N/A</v>
      </c>
      <c r="BH1766" s="50" t="e">
        <f>VLOOKUP(Audit!J531,$V$13:$AE$22,10,FALSE) &amp; IF(Audit!J531=10,Audit!W531,"") &amp; IF(Audit!J531&lt;&gt;1,U1766,"")</f>
        <v>#N/A</v>
      </c>
      <c r="BI1766" s="47" t="e">
        <f t="shared" si="837"/>
        <v>#N/A</v>
      </c>
      <c r="BJ1766" s="48" t="str">
        <f t="shared" si="838"/>
        <v/>
      </c>
      <c r="BK1766" s="48" t="str">
        <f t="shared" si="839"/>
        <v/>
      </c>
      <c r="BL1766" s="48" t="str">
        <f t="shared" si="840"/>
        <v/>
      </c>
      <c r="BM1766" s="48" t="str">
        <f t="shared" si="841"/>
        <v/>
      </c>
      <c r="BN1766" s="48" t="str">
        <f t="shared" si="842"/>
        <v/>
      </c>
      <c r="BO1766" s="48" t="str">
        <f t="shared" si="843"/>
        <v/>
      </c>
      <c r="BP1766" s="48" t="str">
        <f t="shared" si="844"/>
        <v/>
      </c>
      <c r="BQ1766" s="48" t="str">
        <f t="shared" si="845"/>
        <v/>
      </c>
      <c r="BR1766" s="48" t="str">
        <f t="shared" si="846"/>
        <v/>
      </c>
      <c r="BS1766" s="48" t="str">
        <f t="shared" si="847"/>
        <v/>
      </c>
      <c r="BT1766" s="48" t="str">
        <f t="shared" si="848"/>
        <v/>
      </c>
      <c r="BU1766" s="48" t="str">
        <f t="shared" si="849"/>
        <v/>
      </c>
    </row>
    <row r="1767" spans="1:73">
      <c r="A1767" s="10">
        <f>Audit!A532</f>
        <v>0</v>
      </c>
      <c r="B1767" s="10" t="e">
        <f t="shared" si="820"/>
        <v>#N/A</v>
      </c>
      <c r="C1767" s="17" t="e">
        <f>VLOOKUP(Audit!B532,$V$3:$AE$12,2,FALSE) &amp; VLOOKUP(Audit!B532,$V$13:$AE$22,2,FALSE)&amp; IF(Audit!B532=10,Audit!V532&amp;Audit!W532,"")</f>
        <v>#N/A</v>
      </c>
      <c r="D1767" s="17" t="e">
        <f>VLOOKUP(Audit!C532,$V$3:$AE$12,3,FALSE) &amp; VLOOKUP(Audit!C532,$V$13:$AE$22,3,FALSE) &amp;IF(Audit!C532=10,Audit!V532&amp;Audit!W532,"")</f>
        <v>#N/A</v>
      </c>
      <c r="E1767" s="17" t="e">
        <f>VLOOKUP(Audit!D532,$V$3:$AE$12,4,FALSE)&amp; Audit!T532 &amp; VLOOKUP(Audit!D532,$V$13:$AE$22,4,FALSE)&amp; IF(Audit!D532=10,Audit!V532&amp;Audit!W532,"")</f>
        <v>#N/A</v>
      </c>
      <c r="F1767" s="17" t="e">
        <f>VLOOKUP(Audit!E532,$V$3:$AE$12,5,FALSE) &amp; VLOOKUP(Audit!E532,$V$13:$AE$22,5,FALSE)&amp; IF(Audit!E532=10,Audit!V532&amp;Audit!W532,"")</f>
        <v>#N/A</v>
      </c>
      <c r="G1767" s="17" t="e">
        <f>VLOOKUP(Audit!F532,$V$3:$AE$12,6,FALSE) &amp; VLOOKUP(Audit!F532,$V$13:$AE$22,6,FALSE)&amp; IF(Audit!F532=10,Audit!V532&amp;Audit!W532,"")</f>
        <v>#N/A</v>
      </c>
      <c r="H1767" s="17" t="e">
        <f>VLOOKUP(Audit!G532,$V$3:$AE$12,7,FALSE) &amp; VLOOKUP(Audit!G532,$V$13:$AE$22,7,FALSE)&amp;IF(Audit!G532=10,Audit!V532&amp;Audit!W532,"")</f>
        <v>#N/A</v>
      </c>
      <c r="I1767" s="17" t="e">
        <f>VLOOKUP(Audit!H532,$V$3:$AE$12,8,FALSE) &amp; Audit!U532 &amp; VLOOKUP(Audit!H532,$V$13:$AE$22,8,FALSE)&amp;IF(Audit!H532=10,Audit!V532&amp;Audit!W532,"")</f>
        <v>#N/A</v>
      </c>
      <c r="J1767" s="17" t="e">
        <f>VLOOKUP(Audit!I532,$V$3:$AE$12,9,FALSE) &amp; VLOOKUP(Audit!I532,$V$13:$AE$22,9,FALSE) &amp; IF(Audit!I532=10,Audit!V532&amp;Audit!W532,"") &amp; IF(Audit!I532&lt;&gt;1,U1767,"")</f>
        <v>#N/A</v>
      </c>
      <c r="K1767" s="17" t="e">
        <f>VLOOKUP(Audit!J532,$V$3:$AE$12,10,FALSE) &amp; Audit!S532 &amp; VLOOKUP(Audit!J532,$V$13:$AE$22,10,FALSE) &amp; IF(Audit!J532=10,Audit!V532&amp;Audit!W532,"") &amp; IF(Audit!J532&lt;&gt;1,U1767,"")</f>
        <v>#N/A</v>
      </c>
      <c r="L1767" s="10">
        <f>Audit!K532</f>
        <v>0</v>
      </c>
      <c r="M1767" s="10" t="e">
        <f t="shared" si="821"/>
        <v>#N/A</v>
      </c>
      <c r="N1767" s="10" t="e">
        <f t="shared" si="822"/>
        <v>#N/A</v>
      </c>
      <c r="O1767" s="10" t="e">
        <f t="shared" si="823"/>
        <v>#N/A</v>
      </c>
      <c r="P1767" s="10" t="e">
        <f t="shared" si="824"/>
        <v>#N/A</v>
      </c>
      <c r="Q1767" s="10" t="e">
        <f t="shared" si="825"/>
        <v>#N/A</v>
      </c>
      <c r="R1767" s="10" t="e">
        <f t="shared" si="826"/>
        <v>#N/A</v>
      </c>
      <c r="S1767" s="10" t="e">
        <f t="shared" si="827"/>
        <v>#N/A</v>
      </c>
      <c r="T1767" s="10" t="e">
        <f t="shared" si="828"/>
        <v>#N/A</v>
      </c>
      <c r="U1767" s="17" t="str">
        <f>IF(Audit!M532="","",VLOOKUP(Audit!M532,$W$26:$X$35,2,FALSE)) &amp; Audit!N532 &amp; IF(Audit!O532="","",IF(Audit!N532&lt;=1.4,VLOOKUP(Audit!O532,$W$38:X1812,2,FALSE),VLOOKUP(Audit!O532,$W$51:$X$61,2,FALSE))) &amp; IF(Audit!P532="","",VLOOKUP(Audit!P532,$Y$26:$Z$35,2,FALSE) &amp; Audit!Q532 &amp; IF(Audit!O532="","",IF(Audit!Q532&lt;=1.4,VLOOKUP(Audit!R532,$Y$38:$Z$48,2,FALSE),VLOOKUP(Audit!R532,$Y$51:$Z$61,2,FALSE))))</f>
        <v/>
      </c>
      <c r="V1767" s="21"/>
      <c r="AH1767" s="49">
        <f>Audit!A532</f>
        <v>0</v>
      </c>
      <c r="AI1767" s="50" t="e">
        <f>VLOOKUP(Audit!B532,$V$3:$AE$12,2,FALSE)&amp; IF(Audit!B532=10,Audit!V532,"")</f>
        <v>#N/A</v>
      </c>
      <c r="AJ1767" s="50" t="e">
        <f>VLOOKUP(Audit!B532,$V$13:$AE$22,2,FALSE)&amp; IF(Audit!B532=10,Audit!W532,"")</f>
        <v>#N/A</v>
      </c>
      <c r="AK1767" s="47" t="e">
        <f t="shared" si="829"/>
        <v>#N/A</v>
      </c>
      <c r="AL1767" s="50" t="e">
        <f>VLOOKUP(Audit!C532,$V$3:$AE$12,3,FALSE)&amp; IF(Audit!C532=10,Audit!V532,"")</f>
        <v>#N/A</v>
      </c>
      <c r="AM1767" s="50" t="e">
        <f>VLOOKUP(Audit!C532,$V$13:$AE$22,3,FALSE)&amp; IF(Audit!C532=10,Audit!W532,"")</f>
        <v>#N/A</v>
      </c>
      <c r="AN1767" s="47" t="e">
        <f t="shared" si="830"/>
        <v>#N/A</v>
      </c>
      <c r="AO1767" s="50" t="e">
        <f>VLOOKUP(Audit!D532,$V$3:$AE$12,4,FALSE) &amp;  Audit!T532 &amp; IF(Audit!D532=10,Audit!V532,"")</f>
        <v>#N/A</v>
      </c>
      <c r="AP1767" s="50" t="e">
        <f>VLOOKUP(Audit!D532,$V$13:$AE$22,4,FALSE)&amp; IF(Audit!D532=10,Audit!W532,"")</f>
        <v>#N/A</v>
      </c>
      <c r="AQ1767" s="47" t="e">
        <f t="shared" si="831"/>
        <v>#N/A</v>
      </c>
      <c r="AR1767" s="50" t="e">
        <f>VLOOKUP(Audit!E532,$V$3:$AE$12,5,FALSE)&amp; IF(Audit!E532=10,Audit!V532,"")</f>
        <v>#N/A</v>
      </c>
      <c r="AS1767" s="50" t="e">
        <f>VLOOKUP(Audit!E532,$V$13:$AE$22,5,FALSE)&amp; IF(Audit!E532=10,Audit!W532,"")</f>
        <v>#N/A</v>
      </c>
      <c r="AT1767" s="47" t="e">
        <f t="shared" si="832"/>
        <v>#N/A</v>
      </c>
      <c r="AU1767" s="50" t="e">
        <f>VLOOKUP(Audit!F532,$V$3:$AE$12,6,FALSE)&amp; IF(Audit!F532=10,Audit!V532,"")</f>
        <v>#N/A</v>
      </c>
      <c r="AV1767" s="50" t="e">
        <f>VLOOKUP(Audit!F532,$V$13:$AE$22,6,FALSE)&amp; IF(Audit!F532=10,Audit!W532,"")</f>
        <v>#N/A</v>
      </c>
      <c r="AW1767" s="47" t="e">
        <f t="shared" si="833"/>
        <v>#N/A</v>
      </c>
      <c r="AX1767" s="50" t="e">
        <f>VLOOKUP(Audit!G532,$V$3:$AE$12,7,FALSE)&amp; IF(Audit!G532=10,Audit!V532,"")</f>
        <v>#N/A</v>
      </c>
      <c r="AY1767" s="50" t="e">
        <f>VLOOKUP(Audit!G532,$V$13:$AE$22,7,FALSE) &amp; IF(Audit!G532=10,Audit!W532,"")</f>
        <v>#N/A</v>
      </c>
      <c r="AZ1767" s="47" t="e">
        <f t="shared" si="834"/>
        <v>#N/A</v>
      </c>
      <c r="BA1767" s="50" t="e">
        <f>VLOOKUP(Audit!H532,$V$3:$AE$12,8,FALSE)&amp; Audit!U532 &amp; IF(Audit!H532=10,Audit!V532,"")</f>
        <v>#N/A</v>
      </c>
      <c r="BB1767" s="50" t="e">
        <f>VLOOKUP(Audit!H532,$V$13:$AE$22,8,FALSE) &amp; IF(Audit!H532=10,Audit!W532,"")</f>
        <v>#N/A</v>
      </c>
      <c r="BC1767" s="47" t="e">
        <f t="shared" si="835"/>
        <v>#N/A</v>
      </c>
      <c r="BD1767" s="50" t="e">
        <f>VLOOKUP(Audit!I532,$V$3:$AE$12,9,FALSE)&amp; IF(Audit!I532=10,Audit!V532,"")</f>
        <v>#N/A</v>
      </c>
      <c r="BE1767" s="50" t="e">
        <f>VLOOKUP(Audit!I532,$V$13:$AE$22,9,FALSE) &amp; IF(Audit!I532=10,Audit!W532,"") &amp; IF(Audit!I532&lt;&gt;1,U1767,"")</f>
        <v>#N/A</v>
      </c>
      <c r="BF1767" s="47" t="e">
        <f t="shared" si="836"/>
        <v>#N/A</v>
      </c>
      <c r="BG1767" s="50" t="e">
        <f>VLOOKUP(Audit!J532,$V$3:$AE$12,10,FALSE) &amp; Audit!S532 &amp; IF(Audit!J532=10,Audit!V532,"")</f>
        <v>#N/A</v>
      </c>
      <c r="BH1767" s="50" t="e">
        <f>VLOOKUP(Audit!J532,$V$13:$AE$22,10,FALSE) &amp; IF(Audit!J532=10,Audit!W532,"") &amp; IF(Audit!J532&lt;&gt;1,U1767,"")</f>
        <v>#N/A</v>
      </c>
      <c r="BI1767" s="47" t="e">
        <f t="shared" si="837"/>
        <v>#N/A</v>
      </c>
      <c r="BJ1767" s="48" t="str">
        <f t="shared" si="838"/>
        <v/>
      </c>
      <c r="BK1767" s="48" t="str">
        <f t="shared" si="839"/>
        <v/>
      </c>
      <c r="BL1767" s="48" t="str">
        <f t="shared" si="840"/>
        <v/>
      </c>
      <c r="BM1767" s="48" t="str">
        <f t="shared" si="841"/>
        <v/>
      </c>
      <c r="BN1767" s="48" t="str">
        <f t="shared" si="842"/>
        <v/>
      </c>
      <c r="BO1767" s="48" t="str">
        <f t="shared" si="843"/>
        <v/>
      </c>
      <c r="BP1767" s="48" t="str">
        <f t="shared" si="844"/>
        <v/>
      </c>
      <c r="BQ1767" s="48" t="str">
        <f t="shared" si="845"/>
        <v/>
      </c>
      <c r="BR1767" s="48" t="str">
        <f t="shared" si="846"/>
        <v/>
      </c>
      <c r="BS1767" s="48" t="str">
        <f t="shared" si="847"/>
        <v/>
      </c>
      <c r="BT1767" s="48" t="str">
        <f t="shared" si="848"/>
        <v/>
      </c>
      <c r="BU1767" s="48" t="str">
        <f t="shared" si="849"/>
        <v/>
      </c>
    </row>
    <row r="1768" spans="1:73">
      <c r="A1768" s="10">
        <f>Audit!A533</f>
        <v>0</v>
      </c>
      <c r="B1768" s="10" t="e">
        <f t="shared" si="820"/>
        <v>#N/A</v>
      </c>
      <c r="C1768" s="17" t="e">
        <f>VLOOKUP(Audit!B533,$V$3:$AE$12,2,FALSE) &amp; VLOOKUP(Audit!B533,$V$13:$AE$22,2,FALSE)&amp; IF(Audit!B533=10,Audit!V533&amp;Audit!W533,"")</f>
        <v>#N/A</v>
      </c>
      <c r="D1768" s="17" t="e">
        <f>VLOOKUP(Audit!C533,$V$3:$AE$12,3,FALSE) &amp; VLOOKUP(Audit!C533,$V$13:$AE$22,3,FALSE) &amp;IF(Audit!C533=10,Audit!V533&amp;Audit!W533,"")</f>
        <v>#N/A</v>
      </c>
      <c r="E1768" s="17" t="e">
        <f>VLOOKUP(Audit!D533,$V$3:$AE$12,4,FALSE)&amp; Audit!T533 &amp; VLOOKUP(Audit!D533,$V$13:$AE$22,4,FALSE)&amp; IF(Audit!D533=10,Audit!V533&amp;Audit!W533,"")</f>
        <v>#N/A</v>
      </c>
      <c r="F1768" s="17" t="e">
        <f>VLOOKUP(Audit!E533,$V$3:$AE$12,5,FALSE) &amp; VLOOKUP(Audit!E533,$V$13:$AE$22,5,FALSE)&amp; IF(Audit!E533=10,Audit!V533&amp;Audit!W533,"")</f>
        <v>#N/A</v>
      </c>
      <c r="G1768" s="17" t="e">
        <f>VLOOKUP(Audit!F533,$V$3:$AE$12,6,FALSE) &amp; VLOOKUP(Audit!F533,$V$13:$AE$22,6,FALSE)&amp; IF(Audit!F533=10,Audit!V533&amp;Audit!W533,"")</f>
        <v>#N/A</v>
      </c>
      <c r="H1768" s="17" t="e">
        <f>VLOOKUP(Audit!G533,$V$3:$AE$12,7,FALSE) &amp; VLOOKUP(Audit!G533,$V$13:$AE$22,7,FALSE)&amp;IF(Audit!G533=10,Audit!V533&amp;Audit!W533,"")</f>
        <v>#N/A</v>
      </c>
      <c r="I1768" s="17" t="e">
        <f>VLOOKUP(Audit!H533,$V$3:$AE$12,8,FALSE) &amp; Audit!U533 &amp; VLOOKUP(Audit!H533,$V$13:$AE$22,8,FALSE)&amp;IF(Audit!H533=10,Audit!V533&amp;Audit!W533,"")</f>
        <v>#N/A</v>
      </c>
      <c r="J1768" s="17" t="e">
        <f>VLOOKUP(Audit!I533,$V$3:$AE$12,9,FALSE) &amp; VLOOKUP(Audit!I533,$V$13:$AE$22,9,FALSE) &amp; IF(Audit!I533=10,Audit!V533&amp;Audit!W533,"") &amp; IF(Audit!I533&lt;&gt;1,U1768,"")</f>
        <v>#N/A</v>
      </c>
      <c r="K1768" s="17" t="e">
        <f>VLOOKUP(Audit!J533,$V$3:$AE$12,10,FALSE) &amp; Audit!S533 &amp; VLOOKUP(Audit!J533,$V$13:$AE$22,10,FALSE) &amp; IF(Audit!J533=10,Audit!V533&amp;Audit!W533,"") &amp; IF(Audit!J533&lt;&gt;1,U1768,"")</f>
        <v>#N/A</v>
      </c>
      <c r="L1768" s="10">
        <f>Audit!K533</f>
        <v>0</v>
      </c>
      <c r="M1768" s="10" t="e">
        <f t="shared" si="821"/>
        <v>#N/A</v>
      </c>
      <c r="N1768" s="10" t="e">
        <f t="shared" si="822"/>
        <v>#N/A</v>
      </c>
      <c r="O1768" s="10" t="e">
        <f t="shared" si="823"/>
        <v>#N/A</v>
      </c>
      <c r="P1768" s="10" t="e">
        <f t="shared" si="824"/>
        <v>#N/A</v>
      </c>
      <c r="Q1768" s="10" t="e">
        <f t="shared" si="825"/>
        <v>#N/A</v>
      </c>
      <c r="R1768" s="10" t="e">
        <f t="shared" si="826"/>
        <v>#N/A</v>
      </c>
      <c r="S1768" s="10" t="e">
        <f t="shared" si="827"/>
        <v>#N/A</v>
      </c>
      <c r="T1768" s="10" t="e">
        <f t="shared" si="828"/>
        <v>#N/A</v>
      </c>
      <c r="U1768" s="17" t="str">
        <f>IF(Audit!M533="","",VLOOKUP(Audit!M533,$W$26:$X$35,2,FALSE)) &amp; Audit!N533 &amp; IF(Audit!O533="","",IF(Audit!N533&lt;=1.4,VLOOKUP(Audit!O533,$W$38:X1813,2,FALSE),VLOOKUP(Audit!O533,$W$51:$X$61,2,FALSE))) &amp; IF(Audit!P533="","",VLOOKUP(Audit!P533,$Y$26:$Z$35,2,FALSE) &amp; Audit!Q533 &amp; IF(Audit!O533="","",IF(Audit!Q533&lt;=1.4,VLOOKUP(Audit!R533,$Y$38:$Z$48,2,FALSE),VLOOKUP(Audit!R533,$Y$51:$Z$61,2,FALSE))))</f>
        <v/>
      </c>
      <c r="V1768" s="21"/>
      <c r="AH1768" s="49">
        <f>Audit!A533</f>
        <v>0</v>
      </c>
      <c r="AI1768" s="50" t="e">
        <f>VLOOKUP(Audit!B533,$V$3:$AE$12,2,FALSE)&amp; IF(Audit!B533=10,Audit!V533,"")</f>
        <v>#N/A</v>
      </c>
      <c r="AJ1768" s="50" t="e">
        <f>VLOOKUP(Audit!B533,$V$13:$AE$22,2,FALSE)&amp; IF(Audit!B533=10,Audit!W533,"")</f>
        <v>#N/A</v>
      </c>
      <c r="AK1768" s="47" t="e">
        <f t="shared" si="829"/>
        <v>#N/A</v>
      </c>
      <c r="AL1768" s="50" t="e">
        <f>VLOOKUP(Audit!C533,$V$3:$AE$12,3,FALSE)&amp; IF(Audit!C533=10,Audit!V533,"")</f>
        <v>#N/A</v>
      </c>
      <c r="AM1768" s="50" t="e">
        <f>VLOOKUP(Audit!C533,$V$13:$AE$22,3,FALSE)&amp; IF(Audit!C533=10,Audit!W533,"")</f>
        <v>#N/A</v>
      </c>
      <c r="AN1768" s="47" t="e">
        <f t="shared" si="830"/>
        <v>#N/A</v>
      </c>
      <c r="AO1768" s="50" t="e">
        <f>VLOOKUP(Audit!D533,$V$3:$AE$12,4,FALSE) &amp;  Audit!T533 &amp; IF(Audit!D533=10,Audit!V533,"")</f>
        <v>#N/A</v>
      </c>
      <c r="AP1768" s="50" t="e">
        <f>VLOOKUP(Audit!D533,$V$13:$AE$22,4,FALSE)&amp; IF(Audit!D533=10,Audit!W533,"")</f>
        <v>#N/A</v>
      </c>
      <c r="AQ1768" s="47" t="e">
        <f t="shared" si="831"/>
        <v>#N/A</v>
      </c>
      <c r="AR1768" s="50" t="e">
        <f>VLOOKUP(Audit!E533,$V$3:$AE$12,5,FALSE)&amp; IF(Audit!E533=10,Audit!V533,"")</f>
        <v>#N/A</v>
      </c>
      <c r="AS1768" s="50" t="e">
        <f>VLOOKUP(Audit!E533,$V$13:$AE$22,5,FALSE)&amp; IF(Audit!E533=10,Audit!W533,"")</f>
        <v>#N/A</v>
      </c>
      <c r="AT1768" s="47" t="e">
        <f t="shared" si="832"/>
        <v>#N/A</v>
      </c>
      <c r="AU1768" s="50" t="e">
        <f>VLOOKUP(Audit!F533,$V$3:$AE$12,6,FALSE)&amp; IF(Audit!F533=10,Audit!V533,"")</f>
        <v>#N/A</v>
      </c>
      <c r="AV1768" s="50" t="e">
        <f>VLOOKUP(Audit!F533,$V$13:$AE$22,6,FALSE)&amp; IF(Audit!F533=10,Audit!W533,"")</f>
        <v>#N/A</v>
      </c>
      <c r="AW1768" s="47" t="e">
        <f t="shared" si="833"/>
        <v>#N/A</v>
      </c>
      <c r="AX1768" s="50" t="e">
        <f>VLOOKUP(Audit!G533,$V$3:$AE$12,7,FALSE)&amp; IF(Audit!G533=10,Audit!V533,"")</f>
        <v>#N/A</v>
      </c>
      <c r="AY1768" s="50" t="e">
        <f>VLOOKUP(Audit!G533,$V$13:$AE$22,7,FALSE) &amp; IF(Audit!G533=10,Audit!W533,"")</f>
        <v>#N/A</v>
      </c>
      <c r="AZ1768" s="47" t="e">
        <f t="shared" si="834"/>
        <v>#N/A</v>
      </c>
      <c r="BA1768" s="50" t="e">
        <f>VLOOKUP(Audit!H533,$V$3:$AE$12,8,FALSE)&amp; Audit!U533 &amp; IF(Audit!H533=10,Audit!V533,"")</f>
        <v>#N/A</v>
      </c>
      <c r="BB1768" s="50" t="e">
        <f>VLOOKUP(Audit!H533,$V$13:$AE$22,8,FALSE) &amp; IF(Audit!H533=10,Audit!W533,"")</f>
        <v>#N/A</v>
      </c>
      <c r="BC1768" s="47" t="e">
        <f t="shared" si="835"/>
        <v>#N/A</v>
      </c>
      <c r="BD1768" s="50" t="e">
        <f>VLOOKUP(Audit!I533,$V$3:$AE$12,9,FALSE)&amp; IF(Audit!I533=10,Audit!V533,"")</f>
        <v>#N/A</v>
      </c>
      <c r="BE1768" s="50" t="e">
        <f>VLOOKUP(Audit!I533,$V$13:$AE$22,9,FALSE) &amp; IF(Audit!I533=10,Audit!W533,"") &amp; IF(Audit!I533&lt;&gt;1,U1768,"")</f>
        <v>#N/A</v>
      </c>
      <c r="BF1768" s="47" t="e">
        <f t="shared" si="836"/>
        <v>#N/A</v>
      </c>
      <c r="BG1768" s="50" t="e">
        <f>VLOOKUP(Audit!J533,$V$3:$AE$12,10,FALSE) &amp; Audit!S533 &amp; IF(Audit!J533=10,Audit!V533,"")</f>
        <v>#N/A</v>
      </c>
      <c r="BH1768" s="50" t="e">
        <f>VLOOKUP(Audit!J533,$V$13:$AE$22,10,FALSE) &amp; IF(Audit!J533=10,Audit!W533,"") &amp; IF(Audit!J533&lt;&gt;1,U1768,"")</f>
        <v>#N/A</v>
      </c>
      <c r="BI1768" s="47" t="e">
        <f t="shared" si="837"/>
        <v>#N/A</v>
      </c>
      <c r="BJ1768" s="48" t="str">
        <f t="shared" si="838"/>
        <v/>
      </c>
      <c r="BK1768" s="48" t="str">
        <f t="shared" si="839"/>
        <v/>
      </c>
      <c r="BL1768" s="48" t="str">
        <f t="shared" si="840"/>
        <v/>
      </c>
      <c r="BM1768" s="48" t="str">
        <f t="shared" si="841"/>
        <v/>
      </c>
      <c r="BN1768" s="48" t="str">
        <f t="shared" si="842"/>
        <v/>
      </c>
      <c r="BO1768" s="48" t="str">
        <f t="shared" si="843"/>
        <v/>
      </c>
      <c r="BP1768" s="48" t="str">
        <f t="shared" si="844"/>
        <v/>
      </c>
      <c r="BQ1768" s="48" t="str">
        <f t="shared" si="845"/>
        <v/>
      </c>
      <c r="BR1768" s="48" t="str">
        <f t="shared" si="846"/>
        <v/>
      </c>
      <c r="BS1768" s="48" t="str">
        <f t="shared" si="847"/>
        <v/>
      </c>
      <c r="BT1768" s="48" t="str">
        <f t="shared" si="848"/>
        <v/>
      </c>
      <c r="BU1768" s="48" t="str">
        <f t="shared" si="849"/>
        <v/>
      </c>
    </row>
    <row r="1769" spans="1:73">
      <c r="A1769" s="10">
        <f>Audit!A534</f>
        <v>0</v>
      </c>
      <c r="B1769" s="10" t="e">
        <f t="shared" si="820"/>
        <v>#N/A</v>
      </c>
      <c r="C1769" s="17" t="e">
        <f>VLOOKUP(Audit!B534,$V$3:$AE$12,2,FALSE) &amp; VLOOKUP(Audit!B534,$V$13:$AE$22,2,FALSE)&amp; IF(Audit!B534=10,Audit!V534&amp;Audit!W534,"")</f>
        <v>#N/A</v>
      </c>
      <c r="D1769" s="17" t="e">
        <f>VLOOKUP(Audit!C534,$V$3:$AE$12,3,FALSE) &amp; VLOOKUP(Audit!C534,$V$13:$AE$22,3,FALSE) &amp;IF(Audit!C534=10,Audit!V534&amp;Audit!W534,"")</f>
        <v>#N/A</v>
      </c>
      <c r="E1769" s="17" t="e">
        <f>VLOOKUP(Audit!D534,$V$3:$AE$12,4,FALSE)&amp; Audit!T534 &amp; VLOOKUP(Audit!D534,$V$13:$AE$22,4,FALSE)&amp; IF(Audit!D534=10,Audit!V534&amp;Audit!W534,"")</f>
        <v>#N/A</v>
      </c>
      <c r="F1769" s="17" t="e">
        <f>VLOOKUP(Audit!E534,$V$3:$AE$12,5,FALSE) &amp; VLOOKUP(Audit!E534,$V$13:$AE$22,5,FALSE)&amp; IF(Audit!E534=10,Audit!V534&amp;Audit!W534,"")</f>
        <v>#N/A</v>
      </c>
      <c r="G1769" s="17" t="e">
        <f>VLOOKUP(Audit!F534,$V$3:$AE$12,6,FALSE) &amp; VLOOKUP(Audit!F534,$V$13:$AE$22,6,FALSE)&amp; IF(Audit!F534=10,Audit!V534&amp;Audit!W534,"")</f>
        <v>#N/A</v>
      </c>
      <c r="H1769" s="17" t="e">
        <f>VLOOKUP(Audit!G534,$V$3:$AE$12,7,FALSE) &amp; VLOOKUP(Audit!G534,$V$13:$AE$22,7,FALSE)&amp;IF(Audit!G534=10,Audit!V534&amp;Audit!W534,"")</f>
        <v>#N/A</v>
      </c>
      <c r="I1769" s="17" t="e">
        <f>VLOOKUP(Audit!H534,$V$3:$AE$12,8,FALSE) &amp; Audit!U534 &amp; VLOOKUP(Audit!H534,$V$13:$AE$22,8,FALSE)&amp;IF(Audit!H534=10,Audit!V534&amp;Audit!W534,"")</f>
        <v>#N/A</v>
      </c>
      <c r="J1769" s="17" t="e">
        <f>VLOOKUP(Audit!I534,$V$3:$AE$12,9,FALSE) &amp; VLOOKUP(Audit!I534,$V$13:$AE$22,9,FALSE) &amp; IF(Audit!I534=10,Audit!V534&amp;Audit!W534,"") &amp; IF(Audit!I534&lt;&gt;1,U1769,"")</f>
        <v>#N/A</v>
      </c>
      <c r="K1769" s="17" t="e">
        <f>VLOOKUP(Audit!J534,$V$3:$AE$12,10,FALSE) &amp; Audit!S534 &amp; VLOOKUP(Audit!J534,$V$13:$AE$22,10,FALSE) &amp; IF(Audit!J534=10,Audit!V534&amp;Audit!W534,"") &amp; IF(Audit!J534&lt;&gt;1,U1769,"")</f>
        <v>#N/A</v>
      </c>
      <c r="L1769" s="10">
        <f>Audit!K534</f>
        <v>0</v>
      </c>
      <c r="M1769" s="10" t="e">
        <f t="shared" si="821"/>
        <v>#N/A</v>
      </c>
      <c r="N1769" s="10" t="e">
        <f t="shared" si="822"/>
        <v>#N/A</v>
      </c>
      <c r="O1769" s="10" t="e">
        <f t="shared" si="823"/>
        <v>#N/A</v>
      </c>
      <c r="P1769" s="10" t="e">
        <f t="shared" si="824"/>
        <v>#N/A</v>
      </c>
      <c r="Q1769" s="10" t="e">
        <f t="shared" si="825"/>
        <v>#N/A</v>
      </c>
      <c r="R1769" s="10" t="e">
        <f t="shared" si="826"/>
        <v>#N/A</v>
      </c>
      <c r="S1769" s="10" t="e">
        <f t="shared" si="827"/>
        <v>#N/A</v>
      </c>
      <c r="T1769" s="10" t="e">
        <f t="shared" si="828"/>
        <v>#N/A</v>
      </c>
      <c r="U1769" s="17" t="str">
        <f>IF(Audit!M534="","",VLOOKUP(Audit!M534,$W$26:$X$35,2,FALSE)) &amp; Audit!N534 &amp; IF(Audit!O534="","",IF(Audit!N534&lt;=1.4,VLOOKUP(Audit!O534,$W$38:X1814,2,FALSE),VLOOKUP(Audit!O534,$W$51:$X$61,2,FALSE))) &amp; IF(Audit!P534="","",VLOOKUP(Audit!P534,$Y$26:$Z$35,2,FALSE) &amp; Audit!Q534 &amp; IF(Audit!O534="","",IF(Audit!Q534&lt;=1.4,VLOOKUP(Audit!R534,$Y$38:$Z$48,2,FALSE),VLOOKUP(Audit!R534,$Y$51:$Z$61,2,FALSE))))</f>
        <v/>
      </c>
      <c r="V1769" s="21"/>
      <c r="AH1769" s="49">
        <f>Audit!A534</f>
        <v>0</v>
      </c>
      <c r="AI1769" s="50" t="e">
        <f>VLOOKUP(Audit!B534,$V$3:$AE$12,2,FALSE)&amp; IF(Audit!B534=10,Audit!V534,"")</f>
        <v>#N/A</v>
      </c>
      <c r="AJ1769" s="50" t="e">
        <f>VLOOKUP(Audit!B534,$V$13:$AE$22,2,FALSE)&amp; IF(Audit!B534=10,Audit!W534,"")</f>
        <v>#N/A</v>
      </c>
      <c r="AK1769" s="47" t="e">
        <f t="shared" si="829"/>
        <v>#N/A</v>
      </c>
      <c r="AL1769" s="50" t="e">
        <f>VLOOKUP(Audit!C534,$V$3:$AE$12,3,FALSE)&amp; IF(Audit!C534=10,Audit!V534,"")</f>
        <v>#N/A</v>
      </c>
      <c r="AM1769" s="50" t="e">
        <f>VLOOKUP(Audit!C534,$V$13:$AE$22,3,FALSE)&amp; IF(Audit!C534=10,Audit!W534,"")</f>
        <v>#N/A</v>
      </c>
      <c r="AN1769" s="47" t="e">
        <f t="shared" si="830"/>
        <v>#N/A</v>
      </c>
      <c r="AO1769" s="50" t="e">
        <f>VLOOKUP(Audit!D534,$V$3:$AE$12,4,FALSE) &amp;  Audit!T534 &amp; IF(Audit!D534=10,Audit!V534,"")</f>
        <v>#N/A</v>
      </c>
      <c r="AP1769" s="50" t="e">
        <f>VLOOKUP(Audit!D534,$V$13:$AE$22,4,FALSE)&amp; IF(Audit!D534=10,Audit!W534,"")</f>
        <v>#N/A</v>
      </c>
      <c r="AQ1769" s="47" t="e">
        <f t="shared" si="831"/>
        <v>#N/A</v>
      </c>
      <c r="AR1769" s="50" t="e">
        <f>VLOOKUP(Audit!E534,$V$3:$AE$12,5,FALSE)&amp; IF(Audit!E534=10,Audit!V534,"")</f>
        <v>#N/A</v>
      </c>
      <c r="AS1769" s="50" t="e">
        <f>VLOOKUP(Audit!E534,$V$13:$AE$22,5,FALSE)&amp; IF(Audit!E534=10,Audit!W534,"")</f>
        <v>#N/A</v>
      </c>
      <c r="AT1769" s="47" t="e">
        <f t="shared" si="832"/>
        <v>#N/A</v>
      </c>
      <c r="AU1769" s="50" t="e">
        <f>VLOOKUP(Audit!F534,$V$3:$AE$12,6,FALSE)&amp; IF(Audit!F534=10,Audit!V534,"")</f>
        <v>#N/A</v>
      </c>
      <c r="AV1769" s="50" t="e">
        <f>VLOOKUP(Audit!F534,$V$13:$AE$22,6,FALSE)&amp; IF(Audit!F534=10,Audit!W534,"")</f>
        <v>#N/A</v>
      </c>
      <c r="AW1769" s="47" t="e">
        <f t="shared" si="833"/>
        <v>#N/A</v>
      </c>
      <c r="AX1769" s="50" t="e">
        <f>VLOOKUP(Audit!G534,$V$3:$AE$12,7,FALSE)&amp; IF(Audit!G534=10,Audit!V534,"")</f>
        <v>#N/A</v>
      </c>
      <c r="AY1769" s="50" t="e">
        <f>VLOOKUP(Audit!G534,$V$13:$AE$22,7,FALSE) &amp; IF(Audit!G534=10,Audit!W534,"")</f>
        <v>#N/A</v>
      </c>
      <c r="AZ1769" s="47" t="e">
        <f t="shared" si="834"/>
        <v>#N/A</v>
      </c>
      <c r="BA1769" s="50" t="e">
        <f>VLOOKUP(Audit!H534,$V$3:$AE$12,8,FALSE)&amp; Audit!U534 &amp; IF(Audit!H534=10,Audit!V534,"")</f>
        <v>#N/A</v>
      </c>
      <c r="BB1769" s="50" t="e">
        <f>VLOOKUP(Audit!H534,$V$13:$AE$22,8,FALSE) &amp; IF(Audit!H534=10,Audit!W534,"")</f>
        <v>#N/A</v>
      </c>
      <c r="BC1769" s="47" t="e">
        <f t="shared" si="835"/>
        <v>#N/A</v>
      </c>
      <c r="BD1769" s="50" t="e">
        <f>VLOOKUP(Audit!I534,$V$3:$AE$12,9,FALSE)&amp; IF(Audit!I534=10,Audit!V534,"")</f>
        <v>#N/A</v>
      </c>
      <c r="BE1769" s="50" t="e">
        <f>VLOOKUP(Audit!I534,$V$13:$AE$22,9,FALSE) &amp; IF(Audit!I534=10,Audit!W534,"") &amp; IF(Audit!I534&lt;&gt;1,U1769,"")</f>
        <v>#N/A</v>
      </c>
      <c r="BF1769" s="47" t="e">
        <f t="shared" si="836"/>
        <v>#N/A</v>
      </c>
      <c r="BG1769" s="50" t="e">
        <f>VLOOKUP(Audit!J534,$V$3:$AE$12,10,FALSE) &amp; Audit!S534 &amp; IF(Audit!J534=10,Audit!V534,"")</f>
        <v>#N/A</v>
      </c>
      <c r="BH1769" s="50" t="e">
        <f>VLOOKUP(Audit!J534,$V$13:$AE$22,10,FALSE) &amp; IF(Audit!J534=10,Audit!W534,"") &amp; IF(Audit!J534&lt;&gt;1,U1769,"")</f>
        <v>#N/A</v>
      </c>
      <c r="BI1769" s="47" t="e">
        <f t="shared" si="837"/>
        <v>#N/A</v>
      </c>
      <c r="BJ1769" s="48" t="str">
        <f t="shared" si="838"/>
        <v/>
      </c>
      <c r="BK1769" s="48" t="str">
        <f t="shared" si="839"/>
        <v/>
      </c>
      <c r="BL1769" s="48" t="str">
        <f t="shared" si="840"/>
        <v/>
      </c>
      <c r="BM1769" s="48" t="str">
        <f t="shared" si="841"/>
        <v/>
      </c>
      <c r="BN1769" s="48" t="str">
        <f t="shared" si="842"/>
        <v/>
      </c>
      <c r="BO1769" s="48" t="str">
        <f t="shared" si="843"/>
        <v/>
      </c>
      <c r="BP1769" s="48" t="str">
        <f t="shared" si="844"/>
        <v/>
      </c>
      <c r="BQ1769" s="48" t="str">
        <f t="shared" si="845"/>
        <v/>
      </c>
      <c r="BR1769" s="48" t="str">
        <f t="shared" si="846"/>
        <v/>
      </c>
      <c r="BS1769" s="48" t="str">
        <f t="shared" si="847"/>
        <v/>
      </c>
      <c r="BT1769" s="48" t="str">
        <f t="shared" si="848"/>
        <v/>
      </c>
      <c r="BU1769" s="48" t="str">
        <f t="shared" si="849"/>
        <v/>
      </c>
    </row>
    <row r="1770" spans="1:73">
      <c r="A1770" s="10">
        <f>Audit!A535</f>
        <v>0</v>
      </c>
      <c r="B1770" s="10" t="e">
        <f t="shared" si="820"/>
        <v>#N/A</v>
      </c>
      <c r="C1770" s="17" t="e">
        <f>VLOOKUP(Audit!B535,$V$3:$AE$12,2,FALSE) &amp; VLOOKUP(Audit!B535,$V$13:$AE$22,2,FALSE)&amp; IF(Audit!B535=10,Audit!V535&amp;Audit!W535,"")</f>
        <v>#N/A</v>
      </c>
      <c r="D1770" s="17" t="e">
        <f>VLOOKUP(Audit!C535,$V$3:$AE$12,3,FALSE) &amp; VLOOKUP(Audit!C535,$V$13:$AE$22,3,FALSE) &amp;IF(Audit!C535=10,Audit!V535&amp;Audit!W535,"")</f>
        <v>#N/A</v>
      </c>
      <c r="E1770" s="17" t="e">
        <f>VLOOKUP(Audit!D535,$V$3:$AE$12,4,FALSE)&amp; Audit!T535 &amp; VLOOKUP(Audit!D535,$V$13:$AE$22,4,FALSE)&amp; IF(Audit!D535=10,Audit!V535&amp;Audit!W535,"")</f>
        <v>#N/A</v>
      </c>
      <c r="F1770" s="17" t="e">
        <f>VLOOKUP(Audit!E535,$V$3:$AE$12,5,FALSE) &amp; VLOOKUP(Audit!E535,$V$13:$AE$22,5,FALSE)&amp; IF(Audit!E535=10,Audit!V535&amp;Audit!W535,"")</f>
        <v>#N/A</v>
      </c>
      <c r="G1770" s="17" t="e">
        <f>VLOOKUP(Audit!F535,$V$3:$AE$12,6,FALSE) &amp; VLOOKUP(Audit!F535,$V$13:$AE$22,6,FALSE)&amp; IF(Audit!F535=10,Audit!V535&amp;Audit!W535,"")</f>
        <v>#N/A</v>
      </c>
      <c r="H1770" s="17" t="e">
        <f>VLOOKUP(Audit!G535,$V$3:$AE$12,7,FALSE) &amp; VLOOKUP(Audit!G535,$V$13:$AE$22,7,FALSE)&amp;IF(Audit!G535=10,Audit!V535&amp;Audit!W535,"")</f>
        <v>#N/A</v>
      </c>
      <c r="I1770" s="17" t="e">
        <f>VLOOKUP(Audit!H535,$V$3:$AE$12,8,FALSE) &amp; Audit!U535 &amp; VLOOKUP(Audit!H535,$V$13:$AE$22,8,FALSE)&amp;IF(Audit!H535=10,Audit!V535&amp;Audit!W535,"")</f>
        <v>#N/A</v>
      </c>
      <c r="J1770" s="17" t="e">
        <f>VLOOKUP(Audit!I535,$V$3:$AE$12,9,FALSE) &amp; VLOOKUP(Audit!I535,$V$13:$AE$22,9,FALSE) &amp; IF(Audit!I535=10,Audit!V535&amp;Audit!W535,"") &amp; IF(Audit!I535&lt;&gt;1,U1770,"")</f>
        <v>#N/A</v>
      </c>
      <c r="K1770" s="17" t="e">
        <f>VLOOKUP(Audit!J535,$V$3:$AE$12,10,FALSE) &amp; Audit!S535 &amp; VLOOKUP(Audit!J535,$V$13:$AE$22,10,FALSE) &amp; IF(Audit!J535=10,Audit!V535&amp;Audit!W535,"") &amp; IF(Audit!J535&lt;&gt;1,U1770,"")</f>
        <v>#N/A</v>
      </c>
      <c r="L1770" s="10">
        <f>Audit!K535</f>
        <v>0</v>
      </c>
      <c r="M1770" s="10" t="e">
        <f t="shared" si="821"/>
        <v>#N/A</v>
      </c>
      <c r="N1770" s="10" t="e">
        <f t="shared" si="822"/>
        <v>#N/A</v>
      </c>
      <c r="O1770" s="10" t="e">
        <f t="shared" si="823"/>
        <v>#N/A</v>
      </c>
      <c r="P1770" s="10" t="e">
        <f t="shared" si="824"/>
        <v>#N/A</v>
      </c>
      <c r="Q1770" s="10" t="e">
        <f t="shared" si="825"/>
        <v>#N/A</v>
      </c>
      <c r="R1770" s="10" t="e">
        <f t="shared" si="826"/>
        <v>#N/A</v>
      </c>
      <c r="S1770" s="10" t="e">
        <f t="shared" si="827"/>
        <v>#N/A</v>
      </c>
      <c r="T1770" s="10" t="e">
        <f t="shared" si="828"/>
        <v>#N/A</v>
      </c>
      <c r="U1770" s="17" t="str">
        <f>IF(Audit!M535="","",VLOOKUP(Audit!M535,$W$26:$X$35,2,FALSE)) &amp; Audit!N535 &amp; IF(Audit!O535="","",IF(Audit!N535&lt;=1.4,VLOOKUP(Audit!O535,$W$38:X1815,2,FALSE),VLOOKUP(Audit!O535,$W$51:$X$61,2,FALSE))) &amp; IF(Audit!P535="","",VLOOKUP(Audit!P535,$Y$26:$Z$35,2,FALSE) &amp; Audit!Q535 &amp; IF(Audit!O535="","",IF(Audit!Q535&lt;=1.4,VLOOKUP(Audit!R535,$Y$38:$Z$48,2,FALSE),VLOOKUP(Audit!R535,$Y$51:$Z$61,2,FALSE))))</f>
        <v/>
      </c>
      <c r="V1770" s="21"/>
      <c r="AH1770" s="49">
        <f>Audit!A535</f>
        <v>0</v>
      </c>
      <c r="AI1770" s="50" t="e">
        <f>VLOOKUP(Audit!B535,$V$3:$AE$12,2,FALSE)&amp; IF(Audit!B535=10,Audit!V535,"")</f>
        <v>#N/A</v>
      </c>
      <c r="AJ1770" s="50" t="e">
        <f>VLOOKUP(Audit!B535,$V$13:$AE$22,2,FALSE)&amp; IF(Audit!B535=10,Audit!W535,"")</f>
        <v>#N/A</v>
      </c>
      <c r="AK1770" s="47" t="e">
        <f t="shared" si="829"/>
        <v>#N/A</v>
      </c>
      <c r="AL1770" s="50" t="e">
        <f>VLOOKUP(Audit!C535,$V$3:$AE$12,3,FALSE)&amp; IF(Audit!C535=10,Audit!V535,"")</f>
        <v>#N/A</v>
      </c>
      <c r="AM1770" s="50" t="e">
        <f>VLOOKUP(Audit!C535,$V$13:$AE$22,3,FALSE)&amp; IF(Audit!C535=10,Audit!W535,"")</f>
        <v>#N/A</v>
      </c>
      <c r="AN1770" s="47" t="e">
        <f t="shared" si="830"/>
        <v>#N/A</v>
      </c>
      <c r="AO1770" s="50" t="e">
        <f>VLOOKUP(Audit!D535,$V$3:$AE$12,4,FALSE) &amp;  Audit!T535 &amp; IF(Audit!D535=10,Audit!V535,"")</f>
        <v>#N/A</v>
      </c>
      <c r="AP1770" s="50" t="e">
        <f>VLOOKUP(Audit!D535,$V$13:$AE$22,4,FALSE)&amp; IF(Audit!D535=10,Audit!W535,"")</f>
        <v>#N/A</v>
      </c>
      <c r="AQ1770" s="47" t="e">
        <f t="shared" si="831"/>
        <v>#N/A</v>
      </c>
      <c r="AR1770" s="50" t="e">
        <f>VLOOKUP(Audit!E535,$V$3:$AE$12,5,FALSE)&amp; IF(Audit!E535=10,Audit!V535,"")</f>
        <v>#N/A</v>
      </c>
      <c r="AS1770" s="50" t="e">
        <f>VLOOKUP(Audit!E535,$V$13:$AE$22,5,FALSE)&amp; IF(Audit!E535=10,Audit!W535,"")</f>
        <v>#N/A</v>
      </c>
      <c r="AT1770" s="47" t="e">
        <f t="shared" si="832"/>
        <v>#N/A</v>
      </c>
      <c r="AU1770" s="50" t="e">
        <f>VLOOKUP(Audit!F535,$V$3:$AE$12,6,FALSE)&amp; IF(Audit!F535=10,Audit!V535,"")</f>
        <v>#N/A</v>
      </c>
      <c r="AV1770" s="50" t="e">
        <f>VLOOKUP(Audit!F535,$V$13:$AE$22,6,FALSE)&amp; IF(Audit!F535=10,Audit!W535,"")</f>
        <v>#N/A</v>
      </c>
      <c r="AW1770" s="47" t="e">
        <f t="shared" si="833"/>
        <v>#N/A</v>
      </c>
      <c r="AX1770" s="50" t="e">
        <f>VLOOKUP(Audit!G535,$V$3:$AE$12,7,FALSE)&amp; IF(Audit!G535=10,Audit!V535,"")</f>
        <v>#N/A</v>
      </c>
      <c r="AY1770" s="50" t="e">
        <f>VLOOKUP(Audit!G535,$V$13:$AE$22,7,FALSE) &amp; IF(Audit!G535=10,Audit!W535,"")</f>
        <v>#N/A</v>
      </c>
      <c r="AZ1770" s="47" t="e">
        <f t="shared" si="834"/>
        <v>#N/A</v>
      </c>
      <c r="BA1770" s="50" t="e">
        <f>VLOOKUP(Audit!H535,$V$3:$AE$12,8,FALSE)&amp; Audit!U535 &amp; IF(Audit!H535=10,Audit!V535,"")</f>
        <v>#N/A</v>
      </c>
      <c r="BB1770" s="50" t="e">
        <f>VLOOKUP(Audit!H535,$V$13:$AE$22,8,FALSE) &amp; IF(Audit!H535=10,Audit!W535,"")</f>
        <v>#N/A</v>
      </c>
      <c r="BC1770" s="47" t="e">
        <f t="shared" si="835"/>
        <v>#N/A</v>
      </c>
      <c r="BD1770" s="50" t="e">
        <f>VLOOKUP(Audit!I535,$V$3:$AE$12,9,FALSE)&amp; IF(Audit!I535=10,Audit!V535,"")</f>
        <v>#N/A</v>
      </c>
      <c r="BE1770" s="50" t="e">
        <f>VLOOKUP(Audit!I535,$V$13:$AE$22,9,FALSE) &amp; IF(Audit!I535=10,Audit!W535,"") &amp; IF(Audit!I535&lt;&gt;1,U1770,"")</f>
        <v>#N/A</v>
      </c>
      <c r="BF1770" s="47" t="e">
        <f t="shared" si="836"/>
        <v>#N/A</v>
      </c>
      <c r="BG1770" s="50" t="e">
        <f>VLOOKUP(Audit!J535,$V$3:$AE$12,10,FALSE) &amp; Audit!S535 &amp; IF(Audit!J535=10,Audit!V535,"")</f>
        <v>#N/A</v>
      </c>
      <c r="BH1770" s="50" t="e">
        <f>VLOOKUP(Audit!J535,$V$13:$AE$22,10,FALSE) &amp; IF(Audit!J535=10,Audit!W535,"") &amp; IF(Audit!J535&lt;&gt;1,U1770,"")</f>
        <v>#N/A</v>
      </c>
      <c r="BI1770" s="47" t="e">
        <f t="shared" si="837"/>
        <v>#N/A</v>
      </c>
      <c r="BJ1770" s="48" t="str">
        <f t="shared" si="838"/>
        <v/>
      </c>
      <c r="BK1770" s="48" t="str">
        <f t="shared" si="839"/>
        <v/>
      </c>
      <c r="BL1770" s="48" t="str">
        <f t="shared" si="840"/>
        <v/>
      </c>
      <c r="BM1770" s="48" t="str">
        <f t="shared" si="841"/>
        <v/>
      </c>
      <c r="BN1770" s="48" t="str">
        <f t="shared" si="842"/>
        <v/>
      </c>
      <c r="BO1770" s="48" t="str">
        <f t="shared" si="843"/>
        <v/>
      </c>
      <c r="BP1770" s="48" t="str">
        <f t="shared" si="844"/>
        <v/>
      </c>
      <c r="BQ1770" s="48" t="str">
        <f t="shared" si="845"/>
        <v/>
      </c>
      <c r="BR1770" s="48" t="str">
        <f t="shared" si="846"/>
        <v/>
      </c>
      <c r="BS1770" s="48" t="str">
        <f t="shared" si="847"/>
        <v/>
      </c>
      <c r="BT1770" s="48" t="str">
        <f t="shared" si="848"/>
        <v/>
      </c>
      <c r="BU1770" s="48" t="str">
        <f t="shared" si="849"/>
        <v/>
      </c>
    </row>
    <row r="1771" spans="1:73">
      <c r="A1771" s="10">
        <f>Audit!A536</f>
        <v>0</v>
      </c>
      <c r="B1771" s="10" t="e">
        <f t="shared" si="820"/>
        <v>#N/A</v>
      </c>
      <c r="C1771" s="17" t="e">
        <f>VLOOKUP(Audit!B536,$V$3:$AE$12,2,FALSE) &amp; VLOOKUP(Audit!B536,$V$13:$AE$22,2,FALSE)&amp; IF(Audit!B536=10,Audit!V536&amp;Audit!W536,"")</f>
        <v>#N/A</v>
      </c>
      <c r="D1771" s="17" t="e">
        <f>VLOOKUP(Audit!C536,$V$3:$AE$12,3,FALSE) &amp; VLOOKUP(Audit!C536,$V$13:$AE$22,3,FALSE) &amp;IF(Audit!C536=10,Audit!V536&amp;Audit!W536,"")</f>
        <v>#N/A</v>
      </c>
      <c r="E1771" s="17" t="e">
        <f>VLOOKUP(Audit!D536,$V$3:$AE$12,4,FALSE)&amp; Audit!T536 &amp; VLOOKUP(Audit!D536,$V$13:$AE$22,4,FALSE)&amp; IF(Audit!D536=10,Audit!V536&amp;Audit!W536,"")</f>
        <v>#N/A</v>
      </c>
      <c r="F1771" s="17" t="e">
        <f>VLOOKUP(Audit!E536,$V$3:$AE$12,5,FALSE) &amp; VLOOKUP(Audit!E536,$V$13:$AE$22,5,FALSE)&amp; IF(Audit!E536=10,Audit!V536&amp;Audit!W536,"")</f>
        <v>#N/A</v>
      </c>
      <c r="G1771" s="17" t="e">
        <f>VLOOKUP(Audit!F536,$V$3:$AE$12,6,FALSE) &amp; VLOOKUP(Audit!F536,$V$13:$AE$22,6,FALSE)&amp; IF(Audit!F536=10,Audit!V536&amp;Audit!W536,"")</f>
        <v>#N/A</v>
      </c>
      <c r="H1771" s="17" t="e">
        <f>VLOOKUP(Audit!G536,$V$3:$AE$12,7,FALSE) &amp; VLOOKUP(Audit!G536,$V$13:$AE$22,7,FALSE)&amp;IF(Audit!G536=10,Audit!V536&amp;Audit!W536,"")</f>
        <v>#N/A</v>
      </c>
      <c r="I1771" s="17" t="e">
        <f>VLOOKUP(Audit!H536,$V$3:$AE$12,8,FALSE) &amp; Audit!U536 &amp; VLOOKUP(Audit!H536,$V$13:$AE$22,8,FALSE)&amp;IF(Audit!H536=10,Audit!V536&amp;Audit!W536,"")</f>
        <v>#N/A</v>
      </c>
      <c r="J1771" s="17" t="e">
        <f>VLOOKUP(Audit!I536,$V$3:$AE$12,9,FALSE) &amp; VLOOKUP(Audit!I536,$V$13:$AE$22,9,FALSE) &amp; IF(Audit!I536=10,Audit!V536&amp;Audit!W536,"") &amp; IF(Audit!I536&lt;&gt;1,U1771,"")</f>
        <v>#N/A</v>
      </c>
      <c r="K1771" s="17" t="e">
        <f>VLOOKUP(Audit!J536,$V$3:$AE$12,10,FALSE) &amp; Audit!S536 &amp; VLOOKUP(Audit!J536,$V$13:$AE$22,10,FALSE) &amp; IF(Audit!J536=10,Audit!V536&amp;Audit!W536,"") &amp; IF(Audit!J536&lt;&gt;1,U1771,"")</f>
        <v>#N/A</v>
      </c>
      <c r="L1771" s="10">
        <f>Audit!K536</f>
        <v>0</v>
      </c>
      <c r="M1771" s="10" t="e">
        <f t="shared" si="821"/>
        <v>#N/A</v>
      </c>
      <c r="N1771" s="10" t="e">
        <f t="shared" si="822"/>
        <v>#N/A</v>
      </c>
      <c r="O1771" s="10" t="e">
        <f t="shared" si="823"/>
        <v>#N/A</v>
      </c>
      <c r="P1771" s="10" t="e">
        <f t="shared" si="824"/>
        <v>#N/A</v>
      </c>
      <c r="Q1771" s="10" t="e">
        <f t="shared" si="825"/>
        <v>#N/A</v>
      </c>
      <c r="R1771" s="10" t="e">
        <f t="shared" si="826"/>
        <v>#N/A</v>
      </c>
      <c r="S1771" s="10" t="e">
        <f t="shared" si="827"/>
        <v>#N/A</v>
      </c>
      <c r="T1771" s="10" t="e">
        <f t="shared" si="828"/>
        <v>#N/A</v>
      </c>
      <c r="U1771" s="17" t="str">
        <f>IF(Audit!M536="","",VLOOKUP(Audit!M536,$W$26:$X$35,2,FALSE)) &amp; Audit!N536 &amp; IF(Audit!O536="","",IF(Audit!N536&lt;=1.4,VLOOKUP(Audit!O536,$W$38:X1816,2,FALSE),VLOOKUP(Audit!O536,$W$51:$X$61,2,FALSE))) &amp; IF(Audit!P536="","",VLOOKUP(Audit!P536,$Y$26:$Z$35,2,FALSE) &amp; Audit!Q536 &amp; IF(Audit!O536="","",IF(Audit!Q536&lt;=1.4,VLOOKUP(Audit!R536,$Y$38:$Z$48,2,FALSE),VLOOKUP(Audit!R536,$Y$51:$Z$61,2,FALSE))))</f>
        <v/>
      </c>
      <c r="V1771" s="21"/>
      <c r="AH1771" s="49">
        <f>Audit!A536</f>
        <v>0</v>
      </c>
      <c r="AI1771" s="50" t="e">
        <f>VLOOKUP(Audit!B536,$V$3:$AE$12,2,FALSE)&amp; IF(Audit!B536=10,Audit!V536,"")</f>
        <v>#N/A</v>
      </c>
      <c r="AJ1771" s="50" t="e">
        <f>VLOOKUP(Audit!B536,$V$13:$AE$22,2,FALSE)&amp; IF(Audit!B536=10,Audit!W536,"")</f>
        <v>#N/A</v>
      </c>
      <c r="AK1771" s="47" t="e">
        <f t="shared" si="829"/>
        <v>#N/A</v>
      </c>
      <c r="AL1771" s="50" t="e">
        <f>VLOOKUP(Audit!C536,$V$3:$AE$12,3,FALSE)&amp; IF(Audit!C536=10,Audit!V536,"")</f>
        <v>#N/A</v>
      </c>
      <c r="AM1771" s="50" t="e">
        <f>VLOOKUP(Audit!C536,$V$13:$AE$22,3,FALSE)&amp; IF(Audit!C536=10,Audit!W536,"")</f>
        <v>#N/A</v>
      </c>
      <c r="AN1771" s="47" t="e">
        <f t="shared" si="830"/>
        <v>#N/A</v>
      </c>
      <c r="AO1771" s="50" t="e">
        <f>VLOOKUP(Audit!D536,$V$3:$AE$12,4,FALSE) &amp;  Audit!T536 &amp; IF(Audit!D536=10,Audit!V536,"")</f>
        <v>#N/A</v>
      </c>
      <c r="AP1771" s="50" t="e">
        <f>VLOOKUP(Audit!D536,$V$13:$AE$22,4,FALSE)&amp; IF(Audit!D536=10,Audit!W536,"")</f>
        <v>#N/A</v>
      </c>
      <c r="AQ1771" s="47" t="e">
        <f t="shared" si="831"/>
        <v>#N/A</v>
      </c>
      <c r="AR1771" s="50" t="e">
        <f>VLOOKUP(Audit!E536,$V$3:$AE$12,5,FALSE)&amp; IF(Audit!E536=10,Audit!V536,"")</f>
        <v>#N/A</v>
      </c>
      <c r="AS1771" s="50" t="e">
        <f>VLOOKUP(Audit!E536,$V$13:$AE$22,5,FALSE)&amp; IF(Audit!E536=10,Audit!W536,"")</f>
        <v>#N/A</v>
      </c>
      <c r="AT1771" s="47" t="e">
        <f t="shared" si="832"/>
        <v>#N/A</v>
      </c>
      <c r="AU1771" s="50" t="e">
        <f>VLOOKUP(Audit!F536,$V$3:$AE$12,6,FALSE)&amp; IF(Audit!F536=10,Audit!V536,"")</f>
        <v>#N/A</v>
      </c>
      <c r="AV1771" s="50" t="e">
        <f>VLOOKUP(Audit!F536,$V$13:$AE$22,6,FALSE)&amp; IF(Audit!F536=10,Audit!W536,"")</f>
        <v>#N/A</v>
      </c>
      <c r="AW1771" s="47" t="e">
        <f t="shared" si="833"/>
        <v>#N/A</v>
      </c>
      <c r="AX1771" s="50" t="e">
        <f>VLOOKUP(Audit!G536,$V$3:$AE$12,7,FALSE)&amp; IF(Audit!G536=10,Audit!V536,"")</f>
        <v>#N/A</v>
      </c>
      <c r="AY1771" s="50" t="e">
        <f>VLOOKUP(Audit!G536,$V$13:$AE$22,7,FALSE) &amp; IF(Audit!G536=10,Audit!W536,"")</f>
        <v>#N/A</v>
      </c>
      <c r="AZ1771" s="47" t="e">
        <f t="shared" si="834"/>
        <v>#N/A</v>
      </c>
      <c r="BA1771" s="50" t="e">
        <f>VLOOKUP(Audit!H536,$V$3:$AE$12,8,FALSE)&amp; Audit!U536 &amp; IF(Audit!H536=10,Audit!V536,"")</f>
        <v>#N/A</v>
      </c>
      <c r="BB1771" s="50" t="e">
        <f>VLOOKUP(Audit!H536,$V$13:$AE$22,8,FALSE) &amp; IF(Audit!H536=10,Audit!W536,"")</f>
        <v>#N/A</v>
      </c>
      <c r="BC1771" s="47" t="e">
        <f t="shared" si="835"/>
        <v>#N/A</v>
      </c>
      <c r="BD1771" s="50" t="e">
        <f>VLOOKUP(Audit!I536,$V$3:$AE$12,9,FALSE)&amp; IF(Audit!I536=10,Audit!V536,"")</f>
        <v>#N/A</v>
      </c>
      <c r="BE1771" s="50" t="e">
        <f>VLOOKUP(Audit!I536,$V$13:$AE$22,9,FALSE) &amp; IF(Audit!I536=10,Audit!W536,"") &amp; IF(Audit!I536&lt;&gt;1,U1771,"")</f>
        <v>#N/A</v>
      </c>
      <c r="BF1771" s="47" t="e">
        <f t="shared" si="836"/>
        <v>#N/A</v>
      </c>
      <c r="BG1771" s="50" t="e">
        <f>VLOOKUP(Audit!J536,$V$3:$AE$12,10,FALSE) &amp; Audit!S536 &amp; IF(Audit!J536=10,Audit!V536,"")</f>
        <v>#N/A</v>
      </c>
      <c r="BH1771" s="50" t="e">
        <f>VLOOKUP(Audit!J536,$V$13:$AE$22,10,FALSE) &amp; IF(Audit!J536=10,Audit!W536,"") &amp; IF(Audit!J536&lt;&gt;1,U1771,"")</f>
        <v>#N/A</v>
      </c>
      <c r="BI1771" s="47" t="e">
        <f t="shared" si="837"/>
        <v>#N/A</v>
      </c>
      <c r="BJ1771" s="48" t="str">
        <f t="shared" si="838"/>
        <v/>
      </c>
      <c r="BK1771" s="48" t="str">
        <f t="shared" si="839"/>
        <v/>
      </c>
      <c r="BL1771" s="48" t="str">
        <f t="shared" si="840"/>
        <v/>
      </c>
      <c r="BM1771" s="48" t="str">
        <f t="shared" si="841"/>
        <v/>
      </c>
      <c r="BN1771" s="48" t="str">
        <f t="shared" si="842"/>
        <v/>
      </c>
      <c r="BO1771" s="48" t="str">
        <f t="shared" si="843"/>
        <v/>
      </c>
      <c r="BP1771" s="48" t="str">
        <f t="shared" si="844"/>
        <v/>
      </c>
      <c r="BQ1771" s="48" t="str">
        <f t="shared" si="845"/>
        <v/>
      </c>
      <c r="BR1771" s="48" t="str">
        <f t="shared" si="846"/>
        <v/>
      </c>
      <c r="BS1771" s="48" t="str">
        <f t="shared" si="847"/>
        <v/>
      </c>
      <c r="BT1771" s="48" t="str">
        <f t="shared" si="848"/>
        <v/>
      </c>
      <c r="BU1771" s="48" t="str">
        <f t="shared" si="849"/>
        <v/>
      </c>
    </row>
    <row r="1772" spans="1:73">
      <c r="A1772" s="10">
        <f>Audit!A537</f>
        <v>0</v>
      </c>
      <c r="B1772" s="10" t="e">
        <f t="shared" si="820"/>
        <v>#N/A</v>
      </c>
      <c r="C1772" s="17" t="e">
        <f>VLOOKUP(Audit!B537,$V$3:$AE$12,2,FALSE) &amp; VLOOKUP(Audit!B537,$V$13:$AE$22,2,FALSE)&amp; IF(Audit!B537=10,Audit!V537&amp;Audit!W537,"")</f>
        <v>#N/A</v>
      </c>
      <c r="D1772" s="17" t="e">
        <f>VLOOKUP(Audit!C537,$V$3:$AE$12,3,FALSE) &amp; VLOOKUP(Audit!C537,$V$13:$AE$22,3,FALSE) &amp;IF(Audit!C537=10,Audit!V537&amp;Audit!W537,"")</f>
        <v>#N/A</v>
      </c>
      <c r="E1772" s="17" t="e">
        <f>VLOOKUP(Audit!D537,$V$3:$AE$12,4,FALSE)&amp; Audit!T537 &amp; VLOOKUP(Audit!D537,$V$13:$AE$22,4,FALSE)&amp; IF(Audit!D537=10,Audit!V537&amp;Audit!W537,"")</f>
        <v>#N/A</v>
      </c>
      <c r="F1772" s="17" t="e">
        <f>VLOOKUP(Audit!E537,$V$3:$AE$12,5,FALSE) &amp; VLOOKUP(Audit!E537,$V$13:$AE$22,5,FALSE)&amp; IF(Audit!E537=10,Audit!V537&amp;Audit!W537,"")</f>
        <v>#N/A</v>
      </c>
      <c r="G1772" s="17" t="e">
        <f>VLOOKUP(Audit!F537,$V$3:$AE$12,6,FALSE) &amp; VLOOKUP(Audit!F537,$V$13:$AE$22,6,FALSE)&amp; IF(Audit!F537=10,Audit!V537&amp;Audit!W537,"")</f>
        <v>#N/A</v>
      </c>
      <c r="H1772" s="17" t="e">
        <f>VLOOKUP(Audit!G537,$V$3:$AE$12,7,FALSE) &amp; VLOOKUP(Audit!G537,$V$13:$AE$22,7,FALSE)&amp;IF(Audit!G537=10,Audit!V537&amp;Audit!W537,"")</f>
        <v>#N/A</v>
      </c>
      <c r="I1772" s="17" t="e">
        <f>VLOOKUP(Audit!H537,$V$3:$AE$12,8,FALSE) &amp; Audit!U537 &amp; VLOOKUP(Audit!H537,$V$13:$AE$22,8,FALSE)&amp;IF(Audit!H537=10,Audit!V537&amp;Audit!W537,"")</f>
        <v>#N/A</v>
      </c>
      <c r="J1772" s="17" t="e">
        <f>VLOOKUP(Audit!I537,$V$3:$AE$12,9,FALSE) &amp; VLOOKUP(Audit!I537,$V$13:$AE$22,9,FALSE) &amp; IF(Audit!I537=10,Audit!V537&amp;Audit!W537,"") &amp; IF(Audit!I537&lt;&gt;1,U1772,"")</f>
        <v>#N/A</v>
      </c>
      <c r="K1772" s="17" t="e">
        <f>VLOOKUP(Audit!J537,$V$3:$AE$12,10,FALSE) &amp; Audit!S537 &amp; VLOOKUP(Audit!J537,$V$13:$AE$22,10,FALSE) &amp; IF(Audit!J537=10,Audit!V537&amp;Audit!W537,"") &amp; IF(Audit!J537&lt;&gt;1,U1772,"")</f>
        <v>#N/A</v>
      </c>
      <c r="L1772" s="10">
        <f>Audit!K537</f>
        <v>0</v>
      </c>
      <c r="M1772" s="10" t="e">
        <f t="shared" si="821"/>
        <v>#N/A</v>
      </c>
      <c r="N1772" s="10" t="e">
        <f t="shared" si="822"/>
        <v>#N/A</v>
      </c>
      <c r="O1772" s="10" t="e">
        <f t="shared" si="823"/>
        <v>#N/A</v>
      </c>
      <c r="P1772" s="10" t="e">
        <f t="shared" si="824"/>
        <v>#N/A</v>
      </c>
      <c r="Q1772" s="10" t="e">
        <f t="shared" si="825"/>
        <v>#N/A</v>
      </c>
      <c r="R1772" s="10" t="e">
        <f t="shared" si="826"/>
        <v>#N/A</v>
      </c>
      <c r="S1772" s="10" t="e">
        <f t="shared" si="827"/>
        <v>#N/A</v>
      </c>
      <c r="T1772" s="10" t="e">
        <f t="shared" si="828"/>
        <v>#N/A</v>
      </c>
      <c r="U1772" s="17" t="str">
        <f>IF(Audit!M537="","",VLOOKUP(Audit!M537,$W$26:$X$35,2,FALSE)) &amp; Audit!N537 &amp; IF(Audit!O537="","",IF(Audit!N537&lt;=1.4,VLOOKUP(Audit!O537,$W$38:X1817,2,FALSE),VLOOKUP(Audit!O537,$W$51:$X$61,2,FALSE))) &amp; IF(Audit!P537="","",VLOOKUP(Audit!P537,$Y$26:$Z$35,2,FALSE) &amp; Audit!Q537 &amp; IF(Audit!O537="","",IF(Audit!Q537&lt;=1.4,VLOOKUP(Audit!R537,$Y$38:$Z$48,2,FALSE),VLOOKUP(Audit!R537,$Y$51:$Z$61,2,FALSE))))</f>
        <v/>
      </c>
      <c r="V1772" s="21"/>
      <c r="AH1772" s="49">
        <f>Audit!A537</f>
        <v>0</v>
      </c>
      <c r="AI1772" s="50" t="e">
        <f>VLOOKUP(Audit!B537,$V$3:$AE$12,2,FALSE)&amp; IF(Audit!B537=10,Audit!V537,"")</f>
        <v>#N/A</v>
      </c>
      <c r="AJ1772" s="50" t="e">
        <f>VLOOKUP(Audit!B537,$V$13:$AE$22,2,FALSE)&amp; IF(Audit!B537=10,Audit!W537,"")</f>
        <v>#N/A</v>
      </c>
      <c r="AK1772" s="47" t="e">
        <f t="shared" si="829"/>
        <v>#N/A</v>
      </c>
      <c r="AL1772" s="50" t="e">
        <f>VLOOKUP(Audit!C537,$V$3:$AE$12,3,FALSE)&amp; IF(Audit!C537=10,Audit!V537,"")</f>
        <v>#N/A</v>
      </c>
      <c r="AM1772" s="50" t="e">
        <f>VLOOKUP(Audit!C537,$V$13:$AE$22,3,FALSE)&amp; IF(Audit!C537=10,Audit!W537,"")</f>
        <v>#N/A</v>
      </c>
      <c r="AN1772" s="47" t="e">
        <f t="shared" si="830"/>
        <v>#N/A</v>
      </c>
      <c r="AO1772" s="50" t="e">
        <f>VLOOKUP(Audit!D537,$V$3:$AE$12,4,FALSE) &amp;  Audit!T537 &amp; IF(Audit!D537=10,Audit!V537,"")</f>
        <v>#N/A</v>
      </c>
      <c r="AP1772" s="50" t="e">
        <f>VLOOKUP(Audit!D537,$V$13:$AE$22,4,FALSE)&amp; IF(Audit!D537=10,Audit!W537,"")</f>
        <v>#N/A</v>
      </c>
      <c r="AQ1772" s="47" t="e">
        <f t="shared" si="831"/>
        <v>#N/A</v>
      </c>
      <c r="AR1772" s="50" t="e">
        <f>VLOOKUP(Audit!E537,$V$3:$AE$12,5,FALSE)&amp; IF(Audit!E537=10,Audit!V537,"")</f>
        <v>#N/A</v>
      </c>
      <c r="AS1772" s="50" t="e">
        <f>VLOOKUP(Audit!E537,$V$13:$AE$22,5,FALSE)&amp; IF(Audit!E537=10,Audit!W537,"")</f>
        <v>#N/A</v>
      </c>
      <c r="AT1772" s="47" t="e">
        <f t="shared" si="832"/>
        <v>#N/A</v>
      </c>
      <c r="AU1772" s="50" t="e">
        <f>VLOOKUP(Audit!F537,$V$3:$AE$12,6,FALSE)&amp; IF(Audit!F537=10,Audit!V537,"")</f>
        <v>#N/A</v>
      </c>
      <c r="AV1772" s="50" t="e">
        <f>VLOOKUP(Audit!F537,$V$13:$AE$22,6,FALSE)&amp; IF(Audit!F537=10,Audit!W537,"")</f>
        <v>#N/A</v>
      </c>
      <c r="AW1772" s="47" t="e">
        <f t="shared" si="833"/>
        <v>#N/A</v>
      </c>
      <c r="AX1772" s="50" t="e">
        <f>VLOOKUP(Audit!G537,$V$3:$AE$12,7,FALSE)&amp; IF(Audit!G537=10,Audit!V537,"")</f>
        <v>#N/A</v>
      </c>
      <c r="AY1772" s="50" t="e">
        <f>VLOOKUP(Audit!G537,$V$13:$AE$22,7,FALSE) &amp; IF(Audit!G537=10,Audit!W537,"")</f>
        <v>#N/A</v>
      </c>
      <c r="AZ1772" s="47" t="e">
        <f t="shared" si="834"/>
        <v>#N/A</v>
      </c>
      <c r="BA1772" s="50" t="e">
        <f>VLOOKUP(Audit!H537,$V$3:$AE$12,8,FALSE)&amp; Audit!U537 &amp; IF(Audit!H537=10,Audit!V537,"")</f>
        <v>#N/A</v>
      </c>
      <c r="BB1772" s="50" t="e">
        <f>VLOOKUP(Audit!H537,$V$13:$AE$22,8,FALSE) &amp; IF(Audit!H537=10,Audit!W537,"")</f>
        <v>#N/A</v>
      </c>
      <c r="BC1772" s="47" t="e">
        <f t="shared" si="835"/>
        <v>#N/A</v>
      </c>
      <c r="BD1772" s="50" t="e">
        <f>VLOOKUP(Audit!I537,$V$3:$AE$12,9,FALSE)&amp; IF(Audit!I537=10,Audit!V537,"")</f>
        <v>#N/A</v>
      </c>
      <c r="BE1772" s="50" t="e">
        <f>VLOOKUP(Audit!I537,$V$13:$AE$22,9,FALSE) &amp; IF(Audit!I537=10,Audit!W537,"") &amp; IF(Audit!I537&lt;&gt;1,U1772,"")</f>
        <v>#N/A</v>
      </c>
      <c r="BF1772" s="47" t="e">
        <f t="shared" si="836"/>
        <v>#N/A</v>
      </c>
      <c r="BG1772" s="50" t="e">
        <f>VLOOKUP(Audit!J537,$V$3:$AE$12,10,FALSE) &amp; Audit!S537 &amp; IF(Audit!J537=10,Audit!V537,"")</f>
        <v>#N/A</v>
      </c>
      <c r="BH1772" s="50" t="e">
        <f>VLOOKUP(Audit!J537,$V$13:$AE$22,10,FALSE) &amp; IF(Audit!J537=10,Audit!W537,"") &amp; IF(Audit!J537&lt;&gt;1,U1772,"")</f>
        <v>#N/A</v>
      </c>
      <c r="BI1772" s="47" t="e">
        <f t="shared" si="837"/>
        <v>#N/A</v>
      </c>
      <c r="BJ1772" s="48" t="str">
        <f t="shared" si="838"/>
        <v/>
      </c>
      <c r="BK1772" s="48" t="str">
        <f t="shared" si="839"/>
        <v/>
      </c>
      <c r="BL1772" s="48" t="str">
        <f t="shared" si="840"/>
        <v/>
      </c>
      <c r="BM1772" s="48" t="str">
        <f t="shared" si="841"/>
        <v/>
      </c>
      <c r="BN1772" s="48" t="str">
        <f t="shared" si="842"/>
        <v/>
      </c>
      <c r="BO1772" s="48" t="str">
        <f t="shared" si="843"/>
        <v/>
      </c>
      <c r="BP1772" s="48" t="str">
        <f t="shared" si="844"/>
        <v/>
      </c>
      <c r="BQ1772" s="48" t="str">
        <f t="shared" si="845"/>
        <v/>
      </c>
      <c r="BR1772" s="48" t="str">
        <f t="shared" si="846"/>
        <v/>
      </c>
      <c r="BS1772" s="48" t="str">
        <f t="shared" si="847"/>
        <v/>
      </c>
      <c r="BT1772" s="48" t="str">
        <f t="shared" si="848"/>
        <v/>
      </c>
      <c r="BU1772" s="48" t="str">
        <f t="shared" si="849"/>
        <v/>
      </c>
    </row>
    <row r="1773" spans="1:73">
      <c r="A1773" s="10">
        <f>Audit!A538</f>
        <v>0</v>
      </c>
      <c r="B1773" s="10" t="e">
        <f t="shared" si="820"/>
        <v>#N/A</v>
      </c>
      <c r="C1773" s="17" t="e">
        <f>VLOOKUP(Audit!B538,$V$3:$AE$12,2,FALSE) &amp; VLOOKUP(Audit!B538,$V$13:$AE$22,2,FALSE)&amp; IF(Audit!B538=10,Audit!V538&amp;Audit!W538,"")</f>
        <v>#N/A</v>
      </c>
      <c r="D1773" s="17" t="e">
        <f>VLOOKUP(Audit!C538,$V$3:$AE$12,3,FALSE) &amp; VLOOKUP(Audit!C538,$V$13:$AE$22,3,FALSE) &amp;IF(Audit!C538=10,Audit!V538&amp;Audit!W538,"")</f>
        <v>#N/A</v>
      </c>
      <c r="E1773" s="17" t="e">
        <f>VLOOKUP(Audit!D538,$V$3:$AE$12,4,FALSE)&amp; Audit!T538 &amp; VLOOKUP(Audit!D538,$V$13:$AE$22,4,FALSE)&amp; IF(Audit!D538=10,Audit!V538&amp;Audit!W538,"")</f>
        <v>#N/A</v>
      </c>
      <c r="F1773" s="17" t="e">
        <f>VLOOKUP(Audit!E538,$V$3:$AE$12,5,FALSE) &amp; VLOOKUP(Audit!E538,$V$13:$AE$22,5,FALSE)&amp; IF(Audit!E538=10,Audit!V538&amp;Audit!W538,"")</f>
        <v>#N/A</v>
      </c>
      <c r="G1773" s="17" t="e">
        <f>VLOOKUP(Audit!F538,$V$3:$AE$12,6,FALSE) &amp; VLOOKUP(Audit!F538,$V$13:$AE$22,6,FALSE)&amp; IF(Audit!F538=10,Audit!V538&amp;Audit!W538,"")</f>
        <v>#N/A</v>
      </c>
      <c r="H1773" s="17" t="e">
        <f>VLOOKUP(Audit!G538,$V$3:$AE$12,7,FALSE) &amp; VLOOKUP(Audit!G538,$V$13:$AE$22,7,FALSE)&amp;IF(Audit!G538=10,Audit!V538&amp;Audit!W538,"")</f>
        <v>#N/A</v>
      </c>
      <c r="I1773" s="17" t="e">
        <f>VLOOKUP(Audit!H538,$V$3:$AE$12,8,FALSE) &amp; Audit!U538 &amp; VLOOKUP(Audit!H538,$V$13:$AE$22,8,FALSE)&amp;IF(Audit!H538=10,Audit!V538&amp;Audit!W538,"")</f>
        <v>#N/A</v>
      </c>
      <c r="J1773" s="17" t="e">
        <f>VLOOKUP(Audit!I538,$V$3:$AE$12,9,FALSE) &amp; VLOOKUP(Audit!I538,$V$13:$AE$22,9,FALSE) &amp; IF(Audit!I538=10,Audit!V538&amp;Audit!W538,"") &amp; IF(Audit!I538&lt;&gt;1,U1773,"")</f>
        <v>#N/A</v>
      </c>
      <c r="K1773" s="17" t="e">
        <f>VLOOKUP(Audit!J538,$V$3:$AE$12,10,FALSE) &amp; Audit!S538 &amp; VLOOKUP(Audit!J538,$V$13:$AE$22,10,FALSE) &amp; IF(Audit!J538=10,Audit!V538&amp;Audit!W538,"") &amp; IF(Audit!J538&lt;&gt;1,U1773,"")</f>
        <v>#N/A</v>
      </c>
      <c r="L1773" s="10">
        <f>Audit!K538</f>
        <v>0</v>
      </c>
      <c r="M1773" s="10" t="e">
        <f t="shared" si="821"/>
        <v>#N/A</v>
      </c>
      <c r="N1773" s="10" t="e">
        <f t="shared" si="822"/>
        <v>#N/A</v>
      </c>
      <c r="O1773" s="10" t="e">
        <f t="shared" si="823"/>
        <v>#N/A</v>
      </c>
      <c r="P1773" s="10" t="e">
        <f t="shared" si="824"/>
        <v>#N/A</v>
      </c>
      <c r="Q1773" s="10" t="e">
        <f t="shared" si="825"/>
        <v>#N/A</v>
      </c>
      <c r="R1773" s="10" t="e">
        <f t="shared" si="826"/>
        <v>#N/A</v>
      </c>
      <c r="S1773" s="10" t="e">
        <f t="shared" si="827"/>
        <v>#N/A</v>
      </c>
      <c r="T1773" s="10" t="e">
        <f t="shared" si="828"/>
        <v>#N/A</v>
      </c>
      <c r="U1773" s="17" t="str">
        <f>IF(Audit!M538="","",VLOOKUP(Audit!M538,$W$26:$X$35,2,FALSE)) &amp; Audit!N538 &amp; IF(Audit!O538="","",IF(Audit!N538&lt;=1.4,VLOOKUP(Audit!O538,$W$38:X1818,2,FALSE),VLOOKUP(Audit!O538,$W$51:$X$61,2,FALSE))) &amp; IF(Audit!P538="","",VLOOKUP(Audit!P538,$Y$26:$Z$35,2,FALSE) &amp; Audit!Q538 &amp; IF(Audit!O538="","",IF(Audit!Q538&lt;=1.4,VLOOKUP(Audit!R538,$Y$38:$Z$48,2,FALSE),VLOOKUP(Audit!R538,$Y$51:$Z$61,2,FALSE))))</f>
        <v/>
      </c>
      <c r="V1773" s="21"/>
      <c r="AH1773" s="49">
        <f>Audit!A538</f>
        <v>0</v>
      </c>
      <c r="AI1773" s="50" t="e">
        <f>VLOOKUP(Audit!B538,$V$3:$AE$12,2,FALSE)&amp; IF(Audit!B538=10,Audit!V538,"")</f>
        <v>#N/A</v>
      </c>
      <c r="AJ1773" s="50" t="e">
        <f>VLOOKUP(Audit!B538,$V$13:$AE$22,2,FALSE)&amp; IF(Audit!B538=10,Audit!W538,"")</f>
        <v>#N/A</v>
      </c>
      <c r="AK1773" s="47" t="e">
        <f t="shared" si="829"/>
        <v>#N/A</v>
      </c>
      <c r="AL1773" s="50" t="e">
        <f>VLOOKUP(Audit!C538,$V$3:$AE$12,3,FALSE)&amp; IF(Audit!C538=10,Audit!V538,"")</f>
        <v>#N/A</v>
      </c>
      <c r="AM1773" s="50" t="e">
        <f>VLOOKUP(Audit!C538,$V$13:$AE$22,3,FALSE)&amp; IF(Audit!C538=10,Audit!W538,"")</f>
        <v>#N/A</v>
      </c>
      <c r="AN1773" s="47" t="e">
        <f t="shared" si="830"/>
        <v>#N/A</v>
      </c>
      <c r="AO1773" s="50" t="e">
        <f>VLOOKUP(Audit!D538,$V$3:$AE$12,4,FALSE) &amp;  Audit!T538 &amp; IF(Audit!D538=10,Audit!V538,"")</f>
        <v>#N/A</v>
      </c>
      <c r="AP1773" s="50" t="e">
        <f>VLOOKUP(Audit!D538,$V$13:$AE$22,4,FALSE)&amp; IF(Audit!D538=10,Audit!W538,"")</f>
        <v>#N/A</v>
      </c>
      <c r="AQ1773" s="47" t="e">
        <f t="shared" si="831"/>
        <v>#N/A</v>
      </c>
      <c r="AR1773" s="50" t="e">
        <f>VLOOKUP(Audit!E538,$V$3:$AE$12,5,FALSE)&amp; IF(Audit!E538=10,Audit!V538,"")</f>
        <v>#N/A</v>
      </c>
      <c r="AS1773" s="50" t="e">
        <f>VLOOKUP(Audit!E538,$V$13:$AE$22,5,FALSE)&amp; IF(Audit!E538=10,Audit!W538,"")</f>
        <v>#N/A</v>
      </c>
      <c r="AT1773" s="47" t="e">
        <f t="shared" si="832"/>
        <v>#N/A</v>
      </c>
      <c r="AU1773" s="50" t="e">
        <f>VLOOKUP(Audit!F538,$V$3:$AE$12,6,FALSE)&amp; IF(Audit!F538=10,Audit!V538,"")</f>
        <v>#N/A</v>
      </c>
      <c r="AV1773" s="50" t="e">
        <f>VLOOKUP(Audit!F538,$V$13:$AE$22,6,FALSE)&amp; IF(Audit!F538=10,Audit!W538,"")</f>
        <v>#N/A</v>
      </c>
      <c r="AW1773" s="47" t="e">
        <f t="shared" si="833"/>
        <v>#N/A</v>
      </c>
      <c r="AX1773" s="50" t="e">
        <f>VLOOKUP(Audit!G538,$V$3:$AE$12,7,FALSE)&amp; IF(Audit!G538=10,Audit!V538,"")</f>
        <v>#N/A</v>
      </c>
      <c r="AY1773" s="50" t="e">
        <f>VLOOKUP(Audit!G538,$V$13:$AE$22,7,FALSE) &amp; IF(Audit!G538=10,Audit!W538,"")</f>
        <v>#N/A</v>
      </c>
      <c r="AZ1773" s="47" t="e">
        <f t="shared" si="834"/>
        <v>#N/A</v>
      </c>
      <c r="BA1773" s="50" t="e">
        <f>VLOOKUP(Audit!H538,$V$3:$AE$12,8,FALSE)&amp; Audit!U538 &amp; IF(Audit!H538=10,Audit!V538,"")</f>
        <v>#N/A</v>
      </c>
      <c r="BB1773" s="50" t="e">
        <f>VLOOKUP(Audit!H538,$V$13:$AE$22,8,FALSE) &amp; IF(Audit!H538=10,Audit!W538,"")</f>
        <v>#N/A</v>
      </c>
      <c r="BC1773" s="47" t="e">
        <f t="shared" si="835"/>
        <v>#N/A</v>
      </c>
      <c r="BD1773" s="50" t="e">
        <f>VLOOKUP(Audit!I538,$V$3:$AE$12,9,FALSE)&amp; IF(Audit!I538=10,Audit!V538,"")</f>
        <v>#N/A</v>
      </c>
      <c r="BE1773" s="50" t="e">
        <f>VLOOKUP(Audit!I538,$V$13:$AE$22,9,FALSE) &amp; IF(Audit!I538=10,Audit!W538,"") &amp; IF(Audit!I538&lt;&gt;1,U1773,"")</f>
        <v>#N/A</v>
      </c>
      <c r="BF1773" s="47" t="e">
        <f t="shared" si="836"/>
        <v>#N/A</v>
      </c>
      <c r="BG1773" s="50" t="e">
        <f>VLOOKUP(Audit!J538,$V$3:$AE$12,10,FALSE) &amp; Audit!S538 &amp; IF(Audit!J538=10,Audit!V538,"")</f>
        <v>#N/A</v>
      </c>
      <c r="BH1773" s="50" t="e">
        <f>VLOOKUP(Audit!J538,$V$13:$AE$22,10,FALSE) &amp; IF(Audit!J538=10,Audit!W538,"") &amp; IF(Audit!J538&lt;&gt;1,U1773,"")</f>
        <v>#N/A</v>
      </c>
      <c r="BI1773" s="47" t="e">
        <f t="shared" si="837"/>
        <v>#N/A</v>
      </c>
      <c r="BJ1773" s="48" t="str">
        <f t="shared" si="838"/>
        <v/>
      </c>
      <c r="BK1773" s="48" t="str">
        <f t="shared" si="839"/>
        <v/>
      </c>
      <c r="BL1773" s="48" t="str">
        <f t="shared" si="840"/>
        <v/>
      </c>
      <c r="BM1773" s="48" t="str">
        <f t="shared" si="841"/>
        <v/>
      </c>
      <c r="BN1773" s="48" t="str">
        <f t="shared" si="842"/>
        <v/>
      </c>
      <c r="BO1773" s="48" t="str">
        <f t="shared" si="843"/>
        <v/>
      </c>
      <c r="BP1773" s="48" t="str">
        <f t="shared" si="844"/>
        <v/>
      </c>
      <c r="BQ1773" s="48" t="str">
        <f t="shared" si="845"/>
        <v/>
      </c>
      <c r="BR1773" s="48" t="str">
        <f t="shared" si="846"/>
        <v/>
      </c>
      <c r="BS1773" s="48" t="str">
        <f t="shared" si="847"/>
        <v/>
      </c>
      <c r="BT1773" s="48" t="str">
        <f t="shared" si="848"/>
        <v/>
      </c>
      <c r="BU1773" s="48" t="str">
        <f t="shared" si="849"/>
        <v/>
      </c>
    </row>
    <row r="1774" spans="1:73">
      <c r="A1774" s="10">
        <f>Audit!A539</f>
        <v>0</v>
      </c>
      <c r="B1774" s="10" t="e">
        <f t="shared" si="820"/>
        <v>#N/A</v>
      </c>
      <c r="C1774" s="17" t="e">
        <f>VLOOKUP(Audit!B539,$V$3:$AE$12,2,FALSE) &amp; VLOOKUP(Audit!B539,$V$13:$AE$22,2,FALSE)&amp; IF(Audit!B539=10,Audit!V539&amp;Audit!W539,"")</f>
        <v>#N/A</v>
      </c>
      <c r="D1774" s="17" t="e">
        <f>VLOOKUP(Audit!C539,$V$3:$AE$12,3,FALSE) &amp; VLOOKUP(Audit!C539,$V$13:$AE$22,3,FALSE) &amp;IF(Audit!C539=10,Audit!V539&amp;Audit!W539,"")</f>
        <v>#N/A</v>
      </c>
      <c r="E1774" s="17" t="e">
        <f>VLOOKUP(Audit!D539,$V$3:$AE$12,4,FALSE)&amp; Audit!T539 &amp; VLOOKUP(Audit!D539,$V$13:$AE$22,4,FALSE)&amp; IF(Audit!D539=10,Audit!V539&amp;Audit!W539,"")</f>
        <v>#N/A</v>
      </c>
      <c r="F1774" s="17" t="e">
        <f>VLOOKUP(Audit!E539,$V$3:$AE$12,5,FALSE) &amp; VLOOKUP(Audit!E539,$V$13:$AE$22,5,FALSE)&amp; IF(Audit!E539=10,Audit!V539&amp;Audit!W539,"")</f>
        <v>#N/A</v>
      </c>
      <c r="G1774" s="17" t="e">
        <f>VLOOKUP(Audit!F539,$V$3:$AE$12,6,FALSE) &amp; VLOOKUP(Audit!F539,$V$13:$AE$22,6,FALSE)&amp; IF(Audit!F539=10,Audit!V539&amp;Audit!W539,"")</f>
        <v>#N/A</v>
      </c>
      <c r="H1774" s="17" t="e">
        <f>VLOOKUP(Audit!G539,$V$3:$AE$12,7,FALSE) &amp; VLOOKUP(Audit!G539,$V$13:$AE$22,7,FALSE)&amp;IF(Audit!G539=10,Audit!V539&amp;Audit!W539,"")</f>
        <v>#N/A</v>
      </c>
      <c r="I1774" s="17" t="e">
        <f>VLOOKUP(Audit!H539,$V$3:$AE$12,8,FALSE) &amp; Audit!U539 &amp; VLOOKUP(Audit!H539,$V$13:$AE$22,8,FALSE)&amp;IF(Audit!H539=10,Audit!V539&amp;Audit!W539,"")</f>
        <v>#N/A</v>
      </c>
      <c r="J1774" s="17" t="e">
        <f>VLOOKUP(Audit!I539,$V$3:$AE$12,9,FALSE) &amp; VLOOKUP(Audit!I539,$V$13:$AE$22,9,FALSE) &amp; IF(Audit!I539=10,Audit!V539&amp;Audit!W539,"") &amp; IF(Audit!I539&lt;&gt;1,U1774,"")</f>
        <v>#N/A</v>
      </c>
      <c r="K1774" s="17" t="e">
        <f>VLOOKUP(Audit!J539,$V$3:$AE$12,10,FALSE) &amp; Audit!S539 &amp; VLOOKUP(Audit!J539,$V$13:$AE$22,10,FALSE) &amp; IF(Audit!J539=10,Audit!V539&amp;Audit!W539,"") &amp; IF(Audit!J539&lt;&gt;1,U1774,"")</f>
        <v>#N/A</v>
      </c>
      <c r="L1774" s="10">
        <f>Audit!K539</f>
        <v>0</v>
      </c>
      <c r="M1774" s="10" t="e">
        <f t="shared" si="821"/>
        <v>#N/A</v>
      </c>
      <c r="N1774" s="10" t="e">
        <f t="shared" si="822"/>
        <v>#N/A</v>
      </c>
      <c r="O1774" s="10" t="e">
        <f t="shared" si="823"/>
        <v>#N/A</v>
      </c>
      <c r="P1774" s="10" t="e">
        <f t="shared" si="824"/>
        <v>#N/A</v>
      </c>
      <c r="Q1774" s="10" t="e">
        <f t="shared" si="825"/>
        <v>#N/A</v>
      </c>
      <c r="R1774" s="10" t="e">
        <f t="shared" si="826"/>
        <v>#N/A</v>
      </c>
      <c r="S1774" s="10" t="e">
        <f t="shared" si="827"/>
        <v>#N/A</v>
      </c>
      <c r="T1774" s="10" t="e">
        <f t="shared" si="828"/>
        <v>#N/A</v>
      </c>
      <c r="U1774" s="17" t="str">
        <f>IF(Audit!M539="","",VLOOKUP(Audit!M539,$W$26:$X$35,2,FALSE)) &amp; Audit!N539 &amp; IF(Audit!O539="","",IF(Audit!N539&lt;=1.4,VLOOKUP(Audit!O539,$W$38:X1819,2,FALSE),VLOOKUP(Audit!O539,$W$51:$X$61,2,FALSE))) &amp; IF(Audit!P539="","",VLOOKUP(Audit!P539,$Y$26:$Z$35,2,FALSE) &amp; Audit!Q539 &amp; IF(Audit!O539="","",IF(Audit!Q539&lt;=1.4,VLOOKUP(Audit!R539,$Y$38:$Z$48,2,FALSE),VLOOKUP(Audit!R539,$Y$51:$Z$61,2,FALSE))))</f>
        <v/>
      </c>
      <c r="V1774" s="21"/>
      <c r="AH1774" s="49">
        <f>Audit!A539</f>
        <v>0</v>
      </c>
      <c r="AI1774" s="50" t="e">
        <f>VLOOKUP(Audit!B539,$V$3:$AE$12,2,FALSE)&amp; IF(Audit!B539=10,Audit!V539,"")</f>
        <v>#N/A</v>
      </c>
      <c r="AJ1774" s="50" t="e">
        <f>VLOOKUP(Audit!B539,$V$13:$AE$22,2,FALSE)&amp; IF(Audit!B539=10,Audit!W539,"")</f>
        <v>#N/A</v>
      </c>
      <c r="AK1774" s="47" t="e">
        <f t="shared" si="829"/>
        <v>#N/A</v>
      </c>
      <c r="AL1774" s="50" t="e">
        <f>VLOOKUP(Audit!C539,$V$3:$AE$12,3,FALSE)&amp; IF(Audit!C539=10,Audit!V539,"")</f>
        <v>#N/A</v>
      </c>
      <c r="AM1774" s="50" t="e">
        <f>VLOOKUP(Audit!C539,$V$13:$AE$22,3,FALSE)&amp; IF(Audit!C539=10,Audit!W539,"")</f>
        <v>#N/A</v>
      </c>
      <c r="AN1774" s="47" t="e">
        <f t="shared" si="830"/>
        <v>#N/A</v>
      </c>
      <c r="AO1774" s="50" t="e">
        <f>VLOOKUP(Audit!D539,$V$3:$AE$12,4,FALSE) &amp;  Audit!T539 &amp; IF(Audit!D539=10,Audit!V539,"")</f>
        <v>#N/A</v>
      </c>
      <c r="AP1774" s="50" t="e">
        <f>VLOOKUP(Audit!D539,$V$13:$AE$22,4,FALSE)&amp; IF(Audit!D539=10,Audit!W539,"")</f>
        <v>#N/A</v>
      </c>
      <c r="AQ1774" s="47" t="e">
        <f t="shared" si="831"/>
        <v>#N/A</v>
      </c>
      <c r="AR1774" s="50" t="e">
        <f>VLOOKUP(Audit!E539,$V$3:$AE$12,5,FALSE)&amp; IF(Audit!E539=10,Audit!V539,"")</f>
        <v>#N/A</v>
      </c>
      <c r="AS1774" s="50" t="e">
        <f>VLOOKUP(Audit!E539,$V$13:$AE$22,5,FALSE)&amp; IF(Audit!E539=10,Audit!W539,"")</f>
        <v>#N/A</v>
      </c>
      <c r="AT1774" s="47" t="e">
        <f t="shared" si="832"/>
        <v>#N/A</v>
      </c>
      <c r="AU1774" s="50" t="e">
        <f>VLOOKUP(Audit!F539,$V$3:$AE$12,6,FALSE)&amp; IF(Audit!F539=10,Audit!V539,"")</f>
        <v>#N/A</v>
      </c>
      <c r="AV1774" s="50" t="e">
        <f>VLOOKUP(Audit!F539,$V$13:$AE$22,6,FALSE)&amp; IF(Audit!F539=10,Audit!W539,"")</f>
        <v>#N/A</v>
      </c>
      <c r="AW1774" s="47" t="e">
        <f t="shared" si="833"/>
        <v>#N/A</v>
      </c>
      <c r="AX1774" s="50" t="e">
        <f>VLOOKUP(Audit!G539,$V$3:$AE$12,7,FALSE)&amp; IF(Audit!G539=10,Audit!V539,"")</f>
        <v>#N/A</v>
      </c>
      <c r="AY1774" s="50" t="e">
        <f>VLOOKUP(Audit!G539,$V$13:$AE$22,7,FALSE) &amp; IF(Audit!G539=10,Audit!W539,"")</f>
        <v>#N/A</v>
      </c>
      <c r="AZ1774" s="47" t="e">
        <f t="shared" si="834"/>
        <v>#N/A</v>
      </c>
      <c r="BA1774" s="50" t="e">
        <f>VLOOKUP(Audit!H539,$V$3:$AE$12,8,FALSE)&amp; Audit!U539 &amp; IF(Audit!H539=10,Audit!V539,"")</f>
        <v>#N/A</v>
      </c>
      <c r="BB1774" s="50" t="e">
        <f>VLOOKUP(Audit!H539,$V$13:$AE$22,8,FALSE) &amp; IF(Audit!H539=10,Audit!W539,"")</f>
        <v>#N/A</v>
      </c>
      <c r="BC1774" s="47" t="e">
        <f t="shared" si="835"/>
        <v>#N/A</v>
      </c>
      <c r="BD1774" s="50" t="e">
        <f>VLOOKUP(Audit!I539,$V$3:$AE$12,9,FALSE)&amp; IF(Audit!I539=10,Audit!V539,"")</f>
        <v>#N/A</v>
      </c>
      <c r="BE1774" s="50" t="e">
        <f>VLOOKUP(Audit!I539,$V$13:$AE$22,9,FALSE) &amp; IF(Audit!I539=10,Audit!W539,"") &amp; IF(Audit!I539&lt;&gt;1,U1774,"")</f>
        <v>#N/A</v>
      </c>
      <c r="BF1774" s="47" t="e">
        <f t="shared" si="836"/>
        <v>#N/A</v>
      </c>
      <c r="BG1774" s="50" t="e">
        <f>VLOOKUP(Audit!J539,$V$3:$AE$12,10,FALSE) &amp; Audit!S539 &amp; IF(Audit!J539=10,Audit!V539,"")</f>
        <v>#N/A</v>
      </c>
      <c r="BH1774" s="50" t="e">
        <f>VLOOKUP(Audit!J539,$V$13:$AE$22,10,FALSE) &amp; IF(Audit!J539=10,Audit!W539,"") &amp; IF(Audit!J539&lt;&gt;1,U1774,"")</f>
        <v>#N/A</v>
      </c>
      <c r="BI1774" s="47" t="e">
        <f t="shared" si="837"/>
        <v>#N/A</v>
      </c>
      <c r="BJ1774" s="48" t="str">
        <f t="shared" si="838"/>
        <v/>
      </c>
      <c r="BK1774" s="48" t="str">
        <f t="shared" si="839"/>
        <v/>
      </c>
      <c r="BL1774" s="48" t="str">
        <f t="shared" si="840"/>
        <v/>
      </c>
      <c r="BM1774" s="48" t="str">
        <f t="shared" si="841"/>
        <v/>
      </c>
      <c r="BN1774" s="48" t="str">
        <f t="shared" si="842"/>
        <v/>
      </c>
      <c r="BO1774" s="48" t="str">
        <f t="shared" si="843"/>
        <v/>
      </c>
      <c r="BP1774" s="48" t="str">
        <f t="shared" si="844"/>
        <v/>
      </c>
      <c r="BQ1774" s="48" t="str">
        <f t="shared" si="845"/>
        <v/>
      </c>
      <c r="BR1774" s="48" t="str">
        <f t="shared" si="846"/>
        <v/>
      </c>
      <c r="BS1774" s="48" t="str">
        <f t="shared" si="847"/>
        <v/>
      </c>
      <c r="BT1774" s="48" t="str">
        <f t="shared" si="848"/>
        <v/>
      </c>
      <c r="BU1774" s="48" t="str">
        <f t="shared" si="849"/>
        <v/>
      </c>
    </row>
    <row r="1775" spans="1:73">
      <c r="A1775" s="10">
        <f>Audit!A540</f>
        <v>0</v>
      </c>
      <c r="B1775" s="10" t="e">
        <f t="shared" si="820"/>
        <v>#N/A</v>
      </c>
      <c r="C1775" s="17" t="e">
        <f>VLOOKUP(Audit!B540,$V$3:$AE$12,2,FALSE) &amp; VLOOKUP(Audit!B540,$V$13:$AE$22,2,FALSE)&amp; IF(Audit!B540=10,Audit!V540&amp;Audit!W540,"")</f>
        <v>#N/A</v>
      </c>
      <c r="D1775" s="17" t="e">
        <f>VLOOKUP(Audit!C540,$V$3:$AE$12,3,FALSE) &amp; VLOOKUP(Audit!C540,$V$13:$AE$22,3,FALSE) &amp;IF(Audit!C540=10,Audit!V540&amp;Audit!W540,"")</f>
        <v>#N/A</v>
      </c>
      <c r="E1775" s="17" t="e">
        <f>VLOOKUP(Audit!D540,$V$3:$AE$12,4,FALSE)&amp; Audit!T540 &amp; VLOOKUP(Audit!D540,$V$13:$AE$22,4,FALSE)&amp; IF(Audit!D540=10,Audit!V540&amp;Audit!W540,"")</f>
        <v>#N/A</v>
      </c>
      <c r="F1775" s="17" t="e">
        <f>VLOOKUP(Audit!E540,$V$3:$AE$12,5,FALSE) &amp; VLOOKUP(Audit!E540,$V$13:$AE$22,5,FALSE)&amp; IF(Audit!E540=10,Audit!V540&amp;Audit!W540,"")</f>
        <v>#N/A</v>
      </c>
      <c r="G1775" s="17" t="e">
        <f>VLOOKUP(Audit!F540,$V$3:$AE$12,6,FALSE) &amp; VLOOKUP(Audit!F540,$V$13:$AE$22,6,FALSE)&amp; IF(Audit!F540=10,Audit!V540&amp;Audit!W540,"")</f>
        <v>#N/A</v>
      </c>
      <c r="H1775" s="17" t="e">
        <f>VLOOKUP(Audit!G540,$V$3:$AE$12,7,FALSE) &amp; VLOOKUP(Audit!G540,$V$13:$AE$22,7,FALSE)&amp;IF(Audit!G540=10,Audit!V540&amp;Audit!W540,"")</f>
        <v>#N/A</v>
      </c>
      <c r="I1775" s="17" t="e">
        <f>VLOOKUP(Audit!H540,$V$3:$AE$12,8,FALSE) &amp; Audit!U540 &amp; VLOOKUP(Audit!H540,$V$13:$AE$22,8,FALSE)&amp;IF(Audit!H540=10,Audit!V540&amp;Audit!W540,"")</f>
        <v>#N/A</v>
      </c>
      <c r="J1775" s="17" t="e">
        <f>VLOOKUP(Audit!I540,$V$3:$AE$12,9,FALSE) &amp; VLOOKUP(Audit!I540,$V$13:$AE$22,9,FALSE) &amp; IF(Audit!I540=10,Audit!V540&amp;Audit!W540,"") &amp; IF(Audit!I540&lt;&gt;1,U1775,"")</f>
        <v>#N/A</v>
      </c>
      <c r="K1775" s="17" t="e">
        <f>VLOOKUP(Audit!J540,$V$3:$AE$12,10,FALSE) &amp; Audit!S540 &amp; VLOOKUP(Audit!J540,$V$13:$AE$22,10,FALSE) &amp; IF(Audit!J540=10,Audit!V540&amp;Audit!W540,"") &amp; IF(Audit!J540&lt;&gt;1,U1775,"")</f>
        <v>#N/A</v>
      </c>
      <c r="L1775" s="10">
        <f>Audit!K540</f>
        <v>0</v>
      </c>
      <c r="M1775" s="10" t="e">
        <f t="shared" si="821"/>
        <v>#N/A</v>
      </c>
      <c r="N1775" s="10" t="e">
        <f t="shared" si="822"/>
        <v>#N/A</v>
      </c>
      <c r="O1775" s="10" t="e">
        <f t="shared" si="823"/>
        <v>#N/A</v>
      </c>
      <c r="P1775" s="10" t="e">
        <f t="shared" si="824"/>
        <v>#N/A</v>
      </c>
      <c r="Q1775" s="10" t="e">
        <f t="shared" si="825"/>
        <v>#N/A</v>
      </c>
      <c r="R1775" s="10" t="e">
        <f t="shared" si="826"/>
        <v>#N/A</v>
      </c>
      <c r="S1775" s="10" t="e">
        <f t="shared" si="827"/>
        <v>#N/A</v>
      </c>
      <c r="T1775" s="10" t="e">
        <f t="shared" si="828"/>
        <v>#N/A</v>
      </c>
      <c r="U1775" s="17" t="str">
        <f>IF(Audit!M540="","",VLOOKUP(Audit!M540,$W$26:$X$35,2,FALSE)) &amp; Audit!N540 &amp; IF(Audit!O540="","",IF(Audit!N540&lt;=1.4,VLOOKUP(Audit!O540,$W$38:X1820,2,FALSE),VLOOKUP(Audit!O540,$W$51:$X$61,2,FALSE))) &amp; IF(Audit!P540="","",VLOOKUP(Audit!P540,$Y$26:$Z$35,2,FALSE) &amp; Audit!Q540 &amp; IF(Audit!O540="","",IF(Audit!Q540&lt;=1.4,VLOOKUP(Audit!R540,$Y$38:$Z$48,2,FALSE),VLOOKUP(Audit!R540,$Y$51:$Z$61,2,FALSE))))</f>
        <v/>
      </c>
      <c r="V1775" s="21"/>
      <c r="AH1775" s="49">
        <f>Audit!A540</f>
        <v>0</v>
      </c>
      <c r="AI1775" s="50" t="e">
        <f>VLOOKUP(Audit!B540,$V$3:$AE$12,2,FALSE)&amp; IF(Audit!B540=10,Audit!V540,"")</f>
        <v>#N/A</v>
      </c>
      <c r="AJ1775" s="50" t="e">
        <f>VLOOKUP(Audit!B540,$V$13:$AE$22,2,FALSE)&amp; IF(Audit!B540=10,Audit!W540,"")</f>
        <v>#N/A</v>
      </c>
      <c r="AK1775" s="47" t="e">
        <f t="shared" si="829"/>
        <v>#N/A</v>
      </c>
      <c r="AL1775" s="50" t="e">
        <f>VLOOKUP(Audit!C540,$V$3:$AE$12,3,FALSE)&amp; IF(Audit!C540=10,Audit!V540,"")</f>
        <v>#N/A</v>
      </c>
      <c r="AM1775" s="50" t="e">
        <f>VLOOKUP(Audit!C540,$V$13:$AE$22,3,FALSE)&amp; IF(Audit!C540=10,Audit!W540,"")</f>
        <v>#N/A</v>
      </c>
      <c r="AN1775" s="47" t="e">
        <f t="shared" si="830"/>
        <v>#N/A</v>
      </c>
      <c r="AO1775" s="50" t="e">
        <f>VLOOKUP(Audit!D540,$V$3:$AE$12,4,FALSE) &amp;  Audit!T540 &amp; IF(Audit!D540=10,Audit!V540,"")</f>
        <v>#N/A</v>
      </c>
      <c r="AP1775" s="50" t="e">
        <f>VLOOKUP(Audit!D540,$V$13:$AE$22,4,FALSE)&amp; IF(Audit!D540=10,Audit!W540,"")</f>
        <v>#N/A</v>
      </c>
      <c r="AQ1775" s="47" t="e">
        <f t="shared" si="831"/>
        <v>#N/A</v>
      </c>
      <c r="AR1775" s="50" t="e">
        <f>VLOOKUP(Audit!E540,$V$3:$AE$12,5,FALSE)&amp; IF(Audit!E540=10,Audit!V540,"")</f>
        <v>#N/A</v>
      </c>
      <c r="AS1775" s="50" t="e">
        <f>VLOOKUP(Audit!E540,$V$13:$AE$22,5,FALSE)&amp; IF(Audit!E540=10,Audit!W540,"")</f>
        <v>#N/A</v>
      </c>
      <c r="AT1775" s="47" t="e">
        <f t="shared" si="832"/>
        <v>#N/A</v>
      </c>
      <c r="AU1775" s="50" t="e">
        <f>VLOOKUP(Audit!F540,$V$3:$AE$12,6,FALSE)&amp; IF(Audit!F540=10,Audit!V540,"")</f>
        <v>#N/A</v>
      </c>
      <c r="AV1775" s="50" t="e">
        <f>VLOOKUP(Audit!F540,$V$13:$AE$22,6,FALSE)&amp; IF(Audit!F540=10,Audit!W540,"")</f>
        <v>#N/A</v>
      </c>
      <c r="AW1775" s="47" t="e">
        <f t="shared" si="833"/>
        <v>#N/A</v>
      </c>
      <c r="AX1775" s="50" t="e">
        <f>VLOOKUP(Audit!G540,$V$3:$AE$12,7,FALSE)&amp; IF(Audit!G540=10,Audit!V540,"")</f>
        <v>#N/A</v>
      </c>
      <c r="AY1775" s="50" t="e">
        <f>VLOOKUP(Audit!G540,$V$13:$AE$22,7,FALSE) &amp; IF(Audit!G540=10,Audit!W540,"")</f>
        <v>#N/A</v>
      </c>
      <c r="AZ1775" s="47" t="e">
        <f t="shared" si="834"/>
        <v>#N/A</v>
      </c>
      <c r="BA1775" s="50" t="e">
        <f>VLOOKUP(Audit!H540,$V$3:$AE$12,8,FALSE)&amp; Audit!U540 &amp; IF(Audit!H540=10,Audit!V540,"")</f>
        <v>#N/A</v>
      </c>
      <c r="BB1775" s="50" t="e">
        <f>VLOOKUP(Audit!H540,$V$13:$AE$22,8,FALSE) &amp; IF(Audit!H540=10,Audit!W540,"")</f>
        <v>#N/A</v>
      </c>
      <c r="BC1775" s="47" t="e">
        <f t="shared" si="835"/>
        <v>#N/A</v>
      </c>
      <c r="BD1775" s="50" t="e">
        <f>VLOOKUP(Audit!I540,$V$3:$AE$12,9,FALSE)&amp; IF(Audit!I540=10,Audit!V540,"")</f>
        <v>#N/A</v>
      </c>
      <c r="BE1775" s="50" t="e">
        <f>VLOOKUP(Audit!I540,$V$13:$AE$22,9,FALSE) &amp; IF(Audit!I540=10,Audit!W540,"") &amp; IF(Audit!I540&lt;&gt;1,U1775,"")</f>
        <v>#N/A</v>
      </c>
      <c r="BF1775" s="47" t="e">
        <f t="shared" si="836"/>
        <v>#N/A</v>
      </c>
      <c r="BG1775" s="50" t="e">
        <f>VLOOKUP(Audit!J540,$V$3:$AE$12,10,FALSE) &amp; Audit!S540 &amp; IF(Audit!J540=10,Audit!V540,"")</f>
        <v>#N/A</v>
      </c>
      <c r="BH1775" s="50" t="e">
        <f>VLOOKUP(Audit!J540,$V$13:$AE$22,10,FALSE) &amp; IF(Audit!J540=10,Audit!W540,"") &amp; IF(Audit!J540&lt;&gt;1,U1775,"")</f>
        <v>#N/A</v>
      </c>
      <c r="BI1775" s="47" t="e">
        <f t="shared" si="837"/>
        <v>#N/A</v>
      </c>
      <c r="BJ1775" s="48" t="str">
        <f t="shared" si="838"/>
        <v/>
      </c>
      <c r="BK1775" s="48" t="str">
        <f t="shared" si="839"/>
        <v/>
      </c>
      <c r="BL1775" s="48" t="str">
        <f t="shared" si="840"/>
        <v/>
      </c>
      <c r="BM1775" s="48" t="str">
        <f t="shared" si="841"/>
        <v/>
      </c>
      <c r="BN1775" s="48" t="str">
        <f t="shared" si="842"/>
        <v/>
      </c>
      <c r="BO1775" s="48" t="str">
        <f t="shared" si="843"/>
        <v/>
      </c>
      <c r="BP1775" s="48" t="str">
        <f t="shared" si="844"/>
        <v/>
      </c>
      <c r="BQ1775" s="48" t="str">
        <f t="shared" si="845"/>
        <v/>
      </c>
      <c r="BR1775" s="48" t="str">
        <f t="shared" si="846"/>
        <v/>
      </c>
      <c r="BS1775" s="48" t="str">
        <f t="shared" si="847"/>
        <v/>
      </c>
      <c r="BT1775" s="48" t="str">
        <f t="shared" si="848"/>
        <v/>
      </c>
      <c r="BU1775" s="48" t="str">
        <f t="shared" si="849"/>
        <v/>
      </c>
    </row>
    <row r="1776" spans="1:73">
      <c r="A1776" s="10">
        <f>Audit!A541</f>
        <v>0</v>
      </c>
      <c r="B1776" s="10" t="e">
        <f t="shared" si="820"/>
        <v>#N/A</v>
      </c>
      <c r="C1776" s="17" t="e">
        <f>VLOOKUP(Audit!B541,$V$3:$AE$12,2,FALSE) &amp; VLOOKUP(Audit!B541,$V$13:$AE$22,2,FALSE)&amp; IF(Audit!B541=10,Audit!V541&amp;Audit!W541,"")</f>
        <v>#N/A</v>
      </c>
      <c r="D1776" s="17" t="e">
        <f>VLOOKUP(Audit!C541,$V$3:$AE$12,3,FALSE) &amp; VLOOKUP(Audit!C541,$V$13:$AE$22,3,FALSE) &amp;IF(Audit!C541=10,Audit!V541&amp;Audit!W541,"")</f>
        <v>#N/A</v>
      </c>
      <c r="E1776" s="17" t="e">
        <f>VLOOKUP(Audit!D541,$V$3:$AE$12,4,FALSE)&amp; Audit!T541 &amp; VLOOKUP(Audit!D541,$V$13:$AE$22,4,FALSE)&amp; IF(Audit!D541=10,Audit!V541&amp;Audit!W541,"")</f>
        <v>#N/A</v>
      </c>
      <c r="F1776" s="17" t="e">
        <f>VLOOKUP(Audit!E541,$V$3:$AE$12,5,FALSE) &amp; VLOOKUP(Audit!E541,$V$13:$AE$22,5,FALSE)&amp; IF(Audit!E541=10,Audit!V541&amp;Audit!W541,"")</f>
        <v>#N/A</v>
      </c>
      <c r="G1776" s="17" t="e">
        <f>VLOOKUP(Audit!F541,$V$3:$AE$12,6,FALSE) &amp; VLOOKUP(Audit!F541,$V$13:$AE$22,6,FALSE)&amp; IF(Audit!F541=10,Audit!V541&amp;Audit!W541,"")</f>
        <v>#N/A</v>
      </c>
      <c r="H1776" s="17" t="e">
        <f>VLOOKUP(Audit!G541,$V$3:$AE$12,7,FALSE) &amp; VLOOKUP(Audit!G541,$V$13:$AE$22,7,FALSE)&amp;IF(Audit!G541=10,Audit!V541&amp;Audit!W541,"")</f>
        <v>#N/A</v>
      </c>
      <c r="I1776" s="17" t="e">
        <f>VLOOKUP(Audit!H541,$V$3:$AE$12,8,FALSE) &amp; Audit!U541 &amp; VLOOKUP(Audit!H541,$V$13:$AE$22,8,FALSE)&amp;IF(Audit!H541=10,Audit!V541&amp;Audit!W541,"")</f>
        <v>#N/A</v>
      </c>
      <c r="J1776" s="17" t="e">
        <f>VLOOKUP(Audit!I541,$V$3:$AE$12,9,FALSE) &amp; VLOOKUP(Audit!I541,$V$13:$AE$22,9,FALSE) &amp; IF(Audit!I541=10,Audit!V541&amp;Audit!W541,"") &amp; IF(Audit!I541&lt;&gt;1,U1776,"")</f>
        <v>#N/A</v>
      </c>
      <c r="K1776" s="17" t="e">
        <f>VLOOKUP(Audit!J541,$V$3:$AE$12,10,FALSE) &amp; Audit!S541 &amp; VLOOKUP(Audit!J541,$V$13:$AE$22,10,FALSE) &amp; IF(Audit!J541=10,Audit!V541&amp;Audit!W541,"") &amp; IF(Audit!J541&lt;&gt;1,U1776,"")</f>
        <v>#N/A</v>
      </c>
      <c r="L1776" s="10">
        <f>Audit!K541</f>
        <v>0</v>
      </c>
      <c r="M1776" s="10" t="e">
        <f t="shared" si="821"/>
        <v>#N/A</v>
      </c>
      <c r="N1776" s="10" t="e">
        <f t="shared" si="822"/>
        <v>#N/A</v>
      </c>
      <c r="O1776" s="10" t="e">
        <f t="shared" si="823"/>
        <v>#N/A</v>
      </c>
      <c r="P1776" s="10" t="e">
        <f t="shared" si="824"/>
        <v>#N/A</v>
      </c>
      <c r="Q1776" s="10" t="e">
        <f t="shared" si="825"/>
        <v>#N/A</v>
      </c>
      <c r="R1776" s="10" t="e">
        <f t="shared" si="826"/>
        <v>#N/A</v>
      </c>
      <c r="S1776" s="10" t="e">
        <f t="shared" si="827"/>
        <v>#N/A</v>
      </c>
      <c r="T1776" s="10" t="e">
        <f t="shared" si="828"/>
        <v>#N/A</v>
      </c>
      <c r="U1776" s="17" t="str">
        <f>IF(Audit!M541="","",VLOOKUP(Audit!M541,$W$26:$X$35,2,FALSE)) &amp; Audit!N541 &amp; IF(Audit!O541="","",IF(Audit!N541&lt;=1.4,VLOOKUP(Audit!O541,$W$38:X1821,2,FALSE),VLOOKUP(Audit!O541,$W$51:$X$61,2,FALSE))) &amp; IF(Audit!P541="","",VLOOKUP(Audit!P541,$Y$26:$Z$35,2,FALSE) &amp; Audit!Q541 &amp; IF(Audit!O541="","",IF(Audit!Q541&lt;=1.4,VLOOKUP(Audit!R541,$Y$38:$Z$48,2,FALSE),VLOOKUP(Audit!R541,$Y$51:$Z$61,2,FALSE))))</f>
        <v/>
      </c>
      <c r="V1776" s="21"/>
      <c r="AH1776" s="49">
        <f>Audit!A541</f>
        <v>0</v>
      </c>
      <c r="AI1776" s="50" t="e">
        <f>VLOOKUP(Audit!B541,$V$3:$AE$12,2,FALSE)&amp; IF(Audit!B541=10,Audit!V541,"")</f>
        <v>#N/A</v>
      </c>
      <c r="AJ1776" s="50" t="e">
        <f>VLOOKUP(Audit!B541,$V$13:$AE$22,2,FALSE)&amp; IF(Audit!B541=10,Audit!W541,"")</f>
        <v>#N/A</v>
      </c>
      <c r="AK1776" s="47" t="e">
        <f t="shared" si="829"/>
        <v>#N/A</v>
      </c>
      <c r="AL1776" s="50" t="e">
        <f>VLOOKUP(Audit!C541,$V$3:$AE$12,3,FALSE)&amp; IF(Audit!C541=10,Audit!V541,"")</f>
        <v>#N/A</v>
      </c>
      <c r="AM1776" s="50" t="e">
        <f>VLOOKUP(Audit!C541,$V$13:$AE$22,3,FALSE)&amp; IF(Audit!C541=10,Audit!W541,"")</f>
        <v>#N/A</v>
      </c>
      <c r="AN1776" s="47" t="e">
        <f t="shared" si="830"/>
        <v>#N/A</v>
      </c>
      <c r="AO1776" s="50" t="e">
        <f>VLOOKUP(Audit!D541,$V$3:$AE$12,4,FALSE) &amp;  Audit!T541 &amp; IF(Audit!D541=10,Audit!V541,"")</f>
        <v>#N/A</v>
      </c>
      <c r="AP1776" s="50" t="e">
        <f>VLOOKUP(Audit!D541,$V$13:$AE$22,4,FALSE)&amp; IF(Audit!D541=10,Audit!W541,"")</f>
        <v>#N/A</v>
      </c>
      <c r="AQ1776" s="47" t="e">
        <f t="shared" si="831"/>
        <v>#N/A</v>
      </c>
      <c r="AR1776" s="50" t="e">
        <f>VLOOKUP(Audit!E541,$V$3:$AE$12,5,FALSE)&amp; IF(Audit!E541=10,Audit!V541,"")</f>
        <v>#N/A</v>
      </c>
      <c r="AS1776" s="50" t="e">
        <f>VLOOKUP(Audit!E541,$V$13:$AE$22,5,FALSE)&amp; IF(Audit!E541=10,Audit!W541,"")</f>
        <v>#N/A</v>
      </c>
      <c r="AT1776" s="47" t="e">
        <f t="shared" si="832"/>
        <v>#N/A</v>
      </c>
      <c r="AU1776" s="50" t="e">
        <f>VLOOKUP(Audit!F541,$V$3:$AE$12,6,FALSE)&amp; IF(Audit!F541=10,Audit!V541,"")</f>
        <v>#N/A</v>
      </c>
      <c r="AV1776" s="50" t="e">
        <f>VLOOKUP(Audit!F541,$V$13:$AE$22,6,FALSE)&amp; IF(Audit!F541=10,Audit!W541,"")</f>
        <v>#N/A</v>
      </c>
      <c r="AW1776" s="47" t="e">
        <f t="shared" si="833"/>
        <v>#N/A</v>
      </c>
      <c r="AX1776" s="50" t="e">
        <f>VLOOKUP(Audit!G541,$V$3:$AE$12,7,FALSE)&amp; IF(Audit!G541=10,Audit!V541,"")</f>
        <v>#N/A</v>
      </c>
      <c r="AY1776" s="50" t="e">
        <f>VLOOKUP(Audit!G541,$V$13:$AE$22,7,FALSE) &amp; IF(Audit!G541=10,Audit!W541,"")</f>
        <v>#N/A</v>
      </c>
      <c r="AZ1776" s="47" t="e">
        <f t="shared" si="834"/>
        <v>#N/A</v>
      </c>
      <c r="BA1776" s="50" t="e">
        <f>VLOOKUP(Audit!H541,$V$3:$AE$12,8,FALSE)&amp; Audit!U541 &amp; IF(Audit!H541=10,Audit!V541,"")</f>
        <v>#N/A</v>
      </c>
      <c r="BB1776" s="50" t="e">
        <f>VLOOKUP(Audit!H541,$V$13:$AE$22,8,FALSE) &amp; IF(Audit!H541=10,Audit!W541,"")</f>
        <v>#N/A</v>
      </c>
      <c r="BC1776" s="47" t="e">
        <f t="shared" si="835"/>
        <v>#N/A</v>
      </c>
      <c r="BD1776" s="50" t="e">
        <f>VLOOKUP(Audit!I541,$V$3:$AE$12,9,FALSE)&amp; IF(Audit!I541=10,Audit!V541,"")</f>
        <v>#N/A</v>
      </c>
      <c r="BE1776" s="50" t="e">
        <f>VLOOKUP(Audit!I541,$V$13:$AE$22,9,FALSE) &amp; IF(Audit!I541=10,Audit!W541,"") &amp; IF(Audit!I541&lt;&gt;1,U1776,"")</f>
        <v>#N/A</v>
      </c>
      <c r="BF1776" s="47" t="e">
        <f t="shared" si="836"/>
        <v>#N/A</v>
      </c>
      <c r="BG1776" s="50" t="e">
        <f>VLOOKUP(Audit!J541,$V$3:$AE$12,10,FALSE) &amp; Audit!S541 &amp; IF(Audit!J541=10,Audit!V541,"")</f>
        <v>#N/A</v>
      </c>
      <c r="BH1776" s="50" t="e">
        <f>VLOOKUP(Audit!J541,$V$13:$AE$22,10,FALSE) &amp; IF(Audit!J541=10,Audit!W541,"") &amp; IF(Audit!J541&lt;&gt;1,U1776,"")</f>
        <v>#N/A</v>
      </c>
      <c r="BI1776" s="47" t="e">
        <f t="shared" si="837"/>
        <v>#N/A</v>
      </c>
      <c r="BJ1776" s="48" t="str">
        <f t="shared" si="838"/>
        <v/>
      </c>
      <c r="BK1776" s="48" t="str">
        <f t="shared" si="839"/>
        <v/>
      </c>
      <c r="BL1776" s="48" t="str">
        <f t="shared" si="840"/>
        <v/>
      </c>
      <c r="BM1776" s="48" t="str">
        <f t="shared" si="841"/>
        <v/>
      </c>
      <c r="BN1776" s="48" t="str">
        <f t="shared" si="842"/>
        <v/>
      </c>
      <c r="BO1776" s="48" t="str">
        <f t="shared" si="843"/>
        <v/>
      </c>
      <c r="BP1776" s="48" t="str">
        <f t="shared" si="844"/>
        <v/>
      </c>
      <c r="BQ1776" s="48" t="str">
        <f t="shared" si="845"/>
        <v/>
      </c>
      <c r="BR1776" s="48" t="str">
        <f t="shared" si="846"/>
        <v/>
      </c>
      <c r="BS1776" s="48" t="str">
        <f t="shared" si="847"/>
        <v/>
      </c>
      <c r="BT1776" s="48" t="str">
        <f t="shared" si="848"/>
        <v/>
      </c>
      <c r="BU1776" s="48" t="str">
        <f t="shared" si="849"/>
        <v/>
      </c>
    </row>
    <row r="1777" spans="1:73">
      <c r="A1777" s="10">
        <f>Audit!A542</f>
        <v>0</v>
      </c>
      <c r="B1777" s="10" t="e">
        <f t="shared" si="820"/>
        <v>#N/A</v>
      </c>
      <c r="C1777" s="17" t="e">
        <f>VLOOKUP(Audit!B542,$V$3:$AE$12,2,FALSE) &amp; VLOOKUP(Audit!B542,$V$13:$AE$22,2,FALSE)&amp; IF(Audit!B542=10,Audit!V542&amp;Audit!W542,"")</f>
        <v>#N/A</v>
      </c>
      <c r="D1777" s="17" t="e">
        <f>VLOOKUP(Audit!C542,$V$3:$AE$12,3,FALSE) &amp; VLOOKUP(Audit!C542,$V$13:$AE$22,3,FALSE) &amp;IF(Audit!C542=10,Audit!V542&amp;Audit!W542,"")</f>
        <v>#N/A</v>
      </c>
      <c r="E1777" s="17" t="e">
        <f>VLOOKUP(Audit!D542,$V$3:$AE$12,4,FALSE)&amp; Audit!T542 &amp; VLOOKUP(Audit!D542,$V$13:$AE$22,4,FALSE)&amp; IF(Audit!D542=10,Audit!V542&amp;Audit!W542,"")</f>
        <v>#N/A</v>
      </c>
      <c r="F1777" s="17" t="e">
        <f>VLOOKUP(Audit!E542,$V$3:$AE$12,5,FALSE) &amp; VLOOKUP(Audit!E542,$V$13:$AE$22,5,FALSE)&amp; IF(Audit!E542=10,Audit!V542&amp;Audit!W542,"")</f>
        <v>#N/A</v>
      </c>
      <c r="G1777" s="17" t="e">
        <f>VLOOKUP(Audit!F542,$V$3:$AE$12,6,FALSE) &amp; VLOOKUP(Audit!F542,$V$13:$AE$22,6,FALSE)&amp; IF(Audit!F542=10,Audit!V542&amp;Audit!W542,"")</f>
        <v>#N/A</v>
      </c>
      <c r="H1777" s="17" t="e">
        <f>VLOOKUP(Audit!G542,$V$3:$AE$12,7,FALSE) &amp; VLOOKUP(Audit!G542,$V$13:$AE$22,7,FALSE)&amp;IF(Audit!G542=10,Audit!V542&amp;Audit!W542,"")</f>
        <v>#N/A</v>
      </c>
      <c r="I1777" s="17" t="e">
        <f>VLOOKUP(Audit!H542,$V$3:$AE$12,8,FALSE) &amp; Audit!U542 &amp; VLOOKUP(Audit!H542,$V$13:$AE$22,8,FALSE)&amp;IF(Audit!H542=10,Audit!V542&amp;Audit!W542,"")</f>
        <v>#N/A</v>
      </c>
      <c r="J1777" s="17" t="e">
        <f>VLOOKUP(Audit!I542,$V$3:$AE$12,9,FALSE) &amp; VLOOKUP(Audit!I542,$V$13:$AE$22,9,FALSE) &amp; IF(Audit!I542=10,Audit!V542&amp;Audit!W542,"") &amp; IF(Audit!I542&lt;&gt;1,U1777,"")</f>
        <v>#N/A</v>
      </c>
      <c r="K1777" s="17" t="e">
        <f>VLOOKUP(Audit!J542,$V$3:$AE$12,10,FALSE) &amp; Audit!S542 &amp; VLOOKUP(Audit!J542,$V$13:$AE$22,10,FALSE) &amp; IF(Audit!J542=10,Audit!V542&amp;Audit!W542,"") &amp; IF(Audit!J542&lt;&gt;1,U1777,"")</f>
        <v>#N/A</v>
      </c>
      <c r="L1777" s="10">
        <f>Audit!K542</f>
        <v>0</v>
      </c>
      <c r="M1777" s="10" t="e">
        <f t="shared" si="821"/>
        <v>#N/A</v>
      </c>
      <c r="N1777" s="10" t="e">
        <f t="shared" si="822"/>
        <v>#N/A</v>
      </c>
      <c r="O1777" s="10" t="e">
        <f t="shared" si="823"/>
        <v>#N/A</v>
      </c>
      <c r="P1777" s="10" t="e">
        <f t="shared" si="824"/>
        <v>#N/A</v>
      </c>
      <c r="Q1777" s="10" t="e">
        <f t="shared" si="825"/>
        <v>#N/A</v>
      </c>
      <c r="R1777" s="10" t="e">
        <f t="shared" si="826"/>
        <v>#N/A</v>
      </c>
      <c r="S1777" s="10" t="e">
        <f t="shared" si="827"/>
        <v>#N/A</v>
      </c>
      <c r="T1777" s="10" t="e">
        <f t="shared" si="828"/>
        <v>#N/A</v>
      </c>
      <c r="U1777" s="17" t="str">
        <f>IF(Audit!M542="","",VLOOKUP(Audit!M542,$W$26:$X$35,2,FALSE)) &amp; Audit!N542 &amp; IF(Audit!O542="","",IF(Audit!N542&lt;=1.4,VLOOKUP(Audit!O542,$W$38:X1822,2,FALSE),VLOOKUP(Audit!O542,$W$51:$X$61,2,FALSE))) &amp; IF(Audit!P542="","",VLOOKUP(Audit!P542,$Y$26:$Z$35,2,FALSE) &amp; Audit!Q542 &amp; IF(Audit!O542="","",IF(Audit!Q542&lt;=1.4,VLOOKUP(Audit!R542,$Y$38:$Z$48,2,FALSE),VLOOKUP(Audit!R542,$Y$51:$Z$61,2,FALSE))))</f>
        <v/>
      </c>
      <c r="V1777" s="21"/>
      <c r="AH1777" s="49">
        <f>Audit!A542</f>
        <v>0</v>
      </c>
      <c r="AI1777" s="50" t="e">
        <f>VLOOKUP(Audit!B542,$V$3:$AE$12,2,FALSE)&amp; IF(Audit!B542=10,Audit!V542,"")</f>
        <v>#N/A</v>
      </c>
      <c r="AJ1777" s="50" t="e">
        <f>VLOOKUP(Audit!B542,$V$13:$AE$22,2,FALSE)&amp; IF(Audit!B542=10,Audit!W542,"")</f>
        <v>#N/A</v>
      </c>
      <c r="AK1777" s="47" t="e">
        <f t="shared" si="829"/>
        <v>#N/A</v>
      </c>
      <c r="AL1777" s="50" t="e">
        <f>VLOOKUP(Audit!C542,$V$3:$AE$12,3,FALSE)&amp; IF(Audit!C542=10,Audit!V542,"")</f>
        <v>#N/A</v>
      </c>
      <c r="AM1777" s="50" t="e">
        <f>VLOOKUP(Audit!C542,$V$13:$AE$22,3,FALSE)&amp; IF(Audit!C542=10,Audit!W542,"")</f>
        <v>#N/A</v>
      </c>
      <c r="AN1777" s="47" t="e">
        <f t="shared" si="830"/>
        <v>#N/A</v>
      </c>
      <c r="AO1777" s="50" t="e">
        <f>VLOOKUP(Audit!D542,$V$3:$AE$12,4,FALSE) &amp;  Audit!T542 &amp; IF(Audit!D542=10,Audit!V542,"")</f>
        <v>#N/A</v>
      </c>
      <c r="AP1777" s="50" t="e">
        <f>VLOOKUP(Audit!D542,$V$13:$AE$22,4,FALSE)&amp; IF(Audit!D542=10,Audit!W542,"")</f>
        <v>#N/A</v>
      </c>
      <c r="AQ1777" s="47" t="e">
        <f t="shared" si="831"/>
        <v>#N/A</v>
      </c>
      <c r="AR1777" s="50" t="e">
        <f>VLOOKUP(Audit!E542,$V$3:$AE$12,5,FALSE)&amp; IF(Audit!E542=10,Audit!V542,"")</f>
        <v>#N/A</v>
      </c>
      <c r="AS1777" s="50" t="e">
        <f>VLOOKUP(Audit!E542,$V$13:$AE$22,5,FALSE)&amp; IF(Audit!E542=10,Audit!W542,"")</f>
        <v>#N/A</v>
      </c>
      <c r="AT1777" s="47" t="e">
        <f t="shared" si="832"/>
        <v>#N/A</v>
      </c>
      <c r="AU1777" s="50" t="e">
        <f>VLOOKUP(Audit!F542,$V$3:$AE$12,6,FALSE)&amp; IF(Audit!F542=10,Audit!V542,"")</f>
        <v>#N/A</v>
      </c>
      <c r="AV1777" s="50" t="e">
        <f>VLOOKUP(Audit!F542,$V$13:$AE$22,6,FALSE)&amp; IF(Audit!F542=10,Audit!W542,"")</f>
        <v>#N/A</v>
      </c>
      <c r="AW1777" s="47" t="e">
        <f t="shared" si="833"/>
        <v>#N/A</v>
      </c>
      <c r="AX1777" s="50" t="e">
        <f>VLOOKUP(Audit!G542,$V$3:$AE$12,7,FALSE)&amp; IF(Audit!G542=10,Audit!V542,"")</f>
        <v>#N/A</v>
      </c>
      <c r="AY1777" s="50" t="e">
        <f>VLOOKUP(Audit!G542,$V$13:$AE$22,7,FALSE) &amp; IF(Audit!G542=10,Audit!W542,"")</f>
        <v>#N/A</v>
      </c>
      <c r="AZ1777" s="47" t="e">
        <f t="shared" si="834"/>
        <v>#N/A</v>
      </c>
      <c r="BA1777" s="50" t="e">
        <f>VLOOKUP(Audit!H542,$V$3:$AE$12,8,FALSE)&amp; Audit!U542 &amp; IF(Audit!H542=10,Audit!V542,"")</f>
        <v>#N/A</v>
      </c>
      <c r="BB1777" s="50" t="e">
        <f>VLOOKUP(Audit!H542,$V$13:$AE$22,8,FALSE) &amp; IF(Audit!H542=10,Audit!W542,"")</f>
        <v>#N/A</v>
      </c>
      <c r="BC1777" s="47" t="e">
        <f t="shared" si="835"/>
        <v>#N/A</v>
      </c>
      <c r="BD1777" s="50" t="e">
        <f>VLOOKUP(Audit!I542,$V$3:$AE$12,9,FALSE)&amp; IF(Audit!I542=10,Audit!V542,"")</f>
        <v>#N/A</v>
      </c>
      <c r="BE1777" s="50" t="e">
        <f>VLOOKUP(Audit!I542,$V$13:$AE$22,9,FALSE) &amp; IF(Audit!I542=10,Audit!W542,"") &amp; IF(Audit!I542&lt;&gt;1,U1777,"")</f>
        <v>#N/A</v>
      </c>
      <c r="BF1777" s="47" t="e">
        <f t="shared" si="836"/>
        <v>#N/A</v>
      </c>
      <c r="BG1777" s="50" t="e">
        <f>VLOOKUP(Audit!J542,$V$3:$AE$12,10,FALSE) &amp; Audit!S542 &amp; IF(Audit!J542=10,Audit!V542,"")</f>
        <v>#N/A</v>
      </c>
      <c r="BH1777" s="50" t="e">
        <f>VLOOKUP(Audit!J542,$V$13:$AE$22,10,FALSE) &amp; IF(Audit!J542=10,Audit!W542,"") &amp; IF(Audit!J542&lt;&gt;1,U1777,"")</f>
        <v>#N/A</v>
      </c>
      <c r="BI1777" s="47" t="e">
        <f t="shared" si="837"/>
        <v>#N/A</v>
      </c>
      <c r="BJ1777" s="48" t="str">
        <f t="shared" si="838"/>
        <v/>
      </c>
      <c r="BK1777" s="48" t="str">
        <f t="shared" si="839"/>
        <v/>
      </c>
      <c r="BL1777" s="48" t="str">
        <f t="shared" si="840"/>
        <v/>
      </c>
      <c r="BM1777" s="48" t="str">
        <f t="shared" si="841"/>
        <v/>
      </c>
      <c r="BN1777" s="48" t="str">
        <f t="shared" si="842"/>
        <v/>
      </c>
      <c r="BO1777" s="48" t="str">
        <f t="shared" si="843"/>
        <v/>
      </c>
      <c r="BP1777" s="48" t="str">
        <f t="shared" si="844"/>
        <v/>
      </c>
      <c r="BQ1777" s="48" t="str">
        <f t="shared" si="845"/>
        <v/>
      </c>
      <c r="BR1777" s="48" t="str">
        <f t="shared" si="846"/>
        <v/>
      </c>
      <c r="BS1777" s="48" t="str">
        <f t="shared" si="847"/>
        <v/>
      </c>
      <c r="BT1777" s="48" t="str">
        <f t="shared" si="848"/>
        <v/>
      </c>
      <c r="BU1777" s="48" t="str">
        <f t="shared" si="849"/>
        <v/>
      </c>
    </row>
    <row r="1778" spans="1:73">
      <c r="A1778" s="10">
        <f>Audit!A543</f>
        <v>0</v>
      </c>
      <c r="B1778" s="10" t="e">
        <f t="shared" si="820"/>
        <v>#N/A</v>
      </c>
      <c r="C1778" s="17" t="e">
        <f>VLOOKUP(Audit!B543,$V$3:$AE$12,2,FALSE) &amp; VLOOKUP(Audit!B543,$V$13:$AE$22,2,FALSE)&amp; IF(Audit!B543=10,Audit!V543&amp;Audit!W543,"")</f>
        <v>#N/A</v>
      </c>
      <c r="D1778" s="17" t="e">
        <f>VLOOKUP(Audit!C543,$V$3:$AE$12,3,FALSE) &amp; VLOOKUP(Audit!C543,$V$13:$AE$22,3,FALSE) &amp;IF(Audit!C543=10,Audit!V543&amp;Audit!W543,"")</f>
        <v>#N/A</v>
      </c>
      <c r="E1778" s="17" t="e">
        <f>VLOOKUP(Audit!D543,$V$3:$AE$12,4,FALSE)&amp; Audit!T543 &amp; VLOOKUP(Audit!D543,$V$13:$AE$22,4,FALSE)&amp; IF(Audit!D543=10,Audit!V543&amp;Audit!W543,"")</f>
        <v>#N/A</v>
      </c>
      <c r="F1778" s="17" t="e">
        <f>VLOOKUP(Audit!E543,$V$3:$AE$12,5,FALSE) &amp; VLOOKUP(Audit!E543,$V$13:$AE$22,5,FALSE)&amp; IF(Audit!E543=10,Audit!V543&amp;Audit!W543,"")</f>
        <v>#N/A</v>
      </c>
      <c r="G1778" s="17" t="e">
        <f>VLOOKUP(Audit!F543,$V$3:$AE$12,6,FALSE) &amp; VLOOKUP(Audit!F543,$V$13:$AE$22,6,FALSE)&amp; IF(Audit!F543=10,Audit!V543&amp;Audit!W543,"")</f>
        <v>#N/A</v>
      </c>
      <c r="H1778" s="17" t="e">
        <f>VLOOKUP(Audit!G543,$V$3:$AE$12,7,FALSE) &amp; VLOOKUP(Audit!G543,$V$13:$AE$22,7,FALSE)&amp;IF(Audit!G543=10,Audit!V543&amp;Audit!W543,"")</f>
        <v>#N/A</v>
      </c>
      <c r="I1778" s="17" t="e">
        <f>VLOOKUP(Audit!H543,$V$3:$AE$12,8,FALSE) &amp; Audit!U543 &amp; VLOOKUP(Audit!H543,$V$13:$AE$22,8,FALSE)&amp;IF(Audit!H543=10,Audit!V543&amp;Audit!W543,"")</f>
        <v>#N/A</v>
      </c>
      <c r="J1778" s="17" t="e">
        <f>VLOOKUP(Audit!I543,$V$3:$AE$12,9,FALSE) &amp; VLOOKUP(Audit!I543,$V$13:$AE$22,9,FALSE) &amp; IF(Audit!I543=10,Audit!V543&amp;Audit!W543,"") &amp; IF(Audit!I543&lt;&gt;1,U1778,"")</f>
        <v>#N/A</v>
      </c>
      <c r="K1778" s="17" t="e">
        <f>VLOOKUP(Audit!J543,$V$3:$AE$12,10,FALSE) &amp; Audit!S543 &amp; VLOOKUP(Audit!J543,$V$13:$AE$22,10,FALSE) &amp; IF(Audit!J543=10,Audit!V543&amp;Audit!W543,"") &amp; IF(Audit!J543&lt;&gt;1,U1778,"")</f>
        <v>#N/A</v>
      </c>
      <c r="L1778" s="10">
        <f>Audit!K543</f>
        <v>0</v>
      </c>
      <c r="M1778" s="10" t="e">
        <f t="shared" si="821"/>
        <v>#N/A</v>
      </c>
      <c r="N1778" s="10" t="e">
        <f t="shared" si="822"/>
        <v>#N/A</v>
      </c>
      <c r="O1778" s="10" t="e">
        <f t="shared" si="823"/>
        <v>#N/A</v>
      </c>
      <c r="P1778" s="10" t="e">
        <f t="shared" si="824"/>
        <v>#N/A</v>
      </c>
      <c r="Q1778" s="10" t="e">
        <f t="shared" si="825"/>
        <v>#N/A</v>
      </c>
      <c r="R1778" s="10" t="e">
        <f t="shared" si="826"/>
        <v>#N/A</v>
      </c>
      <c r="S1778" s="10" t="e">
        <f t="shared" si="827"/>
        <v>#N/A</v>
      </c>
      <c r="T1778" s="10" t="e">
        <f t="shared" si="828"/>
        <v>#N/A</v>
      </c>
      <c r="U1778" s="17" t="str">
        <f>IF(Audit!M543="","",VLOOKUP(Audit!M543,$W$26:$X$35,2,FALSE)) &amp; Audit!N543 &amp; IF(Audit!O543="","",IF(Audit!N543&lt;=1.4,VLOOKUP(Audit!O543,$W$38:X1823,2,FALSE),VLOOKUP(Audit!O543,$W$51:$X$61,2,FALSE))) &amp; IF(Audit!P543="","",VLOOKUP(Audit!P543,$Y$26:$Z$35,2,FALSE) &amp; Audit!Q543 &amp; IF(Audit!O543="","",IF(Audit!Q543&lt;=1.4,VLOOKUP(Audit!R543,$Y$38:$Z$48,2,FALSE),VLOOKUP(Audit!R543,$Y$51:$Z$61,2,FALSE))))</f>
        <v/>
      </c>
      <c r="V1778" s="21"/>
      <c r="AH1778" s="49">
        <f>Audit!A543</f>
        <v>0</v>
      </c>
      <c r="AI1778" s="50" t="e">
        <f>VLOOKUP(Audit!B543,$V$3:$AE$12,2,FALSE)&amp; IF(Audit!B543=10,Audit!V543,"")</f>
        <v>#N/A</v>
      </c>
      <c r="AJ1778" s="50" t="e">
        <f>VLOOKUP(Audit!B543,$V$13:$AE$22,2,FALSE)&amp; IF(Audit!B543=10,Audit!W543,"")</f>
        <v>#N/A</v>
      </c>
      <c r="AK1778" s="47" t="e">
        <f t="shared" si="829"/>
        <v>#N/A</v>
      </c>
      <c r="AL1778" s="50" t="e">
        <f>VLOOKUP(Audit!C543,$V$3:$AE$12,3,FALSE)&amp; IF(Audit!C543=10,Audit!V543,"")</f>
        <v>#N/A</v>
      </c>
      <c r="AM1778" s="50" t="e">
        <f>VLOOKUP(Audit!C543,$V$13:$AE$22,3,FALSE)&amp; IF(Audit!C543=10,Audit!W543,"")</f>
        <v>#N/A</v>
      </c>
      <c r="AN1778" s="47" t="e">
        <f t="shared" si="830"/>
        <v>#N/A</v>
      </c>
      <c r="AO1778" s="50" t="e">
        <f>VLOOKUP(Audit!D543,$V$3:$AE$12,4,FALSE) &amp;  Audit!T543 &amp; IF(Audit!D543=10,Audit!V543,"")</f>
        <v>#N/A</v>
      </c>
      <c r="AP1778" s="50" t="e">
        <f>VLOOKUP(Audit!D543,$V$13:$AE$22,4,FALSE)&amp; IF(Audit!D543=10,Audit!W543,"")</f>
        <v>#N/A</v>
      </c>
      <c r="AQ1778" s="47" t="e">
        <f t="shared" si="831"/>
        <v>#N/A</v>
      </c>
      <c r="AR1778" s="50" t="e">
        <f>VLOOKUP(Audit!E543,$V$3:$AE$12,5,FALSE)&amp; IF(Audit!E543=10,Audit!V543,"")</f>
        <v>#N/A</v>
      </c>
      <c r="AS1778" s="50" t="e">
        <f>VLOOKUP(Audit!E543,$V$13:$AE$22,5,FALSE)&amp; IF(Audit!E543=10,Audit!W543,"")</f>
        <v>#N/A</v>
      </c>
      <c r="AT1778" s="47" t="e">
        <f t="shared" si="832"/>
        <v>#N/A</v>
      </c>
      <c r="AU1778" s="50" t="e">
        <f>VLOOKUP(Audit!F543,$V$3:$AE$12,6,FALSE)&amp; IF(Audit!F543=10,Audit!V543,"")</f>
        <v>#N/A</v>
      </c>
      <c r="AV1778" s="50" t="e">
        <f>VLOOKUP(Audit!F543,$V$13:$AE$22,6,FALSE)&amp; IF(Audit!F543=10,Audit!W543,"")</f>
        <v>#N/A</v>
      </c>
      <c r="AW1778" s="47" t="e">
        <f t="shared" si="833"/>
        <v>#N/A</v>
      </c>
      <c r="AX1778" s="50" t="e">
        <f>VLOOKUP(Audit!G543,$V$3:$AE$12,7,FALSE)&amp; IF(Audit!G543=10,Audit!V543,"")</f>
        <v>#N/A</v>
      </c>
      <c r="AY1778" s="50" t="e">
        <f>VLOOKUP(Audit!G543,$V$13:$AE$22,7,FALSE) &amp; IF(Audit!G543=10,Audit!W543,"")</f>
        <v>#N/A</v>
      </c>
      <c r="AZ1778" s="47" t="e">
        <f t="shared" si="834"/>
        <v>#N/A</v>
      </c>
      <c r="BA1778" s="50" t="e">
        <f>VLOOKUP(Audit!H543,$V$3:$AE$12,8,FALSE)&amp; Audit!U543 &amp; IF(Audit!H543=10,Audit!V543,"")</f>
        <v>#N/A</v>
      </c>
      <c r="BB1778" s="50" t="e">
        <f>VLOOKUP(Audit!H543,$V$13:$AE$22,8,FALSE) &amp; IF(Audit!H543=10,Audit!W543,"")</f>
        <v>#N/A</v>
      </c>
      <c r="BC1778" s="47" t="e">
        <f t="shared" si="835"/>
        <v>#N/A</v>
      </c>
      <c r="BD1778" s="50" t="e">
        <f>VLOOKUP(Audit!I543,$V$3:$AE$12,9,FALSE)&amp; IF(Audit!I543=10,Audit!V543,"")</f>
        <v>#N/A</v>
      </c>
      <c r="BE1778" s="50" t="e">
        <f>VLOOKUP(Audit!I543,$V$13:$AE$22,9,FALSE) &amp; IF(Audit!I543=10,Audit!W543,"") &amp; IF(Audit!I543&lt;&gt;1,U1778,"")</f>
        <v>#N/A</v>
      </c>
      <c r="BF1778" s="47" t="e">
        <f t="shared" si="836"/>
        <v>#N/A</v>
      </c>
      <c r="BG1778" s="50" t="e">
        <f>VLOOKUP(Audit!J543,$V$3:$AE$12,10,FALSE) &amp; Audit!S543 &amp; IF(Audit!J543=10,Audit!V543,"")</f>
        <v>#N/A</v>
      </c>
      <c r="BH1778" s="50" t="e">
        <f>VLOOKUP(Audit!J543,$V$13:$AE$22,10,FALSE) &amp; IF(Audit!J543=10,Audit!W543,"") &amp; IF(Audit!J543&lt;&gt;1,U1778,"")</f>
        <v>#N/A</v>
      </c>
      <c r="BI1778" s="47" t="e">
        <f t="shared" si="837"/>
        <v>#N/A</v>
      </c>
      <c r="BJ1778" s="48" t="str">
        <f t="shared" si="838"/>
        <v/>
      </c>
      <c r="BK1778" s="48" t="str">
        <f t="shared" si="839"/>
        <v/>
      </c>
      <c r="BL1778" s="48" t="str">
        <f t="shared" si="840"/>
        <v/>
      </c>
      <c r="BM1778" s="48" t="str">
        <f t="shared" si="841"/>
        <v/>
      </c>
      <c r="BN1778" s="48" t="str">
        <f t="shared" si="842"/>
        <v/>
      </c>
      <c r="BO1778" s="48" t="str">
        <f t="shared" si="843"/>
        <v/>
      </c>
      <c r="BP1778" s="48" t="str">
        <f t="shared" si="844"/>
        <v/>
      </c>
      <c r="BQ1778" s="48" t="str">
        <f t="shared" si="845"/>
        <v/>
      </c>
      <c r="BR1778" s="48" t="str">
        <f t="shared" si="846"/>
        <v/>
      </c>
      <c r="BS1778" s="48" t="str">
        <f t="shared" si="847"/>
        <v/>
      </c>
      <c r="BT1778" s="48" t="str">
        <f t="shared" si="848"/>
        <v/>
      </c>
      <c r="BU1778" s="48" t="str">
        <f t="shared" si="849"/>
        <v/>
      </c>
    </row>
    <row r="1779" spans="1:73">
      <c r="A1779" s="10">
        <f>Audit!A544</f>
        <v>0</v>
      </c>
      <c r="B1779" s="10" t="e">
        <f t="shared" si="820"/>
        <v>#N/A</v>
      </c>
      <c r="C1779" s="17" t="e">
        <f>VLOOKUP(Audit!B544,$V$3:$AE$12,2,FALSE) &amp; VLOOKUP(Audit!B544,$V$13:$AE$22,2,FALSE)&amp; IF(Audit!B544=10,Audit!V544&amp;Audit!W544,"")</f>
        <v>#N/A</v>
      </c>
      <c r="D1779" s="17" t="e">
        <f>VLOOKUP(Audit!C544,$V$3:$AE$12,3,FALSE) &amp; VLOOKUP(Audit!C544,$V$13:$AE$22,3,FALSE) &amp;IF(Audit!C544=10,Audit!V544&amp;Audit!W544,"")</f>
        <v>#N/A</v>
      </c>
      <c r="E1779" s="17" t="e">
        <f>VLOOKUP(Audit!D544,$V$3:$AE$12,4,FALSE)&amp; Audit!T544 &amp; VLOOKUP(Audit!D544,$V$13:$AE$22,4,FALSE)&amp; IF(Audit!D544=10,Audit!V544&amp;Audit!W544,"")</f>
        <v>#N/A</v>
      </c>
      <c r="F1779" s="17" t="e">
        <f>VLOOKUP(Audit!E544,$V$3:$AE$12,5,FALSE) &amp; VLOOKUP(Audit!E544,$V$13:$AE$22,5,FALSE)&amp; IF(Audit!E544=10,Audit!V544&amp;Audit!W544,"")</f>
        <v>#N/A</v>
      </c>
      <c r="G1779" s="17" t="e">
        <f>VLOOKUP(Audit!F544,$V$3:$AE$12,6,FALSE) &amp; VLOOKUP(Audit!F544,$V$13:$AE$22,6,FALSE)&amp; IF(Audit!F544=10,Audit!V544&amp;Audit!W544,"")</f>
        <v>#N/A</v>
      </c>
      <c r="H1779" s="17" t="e">
        <f>VLOOKUP(Audit!G544,$V$3:$AE$12,7,FALSE) &amp; VLOOKUP(Audit!G544,$V$13:$AE$22,7,FALSE)&amp;IF(Audit!G544=10,Audit!V544&amp;Audit!W544,"")</f>
        <v>#N/A</v>
      </c>
      <c r="I1779" s="17" t="e">
        <f>VLOOKUP(Audit!H544,$V$3:$AE$12,8,FALSE) &amp; Audit!U544 &amp; VLOOKUP(Audit!H544,$V$13:$AE$22,8,FALSE)&amp;IF(Audit!H544=10,Audit!V544&amp;Audit!W544,"")</f>
        <v>#N/A</v>
      </c>
      <c r="J1779" s="17" t="e">
        <f>VLOOKUP(Audit!I544,$V$3:$AE$12,9,FALSE) &amp; VLOOKUP(Audit!I544,$V$13:$AE$22,9,FALSE) &amp; IF(Audit!I544=10,Audit!V544&amp;Audit!W544,"") &amp; IF(Audit!I544&lt;&gt;1,U1779,"")</f>
        <v>#N/A</v>
      </c>
      <c r="K1779" s="17" t="e">
        <f>VLOOKUP(Audit!J544,$V$3:$AE$12,10,FALSE) &amp; Audit!S544 &amp; VLOOKUP(Audit!J544,$V$13:$AE$22,10,FALSE) &amp; IF(Audit!J544=10,Audit!V544&amp;Audit!W544,"") &amp; IF(Audit!J544&lt;&gt;1,U1779,"")</f>
        <v>#N/A</v>
      </c>
      <c r="L1779" s="10">
        <f>Audit!K544</f>
        <v>0</v>
      </c>
      <c r="M1779" s="10" t="e">
        <f t="shared" si="821"/>
        <v>#N/A</v>
      </c>
      <c r="N1779" s="10" t="e">
        <f t="shared" si="822"/>
        <v>#N/A</v>
      </c>
      <c r="O1779" s="10" t="e">
        <f t="shared" si="823"/>
        <v>#N/A</v>
      </c>
      <c r="P1779" s="10" t="e">
        <f t="shared" si="824"/>
        <v>#N/A</v>
      </c>
      <c r="Q1779" s="10" t="e">
        <f t="shared" si="825"/>
        <v>#N/A</v>
      </c>
      <c r="R1779" s="10" t="e">
        <f t="shared" si="826"/>
        <v>#N/A</v>
      </c>
      <c r="S1779" s="10" t="e">
        <f t="shared" si="827"/>
        <v>#N/A</v>
      </c>
      <c r="T1779" s="10" t="e">
        <f t="shared" si="828"/>
        <v>#N/A</v>
      </c>
      <c r="U1779" s="17" t="str">
        <f>IF(Audit!M544="","",VLOOKUP(Audit!M544,$W$26:$X$35,2,FALSE)) &amp; Audit!N544 &amp; IF(Audit!O544="","",IF(Audit!N544&lt;=1.4,VLOOKUP(Audit!O544,$W$38:X1824,2,FALSE),VLOOKUP(Audit!O544,$W$51:$X$61,2,FALSE))) &amp; IF(Audit!P544="","",VLOOKUP(Audit!P544,$Y$26:$Z$35,2,FALSE) &amp; Audit!Q544 &amp; IF(Audit!O544="","",IF(Audit!Q544&lt;=1.4,VLOOKUP(Audit!R544,$Y$38:$Z$48,2,FALSE),VLOOKUP(Audit!R544,$Y$51:$Z$61,2,FALSE))))</f>
        <v/>
      </c>
      <c r="V1779" s="21"/>
      <c r="AH1779" s="49">
        <f>Audit!A544</f>
        <v>0</v>
      </c>
      <c r="AI1779" s="50" t="e">
        <f>VLOOKUP(Audit!B544,$V$3:$AE$12,2,FALSE)&amp; IF(Audit!B544=10,Audit!V544,"")</f>
        <v>#N/A</v>
      </c>
      <c r="AJ1779" s="50" t="e">
        <f>VLOOKUP(Audit!B544,$V$13:$AE$22,2,FALSE)&amp; IF(Audit!B544=10,Audit!W544,"")</f>
        <v>#N/A</v>
      </c>
      <c r="AK1779" s="47" t="e">
        <f t="shared" si="829"/>
        <v>#N/A</v>
      </c>
      <c r="AL1779" s="50" t="e">
        <f>VLOOKUP(Audit!C544,$V$3:$AE$12,3,FALSE)&amp; IF(Audit!C544=10,Audit!V544,"")</f>
        <v>#N/A</v>
      </c>
      <c r="AM1779" s="50" t="e">
        <f>VLOOKUP(Audit!C544,$V$13:$AE$22,3,FALSE)&amp; IF(Audit!C544=10,Audit!W544,"")</f>
        <v>#N/A</v>
      </c>
      <c r="AN1779" s="47" t="e">
        <f t="shared" si="830"/>
        <v>#N/A</v>
      </c>
      <c r="AO1779" s="50" t="e">
        <f>VLOOKUP(Audit!D544,$V$3:$AE$12,4,FALSE) &amp;  Audit!T544 &amp; IF(Audit!D544=10,Audit!V544,"")</f>
        <v>#N/A</v>
      </c>
      <c r="AP1779" s="50" t="e">
        <f>VLOOKUP(Audit!D544,$V$13:$AE$22,4,FALSE)&amp; IF(Audit!D544=10,Audit!W544,"")</f>
        <v>#N/A</v>
      </c>
      <c r="AQ1779" s="47" t="e">
        <f t="shared" si="831"/>
        <v>#N/A</v>
      </c>
      <c r="AR1779" s="50" t="e">
        <f>VLOOKUP(Audit!E544,$V$3:$AE$12,5,FALSE)&amp; IF(Audit!E544=10,Audit!V544,"")</f>
        <v>#N/A</v>
      </c>
      <c r="AS1779" s="50" t="e">
        <f>VLOOKUP(Audit!E544,$V$13:$AE$22,5,FALSE)&amp; IF(Audit!E544=10,Audit!W544,"")</f>
        <v>#N/A</v>
      </c>
      <c r="AT1779" s="47" t="e">
        <f t="shared" si="832"/>
        <v>#N/A</v>
      </c>
      <c r="AU1779" s="50" t="e">
        <f>VLOOKUP(Audit!F544,$V$3:$AE$12,6,FALSE)&amp; IF(Audit!F544=10,Audit!V544,"")</f>
        <v>#N/A</v>
      </c>
      <c r="AV1779" s="50" t="e">
        <f>VLOOKUP(Audit!F544,$V$13:$AE$22,6,FALSE)&amp; IF(Audit!F544=10,Audit!W544,"")</f>
        <v>#N/A</v>
      </c>
      <c r="AW1779" s="47" t="e">
        <f t="shared" si="833"/>
        <v>#N/A</v>
      </c>
      <c r="AX1779" s="50" t="e">
        <f>VLOOKUP(Audit!G544,$V$3:$AE$12,7,FALSE)&amp; IF(Audit!G544=10,Audit!V544,"")</f>
        <v>#N/A</v>
      </c>
      <c r="AY1779" s="50" t="e">
        <f>VLOOKUP(Audit!G544,$V$13:$AE$22,7,FALSE) &amp; IF(Audit!G544=10,Audit!W544,"")</f>
        <v>#N/A</v>
      </c>
      <c r="AZ1779" s="47" t="e">
        <f t="shared" si="834"/>
        <v>#N/A</v>
      </c>
      <c r="BA1779" s="50" t="e">
        <f>VLOOKUP(Audit!H544,$V$3:$AE$12,8,FALSE)&amp; Audit!U544 &amp; IF(Audit!H544=10,Audit!V544,"")</f>
        <v>#N/A</v>
      </c>
      <c r="BB1779" s="50" t="e">
        <f>VLOOKUP(Audit!H544,$V$13:$AE$22,8,FALSE) &amp; IF(Audit!H544=10,Audit!W544,"")</f>
        <v>#N/A</v>
      </c>
      <c r="BC1779" s="47" t="e">
        <f t="shared" si="835"/>
        <v>#N/A</v>
      </c>
      <c r="BD1779" s="50" t="e">
        <f>VLOOKUP(Audit!I544,$V$3:$AE$12,9,FALSE)&amp; IF(Audit!I544=10,Audit!V544,"")</f>
        <v>#N/A</v>
      </c>
      <c r="BE1779" s="50" t="e">
        <f>VLOOKUP(Audit!I544,$V$13:$AE$22,9,FALSE) &amp; IF(Audit!I544=10,Audit!W544,"") &amp; IF(Audit!I544&lt;&gt;1,U1779,"")</f>
        <v>#N/A</v>
      </c>
      <c r="BF1779" s="47" t="e">
        <f t="shared" si="836"/>
        <v>#N/A</v>
      </c>
      <c r="BG1779" s="50" t="e">
        <f>VLOOKUP(Audit!J544,$V$3:$AE$12,10,FALSE) &amp; Audit!S544 &amp; IF(Audit!J544=10,Audit!V544,"")</f>
        <v>#N/A</v>
      </c>
      <c r="BH1779" s="50" t="e">
        <f>VLOOKUP(Audit!J544,$V$13:$AE$22,10,FALSE) &amp; IF(Audit!J544=10,Audit!W544,"") &amp; IF(Audit!J544&lt;&gt;1,U1779,"")</f>
        <v>#N/A</v>
      </c>
      <c r="BI1779" s="47" t="e">
        <f t="shared" si="837"/>
        <v>#N/A</v>
      </c>
      <c r="BJ1779" s="48" t="str">
        <f t="shared" si="838"/>
        <v/>
      </c>
      <c r="BK1779" s="48" t="str">
        <f t="shared" si="839"/>
        <v/>
      </c>
      <c r="BL1779" s="48" t="str">
        <f t="shared" si="840"/>
        <v/>
      </c>
      <c r="BM1779" s="48" t="str">
        <f t="shared" si="841"/>
        <v/>
      </c>
      <c r="BN1779" s="48" t="str">
        <f t="shared" si="842"/>
        <v/>
      </c>
      <c r="BO1779" s="48" t="str">
        <f t="shared" si="843"/>
        <v/>
      </c>
      <c r="BP1779" s="48" t="str">
        <f t="shared" si="844"/>
        <v/>
      </c>
      <c r="BQ1779" s="48" t="str">
        <f t="shared" si="845"/>
        <v/>
      </c>
      <c r="BR1779" s="48" t="str">
        <f t="shared" si="846"/>
        <v/>
      </c>
      <c r="BS1779" s="48" t="str">
        <f t="shared" si="847"/>
        <v/>
      </c>
      <c r="BT1779" s="48" t="str">
        <f t="shared" si="848"/>
        <v/>
      </c>
      <c r="BU1779" s="48" t="str">
        <f t="shared" si="849"/>
        <v/>
      </c>
    </row>
    <row r="1780" spans="1:73">
      <c r="A1780" s="10">
        <f>Audit!A545</f>
        <v>0</v>
      </c>
      <c r="B1780" s="10" t="e">
        <f t="shared" si="820"/>
        <v>#N/A</v>
      </c>
      <c r="C1780" s="17" t="e">
        <f>VLOOKUP(Audit!B545,$V$3:$AE$12,2,FALSE) &amp; VLOOKUP(Audit!B545,$V$13:$AE$22,2,FALSE)&amp; IF(Audit!B545=10,Audit!V545&amp;Audit!W545,"")</f>
        <v>#N/A</v>
      </c>
      <c r="D1780" s="17" t="e">
        <f>VLOOKUP(Audit!C545,$V$3:$AE$12,3,FALSE) &amp; VLOOKUP(Audit!C545,$V$13:$AE$22,3,FALSE) &amp;IF(Audit!C545=10,Audit!V545&amp;Audit!W545,"")</f>
        <v>#N/A</v>
      </c>
      <c r="E1780" s="17" t="e">
        <f>VLOOKUP(Audit!D545,$V$3:$AE$12,4,FALSE)&amp; Audit!T545 &amp; VLOOKUP(Audit!D545,$V$13:$AE$22,4,FALSE)&amp; IF(Audit!D545=10,Audit!V545&amp;Audit!W545,"")</f>
        <v>#N/A</v>
      </c>
      <c r="F1780" s="17" t="e">
        <f>VLOOKUP(Audit!E545,$V$3:$AE$12,5,FALSE) &amp; VLOOKUP(Audit!E545,$V$13:$AE$22,5,FALSE)&amp; IF(Audit!E545=10,Audit!V545&amp;Audit!W545,"")</f>
        <v>#N/A</v>
      </c>
      <c r="G1780" s="17" t="e">
        <f>VLOOKUP(Audit!F545,$V$3:$AE$12,6,FALSE) &amp; VLOOKUP(Audit!F545,$V$13:$AE$22,6,FALSE)&amp; IF(Audit!F545=10,Audit!V545&amp;Audit!W545,"")</f>
        <v>#N/A</v>
      </c>
      <c r="H1780" s="17" t="e">
        <f>VLOOKUP(Audit!G545,$V$3:$AE$12,7,FALSE) &amp; VLOOKUP(Audit!G545,$V$13:$AE$22,7,FALSE)&amp;IF(Audit!G545=10,Audit!V545&amp;Audit!W545,"")</f>
        <v>#N/A</v>
      </c>
      <c r="I1780" s="17" t="e">
        <f>VLOOKUP(Audit!H545,$V$3:$AE$12,8,FALSE) &amp; Audit!U545 &amp; VLOOKUP(Audit!H545,$V$13:$AE$22,8,FALSE)&amp;IF(Audit!H545=10,Audit!V545&amp;Audit!W545,"")</f>
        <v>#N/A</v>
      </c>
      <c r="J1780" s="17" t="e">
        <f>VLOOKUP(Audit!I545,$V$3:$AE$12,9,FALSE) &amp; VLOOKUP(Audit!I545,$V$13:$AE$22,9,FALSE) &amp; IF(Audit!I545=10,Audit!V545&amp;Audit!W545,"") &amp; IF(Audit!I545&lt;&gt;1,U1780,"")</f>
        <v>#N/A</v>
      </c>
      <c r="K1780" s="17" t="e">
        <f>VLOOKUP(Audit!J545,$V$3:$AE$12,10,FALSE) &amp; Audit!S545 &amp; VLOOKUP(Audit!J545,$V$13:$AE$22,10,FALSE) &amp; IF(Audit!J545=10,Audit!V545&amp;Audit!W545,"") &amp; IF(Audit!J545&lt;&gt;1,U1780,"")</f>
        <v>#N/A</v>
      </c>
      <c r="L1780" s="10">
        <f>Audit!K545</f>
        <v>0</v>
      </c>
      <c r="M1780" s="10" t="e">
        <f t="shared" si="821"/>
        <v>#N/A</v>
      </c>
      <c r="N1780" s="10" t="e">
        <f t="shared" si="822"/>
        <v>#N/A</v>
      </c>
      <c r="O1780" s="10" t="e">
        <f t="shared" si="823"/>
        <v>#N/A</v>
      </c>
      <c r="P1780" s="10" t="e">
        <f t="shared" si="824"/>
        <v>#N/A</v>
      </c>
      <c r="Q1780" s="10" t="e">
        <f t="shared" si="825"/>
        <v>#N/A</v>
      </c>
      <c r="R1780" s="10" t="e">
        <f t="shared" si="826"/>
        <v>#N/A</v>
      </c>
      <c r="S1780" s="10" t="e">
        <f t="shared" si="827"/>
        <v>#N/A</v>
      </c>
      <c r="T1780" s="10" t="e">
        <f t="shared" si="828"/>
        <v>#N/A</v>
      </c>
      <c r="U1780" s="17" t="str">
        <f>IF(Audit!M545="","",VLOOKUP(Audit!M545,$W$26:$X$35,2,FALSE)) &amp; Audit!N545 &amp; IF(Audit!O545="","",IF(Audit!N545&lt;=1.4,VLOOKUP(Audit!O545,$W$38:X1825,2,FALSE),VLOOKUP(Audit!O545,$W$51:$X$61,2,FALSE))) &amp; IF(Audit!P545="","",VLOOKUP(Audit!P545,$Y$26:$Z$35,2,FALSE) &amp; Audit!Q545 &amp; IF(Audit!O545="","",IF(Audit!Q545&lt;=1.4,VLOOKUP(Audit!R545,$Y$38:$Z$48,2,FALSE),VLOOKUP(Audit!R545,$Y$51:$Z$61,2,FALSE))))</f>
        <v/>
      </c>
      <c r="V1780" s="21"/>
      <c r="AH1780" s="49">
        <f>Audit!A545</f>
        <v>0</v>
      </c>
      <c r="AI1780" s="50" t="e">
        <f>VLOOKUP(Audit!B545,$V$3:$AE$12,2,FALSE)&amp; IF(Audit!B545=10,Audit!V545,"")</f>
        <v>#N/A</v>
      </c>
      <c r="AJ1780" s="50" t="e">
        <f>VLOOKUP(Audit!B545,$V$13:$AE$22,2,FALSE)&amp; IF(Audit!B545=10,Audit!W545,"")</f>
        <v>#N/A</v>
      </c>
      <c r="AK1780" s="47" t="e">
        <f t="shared" si="829"/>
        <v>#N/A</v>
      </c>
      <c r="AL1780" s="50" t="e">
        <f>VLOOKUP(Audit!C545,$V$3:$AE$12,3,FALSE)&amp; IF(Audit!C545=10,Audit!V545,"")</f>
        <v>#N/A</v>
      </c>
      <c r="AM1780" s="50" t="e">
        <f>VLOOKUP(Audit!C545,$V$13:$AE$22,3,FALSE)&amp; IF(Audit!C545=10,Audit!W545,"")</f>
        <v>#N/A</v>
      </c>
      <c r="AN1780" s="47" t="e">
        <f t="shared" si="830"/>
        <v>#N/A</v>
      </c>
      <c r="AO1780" s="50" t="e">
        <f>VLOOKUP(Audit!D545,$V$3:$AE$12,4,FALSE) &amp;  Audit!T545 &amp; IF(Audit!D545=10,Audit!V545,"")</f>
        <v>#N/A</v>
      </c>
      <c r="AP1780" s="50" t="e">
        <f>VLOOKUP(Audit!D545,$V$13:$AE$22,4,FALSE)&amp; IF(Audit!D545=10,Audit!W545,"")</f>
        <v>#N/A</v>
      </c>
      <c r="AQ1780" s="47" t="e">
        <f t="shared" si="831"/>
        <v>#N/A</v>
      </c>
      <c r="AR1780" s="50" t="e">
        <f>VLOOKUP(Audit!E545,$V$3:$AE$12,5,FALSE)&amp; IF(Audit!E545=10,Audit!V545,"")</f>
        <v>#N/A</v>
      </c>
      <c r="AS1780" s="50" t="e">
        <f>VLOOKUP(Audit!E545,$V$13:$AE$22,5,FALSE)&amp; IF(Audit!E545=10,Audit!W545,"")</f>
        <v>#N/A</v>
      </c>
      <c r="AT1780" s="47" t="e">
        <f t="shared" si="832"/>
        <v>#N/A</v>
      </c>
      <c r="AU1780" s="50" t="e">
        <f>VLOOKUP(Audit!F545,$V$3:$AE$12,6,FALSE)&amp; IF(Audit!F545=10,Audit!V545,"")</f>
        <v>#N/A</v>
      </c>
      <c r="AV1780" s="50" t="e">
        <f>VLOOKUP(Audit!F545,$V$13:$AE$22,6,FALSE)&amp; IF(Audit!F545=10,Audit!W545,"")</f>
        <v>#N/A</v>
      </c>
      <c r="AW1780" s="47" t="e">
        <f t="shared" si="833"/>
        <v>#N/A</v>
      </c>
      <c r="AX1780" s="50" t="e">
        <f>VLOOKUP(Audit!G545,$V$3:$AE$12,7,FALSE)&amp; IF(Audit!G545=10,Audit!V545,"")</f>
        <v>#N/A</v>
      </c>
      <c r="AY1780" s="50" t="e">
        <f>VLOOKUP(Audit!G545,$V$13:$AE$22,7,FALSE) &amp; IF(Audit!G545=10,Audit!W545,"")</f>
        <v>#N/A</v>
      </c>
      <c r="AZ1780" s="47" t="e">
        <f t="shared" si="834"/>
        <v>#N/A</v>
      </c>
      <c r="BA1780" s="50" t="e">
        <f>VLOOKUP(Audit!H545,$V$3:$AE$12,8,FALSE)&amp; Audit!U545 &amp; IF(Audit!H545=10,Audit!V545,"")</f>
        <v>#N/A</v>
      </c>
      <c r="BB1780" s="50" t="e">
        <f>VLOOKUP(Audit!H545,$V$13:$AE$22,8,FALSE) &amp; IF(Audit!H545=10,Audit!W545,"")</f>
        <v>#N/A</v>
      </c>
      <c r="BC1780" s="47" t="e">
        <f t="shared" si="835"/>
        <v>#N/A</v>
      </c>
      <c r="BD1780" s="50" t="e">
        <f>VLOOKUP(Audit!I545,$V$3:$AE$12,9,FALSE)&amp; IF(Audit!I545=10,Audit!V545,"")</f>
        <v>#N/A</v>
      </c>
      <c r="BE1780" s="50" t="e">
        <f>VLOOKUP(Audit!I545,$V$13:$AE$22,9,FALSE) &amp; IF(Audit!I545=10,Audit!W545,"") &amp; IF(Audit!I545&lt;&gt;1,U1780,"")</f>
        <v>#N/A</v>
      </c>
      <c r="BF1780" s="47" t="e">
        <f t="shared" si="836"/>
        <v>#N/A</v>
      </c>
      <c r="BG1780" s="50" t="e">
        <f>VLOOKUP(Audit!J545,$V$3:$AE$12,10,FALSE) &amp; Audit!S545 &amp; IF(Audit!J545=10,Audit!V545,"")</f>
        <v>#N/A</v>
      </c>
      <c r="BH1780" s="50" t="e">
        <f>VLOOKUP(Audit!J545,$V$13:$AE$22,10,FALSE) &amp; IF(Audit!J545=10,Audit!W545,"") &amp; IF(Audit!J545&lt;&gt;1,U1780,"")</f>
        <v>#N/A</v>
      </c>
      <c r="BI1780" s="47" t="e">
        <f t="shared" si="837"/>
        <v>#N/A</v>
      </c>
      <c r="BJ1780" s="48" t="str">
        <f t="shared" si="838"/>
        <v/>
      </c>
      <c r="BK1780" s="48" t="str">
        <f t="shared" si="839"/>
        <v/>
      </c>
      <c r="BL1780" s="48" t="str">
        <f t="shared" si="840"/>
        <v/>
      </c>
      <c r="BM1780" s="48" t="str">
        <f t="shared" si="841"/>
        <v/>
      </c>
      <c r="BN1780" s="48" t="str">
        <f t="shared" si="842"/>
        <v/>
      </c>
      <c r="BO1780" s="48" t="str">
        <f t="shared" si="843"/>
        <v/>
      </c>
      <c r="BP1780" s="48" t="str">
        <f t="shared" si="844"/>
        <v/>
      </c>
      <c r="BQ1780" s="48" t="str">
        <f t="shared" si="845"/>
        <v/>
      </c>
      <c r="BR1780" s="48" t="str">
        <f t="shared" si="846"/>
        <v/>
      </c>
      <c r="BS1780" s="48" t="str">
        <f t="shared" si="847"/>
        <v/>
      </c>
      <c r="BT1780" s="48" t="str">
        <f t="shared" si="848"/>
        <v/>
      </c>
      <c r="BU1780" s="48" t="str">
        <f t="shared" si="849"/>
        <v/>
      </c>
    </row>
    <row r="1781" spans="1:73">
      <c r="A1781" s="10">
        <f>Audit!A546</f>
        <v>0</v>
      </c>
      <c r="B1781" s="10" t="e">
        <f t="shared" si="820"/>
        <v>#N/A</v>
      </c>
      <c r="C1781" s="17" t="e">
        <f>VLOOKUP(Audit!B546,$V$3:$AE$12,2,FALSE) &amp; VLOOKUP(Audit!B546,$V$13:$AE$22,2,FALSE)&amp; IF(Audit!B546=10,Audit!V546&amp;Audit!W546,"")</f>
        <v>#N/A</v>
      </c>
      <c r="D1781" s="17" t="e">
        <f>VLOOKUP(Audit!C546,$V$3:$AE$12,3,FALSE) &amp; VLOOKUP(Audit!C546,$V$13:$AE$22,3,FALSE) &amp;IF(Audit!C546=10,Audit!V546&amp;Audit!W546,"")</f>
        <v>#N/A</v>
      </c>
      <c r="E1781" s="17" t="e">
        <f>VLOOKUP(Audit!D546,$V$3:$AE$12,4,FALSE)&amp; Audit!T546 &amp; VLOOKUP(Audit!D546,$V$13:$AE$22,4,FALSE)&amp; IF(Audit!D546=10,Audit!V546&amp;Audit!W546,"")</f>
        <v>#N/A</v>
      </c>
      <c r="F1781" s="17" t="e">
        <f>VLOOKUP(Audit!E546,$V$3:$AE$12,5,FALSE) &amp; VLOOKUP(Audit!E546,$V$13:$AE$22,5,FALSE)&amp; IF(Audit!E546=10,Audit!V546&amp;Audit!W546,"")</f>
        <v>#N/A</v>
      </c>
      <c r="G1781" s="17" t="e">
        <f>VLOOKUP(Audit!F546,$V$3:$AE$12,6,FALSE) &amp; VLOOKUP(Audit!F546,$V$13:$AE$22,6,FALSE)&amp; IF(Audit!F546=10,Audit!V546&amp;Audit!W546,"")</f>
        <v>#N/A</v>
      </c>
      <c r="H1781" s="17" t="e">
        <f>VLOOKUP(Audit!G546,$V$3:$AE$12,7,FALSE) &amp; VLOOKUP(Audit!G546,$V$13:$AE$22,7,FALSE)&amp;IF(Audit!G546=10,Audit!V546&amp;Audit!W546,"")</f>
        <v>#N/A</v>
      </c>
      <c r="I1781" s="17" t="e">
        <f>VLOOKUP(Audit!H546,$V$3:$AE$12,8,FALSE) &amp; Audit!U546 &amp; VLOOKUP(Audit!H546,$V$13:$AE$22,8,FALSE)&amp;IF(Audit!H546=10,Audit!V546&amp;Audit!W546,"")</f>
        <v>#N/A</v>
      </c>
      <c r="J1781" s="17" t="e">
        <f>VLOOKUP(Audit!I546,$V$3:$AE$12,9,FALSE) &amp; VLOOKUP(Audit!I546,$V$13:$AE$22,9,FALSE) &amp; IF(Audit!I546=10,Audit!V546&amp;Audit!W546,"") &amp; IF(Audit!I546&lt;&gt;1,U1781,"")</f>
        <v>#N/A</v>
      </c>
      <c r="K1781" s="17" t="e">
        <f>VLOOKUP(Audit!J546,$V$3:$AE$12,10,FALSE) &amp; Audit!S546 &amp; VLOOKUP(Audit!J546,$V$13:$AE$22,10,FALSE) &amp; IF(Audit!J546=10,Audit!V546&amp;Audit!W546,"") &amp; IF(Audit!J546&lt;&gt;1,U1781,"")</f>
        <v>#N/A</v>
      </c>
      <c r="L1781" s="10">
        <f>Audit!K546</f>
        <v>0</v>
      </c>
      <c r="M1781" s="10" t="e">
        <f t="shared" si="821"/>
        <v>#N/A</v>
      </c>
      <c r="N1781" s="10" t="e">
        <f t="shared" si="822"/>
        <v>#N/A</v>
      </c>
      <c r="O1781" s="10" t="e">
        <f t="shared" si="823"/>
        <v>#N/A</v>
      </c>
      <c r="P1781" s="10" t="e">
        <f t="shared" si="824"/>
        <v>#N/A</v>
      </c>
      <c r="Q1781" s="10" t="e">
        <f t="shared" si="825"/>
        <v>#N/A</v>
      </c>
      <c r="R1781" s="10" t="e">
        <f t="shared" si="826"/>
        <v>#N/A</v>
      </c>
      <c r="S1781" s="10" t="e">
        <f t="shared" si="827"/>
        <v>#N/A</v>
      </c>
      <c r="T1781" s="10" t="e">
        <f t="shared" si="828"/>
        <v>#N/A</v>
      </c>
      <c r="U1781" s="17" t="str">
        <f>IF(Audit!M546="","",VLOOKUP(Audit!M546,$W$26:$X$35,2,FALSE)) &amp; Audit!N546 &amp; IF(Audit!O546="","",IF(Audit!N546&lt;=1.4,VLOOKUP(Audit!O546,$W$38:X1826,2,FALSE),VLOOKUP(Audit!O546,$W$51:$X$61,2,FALSE))) &amp; IF(Audit!P546="","",VLOOKUP(Audit!P546,$Y$26:$Z$35,2,FALSE) &amp; Audit!Q546 &amp; IF(Audit!O546="","",IF(Audit!Q546&lt;=1.4,VLOOKUP(Audit!R546,$Y$38:$Z$48,2,FALSE),VLOOKUP(Audit!R546,$Y$51:$Z$61,2,FALSE))))</f>
        <v/>
      </c>
      <c r="V1781" s="21"/>
      <c r="AH1781" s="49">
        <f>Audit!A546</f>
        <v>0</v>
      </c>
      <c r="AI1781" s="50" t="e">
        <f>VLOOKUP(Audit!B546,$V$3:$AE$12,2,FALSE)&amp; IF(Audit!B546=10,Audit!V546,"")</f>
        <v>#N/A</v>
      </c>
      <c r="AJ1781" s="50" t="e">
        <f>VLOOKUP(Audit!B546,$V$13:$AE$22,2,FALSE)&amp; IF(Audit!B546=10,Audit!W546,"")</f>
        <v>#N/A</v>
      </c>
      <c r="AK1781" s="47" t="e">
        <f t="shared" si="829"/>
        <v>#N/A</v>
      </c>
      <c r="AL1781" s="50" t="e">
        <f>VLOOKUP(Audit!C546,$V$3:$AE$12,3,FALSE)&amp; IF(Audit!C546=10,Audit!V546,"")</f>
        <v>#N/A</v>
      </c>
      <c r="AM1781" s="50" t="e">
        <f>VLOOKUP(Audit!C546,$V$13:$AE$22,3,FALSE)&amp; IF(Audit!C546=10,Audit!W546,"")</f>
        <v>#N/A</v>
      </c>
      <c r="AN1781" s="47" t="e">
        <f t="shared" si="830"/>
        <v>#N/A</v>
      </c>
      <c r="AO1781" s="50" t="e">
        <f>VLOOKUP(Audit!D546,$V$3:$AE$12,4,FALSE) &amp;  Audit!T546 &amp; IF(Audit!D546=10,Audit!V546,"")</f>
        <v>#N/A</v>
      </c>
      <c r="AP1781" s="50" t="e">
        <f>VLOOKUP(Audit!D546,$V$13:$AE$22,4,FALSE)&amp; IF(Audit!D546=10,Audit!W546,"")</f>
        <v>#N/A</v>
      </c>
      <c r="AQ1781" s="47" t="e">
        <f t="shared" si="831"/>
        <v>#N/A</v>
      </c>
      <c r="AR1781" s="50" t="e">
        <f>VLOOKUP(Audit!E546,$V$3:$AE$12,5,FALSE)&amp; IF(Audit!E546=10,Audit!V546,"")</f>
        <v>#N/A</v>
      </c>
      <c r="AS1781" s="50" t="e">
        <f>VLOOKUP(Audit!E546,$V$13:$AE$22,5,FALSE)&amp; IF(Audit!E546=10,Audit!W546,"")</f>
        <v>#N/A</v>
      </c>
      <c r="AT1781" s="47" t="e">
        <f t="shared" si="832"/>
        <v>#N/A</v>
      </c>
      <c r="AU1781" s="50" t="e">
        <f>VLOOKUP(Audit!F546,$V$3:$AE$12,6,FALSE)&amp; IF(Audit!F546=10,Audit!V546,"")</f>
        <v>#N/A</v>
      </c>
      <c r="AV1781" s="50" t="e">
        <f>VLOOKUP(Audit!F546,$V$13:$AE$22,6,FALSE)&amp; IF(Audit!F546=10,Audit!W546,"")</f>
        <v>#N/A</v>
      </c>
      <c r="AW1781" s="47" t="e">
        <f t="shared" si="833"/>
        <v>#N/A</v>
      </c>
      <c r="AX1781" s="50" t="e">
        <f>VLOOKUP(Audit!G546,$V$3:$AE$12,7,FALSE)&amp; IF(Audit!G546=10,Audit!V546,"")</f>
        <v>#N/A</v>
      </c>
      <c r="AY1781" s="50" t="e">
        <f>VLOOKUP(Audit!G546,$V$13:$AE$22,7,FALSE) &amp; IF(Audit!G546=10,Audit!W546,"")</f>
        <v>#N/A</v>
      </c>
      <c r="AZ1781" s="47" t="e">
        <f t="shared" si="834"/>
        <v>#N/A</v>
      </c>
      <c r="BA1781" s="50" t="e">
        <f>VLOOKUP(Audit!H546,$V$3:$AE$12,8,FALSE)&amp; Audit!U546 &amp; IF(Audit!H546=10,Audit!V546,"")</f>
        <v>#N/A</v>
      </c>
      <c r="BB1781" s="50" t="e">
        <f>VLOOKUP(Audit!H546,$V$13:$AE$22,8,FALSE) &amp; IF(Audit!H546=10,Audit!W546,"")</f>
        <v>#N/A</v>
      </c>
      <c r="BC1781" s="47" t="e">
        <f t="shared" si="835"/>
        <v>#N/A</v>
      </c>
      <c r="BD1781" s="50" t="e">
        <f>VLOOKUP(Audit!I546,$V$3:$AE$12,9,FALSE)&amp; IF(Audit!I546=10,Audit!V546,"")</f>
        <v>#N/A</v>
      </c>
      <c r="BE1781" s="50" t="e">
        <f>VLOOKUP(Audit!I546,$V$13:$AE$22,9,FALSE) &amp; IF(Audit!I546=10,Audit!W546,"") &amp; IF(Audit!I546&lt;&gt;1,U1781,"")</f>
        <v>#N/A</v>
      </c>
      <c r="BF1781" s="47" t="e">
        <f t="shared" si="836"/>
        <v>#N/A</v>
      </c>
      <c r="BG1781" s="50" t="e">
        <f>VLOOKUP(Audit!J546,$V$3:$AE$12,10,FALSE) &amp; Audit!S546 &amp; IF(Audit!J546=10,Audit!V546,"")</f>
        <v>#N/A</v>
      </c>
      <c r="BH1781" s="50" t="e">
        <f>VLOOKUP(Audit!J546,$V$13:$AE$22,10,FALSE) &amp; IF(Audit!J546=10,Audit!W546,"") &amp; IF(Audit!J546&lt;&gt;1,U1781,"")</f>
        <v>#N/A</v>
      </c>
      <c r="BI1781" s="47" t="e">
        <f t="shared" si="837"/>
        <v>#N/A</v>
      </c>
      <c r="BJ1781" s="48" t="str">
        <f t="shared" si="838"/>
        <v/>
      </c>
      <c r="BK1781" s="48" t="str">
        <f t="shared" si="839"/>
        <v/>
      </c>
      <c r="BL1781" s="48" t="str">
        <f t="shared" si="840"/>
        <v/>
      </c>
      <c r="BM1781" s="48" t="str">
        <f t="shared" si="841"/>
        <v/>
      </c>
      <c r="BN1781" s="48" t="str">
        <f t="shared" si="842"/>
        <v/>
      </c>
      <c r="BO1781" s="48" t="str">
        <f t="shared" si="843"/>
        <v/>
      </c>
      <c r="BP1781" s="48" t="str">
        <f t="shared" si="844"/>
        <v/>
      </c>
      <c r="BQ1781" s="48" t="str">
        <f t="shared" si="845"/>
        <v/>
      </c>
      <c r="BR1781" s="48" t="str">
        <f t="shared" si="846"/>
        <v/>
      </c>
      <c r="BS1781" s="48" t="str">
        <f t="shared" si="847"/>
        <v/>
      </c>
      <c r="BT1781" s="48" t="str">
        <f t="shared" si="848"/>
        <v/>
      </c>
      <c r="BU1781" s="48" t="str">
        <f t="shared" si="849"/>
        <v/>
      </c>
    </row>
    <row r="1782" spans="1:73">
      <c r="A1782" s="10">
        <f>Audit!A547</f>
        <v>0</v>
      </c>
      <c r="B1782" s="10" t="e">
        <f t="shared" si="820"/>
        <v>#N/A</v>
      </c>
      <c r="C1782" s="17" t="e">
        <f>VLOOKUP(Audit!B547,$V$3:$AE$12,2,FALSE) &amp; VLOOKUP(Audit!B547,$V$13:$AE$22,2,FALSE)&amp; IF(Audit!B547=10,Audit!V547&amp;Audit!W547,"")</f>
        <v>#N/A</v>
      </c>
      <c r="D1782" s="17" t="e">
        <f>VLOOKUP(Audit!C547,$V$3:$AE$12,3,FALSE) &amp; VLOOKUP(Audit!C547,$V$13:$AE$22,3,FALSE) &amp;IF(Audit!C547=10,Audit!V547&amp;Audit!W547,"")</f>
        <v>#N/A</v>
      </c>
      <c r="E1782" s="17" t="e">
        <f>VLOOKUP(Audit!D547,$V$3:$AE$12,4,FALSE)&amp; Audit!T547 &amp; VLOOKUP(Audit!D547,$V$13:$AE$22,4,FALSE)&amp; IF(Audit!D547=10,Audit!V547&amp;Audit!W547,"")</f>
        <v>#N/A</v>
      </c>
      <c r="F1782" s="17" t="e">
        <f>VLOOKUP(Audit!E547,$V$3:$AE$12,5,FALSE) &amp; VLOOKUP(Audit!E547,$V$13:$AE$22,5,FALSE)&amp; IF(Audit!E547=10,Audit!V547&amp;Audit!W547,"")</f>
        <v>#N/A</v>
      </c>
      <c r="G1782" s="17" t="e">
        <f>VLOOKUP(Audit!F547,$V$3:$AE$12,6,FALSE) &amp; VLOOKUP(Audit!F547,$V$13:$AE$22,6,FALSE)&amp; IF(Audit!F547=10,Audit!V547&amp;Audit!W547,"")</f>
        <v>#N/A</v>
      </c>
      <c r="H1782" s="17" t="e">
        <f>VLOOKUP(Audit!G547,$V$3:$AE$12,7,FALSE) &amp; VLOOKUP(Audit!G547,$V$13:$AE$22,7,FALSE)&amp;IF(Audit!G547=10,Audit!V547&amp;Audit!W547,"")</f>
        <v>#N/A</v>
      </c>
      <c r="I1782" s="17" t="e">
        <f>VLOOKUP(Audit!H547,$V$3:$AE$12,8,FALSE) &amp; Audit!U547 &amp; VLOOKUP(Audit!H547,$V$13:$AE$22,8,FALSE)&amp;IF(Audit!H547=10,Audit!V547&amp;Audit!W547,"")</f>
        <v>#N/A</v>
      </c>
      <c r="J1782" s="17" t="e">
        <f>VLOOKUP(Audit!I547,$V$3:$AE$12,9,FALSE) &amp; VLOOKUP(Audit!I547,$V$13:$AE$22,9,FALSE) &amp; IF(Audit!I547=10,Audit!V547&amp;Audit!W547,"") &amp; IF(Audit!I547&lt;&gt;1,U1782,"")</f>
        <v>#N/A</v>
      </c>
      <c r="K1782" s="17" t="e">
        <f>VLOOKUP(Audit!J547,$V$3:$AE$12,10,FALSE) &amp; Audit!S547 &amp; VLOOKUP(Audit!J547,$V$13:$AE$22,10,FALSE) &amp; IF(Audit!J547=10,Audit!V547&amp;Audit!W547,"") &amp; IF(Audit!J547&lt;&gt;1,U1782,"")</f>
        <v>#N/A</v>
      </c>
      <c r="L1782" s="10">
        <f>Audit!K547</f>
        <v>0</v>
      </c>
      <c r="M1782" s="10" t="e">
        <f t="shared" si="821"/>
        <v>#N/A</v>
      </c>
      <c r="N1782" s="10" t="e">
        <f t="shared" si="822"/>
        <v>#N/A</v>
      </c>
      <c r="O1782" s="10" t="e">
        <f t="shared" si="823"/>
        <v>#N/A</v>
      </c>
      <c r="P1782" s="10" t="e">
        <f t="shared" si="824"/>
        <v>#N/A</v>
      </c>
      <c r="Q1782" s="10" t="e">
        <f t="shared" si="825"/>
        <v>#N/A</v>
      </c>
      <c r="R1782" s="10" t="e">
        <f t="shared" si="826"/>
        <v>#N/A</v>
      </c>
      <c r="S1782" s="10" t="e">
        <f t="shared" si="827"/>
        <v>#N/A</v>
      </c>
      <c r="T1782" s="10" t="e">
        <f t="shared" si="828"/>
        <v>#N/A</v>
      </c>
      <c r="U1782" s="17" t="str">
        <f>IF(Audit!M547="","",VLOOKUP(Audit!M547,$W$26:$X$35,2,FALSE)) &amp; Audit!N547 &amp; IF(Audit!O547="","",IF(Audit!N547&lt;=1.4,VLOOKUP(Audit!O547,$W$38:X1827,2,FALSE),VLOOKUP(Audit!O547,$W$51:$X$61,2,FALSE))) &amp; IF(Audit!P547="","",VLOOKUP(Audit!P547,$Y$26:$Z$35,2,FALSE) &amp; Audit!Q547 &amp; IF(Audit!O547="","",IF(Audit!Q547&lt;=1.4,VLOOKUP(Audit!R547,$Y$38:$Z$48,2,FALSE),VLOOKUP(Audit!R547,$Y$51:$Z$61,2,FALSE))))</f>
        <v/>
      </c>
      <c r="V1782" s="21"/>
      <c r="AH1782" s="49">
        <f>Audit!A547</f>
        <v>0</v>
      </c>
      <c r="AI1782" s="50" t="e">
        <f>VLOOKUP(Audit!B547,$V$3:$AE$12,2,FALSE)&amp; IF(Audit!B547=10,Audit!V547,"")</f>
        <v>#N/A</v>
      </c>
      <c r="AJ1782" s="50" t="e">
        <f>VLOOKUP(Audit!B547,$V$13:$AE$22,2,FALSE)&amp; IF(Audit!B547=10,Audit!W547,"")</f>
        <v>#N/A</v>
      </c>
      <c r="AK1782" s="47" t="e">
        <f t="shared" si="829"/>
        <v>#N/A</v>
      </c>
      <c r="AL1782" s="50" t="e">
        <f>VLOOKUP(Audit!C547,$V$3:$AE$12,3,FALSE)&amp; IF(Audit!C547=10,Audit!V547,"")</f>
        <v>#N/A</v>
      </c>
      <c r="AM1782" s="50" t="e">
        <f>VLOOKUP(Audit!C547,$V$13:$AE$22,3,FALSE)&amp; IF(Audit!C547=10,Audit!W547,"")</f>
        <v>#N/A</v>
      </c>
      <c r="AN1782" s="47" t="e">
        <f t="shared" si="830"/>
        <v>#N/A</v>
      </c>
      <c r="AO1782" s="50" t="e">
        <f>VLOOKUP(Audit!D547,$V$3:$AE$12,4,FALSE) &amp;  Audit!T547 &amp; IF(Audit!D547=10,Audit!V547,"")</f>
        <v>#N/A</v>
      </c>
      <c r="AP1782" s="50" t="e">
        <f>VLOOKUP(Audit!D547,$V$13:$AE$22,4,FALSE)&amp; IF(Audit!D547=10,Audit!W547,"")</f>
        <v>#N/A</v>
      </c>
      <c r="AQ1782" s="47" t="e">
        <f t="shared" si="831"/>
        <v>#N/A</v>
      </c>
      <c r="AR1782" s="50" t="e">
        <f>VLOOKUP(Audit!E547,$V$3:$AE$12,5,FALSE)&amp; IF(Audit!E547=10,Audit!V547,"")</f>
        <v>#N/A</v>
      </c>
      <c r="AS1782" s="50" t="e">
        <f>VLOOKUP(Audit!E547,$V$13:$AE$22,5,FALSE)&amp; IF(Audit!E547=10,Audit!W547,"")</f>
        <v>#N/A</v>
      </c>
      <c r="AT1782" s="47" t="e">
        <f t="shared" si="832"/>
        <v>#N/A</v>
      </c>
      <c r="AU1782" s="50" t="e">
        <f>VLOOKUP(Audit!F547,$V$3:$AE$12,6,FALSE)&amp; IF(Audit!F547=10,Audit!V547,"")</f>
        <v>#N/A</v>
      </c>
      <c r="AV1782" s="50" t="e">
        <f>VLOOKUP(Audit!F547,$V$13:$AE$22,6,FALSE)&amp; IF(Audit!F547=10,Audit!W547,"")</f>
        <v>#N/A</v>
      </c>
      <c r="AW1782" s="47" t="e">
        <f t="shared" si="833"/>
        <v>#N/A</v>
      </c>
      <c r="AX1782" s="50" t="e">
        <f>VLOOKUP(Audit!G547,$V$3:$AE$12,7,FALSE)&amp; IF(Audit!G547=10,Audit!V547,"")</f>
        <v>#N/A</v>
      </c>
      <c r="AY1782" s="50" t="e">
        <f>VLOOKUP(Audit!G547,$V$13:$AE$22,7,FALSE) &amp; IF(Audit!G547=10,Audit!W547,"")</f>
        <v>#N/A</v>
      </c>
      <c r="AZ1782" s="47" t="e">
        <f t="shared" si="834"/>
        <v>#N/A</v>
      </c>
      <c r="BA1782" s="50" t="e">
        <f>VLOOKUP(Audit!H547,$V$3:$AE$12,8,FALSE)&amp; Audit!U547 &amp; IF(Audit!H547=10,Audit!V547,"")</f>
        <v>#N/A</v>
      </c>
      <c r="BB1782" s="50" t="e">
        <f>VLOOKUP(Audit!H547,$V$13:$AE$22,8,FALSE) &amp; IF(Audit!H547=10,Audit!W547,"")</f>
        <v>#N/A</v>
      </c>
      <c r="BC1782" s="47" t="e">
        <f t="shared" si="835"/>
        <v>#N/A</v>
      </c>
      <c r="BD1782" s="50" t="e">
        <f>VLOOKUP(Audit!I547,$V$3:$AE$12,9,FALSE)&amp; IF(Audit!I547=10,Audit!V547,"")</f>
        <v>#N/A</v>
      </c>
      <c r="BE1782" s="50" t="e">
        <f>VLOOKUP(Audit!I547,$V$13:$AE$22,9,FALSE) &amp; IF(Audit!I547=10,Audit!W547,"") &amp; IF(Audit!I547&lt;&gt;1,U1782,"")</f>
        <v>#N/A</v>
      </c>
      <c r="BF1782" s="47" t="e">
        <f t="shared" si="836"/>
        <v>#N/A</v>
      </c>
      <c r="BG1782" s="50" t="e">
        <f>VLOOKUP(Audit!J547,$V$3:$AE$12,10,FALSE) &amp; Audit!S547 &amp; IF(Audit!J547=10,Audit!V547,"")</f>
        <v>#N/A</v>
      </c>
      <c r="BH1782" s="50" t="e">
        <f>VLOOKUP(Audit!J547,$V$13:$AE$22,10,FALSE) &amp; IF(Audit!J547=10,Audit!W547,"") &amp; IF(Audit!J547&lt;&gt;1,U1782,"")</f>
        <v>#N/A</v>
      </c>
      <c r="BI1782" s="47" t="e">
        <f t="shared" si="837"/>
        <v>#N/A</v>
      </c>
      <c r="BJ1782" s="48" t="str">
        <f t="shared" si="838"/>
        <v/>
      </c>
      <c r="BK1782" s="48" t="str">
        <f t="shared" si="839"/>
        <v/>
      </c>
      <c r="BL1782" s="48" t="str">
        <f t="shared" si="840"/>
        <v/>
      </c>
      <c r="BM1782" s="48" t="str">
        <f t="shared" si="841"/>
        <v/>
      </c>
      <c r="BN1782" s="48" t="str">
        <f t="shared" si="842"/>
        <v/>
      </c>
      <c r="BO1782" s="48" t="str">
        <f t="shared" si="843"/>
        <v/>
      </c>
      <c r="BP1782" s="48" t="str">
        <f t="shared" si="844"/>
        <v/>
      </c>
      <c r="BQ1782" s="48" t="str">
        <f t="shared" si="845"/>
        <v/>
      </c>
      <c r="BR1782" s="48" t="str">
        <f t="shared" si="846"/>
        <v/>
      </c>
      <c r="BS1782" s="48" t="str">
        <f t="shared" si="847"/>
        <v/>
      </c>
      <c r="BT1782" s="48" t="str">
        <f t="shared" si="848"/>
        <v/>
      </c>
      <c r="BU1782" s="48" t="str">
        <f t="shared" si="849"/>
        <v/>
      </c>
    </row>
    <row r="1783" spans="1:73">
      <c r="A1783" s="10">
        <f>Audit!A548</f>
        <v>0</v>
      </c>
      <c r="B1783" s="10" t="e">
        <f t="shared" si="820"/>
        <v>#N/A</v>
      </c>
      <c r="C1783" s="17" t="e">
        <f>VLOOKUP(Audit!B548,$V$3:$AE$12,2,FALSE) &amp; VLOOKUP(Audit!B548,$V$13:$AE$22,2,FALSE)&amp; IF(Audit!B548=10,Audit!V548&amp;Audit!W548,"")</f>
        <v>#N/A</v>
      </c>
      <c r="D1783" s="17" t="e">
        <f>VLOOKUP(Audit!C548,$V$3:$AE$12,3,FALSE) &amp; VLOOKUP(Audit!C548,$V$13:$AE$22,3,FALSE) &amp;IF(Audit!C548=10,Audit!V548&amp;Audit!W548,"")</f>
        <v>#N/A</v>
      </c>
      <c r="E1783" s="17" t="e">
        <f>VLOOKUP(Audit!D548,$V$3:$AE$12,4,FALSE)&amp; Audit!T548 &amp; VLOOKUP(Audit!D548,$V$13:$AE$22,4,FALSE)&amp; IF(Audit!D548=10,Audit!V548&amp;Audit!W548,"")</f>
        <v>#N/A</v>
      </c>
      <c r="F1783" s="17" t="e">
        <f>VLOOKUP(Audit!E548,$V$3:$AE$12,5,FALSE) &amp; VLOOKUP(Audit!E548,$V$13:$AE$22,5,FALSE)&amp; IF(Audit!E548=10,Audit!V548&amp;Audit!W548,"")</f>
        <v>#N/A</v>
      </c>
      <c r="G1783" s="17" t="e">
        <f>VLOOKUP(Audit!F548,$V$3:$AE$12,6,FALSE) &amp; VLOOKUP(Audit!F548,$V$13:$AE$22,6,FALSE)&amp; IF(Audit!F548=10,Audit!V548&amp;Audit!W548,"")</f>
        <v>#N/A</v>
      </c>
      <c r="H1783" s="17" t="e">
        <f>VLOOKUP(Audit!G548,$V$3:$AE$12,7,FALSE) &amp; VLOOKUP(Audit!G548,$V$13:$AE$22,7,FALSE)&amp;IF(Audit!G548=10,Audit!V548&amp;Audit!W548,"")</f>
        <v>#N/A</v>
      </c>
      <c r="I1783" s="17" t="e">
        <f>VLOOKUP(Audit!H548,$V$3:$AE$12,8,FALSE) &amp; Audit!U548 &amp; VLOOKUP(Audit!H548,$V$13:$AE$22,8,FALSE)&amp;IF(Audit!H548=10,Audit!V548&amp;Audit!W548,"")</f>
        <v>#N/A</v>
      </c>
      <c r="J1783" s="17" t="e">
        <f>VLOOKUP(Audit!I548,$V$3:$AE$12,9,FALSE) &amp; VLOOKUP(Audit!I548,$V$13:$AE$22,9,FALSE) &amp; IF(Audit!I548=10,Audit!V548&amp;Audit!W548,"") &amp; IF(Audit!I548&lt;&gt;1,U1783,"")</f>
        <v>#N/A</v>
      </c>
      <c r="K1783" s="17" t="e">
        <f>VLOOKUP(Audit!J548,$V$3:$AE$12,10,FALSE) &amp; Audit!S548 &amp; VLOOKUP(Audit!J548,$V$13:$AE$22,10,FALSE) &amp; IF(Audit!J548=10,Audit!V548&amp;Audit!W548,"") &amp; IF(Audit!J548&lt;&gt;1,U1783,"")</f>
        <v>#N/A</v>
      </c>
      <c r="L1783" s="10">
        <f>Audit!K548</f>
        <v>0</v>
      </c>
      <c r="M1783" s="10" t="e">
        <f t="shared" si="821"/>
        <v>#N/A</v>
      </c>
      <c r="N1783" s="10" t="e">
        <f t="shared" si="822"/>
        <v>#N/A</v>
      </c>
      <c r="O1783" s="10" t="e">
        <f t="shared" si="823"/>
        <v>#N/A</v>
      </c>
      <c r="P1783" s="10" t="e">
        <f t="shared" si="824"/>
        <v>#N/A</v>
      </c>
      <c r="Q1783" s="10" t="e">
        <f t="shared" si="825"/>
        <v>#N/A</v>
      </c>
      <c r="R1783" s="10" t="e">
        <f t="shared" si="826"/>
        <v>#N/A</v>
      </c>
      <c r="S1783" s="10" t="e">
        <f t="shared" si="827"/>
        <v>#N/A</v>
      </c>
      <c r="T1783" s="10" t="e">
        <f t="shared" si="828"/>
        <v>#N/A</v>
      </c>
      <c r="U1783" s="17" t="str">
        <f>IF(Audit!M548="","",VLOOKUP(Audit!M548,$W$26:$X$35,2,FALSE)) &amp; Audit!N548 &amp; IF(Audit!O548="","",IF(Audit!N548&lt;=1.4,VLOOKUP(Audit!O548,$W$38:X1828,2,FALSE),VLOOKUP(Audit!O548,$W$51:$X$61,2,FALSE))) &amp; IF(Audit!P548="","",VLOOKUP(Audit!P548,$Y$26:$Z$35,2,FALSE) &amp; Audit!Q548 &amp; IF(Audit!O548="","",IF(Audit!Q548&lt;=1.4,VLOOKUP(Audit!R548,$Y$38:$Z$48,2,FALSE),VLOOKUP(Audit!R548,$Y$51:$Z$61,2,FALSE))))</f>
        <v/>
      </c>
      <c r="V1783" s="21"/>
      <c r="AH1783" s="49">
        <f>Audit!A548</f>
        <v>0</v>
      </c>
      <c r="AI1783" s="50" t="e">
        <f>VLOOKUP(Audit!B548,$V$3:$AE$12,2,FALSE)&amp; IF(Audit!B548=10,Audit!V548,"")</f>
        <v>#N/A</v>
      </c>
      <c r="AJ1783" s="50" t="e">
        <f>VLOOKUP(Audit!B548,$V$13:$AE$22,2,FALSE)&amp; IF(Audit!B548=10,Audit!W548,"")</f>
        <v>#N/A</v>
      </c>
      <c r="AK1783" s="47" t="e">
        <f t="shared" si="829"/>
        <v>#N/A</v>
      </c>
      <c r="AL1783" s="50" t="e">
        <f>VLOOKUP(Audit!C548,$V$3:$AE$12,3,FALSE)&amp; IF(Audit!C548=10,Audit!V548,"")</f>
        <v>#N/A</v>
      </c>
      <c r="AM1783" s="50" t="e">
        <f>VLOOKUP(Audit!C548,$V$13:$AE$22,3,FALSE)&amp; IF(Audit!C548=10,Audit!W548,"")</f>
        <v>#N/A</v>
      </c>
      <c r="AN1783" s="47" t="e">
        <f t="shared" si="830"/>
        <v>#N/A</v>
      </c>
      <c r="AO1783" s="50" t="e">
        <f>VLOOKUP(Audit!D548,$V$3:$AE$12,4,FALSE) &amp;  Audit!T548 &amp; IF(Audit!D548=10,Audit!V548,"")</f>
        <v>#N/A</v>
      </c>
      <c r="AP1783" s="50" t="e">
        <f>VLOOKUP(Audit!D548,$V$13:$AE$22,4,FALSE)&amp; IF(Audit!D548=10,Audit!W548,"")</f>
        <v>#N/A</v>
      </c>
      <c r="AQ1783" s="47" t="e">
        <f t="shared" si="831"/>
        <v>#N/A</v>
      </c>
      <c r="AR1783" s="50" t="e">
        <f>VLOOKUP(Audit!E548,$V$3:$AE$12,5,FALSE)&amp; IF(Audit!E548=10,Audit!V548,"")</f>
        <v>#N/A</v>
      </c>
      <c r="AS1783" s="50" t="e">
        <f>VLOOKUP(Audit!E548,$V$13:$AE$22,5,FALSE)&amp; IF(Audit!E548=10,Audit!W548,"")</f>
        <v>#N/A</v>
      </c>
      <c r="AT1783" s="47" t="e">
        <f t="shared" si="832"/>
        <v>#N/A</v>
      </c>
      <c r="AU1783" s="50" t="e">
        <f>VLOOKUP(Audit!F548,$V$3:$AE$12,6,FALSE)&amp; IF(Audit!F548=10,Audit!V548,"")</f>
        <v>#N/A</v>
      </c>
      <c r="AV1783" s="50" t="e">
        <f>VLOOKUP(Audit!F548,$V$13:$AE$22,6,FALSE)&amp; IF(Audit!F548=10,Audit!W548,"")</f>
        <v>#N/A</v>
      </c>
      <c r="AW1783" s="47" t="e">
        <f t="shared" si="833"/>
        <v>#N/A</v>
      </c>
      <c r="AX1783" s="50" t="e">
        <f>VLOOKUP(Audit!G548,$V$3:$AE$12,7,FALSE)&amp; IF(Audit!G548=10,Audit!V548,"")</f>
        <v>#N/A</v>
      </c>
      <c r="AY1783" s="50" t="e">
        <f>VLOOKUP(Audit!G548,$V$13:$AE$22,7,FALSE) &amp; IF(Audit!G548=10,Audit!W548,"")</f>
        <v>#N/A</v>
      </c>
      <c r="AZ1783" s="47" t="e">
        <f t="shared" si="834"/>
        <v>#N/A</v>
      </c>
      <c r="BA1783" s="50" t="e">
        <f>VLOOKUP(Audit!H548,$V$3:$AE$12,8,FALSE)&amp; Audit!U548 &amp; IF(Audit!H548=10,Audit!V548,"")</f>
        <v>#N/A</v>
      </c>
      <c r="BB1783" s="50" t="e">
        <f>VLOOKUP(Audit!H548,$V$13:$AE$22,8,FALSE) &amp; IF(Audit!H548=10,Audit!W548,"")</f>
        <v>#N/A</v>
      </c>
      <c r="BC1783" s="47" t="e">
        <f t="shared" si="835"/>
        <v>#N/A</v>
      </c>
      <c r="BD1783" s="50" t="e">
        <f>VLOOKUP(Audit!I548,$V$3:$AE$12,9,FALSE)&amp; IF(Audit!I548=10,Audit!V548,"")</f>
        <v>#N/A</v>
      </c>
      <c r="BE1783" s="50" t="e">
        <f>VLOOKUP(Audit!I548,$V$13:$AE$22,9,FALSE) &amp; IF(Audit!I548=10,Audit!W548,"") &amp; IF(Audit!I548&lt;&gt;1,U1783,"")</f>
        <v>#N/A</v>
      </c>
      <c r="BF1783" s="47" t="e">
        <f t="shared" si="836"/>
        <v>#N/A</v>
      </c>
      <c r="BG1783" s="50" t="e">
        <f>VLOOKUP(Audit!J548,$V$3:$AE$12,10,FALSE) &amp; Audit!S548 &amp; IF(Audit!J548=10,Audit!V548,"")</f>
        <v>#N/A</v>
      </c>
      <c r="BH1783" s="50" t="e">
        <f>VLOOKUP(Audit!J548,$V$13:$AE$22,10,FALSE) &amp; IF(Audit!J548=10,Audit!W548,"") &amp; IF(Audit!J548&lt;&gt;1,U1783,"")</f>
        <v>#N/A</v>
      </c>
      <c r="BI1783" s="47" t="e">
        <f t="shared" si="837"/>
        <v>#N/A</v>
      </c>
      <c r="BJ1783" s="48" t="str">
        <f t="shared" si="838"/>
        <v/>
      </c>
      <c r="BK1783" s="48" t="str">
        <f t="shared" si="839"/>
        <v/>
      </c>
      <c r="BL1783" s="48" t="str">
        <f t="shared" si="840"/>
        <v/>
      </c>
      <c r="BM1783" s="48" t="str">
        <f t="shared" si="841"/>
        <v/>
      </c>
      <c r="BN1783" s="48" t="str">
        <f t="shared" si="842"/>
        <v/>
      </c>
      <c r="BO1783" s="48" t="str">
        <f t="shared" si="843"/>
        <v/>
      </c>
      <c r="BP1783" s="48" t="str">
        <f t="shared" si="844"/>
        <v/>
      </c>
      <c r="BQ1783" s="48" t="str">
        <f t="shared" si="845"/>
        <v/>
      </c>
      <c r="BR1783" s="48" t="str">
        <f t="shared" si="846"/>
        <v/>
      </c>
      <c r="BS1783" s="48" t="str">
        <f t="shared" si="847"/>
        <v/>
      </c>
      <c r="BT1783" s="48" t="str">
        <f t="shared" si="848"/>
        <v/>
      </c>
      <c r="BU1783" s="48" t="str">
        <f t="shared" si="849"/>
        <v/>
      </c>
    </row>
    <row r="1784" spans="1:73">
      <c r="A1784" s="10">
        <f>Audit!A549</f>
        <v>0</v>
      </c>
      <c r="B1784" s="10" t="e">
        <f t="shared" si="820"/>
        <v>#N/A</v>
      </c>
      <c r="C1784" s="17" t="e">
        <f>VLOOKUP(Audit!B549,$V$3:$AE$12,2,FALSE) &amp; VLOOKUP(Audit!B549,$V$13:$AE$22,2,FALSE)&amp; IF(Audit!B549=10,Audit!V549&amp;Audit!W549,"")</f>
        <v>#N/A</v>
      </c>
      <c r="D1784" s="17" t="e">
        <f>VLOOKUP(Audit!C549,$V$3:$AE$12,3,FALSE) &amp; VLOOKUP(Audit!C549,$V$13:$AE$22,3,FALSE) &amp;IF(Audit!C549=10,Audit!V549&amp;Audit!W549,"")</f>
        <v>#N/A</v>
      </c>
      <c r="E1784" s="17" t="e">
        <f>VLOOKUP(Audit!D549,$V$3:$AE$12,4,FALSE)&amp; Audit!T549 &amp; VLOOKUP(Audit!D549,$V$13:$AE$22,4,FALSE)&amp; IF(Audit!D549=10,Audit!V549&amp;Audit!W549,"")</f>
        <v>#N/A</v>
      </c>
      <c r="F1784" s="17" t="e">
        <f>VLOOKUP(Audit!E549,$V$3:$AE$12,5,FALSE) &amp; VLOOKUP(Audit!E549,$V$13:$AE$22,5,FALSE)&amp; IF(Audit!E549=10,Audit!V549&amp;Audit!W549,"")</f>
        <v>#N/A</v>
      </c>
      <c r="G1784" s="17" t="e">
        <f>VLOOKUP(Audit!F549,$V$3:$AE$12,6,FALSE) &amp; VLOOKUP(Audit!F549,$V$13:$AE$22,6,FALSE)&amp; IF(Audit!F549=10,Audit!V549&amp;Audit!W549,"")</f>
        <v>#N/A</v>
      </c>
      <c r="H1784" s="17" t="e">
        <f>VLOOKUP(Audit!G549,$V$3:$AE$12,7,FALSE) &amp; VLOOKUP(Audit!G549,$V$13:$AE$22,7,FALSE)&amp;IF(Audit!G549=10,Audit!V549&amp;Audit!W549,"")</f>
        <v>#N/A</v>
      </c>
      <c r="I1784" s="17" t="e">
        <f>VLOOKUP(Audit!H549,$V$3:$AE$12,8,FALSE) &amp; Audit!U549 &amp; VLOOKUP(Audit!H549,$V$13:$AE$22,8,FALSE)&amp;IF(Audit!H549=10,Audit!V549&amp;Audit!W549,"")</f>
        <v>#N/A</v>
      </c>
      <c r="J1784" s="17" t="e">
        <f>VLOOKUP(Audit!I549,$V$3:$AE$12,9,FALSE) &amp; VLOOKUP(Audit!I549,$V$13:$AE$22,9,FALSE) &amp; IF(Audit!I549=10,Audit!V549&amp;Audit!W549,"") &amp; IF(Audit!I549&lt;&gt;1,U1784,"")</f>
        <v>#N/A</v>
      </c>
      <c r="K1784" s="17" t="e">
        <f>VLOOKUP(Audit!J549,$V$3:$AE$12,10,FALSE) &amp; Audit!S549 &amp; VLOOKUP(Audit!J549,$V$13:$AE$22,10,FALSE) &amp; IF(Audit!J549=10,Audit!V549&amp;Audit!W549,"") &amp; IF(Audit!J549&lt;&gt;1,U1784,"")</f>
        <v>#N/A</v>
      </c>
      <c r="L1784" s="10">
        <f>Audit!K549</f>
        <v>0</v>
      </c>
      <c r="M1784" s="10" t="e">
        <f t="shared" si="821"/>
        <v>#N/A</v>
      </c>
      <c r="N1784" s="10" t="e">
        <f t="shared" si="822"/>
        <v>#N/A</v>
      </c>
      <c r="O1784" s="10" t="e">
        <f t="shared" si="823"/>
        <v>#N/A</v>
      </c>
      <c r="P1784" s="10" t="e">
        <f t="shared" si="824"/>
        <v>#N/A</v>
      </c>
      <c r="Q1784" s="10" t="e">
        <f t="shared" si="825"/>
        <v>#N/A</v>
      </c>
      <c r="R1784" s="10" t="e">
        <f t="shared" si="826"/>
        <v>#N/A</v>
      </c>
      <c r="S1784" s="10" t="e">
        <f t="shared" si="827"/>
        <v>#N/A</v>
      </c>
      <c r="T1784" s="10" t="e">
        <f t="shared" si="828"/>
        <v>#N/A</v>
      </c>
      <c r="U1784" s="17" t="str">
        <f>IF(Audit!M549="","",VLOOKUP(Audit!M549,$W$26:$X$35,2,FALSE)) &amp; Audit!N549 &amp; IF(Audit!O549="","",IF(Audit!N549&lt;=1.4,VLOOKUP(Audit!O549,$W$38:X1829,2,FALSE),VLOOKUP(Audit!O549,$W$51:$X$61,2,FALSE))) &amp; IF(Audit!P549="","",VLOOKUP(Audit!P549,$Y$26:$Z$35,2,FALSE) &amp; Audit!Q549 &amp; IF(Audit!O549="","",IF(Audit!Q549&lt;=1.4,VLOOKUP(Audit!R549,$Y$38:$Z$48,2,FALSE),VLOOKUP(Audit!R549,$Y$51:$Z$61,2,FALSE))))</f>
        <v/>
      </c>
      <c r="V1784" s="21"/>
      <c r="AH1784" s="49">
        <f>Audit!A549</f>
        <v>0</v>
      </c>
      <c r="AI1784" s="50" t="e">
        <f>VLOOKUP(Audit!B549,$V$3:$AE$12,2,FALSE)&amp; IF(Audit!B549=10,Audit!V549,"")</f>
        <v>#N/A</v>
      </c>
      <c r="AJ1784" s="50" t="e">
        <f>VLOOKUP(Audit!B549,$V$13:$AE$22,2,FALSE)&amp; IF(Audit!B549=10,Audit!W549,"")</f>
        <v>#N/A</v>
      </c>
      <c r="AK1784" s="47" t="e">
        <f t="shared" si="829"/>
        <v>#N/A</v>
      </c>
      <c r="AL1784" s="50" t="e">
        <f>VLOOKUP(Audit!C549,$V$3:$AE$12,3,FALSE)&amp; IF(Audit!C549=10,Audit!V549,"")</f>
        <v>#N/A</v>
      </c>
      <c r="AM1784" s="50" t="e">
        <f>VLOOKUP(Audit!C549,$V$13:$AE$22,3,FALSE)&amp; IF(Audit!C549=10,Audit!W549,"")</f>
        <v>#N/A</v>
      </c>
      <c r="AN1784" s="47" t="e">
        <f t="shared" si="830"/>
        <v>#N/A</v>
      </c>
      <c r="AO1784" s="50" t="e">
        <f>VLOOKUP(Audit!D549,$V$3:$AE$12,4,FALSE) &amp;  Audit!T549 &amp; IF(Audit!D549=10,Audit!V549,"")</f>
        <v>#N/A</v>
      </c>
      <c r="AP1784" s="50" t="e">
        <f>VLOOKUP(Audit!D549,$V$13:$AE$22,4,FALSE)&amp; IF(Audit!D549=10,Audit!W549,"")</f>
        <v>#N/A</v>
      </c>
      <c r="AQ1784" s="47" t="e">
        <f t="shared" si="831"/>
        <v>#N/A</v>
      </c>
      <c r="AR1784" s="50" t="e">
        <f>VLOOKUP(Audit!E549,$V$3:$AE$12,5,FALSE)&amp; IF(Audit!E549=10,Audit!V549,"")</f>
        <v>#N/A</v>
      </c>
      <c r="AS1784" s="50" t="e">
        <f>VLOOKUP(Audit!E549,$V$13:$AE$22,5,FALSE)&amp; IF(Audit!E549=10,Audit!W549,"")</f>
        <v>#N/A</v>
      </c>
      <c r="AT1784" s="47" t="e">
        <f t="shared" si="832"/>
        <v>#N/A</v>
      </c>
      <c r="AU1784" s="50" t="e">
        <f>VLOOKUP(Audit!F549,$V$3:$AE$12,6,FALSE)&amp; IF(Audit!F549=10,Audit!V549,"")</f>
        <v>#N/A</v>
      </c>
      <c r="AV1784" s="50" t="e">
        <f>VLOOKUP(Audit!F549,$V$13:$AE$22,6,FALSE)&amp; IF(Audit!F549=10,Audit!W549,"")</f>
        <v>#N/A</v>
      </c>
      <c r="AW1784" s="47" t="e">
        <f t="shared" si="833"/>
        <v>#N/A</v>
      </c>
      <c r="AX1784" s="50" t="e">
        <f>VLOOKUP(Audit!G549,$V$3:$AE$12,7,FALSE)&amp; IF(Audit!G549=10,Audit!V549,"")</f>
        <v>#N/A</v>
      </c>
      <c r="AY1784" s="50" t="e">
        <f>VLOOKUP(Audit!G549,$V$13:$AE$22,7,FALSE) &amp; IF(Audit!G549=10,Audit!W549,"")</f>
        <v>#N/A</v>
      </c>
      <c r="AZ1784" s="47" t="e">
        <f t="shared" si="834"/>
        <v>#N/A</v>
      </c>
      <c r="BA1784" s="50" t="e">
        <f>VLOOKUP(Audit!H549,$V$3:$AE$12,8,FALSE)&amp; Audit!U549 &amp; IF(Audit!H549=10,Audit!V549,"")</f>
        <v>#N/A</v>
      </c>
      <c r="BB1784" s="50" t="e">
        <f>VLOOKUP(Audit!H549,$V$13:$AE$22,8,FALSE) &amp; IF(Audit!H549=10,Audit!W549,"")</f>
        <v>#N/A</v>
      </c>
      <c r="BC1784" s="47" t="e">
        <f t="shared" si="835"/>
        <v>#N/A</v>
      </c>
      <c r="BD1784" s="50" t="e">
        <f>VLOOKUP(Audit!I549,$V$3:$AE$12,9,FALSE)&amp; IF(Audit!I549=10,Audit!V549,"")</f>
        <v>#N/A</v>
      </c>
      <c r="BE1784" s="50" t="e">
        <f>VLOOKUP(Audit!I549,$V$13:$AE$22,9,FALSE) &amp; IF(Audit!I549=10,Audit!W549,"") &amp; IF(Audit!I549&lt;&gt;1,U1784,"")</f>
        <v>#N/A</v>
      </c>
      <c r="BF1784" s="47" t="e">
        <f t="shared" si="836"/>
        <v>#N/A</v>
      </c>
      <c r="BG1784" s="50" t="e">
        <f>VLOOKUP(Audit!J549,$V$3:$AE$12,10,FALSE) &amp; Audit!S549 &amp; IF(Audit!J549=10,Audit!V549,"")</f>
        <v>#N/A</v>
      </c>
      <c r="BH1784" s="50" t="e">
        <f>VLOOKUP(Audit!J549,$V$13:$AE$22,10,FALSE) &amp; IF(Audit!J549=10,Audit!W549,"") &amp; IF(Audit!J549&lt;&gt;1,U1784,"")</f>
        <v>#N/A</v>
      </c>
      <c r="BI1784" s="47" t="e">
        <f t="shared" si="837"/>
        <v>#N/A</v>
      </c>
      <c r="BJ1784" s="48" t="str">
        <f t="shared" si="838"/>
        <v/>
      </c>
      <c r="BK1784" s="48" t="str">
        <f t="shared" si="839"/>
        <v/>
      </c>
      <c r="BL1784" s="48" t="str">
        <f t="shared" si="840"/>
        <v/>
      </c>
      <c r="BM1784" s="48" t="str">
        <f t="shared" si="841"/>
        <v/>
      </c>
      <c r="BN1784" s="48" t="str">
        <f t="shared" si="842"/>
        <v/>
      </c>
      <c r="BO1784" s="48" t="str">
        <f t="shared" si="843"/>
        <v/>
      </c>
      <c r="BP1784" s="48" t="str">
        <f t="shared" si="844"/>
        <v/>
      </c>
      <c r="BQ1784" s="48" t="str">
        <f t="shared" si="845"/>
        <v/>
      </c>
      <c r="BR1784" s="48" t="str">
        <f t="shared" si="846"/>
        <v/>
      </c>
      <c r="BS1784" s="48" t="str">
        <f t="shared" si="847"/>
        <v/>
      </c>
      <c r="BT1784" s="48" t="str">
        <f t="shared" si="848"/>
        <v/>
      </c>
      <c r="BU1784" s="48" t="str">
        <f t="shared" si="849"/>
        <v/>
      </c>
    </row>
    <row r="1785" spans="1:73">
      <c r="A1785" s="10">
        <f>Audit!A550</f>
        <v>0</v>
      </c>
      <c r="B1785" s="10" t="e">
        <f t="shared" si="820"/>
        <v>#N/A</v>
      </c>
      <c r="C1785" s="17" t="e">
        <f>VLOOKUP(Audit!B550,$V$3:$AE$12,2,FALSE) &amp; VLOOKUP(Audit!B550,$V$13:$AE$22,2,FALSE)&amp; IF(Audit!B550=10,Audit!V550&amp;Audit!W550,"")</f>
        <v>#N/A</v>
      </c>
      <c r="D1785" s="17" t="e">
        <f>VLOOKUP(Audit!C550,$V$3:$AE$12,3,FALSE) &amp; VLOOKUP(Audit!C550,$V$13:$AE$22,3,FALSE) &amp;IF(Audit!C550=10,Audit!V550&amp;Audit!W550,"")</f>
        <v>#N/A</v>
      </c>
      <c r="E1785" s="17" t="e">
        <f>VLOOKUP(Audit!D550,$V$3:$AE$12,4,FALSE)&amp; Audit!T550 &amp; VLOOKUP(Audit!D550,$V$13:$AE$22,4,FALSE)&amp; IF(Audit!D550=10,Audit!V550&amp;Audit!W550,"")</f>
        <v>#N/A</v>
      </c>
      <c r="F1785" s="17" t="e">
        <f>VLOOKUP(Audit!E550,$V$3:$AE$12,5,FALSE) &amp; VLOOKUP(Audit!E550,$V$13:$AE$22,5,FALSE)&amp; IF(Audit!E550=10,Audit!V550&amp;Audit!W550,"")</f>
        <v>#N/A</v>
      </c>
      <c r="G1785" s="17" t="e">
        <f>VLOOKUP(Audit!F550,$V$3:$AE$12,6,FALSE) &amp; VLOOKUP(Audit!F550,$V$13:$AE$22,6,FALSE)&amp; IF(Audit!F550=10,Audit!V550&amp;Audit!W550,"")</f>
        <v>#N/A</v>
      </c>
      <c r="H1785" s="17" t="e">
        <f>VLOOKUP(Audit!G550,$V$3:$AE$12,7,FALSE) &amp; VLOOKUP(Audit!G550,$V$13:$AE$22,7,FALSE)&amp;IF(Audit!G550=10,Audit!V550&amp;Audit!W550,"")</f>
        <v>#N/A</v>
      </c>
      <c r="I1785" s="17" t="e">
        <f>VLOOKUP(Audit!H550,$V$3:$AE$12,8,FALSE) &amp; Audit!U550 &amp; VLOOKUP(Audit!H550,$V$13:$AE$22,8,FALSE)&amp;IF(Audit!H550=10,Audit!V550&amp;Audit!W550,"")</f>
        <v>#N/A</v>
      </c>
      <c r="J1785" s="17" t="e">
        <f>VLOOKUP(Audit!I550,$V$3:$AE$12,9,FALSE) &amp; VLOOKUP(Audit!I550,$V$13:$AE$22,9,FALSE) &amp; IF(Audit!I550=10,Audit!V550&amp;Audit!W550,"") &amp; IF(Audit!I550&lt;&gt;1,U1785,"")</f>
        <v>#N/A</v>
      </c>
      <c r="K1785" s="17" t="e">
        <f>VLOOKUP(Audit!J550,$V$3:$AE$12,10,FALSE) &amp; Audit!S550 &amp; VLOOKUP(Audit!J550,$V$13:$AE$22,10,FALSE) &amp; IF(Audit!J550=10,Audit!V550&amp;Audit!W550,"") &amp; IF(Audit!J550&lt;&gt;1,U1785,"")</f>
        <v>#N/A</v>
      </c>
      <c r="L1785" s="10">
        <f>Audit!K550</f>
        <v>0</v>
      </c>
      <c r="M1785" s="10" t="e">
        <f t="shared" si="821"/>
        <v>#N/A</v>
      </c>
      <c r="N1785" s="10" t="e">
        <f t="shared" si="822"/>
        <v>#N/A</v>
      </c>
      <c r="O1785" s="10" t="e">
        <f t="shared" si="823"/>
        <v>#N/A</v>
      </c>
      <c r="P1785" s="10" t="e">
        <f t="shared" si="824"/>
        <v>#N/A</v>
      </c>
      <c r="Q1785" s="10" t="e">
        <f t="shared" si="825"/>
        <v>#N/A</v>
      </c>
      <c r="R1785" s="10" t="e">
        <f t="shared" si="826"/>
        <v>#N/A</v>
      </c>
      <c r="S1785" s="10" t="e">
        <f t="shared" si="827"/>
        <v>#N/A</v>
      </c>
      <c r="T1785" s="10" t="e">
        <f t="shared" si="828"/>
        <v>#N/A</v>
      </c>
      <c r="U1785" s="17" t="str">
        <f>IF(Audit!M550="","",VLOOKUP(Audit!M550,$W$26:$X$35,2,FALSE)) &amp; Audit!N550 &amp; IF(Audit!O550="","",IF(Audit!N550&lt;=1.4,VLOOKUP(Audit!O550,$W$38:X1830,2,FALSE),VLOOKUP(Audit!O550,$W$51:$X$61,2,FALSE))) &amp; IF(Audit!P550="","",VLOOKUP(Audit!P550,$Y$26:$Z$35,2,FALSE) &amp; Audit!Q550 &amp; IF(Audit!O550="","",IF(Audit!Q550&lt;=1.4,VLOOKUP(Audit!R550,$Y$38:$Z$48,2,FALSE),VLOOKUP(Audit!R550,$Y$51:$Z$61,2,FALSE))))</f>
        <v/>
      </c>
      <c r="V1785" s="21"/>
      <c r="AH1785" s="49">
        <f>Audit!A550</f>
        <v>0</v>
      </c>
      <c r="AI1785" s="50" t="e">
        <f>VLOOKUP(Audit!B550,$V$3:$AE$12,2,FALSE)&amp; IF(Audit!B550=10,Audit!V550,"")</f>
        <v>#N/A</v>
      </c>
      <c r="AJ1785" s="50" t="e">
        <f>VLOOKUP(Audit!B550,$V$13:$AE$22,2,FALSE)&amp; IF(Audit!B550=10,Audit!W550,"")</f>
        <v>#N/A</v>
      </c>
      <c r="AK1785" s="47" t="e">
        <f t="shared" si="829"/>
        <v>#N/A</v>
      </c>
      <c r="AL1785" s="50" t="e">
        <f>VLOOKUP(Audit!C550,$V$3:$AE$12,3,FALSE)&amp; IF(Audit!C550=10,Audit!V550,"")</f>
        <v>#N/A</v>
      </c>
      <c r="AM1785" s="50" t="e">
        <f>VLOOKUP(Audit!C550,$V$13:$AE$22,3,FALSE)&amp; IF(Audit!C550=10,Audit!W550,"")</f>
        <v>#N/A</v>
      </c>
      <c r="AN1785" s="47" t="e">
        <f t="shared" si="830"/>
        <v>#N/A</v>
      </c>
      <c r="AO1785" s="50" t="e">
        <f>VLOOKUP(Audit!D550,$V$3:$AE$12,4,FALSE) &amp;  Audit!T550 &amp; IF(Audit!D550=10,Audit!V550,"")</f>
        <v>#N/A</v>
      </c>
      <c r="AP1785" s="50" t="e">
        <f>VLOOKUP(Audit!D550,$V$13:$AE$22,4,FALSE)&amp; IF(Audit!D550=10,Audit!W550,"")</f>
        <v>#N/A</v>
      </c>
      <c r="AQ1785" s="47" t="e">
        <f t="shared" si="831"/>
        <v>#N/A</v>
      </c>
      <c r="AR1785" s="50" t="e">
        <f>VLOOKUP(Audit!E550,$V$3:$AE$12,5,FALSE)&amp; IF(Audit!E550=10,Audit!V550,"")</f>
        <v>#N/A</v>
      </c>
      <c r="AS1785" s="50" t="e">
        <f>VLOOKUP(Audit!E550,$V$13:$AE$22,5,FALSE)&amp; IF(Audit!E550=10,Audit!W550,"")</f>
        <v>#N/A</v>
      </c>
      <c r="AT1785" s="47" t="e">
        <f t="shared" si="832"/>
        <v>#N/A</v>
      </c>
      <c r="AU1785" s="50" t="e">
        <f>VLOOKUP(Audit!F550,$V$3:$AE$12,6,FALSE)&amp; IF(Audit!F550=10,Audit!V550,"")</f>
        <v>#N/A</v>
      </c>
      <c r="AV1785" s="50" t="e">
        <f>VLOOKUP(Audit!F550,$V$13:$AE$22,6,FALSE)&amp; IF(Audit!F550=10,Audit!W550,"")</f>
        <v>#N/A</v>
      </c>
      <c r="AW1785" s="47" t="e">
        <f t="shared" si="833"/>
        <v>#N/A</v>
      </c>
      <c r="AX1785" s="50" t="e">
        <f>VLOOKUP(Audit!G550,$V$3:$AE$12,7,FALSE)&amp; IF(Audit!G550=10,Audit!V550,"")</f>
        <v>#N/A</v>
      </c>
      <c r="AY1785" s="50" t="e">
        <f>VLOOKUP(Audit!G550,$V$13:$AE$22,7,FALSE) &amp; IF(Audit!G550=10,Audit!W550,"")</f>
        <v>#N/A</v>
      </c>
      <c r="AZ1785" s="47" t="e">
        <f t="shared" si="834"/>
        <v>#N/A</v>
      </c>
      <c r="BA1785" s="50" t="e">
        <f>VLOOKUP(Audit!H550,$V$3:$AE$12,8,FALSE)&amp; Audit!U550 &amp; IF(Audit!H550=10,Audit!V550,"")</f>
        <v>#N/A</v>
      </c>
      <c r="BB1785" s="50" t="e">
        <f>VLOOKUP(Audit!H550,$V$13:$AE$22,8,FALSE) &amp; IF(Audit!H550=10,Audit!W550,"")</f>
        <v>#N/A</v>
      </c>
      <c r="BC1785" s="47" t="e">
        <f t="shared" si="835"/>
        <v>#N/A</v>
      </c>
      <c r="BD1785" s="50" t="e">
        <f>VLOOKUP(Audit!I550,$V$3:$AE$12,9,FALSE)&amp; IF(Audit!I550=10,Audit!V550,"")</f>
        <v>#N/A</v>
      </c>
      <c r="BE1785" s="50" t="e">
        <f>VLOOKUP(Audit!I550,$V$13:$AE$22,9,FALSE) &amp; IF(Audit!I550=10,Audit!W550,"") &amp; IF(Audit!I550&lt;&gt;1,U1785,"")</f>
        <v>#N/A</v>
      </c>
      <c r="BF1785" s="47" t="e">
        <f t="shared" si="836"/>
        <v>#N/A</v>
      </c>
      <c r="BG1785" s="50" t="e">
        <f>VLOOKUP(Audit!J550,$V$3:$AE$12,10,FALSE) &amp; Audit!S550 &amp; IF(Audit!J550=10,Audit!V550,"")</f>
        <v>#N/A</v>
      </c>
      <c r="BH1785" s="50" t="e">
        <f>VLOOKUP(Audit!J550,$V$13:$AE$22,10,FALSE) &amp; IF(Audit!J550=10,Audit!W550,"") &amp; IF(Audit!J550&lt;&gt;1,U1785,"")</f>
        <v>#N/A</v>
      </c>
      <c r="BI1785" s="47" t="e">
        <f t="shared" si="837"/>
        <v>#N/A</v>
      </c>
      <c r="BJ1785" s="48" t="str">
        <f t="shared" si="838"/>
        <v/>
      </c>
      <c r="BK1785" s="48" t="str">
        <f t="shared" si="839"/>
        <v/>
      </c>
      <c r="BL1785" s="48" t="str">
        <f t="shared" si="840"/>
        <v/>
      </c>
      <c r="BM1785" s="48" t="str">
        <f t="shared" si="841"/>
        <v/>
      </c>
      <c r="BN1785" s="48" t="str">
        <f t="shared" si="842"/>
        <v/>
      </c>
      <c r="BO1785" s="48" t="str">
        <f t="shared" si="843"/>
        <v/>
      </c>
      <c r="BP1785" s="48" t="str">
        <f t="shared" si="844"/>
        <v/>
      </c>
      <c r="BQ1785" s="48" t="str">
        <f t="shared" si="845"/>
        <v/>
      </c>
      <c r="BR1785" s="48" t="str">
        <f t="shared" si="846"/>
        <v/>
      </c>
      <c r="BS1785" s="48" t="str">
        <f t="shared" si="847"/>
        <v/>
      </c>
      <c r="BT1785" s="48" t="str">
        <f t="shared" si="848"/>
        <v/>
      </c>
      <c r="BU1785" s="48" t="str">
        <f t="shared" si="849"/>
        <v/>
      </c>
    </row>
    <row r="1786" spans="1:73">
      <c r="A1786" s="10">
        <f>Audit!A551</f>
        <v>0</v>
      </c>
      <c r="B1786" s="10" t="e">
        <f t="shared" si="820"/>
        <v>#N/A</v>
      </c>
      <c r="C1786" s="17" t="e">
        <f>VLOOKUP(Audit!B551,$V$3:$AE$12,2,FALSE) &amp; VLOOKUP(Audit!B551,$V$13:$AE$22,2,FALSE)&amp; IF(Audit!B551=10,Audit!V551&amp;Audit!W551,"")</f>
        <v>#N/A</v>
      </c>
      <c r="D1786" s="17" t="e">
        <f>VLOOKUP(Audit!C551,$V$3:$AE$12,3,FALSE) &amp; VLOOKUP(Audit!C551,$V$13:$AE$22,3,FALSE) &amp;IF(Audit!C551=10,Audit!V551&amp;Audit!W551,"")</f>
        <v>#N/A</v>
      </c>
      <c r="E1786" s="17" t="e">
        <f>VLOOKUP(Audit!D551,$V$3:$AE$12,4,FALSE)&amp; Audit!T551 &amp; VLOOKUP(Audit!D551,$V$13:$AE$22,4,FALSE)&amp; IF(Audit!D551=10,Audit!V551&amp;Audit!W551,"")</f>
        <v>#N/A</v>
      </c>
      <c r="F1786" s="17" t="e">
        <f>VLOOKUP(Audit!E551,$V$3:$AE$12,5,FALSE) &amp; VLOOKUP(Audit!E551,$V$13:$AE$22,5,FALSE)&amp; IF(Audit!E551=10,Audit!V551&amp;Audit!W551,"")</f>
        <v>#N/A</v>
      </c>
      <c r="G1786" s="17" t="e">
        <f>VLOOKUP(Audit!F551,$V$3:$AE$12,6,FALSE) &amp; VLOOKUP(Audit!F551,$V$13:$AE$22,6,FALSE)&amp; IF(Audit!F551=10,Audit!V551&amp;Audit!W551,"")</f>
        <v>#N/A</v>
      </c>
      <c r="H1786" s="17" t="e">
        <f>VLOOKUP(Audit!G551,$V$3:$AE$12,7,FALSE) &amp; VLOOKUP(Audit!G551,$V$13:$AE$22,7,FALSE)&amp;IF(Audit!G551=10,Audit!V551&amp;Audit!W551,"")</f>
        <v>#N/A</v>
      </c>
      <c r="I1786" s="17" t="e">
        <f>VLOOKUP(Audit!H551,$V$3:$AE$12,8,FALSE) &amp; Audit!U551 &amp; VLOOKUP(Audit!H551,$V$13:$AE$22,8,FALSE)&amp;IF(Audit!H551=10,Audit!V551&amp;Audit!W551,"")</f>
        <v>#N/A</v>
      </c>
      <c r="J1786" s="17" t="e">
        <f>VLOOKUP(Audit!I551,$V$3:$AE$12,9,FALSE) &amp; VLOOKUP(Audit!I551,$V$13:$AE$22,9,FALSE) &amp; IF(Audit!I551=10,Audit!V551&amp;Audit!W551,"") &amp; IF(Audit!I551&lt;&gt;1,U1786,"")</f>
        <v>#N/A</v>
      </c>
      <c r="K1786" s="17" t="e">
        <f>VLOOKUP(Audit!J551,$V$3:$AE$12,10,FALSE) &amp; Audit!S551 &amp; VLOOKUP(Audit!J551,$V$13:$AE$22,10,FALSE) &amp; IF(Audit!J551=10,Audit!V551&amp;Audit!W551,"") &amp; IF(Audit!J551&lt;&gt;1,U1786,"")</f>
        <v>#N/A</v>
      </c>
      <c r="L1786" s="10">
        <f>Audit!K551</f>
        <v>0</v>
      </c>
      <c r="M1786" s="10" t="e">
        <f t="shared" si="821"/>
        <v>#N/A</v>
      </c>
      <c r="N1786" s="10" t="e">
        <f t="shared" si="822"/>
        <v>#N/A</v>
      </c>
      <c r="O1786" s="10" t="e">
        <f t="shared" si="823"/>
        <v>#N/A</v>
      </c>
      <c r="P1786" s="10" t="e">
        <f t="shared" si="824"/>
        <v>#N/A</v>
      </c>
      <c r="Q1786" s="10" t="e">
        <f t="shared" si="825"/>
        <v>#N/A</v>
      </c>
      <c r="R1786" s="10" t="e">
        <f t="shared" si="826"/>
        <v>#N/A</v>
      </c>
      <c r="S1786" s="10" t="e">
        <f t="shared" si="827"/>
        <v>#N/A</v>
      </c>
      <c r="T1786" s="10" t="e">
        <f t="shared" si="828"/>
        <v>#N/A</v>
      </c>
      <c r="U1786" s="17" t="str">
        <f>IF(Audit!M551="","",VLOOKUP(Audit!M551,$W$26:$X$35,2,FALSE)) &amp; Audit!N551 &amp; IF(Audit!O551="","",IF(Audit!N551&lt;=1.4,VLOOKUP(Audit!O551,$W$38:X1831,2,FALSE),VLOOKUP(Audit!O551,$W$51:$X$61,2,FALSE))) &amp; IF(Audit!P551="","",VLOOKUP(Audit!P551,$Y$26:$Z$35,2,FALSE) &amp; Audit!Q551 &amp; IF(Audit!O551="","",IF(Audit!Q551&lt;=1.4,VLOOKUP(Audit!R551,$Y$38:$Z$48,2,FALSE),VLOOKUP(Audit!R551,$Y$51:$Z$61,2,FALSE))))</f>
        <v/>
      </c>
      <c r="V1786" s="21"/>
      <c r="AH1786" s="49">
        <f>Audit!A551</f>
        <v>0</v>
      </c>
      <c r="AI1786" s="50" t="e">
        <f>VLOOKUP(Audit!B551,$V$3:$AE$12,2,FALSE)&amp; IF(Audit!B551=10,Audit!V551,"")</f>
        <v>#N/A</v>
      </c>
      <c r="AJ1786" s="50" t="e">
        <f>VLOOKUP(Audit!B551,$V$13:$AE$22,2,FALSE)&amp; IF(Audit!B551=10,Audit!W551,"")</f>
        <v>#N/A</v>
      </c>
      <c r="AK1786" s="47" t="e">
        <f t="shared" si="829"/>
        <v>#N/A</v>
      </c>
      <c r="AL1786" s="50" t="e">
        <f>VLOOKUP(Audit!C551,$V$3:$AE$12,3,FALSE)&amp; IF(Audit!C551=10,Audit!V551,"")</f>
        <v>#N/A</v>
      </c>
      <c r="AM1786" s="50" t="e">
        <f>VLOOKUP(Audit!C551,$V$13:$AE$22,3,FALSE)&amp; IF(Audit!C551=10,Audit!W551,"")</f>
        <v>#N/A</v>
      </c>
      <c r="AN1786" s="47" t="e">
        <f t="shared" si="830"/>
        <v>#N/A</v>
      </c>
      <c r="AO1786" s="50" t="e">
        <f>VLOOKUP(Audit!D551,$V$3:$AE$12,4,FALSE) &amp;  Audit!T551 &amp; IF(Audit!D551=10,Audit!V551,"")</f>
        <v>#N/A</v>
      </c>
      <c r="AP1786" s="50" t="e">
        <f>VLOOKUP(Audit!D551,$V$13:$AE$22,4,FALSE)&amp; IF(Audit!D551=10,Audit!W551,"")</f>
        <v>#N/A</v>
      </c>
      <c r="AQ1786" s="47" t="e">
        <f t="shared" si="831"/>
        <v>#N/A</v>
      </c>
      <c r="AR1786" s="50" t="e">
        <f>VLOOKUP(Audit!E551,$V$3:$AE$12,5,FALSE)&amp; IF(Audit!E551=10,Audit!V551,"")</f>
        <v>#N/A</v>
      </c>
      <c r="AS1786" s="50" t="e">
        <f>VLOOKUP(Audit!E551,$V$13:$AE$22,5,FALSE)&amp; IF(Audit!E551=10,Audit!W551,"")</f>
        <v>#N/A</v>
      </c>
      <c r="AT1786" s="47" t="e">
        <f t="shared" si="832"/>
        <v>#N/A</v>
      </c>
      <c r="AU1786" s="50" t="e">
        <f>VLOOKUP(Audit!F551,$V$3:$AE$12,6,FALSE)&amp; IF(Audit!F551=10,Audit!V551,"")</f>
        <v>#N/A</v>
      </c>
      <c r="AV1786" s="50" t="e">
        <f>VLOOKUP(Audit!F551,$V$13:$AE$22,6,FALSE)&amp; IF(Audit!F551=10,Audit!W551,"")</f>
        <v>#N/A</v>
      </c>
      <c r="AW1786" s="47" t="e">
        <f t="shared" si="833"/>
        <v>#N/A</v>
      </c>
      <c r="AX1786" s="50" t="e">
        <f>VLOOKUP(Audit!G551,$V$3:$AE$12,7,FALSE)&amp; IF(Audit!G551=10,Audit!V551,"")</f>
        <v>#N/A</v>
      </c>
      <c r="AY1786" s="50" t="e">
        <f>VLOOKUP(Audit!G551,$V$13:$AE$22,7,FALSE) &amp; IF(Audit!G551=10,Audit!W551,"")</f>
        <v>#N/A</v>
      </c>
      <c r="AZ1786" s="47" t="e">
        <f t="shared" si="834"/>
        <v>#N/A</v>
      </c>
      <c r="BA1786" s="50" t="e">
        <f>VLOOKUP(Audit!H551,$V$3:$AE$12,8,FALSE)&amp; Audit!U551 &amp; IF(Audit!H551=10,Audit!V551,"")</f>
        <v>#N/A</v>
      </c>
      <c r="BB1786" s="50" t="e">
        <f>VLOOKUP(Audit!H551,$V$13:$AE$22,8,FALSE) &amp; IF(Audit!H551=10,Audit!W551,"")</f>
        <v>#N/A</v>
      </c>
      <c r="BC1786" s="47" t="e">
        <f t="shared" si="835"/>
        <v>#N/A</v>
      </c>
      <c r="BD1786" s="50" t="e">
        <f>VLOOKUP(Audit!I551,$V$3:$AE$12,9,FALSE)&amp; IF(Audit!I551=10,Audit!V551,"")</f>
        <v>#N/A</v>
      </c>
      <c r="BE1786" s="50" t="e">
        <f>VLOOKUP(Audit!I551,$V$13:$AE$22,9,FALSE) &amp; IF(Audit!I551=10,Audit!W551,"") &amp; IF(Audit!I551&lt;&gt;1,U1786,"")</f>
        <v>#N/A</v>
      </c>
      <c r="BF1786" s="47" t="e">
        <f t="shared" si="836"/>
        <v>#N/A</v>
      </c>
      <c r="BG1786" s="50" t="e">
        <f>VLOOKUP(Audit!J551,$V$3:$AE$12,10,FALSE) &amp; Audit!S551 &amp; IF(Audit!J551=10,Audit!V551,"")</f>
        <v>#N/A</v>
      </c>
      <c r="BH1786" s="50" t="e">
        <f>VLOOKUP(Audit!J551,$V$13:$AE$22,10,FALSE) &amp; IF(Audit!J551=10,Audit!W551,"") &amp; IF(Audit!J551&lt;&gt;1,U1786,"")</f>
        <v>#N/A</v>
      </c>
      <c r="BI1786" s="47" t="e">
        <f t="shared" si="837"/>
        <v>#N/A</v>
      </c>
      <c r="BJ1786" s="48" t="str">
        <f t="shared" si="838"/>
        <v/>
      </c>
      <c r="BK1786" s="48" t="str">
        <f t="shared" si="839"/>
        <v/>
      </c>
      <c r="BL1786" s="48" t="str">
        <f t="shared" si="840"/>
        <v/>
      </c>
      <c r="BM1786" s="48" t="str">
        <f t="shared" si="841"/>
        <v/>
      </c>
      <c r="BN1786" s="48" t="str">
        <f t="shared" si="842"/>
        <v/>
      </c>
      <c r="BO1786" s="48" t="str">
        <f t="shared" si="843"/>
        <v/>
      </c>
      <c r="BP1786" s="48" t="str">
        <f t="shared" si="844"/>
        <v/>
      </c>
      <c r="BQ1786" s="48" t="str">
        <f t="shared" si="845"/>
        <v/>
      </c>
      <c r="BR1786" s="48" t="str">
        <f t="shared" si="846"/>
        <v/>
      </c>
      <c r="BS1786" s="48" t="str">
        <f t="shared" si="847"/>
        <v/>
      </c>
      <c r="BT1786" s="48" t="str">
        <f t="shared" si="848"/>
        <v/>
      </c>
      <c r="BU1786" s="48" t="str">
        <f t="shared" si="849"/>
        <v/>
      </c>
    </row>
    <row r="1787" spans="1:73">
      <c r="A1787" s="10">
        <f>Audit!A552</f>
        <v>0</v>
      </c>
      <c r="B1787" s="10" t="e">
        <f t="shared" si="820"/>
        <v>#N/A</v>
      </c>
      <c r="C1787" s="17" t="e">
        <f>VLOOKUP(Audit!B552,$V$3:$AE$12,2,FALSE) &amp; VLOOKUP(Audit!B552,$V$13:$AE$22,2,FALSE)&amp; IF(Audit!B552=10,Audit!V552&amp;Audit!W552,"")</f>
        <v>#N/A</v>
      </c>
      <c r="D1787" s="17" t="e">
        <f>VLOOKUP(Audit!C552,$V$3:$AE$12,3,FALSE) &amp; VLOOKUP(Audit!C552,$V$13:$AE$22,3,FALSE) &amp;IF(Audit!C552=10,Audit!V552&amp;Audit!W552,"")</f>
        <v>#N/A</v>
      </c>
      <c r="E1787" s="17" t="e">
        <f>VLOOKUP(Audit!D552,$V$3:$AE$12,4,FALSE)&amp; Audit!T552 &amp; VLOOKUP(Audit!D552,$V$13:$AE$22,4,FALSE)&amp; IF(Audit!D552=10,Audit!V552&amp;Audit!W552,"")</f>
        <v>#N/A</v>
      </c>
      <c r="F1787" s="17" t="e">
        <f>VLOOKUP(Audit!E552,$V$3:$AE$12,5,FALSE) &amp; VLOOKUP(Audit!E552,$V$13:$AE$22,5,FALSE)&amp; IF(Audit!E552=10,Audit!V552&amp;Audit!W552,"")</f>
        <v>#N/A</v>
      </c>
      <c r="G1787" s="17" t="e">
        <f>VLOOKUP(Audit!F552,$V$3:$AE$12,6,FALSE) &amp; VLOOKUP(Audit!F552,$V$13:$AE$22,6,FALSE)&amp; IF(Audit!F552=10,Audit!V552&amp;Audit!W552,"")</f>
        <v>#N/A</v>
      </c>
      <c r="H1787" s="17" t="e">
        <f>VLOOKUP(Audit!G552,$V$3:$AE$12,7,FALSE) &amp; VLOOKUP(Audit!G552,$V$13:$AE$22,7,FALSE)&amp;IF(Audit!G552=10,Audit!V552&amp;Audit!W552,"")</f>
        <v>#N/A</v>
      </c>
      <c r="I1787" s="17" t="e">
        <f>VLOOKUP(Audit!H552,$V$3:$AE$12,8,FALSE) &amp; Audit!U552 &amp; VLOOKUP(Audit!H552,$V$13:$AE$22,8,FALSE)&amp;IF(Audit!H552=10,Audit!V552&amp;Audit!W552,"")</f>
        <v>#N/A</v>
      </c>
      <c r="J1787" s="17" t="e">
        <f>VLOOKUP(Audit!I552,$V$3:$AE$12,9,FALSE) &amp; VLOOKUP(Audit!I552,$V$13:$AE$22,9,FALSE) &amp; IF(Audit!I552=10,Audit!V552&amp;Audit!W552,"") &amp; IF(Audit!I552&lt;&gt;1,U1787,"")</f>
        <v>#N/A</v>
      </c>
      <c r="K1787" s="17" t="e">
        <f>VLOOKUP(Audit!J552,$V$3:$AE$12,10,FALSE) &amp; Audit!S552 &amp; VLOOKUP(Audit!J552,$V$13:$AE$22,10,FALSE) &amp; IF(Audit!J552=10,Audit!V552&amp;Audit!W552,"") &amp; IF(Audit!J552&lt;&gt;1,U1787,"")</f>
        <v>#N/A</v>
      </c>
      <c r="L1787" s="10">
        <f>Audit!K552</f>
        <v>0</v>
      </c>
      <c r="M1787" s="10" t="e">
        <f t="shared" si="821"/>
        <v>#N/A</v>
      </c>
      <c r="N1787" s="10" t="e">
        <f t="shared" si="822"/>
        <v>#N/A</v>
      </c>
      <c r="O1787" s="10" t="e">
        <f t="shared" si="823"/>
        <v>#N/A</v>
      </c>
      <c r="P1787" s="10" t="e">
        <f t="shared" si="824"/>
        <v>#N/A</v>
      </c>
      <c r="Q1787" s="10" t="e">
        <f t="shared" si="825"/>
        <v>#N/A</v>
      </c>
      <c r="R1787" s="10" t="e">
        <f t="shared" si="826"/>
        <v>#N/A</v>
      </c>
      <c r="S1787" s="10" t="e">
        <f t="shared" si="827"/>
        <v>#N/A</v>
      </c>
      <c r="T1787" s="10" t="e">
        <f t="shared" si="828"/>
        <v>#N/A</v>
      </c>
      <c r="U1787" s="17" t="str">
        <f>IF(Audit!M552="","",VLOOKUP(Audit!M552,$W$26:$X$35,2,FALSE)) &amp; Audit!N552 &amp; IF(Audit!O552="","",IF(Audit!N552&lt;=1.4,VLOOKUP(Audit!O552,$W$38:X1832,2,FALSE),VLOOKUP(Audit!O552,$W$51:$X$61,2,FALSE))) &amp; IF(Audit!P552="","",VLOOKUP(Audit!P552,$Y$26:$Z$35,2,FALSE) &amp; Audit!Q552 &amp; IF(Audit!O552="","",IF(Audit!Q552&lt;=1.4,VLOOKUP(Audit!R552,$Y$38:$Z$48,2,FALSE),VLOOKUP(Audit!R552,$Y$51:$Z$61,2,FALSE))))</f>
        <v/>
      </c>
      <c r="V1787" s="21"/>
      <c r="AH1787" s="49">
        <f>Audit!A552</f>
        <v>0</v>
      </c>
      <c r="AI1787" s="50" t="e">
        <f>VLOOKUP(Audit!B552,$V$3:$AE$12,2,FALSE)&amp; IF(Audit!B552=10,Audit!V552,"")</f>
        <v>#N/A</v>
      </c>
      <c r="AJ1787" s="50" t="e">
        <f>VLOOKUP(Audit!B552,$V$13:$AE$22,2,FALSE)&amp; IF(Audit!B552=10,Audit!W552,"")</f>
        <v>#N/A</v>
      </c>
      <c r="AK1787" s="47" t="e">
        <f t="shared" si="829"/>
        <v>#N/A</v>
      </c>
      <c r="AL1787" s="50" t="e">
        <f>VLOOKUP(Audit!C552,$V$3:$AE$12,3,FALSE)&amp; IF(Audit!C552=10,Audit!V552,"")</f>
        <v>#N/A</v>
      </c>
      <c r="AM1787" s="50" t="e">
        <f>VLOOKUP(Audit!C552,$V$13:$AE$22,3,FALSE)&amp; IF(Audit!C552=10,Audit!W552,"")</f>
        <v>#N/A</v>
      </c>
      <c r="AN1787" s="47" t="e">
        <f t="shared" si="830"/>
        <v>#N/A</v>
      </c>
      <c r="AO1787" s="50" t="e">
        <f>VLOOKUP(Audit!D552,$V$3:$AE$12,4,FALSE) &amp;  Audit!T552 &amp; IF(Audit!D552=10,Audit!V552,"")</f>
        <v>#N/A</v>
      </c>
      <c r="AP1787" s="50" t="e">
        <f>VLOOKUP(Audit!D552,$V$13:$AE$22,4,FALSE)&amp; IF(Audit!D552=10,Audit!W552,"")</f>
        <v>#N/A</v>
      </c>
      <c r="AQ1787" s="47" t="e">
        <f t="shared" si="831"/>
        <v>#N/A</v>
      </c>
      <c r="AR1787" s="50" t="e">
        <f>VLOOKUP(Audit!E552,$V$3:$AE$12,5,FALSE)&amp; IF(Audit!E552=10,Audit!V552,"")</f>
        <v>#N/A</v>
      </c>
      <c r="AS1787" s="50" t="e">
        <f>VLOOKUP(Audit!E552,$V$13:$AE$22,5,FALSE)&amp; IF(Audit!E552=10,Audit!W552,"")</f>
        <v>#N/A</v>
      </c>
      <c r="AT1787" s="47" t="e">
        <f t="shared" si="832"/>
        <v>#N/A</v>
      </c>
      <c r="AU1787" s="50" t="e">
        <f>VLOOKUP(Audit!F552,$V$3:$AE$12,6,FALSE)&amp; IF(Audit!F552=10,Audit!V552,"")</f>
        <v>#N/A</v>
      </c>
      <c r="AV1787" s="50" t="e">
        <f>VLOOKUP(Audit!F552,$V$13:$AE$22,6,FALSE)&amp; IF(Audit!F552=10,Audit!W552,"")</f>
        <v>#N/A</v>
      </c>
      <c r="AW1787" s="47" t="e">
        <f t="shared" si="833"/>
        <v>#N/A</v>
      </c>
      <c r="AX1787" s="50" t="e">
        <f>VLOOKUP(Audit!G552,$V$3:$AE$12,7,FALSE)&amp; IF(Audit!G552=10,Audit!V552,"")</f>
        <v>#N/A</v>
      </c>
      <c r="AY1787" s="50" t="e">
        <f>VLOOKUP(Audit!G552,$V$13:$AE$22,7,FALSE) &amp; IF(Audit!G552=10,Audit!W552,"")</f>
        <v>#N/A</v>
      </c>
      <c r="AZ1787" s="47" t="e">
        <f t="shared" si="834"/>
        <v>#N/A</v>
      </c>
      <c r="BA1787" s="50" t="e">
        <f>VLOOKUP(Audit!H552,$V$3:$AE$12,8,FALSE)&amp; Audit!U552 &amp; IF(Audit!H552=10,Audit!V552,"")</f>
        <v>#N/A</v>
      </c>
      <c r="BB1787" s="50" t="e">
        <f>VLOOKUP(Audit!H552,$V$13:$AE$22,8,FALSE) &amp; IF(Audit!H552=10,Audit!W552,"")</f>
        <v>#N/A</v>
      </c>
      <c r="BC1787" s="47" t="e">
        <f t="shared" si="835"/>
        <v>#N/A</v>
      </c>
      <c r="BD1787" s="50" t="e">
        <f>VLOOKUP(Audit!I552,$V$3:$AE$12,9,FALSE)&amp; IF(Audit!I552=10,Audit!V552,"")</f>
        <v>#N/A</v>
      </c>
      <c r="BE1787" s="50" t="e">
        <f>VLOOKUP(Audit!I552,$V$13:$AE$22,9,FALSE) &amp; IF(Audit!I552=10,Audit!W552,"") &amp; IF(Audit!I552&lt;&gt;1,U1787,"")</f>
        <v>#N/A</v>
      </c>
      <c r="BF1787" s="47" t="e">
        <f t="shared" si="836"/>
        <v>#N/A</v>
      </c>
      <c r="BG1787" s="50" t="e">
        <f>VLOOKUP(Audit!J552,$V$3:$AE$12,10,FALSE) &amp; Audit!S552 &amp; IF(Audit!J552=10,Audit!V552,"")</f>
        <v>#N/A</v>
      </c>
      <c r="BH1787" s="50" t="e">
        <f>VLOOKUP(Audit!J552,$V$13:$AE$22,10,FALSE) &amp; IF(Audit!J552=10,Audit!W552,"") &amp; IF(Audit!J552&lt;&gt;1,U1787,"")</f>
        <v>#N/A</v>
      </c>
      <c r="BI1787" s="47" t="e">
        <f t="shared" si="837"/>
        <v>#N/A</v>
      </c>
      <c r="BJ1787" s="48" t="str">
        <f t="shared" si="838"/>
        <v/>
      </c>
      <c r="BK1787" s="48" t="str">
        <f t="shared" si="839"/>
        <v/>
      </c>
      <c r="BL1787" s="48" t="str">
        <f t="shared" si="840"/>
        <v/>
      </c>
      <c r="BM1787" s="48" t="str">
        <f t="shared" si="841"/>
        <v/>
      </c>
      <c r="BN1787" s="48" t="str">
        <f t="shared" si="842"/>
        <v/>
      </c>
      <c r="BO1787" s="48" t="str">
        <f t="shared" si="843"/>
        <v/>
      </c>
      <c r="BP1787" s="48" t="str">
        <f t="shared" si="844"/>
        <v/>
      </c>
      <c r="BQ1787" s="48" t="str">
        <f t="shared" si="845"/>
        <v/>
      </c>
      <c r="BR1787" s="48" t="str">
        <f t="shared" si="846"/>
        <v/>
      </c>
      <c r="BS1787" s="48" t="str">
        <f t="shared" si="847"/>
        <v/>
      </c>
      <c r="BT1787" s="48" t="str">
        <f t="shared" si="848"/>
        <v/>
      </c>
      <c r="BU1787" s="48" t="str">
        <f t="shared" si="849"/>
        <v/>
      </c>
    </row>
    <row r="1788" spans="1:73">
      <c r="A1788" s="10">
        <f>Audit!A553</f>
        <v>0</v>
      </c>
      <c r="B1788" s="10" t="e">
        <f t="shared" si="820"/>
        <v>#N/A</v>
      </c>
      <c r="C1788" s="17" t="e">
        <f>VLOOKUP(Audit!B553,$V$3:$AE$12,2,FALSE) &amp; VLOOKUP(Audit!B553,$V$13:$AE$22,2,FALSE)&amp; IF(Audit!B553=10,Audit!V553&amp;Audit!W553,"")</f>
        <v>#N/A</v>
      </c>
      <c r="D1788" s="17" t="e">
        <f>VLOOKUP(Audit!C553,$V$3:$AE$12,3,FALSE) &amp; VLOOKUP(Audit!C553,$V$13:$AE$22,3,FALSE) &amp;IF(Audit!C553=10,Audit!V553&amp;Audit!W553,"")</f>
        <v>#N/A</v>
      </c>
      <c r="E1788" s="17" t="e">
        <f>VLOOKUP(Audit!D553,$V$3:$AE$12,4,FALSE)&amp; Audit!T553 &amp; VLOOKUP(Audit!D553,$V$13:$AE$22,4,FALSE)&amp; IF(Audit!D553=10,Audit!V553&amp;Audit!W553,"")</f>
        <v>#N/A</v>
      </c>
      <c r="F1788" s="17" t="e">
        <f>VLOOKUP(Audit!E553,$V$3:$AE$12,5,FALSE) &amp; VLOOKUP(Audit!E553,$V$13:$AE$22,5,FALSE)&amp; IF(Audit!E553=10,Audit!V553&amp;Audit!W553,"")</f>
        <v>#N/A</v>
      </c>
      <c r="G1788" s="17" t="e">
        <f>VLOOKUP(Audit!F553,$V$3:$AE$12,6,FALSE) &amp; VLOOKUP(Audit!F553,$V$13:$AE$22,6,FALSE)&amp; IF(Audit!F553=10,Audit!V553&amp;Audit!W553,"")</f>
        <v>#N/A</v>
      </c>
      <c r="H1788" s="17" t="e">
        <f>VLOOKUP(Audit!G553,$V$3:$AE$12,7,FALSE) &amp; VLOOKUP(Audit!G553,$V$13:$AE$22,7,FALSE)&amp;IF(Audit!G553=10,Audit!V553&amp;Audit!W553,"")</f>
        <v>#N/A</v>
      </c>
      <c r="I1788" s="17" t="e">
        <f>VLOOKUP(Audit!H553,$V$3:$AE$12,8,FALSE) &amp; Audit!U553 &amp; VLOOKUP(Audit!H553,$V$13:$AE$22,8,FALSE)&amp;IF(Audit!H553=10,Audit!V553&amp;Audit!W553,"")</f>
        <v>#N/A</v>
      </c>
      <c r="J1788" s="17" t="e">
        <f>VLOOKUP(Audit!I553,$V$3:$AE$12,9,FALSE) &amp; VLOOKUP(Audit!I553,$V$13:$AE$22,9,FALSE) &amp; IF(Audit!I553=10,Audit!V553&amp;Audit!W553,"") &amp; IF(Audit!I553&lt;&gt;1,U1788,"")</f>
        <v>#N/A</v>
      </c>
      <c r="K1788" s="17" t="e">
        <f>VLOOKUP(Audit!J553,$V$3:$AE$12,10,FALSE) &amp; Audit!S553 &amp; VLOOKUP(Audit!J553,$V$13:$AE$22,10,FALSE) &amp; IF(Audit!J553=10,Audit!V553&amp;Audit!W553,"") &amp; IF(Audit!J553&lt;&gt;1,U1788,"")</f>
        <v>#N/A</v>
      </c>
      <c r="L1788" s="10">
        <f>Audit!K553</f>
        <v>0</v>
      </c>
      <c r="M1788" s="10" t="e">
        <f t="shared" si="821"/>
        <v>#N/A</v>
      </c>
      <c r="N1788" s="10" t="e">
        <f t="shared" si="822"/>
        <v>#N/A</v>
      </c>
      <c r="O1788" s="10" t="e">
        <f t="shared" si="823"/>
        <v>#N/A</v>
      </c>
      <c r="P1788" s="10" t="e">
        <f t="shared" si="824"/>
        <v>#N/A</v>
      </c>
      <c r="Q1788" s="10" t="e">
        <f t="shared" si="825"/>
        <v>#N/A</v>
      </c>
      <c r="R1788" s="10" t="e">
        <f t="shared" si="826"/>
        <v>#N/A</v>
      </c>
      <c r="S1788" s="10" t="e">
        <f t="shared" si="827"/>
        <v>#N/A</v>
      </c>
      <c r="T1788" s="10" t="e">
        <f t="shared" si="828"/>
        <v>#N/A</v>
      </c>
      <c r="U1788" s="17" t="str">
        <f>IF(Audit!M553="","",VLOOKUP(Audit!M553,$W$26:$X$35,2,FALSE)) &amp; Audit!N553 &amp; IF(Audit!O553="","",IF(Audit!N553&lt;=1.4,VLOOKUP(Audit!O553,$W$38:X1833,2,FALSE),VLOOKUP(Audit!O553,$W$51:$X$61,2,FALSE))) &amp; IF(Audit!P553="","",VLOOKUP(Audit!P553,$Y$26:$Z$35,2,FALSE) &amp; Audit!Q553 &amp; IF(Audit!O553="","",IF(Audit!Q553&lt;=1.4,VLOOKUP(Audit!R553,$Y$38:$Z$48,2,FALSE),VLOOKUP(Audit!R553,$Y$51:$Z$61,2,FALSE))))</f>
        <v/>
      </c>
      <c r="V1788" s="21"/>
      <c r="AH1788" s="49">
        <f>Audit!A553</f>
        <v>0</v>
      </c>
      <c r="AI1788" s="50" t="e">
        <f>VLOOKUP(Audit!B553,$V$3:$AE$12,2,FALSE)&amp; IF(Audit!B553=10,Audit!V553,"")</f>
        <v>#N/A</v>
      </c>
      <c r="AJ1788" s="50" t="e">
        <f>VLOOKUP(Audit!B553,$V$13:$AE$22,2,FALSE)&amp; IF(Audit!B553=10,Audit!W553,"")</f>
        <v>#N/A</v>
      </c>
      <c r="AK1788" s="47" t="e">
        <f t="shared" si="829"/>
        <v>#N/A</v>
      </c>
      <c r="AL1788" s="50" t="e">
        <f>VLOOKUP(Audit!C553,$V$3:$AE$12,3,FALSE)&amp; IF(Audit!C553=10,Audit!V553,"")</f>
        <v>#N/A</v>
      </c>
      <c r="AM1788" s="50" t="e">
        <f>VLOOKUP(Audit!C553,$V$13:$AE$22,3,FALSE)&amp; IF(Audit!C553=10,Audit!W553,"")</f>
        <v>#N/A</v>
      </c>
      <c r="AN1788" s="47" t="e">
        <f t="shared" si="830"/>
        <v>#N/A</v>
      </c>
      <c r="AO1788" s="50" t="e">
        <f>VLOOKUP(Audit!D553,$V$3:$AE$12,4,FALSE) &amp;  Audit!T553 &amp; IF(Audit!D553=10,Audit!V553,"")</f>
        <v>#N/A</v>
      </c>
      <c r="AP1788" s="50" t="e">
        <f>VLOOKUP(Audit!D553,$V$13:$AE$22,4,FALSE)&amp; IF(Audit!D553=10,Audit!W553,"")</f>
        <v>#N/A</v>
      </c>
      <c r="AQ1788" s="47" t="e">
        <f t="shared" si="831"/>
        <v>#N/A</v>
      </c>
      <c r="AR1788" s="50" t="e">
        <f>VLOOKUP(Audit!E553,$V$3:$AE$12,5,FALSE)&amp; IF(Audit!E553=10,Audit!V553,"")</f>
        <v>#N/A</v>
      </c>
      <c r="AS1788" s="50" t="e">
        <f>VLOOKUP(Audit!E553,$V$13:$AE$22,5,FALSE)&amp; IF(Audit!E553=10,Audit!W553,"")</f>
        <v>#N/A</v>
      </c>
      <c r="AT1788" s="47" t="e">
        <f t="shared" si="832"/>
        <v>#N/A</v>
      </c>
      <c r="AU1788" s="50" t="e">
        <f>VLOOKUP(Audit!F553,$V$3:$AE$12,6,FALSE)&amp; IF(Audit!F553=10,Audit!V553,"")</f>
        <v>#N/A</v>
      </c>
      <c r="AV1788" s="50" t="e">
        <f>VLOOKUP(Audit!F553,$V$13:$AE$22,6,FALSE)&amp; IF(Audit!F553=10,Audit!W553,"")</f>
        <v>#N/A</v>
      </c>
      <c r="AW1788" s="47" t="e">
        <f t="shared" si="833"/>
        <v>#N/A</v>
      </c>
      <c r="AX1788" s="50" t="e">
        <f>VLOOKUP(Audit!G553,$V$3:$AE$12,7,FALSE)&amp; IF(Audit!G553=10,Audit!V553,"")</f>
        <v>#N/A</v>
      </c>
      <c r="AY1788" s="50" t="e">
        <f>VLOOKUP(Audit!G553,$V$13:$AE$22,7,FALSE) &amp; IF(Audit!G553=10,Audit!W553,"")</f>
        <v>#N/A</v>
      </c>
      <c r="AZ1788" s="47" t="e">
        <f t="shared" si="834"/>
        <v>#N/A</v>
      </c>
      <c r="BA1788" s="50" t="e">
        <f>VLOOKUP(Audit!H553,$V$3:$AE$12,8,FALSE)&amp; Audit!U553 &amp; IF(Audit!H553=10,Audit!V553,"")</f>
        <v>#N/A</v>
      </c>
      <c r="BB1788" s="50" t="e">
        <f>VLOOKUP(Audit!H553,$V$13:$AE$22,8,FALSE) &amp; IF(Audit!H553=10,Audit!W553,"")</f>
        <v>#N/A</v>
      </c>
      <c r="BC1788" s="47" t="e">
        <f t="shared" si="835"/>
        <v>#N/A</v>
      </c>
      <c r="BD1788" s="50" t="e">
        <f>VLOOKUP(Audit!I553,$V$3:$AE$12,9,FALSE)&amp; IF(Audit!I553=10,Audit!V553,"")</f>
        <v>#N/A</v>
      </c>
      <c r="BE1788" s="50" t="e">
        <f>VLOOKUP(Audit!I553,$V$13:$AE$22,9,FALSE) &amp; IF(Audit!I553=10,Audit!W553,"") &amp; IF(Audit!I553&lt;&gt;1,U1788,"")</f>
        <v>#N/A</v>
      </c>
      <c r="BF1788" s="47" t="e">
        <f t="shared" si="836"/>
        <v>#N/A</v>
      </c>
      <c r="BG1788" s="50" t="e">
        <f>VLOOKUP(Audit!J553,$V$3:$AE$12,10,FALSE) &amp; Audit!S553 &amp; IF(Audit!J553=10,Audit!V553,"")</f>
        <v>#N/A</v>
      </c>
      <c r="BH1788" s="50" t="e">
        <f>VLOOKUP(Audit!J553,$V$13:$AE$22,10,FALSE) &amp; IF(Audit!J553=10,Audit!W553,"") &amp; IF(Audit!J553&lt;&gt;1,U1788,"")</f>
        <v>#N/A</v>
      </c>
      <c r="BI1788" s="47" t="e">
        <f t="shared" si="837"/>
        <v>#N/A</v>
      </c>
      <c r="BJ1788" s="48" t="str">
        <f t="shared" si="838"/>
        <v/>
      </c>
      <c r="BK1788" s="48" t="str">
        <f t="shared" si="839"/>
        <v/>
      </c>
      <c r="BL1788" s="48" t="str">
        <f t="shared" si="840"/>
        <v/>
      </c>
      <c r="BM1788" s="48" t="str">
        <f t="shared" si="841"/>
        <v/>
      </c>
      <c r="BN1788" s="48" t="str">
        <f t="shared" si="842"/>
        <v/>
      </c>
      <c r="BO1788" s="48" t="str">
        <f t="shared" si="843"/>
        <v/>
      </c>
      <c r="BP1788" s="48" t="str">
        <f t="shared" si="844"/>
        <v/>
      </c>
      <c r="BQ1788" s="48" t="str">
        <f t="shared" si="845"/>
        <v/>
      </c>
      <c r="BR1788" s="48" t="str">
        <f t="shared" si="846"/>
        <v/>
      </c>
      <c r="BS1788" s="48" t="str">
        <f t="shared" si="847"/>
        <v/>
      </c>
      <c r="BT1788" s="48" t="str">
        <f t="shared" si="848"/>
        <v/>
      </c>
      <c r="BU1788" s="48" t="str">
        <f t="shared" si="849"/>
        <v/>
      </c>
    </row>
    <row r="1789" spans="1:73">
      <c r="A1789" s="10">
        <f>Audit!A554</f>
        <v>0</v>
      </c>
      <c r="B1789" s="10" t="e">
        <f t="shared" si="820"/>
        <v>#N/A</v>
      </c>
      <c r="C1789" s="17" t="e">
        <f>VLOOKUP(Audit!B554,$V$3:$AE$12,2,FALSE) &amp; VLOOKUP(Audit!B554,$V$13:$AE$22,2,FALSE)&amp; IF(Audit!B554=10,Audit!V554&amp;Audit!W554,"")</f>
        <v>#N/A</v>
      </c>
      <c r="D1789" s="17" t="e">
        <f>VLOOKUP(Audit!C554,$V$3:$AE$12,3,FALSE) &amp; VLOOKUP(Audit!C554,$V$13:$AE$22,3,FALSE) &amp;IF(Audit!C554=10,Audit!V554&amp;Audit!W554,"")</f>
        <v>#N/A</v>
      </c>
      <c r="E1789" s="17" t="e">
        <f>VLOOKUP(Audit!D554,$V$3:$AE$12,4,FALSE)&amp; Audit!T554 &amp; VLOOKUP(Audit!D554,$V$13:$AE$22,4,FALSE)&amp; IF(Audit!D554=10,Audit!V554&amp;Audit!W554,"")</f>
        <v>#N/A</v>
      </c>
      <c r="F1789" s="17" t="e">
        <f>VLOOKUP(Audit!E554,$V$3:$AE$12,5,FALSE) &amp; VLOOKUP(Audit!E554,$V$13:$AE$22,5,FALSE)&amp; IF(Audit!E554=10,Audit!V554&amp;Audit!W554,"")</f>
        <v>#N/A</v>
      </c>
      <c r="G1789" s="17" t="e">
        <f>VLOOKUP(Audit!F554,$V$3:$AE$12,6,FALSE) &amp; VLOOKUP(Audit!F554,$V$13:$AE$22,6,FALSE)&amp; IF(Audit!F554=10,Audit!V554&amp;Audit!W554,"")</f>
        <v>#N/A</v>
      </c>
      <c r="H1789" s="17" t="e">
        <f>VLOOKUP(Audit!G554,$V$3:$AE$12,7,FALSE) &amp; VLOOKUP(Audit!G554,$V$13:$AE$22,7,FALSE)&amp;IF(Audit!G554=10,Audit!V554&amp;Audit!W554,"")</f>
        <v>#N/A</v>
      </c>
      <c r="I1789" s="17" t="e">
        <f>VLOOKUP(Audit!H554,$V$3:$AE$12,8,FALSE) &amp; Audit!U554 &amp; VLOOKUP(Audit!H554,$V$13:$AE$22,8,FALSE)&amp;IF(Audit!H554=10,Audit!V554&amp;Audit!W554,"")</f>
        <v>#N/A</v>
      </c>
      <c r="J1789" s="17" t="e">
        <f>VLOOKUP(Audit!I554,$V$3:$AE$12,9,FALSE) &amp; VLOOKUP(Audit!I554,$V$13:$AE$22,9,FALSE) &amp; IF(Audit!I554=10,Audit!V554&amp;Audit!W554,"") &amp; IF(Audit!I554&lt;&gt;1,U1789,"")</f>
        <v>#N/A</v>
      </c>
      <c r="K1789" s="17" t="e">
        <f>VLOOKUP(Audit!J554,$V$3:$AE$12,10,FALSE) &amp; Audit!S554 &amp; VLOOKUP(Audit!J554,$V$13:$AE$22,10,FALSE) &amp; IF(Audit!J554=10,Audit!V554&amp;Audit!W554,"") &amp; IF(Audit!J554&lt;&gt;1,U1789,"")</f>
        <v>#N/A</v>
      </c>
      <c r="L1789" s="10">
        <f>Audit!K554</f>
        <v>0</v>
      </c>
      <c r="M1789" s="10" t="e">
        <f t="shared" si="821"/>
        <v>#N/A</v>
      </c>
      <c r="N1789" s="10" t="e">
        <f t="shared" si="822"/>
        <v>#N/A</v>
      </c>
      <c r="O1789" s="10" t="e">
        <f t="shared" si="823"/>
        <v>#N/A</v>
      </c>
      <c r="P1789" s="10" t="e">
        <f t="shared" si="824"/>
        <v>#N/A</v>
      </c>
      <c r="Q1789" s="10" t="e">
        <f t="shared" si="825"/>
        <v>#N/A</v>
      </c>
      <c r="R1789" s="10" t="e">
        <f t="shared" si="826"/>
        <v>#N/A</v>
      </c>
      <c r="S1789" s="10" t="e">
        <f t="shared" si="827"/>
        <v>#N/A</v>
      </c>
      <c r="T1789" s="10" t="e">
        <f t="shared" si="828"/>
        <v>#N/A</v>
      </c>
      <c r="U1789" s="17" t="str">
        <f>IF(Audit!M554="","",VLOOKUP(Audit!M554,$W$26:$X$35,2,FALSE)) &amp; Audit!N554 &amp; IF(Audit!O554="","",IF(Audit!N554&lt;=1.4,VLOOKUP(Audit!O554,$W$38:X1834,2,FALSE),VLOOKUP(Audit!O554,$W$51:$X$61,2,FALSE))) &amp; IF(Audit!P554="","",VLOOKUP(Audit!P554,$Y$26:$Z$35,2,FALSE) &amp; Audit!Q554 &amp; IF(Audit!O554="","",IF(Audit!Q554&lt;=1.4,VLOOKUP(Audit!R554,$Y$38:$Z$48,2,FALSE),VLOOKUP(Audit!R554,$Y$51:$Z$61,2,FALSE))))</f>
        <v/>
      </c>
      <c r="V1789" s="21"/>
      <c r="AH1789" s="49">
        <f>Audit!A554</f>
        <v>0</v>
      </c>
      <c r="AI1789" s="50" t="e">
        <f>VLOOKUP(Audit!B554,$V$3:$AE$12,2,FALSE)&amp; IF(Audit!B554=10,Audit!V554,"")</f>
        <v>#N/A</v>
      </c>
      <c r="AJ1789" s="50" t="e">
        <f>VLOOKUP(Audit!B554,$V$13:$AE$22,2,FALSE)&amp; IF(Audit!B554=10,Audit!W554,"")</f>
        <v>#N/A</v>
      </c>
      <c r="AK1789" s="47" t="e">
        <f t="shared" si="829"/>
        <v>#N/A</v>
      </c>
      <c r="AL1789" s="50" t="e">
        <f>VLOOKUP(Audit!C554,$V$3:$AE$12,3,FALSE)&amp; IF(Audit!C554=10,Audit!V554,"")</f>
        <v>#N/A</v>
      </c>
      <c r="AM1789" s="50" t="e">
        <f>VLOOKUP(Audit!C554,$V$13:$AE$22,3,FALSE)&amp; IF(Audit!C554=10,Audit!W554,"")</f>
        <v>#N/A</v>
      </c>
      <c r="AN1789" s="47" t="e">
        <f t="shared" si="830"/>
        <v>#N/A</v>
      </c>
      <c r="AO1789" s="50" t="e">
        <f>VLOOKUP(Audit!D554,$V$3:$AE$12,4,FALSE) &amp;  Audit!T554 &amp; IF(Audit!D554=10,Audit!V554,"")</f>
        <v>#N/A</v>
      </c>
      <c r="AP1789" s="50" t="e">
        <f>VLOOKUP(Audit!D554,$V$13:$AE$22,4,FALSE)&amp; IF(Audit!D554=10,Audit!W554,"")</f>
        <v>#N/A</v>
      </c>
      <c r="AQ1789" s="47" t="e">
        <f t="shared" si="831"/>
        <v>#N/A</v>
      </c>
      <c r="AR1789" s="50" t="e">
        <f>VLOOKUP(Audit!E554,$V$3:$AE$12,5,FALSE)&amp; IF(Audit!E554=10,Audit!V554,"")</f>
        <v>#N/A</v>
      </c>
      <c r="AS1789" s="50" t="e">
        <f>VLOOKUP(Audit!E554,$V$13:$AE$22,5,FALSE)&amp; IF(Audit!E554=10,Audit!W554,"")</f>
        <v>#N/A</v>
      </c>
      <c r="AT1789" s="47" t="e">
        <f t="shared" si="832"/>
        <v>#N/A</v>
      </c>
      <c r="AU1789" s="50" t="e">
        <f>VLOOKUP(Audit!F554,$V$3:$AE$12,6,FALSE)&amp; IF(Audit!F554=10,Audit!V554,"")</f>
        <v>#N/A</v>
      </c>
      <c r="AV1789" s="50" t="e">
        <f>VLOOKUP(Audit!F554,$V$13:$AE$22,6,FALSE)&amp; IF(Audit!F554=10,Audit!W554,"")</f>
        <v>#N/A</v>
      </c>
      <c r="AW1789" s="47" t="e">
        <f t="shared" si="833"/>
        <v>#N/A</v>
      </c>
      <c r="AX1789" s="50" t="e">
        <f>VLOOKUP(Audit!G554,$V$3:$AE$12,7,FALSE)&amp; IF(Audit!G554=10,Audit!V554,"")</f>
        <v>#N/A</v>
      </c>
      <c r="AY1789" s="50" t="e">
        <f>VLOOKUP(Audit!G554,$V$13:$AE$22,7,FALSE) &amp; IF(Audit!G554=10,Audit!W554,"")</f>
        <v>#N/A</v>
      </c>
      <c r="AZ1789" s="47" t="e">
        <f t="shared" si="834"/>
        <v>#N/A</v>
      </c>
      <c r="BA1789" s="50" t="e">
        <f>VLOOKUP(Audit!H554,$V$3:$AE$12,8,FALSE)&amp; Audit!U554 &amp; IF(Audit!H554=10,Audit!V554,"")</f>
        <v>#N/A</v>
      </c>
      <c r="BB1789" s="50" t="e">
        <f>VLOOKUP(Audit!H554,$V$13:$AE$22,8,FALSE) &amp; IF(Audit!H554=10,Audit!W554,"")</f>
        <v>#N/A</v>
      </c>
      <c r="BC1789" s="47" t="e">
        <f t="shared" si="835"/>
        <v>#N/A</v>
      </c>
      <c r="BD1789" s="50" t="e">
        <f>VLOOKUP(Audit!I554,$V$3:$AE$12,9,FALSE)&amp; IF(Audit!I554=10,Audit!V554,"")</f>
        <v>#N/A</v>
      </c>
      <c r="BE1789" s="50" t="e">
        <f>VLOOKUP(Audit!I554,$V$13:$AE$22,9,FALSE) &amp; IF(Audit!I554=10,Audit!W554,"") &amp; IF(Audit!I554&lt;&gt;1,U1789,"")</f>
        <v>#N/A</v>
      </c>
      <c r="BF1789" s="47" t="e">
        <f t="shared" si="836"/>
        <v>#N/A</v>
      </c>
      <c r="BG1789" s="50" t="e">
        <f>VLOOKUP(Audit!J554,$V$3:$AE$12,10,FALSE) &amp; Audit!S554 &amp; IF(Audit!J554=10,Audit!V554,"")</f>
        <v>#N/A</v>
      </c>
      <c r="BH1789" s="50" t="e">
        <f>VLOOKUP(Audit!J554,$V$13:$AE$22,10,FALSE) &amp; IF(Audit!J554=10,Audit!W554,"") &amp; IF(Audit!J554&lt;&gt;1,U1789,"")</f>
        <v>#N/A</v>
      </c>
      <c r="BI1789" s="47" t="e">
        <f t="shared" si="837"/>
        <v>#N/A</v>
      </c>
      <c r="BJ1789" s="48" t="str">
        <f t="shared" si="838"/>
        <v/>
      </c>
      <c r="BK1789" s="48" t="str">
        <f t="shared" si="839"/>
        <v/>
      </c>
      <c r="BL1789" s="48" t="str">
        <f t="shared" si="840"/>
        <v/>
      </c>
      <c r="BM1789" s="48" t="str">
        <f t="shared" si="841"/>
        <v/>
      </c>
      <c r="BN1789" s="48" t="str">
        <f t="shared" si="842"/>
        <v/>
      </c>
      <c r="BO1789" s="48" t="str">
        <f t="shared" si="843"/>
        <v/>
      </c>
      <c r="BP1789" s="48" t="str">
        <f t="shared" si="844"/>
        <v/>
      </c>
      <c r="BQ1789" s="48" t="str">
        <f t="shared" si="845"/>
        <v/>
      </c>
      <c r="BR1789" s="48" t="str">
        <f t="shared" si="846"/>
        <v/>
      </c>
      <c r="BS1789" s="48" t="str">
        <f t="shared" si="847"/>
        <v/>
      </c>
      <c r="BT1789" s="48" t="str">
        <f t="shared" si="848"/>
        <v/>
      </c>
      <c r="BU1789" s="48" t="str">
        <f t="shared" si="849"/>
        <v/>
      </c>
    </row>
    <row r="1790" spans="1:73">
      <c r="A1790" s="10">
        <f>Audit!A555</f>
        <v>0</v>
      </c>
      <c r="B1790" s="10" t="e">
        <f t="shared" si="820"/>
        <v>#N/A</v>
      </c>
      <c r="C1790" s="17" t="e">
        <f>VLOOKUP(Audit!B555,$V$3:$AE$12,2,FALSE) &amp; VLOOKUP(Audit!B555,$V$13:$AE$22,2,FALSE)&amp; IF(Audit!B555=10,Audit!V555&amp;Audit!W555,"")</f>
        <v>#N/A</v>
      </c>
      <c r="D1790" s="17" t="e">
        <f>VLOOKUP(Audit!C555,$V$3:$AE$12,3,FALSE) &amp; VLOOKUP(Audit!C555,$V$13:$AE$22,3,FALSE) &amp;IF(Audit!C555=10,Audit!V555&amp;Audit!W555,"")</f>
        <v>#N/A</v>
      </c>
      <c r="E1790" s="17" t="e">
        <f>VLOOKUP(Audit!D555,$V$3:$AE$12,4,FALSE)&amp; Audit!T555 &amp; VLOOKUP(Audit!D555,$V$13:$AE$22,4,FALSE)&amp; IF(Audit!D555=10,Audit!V555&amp;Audit!W555,"")</f>
        <v>#N/A</v>
      </c>
      <c r="F1790" s="17" t="e">
        <f>VLOOKUP(Audit!E555,$V$3:$AE$12,5,FALSE) &amp; VLOOKUP(Audit!E555,$V$13:$AE$22,5,FALSE)&amp; IF(Audit!E555=10,Audit!V555&amp;Audit!W555,"")</f>
        <v>#N/A</v>
      </c>
      <c r="G1790" s="17" t="e">
        <f>VLOOKUP(Audit!F555,$V$3:$AE$12,6,FALSE) &amp; VLOOKUP(Audit!F555,$V$13:$AE$22,6,FALSE)&amp; IF(Audit!F555=10,Audit!V555&amp;Audit!W555,"")</f>
        <v>#N/A</v>
      </c>
      <c r="H1790" s="17" t="e">
        <f>VLOOKUP(Audit!G555,$V$3:$AE$12,7,FALSE) &amp; VLOOKUP(Audit!G555,$V$13:$AE$22,7,FALSE)&amp;IF(Audit!G555=10,Audit!V555&amp;Audit!W555,"")</f>
        <v>#N/A</v>
      </c>
      <c r="I1790" s="17" t="e">
        <f>VLOOKUP(Audit!H555,$V$3:$AE$12,8,FALSE) &amp; Audit!U555 &amp; VLOOKUP(Audit!H555,$V$13:$AE$22,8,FALSE)&amp;IF(Audit!H555=10,Audit!V555&amp;Audit!W555,"")</f>
        <v>#N/A</v>
      </c>
      <c r="J1790" s="17" t="e">
        <f>VLOOKUP(Audit!I555,$V$3:$AE$12,9,FALSE) &amp; VLOOKUP(Audit!I555,$V$13:$AE$22,9,FALSE) &amp; IF(Audit!I555=10,Audit!V555&amp;Audit!W555,"") &amp; IF(Audit!I555&lt;&gt;1,U1790,"")</f>
        <v>#N/A</v>
      </c>
      <c r="K1790" s="17" t="e">
        <f>VLOOKUP(Audit!J555,$V$3:$AE$12,10,FALSE) &amp; Audit!S555 &amp; VLOOKUP(Audit!J555,$V$13:$AE$22,10,FALSE) &amp; IF(Audit!J555=10,Audit!V555&amp;Audit!W555,"") &amp; IF(Audit!J555&lt;&gt;1,U1790,"")</f>
        <v>#N/A</v>
      </c>
      <c r="L1790" s="10">
        <f>Audit!K555</f>
        <v>0</v>
      </c>
      <c r="M1790" s="10" t="e">
        <f t="shared" si="821"/>
        <v>#N/A</v>
      </c>
      <c r="N1790" s="10" t="e">
        <f t="shared" si="822"/>
        <v>#N/A</v>
      </c>
      <c r="O1790" s="10" t="e">
        <f t="shared" si="823"/>
        <v>#N/A</v>
      </c>
      <c r="P1790" s="10" t="e">
        <f t="shared" si="824"/>
        <v>#N/A</v>
      </c>
      <c r="Q1790" s="10" t="e">
        <f t="shared" si="825"/>
        <v>#N/A</v>
      </c>
      <c r="R1790" s="10" t="e">
        <f t="shared" si="826"/>
        <v>#N/A</v>
      </c>
      <c r="S1790" s="10" t="e">
        <f t="shared" si="827"/>
        <v>#N/A</v>
      </c>
      <c r="T1790" s="10" t="e">
        <f t="shared" si="828"/>
        <v>#N/A</v>
      </c>
      <c r="U1790" s="17" t="str">
        <f>IF(Audit!M555="","",VLOOKUP(Audit!M555,$W$26:$X$35,2,FALSE)) &amp; Audit!N555 &amp; IF(Audit!O555="","",IF(Audit!N555&lt;=1.4,VLOOKUP(Audit!O555,$W$38:X1835,2,FALSE),VLOOKUP(Audit!O555,$W$51:$X$61,2,FALSE))) &amp; IF(Audit!P555="","",VLOOKUP(Audit!P555,$Y$26:$Z$35,2,FALSE) &amp; Audit!Q555 &amp; IF(Audit!O555="","",IF(Audit!Q555&lt;=1.4,VLOOKUP(Audit!R555,$Y$38:$Z$48,2,FALSE),VLOOKUP(Audit!R555,$Y$51:$Z$61,2,FALSE))))</f>
        <v/>
      </c>
      <c r="V1790" s="21"/>
      <c r="AH1790" s="49">
        <f>Audit!A555</f>
        <v>0</v>
      </c>
      <c r="AI1790" s="50" t="e">
        <f>VLOOKUP(Audit!B555,$V$3:$AE$12,2,FALSE)&amp; IF(Audit!B555=10,Audit!V555,"")</f>
        <v>#N/A</v>
      </c>
      <c r="AJ1790" s="50" t="e">
        <f>VLOOKUP(Audit!B555,$V$13:$AE$22,2,FALSE)&amp; IF(Audit!B555=10,Audit!W555,"")</f>
        <v>#N/A</v>
      </c>
      <c r="AK1790" s="47" t="e">
        <f t="shared" si="829"/>
        <v>#N/A</v>
      </c>
      <c r="AL1790" s="50" t="e">
        <f>VLOOKUP(Audit!C555,$V$3:$AE$12,3,FALSE)&amp; IF(Audit!C555=10,Audit!V555,"")</f>
        <v>#N/A</v>
      </c>
      <c r="AM1790" s="50" t="e">
        <f>VLOOKUP(Audit!C555,$V$13:$AE$22,3,FALSE)&amp; IF(Audit!C555=10,Audit!W555,"")</f>
        <v>#N/A</v>
      </c>
      <c r="AN1790" s="47" t="e">
        <f t="shared" si="830"/>
        <v>#N/A</v>
      </c>
      <c r="AO1790" s="50" t="e">
        <f>VLOOKUP(Audit!D555,$V$3:$AE$12,4,FALSE) &amp;  Audit!T555 &amp; IF(Audit!D555=10,Audit!V555,"")</f>
        <v>#N/A</v>
      </c>
      <c r="AP1790" s="50" t="e">
        <f>VLOOKUP(Audit!D555,$V$13:$AE$22,4,FALSE)&amp; IF(Audit!D555=10,Audit!W555,"")</f>
        <v>#N/A</v>
      </c>
      <c r="AQ1790" s="47" t="e">
        <f t="shared" si="831"/>
        <v>#N/A</v>
      </c>
      <c r="AR1790" s="50" t="e">
        <f>VLOOKUP(Audit!E555,$V$3:$AE$12,5,FALSE)&amp; IF(Audit!E555=10,Audit!V555,"")</f>
        <v>#N/A</v>
      </c>
      <c r="AS1790" s="50" t="e">
        <f>VLOOKUP(Audit!E555,$V$13:$AE$22,5,FALSE)&amp; IF(Audit!E555=10,Audit!W555,"")</f>
        <v>#N/A</v>
      </c>
      <c r="AT1790" s="47" t="e">
        <f t="shared" si="832"/>
        <v>#N/A</v>
      </c>
      <c r="AU1790" s="50" t="e">
        <f>VLOOKUP(Audit!F555,$V$3:$AE$12,6,FALSE)&amp; IF(Audit!F555=10,Audit!V555,"")</f>
        <v>#N/A</v>
      </c>
      <c r="AV1790" s="50" t="e">
        <f>VLOOKUP(Audit!F555,$V$13:$AE$22,6,FALSE)&amp; IF(Audit!F555=10,Audit!W555,"")</f>
        <v>#N/A</v>
      </c>
      <c r="AW1790" s="47" t="e">
        <f t="shared" si="833"/>
        <v>#N/A</v>
      </c>
      <c r="AX1790" s="50" t="e">
        <f>VLOOKUP(Audit!G555,$V$3:$AE$12,7,FALSE)&amp; IF(Audit!G555=10,Audit!V555,"")</f>
        <v>#N/A</v>
      </c>
      <c r="AY1790" s="50" t="e">
        <f>VLOOKUP(Audit!G555,$V$13:$AE$22,7,FALSE) &amp; IF(Audit!G555=10,Audit!W555,"")</f>
        <v>#N/A</v>
      </c>
      <c r="AZ1790" s="47" t="e">
        <f t="shared" si="834"/>
        <v>#N/A</v>
      </c>
      <c r="BA1790" s="50" t="e">
        <f>VLOOKUP(Audit!H555,$V$3:$AE$12,8,FALSE)&amp; Audit!U555 &amp; IF(Audit!H555=10,Audit!V555,"")</f>
        <v>#N/A</v>
      </c>
      <c r="BB1790" s="50" t="e">
        <f>VLOOKUP(Audit!H555,$V$13:$AE$22,8,FALSE) &amp; IF(Audit!H555=10,Audit!W555,"")</f>
        <v>#N/A</v>
      </c>
      <c r="BC1790" s="47" t="e">
        <f t="shared" si="835"/>
        <v>#N/A</v>
      </c>
      <c r="BD1790" s="50" t="e">
        <f>VLOOKUP(Audit!I555,$V$3:$AE$12,9,FALSE)&amp; IF(Audit!I555=10,Audit!V555,"")</f>
        <v>#N/A</v>
      </c>
      <c r="BE1790" s="50" t="e">
        <f>VLOOKUP(Audit!I555,$V$13:$AE$22,9,FALSE) &amp; IF(Audit!I555=10,Audit!W555,"") &amp; IF(Audit!I555&lt;&gt;1,U1790,"")</f>
        <v>#N/A</v>
      </c>
      <c r="BF1790" s="47" t="e">
        <f t="shared" si="836"/>
        <v>#N/A</v>
      </c>
      <c r="BG1790" s="50" t="e">
        <f>VLOOKUP(Audit!J555,$V$3:$AE$12,10,FALSE) &amp; Audit!S555 &amp; IF(Audit!J555=10,Audit!V555,"")</f>
        <v>#N/A</v>
      </c>
      <c r="BH1790" s="50" t="e">
        <f>VLOOKUP(Audit!J555,$V$13:$AE$22,10,FALSE) &amp; IF(Audit!J555=10,Audit!W555,"") &amp; IF(Audit!J555&lt;&gt;1,U1790,"")</f>
        <v>#N/A</v>
      </c>
      <c r="BI1790" s="47" t="e">
        <f t="shared" si="837"/>
        <v>#N/A</v>
      </c>
      <c r="BJ1790" s="48" t="str">
        <f t="shared" si="838"/>
        <v/>
      </c>
      <c r="BK1790" s="48" t="str">
        <f t="shared" si="839"/>
        <v/>
      </c>
      <c r="BL1790" s="48" t="str">
        <f t="shared" si="840"/>
        <v/>
      </c>
      <c r="BM1790" s="48" t="str">
        <f t="shared" si="841"/>
        <v/>
      </c>
      <c r="BN1790" s="48" t="str">
        <f t="shared" si="842"/>
        <v/>
      </c>
      <c r="BO1790" s="48" t="str">
        <f t="shared" si="843"/>
        <v/>
      </c>
      <c r="BP1790" s="48" t="str">
        <f t="shared" si="844"/>
        <v/>
      </c>
      <c r="BQ1790" s="48" t="str">
        <f t="shared" si="845"/>
        <v/>
      </c>
      <c r="BR1790" s="48" t="str">
        <f t="shared" si="846"/>
        <v/>
      </c>
      <c r="BS1790" s="48" t="str">
        <f t="shared" si="847"/>
        <v/>
      </c>
      <c r="BT1790" s="48" t="str">
        <f t="shared" si="848"/>
        <v/>
      </c>
      <c r="BU1790" s="48" t="str">
        <f t="shared" si="849"/>
        <v/>
      </c>
    </row>
    <row r="1791" spans="1:73">
      <c r="A1791" s="10">
        <f>Audit!A556</f>
        <v>0</v>
      </c>
      <c r="B1791" s="10" t="e">
        <f t="shared" si="820"/>
        <v>#N/A</v>
      </c>
      <c r="C1791" s="17" t="e">
        <f>VLOOKUP(Audit!B556,$V$3:$AE$12,2,FALSE) &amp; VLOOKUP(Audit!B556,$V$13:$AE$22,2,FALSE)&amp; IF(Audit!B556=10,Audit!V556&amp;Audit!W556,"")</f>
        <v>#N/A</v>
      </c>
      <c r="D1791" s="17" t="e">
        <f>VLOOKUP(Audit!C556,$V$3:$AE$12,3,FALSE) &amp; VLOOKUP(Audit!C556,$V$13:$AE$22,3,FALSE) &amp;IF(Audit!C556=10,Audit!V556&amp;Audit!W556,"")</f>
        <v>#N/A</v>
      </c>
      <c r="E1791" s="17" t="e">
        <f>VLOOKUP(Audit!D556,$V$3:$AE$12,4,FALSE)&amp; Audit!T556 &amp; VLOOKUP(Audit!D556,$V$13:$AE$22,4,FALSE)&amp; IF(Audit!D556=10,Audit!V556&amp;Audit!W556,"")</f>
        <v>#N/A</v>
      </c>
      <c r="F1791" s="17" t="e">
        <f>VLOOKUP(Audit!E556,$V$3:$AE$12,5,FALSE) &amp; VLOOKUP(Audit!E556,$V$13:$AE$22,5,FALSE)&amp; IF(Audit!E556=10,Audit!V556&amp;Audit!W556,"")</f>
        <v>#N/A</v>
      </c>
      <c r="G1791" s="17" t="e">
        <f>VLOOKUP(Audit!F556,$V$3:$AE$12,6,FALSE) &amp; VLOOKUP(Audit!F556,$V$13:$AE$22,6,FALSE)&amp; IF(Audit!F556=10,Audit!V556&amp;Audit!W556,"")</f>
        <v>#N/A</v>
      </c>
      <c r="H1791" s="17" t="e">
        <f>VLOOKUP(Audit!G556,$V$3:$AE$12,7,FALSE) &amp; VLOOKUP(Audit!G556,$V$13:$AE$22,7,FALSE)&amp;IF(Audit!G556=10,Audit!V556&amp;Audit!W556,"")</f>
        <v>#N/A</v>
      </c>
      <c r="I1791" s="17" t="e">
        <f>VLOOKUP(Audit!H556,$V$3:$AE$12,8,FALSE) &amp; Audit!U556 &amp; VLOOKUP(Audit!H556,$V$13:$AE$22,8,FALSE)&amp;IF(Audit!H556=10,Audit!V556&amp;Audit!W556,"")</f>
        <v>#N/A</v>
      </c>
      <c r="J1791" s="17" t="e">
        <f>VLOOKUP(Audit!I556,$V$3:$AE$12,9,FALSE) &amp; VLOOKUP(Audit!I556,$V$13:$AE$22,9,FALSE) &amp; IF(Audit!I556=10,Audit!V556&amp;Audit!W556,"") &amp; IF(Audit!I556&lt;&gt;1,U1791,"")</f>
        <v>#N/A</v>
      </c>
      <c r="K1791" s="17" t="e">
        <f>VLOOKUP(Audit!J556,$V$3:$AE$12,10,FALSE) &amp; Audit!S556 &amp; VLOOKUP(Audit!J556,$V$13:$AE$22,10,FALSE) &amp; IF(Audit!J556=10,Audit!V556&amp;Audit!W556,"") &amp; IF(Audit!J556&lt;&gt;1,U1791,"")</f>
        <v>#N/A</v>
      </c>
      <c r="L1791" s="10">
        <f>Audit!K556</f>
        <v>0</v>
      </c>
      <c r="M1791" s="10" t="e">
        <f t="shared" si="821"/>
        <v>#N/A</v>
      </c>
      <c r="N1791" s="10" t="e">
        <f t="shared" si="822"/>
        <v>#N/A</v>
      </c>
      <c r="O1791" s="10" t="e">
        <f t="shared" si="823"/>
        <v>#N/A</v>
      </c>
      <c r="P1791" s="10" t="e">
        <f t="shared" si="824"/>
        <v>#N/A</v>
      </c>
      <c r="Q1791" s="10" t="e">
        <f t="shared" si="825"/>
        <v>#N/A</v>
      </c>
      <c r="R1791" s="10" t="e">
        <f t="shared" si="826"/>
        <v>#N/A</v>
      </c>
      <c r="S1791" s="10" t="e">
        <f t="shared" si="827"/>
        <v>#N/A</v>
      </c>
      <c r="T1791" s="10" t="e">
        <f t="shared" si="828"/>
        <v>#N/A</v>
      </c>
      <c r="U1791" s="17" t="str">
        <f>IF(Audit!M556="","",VLOOKUP(Audit!M556,$W$26:$X$35,2,FALSE)) &amp; Audit!N556 &amp; IF(Audit!O556="","",IF(Audit!N556&lt;=1.4,VLOOKUP(Audit!O556,$W$38:X1836,2,FALSE),VLOOKUP(Audit!O556,$W$51:$X$61,2,FALSE))) &amp; IF(Audit!P556="","",VLOOKUP(Audit!P556,$Y$26:$Z$35,2,FALSE) &amp; Audit!Q556 &amp; IF(Audit!O556="","",IF(Audit!Q556&lt;=1.4,VLOOKUP(Audit!R556,$Y$38:$Z$48,2,FALSE),VLOOKUP(Audit!R556,$Y$51:$Z$61,2,FALSE))))</f>
        <v/>
      </c>
      <c r="V1791" s="21"/>
      <c r="AH1791" s="49">
        <f>Audit!A556</f>
        <v>0</v>
      </c>
      <c r="AI1791" s="50" t="e">
        <f>VLOOKUP(Audit!B556,$V$3:$AE$12,2,FALSE)&amp; IF(Audit!B556=10,Audit!V556,"")</f>
        <v>#N/A</v>
      </c>
      <c r="AJ1791" s="50" t="e">
        <f>VLOOKUP(Audit!B556,$V$13:$AE$22,2,FALSE)&amp; IF(Audit!B556=10,Audit!W556,"")</f>
        <v>#N/A</v>
      </c>
      <c r="AK1791" s="47" t="e">
        <f t="shared" si="829"/>
        <v>#N/A</v>
      </c>
      <c r="AL1791" s="50" t="e">
        <f>VLOOKUP(Audit!C556,$V$3:$AE$12,3,FALSE)&amp; IF(Audit!C556=10,Audit!V556,"")</f>
        <v>#N/A</v>
      </c>
      <c r="AM1791" s="50" t="e">
        <f>VLOOKUP(Audit!C556,$V$13:$AE$22,3,FALSE)&amp; IF(Audit!C556=10,Audit!W556,"")</f>
        <v>#N/A</v>
      </c>
      <c r="AN1791" s="47" t="e">
        <f t="shared" si="830"/>
        <v>#N/A</v>
      </c>
      <c r="AO1791" s="50" t="e">
        <f>VLOOKUP(Audit!D556,$V$3:$AE$12,4,FALSE) &amp;  Audit!T556 &amp; IF(Audit!D556=10,Audit!V556,"")</f>
        <v>#N/A</v>
      </c>
      <c r="AP1791" s="50" t="e">
        <f>VLOOKUP(Audit!D556,$V$13:$AE$22,4,FALSE)&amp; IF(Audit!D556=10,Audit!W556,"")</f>
        <v>#N/A</v>
      </c>
      <c r="AQ1791" s="47" t="e">
        <f t="shared" si="831"/>
        <v>#N/A</v>
      </c>
      <c r="AR1791" s="50" t="e">
        <f>VLOOKUP(Audit!E556,$V$3:$AE$12,5,FALSE)&amp; IF(Audit!E556=10,Audit!V556,"")</f>
        <v>#N/A</v>
      </c>
      <c r="AS1791" s="50" t="e">
        <f>VLOOKUP(Audit!E556,$V$13:$AE$22,5,FALSE)&amp; IF(Audit!E556=10,Audit!W556,"")</f>
        <v>#N/A</v>
      </c>
      <c r="AT1791" s="47" t="e">
        <f t="shared" si="832"/>
        <v>#N/A</v>
      </c>
      <c r="AU1791" s="50" t="e">
        <f>VLOOKUP(Audit!F556,$V$3:$AE$12,6,FALSE)&amp; IF(Audit!F556=10,Audit!V556,"")</f>
        <v>#N/A</v>
      </c>
      <c r="AV1791" s="50" t="e">
        <f>VLOOKUP(Audit!F556,$V$13:$AE$22,6,FALSE)&amp; IF(Audit!F556=10,Audit!W556,"")</f>
        <v>#N/A</v>
      </c>
      <c r="AW1791" s="47" t="e">
        <f t="shared" si="833"/>
        <v>#N/A</v>
      </c>
      <c r="AX1791" s="50" t="e">
        <f>VLOOKUP(Audit!G556,$V$3:$AE$12,7,FALSE)&amp; IF(Audit!G556=10,Audit!V556,"")</f>
        <v>#N/A</v>
      </c>
      <c r="AY1791" s="50" t="e">
        <f>VLOOKUP(Audit!G556,$V$13:$AE$22,7,FALSE) &amp; IF(Audit!G556=10,Audit!W556,"")</f>
        <v>#N/A</v>
      </c>
      <c r="AZ1791" s="47" t="e">
        <f t="shared" si="834"/>
        <v>#N/A</v>
      </c>
      <c r="BA1791" s="50" t="e">
        <f>VLOOKUP(Audit!H556,$V$3:$AE$12,8,FALSE)&amp; Audit!U556 &amp; IF(Audit!H556=10,Audit!V556,"")</f>
        <v>#N/A</v>
      </c>
      <c r="BB1791" s="50" t="e">
        <f>VLOOKUP(Audit!H556,$V$13:$AE$22,8,FALSE) &amp; IF(Audit!H556=10,Audit!W556,"")</f>
        <v>#N/A</v>
      </c>
      <c r="BC1791" s="47" t="e">
        <f t="shared" si="835"/>
        <v>#N/A</v>
      </c>
      <c r="BD1791" s="50" t="e">
        <f>VLOOKUP(Audit!I556,$V$3:$AE$12,9,FALSE)&amp; IF(Audit!I556=10,Audit!V556,"")</f>
        <v>#N/A</v>
      </c>
      <c r="BE1791" s="50" t="e">
        <f>VLOOKUP(Audit!I556,$V$13:$AE$22,9,FALSE) &amp; IF(Audit!I556=10,Audit!W556,"") &amp; IF(Audit!I556&lt;&gt;1,U1791,"")</f>
        <v>#N/A</v>
      </c>
      <c r="BF1791" s="47" t="e">
        <f t="shared" si="836"/>
        <v>#N/A</v>
      </c>
      <c r="BG1791" s="50" t="e">
        <f>VLOOKUP(Audit!J556,$V$3:$AE$12,10,FALSE) &amp; Audit!S556 &amp; IF(Audit!J556=10,Audit!V556,"")</f>
        <v>#N/A</v>
      </c>
      <c r="BH1791" s="50" t="e">
        <f>VLOOKUP(Audit!J556,$V$13:$AE$22,10,FALSE) &amp; IF(Audit!J556=10,Audit!W556,"") &amp; IF(Audit!J556&lt;&gt;1,U1791,"")</f>
        <v>#N/A</v>
      </c>
      <c r="BI1791" s="47" t="e">
        <f t="shared" si="837"/>
        <v>#N/A</v>
      </c>
      <c r="BJ1791" s="48" t="str">
        <f t="shared" si="838"/>
        <v/>
      </c>
      <c r="BK1791" s="48" t="str">
        <f t="shared" si="839"/>
        <v/>
      </c>
      <c r="BL1791" s="48" t="str">
        <f t="shared" si="840"/>
        <v/>
      </c>
      <c r="BM1791" s="48" t="str">
        <f t="shared" si="841"/>
        <v/>
      </c>
      <c r="BN1791" s="48" t="str">
        <f t="shared" si="842"/>
        <v/>
      </c>
      <c r="BO1791" s="48" t="str">
        <f t="shared" si="843"/>
        <v/>
      </c>
      <c r="BP1791" s="48" t="str">
        <f t="shared" si="844"/>
        <v/>
      </c>
      <c r="BQ1791" s="48" t="str">
        <f t="shared" si="845"/>
        <v/>
      </c>
      <c r="BR1791" s="48" t="str">
        <f t="shared" si="846"/>
        <v/>
      </c>
      <c r="BS1791" s="48" t="str">
        <f t="shared" si="847"/>
        <v/>
      </c>
      <c r="BT1791" s="48" t="str">
        <f t="shared" si="848"/>
        <v/>
      </c>
      <c r="BU1791" s="48" t="str">
        <f t="shared" si="849"/>
        <v/>
      </c>
    </row>
    <row r="1792" spans="1:73">
      <c r="A1792" s="10">
        <f>Audit!A557</f>
        <v>0</v>
      </c>
      <c r="B1792" s="10" t="e">
        <f t="shared" si="820"/>
        <v>#N/A</v>
      </c>
      <c r="C1792" s="17" t="e">
        <f>VLOOKUP(Audit!B557,$V$3:$AE$12,2,FALSE) &amp; VLOOKUP(Audit!B557,$V$13:$AE$22,2,FALSE)&amp; IF(Audit!B557=10,Audit!V557&amp;Audit!W557,"")</f>
        <v>#N/A</v>
      </c>
      <c r="D1792" s="17" t="e">
        <f>VLOOKUP(Audit!C557,$V$3:$AE$12,3,FALSE) &amp; VLOOKUP(Audit!C557,$V$13:$AE$22,3,FALSE) &amp;IF(Audit!C557=10,Audit!V557&amp;Audit!W557,"")</f>
        <v>#N/A</v>
      </c>
      <c r="E1792" s="17" t="e">
        <f>VLOOKUP(Audit!D557,$V$3:$AE$12,4,FALSE)&amp; Audit!T557 &amp; VLOOKUP(Audit!D557,$V$13:$AE$22,4,FALSE)&amp; IF(Audit!D557=10,Audit!V557&amp;Audit!W557,"")</f>
        <v>#N/A</v>
      </c>
      <c r="F1792" s="17" t="e">
        <f>VLOOKUP(Audit!E557,$V$3:$AE$12,5,FALSE) &amp; VLOOKUP(Audit!E557,$V$13:$AE$22,5,FALSE)&amp; IF(Audit!E557=10,Audit!V557&amp;Audit!W557,"")</f>
        <v>#N/A</v>
      </c>
      <c r="G1792" s="17" t="e">
        <f>VLOOKUP(Audit!F557,$V$3:$AE$12,6,FALSE) &amp; VLOOKUP(Audit!F557,$V$13:$AE$22,6,FALSE)&amp; IF(Audit!F557=10,Audit!V557&amp;Audit!W557,"")</f>
        <v>#N/A</v>
      </c>
      <c r="H1792" s="17" t="e">
        <f>VLOOKUP(Audit!G557,$V$3:$AE$12,7,FALSE) &amp; VLOOKUP(Audit!G557,$V$13:$AE$22,7,FALSE)&amp;IF(Audit!G557=10,Audit!V557&amp;Audit!W557,"")</f>
        <v>#N/A</v>
      </c>
      <c r="I1792" s="17" t="e">
        <f>VLOOKUP(Audit!H557,$V$3:$AE$12,8,FALSE) &amp; Audit!U557 &amp; VLOOKUP(Audit!H557,$V$13:$AE$22,8,FALSE)&amp;IF(Audit!H557=10,Audit!V557&amp;Audit!W557,"")</f>
        <v>#N/A</v>
      </c>
      <c r="J1792" s="17" t="e">
        <f>VLOOKUP(Audit!I557,$V$3:$AE$12,9,FALSE) &amp; VLOOKUP(Audit!I557,$V$13:$AE$22,9,FALSE) &amp; IF(Audit!I557=10,Audit!V557&amp;Audit!W557,"") &amp; IF(Audit!I557&lt;&gt;1,U1792,"")</f>
        <v>#N/A</v>
      </c>
      <c r="K1792" s="17" t="e">
        <f>VLOOKUP(Audit!J557,$V$3:$AE$12,10,FALSE) &amp; Audit!S557 &amp; VLOOKUP(Audit!J557,$V$13:$AE$22,10,FALSE) &amp; IF(Audit!J557=10,Audit!V557&amp;Audit!W557,"") &amp; IF(Audit!J557&lt;&gt;1,U1792,"")</f>
        <v>#N/A</v>
      </c>
      <c r="L1792" s="10">
        <f>Audit!K557</f>
        <v>0</v>
      </c>
      <c r="M1792" s="10" t="e">
        <f t="shared" si="821"/>
        <v>#N/A</v>
      </c>
      <c r="N1792" s="10" t="e">
        <f t="shared" si="822"/>
        <v>#N/A</v>
      </c>
      <c r="O1792" s="10" t="e">
        <f t="shared" si="823"/>
        <v>#N/A</v>
      </c>
      <c r="P1792" s="10" t="e">
        <f t="shared" si="824"/>
        <v>#N/A</v>
      </c>
      <c r="Q1792" s="10" t="e">
        <f t="shared" si="825"/>
        <v>#N/A</v>
      </c>
      <c r="R1792" s="10" t="e">
        <f t="shared" si="826"/>
        <v>#N/A</v>
      </c>
      <c r="S1792" s="10" t="e">
        <f t="shared" si="827"/>
        <v>#N/A</v>
      </c>
      <c r="T1792" s="10" t="e">
        <f t="shared" si="828"/>
        <v>#N/A</v>
      </c>
      <c r="U1792" s="17" t="str">
        <f>IF(Audit!M557="","",VLOOKUP(Audit!M557,$W$26:$X$35,2,FALSE)) &amp; Audit!N557 &amp; IF(Audit!O557="","",IF(Audit!N557&lt;=1.4,VLOOKUP(Audit!O557,$W$38:X1837,2,FALSE),VLOOKUP(Audit!O557,$W$51:$X$61,2,FALSE))) &amp; IF(Audit!P557="","",VLOOKUP(Audit!P557,$Y$26:$Z$35,2,FALSE) &amp; Audit!Q557 &amp; IF(Audit!O557="","",IF(Audit!Q557&lt;=1.4,VLOOKUP(Audit!R557,$Y$38:$Z$48,2,FALSE),VLOOKUP(Audit!R557,$Y$51:$Z$61,2,FALSE))))</f>
        <v/>
      </c>
      <c r="V1792" s="21"/>
      <c r="AH1792" s="49">
        <f>Audit!A557</f>
        <v>0</v>
      </c>
      <c r="AI1792" s="50" t="e">
        <f>VLOOKUP(Audit!B557,$V$3:$AE$12,2,FALSE)&amp; IF(Audit!B557=10,Audit!V557,"")</f>
        <v>#N/A</v>
      </c>
      <c r="AJ1792" s="50" t="e">
        <f>VLOOKUP(Audit!B557,$V$13:$AE$22,2,FALSE)&amp; IF(Audit!B557=10,Audit!W557,"")</f>
        <v>#N/A</v>
      </c>
      <c r="AK1792" s="47" t="e">
        <f t="shared" si="829"/>
        <v>#N/A</v>
      </c>
      <c r="AL1792" s="50" t="e">
        <f>VLOOKUP(Audit!C557,$V$3:$AE$12,3,FALSE)&amp; IF(Audit!C557=10,Audit!V557,"")</f>
        <v>#N/A</v>
      </c>
      <c r="AM1792" s="50" t="e">
        <f>VLOOKUP(Audit!C557,$V$13:$AE$22,3,FALSE)&amp; IF(Audit!C557=10,Audit!W557,"")</f>
        <v>#N/A</v>
      </c>
      <c r="AN1792" s="47" t="e">
        <f t="shared" si="830"/>
        <v>#N/A</v>
      </c>
      <c r="AO1792" s="50" t="e">
        <f>VLOOKUP(Audit!D557,$V$3:$AE$12,4,FALSE) &amp;  Audit!T557 &amp; IF(Audit!D557=10,Audit!V557,"")</f>
        <v>#N/A</v>
      </c>
      <c r="AP1792" s="50" t="e">
        <f>VLOOKUP(Audit!D557,$V$13:$AE$22,4,FALSE)&amp; IF(Audit!D557=10,Audit!W557,"")</f>
        <v>#N/A</v>
      </c>
      <c r="AQ1792" s="47" t="e">
        <f t="shared" si="831"/>
        <v>#N/A</v>
      </c>
      <c r="AR1792" s="50" t="e">
        <f>VLOOKUP(Audit!E557,$V$3:$AE$12,5,FALSE)&amp; IF(Audit!E557=10,Audit!V557,"")</f>
        <v>#N/A</v>
      </c>
      <c r="AS1792" s="50" t="e">
        <f>VLOOKUP(Audit!E557,$V$13:$AE$22,5,FALSE)&amp; IF(Audit!E557=10,Audit!W557,"")</f>
        <v>#N/A</v>
      </c>
      <c r="AT1792" s="47" t="e">
        <f t="shared" si="832"/>
        <v>#N/A</v>
      </c>
      <c r="AU1792" s="50" t="e">
        <f>VLOOKUP(Audit!F557,$V$3:$AE$12,6,FALSE)&amp; IF(Audit!F557=10,Audit!V557,"")</f>
        <v>#N/A</v>
      </c>
      <c r="AV1792" s="50" t="e">
        <f>VLOOKUP(Audit!F557,$V$13:$AE$22,6,FALSE)&amp; IF(Audit!F557=10,Audit!W557,"")</f>
        <v>#N/A</v>
      </c>
      <c r="AW1792" s="47" t="e">
        <f t="shared" si="833"/>
        <v>#N/A</v>
      </c>
      <c r="AX1792" s="50" t="e">
        <f>VLOOKUP(Audit!G557,$V$3:$AE$12,7,FALSE)&amp; IF(Audit!G557=10,Audit!V557,"")</f>
        <v>#N/A</v>
      </c>
      <c r="AY1792" s="50" t="e">
        <f>VLOOKUP(Audit!G557,$V$13:$AE$22,7,FALSE) &amp; IF(Audit!G557=10,Audit!W557,"")</f>
        <v>#N/A</v>
      </c>
      <c r="AZ1792" s="47" t="e">
        <f t="shared" si="834"/>
        <v>#N/A</v>
      </c>
      <c r="BA1792" s="50" t="e">
        <f>VLOOKUP(Audit!H557,$V$3:$AE$12,8,FALSE)&amp; Audit!U557 &amp; IF(Audit!H557=10,Audit!V557,"")</f>
        <v>#N/A</v>
      </c>
      <c r="BB1792" s="50" t="e">
        <f>VLOOKUP(Audit!H557,$V$13:$AE$22,8,FALSE) &amp; IF(Audit!H557=10,Audit!W557,"")</f>
        <v>#N/A</v>
      </c>
      <c r="BC1792" s="47" t="e">
        <f t="shared" si="835"/>
        <v>#N/A</v>
      </c>
      <c r="BD1792" s="50" t="e">
        <f>VLOOKUP(Audit!I557,$V$3:$AE$12,9,FALSE)&amp; IF(Audit!I557=10,Audit!V557,"")</f>
        <v>#N/A</v>
      </c>
      <c r="BE1792" s="50" t="e">
        <f>VLOOKUP(Audit!I557,$V$13:$AE$22,9,FALSE) &amp; IF(Audit!I557=10,Audit!W557,"") &amp; IF(Audit!I557&lt;&gt;1,U1792,"")</f>
        <v>#N/A</v>
      </c>
      <c r="BF1792" s="47" t="e">
        <f t="shared" si="836"/>
        <v>#N/A</v>
      </c>
      <c r="BG1792" s="50" t="e">
        <f>VLOOKUP(Audit!J557,$V$3:$AE$12,10,FALSE) &amp; Audit!S557 &amp; IF(Audit!J557=10,Audit!V557,"")</f>
        <v>#N/A</v>
      </c>
      <c r="BH1792" s="50" t="e">
        <f>VLOOKUP(Audit!J557,$V$13:$AE$22,10,FALSE) &amp; IF(Audit!J557=10,Audit!W557,"") &amp; IF(Audit!J557&lt;&gt;1,U1792,"")</f>
        <v>#N/A</v>
      </c>
      <c r="BI1792" s="47" t="e">
        <f t="shared" si="837"/>
        <v>#N/A</v>
      </c>
      <c r="BJ1792" s="48" t="str">
        <f t="shared" si="838"/>
        <v/>
      </c>
      <c r="BK1792" s="48" t="str">
        <f t="shared" si="839"/>
        <v/>
      </c>
      <c r="BL1792" s="48" t="str">
        <f t="shared" si="840"/>
        <v/>
      </c>
      <c r="BM1792" s="48" t="str">
        <f t="shared" si="841"/>
        <v/>
      </c>
      <c r="BN1792" s="48" t="str">
        <f t="shared" si="842"/>
        <v/>
      </c>
      <c r="BO1792" s="48" t="str">
        <f t="shared" si="843"/>
        <v/>
      </c>
      <c r="BP1792" s="48" t="str">
        <f t="shared" si="844"/>
        <v/>
      </c>
      <c r="BQ1792" s="48" t="str">
        <f t="shared" si="845"/>
        <v/>
      </c>
      <c r="BR1792" s="48" t="str">
        <f t="shared" si="846"/>
        <v/>
      </c>
      <c r="BS1792" s="48" t="str">
        <f t="shared" si="847"/>
        <v/>
      </c>
      <c r="BT1792" s="48" t="str">
        <f t="shared" si="848"/>
        <v/>
      </c>
      <c r="BU1792" s="48" t="str">
        <f t="shared" si="849"/>
        <v/>
      </c>
    </row>
    <row r="1793" spans="1:73">
      <c r="A1793" s="10">
        <f>Audit!A558</f>
        <v>0</v>
      </c>
      <c r="B1793" s="10" t="e">
        <f t="shared" si="820"/>
        <v>#N/A</v>
      </c>
      <c r="C1793" s="17" t="e">
        <f>VLOOKUP(Audit!B558,$V$3:$AE$12,2,FALSE) &amp; VLOOKUP(Audit!B558,$V$13:$AE$22,2,FALSE)&amp; IF(Audit!B558=10,Audit!V558&amp;Audit!W558,"")</f>
        <v>#N/A</v>
      </c>
      <c r="D1793" s="17" t="e">
        <f>VLOOKUP(Audit!C558,$V$3:$AE$12,3,FALSE) &amp; VLOOKUP(Audit!C558,$V$13:$AE$22,3,FALSE) &amp;IF(Audit!C558=10,Audit!V558&amp;Audit!W558,"")</f>
        <v>#N/A</v>
      </c>
      <c r="E1793" s="17" t="e">
        <f>VLOOKUP(Audit!D558,$V$3:$AE$12,4,FALSE)&amp; Audit!T558 &amp; VLOOKUP(Audit!D558,$V$13:$AE$22,4,FALSE)&amp; IF(Audit!D558=10,Audit!V558&amp;Audit!W558,"")</f>
        <v>#N/A</v>
      </c>
      <c r="F1793" s="17" t="e">
        <f>VLOOKUP(Audit!E558,$V$3:$AE$12,5,FALSE) &amp; VLOOKUP(Audit!E558,$V$13:$AE$22,5,FALSE)&amp; IF(Audit!E558=10,Audit!V558&amp;Audit!W558,"")</f>
        <v>#N/A</v>
      </c>
      <c r="G1793" s="17" t="e">
        <f>VLOOKUP(Audit!F558,$V$3:$AE$12,6,FALSE) &amp; VLOOKUP(Audit!F558,$V$13:$AE$22,6,FALSE)&amp; IF(Audit!F558=10,Audit!V558&amp;Audit!W558,"")</f>
        <v>#N/A</v>
      </c>
      <c r="H1793" s="17" t="e">
        <f>VLOOKUP(Audit!G558,$V$3:$AE$12,7,FALSE) &amp; VLOOKUP(Audit!G558,$V$13:$AE$22,7,FALSE)&amp;IF(Audit!G558=10,Audit!V558&amp;Audit!W558,"")</f>
        <v>#N/A</v>
      </c>
      <c r="I1793" s="17" t="e">
        <f>VLOOKUP(Audit!H558,$V$3:$AE$12,8,FALSE) &amp; Audit!U558 &amp; VLOOKUP(Audit!H558,$V$13:$AE$22,8,FALSE)&amp;IF(Audit!H558=10,Audit!V558&amp;Audit!W558,"")</f>
        <v>#N/A</v>
      </c>
      <c r="J1793" s="17" t="e">
        <f>VLOOKUP(Audit!I558,$V$3:$AE$12,9,FALSE) &amp; VLOOKUP(Audit!I558,$V$13:$AE$22,9,FALSE) &amp; IF(Audit!I558=10,Audit!V558&amp;Audit!W558,"") &amp; IF(Audit!I558&lt;&gt;1,U1793,"")</f>
        <v>#N/A</v>
      </c>
      <c r="K1793" s="17" t="e">
        <f>VLOOKUP(Audit!J558,$V$3:$AE$12,10,FALSE) &amp; Audit!S558 &amp; VLOOKUP(Audit!J558,$V$13:$AE$22,10,FALSE) &amp; IF(Audit!J558=10,Audit!V558&amp;Audit!W558,"") &amp; IF(Audit!J558&lt;&gt;1,U1793,"")</f>
        <v>#N/A</v>
      </c>
      <c r="L1793" s="10">
        <f>Audit!K558</f>
        <v>0</v>
      </c>
      <c r="M1793" s="10" t="e">
        <f t="shared" si="821"/>
        <v>#N/A</v>
      </c>
      <c r="N1793" s="10" t="e">
        <f t="shared" si="822"/>
        <v>#N/A</v>
      </c>
      <c r="O1793" s="10" t="e">
        <f t="shared" si="823"/>
        <v>#N/A</v>
      </c>
      <c r="P1793" s="10" t="e">
        <f t="shared" si="824"/>
        <v>#N/A</v>
      </c>
      <c r="Q1793" s="10" t="e">
        <f t="shared" si="825"/>
        <v>#N/A</v>
      </c>
      <c r="R1793" s="10" t="e">
        <f t="shared" si="826"/>
        <v>#N/A</v>
      </c>
      <c r="S1793" s="10" t="e">
        <f t="shared" si="827"/>
        <v>#N/A</v>
      </c>
      <c r="T1793" s="10" t="e">
        <f t="shared" si="828"/>
        <v>#N/A</v>
      </c>
      <c r="U1793" s="17" t="str">
        <f>IF(Audit!M558="","",VLOOKUP(Audit!M558,$W$26:$X$35,2,FALSE)) &amp; Audit!N558 &amp; IF(Audit!O558="","",IF(Audit!N558&lt;=1.4,VLOOKUP(Audit!O558,$W$38:X1838,2,FALSE),VLOOKUP(Audit!O558,$W$51:$X$61,2,FALSE))) &amp; IF(Audit!P558="","",VLOOKUP(Audit!P558,$Y$26:$Z$35,2,FALSE) &amp; Audit!Q558 &amp; IF(Audit!O558="","",IF(Audit!Q558&lt;=1.4,VLOOKUP(Audit!R558,$Y$38:$Z$48,2,FALSE),VLOOKUP(Audit!R558,$Y$51:$Z$61,2,FALSE))))</f>
        <v/>
      </c>
      <c r="V1793" s="21"/>
      <c r="AH1793" s="49">
        <f>Audit!A558</f>
        <v>0</v>
      </c>
      <c r="AI1793" s="50" t="e">
        <f>VLOOKUP(Audit!B558,$V$3:$AE$12,2,FALSE)&amp; IF(Audit!B558=10,Audit!V558,"")</f>
        <v>#N/A</v>
      </c>
      <c r="AJ1793" s="50" t="e">
        <f>VLOOKUP(Audit!B558,$V$13:$AE$22,2,FALSE)&amp; IF(Audit!B558=10,Audit!W558,"")</f>
        <v>#N/A</v>
      </c>
      <c r="AK1793" s="47" t="e">
        <f t="shared" si="829"/>
        <v>#N/A</v>
      </c>
      <c r="AL1793" s="50" t="e">
        <f>VLOOKUP(Audit!C558,$V$3:$AE$12,3,FALSE)&amp; IF(Audit!C558=10,Audit!V558,"")</f>
        <v>#N/A</v>
      </c>
      <c r="AM1793" s="50" t="e">
        <f>VLOOKUP(Audit!C558,$V$13:$AE$22,3,FALSE)&amp; IF(Audit!C558=10,Audit!W558,"")</f>
        <v>#N/A</v>
      </c>
      <c r="AN1793" s="47" t="e">
        <f t="shared" si="830"/>
        <v>#N/A</v>
      </c>
      <c r="AO1793" s="50" t="e">
        <f>VLOOKUP(Audit!D558,$V$3:$AE$12,4,FALSE) &amp;  Audit!T558 &amp; IF(Audit!D558=10,Audit!V558,"")</f>
        <v>#N/A</v>
      </c>
      <c r="AP1793" s="50" t="e">
        <f>VLOOKUP(Audit!D558,$V$13:$AE$22,4,FALSE)&amp; IF(Audit!D558=10,Audit!W558,"")</f>
        <v>#N/A</v>
      </c>
      <c r="AQ1793" s="47" t="e">
        <f t="shared" si="831"/>
        <v>#N/A</v>
      </c>
      <c r="AR1793" s="50" t="e">
        <f>VLOOKUP(Audit!E558,$V$3:$AE$12,5,FALSE)&amp; IF(Audit!E558=10,Audit!V558,"")</f>
        <v>#N/A</v>
      </c>
      <c r="AS1793" s="50" t="e">
        <f>VLOOKUP(Audit!E558,$V$13:$AE$22,5,FALSE)&amp; IF(Audit!E558=10,Audit!W558,"")</f>
        <v>#N/A</v>
      </c>
      <c r="AT1793" s="47" t="e">
        <f t="shared" si="832"/>
        <v>#N/A</v>
      </c>
      <c r="AU1793" s="50" t="e">
        <f>VLOOKUP(Audit!F558,$V$3:$AE$12,6,FALSE)&amp; IF(Audit!F558=10,Audit!V558,"")</f>
        <v>#N/A</v>
      </c>
      <c r="AV1793" s="50" t="e">
        <f>VLOOKUP(Audit!F558,$V$13:$AE$22,6,FALSE)&amp; IF(Audit!F558=10,Audit!W558,"")</f>
        <v>#N/A</v>
      </c>
      <c r="AW1793" s="47" t="e">
        <f t="shared" si="833"/>
        <v>#N/A</v>
      </c>
      <c r="AX1793" s="50" t="e">
        <f>VLOOKUP(Audit!G558,$V$3:$AE$12,7,FALSE)&amp; IF(Audit!G558=10,Audit!V558,"")</f>
        <v>#N/A</v>
      </c>
      <c r="AY1793" s="50" t="e">
        <f>VLOOKUP(Audit!G558,$V$13:$AE$22,7,FALSE) &amp; IF(Audit!G558=10,Audit!W558,"")</f>
        <v>#N/A</v>
      </c>
      <c r="AZ1793" s="47" t="e">
        <f t="shared" si="834"/>
        <v>#N/A</v>
      </c>
      <c r="BA1793" s="50" t="e">
        <f>VLOOKUP(Audit!H558,$V$3:$AE$12,8,FALSE)&amp; Audit!U558 &amp; IF(Audit!H558=10,Audit!V558,"")</f>
        <v>#N/A</v>
      </c>
      <c r="BB1793" s="50" t="e">
        <f>VLOOKUP(Audit!H558,$V$13:$AE$22,8,FALSE) &amp; IF(Audit!H558=10,Audit!W558,"")</f>
        <v>#N/A</v>
      </c>
      <c r="BC1793" s="47" t="e">
        <f t="shared" si="835"/>
        <v>#N/A</v>
      </c>
      <c r="BD1793" s="50" t="e">
        <f>VLOOKUP(Audit!I558,$V$3:$AE$12,9,FALSE)&amp; IF(Audit!I558=10,Audit!V558,"")</f>
        <v>#N/A</v>
      </c>
      <c r="BE1793" s="50" t="e">
        <f>VLOOKUP(Audit!I558,$V$13:$AE$22,9,FALSE) &amp; IF(Audit!I558=10,Audit!W558,"") &amp; IF(Audit!I558&lt;&gt;1,U1793,"")</f>
        <v>#N/A</v>
      </c>
      <c r="BF1793" s="47" t="e">
        <f t="shared" si="836"/>
        <v>#N/A</v>
      </c>
      <c r="BG1793" s="50" t="e">
        <f>VLOOKUP(Audit!J558,$V$3:$AE$12,10,FALSE) &amp; Audit!S558 &amp; IF(Audit!J558=10,Audit!V558,"")</f>
        <v>#N/A</v>
      </c>
      <c r="BH1793" s="50" t="e">
        <f>VLOOKUP(Audit!J558,$V$13:$AE$22,10,FALSE) &amp; IF(Audit!J558=10,Audit!W558,"") &amp; IF(Audit!J558&lt;&gt;1,U1793,"")</f>
        <v>#N/A</v>
      </c>
      <c r="BI1793" s="47" t="e">
        <f t="shared" si="837"/>
        <v>#N/A</v>
      </c>
      <c r="BJ1793" s="48" t="str">
        <f t="shared" si="838"/>
        <v/>
      </c>
      <c r="BK1793" s="48" t="str">
        <f t="shared" si="839"/>
        <v/>
      </c>
      <c r="BL1793" s="48" t="str">
        <f t="shared" si="840"/>
        <v/>
      </c>
      <c r="BM1793" s="48" t="str">
        <f t="shared" si="841"/>
        <v/>
      </c>
      <c r="BN1793" s="48" t="str">
        <f t="shared" si="842"/>
        <v/>
      </c>
      <c r="BO1793" s="48" t="str">
        <f t="shared" si="843"/>
        <v/>
      </c>
      <c r="BP1793" s="48" t="str">
        <f t="shared" si="844"/>
        <v/>
      </c>
      <c r="BQ1793" s="48" t="str">
        <f t="shared" si="845"/>
        <v/>
      </c>
      <c r="BR1793" s="48" t="str">
        <f t="shared" si="846"/>
        <v/>
      </c>
      <c r="BS1793" s="48" t="str">
        <f t="shared" si="847"/>
        <v/>
      </c>
      <c r="BT1793" s="48" t="str">
        <f t="shared" si="848"/>
        <v/>
      </c>
      <c r="BU1793" s="48" t="str">
        <f t="shared" si="849"/>
        <v/>
      </c>
    </row>
    <row r="1794" spans="1:73">
      <c r="A1794" s="10">
        <f>Audit!A559</f>
        <v>0</v>
      </c>
      <c r="B1794" s="10" t="e">
        <f t="shared" si="820"/>
        <v>#N/A</v>
      </c>
      <c r="C1794" s="17" t="e">
        <f>VLOOKUP(Audit!B559,$V$3:$AE$12,2,FALSE) &amp; VLOOKUP(Audit!B559,$V$13:$AE$22,2,FALSE)&amp; IF(Audit!B559=10,Audit!V559&amp;Audit!W559,"")</f>
        <v>#N/A</v>
      </c>
      <c r="D1794" s="17" t="e">
        <f>VLOOKUP(Audit!C559,$V$3:$AE$12,3,FALSE) &amp; VLOOKUP(Audit!C559,$V$13:$AE$22,3,FALSE) &amp;IF(Audit!C559=10,Audit!V559&amp;Audit!W559,"")</f>
        <v>#N/A</v>
      </c>
      <c r="E1794" s="17" t="e">
        <f>VLOOKUP(Audit!D559,$V$3:$AE$12,4,FALSE)&amp; Audit!T559 &amp; VLOOKUP(Audit!D559,$V$13:$AE$22,4,FALSE)&amp; IF(Audit!D559=10,Audit!V559&amp;Audit!W559,"")</f>
        <v>#N/A</v>
      </c>
      <c r="F1794" s="17" t="e">
        <f>VLOOKUP(Audit!E559,$V$3:$AE$12,5,FALSE) &amp; VLOOKUP(Audit!E559,$V$13:$AE$22,5,FALSE)&amp; IF(Audit!E559=10,Audit!V559&amp;Audit!W559,"")</f>
        <v>#N/A</v>
      </c>
      <c r="G1794" s="17" t="e">
        <f>VLOOKUP(Audit!F559,$V$3:$AE$12,6,FALSE) &amp; VLOOKUP(Audit!F559,$V$13:$AE$22,6,FALSE)&amp; IF(Audit!F559=10,Audit!V559&amp;Audit!W559,"")</f>
        <v>#N/A</v>
      </c>
      <c r="H1794" s="17" t="e">
        <f>VLOOKUP(Audit!G559,$V$3:$AE$12,7,FALSE) &amp; VLOOKUP(Audit!G559,$V$13:$AE$22,7,FALSE)&amp;IF(Audit!G559=10,Audit!V559&amp;Audit!W559,"")</f>
        <v>#N/A</v>
      </c>
      <c r="I1794" s="17" t="e">
        <f>VLOOKUP(Audit!H559,$V$3:$AE$12,8,FALSE) &amp; Audit!U559 &amp; VLOOKUP(Audit!H559,$V$13:$AE$22,8,FALSE)&amp;IF(Audit!H559=10,Audit!V559&amp;Audit!W559,"")</f>
        <v>#N/A</v>
      </c>
      <c r="J1794" s="17" t="e">
        <f>VLOOKUP(Audit!I559,$V$3:$AE$12,9,FALSE) &amp; VLOOKUP(Audit!I559,$V$13:$AE$22,9,FALSE) &amp; IF(Audit!I559=10,Audit!V559&amp;Audit!W559,"") &amp; IF(Audit!I559&lt;&gt;1,U1794,"")</f>
        <v>#N/A</v>
      </c>
      <c r="K1794" s="17" t="e">
        <f>VLOOKUP(Audit!J559,$V$3:$AE$12,10,FALSE) &amp; Audit!S559 &amp; VLOOKUP(Audit!J559,$V$13:$AE$22,10,FALSE) &amp; IF(Audit!J559=10,Audit!V559&amp;Audit!W559,"") &amp; IF(Audit!J559&lt;&gt;1,U1794,"")</f>
        <v>#N/A</v>
      </c>
      <c r="L1794" s="10">
        <f>Audit!K559</f>
        <v>0</v>
      </c>
      <c r="M1794" s="10" t="e">
        <f t="shared" si="821"/>
        <v>#N/A</v>
      </c>
      <c r="N1794" s="10" t="e">
        <f t="shared" si="822"/>
        <v>#N/A</v>
      </c>
      <c r="O1794" s="10" t="e">
        <f t="shared" si="823"/>
        <v>#N/A</v>
      </c>
      <c r="P1794" s="10" t="e">
        <f t="shared" si="824"/>
        <v>#N/A</v>
      </c>
      <c r="Q1794" s="10" t="e">
        <f t="shared" si="825"/>
        <v>#N/A</v>
      </c>
      <c r="R1794" s="10" t="e">
        <f t="shared" si="826"/>
        <v>#N/A</v>
      </c>
      <c r="S1794" s="10" t="e">
        <f t="shared" si="827"/>
        <v>#N/A</v>
      </c>
      <c r="T1794" s="10" t="e">
        <f t="shared" si="828"/>
        <v>#N/A</v>
      </c>
      <c r="U1794" s="17" t="str">
        <f>IF(Audit!M559="","",VLOOKUP(Audit!M559,$W$26:$X$35,2,FALSE)) &amp; Audit!N559 &amp; IF(Audit!O559="","",IF(Audit!N559&lt;=1.4,VLOOKUP(Audit!O559,$W$38:X1839,2,FALSE),VLOOKUP(Audit!O559,$W$51:$X$61,2,FALSE))) &amp; IF(Audit!P559="","",VLOOKUP(Audit!P559,$Y$26:$Z$35,2,FALSE) &amp; Audit!Q559 &amp; IF(Audit!O559="","",IF(Audit!Q559&lt;=1.4,VLOOKUP(Audit!R559,$Y$38:$Z$48,2,FALSE),VLOOKUP(Audit!R559,$Y$51:$Z$61,2,FALSE))))</f>
        <v/>
      </c>
      <c r="V1794" s="21"/>
      <c r="AH1794" s="49">
        <f>Audit!A559</f>
        <v>0</v>
      </c>
      <c r="AI1794" s="50" t="e">
        <f>VLOOKUP(Audit!B559,$V$3:$AE$12,2,FALSE)&amp; IF(Audit!B559=10,Audit!V559,"")</f>
        <v>#N/A</v>
      </c>
      <c r="AJ1794" s="50" t="e">
        <f>VLOOKUP(Audit!B559,$V$13:$AE$22,2,FALSE)&amp; IF(Audit!B559=10,Audit!W559,"")</f>
        <v>#N/A</v>
      </c>
      <c r="AK1794" s="47" t="e">
        <f t="shared" si="829"/>
        <v>#N/A</v>
      </c>
      <c r="AL1794" s="50" t="e">
        <f>VLOOKUP(Audit!C559,$V$3:$AE$12,3,FALSE)&amp; IF(Audit!C559=10,Audit!V559,"")</f>
        <v>#N/A</v>
      </c>
      <c r="AM1794" s="50" t="e">
        <f>VLOOKUP(Audit!C559,$V$13:$AE$22,3,FALSE)&amp; IF(Audit!C559=10,Audit!W559,"")</f>
        <v>#N/A</v>
      </c>
      <c r="AN1794" s="47" t="e">
        <f t="shared" si="830"/>
        <v>#N/A</v>
      </c>
      <c r="AO1794" s="50" t="e">
        <f>VLOOKUP(Audit!D559,$V$3:$AE$12,4,FALSE) &amp;  Audit!T559 &amp; IF(Audit!D559=10,Audit!V559,"")</f>
        <v>#N/A</v>
      </c>
      <c r="AP1794" s="50" t="e">
        <f>VLOOKUP(Audit!D559,$V$13:$AE$22,4,FALSE)&amp; IF(Audit!D559=10,Audit!W559,"")</f>
        <v>#N/A</v>
      </c>
      <c r="AQ1794" s="47" t="e">
        <f t="shared" si="831"/>
        <v>#N/A</v>
      </c>
      <c r="AR1794" s="50" t="e">
        <f>VLOOKUP(Audit!E559,$V$3:$AE$12,5,FALSE)&amp; IF(Audit!E559=10,Audit!V559,"")</f>
        <v>#N/A</v>
      </c>
      <c r="AS1794" s="50" t="e">
        <f>VLOOKUP(Audit!E559,$V$13:$AE$22,5,FALSE)&amp; IF(Audit!E559=10,Audit!W559,"")</f>
        <v>#N/A</v>
      </c>
      <c r="AT1794" s="47" t="e">
        <f t="shared" si="832"/>
        <v>#N/A</v>
      </c>
      <c r="AU1794" s="50" t="e">
        <f>VLOOKUP(Audit!F559,$V$3:$AE$12,6,FALSE)&amp; IF(Audit!F559=10,Audit!V559,"")</f>
        <v>#N/A</v>
      </c>
      <c r="AV1794" s="50" t="e">
        <f>VLOOKUP(Audit!F559,$V$13:$AE$22,6,FALSE)&amp; IF(Audit!F559=10,Audit!W559,"")</f>
        <v>#N/A</v>
      </c>
      <c r="AW1794" s="47" t="e">
        <f t="shared" si="833"/>
        <v>#N/A</v>
      </c>
      <c r="AX1794" s="50" t="e">
        <f>VLOOKUP(Audit!G559,$V$3:$AE$12,7,FALSE)&amp; IF(Audit!G559=10,Audit!V559,"")</f>
        <v>#N/A</v>
      </c>
      <c r="AY1794" s="50" t="e">
        <f>VLOOKUP(Audit!G559,$V$13:$AE$22,7,FALSE) &amp; IF(Audit!G559=10,Audit!W559,"")</f>
        <v>#N/A</v>
      </c>
      <c r="AZ1794" s="47" t="e">
        <f t="shared" si="834"/>
        <v>#N/A</v>
      </c>
      <c r="BA1794" s="50" t="e">
        <f>VLOOKUP(Audit!H559,$V$3:$AE$12,8,FALSE)&amp; Audit!U559 &amp; IF(Audit!H559=10,Audit!V559,"")</f>
        <v>#N/A</v>
      </c>
      <c r="BB1794" s="50" t="e">
        <f>VLOOKUP(Audit!H559,$V$13:$AE$22,8,FALSE) &amp; IF(Audit!H559=10,Audit!W559,"")</f>
        <v>#N/A</v>
      </c>
      <c r="BC1794" s="47" t="e">
        <f t="shared" si="835"/>
        <v>#N/A</v>
      </c>
      <c r="BD1794" s="50" t="e">
        <f>VLOOKUP(Audit!I559,$V$3:$AE$12,9,FALSE)&amp; IF(Audit!I559=10,Audit!V559,"")</f>
        <v>#N/A</v>
      </c>
      <c r="BE1794" s="50" t="e">
        <f>VLOOKUP(Audit!I559,$V$13:$AE$22,9,FALSE) &amp; IF(Audit!I559=10,Audit!W559,"") &amp; IF(Audit!I559&lt;&gt;1,U1794,"")</f>
        <v>#N/A</v>
      </c>
      <c r="BF1794" s="47" t="e">
        <f t="shared" si="836"/>
        <v>#N/A</v>
      </c>
      <c r="BG1794" s="50" t="e">
        <f>VLOOKUP(Audit!J559,$V$3:$AE$12,10,FALSE) &amp; Audit!S559 &amp; IF(Audit!J559=10,Audit!V559,"")</f>
        <v>#N/A</v>
      </c>
      <c r="BH1794" s="50" t="e">
        <f>VLOOKUP(Audit!J559,$V$13:$AE$22,10,FALSE) &amp; IF(Audit!J559=10,Audit!W559,"") &amp; IF(Audit!J559&lt;&gt;1,U1794,"")</f>
        <v>#N/A</v>
      </c>
      <c r="BI1794" s="47" t="e">
        <f t="shared" si="837"/>
        <v>#N/A</v>
      </c>
      <c r="BJ1794" s="48" t="str">
        <f t="shared" si="838"/>
        <v/>
      </c>
      <c r="BK1794" s="48" t="str">
        <f t="shared" si="839"/>
        <v/>
      </c>
      <c r="BL1794" s="48" t="str">
        <f t="shared" si="840"/>
        <v/>
      </c>
      <c r="BM1794" s="48" t="str">
        <f t="shared" si="841"/>
        <v/>
      </c>
      <c r="BN1794" s="48" t="str">
        <f t="shared" si="842"/>
        <v/>
      </c>
      <c r="BO1794" s="48" t="str">
        <f t="shared" si="843"/>
        <v/>
      </c>
      <c r="BP1794" s="48" t="str">
        <f t="shared" si="844"/>
        <v/>
      </c>
      <c r="BQ1794" s="48" t="str">
        <f t="shared" si="845"/>
        <v/>
      </c>
      <c r="BR1794" s="48" t="str">
        <f t="shared" si="846"/>
        <v/>
      </c>
      <c r="BS1794" s="48" t="str">
        <f t="shared" si="847"/>
        <v/>
      </c>
      <c r="BT1794" s="48" t="str">
        <f t="shared" si="848"/>
        <v/>
      </c>
      <c r="BU1794" s="48" t="str">
        <f t="shared" si="849"/>
        <v/>
      </c>
    </row>
    <row r="1795" spans="1:73">
      <c r="A1795" s="10">
        <f>Audit!A560</f>
        <v>0</v>
      </c>
      <c r="B1795" s="10" t="e">
        <f t="shared" si="820"/>
        <v>#N/A</v>
      </c>
      <c r="C1795" s="17" t="e">
        <f>VLOOKUP(Audit!B560,$V$3:$AE$12,2,FALSE) &amp; VLOOKUP(Audit!B560,$V$13:$AE$22,2,FALSE)&amp; IF(Audit!B560=10,Audit!V560&amp;Audit!W560,"")</f>
        <v>#N/A</v>
      </c>
      <c r="D1795" s="17" t="e">
        <f>VLOOKUP(Audit!C560,$V$3:$AE$12,3,FALSE) &amp; VLOOKUP(Audit!C560,$V$13:$AE$22,3,FALSE) &amp;IF(Audit!C560=10,Audit!V560&amp;Audit!W560,"")</f>
        <v>#N/A</v>
      </c>
      <c r="E1795" s="17" t="e">
        <f>VLOOKUP(Audit!D560,$V$3:$AE$12,4,FALSE)&amp; Audit!T560 &amp; VLOOKUP(Audit!D560,$V$13:$AE$22,4,FALSE)&amp; IF(Audit!D560=10,Audit!V560&amp;Audit!W560,"")</f>
        <v>#N/A</v>
      </c>
      <c r="F1795" s="17" t="e">
        <f>VLOOKUP(Audit!E560,$V$3:$AE$12,5,FALSE) &amp; VLOOKUP(Audit!E560,$V$13:$AE$22,5,FALSE)&amp; IF(Audit!E560=10,Audit!V560&amp;Audit!W560,"")</f>
        <v>#N/A</v>
      </c>
      <c r="G1795" s="17" t="e">
        <f>VLOOKUP(Audit!F560,$V$3:$AE$12,6,FALSE) &amp; VLOOKUP(Audit!F560,$V$13:$AE$22,6,FALSE)&amp; IF(Audit!F560=10,Audit!V560&amp;Audit!W560,"")</f>
        <v>#N/A</v>
      </c>
      <c r="H1795" s="17" t="e">
        <f>VLOOKUP(Audit!G560,$V$3:$AE$12,7,FALSE) &amp; VLOOKUP(Audit!G560,$V$13:$AE$22,7,FALSE)&amp;IF(Audit!G560=10,Audit!V560&amp;Audit!W560,"")</f>
        <v>#N/A</v>
      </c>
      <c r="I1795" s="17" t="e">
        <f>VLOOKUP(Audit!H560,$V$3:$AE$12,8,FALSE) &amp; Audit!U560 &amp; VLOOKUP(Audit!H560,$V$13:$AE$22,8,FALSE)&amp;IF(Audit!H560=10,Audit!V560&amp;Audit!W560,"")</f>
        <v>#N/A</v>
      </c>
      <c r="J1795" s="17" t="e">
        <f>VLOOKUP(Audit!I560,$V$3:$AE$12,9,FALSE) &amp; VLOOKUP(Audit!I560,$V$13:$AE$22,9,FALSE) &amp; IF(Audit!I560=10,Audit!V560&amp;Audit!W560,"") &amp; IF(Audit!I560&lt;&gt;1,U1795,"")</f>
        <v>#N/A</v>
      </c>
      <c r="K1795" s="17" t="e">
        <f>VLOOKUP(Audit!J560,$V$3:$AE$12,10,FALSE) &amp; Audit!S560 &amp; VLOOKUP(Audit!J560,$V$13:$AE$22,10,FALSE) &amp; IF(Audit!J560=10,Audit!V560&amp;Audit!W560,"") &amp; IF(Audit!J560&lt;&gt;1,U1795,"")</f>
        <v>#N/A</v>
      </c>
      <c r="L1795" s="10">
        <f>Audit!K560</f>
        <v>0</v>
      </c>
      <c r="M1795" s="10" t="e">
        <f t="shared" si="821"/>
        <v>#N/A</v>
      </c>
      <c r="N1795" s="10" t="e">
        <f t="shared" si="822"/>
        <v>#N/A</v>
      </c>
      <c r="O1795" s="10" t="e">
        <f t="shared" si="823"/>
        <v>#N/A</v>
      </c>
      <c r="P1795" s="10" t="e">
        <f t="shared" si="824"/>
        <v>#N/A</v>
      </c>
      <c r="Q1795" s="10" t="e">
        <f t="shared" si="825"/>
        <v>#N/A</v>
      </c>
      <c r="R1795" s="10" t="e">
        <f t="shared" si="826"/>
        <v>#N/A</v>
      </c>
      <c r="S1795" s="10" t="e">
        <f t="shared" si="827"/>
        <v>#N/A</v>
      </c>
      <c r="T1795" s="10" t="e">
        <f t="shared" si="828"/>
        <v>#N/A</v>
      </c>
      <c r="U1795" s="17" t="str">
        <f>IF(Audit!M560="","",VLOOKUP(Audit!M560,$W$26:$X$35,2,FALSE)) &amp; Audit!N560 &amp; IF(Audit!O560="","",IF(Audit!N560&lt;=1.4,VLOOKUP(Audit!O560,$W$38:X1840,2,FALSE),VLOOKUP(Audit!O560,$W$51:$X$61,2,FALSE))) &amp; IF(Audit!P560="","",VLOOKUP(Audit!P560,$Y$26:$Z$35,2,FALSE) &amp; Audit!Q560 &amp; IF(Audit!O560="","",IF(Audit!Q560&lt;=1.4,VLOOKUP(Audit!R560,$Y$38:$Z$48,2,FALSE),VLOOKUP(Audit!R560,$Y$51:$Z$61,2,FALSE))))</f>
        <v/>
      </c>
      <c r="V1795" s="21"/>
      <c r="AH1795" s="49">
        <f>Audit!A560</f>
        <v>0</v>
      </c>
      <c r="AI1795" s="50" t="e">
        <f>VLOOKUP(Audit!B560,$V$3:$AE$12,2,FALSE)&amp; IF(Audit!B560=10,Audit!V560,"")</f>
        <v>#N/A</v>
      </c>
      <c r="AJ1795" s="50" t="e">
        <f>VLOOKUP(Audit!B560,$V$13:$AE$22,2,FALSE)&amp; IF(Audit!B560=10,Audit!W560,"")</f>
        <v>#N/A</v>
      </c>
      <c r="AK1795" s="47" t="e">
        <f t="shared" si="829"/>
        <v>#N/A</v>
      </c>
      <c r="AL1795" s="50" t="e">
        <f>VLOOKUP(Audit!C560,$V$3:$AE$12,3,FALSE)&amp; IF(Audit!C560=10,Audit!V560,"")</f>
        <v>#N/A</v>
      </c>
      <c r="AM1795" s="50" t="e">
        <f>VLOOKUP(Audit!C560,$V$13:$AE$22,3,FALSE)&amp; IF(Audit!C560=10,Audit!W560,"")</f>
        <v>#N/A</v>
      </c>
      <c r="AN1795" s="47" t="e">
        <f t="shared" si="830"/>
        <v>#N/A</v>
      </c>
      <c r="AO1795" s="50" t="e">
        <f>VLOOKUP(Audit!D560,$V$3:$AE$12,4,FALSE) &amp;  Audit!T560 &amp; IF(Audit!D560=10,Audit!V560,"")</f>
        <v>#N/A</v>
      </c>
      <c r="AP1795" s="50" t="e">
        <f>VLOOKUP(Audit!D560,$V$13:$AE$22,4,FALSE)&amp; IF(Audit!D560=10,Audit!W560,"")</f>
        <v>#N/A</v>
      </c>
      <c r="AQ1795" s="47" t="e">
        <f t="shared" si="831"/>
        <v>#N/A</v>
      </c>
      <c r="AR1795" s="50" t="e">
        <f>VLOOKUP(Audit!E560,$V$3:$AE$12,5,FALSE)&amp; IF(Audit!E560=10,Audit!V560,"")</f>
        <v>#N/A</v>
      </c>
      <c r="AS1795" s="50" t="e">
        <f>VLOOKUP(Audit!E560,$V$13:$AE$22,5,FALSE)&amp; IF(Audit!E560=10,Audit!W560,"")</f>
        <v>#N/A</v>
      </c>
      <c r="AT1795" s="47" t="e">
        <f t="shared" si="832"/>
        <v>#N/A</v>
      </c>
      <c r="AU1795" s="50" t="e">
        <f>VLOOKUP(Audit!F560,$V$3:$AE$12,6,FALSE)&amp; IF(Audit!F560=10,Audit!V560,"")</f>
        <v>#N/A</v>
      </c>
      <c r="AV1795" s="50" t="e">
        <f>VLOOKUP(Audit!F560,$V$13:$AE$22,6,FALSE)&amp; IF(Audit!F560=10,Audit!W560,"")</f>
        <v>#N/A</v>
      </c>
      <c r="AW1795" s="47" t="e">
        <f t="shared" si="833"/>
        <v>#N/A</v>
      </c>
      <c r="AX1795" s="50" t="e">
        <f>VLOOKUP(Audit!G560,$V$3:$AE$12,7,FALSE)&amp; IF(Audit!G560=10,Audit!V560,"")</f>
        <v>#N/A</v>
      </c>
      <c r="AY1795" s="50" t="e">
        <f>VLOOKUP(Audit!G560,$V$13:$AE$22,7,FALSE) &amp; IF(Audit!G560=10,Audit!W560,"")</f>
        <v>#N/A</v>
      </c>
      <c r="AZ1795" s="47" t="e">
        <f t="shared" si="834"/>
        <v>#N/A</v>
      </c>
      <c r="BA1795" s="50" t="e">
        <f>VLOOKUP(Audit!H560,$V$3:$AE$12,8,FALSE)&amp; Audit!U560 &amp; IF(Audit!H560=10,Audit!V560,"")</f>
        <v>#N/A</v>
      </c>
      <c r="BB1795" s="50" t="e">
        <f>VLOOKUP(Audit!H560,$V$13:$AE$22,8,FALSE) &amp; IF(Audit!H560=10,Audit!W560,"")</f>
        <v>#N/A</v>
      </c>
      <c r="BC1795" s="47" t="e">
        <f t="shared" si="835"/>
        <v>#N/A</v>
      </c>
      <c r="BD1795" s="50" t="e">
        <f>VLOOKUP(Audit!I560,$V$3:$AE$12,9,FALSE)&amp; IF(Audit!I560=10,Audit!V560,"")</f>
        <v>#N/A</v>
      </c>
      <c r="BE1795" s="50" t="e">
        <f>VLOOKUP(Audit!I560,$V$13:$AE$22,9,FALSE) &amp; IF(Audit!I560=10,Audit!W560,"") &amp; IF(Audit!I560&lt;&gt;1,U1795,"")</f>
        <v>#N/A</v>
      </c>
      <c r="BF1795" s="47" t="e">
        <f t="shared" si="836"/>
        <v>#N/A</v>
      </c>
      <c r="BG1795" s="50" t="e">
        <f>VLOOKUP(Audit!J560,$V$3:$AE$12,10,FALSE) &amp; Audit!S560 &amp; IF(Audit!J560=10,Audit!V560,"")</f>
        <v>#N/A</v>
      </c>
      <c r="BH1795" s="50" t="e">
        <f>VLOOKUP(Audit!J560,$V$13:$AE$22,10,FALSE) &amp; IF(Audit!J560=10,Audit!W560,"") &amp; IF(Audit!J560&lt;&gt;1,U1795,"")</f>
        <v>#N/A</v>
      </c>
      <c r="BI1795" s="47" t="e">
        <f t="shared" si="837"/>
        <v>#N/A</v>
      </c>
      <c r="BJ1795" s="48" t="str">
        <f t="shared" si="838"/>
        <v/>
      </c>
      <c r="BK1795" s="48" t="str">
        <f t="shared" si="839"/>
        <v/>
      </c>
      <c r="BL1795" s="48" t="str">
        <f t="shared" si="840"/>
        <v/>
      </c>
      <c r="BM1795" s="48" t="str">
        <f t="shared" si="841"/>
        <v/>
      </c>
      <c r="BN1795" s="48" t="str">
        <f t="shared" si="842"/>
        <v/>
      </c>
      <c r="BO1795" s="48" t="str">
        <f t="shared" si="843"/>
        <v/>
      </c>
      <c r="BP1795" s="48" t="str">
        <f t="shared" si="844"/>
        <v/>
      </c>
      <c r="BQ1795" s="48" t="str">
        <f t="shared" si="845"/>
        <v/>
      </c>
      <c r="BR1795" s="48" t="str">
        <f t="shared" si="846"/>
        <v/>
      </c>
      <c r="BS1795" s="48" t="str">
        <f t="shared" si="847"/>
        <v/>
      </c>
      <c r="BT1795" s="48" t="str">
        <f t="shared" si="848"/>
        <v/>
      </c>
      <c r="BU1795" s="48" t="str">
        <f t="shared" si="849"/>
        <v/>
      </c>
    </row>
    <row r="1796" spans="1:73">
      <c r="A1796" s="10">
        <f>Audit!A561</f>
        <v>0</v>
      </c>
      <c r="B1796" s="10" t="e">
        <f t="shared" ref="B1796:B1859" si="850">CONCATENATE(C1796&amp;M1796&amp;D1796&amp;N1796&amp;E1796&amp;O1796&amp;F1796&amp;P1796&amp;G1796&amp;Q1796&amp;H1796&amp;R1796&amp;I1796&amp;S1796&amp;J1796&amp;T1796&amp;K1796)</f>
        <v>#N/A</v>
      </c>
      <c r="C1796" s="17" t="e">
        <f>VLOOKUP(Audit!B561,$V$3:$AE$12,2,FALSE) &amp; VLOOKUP(Audit!B561,$V$13:$AE$22,2,FALSE)&amp; IF(Audit!B561=10,Audit!V561&amp;Audit!W561,"")</f>
        <v>#N/A</v>
      </c>
      <c r="D1796" s="17" t="e">
        <f>VLOOKUP(Audit!C561,$V$3:$AE$12,3,FALSE) &amp; VLOOKUP(Audit!C561,$V$13:$AE$22,3,FALSE) &amp;IF(Audit!C561=10,Audit!V561&amp;Audit!W561,"")</f>
        <v>#N/A</v>
      </c>
      <c r="E1796" s="17" t="e">
        <f>VLOOKUP(Audit!D561,$V$3:$AE$12,4,FALSE)&amp; Audit!T561 &amp; VLOOKUP(Audit!D561,$V$13:$AE$22,4,FALSE)&amp; IF(Audit!D561=10,Audit!V561&amp;Audit!W561,"")</f>
        <v>#N/A</v>
      </c>
      <c r="F1796" s="17" t="e">
        <f>VLOOKUP(Audit!E561,$V$3:$AE$12,5,FALSE) &amp; VLOOKUP(Audit!E561,$V$13:$AE$22,5,FALSE)&amp; IF(Audit!E561=10,Audit!V561&amp;Audit!W561,"")</f>
        <v>#N/A</v>
      </c>
      <c r="G1796" s="17" t="e">
        <f>VLOOKUP(Audit!F561,$V$3:$AE$12,6,FALSE) &amp; VLOOKUP(Audit!F561,$V$13:$AE$22,6,FALSE)&amp; IF(Audit!F561=10,Audit!V561&amp;Audit!W561,"")</f>
        <v>#N/A</v>
      </c>
      <c r="H1796" s="17" t="e">
        <f>VLOOKUP(Audit!G561,$V$3:$AE$12,7,FALSE) &amp; VLOOKUP(Audit!G561,$V$13:$AE$22,7,FALSE)&amp;IF(Audit!G561=10,Audit!V561&amp;Audit!W561,"")</f>
        <v>#N/A</v>
      </c>
      <c r="I1796" s="17" t="e">
        <f>VLOOKUP(Audit!H561,$V$3:$AE$12,8,FALSE) &amp; Audit!U561 &amp; VLOOKUP(Audit!H561,$V$13:$AE$22,8,FALSE)&amp;IF(Audit!H561=10,Audit!V561&amp;Audit!W561,"")</f>
        <v>#N/A</v>
      </c>
      <c r="J1796" s="17" t="e">
        <f>VLOOKUP(Audit!I561,$V$3:$AE$12,9,FALSE) &amp; VLOOKUP(Audit!I561,$V$13:$AE$22,9,FALSE) &amp; IF(Audit!I561=10,Audit!V561&amp;Audit!W561,"") &amp; IF(Audit!I561&lt;&gt;1,U1796,"")</f>
        <v>#N/A</v>
      </c>
      <c r="K1796" s="17" t="e">
        <f>VLOOKUP(Audit!J561,$V$3:$AE$12,10,FALSE) &amp; Audit!S561 &amp; VLOOKUP(Audit!J561,$V$13:$AE$22,10,FALSE) &amp; IF(Audit!J561=10,Audit!V561&amp;Audit!W561,"") &amp; IF(Audit!J561&lt;&gt;1,U1796,"")</f>
        <v>#N/A</v>
      </c>
      <c r="L1796" s="10">
        <f>Audit!K561</f>
        <v>0</v>
      </c>
      <c r="M1796" s="10" t="e">
        <f t="shared" ref="M1796:M1859" si="851">IF(C1796="","",IF(D1796&lt;&gt;"",$W$23,IF(E1796&lt;&gt;"",$W$23,IF(F1796&lt;&gt;"",$W$23,IF(G1796&lt;&gt;"",$W$23,IF(H1796&lt;&gt;"",$W$23,IF(I1796&lt;&gt;"",$W$23,IF(J1796&lt;&gt;"",$W$23,IF(K1796&lt;&gt;"",$W$23,"")))))))))</f>
        <v>#N/A</v>
      </c>
      <c r="N1796" s="10" t="e">
        <f t="shared" ref="N1796:N1859" si="852">IF(D1796="","",IF(E1796&lt;&gt;"",$W$23,IF(F1796&lt;&gt;"",$W$23,IF(G1796&lt;&gt;"",$W$23,IF(H1796&lt;&gt;"",$W$23,IF(I1796&lt;&gt;"",$W$23,IF(J1796&lt;&gt;"",$W$23,IF(K1796&lt;&gt;"",$W$23,""))))))))</f>
        <v>#N/A</v>
      </c>
      <c r="O1796" s="10" t="e">
        <f t="shared" ref="O1796:O1859" si="853">IF(E1796="","",IF(F1796&lt;&gt;"",$W$23,IF(G1796&lt;&gt;"",$W$23,IF(H1796&lt;&gt;"",$W$23,IF(I1796&lt;&gt;"",$W$23,IF(J1796&lt;&gt;"",$W$23,IF(K1796&lt;&gt;"",$W$23,"")))))))</f>
        <v>#N/A</v>
      </c>
      <c r="P1796" s="10" t="e">
        <f t="shared" ref="P1796:P1859" si="854">IF(F1796="","",IF(G1796&lt;&gt;"",$W$23,IF(H1796&lt;&gt;"",$W$23,IF(I1796&lt;&gt;"",$W$23,IF(J1796&lt;&gt;"",$W$23,IF(K1796&lt;&gt;"",$W$23,""))))))</f>
        <v>#N/A</v>
      </c>
      <c r="Q1796" s="10" t="e">
        <f t="shared" ref="Q1796:Q1859" si="855">IF(G1796="","",IF(H1796&lt;&gt;"",$W$23,IF(I1796&lt;&gt;"",$W$23,IF(J1796&lt;&gt;"",$W$23,IF(K1796&lt;&gt;"",$W$23,"")))))</f>
        <v>#N/A</v>
      </c>
      <c r="R1796" s="10" t="e">
        <f t="shared" ref="R1796:R1859" si="856">IF(H1796="","",IF(I1796&lt;&gt;"",$W$23,IF(J1796&lt;&gt;"",$W$23,IF(K1796&lt;&gt;"",$W$23,""))))</f>
        <v>#N/A</v>
      </c>
      <c r="S1796" s="10" t="e">
        <f t="shared" ref="S1796:S1859" si="857">IF(I1796="","",IF(J1796&lt;&gt;"",$W$23,IF(K1796&lt;&gt;"",$W$23,"")))</f>
        <v>#N/A</v>
      </c>
      <c r="T1796" s="10" t="e">
        <f t="shared" ref="T1796:T1859" si="858">IF(J1796="","",IF(K1796&lt;&gt;"",$W$23,""))</f>
        <v>#N/A</v>
      </c>
      <c r="U1796" s="17" t="str">
        <f>IF(Audit!M561="","",VLOOKUP(Audit!M561,$W$26:$X$35,2,FALSE)) &amp; Audit!N561 &amp; IF(Audit!O561="","",IF(Audit!N561&lt;=1.4,VLOOKUP(Audit!O561,$W$38:X1841,2,FALSE),VLOOKUP(Audit!O561,$W$51:$X$61,2,FALSE))) &amp; IF(Audit!P561="","",VLOOKUP(Audit!P561,$Y$26:$Z$35,2,FALSE) &amp; Audit!Q561 &amp; IF(Audit!O561="","",IF(Audit!Q561&lt;=1.4,VLOOKUP(Audit!R561,$Y$38:$Z$48,2,FALSE),VLOOKUP(Audit!R561,$Y$51:$Z$61,2,FALSE))))</f>
        <v/>
      </c>
      <c r="V1796" s="21"/>
      <c r="AH1796" s="49">
        <f>Audit!A561</f>
        <v>0</v>
      </c>
      <c r="AI1796" s="50" t="e">
        <f>VLOOKUP(Audit!B561,$V$3:$AE$12,2,FALSE)&amp; IF(Audit!B561=10,Audit!V561,"")</f>
        <v>#N/A</v>
      </c>
      <c r="AJ1796" s="50" t="e">
        <f>VLOOKUP(Audit!B561,$V$13:$AE$22,2,FALSE)&amp; IF(Audit!B561=10,Audit!W561,"")</f>
        <v>#N/A</v>
      </c>
      <c r="AK1796" s="47" t="e">
        <f t="shared" ref="AK1796:AK1859" si="859">IF(AI1796="","",COUNTIF(AI1796," •*"))</f>
        <v>#N/A</v>
      </c>
      <c r="AL1796" s="50" t="e">
        <f>VLOOKUP(Audit!C561,$V$3:$AE$12,3,FALSE)&amp; IF(Audit!C561=10,Audit!V561,"")</f>
        <v>#N/A</v>
      </c>
      <c r="AM1796" s="50" t="e">
        <f>VLOOKUP(Audit!C561,$V$13:$AE$22,3,FALSE)&amp; IF(Audit!C561=10,Audit!W561,"")</f>
        <v>#N/A</v>
      </c>
      <c r="AN1796" s="47" t="e">
        <f t="shared" ref="AN1796:AN1859" si="860">IF(AL1796="","",COUNTIF(AL1796," •*") + COUNTIF(AI1796," •*"))</f>
        <v>#N/A</v>
      </c>
      <c r="AO1796" s="50" t="e">
        <f>VLOOKUP(Audit!D561,$V$3:$AE$12,4,FALSE) &amp;  Audit!T561 &amp; IF(Audit!D561=10,Audit!V561,"")</f>
        <v>#N/A</v>
      </c>
      <c r="AP1796" s="50" t="e">
        <f>VLOOKUP(Audit!D561,$V$13:$AE$22,4,FALSE)&amp; IF(Audit!D561=10,Audit!W561,"")</f>
        <v>#N/A</v>
      </c>
      <c r="AQ1796" s="47" t="e">
        <f t="shared" ref="AQ1796:AQ1859" si="861">IF(AO1796="","",COUNTIF(AI1796," •*")+COUNTIF(AL1796," •*")+COUNTIF(AO1796," •*"))</f>
        <v>#N/A</v>
      </c>
      <c r="AR1796" s="50" t="e">
        <f>VLOOKUP(Audit!E561,$V$3:$AE$12,5,FALSE)&amp; IF(Audit!E561=10,Audit!V561,"")</f>
        <v>#N/A</v>
      </c>
      <c r="AS1796" s="50" t="e">
        <f>VLOOKUP(Audit!E561,$V$13:$AE$22,5,FALSE)&amp; IF(Audit!E561=10,Audit!W561,"")</f>
        <v>#N/A</v>
      </c>
      <c r="AT1796" s="47" t="e">
        <f t="shared" ref="AT1796:AT1859" si="862">IF(AR1796="","",COUNTIF(AI1796," •*")+COUNTIF(AL1796," •*")+COUNTIF(AO1796," •*")+COUNTIF(AR1796," •*"))</f>
        <v>#N/A</v>
      </c>
      <c r="AU1796" s="50" t="e">
        <f>VLOOKUP(Audit!F561,$V$3:$AE$12,6,FALSE)&amp; IF(Audit!F561=10,Audit!V561,"")</f>
        <v>#N/A</v>
      </c>
      <c r="AV1796" s="50" t="e">
        <f>VLOOKUP(Audit!F561,$V$13:$AE$22,6,FALSE)&amp; IF(Audit!F561=10,Audit!W561,"")</f>
        <v>#N/A</v>
      </c>
      <c r="AW1796" s="47" t="e">
        <f t="shared" ref="AW1796:AW1859" si="863">IF(AU1796="","",COUNTIF(AI1796," •*")+COUNTIF(AL1796," •*")+COUNTIF(AO1796," •*")+COUNTIF(AR1796," •*")+COUNTIF(AU1796," •*"))</f>
        <v>#N/A</v>
      </c>
      <c r="AX1796" s="50" t="e">
        <f>VLOOKUP(Audit!G561,$V$3:$AE$12,7,FALSE)&amp; IF(Audit!G561=10,Audit!V561,"")</f>
        <v>#N/A</v>
      </c>
      <c r="AY1796" s="50" t="e">
        <f>VLOOKUP(Audit!G561,$V$13:$AE$22,7,FALSE) &amp; IF(Audit!G561=10,Audit!W561,"")</f>
        <v>#N/A</v>
      </c>
      <c r="AZ1796" s="47" t="e">
        <f t="shared" ref="AZ1796:AZ1859" si="864">IF(AX1796="","",COUNTIF(AI1796," •*")+COUNTIF(AL1796," •*")+COUNTIF(AO1796," •*")+COUNTIF(AR1796," •*")+COUNTIF(AU1796," •*")+COUNTIF(AX1796," •*"))</f>
        <v>#N/A</v>
      </c>
      <c r="BA1796" s="50" t="e">
        <f>VLOOKUP(Audit!H561,$V$3:$AE$12,8,FALSE)&amp; Audit!U561 &amp; IF(Audit!H561=10,Audit!V561,"")</f>
        <v>#N/A</v>
      </c>
      <c r="BB1796" s="50" t="e">
        <f>VLOOKUP(Audit!H561,$V$13:$AE$22,8,FALSE) &amp; IF(Audit!H561=10,Audit!W561,"")</f>
        <v>#N/A</v>
      </c>
      <c r="BC1796" s="47" t="e">
        <f t="shared" ref="BC1796:BC1859" si="865">IF(BA1796="","",COUNTIF(AI1796," •*")+COUNTIF(AL1796," •*")+COUNTIF(AO1796," •*")+COUNTIF(AR1796," •*")+COUNTIF(AU1796," •*")+COUNTIF(AX1796," •*")+COUNTIF(BA1796," •*"))</f>
        <v>#N/A</v>
      </c>
      <c r="BD1796" s="50" t="e">
        <f>VLOOKUP(Audit!I561,$V$3:$AE$12,9,FALSE)&amp; IF(Audit!I561=10,Audit!V561,"")</f>
        <v>#N/A</v>
      </c>
      <c r="BE1796" s="50" t="e">
        <f>VLOOKUP(Audit!I561,$V$13:$AE$22,9,FALSE) &amp; IF(Audit!I561=10,Audit!W561,"") &amp; IF(Audit!I561&lt;&gt;1,U1796,"")</f>
        <v>#N/A</v>
      </c>
      <c r="BF1796" s="47" t="e">
        <f t="shared" ref="BF1796:BF1859" si="866">IF(BD1796="","",COUNTIF(AI1796," •*")+COUNTIF(AL1796," •*")+COUNTIF(AO1796," •*")+COUNTIF(AR1796," •*")+COUNTIF(AU1796," •*")+COUNTIF(AX1796," •*")+COUNTIF(BA1796," •*")+COUNTIF(BD1796," •*"))</f>
        <v>#N/A</v>
      </c>
      <c r="BG1796" s="50" t="e">
        <f>VLOOKUP(Audit!J561,$V$3:$AE$12,10,FALSE) &amp; Audit!S561 &amp; IF(Audit!J561=10,Audit!V561,"")</f>
        <v>#N/A</v>
      </c>
      <c r="BH1796" s="50" t="e">
        <f>VLOOKUP(Audit!J561,$V$13:$AE$22,10,FALSE) &amp; IF(Audit!J561=10,Audit!W561,"") &amp; IF(Audit!J561&lt;&gt;1,U1796,"")</f>
        <v>#N/A</v>
      </c>
      <c r="BI1796" s="47" t="e">
        <f t="shared" ref="BI1796:BI1859" si="867">IF(BG1796="","",COUNTIF(AI1796," •*")+COUNTIF(AL1796," •*")+COUNTIF(AO1796," •*")+COUNTIF(AR1796," •*")+COUNTIF(AU1796," •*")+COUNTIF(AX1796," •*")+COUNTIF(BA1796," •*")+COUNTIF(BD1796," •*")+COUNTIF(BG1796," •*"))</f>
        <v>#N/A</v>
      </c>
      <c r="BJ1796" s="48" t="str">
        <f t="shared" ref="BJ1796:BJ1859" si="868">IFERROR(INDEX(AI1796:BH1796,MATCH(1,AK1796:BI1796,0)),"")</f>
        <v/>
      </c>
      <c r="BK1796" s="48" t="str">
        <f t="shared" ref="BK1796:BK1859" si="869">IFERROR(INDEX(AJ1796:BH1796,MATCH(1,AK1796:BI1796,0)),"")</f>
        <v/>
      </c>
      <c r="BL1796" s="48" t="str">
        <f t="shared" ref="BL1796:BL1859" si="870">IFERROR(INDEX(AI1796:BH1796,MATCH(2,AK1796:BI1796,0)),"")</f>
        <v/>
      </c>
      <c r="BM1796" s="48" t="str">
        <f t="shared" ref="BM1796:BM1859" si="871">IFERROR(INDEX(AJ1796:BH1796,MATCH(2,AK1796:BI1796,0)),"")</f>
        <v/>
      </c>
      <c r="BN1796" s="48" t="str">
        <f t="shared" ref="BN1796:BN1859" si="872">IFERROR(INDEX(AI1796:BH1796,MATCH(3,AK1796:BI1796,0)),"")</f>
        <v/>
      </c>
      <c r="BO1796" s="48" t="str">
        <f t="shared" ref="BO1796:BO1859" si="873">IFERROR(INDEX(AJ1796:BH1796,MATCH(3,AK1796:BI1796,0)),"")</f>
        <v/>
      </c>
      <c r="BP1796" s="48" t="str">
        <f t="shared" ref="BP1796:BP1859" si="874">IFERROR(INDEX(AI1796:BH1796,MATCH(4,AK1796:BI1796,0)),"")</f>
        <v/>
      </c>
      <c r="BQ1796" s="48" t="str">
        <f t="shared" ref="BQ1796:BQ1859" si="875">IFERROR(INDEX(AJ1796:BH1796,MATCH(4,AK1796:BI1796,0)),"")</f>
        <v/>
      </c>
      <c r="BR1796" s="48" t="str">
        <f t="shared" ref="BR1796:BR1859" si="876">IFERROR(INDEX(AI1796:BH1796,MATCH(5,AK1796:BI1796,0)),"")</f>
        <v/>
      </c>
      <c r="BS1796" s="48" t="str">
        <f t="shared" ref="BS1796:BS1859" si="877">IFERROR(INDEX(AJ1796:BH1796,MATCH(5,AK1796:BI1796,0)),"")</f>
        <v/>
      </c>
      <c r="BT1796" s="48" t="str">
        <f t="shared" ref="BT1796:BT1859" si="878">IFERROR(INDEX(AI1796:BH1796,MATCH(6,AK1796:BI1796,0)),"")</f>
        <v/>
      </c>
      <c r="BU1796" s="48" t="str">
        <f t="shared" ref="BU1796:BU1859" si="879">IFERROR(INDEX(AJ1796:BH1796,MATCH(6,AK1796:BI1796,0)),"")</f>
        <v/>
      </c>
    </row>
    <row r="1797" spans="1:73">
      <c r="A1797" s="10">
        <f>Audit!A562</f>
        <v>0</v>
      </c>
      <c r="B1797" s="10" t="e">
        <f t="shared" si="850"/>
        <v>#N/A</v>
      </c>
      <c r="C1797" s="17" t="e">
        <f>VLOOKUP(Audit!B562,$V$3:$AE$12,2,FALSE) &amp; VLOOKUP(Audit!B562,$V$13:$AE$22,2,FALSE)&amp; IF(Audit!B562=10,Audit!V562&amp;Audit!W562,"")</f>
        <v>#N/A</v>
      </c>
      <c r="D1797" s="17" t="e">
        <f>VLOOKUP(Audit!C562,$V$3:$AE$12,3,FALSE) &amp; VLOOKUP(Audit!C562,$V$13:$AE$22,3,FALSE) &amp;IF(Audit!C562=10,Audit!V562&amp;Audit!W562,"")</f>
        <v>#N/A</v>
      </c>
      <c r="E1797" s="17" t="e">
        <f>VLOOKUP(Audit!D562,$V$3:$AE$12,4,FALSE)&amp; Audit!T562 &amp; VLOOKUP(Audit!D562,$V$13:$AE$22,4,FALSE)&amp; IF(Audit!D562=10,Audit!V562&amp;Audit!W562,"")</f>
        <v>#N/A</v>
      </c>
      <c r="F1797" s="17" t="e">
        <f>VLOOKUP(Audit!E562,$V$3:$AE$12,5,FALSE) &amp; VLOOKUP(Audit!E562,$V$13:$AE$22,5,FALSE)&amp; IF(Audit!E562=10,Audit!V562&amp;Audit!W562,"")</f>
        <v>#N/A</v>
      </c>
      <c r="G1797" s="17" t="e">
        <f>VLOOKUP(Audit!F562,$V$3:$AE$12,6,FALSE) &amp; VLOOKUP(Audit!F562,$V$13:$AE$22,6,FALSE)&amp; IF(Audit!F562=10,Audit!V562&amp;Audit!W562,"")</f>
        <v>#N/A</v>
      </c>
      <c r="H1797" s="17" t="e">
        <f>VLOOKUP(Audit!G562,$V$3:$AE$12,7,FALSE) &amp; VLOOKUP(Audit!G562,$V$13:$AE$22,7,FALSE)&amp;IF(Audit!G562=10,Audit!V562&amp;Audit!W562,"")</f>
        <v>#N/A</v>
      </c>
      <c r="I1797" s="17" t="e">
        <f>VLOOKUP(Audit!H562,$V$3:$AE$12,8,FALSE) &amp; Audit!U562 &amp; VLOOKUP(Audit!H562,$V$13:$AE$22,8,FALSE)&amp;IF(Audit!H562=10,Audit!V562&amp;Audit!W562,"")</f>
        <v>#N/A</v>
      </c>
      <c r="J1797" s="17" t="e">
        <f>VLOOKUP(Audit!I562,$V$3:$AE$12,9,FALSE) &amp; VLOOKUP(Audit!I562,$V$13:$AE$22,9,FALSE) &amp; IF(Audit!I562=10,Audit!V562&amp;Audit!W562,"") &amp; IF(Audit!I562&lt;&gt;1,U1797,"")</f>
        <v>#N/A</v>
      </c>
      <c r="K1797" s="17" t="e">
        <f>VLOOKUP(Audit!J562,$V$3:$AE$12,10,FALSE) &amp; Audit!S562 &amp; VLOOKUP(Audit!J562,$V$13:$AE$22,10,FALSE) &amp; IF(Audit!J562=10,Audit!V562&amp;Audit!W562,"") &amp; IF(Audit!J562&lt;&gt;1,U1797,"")</f>
        <v>#N/A</v>
      </c>
      <c r="L1797" s="10">
        <f>Audit!K562</f>
        <v>0</v>
      </c>
      <c r="M1797" s="10" t="e">
        <f t="shared" si="851"/>
        <v>#N/A</v>
      </c>
      <c r="N1797" s="10" t="e">
        <f t="shared" si="852"/>
        <v>#N/A</v>
      </c>
      <c r="O1797" s="10" t="e">
        <f t="shared" si="853"/>
        <v>#N/A</v>
      </c>
      <c r="P1797" s="10" t="e">
        <f t="shared" si="854"/>
        <v>#N/A</v>
      </c>
      <c r="Q1797" s="10" t="e">
        <f t="shared" si="855"/>
        <v>#N/A</v>
      </c>
      <c r="R1797" s="10" t="e">
        <f t="shared" si="856"/>
        <v>#N/A</v>
      </c>
      <c r="S1797" s="10" t="e">
        <f t="shared" si="857"/>
        <v>#N/A</v>
      </c>
      <c r="T1797" s="10" t="e">
        <f t="shared" si="858"/>
        <v>#N/A</v>
      </c>
      <c r="U1797" s="17" t="str">
        <f>IF(Audit!M562="","",VLOOKUP(Audit!M562,$W$26:$X$35,2,FALSE)) &amp; Audit!N562 &amp; IF(Audit!O562="","",IF(Audit!N562&lt;=1.4,VLOOKUP(Audit!O562,$W$38:X1842,2,FALSE),VLOOKUP(Audit!O562,$W$51:$X$61,2,FALSE))) &amp; IF(Audit!P562="","",VLOOKUP(Audit!P562,$Y$26:$Z$35,2,FALSE) &amp; Audit!Q562 &amp; IF(Audit!O562="","",IF(Audit!Q562&lt;=1.4,VLOOKUP(Audit!R562,$Y$38:$Z$48,2,FALSE),VLOOKUP(Audit!R562,$Y$51:$Z$61,2,FALSE))))</f>
        <v/>
      </c>
      <c r="V1797" s="21"/>
      <c r="AH1797" s="49">
        <f>Audit!A562</f>
        <v>0</v>
      </c>
      <c r="AI1797" s="50" t="e">
        <f>VLOOKUP(Audit!B562,$V$3:$AE$12,2,FALSE)&amp; IF(Audit!B562=10,Audit!V562,"")</f>
        <v>#N/A</v>
      </c>
      <c r="AJ1797" s="50" t="e">
        <f>VLOOKUP(Audit!B562,$V$13:$AE$22,2,FALSE)&amp; IF(Audit!B562=10,Audit!W562,"")</f>
        <v>#N/A</v>
      </c>
      <c r="AK1797" s="47" t="e">
        <f t="shared" si="859"/>
        <v>#N/A</v>
      </c>
      <c r="AL1797" s="50" t="e">
        <f>VLOOKUP(Audit!C562,$V$3:$AE$12,3,FALSE)&amp; IF(Audit!C562=10,Audit!V562,"")</f>
        <v>#N/A</v>
      </c>
      <c r="AM1797" s="50" t="e">
        <f>VLOOKUP(Audit!C562,$V$13:$AE$22,3,FALSE)&amp; IF(Audit!C562=10,Audit!W562,"")</f>
        <v>#N/A</v>
      </c>
      <c r="AN1797" s="47" t="e">
        <f t="shared" si="860"/>
        <v>#N/A</v>
      </c>
      <c r="AO1797" s="50" t="e">
        <f>VLOOKUP(Audit!D562,$V$3:$AE$12,4,FALSE) &amp;  Audit!T562 &amp; IF(Audit!D562=10,Audit!V562,"")</f>
        <v>#N/A</v>
      </c>
      <c r="AP1797" s="50" t="e">
        <f>VLOOKUP(Audit!D562,$V$13:$AE$22,4,FALSE)&amp; IF(Audit!D562=10,Audit!W562,"")</f>
        <v>#N/A</v>
      </c>
      <c r="AQ1797" s="47" t="e">
        <f t="shared" si="861"/>
        <v>#N/A</v>
      </c>
      <c r="AR1797" s="50" t="e">
        <f>VLOOKUP(Audit!E562,$V$3:$AE$12,5,FALSE)&amp; IF(Audit!E562=10,Audit!V562,"")</f>
        <v>#N/A</v>
      </c>
      <c r="AS1797" s="50" t="e">
        <f>VLOOKUP(Audit!E562,$V$13:$AE$22,5,FALSE)&amp; IF(Audit!E562=10,Audit!W562,"")</f>
        <v>#N/A</v>
      </c>
      <c r="AT1797" s="47" t="e">
        <f t="shared" si="862"/>
        <v>#N/A</v>
      </c>
      <c r="AU1797" s="50" t="e">
        <f>VLOOKUP(Audit!F562,$V$3:$AE$12,6,FALSE)&amp; IF(Audit!F562=10,Audit!V562,"")</f>
        <v>#N/A</v>
      </c>
      <c r="AV1797" s="50" t="e">
        <f>VLOOKUP(Audit!F562,$V$13:$AE$22,6,FALSE)&amp; IF(Audit!F562=10,Audit!W562,"")</f>
        <v>#N/A</v>
      </c>
      <c r="AW1797" s="47" t="e">
        <f t="shared" si="863"/>
        <v>#N/A</v>
      </c>
      <c r="AX1797" s="50" t="e">
        <f>VLOOKUP(Audit!G562,$V$3:$AE$12,7,FALSE)&amp; IF(Audit!G562=10,Audit!V562,"")</f>
        <v>#N/A</v>
      </c>
      <c r="AY1797" s="50" t="e">
        <f>VLOOKUP(Audit!G562,$V$13:$AE$22,7,FALSE) &amp; IF(Audit!G562=10,Audit!W562,"")</f>
        <v>#N/A</v>
      </c>
      <c r="AZ1797" s="47" t="e">
        <f t="shared" si="864"/>
        <v>#N/A</v>
      </c>
      <c r="BA1797" s="50" t="e">
        <f>VLOOKUP(Audit!H562,$V$3:$AE$12,8,FALSE)&amp; Audit!U562 &amp; IF(Audit!H562=10,Audit!V562,"")</f>
        <v>#N/A</v>
      </c>
      <c r="BB1797" s="50" t="e">
        <f>VLOOKUP(Audit!H562,$V$13:$AE$22,8,FALSE) &amp; IF(Audit!H562=10,Audit!W562,"")</f>
        <v>#N/A</v>
      </c>
      <c r="BC1797" s="47" t="e">
        <f t="shared" si="865"/>
        <v>#N/A</v>
      </c>
      <c r="BD1797" s="50" t="e">
        <f>VLOOKUP(Audit!I562,$V$3:$AE$12,9,FALSE)&amp; IF(Audit!I562=10,Audit!V562,"")</f>
        <v>#N/A</v>
      </c>
      <c r="BE1797" s="50" t="e">
        <f>VLOOKUP(Audit!I562,$V$13:$AE$22,9,FALSE) &amp; IF(Audit!I562=10,Audit!W562,"") &amp; IF(Audit!I562&lt;&gt;1,U1797,"")</f>
        <v>#N/A</v>
      </c>
      <c r="BF1797" s="47" t="e">
        <f t="shared" si="866"/>
        <v>#N/A</v>
      </c>
      <c r="BG1797" s="50" t="e">
        <f>VLOOKUP(Audit!J562,$V$3:$AE$12,10,FALSE) &amp; Audit!S562 &amp; IF(Audit!J562=10,Audit!V562,"")</f>
        <v>#N/A</v>
      </c>
      <c r="BH1797" s="50" t="e">
        <f>VLOOKUP(Audit!J562,$V$13:$AE$22,10,FALSE) &amp; IF(Audit!J562=10,Audit!W562,"") &amp; IF(Audit!J562&lt;&gt;1,U1797,"")</f>
        <v>#N/A</v>
      </c>
      <c r="BI1797" s="47" t="e">
        <f t="shared" si="867"/>
        <v>#N/A</v>
      </c>
      <c r="BJ1797" s="48" t="str">
        <f t="shared" si="868"/>
        <v/>
      </c>
      <c r="BK1797" s="48" t="str">
        <f t="shared" si="869"/>
        <v/>
      </c>
      <c r="BL1797" s="48" t="str">
        <f t="shared" si="870"/>
        <v/>
      </c>
      <c r="BM1797" s="48" t="str">
        <f t="shared" si="871"/>
        <v/>
      </c>
      <c r="BN1797" s="48" t="str">
        <f t="shared" si="872"/>
        <v/>
      </c>
      <c r="BO1797" s="48" t="str">
        <f t="shared" si="873"/>
        <v/>
      </c>
      <c r="BP1797" s="48" t="str">
        <f t="shared" si="874"/>
        <v/>
      </c>
      <c r="BQ1797" s="48" t="str">
        <f t="shared" si="875"/>
        <v/>
      </c>
      <c r="BR1797" s="48" t="str">
        <f t="shared" si="876"/>
        <v/>
      </c>
      <c r="BS1797" s="48" t="str">
        <f t="shared" si="877"/>
        <v/>
      </c>
      <c r="BT1797" s="48" t="str">
        <f t="shared" si="878"/>
        <v/>
      </c>
      <c r="BU1797" s="48" t="str">
        <f t="shared" si="879"/>
        <v/>
      </c>
    </row>
    <row r="1798" spans="1:73">
      <c r="A1798" s="10">
        <f>Audit!A563</f>
        <v>0</v>
      </c>
      <c r="B1798" s="10" t="e">
        <f t="shared" si="850"/>
        <v>#N/A</v>
      </c>
      <c r="C1798" s="17" t="e">
        <f>VLOOKUP(Audit!B563,$V$3:$AE$12,2,FALSE) &amp; VLOOKUP(Audit!B563,$V$13:$AE$22,2,FALSE)&amp; IF(Audit!B563=10,Audit!V563&amp;Audit!W563,"")</f>
        <v>#N/A</v>
      </c>
      <c r="D1798" s="17" t="e">
        <f>VLOOKUP(Audit!C563,$V$3:$AE$12,3,FALSE) &amp; VLOOKUP(Audit!C563,$V$13:$AE$22,3,FALSE) &amp;IF(Audit!C563=10,Audit!V563&amp;Audit!W563,"")</f>
        <v>#N/A</v>
      </c>
      <c r="E1798" s="17" t="e">
        <f>VLOOKUP(Audit!D563,$V$3:$AE$12,4,FALSE)&amp; Audit!T563 &amp; VLOOKUP(Audit!D563,$V$13:$AE$22,4,FALSE)&amp; IF(Audit!D563=10,Audit!V563&amp;Audit!W563,"")</f>
        <v>#N/A</v>
      </c>
      <c r="F1798" s="17" t="e">
        <f>VLOOKUP(Audit!E563,$V$3:$AE$12,5,FALSE) &amp; VLOOKUP(Audit!E563,$V$13:$AE$22,5,FALSE)&amp; IF(Audit!E563=10,Audit!V563&amp;Audit!W563,"")</f>
        <v>#N/A</v>
      </c>
      <c r="G1798" s="17" t="e">
        <f>VLOOKUP(Audit!F563,$V$3:$AE$12,6,FALSE) &amp; VLOOKUP(Audit!F563,$V$13:$AE$22,6,FALSE)&amp; IF(Audit!F563=10,Audit!V563&amp;Audit!W563,"")</f>
        <v>#N/A</v>
      </c>
      <c r="H1798" s="17" t="e">
        <f>VLOOKUP(Audit!G563,$V$3:$AE$12,7,FALSE) &amp; VLOOKUP(Audit!G563,$V$13:$AE$22,7,FALSE)&amp;IF(Audit!G563=10,Audit!V563&amp;Audit!W563,"")</f>
        <v>#N/A</v>
      </c>
      <c r="I1798" s="17" t="e">
        <f>VLOOKUP(Audit!H563,$V$3:$AE$12,8,FALSE) &amp; Audit!U563 &amp; VLOOKUP(Audit!H563,$V$13:$AE$22,8,FALSE)&amp;IF(Audit!H563=10,Audit!V563&amp;Audit!W563,"")</f>
        <v>#N/A</v>
      </c>
      <c r="J1798" s="17" t="e">
        <f>VLOOKUP(Audit!I563,$V$3:$AE$12,9,FALSE) &amp; VLOOKUP(Audit!I563,$V$13:$AE$22,9,FALSE) &amp; IF(Audit!I563=10,Audit!V563&amp;Audit!W563,"") &amp; IF(Audit!I563&lt;&gt;1,U1798,"")</f>
        <v>#N/A</v>
      </c>
      <c r="K1798" s="17" t="e">
        <f>VLOOKUP(Audit!J563,$V$3:$AE$12,10,FALSE) &amp; Audit!S563 &amp; VLOOKUP(Audit!J563,$V$13:$AE$22,10,FALSE) &amp; IF(Audit!J563=10,Audit!V563&amp;Audit!W563,"") &amp; IF(Audit!J563&lt;&gt;1,U1798,"")</f>
        <v>#N/A</v>
      </c>
      <c r="L1798" s="10">
        <f>Audit!K563</f>
        <v>0</v>
      </c>
      <c r="M1798" s="10" t="e">
        <f t="shared" si="851"/>
        <v>#N/A</v>
      </c>
      <c r="N1798" s="10" t="e">
        <f t="shared" si="852"/>
        <v>#N/A</v>
      </c>
      <c r="O1798" s="10" t="e">
        <f t="shared" si="853"/>
        <v>#N/A</v>
      </c>
      <c r="P1798" s="10" t="e">
        <f t="shared" si="854"/>
        <v>#N/A</v>
      </c>
      <c r="Q1798" s="10" t="e">
        <f t="shared" si="855"/>
        <v>#N/A</v>
      </c>
      <c r="R1798" s="10" t="e">
        <f t="shared" si="856"/>
        <v>#N/A</v>
      </c>
      <c r="S1798" s="10" t="e">
        <f t="shared" si="857"/>
        <v>#N/A</v>
      </c>
      <c r="T1798" s="10" t="e">
        <f t="shared" si="858"/>
        <v>#N/A</v>
      </c>
      <c r="U1798" s="17" t="str">
        <f>IF(Audit!M563="","",VLOOKUP(Audit!M563,$W$26:$X$35,2,FALSE)) &amp; Audit!N563 &amp; IF(Audit!O563="","",IF(Audit!N563&lt;=1.4,VLOOKUP(Audit!O563,$W$38:X1843,2,FALSE),VLOOKUP(Audit!O563,$W$51:$X$61,2,FALSE))) &amp; IF(Audit!P563="","",VLOOKUP(Audit!P563,$Y$26:$Z$35,2,FALSE) &amp; Audit!Q563 &amp; IF(Audit!O563="","",IF(Audit!Q563&lt;=1.4,VLOOKUP(Audit!R563,$Y$38:$Z$48,2,FALSE),VLOOKUP(Audit!R563,$Y$51:$Z$61,2,FALSE))))</f>
        <v/>
      </c>
      <c r="V1798" s="21"/>
      <c r="AH1798" s="49">
        <f>Audit!A563</f>
        <v>0</v>
      </c>
      <c r="AI1798" s="50" t="e">
        <f>VLOOKUP(Audit!B563,$V$3:$AE$12,2,FALSE)&amp; IF(Audit!B563=10,Audit!V563,"")</f>
        <v>#N/A</v>
      </c>
      <c r="AJ1798" s="50" t="e">
        <f>VLOOKUP(Audit!B563,$V$13:$AE$22,2,FALSE)&amp; IF(Audit!B563=10,Audit!W563,"")</f>
        <v>#N/A</v>
      </c>
      <c r="AK1798" s="47" t="e">
        <f t="shared" si="859"/>
        <v>#N/A</v>
      </c>
      <c r="AL1798" s="50" t="e">
        <f>VLOOKUP(Audit!C563,$V$3:$AE$12,3,FALSE)&amp; IF(Audit!C563=10,Audit!V563,"")</f>
        <v>#N/A</v>
      </c>
      <c r="AM1798" s="50" t="e">
        <f>VLOOKUP(Audit!C563,$V$13:$AE$22,3,FALSE)&amp; IF(Audit!C563=10,Audit!W563,"")</f>
        <v>#N/A</v>
      </c>
      <c r="AN1798" s="47" t="e">
        <f t="shared" si="860"/>
        <v>#N/A</v>
      </c>
      <c r="AO1798" s="50" t="e">
        <f>VLOOKUP(Audit!D563,$V$3:$AE$12,4,FALSE) &amp;  Audit!T563 &amp; IF(Audit!D563=10,Audit!V563,"")</f>
        <v>#N/A</v>
      </c>
      <c r="AP1798" s="50" t="e">
        <f>VLOOKUP(Audit!D563,$V$13:$AE$22,4,FALSE)&amp; IF(Audit!D563=10,Audit!W563,"")</f>
        <v>#N/A</v>
      </c>
      <c r="AQ1798" s="47" t="e">
        <f t="shared" si="861"/>
        <v>#N/A</v>
      </c>
      <c r="AR1798" s="50" t="e">
        <f>VLOOKUP(Audit!E563,$V$3:$AE$12,5,FALSE)&amp; IF(Audit!E563=10,Audit!V563,"")</f>
        <v>#N/A</v>
      </c>
      <c r="AS1798" s="50" t="e">
        <f>VLOOKUP(Audit!E563,$V$13:$AE$22,5,FALSE)&amp; IF(Audit!E563=10,Audit!W563,"")</f>
        <v>#N/A</v>
      </c>
      <c r="AT1798" s="47" t="e">
        <f t="shared" si="862"/>
        <v>#N/A</v>
      </c>
      <c r="AU1798" s="50" t="e">
        <f>VLOOKUP(Audit!F563,$V$3:$AE$12,6,FALSE)&amp; IF(Audit!F563=10,Audit!V563,"")</f>
        <v>#N/A</v>
      </c>
      <c r="AV1798" s="50" t="e">
        <f>VLOOKUP(Audit!F563,$V$13:$AE$22,6,FALSE)&amp; IF(Audit!F563=10,Audit!W563,"")</f>
        <v>#N/A</v>
      </c>
      <c r="AW1798" s="47" t="e">
        <f t="shared" si="863"/>
        <v>#N/A</v>
      </c>
      <c r="AX1798" s="50" t="e">
        <f>VLOOKUP(Audit!G563,$V$3:$AE$12,7,FALSE)&amp; IF(Audit!G563=10,Audit!V563,"")</f>
        <v>#N/A</v>
      </c>
      <c r="AY1798" s="50" t="e">
        <f>VLOOKUP(Audit!G563,$V$13:$AE$22,7,FALSE) &amp; IF(Audit!G563=10,Audit!W563,"")</f>
        <v>#N/A</v>
      </c>
      <c r="AZ1798" s="47" t="e">
        <f t="shared" si="864"/>
        <v>#N/A</v>
      </c>
      <c r="BA1798" s="50" t="e">
        <f>VLOOKUP(Audit!H563,$V$3:$AE$12,8,FALSE)&amp; Audit!U563 &amp; IF(Audit!H563=10,Audit!V563,"")</f>
        <v>#N/A</v>
      </c>
      <c r="BB1798" s="50" t="e">
        <f>VLOOKUP(Audit!H563,$V$13:$AE$22,8,FALSE) &amp; IF(Audit!H563=10,Audit!W563,"")</f>
        <v>#N/A</v>
      </c>
      <c r="BC1798" s="47" t="e">
        <f t="shared" si="865"/>
        <v>#N/A</v>
      </c>
      <c r="BD1798" s="50" t="e">
        <f>VLOOKUP(Audit!I563,$V$3:$AE$12,9,FALSE)&amp; IF(Audit!I563=10,Audit!V563,"")</f>
        <v>#N/A</v>
      </c>
      <c r="BE1798" s="50" t="e">
        <f>VLOOKUP(Audit!I563,$V$13:$AE$22,9,FALSE) &amp; IF(Audit!I563=10,Audit!W563,"") &amp; IF(Audit!I563&lt;&gt;1,U1798,"")</f>
        <v>#N/A</v>
      </c>
      <c r="BF1798" s="47" t="e">
        <f t="shared" si="866"/>
        <v>#N/A</v>
      </c>
      <c r="BG1798" s="50" t="e">
        <f>VLOOKUP(Audit!J563,$V$3:$AE$12,10,FALSE) &amp; Audit!S563 &amp; IF(Audit!J563=10,Audit!V563,"")</f>
        <v>#N/A</v>
      </c>
      <c r="BH1798" s="50" t="e">
        <f>VLOOKUP(Audit!J563,$V$13:$AE$22,10,FALSE) &amp; IF(Audit!J563=10,Audit!W563,"") &amp; IF(Audit!J563&lt;&gt;1,U1798,"")</f>
        <v>#N/A</v>
      </c>
      <c r="BI1798" s="47" t="e">
        <f t="shared" si="867"/>
        <v>#N/A</v>
      </c>
      <c r="BJ1798" s="48" t="str">
        <f t="shared" si="868"/>
        <v/>
      </c>
      <c r="BK1798" s="48" t="str">
        <f t="shared" si="869"/>
        <v/>
      </c>
      <c r="BL1798" s="48" t="str">
        <f t="shared" si="870"/>
        <v/>
      </c>
      <c r="BM1798" s="48" t="str">
        <f t="shared" si="871"/>
        <v/>
      </c>
      <c r="BN1798" s="48" t="str">
        <f t="shared" si="872"/>
        <v/>
      </c>
      <c r="BO1798" s="48" t="str">
        <f t="shared" si="873"/>
        <v/>
      </c>
      <c r="BP1798" s="48" t="str">
        <f t="shared" si="874"/>
        <v/>
      </c>
      <c r="BQ1798" s="48" t="str">
        <f t="shared" si="875"/>
        <v/>
      </c>
      <c r="BR1798" s="48" t="str">
        <f t="shared" si="876"/>
        <v/>
      </c>
      <c r="BS1798" s="48" t="str">
        <f t="shared" si="877"/>
        <v/>
      </c>
      <c r="BT1798" s="48" t="str">
        <f t="shared" si="878"/>
        <v/>
      </c>
      <c r="BU1798" s="48" t="str">
        <f t="shared" si="879"/>
        <v/>
      </c>
    </row>
    <row r="1799" spans="1:73">
      <c r="A1799" s="10">
        <f>Audit!A564</f>
        <v>0</v>
      </c>
      <c r="B1799" s="10" t="e">
        <f t="shared" si="850"/>
        <v>#N/A</v>
      </c>
      <c r="C1799" s="17" t="e">
        <f>VLOOKUP(Audit!B564,$V$3:$AE$12,2,FALSE) &amp; VLOOKUP(Audit!B564,$V$13:$AE$22,2,FALSE)&amp; IF(Audit!B564=10,Audit!V564&amp;Audit!W564,"")</f>
        <v>#N/A</v>
      </c>
      <c r="D1799" s="17" t="e">
        <f>VLOOKUP(Audit!C564,$V$3:$AE$12,3,FALSE) &amp; VLOOKUP(Audit!C564,$V$13:$AE$22,3,FALSE) &amp;IF(Audit!C564=10,Audit!V564&amp;Audit!W564,"")</f>
        <v>#N/A</v>
      </c>
      <c r="E1799" s="17" t="e">
        <f>VLOOKUP(Audit!D564,$V$3:$AE$12,4,FALSE)&amp; Audit!T564 &amp; VLOOKUP(Audit!D564,$V$13:$AE$22,4,FALSE)&amp; IF(Audit!D564=10,Audit!V564&amp;Audit!W564,"")</f>
        <v>#N/A</v>
      </c>
      <c r="F1799" s="17" t="e">
        <f>VLOOKUP(Audit!E564,$V$3:$AE$12,5,FALSE) &amp; VLOOKUP(Audit!E564,$V$13:$AE$22,5,FALSE)&amp; IF(Audit!E564=10,Audit!V564&amp;Audit!W564,"")</f>
        <v>#N/A</v>
      </c>
      <c r="G1799" s="17" t="e">
        <f>VLOOKUP(Audit!F564,$V$3:$AE$12,6,FALSE) &amp; VLOOKUP(Audit!F564,$V$13:$AE$22,6,FALSE)&amp; IF(Audit!F564=10,Audit!V564&amp;Audit!W564,"")</f>
        <v>#N/A</v>
      </c>
      <c r="H1799" s="17" t="e">
        <f>VLOOKUP(Audit!G564,$V$3:$AE$12,7,FALSE) &amp; VLOOKUP(Audit!G564,$V$13:$AE$22,7,FALSE)&amp;IF(Audit!G564=10,Audit!V564&amp;Audit!W564,"")</f>
        <v>#N/A</v>
      </c>
      <c r="I1799" s="17" t="e">
        <f>VLOOKUP(Audit!H564,$V$3:$AE$12,8,FALSE) &amp; Audit!U564 &amp; VLOOKUP(Audit!H564,$V$13:$AE$22,8,FALSE)&amp;IF(Audit!H564=10,Audit!V564&amp;Audit!W564,"")</f>
        <v>#N/A</v>
      </c>
      <c r="J1799" s="17" t="e">
        <f>VLOOKUP(Audit!I564,$V$3:$AE$12,9,FALSE) &amp; VLOOKUP(Audit!I564,$V$13:$AE$22,9,FALSE) &amp; IF(Audit!I564=10,Audit!V564&amp;Audit!W564,"") &amp; IF(Audit!I564&lt;&gt;1,U1799,"")</f>
        <v>#N/A</v>
      </c>
      <c r="K1799" s="17" t="e">
        <f>VLOOKUP(Audit!J564,$V$3:$AE$12,10,FALSE) &amp; Audit!S564 &amp; VLOOKUP(Audit!J564,$V$13:$AE$22,10,FALSE) &amp; IF(Audit!J564=10,Audit!V564&amp;Audit!W564,"") &amp; IF(Audit!J564&lt;&gt;1,U1799,"")</f>
        <v>#N/A</v>
      </c>
      <c r="L1799" s="10">
        <f>Audit!K564</f>
        <v>0</v>
      </c>
      <c r="M1799" s="10" t="e">
        <f t="shared" si="851"/>
        <v>#N/A</v>
      </c>
      <c r="N1799" s="10" t="e">
        <f t="shared" si="852"/>
        <v>#N/A</v>
      </c>
      <c r="O1799" s="10" t="e">
        <f t="shared" si="853"/>
        <v>#N/A</v>
      </c>
      <c r="P1799" s="10" t="e">
        <f t="shared" si="854"/>
        <v>#N/A</v>
      </c>
      <c r="Q1799" s="10" t="e">
        <f t="shared" si="855"/>
        <v>#N/A</v>
      </c>
      <c r="R1799" s="10" t="e">
        <f t="shared" si="856"/>
        <v>#N/A</v>
      </c>
      <c r="S1799" s="10" t="e">
        <f t="shared" si="857"/>
        <v>#N/A</v>
      </c>
      <c r="T1799" s="10" t="e">
        <f t="shared" si="858"/>
        <v>#N/A</v>
      </c>
      <c r="U1799" s="17" t="str">
        <f>IF(Audit!M564="","",VLOOKUP(Audit!M564,$W$26:$X$35,2,FALSE)) &amp; Audit!N564 &amp; IF(Audit!O564="","",IF(Audit!N564&lt;=1.4,VLOOKUP(Audit!O564,$W$38:X1844,2,FALSE),VLOOKUP(Audit!O564,$W$51:$X$61,2,FALSE))) &amp; IF(Audit!P564="","",VLOOKUP(Audit!P564,$Y$26:$Z$35,2,FALSE) &amp; Audit!Q564 &amp; IF(Audit!O564="","",IF(Audit!Q564&lt;=1.4,VLOOKUP(Audit!R564,$Y$38:$Z$48,2,FALSE),VLOOKUP(Audit!R564,$Y$51:$Z$61,2,FALSE))))</f>
        <v/>
      </c>
      <c r="V1799" s="21"/>
      <c r="AH1799" s="49">
        <f>Audit!A564</f>
        <v>0</v>
      </c>
      <c r="AI1799" s="50" t="e">
        <f>VLOOKUP(Audit!B564,$V$3:$AE$12,2,FALSE)&amp; IF(Audit!B564=10,Audit!V564,"")</f>
        <v>#N/A</v>
      </c>
      <c r="AJ1799" s="50" t="e">
        <f>VLOOKUP(Audit!B564,$V$13:$AE$22,2,FALSE)&amp; IF(Audit!B564=10,Audit!W564,"")</f>
        <v>#N/A</v>
      </c>
      <c r="AK1799" s="47" t="e">
        <f t="shared" si="859"/>
        <v>#N/A</v>
      </c>
      <c r="AL1799" s="50" t="e">
        <f>VLOOKUP(Audit!C564,$V$3:$AE$12,3,FALSE)&amp; IF(Audit!C564=10,Audit!V564,"")</f>
        <v>#N/A</v>
      </c>
      <c r="AM1799" s="50" t="e">
        <f>VLOOKUP(Audit!C564,$V$13:$AE$22,3,FALSE)&amp; IF(Audit!C564=10,Audit!W564,"")</f>
        <v>#N/A</v>
      </c>
      <c r="AN1799" s="47" t="e">
        <f t="shared" si="860"/>
        <v>#N/A</v>
      </c>
      <c r="AO1799" s="50" t="e">
        <f>VLOOKUP(Audit!D564,$V$3:$AE$12,4,FALSE) &amp;  Audit!T564 &amp; IF(Audit!D564=10,Audit!V564,"")</f>
        <v>#N/A</v>
      </c>
      <c r="AP1799" s="50" t="e">
        <f>VLOOKUP(Audit!D564,$V$13:$AE$22,4,FALSE)&amp; IF(Audit!D564=10,Audit!W564,"")</f>
        <v>#N/A</v>
      </c>
      <c r="AQ1799" s="47" t="e">
        <f t="shared" si="861"/>
        <v>#N/A</v>
      </c>
      <c r="AR1799" s="50" t="e">
        <f>VLOOKUP(Audit!E564,$V$3:$AE$12,5,FALSE)&amp; IF(Audit!E564=10,Audit!V564,"")</f>
        <v>#N/A</v>
      </c>
      <c r="AS1799" s="50" t="e">
        <f>VLOOKUP(Audit!E564,$V$13:$AE$22,5,FALSE)&amp; IF(Audit!E564=10,Audit!W564,"")</f>
        <v>#N/A</v>
      </c>
      <c r="AT1799" s="47" t="e">
        <f t="shared" si="862"/>
        <v>#N/A</v>
      </c>
      <c r="AU1799" s="50" t="e">
        <f>VLOOKUP(Audit!F564,$V$3:$AE$12,6,FALSE)&amp; IF(Audit!F564=10,Audit!V564,"")</f>
        <v>#N/A</v>
      </c>
      <c r="AV1799" s="50" t="e">
        <f>VLOOKUP(Audit!F564,$V$13:$AE$22,6,FALSE)&amp; IF(Audit!F564=10,Audit!W564,"")</f>
        <v>#N/A</v>
      </c>
      <c r="AW1799" s="47" t="e">
        <f t="shared" si="863"/>
        <v>#N/A</v>
      </c>
      <c r="AX1799" s="50" t="e">
        <f>VLOOKUP(Audit!G564,$V$3:$AE$12,7,FALSE)&amp; IF(Audit!G564=10,Audit!V564,"")</f>
        <v>#N/A</v>
      </c>
      <c r="AY1799" s="50" t="e">
        <f>VLOOKUP(Audit!G564,$V$13:$AE$22,7,FALSE) &amp; IF(Audit!G564=10,Audit!W564,"")</f>
        <v>#N/A</v>
      </c>
      <c r="AZ1799" s="47" t="e">
        <f t="shared" si="864"/>
        <v>#N/A</v>
      </c>
      <c r="BA1799" s="50" t="e">
        <f>VLOOKUP(Audit!H564,$V$3:$AE$12,8,FALSE)&amp; Audit!U564 &amp; IF(Audit!H564=10,Audit!V564,"")</f>
        <v>#N/A</v>
      </c>
      <c r="BB1799" s="50" t="e">
        <f>VLOOKUP(Audit!H564,$V$13:$AE$22,8,FALSE) &amp; IF(Audit!H564=10,Audit!W564,"")</f>
        <v>#N/A</v>
      </c>
      <c r="BC1799" s="47" t="e">
        <f t="shared" si="865"/>
        <v>#N/A</v>
      </c>
      <c r="BD1799" s="50" t="e">
        <f>VLOOKUP(Audit!I564,$V$3:$AE$12,9,FALSE)&amp; IF(Audit!I564=10,Audit!V564,"")</f>
        <v>#N/A</v>
      </c>
      <c r="BE1799" s="50" t="e">
        <f>VLOOKUP(Audit!I564,$V$13:$AE$22,9,FALSE) &amp; IF(Audit!I564=10,Audit!W564,"") &amp; IF(Audit!I564&lt;&gt;1,U1799,"")</f>
        <v>#N/A</v>
      </c>
      <c r="BF1799" s="47" t="e">
        <f t="shared" si="866"/>
        <v>#N/A</v>
      </c>
      <c r="BG1799" s="50" t="e">
        <f>VLOOKUP(Audit!J564,$V$3:$AE$12,10,FALSE) &amp; Audit!S564 &amp; IF(Audit!J564=10,Audit!V564,"")</f>
        <v>#N/A</v>
      </c>
      <c r="BH1799" s="50" t="e">
        <f>VLOOKUP(Audit!J564,$V$13:$AE$22,10,FALSE) &amp; IF(Audit!J564=10,Audit!W564,"") &amp; IF(Audit!J564&lt;&gt;1,U1799,"")</f>
        <v>#N/A</v>
      </c>
      <c r="BI1799" s="47" t="e">
        <f t="shared" si="867"/>
        <v>#N/A</v>
      </c>
      <c r="BJ1799" s="48" t="str">
        <f t="shared" si="868"/>
        <v/>
      </c>
      <c r="BK1799" s="48" t="str">
        <f t="shared" si="869"/>
        <v/>
      </c>
      <c r="BL1799" s="48" t="str">
        <f t="shared" si="870"/>
        <v/>
      </c>
      <c r="BM1799" s="48" t="str">
        <f t="shared" si="871"/>
        <v/>
      </c>
      <c r="BN1799" s="48" t="str">
        <f t="shared" si="872"/>
        <v/>
      </c>
      <c r="BO1799" s="48" t="str">
        <f t="shared" si="873"/>
        <v/>
      </c>
      <c r="BP1799" s="48" t="str">
        <f t="shared" si="874"/>
        <v/>
      </c>
      <c r="BQ1799" s="48" t="str">
        <f t="shared" si="875"/>
        <v/>
      </c>
      <c r="BR1799" s="48" t="str">
        <f t="shared" si="876"/>
        <v/>
      </c>
      <c r="BS1799" s="48" t="str">
        <f t="shared" si="877"/>
        <v/>
      </c>
      <c r="BT1799" s="48" t="str">
        <f t="shared" si="878"/>
        <v/>
      </c>
      <c r="BU1799" s="48" t="str">
        <f t="shared" si="879"/>
        <v/>
      </c>
    </row>
    <row r="1800" spans="1:73">
      <c r="A1800" s="10">
        <f>Audit!A565</f>
        <v>0</v>
      </c>
      <c r="B1800" s="10" t="e">
        <f t="shared" si="850"/>
        <v>#N/A</v>
      </c>
      <c r="C1800" s="17" t="e">
        <f>VLOOKUP(Audit!B565,$V$3:$AE$12,2,FALSE) &amp; VLOOKUP(Audit!B565,$V$13:$AE$22,2,FALSE)&amp; IF(Audit!B565=10,Audit!V565&amp;Audit!W565,"")</f>
        <v>#N/A</v>
      </c>
      <c r="D1800" s="17" t="e">
        <f>VLOOKUP(Audit!C565,$V$3:$AE$12,3,FALSE) &amp; VLOOKUP(Audit!C565,$V$13:$AE$22,3,FALSE) &amp;IF(Audit!C565=10,Audit!V565&amp;Audit!W565,"")</f>
        <v>#N/A</v>
      </c>
      <c r="E1800" s="17" t="e">
        <f>VLOOKUP(Audit!D565,$V$3:$AE$12,4,FALSE)&amp; Audit!T565 &amp; VLOOKUP(Audit!D565,$V$13:$AE$22,4,FALSE)&amp; IF(Audit!D565=10,Audit!V565&amp;Audit!W565,"")</f>
        <v>#N/A</v>
      </c>
      <c r="F1800" s="17" t="e">
        <f>VLOOKUP(Audit!E565,$V$3:$AE$12,5,FALSE) &amp; VLOOKUP(Audit!E565,$V$13:$AE$22,5,FALSE)&amp; IF(Audit!E565=10,Audit!V565&amp;Audit!W565,"")</f>
        <v>#N/A</v>
      </c>
      <c r="G1800" s="17" t="e">
        <f>VLOOKUP(Audit!F565,$V$3:$AE$12,6,FALSE) &amp; VLOOKUP(Audit!F565,$V$13:$AE$22,6,FALSE)&amp; IF(Audit!F565=10,Audit!V565&amp;Audit!W565,"")</f>
        <v>#N/A</v>
      </c>
      <c r="H1800" s="17" t="e">
        <f>VLOOKUP(Audit!G565,$V$3:$AE$12,7,FALSE) &amp; VLOOKUP(Audit!G565,$V$13:$AE$22,7,FALSE)&amp;IF(Audit!G565=10,Audit!V565&amp;Audit!W565,"")</f>
        <v>#N/A</v>
      </c>
      <c r="I1800" s="17" t="e">
        <f>VLOOKUP(Audit!H565,$V$3:$AE$12,8,FALSE) &amp; Audit!U565 &amp; VLOOKUP(Audit!H565,$V$13:$AE$22,8,FALSE)&amp;IF(Audit!H565=10,Audit!V565&amp;Audit!W565,"")</f>
        <v>#N/A</v>
      </c>
      <c r="J1800" s="17" t="e">
        <f>VLOOKUP(Audit!I565,$V$3:$AE$12,9,FALSE) &amp; VLOOKUP(Audit!I565,$V$13:$AE$22,9,FALSE) &amp; IF(Audit!I565=10,Audit!V565&amp;Audit!W565,"") &amp; IF(Audit!I565&lt;&gt;1,U1800,"")</f>
        <v>#N/A</v>
      </c>
      <c r="K1800" s="17" t="e">
        <f>VLOOKUP(Audit!J565,$V$3:$AE$12,10,FALSE) &amp; Audit!S565 &amp; VLOOKUP(Audit!J565,$V$13:$AE$22,10,FALSE) &amp; IF(Audit!J565=10,Audit!V565&amp;Audit!W565,"") &amp; IF(Audit!J565&lt;&gt;1,U1800,"")</f>
        <v>#N/A</v>
      </c>
      <c r="L1800" s="10">
        <f>Audit!K565</f>
        <v>0</v>
      </c>
      <c r="M1800" s="10" t="e">
        <f t="shared" si="851"/>
        <v>#N/A</v>
      </c>
      <c r="N1800" s="10" t="e">
        <f t="shared" si="852"/>
        <v>#N/A</v>
      </c>
      <c r="O1800" s="10" t="e">
        <f t="shared" si="853"/>
        <v>#N/A</v>
      </c>
      <c r="P1800" s="10" t="e">
        <f t="shared" si="854"/>
        <v>#N/A</v>
      </c>
      <c r="Q1800" s="10" t="e">
        <f t="shared" si="855"/>
        <v>#N/A</v>
      </c>
      <c r="R1800" s="10" t="e">
        <f t="shared" si="856"/>
        <v>#N/A</v>
      </c>
      <c r="S1800" s="10" t="e">
        <f t="shared" si="857"/>
        <v>#N/A</v>
      </c>
      <c r="T1800" s="10" t="e">
        <f t="shared" si="858"/>
        <v>#N/A</v>
      </c>
      <c r="U1800" s="17" t="str">
        <f>IF(Audit!M565="","",VLOOKUP(Audit!M565,$W$26:$X$35,2,FALSE)) &amp; Audit!N565 &amp; IF(Audit!O565="","",IF(Audit!N565&lt;=1.4,VLOOKUP(Audit!O565,$W$38:X1845,2,FALSE),VLOOKUP(Audit!O565,$W$51:$X$61,2,FALSE))) &amp; IF(Audit!P565="","",VLOOKUP(Audit!P565,$Y$26:$Z$35,2,FALSE) &amp; Audit!Q565 &amp; IF(Audit!O565="","",IF(Audit!Q565&lt;=1.4,VLOOKUP(Audit!R565,$Y$38:$Z$48,2,FALSE),VLOOKUP(Audit!R565,$Y$51:$Z$61,2,FALSE))))</f>
        <v/>
      </c>
      <c r="V1800" s="21"/>
      <c r="AH1800" s="49">
        <f>Audit!A565</f>
        <v>0</v>
      </c>
      <c r="AI1800" s="50" t="e">
        <f>VLOOKUP(Audit!B565,$V$3:$AE$12,2,FALSE)&amp; IF(Audit!B565=10,Audit!V565,"")</f>
        <v>#N/A</v>
      </c>
      <c r="AJ1800" s="50" t="e">
        <f>VLOOKUP(Audit!B565,$V$13:$AE$22,2,FALSE)&amp; IF(Audit!B565=10,Audit!W565,"")</f>
        <v>#N/A</v>
      </c>
      <c r="AK1800" s="47" t="e">
        <f t="shared" si="859"/>
        <v>#N/A</v>
      </c>
      <c r="AL1800" s="50" t="e">
        <f>VLOOKUP(Audit!C565,$V$3:$AE$12,3,FALSE)&amp; IF(Audit!C565=10,Audit!V565,"")</f>
        <v>#N/A</v>
      </c>
      <c r="AM1800" s="50" t="e">
        <f>VLOOKUP(Audit!C565,$V$13:$AE$22,3,FALSE)&amp; IF(Audit!C565=10,Audit!W565,"")</f>
        <v>#N/A</v>
      </c>
      <c r="AN1800" s="47" t="e">
        <f t="shared" si="860"/>
        <v>#N/A</v>
      </c>
      <c r="AO1800" s="50" t="e">
        <f>VLOOKUP(Audit!D565,$V$3:$AE$12,4,FALSE) &amp;  Audit!T565 &amp; IF(Audit!D565=10,Audit!V565,"")</f>
        <v>#N/A</v>
      </c>
      <c r="AP1800" s="50" t="e">
        <f>VLOOKUP(Audit!D565,$V$13:$AE$22,4,FALSE)&amp; IF(Audit!D565=10,Audit!W565,"")</f>
        <v>#N/A</v>
      </c>
      <c r="AQ1800" s="47" t="e">
        <f t="shared" si="861"/>
        <v>#N/A</v>
      </c>
      <c r="AR1800" s="50" t="e">
        <f>VLOOKUP(Audit!E565,$V$3:$AE$12,5,FALSE)&amp; IF(Audit!E565=10,Audit!V565,"")</f>
        <v>#N/A</v>
      </c>
      <c r="AS1800" s="50" t="e">
        <f>VLOOKUP(Audit!E565,$V$13:$AE$22,5,FALSE)&amp; IF(Audit!E565=10,Audit!W565,"")</f>
        <v>#N/A</v>
      </c>
      <c r="AT1800" s="47" t="e">
        <f t="shared" si="862"/>
        <v>#N/A</v>
      </c>
      <c r="AU1800" s="50" t="e">
        <f>VLOOKUP(Audit!F565,$V$3:$AE$12,6,FALSE)&amp; IF(Audit!F565=10,Audit!V565,"")</f>
        <v>#N/A</v>
      </c>
      <c r="AV1800" s="50" t="e">
        <f>VLOOKUP(Audit!F565,$V$13:$AE$22,6,FALSE)&amp; IF(Audit!F565=10,Audit!W565,"")</f>
        <v>#N/A</v>
      </c>
      <c r="AW1800" s="47" t="e">
        <f t="shared" si="863"/>
        <v>#N/A</v>
      </c>
      <c r="AX1800" s="50" t="e">
        <f>VLOOKUP(Audit!G565,$V$3:$AE$12,7,FALSE)&amp; IF(Audit!G565=10,Audit!V565,"")</f>
        <v>#N/A</v>
      </c>
      <c r="AY1800" s="50" t="e">
        <f>VLOOKUP(Audit!G565,$V$13:$AE$22,7,FALSE) &amp; IF(Audit!G565=10,Audit!W565,"")</f>
        <v>#N/A</v>
      </c>
      <c r="AZ1800" s="47" t="e">
        <f t="shared" si="864"/>
        <v>#N/A</v>
      </c>
      <c r="BA1800" s="50" t="e">
        <f>VLOOKUP(Audit!H565,$V$3:$AE$12,8,FALSE)&amp; Audit!U565 &amp; IF(Audit!H565=10,Audit!V565,"")</f>
        <v>#N/A</v>
      </c>
      <c r="BB1800" s="50" t="e">
        <f>VLOOKUP(Audit!H565,$V$13:$AE$22,8,FALSE) &amp; IF(Audit!H565=10,Audit!W565,"")</f>
        <v>#N/A</v>
      </c>
      <c r="BC1800" s="47" t="e">
        <f t="shared" si="865"/>
        <v>#N/A</v>
      </c>
      <c r="BD1800" s="50" t="e">
        <f>VLOOKUP(Audit!I565,$V$3:$AE$12,9,FALSE)&amp; IF(Audit!I565=10,Audit!V565,"")</f>
        <v>#N/A</v>
      </c>
      <c r="BE1800" s="50" t="e">
        <f>VLOOKUP(Audit!I565,$V$13:$AE$22,9,FALSE) &amp; IF(Audit!I565=10,Audit!W565,"") &amp; IF(Audit!I565&lt;&gt;1,U1800,"")</f>
        <v>#N/A</v>
      </c>
      <c r="BF1800" s="47" t="e">
        <f t="shared" si="866"/>
        <v>#N/A</v>
      </c>
      <c r="BG1800" s="50" t="e">
        <f>VLOOKUP(Audit!J565,$V$3:$AE$12,10,FALSE) &amp; Audit!S565 &amp; IF(Audit!J565=10,Audit!V565,"")</f>
        <v>#N/A</v>
      </c>
      <c r="BH1800" s="50" t="e">
        <f>VLOOKUP(Audit!J565,$V$13:$AE$22,10,FALSE) &amp; IF(Audit!J565=10,Audit!W565,"") &amp; IF(Audit!J565&lt;&gt;1,U1800,"")</f>
        <v>#N/A</v>
      </c>
      <c r="BI1800" s="47" t="e">
        <f t="shared" si="867"/>
        <v>#N/A</v>
      </c>
      <c r="BJ1800" s="48" t="str">
        <f t="shared" si="868"/>
        <v/>
      </c>
      <c r="BK1800" s="48" t="str">
        <f t="shared" si="869"/>
        <v/>
      </c>
      <c r="BL1800" s="48" t="str">
        <f t="shared" si="870"/>
        <v/>
      </c>
      <c r="BM1800" s="48" t="str">
        <f t="shared" si="871"/>
        <v/>
      </c>
      <c r="BN1800" s="48" t="str">
        <f t="shared" si="872"/>
        <v/>
      </c>
      <c r="BO1800" s="48" t="str">
        <f t="shared" si="873"/>
        <v/>
      </c>
      <c r="BP1800" s="48" t="str">
        <f t="shared" si="874"/>
        <v/>
      </c>
      <c r="BQ1800" s="48" t="str">
        <f t="shared" si="875"/>
        <v/>
      </c>
      <c r="BR1800" s="48" t="str">
        <f t="shared" si="876"/>
        <v/>
      </c>
      <c r="BS1800" s="48" t="str">
        <f t="shared" si="877"/>
        <v/>
      </c>
      <c r="BT1800" s="48" t="str">
        <f t="shared" si="878"/>
        <v/>
      </c>
      <c r="BU1800" s="48" t="str">
        <f t="shared" si="879"/>
        <v/>
      </c>
    </row>
    <row r="1801" spans="1:73">
      <c r="A1801" s="10">
        <f>Audit!A566</f>
        <v>0</v>
      </c>
      <c r="B1801" s="10" t="e">
        <f t="shared" si="850"/>
        <v>#N/A</v>
      </c>
      <c r="C1801" s="17" t="e">
        <f>VLOOKUP(Audit!B566,$V$3:$AE$12,2,FALSE) &amp; VLOOKUP(Audit!B566,$V$13:$AE$22,2,FALSE)&amp; IF(Audit!B566=10,Audit!V566&amp;Audit!W566,"")</f>
        <v>#N/A</v>
      </c>
      <c r="D1801" s="17" t="e">
        <f>VLOOKUP(Audit!C566,$V$3:$AE$12,3,FALSE) &amp; VLOOKUP(Audit!C566,$V$13:$AE$22,3,FALSE) &amp;IF(Audit!C566=10,Audit!V566&amp;Audit!W566,"")</f>
        <v>#N/A</v>
      </c>
      <c r="E1801" s="17" t="e">
        <f>VLOOKUP(Audit!D566,$V$3:$AE$12,4,FALSE)&amp; Audit!T566 &amp; VLOOKUP(Audit!D566,$V$13:$AE$22,4,FALSE)&amp; IF(Audit!D566=10,Audit!V566&amp;Audit!W566,"")</f>
        <v>#N/A</v>
      </c>
      <c r="F1801" s="17" t="e">
        <f>VLOOKUP(Audit!E566,$V$3:$AE$12,5,FALSE) &amp; VLOOKUP(Audit!E566,$V$13:$AE$22,5,FALSE)&amp; IF(Audit!E566=10,Audit!V566&amp;Audit!W566,"")</f>
        <v>#N/A</v>
      </c>
      <c r="G1801" s="17" t="e">
        <f>VLOOKUP(Audit!F566,$V$3:$AE$12,6,FALSE) &amp; VLOOKUP(Audit!F566,$V$13:$AE$22,6,FALSE)&amp; IF(Audit!F566=10,Audit!V566&amp;Audit!W566,"")</f>
        <v>#N/A</v>
      </c>
      <c r="H1801" s="17" t="e">
        <f>VLOOKUP(Audit!G566,$V$3:$AE$12,7,FALSE) &amp; VLOOKUP(Audit!G566,$V$13:$AE$22,7,FALSE)&amp;IF(Audit!G566=10,Audit!V566&amp;Audit!W566,"")</f>
        <v>#N/A</v>
      </c>
      <c r="I1801" s="17" t="e">
        <f>VLOOKUP(Audit!H566,$V$3:$AE$12,8,FALSE) &amp; Audit!U566 &amp; VLOOKUP(Audit!H566,$V$13:$AE$22,8,FALSE)&amp;IF(Audit!H566=10,Audit!V566&amp;Audit!W566,"")</f>
        <v>#N/A</v>
      </c>
      <c r="J1801" s="17" t="e">
        <f>VLOOKUP(Audit!I566,$V$3:$AE$12,9,FALSE) &amp; VLOOKUP(Audit!I566,$V$13:$AE$22,9,FALSE) &amp; IF(Audit!I566=10,Audit!V566&amp;Audit!W566,"") &amp; IF(Audit!I566&lt;&gt;1,U1801,"")</f>
        <v>#N/A</v>
      </c>
      <c r="K1801" s="17" t="e">
        <f>VLOOKUP(Audit!J566,$V$3:$AE$12,10,FALSE) &amp; Audit!S566 &amp; VLOOKUP(Audit!J566,$V$13:$AE$22,10,FALSE) &amp; IF(Audit!J566=10,Audit!V566&amp;Audit!W566,"") &amp; IF(Audit!J566&lt;&gt;1,U1801,"")</f>
        <v>#N/A</v>
      </c>
      <c r="L1801" s="10">
        <f>Audit!K566</f>
        <v>0</v>
      </c>
      <c r="M1801" s="10" t="e">
        <f t="shared" si="851"/>
        <v>#N/A</v>
      </c>
      <c r="N1801" s="10" t="e">
        <f t="shared" si="852"/>
        <v>#N/A</v>
      </c>
      <c r="O1801" s="10" t="e">
        <f t="shared" si="853"/>
        <v>#N/A</v>
      </c>
      <c r="P1801" s="10" t="e">
        <f t="shared" si="854"/>
        <v>#N/A</v>
      </c>
      <c r="Q1801" s="10" t="e">
        <f t="shared" si="855"/>
        <v>#N/A</v>
      </c>
      <c r="R1801" s="10" t="e">
        <f t="shared" si="856"/>
        <v>#N/A</v>
      </c>
      <c r="S1801" s="10" t="e">
        <f t="shared" si="857"/>
        <v>#N/A</v>
      </c>
      <c r="T1801" s="10" t="e">
        <f t="shared" si="858"/>
        <v>#N/A</v>
      </c>
      <c r="U1801" s="17" t="str">
        <f>IF(Audit!M566="","",VLOOKUP(Audit!M566,$W$26:$X$35,2,FALSE)) &amp; Audit!N566 &amp; IF(Audit!O566="","",IF(Audit!N566&lt;=1.4,VLOOKUP(Audit!O566,$W$38:X1846,2,FALSE),VLOOKUP(Audit!O566,$W$51:$X$61,2,FALSE))) &amp; IF(Audit!P566="","",VLOOKUP(Audit!P566,$Y$26:$Z$35,2,FALSE) &amp; Audit!Q566 &amp; IF(Audit!O566="","",IF(Audit!Q566&lt;=1.4,VLOOKUP(Audit!R566,$Y$38:$Z$48,2,FALSE),VLOOKUP(Audit!R566,$Y$51:$Z$61,2,FALSE))))</f>
        <v/>
      </c>
      <c r="V1801" s="21"/>
      <c r="AH1801" s="49">
        <f>Audit!A566</f>
        <v>0</v>
      </c>
      <c r="AI1801" s="50" t="e">
        <f>VLOOKUP(Audit!B566,$V$3:$AE$12,2,FALSE)&amp; IF(Audit!B566=10,Audit!V566,"")</f>
        <v>#N/A</v>
      </c>
      <c r="AJ1801" s="50" t="e">
        <f>VLOOKUP(Audit!B566,$V$13:$AE$22,2,FALSE)&amp; IF(Audit!B566=10,Audit!W566,"")</f>
        <v>#N/A</v>
      </c>
      <c r="AK1801" s="47" t="e">
        <f t="shared" si="859"/>
        <v>#N/A</v>
      </c>
      <c r="AL1801" s="50" t="e">
        <f>VLOOKUP(Audit!C566,$V$3:$AE$12,3,FALSE)&amp; IF(Audit!C566=10,Audit!V566,"")</f>
        <v>#N/A</v>
      </c>
      <c r="AM1801" s="50" t="e">
        <f>VLOOKUP(Audit!C566,$V$13:$AE$22,3,FALSE)&amp; IF(Audit!C566=10,Audit!W566,"")</f>
        <v>#N/A</v>
      </c>
      <c r="AN1801" s="47" t="e">
        <f t="shared" si="860"/>
        <v>#N/A</v>
      </c>
      <c r="AO1801" s="50" t="e">
        <f>VLOOKUP(Audit!D566,$V$3:$AE$12,4,FALSE) &amp;  Audit!T566 &amp; IF(Audit!D566=10,Audit!V566,"")</f>
        <v>#N/A</v>
      </c>
      <c r="AP1801" s="50" t="e">
        <f>VLOOKUP(Audit!D566,$V$13:$AE$22,4,FALSE)&amp; IF(Audit!D566=10,Audit!W566,"")</f>
        <v>#N/A</v>
      </c>
      <c r="AQ1801" s="47" t="e">
        <f t="shared" si="861"/>
        <v>#N/A</v>
      </c>
      <c r="AR1801" s="50" t="e">
        <f>VLOOKUP(Audit!E566,$V$3:$AE$12,5,FALSE)&amp; IF(Audit!E566=10,Audit!V566,"")</f>
        <v>#N/A</v>
      </c>
      <c r="AS1801" s="50" t="e">
        <f>VLOOKUP(Audit!E566,$V$13:$AE$22,5,FALSE)&amp; IF(Audit!E566=10,Audit!W566,"")</f>
        <v>#N/A</v>
      </c>
      <c r="AT1801" s="47" t="e">
        <f t="shared" si="862"/>
        <v>#N/A</v>
      </c>
      <c r="AU1801" s="50" t="e">
        <f>VLOOKUP(Audit!F566,$V$3:$AE$12,6,FALSE)&amp; IF(Audit!F566=10,Audit!V566,"")</f>
        <v>#N/A</v>
      </c>
      <c r="AV1801" s="50" t="e">
        <f>VLOOKUP(Audit!F566,$V$13:$AE$22,6,FALSE)&amp; IF(Audit!F566=10,Audit!W566,"")</f>
        <v>#N/A</v>
      </c>
      <c r="AW1801" s="47" t="e">
        <f t="shared" si="863"/>
        <v>#N/A</v>
      </c>
      <c r="AX1801" s="50" t="e">
        <f>VLOOKUP(Audit!G566,$V$3:$AE$12,7,FALSE)&amp; IF(Audit!G566=10,Audit!V566,"")</f>
        <v>#N/A</v>
      </c>
      <c r="AY1801" s="50" t="e">
        <f>VLOOKUP(Audit!G566,$V$13:$AE$22,7,FALSE) &amp; IF(Audit!G566=10,Audit!W566,"")</f>
        <v>#N/A</v>
      </c>
      <c r="AZ1801" s="47" t="e">
        <f t="shared" si="864"/>
        <v>#N/A</v>
      </c>
      <c r="BA1801" s="50" t="e">
        <f>VLOOKUP(Audit!H566,$V$3:$AE$12,8,FALSE)&amp; Audit!U566 &amp; IF(Audit!H566=10,Audit!V566,"")</f>
        <v>#N/A</v>
      </c>
      <c r="BB1801" s="50" t="e">
        <f>VLOOKUP(Audit!H566,$V$13:$AE$22,8,FALSE) &amp; IF(Audit!H566=10,Audit!W566,"")</f>
        <v>#N/A</v>
      </c>
      <c r="BC1801" s="47" t="e">
        <f t="shared" si="865"/>
        <v>#N/A</v>
      </c>
      <c r="BD1801" s="50" t="e">
        <f>VLOOKUP(Audit!I566,$V$3:$AE$12,9,FALSE)&amp; IF(Audit!I566=10,Audit!V566,"")</f>
        <v>#N/A</v>
      </c>
      <c r="BE1801" s="50" t="e">
        <f>VLOOKUP(Audit!I566,$V$13:$AE$22,9,FALSE) &amp; IF(Audit!I566=10,Audit!W566,"") &amp; IF(Audit!I566&lt;&gt;1,U1801,"")</f>
        <v>#N/A</v>
      </c>
      <c r="BF1801" s="47" t="e">
        <f t="shared" si="866"/>
        <v>#N/A</v>
      </c>
      <c r="BG1801" s="50" t="e">
        <f>VLOOKUP(Audit!J566,$V$3:$AE$12,10,FALSE) &amp; Audit!S566 &amp; IF(Audit!J566=10,Audit!V566,"")</f>
        <v>#N/A</v>
      </c>
      <c r="BH1801" s="50" t="e">
        <f>VLOOKUP(Audit!J566,$V$13:$AE$22,10,FALSE) &amp; IF(Audit!J566=10,Audit!W566,"") &amp; IF(Audit!J566&lt;&gt;1,U1801,"")</f>
        <v>#N/A</v>
      </c>
      <c r="BI1801" s="47" t="e">
        <f t="shared" si="867"/>
        <v>#N/A</v>
      </c>
      <c r="BJ1801" s="48" t="str">
        <f t="shared" si="868"/>
        <v/>
      </c>
      <c r="BK1801" s="48" t="str">
        <f t="shared" si="869"/>
        <v/>
      </c>
      <c r="BL1801" s="48" t="str">
        <f t="shared" si="870"/>
        <v/>
      </c>
      <c r="BM1801" s="48" t="str">
        <f t="shared" si="871"/>
        <v/>
      </c>
      <c r="BN1801" s="48" t="str">
        <f t="shared" si="872"/>
        <v/>
      </c>
      <c r="BO1801" s="48" t="str">
        <f t="shared" si="873"/>
        <v/>
      </c>
      <c r="BP1801" s="48" t="str">
        <f t="shared" si="874"/>
        <v/>
      </c>
      <c r="BQ1801" s="48" t="str">
        <f t="shared" si="875"/>
        <v/>
      </c>
      <c r="BR1801" s="48" t="str">
        <f t="shared" si="876"/>
        <v/>
      </c>
      <c r="BS1801" s="48" t="str">
        <f t="shared" si="877"/>
        <v/>
      </c>
      <c r="BT1801" s="48" t="str">
        <f t="shared" si="878"/>
        <v/>
      </c>
      <c r="BU1801" s="48" t="str">
        <f t="shared" si="879"/>
        <v/>
      </c>
    </row>
    <row r="1802" spans="1:73">
      <c r="A1802" s="10">
        <f>Audit!A567</f>
        <v>0</v>
      </c>
      <c r="B1802" s="10" t="e">
        <f t="shared" si="850"/>
        <v>#N/A</v>
      </c>
      <c r="C1802" s="17" t="e">
        <f>VLOOKUP(Audit!B567,$V$3:$AE$12,2,FALSE) &amp; VLOOKUP(Audit!B567,$V$13:$AE$22,2,FALSE)&amp; IF(Audit!B567=10,Audit!V567&amp;Audit!W567,"")</f>
        <v>#N/A</v>
      </c>
      <c r="D1802" s="17" t="e">
        <f>VLOOKUP(Audit!C567,$V$3:$AE$12,3,FALSE) &amp; VLOOKUP(Audit!C567,$V$13:$AE$22,3,FALSE) &amp;IF(Audit!C567=10,Audit!V567&amp;Audit!W567,"")</f>
        <v>#N/A</v>
      </c>
      <c r="E1802" s="17" t="e">
        <f>VLOOKUP(Audit!D567,$V$3:$AE$12,4,FALSE)&amp; Audit!T567 &amp; VLOOKUP(Audit!D567,$V$13:$AE$22,4,FALSE)&amp; IF(Audit!D567=10,Audit!V567&amp;Audit!W567,"")</f>
        <v>#N/A</v>
      </c>
      <c r="F1802" s="17" t="e">
        <f>VLOOKUP(Audit!E567,$V$3:$AE$12,5,FALSE) &amp; VLOOKUP(Audit!E567,$V$13:$AE$22,5,FALSE)&amp; IF(Audit!E567=10,Audit!V567&amp;Audit!W567,"")</f>
        <v>#N/A</v>
      </c>
      <c r="G1802" s="17" t="e">
        <f>VLOOKUP(Audit!F567,$V$3:$AE$12,6,FALSE) &amp; VLOOKUP(Audit!F567,$V$13:$AE$22,6,FALSE)&amp; IF(Audit!F567=10,Audit!V567&amp;Audit!W567,"")</f>
        <v>#N/A</v>
      </c>
      <c r="H1802" s="17" t="e">
        <f>VLOOKUP(Audit!G567,$V$3:$AE$12,7,FALSE) &amp; VLOOKUP(Audit!G567,$V$13:$AE$22,7,FALSE)&amp;IF(Audit!G567=10,Audit!V567&amp;Audit!W567,"")</f>
        <v>#N/A</v>
      </c>
      <c r="I1802" s="17" t="e">
        <f>VLOOKUP(Audit!H567,$V$3:$AE$12,8,FALSE) &amp; Audit!U567 &amp; VLOOKUP(Audit!H567,$V$13:$AE$22,8,FALSE)&amp;IF(Audit!H567=10,Audit!V567&amp;Audit!W567,"")</f>
        <v>#N/A</v>
      </c>
      <c r="J1802" s="17" t="e">
        <f>VLOOKUP(Audit!I567,$V$3:$AE$12,9,FALSE) &amp; VLOOKUP(Audit!I567,$V$13:$AE$22,9,FALSE) &amp; IF(Audit!I567=10,Audit!V567&amp;Audit!W567,"") &amp; IF(Audit!I567&lt;&gt;1,U1802,"")</f>
        <v>#N/A</v>
      </c>
      <c r="K1802" s="17" t="e">
        <f>VLOOKUP(Audit!J567,$V$3:$AE$12,10,FALSE) &amp; Audit!S567 &amp; VLOOKUP(Audit!J567,$V$13:$AE$22,10,FALSE) &amp; IF(Audit!J567=10,Audit!V567&amp;Audit!W567,"") &amp; IF(Audit!J567&lt;&gt;1,U1802,"")</f>
        <v>#N/A</v>
      </c>
      <c r="L1802" s="10">
        <f>Audit!K567</f>
        <v>0</v>
      </c>
      <c r="M1802" s="10" t="e">
        <f t="shared" si="851"/>
        <v>#N/A</v>
      </c>
      <c r="N1802" s="10" t="e">
        <f t="shared" si="852"/>
        <v>#N/A</v>
      </c>
      <c r="O1802" s="10" t="e">
        <f t="shared" si="853"/>
        <v>#N/A</v>
      </c>
      <c r="P1802" s="10" t="e">
        <f t="shared" si="854"/>
        <v>#N/A</v>
      </c>
      <c r="Q1802" s="10" t="e">
        <f t="shared" si="855"/>
        <v>#N/A</v>
      </c>
      <c r="R1802" s="10" t="e">
        <f t="shared" si="856"/>
        <v>#N/A</v>
      </c>
      <c r="S1802" s="10" t="e">
        <f t="shared" si="857"/>
        <v>#N/A</v>
      </c>
      <c r="T1802" s="10" t="e">
        <f t="shared" si="858"/>
        <v>#N/A</v>
      </c>
      <c r="U1802" s="17" t="str">
        <f>IF(Audit!M567="","",VLOOKUP(Audit!M567,$W$26:$X$35,2,FALSE)) &amp; Audit!N567 &amp; IF(Audit!O567="","",IF(Audit!N567&lt;=1.4,VLOOKUP(Audit!O567,$W$38:X1847,2,FALSE),VLOOKUP(Audit!O567,$W$51:$X$61,2,FALSE))) &amp; IF(Audit!P567="","",VLOOKUP(Audit!P567,$Y$26:$Z$35,2,FALSE) &amp; Audit!Q567 &amp; IF(Audit!O567="","",IF(Audit!Q567&lt;=1.4,VLOOKUP(Audit!R567,$Y$38:$Z$48,2,FALSE),VLOOKUP(Audit!R567,$Y$51:$Z$61,2,FALSE))))</f>
        <v/>
      </c>
      <c r="V1802" s="21"/>
      <c r="AH1802" s="49">
        <f>Audit!A567</f>
        <v>0</v>
      </c>
      <c r="AI1802" s="50" t="e">
        <f>VLOOKUP(Audit!B567,$V$3:$AE$12,2,FALSE)&amp; IF(Audit!B567=10,Audit!V567,"")</f>
        <v>#N/A</v>
      </c>
      <c r="AJ1802" s="50" t="e">
        <f>VLOOKUP(Audit!B567,$V$13:$AE$22,2,FALSE)&amp; IF(Audit!B567=10,Audit!W567,"")</f>
        <v>#N/A</v>
      </c>
      <c r="AK1802" s="47" t="e">
        <f t="shared" si="859"/>
        <v>#N/A</v>
      </c>
      <c r="AL1802" s="50" t="e">
        <f>VLOOKUP(Audit!C567,$V$3:$AE$12,3,FALSE)&amp; IF(Audit!C567=10,Audit!V567,"")</f>
        <v>#N/A</v>
      </c>
      <c r="AM1802" s="50" t="e">
        <f>VLOOKUP(Audit!C567,$V$13:$AE$22,3,FALSE)&amp; IF(Audit!C567=10,Audit!W567,"")</f>
        <v>#N/A</v>
      </c>
      <c r="AN1802" s="47" t="e">
        <f t="shared" si="860"/>
        <v>#N/A</v>
      </c>
      <c r="AO1802" s="50" t="e">
        <f>VLOOKUP(Audit!D567,$V$3:$AE$12,4,FALSE) &amp;  Audit!T567 &amp; IF(Audit!D567=10,Audit!V567,"")</f>
        <v>#N/A</v>
      </c>
      <c r="AP1802" s="50" t="e">
        <f>VLOOKUP(Audit!D567,$V$13:$AE$22,4,FALSE)&amp; IF(Audit!D567=10,Audit!W567,"")</f>
        <v>#N/A</v>
      </c>
      <c r="AQ1802" s="47" t="e">
        <f t="shared" si="861"/>
        <v>#N/A</v>
      </c>
      <c r="AR1802" s="50" t="e">
        <f>VLOOKUP(Audit!E567,$V$3:$AE$12,5,FALSE)&amp; IF(Audit!E567=10,Audit!V567,"")</f>
        <v>#N/A</v>
      </c>
      <c r="AS1802" s="50" t="e">
        <f>VLOOKUP(Audit!E567,$V$13:$AE$22,5,FALSE)&amp; IF(Audit!E567=10,Audit!W567,"")</f>
        <v>#N/A</v>
      </c>
      <c r="AT1802" s="47" t="e">
        <f t="shared" si="862"/>
        <v>#N/A</v>
      </c>
      <c r="AU1802" s="50" t="e">
        <f>VLOOKUP(Audit!F567,$V$3:$AE$12,6,FALSE)&amp; IF(Audit!F567=10,Audit!V567,"")</f>
        <v>#N/A</v>
      </c>
      <c r="AV1802" s="50" t="e">
        <f>VLOOKUP(Audit!F567,$V$13:$AE$22,6,FALSE)&amp; IF(Audit!F567=10,Audit!W567,"")</f>
        <v>#N/A</v>
      </c>
      <c r="AW1802" s="47" t="e">
        <f t="shared" si="863"/>
        <v>#N/A</v>
      </c>
      <c r="AX1802" s="50" t="e">
        <f>VLOOKUP(Audit!G567,$V$3:$AE$12,7,FALSE)&amp; IF(Audit!G567=10,Audit!V567,"")</f>
        <v>#N/A</v>
      </c>
      <c r="AY1802" s="50" t="e">
        <f>VLOOKUP(Audit!G567,$V$13:$AE$22,7,FALSE) &amp; IF(Audit!G567=10,Audit!W567,"")</f>
        <v>#N/A</v>
      </c>
      <c r="AZ1802" s="47" t="e">
        <f t="shared" si="864"/>
        <v>#N/A</v>
      </c>
      <c r="BA1802" s="50" t="e">
        <f>VLOOKUP(Audit!H567,$V$3:$AE$12,8,FALSE)&amp; Audit!U567 &amp; IF(Audit!H567=10,Audit!V567,"")</f>
        <v>#N/A</v>
      </c>
      <c r="BB1802" s="50" t="e">
        <f>VLOOKUP(Audit!H567,$V$13:$AE$22,8,FALSE) &amp; IF(Audit!H567=10,Audit!W567,"")</f>
        <v>#N/A</v>
      </c>
      <c r="BC1802" s="47" t="e">
        <f t="shared" si="865"/>
        <v>#N/A</v>
      </c>
      <c r="BD1802" s="50" t="e">
        <f>VLOOKUP(Audit!I567,$V$3:$AE$12,9,FALSE)&amp; IF(Audit!I567=10,Audit!V567,"")</f>
        <v>#N/A</v>
      </c>
      <c r="BE1802" s="50" t="e">
        <f>VLOOKUP(Audit!I567,$V$13:$AE$22,9,FALSE) &amp; IF(Audit!I567=10,Audit!W567,"") &amp; IF(Audit!I567&lt;&gt;1,U1802,"")</f>
        <v>#N/A</v>
      </c>
      <c r="BF1802" s="47" t="e">
        <f t="shared" si="866"/>
        <v>#N/A</v>
      </c>
      <c r="BG1802" s="50" t="e">
        <f>VLOOKUP(Audit!J567,$V$3:$AE$12,10,FALSE) &amp; Audit!S567 &amp; IF(Audit!J567=10,Audit!V567,"")</f>
        <v>#N/A</v>
      </c>
      <c r="BH1802" s="50" t="e">
        <f>VLOOKUP(Audit!J567,$V$13:$AE$22,10,FALSE) &amp; IF(Audit!J567=10,Audit!W567,"") &amp; IF(Audit!J567&lt;&gt;1,U1802,"")</f>
        <v>#N/A</v>
      </c>
      <c r="BI1802" s="47" t="e">
        <f t="shared" si="867"/>
        <v>#N/A</v>
      </c>
      <c r="BJ1802" s="48" t="str">
        <f t="shared" si="868"/>
        <v/>
      </c>
      <c r="BK1802" s="48" t="str">
        <f t="shared" si="869"/>
        <v/>
      </c>
      <c r="BL1802" s="48" t="str">
        <f t="shared" si="870"/>
        <v/>
      </c>
      <c r="BM1802" s="48" t="str">
        <f t="shared" si="871"/>
        <v/>
      </c>
      <c r="BN1802" s="48" t="str">
        <f t="shared" si="872"/>
        <v/>
      </c>
      <c r="BO1802" s="48" t="str">
        <f t="shared" si="873"/>
        <v/>
      </c>
      <c r="BP1802" s="48" t="str">
        <f t="shared" si="874"/>
        <v/>
      </c>
      <c r="BQ1802" s="48" t="str">
        <f t="shared" si="875"/>
        <v/>
      </c>
      <c r="BR1802" s="48" t="str">
        <f t="shared" si="876"/>
        <v/>
      </c>
      <c r="BS1802" s="48" t="str">
        <f t="shared" si="877"/>
        <v/>
      </c>
      <c r="BT1802" s="48" t="str">
        <f t="shared" si="878"/>
        <v/>
      </c>
      <c r="BU1802" s="48" t="str">
        <f t="shared" si="879"/>
        <v/>
      </c>
    </row>
    <row r="1803" spans="1:73">
      <c r="A1803" s="10">
        <f>Audit!A568</f>
        <v>0</v>
      </c>
      <c r="B1803" s="10" t="e">
        <f t="shared" si="850"/>
        <v>#N/A</v>
      </c>
      <c r="C1803" s="17" t="e">
        <f>VLOOKUP(Audit!B568,$V$3:$AE$12,2,FALSE) &amp; VLOOKUP(Audit!B568,$V$13:$AE$22,2,FALSE)&amp; IF(Audit!B568=10,Audit!V568&amp;Audit!W568,"")</f>
        <v>#N/A</v>
      </c>
      <c r="D1803" s="17" t="e">
        <f>VLOOKUP(Audit!C568,$V$3:$AE$12,3,FALSE) &amp; VLOOKUP(Audit!C568,$V$13:$AE$22,3,FALSE) &amp;IF(Audit!C568=10,Audit!V568&amp;Audit!W568,"")</f>
        <v>#N/A</v>
      </c>
      <c r="E1803" s="17" t="e">
        <f>VLOOKUP(Audit!D568,$V$3:$AE$12,4,FALSE)&amp; Audit!T568 &amp; VLOOKUP(Audit!D568,$V$13:$AE$22,4,FALSE)&amp; IF(Audit!D568=10,Audit!V568&amp;Audit!W568,"")</f>
        <v>#N/A</v>
      </c>
      <c r="F1803" s="17" t="e">
        <f>VLOOKUP(Audit!E568,$V$3:$AE$12,5,FALSE) &amp; VLOOKUP(Audit!E568,$V$13:$AE$22,5,FALSE)&amp; IF(Audit!E568=10,Audit!V568&amp;Audit!W568,"")</f>
        <v>#N/A</v>
      </c>
      <c r="G1803" s="17" t="e">
        <f>VLOOKUP(Audit!F568,$V$3:$AE$12,6,FALSE) &amp; VLOOKUP(Audit!F568,$V$13:$AE$22,6,FALSE)&amp; IF(Audit!F568=10,Audit!V568&amp;Audit!W568,"")</f>
        <v>#N/A</v>
      </c>
      <c r="H1803" s="17" t="e">
        <f>VLOOKUP(Audit!G568,$V$3:$AE$12,7,FALSE) &amp; VLOOKUP(Audit!G568,$V$13:$AE$22,7,FALSE)&amp;IF(Audit!G568=10,Audit!V568&amp;Audit!W568,"")</f>
        <v>#N/A</v>
      </c>
      <c r="I1803" s="17" t="e">
        <f>VLOOKUP(Audit!H568,$V$3:$AE$12,8,FALSE) &amp; Audit!U568 &amp; VLOOKUP(Audit!H568,$V$13:$AE$22,8,FALSE)&amp;IF(Audit!H568=10,Audit!V568&amp;Audit!W568,"")</f>
        <v>#N/A</v>
      </c>
      <c r="J1803" s="17" t="e">
        <f>VLOOKUP(Audit!I568,$V$3:$AE$12,9,FALSE) &amp; VLOOKUP(Audit!I568,$V$13:$AE$22,9,FALSE) &amp; IF(Audit!I568=10,Audit!V568&amp;Audit!W568,"") &amp; IF(Audit!I568&lt;&gt;1,U1803,"")</f>
        <v>#N/A</v>
      </c>
      <c r="K1803" s="17" t="e">
        <f>VLOOKUP(Audit!J568,$V$3:$AE$12,10,FALSE) &amp; Audit!S568 &amp; VLOOKUP(Audit!J568,$V$13:$AE$22,10,FALSE) &amp; IF(Audit!J568=10,Audit!V568&amp;Audit!W568,"") &amp; IF(Audit!J568&lt;&gt;1,U1803,"")</f>
        <v>#N/A</v>
      </c>
      <c r="L1803" s="10">
        <f>Audit!K568</f>
        <v>0</v>
      </c>
      <c r="M1803" s="10" t="e">
        <f t="shared" si="851"/>
        <v>#N/A</v>
      </c>
      <c r="N1803" s="10" t="e">
        <f t="shared" si="852"/>
        <v>#N/A</v>
      </c>
      <c r="O1803" s="10" t="e">
        <f t="shared" si="853"/>
        <v>#N/A</v>
      </c>
      <c r="P1803" s="10" t="e">
        <f t="shared" si="854"/>
        <v>#N/A</v>
      </c>
      <c r="Q1803" s="10" t="e">
        <f t="shared" si="855"/>
        <v>#N/A</v>
      </c>
      <c r="R1803" s="10" t="e">
        <f t="shared" si="856"/>
        <v>#N/A</v>
      </c>
      <c r="S1803" s="10" t="e">
        <f t="shared" si="857"/>
        <v>#N/A</v>
      </c>
      <c r="T1803" s="10" t="e">
        <f t="shared" si="858"/>
        <v>#N/A</v>
      </c>
      <c r="U1803" s="17" t="str">
        <f>IF(Audit!M568="","",VLOOKUP(Audit!M568,$W$26:$X$35,2,FALSE)) &amp; Audit!N568 &amp; IF(Audit!O568="","",IF(Audit!N568&lt;=1.4,VLOOKUP(Audit!O568,$W$38:X1848,2,FALSE),VLOOKUP(Audit!O568,$W$51:$X$61,2,FALSE))) &amp; IF(Audit!P568="","",VLOOKUP(Audit!P568,$Y$26:$Z$35,2,FALSE) &amp; Audit!Q568 &amp; IF(Audit!O568="","",IF(Audit!Q568&lt;=1.4,VLOOKUP(Audit!R568,$Y$38:$Z$48,2,FALSE),VLOOKUP(Audit!R568,$Y$51:$Z$61,2,FALSE))))</f>
        <v/>
      </c>
      <c r="V1803" s="21"/>
      <c r="AH1803" s="49">
        <f>Audit!A568</f>
        <v>0</v>
      </c>
      <c r="AI1803" s="50" t="e">
        <f>VLOOKUP(Audit!B568,$V$3:$AE$12,2,FALSE)&amp; IF(Audit!B568=10,Audit!V568,"")</f>
        <v>#N/A</v>
      </c>
      <c r="AJ1803" s="50" t="e">
        <f>VLOOKUP(Audit!B568,$V$13:$AE$22,2,FALSE)&amp; IF(Audit!B568=10,Audit!W568,"")</f>
        <v>#N/A</v>
      </c>
      <c r="AK1803" s="47" t="e">
        <f t="shared" si="859"/>
        <v>#N/A</v>
      </c>
      <c r="AL1803" s="50" t="e">
        <f>VLOOKUP(Audit!C568,$V$3:$AE$12,3,FALSE)&amp; IF(Audit!C568=10,Audit!V568,"")</f>
        <v>#N/A</v>
      </c>
      <c r="AM1803" s="50" t="e">
        <f>VLOOKUP(Audit!C568,$V$13:$AE$22,3,FALSE)&amp; IF(Audit!C568=10,Audit!W568,"")</f>
        <v>#N/A</v>
      </c>
      <c r="AN1803" s="47" t="e">
        <f t="shared" si="860"/>
        <v>#N/A</v>
      </c>
      <c r="AO1803" s="50" t="e">
        <f>VLOOKUP(Audit!D568,$V$3:$AE$12,4,FALSE) &amp;  Audit!T568 &amp; IF(Audit!D568=10,Audit!V568,"")</f>
        <v>#N/A</v>
      </c>
      <c r="AP1803" s="50" t="e">
        <f>VLOOKUP(Audit!D568,$V$13:$AE$22,4,FALSE)&amp; IF(Audit!D568=10,Audit!W568,"")</f>
        <v>#N/A</v>
      </c>
      <c r="AQ1803" s="47" t="e">
        <f t="shared" si="861"/>
        <v>#N/A</v>
      </c>
      <c r="AR1803" s="50" t="e">
        <f>VLOOKUP(Audit!E568,$V$3:$AE$12,5,FALSE)&amp; IF(Audit!E568=10,Audit!V568,"")</f>
        <v>#N/A</v>
      </c>
      <c r="AS1803" s="50" t="e">
        <f>VLOOKUP(Audit!E568,$V$13:$AE$22,5,FALSE)&amp; IF(Audit!E568=10,Audit!W568,"")</f>
        <v>#N/A</v>
      </c>
      <c r="AT1803" s="47" t="e">
        <f t="shared" si="862"/>
        <v>#N/A</v>
      </c>
      <c r="AU1803" s="50" t="e">
        <f>VLOOKUP(Audit!F568,$V$3:$AE$12,6,FALSE)&amp; IF(Audit!F568=10,Audit!V568,"")</f>
        <v>#N/A</v>
      </c>
      <c r="AV1803" s="50" t="e">
        <f>VLOOKUP(Audit!F568,$V$13:$AE$22,6,FALSE)&amp; IF(Audit!F568=10,Audit!W568,"")</f>
        <v>#N/A</v>
      </c>
      <c r="AW1803" s="47" t="e">
        <f t="shared" si="863"/>
        <v>#N/A</v>
      </c>
      <c r="AX1803" s="50" t="e">
        <f>VLOOKUP(Audit!G568,$V$3:$AE$12,7,FALSE)&amp; IF(Audit!G568=10,Audit!V568,"")</f>
        <v>#N/A</v>
      </c>
      <c r="AY1803" s="50" t="e">
        <f>VLOOKUP(Audit!G568,$V$13:$AE$22,7,FALSE) &amp; IF(Audit!G568=10,Audit!W568,"")</f>
        <v>#N/A</v>
      </c>
      <c r="AZ1803" s="47" t="e">
        <f t="shared" si="864"/>
        <v>#N/A</v>
      </c>
      <c r="BA1803" s="50" t="e">
        <f>VLOOKUP(Audit!H568,$V$3:$AE$12,8,FALSE)&amp; Audit!U568 &amp; IF(Audit!H568=10,Audit!V568,"")</f>
        <v>#N/A</v>
      </c>
      <c r="BB1803" s="50" t="e">
        <f>VLOOKUP(Audit!H568,$V$13:$AE$22,8,FALSE) &amp; IF(Audit!H568=10,Audit!W568,"")</f>
        <v>#N/A</v>
      </c>
      <c r="BC1803" s="47" t="e">
        <f t="shared" si="865"/>
        <v>#N/A</v>
      </c>
      <c r="BD1803" s="50" t="e">
        <f>VLOOKUP(Audit!I568,$V$3:$AE$12,9,FALSE)&amp; IF(Audit!I568=10,Audit!V568,"")</f>
        <v>#N/A</v>
      </c>
      <c r="BE1803" s="50" t="e">
        <f>VLOOKUP(Audit!I568,$V$13:$AE$22,9,FALSE) &amp; IF(Audit!I568=10,Audit!W568,"") &amp; IF(Audit!I568&lt;&gt;1,U1803,"")</f>
        <v>#N/A</v>
      </c>
      <c r="BF1803" s="47" t="e">
        <f t="shared" si="866"/>
        <v>#N/A</v>
      </c>
      <c r="BG1803" s="50" t="e">
        <f>VLOOKUP(Audit!J568,$V$3:$AE$12,10,FALSE) &amp; Audit!S568 &amp; IF(Audit!J568=10,Audit!V568,"")</f>
        <v>#N/A</v>
      </c>
      <c r="BH1803" s="50" t="e">
        <f>VLOOKUP(Audit!J568,$V$13:$AE$22,10,FALSE) &amp; IF(Audit!J568=10,Audit!W568,"") &amp; IF(Audit!J568&lt;&gt;1,U1803,"")</f>
        <v>#N/A</v>
      </c>
      <c r="BI1803" s="47" t="e">
        <f t="shared" si="867"/>
        <v>#N/A</v>
      </c>
      <c r="BJ1803" s="48" t="str">
        <f t="shared" si="868"/>
        <v/>
      </c>
      <c r="BK1803" s="48" t="str">
        <f t="shared" si="869"/>
        <v/>
      </c>
      <c r="BL1803" s="48" t="str">
        <f t="shared" si="870"/>
        <v/>
      </c>
      <c r="BM1803" s="48" t="str">
        <f t="shared" si="871"/>
        <v/>
      </c>
      <c r="BN1803" s="48" t="str">
        <f t="shared" si="872"/>
        <v/>
      </c>
      <c r="BO1803" s="48" t="str">
        <f t="shared" si="873"/>
        <v/>
      </c>
      <c r="BP1803" s="48" t="str">
        <f t="shared" si="874"/>
        <v/>
      </c>
      <c r="BQ1803" s="48" t="str">
        <f t="shared" si="875"/>
        <v/>
      </c>
      <c r="BR1803" s="48" t="str">
        <f t="shared" si="876"/>
        <v/>
      </c>
      <c r="BS1803" s="48" t="str">
        <f t="shared" si="877"/>
        <v/>
      </c>
      <c r="BT1803" s="48" t="str">
        <f t="shared" si="878"/>
        <v/>
      </c>
      <c r="BU1803" s="48" t="str">
        <f t="shared" si="879"/>
        <v/>
      </c>
    </row>
    <row r="1804" spans="1:73">
      <c r="A1804" s="10">
        <f>Audit!A569</f>
        <v>0</v>
      </c>
      <c r="B1804" s="10" t="e">
        <f t="shared" si="850"/>
        <v>#N/A</v>
      </c>
      <c r="C1804" s="17" t="e">
        <f>VLOOKUP(Audit!B569,$V$3:$AE$12,2,FALSE) &amp; VLOOKUP(Audit!B569,$V$13:$AE$22,2,FALSE)&amp; IF(Audit!B569=10,Audit!V569&amp;Audit!W569,"")</f>
        <v>#N/A</v>
      </c>
      <c r="D1804" s="17" t="e">
        <f>VLOOKUP(Audit!C569,$V$3:$AE$12,3,FALSE) &amp; VLOOKUP(Audit!C569,$V$13:$AE$22,3,FALSE) &amp;IF(Audit!C569=10,Audit!V569&amp;Audit!W569,"")</f>
        <v>#N/A</v>
      </c>
      <c r="E1804" s="17" t="e">
        <f>VLOOKUP(Audit!D569,$V$3:$AE$12,4,FALSE)&amp; Audit!T569 &amp; VLOOKUP(Audit!D569,$V$13:$AE$22,4,FALSE)&amp; IF(Audit!D569=10,Audit!V569&amp;Audit!W569,"")</f>
        <v>#N/A</v>
      </c>
      <c r="F1804" s="17" t="e">
        <f>VLOOKUP(Audit!E569,$V$3:$AE$12,5,FALSE) &amp; VLOOKUP(Audit!E569,$V$13:$AE$22,5,FALSE)&amp; IF(Audit!E569=10,Audit!V569&amp;Audit!W569,"")</f>
        <v>#N/A</v>
      </c>
      <c r="G1804" s="17" t="e">
        <f>VLOOKUP(Audit!F569,$V$3:$AE$12,6,FALSE) &amp; VLOOKUP(Audit!F569,$V$13:$AE$22,6,FALSE)&amp; IF(Audit!F569=10,Audit!V569&amp;Audit!W569,"")</f>
        <v>#N/A</v>
      </c>
      <c r="H1804" s="17" t="e">
        <f>VLOOKUP(Audit!G569,$V$3:$AE$12,7,FALSE) &amp; VLOOKUP(Audit!G569,$V$13:$AE$22,7,FALSE)&amp;IF(Audit!G569=10,Audit!V569&amp;Audit!W569,"")</f>
        <v>#N/A</v>
      </c>
      <c r="I1804" s="17" t="e">
        <f>VLOOKUP(Audit!H569,$V$3:$AE$12,8,FALSE) &amp; Audit!U569 &amp; VLOOKUP(Audit!H569,$V$13:$AE$22,8,FALSE)&amp;IF(Audit!H569=10,Audit!V569&amp;Audit!W569,"")</f>
        <v>#N/A</v>
      </c>
      <c r="J1804" s="17" t="e">
        <f>VLOOKUP(Audit!I569,$V$3:$AE$12,9,FALSE) &amp; VLOOKUP(Audit!I569,$V$13:$AE$22,9,FALSE) &amp; IF(Audit!I569=10,Audit!V569&amp;Audit!W569,"") &amp; IF(Audit!I569&lt;&gt;1,U1804,"")</f>
        <v>#N/A</v>
      </c>
      <c r="K1804" s="17" t="e">
        <f>VLOOKUP(Audit!J569,$V$3:$AE$12,10,FALSE) &amp; Audit!S569 &amp; VLOOKUP(Audit!J569,$V$13:$AE$22,10,FALSE) &amp; IF(Audit!J569=10,Audit!V569&amp;Audit!W569,"") &amp; IF(Audit!J569&lt;&gt;1,U1804,"")</f>
        <v>#N/A</v>
      </c>
      <c r="L1804" s="10">
        <f>Audit!K569</f>
        <v>0</v>
      </c>
      <c r="M1804" s="10" t="e">
        <f t="shared" si="851"/>
        <v>#N/A</v>
      </c>
      <c r="N1804" s="10" t="e">
        <f t="shared" si="852"/>
        <v>#N/A</v>
      </c>
      <c r="O1804" s="10" t="e">
        <f t="shared" si="853"/>
        <v>#N/A</v>
      </c>
      <c r="P1804" s="10" t="e">
        <f t="shared" si="854"/>
        <v>#N/A</v>
      </c>
      <c r="Q1804" s="10" t="e">
        <f t="shared" si="855"/>
        <v>#N/A</v>
      </c>
      <c r="R1804" s="10" t="e">
        <f t="shared" si="856"/>
        <v>#N/A</v>
      </c>
      <c r="S1804" s="10" t="e">
        <f t="shared" si="857"/>
        <v>#N/A</v>
      </c>
      <c r="T1804" s="10" t="e">
        <f t="shared" si="858"/>
        <v>#N/A</v>
      </c>
      <c r="U1804" s="17" t="str">
        <f>IF(Audit!M569="","",VLOOKUP(Audit!M569,$W$26:$X$35,2,FALSE)) &amp; Audit!N569 &amp; IF(Audit!O569="","",IF(Audit!N569&lt;=1.4,VLOOKUP(Audit!O569,$W$38:X1849,2,FALSE),VLOOKUP(Audit!O569,$W$51:$X$61,2,FALSE))) &amp; IF(Audit!P569="","",VLOOKUP(Audit!P569,$Y$26:$Z$35,2,FALSE) &amp; Audit!Q569 &amp; IF(Audit!O569="","",IF(Audit!Q569&lt;=1.4,VLOOKUP(Audit!R569,$Y$38:$Z$48,2,FALSE),VLOOKUP(Audit!R569,$Y$51:$Z$61,2,FALSE))))</f>
        <v/>
      </c>
      <c r="V1804" s="21"/>
      <c r="AH1804" s="49">
        <f>Audit!A569</f>
        <v>0</v>
      </c>
      <c r="AI1804" s="50" t="e">
        <f>VLOOKUP(Audit!B569,$V$3:$AE$12,2,FALSE)&amp; IF(Audit!B569=10,Audit!V569,"")</f>
        <v>#N/A</v>
      </c>
      <c r="AJ1804" s="50" t="e">
        <f>VLOOKUP(Audit!B569,$V$13:$AE$22,2,FALSE)&amp; IF(Audit!B569=10,Audit!W569,"")</f>
        <v>#N/A</v>
      </c>
      <c r="AK1804" s="47" t="e">
        <f t="shared" si="859"/>
        <v>#N/A</v>
      </c>
      <c r="AL1804" s="50" t="e">
        <f>VLOOKUP(Audit!C569,$V$3:$AE$12,3,FALSE)&amp; IF(Audit!C569=10,Audit!V569,"")</f>
        <v>#N/A</v>
      </c>
      <c r="AM1804" s="50" t="e">
        <f>VLOOKUP(Audit!C569,$V$13:$AE$22,3,FALSE)&amp; IF(Audit!C569=10,Audit!W569,"")</f>
        <v>#N/A</v>
      </c>
      <c r="AN1804" s="47" t="e">
        <f t="shared" si="860"/>
        <v>#N/A</v>
      </c>
      <c r="AO1804" s="50" t="e">
        <f>VLOOKUP(Audit!D569,$V$3:$AE$12,4,FALSE) &amp;  Audit!T569 &amp; IF(Audit!D569=10,Audit!V569,"")</f>
        <v>#N/A</v>
      </c>
      <c r="AP1804" s="50" t="e">
        <f>VLOOKUP(Audit!D569,$V$13:$AE$22,4,FALSE)&amp; IF(Audit!D569=10,Audit!W569,"")</f>
        <v>#N/A</v>
      </c>
      <c r="AQ1804" s="47" t="e">
        <f t="shared" si="861"/>
        <v>#N/A</v>
      </c>
      <c r="AR1804" s="50" t="e">
        <f>VLOOKUP(Audit!E569,$V$3:$AE$12,5,FALSE)&amp; IF(Audit!E569=10,Audit!V569,"")</f>
        <v>#N/A</v>
      </c>
      <c r="AS1804" s="50" t="e">
        <f>VLOOKUP(Audit!E569,$V$13:$AE$22,5,FALSE)&amp; IF(Audit!E569=10,Audit!W569,"")</f>
        <v>#N/A</v>
      </c>
      <c r="AT1804" s="47" t="e">
        <f t="shared" si="862"/>
        <v>#N/A</v>
      </c>
      <c r="AU1804" s="50" t="e">
        <f>VLOOKUP(Audit!F569,$V$3:$AE$12,6,FALSE)&amp; IF(Audit!F569=10,Audit!V569,"")</f>
        <v>#N/A</v>
      </c>
      <c r="AV1804" s="50" t="e">
        <f>VLOOKUP(Audit!F569,$V$13:$AE$22,6,FALSE)&amp; IF(Audit!F569=10,Audit!W569,"")</f>
        <v>#N/A</v>
      </c>
      <c r="AW1804" s="47" t="e">
        <f t="shared" si="863"/>
        <v>#N/A</v>
      </c>
      <c r="AX1804" s="50" t="e">
        <f>VLOOKUP(Audit!G569,$V$3:$AE$12,7,FALSE)&amp; IF(Audit!G569=10,Audit!V569,"")</f>
        <v>#N/A</v>
      </c>
      <c r="AY1804" s="50" t="e">
        <f>VLOOKUP(Audit!G569,$V$13:$AE$22,7,FALSE) &amp; IF(Audit!G569=10,Audit!W569,"")</f>
        <v>#N/A</v>
      </c>
      <c r="AZ1804" s="47" t="e">
        <f t="shared" si="864"/>
        <v>#N/A</v>
      </c>
      <c r="BA1804" s="50" t="e">
        <f>VLOOKUP(Audit!H569,$V$3:$AE$12,8,FALSE)&amp; Audit!U569 &amp; IF(Audit!H569=10,Audit!V569,"")</f>
        <v>#N/A</v>
      </c>
      <c r="BB1804" s="50" t="e">
        <f>VLOOKUP(Audit!H569,$V$13:$AE$22,8,FALSE) &amp; IF(Audit!H569=10,Audit!W569,"")</f>
        <v>#N/A</v>
      </c>
      <c r="BC1804" s="47" t="e">
        <f t="shared" si="865"/>
        <v>#N/A</v>
      </c>
      <c r="BD1804" s="50" t="e">
        <f>VLOOKUP(Audit!I569,$V$3:$AE$12,9,FALSE)&amp; IF(Audit!I569=10,Audit!V569,"")</f>
        <v>#N/A</v>
      </c>
      <c r="BE1804" s="50" t="e">
        <f>VLOOKUP(Audit!I569,$V$13:$AE$22,9,FALSE) &amp; IF(Audit!I569=10,Audit!W569,"") &amp; IF(Audit!I569&lt;&gt;1,U1804,"")</f>
        <v>#N/A</v>
      </c>
      <c r="BF1804" s="47" t="e">
        <f t="shared" si="866"/>
        <v>#N/A</v>
      </c>
      <c r="BG1804" s="50" t="e">
        <f>VLOOKUP(Audit!J569,$V$3:$AE$12,10,FALSE) &amp; Audit!S569 &amp; IF(Audit!J569=10,Audit!V569,"")</f>
        <v>#N/A</v>
      </c>
      <c r="BH1804" s="50" t="e">
        <f>VLOOKUP(Audit!J569,$V$13:$AE$22,10,FALSE) &amp; IF(Audit!J569=10,Audit!W569,"") &amp; IF(Audit!J569&lt;&gt;1,U1804,"")</f>
        <v>#N/A</v>
      </c>
      <c r="BI1804" s="47" t="e">
        <f t="shared" si="867"/>
        <v>#N/A</v>
      </c>
      <c r="BJ1804" s="48" t="str">
        <f t="shared" si="868"/>
        <v/>
      </c>
      <c r="BK1804" s="48" t="str">
        <f t="shared" si="869"/>
        <v/>
      </c>
      <c r="BL1804" s="48" t="str">
        <f t="shared" si="870"/>
        <v/>
      </c>
      <c r="BM1804" s="48" t="str">
        <f t="shared" si="871"/>
        <v/>
      </c>
      <c r="BN1804" s="48" t="str">
        <f t="shared" si="872"/>
        <v/>
      </c>
      <c r="BO1804" s="48" t="str">
        <f t="shared" si="873"/>
        <v/>
      </c>
      <c r="BP1804" s="48" t="str">
        <f t="shared" si="874"/>
        <v/>
      </c>
      <c r="BQ1804" s="48" t="str">
        <f t="shared" si="875"/>
        <v/>
      </c>
      <c r="BR1804" s="48" t="str">
        <f t="shared" si="876"/>
        <v/>
      </c>
      <c r="BS1804" s="48" t="str">
        <f t="shared" si="877"/>
        <v/>
      </c>
      <c r="BT1804" s="48" t="str">
        <f t="shared" si="878"/>
        <v/>
      </c>
      <c r="BU1804" s="48" t="str">
        <f t="shared" si="879"/>
        <v/>
      </c>
    </row>
    <row r="1805" spans="1:73">
      <c r="A1805" s="10">
        <f>Audit!A570</f>
        <v>0</v>
      </c>
      <c r="B1805" s="10" t="e">
        <f t="shared" si="850"/>
        <v>#N/A</v>
      </c>
      <c r="C1805" s="17" t="e">
        <f>VLOOKUP(Audit!B570,$V$3:$AE$12,2,FALSE) &amp; VLOOKUP(Audit!B570,$V$13:$AE$22,2,FALSE)&amp; IF(Audit!B570=10,Audit!V570&amp;Audit!W570,"")</f>
        <v>#N/A</v>
      </c>
      <c r="D1805" s="17" t="e">
        <f>VLOOKUP(Audit!C570,$V$3:$AE$12,3,FALSE) &amp; VLOOKUP(Audit!C570,$V$13:$AE$22,3,FALSE) &amp;IF(Audit!C570=10,Audit!V570&amp;Audit!W570,"")</f>
        <v>#N/A</v>
      </c>
      <c r="E1805" s="17" t="e">
        <f>VLOOKUP(Audit!D570,$V$3:$AE$12,4,FALSE)&amp; Audit!T570 &amp; VLOOKUP(Audit!D570,$V$13:$AE$22,4,FALSE)&amp; IF(Audit!D570=10,Audit!V570&amp;Audit!W570,"")</f>
        <v>#N/A</v>
      </c>
      <c r="F1805" s="17" t="e">
        <f>VLOOKUP(Audit!E570,$V$3:$AE$12,5,FALSE) &amp; VLOOKUP(Audit!E570,$V$13:$AE$22,5,FALSE)&amp; IF(Audit!E570=10,Audit!V570&amp;Audit!W570,"")</f>
        <v>#N/A</v>
      </c>
      <c r="G1805" s="17" t="e">
        <f>VLOOKUP(Audit!F570,$V$3:$AE$12,6,FALSE) &amp; VLOOKUP(Audit!F570,$V$13:$AE$22,6,FALSE)&amp; IF(Audit!F570=10,Audit!V570&amp;Audit!W570,"")</f>
        <v>#N/A</v>
      </c>
      <c r="H1805" s="17" t="e">
        <f>VLOOKUP(Audit!G570,$V$3:$AE$12,7,FALSE) &amp; VLOOKUP(Audit!G570,$V$13:$AE$22,7,FALSE)&amp;IF(Audit!G570=10,Audit!V570&amp;Audit!W570,"")</f>
        <v>#N/A</v>
      </c>
      <c r="I1805" s="17" t="e">
        <f>VLOOKUP(Audit!H570,$V$3:$AE$12,8,FALSE) &amp; Audit!U570 &amp; VLOOKUP(Audit!H570,$V$13:$AE$22,8,FALSE)&amp;IF(Audit!H570=10,Audit!V570&amp;Audit!W570,"")</f>
        <v>#N/A</v>
      </c>
      <c r="J1805" s="17" t="e">
        <f>VLOOKUP(Audit!I570,$V$3:$AE$12,9,FALSE) &amp; VLOOKUP(Audit!I570,$V$13:$AE$22,9,FALSE) &amp; IF(Audit!I570=10,Audit!V570&amp;Audit!W570,"") &amp; IF(Audit!I570&lt;&gt;1,U1805,"")</f>
        <v>#N/A</v>
      </c>
      <c r="K1805" s="17" t="e">
        <f>VLOOKUP(Audit!J570,$V$3:$AE$12,10,FALSE) &amp; Audit!S570 &amp; VLOOKUP(Audit!J570,$V$13:$AE$22,10,FALSE) &amp; IF(Audit!J570=10,Audit!V570&amp;Audit!W570,"") &amp; IF(Audit!J570&lt;&gt;1,U1805,"")</f>
        <v>#N/A</v>
      </c>
      <c r="L1805" s="10">
        <f>Audit!K570</f>
        <v>0</v>
      </c>
      <c r="M1805" s="10" t="e">
        <f t="shared" si="851"/>
        <v>#N/A</v>
      </c>
      <c r="N1805" s="10" t="e">
        <f t="shared" si="852"/>
        <v>#N/A</v>
      </c>
      <c r="O1805" s="10" t="e">
        <f t="shared" si="853"/>
        <v>#N/A</v>
      </c>
      <c r="P1805" s="10" t="e">
        <f t="shared" si="854"/>
        <v>#N/A</v>
      </c>
      <c r="Q1805" s="10" t="e">
        <f t="shared" si="855"/>
        <v>#N/A</v>
      </c>
      <c r="R1805" s="10" t="e">
        <f t="shared" si="856"/>
        <v>#N/A</v>
      </c>
      <c r="S1805" s="10" t="e">
        <f t="shared" si="857"/>
        <v>#N/A</v>
      </c>
      <c r="T1805" s="10" t="e">
        <f t="shared" si="858"/>
        <v>#N/A</v>
      </c>
      <c r="U1805" s="17" t="str">
        <f>IF(Audit!M570="","",VLOOKUP(Audit!M570,$W$26:$X$35,2,FALSE)) &amp; Audit!N570 &amp; IF(Audit!O570="","",IF(Audit!N570&lt;=1.4,VLOOKUP(Audit!O570,$W$38:X1850,2,FALSE),VLOOKUP(Audit!O570,$W$51:$X$61,2,FALSE))) &amp; IF(Audit!P570="","",VLOOKUP(Audit!P570,$Y$26:$Z$35,2,FALSE) &amp; Audit!Q570 &amp; IF(Audit!O570="","",IF(Audit!Q570&lt;=1.4,VLOOKUP(Audit!R570,$Y$38:$Z$48,2,FALSE),VLOOKUP(Audit!R570,$Y$51:$Z$61,2,FALSE))))</f>
        <v/>
      </c>
      <c r="V1805" s="21"/>
      <c r="AH1805" s="49">
        <f>Audit!A570</f>
        <v>0</v>
      </c>
      <c r="AI1805" s="50" t="e">
        <f>VLOOKUP(Audit!B570,$V$3:$AE$12,2,FALSE)&amp; IF(Audit!B570=10,Audit!V570,"")</f>
        <v>#N/A</v>
      </c>
      <c r="AJ1805" s="50" t="e">
        <f>VLOOKUP(Audit!B570,$V$13:$AE$22,2,FALSE)&amp; IF(Audit!B570=10,Audit!W570,"")</f>
        <v>#N/A</v>
      </c>
      <c r="AK1805" s="47" t="e">
        <f t="shared" si="859"/>
        <v>#N/A</v>
      </c>
      <c r="AL1805" s="50" t="e">
        <f>VLOOKUP(Audit!C570,$V$3:$AE$12,3,FALSE)&amp; IF(Audit!C570=10,Audit!V570,"")</f>
        <v>#N/A</v>
      </c>
      <c r="AM1805" s="50" t="e">
        <f>VLOOKUP(Audit!C570,$V$13:$AE$22,3,FALSE)&amp; IF(Audit!C570=10,Audit!W570,"")</f>
        <v>#N/A</v>
      </c>
      <c r="AN1805" s="47" t="e">
        <f t="shared" si="860"/>
        <v>#N/A</v>
      </c>
      <c r="AO1805" s="50" t="e">
        <f>VLOOKUP(Audit!D570,$V$3:$AE$12,4,FALSE) &amp;  Audit!T570 &amp; IF(Audit!D570=10,Audit!V570,"")</f>
        <v>#N/A</v>
      </c>
      <c r="AP1805" s="50" t="e">
        <f>VLOOKUP(Audit!D570,$V$13:$AE$22,4,FALSE)&amp; IF(Audit!D570=10,Audit!W570,"")</f>
        <v>#N/A</v>
      </c>
      <c r="AQ1805" s="47" t="e">
        <f t="shared" si="861"/>
        <v>#N/A</v>
      </c>
      <c r="AR1805" s="50" t="e">
        <f>VLOOKUP(Audit!E570,$V$3:$AE$12,5,FALSE)&amp; IF(Audit!E570=10,Audit!V570,"")</f>
        <v>#N/A</v>
      </c>
      <c r="AS1805" s="50" t="e">
        <f>VLOOKUP(Audit!E570,$V$13:$AE$22,5,FALSE)&amp; IF(Audit!E570=10,Audit!W570,"")</f>
        <v>#N/A</v>
      </c>
      <c r="AT1805" s="47" t="e">
        <f t="shared" si="862"/>
        <v>#N/A</v>
      </c>
      <c r="AU1805" s="50" t="e">
        <f>VLOOKUP(Audit!F570,$V$3:$AE$12,6,FALSE)&amp; IF(Audit!F570=10,Audit!V570,"")</f>
        <v>#N/A</v>
      </c>
      <c r="AV1805" s="50" t="e">
        <f>VLOOKUP(Audit!F570,$V$13:$AE$22,6,FALSE)&amp; IF(Audit!F570=10,Audit!W570,"")</f>
        <v>#N/A</v>
      </c>
      <c r="AW1805" s="47" t="e">
        <f t="shared" si="863"/>
        <v>#N/A</v>
      </c>
      <c r="AX1805" s="50" t="e">
        <f>VLOOKUP(Audit!G570,$V$3:$AE$12,7,FALSE)&amp; IF(Audit!G570=10,Audit!V570,"")</f>
        <v>#N/A</v>
      </c>
      <c r="AY1805" s="50" t="e">
        <f>VLOOKUP(Audit!G570,$V$13:$AE$22,7,FALSE) &amp; IF(Audit!G570=10,Audit!W570,"")</f>
        <v>#N/A</v>
      </c>
      <c r="AZ1805" s="47" t="e">
        <f t="shared" si="864"/>
        <v>#N/A</v>
      </c>
      <c r="BA1805" s="50" t="e">
        <f>VLOOKUP(Audit!H570,$V$3:$AE$12,8,FALSE)&amp; Audit!U570 &amp; IF(Audit!H570=10,Audit!V570,"")</f>
        <v>#N/A</v>
      </c>
      <c r="BB1805" s="50" t="e">
        <f>VLOOKUP(Audit!H570,$V$13:$AE$22,8,FALSE) &amp; IF(Audit!H570=10,Audit!W570,"")</f>
        <v>#N/A</v>
      </c>
      <c r="BC1805" s="47" t="e">
        <f t="shared" si="865"/>
        <v>#N/A</v>
      </c>
      <c r="BD1805" s="50" t="e">
        <f>VLOOKUP(Audit!I570,$V$3:$AE$12,9,FALSE)&amp; IF(Audit!I570=10,Audit!V570,"")</f>
        <v>#N/A</v>
      </c>
      <c r="BE1805" s="50" t="e">
        <f>VLOOKUP(Audit!I570,$V$13:$AE$22,9,FALSE) &amp; IF(Audit!I570=10,Audit!W570,"") &amp; IF(Audit!I570&lt;&gt;1,U1805,"")</f>
        <v>#N/A</v>
      </c>
      <c r="BF1805" s="47" t="e">
        <f t="shared" si="866"/>
        <v>#N/A</v>
      </c>
      <c r="BG1805" s="50" t="e">
        <f>VLOOKUP(Audit!J570,$V$3:$AE$12,10,FALSE) &amp; Audit!S570 &amp; IF(Audit!J570=10,Audit!V570,"")</f>
        <v>#N/A</v>
      </c>
      <c r="BH1805" s="50" t="e">
        <f>VLOOKUP(Audit!J570,$V$13:$AE$22,10,FALSE) &amp; IF(Audit!J570=10,Audit!W570,"") &amp; IF(Audit!J570&lt;&gt;1,U1805,"")</f>
        <v>#N/A</v>
      </c>
      <c r="BI1805" s="47" t="e">
        <f t="shared" si="867"/>
        <v>#N/A</v>
      </c>
      <c r="BJ1805" s="48" t="str">
        <f t="shared" si="868"/>
        <v/>
      </c>
      <c r="BK1805" s="48" t="str">
        <f t="shared" si="869"/>
        <v/>
      </c>
      <c r="BL1805" s="48" t="str">
        <f t="shared" si="870"/>
        <v/>
      </c>
      <c r="BM1805" s="48" t="str">
        <f t="shared" si="871"/>
        <v/>
      </c>
      <c r="BN1805" s="48" t="str">
        <f t="shared" si="872"/>
        <v/>
      </c>
      <c r="BO1805" s="48" t="str">
        <f t="shared" si="873"/>
        <v/>
      </c>
      <c r="BP1805" s="48" t="str">
        <f t="shared" si="874"/>
        <v/>
      </c>
      <c r="BQ1805" s="48" t="str">
        <f t="shared" si="875"/>
        <v/>
      </c>
      <c r="BR1805" s="48" t="str">
        <f t="shared" si="876"/>
        <v/>
      </c>
      <c r="BS1805" s="48" t="str">
        <f t="shared" si="877"/>
        <v/>
      </c>
      <c r="BT1805" s="48" t="str">
        <f t="shared" si="878"/>
        <v/>
      </c>
      <c r="BU1805" s="48" t="str">
        <f t="shared" si="879"/>
        <v/>
      </c>
    </row>
    <row r="1806" spans="1:73">
      <c r="A1806" s="10">
        <f>Audit!A571</f>
        <v>0</v>
      </c>
      <c r="B1806" s="10" t="e">
        <f t="shared" si="850"/>
        <v>#N/A</v>
      </c>
      <c r="C1806" s="17" t="e">
        <f>VLOOKUP(Audit!B571,$V$3:$AE$12,2,FALSE) &amp; VLOOKUP(Audit!B571,$V$13:$AE$22,2,FALSE)&amp; IF(Audit!B571=10,Audit!V571&amp;Audit!W571,"")</f>
        <v>#N/A</v>
      </c>
      <c r="D1806" s="17" t="e">
        <f>VLOOKUP(Audit!C571,$V$3:$AE$12,3,FALSE) &amp; VLOOKUP(Audit!C571,$V$13:$AE$22,3,FALSE) &amp;IF(Audit!C571=10,Audit!V571&amp;Audit!W571,"")</f>
        <v>#N/A</v>
      </c>
      <c r="E1806" s="17" t="e">
        <f>VLOOKUP(Audit!D571,$V$3:$AE$12,4,FALSE)&amp; Audit!T571 &amp; VLOOKUP(Audit!D571,$V$13:$AE$22,4,FALSE)&amp; IF(Audit!D571=10,Audit!V571&amp;Audit!W571,"")</f>
        <v>#N/A</v>
      </c>
      <c r="F1806" s="17" t="e">
        <f>VLOOKUP(Audit!E571,$V$3:$AE$12,5,FALSE) &amp; VLOOKUP(Audit!E571,$V$13:$AE$22,5,FALSE)&amp; IF(Audit!E571=10,Audit!V571&amp;Audit!W571,"")</f>
        <v>#N/A</v>
      </c>
      <c r="G1806" s="17" t="e">
        <f>VLOOKUP(Audit!F571,$V$3:$AE$12,6,FALSE) &amp; VLOOKUP(Audit!F571,$V$13:$AE$22,6,FALSE)&amp; IF(Audit!F571=10,Audit!V571&amp;Audit!W571,"")</f>
        <v>#N/A</v>
      </c>
      <c r="H1806" s="17" t="e">
        <f>VLOOKUP(Audit!G571,$V$3:$AE$12,7,FALSE) &amp; VLOOKUP(Audit!G571,$V$13:$AE$22,7,FALSE)&amp;IF(Audit!G571=10,Audit!V571&amp;Audit!W571,"")</f>
        <v>#N/A</v>
      </c>
      <c r="I1806" s="17" t="e">
        <f>VLOOKUP(Audit!H571,$V$3:$AE$12,8,FALSE) &amp; Audit!U571 &amp; VLOOKUP(Audit!H571,$V$13:$AE$22,8,FALSE)&amp;IF(Audit!H571=10,Audit!V571&amp;Audit!W571,"")</f>
        <v>#N/A</v>
      </c>
      <c r="J1806" s="17" t="e">
        <f>VLOOKUP(Audit!I571,$V$3:$AE$12,9,FALSE) &amp; VLOOKUP(Audit!I571,$V$13:$AE$22,9,FALSE) &amp; IF(Audit!I571=10,Audit!V571&amp;Audit!W571,"") &amp; IF(Audit!I571&lt;&gt;1,U1806,"")</f>
        <v>#N/A</v>
      </c>
      <c r="K1806" s="17" t="e">
        <f>VLOOKUP(Audit!J571,$V$3:$AE$12,10,FALSE) &amp; Audit!S571 &amp; VLOOKUP(Audit!J571,$V$13:$AE$22,10,FALSE) &amp; IF(Audit!J571=10,Audit!V571&amp;Audit!W571,"") &amp; IF(Audit!J571&lt;&gt;1,U1806,"")</f>
        <v>#N/A</v>
      </c>
      <c r="L1806" s="10">
        <f>Audit!K571</f>
        <v>0</v>
      </c>
      <c r="M1806" s="10" t="e">
        <f t="shared" si="851"/>
        <v>#N/A</v>
      </c>
      <c r="N1806" s="10" t="e">
        <f t="shared" si="852"/>
        <v>#N/A</v>
      </c>
      <c r="O1806" s="10" t="e">
        <f t="shared" si="853"/>
        <v>#N/A</v>
      </c>
      <c r="P1806" s="10" t="e">
        <f t="shared" si="854"/>
        <v>#N/A</v>
      </c>
      <c r="Q1806" s="10" t="e">
        <f t="shared" si="855"/>
        <v>#N/A</v>
      </c>
      <c r="R1806" s="10" t="e">
        <f t="shared" si="856"/>
        <v>#N/A</v>
      </c>
      <c r="S1806" s="10" t="e">
        <f t="shared" si="857"/>
        <v>#N/A</v>
      </c>
      <c r="T1806" s="10" t="e">
        <f t="shared" si="858"/>
        <v>#N/A</v>
      </c>
      <c r="U1806" s="17" t="str">
        <f>IF(Audit!M571="","",VLOOKUP(Audit!M571,$W$26:$X$35,2,FALSE)) &amp; Audit!N571 &amp; IF(Audit!O571="","",IF(Audit!N571&lt;=1.4,VLOOKUP(Audit!O571,$W$38:X1851,2,FALSE),VLOOKUP(Audit!O571,$W$51:$X$61,2,FALSE))) &amp; IF(Audit!P571="","",VLOOKUP(Audit!P571,$Y$26:$Z$35,2,FALSE) &amp; Audit!Q571 &amp; IF(Audit!O571="","",IF(Audit!Q571&lt;=1.4,VLOOKUP(Audit!R571,$Y$38:$Z$48,2,FALSE),VLOOKUP(Audit!R571,$Y$51:$Z$61,2,FALSE))))</f>
        <v/>
      </c>
      <c r="V1806" s="21"/>
      <c r="AH1806" s="49">
        <f>Audit!A571</f>
        <v>0</v>
      </c>
      <c r="AI1806" s="50" t="e">
        <f>VLOOKUP(Audit!B571,$V$3:$AE$12,2,FALSE)&amp; IF(Audit!B571=10,Audit!V571,"")</f>
        <v>#N/A</v>
      </c>
      <c r="AJ1806" s="50" t="e">
        <f>VLOOKUP(Audit!B571,$V$13:$AE$22,2,FALSE)&amp; IF(Audit!B571=10,Audit!W571,"")</f>
        <v>#N/A</v>
      </c>
      <c r="AK1806" s="47" t="e">
        <f t="shared" si="859"/>
        <v>#N/A</v>
      </c>
      <c r="AL1806" s="50" t="e">
        <f>VLOOKUP(Audit!C571,$V$3:$AE$12,3,FALSE)&amp; IF(Audit!C571=10,Audit!V571,"")</f>
        <v>#N/A</v>
      </c>
      <c r="AM1806" s="50" t="e">
        <f>VLOOKUP(Audit!C571,$V$13:$AE$22,3,FALSE)&amp; IF(Audit!C571=10,Audit!W571,"")</f>
        <v>#N/A</v>
      </c>
      <c r="AN1806" s="47" t="e">
        <f t="shared" si="860"/>
        <v>#N/A</v>
      </c>
      <c r="AO1806" s="50" t="e">
        <f>VLOOKUP(Audit!D571,$V$3:$AE$12,4,FALSE) &amp;  Audit!T571 &amp; IF(Audit!D571=10,Audit!V571,"")</f>
        <v>#N/A</v>
      </c>
      <c r="AP1806" s="50" t="e">
        <f>VLOOKUP(Audit!D571,$V$13:$AE$22,4,FALSE)&amp; IF(Audit!D571=10,Audit!W571,"")</f>
        <v>#N/A</v>
      </c>
      <c r="AQ1806" s="47" t="e">
        <f t="shared" si="861"/>
        <v>#N/A</v>
      </c>
      <c r="AR1806" s="50" t="e">
        <f>VLOOKUP(Audit!E571,$V$3:$AE$12,5,FALSE)&amp; IF(Audit!E571=10,Audit!V571,"")</f>
        <v>#N/A</v>
      </c>
      <c r="AS1806" s="50" t="e">
        <f>VLOOKUP(Audit!E571,$V$13:$AE$22,5,FALSE)&amp; IF(Audit!E571=10,Audit!W571,"")</f>
        <v>#N/A</v>
      </c>
      <c r="AT1806" s="47" t="e">
        <f t="shared" si="862"/>
        <v>#N/A</v>
      </c>
      <c r="AU1806" s="50" t="e">
        <f>VLOOKUP(Audit!F571,$V$3:$AE$12,6,FALSE)&amp; IF(Audit!F571=10,Audit!V571,"")</f>
        <v>#N/A</v>
      </c>
      <c r="AV1806" s="50" t="e">
        <f>VLOOKUP(Audit!F571,$V$13:$AE$22,6,FALSE)&amp; IF(Audit!F571=10,Audit!W571,"")</f>
        <v>#N/A</v>
      </c>
      <c r="AW1806" s="47" t="e">
        <f t="shared" si="863"/>
        <v>#N/A</v>
      </c>
      <c r="AX1806" s="50" t="e">
        <f>VLOOKUP(Audit!G571,$V$3:$AE$12,7,FALSE)&amp; IF(Audit!G571=10,Audit!V571,"")</f>
        <v>#N/A</v>
      </c>
      <c r="AY1806" s="50" t="e">
        <f>VLOOKUP(Audit!G571,$V$13:$AE$22,7,FALSE) &amp; IF(Audit!G571=10,Audit!W571,"")</f>
        <v>#N/A</v>
      </c>
      <c r="AZ1806" s="47" t="e">
        <f t="shared" si="864"/>
        <v>#N/A</v>
      </c>
      <c r="BA1806" s="50" t="e">
        <f>VLOOKUP(Audit!H571,$V$3:$AE$12,8,FALSE)&amp; Audit!U571 &amp; IF(Audit!H571=10,Audit!V571,"")</f>
        <v>#N/A</v>
      </c>
      <c r="BB1806" s="50" t="e">
        <f>VLOOKUP(Audit!H571,$V$13:$AE$22,8,FALSE) &amp; IF(Audit!H571=10,Audit!W571,"")</f>
        <v>#N/A</v>
      </c>
      <c r="BC1806" s="47" t="e">
        <f t="shared" si="865"/>
        <v>#N/A</v>
      </c>
      <c r="BD1806" s="50" t="e">
        <f>VLOOKUP(Audit!I571,$V$3:$AE$12,9,FALSE)&amp; IF(Audit!I571=10,Audit!V571,"")</f>
        <v>#N/A</v>
      </c>
      <c r="BE1806" s="50" t="e">
        <f>VLOOKUP(Audit!I571,$V$13:$AE$22,9,FALSE) &amp; IF(Audit!I571=10,Audit!W571,"") &amp; IF(Audit!I571&lt;&gt;1,U1806,"")</f>
        <v>#N/A</v>
      </c>
      <c r="BF1806" s="47" t="e">
        <f t="shared" si="866"/>
        <v>#N/A</v>
      </c>
      <c r="BG1806" s="50" t="e">
        <f>VLOOKUP(Audit!J571,$V$3:$AE$12,10,FALSE) &amp; Audit!S571 &amp; IF(Audit!J571=10,Audit!V571,"")</f>
        <v>#N/A</v>
      </c>
      <c r="BH1806" s="50" t="e">
        <f>VLOOKUP(Audit!J571,$V$13:$AE$22,10,FALSE) &amp; IF(Audit!J571=10,Audit!W571,"") &amp; IF(Audit!J571&lt;&gt;1,U1806,"")</f>
        <v>#N/A</v>
      </c>
      <c r="BI1806" s="47" t="e">
        <f t="shared" si="867"/>
        <v>#N/A</v>
      </c>
      <c r="BJ1806" s="48" t="str">
        <f t="shared" si="868"/>
        <v/>
      </c>
      <c r="BK1806" s="48" t="str">
        <f t="shared" si="869"/>
        <v/>
      </c>
      <c r="BL1806" s="48" t="str">
        <f t="shared" si="870"/>
        <v/>
      </c>
      <c r="BM1806" s="48" t="str">
        <f t="shared" si="871"/>
        <v/>
      </c>
      <c r="BN1806" s="48" t="str">
        <f t="shared" si="872"/>
        <v/>
      </c>
      <c r="BO1806" s="48" t="str">
        <f t="shared" si="873"/>
        <v/>
      </c>
      <c r="BP1806" s="48" t="str">
        <f t="shared" si="874"/>
        <v/>
      </c>
      <c r="BQ1806" s="48" t="str">
        <f t="shared" si="875"/>
        <v/>
      </c>
      <c r="BR1806" s="48" t="str">
        <f t="shared" si="876"/>
        <v/>
      </c>
      <c r="BS1806" s="48" t="str">
        <f t="shared" si="877"/>
        <v/>
      </c>
      <c r="BT1806" s="48" t="str">
        <f t="shared" si="878"/>
        <v/>
      </c>
      <c r="BU1806" s="48" t="str">
        <f t="shared" si="879"/>
        <v/>
      </c>
    </row>
    <row r="1807" spans="1:73">
      <c r="A1807" s="10">
        <f>Audit!A572</f>
        <v>0</v>
      </c>
      <c r="B1807" s="10" t="e">
        <f t="shared" si="850"/>
        <v>#N/A</v>
      </c>
      <c r="C1807" s="17" t="e">
        <f>VLOOKUP(Audit!B572,$V$3:$AE$12,2,FALSE) &amp; VLOOKUP(Audit!B572,$V$13:$AE$22,2,FALSE)&amp; IF(Audit!B572=10,Audit!V572&amp;Audit!W572,"")</f>
        <v>#N/A</v>
      </c>
      <c r="D1807" s="17" t="e">
        <f>VLOOKUP(Audit!C572,$V$3:$AE$12,3,FALSE) &amp; VLOOKUP(Audit!C572,$V$13:$AE$22,3,FALSE) &amp;IF(Audit!C572=10,Audit!V572&amp;Audit!W572,"")</f>
        <v>#N/A</v>
      </c>
      <c r="E1807" s="17" t="e">
        <f>VLOOKUP(Audit!D572,$V$3:$AE$12,4,FALSE)&amp; Audit!T572 &amp; VLOOKUP(Audit!D572,$V$13:$AE$22,4,FALSE)&amp; IF(Audit!D572=10,Audit!V572&amp;Audit!W572,"")</f>
        <v>#N/A</v>
      </c>
      <c r="F1807" s="17" t="e">
        <f>VLOOKUP(Audit!E572,$V$3:$AE$12,5,FALSE) &amp; VLOOKUP(Audit!E572,$V$13:$AE$22,5,FALSE)&amp; IF(Audit!E572=10,Audit!V572&amp;Audit!W572,"")</f>
        <v>#N/A</v>
      </c>
      <c r="G1807" s="17" t="e">
        <f>VLOOKUP(Audit!F572,$V$3:$AE$12,6,FALSE) &amp; VLOOKUP(Audit!F572,$V$13:$AE$22,6,FALSE)&amp; IF(Audit!F572=10,Audit!V572&amp;Audit!W572,"")</f>
        <v>#N/A</v>
      </c>
      <c r="H1807" s="17" t="e">
        <f>VLOOKUP(Audit!G572,$V$3:$AE$12,7,FALSE) &amp; VLOOKUP(Audit!G572,$V$13:$AE$22,7,FALSE)&amp;IF(Audit!G572=10,Audit!V572&amp;Audit!W572,"")</f>
        <v>#N/A</v>
      </c>
      <c r="I1807" s="17" t="e">
        <f>VLOOKUP(Audit!H572,$V$3:$AE$12,8,FALSE) &amp; Audit!U572 &amp; VLOOKUP(Audit!H572,$V$13:$AE$22,8,FALSE)&amp;IF(Audit!H572=10,Audit!V572&amp;Audit!W572,"")</f>
        <v>#N/A</v>
      </c>
      <c r="J1807" s="17" t="e">
        <f>VLOOKUP(Audit!I572,$V$3:$AE$12,9,FALSE) &amp; VLOOKUP(Audit!I572,$V$13:$AE$22,9,FALSE) &amp; IF(Audit!I572=10,Audit!V572&amp;Audit!W572,"") &amp; IF(Audit!I572&lt;&gt;1,U1807,"")</f>
        <v>#N/A</v>
      </c>
      <c r="K1807" s="17" t="e">
        <f>VLOOKUP(Audit!J572,$V$3:$AE$12,10,FALSE) &amp; Audit!S572 &amp; VLOOKUP(Audit!J572,$V$13:$AE$22,10,FALSE) &amp; IF(Audit!J572=10,Audit!V572&amp;Audit!W572,"") &amp; IF(Audit!J572&lt;&gt;1,U1807,"")</f>
        <v>#N/A</v>
      </c>
      <c r="L1807" s="10">
        <f>Audit!K572</f>
        <v>0</v>
      </c>
      <c r="M1807" s="10" t="e">
        <f t="shared" si="851"/>
        <v>#N/A</v>
      </c>
      <c r="N1807" s="10" t="e">
        <f t="shared" si="852"/>
        <v>#N/A</v>
      </c>
      <c r="O1807" s="10" t="e">
        <f t="shared" si="853"/>
        <v>#N/A</v>
      </c>
      <c r="P1807" s="10" t="e">
        <f t="shared" si="854"/>
        <v>#N/A</v>
      </c>
      <c r="Q1807" s="10" t="e">
        <f t="shared" si="855"/>
        <v>#N/A</v>
      </c>
      <c r="R1807" s="10" t="e">
        <f t="shared" si="856"/>
        <v>#N/A</v>
      </c>
      <c r="S1807" s="10" t="e">
        <f t="shared" si="857"/>
        <v>#N/A</v>
      </c>
      <c r="T1807" s="10" t="e">
        <f t="shared" si="858"/>
        <v>#N/A</v>
      </c>
      <c r="U1807" s="17" t="str">
        <f>IF(Audit!M572="","",VLOOKUP(Audit!M572,$W$26:$X$35,2,FALSE)) &amp; Audit!N572 &amp; IF(Audit!O572="","",IF(Audit!N572&lt;=1.4,VLOOKUP(Audit!O572,$W$38:X1852,2,FALSE),VLOOKUP(Audit!O572,$W$51:$X$61,2,FALSE))) &amp; IF(Audit!P572="","",VLOOKUP(Audit!P572,$Y$26:$Z$35,2,FALSE) &amp; Audit!Q572 &amp; IF(Audit!O572="","",IF(Audit!Q572&lt;=1.4,VLOOKUP(Audit!R572,$Y$38:$Z$48,2,FALSE),VLOOKUP(Audit!R572,$Y$51:$Z$61,2,FALSE))))</f>
        <v/>
      </c>
      <c r="V1807" s="21"/>
      <c r="AH1807" s="49">
        <f>Audit!A572</f>
        <v>0</v>
      </c>
      <c r="AI1807" s="50" t="e">
        <f>VLOOKUP(Audit!B572,$V$3:$AE$12,2,FALSE)&amp; IF(Audit!B572=10,Audit!V572,"")</f>
        <v>#N/A</v>
      </c>
      <c r="AJ1807" s="50" t="e">
        <f>VLOOKUP(Audit!B572,$V$13:$AE$22,2,FALSE)&amp; IF(Audit!B572=10,Audit!W572,"")</f>
        <v>#N/A</v>
      </c>
      <c r="AK1807" s="47" t="e">
        <f t="shared" si="859"/>
        <v>#N/A</v>
      </c>
      <c r="AL1807" s="50" t="e">
        <f>VLOOKUP(Audit!C572,$V$3:$AE$12,3,FALSE)&amp; IF(Audit!C572=10,Audit!V572,"")</f>
        <v>#N/A</v>
      </c>
      <c r="AM1807" s="50" t="e">
        <f>VLOOKUP(Audit!C572,$V$13:$AE$22,3,FALSE)&amp; IF(Audit!C572=10,Audit!W572,"")</f>
        <v>#N/A</v>
      </c>
      <c r="AN1807" s="47" t="e">
        <f t="shared" si="860"/>
        <v>#N/A</v>
      </c>
      <c r="AO1807" s="50" t="e">
        <f>VLOOKUP(Audit!D572,$V$3:$AE$12,4,FALSE) &amp;  Audit!T572 &amp; IF(Audit!D572=10,Audit!V572,"")</f>
        <v>#N/A</v>
      </c>
      <c r="AP1807" s="50" t="e">
        <f>VLOOKUP(Audit!D572,$V$13:$AE$22,4,FALSE)&amp; IF(Audit!D572=10,Audit!W572,"")</f>
        <v>#N/A</v>
      </c>
      <c r="AQ1807" s="47" t="e">
        <f t="shared" si="861"/>
        <v>#N/A</v>
      </c>
      <c r="AR1807" s="50" t="e">
        <f>VLOOKUP(Audit!E572,$V$3:$AE$12,5,FALSE)&amp; IF(Audit!E572=10,Audit!V572,"")</f>
        <v>#N/A</v>
      </c>
      <c r="AS1807" s="50" t="e">
        <f>VLOOKUP(Audit!E572,$V$13:$AE$22,5,FALSE)&amp; IF(Audit!E572=10,Audit!W572,"")</f>
        <v>#N/A</v>
      </c>
      <c r="AT1807" s="47" t="e">
        <f t="shared" si="862"/>
        <v>#N/A</v>
      </c>
      <c r="AU1807" s="50" t="e">
        <f>VLOOKUP(Audit!F572,$V$3:$AE$12,6,FALSE)&amp; IF(Audit!F572=10,Audit!V572,"")</f>
        <v>#N/A</v>
      </c>
      <c r="AV1807" s="50" t="e">
        <f>VLOOKUP(Audit!F572,$V$13:$AE$22,6,FALSE)&amp; IF(Audit!F572=10,Audit!W572,"")</f>
        <v>#N/A</v>
      </c>
      <c r="AW1807" s="47" t="e">
        <f t="shared" si="863"/>
        <v>#N/A</v>
      </c>
      <c r="AX1807" s="50" t="e">
        <f>VLOOKUP(Audit!G572,$V$3:$AE$12,7,FALSE)&amp; IF(Audit!G572=10,Audit!V572,"")</f>
        <v>#N/A</v>
      </c>
      <c r="AY1807" s="50" t="e">
        <f>VLOOKUP(Audit!G572,$V$13:$AE$22,7,FALSE) &amp; IF(Audit!G572=10,Audit!W572,"")</f>
        <v>#N/A</v>
      </c>
      <c r="AZ1807" s="47" t="e">
        <f t="shared" si="864"/>
        <v>#N/A</v>
      </c>
      <c r="BA1807" s="50" t="e">
        <f>VLOOKUP(Audit!H572,$V$3:$AE$12,8,FALSE)&amp; Audit!U572 &amp; IF(Audit!H572=10,Audit!V572,"")</f>
        <v>#N/A</v>
      </c>
      <c r="BB1807" s="50" t="e">
        <f>VLOOKUP(Audit!H572,$V$13:$AE$22,8,FALSE) &amp; IF(Audit!H572=10,Audit!W572,"")</f>
        <v>#N/A</v>
      </c>
      <c r="BC1807" s="47" t="e">
        <f t="shared" si="865"/>
        <v>#N/A</v>
      </c>
      <c r="BD1807" s="50" t="e">
        <f>VLOOKUP(Audit!I572,$V$3:$AE$12,9,FALSE)&amp; IF(Audit!I572=10,Audit!V572,"")</f>
        <v>#N/A</v>
      </c>
      <c r="BE1807" s="50" t="e">
        <f>VLOOKUP(Audit!I572,$V$13:$AE$22,9,FALSE) &amp; IF(Audit!I572=10,Audit!W572,"") &amp; IF(Audit!I572&lt;&gt;1,U1807,"")</f>
        <v>#N/A</v>
      </c>
      <c r="BF1807" s="47" t="e">
        <f t="shared" si="866"/>
        <v>#N/A</v>
      </c>
      <c r="BG1807" s="50" t="e">
        <f>VLOOKUP(Audit!J572,$V$3:$AE$12,10,FALSE) &amp; Audit!S572 &amp; IF(Audit!J572=10,Audit!V572,"")</f>
        <v>#N/A</v>
      </c>
      <c r="BH1807" s="50" t="e">
        <f>VLOOKUP(Audit!J572,$V$13:$AE$22,10,FALSE) &amp; IF(Audit!J572=10,Audit!W572,"") &amp; IF(Audit!J572&lt;&gt;1,U1807,"")</f>
        <v>#N/A</v>
      </c>
      <c r="BI1807" s="47" t="e">
        <f t="shared" si="867"/>
        <v>#N/A</v>
      </c>
      <c r="BJ1807" s="48" t="str">
        <f t="shared" si="868"/>
        <v/>
      </c>
      <c r="BK1807" s="48" t="str">
        <f t="shared" si="869"/>
        <v/>
      </c>
      <c r="BL1807" s="48" t="str">
        <f t="shared" si="870"/>
        <v/>
      </c>
      <c r="BM1807" s="48" t="str">
        <f t="shared" si="871"/>
        <v/>
      </c>
      <c r="BN1807" s="48" t="str">
        <f t="shared" si="872"/>
        <v/>
      </c>
      <c r="BO1807" s="48" t="str">
        <f t="shared" si="873"/>
        <v/>
      </c>
      <c r="BP1807" s="48" t="str">
        <f t="shared" si="874"/>
        <v/>
      </c>
      <c r="BQ1807" s="48" t="str">
        <f t="shared" si="875"/>
        <v/>
      </c>
      <c r="BR1807" s="48" t="str">
        <f t="shared" si="876"/>
        <v/>
      </c>
      <c r="BS1807" s="48" t="str">
        <f t="shared" si="877"/>
        <v/>
      </c>
      <c r="BT1807" s="48" t="str">
        <f t="shared" si="878"/>
        <v/>
      </c>
      <c r="BU1807" s="48" t="str">
        <f t="shared" si="879"/>
        <v/>
      </c>
    </row>
    <row r="1808" spans="1:73">
      <c r="A1808" s="10">
        <f>Audit!A573</f>
        <v>0</v>
      </c>
      <c r="B1808" s="10" t="e">
        <f t="shared" si="850"/>
        <v>#N/A</v>
      </c>
      <c r="C1808" s="17" t="e">
        <f>VLOOKUP(Audit!B573,$V$3:$AE$12,2,FALSE) &amp; VLOOKUP(Audit!B573,$V$13:$AE$22,2,FALSE)&amp; IF(Audit!B573=10,Audit!V573&amp;Audit!W573,"")</f>
        <v>#N/A</v>
      </c>
      <c r="D1808" s="17" t="e">
        <f>VLOOKUP(Audit!C573,$V$3:$AE$12,3,FALSE) &amp; VLOOKUP(Audit!C573,$V$13:$AE$22,3,FALSE) &amp;IF(Audit!C573=10,Audit!V573&amp;Audit!W573,"")</f>
        <v>#N/A</v>
      </c>
      <c r="E1808" s="17" t="e">
        <f>VLOOKUP(Audit!D573,$V$3:$AE$12,4,FALSE)&amp; Audit!T573 &amp; VLOOKUP(Audit!D573,$V$13:$AE$22,4,FALSE)&amp; IF(Audit!D573=10,Audit!V573&amp;Audit!W573,"")</f>
        <v>#N/A</v>
      </c>
      <c r="F1808" s="17" t="e">
        <f>VLOOKUP(Audit!E573,$V$3:$AE$12,5,FALSE) &amp; VLOOKUP(Audit!E573,$V$13:$AE$22,5,FALSE)&amp; IF(Audit!E573=10,Audit!V573&amp;Audit!W573,"")</f>
        <v>#N/A</v>
      </c>
      <c r="G1808" s="17" t="e">
        <f>VLOOKUP(Audit!F573,$V$3:$AE$12,6,FALSE) &amp; VLOOKUP(Audit!F573,$V$13:$AE$22,6,FALSE)&amp; IF(Audit!F573=10,Audit!V573&amp;Audit!W573,"")</f>
        <v>#N/A</v>
      </c>
      <c r="H1808" s="17" t="e">
        <f>VLOOKUP(Audit!G573,$V$3:$AE$12,7,FALSE) &amp; VLOOKUP(Audit!G573,$V$13:$AE$22,7,FALSE)&amp;IF(Audit!G573=10,Audit!V573&amp;Audit!W573,"")</f>
        <v>#N/A</v>
      </c>
      <c r="I1808" s="17" t="e">
        <f>VLOOKUP(Audit!H573,$V$3:$AE$12,8,FALSE) &amp; Audit!U573 &amp; VLOOKUP(Audit!H573,$V$13:$AE$22,8,FALSE)&amp;IF(Audit!H573=10,Audit!V573&amp;Audit!W573,"")</f>
        <v>#N/A</v>
      </c>
      <c r="J1808" s="17" t="e">
        <f>VLOOKUP(Audit!I573,$V$3:$AE$12,9,FALSE) &amp; VLOOKUP(Audit!I573,$V$13:$AE$22,9,FALSE) &amp; IF(Audit!I573=10,Audit!V573&amp;Audit!W573,"") &amp; IF(Audit!I573&lt;&gt;1,U1808,"")</f>
        <v>#N/A</v>
      </c>
      <c r="K1808" s="17" t="e">
        <f>VLOOKUP(Audit!J573,$V$3:$AE$12,10,FALSE) &amp; Audit!S573 &amp; VLOOKUP(Audit!J573,$V$13:$AE$22,10,FALSE) &amp; IF(Audit!J573=10,Audit!V573&amp;Audit!W573,"") &amp; IF(Audit!J573&lt;&gt;1,U1808,"")</f>
        <v>#N/A</v>
      </c>
      <c r="L1808" s="10">
        <f>Audit!K573</f>
        <v>0</v>
      </c>
      <c r="M1808" s="10" t="e">
        <f t="shared" si="851"/>
        <v>#N/A</v>
      </c>
      <c r="N1808" s="10" t="e">
        <f t="shared" si="852"/>
        <v>#N/A</v>
      </c>
      <c r="O1808" s="10" t="e">
        <f t="shared" si="853"/>
        <v>#N/A</v>
      </c>
      <c r="P1808" s="10" t="e">
        <f t="shared" si="854"/>
        <v>#N/A</v>
      </c>
      <c r="Q1808" s="10" t="e">
        <f t="shared" si="855"/>
        <v>#N/A</v>
      </c>
      <c r="R1808" s="10" t="e">
        <f t="shared" si="856"/>
        <v>#N/A</v>
      </c>
      <c r="S1808" s="10" t="e">
        <f t="shared" si="857"/>
        <v>#N/A</v>
      </c>
      <c r="T1808" s="10" t="e">
        <f t="shared" si="858"/>
        <v>#N/A</v>
      </c>
      <c r="U1808" s="17" t="str">
        <f>IF(Audit!M573="","",VLOOKUP(Audit!M573,$W$26:$X$35,2,FALSE)) &amp; Audit!N573 &amp; IF(Audit!O573="","",IF(Audit!N573&lt;=1.4,VLOOKUP(Audit!O573,$W$38:X1853,2,FALSE),VLOOKUP(Audit!O573,$W$51:$X$61,2,FALSE))) &amp; IF(Audit!P573="","",VLOOKUP(Audit!P573,$Y$26:$Z$35,2,FALSE) &amp; Audit!Q573 &amp; IF(Audit!O573="","",IF(Audit!Q573&lt;=1.4,VLOOKUP(Audit!R573,$Y$38:$Z$48,2,FALSE),VLOOKUP(Audit!R573,$Y$51:$Z$61,2,FALSE))))</f>
        <v/>
      </c>
      <c r="V1808" s="21"/>
      <c r="AH1808" s="49">
        <f>Audit!A573</f>
        <v>0</v>
      </c>
      <c r="AI1808" s="50" t="e">
        <f>VLOOKUP(Audit!B573,$V$3:$AE$12,2,FALSE)&amp; IF(Audit!B573=10,Audit!V573,"")</f>
        <v>#N/A</v>
      </c>
      <c r="AJ1808" s="50" t="e">
        <f>VLOOKUP(Audit!B573,$V$13:$AE$22,2,FALSE)&amp; IF(Audit!B573=10,Audit!W573,"")</f>
        <v>#N/A</v>
      </c>
      <c r="AK1808" s="47" t="e">
        <f t="shared" si="859"/>
        <v>#N/A</v>
      </c>
      <c r="AL1808" s="50" t="e">
        <f>VLOOKUP(Audit!C573,$V$3:$AE$12,3,FALSE)&amp; IF(Audit!C573=10,Audit!V573,"")</f>
        <v>#N/A</v>
      </c>
      <c r="AM1808" s="50" t="e">
        <f>VLOOKUP(Audit!C573,$V$13:$AE$22,3,FALSE)&amp; IF(Audit!C573=10,Audit!W573,"")</f>
        <v>#N/A</v>
      </c>
      <c r="AN1808" s="47" t="e">
        <f t="shared" si="860"/>
        <v>#N/A</v>
      </c>
      <c r="AO1808" s="50" t="e">
        <f>VLOOKUP(Audit!D573,$V$3:$AE$12,4,FALSE) &amp;  Audit!T573 &amp; IF(Audit!D573=10,Audit!V573,"")</f>
        <v>#N/A</v>
      </c>
      <c r="AP1808" s="50" t="e">
        <f>VLOOKUP(Audit!D573,$V$13:$AE$22,4,FALSE)&amp; IF(Audit!D573=10,Audit!W573,"")</f>
        <v>#N/A</v>
      </c>
      <c r="AQ1808" s="47" t="e">
        <f t="shared" si="861"/>
        <v>#N/A</v>
      </c>
      <c r="AR1808" s="50" t="e">
        <f>VLOOKUP(Audit!E573,$V$3:$AE$12,5,FALSE)&amp; IF(Audit!E573=10,Audit!V573,"")</f>
        <v>#N/A</v>
      </c>
      <c r="AS1808" s="50" t="e">
        <f>VLOOKUP(Audit!E573,$V$13:$AE$22,5,FALSE)&amp; IF(Audit!E573=10,Audit!W573,"")</f>
        <v>#N/A</v>
      </c>
      <c r="AT1808" s="47" t="e">
        <f t="shared" si="862"/>
        <v>#N/A</v>
      </c>
      <c r="AU1808" s="50" t="e">
        <f>VLOOKUP(Audit!F573,$V$3:$AE$12,6,FALSE)&amp; IF(Audit!F573=10,Audit!V573,"")</f>
        <v>#N/A</v>
      </c>
      <c r="AV1808" s="50" t="e">
        <f>VLOOKUP(Audit!F573,$V$13:$AE$22,6,FALSE)&amp; IF(Audit!F573=10,Audit!W573,"")</f>
        <v>#N/A</v>
      </c>
      <c r="AW1808" s="47" t="e">
        <f t="shared" si="863"/>
        <v>#N/A</v>
      </c>
      <c r="AX1808" s="50" t="e">
        <f>VLOOKUP(Audit!G573,$V$3:$AE$12,7,FALSE)&amp; IF(Audit!G573=10,Audit!V573,"")</f>
        <v>#N/A</v>
      </c>
      <c r="AY1808" s="50" t="e">
        <f>VLOOKUP(Audit!G573,$V$13:$AE$22,7,FALSE) &amp; IF(Audit!G573=10,Audit!W573,"")</f>
        <v>#N/A</v>
      </c>
      <c r="AZ1808" s="47" t="e">
        <f t="shared" si="864"/>
        <v>#N/A</v>
      </c>
      <c r="BA1808" s="50" t="e">
        <f>VLOOKUP(Audit!H573,$V$3:$AE$12,8,FALSE)&amp; Audit!U573 &amp; IF(Audit!H573=10,Audit!V573,"")</f>
        <v>#N/A</v>
      </c>
      <c r="BB1808" s="50" t="e">
        <f>VLOOKUP(Audit!H573,$V$13:$AE$22,8,FALSE) &amp; IF(Audit!H573=10,Audit!W573,"")</f>
        <v>#N/A</v>
      </c>
      <c r="BC1808" s="47" t="e">
        <f t="shared" si="865"/>
        <v>#N/A</v>
      </c>
      <c r="BD1808" s="50" t="e">
        <f>VLOOKUP(Audit!I573,$V$3:$AE$12,9,FALSE)&amp; IF(Audit!I573=10,Audit!V573,"")</f>
        <v>#N/A</v>
      </c>
      <c r="BE1808" s="50" t="e">
        <f>VLOOKUP(Audit!I573,$V$13:$AE$22,9,FALSE) &amp; IF(Audit!I573=10,Audit!W573,"") &amp; IF(Audit!I573&lt;&gt;1,U1808,"")</f>
        <v>#N/A</v>
      </c>
      <c r="BF1808" s="47" t="e">
        <f t="shared" si="866"/>
        <v>#N/A</v>
      </c>
      <c r="BG1808" s="50" t="e">
        <f>VLOOKUP(Audit!J573,$V$3:$AE$12,10,FALSE) &amp; Audit!S573 &amp; IF(Audit!J573=10,Audit!V573,"")</f>
        <v>#N/A</v>
      </c>
      <c r="BH1808" s="50" t="e">
        <f>VLOOKUP(Audit!J573,$V$13:$AE$22,10,FALSE) &amp; IF(Audit!J573=10,Audit!W573,"") &amp; IF(Audit!J573&lt;&gt;1,U1808,"")</f>
        <v>#N/A</v>
      </c>
      <c r="BI1808" s="47" t="e">
        <f t="shared" si="867"/>
        <v>#N/A</v>
      </c>
      <c r="BJ1808" s="48" t="str">
        <f t="shared" si="868"/>
        <v/>
      </c>
      <c r="BK1808" s="48" t="str">
        <f t="shared" si="869"/>
        <v/>
      </c>
      <c r="BL1808" s="48" t="str">
        <f t="shared" si="870"/>
        <v/>
      </c>
      <c r="BM1808" s="48" t="str">
        <f t="shared" si="871"/>
        <v/>
      </c>
      <c r="BN1808" s="48" t="str">
        <f t="shared" si="872"/>
        <v/>
      </c>
      <c r="BO1808" s="48" t="str">
        <f t="shared" si="873"/>
        <v/>
      </c>
      <c r="BP1808" s="48" t="str">
        <f t="shared" si="874"/>
        <v/>
      </c>
      <c r="BQ1808" s="48" t="str">
        <f t="shared" si="875"/>
        <v/>
      </c>
      <c r="BR1808" s="48" t="str">
        <f t="shared" si="876"/>
        <v/>
      </c>
      <c r="BS1808" s="48" t="str">
        <f t="shared" si="877"/>
        <v/>
      </c>
      <c r="BT1808" s="48" t="str">
        <f t="shared" si="878"/>
        <v/>
      </c>
      <c r="BU1808" s="48" t="str">
        <f t="shared" si="879"/>
        <v/>
      </c>
    </row>
    <row r="1809" spans="1:73">
      <c r="A1809" s="10">
        <f>Audit!A574</f>
        <v>0</v>
      </c>
      <c r="B1809" s="10" t="e">
        <f t="shared" si="850"/>
        <v>#N/A</v>
      </c>
      <c r="C1809" s="17" t="e">
        <f>VLOOKUP(Audit!B574,$V$3:$AE$12,2,FALSE) &amp; VLOOKUP(Audit!B574,$V$13:$AE$22,2,FALSE)&amp; IF(Audit!B574=10,Audit!V574&amp;Audit!W574,"")</f>
        <v>#N/A</v>
      </c>
      <c r="D1809" s="17" t="e">
        <f>VLOOKUP(Audit!C574,$V$3:$AE$12,3,FALSE) &amp; VLOOKUP(Audit!C574,$V$13:$AE$22,3,FALSE) &amp;IF(Audit!C574=10,Audit!V574&amp;Audit!W574,"")</f>
        <v>#N/A</v>
      </c>
      <c r="E1809" s="17" t="e">
        <f>VLOOKUP(Audit!D574,$V$3:$AE$12,4,FALSE)&amp; Audit!T574 &amp; VLOOKUP(Audit!D574,$V$13:$AE$22,4,FALSE)&amp; IF(Audit!D574=10,Audit!V574&amp;Audit!W574,"")</f>
        <v>#N/A</v>
      </c>
      <c r="F1809" s="17" t="e">
        <f>VLOOKUP(Audit!E574,$V$3:$AE$12,5,FALSE) &amp; VLOOKUP(Audit!E574,$V$13:$AE$22,5,FALSE)&amp; IF(Audit!E574=10,Audit!V574&amp;Audit!W574,"")</f>
        <v>#N/A</v>
      </c>
      <c r="G1809" s="17" t="e">
        <f>VLOOKUP(Audit!F574,$V$3:$AE$12,6,FALSE) &amp; VLOOKUP(Audit!F574,$V$13:$AE$22,6,FALSE)&amp; IF(Audit!F574=10,Audit!V574&amp;Audit!W574,"")</f>
        <v>#N/A</v>
      </c>
      <c r="H1809" s="17" t="e">
        <f>VLOOKUP(Audit!G574,$V$3:$AE$12,7,FALSE) &amp; VLOOKUP(Audit!G574,$V$13:$AE$22,7,FALSE)&amp;IF(Audit!G574=10,Audit!V574&amp;Audit!W574,"")</f>
        <v>#N/A</v>
      </c>
      <c r="I1809" s="17" t="e">
        <f>VLOOKUP(Audit!H574,$V$3:$AE$12,8,FALSE) &amp; Audit!U574 &amp; VLOOKUP(Audit!H574,$V$13:$AE$22,8,FALSE)&amp;IF(Audit!H574=10,Audit!V574&amp;Audit!W574,"")</f>
        <v>#N/A</v>
      </c>
      <c r="J1809" s="17" t="e">
        <f>VLOOKUP(Audit!I574,$V$3:$AE$12,9,FALSE) &amp; VLOOKUP(Audit!I574,$V$13:$AE$22,9,FALSE) &amp; IF(Audit!I574=10,Audit!V574&amp;Audit!W574,"") &amp; IF(Audit!I574&lt;&gt;1,U1809,"")</f>
        <v>#N/A</v>
      </c>
      <c r="K1809" s="17" t="e">
        <f>VLOOKUP(Audit!J574,$V$3:$AE$12,10,FALSE) &amp; Audit!S574 &amp; VLOOKUP(Audit!J574,$V$13:$AE$22,10,FALSE) &amp; IF(Audit!J574=10,Audit!V574&amp;Audit!W574,"") &amp; IF(Audit!J574&lt;&gt;1,U1809,"")</f>
        <v>#N/A</v>
      </c>
      <c r="L1809" s="10">
        <f>Audit!K574</f>
        <v>0</v>
      </c>
      <c r="M1809" s="10" t="e">
        <f t="shared" si="851"/>
        <v>#N/A</v>
      </c>
      <c r="N1809" s="10" t="e">
        <f t="shared" si="852"/>
        <v>#N/A</v>
      </c>
      <c r="O1809" s="10" t="e">
        <f t="shared" si="853"/>
        <v>#N/A</v>
      </c>
      <c r="P1809" s="10" t="e">
        <f t="shared" si="854"/>
        <v>#N/A</v>
      </c>
      <c r="Q1809" s="10" t="e">
        <f t="shared" si="855"/>
        <v>#N/A</v>
      </c>
      <c r="R1809" s="10" t="e">
        <f t="shared" si="856"/>
        <v>#N/A</v>
      </c>
      <c r="S1809" s="10" t="e">
        <f t="shared" si="857"/>
        <v>#N/A</v>
      </c>
      <c r="T1809" s="10" t="e">
        <f t="shared" si="858"/>
        <v>#N/A</v>
      </c>
      <c r="U1809" s="17" t="str">
        <f>IF(Audit!M574="","",VLOOKUP(Audit!M574,$W$26:$X$35,2,FALSE)) &amp; Audit!N574 &amp; IF(Audit!O574="","",IF(Audit!N574&lt;=1.4,VLOOKUP(Audit!O574,$W$38:X1854,2,FALSE),VLOOKUP(Audit!O574,$W$51:$X$61,2,FALSE))) &amp; IF(Audit!P574="","",VLOOKUP(Audit!P574,$Y$26:$Z$35,2,FALSE) &amp; Audit!Q574 &amp; IF(Audit!O574="","",IF(Audit!Q574&lt;=1.4,VLOOKUP(Audit!R574,$Y$38:$Z$48,2,FALSE),VLOOKUP(Audit!R574,$Y$51:$Z$61,2,FALSE))))</f>
        <v/>
      </c>
      <c r="V1809" s="21"/>
      <c r="AH1809" s="49">
        <f>Audit!A574</f>
        <v>0</v>
      </c>
      <c r="AI1809" s="50" t="e">
        <f>VLOOKUP(Audit!B574,$V$3:$AE$12,2,FALSE)&amp; IF(Audit!B574=10,Audit!V574,"")</f>
        <v>#N/A</v>
      </c>
      <c r="AJ1809" s="50" t="e">
        <f>VLOOKUP(Audit!B574,$V$13:$AE$22,2,FALSE)&amp; IF(Audit!B574=10,Audit!W574,"")</f>
        <v>#N/A</v>
      </c>
      <c r="AK1809" s="47" t="e">
        <f t="shared" si="859"/>
        <v>#N/A</v>
      </c>
      <c r="AL1809" s="50" t="e">
        <f>VLOOKUP(Audit!C574,$V$3:$AE$12,3,FALSE)&amp; IF(Audit!C574=10,Audit!V574,"")</f>
        <v>#N/A</v>
      </c>
      <c r="AM1809" s="50" t="e">
        <f>VLOOKUP(Audit!C574,$V$13:$AE$22,3,FALSE)&amp; IF(Audit!C574=10,Audit!W574,"")</f>
        <v>#N/A</v>
      </c>
      <c r="AN1809" s="47" t="e">
        <f t="shared" si="860"/>
        <v>#N/A</v>
      </c>
      <c r="AO1809" s="50" t="e">
        <f>VLOOKUP(Audit!D574,$V$3:$AE$12,4,FALSE) &amp;  Audit!T574 &amp; IF(Audit!D574=10,Audit!V574,"")</f>
        <v>#N/A</v>
      </c>
      <c r="AP1809" s="50" t="e">
        <f>VLOOKUP(Audit!D574,$V$13:$AE$22,4,FALSE)&amp; IF(Audit!D574=10,Audit!W574,"")</f>
        <v>#N/A</v>
      </c>
      <c r="AQ1809" s="47" t="e">
        <f t="shared" si="861"/>
        <v>#N/A</v>
      </c>
      <c r="AR1809" s="50" t="e">
        <f>VLOOKUP(Audit!E574,$V$3:$AE$12,5,FALSE)&amp; IF(Audit!E574=10,Audit!V574,"")</f>
        <v>#N/A</v>
      </c>
      <c r="AS1809" s="50" t="e">
        <f>VLOOKUP(Audit!E574,$V$13:$AE$22,5,FALSE)&amp; IF(Audit!E574=10,Audit!W574,"")</f>
        <v>#N/A</v>
      </c>
      <c r="AT1809" s="47" t="e">
        <f t="shared" si="862"/>
        <v>#N/A</v>
      </c>
      <c r="AU1809" s="50" t="e">
        <f>VLOOKUP(Audit!F574,$V$3:$AE$12,6,FALSE)&amp; IF(Audit!F574=10,Audit!V574,"")</f>
        <v>#N/A</v>
      </c>
      <c r="AV1809" s="50" t="e">
        <f>VLOOKUP(Audit!F574,$V$13:$AE$22,6,FALSE)&amp; IF(Audit!F574=10,Audit!W574,"")</f>
        <v>#N/A</v>
      </c>
      <c r="AW1809" s="47" t="e">
        <f t="shared" si="863"/>
        <v>#N/A</v>
      </c>
      <c r="AX1809" s="50" t="e">
        <f>VLOOKUP(Audit!G574,$V$3:$AE$12,7,FALSE)&amp; IF(Audit!G574=10,Audit!V574,"")</f>
        <v>#N/A</v>
      </c>
      <c r="AY1809" s="50" t="e">
        <f>VLOOKUP(Audit!G574,$V$13:$AE$22,7,FALSE) &amp; IF(Audit!G574=10,Audit!W574,"")</f>
        <v>#N/A</v>
      </c>
      <c r="AZ1809" s="47" t="e">
        <f t="shared" si="864"/>
        <v>#N/A</v>
      </c>
      <c r="BA1809" s="50" t="e">
        <f>VLOOKUP(Audit!H574,$V$3:$AE$12,8,FALSE)&amp; Audit!U574 &amp; IF(Audit!H574=10,Audit!V574,"")</f>
        <v>#N/A</v>
      </c>
      <c r="BB1809" s="50" t="e">
        <f>VLOOKUP(Audit!H574,$V$13:$AE$22,8,FALSE) &amp; IF(Audit!H574=10,Audit!W574,"")</f>
        <v>#N/A</v>
      </c>
      <c r="BC1809" s="47" t="e">
        <f t="shared" si="865"/>
        <v>#N/A</v>
      </c>
      <c r="BD1809" s="50" t="e">
        <f>VLOOKUP(Audit!I574,$V$3:$AE$12,9,FALSE)&amp; IF(Audit!I574=10,Audit!V574,"")</f>
        <v>#N/A</v>
      </c>
      <c r="BE1809" s="50" t="e">
        <f>VLOOKUP(Audit!I574,$V$13:$AE$22,9,FALSE) &amp; IF(Audit!I574=10,Audit!W574,"") &amp; IF(Audit!I574&lt;&gt;1,U1809,"")</f>
        <v>#N/A</v>
      </c>
      <c r="BF1809" s="47" t="e">
        <f t="shared" si="866"/>
        <v>#N/A</v>
      </c>
      <c r="BG1809" s="50" t="e">
        <f>VLOOKUP(Audit!J574,$V$3:$AE$12,10,FALSE) &amp; Audit!S574 &amp; IF(Audit!J574=10,Audit!V574,"")</f>
        <v>#N/A</v>
      </c>
      <c r="BH1809" s="50" t="e">
        <f>VLOOKUP(Audit!J574,$V$13:$AE$22,10,FALSE) &amp; IF(Audit!J574=10,Audit!W574,"") &amp; IF(Audit!J574&lt;&gt;1,U1809,"")</f>
        <v>#N/A</v>
      </c>
      <c r="BI1809" s="47" t="e">
        <f t="shared" si="867"/>
        <v>#N/A</v>
      </c>
      <c r="BJ1809" s="48" t="str">
        <f t="shared" si="868"/>
        <v/>
      </c>
      <c r="BK1809" s="48" t="str">
        <f t="shared" si="869"/>
        <v/>
      </c>
      <c r="BL1809" s="48" t="str">
        <f t="shared" si="870"/>
        <v/>
      </c>
      <c r="BM1809" s="48" t="str">
        <f t="shared" si="871"/>
        <v/>
      </c>
      <c r="BN1809" s="48" t="str">
        <f t="shared" si="872"/>
        <v/>
      </c>
      <c r="BO1809" s="48" t="str">
        <f t="shared" si="873"/>
        <v/>
      </c>
      <c r="BP1809" s="48" t="str">
        <f t="shared" si="874"/>
        <v/>
      </c>
      <c r="BQ1809" s="48" t="str">
        <f t="shared" si="875"/>
        <v/>
      </c>
      <c r="BR1809" s="48" t="str">
        <f t="shared" si="876"/>
        <v/>
      </c>
      <c r="BS1809" s="48" t="str">
        <f t="shared" si="877"/>
        <v/>
      </c>
      <c r="BT1809" s="48" t="str">
        <f t="shared" si="878"/>
        <v/>
      </c>
      <c r="BU1809" s="48" t="str">
        <f t="shared" si="879"/>
        <v/>
      </c>
    </row>
    <row r="1810" spans="1:73">
      <c r="A1810" s="10">
        <f>Audit!A575</f>
        <v>0</v>
      </c>
      <c r="B1810" s="10" t="e">
        <f t="shared" si="850"/>
        <v>#N/A</v>
      </c>
      <c r="C1810" s="17" t="e">
        <f>VLOOKUP(Audit!B575,$V$3:$AE$12,2,FALSE) &amp; VLOOKUP(Audit!B575,$V$13:$AE$22,2,FALSE)&amp; IF(Audit!B575=10,Audit!V575&amp;Audit!W575,"")</f>
        <v>#N/A</v>
      </c>
      <c r="D1810" s="17" t="e">
        <f>VLOOKUP(Audit!C575,$V$3:$AE$12,3,FALSE) &amp; VLOOKUP(Audit!C575,$V$13:$AE$22,3,FALSE) &amp;IF(Audit!C575=10,Audit!V575&amp;Audit!W575,"")</f>
        <v>#N/A</v>
      </c>
      <c r="E1810" s="17" t="e">
        <f>VLOOKUP(Audit!D575,$V$3:$AE$12,4,FALSE)&amp; Audit!T575 &amp; VLOOKUP(Audit!D575,$V$13:$AE$22,4,FALSE)&amp; IF(Audit!D575=10,Audit!V575&amp;Audit!W575,"")</f>
        <v>#N/A</v>
      </c>
      <c r="F1810" s="17" t="e">
        <f>VLOOKUP(Audit!E575,$V$3:$AE$12,5,FALSE) &amp; VLOOKUP(Audit!E575,$V$13:$AE$22,5,FALSE)&amp; IF(Audit!E575=10,Audit!V575&amp;Audit!W575,"")</f>
        <v>#N/A</v>
      </c>
      <c r="G1810" s="17" t="e">
        <f>VLOOKUP(Audit!F575,$V$3:$AE$12,6,FALSE) &amp; VLOOKUP(Audit!F575,$V$13:$AE$22,6,FALSE)&amp; IF(Audit!F575=10,Audit!V575&amp;Audit!W575,"")</f>
        <v>#N/A</v>
      </c>
      <c r="H1810" s="17" t="e">
        <f>VLOOKUP(Audit!G575,$V$3:$AE$12,7,FALSE) &amp; VLOOKUP(Audit!G575,$V$13:$AE$22,7,FALSE)&amp;IF(Audit!G575=10,Audit!V575&amp;Audit!W575,"")</f>
        <v>#N/A</v>
      </c>
      <c r="I1810" s="17" t="e">
        <f>VLOOKUP(Audit!H575,$V$3:$AE$12,8,FALSE) &amp; Audit!U575 &amp; VLOOKUP(Audit!H575,$V$13:$AE$22,8,FALSE)&amp;IF(Audit!H575=10,Audit!V575&amp;Audit!W575,"")</f>
        <v>#N/A</v>
      </c>
      <c r="J1810" s="17" t="e">
        <f>VLOOKUP(Audit!I575,$V$3:$AE$12,9,FALSE) &amp; VLOOKUP(Audit!I575,$V$13:$AE$22,9,FALSE) &amp; IF(Audit!I575=10,Audit!V575&amp;Audit!W575,"") &amp; IF(Audit!I575&lt;&gt;1,U1810,"")</f>
        <v>#N/A</v>
      </c>
      <c r="K1810" s="17" t="e">
        <f>VLOOKUP(Audit!J575,$V$3:$AE$12,10,FALSE) &amp; Audit!S575 &amp; VLOOKUP(Audit!J575,$V$13:$AE$22,10,FALSE) &amp; IF(Audit!J575=10,Audit!V575&amp;Audit!W575,"") &amp; IF(Audit!J575&lt;&gt;1,U1810,"")</f>
        <v>#N/A</v>
      </c>
      <c r="L1810" s="10">
        <f>Audit!K575</f>
        <v>0</v>
      </c>
      <c r="M1810" s="10" t="e">
        <f t="shared" si="851"/>
        <v>#N/A</v>
      </c>
      <c r="N1810" s="10" t="e">
        <f t="shared" si="852"/>
        <v>#N/A</v>
      </c>
      <c r="O1810" s="10" t="e">
        <f t="shared" si="853"/>
        <v>#N/A</v>
      </c>
      <c r="P1810" s="10" t="e">
        <f t="shared" si="854"/>
        <v>#N/A</v>
      </c>
      <c r="Q1810" s="10" t="e">
        <f t="shared" si="855"/>
        <v>#N/A</v>
      </c>
      <c r="R1810" s="10" t="e">
        <f t="shared" si="856"/>
        <v>#N/A</v>
      </c>
      <c r="S1810" s="10" t="e">
        <f t="shared" si="857"/>
        <v>#N/A</v>
      </c>
      <c r="T1810" s="10" t="e">
        <f t="shared" si="858"/>
        <v>#N/A</v>
      </c>
      <c r="U1810" s="17" t="str">
        <f>IF(Audit!M575="","",VLOOKUP(Audit!M575,$W$26:$X$35,2,FALSE)) &amp; Audit!N575 &amp; IF(Audit!O575="","",IF(Audit!N575&lt;=1.4,VLOOKUP(Audit!O575,$W$38:X1855,2,FALSE),VLOOKUP(Audit!O575,$W$51:$X$61,2,FALSE))) &amp; IF(Audit!P575="","",VLOOKUP(Audit!P575,$Y$26:$Z$35,2,FALSE) &amp; Audit!Q575 &amp; IF(Audit!O575="","",IF(Audit!Q575&lt;=1.4,VLOOKUP(Audit!R575,$Y$38:$Z$48,2,FALSE),VLOOKUP(Audit!R575,$Y$51:$Z$61,2,FALSE))))</f>
        <v/>
      </c>
      <c r="V1810" s="21"/>
      <c r="AH1810" s="49">
        <f>Audit!A575</f>
        <v>0</v>
      </c>
      <c r="AI1810" s="50" t="e">
        <f>VLOOKUP(Audit!B575,$V$3:$AE$12,2,FALSE)&amp; IF(Audit!B575=10,Audit!V575,"")</f>
        <v>#N/A</v>
      </c>
      <c r="AJ1810" s="50" t="e">
        <f>VLOOKUP(Audit!B575,$V$13:$AE$22,2,FALSE)&amp; IF(Audit!B575=10,Audit!W575,"")</f>
        <v>#N/A</v>
      </c>
      <c r="AK1810" s="47" t="e">
        <f t="shared" si="859"/>
        <v>#N/A</v>
      </c>
      <c r="AL1810" s="50" t="e">
        <f>VLOOKUP(Audit!C575,$V$3:$AE$12,3,FALSE)&amp; IF(Audit!C575=10,Audit!V575,"")</f>
        <v>#N/A</v>
      </c>
      <c r="AM1810" s="50" t="e">
        <f>VLOOKUP(Audit!C575,$V$13:$AE$22,3,FALSE)&amp; IF(Audit!C575=10,Audit!W575,"")</f>
        <v>#N/A</v>
      </c>
      <c r="AN1810" s="47" t="e">
        <f t="shared" si="860"/>
        <v>#N/A</v>
      </c>
      <c r="AO1810" s="50" t="e">
        <f>VLOOKUP(Audit!D575,$V$3:$AE$12,4,FALSE) &amp;  Audit!T575 &amp; IF(Audit!D575=10,Audit!V575,"")</f>
        <v>#N/A</v>
      </c>
      <c r="AP1810" s="50" t="e">
        <f>VLOOKUP(Audit!D575,$V$13:$AE$22,4,FALSE)&amp; IF(Audit!D575=10,Audit!W575,"")</f>
        <v>#N/A</v>
      </c>
      <c r="AQ1810" s="47" t="e">
        <f t="shared" si="861"/>
        <v>#N/A</v>
      </c>
      <c r="AR1810" s="50" t="e">
        <f>VLOOKUP(Audit!E575,$V$3:$AE$12,5,FALSE)&amp; IF(Audit!E575=10,Audit!V575,"")</f>
        <v>#N/A</v>
      </c>
      <c r="AS1810" s="50" t="e">
        <f>VLOOKUP(Audit!E575,$V$13:$AE$22,5,FALSE)&amp; IF(Audit!E575=10,Audit!W575,"")</f>
        <v>#N/A</v>
      </c>
      <c r="AT1810" s="47" t="e">
        <f t="shared" si="862"/>
        <v>#N/A</v>
      </c>
      <c r="AU1810" s="50" t="e">
        <f>VLOOKUP(Audit!F575,$V$3:$AE$12,6,FALSE)&amp; IF(Audit!F575=10,Audit!V575,"")</f>
        <v>#N/A</v>
      </c>
      <c r="AV1810" s="50" t="e">
        <f>VLOOKUP(Audit!F575,$V$13:$AE$22,6,FALSE)&amp; IF(Audit!F575=10,Audit!W575,"")</f>
        <v>#N/A</v>
      </c>
      <c r="AW1810" s="47" t="e">
        <f t="shared" si="863"/>
        <v>#N/A</v>
      </c>
      <c r="AX1810" s="50" t="e">
        <f>VLOOKUP(Audit!G575,$V$3:$AE$12,7,FALSE)&amp; IF(Audit!G575=10,Audit!V575,"")</f>
        <v>#N/A</v>
      </c>
      <c r="AY1810" s="50" t="e">
        <f>VLOOKUP(Audit!G575,$V$13:$AE$22,7,FALSE) &amp; IF(Audit!G575=10,Audit!W575,"")</f>
        <v>#N/A</v>
      </c>
      <c r="AZ1810" s="47" t="e">
        <f t="shared" si="864"/>
        <v>#N/A</v>
      </c>
      <c r="BA1810" s="50" t="e">
        <f>VLOOKUP(Audit!H575,$V$3:$AE$12,8,FALSE)&amp; Audit!U575 &amp; IF(Audit!H575=10,Audit!V575,"")</f>
        <v>#N/A</v>
      </c>
      <c r="BB1810" s="50" t="e">
        <f>VLOOKUP(Audit!H575,$V$13:$AE$22,8,FALSE) &amp; IF(Audit!H575=10,Audit!W575,"")</f>
        <v>#N/A</v>
      </c>
      <c r="BC1810" s="47" t="e">
        <f t="shared" si="865"/>
        <v>#N/A</v>
      </c>
      <c r="BD1810" s="50" t="e">
        <f>VLOOKUP(Audit!I575,$V$3:$AE$12,9,FALSE)&amp; IF(Audit!I575=10,Audit!V575,"")</f>
        <v>#N/A</v>
      </c>
      <c r="BE1810" s="50" t="e">
        <f>VLOOKUP(Audit!I575,$V$13:$AE$22,9,FALSE) &amp; IF(Audit!I575=10,Audit!W575,"") &amp; IF(Audit!I575&lt;&gt;1,U1810,"")</f>
        <v>#N/A</v>
      </c>
      <c r="BF1810" s="47" t="e">
        <f t="shared" si="866"/>
        <v>#N/A</v>
      </c>
      <c r="BG1810" s="50" t="e">
        <f>VLOOKUP(Audit!J575,$V$3:$AE$12,10,FALSE) &amp; Audit!S575 &amp; IF(Audit!J575=10,Audit!V575,"")</f>
        <v>#N/A</v>
      </c>
      <c r="BH1810" s="50" t="e">
        <f>VLOOKUP(Audit!J575,$V$13:$AE$22,10,FALSE) &amp; IF(Audit!J575=10,Audit!W575,"") &amp; IF(Audit!J575&lt;&gt;1,U1810,"")</f>
        <v>#N/A</v>
      </c>
      <c r="BI1810" s="47" t="e">
        <f t="shared" si="867"/>
        <v>#N/A</v>
      </c>
      <c r="BJ1810" s="48" t="str">
        <f t="shared" si="868"/>
        <v/>
      </c>
      <c r="BK1810" s="48" t="str">
        <f t="shared" si="869"/>
        <v/>
      </c>
      <c r="BL1810" s="48" t="str">
        <f t="shared" si="870"/>
        <v/>
      </c>
      <c r="BM1810" s="48" t="str">
        <f t="shared" si="871"/>
        <v/>
      </c>
      <c r="BN1810" s="48" t="str">
        <f t="shared" si="872"/>
        <v/>
      </c>
      <c r="BO1810" s="48" t="str">
        <f t="shared" si="873"/>
        <v/>
      </c>
      <c r="BP1810" s="48" t="str">
        <f t="shared" si="874"/>
        <v/>
      </c>
      <c r="BQ1810" s="48" t="str">
        <f t="shared" si="875"/>
        <v/>
      </c>
      <c r="BR1810" s="48" t="str">
        <f t="shared" si="876"/>
        <v/>
      </c>
      <c r="BS1810" s="48" t="str">
        <f t="shared" si="877"/>
        <v/>
      </c>
      <c r="BT1810" s="48" t="str">
        <f t="shared" si="878"/>
        <v/>
      </c>
      <c r="BU1810" s="48" t="str">
        <f t="shared" si="879"/>
        <v/>
      </c>
    </row>
    <row r="1811" spans="1:73">
      <c r="A1811" s="10">
        <f>Audit!A576</f>
        <v>0</v>
      </c>
      <c r="B1811" s="10" t="e">
        <f t="shared" si="850"/>
        <v>#N/A</v>
      </c>
      <c r="C1811" s="17" t="e">
        <f>VLOOKUP(Audit!B576,$V$3:$AE$12,2,FALSE) &amp; VLOOKUP(Audit!B576,$V$13:$AE$22,2,FALSE)&amp; IF(Audit!B576=10,Audit!V576&amp;Audit!W576,"")</f>
        <v>#N/A</v>
      </c>
      <c r="D1811" s="17" t="e">
        <f>VLOOKUP(Audit!C576,$V$3:$AE$12,3,FALSE) &amp; VLOOKUP(Audit!C576,$V$13:$AE$22,3,FALSE) &amp;IF(Audit!C576=10,Audit!V576&amp;Audit!W576,"")</f>
        <v>#N/A</v>
      </c>
      <c r="E1811" s="17" t="e">
        <f>VLOOKUP(Audit!D576,$V$3:$AE$12,4,FALSE)&amp; Audit!T576 &amp; VLOOKUP(Audit!D576,$V$13:$AE$22,4,FALSE)&amp; IF(Audit!D576=10,Audit!V576&amp;Audit!W576,"")</f>
        <v>#N/A</v>
      </c>
      <c r="F1811" s="17" t="e">
        <f>VLOOKUP(Audit!E576,$V$3:$AE$12,5,FALSE) &amp; VLOOKUP(Audit!E576,$V$13:$AE$22,5,FALSE)&amp; IF(Audit!E576=10,Audit!V576&amp;Audit!W576,"")</f>
        <v>#N/A</v>
      </c>
      <c r="G1811" s="17" t="e">
        <f>VLOOKUP(Audit!F576,$V$3:$AE$12,6,FALSE) &amp; VLOOKUP(Audit!F576,$V$13:$AE$22,6,FALSE)&amp; IF(Audit!F576=10,Audit!V576&amp;Audit!W576,"")</f>
        <v>#N/A</v>
      </c>
      <c r="H1811" s="17" t="e">
        <f>VLOOKUP(Audit!G576,$V$3:$AE$12,7,FALSE) &amp; VLOOKUP(Audit!G576,$V$13:$AE$22,7,FALSE)&amp;IF(Audit!G576=10,Audit!V576&amp;Audit!W576,"")</f>
        <v>#N/A</v>
      </c>
      <c r="I1811" s="17" t="e">
        <f>VLOOKUP(Audit!H576,$V$3:$AE$12,8,FALSE) &amp; Audit!U576 &amp; VLOOKUP(Audit!H576,$V$13:$AE$22,8,FALSE)&amp;IF(Audit!H576=10,Audit!V576&amp;Audit!W576,"")</f>
        <v>#N/A</v>
      </c>
      <c r="J1811" s="17" t="e">
        <f>VLOOKUP(Audit!I576,$V$3:$AE$12,9,FALSE) &amp; VLOOKUP(Audit!I576,$V$13:$AE$22,9,FALSE) &amp; IF(Audit!I576=10,Audit!V576&amp;Audit!W576,"") &amp; IF(Audit!I576&lt;&gt;1,U1811,"")</f>
        <v>#N/A</v>
      </c>
      <c r="K1811" s="17" t="e">
        <f>VLOOKUP(Audit!J576,$V$3:$AE$12,10,FALSE) &amp; Audit!S576 &amp; VLOOKUP(Audit!J576,$V$13:$AE$22,10,FALSE) &amp; IF(Audit!J576=10,Audit!V576&amp;Audit!W576,"") &amp; IF(Audit!J576&lt;&gt;1,U1811,"")</f>
        <v>#N/A</v>
      </c>
      <c r="L1811" s="10">
        <f>Audit!K576</f>
        <v>0</v>
      </c>
      <c r="M1811" s="10" t="e">
        <f t="shared" si="851"/>
        <v>#N/A</v>
      </c>
      <c r="N1811" s="10" t="e">
        <f t="shared" si="852"/>
        <v>#N/A</v>
      </c>
      <c r="O1811" s="10" t="e">
        <f t="shared" si="853"/>
        <v>#N/A</v>
      </c>
      <c r="P1811" s="10" t="e">
        <f t="shared" si="854"/>
        <v>#N/A</v>
      </c>
      <c r="Q1811" s="10" t="e">
        <f t="shared" si="855"/>
        <v>#N/A</v>
      </c>
      <c r="R1811" s="10" t="e">
        <f t="shared" si="856"/>
        <v>#N/A</v>
      </c>
      <c r="S1811" s="10" t="e">
        <f t="shared" si="857"/>
        <v>#N/A</v>
      </c>
      <c r="T1811" s="10" t="e">
        <f t="shared" si="858"/>
        <v>#N/A</v>
      </c>
      <c r="U1811" s="17" t="str">
        <f>IF(Audit!M576="","",VLOOKUP(Audit!M576,$W$26:$X$35,2,FALSE)) &amp; Audit!N576 &amp; IF(Audit!O576="","",IF(Audit!N576&lt;=1.4,VLOOKUP(Audit!O576,$W$38:X1856,2,FALSE),VLOOKUP(Audit!O576,$W$51:$X$61,2,FALSE))) &amp; IF(Audit!P576="","",VLOOKUP(Audit!P576,$Y$26:$Z$35,2,FALSE) &amp; Audit!Q576 &amp; IF(Audit!O576="","",IF(Audit!Q576&lt;=1.4,VLOOKUP(Audit!R576,$Y$38:$Z$48,2,FALSE),VLOOKUP(Audit!R576,$Y$51:$Z$61,2,FALSE))))</f>
        <v/>
      </c>
      <c r="V1811" s="21"/>
      <c r="AH1811" s="49">
        <f>Audit!A576</f>
        <v>0</v>
      </c>
      <c r="AI1811" s="50" t="e">
        <f>VLOOKUP(Audit!B576,$V$3:$AE$12,2,FALSE)&amp; IF(Audit!B576=10,Audit!V576,"")</f>
        <v>#N/A</v>
      </c>
      <c r="AJ1811" s="50" t="e">
        <f>VLOOKUP(Audit!B576,$V$13:$AE$22,2,FALSE)&amp; IF(Audit!B576=10,Audit!W576,"")</f>
        <v>#N/A</v>
      </c>
      <c r="AK1811" s="47" t="e">
        <f t="shared" si="859"/>
        <v>#N/A</v>
      </c>
      <c r="AL1811" s="50" t="e">
        <f>VLOOKUP(Audit!C576,$V$3:$AE$12,3,FALSE)&amp; IF(Audit!C576=10,Audit!V576,"")</f>
        <v>#N/A</v>
      </c>
      <c r="AM1811" s="50" t="e">
        <f>VLOOKUP(Audit!C576,$V$13:$AE$22,3,FALSE)&amp; IF(Audit!C576=10,Audit!W576,"")</f>
        <v>#N/A</v>
      </c>
      <c r="AN1811" s="47" t="e">
        <f t="shared" si="860"/>
        <v>#N/A</v>
      </c>
      <c r="AO1811" s="50" t="e">
        <f>VLOOKUP(Audit!D576,$V$3:$AE$12,4,FALSE) &amp;  Audit!T576 &amp; IF(Audit!D576=10,Audit!V576,"")</f>
        <v>#N/A</v>
      </c>
      <c r="AP1811" s="50" t="e">
        <f>VLOOKUP(Audit!D576,$V$13:$AE$22,4,FALSE)&amp; IF(Audit!D576=10,Audit!W576,"")</f>
        <v>#N/A</v>
      </c>
      <c r="AQ1811" s="47" t="e">
        <f t="shared" si="861"/>
        <v>#N/A</v>
      </c>
      <c r="AR1811" s="50" t="e">
        <f>VLOOKUP(Audit!E576,$V$3:$AE$12,5,FALSE)&amp; IF(Audit!E576=10,Audit!V576,"")</f>
        <v>#N/A</v>
      </c>
      <c r="AS1811" s="50" t="e">
        <f>VLOOKUP(Audit!E576,$V$13:$AE$22,5,FALSE)&amp; IF(Audit!E576=10,Audit!W576,"")</f>
        <v>#N/A</v>
      </c>
      <c r="AT1811" s="47" t="e">
        <f t="shared" si="862"/>
        <v>#N/A</v>
      </c>
      <c r="AU1811" s="50" t="e">
        <f>VLOOKUP(Audit!F576,$V$3:$AE$12,6,FALSE)&amp; IF(Audit!F576=10,Audit!V576,"")</f>
        <v>#N/A</v>
      </c>
      <c r="AV1811" s="50" t="e">
        <f>VLOOKUP(Audit!F576,$V$13:$AE$22,6,FALSE)&amp; IF(Audit!F576=10,Audit!W576,"")</f>
        <v>#N/A</v>
      </c>
      <c r="AW1811" s="47" t="e">
        <f t="shared" si="863"/>
        <v>#N/A</v>
      </c>
      <c r="AX1811" s="50" t="e">
        <f>VLOOKUP(Audit!G576,$V$3:$AE$12,7,FALSE)&amp; IF(Audit!G576=10,Audit!V576,"")</f>
        <v>#N/A</v>
      </c>
      <c r="AY1811" s="50" t="e">
        <f>VLOOKUP(Audit!G576,$V$13:$AE$22,7,FALSE) &amp; IF(Audit!G576=10,Audit!W576,"")</f>
        <v>#N/A</v>
      </c>
      <c r="AZ1811" s="47" t="e">
        <f t="shared" si="864"/>
        <v>#N/A</v>
      </c>
      <c r="BA1811" s="50" t="e">
        <f>VLOOKUP(Audit!H576,$V$3:$AE$12,8,FALSE)&amp; Audit!U576 &amp; IF(Audit!H576=10,Audit!V576,"")</f>
        <v>#N/A</v>
      </c>
      <c r="BB1811" s="50" t="e">
        <f>VLOOKUP(Audit!H576,$V$13:$AE$22,8,FALSE) &amp; IF(Audit!H576=10,Audit!W576,"")</f>
        <v>#N/A</v>
      </c>
      <c r="BC1811" s="47" t="e">
        <f t="shared" si="865"/>
        <v>#N/A</v>
      </c>
      <c r="BD1811" s="50" t="e">
        <f>VLOOKUP(Audit!I576,$V$3:$AE$12,9,FALSE)&amp; IF(Audit!I576=10,Audit!V576,"")</f>
        <v>#N/A</v>
      </c>
      <c r="BE1811" s="50" t="e">
        <f>VLOOKUP(Audit!I576,$V$13:$AE$22,9,FALSE) &amp; IF(Audit!I576=10,Audit!W576,"") &amp; IF(Audit!I576&lt;&gt;1,U1811,"")</f>
        <v>#N/A</v>
      </c>
      <c r="BF1811" s="47" t="e">
        <f t="shared" si="866"/>
        <v>#N/A</v>
      </c>
      <c r="BG1811" s="50" t="e">
        <f>VLOOKUP(Audit!J576,$V$3:$AE$12,10,FALSE) &amp; Audit!S576 &amp; IF(Audit!J576=10,Audit!V576,"")</f>
        <v>#N/A</v>
      </c>
      <c r="BH1811" s="50" t="e">
        <f>VLOOKUP(Audit!J576,$V$13:$AE$22,10,FALSE) &amp; IF(Audit!J576=10,Audit!W576,"") &amp; IF(Audit!J576&lt;&gt;1,U1811,"")</f>
        <v>#N/A</v>
      </c>
      <c r="BI1811" s="47" t="e">
        <f t="shared" si="867"/>
        <v>#N/A</v>
      </c>
      <c r="BJ1811" s="48" t="str">
        <f t="shared" si="868"/>
        <v/>
      </c>
      <c r="BK1811" s="48" t="str">
        <f t="shared" si="869"/>
        <v/>
      </c>
      <c r="BL1811" s="48" t="str">
        <f t="shared" si="870"/>
        <v/>
      </c>
      <c r="BM1811" s="48" t="str">
        <f t="shared" si="871"/>
        <v/>
      </c>
      <c r="BN1811" s="48" t="str">
        <f t="shared" si="872"/>
        <v/>
      </c>
      <c r="BO1811" s="48" t="str">
        <f t="shared" si="873"/>
        <v/>
      </c>
      <c r="BP1811" s="48" t="str">
        <f t="shared" si="874"/>
        <v/>
      </c>
      <c r="BQ1811" s="48" t="str">
        <f t="shared" si="875"/>
        <v/>
      </c>
      <c r="BR1811" s="48" t="str">
        <f t="shared" si="876"/>
        <v/>
      </c>
      <c r="BS1811" s="48" t="str">
        <f t="shared" si="877"/>
        <v/>
      </c>
      <c r="BT1811" s="48" t="str">
        <f t="shared" si="878"/>
        <v/>
      </c>
      <c r="BU1811" s="48" t="str">
        <f t="shared" si="879"/>
        <v/>
      </c>
    </row>
    <row r="1812" spans="1:73">
      <c r="A1812" s="10">
        <f>Audit!A577</f>
        <v>0</v>
      </c>
      <c r="B1812" s="10" t="e">
        <f t="shared" si="850"/>
        <v>#N/A</v>
      </c>
      <c r="C1812" s="17" t="e">
        <f>VLOOKUP(Audit!B577,$V$3:$AE$12,2,FALSE) &amp; VLOOKUP(Audit!B577,$V$13:$AE$22,2,FALSE)&amp; IF(Audit!B577=10,Audit!V577&amp;Audit!W577,"")</f>
        <v>#N/A</v>
      </c>
      <c r="D1812" s="17" t="e">
        <f>VLOOKUP(Audit!C577,$V$3:$AE$12,3,FALSE) &amp; VLOOKUP(Audit!C577,$V$13:$AE$22,3,FALSE) &amp;IF(Audit!C577=10,Audit!V577&amp;Audit!W577,"")</f>
        <v>#N/A</v>
      </c>
      <c r="E1812" s="17" t="e">
        <f>VLOOKUP(Audit!D577,$V$3:$AE$12,4,FALSE)&amp; Audit!T577 &amp; VLOOKUP(Audit!D577,$V$13:$AE$22,4,FALSE)&amp; IF(Audit!D577=10,Audit!V577&amp;Audit!W577,"")</f>
        <v>#N/A</v>
      </c>
      <c r="F1812" s="17" t="e">
        <f>VLOOKUP(Audit!E577,$V$3:$AE$12,5,FALSE) &amp; VLOOKUP(Audit!E577,$V$13:$AE$22,5,FALSE)&amp; IF(Audit!E577=10,Audit!V577&amp;Audit!W577,"")</f>
        <v>#N/A</v>
      </c>
      <c r="G1812" s="17" t="e">
        <f>VLOOKUP(Audit!F577,$V$3:$AE$12,6,FALSE) &amp; VLOOKUP(Audit!F577,$V$13:$AE$22,6,FALSE)&amp; IF(Audit!F577=10,Audit!V577&amp;Audit!W577,"")</f>
        <v>#N/A</v>
      </c>
      <c r="H1812" s="17" t="e">
        <f>VLOOKUP(Audit!G577,$V$3:$AE$12,7,FALSE) &amp; VLOOKUP(Audit!G577,$V$13:$AE$22,7,FALSE)&amp;IF(Audit!G577=10,Audit!V577&amp;Audit!W577,"")</f>
        <v>#N/A</v>
      </c>
      <c r="I1812" s="17" t="e">
        <f>VLOOKUP(Audit!H577,$V$3:$AE$12,8,FALSE) &amp; Audit!U577 &amp; VLOOKUP(Audit!H577,$V$13:$AE$22,8,FALSE)&amp;IF(Audit!H577=10,Audit!V577&amp;Audit!W577,"")</f>
        <v>#N/A</v>
      </c>
      <c r="J1812" s="17" t="e">
        <f>VLOOKUP(Audit!I577,$V$3:$AE$12,9,FALSE) &amp; VLOOKUP(Audit!I577,$V$13:$AE$22,9,FALSE) &amp; IF(Audit!I577=10,Audit!V577&amp;Audit!W577,"") &amp; IF(Audit!I577&lt;&gt;1,U1812,"")</f>
        <v>#N/A</v>
      </c>
      <c r="K1812" s="17" t="e">
        <f>VLOOKUP(Audit!J577,$V$3:$AE$12,10,FALSE) &amp; Audit!S577 &amp; VLOOKUP(Audit!J577,$V$13:$AE$22,10,FALSE) &amp; IF(Audit!J577=10,Audit!V577&amp;Audit!W577,"") &amp; IF(Audit!J577&lt;&gt;1,U1812,"")</f>
        <v>#N/A</v>
      </c>
      <c r="L1812" s="10">
        <f>Audit!K577</f>
        <v>0</v>
      </c>
      <c r="M1812" s="10" t="e">
        <f t="shared" si="851"/>
        <v>#N/A</v>
      </c>
      <c r="N1812" s="10" t="e">
        <f t="shared" si="852"/>
        <v>#N/A</v>
      </c>
      <c r="O1812" s="10" t="e">
        <f t="shared" si="853"/>
        <v>#N/A</v>
      </c>
      <c r="P1812" s="10" t="e">
        <f t="shared" si="854"/>
        <v>#N/A</v>
      </c>
      <c r="Q1812" s="10" t="e">
        <f t="shared" si="855"/>
        <v>#N/A</v>
      </c>
      <c r="R1812" s="10" t="e">
        <f t="shared" si="856"/>
        <v>#N/A</v>
      </c>
      <c r="S1812" s="10" t="e">
        <f t="shared" si="857"/>
        <v>#N/A</v>
      </c>
      <c r="T1812" s="10" t="e">
        <f t="shared" si="858"/>
        <v>#N/A</v>
      </c>
      <c r="U1812" s="17" t="str">
        <f>IF(Audit!M577="","",VLOOKUP(Audit!M577,$W$26:$X$35,2,FALSE)) &amp; Audit!N577 &amp; IF(Audit!O577="","",IF(Audit!N577&lt;=1.4,VLOOKUP(Audit!O577,$W$38:X1857,2,FALSE),VLOOKUP(Audit!O577,$W$51:$X$61,2,FALSE))) &amp; IF(Audit!P577="","",VLOOKUP(Audit!P577,$Y$26:$Z$35,2,FALSE) &amp; Audit!Q577 &amp; IF(Audit!O577="","",IF(Audit!Q577&lt;=1.4,VLOOKUP(Audit!R577,$Y$38:$Z$48,2,FALSE),VLOOKUP(Audit!R577,$Y$51:$Z$61,2,FALSE))))</f>
        <v/>
      </c>
      <c r="V1812" s="21"/>
      <c r="AH1812" s="49">
        <f>Audit!A577</f>
        <v>0</v>
      </c>
      <c r="AI1812" s="50" t="e">
        <f>VLOOKUP(Audit!B577,$V$3:$AE$12,2,FALSE)&amp; IF(Audit!B577=10,Audit!V577,"")</f>
        <v>#N/A</v>
      </c>
      <c r="AJ1812" s="50" t="e">
        <f>VLOOKUP(Audit!B577,$V$13:$AE$22,2,FALSE)&amp; IF(Audit!B577=10,Audit!W577,"")</f>
        <v>#N/A</v>
      </c>
      <c r="AK1812" s="47" t="e">
        <f t="shared" si="859"/>
        <v>#N/A</v>
      </c>
      <c r="AL1812" s="50" t="e">
        <f>VLOOKUP(Audit!C577,$V$3:$AE$12,3,FALSE)&amp; IF(Audit!C577=10,Audit!V577,"")</f>
        <v>#N/A</v>
      </c>
      <c r="AM1812" s="50" t="e">
        <f>VLOOKUP(Audit!C577,$V$13:$AE$22,3,FALSE)&amp; IF(Audit!C577=10,Audit!W577,"")</f>
        <v>#N/A</v>
      </c>
      <c r="AN1812" s="47" t="e">
        <f t="shared" si="860"/>
        <v>#N/A</v>
      </c>
      <c r="AO1812" s="50" t="e">
        <f>VLOOKUP(Audit!D577,$V$3:$AE$12,4,FALSE) &amp;  Audit!T577 &amp; IF(Audit!D577=10,Audit!V577,"")</f>
        <v>#N/A</v>
      </c>
      <c r="AP1812" s="50" t="e">
        <f>VLOOKUP(Audit!D577,$V$13:$AE$22,4,FALSE)&amp; IF(Audit!D577=10,Audit!W577,"")</f>
        <v>#N/A</v>
      </c>
      <c r="AQ1812" s="47" t="e">
        <f t="shared" si="861"/>
        <v>#N/A</v>
      </c>
      <c r="AR1812" s="50" t="e">
        <f>VLOOKUP(Audit!E577,$V$3:$AE$12,5,FALSE)&amp; IF(Audit!E577=10,Audit!V577,"")</f>
        <v>#N/A</v>
      </c>
      <c r="AS1812" s="50" t="e">
        <f>VLOOKUP(Audit!E577,$V$13:$AE$22,5,FALSE)&amp; IF(Audit!E577=10,Audit!W577,"")</f>
        <v>#N/A</v>
      </c>
      <c r="AT1812" s="47" t="e">
        <f t="shared" si="862"/>
        <v>#N/A</v>
      </c>
      <c r="AU1812" s="50" t="e">
        <f>VLOOKUP(Audit!F577,$V$3:$AE$12,6,FALSE)&amp; IF(Audit!F577=10,Audit!V577,"")</f>
        <v>#N/A</v>
      </c>
      <c r="AV1812" s="50" t="e">
        <f>VLOOKUP(Audit!F577,$V$13:$AE$22,6,FALSE)&amp; IF(Audit!F577=10,Audit!W577,"")</f>
        <v>#N/A</v>
      </c>
      <c r="AW1812" s="47" t="e">
        <f t="shared" si="863"/>
        <v>#N/A</v>
      </c>
      <c r="AX1812" s="50" t="e">
        <f>VLOOKUP(Audit!G577,$V$3:$AE$12,7,FALSE)&amp; IF(Audit!G577=10,Audit!V577,"")</f>
        <v>#N/A</v>
      </c>
      <c r="AY1812" s="50" t="e">
        <f>VLOOKUP(Audit!G577,$V$13:$AE$22,7,FALSE) &amp; IF(Audit!G577=10,Audit!W577,"")</f>
        <v>#N/A</v>
      </c>
      <c r="AZ1812" s="47" t="e">
        <f t="shared" si="864"/>
        <v>#N/A</v>
      </c>
      <c r="BA1812" s="50" t="e">
        <f>VLOOKUP(Audit!H577,$V$3:$AE$12,8,FALSE)&amp; Audit!U577 &amp; IF(Audit!H577=10,Audit!V577,"")</f>
        <v>#N/A</v>
      </c>
      <c r="BB1812" s="50" t="e">
        <f>VLOOKUP(Audit!H577,$V$13:$AE$22,8,FALSE) &amp; IF(Audit!H577=10,Audit!W577,"")</f>
        <v>#N/A</v>
      </c>
      <c r="BC1812" s="47" t="e">
        <f t="shared" si="865"/>
        <v>#N/A</v>
      </c>
      <c r="BD1812" s="50" t="e">
        <f>VLOOKUP(Audit!I577,$V$3:$AE$12,9,FALSE)&amp; IF(Audit!I577=10,Audit!V577,"")</f>
        <v>#N/A</v>
      </c>
      <c r="BE1812" s="50" t="e">
        <f>VLOOKUP(Audit!I577,$V$13:$AE$22,9,FALSE) &amp; IF(Audit!I577=10,Audit!W577,"") &amp; IF(Audit!I577&lt;&gt;1,U1812,"")</f>
        <v>#N/A</v>
      </c>
      <c r="BF1812" s="47" t="e">
        <f t="shared" si="866"/>
        <v>#N/A</v>
      </c>
      <c r="BG1812" s="50" t="e">
        <f>VLOOKUP(Audit!J577,$V$3:$AE$12,10,FALSE) &amp; Audit!S577 &amp; IF(Audit!J577=10,Audit!V577,"")</f>
        <v>#N/A</v>
      </c>
      <c r="BH1812" s="50" t="e">
        <f>VLOOKUP(Audit!J577,$V$13:$AE$22,10,FALSE) &amp; IF(Audit!J577=10,Audit!W577,"") &amp; IF(Audit!J577&lt;&gt;1,U1812,"")</f>
        <v>#N/A</v>
      </c>
      <c r="BI1812" s="47" t="e">
        <f t="shared" si="867"/>
        <v>#N/A</v>
      </c>
      <c r="BJ1812" s="48" t="str">
        <f t="shared" si="868"/>
        <v/>
      </c>
      <c r="BK1812" s="48" t="str">
        <f t="shared" si="869"/>
        <v/>
      </c>
      <c r="BL1812" s="48" t="str">
        <f t="shared" si="870"/>
        <v/>
      </c>
      <c r="BM1812" s="48" t="str">
        <f t="shared" si="871"/>
        <v/>
      </c>
      <c r="BN1812" s="48" t="str">
        <f t="shared" si="872"/>
        <v/>
      </c>
      <c r="BO1812" s="48" t="str">
        <f t="shared" si="873"/>
        <v/>
      </c>
      <c r="BP1812" s="48" t="str">
        <f t="shared" si="874"/>
        <v/>
      </c>
      <c r="BQ1812" s="48" t="str">
        <f t="shared" si="875"/>
        <v/>
      </c>
      <c r="BR1812" s="48" t="str">
        <f t="shared" si="876"/>
        <v/>
      </c>
      <c r="BS1812" s="48" t="str">
        <f t="shared" si="877"/>
        <v/>
      </c>
      <c r="BT1812" s="48" t="str">
        <f t="shared" si="878"/>
        <v/>
      </c>
      <c r="BU1812" s="48" t="str">
        <f t="shared" si="879"/>
        <v/>
      </c>
    </row>
    <row r="1813" spans="1:73">
      <c r="A1813" s="10">
        <f>Audit!A578</f>
        <v>0</v>
      </c>
      <c r="B1813" s="10" t="e">
        <f t="shared" si="850"/>
        <v>#N/A</v>
      </c>
      <c r="C1813" s="17" t="e">
        <f>VLOOKUP(Audit!B578,$V$3:$AE$12,2,FALSE) &amp; VLOOKUP(Audit!B578,$V$13:$AE$22,2,FALSE)&amp; IF(Audit!B578=10,Audit!V578&amp;Audit!W578,"")</f>
        <v>#N/A</v>
      </c>
      <c r="D1813" s="17" t="e">
        <f>VLOOKUP(Audit!C578,$V$3:$AE$12,3,FALSE) &amp; VLOOKUP(Audit!C578,$V$13:$AE$22,3,FALSE) &amp;IF(Audit!C578=10,Audit!V578&amp;Audit!W578,"")</f>
        <v>#N/A</v>
      </c>
      <c r="E1813" s="17" t="e">
        <f>VLOOKUP(Audit!D578,$V$3:$AE$12,4,FALSE)&amp; Audit!T578 &amp; VLOOKUP(Audit!D578,$V$13:$AE$22,4,FALSE)&amp; IF(Audit!D578=10,Audit!V578&amp;Audit!W578,"")</f>
        <v>#N/A</v>
      </c>
      <c r="F1813" s="17" t="e">
        <f>VLOOKUP(Audit!E578,$V$3:$AE$12,5,FALSE) &amp; VLOOKUP(Audit!E578,$V$13:$AE$22,5,FALSE)&amp; IF(Audit!E578=10,Audit!V578&amp;Audit!W578,"")</f>
        <v>#N/A</v>
      </c>
      <c r="G1813" s="17" t="e">
        <f>VLOOKUP(Audit!F578,$V$3:$AE$12,6,FALSE) &amp; VLOOKUP(Audit!F578,$V$13:$AE$22,6,FALSE)&amp; IF(Audit!F578=10,Audit!V578&amp;Audit!W578,"")</f>
        <v>#N/A</v>
      </c>
      <c r="H1813" s="17" t="e">
        <f>VLOOKUP(Audit!G578,$V$3:$AE$12,7,FALSE) &amp; VLOOKUP(Audit!G578,$V$13:$AE$22,7,FALSE)&amp;IF(Audit!G578=10,Audit!V578&amp;Audit!W578,"")</f>
        <v>#N/A</v>
      </c>
      <c r="I1813" s="17" t="e">
        <f>VLOOKUP(Audit!H578,$V$3:$AE$12,8,FALSE) &amp; Audit!U578 &amp; VLOOKUP(Audit!H578,$V$13:$AE$22,8,FALSE)&amp;IF(Audit!H578=10,Audit!V578&amp;Audit!W578,"")</f>
        <v>#N/A</v>
      </c>
      <c r="J1813" s="17" t="e">
        <f>VLOOKUP(Audit!I578,$V$3:$AE$12,9,FALSE) &amp; VLOOKUP(Audit!I578,$V$13:$AE$22,9,FALSE) &amp; IF(Audit!I578=10,Audit!V578&amp;Audit!W578,"") &amp; IF(Audit!I578&lt;&gt;1,U1813,"")</f>
        <v>#N/A</v>
      </c>
      <c r="K1813" s="17" t="e">
        <f>VLOOKUP(Audit!J578,$V$3:$AE$12,10,FALSE) &amp; Audit!S578 &amp; VLOOKUP(Audit!J578,$V$13:$AE$22,10,FALSE) &amp; IF(Audit!J578=10,Audit!V578&amp;Audit!W578,"") &amp; IF(Audit!J578&lt;&gt;1,U1813,"")</f>
        <v>#N/A</v>
      </c>
      <c r="L1813" s="10">
        <f>Audit!K578</f>
        <v>0</v>
      </c>
      <c r="M1813" s="10" t="e">
        <f t="shared" si="851"/>
        <v>#N/A</v>
      </c>
      <c r="N1813" s="10" t="e">
        <f t="shared" si="852"/>
        <v>#N/A</v>
      </c>
      <c r="O1813" s="10" t="e">
        <f t="shared" si="853"/>
        <v>#N/A</v>
      </c>
      <c r="P1813" s="10" t="e">
        <f t="shared" si="854"/>
        <v>#N/A</v>
      </c>
      <c r="Q1813" s="10" t="e">
        <f t="shared" si="855"/>
        <v>#N/A</v>
      </c>
      <c r="R1813" s="10" t="e">
        <f t="shared" si="856"/>
        <v>#N/A</v>
      </c>
      <c r="S1813" s="10" t="e">
        <f t="shared" si="857"/>
        <v>#N/A</v>
      </c>
      <c r="T1813" s="10" t="e">
        <f t="shared" si="858"/>
        <v>#N/A</v>
      </c>
      <c r="U1813" s="17" t="str">
        <f>IF(Audit!M578="","",VLOOKUP(Audit!M578,$W$26:$X$35,2,FALSE)) &amp; Audit!N578 &amp; IF(Audit!O578="","",IF(Audit!N578&lt;=1.4,VLOOKUP(Audit!O578,$W$38:X1858,2,FALSE),VLOOKUP(Audit!O578,$W$51:$X$61,2,FALSE))) &amp; IF(Audit!P578="","",VLOOKUP(Audit!P578,$Y$26:$Z$35,2,FALSE) &amp; Audit!Q578 &amp; IF(Audit!O578="","",IF(Audit!Q578&lt;=1.4,VLOOKUP(Audit!R578,$Y$38:$Z$48,2,FALSE),VLOOKUP(Audit!R578,$Y$51:$Z$61,2,FALSE))))</f>
        <v/>
      </c>
      <c r="V1813" s="21"/>
      <c r="AH1813" s="49">
        <f>Audit!A578</f>
        <v>0</v>
      </c>
      <c r="AI1813" s="50" t="e">
        <f>VLOOKUP(Audit!B578,$V$3:$AE$12,2,FALSE)&amp; IF(Audit!B578=10,Audit!V578,"")</f>
        <v>#N/A</v>
      </c>
      <c r="AJ1813" s="50" t="e">
        <f>VLOOKUP(Audit!B578,$V$13:$AE$22,2,FALSE)&amp; IF(Audit!B578=10,Audit!W578,"")</f>
        <v>#N/A</v>
      </c>
      <c r="AK1813" s="47" t="e">
        <f t="shared" si="859"/>
        <v>#N/A</v>
      </c>
      <c r="AL1813" s="50" t="e">
        <f>VLOOKUP(Audit!C578,$V$3:$AE$12,3,FALSE)&amp; IF(Audit!C578=10,Audit!V578,"")</f>
        <v>#N/A</v>
      </c>
      <c r="AM1813" s="50" t="e">
        <f>VLOOKUP(Audit!C578,$V$13:$AE$22,3,FALSE)&amp; IF(Audit!C578=10,Audit!W578,"")</f>
        <v>#N/A</v>
      </c>
      <c r="AN1813" s="47" t="e">
        <f t="shared" si="860"/>
        <v>#N/A</v>
      </c>
      <c r="AO1813" s="50" t="e">
        <f>VLOOKUP(Audit!D578,$V$3:$AE$12,4,FALSE) &amp;  Audit!T578 &amp; IF(Audit!D578=10,Audit!V578,"")</f>
        <v>#N/A</v>
      </c>
      <c r="AP1813" s="50" t="e">
        <f>VLOOKUP(Audit!D578,$V$13:$AE$22,4,FALSE)&amp; IF(Audit!D578=10,Audit!W578,"")</f>
        <v>#N/A</v>
      </c>
      <c r="AQ1813" s="47" t="e">
        <f t="shared" si="861"/>
        <v>#N/A</v>
      </c>
      <c r="AR1813" s="50" t="e">
        <f>VLOOKUP(Audit!E578,$V$3:$AE$12,5,FALSE)&amp; IF(Audit!E578=10,Audit!V578,"")</f>
        <v>#N/A</v>
      </c>
      <c r="AS1813" s="50" t="e">
        <f>VLOOKUP(Audit!E578,$V$13:$AE$22,5,FALSE)&amp; IF(Audit!E578=10,Audit!W578,"")</f>
        <v>#N/A</v>
      </c>
      <c r="AT1813" s="47" t="e">
        <f t="shared" si="862"/>
        <v>#N/A</v>
      </c>
      <c r="AU1813" s="50" t="e">
        <f>VLOOKUP(Audit!F578,$V$3:$AE$12,6,FALSE)&amp; IF(Audit!F578=10,Audit!V578,"")</f>
        <v>#N/A</v>
      </c>
      <c r="AV1813" s="50" t="e">
        <f>VLOOKUP(Audit!F578,$V$13:$AE$22,6,FALSE)&amp; IF(Audit!F578=10,Audit!W578,"")</f>
        <v>#N/A</v>
      </c>
      <c r="AW1813" s="47" t="e">
        <f t="shared" si="863"/>
        <v>#N/A</v>
      </c>
      <c r="AX1813" s="50" t="e">
        <f>VLOOKUP(Audit!G578,$V$3:$AE$12,7,FALSE)&amp; IF(Audit!G578=10,Audit!V578,"")</f>
        <v>#N/A</v>
      </c>
      <c r="AY1813" s="50" t="e">
        <f>VLOOKUP(Audit!G578,$V$13:$AE$22,7,FALSE) &amp; IF(Audit!G578=10,Audit!W578,"")</f>
        <v>#N/A</v>
      </c>
      <c r="AZ1813" s="47" t="e">
        <f t="shared" si="864"/>
        <v>#N/A</v>
      </c>
      <c r="BA1813" s="50" t="e">
        <f>VLOOKUP(Audit!H578,$V$3:$AE$12,8,FALSE)&amp; Audit!U578 &amp; IF(Audit!H578=10,Audit!V578,"")</f>
        <v>#N/A</v>
      </c>
      <c r="BB1813" s="50" t="e">
        <f>VLOOKUP(Audit!H578,$V$13:$AE$22,8,FALSE) &amp; IF(Audit!H578=10,Audit!W578,"")</f>
        <v>#N/A</v>
      </c>
      <c r="BC1813" s="47" t="e">
        <f t="shared" si="865"/>
        <v>#N/A</v>
      </c>
      <c r="BD1813" s="50" t="e">
        <f>VLOOKUP(Audit!I578,$V$3:$AE$12,9,FALSE)&amp; IF(Audit!I578=10,Audit!V578,"")</f>
        <v>#N/A</v>
      </c>
      <c r="BE1813" s="50" t="e">
        <f>VLOOKUP(Audit!I578,$V$13:$AE$22,9,FALSE) &amp; IF(Audit!I578=10,Audit!W578,"") &amp; IF(Audit!I578&lt;&gt;1,U1813,"")</f>
        <v>#N/A</v>
      </c>
      <c r="BF1813" s="47" t="e">
        <f t="shared" si="866"/>
        <v>#N/A</v>
      </c>
      <c r="BG1813" s="50" t="e">
        <f>VLOOKUP(Audit!J578,$V$3:$AE$12,10,FALSE) &amp; Audit!S578 &amp; IF(Audit!J578=10,Audit!V578,"")</f>
        <v>#N/A</v>
      </c>
      <c r="BH1813" s="50" t="e">
        <f>VLOOKUP(Audit!J578,$V$13:$AE$22,10,FALSE) &amp; IF(Audit!J578=10,Audit!W578,"") &amp; IF(Audit!J578&lt;&gt;1,U1813,"")</f>
        <v>#N/A</v>
      </c>
      <c r="BI1813" s="47" t="e">
        <f t="shared" si="867"/>
        <v>#N/A</v>
      </c>
      <c r="BJ1813" s="48" t="str">
        <f t="shared" si="868"/>
        <v/>
      </c>
      <c r="BK1813" s="48" t="str">
        <f t="shared" si="869"/>
        <v/>
      </c>
      <c r="BL1813" s="48" t="str">
        <f t="shared" si="870"/>
        <v/>
      </c>
      <c r="BM1813" s="48" t="str">
        <f t="shared" si="871"/>
        <v/>
      </c>
      <c r="BN1813" s="48" t="str">
        <f t="shared" si="872"/>
        <v/>
      </c>
      <c r="BO1813" s="48" t="str">
        <f t="shared" si="873"/>
        <v/>
      </c>
      <c r="BP1813" s="48" t="str">
        <f t="shared" si="874"/>
        <v/>
      </c>
      <c r="BQ1813" s="48" t="str">
        <f t="shared" si="875"/>
        <v/>
      </c>
      <c r="BR1813" s="48" t="str">
        <f t="shared" si="876"/>
        <v/>
      </c>
      <c r="BS1813" s="48" t="str">
        <f t="shared" si="877"/>
        <v/>
      </c>
      <c r="BT1813" s="48" t="str">
        <f t="shared" si="878"/>
        <v/>
      </c>
      <c r="BU1813" s="48" t="str">
        <f t="shared" si="879"/>
        <v/>
      </c>
    </row>
    <row r="1814" spans="1:73">
      <c r="A1814" s="10">
        <f>Audit!A579</f>
        <v>0</v>
      </c>
      <c r="B1814" s="10" t="e">
        <f t="shared" si="850"/>
        <v>#N/A</v>
      </c>
      <c r="C1814" s="17" t="e">
        <f>VLOOKUP(Audit!B579,$V$3:$AE$12,2,FALSE) &amp; VLOOKUP(Audit!B579,$V$13:$AE$22,2,FALSE)&amp; IF(Audit!B579=10,Audit!V579&amp;Audit!W579,"")</f>
        <v>#N/A</v>
      </c>
      <c r="D1814" s="17" t="e">
        <f>VLOOKUP(Audit!C579,$V$3:$AE$12,3,FALSE) &amp; VLOOKUP(Audit!C579,$V$13:$AE$22,3,FALSE) &amp;IF(Audit!C579=10,Audit!V579&amp;Audit!W579,"")</f>
        <v>#N/A</v>
      </c>
      <c r="E1814" s="17" t="e">
        <f>VLOOKUP(Audit!D579,$V$3:$AE$12,4,FALSE)&amp; Audit!T579 &amp; VLOOKUP(Audit!D579,$V$13:$AE$22,4,FALSE)&amp; IF(Audit!D579=10,Audit!V579&amp;Audit!W579,"")</f>
        <v>#N/A</v>
      </c>
      <c r="F1814" s="17" t="e">
        <f>VLOOKUP(Audit!E579,$V$3:$AE$12,5,FALSE) &amp; VLOOKUP(Audit!E579,$V$13:$AE$22,5,FALSE)&amp; IF(Audit!E579=10,Audit!V579&amp;Audit!W579,"")</f>
        <v>#N/A</v>
      </c>
      <c r="G1814" s="17" t="e">
        <f>VLOOKUP(Audit!F579,$V$3:$AE$12,6,FALSE) &amp; VLOOKUP(Audit!F579,$V$13:$AE$22,6,FALSE)&amp; IF(Audit!F579=10,Audit!V579&amp;Audit!W579,"")</f>
        <v>#N/A</v>
      </c>
      <c r="H1814" s="17" t="e">
        <f>VLOOKUP(Audit!G579,$V$3:$AE$12,7,FALSE) &amp; VLOOKUP(Audit!G579,$V$13:$AE$22,7,FALSE)&amp;IF(Audit!G579=10,Audit!V579&amp;Audit!W579,"")</f>
        <v>#N/A</v>
      </c>
      <c r="I1814" s="17" t="e">
        <f>VLOOKUP(Audit!H579,$V$3:$AE$12,8,FALSE) &amp; Audit!U579 &amp; VLOOKUP(Audit!H579,$V$13:$AE$22,8,FALSE)&amp;IF(Audit!H579=10,Audit!V579&amp;Audit!W579,"")</f>
        <v>#N/A</v>
      </c>
      <c r="J1814" s="17" t="e">
        <f>VLOOKUP(Audit!I579,$V$3:$AE$12,9,FALSE) &amp; VLOOKUP(Audit!I579,$V$13:$AE$22,9,FALSE) &amp; IF(Audit!I579=10,Audit!V579&amp;Audit!W579,"") &amp; IF(Audit!I579&lt;&gt;1,U1814,"")</f>
        <v>#N/A</v>
      </c>
      <c r="K1814" s="17" t="e">
        <f>VLOOKUP(Audit!J579,$V$3:$AE$12,10,FALSE) &amp; Audit!S579 &amp; VLOOKUP(Audit!J579,$V$13:$AE$22,10,FALSE) &amp; IF(Audit!J579=10,Audit!V579&amp;Audit!W579,"") &amp; IF(Audit!J579&lt;&gt;1,U1814,"")</f>
        <v>#N/A</v>
      </c>
      <c r="L1814" s="10">
        <f>Audit!K579</f>
        <v>0</v>
      </c>
      <c r="M1814" s="10" t="e">
        <f t="shared" si="851"/>
        <v>#N/A</v>
      </c>
      <c r="N1814" s="10" t="e">
        <f t="shared" si="852"/>
        <v>#N/A</v>
      </c>
      <c r="O1814" s="10" t="e">
        <f t="shared" si="853"/>
        <v>#N/A</v>
      </c>
      <c r="P1814" s="10" t="e">
        <f t="shared" si="854"/>
        <v>#N/A</v>
      </c>
      <c r="Q1814" s="10" t="e">
        <f t="shared" si="855"/>
        <v>#N/A</v>
      </c>
      <c r="R1814" s="10" t="e">
        <f t="shared" si="856"/>
        <v>#N/A</v>
      </c>
      <c r="S1814" s="10" t="e">
        <f t="shared" si="857"/>
        <v>#N/A</v>
      </c>
      <c r="T1814" s="10" t="e">
        <f t="shared" si="858"/>
        <v>#N/A</v>
      </c>
      <c r="U1814" s="17" t="str">
        <f>IF(Audit!M579="","",VLOOKUP(Audit!M579,$W$26:$X$35,2,FALSE)) &amp; Audit!N579 &amp; IF(Audit!O579="","",IF(Audit!N579&lt;=1.4,VLOOKUP(Audit!O579,$W$38:X1859,2,FALSE),VLOOKUP(Audit!O579,$W$51:$X$61,2,FALSE))) &amp; IF(Audit!P579="","",VLOOKUP(Audit!P579,$Y$26:$Z$35,2,FALSE) &amp; Audit!Q579 &amp; IF(Audit!O579="","",IF(Audit!Q579&lt;=1.4,VLOOKUP(Audit!R579,$Y$38:$Z$48,2,FALSE),VLOOKUP(Audit!R579,$Y$51:$Z$61,2,FALSE))))</f>
        <v/>
      </c>
      <c r="V1814" s="21"/>
      <c r="AH1814" s="49">
        <f>Audit!A579</f>
        <v>0</v>
      </c>
      <c r="AI1814" s="50" t="e">
        <f>VLOOKUP(Audit!B579,$V$3:$AE$12,2,FALSE)&amp; IF(Audit!B579=10,Audit!V579,"")</f>
        <v>#N/A</v>
      </c>
      <c r="AJ1814" s="50" t="e">
        <f>VLOOKUP(Audit!B579,$V$13:$AE$22,2,FALSE)&amp; IF(Audit!B579=10,Audit!W579,"")</f>
        <v>#N/A</v>
      </c>
      <c r="AK1814" s="47" t="e">
        <f t="shared" si="859"/>
        <v>#N/A</v>
      </c>
      <c r="AL1814" s="50" t="e">
        <f>VLOOKUP(Audit!C579,$V$3:$AE$12,3,FALSE)&amp; IF(Audit!C579=10,Audit!V579,"")</f>
        <v>#N/A</v>
      </c>
      <c r="AM1814" s="50" t="e">
        <f>VLOOKUP(Audit!C579,$V$13:$AE$22,3,FALSE)&amp; IF(Audit!C579=10,Audit!W579,"")</f>
        <v>#N/A</v>
      </c>
      <c r="AN1814" s="47" t="e">
        <f t="shared" si="860"/>
        <v>#N/A</v>
      </c>
      <c r="AO1814" s="50" t="e">
        <f>VLOOKUP(Audit!D579,$V$3:$AE$12,4,FALSE) &amp;  Audit!T579 &amp; IF(Audit!D579=10,Audit!V579,"")</f>
        <v>#N/A</v>
      </c>
      <c r="AP1814" s="50" t="e">
        <f>VLOOKUP(Audit!D579,$V$13:$AE$22,4,FALSE)&amp; IF(Audit!D579=10,Audit!W579,"")</f>
        <v>#N/A</v>
      </c>
      <c r="AQ1814" s="47" t="e">
        <f t="shared" si="861"/>
        <v>#N/A</v>
      </c>
      <c r="AR1814" s="50" t="e">
        <f>VLOOKUP(Audit!E579,$V$3:$AE$12,5,FALSE)&amp; IF(Audit!E579=10,Audit!V579,"")</f>
        <v>#N/A</v>
      </c>
      <c r="AS1814" s="50" t="e">
        <f>VLOOKUP(Audit!E579,$V$13:$AE$22,5,FALSE)&amp; IF(Audit!E579=10,Audit!W579,"")</f>
        <v>#N/A</v>
      </c>
      <c r="AT1814" s="47" t="e">
        <f t="shared" si="862"/>
        <v>#N/A</v>
      </c>
      <c r="AU1814" s="50" t="e">
        <f>VLOOKUP(Audit!F579,$V$3:$AE$12,6,FALSE)&amp; IF(Audit!F579=10,Audit!V579,"")</f>
        <v>#N/A</v>
      </c>
      <c r="AV1814" s="50" t="e">
        <f>VLOOKUP(Audit!F579,$V$13:$AE$22,6,FALSE)&amp; IF(Audit!F579=10,Audit!W579,"")</f>
        <v>#N/A</v>
      </c>
      <c r="AW1814" s="47" t="e">
        <f t="shared" si="863"/>
        <v>#N/A</v>
      </c>
      <c r="AX1814" s="50" t="e">
        <f>VLOOKUP(Audit!G579,$V$3:$AE$12,7,FALSE)&amp; IF(Audit!G579=10,Audit!V579,"")</f>
        <v>#N/A</v>
      </c>
      <c r="AY1814" s="50" t="e">
        <f>VLOOKUP(Audit!G579,$V$13:$AE$22,7,FALSE) &amp; IF(Audit!G579=10,Audit!W579,"")</f>
        <v>#N/A</v>
      </c>
      <c r="AZ1814" s="47" t="e">
        <f t="shared" si="864"/>
        <v>#N/A</v>
      </c>
      <c r="BA1814" s="50" t="e">
        <f>VLOOKUP(Audit!H579,$V$3:$AE$12,8,FALSE)&amp; Audit!U579 &amp; IF(Audit!H579=10,Audit!V579,"")</f>
        <v>#N/A</v>
      </c>
      <c r="BB1814" s="50" t="e">
        <f>VLOOKUP(Audit!H579,$V$13:$AE$22,8,FALSE) &amp; IF(Audit!H579=10,Audit!W579,"")</f>
        <v>#N/A</v>
      </c>
      <c r="BC1814" s="47" t="e">
        <f t="shared" si="865"/>
        <v>#N/A</v>
      </c>
      <c r="BD1814" s="50" t="e">
        <f>VLOOKUP(Audit!I579,$V$3:$AE$12,9,FALSE)&amp; IF(Audit!I579=10,Audit!V579,"")</f>
        <v>#N/A</v>
      </c>
      <c r="BE1814" s="50" t="e">
        <f>VLOOKUP(Audit!I579,$V$13:$AE$22,9,FALSE) &amp; IF(Audit!I579=10,Audit!W579,"") &amp; IF(Audit!I579&lt;&gt;1,U1814,"")</f>
        <v>#N/A</v>
      </c>
      <c r="BF1814" s="47" t="e">
        <f t="shared" si="866"/>
        <v>#N/A</v>
      </c>
      <c r="BG1814" s="50" t="e">
        <f>VLOOKUP(Audit!J579,$V$3:$AE$12,10,FALSE) &amp; Audit!S579 &amp; IF(Audit!J579=10,Audit!V579,"")</f>
        <v>#N/A</v>
      </c>
      <c r="BH1814" s="50" t="e">
        <f>VLOOKUP(Audit!J579,$V$13:$AE$22,10,FALSE) &amp; IF(Audit!J579=10,Audit!W579,"") &amp; IF(Audit!J579&lt;&gt;1,U1814,"")</f>
        <v>#N/A</v>
      </c>
      <c r="BI1814" s="47" t="e">
        <f t="shared" si="867"/>
        <v>#N/A</v>
      </c>
      <c r="BJ1814" s="48" t="str">
        <f t="shared" si="868"/>
        <v/>
      </c>
      <c r="BK1814" s="48" t="str">
        <f t="shared" si="869"/>
        <v/>
      </c>
      <c r="BL1814" s="48" t="str">
        <f t="shared" si="870"/>
        <v/>
      </c>
      <c r="BM1814" s="48" t="str">
        <f t="shared" si="871"/>
        <v/>
      </c>
      <c r="BN1814" s="48" t="str">
        <f t="shared" si="872"/>
        <v/>
      </c>
      <c r="BO1814" s="48" t="str">
        <f t="shared" si="873"/>
        <v/>
      </c>
      <c r="BP1814" s="48" t="str">
        <f t="shared" si="874"/>
        <v/>
      </c>
      <c r="BQ1814" s="48" t="str">
        <f t="shared" si="875"/>
        <v/>
      </c>
      <c r="BR1814" s="48" t="str">
        <f t="shared" si="876"/>
        <v/>
      </c>
      <c r="BS1814" s="48" t="str">
        <f t="shared" si="877"/>
        <v/>
      </c>
      <c r="BT1814" s="48" t="str">
        <f t="shared" si="878"/>
        <v/>
      </c>
      <c r="BU1814" s="48" t="str">
        <f t="shared" si="879"/>
        <v/>
      </c>
    </row>
    <row r="1815" spans="1:73">
      <c r="A1815" s="10">
        <f>Audit!A580</f>
        <v>0</v>
      </c>
      <c r="B1815" s="10" t="e">
        <f t="shared" si="850"/>
        <v>#N/A</v>
      </c>
      <c r="C1815" s="17" t="e">
        <f>VLOOKUP(Audit!B580,$V$3:$AE$12,2,FALSE) &amp; VLOOKUP(Audit!B580,$V$13:$AE$22,2,FALSE)&amp; IF(Audit!B580=10,Audit!V580&amp;Audit!W580,"")</f>
        <v>#N/A</v>
      </c>
      <c r="D1815" s="17" t="e">
        <f>VLOOKUP(Audit!C580,$V$3:$AE$12,3,FALSE) &amp; VLOOKUP(Audit!C580,$V$13:$AE$22,3,FALSE) &amp;IF(Audit!C580=10,Audit!V580&amp;Audit!W580,"")</f>
        <v>#N/A</v>
      </c>
      <c r="E1815" s="17" t="e">
        <f>VLOOKUP(Audit!D580,$V$3:$AE$12,4,FALSE)&amp; Audit!T580 &amp; VLOOKUP(Audit!D580,$V$13:$AE$22,4,FALSE)&amp; IF(Audit!D580=10,Audit!V580&amp;Audit!W580,"")</f>
        <v>#N/A</v>
      </c>
      <c r="F1815" s="17" t="e">
        <f>VLOOKUP(Audit!E580,$V$3:$AE$12,5,FALSE) &amp; VLOOKUP(Audit!E580,$V$13:$AE$22,5,FALSE)&amp; IF(Audit!E580=10,Audit!V580&amp;Audit!W580,"")</f>
        <v>#N/A</v>
      </c>
      <c r="G1815" s="17" t="e">
        <f>VLOOKUP(Audit!F580,$V$3:$AE$12,6,FALSE) &amp; VLOOKUP(Audit!F580,$V$13:$AE$22,6,FALSE)&amp; IF(Audit!F580=10,Audit!V580&amp;Audit!W580,"")</f>
        <v>#N/A</v>
      </c>
      <c r="H1815" s="17" t="e">
        <f>VLOOKUP(Audit!G580,$V$3:$AE$12,7,FALSE) &amp; VLOOKUP(Audit!G580,$V$13:$AE$22,7,FALSE)&amp;IF(Audit!G580=10,Audit!V580&amp;Audit!W580,"")</f>
        <v>#N/A</v>
      </c>
      <c r="I1815" s="17" t="e">
        <f>VLOOKUP(Audit!H580,$V$3:$AE$12,8,FALSE) &amp; Audit!U580 &amp; VLOOKUP(Audit!H580,$V$13:$AE$22,8,FALSE)&amp;IF(Audit!H580=10,Audit!V580&amp;Audit!W580,"")</f>
        <v>#N/A</v>
      </c>
      <c r="J1815" s="17" t="e">
        <f>VLOOKUP(Audit!I580,$V$3:$AE$12,9,FALSE) &amp; VLOOKUP(Audit!I580,$V$13:$AE$22,9,FALSE) &amp; IF(Audit!I580=10,Audit!V580&amp;Audit!W580,"") &amp; IF(Audit!I580&lt;&gt;1,U1815,"")</f>
        <v>#N/A</v>
      </c>
      <c r="K1815" s="17" t="e">
        <f>VLOOKUP(Audit!J580,$V$3:$AE$12,10,FALSE) &amp; Audit!S580 &amp; VLOOKUP(Audit!J580,$V$13:$AE$22,10,FALSE) &amp; IF(Audit!J580=10,Audit!V580&amp;Audit!W580,"") &amp; IF(Audit!J580&lt;&gt;1,U1815,"")</f>
        <v>#N/A</v>
      </c>
      <c r="L1815" s="10">
        <f>Audit!K580</f>
        <v>0</v>
      </c>
      <c r="M1815" s="10" t="e">
        <f t="shared" si="851"/>
        <v>#N/A</v>
      </c>
      <c r="N1815" s="10" t="e">
        <f t="shared" si="852"/>
        <v>#N/A</v>
      </c>
      <c r="O1815" s="10" t="e">
        <f t="shared" si="853"/>
        <v>#N/A</v>
      </c>
      <c r="P1815" s="10" t="e">
        <f t="shared" si="854"/>
        <v>#N/A</v>
      </c>
      <c r="Q1815" s="10" t="e">
        <f t="shared" si="855"/>
        <v>#N/A</v>
      </c>
      <c r="R1815" s="10" t="e">
        <f t="shared" si="856"/>
        <v>#N/A</v>
      </c>
      <c r="S1815" s="10" t="e">
        <f t="shared" si="857"/>
        <v>#N/A</v>
      </c>
      <c r="T1815" s="10" t="e">
        <f t="shared" si="858"/>
        <v>#N/A</v>
      </c>
      <c r="U1815" s="17" t="str">
        <f>IF(Audit!M580="","",VLOOKUP(Audit!M580,$W$26:$X$35,2,FALSE)) &amp; Audit!N580 &amp; IF(Audit!O580="","",IF(Audit!N580&lt;=1.4,VLOOKUP(Audit!O580,$W$38:X1860,2,FALSE),VLOOKUP(Audit!O580,$W$51:$X$61,2,FALSE))) &amp; IF(Audit!P580="","",VLOOKUP(Audit!P580,$Y$26:$Z$35,2,FALSE) &amp; Audit!Q580 &amp; IF(Audit!O580="","",IF(Audit!Q580&lt;=1.4,VLOOKUP(Audit!R580,$Y$38:$Z$48,2,FALSE),VLOOKUP(Audit!R580,$Y$51:$Z$61,2,FALSE))))</f>
        <v/>
      </c>
      <c r="V1815" s="21"/>
      <c r="AH1815" s="49">
        <f>Audit!A580</f>
        <v>0</v>
      </c>
      <c r="AI1815" s="50" t="e">
        <f>VLOOKUP(Audit!B580,$V$3:$AE$12,2,FALSE)&amp; IF(Audit!B580=10,Audit!V580,"")</f>
        <v>#N/A</v>
      </c>
      <c r="AJ1815" s="50" t="e">
        <f>VLOOKUP(Audit!B580,$V$13:$AE$22,2,FALSE)&amp; IF(Audit!B580=10,Audit!W580,"")</f>
        <v>#N/A</v>
      </c>
      <c r="AK1815" s="47" t="e">
        <f t="shared" si="859"/>
        <v>#N/A</v>
      </c>
      <c r="AL1815" s="50" t="e">
        <f>VLOOKUP(Audit!C580,$V$3:$AE$12,3,FALSE)&amp; IF(Audit!C580=10,Audit!V580,"")</f>
        <v>#N/A</v>
      </c>
      <c r="AM1815" s="50" t="e">
        <f>VLOOKUP(Audit!C580,$V$13:$AE$22,3,FALSE)&amp; IF(Audit!C580=10,Audit!W580,"")</f>
        <v>#N/A</v>
      </c>
      <c r="AN1815" s="47" t="e">
        <f t="shared" si="860"/>
        <v>#N/A</v>
      </c>
      <c r="AO1815" s="50" t="e">
        <f>VLOOKUP(Audit!D580,$V$3:$AE$12,4,FALSE) &amp;  Audit!T580 &amp; IF(Audit!D580=10,Audit!V580,"")</f>
        <v>#N/A</v>
      </c>
      <c r="AP1815" s="50" t="e">
        <f>VLOOKUP(Audit!D580,$V$13:$AE$22,4,FALSE)&amp; IF(Audit!D580=10,Audit!W580,"")</f>
        <v>#N/A</v>
      </c>
      <c r="AQ1815" s="47" t="e">
        <f t="shared" si="861"/>
        <v>#N/A</v>
      </c>
      <c r="AR1815" s="50" t="e">
        <f>VLOOKUP(Audit!E580,$V$3:$AE$12,5,FALSE)&amp; IF(Audit!E580=10,Audit!V580,"")</f>
        <v>#N/A</v>
      </c>
      <c r="AS1815" s="50" t="e">
        <f>VLOOKUP(Audit!E580,$V$13:$AE$22,5,FALSE)&amp; IF(Audit!E580=10,Audit!W580,"")</f>
        <v>#N/A</v>
      </c>
      <c r="AT1815" s="47" t="e">
        <f t="shared" si="862"/>
        <v>#N/A</v>
      </c>
      <c r="AU1815" s="50" t="e">
        <f>VLOOKUP(Audit!F580,$V$3:$AE$12,6,FALSE)&amp; IF(Audit!F580=10,Audit!V580,"")</f>
        <v>#N/A</v>
      </c>
      <c r="AV1815" s="50" t="e">
        <f>VLOOKUP(Audit!F580,$V$13:$AE$22,6,FALSE)&amp; IF(Audit!F580=10,Audit!W580,"")</f>
        <v>#N/A</v>
      </c>
      <c r="AW1815" s="47" t="e">
        <f t="shared" si="863"/>
        <v>#N/A</v>
      </c>
      <c r="AX1815" s="50" t="e">
        <f>VLOOKUP(Audit!G580,$V$3:$AE$12,7,FALSE)&amp; IF(Audit!G580=10,Audit!V580,"")</f>
        <v>#N/A</v>
      </c>
      <c r="AY1815" s="50" t="e">
        <f>VLOOKUP(Audit!G580,$V$13:$AE$22,7,FALSE) &amp; IF(Audit!G580=10,Audit!W580,"")</f>
        <v>#N/A</v>
      </c>
      <c r="AZ1815" s="47" t="e">
        <f t="shared" si="864"/>
        <v>#N/A</v>
      </c>
      <c r="BA1815" s="50" t="e">
        <f>VLOOKUP(Audit!H580,$V$3:$AE$12,8,FALSE)&amp; Audit!U580 &amp; IF(Audit!H580=10,Audit!V580,"")</f>
        <v>#N/A</v>
      </c>
      <c r="BB1815" s="50" t="e">
        <f>VLOOKUP(Audit!H580,$V$13:$AE$22,8,FALSE) &amp; IF(Audit!H580=10,Audit!W580,"")</f>
        <v>#N/A</v>
      </c>
      <c r="BC1815" s="47" t="e">
        <f t="shared" si="865"/>
        <v>#N/A</v>
      </c>
      <c r="BD1815" s="50" t="e">
        <f>VLOOKUP(Audit!I580,$V$3:$AE$12,9,FALSE)&amp; IF(Audit!I580=10,Audit!V580,"")</f>
        <v>#N/A</v>
      </c>
      <c r="BE1815" s="50" t="e">
        <f>VLOOKUP(Audit!I580,$V$13:$AE$22,9,FALSE) &amp; IF(Audit!I580=10,Audit!W580,"") &amp; IF(Audit!I580&lt;&gt;1,U1815,"")</f>
        <v>#N/A</v>
      </c>
      <c r="BF1815" s="47" t="e">
        <f t="shared" si="866"/>
        <v>#N/A</v>
      </c>
      <c r="BG1815" s="50" t="e">
        <f>VLOOKUP(Audit!J580,$V$3:$AE$12,10,FALSE) &amp; Audit!S580 &amp; IF(Audit!J580=10,Audit!V580,"")</f>
        <v>#N/A</v>
      </c>
      <c r="BH1815" s="50" t="e">
        <f>VLOOKUP(Audit!J580,$V$13:$AE$22,10,FALSE) &amp; IF(Audit!J580=10,Audit!W580,"") &amp; IF(Audit!J580&lt;&gt;1,U1815,"")</f>
        <v>#N/A</v>
      </c>
      <c r="BI1815" s="47" t="e">
        <f t="shared" si="867"/>
        <v>#N/A</v>
      </c>
      <c r="BJ1815" s="48" t="str">
        <f t="shared" si="868"/>
        <v/>
      </c>
      <c r="BK1815" s="48" t="str">
        <f t="shared" si="869"/>
        <v/>
      </c>
      <c r="BL1815" s="48" t="str">
        <f t="shared" si="870"/>
        <v/>
      </c>
      <c r="BM1815" s="48" t="str">
        <f t="shared" si="871"/>
        <v/>
      </c>
      <c r="BN1815" s="48" t="str">
        <f t="shared" si="872"/>
        <v/>
      </c>
      <c r="BO1815" s="48" t="str">
        <f t="shared" si="873"/>
        <v/>
      </c>
      <c r="BP1815" s="48" t="str">
        <f t="shared" si="874"/>
        <v/>
      </c>
      <c r="BQ1815" s="48" t="str">
        <f t="shared" si="875"/>
        <v/>
      </c>
      <c r="BR1815" s="48" t="str">
        <f t="shared" si="876"/>
        <v/>
      </c>
      <c r="BS1815" s="48" t="str">
        <f t="shared" si="877"/>
        <v/>
      </c>
      <c r="BT1815" s="48" t="str">
        <f t="shared" si="878"/>
        <v/>
      </c>
      <c r="BU1815" s="48" t="str">
        <f t="shared" si="879"/>
        <v/>
      </c>
    </row>
    <row r="1816" spans="1:73">
      <c r="A1816" s="10">
        <f>Audit!A581</f>
        <v>0</v>
      </c>
      <c r="B1816" s="10" t="e">
        <f t="shared" si="850"/>
        <v>#N/A</v>
      </c>
      <c r="C1816" s="17" t="e">
        <f>VLOOKUP(Audit!B581,$V$3:$AE$12,2,FALSE) &amp; VLOOKUP(Audit!B581,$V$13:$AE$22,2,FALSE)&amp; IF(Audit!B581=10,Audit!V581&amp;Audit!W581,"")</f>
        <v>#N/A</v>
      </c>
      <c r="D1816" s="17" t="e">
        <f>VLOOKUP(Audit!C581,$V$3:$AE$12,3,FALSE) &amp; VLOOKUP(Audit!C581,$V$13:$AE$22,3,FALSE) &amp;IF(Audit!C581=10,Audit!V581&amp;Audit!W581,"")</f>
        <v>#N/A</v>
      </c>
      <c r="E1816" s="17" t="e">
        <f>VLOOKUP(Audit!D581,$V$3:$AE$12,4,FALSE)&amp; Audit!T581 &amp; VLOOKUP(Audit!D581,$V$13:$AE$22,4,FALSE)&amp; IF(Audit!D581=10,Audit!V581&amp;Audit!W581,"")</f>
        <v>#N/A</v>
      </c>
      <c r="F1816" s="17" t="e">
        <f>VLOOKUP(Audit!E581,$V$3:$AE$12,5,FALSE) &amp; VLOOKUP(Audit!E581,$V$13:$AE$22,5,FALSE)&amp; IF(Audit!E581=10,Audit!V581&amp;Audit!W581,"")</f>
        <v>#N/A</v>
      </c>
      <c r="G1816" s="17" t="e">
        <f>VLOOKUP(Audit!F581,$V$3:$AE$12,6,FALSE) &amp; VLOOKUP(Audit!F581,$V$13:$AE$22,6,FALSE)&amp; IF(Audit!F581=10,Audit!V581&amp;Audit!W581,"")</f>
        <v>#N/A</v>
      </c>
      <c r="H1816" s="17" t="e">
        <f>VLOOKUP(Audit!G581,$V$3:$AE$12,7,FALSE) &amp; VLOOKUP(Audit!G581,$V$13:$AE$22,7,FALSE)&amp;IF(Audit!G581=10,Audit!V581&amp;Audit!W581,"")</f>
        <v>#N/A</v>
      </c>
      <c r="I1816" s="17" t="e">
        <f>VLOOKUP(Audit!H581,$V$3:$AE$12,8,FALSE) &amp; Audit!U581 &amp; VLOOKUP(Audit!H581,$V$13:$AE$22,8,FALSE)&amp;IF(Audit!H581=10,Audit!V581&amp;Audit!W581,"")</f>
        <v>#N/A</v>
      </c>
      <c r="J1816" s="17" t="e">
        <f>VLOOKUP(Audit!I581,$V$3:$AE$12,9,FALSE) &amp; VLOOKUP(Audit!I581,$V$13:$AE$22,9,FALSE) &amp; IF(Audit!I581=10,Audit!V581&amp;Audit!W581,"") &amp; IF(Audit!I581&lt;&gt;1,U1816,"")</f>
        <v>#N/A</v>
      </c>
      <c r="K1816" s="17" t="e">
        <f>VLOOKUP(Audit!J581,$V$3:$AE$12,10,FALSE) &amp; Audit!S581 &amp; VLOOKUP(Audit!J581,$V$13:$AE$22,10,FALSE) &amp; IF(Audit!J581=10,Audit!V581&amp;Audit!W581,"") &amp; IF(Audit!J581&lt;&gt;1,U1816,"")</f>
        <v>#N/A</v>
      </c>
      <c r="L1816" s="10">
        <f>Audit!K581</f>
        <v>0</v>
      </c>
      <c r="M1816" s="10" t="e">
        <f t="shared" si="851"/>
        <v>#N/A</v>
      </c>
      <c r="N1816" s="10" t="e">
        <f t="shared" si="852"/>
        <v>#N/A</v>
      </c>
      <c r="O1816" s="10" t="e">
        <f t="shared" si="853"/>
        <v>#N/A</v>
      </c>
      <c r="P1816" s="10" t="e">
        <f t="shared" si="854"/>
        <v>#N/A</v>
      </c>
      <c r="Q1816" s="10" t="e">
        <f t="shared" si="855"/>
        <v>#N/A</v>
      </c>
      <c r="R1816" s="10" t="e">
        <f t="shared" si="856"/>
        <v>#N/A</v>
      </c>
      <c r="S1816" s="10" t="e">
        <f t="shared" si="857"/>
        <v>#N/A</v>
      </c>
      <c r="T1816" s="10" t="e">
        <f t="shared" si="858"/>
        <v>#N/A</v>
      </c>
      <c r="U1816" s="17" t="str">
        <f>IF(Audit!M581="","",VLOOKUP(Audit!M581,$W$26:$X$35,2,FALSE)) &amp; Audit!N581 &amp; IF(Audit!O581="","",IF(Audit!N581&lt;=1.4,VLOOKUP(Audit!O581,$W$38:X1861,2,FALSE),VLOOKUP(Audit!O581,$W$51:$X$61,2,FALSE))) &amp; IF(Audit!P581="","",VLOOKUP(Audit!P581,$Y$26:$Z$35,2,FALSE) &amp; Audit!Q581 &amp; IF(Audit!O581="","",IF(Audit!Q581&lt;=1.4,VLOOKUP(Audit!R581,$Y$38:$Z$48,2,FALSE),VLOOKUP(Audit!R581,$Y$51:$Z$61,2,FALSE))))</f>
        <v/>
      </c>
      <c r="V1816" s="21"/>
      <c r="AH1816" s="49">
        <f>Audit!A581</f>
        <v>0</v>
      </c>
      <c r="AI1816" s="50" t="e">
        <f>VLOOKUP(Audit!B581,$V$3:$AE$12,2,FALSE)&amp; IF(Audit!B581=10,Audit!V581,"")</f>
        <v>#N/A</v>
      </c>
      <c r="AJ1816" s="50" t="e">
        <f>VLOOKUP(Audit!B581,$V$13:$AE$22,2,FALSE)&amp; IF(Audit!B581=10,Audit!W581,"")</f>
        <v>#N/A</v>
      </c>
      <c r="AK1816" s="47" t="e">
        <f t="shared" si="859"/>
        <v>#N/A</v>
      </c>
      <c r="AL1816" s="50" t="e">
        <f>VLOOKUP(Audit!C581,$V$3:$AE$12,3,FALSE)&amp; IF(Audit!C581=10,Audit!V581,"")</f>
        <v>#N/A</v>
      </c>
      <c r="AM1816" s="50" t="e">
        <f>VLOOKUP(Audit!C581,$V$13:$AE$22,3,FALSE)&amp; IF(Audit!C581=10,Audit!W581,"")</f>
        <v>#N/A</v>
      </c>
      <c r="AN1816" s="47" t="e">
        <f t="shared" si="860"/>
        <v>#N/A</v>
      </c>
      <c r="AO1816" s="50" t="e">
        <f>VLOOKUP(Audit!D581,$V$3:$AE$12,4,FALSE) &amp;  Audit!T581 &amp; IF(Audit!D581=10,Audit!V581,"")</f>
        <v>#N/A</v>
      </c>
      <c r="AP1816" s="50" t="e">
        <f>VLOOKUP(Audit!D581,$V$13:$AE$22,4,FALSE)&amp; IF(Audit!D581=10,Audit!W581,"")</f>
        <v>#N/A</v>
      </c>
      <c r="AQ1816" s="47" t="e">
        <f t="shared" si="861"/>
        <v>#N/A</v>
      </c>
      <c r="AR1816" s="50" t="e">
        <f>VLOOKUP(Audit!E581,$V$3:$AE$12,5,FALSE)&amp; IF(Audit!E581=10,Audit!V581,"")</f>
        <v>#N/A</v>
      </c>
      <c r="AS1816" s="50" t="e">
        <f>VLOOKUP(Audit!E581,$V$13:$AE$22,5,FALSE)&amp; IF(Audit!E581=10,Audit!W581,"")</f>
        <v>#N/A</v>
      </c>
      <c r="AT1816" s="47" t="e">
        <f t="shared" si="862"/>
        <v>#N/A</v>
      </c>
      <c r="AU1816" s="50" t="e">
        <f>VLOOKUP(Audit!F581,$V$3:$AE$12,6,FALSE)&amp; IF(Audit!F581=10,Audit!V581,"")</f>
        <v>#N/A</v>
      </c>
      <c r="AV1816" s="50" t="e">
        <f>VLOOKUP(Audit!F581,$V$13:$AE$22,6,FALSE)&amp; IF(Audit!F581=10,Audit!W581,"")</f>
        <v>#N/A</v>
      </c>
      <c r="AW1816" s="47" t="e">
        <f t="shared" si="863"/>
        <v>#N/A</v>
      </c>
      <c r="AX1816" s="50" t="e">
        <f>VLOOKUP(Audit!G581,$V$3:$AE$12,7,FALSE)&amp; IF(Audit!G581=10,Audit!V581,"")</f>
        <v>#N/A</v>
      </c>
      <c r="AY1816" s="50" t="e">
        <f>VLOOKUP(Audit!G581,$V$13:$AE$22,7,FALSE) &amp; IF(Audit!G581=10,Audit!W581,"")</f>
        <v>#N/A</v>
      </c>
      <c r="AZ1816" s="47" t="e">
        <f t="shared" si="864"/>
        <v>#N/A</v>
      </c>
      <c r="BA1816" s="50" t="e">
        <f>VLOOKUP(Audit!H581,$V$3:$AE$12,8,FALSE)&amp; Audit!U581 &amp; IF(Audit!H581=10,Audit!V581,"")</f>
        <v>#N/A</v>
      </c>
      <c r="BB1816" s="50" t="e">
        <f>VLOOKUP(Audit!H581,$V$13:$AE$22,8,FALSE) &amp; IF(Audit!H581=10,Audit!W581,"")</f>
        <v>#N/A</v>
      </c>
      <c r="BC1816" s="47" t="e">
        <f t="shared" si="865"/>
        <v>#N/A</v>
      </c>
      <c r="BD1816" s="50" t="e">
        <f>VLOOKUP(Audit!I581,$V$3:$AE$12,9,FALSE)&amp; IF(Audit!I581=10,Audit!V581,"")</f>
        <v>#N/A</v>
      </c>
      <c r="BE1816" s="50" t="e">
        <f>VLOOKUP(Audit!I581,$V$13:$AE$22,9,FALSE) &amp; IF(Audit!I581=10,Audit!W581,"") &amp; IF(Audit!I581&lt;&gt;1,U1816,"")</f>
        <v>#N/A</v>
      </c>
      <c r="BF1816" s="47" t="e">
        <f t="shared" si="866"/>
        <v>#N/A</v>
      </c>
      <c r="BG1816" s="50" t="e">
        <f>VLOOKUP(Audit!J581,$V$3:$AE$12,10,FALSE) &amp; Audit!S581 &amp; IF(Audit!J581=10,Audit!V581,"")</f>
        <v>#N/A</v>
      </c>
      <c r="BH1816" s="50" t="e">
        <f>VLOOKUP(Audit!J581,$V$13:$AE$22,10,FALSE) &amp; IF(Audit!J581=10,Audit!W581,"") &amp; IF(Audit!J581&lt;&gt;1,U1816,"")</f>
        <v>#N/A</v>
      </c>
      <c r="BI1816" s="47" t="e">
        <f t="shared" si="867"/>
        <v>#N/A</v>
      </c>
      <c r="BJ1816" s="48" t="str">
        <f t="shared" si="868"/>
        <v/>
      </c>
      <c r="BK1816" s="48" t="str">
        <f t="shared" si="869"/>
        <v/>
      </c>
      <c r="BL1816" s="48" t="str">
        <f t="shared" si="870"/>
        <v/>
      </c>
      <c r="BM1816" s="48" t="str">
        <f t="shared" si="871"/>
        <v/>
      </c>
      <c r="BN1816" s="48" t="str">
        <f t="shared" si="872"/>
        <v/>
      </c>
      <c r="BO1816" s="48" t="str">
        <f t="shared" si="873"/>
        <v/>
      </c>
      <c r="BP1816" s="48" t="str">
        <f t="shared" si="874"/>
        <v/>
      </c>
      <c r="BQ1816" s="48" t="str">
        <f t="shared" si="875"/>
        <v/>
      </c>
      <c r="BR1816" s="48" t="str">
        <f t="shared" si="876"/>
        <v/>
      </c>
      <c r="BS1816" s="48" t="str">
        <f t="shared" si="877"/>
        <v/>
      </c>
      <c r="BT1816" s="48" t="str">
        <f t="shared" si="878"/>
        <v/>
      </c>
      <c r="BU1816" s="48" t="str">
        <f t="shared" si="879"/>
        <v/>
      </c>
    </row>
    <row r="1817" spans="1:73">
      <c r="A1817" s="10">
        <f>Audit!A582</f>
        <v>0</v>
      </c>
      <c r="B1817" s="10" t="e">
        <f t="shared" si="850"/>
        <v>#N/A</v>
      </c>
      <c r="C1817" s="17" t="e">
        <f>VLOOKUP(Audit!B582,$V$3:$AE$12,2,FALSE) &amp; VLOOKUP(Audit!B582,$V$13:$AE$22,2,FALSE)&amp; IF(Audit!B582=10,Audit!V582&amp;Audit!W582,"")</f>
        <v>#N/A</v>
      </c>
      <c r="D1817" s="17" t="e">
        <f>VLOOKUP(Audit!C582,$V$3:$AE$12,3,FALSE) &amp; VLOOKUP(Audit!C582,$V$13:$AE$22,3,FALSE) &amp;IF(Audit!C582=10,Audit!V582&amp;Audit!W582,"")</f>
        <v>#N/A</v>
      </c>
      <c r="E1817" s="17" t="e">
        <f>VLOOKUP(Audit!D582,$V$3:$AE$12,4,FALSE)&amp; Audit!T582 &amp; VLOOKUP(Audit!D582,$V$13:$AE$22,4,FALSE)&amp; IF(Audit!D582=10,Audit!V582&amp;Audit!W582,"")</f>
        <v>#N/A</v>
      </c>
      <c r="F1817" s="17" t="e">
        <f>VLOOKUP(Audit!E582,$V$3:$AE$12,5,FALSE) &amp; VLOOKUP(Audit!E582,$V$13:$AE$22,5,FALSE)&amp; IF(Audit!E582=10,Audit!V582&amp;Audit!W582,"")</f>
        <v>#N/A</v>
      </c>
      <c r="G1817" s="17" t="e">
        <f>VLOOKUP(Audit!F582,$V$3:$AE$12,6,FALSE) &amp; VLOOKUP(Audit!F582,$V$13:$AE$22,6,FALSE)&amp; IF(Audit!F582=10,Audit!V582&amp;Audit!W582,"")</f>
        <v>#N/A</v>
      </c>
      <c r="H1817" s="17" t="e">
        <f>VLOOKUP(Audit!G582,$V$3:$AE$12,7,FALSE) &amp; VLOOKUP(Audit!G582,$V$13:$AE$22,7,FALSE)&amp;IF(Audit!G582=10,Audit!V582&amp;Audit!W582,"")</f>
        <v>#N/A</v>
      </c>
      <c r="I1817" s="17" t="e">
        <f>VLOOKUP(Audit!H582,$V$3:$AE$12,8,FALSE) &amp; Audit!U582 &amp; VLOOKUP(Audit!H582,$V$13:$AE$22,8,FALSE)&amp;IF(Audit!H582=10,Audit!V582&amp;Audit!W582,"")</f>
        <v>#N/A</v>
      </c>
      <c r="J1817" s="17" t="e">
        <f>VLOOKUP(Audit!I582,$V$3:$AE$12,9,FALSE) &amp; VLOOKUP(Audit!I582,$V$13:$AE$22,9,FALSE) &amp; IF(Audit!I582=10,Audit!V582&amp;Audit!W582,"") &amp; IF(Audit!I582&lt;&gt;1,U1817,"")</f>
        <v>#N/A</v>
      </c>
      <c r="K1817" s="17" t="e">
        <f>VLOOKUP(Audit!J582,$V$3:$AE$12,10,FALSE) &amp; Audit!S582 &amp; VLOOKUP(Audit!J582,$V$13:$AE$22,10,FALSE) &amp; IF(Audit!J582=10,Audit!V582&amp;Audit!W582,"") &amp; IF(Audit!J582&lt;&gt;1,U1817,"")</f>
        <v>#N/A</v>
      </c>
      <c r="L1817" s="10">
        <f>Audit!K582</f>
        <v>0</v>
      </c>
      <c r="M1817" s="10" t="e">
        <f t="shared" si="851"/>
        <v>#N/A</v>
      </c>
      <c r="N1817" s="10" t="e">
        <f t="shared" si="852"/>
        <v>#N/A</v>
      </c>
      <c r="O1817" s="10" t="e">
        <f t="shared" si="853"/>
        <v>#N/A</v>
      </c>
      <c r="P1817" s="10" t="e">
        <f t="shared" si="854"/>
        <v>#N/A</v>
      </c>
      <c r="Q1817" s="10" t="e">
        <f t="shared" si="855"/>
        <v>#N/A</v>
      </c>
      <c r="R1817" s="10" t="e">
        <f t="shared" si="856"/>
        <v>#N/A</v>
      </c>
      <c r="S1817" s="10" t="e">
        <f t="shared" si="857"/>
        <v>#N/A</v>
      </c>
      <c r="T1817" s="10" t="e">
        <f t="shared" si="858"/>
        <v>#N/A</v>
      </c>
      <c r="U1817" s="17" t="str">
        <f>IF(Audit!M582="","",VLOOKUP(Audit!M582,$W$26:$X$35,2,FALSE)) &amp; Audit!N582 &amp; IF(Audit!O582="","",IF(Audit!N582&lt;=1.4,VLOOKUP(Audit!O582,$W$38:X1862,2,FALSE),VLOOKUP(Audit!O582,$W$51:$X$61,2,FALSE))) &amp; IF(Audit!P582="","",VLOOKUP(Audit!P582,$Y$26:$Z$35,2,FALSE) &amp; Audit!Q582 &amp; IF(Audit!O582="","",IF(Audit!Q582&lt;=1.4,VLOOKUP(Audit!R582,$Y$38:$Z$48,2,FALSE),VLOOKUP(Audit!R582,$Y$51:$Z$61,2,FALSE))))</f>
        <v/>
      </c>
      <c r="V1817" s="21"/>
      <c r="AH1817" s="49">
        <f>Audit!A582</f>
        <v>0</v>
      </c>
      <c r="AI1817" s="50" t="e">
        <f>VLOOKUP(Audit!B582,$V$3:$AE$12,2,FALSE)&amp; IF(Audit!B582=10,Audit!V582,"")</f>
        <v>#N/A</v>
      </c>
      <c r="AJ1817" s="50" t="e">
        <f>VLOOKUP(Audit!B582,$V$13:$AE$22,2,FALSE)&amp; IF(Audit!B582=10,Audit!W582,"")</f>
        <v>#N/A</v>
      </c>
      <c r="AK1817" s="47" t="e">
        <f t="shared" si="859"/>
        <v>#N/A</v>
      </c>
      <c r="AL1817" s="50" t="e">
        <f>VLOOKUP(Audit!C582,$V$3:$AE$12,3,FALSE)&amp; IF(Audit!C582=10,Audit!V582,"")</f>
        <v>#N/A</v>
      </c>
      <c r="AM1817" s="50" t="e">
        <f>VLOOKUP(Audit!C582,$V$13:$AE$22,3,FALSE)&amp; IF(Audit!C582=10,Audit!W582,"")</f>
        <v>#N/A</v>
      </c>
      <c r="AN1817" s="47" t="e">
        <f t="shared" si="860"/>
        <v>#N/A</v>
      </c>
      <c r="AO1817" s="50" t="e">
        <f>VLOOKUP(Audit!D582,$V$3:$AE$12,4,FALSE) &amp;  Audit!T582 &amp; IF(Audit!D582=10,Audit!V582,"")</f>
        <v>#N/A</v>
      </c>
      <c r="AP1817" s="50" t="e">
        <f>VLOOKUP(Audit!D582,$V$13:$AE$22,4,FALSE)&amp; IF(Audit!D582=10,Audit!W582,"")</f>
        <v>#N/A</v>
      </c>
      <c r="AQ1817" s="47" t="e">
        <f t="shared" si="861"/>
        <v>#N/A</v>
      </c>
      <c r="AR1817" s="50" t="e">
        <f>VLOOKUP(Audit!E582,$V$3:$AE$12,5,FALSE)&amp; IF(Audit!E582=10,Audit!V582,"")</f>
        <v>#N/A</v>
      </c>
      <c r="AS1817" s="50" t="e">
        <f>VLOOKUP(Audit!E582,$V$13:$AE$22,5,FALSE)&amp; IF(Audit!E582=10,Audit!W582,"")</f>
        <v>#N/A</v>
      </c>
      <c r="AT1817" s="47" t="e">
        <f t="shared" si="862"/>
        <v>#N/A</v>
      </c>
      <c r="AU1817" s="50" t="e">
        <f>VLOOKUP(Audit!F582,$V$3:$AE$12,6,FALSE)&amp; IF(Audit!F582=10,Audit!V582,"")</f>
        <v>#N/A</v>
      </c>
      <c r="AV1817" s="50" t="e">
        <f>VLOOKUP(Audit!F582,$V$13:$AE$22,6,FALSE)&amp; IF(Audit!F582=10,Audit!W582,"")</f>
        <v>#N/A</v>
      </c>
      <c r="AW1817" s="47" t="e">
        <f t="shared" si="863"/>
        <v>#N/A</v>
      </c>
      <c r="AX1817" s="50" t="e">
        <f>VLOOKUP(Audit!G582,$V$3:$AE$12,7,FALSE)&amp; IF(Audit!G582=10,Audit!V582,"")</f>
        <v>#N/A</v>
      </c>
      <c r="AY1817" s="50" t="e">
        <f>VLOOKUP(Audit!G582,$V$13:$AE$22,7,FALSE) &amp; IF(Audit!G582=10,Audit!W582,"")</f>
        <v>#N/A</v>
      </c>
      <c r="AZ1817" s="47" t="e">
        <f t="shared" si="864"/>
        <v>#N/A</v>
      </c>
      <c r="BA1817" s="50" t="e">
        <f>VLOOKUP(Audit!H582,$V$3:$AE$12,8,FALSE)&amp; Audit!U582 &amp; IF(Audit!H582=10,Audit!V582,"")</f>
        <v>#N/A</v>
      </c>
      <c r="BB1817" s="50" t="e">
        <f>VLOOKUP(Audit!H582,$V$13:$AE$22,8,FALSE) &amp; IF(Audit!H582=10,Audit!W582,"")</f>
        <v>#N/A</v>
      </c>
      <c r="BC1817" s="47" t="e">
        <f t="shared" si="865"/>
        <v>#N/A</v>
      </c>
      <c r="BD1817" s="50" t="e">
        <f>VLOOKUP(Audit!I582,$V$3:$AE$12,9,FALSE)&amp; IF(Audit!I582=10,Audit!V582,"")</f>
        <v>#N/A</v>
      </c>
      <c r="BE1817" s="50" t="e">
        <f>VLOOKUP(Audit!I582,$V$13:$AE$22,9,FALSE) &amp; IF(Audit!I582=10,Audit!W582,"") &amp; IF(Audit!I582&lt;&gt;1,U1817,"")</f>
        <v>#N/A</v>
      </c>
      <c r="BF1817" s="47" t="e">
        <f t="shared" si="866"/>
        <v>#N/A</v>
      </c>
      <c r="BG1817" s="50" t="e">
        <f>VLOOKUP(Audit!J582,$V$3:$AE$12,10,FALSE) &amp; Audit!S582 &amp; IF(Audit!J582=10,Audit!V582,"")</f>
        <v>#N/A</v>
      </c>
      <c r="BH1817" s="50" t="e">
        <f>VLOOKUP(Audit!J582,$V$13:$AE$22,10,FALSE) &amp; IF(Audit!J582=10,Audit!W582,"") &amp; IF(Audit!J582&lt;&gt;1,U1817,"")</f>
        <v>#N/A</v>
      </c>
      <c r="BI1817" s="47" t="e">
        <f t="shared" si="867"/>
        <v>#N/A</v>
      </c>
      <c r="BJ1817" s="48" t="str">
        <f t="shared" si="868"/>
        <v/>
      </c>
      <c r="BK1817" s="48" t="str">
        <f t="shared" si="869"/>
        <v/>
      </c>
      <c r="BL1817" s="48" t="str">
        <f t="shared" si="870"/>
        <v/>
      </c>
      <c r="BM1817" s="48" t="str">
        <f t="shared" si="871"/>
        <v/>
      </c>
      <c r="BN1817" s="48" t="str">
        <f t="shared" si="872"/>
        <v/>
      </c>
      <c r="BO1817" s="48" t="str">
        <f t="shared" si="873"/>
        <v/>
      </c>
      <c r="BP1817" s="48" t="str">
        <f t="shared" si="874"/>
        <v/>
      </c>
      <c r="BQ1817" s="48" t="str">
        <f t="shared" si="875"/>
        <v/>
      </c>
      <c r="BR1817" s="48" t="str">
        <f t="shared" si="876"/>
        <v/>
      </c>
      <c r="BS1817" s="48" t="str">
        <f t="shared" si="877"/>
        <v/>
      </c>
      <c r="BT1817" s="48" t="str">
        <f t="shared" si="878"/>
        <v/>
      </c>
      <c r="BU1817" s="48" t="str">
        <f t="shared" si="879"/>
        <v/>
      </c>
    </row>
    <row r="1818" spans="1:73">
      <c r="A1818" s="10">
        <f>Audit!A583</f>
        <v>0</v>
      </c>
      <c r="B1818" s="10" t="e">
        <f t="shared" si="850"/>
        <v>#N/A</v>
      </c>
      <c r="C1818" s="17" t="e">
        <f>VLOOKUP(Audit!B583,$V$3:$AE$12,2,FALSE) &amp; VLOOKUP(Audit!B583,$V$13:$AE$22,2,FALSE)&amp; IF(Audit!B583=10,Audit!V583&amp;Audit!W583,"")</f>
        <v>#N/A</v>
      </c>
      <c r="D1818" s="17" t="e">
        <f>VLOOKUP(Audit!C583,$V$3:$AE$12,3,FALSE) &amp; VLOOKUP(Audit!C583,$V$13:$AE$22,3,FALSE) &amp;IF(Audit!C583=10,Audit!V583&amp;Audit!W583,"")</f>
        <v>#N/A</v>
      </c>
      <c r="E1818" s="17" t="e">
        <f>VLOOKUP(Audit!D583,$V$3:$AE$12,4,FALSE)&amp; Audit!T583 &amp; VLOOKUP(Audit!D583,$V$13:$AE$22,4,FALSE)&amp; IF(Audit!D583=10,Audit!V583&amp;Audit!W583,"")</f>
        <v>#N/A</v>
      </c>
      <c r="F1818" s="17" t="e">
        <f>VLOOKUP(Audit!E583,$V$3:$AE$12,5,FALSE) &amp; VLOOKUP(Audit!E583,$V$13:$AE$22,5,FALSE)&amp; IF(Audit!E583=10,Audit!V583&amp;Audit!W583,"")</f>
        <v>#N/A</v>
      </c>
      <c r="G1818" s="17" t="e">
        <f>VLOOKUP(Audit!F583,$V$3:$AE$12,6,FALSE) &amp; VLOOKUP(Audit!F583,$V$13:$AE$22,6,FALSE)&amp; IF(Audit!F583=10,Audit!V583&amp;Audit!W583,"")</f>
        <v>#N/A</v>
      </c>
      <c r="H1818" s="17" t="e">
        <f>VLOOKUP(Audit!G583,$V$3:$AE$12,7,FALSE) &amp; VLOOKUP(Audit!G583,$V$13:$AE$22,7,FALSE)&amp;IF(Audit!G583=10,Audit!V583&amp;Audit!W583,"")</f>
        <v>#N/A</v>
      </c>
      <c r="I1818" s="17" t="e">
        <f>VLOOKUP(Audit!H583,$V$3:$AE$12,8,FALSE) &amp; Audit!U583 &amp; VLOOKUP(Audit!H583,$V$13:$AE$22,8,FALSE)&amp;IF(Audit!H583=10,Audit!V583&amp;Audit!W583,"")</f>
        <v>#N/A</v>
      </c>
      <c r="J1818" s="17" t="e">
        <f>VLOOKUP(Audit!I583,$V$3:$AE$12,9,FALSE) &amp; VLOOKUP(Audit!I583,$V$13:$AE$22,9,FALSE) &amp; IF(Audit!I583=10,Audit!V583&amp;Audit!W583,"") &amp; IF(Audit!I583&lt;&gt;1,U1818,"")</f>
        <v>#N/A</v>
      </c>
      <c r="K1818" s="17" t="e">
        <f>VLOOKUP(Audit!J583,$V$3:$AE$12,10,FALSE) &amp; Audit!S583 &amp; VLOOKUP(Audit!J583,$V$13:$AE$22,10,FALSE) &amp; IF(Audit!J583=10,Audit!V583&amp;Audit!W583,"") &amp; IF(Audit!J583&lt;&gt;1,U1818,"")</f>
        <v>#N/A</v>
      </c>
      <c r="L1818" s="10">
        <f>Audit!K583</f>
        <v>0</v>
      </c>
      <c r="M1818" s="10" t="e">
        <f t="shared" si="851"/>
        <v>#N/A</v>
      </c>
      <c r="N1818" s="10" t="e">
        <f t="shared" si="852"/>
        <v>#N/A</v>
      </c>
      <c r="O1818" s="10" t="e">
        <f t="shared" si="853"/>
        <v>#N/A</v>
      </c>
      <c r="P1818" s="10" t="e">
        <f t="shared" si="854"/>
        <v>#N/A</v>
      </c>
      <c r="Q1818" s="10" t="e">
        <f t="shared" si="855"/>
        <v>#N/A</v>
      </c>
      <c r="R1818" s="10" t="e">
        <f t="shared" si="856"/>
        <v>#N/A</v>
      </c>
      <c r="S1818" s="10" t="e">
        <f t="shared" si="857"/>
        <v>#N/A</v>
      </c>
      <c r="T1818" s="10" t="e">
        <f t="shared" si="858"/>
        <v>#N/A</v>
      </c>
      <c r="U1818" s="17" t="str">
        <f>IF(Audit!M583="","",VLOOKUP(Audit!M583,$W$26:$X$35,2,FALSE)) &amp; Audit!N583 &amp; IF(Audit!O583="","",IF(Audit!N583&lt;=1.4,VLOOKUP(Audit!O583,$W$38:X1863,2,FALSE),VLOOKUP(Audit!O583,$W$51:$X$61,2,FALSE))) &amp; IF(Audit!P583="","",VLOOKUP(Audit!P583,$Y$26:$Z$35,2,FALSE) &amp; Audit!Q583 &amp; IF(Audit!O583="","",IF(Audit!Q583&lt;=1.4,VLOOKUP(Audit!R583,$Y$38:$Z$48,2,FALSE),VLOOKUP(Audit!R583,$Y$51:$Z$61,2,FALSE))))</f>
        <v/>
      </c>
      <c r="V1818" s="21"/>
      <c r="AH1818" s="49">
        <f>Audit!A583</f>
        <v>0</v>
      </c>
      <c r="AI1818" s="50" t="e">
        <f>VLOOKUP(Audit!B583,$V$3:$AE$12,2,FALSE)&amp; IF(Audit!B583=10,Audit!V583,"")</f>
        <v>#N/A</v>
      </c>
      <c r="AJ1818" s="50" t="e">
        <f>VLOOKUP(Audit!B583,$V$13:$AE$22,2,FALSE)&amp; IF(Audit!B583=10,Audit!W583,"")</f>
        <v>#N/A</v>
      </c>
      <c r="AK1818" s="47" t="e">
        <f t="shared" si="859"/>
        <v>#N/A</v>
      </c>
      <c r="AL1818" s="50" t="e">
        <f>VLOOKUP(Audit!C583,$V$3:$AE$12,3,FALSE)&amp; IF(Audit!C583=10,Audit!V583,"")</f>
        <v>#N/A</v>
      </c>
      <c r="AM1818" s="50" t="e">
        <f>VLOOKUP(Audit!C583,$V$13:$AE$22,3,FALSE)&amp; IF(Audit!C583=10,Audit!W583,"")</f>
        <v>#N/A</v>
      </c>
      <c r="AN1818" s="47" t="e">
        <f t="shared" si="860"/>
        <v>#N/A</v>
      </c>
      <c r="AO1818" s="50" t="e">
        <f>VLOOKUP(Audit!D583,$V$3:$AE$12,4,FALSE) &amp;  Audit!T583 &amp; IF(Audit!D583=10,Audit!V583,"")</f>
        <v>#N/A</v>
      </c>
      <c r="AP1818" s="50" t="e">
        <f>VLOOKUP(Audit!D583,$V$13:$AE$22,4,FALSE)&amp; IF(Audit!D583=10,Audit!W583,"")</f>
        <v>#N/A</v>
      </c>
      <c r="AQ1818" s="47" t="e">
        <f t="shared" si="861"/>
        <v>#N/A</v>
      </c>
      <c r="AR1818" s="50" t="e">
        <f>VLOOKUP(Audit!E583,$V$3:$AE$12,5,FALSE)&amp; IF(Audit!E583=10,Audit!V583,"")</f>
        <v>#N/A</v>
      </c>
      <c r="AS1818" s="50" t="e">
        <f>VLOOKUP(Audit!E583,$V$13:$AE$22,5,FALSE)&amp; IF(Audit!E583=10,Audit!W583,"")</f>
        <v>#N/A</v>
      </c>
      <c r="AT1818" s="47" t="e">
        <f t="shared" si="862"/>
        <v>#N/A</v>
      </c>
      <c r="AU1818" s="50" t="e">
        <f>VLOOKUP(Audit!F583,$V$3:$AE$12,6,FALSE)&amp; IF(Audit!F583=10,Audit!V583,"")</f>
        <v>#N/A</v>
      </c>
      <c r="AV1818" s="50" t="e">
        <f>VLOOKUP(Audit!F583,$V$13:$AE$22,6,FALSE)&amp; IF(Audit!F583=10,Audit!W583,"")</f>
        <v>#N/A</v>
      </c>
      <c r="AW1818" s="47" t="e">
        <f t="shared" si="863"/>
        <v>#N/A</v>
      </c>
      <c r="AX1818" s="50" t="e">
        <f>VLOOKUP(Audit!G583,$V$3:$AE$12,7,FALSE)&amp; IF(Audit!G583=10,Audit!V583,"")</f>
        <v>#N/A</v>
      </c>
      <c r="AY1818" s="50" t="e">
        <f>VLOOKUP(Audit!G583,$V$13:$AE$22,7,FALSE) &amp; IF(Audit!G583=10,Audit!W583,"")</f>
        <v>#N/A</v>
      </c>
      <c r="AZ1818" s="47" t="e">
        <f t="shared" si="864"/>
        <v>#N/A</v>
      </c>
      <c r="BA1818" s="50" t="e">
        <f>VLOOKUP(Audit!H583,$V$3:$AE$12,8,FALSE)&amp; Audit!U583 &amp; IF(Audit!H583=10,Audit!V583,"")</f>
        <v>#N/A</v>
      </c>
      <c r="BB1818" s="50" t="e">
        <f>VLOOKUP(Audit!H583,$V$13:$AE$22,8,FALSE) &amp; IF(Audit!H583=10,Audit!W583,"")</f>
        <v>#N/A</v>
      </c>
      <c r="BC1818" s="47" t="e">
        <f t="shared" si="865"/>
        <v>#N/A</v>
      </c>
      <c r="BD1818" s="50" t="e">
        <f>VLOOKUP(Audit!I583,$V$3:$AE$12,9,FALSE)&amp; IF(Audit!I583=10,Audit!V583,"")</f>
        <v>#N/A</v>
      </c>
      <c r="BE1818" s="50" t="e">
        <f>VLOOKUP(Audit!I583,$V$13:$AE$22,9,FALSE) &amp; IF(Audit!I583=10,Audit!W583,"") &amp; IF(Audit!I583&lt;&gt;1,U1818,"")</f>
        <v>#N/A</v>
      </c>
      <c r="BF1818" s="47" t="e">
        <f t="shared" si="866"/>
        <v>#N/A</v>
      </c>
      <c r="BG1818" s="50" t="e">
        <f>VLOOKUP(Audit!J583,$V$3:$AE$12,10,FALSE) &amp; Audit!S583 &amp; IF(Audit!J583=10,Audit!V583,"")</f>
        <v>#N/A</v>
      </c>
      <c r="BH1818" s="50" t="e">
        <f>VLOOKUP(Audit!J583,$V$13:$AE$22,10,FALSE) &amp; IF(Audit!J583=10,Audit!W583,"") &amp; IF(Audit!J583&lt;&gt;1,U1818,"")</f>
        <v>#N/A</v>
      </c>
      <c r="BI1818" s="47" t="e">
        <f t="shared" si="867"/>
        <v>#N/A</v>
      </c>
      <c r="BJ1818" s="48" t="str">
        <f t="shared" si="868"/>
        <v/>
      </c>
      <c r="BK1818" s="48" t="str">
        <f t="shared" si="869"/>
        <v/>
      </c>
      <c r="BL1818" s="48" t="str">
        <f t="shared" si="870"/>
        <v/>
      </c>
      <c r="BM1818" s="48" t="str">
        <f t="shared" si="871"/>
        <v/>
      </c>
      <c r="BN1818" s="48" t="str">
        <f t="shared" si="872"/>
        <v/>
      </c>
      <c r="BO1818" s="48" t="str">
        <f t="shared" si="873"/>
        <v/>
      </c>
      <c r="BP1818" s="48" t="str">
        <f t="shared" si="874"/>
        <v/>
      </c>
      <c r="BQ1818" s="48" t="str">
        <f t="shared" si="875"/>
        <v/>
      </c>
      <c r="BR1818" s="48" t="str">
        <f t="shared" si="876"/>
        <v/>
      </c>
      <c r="BS1818" s="48" t="str">
        <f t="shared" si="877"/>
        <v/>
      </c>
      <c r="BT1818" s="48" t="str">
        <f t="shared" si="878"/>
        <v/>
      </c>
      <c r="BU1818" s="48" t="str">
        <f t="shared" si="879"/>
        <v/>
      </c>
    </row>
    <row r="1819" spans="1:73">
      <c r="A1819" s="10">
        <f>Audit!A584</f>
        <v>0</v>
      </c>
      <c r="B1819" s="10" t="e">
        <f t="shared" si="850"/>
        <v>#N/A</v>
      </c>
      <c r="C1819" s="17" t="e">
        <f>VLOOKUP(Audit!B584,$V$3:$AE$12,2,FALSE) &amp; VLOOKUP(Audit!B584,$V$13:$AE$22,2,FALSE)&amp; IF(Audit!B584=10,Audit!V584&amp;Audit!W584,"")</f>
        <v>#N/A</v>
      </c>
      <c r="D1819" s="17" t="e">
        <f>VLOOKUP(Audit!C584,$V$3:$AE$12,3,FALSE) &amp; VLOOKUP(Audit!C584,$V$13:$AE$22,3,FALSE) &amp;IF(Audit!C584=10,Audit!V584&amp;Audit!W584,"")</f>
        <v>#N/A</v>
      </c>
      <c r="E1819" s="17" t="e">
        <f>VLOOKUP(Audit!D584,$V$3:$AE$12,4,FALSE)&amp; Audit!T584 &amp; VLOOKUP(Audit!D584,$V$13:$AE$22,4,FALSE)&amp; IF(Audit!D584=10,Audit!V584&amp;Audit!W584,"")</f>
        <v>#N/A</v>
      </c>
      <c r="F1819" s="17" t="e">
        <f>VLOOKUP(Audit!E584,$V$3:$AE$12,5,FALSE) &amp; VLOOKUP(Audit!E584,$V$13:$AE$22,5,FALSE)&amp; IF(Audit!E584=10,Audit!V584&amp;Audit!W584,"")</f>
        <v>#N/A</v>
      </c>
      <c r="G1819" s="17" t="e">
        <f>VLOOKUP(Audit!F584,$V$3:$AE$12,6,FALSE) &amp; VLOOKUP(Audit!F584,$V$13:$AE$22,6,FALSE)&amp; IF(Audit!F584=10,Audit!V584&amp;Audit!W584,"")</f>
        <v>#N/A</v>
      </c>
      <c r="H1819" s="17" t="e">
        <f>VLOOKUP(Audit!G584,$V$3:$AE$12,7,FALSE) &amp; VLOOKUP(Audit!G584,$V$13:$AE$22,7,FALSE)&amp;IF(Audit!G584=10,Audit!V584&amp;Audit!W584,"")</f>
        <v>#N/A</v>
      </c>
      <c r="I1819" s="17" t="e">
        <f>VLOOKUP(Audit!H584,$V$3:$AE$12,8,FALSE) &amp; Audit!U584 &amp; VLOOKUP(Audit!H584,$V$13:$AE$22,8,FALSE)&amp;IF(Audit!H584=10,Audit!V584&amp;Audit!W584,"")</f>
        <v>#N/A</v>
      </c>
      <c r="J1819" s="17" t="e">
        <f>VLOOKUP(Audit!I584,$V$3:$AE$12,9,FALSE) &amp; VLOOKUP(Audit!I584,$V$13:$AE$22,9,FALSE) &amp; IF(Audit!I584=10,Audit!V584&amp;Audit!W584,"") &amp; IF(Audit!I584&lt;&gt;1,U1819,"")</f>
        <v>#N/A</v>
      </c>
      <c r="K1819" s="17" t="e">
        <f>VLOOKUP(Audit!J584,$V$3:$AE$12,10,FALSE) &amp; Audit!S584 &amp; VLOOKUP(Audit!J584,$V$13:$AE$22,10,FALSE) &amp; IF(Audit!J584=10,Audit!V584&amp;Audit!W584,"") &amp; IF(Audit!J584&lt;&gt;1,U1819,"")</f>
        <v>#N/A</v>
      </c>
      <c r="L1819" s="10">
        <f>Audit!K584</f>
        <v>0</v>
      </c>
      <c r="M1819" s="10" t="e">
        <f t="shared" si="851"/>
        <v>#N/A</v>
      </c>
      <c r="N1819" s="10" t="e">
        <f t="shared" si="852"/>
        <v>#N/A</v>
      </c>
      <c r="O1819" s="10" t="e">
        <f t="shared" si="853"/>
        <v>#N/A</v>
      </c>
      <c r="P1819" s="10" t="e">
        <f t="shared" si="854"/>
        <v>#N/A</v>
      </c>
      <c r="Q1819" s="10" t="e">
        <f t="shared" si="855"/>
        <v>#N/A</v>
      </c>
      <c r="R1819" s="10" t="e">
        <f t="shared" si="856"/>
        <v>#N/A</v>
      </c>
      <c r="S1819" s="10" t="e">
        <f t="shared" si="857"/>
        <v>#N/A</v>
      </c>
      <c r="T1819" s="10" t="e">
        <f t="shared" si="858"/>
        <v>#N/A</v>
      </c>
      <c r="U1819" s="17" t="str">
        <f>IF(Audit!M584="","",VLOOKUP(Audit!M584,$W$26:$X$35,2,FALSE)) &amp; Audit!N584 &amp; IF(Audit!O584="","",IF(Audit!N584&lt;=1.4,VLOOKUP(Audit!O584,$W$38:X1864,2,FALSE),VLOOKUP(Audit!O584,$W$51:$X$61,2,FALSE))) &amp; IF(Audit!P584="","",VLOOKUP(Audit!P584,$Y$26:$Z$35,2,FALSE) &amp; Audit!Q584 &amp; IF(Audit!O584="","",IF(Audit!Q584&lt;=1.4,VLOOKUP(Audit!R584,$Y$38:$Z$48,2,FALSE),VLOOKUP(Audit!R584,$Y$51:$Z$61,2,FALSE))))</f>
        <v/>
      </c>
      <c r="V1819" s="21"/>
      <c r="AH1819" s="49">
        <f>Audit!A584</f>
        <v>0</v>
      </c>
      <c r="AI1819" s="50" t="e">
        <f>VLOOKUP(Audit!B584,$V$3:$AE$12,2,FALSE)&amp; IF(Audit!B584=10,Audit!V584,"")</f>
        <v>#N/A</v>
      </c>
      <c r="AJ1819" s="50" t="e">
        <f>VLOOKUP(Audit!B584,$V$13:$AE$22,2,FALSE)&amp; IF(Audit!B584=10,Audit!W584,"")</f>
        <v>#N/A</v>
      </c>
      <c r="AK1819" s="47" t="e">
        <f t="shared" si="859"/>
        <v>#N/A</v>
      </c>
      <c r="AL1819" s="50" t="e">
        <f>VLOOKUP(Audit!C584,$V$3:$AE$12,3,FALSE)&amp; IF(Audit!C584=10,Audit!V584,"")</f>
        <v>#N/A</v>
      </c>
      <c r="AM1819" s="50" t="e">
        <f>VLOOKUP(Audit!C584,$V$13:$AE$22,3,FALSE)&amp; IF(Audit!C584=10,Audit!W584,"")</f>
        <v>#N/A</v>
      </c>
      <c r="AN1819" s="47" t="e">
        <f t="shared" si="860"/>
        <v>#N/A</v>
      </c>
      <c r="AO1819" s="50" t="e">
        <f>VLOOKUP(Audit!D584,$V$3:$AE$12,4,FALSE) &amp;  Audit!T584 &amp; IF(Audit!D584=10,Audit!V584,"")</f>
        <v>#N/A</v>
      </c>
      <c r="AP1819" s="50" t="e">
        <f>VLOOKUP(Audit!D584,$V$13:$AE$22,4,FALSE)&amp; IF(Audit!D584=10,Audit!W584,"")</f>
        <v>#N/A</v>
      </c>
      <c r="AQ1819" s="47" t="e">
        <f t="shared" si="861"/>
        <v>#N/A</v>
      </c>
      <c r="AR1819" s="50" t="e">
        <f>VLOOKUP(Audit!E584,$V$3:$AE$12,5,FALSE)&amp; IF(Audit!E584=10,Audit!V584,"")</f>
        <v>#N/A</v>
      </c>
      <c r="AS1819" s="50" t="e">
        <f>VLOOKUP(Audit!E584,$V$13:$AE$22,5,FALSE)&amp; IF(Audit!E584=10,Audit!W584,"")</f>
        <v>#N/A</v>
      </c>
      <c r="AT1819" s="47" t="e">
        <f t="shared" si="862"/>
        <v>#N/A</v>
      </c>
      <c r="AU1819" s="50" t="e">
        <f>VLOOKUP(Audit!F584,$V$3:$AE$12,6,FALSE)&amp; IF(Audit!F584=10,Audit!V584,"")</f>
        <v>#N/A</v>
      </c>
      <c r="AV1819" s="50" t="e">
        <f>VLOOKUP(Audit!F584,$V$13:$AE$22,6,FALSE)&amp; IF(Audit!F584=10,Audit!W584,"")</f>
        <v>#N/A</v>
      </c>
      <c r="AW1819" s="47" t="e">
        <f t="shared" si="863"/>
        <v>#N/A</v>
      </c>
      <c r="AX1819" s="50" t="e">
        <f>VLOOKUP(Audit!G584,$V$3:$AE$12,7,FALSE)&amp; IF(Audit!G584=10,Audit!V584,"")</f>
        <v>#N/A</v>
      </c>
      <c r="AY1819" s="50" t="e">
        <f>VLOOKUP(Audit!G584,$V$13:$AE$22,7,FALSE) &amp; IF(Audit!G584=10,Audit!W584,"")</f>
        <v>#N/A</v>
      </c>
      <c r="AZ1819" s="47" t="e">
        <f t="shared" si="864"/>
        <v>#N/A</v>
      </c>
      <c r="BA1819" s="50" t="e">
        <f>VLOOKUP(Audit!H584,$V$3:$AE$12,8,FALSE)&amp; Audit!U584 &amp; IF(Audit!H584=10,Audit!V584,"")</f>
        <v>#N/A</v>
      </c>
      <c r="BB1819" s="50" t="e">
        <f>VLOOKUP(Audit!H584,$V$13:$AE$22,8,FALSE) &amp; IF(Audit!H584=10,Audit!W584,"")</f>
        <v>#N/A</v>
      </c>
      <c r="BC1819" s="47" t="e">
        <f t="shared" si="865"/>
        <v>#N/A</v>
      </c>
      <c r="BD1819" s="50" t="e">
        <f>VLOOKUP(Audit!I584,$V$3:$AE$12,9,FALSE)&amp; IF(Audit!I584=10,Audit!V584,"")</f>
        <v>#N/A</v>
      </c>
      <c r="BE1819" s="50" t="e">
        <f>VLOOKUP(Audit!I584,$V$13:$AE$22,9,FALSE) &amp; IF(Audit!I584=10,Audit!W584,"") &amp; IF(Audit!I584&lt;&gt;1,U1819,"")</f>
        <v>#N/A</v>
      </c>
      <c r="BF1819" s="47" t="e">
        <f t="shared" si="866"/>
        <v>#N/A</v>
      </c>
      <c r="BG1819" s="50" t="e">
        <f>VLOOKUP(Audit!J584,$V$3:$AE$12,10,FALSE) &amp; Audit!S584 &amp; IF(Audit!J584=10,Audit!V584,"")</f>
        <v>#N/A</v>
      </c>
      <c r="BH1819" s="50" t="e">
        <f>VLOOKUP(Audit!J584,$V$13:$AE$22,10,FALSE) &amp; IF(Audit!J584=10,Audit!W584,"") &amp; IF(Audit!J584&lt;&gt;1,U1819,"")</f>
        <v>#N/A</v>
      </c>
      <c r="BI1819" s="47" t="e">
        <f t="shared" si="867"/>
        <v>#N/A</v>
      </c>
      <c r="BJ1819" s="48" t="str">
        <f t="shared" si="868"/>
        <v/>
      </c>
      <c r="BK1819" s="48" t="str">
        <f t="shared" si="869"/>
        <v/>
      </c>
      <c r="BL1819" s="48" t="str">
        <f t="shared" si="870"/>
        <v/>
      </c>
      <c r="BM1819" s="48" t="str">
        <f t="shared" si="871"/>
        <v/>
      </c>
      <c r="BN1819" s="48" t="str">
        <f t="shared" si="872"/>
        <v/>
      </c>
      <c r="BO1819" s="48" t="str">
        <f t="shared" si="873"/>
        <v/>
      </c>
      <c r="BP1819" s="48" t="str">
        <f t="shared" si="874"/>
        <v/>
      </c>
      <c r="BQ1819" s="48" t="str">
        <f t="shared" si="875"/>
        <v/>
      </c>
      <c r="BR1819" s="48" t="str">
        <f t="shared" si="876"/>
        <v/>
      </c>
      <c r="BS1819" s="48" t="str">
        <f t="shared" si="877"/>
        <v/>
      </c>
      <c r="BT1819" s="48" t="str">
        <f t="shared" si="878"/>
        <v/>
      </c>
      <c r="BU1819" s="48" t="str">
        <f t="shared" si="879"/>
        <v/>
      </c>
    </row>
    <row r="1820" spans="1:73">
      <c r="A1820" s="10">
        <f>Audit!A585</f>
        <v>0</v>
      </c>
      <c r="B1820" s="10" t="e">
        <f t="shared" si="850"/>
        <v>#N/A</v>
      </c>
      <c r="C1820" s="17" t="e">
        <f>VLOOKUP(Audit!B585,$V$3:$AE$12,2,FALSE) &amp; VLOOKUP(Audit!B585,$V$13:$AE$22,2,FALSE)&amp; IF(Audit!B585=10,Audit!V585&amp;Audit!W585,"")</f>
        <v>#N/A</v>
      </c>
      <c r="D1820" s="17" t="e">
        <f>VLOOKUP(Audit!C585,$V$3:$AE$12,3,FALSE) &amp; VLOOKUP(Audit!C585,$V$13:$AE$22,3,FALSE) &amp;IF(Audit!C585=10,Audit!V585&amp;Audit!W585,"")</f>
        <v>#N/A</v>
      </c>
      <c r="E1820" s="17" t="e">
        <f>VLOOKUP(Audit!D585,$V$3:$AE$12,4,FALSE)&amp; Audit!T585 &amp; VLOOKUP(Audit!D585,$V$13:$AE$22,4,FALSE)&amp; IF(Audit!D585=10,Audit!V585&amp;Audit!W585,"")</f>
        <v>#N/A</v>
      </c>
      <c r="F1820" s="17" t="e">
        <f>VLOOKUP(Audit!E585,$V$3:$AE$12,5,FALSE) &amp; VLOOKUP(Audit!E585,$V$13:$AE$22,5,FALSE)&amp; IF(Audit!E585=10,Audit!V585&amp;Audit!W585,"")</f>
        <v>#N/A</v>
      </c>
      <c r="G1820" s="17" t="e">
        <f>VLOOKUP(Audit!F585,$V$3:$AE$12,6,FALSE) &amp; VLOOKUP(Audit!F585,$V$13:$AE$22,6,FALSE)&amp; IF(Audit!F585=10,Audit!V585&amp;Audit!W585,"")</f>
        <v>#N/A</v>
      </c>
      <c r="H1820" s="17" t="e">
        <f>VLOOKUP(Audit!G585,$V$3:$AE$12,7,FALSE) &amp; VLOOKUP(Audit!G585,$V$13:$AE$22,7,FALSE)&amp;IF(Audit!G585=10,Audit!V585&amp;Audit!W585,"")</f>
        <v>#N/A</v>
      </c>
      <c r="I1820" s="17" t="e">
        <f>VLOOKUP(Audit!H585,$V$3:$AE$12,8,FALSE) &amp; Audit!U585 &amp; VLOOKUP(Audit!H585,$V$13:$AE$22,8,FALSE)&amp;IF(Audit!H585=10,Audit!V585&amp;Audit!W585,"")</f>
        <v>#N/A</v>
      </c>
      <c r="J1820" s="17" t="e">
        <f>VLOOKUP(Audit!I585,$V$3:$AE$12,9,FALSE) &amp; VLOOKUP(Audit!I585,$V$13:$AE$22,9,FALSE) &amp; IF(Audit!I585=10,Audit!V585&amp;Audit!W585,"") &amp; IF(Audit!I585&lt;&gt;1,U1820,"")</f>
        <v>#N/A</v>
      </c>
      <c r="K1820" s="17" t="e">
        <f>VLOOKUP(Audit!J585,$V$3:$AE$12,10,FALSE) &amp; Audit!S585 &amp; VLOOKUP(Audit!J585,$V$13:$AE$22,10,FALSE) &amp; IF(Audit!J585=10,Audit!V585&amp;Audit!W585,"") &amp; IF(Audit!J585&lt;&gt;1,U1820,"")</f>
        <v>#N/A</v>
      </c>
      <c r="L1820" s="10">
        <f>Audit!K585</f>
        <v>0</v>
      </c>
      <c r="M1820" s="10" t="e">
        <f t="shared" si="851"/>
        <v>#N/A</v>
      </c>
      <c r="N1820" s="10" t="e">
        <f t="shared" si="852"/>
        <v>#N/A</v>
      </c>
      <c r="O1820" s="10" t="e">
        <f t="shared" si="853"/>
        <v>#N/A</v>
      </c>
      <c r="P1820" s="10" t="e">
        <f t="shared" si="854"/>
        <v>#N/A</v>
      </c>
      <c r="Q1820" s="10" t="e">
        <f t="shared" si="855"/>
        <v>#N/A</v>
      </c>
      <c r="R1820" s="10" t="e">
        <f t="shared" si="856"/>
        <v>#N/A</v>
      </c>
      <c r="S1820" s="10" t="e">
        <f t="shared" si="857"/>
        <v>#N/A</v>
      </c>
      <c r="T1820" s="10" t="e">
        <f t="shared" si="858"/>
        <v>#N/A</v>
      </c>
      <c r="U1820" s="17" t="str">
        <f>IF(Audit!M585="","",VLOOKUP(Audit!M585,$W$26:$X$35,2,FALSE)) &amp; Audit!N585 &amp; IF(Audit!O585="","",IF(Audit!N585&lt;=1.4,VLOOKUP(Audit!O585,$W$38:X1865,2,FALSE),VLOOKUP(Audit!O585,$W$51:$X$61,2,FALSE))) &amp; IF(Audit!P585="","",VLOOKUP(Audit!P585,$Y$26:$Z$35,2,FALSE) &amp; Audit!Q585 &amp; IF(Audit!O585="","",IF(Audit!Q585&lt;=1.4,VLOOKUP(Audit!R585,$Y$38:$Z$48,2,FALSE),VLOOKUP(Audit!R585,$Y$51:$Z$61,2,FALSE))))</f>
        <v/>
      </c>
      <c r="V1820" s="21"/>
      <c r="AH1820" s="49">
        <f>Audit!A585</f>
        <v>0</v>
      </c>
      <c r="AI1820" s="50" t="e">
        <f>VLOOKUP(Audit!B585,$V$3:$AE$12,2,FALSE)&amp; IF(Audit!B585=10,Audit!V585,"")</f>
        <v>#N/A</v>
      </c>
      <c r="AJ1820" s="50" t="e">
        <f>VLOOKUP(Audit!B585,$V$13:$AE$22,2,FALSE)&amp; IF(Audit!B585=10,Audit!W585,"")</f>
        <v>#N/A</v>
      </c>
      <c r="AK1820" s="47" t="e">
        <f t="shared" si="859"/>
        <v>#N/A</v>
      </c>
      <c r="AL1820" s="50" t="e">
        <f>VLOOKUP(Audit!C585,$V$3:$AE$12,3,FALSE)&amp; IF(Audit!C585=10,Audit!V585,"")</f>
        <v>#N/A</v>
      </c>
      <c r="AM1820" s="50" t="e">
        <f>VLOOKUP(Audit!C585,$V$13:$AE$22,3,FALSE)&amp; IF(Audit!C585=10,Audit!W585,"")</f>
        <v>#N/A</v>
      </c>
      <c r="AN1820" s="47" t="e">
        <f t="shared" si="860"/>
        <v>#N/A</v>
      </c>
      <c r="AO1820" s="50" t="e">
        <f>VLOOKUP(Audit!D585,$V$3:$AE$12,4,FALSE) &amp;  Audit!T585 &amp; IF(Audit!D585=10,Audit!V585,"")</f>
        <v>#N/A</v>
      </c>
      <c r="AP1820" s="50" t="e">
        <f>VLOOKUP(Audit!D585,$V$13:$AE$22,4,FALSE)&amp; IF(Audit!D585=10,Audit!W585,"")</f>
        <v>#N/A</v>
      </c>
      <c r="AQ1820" s="47" t="e">
        <f t="shared" si="861"/>
        <v>#N/A</v>
      </c>
      <c r="AR1820" s="50" t="e">
        <f>VLOOKUP(Audit!E585,$V$3:$AE$12,5,FALSE)&amp; IF(Audit!E585=10,Audit!V585,"")</f>
        <v>#N/A</v>
      </c>
      <c r="AS1820" s="50" t="e">
        <f>VLOOKUP(Audit!E585,$V$13:$AE$22,5,FALSE)&amp; IF(Audit!E585=10,Audit!W585,"")</f>
        <v>#N/A</v>
      </c>
      <c r="AT1820" s="47" t="e">
        <f t="shared" si="862"/>
        <v>#N/A</v>
      </c>
      <c r="AU1820" s="50" t="e">
        <f>VLOOKUP(Audit!F585,$V$3:$AE$12,6,FALSE)&amp; IF(Audit!F585=10,Audit!V585,"")</f>
        <v>#N/A</v>
      </c>
      <c r="AV1820" s="50" t="e">
        <f>VLOOKUP(Audit!F585,$V$13:$AE$22,6,FALSE)&amp; IF(Audit!F585=10,Audit!W585,"")</f>
        <v>#N/A</v>
      </c>
      <c r="AW1820" s="47" t="e">
        <f t="shared" si="863"/>
        <v>#N/A</v>
      </c>
      <c r="AX1820" s="50" t="e">
        <f>VLOOKUP(Audit!G585,$V$3:$AE$12,7,FALSE)&amp; IF(Audit!G585=10,Audit!V585,"")</f>
        <v>#N/A</v>
      </c>
      <c r="AY1820" s="50" t="e">
        <f>VLOOKUP(Audit!G585,$V$13:$AE$22,7,FALSE) &amp; IF(Audit!G585=10,Audit!W585,"")</f>
        <v>#N/A</v>
      </c>
      <c r="AZ1820" s="47" t="e">
        <f t="shared" si="864"/>
        <v>#N/A</v>
      </c>
      <c r="BA1820" s="50" t="e">
        <f>VLOOKUP(Audit!H585,$V$3:$AE$12,8,FALSE)&amp; Audit!U585 &amp; IF(Audit!H585=10,Audit!V585,"")</f>
        <v>#N/A</v>
      </c>
      <c r="BB1820" s="50" t="e">
        <f>VLOOKUP(Audit!H585,$V$13:$AE$22,8,FALSE) &amp; IF(Audit!H585=10,Audit!W585,"")</f>
        <v>#N/A</v>
      </c>
      <c r="BC1820" s="47" t="e">
        <f t="shared" si="865"/>
        <v>#N/A</v>
      </c>
      <c r="BD1820" s="50" t="e">
        <f>VLOOKUP(Audit!I585,$V$3:$AE$12,9,FALSE)&amp; IF(Audit!I585=10,Audit!V585,"")</f>
        <v>#N/A</v>
      </c>
      <c r="BE1820" s="50" t="e">
        <f>VLOOKUP(Audit!I585,$V$13:$AE$22,9,FALSE) &amp; IF(Audit!I585=10,Audit!W585,"") &amp; IF(Audit!I585&lt;&gt;1,U1820,"")</f>
        <v>#N/A</v>
      </c>
      <c r="BF1820" s="47" t="e">
        <f t="shared" si="866"/>
        <v>#N/A</v>
      </c>
      <c r="BG1820" s="50" t="e">
        <f>VLOOKUP(Audit!J585,$V$3:$AE$12,10,FALSE) &amp; Audit!S585 &amp; IF(Audit!J585=10,Audit!V585,"")</f>
        <v>#N/A</v>
      </c>
      <c r="BH1820" s="50" t="e">
        <f>VLOOKUP(Audit!J585,$V$13:$AE$22,10,FALSE) &amp; IF(Audit!J585=10,Audit!W585,"") &amp; IF(Audit!J585&lt;&gt;1,U1820,"")</f>
        <v>#N/A</v>
      </c>
      <c r="BI1820" s="47" t="e">
        <f t="shared" si="867"/>
        <v>#N/A</v>
      </c>
      <c r="BJ1820" s="48" t="str">
        <f t="shared" si="868"/>
        <v/>
      </c>
      <c r="BK1820" s="48" t="str">
        <f t="shared" si="869"/>
        <v/>
      </c>
      <c r="BL1820" s="48" t="str">
        <f t="shared" si="870"/>
        <v/>
      </c>
      <c r="BM1820" s="48" t="str">
        <f t="shared" si="871"/>
        <v/>
      </c>
      <c r="BN1820" s="48" t="str">
        <f t="shared" si="872"/>
        <v/>
      </c>
      <c r="BO1820" s="48" t="str">
        <f t="shared" si="873"/>
        <v/>
      </c>
      <c r="BP1820" s="48" t="str">
        <f t="shared" si="874"/>
        <v/>
      </c>
      <c r="BQ1820" s="48" t="str">
        <f t="shared" si="875"/>
        <v/>
      </c>
      <c r="BR1820" s="48" t="str">
        <f t="shared" si="876"/>
        <v/>
      </c>
      <c r="BS1820" s="48" t="str">
        <f t="shared" si="877"/>
        <v/>
      </c>
      <c r="BT1820" s="48" t="str">
        <f t="shared" si="878"/>
        <v/>
      </c>
      <c r="BU1820" s="48" t="str">
        <f t="shared" si="879"/>
        <v/>
      </c>
    </row>
    <row r="1821" spans="1:73">
      <c r="A1821" s="10">
        <f>Audit!A586</f>
        <v>0</v>
      </c>
      <c r="B1821" s="10" t="e">
        <f t="shared" si="850"/>
        <v>#N/A</v>
      </c>
      <c r="C1821" s="17" t="e">
        <f>VLOOKUP(Audit!B586,$V$3:$AE$12,2,FALSE) &amp; VLOOKUP(Audit!B586,$V$13:$AE$22,2,FALSE)&amp; IF(Audit!B586=10,Audit!V586&amp;Audit!W586,"")</f>
        <v>#N/A</v>
      </c>
      <c r="D1821" s="17" t="e">
        <f>VLOOKUP(Audit!C586,$V$3:$AE$12,3,FALSE) &amp; VLOOKUP(Audit!C586,$V$13:$AE$22,3,FALSE) &amp;IF(Audit!C586=10,Audit!V586&amp;Audit!W586,"")</f>
        <v>#N/A</v>
      </c>
      <c r="E1821" s="17" t="e">
        <f>VLOOKUP(Audit!D586,$V$3:$AE$12,4,FALSE)&amp; Audit!T586 &amp; VLOOKUP(Audit!D586,$V$13:$AE$22,4,FALSE)&amp; IF(Audit!D586=10,Audit!V586&amp;Audit!W586,"")</f>
        <v>#N/A</v>
      </c>
      <c r="F1821" s="17" t="e">
        <f>VLOOKUP(Audit!E586,$V$3:$AE$12,5,FALSE) &amp; VLOOKUP(Audit!E586,$V$13:$AE$22,5,FALSE)&amp; IF(Audit!E586=10,Audit!V586&amp;Audit!W586,"")</f>
        <v>#N/A</v>
      </c>
      <c r="G1821" s="17" t="e">
        <f>VLOOKUP(Audit!F586,$V$3:$AE$12,6,FALSE) &amp; VLOOKUP(Audit!F586,$V$13:$AE$22,6,FALSE)&amp; IF(Audit!F586=10,Audit!V586&amp;Audit!W586,"")</f>
        <v>#N/A</v>
      </c>
      <c r="H1821" s="17" t="e">
        <f>VLOOKUP(Audit!G586,$V$3:$AE$12,7,FALSE) &amp; VLOOKUP(Audit!G586,$V$13:$AE$22,7,FALSE)&amp;IF(Audit!G586=10,Audit!V586&amp;Audit!W586,"")</f>
        <v>#N/A</v>
      </c>
      <c r="I1821" s="17" t="e">
        <f>VLOOKUP(Audit!H586,$V$3:$AE$12,8,FALSE) &amp; Audit!U586 &amp; VLOOKUP(Audit!H586,$V$13:$AE$22,8,FALSE)&amp;IF(Audit!H586=10,Audit!V586&amp;Audit!W586,"")</f>
        <v>#N/A</v>
      </c>
      <c r="J1821" s="17" t="e">
        <f>VLOOKUP(Audit!I586,$V$3:$AE$12,9,FALSE) &amp; VLOOKUP(Audit!I586,$V$13:$AE$22,9,FALSE) &amp; IF(Audit!I586=10,Audit!V586&amp;Audit!W586,"") &amp; IF(Audit!I586&lt;&gt;1,U1821,"")</f>
        <v>#N/A</v>
      </c>
      <c r="K1821" s="17" t="e">
        <f>VLOOKUP(Audit!J586,$V$3:$AE$12,10,FALSE) &amp; Audit!S586 &amp; VLOOKUP(Audit!J586,$V$13:$AE$22,10,FALSE) &amp; IF(Audit!J586=10,Audit!V586&amp;Audit!W586,"") &amp; IF(Audit!J586&lt;&gt;1,U1821,"")</f>
        <v>#N/A</v>
      </c>
      <c r="L1821" s="10">
        <f>Audit!K586</f>
        <v>0</v>
      </c>
      <c r="M1821" s="10" t="e">
        <f t="shared" si="851"/>
        <v>#N/A</v>
      </c>
      <c r="N1821" s="10" t="e">
        <f t="shared" si="852"/>
        <v>#N/A</v>
      </c>
      <c r="O1821" s="10" t="e">
        <f t="shared" si="853"/>
        <v>#N/A</v>
      </c>
      <c r="P1821" s="10" t="e">
        <f t="shared" si="854"/>
        <v>#N/A</v>
      </c>
      <c r="Q1821" s="10" t="e">
        <f t="shared" si="855"/>
        <v>#N/A</v>
      </c>
      <c r="R1821" s="10" t="e">
        <f t="shared" si="856"/>
        <v>#N/A</v>
      </c>
      <c r="S1821" s="10" t="e">
        <f t="shared" si="857"/>
        <v>#N/A</v>
      </c>
      <c r="T1821" s="10" t="e">
        <f t="shared" si="858"/>
        <v>#N/A</v>
      </c>
      <c r="U1821" s="17" t="str">
        <f>IF(Audit!M586="","",VLOOKUP(Audit!M586,$W$26:$X$35,2,FALSE)) &amp; Audit!N586 &amp; IF(Audit!O586="","",IF(Audit!N586&lt;=1.4,VLOOKUP(Audit!O586,$W$38:X1866,2,FALSE),VLOOKUP(Audit!O586,$W$51:$X$61,2,FALSE))) &amp; IF(Audit!P586="","",VLOOKUP(Audit!P586,$Y$26:$Z$35,2,FALSE) &amp; Audit!Q586 &amp; IF(Audit!O586="","",IF(Audit!Q586&lt;=1.4,VLOOKUP(Audit!R586,$Y$38:$Z$48,2,FALSE),VLOOKUP(Audit!R586,$Y$51:$Z$61,2,FALSE))))</f>
        <v/>
      </c>
      <c r="V1821" s="21"/>
      <c r="AH1821" s="49">
        <f>Audit!A586</f>
        <v>0</v>
      </c>
      <c r="AI1821" s="50" t="e">
        <f>VLOOKUP(Audit!B586,$V$3:$AE$12,2,FALSE)&amp; IF(Audit!B586=10,Audit!V586,"")</f>
        <v>#N/A</v>
      </c>
      <c r="AJ1821" s="50" t="e">
        <f>VLOOKUP(Audit!B586,$V$13:$AE$22,2,FALSE)&amp; IF(Audit!B586=10,Audit!W586,"")</f>
        <v>#N/A</v>
      </c>
      <c r="AK1821" s="47" t="e">
        <f t="shared" si="859"/>
        <v>#N/A</v>
      </c>
      <c r="AL1821" s="50" t="e">
        <f>VLOOKUP(Audit!C586,$V$3:$AE$12,3,FALSE)&amp; IF(Audit!C586=10,Audit!V586,"")</f>
        <v>#N/A</v>
      </c>
      <c r="AM1821" s="50" t="e">
        <f>VLOOKUP(Audit!C586,$V$13:$AE$22,3,FALSE)&amp; IF(Audit!C586=10,Audit!W586,"")</f>
        <v>#N/A</v>
      </c>
      <c r="AN1821" s="47" t="e">
        <f t="shared" si="860"/>
        <v>#N/A</v>
      </c>
      <c r="AO1821" s="50" t="e">
        <f>VLOOKUP(Audit!D586,$V$3:$AE$12,4,FALSE) &amp;  Audit!T586 &amp; IF(Audit!D586=10,Audit!V586,"")</f>
        <v>#N/A</v>
      </c>
      <c r="AP1821" s="50" t="e">
        <f>VLOOKUP(Audit!D586,$V$13:$AE$22,4,FALSE)&amp; IF(Audit!D586=10,Audit!W586,"")</f>
        <v>#N/A</v>
      </c>
      <c r="AQ1821" s="47" t="e">
        <f t="shared" si="861"/>
        <v>#N/A</v>
      </c>
      <c r="AR1821" s="50" t="e">
        <f>VLOOKUP(Audit!E586,$V$3:$AE$12,5,FALSE)&amp; IF(Audit!E586=10,Audit!V586,"")</f>
        <v>#N/A</v>
      </c>
      <c r="AS1821" s="50" t="e">
        <f>VLOOKUP(Audit!E586,$V$13:$AE$22,5,FALSE)&amp; IF(Audit!E586=10,Audit!W586,"")</f>
        <v>#N/A</v>
      </c>
      <c r="AT1821" s="47" t="e">
        <f t="shared" si="862"/>
        <v>#N/A</v>
      </c>
      <c r="AU1821" s="50" t="e">
        <f>VLOOKUP(Audit!F586,$V$3:$AE$12,6,FALSE)&amp; IF(Audit!F586=10,Audit!V586,"")</f>
        <v>#N/A</v>
      </c>
      <c r="AV1821" s="50" t="e">
        <f>VLOOKUP(Audit!F586,$V$13:$AE$22,6,FALSE)&amp; IF(Audit!F586=10,Audit!W586,"")</f>
        <v>#N/A</v>
      </c>
      <c r="AW1821" s="47" t="e">
        <f t="shared" si="863"/>
        <v>#N/A</v>
      </c>
      <c r="AX1821" s="50" t="e">
        <f>VLOOKUP(Audit!G586,$V$3:$AE$12,7,FALSE)&amp; IF(Audit!G586=10,Audit!V586,"")</f>
        <v>#N/A</v>
      </c>
      <c r="AY1821" s="50" t="e">
        <f>VLOOKUP(Audit!G586,$V$13:$AE$22,7,FALSE) &amp; IF(Audit!G586=10,Audit!W586,"")</f>
        <v>#N/A</v>
      </c>
      <c r="AZ1821" s="47" t="e">
        <f t="shared" si="864"/>
        <v>#N/A</v>
      </c>
      <c r="BA1821" s="50" t="e">
        <f>VLOOKUP(Audit!H586,$V$3:$AE$12,8,FALSE)&amp; Audit!U586 &amp; IF(Audit!H586=10,Audit!V586,"")</f>
        <v>#N/A</v>
      </c>
      <c r="BB1821" s="50" t="e">
        <f>VLOOKUP(Audit!H586,$V$13:$AE$22,8,FALSE) &amp; IF(Audit!H586=10,Audit!W586,"")</f>
        <v>#N/A</v>
      </c>
      <c r="BC1821" s="47" t="e">
        <f t="shared" si="865"/>
        <v>#N/A</v>
      </c>
      <c r="BD1821" s="50" t="e">
        <f>VLOOKUP(Audit!I586,$V$3:$AE$12,9,FALSE)&amp; IF(Audit!I586=10,Audit!V586,"")</f>
        <v>#N/A</v>
      </c>
      <c r="BE1821" s="50" t="e">
        <f>VLOOKUP(Audit!I586,$V$13:$AE$22,9,FALSE) &amp; IF(Audit!I586=10,Audit!W586,"") &amp; IF(Audit!I586&lt;&gt;1,U1821,"")</f>
        <v>#N/A</v>
      </c>
      <c r="BF1821" s="47" t="e">
        <f t="shared" si="866"/>
        <v>#N/A</v>
      </c>
      <c r="BG1821" s="50" t="e">
        <f>VLOOKUP(Audit!J586,$V$3:$AE$12,10,FALSE) &amp; Audit!S586 &amp; IF(Audit!J586=10,Audit!V586,"")</f>
        <v>#N/A</v>
      </c>
      <c r="BH1821" s="50" t="e">
        <f>VLOOKUP(Audit!J586,$V$13:$AE$22,10,FALSE) &amp; IF(Audit!J586=10,Audit!W586,"") &amp; IF(Audit!J586&lt;&gt;1,U1821,"")</f>
        <v>#N/A</v>
      </c>
      <c r="BI1821" s="47" t="e">
        <f t="shared" si="867"/>
        <v>#N/A</v>
      </c>
      <c r="BJ1821" s="48" t="str">
        <f t="shared" si="868"/>
        <v/>
      </c>
      <c r="BK1821" s="48" t="str">
        <f t="shared" si="869"/>
        <v/>
      </c>
      <c r="BL1821" s="48" t="str">
        <f t="shared" si="870"/>
        <v/>
      </c>
      <c r="BM1821" s="48" t="str">
        <f t="shared" si="871"/>
        <v/>
      </c>
      <c r="BN1821" s="48" t="str">
        <f t="shared" si="872"/>
        <v/>
      </c>
      <c r="BO1821" s="48" t="str">
        <f t="shared" si="873"/>
        <v/>
      </c>
      <c r="BP1821" s="48" t="str">
        <f t="shared" si="874"/>
        <v/>
      </c>
      <c r="BQ1821" s="48" t="str">
        <f t="shared" si="875"/>
        <v/>
      </c>
      <c r="BR1821" s="48" t="str">
        <f t="shared" si="876"/>
        <v/>
      </c>
      <c r="BS1821" s="48" t="str">
        <f t="shared" si="877"/>
        <v/>
      </c>
      <c r="BT1821" s="48" t="str">
        <f t="shared" si="878"/>
        <v/>
      </c>
      <c r="BU1821" s="48" t="str">
        <f t="shared" si="879"/>
        <v/>
      </c>
    </row>
    <row r="1822" spans="1:73">
      <c r="A1822" s="10">
        <f>Audit!A587</f>
        <v>0</v>
      </c>
      <c r="B1822" s="10" t="e">
        <f t="shared" si="850"/>
        <v>#N/A</v>
      </c>
      <c r="C1822" s="17" t="e">
        <f>VLOOKUP(Audit!B587,$V$3:$AE$12,2,FALSE) &amp; VLOOKUP(Audit!B587,$V$13:$AE$22,2,FALSE)&amp; IF(Audit!B587=10,Audit!V587&amp;Audit!W587,"")</f>
        <v>#N/A</v>
      </c>
      <c r="D1822" s="17" t="e">
        <f>VLOOKUP(Audit!C587,$V$3:$AE$12,3,FALSE) &amp; VLOOKUP(Audit!C587,$V$13:$AE$22,3,FALSE) &amp;IF(Audit!C587=10,Audit!V587&amp;Audit!W587,"")</f>
        <v>#N/A</v>
      </c>
      <c r="E1822" s="17" t="e">
        <f>VLOOKUP(Audit!D587,$V$3:$AE$12,4,FALSE)&amp; Audit!T587 &amp; VLOOKUP(Audit!D587,$V$13:$AE$22,4,FALSE)&amp; IF(Audit!D587=10,Audit!V587&amp;Audit!W587,"")</f>
        <v>#N/A</v>
      </c>
      <c r="F1822" s="17" t="e">
        <f>VLOOKUP(Audit!E587,$V$3:$AE$12,5,FALSE) &amp; VLOOKUP(Audit!E587,$V$13:$AE$22,5,FALSE)&amp; IF(Audit!E587=10,Audit!V587&amp;Audit!W587,"")</f>
        <v>#N/A</v>
      </c>
      <c r="G1822" s="17" t="e">
        <f>VLOOKUP(Audit!F587,$V$3:$AE$12,6,FALSE) &amp; VLOOKUP(Audit!F587,$V$13:$AE$22,6,FALSE)&amp; IF(Audit!F587=10,Audit!V587&amp;Audit!W587,"")</f>
        <v>#N/A</v>
      </c>
      <c r="H1822" s="17" t="e">
        <f>VLOOKUP(Audit!G587,$V$3:$AE$12,7,FALSE) &amp; VLOOKUP(Audit!G587,$V$13:$AE$22,7,FALSE)&amp;IF(Audit!G587=10,Audit!V587&amp;Audit!W587,"")</f>
        <v>#N/A</v>
      </c>
      <c r="I1822" s="17" t="e">
        <f>VLOOKUP(Audit!H587,$V$3:$AE$12,8,FALSE) &amp; Audit!U587 &amp; VLOOKUP(Audit!H587,$V$13:$AE$22,8,FALSE)&amp;IF(Audit!H587=10,Audit!V587&amp;Audit!W587,"")</f>
        <v>#N/A</v>
      </c>
      <c r="J1822" s="17" t="e">
        <f>VLOOKUP(Audit!I587,$V$3:$AE$12,9,FALSE) &amp; VLOOKUP(Audit!I587,$V$13:$AE$22,9,FALSE) &amp; IF(Audit!I587=10,Audit!V587&amp;Audit!W587,"") &amp; IF(Audit!I587&lt;&gt;1,U1822,"")</f>
        <v>#N/A</v>
      </c>
      <c r="K1822" s="17" t="e">
        <f>VLOOKUP(Audit!J587,$V$3:$AE$12,10,FALSE) &amp; Audit!S587 &amp; VLOOKUP(Audit!J587,$V$13:$AE$22,10,FALSE) &amp; IF(Audit!J587=10,Audit!V587&amp;Audit!W587,"") &amp; IF(Audit!J587&lt;&gt;1,U1822,"")</f>
        <v>#N/A</v>
      </c>
      <c r="L1822" s="10">
        <f>Audit!K587</f>
        <v>0</v>
      </c>
      <c r="M1822" s="10" t="e">
        <f t="shared" si="851"/>
        <v>#N/A</v>
      </c>
      <c r="N1822" s="10" t="e">
        <f t="shared" si="852"/>
        <v>#N/A</v>
      </c>
      <c r="O1822" s="10" t="e">
        <f t="shared" si="853"/>
        <v>#N/A</v>
      </c>
      <c r="P1822" s="10" t="e">
        <f t="shared" si="854"/>
        <v>#N/A</v>
      </c>
      <c r="Q1822" s="10" t="e">
        <f t="shared" si="855"/>
        <v>#N/A</v>
      </c>
      <c r="R1822" s="10" t="e">
        <f t="shared" si="856"/>
        <v>#N/A</v>
      </c>
      <c r="S1822" s="10" t="e">
        <f t="shared" si="857"/>
        <v>#N/A</v>
      </c>
      <c r="T1822" s="10" t="e">
        <f t="shared" si="858"/>
        <v>#N/A</v>
      </c>
      <c r="U1822" s="17" t="str">
        <f>IF(Audit!M587="","",VLOOKUP(Audit!M587,$W$26:$X$35,2,FALSE)) &amp; Audit!N587 &amp; IF(Audit!O587="","",IF(Audit!N587&lt;=1.4,VLOOKUP(Audit!O587,$W$38:X1867,2,FALSE),VLOOKUP(Audit!O587,$W$51:$X$61,2,FALSE))) &amp; IF(Audit!P587="","",VLOOKUP(Audit!P587,$Y$26:$Z$35,2,FALSE) &amp; Audit!Q587 &amp; IF(Audit!O587="","",IF(Audit!Q587&lt;=1.4,VLOOKUP(Audit!R587,$Y$38:$Z$48,2,FALSE),VLOOKUP(Audit!R587,$Y$51:$Z$61,2,FALSE))))</f>
        <v/>
      </c>
      <c r="V1822" s="21"/>
      <c r="AH1822" s="49">
        <f>Audit!A587</f>
        <v>0</v>
      </c>
      <c r="AI1822" s="50" t="e">
        <f>VLOOKUP(Audit!B587,$V$3:$AE$12,2,FALSE)&amp; IF(Audit!B587=10,Audit!V587,"")</f>
        <v>#N/A</v>
      </c>
      <c r="AJ1822" s="50" t="e">
        <f>VLOOKUP(Audit!B587,$V$13:$AE$22,2,FALSE)&amp; IF(Audit!B587=10,Audit!W587,"")</f>
        <v>#N/A</v>
      </c>
      <c r="AK1822" s="47" t="e">
        <f t="shared" si="859"/>
        <v>#N/A</v>
      </c>
      <c r="AL1822" s="50" t="e">
        <f>VLOOKUP(Audit!C587,$V$3:$AE$12,3,FALSE)&amp; IF(Audit!C587=10,Audit!V587,"")</f>
        <v>#N/A</v>
      </c>
      <c r="AM1822" s="50" t="e">
        <f>VLOOKUP(Audit!C587,$V$13:$AE$22,3,FALSE)&amp; IF(Audit!C587=10,Audit!W587,"")</f>
        <v>#N/A</v>
      </c>
      <c r="AN1822" s="47" t="e">
        <f t="shared" si="860"/>
        <v>#N/A</v>
      </c>
      <c r="AO1822" s="50" t="e">
        <f>VLOOKUP(Audit!D587,$V$3:$AE$12,4,FALSE) &amp;  Audit!T587 &amp; IF(Audit!D587=10,Audit!V587,"")</f>
        <v>#N/A</v>
      </c>
      <c r="AP1822" s="50" t="e">
        <f>VLOOKUP(Audit!D587,$V$13:$AE$22,4,FALSE)&amp; IF(Audit!D587=10,Audit!W587,"")</f>
        <v>#N/A</v>
      </c>
      <c r="AQ1822" s="47" t="e">
        <f t="shared" si="861"/>
        <v>#N/A</v>
      </c>
      <c r="AR1822" s="50" t="e">
        <f>VLOOKUP(Audit!E587,$V$3:$AE$12,5,FALSE)&amp; IF(Audit!E587=10,Audit!V587,"")</f>
        <v>#N/A</v>
      </c>
      <c r="AS1822" s="50" t="e">
        <f>VLOOKUP(Audit!E587,$V$13:$AE$22,5,FALSE)&amp; IF(Audit!E587=10,Audit!W587,"")</f>
        <v>#N/A</v>
      </c>
      <c r="AT1822" s="47" t="e">
        <f t="shared" si="862"/>
        <v>#N/A</v>
      </c>
      <c r="AU1822" s="50" t="e">
        <f>VLOOKUP(Audit!F587,$V$3:$AE$12,6,FALSE)&amp; IF(Audit!F587=10,Audit!V587,"")</f>
        <v>#N/A</v>
      </c>
      <c r="AV1822" s="50" t="e">
        <f>VLOOKUP(Audit!F587,$V$13:$AE$22,6,FALSE)&amp; IF(Audit!F587=10,Audit!W587,"")</f>
        <v>#N/A</v>
      </c>
      <c r="AW1822" s="47" t="e">
        <f t="shared" si="863"/>
        <v>#N/A</v>
      </c>
      <c r="AX1822" s="50" t="e">
        <f>VLOOKUP(Audit!G587,$V$3:$AE$12,7,FALSE)&amp; IF(Audit!G587=10,Audit!V587,"")</f>
        <v>#N/A</v>
      </c>
      <c r="AY1822" s="50" t="e">
        <f>VLOOKUP(Audit!G587,$V$13:$AE$22,7,FALSE) &amp; IF(Audit!G587=10,Audit!W587,"")</f>
        <v>#N/A</v>
      </c>
      <c r="AZ1822" s="47" t="e">
        <f t="shared" si="864"/>
        <v>#N/A</v>
      </c>
      <c r="BA1822" s="50" t="e">
        <f>VLOOKUP(Audit!H587,$V$3:$AE$12,8,FALSE)&amp; Audit!U587 &amp; IF(Audit!H587=10,Audit!V587,"")</f>
        <v>#N/A</v>
      </c>
      <c r="BB1822" s="50" t="e">
        <f>VLOOKUP(Audit!H587,$V$13:$AE$22,8,FALSE) &amp; IF(Audit!H587=10,Audit!W587,"")</f>
        <v>#N/A</v>
      </c>
      <c r="BC1822" s="47" t="e">
        <f t="shared" si="865"/>
        <v>#N/A</v>
      </c>
      <c r="BD1822" s="50" t="e">
        <f>VLOOKUP(Audit!I587,$V$3:$AE$12,9,FALSE)&amp; IF(Audit!I587=10,Audit!V587,"")</f>
        <v>#N/A</v>
      </c>
      <c r="BE1822" s="50" t="e">
        <f>VLOOKUP(Audit!I587,$V$13:$AE$22,9,FALSE) &amp; IF(Audit!I587=10,Audit!W587,"") &amp; IF(Audit!I587&lt;&gt;1,U1822,"")</f>
        <v>#N/A</v>
      </c>
      <c r="BF1822" s="47" t="e">
        <f t="shared" si="866"/>
        <v>#N/A</v>
      </c>
      <c r="BG1822" s="50" t="e">
        <f>VLOOKUP(Audit!J587,$V$3:$AE$12,10,FALSE) &amp; Audit!S587 &amp; IF(Audit!J587=10,Audit!V587,"")</f>
        <v>#N/A</v>
      </c>
      <c r="BH1822" s="50" t="e">
        <f>VLOOKUP(Audit!J587,$V$13:$AE$22,10,FALSE) &amp; IF(Audit!J587=10,Audit!W587,"") &amp; IF(Audit!J587&lt;&gt;1,U1822,"")</f>
        <v>#N/A</v>
      </c>
      <c r="BI1822" s="47" t="e">
        <f t="shared" si="867"/>
        <v>#N/A</v>
      </c>
      <c r="BJ1822" s="48" t="str">
        <f t="shared" si="868"/>
        <v/>
      </c>
      <c r="BK1822" s="48" t="str">
        <f t="shared" si="869"/>
        <v/>
      </c>
      <c r="BL1822" s="48" t="str">
        <f t="shared" si="870"/>
        <v/>
      </c>
      <c r="BM1822" s="48" t="str">
        <f t="shared" si="871"/>
        <v/>
      </c>
      <c r="BN1822" s="48" t="str">
        <f t="shared" si="872"/>
        <v/>
      </c>
      <c r="BO1822" s="48" t="str">
        <f t="shared" si="873"/>
        <v/>
      </c>
      <c r="BP1822" s="48" t="str">
        <f t="shared" si="874"/>
        <v/>
      </c>
      <c r="BQ1822" s="48" t="str">
        <f t="shared" si="875"/>
        <v/>
      </c>
      <c r="BR1822" s="48" t="str">
        <f t="shared" si="876"/>
        <v/>
      </c>
      <c r="BS1822" s="48" t="str">
        <f t="shared" si="877"/>
        <v/>
      </c>
      <c r="BT1822" s="48" t="str">
        <f t="shared" si="878"/>
        <v/>
      </c>
      <c r="BU1822" s="48" t="str">
        <f t="shared" si="879"/>
        <v/>
      </c>
    </row>
    <row r="1823" spans="1:73">
      <c r="A1823" s="10">
        <f>Audit!A588</f>
        <v>0</v>
      </c>
      <c r="B1823" s="10" t="e">
        <f t="shared" si="850"/>
        <v>#N/A</v>
      </c>
      <c r="C1823" s="17" t="e">
        <f>VLOOKUP(Audit!B588,$V$3:$AE$12,2,FALSE) &amp; VLOOKUP(Audit!B588,$V$13:$AE$22,2,FALSE)&amp; IF(Audit!B588=10,Audit!V588&amp;Audit!W588,"")</f>
        <v>#N/A</v>
      </c>
      <c r="D1823" s="17" t="e">
        <f>VLOOKUP(Audit!C588,$V$3:$AE$12,3,FALSE) &amp; VLOOKUP(Audit!C588,$V$13:$AE$22,3,FALSE) &amp;IF(Audit!C588=10,Audit!V588&amp;Audit!W588,"")</f>
        <v>#N/A</v>
      </c>
      <c r="E1823" s="17" t="e">
        <f>VLOOKUP(Audit!D588,$V$3:$AE$12,4,FALSE)&amp; Audit!T588 &amp; VLOOKUP(Audit!D588,$V$13:$AE$22,4,FALSE)&amp; IF(Audit!D588=10,Audit!V588&amp;Audit!W588,"")</f>
        <v>#N/A</v>
      </c>
      <c r="F1823" s="17" t="e">
        <f>VLOOKUP(Audit!E588,$V$3:$AE$12,5,FALSE) &amp; VLOOKUP(Audit!E588,$V$13:$AE$22,5,FALSE)&amp; IF(Audit!E588=10,Audit!V588&amp;Audit!W588,"")</f>
        <v>#N/A</v>
      </c>
      <c r="G1823" s="17" t="e">
        <f>VLOOKUP(Audit!F588,$V$3:$AE$12,6,FALSE) &amp; VLOOKUP(Audit!F588,$V$13:$AE$22,6,FALSE)&amp; IF(Audit!F588=10,Audit!V588&amp;Audit!W588,"")</f>
        <v>#N/A</v>
      </c>
      <c r="H1823" s="17" t="e">
        <f>VLOOKUP(Audit!G588,$V$3:$AE$12,7,FALSE) &amp; VLOOKUP(Audit!G588,$V$13:$AE$22,7,FALSE)&amp;IF(Audit!G588=10,Audit!V588&amp;Audit!W588,"")</f>
        <v>#N/A</v>
      </c>
      <c r="I1823" s="17" t="e">
        <f>VLOOKUP(Audit!H588,$V$3:$AE$12,8,FALSE) &amp; Audit!U588 &amp; VLOOKUP(Audit!H588,$V$13:$AE$22,8,FALSE)&amp;IF(Audit!H588=10,Audit!V588&amp;Audit!W588,"")</f>
        <v>#N/A</v>
      </c>
      <c r="J1823" s="17" t="e">
        <f>VLOOKUP(Audit!I588,$V$3:$AE$12,9,FALSE) &amp; VLOOKUP(Audit!I588,$V$13:$AE$22,9,FALSE) &amp; IF(Audit!I588=10,Audit!V588&amp;Audit!W588,"") &amp; IF(Audit!I588&lt;&gt;1,U1823,"")</f>
        <v>#N/A</v>
      </c>
      <c r="K1823" s="17" t="e">
        <f>VLOOKUP(Audit!J588,$V$3:$AE$12,10,FALSE) &amp; Audit!S588 &amp; VLOOKUP(Audit!J588,$V$13:$AE$22,10,FALSE) &amp; IF(Audit!J588=10,Audit!V588&amp;Audit!W588,"") &amp; IF(Audit!J588&lt;&gt;1,U1823,"")</f>
        <v>#N/A</v>
      </c>
      <c r="L1823" s="10">
        <f>Audit!K588</f>
        <v>0</v>
      </c>
      <c r="M1823" s="10" t="e">
        <f t="shared" si="851"/>
        <v>#N/A</v>
      </c>
      <c r="N1823" s="10" t="e">
        <f t="shared" si="852"/>
        <v>#N/A</v>
      </c>
      <c r="O1823" s="10" t="e">
        <f t="shared" si="853"/>
        <v>#N/A</v>
      </c>
      <c r="P1823" s="10" t="e">
        <f t="shared" si="854"/>
        <v>#N/A</v>
      </c>
      <c r="Q1823" s="10" t="e">
        <f t="shared" si="855"/>
        <v>#N/A</v>
      </c>
      <c r="R1823" s="10" t="e">
        <f t="shared" si="856"/>
        <v>#N/A</v>
      </c>
      <c r="S1823" s="10" t="e">
        <f t="shared" si="857"/>
        <v>#N/A</v>
      </c>
      <c r="T1823" s="10" t="e">
        <f t="shared" si="858"/>
        <v>#N/A</v>
      </c>
      <c r="U1823" s="17" t="str">
        <f>IF(Audit!M588="","",VLOOKUP(Audit!M588,$W$26:$X$35,2,FALSE)) &amp; Audit!N588 &amp; IF(Audit!O588="","",IF(Audit!N588&lt;=1.4,VLOOKUP(Audit!O588,$W$38:X1868,2,FALSE),VLOOKUP(Audit!O588,$W$51:$X$61,2,FALSE))) &amp; IF(Audit!P588="","",VLOOKUP(Audit!P588,$Y$26:$Z$35,2,FALSE) &amp; Audit!Q588 &amp; IF(Audit!O588="","",IF(Audit!Q588&lt;=1.4,VLOOKUP(Audit!R588,$Y$38:$Z$48,2,FALSE),VLOOKUP(Audit!R588,$Y$51:$Z$61,2,FALSE))))</f>
        <v/>
      </c>
      <c r="V1823" s="21"/>
      <c r="AH1823" s="49">
        <f>Audit!A588</f>
        <v>0</v>
      </c>
      <c r="AI1823" s="50" t="e">
        <f>VLOOKUP(Audit!B588,$V$3:$AE$12,2,FALSE)&amp; IF(Audit!B588=10,Audit!V588,"")</f>
        <v>#N/A</v>
      </c>
      <c r="AJ1823" s="50" t="e">
        <f>VLOOKUP(Audit!B588,$V$13:$AE$22,2,FALSE)&amp; IF(Audit!B588=10,Audit!W588,"")</f>
        <v>#N/A</v>
      </c>
      <c r="AK1823" s="47" t="e">
        <f t="shared" si="859"/>
        <v>#N/A</v>
      </c>
      <c r="AL1823" s="50" t="e">
        <f>VLOOKUP(Audit!C588,$V$3:$AE$12,3,FALSE)&amp; IF(Audit!C588=10,Audit!V588,"")</f>
        <v>#N/A</v>
      </c>
      <c r="AM1823" s="50" t="e">
        <f>VLOOKUP(Audit!C588,$V$13:$AE$22,3,FALSE)&amp; IF(Audit!C588=10,Audit!W588,"")</f>
        <v>#N/A</v>
      </c>
      <c r="AN1823" s="47" t="e">
        <f t="shared" si="860"/>
        <v>#N/A</v>
      </c>
      <c r="AO1823" s="50" t="e">
        <f>VLOOKUP(Audit!D588,$V$3:$AE$12,4,FALSE) &amp;  Audit!T588 &amp; IF(Audit!D588=10,Audit!V588,"")</f>
        <v>#N/A</v>
      </c>
      <c r="AP1823" s="50" t="e">
        <f>VLOOKUP(Audit!D588,$V$13:$AE$22,4,FALSE)&amp; IF(Audit!D588=10,Audit!W588,"")</f>
        <v>#N/A</v>
      </c>
      <c r="AQ1823" s="47" t="e">
        <f t="shared" si="861"/>
        <v>#N/A</v>
      </c>
      <c r="AR1823" s="50" t="e">
        <f>VLOOKUP(Audit!E588,$V$3:$AE$12,5,FALSE)&amp; IF(Audit!E588=10,Audit!V588,"")</f>
        <v>#N/A</v>
      </c>
      <c r="AS1823" s="50" t="e">
        <f>VLOOKUP(Audit!E588,$V$13:$AE$22,5,FALSE)&amp; IF(Audit!E588=10,Audit!W588,"")</f>
        <v>#N/A</v>
      </c>
      <c r="AT1823" s="47" t="e">
        <f t="shared" si="862"/>
        <v>#N/A</v>
      </c>
      <c r="AU1823" s="50" t="e">
        <f>VLOOKUP(Audit!F588,$V$3:$AE$12,6,FALSE)&amp; IF(Audit!F588=10,Audit!V588,"")</f>
        <v>#N/A</v>
      </c>
      <c r="AV1823" s="50" t="e">
        <f>VLOOKUP(Audit!F588,$V$13:$AE$22,6,FALSE)&amp; IF(Audit!F588=10,Audit!W588,"")</f>
        <v>#N/A</v>
      </c>
      <c r="AW1823" s="47" t="e">
        <f t="shared" si="863"/>
        <v>#N/A</v>
      </c>
      <c r="AX1823" s="50" t="e">
        <f>VLOOKUP(Audit!G588,$V$3:$AE$12,7,FALSE)&amp; IF(Audit!G588=10,Audit!V588,"")</f>
        <v>#N/A</v>
      </c>
      <c r="AY1823" s="50" t="e">
        <f>VLOOKUP(Audit!G588,$V$13:$AE$22,7,FALSE) &amp; IF(Audit!G588=10,Audit!W588,"")</f>
        <v>#N/A</v>
      </c>
      <c r="AZ1823" s="47" t="e">
        <f t="shared" si="864"/>
        <v>#N/A</v>
      </c>
      <c r="BA1823" s="50" t="e">
        <f>VLOOKUP(Audit!H588,$V$3:$AE$12,8,FALSE)&amp; Audit!U588 &amp; IF(Audit!H588=10,Audit!V588,"")</f>
        <v>#N/A</v>
      </c>
      <c r="BB1823" s="50" t="e">
        <f>VLOOKUP(Audit!H588,$V$13:$AE$22,8,FALSE) &amp; IF(Audit!H588=10,Audit!W588,"")</f>
        <v>#N/A</v>
      </c>
      <c r="BC1823" s="47" t="e">
        <f t="shared" si="865"/>
        <v>#N/A</v>
      </c>
      <c r="BD1823" s="50" t="e">
        <f>VLOOKUP(Audit!I588,$V$3:$AE$12,9,FALSE)&amp; IF(Audit!I588=10,Audit!V588,"")</f>
        <v>#N/A</v>
      </c>
      <c r="BE1823" s="50" t="e">
        <f>VLOOKUP(Audit!I588,$V$13:$AE$22,9,FALSE) &amp; IF(Audit!I588=10,Audit!W588,"") &amp; IF(Audit!I588&lt;&gt;1,U1823,"")</f>
        <v>#N/A</v>
      </c>
      <c r="BF1823" s="47" t="e">
        <f t="shared" si="866"/>
        <v>#N/A</v>
      </c>
      <c r="BG1823" s="50" t="e">
        <f>VLOOKUP(Audit!J588,$V$3:$AE$12,10,FALSE) &amp; Audit!S588 &amp; IF(Audit!J588=10,Audit!V588,"")</f>
        <v>#N/A</v>
      </c>
      <c r="BH1823" s="50" t="e">
        <f>VLOOKUP(Audit!J588,$V$13:$AE$22,10,FALSE) &amp; IF(Audit!J588=10,Audit!W588,"") &amp; IF(Audit!J588&lt;&gt;1,U1823,"")</f>
        <v>#N/A</v>
      </c>
      <c r="BI1823" s="47" t="e">
        <f t="shared" si="867"/>
        <v>#N/A</v>
      </c>
      <c r="BJ1823" s="48" t="str">
        <f t="shared" si="868"/>
        <v/>
      </c>
      <c r="BK1823" s="48" t="str">
        <f t="shared" si="869"/>
        <v/>
      </c>
      <c r="BL1823" s="48" t="str">
        <f t="shared" si="870"/>
        <v/>
      </c>
      <c r="BM1823" s="48" t="str">
        <f t="shared" si="871"/>
        <v/>
      </c>
      <c r="BN1823" s="48" t="str">
        <f t="shared" si="872"/>
        <v/>
      </c>
      <c r="BO1823" s="48" t="str">
        <f t="shared" si="873"/>
        <v/>
      </c>
      <c r="BP1823" s="48" t="str">
        <f t="shared" si="874"/>
        <v/>
      </c>
      <c r="BQ1823" s="48" t="str">
        <f t="shared" si="875"/>
        <v/>
      </c>
      <c r="BR1823" s="48" t="str">
        <f t="shared" si="876"/>
        <v/>
      </c>
      <c r="BS1823" s="48" t="str">
        <f t="shared" si="877"/>
        <v/>
      </c>
      <c r="BT1823" s="48" t="str">
        <f t="shared" si="878"/>
        <v/>
      </c>
      <c r="BU1823" s="48" t="str">
        <f t="shared" si="879"/>
        <v/>
      </c>
    </row>
    <row r="1824" spans="1:73">
      <c r="A1824" s="10">
        <f>Audit!A589</f>
        <v>0</v>
      </c>
      <c r="B1824" s="10" t="e">
        <f t="shared" si="850"/>
        <v>#N/A</v>
      </c>
      <c r="C1824" s="17" t="e">
        <f>VLOOKUP(Audit!B589,$V$3:$AE$12,2,FALSE) &amp; VLOOKUP(Audit!B589,$V$13:$AE$22,2,FALSE)&amp; IF(Audit!B589=10,Audit!V589&amp;Audit!W589,"")</f>
        <v>#N/A</v>
      </c>
      <c r="D1824" s="17" t="e">
        <f>VLOOKUP(Audit!C589,$V$3:$AE$12,3,FALSE) &amp; VLOOKUP(Audit!C589,$V$13:$AE$22,3,FALSE) &amp;IF(Audit!C589=10,Audit!V589&amp;Audit!W589,"")</f>
        <v>#N/A</v>
      </c>
      <c r="E1824" s="17" t="e">
        <f>VLOOKUP(Audit!D589,$V$3:$AE$12,4,FALSE)&amp; Audit!T589 &amp; VLOOKUP(Audit!D589,$V$13:$AE$22,4,FALSE)&amp; IF(Audit!D589=10,Audit!V589&amp;Audit!W589,"")</f>
        <v>#N/A</v>
      </c>
      <c r="F1824" s="17" t="e">
        <f>VLOOKUP(Audit!E589,$V$3:$AE$12,5,FALSE) &amp; VLOOKUP(Audit!E589,$V$13:$AE$22,5,FALSE)&amp; IF(Audit!E589=10,Audit!V589&amp;Audit!W589,"")</f>
        <v>#N/A</v>
      </c>
      <c r="G1824" s="17" t="e">
        <f>VLOOKUP(Audit!F589,$V$3:$AE$12,6,FALSE) &amp; VLOOKUP(Audit!F589,$V$13:$AE$22,6,FALSE)&amp; IF(Audit!F589=10,Audit!V589&amp;Audit!W589,"")</f>
        <v>#N/A</v>
      </c>
      <c r="H1824" s="17" t="e">
        <f>VLOOKUP(Audit!G589,$V$3:$AE$12,7,FALSE) &amp; VLOOKUP(Audit!G589,$V$13:$AE$22,7,FALSE)&amp;IF(Audit!G589=10,Audit!V589&amp;Audit!W589,"")</f>
        <v>#N/A</v>
      </c>
      <c r="I1824" s="17" t="e">
        <f>VLOOKUP(Audit!H589,$V$3:$AE$12,8,FALSE) &amp; Audit!U589 &amp; VLOOKUP(Audit!H589,$V$13:$AE$22,8,FALSE)&amp;IF(Audit!H589=10,Audit!V589&amp;Audit!W589,"")</f>
        <v>#N/A</v>
      </c>
      <c r="J1824" s="17" t="e">
        <f>VLOOKUP(Audit!I589,$V$3:$AE$12,9,FALSE) &amp; VLOOKUP(Audit!I589,$V$13:$AE$22,9,FALSE) &amp; IF(Audit!I589=10,Audit!V589&amp;Audit!W589,"") &amp; IF(Audit!I589&lt;&gt;1,U1824,"")</f>
        <v>#N/A</v>
      </c>
      <c r="K1824" s="17" t="e">
        <f>VLOOKUP(Audit!J589,$V$3:$AE$12,10,FALSE) &amp; Audit!S589 &amp; VLOOKUP(Audit!J589,$V$13:$AE$22,10,FALSE) &amp; IF(Audit!J589=10,Audit!V589&amp;Audit!W589,"") &amp; IF(Audit!J589&lt;&gt;1,U1824,"")</f>
        <v>#N/A</v>
      </c>
      <c r="L1824" s="10">
        <f>Audit!K589</f>
        <v>0</v>
      </c>
      <c r="M1824" s="10" t="e">
        <f t="shared" si="851"/>
        <v>#N/A</v>
      </c>
      <c r="N1824" s="10" t="e">
        <f t="shared" si="852"/>
        <v>#N/A</v>
      </c>
      <c r="O1824" s="10" t="e">
        <f t="shared" si="853"/>
        <v>#N/A</v>
      </c>
      <c r="P1824" s="10" t="e">
        <f t="shared" si="854"/>
        <v>#N/A</v>
      </c>
      <c r="Q1824" s="10" t="e">
        <f t="shared" si="855"/>
        <v>#N/A</v>
      </c>
      <c r="R1824" s="10" t="e">
        <f t="shared" si="856"/>
        <v>#N/A</v>
      </c>
      <c r="S1824" s="10" t="e">
        <f t="shared" si="857"/>
        <v>#N/A</v>
      </c>
      <c r="T1824" s="10" t="e">
        <f t="shared" si="858"/>
        <v>#N/A</v>
      </c>
      <c r="U1824" s="17" t="str">
        <f>IF(Audit!M589="","",VLOOKUP(Audit!M589,$W$26:$X$35,2,FALSE)) &amp; Audit!N589 &amp; IF(Audit!O589="","",IF(Audit!N589&lt;=1.4,VLOOKUP(Audit!O589,$W$38:X1869,2,FALSE),VLOOKUP(Audit!O589,$W$51:$X$61,2,FALSE))) &amp; IF(Audit!P589="","",VLOOKUP(Audit!P589,$Y$26:$Z$35,2,FALSE) &amp; Audit!Q589 &amp; IF(Audit!O589="","",IF(Audit!Q589&lt;=1.4,VLOOKUP(Audit!R589,$Y$38:$Z$48,2,FALSE),VLOOKUP(Audit!R589,$Y$51:$Z$61,2,FALSE))))</f>
        <v/>
      </c>
      <c r="V1824" s="21"/>
      <c r="AH1824" s="49">
        <f>Audit!A589</f>
        <v>0</v>
      </c>
      <c r="AI1824" s="50" t="e">
        <f>VLOOKUP(Audit!B589,$V$3:$AE$12,2,FALSE)&amp; IF(Audit!B589=10,Audit!V589,"")</f>
        <v>#N/A</v>
      </c>
      <c r="AJ1824" s="50" t="e">
        <f>VLOOKUP(Audit!B589,$V$13:$AE$22,2,FALSE)&amp; IF(Audit!B589=10,Audit!W589,"")</f>
        <v>#N/A</v>
      </c>
      <c r="AK1824" s="47" t="e">
        <f t="shared" si="859"/>
        <v>#N/A</v>
      </c>
      <c r="AL1824" s="50" t="e">
        <f>VLOOKUP(Audit!C589,$V$3:$AE$12,3,FALSE)&amp; IF(Audit!C589=10,Audit!V589,"")</f>
        <v>#N/A</v>
      </c>
      <c r="AM1824" s="50" t="e">
        <f>VLOOKUP(Audit!C589,$V$13:$AE$22,3,FALSE)&amp; IF(Audit!C589=10,Audit!W589,"")</f>
        <v>#N/A</v>
      </c>
      <c r="AN1824" s="47" t="e">
        <f t="shared" si="860"/>
        <v>#N/A</v>
      </c>
      <c r="AO1824" s="50" t="e">
        <f>VLOOKUP(Audit!D589,$V$3:$AE$12,4,FALSE) &amp;  Audit!T589 &amp; IF(Audit!D589=10,Audit!V589,"")</f>
        <v>#N/A</v>
      </c>
      <c r="AP1824" s="50" t="e">
        <f>VLOOKUP(Audit!D589,$V$13:$AE$22,4,FALSE)&amp; IF(Audit!D589=10,Audit!W589,"")</f>
        <v>#N/A</v>
      </c>
      <c r="AQ1824" s="47" t="e">
        <f t="shared" si="861"/>
        <v>#N/A</v>
      </c>
      <c r="AR1824" s="50" t="e">
        <f>VLOOKUP(Audit!E589,$V$3:$AE$12,5,FALSE)&amp; IF(Audit!E589=10,Audit!V589,"")</f>
        <v>#N/A</v>
      </c>
      <c r="AS1824" s="50" t="e">
        <f>VLOOKUP(Audit!E589,$V$13:$AE$22,5,FALSE)&amp; IF(Audit!E589=10,Audit!W589,"")</f>
        <v>#N/A</v>
      </c>
      <c r="AT1824" s="47" t="e">
        <f t="shared" si="862"/>
        <v>#N/A</v>
      </c>
      <c r="AU1824" s="50" t="e">
        <f>VLOOKUP(Audit!F589,$V$3:$AE$12,6,FALSE)&amp; IF(Audit!F589=10,Audit!V589,"")</f>
        <v>#N/A</v>
      </c>
      <c r="AV1824" s="50" t="e">
        <f>VLOOKUP(Audit!F589,$V$13:$AE$22,6,FALSE)&amp; IF(Audit!F589=10,Audit!W589,"")</f>
        <v>#N/A</v>
      </c>
      <c r="AW1824" s="47" t="e">
        <f t="shared" si="863"/>
        <v>#N/A</v>
      </c>
      <c r="AX1824" s="50" t="e">
        <f>VLOOKUP(Audit!G589,$V$3:$AE$12,7,FALSE)&amp; IF(Audit!G589=10,Audit!V589,"")</f>
        <v>#N/A</v>
      </c>
      <c r="AY1824" s="50" t="e">
        <f>VLOOKUP(Audit!G589,$V$13:$AE$22,7,FALSE) &amp; IF(Audit!G589=10,Audit!W589,"")</f>
        <v>#N/A</v>
      </c>
      <c r="AZ1824" s="47" t="e">
        <f t="shared" si="864"/>
        <v>#N/A</v>
      </c>
      <c r="BA1824" s="50" t="e">
        <f>VLOOKUP(Audit!H589,$V$3:$AE$12,8,FALSE)&amp; Audit!U589 &amp; IF(Audit!H589=10,Audit!V589,"")</f>
        <v>#N/A</v>
      </c>
      <c r="BB1824" s="50" t="e">
        <f>VLOOKUP(Audit!H589,$V$13:$AE$22,8,FALSE) &amp; IF(Audit!H589=10,Audit!W589,"")</f>
        <v>#N/A</v>
      </c>
      <c r="BC1824" s="47" t="e">
        <f t="shared" si="865"/>
        <v>#N/A</v>
      </c>
      <c r="BD1824" s="50" t="e">
        <f>VLOOKUP(Audit!I589,$V$3:$AE$12,9,FALSE)&amp; IF(Audit!I589=10,Audit!V589,"")</f>
        <v>#N/A</v>
      </c>
      <c r="BE1824" s="50" t="e">
        <f>VLOOKUP(Audit!I589,$V$13:$AE$22,9,FALSE) &amp; IF(Audit!I589=10,Audit!W589,"") &amp; IF(Audit!I589&lt;&gt;1,U1824,"")</f>
        <v>#N/A</v>
      </c>
      <c r="BF1824" s="47" t="e">
        <f t="shared" si="866"/>
        <v>#N/A</v>
      </c>
      <c r="BG1824" s="50" t="e">
        <f>VLOOKUP(Audit!J589,$V$3:$AE$12,10,FALSE) &amp; Audit!S589 &amp; IF(Audit!J589=10,Audit!V589,"")</f>
        <v>#N/A</v>
      </c>
      <c r="BH1824" s="50" t="e">
        <f>VLOOKUP(Audit!J589,$V$13:$AE$22,10,FALSE) &amp; IF(Audit!J589=10,Audit!W589,"") &amp; IF(Audit!J589&lt;&gt;1,U1824,"")</f>
        <v>#N/A</v>
      </c>
      <c r="BI1824" s="47" t="e">
        <f t="shared" si="867"/>
        <v>#N/A</v>
      </c>
      <c r="BJ1824" s="48" t="str">
        <f t="shared" si="868"/>
        <v/>
      </c>
      <c r="BK1824" s="48" t="str">
        <f t="shared" si="869"/>
        <v/>
      </c>
      <c r="BL1824" s="48" t="str">
        <f t="shared" si="870"/>
        <v/>
      </c>
      <c r="BM1824" s="48" t="str">
        <f t="shared" si="871"/>
        <v/>
      </c>
      <c r="BN1824" s="48" t="str">
        <f t="shared" si="872"/>
        <v/>
      </c>
      <c r="BO1824" s="48" t="str">
        <f t="shared" si="873"/>
        <v/>
      </c>
      <c r="BP1824" s="48" t="str">
        <f t="shared" si="874"/>
        <v/>
      </c>
      <c r="BQ1824" s="48" t="str">
        <f t="shared" si="875"/>
        <v/>
      </c>
      <c r="BR1824" s="48" t="str">
        <f t="shared" si="876"/>
        <v/>
      </c>
      <c r="BS1824" s="48" t="str">
        <f t="shared" si="877"/>
        <v/>
      </c>
      <c r="BT1824" s="48" t="str">
        <f t="shared" si="878"/>
        <v/>
      </c>
      <c r="BU1824" s="48" t="str">
        <f t="shared" si="879"/>
        <v/>
      </c>
    </row>
    <row r="1825" spans="1:73">
      <c r="A1825" s="10">
        <f>Audit!A590</f>
        <v>0</v>
      </c>
      <c r="B1825" s="10" t="e">
        <f t="shared" si="850"/>
        <v>#N/A</v>
      </c>
      <c r="C1825" s="17" t="e">
        <f>VLOOKUP(Audit!B590,$V$3:$AE$12,2,FALSE) &amp; VLOOKUP(Audit!B590,$V$13:$AE$22,2,FALSE)&amp; IF(Audit!B590=10,Audit!V590&amp;Audit!W590,"")</f>
        <v>#N/A</v>
      </c>
      <c r="D1825" s="17" t="e">
        <f>VLOOKUP(Audit!C590,$V$3:$AE$12,3,FALSE) &amp; VLOOKUP(Audit!C590,$V$13:$AE$22,3,FALSE) &amp;IF(Audit!C590=10,Audit!V590&amp;Audit!W590,"")</f>
        <v>#N/A</v>
      </c>
      <c r="E1825" s="17" t="e">
        <f>VLOOKUP(Audit!D590,$V$3:$AE$12,4,FALSE)&amp; Audit!T590 &amp; VLOOKUP(Audit!D590,$V$13:$AE$22,4,FALSE)&amp; IF(Audit!D590=10,Audit!V590&amp;Audit!W590,"")</f>
        <v>#N/A</v>
      </c>
      <c r="F1825" s="17" t="e">
        <f>VLOOKUP(Audit!E590,$V$3:$AE$12,5,FALSE) &amp; VLOOKUP(Audit!E590,$V$13:$AE$22,5,FALSE)&amp; IF(Audit!E590=10,Audit!V590&amp;Audit!W590,"")</f>
        <v>#N/A</v>
      </c>
      <c r="G1825" s="17" t="e">
        <f>VLOOKUP(Audit!F590,$V$3:$AE$12,6,FALSE) &amp; VLOOKUP(Audit!F590,$V$13:$AE$22,6,FALSE)&amp; IF(Audit!F590=10,Audit!V590&amp;Audit!W590,"")</f>
        <v>#N/A</v>
      </c>
      <c r="H1825" s="17" t="e">
        <f>VLOOKUP(Audit!G590,$V$3:$AE$12,7,FALSE) &amp; VLOOKUP(Audit!G590,$V$13:$AE$22,7,FALSE)&amp;IF(Audit!G590=10,Audit!V590&amp;Audit!W590,"")</f>
        <v>#N/A</v>
      </c>
      <c r="I1825" s="17" t="e">
        <f>VLOOKUP(Audit!H590,$V$3:$AE$12,8,FALSE) &amp; Audit!U590 &amp; VLOOKUP(Audit!H590,$V$13:$AE$22,8,FALSE)&amp;IF(Audit!H590=10,Audit!V590&amp;Audit!W590,"")</f>
        <v>#N/A</v>
      </c>
      <c r="J1825" s="17" t="e">
        <f>VLOOKUP(Audit!I590,$V$3:$AE$12,9,FALSE) &amp; VLOOKUP(Audit!I590,$V$13:$AE$22,9,FALSE) &amp; IF(Audit!I590=10,Audit!V590&amp;Audit!W590,"") &amp; IF(Audit!I590&lt;&gt;1,U1825,"")</f>
        <v>#N/A</v>
      </c>
      <c r="K1825" s="17" t="e">
        <f>VLOOKUP(Audit!J590,$V$3:$AE$12,10,FALSE) &amp; Audit!S590 &amp; VLOOKUP(Audit!J590,$V$13:$AE$22,10,FALSE) &amp; IF(Audit!J590=10,Audit!V590&amp;Audit!W590,"") &amp; IF(Audit!J590&lt;&gt;1,U1825,"")</f>
        <v>#N/A</v>
      </c>
      <c r="L1825" s="10">
        <f>Audit!K590</f>
        <v>0</v>
      </c>
      <c r="M1825" s="10" t="e">
        <f t="shared" si="851"/>
        <v>#N/A</v>
      </c>
      <c r="N1825" s="10" t="e">
        <f t="shared" si="852"/>
        <v>#N/A</v>
      </c>
      <c r="O1825" s="10" t="e">
        <f t="shared" si="853"/>
        <v>#N/A</v>
      </c>
      <c r="P1825" s="10" t="e">
        <f t="shared" si="854"/>
        <v>#N/A</v>
      </c>
      <c r="Q1825" s="10" t="e">
        <f t="shared" si="855"/>
        <v>#N/A</v>
      </c>
      <c r="R1825" s="10" t="e">
        <f t="shared" si="856"/>
        <v>#N/A</v>
      </c>
      <c r="S1825" s="10" t="e">
        <f t="shared" si="857"/>
        <v>#N/A</v>
      </c>
      <c r="T1825" s="10" t="e">
        <f t="shared" si="858"/>
        <v>#N/A</v>
      </c>
      <c r="U1825" s="17" t="str">
        <f>IF(Audit!M590="","",VLOOKUP(Audit!M590,$W$26:$X$35,2,FALSE)) &amp; Audit!N590 &amp; IF(Audit!O590="","",IF(Audit!N590&lt;=1.4,VLOOKUP(Audit!O590,$W$38:X1870,2,FALSE),VLOOKUP(Audit!O590,$W$51:$X$61,2,FALSE))) &amp; IF(Audit!P590="","",VLOOKUP(Audit!P590,$Y$26:$Z$35,2,FALSE) &amp; Audit!Q590 &amp; IF(Audit!O590="","",IF(Audit!Q590&lt;=1.4,VLOOKUP(Audit!R590,$Y$38:$Z$48,2,FALSE),VLOOKUP(Audit!R590,$Y$51:$Z$61,2,FALSE))))</f>
        <v/>
      </c>
      <c r="V1825" s="21"/>
      <c r="AH1825" s="49">
        <f>Audit!A590</f>
        <v>0</v>
      </c>
      <c r="AI1825" s="50" t="e">
        <f>VLOOKUP(Audit!B590,$V$3:$AE$12,2,FALSE)&amp; IF(Audit!B590=10,Audit!V590,"")</f>
        <v>#N/A</v>
      </c>
      <c r="AJ1825" s="50" t="e">
        <f>VLOOKUP(Audit!B590,$V$13:$AE$22,2,FALSE)&amp; IF(Audit!B590=10,Audit!W590,"")</f>
        <v>#N/A</v>
      </c>
      <c r="AK1825" s="47" t="e">
        <f t="shared" si="859"/>
        <v>#N/A</v>
      </c>
      <c r="AL1825" s="50" t="e">
        <f>VLOOKUP(Audit!C590,$V$3:$AE$12,3,FALSE)&amp; IF(Audit!C590=10,Audit!V590,"")</f>
        <v>#N/A</v>
      </c>
      <c r="AM1825" s="50" t="e">
        <f>VLOOKUP(Audit!C590,$V$13:$AE$22,3,FALSE)&amp; IF(Audit!C590=10,Audit!W590,"")</f>
        <v>#N/A</v>
      </c>
      <c r="AN1825" s="47" t="e">
        <f t="shared" si="860"/>
        <v>#N/A</v>
      </c>
      <c r="AO1825" s="50" t="e">
        <f>VLOOKUP(Audit!D590,$V$3:$AE$12,4,FALSE) &amp;  Audit!T590 &amp; IF(Audit!D590=10,Audit!V590,"")</f>
        <v>#N/A</v>
      </c>
      <c r="AP1825" s="50" t="e">
        <f>VLOOKUP(Audit!D590,$V$13:$AE$22,4,FALSE)&amp; IF(Audit!D590=10,Audit!W590,"")</f>
        <v>#N/A</v>
      </c>
      <c r="AQ1825" s="47" t="e">
        <f t="shared" si="861"/>
        <v>#N/A</v>
      </c>
      <c r="AR1825" s="50" t="e">
        <f>VLOOKUP(Audit!E590,$V$3:$AE$12,5,FALSE)&amp; IF(Audit!E590=10,Audit!V590,"")</f>
        <v>#N/A</v>
      </c>
      <c r="AS1825" s="50" t="e">
        <f>VLOOKUP(Audit!E590,$V$13:$AE$22,5,FALSE)&amp; IF(Audit!E590=10,Audit!W590,"")</f>
        <v>#N/A</v>
      </c>
      <c r="AT1825" s="47" t="e">
        <f t="shared" si="862"/>
        <v>#N/A</v>
      </c>
      <c r="AU1825" s="50" t="e">
        <f>VLOOKUP(Audit!F590,$V$3:$AE$12,6,FALSE)&amp; IF(Audit!F590=10,Audit!V590,"")</f>
        <v>#N/A</v>
      </c>
      <c r="AV1825" s="50" t="e">
        <f>VLOOKUP(Audit!F590,$V$13:$AE$22,6,FALSE)&amp; IF(Audit!F590=10,Audit!W590,"")</f>
        <v>#N/A</v>
      </c>
      <c r="AW1825" s="47" t="e">
        <f t="shared" si="863"/>
        <v>#N/A</v>
      </c>
      <c r="AX1825" s="50" t="e">
        <f>VLOOKUP(Audit!G590,$V$3:$AE$12,7,FALSE)&amp; IF(Audit!G590=10,Audit!V590,"")</f>
        <v>#N/A</v>
      </c>
      <c r="AY1825" s="50" t="e">
        <f>VLOOKUP(Audit!G590,$V$13:$AE$22,7,FALSE) &amp; IF(Audit!G590=10,Audit!W590,"")</f>
        <v>#N/A</v>
      </c>
      <c r="AZ1825" s="47" t="e">
        <f t="shared" si="864"/>
        <v>#N/A</v>
      </c>
      <c r="BA1825" s="50" t="e">
        <f>VLOOKUP(Audit!H590,$V$3:$AE$12,8,FALSE)&amp; Audit!U590 &amp; IF(Audit!H590=10,Audit!V590,"")</f>
        <v>#N/A</v>
      </c>
      <c r="BB1825" s="50" t="e">
        <f>VLOOKUP(Audit!H590,$V$13:$AE$22,8,FALSE) &amp; IF(Audit!H590=10,Audit!W590,"")</f>
        <v>#N/A</v>
      </c>
      <c r="BC1825" s="47" t="e">
        <f t="shared" si="865"/>
        <v>#N/A</v>
      </c>
      <c r="BD1825" s="50" t="e">
        <f>VLOOKUP(Audit!I590,$V$3:$AE$12,9,FALSE)&amp; IF(Audit!I590=10,Audit!V590,"")</f>
        <v>#N/A</v>
      </c>
      <c r="BE1825" s="50" t="e">
        <f>VLOOKUP(Audit!I590,$V$13:$AE$22,9,FALSE) &amp; IF(Audit!I590=10,Audit!W590,"") &amp; IF(Audit!I590&lt;&gt;1,U1825,"")</f>
        <v>#N/A</v>
      </c>
      <c r="BF1825" s="47" t="e">
        <f t="shared" si="866"/>
        <v>#N/A</v>
      </c>
      <c r="BG1825" s="50" t="e">
        <f>VLOOKUP(Audit!J590,$V$3:$AE$12,10,FALSE) &amp; Audit!S590 &amp; IF(Audit!J590=10,Audit!V590,"")</f>
        <v>#N/A</v>
      </c>
      <c r="BH1825" s="50" t="e">
        <f>VLOOKUP(Audit!J590,$V$13:$AE$22,10,FALSE) &amp; IF(Audit!J590=10,Audit!W590,"") &amp; IF(Audit!J590&lt;&gt;1,U1825,"")</f>
        <v>#N/A</v>
      </c>
      <c r="BI1825" s="47" t="e">
        <f t="shared" si="867"/>
        <v>#N/A</v>
      </c>
      <c r="BJ1825" s="48" t="str">
        <f t="shared" si="868"/>
        <v/>
      </c>
      <c r="BK1825" s="48" t="str">
        <f t="shared" si="869"/>
        <v/>
      </c>
      <c r="BL1825" s="48" t="str">
        <f t="shared" si="870"/>
        <v/>
      </c>
      <c r="BM1825" s="48" t="str">
        <f t="shared" si="871"/>
        <v/>
      </c>
      <c r="BN1825" s="48" t="str">
        <f t="shared" si="872"/>
        <v/>
      </c>
      <c r="BO1825" s="48" t="str">
        <f t="shared" si="873"/>
        <v/>
      </c>
      <c r="BP1825" s="48" t="str">
        <f t="shared" si="874"/>
        <v/>
      </c>
      <c r="BQ1825" s="48" t="str">
        <f t="shared" si="875"/>
        <v/>
      </c>
      <c r="BR1825" s="48" t="str">
        <f t="shared" si="876"/>
        <v/>
      </c>
      <c r="BS1825" s="48" t="str">
        <f t="shared" si="877"/>
        <v/>
      </c>
      <c r="BT1825" s="48" t="str">
        <f t="shared" si="878"/>
        <v/>
      </c>
      <c r="BU1825" s="48" t="str">
        <f t="shared" si="879"/>
        <v/>
      </c>
    </row>
    <row r="1826" spans="1:73">
      <c r="A1826" s="10">
        <f>Audit!A591</f>
        <v>0</v>
      </c>
      <c r="B1826" s="10" t="e">
        <f t="shared" si="850"/>
        <v>#N/A</v>
      </c>
      <c r="C1826" s="17" t="e">
        <f>VLOOKUP(Audit!B591,$V$3:$AE$12,2,FALSE) &amp; VLOOKUP(Audit!B591,$V$13:$AE$22,2,FALSE)&amp; IF(Audit!B591=10,Audit!V591&amp;Audit!W591,"")</f>
        <v>#N/A</v>
      </c>
      <c r="D1826" s="17" t="e">
        <f>VLOOKUP(Audit!C591,$V$3:$AE$12,3,FALSE) &amp; VLOOKUP(Audit!C591,$V$13:$AE$22,3,FALSE) &amp;IF(Audit!C591=10,Audit!V591&amp;Audit!W591,"")</f>
        <v>#N/A</v>
      </c>
      <c r="E1826" s="17" t="e">
        <f>VLOOKUP(Audit!D591,$V$3:$AE$12,4,FALSE)&amp; Audit!T591 &amp; VLOOKUP(Audit!D591,$V$13:$AE$22,4,FALSE)&amp; IF(Audit!D591=10,Audit!V591&amp;Audit!W591,"")</f>
        <v>#N/A</v>
      </c>
      <c r="F1826" s="17" t="e">
        <f>VLOOKUP(Audit!E591,$V$3:$AE$12,5,FALSE) &amp; VLOOKUP(Audit!E591,$V$13:$AE$22,5,FALSE)&amp; IF(Audit!E591=10,Audit!V591&amp;Audit!W591,"")</f>
        <v>#N/A</v>
      </c>
      <c r="G1826" s="17" t="e">
        <f>VLOOKUP(Audit!F591,$V$3:$AE$12,6,FALSE) &amp; VLOOKUP(Audit!F591,$V$13:$AE$22,6,FALSE)&amp; IF(Audit!F591=10,Audit!V591&amp;Audit!W591,"")</f>
        <v>#N/A</v>
      </c>
      <c r="H1826" s="17" t="e">
        <f>VLOOKUP(Audit!G591,$V$3:$AE$12,7,FALSE) &amp; VLOOKUP(Audit!G591,$V$13:$AE$22,7,FALSE)&amp;IF(Audit!G591=10,Audit!V591&amp;Audit!W591,"")</f>
        <v>#N/A</v>
      </c>
      <c r="I1826" s="17" t="e">
        <f>VLOOKUP(Audit!H591,$V$3:$AE$12,8,FALSE) &amp; Audit!U591 &amp; VLOOKUP(Audit!H591,$V$13:$AE$22,8,FALSE)&amp;IF(Audit!H591=10,Audit!V591&amp;Audit!W591,"")</f>
        <v>#N/A</v>
      </c>
      <c r="J1826" s="17" t="e">
        <f>VLOOKUP(Audit!I591,$V$3:$AE$12,9,FALSE) &amp; VLOOKUP(Audit!I591,$V$13:$AE$22,9,FALSE) &amp; IF(Audit!I591=10,Audit!V591&amp;Audit!W591,"") &amp; IF(Audit!I591&lt;&gt;1,U1826,"")</f>
        <v>#N/A</v>
      </c>
      <c r="K1826" s="17" t="e">
        <f>VLOOKUP(Audit!J591,$V$3:$AE$12,10,FALSE) &amp; Audit!S591 &amp; VLOOKUP(Audit!J591,$V$13:$AE$22,10,FALSE) &amp; IF(Audit!J591=10,Audit!V591&amp;Audit!W591,"") &amp; IF(Audit!J591&lt;&gt;1,U1826,"")</f>
        <v>#N/A</v>
      </c>
      <c r="L1826" s="10">
        <f>Audit!K591</f>
        <v>0</v>
      </c>
      <c r="M1826" s="10" t="e">
        <f t="shared" si="851"/>
        <v>#N/A</v>
      </c>
      <c r="N1826" s="10" t="e">
        <f t="shared" si="852"/>
        <v>#N/A</v>
      </c>
      <c r="O1826" s="10" t="e">
        <f t="shared" si="853"/>
        <v>#N/A</v>
      </c>
      <c r="P1826" s="10" t="e">
        <f t="shared" si="854"/>
        <v>#N/A</v>
      </c>
      <c r="Q1826" s="10" t="e">
        <f t="shared" si="855"/>
        <v>#N/A</v>
      </c>
      <c r="R1826" s="10" t="e">
        <f t="shared" si="856"/>
        <v>#N/A</v>
      </c>
      <c r="S1826" s="10" t="e">
        <f t="shared" si="857"/>
        <v>#N/A</v>
      </c>
      <c r="T1826" s="10" t="e">
        <f t="shared" si="858"/>
        <v>#N/A</v>
      </c>
      <c r="U1826" s="17" t="str">
        <f>IF(Audit!M591="","",VLOOKUP(Audit!M591,$W$26:$X$35,2,FALSE)) &amp; Audit!N591 &amp; IF(Audit!O591="","",IF(Audit!N591&lt;=1.4,VLOOKUP(Audit!O591,$W$38:X1871,2,FALSE),VLOOKUP(Audit!O591,$W$51:$X$61,2,FALSE))) &amp; IF(Audit!P591="","",VLOOKUP(Audit!P591,$Y$26:$Z$35,2,FALSE) &amp; Audit!Q591 &amp; IF(Audit!O591="","",IF(Audit!Q591&lt;=1.4,VLOOKUP(Audit!R591,$Y$38:$Z$48,2,FALSE),VLOOKUP(Audit!R591,$Y$51:$Z$61,2,FALSE))))</f>
        <v/>
      </c>
      <c r="V1826" s="21"/>
      <c r="AH1826" s="49">
        <f>Audit!A591</f>
        <v>0</v>
      </c>
      <c r="AI1826" s="50" t="e">
        <f>VLOOKUP(Audit!B591,$V$3:$AE$12,2,FALSE)&amp; IF(Audit!B591=10,Audit!V591,"")</f>
        <v>#N/A</v>
      </c>
      <c r="AJ1826" s="50" t="e">
        <f>VLOOKUP(Audit!B591,$V$13:$AE$22,2,FALSE)&amp; IF(Audit!B591=10,Audit!W591,"")</f>
        <v>#N/A</v>
      </c>
      <c r="AK1826" s="47" t="e">
        <f t="shared" si="859"/>
        <v>#N/A</v>
      </c>
      <c r="AL1826" s="50" t="e">
        <f>VLOOKUP(Audit!C591,$V$3:$AE$12,3,FALSE)&amp; IF(Audit!C591=10,Audit!V591,"")</f>
        <v>#N/A</v>
      </c>
      <c r="AM1826" s="50" t="e">
        <f>VLOOKUP(Audit!C591,$V$13:$AE$22,3,FALSE)&amp; IF(Audit!C591=10,Audit!W591,"")</f>
        <v>#N/A</v>
      </c>
      <c r="AN1826" s="47" t="e">
        <f t="shared" si="860"/>
        <v>#N/A</v>
      </c>
      <c r="AO1826" s="50" t="e">
        <f>VLOOKUP(Audit!D591,$V$3:$AE$12,4,FALSE) &amp;  Audit!T591 &amp; IF(Audit!D591=10,Audit!V591,"")</f>
        <v>#N/A</v>
      </c>
      <c r="AP1826" s="50" t="e">
        <f>VLOOKUP(Audit!D591,$V$13:$AE$22,4,FALSE)&amp; IF(Audit!D591=10,Audit!W591,"")</f>
        <v>#N/A</v>
      </c>
      <c r="AQ1826" s="47" t="e">
        <f t="shared" si="861"/>
        <v>#N/A</v>
      </c>
      <c r="AR1826" s="50" t="e">
        <f>VLOOKUP(Audit!E591,$V$3:$AE$12,5,FALSE)&amp; IF(Audit!E591=10,Audit!V591,"")</f>
        <v>#N/A</v>
      </c>
      <c r="AS1826" s="50" t="e">
        <f>VLOOKUP(Audit!E591,$V$13:$AE$22,5,FALSE)&amp; IF(Audit!E591=10,Audit!W591,"")</f>
        <v>#N/A</v>
      </c>
      <c r="AT1826" s="47" t="e">
        <f t="shared" si="862"/>
        <v>#N/A</v>
      </c>
      <c r="AU1826" s="50" t="e">
        <f>VLOOKUP(Audit!F591,$V$3:$AE$12,6,FALSE)&amp; IF(Audit!F591=10,Audit!V591,"")</f>
        <v>#N/A</v>
      </c>
      <c r="AV1826" s="50" t="e">
        <f>VLOOKUP(Audit!F591,$V$13:$AE$22,6,FALSE)&amp; IF(Audit!F591=10,Audit!W591,"")</f>
        <v>#N/A</v>
      </c>
      <c r="AW1826" s="47" t="e">
        <f t="shared" si="863"/>
        <v>#N/A</v>
      </c>
      <c r="AX1826" s="50" t="e">
        <f>VLOOKUP(Audit!G591,$V$3:$AE$12,7,FALSE)&amp; IF(Audit!G591=10,Audit!V591,"")</f>
        <v>#N/A</v>
      </c>
      <c r="AY1826" s="50" t="e">
        <f>VLOOKUP(Audit!G591,$V$13:$AE$22,7,FALSE) &amp; IF(Audit!G591=10,Audit!W591,"")</f>
        <v>#N/A</v>
      </c>
      <c r="AZ1826" s="47" t="e">
        <f t="shared" si="864"/>
        <v>#N/A</v>
      </c>
      <c r="BA1826" s="50" t="e">
        <f>VLOOKUP(Audit!H591,$V$3:$AE$12,8,FALSE)&amp; Audit!U591 &amp; IF(Audit!H591=10,Audit!V591,"")</f>
        <v>#N/A</v>
      </c>
      <c r="BB1826" s="50" t="e">
        <f>VLOOKUP(Audit!H591,$V$13:$AE$22,8,FALSE) &amp; IF(Audit!H591=10,Audit!W591,"")</f>
        <v>#N/A</v>
      </c>
      <c r="BC1826" s="47" t="e">
        <f t="shared" si="865"/>
        <v>#N/A</v>
      </c>
      <c r="BD1826" s="50" t="e">
        <f>VLOOKUP(Audit!I591,$V$3:$AE$12,9,FALSE)&amp; IF(Audit!I591=10,Audit!V591,"")</f>
        <v>#N/A</v>
      </c>
      <c r="BE1826" s="50" t="e">
        <f>VLOOKUP(Audit!I591,$V$13:$AE$22,9,FALSE) &amp; IF(Audit!I591=10,Audit!W591,"") &amp; IF(Audit!I591&lt;&gt;1,U1826,"")</f>
        <v>#N/A</v>
      </c>
      <c r="BF1826" s="47" t="e">
        <f t="shared" si="866"/>
        <v>#N/A</v>
      </c>
      <c r="BG1826" s="50" t="e">
        <f>VLOOKUP(Audit!J591,$V$3:$AE$12,10,FALSE) &amp; Audit!S591 &amp; IF(Audit!J591=10,Audit!V591,"")</f>
        <v>#N/A</v>
      </c>
      <c r="BH1826" s="50" t="e">
        <f>VLOOKUP(Audit!J591,$V$13:$AE$22,10,FALSE) &amp; IF(Audit!J591=10,Audit!W591,"") &amp; IF(Audit!J591&lt;&gt;1,U1826,"")</f>
        <v>#N/A</v>
      </c>
      <c r="BI1826" s="47" t="e">
        <f t="shared" si="867"/>
        <v>#N/A</v>
      </c>
      <c r="BJ1826" s="48" t="str">
        <f t="shared" si="868"/>
        <v/>
      </c>
      <c r="BK1826" s="48" t="str">
        <f t="shared" si="869"/>
        <v/>
      </c>
      <c r="BL1826" s="48" t="str">
        <f t="shared" si="870"/>
        <v/>
      </c>
      <c r="BM1826" s="48" t="str">
        <f t="shared" si="871"/>
        <v/>
      </c>
      <c r="BN1826" s="48" t="str">
        <f t="shared" si="872"/>
        <v/>
      </c>
      <c r="BO1826" s="48" t="str">
        <f t="shared" si="873"/>
        <v/>
      </c>
      <c r="BP1826" s="48" t="str">
        <f t="shared" si="874"/>
        <v/>
      </c>
      <c r="BQ1826" s="48" t="str">
        <f t="shared" si="875"/>
        <v/>
      </c>
      <c r="BR1826" s="48" t="str">
        <f t="shared" si="876"/>
        <v/>
      </c>
      <c r="BS1826" s="48" t="str">
        <f t="shared" si="877"/>
        <v/>
      </c>
      <c r="BT1826" s="48" t="str">
        <f t="shared" si="878"/>
        <v/>
      </c>
      <c r="BU1826" s="48" t="str">
        <f t="shared" si="879"/>
        <v/>
      </c>
    </row>
    <row r="1827" spans="1:73">
      <c r="A1827" s="10">
        <f>Audit!A592</f>
        <v>0</v>
      </c>
      <c r="B1827" s="10" t="e">
        <f t="shared" si="850"/>
        <v>#N/A</v>
      </c>
      <c r="C1827" s="17" t="e">
        <f>VLOOKUP(Audit!B592,$V$3:$AE$12,2,FALSE) &amp; VLOOKUP(Audit!B592,$V$13:$AE$22,2,FALSE)&amp; IF(Audit!B592=10,Audit!V592&amp;Audit!W592,"")</f>
        <v>#N/A</v>
      </c>
      <c r="D1827" s="17" t="e">
        <f>VLOOKUP(Audit!C592,$V$3:$AE$12,3,FALSE) &amp; VLOOKUP(Audit!C592,$V$13:$AE$22,3,FALSE) &amp;IF(Audit!C592=10,Audit!V592&amp;Audit!W592,"")</f>
        <v>#N/A</v>
      </c>
      <c r="E1827" s="17" t="e">
        <f>VLOOKUP(Audit!D592,$V$3:$AE$12,4,FALSE)&amp; Audit!T592 &amp; VLOOKUP(Audit!D592,$V$13:$AE$22,4,FALSE)&amp; IF(Audit!D592=10,Audit!V592&amp;Audit!W592,"")</f>
        <v>#N/A</v>
      </c>
      <c r="F1827" s="17" t="e">
        <f>VLOOKUP(Audit!E592,$V$3:$AE$12,5,FALSE) &amp; VLOOKUP(Audit!E592,$V$13:$AE$22,5,FALSE)&amp; IF(Audit!E592=10,Audit!V592&amp;Audit!W592,"")</f>
        <v>#N/A</v>
      </c>
      <c r="G1827" s="17" t="e">
        <f>VLOOKUP(Audit!F592,$V$3:$AE$12,6,FALSE) &amp; VLOOKUP(Audit!F592,$V$13:$AE$22,6,FALSE)&amp; IF(Audit!F592=10,Audit!V592&amp;Audit!W592,"")</f>
        <v>#N/A</v>
      </c>
      <c r="H1827" s="17" t="e">
        <f>VLOOKUP(Audit!G592,$V$3:$AE$12,7,FALSE) &amp; VLOOKUP(Audit!G592,$V$13:$AE$22,7,FALSE)&amp;IF(Audit!G592=10,Audit!V592&amp;Audit!W592,"")</f>
        <v>#N/A</v>
      </c>
      <c r="I1827" s="17" t="e">
        <f>VLOOKUP(Audit!H592,$V$3:$AE$12,8,FALSE) &amp; Audit!U592 &amp; VLOOKUP(Audit!H592,$V$13:$AE$22,8,FALSE)&amp;IF(Audit!H592=10,Audit!V592&amp;Audit!W592,"")</f>
        <v>#N/A</v>
      </c>
      <c r="J1827" s="17" t="e">
        <f>VLOOKUP(Audit!I592,$V$3:$AE$12,9,FALSE) &amp; VLOOKUP(Audit!I592,$V$13:$AE$22,9,FALSE) &amp; IF(Audit!I592=10,Audit!V592&amp;Audit!W592,"") &amp; IF(Audit!I592&lt;&gt;1,U1827,"")</f>
        <v>#N/A</v>
      </c>
      <c r="K1827" s="17" t="e">
        <f>VLOOKUP(Audit!J592,$V$3:$AE$12,10,FALSE) &amp; Audit!S592 &amp; VLOOKUP(Audit!J592,$V$13:$AE$22,10,FALSE) &amp; IF(Audit!J592=10,Audit!V592&amp;Audit!W592,"") &amp; IF(Audit!J592&lt;&gt;1,U1827,"")</f>
        <v>#N/A</v>
      </c>
      <c r="L1827" s="10">
        <f>Audit!K592</f>
        <v>0</v>
      </c>
      <c r="M1827" s="10" t="e">
        <f t="shared" si="851"/>
        <v>#N/A</v>
      </c>
      <c r="N1827" s="10" t="e">
        <f t="shared" si="852"/>
        <v>#N/A</v>
      </c>
      <c r="O1827" s="10" t="e">
        <f t="shared" si="853"/>
        <v>#N/A</v>
      </c>
      <c r="P1827" s="10" t="e">
        <f t="shared" si="854"/>
        <v>#N/A</v>
      </c>
      <c r="Q1827" s="10" t="e">
        <f t="shared" si="855"/>
        <v>#N/A</v>
      </c>
      <c r="R1827" s="10" t="e">
        <f t="shared" si="856"/>
        <v>#N/A</v>
      </c>
      <c r="S1827" s="10" t="e">
        <f t="shared" si="857"/>
        <v>#N/A</v>
      </c>
      <c r="T1827" s="10" t="e">
        <f t="shared" si="858"/>
        <v>#N/A</v>
      </c>
      <c r="U1827" s="17" t="str">
        <f>IF(Audit!M592="","",VLOOKUP(Audit!M592,$W$26:$X$35,2,FALSE)) &amp; Audit!N592 &amp; IF(Audit!O592="","",IF(Audit!N592&lt;=1.4,VLOOKUP(Audit!O592,$W$38:X1872,2,FALSE),VLOOKUP(Audit!O592,$W$51:$X$61,2,FALSE))) &amp; IF(Audit!P592="","",VLOOKUP(Audit!P592,$Y$26:$Z$35,2,FALSE) &amp; Audit!Q592 &amp; IF(Audit!O592="","",IF(Audit!Q592&lt;=1.4,VLOOKUP(Audit!R592,$Y$38:$Z$48,2,FALSE),VLOOKUP(Audit!R592,$Y$51:$Z$61,2,FALSE))))</f>
        <v/>
      </c>
      <c r="V1827" s="21"/>
      <c r="AH1827" s="49">
        <f>Audit!A592</f>
        <v>0</v>
      </c>
      <c r="AI1827" s="50" t="e">
        <f>VLOOKUP(Audit!B592,$V$3:$AE$12,2,FALSE)&amp; IF(Audit!B592=10,Audit!V592,"")</f>
        <v>#N/A</v>
      </c>
      <c r="AJ1827" s="50" t="e">
        <f>VLOOKUP(Audit!B592,$V$13:$AE$22,2,FALSE)&amp; IF(Audit!B592=10,Audit!W592,"")</f>
        <v>#N/A</v>
      </c>
      <c r="AK1827" s="47" t="e">
        <f t="shared" si="859"/>
        <v>#N/A</v>
      </c>
      <c r="AL1827" s="50" t="e">
        <f>VLOOKUP(Audit!C592,$V$3:$AE$12,3,FALSE)&amp; IF(Audit!C592=10,Audit!V592,"")</f>
        <v>#N/A</v>
      </c>
      <c r="AM1827" s="50" t="e">
        <f>VLOOKUP(Audit!C592,$V$13:$AE$22,3,FALSE)&amp; IF(Audit!C592=10,Audit!W592,"")</f>
        <v>#N/A</v>
      </c>
      <c r="AN1827" s="47" t="e">
        <f t="shared" si="860"/>
        <v>#N/A</v>
      </c>
      <c r="AO1827" s="50" t="e">
        <f>VLOOKUP(Audit!D592,$V$3:$AE$12,4,FALSE) &amp;  Audit!T592 &amp; IF(Audit!D592=10,Audit!V592,"")</f>
        <v>#N/A</v>
      </c>
      <c r="AP1827" s="50" t="e">
        <f>VLOOKUP(Audit!D592,$V$13:$AE$22,4,FALSE)&amp; IF(Audit!D592=10,Audit!W592,"")</f>
        <v>#N/A</v>
      </c>
      <c r="AQ1827" s="47" t="e">
        <f t="shared" si="861"/>
        <v>#N/A</v>
      </c>
      <c r="AR1827" s="50" t="e">
        <f>VLOOKUP(Audit!E592,$V$3:$AE$12,5,FALSE)&amp; IF(Audit!E592=10,Audit!V592,"")</f>
        <v>#N/A</v>
      </c>
      <c r="AS1827" s="50" t="e">
        <f>VLOOKUP(Audit!E592,$V$13:$AE$22,5,FALSE)&amp; IF(Audit!E592=10,Audit!W592,"")</f>
        <v>#N/A</v>
      </c>
      <c r="AT1827" s="47" t="e">
        <f t="shared" si="862"/>
        <v>#N/A</v>
      </c>
      <c r="AU1827" s="50" t="e">
        <f>VLOOKUP(Audit!F592,$V$3:$AE$12,6,FALSE)&amp; IF(Audit!F592=10,Audit!V592,"")</f>
        <v>#N/A</v>
      </c>
      <c r="AV1827" s="50" t="e">
        <f>VLOOKUP(Audit!F592,$V$13:$AE$22,6,FALSE)&amp; IF(Audit!F592=10,Audit!W592,"")</f>
        <v>#N/A</v>
      </c>
      <c r="AW1827" s="47" t="e">
        <f t="shared" si="863"/>
        <v>#N/A</v>
      </c>
      <c r="AX1827" s="50" t="e">
        <f>VLOOKUP(Audit!G592,$V$3:$AE$12,7,FALSE)&amp; IF(Audit!G592=10,Audit!V592,"")</f>
        <v>#N/A</v>
      </c>
      <c r="AY1827" s="50" t="e">
        <f>VLOOKUP(Audit!G592,$V$13:$AE$22,7,FALSE) &amp; IF(Audit!G592=10,Audit!W592,"")</f>
        <v>#N/A</v>
      </c>
      <c r="AZ1827" s="47" t="e">
        <f t="shared" si="864"/>
        <v>#N/A</v>
      </c>
      <c r="BA1827" s="50" t="e">
        <f>VLOOKUP(Audit!H592,$V$3:$AE$12,8,FALSE)&amp; Audit!U592 &amp; IF(Audit!H592=10,Audit!V592,"")</f>
        <v>#N/A</v>
      </c>
      <c r="BB1827" s="50" t="e">
        <f>VLOOKUP(Audit!H592,$V$13:$AE$22,8,FALSE) &amp; IF(Audit!H592=10,Audit!W592,"")</f>
        <v>#N/A</v>
      </c>
      <c r="BC1827" s="47" t="e">
        <f t="shared" si="865"/>
        <v>#N/A</v>
      </c>
      <c r="BD1827" s="50" t="e">
        <f>VLOOKUP(Audit!I592,$V$3:$AE$12,9,FALSE)&amp; IF(Audit!I592=10,Audit!V592,"")</f>
        <v>#N/A</v>
      </c>
      <c r="BE1827" s="50" t="e">
        <f>VLOOKUP(Audit!I592,$V$13:$AE$22,9,FALSE) &amp; IF(Audit!I592=10,Audit!W592,"") &amp; IF(Audit!I592&lt;&gt;1,U1827,"")</f>
        <v>#N/A</v>
      </c>
      <c r="BF1827" s="47" t="e">
        <f t="shared" si="866"/>
        <v>#N/A</v>
      </c>
      <c r="BG1827" s="50" t="e">
        <f>VLOOKUP(Audit!J592,$V$3:$AE$12,10,FALSE) &amp; Audit!S592 &amp; IF(Audit!J592=10,Audit!V592,"")</f>
        <v>#N/A</v>
      </c>
      <c r="BH1827" s="50" t="e">
        <f>VLOOKUP(Audit!J592,$V$13:$AE$22,10,FALSE) &amp; IF(Audit!J592=10,Audit!W592,"") &amp; IF(Audit!J592&lt;&gt;1,U1827,"")</f>
        <v>#N/A</v>
      </c>
      <c r="BI1827" s="47" t="e">
        <f t="shared" si="867"/>
        <v>#N/A</v>
      </c>
      <c r="BJ1827" s="48" t="str">
        <f t="shared" si="868"/>
        <v/>
      </c>
      <c r="BK1827" s="48" t="str">
        <f t="shared" si="869"/>
        <v/>
      </c>
      <c r="BL1827" s="48" t="str">
        <f t="shared" si="870"/>
        <v/>
      </c>
      <c r="BM1827" s="48" t="str">
        <f t="shared" si="871"/>
        <v/>
      </c>
      <c r="BN1827" s="48" t="str">
        <f t="shared" si="872"/>
        <v/>
      </c>
      <c r="BO1827" s="48" t="str">
        <f t="shared" si="873"/>
        <v/>
      </c>
      <c r="BP1827" s="48" t="str">
        <f t="shared" si="874"/>
        <v/>
      </c>
      <c r="BQ1827" s="48" t="str">
        <f t="shared" si="875"/>
        <v/>
      </c>
      <c r="BR1827" s="48" t="str">
        <f t="shared" si="876"/>
        <v/>
      </c>
      <c r="BS1827" s="48" t="str">
        <f t="shared" si="877"/>
        <v/>
      </c>
      <c r="BT1827" s="48" t="str">
        <f t="shared" si="878"/>
        <v/>
      </c>
      <c r="BU1827" s="48" t="str">
        <f t="shared" si="879"/>
        <v/>
      </c>
    </row>
    <row r="1828" spans="1:73">
      <c r="A1828" s="10">
        <f>Audit!A593</f>
        <v>0</v>
      </c>
      <c r="B1828" s="10" t="e">
        <f t="shared" si="850"/>
        <v>#N/A</v>
      </c>
      <c r="C1828" s="17" t="e">
        <f>VLOOKUP(Audit!B593,$V$3:$AE$12,2,FALSE) &amp; VLOOKUP(Audit!B593,$V$13:$AE$22,2,FALSE)&amp; IF(Audit!B593=10,Audit!V593&amp;Audit!W593,"")</f>
        <v>#N/A</v>
      </c>
      <c r="D1828" s="17" t="e">
        <f>VLOOKUP(Audit!C593,$V$3:$AE$12,3,FALSE) &amp; VLOOKUP(Audit!C593,$V$13:$AE$22,3,FALSE) &amp;IF(Audit!C593=10,Audit!V593&amp;Audit!W593,"")</f>
        <v>#N/A</v>
      </c>
      <c r="E1828" s="17" t="e">
        <f>VLOOKUP(Audit!D593,$V$3:$AE$12,4,FALSE)&amp; Audit!T593 &amp; VLOOKUP(Audit!D593,$V$13:$AE$22,4,FALSE)&amp; IF(Audit!D593=10,Audit!V593&amp;Audit!W593,"")</f>
        <v>#N/A</v>
      </c>
      <c r="F1828" s="17" t="e">
        <f>VLOOKUP(Audit!E593,$V$3:$AE$12,5,FALSE) &amp; VLOOKUP(Audit!E593,$V$13:$AE$22,5,FALSE)&amp; IF(Audit!E593=10,Audit!V593&amp;Audit!W593,"")</f>
        <v>#N/A</v>
      </c>
      <c r="G1828" s="17" t="e">
        <f>VLOOKUP(Audit!F593,$V$3:$AE$12,6,FALSE) &amp; VLOOKUP(Audit!F593,$V$13:$AE$22,6,FALSE)&amp; IF(Audit!F593=10,Audit!V593&amp;Audit!W593,"")</f>
        <v>#N/A</v>
      </c>
      <c r="H1828" s="17" t="e">
        <f>VLOOKUP(Audit!G593,$V$3:$AE$12,7,FALSE) &amp; VLOOKUP(Audit!G593,$V$13:$AE$22,7,FALSE)&amp;IF(Audit!G593=10,Audit!V593&amp;Audit!W593,"")</f>
        <v>#N/A</v>
      </c>
      <c r="I1828" s="17" t="e">
        <f>VLOOKUP(Audit!H593,$V$3:$AE$12,8,FALSE) &amp; Audit!U593 &amp; VLOOKUP(Audit!H593,$V$13:$AE$22,8,FALSE)&amp;IF(Audit!H593=10,Audit!V593&amp;Audit!W593,"")</f>
        <v>#N/A</v>
      </c>
      <c r="J1828" s="17" t="e">
        <f>VLOOKUP(Audit!I593,$V$3:$AE$12,9,FALSE) &amp; VLOOKUP(Audit!I593,$V$13:$AE$22,9,FALSE) &amp; IF(Audit!I593=10,Audit!V593&amp;Audit!W593,"") &amp; IF(Audit!I593&lt;&gt;1,U1828,"")</f>
        <v>#N/A</v>
      </c>
      <c r="K1828" s="17" t="e">
        <f>VLOOKUP(Audit!J593,$V$3:$AE$12,10,FALSE) &amp; Audit!S593 &amp; VLOOKUP(Audit!J593,$V$13:$AE$22,10,FALSE) &amp; IF(Audit!J593=10,Audit!V593&amp;Audit!W593,"") &amp; IF(Audit!J593&lt;&gt;1,U1828,"")</f>
        <v>#N/A</v>
      </c>
      <c r="L1828" s="10">
        <f>Audit!K593</f>
        <v>0</v>
      </c>
      <c r="M1828" s="10" t="e">
        <f t="shared" si="851"/>
        <v>#N/A</v>
      </c>
      <c r="N1828" s="10" t="e">
        <f t="shared" si="852"/>
        <v>#N/A</v>
      </c>
      <c r="O1828" s="10" t="e">
        <f t="shared" si="853"/>
        <v>#N/A</v>
      </c>
      <c r="P1828" s="10" t="e">
        <f t="shared" si="854"/>
        <v>#N/A</v>
      </c>
      <c r="Q1828" s="10" t="e">
        <f t="shared" si="855"/>
        <v>#N/A</v>
      </c>
      <c r="R1828" s="10" t="e">
        <f t="shared" si="856"/>
        <v>#N/A</v>
      </c>
      <c r="S1828" s="10" t="e">
        <f t="shared" si="857"/>
        <v>#N/A</v>
      </c>
      <c r="T1828" s="10" t="e">
        <f t="shared" si="858"/>
        <v>#N/A</v>
      </c>
      <c r="U1828" s="17" t="str">
        <f>IF(Audit!M593="","",VLOOKUP(Audit!M593,$W$26:$X$35,2,FALSE)) &amp; Audit!N593 &amp; IF(Audit!O593="","",IF(Audit!N593&lt;=1.4,VLOOKUP(Audit!O593,$W$38:X1873,2,FALSE),VLOOKUP(Audit!O593,$W$51:$X$61,2,FALSE))) &amp; IF(Audit!P593="","",VLOOKUP(Audit!P593,$Y$26:$Z$35,2,FALSE) &amp; Audit!Q593 &amp; IF(Audit!O593="","",IF(Audit!Q593&lt;=1.4,VLOOKUP(Audit!R593,$Y$38:$Z$48,2,FALSE),VLOOKUP(Audit!R593,$Y$51:$Z$61,2,FALSE))))</f>
        <v/>
      </c>
      <c r="V1828" s="21"/>
      <c r="AH1828" s="49">
        <f>Audit!A593</f>
        <v>0</v>
      </c>
      <c r="AI1828" s="50" t="e">
        <f>VLOOKUP(Audit!B593,$V$3:$AE$12,2,FALSE)&amp; IF(Audit!B593=10,Audit!V593,"")</f>
        <v>#N/A</v>
      </c>
      <c r="AJ1828" s="50" t="e">
        <f>VLOOKUP(Audit!B593,$V$13:$AE$22,2,FALSE)&amp; IF(Audit!B593=10,Audit!W593,"")</f>
        <v>#N/A</v>
      </c>
      <c r="AK1828" s="47" t="e">
        <f t="shared" si="859"/>
        <v>#N/A</v>
      </c>
      <c r="AL1828" s="50" t="e">
        <f>VLOOKUP(Audit!C593,$V$3:$AE$12,3,FALSE)&amp; IF(Audit!C593=10,Audit!V593,"")</f>
        <v>#N/A</v>
      </c>
      <c r="AM1828" s="50" t="e">
        <f>VLOOKUP(Audit!C593,$V$13:$AE$22,3,FALSE)&amp; IF(Audit!C593=10,Audit!W593,"")</f>
        <v>#N/A</v>
      </c>
      <c r="AN1828" s="47" t="e">
        <f t="shared" si="860"/>
        <v>#N/A</v>
      </c>
      <c r="AO1828" s="50" t="e">
        <f>VLOOKUP(Audit!D593,$V$3:$AE$12,4,FALSE) &amp;  Audit!T593 &amp; IF(Audit!D593=10,Audit!V593,"")</f>
        <v>#N/A</v>
      </c>
      <c r="AP1828" s="50" t="e">
        <f>VLOOKUP(Audit!D593,$V$13:$AE$22,4,FALSE)&amp; IF(Audit!D593=10,Audit!W593,"")</f>
        <v>#N/A</v>
      </c>
      <c r="AQ1828" s="47" t="e">
        <f t="shared" si="861"/>
        <v>#N/A</v>
      </c>
      <c r="AR1828" s="50" t="e">
        <f>VLOOKUP(Audit!E593,$V$3:$AE$12,5,FALSE)&amp; IF(Audit!E593=10,Audit!V593,"")</f>
        <v>#N/A</v>
      </c>
      <c r="AS1828" s="50" t="e">
        <f>VLOOKUP(Audit!E593,$V$13:$AE$22,5,FALSE)&amp; IF(Audit!E593=10,Audit!W593,"")</f>
        <v>#N/A</v>
      </c>
      <c r="AT1828" s="47" t="e">
        <f t="shared" si="862"/>
        <v>#N/A</v>
      </c>
      <c r="AU1828" s="50" t="e">
        <f>VLOOKUP(Audit!F593,$V$3:$AE$12,6,FALSE)&amp; IF(Audit!F593=10,Audit!V593,"")</f>
        <v>#N/A</v>
      </c>
      <c r="AV1828" s="50" t="e">
        <f>VLOOKUP(Audit!F593,$V$13:$AE$22,6,FALSE)&amp; IF(Audit!F593=10,Audit!W593,"")</f>
        <v>#N/A</v>
      </c>
      <c r="AW1828" s="47" t="e">
        <f t="shared" si="863"/>
        <v>#N/A</v>
      </c>
      <c r="AX1828" s="50" t="e">
        <f>VLOOKUP(Audit!G593,$V$3:$AE$12,7,FALSE)&amp; IF(Audit!G593=10,Audit!V593,"")</f>
        <v>#N/A</v>
      </c>
      <c r="AY1828" s="50" t="e">
        <f>VLOOKUP(Audit!G593,$V$13:$AE$22,7,FALSE) &amp; IF(Audit!G593=10,Audit!W593,"")</f>
        <v>#N/A</v>
      </c>
      <c r="AZ1828" s="47" t="e">
        <f t="shared" si="864"/>
        <v>#N/A</v>
      </c>
      <c r="BA1828" s="50" t="e">
        <f>VLOOKUP(Audit!H593,$V$3:$AE$12,8,FALSE)&amp; Audit!U593 &amp; IF(Audit!H593=10,Audit!V593,"")</f>
        <v>#N/A</v>
      </c>
      <c r="BB1828" s="50" t="e">
        <f>VLOOKUP(Audit!H593,$V$13:$AE$22,8,FALSE) &amp; IF(Audit!H593=10,Audit!W593,"")</f>
        <v>#N/A</v>
      </c>
      <c r="BC1828" s="47" t="e">
        <f t="shared" si="865"/>
        <v>#N/A</v>
      </c>
      <c r="BD1828" s="50" t="e">
        <f>VLOOKUP(Audit!I593,$V$3:$AE$12,9,FALSE)&amp; IF(Audit!I593=10,Audit!V593,"")</f>
        <v>#N/A</v>
      </c>
      <c r="BE1828" s="50" t="e">
        <f>VLOOKUP(Audit!I593,$V$13:$AE$22,9,FALSE) &amp; IF(Audit!I593=10,Audit!W593,"") &amp; IF(Audit!I593&lt;&gt;1,U1828,"")</f>
        <v>#N/A</v>
      </c>
      <c r="BF1828" s="47" t="e">
        <f t="shared" si="866"/>
        <v>#N/A</v>
      </c>
      <c r="BG1828" s="50" t="e">
        <f>VLOOKUP(Audit!J593,$V$3:$AE$12,10,FALSE) &amp; Audit!S593 &amp; IF(Audit!J593=10,Audit!V593,"")</f>
        <v>#N/A</v>
      </c>
      <c r="BH1828" s="50" t="e">
        <f>VLOOKUP(Audit!J593,$V$13:$AE$22,10,FALSE) &amp; IF(Audit!J593=10,Audit!W593,"") &amp; IF(Audit!J593&lt;&gt;1,U1828,"")</f>
        <v>#N/A</v>
      </c>
      <c r="BI1828" s="47" t="e">
        <f t="shared" si="867"/>
        <v>#N/A</v>
      </c>
      <c r="BJ1828" s="48" t="str">
        <f t="shared" si="868"/>
        <v/>
      </c>
      <c r="BK1828" s="48" t="str">
        <f t="shared" si="869"/>
        <v/>
      </c>
      <c r="BL1828" s="48" t="str">
        <f t="shared" si="870"/>
        <v/>
      </c>
      <c r="BM1828" s="48" t="str">
        <f t="shared" si="871"/>
        <v/>
      </c>
      <c r="BN1828" s="48" t="str">
        <f t="shared" si="872"/>
        <v/>
      </c>
      <c r="BO1828" s="48" t="str">
        <f t="shared" si="873"/>
        <v/>
      </c>
      <c r="BP1828" s="48" t="str">
        <f t="shared" si="874"/>
        <v/>
      </c>
      <c r="BQ1828" s="48" t="str">
        <f t="shared" si="875"/>
        <v/>
      </c>
      <c r="BR1828" s="48" t="str">
        <f t="shared" si="876"/>
        <v/>
      </c>
      <c r="BS1828" s="48" t="str">
        <f t="shared" si="877"/>
        <v/>
      </c>
      <c r="BT1828" s="48" t="str">
        <f t="shared" si="878"/>
        <v/>
      </c>
      <c r="BU1828" s="48" t="str">
        <f t="shared" si="879"/>
        <v/>
      </c>
    </row>
    <row r="1829" spans="1:73">
      <c r="A1829" s="10">
        <f>Audit!A594</f>
        <v>0</v>
      </c>
      <c r="B1829" s="10" t="e">
        <f t="shared" si="850"/>
        <v>#N/A</v>
      </c>
      <c r="C1829" s="17" t="e">
        <f>VLOOKUP(Audit!B594,$V$3:$AE$12,2,FALSE) &amp; VLOOKUP(Audit!B594,$V$13:$AE$22,2,FALSE)&amp; IF(Audit!B594=10,Audit!V594&amp;Audit!W594,"")</f>
        <v>#N/A</v>
      </c>
      <c r="D1829" s="17" t="e">
        <f>VLOOKUP(Audit!C594,$V$3:$AE$12,3,FALSE) &amp; VLOOKUP(Audit!C594,$V$13:$AE$22,3,FALSE) &amp;IF(Audit!C594=10,Audit!V594&amp;Audit!W594,"")</f>
        <v>#N/A</v>
      </c>
      <c r="E1829" s="17" t="e">
        <f>VLOOKUP(Audit!D594,$V$3:$AE$12,4,FALSE)&amp; Audit!T594 &amp; VLOOKUP(Audit!D594,$V$13:$AE$22,4,FALSE)&amp; IF(Audit!D594=10,Audit!V594&amp;Audit!W594,"")</f>
        <v>#N/A</v>
      </c>
      <c r="F1829" s="17" t="e">
        <f>VLOOKUP(Audit!E594,$V$3:$AE$12,5,FALSE) &amp; VLOOKUP(Audit!E594,$V$13:$AE$22,5,FALSE)&amp; IF(Audit!E594=10,Audit!V594&amp;Audit!W594,"")</f>
        <v>#N/A</v>
      </c>
      <c r="G1829" s="17" t="e">
        <f>VLOOKUP(Audit!F594,$V$3:$AE$12,6,FALSE) &amp; VLOOKUP(Audit!F594,$V$13:$AE$22,6,FALSE)&amp; IF(Audit!F594=10,Audit!V594&amp;Audit!W594,"")</f>
        <v>#N/A</v>
      </c>
      <c r="H1829" s="17" t="e">
        <f>VLOOKUP(Audit!G594,$V$3:$AE$12,7,FALSE) &amp; VLOOKUP(Audit!G594,$V$13:$AE$22,7,FALSE)&amp;IF(Audit!G594=10,Audit!V594&amp;Audit!W594,"")</f>
        <v>#N/A</v>
      </c>
      <c r="I1829" s="17" t="e">
        <f>VLOOKUP(Audit!H594,$V$3:$AE$12,8,FALSE) &amp; Audit!U594 &amp; VLOOKUP(Audit!H594,$V$13:$AE$22,8,FALSE)&amp;IF(Audit!H594=10,Audit!V594&amp;Audit!W594,"")</f>
        <v>#N/A</v>
      </c>
      <c r="J1829" s="17" t="e">
        <f>VLOOKUP(Audit!I594,$V$3:$AE$12,9,FALSE) &amp; VLOOKUP(Audit!I594,$V$13:$AE$22,9,FALSE) &amp; IF(Audit!I594=10,Audit!V594&amp;Audit!W594,"") &amp; IF(Audit!I594&lt;&gt;1,U1829,"")</f>
        <v>#N/A</v>
      </c>
      <c r="K1829" s="17" t="e">
        <f>VLOOKUP(Audit!J594,$V$3:$AE$12,10,FALSE) &amp; Audit!S594 &amp; VLOOKUP(Audit!J594,$V$13:$AE$22,10,FALSE) &amp; IF(Audit!J594=10,Audit!V594&amp;Audit!W594,"") &amp; IF(Audit!J594&lt;&gt;1,U1829,"")</f>
        <v>#N/A</v>
      </c>
      <c r="L1829" s="10">
        <f>Audit!K594</f>
        <v>0</v>
      </c>
      <c r="M1829" s="10" t="e">
        <f t="shared" si="851"/>
        <v>#N/A</v>
      </c>
      <c r="N1829" s="10" t="e">
        <f t="shared" si="852"/>
        <v>#N/A</v>
      </c>
      <c r="O1829" s="10" t="e">
        <f t="shared" si="853"/>
        <v>#N/A</v>
      </c>
      <c r="P1829" s="10" t="e">
        <f t="shared" si="854"/>
        <v>#N/A</v>
      </c>
      <c r="Q1829" s="10" t="e">
        <f t="shared" si="855"/>
        <v>#N/A</v>
      </c>
      <c r="R1829" s="10" t="e">
        <f t="shared" si="856"/>
        <v>#N/A</v>
      </c>
      <c r="S1829" s="10" t="e">
        <f t="shared" si="857"/>
        <v>#N/A</v>
      </c>
      <c r="T1829" s="10" t="e">
        <f t="shared" si="858"/>
        <v>#N/A</v>
      </c>
      <c r="U1829" s="17" t="str">
        <f>IF(Audit!M594="","",VLOOKUP(Audit!M594,$W$26:$X$35,2,FALSE)) &amp; Audit!N594 &amp; IF(Audit!O594="","",IF(Audit!N594&lt;=1.4,VLOOKUP(Audit!O594,$W$38:X1874,2,FALSE),VLOOKUP(Audit!O594,$W$51:$X$61,2,FALSE))) &amp; IF(Audit!P594="","",VLOOKUP(Audit!P594,$Y$26:$Z$35,2,FALSE) &amp; Audit!Q594 &amp; IF(Audit!O594="","",IF(Audit!Q594&lt;=1.4,VLOOKUP(Audit!R594,$Y$38:$Z$48,2,FALSE),VLOOKUP(Audit!R594,$Y$51:$Z$61,2,FALSE))))</f>
        <v/>
      </c>
      <c r="V1829" s="21"/>
      <c r="AH1829" s="49">
        <f>Audit!A594</f>
        <v>0</v>
      </c>
      <c r="AI1829" s="50" t="e">
        <f>VLOOKUP(Audit!B594,$V$3:$AE$12,2,FALSE)&amp; IF(Audit!B594=10,Audit!V594,"")</f>
        <v>#N/A</v>
      </c>
      <c r="AJ1829" s="50" t="e">
        <f>VLOOKUP(Audit!B594,$V$13:$AE$22,2,FALSE)&amp; IF(Audit!B594=10,Audit!W594,"")</f>
        <v>#N/A</v>
      </c>
      <c r="AK1829" s="47" t="e">
        <f t="shared" si="859"/>
        <v>#N/A</v>
      </c>
      <c r="AL1829" s="50" t="e">
        <f>VLOOKUP(Audit!C594,$V$3:$AE$12,3,FALSE)&amp; IF(Audit!C594=10,Audit!V594,"")</f>
        <v>#N/A</v>
      </c>
      <c r="AM1829" s="50" t="e">
        <f>VLOOKUP(Audit!C594,$V$13:$AE$22,3,FALSE)&amp; IF(Audit!C594=10,Audit!W594,"")</f>
        <v>#N/A</v>
      </c>
      <c r="AN1829" s="47" t="e">
        <f t="shared" si="860"/>
        <v>#N/A</v>
      </c>
      <c r="AO1829" s="50" t="e">
        <f>VLOOKUP(Audit!D594,$V$3:$AE$12,4,FALSE) &amp;  Audit!T594 &amp; IF(Audit!D594=10,Audit!V594,"")</f>
        <v>#N/A</v>
      </c>
      <c r="AP1829" s="50" t="e">
        <f>VLOOKUP(Audit!D594,$V$13:$AE$22,4,FALSE)&amp; IF(Audit!D594=10,Audit!W594,"")</f>
        <v>#N/A</v>
      </c>
      <c r="AQ1829" s="47" t="e">
        <f t="shared" si="861"/>
        <v>#N/A</v>
      </c>
      <c r="AR1829" s="50" t="e">
        <f>VLOOKUP(Audit!E594,$V$3:$AE$12,5,FALSE)&amp; IF(Audit!E594=10,Audit!V594,"")</f>
        <v>#N/A</v>
      </c>
      <c r="AS1829" s="50" t="e">
        <f>VLOOKUP(Audit!E594,$V$13:$AE$22,5,FALSE)&amp; IF(Audit!E594=10,Audit!W594,"")</f>
        <v>#N/A</v>
      </c>
      <c r="AT1829" s="47" t="e">
        <f t="shared" si="862"/>
        <v>#N/A</v>
      </c>
      <c r="AU1829" s="50" t="e">
        <f>VLOOKUP(Audit!F594,$V$3:$AE$12,6,FALSE)&amp; IF(Audit!F594=10,Audit!V594,"")</f>
        <v>#N/A</v>
      </c>
      <c r="AV1829" s="50" t="e">
        <f>VLOOKUP(Audit!F594,$V$13:$AE$22,6,FALSE)&amp; IF(Audit!F594=10,Audit!W594,"")</f>
        <v>#N/A</v>
      </c>
      <c r="AW1829" s="47" t="e">
        <f t="shared" si="863"/>
        <v>#N/A</v>
      </c>
      <c r="AX1829" s="50" t="e">
        <f>VLOOKUP(Audit!G594,$V$3:$AE$12,7,FALSE)&amp; IF(Audit!G594=10,Audit!V594,"")</f>
        <v>#N/A</v>
      </c>
      <c r="AY1829" s="50" t="e">
        <f>VLOOKUP(Audit!G594,$V$13:$AE$22,7,FALSE) &amp; IF(Audit!G594=10,Audit!W594,"")</f>
        <v>#N/A</v>
      </c>
      <c r="AZ1829" s="47" t="e">
        <f t="shared" si="864"/>
        <v>#N/A</v>
      </c>
      <c r="BA1829" s="50" t="e">
        <f>VLOOKUP(Audit!H594,$V$3:$AE$12,8,FALSE)&amp; Audit!U594 &amp; IF(Audit!H594=10,Audit!V594,"")</f>
        <v>#N/A</v>
      </c>
      <c r="BB1829" s="50" t="e">
        <f>VLOOKUP(Audit!H594,$V$13:$AE$22,8,FALSE) &amp; IF(Audit!H594=10,Audit!W594,"")</f>
        <v>#N/A</v>
      </c>
      <c r="BC1829" s="47" t="e">
        <f t="shared" si="865"/>
        <v>#N/A</v>
      </c>
      <c r="BD1829" s="50" t="e">
        <f>VLOOKUP(Audit!I594,$V$3:$AE$12,9,FALSE)&amp; IF(Audit!I594=10,Audit!V594,"")</f>
        <v>#N/A</v>
      </c>
      <c r="BE1829" s="50" t="e">
        <f>VLOOKUP(Audit!I594,$V$13:$AE$22,9,FALSE) &amp; IF(Audit!I594=10,Audit!W594,"") &amp; IF(Audit!I594&lt;&gt;1,U1829,"")</f>
        <v>#N/A</v>
      </c>
      <c r="BF1829" s="47" t="e">
        <f t="shared" si="866"/>
        <v>#N/A</v>
      </c>
      <c r="BG1829" s="50" t="e">
        <f>VLOOKUP(Audit!J594,$V$3:$AE$12,10,FALSE) &amp; Audit!S594 &amp; IF(Audit!J594=10,Audit!V594,"")</f>
        <v>#N/A</v>
      </c>
      <c r="BH1829" s="50" t="e">
        <f>VLOOKUP(Audit!J594,$V$13:$AE$22,10,FALSE) &amp; IF(Audit!J594=10,Audit!W594,"") &amp; IF(Audit!J594&lt;&gt;1,U1829,"")</f>
        <v>#N/A</v>
      </c>
      <c r="BI1829" s="47" t="e">
        <f t="shared" si="867"/>
        <v>#N/A</v>
      </c>
      <c r="BJ1829" s="48" t="str">
        <f t="shared" si="868"/>
        <v/>
      </c>
      <c r="BK1829" s="48" t="str">
        <f t="shared" si="869"/>
        <v/>
      </c>
      <c r="BL1829" s="48" t="str">
        <f t="shared" si="870"/>
        <v/>
      </c>
      <c r="BM1829" s="48" t="str">
        <f t="shared" si="871"/>
        <v/>
      </c>
      <c r="BN1829" s="48" t="str">
        <f t="shared" si="872"/>
        <v/>
      </c>
      <c r="BO1829" s="48" t="str">
        <f t="shared" si="873"/>
        <v/>
      </c>
      <c r="BP1829" s="48" t="str">
        <f t="shared" si="874"/>
        <v/>
      </c>
      <c r="BQ1829" s="48" t="str">
        <f t="shared" si="875"/>
        <v/>
      </c>
      <c r="BR1829" s="48" t="str">
        <f t="shared" si="876"/>
        <v/>
      </c>
      <c r="BS1829" s="48" t="str">
        <f t="shared" si="877"/>
        <v/>
      </c>
      <c r="BT1829" s="48" t="str">
        <f t="shared" si="878"/>
        <v/>
      </c>
      <c r="BU1829" s="48" t="str">
        <f t="shared" si="879"/>
        <v/>
      </c>
    </row>
    <row r="1830" spans="1:73">
      <c r="A1830" s="10">
        <f>Audit!A595</f>
        <v>0</v>
      </c>
      <c r="B1830" s="10" t="e">
        <f t="shared" si="850"/>
        <v>#N/A</v>
      </c>
      <c r="C1830" s="17" t="e">
        <f>VLOOKUP(Audit!B595,$V$3:$AE$12,2,FALSE) &amp; VLOOKUP(Audit!B595,$V$13:$AE$22,2,FALSE)&amp; IF(Audit!B595=10,Audit!V595&amp;Audit!W595,"")</f>
        <v>#N/A</v>
      </c>
      <c r="D1830" s="17" t="e">
        <f>VLOOKUP(Audit!C595,$V$3:$AE$12,3,FALSE) &amp; VLOOKUP(Audit!C595,$V$13:$AE$22,3,FALSE) &amp;IF(Audit!C595=10,Audit!V595&amp;Audit!W595,"")</f>
        <v>#N/A</v>
      </c>
      <c r="E1830" s="17" t="e">
        <f>VLOOKUP(Audit!D595,$V$3:$AE$12,4,FALSE)&amp; Audit!T595 &amp; VLOOKUP(Audit!D595,$V$13:$AE$22,4,FALSE)&amp; IF(Audit!D595=10,Audit!V595&amp;Audit!W595,"")</f>
        <v>#N/A</v>
      </c>
      <c r="F1830" s="17" t="e">
        <f>VLOOKUP(Audit!E595,$V$3:$AE$12,5,FALSE) &amp; VLOOKUP(Audit!E595,$V$13:$AE$22,5,FALSE)&amp; IF(Audit!E595=10,Audit!V595&amp;Audit!W595,"")</f>
        <v>#N/A</v>
      </c>
      <c r="G1830" s="17" t="e">
        <f>VLOOKUP(Audit!F595,$V$3:$AE$12,6,FALSE) &amp; VLOOKUP(Audit!F595,$V$13:$AE$22,6,FALSE)&amp; IF(Audit!F595=10,Audit!V595&amp;Audit!W595,"")</f>
        <v>#N/A</v>
      </c>
      <c r="H1830" s="17" t="e">
        <f>VLOOKUP(Audit!G595,$V$3:$AE$12,7,FALSE) &amp; VLOOKUP(Audit!G595,$V$13:$AE$22,7,FALSE)&amp;IF(Audit!G595=10,Audit!V595&amp;Audit!W595,"")</f>
        <v>#N/A</v>
      </c>
      <c r="I1830" s="17" t="e">
        <f>VLOOKUP(Audit!H595,$V$3:$AE$12,8,FALSE) &amp; Audit!U595 &amp; VLOOKUP(Audit!H595,$V$13:$AE$22,8,FALSE)&amp;IF(Audit!H595=10,Audit!V595&amp;Audit!W595,"")</f>
        <v>#N/A</v>
      </c>
      <c r="J1830" s="17" t="e">
        <f>VLOOKUP(Audit!I595,$V$3:$AE$12,9,FALSE) &amp; VLOOKUP(Audit!I595,$V$13:$AE$22,9,FALSE) &amp; IF(Audit!I595=10,Audit!V595&amp;Audit!W595,"") &amp; IF(Audit!I595&lt;&gt;1,U1830,"")</f>
        <v>#N/A</v>
      </c>
      <c r="K1830" s="17" t="e">
        <f>VLOOKUP(Audit!J595,$V$3:$AE$12,10,FALSE) &amp; Audit!S595 &amp; VLOOKUP(Audit!J595,$V$13:$AE$22,10,FALSE) &amp; IF(Audit!J595=10,Audit!V595&amp;Audit!W595,"") &amp; IF(Audit!J595&lt;&gt;1,U1830,"")</f>
        <v>#N/A</v>
      </c>
      <c r="L1830" s="10">
        <f>Audit!K595</f>
        <v>0</v>
      </c>
      <c r="M1830" s="10" t="e">
        <f t="shared" si="851"/>
        <v>#N/A</v>
      </c>
      <c r="N1830" s="10" t="e">
        <f t="shared" si="852"/>
        <v>#N/A</v>
      </c>
      <c r="O1830" s="10" t="e">
        <f t="shared" si="853"/>
        <v>#N/A</v>
      </c>
      <c r="P1830" s="10" t="e">
        <f t="shared" si="854"/>
        <v>#N/A</v>
      </c>
      <c r="Q1830" s="10" t="e">
        <f t="shared" si="855"/>
        <v>#N/A</v>
      </c>
      <c r="R1830" s="10" t="e">
        <f t="shared" si="856"/>
        <v>#N/A</v>
      </c>
      <c r="S1830" s="10" t="e">
        <f t="shared" si="857"/>
        <v>#N/A</v>
      </c>
      <c r="T1830" s="10" t="e">
        <f t="shared" si="858"/>
        <v>#N/A</v>
      </c>
      <c r="U1830" s="17" t="str">
        <f>IF(Audit!M595="","",VLOOKUP(Audit!M595,$W$26:$X$35,2,FALSE)) &amp; Audit!N595 &amp; IF(Audit!O595="","",IF(Audit!N595&lt;=1.4,VLOOKUP(Audit!O595,$W$38:X1875,2,FALSE),VLOOKUP(Audit!O595,$W$51:$X$61,2,FALSE))) &amp; IF(Audit!P595="","",VLOOKUP(Audit!P595,$Y$26:$Z$35,2,FALSE) &amp; Audit!Q595 &amp; IF(Audit!O595="","",IF(Audit!Q595&lt;=1.4,VLOOKUP(Audit!R595,$Y$38:$Z$48,2,FALSE),VLOOKUP(Audit!R595,$Y$51:$Z$61,2,FALSE))))</f>
        <v/>
      </c>
      <c r="V1830" s="21"/>
      <c r="AH1830" s="49">
        <f>Audit!A595</f>
        <v>0</v>
      </c>
      <c r="AI1830" s="50" t="e">
        <f>VLOOKUP(Audit!B595,$V$3:$AE$12,2,FALSE)&amp; IF(Audit!B595=10,Audit!V595,"")</f>
        <v>#N/A</v>
      </c>
      <c r="AJ1830" s="50" t="e">
        <f>VLOOKUP(Audit!B595,$V$13:$AE$22,2,FALSE)&amp; IF(Audit!B595=10,Audit!W595,"")</f>
        <v>#N/A</v>
      </c>
      <c r="AK1830" s="47" t="e">
        <f t="shared" si="859"/>
        <v>#N/A</v>
      </c>
      <c r="AL1830" s="50" t="e">
        <f>VLOOKUP(Audit!C595,$V$3:$AE$12,3,FALSE)&amp; IF(Audit!C595=10,Audit!V595,"")</f>
        <v>#N/A</v>
      </c>
      <c r="AM1830" s="50" t="e">
        <f>VLOOKUP(Audit!C595,$V$13:$AE$22,3,FALSE)&amp; IF(Audit!C595=10,Audit!W595,"")</f>
        <v>#N/A</v>
      </c>
      <c r="AN1830" s="47" t="e">
        <f t="shared" si="860"/>
        <v>#N/A</v>
      </c>
      <c r="AO1830" s="50" t="e">
        <f>VLOOKUP(Audit!D595,$V$3:$AE$12,4,FALSE) &amp;  Audit!T595 &amp; IF(Audit!D595=10,Audit!V595,"")</f>
        <v>#N/A</v>
      </c>
      <c r="AP1830" s="50" t="e">
        <f>VLOOKUP(Audit!D595,$V$13:$AE$22,4,FALSE)&amp; IF(Audit!D595=10,Audit!W595,"")</f>
        <v>#N/A</v>
      </c>
      <c r="AQ1830" s="47" t="e">
        <f t="shared" si="861"/>
        <v>#N/A</v>
      </c>
      <c r="AR1830" s="50" t="e">
        <f>VLOOKUP(Audit!E595,$V$3:$AE$12,5,FALSE)&amp; IF(Audit!E595=10,Audit!V595,"")</f>
        <v>#N/A</v>
      </c>
      <c r="AS1830" s="50" t="e">
        <f>VLOOKUP(Audit!E595,$V$13:$AE$22,5,FALSE)&amp; IF(Audit!E595=10,Audit!W595,"")</f>
        <v>#N/A</v>
      </c>
      <c r="AT1830" s="47" t="e">
        <f t="shared" si="862"/>
        <v>#N/A</v>
      </c>
      <c r="AU1830" s="50" t="e">
        <f>VLOOKUP(Audit!F595,$V$3:$AE$12,6,FALSE)&amp; IF(Audit!F595=10,Audit!V595,"")</f>
        <v>#N/A</v>
      </c>
      <c r="AV1830" s="50" t="e">
        <f>VLOOKUP(Audit!F595,$V$13:$AE$22,6,FALSE)&amp; IF(Audit!F595=10,Audit!W595,"")</f>
        <v>#N/A</v>
      </c>
      <c r="AW1830" s="47" t="e">
        <f t="shared" si="863"/>
        <v>#N/A</v>
      </c>
      <c r="AX1830" s="50" t="e">
        <f>VLOOKUP(Audit!G595,$V$3:$AE$12,7,FALSE)&amp; IF(Audit!G595=10,Audit!V595,"")</f>
        <v>#N/A</v>
      </c>
      <c r="AY1830" s="50" t="e">
        <f>VLOOKUP(Audit!G595,$V$13:$AE$22,7,FALSE) &amp; IF(Audit!G595=10,Audit!W595,"")</f>
        <v>#N/A</v>
      </c>
      <c r="AZ1830" s="47" t="e">
        <f t="shared" si="864"/>
        <v>#N/A</v>
      </c>
      <c r="BA1830" s="50" t="e">
        <f>VLOOKUP(Audit!H595,$V$3:$AE$12,8,FALSE)&amp; Audit!U595 &amp; IF(Audit!H595=10,Audit!V595,"")</f>
        <v>#N/A</v>
      </c>
      <c r="BB1830" s="50" t="e">
        <f>VLOOKUP(Audit!H595,$V$13:$AE$22,8,FALSE) &amp; IF(Audit!H595=10,Audit!W595,"")</f>
        <v>#N/A</v>
      </c>
      <c r="BC1830" s="47" t="e">
        <f t="shared" si="865"/>
        <v>#N/A</v>
      </c>
      <c r="BD1830" s="50" t="e">
        <f>VLOOKUP(Audit!I595,$V$3:$AE$12,9,FALSE)&amp; IF(Audit!I595=10,Audit!V595,"")</f>
        <v>#N/A</v>
      </c>
      <c r="BE1830" s="50" t="e">
        <f>VLOOKUP(Audit!I595,$V$13:$AE$22,9,FALSE) &amp; IF(Audit!I595=10,Audit!W595,"") &amp; IF(Audit!I595&lt;&gt;1,U1830,"")</f>
        <v>#N/A</v>
      </c>
      <c r="BF1830" s="47" t="e">
        <f t="shared" si="866"/>
        <v>#N/A</v>
      </c>
      <c r="BG1830" s="50" t="e">
        <f>VLOOKUP(Audit!J595,$V$3:$AE$12,10,FALSE) &amp; Audit!S595 &amp; IF(Audit!J595=10,Audit!V595,"")</f>
        <v>#N/A</v>
      </c>
      <c r="BH1830" s="50" t="e">
        <f>VLOOKUP(Audit!J595,$V$13:$AE$22,10,FALSE) &amp; IF(Audit!J595=10,Audit!W595,"") &amp; IF(Audit!J595&lt;&gt;1,U1830,"")</f>
        <v>#N/A</v>
      </c>
      <c r="BI1830" s="47" t="e">
        <f t="shared" si="867"/>
        <v>#N/A</v>
      </c>
      <c r="BJ1830" s="48" t="str">
        <f t="shared" si="868"/>
        <v/>
      </c>
      <c r="BK1830" s="48" t="str">
        <f t="shared" si="869"/>
        <v/>
      </c>
      <c r="BL1830" s="48" t="str">
        <f t="shared" si="870"/>
        <v/>
      </c>
      <c r="BM1830" s="48" t="str">
        <f t="shared" si="871"/>
        <v/>
      </c>
      <c r="BN1830" s="48" t="str">
        <f t="shared" si="872"/>
        <v/>
      </c>
      <c r="BO1830" s="48" t="str">
        <f t="shared" si="873"/>
        <v/>
      </c>
      <c r="BP1830" s="48" t="str">
        <f t="shared" si="874"/>
        <v/>
      </c>
      <c r="BQ1830" s="48" t="str">
        <f t="shared" si="875"/>
        <v/>
      </c>
      <c r="BR1830" s="48" t="str">
        <f t="shared" si="876"/>
        <v/>
      </c>
      <c r="BS1830" s="48" t="str">
        <f t="shared" si="877"/>
        <v/>
      </c>
      <c r="BT1830" s="48" t="str">
        <f t="shared" si="878"/>
        <v/>
      </c>
      <c r="BU1830" s="48" t="str">
        <f t="shared" si="879"/>
        <v/>
      </c>
    </row>
    <row r="1831" spans="1:73">
      <c r="A1831" s="10">
        <f>Audit!A596</f>
        <v>0</v>
      </c>
      <c r="B1831" s="10" t="e">
        <f t="shared" si="850"/>
        <v>#N/A</v>
      </c>
      <c r="C1831" s="17" t="e">
        <f>VLOOKUP(Audit!B596,$V$3:$AE$12,2,FALSE) &amp; VLOOKUP(Audit!B596,$V$13:$AE$22,2,FALSE)&amp; IF(Audit!B596=10,Audit!V596&amp;Audit!W596,"")</f>
        <v>#N/A</v>
      </c>
      <c r="D1831" s="17" t="e">
        <f>VLOOKUP(Audit!C596,$V$3:$AE$12,3,FALSE) &amp; VLOOKUP(Audit!C596,$V$13:$AE$22,3,FALSE) &amp;IF(Audit!C596=10,Audit!V596&amp;Audit!W596,"")</f>
        <v>#N/A</v>
      </c>
      <c r="E1831" s="17" t="e">
        <f>VLOOKUP(Audit!D596,$V$3:$AE$12,4,FALSE)&amp; Audit!T596 &amp; VLOOKUP(Audit!D596,$V$13:$AE$22,4,FALSE)&amp; IF(Audit!D596=10,Audit!V596&amp;Audit!W596,"")</f>
        <v>#N/A</v>
      </c>
      <c r="F1831" s="17" t="e">
        <f>VLOOKUP(Audit!E596,$V$3:$AE$12,5,FALSE) &amp; VLOOKUP(Audit!E596,$V$13:$AE$22,5,FALSE)&amp; IF(Audit!E596=10,Audit!V596&amp;Audit!W596,"")</f>
        <v>#N/A</v>
      </c>
      <c r="G1831" s="17" t="e">
        <f>VLOOKUP(Audit!F596,$V$3:$AE$12,6,FALSE) &amp; VLOOKUP(Audit!F596,$V$13:$AE$22,6,FALSE)&amp; IF(Audit!F596=10,Audit!V596&amp;Audit!W596,"")</f>
        <v>#N/A</v>
      </c>
      <c r="H1831" s="17" t="e">
        <f>VLOOKUP(Audit!G596,$V$3:$AE$12,7,FALSE) &amp; VLOOKUP(Audit!G596,$V$13:$AE$22,7,FALSE)&amp;IF(Audit!G596=10,Audit!V596&amp;Audit!W596,"")</f>
        <v>#N/A</v>
      </c>
      <c r="I1831" s="17" t="e">
        <f>VLOOKUP(Audit!H596,$V$3:$AE$12,8,FALSE) &amp; Audit!U596 &amp; VLOOKUP(Audit!H596,$V$13:$AE$22,8,FALSE)&amp;IF(Audit!H596=10,Audit!V596&amp;Audit!W596,"")</f>
        <v>#N/A</v>
      </c>
      <c r="J1831" s="17" t="e">
        <f>VLOOKUP(Audit!I596,$V$3:$AE$12,9,FALSE) &amp; VLOOKUP(Audit!I596,$V$13:$AE$22,9,FALSE) &amp; IF(Audit!I596=10,Audit!V596&amp;Audit!W596,"") &amp; IF(Audit!I596&lt;&gt;1,U1831,"")</f>
        <v>#N/A</v>
      </c>
      <c r="K1831" s="17" t="e">
        <f>VLOOKUP(Audit!J596,$V$3:$AE$12,10,FALSE) &amp; Audit!S596 &amp; VLOOKUP(Audit!J596,$V$13:$AE$22,10,FALSE) &amp; IF(Audit!J596=10,Audit!V596&amp;Audit!W596,"") &amp; IF(Audit!J596&lt;&gt;1,U1831,"")</f>
        <v>#N/A</v>
      </c>
      <c r="L1831" s="10">
        <f>Audit!K596</f>
        <v>0</v>
      </c>
      <c r="M1831" s="10" t="e">
        <f t="shared" si="851"/>
        <v>#N/A</v>
      </c>
      <c r="N1831" s="10" t="e">
        <f t="shared" si="852"/>
        <v>#N/A</v>
      </c>
      <c r="O1831" s="10" t="e">
        <f t="shared" si="853"/>
        <v>#N/A</v>
      </c>
      <c r="P1831" s="10" t="e">
        <f t="shared" si="854"/>
        <v>#N/A</v>
      </c>
      <c r="Q1831" s="10" t="e">
        <f t="shared" si="855"/>
        <v>#N/A</v>
      </c>
      <c r="R1831" s="10" t="e">
        <f t="shared" si="856"/>
        <v>#N/A</v>
      </c>
      <c r="S1831" s="10" t="e">
        <f t="shared" si="857"/>
        <v>#N/A</v>
      </c>
      <c r="T1831" s="10" t="e">
        <f t="shared" si="858"/>
        <v>#N/A</v>
      </c>
      <c r="U1831" s="17" t="str">
        <f>IF(Audit!M596="","",VLOOKUP(Audit!M596,$W$26:$X$35,2,FALSE)) &amp; Audit!N596 &amp; IF(Audit!O596="","",IF(Audit!N596&lt;=1.4,VLOOKUP(Audit!O596,$W$38:X1876,2,FALSE),VLOOKUP(Audit!O596,$W$51:$X$61,2,FALSE))) &amp; IF(Audit!P596="","",VLOOKUP(Audit!P596,$Y$26:$Z$35,2,FALSE) &amp; Audit!Q596 &amp; IF(Audit!O596="","",IF(Audit!Q596&lt;=1.4,VLOOKUP(Audit!R596,$Y$38:$Z$48,2,FALSE),VLOOKUP(Audit!R596,$Y$51:$Z$61,2,FALSE))))</f>
        <v/>
      </c>
      <c r="V1831" s="21"/>
      <c r="AH1831" s="49">
        <f>Audit!A596</f>
        <v>0</v>
      </c>
      <c r="AI1831" s="50" t="e">
        <f>VLOOKUP(Audit!B596,$V$3:$AE$12,2,FALSE)&amp; IF(Audit!B596=10,Audit!V596,"")</f>
        <v>#N/A</v>
      </c>
      <c r="AJ1831" s="50" t="e">
        <f>VLOOKUP(Audit!B596,$V$13:$AE$22,2,FALSE)&amp; IF(Audit!B596=10,Audit!W596,"")</f>
        <v>#N/A</v>
      </c>
      <c r="AK1831" s="47" t="e">
        <f t="shared" si="859"/>
        <v>#N/A</v>
      </c>
      <c r="AL1831" s="50" t="e">
        <f>VLOOKUP(Audit!C596,$V$3:$AE$12,3,FALSE)&amp; IF(Audit!C596=10,Audit!V596,"")</f>
        <v>#N/A</v>
      </c>
      <c r="AM1831" s="50" t="e">
        <f>VLOOKUP(Audit!C596,$V$13:$AE$22,3,FALSE)&amp; IF(Audit!C596=10,Audit!W596,"")</f>
        <v>#N/A</v>
      </c>
      <c r="AN1831" s="47" t="e">
        <f t="shared" si="860"/>
        <v>#N/A</v>
      </c>
      <c r="AO1831" s="50" t="e">
        <f>VLOOKUP(Audit!D596,$V$3:$AE$12,4,FALSE) &amp;  Audit!T596 &amp; IF(Audit!D596=10,Audit!V596,"")</f>
        <v>#N/A</v>
      </c>
      <c r="AP1831" s="50" t="e">
        <f>VLOOKUP(Audit!D596,$V$13:$AE$22,4,FALSE)&amp; IF(Audit!D596=10,Audit!W596,"")</f>
        <v>#N/A</v>
      </c>
      <c r="AQ1831" s="47" t="e">
        <f t="shared" si="861"/>
        <v>#N/A</v>
      </c>
      <c r="AR1831" s="50" t="e">
        <f>VLOOKUP(Audit!E596,$V$3:$AE$12,5,FALSE)&amp; IF(Audit!E596=10,Audit!V596,"")</f>
        <v>#N/A</v>
      </c>
      <c r="AS1831" s="50" t="e">
        <f>VLOOKUP(Audit!E596,$V$13:$AE$22,5,FALSE)&amp; IF(Audit!E596=10,Audit!W596,"")</f>
        <v>#N/A</v>
      </c>
      <c r="AT1831" s="47" t="e">
        <f t="shared" si="862"/>
        <v>#N/A</v>
      </c>
      <c r="AU1831" s="50" t="e">
        <f>VLOOKUP(Audit!F596,$V$3:$AE$12,6,FALSE)&amp; IF(Audit!F596=10,Audit!V596,"")</f>
        <v>#N/A</v>
      </c>
      <c r="AV1831" s="50" t="e">
        <f>VLOOKUP(Audit!F596,$V$13:$AE$22,6,FALSE)&amp; IF(Audit!F596=10,Audit!W596,"")</f>
        <v>#N/A</v>
      </c>
      <c r="AW1831" s="47" t="e">
        <f t="shared" si="863"/>
        <v>#N/A</v>
      </c>
      <c r="AX1831" s="50" t="e">
        <f>VLOOKUP(Audit!G596,$V$3:$AE$12,7,FALSE)&amp; IF(Audit!G596=10,Audit!V596,"")</f>
        <v>#N/A</v>
      </c>
      <c r="AY1831" s="50" t="e">
        <f>VLOOKUP(Audit!G596,$V$13:$AE$22,7,FALSE) &amp; IF(Audit!G596=10,Audit!W596,"")</f>
        <v>#N/A</v>
      </c>
      <c r="AZ1831" s="47" t="e">
        <f t="shared" si="864"/>
        <v>#N/A</v>
      </c>
      <c r="BA1831" s="50" t="e">
        <f>VLOOKUP(Audit!H596,$V$3:$AE$12,8,FALSE)&amp; Audit!U596 &amp; IF(Audit!H596=10,Audit!V596,"")</f>
        <v>#N/A</v>
      </c>
      <c r="BB1831" s="50" t="e">
        <f>VLOOKUP(Audit!H596,$V$13:$AE$22,8,FALSE) &amp; IF(Audit!H596=10,Audit!W596,"")</f>
        <v>#N/A</v>
      </c>
      <c r="BC1831" s="47" t="e">
        <f t="shared" si="865"/>
        <v>#N/A</v>
      </c>
      <c r="BD1831" s="50" t="e">
        <f>VLOOKUP(Audit!I596,$V$3:$AE$12,9,FALSE)&amp; IF(Audit!I596=10,Audit!V596,"")</f>
        <v>#N/A</v>
      </c>
      <c r="BE1831" s="50" t="e">
        <f>VLOOKUP(Audit!I596,$V$13:$AE$22,9,FALSE) &amp; IF(Audit!I596=10,Audit!W596,"") &amp; IF(Audit!I596&lt;&gt;1,U1831,"")</f>
        <v>#N/A</v>
      </c>
      <c r="BF1831" s="47" t="e">
        <f t="shared" si="866"/>
        <v>#N/A</v>
      </c>
      <c r="BG1831" s="50" t="e">
        <f>VLOOKUP(Audit!J596,$V$3:$AE$12,10,FALSE) &amp; Audit!S596 &amp; IF(Audit!J596=10,Audit!V596,"")</f>
        <v>#N/A</v>
      </c>
      <c r="BH1831" s="50" t="e">
        <f>VLOOKUP(Audit!J596,$V$13:$AE$22,10,FALSE) &amp; IF(Audit!J596=10,Audit!W596,"") &amp; IF(Audit!J596&lt;&gt;1,U1831,"")</f>
        <v>#N/A</v>
      </c>
      <c r="BI1831" s="47" t="e">
        <f t="shared" si="867"/>
        <v>#N/A</v>
      </c>
      <c r="BJ1831" s="48" t="str">
        <f t="shared" si="868"/>
        <v/>
      </c>
      <c r="BK1831" s="48" t="str">
        <f t="shared" si="869"/>
        <v/>
      </c>
      <c r="BL1831" s="48" t="str">
        <f t="shared" si="870"/>
        <v/>
      </c>
      <c r="BM1831" s="48" t="str">
        <f t="shared" si="871"/>
        <v/>
      </c>
      <c r="BN1831" s="48" t="str">
        <f t="shared" si="872"/>
        <v/>
      </c>
      <c r="BO1831" s="48" t="str">
        <f t="shared" si="873"/>
        <v/>
      </c>
      <c r="BP1831" s="48" t="str">
        <f t="shared" si="874"/>
        <v/>
      </c>
      <c r="BQ1831" s="48" t="str">
        <f t="shared" si="875"/>
        <v/>
      </c>
      <c r="BR1831" s="48" t="str">
        <f t="shared" si="876"/>
        <v/>
      </c>
      <c r="BS1831" s="48" t="str">
        <f t="shared" si="877"/>
        <v/>
      </c>
      <c r="BT1831" s="48" t="str">
        <f t="shared" si="878"/>
        <v/>
      </c>
      <c r="BU1831" s="48" t="str">
        <f t="shared" si="879"/>
        <v/>
      </c>
    </row>
    <row r="1832" spans="1:73">
      <c r="A1832" s="10">
        <f>Audit!A597</f>
        <v>0</v>
      </c>
      <c r="B1832" s="10" t="e">
        <f t="shared" si="850"/>
        <v>#N/A</v>
      </c>
      <c r="C1832" s="17" t="e">
        <f>VLOOKUP(Audit!B597,$V$3:$AE$12,2,FALSE) &amp; VLOOKUP(Audit!B597,$V$13:$AE$22,2,FALSE)&amp; IF(Audit!B597=10,Audit!V597&amp;Audit!W597,"")</f>
        <v>#N/A</v>
      </c>
      <c r="D1832" s="17" t="e">
        <f>VLOOKUP(Audit!C597,$V$3:$AE$12,3,FALSE) &amp; VLOOKUP(Audit!C597,$V$13:$AE$22,3,FALSE) &amp;IF(Audit!C597=10,Audit!V597&amp;Audit!W597,"")</f>
        <v>#N/A</v>
      </c>
      <c r="E1832" s="17" t="e">
        <f>VLOOKUP(Audit!D597,$V$3:$AE$12,4,FALSE)&amp; Audit!T597 &amp; VLOOKUP(Audit!D597,$V$13:$AE$22,4,FALSE)&amp; IF(Audit!D597=10,Audit!V597&amp;Audit!W597,"")</f>
        <v>#N/A</v>
      </c>
      <c r="F1832" s="17" t="e">
        <f>VLOOKUP(Audit!E597,$V$3:$AE$12,5,FALSE) &amp; VLOOKUP(Audit!E597,$V$13:$AE$22,5,FALSE)&amp; IF(Audit!E597=10,Audit!V597&amp;Audit!W597,"")</f>
        <v>#N/A</v>
      </c>
      <c r="G1832" s="17" t="e">
        <f>VLOOKUP(Audit!F597,$V$3:$AE$12,6,FALSE) &amp; VLOOKUP(Audit!F597,$V$13:$AE$22,6,FALSE)&amp; IF(Audit!F597=10,Audit!V597&amp;Audit!W597,"")</f>
        <v>#N/A</v>
      </c>
      <c r="H1832" s="17" t="e">
        <f>VLOOKUP(Audit!G597,$V$3:$AE$12,7,FALSE) &amp; VLOOKUP(Audit!G597,$V$13:$AE$22,7,FALSE)&amp;IF(Audit!G597=10,Audit!V597&amp;Audit!W597,"")</f>
        <v>#N/A</v>
      </c>
      <c r="I1832" s="17" t="e">
        <f>VLOOKUP(Audit!H597,$V$3:$AE$12,8,FALSE) &amp; Audit!U597 &amp; VLOOKUP(Audit!H597,$V$13:$AE$22,8,FALSE)&amp;IF(Audit!H597=10,Audit!V597&amp;Audit!W597,"")</f>
        <v>#N/A</v>
      </c>
      <c r="J1832" s="17" t="e">
        <f>VLOOKUP(Audit!I597,$V$3:$AE$12,9,FALSE) &amp; VLOOKUP(Audit!I597,$V$13:$AE$22,9,FALSE) &amp; IF(Audit!I597=10,Audit!V597&amp;Audit!W597,"") &amp; IF(Audit!I597&lt;&gt;1,U1832,"")</f>
        <v>#N/A</v>
      </c>
      <c r="K1832" s="17" t="e">
        <f>VLOOKUP(Audit!J597,$V$3:$AE$12,10,FALSE) &amp; Audit!S597 &amp; VLOOKUP(Audit!J597,$V$13:$AE$22,10,FALSE) &amp; IF(Audit!J597=10,Audit!V597&amp;Audit!W597,"") &amp; IF(Audit!J597&lt;&gt;1,U1832,"")</f>
        <v>#N/A</v>
      </c>
      <c r="L1832" s="10">
        <f>Audit!K597</f>
        <v>0</v>
      </c>
      <c r="M1832" s="10" t="e">
        <f t="shared" si="851"/>
        <v>#N/A</v>
      </c>
      <c r="N1832" s="10" t="e">
        <f t="shared" si="852"/>
        <v>#N/A</v>
      </c>
      <c r="O1832" s="10" t="e">
        <f t="shared" si="853"/>
        <v>#N/A</v>
      </c>
      <c r="P1832" s="10" t="e">
        <f t="shared" si="854"/>
        <v>#N/A</v>
      </c>
      <c r="Q1832" s="10" t="e">
        <f t="shared" si="855"/>
        <v>#N/A</v>
      </c>
      <c r="R1832" s="10" t="e">
        <f t="shared" si="856"/>
        <v>#N/A</v>
      </c>
      <c r="S1832" s="10" t="e">
        <f t="shared" si="857"/>
        <v>#N/A</v>
      </c>
      <c r="T1832" s="10" t="e">
        <f t="shared" si="858"/>
        <v>#N/A</v>
      </c>
      <c r="U1832" s="17" t="str">
        <f>IF(Audit!M597="","",VLOOKUP(Audit!M597,$W$26:$X$35,2,FALSE)) &amp; Audit!N597 &amp; IF(Audit!O597="","",IF(Audit!N597&lt;=1.4,VLOOKUP(Audit!O597,$W$38:X1877,2,FALSE),VLOOKUP(Audit!O597,$W$51:$X$61,2,FALSE))) &amp; IF(Audit!P597="","",VLOOKUP(Audit!P597,$Y$26:$Z$35,2,FALSE) &amp; Audit!Q597 &amp; IF(Audit!O597="","",IF(Audit!Q597&lt;=1.4,VLOOKUP(Audit!R597,$Y$38:$Z$48,2,FALSE),VLOOKUP(Audit!R597,$Y$51:$Z$61,2,FALSE))))</f>
        <v/>
      </c>
      <c r="V1832" s="21"/>
      <c r="AH1832" s="49">
        <f>Audit!A597</f>
        <v>0</v>
      </c>
      <c r="AI1832" s="50" t="e">
        <f>VLOOKUP(Audit!B597,$V$3:$AE$12,2,FALSE)&amp; IF(Audit!B597=10,Audit!V597,"")</f>
        <v>#N/A</v>
      </c>
      <c r="AJ1832" s="50" t="e">
        <f>VLOOKUP(Audit!B597,$V$13:$AE$22,2,FALSE)&amp; IF(Audit!B597=10,Audit!W597,"")</f>
        <v>#N/A</v>
      </c>
      <c r="AK1832" s="47" t="e">
        <f t="shared" si="859"/>
        <v>#N/A</v>
      </c>
      <c r="AL1832" s="50" t="e">
        <f>VLOOKUP(Audit!C597,$V$3:$AE$12,3,FALSE)&amp; IF(Audit!C597=10,Audit!V597,"")</f>
        <v>#N/A</v>
      </c>
      <c r="AM1832" s="50" t="e">
        <f>VLOOKUP(Audit!C597,$V$13:$AE$22,3,FALSE)&amp; IF(Audit!C597=10,Audit!W597,"")</f>
        <v>#N/A</v>
      </c>
      <c r="AN1832" s="47" t="e">
        <f t="shared" si="860"/>
        <v>#N/A</v>
      </c>
      <c r="AO1832" s="50" t="e">
        <f>VLOOKUP(Audit!D597,$V$3:$AE$12,4,FALSE) &amp;  Audit!T597 &amp; IF(Audit!D597=10,Audit!V597,"")</f>
        <v>#N/A</v>
      </c>
      <c r="AP1832" s="50" t="e">
        <f>VLOOKUP(Audit!D597,$V$13:$AE$22,4,FALSE)&amp; IF(Audit!D597=10,Audit!W597,"")</f>
        <v>#N/A</v>
      </c>
      <c r="AQ1832" s="47" t="e">
        <f t="shared" si="861"/>
        <v>#N/A</v>
      </c>
      <c r="AR1832" s="50" t="e">
        <f>VLOOKUP(Audit!E597,$V$3:$AE$12,5,FALSE)&amp; IF(Audit!E597=10,Audit!V597,"")</f>
        <v>#N/A</v>
      </c>
      <c r="AS1832" s="50" t="e">
        <f>VLOOKUP(Audit!E597,$V$13:$AE$22,5,FALSE)&amp; IF(Audit!E597=10,Audit!W597,"")</f>
        <v>#N/A</v>
      </c>
      <c r="AT1832" s="47" t="e">
        <f t="shared" si="862"/>
        <v>#N/A</v>
      </c>
      <c r="AU1832" s="50" t="e">
        <f>VLOOKUP(Audit!F597,$V$3:$AE$12,6,FALSE)&amp; IF(Audit!F597=10,Audit!V597,"")</f>
        <v>#N/A</v>
      </c>
      <c r="AV1832" s="50" t="e">
        <f>VLOOKUP(Audit!F597,$V$13:$AE$22,6,FALSE)&amp; IF(Audit!F597=10,Audit!W597,"")</f>
        <v>#N/A</v>
      </c>
      <c r="AW1832" s="47" t="e">
        <f t="shared" si="863"/>
        <v>#N/A</v>
      </c>
      <c r="AX1832" s="50" t="e">
        <f>VLOOKUP(Audit!G597,$V$3:$AE$12,7,FALSE)&amp; IF(Audit!G597=10,Audit!V597,"")</f>
        <v>#N/A</v>
      </c>
      <c r="AY1832" s="50" t="e">
        <f>VLOOKUP(Audit!G597,$V$13:$AE$22,7,FALSE) &amp; IF(Audit!G597=10,Audit!W597,"")</f>
        <v>#N/A</v>
      </c>
      <c r="AZ1832" s="47" t="e">
        <f t="shared" si="864"/>
        <v>#N/A</v>
      </c>
      <c r="BA1832" s="50" t="e">
        <f>VLOOKUP(Audit!H597,$V$3:$AE$12,8,FALSE)&amp; Audit!U597 &amp; IF(Audit!H597=10,Audit!V597,"")</f>
        <v>#N/A</v>
      </c>
      <c r="BB1832" s="50" t="e">
        <f>VLOOKUP(Audit!H597,$V$13:$AE$22,8,FALSE) &amp; IF(Audit!H597=10,Audit!W597,"")</f>
        <v>#N/A</v>
      </c>
      <c r="BC1832" s="47" t="e">
        <f t="shared" si="865"/>
        <v>#N/A</v>
      </c>
      <c r="BD1832" s="50" t="e">
        <f>VLOOKUP(Audit!I597,$V$3:$AE$12,9,FALSE)&amp; IF(Audit!I597=10,Audit!V597,"")</f>
        <v>#N/A</v>
      </c>
      <c r="BE1832" s="50" t="e">
        <f>VLOOKUP(Audit!I597,$V$13:$AE$22,9,FALSE) &amp; IF(Audit!I597=10,Audit!W597,"") &amp; IF(Audit!I597&lt;&gt;1,U1832,"")</f>
        <v>#N/A</v>
      </c>
      <c r="BF1832" s="47" t="e">
        <f t="shared" si="866"/>
        <v>#N/A</v>
      </c>
      <c r="BG1832" s="50" t="e">
        <f>VLOOKUP(Audit!J597,$V$3:$AE$12,10,FALSE) &amp; Audit!S597 &amp; IF(Audit!J597=10,Audit!V597,"")</f>
        <v>#N/A</v>
      </c>
      <c r="BH1832" s="50" t="e">
        <f>VLOOKUP(Audit!J597,$V$13:$AE$22,10,FALSE) &amp; IF(Audit!J597=10,Audit!W597,"") &amp; IF(Audit!J597&lt;&gt;1,U1832,"")</f>
        <v>#N/A</v>
      </c>
      <c r="BI1832" s="47" t="e">
        <f t="shared" si="867"/>
        <v>#N/A</v>
      </c>
      <c r="BJ1832" s="48" t="str">
        <f t="shared" si="868"/>
        <v/>
      </c>
      <c r="BK1832" s="48" t="str">
        <f t="shared" si="869"/>
        <v/>
      </c>
      <c r="BL1832" s="48" t="str">
        <f t="shared" si="870"/>
        <v/>
      </c>
      <c r="BM1832" s="48" t="str">
        <f t="shared" si="871"/>
        <v/>
      </c>
      <c r="BN1832" s="48" t="str">
        <f t="shared" si="872"/>
        <v/>
      </c>
      <c r="BO1832" s="48" t="str">
        <f t="shared" si="873"/>
        <v/>
      </c>
      <c r="BP1832" s="48" t="str">
        <f t="shared" si="874"/>
        <v/>
      </c>
      <c r="BQ1832" s="48" t="str">
        <f t="shared" si="875"/>
        <v/>
      </c>
      <c r="BR1832" s="48" t="str">
        <f t="shared" si="876"/>
        <v/>
      </c>
      <c r="BS1832" s="48" t="str">
        <f t="shared" si="877"/>
        <v/>
      </c>
      <c r="BT1832" s="48" t="str">
        <f t="shared" si="878"/>
        <v/>
      </c>
      <c r="BU1832" s="48" t="str">
        <f t="shared" si="879"/>
        <v/>
      </c>
    </row>
    <row r="1833" spans="1:73">
      <c r="A1833" s="10">
        <f>Audit!A598</f>
        <v>0</v>
      </c>
      <c r="B1833" s="10" t="e">
        <f t="shared" si="850"/>
        <v>#N/A</v>
      </c>
      <c r="C1833" s="17" t="e">
        <f>VLOOKUP(Audit!B598,$V$3:$AE$12,2,FALSE) &amp; VLOOKUP(Audit!B598,$V$13:$AE$22,2,FALSE)&amp; IF(Audit!B598=10,Audit!V598&amp;Audit!W598,"")</f>
        <v>#N/A</v>
      </c>
      <c r="D1833" s="17" t="e">
        <f>VLOOKUP(Audit!C598,$V$3:$AE$12,3,FALSE) &amp; VLOOKUP(Audit!C598,$V$13:$AE$22,3,FALSE) &amp;IF(Audit!C598=10,Audit!V598&amp;Audit!W598,"")</f>
        <v>#N/A</v>
      </c>
      <c r="E1833" s="17" t="e">
        <f>VLOOKUP(Audit!D598,$V$3:$AE$12,4,FALSE)&amp; Audit!T598 &amp; VLOOKUP(Audit!D598,$V$13:$AE$22,4,FALSE)&amp; IF(Audit!D598=10,Audit!V598&amp;Audit!W598,"")</f>
        <v>#N/A</v>
      </c>
      <c r="F1833" s="17" t="e">
        <f>VLOOKUP(Audit!E598,$V$3:$AE$12,5,FALSE) &amp; VLOOKUP(Audit!E598,$V$13:$AE$22,5,FALSE)&amp; IF(Audit!E598=10,Audit!V598&amp;Audit!W598,"")</f>
        <v>#N/A</v>
      </c>
      <c r="G1833" s="17" t="e">
        <f>VLOOKUP(Audit!F598,$V$3:$AE$12,6,FALSE) &amp; VLOOKUP(Audit!F598,$V$13:$AE$22,6,FALSE)&amp; IF(Audit!F598=10,Audit!V598&amp;Audit!W598,"")</f>
        <v>#N/A</v>
      </c>
      <c r="H1833" s="17" t="e">
        <f>VLOOKUP(Audit!G598,$V$3:$AE$12,7,FALSE) &amp; VLOOKUP(Audit!G598,$V$13:$AE$22,7,FALSE)&amp;IF(Audit!G598=10,Audit!V598&amp;Audit!W598,"")</f>
        <v>#N/A</v>
      </c>
      <c r="I1833" s="17" t="e">
        <f>VLOOKUP(Audit!H598,$V$3:$AE$12,8,FALSE) &amp; Audit!U598 &amp; VLOOKUP(Audit!H598,$V$13:$AE$22,8,FALSE)&amp;IF(Audit!H598=10,Audit!V598&amp;Audit!W598,"")</f>
        <v>#N/A</v>
      </c>
      <c r="J1833" s="17" t="e">
        <f>VLOOKUP(Audit!I598,$V$3:$AE$12,9,FALSE) &amp; VLOOKUP(Audit!I598,$V$13:$AE$22,9,FALSE) &amp; IF(Audit!I598=10,Audit!V598&amp;Audit!W598,"") &amp; IF(Audit!I598&lt;&gt;1,U1833,"")</f>
        <v>#N/A</v>
      </c>
      <c r="K1833" s="17" t="e">
        <f>VLOOKUP(Audit!J598,$V$3:$AE$12,10,FALSE) &amp; Audit!S598 &amp; VLOOKUP(Audit!J598,$V$13:$AE$22,10,FALSE) &amp; IF(Audit!J598=10,Audit!V598&amp;Audit!W598,"") &amp; IF(Audit!J598&lt;&gt;1,U1833,"")</f>
        <v>#N/A</v>
      </c>
      <c r="L1833" s="10">
        <f>Audit!K598</f>
        <v>0</v>
      </c>
      <c r="M1833" s="10" t="e">
        <f t="shared" si="851"/>
        <v>#N/A</v>
      </c>
      <c r="N1833" s="10" t="e">
        <f t="shared" si="852"/>
        <v>#N/A</v>
      </c>
      <c r="O1833" s="10" t="e">
        <f t="shared" si="853"/>
        <v>#N/A</v>
      </c>
      <c r="P1833" s="10" t="e">
        <f t="shared" si="854"/>
        <v>#N/A</v>
      </c>
      <c r="Q1833" s="10" t="e">
        <f t="shared" si="855"/>
        <v>#N/A</v>
      </c>
      <c r="R1833" s="10" t="e">
        <f t="shared" si="856"/>
        <v>#N/A</v>
      </c>
      <c r="S1833" s="10" t="e">
        <f t="shared" si="857"/>
        <v>#N/A</v>
      </c>
      <c r="T1833" s="10" t="e">
        <f t="shared" si="858"/>
        <v>#N/A</v>
      </c>
      <c r="U1833" s="17" t="str">
        <f>IF(Audit!M598="","",VLOOKUP(Audit!M598,$W$26:$X$35,2,FALSE)) &amp; Audit!N598 &amp; IF(Audit!O598="","",IF(Audit!N598&lt;=1.4,VLOOKUP(Audit!O598,$W$38:X1878,2,FALSE),VLOOKUP(Audit!O598,$W$51:$X$61,2,FALSE))) &amp; IF(Audit!P598="","",VLOOKUP(Audit!P598,$Y$26:$Z$35,2,FALSE) &amp; Audit!Q598 &amp; IF(Audit!O598="","",IF(Audit!Q598&lt;=1.4,VLOOKUP(Audit!R598,$Y$38:$Z$48,2,FALSE),VLOOKUP(Audit!R598,$Y$51:$Z$61,2,FALSE))))</f>
        <v/>
      </c>
      <c r="V1833" s="21"/>
      <c r="AH1833" s="49">
        <f>Audit!A598</f>
        <v>0</v>
      </c>
      <c r="AI1833" s="50" t="e">
        <f>VLOOKUP(Audit!B598,$V$3:$AE$12,2,FALSE)&amp; IF(Audit!B598=10,Audit!V598,"")</f>
        <v>#N/A</v>
      </c>
      <c r="AJ1833" s="50" t="e">
        <f>VLOOKUP(Audit!B598,$V$13:$AE$22,2,FALSE)&amp; IF(Audit!B598=10,Audit!W598,"")</f>
        <v>#N/A</v>
      </c>
      <c r="AK1833" s="47" t="e">
        <f t="shared" si="859"/>
        <v>#N/A</v>
      </c>
      <c r="AL1833" s="50" t="e">
        <f>VLOOKUP(Audit!C598,$V$3:$AE$12,3,FALSE)&amp; IF(Audit!C598=10,Audit!V598,"")</f>
        <v>#N/A</v>
      </c>
      <c r="AM1833" s="50" t="e">
        <f>VLOOKUP(Audit!C598,$V$13:$AE$22,3,FALSE)&amp; IF(Audit!C598=10,Audit!W598,"")</f>
        <v>#N/A</v>
      </c>
      <c r="AN1833" s="47" t="e">
        <f t="shared" si="860"/>
        <v>#N/A</v>
      </c>
      <c r="AO1833" s="50" t="e">
        <f>VLOOKUP(Audit!D598,$V$3:$AE$12,4,FALSE) &amp;  Audit!T598 &amp; IF(Audit!D598=10,Audit!V598,"")</f>
        <v>#N/A</v>
      </c>
      <c r="AP1833" s="50" t="e">
        <f>VLOOKUP(Audit!D598,$V$13:$AE$22,4,FALSE)&amp; IF(Audit!D598=10,Audit!W598,"")</f>
        <v>#N/A</v>
      </c>
      <c r="AQ1833" s="47" t="e">
        <f t="shared" si="861"/>
        <v>#N/A</v>
      </c>
      <c r="AR1833" s="50" t="e">
        <f>VLOOKUP(Audit!E598,$V$3:$AE$12,5,FALSE)&amp; IF(Audit!E598=10,Audit!V598,"")</f>
        <v>#N/A</v>
      </c>
      <c r="AS1833" s="50" t="e">
        <f>VLOOKUP(Audit!E598,$V$13:$AE$22,5,FALSE)&amp; IF(Audit!E598=10,Audit!W598,"")</f>
        <v>#N/A</v>
      </c>
      <c r="AT1833" s="47" t="e">
        <f t="shared" si="862"/>
        <v>#N/A</v>
      </c>
      <c r="AU1833" s="50" t="e">
        <f>VLOOKUP(Audit!F598,$V$3:$AE$12,6,FALSE)&amp; IF(Audit!F598=10,Audit!V598,"")</f>
        <v>#N/A</v>
      </c>
      <c r="AV1833" s="50" t="e">
        <f>VLOOKUP(Audit!F598,$V$13:$AE$22,6,FALSE)&amp; IF(Audit!F598=10,Audit!W598,"")</f>
        <v>#N/A</v>
      </c>
      <c r="AW1833" s="47" t="e">
        <f t="shared" si="863"/>
        <v>#N/A</v>
      </c>
      <c r="AX1833" s="50" t="e">
        <f>VLOOKUP(Audit!G598,$V$3:$AE$12,7,FALSE)&amp; IF(Audit!G598=10,Audit!V598,"")</f>
        <v>#N/A</v>
      </c>
      <c r="AY1833" s="50" t="e">
        <f>VLOOKUP(Audit!G598,$V$13:$AE$22,7,FALSE) &amp; IF(Audit!G598=10,Audit!W598,"")</f>
        <v>#N/A</v>
      </c>
      <c r="AZ1833" s="47" t="e">
        <f t="shared" si="864"/>
        <v>#N/A</v>
      </c>
      <c r="BA1833" s="50" t="e">
        <f>VLOOKUP(Audit!H598,$V$3:$AE$12,8,FALSE)&amp; Audit!U598 &amp; IF(Audit!H598=10,Audit!V598,"")</f>
        <v>#N/A</v>
      </c>
      <c r="BB1833" s="50" t="e">
        <f>VLOOKUP(Audit!H598,$V$13:$AE$22,8,FALSE) &amp; IF(Audit!H598=10,Audit!W598,"")</f>
        <v>#N/A</v>
      </c>
      <c r="BC1833" s="47" t="e">
        <f t="shared" si="865"/>
        <v>#N/A</v>
      </c>
      <c r="BD1833" s="50" t="e">
        <f>VLOOKUP(Audit!I598,$V$3:$AE$12,9,FALSE)&amp; IF(Audit!I598=10,Audit!V598,"")</f>
        <v>#N/A</v>
      </c>
      <c r="BE1833" s="50" t="e">
        <f>VLOOKUP(Audit!I598,$V$13:$AE$22,9,FALSE) &amp; IF(Audit!I598=10,Audit!W598,"") &amp; IF(Audit!I598&lt;&gt;1,U1833,"")</f>
        <v>#N/A</v>
      </c>
      <c r="BF1833" s="47" t="e">
        <f t="shared" si="866"/>
        <v>#N/A</v>
      </c>
      <c r="BG1833" s="50" t="e">
        <f>VLOOKUP(Audit!J598,$V$3:$AE$12,10,FALSE) &amp; Audit!S598 &amp; IF(Audit!J598=10,Audit!V598,"")</f>
        <v>#N/A</v>
      </c>
      <c r="BH1833" s="50" t="e">
        <f>VLOOKUP(Audit!J598,$V$13:$AE$22,10,FALSE) &amp; IF(Audit!J598=10,Audit!W598,"") &amp; IF(Audit!J598&lt;&gt;1,U1833,"")</f>
        <v>#N/A</v>
      </c>
      <c r="BI1833" s="47" t="e">
        <f t="shared" si="867"/>
        <v>#N/A</v>
      </c>
      <c r="BJ1833" s="48" t="str">
        <f t="shared" si="868"/>
        <v/>
      </c>
      <c r="BK1833" s="48" t="str">
        <f t="shared" si="869"/>
        <v/>
      </c>
      <c r="BL1833" s="48" t="str">
        <f t="shared" si="870"/>
        <v/>
      </c>
      <c r="BM1833" s="48" t="str">
        <f t="shared" si="871"/>
        <v/>
      </c>
      <c r="BN1833" s="48" t="str">
        <f t="shared" si="872"/>
        <v/>
      </c>
      <c r="BO1833" s="48" t="str">
        <f t="shared" si="873"/>
        <v/>
      </c>
      <c r="BP1833" s="48" t="str">
        <f t="shared" si="874"/>
        <v/>
      </c>
      <c r="BQ1833" s="48" t="str">
        <f t="shared" si="875"/>
        <v/>
      </c>
      <c r="BR1833" s="48" t="str">
        <f t="shared" si="876"/>
        <v/>
      </c>
      <c r="BS1833" s="48" t="str">
        <f t="shared" si="877"/>
        <v/>
      </c>
      <c r="BT1833" s="48" t="str">
        <f t="shared" si="878"/>
        <v/>
      </c>
      <c r="BU1833" s="48" t="str">
        <f t="shared" si="879"/>
        <v/>
      </c>
    </row>
    <row r="1834" spans="1:73">
      <c r="A1834" s="10">
        <f>Audit!A599</f>
        <v>0</v>
      </c>
      <c r="B1834" s="10" t="e">
        <f t="shared" si="850"/>
        <v>#N/A</v>
      </c>
      <c r="C1834" s="17" t="e">
        <f>VLOOKUP(Audit!B599,$V$3:$AE$12,2,FALSE) &amp; VLOOKUP(Audit!B599,$V$13:$AE$22,2,FALSE)&amp; IF(Audit!B599=10,Audit!V599&amp;Audit!W599,"")</f>
        <v>#N/A</v>
      </c>
      <c r="D1834" s="17" t="e">
        <f>VLOOKUP(Audit!C599,$V$3:$AE$12,3,FALSE) &amp; VLOOKUP(Audit!C599,$V$13:$AE$22,3,FALSE) &amp;IF(Audit!C599=10,Audit!V599&amp;Audit!W599,"")</f>
        <v>#N/A</v>
      </c>
      <c r="E1834" s="17" t="e">
        <f>VLOOKUP(Audit!D599,$V$3:$AE$12,4,FALSE)&amp; Audit!T599 &amp; VLOOKUP(Audit!D599,$V$13:$AE$22,4,FALSE)&amp; IF(Audit!D599=10,Audit!V599&amp;Audit!W599,"")</f>
        <v>#N/A</v>
      </c>
      <c r="F1834" s="17" t="e">
        <f>VLOOKUP(Audit!E599,$V$3:$AE$12,5,FALSE) &amp; VLOOKUP(Audit!E599,$V$13:$AE$22,5,FALSE)&amp; IF(Audit!E599=10,Audit!V599&amp;Audit!W599,"")</f>
        <v>#N/A</v>
      </c>
      <c r="G1834" s="17" t="e">
        <f>VLOOKUP(Audit!F599,$V$3:$AE$12,6,FALSE) &amp; VLOOKUP(Audit!F599,$V$13:$AE$22,6,FALSE)&amp; IF(Audit!F599=10,Audit!V599&amp;Audit!W599,"")</f>
        <v>#N/A</v>
      </c>
      <c r="H1834" s="17" t="e">
        <f>VLOOKUP(Audit!G599,$V$3:$AE$12,7,FALSE) &amp; VLOOKUP(Audit!G599,$V$13:$AE$22,7,FALSE)&amp;IF(Audit!G599=10,Audit!V599&amp;Audit!W599,"")</f>
        <v>#N/A</v>
      </c>
      <c r="I1834" s="17" t="e">
        <f>VLOOKUP(Audit!H599,$V$3:$AE$12,8,FALSE) &amp; Audit!U599 &amp; VLOOKUP(Audit!H599,$V$13:$AE$22,8,FALSE)&amp;IF(Audit!H599=10,Audit!V599&amp;Audit!W599,"")</f>
        <v>#N/A</v>
      </c>
      <c r="J1834" s="17" t="e">
        <f>VLOOKUP(Audit!I599,$V$3:$AE$12,9,FALSE) &amp; VLOOKUP(Audit!I599,$V$13:$AE$22,9,FALSE) &amp; IF(Audit!I599=10,Audit!V599&amp;Audit!W599,"") &amp; IF(Audit!I599&lt;&gt;1,U1834,"")</f>
        <v>#N/A</v>
      </c>
      <c r="K1834" s="17" t="e">
        <f>VLOOKUP(Audit!J599,$V$3:$AE$12,10,FALSE) &amp; Audit!S599 &amp; VLOOKUP(Audit!J599,$V$13:$AE$22,10,FALSE) &amp; IF(Audit!J599=10,Audit!V599&amp;Audit!W599,"") &amp; IF(Audit!J599&lt;&gt;1,U1834,"")</f>
        <v>#N/A</v>
      </c>
      <c r="L1834" s="10">
        <f>Audit!K599</f>
        <v>0</v>
      </c>
      <c r="M1834" s="10" t="e">
        <f t="shared" si="851"/>
        <v>#N/A</v>
      </c>
      <c r="N1834" s="10" t="e">
        <f t="shared" si="852"/>
        <v>#N/A</v>
      </c>
      <c r="O1834" s="10" t="e">
        <f t="shared" si="853"/>
        <v>#N/A</v>
      </c>
      <c r="P1834" s="10" t="e">
        <f t="shared" si="854"/>
        <v>#N/A</v>
      </c>
      <c r="Q1834" s="10" t="e">
        <f t="shared" si="855"/>
        <v>#N/A</v>
      </c>
      <c r="R1834" s="10" t="e">
        <f t="shared" si="856"/>
        <v>#N/A</v>
      </c>
      <c r="S1834" s="10" t="e">
        <f t="shared" si="857"/>
        <v>#N/A</v>
      </c>
      <c r="T1834" s="10" t="e">
        <f t="shared" si="858"/>
        <v>#N/A</v>
      </c>
      <c r="U1834" s="17" t="str">
        <f>IF(Audit!M599="","",VLOOKUP(Audit!M599,$W$26:$X$35,2,FALSE)) &amp; Audit!N599 &amp; IF(Audit!O599="","",IF(Audit!N599&lt;=1.4,VLOOKUP(Audit!O599,$W$38:X1879,2,FALSE),VLOOKUP(Audit!O599,$W$51:$X$61,2,FALSE))) &amp; IF(Audit!P599="","",VLOOKUP(Audit!P599,$Y$26:$Z$35,2,FALSE) &amp; Audit!Q599 &amp; IF(Audit!O599="","",IF(Audit!Q599&lt;=1.4,VLOOKUP(Audit!R599,$Y$38:$Z$48,2,FALSE),VLOOKUP(Audit!R599,$Y$51:$Z$61,2,FALSE))))</f>
        <v/>
      </c>
      <c r="V1834" s="21"/>
      <c r="AH1834" s="49">
        <f>Audit!A599</f>
        <v>0</v>
      </c>
      <c r="AI1834" s="50" t="e">
        <f>VLOOKUP(Audit!B599,$V$3:$AE$12,2,FALSE)&amp; IF(Audit!B599=10,Audit!V599,"")</f>
        <v>#N/A</v>
      </c>
      <c r="AJ1834" s="50" t="e">
        <f>VLOOKUP(Audit!B599,$V$13:$AE$22,2,FALSE)&amp; IF(Audit!B599=10,Audit!W599,"")</f>
        <v>#N/A</v>
      </c>
      <c r="AK1834" s="47" t="e">
        <f t="shared" si="859"/>
        <v>#N/A</v>
      </c>
      <c r="AL1834" s="50" t="e">
        <f>VLOOKUP(Audit!C599,$V$3:$AE$12,3,FALSE)&amp; IF(Audit!C599=10,Audit!V599,"")</f>
        <v>#N/A</v>
      </c>
      <c r="AM1834" s="50" t="e">
        <f>VLOOKUP(Audit!C599,$V$13:$AE$22,3,FALSE)&amp; IF(Audit!C599=10,Audit!W599,"")</f>
        <v>#N/A</v>
      </c>
      <c r="AN1834" s="47" t="e">
        <f t="shared" si="860"/>
        <v>#N/A</v>
      </c>
      <c r="AO1834" s="50" t="e">
        <f>VLOOKUP(Audit!D599,$V$3:$AE$12,4,FALSE) &amp;  Audit!T599 &amp; IF(Audit!D599=10,Audit!V599,"")</f>
        <v>#N/A</v>
      </c>
      <c r="AP1834" s="50" t="e">
        <f>VLOOKUP(Audit!D599,$V$13:$AE$22,4,FALSE)&amp; IF(Audit!D599=10,Audit!W599,"")</f>
        <v>#N/A</v>
      </c>
      <c r="AQ1834" s="47" t="e">
        <f t="shared" si="861"/>
        <v>#N/A</v>
      </c>
      <c r="AR1834" s="50" t="e">
        <f>VLOOKUP(Audit!E599,$V$3:$AE$12,5,FALSE)&amp; IF(Audit!E599=10,Audit!V599,"")</f>
        <v>#N/A</v>
      </c>
      <c r="AS1834" s="50" t="e">
        <f>VLOOKUP(Audit!E599,$V$13:$AE$22,5,FALSE)&amp; IF(Audit!E599=10,Audit!W599,"")</f>
        <v>#N/A</v>
      </c>
      <c r="AT1834" s="47" t="e">
        <f t="shared" si="862"/>
        <v>#N/A</v>
      </c>
      <c r="AU1834" s="50" t="e">
        <f>VLOOKUP(Audit!F599,$V$3:$AE$12,6,FALSE)&amp; IF(Audit!F599=10,Audit!V599,"")</f>
        <v>#N/A</v>
      </c>
      <c r="AV1834" s="50" t="e">
        <f>VLOOKUP(Audit!F599,$V$13:$AE$22,6,FALSE)&amp; IF(Audit!F599=10,Audit!W599,"")</f>
        <v>#N/A</v>
      </c>
      <c r="AW1834" s="47" t="e">
        <f t="shared" si="863"/>
        <v>#N/A</v>
      </c>
      <c r="AX1834" s="50" t="e">
        <f>VLOOKUP(Audit!G599,$V$3:$AE$12,7,FALSE)&amp; IF(Audit!G599=10,Audit!V599,"")</f>
        <v>#N/A</v>
      </c>
      <c r="AY1834" s="50" t="e">
        <f>VLOOKUP(Audit!G599,$V$13:$AE$22,7,FALSE) &amp; IF(Audit!G599=10,Audit!W599,"")</f>
        <v>#N/A</v>
      </c>
      <c r="AZ1834" s="47" t="e">
        <f t="shared" si="864"/>
        <v>#N/A</v>
      </c>
      <c r="BA1834" s="50" t="e">
        <f>VLOOKUP(Audit!H599,$V$3:$AE$12,8,FALSE)&amp; Audit!U599 &amp; IF(Audit!H599=10,Audit!V599,"")</f>
        <v>#N/A</v>
      </c>
      <c r="BB1834" s="50" t="e">
        <f>VLOOKUP(Audit!H599,$V$13:$AE$22,8,FALSE) &amp; IF(Audit!H599=10,Audit!W599,"")</f>
        <v>#N/A</v>
      </c>
      <c r="BC1834" s="47" t="e">
        <f t="shared" si="865"/>
        <v>#N/A</v>
      </c>
      <c r="BD1834" s="50" t="e">
        <f>VLOOKUP(Audit!I599,$V$3:$AE$12,9,FALSE)&amp; IF(Audit!I599=10,Audit!V599,"")</f>
        <v>#N/A</v>
      </c>
      <c r="BE1834" s="50" t="e">
        <f>VLOOKUP(Audit!I599,$V$13:$AE$22,9,FALSE) &amp; IF(Audit!I599=10,Audit!W599,"") &amp; IF(Audit!I599&lt;&gt;1,U1834,"")</f>
        <v>#N/A</v>
      </c>
      <c r="BF1834" s="47" t="e">
        <f t="shared" si="866"/>
        <v>#N/A</v>
      </c>
      <c r="BG1834" s="50" t="e">
        <f>VLOOKUP(Audit!J599,$V$3:$AE$12,10,FALSE) &amp; Audit!S599 &amp; IF(Audit!J599=10,Audit!V599,"")</f>
        <v>#N/A</v>
      </c>
      <c r="BH1834" s="50" t="e">
        <f>VLOOKUP(Audit!J599,$V$13:$AE$22,10,FALSE) &amp; IF(Audit!J599=10,Audit!W599,"") &amp; IF(Audit!J599&lt;&gt;1,U1834,"")</f>
        <v>#N/A</v>
      </c>
      <c r="BI1834" s="47" t="e">
        <f t="shared" si="867"/>
        <v>#N/A</v>
      </c>
      <c r="BJ1834" s="48" t="str">
        <f t="shared" si="868"/>
        <v/>
      </c>
      <c r="BK1834" s="48" t="str">
        <f t="shared" si="869"/>
        <v/>
      </c>
      <c r="BL1834" s="48" t="str">
        <f t="shared" si="870"/>
        <v/>
      </c>
      <c r="BM1834" s="48" t="str">
        <f t="shared" si="871"/>
        <v/>
      </c>
      <c r="BN1834" s="48" t="str">
        <f t="shared" si="872"/>
        <v/>
      </c>
      <c r="BO1834" s="48" t="str">
        <f t="shared" si="873"/>
        <v/>
      </c>
      <c r="BP1834" s="48" t="str">
        <f t="shared" si="874"/>
        <v/>
      </c>
      <c r="BQ1834" s="48" t="str">
        <f t="shared" si="875"/>
        <v/>
      </c>
      <c r="BR1834" s="48" t="str">
        <f t="shared" si="876"/>
        <v/>
      </c>
      <c r="BS1834" s="48" t="str">
        <f t="shared" si="877"/>
        <v/>
      </c>
      <c r="BT1834" s="48" t="str">
        <f t="shared" si="878"/>
        <v/>
      </c>
      <c r="BU1834" s="48" t="str">
        <f t="shared" si="879"/>
        <v/>
      </c>
    </row>
    <row r="1835" spans="1:73">
      <c r="A1835" s="10">
        <f>Audit!A600</f>
        <v>0</v>
      </c>
      <c r="B1835" s="10" t="e">
        <f t="shared" si="850"/>
        <v>#N/A</v>
      </c>
      <c r="C1835" s="17" t="e">
        <f>VLOOKUP(Audit!B600,$V$3:$AE$12,2,FALSE) &amp; VLOOKUP(Audit!B600,$V$13:$AE$22,2,FALSE)&amp; IF(Audit!B600=10,Audit!V600&amp;Audit!W600,"")</f>
        <v>#N/A</v>
      </c>
      <c r="D1835" s="17" t="e">
        <f>VLOOKUP(Audit!C600,$V$3:$AE$12,3,FALSE) &amp; VLOOKUP(Audit!C600,$V$13:$AE$22,3,FALSE) &amp;IF(Audit!C600=10,Audit!V600&amp;Audit!W600,"")</f>
        <v>#N/A</v>
      </c>
      <c r="E1835" s="17" t="e">
        <f>VLOOKUP(Audit!D600,$V$3:$AE$12,4,FALSE)&amp; Audit!T600 &amp; VLOOKUP(Audit!D600,$V$13:$AE$22,4,FALSE)&amp; IF(Audit!D600=10,Audit!V600&amp;Audit!W600,"")</f>
        <v>#N/A</v>
      </c>
      <c r="F1835" s="17" t="e">
        <f>VLOOKUP(Audit!E600,$V$3:$AE$12,5,FALSE) &amp; VLOOKUP(Audit!E600,$V$13:$AE$22,5,FALSE)&amp; IF(Audit!E600=10,Audit!V600&amp;Audit!W600,"")</f>
        <v>#N/A</v>
      </c>
      <c r="G1835" s="17" t="e">
        <f>VLOOKUP(Audit!F600,$V$3:$AE$12,6,FALSE) &amp; VLOOKUP(Audit!F600,$V$13:$AE$22,6,FALSE)&amp; IF(Audit!F600=10,Audit!V600&amp;Audit!W600,"")</f>
        <v>#N/A</v>
      </c>
      <c r="H1835" s="17" t="e">
        <f>VLOOKUP(Audit!G600,$V$3:$AE$12,7,FALSE) &amp; VLOOKUP(Audit!G600,$V$13:$AE$22,7,FALSE)&amp;IF(Audit!G600=10,Audit!V600&amp;Audit!W600,"")</f>
        <v>#N/A</v>
      </c>
      <c r="I1835" s="17" t="e">
        <f>VLOOKUP(Audit!H600,$V$3:$AE$12,8,FALSE) &amp; Audit!U600 &amp; VLOOKUP(Audit!H600,$V$13:$AE$22,8,FALSE)&amp;IF(Audit!H600=10,Audit!V600&amp;Audit!W600,"")</f>
        <v>#N/A</v>
      </c>
      <c r="J1835" s="17" t="e">
        <f>VLOOKUP(Audit!I600,$V$3:$AE$12,9,FALSE) &amp; VLOOKUP(Audit!I600,$V$13:$AE$22,9,FALSE) &amp; IF(Audit!I600=10,Audit!V600&amp;Audit!W600,"") &amp; IF(Audit!I600&lt;&gt;1,U1835,"")</f>
        <v>#N/A</v>
      </c>
      <c r="K1835" s="17" t="e">
        <f>VLOOKUP(Audit!J600,$V$3:$AE$12,10,FALSE) &amp; Audit!S600 &amp; VLOOKUP(Audit!J600,$V$13:$AE$22,10,FALSE) &amp; IF(Audit!J600=10,Audit!V600&amp;Audit!W600,"") &amp; IF(Audit!J600&lt;&gt;1,U1835,"")</f>
        <v>#N/A</v>
      </c>
      <c r="L1835" s="10">
        <f>Audit!K600</f>
        <v>0</v>
      </c>
      <c r="M1835" s="10" t="e">
        <f t="shared" si="851"/>
        <v>#N/A</v>
      </c>
      <c r="N1835" s="10" t="e">
        <f t="shared" si="852"/>
        <v>#N/A</v>
      </c>
      <c r="O1835" s="10" t="e">
        <f t="shared" si="853"/>
        <v>#N/A</v>
      </c>
      <c r="P1835" s="10" t="e">
        <f t="shared" si="854"/>
        <v>#N/A</v>
      </c>
      <c r="Q1835" s="10" t="e">
        <f t="shared" si="855"/>
        <v>#N/A</v>
      </c>
      <c r="R1835" s="10" t="e">
        <f t="shared" si="856"/>
        <v>#N/A</v>
      </c>
      <c r="S1835" s="10" t="e">
        <f t="shared" si="857"/>
        <v>#N/A</v>
      </c>
      <c r="T1835" s="10" t="e">
        <f t="shared" si="858"/>
        <v>#N/A</v>
      </c>
      <c r="U1835" s="17" t="str">
        <f>IF(Audit!M600="","",VLOOKUP(Audit!M600,$W$26:$X$35,2,FALSE)) &amp; Audit!N600 &amp; IF(Audit!O600="","",IF(Audit!N600&lt;=1.4,VLOOKUP(Audit!O600,$W$38:X1880,2,FALSE),VLOOKUP(Audit!O600,$W$51:$X$61,2,FALSE))) &amp; IF(Audit!P600="","",VLOOKUP(Audit!P600,$Y$26:$Z$35,2,FALSE) &amp; Audit!Q600 &amp; IF(Audit!O600="","",IF(Audit!Q600&lt;=1.4,VLOOKUP(Audit!R600,$Y$38:$Z$48,2,FALSE),VLOOKUP(Audit!R600,$Y$51:$Z$61,2,FALSE))))</f>
        <v/>
      </c>
      <c r="V1835" s="21"/>
      <c r="AH1835" s="49">
        <f>Audit!A600</f>
        <v>0</v>
      </c>
      <c r="AI1835" s="50" t="e">
        <f>VLOOKUP(Audit!B600,$V$3:$AE$12,2,FALSE)&amp; IF(Audit!B600=10,Audit!V600,"")</f>
        <v>#N/A</v>
      </c>
      <c r="AJ1835" s="50" t="e">
        <f>VLOOKUP(Audit!B600,$V$13:$AE$22,2,FALSE)&amp; IF(Audit!B600=10,Audit!W600,"")</f>
        <v>#N/A</v>
      </c>
      <c r="AK1835" s="47" t="e">
        <f t="shared" si="859"/>
        <v>#N/A</v>
      </c>
      <c r="AL1835" s="50" t="e">
        <f>VLOOKUP(Audit!C600,$V$3:$AE$12,3,FALSE)&amp; IF(Audit!C600=10,Audit!V600,"")</f>
        <v>#N/A</v>
      </c>
      <c r="AM1835" s="50" t="e">
        <f>VLOOKUP(Audit!C600,$V$13:$AE$22,3,FALSE)&amp; IF(Audit!C600=10,Audit!W600,"")</f>
        <v>#N/A</v>
      </c>
      <c r="AN1835" s="47" t="e">
        <f t="shared" si="860"/>
        <v>#N/A</v>
      </c>
      <c r="AO1835" s="50" t="e">
        <f>VLOOKUP(Audit!D600,$V$3:$AE$12,4,FALSE) &amp;  Audit!T600 &amp; IF(Audit!D600=10,Audit!V600,"")</f>
        <v>#N/A</v>
      </c>
      <c r="AP1835" s="50" t="e">
        <f>VLOOKUP(Audit!D600,$V$13:$AE$22,4,FALSE)&amp; IF(Audit!D600=10,Audit!W600,"")</f>
        <v>#N/A</v>
      </c>
      <c r="AQ1835" s="47" t="e">
        <f t="shared" si="861"/>
        <v>#N/A</v>
      </c>
      <c r="AR1835" s="50" t="e">
        <f>VLOOKUP(Audit!E600,$V$3:$AE$12,5,FALSE)&amp; IF(Audit!E600=10,Audit!V600,"")</f>
        <v>#N/A</v>
      </c>
      <c r="AS1835" s="50" t="e">
        <f>VLOOKUP(Audit!E600,$V$13:$AE$22,5,FALSE)&amp; IF(Audit!E600=10,Audit!W600,"")</f>
        <v>#N/A</v>
      </c>
      <c r="AT1835" s="47" t="e">
        <f t="shared" si="862"/>
        <v>#N/A</v>
      </c>
      <c r="AU1835" s="50" t="e">
        <f>VLOOKUP(Audit!F600,$V$3:$AE$12,6,FALSE)&amp; IF(Audit!F600=10,Audit!V600,"")</f>
        <v>#N/A</v>
      </c>
      <c r="AV1835" s="50" t="e">
        <f>VLOOKUP(Audit!F600,$V$13:$AE$22,6,FALSE)&amp; IF(Audit!F600=10,Audit!W600,"")</f>
        <v>#N/A</v>
      </c>
      <c r="AW1835" s="47" t="e">
        <f t="shared" si="863"/>
        <v>#N/A</v>
      </c>
      <c r="AX1835" s="50" t="e">
        <f>VLOOKUP(Audit!G600,$V$3:$AE$12,7,FALSE)&amp; IF(Audit!G600=10,Audit!V600,"")</f>
        <v>#N/A</v>
      </c>
      <c r="AY1835" s="50" t="e">
        <f>VLOOKUP(Audit!G600,$V$13:$AE$22,7,FALSE) &amp; IF(Audit!G600=10,Audit!W600,"")</f>
        <v>#N/A</v>
      </c>
      <c r="AZ1835" s="47" t="e">
        <f t="shared" si="864"/>
        <v>#N/A</v>
      </c>
      <c r="BA1835" s="50" t="e">
        <f>VLOOKUP(Audit!H600,$V$3:$AE$12,8,FALSE)&amp; Audit!U600 &amp; IF(Audit!H600=10,Audit!V600,"")</f>
        <v>#N/A</v>
      </c>
      <c r="BB1835" s="50" t="e">
        <f>VLOOKUP(Audit!H600,$V$13:$AE$22,8,FALSE) &amp; IF(Audit!H600=10,Audit!W600,"")</f>
        <v>#N/A</v>
      </c>
      <c r="BC1835" s="47" t="e">
        <f t="shared" si="865"/>
        <v>#N/A</v>
      </c>
      <c r="BD1835" s="50" t="e">
        <f>VLOOKUP(Audit!I600,$V$3:$AE$12,9,FALSE)&amp; IF(Audit!I600=10,Audit!V600,"")</f>
        <v>#N/A</v>
      </c>
      <c r="BE1835" s="50" t="e">
        <f>VLOOKUP(Audit!I600,$V$13:$AE$22,9,FALSE) &amp; IF(Audit!I600=10,Audit!W600,"") &amp; IF(Audit!I600&lt;&gt;1,U1835,"")</f>
        <v>#N/A</v>
      </c>
      <c r="BF1835" s="47" t="e">
        <f t="shared" si="866"/>
        <v>#N/A</v>
      </c>
      <c r="BG1835" s="50" t="e">
        <f>VLOOKUP(Audit!J600,$V$3:$AE$12,10,FALSE) &amp; Audit!S600 &amp; IF(Audit!J600=10,Audit!V600,"")</f>
        <v>#N/A</v>
      </c>
      <c r="BH1835" s="50" t="e">
        <f>VLOOKUP(Audit!J600,$V$13:$AE$22,10,FALSE) &amp; IF(Audit!J600=10,Audit!W600,"") &amp; IF(Audit!J600&lt;&gt;1,U1835,"")</f>
        <v>#N/A</v>
      </c>
      <c r="BI1835" s="47" t="e">
        <f t="shared" si="867"/>
        <v>#N/A</v>
      </c>
      <c r="BJ1835" s="48" t="str">
        <f t="shared" si="868"/>
        <v/>
      </c>
      <c r="BK1835" s="48" t="str">
        <f t="shared" si="869"/>
        <v/>
      </c>
      <c r="BL1835" s="48" t="str">
        <f t="shared" si="870"/>
        <v/>
      </c>
      <c r="BM1835" s="48" t="str">
        <f t="shared" si="871"/>
        <v/>
      </c>
      <c r="BN1835" s="48" t="str">
        <f t="shared" si="872"/>
        <v/>
      </c>
      <c r="BO1835" s="48" t="str">
        <f t="shared" si="873"/>
        <v/>
      </c>
      <c r="BP1835" s="48" t="str">
        <f t="shared" si="874"/>
        <v/>
      </c>
      <c r="BQ1835" s="48" t="str">
        <f t="shared" si="875"/>
        <v/>
      </c>
      <c r="BR1835" s="48" t="str">
        <f t="shared" si="876"/>
        <v/>
      </c>
      <c r="BS1835" s="48" t="str">
        <f t="shared" si="877"/>
        <v/>
      </c>
      <c r="BT1835" s="48" t="str">
        <f t="shared" si="878"/>
        <v/>
      </c>
      <c r="BU1835" s="48" t="str">
        <f t="shared" si="879"/>
        <v/>
      </c>
    </row>
    <row r="1836" spans="1:73">
      <c r="A1836" s="10">
        <f>Audit!A601</f>
        <v>0</v>
      </c>
      <c r="B1836" s="10" t="e">
        <f t="shared" si="850"/>
        <v>#N/A</v>
      </c>
      <c r="C1836" s="17" t="e">
        <f>VLOOKUP(Audit!B601,$V$3:$AE$12,2,FALSE) &amp; VLOOKUP(Audit!B601,$V$13:$AE$22,2,FALSE)&amp; IF(Audit!B601=10,Audit!V601&amp;Audit!W601,"")</f>
        <v>#N/A</v>
      </c>
      <c r="D1836" s="17" t="e">
        <f>VLOOKUP(Audit!C601,$V$3:$AE$12,3,FALSE) &amp; VLOOKUP(Audit!C601,$V$13:$AE$22,3,FALSE) &amp;IF(Audit!C601=10,Audit!V601&amp;Audit!W601,"")</f>
        <v>#N/A</v>
      </c>
      <c r="E1836" s="17" t="e">
        <f>VLOOKUP(Audit!D601,$V$3:$AE$12,4,FALSE)&amp; Audit!T601 &amp; VLOOKUP(Audit!D601,$V$13:$AE$22,4,FALSE)&amp; IF(Audit!D601=10,Audit!V601&amp;Audit!W601,"")</f>
        <v>#N/A</v>
      </c>
      <c r="F1836" s="17" t="e">
        <f>VLOOKUP(Audit!E601,$V$3:$AE$12,5,FALSE) &amp; VLOOKUP(Audit!E601,$V$13:$AE$22,5,FALSE)&amp; IF(Audit!E601=10,Audit!V601&amp;Audit!W601,"")</f>
        <v>#N/A</v>
      </c>
      <c r="G1836" s="17" t="e">
        <f>VLOOKUP(Audit!F601,$V$3:$AE$12,6,FALSE) &amp; VLOOKUP(Audit!F601,$V$13:$AE$22,6,FALSE)&amp; IF(Audit!F601=10,Audit!V601&amp;Audit!W601,"")</f>
        <v>#N/A</v>
      </c>
      <c r="H1836" s="17" t="e">
        <f>VLOOKUP(Audit!G601,$V$3:$AE$12,7,FALSE) &amp; VLOOKUP(Audit!G601,$V$13:$AE$22,7,FALSE)&amp;IF(Audit!G601=10,Audit!V601&amp;Audit!W601,"")</f>
        <v>#N/A</v>
      </c>
      <c r="I1836" s="17" t="e">
        <f>VLOOKUP(Audit!H601,$V$3:$AE$12,8,FALSE) &amp; Audit!U601 &amp; VLOOKUP(Audit!H601,$V$13:$AE$22,8,FALSE)&amp;IF(Audit!H601=10,Audit!V601&amp;Audit!W601,"")</f>
        <v>#N/A</v>
      </c>
      <c r="J1836" s="17" t="e">
        <f>VLOOKUP(Audit!I601,$V$3:$AE$12,9,FALSE) &amp; VLOOKUP(Audit!I601,$V$13:$AE$22,9,FALSE) &amp; IF(Audit!I601=10,Audit!V601&amp;Audit!W601,"") &amp; IF(Audit!I601&lt;&gt;1,U1836,"")</f>
        <v>#N/A</v>
      </c>
      <c r="K1836" s="17" t="e">
        <f>VLOOKUP(Audit!J601,$V$3:$AE$12,10,FALSE) &amp; Audit!S601 &amp; VLOOKUP(Audit!J601,$V$13:$AE$22,10,FALSE) &amp; IF(Audit!J601=10,Audit!V601&amp;Audit!W601,"") &amp; IF(Audit!J601&lt;&gt;1,U1836,"")</f>
        <v>#N/A</v>
      </c>
      <c r="L1836" s="10">
        <f>Audit!K601</f>
        <v>0</v>
      </c>
      <c r="M1836" s="10" t="e">
        <f t="shared" si="851"/>
        <v>#N/A</v>
      </c>
      <c r="N1836" s="10" t="e">
        <f t="shared" si="852"/>
        <v>#N/A</v>
      </c>
      <c r="O1836" s="10" t="e">
        <f t="shared" si="853"/>
        <v>#N/A</v>
      </c>
      <c r="P1836" s="10" t="e">
        <f t="shared" si="854"/>
        <v>#N/A</v>
      </c>
      <c r="Q1836" s="10" t="e">
        <f t="shared" si="855"/>
        <v>#N/A</v>
      </c>
      <c r="R1836" s="10" t="e">
        <f t="shared" si="856"/>
        <v>#N/A</v>
      </c>
      <c r="S1836" s="10" t="e">
        <f t="shared" si="857"/>
        <v>#N/A</v>
      </c>
      <c r="T1836" s="10" t="e">
        <f t="shared" si="858"/>
        <v>#N/A</v>
      </c>
      <c r="U1836" s="17" t="str">
        <f>IF(Audit!M601="","",VLOOKUP(Audit!M601,$W$26:$X$35,2,FALSE)) &amp; Audit!N601 &amp; IF(Audit!O601="","",IF(Audit!N601&lt;=1.4,VLOOKUP(Audit!O601,$W$38:X1881,2,FALSE),VLOOKUP(Audit!O601,$W$51:$X$61,2,FALSE))) &amp; IF(Audit!P601="","",VLOOKUP(Audit!P601,$Y$26:$Z$35,2,FALSE) &amp; Audit!Q601 &amp; IF(Audit!O601="","",IF(Audit!Q601&lt;=1.4,VLOOKUP(Audit!R601,$Y$38:$Z$48,2,FALSE),VLOOKUP(Audit!R601,$Y$51:$Z$61,2,FALSE))))</f>
        <v/>
      </c>
      <c r="V1836" s="21"/>
      <c r="AH1836" s="49">
        <f>Audit!A601</f>
        <v>0</v>
      </c>
      <c r="AI1836" s="50" t="e">
        <f>VLOOKUP(Audit!B601,$V$3:$AE$12,2,FALSE)&amp; IF(Audit!B601=10,Audit!V601,"")</f>
        <v>#N/A</v>
      </c>
      <c r="AJ1836" s="50" t="e">
        <f>VLOOKUP(Audit!B601,$V$13:$AE$22,2,FALSE)&amp; IF(Audit!B601=10,Audit!W601,"")</f>
        <v>#N/A</v>
      </c>
      <c r="AK1836" s="47" t="e">
        <f t="shared" si="859"/>
        <v>#N/A</v>
      </c>
      <c r="AL1836" s="50" t="e">
        <f>VLOOKUP(Audit!C601,$V$3:$AE$12,3,FALSE)&amp; IF(Audit!C601=10,Audit!V601,"")</f>
        <v>#N/A</v>
      </c>
      <c r="AM1836" s="50" t="e">
        <f>VLOOKUP(Audit!C601,$V$13:$AE$22,3,FALSE)&amp; IF(Audit!C601=10,Audit!W601,"")</f>
        <v>#N/A</v>
      </c>
      <c r="AN1836" s="47" t="e">
        <f t="shared" si="860"/>
        <v>#N/A</v>
      </c>
      <c r="AO1836" s="50" t="e">
        <f>VLOOKUP(Audit!D601,$V$3:$AE$12,4,FALSE) &amp;  Audit!T601 &amp; IF(Audit!D601=10,Audit!V601,"")</f>
        <v>#N/A</v>
      </c>
      <c r="AP1836" s="50" t="e">
        <f>VLOOKUP(Audit!D601,$V$13:$AE$22,4,FALSE)&amp; IF(Audit!D601=10,Audit!W601,"")</f>
        <v>#N/A</v>
      </c>
      <c r="AQ1836" s="47" t="e">
        <f t="shared" si="861"/>
        <v>#N/A</v>
      </c>
      <c r="AR1836" s="50" t="e">
        <f>VLOOKUP(Audit!E601,$V$3:$AE$12,5,FALSE)&amp; IF(Audit!E601=10,Audit!V601,"")</f>
        <v>#N/A</v>
      </c>
      <c r="AS1836" s="50" t="e">
        <f>VLOOKUP(Audit!E601,$V$13:$AE$22,5,FALSE)&amp; IF(Audit!E601=10,Audit!W601,"")</f>
        <v>#N/A</v>
      </c>
      <c r="AT1836" s="47" t="e">
        <f t="shared" si="862"/>
        <v>#N/A</v>
      </c>
      <c r="AU1836" s="50" t="e">
        <f>VLOOKUP(Audit!F601,$V$3:$AE$12,6,FALSE)&amp; IF(Audit!F601=10,Audit!V601,"")</f>
        <v>#N/A</v>
      </c>
      <c r="AV1836" s="50" t="e">
        <f>VLOOKUP(Audit!F601,$V$13:$AE$22,6,FALSE)&amp; IF(Audit!F601=10,Audit!W601,"")</f>
        <v>#N/A</v>
      </c>
      <c r="AW1836" s="47" t="e">
        <f t="shared" si="863"/>
        <v>#N/A</v>
      </c>
      <c r="AX1836" s="50" t="e">
        <f>VLOOKUP(Audit!G601,$V$3:$AE$12,7,FALSE)&amp; IF(Audit!G601=10,Audit!V601,"")</f>
        <v>#N/A</v>
      </c>
      <c r="AY1836" s="50" t="e">
        <f>VLOOKUP(Audit!G601,$V$13:$AE$22,7,FALSE) &amp; IF(Audit!G601=10,Audit!W601,"")</f>
        <v>#N/A</v>
      </c>
      <c r="AZ1836" s="47" t="e">
        <f t="shared" si="864"/>
        <v>#N/A</v>
      </c>
      <c r="BA1836" s="50" t="e">
        <f>VLOOKUP(Audit!H601,$V$3:$AE$12,8,FALSE)&amp; Audit!U601 &amp; IF(Audit!H601=10,Audit!V601,"")</f>
        <v>#N/A</v>
      </c>
      <c r="BB1836" s="50" t="e">
        <f>VLOOKUP(Audit!H601,$V$13:$AE$22,8,FALSE) &amp; IF(Audit!H601=10,Audit!W601,"")</f>
        <v>#N/A</v>
      </c>
      <c r="BC1836" s="47" t="e">
        <f t="shared" si="865"/>
        <v>#N/A</v>
      </c>
      <c r="BD1836" s="50" t="e">
        <f>VLOOKUP(Audit!I601,$V$3:$AE$12,9,FALSE)&amp; IF(Audit!I601=10,Audit!V601,"")</f>
        <v>#N/A</v>
      </c>
      <c r="BE1836" s="50" t="e">
        <f>VLOOKUP(Audit!I601,$V$13:$AE$22,9,FALSE) &amp; IF(Audit!I601=10,Audit!W601,"") &amp; IF(Audit!I601&lt;&gt;1,U1836,"")</f>
        <v>#N/A</v>
      </c>
      <c r="BF1836" s="47" t="e">
        <f t="shared" si="866"/>
        <v>#N/A</v>
      </c>
      <c r="BG1836" s="50" t="e">
        <f>VLOOKUP(Audit!J601,$V$3:$AE$12,10,FALSE) &amp; Audit!S601 &amp; IF(Audit!J601=10,Audit!V601,"")</f>
        <v>#N/A</v>
      </c>
      <c r="BH1836" s="50" t="e">
        <f>VLOOKUP(Audit!J601,$V$13:$AE$22,10,FALSE) &amp; IF(Audit!J601=10,Audit!W601,"") &amp; IF(Audit!J601&lt;&gt;1,U1836,"")</f>
        <v>#N/A</v>
      </c>
      <c r="BI1836" s="47" t="e">
        <f t="shared" si="867"/>
        <v>#N/A</v>
      </c>
      <c r="BJ1836" s="48" t="str">
        <f t="shared" si="868"/>
        <v/>
      </c>
      <c r="BK1836" s="48" t="str">
        <f t="shared" si="869"/>
        <v/>
      </c>
      <c r="BL1836" s="48" t="str">
        <f t="shared" si="870"/>
        <v/>
      </c>
      <c r="BM1836" s="48" t="str">
        <f t="shared" si="871"/>
        <v/>
      </c>
      <c r="BN1836" s="48" t="str">
        <f t="shared" si="872"/>
        <v/>
      </c>
      <c r="BO1836" s="48" t="str">
        <f t="shared" si="873"/>
        <v/>
      </c>
      <c r="BP1836" s="48" t="str">
        <f t="shared" si="874"/>
        <v/>
      </c>
      <c r="BQ1836" s="48" t="str">
        <f t="shared" si="875"/>
        <v/>
      </c>
      <c r="BR1836" s="48" t="str">
        <f t="shared" si="876"/>
        <v/>
      </c>
      <c r="BS1836" s="48" t="str">
        <f t="shared" si="877"/>
        <v/>
      </c>
      <c r="BT1836" s="48" t="str">
        <f t="shared" si="878"/>
        <v/>
      </c>
      <c r="BU1836" s="48" t="str">
        <f t="shared" si="879"/>
        <v/>
      </c>
    </row>
    <row r="1837" spans="1:73">
      <c r="A1837" s="10">
        <f>Audit!A602</f>
        <v>0</v>
      </c>
      <c r="B1837" s="10" t="e">
        <f t="shared" si="850"/>
        <v>#N/A</v>
      </c>
      <c r="C1837" s="17" t="e">
        <f>VLOOKUP(Audit!B602,$V$3:$AE$12,2,FALSE) &amp; VLOOKUP(Audit!B602,$V$13:$AE$22,2,FALSE)&amp; IF(Audit!B602=10,Audit!V602&amp;Audit!W602,"")</f>
        <v>#N/A</v>
      </c>
      <c r="D1837" s="17" t="e">
        <f>VLOOKUP(Audit!C602,$V$3:$AE$12,3,FALSE) &amp; VLOOKUP(Audit!C602,$V$13:$AE$22,3,FALSE) &amp;IF(Audit!C602=10,Audit!V602&amp;Audit!W602,"")</f>
        <v>#N/A</v>
      </c>
      <c r="E1837" s="17" t="e">
        <f>VLOOKUP(Audit!D602,$V$3:$AE$12,4,FALSE)&amp; Audit!T602 &amp; VLOOKUP(Audit!D602,$V$13:$AE$22,4,FALSE)&amp; IF(Audit!D602=10,Audit!V602&amp;Audit!W602,"")</f>
        <v>#N/A</v>
      </c>
      <c r="F1837" s="17" t="e">
        <f>VLOOKUP(Audit!E602,$V$3:$AE$12,5,FALSE) &amp; VLOOKUP(Audit!E602,$V$13:$AE$22,5,FALSE)&amp; IF(Audit!E602=10,Audit!V602&amp;Audit!W602,"")</f>
        <v>#N/A</v>
      </c>
      <c r="G1837" s="17" t="e">
        <f>VLOOKUP(Audit!F602,$V$3:$AE$12,6,FALSE) &amp; VLOOKUP(Audit!F602,$V$13:$AE$22,6,FALSE)&amp; IF(Audit!F602=10,Audit!V602&amp;Audit!W602,"")</f>
        <v>#N/A</v>
      </c>
      <c r="H1837" s="17" t="e">
        <f>VLOOKUP(Audit!G602,$V$3:$AE$12,7,FALSE) &amp; VLOOKUP(Audit!G602,$V$13:$AE$22,7,FALSE)&amp;IF(Audit!G602=10,Audit!V602&amp;Audit!W602,"")</f>
        <v>#N/A</v>
      </c>
      <c r="I1837" s="17" t="e">
        <f>VLOOKUP(Audit!H602,$V$3:$AE$12,8,FALSE) &amp; Audit!U602 &amp; VLOOKUP(Audit!H602,$V$13:$AE$22,8,FALSE)&amp;IF(Audit!H602=10,Audit!V602&amp;Audit!W602,"")</f>
        <v>#N/A</v>
      </c>
      <c r="J1837" s="17" t="e">
        <f>VLOOKUP(Audit!I602,$V$3:$AE$12,9,FALSE) &amp; VLOOKUP(Audit!I602,$V$13:$AE$22,9,FALSE) &amp; IF(Audit!I602=10,Audit!V602&amp;Audit!W602,"") &amp; IF(Audit!I602&lt;&gt;1,U1837,"")</f>
        <v>#N/A</v>
      </c>
      <c r="K1837" s="17" t="e">
        <f>VLOOKUP(Audit!J602,$V$3:$AE$12,10,FALSE) &amp; Audit!S602 &amp; VLOOKUP(Audit!J602,$V$13:$AE$22,10,FALSE) &amp; IF(Audit!J602=10,Audit!V602&amp;Audit!W602,"") &amp; IF(Audit!J602&lt;&gt;1,U1837,"")</f>
        <v>#N/A</v>
      </c>
      <c r="L1837" s="10">
        <f>Audit!K602</f>
        <v>0</v>
      </c>
      <c r="M1837" s="10" t="e">
        <f t="shared" si="851"/>
        <v>#N/A</v>
      </c>
      <c r="N1837" s="10" t="e">
        <f t="shared" si="852"/>
        <v>#N/A</v>
      </c>
      <c r="O1837" s="10" t="e">
        <f t="shared" si="853"/>
        <v>#N/A</v>
      </c>
      <c r="P1837" s="10" t="e">
        <f t="shared" si="854"/>
        <v>#N/A</v>
      </c>
      <c r="Q1837" s="10" t="e">
        <f t="shared" si="855"/>
        <v>#N/A</v>
      </c>
      <c r="R1837" s="10" t="e">
        <f t="shared" si="856"/>
        <v>#N/A</v>
      </c>
      <c r="S1837" s="10" t="e">
        <f t="shared" si="857"/>
        <v>#N/A</v>
      </c>
      <c r="T1837" s="10" t="e">
        <f t="shared" si="858"/>
        <v>#N/A</v>
      </c>
      <c r="U1837" s="17" t="str">
        <f>IF(Audit!M602="","",VLOOKUP(Audit!M602,$W$26:$X$35,2,FALSE)) &amp; Audit!N602 &amp; IF(Audit!O602="","",IF(Audit!N602&lt;=1.4,VLOOKUP(Audit!O602,$W$38:X1882,2,FALSE),VLOOKUP(Audit!O602,$W$51:$X$61,2,FALSE))) &amp; IF(Audit!P602="","",VLOOKUP(Audit!P602,$Y$26:$Z$35,2,FALSE) &amp; Audit!Q602 &amp; IF(Audit!O602="","",IF(Audit!Q602&lt;=1.4,VLOOKUP(Audit!R602,$Y$38:$Z$48,2,FALSE),VLOOKUP(Audit!R602,$Y$51:$Z$61,2,FALSE))))</f>
        <v/>
      </c>
      <c r="V1837" s="21"/>
      <c r="AH1837" s="49">
        <f>Audit!A602</f>
        <v>0</v>
      </c>
      <c r="AI1837" s="50" t="e">
        <f>VLOOKUP(Audit!B602,$V$3:$AE$12,2,FALSE)&amp; IF(Audit!B602=10,Audit!V602,"")</f>
        <v>#N/A</v>
      </c>
      <c r="AJ1837" s="50" t="e">
        <f>VLOOKUP(Audit!B602,$V$13:$AE$22,2,FALSE)&amp; IF(Audit!B602=10,Audit!W602,"")</f>
        <v>#N/A</v>
      </c>
      <c r="AK1837" s="47" t="e">
        <f t="shared" si="859"/>
        <v>#N/A</v>
      </c>
      <c r="AL1837" s="50" t="e">
        <f>VLOOKUP(Audit!C602,$V$3:$AE$12,3,FALSE)&amp; IF(Audit!C602=10,Audit!V602,"")</f>
        <v>#N/A</v>
      </c>
      <c r="AM1837" s="50" t="e">
        <f>VLOOKUP(Audit!C602,$V$13:$AE$22,3,FALSE)&amp; IF(Audit!C602=10,Audit!W602,"")</f>
        <v>#N/A</v>
      </c>
      <c r="AN1837" s="47" t="e">
        <f t="shared" si="860"/>
        <v>#N/A</v>
      </c>
      <c r="AO1837" s="50" t="e">
        <f>VLOOKUP(Audit!D602,$V$3:$AE$12,4,FALSE) &amp;  Audit!T602 &amp; IF(Audit!D602=10,Audit!V602,"")</f>
        <v>#N/A</v>
      </c>
      <c r="AP1837" s="50" t="e">
        <f>VLOOKUP(Audit!D602,$V$13:$AE$22,4,FALSE)&amp; IF(Audit!D602=10,Audit!W602,"")</f>
        <v>#N/A</v>
      </c>
      <c r="AQ1837" s="47" t="e">
        <f t="shared" si="861"/>
        <v>#N/A</v>
      </c>
      <c r="AR1837" s="50" t="e">
        <f>VLOOKUP(Audit!E602,$V$3:$AE$12,5,FALSE)&amp; IF(Audit!E602=10,Audit!V602,"")</f>
        <v>#N/A</v>
      </c>
      <c r="AS1837" s="50" t="e">
        <f>VLOOKUP(Audit!E602,$V$13:$AE$22,5,FALSE)&amp; IF(Audit!E602=10,Audit!W602,"")</f>
        <v>#N/A</v>
      </c>
      <c r="AT1837" s="47" t="e">
        <f t="shared" si="862"/>
        <v>#N/A</v>
      </c>
      <c r="AU1837" s="50" t="e">
        <f>VLOOKUP(Audit!F602,$V$3:$AE$12,6,FALSE)&amp; IF(Audit!F602=10,Audit!V602,"")</f>
        <v>#N/A</v>
      </c>
      <c r="AV1837" s="50" t="e">
        <f>VLOOKUP(Audit!F602,$V$13:$AE$22,6,FALSE)&amp; IF(Audit!F602=10,Audit!W602,"")</f>
        <v>#N/A</v>
      </c>
      <c r="AW1837" s="47" t="e">
        <f t="shared" si="863"/>
        <v>#N/A</v>
      </c>
      <c r="AX1837" s="50" t="e">
        <f>VLOOKUP(Audit!G602,$V$3:$AE$12,7,FALSE)&amp; IF(Audit!G602=10,Audit!V602,"")</f>
        <v>#N/A</v>
      </c>
      <c r="AY1837" s="50" t="e">
        <f>VLOOKUP(Audit!G602,$V$13:$AE$22,7,FALSE) &amp; IF(Audit!G602=10,Audit!W602,"")</f>
        <v>#N/A</v>
      </c>
      <c r="AZ1837" s="47" t="e">
        <f t="shared" si="864"/>
        <v>#N/A</v>
      </c>
      <c r="BA1837" s="50" t="e">
        <f>VLOOKUP(Audit!H602,$V$3:$AE$12,8,FALSE)&amp; Audit!U602 &amp; IF(Audit!H602=10,Audit!V602,"")</f>
        <v>#N/A</v>
      </c>
      <c r="BB1837" s="50" t="e">
        <f>VLOOKUP(Audit!H602,$V$13:$AE$22,8,FALSE) &amp; IF(Audit!H602=10,Audit!W602,"")</f>
        <v>#N/A</v>
      </c>
      <c r="BC1837" s="47" t="e">
        <f t="shared" si="865"/>
        <v>#N/A</v>
      </c>
      <c r="BD1837" s="50" t="e">
        <f>VLOOKUP(Audit!I602,$V$3:$AE$12,9,FALSE)&amp; IF(Audit!I602=10,Audit!V602,"")</f>
        <v>#N/A</v>
      </c>
      <c r="BE1837" s="50" t="e">
        <f>VLOOKUP(Audit!I602,$V$13:$AE$22,9,FALSE) &amp; IF(Audit!I602=10,Audit!W602,"") &amp; IF(Audit!I602&lt;&gt;1,U1837,"")</f>
        <v>#N/A</v>
      </c>
      <c r="BF1837" s="47" t="e">
        <f t="shared" si="866"/>
        <v>#N/A</v>
      </c>
      <c r="BG1837" s="50" t="e">
        <f>VLOOKUP(Audit!J602,$V$3:$AE$12,10,FALSE) &amp; Audit!S602 &amp; IF(Audit!J602=10,Audit!V602,"")</f>
        <v>#N/A</v>
      </c>
      <c r="BH1837" s="50" t="e">
        <f>VLOOKUP(Audit!J602,$V$13:$AE$22,10,FALSE) &amp; IF(Audit!J602=10,Audit!W602,"") &amp; IF(Audit!J602&lt;&gt;1,U1837,"")</f>
        <v>#N/A</v>
      </c>
      <c r="BI1837" s="47" t="e">
        <f t="shared" si="867"/>
        <v>#N/A</v>
      </c>
      <c r="BJ1837" s="48" t="str">
        <f t="shared" si="868"/>
        <v/>
      </c>
      <c r="BK1837" s="48" t="str">
        <f t="shared" si="869"/>
        <v/>
      </c>
      <c r="BL1837" s="48" t="str">
        <f t="shared" si="870"/>
        <v/>
      </c>
      <c r="BM1837" s="48" t="str">
        <f t="shared" si="871"/>
        <v/>
      </c>
      <c r="BN1837" s="48" t="str">
        <f t="shared" si="872"/>
        <v/>
      </c>
      <c r="BO1837" s="48" t="str">
        <f t="shared" si="873"/>
        <v/>
      </c>
      <c r="BP1837" s="48" t="str">
        <f t="shared" si="874"/>
        <v/>
      </c>
      <c r="BQ1837" s="48" t="str">
        <f t="shared" si="875"/>
        <v/>
      </c>
      <c r="BR1837" s="48" t="str">
        <f t="shared" si="876"/>
        <v/>
      </c>
      <c r="BS1837" s="48" t="str">
        <f t="shared" si="877"/>
        <v/>
      </c>
      <c r="BT1837" s="48" t="str">
        <f t="shared" si="878"/>
        <v/>
      </c>
      <c r="BU1837" s="48" t="str">
        <f t="shared" si="879"/>
        <v/>
      </c>
    </row>
    <row r="1838" spans="1:73">
      <c r="A1838" s="10">
        <f>Audit!A603</f>
        <v>0</v>
      </c>
      <c r="B1838" s="10" t="e">
        <f t="shared" si="850"/>
        <v>#N/A</v>
      </c>
      <c r="C1838" s="17" t="e">
        <f>VLOOKUP(Audit!B603,$V$3:$AE$12,2,FALSE) &amp; VLOOKUP(Audit!B603,$V$13:$AE$22,2,FALSE)&amp; IF(Audit!B603=10,Audit!V603&amp;Audit!W603,"")</f>
        <v>#N/A</v>
      </c>
      <c r="D1838" s="17" t="e">
        <f>VLOOKUP(Audit!C603,$V$3:$AE$12,3,FALSE) &amp; VLOOKUP(Audit!C603,$V$13:$AE$22,3,FALSE) &amp;IF(Audit!C603=10,Audit!V603&amp;Audit!W603,"")</f>
        <v>#N/A</v>
      </c>
      <c r="E1838" s="17" t="e">
        <f>VLOOKUP(Audit!D603,$V$3:$AE$12,4,FALSE)&amp; Audit!T603 &amp; VLOOKUP(Audit!D603,$V$13:$AE$22,4,FALSE)&amp; IF(Audit!D603=10,Audit!V603&amp;Audit!W603,"")</f>
        <v>#N/A</v>
      </c>
      <c r="F1838" s="17" t="e">
        <f>VLOOKUP(Audit!E603,$V$3:$AE$12,5,FALSE) &amp; VLOOKUP(Audit!E603,$V$13:$AE$22,5,FALSE)&amp; IF(Audit!E603=10,Audit!V603&amp;Audit!W603,"")</f>
        <v>#N/A</v>
      </c>
      <c r="G1838" s="17" t="e">
        <f>VLOOKUP(Audit!F603,$V$3:$AE$12,6,FALSE) &amp; VLOOKUP(Audit!F603,$V$13:$AE$22,6,FALSE)&amp; IF(Audit!F603=10,Audit!V603&amp;Audit!W603,"")</f>
        <v>#N/A</v>
      </c>
      <c r="H1838" s="17" t="e">
        <f>VLOOKUP(Audit!G603,$V$3:$AE$12,7,FALSE) &amp; VLOOKUP(Audit!G603,$V$13:$AE$22,7,FALSE)&amp;IF(Audit!G603=10,Audit!V603&amp;Audit!W603,"")</f>
        <v>#N/A</v>
      </c>
      <c r="I1838" s="17" t="e">
        <f>VLOOKUP(Audit!H603,$V$3:$AE$12,8,FALSE) &amp; Audit!U603 &amp; VLOOKUP(Audit!H603,$V$13:$AE$22,8,FALSE)&amp;IF(Audit!H603=10,Audit!V603&amp;Audit!W603,"")</f>
        <v>#N/A</v>
      </c>
      <c r="J1838" s="17" t="e">
        <f>VLOOKUP(Audit!I603,$V$3:$AE$12,9,FALSE) &amp; VLOOKUP(Audit!I603,$V$13:$AE$22,9,FALSE) &amp; IF(Audit!I603=10,Audit!V603&amp;Audit!W603,"") &amp; IF(Audit!I603&lt;&gt;1,U1838,"")</f>
        <v>#N/A</v>
      </c>
      <c r="K1838" s="17" t="e">
        <f>VLOOKUP(Audit!J603,$V$3:$AE$12,10,FALSE) &amp; Audit!S603 &amp; VLOOKUP(Audit!J603,$V$13:$AE$22,10,FALSE) &amp; IF(Audit!J603=10,Audit!V603&amp;Audit!W603,"") &amp; IF(Audit!J603&lt;&gt;1,U1838,"")</f>
        <v>#N/A</v>
      </c>
      <c r="L1838" s="10">
        <f>Audit!K603</f>
        <v>0</v>
      </c>
      <c r="M1838" s="10" t="e">
        <f t="shared" si="851"/>
        <v>#N/A</v>
      </c>
      <c r="N1838" s="10" t="e">
        <f t="shared" si="852"/>
        <v>#N/A</v>
      </c>
      <c r="O1838" s="10" t="e">
        <f t="shared" si="853"/>
        <v>#N/A</v>
      </c>
      <c r="P1838" s="10" t="e">
        <f t="shared" si="854"/>
        <v>#N/A</v>
      </c>
      <c r="Q1838" s="10" t="e">
        <f t="shared" si="855"/>
        <v>#N/A</v>
      </c>
      <c r="R1838" s="10" t="e">
        <f t="shared" si="856"/>
        <v>#N/A</v>
      </c>
      <c r="S1838" s="10" t="e">
        <f t="shared" si="857"/>
        <v>#N/A</v>
      </c>
      <c r="T1838" s="10" t="e">
        <f t="shared" si="858"/>
        <v>#N/A</v>
      </c>
      <c r="U1838" s="17" t="str">
        <f>IF(Audit!M603="","",VLOOKUP(Audit!M603,$W$26:$X$35,2,FALSE)) &amp; Audit!N603 &amp; IF(Audit!O603="","",IF(Audit!N603&lt;=1.4,VLOOKUP(Audit!O603,$W$38:X1883,2,FALSE),VLOOKUP(Audit!O603,$W$51:$X$61,2,FALSE))) &amp; IF(Audit!P603="","",VLOOKUP(Audit!P603,$Y$26:$Z$35,2,FALSE) &amp; Audit!Q603 &amp; IF(Audit!O603="","",IF(Audit!Q603&lt;=1.4,VLOOKUP(Audit!R603,$Y$38:$Z$48,2,FALSE),VLOOKUP(Audit!R603,$Y$51:$Z$61,2,FALSE))))</f>
        <v/>
      </c>
      <c r="V1838" s="21"/>
      <c r="AH1838" s="49">
        <f>Audit!A603</f>
        <v>0</v>
      </c>
      <c r="AI1838" s="50" t="e">
        <f>VLOOKUP(Audit!B603,$V$3:$AE$12,2,FALSE)&amp; IF(Audit!B603=10,Audit!V603,"")</f>
        <v>#N/A</v>
      </c>
      <c r="AJ1838" s="50" t="e">
        <f>VLOOKUP(Audit!B603,$V$13:$AE$22,2,FALSE)&amp; IF(Audit!B603=10,Audit!W603,"")</f>
        <v>#N/A</v>
      </c>
      <c r="AK1838" s="47" t="e">
        <f t="shared" si="859"/>
        <v>#N/A</v>
      </c>
      <c r="AL1838" s="50" t="e">
        <f>VLOOKUP(Audit!C603,$V$3:$AE$12,3,FALSE)&amp; IF(Audit!C603=10,Audit!V603,"")</f>
        <v>#N/A</v>
      </c>
      <c r="AM1838" s="50" t="e">
        <f>VLOOKUP(Audit!C603,$V$13:$AE$22,3,FALSE)&amp; IF(Audit!C603=10,Audit!W603,"")</f>
        <v>#N/A</v>
      </c>
      <c r="AN1838" s="47" t="e">
        <f t="shared" si="860"/>
        <v>#N/A</v>
      </c>
      <c r="AO1838" s="50" t="e">
        <f>VLOOKUP(Audit!D603,$V$3:$AE$12,4,FALSE) &amp;  Audit!T603 &amp; IF(Audit!D603=10,Audit!V603,"")</f>
        <v>#N/A</v>
      </c>
      <c r="AP1838" s="50" t="e">
        <f>VLOOKUP(Audit!D603,$V$13:$AE$22,4,FALSE)&amp; IF(Audit!D603=10,Audit!W603,"")</f>
        <v>#N/A</v>
      </c>
      <c r="AQ1838" s="47" t="e">
        <f t="shared" si="861"/>
        <v>#N/A</v>
      </c>
      <c r="AR1838" s="50" t="e">
        <f>VLOOKUP(Audit!E603,$V$3:$AE$12,5,FALSE)&amp; IF(Audit!E603=10,Audit!V603,"")</f>
        <v>#N/A</v>
      </c>
      <c r="AS1838" s="50" t="e">
        <f>VLOOKUP(Audit!E603,$V$13:$AE$22,5,FALSE)&amp; IF(Audit!E603=10,Audit!W603,"")</f>
        <v>#N/A</v>
      </c>
      <c r="AT1838" s="47" t="e">
        <f t="shared" si="862"/>
        <v>#N/A</v>
      </c>
      <c r="AU1838" s="50" t="e">
        <f>VLOOKUP(Audit!F603,$V$3:$AE$12,6,FALSE)&amp; IF(Audit!F603=10,Audit!V603,"")</f>
        <v>#N/A</v>
      </c>
      <c r="AV1838" s="50" t="e">
        <f>VLOOKUP(Audit!F603,$V$13:$AE$22,6,FALSE)&amp; IF(Audit!F603=10,Audit!W603,"")</f>
        <v>#N/A</v>
      </c>
      <c r="AW1838" s="47" t="e">
        <f t="shared" si="863"/>
        <v>#N/A</v>
      </c>
      <c r="AX1838" s="50" t="e">
        <f>VLOOKUP(Audit!G603,$V$3:$AE$12,7,FALSE)&amp; IF(Audit!G603=10,Audit!V603,"")</f>
        <v>#N/A</v>
      </c>
      <c r="AY1838" s="50" t="e">
        <f>VLOOKUP(Audit!G603,$V$13:$AE$22,7,FALSE) &amp; IF(Audit!G603=10,Audit!W603,"")</f>
        <v>#N/A</v>
      </c>
      <c r="AZ1838" s="47" t="e">
        <f t="shared" si="864"/>
        <v>#N/A</v>
      </c>
      <c r="BA1838" s="50" t="e">
        <f>VLOOKUP(Audit!H603,$V$3:$AE$12,8,FALSE)&amp; Audit!U603 &amp; IF(Audit!H603=10,Audit!V603,"")</f>
        <v>#N/A</v>
      </c>
      <c r="BB1838" s="50" t="e">
        <f>VLOOKUP(Audit!H603,$V$13:$AE$22,8,FALSE) &amp; IF(Audit!H603=10,Audit!W603,"")</f>
        <v>#N/A</v>
      </c>
      <c r="BC1838" s="47" t="e">
        <f t="shared" si="865"/>
        <v>#N/A</v>
      </c>
      <c r="BD1838" s="50" t="e">
        <f>VLOOKUP(Audit!I603,$V$3:$AE$12,9,FALSE)&amp; IF(Audit!I603=10,Audit!V603,"")</f>
        <v>#N/A</v>
      </c>
      <c r="BE1838" s="50" t="e">
        <f>VLOOKUP(Audit!I603,$V$13:$AE$22,9,FALSE) &amp; IF(Audit!I603=10,Audit!W603,"") &amp; IF(Audit!I603&lt;&gt;1,U1838,"")</f>
        <v>#N/A</v>
      </c>
      <c r="BF1838" s="47" t="e">
        <f t="shared" si="866"/>
        <v>#N/A</v>
      </c>
      <c r="BG1838" s="50" t="e">
        <f>VLOOKUP(Audit!J603,$V$3:$AE$12,10,FALSE) &amp; Audit!S603 &amp; IF(Audit!J603=10,Audit!V603,"")</f>
        <v>#N/A</v>
      </c>
      <c r="BH1838" s="50" t="e">
        <f>VLOOKUP(Audit!J603,$V$13:$AE$22,10,FALSE) &amp; IF(Audit!J603=10,Audit!W603,"") &amp; IF(Audit!J603&lt;&gt;1,U1838,"")</f>
        <v>#N/A</v>
      </c>
      <c r="BI1838" s="47" t="e">
        <f t="shared" si="867"/>
        <v>#N/A</v>
      </c>
      <c r="BJ1838" s="48" t="str">
        <f t="shared" si="868"/>
        <v/>
      </c>
      <c r="BK1838" s="48" t="str">
        <f t="shared" si="869"/>
        <v/>
      </c>
      <c r="BL1838" s="48" t="str">
        <f t="shared" si="870"/>
        <v/>
      </c>
      <c r="BM1838" s="48" t="str">
        <f t="shared" si="871"/>
        <v/>
      </c>
      <c r="BN1838" s="48" t="str">
        <f t="shared" si="872"/>
        <v/>
      </c>
      <c r="BO1838" s="48" t="str">
        <f t="shared" si="873"/>
        <v/>
      </c>
      <c r="BP1838" s="48" t="str">
        <f t="shared" si="874"/>
        <v/>
      </c>
      <c r="BQ1838" s="48" t="str">
        <f t="shared" si="875"/>
        <v/>
      </c>
      <c r="BR1838" s="48" t="str">
        <f t="shared" si="876"/>
        <v/>
      </c>
      <c r="BS1838" s="48" t="str">
        <f t="shared" si="877"/>
        <v/>
      </c>
      <c r="BT1838" s="48" t="str">
        <f t="shared" si="878"/>
        <v/>
      </c>
      <c r="BU1838" s="48" t="str">
        <f t="shared" si="879"/>
        <v/>
      </c>
    </row>
    <row r="1839" spans="1:73">
      <c r="A1839" s="10">
        <f>Audit!A604</f>
        <v>0</v>
      </c>
      <c r="B1839" s="10" t="e">
        <f t="shared" si="850"/>
        <v>#N/A</v>
      </c>
      <c r="C1839" s="17" t="e">
        <f>VLOOKUP(Audit!B604,$V$3:$AE$12,2,FALSE) &amp; VLOOKUP(Audit!B604,$V$13:$AE$22,2,FALSE)&amp; IF(Audit!B604=10,Audit!V604&amp;Audit!W604,"")</f>
        <v>#N/A</v>
      </c>
      <c r="D1839" s="17" t="e">
        <f>VLOOKUP(Audit!C604,$V$3:$AE$12,3,FALSE) &amp; VLOOKUP(Audit!C604,$V$13:$AE$22,3,FALSE) &amp;IF(Audit!C604=10,Audit!V604&amp;Audit!W604,"")</f>
        <v>#N/A</v>
      </c>
      <c r="E1839" s="17" t="e">
        <f>VLOOKUP(Audit!D604,$V$3:$AE$12,4,FALSE)&amp; Audit!T604 &amp; VLOOKUP(Audit!D604,$V$13:$AE$22,4,FALSE)&amp; IF(Audit!D604=10,Audit!V604&amp;Audit!W604,"")</f>
        <v>#N/A</v>
      </c>
      <c r="F1839" s="17" t="e">
        <f>VLOOKUP(Audit!E604,$V$3:$AE$12,5,FALSE) &amp; VLOOKUP(Audit!E604,$V$13:$AE$22,5,FALSE)&amp; IF(Audit!E604=10,Audit!V604&amp;Audit!W604,"")</f>
        <v>#N/A</v>
      </c>
      <c r="G1839" s="17" t="e">
        <f>VLOOKUP(Audit!F604,$V$3:$AE$12,6,FALSE) &amp; VLOOKUP(Audit!F604,$V$13:$AE$22,6,FALSE)&amp; IF(Audit!F604=10,Audit!V604&amp;Audit!W604,"")</f>
        <v>#N/A</v>
      </c>
      <c r="H1839" s="17" t="e">
        <f>VLOOKUP(Audit!G604,$V$3:$AE$12,7,FALSE) &amp; VLOOKUP(Audit!G604,$V$13:$AE$22,7,FALSE)&amp;IF(Audit!G604=10,Audit!V604&amp;Audit!W604,"")</f>
        <v>#N/A</v>
      </c>
      <c r="I1839" s="17" t="e">
        <f>VLOOKUP(Audit!H604,$V$3:$AE$12,8,FALSE) &amp; Audit!U604 &amp; VLOOKUP(Audit!H604,$V$13:$AE$22,8,FALSE)&amp;IF(Audit!H604=10,Audit!V604&amp;Audit!W604,"")</f>
        <v>#N/A</v>
      </c>
      <c r="J1839" s="17" t="e">
        <f>VLOOKUP(Audit!I604,$V$3:$AE$12,9,FALSE) &amp; VLOOKUP(Audit!I604,$V$13:$AE$22,9,FALSE) &amp; IF(Audit!I604=10,Audit!V604&amp;Audit!W604,"") &amp; IF(Audit!I604&lt;&gt;1,U1839,"")</f>
        <v>#N/A</v>
      </c>
      <c r="K1839" s="17" t="e">
        <f>VLOOKUP(Audit!J604,$V$3:$AE$12,10,FALSE) &amp; Audit!S604 &amp; VLOOKUP(Audit!J604,$V$13:$AE$22,10,FALSE) &amp; IF(Audit!J604=10,Audit!V604&amp;Audit!W604,"") &amp; IF(Audit!J604&lt;&gt;1,U1839,"")</f>
        <v>#N/A</v>
      </c>
      <c r="L1839" s="10">
        <f>Audit!K604</f>
        <v>0</v>
      </c>
      <c r="M1839" s="10" t="e">
        <f t="shared" si="851"/>
        <v>#N/A</v>
      </c>
      <c r="N1839" s="10" t="e">
        <f t="shared" si="852"/>
        <v>#N/A</v>
      </c>
      <c r="O1839" s="10" t="e">
        <f t="shared" si="853"/>
        <v>#N/A</v>
      </c>
      <c r="P1839" s="10" t="e">
        <f t="shared" si="854"/>
        <v>#N/A</v>
      </c>
      <c r="Q1839" s="10" t="e">
        <f t="shared" si="855"/>
        <v>#N/A</v>
      </c>
      <c r="R1839" s="10" t="e">
        <f t="shared" si="856"/>
        <v>#N/A</v>
      </c>
      <c r="S1839" s="10" t="e">
        <f t="shared" si="857"/>
        <v>#N/A</v>
      </c>
      <c r="T1839" s="10" t="e">
        <f t="shared" si="858"/>
        <v>#N/A</v>
      </c>
      <c r="U1839" s="17" t="str">
        <f>IF(Audit!M604="","",VLOOKUP(Audit!M604,$W$26:$X$35,2,FALSE)) &amp; Audit!N604 &amp; IF(Audit!O604="","",IF(Audit!N604&lt;=1.4,VLOOKUP(Audit!O604,$W$38:X1884,2,FALSE),VLOOKUP(Audit!O604,$W$51:$X$61,2,FALSE))) &amp; IF(Audit!P604="","",VLOOKUP(Audit!P604,$Y$26:$Z$35,2,FALSE) &amp; Audit!Q604 &amp; IF(Audit!O604="","",IF(Audit!Q604&lt;=1.4,VLOOKUP(Audit!R604,$Y$38:$Z$48,2,FALSE),VLOOKUP(Audit!R604,$Y$51:$Z$61,2,FALSE))))</f>
        <v/>
      </c>
      <c r="V1839" s="21"/>
      <c r="AH1839" s="49">
        <f>Audit!A604</f>
        <v>0</v>
      </c>
      <c r="AI1839" s="50" t="e">
        <f>VLOOKUP(Audit!B604,$V$3:$AE$12,2,FALSE)&amp; IF(Audit!B604=10,Audit!V604,"")</f>
        <v>#N/A</v>
      </c>
      <c r="AJ1839" s="50" t="e">
        <f>VLOOKUP(Audit!B604,$V$13:$AE$22,2,FALSE)&amp; IF(Audit!B604=10,Audit!W604,"")</f>
        <v>#N/A</v>
      </c>
      <c r="AK1839" s="47" t="e">
        <f t="shared" si="859"/>
        <v>#N/A</v>
      </c>
      <c r="AL1839" s="50" t="e">
        <f>VLOOKUP(Audit!C604,$V$3:$AE$12,3,FALSE)&amp; IF(Audit!C604=10,Audit!V604,"")</f>
        <v>#N/A</v>
      </c>
      <c r="AM1839" s="50" t="e">
        <f>VLOOKUP(Audit!C604,$V$13:$AE$22,3,FALSE)&amp; IF(Audit!C604=10,Audit!W604,"")</f>
        <v>#N/A</v>
      </c>
      <c r="AN1839" s="47" t="e">
        <f t="shared" si="860"/>
        <v>#N/A</v>
      </c>
      <c r="AO1839" s="50" t="e">
        <f>VLOOKUP(Audit!D604,$V$3:$AE$12,4,FALSE) &amp;  Audit!T604 &amp; IF(Audit!D604=10,Audit!V604,"")</f>
        <v>#N/A</v>
      </c>
      <c r="AP1839" s="50" t="e">
        <f>VLOOKUP(Audit!D604,$V$13:$AE$22,4,FALSE)&amp; IF(Audit!D604=10,Audit!W604,"")</f>
        <v>#N/A</v>
      </c>
      <c r="AQ1839" s="47" t="e">
        <f t="shared" si="861"/>
        <v>#N/A</v>
      </c>
      <c r="AR1839" s="50" t="e">
        <f>VLOOKUP(Audit!E604,$V$3:$AE$12,5,FALSE)&amp; IF(Audit!E604=10,Audit!V604,"")</f>
        <v>#N/A</v>
      </c>
      <c r="AS1839" s="50" t="e">
        <f>VLOOKUP(Audit!E604,$V$13:$AE$22,5,FALSE)&amp; IF(Audit!E604=10,Audit!W604,"")</f>
        <v>#N/A</v>
      </c>
      <c r="AT1839" s="47" t="e">
        <f t="shared" si="862"/>
        <v>#N/A</v>
      </c>
      <c r="AU1839" s="50" t="e">
        <f>VLOOKUP(Audit!F604,$V$3:$AE$12,6,FALSE)&amp; IF(Audit!F604=10,Audit!V604,"")</f>
        <v>#N/A</v>
      </c>
      <c r="AV1839" s="50" t="e">
        <f>VLOOKUP(Audit!F604,$V$13:$AE$22,6,FALSE)&amp; IF(Audit!F604=10,Audit!W604,"")</f>
        <v>#N/A</v>
      </c>
      <c r="AW1839" s="47" t="e">
        <f t="shared" si="863"/>
        <v>#N/A</v>
      </c>
      <c r="AX1839" s="50" t="e">
        <f>VLOOKUP(Audit!G604,$V$3:$AE$12,7,FALSE)&amp; IF(Audit!G604=10,Audit!V604,"")</f>
        <v>#N/A</v>
      </c>
      <c r="AY1839" s="50" t="e">
        <f>VLOOKUP(Audit!G604,$V$13:$AE$22,7,FALSE) &amp; IF(Audit!G604=10,Audit!W604,"")</f>
        <v>#N/A</v>
      </c>
      <c r="AZ1839" s="47" t="e">
        <f t="shared" si="864"/>
        <v>#N/A</v>
      </c>
      <c r="BA1839" s="50" t="e">
        <f>VLOOKUP(Audit!H604,$V$3:$AE$12,8,FALSE)&amp; Audit!U604 &amp; IF(Audit!H604=10,Audit!V604,"")</f>
        <v>#N/A</v>
      </c>
      <c r="BB1839" s="50" t="e">
        <f>VLOOKUP(Audit!H604,$V$13:$AE$22,8,FALSE) &amp; IF(Audit!H604=10,Audit!W604,"")</f>
        <v>#N/A</v>
      </c>
      <c r="BC1839" s="47" t="e">
        <f t="shared" si="865"/>
        <v>#N/A</v>
      </c>
      <c r="BD1839" s="50" t="e">
        <f>VLOOKUP(Audit!I604,$V$3:$AE$12,9,FALSE)&amp; IF(Audit!I604=10,Audit!V604,"")</f>
        <v>#N/A</v>
      </c>
      <c r="BE1839" s="50" t="e">
        <f>VLOOKUP(Audit!I604,$V$13:$AE$22,9,FALSE) &amp; IF(Audit!I604=10,Audit!W604,"") &amp; IF(Audit!I604&lt;&gt;1,U1839,"")</f>
        <v>#N/A</v>
      </c>
      <c r="BF1839" s="47" t="e">
        <f t="shared" si="866"/>
        <v>#N/A</v>
      </c>
      <c r="BG1839" s="50" t="e">
        <f>VLOOKUP(Audit!J604,$V$3:$AE$12,10,FALSE) &amp; Audit!S604 &amp; IF(Audit!J604=10,Audit!V604,"")</f>
        <v>#N/A</v>
      </c>
      <c r="BH1839" s="50" t="e">
        <f>VLOOKUP(Audit!J604,$V$13:$AE$22,10,FALSE) &amp; IF(Audit!J604=10,Audit!W604,"") &amp; IF(Audit!J604&lt;&gt;1,U1839,"")</f>
        <v>#N/A</v>
      </c>
      <c r="BI1839" s="47" t="e">
        <f t="shared" si="867"/>
        <v>#N/A</v>
      </c>
      <c r="BJ1839" s="48" t="str">
        <f t="shared" si="868"/>
        <v/>
      </c>
      <c r="BK1839" s="48" t="str">
        <f t="shared" si="869"/>
        <v/>
      </c>
      <c r="BL1839" s="48" t="str">
        <f t="shared" si="870"/>
        <v/>
      </c>
      <c r="BM1839" s="48" t="str">
        <f t="shared" si="871"/>
        <v/>
      </c>
      <c r="BN1839" s="48" t="str">
        <f t="shared" si="872"/>
        <v/>
      </c>
      <c r="BO1839" s="48" t="str">
        <f t="shared" si="873"/>
        <v/>
      </c>
      <c r="BP1839" s="48" t="str">
        <f t="shared" si="874"/>
        <v/>
      </c>
      <c r="BQ1839" s="48" t="str">
        <f t="shared" si="875"/>
        <v/>
      </c>
      <c r="BR1839" s="48" t="str">
        <f t="shared" si="876"/>
        <v/>
      </c>
      <c r="BS1839" s="48" t="str">
        <f t="shared" si="877"/>
        <v/>
      </c>
      <c r="BT1839" s="48" t="str">
        <f t="shared" si="878"/>
        <v/>
      </c>
      <c r="BU1839" s="48" t="str">
        <f t="shared" si="879"/>
        <v/>
      </c>
    </row>
    <row r="1840" spans="1:73">
      <c r="A1840" s="10">
        <f>Audit!A605</f>
        <v>0</v>
      </c>
      <c r="B1840" s="10" t="e">
        <f t="shared" si="850"/>
        <v>#N/A</v>
      </c>
      <c r="C1840" s="17" t="e">
        <f>VLOOKUP(Audit!B605,$V$3:$AE$12,2,FALSE) &amp; VLOOKUP(Audit!B605,$V$13:$AE$22,2,FALSE)&amp; IF(Audit!B605=10,Audit!V605&amp;Audit!W605,"")</f>
        <v>#N/A</v>
      </c>
      <c r="D1840" s="17" t="e">
        <f>VLOOKUP(Audit!C605,$V$3:$AE$12,3,FALSE) &amp; VLOOKUP(Audit!C605,$V$13:$AE$22,3,FALSE) &amp;IF(Audit!C605=10,Audit!V605&amp;Audit!W605,"")</f>
        <v>#N/A</v>
      </c>
      <c r="E1840" s="17" t="e">
        <f>VLOOKUP(Audit!D605,$V$3:$AE$12,4,FALSE)&amp; Audit!T605 &amp; VLOOKUP(Audit!D605,$V$13:$AE$22,4,FALSE)&amp; IF(Audit!D605=10,Audit!V605&amp;Audit!W605,"")</f>
        <v>#N/A</v>
      </c>
      <c r="F1840" s="17" t="e">
        <f>VLOOKUP(Audit!E605,$V$3:$AE$12,5,FALSE) &amp; VLOOKUP(Audit!E605,$V$13:$AE$22,5,FALSE)&amp; IF(Audit!E605=10,Audit!V605&amp;Audit!W605,"")</f>
        <v>#N/A</v>
      </c>
      <c r="G1840" s="17" t="e">
        <f>VLOOKUP(Audit!F605,$V$3:$AE$12,6,FALSE) &amp; VLOOKUP(Audit!F605,$V$13:$AE$22,6,FALSE)&amp; IF(Audit!F605=10,Audit!V605&amp;Audit!W605,"")</f>
        <v>#N/A</v>
      </c>
      <c r="H1840" s="17" t="e">
        <f>VLOOKUP(Audit!G605,$V$3:$AE$12,7,FALSE) &amp; VLOOKUP(Audit!G605,$V$13:$AE$22,7,FALSE)&amp;IF(Audit!G605=10,Audit!V605&amp;Audit!W605,"")</f>
        <v>#N/A</v>
      </c>
      <c r="I1840" s="17" t="e">
        <f>VLOOKUP(Audit!H605,$V$3:$AE$12,8,FALSE) &amp; Audit!U605 &amp; VLOOKUP(Audit!H605,$V$13:$AE$22,8,FALSE)&amp;IF(Audit!H605=10,Audit!V605&amp;Audit!W605,"")</f>
        <v>#N/A</v>
      </c>
      <c r="J1840" s="17" t="e">
        <f>VLOOKUP(Audit!I605,$V$3:$AE$12,9,FALSE) &amp; VLOOKUP(Audit!I605,$V$13:$AE$22,9,FALSE) &amp; IF(Audit!I605=10,Audit!V605&amp;Audit!W605,"") &amp; IF(Audit!I605&lt;&gt;1,U1840,"")</f>
        <v>#N/A</v>
      </c>
      <c r="K1840" s="17" t="e">
        <f>VLOOKUP(Audit!J605,$V$3:$AE$12,10,FALSE) &amp; Audit!S605 &amp; VLOOKUP(Audit!J605,$V$13:$AE$22,10,FALSE) &amp; IF(Audit!J605=10,Audit!V605&amp;Audit!W605,"") &amp; IF(Audit!J605&lt;&gt;1,U1840,"")</f>
        <v>#N/A</v>
      </c>
      <c r="L1840" s="10">
        <f>Audit!K605</f>
        <v>0</v>
      </c>
      <c r="M1840" s="10" t="e">
        <f t="shared" si="851"/>
        <v>#N/A</v>
      </c>
      <c r="N1840" s="10" t="e">
        <f t="shared" si="852"/>
        <v>#N/A</v>
      </c>
      <c r="O1840" s="10" t="e">
        <f t="shared" si="853"/>
        <v>#N/A</v>
      </c>
      <c r="P1840" s="10" t="e">
        <f t="shared" si="854"/>
        <v>#N/A</v>
      </c>
      <c r="Q1840" s="10" t="e">
        <f t="shared" si="855"/>
        <v>#N/A</v>
      </c>
      <c r="R1840" s="10" t="e">
        <f t="shared" si="856"/>
        <v>#N/A</v>
      </c>
      <c r="S1840" s="10" t="e">
        <f t="shared" si="857"/>
        <v>#N/A</v>
      </c>
      <c r="T1840" s="10" t="e">
        <f t="shared" si="858"/>
        <v>#N/A</v>
      </c>
      <c r="U1840" s="17" t="str">
        <f>IF(Audit!M605="","",VLOOKUP(Audit!M605,$W$26:$X$35,2,FALSE)) &amp; Audit!N605 &amp; IF(Audit!O605="","",IF(Audit!N605&lt;=1.4,VLOOKUP(Audit!O605,$W$38:X1885,2,FALSE),VLOOKUP(Audit!O605,$W$51:$X$61,2,FALSE))) &amp; IF(Audit!P605="","",VLOOKUP(Audit!P605,$Y$26:$Z$35,2,FALSE) &amp; Audit!Q605 &amp; IF(Audit!O605="","",IF(Audit!Q605&lt;=1.4,VLOOKUP(Audit!R605,$Y$38:$Z$48,2,FALSE),VLOOKUP(Audit!R605,$Y$51:$Z$61,2,FALSE))))</f>
        <v/>
      </c>
      <c r="V1840" s="21"/>
      <c r="AH1840" s="49">
        <f>Audit!A605</f>
        <v>0</v>
      </c>
      <c r="AI1840" s="50" t="e">
        <f>VLOOKUP(Audit!B605,$V$3:$AE$12,2,FALSE)&amp; IF(Audit!B605=10,Audit!V605,"")</f>
        <v>#N/A</v>
      </c>
      <c r="AJ1840" s="50" t="e">
        <f>VLOOKUP(Audit!B605,$V$13:$AE$22,2,FALSE)&amp; IF(Audit!B605=10,Audit!W605,"")</f>
        <v>#N/A</v>
      </c>
      <c r="AK1840" s="47" t="e">
        <f t="shared" si="859"/>
        <v>#N/A</v>
      </c>
      <c r="AL1840" s="50" t="e">
        <f>VLOOKUP(Audit!C605,$V$3:$AE$12,3,FALSE)&amp; IF(Audit!C605=10,Audit!V605,"")</f>
        <v>#N/A</v>
      </c>
      <c r="AM1840" s="50" t="e">
        <f>VLOOKUP(Audit!C605,$V$13:$AE$22,3,FALSE)&amp; IF(Audit!C605=10,Audit!W605,"")</f>
        <v>#N/A</v>
      </c>
      <c r="AN1840" s="47" t="e">
        <f t="shared" si="860"/>
        <v>#N/A</v>
      </c>
      <c r="AO1840" s="50" t="e">
        <f>VLOOKUP(Audit!D605,$V$3:$AE$12,4,FALSE) &amp;  Audit!T605 &amp; IF(Audit!D605=10,Audit!V605,"")</f>
        <v>#N/A</v>
      </c>
      <c r="AP1840" s="50" t="e">
        <f>VLOOKUP(Audit!D605,$V$13:$AE$22,4,FALSE)&amp; IF(Audit!D605=10,Audit!W605,"")</f>
        <v>#N/A</v>
      </c>
      <c r="AQ1840" s="47" t="e">
        <f t="shared" si="861"/>
        <v>#N/A</v>
      </c>
      <c r="AR1840" s="50" t="e">
        <f>VLOOKUP(Audit!E605,$V$3:$AE$12,5,FALSE)&amp; IF(Audit!E605=10,Audit!V605,"")</f>
        <v>#N/A</v>
      </c>
      <c r="AS1840" s="50" t="e">
        <f>VLOOKUP(Audit!E605,$V$13:$AE$22,5,FALSE)&amp; IF(Audit!E605=10,Audit!W605,"")</f>
        <v>#N/A</v>
      </c>
      <c r="AT1840" s="47" t="e">
        <f t="shared" si="862"/>
        <v>#N/A</v>
      </c>
      <c r="AU1840" s="50" t="e">
        <f>VLOOKUP(Audit!F605,$V$3:$AE$12,6,FALSE)&amp; IF(Audit!F605=10,Audit!V605,"")</f>
        <v>#N/A</v>
      </c>
      <c r="AV1840" s="50" t="e">
        <f>VLOOKUP(Audit!F605,$V$13:$AE$22,6,FALSE)&amp; IF(Audit!F605=10,Audit!W605,"")</f>
        <v>#N/A</v>
      </c>
      <c r="AW1840" s="47" t="e">
        <f t="shared" si="863"/>
        <v>#N/A</v>
      </c>
      <c r="AX1840" s="50" t="e">
        <f>VLOOKUP(Audit!G605,$V$3:$AE$12,7,FALSE)&amp; IF(Audit!G605=10,Audit!V605,"")</f>
        <v>#N/A</v>
      </c>
      <c r="AY1840" s="50" t="e">
        <f>VLOOKUP(Audit!G605,$V$13:$AE$22,7,FALSE) &amp; IF(Audit!G605=10,Audit!W605,"")</f>
        <v>#N/A</v>
      </c>
      <c r="AZ1840" s="47" t="e">
        <f t="shared" si="864"/>
        <v>#N/A</v>
      </c>
      <c r="BA1840" s="50" t="e">
        <f>VLOOKUP(Audit!H605,$V$3:$AE$12,8,FALSE)&amp; Audit!U605 &amp; IF(Audit!H605=10,Audit!V605,"")</f>
        <v>#N/A</v>
      </c>
      <c r="BB1840" s="50" t="e">
        <f>VLOOKUP(Audit!H605,$V$13:$AE$22,8,FALSE) &amp; IF(Audit!H605=10,Audit!W605,"")</f>
        <v>#N/A</v>
      </c>
      <c r="BC1840" s="47" t="e">
        <f t="shared" si="865"/>
        <v>#N/A</v>
      </c>
      <c r="BD1840" s="50" t="e">
        <f>VLOOKUP(Audit!I605,$V$3:$AE$12,9,FALSE)&amp; IF(Audit!I605=10,Audit!V605,"")</f>
        <v>#N/A</v>
      </c>
      <c r="BE1840" s="50" t="e">
        <f>VLOOKUP(Audit!I605,$V$13:$AE$22,9,FALSE) &amp; IF(Audit!I605=10,Audit!W605,"") &amp; IF(Audit!I605&lt;&gt;1,U1840,"")</f>
        <v>#N/A</v>
      </c>
      <c r="BF1840" s="47" t="e">
        <f t="shared" si="866"/>
        <v>#N/A</v>
      </c>
      <c r="BG1840" s="50" t="e">
        <f>VLOOKUP(Audit!J605,$V$3:$AE$12,10,FALSE) &amp; Audit!S605 &amp; IF(Audit!J605=10,Audit!V605,"")</f>
        <v>#N/A</v>
      </c>
      <c r="BH1840" s="50" t="e">
        <f>VLOOKUP(Audit!J605,$V$13:$AE$22,10,FALSE) &amp; IF(Audit!J605=10,Audit!W605,"") &amp; IF(Audit!J605&lt;&gt;1,U1840,"")</f>
        <v>#N/A</v>
      </c>
      <c r="BI1840" s="47" t="e">
        <f t="shared" si="867"/>
        <v>#N/A</v>
      </c>
      <c r="BJ1840" s="48" t="str">
        <f t="shared" si="868"/>
        <v/>
      </c>
      <c r="BK1840" s="48" t="str">
        <f t="shared" si="869"/>
        <v/>
      </c>
      <c r="BL1840" s="48" t="str">
        <f t="shared" si="870"/>
        <v/>
      </c>
      <c r="BM1840" s="48" t="str">
        <f t="shared" si="871"/>
        <v/>
      </c>
      <c r="BN1840" s="48" t="str">
        <f t="shared" si="872"/>
        <v/>
      </c>
      <c r="BO1840" s="48" t="str">
        <f t="shared" si="873"/>
        <v/>
      </c>
      <c r="BP1840" s="48" t="str">
        <f t="shared" si="874"/>
        <v/>
      </c>
      <c r="BQ1840" s="48" t="str">
        <f t="shared" si="875"/>
        <v/>
      </c>
      <c r="BR1840" s="48" t="str">
        <f t="shared" si="876"/>
        <v/>
      </c>
      <c r="BS1840" s="48" t="str">
        <f t="shared" si="877"/>
        <v/>
      </c>
      <c r="BT1840" s="48" t="str">
        <f t="shared" si="878"/>
        <v/>
      </c>
      <c r="BU1840" s="48" t="str">
        <f t="shared" si="879"/>
        <v/>
      </c>
    </row>
    <row r="1841" spans="1:73">
      <c r="A1841" s="10">
        <f>Audit!A606</f>
        <v>0</v>
      </c>
      <c r="B1841" s="10" t="e">
        <f t="shared" si="850"/>
        <v>#N/A</v>
      </c>
      <c r="C1841" s="17" t="e">
        <f>VLOOKUP(Audit!B606,$V$3:$AE$12,2,FALSE) &amp; VLOOKUP(Audit!B606,$V$13:$AE$22,2,FALSE)&amp; IF(Audit!B606=10,Audit!V606&amp;Audit!W606,"")</f>
        <v>#N/A</v>
      </c>
      <c r="D1841" s="17" t="e">
        <f>VLOOKUP(Audit!C606,$V$3:$AE$12,3,FALSE) &amp; VLOOKUP(Audit!C606,$V$13:$AE$22,3,FALSE) &amp;IF(Audit!C606=10,Audit!V606&amp;Audit!W606,"")</f>
        <v>#N/A</v>
      </c>
      <c r="E1841" s="17" t="e">
        <f>VLOOKUP(Audit!D606,$V$3:$AE$12,4,FALSE)&amp; Audit!T606 &amp; VLOOKUP(Audit!D606,$V$13:$AE$22,4,FALSE)&amp; IF(Audit!D606=10,Audit!V606&amp;Audit!W606,"")</f>
        <v>#N/A</v>
      </c>
      <c r="F1841" s="17" t="e">
        <f>VLOOKUP(Audit!E606,$V$3:$AE$12,5,FALSE) &amp; VLOOKUP(Audit!E606,$V$13:$AE$22,5,FALSE)&amp; IF(Audit!E606=10,Audit!V606&amp;Audit!W606,"")</f>
        <v>#N/A</v>
      </c>
      <c r="G1841" s="17" t="e">
        <f>VLOOKUP(Audit!F606,$V$3:$AE$12,6,FALSE) &amp; VLOOKUP(Audit!F606,$V$13:$AE$22,6,FALSE)&amp; IF(Audit!F606=10,Audit!V606&amp;Audit!W606,"")</f>
        <v>#N/A</v>
      </c>
      <c r="H1841" s="17" t="e">
        <f>VLOOKUP(Audit!G606,$V$3:$AE$12,7,FALSE) &amp; VLOOKUP(Audit!G606,$V$13:$AE$22,7,FALSE)&amp;IF(Audit!G606=10,Audit!V606&amp;Audit!W606,"")</f>
        <v>#N/A</v>
      </c>
      <c r="I1841" s="17" t="e">
        <f>VLOOKUP(Audit!H606,$V$3:$AE$12,8,FALSE) &amp; Audit!U606 &amp; VLOOKUP(Audit!H606,$V$13:$AE$22,8,FALSE)&amp;IF(Audit!H606=10,Audit!V606&amp;Audit!W606,"")</f>
        <v>#N/A</v>
      </c>
      <c r="J1841" s="17" t="e">
        <f>VLOOKUP(Audit!I606,$V$3:$AE$12,9,FALSE) &amp; VLOOKUP(Audit!I606,$V$13:$AE$22,9,FALSE) &amp; IF(Audit!I606=10,Audit!V606&amp;Audit!W606,"") &amp; IF(Audit!I606&lt;&gt;1,U1841,"")</f>
        <v>#N/A</v>
      </c>
      <c r="K1841" s="17" t="e">
        <f>VLOOKUP(Audit!J606,$V$3:$AE$12,10,FALSE) &amp; Audit!S606 &amp; VLOOKUP(Audit!J606,$V$13:$AE$22,10,FALSE) &amp; IF(Audit!J606=10,Audit!V606&amp;Audit!W606,"") &amp; IF(Audit!J606&lt;&gt;1,U1841,"")</f>
        <v>#N/A</v>
      </c>
      <c r="L1841" s="10">
        <f>Audit!K606</f>
        <v>0</v>
      </c>
      <c r="M1841" s="10" t="e">
        <f t="shared" si="851"/>
        <v>#N/A</v>
      </c>
      <c r="N1841" s="10" t="e">
        <f t="shared" si="852"/>
        <v>#N/A</v>
      </c>
      <c r="O1841" s="10" t="e">
        <f t="shared" si="853"/>
        <v>#N/A</v>
      </c>
      <c r="P1841" s="10" t="e">
        <f t="shared" si="854"/>
        <v>#N/A</v>
      </c>
      <c r="Q1841" s="10" t="e">
        <f t="shared" si="855"/>
        <v>#N/A</v>
      </c>
      <c r="R1841" s="10" t="e">
        <f t="shared" si="856"/>
        <v>#N/A</v>
      </c>
      <c r="S1841" s="10" t="e">
        <f t="shared" si="857"/>
        <v>#N/A</v>
      </c>
      <c r="T1841" s="10" t="e">
        <f t="shared" si="858"/>
        <v>#N/A</v>
      </c>
      <c r="U1841" s="17" t="str">
        <f>IF(Audit!M606="","",VLOOKUP(Audit!M606,$W$26:$X$35,2,FALSE)) &amp; Audit!N606 &amp; IF(Audit!O606="","",IF(Audit!N606&lt;=1.4,VLOOKUP(Audit!O606,$W$38:X1886,2,FALSE),VLOOKUP(Audit!O606,$W$51:$X$61,2,FALSE))) &amp; IF(Audit!P606="","",VLOOKUP(Audit!P606,$Y$26:$Z$35,2,FALSE) &amp; Audit!Q606 &amp; IF(Audit!O606="","",IF(Audit!Q606&lt;=1.4,VLOOKUP(Audit!R606,$Y$38:$Z$48,2,FALSE),VLOOKUP(Audit!R606,$Y$51:$Z$61,2,FALSE))))</f>
        <v/>
      </c>
      <c r="V1841" s="21"/>
      <c r="AH1841" s="49">
        <f>Audit!A606</f>
        <v>0</v>
      </c>
      <c r="AI1841" s="50" t="e">
        <f>VLOOKUP(Audit!B606,$V$3:$AE$12,2,FALSE)&amp; IF(Audit!B606=10,Audit!V606,"")</f>
        <v>#N/A</v>
      </c>
      <c r="AJ1841" s="50" t="e">
        <f>VLOOKUP(Audit!B606,$V$13:$AE$22,2,FALSE)&amp; IF(Audit!B606=10,Audit!W606,"")</f>
        <v>#N/A</v>
      </c>
      <c r="AK1841" s="47" t="e">
        <f t="shared" si="859"/>
        <v>#N/A</v>
      </c>
      <c r="AL1841" s="50" t="e">
        <f>VLOOKUP(Audit!C606,$V$3:$AE$12,3,FALSE)&amp; IF(Audit!C606=10,Audit!V606,"")</f>
        <v>#N/A</v>
      </c>
      <c r="AM1841" s="50" t="e">
        <f>VLOOKUP(Audit!C606,$V$13:$AE$22,3,FALSE)&amp; IF(Audit!C606=10,Audit!W606,"")</f>
        <v>#N/A</v>
      </c>
      <c r="AN1841" s="47" t="e">
        <f t="shared" si="860"/>
        <v>#N/A</v>
      </c>
      <c r="AO1841" s="50" t="e">
        <f>VLOOKUP(Audit!D606,$V$3:$AE$12,4,FALSE) &amp;  Audit!T606 &amp; IF(Audit!D606=10,Audit!V606,"")</f>
        <v>#N/A</v>
      </c>
      <c r="AP1841" s="50" t="e">
        <f>VLOOKUP(Audit!D606,$V$13:$AE$22,4,FALSE)&amp; IF(Audit!D606=10,Audit!W606,"")</f>
        <v>#N/A</v>
      </c>
      <c r="AQ1841" s="47" t="e">
        <f t="shared" si="861"/>
        <v>#N/A</v>
      </c>
      <c r="AR1841" s="50" t="e">
        <f>VLOOKUP(Audit!E606,$V$3:$AE$12,5,FALSE)&amp; IF(Audit!E606=10,Audit!V606,"")</f>
        <v>#N/A</v>
      </c>
      <c r="AS1841" s="50" t="e">
        <f>VLOOKUP(Audit!E606,$V$13:$AE$22,5,FALSE)&amp; IF(Audit!E606=10,Audit!W606,"")</f>
        <v>#N/A</v>
      </c>
      <c r="AT1841" s="47" t="e">
        <f t="shared" si="862"/>
        <v>#N/A</v>
      </c>
      <c r="AU1841" s="50" t="e">
        <f>VLOOKUP(Audit!F606,$V$3:$AE$12,6,FALSE)&amp; IF(Audit!F606=10,Audit!V606,"")</f>
        <v>#N/A</v>
      </c>
      <c r="AV1841" s="50" t="e">
        <f>VLOOKUP(Audit!F606,$V$13:$AE$22,6,FALSE)&amp; IF(Audit!F606=10,Audit!W606,"")</f>
        <v>#N/A</v>
      </c>
      <c r="AW1841" s="47" t="e">
        <f t="shared" si="863"/>
        <v>#N/A</v>
      </c>
      <c r="AX1841" s="50" t="e">
        <f>VLOOKUP(Audit!G606,$V$3:$AE$12,7,FALSE)&amp; IF(Audit!G606=10,Audit!V606,"")</f>
        <v>#N/A</v>
      </c>
      <c r="AY1841" s="50" t="e">
        <f>VLOOKUP(Audit!G606,$V$13:$AE$22,7,FALSE) &amp; IF(Audit!G606=10,Audit!W606,"")</f>
        <v>#N/A</v>
      </c>
      <c r="AZ1841" s="47" t="e">
        <f t="shared" si="864"/>
        <v>#N/A</v>
      </c>
      <c r="BA1841" s="50" t="e">
        <f>VLOOKUP(Audit!H606,$V$3:$AE$12,8,FALSE)&amp; Audit!U606 &amp; IF(Audit!H606=10,Audit!V606,"")</f>
        <v>#N/A</v>
      </c>
      <c r="BB1841" s="50" t="e">
        <f>VLOOKUP(Audit!H606,$V$13:$AE$22,8,FALSE) &amp; IF(Audit!H606=10,Audit!W606,"")</f>
        <v>#N/A</v>
      </c>
      <c r="BC1841" s="47" t="e">
        <f t="shared" si="865"/>
        <v>#N/A</v>
      </c>
      <c r="BD1841" s="50" t="e">
        <f>VLOOKUP(Audit!I606,$V$3:$AE$12,9,FALSE)&amp; IF(Audit!I606=10,Audit!V606,"")</f>
        <v>#N/A</v>
      </c>
      <c r="BE1841" s="50" t="e">
        <f>VLOOKUP(Audit!I606,$V$13:$AE$22,9,FALSE) &amp; IF(Audit!I606=10,Audit!W606,"") &amp; IF(Audit!I606&lt;&gt;1,U1841,"")</f>
        <v>#N/A</v>
      </c>
      <c r="BF1841" s="47" t="e">
        <f t="shared" si="866"/>
        <v>#N/A</v>
      </c>
      <c r="BG1841" s="50" t="e">
        <f>VLOOKUP(Audit!J606,$V$3:$AE$12,10,FALSE) &amp; Audit!S606 &amp; IF(Audit!J606=10,Audit!V606,"")</f>
        <v>#N/A</v>
      </c>
      <c r="BH1841" s="50" t="e">
        <f>VLOOKUP(Audit!J606,$V$13:$AE$22,10,FALSE) &amp; IF(Audit!J606=10,Audit!W606,"") &amp; IF(Audit!J606&lt;&gt;1,U1841,"")</f>
        <v>#N/A</v>
      </c>
      <c r="BI1841" s="47" t="e">
        <f t="shared" si="867"/>
        <v>#N/A</v>
      </c>
      <c r="BJ1841" s="48" t="str">
        <f t="shared" si="868"/>
        <v/>
      </c>
      <c r="BK1841" s="48" t="str">
        <f t="shared" si="869"/>
        <v/>
      </c>
      <c r="BL1841" s="48" t="str">
        <f t="shared" si="870"/>
        <v/>
      </c>
      <c r="BM1841" s="48" t="str">
        <f t="shared" si="871"/>
        <v/>
      </c>
      <c r="BN1841" s="48" t="str">
        <f t="shared" si="872"/>
        <v/>
      </c>
      <c r="BO1841" s="48" t="str">
        <f t="shared" si="873"/>
        <v/>
      </c>
      <c r="BP1841" s="48" t="str">
        <f t="shared" si="874"/>
        <v/>
      </c>
      <c r="BQ1841" s="48" t="str">
        <f t="shared" si="875"/>
        <v/>
      </c>
      <c r="BR1841" s="48" t="str">
        <f t="shared" si="876"/>
        <v/>
      </c>
      <c r="BS1841" s="48" t="str">
        <f t="shared" si="877"/>
        <v/>
      </c>
      <c r="BT1841" s="48" t="str">
        <f t="shared" si="878"/>
        <v/>
      </c>
      <c r="BU1841" s="48" t="str">
        <f t="shared" si="879"/>
        <v/>
      </c>
    </row>
    <row r="1842" spans="1:73">
      <c r="A1842" s="10">
        <f>Audit!A607</f>
        <v>0</v>
      </c>
      <c r="B1842" s="10" t="e">
        <f t="shared" si="850"/>
        <v>#N/A</v>
      </c>
      <c r="C1842" s="17" t="e">
        <f>VLOOKUP(Audit!B607,$V$3:$AE$12,2,FALSE) &amp; VLOOKUP(Audit!B607,$V$13:$AE$22,2,FALSE)&amp; IF(Audit!B607=10,Audit!V607&amp;Audit!W607,"")</f>
        <v>#N/A</v>
      </c>
      <c r="D1842" s="17" t="e">
        <f>VLOOKUP(Audit!C607,$V$3:$AE$12,3,FALSE) &amp; VLOOKUP(Audit!C607,$V$13:$AE$22,3,FALSE) &amp;IF(Audit!C607=10,Audit!V607&amp;Audit!W607,"")</f>
        <v>#N/A</v>
      </c>
      <c r="E1842" s="17" t="e">
        <f>VLOOKUP(Audit!D607,$V$3:$AE$12,4,FALSE)&amp; Audit!T607 &amp; VLOOKUP(Audit!D607,$V$13:$AE$22,4,FALSE)&amp; IF(Audit!D607=10,Audit!V607&amp;Audit!W607,"")</f>
        <v>#N/A</v>
      </c>
      <c r="F1842" s="17" t="e">
        <f>VLOOKUP(Audit!E607,$V$3:$AE$12,5,FALSE) &amp; VLOOKUP(Audit!E607,$V$13:$AE$22,5,FALSE)&amp; IF(Audit!E607=10,Audit!V607&amp;Audit!W607,"")</f>
        <v>#N/A</v>
      </c>
      <c r="G1842" s="17" t="e">
        <f>VLOOKUP(Audit!F607,$V$3:$AE$12,6,FALSE) &amp; VLOOKUP(Audit!F607,$V$13:$AE$22,6,FALSE)&amp; IF(Audit!F607=10,Audit!V607&amp;Audit!W607,"")</f>
        <v>#N/A</v>
      </c>
      <c r="H1842" s="17" t="e">
        <f>VLOOKUP(Audit!G607,$V$3:$AE$12,7,FALSE) &amp; VLOOKUP(Audit!G607,$V$13:$AE$22,7,FALSE)&amp;IF(Audit!G607=10,Audit!V607&amp;Audit!W607,"")</f>
        <v>#N/A</v>
      </c>
      <c r="I1842" s="17" t="e">
        <f>VLOOKUP(Audit!H607,$V$3:$AE$12,8,FALSE) &amp; Audit!U607 &amp; VLOOKUP(Audit!H607,$V$13:$AE$22,8,FALSE)&amp;IF(Audit!H607=10,Audit!V607&amp;Audit!W607,"")</f>
        <v>#N/A</v>
      </c>
      <c r="J1842" s="17" t="e">
        <f>VLOOKUP(Audit!I607,$V$3:$AE$12,9,FALSE) &amp; VLOOKUP(Audit!I607,$V$13:$AE$22,9,FALSE) &amp; IF(Audit!I607=10,Audit!V607&amp;Audit!W607,"") &amp; IF(Audit!I607&lt;&gt;1,U1842,"")</f>
        <v>#N/A</v>
      </c>
      <c r="K1842" s="17" t="e">
        <f>VLOOKUP(Audit!J607,$V$3:$AE$12,10,FALSE) &amp; Audit!S607 &amp; VLOOKUP(Audit!J607,$V$13:$AE$22,10,FALSE) &amp; IF(Audit!J607=10,Audit!V607&amp;Audit!W607,"") &amp; IF(Audit!J607&lt;&gt;1,U1842,"")</f>
        <v>#N/A</v>
      </c>
      <c r="L1842" s="10">
        <f>Audit!K607</f>
        <v>0</v>
      </c>
      <c r="M1842" s="10" t="e">
        <f t="shared" si="851"/>
        <v>#N/A</v>
      </c>
      <c r="N1842" s="10" t="e">
        <f t="shared" si="852"/>
        <v>#N/A</v>
      </c>
      <c r="O1842" s="10" t="e">
        <f t="shared" si="853"/>
        <v>#N/A</v>
      </c>
      <c r="P1842" s="10" t="e">
        <f t="shared" si="854"/>
        <v>#N/A</v>
      </c>
      <c r="Q1842" s="10" t="e">
        <f t="shared" si="855"/>
        <v>#N/A</v>
      </c>
      <c r="R1842" s="10" t="e">
        <f t="shared" si="856"/>
        <v>#N/A</v>
      </c>
      <c r="S1842" s="10" t="e">
        <f t="shared" si="857"/>
        <v>#N/A</v>
      </c>
      <c r="T1842" s="10" t="e">
        <f t="shared" si="858"/>
        <v>#N/A</v>
      </c>
      <c r="U1842" s="17" t="str">
        <f>IF(Audit!M607="","",VLOOKUP(Audit!M607,$W$26:$X$35,2,FALSE)) &amp; Audit!N607 &amp; IF(Audit!O607="","",IF(Audit!N607&lt;=1.4,VLOOKUP(Audit!O607,$W$38:X1887,2,FALSE),VLOOKUP(Audit!O607,$W$51:$X$61,2,FALSE))) &amp; IF(Audit!P607="","",VLOOKUP(Audit!P607,$Y$26:$Z$35,2,FALSE) &amp; Audit!Q607 &amp; IF(Audit!O607="","",IF(Audit!Q607&lt;=1.4,VLOOKUP(Audit!R607,$Y$38:$Z$48,2,FALSE),VLOOKUP(Audit!R607,$Y$51:$Z$61,2,FALSE))))</f>
        <v/>
      </c>
      <c r="V1842" s="21"/>
      <c r="AH1842" s="49">
        <f>Audit!A607</f>
        <v>0</v>
      </c>
      <c r="AI1842" s="50" t="e">
        <f>VLOOKUP(Audit!B607,$V$3:$AE$12,2,FALSE)&amp; IF(Audit!B607=10,Audit!V607,"")</f>
        <v>#N/A</v>
      </c>
      <c r="AJ1842" s="50" t="e">
        <f>VLOOKUP(Audit!B607,$V$13:$AE$22,2,FALSE)&amp; IF(Audit!B607=10,Audit!W607,"")</f>
        <v>#N/A</v>
      </c>
      <c r="AK1842" s="47" t="e">
        <f t="shared" si="859"/>
        <v>#N/A</v>
      </c>
      <c r="AL1842" s="50" t="e">
        <f>VLOOKUP(Audit!C607,$V$3:$AE$12,3,FALSE)&amp; IF(Audit!C607=10,Audit!V607,"")</f>
        <v>#N/A</v>
      </c>
      <c r="AM1842" s="50" t="e">
        <f>VLOOKUP(Audit!C607,$V$13:$AE$22,3,FALSE)&amp; IF(Audit!C607=10,Audit!W607,"")</f>
        <v>#N/A</v>
      </c>
      <c r="AN1842" s="47" t="e">
        <f t="shared" si="860"/>
        <v>#N/A</v>
      </c>
      <c r="AO1842" s="50" t="e">
        <f>VLOOKUP(Audit!D607,$V$3:$AE$12,4,FALSE) &amp;  Audit!T607 &amp; IF(Audit!D607=10,Audit!V607,"")</f>
        <v>#N/A</v>
      </c>
      <c r="AP1842" s="50" t="e">
        <f>VLOOKUP(Audit!D607,$V$13:$AE$22,4,FALSE)&amp; IF(Audit!D607=10,Audit!W607,"")</f>
        <v>#N/A</v>
      </c>
      <c r="AQ1842" s="47" t="e">
        <f t="shared" si="861"/>
        <v>#N/A</v>
      </c>
      <c r="AR1842" s="50" t="e">
        <f>VLOOKUP(Audit!E607,$V$3:$AE$12,5,FALSE)&amp; IF(Audit!E607=10,Audit!V607,"")</f>
        <v>#N/A</v>
      </c>
      <c r="AS1842" s="50" t="e">
        <f>VLOOKUP(Audit!E607,$V$13:$AE$22,5,FALSE)&amp; IF(Audit!E607=10,Audit!W607,"")</f>
        <v>#N/A</v>
      </c>
      <c r="AT1842" s="47" t="e">
        <f t="shared" si="862"/>
        <v>#N/A</v>
      </c>
      <c r="AU1842" s="50" t="e">
        <f>VLOOKUP(Audit!F607,$V$3:$AE$12,6,FALSE)&amp; IF(Audit!F607=10,Audit!V607,"")</f>
        <v>#N/A</v>
      </c>
      <c r="AV1842" s="50" t="e">
        <f>VLOOKUP(Audit!F607,$V$13:$AE$22,6,FALSE)&amp; IF(Audit!F607=10,Audit!W607,"")</f>
        <v>#N/A</v>
      </c>
      <c r="AW1842" s="47" t="e">
        <f t="shared" si="863"/>
        <v>#N/A</v>
      </c>
      <c r="AX1842" s="50" t="e">
        <f>VLOOKUP(Audit!G607,$V$3:$AE$12,7,FALSE)&amp; IF(Audit!G607=10,Audit!V607,"")</f>
        <v>#N/A</v>
      </c>
      <c r="AY1842" s="50" t="e">
        <f>VLOOKUP(Audit!G607,$V$13:$AE$22,7,FALSE) &amp; IF(Audit!G607=10,Audit!W607,"")</f>
        <v>#N/A</v>
      </c>
      <c r="AZ1842" s="47" t="e">
        <f t="shared" si="864"/>
        <v>#N/A</v>
      </c>
      <c r="BA1842" s="50" t="e">
        <f>VLOOKUP(Audit!H607,$V$3:$AE$12,8,FALSE)&amp; Audit!U607 &amp; IF(Audit!H607=10,Audit!V607,"")</f>
        <v>#N/A</v>
      </c>
      <c r="BB1842" s="50" t="e">
        <f>VLOOKUP(Audit!H607,$V$13:$AE$22,8,FALSE) &amp; IF(Audit!H607=10,Audit!W607,"")</f>
        <v>#N/A</v>
      </c>
      <c r="BC1842" s="47" t="e">
        <f t="shared" si="865"/>
        <v>#N/A</v>
      </c>
      <c r="BD1842" s="50" t="e">
        <f>VLOOKUP(Audit!I607,$V$3:$AE$12,9,FALSE)&amp; IF(Audit!I607=10,Audit!V607,"")</f>
        <v>#N/A</v>
      </c>
      <c r="BE1842" s="50" t="e">
        <f>VLOOKUP(Audit!I607,$V$13:$AE$22,9,FALSE) &amp; IF(Audit!I607=10,Audit!W607,"") &amp; IF(Audit!I607&lt;&gt;1,U1842,"")</f>
        <v>#N/A</v>
      </c>
      <c r="BF1842" s="47" t="e">
        <f t="shared" si="866"/>
        <v>#N/A</v>
      </c>
      <c r="BG1842" s="50" t="e">
        <f>VLOOKUP(Audit!J607,$V$3:$AE$12,10,FALSE) &amp; Audit!S607 &amp; IF(Audit!J607=10,Audit!V607,"")</f>
        <v>#N/A</v>
      </c>
      <c r="BH1842" s="50" t="e">
        <f>VLOOKUP(Audit!J607,$V$13:$AE$22,10,FALSE) &amp; IF(Audit!J607=10,Audit!W607,"") &amp; IF(Audit!J607&lt;&gt;1,U1842,"")</f>
        <v>#N/A</v>
      </c>
      <c r="BI1842" s="47" t="e">
        <f t="shared" si="867"/>
        <v>#N/A</v>
      </c>
      <c r="BJ1842" s="48" t="str">
        <f t="shared" si="868"/>
        <v/>
      </c>
      <c r="BK1842" s="48" t="str">
        <f t="shared" si="869"/>
        <v/>
      </c>
      <c r="BL1842" s="48" t="str">
        <f t="shared" si="870"/>
        <v/>
      </c>
      <c r="BM1842" s="48" t="str">
        <f t="shared" si="871"/>
        <v/>
      </c>
      <c r="BN1842" s="48" t="str">
        <f t="shared" si="872"/>
        <v/>
      </c>
      <c r="BO1842" s="48" t="str">
        <f t="shared" si="873"/>
        <v/>
      </c>
      <c r="BP1842" s="48" t="str">
        <f t="shared" si="874"/>
        <v/>
      </c>
      <c r="BQ1842" s="48" t="str">
        <f t="shared" si="875"/>
        <v/>
      </c>
      <c r="BR1842" s="48" t="str">
        <f t="shared" si="876"/>
        <v/>
      </c>
      <c r="BS1842" s="48" t="str">
        <f t="shared" si="877"/>
        <v/>
      </c>
      <c r="BT1842" s="48" t="str">
        <f t="shared" si="878"/>
        <v/>
      </c>
      <c r="BU1842" s="48" t="str">
        <f t="shared" si="879"/>
        <v/>
      </c>
    </row>
    <row r="1843" spans="1:73">
      <c r="A1843" s="10">
        <f>Audit!A608</f>
        <v>0</v>
      </c>
      <c r="B1843" s="10" t="e">
        <f t="shared" si="850"/>
        <v>#N/A</v>
      </c>
      <c r="C1843" s="17" t="e">
        <f>VLOOKUP(Audit!B608,$V$3:$AE$12,2,FALSE) &amp; VLOOKUP(Audit!B608,$V$13:$AE$22,2,FALSE)&amp; IF(Audit!B608=10,Audit!V608&amp;Audit!W608,"")</f>
        <v>#N/A</v>
      </c>
      <c r="D1843" s="17" t="e">
        <f>VLOOKUP(Audit!C608,$V$3:$AE$12,3,FALSE) &amp; VLOOKUP(Audit!C608,$V$13:$AE$22,3,FALSE) &amp;IF(Audit!C608=10,Audit!V608&amp;Audit!W608,"")</f>
        <v>#N/A</v>
      </c>
      <c r="E1843" s="17" t="e">
        <f>VLOOKUP(Audit!D608,$V$3:$AE$12,4,FALSE)&amp; Audit!T608 &amp; VLOOKUP(Audit!D608,$V$13:$AE$22,4,FALSE)&amp; IF(Audit!D608=10,Audit!V608&amp;Audit!W608,"")</f>
        <v>#N/A</v>
      </c>
      <c r="F1843" s="17" t="e">
        <f>VLOOKUP(Audit!E608,$V$3:$AE$12,5,FALSE) &amp; VLOOKUP(Audit!E608,$V$13:$AE$22,5,FALSE)&amp; IF(Audit!E608=10,Audit!V608&amp;Audit!W608,"")</f>
        <v>#N/A</v>
      </c>
      <c r="G1843" s="17" t="e">
        <f>VLOOKUP(Audit!F608,$V$3:$AE$12,6,FALSE) &amp; VLOOKUP(Audit!F608,$V$13:$AE$22,6,FALSE)&amp; IF(Audit!F608=10,Audit!V608&amp;Audit!W608,"")</f>
        <v>#N/A</v>
      </c>
      <c r="H1843" s="17" t="e">
        <f>VLOOKUP(Audit!G608,$V$3:$AE$12,7,FALSE) &amp; VLOOKUP(Audit!G608,$V$13:$AE$22,7,FALSE)&amp;IF(Audit!G608=10,Audit!V608&amp;Audit!W608,"")</f>
        <v>#N/A</v>
      </c>
      <c r="I1843" s="17" t="e">
        <f>VLOOKUP(Audit!H608,$V$3:$AE$12,8,FALSE) &amp; Audit!U608 &amp; VLOOKUP(Audit!H608,$V$13:$AE$22,8,FALSE)&amp;IF(Audit!H608=10,Audit!V608&amp;Audit!W608,"")</f>
        <v>#N/A</v>
      </c>
      <c r="J1843" s="17" t="e">
        <f>VLOOKUP(Audit!I608,$V$3:$AE$12,9,FALSE) &amp; VLOOKUP(Audit!I608,$V$13:$AE$22,9,FALSE) &amp; IF(Audit!I608=10,Audit!V608&amp;Audit!W608,"") &amp; IF(Audit!I608&lt;&gt;1,U1843,"")</f>
        <v>#N/A</v>
      </c>
      <c r="K1843" s="17" t="e">
        <f>VLOOKUP(Audit!J608,$V$3:$AE$12,10,FALSE) &amp; Audit!S608 &amp; VLOOKUP(Audit!J608,$V$13:$AE$22,10,FALSE) &amp; IF(Audit!J608=10,Audit!V608&amp;Audit!W608,"") &amp; IF(Audit!J608&lt;&gt;1,U1843,"")</f>
        <v>#N/A</v>
      </c>
      <c r="L1843" s="10">
        <f>Audit!K608</f>
        <v>0</v>
      </c>
      <c r="M1843" s="10" t="e">
        <f t="shared" si="851"/>
        <v>#N/A</v>
      </c>
      <c r="N1843" s="10" t="e">
        <f t="shared" si="852"/>
        <v>#N/A</v>
      </c>
      <c r="O1843" s="10" t="e">
        <f t="shared" si="853"/>
        <v>#N/A</v>
      </c>
      <c r="P1843" s="10" t="e">
        <f t="shared" si="854"/>
        <v>#N/A</v>
      </c>
      <c r="Q1843" s="10" t="e">
        <f t="shared" si="855"/>
        <v>#N/A</v>
      </c>
      <c r="R1843" s="10" t="e">
        <f t="shared" si="856"/>
        <v>#N/A</v>
      </c>
      <c r="S1843" s="10" t="e">
        <f t="shared" si="857"/>
        <v>#N/A</v>
      </c>
      <c r="T1843" s="10" t="e">
        <f t="shared" si="858"/>
        <v>#N/A</v>
      </c>
      <c r="U1843" s="17" t="str">
        <f>IF(Audit!M608="","",VLOOKUP(Audit!M608,$W$26:$X$35,2,FALSE)) &amp; Audit!N608 &amp; IF(Audit!O608="","",IF(Audit!N608&lt;=1.4,VLOOKUP(Audit!O608,$W$38:X1888,2,FALSE),VLOOKUP(Audit!O608,$W$51:$X$61,2,FALSE))) &amp; IF(Audit!P608="","",VLOOKUP(Audit!P608,$Y$26:$Z$35,2,FALSE) &amp; Audit!Q608 &amp; IF(Audit!O608="","",IF(Audit!Q608&lt;=1.4,VLOOKUP(Audit!R608,$Y$38:$Z$48,2,FALSE),VLOOKUP(Audit!R608,$Y$51:$Z$61,2,FALSE))))</f>
        <v/>
      </c>
      <c r="V1843" s="21"/>
      <c r="AH1843" s="49">
        <f>Audit!A608</f>
        <v>0</v>
      </c>
      <c r="AI1843" s="50" t="e">
        <f>VLOOKUP(Audit!B608,$V$3:$AE$12,2,FALSE)&amp; IF(Audit!B608=10,Audit!V608,"")</f>
        <v>#N/A</v>
      </c>
      <c r="AJ1843" s="50" t="e">
        <f>VLOOKUP(Audit!B608,$V$13:$AE$22,2,FALSE)&amp; IF(Audit!B608=10,Audit!W608,"")</f>
        <v>#N/A</v>
      </c>
      <c r="AK1843" s="47" t="e">
        <f t="shared" si="859"/>
        <v>#N/A</v>
      </c>
      <c r="AL1843" s="50" t="e">
        <f>VLOOKUP(Audit!C608,$V$3:$AE$12,3,FALSE)&amp; IF(Audit!C608=10,Audit!V608,"")</f>
        <v>#N/A</v>
      </c>
      <c r="AM1843" s="50" t="e">
        <f>VLOOKUP(Audit!C608,$V$13:$AE$22,3,FALSE)&amp; IF(Audit!C608=10,Audit!W608,"")</f>
        <v>#N/A</v>
      </c>
      <c r="AN1843" s="47" t="e">
        <f t="shared" si="860"/>
        <v>#N/A</v>
      </c>
      <c r="AO1843" s="50" t="e">
        <f>VLOOKUP(Audit!D608,$V$3:$AE$12,4,FALSE) &amp;  Audit!T608 &amp; IF(Audit!D608=10,Audit!V608,"")</f>
        <v>#N/A</v>
      </c>
      <c r="AP1843" s="50" t="e">
        <f>VLOOKUP(Audit!D608,$V$13:$AE$22,4,FALSE)&amp; IF(Audit!D608=10,Audit!W608,"")</f>
        <v>#N/A</v>
      </c>
      <c r="AQ1843" s="47" t="e">
        <f t="shared" si="861"/>
        <v>#N/A</v>
      </c>
      <c r="AR1843" s="50" t="e">
        <f>VLOOKUP(Audit!E608,$V$3:$AE$12,5,FALSE)&amp; IF(Audit!E608=10,Audit!V608,"")</f>
        <v>#N/A</v>
      </c>
      <c r="AS1843" s="50" t="e">
        <f>VLOOKUP(Audit!E608,$V$13:$AE$22,5,FALSE)&amp; IF(Audit!E608=10,Audit!W608,"")</f>
        <v>#N/A</v>
      </c>
      <c r="AT1843" s="47" t="e">
        <f t="shared" si="862"/>
        <v>#N/A</v>
      </c>
      <c r="AU1843" s="50" t="e">
        <f>VLOOKUP(Audit!F608,$V$3:$AE$12,6,FALSE)&amp; IF(Audit!F608=10,Audit!V608,"")</f>
        <v>#N/A</v>
      </c>
      <c r="AV1843" s="50" t="e">
        <f>VLOOKUP(Audit!F608,$V$13:$AE$22,6,FALSE)&amp; IF(Audit!F608=10,Audit!W608,"")</f>
        <v>#N/A</v>
      </c>
      <c r="AW1843" s="47" t="e">
        <f t="shared" si="863"/>
        <v>#N/A</v>
      </c>
      <c r="AX1843" s="50" t="e">
        <f>VLOOKUP(Audit!G608,$V$3:$AE$12,7,FALSE)&amp; IF(Audit!G608=10,Audit!V608,"")</f>
        <v>#N/A</v>
      </c>
      <c r="AY1843" s="50" t="e">
        <f>VLOOKUP(Audit!G608,$V$13:$AE$22,7,FALSE) &amp; IF(Audit!G608=10,Audit!W608,"")</f>
        <v>#N/A</v>
      </c>
      <c r="AZ1843" s="47" t="e">
        <f t="shared" si="864"/>
        <v>#N/A</v>
      </c>
      <c r="BA1843" s="50" t="e">
        <f>VLOOKUP(Audit!H608,$V$3:$AE$12,8,FALSE)&amp; Audit!U608 &amp; IF(Audit!H608=10,Audit!V608,"")</f>
        <v>#N/A</v>
      </c>
      <c r="BB1843" s="50" t="e">
        <f>VLOOKUP(Audit!H608,$V$13:$AE$22,8,FALSE) &amp; IF(Audit!H608=10,Audit!W608,"")</f>
        <v>#N/A</v>
      </c>
      <c r="BC1843" s="47" t="e">
        <f t="shared" si="865"/>
        <v>#N/A</v>
      </c>
      <c r="BD1843" s="50" t="e">
        <f>VLOOKUP(Audit!I608,$V$3:$AE$12,9,FALSE)&amp; IF(Audit!I608=10,Audit!V608,"")</f>
        <v>#N/A</v>
      </c>
      <c r="BE1843" s="50" t="e">
        <f>VLOOKUP(Audit!I608,$V$13:$AE$22,9,FALSE) &amp; IF(Audit!I608=10,Audit!W608,"") &amp; IF(Audit!I608&lt;&gt;1,U1843,"")</f>
        <v>#N/A</v>
      </c>
      <c r="BF1843" s="47" t="e">
        <f t="shared" si="866"/>
        <v>#N/A</v>
      </c>
      <c r="BG1843" s="50" t="e">
        <f>VLOOKUP(Audit!J608,$V$3:$AE$12,10,FALSE) &amp; Audit!S608 &amp; IF(Audit!J608=10,Audit!V608,"")</f>
        <v>#N/A</v>
      </c>
      <c r="BH1843" s="50" t="e">
        <f>VLOOKUP(Audit!J608,$V$13:$AE$22,10,FALSE) &amp; IF(Audit!J608=10,Audit!W608,"") &amp; IF(Audit!J608&lt;&gt;1,U1843,"")</f>
        <v>#N/A</v>
      </c>
      <c r="BI1843" s="47" t="e">
        <f t="shared" si="867"/>
        <v>#N/A</v>
      </c>
      <c r="BJ1843" s="48" t="str">
        <f t="shared" si="868"/>
        <v/>
      </c>
      <c r="BK1843" s="48" t="str">
        <f t="shared" si="869"/>
        <v/>
      </c>
      <c r="BL1843" s="48" t="str">
        <f t="shared" si="870"/>
        <v/>
      </c>
      <c r="BM1843" s="48" t="str">
        <f t="shared" si="871"/>
        <v/>
      </c>
      <c r="BN1843" s="48" t="str">
        <f t="shared" si="872"/>
        <v/>
      </c>
      <c r="BO1843" s="48" t="str">
        <f t="shared" si="873"/>
        <v/>
      </c>
      <c r="BP1843" s="48" t="str">
        <f t="shared" si="874"/>
        <v/>
      </c>
      <c r="BQ1843" s="48" t="str">
        <f t="shared" si="875"/>
        <v/>
      </c>
      <c r="BR1843" s="48" t="str">
        <f t="shared" si="876"/>
        <v/>
      </c>
      <c r="BS1843" s="48" t="str">
        <f t="shared" si="877"/>
        <v/>
      </c>
      <c r="BT1843" s="48" t="str">
        <f t="shared" si="878"/>
        <v/>
      </c>
      <c r="BU1843" s="48" t="str">
        <f t="shared" si="879"/>
        <v/>
      </c>
    </row>
    <row r="1844" spans="1:73">
      <c r="A1844" s="10">
        <f>Audit!A609</f>
        <v>0</v>
      </c>
      <c r="B1844" s="10" t="e">
        <f t="shared" si="850"/>
        <v>#N/A</v>
      </c>
      <c r="C1844" s="17" t="e">
        <f>VLOOKUP(Audit!B609,$V$3:$AE$12,2,FALSE) &amp; VLOOKUP(Audit!B609,$V$13:$AE$22,2,FALSE)&amp; IF(Audit!B609=10,Audit!V609&amp;Audit!W609,"")</f>
        <v>#N/A</v>
      </c>
      <c r="D1844" s="17" t="e">
        <f>VLOOKUP(Audit!C609,$V$3:$AE$12,3,FALSE) &amp; VLOOKUP(Audit!C609,$V$13:$AE$22,3,FALSE) &amp;IF(Audit!C609=10,Audit!V609&amp;Audit!W609,"")</f>
        <v>#N/A</v>
      </c>
      <c r="E1844" s="17" t="e">
        <f>VLOOKUP(Audit!D609,$V$3:$AE$12,4,FALSE)&amp; Audit!T609 &amp; VLOOKUP(Audit!D609,$V$13:$AE$22,4,FALSE)&amp; IF(Audit!D609=10,Audit!V609&amp;Audit!W609,"")</f>
        <v>#N/A</v>
      </c>
      <c r="F1844" s="17" t="e">
        <f>VLOOKUP(Audit!E609,$V$3:$AE$12,5,FALSE) &amp; VLOOKUP(Audit!E609,$V$13:$AE$22,5,FALSE)&amp; IF(Audit!E609=10,Audit!V609&amp;Audit!W609,"")</f>
        <v>#N/A</v>
      </c>
      <c r="G1844" s="17" t="e">
        <f>VLOOKUP(Audit!F609,$V$3:$AE$12,6,FALSE) &amp; VLOOKUP(Audit!F609,$V$13:$AE$22,6,FALSE)&amp; IF(Audit!F609=10,Audit!V609&amp;Audit!W609,"")</f>
        <v>#N/A</v>
      </c>
      <c r="H1844" s="17" t="e">
        <f>VLOOKUP(Audit!G609,$V$3:$AE$12,7,FALSE) &amp; VLOOKUP(Audit!G609,$V$13:$AE$22,7,FALSE)&amp;IF(Audit!G609=10,Audit!V609&amp;Audit!W609,"")</f>
        <v>#N/A</v>
      </c>
      <c r="I1844" s="17" t="e">
        <f>VLOOKUP(Audit!H609,$V$3:$AE$12,8,FALSE) &amp; Audit!U609 &amp; VLOOKUP(Audit!H609,$V$13:$AE$22,8,FALSE)&amp;IF(Audit!H609=10,Audit!V609&amp;Audit!W609,"")</f>
        <v>#N/A</v>
      </c>
      <c r="J1844" s="17" t="e">
        <f>VLOOKUP(Audit!I609,$V$3:$AE$12,9,FALSE) &amp; VLOOKUP(Audit!I609,$V$13:$AE$22,9,FALSE) &amp; IF(Audit!I609=10,Audit!V609&amp;Audit!W609,"") &amp; IF(Audit!I609&lt;&gt;1,U1844,"")</f>
        <v>#N/A</v>
      </c>
      <c r="K1844" s="17" t="e">
        <f>VLOOKUP(Audit!J609,$V$3:$AE$12,10,FALSE) &amp; Audit!S609 &amp; VLOOKUP(Audit!J609,$V$13:$AE$22,10,FALSE) &amp; IF(Audit!J609=10,Audit!V609&amp;Audit!W609,"") &amp; IF(Audit!J609&lt;&gt;1,U1844,"")</f>
        <v>#N/A</v>
      </c>
      <c r="L1844" s="10">
        <f>Audit!K609</f>
        <v>0</v>
      </c>
      <c r="M1844" s="10" t="e">
        <f t="shared" si="851"/>
        <v>#N/A</v>
      </c>
      <c r="N1844" s="10" t="e">
        <f t="shared" si="852"/>
        <v>#N/A</v>
      </c>
      <c r="O1844" s="10" t="e">
        <f t="shared" si="853"/>
        <v>#N/A</v>
      </c>
      <c r="P1844" s="10" t="e">
        <f t="shared" si="854"/>
        <v>#N/A</v>
      </c>
      <c r="Q1844" s="10" t="e">
        <f t="shared" si="855"/>
        <v>#N/A</v>
      </c>
      <c r="R1844" s="10" t="e">
        <f t="shared" si="856"/>
        <v>#N/A</v>
      </c>
      <c r="S1844" s="10" t="e">
        <f t="shared" si="857"/>
        <v>#N/A</v>
      </c>
      <c r="T1844" s="10" t="e">
        <f t="shared" si="858"/>
        <v>#N/A</v>
      </c>
      <c r="U1844" s="17" t="str">
        <f>IF(Audit!M609="","",VLOOKUP(Audit!M609,$W$26:$X$35,2,FALSE)) &amp; Audit!N609 &amp; IF(Audit!O609="","",IF(Audit!N609&lt;=1.4,VLOOKUP(Audit!O609,$W$38:X1889,2,FALSE),VLOOKUP(Audit!O609,$W$51:$X$61,2,FALSE))) &amp; IF(Audit!P609="","",VLOOKUP(Audit!P609,$Y$26:$Z$35,2,FALSE) &amp; Audit!Q609 &amp; IF(Audit!O609="","",IF(Audit!Q609&lt;=1.4,VLOOKUP(Audit!R609,$Y$38:$Z$48,2,FALSE),VLOOKUP(Audit!R609,$Y$51:$Z$61,2,FALSE))))</f>
        <v/>
      </c>
      <c r="V1844" s="21"/>
      <c r="AH1844" s="49">
        <f>Audit!A609</f>
        <v>0</v>
      </c>
      <c r="AI1844" s="50" t="e">
        <f>VLOOKUP(Audit!B609,$V$3:$AE$12,2,FALSE)&amp; IF(Audit!B609=10,Audit!V609,"")</f>
        <v>#N/A</v>
      </c>
      <c r="AJ1844" s="50" t="e">
        <f>VLOOKUP(Audit!B609,$V$13:$AE$22,2,FALSE)&amp; IF(Audit!B609=10,Audit!W609,"")</f>
        <v>#N/A</v>
      </c>
      <c r="AK1844" s="47" t="e">
        <f t="shared" si="859"/>
        <v>#N/A</v>
      </c>
      <c r="AL1844" s="50" t="e">
        <f>VLOOKUP(Audit!C609,$V$3:$AE$12,3,FALSE)&amp; IF(Audit!C609=10,Audit!V609,"")</f>
        <v>#N/A</v>
      </c>
      <c r="AM1844" s="50" t="e">
        <f>VLOOKUP(Audit!C609,$V$13:$AE$22,3,FALSE)&amp; IF(Audit!C609=10,Audit!W609,"")</f>
        <v>#N/A</v>
      </c>
      <c r="AN1844" s="47" t="e">
        <f t="shared" si="860"/>
        <v>#N/A</v>
      </c>
      <c r="AO1844" s="50" t="e">
        <f>VLOOKUP(Audit!D609,$V$3:$AE$12,4,FALSE) &amp;  Audit!T609 &amp; IF(Audit!D609=10,Audit!V609,"")</f>
        <v>#N/A</v>
      </c>
      <c r="AP1844" s="50" t="e">
        <f>VLOOKUP(Audit!D609,$V$13:$AE$22,4,FALSE)&amp; IF(Audit!D609=10,Audit!W609,"")</f>
        <v>#N/A</v>
      </c>
      <c r="AQ1844" s="47" t="e">
        <f t="shared" si="861"/>
        <v>#N/A</v>
      </c>
      <c r="AR1844" s="50" t="e">
        <f>VLOOKUP(Audit!E609,$V$3:$AE$12,5,FALSE)&amp; IF(Audit!E609=10,Audit!V609,"")</f>
        <v>#N/A</v>
      </c>
      <c r="AS1844" s="50" t="e">
        <f>VLOOKUP(Audit!E609,$V$13:$AE$22,5,FALSE)&amp; IF(Audit!E609=10,Audit!W609,"")</f>
        <v>#N/A</v>
      </c>
      <c r="AT1844" s="47" t="e">
        <f t="shared" si="862"/>
        <v>#N/A</v>
      </c>
      <c r="AU1844" s="50" t="e">
        <f>VLOOKUP(Audit!F609,$V$3:$AE$12,6,FALSE)&amp; IF(Audit!F609=10,Audit!V609,"")</f>
        <v>#N/A</v>
      </c>
      <c r="AV1844" s="50" t="e">
        <f>VLOOKUP(Audit!F609,$V$13:$AE$22,6,FALSE)&amp; IF(Audit!F609=10,Audit!W609,"")</f>
        <v>#N/A</v>
      </c>
      <c r="AW1844" s="47" t="e">
        <f t="shared" si="863"/>
        <v>#N/A</v>
      </c>
      <c r="AX1844" s="50" t="e">
        <f>VLOOKUP(Audit!G609,$V$3:$AE$12,7,FALSE)&amp; IF(Audit!G609=10,Audit!V609,"")</f>
        <v>#N/A</v>
      </c>
      <c r="AY1844" s="50" t="e">
        <f>VLOOKUP(Audit!G609,$V$13:$AE$22,7,FALSE) &amp; IF(Audit!G609=10,Audit!W609,"")</f>
        <v>#N/A</v>
      </c>
      <c r="AZ1844" s="47" t="e">
        <f t="shared" si="864"/>
        <v>#N/A</v>
      </c>
      <c r="BA1844" s="50" t="e">
        <f>VLOOKUP(Audit!H609,$V$3:$AE$12,8,FALSE)&amp; Audit!U609 &amp; IF(Audit!H609=10,Audit!V609,"")</f>
        <v>#N/A</v>
      </c>
      <c r="BB1844" s="50" t="e">
        <f>VLOOKUP(Audit!H609,$V$13:$AE$22,8,FALSE) &amp; IF(Audit!H609=10,Audit!W609,"")</f>
        <v>#N/A</v>
      </c>
      <c r="BC1844" s="47" t="e">
        <f t="shared" si="865"/>
        <v>#N/A</v>
      </c>
      <c r="BD1844" s="50" t="e">
        <f>VLOOKUP(Audit!I609,$V$3:$AE$12,9,FALSE)&amp; IF(Audit!I609=10,Audit!V609,"")</f>
        <v>#N/A</v>
      </c>
      <c r="BE1844" s="50" t="e">
        <f>VLOOKUP(Audit!I609,$V$13:$AE$22,9,FALSE) &amp; IF(Audit!I609=10,Audit!W609,"") &amp; IF(Audit!I609&lt;&gt;1,U1844,"")</f>
        <v>#N/A</v>
      </c>
      <c r="BF1844" s="47" t="e">
        <f t="shared" si="866"/>
        <v>#N/A</v>
      </c>
      <c r="BG1844" s="50" t="e">
        <f>VLOOKUP(Audit!J609,$V$3:$AE$12,10,FALSE) &amp; Audit!S609 &amp; IF(Audit!J609=10,Audit!V609,"")</f>
        <v>#N/A</v>
      </c>
      <c r="BH1844" s="50" t="e">
        <f>VLOOKUP(Audit!J609,$V$13:$AE$22,10,FALSE) &amp; IF(Audit!J609=10,Audit!W609,"") &amp; IF(Audit!J609&lt;&gt;1,U1844,"")</f>
        <v>#N/A</v>
      </c>
      <c r="BI1844" s="47" t="e">
        <f t="shared" si="867"/>
        <v>#N/A</v>
      </c>
      <c r="BJ1844" s="48" t="str">
        <f t="shared" si="868"/>
        <v/>
      </c>
      <c r="BK1844" s="48" t="str">
        <f t="shared" si="869"/>
        <v/>
      </c>
      <c r="BL1844" s="48" t="str">
        <f t="shared" si="870"/>
        <v/>
      </c>
      <c r="BM1844" s="48" t="str">
        <f t="shared" si="871"/>
        <v/>
      </c>
      <c r="BN1844" s="48" t="str">
        <f t="shared" si="872"/>
        <v/>
      </c>
      <c r="BO1844" s="48" t="str">
        <f t="shared" si="873"/>
        <v/>
      </c>
      <c r="BP1844" s="48" t="str">
        <f t="shared" si="874"/>
        <v/>
      </c>
      <c r="BQ1844" s="48" t="str">
        <f t="shared" si="875"/>
        <v/>
      </c>
      <c r="BR1844" s="48" t="str">
        <f t="shared" si="876"/>
        <v/>
      </c>
      <c r="BS1844" s="48" t="str">
        <f t="shared" si="877"/>
        <v/>
      </c>
      <c r="BT1844" s="48" t="str">
        <f t="shared" si="878"/>
        <v/>
      </c>
      <c r="BU1844" s="48" t="str">
        <f t="shared" si="879"/>
        <v/>
      </c>
    </row>
    <row r="1845" spans="1:73">
      <c r="A1845" s="10">
        <f>Audit!A610</f>
        <v>0</v>
      </c>
      <c r="B1845" s="10" t="e">
        <f t="shared" si="850"/>
        <v>#N/A</v>
      </c>
      <c r="C1845" s="17" t="e">
        <f>VLOOKUP(Audit!B610,$V$3:$AE$12,2,FALSE) &amp; VLOOKUP(Audit!B610,$V$13:$AE$22,2,FALSE)&amp; IF(Audit!B610=10,Audit!V610&amp;Audit!W610,"")</f>
        <v>#N/A</v>
      </c>
      <c r="D1845" s="17" t="e">
        <f>VLOOKUP(Audit!C610,$V$3:$AE$12,3,FALSE) &amp; VLOOKUP(Audit!C610,$V$13:$AE$22,3,FALSE) &amp;IF(Audit!C610=10,Audit!V610&amp;Audit!W610,"")</f>
        <v>#N/A</v>
      </c>
      <c r="E1845" s="17" t="e">
        <f>VLOOKUP(Audit!D610,$V$3:$AE$12,4,FALSE)&amp; Audit!T610 &amp; VLOOKUP(Audit!D610,$V$13:$AE$22,4,FALSE)&amp; IF(Audit!D610=10,Audit!V610&amp;Audit!W610,"")</f>
        <v>#N/A</v>
      </c>
      <c r="F1845" s="17" t="e">
        <f>VLOOKUP(Audit!E610,$V$3:$AE$12,5,FALSE) &amp; VLOOKUP(Audit!E610,$V$13:$AE$22,5,FALSE)&amp; IF(Audit!E610=10,Audit!V610&amp;Audit!W610,"")</f>
        <v>#N/A</v>
      </c>
      <c r="G1845" s="17" t="e">
        <f>VLOOKUP(Audit!F610,$V$3:$AE$12,6,FALSE) &amp; VLOOKUP(Audit!F610,$V$13:$AE$22,6,FALSE)&amp; IF(Audit!F610=10,Audit!V610&amp;Audit!W610,"")</f>
        <v>#N/A</v>
      </c>
      <c r="H1845" s="17" t="e">
        <f>VLOOKUP(Audit!G610,$V$3:$AE$12,7,FALSE) &amp; VLOOKUP(Audit!G610,$V$13:$AE$22,7,FALSE)&amp;IF(Audit!G610=10,Audit!V610&amp;Audit!W610,"")</f>
        <v>#N/A</v>
      </c>
      <c r="I1845" s="17" t="e">
        <f>VLOOKUP(Audit!H610,$V$3:$AE$12,8,FALSE) &amp; Audit!U610 &amp; VLOOKUP(Audit!H610,$V$13:$AE$22,8,FALSE)&amp;IF(Audit!H610=10,Audit!V610&amp;Audit!W610,"")</f>
        <v>#N/A</v>
      </c>
      <c r="J1845" s="17" t="e">
        <f>VLOOKUP(Audit!I610,$V$3:$AE$12,9,FALSE) &amp; VLOOKUP(Audit!I610,$V$13:$AE$22,9,FALSE) &amp; IF(Audit!I610=10,Audit!V610&amp;Audit!W610,"") &amp; IF(Audit!I610&lt;&gt;1,U1845,"")</f>
        <v>#N/A</v>
      </c>
      <c r="K1845" s="17" t="e">
        <f>VLOOKUP(Audit!J610,$V$3:$AE$12,10,FALSE) &amp; Audit!S610 &amp; VLOOKUP(Audit!J610,$V$13:$AE$22,10,FALSE) &amp; IF(Audit!J610=10,Audit!V610&amp;Audit!W610,"") &amp; IF(Audit!J610&lt;&gt;1,U1845,"")</f>
        <v>#N/A</v>
      </c>
      <c r="L1845" s="10">
        <f>Audit!K610</f>
        <v>0</v>
      </c>
      <c r="M1845" s="10" t="e">
        <f t="shared" si="851"/>
        <v>#N/A</v>
      </c>
      <c r="N1845" s="10" t="e">
        <f t="shared" si="852"/>
        <v>#N/A</v>
      </c>
      <c r="O1845" s="10" t="e">
        <f t="shared" si="853"/>
        <v>#N/A</v>
      </c>
      <c r="P1845" s="10" t="e">
        <f t="shared" si="854"/>
        <v>#N/A</v>
      </c>
      <c r="Q1845" s="10" t="e">
        <f t="shared" si="855"/>
        <v>#N/A</v>
      </c>
      <c r="R1845" s="10" t="e">
        <f t="shared" si="856"/>
        <v>#N/A</v>
      </c>
      <c r="S1845" s="10" t="e">
        <f t="shared" si="857"/>
        <v>#N/A</v>
      </c>
      <c r="T1845" s="10" t="e">
        <f t="shared" si="858"/>
        <v>#N/A</v>
      </c>
      <c r="U1845" s="17" t="str">
        <f>IF(Audit!M610="","",VLOOKUP(Audit!M610,$W$26:$X$35,2,FALSE)) &amp; Audit!N610 &amp; IF(Audit!O610="","",IF(Audit!N610&lt;=1.4,VLOOKUP(Audit!O610,$W$38:X1890,2,FALSE),VLOOKUP(Audit!O610,$W$51:$X$61,2,FALSE))) &amp; IF(Audit!P610="","",VLOOKUP(Audit!P610,$Y$26:$Z$35,2,FALSE) &amp; Audit!Q610 &amp; IF(Audit!O610="","",IF(Audit!Q610&lt;=1.4,VLOOKUP(Audit!R610,$Y$38:$Z$48,2,FALSE),VLOOKUP(Audit!R610,$Y$51:$Z$61,2,FALSE))))</f>
        <v/>
      </c>
      <c r="V1845" s="21"/>
      <c r="AH1845" s="49">
        <f>Audit!A610</f>
        <v>0</v>
      </c>
      <c r="AI1845" s="50" t="e">
        <f>VLOOKUP(Audit!B610,$V$3:$AE$12,2,FALSE)&amp; IF(Audit!B610=10,Audit!V610,"")</f>
        <v>#N/A</v>
      </c>
      <c r="AJ1845" s="50" t="e">
        <f>VLOOKUP(Audit!B610,$V$13:$AE$22,2,FALSE)&amp; IF(Audit!B610=10,Audit!W610,"")</f>
        <v>#N/A</v>
      </c>
      <c r="AK1845" s="47" t="e">
        <f t="shared" si="859"/>
        <v>#N/A</v>
      </c>
      <c r="AL1845" s="50" t="e">
        <f>VLOOKUP(Audit!C610,$V$3:$AE$12,3,FALSE)&amp; IF(Audit!C610=10,Audit!V610,"")</f>
        <v>#N/A</v>
      </c>
      <c r="AM1845" s="50" t="e">
        <f>VLOOKUP(Audit!C610,$V$13:$AE$22,3,FALSE)&amp; IF(Audit!C610=10,Audit!W610,"")</f>
        <v>#N/A</v>
      </c>
      <c r="AN1845" s="47" t="e">
        <f t="shared" si="860"/>
        <v>#N/A</v>
      </c>
      <c r="AO1845" s="50" t="e">
        <f>VLOOKUP(Audit!D610,$V$3:$AE$12,4,FALSE) &amp;  Audit!T610 &amp; IF(Audit!D610=10,Audit!V610,"")</f>
        <v>#N/A</v>
      </c>
      <c r="AP1845" s="50" t="e">
        <f>VLOOKUP(Audit!D610,$V$13:$AE$22,4,FALSE)&amp; IF(Audit!D610=10,Audit!W610,"")</f>
        <v>#N/A</v>
      </c>
      <c r="AQ1845" s="47" t="e">
        <f t="shared" si="861"/>
        <v>#N/A</v>
      </c>
      <c r="AR1845" s="50" t="e">
        <f>VLOOKUP(Audit!E610,$V$3:$AE$12,5,FALSE)&amp; IF(Audit!E610=10,Audit!V610,"")</f>
        <v>#N/A</v>
      </c>
      <c r="AS1845" s="50" t="e">
        <f>VLOOKUP(Audit!E610,$V$13:$AE$22,5,FALSE)&amp; IF(Audit!E610=10,Audit!W610,"")</f>
        <v>#N/A</v>
      </c>
      <c r="AT1845" s="47" t="e">
        <f t="shared" si="862"/>
        <v>#N/A</v>
      </c>
      <c r="AU1845" s="50" t="e">
        <f>VLOOKUP(Audit!F610,$V$3:$AE$12,6,FALSE)&amp; IF(Audit!F610=10,Audit!V610,"")</f>
        <v>#N/A</v>
      </c>
      <c r="AV1845" s="50" t="e">
        <f>VLOOKUP(Audit!F610,$V$13:$AE$22,6,FALSE)&amp; IF(Audit!F610=10,Audit!W610,"")</f>
        <v>#N/A</v>
      </c>
      <c r="AW1845" s="47" t="e">
        <f t="shared" si="863"/>
        <v>#N/A</v>
      </c>
      <c r="AX1845" s="50" t="e">
        <f>VLOOKUP(Audit!G610,$V$3:$AE$12,7,FALSE)&amp; IF(Audit!G610=10,Audit!V610,"")</f>
        <v>#N/A</v>
      </c>
      <c r="AY1845" s="50" t="e">
        <f>VLOOKUP(Audit!G610,$V$13:$AE$22,7,FALSE) &amp; IF(Audit!G610=10,Audit!W610,"")</f>
        <v>#N/A</v>
      </c>
      <c r="AZ1845" s="47" t="e">
        <f t="shared" si="864"/>
        <v>#N/A</v>
      </c>
      <c r="BA1845" s="50" t="e">
        <f>VLOOKUP(Audit!H610,$V$3:$AE$12,8,FALSE)&amp; Audit!U610 &amp; IF(Audit!H610=10,Audit!V610,"")</f>
        <v>#N/A</v>
      </c>
      <c r="BB1845" s="50" t="e">
        <f>VLOOKUP(Audit!H610,$V$13:$AE$22,8,FALSE) &amp; IF(Audit!H610=10,Audit!W610,"")</f>
        <v>#N/A</v>
      </c>
      <c r="BC1845" s="47" t="e">
        <f t="shared" si="865"/>
        <v>#N/A</v>
      </c>
      <c r="BD1845" s="50" t="e">
        <f>VLOOKUP(Audit!I610,$V$3:$AE$12,9,FALSE)&amp; IF(Audit!I610=10,Audit!V610,"")</f>
        <v>#N/A</v>
      </c>
      <c r="BE1845" s="50" t="e">
        <f>VLOOKUP(Audit!I610,$V$13:$AE$22,9,FALSE) &amp; IF(Audit!I610=10,Audit!W610,"") &amp; IF(Audit!I610&lt;&gt;1,U1845,"")</f>
        <v>#N/A</v>
      </c>
      <c r="BF1845" s="47" t="e">
        <f t="shared" si="866"/>
        <v>#N/A</v>
      </c>
      <c r="BG1845" s="50" t="e">
        <f>VLOOKUP(Audit!J610,$V$3:$AE$12,10,FALSE) &amp; Audit!S610 &amp; IF(Audit!J610=10,Audit!V610,"")</f>
        <v>#N/A</v>
      </c>
      <c r="BH1845" s="50" t="e">
        <f>VLOOKUP(Audit!J610,$V$13:$AE$22,10,FALSE) &amp; IF(Audit!J610=10,Audit!W610,"") &amp; IF(Audit!J610&lt;&gt;1,U1845,"")</f>
        <v>#N/A</v>
      </c>
      <c r="BI1845" s="47" t="e">
        <f t="shared" si="867"/>
        <v>#N/A</v>
      </c>
      <c r="BJ1845" s="48" t="str">
        <f t="shared" si="868"/>
        <v/>
      </c>
      <c r="BK1845" s="48" t="str">
        <f t="shared" si="869"/>
        <v/>
      </c>
      <c r="BL1845" s="48" t="str">
        <f t="shared" si="870"/>
        <v/>
      </c>
      <c r="BM1845" s="48" t="str">
        <f t="shared" si="871"/>
        <v/>
      </c>
      <c r="BN1845" s="48" t="str">
        <f t="shared" si="872"/>
        <v/>
      </c>
      <c r="BO1845" s="48" t="str">
        <f t="shared" si="873"/>
        <v/>
      </c>
      <c r="BP1845" s="48" t="str">
        <f t="shared" si="874"/>
        <v/>
      </c>
      <c r="BQ1845" s="48" t="str">
        <f t="shared" si="875"/>
        <v/>
      </c>
      <c r="BR1845" s="48" t="str">
        <f t="shared" si="876"/>
        <v/>
      </c>
      <c r="BS1845" s="48" t="str">
        <f t="shared" si="877"/>
        <v/>
      </c>
      <c r="BT1845" s="48" t="str">
        <f t="shared" si="878"/>
        <v/>
      </c>
      <c r="BU1845" s="48" t="str">
        <f t="shared" si="879"/>
        <v/>
      </c>
    </row>
    <row r="1846" spans="1:73">
      <c r="A1846" s="10">
        <f>Audit!A611</f>
        <v>0</v>
      </c>
      <c r="B1846" s="10" t="e">
        <f t="shared" si="850"/>
        <v>#N/A</v>
      </c>
      <c r="C1846" s="17" t="e">
        <f>VLOOKUP(Audit!B611,$V$3:$AE$12,2,FALSE) &amp; VLOOKUP(Audit!B611,$V$13:$AE$22,2,FALSE)&amp; IF(Audit!B611=10,Audit!V611&amp;Audit!W611,"")</f>
        <v>#N/A</v>
      </c>
      <c r="D1846" s="17" t="e">
        <f>VLOOKUP(Audit!C611,$V$3:$AE$12,3,FALSE) &amp; VLOOKUP(Audit!C611,$V$13:$AE$22,3,FALSE) &amp;IF(Audit!C611=10,Audit!V611&amp;Audit!W611,"")</f>
        <v>#N/A</v>
      </c>
      <c r="E1846" s="17" t="e">
        <f>VLOOKUP(Audit!D611,$V$3:$AE$12,4,FALSE)&amp; Audit!T611 &amp; VLOOKUP(Audit!D611,$V$13:$AE$22,4,FALSE)&amp; IF(Audit!D611=10,Audit!V611&amp;Audit!W611,"")</f>
        <v>#N/A</v>
      </c>
      <c r="F1846" s="17" t="e">
        <f>VLOOKUP(Audit!E611,$V$3:$AE$12,5,FALSE) &amp; VLOOKUP(Audit!E611,$V$13:$AE$22,5,FALSE)&amp; IF(Audit!E611=10,Audit!V611&amp;Audit!W611,"")</f>
        <v>#N/A</v>
      </c>
      <c r="G1846" s="17" t="e">
        <f>VLOOKUP(Audit!F611,$V$3:$AE$12,6,FALSE) &amp; VLOOKUP(Audit!F611,$V$13:$AE$22,6,FALSE)&amp; IF(Audit!F611=10,Audit!V611&amp;Audit!W611,"")</f>
        <v>#N/A</v>
      </c>
      <c r="H1846" s="17" t="e">
        <f>VLOOKUP(Audit!G611,$V$3:$AE$12,7,FALSE) &amp; VLOOKUP(Audit!G611,$V$13:$AE$22,7,FALSE)&amp;IF(Audit!G611=10,Audit!V611&amp;Audit!W611,"")</f>
        <v>#N/A</v>
      </c>
      <c r="I1846" s="17" t="e">
        <f>VLOOKUP(Audit!H611,$V$3:$AE$12,8,FALSE) &amp; Audit!U611 &amp; VLOOKUP(Audit!H611,$V$13:$AE$22,8,FALSE)&amp;IF(Audit!H611=10,Audit!V611&amp;Audit!W611,"")</f>
        <v>#N/A</v>
      </c>
      <c r="J1846" s="17" t="e">
        <f>VLOOKUP(Audit!I611,$V$3:$AE$12,9,FALSE) &amp; VLOOKUP(Audit!I611,$V$13:$AE$22,9,FALSE) &amp; IF(Audit!I611=10,Audit!V611&amp;Audit!W611,"") &amp; IF(Audit!I611&lt;&gt;1,U1846,"")</f>
        <v>#N/A</v>
      </c>
      <c r="K1846" s="17" t="e">
        <f>VLOOKUP(Audit!J611,$V$3:$AE$12,10,FALSE) &amp; Audit!S611 &amp; VLOOKUP(Audit!J611,$V$13:$AE$22,10,FALSE) &amp; IF(Audit!J611=10,Audit!V611&amp;Audit!W611,"") &amp; IF(Audit!J611&lt;&gt;1,U1846,"")</f>
        <v>#N/A</v>
      </c>
      <c r="L1846" s="10">
        <f>Audit!K611</f>
        <v>0</v>
      </c>
      <c r="M1846" s="10" t="e">
        <f t="shared" si="851"/>
        <v>#N/A</v>
      </c>
      <c r="N1846" s="10" t="e">
        <f t="shared" si="852"/>
        <v>#N/A</v>
      </c>
      <c r="O1846" s="10" t="e">
        <f t="shared" si="853"/>
        <v>#N/A</v>
      </c>
      <c r="P1846" s="10" t="e">
        <f t="shared" si="854"/>
        <v>#N/A</v>
      </c>
      <c r="Q1846" s="10" t="e">
        <f t="shared" si="855"/>
        <v>#N/A</v>
      </c>
      <c r="R1846" s="10" t="e">
        <f t="shared" si="856"/>
        <v>#N/A</v>
      </c>
      <c r="S1846" s="10" t="e">
        <f t="shared" si="857"/>
        <v>#N/A</v>
      </c>
      <c r="T1846" s="10" t="e">
        <f t="shared" si="858"/>
        <v>#N/A</v>
      </c>
      <c r="U1846" s="17" t="str">
        <f>IF(Audit!M611="","",VLOOKUP(Audit!M611,$W$26:$X$35,2,FALSE)) &amp; Audit!N611 &amp; IF(Audit!O611="","",IF(Audit!N611&lt;=1.4,VLOOKUP(Audit!O611,$W$38:X1891,2,FALSE),VLOOKUP(Audit!O611,$W$51:$X$61,2,FALSE))) &amp; IF(Audit!P611="","",VLOOKUP(Audit!P611,$Y$26:$Z$35,2,FALSE) &amp; Audit!Q611 &amp; IF(Audit!O611="","",IF(Audit!Q611&lt;=1.4,VLOOKUP(Audit!R611,$Y$38:$Z$48,2,FALSE),VLOOKUP(Audit!R611,$Y$51:$Z$61,2,FALSE))))</f>
        <v/>
      </c>
      <c r="V1846" s="21"/>
      <c r="AH1846" s="49">
        <f>Audit!A611</f>
        <v>0</v>
      </c>
      <c r="AI1846" s="50" t="e">
        <f>VLOOKUP(Audit!B611,$V$3:$AE$12,2,FALSE)&amp; IF(Audit!B611=10,Audit!V611,"")</f>
        <v>#N/A</v>
      </c>
      <c r="AJ1846" s="50" t="e">
        <f>VLOOKUP(Audit!B611,$V$13:$AE$22,2,FALSE)&amp; IF(Audit!B611=10,Audit!W611,"")</f>
        <v>#N/A</v>
      </c>
      <c r="AK1846" s="47" t="e">
        <f t="shared" si="859"/>
        <v>#N/A</v>
      </c>
      <c r="AL1846" s="50" t="e">
        <f>VLOOKUP(Audit!C611,$V$3:$AE$12,3,FALSE)&amp; IF(Audit!C611=10,Audit!V611,"")</f>
        <v>#N/A</v>
      </c>
      <c r="AM1846" s="50" t="e">
        <f>VLOOKUP(Audit!C611,$V$13:$AE$22,3,FALSE)&amp; IF(Audit!C611=10,Audit!W611,"")</f>
        <v>#N/A</v>
      </c>
      <c r="AN1846" s="47" t="e">
        <f t="shared" si="860"/>
        <v>#N/A</v>
      </c>
      <c r="AO1846" s="50" t="e">
        <f>VLOOKUP(Audit!D611,$V$3:$AE$12,4,FALSE) &amp;  Audit!T611 &amp; IF(Audit!D611=10,Audit!V611,"")</f>
        <v>#N/A</v>
      </c>
      <c r="AP1846" s="50" t="e">
        <f>VLOOKUP(Audit!D611,$V$13:$AE$22,4,FALSE)&amp; IF(Audit!D611=10,Audit!W611,"")</f>
        <v>#N/A</v>
      </c>
      <c r="AQ1846" s="47" t="e">
        <f t="shared" si="861"/>
        <v>#N/A</v>
      </c>
      <c r="AR1846" s="50" t="e">
        <f>VLOOKUP(Audit!E611,$V$3:$AE$12,5,FALSE)&amp; IF(Audit!E611=10,Audit!V611,"")</f>
        <v>#N/A</v>
      </c>
      <c r="AS1846" s="50" t="e">
        <f>VLOOKUP(Audit!E611,$V$13:$AE$22,5,FALSE)&amp; IF(Audit!E611=10,Audit!W611,"")</f>
        <v>#N/A</v>
      </c>
      <c r="AT1846" s="47" t="e">
        <f t="shared" si="862"/>
        <v>#N/A</v>
      </c>
      <c r="AU1846" s="50" t="e">
        <f>VLOOKUP(Audit!F611,$V$3:$AE$12,6,FALSE)&amp; IF(Audit!F611=10,Audit!V611,"")</f>
        <v>#N/A</v>
      </c>
      <c r="AV1846" s="50" t="e">
        <f>VLOOKUP(Audit!F611,$V$13:$AE$22,6,FALSE)&amp; IF(Audit!F611=10,Audit!W611,"")</f>
        <v>#N/A</v>
      </c>
      <c r="AW1846" s="47" t="e">
        <f t="shared" si="863"/>
        <v>#N/A</v>
      </c>
      <c r="AX1846" s="50" t="e">
        <f>VLOOKUP(Audit!G611,$V$3:$AE$12,7,FALSE)&amp; IF(Audit!G611=10,Audit!V611,"")</f>
        <v>#N/A</v>
      </c>
      <c r="AY1846" s="50" t="e">
        <f>VLOOKUP(Audit!G611,$V$13:$AE$22,7,FALSE) &amp; IF(Audit!G611=10,Audit!W611,"")</f>
        <v>#N/A</v>
      </c>
      <c r="AZ1846" s="47" t="e">
        <f t="shared" si="864"/>
        <v>#N/A</v>
      </c>
      <c r="BA1846" s="50" t="e">
        <f>VLOOKUP(Audit!H611,$V$3:$AE$12,8,FALSE)&amp; Audit!U611 &amp; IF(Audit!H611=10,Audit!V611,"")</f>
        <v>#N/A</v>
      </c>
      <c r="BB1846" s="50" t="e">
        <f>VLOOKUP(Audit!H611,$V$13:$AE$22,8,FALSE) &amp; IF(Audit!H611=10,Audit!W611,"")</f>
        <v>#N/A</v>
      </c>
      <c r="BC1846" s="47" t="e">
        <f t="shared" si="865"/>
        <v>#N/A</v>
      </c>
      <c r="BD1846" s="50" t="e">
        <f>VLOOKUP(Audit!I611,$V$3:$AE$12,9,FALSE)&amp; IF(Audit!I611=10,Audit!V611,"")</f>
        <v>#N/A</v>
      </c>
      <c r="BE1846" s="50" t="e">
        <f>VLOOKUP(Audit!I611,$V$13:$AE$22,9,FALSE) &amp; IF(Audit!I611=10,Audit!W611,"") &amp; IF(Audit!I611&lt;&gt;1,U1846,"")</f>
        <v>#N/A</v>
      </c>
      <c r="BF1846" s="47" t="e">
        <f t="shared" si="866"/>
        <v>#N/A</v>
      </c>
      <c r="BG1846" s="50" t="e">
        <f>VLOOKUP(Audit!J611,$V$3:$AE$12,10,FALSE) &amp; Audit!S611 &amp; IF(Audit!J611=10,Audit!V611,"")</f>
        <v>#N/A</v>
      </c>
      <c r="BH1846" s="50" t="e">
        <f>VLOOKUP(Audit!J611,$V$13:$AE$22,10,FALSE) &amp; IF(Audit!J611=10,Audit!W611,"") &amp; IF(Audit!J611&lt;&gt;1,U1846,"")</f>
        <v>#N/A</v>
      </c>
      <c r="BI1846" s="47" t="e">
        <f t="shared" si="867"/>
        <v>#N/A</v>
      </c>
      <c r="BJ1846" s="48" t="str">
        <f t="shared" si="868"/>
        <v/>
      </c>
      <c r="BK1846" s="48" t="str">
        <f t="shared" si="869"/>
        <v/>
      </c>
      <c r="BL1846" s="48" t="str">
        <f t="shared" si="870"/>
        <v/>
      </c>
      <c r="BM1846" s="48" t="str">
        <f t="shared" si="871"/>
        <v/>
      </c>
      <c r="BN1846" s="48" t="str">
        <f t="shared" si="872"/>
        <v/>
      </c>
      <c r="BO1846" s="48" t="str">
        <f t="shared" si="873"/>
        <v/>
      </c>
      <c r="BP1846" s="48" t="str">
        <f t="shared" si="874"/>
        <v/>
      </c>
      <c r="BQ1846" s="48" t="str">
        <f t="shared" si="875"/>
        <v/>
      </c>
      <c r="BR1846" s="48" t="str">
        <f t="shared" si="876"/>
        <v/>
      </c>
      <c r="BS1846" s="48" t="str">
        <f t="shared" si="877"/>
        <v/>
      </c>
      <c r="BT1846" s="48" t="str">
        <f t="shared" si="878"/>
        <v/>
      </c>
      <c r="BU1846" s="48" t="str">
        <f t="shared" si="879"/>
        <v/>
      </c>
    </row>
    <row r="1847" spans="1:73">
      <c r="A1847" s="10">
        <f>Audit!A612</f>
        <v>0</v>
      </c>
      <c r="B1847" s="10" t="e">
        <f t="shared" si="850"/>
        <v>#N/A</v>
      </c>
      <c r="C1847" s="17" t="e">
        <f>VLOOKUP(Audit!B612,$V$3:$AE$12,2,FALSE) &amp; VLOOKUP(Audit!B612,$V$13:$AE$22,2,FALSE)&amp; IF(Audit!B612=10,Audit!V612&amp;Audit!W612,"")</f>
        <v>#N/A</v>
      </c>
      <c r="D1847" s="17" t="e">
        <f>VLOOKUP(Audit!C612,$V$3:$AE$12,3,FALSE) &amp; VLOOKUP(Audit!C612,$V$13:$AE$22,3,FALSE) &amp;IF(Audit!C612=10,Audit!V612&amp;Audit!W612,"")</f>
        <v>#N/A</v>
      </c>
      <c r="E1847" s="17" t="e">
        <f>VLOOKUP(Audit!D612,$V$3:$AE$12,4,FALSE)&amp; Audit!T612 &amp; VLOOKUP(Audit!D612,$V$13:$AE$22,4,FALSE)&amp; IF(Audit!D612=10,Audit!V612&amp;Audit!W612,"")</f>
        <v>#N/A</v>
      </c>
      <c r="F1847" s="17" t="e">
        <f>VLOOKUP(Audit!E612,$V$3:$AE$12,5,FALSE) &amp; VLOOKUP(Audit!E612,$V$13:$AE$22,5,FALSE)&amp; IF(Audit!E612=10,Audit!V612&amp;Audit!W612,"")</f>
        <v>#N/A</v>
      </c>
      <c r="G1847" s="17" t="e">
        <f>VLOOKUP(Audit!F612,$V$3:$AE$12,6,FALSE) &amp; VLOOKUP(Audit!F612,$V$13:$AE$22,6,FALSE)&amp; IF(Audit!F612=10,Audit!V612&amp;Audit!W612,"")</f>
        <v>#N/A</v>
      </c>
      <c r="H1847" s="17" t="e">
        <f>VLOOKUP(Audit!G612,$V$3:$AE$12,7,FALSE) &amp; VLOOKUP(Audit!G612,$V$13:$AE$22,7,FALSE)&amp;IF(Audit!G612=10,Audit!V612&amp;Audit!W612,"")</f>
        <v>#N/A</v>
      </c>
      <c r="I1847" s="17" t="e">
        <f>VLOOKUP(Audit!H612,$V$3:$AE$12,8,FALSE) &amp; Audit!U612 &amp; VLOOKUP(Audit!H612,$V$13:$AE$22,8,FALSE)&amp;IF(Audit!H612=10,Audit!V612&amp;Audit!W612,"")</f>
        <v>#N/A</v>
      </c>
      <c r="J1847" s="17" t="e">
        <f>VLOOKUP(Audit!I612,$V$3:$AE$12,9,FALSE) &amp; VLOOKUP(Audit!I612,$V$13:$AE$22,9,FALSE) &amp; IF(Audit!I612=10,Audit!V612&amp;Audit!W612,"") &amp; IF(Audit!I612&lt;&gt;1,U1847,"")</f>
        <v>#N/A</v>
      </c>
      <c r="K1847" s="17" t="e">
        <f>VLOOKUP(Audit!J612,$V$3:$AE$12,10,FALSE) &amp; Audit!S612 &amp; VLOOKUP(Audit!J612,$V$13:$AE$22,10,FALSE) &amp; IF(Audit!J612=10,Audit!V612&amp;Audit!W612,"") &amp; IF(Audit!J612&lt;&gt;1,U1847,"")</f>
        <v>#N/A</v>
      </c>
      <c r="L1847" s="10">
        <f>Audit!K612</f>
        <v>0</v>
      </c>
      <c r="M1847" s="10" t="e">
        <f t="shared" si="851"/>
        <v>#N/A</v>
      </c>
      <c r="N1847" s="10" t="e">
        <f t="shared" si="852"/>
        <v>#N/A</v>
      </c>
      <c r="O1847" s="10" t="e">
        <f t="shared" si="853"/>
        <v>#N/A</v>
      </c>
      <c r="P1847" s="10" t="e">
        <f t="shared" si="854"/>
        <v>#N/A</v>
      </c>
      <c r="Q1847" s="10" t="e">
        <f t="shared" si="855"/>
        <v>#N/A</v>
      </c>
      <c r="R1847" s="10" t="e">
        <f t="shared" si="856"/>
        <v>#N/A</v>
      </c>
      <c r="S1847" s="10" t="e">
        <f t="shared" si="857"/>
        <v>#N/A</v>
      </c>
      <c r="T1847" s="10" t="e">
        <f t="shared" si="858"/>
        <v>#N/A</v>
      </c>
      <c r="U1847" s="17" t="str">
        <f>IF(Audit!M612="","",VLOOKUP(Audit!M612,$W$26:$X$35,2,FALSE)) &amp; Audit!N612 &amp; IF(Audit!O612="","",IF(Audit!N612&lt;=1.4,VLOOKUP(Audit!O612,$W$38:X1892,2,FALSE),VLOOKUP(Audit!O612,$W$51:$X$61,2,FALSE))) &amp; IF(Audit!P612="","",VLOOKUP(Audit!P612,$Y$26:$Z$35,2,FALSE) &amp; Audit!Q612 &amp; IF(Audit!O612="","",IF(Audit!Q612&lt;=1.4,VLOOKUP(Audit!R612,$Y$38:$Z$48,2,FALSE),VLOOKUP(Audit!R612,$Y$51:$Z$61,2,FALSE))))</f>
        <v/>
      </c>
      <c r="V1847" s="21"/>
      <c r="AH1847" s="49">
        <f>Audit!A612</f>
        <v>0</v>
      </c>
      <c r="AI1847" s="50" t="e">
        <f>VLOOKUP(Audit!B612,$V$3:$AE$12,2,FALSE)&amp; IF(Audit!B612=10,Audit!V612,"")</f>
        <v>#N/A</v>
      </c>
      <c r="AJ1847" s="50" t="e">
        <f>VLOOKUP(Audit!B612,$V$13:$AE$22,2,FALSE)&amp; IF(Audit!B612=10,Audit!W612,"")</f>
        <v>#N/A</v>
      </c>
      <c r="AK1847" s="47" t="e">
        <f t="shared" si="859"/>
        <v>#N/A</v>
      </c>
      <c r="AL1847" s="50" t="e">
        <f>VLOOKUP(Audit!C612,$V$3:$AE$12,3,FALSE)&amp; IF(Audit!C612=10,Audit!V612,"")</f>
        <v>#N/A</v>
      </c>
      <c r="AM1847" s="50" t="e">
        <f>VLOOKUP(Audit!C612,$V$13:$AE$22,3,FALSE)&amp; IF(Audit!C612=10,Audit!W612,"")</f>
        <v>#N/A</v>
      </c>
      <c r="AN1847" s="47" t="e">
        <f t="shared" si="860"/>
        <v>#N/A</v>
      </c>
      <c r="AO1847" s="50" t="e">
        <f>VLOOKUP(Audit!D612,$V$3:$AE$12,4,FALSE) &amp;  Audit!T612 &amp; IF(Audit!D612=10,Audit!V612,"")</f>
        <v>#N/A</v>
      </c>
      <c r="AP1847" s="50" t="e">
        <f>VLOOKUP(Audit!D612,$V$13:$AE$22,4,FALSE)&amp; IF(Audit!D612=10,Audit!W612,"")</f>
        <v>#N/A</v>
      </c>
      <c r="AQ1847" s="47" t="e">
        <f t="shared" si="861"/>
        <v>#N/A</v>
      </c>
      <c r="AR1847" s="50" t="e">
        <f>VLOOKUP(Audit!E612,$V$3:$AE$12,5,FALSE)&amp; IF(Audit!E612=10,Audit!V612,"")</f>
        <v>#N/A</v>
      </c>
      <c r="AS1847" s="50" t="e">
        <f>VLOOKUP(Audit!E612,$V$13:$AE$22,5,FALSE)&amp; IF(Audit!E612=10,Audit!W612,"")</f>
        <v>#N/A</v>
      </c>
      <c r="AT1847" s="47" t="e">
        <f t="shared" si="862"/>
        <v>#N/A</v>
      </c>
      <c r="AU1847" s="50" t="e">
        <f>VLOOKUP(Audit!F612,$V$3:$AE$12,6,FALSE)&amp; IF(Audit!F612=10,Audit!V612,"")</f>
        <v>#N/A</v>
      </c>
      <c r="AV1847" s="50" t="e">
        <f>VLOOKUP(Audit!F612,$V$13:$AE$22,6,FALSE)&amp; IF(Audit!F612=10,Audit!W612,"")</f>
        <v>#N/A</v>
      </c>
      <c r="AW1847" s="47" t="e">
        <f t="shared" si="863"/>
        <v>#N/A</v>
      </c>
      <c r="AX1847" s="50" t="e">
        <f>VLOOKUP(Audit!G612,$V$3:$AE$12,7,FALSE)&amp; IF(Audit!G612=10,Audit!V612,"")</f>
        <v>#N/A</v>
      </c>
      <c r="AY1847" s="50" t="e">
        <f>VLOOKUP(Audit!G612,$V$13:$AE$22,7,FALSE) &amp; IF(Audit!G612=10,Audit!W612,"")</f>
        <v>#N/A</v>
      </c>
      <c r="AZ1847" s="47" t="e">
        <f t="shared" si="864"/>
        <v>#N/A</v>
      </c>
      <c r="BA1847" s="50" t="e">
        <f>VLOOKUP(Audit!H612,$V$3:$AE$12,8,FALSE)&amp; Audit!U612 &amp; IF(Audit!H612=10,Audit!V612,"")</f>
        <v>#N/A</v>
      </c>
      <c r="BB1847" s="50" t="e">
        <f>VLOOKUP(Audit!H612,$V$13:$AE$22,8,FALSE) &amp; IF(Audit!H612=10,Audit!W612,"")</f>
        <v>#N/A</v>
      </c>
      <c r="BC1847" s="47" t="e">
        <f t="shared" si="865"/>
        <v>#N/A</v>
      </c>
      <c r="BD1847" s="50" t="e">
        <f>VLOOKUP(Audit!I612,$V$3:$AE$12,9,FALSE)&amp; IF(Audit!I612=10,Audit!V612,"")</f>
        <v>#N/A</v>
      </c>
      <c r="BE1847" s="50" t="e">
        <f>VLOOKUP(Audit!I612,$V$13:$AE$22,9,FALSE) &amp; IF(Audit!I612=10,Audit!W612,"") &amp; IF(Audit!I612&lt;&gt;1,U1847,"")</f>
        <v>#N/A</v>
      </c>
      <c r="BF1847" s="47" t="e">
        <f t="shared" si="866"/>
        <v>#N/A</v>
      </c>
      <c r="BG1847" s="50" t="e">
        <f>VLOOKUP(Audit!J612,$V$3:$AE$12,10,FALSE) &amp; Audit!S612 &amp; IF(Audit!J612=10,Audit!V612,"")</f>
        <v>#N/A</v>
      </c>
      <c r="BH1847" s="50" t="e">
        <f>VLOOKUP(Audit!J612,$V$13:$AE$22,10,FALSE) &amp; IF(Audit!J612=10,Audit!W612,"") &amp; IF(Audit!J612&lt;&gt;1,U1847,"")</f>
        <v>#N/A</v>
      </c>
      <c r="BI1847" s="47" t="e">
        <f t="shared" si="867"/>
        <v>#N/A</v>
      </c>
      <c r="BJ1847" s="48" t="str">
        <f t="shared" si="868"/>
        <v/>
      </c>
      <c r="BK1847" s="48" t="str">
        <f t="shared" si="869"/>
        <v/>
      </c>
      <c r="BL1847" s="48" t="str">
        <f t="shared" si="870"/>
        <v/>
      </c>
      <c r="BM1847" s="48" t="str">
        <f t="shared" si="871"/>
        <v/>
      </c>
      <c r="BN1847" s="48" t="str">
        <f t="shared" si="872"/>
        <v/>
      </c>
      <c r="BO1847" s="48" t="str">
        <f t="shared" si="873"/>
        <v/>
      </c>
      <c r="BP1847" s="48" t="str">
        <f t="shared" si="874"/>
        <v/>
      </c>
      <c r="BQ1847" s="48" t="str">
        <f t="shared" si="875"/>
        <v/>
      </c>
      <c r="BR1847" s="48" t="str">
        <f t="shared" si="876"/>
        <v/>
      </c>
      <c r="BS1847" s="48" t="str">
        <f t="shared" si="877"/>
        <v/>
      </c>
      <c r="BT1847" s="48" t="str">
        <f t="shared" si="878"/>
        <v/>
      </c>
      <c r="BU1847" s="48" t="str">
        <f t="shared" si="879"/>
        <v/>
      </c>
    </row>
    <row r="1848" spans="1:73">
      <c r="A1848" s="10">
        <f>Audit!A613</f>
        <v>0</v>
      </c>
      <c r="B1848" s="10" t="e">
        <f t="shared" si="850"/>
        <v>#N/A</v>
      </c>
      <c r="C1848" s="17" t="e">
        <f>VLOOKUP(Audit!B613,$V$3:$AE$12,2,FALSE) &amp; VLOOKUP(Audit!B613,$V$13:$AE$22,2,FALSE)&amp; IF(Audit!B613=10,Audit!V613&amp;Audit!W613,"")</f>
        <v>#N/A</v>
      </c>
      <c r="D1848" s="17" t="e">
        <f>VLOOKUP(Audit!C613,$V$3:$AE$12,3,FALSE) &amp; VLOOKUP(Audit!C613,$V$13:$AE$22,3,FALSE) &amp;IF(Audit!C613=10,Audit!V613&amp;Audit!W613,"")</f>
        <v>#N/A</v>
      </c>
      <c r="E1848" s="17" t="e">
        <f>VLOOKUP(Audit!D613,$V$3:$AE$12,4,FALSE)&amp; Audit!T613 &amp; VLOOKUP(Audit!D613,$V$13:$AE$22,4,FALSE)&amp; IF(Audit!D613=10,Audit!V613&amp;Audit!W613,"")</f>
        <v>#N/A</v>
      </c>
      <c r="F1848" s="17" t="e">
        <f>VLOOKUP(Audit!E613,$V$3:$AE$12,5,FALSE) &amp; VLOOKUP(Audit!E613,$V$13:$AE$22,5,FALSE)&amp; IF(Audit!E613=10,Audit!V613&amp;Audit!W613,"")</f>
        <v>#N/A</v>
      </c>
      <c r="G1848" s="17" t="e">
        <f>VLOOKUP(Audit!F613,$V$3:$AE$12,6,FALSE) &amp; VLOOKUP(Audit!F613,$V$13:$AE$22,6,FALSE)&amp; IF(Audit!F613=10,Audit!V613&amp;Audit!W613,"")</f>
        <v>#N/A</v>
      </c>
      <c r="H1848" s="17" t="e">
        <f>VLOOKUP(Audit!G613,$V$3:$AE$12,7,FALSE) &amp; VLOOKUP(Audit!G613,$V$13:$AE$22,7,FALSE)&amp;IF(Audit!G613=10,Audit!V613&amp;Audit!W613,"")</f>
        <v>#N/A</v>
      </c>
      <c r="I1848" s="17" t="e">
        <f>VLOOKUP(Audit!H613,$V$3:$AE$12,8,FALSE) &amp; Audit!U613 &amp; VLOOKUP(Audit!H613,$V$13:$AE$22,8,FALSE)&amp;IF(Audit!H613=10,Audit!V613&amp;Audit!W613,"")</f>
        <v>#N/A</v>
      </c>
      <c r="J1848" s="17" t="e">
        <f>VLOOKUP(Audit!I613,$V$3:$AE$12,9,FALSE) &amp; VLOOKUP(Audit!I613,$V$13:$AE$22,9,FALSE) &amp; IF(Audit!I613=10,Audit!V613&amp;Audit!W613,"") &amp; IF(Audit!I613&lt;&gt;1,U1848,"")</f>
        <v>#N/A</v>
      </c>
      <c r="K1848" s="17" t="e">
        <f>VLOOKUP(Audit!J613,$V$3:$AE$12,10,FALSE) &amp; Audit!S613 &amp; VLOOKUP(Audit!J613,$V$13:$AE$22,10,FALSE) &amp; IF(Audit!J613=10,Audit!V613&amp;Audit!W613,"") &amp; IF(Audit!J613&lt;&gt;1,U1848,"")</f>
        <v>#N/A</v>
      </c>
      <c r="L1848" s="10">
        <f>Audit!K613</f>
        <v>0</v>
      </c>
      <c r="M1848" s="10" t="e">
        <f t="shared" si="851"/>
        <v>#N/A</v>
      </c>
      <c r="N1848" s="10" t="e">
        <f t="shared" si="852"/>
        <v>#N/A</v>
      </c>
      <c r="O1848" s="10" t="e">
        <f t="shared" si="853"/>
        <v>#N/A</v>
      </c>
      <c r="P1848" s="10" t="e">
        <f t="shared" si="854"/>
        <v>#N/A</v>
      </c>
      <c r="Q1848" s="10" t="e">
        <f t="shared" si="855"/>
        <v>#N/A</v>
      </c>
      <c r="R1848" s="10" t="e">
        <f t="shared" si="856"/>
        <v>#N/A</v>
      </c>
      <c r="S1848" s="10" t="e">
        <f t="shared" si="857"/>
        <v>#N/A</v>
      </c>
      <c r="T1848" s="10" t="e">
        <f t="shared" si="858"/>
        <v>#N/A</v>
      </c>
      <c r="U1848" s="17" t="str">
        <f>IF(Audit!M613="","",VLOOKUP(Audit!M613,$W$26:$X$35,2,FALSE)) &amp; Audit!N613 &amp; IF(Audit!O613="","",IF(Audit!N613&lt;=1.4,VLOOKUP(Audit!O613,$W$38:X1893,2,FALSE),VLOOKUP(Audit!O613,$W$51:$X$61,2,FALSE))) &amp; IF(Audit!P613="","",VLOOKUP(Audit!P613,$Y$26:$Z$35,2,FALSE) &amp; Audit!Q613 &amp; IF(Audit!O613="","",IF(Audit!Q613&lt;=1.4,VLOOKUP(Audit!R613,$Y$38:$Z$48,2,FALSE),VLOOKUP(Audit!R613,$Y$51:$Z$61,2,FALSE))))</f>
        <v/>
      </c>
      <c r="V1848" s="21"/>
      <c r="AH1848" s="49">
        <f>Audit!A613</f>
        <v>0</v>
      </c>
      <c r="AI1848" s="50" t="e">
        <f>VLOOKUP(Audit!B613,$V$3:$AE$12,2,FALSE)&amp; IF(Audit!B613=10,Audit!V613,"")</f>
        <v>#N/A</v>
      </c>
      <c r="AJ1848" s="50" t="e">
        <f>VLOOKUP(Audit!B613,$V$13:$AE$22,2,FALSE)&amp; IF(Audit!B613=10,Audit!W613,"")</f>
        <v>#N/A</v>
      </c>
      <c r="AK1848" s="47" t="e">
        <f t="shared" si="859"/>
        <v>#N/A</v>
      </c>
      <c r="AL1848" s="50" t="e">
        <f>VLOOKUP(Audit!C613,$V$3:$AE$12,3,FALSE)&amp; IF(Audit!C613=10,Audit!V613,"")</f>
        <v>#N/A</v>
      </c>
      <c r="AM1848" s="50" t="e">
        <f>VLOOKUP(Audit!C613,$V$13:$AE$22,3,FALSE)&amp; IF(Audit!C613=10,Audit!W613,"")</f>
        <v>#N/A</v>
      </c>
      <c r="AN1848" s="47" t="e">
        <f t="shared" si="860"/>
        <v>#N/A</v>
      </c>
      <c r="AO1848" s="50" t="e">
        <f>VLOOKUP(Audit!D613,$V$3:$AE$12,4,FALSE) &amp;  Audit!T613 &amp; IF(Audit!D613=10,Audit!V613,"")</f>
        <v>#N/A</v>
      </c>
      <c r="AP1848" s="50" t="e">
        <f>VLOOKUP(Audit!D613,$V$13:$AE$22,4,FALSE)&amp; IF(Audit!D613=10,Audit!W613,"")</f>
        <v>#N/A</v>
      </c>
      <c r="AQ1848" s="47" t="e">
        <f t="shared" si="861"/>
        <v>#N/A</v>
      </c>
      <c r="AR1848" s="50" t="e">
        <f>VLOOKUP(Audit!E613,$V$3:$AE$12,5,FALSE)&amp; IF(Audit!E613=10,Audit!V613,"")</f>
        <v>#N/A</v>
      </c>
      <c r="AS1848" s="50" t="e">
        <f>VLOOKUP(Audit!E613,$V$13:$AE$22,5,FALSE)&amp; IF(Audit!E613=10,Audit!W613,"")</f>
        <v>#N/A</v>
      </c>
      <c r="AT1848" s="47" t="e">
        <f t="shared" si="862"/>
        <v>#N/A</v>
      </c>
      <c r="AU1848" s="50" t="e">
        <f>VLOOKUP(Audit!F613,$V$3:$AE$12,6,FALSE)&amp; IF(Audit!F613=10,Audit!V613,"")</f>
        <v>#N/A</v>
      </c>
      <c r="AV1848" s="50" t="e">
        <f>VLOOKUP(Audit!F613,$V$13:$AE$22,6,FALSE)&amp; IF(Audit!F613=10,Audit!W613,"")</f>
        <v>#N/A</v>
      </c>
      <c r="AW1848" s="47" t="e">
        <f t="shared" si="863"/>
        <v>#N/A</v>
      </c>
      <c r="AX1848" s="50" t="e">
        <f>VLOOKUP(Audit!G613,$V$3:$AE$12,7,FALSE)&amp; IF(Audit!G613=10,Audit!V613,"")</f>
        <v>#N/A</v>
      </c>
      <c r="AY1848" s="50" t="e">
        <f>VLOOKUP(Audit!G613,$V$13:$AE$22,7,FALSE) &amp; IF(Audit!G613=10,Audit!W613,"")</f>
        <v>#N/A</v>
      </c>
      <c r="AZ1848" s="47" t="e">
        <f t="shared" si="864"/>
        <v>#N/A</v>
      </c>
      <c r="BA1848" s="50" t="e">
        <f>VLOOKUP(Audit!H613,$V$3:$AE$12,8,FALSE)&amp; Audit!U613 &amp; IF(Audit!H613=10,Audit!V613,"")</f>
        <v>#N/A</v>
      </c>
      <c r="BB1848" s="50" t="e">
        <f>VLOOKUP(Audit!H613,$V$13:$AE$22,8,FALSE) &amp; IF(Audit!H613=10,Audit!W613,"")</f>
        <v>#N/A</v>
      </c>
      <c r="BC1848" s="47" t="e">
        <f t="shared" si="865"/>
        <v>#N/A</v>
      </c>
      <c r="BD1848" s="50" t="e">
        <f>VLOOKUP(Audit!I613,$V$3:$AE$12,9,FALSE)&amp; IF(Audit!I613=10,Audit!V613,"")</f>
        <v>#N/A</v>
      </c>
      <c r="BE1848" s="50" t="e">
        <f>VLOOKUP(Audit!I613,$V$13:$AE$22,9,FALSE) &amp; IF(Audit!I613=10,Audit!W613,"") &amp; IF(Audit!I613&lt;&gt;1,U1848,"")</f>
        <v>#N/A</v>
      </c>
      <c r="BF1848" s="47" t="e">
        <f t="shared" si="866"/>
        <v>#N/A</v>
      </c>
      <c r="BG1848" s="50" t="e">
        <f>VLOOKUP(Audit!J613,$V$3:$AE$12,10,FALSE) &amp; Audit!S613 &amp; IF(Audit!J613=10,Audit!V613,"")</f>
        <v>#N/A</v>
      </c>
      <c r="BH1848" s="50" t="e">
        <f>VLOOKUP(Audit!J613,$V$13:$AE$22,10,FALSE) &amp; IF(Audit!J613=10,Audit!W613,"") &amp; IF(Audit!J613&lt;&gt;1,U1848,"")</f>
        <v>#N/A</v>
      </c>
      <c r="BI1848" s="47" t="e">
        <f t="shared" si="867"/>
        <v>#N/A</v>
      </c>
      <c r="BJ1848" s="48" t="str">
        <f t="shared" si="868"/>
        <v/>
      </c>
      <c r="BK1848" s="48" t="str">
        <f t="shared" si="869"/>
        <v/>
      </c>
      <c r="BL1848" s="48" t="str">
        <f t="shared" si="870"/>
        <v/>
      </c>
      <c r="BM1848" s="48" t="str">
        <f t="shared" si="871"/>
        <v/>
      </c>
      <c r="BN1848" s="48" t="str">
        <f t="shared" si="872"/>
        <v/>
      </c>
      <c r="BO1848" s="48" t="str">
        <f t="shared" si="873"/>
        <v/>
      </c>
      <c r="BP1848" s="48" t="str">
        <f t="shared" si="874"/>
        <v/>
      </c>
      <c r="BQ1848" s="48" t="str">
        <f t="shared" si="875"/>
        <v/>
      </c>
      <c r="BR1848" s="48" t="str">
        <f t="shared" si="876"/>
        <v/>
      </c>
      <c r="BS1848" s="48" t="str">
        <f t="shared" si="877"/>
        <v/>
      </c>
      <c r="BT1848" s="48" t="str">
        <f t="shared" si="878"/>
        <v/>
      </c>
      <c r="BU1848" s="48" t="str">
        <f t="shared" si="879"/>
        <v/>
      </c>
    </row>
    <row r="1849" spans="1:73">
      <c r="A1849" s="10">
        <f>Audit!A614</f>
        <v>0</v>
      </c>
      <c r="B1849" s="10" t="e">
        <f t="shared" si="850"/>
        <v>#N/A</v>
      </c>
      <c r="C1849" s="17" t="e">
        <f>VLOOKUP(Audit!B614,$V$3:$AE$12,2,FALSE) &amp; VLOOKUP(Audit!B614,$V$13:$AE$22,2,FALSE)&amp; IF(Audit!B614=10,Audit!V614&amp;Audit!W614,"")</f>
        <v>#N/A</v>
      </c>
      <c r="D1849" s="17" t="e">
        <f>VLOOKUP(Audit!C614,$V$3:$AE$12,3,FALSE) &amp; VLOOKUP(Audit!C614,$V$13:$AE$22,3,FALSE) &amp;IF(Audit!C614=10,Audit!V614&amp;Audit!W614,"")</f>
        <v>#N/A</v>
      </c>
      <c r="E1849" s="17" t="e">
        <f>VLOOKUP(Audit!D614,$V$3:$AE$12,4,FALSE)&amp; Audit!T614 &amp; VLOOKUP(Audit!D614,$V$13:$AE$22,4,FALSE)&amp; IF(Audit!D614=10,Audit!V614&amp;Audit!W614,"")</f>
        <v>#N/A</v>
      </c>
      <c r="F1849" s="17" t="e">
        <f>VLOOKUP(Audit!E614,$V$3:$AE$12,5,FALSE) &amp; VLOOKUP(Audit!E614,$V$13:$AE$22,5,FALSE)&amp; IF(Audit!E614=10,Audit!V614&amp;Audit!W614,"")</f>
        <v>#N/A</v>
      </c>
      <c r="G1849" s="17" t="e">
        <f>VLOOKUP(Audit!F614,$V$3:$AE$12,6,FALSE) &amp; VLOOKUP(Audit!F614,$V$13:$AE$22,6,FALSE)&amp; IF(Audit!F614=10,Audit!V614&amp;Audit!W614,"")</f>
        <v>#N/A</v>
      </c>
      <c r="H1849" s="17" t="e">
        <f>VLOOKUP(Audit!G614,$V$3:$AE$12,7,FALSE) &amp; VLOOKUP(Audit!G614,$V$13:$AE$22,7,FALSE)&amp;IF(Audit!G614=10,Audit!V614&amp;Audit!W614,"")</f>
        <v>#N/A</v>
      </c>
      <c r="I1849" s="17" t="e">
        <f>VLOOKUP(Audit!H614,$V$3:$AE$12,8,FALSE) &amp; Audit!U614 &amp; VLOOKUP(Audit!H614,$V$13:$AE$22,8,FALSE)&amp;IF(Audit!H614=10,Audit!V614&amp;Audit!W614,"")</f>
        <v>#N/A</v>
      </c>
      <c r="J1849" s="17" t="e">
        <f>VLOOKUP(Audit!I614,$V$3:$AE$12,9,FALSE) &amp; VLOOKUP(Audit!I614,$V$13:$AE$22,9,FALSE) &amp; IF(Audit!I614=10,Audit!V614&amp;Audit!W614,"") &amp; IF(Audit!I614&lt;&gt;1,U1849,"")</f>
        <v>#N/A</v>
      </c>
      <c r="K1849" s="17" t="e">
        <f>VLOOKUP(Audit!J614,$V$3:$AE$12,10,FALSE) &amp; Audit!S614 &amp; VLOOKUP(Audit!J614,$V$13:$AE$22,10,FALSE) &amp; IF(Audit!J614=10,Audit!V614&amp;Audit!W614,"") &amp; IF(Audit!J614&lt;&gt;1,U1849,"")</f>
        <v>#N/A</v>
      </c>
      <c r="L1849" s="10">
        <f>Audit!K614</f>
        <v>0</v>
      </c>
      <c r="M1849" s="10" t="e">
        <f t="shared" si="851"/>
        <v>#N/A</v>
      </c>
      <c r="N1849" s="10" t="e">
        <f t="shared" si="852"/>
        <v>#N/A</v>
      </c>
      <c r="O1849" s="10" t="e">
        <f t="shared" si="853"/>
        <v>#N/A</v>
      </c>
      <c r="P1849" s="10" t="e">
        <f t="shared" si="854"/>
        <v>#N/A</v>
      </c>
      <c r="Q1849" s="10" t="e">
        <f t="shared" si="855"/>
        <v>#N/A</v>
      </c>
      <c r="R1849" s="10" t="e">
        <f t="shared" si="856"/>
        <v>#N/A</v>
      </c>
      <c r="S1849" s="10" t="e">
        <f t="shared" si="857"/>
        <v>#N/A</v>
      </c>
      <c r="T1849" s="10" t="e">
        <f t="shared" si="858"/>
        <v>#N/A</v>
      </c>
      <c r="U1849" s="17" t="str">
        <f>IF(Audit!M614="","",VLOOKUP(Audit!M614,$W$26:$X$35,2,FALSE)) &amp; Audit!N614 &amp; IF(Audit!O614="","",IF(Audit!N614&lt;=1.4,VLOOKUP(Audit!O614,$W$38:X1894,2,FALSE),VLOOKUP(Audit!O614,$W$51:$X$61,2,FALSE))) &amp; IF(Audit!P614="","",VLOOKUP(Audit!P614,$Y$26:$Z$35,2,FALSE) &amp; Audit!Q614 &amp; IF(Audit!O614="","",IF(Audit!Q614&lt;=1.4,VLOOKUP(Audit!R614,$Y$38:$Z$48,2,FALSE),VLOOKUP(Audit!R614,$Y$51:$Z$61,2,FALSE))))</f>
        <v/>
      </c>
      <c r="V1849" s="21"/>
      <c r="AH1849" s="49">
        <f>Audit!A614</f>
        <v>0</v>
      </c>
      <c r="AI1849" s="50" t="e">
        <f>VLOOKUP(Audit!B614,$V$3:$AE$12,2,FALSE)&amp; IF(Audit!B614=10,Audit!V614,"")</f>
        <v>#N/A</v>
      </c>
      <c r="AJ1849" s="50" t="e">
        <f>VLOOKUP(Audit!B614,$V$13:$AE$22,2,FALSE)&amp; IF(Audit!B614=10,Audit!W614,"")</f>
        <v>#N/A</v>
      </c>
      <c r="AK1849" s="47" t="e">
        <f t="shared" si="859"/>
        <v>#N/A</v>
      </c>
      <c r="AL1849" s="50" t="e">
        <f>VLOOKUP(Audit!C614,$V$3:$AE$12,3,FALSE)&amp; IF(Audit!C614=10,Audit!V614,"")</f>
        <v>#N/A</v>
      </c>
      <c r="AM1849" s="50" t="e">
        <f>VLOOKUP(Audit!C614,$V$13:$AE$22,3,FALSE)&amp; IF(Audit!C614=10,Audit!W614,"")</f>
        <v>#N/A</v>
      </c>
      <c r="AN1849" s="47" t="e">
        <f t="shared" si="860"/>
        <v>#N/A</v>
      </c>
      <c r="AO1849" s="50" t="e">
        <f>VLOOKUP(Audit!D614,$V$3:$AE$12,4,FALSE) &amp;  Audit!T614 &amp; IF(Audit!D614=10,Audit!V614,"")</f>
        <v>#N/A</v>
      </c>
      <c r="AP1849" s="50" t="e">
        <f>VLOOKUP(Audit!D614,$V$13:$AE$22,4,FALSE)&amp; IF(Audit!D614=10,Audit!W614,"")</f>
        <v>#N/A</v>
      </c>
      <c r="AQ1849" s="47" t="e">
        <f t="shared" si="861"/>
        <v>#N/A</v>
      </c>
      <c r="AR1849" s="50" t="e">
        <f>VLOOKUP(Audit!E614,$V$3:$AE$12,5,FALSE)&amp; IF(Audit!E614=10,Audit!V614,"")</f>
        <v>#N/A</v>
      </c>
      <c r="AS1849" s="50" t="e">
        <f>VLOOKUP(Audit!E614,$V$13:$AE$22,5,FALSE)&amp; IF(Audit!E614=10,Audit!W614,"")</f>
        <v>#N/A</v>
      </c>
      <c r="AT1849" s="47" t="e">
        <f t="shared" si="862"/>
        <v>#N/A</v>
      </c>
      <c r="AU1849" s="50" t="e">
        <f>VLOOKUP(Audit!F614,$V$3:$AE$12,6,FALSE)&amp; IF(Audit!F614=10,Audit!V614,"")</f>
        <v>#N/A</v>
      </c>
      <c r="AV1849" s="50" t="e">
        <f>VLOOKUP(Audit!F614,$V$13:$AE$22,6,FALSE)&amp; IF(Audit!F614=10,Audit!W614,"")</f>
        <v>#N/A</v>
      </c>
      <c r="AW1849" s="47" t="e">
        <f t="shared" si="863"/>
        <v>#N/A</v>
      </c>
      <c r="AX1849" s="50" t="e">
        <f>VLOOKUP(Audit!G614,$V$3:$AE$12,7,FALSE)&amp; IF(Audit!G614=10,Audit!V614,"")</f>
        <v>#N/A</v>
      </c>
      <c r="AY1849" s="50" t="e">
        <f>VLOOKUP(Audit!G614,$V$13:$AE$22,7,FALSE) &amp; IF(Audit!G614=10,Audit!W614,"")</f>
        <v>#N/A</v>
      </c>
      <c r="AZ1849" s="47" t="e">
        <f t="shared" si="864"/>
        <v>#N/A</v>
      </c>
      <c r="BA1849" s="50" t="e">
        <f>VLOOKUP(Audit!H614,$V$3:$AE$12,8,FALSE)&amp; Audit!U614 &amp; IF(Audit!H614=10,Audit!V614,"")</f>
        <v>#N/A</v>
      </c>
      <c r="BB1849" s="50" t="e">
        <f>VLOOKUP(Audit!H614,$V$13:$AE$22,8,FALSE) &amp; IF(Audit!H614=10,Audit!W614,"")</f>
        <v>#N/A</v>
      </c>
      <c r="BC1849" s="47" t="e">
        <f t="shared" si="865"/>
        <v>#N/A</v>
      </c>
      <c r="BD1849" s="50" t="e">
        <f>VLOOKUP(Audit!I614,$V$3:$AE$12,9,FALSE)&amp; IF(Audit!I614=10,Audit!V614,"")</f>
        <v>#N/A</v>
      </c>
      <c r="BE1849" s="50" t="e">
        <f>VLOOKUP(Audit!I614,$V$13:$AE$22,9,FALSE) &amp; IF(Audit!I614=10,Audit!W614,"") &amp; IF(Audit!I614&lt;&gt;1,U1849,"")</f>
        <v>#N/A</v>
      </c>
      <c r="BF1849" s="47" t="e">
        <f t="shared" si="866"/>
        <v>#N/A</v>
      </c>
      <c r="BG1849" s="50" t="e">
        <f>VLOOKUP(Audit!J614,$V$3:$AE$12,10,FALSE) &amp; Audit!S614 &amp; IF(Audit!J614=10,Audit!V614,"")</f>
        <v>#N/A</v>
      </c>
      <c r="BH1849" s="50" t="e">
        <f>VLOOKUP(Audit!J614,$V$13:$AE$22,10,FALSE) &amp; IF(Audit!J614=10,Audit!W614,"") &amp; IF(Audit!J614&lt;&gt;1,U1849,"")</f>
        <v>#N/A</v>
      </c>
      <c r="BI1849" s="47" t="e">
        <f t="shared" si="867"/>
        <v>#N/A</v>
      </c>
      <c r="BJ1849" s="48" t="str">
        <f t="shared" si="868"/>
        <v/>
      </c>
      <c r="BK1849" s="48" t="str">
        <f t="shared" si="869"/>
        <v/>
      </c>
      <c r="BL1849" s="48" t="str">
        <f t="shared" si="870"/>
        <v/>
      </c>
      <c r="BM1849" s="48" t="str">
        <f t="shared" si="871"/>
        <v/>
      </c>
      <c r="BN1849" s="48" t="str">
        <f t="shared" si="872"/>
        <v/>
      </c>
      <c r="BO1849" s="48" t="str">
        <f t="shared" si="873"/>
        <v/>
      </c>
      <c r="BP1849" s="48" t="str">
        <f t="shared" si="874"/>
        <v/>
      </c>
      <c r="BQ1849" s="48" t="str">
        <f t="shared" si="875"/>
        <v/>
      </c>
      <c r="BR1849" s="48" t="str">
        <f t="shared" si="876"/>
        <v/>
      </c>
      <c r="BS1849" s="48" t="str">
        <f t="shared" si="877"/>
        <v/>
      </c>
      <c r="BT1849" s="48" t="str">
        <f t="shared" si="878"/>
        <v/>
      </c>
      <c r="BU1849" s="48" t="str">
        <f t="shared" si="879"/>
        <v/>
      </c>
    </row>
    <row r="1850" spans="1:73">
      <c r="A1850" s="10">
        <f>Audit!A615</f>
        <v>0</v>
      </c>
      <c r="B1850" s="10" t="e">
        <f t="shared" si="850"/>
        <v>#N/A</v>
      </c>
      <c r="C1850" s="17" t="e">
        <f>VLOOKUP(Audit!B615,$V$3:$AE$12,2,FALSE) &amp; VLOOKUP(Audit!B615,$V$13:$AE$22,2,FALSE)&amp; IF(Audit!B615=10,Audit!V615&amp;Audit!W615,"")</f>
        <v>#N/A</v>
      </c>
      <c r="D1850" s="17" t="e">
        <f>VLOOKUP(Audit!C615,$V$3:$AE$12,3,FALSE) &amp; VLOOKUP(Audit!C615,$V$13:$AE$22,3,FALSE) &amp;IF(Audit!C615=10,Audit!V615&amp;Audit!W615,"")</f>
        <v>#N/A</v>
      </c>
      <c r="E1850" s="17" t="e">
        <f>VLOOKUP(Audit!D615,$V$3:$AE$12,4,FALSE)&amp; Audit!T615 &amp; VLOOKUP(Audit!D615,$V$13:$AE$22,4,FALSE)&amp; IF(Audit!D615=10,Audit!V615&amp;Audit!W615,"")</f>
        <v>#N/A</v>
      </c>
      <c r="F1850" s="17" t="e">
        <f>VLOOKUP(Audit!E615,$V$3:$AE$12,5,FALSE) &amp; VLOOKUP(Audit!E615,$V$13:$AE$22,5,FALSE)&amp; IF(Audit!E615=10,Audit!V615&amp;Audit!W615,"")</f>
        <v>#N/A</v>
      </c>
      <c r="G1850" s="17" t="e">
        <f>VLOOKUP(Audit!F615,$V$3:$AE$12,6,FALSE) &amp; VLOOKUP(Audit!F615,$V$13:$AE$22,6,FALSE)&amp; IF(Audit!F615=10,Audit!V615&amp;Audit!W615,"")</f>
        <v>#N/A</v>
      </c>
      <c r="H1850" s="17" t="e">
        <f>VLOOKUP(Audit!G615,$V$3:$AE$12,7,FALSE) &amp; VLOOKUP(Audit!G615,$V$13:$AE$22,7,FALSE)&amp;IF(Audit!G615=10,Audit!V615&amp;Audit!W615,"")</f>
        <v>#N/A</v>
      </c>
      <c r="I1850" s="17" t="e">
        <f>VLOOKUP(Audit!H615,$V$3:$AE$12,8,FALSE) &amp; Audit!U615 &amp; VLOOKUP(Audit!H615,$V$13:$AE$22,8,FALSE)&amp;IF(Audit!H615=10,Audit!V615&amp;Audit!W615,"")</f>
        <v>#N/A</v>
      </c>
      <c r="J1850" s="17" t="e">
        <f>VLOOKUP(Audit!I615,$V$3:$AE$12,9,FALSE) &amp; VLOOKUP(Audit!I615,$V$13:$AE$22,9,FALSE) &amp; IF(Audit!I615=10,Audit!V615&amp;Audit!W615,"") &amp; IF(Audit!I615&lt;&gt;1,U1850,"")</f>
        <v>#N/A</v>
      </c>
      <c r="K1850" s="17" t="e">
        <f>VLOOKUP(Audit!J615,$V$3:$AE$12,10,FALSE) &amp; Audit!S615 &amp; VLOOKUP(Audit!J615,$V$13:$AE$22,10,FALSE) &amp; IF(Audit!J615=10,Audit!V615&amp;Audit!W615,"") &amp; IF(Audit!J615&lt;&gt;1,U1850,"")</f>
        <v>#N/A</v>
      </c>
      <c r="L1850" s="10">
        <f>Audit!K615</f>
        <v>0</v>
      </c>
      <c r="M1850" s="10" t="e">
        <f t="shared" si="851"/>
        <v>#N/A</v>
      </c>
      <c r="N1850" s="10" t="e">
        <f t="shared" si="852"/>
        <v>#N/A</v>
      </c>
      <c r="O1850" s="10" t="e">
        <f t="shared" si="853"/>
        <v>#N/A</v>
      </c>
      <c r="P1850" s="10" t="e">
        <f t="shared" si="854"/>
        <v>#N/A</v>
      </c>
      <c r="Q1850" s="10" t="e">
        <f t="shared" si="855"/>
        <v>#N/A</v>
      </c>
      <c r="R1850" s="10" t="e">
        <f t="shared" si="856"/>
        <v>#N/A</v>
      </c>
      <c r="S1850" s="10" t="e">
        <f t="shared" si="857"/>
        <v>#N/A</v>
      </c>
      <c r="T1850" s="10" t="e">
        <f t="shared" si="858"/>
        <v>#N/A</v>
      </c>
      <c r="U1850" s="17" t="str">
        <f>IF(Audit!M615="","",VLOOKUP(Audit!M615,$W$26:$X$35,2,FALSE)) &amp; Audit!N615 &amp; IF(Audit!O615="","",IF(Audit!N615&lt;=1.4,VLOOKUP(Audit!O615,$W$38:X1895,2,FALSE),VLOOKUP(Audit!O615,$W$51:$X$61,2,FALSE))) &amp; IF(Audit!P615="","",VLOOKUP(Audit!P615,$Y$26:$Z$35,2,FALSE) &amp; Audit!Q615 &amp; IF(Audit!O615="","",IF(Audit!Q615&lt;=1.4,VLOOKUP(Audit!R615,$Y$38:$Z$48,2,FALSE),VLOOKUP(Audit!R615,$Y$51:$Z$61,2,FALSE))))</f>
        <v/>
      </c>
      <c r="V1850" s="21"/>
      <c r="AH1850" s="49">
        <f>Audit!A615</f>
        <v>0</v>
      </c>
      <c r="AI1850" s="50" t="e">
        <f>VLOOKUP(Audit!B615,$V$3:$AE$12,2,FALSE)&amp; IF(Audit!B615=10,Audit!V615,"")</f>
        <v>#N/A</v>
      </c>
      <c r="AJ1850" s="50" t="e">
        <f>VLOOKUP(Audit!B615,$V$13:$AE$22,2,FALSE)&amp; IF(Audit!B615=10,Audit!W615,"")</f>
        <v>#N/A</v>
      </c>
      <c r="AK1850" s="47" t="e">
        <f t="shared" si="859"/>
        <v>#N/A</v>
      </c>
      <c r="AL1850" s="50" t="e">
        <f>VLOOKUP(Audit!C615,$V$3:$AE$12,3,FALSE)&amp; IF(Audit!C615=10,Audit!V615,"")</f>
        <v>#N/A</v>
      </c>
      <c r="AM1850" s="50" t="e">
        <f>VLOOKUP(Audit!C615,$V$13:$AE$22,3,FALSE)&amp; IF(Audit!C615=10,Audit!W615,"")</f>
        <v>#N/A</v>
      </c>
      <c r="AN1850" s="47" t="e">
        <f t="shared" si="860"/>
        <v>#N/A</v>
      </c>
      <c r="AO1850" s="50" t="e">
        <f>VLOOKUP(Audit!D615,$V$3:$AE$12,4,FALSE) &amp;  Audit!T615 &amp; IF(Audit!D615=10,Audit!V615,"")</f>
        <v>#N/A</v>
      </c>
      <c r="AP1850" s="50" t="e">
        <f>VLOOKUP(Audit!D615,$V$13:$AE$22,4,FALSE)&amp; IF(Audit!D615=10,Audit!W615,"")</f>
        <v>#N/A</v>
      </c>
      <c r="AQ1850" s="47" t="e">
        <f t="shared" si="861"/>
        <v>#N/A</v>
      </c>
      <c r="AR1850" s="50" t="e">
        <f>VLOOKUP(Audit!E615,$V$3:$AE$12,5,FALSE)&amp; IF(Audit!E615=10,Audit!V615,"")</f>
        <v>#N/A</v>
      </c>
      <c r="AS1850" s="50" t="e">
        <f>VLOOKUP(Audit!E615,$V$13:$AE$22,5,FALSE)&amp; IF(Audit!E615=10,Audit!W615,"")</f>
        <v>#N/A</v>
      </c>
      <c r="AT1850" s="47" t="e">
        <f t="shared" si="862"/>
        <v>#N/A</v>
      </c>
      <c r="AU1850" s="50" t="e">
        <f>VLOOKUP(Audit!F615,$V$3:$AE$12,6,FALSE)&amp; IF(Audit!F615=10,Audit!V615,"")</f>
        <v>#N/A</v>
      </c>
      <c r="AV1850" s="50" t="e">
        <f>VLOOKUP(Audit!F615,$V$13:$AE$22,6,FALSE)&amp; IF(Audit!F615=10,Audit!W615,"")</f>
        <v>#N/A</v>
      </c>
      <c r="AW1850" s="47" t="e">
        <f t="shared" si="863"/>
        <v>#N/A</v>
      </c>
      <c r="AX1850" s="50" t="e">
        <f>VLOOKUP(Audit!G615,$V$3:$AE$12,7,FALSE)&amp; IF(Audit!G615=10,Audit!V615,"")</f>
        <v>#N/A</v>
      </c>
      <c r="AY1850" s="50" t="e">
        <f>VLOOKUP(Audit!G615,$V$13:$AE$22,7,FALSE) &amp; IF(Audit!G615=10,Audit!W615,"")</f>
        <v>#N/A</v>
      </c>
      <c r="AZ1850" s="47" t="e">
        <f t="shared" si="864"/>
        <v>#N/A</v>
      </c>
      <c r="BA1850" s="50" t="e">
        <f>VLOOKUP(Audit!H615,$V$3:$AE$12,8,FALSE)&amp; Audit!U615 &amp; IF(Audit!H615=10,Audit!V615,"")</f>
        <v>#N/A</v>
      </c>
      <c r="BB1850" s="50" t="e">
        <f>VLOOKUP(Audit!H615,$V$13:$AE$22,8,FALSE) &amp; IF(Audit!H615=10,Audit!W615,"")</f>
        <v>#N/A</v>
      </c>
      <c r="BC1850" s="47" t="e">
        <f t="shared" si="865"/>
        <v>#N/A</v>
      </c>
      <c r="BD1850" s="50" t="e">
        <f>VLOOKUP(Audit!I615,$V$3:$AE$12,9,FALSE)&amp; IF(Audit!I615=10,Audit!V615,"")</f>
        <v>#N/A</v>
      </c>
      <c r="BE1850" s="50" t="e">
        <f>VLOOKUP(Audit!I615,$V$13:$AE$22,9,FALSE) &amp; IF(Audit!I615=10,Audit!W615,"") &amp; IF(Audit!I615&lt;&gt;1,U1850,"")</f>
        <v>#N/A</v>
      </c>
      <c r="BF1850" s="47" t="e">
        <f t="shared" si="866"/>
        <v>#N/A</v>
      </c>
      <c r="BG1850" s="50" t="e">
        <f>VLOOKUP(Audit!J615,$V$3:$AE$12,10,FALSE) &amp; Audit!S615 &amp; IF(Audit!J615=10,Audit!V615,"")</f>
        <v>#N/A</v>
      </c>
      <c r="BH1850" s="50" t="e">
        <f>VLOOKUP(Audit!J615,$V$13:$AE$22,10,FALSE) &amp; IF(Audit!J615=10,Audit!W615,"") &amp; IF(Audit!J615&lt;&gt;1,U1850,"")</f>
        <v>#N/A</v>
      </c>
      <c r="BI1850" s="47" t="e">
        <f t="shared" si="867"/>
        <v>#N/A</v>
      </c>
      <c r="BJ1850" s="48" t="str">
        <f t="shared" si="868"/>
        <v/>
      </c>
      <c r="BK1850" s="48" t="str">
        <f t="shared" si="869"/>
        <v/>
      </c>
      <c r="BL1850" s="48" t="str">
        <f t="shared" si="870"/>
        <v/>
      </c>
      <c r="BM1850" s="48" t="str">
        <f t="shared" si="871"/>
        <v/>
      </c>
      <c r="BN1850" s="48" t="str">
        <f t="shared" si="872"/>
        <v/>
      </c>
      <c r="BO1850" s="48" t="str">
        <f t="shared" si="873"/>
        <v/>
      </c>
      <c r="BP1850" s="48" t="str">
        <f t="shared" si="874"/>
        <v/>
      </c>
      <c r="BQ1850" s="48" t="str">
        <f t="shared" si="875"/>
        <v/>
      </c>
      <c r="BR1850" s="48" t="str">
        <f t="shared" si="876"/>
        <v/>
      </c>
      <c r="BS1850" s="48" t="str">
        <f t="shared" si="877"/>
        <v/>
      </c>
      <c r="BT1850" s="48" t="str">
        <f t="shared" si="878"/>
        <v/>
      </c>
      <c r="BU1850" s="48" t="str">
        <f t="shared" si="879"/>
        <v/>
      </c>
    </row>
    <row r="1851" spans="1:73">
      <c r="A1851" s="10">
        <f>Audit!A616</f>
        <v>0</v>
      </c>
      <c r="B1851" s="10" t="e">
        <f t="shared" si="850"/>
        <v>#N/A</v>
      </c>
      <c r="C1851" s="17" t="e">
        <f>VLOOKUP(Audit!B616,$V$3:$AE$12,2,FALSE) &amp; VLOOKUP(Audit!B616,$V$13:$AE$22,2,FALSE)&amp; IF(Audit!B616=10,Audit!V616&amp;Audit!W616,"")</f>
        <v>#N/A</v>
      </c>
      <c r="D1851" s="17" t="e">
        <f>VLOOKUP(Audit!C616,$V$3:$AE$12,3,FALSE) &amp; VLOOKUP(Audit!C616,$V$13:$AE$22,3,FALSE) &amp;IF(Audit!C616=10,Audit!V616&amp;Audit!W616,"")</f>
        <v>#N/A</v>
      </c>
      <c r="E1851" s="17" t="e">
        <f>VLOOKUP(Audit!D616,$V$3:$AE$12,4,FALSE)&amp; Audit!T616 &amp; VLOOKUP(Audit!D616,$V$13:$AE$22,4,FALSE)&amp; IF(Audit!D616=10,Audit!V616&amp;Audit!W616,"")</f>
        <v>#N/A</v>
      </c>
      <c r="F1851" s="17" t="e">
        <f>VLOOKUP(Audit!E616,$V$3:$AE$12,5,FALSE) &amp; VLOOKUP(Audit!E616,$V$13:$AE$22,5,FALSE)&amp; IF(Audit!E616=10,Audit!V616&amp;Audit!W616,"")</f>
        <v>#N/A</v>
      </c>
      <c r="G1851" s="17" t="e">
        <f>VLOOKUP(Audit!F616,$V$3:$AE$12,6,FALSE) &amp; VLOOKUP(Audit!F616,$V$13:$AE$22,6,FALSE)&amp; IF(Audit!F616=10,Audit!V616&amp;Audit!W616,"")</f>
        <v>#N/A</v>
      </c>
      <c r="H1851" s="17" t="e">
        <f>VLOOKUP(Audit!G616,$V$3:$AE$12,7,FALSE) &amp; VLOOKUP(Audit!G616,$V$13:$AE$22,7,FALSE)&amp;IF(Audit!G616=10,Audit!V616&amp;Audit!W616,"")</f>
        <v>#N/A</v>
      </c>
      <c r="I1851" s="17" t="e">
        <f>VLOOKUP(Audit!H616,$V$3:$AE$12,8,FALSE) &amp; Audit!U616 &amp; VLOOKUP(Audit!H616,$V$13:$AE$22,8,FALSE)&amp;IF(Audit!H616=10,Audit!V616&amp;Audit!W616,"")</f>
        <v>#N/A</v>
      </c>
      <c r="J1851" s="17" t="e">
        <f>VLOOKUP(Audit!I616,$V$3:$AE$12,9,FALSE) &amp; VLOOKUP(Audit!I616,$V$13:$AE$22,9,FALSE) &amp; IF(Audit!I616=10,Audit!V616&amp;Audit!W616,"") &amp; IF(Audit!I616&lt;&gt;1,U1851,"")</f>
        <v>#N/A</v>
      </c>
      <c r="K1851" s="17" t="e">
        <f>VLOOKUP(Audit!J616,$V$3:$AE$12,10,FALSE) &amp; Audit!S616 &amp; VLOOKUP(Audit!J616,$V$13:$AE$22,10,FALSE) &amp; IF(Audit!J616=10,Audit!V616&amp;Audit!W616,"") &amp; IF(Audit!J616&lt;&gt;1,U1851,"")</f>
        <v>#N/A</v>
      </c>
      <c r="L1851" s="10">
        <f>Audit!K616</f>
        <v>0</v>
      </c>
      <c r="M1851" s="10" t="e">
        <f t="shared" si="851"/>
        <v>#N/A</v>
      </c>
      <c r="N1851" s="10" t="e">
        <f t="shared" si="852"/>
        <v>#N/A</v>
      </c>
      <c r="O1851" s="10" t="e">
        <f t="shared" si="853"/>
        <v>#N/A</v>
      </c>
      <c r="P1851" s="10" t="e">
        <f t="shared" si="854"/>
        <v>#N/A</v>
      </c>
      <c r="Q1851" s="10" t="e">
        <f t="shared" si="855"/>
        <v>#N/A</v>
      </c>
      <c r="R1851" s="10" t="e">
        <f t="shared" si="856"/>
        <v>#N/A</v>
      </c>
      <c r="S1851" s="10" t="e">
        <f t="shared" si="857"/>
        <v>#N/A</v>
      </c>
      <c r="T1851" s="10" t="e">
        <f t="shared" si="858"/>
        <v>#N/A</v>
      </c>
      <c r="U1851" s="17" t="str">
        <f>IF(Audit!M616="","",VLOOKUP(Audit!M616,$W$26:$X$35,2,FALSE)) &amp; Audit!N616 &amp; IF(Audit!O616="","",IF(Audit!N616&lt;=1.4,VLOOKUP(Audit!O616,$W$38:X1896,2,FALSE),VLOOKUP(Audit!O616,$W$51:$X$61,2,FALSE))) &amp; IF(Audit!P616="","",VLOOKUP(Audit!P616,$Y$26:$Z$35,2,FALSE) &amp; Audit!Q616 &amp; IF(Audit!O616="","",IF(Audit!Q616&lt;=1.4,VLOOKUP(Audit!R616,$Y$38:$Z$48,2,FALSE),VLOOKUP(Audit!R616,$Y$51:$Z$61,2,FALSE))))</f>
        <v/>
      </c>
      <c r="V1851" s="21"/>
      <c r="AH1851" s="49">
        <f>Audit!A616</f>
        <v>0</v>
      </c>
      <c r="AI1851" s="50" t="e">
        <f>VLOOKUP(Audit!B616,$V$3:$AE$12,2,FALSE)&amp; IF(Audit!B616=10,Audit!V616,"")</f>
        <v>#N/A</v>
      </c>
      <c r="AJ1851" s="50" t="e">
        <f>VLOOKUP(Audit!B616,$V$13:$AE$22,2,FALSE)&amp; IF(Audit!B616=10,Audit!W616,"")</f>
        <v>#N/A</v>
      </c>
      <c r="AK1851" s="47" t="e">
        <f t="shared" si="859"/>
        <v>#N/A</v>
      </c>
      <c r="AL1851" s="50" t="e">
        <f>VLOOKUP(Audit!C616,$V$3:$AE$12,3,FALSE)&amp; IF(Audit!C616=10,Audit!V616,"")</f>
        <v>#N/A</v>
      </c>
      <c r="AM1851" s="50" t="e">
        <f>VLOOKUP(Audit!C616,$V$13:$AE$22,3,FALSE)&amp; IF(Audit!C616=10,Audit!W616,"")</f>
        <v>#N/A</v>
      </c>
      <c r="AN1851" s="47" t="e">
        <f t="shared" si="860"/>
        <v>#N/A</v>
      </c>
      <c r="AO1851" s="50" t="e">
        <f>VLOOKUP(Audit!D616,$V$3:$AE$12,4,FALSE) &amp;  Audit!T616 &amp; IF(Audit!D616=10,Audit!V616,"")</f>
        <v>#N/A</v>
      </c>
      <c r="AP1851" s="50" t="e">
        <f>VLOOKUP(Audit!D616,$V$13:$AE$22,4,FALSE)&amp; IF(Audit!D616=10,Audit!W616,"")</f>
        <v>#N/A</v>
      </c>
      <c r="AQ1851" s="47" t="e">
        <f t="shared" si="861"/>
        <v>#N/A</v>
      </c>
      <c r="AR1851" s="50" t="e">
        <f>VLOOKUP(Audit!E616,$V$3:$AE$12,5,FALSE)&amp; IF(Audit!E616=10,Audit!V616,"")</f>
        <v>#N/A</v>
      </c>
      <c r="AS1851" s="50" t="e">
        <f>VLOOKUP(Audit!E616,$V$13:$AE$22,5,FALSE)&amp; IF(Audit!E616=10,Audit!W616,"")</f>
        <v>#N/A</v>
      </c>
      <c r="AT1851" s="47" t="e">
        <f t="shared" si="862"/>
        <v>#N/A</v>
      </c>
      <c r="AU1851" s="50" t="e">
        <f>VLOOKUP(Audit!F616,$V$3:$AE$12,6,FALSE)&amp; IF(Audit!F616=10,Audit!V616,"")</f>
        <v>#N/A</v>
      </c>
      <c r="AV1851" s="50" t="e">
        <f>VLOOKUP(Audit!F616,$V$13:$AE$22,6,FALSE)&amp; IF(Audit!F616=10,Audit!W616,"")</f>
        <v>#N/A</v>
      </c>
      <c r="AW1851" s="47" t="e">
        <f t="shared" si="863"/>
        <v>#N/A</v>
      </c>
      <c r="AX1851" s="50" t="e">
        <f>VLOOKUP(Audit!G616,$V$3:$AE$12,7,FALSE)&amp; IF(Audit!G616=10,Audit!V616,"")</f>
        <v>#N/A</v>
      </c>
      <c r="AY1851" s="50" t="e">
        <f>VLOOKUP(Audit!G616,$V$13:$AE$22,7,FALSE) &amp; IF(Audit!G616=10,Audit!W616,"")</f>
        <v>#N/A</v>
      </c>
      <c r="AZ1851" s="47" t="e">
        <f t="shared" si="864"/>
        <v>#N/A</v>
      </c>
      <c r="BA1851" s="50" t="e">
        <f>VLOOKUP(Audit!H616,$V$3:$AE$12,8,FALSE)&amp; Audit!U616 &amp; IF(Audit!H616=10,Audit!V616,"")</f>
        <v>#N/A</v>
      </c>
      <c r="BB1851" s="50" t="e">
        <f>VLOOKUP(Audit!H616,$V$13:$AE$22,8,FALSE) &amp; IF(Audit!H616=10,Audit!W616,"")</f>
        <v>#N/A</v>
      </c>
      <c r="BC1851" s="47" t="e">
        <f t="shared" si="865"/>
        <v>#N/A</v>
      </c>
      <c r="BD1851" s="50" t="e">
        <f>VLOOKUP(Audit!I616,$V$3:$AE$12,9,FALSE)&amp; IF(Audit!I616=10,Audit!V616,"")</f>
        <v>#N/A</v>
      </c>
      <c r="BE1851" s="50" t="e">
        <f>VLOOKUP(Audit!I616,$V$13:$AE$22,9,FALSE) &amp; IF(Audit!I616=10,Audit!W616,"") &amp; IF(Audit!I616&lt;&gt;1,U1851,"")</f>
        <v>#N/A</v>
      </c>
      <c r="BF1851" s="47" t="e">
        <f t="shared" si="866"/>
        <v>#N/A</v>
      </c>
      <c r="BG1851" s="50" t="e">
        <f>VLOOKUP(Audit!J616,$V$3:$AE$12,10,FALSE) &amp; Audit!S616 &amp; IF(Audit!J616=10,Audit!V616,"")</f>
        <v>#N/A</v>
      </c>
      <c r="BH1851" s="50" t="e">
        <f>VLOOKUP(Audit!J616,$V$13:$AE$22,10,FALSE) &amp; IF(Audit!J616=10,Audit!W616,"") &amp; IF(Audit!J616&lt;&gt;1,U1851,"")</f>
        <v>#N/A</v>
      </c>
      <c r="BI1851" s="47" t="e">
        <f t="shared" si="867"/>
        <v>#N/A</v>
      </c>
      <c r="BJ1851" s="48" t="str">
        <f t="shared" si="868"/>
        <v/>
      </c>
      <c r="BK1851" s="48" t="str">
        <f t="shared" si="869"/>
        <v/>
      </c>
      <c r="BL1851" s="48" t="str">
        <f t="shared" si="870"/>
        <v/>
      </c>
      <c r="BM1851" s="48" t="str">
        <f t="shared" si="871"/>
        <v/>
      </c>
      <c r="BN1851" s="48" t="str">
        <f t="shared" si="872"/>
        <v/>
      </c>
      <c r="BO1851" s="48" t="str">
        <f t="shared" si="873"/>
        <v/>
      </c>
      <c r="BP1851" s="48" t="str">
        <f t="shared" si="874"/>
        <v/>
      </c>
      <c r="BQ1851" s="48" t="str">
        <f t="shared" si="875"/>
        <v/>
      </c>
      <c r="BR1851" s="48" t="str">
        <f t="shared" si="876"/>
        <v/>
      </c>
      <c r="BS1851" s="48" t="str">
        <f t="shared" si="877"/>
        <v/>
      </c>
      <c r="BT1851" s="48" t="str">
        <f t="shared" si="878"/>
        <v/>
      </c>
      <c r="BU1851" s="48" t="str">
        <f t="shared" si="879"/>
        <v/>
      </c>
    </row>
    <row r="1852" spans="1:73">
      <c r="A1852" s="10">
        <f>Audit!A617</f>
        <v>0</v>
      </c>
      <c r="B1852" s="10" t="e">
        <f t="shared" si="850"/>
        <v>#N/A</v>
      </c>
      <c r="C1852" s="17" t="e">
        <f>VLOOKUP(Audit!B617,$V$3:$AE$12,2,FALSE) &amp; VLOOKUP(Audit!B617,$V$13:$AE$22,2,FALSE)&amp; IF(Audit!B617=10,Audit!V617&amp;Audit!W617,"")</f>
        <v>#N/A</v>
      </c>
      <c r="D1852" s="17" t="e">
        <f>VLOOKUP(Audit!C617,$V$3:$AE$12,3,FALSE) &amp; VLOOKUP(Audit!C617,$V$13:$AE$22,3,FALSE) &amp;IF(Audit!C617=10,Audit!V617&amp;Audit!W617,"")</f>
        <v>#N/A</v>
      </c>
      <c r="E1852" s="17" t="e">
        <f>VLOOKUP(Audit!D617,$V$3:$AE$12,4,FALSE)&amp; Audit!T617 &amp; VLOOKUP(Audit!D617,$V$13:$AE$22,4,FALSE)&amp; IF(Audit!D617=10,Audit!V617&amp;Audit!W617,"")</f>
        <v>#N/A</v>
      </c>
      <c r="F1852" s="17" t="e">
        <f>VLOOKUP(Audit!E617,$V$3:$AE$12,5,FALSE) &amp; VLOOKUP(Audit!E617,$V$13:$AE$22,5,FALSE)&amp; IF(Audit!E617=10,Audit!V617&amp;Audit!W617,"")</f>
        <v>#N/A</v>
      </c>
      <c r="G1852" s="17" t="e">
        <f>VLOOKUP(Audit!F617,$V$3:$AE$12,6,FALSE) &amp; VLOOKUP(Audit!F617,$V$13:$AE$22,6,FALSE)&amp; IF(Audit!F617=10,Audit!V617&amp;Audit!W617,"")</f>
        <v>#N/A</v>
      </c>
      <c r="H1852" s="17" t="e">
        <f>VLOOKUP(Audit!G617,$V$3:$AE$12,7,FALSE) &amp; VLOOKUP(Audit!G617,$V$13:$AE$22,7,FALSE)&amp;IF(Audit!G617=10,Audit!V617&amp;Audit!W617,"")</f>
        <v>#N/A</v>
      </c>
      <c r="I1852" s="17" t="e">
        <f>VLOOKUP(Audit!H617,$V$3:$AE$12,8,FALSE) &amp; Audit!U617 &amp; VLOOKUP(Audit!H617,$V$13:$AE$22,8,FALSE)&amp;IF(Audit!H617=10,Audit!V617&amp;Audit!W617,"")</f>
        <v>#N/A</v>
      </c>
      <c r="J1852" s="17" t="e">
        <f>VLOOKUP(Audit!I617,$V$3:$AE$12,9,FALSE) &amp; VLOOKUP(Audit!I617,$V$13:$AE$22,9,FALSE) &amp; IF(Audit!I617=10,Audit!V617&amp;Audit!W617,"") &amp; IF(Audit!I617&lt;&gt;1,U1852,"")</f>
        <v>#N/A</v>
      </c>
      <c r="K1852" s="17" t="e">
        <f>VLOOKUP(Audit!J617,$V$3:$AE$12,10,FALSE) &amp; Audit!S617 &amp; VLOOKUP(Audit!J617,$V$13:$AE$22,10,FALSE) &amp; IF(Audit!J617=10,Audit!V617&amp;Audit!W617,"") &amp; IF(Audit!J617&lt;&gt;1,U1852,"")</f>
        <v>#N/A</v>
      </c>
      <c r="L1852" s="10">
        <f>Audit!K617</f>
        <v>0</v>
      </c>
      <c r="M1852" s="10" t="e">
        <f t="shared" si="851"/>
        <v>#N/A</v>
      </c>
      <c r="N1852" s="10" t="e">
        <f t="shared" si="852"/>
        <v>#N/A</v>
      </c>
      <c r="O1852" s="10" t="e">
        <f t="shared" si="853"/>
        <v>#N/A</v>
      </c>
      <c r="P1852" s="10" t="e">
        <f t="shared" si="854"/>
        <v>#N/A</v>
      </c>
      <c r="Q1852" s="10" t="e">
        <f t="shared" si="855"/>
        <v>#N/A</v>
      </c>
      <c r="R1852" s="10" t="e">
        <f t="shared" si="856"/>
        <v>#N/A</v>
      </c>
      <c r="S1852" s="10" t="e">
        <f t="shared" si="857"/>
        <v>#N/A</v>
      </c>
      <c r="T1852" s="10" t="e">
        <f t="shared" si="858"/>
        <v>#N/A</v>
      </c>
      <c r="U1852" s="17" t="str">
        <f>IF(Audit!M617="","",VLOOKUP(Audit!M617,$W$26:$X$35,2,FALSE)) &amp; Audit!N617 &amp; IF(Audit!O617="","",IF(Audit!N617&lt;=1.4,VLOOKUP(Audit!O617,$W$38:X1897,2,FALSE),VLOOKUP(Audit!O617,$W$51:$X$61,2,FALSE))) &amp; IF(Audit!P617="","",VLOOKUP(Audit!P617,$Y$26:$Z$35,2,FALSE) &amp; Audit!Q617 &amp; IF(Audit!O617="","",IF(Audit!Q617&lt;=1.4,VLOOKUP(Audit!R617,$Y$38:$Z$48,2,FALSE),VLOOKUP(Audit!R617,$Y$51:$Z$61,2,FALSE))))</f>
        <v/>
      </c>
      <c r="V1852" s="21"/>
      <c r="AH1852" s="49">
        <f>Audit!A617</f>
        <v>0</v>
      </c>
      <c r="AI1852" s="50" t="e">
        <f>VLOOKUP(Audit!B617,$V$3:$AE$12,2,FALSE)&amp; IF(Audit!B617=10,Audit!V617,"")</f>
        <v>#N/A</v>
      </c>
      <c r="AJ1852" s="50" t="e">
        <f>VLOOKUP(Audit!B617,$V$13:$AE$22,2,FALSE)&amp; IF(Audit!B617=10,Audit!W617,"")</f>
        <v>#N/A</v>
      </c>
      <c r="AK1852" s="47" t="e">
        <f t="shared" si="859"/>
        <v>#N/A</v>
      </c>
      <c r="AL1852" s="50" t="e">
        <f>VLOOKUP(Audit!C617,$V$3:$AE$12,3,FALSE)&amp; IF(Audit!C617=10,Audit!V617,"")</f>
        <v>#N/A</v>
      </c>
      <c r="AM1852" s="50" t="e">
        <f>VLOOKUP(Audit!C617,$V$13:$AE$22,3,FALSE)&amp; IF(Audit!C617=10,Audit!W617,"")</f>
        <v>#N/A</v>
      </c>
      <c r="AN1852" s="47" t="e">
        <f t="shared" si="860"/>
        <v>#N/A</v>
      </c>
      <c r="AO1852" s="50" t="e">
        <f>VLOOKUP(Audit!D617,$V$3:$AE$12,4,FALSE) &amp;  Audit!T617 &amp; IF(Audit!D617=10,Audit!V617,"")</f>
        <v>#N/A</v>
      </c>
      <c r="AP1852" s="50" t="e">
        <f>VLOOKUP(Audit!D617,$V$13:$AE$22,4,FALSE)&amp; IF(Audit!D617=10,Audit!W617,"")</f>
        <v>#N/A</v>
      </c>
      <c r="AQ1852" s="47" t="e">
        <f t="shared" si="861"/>
        <v>#N/A</v>
      </c>
      <c r="AR1852" s="50" t="e">
        <f>VLOOKUP(Audit!E617,$V$3:$AE$12,5,FALSE)&amp; IF(Audit!E617=10,Audit!V617,"")</f>
        <v>#N/A</v>
      </c>
      <c r="AS1852" s="50" t="e">
        <f>VLOOKUP(Audit!E617,$V$13:$AE$22,5,FALSE)&amp; IF(Audit!E617=10,Audit!W617,"")</f>
        <v>#N/A</v>
      </c>
      <c r="AT1852" s="47" t="e">
        <f t="shared" si="862"/>
        <v>#N/A</v>
      </c>
      <c r="AU1852" s="50" t="e">
        <f>VLOOKUP(Audit!F617,$V$3:$AE$12,6,FALSE)&amp; IF(Audit!F617=10,Audit!V617,"")</f>
        <v>#N/A</v>
      </c>
      <c r="AV1852" s="50" t="e">
        <f>VLOOKUP(Audit!F617,$V$13:$AE$22,6,FALSE)&amp; IF(Audit!F617=10,Audit!W617,"")</f>
        <v>#N/A</v>
      </c>
      <c r="AW1852" s="47" t="e">
        <f t="shared" si="863"/>
        <v>#N/A</v>
      </c>
      <c r="AX1852" s="50" t="e">
        <f>VLOOKUP(Audit!G617,$V$3:$AE$12,7,FALSE)&amp; IF(Audit!G617=10,Audit!V617,"")</f>
        <v>#N/A</v>
      </c>
      <c r="AY1852" s="50" t="e">
        <f>VLOOKUP(Audit!G617,$V$13:$AE$22,7,FALSE) &amp; IF(Audit!G617=10,Audit!W617,"")</f>
        <v>#N/A</v>
      </c>
      <c r="AZ1852" s="47" t="e">
        <f t="shared" si="864"/>
        <v>#N/A</v>
      </c>
      <c r="BA1852" s="50" t="e">
        <f>VLOOKUP(Audit!H617,$V$3:$AE$12,8,FALSE)&amp; Audit!U617 &amp; IF(Audit!H617=10,Audit!V617,"")</f>
        <v>#N/A</v>
      </c>
      <c r="BB1852" s="50" t="e">
        <f>VLOOKUP(Audit!H617,$V$13:$AE$22,8,FALSE) &amp; IF(Audit!H617=10,Audit!W617,"")</f>
        <v>#N/A</v>
      </c>
      <c r="BC1852" s="47" t="e">
        <f t="shared" si="865"/>
        <v>#N/A</v>
      </c>
      <c r="BD1852" s="50" t="e">
        <f>VLOOKUP(Audit!I617,$V$3:$AE$12,9,FALSE)&amp; IF(Audit!I617=10,Audit!V617,"")</f>
        <v>#N/A</v>
      </c>
      <c r="BE1852" s="50" t="e">
        <f>VLOOKUP(Audit!I617,$V$13:$AE$22,9,FALSE) &amp; IF(Audit!I617=10,Audit!W617,"") &amp; IF(Audit!I617&lt;&gt;1,U1852,"")</f>
        <v>#N/A</v>
      </c>
      <c r="BF1852" s="47" t="e">
        <f t="shared" si="866"/>
        <v>#N/A</v>
      </c>
      <c r="BG1852" s="50" t="e">
        <f>VLOOKUP(Audit!J617,$V$3:$AE$12,10,FALSE) &amp; Audit!S617 &amp; IF(Audit!J617=10,Audit!V617,"")</f>
        <v>#N/A</v>
      </c>
      <c r="BH1852" s="50" t="e">
        <f>VLOOKUP(Audit!J617,$V$13:$AE$22,10,FALSE) &amp; IF(Audit!J617=10,Audit!W617,"") &amp; IF(Audit!J617&lt;&gt;1,U1852,"")</f>
        <v>#N/A</v>
      </c>
      <c r="BI1852" s="47" t="e">
        <f t="shared" si="867"/>
        <v>#N/A</v>
      </c>
      <c r="BJ1852" s="48" t="str">
        <f t="shared" si="868"/>
        <v/>
      </c>
      <c r="BK1852" s="48" t="str">
        <f t="shared" si="869"/>
        <v/>
      </c>
      <c r="BL1852" s="48" t="str">
        <f t="shared" si="870"/>
        <v/>
      </c>
      <c r="BM1852" s="48" t="str">
        <f t="shared" si="871"/>
        <v/>
      </c>
      <c r="BN1852" s="48" t="str">
        <f t="shared" si="872"/>
        <v/>
      </c>
      <c r="BO1852" s="48" t="str">
        <f t="shared" si="873"/>
        <v/>
      </c>
      <c r="BP1852" s="48" t="str">
        <f t="shared" si="874"/>
        <v/>
      </c>
      <c r="BQ1852" s="48" t="str">
        <f t="shared" si="875"/>
        <v/>
      </c>
      <c r="BR1852" s="48" t="str">
        <f t="shared" si="876"/>
        <v/>
      </c>
      <c r="BS1852" s="48" t="str">
        <f t="shared" si="877"/>
        <v/>
      </c>
      <c r="BT1852" s="48" t="str">
        <f t="shared" si="878"/>
        <v/>
      </c>
      <c r="BU1852" s="48" t="str">
        <f t="shared" si="879"/>
        <v/>
      </c>
    </row>
    <row r="1853" spans="1:73">
      <c r="A1853" s="10">
        <f>Audit!A618</f>
        <v>0</v>
      </c>
      <c r="B1853" s="10" t="e">
        <f t="shared" si="850"/>
        <v>#N/A</v>
      </c>
      <c r="C1853" s="17" t="e">
        <f>VLOOKUP(Audit!B618,$V$3:$AE$12,2,FALSE) &amp; VLOOKUP(Audit!B618,$V$13:$AE$22,2,FALSE)&amp; IF(Audit!B618=10,Audit!V618&amp;Audit!W618,"")</f>
        <v>#N/A</v>
      </c>
      <c r="D1853" s="17" t="e">
        <f>VLOOKUP(Audit!C618,$V$3:$AE$12,3,FALSE) &amp; VLOOKUP(Audit!C618,$V$13:$AE$22,3,FALSE) &amp;IF(Audit!C618=10,Audit!V618&amp;Audit!W618,"")</f>
        <v>#N/A</v>
      </c>
      <c r="E1853" s="17" t="e">
        <f>VLOOKUP(Audit!D618,$V$3:$AE$12,4,FALSE)&amp; Audit!T618 &amp; VLOOKUP(Audit!D618,$V$13:$AE$22,4,FALSE)&amp; IF(Audit!D618=10,Audit!V618&amp;Audit!W618,"")</f>
        <v>#N/A</v>
      </c>
      <c r="F1853" s="17" t="e">
        <f>VLOOKUP(Audit!E618,$V$3:$AE$12,5,FALSE) &amp; VLOOKUP(Audit!E618,$V$13:$AE$22,5,FALSE)&amp; IF(Audit!E618=10,Audit!V618&amp;Audit!W618,"")</f>
        <v>#N/A</v>
      </c>
      <c r="G1853" s="17" t="e">
        <f>VLOOKUP(Audit!F618,$V$3:$AE$12,6,FALSE) &amp; VLOOKUP(Audit!F618,$V$13:$AE$22,6,FALSE)&amp; IF(Audit!F618=10,Audit!V618&amp;Audit!W618,"")</f>
        <v>#N/A</v>
      </c>
      <c r="H1853" s="17" t="e">
        <f>VLOOKUP(Audit!G618,$V$3:$AE$12,7,FALSE) &amp; VLOOKUP(Audit!G618,$V$13:$AE$22,7,FALSE)&amp;IF(Audit!G618=10,Audit!V618&amp;Audit!W618,"")</f>
        <v>#N/A</v>
      </c>
      <c r="I1853" s="17" t="e">
        <f>VLOOKUP(Audit!H618,$V$3:$AE$12,8,FALSE) &amp; Audit!U618 &amp; VLOOKUP(Audit!H618,$V$13:$AE$22,8,FALSE)&amp;IF(Audit!H618=10,Audit!V618&amp;Audit!W618,"")</f>
        <v>#N/A</v>
      </c>
      <c r="J1853" s="17" t="e">
        <f>VLOOKUP(Audit!I618,$V$3:$AE$12,9,FALSE) &amp; VLOOKUP(Audit!I618,$V$13:$AE$22,9,FALSE) &amp; IF(Audit!I618=10,Audit!V618&amp;Audit!W618,"") &amp; IF(Audit!I618&lt;&gt;1,U1853,"")</f>
        <v>#N/A</v>
      </c>
      <c r="K1853" s="17" t="e">
        <f>VLOOKUP(Audit!J618,$V$3:$AE$12,10,FALSE) &amp; Audit!S618 &amp; VLOOKUP(Audit!J618,$V$13:$AE$22,10,FALSE) &amp; IF(Audit!J618=10,Audit!V618&amp;Audit!W618,"") &amp; IF(Audit!J618&lt;&gt;1,U1853,"")</f>
        <v>#N/A</v>
      </c>
      <c r="L1853" s="10">
        <f>Audit!K618</f>
        <v>0</v>
      </c>
      <c r="M1853" s="10" t="e">
        <f t="shared" si="851"/>
        <v>#N/A</v>
      </c>
      <c r="N1853" s="10" t="e">
        <f t="shared" si="852"/>
        <v>#N/A</v>
      </c>
      <c r="O1853" s="10" t="e">
        <f t="shared" si="853"/>
        <v>#N/A</v>
      </c>
      <c r="P1853" s="10" t="e">
        <f t="shared" si="854"/>
        <v>#N/A</v>
      </c>
      <c r="Q1853" s="10" t="e">
        <f t="shared" si="855"/>
        <v>#N/A</v>
      </c>
      <c r="R1853" s="10" t="e">
        <f t="shared" si="856"/>
        <v>#N/A</v>
      </c>
      <c r="S1853" s="10" t="e">
        <f t="shared" si="857"/>
        <v>#N/A</v>
      </c>
      <c r="T1853" s="10" t="e">
        <f t="shared" si="858"/>
        <v>#N/A</v>
      </c>
      <c r="U1853" s="17" t="str">
        <f>IF(Audit!M618="","",VLOOKUP(Audit!M618,$W$26:$X$35,2,FALSE)) &amp; Audit!N618 &amp; IF(Audit!O618="","",IF(Audit!N618&lt;=1.4,VLOOKUP(Audit!O618,$W$38:X1898,2,FALSE),VLOOKUP(Audit!O618,$W$51:$X$61,2,FALSE))) &amp; IF(Audit!P618="","",VLOOKUP(Audit!P618,$Y$26:$Z$35,2,FALSE) &amp; Audit!Q618 &amp; IF(Audit!O618="","",IF(Audit!Q618&lt;=1.4,VLOOKUP(Audit!R618,$Y$38:$Z$48,2,FALSE),VLOOKUP(Audit!R618,$Y$51:$Z$61,2,FALSE))))</f>
        <v/>
      </c>
      <c r="V1853" s="21"/>
      <c r="AH1853" s="49">
        <f>Audit!A618</f>
        <v>0</v>
      </c>
      <c r="AI1853" s="50" t="e">
        <f>VLOOKUP(Audit!B618,$V$3:$AE$12,2,FALSE)&amp; IF(Audit!B618=10,Audit!V618,"")</f>
        <v>#N/A</v>
      </c>
      <c r="AJ1853" s="50" t="e">
        <f>VLOOKUP(Audit!B618,$V$13:$AE$22,2,FALSE)&amp; IF(Audit!B618=10,Audit!W618,"")</f>
        <v>#N/A</v>
      </c>
      <c r="AK1853" s="47" t="e">
        <f t="shared" si="859"/>
        <v>#N/A</v>
      </c>
      <c r="AL1853" s="50" t="e">
        <f>VLOOKUP(Audit!C618,$V$3:$AE$12,3,FALSE)&amp; IF(Audit!C618=10,Audit!V618,"")</f>
        <v>#N/A</v>
      </c>
      <c r="AM1853" s="50" t="e">
        <f>VLOOKUP(Audit!C618,$V$13:$AE$22,3,FALSE)&amp; IF(Audit!C618=10,Audit!W618,"")</f>
        <v>#N/A</v>
      </c>
      <c r="AN1853" s="47" t="e">
        <f t="shared" si="860"/>
        <v>#N/A</v>
      </c>
      <c r="AO1853" s="50" t="e">
        <f>VLOOKUP(Audit!D618,$V$3:$AE$12,4,FALSE) &amp;  Audit!T618 &amp; IF(Audit!D618=10,Audit!V618,"")</f>
        <v>#N/A</v>
      </c>
      <c r="AP1853" s="50" t="e">
        <f>VLOOKUP(Audit!D618,$V$13:$AE$22,4,FALSE)&amp; IF(Audit!D618=10,Audit!W618,"")</f>
        <v>#N/A</v>
      </c>
      <c r="AQ1853" s="47" t="e">
        <f t="shared" si="861"/>
        <v>#N/A</v>
      </c>
      <c r="AR1853" s="50" t="e">
        <f>VLOOKUP(Audit!E618,$V$3:$AE$12,5,FALSE)&amp; IF(Audit!E618=10,Audit!V618,"")</f>
        <v>#N/A</v>
      </c>
      <c r="AS1853" s="50" t="e">
        <f>VLOOKUP(Audit!E618,$V$13:$AE$22,5,FALSE)&amp; IF(Audit!E618=10,Audit!W618,"")</f>
        <v>#N/A</v>
      </c>
      <c r="AT1853" s="47" t="e">
        <f t="shared" si="862"/>
        <v>#N/A</v>
      </c>
      <c r="AU1853" s="50" t="e">
        <f>VLOOKUP(Audit!F618,$V$3:$AE$12,6,FALSE)&amp; IF(Audit!F618=10,Audit!V618,"")</f>
        <v>#N/A</v>
      </c>
      <c r="AV1853" s="50" t="e">
        <f>VLOOKUP(Audit!F618,$V$13:$AE$22,6,FALSE)&amp; IF(Audit!F618=10,Audit!W618,"")</f>
        <v>#N/A</v>
      </c>
      <c r="AW1853" s="47" t="e">
        <f t="shared" si="863"/>
        <v>#N/A</v>
      </c>
      <c r="AX1853" s="50" t="e">
        <f>VLOOKUP(Audit!G618,$V$3:$AE$12,7,FALSE)&amp; IF(Audit!G618=10,Audit!V618,"")</f>
        <v>#N/A</v>
      </c>
      <c r="AY1853" s="50" t="e">
        <f>VLOOKUP(Audit!G618,$V$13:$AE$22,7,FALSE) &amp; IF(Audit!G618=10,Audit!W618,"")</f>
        <v>#N/A</v>
      </c>
      <c r="AZ1853" s="47" t="e">
        <f t="shared" si="864"/>
        <v>#N/A</v>
      </c>
      <c r="BA1853" s="50" t="e">
        <f>VLOOKUP(Audit!H618,$V$3:$AE$12,8,FALSE)&amp; Audit!U618 &amp; IF(Audit!H618=10,Audit!V618,"")</f>
        <v>#N/A</v>
      </c>
      <c r="BB1853" s="50" t="e">
        <f>VLOOKUP(Audit!H618,$V$13:$AE$22,8,FALSE) &amp; IF(Audit!H618=10,Audit!W618,"")</f>
        <v>#N/A</v>
      </c>
      <c r="BC1853" s="47" t="e">
        <f t="shared" si="865"/>
        <v>#N/A</v>
      </c>
      <c r="BD1853" s="50" t="e">
        <f>VLOOKUP(Audit!I618,$V$3:$AE$12,9,FALSE)&amp; IF(Audit!I618=10,Audit!V618,"")</f>
        <v>#N/A</v>
      </c>
      <c r="BE1853" s="50" t="e">
        <f>VLOOKUP(Audit!I618,$V$13:$AE$22,9,FALSE) &amp; IF(Audit!I618=10,Audit!W618,"") &amp; IF(Audit!I618&lt;&gt;1,U1853,"")</f>
        <v>#N/A</v>
      </c>
      <c r="BF1853" s="47" t="e">
        <f t="shared" si="866"/>
        <v>#N/A</v>
      </c>
      <c r="BG1853" s="50" t="e">
        <f>VLOOKUP(Audit!J618,$V$3:$AE$12,10,FALSE) &amp; Audit!S618 &amp; IF(Audit!J618=10,Audit!V618,"")</f>
        <v>#N/A</v>
      </c>
      <c r="BH1853" s="50" t="e">
        <f>VLOOKUP(Audit!J618,$V$13:$AE$22,10,FALSE) &amp; IF(Audit!J618=10,Audit!W618,"") &amp; IF(Audit!J618&lt;&gt;1,U1853,"")</f>
        <v>#N/A</v>
      </c>
      <c r="BI1853" s="47" t="e">
        <f t="shared" si="867"/>
        <v>#N/A</v>
      </c>
      <c r="BJ1853" s="48" t="str">
        <f t="shared" si="868"/>
        <v/>
      </c>
      <c r="BK1853" s="48" t="str">
        <f t="shared" si="869"/>
        <v/>
      </c>
      <c r="BL1853" s="48" t="str">
        <f t="shared" si="870"/>
        <v/>
      </c>
      <c r="BM1853" s="48" t="str">
        <f t="shared" si="871"/>
        <v/>
      </c>
      <c r="BN1853" s="48" t="str">
        <f t="shared" si="872"/>
        <v/>
      </c>
      <c r="BO1853" s="48" t="str">
        <f t="shared" si="873"/>
        <v/>
      </c>
      <c r="BP1853" s="48" t="str">
        <f t="shared" si="874"/>
        <v/>
      </c>
      <c r="BQ1853" s="48" t="str">
        <f t="shared" si="875"/>
        <v/>
      </c>
      <c r="BR1853" s="48" t="str">
        <f t="shared" si="876"/>
        <v/>
      </c>
      <c r="BS1853" s="48" t="str">
        <f t="shared" si="877"/>
        <v/>
      </c>
      <c r="BT1853" s="48" t="str">
        <f t="shared" si="878"/>
        <v/>
      </c>
      <c r="BU1853" s="48" t="str">
        <f t="shared" si="879"/>
        <v/>
      </c>
    </row>
    <row r="1854" spans="1:73">
      <c r="A1854" s="10">
        <f>Audit!A619</f>
        <v>0</v>
      </c>
      <c r="B1854" s="10" t="e">
        <f t="shared" si="850"/>
        <v>#N/A</v>
      </c>
      <c r="C1854" s="17" t="e">
        <f>VLOOKUP(Audit!B619,$V$3:$AE$12,2,FALSE) &amp; VLOOKUP(Audit!B619,$V$13:$AE$22,2,FALSE)&amp; IF(Audit!B619=10,Audit!V619&amp;Audit!W619,"")</f>
        <v>#N/A</v>
      </c>
      <c r="D1854" s="17" t="e">
        <f>VLOOKUP(Audit!C619,$V$3:$AE$12,3,FALSE) &amp; VLOOKUP(Audit!C619,$V$13:$AE$22,3,FALSE) &amp;IF(Audit!C619=10,Audit!V619&amp;Audit!W619,"")</f>
        <v>#N/A</v>
      </c>
      <c r="E1854" s="17" t="e">
        <f>VLOOKUP(Audit!D619,$V$3:$AE$12,4,FALSE)&amp; Audit!T619 &amp; VLOOKUP(Audit!D619,$V$13:$AE$22,4,FALSE)&amp; IF(Audit!D619=10,Audit!V619&amp;Audit!W619,"")</f>
        <v>#N/A</v>
      </c>
      <c r="F1854" s="17" t="e">
        <f>VLOOKUP(Audit!E619,$V$3:$AE$12,5,FALSE) &amp; VLOOKUP(Audit!E619,$V$13:$AE$22,5,FALSE)&amp; IF(Audit!E619=10,Audit!V619&amp;Audit!W619,"")</f>
        <v>#N/A</v>
      </c>
      <c r="G1854" s="17" t="e">
        <f>VLOOKUP(Audit!F619,$V$3:$AE$12,6,FALSE) &amp; VLOOKUP(Audit!F619,$V$13:$AE$22,6,FALSE)&amp; IF(Audit!F619=10,Audit!V619&amp;Audit!W619,"")</f>
        <v>#N/A</v>
      </c>
      <c r="H1854" s="17" t="e">
        <f>VLOOKUP(Audit!G619,$V$3:$AE$12,7,FALSE) &amp; VLOOKUP(Audit!G619,$V$13:$AE$22,7,FALSE)&amp;IF(Audit!G619=10,Audit!V619&amp;Audit!W619,"")</f>
        <v>#N/A</v>
      </c>
      <c r="I1854" s="17" t="e">
        <f>VLOOKUP(Audit!H619,$V$3:$AE$12,8,FALSE) &amp; Audit!U619 &amp; VLOOKUP(Audit!H619,$V$13:$AE$22,8,FALSE)&amp;IF(Audit!H619=10,Audit!V619&amp;Audit!W619,"")</f>
        <v>#N/A</v>
      </c>
      <c r="J1854" s="17" t="e">
        <f>VLOOKUP(Audit!I619,$V$3:$AE$12,9,FALSE) &amp; VLOOKUP(Audit!I619,$V$13:$AE$22,9,FALSE) &amp; IF(Audit!I619=10,Audit!V619&amp;Audit!W619,"") &amp; IF(Audit!I619&lt;&gt;1,U1854,"")</f>
        <v>#N/A</v>
      </c>
      <c r="K1854" s="17" t="e">
        <f>VLOOKUP(Audit!J619,$V$3:$AE$12,10,FALSE) &amp; Audit!S619 &amp; VLOOKUP(Audit!J619,$V$13:$AE$22,10,FALSE) &amp; IF(Audit!J619=10,Audit!V619&amp;Audit!W619,"") &amp; IF(Audit!J619&lt;&gt;1,U1854,"")</f>
        <v>#N/A</v>
      </c>
      <c r="L1854" s="10">
        <f>Audit!K619</f>
        <v>0</v>
      </c>
      <c r="M1854" s="10" t="e">
        <f t="shared" si="851"/>
        <v>#N/A</v>
      </c>
      <c r="N1854" s="10" t="e">
        <f t="shared" si="852"/>
        <v>#N/A</v>
      </c>
      <c r="O1854" s="10" t="e">
        <f t="shared" si="853"/>
        <v>#N/A</v>
      </c>
      <c r="P1854" s="10" t="e">
        <f t="shared" si="854"/>
        <v>#N/A</v>
      </c>
      <c r="Q1854" s="10" t="e">
        <f t="shared" si="855"/>
        <v>#N/A</v>
      </c>
      <c r="R1854" s="10" t="e">
        <f t="shared" si="856"/>
        <v>#N/A</v>
      </c>
      <c r="S1854" s="10" t="e">
        <f t="shared" si="857"/>
        <v>#N/A</v>
      </c>
      <c r="T1854" s="10" t="e">
        <f t="shared" si="858"/>
        <v>#N/A</v>
      </c>
      <c r="U1854" s="17" t="str">
        <f>IF(Audit!M619="","",VLOOKUP(Audit!M619,$W$26:$X$35,2,FALSE)) &amp; Audit!N619 &amp; IF(Audit!O619="","",IF(Audit!N619&lt;=1.4,VLOOKUP(Audit!O619,$W$38:X1899,2,FALSE),VLOOKUP(Audit!O619,$W$51:$X$61,2,FALSE))) &amp; IF(Audit!P619="","",VLOOKUP(Audit!P619,$Y$26:$Z$35,2,FALSE) &amp; Audit!Q619 &amp; IF(Audit!O619="","",IF(Audit!Q619&lt;=1.4,VLOOKUP(Audit!R619,$Y$38:$Z$48,2,FALSE),VLOOKUP(Audit!R619,$Y$51:$Z$61,2,FALSE))))</f>
        <v/>
      </c>
      <c r="V1854" s="21"/>
      <c r="AH1854" s="49">
        <f>Audit!A619</f>
        <v>0</v>
      </c>
      <c r="AI1854" s="50" t="e">
        <f>VLOOKUP(Audit!B619,$V$3:$AE$12,2,FALSE)&amp; IF(Audit!B619=10,Audit!V619,"")</f>
        <v>#N/A</v>
      </c>
      <c r="AJ1854" s="50" t="e">
        <f>VLOOKUP(Audit!B619,$V$13:$AE$22,2,FALSE)&amp; IF(Audit!B619=10,Audit!W619,"")</f>
        <v>#N/A</v>
      </c>
      <c r="AK1854" s="47" t="e">
        <f t="shared" si="859"/>
        <v>#N/A</v>
      </c>
      <c r="AL1854" s="50" t="e">
        <f>VLOOKUP(Audit!C619,$V$3:$AE$12,3,FALSE)&amp; IF(Audit!C619=10,Audit!V619,"")</f>
        <v>#N/A</v>
      </c>
      <c r="AM1854" s="50" t="e">
        <f>VLOOKUP(Audit!C619,$V$13:$AE$22,3,FALSE)&amp; IF(Audit!C619=10,Audit!W619,"")</f>
        <v>#N/A</v>
      </c>
      <c r="AN1854" s="47" t="e">
        <f t="shared" si="860"/>
        <v>#N/A</v>
      </c>
      <c r="AO1854" s="50" t="e">
        <f>VLOOKUP(Audit!D619,$V$3:$AE$12,4,FALSE) &amp;  Audit!T619 &amp; IF(Audit!D619=10,Audit!V619,"")</f>
        <v>#N/A</v>
      </c>
      <c r="AP1854" s="50" t="e">
        <f>VLOOKUP(Audit!D619,$V$13:$AE$22,4,FALSE)&amp; IF(Audit!D619=10,Audit!W619,"")</f>
        <v>#N/A</v>
      </c>
      <c r="AQ1854" s="47" t="e">
        <f t="shared" si="861"/>
        <v>#N/A</v>
      </c>
      <c r="AR1854" s="50" t="e">
        <f>VLOOKUP(Audit!E619,$V$3:$AE$12,5,FALSE)&amp; IF(Audit!E619=10,Audit!V619,"")</f>
        <v>#N/A</v>
      </c>
      <c r="AS1854" s="50" t="e">
        <f>VLOOKUP(Audit!E619,$V$13:$AE$22,5,FALSE)&amp; IF(Audit!E619=10,Audit!W619,"")</f>
        <v>#N/A</v>
      </c>
      <c r="AT1854" s="47" t="e">
        <f t="shared" si="862"/>
        <v>#N/A</v>
      </c>
      <c r="AU1854" s="50" t="e">
        <f>VLOOKUP(Audit!F619,$V$3:$AE$12,6,FALSE)&amp; IF(Audit!F619=10,Audit!V619,"")</f>
        <v>#N/A</v>
      </c>
      <c r="AV1854" s="50" t="e">
        <f>VLOOKUP(Audit!F619,$V$13:$AE$22,6,FALSE)&amp; IF(Audit!F619=10,Audit!W619,"")</f>
        <v>#N/A</v>
      </c>
      <c r="AW1854" s="47" t="e">
        <f t="shared" si="863"/>
        <v>#N/A</v>
      </c>
      <c r="AX1854" s="50" t="e">
        <f>VLOOKUP(Audit!G619,$V$3:$AE$12,7,FALSE)&amp; IF(Audit!G619=10,Audit!V619,"")</f>
        <v>#N/A</v>
      </c>
      <c r="AY1854" s="50" t="e">
        <f>VLOOKUP(Audit!G619,$V$13:$AE$22,7,FALSE) &amp; IF(Audit!G619=10,Audit!W619,"")</f>
        <v>#N/A</v>
      </c>
      <c r="AZ1854" s="47" t="e">
        <f t="shared" si="864"/>
        <v>#N/A</v>
      </c>
      <c r="BA1854" s="50" t="e">
        <f>VLOOKUP(Audit!H619,$V$3:$AE$12,8,FALSE)&amp; Audit!U619 &amp; IF(Audit!H619=10,Audit!V619,"")</f>
        <v>#N/A</v>
      </c>
      <c r="BB1854" s="50" t="e">
        <f>VLOOKUP(Audit!H619,$V$13:$AE$22,8,FALSE) &amp; IF(Audit!H619=10,Audit!W619,"")</f>
        <v>#N/A</v>
      </c>
      <c r="BC1854" s="47" t="e">
        <f t="shared" si="865"/>
        <v>#N/A</v>
      </c>
      <c r="BD1854" s="50" t="e">
        <f>VLOOKUP(Audit!I619,$V$3:$AE$12,9,FALSE)&amp; IF(Audit!I619=10,Audit!V619,"")</f>
        <v>#N/A</v>
      </c>
      <c r="BE1854" s="50" t="e">
        <f>VLOOKUP(Audit!I619,$V$13:$AE$22,9,FALSE) &amp; IF(Audit!I619=10,Audit!W619,"") &amp; IF(Audit!I619&lt;&gt;1,U1854,"")</f>
        <v>#N/A</v>
      </c>
      <c r="BF1854" s="47" t="e">
        <f t="shared" si="866"/>
        <v>#N/A</v>
      </c>
      <c r="BG1854" s="50" t="e">
        <f>VLOOKUP(Audit!J619,$V$3:$AE$12,10,FALSE) &amp; Audit!S619 &amp; IF(Audit!J619=10,Audit!V619,"")</f>
        <v>#N/A</v>
      </c>
      <c r="BH1854" s="50" t="e">
        <f>VLOOKUP(Audit!J619,$V$13:$AE$22,10,FALSE) &amp; IF(Audit!J619=10,Audit!W619,"") &amp; IF(Audit!J619&lt;&gt;1,U1854,"")</f>
        <v>#N/A</v>
      </c>
      <c r="BI1854" s="47" t="e">
        <f t="shared" si="867"/>
        <v>#N/A</v>
      </c>
      <c r="BJ1854" s="48" t="str">
        <f t="shared" si="868"/>
        <v/>
      </c>
      <c r="BK1854" s="48" t="str">
        <f t="shared" si="869"/>
        <v/>
      </c>
      <c r="BL1854" s="48" t="str">
        <f t="shared" si="870"/>
        <v/>
      </c>
      <c r="BM1854" s="48" t="str">
        <f t="shared" si="871"/>
        <v/>
      </c>
      <c r="BN1854" s="48" t="str">
        <f t="shared" si="872"/>
        <v/>
      </c>
      <c r="BO1854" s="48" t="str">
        <f t="shared" si="873"/>
        <v/>
      </c>
      <c r="BP1854" s="48" t="str">
        <f t="shared" si="874"/>
        <v/>
      </c>
      <c r="BQ1854" s="48" t="str">
        <f t="shared" si="875"/>
        <v/>
      </c>
      <c r="BR1854" s="48" t="str">
        <f t="shared" si="876"/>
        <v/>
      </c>
      <c r="BS1854" s="48" t="str">
        <f t="shared" si="877"/>
        <v/>
      </c>
      <c r="BT1854" s="48" t="str">
        <f t="shared" si="878"/>
        <v/>
      </c>
      <c r="BU1854" s="48" t="str">
        <f t="shared" si="879"/>
        <v/>
      </c>
    </row>
    <row r="1855" spans="1:73">
      <c r="A1855" s="10">
        <f>Audit!A620</f>
        <v>0</v>
      </c>
      <c r="B1855" s="10" t="e">
        <f t="shared" si="850"/>
        <v>#N/A</v>
      </c>
      <c r="C1855" s="17" t="e">
        <f>VLOOKUP(Audit!B620,$V$3:$AE$12,2,FALSE) &amp; VLOOKUP(Audit!B620,$V$13:$AE$22,2,FALSE)&amp; IF(Audit!B620=10,Audit!V620&amp;Audit!W620,"")</f>
        <v>#N/A</v>
      </c>
      <c r="D1855" s="17" t="e">
        <f>VLOOKUP(Audit!C620,$V$3:$AE$12,3,FALSE) &amp; VLOOKUP(Audit!C620,$V$13:$AE$22,3,FALSE) &amp;IF(Audit!C620=10,Audit!V620&amp;Audit!W620,"")</f>
        <v>#N/A</v>
      </c>
      <c r="E1855" s="17" t="e">
        <f>VLOOKUP(Audit!D620,$V$3:$AE$12,4,FALSE)&amp; Audit!T620 &amp; VLOOKUP(Audit!D620,$V$13:$AE$22,4,FALSE)&amp; IF(Audit!D620=10,Audit!V620&amp;Audit!W620,"")</f>
        <v>#N/A</v>
      </c>
      <c r="F1855" s="17" t="e">
        <f>VLOOKUP(Audit!E620,$V$3:$AE$12,5,FALSE) &amp; VLOOKUP(Audit!E620,$V$13:$AE$22,5,FALSE)&amp; IF(Audit!E620=10,Audit!V620&amp;Audit!W620,"")</f>
        <v>#N/A</v>
      </c>
      <c r="G1855" s="17" t="e">
        <f>VLOOKUP(Audit!F620,$V$3:$AE$12,6,FALSE) &amp; VLOOKUP(Audit!F620,$V$13:$AE$22,6,FALSE)&amp; IF(Audit!F620=10,Audit!V620&amp;Audit!W620,"")</f>
        <v>#N/A</v>
      </c>
      <c r="H1855" s="17" t="e">
        <f>VLOOKUP(Audit!G620,$V$3:$AE$12,7,FALSE) &amp; VLOOKUP(Audit!G620,$V$13:$AE$22,7,FALSE)&amp;IF(Audit!G620=10,Audit!V620&amp;Audit!W620,"")</f>
        <v>#N/A</v>
      </c>
      <c r="I1855" s="17" t="e">
        <f>VLOOKUP(Audit!H620,$V$3:$AE$12,8,FALSE) &amp; Audit!U620 &amp; VLOOKUP(Audit!H620,$V$13:$AE$22,8,FALSE)&amp;IF(Audit!H620=10,Audit!V620&amp;Audit!W620,"")</f>
        <v>#N/A</v>
      </c>
      <c r="J1855" s="17" t="e">
        <f>VLOOKUP(Audit!I620,$V$3:$AE$12,9,FALSE) &amp; VLOOKUP(Audit!I620,$V$13:$AE$22,9,FALSE) &amp; IF(Audit!I620=10,Audit!V620&amp;Audit!W620,"") &amp; IF(Audit!I620&lt;&gt;1,U1855,"")</f>
        <v>#N/A</v>
      </c>
      <c r="K1855" s="17" t="e">
        <f>VLOOKUP(Audit!J620,$V$3:$AE$12,10,FALSE) &amp; Audit!S620 &amp; VLOOKUP(Audit!J620,$V$13:$AE$22,10,FALSE) &amp; IF(Audit!J620=10,Audit!V620&amp;Audit!W620,"") &amp; IF(Audit!J620&lt;&gt;1,U1855,"")</f>
        <v>#N/A</v>
      </c>
      <c r="L1855" s="10">
        <f>Audit!K620</f>
        <v>0</v>
      </c>
      <c r="M1855" s="10" t="e">
        <f t="shared" si="851"/>
        <v>#N/A</v>
      </c>
      <c r="N1855" s="10" t="e">
        <f t="shared" si="852"/>
        <v>#N/A</v>
      </c>
      <c r="O1855" s="10" t="e">
        <f t="shared" si="853"/>
        <v>#N/A</v>
      </c>
      <c r="P1855" s="10" t="e">
        <f t="shared" si="854"/>
        <v>#N/A</v>
      </c>
      <c r="Q1855" s="10" t="e">
        <f t="shared" si="855"/>
        <v>#N/A</v>
      </c>
      <c r="R1855" s="10" t="e">
        <f t="shared" si="856"/>
        <v>#N/A</v>
      </c>
      <c r="S1855" s="10" t="e">
        <f t="shared" si="857"/>
        <v>#N/A</v>
      </c>
      <c r="T1855" s="10" t="e">
        <f t="shared" si="858"/>
        <v>#N/A</v>
      </c>
      <c r="U1855" s="17" t="str">
        <f>IF(Audit!M620="","",VLOOKUP(Audit!M620,$W$26:$X$35,2,FALSE)) &amp; Audit!N620 &amp; IF(Audit!O620="","",IF(Audit!N620&lt;=1.4,VLOOKUP(Audit!O620,$W$38:X1900,2,FALSE),VLOOKUP(Audit!O620,$W$51:$X$61,2,FALSE))) &amp; IF(Audit!P620="","",VLOOKUP(Audit!P620,$Y$26:$Z$35,2,FALSE) &amp; Audit!Q620 &amp; IF(Audit!O620="","",IF(Audit!Q620&lt;=1.4,VLOOKUP(Audit!R620,$Y$38:$Z$48,2,FALSE),VLOOKUP(Audit!R620,$Y$51:$Z$61,2,FALSE))))</f>
        <v/>
      </c>
      <c r="V1855" s="21"/>
      <c r="AH1855" s="49">
        <f>Audit!A620</f>
        <v>0</v>
      </c>
      <c r="AI1855" s="50" t="e">
        <f>VLOOKUP(Audit!B620,$V$3:$AE$12,2,FALSE)&amp; IF(Audit!B620=10,Audit!V620,"")</f>
        <v>#N/A</v>
      </c>
      <c r="AJ1855" s="50" t="e">
        <f>VLOOKUP(Audit!B620,$V$13:$AE$22,2,FALSE)&amp; IF(Audit!B620=10,Audit!W620,"")</f>
        <v>#N/A</v>
      </c>
      <c r="AK1855" s="47" t="e">
        <f t="shared" si="859"/>
        <v>#N/A</v>
      </c>
      <c r="AL1855" s="50" t="e">
        <f>VLOOKUP(Audit!C620,$V$3:$AE$12,3,FALSE)&amp; IF(Audit!C620=10,Audit!V620,"")</f>
        <v>#N/A</v>
      </c>
      <c r="AM1855" s="50" t="e">
        <f>VLOOKUP(Audit!C620,$V$13:$AE$22,3,FALSE)&amp; IF(Audit!C620=10,Audit!W620,"")</f>
        <v>#N/A</v>
      </c>
      <c r="AN1855" s="47" t="e">
        <f t="shared" si="860"/>
        <v>#N/A</v>
      </c>
      <c r="AO1855" s="50" t="e">
        <f>VLOOKUP(Audit!D620,$V$3:$AE$12,4,FALSE) &amp;  Audit!T620 &amp; IF(Audit!D620=10,Audit!V620,"")</f>
        <v>#N/A</v>
      </c>
      <c r="AP1855" s="50" t="e">
        <f>VLOOKUP(Audit!D620,$V$13:$AE$22,4,FALSE)&amp; IF(Audit!D620=10,Audit!W620,"")</f>
        <v>#N/A</v>
      </c>
      <c r="AQ1855" s="47" t="e">
        <f t="shared" si="861"/>
        <v>#N/A</v>
      </c>
      <c r="AR1855" s="50" t="e">
        <f>VLOOKUP(Audit!E620,$V$3:$AE$12,5,FALSE)&amp; IF(Audit!E620=10,Audit!V620,"")</f>
        <v>#N/A</v>
      </c>
      <c r="AS1855" s="50" t="e">
        <f>VLOOKUP(Audit!E620,$V$13:$AE$22,5,FALSE)&amp; IF(Audit!E620=10,Audit!W620,"")</f>
        <v>#N/A</v>
      </c>
      <c r="AT1855" s="47" t="e">
        <f t="shared" si="862"/>
        <v>#N/A</v>
      </c>
      <c r="AU1855" s="50" t="e">
        <f>VLOOKUP(Audit!F620,$V$3:$AE$12,6,FALSE)&amp; IF(Audit!F620=10,Audit!V620,"")</f>
        <v>#N/A</v>
      </c>
      <c r="AV1855" s="50" t="e">
        <f>VLOOKUP(Audit!F620,$V$13:$AE$22,6,FALSE)&amp; IF(Audit!F620=10,Audit!W620,"")</f>
        <v>#N/A</v>
      </c>
      <c r="AW1855" s="47" t="e">
        <f t="shared" si="863"/>
        <v>#N/A</v>
      </c>
      <c r="AX1855" s="50" t="e">
        <f>VLOOKUP(Audit!G620,$V$3:$AE$12,7,FALSE)&amp; IF(Audit!G620=10,Audit!V620,"")</f>
        <v>#N/A</v>
      </c>
      <c r="AY1855" s="50" t="e">
        <f>VLOOKUP(Audit!G620,$V$13:$AE$22,7,FALSE) &amp; IF(Audit!G620=10,Audit!W620,"")</f>
        <v>#N/A</v>
      </c>
      <c r="AZ1855" s="47" t="e">
        <f t="shared" si="864"/>
        <v>#N/A</v>
      </c>
      <c r="BA1855" s="50" t="e">
        <f>VLOOKUP(Audit!H620,$V$3:$AE$12,8,FALSE)&amp; Audit!U620 &amp; IF(Audit!H620=10,Audit!V620,"")</f>
        <v>#N/A</v>
      </c>
      <c r="BB1855" s="50" t="e">
        <f>VLOOKUP(Audit!H620,$V$13:$AE$22,8,FALSE) &amp; IF(Audit!H620=10,Audit!W620,"")</f>
        <v>#N/A</v>
      </c>
      <c r="BC1855" s="47" t="e">
        <f t="shared" si="865"/>
        <v>#N/A</v>
      </c>
      <c r="BD1855" s="50" t="e">
        <f>VLOOKUP(Audit!I620,$V$3:$AE$12,9,FALSE)&amp; IF(Audit!I620=10,Audit!V620,"")</f>
        <v>#N/A</v>
      </c>
      <c r="BE1855" s="50" t="e">
        <f>VLOOKUP(Audit!I620,$V$13:$AE$22,9,FALSE) &amp; IF(Audit!I620=10,Audit!W620,"") &amp; IF(Audit!I620&lt;&gt;1,U1855,"")</f>
        <v>#N/A</v>
      </c>
      <c r="BF1855" s="47" t="e">
        <f t="shared" si="866"/>
        <v>#N/A</v>
      </c>
      <c r="BG1855" s="50" t="e">
        <f>VLOOKUP(Audit!J620,$V$3:$AE$12,10,FALSE) &amp; Audit!S620 &amp; IF(Audit!J620=10,Audit!V620,"")</f>
        <v>#N/A</v>
      </c>
      <c r="BH1855" s="50" t="e">
        <f>VLOOKUP(Audit!J620,$V$13:$AE$22,10,FALSE) &amp; IF(Audit!J620=10,Audit!W620,"") &amp; IF(Audit!J620&lt;&gt;1,U1855,"")</f>
        <v>#N/A</v>
      </c>
      <c r="BI1855" s="47" t="e">
        <f t="shared" si="867"/>
        <v>#N/A</v>
      </c>
      <c r="BJ1855" s="48" t="str">
        <f t="shared" si="868"/>
        <v/>
      </c>
      <c r="BK1855" s="48" t="str">
        <f t="shared" si="869"/>
        <v/>
      </c>
      <c r="BL1855" s="48" t="str">
        <f t="shared" si="870"/>
        <v/>
      </c>
      <c r="BM1855" s="48" t="str">
        <f t="shared" si="871"/>
        <v/>
      </c>
      <c r="BN1855" s="48" t="str">
        <f t="shared" si="872"/>
        <v/>
      </c>
      <c r="BO1855" s="48" t="str">
        <f t="shared" si="873"/>
        <v/>
      </c>
      <c r="BP1855" s="48" t="str">
        <f t="shared" si="874"/>
        <v/>
      </c>
      <c r="BQ1855" s="48" t="str">
        <f t="shared" si="875"/>
        <v/>
      </c>
      <c r="BR1855" s="48" t="str">
        <f t="shared" si="876"/>
        <v/>
      </c>
      <c r="BS1855" s="48" t="str">
        <f t="shared" si="877"/>
        <v/>
      </c>
      <c r="BT1855" s="48" t="str">
        <f t="shared" si="878"/>
        <v/>
      </c>
      <c r="BU1855" s="48" t="str">
        <f t="shared" si="879"/>
        <v/>
      </c>
    </row>
    <row r="1856" spans="1:73">
      <c r="A1856" s="10">
        <f>Audit!A621</f>
        <v>0</v>
      </c>
      <c r="B1856" s="10" t="e">
        <f t="shared" si="850"/>
        <v>#N/A</v>
      </c>
      <c r="C1856" s="17" t="e">
        <f>VLOOKUP(Audit!B621,$V$3:$AE$12,2,FALSE) &amp; VLOOKUP(Audit!B621,$V$13:$AE$22,2,FALSE)&amp; IF(Audit!B621=10,Audit!V621&amp;Audit!W621,"")</f>
        <v>#N/A</v>
      </c>
      <c r="D1856" s="17" t="e">
        <f>VLOOKUP(Audit!C621,$V$3:$AE$12,3,FALSE) &amp; VLOOKUP(Audit!C621,$V$13:$AE$22,3,FALSE) &amp;IF(Audit!C621=10,Audit!V621&amp;Audit!W621,"")</f>
        <v>#N/A</v>
      </c>
      <c r="E1856" s="17" t="e">
        <f>VLOOKUP(Audit!D621,$V$3:$AE$12,4,FALSE)&amp; Audit!T621 &amp; VLOOKUP(Audit!D621,$V$13:$AE$22,4,FALSE)&amp; IF(Audit!D621=10,Audit!V621&amp;Audit!W621,"")</f>
        <v>#N/A</v>
      </c>
      <c r="F1856" s="17" t="e">
        <f>VLOOKUP(Audit!E621,$V$3:$AE$12,5,FALSE) &amp; VLOOKUP(Audit!E621,$V$13:$AE$22,5,FALSE)&amp; IF(Audit!E621=10,Audit!V621&amp;Audit!W621,"")</f>
        <v>#N/A</v>
      </c>
      <c r="G1856" s="17" t="e">
        <f>VLOOKUP(Audit!F621,$V$3:$AE$12,6,FALSE) &amp; VLOOKUP(Audit!F621,$V$13:$AE$22,6,FALSE)&amp; IF(Audit!F621=10,Audit!V621&amp;Audit!W621,"")</f>
        <v>#N/A</v>
      </c>
      <c r="H1856" s="17" t="e">
        <f>VLOOKUP(Audit!G621,$V$3:$AE$12,7,FALSE) &amp; VLOOKUP(Audit!G621,$V$13:$AE$22,7,FALSE)&amp;IF(Audit!G621=10,Audit!V621&amp;Audit!W621,"")</f>
        <v>#N/A</v>
      </c>
      <c r="I1856" s="17" t="e">
        <f>VLOOKUP(Audit!H621,$V$3:$AE$12,8,FALSE) &amp; Audit!U621 &amp; VLOOKUP(Audit!H621,$V$13:$AE$22,8,FALSE)&amp;IF(Audit!H621=10,Audit!V621&amp;Audit!W621,"")</f>
        <v>#N/A</v>
      </c>
      <c r="J1856" s="17" t="e">
        <f>VLOOKUP(Audit!I621,$V$3:$AE$12,9,FALSE) &amp; VLOOKUP(Audit!I621,$V$13:$AE$22,9,FALSE) &amp; IF(Audit!I621=10,Audit!V621&amp;Audit!W621,"") &amp; IF(Audit!I621&lt;&gt;1,U1856,"")</f>
        <v>#N/A</v>
      </c>
      <c r="K1856" s="17" t="e">
        <f>VLOOKUP(Audit!J621,$V$3:$AE$12,10,FALSE) &amp; Audit!S621 &amp; VLOOKUP(Audit!J621,$V$13:$AE$22,10,FALSE) &amp; IF(Audit!J621=10,Audit!V621&amp;Audit!W621,"") &amp; IF(Audit!J621&lt;&gt;1,U1856,"")</f>
        <v>#N/A</v>
      </c>
      <c r="L1856" s="10">
        <f>Audit!K621</f>
        <v>0</v>
      </c>
      <c r="M1856" s="10" t="e">
        <f t="shared" si="851"/>
        <v>#N/A</v>
      </c>
      <c r="N1856" s="10" t="e">
        <f t="shared" si="852"/>
        <v>#N/A</v>
      </c>
      <c r="O1856" s="10" t="e">
        <f t="shared" si="853"/>
        <v>#N/A</v>
      </c>
      <c r="P1856" s="10" t="e">
        <f t="shared" si="854"/>
        <v>#N/A</v>
      </c>
      <c r="Q1856" s="10" t="e">
        <f t="shared" si="855"/>
        <v>#N/A</v>
      </c>
      <c r="R1856" s="10" t="e">
        <f t="shared" si="856"/>
        <v>#N/A</v>
      </c>
      <c r="S1856" s="10" t="e">
        <f t="shared" si="857"/>
        <v>#N/A</v>
      </c>
      <c r="T1856" s="10" t="e">
        <f t="shared" si="858"/>
        <v>#N/A</v>
      </c>
      <c r="U1856" s="17" t="str">
        <f>IF(Audit!M621="","",VLOOKUP(Audit!M621,$W$26:$X$35,2,FALSE)) &amp; Audit!N621 &amp; IF(Audit!O621="","",IF(Audit!N621&lt;=1.4,VLOOKUP(Audit!O621,$W$38:X1901,2,FALSE),VLOOKUP(Audit!O621,$W$51:$X$61,2,FALSE))) &amp; IF(Audit!P621="","",VLOOKUP(Audit!P621,$Y$26:$Z$35,2,FALSE) &amp; Audit!Q621 &amp; IF(Audit!O621="","",IF(Audit!Q621&lt;=1.4,VLOOKUP(Audit!R621,$Y$38:$Z$48,2,FALSE),VLOOKUP(Audit!R621,$Y$51:$Z$61,2,FALSE))))</f>
        <v/>
      </c>
      <c r="V1856" s="21"/>
      <c r="AH1856" s="49">
        <f>Audit!A621</f>
        <v>0</v>
      </c>
      <c r="AI1856" s="50" t="e">
        <f>VLOOKUP(Audit!B621,$V$3:$AE$12,2,FALSE)&amp; IF(Audit!B621=10,Audit!V621,"")</f>
        <v>#N/A</v>
      </c>
      <c r="AJ1856" s="50" t="e">
        <f>VLOOKUP(Audit!B621,$V$13:$AE$22,2,FALSE)&amp; IF(Audit!B621=10,Audit!W621,"")</f>
        <v>#N/A</v>
      </c>
      <c r="AK1856" s="47" t="e">
        <f t="shared" si="859"/>
        <v>#N/A</v>
      </c>
      <c r="AL1856" s="50" t="e">
        <f>VLOOKUP(Audit!C621,$V$3:$AE$12,3,FALSE)&amp; IF(Audit!C621=10,Audit!V621,"")</f>
        <v>#N/A</v>
      </c>
      <c r="AM1856" s="50" t="e">
        <f>VLOOKUP(Audit!C621,$V$13:$AE$22,3,FALSE)&amp; IF(Audit!C621=10,Audit!W621,"")</f>
        <v>#N/A</v>
      </c>
      <c r="AN1856" s="47" t="e">
        <f t="shared" si="860"/>
        <v>#N/A</v>
      </c>
      <c r="AO1856" s="50" t="e">
        <f>VLOOKUP(Audit!D621,$V$3:$AE$12,4,FALSE) &amp;  Audit!T621 &amp; IF(Audit!D621=10,Audit!V621,"")</f>
        <v>#N/A</v>
      </c>
      <c r="AP1856" s="50" t="e">
        <f>VLOOKUP(Audit!D621,$V$13:$AE$22,4,FALSE)&amp; IF(Audit!D621=10,Audit!W621,"")</f>
        <v>#N/A</v>
      </c>
      <c r="AQ1856" s="47" t="e">
        <f t="shared" si="861"/>
        <v>#N/A</v>
      </c>
      <c r="AR1856" s="50" t="e">
        <f>VLOOKUP(Audit!E621,$V$3:$AE$12,5,FALSE)&amp; IF(Audit!E621=10,Audit!V621,"")</f>
        <v>#N/A</v>
      </c>
      <c r="AS1856" s="50" t="e">
        <f>VLOOKUP(Audit!E621,$V$13:$AE$22,5,FALSE)&amp; IF(Audit!E621=10,Audit!W621,"")</f>
        <v>#N/A</v>
      </c>
      <c r="AT1856" s="47" t="e">
        <f t="shared" si="862"/>
        <v>#N/A</v>
      </c>
      <c r="AU1856" s="50" t="e">
        <f>VLOOKUP(Audit!F621,$V$3:$AE$12,6,FALSE)&amp; IF(Audit!F621=10,Audit!V621,"")</f>
        <v>#N/A</v>
      </c>
      <c r="AV1856" s="50" t="e">
        <f>VLOOKUP(Audit!F621,$V$13:$AE$22,6,FALSE)&amp; IF(Audit!F621=10,Audit!W621,"")</f>
        <v>#N/A</v>
      </c>
      <c r="AW1856" s="47" t="e">
        <f t="shared" si="863"/>
        <v>#N/A</v>
      </c>
      <c r="AX1856" s="50" t="e">
        <f>VLOOKUP(Audit!G621,$V$3:$AE$12,7,FALSE)&amp; IF(Audit!G621=10,Audit!V621,"")</f>
        <v>#N/A</v>
      </c>
      <c r="AY1856" s="50" t="e">
        <f>VLOOKUP(Audit!G621,$V$13:$AE$22,7,FALSE) &amp; IF(Audit!G621=10,Audit!W621,"")</f>
        <v>#N/A</v>
      </c>
      <c r="AZ1856" s="47" t="e">
        <f t="shared" si="864"/>
        <v>#N/A</v>
      </c>
      <c r="BA1856" s="50" t="e">
        <f>VLOOKUP(Audit!H621,$V$3:$AE$12,8,FALSE)&amp; Audit!U621 &amp; IF(Audit!H621=10,Audit!V621,"")</f>
        <v>#N/A</v>
      </c>
      <c r="BB1856" s="50" t="e">
        <f>VLOOKUP(Audit!H621,$V$13:$AE$22,8,FALSE) &amp; IF(Audit!H621=10,Audit!W621,"")</f>
        <v>#N/A</v>
      </c>
      <c r="BC1856" s="47" t="e">
        <f t="shared" si="865"/>
        <v>#N/A</v>
      </c>
      <c r="BD1856" s="50" t="e">
        <f>VLOOKUP(Audit!I621,$V$3:$AE$12,9,FALSE)&amp; IF(Audit!I621=10,Audit!V621,"")</f>
        <v>#N/A</v>
      </c>
      <c r="BE1856" s="50" t="e">
        <f>VLOOKUP(Audit!I621,$V$13:$AE$22,9,FALSE) &amp; IF(Audit!I621=10,Audit!W621,"") &amp; IF(Audit!I621&lt;&gt;1,U1856,"")</f>
        <v>#N/A</v>
      </c>
      <c r="BF1856" s="47" t="e">
        <f t="shared" si="866"/>
        <v>#N/A</v>
      </c>
      <c r="BG1856" s="50" t="e">
        <f>VLOOKUP(Audit!J621,$V$3:$AE$12,10,FALSE) &amp; Audit!S621 &amp; IF(Audit!J621=10,Audit!V621,"")</f>
        <v>#N/A</v>
      </c>
      <c r="BH1856" s="50" t="e">
        <f>VLOOKUP(Audit!J621,$V$13:$AE$22,10,FALSE) &amp; IF(Audit!J621=10,Audit!W621,"") &amp; IF(Audit!J621&lt;&gt;1,U1856,"")</f>
        <v>#N/A</v>
      </c>
      <c r="BI1856" s="47" t="e">
        <f t="shared" si="867"/>
        <v>#N/A</v>
      </c>
      <c r="BJ1856" s="48" t="str">
        <f t="shared" si="868"/>
        <v/>
      </c>
      <c r="BK1856" s="48" t="str">
        <f t="shared" si="869"/>
        <v/>
      </c>
      <c r="BL1856" s="48" t="str">
        <f t="shared" si="870"/>
        <v/>
      </c>
      <c r="BM1856" s="48" t="str">
        <f t="shared" si="871"/>
        <v/>
      </c>
      <c r="BN1856" s="48" t="str">
        <f t="shared" si="872"/>
        <v/>
      </c>
      <c r="BO1856" s="48" t="str">
        <f t="shared" si="873"/>
        <v/>
      </c>
      <c r="BP1856" s="48" t="str">
        <f t="shared" si="874"/>
        <v/>
      </c>
      <c r="BQ1856" s="48" t="str">
        <f t="shared" si="875"/>
        <v/>
      </c>
      <c r="BR1856" s="48" t="str">
        <f t="shared" si="876"/>
        <v/>
      </c>
      <c r="BS1856" s="48" t="str">
        <f t="shared" si="877"/>
        <v/>
      </c>
      <c r="BT1856" s="48" t="str">
        <f t="shared" si="878"/>
        <v/>
      </c>
      <c r="BU1856" s="48" t="str">
        <f t="shared" si="879"/>
        <v/>
      </c>
    </row>
    <row r="1857" spans="1:73">
      <c r="A1857" s="10">
        <f>Audit!A622</f>
        <v>0</v>
      </c>
      <c r="B1857" s="10" t="e">
        <f t="shared" si="850"/>
        <v>#N/A</v>
      </c>
      <c r="C1857" s="17" t="e">
        <f>VLOOKUP(Audit!B622,$V$3:$AE$12,2,FALSE) &amp; VLOOKUP(Audit!B622,$V$13:$AE$22,2,FALSE)&amp; IF(Audit!B622=10,Audit!V622&amp;Audit!W622,"")</f>
        <v>#N/A</v>
      </c>
      <c r="D1857" s="17" t="e">
        <f>VLOOKUP(Audit!C622,$V$3:$AE$12,3,FALSE) &amp; VLOOKUP(Audit!C622,$V$13:$AE$22,3,FALSE) &amp;IF(Audit!C622=10,Audit!V622&amp;Audit!W622,"")</f>
        <v>#N/A</v>
      </c>
      <c r="E1857" s="17" t="e">
        <f>VLOOKUP(Audit!D622,$V$3:$AE$12,4,FALSE)&amp; Audit!T622 &amp; VLOOKUP(Audit!D622,$V$13:$AE$22,4,FALSE)&amp; IF(Audit!D622=10,Audit!V622&amp;Audit!W622,"")</f>
        <v>#N/A</v>
      </c>
      <c r="F1857" s="17" t="e">
        <f>VLOOKUP(Audit!E622,$V$3:$AE$12,5,FALSE) &amp; VLOOKUP(Audit!E622,$V$13:$AE$22,5,FALSE)&amp; IF(Audit!E622=10,Audit!V622&amp;Audit!W622,"")</f>
        <v>#N/A</v>
      </c>
      <c r="G1857" s="17" t="e">
        <f>VLOOKUP(Audit!F622,$V$3:$AE$12,6,FALSE) &amp; VLOOKUP(Audit!F622,$V$13:$AE$22,6,FALSE)&amp; IF(Audit!F622=10,Audit!V622&amp;Audit!W622,"")</f>
        <v>#N/A</v>
      </c>
      <c r="H1857" s="17" t="e">
        <f>VLOOKUP(Audit!G622,$V$3:$AE$12,7,FALSE) &amp; VLOOKUP(Audit!G622,$V$13:$AE$22,7,FALSE)&amp;IF(Audit!G622=10,Audit!V622&amp;Audit!W622,"")</f>
        <v>#N/A</v>
      </c>
      <c r="I1857" s="17" t="e">
        <f>VLOOKUP(Audit!H622,$V$3:$AE$12,8,FALSE) &amp; Audit!U622 &amp; VLOOKUP(Audit!H622,$V$13:$AE$22,8,FALSE)&amp;IF(Audit!H622=10,Audit!V622&amp;Audit!W622,"")</f>
        <v>#N/A</v>
      </c>
      <c r="J1857" s="17" t="e">
        <f>VLOOKUP(Audit!I622,$V$3:$AE$12,9,FALSE) &amp; VLOOKUP(Audit!I622,$V$13:$AE$22,9,FALSE) &amp; IF(Audit!I622=10,Audit!V622&amp;Audit!W622,"") &amp; IF(Audit!I622&lt;&gt;1,U1857,"")</f>
        <v>#N/A</v>
      </c>
      <c r="K1857" s="17" t="e">
        <f>VLOOKUP(Audit!J622,$V$3:$AE$12,10,FALSE) &amp; Audit!S622 &amp; VLOOKUP(Audit!J622,$V$13:$AE$22,10,FALSE) &amp; IF(Audit!J622=10,Audit!V622&amp;Audit!W622,"") &amp; IF(Audit!J622&lt;&gt;1,U1857,"")</f>
        <v>#N/A</v>
      </c>
      <c r="L1857" s="10">
        <f>Audit!K622</f>
        <v>0</v>
      </c>
      <c r="M1857" s="10" t="e">
        <f t="shared" si="851"/>
        <v>#N/A</v>
      </c>
      <c r="N1857" s="10" t="e">
        <f t="shared" si="852"/>
        <v>#N/A</v>
      </c>
      <c r="O1857" s="10" t="e">
        <f t="shared" si="853"/>
        <v>#N/A</v>
      </c>
      <c r="P1857" s="10" t="e">
        <f t="shared" si="854"/>
        <v>#N/A</v>
      </c>
      <c r="Q1857" s="10" t="e">
        <f t="shared" si="855"/>
        <v>#N/A</v>
      </c>
      <c r="R1857" s="10" t="e">
        <f t="shared" si="856"/>
        <v>#N/A</v>
      </c>
      <c r="S1857" s="10" t="e">
        <f t="shared" si="857"/>
        <v>#N/A</v>
      </c>
      <c r="T1857" s="10" t="e">
        <f t="shared" si="858"/>
        <v>#N/A</v>
      </c>
      <c r="U1857" s="17" t="str">
        <f>IF(Audit!M622="","",VLOOKUP(Audit!M622,$W$26:$X$35,2,FALSE)) &amp; Audit!N622 &amp; IF(Audit!O622="","",IF(Audit!N622&lt;=1.4,VLOOKUP(Audit!O622,$W$38:X1902,2,FALSE),VLOOKUP(Audit!O622,$W$51:$X$61,2,FALSE))) &amp; IF(Audit!P622="","",VLOOKUP(Audit!P622,$Y$26:$Z$35,2,FALSE) &amp; Audit!Q622 &amp; IF(Audit!O622="","",IF(Audit!Q622&lt;=1.4,VLOOKUP(Audit!R622,$Y$38:$Z$48,2,FALSE),VLOOKUP(Audit!R622,$Y$51:$Z$61,2,FALSE))))</f>
        <v/>
      </c>
      <c r="V1857" s="21"/>
      <c r="AH1857" s="49">
        <f>Audit!A622</f>
        <v>0</v>
      </c>
      <c r="AI1857" s="50" t="e">
        <f>VLOOKUP(Audit!B622,$V$3:$AE$12,2,FALSE)&amp; IF(Audit!B622=10,Audit!V622,"")</f>
        <v>#N/A</v>
      </c>
      <c r="AJ1857" s="50" t="e">
        <f>VLOOKUP(Audit!B622,$V$13:$AE$22,2,FALSE)&amp; IF(Audit!B622=10,Audit!W622,"")</f>
        <v>#N/A</v>
      </c>
      <c r="AK1857" s="47" t="e">
        <f t="shared" si="859"/>
        <v>#N/A</v>
      </c>
      <c r="AL1857" s="50" t="e">
        <f>VLOOKUP(Audit!C622,$V$3:$AE$12,3,FALSE)&amp; IF(Audit!C622=10,Audit!V622,"")</f>
        <v>#N/A</v>
      </c>
      <c r="AM1857" s="50" t="e">
        <f>VLOOKUP(Audit!C622,$V$13:$AE$22,3,FALSE)&amp; IF(Audit!C622=10,Audit!W622,"")</f>
        <v>#N/A</v>
      </c>
      <c r="AN1857" s="47" t="e">
        <f t="shared" si="860"/>
        <v>#N/A</v>
      </c>
      <c r="AO1857" s="50" t="e">
        <f>VLOOKUP(Audit!D622,$V$3:$AE$12,4,FALSE) &amp;  Audit!T622 &amp; IF(Audit!D622=10,Audit!V622,"")</f>
        <v>#N/A</v>
      </c>
      <c r="AP1857" s="50" t="e">
        <f>VLOOKUP(Audit!D622,$V$13:$AE$22,4,FALSE)&amp; IF(Audit!D622=10,Audit!W622,"")</f>
        <v>#N/A</v>
      </c>
      <c r="AQ1857" s="47" t="e">
        <f t="shared" si="861"/>
        <v>#N/A</v>
      </c>
      <c r="AR1857" s="50" t="e">
        <f>VLOOKUP(Audit!E622,$V$3:$AE$12,5,FALSE)&amp; IF(Audit!E622=10,Audit!V622,"")</f>
        <v>#N/A</v>
      </c>
      <c r="AS1857" s="50" t="e">
        <f>VLOOKUP(Audit!E622,$V$13:$AE$22,5,FALSE)&amp; IF(Audit!E622=10,Audit!W622,"")</f>
        <v>#N/A</v>
      </c>
      <c r="AT1857" s="47" t="e">
        <f t="shared" si="862"/>
        <v>#N/A</v>
      </c>
      <c r="AU1857" s="50" t="e">
        <f>VLOOKUP(Audit!F622,$V$3:$AE$12,6,FALSE)&amp; IF(Audit!F622=10,Audit!V622,"")</f>
        <v>#N/A</v>
      </c>
      <c r="AV1857" s="50" t="e">
        <f>VLOOKUP(Audit!F622,$V$13:$AE$22,6,FALSE)&amp; IF(Audit!F622=10,Audit!W622,"")</f>
        <v>#N/A</v>
      </c>
      <c r="AW1857" s="47" t="e">
        <f t="shared" si="863"/>
        <v>#N/A</v>
      </c>
      <c r="AX1857" s="50" t="e">
        <f>VLOOKUP(Audit!G622,$V$3:$AE$12,7,FALSE)&amp; IF(Audit!G622=10,Audit!V622,"")</f>
        <v>#N/A</v>
      </c>
      <c r="AY1857" s="50" t="e">
        <f>VLOOKUP(Audit!G622,$V$13:$AE$22,7,FALSE) &amp; IF(Audit!G622=10,Audit!W622,"")</f>
        <v>#N/A</v>
      </c>
      <c r="AZ1857" s="47" t="e">
        <f t="shared" si="864"/>
        <v>#N/A</v>
      </c>
      <c r="BA1857" s="50" t="e">
        <f>VLOOKUP(Audit!H622,$V$3:$AE$12,8,FALSE)&amp; Audit!U622 &amp; IF(Audit!H622=10,Audit!V622,"")</f>
        <v>#N/A</v>
      </c>
      <c r="BB1857" s="50" t="e">
        <f>VLOOKUP(Audit!H622,$V$13:$AE$22,8,FALSE) &amp; IF(Audit!H622=10,Audit!W622,"")</f>
        <v>#N/A</v>
      </c>
      <c r="BC1857" s="47" t="e">
        <f t="shared" si="865"/>
        <v>#N/A</v>
      </c>
      <c r="BD1857" s="50" t="e">
        <f>VLOOKUP(Audit!I622,$V$3:$AE$12,9,FALSE)&amp; IF(Audit!I622=10,Audit!V622,"")</f>
        <v>#N/A</v>
      </c>
      <c r="BE1857" s="50" t="e">
        <f>VLOOKUP(Audit!I622,$V$13:$AE$22,9,FALSE) &amp; IF(Audit!I622=10,Audit!W622,"") &amp; IF(Audit!I622&lt;&gt;1,U1857,"")</f>
        <v>#N/A</v>
      </c>
      <c r="BF1857" s="47" t="e">
        <f t="shared" si="866"/>
        <v>#N/A</v>
      </c>
      <c r="BG1857" s="50" t="e">
        <f>VLOOKUP(Audit!J622,$V$3:$AE$12,10,FALSE) &amp; Audit!S622 &amp; IF(Audit!J622=10,Audit!V622,"")</f>
        <v>#N/A</v>
      </c>
      <c r="BH1857" s="50" t="e">
        <f>VLOOKUP(Audit!J622,$V$13:$AE$22,10,FALSE) &amp; IF(Audit!J622=10,Audit!W622,"") &amp; IF(Audit!J622&lt;&gt;1,U1857,"")</f>
        <v>#N/A</v>
      </c>
      <c r="BI1857" s="47" t="e">
        <f t="shared" si="867"/>
        <v>#N/A</v>
      </c>
      <c r="BJ1857" s="48" t="str">
        <f t="shared" si="868"/>
        <v/>
      </c>
      <c r="BK1857" s="48" t="str">
        <f t="shared" si="869"/>
        <v/>
      </c>
      <c r="BL1857" s="48" t="str">
        <f t="shared" si="870"/>
        <v/>
      </c>
      <c r="BM1857" s="48" t="str">
        <f t="shared" si="871"/>
        <v/>
      </c>
      <c r="BN1857" s="48" t="str">
        <f t="shared" si="872"/>
        <v/>
      </c>
      <c r="BO1857" s="48" t="str">
        <f t="shared" si="873"/>
        <v/>
      </c>
      <c r="BP1857" s="48" t="str">
        <f t="shared" si="874"/>
        <v/>
      </c>
      <c r="BQ1857" s="48" t="str">
        <f t="shared" si="875"/>
        <v/>
      </c>
      <c r="BR1857" s="48" t="str">
        <f t="shared" si="876"/>
        <v/>
      </c>
      <c r="BS1857" s="48" t="str">
        <f t="shared" si="877"/>
        <v/>
      </c>
      <c r="BT1857" s="48" t="str">
        <f t="shared" si="878"/>
        <v/>
      </c>
      <c r="BU1857" s="48" t="str">
        <f t="shared" si="879"/>
        <v/>
      </c>
    </row>
    <row r="1858" spans="1:73">
      <c r="A1858" s="10">
        <f>Audit!A623</f>
        <v>0</v>
      </c>
      <c r="B1858" s="10" t="e">
        <f t="shared" si="850"/>
        <v>#N/A</v>
      </c>
      <c r="C1858" s="17" t="e">
        <f>VLOOKUP(Audit!B623,$V$3:$AE$12,2,FALSE) &amp; VLOOKUP(Audit!B623,$V$13:$AE$22,2,FALSE)&amp; IF(Audit!B623=10,Audit!V623&amp;Audit!W623,"")</f>
        <v>#N/A</v>
      </c>
      <c r="D1858" s="17" t="e">
        <f>VLOOKUP(Audit!C623,$V$3:$AE$12,3,FALSE) &amp; VLOOKUP(Audit!C623,$V$13:$AE$22,3,FALSE) &amp;IF(Audit!C623=10,Audit!V623&amp;Audit!W623,"")</f>
        <v>#N/A</v>
      </c>
      <c r="E1858" s="17" t="e">
        <f>VLOOKUP(Audit!D623,$V$3:$AE$12,4,FALSE)&amp; Audit!T623 &amp; VLOOKUP(Audit!D623,$V$13:$AE$22,4,FALSE)&amp; IF(Audit!D623=10,Audit!V623&amp;Audit!W623,"")</f>
        <v>#N/A</v>
      </c>
      <c r="F1858" s="17" t="e">
        <f>VLOOKUP(Audit!E623,$V$3:$AE$12,5,FALSE) &amp; VLOOKUP(Audit!E623,$V$13:$AE$22,5,FALSE)&amp; IF(Audit!E623=10,Audit!V623&amp;Audit!W623,"")</f>
        <v>#N/A</v>
      </c>
      <c r="G1858" s="17" t="e">
        <f>VLOOKUP(Audit!F623,$V$3:$AE$12,6,FALSE) &amp; VLOOKUP(Audit!F623,$V$13:$AE$22,6,FALSE)&amp; IF(Audit!F623=10,Audit!V623&amp;Audit!W623,"")</f>
        <v>#N/A</v>
      </c>
      <c r="H1858" s="17" t="e">
        <f>VLOOKUP(Audit!G623,$V$3:$AE$12,7,FALSE) &amp; VLOOKUP(Audit!G623,$V$13:$AE$22,7,FALSE)&amp;IF(Audit!G623=10,Audit!V623&amp;Audit!W623,"")</f>
        <v>#N/A</v>
      </c>
      <c r="I1858" s="17" t="e">
        <f>VLOOKUP(Audit!H623,$V$3:$AE$12,8,FALSE) &amp; Audit!U623 &amp; VLOOKUP(Audit!H623,$V$13:$AE$22,8,FALSE)&amp;IF(Audit!H623=10,Audit!V623&amp;Audit!W623,"")</f>
        <v>#N/A</v>
      </c>
      <c r="J1858" s="17" t="e">
        <f>VLOOKUP(Audit!I623,$V$3:$AE$12,9,FALSE) &amp; VLOOKUP(Audit!I623,$V$13:$AE$22,9,FALSE) &amp; IF(Audit!I623=10,Audit!V623&amp;Audit!W623,"") &amp; IF(Audit!I623&lt;&gt;1,U1858,"")</f>
        <v>#N/A</v>
      </c>
      <c r="K1858" s="17" t="e">
        <f>VLOOKUP(Audit!J623,$V$3:$AE$12,10,FALSE) &amp; Audit!S623 &amp; VLOOKUP(Audit!J623,$V$13:$AE$22,10,FALSE) &amp; IF(Audit!J623=10,Audit!V623&amp;Audit!W623,"") &amp; IF(Audit!J623&lt;&gt;1,U1858,"")</f>
        <v>#N/A</v>
      </c>
      <c r="L1858" s="10">
        <f>Audit!K623</f>
        <v>0</v>
      </c>
      <c r="M1858" s="10" t="e">
        <f t="shared" si="851"/>
        <v>#N/A</v>
      </c>
      <c r="N1858" s="10" t="e">
        <f t="shared" si="852"/>
        <v>#N/A</v>
      </c>
      <c r="O1858" s="10" t="e">
        <f t="shared" si="853"/>
        <v>#N/A</v>
      </c>
      <c r="P1858" s="10" t="e">
        <f t="shared" si="854"/>
        <v>#N/A</v>
      </c>
      <c r="Q1858" s="10" t="e">
        <f t="shared" si="855"/>
        <v>#N/A</v>
      </c>
      <c r="R1858" s="10" t="e">
        <f t="shared" si="856"/>
        <v>#N/A</v>
      </c>
      <c r="S1858" s="10" t="e">
        <f t="shared" si="857"/>
        <v>#N/A</v>
      </c>
      <c r="T1858" s="10" t="e">
        <f t="shared" si="858"/>
        <v>#N/A</v>
      </c>
      <c r="U1858" s="17" t="str">
        <f>IF(Audit!M623="","",VLOOKUP(Audit!M623,$W$26:$X$35,2,FALSE)) &amp; Audit!N623 &amp; IF(Audit!O623="","",IF(Audit!N623&lt;=1.4,VLOOKUP(Audit!O623,$W$38:X1903,2,FALSE),VLOOKUP(Audit!O623,$W$51:$X$61,2,FALSE))) &amp; IF(Audit!P623="","",VLOOKUP(Audit!P623,$Y$26:$Z$35,2,FALSE) &amp; Audit!Q623 &amp; IF(Audit!O623="","",IF(Audit!Q623&lt;=1.4,VLOOKUP(Audit!R623,$Y$38:$Z$48,2,FALSE),VLOOKUP(Audit!R623,$Y$51:$Z$61,2,FALSE))))</f>
        <v/>
      </c>
      <c r="V1858" s="21"/>
      <c r="AH1858" s="49">
        <f>Audit!A623</f>
        <v>0</v>
      </c>
      <c r="AI1858" s="50" t="e">
        <f>VLOOKUP(Audit!B623,$V$3:$AE$12,2,FALSE)&amp; IF(Audit!B623=10,Audit!V623,"")</f>
        <v>#N/A</v>
      </c>
      <c r="AJ1858" s="50" t="e">
        <f>VLOOKUP(Audit!B623,$V$13:$AE$22,2,FALSE)&amp; IF(Audit!B623=10,Audit!W623,"")</f>
        <v>#N/A</v>
      </c>
      <c r="AK1858" s="47" t="e">
        <f t="shared" si="859"/>
        <v>#N/A</v>
      </c>
      <c r="AL1858" s="50" t="e">
        <f>VLOOKUP(Audit!C623,$V$3:$AE$12,3,FALSE)&amp; IF(Audit!C623=10,Audit!V623,"")</f>
        <v>#N/A</v>
      </c>
      <c r="AM1858" s="50" t="e">
        <f>VLOOKUP(Audit!C623,$V$13:$AE$22,3,FALSE)&amp; IF(Audit!C623=10,Audit!W623,"")</f>
        <v>#N/A</v>
      </c>
      <c r="AN1858" s="47" t="e">
        <f t="shared" si="860"/>
        <v>#N/A</v>
      </c>
      <c r="AO1858" s="50" t="e">
        <f>VLOOKUP(Audit!D623,$V$3:$AE$12,4,FALSE) &amp;  Audit!T623 &amp; IF(Audit!D623=10,Audit!V623,"")</f>
        <v>#N/A</v>
      </c>
      <c r="AP1858" s="50" t="e">
        <f>VLOOKUP(Audit!D623,$V$13:$AE$22,4,FALSE)&amp; IF(Audit!D623=10,Audit!W623,"")</f>
        <v>#N/A</v>
      </c>
      <c r="AQ1858" s="47" t="e">
        <f t="shared" si="861"/>
        <v>#N/A</v>
      </c>
      <c r="AR1858" s="50" t="e">
        <f>VLOOKUP(Audit!E623,$V$3:$AE$12,5,FALSE)&amp; IF(Audit!E623=10,Audit!V623,"")</f>
        <v>#N/A</v>
      </c>
      <c r="AS1858" s="50" t="e">
        <f>VLOOKUP(Audit!E623,$V$13:$AE$22,5,FALSE)&amp; IF(Audit!E623=10,Audit!W623,"")</f>
        <v>#N/A</v>
      </c>
      <c r="AT1858" s="47" t="e">
        <f t="shared" si="862"/>
        <v>#N/A</v>
      </c>
      <c r="AU1858" s="50" t="e">
        <f>VLOOKUP(Audit!F623,$V$3:$AE$12,6,FALSE)&amp; IF(Audit!F623=10,Audit!V623,"")</f>
        <v>#N/A</v>
      </c>
      <c r="AV1858" s="50" t="e">
        <f>VLOOKUP(Audit!F623,$V$13:$AE$22,6,FALSE)&amp; IF(Audit!F623=10,Audit!W623,"")</f>
        <v>#N/A</v>
      </c>
      <c r="AW1858" s="47" t="e">
        <f t="shared" si="863"/>
        <v>#N/A</v>
      </c>
      <c r="AX1858" s="50" t="e">
        <f>VLOOKUP(Audit!G623,$V$3:$AE$12,7,FALSE)&amp; IF(Audit!G623=10,Audit!V623,"")</f>
        <v>#N/A</v>
      </c>
      <c r="AY1858" s="50" t="e">
        <f>VLOOKUP(Audit!G623,$V$13:$AE$22,7,FALSE) &amp; IF(Audit!G623=10,Audit!W623,"")</f>
        <v>#N/A</v>
      </c>
      <c r="AZ1858" s="47" t="e">
        <f t="shared" si="864"/>
        <v>#N/A</v>
      </c>
      <c r="BA1858" s="50" t="e">
        <f>VLOOKUP(Audit!H623,$V$3:$AE$12,8,FALSE)&amp; Audit!U623 &amp; IF(Audit!H623=10,Audit!V623,"")</f>
        <v>#N/A</v>
      </c>
      <c r="BB1858" s="50" t="e">
        <f>VLOOKUP(Audit!H623,$V$13:$AE$22,8,FALSE) &amp; IF(Audit!H623=10,Audit!W623,"")</f>
        <v>#N/A</v>
      </c>
      <c r="BC1858" s="47" t="e">
        <f t="shared" si="865"/>
        <v>#N/A</v>
      </c>
      <c r="BD1858" s="50" t="e">
        <f>VLOOKUP(Audit!I623,$V$3:$AE$12,9,FALSE)&amp; IF(Audit!I623=10,Audit!V623,"")</f>
        <v>#N/A</v>
      </c>
      <c r="BE1858" s="50" t="e">
        <f>VLOOKUP(Audit!I623,$V$13:$AE$22,9,FALSE) &amp; IF(Audit!I623=10,Audit!W623,"") &amp; IF(Audit!I623&lt;&gt;1,U1858,"")</f>
        <v>#N/A</v>
      </c>
      <c r="BF1858" s="47" t="e">
        <f t="shared" si="866"/>
        <v>#N/A</v>
      </c>
      <c r="BG1858" s="50" t="e">
        <f>VLOOKUP(Audit!J623,$V$3:$AE$12,10,FALSE) &amp; Audit!S623 &amp; IF(Audit!J623=10,Audit!V623,"")</f>
        <v>#N/A</v>
      </c>
      <c r="BH1858" s="50" t="e">
        <f>VLOOKUP(Audit!J623,$V$13:$AE$22,10,FALSE) &amp; IF(Audit!J623=10,Audit!W623,"") &amp; IF(Audit!J623&lt;&gt;1,U1858,"")</f>
        <v>#N/A</v>
      </c>
      <c r="BI1858" s="47" t="e">
        <f t="shared" si="867"/>
        <v>#N/A</v>
      </c>
      <c r="BJ1858" s="48" t="str">
        <f t="shared" si="868"/>
        <v/>
      </c>
      <c r="BK1858" s="48" t="str">
        <f t="shared" si="869"/>
        <v/>
      </c>
      <c r="BL1858" s="48" t="str">
        <f t="shared" si="870"/>
        <v/>
      </c>
      <c r="BM1858" s="48" t="str">
        <f t="shared" si="871"/>
        <v/>
      </c>
      <c r="BN1858" s="48" t="str">
        <f t="shared" si="872"/>
        <v/>
      </c>
      <c r="BO1858" s="48" t="str">
        <f t="shared" si="873"/>
        <v/>
      </c>
      <c r="BP1858" s="48" t="str">
        <f t="shared" si="874"/>
        <v/>
      </c>
      <c r="BQ1858" s="48" t="str">
        <f t="shared" si="875"/>
        <v/>
      </c>
      <c r="BR1858" s="48" t="str">
        <f t="shared" si="876"/>
        <v/>
      </c>
      <c r="BS1858" s="48" t="str">
        <f t="shared" si="877"/>
        <v/>
      </c>
      <c r="BT1858" s="48" t="str">
        <f t="shared" si="878"/>
        <v/>
      </c>
      <c r="BU1858" s="48" t="str">
        <f t="shared" si="879"/>
        <v/>
      </c>
    </row>
    <row r="1859" spans="1:73">
      <c r="A1859" s="10">
        <f>Audit!A624</f>
        <v>0</v>
      </c>
      <c r="B1859" s="10" t="e">
        <f t="shared" si="850"/>
        <v>#N/A</v>
      </c>
      <c r="C1859" s="17" t="e">
        <f>VLOOKUP(Audit!B624,$V$3:$AE$12,2,FALSE) &amp; VLOOKUP(Audit!B624,$V$13:$AE$22,2,FALSE)&amp; IF(Audit!B624=10,Audit!V624&amp;Audit!W624,"")</f>
        <v>#N/A</v>
      </c>
      <c r="D1859" s="17" t="e">
        <f>VLOOKUP(Audit!C624,$V$3:$AE$12,3,FALSE) &amp; VLOOKUP(Audit!C624,$V$13:$AE$22,3,FALSE) &amp;IF(Audit!C624=10,Audit!V624&amp;Audit!W624,"")</f>
        <v>#N/A</v>
      </c>
      <c r="E1859" s="17" t="e">
        <f>VLOOKUP(Audit!D624,$V$3:$AE$12,4,FALSE)&amp; Audit!T624 &amp; VLOOKUP(Audit!D624,$V$13:$AE$22,4,FALSE)&amp; IF(Audit!D624=10,Audit!V624&amp;Audit!W624,"")</f>
        <v>#N/A</v>
      </c>
      <c r="F1859" s="17" t="e">
        <f>VLOOKUP(Audit!E624,$V$3:$AE$12,5,FALSE) &amp; VLOOKUP(Audit!E624,$V$13:$AE$22,5,FALSE)&amp; IF(Audit!E624=10,Audit!V624&amp;Audit!W624,"")</f>
        <v>#N/A</v>
      </c>
      <c r="G1859" s="17" t="e">
        <f>VLOOKUP(Audit!F624,$V$3:$AE$12,6,FALSE) &amp; VLOOKUP(Audit!F624,$V$13:$AE$22,6,FALSE)&amp; IF(Audit!F624=10,Audit!V624&amp;Audit!W624,"")</f>
        <v>#N/A</v>
      </c>
      <c r="H1859" s="17" t="e">
        <f>VLOOKUP(Audit!G624,$V$3:$AE$12,7,FALSE) &amp; VLOOKUP(Audit!G624,$V$13:$AE$22,7,FALSE)&amp;IF(Audit!G624=10,Audit!V624&amp;Audit!W624,"")</f>
        <v>#N/A</v>
      </c>
      <c r="I1859" s="17" t="e">
        <f>VLOOKUP(Audit!H624,$V$3:$AE$12,8,FALSE) &amp; Audit!U624 &amp; VLOOKUP(Audit!H624,$V$13:$AE$22,8,FALSE)&amp;IF(Audit!H624=10,Audit!V624&amp;Audit!W624,"")</f>
        <v>#N/A</v>
      </c>
      <c r="J1859" s="17" t="e">
        <f>VLOOKUP(Audit!I624,$V$3:$AE$12,9,FALSE) &amp; VLOOKUP(Audit!I624,$V$13:$AE$22,9,FALSE) &amp; IF(Audit!I624=10,Audit!V624&amp;Audit!W624,"") &amp; IF(Audit!I624&lt;&gt;1,U1859,"")</f>
        <v>#N/A</v>
      </c>
      <c r="K1859" s="17" t="e">
        <f>VLOOKUP(Audit!J624,$V$3:$AE$12,10,FALSE) &amp; Audit!S624 &amp; VLOOKUP(Audit!J624,$V$13:$AE$22,10,FALSE) &amp; IF(Audit!J624=10,Audit!V624&amp;Audit!W624,"") &amp; IF(Audit!J624&lt;&gt;1,U1859,"")</f>
        <v>#N/A</v>
      </c>
      <c r="L1859" s="10">
        <f>Audit!K624</f>
        <v>0</v>
      </c>
      <c r="M1859" s="10" t="e">
        <f t="shared" si="851"/>
        <v>#N/A</v>
      </c>
      <c r="N1859" s="10" t="e">
        <f t="shared" si="852"/>
        <v>#N/A</v>
      </c>
      <c r="O1859" s="10" t="e">
        <f t="shared" si="853"/>
        <v>#N/A</v>
      </c>
      <c r="P1859" s="10" t="e">
        <f t="shared" si="854"/>
        <v>#N/A</v>
      </c>
      <c r="Q1859" s="10" t="e">
        <f t="shared" si="855"/>
        <v>#N/A</v>
      </c>
      <c r="R1859" s="10" t="e">
        <f t="shared" si="856"/>
        <v>#N/A</v>
      </c>
      <c r="S1859" s="10" t="e">
        <f t="shared" si="857"/>
        <v>#N/A</v>
      </c>
      <c r="T1859" s="10" t="e">
        <f t="shared" si="858"/>
        <v>#N/A</v>
      </c>
      <c r="U1859" s="17" t="str">
        <f>IF(Audit!M624="","",VLOOKUP(Audit!M624,$W$26:$X$35,2,FALSE)) &amp; Audit!N624 &amp; IF(Audit!O624="","",IF(Audit!N624&lt;=1.4,VLOOKUP(Audit!O624,$W$38:X1904,2,FALSE),VLOOKUP(Audit!O624,$W$51:$X$61,2,FALSE))) &amp; IF(Audit!P624="","",VLOOKUP(Audit!P624,$Y$26:$Z$35,2,FALSE) &amp; Audit!Q624 &amp; IF(Audit!O624="","",IF(Audit!Q624&lt;=1.4,VLOOKUP(Audit!R624,$Y$38:$Z$48,2,FALSE),VLOOKUP(Audit!R624,$Y$51:$Z$61,2,FALSE))))</f>
        <v/>
      </c>
      <c r="V1859" s="21"/>
      <c r="AH1859" s="49">
        <f>Audit!A624</f>
        <v>0</v>
      </c>
      <c r="AI1859" s="50" t="e">
        <f>VLOOKUP(Audit!B624,$V$3:$AE$12,2,FALSE)&amp; IF(Audit!B624=10,Audit!V624,"")</f>
        <v>#N/A</v>
      </c>
      <c r="AJ1859" s="50" t="e">
        <f>VLOOKUP(Audit!B624,$V$13:$AE$22,2,FALSE)&amp; IF(Audit!B624=10,Audit!W624,"")</f>
        <v>#N/A</v>
      </c>
      <c r="AK1859" s="47" t="e">
        <f t="shared" si="859"/>
        <v>#N/A</v>
      </c>
      <c r="AL1859" s="50" t="e">
        <f>VLOOKUP(Audit!C624,$V$3:$AE$12,3,FALSE)&amp; IF(Audit!C624=10,Audit!V624,"")</f>
        <v>#N/A</v>
      </c>
      <c r="AM1859" s="50" t="e">
        <f>VLOOKUP(Audit!C624,$V$13:$AE$22,3,FALSE)&amp; IF(Audit!C624=10,Audit!W624,"")</f>
        <v>#N/A</v>
      </c>
      <c r="AN1859" s="47" t="e">
        <f t="shared" si="860"/>
        <v>#N/A</v>
      </c>
      <c r="AO1859" s="50" t="e">
        <f>VLOOKUP(Audit!D624,$V$3:$AE$12,4,FALSE) &amp;  Audit!T624 &amp; IF(Audit!D624=10,Audit!V624,"")</f>
        <v>#N/A</v>
      </c>
      <c r="AP1859" s="50" t="e">
        <f>VLOOKUP(Audit!D624,$V$13:$AE$22,4,FALSE)&amp; IF(Audit!D624=10,Audit!W624,"")</f>
        <v>#N/A</v>
      </c>
      <c r="AQ1859" s="47" t="e">
        <f t="shared" si="861"/>
        <v>#N/A</v>
      </c>
      <c r="AR1859" s="50" t="e">
        <f>VLOOKUP(Audit!E624,$V$3:$AE$12,5,FALSE)&amp; IF(Audit!E624=10,Audit!V624,"")</f>
        <v>#N/A</v>
      </c>
      <c r="AS1859" s="50" t="e">
        <f>VLOOKUP(Audit!E624,$V$13:$AE$22,5,FALSE)&amp; IF(Audit!E624=10,Audit!W624,"")</f>
        <v>#N/A</v>
      </c>
      <c r="AT1859" s="47" t="e">
        <f t="shared" si="862"/>
        <v>#N/A</v>
      </c>
      <c r="AU1859" s="50" t="e">
        <f>VLOOKUP(Audit!F624,$V$3:$AE$12,6,FALSE)&amp; IF(Audit!F624=10,Audit!V624,"")</f>
        <v>#N/A</v>
      </c>
      <c r="AV1859" s="50" t="e">
        <f>VLOOKUP(Audit!F624,$V$13:$AE$22,6,FALSE)&amp; IF(Audit!F624=10,Audit!W624,"")</f>
        <v>#N/A</v>
      </c>
      <c r="AW1859" s="47" t="e">
        <f t="shared" si="863"/>
        <v>#N/A</v>
      </c>
      <c r="AX1859" s="50" t="e">
        <f>VLOOKUP(Audit!G624,$V$3:$AE$12,7,FALSE)&amp; IF(Audit!G624=10,Audit!V624,"")</f>
        <v>#N/A</v>
      </c>
      <c r="AY1859" s="50" t="e">
        <f>VLOOKUP(Audit!G624,$V$13:$AE$22,7,FALSE) &amp; IF(Audit!G624=10,Audit!W624,"")</f>
        <v>#N/A</v>
      </c>
      <c r="AZ1859" s="47" t="e">
        <f t="shared" si="864"/>
        <v>#N/A</v>
      </c>
      <c r="BA1859" s="50" t="e">
        <f>VLOOKUP(Audit!H624,$V$3:$AE$12,8,FALSE)&amp; Audit!U624 &amp; IF(Audit!H624=10,Audit!V624,"")</f>
        <v>#N/A</v>
      </c>
      <c r="BB1859" s="50" t="e">
        <f>VLOOKUP(Audit!H624,$V$13:$AE$22,8,FALSE) &amp; IF(Audit!H624=10,Audit!W624,"")</f>
        <v>#N/A</v>
      </c>
      <c r="BC1859" s="47" t="e">
        <f t="shared" si="865"/>
        <v>#N/A</v>
      </c>
      <c r="BD1859" s="50" t="e">
        <f>VLOOKUP(Audit!I624,$V$3:$AE$12,9,FALSE)&amp; IF(Audit!I624=10,Audit!V624,"")</f>
        <v>#N/A</v>
      </c>
      <c r="BE1859" s="50" t="e">
        <f>VLOOKUP(Audit!I624,$V$13:$AE$22,9,FALSE) &amp; IF(Audit!I624=10,Audit!W624,"") &amp; IF(Audit!I624&lt;&gt;1,U1859,"")</f>
        <v>#N/A</v>
      </c>
      <c r="BF1859" s="47" t="e">
        <f t="shared" si="866"/>
        <v>#N/A</v>
      </c>
      <c r="BG1859" s="50" t="e">
        <f>VLOOKUP(Audit!J624,$V$3:$AE$12,10,FALSE) &amp; Audit!S624 &amp; IF(Audit!J624=10,Audit!V624,"")</f>
        <v>#N/A</v>
      </c>
      <c r="BH1859" s="50" t="e">
        <f>VLOOKUP(Audit!J624,$V$13:$AE$22,10,FALSE) &amp; IF(Audit!J624=10,Audit!W624,"") &amp; IF(Audit!J624&lt;&gt;1,U1859,"")</f>
        <v>#N/A</v>
      </c>
      <c r="BI1859" s="47" t="e">
        <f t="shared" si="867"/>
        <v>#N/A</v>
      </c>
      <c r="BJ1859" s="48" t="str">
        <f t="shared" si="868"/>
        <v/>
      </c>
      <c r="BK1859" s="48" t="str">
        <f t="shared" si="869"/>
        <v/>
      </c>
      <c r="BL1859" s="48" t="str">
        <f t="shared" si="870"/>
        <v/>
      </c>
      <c r="BM1859" s="48" t="str">
        <f t="shared" si="871"/>
        <v/>
      </c>
      <c r="BN1859" s="48" t="str">
        <f t="shared" si="872"/>
        <v/>
      </c>
      <c r="BO1859" s="48" t="str">
        <f t="shared" si="873"/>
        <v/>
      </c>
      <c r="BP1859" s="48" t="str">
        <f t="shared" si="874"/>
        <v/>
      </c>
      <c r="BQ1859" s="48" t="str">
        <f t="shared" si="875"/>
        <v/>
      </c>
      <c r="BR1859" s="48" t="str">
        <f t="shared" si="876"/>
        <v/>
      </c>
      <c r="BS1859" s="48" t="str">
        <f t="shared" si="877"/>
        <v/>
      </c>
      <c r="BT1859" s="48" t="str">
        <f t="shared" si="878"/>
        <v/>
      </c>
      <c r="BU1859" s="48" t="str">
        <f t="shared" si="879"/>
        <v/>
      </c>
    </row>
    <row r="1860" spans="1:73">
      <c r="A1860" s="10">
        <f>Audit!A625</f>
        <v>0</v>
      </c>
      <c r="B1860" s="10" t="e">
        <f t="shared" ref="B1860:B1923" si="880">CONCATENATE(C1860&amp;M1860&amp;D1860&amp;N1860&amp;E1860&amp;O1860&amp;F1860&amp;P1860&amp;G1860&amp;Q1860&amp;H1860&amp;R1860&amp;I1860&amp;S1860&amp;J1860&amp;T1860&amp;K1860)</f>
        <v>#N/A</v>
      </c>
      <c r="C1860" s="17" t="e">
        <f>VLOOKUP(Audit!B625,$V$3:$AE$12,2,FALSE) &amp; VLOOKUP(Audit!B625,$V$13:$AE$22,2,FALSE)&amp; IF(Audit!B625=10,Audit!V625&amp;Audit!W625,"")</f>
        <v>#N/A</v>
      </c>
      <c r="D1860" s="17" t="e">
        <f>VLOOKUP(Audit!C625,$V$3:$AE$12,3,FALSE) &amp; VLOOKUP(Audit!C625,$V$13:$AE$22,3,FALSE) &amp;IF(Audit!C625=10,Audit!V625&amp;Audit!W625,"")</f>
        <v>#N/A</v>
      </c>
      <c r="E1860" s="17" t="e">
        <f>VLOOKUP(Audit!D625,$V$3:$AE$12,4,FALSE)&amp; Audit!T625 &amp; VLOOKUP(Audit!D625,$V$13:$AE$22,4,FALSE)&amp; IF(Audit!D625=10,Audit!V625&amp;Audit!W625,"")</f>
        <v>#N/A</v>
      </c>
      <c r="F1860" s="17" t="e">
        <f>VLOOKUP(Audit!E625,$V$3:$AE$12,5,FALSE) &amp; VLOOKUP(Audit!E625,$V$13:$AE$22,5,FALSE)&amp; IF(Audit!E625=10,Audit!V625&amp;Audit!W625,"")</f>
        <v>#N/A</v>
      </c>
      <c r="G1860" s="17" t="e">
        <f>VLOOKUP(Audit!F625,$V$3:$AE$12,6,FALSE) &amp; VLOOKUP(Audit!F625,$V$13:$AE$22,6,FALSE)&amp; IF(Audit!F625=10,Audit!V625&amp;Audit!W625,"")</f>
        <v>#N/A</v>
      </c>
      <c r="H1860" s="17" t="e">
        <f>VLOOKUP(Audit!G625,$V$3:$AE$12,7,FALSE) &amp; VLOOKUP(Audit!G625,$V$13:$AE$22,7,FALSE)&amp;IF(Audit!G625=10,Audit!V625&amp;Audit!W625,"")</f>
        <v>#N/A</v>
      </c>
      <c r="I1860" s="17" t="e">
        <f>VLOOKUP(Audit!H625,$V$3:$AE$12,8,FALSE) &amp; Audit!U625 &amp; VLOOKUP(Audit!H625,$V$13:$AE$22,8,FALSE)&amp;IF(Audit!H625=10,Audit!V625&amp;Audit!W625,"")</f>
        <v>#N/A</v>
      </c>
      <c r="J1860" s="17" t="e">
        <f>VLOOKUP(Audit!I625,$V$3:$AE$12,9,FALSE) &amp; VLOOKUP(Audit!I625,$V$13:$AE$22,9,FALSE) &amp; IF(Audit!I625=10,Audit!V625&amp;Audit!W625,"") &amp; IF(Audit!I625&lt;&gt;1,U1860,"")</f>
        <v>#N/A</v>
      </c>
      <c r="K1860" s="17" t="e">
        <f>VLOOKUP(Audit!J625,$V$3:$AE$12,10,FALSE) &amp; Audit!S625 &amp; VLOOKUP(Audit!J625,$V$13:$AE$22,10,FALSE) &amp; IF(Audit!J625=10,Audit!V625&amp;Audit!W625,"") &amp; IF(Audit!J625&lt;&gt;1,U1860,"")</f>
        <v>#N/A</v>
      </c>
      <c r="L1860" s="10">
        <f>Audit!K625</f>
        <v>0</v>
      </c>
      <c r="M1860" s="10" t="e">
        <f t="shared" ref="M1860:M1923" si="881">IF(C1860="","",IF(D1860&lt;&gt;"",$W$23,IF(E1860&lt;&gt;"",$W$23,IF(F1860&lt;&gt;"",$W$23,IF(G1860&lt;&gt;"",$W$23,IF(H1860&lt;&gt;"",$W$23,IF(I1860&lt;&gt;"",$W$23,IF(J1860&lt;&gt;"",$W$23,IF(K1860&lt;&gt;"",$W$23,"")))))))))</f>
        <v>#N/A</v>
      </c>
      <c r="N1860" s="10" t="e">
        <f t="shared" ref="N1860:N1923" si="882">IF(D1860="","",IF(E1860&lt;&gt;"",$W$23,IF(F1860&lt;&gt;"",$W$23,IF(G1860&lt;&gt;"",$W$23,IF(H1860&lt;&gt;"",$W$23,IF(I1860&lt;&gt;"",$W$23,IF(J1860&lt;&gt;"",$W$23,IF(K1860&lt;&gt;"",$W$23,""))))))))</f>
        <v>#N/A</v>
      </c>
      <c r="O1860" s="10" t="e">
        <f t="shared" ref="O1860:O1923" si="883">IF(E1860="","",IF(F1860&lt;&gt;"",$W$23,IF(G1860&lt;&gt;"",$W$23,IF(H1860&lt;&gt;"",$W$23,IF(I1860&lt;&gt;"",$W$23,IF(J1860&lt;&gt;"",$W$23,IF(K1860&lt;&gt;"",$W$23,"")))))))</f>
        <v>#N/A</v>
      </c>
      <c r="P1860" s="10" t="e">
        <f t="shared" ref="P1860:P1923" si="884">IF(F1860="","",IF(G1860&lt;&gt;"",$W$23,IF(H1860&lt;&gt;"",$W$23,IF(I1860&lt;&gt;"",$W$23,IF(J1860&lt;&gt;"",$W$23,IF(K1860&lt;&gt;"",$W$23,""))))))</f>
        <v>#N/A</v>
      </c>
      <c r="Q1860" s="10" t="e">
        <f t="shared" ref="Q1860:Q1923" si="885">IF(G1860="","",IF(H1860&lt;&gt;"",$W$23,IF(I1860&lt;&gt;"",$W$23,IF(J1860&lt;&gt;"",$W$23,IF(K1860&lt;&gt;"",$W$23,"")))))</f>
        <v>#N/A</v>
      </c>
      <c r="R1860" s="10" t="e">
        <f t="shared" ref="R1860:R1923" si="886">IF(H1860="","",IF(I1860&lt;&gt;"",$W$23,IF(J1860&lt;&gt;"",$W$23,IF(K1860&lt;&gt;"",$W$23,""))))</f>
        <v>#N/A</v>
      </c>
      <c r="S1860" s="10" t="e">
        <f t="shared" ref="S1860:S1923" si="887">IF(I1860="","",IF(J1860&lt;&gt;"",$W$23,IF(K1860&lt;&gt;"",$W$23,"")))</f>
        <v>#N/A</v>
      </c>
      <c r="T1860" s="10" t="e">
        <f t="shared" ref="T1860:T1923" si="888">IF(J1860="","",IF(K1860&lt;&gt;"",$W$23,""))</f>
        <v>#N/A</v>
      </c>
      <c r="U1860" s="17" t="str">
        <f>IF(Audit!M625="","",VLOOKUP(Audit!M625,$W$26:$X$35,2,FALSE)) &amp; Audit!N625 &amp; IF(Audit!O625="","",IF(Audit!N625&lt;=1.4,VLOOKUP(Audit!O625,$W$38:X1905,2,FALSE),VLOOKUP(Audit!O625,$W$51:$X$61,2,FALSE))) &amp; IF(Audit!P625="","",VLOOKUP(Audit!P625,$Y$26:$Z$35,2,FALSE) &amp; Audit!Q625 &amp; IF(Audit!O625="","",IF(Audit!Q625&lt;=1.4,VLOOKUP(Audit!R625,$Y$38:$Z$48,2,FALSE),VLOOKUP(Audit!R625,$Y$51:$Z$61,2,FALSE))))</f>
        <v/>
      </c>
      <c r="V1860" s="21"/>
      <c r="AH1860" s="49">
        <f>Audit!A625</f>
        <v>0</v>
      </c>
      <c r="AI1860" s="50" t="e">
        <f>VLOOKUP(Audit!B625,$V$3:$AE$12,2,FALSE)&amp; IF(Audit!B625=10,Audit!V625,"")</f>
        <v>#N/A</v>
      </c>
      <c r="AJ1860" s="50" t="e">
        <f>VLOOKUP(Audit!B625,$V$13:$AE$22,2,FALSE)&amp; IF(Audit!B625=10,Audit!W625,"")</f>
        <v>#N/A</v>
      </c>
      <c r="AK1860" s="47" t="e">
        <f t="shared" ref="AK1860:AK1923" si="889">IF(AI1860="","",COUNTIF(AI1860," •*"))</f>
        <v>#N/A</v>
      </c>
      <c r="AL1860" s="50" t="e">
        <f>VLOOKUP(Audit!C625,$V$3:$AE$12,3,FALSE)&amp; IF(Audit!C625=10,Audit!V625,"")</f>
        <v>#N/A</v>
      </c>
      <c r="AM1860" s="50" t="e">
        <f>VLOOKUP(Audit!C625,$V$13:$AE$22,3,FALSE)&amp; IF(Audit!C625=10,Audit!W625,"")</f>
        <v>#N/A</v>
      </c>
      <c r="AN1860" s="47" t="e">
        <f t="shared" ref="AN1860:AN1923" si="890">IF(AL1860="","",COUNTIF(AL1860," •*") + COUNTIF(AI1860," •*"))</f>
        <v>#N/A</v>
      </c>
      <c r="AO1860" s="50" t="e">
        <f>VLOOKUP(Audit!D625,$V$3:$AE$12,4,FALSE) &amp;  Audit!T625 &amp; IF(Audit!D625=10,Audit!V625,"")</f>
        <v>#N/A</v>
      </c>
      <c r="AP1860" s="50" t="e">
        <f>VLOOKUP(Audit!D625,$V$13:$AE$22,4,FALSE)&amp; IF(Audit!D625=10,Audit!W625,"")</f>
        <v>#N/A</v>
      </c>
      <c r="AQ1860" s="47" t="e">
        <f t="shared" ref="AQ1860:AQ1923" si="891">IF(AO1860="","",COUNTIF(AI1860," •*")+COUNTIF(AL1860," •*")+COUNTIF(AO1860," •*"))</f>
        <v>#N/A</v>
      </c>
      <c r="AR1860" s="50" t="e">
        <f>VLOOKUP(Audit!E625,$V$3:$AE$12,5,FALSE)&amp; IF(Audit!E625=10,Audit!V625,"")</f>
        <v>#N/A</v>
      </c>
      <c r="AS1860" s="50" t="e">
        <f>VLOOKUP(Audit!E625,$V$13:$AE$22,5,FALSE)&amp; IF(Audit!E625=10,Audit!W625,"")</f>
        <v>#N/A</v>
      </c>
      <c r="AT1860" s="47" t="e">
        <f t="shared" ref="AT1860:AT1923" si="892">IF(AR1860="","",COUNTIF(AI1860," •*")+COUNTIF(AL1860," •*")+COUNTIF(AO1860," •*")+COUNTIF(AR1860," •*"))</f>
        <v>#N/A</v>
      </c>
      <c r="AU1860" s="50" t="e">
        <f>VLOOKUP(Audit!F625,$V$3:$AE$12,6,FALSE)&amp; IF(Audit!F625=10,Audit!V625,"")</f>
        <v>#N/A</v>
      </c>
      <c r="AV1860" s="50" t="e">
        <f>VLOOKUP(Audit!F625,$V$13:$AE$22,6,FALSE)&amp; IF(Audit!F625=10,Audit!W625,"")</f>
        <v>#N/A</v>
      </c>
      <c r="AW1860" s="47" t="e">
        <f t="shared" ref="AW1860:AW1923" si="893">IF(AU1860="","",COUNTIF(AI1860," •*")+COUNTIF(AL1860," •*")+COUNTIF(AO1860," •*")+COUNTIF(AR1860," •*")+COUNTIF(AU1860," •*"))</f>
        <v>#N/A</v>
      </c>
      <c r="AX1860" s="50" t="e">
        <f>VLOOKUP(Audit!G625,$V$3:$AE$12,7,FALSE)&amp; IF(Audit!G625=10,Audit!V625,"")</f>
        <v>#N/A</v>
      </c>
      <c r="AY1860" s="50" t="e">
        <f>VLOOKUP(Audit!G625,$V$13:$AE$22,7,FALSE) &amp; IF(Audit!G625=10,Audit!W625,"")</f>
        <v>#N/A</v>
      </c>
      <c r="AZ1860" s="47" t="e">
        <f t="shared" ref="AZ1860:AZ1923" si="894">IF(AX1860="","",COUNTIF(AI1860," •*")+COUNTIF(AL1860," •*")+COUNTIF(AO1860," •*")+COUNTIF(AR1860," •*")+COUNTIF(AU1860," •*")+COUNTIF(AX1860," •*"))</f>
        <v>#N/A</v>
      </c>
      <c r="BA1860" s="50" t="e">
        <f>VLOOKUP(Audit!H625,$V$3:$AE$12,8,FALSE)&amp; Audit!U625 &amp; IF(Audit!H625=10,Audit!V625,"")</f>
        <v>#N/A</v>
      </c>
      <c r="BB1860" s="50" t="e">
        <f>VLOOKUP(Audit!H625,$V$13:$AE$22,8,FALSE) &amp; IF(Audit!H625=10,Audit!W625,"")</f>
        <v>#N/A</v>
      </c>
      <c r="BC1860" s="47" t="e">
        <f t="shared" ref="BC1860:BC1923" si="895">IF(BA1860="","",COUNTIF(AI1860," •*")+COUNTIF(AL1860," •*")+COUNTIF(AO1860," •*")+COUNTIF(AR1860," •*")+COUNTIF(AU1860," •*")+COUNTIF(AX1860," •*")+COUNTIF(BA1860," •*"))</f>
        <v>#N/A</v>
      </c>
      <c r="BD1860" s="50" t="e">
        <f>VLOOKUP(Audit!I625,$V$3:$AE$12,9,FALSE)&amp; IF(Audit!I625=10,Audit!V625,"")</f>
        <v>#N/A</v>
      </c>
      <c r="BE1860" s="50" t="e">
        <f>VLOOKUP(Audit!I625,$V$13:$AE$22,9,FALSE) &amp; IF(Audit!I625=10,Audit!W625,"") &amp; IF(Audit!I625&lt;&gt;1,U1860,"")</f>
        <v>#N/A</v>
      </c>
      <c r="BF1860" s="47" t="e">
        <f t="shared" ref="BF1860:BF1923" si="896">IF(BD1860="","",COUNTIF(AI1860," •*")+COUNTIF(AL1860," •*")+COUNTIF(AO1860," •*")+COUNTIF(AR1860," •*")+COUNTIF(AU1860," •*")+COUNTIF(AX1860," •*")+COUNTIF(BA1860," •*")+COUNTIF(BD1860," •*"))</f>
        <v>#N/A</v>
      </c>
      <c r="BG1860" s="50" t="e">
        <f>VLOOKUP(Audit!J625,$V$3:$AE$12,10,FALSE) &amp; Audit!S625 &amp; IF(Audit!J625=10,Audit!V625,"")</f>
        <v>#N/A</v>
      </c>
      <c r="BH1860" s="50" t="e">
        <f>VLOOKUP(Audit!J625,$V$13:$AE$22,10,FALSE) &amp; IF(Audit!J625=10,Audit!W625,"") &amp; IF(Audit!J625&lt;&gt;1,U1860,"")</f>
        <v>#N/A</v>
      </c>
      <c r="BI1860" s="47" t="e">
        <f t="shared" ref="BI1860:BI1923" si="897">IF(BG1860="","",COUNTIF(AI1860," •*")+COUNTIF(AL1860," •*")+COUNTIF(AO1860," •*")+COUNTIF(AR1860," •*")+COUNTIF(AU1860," •*")+COUNTIF(AX1860," •*")+COUNTIF(BA1860," •*")+COUNTIF(BD1860," •*")+COUNTIF(BG1860," •*"))</f>
        <v>#N/A</v>
      </c>
      <c r="BJ1860" s="48" t="str">
        <f t="shared" ref="BJ1860:BJ1923" si="898">IFERROR(INDEX(AI1860:BH1860,MATCH(1,AK1860:BI1860,0)),"")</f>
        <v/>
      </c>
      <c r="BK1860" s="48" t="str">
        <f t="shared" ref="BK1860:BK1923" si="899">IFERROR(INDEX(AJ1860:BH1860,MATCH(1,AK1860:BI1860,0)),"")</f>
        <v/>
      </c>
      <c r="BL1860" s="48" t="str">
        <f t="shared" ref="BL1860:BL1923" si="900">IFERROR(INDEX(AI1860:BH1860,MATCH(2,AK1860:BI1860,0)),"")</f>
        <v/>
      </c>
      <c r="BM1860" s="48" t="str">
        <f t="shared" ref="BM1860:BM1923" si="901">IFERROR(INDEX(AJ1860:BH1860,MATCH(2,AK1860:BI1860,0)),"")</f>
        <v/>
      </c>
      <c r="BN1860" s="48" t="str">
        <f t="shared" ref="BN1860:BN1923" si="902">IFERROR(INDEX(AI1860:BH1860,MATCH(3,AK1860:BI1860,0)),"")</f>
        <v/>
      </c>
      <c r="BO1860" s="48" t="str">
        <f t="shared" ref="BO1860:BO1923" si="903">IFERROR(INDEX(AJ1860:BH1860,MATCH(3,AK1860:BI1860,0)),"")</f>
        <v/>
      </c>
      <c r="BP1860" s="48" t="str">
        <f t="shared" ref="BP1860:BP1923" si="904">IFERROR(INDEX(AI1860:BH1860,MATCH(4,AK1860:BI1860,0)),"")</f>
        <v/>
      </c>
      <c r="BQ1860" s="48" t="str">
        <f t="shared" ref="BQ1860:BQ1923" si="905">IFERROR(INDEX(AJ1860:BH1860,MATCH(4,AK1860:BI1860,0)),"")</f>
        <v/>
      </c>
      <c r="BR1860" s="48" t="str">
        <f t="shared" ref="BR1860:BR1923" si="906">IFERROR(INDEX(AI1860:BH1860,MATCH(5,AK1860:BI1860,0)),"")</f>
        <v/>
      </c>
      <c r="BS1860" s="48" t="str">
        <f t="shared" ref="BS1860:BS1923" si="907">IFERROR(INDEX(AJ1860:BH1860,MATCH(5,AK1860:BI1860,0)),"")</f>
        <v/>
      </c>
      <c r="BT1860" s="48" t="str">
        <f t="shared" ref="BT1860:BT1923" si="908">IFERROR(INDEX(AI1860:BH1860,MATCH(6,AK1860:BI1860,0)),"")</f>
        <v/>
      </c>
      <c r="BU1860" s="48" t="str">
        <f t="shared" ref="BU1860:BU1923" si="909">IFERROR(INDEX(AJ1860:BH1860,MATCH(6,AK1860:BI1860,0)),"")</f>
        <v/>
      </c>
    </row>
    <row r="1861" spans="1:73">
      <c r="A1861" s="10">
        <f>Audit!A626</f>
        <v>0</v>
      </c>
      <c r="B1861" s="10" t="e">
        <f t="shared" si="880"/>
        <v>#N/A</v>
      </c>
      <c r="C1861" s="17" t="e">
        <f>VLOOKUP(Audit!B626,$V$3:$AE$12,2,FALSE) &amp; VLOOKUP(Audit!B626,$V$13:$AE$22,2,FALSE)&amp; IF(Audit!B626=10,Audit!V626&amp;Audit!W626,"")</f>
        <v>#N/A</v>
      </c>
      <c r="D1861" s="17" t="e">
        <f>VLOOKUP(Audit!C626,$V$3:$AE$12,3,FALSE) &amp; VLOOKUP(Audit!C626,$V$13:$AE$22,3,FALSE) &amp;IF(Audit!C626=10,Audit!V626&amp;Audit!W626,"")</f>
        <v>#N/A</v>
      </c>
      <c r="E1861" s="17" t="e">
        <f>VLOOKUP(Audit!D626,$V$3:$AE$12,4,FALSE)&amp; Audit!T626 &amp; VLOOKUP(Audit!D626,$V$13:$AE$22,4,FALSE)&amp; IF(Audit!D626=10,Audit!V626&amp;Audit!W626,"")</f>
        <v>#N/A</v>
      </c>
      <c r="F1861" s="17" t="e">
        <f>VLOOKUP(Audit!E626,$V$3:$AE$12,5,FALSE) &amp; VLOOKUP(Audit!E626,$V$13:$AE$22,5,FALSE)&amp; IF(Audit!E626=10,Audit!V626&amp;Audit!W626,"")</f>
        <v>#N/A</v>
      </c>
      <c r="G1861" s="17" t="e">
        <f>VLOOKUP(Audit!F626,$V$3:$AE$12,6,FALSE) &amp; VLOOKUP(Audit!F626,$V$13:$AE$22,6,FALSE)&amp; IF(Audit!F626=10,Audit!V626&amp;Audit!W626,"")</f>
        <v>#N/A</v>
      </c>
      <c r="H1861" s="17" t="e">
        <f>VLOOKUP(Audit!G626,$V$3:$AE$12,7,FALSE) &amp; VLOOKUP(Audit!G626,$V$13:$AE$22,7,FALSE)&amp;IF(Audit!G626=10,Audit!V626&amp;Audit!W626,"")</f>
        <v>#N/A</v>
      </c>
      <c r="I1861" s="17" t="e">
        <f>VLOOKUP(Audit!H626,$V$3:$AE$12,8,FALSE) &amp; Audit!U626 &amp; VLOOKUP(Audit!H626,$V$13:$AE$22,8,FALSE)&amp;IF(Audit!H626=10,Audit!V626&amp;Audit!W626,"")</f>
        <v>#N/A</v>
      </c>
      <c r="J1861" s="17" t="e">
        <f>VLOOKUP(Audit!I626,$V$3:$AE$12,9,FALSE) &amp; VLOOKUP(Audit!I626,$V$13:$AE$22,9,FALSE) &amp; IF(Audit!I626=10,Audit!V626&amp;Audit!W626,"") &amp; IF(Audit!I626&lt;&gt;1,U1861,"")</f>
        <v>#N/A</v>
      </c>
      <c r="K1861" s="17" t="e">
        <f>VLOOKUP(Audit!J626,$V$3:$AE$12,10,FALSE) &amp; Audit!S626 &amp; VLOOKUP(Audit!J626,$V$13:$AE$22,10,FALSE) &amp; IF(Audit!J626=10,Audit!V626&amp;Audit!W626,"") &amp; IF(Audit!J626&lt;&gt;1,U1861,"")</f>
        <v>#N/A</v>
      </c>
      <c r="L1861" s="10">
        <f>Audit!K626</f>
        <v>0</v>
      </c>
      <c r="M1861" s="10" t="e">
        <f t="shared" si="881"/>
        <v>#N/A</v>
      </c>
      <c r="N1861" s="10" t="e">
        <f t="shared" si="882"/>
        <v>#N/A</v>
      </c>
      <c r="O1861" s="10" t="e">
        <f t="shared" si="883"/>
        <v>#N/A</v>
      </c>
      <c r="P1861" s="10" t="e">
        <f t="shared" si="884"/>
        <v>#N/A</v>
      </c>
      <c r="Q1861" s="10" t="e">
        <f t="shared" si="885"/>
        <v>#N/A</v>
      </c>
      <c r="R1861" s="10" t="e">
        <f t="shared" si="886"/>
        <v>#N/A</v>
      </c>
      <c r="S1861" s="10" t="e">
        <f t="shared" si="887"/>
        <v>#N/A</v>
      </c>
      <c r="T1861" s="10" t="e">
        <f t="shared" si="888"/>
        <v>#N/A</v>
      </c>
      <c r="U1861" s="17" t="str">
        <f>IF(Audit!M626="","",VLOOKUP(Audit!M626,$W$26:$X$35,2,FALSE)) &amp; Audit!N626 &amp; IF(Audit!O626="","",IF(Audit!N626&lt;=1.4,VLOOKUP(Audit!O626,$W$38:X1906,2,FALSE),VLOOKUP(Audit!O626,$W$51:$X$61,2,FALSE))) &amp; IF(Audit!P626="","",VLOOKUP(Audit!P626,$Y$26:$Z$35,2,FALSE) &amp; Audit!Q626 &amp; IF(Audit!O626="","",IF(Audit!Q626&lt;=1.4,VLOOKUP(Audit!R626,$Y$38:$Z$48,2,FALSE),VLOOKUP(Audit!R626,$Y$51:$Z$61,2,FALSE))))</f>
        <v/>
      </c>
      <c r="V1861" s="21"/>
      <c r="AH1861" s="49">
        <f>Audit!A626</f>
        <v>0</v>
      </c>
      <c r="AI1861" s="50" t="e">
        <f>VLOOKUP(Audit!B626,$V$3:$AE$12,2,FALSE)&amp; IF(Audit!B626=10,Audit!V626,"")</f>
        <v>#N/A</v>
      </c>
      <c r="AJ1861" s="50" t="e">
        <f>VLOOKUP(Audit!B626,$V$13:$AE$22,2,FALSE)&amp; IF(Audit!B626=10,Audit!W626,"")</f>
        <v>#N/A</v>
      </c>
      <c r="AK1861" s="47" t="e">
        <f t="shared" si="889"/>
        <v>#N/A</v>
      </c>
      <c r="AL1861" s="50" t="e">
        <f>VLOOKUP(Audit!C626,$V$3:$AE$12,3,FALSE)&amp; IF(Audit!C626=10,Audit!V626,"")</f>
        <v>#N/A</v>
      </c>
      <c r="AM1861" s="50" t="e">
        <f>VLOOKUP(Audit!C626,$V$13:$AE$22,3,FALSE)&amp; IF(Audit!C626=10,Audit!W626,"")</f>
        <v>#N/A</v>
      </c>
      <c r="AN1861" s="47" t="e">
        <f t="shared" si="890"/>
        <v>#N/A</v>
      </c>
      <c r="AO1861" s="50" t="e">
        <f>VLOOKUP(Audit!D626,$V$3:$AE$12,4,FALSE) &amp;  Audit!T626 &amp; IF(Audit!D626=10,Audit!V626,"")</f>
        <v>#N/A</v>
      </c>
      <c r="AP1861" s="50" t="e">
        <f>VLOOKUP(Audit!D626,$V$13:$AE$22,4,FALSE)&amp; IF(Audit!D626=10,Audit!W626,"")</f>
        <v>#N/A</v>
      </c>
      <c r="AQ1861" s="47" t="e">
        <f t="shared" si="891"/>
        <v>#N/A</v>
      </c>
      <c r="AR1861" s="50" t="e">
        <f>VLOOKUP(Audit!E626,$V$3:$AE$12,5,FALSE)&amp; IF(Audit!E626=10,Audit!V626,"")</f>
        <v>#N/A</v>
      </c>
      <c r="AS1861" s="50" t="e">
        <f>VLOOKUP(Audit!E626,$V$13:$AE$22,5,FALSE)&amp; IF(Audit!E626=10,Audit!W626,"")</f>
        <v>#N/A</v>
      </c>
      <c r="AT1861" s="47" t="e">
        <f t="shared" si="892"/>
        <v>#N/A</v>
      </c>
      <c r="AU1861" s="50" t="e">
        <f>VLOOKUP(Audit!F626,$V$3:$AE$12,6,FALSE)&amp; IF(Audit!F626=10,Audit!V626,"")</f>
        <v>#N/A</v>
      </c>
      <c r="AV1861" s="50" t="e">
        <f>VLOOKUP(Audit!F626,$V$13:$AE$22,6,FALSE)&amp; IF(Audit!F626=10,Audit!W626,"")</f>
        <v>#N/A</v>
      </c>
      <c r="AW1861" s="47" t="e">
        <f t="shared" si="893"/>
        <v>#N/A</v>
      </c>
      <c r="AX1861" s="50" t="e">
        <f>VLOOKUP(Audit!G626,$V$3:$AE$12,7,FALSE)&amp; IF(Audit!G626=10,Audit!V626,"")</f>
        <v>#N/A</v>
      </c>
      <c r="AY1861" s="50" t="e">
        <f>VLOOKUP(Audit!G626,$V$13:$AE$22,7,FALSE) &amp; IF(Audit!G626=10,Audit!W626,"")</f>
        <v>#N/A</v>
      </c>
      <c r="AZ1861" s="47" t="e">
        <f t="shared" si="894"/>
        <v>#N/A</v>
      </c>
      <c r="BA1861" s="50" t="e">
        <f>VLOOKUP(Audit!H626,$V$3:$AE$12,8,FALSE)&amp; Audit!U626 &amp; IF(Audit!H626=10,Audit!V626,"")</f>
        <v>#N/A</v>
      </c>
      <c r="BB1861" s="50" t="e">
        <f>VLOOKUP(Audit!H626,$V$13:$AE$22,8,FALSE) &amp; IF(Audit!H626=10,Audit!W626,"")</f>
        <v>#N/A</v>
      </c>
      <c r="BC1861" s="47" t="e">
        <f t="shared" si="895"/>
        <v>#N/A</v>
      </c>
      <c r="BD1861" s="50" t="e">
        <f>VLOOKUP(Audit!I626,$V$3:$AE$12,9,FALSE)&amp; IF(Audit!I626=10,Audit!V626,"")</f>
        <v>#N/A</v>
      </c>
      <c r="BE1861" s="50" t="e">
        <f>VLOOKUP(Audit!I626,$V$13:$AE$22,9,FALSE) &amp; IF(Audit!I626=10,Audit!W626,"") &amp; IF(Audit!I626&lt;&gt;1,U1861,"")</f>
        <v>#N/A</v>
      </c>
      <c r="BF1861" s="47" t="e">
        <f t="shared" si="896"/>
        <v>#N/A</v>
      </c>
      <c r="BG1861" s="50" t="e">
        <f>VLOOKUP(Audit!J626,$V$3:$AE$12,10,FALSE) &amp; Audit!S626 &amp; IF(Audit!J626=10,Audit!V626,"")</f>
        <v>#N/A</v>
      </c>
      <c r="BH1861" s="50" t="e">
        <f>VLOOKUP(Audit!J626,$V$13:$AE$22,10,FALSE) &amp; IF(Audit!J626=10,Audit!W626,"") &amp; IF(Audit!J626&lt;&gt;1,U1861,"")</f>
        <v>#N/A</v>
      </c>
      <c r="BI1861" s="47" t="e">
        <f t="shared" si="897"/>
        <v>#N/A</v>
      </c>
      <c r="BJ1861" s="48" t="str">
        <f t="shared" si="898"/>
        <v/>
      </c>
      <c r="BK1861" s="48" t="str">
        <f t="shared" si="899"/>
        <v/>
      </c>
      <c r="BL1861" s="48" t="str">
        <f t="shared" si="900"/>
        <v/>
      </c>
      <c r="BM1861" s="48" t="str">
        <f t="shared" si="901"/>
        <v/>
      </c>
      <c r="BN1861" s="48" t="str">
        <f t="shared" si="902"/>
        <v/>
      </c>
      <c r="BO1861" s="48" t="str">
        <f t="shared" si="903"/>
        <v/>
      </c>
      <c r="BP1861" s="48" t="str">
        <f t="shared" si="904"/>
        <v/>
      </c>
      <c r="BQ1861" s="48" t="str">
        <f t="shared" si="905"/>
        <v/>
      </c>
      <c r="BR1861" s="48" t="str">
        <f t="shared" si="906"/>
        <v/>
      </c>
      <c r="BS1861" s="48" t="str">
        <f t="shared" si="907"/>
        <v/>
      </c>
      <c r="BT1861" s="48" t="str">
        <f t="shared" si="908"/>
        <v/>
      </c>
      <c r="BU1861" s="48" t="str">
        <f t="shared" si="909"/>
        <v/>
      </c>
    </row>
    <row r="1862" spans="1:73">
      <c r="A1862" s="10">
        <f>Audit!A627</f>
        <v>0</v>
      </c>
      <c r="B1862" s="10" t="e">
        <f t="shared" si="880"/>
        <v>#N/A</v>
      </c>
      <c r="C1862" s="17" t="e">
        <f>VLOOKUP(Audit!B627,$V$3:$AE$12,2,FALSE) &amp; VLOOKUP(Audit!B627,$V$13:$AE$22,2,FALSE)&amp; IF(Audit!B627=10,Audit!V627&amp;Audit!W627,"")</f>
        <v>#N/A</v>
      </c>
      <c r="D1862" s="17" t="e">
        <f>VLOOKUP(Audit!C627,$V$3:$AE$12,3,FALSE) &amp; VLOOKUP(Audit!C627,$V$13:$AE$22,3,FALSE) &amp;IF(Audit!C627=10,Audit!V627&amp;Audit!W627,"")</f>
        <v>#N/A</v>
      </c>
      <c r="E1862" s="17" t="e">
        <f>VLOOKUP(Audit!D627,$V$3:$AE$12,4,FALSE)&amp; Audit!T627 &amp; VLOOKUP(Audit!D627,$V$13:$AE$22,4,FALSE)&amp; IF(Audit!D627=10,Audit!V627&amp;Audit!W627,"")</f>
        <v>#N/A</v>
      </c>
      <c r="F1862" s="17" t="e">
        <f>VLOOKUP(Audit!E627,$V$3:$AE$12,5,FALSE) &amp; VLOOKUP(Audit!E627,$V$13:$AE$22,5,FALSE)&amp; IF(Audit!E627=10,Audit!V627&amp;Audit!W627,"")</f>
        <v>#N/A</v>
      </c>
      <c r="G1862" s="17" t="e">
        <f>VLOOKUP(Audit!F627,$V$3:$AE$12,6,FALSE) &amp; VLOOKUP(Audit!F627,$V$13:$AE$22,6,FALSE)&amp; IF(Audit!F627=10,Audit!V627&amp;Audit!W627,"")</f>
        <v>#N/A</v>
      </c>
      <c r="H1862" s="17" t="e">
        <f>VLOOKUP(Audit!G627,$V$3:$AE$12,7,FALSE) &amp; VLOOKUP(Audit!G627,$V$13:$AE$22,7,FALSE)&amp;IF(Audit!G627=10,Audit!V627&amp;Audit!W627,"")</f>
        <v>#N/A</v>
      </c>
      <c r="I1862" s="17" t="e">
        <f>VLOOKUP(Audit!H627,$V$3:$AE$12,8,FALSE) &amp; Audit!U627 &amp; VLOOKUP(Audit!H627,$V$13:$AE$22,8,FALSE)&amp;IF(Audit!H627=10,Audit!V627&amp;Audit!W627,"")</f>
        <v>#N/A</v>
      </c>
      <c r="J1862" s="17" t="e">
        <f>VLOOKUP(Audit!I627,$V$3:$AE$12,9,FALSE) &amp; VLOOKUP(Audit!I627,$V$13:$AE$22,9,FALSE) &amp; IF(Audit!I627=10,Audit!V627&amp;Audit!W627,"") &amp; IF(Audit!I627&lt;&gt;1,U1862,"")</f>
        <v>#N/A</v>
      </c>
      <c r="K1862" s="17" t="e">
        <f>VLOOKUP(Audit!J627,$V$3:$AE$12,10,FALSE) &amp; Audit!S627 &amp; VLOOKUP(Audit!J627,$V$13:$AE$22,10,FALSE) &amp; IF(Audit!J627=10,Audit!V627&amp;Audit!W627,"") &amp; IF(Audit!J627&lt;&gt;1,U1862,"")</f>
        <v>#N/A</v>
      </c>
      <c r="L1862" s="10">
        <f>Audit!K627</f>
        <v>0</v>
      </c>
      <c r="M1862" s="10" t="e">
        <f t="shared" si="881"/>
        <v>#N/A</v>
      </c>
      <c r="N1862" s="10" t="e">
        <f t="shared" si="882"/>
        <v>#N/A</v>
      </c>
      <c r="O1862" s="10" t="e">
        <f t="shared" si="883"/>
        <v>#N/A</v>
      </c>
      <c r="P1862" s="10" t="e">
        <f t="shared" si="884"/>
        <v>#N/A</v>
      </c>
      <c r="Q1862" s="10" t="e">
        <f t="shared" si="885"/>
        <v>#N/A</v>
      </c>
      <c r="R1862" s="10" t="e">
        <f t="shared" si="886"/>
        <v>#N/A</v>
      </c>
      <c r="S1862" s="10" t="e">
        <f t="shared" si="887"/>
        <v>#N/A</v>
      </c>
      <c r="T1862" s="10" t="e">
        <f t="shared" si="888"/>
        <v>#N/A</v>
      </c>
      <c r="U1862" s="17" t="str">
        <f>IF(Audit!M627="","",VLOOKUP(Audit!M627,$W$26:$X$35,2,FALSE)) &amp; Audit!N627 &amp; IF(Audit!O627="","",IF(Audit!N627&lt;=1.4,VLOOKUP(Audit!O627,$W$38:X1907,2,FALSE),VLOOKUP(Audit!O627,$W$51:$X$61,2,FALSE))) &amp; IF(Audit!P627="","",VLOOKUP(Audit!P627,$Y$26:$Z$35,2,FALSE) &amp; Audit!Q627 &amp; IF(Audit!O627="","",IF(Audit!Q627&lt;=1.4,VLOOKUP(Audit!R627,$Y$38:$Z$48,2,FALSE),VLOOKUP(Audit!R627,$Y$51:$Z$61,2,FALSE))))</f>
        <v/>
      </c>
      <c r="V1862" s="21"/>
      <c r="AH1862" s="49">
        <f>Audit!A627</f>
        <v>0</v>
      </c>
      <c r="AI1862" s="50" t="e">
        <f>VLOOKUP(Audit!B627,$V$3:$AE$12,2,FALSE)&amp; IF(Audit!B627=10,Audit!V627,"")</f>
        <v>#N/A</v>
      </c>
      <c r="AJ1862" s="50" t="e">
        <f>VLOOKUP(Audit!B627,$V$13:$AE$22,2,FALSE)&amp; IF(Audit!B627=10,Audit!W627,"")</f>
        <v>#N/A</v>
      </c>
      <c r="AK1862" s="47" t="e">
        <f t="shared" si="889"/>
        <v>#N/A</v>
      </c>
      <c r="AL1862" s="50" t="e">
        <f>VLOOKUP(Audit!C627,$V$3:$AE$12,3,FALSE)&amp; IF(Audit!C627=10,Audit!V627,"")</f>
        <v>#N/A</v>
      </c>
      <c r="AM1862" s="50" t="e">
        <f>VLOOKUP(Audit!C627,$V$13:$AE$22,3,FALSE)&amp; IF(Audit!C627=10,Audit!W627,"")</f>
        <v>#N/A</v>
      </c>
      <c r="AN1862" s="47" t="e">
        <f t="shared" si="890"/>
        <v>#N/A</v>
      </c>
      <c r="AO1862" s="50" t="e">
        <f>VLOOKUP(Audit!D627,$V$3:$AE$12,4,FALSE) &amp;  Audit!T627 &amp; IF(Audit!D627=10,Audit!V627,"")</f>
        <v>#N/A</v>
      </c>
      <c r="AP1862" s="50" t="e">
        <f>VLOOKUP(Audit!D627,$V$13:$AE$22,4,FALSE)&amp; IF(Audit!D627=10,Audit!W627,"")</f>
        <v>#N/A</v>
      </c>
      <c r="AQ1862" s="47" t="e">
        <f t="shared" si="891"/>
        <v>#N/A</v>
      </c>
      <c r="AR1862" s="50" t="e">
        <f>VLOOKUP(Audit!E627,$V$3:$AE$12,5,FALSE)&amp; IF(Audit!E627=10,Audit!V627,"")</f>
        <v>#N/A</v>
      </c>
      <c r="AS1862" s="50" t="e">
        <f>VLOOKUP(Audit!E627,$V$13:$AE$22,5,FALSE)&amp; IF(Audit!E627=10,Audit!W627,"")</f>
        <v>#N/A</v>
      </c>
      <c r="AT1862" s="47" t="e">
        <f t="shared" si="892"/>
        <v>#N/A</v>
      </c>
      <c r="AU1862" s="50" t="e">
        <f>VLOOKUP(Audit!F627,$V$3:$AE$12,6,FALSE)&amp; IF(Audit!F627=10,Audit!V627,"")</f>
        <v>#N/A</v>
      </c>
      <c r="AV1862" s="50" t="e">
        <f>VLOOKUP(Audit!F627,$V$13:$AE$22,6,FALSE)&amp; IF(Audit!F627=10,Audit!W627,"")</f>
        <v>#N/A</v>
      </c>
      <c r="AW1862" s="47" t="e">
        <f t="shared" si="893"/>
        <v>#N/A</v>
      </c>
      <c r="AX1862" s="50" t="e">
        <f>VLOOKUP(Audit!G627,$V$3:$AE$12,7,FALSE)&amp; IF(Audit!G627=10,Audit!V627,"")</f>
        <v>#N/A</v>
      </c>
      <c r="AY1862" s="50" t="e">
        <f>VLOOKUP(Audit!G627,$V$13:$AE$22,7,FALSE) &amp; IF(Audit!G627=10,Audit!W627,"")</f>
        <v>#N/A</v>
      </c>
      <c r="AZ1862" s="47" t="e">
        <f t="shared" si="894"/>
        <v>#N/A</v>
      </c>
      <c r="BA1862" s="50" t="e">
        <f>VLOOKUP(Audit!H627,$V$3:$AE$12,8,FALSE)&amp; Audit!U627 &amp; IF(Audit!H627=10,Audit!V627,"")</f>
        <v>#N/A</v>
      </c>
      <c r="BB1862" s="50" t="e">
        <f>VLOOKUP(Audit!H627,$V$13:$AE$22,8,FALSE) &amp; IF(Audit!H627=10,Audit!W627,"")</f>
        <v>#N/A</v>
      </c>
      <c r="BC1862" s="47" t="e">
        <f t="shared" si="895"/>
        <v>#N/A</v>
      </c>
      <c r="BD1862" s="50" t="e">
        <f>VLOOKUP(Audit!I627,$V$3:$AE$12,9,FALSE)&amp; IF(Audit!I627=10,Audit!V627,"")</f>
        <v>#N/A</v>
      </c>
      <c r="BE1862" s="50" t="e">
        <f>VLOOKUP(Audit!I627,$V$13:$AE$22,9,FALSE) &amp; IF(Audit!I627=10,Audit!W627,"") &amp; IF(Audit!I627&lt;&gt;1,U1862,"")</f>
        <v>#N/A</v>
      </c>
      <c r="BF1862" s="47" t="e">
        <f t="shared" si="896"/>
        <v>#N/A</v>
      </c>
      <c r="BG1862" s="50" t="e">
        <f>VLOOKUP(Audit!J627,$V$3:$AE$12,10,FALSE) &amp; Audit!S627 &amp; IF(Audit!J627=10,Audit!V627,"")</f>
        <v>#N/A</v>
      </c>
      <c r="BH1862" s="50" t="e">
        <f>VLOOKUP(Audit!J627,$V$13:$AE$22,10,FALSE) &amp; IF(Audit!J627=10,Audit!W627,"") &amp; IF(Audit!J627&lt;&gt;1,U1862,"")</f>
        <v>#N/A</v>
      </c>
      <c r="BI1862" s="47" t="e">
        <f t="shared" si="897"/>
        <v>#N/A</v>
      </c>
      <c r="BJ1862" s="48" t="str">
        <f t="shared" si="898"/>
        <v/>
      </c>
      <c r="BK1862" s="48" t="str">
        <f t="shared" si="899"/>
        <v/>
      </c>
      <c r="BL1862" s="48" t="str">
        <f t="shared" si="900"/>
        <v/>
      </c>
      <c r="BM1862" s="48" t="str">
        <f t="shared" si="901"/>
        <v/>
      </c>
      <c r="BN1862" s="48" t="str">
        <f t="shared" si="902"/>
        <v/>
      </c>
      <c r="BO1862" s="48" t="str">
        <f t="shared" si="903"/>
        <v/>
      </c>
      <c r="BP1862" s="48" t="str">
        <f t="shared" si="904"/>
        <v/>
      </c>
      <c r="BQ1862" s="48" t="str">
        <f t="shared" si="905"/>
        <v/>
      </c>
      <c r="BR1862" s="48" t="str">
        <f t="shared" si="906"/>
        <v/>
      </c>
      <c r="BS1862" s="48" t="str">
        <f t="shared" si="907"/>
        <v/>
      </c>
      <c r="BT1862" s="48" t="str">
        <f t="shared" si="908"/>
        <v/>
      </c>
      <c r="BU1862" s="48" t="str">
        <f t="shared" si="909"/>
        <v/>
      </c>
    </row>
    <row r="1863" spans="1:73">
      <c r="A1863" s="10">
        <f>Audit!A628</f>
        <v>0</v>
      </c>
      <c r="B1863" s="10" t="e">
        <f t="shared" si="880"/>
        <v>#N/A</v>
      </c>
      <c r="C1863" s="17" t="e">
        <f>VLOOKUP(Audit!B628,$V$3:$AE$12,2,FALSE) &amp; VLOOKUP(Audit!B628,$V$13:$AE$22,2,FALSE)&amp; IF(Audit!B628=10,Audit!V628&amp;Audit!W628,"")</f>
        <v>#N/A</v>
      </c>
      <c r="D1863" s="17" t="e">
        <f>VLOOKUP(Audit!C628,$V$3:$AE$12,3,FALSE) &amp; VLOOKUP(Audit!C628,$V$13:$AE$22,3,FALSE) &amp;IF(Audit!C628=10,Audit!V628&amp;Audit!W628,"")</f>
        <v>#N/A</v>
      </c>
      <c r="E1863" s="17" t="e">
        <f>VLOOKUP(Audit!D628,$V$3:$AE$12,4,FALSE)&amp; Audit!T628 &amp; VLOOKUP(Audit!D628,$V$13:$AE$22,4,FALSE)&amp; IF(Audit!D628=10,Audit!V628&amp;Audit!W628,"")</f>
        <v>#N/A</v>
      </c>
      <c r="F1863" s="17" t="e">
        <f>VLOOKUP(Audit!E628,$V$3:$AE$12,5,FALSE) &amp; VLOOKUP(Audit!E628,$V$13:$AE$22,5,FALSE)&amp; IF(Audit!E628=10,Audit!V628&amp;Audit!W628,"")</f>
        <v>#N/A</v>
      </c>
      <c r="G1863" s="17" t="e">
        <f>VLOOKUP(Audit!F628,$V$3:$AE$12,6,FALSE) &amp; VLOOKUP(Audit!F628,$V$13:$AE$22,6,FALSE)&amp; IF(Audit!F628=10,Audit!V628&amp;Audit!W628,"")</f>
        <v>#N/A</v>
      </c>
      <c r="H1863" s="17" t="e">
        <f>VLOOKUP(Audit!G628,$V$3:$AE$12,7,FALSE) &amp; VLOOKUP(Audit!G628,$V$13:$AE$22,7,FALSE)&amp;IF(Audit!G628=10,Audit!V628&amp;Audit!W628,"")</f>
        <v>#N/A</v>
      </c>
      <c r="I1863" s="17" t="e">
        <f>VLOOKUP(Audit!H628,$V$3:$AE$12,8,FALSE) &amp; Audit!U628 &amp; VLOOKUP(Audit!H628,$V$13:$AE$22,8,FALSE)&amp;IF(Audit!H628=10,Audit!V628&amp;Audit!W628,"")</f>
        <v>#N/A</v>
      </c>
      <c r="J1863" s="17" t="e">
        <f>VLOOKUP(Audit!I628,$V$3:$AE$12,9,FALSE) &amp; VLOOKUP(Audit!I628,$V$13:$AE$22,9,FALSE) &amp; IF(Audit!I628=10,Audit!V628&amp;Audit!W628,"") &amp; IF(Audit!I628&lt;&gt;1,U1863,"")</f>
        <v>#N/A</v>
      </c>
      <c r="K1863" s="17" t="e">
        <f>VLOOKUP(Audit!J628,$V$3:$AE$12,10,FALSE) &amp; Audit!S628 &amp; VLOOKUP(Audit!J628,$V$13:$AE$22,10,FALSE) &amp; IF(Audit!J628=10,Audit!V628&amp;Audit!W628,"") &amp; IF(Audit!J628&lt;&gt;1,U1863,"")</f>
        <v>#N/A</v>
      </c>
      <c r="L1863" s="10">
        <f>Audit!K628</f>
        <v>0</v>
      </c>
      <c r="M1863" s="10" t="e">
        <f t="shared" si="881"/>
        <v>#N/A</v>
      </c>
      <c r="N1863" s="10" t="e">
        <f t="shared" si="882"/>
        <v>#N/A</v>
      </c>
      <c r="O1863" s="10" t="e">
        <f t="shared" si="883"/>
        <v>#N/A</v>
      </c>
      <c r="P1863" s="10" t="e">
        <f t="shared" si="884"/>
        <v>#N/A</v>
      </c>
      <c r="Q1863" s="10" t="e">
        <f t="shared" si="885"/>
        <v>#N/A</v>
      </c>
      <c r="R1863" s="10" t="e">
        <f t="shared" si="886"/>
        <v>#N/A</v>
      </c>
      <c r="S1863" s="10" t="e">
        <f t="shared" si="887"/>
        <v>#N/A</v>
      </c>
      <c r="T1863" s="10" t="e">
        <f t="shared" si="888"/>
        <v>#N/A</v>
      </c>
      <c r="U1863" s="17" t="str">
        <f>IF(Audit!M628="","",VLOOKUP(Audit!M628,$W$26:$X$35,2,FALSE)) &amp; Audit!N628 &amp; IF(Audit!O628="","",IF(Audit!N628&lt;=1.4,VLOOKUP(Audit!O628,$W$38:X1908,2,FALSE),VLOOKUP(Audit!O628,$W$51:$X$61,2,FALSE))) &amp; IF(Audit!P628="","",VLOOKUP(Audit!P628,$Y$26:$Z$35,2,FALSE) &amp; Audit!Q628 &amp; IF(Audit!O628="","",IF(Audit!Q628&lt;=1.4,VLOOKUP(Audit!R628,$Y$38:$Z$48,2,FALSE),VLOOKUP(Audit!R628,$Y$51:$Z$61,2,FALSE))))</f>
        <v/>
      </c>
      <c r="V1863" s="21"/>
      <c r="AH1863" s="49">
        <f>Audit!A628</f>
        <v>0</v>
      </c>
      <c r="AI1863" s="50" t="e">
        <f>VLOOKUP(Audit!B628,$V$3:$AE$12,2,FALSE)&amp; IF(Audit!B628=10,Audit!V628,"")</f>
        <v>#N/A</v>
      </c>
      <c r="AJ1863" s="50" t="e">
        <f>VLOOKUP(Audit!B628,$V$13:$AE$22,2,FALSE)&amp; IF(Audit!B628=10,Audit!W628,"")</f>
        <v>#N/A</v>
      </c>
      <c r="AK1863" s="47" t="e">
        <f t="shared" si="889"/>
        <v>#N/A</v>
      </c>
      <c r="AL1863" s="50" t="e">
        <f>VLOOKUP(Audit!C628,$V$3:$AE$12,3,FALSE)&amp; IF(Audit!C628=10,Audit!V628,"")</f>
        <v>#N/A</v>
      </c>
      <c r="AM1863" s="50" t="e">
        <f>VLOOKUP(Audit!C628,$V$13:$AE$22,3,FALSE)&amp; IF(Audit!C628=10,Audit!W628,"")</f>
        <v>#N/A</v>
      </c>
      <c r="AN1863" s="47" t="e">
        <f t="shared" si="890"/>
        <v>#N/A</v>
      </c>
      <c r="AO1863" s="50" t="e">
        <f>VLOOKUP(Audit!D628,$V$3:$AE$12,4,FALSE) &amp;  Audit!T628 &amp; IF(Audit!D628=10,Audit!V628,"")</f>
        <v>#N/A</v>
      </c>
      <c r="AP1863" s="50" t="e">
        <f>VLOOKUP(Audit!D628,$V$13:$AE$22,4,FALSE)&amp; IF(Audit!D628=10,Audit!W628,"")</f>
        <v>#N/A</v>
      </c>
      <c r="AQ1863" s="47" t="e">
        <f t="shared" si="891"/>
        <v>#N/A</v>
      </c>
      <c r="AR1863" s="50" t="e">
        <f>VLOOKUP(Audit!E628,$V$3:$AE$12,5,FALSE)&amp; IF(Audit!E628=10,Audit!V628,"")</f>
        <v>#N/A</v>
      </c>
      <c r="AS1863" s="50" t="e">
        <f>VLOOKUP(Audit!E628,$V$13:$AE$22,5,FALSE)&amp; IF(Audit!E628=10,Audit!W628,"")</f>
        <v>#N/A</v>
      </c>
      <c r="AT1863" s="47" t="e">
        <f t="shared" si="892"/>
        <v>#N/A</v>
      </c>
      <c r="AU1863" s="50" t="e">
        <f>VLOOKUP(Audit!F628,$V$3:$AE$12,6,FALSE)&amp; IF(Audit!F628=10,Audit!V628,"")</f>
        <v>#N/A</v>
      </c>
      <c r="AV1863" s="50" t="e">
        <f>VLOOKUP(Audit!F628,$V$13:$AE$22,6,FALSE)&amp; IF(Audit!F628=10,Audit!W628,"")</f>
        <v>#N/A</v>
      </c>
      <c r="AW1863" s="47" t="e">
        <f t="shared" si="893"/>
        <v>#N/A</v>
      </c>
      <c r="AX1863" s="50" t="e">
        <f>VLOOKUP(Audit!G628,$V$3:$AE$12,7,FALSE)&amp; IF(Audit!G628=10,Audit!V628,"")</f>
        <v>#N/A</v>
      </c>
      <c r="AY1863" s="50" t="e">
        <f>VLOOKUP(Audit!G628,$V$13:$AE$22,7,FALSE) &amp; IF(Audit!G628=10,Audit!W628,"")</f>
        <v>#N/A</v>
      </c>
      <c r="AZ1863" s="47" t="e">
        <f t="shared" si="894"/>
        <v>#N/A</v>
      </c>
      <c r="BA1863" s="50" t="e">
        <f>VLOOKUP(Audit!H628,$V$3:$AE$12,8,FALSE)&amp; Audit!U628 &amp; IF(Audit!H628=10,Audit!V628,"")</f>
        <v>#N/A</v>
      </c>
      <c r="BB1863" s="50" t="e">
        <f>VLOOKUP(Audit!H628,$V$13:$AE$22,8,FALSE) &amp; IF(Audit!H628=10,Audit!W628,"")</f>
        <v>#N/A</v>
      </c>
      <c r="BC1863" s="47" t="e">
        <f t="shared" si="895"/>
        <v>#N/A</v>
      </c>
      <c r="BD1863" s="50" t="e">
        <f>VLOOKUP(Audit!I628,$V$3:$AE$12,9,FALSE)&amp; IF(Audit!I628=10,Audit!V628,"")</f>
        <v>#N/A</v>
      </c>
      <c r="BE1863" s="50" t="e">
        <f>VLOOKUP(Audit!I628,$V$13:$AE$22,9,FALSE) &amp; IF(Audit!I628=10,Audit!W628,"") &amp; IF(Audit!I628&lt;&gt;1,U1863,"")</f>
        <v>#N/A</v>
      </c>
      <c r="BF1863" s="47" t="e">
        <f t="shared" si="896"/>
        <v>#N/A</v>
      </c>
      <c r="BG1863" s="50" t="e">
        <f>VLOOKUP(Audit!J628,$V$3:$AE$12,10,FALSE) &amp; Audit!S628 &amp; IF(Audit!J628=10,Audit!V628,"")</f>
        <v>#N/A</v>
      </c>
      <c r="BH1863" s="50" t="e">
        <f>VLOOKUP(Audit!J628,$V$13:$AE$22,10,FALSE) &amp; IF(Audit!J628=10,Audit!W628,"") &amp; IF(Audit!J628&lt;&gt;1,U1863,"")</f>
        <v>#N/A</v>
      </c>
      <c r="BI1863" s="47" t="e">
        <f t="shared" si="897"/>
        <v>#N/A</v>
      </c>
      <c r="BJ1863" s="48" t="str">
        <f t="shared" si="898"/>
        <v/>
      </c>
      <c r="BK1863" s="48" t="str">
        <f t="shared" si="899"/>
        <v/>
      </c>
      <c r="BL1863" s="48" t="str">
        <f t="shared" si="900"/>
        <v/>
      </c>
      <c r="BM1863" s="48" t="str">
        <f t="shared" si="901"/>
        <v/>
      </c>
      <c r="BN1863" s="48" t="str">
        <f t="shared" si="902"/>
        <v/>
      </c>
      <c r="BO1863" s="48" t="str">
        <f t="shared" si="903"/>
        <v/>
      </c>
      <c r="BP1863" s="48" t="str">
        <f t="shared" si="904"/>
        <v/>
      </c>
      <c r="BQ1863" s="48" t="str">
        <f t="shared" si="905"/>
        <v/>
      </c>
      <c r="BR1863" s="48" t="str">
        <f t="shared" si="906"/>
        <v/>
      </c>
      <c r="BS1863" s="48" t="str">
        <f t="shared" si="907"/>
        <v/>
      </c>
      <c r="BT1863" s="48" t="str">
        <f t="shared" si="908"/>
        <v/>
      </c>
      <c r="BU1863" s="48" t="str">
        <f t="shared" si="909"/>
        <v/>
      </c>
    </row>
    <row r="1864" spans="1:73">
      <c r="A1864" s="10">
        <f>Audit!A629</f>
        <v>0</v>
      </c>
      <c r="B1864" s="10" t="e">
        <f t="shared" si="880"/>
        <v>#N/A</v>
      </c>
      <c r="C1864" s="17" t="e">
        <f>VLOOKUP(Audit!B629,$V$3:$AE$12,2,FALSE) &amp; VLOOKUP(Audit!B629,$V$13:$AE$22,2,FALSE)&amp; IF(Audit!B629=10,Audit!V629&amp;Audit!W629,"")</f>
        <v>#N/A</v>
      </c>
      <c r="D1864" s="17" t="e">
        <f>VLOOKUP(Audit!C629,$V$3:$AE$12,3,FALSE) &amp; VLOOKUP(Audit!C629,$V$13:$AE$22,3,FALSE) &amp;IF(Audit!C629=10,Audit!V629&amp;Audit!W629,"")</f>
        <v>#N/A</v>
      </c>
      <c r="E1864" s="17" t="e">
        <f>VLOOKUP(Audit!D629,$V$3:$AE$12,4,FALSE)&amp; Audit!T629 &amp; VLOOKUP(Audit!D629,$V$13:$AE$22,4,FALSE)&amp; IF(Audit!D629=10,Audit!V629&amp;Audit!W629,"")</f>
        <v>#N/A</v>
      </c>
      <c r="F1864" s="17" t="e">
        <f>VLOOKUP(Audit!E629,$V$3:$AE$12,5,FALSE) &amp; VLOOKUP(Audit!E629,$V$13:$AE$22,5,FALSE)&amp; IF(Audit!E629=10,Audit!V629&amp;Audit!W629,"")</f>
        <v>#N/A</v>
      </c>
      <c r="G1864" s="17" t="e">
        <f>VLOOKUP(Audit!F629,$V$3:$AE$12,6,FALSE) &amp; VLOOKUP(Audit!F629,$V$13:$AE$22,6,FALSE)&amp; IF(Audit!F629=10,Audit!V629&amp;Audit!W629,"")</f>
        <v>#N/A</v>
      </c>
      <c r="H1864" s="17" t="e">
        <f>VLOOKUP(Audit!G629,$V$3:$AE$12,7,FALSE) &amp; VLOOKUP(Audit!G629,$V$13:$AE$22,7,FALSE)&amp;IF(Audit!G629=10,Audit!V629&amp;Audit!W629,"")</f>
        <v>#N/A</v>
      </c>
      <c r="I1864" s="17" t="e">
        <f>VLOOKUP(Audit!H629,$V$3:$AE$12,8,FALSE) &amp; Audit!U629 &amp; VLOOKUP(Audit!H629,$V$13:$AE$22,8,FALSE)&amp;IF(Audit!H629=10,Audit!V629&amp;Audit!W629,"")</f>
        <v>#N/A</v>
      </c>
      <c r="J1864" s="17" t="e">
        <f>VLOOKUP(Audit!I629,$V$3:$AE$12,9,FALSE) &amp; VLOOKUP(Audit!I629,$V$13:$AE$22,9,FALSE) &amp; IF(Audit!I629=10,Audit!V629&amp;Audit!W629,"") &amp; IF(Audit!I629&lt;&gt;1,U1864,"")</f>
        <v>#N/A</v>
      </c>
      <c r="K1864" s="17" t="e">
        <f>VLOOKUP(Audit!J629,$V$3:$AE$12,10,FALSE) &amp; Audit!S629 &amp; VLOOKUP(Audit!J629,$V$13:$AE$22,10,FALSE) &amp; IF(Audit!J629=10,Audit!V629&amp;Audit!W629,"") &amp; IF(Audit!J629&lt;&gt;1,U1864,"")</f>
        <v>#N/A</v>
      </c>
      <c r="L1864" s="10">
        <f>Audit!K629</f>
        <v>0</v>
      </c>
      <c r="M1864" s="10" t="e">
        <f t="shared" si="881"/>
        <v>#N/A</v>
      </c>
      <c r="N1864" s="10" t="e">
        <f t="shared" si="882"/>
        <v>#N/A</v>
      </c>
      <c r="O1864" s="10" t="e">
        <f t="shared" si="883"/>
        <v>#N/A</v>
      </c>
      <c r="P1864" s="10" t="e">
        <f t="shared" si="884"/>
        <v>#N/A</v>
      </c>
      <c r="Q1864" s="10" t="e">
        <f t="shared" si="885"/>
        <v>#N/A</v>
      </c>
      <c r="R1864" s="10" t="e">
        <f t="shared" si="886"/>
        <v>#N/A</v>
      </c>
      <c r="S1864" s="10" t="e">
        <f t="shared" si="887"/>
        <v>#N/A</v>
      </c>
      <c r="T1864" s="10" t="e">
        <f t="shared" si="888"/>
        <v>#N/A</v>
      </c>
      <c r="U1864" s="17" t="str">
        <f>IF(Audit!M629="","",VLOOKUP(Audit!M629,$W$26:$X$35,2,FALSE)) &amp; Audit!N629 &amp; IF(Audit!O629="","",IF(Audit!N629&lt;=1.4,VLOOKUP(Audit!O629,$W$38:X1909,2,FALSE),VLOOKUP(Audit!O629,$W$51:$X$61,2,FALSE))) &amp; IF(Audit!P629="","",VLOOKUP(Audit!P629,$Y$26:$Z$35,2,FALSE) &amp; Audit!Q629 &amp; IF(Audit!O629="","",IF(Audit!Q629&lt;=1.4,VLOOKUP(Audit!R629,$Y$38:$Z$48,2,FALSE),VLOOKUP(Audit!R629,$Y$51:$Z$61,2,FALSE))))</f>
        <v/>
      </c>
      <c r="V1864" s="21"/>
      <c r="AH1864" s="49">
        <f>Audit!A629</f>
        <v>0</v>
      </c>
      <c r="AI1864" s="50" t="e">
        <f>VLOOKUP(Audit!B629,$V$3:$AE$12,2,FALSE)&amp; IF(Audit!B629=10,Audit!V629,"")</f>
        <v>#N/A</v>
      </c>
      <c r="AJ1864" s="50" t="e">
        <f>VLOOKUP(Audit!B629,$V$13:$AE$22,2,FALSE)&amp; IF(Audit!B629=10,Audit!W629,"")</f>
        <v>#N/A</v>
      </c>
      <c r="AK1864" s="47" t="e">
        <f t="shared" si="889"/>
        <v>#N/A</v>
      </c>
      <c r="AL1864" s="50" t="e">
        <f>VLOOKUP(Audit!C629,$V$3:$AE$12,3,FALSE)&amp; IF(Audit!C629=10,Audit!V629,"")</f>
        <v>#N/A</v>
      </c>
      <c r="AM1864" s="50" t="e">
        <f>VLOOKUP(Audit!C629,$V$13:$AE$22,3,FALSE)&amp; IF(Audit!C629=10,Audit!W629,"")</f>
        <v>#N/A</v>
      </c>
      <c r="AN1864" s="47" t="e">
        <f t="shared" si="890"/>
        <v>#N/A</v>
      </c>
      <c r="AO1864" s="50" t="e">
        <f>VLOOKUP(Audit!D629,$V$3:$AE$12,4,FALSE) &amp;  Audit!T629 &amp; IF(Audit!D629=10,Audit!V629,"")</f>
        <v>#N/A</v>
      </c>
      <c r="AP1864" s="50" t="e">
        <f>VLOOKUP(Audit!D629,$V$13:$AE$22,4,FALSE)&amp; IF(Audit!D629=10,Audit!W629,"")</f>
        <v>#N/A</v>
      </c>
      <c r="AQ1864" s="47" t="e">
        <f t="shared" si="891"/>
        <v>#N/A</v>
      </c>
      <c r="AR1864" s="50" t="e">
        <f>VLOOKUP(Audit!E629,$V$3:$AE$12,5,FALSE)&amp; IF(Audit!E629=10,Audit!V629,"")</f>
        <v>#N/A</v>
      </c>
      <c r="AS1864" s="50" t="e">
        <f>VLOOKUP(Audit!E629,$V$13:$AE$22,5,FALSE)&amp; IF(Audit!E629=10,Audit!W629,"")</f>
        <v>#N/A</v>
      </c>
      <c r="AT1864" s="47" t="e">
        <f t="shared" si="892"/>
        <v>#N/A</v>
      </c>
      <c r="AU1864" s="50" t="e">
        <f>VLOOKUP(Audit!F629,$V$3:$AE$12,6,FALSE)&amp; IF(Audit!F629=10,Audit!V629,"")</f>
        <v>#N/A</v>
      </c>
      <c r="AV1864" s="50" t="e">
        <f>VLOOKUP(Audit!F629,$V$13:$AE$22,6,FALSE)&amp; IF(Audit!F629=10,Audit!W629,"")</f>
        <v>#N/A</v>
      </c>
      <c r="AW1864" s="47" t="e">
        <f t="shared" si="893"/>
        <v>#N/A</v>
      </c>
      <c r="AX1864" s="50" t="e">
        <f>VLOOKUP(Audit!G629,$V$3:$AE$12,7,FALSE)&amp; IF(Audit!G629=10,Audit!V629,"")</f>
        <v>#N/A</v>
      </c>
      <c r="AY1864" s="50" t="e">
        <f>VLOOKUP(Audit!G629,$V$13:$AE$22,7,FALSE) &amp; IF(Audit!G629=10,Audit!W629,"")</f>
        <v>#N/A</v>
      </c>
      <c r="AZ1864" s="47" t="e">
        <f t="shared" si="894"/>
        <v>#N/A</v>
      </c>
      <c r="BA1864" s="50" t="e">
        <f>VLOOKUP(Audit!H629,$V$3:$AE$12,8,FALSE)&amp; Audit!U629 &amp; IF(Audit!H629=10,Audit!V629,"")</f>
        <v>#N/A</v>
      </c>
      <c r="BB1864" s="50" t="e">
        <f>VLOOKUP(Audit!H629,$V$13:$AE$22,8,FALSE) &amp; IF(Audit!H629=10,Audit!W629,"")</f>
        <v>#N/A</v>
      </c>
      <c r="BC1864" s="47" t="e">
        <f t="shared" si="895"/>
        <v>#N/A</v>
      </c>
      <c r="BD1864" s="50" t="e">
        <f>VLOOKUP(Audit!I629,$V$3:$AE$12,9,FALSE)&amp; IF(Audit!I629=10,Audit!V629,"")</f>
        <v>#N/A</v>
      </c>
      <c r="BE1864" s="50" t="e">
        <f>VLOOKUP(Audit!I629,$V$13:$AE$22,9,FALSE) &amp; IF(Audit!I629=10,Audit!W629,"") &amp; IF(Audit!I629&lt;&gt;1,U1864,"")</f>
        <v>#N/A</v>
      </c>
      <c r="BF1864" s="47" t="e">
        <f t="shared" si="896"/>
        <v>#N/A</v>
      </c>
      <c r="BG1864" s="50" t="e">
        <f>VLOOKUP(Audit!J629,$V$3:$AE$12,10,FALSE) &amp; Audit!S629 &amp; IF(Audit!J629=10,Audit!V629,"")</f>
        <v>#N/A</v>
      </c>
      <c r="BH1864" s="50" t="e">
        <f>VLOOKUP(Audit!J629,$V$13:$AE$22,10,FALSE) &amp; IF(Audit!J629=10,Audit!W629,"") &amp; IF(Audit!J629&lt;&gt;1,U1864,"")</f>
        <v>#N/A</v>
      </c>
      <c r="BI1864" s="47" t="e">
        <f t="shared" si="897"/>
        <v>#N/A</v>
      </c>
      <c r="BJ1864" s="48" t="str">
        <f t="shared" si="898"/>
        <v/>
      </c>
      <c r="BK1864" s="48" t="str">
        <f t="shared" si="899"/>
        <v/>
      </c>
      <c r="BL1864" s="48" t="str">
        <f t="shared" si="900"/>
        <v/>
      </c>
      <c r="BM1864" s="48" t="str">
        <f t="shared" si="901"/>
        <v/>
      </c>
      <c r="BN1864" s="48" t="str">
        <f t="shared" si="902"/>
        <v/>
      </c>
      <c r="BO1864" s="48" t="str">
        <f t="shared" si="903"/>
        <v/>
      </c>
      <c r="BP1864" s="48" t="str">
        <f t="shared" si="904"/>
        <v/>
      </c>
      <c r="BQ1864" s="48" t="str">
        <f t="shared" si="905"/>
        <v/>
      </c>
      <c r="BR1864" s="48" t="str">
        <f t="shared" si="906"/>
        <v/>
      </c>
      <c r="BS1864" s="48" t="str">
        <f t="shared" si="907"/>
        <v/>
      </c>
      <c r="BT1864" s="48" t="str">
        <f t="shared" si="908"/>
        <v/>
      </c>
      <c r="BU1864" s="48" t="str">
        <f t="shared" si="909"/>
        <v/>
      </c>
    </row>
    <row r="1865" spans="1:73">
      <c r="A1865" s="10">
        <f>Audit!A630</f>
        <v>0</v>
      </c>
      <c r="B1865" s="10" t="e">
        <f t="shared" si="880"/>
        <v>#N/A</v>
      </c>
      <c r="C1865" s="17" t="e">
        <f>VLOOKUP(Audit!B630,$V$3:$AE$12,2,FALSE) &amp; VLOOKUP(Audit!B630,$V$13:$AE$22,2,FALSE)&amp; IF(Audit!B630=10,Audit!V630&amp;Audit!W630,"")</f>
        <v>#N/A</v>
      </c>
      <c r="D1865" s="17" t="e">
        <f>VLOOKUP(Audit!C630,$V$3:$AE$12,3,FALSE) &amp; VLOOKUP(Audit!C630,$V$13:$AE$22,3,FALSE) &amp;IF(Audit!C630=10,Audit!V630&amp;Audit!W630,"")</f>
        <v>#N/A</v>
      </c>
      <c r="E1865" s="17" t="e">
        <f>VLOOKUP(Audit!D630,$V$3:$AE$12,4,FALSE)&amp; Audit!T630 &amp; VLOOKUP(Audit!D630,$V$13:$AE$22,4,FALSE)&amp; IF(Audit!D630=10,Audit!V630&amp;Audit!W630,"")</f>
        <v>#N/A</v>
      </c>
      <c r="F1865" s="17" t="e">
        <f>VLOOKUP(Audit!E630,$V$3:$AE$12,5,FALSE) &amp; VLOOKUP(Audit!E630,$V$13:$AE$22,5,FALSE)&amp; IF(Audit!E630=10,Audit!V630&amp;Audit!W630,"")</f>
        <v>#N/A</v>
      </c>
      <c r="G1865" s="17" t="e">
        <f>VLOOKUP(Audit!F630,$V$3:$AE$12,6,FALSE) &amp; VLOOKUP(Audit!F630,$V$13:$AE$22,6,FALSE)&amp; IF(Audit!F630=10,Audit!V630&amp;Audit!W630,"")</f>
        <v>#N/A</v>
      </c>
      <c r="H1865" s="17" t="e">
        <f>VLOOKUP(Audit!G630,$V$3:$AE$12,7,FALSE) &amp; VLOOKUP(Audit!G630,$V$13:$AE$22,7,FALSE)&amp;IF(Audit!G630=10,Audit!V630&amp;Audit!W630,"")</f>
        <v>#N/A</v>
      </c>
      <c r="I1865" s="17" t="e">
        <f>VLOOKUP(Audit!H630,$V$3:$AE$12,8,FALSE) &amp; Audit!U630 &amp; VLOOKUP(Audit!H630,$V$13:$AE$22,8,FALSE)&amp;IF(Audit!H630=10,Audit!V630&amp;Audit!W630,"")</f>
        <v>#N/A</v>
      </c>
      <c r="J1865" s="17" t="e">
        <f>VLOOKUP(Audit!I630,$V$3:$AE$12,9,FALSE) &amp; VLOOKUP(Audit!I630,$V$13:$AE$22,9,FALSE) &amp; IF(Audit!I630=10,Audit!V630&amp;Audit!W630,"") &amp; IF(Audit!I630&lt;&gt;1,U1865,"")</f>
        <v>#N/A</v>
      </c>
      <c r="K1865" s="17" t="e">
        <f>VLOOKUP(Audit!J630,$V$3:$AE$12,10,FALSE) &amp; Audit!S630 &amp; VLOOKUP(Audit!J630,$V$13:$AE$22,10,FALSE) &amp; IF(Audit!J630=10,Audit!V630&amp;Audit!W630,"") &amp; IF(Audit!J630&lt;&gt;1,U1865,"")</f>
        <v>#N/A</v>
      </c>
      <c r="L1865" s="10">
        <f>Audit!K630</f>
        <v>0</v>
      </c>
      <c r="M1865" s="10" t="e">
        <f t="shared" si="881"/>
        <v>#N/A</v>
      </c>
      <c r="N1865" s="10" t="e">
        <f t="shared" si="882"/>
        <v>#N/A</v>
      </c>
      <c r="O1865" s="10" t="e">
        <f t="shared" si="883"/>
        <v>#N/A</v>
      </c>
      <c r="P1865" s="10" t="e">
        <f t="shared" si="884"/>
        <v>#N/A</v>
      </c>
      <c r="Q1865" s="10" t="e">
        <f t="shared" si="885"/>
        <v>#N/A</v>
      </c>
      <c r="R1865" s="10" t="e">
        <f t="shared" si="886"/>
        <v>#N/A</v>
      </c>
      <c r="S1865" s="10" t="e">
        <f t="shared" si="887"/>
        <v>#N/A</v>
      </c>
      <c r="T1865" s="10" t="e">
        <f t="shared" si="888"/>
        <v>#N/A</v>
      </c>
      <c r="U1865" s="17" t="str">
        <f>IF(Audit!M630="","",VLOOKUP(Audit!M630,$W$26:$X$35,2,FALSE)) &amp; Audit!N630 &amp; IF(Audit!O630="","",IF(Audit!N630&lt;=1.4,VLOOKUP(Audit!O630,$W$38:X1910,2,FALSE),VLOOKUP(Audit!O630,$W$51:$X$61,2,FALSE))) &amp; IF(Audit!P630="","",VLOOKUP(Audit!P630,$Y$26:$Z$35,2,FALSE) &amp; Audit!Q630 &amp; IF(Audit!O630="","",IF(Audit!Q630&lt;=1.4,VLOOKUP(Audit!R630,$Y$38:$Z$48,2,FALSE),VLOOKUP(Audit!R630,$Y$51:$Z$61,2,FALSE))))</f>
        <v/>
      </c>
      <c r="V1865" s="21"/>
      <c r="AH1865" s="49">
        <f>Audit!A630</f>
        <v>0</v>
      </c>
      <c r="AI1865" s="50" t="e">
        <f>VLOOKUP(Audit!B630,$V$3:$AE$12,2,FALSE)&amp; IF(Audit!B630=10,Audit!V630,"")</f>
        <v>#N/A</v>
      </c>
      <c r="AJ1865" s="50" t="e">
        <f>VLOOKUP(Audit!B630,$V$13:$AE$22,2,FALSE)&amp; IF(Audit!B630=10,Audit!W630,"")</f>
        <v>#N/A</v>
      </c>
      <c r="AK1865" s="47" t="e">
        <f t="shared" si="889"/>
        <v>#N/A</v>
      </c>
      <c r="AL1865" s="50" t="e">
        <f>VLOOKUP(Audit!C630,$V$3:$AE$12,3,FALSE)&amp; IF(Audit!C630=10,Audit!V630,"")</f>
        <v>#N/A</v>
      </c>
      <c r="AM1865" s="50" t="e">
        <f>VLOOKUP(Audit!C630,$V$13:$AE$22,3,FALSE)&amp; IF(Audit!C630=10,Audit!W630,"")</f>
        <v>#N/A</v>
      </c>
      <c r="AN1865" s="47" t="e">
        <f t="shared" si="890"/>
        <v>#N/A</v>
      </c>
      <c r="AO1865" s="50" t="e">
        <f>VLOOKUP(Audit!D630,$V$3:$AE$12,4,FALSE) &amp;  Audit!T630 &amp; IF(Audit!D630=10,Audit!V630,"")</f>
        <v>#N/A</v>
      </c>
      <c r="AP1865" s="50" t="e">
        <f>VLOOKUP(Audit!D630,$V$13:$AE$22,4,FALSE)&amp; IF(Audit!D630=10,Audit!W630,"")</f>
        <v>#N/A</v>
      </c>
      <c r="AQ1865" s="47" t="e">
        <f t="shared" si="891"/>
        <v>#N/A</v>
      </c>
      <c r="AR1865" s="50" t="e">
        <f>VLOOKUP(Audit!E630,$V$3:$AE$12,5,FALSE)&amp; IF(Audit!E630=10,Audit!V630,"")</f>
        <v>#N/A</v>
      </c>
      <c r="AS1865" s="50" t="e">
        <f>VLOOKUP(Audit!E630,$V$13:$AE$22,5,FALSE)&amp; IF(Audit!E630=10,Audit!W630,"")</f>
        <v>#N/A</v>
      </c>
      <c r="AT1865" s="47" t="e">
        <f t="shared" si="892"/>
        <v>#N/A</v>
      </c>
      <c r="AU1865" s="50" t="e">
        <f>VLOOKUP(Audit!F630,$V$3:$AE$12,6,FALSE)&amp; IF(Audit!F630=10,Audit!V630,"")</f>
        <v>#N/A</v>
      </c>
      <c r="AV1865" s="50" t="e">
        <f>VLOOKUP(Audit!F630,$V$13:$AE$22,6,FALSE)&amp; IF(Audit!F630=10,Audit!W630,"")</f>
        <v>#N/A</v>
      </c>
      <c r="AW1865" s="47" t="e">
        <f t="shared" si="893"/>
        <v>#N/A</v>
      </c>
      <c r="AX1865" s="50" t="e">
        <f>VLOOKUP(Audit!G630,$V$3:$AE$12,7,FALSE)&amp; IF(Audit!G630=10,Audit!V630,"")</f>
        <v>#N/A</v>
      </c>
      <c r="AY1865" s="50" t="e">
        <f>VLOOKUP(Audit!G630,$V$13:$AE$22,7,FALSE) &amp; IF(Audit!G630=10,Audit!W630,"")</f>
        <v>#N/A</v>
      </c>
      <c r="AZ1865" s="47" t="e">
        <f t="shared" si="894"/>
        <v>#N/A</v>
      </c>
      <c r="BA1865" s="50" t="e">
        <f>VLOOKUP(Audit!H630,$V$3:$AE$12,8,FALSE)&amp; Audit!U630 &amp; IF(Audit!H630=10,Audit!V630,"")</f>
        <v>#N/A</v>
      </c>
      <c r="BB1865" s="50" t="e">
        <f>VLOOKUP(Audit!H630,$V$13:$AE$22,8,FALSE) &amp; IF(Audit!H630=10,Audit!W630,"")</f>
        <v>#N/A</v>
      </c>
      <c r="BC1865" s="47" t="e">
        <f t="shared" si="895"/>
        <v>#N/A</v>
      </c>
      <c r="BD1865" s="50" t="e">
        <f>VLOOKUP(Audit!I630,$V$3:$AE$12,9,FALSE)&amp; IF(Audit!I630=10,Audit!V630,"")</f>
        <v>#N/A</v>
      </c>
      <c r="BE1865" s="50" t="e">
        <f>VLOOKUP(Audit!I630,$V$13:$AE$22,9,FALSE) &amp; IF(Audit!I630=10,Audit!W630,"") &amp; IF(Audit!I630&lt;&gt;1,U1865,"")</f>
        <v>#N/A</v>
      </c>
      <c r="BF1865" s="47" t="e">
        <f t="shared" si="896"/>
        <v>#N/A</v>
      </c>
      <c r="BG1865" s="50" t="e">
        <f>VLOOKUP(Audit!J630,$V$3:$AE$12,10,FALSE) &amp; Audit!S630 &amp; IF(Audit!J630=10,Audit!V630,"")</f>
        <v>#N/A</v>
      </c>
      <c r="BH1865" s="50" t="e">
        <f>VLOOKUP(Audit!J630,$V$13:$AE$22,10,FALSE) &amp; IF(Audit!J630=10,Audit!W630,"") &amp; IF(Audit!J630&lt;&gt;1,U1865,"")</f>
        <v>#N/A</v>
      </c>
      <c r="BI1865" s="47" t="e">
        <f t="shared" si="897"/>
        <v>#N/A</v>
      </c>
      <c r="BJ1865" s="48" t="str">
        <f t="shared" si="898"/>
        <v/>
      </c>
      <c r="BK1865" s="48" t="str">
        <f t="shared" si="899"/>
        <v/>
      </c>
      <c r="BL1865" s="48" t="str">
        <f t="shared" si="900"/>
        <v/>
      </c>
      <c r="BM1865" s="48" t="str">
        <f t="shared" si="901"/>
        <v/>
      </c>
      <c r="BN1865" s="48" t="str">
        <f t="shared" si="902"/>
        <v/>
      </c>
      <c r="BO1865" s="48" t="str">
        <f t="shared" si="903"/>
        <v/>
      </c>
      <c r="BP1865" s="48" t="str">
        <f t="shared" si="904"/>
        <v/>
      </c>
      <c r="BQ1865" s="48" t="str">
        <f t="shared" si="905"/>
        <v/>
      </c>
      <c r="BR1865" s="48" t="str">
        <f t="shared" si="906"/>
        <v/>
      </c>
      <c r="BS1865" s="48" t="str">
        <f t="shared" si="907"/>
        <v/>
      </c>
      <c r="BT1865" s="48" t="str">
        <f t="shared" si="908"/>
        <v/>
      </c>
      <c r="BU1865" s="48" t="str">
        <f t="shared" si="909"/>
        <v/>
      </c>
    </row>
    <row r="1866" spans="1:73">
      <c r="A1866" s="10">
        <f>Audit!A631</f>
        <v>0</v>
      </c>
      <c r="B1866" s="10" t="e">
        <f t="shared" si="880"/>
        <v>#N/A</v>
      </c>
      <c r="C1866" s="17" t="e">
        <f>VLOOKUP(Audit!B631,$V$3:$AE$12,2,FALSE) &amp; VLOOKUP(Audit!B631,$V$13:$AE$22,2,FALSE)&amp; IF(Audit!B631=10,Audit!V631&amp;Audit!W631,"")</f>
        <v>#N/A</v>
      </c>
      <c r="D1866" s="17" t="e">
        <f>VLOOKUP(Audit!C631,$V$3:$AE$12,3,FALSE) &amp; VLOOKUP(Audit!C631,$V$13:$AE$22,3,FALSE) &amp;IF(Audit!C631=10,Audit!V631&amp;Audit!W631,"")</f>
        <v>#N/A</v>
      </c>
      <c r="E1866" s="17" t="e">
        <f>VLOOKUP(Audit!D631,$V$3:$AE$12,4,FALSE)&amp; Audit!T631 &amp; VLOOKUP(Audit!D631,$V$13:$AE$22,4,FALSE)&amp; IF(Audit!D631=10,Audit!V631&amp;Audit!W631,"")</f>
        <v>#N/A</v>
      </c>
      <c r="F1866" s="17" t="e">
        <f>VLOOKUP(Audit!E631,$V$3:$AE$12,5,FALSE) &amp; VLOOKUP(Audit!E631,$V$13:$AE$22,5,FALSE)&amp; IF(Audit!E631=10,Audit!V631&amp;Audit!W631,"")</f>
        <v>#N/A</v>
      </c>
      <c r="G1866" s="17" t="e">
        <f>VLOOKUP(Audit!F631,$V$3:$AE$12,6,FALSE) &amp; VLOOKUP(Audit!F631,$V$13:$AE$22,6,FALSE)&amp; IF(Audit!F631=10,Audit!V631&amp;Audit!W631,"")</f>
        <v>#N/A</v>
      </c>
      <c r="H1866" s="17" t="e">
        <f>VLOOKUP(Audit!G631,$V$3:$AE$12,7,FALSE) &amp; VLOOKUP(Audit!G631,$V$13:$AE$22,7,FALSE)&amp;IF(Audit!G631=10,Audit!V631&amp;Audit!W631,"")</f>
        <v>#N/A</v>
      </c>
      <c r="I1866" s="17" t="e">
        <f>VLOOKUP(Audit!H631,$V$3:$AE$12,8,FALSE) &amp; Audit!U631 &amp; VLOOKUP(Audit!H631,$V$13:$AE$22,8,FALSE)&amp;IF(Audit!H631=10,Audit!V631&amp;Audit!W631,"")</f>
        <v>#N/A</v>
      </c>
      <c r="J1866" s="17" t="e">
        <f>VLOOKUP(Audit!I631,$V$3:$AE$12,9,FALSE) &amp; VLOOKUP(Audit!I631,$V$13:$AE$22,9,FALSE) &amp; IF(Audit!I631=10,Audit!V631&amp;Audit!W631,"") &amp; IF(Audit!I631&lt;&gt;1,U1866,"")</f>
        <v>#N/A</v>
      </c>
      <c r="K1866" s="17" t="e">
        <f>VLOOKUP(Audit!J631,$V$3:$AE$12,10,FALSE) &amp; Audit!S631 &amp; VLOOKUP(Audit!J631,$V$13:$AE$22,10,FALSE) &amp; IF(Audit!J631=10,Audit!V631&amp;Audit!W631,"") &amp; IF(Audit!J631&lt;&gt;1,U1866,"")</f>
        <v>#N/A</v>
      </c>
      <c r="L1866" s="10">
        <f>Audit!K631</f>
        <v>0</v>
      </c>
      <c r="M1866" s="10" t="e">
        <f t="shared" si="881"/>
        <v>#N/A</v>
      </c>
      <c r="N1866" s="10" t="e">
        <f t="shared" si="882"/>
        <v>#N/A</v>
      </c>
      <c r="O1866" s="10" t="e">
        <f t="shared" si="883"/>
        <v>#N/A</v>
      </c>
      <c r="P1866" s="10" t="e">
        <f t="shared" si="884"/>
        <v>#N/A</v>
      </c>
      <c r="Q1866" s="10" t="e">
        <f t="shared" si="885"/>
        <v>#N/A</v>
      </c>
      <c r="R1866" s="10" t="e">
        <f t="shared" si="886"/>
        <v>#N/A</v>
      </c>
      <c r="S1866" s="10" t="e">
        <f t="shared" si="887"/>
        <v>#N/A</v>
      </c>
      <c r="T1866" s="10" t="e">
        <f t="shared" si="888"/>
        <v>#N/A</v>
      </c>
      <c r="U1866" s="17" t="str">
        <f>IF(Audit!M631="","",VLOOKUP(Audit!M631,$W$26:$X$35,2,FALSE)) &amp; Audit!N631 &amp; IF(Audit!O631="","",IF(Audit!N631&lt;=1.4,VLOOKUP(Audit!O631,$W$38:X1911,2,FALSE),VLOOKUP(Audit!O631,$W$51:$X$61,2,FALSE))) &amp; IF(Audit!P631="","",VLOOKUP(Audit!P631,$Y$26:$Z$35,2,FALSE) &amp; Audit!Q631 &amp; IF(Audit!O631="","",IF(Audit!Q631&lt;=1.4,VLOOKUP(Audit!R631,$Y$38:$Z$48,2,FALSE),VLOOKUP(Audit!R631,$Y$51:$Z$61,2,FALSE))))</f>
        <v/>
      </c>
      <c r="V1866" s="21"/>
      <c r="AH1866" s="49">
        <f>Audit!A631</f>
        <v>0</v>
      </c>
      <c r="AI1866" s="50" t="e">
        <f>VLOOKUP(Audit!B631,$V$3:$AE$12,2,FALSE)&amp; IF(Audit!B631=10,Audit!V631,"")</f>
        <v>#N/A</v>
      </c>
      <c r="AJ1866" s="50" t="e">
        <f>VLOOKUP(Audit!B631,$V$13:$AE$22,2,FALSE)&amp; IF(Audit!B631=10,Audit!W631,"")</f>
        <v>#N/A</v>
      </c>
      <c r="AK1866" s="47" t="e">
        <f t="shared" si="889"/>
        <v>#N/A</v>
      </c>
      <c r="AL1866" s="50" t="e">
        <f>VLOOKUP(Audit!C631,$V$3:$AE$12,3,FALSE)&amp; IF(Audit!C631=10,Audit!V631,"")</f>
        <v>#N/A</v>
      </c>
      <c r="AM1866" s="50" t="e">
        <f>VLOOKUP(Audit!C631,$V$13:$AE$22,3,FALSE)&amp; IF(Audit!C631=10,Audit!W631,"")</f>
        <v>#N/A</v>
      </c>
      <c r="AN1866" s="47" t="e">
        <f t="shared" si="890"/>
        <v>#N/A</v>
      </c>
      <c r="AO1866" s="50" t="e">
        <f>VLOOKUP(Audit!D631,$V$3:$AE$12,4,FALSE) &amp;  Audit!T631 &amp; IF(Audit!D631=10,Audit!V631,"")</f>
        <v>#N/A</v>
      </c>
      <c r="AP1866" s="50" t="e">
        <f>VLOOKUP(Audit!D631,$V$13:$AE$22,4,FALSE)&amp; IF(Audit!D631=10,Audit!W631,"")</f>
        <v>#N/A</v>
      </c>
      <c r="AQ1866" s="47" t="e">
        <f t="shared" si="891"/>
        <v>#N/A</v>
      </c>
      <c r="AR1866" s="50" t="e">
        <f>VLOOKUP(Audit!E631,$V$3:$AE$12,5,FALSE)&amp; IF(Audit!E631=10,Audit!V631,"")</f>
        <v>#N/A</v>
      </c>
      <c r="AS1866" s="50" t="e">
        <f>VLOOKUP(Audit!E631,$V$13:$AE$22,5,FALSE)&amp; IF(Audit!E631=10,Audit!W631,"")</f>
        <v>#N/A</v>
      </c>
      <c r="AT1866" s="47" t="e">
        <f t="shared" si="892"/>
        <v>#N/A</v>
      </c>
      <c r="AU1866" s="50" t="e">
        <f>VLOOKUP(Audit!F631,$V$3:$AE$12,6,FALSE)&amp; IF(Audit!F631=10,Audit!V631,"")</f>
        <v>#N/A</v>
      </c>
      <c r="AV1866" s="50" t="e">
        <f>VLOOKUP(Audit!F631,$V$13:$AE$22,6,FALSE)&amp; IF(Audit!F631=10,Audit!W631,"")</f>
        <v>#N/A</v>
      </c>
      <c r="AW1866" s="47" t="e">
        <f t="shared" si="893"/>
        <v>#N/A</v>
      </c>
      <c r="AX1866" s="50" t="e">
        <f>VLOOKUP(Audit!G631,$V$3:$AE$12,7,FALSE)&amp; IF(Audit!G631=10,Audit!V631,"")</f>
        <v>#N/A</v>
      </c>
      <c r="AY1866" s="50" t="e">
        <f>VLOOKUP(Audit!G631,$V$13:$AE$22,7,FALSE) &amp; IF(Audit!G631=10,Audit!W631,"")</f>
        <v>#N/A</v>
      </c>
      <c r="AZ1866" s="47" t="e">
        <f t="shared" si="894"/>
        <v>#N/A</v>
      </c>
      <c r="BA1866" s="50" t="e">
        <f>VLOOKUP(Audit!H631,$V$3:$AE$12,8,FALSE)&amp; Audit!U631 &amp; IF(Audit!H631=10,Audit!V631,"")</f>
        <v>#N/A</v>
      </c>
      <c r="BB1866" s="50" t="e">
        <f>VLOOKUP(Audit!H631,$V$13:$AE$22,8,FALSE) &amp; IF(Audit!H631=10,Audit!W631,"")</f>
        <v>#N/A</v>
      </c>
      <c r="BC1866" s="47" t="e">
        <f t="shared" si="895"/>
        <v>#N/A</v>
      </c>
      <c r="BD1866" s="50" t="e">
        <f>VLOOKUP(Audit!I631,$V$3:$AE$12,9,FALSE)&amp; IF(Audit!I631=10,Audit!V631,"")</f>
        <v>#N/A</v>
      </c>
      <c r="BE1866" s="50" t="e">
        <f>VLOOKUP(Audit!I631,$V$13:$AE$22,9,FALSE) &amp; IF(Audit!I631=10,Audit!W631,"") &amp; IF(Audit!I631&lt;&gt;1,U1866,"")</f>
        <v>#N/A</v>
      </c>
      <c r="BF1866" s="47" t="e">
        <f t="shared" si="896"/>
        <v>#N/A</v>
      </c>
      <c r="BG1866" s="50" t="e">
        <f>VLOOKUP(Audit!J631,$V$3:$AE$12,10,FALSE) &amp; Audit!S631 &amp; IF(Audit!J631=10,Audit!V631,"")</f>
        <v>#N/A</v>
      </c>
      <c r="BH1866" s="50" t="e">
        <f>VLOOKUP(Audit!J631,$V$13:$AE$22,10,FALSE) &amp; IF(Audit!J631=10,Audit!W631,"") &amp; IF(Audit!J631&lt;&gt;1,U1866,"")</f>
        <v>#N/A</v>
      </c>
      <c r="BI1866" s="47" t="e">
        <f t="shared" si="897"/>
        <v>#N/A</v>
      </c>
      <c r="BJ1866" s="48" t="str">
        <f t="shared" si="898"/>
        <v/>
      </c>
      <c r="BK1866" s="48" t="str">
        <f t="shared" si="899"/>
        <v/>
      </c>
      <c r="BL1866" s="48" t="str">
        <f t="shared" si="900"/>
        <v/>
      </c>
      <c r="BM1866" s="48" t="str">
        <f t="shared" si="901"/>
        <v/>
      </c>
      <c r="BN1866" s="48" t="str">
        <f t="shared" si="902"/>
        <v/>
      </c>
      <c r="BO1866" s="48" t="str">
        <f t="shared" si="903"/>
        <v/>
      </c>
      <c r="BP1866" s="48" t="str">
        <f t="shared" si="904"/>
        <v/>
      </c>
      <c r="BQ1866" s="48" t="str">
        <f t="shared" si="905"/>
        <v/>
      </c>
      <c r="BR1866" s="48" t="str">
        <f t="shared" si="906"/>
        <v/>
      </c>
      <c r="BS1866" s="48" t="str">
        <f t="shared" si="907"/>
        <v/>
      </c>
      <c r="BT1866" s="48" t="str">
        <f t="shared" si="908"/>
        <v/>
      </c>
      <c r="BU1866" s="48" t="str">
        <f t="shared" si="909"/>
        <v/>
      </c>
    </row>
    <row r="1867" spans="1:73">
      <c r="A1867" s="10">
        <f>Audit!A632</f>
        <v>0</v>
      </c>
      <c r="B1867" s="10" t="e">
        <f t="shared" si="880"/>
        <v>#N/A</v>
      </c>
      <c r="C1867" s="17" t="e">
        <f>VLOOKUP(Audit!B632,$V$3:$AE$12,2,FALSE) &amp; VLOOKUP(Audit!B632,$V$13:$AE$22,2,FALSE)&amp; IF(Audit!B632=10,Audit!V632&amp;Audit!W632,"")</f>
        <v>#N/A</v>
      </c>
      <c r="D1867" s="17" t="e">
        <f>VLOOKUP(Audit!C632,$V$3:$AE$12,3,FALSE) &amp; VLOOKUP(Audit!C632,$V$13:$AE$22,3,FALSE) &amp;IF(Audit!C632=10,Audit!V632&amp;Audit!W632,"")</f>
        <v>#N/A</v>
      </c>
      <c r="E1867" s="17" t="e">
        <f>VLOOKUP(Audit!D632,$V$3:$AE$12,4,FALSE)&amp; Audit!T632 &amp; VLOOKUP(Audit!D632,$V$13:$AE$22,4,FALSE)&amp; IF(Audit!D632=10,Audit!V632&amp;Audit!W632,"")</f>
        <v>#N/A</v>
      </c>
      <c r="F1867" s="17" t="e">
        <f>VLOOKUP(Audit!E632,$V$3:$AE$12,5,FALSE) &amp; VLOOKUP(Audit!E632,$V$13:$AE$22,5,FALSE)&amp; IF(Audit!E632=10,Audit!V632&amp;Audit!W632,"")</f>
        <v>#N/A</v>
      </c>
      <c r="G1867" s="17" t="e">
        <f>VLOOKUP(Audit!F632,$V$3:$AE$12,6,FALSE) &amp; VLOOKUP(Audit!F632,$V$13:$AE$22,6,FALSE)&amp; IF(Audit!F632=10,Audit!V632&amp;Audit!W632,"")</f>
        <v>#N/A</v>
      </c>
      <c r="H1867" s="17" t="e">
        <f>VLOOKUP(Audit!G632,$V$3:$AE$12,7,FALSE) &amp; VLOOKUP(Audit!G632,$V$13:$AE$22,7,FALSE)&amp;IF(Audit!G632=10,Audit!V632&amp;Audit!W632,"")</f>
        <v>#N/A</v>
      </c>
      <c r="I1867" s="17" t="e">
        <f>VLOOKUP(Audit!H632,$V$3:$AE$12,8,FALSE) &amp; Audit!U632 &amp; VLOOKUP(Audit!H632,$V$13:$AE$22,8,FALSE)&amp;IF(Audit!H632=10,Audit!V632&amp;Audit!W632,"")</f>
        <v>#N/A</v>
      </c>
      <c r="J1867" s="17" t="e">
        <f>VLOOKUP(Audit!I632,$V$3:$AE$12,9,FALSE) &amp; VLOOKUP(Audit!I632,$V$13:$AE$22,9,FALSE) &amp; IF(Audit!I632=10,Audit!V632&amp;Audit!W632,"") &amp; IF(Audit!I632&lt;&gt;1,U1867,"")</f>
        <v>#N/A</v>
      </c>
      <c r="K1867" s="17" t="e">
        <f>VLOOKUP(Audit!J632,$V$3:$AE$12,10,FALSE) &amp; Audit!S632 &amp; VLOOKUP(Audit!J632,$V$13:$AE$22,10,FALSE) &amp; IF(Audit!J632=10,Audit!V632&amp;Audit!W632,"") &amp; IF(Audit!J632&lt;&gt;1,U1867,"")</f>
        <v>#N/A</v>
      </c>
      <c r="L1867" s="10">
        <f>Audit!K632</f>
        <v>0</v>
      </c>
      <c r="M1867" s="10" t="e">
        <f t="shared" si="881"/>
        <v>#N/A</v>
      </c>
      <c r="N1867" s="10" t="e">
        <f t="shared" si="882"/>
        <v>#N/A</v>
      </c>
      <c r="O1867" s="10" t="e">
        <f t="shared" si="883"/>
        <v>#N/A</v>
      </c>
      <c r="P1867" s="10" t="e">
        <f t="shared" si="884"/>
        <v>#N/A</v>
      </c>
      <c r="Q1867" s="10" t="e">
        <f t="shared" si="885"/>
        <v>#N/A</v>
      </c>
      <c r="R1867" s="10" t="e">
        <f t="shared" si="886"/>
        <v>#N/A</v>
      </c>
      <c r="S1867" s="10" t="e">
        <f t="shared" si="887"/>
        <v>#N/A</v>
      </c>
      <c r="T1867" s="10" t="e">
        <f t="shared" si="888"/>
        <v>#N/A</v>
      </c>
      <c r="U1867" s="17" t="str">
        <f>IF(Audit!M632="","",VLOOKUP(Audit!M632,$W$26:$X$35,2,FALSE)) &amp; Audit!N632 &amp; IF(Audit!O632="","",IF(Audit!N632&lt;=1.4,VLOOKUP(Audit!O632,$W$38:X1912,2,FALSE),VLOOKUP(Audit!O632,$W$51:$X$61,2,FALSE))) &amp; IF(Audit!P632="","",VLOOKUP(Audit!P632,$Y$26:$Z$35,2,FALSE) &amp; Audit!Q632 &amp; IF(Audit!O632="","",IF(Audit!Q632&lt;=1.4,VLOOKUP(Audit!R632,$Y$38:$Z$48,2,FALSE),VLOOKUP(Audit!R632,$Y$51:$Z$61,2,FALSE))))</f>
        <v/>
      </c>
      <c r="V1867" s="21"/>
      <c r="AH1867" s="49">
        <f>Audit!A632</f>
        <v>0</v>
      </c>
      <c r="AI1867" s="50" t="e">
        <f>VLOOKUP(Audit!B632,$V$3:$AE$12,2,FALSE)&amp; IF(Audit!B632=10,Audit!V632,"")</f>
        <v>#N/A</v>
      </c>
      <c r="AJ1867" s="50" t="e">
        <f>VLOOKUP(Audit!B632,$V$13:$AE$22,2,FALSE)&amp; IF(Audit!B632=10,Audit!W632,"")</f>
        <v>#N/A</v>
      </c>
      <c r="AK1867" s="47" t="e">
        <f t="shared" si="889"/>
        <v>#N/A</v>
      </c>
      <c r="AL1867" s="50" t="e">
        <f>VLOOKUP(Audit!C632,$V$3:$AE$12,3,FALSE)&amp; IF(Audit!C632=10,Audit!V632,"")</f>
        <v>#N/A</v>
      </c>
      <c r="AM1867" s="50" t="e">
        <f>VLOOKUP(Audit!C632,$V$13:$AE$22,3,FALSE)&amp; IF(Audit!C632=10,Audit!W632,"")</f>
        <v>#N/A</v>
      </c>
      <c r="AN1867" s="47" t="e">
        <f t="shared" si="890"/>
        <v>#N/A</v>
      </c>
      <c r="AO1867" s="50" t="e">
        <f>VLOOKUP(Audit!D632,$V$3:$AE$12,4,FALSE) &amp;  Audit!T632 &amp; IF(Audit!D632=10,Audit!V632,"")</f>
        <v>#N/A</v>
      </c>
      <c r="AP1867" s="50" t="e">
        <f>VLOOKUP(Audit!D632,$V$13:$AE$22,4,FALSE)&amp; IF(Audit!D632=10,Audit!W632,"")</f>
        <v>#N/A</v>
      </c>
      <c r="AQ1867" s="47" t="e">
        <f t="shared" si="891"/>
        <v>#N/A</v>
      </c>
      <c r="AR1867" s="50" t="e">
        <f>VLOOKUP(Audit!E632,$V$3:$AE$12,5,FALSE)&amp; IF(Audit!E632=10,Audit!V632,"")</f>
        <v>#N/A</v>
      </c>
      <c r="AS1867" s="50" t="e">
        <f>VLOOKUP(Audit!E632,$V$13:$AE$22,5,FALSE)&amp; IF(Audit!E632=10,Audit!W632,"")</f>
        <v>#N/A</v>
      </c>
      <c r="AT1867" s="47" t="e">
        <f t="shared" si="892"/>
        <v>#N/A</v>
      </c>
      <c r="AU1867" s="50" t="e">
        <f>VLOOKUP(Audit!F632,$V$3:$AE$12,6,FALSE)&amp; IF(Audit!F632=10,Audit!V632,"")</f>
        <v>#N/A</v>
      </c>
      <c r="AV1867" s="50" t="e">
        <f>VLOOKUP(Audit!F632,$V$13:$AE$22,6,FALSE)&amp; IF(Audit!F632=10,Audit!W632,"")</f>
        <v>#N/A</v>
      </c>
      <c r="AW1867" s="47" t="e">
        <f t="shared" si="893"/>
        <v>#N/A</v>
      </c>
      <c r="AX1867" s="50" t="e">
        <f>VLOOKUP(Audit!G632,$V$3:$AE$12,7,FALSE)&amp; IF(Audit!G632=10,Audit!V632,"")</f>
        <v>#N/A</v>
      </c>
      <c r="AY1867" s="50" t="e">
        <f>VLOOKUP(Audit!G632,$V$13:$AE$22,7,FALSE) &amp; IF(Audit!G632=10,Audit!W632,"")</f>
        <v>#N/A</v>
      </c>
      <c r="AZ1867" s="47" t="e">
        <f t="shared" si="894"/>
        <v>#N/A</v>
      </c>
      <c r="BA1867" s="50" t="e">
        <f>VLOOKUP(Audit!H632,$V$3:$AE$12,8,FALSE)&amp; Audit!U632 &amp; IF(Audit!H632=10,Audit!V632,"")</f>
        <v>#N/A</v>
      </c>
      <c r="BB1867" s="50" t="e">
        <f>VLOOKUP(Audit!H632,$V$13:$AE$22,8,FALSE) &amp; IF(Audit!H632=10,Audit!W632,"")</f>
        <v>#N/A</v>
      </c>
      <c r="BC1867" s="47" t="e">
        <f t="shared" si="895"/>
        <v>#N/A</v>
      </c>
      <c r="BD1867" s="50" t="e">
        <f>VLOOKUP(Audit!I632,$V$3:$AE$12,9,FALSE)&amp; IF(Audit!I632=10,Audit!V632,"")</f>
        <v>#N/A</v>
      </c>
      <c r="BE1867" s="50" t="e">
        <f>VLOOKUP(Audit!I632,$V$13:$AE$22,9,FALSE) &amp; IF(Audit!I632=10,Audit!W632,"") &amp; IF(Audit!I632&lt;&gt;1,U1867,"")</f>
        <v>#N/A</v>
      </c>
      <c r="BF1867" s="47" t="e">
        <f t="shared" si="896"/>
        <v>#N/A</v>
      </c>
      <c r="BG1867" s="50" t="e">
        <f>VLOOKUP(Audit!J632,$V$3:$AE$12,10,FALSE) &amp; Audit!S632 &amp; IF(Audit!J632=10,Audit!V632,"")</f>
        <v>#N/A</v>
      </c>
      <c r="BH1867" s="50" t="e">
        <f>VLOOKUP(Audit!J632,$V$13:$AE$22,10,FALSE) &amp; IF(Audit!J632=10,Audit!W632,"") &amp; IF(Audit!J632&lt;&gt;1,U1867,"")</f>
        <v>#N/A</v>
      </c>
      <c r="BI1867" s="47" t="e">
        <f t="shared" si="897"/>
        <v>#N/A</v>
      </c>
      <c r="BJ1867" s="48" t="str">
        <f t="shared" si="898"/>
        <v/>
      </c>
      <c r="BK1867" s="48" t="str">
        <f t="shared" si="899"/>
        <v/>
      </c>
      <c r="BL1867" s="48" t="str">
        <f t="shared" si="900"/>
        <v/>
      </c>
      <c r="BM1867" s="48" t="str">
        <f t="shared" si="901"/>
        <v/>
      </c>
      <c r="BN1867" s="48" t="str">
        <f t="shared" si="902"/>
        <v/>
      </c>
      <c r="BO1867" s="48" t="str">
        <f t="shared" si="903"/>
        <v/>
      </c>
      <c r="BP1867" s="48" t="str">
        <f t="shared" si="904"/>
        <v/>
      </c>
      <c r="BQ1867" s="48" t="str">
        <f t="shared" si="905"/>
        <v/>
      </c>
      <c r="BR1867" s="48" t="str">
        <f t="shared" si="906"/>
        <v/>
      </c>
      <c r="BS1867" s="48" t="str">
        <f t="shared" si="907"/>
        <v/>
      </c>
      <c r="BT1867" s="48" t="str">
        <f t="shared" si="908"/>
        <v/>
      </c>
      <c r="BU1867" s="48" t="str">
        <f t="shared" si="909"/>
        <v/>
      </c>
    </row>
    <row r="1868" spans="1:73">
      <c r="A1868" s="10">
        <f>Audit!A633</f>
        <v>0</v>
      </c>
      <c r="B1868" s="10" t="e">
        <f t="shared" si="880"/>
        <v>#N/A</v>
      </c>
      <c r="C1868" s="17" t="e">
        <f>VLOOKUP(Audit!B633,$V$3:$AE$12,2,FALSE) &amp; VLOOKUP(Audit!B633,$V$13:$AE$22,2,FALSE)&amp; IF(Audit!B633=10,Audit!V633&amp;Audit!W633,"")</f>
        <v>#N/A</v>
      </c>
      <c r="D1868" s="17" t="e">
        <f>VLOOKUP(Audit!C633,$V$3:$AE$12,3,FALSE) &amp; VLOOKUP(Audit!C633,$V$13:$AE$22,3,FALSE) &amp;IF(Audit!C633=10,Audit!V633&amp;Audit!W633,"")</f>
        <v>#N/A</v>
      </c>
      <c r="E1868" s="17" t="e">
        <f>VLOOKUP(Audit!D633,$V$3:$AE$12,4,FALSE)&amp; Audit!T633 &amp; VLOOKUP(Audit!D633,$V$13:$AE$22,4,FALSE)&amp; IF(Audit!D633=10,Audit!V633&amp;Audit!W633,"")</f>
        <v>#N/A</v>
      </c>
      <c r="F1868" s="17" t="e">
        <f>VLOOKUP(Audit!E633,$V$3:$AE$12,5,FALSE) &amp; VLOOKUP(Audit!E633,$V$13:$AE$22,5,FALSE)&amp; IF(Audit!E633=10,Audit!V633&amp;Audit!W633,"")</f>
        <v>#N/A</v>
      </c>
      <c r="G1868" s="17" t="e">
        <f>VLOOKUP(Audit!F633,$V$3:$AE$12,6,FALSE) &amp; VLOOKUP(Audit!F633,$V$13:$AE$22,6,FALSE)&amp; IF(Audit!F633=10,Audit!V633&amp;Audit!W633,"")</f>
        <v>#N/A</v>
      </c>
      <c r="H1868" s="17" t="e">
        <f>VLOOKUP(Audit!G633,$V$3:$AE$12,7,FALSE) &amp; VLOOKUP(Audit!G633,$V$13:$AE$22,7,FALSE)&amp;IF(Audit!G633=10,Audit!V633&amp;Audit!W633,"")</f>
        <v>#N/A</v>
      </c>
      <c r="I1868" s="17" t="e">
        <f>VLOOKUP(Audit!H633,$V$3:$AE$12,8,FALSE) &amp; Audit!U633 &amp; VLOOKUP(Audit!H633,$V$13:$AE$22,8,FALSE)&amp;IF(Audit!H633=10,Audit!V633&amp;Audit!W633,"")</f>
        <v>#N/A</v>
      </c>
      <c r="J1868" s="17" t="e">
        <f>VLOOKUP(Audit!I633,$V$3:$AE$12,9,FALSE) &amp; VLOOKUP(Audit!I633,$V$13:$AE$22,9,FALSE) &amp; IF(Audit!I633=10,Audit!V633&amp;Audit!W633,"") &amp; IF(Audit!I633&lt;&gt;1,U1868,"")</f>
        <v>#N/A</v>
      </c>
      <c r="K1868" s="17" t="e">
        <f>VLOOKUP(Audit!J633,$V$3:$AE$12,10,FALSE) &amp; Audit!S633 &amp; VLOOKUP(Audit!J633,$V$13:$AE$22,10,FALSE) &amp; IF(Audit!J633=10,Audit!V633&amp;Audit!W633,"") &amp; IF(Audit!J633&lt;&gt;1,U1868,"")</f>
        <v>#N/A</v>
      </c>
      <c r="L1868" s="10">
        <f>Audit!K633</f>
        <v>0</v>
      </c>
      <c r="M1868" s="10" t="e">
        <f t="shared" si="881"/>
        <v>#N/A</v>
      </c>
      <c r="N1868" s="10" t="e">
        <f t="shared" si="882"/>
        <v>#N/A</v>
      </c>
      <c r="O1868" s="10" t="e">
        <f t="shared" si="883"/>
        <v>#N/A</v>
      </c>
      <c r="P1868" s="10" t="e">
        <f t="shared" si="884"/>
        <v>#N/A</v>
      </c>
      <c r="Q1868" s="10" t="e">
        <f t="shared" si="885"/>
        <v>#N/A</v>
      </c>
      <c r="R1868" s="10" t="e">
        <f t="shared" si="886"/>
        <v>#N/A</v>
      </c>
      <c r="S1868" s="10" t="e">
        <f t="shared" si="887"/>
        <v>#N/A</v>
      </c>
      <c r="T1868" s="10" t="e">
        <f t="shared" si="888"/>
        <v>#N/A</v>
      </c>
      <c r="U1868" s="17" t="str">
        <f>IF(Audit!M633="","",VLOOKUP(Audit!M633,$W$26:$X$35,2,FALSE)) &amp; Audit!N633 &amp; IF(Audit!O633="","",IF(Audit!N633&lt;=1.4,VLOOKUP(Audit!O633,$W$38:X1913,2,FALSE),VLOOKUP(Audit!O633,$W$51:$X$61,2,FALSE))) &amp; IF(Audit!P633="","",VLOOKUP(Audit!P633,$Y$26:$Z$35,2,FALSE) &amp; Audit!Q633 &amp; IF(Audit!O633="","",IF(Audit!Q633&lt;=1.4,VLOOKUP(Audit!R633,$Y$38:$Z$48,2,FALSE),VLOOKUP(Audit!R633,$Y$51:$Z$61,2,FALSE))))</f>
        <v/>
      </c>
      <c r="V1868" s="21"/>
      <c r="AH1868" s="49">
        <f>Audit!A633</f>
        <v>0</v>
      </c>
      <c r="AI1868" s="50" t="e">
        <f>VLOOKUP(Audit!B633,$V$3:$AE$12,2,FALSE)&amp; IF(Audit!B633=10,Audit!V633,"")</f>
        <v>#N/A</v>
      </c>
      <c r="AJ1868" s="50" t="e">
        <f>VLOOKUP(Audit!B633,$V$13:$AE$22,2,FALSE)&amp; IF(Audit!B633=10,Audit!W633,"")</f>
        <v>#N/A</v>
      </c>
      <c r="AK1868" s="47" t="e">
        <f t="shared" si="889"/>
        <v>#N/A</v>
      </c>
      <c r="AL1868" s="50" t="e">
        <f>VLOOKUP(Audit!C633,$V$3:$AE$12,3,FALSE)&amp; IF(Audit!C633=10,Audit!V633,"")</f>
        <v>#N/A</v>
      </c>
      <c r="AM1868" s="50" t="e">
        <f>VLOOKUP(Audit!C633,$V$13:$AE$22,3,FALSE)&amp; IF(Audit!C633=10,Audit!W633,"")</f>
        <v>#N/A</v>
      </c>
      <c r="AN1868" s="47" t="e">
        <f t="shared" si="890"/>
        <v>#N/A</v>
      </c>
      <c r="AO1868" s="50" t="e">
        <f>VLOOKUP(Audit!D633,$V$3:$AE$12,4,FALSE) &amp;  Audit!T633 &amp; IF(Audit!D633=10,Audit!V633,"")</f>
        <v>#N/A</v>
      </c>
      <c r="AP1868" s="50" t="e">
        <f>VLOOKUP(Audit!D633,$V$13:$AE$22,4,FALSE)&amp; IF(Audit!D633=10,Audit!W633,"")</f>
        <v>#N/A</v>
      </c>
      <c r="AQ1868" s="47" t="e">
        <f t="shared" si="891"/>
        <v>#N/A</v>
      </c>
      <c r="AR1868" s="50" t="e">
        <f>VLOOKUP(Audit!E633,$V$3:$AE$12,5,FALSE)&amp; IF(Audit!E633=10,Audit!V633,"")</f>
        <v>#N/A</v>
      </c>
      <c r="AS1868" s="50" t="e">
        <f>VLOOKUP(Audit!E633,$V$13:$AE$22,5,FALSE)&amp; IF(Audit!E633=10,Audit!W633,"")</f>
        <v>#N/A</v>
      </c>
      <c r="AT1868" s="47" t="e">
        <f t="shared" si="892"/>
        <v>#N/A</v>
      </c>
      <c r="AU1868" s="50" t="e">
        <f>VLOOKUP(Audit!F633,$V$3:$AE$12,6,FALSE)&amp; IF(Audit!F633=10,Audit!V633,"")</f>
        <v>#N/A</v>
      </c>
      <c r="AV1868" s="50" t="e">
        <f>VLOOKUP(Audit!F633,$V$13:$AE$22,6,FALSE)&amp; IF(Audit!F633=10,Audit!W633,"")</f>
        <v>#N/A</v>
      </c>
      <c r="AW1868" s="47" t="e">
        <f t="shared" si="893"/>
        <v>#N/A</v>
      </c>
      <c r="AX1868" s="50" t="e">
        <f>VLOOKUP(Audit!G633,$V$3:$AE$12,7,FALSE)&amp; IF(Audit!G633=10,Audit!V633,"")</f>
        <v>#N/A</v>
      </c>
      <c r="AY1868" s="50" t="e">
        <f>VLOOKUP(Audit!G633,$V$13:$AE$22,7,FALSE) &amp; IF(Audit!G633=10,Audit!W633,"")</f>
        <v>#N/A</v>
      </c>
      <c r="AZ1868" s="47" t="e">
        <f t="shared" si="894"/>
        <v>#N/A</v>
      </c>
      <c r="BA1868" s="50" t="e">
        <f>VLOOKUP(Audit!H633,$V$3:$AE$12,8,FALSE)&amp; Audit!U633 &amp; IF(Audit!H633=10,Audit!V633,"")</f>
        <v>#N/A</v>
      </c>
      <c r="BB1868" s="50" t="e">
        <f>VLOOKUP(Audit!H633,$V$13:$AE$22,8,FALSE) &amp; IF(Audit!H633=10,Audit!W633,"")</f>
        <v>#N/A</v>
      </c>
      <c r="BC1868" s="47" t="e">
        <f t="shared" si="895"/>
        <v>#N/A</v>
      </c>
      <c r="BD1868" s="50" t="e">
        <f>VLOOKUP(Audit!I633,$V$3:$AE$12,9,FALSE)&amp; IF(Audit!I633=10,Audit!V633,"")</f>
        <v>#N/A</v>
      </c>
      <c r="BE1868" s="50" t="e">
        <f>VLOOKUP(Audit!I633,$V$13:$AE$22,9,FALSE) &amp; IF(Audit!I633=10,Audit!W633,"") &amp; IF(Audit!I633&lt;&gt;1,U1868,"")</f>
        <v>#N/A</v>
      </c>
      <c r="BF1868" s="47" t="e">
        <f t="shared" si="896"/>
        <v>#N/A</v>
      </c>
      <c r="BG1868" s="50" t="e">
        <f>VLOOKUP(Audit!J633,$V$3:$AE$12,10,FALSE) &amp; Audit!S633 &amp; IF(Audit!J633=10,Audit!V633,"")</f>
        <v>#N/A</v>
      </c>
      <c r="BH1868" s="50" t="e">
        <f>VLOOKUP(Audit!J633,$V$13:$AE$22,10,FALSE) &amp; IF(Audit!J633=10,Audit!W633,"") &amp; IF(Audit!J633&lt;&gt;1,U1868,"")</f>
        <v>#N/A</v>
      </c>
      <c r="BI1868" s="47" t="e">
        <f t="shared" si="897"/>
        <v>#N/A</v>
      </c>
      <c r="BJ1868" s="48" t="str">
        <f t="shared" si="898"/>
        <v/>
      </c>
      <c r="BK1868" s="48" t="str">
        <f t="shared" si="899"/>
        <v/>
      </c>
      <c r="BL1868" s="48" t="str">
        <f t="shared" si="900"/>
        <v/>
      </c>
      <c r="BM1868" s="48" t="str">
        <f t="shared" si="901"/>
        <v/>
      </c>
      <c r="BN1868" s="48" t="str">
        <f t="shared" si="902"/>
        <v/>
      </c>
      <c r="BO1868" s="48" t="str">
        <f t="shared" si="903"/>
        <v/>
      </c>
      <c r="BP1868" s="48" t="str">
        <f t="shared" si="904"/>
        <v/>
      </c>
      <c r="BQ1868" s="48" t="str">
        <f t="shared" si="905"/>
        <v/>
      </c>
      <c r="BR1868" s="48" t="str">
        <f t="shared" si="906"/>
        <v/>
      </c>
      <c r="BS1868" s="48" t="str">
        <f t="shared" si="907"/>
        <v/>
      </c>
      <c r="BT1868" s="48" t="str">
        <f t="shared" si="908"/>
        <v/>
      </c>
      <c r="BU1868" s="48" t="str">
        <f t="shared" si="909"/>
        <v/>
      </c>
    </row>
    <row r="1869" spans="1:73">
      <c r="A1869" s="10">
        <f>Audit!A634</f>
        <v>0</v>
      </c>
      <c r="B1869" s="10" t="e">
        <f t="shared" si="880"/>
        <v>#N/A</v>
      </c>
      <c r="C1869" s="17" t="e">
        <f>VLOOKUP(Audit!B634,$V$3:$AE$12,2,FALSE) &amp; VLOOKUP(Audit!B634,$V$13:$AE$22,2,FALSE)&amp; IF(Audit!B634=10,Audit!V634&amp;Audit!W634,"")</f>
        <v>#N/A</v>
      </c>
      <c r="D1869" s="17" t="e">
        <f>VLOOKUP(Audit!C634,$V$3:$AE$12,3,FALSE) &amp; VLOOKUP(Audit!C634,$V$13:$AE$22,3,FALSE) &amp;IF(Audit!C634=10,Audit!V634&amp;Audit!W634,"")</f>
        <v>#N/A</v>
      </c>
      <c r="E1869" s="17" t="e">
        <f>VLOOKUP(Audit!D634,$V$3:$AE$12,4,FALSE)&amp; Audit!T634 &amp; VLOOKUP(Audit!D634,$V$13:$AE$22,4,FALSE)&amp; IF(Audit!D634=10,Audit!V634&amp;Audit!W634,"")</f>
        <v>#N/A</v>
      </c>
      <c r="F1869" s="17" t="e">
        <f>VLOOKUP(Audit!E634,$V$3:$AE$12,5,FALSE) &amp; VLOOKUP(Audit!E634,$V$13:$AE$22,5,FALSE)&amp; IF(Audit!E634=10,Audit!V634&amp;Audit!W634,"")</f>
        <v>#N/A</v>
      </c>
      <c r="G1869" s="17" t="e">
        <f>VLOOKUP(Audit!F634,$V$3:$AE$12,6,FALSE) &amp; VLOOKUP(Audit!F634,$V$13:$AE$22,6,FALSE)&amp; IF(Audit!F634=10,Audit!V634&amp;Audit!W634,"")</f>
        <v>#N/A</v>
      </c>
      <c r="H1869" s="17" t="e">
        <f>VLOOKUP(Audit!G634,$V$3:$AE$12,7,FALSE) &amp; VLOOKUP(Audit!G634,$V$13:$AE$22,7,FALSE)&amp;IF(Audit!G634=10,Audit!V634&amp;Audit!W634,"")</f>
        <v>#N/A</v>
      </c>
      <c r="I1869" s="17" t="e">
        <f>VLOOKUP(Audit!H634,$V$3:$AE$12,8,FALSE) &amp; Audit!U634 &amp; VLOOKUP(Audit!H634,$V$13:$AE$22,8,FALSE)&amp;IF(Audit!H634=10,Audit!V634&amp;Audit!W634,"")</f>
        <v>#N/A</v>
      </c>
      <c r="J1869" s="17" t="e">
        <f>VLOOKUP(Audit!I634,$V$3:$AE$12,9,FALSE) &amp; VLOOKUP(Audit!I634,$V$13:$AE$22,9,FALSE) &amp; IF(Audit!I634=10,Audit!V634&amp;Audit!W634,"") &amp; IF(Audit!I634&lt;&gt;1,U1869,"")</f>
        <v>#N/A</v>
      </c>
      <c r="K1869" s="17" t="e">
        <f>VLOOKUP(Audit!J634,$V$3:$AE$12,10,FALSE) &amp; Audit!S634 &amp; VLOOKUP(Audit!J634,$V$13:$AE$22,10,FALSE) &amp; IF(Audit!J634=10,Audit!V634&amp;Audit!W634,"") &amp; IF(Audit!J634&lt;&gt;1,U1869,"")</f>
        <v>#N/A</v>
      </c>
      <c r="L1869" s="10">
        <f>Audit!K634</f>
        <v>0</v>
      </c>
      <c r="M1869" s="10" t="e">
        <f t="shared" si="881"/>
        <v>#N/A</v>
      </c>
      <c r="N1869" s="10" t="e">
        <f t="shared" si="882"/>
        <v>#N/A</v>
      </c>
      <c r="O1869" s="10" t="e">
        <f t="shared" si="883"/>
        <v>#N/A</v>
      </c>
      <c r="P1869" s="10" t="e">
        <f t="shared" si="884"/>
        <v>#N/A</v>
      </c>
      <c r="Q1869" s="10" t="e">
        <f t="shared" si="885"/>
        <v>#N/A</v>
      </c>
      <c r="R1869" s="10" t="e">
        <f t="shared" si="886"/>
        <v>#N/A</v>
      </c>
      <c r="S1869" s="10" t="e">
        <f t="shared" si="887"/>
        <v>#N/A</v>
      </c>
      <c r="T1869" s="10" t="e">
        <f t="shared" si="888"/>
        <v>#N/A</v>
      </c>
      <c r="U1869" s="17" t="str">
        <f>IF(Audit!M634="","",VLOOKUP(Audit!M634,$W$26:$X$35,2,FALSE)) &amp; Audit!N634 &amp; IF(Audit!O634="","",IF(Audit!N634&lt;=1.4,VLOOKUP(Audit!O634,$W$38:X1914,2,FALSE),VLOOKUP(Audit!O634,$W$51:$X$61,2,FALSE))) &amp; IF(Audit!P634="","",VLOOKUP(Audit!P634,$Y$26:$Z$35,2,FALSE) &amp; Audit!Q634 &amp; IF(Audit!O634="","",IF(Audit!Q634&lt;=1.4,VLOOKUP(Audit!R634,$Y$38:$Z$48,2,FALSE),VLOOKUP(Audit!R634,$Y$51:$Z$61,2,FALSE))))</f>
        <v/>
      </c>
      <c r="V1869" s="21"/>
      <c r="AH1869" s="49">
        <f>Audit!A634</f>
        <v>0</v>
      </c>
      <c r="AI1869" s="50" t="e">
        <f>VLOOKUP(Audit!B634,$V$3:$AE$12,2,FALSE)&amp; IF(Audit!B634=10,Audit!V634,"")</f>
        <v>#N/A</v>
      </c>
      <c r="AJ1869" s="50" t="e">
        <f>VLOOKUP(Audit!B634,$V$13:$AE$22,2,FALSE)&amp; IF(Audit!B634=10,Audit!W634,"")</f>
        <v>#N/A</v>
      </c>
      <c r="AK1869" s="47" t="e">
        <f t="shared" si="889"/>
        <v>#N/A</v>
      </c>
      <c r="AL1869" s="50" t="e">
        <f>VLOOKUP(Audit!C634,$V$3:$AE$12,3,FALSE)&amp; IF(Audit!C634=10,Audit!V634,"")</f>
        <v>#N/A</v>
      </c>
      <c r="AM1869" s="50" t="e">
        <f>VLOOKUP(Audit!C634,$V$13:$AE$22,3,FALSE)&amp; IF(Audit!C634=10,Audit!W634,"")</f>
        <v>#N/A</v>
      </c>
      <c r="AN1869" s="47" t="e">
        <f t="shared" si="890"/>
        <v>#N/A</v>
      </c>
      <c r="AO1869" s="50" t="e">
        <f>VLOOKUP(Audit!D634,$V$3:$AE$12,4,FALSE) &amp;  Audit!T634 &amp; IF(Audit!D634=10,Audit!V634,"")</f>
        <v>#N/A</v>
      </c>
      <c r="AP1869" s="50" t="e">
        <f>VLOOKUP(Audit!D634,$V$13:$AE$22,4,FALSE)&amp; IF(Audit!D634=10,Audit!W634,"")</f>
        <v>#N/A</v>
      </c>
      <c r="AQ1869" s="47" t="e">
        <f t="shared" si="891"/>
        <v>#N/A</v>
      </c>
      <c r="AR1869" s="50" t="e">
        <f>VLOOKUP(Audit!E634,$V$3:$AE$12,5,FALSE)&amp; IF(Audit!E634=10,Audit!V634,"")</f>
        <v>#N/A</v>
      </c>
      <c r="AS1869" s="50" t="e">
        <f>VLOOKUP(Audit!E634,$V$13:$AE$22,5,FALSE)&amp; IF(Audit!E634=10,Audit!W634,"")</f>
        <v>#N/A</v>
      </c>
      <c r="AT1869" s="47" t="e">
        <f t="shared" si="892"/>
        <v>#N/A</v>
      </c>
      <c r="AU1869" s="50" t="e">
        <f>VLOOKUP(Audit!F634,$V$3:$AE$12,6,FALSE)&amp; IF(Audit!F634=10,Audit!V634,"")</f>
        <v>#N/A</v>
      </c>
      <c r="AV1869" s="50" t="e">
        <f>VLOOKUP(Audit!F634,$V$13:$AE$22,6,FALSE)&amp; IF(Audit!F634=10,Audit!W634,"")</f>
        <v>#N/A</v>
      </c>
      <c r="AW1869" s="47" t="e">
        <f t="shared" si="893"/>
        <v>#N/A</v>
      </c>
      <c r="AX1869" s="50" t="e">
        <f>VLOOKUP(Audit!G634,$V$3:$AE$12,7,FALSE)&amp; IF(Audit!G634=10,Audit!V634,"")</f>
        <v>#N/A</v>
      </c>
      <c r="AY1869" s="50" t="e">
        <f>VLOOKUP(Audit!G634,$V$13:$AE$22,7,FALSE) &amp; IF(Audit!G634=10,Audit!W634,"")</f>
        <v>#N/A</v>
      </c>
      <c r="AZ1869" s="47" t="e">
        <f t="shared" si="894"/>
        <v>#N/A</v>
      </c>
      <c r="BA1869" s="50" t="e">
        <f>VLOOKUP(Audit!H634,$V$3:$AE$12,8,FALSE)&amp; Audit!U634 &amp; IF(Audit!H634=10,Audit!V634,"")</f>
        <v>#N/A</v>
      </c>
      <c r="BB1869" s="50" t="e">
        <f>VLOOKUP(Audit!H634,$V$13:$AE$22,8,FALSE) &amp; IF(Audit!H634=10,Audit!W634,"")</f>
        <v>#N/A</v>
      </c>
      <c r="BC1869" s="47" t="e">
        <f t="shared" si="895"/>
        <v>#N/A</v>
      </c>
      <c r="BD1869" s="50" t="e">
        <f>VLOOKUP(Audit!I634,$V$3:$AE$12,9,FALSE)&amp; IF(Audit!I634=10,Audit!V634,"")</f>
        <v>#N/A</v>
      </c>
      <c r="BE1869" s="50" t="e">
        <f>VLOOKUP(Audit!I634,$V$13:$AE$22,9,FALSE) &amp; IF(Audit!I634=10,Audit!W634,"") &amp; IF(Audit!I634&lt;&gt;1,U1869,"")</f>
        <v>#N/A</v>
      </c>
      <c r="BF1869" s="47" t="e">
        <f t="shared" si="896"/>
        <v>#N/A</v>
      </c>
      <c r="BG1869" s="50" t="e">
        <f>VLOOKUP(Audit!J634,$V$3:$AE$12,10,FALSE) &amp; Audit!S634 &amp; IF(Audit!J634=10,Audit!V634,"")</f>
        <v>#N/A</v>
      </c>
      <c r="BH1869" s="50" t="e">
        <f>VLOOKUP(Audit!J634,$V$13:$AE$22,10,FALSE) &amp; IF(Audit!J634=10,Audit!W634,"") &amp; IF(Audit!J634&lt;&gt;1,U1869,"")</f>
        <v>#N/A</v>
      </c>
      <c r="BI1869" s="47" t="e">
        <f t="shared" si="897"/>
        <v>#N/A</v>
      </c>
      <c r="BJ1869" s="48" t="str">
        <f t="shared" si="898"/>
        <v/>
      </c>
      <c r="BK1869" s="48" t="str">
        <f t="shared" si="899"/>
        <v/>
      </c>
      <c r="BL1869" s="48" t="str">
        <f t="shared" si="900"/>
        <v/>
      </c>
      <c r="BM1869" s="48" t="str">
        <f t="shared" si="901"/>
        <v/>
      </c>
      <c r="BN1869" s="48" t="str">
        <f t="shared" si="902"/>
        <v/>
      </c>
      <c r="BO1869" s="48" t="str">
        <f t="shared" si="903"/>
        <v/>
      </c>
      <c r="BP1869" s="48" t="str">
        <f t="shared" si="904"/>
        <v/>
      </c>
      <c r="BQ1869" s="48" t="str">
        <f t="shared" si="905"/>
        <v/>
      </c>
      <c r="BR1869" s="48" t="str">
        <f t="shared" si="906"/>
        <v/>
      </c>
      <c r="BS1869" s="48" t="str">
        <f t="shared" si="907"/>
        <v/>
      </c>
      <c r="BT1869" s="48" t="str">
        <f t="shared" si="908"/>
        <v/>
      </c>
      <c r="BU1869" s="48" t="str">
        <f t="shared" si="909"/>
        <v/>
      </c>
    </row>
    <row r="1870" spans="1:73">
      <c r="A1870" s="10">
        <f>Audit!A635</f>
        <v>0</v>
      </c>
      <c r="B1870" s="10" t="e">
        <f t="shared" si="880"/>
        <v>#N/A</v>
      </c>
      <c r="C1870" s="17" t="e">
        <f>VLOOKUP(Audit!B635,$V$3:$AE$12,2,FALSE) &amp; VLOOKUP(Audit!B635,$V$13:$AE$22,2,FALSE)&amp; IF(Audit!B635=10,Audit!V635&amp;Audit!W635,"")</f>
        <v>#N/A</v>
      </c>
      <c r="D1870" s="17" t="e">
        <f>VLOOKUP(Audit!C635,$V$3:$AE$12,3,FALSE) &amp; VLOOKUP(Audit!C635,$V$13:$AE$22,3,FALSE) &amp;IF(Audit!C635=10,Audit!V635&amp;Audit!W635,"")</f>
        <v>#N/A</v>
      </c>
      <c r="E1870" s="17" t="e">
        <f>VLOOKUP(Audit!D635,$V$3:$AE$12,4,FALSE)&amp; Audit!T635 &amp; VLOOKUP(Audit!D635,$V$13:$AE$22,4,FALSE)&amp; IF(Audit!D635=10,Audit!V635&amp;Audit!W635,"")</f>
        <v>#N/A</v>
      </c>
      <c r="F1870" s="17" t="e">
        <f>VLOOKUP(Audit!E635,$V$3:$AE$12,5,FALSE) &amp; VLOOKUP(Audit!E635,$V$13:$AE$22,5,FALSE)&amp; IF(Audit!E635=10,Audit!V635&amp;Audit!W635,"")</f>
        <v>#N/A</v>
      </c>
      <c r="G1870" s="17" t="e">
        <f>VLOOKUP(Audit!F635,$V$3:$AE$12,6,FALSE) &amp; VLOOKUP(Audit!F635,$V$13:$AE$22,6,FALSE)&amp; IF(Audit!F635=10,Audit!V635&amp;Audit!W635,"")</f>
        <v>#N/A</v>
      </c>
      <c r="H1870" s="17" t="e">
        <f>VLOOKUP(Audit!G635,$V$3:$AE$12,7,FALSE) &amp; VLOOKUP(Audit!G635,$V$13:$AE$22,7,FALSE)&amp;IF(Audit!G635=10,Audit!V635&amp;Audit!W635,"")</f>
        <v>#N/A</v>
      </c>
      <c r="I1870" s="17" t="e">
        <f>VLOOKUP(Audit!H635,$V$3:$AE$12,8,FALSE) &amp; Audit!U635 &amp; VLOOKUP(Audit!H635,$V$13:$AE$22,8,FALSE)&amp;IF(Audit!H635=10,Audit!V635&amp;Audit!W635,"")</f>
        <v>#N/A</v>
      </c>
      <c r="J1870" s="17" t="e">
        <f>VLOOKUP(Audit!I635,$V$3:$AE$12,9,FALSE) &amp; VLOOKUP(Audit!I635,$V$13:$AE$22,9,FALSE) &amp; IF(Audit!I635=10,Audit!V635&amp;Audit!W635,"") &amp; IF(Audit!I635&lt;&gt;1,U1870,"")</f>
        <v>#N/A</v>
      </c>
      <c r="K1870" s="17" t="e">
        <f>VLOOKUP(Audit!J635,$V$3:$AE$12,10,FALSE) &amp; Audit!S635 &amp; VLOOKUP(Audit!J635,$V$13:$AE$22,10,FALSE) &amp; IF(Audit!J635=10,Audit!V635&amp;Audit!W635,"") &amp; IF(Audit!J635&lt;&gt;1,U1870,"")</f>
        <v>#N/A</v>
      </c>
      <c r="L1870" s="10">
        <f>Audit!K635</f>
        <v>0</v>
      </c>
      <c r="M1870" s="10" t="e">
        <f t="shared" si="881"/>
        <v>#N/A</v>
      </c>
      <c r="N1870" s="10" t="e">
        <f t="shared" si="882"/>
        <v>#N/A</v>
      </c>
      <c r="O1870" s="10" t="e">
        <f t="shared" si="883"/>
        <v>#N/A</v>
      </c>
      <c r="P1870" s="10" t="e">
        <f t="shared" si="884"/>
        <v>#N/A</v>
      </c>
      <c r="Q1870" s="10" t="e">
        <f t="shared" si="885"/>
        <v>#N/A</v>
      </c>
      <c r="R1870" s="10" t="e">
        <f t="shared" si="886"/>
        <v>#N/A</v>
      </c>
      <c r="S1870" s="10" t="e">
        <f t="shared" si="887"/>
        <v>#N/A</v>
      </c>
      <c r="T1870" s="10" t="e">
        <f t="shared" si="888"/>
        <v>#N/A</v>
      </c>
      <c r="U1870" s="17" t="str">
        <f>IF(Audit!M635="","",VLOOKUP(Audit!M635,$W$26:$X$35,2,FALSE)) &amp; Audit!N635 &amp; IF(Audit!O635="","",IF(Audit!N635&lt;=1.4,VLOOKUP(Audit!O635,$W$38:X1915,2,FALSE),VLOOKUP(Audit!O635,$W$51:$X$61,2,FALSE))) &amp; IF(Audit!P635="","",VLOOKUP(Audit!P635,$Y$26:$Z$35,2,FALSE) &amp; Audit!Q635 &amp; IF(Audit!O635="","",IF(Audit!Q635&lt;=1.4,VLOOKUP(Audit!R635,$Y$38:$Z$48,2,FALSE),VLOOKUP(Audit!R635,$Y$51:$Z$61,2,FALSE))))</f>
        <v/>
      </c>
      <c r="V1870" s="21"/>
      <c r="AH1870" s="49">
        <f>Audit!A635</f>
        <v>0</v>
      </c>
      <c r="AI1870" s="50" t="e">
        <f>VLOOKUP(Audit!B635,$V$3:$AE$12,2,FALSE)&amp; IF(Audit!B635=10,Audit!V635,"")</f>
        <v>#N/A</v>
      </c>
      <c r="AJ1870" s="50" t="e">
        <f>VLOOKUP(Audit!B635,$V$13:$AE$22,2,FALSE)&amp; IF(Audit!B635=10,Audit!W635,"")</f>
        <v>#N/A</v>
      </c>
      <c r="AK1870" s="47" t="e">
        <f t="shared" si="889"/>
        <v>#N/A</v>
      </c>
      <c r="AL1870" s="50" t="e">
        <f>VLOOKUP(Audit!C635,$V$3:$AE$12,3,FALSE)&amp; IF(Audit!C635=10,Audit!V635,"")</f>
        <v>#N/A</v>
      </c>
      <c r="AM1870" s="50" t="e">
        <f>VLOOKUP(Audit!C635,$V$13:$AE$22,3,FALSE)&amp; IF(Audit!C635=10,Audit!W635,"")</f>
        <v>#N/A</v>
      </c>
      <c r="AN1870" s="47" t="e">
        <f t="shared" si="890"/>
        <v>#N/A</v>
      </c>
      <c r="AO1870" s="50" t="e">
        <f>VLOOKUP(Audit!D635,$V$3:$AE$12,4,FALSE) &amp;  Audit!T635 &amp; IF(Audit!D635=10,Audit!V635,"")</f>
        <v>#N/A</v>
      </c>
      <c r="AP1870" s="50" t="e">
        <f>VLOOKUP(Audit!D635,$V$13:$AE$22,4,FALSE)&amp; IF(Audit!D635=10,Audit!W635,"")</f>
        <v>#N/A</v>
      </c>
      <c r="AQ1870" s="47" t="e">
        <f t="shared" si="891"/>
        <v>#N/A</v>
      </c>
      <c r="AR1870" s="50" t="e">
        <f>VLOOKUP(Audit!E635,$V$3:$AE$12,5,FALSE)&amp; IF(Audit!E635=10,Audit!V635,"")</f>
        <v>#N/A</v>
      </c>
      <c r="AS1870" s="50" t="e">
        <f>VLOOKUP(Audit!E635,$V$13:$AE$22,5,FALSE)&amp; IF(Audit!E635=10,Audit!W635,"")</f>
        <v>#N/A</v>
      </c>
      <c r="AT1870" s="47" t="e">
        <f t="shared" si="892"/>
        <v>#N/A</v>
      </c>
      <c r="AU1870" s="50" t="e">
        <f>VLOOKUP(Audit!F635,$V$3:$AE$12,6,FALSE)&amp; IF(Audit!F635=10,Audit!V635,"")</f>
        <v>#N/A</v>
      </c>
      <c r="AV1870" s="50" t="e">
        <f>VLOOKUP(Audit!F635,$V$13:$AE$22,6,FALSE)&amp; IF(Audit!F635=10,Audit!W635,"")</f>
        <v>#N/A</v>
      </c>
      <c r="AW1870" s="47" t="e">
        <f t="shared" si="893"/>
        <v>#N/A</v>
      </c>
      <c r="AX1870" s="50" t="e">
        <f>VLOOKUP(Audit!G635,$V$3:$AE$12,7,FALSE)&amp; IF(Audit!G635=10,Audit!V635,"")</f>
        <v>#N/A</v>
      </c>
      <c r="AY1870" s="50" t="e">
        <f>VLOOKUP(Audit!G635,$V$13:$AE$22,7,FALSE) &amp; IF(Audit!G635=10,Audit!W635,"")</f>
        <v>#N/A</v>
      </c>
      <c r="AZ1870" s="47" t="e">
        <f t="shared" si="894"/>
        <v>#N/A</v>
      </c>
      <c r="BA1870" s="50" t="e">
        <f>VLOOKUP(Audit!H635,$V$3:$AE$12,8,FALSE)&amp; Audit!U635 &amp; IF(Audit!H635=10,Audit!V635,"")</f>
        <v>#N/A</v>
      </c>
      <c r="BB1870" s="50" t="e">
        <f>VLOOKUP(Audit!H635,$V$13:$AE$22,8,FALSE) &amp; IF(Audit!H635=10,Audit!W635,"")</f>
        <v>#N/A</v>
      </c>
      <c r="BC1870" s="47" t="e">
        <f t="shared" si="895"/>
        <v>#N/A</v>
      </c>
      <c r="BD1870" s="50" t="e">
        <f>VLOOKUP(Audit!I635,$V$3:$AE$12,9,FALSE)&amp; IF(Audit!I635=10,Audit!V635,"")</f>
        <v>#N/A</v>
      </c>
      <c r="BE1870" s="50" t="e">
        <f>VLOOKUP(Audit!I635,$V$13:$AE$22,9,FALSE) &amp; IF(Audit!I635=10,Audit!W635,"") &amp; IF(Audit!I635&lt;&gt;1,U1870,"")</f>
        <v>#N/A</v>
      </c>
      <c r="BF1870" s="47" t="e">
        <f t="shared" si="896"/>
        <v>#N/A</v>
      </c>
      <c r="BG1870" s="50" t="e">
        <f>VLOOKUP(Audit!J635,$V$3:$AE$12,10,FALSE) &amp; Audit!S635 &amp; IF(Audit!J635=10,Audit!V635,"")</f>
        <v>#N/A</v>
      </c>
      <c r="BH1870" s="50" t="e">
        <f>VLOOKUP(Audit!J635,$V$13:$AE$22,10,FALSE) &amp; IF(Audit!J635=10,Audit!W635,"") &amp; IF(Audit!J635&lt;&gt;1,U1870,"")</f>
        <v>#N/A</v>
      </c>
      <c r="BI1870" s="47" t="e">
        <f t="shared" si="897"/>
        <v>#N/A</v>
      </c>
      <c r="BJ1870" s="48" t="str">
        <f t="shared" si="898"/>
        <v/>
      </c>
      <c r="BK1870" s="48" t="str">
        <f t="shared" si="899"/>
        <v/>
      </c>
      <c r="BL1870" s="48" t="str">
        <f t="shared" si="900"/>
        <v/>
      </c>
      <c r="BM1870" s="48" t="str">
        <f t="shared" si="901"/>
        <v/>
      </c>
      <c r="BN1870" s="48" t="str">
        <f t="shared" si="902"/>
        <v/>
      </c>
      <c r="BO1870" s="48" t="str">
        <f t="shared" si="903"/>
        <v/>
      </c>
      <c r="BP1870" s="48" t="str">
        <f t="shared" si="904"/>
        <v/>
      </c>
      <c r="BQ1870" s="48" t="str">
        <f t="shared" si="905"/>
        <v/>
      </c>
      <c r="BR1870" s="48" t="str">
        <f t="shared" si="906"/>
        <v/>
      </c>
      <c r="BS1870" s="48" t="str">
        <f t="shared" si="907"/>
        <v/>
      </c>
      <c r="BT1870" s="48" t="str">
        <f t="shared" si="908"/>
        <v/>
      </c>
      <c r="BU1870" s="48" t="str">
        <f t="shared" si="909"/>
        <v/>
      </c>
    </row>
    <row r="1871" spans="1:73">
      <c r="A1871" s="10">
        <f>Audit!A636</f>
        <v>0</v>
      </c>
      <c r="B1871" s="10" t="e">
        <f t="shared" si="880"/>
        <v>#N/A</v>
      </c>
      <c r="C1871" s="17" t="e">
        <f>VLOOKUP(Audit!B636,$V$3:$AE$12,2,FALSE) &amp; VLOOKUP(Audit!B636,$V$13:$AE$22,2,FALSE)&amp; IF(Audit!B636=10,Audit!V636&amp;Audit!W636,"")</f>
        <v>#N/A</v>
      </c>
      <c r="D1871" s="17" t="e">
        <f>VLOOKUP(Audit!C636,$V$3:$AE$12,3,FALSE) &amp; VLOOKUP(Audit!C636,$V$13:$AE$22,3,FALSE) &amp;IF(Audit!C636=10,Audit!V636&amp;Audit!W636,"")</f>
        <v>#N/A</v>
      </c>
      <c r="E1871" s="17" t="e">
        <f>VLOOKUP(Audit!D636,$V$3:$AE$12,4,FALSE)&amp; Audit!T636 &amp; VLOOKUP(Audit!D636,$V$13:$AE$22,4,FALSE)&amp; IF(Audit!D636=10,Audit!V636&amp;Audit!W636,"")</f>
        <v>#N/A</v>
      </c>
      <c r="F1871" s="17" t="e">
        <f>VLOOKUP(Audit!E636,$V$3:$AE$12,5,FALSE) &amp; VLOOKUP(Audit!E636,$V$13:$AE$22,5,FALSE)&amp; IF(Audit!E636=10,Audit!V636&amp;Audit!W636,"")</f>
        <v>#N/A</v>
      </c>
      <c r="G1871" s="17" t="e">
        <f>VLOOKUP(Audit!F636,$V$3:$AE$12,6,FALSE) &amp; VLOOKUP(Audit!F636,$V$13:$AE$22,6,FALSE)&amp; IF(Audit!F636=10,Audit!V636&amp;Audit!W636,"")</f>
        <v>#N/A</v>
      </c>
      <c r="H1871" s="17" t="e">
        <f>VLOOKUP(Audit!G636,$V$3:$AE$12,7,FALSE) &amp; VLOOKUP(Audit!G636,$V$13:$AE$22,7,FALSE)&amp;IF(Audit!G636=10,Audit!V636&amp;Audit!W636,"")</f>
        <v>#N/A</v>
      </c>
      <c r="I1871" s="17" t="e">
        <f>VLOOKUP(Audit!H636,$V$3:$AE$12,8,FALSE) &amp; Audit!U636 &amp; VLOOKUP(Audit!H636,$V$13:$AE$22,8,FALSE)&amp;IF(Audit!H636=10,Audit!V636&amp;Audit!W636,"")</f>
        <v>#N/A</v>
      </c>
      <c r="J1871" s="17" t="e">
        <f>VLOOKUP(Audit!I636,$V$3:$AE$12,9,FALSE) &amp; VLOOKUP(Audit!I636,$V$13:$AE$22,9,FALSE) &amp; IF(Audit!I636=10,Audit!V636&amp;Audit!W636,"") &amp; IF(Audit!I636&lt;&gt;1,U1871,"")</f>
        <v>#N/A</v>
      </c>
      <c r="K1871" s="17" t="e">
        <f>VLOOKUP(Audit!J636,$V$3:$AE$12,10,FALSE) &amp; Audit!S636 &amp; VLOOKUP(Audit!J636,$V$13:$AE$22,10,FALSE) &amp; IF(Audit!J636=10,Audit!V636&amp;Audit!W636,"") &amp; IF(Audit!J636&lt;&gt;1,U1871,"")</f>
        <v>#N/A</v>
      </c>
      <c r="L1871" s="10">
        <f>Audit!K636</f>
        <v>0</v>
      </c>
      <c r="M1871" s="10" t="e">
        <f t="shared" si="881"/>
        <v>#N/A</v>
      </c>
      <c r="N1871" s="10" t="e">
        <f t="shared" si="882"/>
        <v>#N/A</v>
      </c>
      <c r="O1871" s="10" t="e">
        <f t="shared" si="883"/>
        <v>#N/A</v>
      </c>
      <c r="P1871" s="10" t="e">
        <f t="shared" si="884"/>
        <v>#N/A</v>
      </c>
      <c r="Q1871" s="10" t="e">
        <f t="shared" si="885"/>
        <v>#N/A</v>
      </c>
      <c r="R1871" s="10" t="e">
        <f t="shared" si="886"/>
        <v>#N/A</v>
      </c>
      <c r="S1871" s="10" t="e">
        <f t="shared" si="887"/>
        <v>#N/A</v>
      </c>
      <c r="T1871" s="10" t="e">
        <f t="shared" si="888"/>
        <v>#N/A</v>
      </c>
      <c r="U1871" s="17" t="str">
        <f>IF(Audit!M636="","",VLOOKUP(Audit!M636,$W$26:$X$35,2,FALSE)) &amp; Audit!N636 &amp; IF(Audit!O636="","",IF(Audit!N636&lt;=1.4,VLOOKUP(Audit!O636,$W$38:X1916,2,FALSE),VLOOKUP(Audit!O636,$W$51:$X$61,2,FALSE))) &amp; IF(Audit!P636="","",VLOOKUP(Audit!P636,$Y$26:$Z$35,2,FALSE) &amp; Audit!Q636 &amp; IF(Audit!O636="","",IF(Audit!Q636&lt;=1.4,VLOOKUP(Audit!R636,$Y$38:$Z$48,2,FALSE),VLOOKUP(Audit!R636,$Y$51:$Z$61,2,FALSE))))</f>
        <v/>
      </c>
      <c r="V1871" s="21"/>
      <c r="AH1871" s="49">
        <f>Audit!A636</f>
        <v>0</v>
      </c>
      <c r="AI1871" s="50" t="e">
        <f>VLOOKUP(Audit!B636,$V$3:$AE$12,2,FALSE)&amp; IF(Audit!B636=10,Audit!V636,"")</f>
        <v>#N/A</v>
      </c>
      <c r="AJ1871" s="50" t="e">
        <f>VLOOKUP(Audit!B636,$V$13:$AE$22,2,FALSE)&amp; IF(Audit!B636=10,Audit!W636,"")</f>
        <v>#N/A</v>
      </c>
      <c r="AK1871" s="47" t="e">
        <f t="shared" si="889"/>
        <v>#N/A</v>
      </c>
      <c r="AL1871" s="50" t="e">
        <f>VLOOKUP(Audit!C636,$V$3:$AE$12,3,FALSE)&amp; IF(Audit!C636=10,Audit!V636,"")</f>
        <v>#N/A</v>
      </c>
      <c r="AM1871" s="50" t="e">
        <f>VLOOKUP(Audit!C636,$V$13:$AE$22,3,FALSE)&amp; IF(Audit!C636=10,Audit!W636,"")</f>
        <v>#N/A</v>
      </c>
      <c r="AN1871" s="47" t="e">
        <f t="shared" si="890"/>
        <v>#N/A</v>
      </c>
      <c r="AO1871" s="50" t="e">
        <f>VLOOKUP(Audit!D636,$V$3:$AE$12,4,FALSE) &amp;  Audit!T636 &amp; IF(Audit!D636=10,Audit!V636,"")</f>
        <v>#N/A</v>
      </c>
      <c r="AP1871" s="50" t="e">
        <f>VLOOKUP(Audit!D636,$V$13:$AE$22,4,FALSE)&amp; IF(Audit!D636=10,Audit!W636,"")</f>
        <v>#N/A</v>
      </c>
      <c r="AQ1871" s="47" t="e">
        <f t="shared" si="891"/>
        <v>#N/A</v>
      </c>
      <c r="AR1871" s="50" t="e">
        <f>VLOOKUP(Audit!E636,$V$3:$AE$12,5,FALSE)&amp; IF(Audit!E636=10,Audit!V636,"")</f>
        <v>#N/A</v>
      </c>
      <c r="AS1871" s="50" t="e">
        <f>VLOOKUP(Audit!E636,$V$13:$AE$22,5,FALSE)&amp; IF(Audit!E636=10,Audit!W636,"")</f>
        <v>#N/A</v>
      </c>
      <c r="AT1871" s="47" t="e">
        <f t="shared" si="892"/>
        <v>#N/A</v>
      </c>
      <c r="AU1871" s="50" t="e">
        <f>VLOOKUP(Audit!F636,$V$3:$AE$12,6,FALSE)&amp; IF(Audit!F636=10,Audit!V636,"")</f>
        <v>#N/A</v>
      </c>
      <c r="AV1871" s="50" t="e">
        <f>VLOOKUP(Audit!F636,$V$13:$AE$22,6,FALSE)&amp; IF(Audit!F636=10,Audit!W636,"")</f>
        <v>#N/A</v>
      </c>
      <c r="AW1871" s="47" t="e">
        <f t="shared" si="893"/>
        <v>#N/A</v>
      </c>
      <c r="AX1871" s="50" t="e">
        <f>VLOOKUP(Audit!G636,$V$3:$AE$12,7,FALSE)&amp; IF(Audit!G636=10,Audit!V636,"")</f>
        <v>#N/A</v>
      </c>
      <c r="AY1871" s="50" t="e">
        <f>VLOOKUP(Audit!G636,$V$13:$AE$22,7,FALSE) &amp; IF(Audit!G636=10,Audit!W636,"")</f>
        <v>#N/A</v>
      </c>
      <c r="AZ1871" s="47" t="e">
        <f t="shared" si="894"/>
        <v>#N/A</v>
      </c>
      <c r="BA1871" s="50" t="e">
        <f>VLOOKUP(Audit!H636,$V$3:$AE$12,8,FALSE)&amp; Audit!U636 &amp; IF(Audit!H636=10,Audit!V636,"")</f>
        <v>#N/A</v>
      </c>
      <c r="BB1871" s="50" t="e">
        <f>VLOOKUP(Audit!H636,$V$13:$AE$22,8,FALSE) &amp; IF(Audit!H636=10,Audit!W636,"")</f>
        <v>#N/A</v>
      </c>
      <c r="BC1871" s="47" t="e">
        <f t="shared" si="895"/>
        <v>#N/A</v>
      </c>
      <c r="BD1871" s="50" t="e">
        <f>VLOOKUP(Audit!I636,$V$3:$AE$12,9,FALSE)&amp; IF(Audit!I636=10,Audit!V636,"")</f>
        <v>#N/A</v>
      </c>
      <c r="BE1871" s="50" t="e">
        <f>VLOOKUP(Audit!I636,$V$13:$AE$22,9,FALSE) &amp; IF(Audit!I636=10,Audit!W636,"") &amp; IF(Audit!I636&lt;&gt;1,U1871,"")</f>
        <v>#N/A</v>
      </c>
      <c r="BF1871" s="47" t="e">
        <f t="shared" si="896"/>
        <v>#N/A</v>
      </c>
      <c r="BG1871" s="50" t="e">
        <f>VLOOKUP(Audit!J636,$V$3:$AE$12,10,FALSE) &amp; Audit!S636 &amp; IF(Audit!J636=10,Audit!V636,"")</f>
        <v>#N/A</v>
      </c>
      <c r="BH1871" s="50" t="e">
        <f>VLOOKUP(Audit!J636,$V$13:$AE$22,10,FALSE) &amp; IF(Audit!J636=10,Audit!W636,"") &amp; IF(Audit!J636&lt;&gt;1,U1871,"")</f>
        <v>#N/A</v>
      </c>
      <c r="BI1871" s="47" t="e">
        <f t="shared" si="897"/>
        <v>#N/A</v>
      </c>
      <c r="BJ1871" s="48" t="str">
        <f t="shared" si="898"/>
        <v/>
      </c>
      <c r="BK1871" s="48" t="str">
        <f t="shared" si="899"/>
        <v/>
      </c>
      <c r="BL1871" s="48" t="str">
        <f t="shared" si="900"/>
        <v/>
      </c>
      <c r="BM1871" s="48" t="str">
        <f t="shared" si="901"/>
        <v/>
      </c>
      <c r="BN1871" s="48" t="str">
        <f t="shared" si="902"/>
        <v/>
      </c>
      <c r="BO1871" s="48" t="str">
        <f t="shared" si="903"/>
        <v/>
      </c>
      <c r="BP1871" s="48" t="str">
        <f t="shared" si="904"/>
        <v/>
      </c>
      <c r="BQ1871" s="48" t="str">
        <f t="shared" si="905"/>
        <v/>
      </c>
      <c r="BR1871" s="48" t="str">
        <f t="shared" si="906"/>
        <v/>
      </c>
      <c r="BS1871" s="48" t="str">
        <f t="shared" si="907"/>
        <v/>
      </c>
      <c r="BT1871" s="48" t="str">
        <f t="shared" si="908"/>
        <v/>
      </c>
      <c r="BU1871" s="48" t="str">
        <f t="shared" si="909"/>
        <v/>
      </c>
    </row>
    <row r="1872" spans="1:73">
      <c r="A1872" s="10">
        <f>Audit!A637</f>
        <v>0</v>
      </c>
      <c r="B1872" s="10" t="e">
        <f t="shared" si="880"/>
        <v>#N/A</v>
      </c>
      <c r="C1872" s="17" t="e">
        <f>VLOOKUP(Audit!B637,$V$3:$AE$12,2,FALSE) &amp; VLOOKUP(Audit!B637,$V$13:$AE$22,2,FALSE)&amp; IF(Audit!B637=10,Audit!V637&amp;Audit!W637,"")</f>
        <v>#N/A</v>
      </c>
      <c r="D1872" s="17" t="e">
        <f>VLOOKUP(Audit!C637,$V$3:$AE$12,3,FALSE) &amp; VLOOKUP(Audit!C637,$V$13:$AE$22,3,FALSE) &amp;IF(Audit!C637=10,Audit!V637&amp;Audit!W637,"")</f>
        <v>#N/A</v>
      </c>
      <c r="E1872" s="17" t="e">
        <f>VLOOKUP(Audit!D637,$V$3:$AE$12,4,FALSE)&amp; Audit!T637 &amp; VLOOKUP(Audit!D637,$V$13:$AE$22,4,FALSE)&amp; IF(Audit!D637=10,Audit!V637&amp;Audit!W637,"")</f>
        <v>#N/A</v>
      </c>
      <c r="F1872" s="17" t="e">
        <f>VLOOKUP(Audit!E637,$V$3:$AE$12,5,FALSE) &amp; VLOOKUP(Audit!E637,$V$13:$AE$22,5,FALSE)&amp; IF(Audit!E637=10,Audit!V637&amp;Audit!W637,"")</f>
        <v>#N/A</v>
      </c>
      <c r="G1872" s="17" t="e">
        <f>VLOOKUP(Audit!F637,$V$3:$AE$12,6,FALSE) &amp; VLOOKUP(Audit!F637,$V$13:$AE$22,6,FALSE)&amp; IF(Audit!F637=10,Audit!V637&amp;Audit!W637,"")</f>
        <v>#N/A</v>
      </c>
      <c r="H1872" s="17" t="e">
        <f>VLOOKUP(Audit!G637,$V$3:$AE$12,7,FALSE) &amp; VLOOKUP(Audit!G637,$V$13:$AE$22,7,FALSE)&amp;IF(Audit!G637=10,Audit!V637&amp;Audit!W637,"")</f>
        <v>#N/A</v>
      </c>
      <c r="I1872" s="17" t="e">
        <f>VLOOKUP(Audit!H637,$V$3:$AE$12,8,FALSE) &amp; Audit!U637 &amp; VLOOKUP(Audit!H637,$V$13:$AE$22,8,FALSE)&amp;IF(Audit!H637=10,Audit!V637&amp;Audit!W637,"")</f>
        <v>#N/A</v>
      </c>
      <c r="J1872" s="17" t="e">
        <f>VLOOKUP(Audit!I637,$V$3:$AE$12,9,FALSE) &amp; VLOOKUP(Audit!I637,$V$13:$AE$22,9,FALSE) &amp; IF(Audit!I637=10,Audit!V637&amp;Audit!W637,"") &amp; IF(Audit!I637&lt;&gt;1,U1872,"")</f>
        <v>#N/A</v>
      </c>
      <c r="K1872" s="17" t="e">
        <f>VLOOKUP(Audit!J637,$V$3:$AE$12,10,FALSE) &amp; Audit!S637 &amp; VLOOKUP(Audit!J637,$V$13:$AE$22,10,FALSE) &amp; IF(Audit!J637=10,Audit!V637&amp;Audit!W637,"") &amp; IF(Audit!J637&lt;&gt;1,U1872,"")</f>
        <v>#N/A</v>
      </c>
      <c r="L1872" s="10">
        <f>Audit!K637</f>
        <v>0</v>
      </c>
      <c r="M1872" s="10" t="e">
        <f t="shared" si="881"/>
        <v>#N/A</v>
      </c>
      <c r="N1872" s="10" t="e">
        <f t="shared" si="882"/>
        <v>#N/A</v>
      </c>
      <c r="O1872" s="10" t="e">
        <f t="shared" si="883"/>
        <v>#N/A</v>
      </c>
      <c r="P1872" s="10" t="e">
        <f t="shared" si="884"/>
        <v>#N/A</v>
      </c>
      <c r="Q1872" s="10" t="e">
        <f t="shared" si="885"/>
        <v>#N/A</v>
      </c>
      <c r="R1872" s="10" t="e">
        <f t="shared" si="886"/>
        <v>#N/A</v>
      </c>
      <c r="S1872" s="10" t="e">
        <f t="shared" si="887"/>
        <v>#N/A</v>
      </c>
      <c r="T1872" s="10" t="e">
        <f t="shared" si="888"/>
        <v>#N/A</v>
      </c>
      <c r="U1872" s="17" t="str">
        <f>IF(Audit!M637="","",VLOOKUP(Audit!M637,$W$26:$X$35,2,FALSE)) &amp; Audit!N637 &amp; IF(Audit!O637="","",IF(Audit!N637&lt;=1.4,VLOOKUP(Audit!O637,$W$38:X1917,2,FALSE),VLOOKUP(Audit!O637,$W$51:$X$61,2,FALSE))) &amp; IF(Audit!P637="","",VLOOKUP(Audit!P637,$Y$26:$Z$35,2,FALSE) &amp; Audit!Q637 &amp; IF(Audit!O637="","",IF(Audit!Q637&lt;=1.4,VLOOKUP(Audit!R637,$Y$38:$Z$48,2,FALSE),VLOOKUP(Audit!R637,$Y$51:$Z$61,2,FALSE))))</f>
        <v/>
      </c>
      <c r="V1872" s="21"/>
      <c r="AH1872" s="49">
        <f>Audit!A637</f>
        <v>0</v>
      </c>
      <c r="AI1872" s="50" t="e">
        <f>VLOOKUP(Audit!B637,$V$3:$AE$12,2,FALSE)&amp; IF(Audit!B637=10,Audit!V637,"")</f>
        <v>#N/A</v>
      </c>
      <c r="AJ1872" s="50" t="e">
        <f>VLOOKUP(Audit!B637,$V$13:$AE$22,2,FALSE)&amp; IF(Audit!B637=10,Audit!W637,"")</f>
        <v>#N/A</v>
      </c>
      <c r="AK1872" s="47" t="e">
        <f t="shared" si="889"/>
        <v>#N/A</v>
      </c>
      <c r="AL1872" s="50" t="e">
        <f>VLOOKUP(Audit!C637,$V$3:$AE$12,3,FALSE)&amp; IF(Audit!C637=10,Audit!V637,"")</f>
        <v>#N/A</v>
      </c>
      <c r="AM1872" s="50" t="e">
        <f>VLOOKUP(Audit!C637,$V$13:$AE$22,3,FALSE)&amp; IF(Audit!C637=10,Audit!W637,"")</f>
        <v>#N/A</v>
      </c>
      <c r="AN1872" s="47" t="e">
        <f t="shared" si="890"/>
        <v>#N/A</v>
      </c>
      <c r="AO1872" s="50" t="e">
        <f>VLOOKUP(Audit!D637,$V$3:$AE$12,4,FALSE) &amp;  Audit!T637 &amp; IF(Audit!D637=10,Audit!V637,"")</f>
        <v>#N/A</v>
      </c>
      <c r="AP1872" s="50" t="e">
        <f>VLOOKUP(Audit!D637,$V$13:$AE$22,4,FALSE)&amp; IF(Audit!D637=10,Audit!W637,"")</f>
        <v>#N/A</v>
      </c>
      <c r="AQ1872" s="47" t="e">
        <f t="shared" si="891"/>
        <v>#N/A</v>
      </c>
      <c r="AR1872" s="50" t="e">
        <f>VLOOKUP(Audit!E637,$V$3:$AE$12,5,FALSE)&amp; IF(Audit!E637=10,Audit!V637,"")</f>
        <v>#N/A</v>
      </c>
      <c r="AS1872" s="50" t="e">
        <f>VLOOKUP(Audit!E637,$V$13:$AE$22,5,FALSE)&amp; IF(Audit!E637=10,Audit!W637,"")</f>
        <v>#N/A</v>
      </c>
      <c r="AT1872" s="47" t="e">
        <f t="shared" si="892"/>
        <v>#N/A</v>
      </c>
      <c r="AU1872" s="50" t="e">
        <f>VLOOKUP(Audit!F637,$V$3:$AE$12,6,FALSE)&amp; IF(Audit!F637=10,Audit!V637,"")</f>
        <v>#N/A</v>
      </c>
      <c r="AV1872" s="50" t="e">
        <f>VLOOKUP(Audit!F637,$V$13:$AE$22,6,FALSE)&amp; IF(Audit!F637=10,Audit!W637,"")</f>
        <v>#N/A</v>
      </c>
      <c r="AW1872" s="47" t="e">
        <f t="shared" si="893"/>
        <v>#N/A</v>
      </c>
      <c r="AX1872" s="50" t="e">
        <f>VLOOKUP(Audit!G637,$V$3:$AE$12,7,FALSE)&amp; IF(Audit!G637=10,Audit!V637,"")</f>
        <v>#N/A</v>
      </c>
      <c r="AY1872" s="50" t="e">
        <f>VLOOKUP(Audit!G637,$V$13:$AE$22,7,FALSE) &amp; IF(Audit!G637=10,Audit!W637,"")</f>
        <v>#N/A</v>
      </c>
      <c r="AZ1872" s="47" t="e">
        <f t="shared" si="894"/>
        <v>#N/A</v>
      </c>
      <c r="BA1872" s="50" t="e">
        <f>VLOOKUP(Audit!H637,$V$3:$AE$12,8,FALSE)&amp; Audit!U637 &amp; IF(Audit!H637=10,Audit!V637,"")</f>
        <v>#N/A</v>
      </c>
      <c r="BB1872" s="50" t="e">
        <f>VLOOKUP(Audit!H637,$V$13:$AE$22,8,FALSE) &amp; IF(Audit!H637=10,Audit!W637,"")</f>
        <v>#N/A</v>
      </c>
      <c r="BC1872" s="47" t="e">
        <f t="shared" si="895"/>
        <v>#N/A</v>
      </c>
      <c r="BD1872" s="50" t="e">
        <f>VLOOKUP(Audit!I637,$V$3:$AE$12,9,FALSE)&amp; IF(Audit!I637=10,Audit!V637,"")</f>
        <v>#N/A</v>
      </c>
      <c r="BE1872" s="50" t="e">
        <f>VLOOKUP(Audit!I637,$V$13:$AE$22,9,FALSE) &amp; IF(Audit!I637=10,Audit!W637,"") &amp; IF(Audit!I637&lt;&gt;1,U1872,"")</f>
        <v>#N/A</v>
      </c>
      <c r="BF1872" s="47" t="e">
        <f t="shared" si="896"/>
        <v>#N/A</v>
      </c>
      <c r="BG1872" s="50" t="e">
        <f>VLOOKUP(Audit!J637,$V$3:$AE$12,10,FALSE) &amp; Audit!S637 &amp; IF(Audit!J637=10,Audit!V637,"")</f>
        <v>#N/A</v>
      </c>
      <c r="BH1872" s="50" t="e">
        <f>VLOOKUP(Audit!J637,$V$13:$AE$22,10,FALSE) &amp; IF(Audit!J637=10,Audit!W637,"") &amp; IF(Audit!J637&lt;&gt;1,U1872,"")</f>
        <v>#N/A</v>
      </c>
      <c r="BI1872" s="47" t="e">
        <f t="shared" si="897"/>
        <v>#N/A</v>
      </c>
      <c r="BJ1872" s="48" t="str">
        <f t="shared" si="898"/>
        <v/>
      </c>
      <c r="BK1872" s="48" t="str">
        <f t="shared" si="899"/>
        <v/>
      </c>
      <c r="BL1872" s="48" t="str">
        <f t="shared" si="900"/>
        <v/>
      </c>
      <c r="BM1872" s="48" t="str">
        <f t="shared" si="901"/>
        <v/>
      </c>
      <c r="BN1872" s="48" t="str">
        <f t="shared" si="902"/>
        <v/>
      </c>
      <c r="BO1872" s="48" t="str">
        <f t="shared" si="903"/>
        <v/>
      </c>
      <c r="BP1872" s="48" t="str">
        <f t="shared" si="904"/>
        <v/>
      </c>
      <c r="BQ1872" s="48" t="str">
        <f t="shared" si="905"/>
        <v/>
      </c>
      <c r="BR1872" s="48" t="str">
        <f t="shared" si="906"/>
        <v/>
      </c>
      <c r="BS1872" s="48" t="str">
        <f t="shared" si="907"/>
        <v/>
      </c>
      <c r="BT1872" s="48" t="str">
        <f t="shared" si="908"/>
        <v/>
      </c>
      <c r="BU1872" s="48" t="str">
        <f t="shared" si="909"/>
        <v/>
      </c>
    </row>
    <row r="1873" spans="1:73">
      <c r="A1873" s="10">
        <f>Audit!A638</f>
        <v>0</v>
      </c>
      <c r="B1873" s="10" t="e">
        <f t="shared" si="880"/>
        <v>#N/A</v>
      </c>
      <c r="C1873" s="17" t="e">
        <f>VLOOKUP(Audit!B638,$V$3:$AE$12,2,FALSE) &amp; VLOOKUP(Audit!B638,$V$13:$AE$22,2,FALSE)&amp; IF(Audit!B638=10,Audit!V638&amp;Audit!W638,"")</f>
        <v>#N/A</v>
      </c>
      <c r="D1873" s="17" t="e">
        <f>VLOOKUP(Audit!C638,$V$3:$AE$12,3,FALSE) &amp; VLOOKUP(Audit!C638,$V$13:$AE$22,3,FALSE) &amp;IF(Audit!C638=10,Audit!V638&amp;Audit!W638,"")</f>
        <v>#N/A</v>
      </c>
      <c r="E1873" s="17" t="e">
        <f>VLOOKUP(Audit!D638,$V$3:$AE$12,4,FALSE)&amp; Audit!T638 &amp; VLOOKUP(Audit!D638,$V$13:$AE$22,4,FALSE)&amp; IF(Audit!D638=10,Audit!V638&amp;Audit!W638,"")</f>
        <v>#N/A</v>
      </c>
      <c r="F1873" s="17" t="e">
        <f>VLOOKUP(Audit!E638,$V$3:$AE$12,5,FALSE) &amp; VLOOKUP(Audit!E638,$V$13:$AE$22,5,FALSE)&amp; IF(Audit!E638=10,Audit!V638&amp;Audit!W638,"")</f>
        <v>#N/A</v>
      </c>
      <c r="G1873" s="17" t="e">
        <f>VLOOKUP(Audit!F638,$V$3:$AE$12,6,FALSE) &amp; VLOOKUP(Audit!F638,$V$13:$AE$22,6,FALSE)&amp; IF(Audit!F638=10,Audit!V638&amp;Audit!W638,"")</f>
        <v>#N/A</v>
      </c>
      <c r="H1873" s="17" t="e">
        <f>VLOOKUP(Audit!G638,$V$3:$AE$12,7,FALSE) &amp; VLOOKUP(Audit!G638,$V$13:$AE$22,7,FALSE)&amp;IF(Audit!G638=10,Audit!V638&amp;Audit!W638,"")</f>
        <v>#N/A</v>
      </c>
      <c r="I1873" s="17" t="e">
        <f>VLOOKUP(Audit!H638,$V$3:$AE$12,8,FALSE) &amp; Audit!U638 &amp; VLOOKUP(Audit!H638,$V$13:$AE$22,8,FALSE)&amp;IF(Audit!H638=10,Audit!V638&amp;Audit!W638,"")</f>
        <v>#N/A</v>
      </c>
      <c r="J1873" s="17" t="e">
        <f>VLOOKUP(Audit!I638,$V$3:$AE$12,9,FALSE) &amp; VLOOKUP(Audit!I638,$V$13:$AE$22,9,FALSE) &amp; IF(Audit!I638=10,Audit!V638&amp;Audit!W638,"") &amp; IF(Audit!I638&lt;&gt;1,U1873,"")</f>
        <v>#N/A</v>
      </c>
      <c r="K1873" s="17" t="e">
        <f>VLOOKUP(Audit!J638,$V$3:$AE$12,10,FALSE) &amp; Audit!S638 &amp; VLOOKUP(Audit!J638,$V$13:$AE$22,10,FALSE) &amp; IF(Audit!J638=10,Audit!V638&amp;Audit!W638,"") &amp; IF(Audit!J638&lt;&gt;1,U1873,"")</f>
        <v>#N/A</v>
      </c>
      <c r="L1873" s="10">
        <f>Audit!K638</f>
        <v>0</v>
      </c>
      <c r="M1873" s="10" t="e">
        <f t="shared" si="881"/>
        <v>#N/A</v>
      </c>
      <c r="N1873" s="10" t="e">
        <f t="shared" si="882"/>
        <v>#N/A</v>
      </c>
      <c r="O1873" s="10" t="e">
        <f t="shared" si="883"/>
        <v>#N/A</v>
      </c>
      <c r="P1873" s="10" t="e">
        <f t="shared" si="884"/>
        <v>#N/A</v>
      </c>
      <c r="Q1873" s="10" t="e">
        <f t="shared" si="885"/>
        <v>#N/A</v>
      </c>
      <c r="R1873" s="10" t="e">
        <f t="shared" si="886"/>
        <v>#N/A</v>
      </c>
      <c r="S1873" s="10" t="e">
        <f t="shared" si="887"/>
        <v>#N/A</v>
      </c>
      <c r="T1873" s="10" t="e">
        <f t="shared" si="888"/>
        <v>#N/A</v>
      </c>
      <c r="U1873" s="17" t="str">
        <f>IF(Audit!M638="","",VLOOKUP(Audit!M638,$W$26:$X$35,2,FALSE)) &amp; Audit!N638 &amp; IF(Audit!O638="","",IF(Audit!N638&lt;=1.4,VLOOKUP(Audit!O638,$W$38:X1918,2,FALSE),VLOOKUP(Audit!O638,$W$51:$X$61,2,FALSE))) &amp; IF(Audit!P638="","",VLOOKUP(Audit!P638,$Y$26:$Z$35,2,FALSE) &amp; Audit!Q638 &amp; IF(Audit!O638="","",IF(Audit!Q638&lt;=1.4,VLOOKUP(Audit!R638,$Y$38:$Z$48,2,FALSE),VLOOKUP(Audit!R638,$Y$51:$Z$61,2,FALSE))))</f>
        <v/>
      </c>
      <c r="V1873" s="21"/>
      <c r="AH1873" s="49">
        <f>Audit!A638</f>
        <v>0</v>
      </c>
      <c r="AI1873" s="50" t="e">
        <f>VLOOKUP(Audit!B638,$V$3:$AE$12,2,FALSE)&amp; IF(Audit!B638=10,Audit!V638,"")</f>
        <v>#N/A</v>
      </c>
      <c r="AJ1873" s="50" t="e">
        <f>VLOOKUP(Audit!B638,$V$13:$AE$22,2,FALSE)&amp; IF(Audit!B638=10,Audit!W638,"")</f>
        <v>#N/A</v>
      </c>
      <c r="AK1873" s="47" t="e">
        <f t="shared" si="889"/>
        <v>#N/A</v>
      </c>
      <c r="AL1873" s="50" t="e">
        <f>VLOOKUP(Audit!C638,$V$3:$AE$12,3,FALSE)&amp; IF(Audit!C638=10,Audit!V638,"")</f>
        <v>#N/A</v>
      </c>
      <c r="AM1873" s="50" t="e">
        <f>VLOOKUP(Audit!C638,$V$13:$AE$22,3,FALSE)&amp; IF(Audit!C638=10,Audit!W638,"")</f>
        <v>#N/A</v>
      </c>
      <c r="AN1873" s="47" t="e">
        <f t="shared" si="890"/>
        <v>#N/A</v>
      </c>
      <c r="AO1873" s="50" t="e">
        <f>VLOOKUP(Audit!D638,$V$3:$AE$12,4,FALSE) &amp;  Audit!T638 &amp; IF(Audit!D638=10,Audit!V638,"")</f>
        <v>#N/A</v>
      </c>
      <c r="AP1873" s="50" t="e">
        <f>VLOOKUP(Audit!D638,$V$13:$AE$22,4,FALSE)&amp; IF(Audit!D638=10,Audit!W638,"")</f>
        <v>#N/A</v>
      </c>
      <c r="AQ1873" s="47" t="e">
        <f t="shared" si="891"/>
        <v>#N/A</v>
      </c>
      <c r="AR1873" s="50" t="e">
        <f>VLOOKUP(Audit!E638,$V$3:$AE$12,5,FALSE)&amp; IF(Audit!E638=10,Audit!V638,"")</f>
        <v>#N/A</v>
      </c>
      <c r="AS1873" s="50" t="e">
        <f>VLOOKUP(Audit!E638,$V$13:$AE$22,5,FALSE)&amp; IF(Audit!E638=10,Audit!W638,"")</f>
        <v>#N/A</v>
      </c>
      <c r="AT1873" s="47" t="e">
        <f t="shared" si="892"/>
        <v>#N/A</v>
      </c>
      <c r="AU1873" s="50" t="e">
        <f>VLOOKUP(Audit!F638,$V$3:$AE$12,6,FALSE)&amp; IF(Audit!F638=10,Audit!V638,"")</f>
        <v>#N/A</v>
      </c>
      <c r="AV1873" s="50" t="e">
        <f>VLOOKUP(Audit!F638,$V$13:$AE$22,6,FALSE)&amp; IF(Audit!F638=10,Audit!W638,"")</f>
        <v>#N/A</v>
      </c>
      <c r="AW1873" s="47" t="e">
        <f t="shared" si="893"/>
        <v>#N/A</v>
      </c>
      <c r="AX1873" s="50" t="e">
        <f>VLOOKUP(Audit!G638,$V$3:$AE$12,7,FALSE)&amp; IF(Audit!G638=10,Audit!V638,"")</f>
        <v>#N/A</v>
      </c>
      <c r="AY1873" s="50" t="e">
        <f>VLOOKUP(Audit!G638,$V$13:$AE$22,7,FALSE) &amp; IF(Audit!G638=10,Audit!W638,"")</f>
        <v>#N/A</v>
      </c>
      <c r="AZ1873" s="47" t="e">
        <f t="shared" si="894"/>
        <v>#N/A</v>
      </c>
      <c r="BA1873" s="50" t="e">
        <f>VLOOKUP(Audit!H638,$V$3:$AE$12,8,FALSE)&amp; Audit!U638 &amp; IF(Audit!H638=10,Audit!V638,"")</f>
        <v>#N/A</v>
      </c>
      <c r="BB1873" s="50" t="e">
        <f>VLOOKUP(Audit!H638,$V$13:$AE$22,8,FALSE) &amp; IF(Audit!H638=10,Audit!W638,"")</f>
        <v>#N/A</v>
      </c>
      <c r="BC1873" s="47" t="e">
        <f t="shared" si="895"/>
        <v>#N/A</v>
      </c>
      <c r="BD1873" s="50" t="e">
        <f>VLOOKUP(Audit!I638,$V$3:$AE$12,9,FALSE)&amp; IF(Audit!I638=10,Audit!V638,"")</f>
        <v>#N/A</v>
      </c>
      <c r="BE1873" s="50" t="e">
        <f>VLOOKUP(Audit!I638,$V$13:$AE$22,9,FALSE) &amp; IF(Audit!I638=10,Audit!W638,"") &amp; IF(Audit!I638&lt;&gt;1,U1873,"")</f>
        <v>#N/A</v>
      </c>
      <c r="BF1873" s="47" t="e">
        <f t="shared" si="896"/>
        <v>#N/A</v>
      </c>
      <c r="BG1873" s="50" t="e">
        <f>VLOOKUP(Audit!J638,$V$3:$AE$12,10,FALSE) &amp; Audit!S638 &amp; IF(Audit!J638=10,Audit!V638,"")</f>
        <v>#N/A</v>
      </c>
      <c r="BH1873" s="50" t="e">
        <f>VLOOKUP(Audit!J638,$V$13:$AE$22,10,FALSE) &amp; IF(Audit!J638=10,Audit!W638,"") &amp; IF(Audit!J638&lt;&gt;1,U1873,"")</f>
        <v>#N/A</v>
      </c>
      <c r="BI1873" s="47" t="e">
        <f t="shared" si="897"/>
        <v>#N/A</v>
      </c>
      <c r="BJ1873" s="48" t="str">
        <f t="shared" si="898"/>
        <v/>
      </c>
      <c r="BK1873" s="48" t="str">
        <f t="shared" si="899"/>
        <v/>
      </c>
      <c r="BL1873" s="48" t="str">
        <f t="shared" si="900"/>
        <v/>
      </c>
      <c r="BM1873" s="48" t="str">
        <f t="shared" si="901"/>
        <v/>
      </c>
      <c r="BN1873" s="48" t="str">
        <f t="shared" si="902"/>
        <v/>
      </c>
      <c r="BO1873" s="48" t="str">
        <f t="shared" si="903"/>
        <v/>
      </c>
      <c r="BP1873" s="48" t="str">
        <f t="shared" si="904"/>
        <v/>
      </c>
      <c r="BQ1873" s="48" t="str">
        <f t="shared" si="905"/>
        <v/>
      </c>
      <c r="BR1873" s="48" t="str">
        <f t="shared" si="906"/>
        <v/>
      </c>
      <c r="BS1873" s="48" t="str">
        <f t="shared" si="907"/>
        <v/>
      </c>
      <c r="BT1873" s="48" t="str">
        <f t="shared" si="908"/>
        <v/>
      </c>
      <c r="BU1873" s="48" t="str">
        <f t="shared" si="909"/>
        <v/>
      </c>
    </row>
    <row r="1874" spans="1:73">
      <c r="A1874" s="10">
        <f>Audit!A639</f>
        <v>0</v>
      </c>
      <c r="B1874" s="10" t="e">
        <f t="shared" si="880"/>
        <v>#N/A</v>
      </c>
      <c r="C1874" s="17" t="e">
        <f>VLOOKUP(Audit!B639,$V$3:$AE$12,2,FALSE) &amp; VLOOKUP(Audit!B639,$V$13:$AE$22,2,FALSE)&amp; IF(Audit!B639=10,Audit!V639&amp;Audit!W639,"")</f>
        <v>#N/A</v>
      </c>
      <c r="D1874" s="17" t="e">
        <f>VLOOKUP(Audit!C639,$V$3:$AE$12,3,FALSE) &amp; VLOOKUP(Audit!C639,$V$13:$AE$22,3,FALSE) &amp;IF(Audit!C639=10,Audit!V639&amp;Audit!W639,"")</f>
        <v>#N/A</v>
      </c>
      <c r="E1874" s="17" t="e">
        <f>VLOOKUP(Audit!D639,$V$3:$AE$12,4,FALSE)&amp; Audit!T639 &amp; VLOOKUP(Audit!D639,$V$13:$AE$22,4,FALSE)&amp; IF(Audit!D639=10,Audit!V639&amp;Audit!W639,"")</f>
        <v>#N/A</v>
      </c>
      <c r="F1874" s="17" t="e">
        <f>VLOOKUP(Audit!E639,$V$3:$AE$12,5,FALSE) &amp; VLOOKUP(Audit!E639,$V$13:$AE$22,5,FALSE)&amp; IF(Audit!E639=10,Audit!V639&amp;Audit!W639,"")</f>
        <v>#N/A</v>
      </c>
      <c r="G1874" s="17" t="e">
        <f>VLOOKUP(Audit!F639,$V$3:$AE$12,6,FALSE) &amp; VLOOKUP(Audit!F639,$V$13:$AE$22,6,FALSE)&amp; IF(Audit!F639=10,Audit!V639&amp;Audit!W639,"")</f>
        <v>#N/A</v>
      </c>
      <c r="H1874" s="17" t="e">
        <f>VLOOKUP(Audit!G639,$V$3:$AE$12,7,FALSE) &amp; VLOOKUP(Audit!G639,$V$13:$AE$22,7,FALSE)&amp;IF(Audit!G639=10,Audit!V639&amp;Audit!W639,"")</f>
        <v>#N/A</v>
      </c>
      <c r="I1874" s="17" t="e">
        <f>VLOOKUP(Audit!H639,$V$3:$AE$12,8,FALSE) &amp; Audit!U639 &amp; VLOOKUP(Audit!H639,$V$13:$AE$22,8,FALSE)&amp;IF(Audit!H639=10,Audit!V639&amp;Audit!W639,"")</f>
        <v>#N/A</v>
      </c>
      <c r="J1874" s="17" t="e">
        <f>VLOOKUP(Audit!I639,$V$3:$AE$12,9,FALSE) &amp; VLOOKUP(Audit!I639,$V$13:$AE$22,9,FALSE) &amp; IF(Audit!I639=10,Audit!V639&amp;Audit!W639,"") &amp; IF(Audit!I639&lt;&gt;1,U1874,"")</f>
        <v>#N/A</v>
      </c>
      <c r="K1874" s="17" t="e">
        <f>VLOOKUP(Audit!J639,$V$3:$AE$12,10,FALSE) &amp; Audit!S639 &amp; VLOOKUP(Audit!J639,$V$13:$AE$22,10,FALSE) &amp; IF(Audit!J639=10,Audit!V639&amp;Audit!W639,"") &amp; IF(Audit!J639&lt;&gt;1,U1874,"")</f>
        <v>#N/A</v>
      </c>
      <c r="L1874" s="10">
        <f>Audit!K639</f>
        <v>0</v>
      </c>
      <c r="M1874" s="10" t="e">
        <f t="shared" si="881"/>
        <v>#N/A</v>
      </c>
      <c r="N1874" s="10" t="e">
        <f t="shared" si="882"/>
        <v>#N/A</v>
      </c>
      <c r="O1874" s="10" t="e">
        <f t="shared" si="883"/>
        <v>#N/A</v>
      </c>
      <c r="P1874" s="10" t="e">
        <f t="shared" si="884"/>
        <v>#N/A</v>
      </c>
      <c r="Q1874" s="10" t="e">
        <f t="shared" si="885"/>
        <v>#N/A</v>
      </c>
      <c r="R1874" s="10" t="e">
        <f t="shared" si="886"/>
        <v>#N/A</v>
      </c>
      <c r="S1874" s="10" t="e">
        <f t="shared" si="887"/>
        <v>#N/A</v>
      </c>
      <c r="T1874" s="10" t="e">
        <f t="shared" si="888"/>
        <v>#N/A</v>
      </c>
      <c r="U1874" s="17" t="str">
        <f>IF(Audit!M639="","",VLOOKUP(Audit!M639,$W$26:$X$35,2,FALSE)) &amp; Audit!N639 &amp; IF(Audit!O639="","",IF(Audit!N639&lt;=1.4,VLOOKUP(Audit!O639,$W$38:X1919,2,FALSE),VLOOKUP(Audit!O639,$W$51:$X$61,2,FALSE))) &amp; IF(Audit!P639="","",VLOOKUP(Audit!P639,$Y$26:$Z$35,2,FALSE) &amp; Audit!Q639 &amp; IF(Audit!O639="","",IF(Audit!Q639&lt;=1.4,VLOOKUP(Audit!R639,$Y$38:$Z$48,2,FALSE),VLOOKUP(Audit!R639,$Y$51:$Z$61,2,FALSE))))</f>
        <v/>
      </c>
      <c r="V1874" s="21"/>
      <c r="AH1874" s="49">
        <f>Audit!A639</f>
        <v>0</v>
      </c>
      <c r="AI1874" s="50" t="e">
        <f>VLOOKUP(Audit!B639,$V$3:$AE$12,2,FALSE)&amp; IF(Audit!B639=10,Audit!V639,"")</f>
        <v>#N/A</v>
      </c>
      <c r="AJ1874" s="50" t="e">
        <f>VLOOKUP(Audit!B639,$V$13:$AE$22,2,FALSE)&amp; IF(Audit!B639=10,Audit!W639,"")</f>
        <v>#N/A</v>
      </c>
      <c r="AK1874" s="47" t="e">
        <f t="shared" si="889"/>
        <v>#N/A</v>
      </c>
      <c r="AL1874" s="50" t="e">
        <f>VLOOKUP(Audit!C639,$V$3:$AE$12,3,FALSE)&amp; IF(Audit!C639=10,Audit!V639,"")</f>
        <v>#N/A</v>
      </c>
      <c r="AM1874" s="50" t="e">
        <f>VLOOKUP(Audit!C639,$V$13:$AE$22,3,FALSE)&amp; IF(Audit!C639=10,Audit!W639,"")</f>
        <v>#N/A</v>
      </c>
      <c r="AN1874" s="47" t="e">
        <f t="shared" si="890"/>
        <v>#N/A</v>
      </c>
      <c r="AO1874" s="50" t="e">
        <f>VLOOKUP(Audit!D639,$V$3:$AE$12,4,FALSE) &amp;  Audit!T639 &amp; IF(Audit!D639=10,Audit!V639,"")</f>
        <v>#N/A</v>
      </c>
      <c r="AP1874" s="50" t="e">
        <f>VLOOKUP(Audit!D639,$V$13:$AE$22,4,FALSE)&amp; IF(Audit!D639=10,Audit!W639,"")</f>
        <v>#N/A</v>
      </c>
      <c r="AQ1874" s="47" t="e">
        <f t="shared" si="891"/>
        <v>#N/A</v>
      </c>
      <c r="AR1874" s="50" t="e">
        <f>VLOOKUP(Audit!E639,$V$3:$AE$12,5,FALSE)&amp; IF(Audit!E639=10,Audit!V639,"")</f>
        <v>#N/A</v>
      </c>
      <c r="AS1874" s="50" t="e">
        <f>VLOOKUP(Audit!E639,$V$13:$AE$22,5,FALSE)&amp; IF(Audit!E639=10,Audit!W639,"")</f>
        <v>#N/A</v>
      </c>
      <c r="AT1874" s="47" t="e">
        <f t="shared" si="892"/>
        <v>#N/A</v>
      </c>
      <c r="AU1874" s="50" t="e">
        <f>VLOOKUP(Audit!F639,$V$3:$AE$12,6,FALSE)&amp; IF(Audit!F639=10,Audit!V639,"")</f>
        <v>#N/A</v>
      </c>
      <c r="AV1874" s="50" t="e">
        <f>VLOOKUP(Audit!F639,$V$13:$AE$22,6,FALSE)&amp; IF(Audit!F639=10,Audit!W639,"")</f>
        <v>#N/A</v>
      </c>
      <c r="AW1874" s="47" t="e">
        <f t="shared" si="893"/>
        <v>#N/A</v>
      </c>
      <c r="AX1874" s="50" t="e">
        <f>VLOOKUP(Audit!G639,$V$3:$AE$12,7,FALSE)&amp; IF(Audit!G639=10,Audit!V639,"")</f>
        <v>#N/A</v>
      </c>
      <c r="AY1874" s="50" t="e">
        <f>VLOOKUP(Audit!G639,$V$13:$AE$22,7,FALSE) &amp; IF(Audit!G639=10,Audit!W639,"")</f>
        <v>#N/A</v>
      </c>
      <c r="AZ1874" s="47" t="e">
        <f t="shared" si="894"/>
        <v>#N/A</v>
      </c>
      <c r="BA1874" s="50" t="e">
        <f>VLOOKUP(Audit!H639,$V$3:$AE$12,8,FALSE)&amp; Audit!U639 &amp; IF(Audit!H639=10,Audit!V639,"")</f>
        <v>#N/A</v>
      </c>
      <c r="BB1874" s="50" t="e">
        <f>VLOOKUP(Audit!H639,$V$13:$AE$22,8,FALSE) &amp; IF(Audit!H639=10,Audit!W639,"")</f>
        <v>#N/A</v>
      </c>
      <c r="BC1874" s="47" t="e">
        <f t="shared" si="895"/>
        <v>#N/A</v>
      </c>
      <c r="BD1874" s="50" t="e">
        <f>VLOOKUP(Audit!I639,$V$3:$AE$12,9,FALSE)&amp; IF(Audit!I639=10,Audit!V639,"")</f>
        <v>#N/A</v>
      </c>
      <c r="BE1874" s="50" t="e">
        <f>VLOOKUP(Audit!I639,$V$13:$AE$22,9,FALSE) &amp; IF(Audit!I639=10,Audit!W639,"") &amp; IF(Audit!I639&lt;&gt;1,U1874,"")</f>
        <v>#N/A</v>
      </c>
      <c r="BF1874" s="47" t="e">
        <f t="shared" si="896"/>
        <v>#N/A</v>
      </c>
      <c r="BG1874" s="50" t="e">
        <f>VLOOKUP(Audit!J639,$V$3:$AE$12,10,FALSE) &amp; Audit!S639 &amp; IF(Audit!J639=10,Audit!V639,"")</f>
        <v>#N/A</v>
      </c>
      <c r="BH1874" s="50" t="e">
        <f>VLOOKUP(Audit!J639,$V$13:$AE$22,10,FALSE) &amp; IF(Audit!J639=10,Audit!W639,"") &amp; IF(Audit!J639&lt;&gt;1,U1874,"")</f>
        <v>#N/A</v>
      </c>
      <c r="BI1874" s="47" t="e">
        <f t="shared" si="897"/>
        <v>#N/A</v>
      </c>
      <c r="BJ1874" s="48" t="str">
        <f t="shared" si="898"/>
        <v/>
      </c>
      <c r="BK1874" s="48" t="str">
        <f t="shared" si="899"/>
        <v/>
      </c>
      <c r="BL1874" s="48" t="str">
        <f t="shared" si="900"/>
        <v/>
      </c>
      <c r="BM1874" s="48" t="str">
        <f t="shared" si="901"/>
        <v/>
      </c>
      <c r="BN1874" s="48" t="str">
        <f t="shared" si="902"/>
        <v/>
      </c>
      <c r="BO1874" s="48" t="str">
        <f t="shared" si="903"/>
        <v/>
      </c>
      <c r="BP1874" s="48" t="str">
        <f t="shared" si="904"/>
        <v/>
      </c>
      <c r="BQ1874" s="48" t="str">
        <f t="shared" si="905"/>
        <v/>
      </c>
      <c r="BR1874" s="48" t="str">
        <f t="shared" si="906"/>
        <v/>
      </c>
      <c r="BS1874" s="48" t="str">
        <f t="shared" si="907"/>
        <v/>
      </c>
      <c r="BT1874" s="48" t="str">
        <f t="shared" si="908"/>
        <v/>
      </c>
      <c r="BU1874" s="48" t="str">
        <f t="shared" si="909"/>
        <v/>
      </c>
    </row>
    <row r="1875" spans="1:73">
      <c r="A1875" s="10">
        <f>Audit!A640</f>
        <v>0</v>
      </c>
      <c r="B1875" s="10" t="e">
        <f t="shared" si="880"/>
        <v>#N/A</v>
      </c>
      <c r="C1875" s="17" t="e">
        <f>VLOOKUP(Audit!B640,$V$3:$AE$12,2,FALSE) &amp; VLOOKUP(Audit!B640,$V$13:$AE$22,2,FALSE)&amp; IF(Audit!B640=10,Audit!V640&amp;Audit!W640,"")</f>
        <v>#N/A</v>
      </c>
      <c r="D1875" s="17" t="e">
        <f>VLOOKUP(Audit!C640,$V$3:$AE$12,3,FALSE) &amp; VLOOKUP(Audit!C640,$V$13:$AE$22,3,FALSE) &amp;IF(Audit!C640=10,Audit!V640&amp;Audit!W640,"")</f>
        <v>#N/A</v>
      </c>
      <c r="E1875" s="17" t="e">
        <f>VLOOKUP(Audit!D640,$V$3:$AE$12,4,FALSE)&amp; Audit!T640 &amp; VLOOKUP(Audit!D640,$V$13:$AE$22,4,FALSE)&amp; IF(Audit!D640=10,Audit!V640&amp;Audit!W640,"")</f>
        <v>#N/A</v>
      </c>
      <c r="F1875" s="17" t="e">
        <f>VLOOKUP(Audit!E640,$V$3:$AE$12,5,FALSE) &amp; VLOOKUP(Audit!E640,$V$13:$AE$22,5,FALSE)&amp; IF(Audit!E640=10,Audit!V640&amp;Audit!W640,"")</f>
        <v>#N/A</v>
      </c>
      <c r="G1875" s="17" t="e">
        <f>VLOOKUP(Audit!F640,$V$3:$AE$12,6,FALSE) &amp; VLOOKUP(Audit!F640,$V$13:$AE$22,6,FALSE)&amp; IF(Audit!F640=10,Audit!V640&amp;Audit!W640,"")</f>
        <v>#N/A</v>
      </c>
      <c r="H1875" s="17" t="e">
        <f>VLOOKUP(Audit!G640,$V$3:$AE$12,7,FALSE) &amp; VLOOKUP(Audit!G640,$V$13:$AE$22,7,FALSE)&amp;IF(Audit!G640=10,Audit!V640&amp;Audit!W640,"")</f>
        <v>#N/A</v>
      </c>
      <c r="I1875" s="17" t="e">
        <f>VLOOKUP(Audit!H640,$V$3:$AE$12,8,FALSE) &amp; Audit!U640 &amp; VLOOKUP(Audit!H640,$V$13:$AE$22,8,FALSE)&amp;IF(Audit!H640=10,Audit!V640&amp;Audit!W640,"")</f>
        <v>#N/A</v>
      </c>
      <c r="J1875" s="17" t="e">
        <f>VLOOKUP(Audit!I640,$V$3:$AE$12,9,FALSE) &amp; VLOOKUP(Audit!I640,$V$13:$AE$22,9,FALSE) &amp; IF(Audit!I640=10,Audit!V640&amp;Audit!W640,"") &amp; IF(Audit!I640&lt;&gt;1,U1875,"")</f>
        <v>#N/A</v>
      </c>
      <c r="K1875" s="17" t="e">
        <f>VLOOKUP(Audit!J640,$V$3:$AE$12,10,FALSE) &amp; Audit!S640 &amp; VLOOKUP(Audit!J640,$V$13:$AE$22,10,FALSE) &amp; IF(Audit!J640=10,Audit!V640&amp;Audit!W640,"") &amp; IF(Audit!J640&lt;&gt;1,U1875,"")</f>
        <v>#N/A</v>
      </c>
      <c r="L1875" s="10">
        <f>Audit!K640</f>
        <v>0</v>
      </c>
      <c r="M1875" s="10" t="e">
        <f t="shared" si="881"/>
        <v>#N/A</v>
      </c>
      <c r="N1875" s="10" t="e">
        <f t="shared" si="882"/>
        <v>#N/A</v>
      </c>
      <c r="O1875" s="10" t="e">
        <f t="shared" si="883"/>
        <v>#N/A</v>
      </c>
      <c r="P1875" s="10" t="e">
        <f t="shared" si="884"/>
        <v>#N/A</v>
      </c>
      <c r="Q1875" s="10" t="e">
        <f t="shared" si="885"/>
        <v>#N/A</v>
      </c>
      <c r="R1875" s="10" t="e">
        <f t="shared" si="886"/>
        <v>#N/A</v>
      </c>
      <c r="S1875" s="10" t="e">
        <f t="shared" si="887"/>
        <v>#N/A</v>
      </c>
      <c r="T1875" s="10" t="e">
        <f t="shared" si="888"/>
        <v>#N/A</v>
      </c>
      <c r="U1875" s="17" t="str">
        <f>IF(Audit!M640="","",VLOOKUP(Audit!M640,$W$26:$X$35,2,FALSE)) &amp; Audit!N640 &amp; IF(Audit!O640="","",IF(Audit!N640&lt;=1.4,VLOOKUP(Audit!O640,$W$38:X1920,2,FALSE),VLOOKUP(Audit!O640,$W$51:$X$61,2,FALSE))) &amp; IF(Audit!P640="","",VLOOKUP(Audit!P640,$Y$26:$Z$35,2,FALSE) &amp; Audit!Q640 &amp; IF(Audit!O640="","",IF(Audit!Q640&lt;=1.4,VLOOKUP(Audit!R640,$Y$38:$Z$48,2,FALSE),VLOOKUP(Audit!R640,$Y$51:$Z$61,2,FALSE))))</f>
        <v/>
      </c>
      <c r="V1875" s="21"/>
      <c r="AH1875" s="49">
        <f>Audit!A640</f>
        <v>0</v>
      </c>
      <c r="AI1875" s="50" t="e">
        <f>VLOOKUP(Audit!B640,$V$3:$AE$12,2,FALSE)&amp; IF(Audit!B640=10,Audit!V640,"")</f>
        <v>#N/A</v>
      </c>
      <c r="AJ1875" s="50" t="e">
        <f>VLOOKUP(Audit!B640,$V$13:$AE$22,2,FALSE)&amp; IF(Audit!B640=10,Audit!W640,"")</f>
        <v>#N/A</v>
      </c>
      <c r="AK1875" s="47" t="e">
        <f t="shared" si="889"/>
        <v>#N/A</v>
      </c>
      <c r="AL1875" s="50" t="e">
        <f>VLOOKUP(Audit!C640,$V$3:$AE$12,3,FALSE)&amp; IF(Audit!C640=10,Audit!V640,"")</f>
        <v>#N/A</v>
      </c>
      <c r="AM1875" s="50" t="e">
        <f>VLOOKUP(Audit!C640,$V$13:$AE$22,3,FALSE)&amp; IF(Audit!C640=10,Audit!W640,"")</f>
        <v>#N/A</v>
      </c>
      <c r="AN1875" s="47" t="e">
        <f t="shared" si="890"/>
        <v>#N/A</v>
      </c>
      <c r="AO1875" s="50" t="e">
        <f>VLOOKUP(Audit!D640,$V$3:$AE$12,4,FALSE) &amp;  Audit!T640 &amp; IF(Audit!D640=10,Audit!V640,"")</f>
        <v>#N/A</v>
      </c>
      <c r="AP1875" s="50" t="e">
        <f>VLOOKUP(Audit!D640,$V$13:$AE$22,4,FALSE)&amp; IF(Audit!D640=10,Audit!W640,"")</f>
        <v>#N/A</v>
      </c>
      <c r="AQ1875" s="47" t="e">
        <f t="shared" si="891"/>
        <v>#N/A</v>
      </c>
      <c r="AR1875" s="50" t="e">
        <f>VLOOKUP(Audit!E640,$V$3:$AE$12,5,FALSE)&amp; IF(Audit!E640=10,Audit!V640,"")</f>
        <v>#N/A</v>
      </c>
      <c r="AS1875" s="50" t="e">
        <f>VLOOKUP(Audit!E640,$V$13:$AE$22,5,FALSE)&amp; IF(Audit!E640=10,Audit!W640,"")</f>
        <v>#N/A</v>
      </c>
      <c r="AT1875" s="47" t="e">
        <f t="shared" si="892"/>
        <v>#N/A</v>
      </c>
      <c r="AU1875" s="50" t="e">
        <f>VLOOKUP(Audit!F640,$V$3:$AE$12,6,FALSE)&amp; IF(Audit!F640=10,Audit!V640,"")</f>
        <v>#N/A</v>
      </c>
      <c r="AV1875" s="50" t="e">
        <f>VLOOKUP(Audit!F640,$V$13:$AE$22,6,FALSE)&amp; IF(Audit!F640=10,Audit!W640,"")</f>
        <v>#N/A</v>
      </c>
      <c r="AW1875" s="47" t="e">
        <f t="shared" si="893"/>
        <v>#N/A</v>
      </c>
      <c r="AX1875" s="50" t="e">
        <f>VLOOKUP(Audit!G640,$V$3:$AE$12,7,FALSE)&amp; IF(Audit!G640=10,Audit!V640,"")</f>
        <v>#N/A</v>
      </c>
      <c r="AY1875" s="50" t="e">
        <f>VLOOKUP(Audit!G640,$V$13:$AE$22,7,FALSE) &amp; IF(Audit!G640=10,Audit!W640,"")</f>
        <v>#N/A</v>
      </c>
      <c r="AZ1875" s="47" t="e">
        <f t="shared" si="894"/>
        <v>#N/A</v>
      </c>
      <c r="BA1875" s="50" t="e">
        <f>VLOOKUP(Audit!H640,$V$3:$AE$12,8,FALSE)&amp; Audit!U640 &amp; IF(Audit!H640=10,Audit!V640,"")</f>
        <v>#N/A</v>
      </c>
      <c r="BB1875" s="50" t="e">
        <f>VLOOKUP(Audit!H640,$V$13:$AE$22,8,FALSE) &amp; IF(Audit!H640=10,Audit!W640,"")</f>
        <v>#N/A</v>
      </c>
      <c r="BC1875" s="47" t="e">
        <f t="shared" si="895"/>
        <v>#N/A</v>
      </c>
      <c r="BD1875" s="50" t="e">
        <f>VLOOKUP(Audit!I640,$V$3:$AE$12,9,FALSE)&amp; IF(Audit!I640=10,Audit!V640,"")</f>
        <v>#N/A</v>
      </c>
      <c r="BE1875" s="50" t="e">
        <f>VLOOKUP(Audit!I640,$V$13:$AE$22,9,FALSE) &amp; IF(Audit!I640=10,Audit!W640,"") &amp; IF(Audit!I640&lt;&gt;1,U1875,"")</f>
        <v>#N/A</v>
      </c>
      <c r="BF1875" s="47" t="e">
        <f t="shared" si="896"/>
        <v>#N/A</v>
      </c>
      <c r="BG1875" s="50" t="e">
        <f>VLOOKUP(Audit!J640,$V$3:$AE$12,10,FALSE) &amp; Audit!S640 &amp; IF(Audit!J640=10,Audit!V640,"")</f>
        <v>#N/A</v>
      </c>
      <c r="BH1875" s="50" t="e">
        <f>VLOOKUP(Audit!J640,$V$13:$AE$22,10,FALSE) &amp; IF(Audit!J640=10,Audit!W640,"") &amp; IF(Audit!J640&lt;&gt;1,U1875,"")</f>
        <v>#N/A</v>
      </c>
      <c r="BI1875" s="47" t="e">
        <f t="shared" si="897"/>
        <v>#N/A</v>
      </c>
      <c r="BJ1875" s="48" t="str">
        <f t="shared" si="898"/>
        <v/>
      </c>
      <c r="BK1875" s="48" t="str">
        <f t="shared" si="899"/>
        <v/>
      </c>
      <c r="BL1875" s="48" t="str">
        <f t="shared" si="900"/>
        <v/>
      </c>
      <c r="BM1875" s="48" t="str">
        <f t="shared" si="901"/>
        <v/>
      </c>
      <c r="BN1875" s="48" t="str">
        <f t="shared" si="902"/>
        <v/>
      </c>
      <c r="BO1875" s="48" t="str">
        <f t="shared" si="903"/>
        <v/>
      </c>
      <c r="BP1875" s="48" t="str">
        <f t="shared" si="904"/>
        <v/>
      </c>
      <c r="BQ1875" s="48" t="str">
        <f t="shared" si="905"/>
        <v/>
      </c>
      <c r="BR1875" s="48" t="str">
        <f t="shared" si="906"/>
        <v/>
      </c>
      <c r="BS1875" s="48" t="str">
        <f t="shared" si="907"/>
        <v/>
      </c>
      <c r="BT1875" s="48" t="str">
        <f t="shared" si="908"/>
        <v/>
      </c>
      <c r="BU1875" s="48" t="str">
        <f t="shared" si="909"/>
        <v/>
      </c>
    </row>
    <row r="1876" spans="1:73">
      <c r="A1876" s="10">
        <f>Audit!A641</f>
        <v>0</v>
      </c>
      <c r="B1876" s="10" t="e">
        <f t="shared" si="880"/>
        <v>#N/A</v>
      </c>
      <c r="C1876" s="17" t="e">
        <f>VLOOKUP(Audit!B641,$V$3:$AE$12,2,FALSE) &amp; VLOOKUP(Audit!B641,$V$13:$AE$22,2,FALSE)&amp; IF(Audit!B641=10,Audit!V641&amp;Audit!W641,"")</f>
        <v>#N/A</v>
      </c>
      <c r="D1876" s="17" t="e">
        <f>VLOOKUP(Audit!C641,$V$3:$AE$12,3,FALSE) &amp; VLOOKUP(Audit!C641,$V$13:$AE$22,3,FALSE) &amp;IF(Audit!C641=10,Audit!V641&amp;Audit!W641,"")</f>
        <v>#N/A</v>
      </c>
      <c r="E1876" s="17" t="e">
        <f>VLOOKUP(Audit!D641,$V$3:$AE$12,4,FALSE)&amp; Audit!T641 &amp; VLOOKUP(Audit!D641,$V$13:$AE$22,4,FALSE)&amp; IF(Audit!D641=10,Audit!V641&amp;Audit!W641,"")</f>
        <v>#N/A</v>
      </c>
      <c r="F1876" s="17" t="e">
        <f>VLOOKUP(Audit!E641,$V$3:$AE$12,5,FALSE) &amp; VLOOKUP(Audit!E641,$V$13:$AE$22,5,FALSE)&amp; IF(Audit!E641=10,Audit!V641&amp;Audit!W641,"")</f>
        <v>#N/A</v>
      </c>
      <c r="G1876" s="17" t="e">
        <f>VLOOKUP(Audit!F641,$V$3:$AE$12,6,FALSE) &amp; VLOOKUP(Audit!F641,$V$13:$AE$22,6,FALSE)&amp; IF(Audit!F641=10,Audit!V641&amp;Audit!W641,"")</f>
        <v>#N/A</v>
      </c>
      <c r="H1876" s="17" t="e">
        <f>VLOOKUP(Audit!G641,$V$3:$AE$12,7,FALSE) &amp; VLOOKUP(Audit!G641,$V$13:$AE$22,7,FALSE)&amp;IF(Audit!G641=10,Audit!V641&amp;Audit!W641,"")</f>
        <v>#N/A</v>
      </c>
      <c r="I1876" s="17" t="e">
        <f>VLOOKUP(Audit!H641,$V$3:$AE$12,8,FALSE) &amp; Audit!U641 &amp; VLOOKUP(Audit!H641,$V$13:$AE$22,8,FALSE)&amp;IF(Audit!H641=10,Audit!V641&amp;Audit!W641,"")</f>
        <v>#N/A</v>
      </c>
      <c r="J1876" s="17" t="e">
        <f>VLOOKUP(Audit!I641,$V$3:$AE$12,9,FALSE) &amp; VLOOKUP(Audit!I641,$V$13:$AE$22,9,FALSE) &amp; IF(Audit!I641=10,Audit!V641&amp;Audit!W641,"") &amp; IF(Audit!I641&lt;&gt;1,U1876,"")</f>
        <v>#N/A</v>
      </c>
      <c r="K1876" s="17" t="e">
        <f>VLOOKUP(Audit!J641,$V$3:$AE$12,10,FALSE) &amp; Audit!S641 &amp; VLOOKUP(Audit!J641,$V$13:$AE$22,10,FALSE) &amp; IF(Audit!J641=10,Audit!V641&amp;Audit!W641,"") &amp; IF(Audit!J641&lt;&gt;1,U1876,"")</f>
        <v>#N/A</v>
      </c>
      <c r="L1876" s="10">
        <f>Audit!K641</f>
        <v>0</v>
      </c>
      <c r="M1876" s="10" t="e">
        <f t="shared" si="881"/>
        <v>#N/A</v>
      </c>
      <c r="N1876" s="10" t="e">
        <f t="shared" si="882"/>
        <v>#N/A</v>
      </c>
      <c r="O1876" s="10" t="e">
        <f t="shared" si="883"/>
        <v>#N/A</v>
      </c>
      <c r="P1876" s="10" t="e">
        <f t="shared" si="884"/>
        <v>#N/A</v>
      </c>
      <c r="Q1876" s="10" t="e">
        <f t="shared" si="885"/>
        <v>#N/A</v>
      </c>
      <c r="R1876" s="10" t="e">
        <f t="shared" si="886"/>
        <v>#N/A</v>
      </c>
      <c r="S1876" s="10" t="e">
        <f t="shared" si="887"/>
        <v>#N/A</v>
      </c>
      <c r="T1876" s="10" t="e">
        <f t="shared" si="888"/>
        <v>#N/A</v>
      </c>
      <c r="U1876" s="17" t="str">
        <f>IF(Audit!M641="","",VLOOKUP(Audit!M641,$W$26:$X$35,2,FALSE)) &amp; Audit!N641 &amp; IF(Audit!O641="","",IF(Audit!N641&lt;=1.4,VLOOKUP(Audit!O641,$W$38:X1921,2,FALSE),VLOOKUP(Audit!O641,$W$51:$X$61,2,FALSE))) &amp; IF(Audit!P641="","",VLOOKUP(Audit!P641,$Y$26:$Z$35,2,FALSE) &amp; Audit!Q641 &amp; IF(Audit!O641="","",IF(Audit!Q641&lt;=1.4,VLOOKUP(Audit!R641,$Y$38:$Z$48,2,FALSE),VLOOKUP(Audit!R641,$Y$51:$Z$61,2,FALSE))))</f>
        <v/>
      </c>
      <c r="V1876" s="21"/>
      <c r="AH1876" s="49">
        <f>Audit!A641</f>
        <v>0</v>
      </c>
      <c r="AI1876" s="50" t="e">
        <f>VLOOKUP(Audit!B641,$V$3:$AE$12,2,FALSE)&amp; IF(Audit!B641=10,Audit!V641,"")</f>
        <v>#N/A</v>
      </c>
      <c r="AJ1876" s="50" t="e">
        <f>VLOOKUP(Audit!B641,$V$13:$AE$22,2,FALSE)&amp; IF(Audit!B641=10,Audit!W641,"")</f>
        <v>#N/A</v>
      </c>
      <c r="AK1876" s="47" t="e">
        <f t="shared" si="889"/>
        <v>#N/A</v>
      </c>
      <c r="AL1876" s="50" t="e">
        <f>VLOOKUP(Audit!C641,$V$3:$AE$12,3,FALSE)&amp; IF(Audit!C641=10,Audit!V641,"")</f>
        <v>#N/A</v>
      </c>
      <c r="AM1876" s="50" t="e">
        <f>VLOOKUP(Audit!C641,$V$13:$AE$22,3,FALSE)&amp; IF(Audit!C641=10,Audit!W641,"")</f>
        <v>#N/A</v>
      </c>
      <c r="AN1876" s="47" t="e">
        <f t="shared" si="890"/>
        <v>#N/A</v>
      </c>
      <c r="AO1876" s="50" t="e">
        <f>VLOOKUP(Audit!D641,$V$3:$AE$12,4,FALSE) &amp;  Audit!T641 &amp; IF(Audit!D641=10,Audit!V641,"")</f>
        <v>#N/A</v>
      </c>
      <c r="AP1876" s="50" t="e">
        <f>VLOOKUP(Audit!D641,$V$13:$AE$22,4,FALSE)&amp; IF(Audit!D641=10,Audit!W641,"")</f>
        <v>#N/A</v>
      </c>
      <c r="AQ1876" s="47" t="e">
        <f t="shared" si="891"/>
        <v>#N/A</v>
      </c>
      <c r="AR1876" s="50" t="e">
        <f>VLOOKUP(Audit!E641,$V$3:$AE$12,5,FALSE)&amp; IF(Audit!E641=10,Audit!V641,"")</f>
        <v>#N/A</v>
      </c>
      <c r="AS1876" s="50" t="e">
        <f>VLOOKUP(Audit!E641,$V$13:$AE$22,5,FALSE)&amp; IF(Audit!E641=10,Audit!W641,"")</f>
        <v>#N/A</v>
      </c>
      <c r="AT1876" s="47" t="e">
        <f t="shared" si="892"/>
        <v>#N/A</v>
      </c>
      <c r="AU1876" s="50" t="e">
        <f>VLOOKUP(Audit!F641,$V$3:$AE$12,6,FALSE)&amp; IF(Audit!F641=10,Audit!V641,"")</f>
        <v>#N/A</v>
      </c>
      <c r="AV1876" s="50" t="e">
        <f>VLOOKUP(Audit!F641,$V$13:$AE$22,6,FALSE)&amp; IF(Audit!F641=10,Audit!W641,"")</f>
        <v>#N/A</v>
      </c>
      <c r="AW1876" s="47" t="e">
        <f t="shared" si="893"/>
        <v>#N/A</v>
      </c>
      <c r="AX1876" s="50" t="e">
        <f>VLOOKUP(Audit!G641,$V$3:$AE$12,7,FALSE)&amp; IF(Audit!G641=10,Audit!V641,"")</f>
        <v>#N/A</v>
      </c>
      <c r="AY1876" s="50" t="e">
        <f>VLOOKUP(Audit!G641,$V$13:$AE$22,7,FALSE) &amp; IF(Audit!G641=10,Audit!W641,"")</f>
        <v>#N/A</v>
      </c>
      <c r="AZ1876" s="47" t="e">
        <f t="shared" si="894"/>
        <v>#N/A</v>
      </c>
      <c r="BA1876" s="50" t="e">
        <f>VLOOKUP(Audit!H641,$V$3:$AE$12,8,FALSE)&amp; Audit!U641 &amp; IF(Audit!H641=10,Audit!V641,"")</f>
        <v>#N/A</v>
      </c>
      <c r="BB1876" s="50" t="e">
        <f>VLOOKUP(Audit!H641,$V$13:$AE$22,8,FALSE) &amp; IF(Audit!H641=10,Audit!W641,"")</f>
        <v>#N/A</v>
      </c>
      <c r="BC1876" s="47" t="e">
        <f t="shared" si="895"/>
        <v>#N/A</v>
      </c>
      <c r="BD1876" s="50" t="e">
        <f>VLOOKUP(Audit!I641,$V$3:$AE$12,9,FALSE)&amp; IF(Audit!I641=10,Audit!V641,"")</f>
        <v>#N/A</v>
      </c>
      <c r="BE1876" s="50" t="e">
        <f>VLOOKUP(Audit!I641,$V$13:$AE$22,9,FALSE) &amp; IF(Audit!I641=10,Audit!W641,"") &amp; IF(Audit!I641&lt;&gt;1,U1876,"")</f>
        <v>#N/A</v>
      </c>
      <c r="BF1876" s="47" t="e">
        <f t="shared" si="896"/>
        <v>#N/A</v>
      </c>
      <c r="BG1876" s="50" t="e">
        <f>VLOOKUP(Audit!J641,$V$3:$AE$12,10,FALSE) &amp; Audit!S641 &amp; IF(Audit!J641=10,Audit!V641,"")</f>
        <v>#N/A</v>
      </c>
      <c r="BH1876" s="50" t="e">
        <f>VLOOKUP(Audit!J641,$V$13:$AE$22,10,FALSE) &amp; IF(Audit!J641=10,Audit!W641,"") &amp; IF(Audit!J641&lt;&gt;1,U1876,"")</f>
        <v>#N/A</v>
      </c>
      <c r="BI1876" s="47" t="e">
        <f t="shared" si="897"/>
        <v>#N/A</v>
      </c>
      <c r="BJ1876" s="48" t="str">
        <f t="shared" si="898"/>
        <v/>
      </c>
      <c r="BK1876" s="48" t="str">
        <f t="shared" si="899"/>
        <v/>
      </c>
      <c r="BL1876" s="48" t="str">
        <f t="shared" si="900"/>
        <v/>
      </c>
      <c r="BM1876" s="48" t="str">
        <f t="shared" si="901"/>
        <v/>
      </c>
      <c r="BN1876" s="48" t="str">
        <f t="shared" si="902"/>
        <v/>
      </c>
      <c r="BO1876" s="48" t="str">
        <f t="shared" si="903"/>
        <v/>
      </c>
      <c r="BP1876" s="48" t="str">
        <f t="shared" si="904"/>
        <v/>
      </c>
      <c r="BQ1876" s="48" t="str">
        <f t="shared" si="905"/>
        <v/>
      </c>
      <c r="BR1876" s="48" t="str">
        <f t="shared" si="906"/>
        <v/>
      </c>
      <c r="BS1876" s="48" t="str">
        <f t="shared" si="907"/>
        <v/>
      </c>
      <c r="BT1876" s="48" t="str">
        <f t="shared" si="908"/>
        <v/>
      </c>
      <c r="BU1876" s="48" t="str">
        <f t="shared" si="909"/>
        <v/>
      </c>
    </row>
    <row r="1877" spans="1:73">
      <c r="A1877" s="10">
        <f>Audit!A642</f>
        <v>0</v>
      </c>
      <c r="B1877" s="10" t="e">
        <f t="shared" si="880"/>
        <v>#N/A</v>
      </c>
      <c r="C1877" s="17" t="e">
        <f>VLOOKUP(Audit!B642,$V$3:$AE$12,2,FALSE) &amp; VLOOKUP(Audit!B642,$V$13:$AE$22,2,FALSE)&amp; IF(Audit!B642=10,Audit!V642&amp;Audit!W642,"")</f>
        <v>#N/A</v>
      </c>
      <c r="D1877" s="17" t="e">
        <f>VLOOKUP(Audit!C642,$V$3:$AE$12,3,FALSE) &amp; VLOOKUP(Audit!C642,$V$13:$AE$22,3,FALSE) &amp;IF(Audit!C642=10,Audit!V642&amp;Audit!W642,"")</f>
        <v>#N/A</v>
      </c>
      <c r="E1877" s="17" t="e">
        <f>VLOOKUP(Audit!D642,$V$3:$AE$12,4,FALSE)&amp; Audit!T642 &amp; VLOOKUP(Audit!D642,$V$13:$AE$22,4,FALSE)&amp; IF(Audit!D642=10,Audit!V642&amp;Audit!W642,"")</f>
        <v>#N/A</v>
      </c>
      <c r="F1877" s="17" t="e">
        <f>VLOOKUP(Audit!E642,$V$3:$AE$12,5,FALSE) &amp; VLOOKUP(Audit!E642,$V$13:$AE$22,5,FALSE)&amp; IF(Audit!E642=10,Audit!V642&amp;Audit!W642,"")</f>
        <v>#N/A</v>
      </c>
      <c r="G1877" s="17" t="e">
        <f>VLOOKUP(Audit!F642,$V$3:$AE$12,6,FALSE) &amp; VLOOKUP(Audit!F642,$V$13:$AE$22,6,FALSE)&amp; IF(Audit!F642=10,Audit!V642&amp;Audit!W642,"")</f>
        <v>#N/A</v>
      </c>
      <c r="H1877" s="17" t="e">
        <f>VLOOKUP(Audit!G642,$V$3:$AE$12,7,FALSE) &amp; VLOOKUP(Audit!G642,$V$13:$AE$22,7,FALSE)&amp;IF(Audit!G642=10,Audit!V642&amp;Audit!W642,"")</f>
        <v>#N/A</v>
      </c>
      <c r="I1877" s="17" t="e">
        <f>VLOOKUP(Audit!H642,$V$3:$AE$12,8,FALSE) &amp; Audit!U642 &amp; VLOOKUP(Audit!H642,$V$13:$AE$22,8,FALSE)&amp;IF(Audit!H642=10,Audit!V642&amp;Audit!W642,"")</f>
        <v>#N/A</v>
      </c>
      <c r="J1877" s="17" t="e">
        <f>VLOOKUP(Audit!I642,$V$3:$AE$12,9,FALSE) &amp; VLOOKUP(Audit!I642,$V$13:$AE$22,9,FALSE) &amp; IF(Audit!I642=10,Audit!V642&amp;Audit!W642,"") &amp; IF(Audit!I642&lt;&gt;1,U1877,"")</f>
        <v>#N/A</v>
      </c>
      <c r="K1877" s="17" t="e">
        <f>VLOOKUP(Audit!J642,$V$3:$AE$12,10,FALSE) &amp; Audit!S642 &amp; VLOOKUP(Audit!J642,$V$13:$AE$22,10,FALSE) &amp; IF(Audit!J642=10,Audit!V642&amp;Audit!W642,"") &amp; IF(Audit!J642&lt;&gt;1,U1877,"")</f>
        <v>#N/A</v>
      </c>
      <c r="L1877" s="10">
        <f>Audit!K642</f>
        <v>0</v>
      </c>
      <c r="M1877" s="10" t="e">
        <f t="shared" si="881"/>
        <v>#N/A</v>
      </c>
      <c r="N1877" s="10" t="e">
        <f t="shared" si="882"/>
        <v>#N/A</v>
      </c>
      <c r="O1877" s="10" t="e">
        <f t="shared" si="883"/>
        <v>#N/A</v>
      </c>
      <c r="P1877" s="10" t="e">
        <f t="shared" si="884"/>
        <v>#N/A</v>
      </c>
      <c r="Q1877" s="10" t="e">
        <f t="shared" si="885"/>
        <v>#N/A</v>
      </c>
      <c r="R1877" s="10" t="e">
        <f t="shared" si="886"/>
        <v>#N/A</v>
      </c>
      <c r="S1877" s="10" t="e">
        <f t="shared" si="887"/>
        <v>#N/A</v>
      </c>
      <c r="T1877" s="10" t="e">
        <f t="shared" si="888"/>
        <v>#N/A</v>
      </c>
      <c r="U1877" s="17" t="str">
        <f>IF(Audit!M642="","",VLOOKUP(Audit!M642,$W$26:$X$35,2,FALSE)) &amp; Audit!N642 &amp; IF(Audit!O642="","",IF(Audit!N642&lt;=1.4,VLOOKUP(Audit!O642,$W$38:X1922,2,FALSE),VLOOKUP(Audit!O642,$W$51:$X$61,2,FALSE))) &amp; IF(Audit!P642="","",VLOOKUP(Audit!P642,$Y$26:$Z$35,2,FALSE) &amp; Audit!Q642 &amp; IF(Audit!O642="","",IF(Audit!Q642&lt;=1.4,VLOOKUP(Audit!R642,$Y$38:$Z$48,2,FALSE),VLOOKUP(Audit!R642,$Y$51:$Z$61,2,FALSE))))</f>
        <v/>
      </c>
      <c r="V1877" s="21"/>
      <c r="AH1877" s="49">
        <f>Audit!A642</f>
        <v>0</v>
      </c>
      <c r="AI1877" s="50" t="e">
        <f>VLOOKUP(Audit!B642,$V$3:$AE$12,2,FALSE)&amp; IF(Audit!B642=10,Audit!V642,"")</f>
        <v>#N/A</v>
      </c>
      <c r="AJ1877" s="50" t="e">
        <f>VLOOKUP(Audit!B642,$V$13:$AE$22,2,FALSE)&amp; IF(Audit!B642=10,Audit!W642,"")</f>
        <v>#N/A</v>
      </c>
      <c r="AK1877" s="47" t="e">
        <f t="shared" si="889"/>
        <v>#N/A</v>
      </c>
      <c r="AL1877" s="50" t="e">
        <f>VLOOKUP(Audit!C642,$V$3:$AE$12,3,FALSE)&amp; IF(Audit!C642=10,Audit!V642,"")</f>
        <v>#N/A</v>
      </c>
      <c r="AM1877" s="50" t="e">
        <f>VLOOKUP(Audit!C642,$V$13:$AE$22,3,FALSE)&amp; IF(Audit!C642=10,Audit!W642,"")</f>
        <v>#N/A</v>
      </c>
      <c r="AN1877" s="47" t="e">
        <f t="shared" si="890"/>
        <v>#N/A</v>
      </c>
      <c r="AO1877" s="50" t="e">
        <f>VLOOKUP(Audit!D642,$V$3:$AE$12,4,FALSE) &amp;  Audit!T642 &amp; IF(Audit!D642=10,Audit!V642,"")</f>
        <v>#N/A</v>
      </c>
      <c r="AP1877" s="50" t="e">
        <f>VLOOKUP(Audit!D642,$V$13:$AE$22,4,FALSE)&amp; IF(Audit!D642=10,Audit!W642,"")</f>
        <v>#N/A</v>
      </c>
      <c r="AQ1877" s="47" t="e">
        <f t="shared" si="891"/>
        <v>#N/A</v>
      </c>
      <c r="AR1877" s="50" t="e">
        <f>VLOOKUP(Audit!E642,$V$3:$AE$12,5,FALSE)&amp; IF(Audit!E642=10,Audit!V642,"")</f>
        <v>#N/A</v>
      </c>
      <c r="AS1877" s="50" t="e">
        <f>VLOOKUP(Audit!E642,$V$13:$AE$22,5,FALSE)&amp; IF(Audit!E642=10,Audit!W642,"")</f>
        <v>#N/A</v>
      </c>
      <c r="AT1877" s="47" t="e">
        <f t="shared" si="892"/>
        <v>#N/A</v>
      </c>
      <c r="AU1877" s="50" t="e">
        <f>VLOOKUP(Audit!F642,$V$3:$AE$12,6,FALSE)&amp; IF(Audit!F642=10,Audit!V642,"")</f>
        <v>#N/A</v>
      </c>
      <c r="AV1877" s="50" t="e">
        <f>VLOOKUP(Audit!F642,$V$13:$AE$22,6,FALSE)&amp; IF(Audit!F642=10,Audit!W642,"")</f>
        <v>#N/A</v>
      </c>
      <c r="AW1877" s="47" t="e">
        <f t="shared" si="893"/>
        <v>#N/A</v>
      </c>
      <c r="AX1877" s="50" t="e">
        <f>VLOOKUP(Audit!G642,$V$3:$AE$12,7,FALSE)&amp; IF(Audit!G642=10,Audit!V642,"")</f>
        <v>#N/A</v>
      </c>
      <c r="AY1877" s="50" t="e">
        <f>VLOOKUP(Audit!G642,$V$13:$AE$22,7,FALSE) &amp; IF(Audit!G642=10,Audit!W642,"")</f>
        <v>#N/A</v>
      </c>
      <c r="AZ1877" s="47" t="e">
        <f t="shared" si="894"/>
        <v>#N/A</v>
      </c>
      <c r="BA1877" s="50" t="e">
        <f>VLOOKUP(Audit!H642,$V$3:$AE$12,8,FALSE)&amp; Audit!U642 &amp; IF(Audit!H642=10,Audit!V642,"")</f>
        <v>#N/A</v>
      </c>
      <c r="BB1877" s="50" t="e">
        <f>VLOOKUP(Audit!H642,$V$13:$AE$22,8,FALSE) &amp; IF(Audit!H642=10,Audit!W642,"")</f>
        <v>#N/A</v>
      </c>
      <c r="BC1877" s="47" t="e">
        <f t="shared" si="895"/>
        <v>#N/A</v>
      </c>
      <c r="BD1877" s="50" t="e">
        <f>VLOOKUP(Audit!I642,$V$3:$AE$12,9,FALSE)&amp; IF(Audit!I642=10,Audit!V642,"")</f>
        <v>#N/A</v>
      </c>
      <c r="BE1877" s="50" t="e">
        <f>VLOOKUP(Audit!I642,$V$13:$AE$22,9,FALSE) &amp; IF(Audit!I642=10,Audit!W642,"") &amp; IF(Audit!I642&lt;&gt;1,U1877,"")</f>
        <v>#N/A</v>
      </c>
      <c r="BF1877" s="47" t="e">
        <f t="shared" si="896"/>
        <v>#N/A</v>
      </c>
      <c r="BG1877" s="50" t="e">
        <f>VLOOKUP(Audit!J642,$V$3:$AE$12,10,FALSE) &amp; Audit!S642 &amp; IF(Audit!J642=10,Audit!V642,"")</f>
        <v>#N/A</v>
      </c>
      <c r="BH1877" s="50" t="e">
        <f>VLOOKUP(Audit!J642,$V$13:$AE$22,10,FALSE) &amp; IF(Audit!J642=10,Audit!W642,"") &amp; IF(Audit!J642&lt;&gt;1,U1877,"")</f>
        <v>#N/A</v>
      </c>
      <c r="BI1877" s="47" t="e">
        <f t="shared" si="897"/>
        <v>#N/A</v>
      </c>
      <c r="BJ1877" s="48" t="str">
        <f t="shared" si="898"/>
        <v/>
      </c>
      <c r="BK1877" s="48" t="str">
        <f t="shared" si="899"/>
        <v/>
      </c>
      <c r="BL1877" s="48" t="str">
        <f t="shared" si="900"/>
        <v/>
      </c>
      <c r="BM1877" s="48" t="str">
        <f t="shared" si="901"/>
        <v/>
      </c>
      <c r="BN1877" s="48" t="str">
        <f t="shared" si="902"/>
        <v/>
      </c>
      <c r="BO1877" s="48" t="str">
        <f t="shared" si="903"/>
        <v/>
      </c>
      <c r="BP1877" s="48" t="str">
        <f t="shared" si="904"/>
        <v/>
      </c>
      <c r="BQ1877" s="48" t="str">
        <f t="shared" si="905"/>
        <v/>
      </c>
      <c r="BR1877" s="48" t="str">
        <f t="shared" si="906"/>
        <v/>
      </c>
      <c r="BS1877" s="48" t="str">
        <f t="shared" si="907"/>
        <v/>
      </c>
      <c r="BT1877" s="48" t="str">
        <f t="shared" si="908"/>
        <v/>
      </c>
      <c r="BU1877" s="48" t="str">
        <f t="shared" si="909"/>
        <v/>
      </c>
    </row>
    <row r="1878" spans="1:73">
      <c r="A1878" s="10">
        <f>Audit!A643</f>
        <v>0</v>
      </c>
      <c r="B1878" s="10" t="e">
        <f t="shared" si="880"/>
        <v>#N/A</v>
      </c>
      <c r="C1878" s="17" t="e">
        <f>VLOOKUP(Audit!B643,$V$3:$AE$12,2,FALSE) &amp; VLOOKUP(Audit!B643,$V$13:$AE$22,2,FALSE)&amp; IF(Audit!B643=10,Audit!V643&amp;Audit!W643,"")</f>
        <v>#N/A</v>
      </c>
      <c r="D1878" s="17" t="e">
        <f>VLOOKUP(Audit!C643,$V$3:$AE$12,3,FALSE) &amp; VLOOKUP(Audit!C643,$V$13:$AE$22,3,FALSE) &amp;IF(Audit!C643=10,Audit!V643&amp;Audit!W643,"")</f>
        <v>#N/A</v>
      </c>
      <c r="E1878" s="17" t="e">
        <f>VLOOKUP(Audit!D643,$V$3:$AE$12,4,FALSE)&amp; Audit!T643 &amp; VLOOKUP(Audit!D643,$V$13:$AE$22,4,FALSE)&amp; IF(Audit!D643=10,Audit!V643&amp;Audit!W643,"")</f>
        <v>#N/A</v>
      </c>
      <c r="F1878" s="17" t="e">
        <f>VLOOKUP(Audit!E643,$V$3:$AE$12,5,FALSE) &amp; VLOOKUP(Audit!E643,$V$13:$AE$22,5,FALSE)&amp; IF(Audit!E643=10,Audit!V643&amp;Audit!W643,"")</f>
        <v>#N/A</v>
      </c>
      <c r="G1878" s="17" t="e">
        <f>VLOOKUP(Audit!F643,$V$3:$AE$12,6,FALSE) &amp; VLOOKUP(Audit!F643,$V$13:$AE$22,6,FALSE)&amp; IF(Audit!F643=10,Audit!V643&amp;Audit!W643,"")</f>
        <v>#N/A</v>
      </c>
      <c r="H1878" s="17" t="e">
        <f>VLOOKUP(Audit!G643,$V$3:$AE$12,7,FALSE) &amp; VLOOKUP(Audit!G643,$V$13:$AE$22,7,FALSE)&amp;IF(Audit!G643=10,Audit!V643&amp;Audit!W643,"")</f>
        <v>#N/A</v>
      </c>
      <c r="I1878" s="17" t="e">
        <f>VLOOKUP(Audit!H643,$V$3:$AE$12,8,FALSE) &amp; Audit!U643 &amp; VLOOKUP(Audit!H643,$V$13:$AE$22,8,FALSE)&amp;IF(Audit!H643=10,Audit!V643&amp;Audit!W643,"")</f>
        <v>#N/A</v>
      </c>
      <c r="J1878" s="17" t="e">
        <f>VLOOKUP(Audit!I643,$V$3:$AE$12,9,FALSE) &amp; VLOOKUP(Audit!I643,$V$13:$AE$22,9,FALSE) &amp; IF(Audit!I643=10,Audit!V643&amp;Audit!W643,"") &amp; IF(Audit!I643&lt;&gt;1,U1878,"")</f>
        <v>#N/A</v>
      </c>
      <c r="K1878" s="17" t="e">
        <f>VLOOKUP(Audit!J643,$V$3:$AE$12,10,FALSE) &amp; Audit!S643 &amp; VLOOKUP(Audit!J643,$V$13:$AE$22,10,FALSE) &amp; IF(Audit!J643=10,Audit!V643&amp;Audit!W643,"") &amp; IF(Audit!J643&lt;&gt;1,U1878,"")</f>
        <v>#N/A</v>
      </c>
      <c r="L1878" s="10">
        <f>Audit!K643</f>
        <v>0</v>
      </c>
      <c r="M1878" s="10" t="e">
        <f t="shared" si="881"/>
        <v>#N/A</v>
      </c>
      <c r="N1878" s="10" t="e">
        <f t="shared" si="882"/>
        <v>#N/A</v>
      </c>
      <c r="O1878" s="10" t="e">
        <f t="shared" si="883"/>
        <v>#N/A</v>
      </c>
      <c r="P1878" s="10" t="e">
        <f t="shared" si="884"/>
        <v>#N/A</v>
      </c>
      <c r="Q1878" s="10" t="e">
        <f t="shared" si="885"/>
        <v>#N/A</v>
      </c>
      <c r="R1878" s="10" t="e">
        <f t="shared" si="886"/>
        <v>#N/A</v>
      </c>
      <c r="S1878" s="10" t="e">
        <f t="shared" si="887"/>
        <v>#N/A</v>
      </c>
      <c r="T1878" s="10" t="e">
        <f t="shared" si="888"/>
        <v>#N/A</v>
      </c>
      <c r="U1878" s="17" t="str">
        <f>IF(Audit!M643="","",VLOOKUP(Audit!M643,$W$26:$X$35,2,FALSE)) &amp; Audit!N643 &amp; IF(Audit!O643="","",IF(Audit!N643&lt;=1.4,VLOOKUP(Audit!O643,$W$38:X1923,2,FALSE),VLOOKUP(Audit!O643,$W$51:$X$61,2,FALSE))) &amp; IF(Audit!P643="","",VLOOKUP(Audit!P643,$Y$26:$Z$35,2,FALSE) &amp; Audit!Q643 &amp; IF(Audit!O643="","",IF(Audit!Q643&lt;=1.4,VLOOKUP(Audit!R643,$Y$38:$Z$48,2,FALSE),VLOOKUP(Audit!R643,$Y$51:$Z$61,2,FALSE))))</f>
        <v/>
      </c>
      <c r="V1878" s="21"/>
      <c r="AH1878" s="49">
        <f>Audit!A643</f>
        <v>0</v>
      </c>
      <c r="AI1878" s="50" t="e">
        <f>VLOOKUP(Audit!B643,$V$3:$AE$12,2,FALSE)&amp; IF(Audit!B643=10,Audit!V643,"")</f>
        <v>#N/A</v>
      </c>
      <c r="AJ1878" s="50" t="e">
        <f>VLOOKUP(Audit!B643,$V$13:$AE$22,2,FALSE)&amp; IF(Audit!B643=10,Audit!W643,"")</f>
        <v>#N/A</v>
      </c>
      <c r="AK1878" s="47" t="e">
        <f t="shared" si="889"/>
        <v>#N/A</v>
      </c>
      <c r="AL1878" s="50" t="e">
        <f>VLOOKUP(Audit!C643,$V$3:$AE$12,3,FALSE)&amp; IF(Audit!C643=10,Audit!V643,"")</f>
        <v>#N/A</v>
      </c>
      <c r="AM1878" s="50" t="e">
        <f>VLOOKUP(Audit!C643,$V$13:$AE$22,3,FALSE)&amp; IF(Audit!C643=10,Audit!W643,"")</f>
        <v>#N/A</v>
      </c>
      <c r="AN1878" s="47" t="e">
        <f t="shared" si="890"/>
        <v>#N/A</v>
      </c>
      <c r="AO1878" s="50" t="e">
        <f>VLOOKUP(Audit!D643,$V$3:$AE$12,4,FALSE) &amp;  Audit!T643 &amp; IF(Audit!D643=10,Audit!V643,"")</f>
        <v>#N/A</v>
      </c>
      <c r="AP1878" s="50" t="e">
        <f>VLOOKUP(Audit!D643,$V$13:$AE$22,4,FALSE)&amp; IF(Audit!D643=10,Audit!W643,"")</f>
        <v>#N/A</v>
      </c>
      <c r="AQ1878" s="47" t="e">
        <f t="shared" si="891"/>
        <v>#N/A</v>
      </c>
      <c r="AR1878" s="50" t="e">
        <f>VLOOKUP(Audit!E643,$V$3:$AE$12,5,FALSE)&amp; IF(Audit!E643=10,Audit!V643,"")</f>
        <v>#N/A</v>
      </c>
      <c r="AS1878" s="50" t="e">
        <f>VLOOKUP(Audit!E643,$V$13:$AE$22,5,FALSE)&amp; IF(Audit!E643=10,Audit!W643,"")</f>
        <v>#N/A</v>
      </c>
      <c r="AT1878" s="47" t="e">
        <f t="shared" si="892"/>
        <v>#N/A</v>
      </c>
      <c r="AU1878" s="50" t="e">
        <f>VLOOKUP(Audit!F643,$V$3:$AE$12,6,FALSE)&amp; IF(Audit!F643=10,Audit!V643,"")</f>
        <v>#N/A</v>
      </c>
      <c r="AV1878" s="50" t="e">
        <f>VLOOKUP(Audit!F643,$V$13:$AE$22,6,FALSE)&amp; IF(Audit!F643=10,Audit!W643,"")</f>
        <v>#N/A</v>
      </c>
      <c r="AW1878" s="47" t="e">
        <f t="shared" si="893"/>
        <v>#N/A</v>
      </c>
      <c r="AX1878" s="50" t="e">
        <f>VLOOKUP(Audit!G643,$V$3:$AE$12,7,FALSE)&amp; IF(Audit!G643=10,Audit!V643,"")</f>
        <v>#N/A</v>
      </c>
      <c r="AY1878" s="50" t="e">
        <f>VLOOKUP(Audit!G643,$V$13:$AE$22,7,FALSE) &amp; IF(Audit!G643=10,Audit!W643,"")</f>
        <v>#N/A</v>
      </c>
      <c r="AZ1878" s="47" t="e">
        <f t="shared" si="894"/>
        <v>#N/A</v>
      </c>
      <c r="BA1878" s="50" t="e">
        <f>VLOOKUP(Audit!H643,$V$3:$AE$12,8,FALSE)&amp; Audit!U643 &amp; IF(Audit!H643=10,Audit!V643,"")</f>
        <v>#N/A</v>
      </c>
      <c r="BB1878" s="50" t="e">
        <f>VLOOKUP(Audit!H643,$V$13:$AE$22,8,FALSE) &amp; IF(Audit!H643=10,Audit!W643,"")</f>
        <v>#N/A</v>
      </c>
      <c r="BC1878" s="47" t="e">
        <f t="shared" si="895"/>
        <v>#N/A</v>
      </c>
      <c r="BD1878" s="50" t="e">
        <f>VLOOKUP(Audit!I643,$V$3:$AE$12,9,FALSE)&amp; IF(Audit!I643=10,Audit!V643,"")</f>
        <v>#N/A</v>
      </c>
      <c r="BE1878" s="50" t="e">
        <f>VLOOKUP(Audit!I643,$V$13:$AE$22,9,FALSE) &amp; IF(Audit!I643=10,Audit!W643,"") &amp; IF(Audit!I643&lt;&gt;1,U1878,"")</f>
        <v>#N/A</v>
      </c>
      <c r="BF1878" s="47" t="e">
        <f t="shared" si="896"/>
        <v>#N/A</v>
      </c>
      <c r="BG1878" s="50" t="e">
        <f>VLOOKUP(Audit!J643,$V$3:$AE$12,10,FALSE) &amp; Audit!S643 &amp; IF(Audit!J643=10,Audit!V643,"")</f>
        <v>#N/A</v>
      </c>
      <c r="BH1878" s="50" t="e">
        <f>VLOOKUP(Audit!J643,$V$13:$AE$22,10,FALSE) &amp; IF(Audit!J643=10,Audit!W643,"") &amp; IF(Audit!J643&lt;&gt;1,U1878,"")</f>
        <v>#N/A</v>
      </c>
      <c r="BI1878" s="47" t="e">
        <f t="shared" si="897"/>
        <v>#N/A</v>
      </c>
      <c r="BJ1878" s="48" t="str">
        <f t="shared" si="898"/>
        <v/>
      </c>
      <c r="BK1878" s="48" t="str">
        <f t="shared" si="899"/>
        <v/>
      </c>
      <c r="BL1878" s="48" t="str">
        <f t="shared" si="900"/>
        <v/>
      </c>
      <c r="BM1878" s="48" t="str">
        <f t="shared" si="901"/>
        <v/>
      </c>
      <c r="BN1878" s="48" t="str">
        <f t="shared" si="902"/>
        <v/>
      </c>
      <c r="BO1878" s="48" t="str">
        <f t="shared" si="903"/>
        <v/>
      </c>
      <c r="BP1878" s="48" t="str">
        <f t="shared" si="904"/>
        <v/>
      </c>
      <c r="BQ1878" s="48" t="str">
        <f t="shared" si="905"/>
        <v/>
      </c>
      <c r="BR1878" s="48" t="str">
        <f t="shared" si="906"/>
        <v/>
      </c>
      <c r="BS1878" s="48" t="str">
        <f t="shared" si="907"/>
        <v/>
      </c>
      <c r="BT1878" s="48" t="str">
        <f t="shared" si="908"/>
        <v/>
      </c>
      <c r="BU1878" s="48" t="str">
        <f t="shared" si="909"/>
        <v/>
      </c>
    </row>
    <row r="1879" spans="1:73">
      <c r="A1879" s="10">
        <f>Audit!A644</f>
        <v>0</v>
      </c>
      <c r="B1879" s="10" t="e">
        <f t="shared" si="880"/>
        <v>#N/A</v>
      </c>
      <c r="C1879" s="17" t="e">
        <f>VLOOKUP(Audit!B644,$V$3:$AE$12,2,FALSE) &amp; VLOOKUP(Audit!B644,$V$13:$AE$22,2,FALSE)&amp; IF(Audit!B644=10,Audit!V644&amp;Audit!W644,"")</f>
        <v>#N/A</v>
      </c>
      <c r="D1879" s="17" t="e">
        <f>VLOOKUP(Audit!C644,$V$3:$AE$12,3,FALSE) &amp; VLOOKUP(Audit!C644,$V$13:$AE$22,3,FALSE) &amp;IF(Audit!C644=10,Audit!V644&amp;Audit!W644,"")</f>
        <v>#N/A</v>
      </c>
      <c r="E1879" s="17" t="e">
        <f>VLOOKUP(Audit!D644,$V$3:$AE$12,4,FALSE)&amp; Audit!T644 &amp; VLOOKUP(Audit!D644,$V$13:$AE$22,4,FALSE)&amp; IF(Audit!D644=10,Audit!V644&amp;Audit!W644,"")</f>
        <v>#N/A</v>
      </c>
      <c r="F1879" s="17" t="e">
        <f>VLOOKUP(Audit!E644,$V$3:$AE$12,5,FALSE) &amp; VLOOKUP(Audit!E644,$V$13:$AE$22,5,FALSE)&amp; IF(Audit!E644=10,Audit!V644&amp;Audit!W644,"")</f>
        <v>#N/A</v>
      </c>
      <c r="G1879" s="17" t="e">
        <f>VLOOKUP(Audit!F644,$V$3:$AE$12,6,FALSE) &amp; VLOOKUP(Audit!F644,$V$13:$AE$22,6,FALSE)&amp; IF(Audit!F644=10,Audit!V644&amp;Audit!W644,"")</f>
        <v>#N/A</v>
      </c>
      <c r="H1879" s="17" t="e">
        <f>VLOOKUP(Audit!G644,$V$3:$AE$12,7,FALSE) &amp; VLOOKUP(Audit!G644,$V$13:$AE$22,7,FALSE)&amp;IF(Audit!G644=10,Audit!V644&amp;Audit!W644,"")</f>
        <v>#N/A</v>
      </c>
      <c r="I1879" s="17" t="e">
        <f>VLOOKUP(Audit!H644,$V$3:$AE$12,8,FALSE) &amp; Audit!U644 &amp; VLOOKUP(Audit!H644,$V$13:$AE$22,8,FALSE)&amp;IF(Audit!H644=10,Audit!V644&amp;Audit!W644,"")</f>
        <v>#N/A</v>
      </c>
      <c r="J1879" s="17" t="e">
        <f>VLOOKUP(Audit!I644,$V$3:$AE$12,9,FALSE) &amp; VLOOKUP(Audit!I644,$V$13:$AE$22,9,FALSE) &amp; IF(Audit!I644=10,Audit!V644&amp;Audit!W644,"") &amp; IF(Audit!I644&lt;&gt;1,U1879,"")</f>
        <v>#N/A</v>
      </c>
      <c r="K1879" s="17" t="e">
        <f>VLOOKUP(Audit!J644,$V$3:$AE$12,10,FALSE) &amp; Audit!S644 &amp; VLOOKUP(Audit!J644,$V$13:$AE$22,10,FALSE) &amp; IF(Audit!J644=10,Audit!V644&amp;Audit!W644,"") &amp; IF(Audit!J644&lt;&gt;1,U1879,"")</f>
        <v>#N/A</v>
      </c>
      <c r="L1879" s="10">
        <f>Audit!K644</f>
        <v>0</v>
      </c>
      <c r="M1879" s="10" t="e">
        <f t="shared" si="881"/>
        <v>#N/A</v>
      </c>
      <c r="N1879" s="10" t="e">
        <f t="shared" si="882"/>
        <v>#N/A</v>
      </c>
      <c r="O1879" s="10" t="e">
        <f t="shared" si="883"/>
        <v>#N/A</v>
      </c>
      <c r="P1879" s="10" t="e">
        <f t="shared" si="884"/>
        <v>#N/A</v>
      </c>
      <c r="Q1879" s="10" t="e">
        <f t="shared" si="885"/>
        <v>#N/A</v>
      </c>
      <c r="R1879" s="10" t="e">
        <f t="shared" si="886"/>
        <v>#N/A</v>
      </c>
      <c r="S1879" s="10" t="e">
        <f t="shared" si="887"/>
        <v>#N/A</v>
      </c>
      <c r="T1879" s="10" t="e">
        <f t="shared" si="888"/>
        <v>#N/A</v>
      </c>
      <c r="U1879" s="17" t="str">
        <f>IF(Audit!M644="","",VLOOKUP(Audit!M644,$W$26:$X$35,2,FALSE)) &amp; Audit!N644 &amp; IF(Audit!O644="","",IF(Audit!N644&lt;=1.4,VLOOKUP(Audit!O644,$W$38:X1924,2,FALSE),VLOOKUP(Audit!O644,$W$51:$X$61,2,FALSE))) &amp; IF(Audit!P644="","",VLOOKUP(Audit!P644,$Y$26:$Z$35,2,FALSE) &amp; Audit!Q644 &amp; IF(Audit!O644="","",IF(Audit!Q644&lt;=1.4,VLOOKUP(Audit!R644,$Y$38:$Z$48,2,FALSE),VLOOKUP(Audit!R644,$Y$51:$Z$61,2,FALSE))))</f>
        <v/>
      </c>
      <c r="V1879" s="21"/>
      <c r="AH1879" s="49">
        <f>Audit!A644</f>
        <v>0</v>
      </c>
      <c r="AI1879" s="50" t="e">
        <f>VLOOKUP(Audit!B644,$V$3:$AE$12,2,FALSE)&amp; IF(Audit!B644=10,Audit!V644,"")</f>
        <v>#N/A</v>
      </c>
      <c r="AJ1879" s="50" t="e">
        <f>VLOOKUP(Audit!B644,$V$13:$AE$22,2,FALSE)&amp; IF(Audit!B644=10,Audit!W644,"")</f>
        <v>#N/A</v>
      </c>
      <c r="AK1879" s="47" t="e">
        <f t="shared" si="889"/>
        <v>#N/A</v>
      </c>
      <c r="AL1879" s="50" t="e">
        <f>VLOOKUP(Audit!C644,$V$3:$AE$12,3,FALSE)&amp; IF(Audit!C644=10,Audit!V644,"")</f>
        <v>#N/A</v>
      </c>
      <c r="AM1879" s="50" t="e">
        <f>VLOOKUP(Audit!C644,$V$13:$AE$22,3,FALSE)&amp; IF(Audit!C644=10,Audit!W644,"")</f>
        <v>#N/A</v>
      </c>
      <c r="AN1879" s="47" t="e">
        <f t="shared" si="890"/>
        <v>#N/A</v>
      </c>
      <c r="AO1879" s="50" t="e">
        <f>VLOOKUP(Audit!D644,$V$3:$AE$12,4,FALSE) &amp;  Audit!T644 &amp; IF(Audit!D644=10,Audit!V644,"")</f>
        <v>#N/A</v>
      </c>
      <c r="AP1879" s="50" t="e">
        <f>VLOOKUP(Audit!D644,$V$13:$AE$22,4,FALSE)&amp; IF(Audit!D644=10,Audit!W644,"")</f>
        <v>#N/A</v>
      </c>
      <c r="AQ1879" s="47" t="e">
        <f t="shared" si="891"/>
        <v>#N/A</v>
      </c>
      <c r="AR1879" s="50" t="e">
        <f>VLOOKUP(Audit!E644,$V$3:$AE$12,5,FALSE)&amp; IF(Audit!E644=10,Audit!V644,"")</f>
        <v>#N/A</v>
      </c>
      <c r="AS1879" s="50" t="e">
        <f>VLOOKUP(Audit!E644,$V$13:$AE$22,5,FALSE)&amp; IF(Audit!E644=10,Audit!W644,"")</f>
        <v>#N/A</v>
      </c>
      <c r="AT1879" s="47" t="e">
        <f t="shared" si="892"/>
        <v>#N/A</v>
      </c>
      <c r="AU1879" s="50" t="e">
        <f>VLOOKUP(Audit!F644,$V$3:$AE$12,6,FALSE)&amp; IF(Audit!F644=10,Audit!V644,"")</f>
        <v>#N/A</v>
      </c>
      <c r="AV1879" s="50" t="e">
        <f>VLOOKUP(Audit!F644,$V$13:$AE$22,6,FALSE)&amp; IF(Audit!F644=10,Audit!W644,"")</f>
        <v>#N/A</v>
      </c>
      <c r="AW1879" s="47" t="e">
        <f t="shared" si="893"/>
        <v>#N/A</v>
      </c>
      <c r="AX1879" s="50" t="e">
        <f>VLOOKUP(Audit!G644,$V$3:$AE$12,7,FALSE)&amp; IF(Audit!G644=10,Audit!V644,"")</f>
        <v>#N/A</v>
      </c>
      <c r="AY1879" s="50" t="e">
        <f>VLOOKUP(Audit!G644,$V$13:$AE$22,7,FALSE) &amp; IF(Audit!G644=10,Audit!W644,"")</f>
        <v>#N/A</v>
      </c>
      <c r="AZ1879" s="47" t="e">
        <f t="shared" si="894"/>
        <v>#N/A</v>
      </c>
      <c r="BA1879" s="50" t="e">
        <f>VLOOKUP(Audit!H644,$V$3:$AE$12,8,FALSE)&amp; Audit!U644 &amp; IF(Audit!H644=10,Audit!V644,"")</f>
        <v>#N/A</v>
      </c>
      <c r="BB1879" s="50" t="e">
        <f>VLOOKUP(Audit!H644,$V$13:$AE$22,8,FALSE) &amp; IF(Audit!H644=10,Audit!W644,"")</f>
        <v>#N/A</v>
      </c>
      <c r="BC1879" s="47" t="e">
        <f t="shared" si="895"/>
        <v>#N/A</v>
      </c>
      <c r="BD1879" s="50" t="e">
        <f>VLOOKUP(Audit!I644,$V$3:$AE$12,9,FALSE)&amp; IF(Audit!I644=10,Audit!V644,"")</f>
        <v>#N/A</v>
      </c>
      <c r="BE1879" s="50" t="e">
        <f>VLOOKUP(Audit!I644,$V$13:$AE$22,9,FALSE) &amp; IF(Audit!I644=10,Audit!W644,"") &amp; IF(Audit!I644&lt;&gt;1,U1879,"")</f>
        <v>#N/A</v>
      </c>
      <c r="BF1879" s="47" t="e">
        <f t="shared" si="896"/>
        <v>#N/A</v>
      </c>
      <c r="BG1879" s="50" t="e">
        <f>VLOOKUP(Audit!J644,$V$3:$AE$12,10,FALSE) &amp; Audit!S644 &amp; IF(Audit!J644=10,Audit!V644,"")</f>
        <v>#N/A</v>
      </c>
      <c r="BH1879" s="50" t="e">
        <f>VLOOKUP(Audit!J644,$V$13:$AE$22,10,FALSE) &amp; IF(Audit!J644=10,Audit!W644,"") &amp; IF(Audit!J644&lt;&gt;1,U1879,"")</f>
        <v>#N/A</v>
      </c>
      <c r="BI1879" s="47" t="e">
        <f t="shared" si="897"/>
        <v>#N/A</v>
      </c>
      <c r="BJ1879" s="48" t="str">
        <f t="shared" si="898"/>
        <v/>
      </c>
      <c r="BK1879" s="48" t="str">
        <f t="shared" si="899"/>
        <v/>
      </c>
      <c r="BL1879" s="48" t="str">
        <f t="shared" si="900"/>
        <v/>
      </c>
      <c r="BM1879" s="48" t="str">
        <f t="shared" si="901"/>
        <v/>
      </c>
      <c r="BN1879" s="48" t="str">
        <f t="shared" si="902"/>
        <v/>
      </c>
      <c r="BO1879" s="48" t="str">
        <f t="shared" si="903"/>
        <v/>
      </c>
      <c r="BP1879" s="48" t="str">
        <f t="shared" si="904"/>
        <v/>
      </c>
      <c r="BQ1879" s="48" t="str">
        <f t="shared" si="905"/>
        <v/>
      </c>
      <c r="BR1879" s="48" t="str">
        <f t="shared" si="906"/>
        <v/>
      </c>
      <c r="BS1879" s="48" t="str">
        <f t="shared" si="907"/>
        <v/>
      </c>
      <c r="BT1879" s="48" t="str">
        <f t="shared" si="908"/>
        <v/>
      </c>
      <c r="BU1879" s="48" t="str">
        <f t="shared" si="909"/>
        <v/>
      </c>
    </row>
    <row r="1880" spans="1:73">
      <c r="A1880" s="10">
        <f>Audit!A645</f>
        <v>0</v>
      </c>
      <c r="B1880" s="10" t="e">
        <f t="shared" si="880"/>
        <v>#N/A</v>
      </c>
      <c r="C1880" s="17" t="e">
        <f>VLOOKUP(Audit!B645,$V$3:$AE$12,2,FALSE) &amp; VLOOKUP(Audit!B645,$V$13:$AE$22,2,FALSE)&amp; IF(Audit!B645=10,Audit!V645&amp;Audit!W645,"")</f>
        <v>#N/A</v>
      </c>
      <c r="D1880" s="17" t="e">
        <f>VLOOKUP(Audit!C645,$V$3:$AE$12,3,FALSE) &amp; VLOOKUP(Audit!C645,$V$13:$AE$22,3,FALSE) &amp;IF(Audit!C645=10,Audit!V645&amp;Audit!W645,"")</f>
        <v>#N/A</v>
      </c>
      <c r="E1880" s="17" t="e">
        <f>VLOOKUP(Audit!D645,$V$3:$AE$12,4,FALSE)&amp; Audit!T645 &amp; VLOOKUP(Audit!D645,$V$13:$AE$22,4,FALSE)&amp; IF(Audit!D645=10,Audit!V645&amp;Audit!W645,"")</f>
        <v>#N/A</v>
      </c>
      <c r="F1880" s="17" t="e">
        <f>VLOOKUP(Audit!E645,$V$3:$AE$12,5,FALSE) &amp; VLOOKUP(Audit!E645,$V$13:$AE$22,5,FALSE)&amp; IF(Audit!E645=10,Audit!V645&amp;Audit!W645,"")</f>
        <v>#N/A</v>
      </c>
      <c r="G1880" s="17" t="e">
        <f>VLOOKUP(Audit!F645,$V$3:$AE$12,6,FALSE) &amp; VLOOKUP(Audit!F645,$V$13:$AE$22,6,FALSE)&amp; IF(Audit!F645=10,Audit!V645&amp;Audit!W645,"")</f>
        <v>#N/A</v>
      </c>
      <c r="H1880" s="17" t="e">
        <f>VLOOKUP(Audit!G645,$V$3:$AE$12,7,FALSE) &amp; VLOOKUP(Audit!G645,$V$13:$AE$22,7,FALSE)&amp;IF(Audit!G645=10,Audit!V645&amp;Audit!W645,"")</f>
        <v>#N/A</v>
      </c>
      <c r="I1880" s="17" t="e">
        <f>VLOOKUP(Audit!H645,$V$3:$AE$12,8,FALSE) &amp; Audit!U645 &amp; VLOOKUP(Audit!H645,$V$13:$AE$22,8,FALSE)&amp;IF(Audit!H645=10,Audit!V645&amp;Audit!W645,"")</f>
        <v>#N/A</v>
      </c>
      <c r="J1880" s="17" t="e">
        <f>VLOOKUP(Audit!I645,$V$3:$AE$12,9,FALSE) &amp; VLOOKUP(Audit!I645,$V$13:$AE$22,9,FALSE) &amp; IF(Audit!I645=10,Audit!V645&amp;Audit!W645,"") &amp; IF(Audit!I645&lt;&gt;1,U1880,"")</f>
        <v>#N/A</v>
      </c>
      <c r="K1880" s="17" t="e">
        <f>VLOOKUP(Audit!J645,$V$3:$AE$12,10,FALSE) &amp; Audit!S645 &amp; VLOOKUP(Audit!J645,$V$13:$AE$22,10,FALSE) &amp; IF(Audit!J645=10,Audit!V645&amp;Audit!W645,"") &amp; IF(Audit!J645&lt;&gt;1,U1880,"")</f>
        <v>#N/A</v>
      </c>
      <c r="L1880" s="10">
        <f>Audit!K645</f>
        <v>0</v>
      </c>
      <c r="M1880" s="10" t="e">
        <f t="shared" si="881"/>
        <v>#N/A</v>
      </c>
      <c r="N1880" s="10" t="e">
        <f t="shared" si="882"/>
        <v>#N/A</v>
      </c>
      <c r="O1880" s="10" t="e">
        <f t="shared" si="883"/>
        <v>#N/A</v>
      </c>
      <c r="P1880" s="10" t="e">
        <f t="shared" si="884"/>
        <v>#N/A</v>
      </c>
      <c r="Q1880" s="10" t="e">
        <f t="shared" si="885"/>
        <v>#N/A</v>
      </c>
      <c r="R1880" s="10" t="e">
        <f t="shared" si="886"/>
        <v>#N/A</v>
      </c>
      <c r="S1880" s="10" t="e">
        <f t="shared" si="887"/>
        <v>#N/A</v>
      </c>
      <c r="T1880" s="10" t="e">
        <f t="shared" si="888"/>
        <v>#N/A</v>
      </c>
      <c r="U1880" s="17" t="str">
        <f>IF(Audit!M645="","",VLOOKUP(Audit!M645,$W$26:$X$35,2,FALSE)) &amp; Audit!N645 &amp; IF(Audit!O645="","",IF(Audit!N645&lt;=1.4,VLOOKUP(Audit!O645,$W$38:X1925,2,FALSE),VLOOKUP(Audit!O645,$W$51:$X$61,2,FALSE))) &amp; IF(Audit!P645="","",VLOOKUP(Audit!P645,$Y$26:$Z$35,2,FALSE) &amp; Audit!Q645 &amp; IF(Audit!O645="","",IF(Audit!Q645&lt;=1.4,VLOOKUP(Audit!R645,$Y$38:$Z$48,2,FALSE),VLOOKUP(Audit!R645,$Y$51:$Z$61,2,FALSE))))</f>
        <v/>
      </c>
      <c r="V1880" s="21"/>
      <c r="AH1880" s="49">
        <f>Audit!A645</f>
        <v>0</v>
      </c>
      <c r="AI1880" s="50" t="e">
        <f>VLOOKUP(Audit!B645,$V$3:$AE$12,2,FALSE)&amp; IF(Audit!B645=10,Audit!V645,"")</f>
        <v>#N/A</v>
      </c>
      <c r="AJ1880" s="50" t="e">
        <f>VLOOKUP(Audit!B645,$V$13:$AE$22,2,FALSE)&amp; IF(Audit!B645=10,Audit!W645,"")</f>
        <v>#N/A</v>
      </c>
      <c r="AK1880" s="47" t="e">
        <f t="shared" si="889"/>
        <v>#N/A</v>
      </c>
      <c r="AL1880" s="50" t="e">
        <f>VLOOKUP(Audit!C645,$V$3:$AE$12,3,FALSE)&amp; IF(Audit!C645=10,Audit!V645,"")</f>
        <v>#N/A</v>
      </c>
      <c r="AM1880" s="50" t="e">
        <f>VLOOKUP(Audit!C645,$V$13:$AE$22,3,FALSE)&amp; IF(Audit!C645=10,Audit!W645,"")</f>
        <v>#N/A</v>
      </c>
      <c r="AN1880" s="47" t="e">
        <f t="shared" si="890"/>
        <v>#N/A</v>
      </c>
      <c r="AO1880" s="50" t="e">
        <f>VLOOKUP(Audit!D645,$V$3:$AE$12,4,FALSE) &amp;  Audit!T645 &amp; IF(Audit!D645=10,Audit!V645,"")</f>
        <v>#N/A</v>
      </c>
      <c r="AP1880" s="50" t="e">
        <f>VLOOKUP(Audit!D645,$V$13:$AE$22,4,FALSE)&amp; IF(Audit!D645=10,Audit!W645,"")</f>
        <v>#N/A</v>
      </c>
      <c r="AQ1880" s="47" t="e">
        <f t="shared" si="891"/>
        <v>#N/A</v>
      </c>
      <c r="AR1880" s="50" t="e">
        <f>VLOOKUP(Audit!E645,$V$3:$AE$12,5,FALSE)&amp; IF(Audit!E645=10,Audit!V645,"")</f>
        <v>#N/A</v>
      </c>
      <c r="AS1880" s="50" t="e">
        <f>VLOOKUP(Audit!E645,$V$13:$AE$22,5,FALSE)&amp; IF(Audit!E645=10,Audit!W645,"")</f>
        <v>#N/A</v>
      </c>
      <c r="AT1880" s="47" t="e">
        <f t="shared" si="892"/>
        <v>#N/A</v>
      </c>
      <c r="AU1880" s="50" t="e">
        <f>VLOOKUP(Audit!F645,$V$3:$AE$12,6,FALSE)&amp; IF(Audit!F645=10,Audit!V645,"")</f>
        <v>#N/A</v>
      </c>
      <c r="AV1880" s="50" t="e">
        <f>VLOOKUP(Audit!F645,$V$13:$AE$22,6,FALSE)&amp; IF(Audit!F645=10,Audit!W645,"")</f>
        <v>#N/A</v>
      </c>
      <c r="AW1880" s="47" t="e">
        <f t="shared" si="893"/>
        <v>#N/A</v>
      </c>
      <c r="AX1880" s="50" t="e">
        <f>VLOOKUP(Audit!G645,$V$3:$AE$12,7,FALSE)&amp; IF(Audit!G645=10,Audit!V645,"")</f>
        <v>#N/A</v>
      </c>
      <c r="AY1880" s="50" t="e">
        <f>VLOOKUP(Audit!G645,$V$13:$AE$22,7,FALSE) &amp; IF(Audit!G645=10,Audit!W645,"")</f>
        <v>#N/A</v>
      </c>
      <c r="AZ1880" s="47" t="e">
        <f t="shared" si="894"/>
        <v>#N/A</v>
      </c>
      <c r="BA1880" s="50" t="e">
        <f>VLOOKUP(Audit!H645,$V$3:$AE$12,8,FALSE)&amp; Audit!U645 &amp; IF(Audit!H645=10,Audit!V645,"")</f>
        <v>#N/A</v>
      </c>
      <c r="BB1880" s="50" t="e">
        <f>VLOOKUP(Audit!H645,$V$13:$AE$22,8,FALSE) &amp; IF(Audit!H645=10,Audit!W645,"")</f>
        <v>#N/A</v>
      </c>
      <c r="BC1880" s="47" t="e">
        <f t="shared" si="895"/>
        <v>#N/A</v>
      </c>
      <c r="BD1880" s="50" t="e">
        <f>VLOOKUP(Audit!I645,$V$3:$AE$12,9,FALSE)&amp; IF(Audit!I645=10,Audit!V645,"")</f>
        <v>#N/A</v>
      </c>
      <c r="BE1880" s="50" t="e">
        <f>VLOOKUP(Audit!I645,$V$13:$AE$22,9,FALSE) &amp; IF(Audit!I645=10,Audit!W645,"") &amp; IF(Audit!I645&lt;&gt;1,U1880,"")</f>
        <v>#N/A</v>
      </c>
      <c r="BF1880" s="47" t="e">
        <f t="shared" si="896"/>
        <v>#N/A</v>
      </c>
      <c r="BG1880" s="50" t="e">
        <f>VLOOKUP(Audit!J645,$V$3:$AE$12,10,FALSE) &amp; Audit!S645 &amp; IF(Audit!J645=10,Audit!V645,"")</f>
        <v>#N/A</v>
      </c>
      <c r="BH1880" s="50" t="e">
        <f>VLOOKUP(Audit!J645,$V$13:$AE$22,10,FALSE) &amp; IF(Audit!J645=10,Audit!W645,"") &amp; IF(Audit!J645&lt;&gt;1,U1880,"")</f>
        <v>#N/A</v>
      </c>
      <c r="BI1880" s="47" t="e">
        <f t="shared" si="897"/>
        <v>#N/A</v>
      </c>
      <c r="BJ1880" s="48" t="str">
        <f t="shared" si="898"/>
        <v/>
      </c>
      <c r="BK1880" s="48" t="str">
        <f t="shared" si="899"/>
        <v/>
      </c>
      <c r="BL1880" s="48" t="str">
        <f t="shared" si="900"/>
        <v/>
      </c>
      <c r="BM1880" s="48" t="str">
        <f t="shared" si="901"/>
        <v/>
      </c>
      <c r="BN1880" s="48" t="str">
        <f t="shared" si="902"/>
        <v/>
      </c>
      <c r="BO1880" s="48" t="str">
        <f t="shared" si="903"/>
        <v/>
      </c>
      <c r="BP1880" s="48" t="str">
        <f t="shared" si="904"/>
        <v/>
      </c>
      <c r="BQ1880" s="48" t="str">
        <f t="shared" si="905"/>
        <v/>
      </c>
      <c r="BR1880" s="48" t="str">
        <f t="shared" si="906"/>
        <v/>
      </c>
      <c r="BS1880" s="48" t="str">
        <f t="shared" si="907"/>
        <v/>
      </c>
      <c r="BT1880" s="48" t="str">
        <f t="shared" si="908"/>
        <v/>
      </c>
      <c r="BU1880" s="48" t="str">
        <f t="shared" si="909"/>
        <v/>
      </c>
    </row>
    <row r="1881" spans="1:73">
      <c r="A1881" s="10">
        <f>Audit!A646</f>
        <v>0</v>
      </c>
      <c r="B1881" s="10" t="e">
        <f t="shared" si="880"/>
        <v>#N/A</v>
      </c>
      <c r="C1881" s="17" t="e">
        <f>VLOOKUP(Audit!B646,$V$3:$AE$12,2,FALSE) &amp; VLOOKUP(Audit!B646,$V$13:$AE$22,2,FALSE)&amp; IF(Audit!B646=10,Audit!V646&amp;Audit!W646,"")</f>
        <v>#N/A</v>
      </c>
      <c r="D1881" s="17" t="e">
        <f>VLOOKUP(Audit!C646,$V$3:$AE$12,3,FALSE) &amp; VLOOKUP(Audit!C646,$V$13:$AE$22,3,FALSE) &amp;IF(Audit!C646=10,Audit!V646&amp;Audit!W646,"")</f>
        <v>#N/A</v>
      </c>
      <c r="E1881" s="17" t="e">
        <f>VLOOKUP(Audit!D646,$V$3:$AE$12,4,FALSE)&amp; Audit!T646 &amp; VLOOKUP(Audit!D646,$V$13:$AE$22,4,FALSE)&amp; IF(Audit!D646=10,Audit!V646&amp;Audit!W646,"")</f>
        <v>#N/A</v>
      </c>
      <c r="F1881" s="17" t="e">
        <f>VLOOKUP(Audit!E646,$V$3:$AE$12,5,FALSE) &amp; VLOOKUP(Audit!E646,$V$13:$AE$22,5,FALSE)&amp; IF(Audit!E646=10,Audit!V646&amp;Audit!W646,"")</f>
        <v>#N/A</v>
      </c>
      <c r="G1881" s="17" t="e">
        <f>VLOOKUP(Audit!F646,$V$3:$AE$12,6,FALSE) &amp; VLOOKUP(Audit!F646,$V$13:$AE$22,6,FALSE)&amp; IF(Audit!F646=10,Audit!V646&amp;Audit!W646,"")</f>
        <v>#N/A</v>
      </c>
      <c r="H1881" s="17" t="e">
        <f>VLOOKUP(Audit!G646,$V$3:$AE$12,7,FALSE) &amp; VLOOKUP(Audit!G646,$V$13:$AE$22,7,FALSE)&amp;IF(Audit!G646=10,Audit!V646&amp;Audit!W646,"")</f>
        <v>#N/A</v>
      </c>
      <c r="I1881" s="17" t="e">
        <f>VLOOKUP(Audit!H646,$V$3:$AE$12,8,FALSE) &amp; Audit!U646 &amp; VLOOKUP(Audit!H646,$V$13:$AE$22,8,FALSE)&amp;IF(Audit!H646=10,Audit!V646&amp;Audit!W646,"")</f>
        <v>#N/A</v>
      </c>
      <c r="J1881" s="17" t="e">
        <f>VLOOKUP(Audit!I646,$V$3:$AE$12,9,FALSE) &amp; VLOOKUP(Audit!I646,$V$13:$AE$22,9,FALSE) &amp; IF(Audit!I646=10,Audit!V646&amp;Audit!W646,"") &amp; IF(Audit!I646&lt;&gt;1,U1881,"")</f>
        <v>#N/A</v>
      </c>
      <c r="K1881" s="17" t="e">
        <f>VLOOKUP(Audit!J646,$V$3:$AE$12,10,FALSE) &amp; Audit!S646 &amp; VLOOKUP(Audit!J646,$V$13:$AE$22,10,FALSE) &amp; IF(Audit!J646=10,Audit!V646&amp;Audit!W646,"") &amp; IF(Audit!J646&lt;&gt;1,U1881,"")</f>
        <v>#N/A</v>
      </c>
      <c r="L1881" s="10">
        <f>Audit!K646</f>
        <v>0</v>
      </c>
      <c r="M1881" s="10" t="e">
        <f t="shared" si="881"/>
        <v>#N/A</v>
      </c>
      <c r="N1881" s="10" t="e">
        <f t="shared" si="882"/>
        <v>#N/A</v>
      </c>
      <c r="O1881" s="10" t="e">
        <f t="shared" si="883"/>
        <v>#N/A</v>
      </c>
      <c r="P1881" s="10" t="e">
        <f t="shared" si="884"/>
        <v>#N/A</v>
      </c>
      <c r="Q1881" s="10" t="e">
        <f t="shared" si="885"/>
        <v>#N/A</v>
      </c>
      <c r="R1881" s="10" t="e">
        <f t="shared" si="886"/>
        <v>#N/A</v>
      </c>
      <c r="S1881" s="10" t="e">
        <f t="shared" si="887"/>
        <v>#N/A</v>
      </c>
      <c r="T1881" s="10" t="e">
        <f t="shared" si="888"/>
        <v>#N/A</v>
      </c>
      <c r="U1881" s="17" t="str">
        <f>IF(Audit!M646="","",VLOOKUP(Audit!M646,$W$26:$X$35,2,FALSE)) &amp; Audit!N646 &amp; IF(Audit!O646="","",IF(Audit!N646&lt;=1.4,VLOOKUP(Audit!O646,$W$38:X1926,2,FALSE),VLOOKUP(Audit!O646,$W$51:$X$61,2,FALSE))) &amp; IF(Audit!P646="","",VLOOKUP(Audit!P646,$Y$26:$Z$35,2,FALSE) &amp; Audit!Q646 &amp; IF(Audit!O646="","",IF(Audit!Q646&lt;=1.4,VLOOKUP(Audit!R646,$Y$38:$Z$48,2,FALSE),VLOOKUP(Audit!R646,$Y$51:$Z$61,2,FALSE))))</f>
        <v/>
      </c>
      <c r="V1881" s="21"/>
      <c r="AH1881" s="49">
        <f>Audit!A646</f>
        <v>0</v>
      </c>
      <c r="AI1881" s="50" t="e">
        <f>VLOOKUP(Audit!B646,$V$3:$AE$12,2,FALSE)&amp; IF(Audit!B646=10,Audit!V646,"")</f>
        <v>#N/A</v>
      </c>
      <c r="AJ1881" s="50" t="e">
        <f>VLOOKUP(Audit!B646,$V$13:$AE$22,2,FALSE)&amp; IF(Audit!B646=10,Audit!W646,"")</f>
        <v>#N/A</v>
      </c>
      <c r="AK1881" s="47" t="e">
        <f t="shared" si="889"/>
        <v>#N/A</v>
      </c>
      <c r="AL1881" s="50" t="e">
        <f>VLOOKUP(Audit!C646,$V$3:$AE$12,3,FALSE)&amp; IF(Audit!C646=10,Audit!V646,"")</f>
        <v>#N/A</v>
      </c>
      <c r="AM1881" s="50" t="e">
        <f>VLOOKUP(Audit!C646,$V$13:$AE$22,3,FALSE)&amp; IF(Audit!C646=10,Audit!W646,"")</f>
        <v>#N/A</v>
      </c>
      <c r="AN1881" s="47" t="e">
        <f t="shared" si="890"/>
        <v>#N/A</v>
      </c>
      <c r="AO1881" s="50" t="e">
        <f>VLOOKUP(Audit!D646,$V$3:$AE$12,4,FALSE) &amp;  Audit!T646 &amp; IF(Audit!D646=10,Audit!V646,"")</f>
        <v>#N/A</v>
      </c>
      <c r="AP1881" s="50" t="e">
        <f>VLOOKUP(Audit!D646,$V$13:$AE$22,4,FALSE)&amp; IF(Audit!D646=10,Audit!W646,"")</f>
        <v>#N/A</v>
      </c>
      <c r="AQ1881" s="47" t="e">
        <f t="shared" si="891"/>
        <v>#N/A</v>
      </c>
      <c r="AR1881" s="50" t="e">
        <f>VLOOKUP(Audit!E646,$V$3:$AE$12,5,FALSE)&amp; IF(Audit!E646=10,Audit!V646,"")</f>
        <v>#N/A</v>
      </c>
      <c r="AS1881" s="50" t="e">
        <f>VLOOKUP(Audit!E646,$V$13:$AE$22,5,FALSE)&amp; IF(Audit!E646=10,Audit!W646,"")</f>
        <v>#N/A</v>
      </c>
      <c r="AT1881" s="47" t="e">
        <f t="shared" si="892"/>
        <v>#N/A</v>
      </c>
      <c r="AU1881" s="50" t="e">
        <f>VLOOKUP(Audit!F646,$V$3:$AE$12,6,FALSE)&amp; IF(Audit!F646=10,Audit!V646,"")</f>
        <v>#N/A</v>
      </c>
      <c r="AV1881" s="50" t="e">
        <f>VLOOKUP(Audit!F646,$V$13:$AE$22,6,FALSE)&amp; IF(Audit!F646=10,Audit!W646,"")</f>
        <v>#N/A</v>
      </c>
      <c r="AW1881" s="47" t="e">
        <f t="shared" si="893"/>
        <v>#N/A</v>
      </c>
      <c r="AX1881" s="50" t="e">
        <f>VLOOKUP(Audit!G646,$V$3:$AE$12,7,FALSE)&amp; IF(Audit!G646=10,Audit!V646,"")</f>
        <v>#N/A</v>
      </c>
      <c r="AY1881" s="50" t="e">
        <f>VLOOKUP(Audit!G646,$V$13:$AE$22,7,FALSE) &amp; IF(Audit!G646=10,Audit!W646,"")</f>
        <v>#N/A</v>
      </c>
      <c r="AZ1881" s="47" t="e">
        <f t="shared" si="894"/>
        <v>#N/A</v>
      </c>
      <c r="BA1881" s="50" t="e">
        <f>VLOOKUP(Audit!H646,$V$3:$AE$12,8,FALSE)&amp; Audit!U646 &amp; IF(Audit!H646=10,Audit!V646,"")</f>
        <v>#N/A</v>
      </c>
      <c r="BB1881" s="50" t="e">
        <f>VLOOKUP(Audit!H646,$V$13:$AE$22,8,FALSE) &amp; IF(Audit!H646=10,Audit!W646,"")</f>
        <v>#N/A</v>
      </c>
      <c r="BC1881" s="47" t="e">
        <f t="shared" si="895"/>
        <v>#N/A</v>
      </c>
      <c r="BD1881" s="50" t="e">
        <f>VLOOKUP(Audit!I646,$V$3:$AE$12,9,FALSE)&amp; IF(Audit!I646=10,Audit!V646,"")</f>
        <v>#N/A</v>
      </c>
      <c r="BE1881" s="50" t="e">
        <f>VLOOKUP(Audit!I646,$V$13:$AE$22,9,FALSE) &amp; IF(Audit!I646=10,Audit!W646,"") &amp; IF(Audit!I646&lt;&gt;1,U1881,"")</f>
        <v>#N/A</v>
      </c>
      <c r="BF1881" s="47" t="e">
        <f t="shared" si="896"/>
        <v>#N/A</v>
      </c>
      <c r="BG1881" s="50" t="e">
        <f>VLOOKUP(Audit!J646,$V$3:$AE$12,10,FALSE) &amp; Audit!S646 &amp; IF(Audit!J646=10,Audit!V646,"")</f>
        <v>#N/A</v>
      </c>
      <c r="BH1881" s="50" t="e">
        <f>VLOOKUP(Audit!J646,$V$13:$AE$22,10,FALSE) &amp; IF(Audit!J646=10,Audit!W646,"") &amp; IF(Audit!J646&lt;&gt;1,U1881,"")</f>
        <v>#N/A</v>
      </c>
      <c r="BI1881" s="47" t="e">
        <f t="shared" si="897"/>
        <v>#N/A</v>
      </c>
      <c r="BJ1881" s="48" t="str">
        <f t="shared" si="898"/>
        <v/>
      </c>
      <c r="BK1881" s="48" t="str">
        <f t="shared" si="899"/>
        <v/>
      </c>
      <c r="BL1881" s="48" t="str">
        <f t="shared" si="900"/>
        <v/>
      </c>
      <c r="BM1881" s="48" t="str">
        <f t="shared" si="901"/>
        <v/>
      </c>
      <c r="BN1881" s="48" t="str">
        <f t="shared" si="902"/>
        <v/>
      </c>
      <c r="BO1881" s="48" t="str">
        <f t="shared" si="903"/>
        <v/>
      </c>
      <c r="BP1881" s="48" t="str">
        <f t="shared" si="904"/>
        <v/>
      </c>
      <c r="BQ1881" s="48" t="str">
        <f t="shared" si="905"/>
        <v/>
      </c>
      <c r="BR1881" s="48" t="str">
        <f t="shared" si="906"/>
        <v/>
      </c>
      <c r="BS1881" s="48" t="str">
        <f t="shared" si="907"/>
        <v/>
      </c>
      <c r="BT1881" s="48" t="str">
        <f t="shared" si="908"/>
        <v/>
      </c>
      <c r="BU1881" s="48" t="str">
        <f t="shared" si="909"/>
        <v/>
      </c>
    </row>
    <row r="1882" spans="1:73">
      <c r="A1882" s="10">
        <f>Audit!A647</f>
        <v>0</v>
      </c>
      <c r="B1882" s="10" t="e">
        <f t="shared" si="880"/>
        <v>#N/A</v>
      </c>
      <c r="C1882" s="17" t="e">
        <f>VLOOKUP(Audit!B647,$V$3:$AE$12,2,FALSE) &amp; VLOOKUP(Audit!B647,$V$13:$AE$22,2,FALSE)&amp; IF(Audit!B647=10,Audit!V647&amp;Audit!W647,"")</f>
        <v>#N/A</v>
      </c>
      <c r="D1882" s="17" t="e">
        <f>VLOOKUP(Audit!C647,$V$3:$AE$12,3,FALSE) &amp; VLOOKUP(Audit!C647,$V$13:$AE$22,3,FALSE) &amp;IF(Audit!C647=10,Audit!V647&amp;Audit!W647,"")</f>
        <v>#N/A</v>
      </c>
      <c r="E1882" s="17" t="e">
        <f>VLOOKUP(Audit!D647,$V$3:$AE$12,4,FALSE)&amp; Audit!T647 &amp; VLOOKUP(Audit!D647,$V$13:$AE$22,4,FALSE)&amp; IF(Audit!D647=10,Audit!V647&amp;Audit!W647,"")</f>
        <v>#N/A</v>
      </c>
      <c r="F1882" s="17" t="e">
        <f>VLOOKUP(Audit!E647,$V$3:$AE$12,5,FALSE) &amp; VLOOKUP(Audit!E647,$V$13:$AE$22,5,FALSE)&amp; IF(Audit!E647=10,Audit!V647&amp;Audit!W647,"")</f>
        <v>#N/A</v>
      </c>
      <c r="G1882" s="17" t="e">
        <f>VLOOKUP(Audit!F647,$V$3:$AE$12,6,FALSE) &amp; VLOOKUP(Audit!F647,$V$13:$AE$22,6,FALSE)&amp; IF(Audit!F647=10,Audit!V647&amp;Audit!W647,"")</f>
        <v>#N/A</v>
      </c>
      <c r="H1882" s="17" t="e">
        <f>VLOOKUP(Audit!G647,$V$3:$AE$12,7,FALSE) &amp; VLOOKUP(Audit!G647,$V$13:$AE$22,7,FALSE)&amp;IF(Audit!G647=10,Audit!V647&amp;Audit!W647,"")</f>
        <v>#N/A</v>
      </c>
      <c r="I1882" s="17" t="e">
        <f>VLOOKUP(Audit!H647,$V$3:$AE$12,8,FALSE) &amp; Audit!U647 &amp; VLOOKUP(Audit!H647,$V$13:$AE$22,8,FALSE)&amp;IF(Audit!H647=10,Audit!V647&amp;Audit!W647,"")</f>
        <v>#N/A</v>
      </c>
      <c r="J1882" s="17" t="e">
        <f>VLOOKUP(Audit!I647,$V$3:$AE$12,9,FALSE) &amp; VLOOKUP(Audit!I647,$V$13:$AE$22,9,FALSE) &amp; IF(Audit!I647=10,Audit!V647&amp;Audit!W647,"") &amp; IF(Audit!I647&lt;&gt;1,U1882,"")</f>
        <v>#N/A</v>
      </c>
      <c r="K1882" s="17" t="e">
        <f>VLOOKUP(Audit!J647,$V$3:$AE$12,10,FALSE) &amp; Audit!S647 &amp; VLOOKUP(Audit!J647,$V$13:$AE$22,10,FALSE) &amp; IF(Audit!J647=10,Audit!V647&amp;Audit!W647,"") &amp; IF(Audit!J647&lt;&gt;1,U1882,"")</f>
        <v>#N/A</v>
      </c>
      <c r="L1882" s="10">
        <f>Audit!K647</f>
        <v>0</v>
      </c>
      <c r="M1882" s="10" t="e">
        <f t="shared" si="881"/>
        <v>#N/A</v>
      </c>
      <c r="N1882" s="10" t="e">
        <f t="shared" si="882"/>
        <v>#N/A</v>
      </c>
      <c r="O1882" s="10" t="e">
        <f t="shared" si="883"/>
        <v>#N/A</v>
      </c>
      <c r="P1882" s="10" t="e">
        <f t="shared" si="884"/>
        <v>#N/A</v>
      </c>
      <c r="Q1882" s="10" t="e">
        <f t="shared" si="885"/>
        <v>#N/A</v>
      </c>
      <c r="R1882" s="10" t="e">
        <f t="shared" si="886"/>
        <v>#N/A</v>
      </c>
      <c r="S1882" s="10" t="e">
        <f t="shared" si="887"/>
        <v>#N/A</v>
      </c>
      <c r="T1882" s="10" t="e">
        <f t="shared" si="888"/>
        <v>#N/A</v>
      </c>
      <c r="U1882" s="17" t="str">
        <f>IF(Audit!M647="","",VLOOKUP(Audit!M647,$W$26:$X$35,2,FALSE)) &amp; Audit!N647 &amp; IF(Audit!O647="","",IF(Audit!N647&lt;=1.4,VLOOKUP(Audit!O647,$W$38:X1927,2,FALSE),VLOOKUP(Audit!O647,$W$51:$X$61,2,FALSE))) &amp; IF(Audit!P647="","",VLOOKUP(Audit!P647,$Y$26:$Z$35,2,FALSE) &amp; Audit!Q647 &amp; IF(Audit!O647="","",IF(Audit!Q647&lt;=1.4,VLOOKUP(Audit!R647,$Y$38:$Z$48,2,FALSE),VLOOKUP(Audit!R647,$Y$51:$Z$61,2,FALSE))))</f>
        <v/>
      </c>
      <c r="V1882" s="21"/>
      <c r="AH1882" s="49">
        <f>Audit!A647</f>
        <v>0</v>
      </c>
      <c r="AI1882" s="50" t="e">
        <f>VLOOKUP(Audit!B647,$V$3:$AE$12,2,FALSE)&amp; IF(Audit!B647=10,Audit!V647,"")</f>
        <v>#N/A</v>
      </c>
      <c r="AJ1882" s="50" t="e">
        <f>VLOOKUP(Audit!B647,$V$13:$AE$22,2,FALSE)&amp; IF(Audit!B647=10,Audit!W647,"")</f>
        <v>#N/A</v>
      </c>
      <c r="AK1882" s="47" t="e">
        <f t="shared" si="889"/>
        <v>#N/A</v>
      </c>
      <c r="AL1882" s="50" t="e">
        <f>VLOOKUP(Audit!C647,$V$3:$AE$12,3,FALSE)&amp; IF(Audit!C647=10,Audit!V647,"")</f>
        <v>#N/A</v>
      </c>
      <c r="AM1882" s="50" t="e">
        <f>VLOOKUP(Audit!C647,$V$13:$AE$22,3,FALSE)&amp; IF(Audit!C647=10,Audit!W647,"")</f>
        <v>#N/A</v>
      </c>
      <c r="AN1882" s="47" t="e">
        <f t="shared" si="890"/>
        <v>#N/A</v>
      </c>
      <c r="AO1882" s="50" t="e">
        <f>VLOOKUP(Audit!D647,$V$3:$AE$12,4,FALSE) &amp;  Audit!T647 &amp; IF(Audit!D647=10,Audit!V647,"")</f>
        <v>#N/A</v>
      </c>
      <c r="AP1882" s="50" t="e">
        <f>VLOOKUP(Audit!D647,$V$13:$AE$22,4,FALSE)&amp; IF(Audit!D647=10,Audit!W647,"")</f>
        <v>#N/A</v>
      </c>
      <c r="AQ1882" s="47" t="e">
        <f t="shared" si="891"/>
        <v>#N/A</v>
      </c>
      <c r="AR1882" s="50" t="e">
        <f>VLOOKUP(Audit!E647,$V$3:$AE$12,5,FALSE)&amp; IF(Audit!E647=10,Audit!V647,"")</f>
        <v>#N/A</v>
      </c>
      <c r="AS1882" s="50" t="e">
        <f>VLOOKUP(Audit!E647,$V$13:$AE$22,5,FALSE)&amp; IF(Audit!E647=10,Audit!W647,"")</f>
        <v>#N/A</v>
      </c>
      <c r="AT1882" s="47" t="e">
        <f t="shared" si="892"/>
        <v>#N/A</v>
      </c>
      <c r="AU1882" s="50" t="e">
        <f>VLOOKUP(Audit!F647,$V$3:$AE$12,6,FALSE)&amp; IF(Audit!F647=10,Audit!V647,"")</f>
        <v>#N/A</v>
      </c>
      <c r="AV1882" s="50" t="e">
        <f>VLOOKUP(Audit!F647,$V$13:$AE$22,6,FALSE)&amp; IF(Audit!F647=10,Audit!W647,"")</f>
        <v>#N/A</v>
      </c>
      <c r="AW1882" s="47" t="e">
        <f t="shared" si="893"/>
        <v>#N/A</v>
      </c>
      <c r="AX1882" s="50" t="e">
        <f>VLOOKUP(Audit!G647,$V$3:$AE$12,7,FALSE)&amp; IF(Audit!G647=10,Audit!V647,"")</f>
        <v>#N/A</v>
      </c>
      <c r="AY1882" s="50" t="e">
        <f>VLOOKUP(Audit!G647,$V$13:$AE$22,7,FALSE) &amp; IF(Audit!G647=10,Audit!W647,"")</f>
        <v>#N/A</v>
      </c>
      <c r="AZ1882" s="47" t="e">
        <f t="shared" si="894"/>
        <v>#N/A</v>
      </c>
      <c r="BA1882" s="50" t="e">
        <f>VLOOKUP(Audit!H647,$V$3:$AE$12,8,FALSE)&amp; Audit!U647 &amp; IF(Audit!H647=10,Audit!V647,"")</f>
        <v>#N/A</v>
      </c>
      <c r="BB1882" s="50" t="e">
        <f>VLOOKUP(Audit!H647,$V$13:$AE$22,8,FALSE) &amp; IF(Audit!H647=10,Audit!W647,"")</f>
        <v>#N/A</v>
      </c>
      <c r="BC1882" s="47" t="e">
        <f t="shared" si="895"/>
        <v>#N/A</v>
      </c>
      <c r="BD1882" s="50" t="e">
        <f>VLOOKUP(Audit!I647,$V$3:$AE$12,9,FALSE)&amp; IF(Audit!I647=10,Audit!V647,"")</f>
        <v>#N/A</v>
      </c>
      <c r="BE1882" s="50" t="e">
        <f>VLOOKUP(Audit!I647,$V$13:$AE$22,9,FALSE) &amp; IF(Audit!I647=10,Audit!W647,"") &amp; IF(Audit!I647&lt;&gt;1,U1882,"")</f>
        <v>#N/A</v>
      </c>
      <c r="BF1882" s="47" t="e">
        <f t="shared" si="896"/>
        <v>#N/A</v>
      </c>
      <c r="BG1882" s="50" t="e">
        <f>VLOOKUP(Audit!J647,$V$3:$AE$12,10,FALSE) &amp; Audit!S647 &amp; IF(Audit!J647=10,Audit!V647,"")</f>
        <v>#N/A</v>
      </c>
      <c r="BH1882" s="50" t="e">
        <f>VLOOKUP(Audit!J647,$V$13:$AE$22,10,FALSE) &amp; IF(Audit!J647=10,Audit!W647,"") &amp; IF(Audit!J647&lt;&gt;1,U1882,"")</f>
        <v>#N/A</v>
      </c>
      <c r="BI1882" s="47" t="e">
        <f t="shared" si="897"/>
        <v>#N/A</v>
      </c>
      <c r="BJ1882" s="48" t="str">
        <f t="shared" si="898"/>
        <v/>
      </c>
      <c r="BK1882" s="48" t="str">
        <f t="shared" si="899"/>
        <v/>
      </c>
      <c r="BL1882" s="48" t="str">
        <f t="shared" si="900"/>
        <v/>
      </c>
      <c r="BM1882" s="48" t="str">
        <f t="shared" si="901"/>
        <v/>
      </c>
      <c r="BN1882" s="48" t="str">
        <f t="shared" si="902"/>
        <v/>
      </c>
      <c r="BO1882" s="48" t="str">
        <f t="shared" si="903"/>
        <v/>
      </c>
      <c r="BP1882" s="48" t="str">
        <f t="shared" si="904"/>
        <v/>
      </c>
      <c r="BQ1882" s="48" t="str">
        <f t="shared" si="905"/>
        <v/>
      </c>
      <c r="BR1882" s="48" t="str">
        <f t="shared" si="906"/>
        <v/>
      </c>
      <c r="BS1882" s="48" t="str">
        <f t="shared" si="907"/>
        <v/>
      </c>
      <c r="BT1882" s="48" t="str">
        <f t="shared" si="908"/>
        <v/>
      </c>
      <c r="BU1882" s="48" t="str">
        <f t="shared" si="909"/>
        <v/>
      </c>
    </row>
    <row r="1883" spans="1:73">
      <c r="A1883" s="10">
        <f>Audit!A648</f>
        <v>0</v>
      </c>
      <c r="B1883" s="10" t="e">
        <f t="shared" si="880"/>
        <v>#N/A</v>
      </c>
      <c r="C1883" s="17" t="e">
        <f>VLOOKUP(Audit!B648,$V$3:$AE$12,2,FALSE) &amp; VLOOKUP(Audit!B648,$V$13:$AE$22,2,FALSE)&amp; IF(Audit!B648=10,Audit!V648&amp;Audit!W648,"")</f>
        <v>#N/A</v>
      </c>
      <c r="D1883" s="17" t="e">
        <f>VLOOKUP(Audit!C648,$V$3:$AE$12,3,FALSE) &amp; VLOOKUP(Audit!C648,$V$13:$AE$22,3,FALSE) &amp;IF(Audit!C648=10,Audit!V648&amp;Audit!W648,"")</f>
        <v>#N/A</v>
      </c>
      <c r="E1883" s="17" t="e">
        <f>VLOOKUP(Audit!D648,$V$3:$AE$12,4,FALSE)&amp; Audit!T648 &amp; VLOOKUP(Audit!D648,$V$13:$AE$22,4,FALSE)&amp; IF(Audit!D648=10,Audit!V648&amp;Audit!W648,"")</f>
        <v>#N/A</v>
      </c>
      <c r="F1883" s="17" t="e">
        <f>VLOOKUP(Audit!E648,$V$3:$AE$12,5,FALSE) &amp; VLOOKUP(Audit!E648,$V$13:$AE$22,5,FALSE)&amp; IF(Audit!E648=10,Audit!V648&amp;Audit!W648,"")</f>
        <v>#N/A</v>
      </c>
      <c r="G1883" s="17" t="e">
        <f>VLOOKUP(Audit!F648,$V$3:$AE$12,6,FALSE) &amp; VLOOKUP(Audit!F648,$V$13:$AE$22,6,FALSE)&amp; IF(Audit!F648=10,Audit!V648&amp;Audit!W648,"")</f>
        <v>#N/A</v>
      </c>
      <c r="H1883" s="17" t="e">
        <f>VLOOKUP(Audit!G648,$V$3:$AE$12,7,FALSE) &amp; VLOOKUP(Audit!G648,$V$13:$AE$22,7,FALSE)&amp;IF(Audit!G648=10,Audit!V648&amp;Audit!W648,"")</f>
        <v>#N/A</v>
      </c>
      <c r="I1883" s="17" t="e">
        <f>VLOOKUP(Audit!H648,$V$3:$AE$12,8,FALSE) &amp; Audit!U648 &amp; VLOOKUP(Audit!H648,$V$13:$AE$22,8,FALSE)&amp;IF(Audit!H648=10,Audit!V648&amp;Audit!W648,"")</f>
        <v>#N/A</v>
      </c>
      <c r="J1883" s="17" t="e">
        <f>VLOOKUP(Audit!I648,$V$3:$AE$12,9,FALSE) &amp; VLOOKUP(Audit!I648,$V$13:$AE$22,9,FALSE) &amp; IF(Audit!I648=10,Audit!V648&amp;Audit!W648,"") &amp; IF(Audit!I648&lt;&gt;1,U1883,"")</f>
        <v>#N/A</v>
      </c>
      <c r="K1883" s="17" t="e">
        <f>VLOOKUP(Audit!J648,$V$3:$AE$12,10,FALSE) &amp; Audit!S648 &amp; VLOOKUP(Audit!J648,$V$13:$AE$22,10,FALSE) &amp; IF(Audit!J648=10,Audit!V648&amp;Audit!W648,"") &amp; IF(Audit!J648&lt;&gt;1,U1883,"")</f>
        <v>#N/A</v>
      </c>
      <c r="L1883" s="10">
        <f>Audit!K648</f>
        <v>0</v>
      </c>
      <c r="M1883" s="10" t="e">
        <f t="shared" si="881"/>
        <v>#N/A</v>
      </c>
      <c r="N1883" s="10" t="e">
        <f t="shared" si="882"/>
        <v>#N/A</v>
      </c>
      <c r="O1883" s="10" t="e">
        <f t="shared" si="883"/>
        <v>#N/A</v>
      </c>
      <c r="P1883" s="10" t="e">
        <f t="shared" si="884"/>
        <v>#N/A</v>
      </c>
      <c r="Q1883" s="10" t="e">
        <f t="shared" si="885"/>
        <v>#N/A</v>
      </c>
      <c r="R1883" s="10" t="e">
        <f t="shared" si="886"/>
        <v>#N/A</v>
      </c>
      <c r="S1883" s="10" t="e">
        <f t="shared" si="887"/>
        <v>#N/A</v>
      </c>
      <c r="T1883" s="10" t="e">
        <f t="shared" si="888"/>
        <v>#N/A</v>
      </c>
      <c r="U1883" s="17" t="str">
        <f>IF(Audit!M648="","",VLOOKUP(Audit!M648,$W$26:$X$35,2,FALSE)) &amp; Audit!N648 &amp; IF(Audit!O648="","",IF(Audit!N648&lt;=1.4,VLOOKUP(Audit!O648,$W$38:X1928,2,FALSE),VLOOKUP(Audit!O648,$W$51:$X$61,2,FALSE))) &amp; IF(Audit!P648="","",VLOOKUP(Audit!P648,$Y$26:$Z$35,2,FALSE) &amp; Audit!Q648 &amp; IF(Audit!O648="","",IF(Audit!Q648&lt;=1.4,VLOOKUP(Audit!R648,$Y$38:$Z$48,2,FALSE),VLOOKUP(Audit!R648,$Y$51:$Z$61,2,FALSE))))</f>
        <v/>
      </c>
      <c r="V1883" s="21"/>
      <c r="AH1883" s="49">
        <f>Audit!A648</f>
        <v>0</v>
      </c>
      <c r="AI1883" s="50" t="e">
        <f>VLOOKUP(Audit!B648,$V$3:$AE$12,2,FALSE)&amp; IF(Audit!B648=10,Audit!V648,"")</f>
        <v>#N/A</v>
      </c>
      <c r="AJ1883" s="50" t="e">
        <f>VLOOKUP(Audit!B648,$V$13:$AE$22,2,FALSE)&amp; IF(Audit!B648=10,Audit!W648,"")</f>
        <v>#N/A</v>
      </c>
      <c r="AK1883" s="47" t="e">
        <f t="shared" si="889"/>
        <v>#N/A</v>
      </c>
      <c r="AL1883" s="50" t="e">
        <f>VLOOKUP(Audit!C648,$V$3:$AE$12,3,FALSE)&amp; IF(Audit!C648=10,Audit!V648,"")</f>
        <v>#N/A</v>
      </c>
      <c r="AM1883" s="50" t="e">
        <f>VLOOKUP(Audit!C648,$V$13:$AE$22,3,FALSE)&amp; IF(Audit!C648=10,Audit!W648,"")</f>
        <v>#N/A</v>
      </c>
      <c r="AN1883" s="47" t="e">
        <f t="shared" si="890"/>
        <v>#N/A</v>
      </c>
      <c r="AO1883" s="50" t="e">
        <f>VLOOKUP(Audit!D648,$V$3:$AE$12,4,FALSE) &amp;  Audit!T648 &amp; IF(Audit!D648=10,Audit!V648,"")</f>
        <v>#N/A</v>
      </c>
      <c r="AP1883" s="50" t="e">
        <f>VLOOKUP(Audit!D648,$V$13:$AE$22,4,FALSE)&amp; IF(Audit!D648=10,Audit!W648,"")</f>
        <v>#N/A</v>
      </c>
      <c r="AQ1883" s="47" t="e">
        <f t="shared" si="891"/>
        <v>#N/A</v>
      </c>
      <c r="AR1883" s="50" t="e">
        <f>VLOOKUP(Audit!E648,$V$3:$AE$12,5,FALSE)&amp; IF(Audit!E648=10,Audit!V648,"")</f>
        <v>#N/A</v>
      </c>
      <c r="AS1883" s="50" t="e">
        <f>VLOOKUP(Audit!E648,$V$13:$AE$22,5,FALSE)&amp; IF(Audit!E648=10,Audit!W648,"")</f>
        <v>#N/A</v>
      </c>
      <c r="AT1883" s="47" t="e">
        <f t="shared" si="892"/>
        <v>#N/A</v>
      </c>
      <c r="AU1883" s="50" t="e">
        <f>VLOOKUP(Audit!F648,$V$3:$AE$12,6,FALSE)&amp; IF(Audit!F648=10,Audit!V648,"")</f>
        <v>#N/A</v>
      </c>
      <c r="AV1883" s="50" t="e">
        <f>VLOOKUP(Audit!F648,$V$13:$AE$22,6,FALSE)&amp; IF(Audit!F648=10,Audit!W648,"")</f>
        <v>#N/A</v>
      </c>
      <c r="AW1883" s="47" t="e">
        <f t="shared" si="893"/>
        <v>#N/A</v>
      </c>
      <c r="AX1883" s="50" t="e">
        <f>VLOOKUP(Audit!G648,$V$3:$AE$12,7,FALSE)&amp; IF(Audit!G648=10,Audit!V648,"")</f>
        <v>#N/A</v>
      </c>
      <c r="AY1883" s="50" t="e">
        <f>VLOOKUP(Audit!G648,$V$13:$AE$22,7,FALSE) &amp; IF(Audit!G648=10,Audit!W648,"")</f>
        <v>#N/A</v>
      </c>
      <c r="AZ1883" s="47" t="e">
        <f t="shared" si="894"/>
        <v>#N/A</v>
      </c>
      <c r="BA1883" s="50" t="e">
        <f>VLOOKUP(Audit!H648,$V$3:$AE$12,8,FALSE)&amp; Audit!U648 &amp; IF(Audit!H648=10,Audit!V648,"")</f>
        <v>#N/A</v>
      </c>
      <c r="BB1883" s="50" t="e">
        <f>VLOOKUP(Audit!H648,$V$13:$AE$22,8,FALSE) &amp; IF(Audit!H648=10,Audit!W648,"")</f>
        <v>#N/A</v>
      </c>
      <c r="BC1883" s="47" t="e">
        <f t="shared" si="895"/>
        <v>#N/A</v>
      </c>
      <c r="BD1883" s="50" t="e">
        <f>VLOOKUP(Audit!I648,$V$3:$AE$12,9,FALSE)&amp; IF(Audit!I648=10,Audit!V648,"")</f>
        <v>#N/A</v>
      </c>
      <c r="BE1883" s="50" t="e">
        <f>VLOOKUP(Audit!I648,$V$13:$AE$22,9,FALSE) &amp; IF(Audit!I648=10,Audit!W648,"") &amp; IF(Audit!I648&lt;&gt;1,U1883,"")</f>
        <v>#N/A</v>
      </c>
      <c r="BF1883" s="47" t="e">
        <f t="shared" si="896"/>
        <v>#N/A</v>
      </c>
      <c r="BG1883" s="50" t="e">
        <f>VLOOKUP(Audit!J648,$V$3:$AE$12,10,FALSE) &amp; Audit!S648 &amp; IF(Audit!J648=10,Audit!V648,"")</f>
        <v>#N/A</v>
      </c>
      <c r="BH1883" s="50" t="e">
        <f>VLOOKUP(Audit!J648,$V$13:$AE$22,10,FALSE) &amp; IF(Audit!J648=10,Audit!W648,"") &amp; IF(Audit!J648&lt;&gt;1,U1883,"")</f>
        <v>#N/A</v>
      </c>
      <c r="BI1883" s="47" t="e">
        <f t="shared" si="897"/>
        <v>#N/A</v>
      </c>
      <c r="BJ1883" s="48" t="str">
        <f t="shared" si="898"/>
        <v/>
      </c>
      <c r="BK1883" s="48" t="str">
        <f t="shared" si="899"/>
        <v/>
      </c>
      <c r="BL1883" s="48" t="str">
        <f t="shared" si="900"/>
        <v/>
      </c>
      <c r="BM1883" s="48" t="str">
        <f t="shared" si="901"/>
        <v/>
      </c>
      <c r="BN1883" s="48" t="str">
        <f t="shared" si="902"/>
        <v/>
      </c>
      <c r="BO1883" s="48" t="str">
        <f t="shared" si="903"/>
        <v/>
      </c>
      <c r="BP1883" s="48" t="str">
        <f t="shared" si="904"/>
        <v/>
      </c>
      <c r="BQ1883" s="48" t="str">
        <f t="shared" si="905"/>
        <v/>
      </c>
      <c r="BR1883" s="48" t="str">
        <f t="shared" si="906"/>
        <v/>
      </c>
      <c r="BS1883" s="48" t="str">
        <f t="shared" si="907"/>
        <v/>
      </c>
      <c r="BT1883" s="48" t="str">
        <f t="shared" si="908"/>
        <v/>
      </c>
      <c r="BU1883" s="48" t="str">
        <f t="shared" si="909"/>
        <v/>
      </c>
    </row>
    <row r="1884" spans="1:73">
      <c r="A1884" s="10">
        <f>Audit!A649</f>
        <v>0</v>
      </c>
      <c r="B1884" s="10" t="e">
        <f t="shared" si="880"/>
        <v>#N/A</v>
      </c>
      <c r="C1884" s="17" t="e">
        <f>VLOOKUP(Audit!B649,$V$3:$AE$12,2,FALSE) &amp; VLOOKUP(Audit!B649,$V$13:$AE$22,2,FALSE)&amp; IF(Audit!B649=10,Audit!V649&amp;Audit!W649,"")</f>
        <v>#N/A</v>
      </c>
      <c r="D1884" s="17" t="e">
        <f>VLOOKUP(Audit!C649,$V$3:$AE$12,3,FALSE) &amp; VLOOKUP(Audit!C649,$V$13:$AE$22,3,FALSE) &amp;IF(Audit!C649=10,Audit!V649&amp;Audit!W649,"")</f>
        <v>#N/A</v>
      </c>
      <c r="E1884" s="17" t="e">
        <f>VLOOKUP(Audit!D649,$V$3:$AE$12,4,FALSE)&amp; Audit!T649 &amp; VLOOKUP(Audit!D649,$V$13:$AE$22,4,FALSE)&amp; IF(Audit!D649=10,Audit!V649&amp;Audit!W649,"")</f>
        <v>#N/A</v>
      </c>
      <c r="F1884" s="17" t="e">
        <f>VLOOKUP(Audit!E649,$V$3:$AE$12,5,FALSE) &amp; VLOOKUP(Audit!E649,$V$13:$AE$22,5,FALSE)&amp; IF(Audit!E649=10,Audit!V649&amp;Audit!W649,"")</f>
        <v>#N/A</v>
      </c>
      <c r="G1884" s="17" t="e">
        <f>VLOOKUP(Audit!F649,$V$3:$AE$12,6,FALSE) &amp; VLOOKUP(Audit!F649,$V$13:$AE$22,6,FALSE)&amp; IF(Audit!F649=10,Audit!V649&amp;Audit!W649,"")</f>
        <v>#N/A</v>
      </c>
      <c r="H1884" s="17" t="e">
        <f>VLOOKUP(Audit!G649,$V$3:$AE$12,7,FALSE) &amp; VLOOKUP(Audit!G649,$V$13:$AE$22,7,FALSE)&amp;IF(Audit!G649=10,Audit!V649&amp;Audit!W649,"")</f>
        <v>#N/A</v>
      </c>
      <c r="I1884" s="17" t="e">
        <f>VLOOKUP(Audit!H649,$V$3:$AE$12,8,FALSE) &amp; Audit!U649 &amp; VLOOKUP(Audit!H649,$V$13:$AE$22,8,FALSE)&amp;IF(Audit!H649=10,Audit!V649&amp;Audit!W649,"")</f>
        <v>#N/A</v>
      </c>
      <c r="J1884" s="17" t="e">
        <f>VLOOKUP(Audit!I649,$V$3:$AE$12,9,FALSE) &amp; VLOOKUP(Audit!I649,$V$13:$AE$22,9,FALSE) &amp; IF(Audit!I649=10,Audit!V649&amp;Audit!W649,"") &amp; IF(Audit!I649&lt;&gt;1,U1884,"")</f>
        <v>#N/A</v>
      </c>
      <c r="K1884" s="17" t="e">
        <f>VLOOKUP(Audit!J649,$V$3:$AE$12,10,FALSE) &amp; Audit!S649 &amp; VLOOKUP(Audit!J649,$V$13:$AE$22,10,FALSE) &amp; IF(Audit!J649=10,Audit!V649&amp;Audit!W649,"") &amp; IF(Audit!J649&lt;&gt;1,U1884,"")</f>
        <v>#N/A</v>
      </c>
      <c r="L1884" s="10">
        <f>Audit!K649</f>
        <v>0</v>
      </c>
      <c r="M1884" s="10" t="e">
        <f t="shared" si="881"/>
        <v>#N/A</v>
      </c>
      <c r="N1884" s="10" t="e">
        <f t="shared" si="882"/>
        <v>#N/A</v>
      </c>
      <c r="O1884" s="10" t="e">
        <f t="shared" si="883"/>
        <v>#N/A</v>
      </c>
      <c r="P1884" s="10" t="e">
        <f t="shared" si="884"/>
        <v>#N/A</v>
      </c>
      <c r="Q1884" s="10" t="e">
        <f t="shared" si="885"/>
        <v>#N/A</v>
      </c>
      <c r="R1884" s="10" t="e">
        <f t="shared" si="886"/>
        <v>#N/A</v>
      </c>
      <c r="S1884" s="10" t="e">
        <f t="shared" si="887"/>
        <v>#N/A</v>
      </c>
      <c r="T1884" s="10" t="e">
        <f t="shared" si="888"/>
        <v>#N/A</v>
      </c>
      <c r="U1884" s="17" t="str">
        <f>IF(Audit!M649="","",VLOOKUP(Audit!M649,$W$26:$X$35,2,FALSE)) &amp; Audit!N649 &amp; IF(Audit!O649="","",IF(Audit!N649&lt;=1.4,VLOOKUP(Audit!O649,$W$38:X1929,2,FALSE),VLOOKUP(Audit!O649,$W$51:$X$61,2,FALSE))) &amp; IF(Audit!P649="","",VLOOKUP(Audit!P649,$Y$26:$Z$35,2,FALSE) &amp; Audit!Q649 &amp; IF(Audit!O649="","",IF(Audit!Q649&lt;=1.4,VLOOKUP(Audit!R649,$Y$38:$Z$48,2,FALSE),VLOOKUP(Audit!R649,$Y$51:$Z$61,2,FALSE))))</f>
        <v/>
      </c>
      <c r="V1884" s="21"/>
      <c r="AH1884" s="49">
        <f>Audit!A649</f>
        <v>0</v>
      </c>
      <c r="AI1884" s="50" t="e">
        <f>VLOOKUP(Audit!B649,$V$3:$AE$12,2,FALSE)&amp; IF(Audit!B649=10,Audit!V649,"")</f>
        <v>#N/A</v>
      </c>
      <c r="AJ1884" s="50" t="e">
        <f>VLOOKUP(Audit!B649,$V$13:$AE$22,2,FALSE)&amp; IF(Audit!B649=10,Audit!W649,"")</f>
        <v>#N/A</v>
      </c>
      <c r="AK1884" s="47" t="e">
        <f t="shared" si="889"/>
        <v>#N/A</v>
      </c>
      <c r="AL1884" s="50" t="e">
        <f>VLOOKUP(Audit!C649,$V$3:$AE$12,3,FALSE)&amp; IF(Audit!C649=10,Audit!V649,"")</f>
        <v>#N/A</v>
      </c>
      <c r="AM1884" s="50" t="e">
        <f>VLOOKUP(Audit!C649,$V$13:$AE$22,3,FALSE)&amp; IF(Audit!C649=10,Audit!W649,"")</f>
        <v>#N/A</v>
      </c>
      <c r="AN1884" s="47" t="e">
        <f t="shared" si="890"/>
        <v>#N/A</v>
      </c>
      <c r="AO1884" s="50" t="e">
        <f>VLOOKUP(Audit!D649,$V$3:$AE$12,4,FALSE) &amp;  Audit!T649 &amp; IF(Audit!D649=10,Audit!V649,"")</f>
        <v>#N/A</v>
      </c>
      <c r="AP1884" s="50" t="e">
        <f>VLOOKUP(Audit!D649,$V$13:$AE$22,4,FALSE)&amp; IF(Audit!D649=10,Audit!W649,"")</f>
        <v>#N/A</v>
      </c>
      <c r="AQ1884" s="47" t="e">
        <f t="shared" si="891"/>
        <v>#N/A</v>
      </c>
      <c r="AR1884" s="50" t="e">
        <f>VLOOKUP(Audit!E649,$V$3:$AE$12,5,FALSE)&amp; IF(Audit!E649=10,Audit!V649,"")</f>
        <v>#N/A</v>
      </c>
      <c r="AS1884" s="50" t="e">
        <f>VLOOKUP(Audit!E649,$V$13:$AE$22,5,FALSE)&amp; IF(Audit!E649=10,Audit!W649,"")</f>
        <v>#N/A</v>
      </c>
      <c r="AT1884" s="47" t="e">
        <f t="shared" si="892"/>
        <v>#N/A</v>
      </c>
      <c r="AU1884" s="50" t="e">
        <f>VLOOKUP(Audit!F649,$V$3:$AE$12,6,FALSE)&amp; IF(Audit!F649=10,Audit!V649,"")</f>
        <v>#N/A</v>
      </c>
      <c r="AV1884" s="50" t="e">
        <f>VLOOKUP(Audit!F649,$V$13:$AE$22,6,FALSE)&amp; IF(Audit!F649=10,Audit!W649,"")</f>
        <v>#N/A</v>
      </c>
      <c r="AW1884" s="47" t="e">
        <f t="shared" si="893"/>
        <v>#N/A</v>
      </c>
      <c r="AX1884" s="50" t="e">
        <f>VLOOKUP(Audit!G649,$V$3:$AE$12,7,FALSE)&amp; IF(Audit!G649=10,Audit!V649,"")</f>
        <v>#N/A</v>
      </c>
      <c r="AY1884" s="50" t="e">
        <f>VLOOKUP(Audit!G649,$V$13:$AE$22,7,FALSE) &amp; IF(Audit!G649=10,Audit!W649,"")</f>
        <v>#N/A</v>
      </c>
      <c r="AZ1884" s="47" t="e">
        <f t="shared" si="894"/>
        <v>#N/A</v>
      </c>
      <c r="BA1884" s="50" t="e">
        <f>VLOOKUP(Audit!H649,$V$3:$AE$12,8,FALSE)&amp; Audit!U649 &amp; IF(Audit!H649=10,Audit!V649,"")</f>
        <v>#N/A</v>
      </c>
      <c r="BB1884" s="50" t="e">
        <f>VLOOKUP(Audit!H649,$V$13:$AE$22,8,FALSE) &amp; IF(Audit!H649=10,Audit!W649,"")</f>
        <v>#N/A</v>
      </c>
      <c r="BC1884" s="47" t="e">
        <f t="shared" si="895"/>
        <v>#N/A</v>
      </c>
      <c r="BD1884" s="50" t="e">
        <f>VLOOKUP(Audit!I649,$V$3:$AE$12,9,FALSE)&amp; IF(Audit!I649=10,Audit!V649,"")</f>
        <v>#N/A</v>
      </c>
      <c r="BE1884" s="50" t="e">
        <f>VLOOKUP(Audit!I649,$V$13:$AE$22,9,FALSE) &amp; IF(Audit!I649=10,Audit!W649,"") &amp; IF(Audit!I649&lt;&gt;1,U1884,"")</f>
        <v>#N/A</v>
      </c>
      <c r="BF1884" s="47" t="e">
        <f t="shared" si="896"/>
        <v>#N/A</v>
      </c>
      <c r="BG1884" s="50" t="e">
        <f>VLOOKUP(Audit!J649,$V$3:$AE$12,10,FALSE) &amp; Audit!S649 &amp; IF(Audit!J649=10,Audit!V649,"")</f>
        <v>#N/A</v>
      </c>
      <c r="BH1884" s="50" t="e">
        <f>VLOOKUP(Audit!J649,$V$13:$AE$22,10,FALSE) &amp; IF(Audit!J649=10,Audit!W649,"") &amp; IF(Audit!J649&lt;&gt;1,U1884,"")</f>
        <v>#N/A</v>
      </c>
      <c r="BI1884" s="47" t="e">
        <f t="shared" si="897"/>
        <v>#N/A</v>
      </c>
      <c r="BJ1884" s="48" t="str">
        <f t="shared" si="898"/>
        <v/>
      </c>
      <c r="BK1884" s="48" t="str">
        <f t="shared" si="899"/>
        <v/>
      </c>
      <c r="BL1884" s="48" t="str">
        <f t="shared" si="900"/>
        <v/>
      </c>
      <c r="BM1884" s="48" t="str">
        <f t="shared" si="901"/>
        <v/>
      </c>
      <c r="BN1884" s="48" t="str">
        <f t="shared" si="902"/>
        <v/>
      </c>
      <c r="BO1884" s="48" t="str">
        <f t="shared" si="903"/>
        <v/>
      </c>
      <c r="BP1884" s="48" t="str">
        <f t="shared" si="904"/>
        <v/>
      </c>
      <c r="BQ1884" s="48" t="str">
        <f t="shared" si="905"/>
        <v/>
      </c>
      <c r="BR1884" s="48" t="str">
        <f t="shared" si="906"/>
        <v/>
      </c>
      <c r="BS1884" s="48" t="str">
        <f t="shared" si="907"/>
        <v/>
      </c>
      <c r="BT1884" s="48" t="str">
        <f t="shared" si="908"/>
        <v/>
      </c>
      <c r="BU1884" s="48" t="str">
        <f t="shared" si="909"/>
        <v/>
      </c>
    </row>
    <row r="1885" spans="1:73">
      <c r="A1885" s="10">
        <f>Audit!A650</f>
        <v>0</v>
      </c>
      <c r="B1885" s="10" t="e">
        <f t="shared" si="880"/>
        <v>#N/A</v>
      </c>
      <c r="C1885" s="17" t="e">
        <f>VLOOKUP(Audit!B650,$V$3:$AE$12,2,FALSE) &amp; VLOOKUP(Audit!B650,$V$13:$AE$22,2,FALSE)&amp; IF(Audit!B650=10,Audit!V650&amp;Audit!W650,"")</f>
        <v>#N/A</v>
      </c>
      <c r="D1885" s="17" t="e">
        <f>VLOOKUP(Audit!C650,$V$3:$AE$12,3,FALSE) &amp; VLOOKUP(Audit!C650,$V$13:$AE$22,3,FALSE) &amp;IF(Audit!C650=10,Audit!V650&amp;Audit!W650,"")</f>
        <v>#N/A</v>
      </c>
      <c r="E1885" s="17" t="e">
        <f>VLOOKUP(Audit!D650,$V$3:$AE$12,4,FALSE)&amp; Audit!T650 &amp; VLOOKUP(Audit!D650,$V$13:$AE$22,4,FALSE)&amp; IF(Audit!D650=10,Audit!V650&amp;Audit!W650,"")</f>
        <v>#N/A</v>
      </c>
      <c r="F1885" s="17" t="e">
        <f>VLOOKUP(Audit!E650,$V$3:$AE$12,5,FALSE) &amp; VLOOKUP(Audit!E650,$V$13:$AE$22,5,FALSE)&amp; IF(Audit!E650=10,Audit!V650&amp;Audit!W650,"")</f>
        <v>#N/A</v>
      </c>
      <c r="G1885" s="17" t="e">
        <f>VLOOKUP(Audit!F650,$V$3:$AE$12,6,FALSE) &amp; VLOOKUP(Audit!F650,$V$13:$AE$22,6,FALSE)&amp; IF(Audit!F650=10,Audit!V650&amp;Audit!W650,"")</f>
        <v>#N/A</v>
      </c>
      <c r="H1885" s="17" t="e">
        <f>VLOOKUP(Audit!G650,$V$3:$AE$12,7,FALSE) &amp; VLOOKUP(Audit!G650,$V$13:$AE$22,7,FALSE)&amp;IF(Audit!G650=10,Audit!V650&amp;Audit!W650,"")</f>
        <v>#N/A</v>
      </c>
      <c r="I1885" s="17" t="e">
        <f>VLOOKUP(Audit!H650,$V$3:$AE$12,8,FALSE) &amp; Audit!U650 &amp; VLOOKUP(Audit!H650,$V$13:$AE$22,8,FALSE)&amp;IF(Audit!H650=10,Audit!V650&amp;Audit!W650,"")</f>
        <v>#N/A</v>
      </c>
      <c r="J1885" s="17" t="e">
        <f>VLOOKUP(Audit!I650,$V$3:$AE$12,9,FALSE) &amp; VLOOKUP(Audit!I650,$V$13:$AE$22,9,FALSE) &amp; IF(Audit!I650=10,Audit!V650&amp;Audit!W650,"") &amp; IF(Audit!I650&lt;&gt;1,U1885,"")</f>
        <v>#N/A</v>
      </c>
      <c r="K1885" s="17" t="e">
        <f>VLOOKUP(Audit!J650,$V$3:$AE$12,10,FALSE) &amp; Audit!S650 &amp; VLOOKUP(Audit!J650,$V$13:$AE$22,10,FALSE) &amp; IF(Audit!J650=10,Audit!V650&amp;Audit!W650,"") &amp; IF(Audit!J650&lt;&gt;1,U1885,"")</f>
        <v>#N/A</v>
      </c>
      <c r="L1885" s="10">
        <f>Audit!K650</f>
        <v>0</v>
      </c>
      <c r="M1885" s="10" t="e">
        <f t="shared" si="881"/>
        <v>#N/A</v>
      </c>
      <c r="N1885" s="10" t="e">
        <f t="shared" si="882"/>
        <v>#N/A</v>
      </c>
      <c r="O1885" s="10" t="e">
        <f t="shared" si="883"/>
        <v>#N/A</v>
      </c>
      <c r="P1885" s="10" t="e">
        <f t="shared" si="884"/>
        <v>#N/A</v>
      </c>
      <c r="Q1885" s="10" t="e">
        <f t="shared" si="885"/>
        <v>#N/A</v>
      </c>
      <c r="R1885" s="10" t="e">
        <f t="shared" si="886"/>
        <v>#N/A</v>
      </c>
      <c r="S1885" s="10" t="e">
        <f t="shared" si="887"/>
        <v>#N/A</v>
      </c>
      <c r="T1885" s="10" t="e">
        <f t="shared" si="888"/>
        <v>#N/A</v>
      </c>
      <c r="U1885" s="17" t="str">
        <f>IF(Audit!M650="","",VLOOKUP(Audit!M650,$W$26:$X$35,2,FALSE)) &amp; Audit!N650 &amp; IF(Audit!O650="","",IF(Audit!N650&lt;=1.4,VLOOKUP(Audit!O650,$W$38:X1930,2,FALSE),VLOOKUP(Audit!O650,$W$51:$X$61,2,FALSE))) &amp; IF(Audit!P650="","",VLOOKUP(Audit!P650,$Y$26:$Z$35,2,FALSE) &amp; Audit!Q650 &amp; IF(Audit!O650="","",IF(Audit!Q650&lt;=1.4,VLOOKUP(Audit!R650,$Y$38:$Z$48,2,FALSE),VLOOKUP(Audit!R650,$Y$51:$Z$61,2,FALSE))))</f>
        <v/>
      </c>
      <c r="V1885" s="21"/>
      <c r="AH1885" s="49">
        <f>Audit!A650</f>
        <v>0</v>
      </c>
      <c r="AI1885" s="50" t="e">
        <f>VLOOKUP(Audit!B650,$V$3:$AE$12,2,FALSE)&amp; IF(Audit!B650=10,Audit!V650,"")</f>
        <v>#N/A</v>
      </c>
      <c r="AJ1885" s="50" t="e">
        <f>VLOOKUP(Audit!B650,$V$13:$AE$22,2,FALSE)&amp; IF(Audit!B650=10,Audit!W650,"")</f>
        <v>#N/A</v>
      </c>
      <c r="AK1885" s="47" t="e">
        <f t="shared" si="889"/>
        <v>#N/A</v>
      </c>
      <c r="AL1885" s="50" t="e">
        <f>VLOOKUP(Audit!C650,$V$3:$AE$12,3,FALSE)&amp; IF(Audit!C650=10,Audit!V650,"")</f>
        <v>#N/A</v>
      </c>
      <c r="AM1885" s="50" t="e">
        <f>VLOOKUP(Audit!C650,$V$13:$AE$22,3,FALSE)&amp; IF(Audit!C650=10,Audit!W650,"")</f>
        <v>#N/A</v>
      </c>
      <c r="AN1885" s="47" t="e">
        <f t="shared" si="890"/>
        <v>#N/A</v>
      </c>
      <c r="AO1885" s="50" t="e">
        <f>VLOOKUP(Audit!D650,$V$3:$AE$12,4,FALSE) &amp;  Audit!T650 &amp; IF(Audit!D650=10,Audit!V650,"")</f>
        <v>#N/A</v>
      </c>
      <c r="AP1885" s="50" t="e">
        <f>VLOOKUP(Audit!D650,$V$13:$AE$22,4,FALSE)&amp; IF(Audit!D650=10,Audit!W650,"")</f>
        <v>#N/A</v>
      </c>
      <c r="AQ1885" s="47" t="e">
        <f t="shared" si="891"/>
        <v>#N/A</v>
      </c>
      <c r="AR1885" s="50" t="e">
        <f>VLOOKUP(Audit!E650,$V$3:$AE$12,5,FALSE)&amp; IF(Audit!E650=10,Audit!V650,"")</f>
        <v>#N/A</v>
      </c>
      <c r="AS1885" s="50" t="e">
        <f>VLOOKUP(Audit!E650,$V$13:$AE$22,5,FALSE)&amp; IF(Audit!E650=10,Audit!W650,"")</f>
        <v>#N/A</v>
      </c>
      <c r="AT1885" s="47" t="e">
        <f t="shared" si="892"/>
        <v>#N/A</v>
      </c>
      <c r="AU1885" s="50" t="e">
        <f>VLOOKUP(Audit!F650,$V$3:$AE$12,6,FALSE)&amp; IF(Audit!F650=10,Audit!V650,"")</f>
        <v>#N/A</v>
      </c>
      <c r="AV1885" s="50" t="e">
        <f>VLOOKUP(Audit!F650,$V$13:$AE$22,6,FALSE)&amp; IF(Audit!F650=10,Audit!W650,"")</f>
        <v>#N/A</v>
      </c>
      <c r="AW1885" s="47" t="e">
        <f t="shared" si="893"/>
        <v>#N/A</v>
      </c>
      <c r="AX1885" s="50" t="e">
        <f>VLOOKUP(Audit!G650,$V$3:$AE$12,7,FALSE)&amp; IF(Audit!G650=10,Audit!V650,"")</f>
        <v>#N/A</v>
      </c>
      <c r="AY1885" s="50" t="e">
        <f>VLOOKUP(Audit!G650,$V$13:$AE$22,7,FALSE) &amp; IF(Audit!G650=10,Audit!W650,"")</f>
        <v>#N/A</v>
      </c>
      <c r="AZ1885" s="47" t="e">
        <f t="shared" si="894"/>
        <v>#N/A</v>
      </c>
      <c r="BA1885" s="50" t="e">
        <f>VLOOKUP(Audit!H650,$V$3:$AE$12,8,FALSE)&amp; Audit!U650 &amp; IF(Audit!H650=10,Audit!V650,"")</f>
        <v>#N/A</v>
      </c>
      <c r="BB1885" s="50" t="e">
        <f>VLOOKUP(Audit!H650,$V$13:$AE$22,8,FALSE) &amp; IF(Audit!H650=10,Audit!W650,"")</f>
        <v>#N/A</v>
      </c>
      <c r="BC1885" s="47" t="e">
        <f t="shared" si="895"/>
        <v>#N/A</v>
      </c>
      <c r="BD1885" s="50" t="e">
        <f>VLOOKUP(Audit!I650,$V$3:$AE$12,9,FALSE)&amp; IF(Audit!I650=10,Audit!V650,"")</f>
        <v>#N/A</v>
      </c>
      <c r="BE1885" s="50" t="e">
        <f>VLOOKUP(Audit!I650,$V$13:$AE$22,9,FALSE) &amp; IF(Audit!I650=10,Audit!W650,"") &amp; IF(Audit!I650&lt;&gt;1,U1885,"")</f>
        <v>#N/A</v>
      </c>
      <c r="BF1885" s="47" t="e">
        <f t="shared" si="896"/>
        <v>#N/A</v>
      </c>
      <c r="BG1885" s="50" t="e">
        <f>VLOOKUP(Audit!J650,$V$3:$AE$12,10,FALSE) &amp; Audit!S650 &amp; IF(Audit!J650=10,Audit!V650,"")</f>
        <v>#N/A</v>
      </c>
      <c r="BH1885" s="50" t="e">
        <f>VLOOKUP(Audit!J650,$V$13:$AE$22,10,FALSE) &amp; IF(Audit!J650=10,Audit!W650,"") &amp; IF(Audit!J650&lt;&gt;1,U1885,"")</f>
        <v>#N/A</v>
      </c>
      <c r="BI1885" s="47" t="e">
        <f t="shared" si="897"/>
        <v>#N/A</v>
      </c>
      <c r="BJ1885" s="48" t="str">
        <f t="shared" si="898"/>
        <v/>
      </c>
      <c r="BK1885" s="48" t="str">
        <f t="shared" si="899"/>
        <v/>
      </c>
      <c r="BL1885" s="48" t="str">
        <f t="shared" si="900"/>
        <v/>
      </c>
      <c r="BM1885" s="48" t="str">
        <f t="shared" si="901"/>
        <v/>
      </c>
      <c r="BN1885" s="48" t="str">
        <f t="shared" si="902"/>
        <v/>
      </c>
      <c r="BO1885" s="48" t="str">
        <f t="shared" si="903"/>
        <v/>
      </c>
      <c r="BP1885" s="48" t="str">
        <f t="shared" si="904"/>
        <v/>
      </c>
      <c r="BQ1885" s="48" t="str">
        <f t="shared" si="905"/>
        <v/>
      </c>
      <c r="BR1885" s="48" t="str">
        <f t="shared" si="906"/>
        <v/>
      </c>
      <c r="BS1885" s="48" t="str">
        <f t="shared" si="907"/>
        <v/>
      </c>
      <c r="BT1885" s="48" t="str">
        <f t="shared" si="908"/>
        <v/>
      </c>
      <c r="BU1885" s="48" t="str">
        <f t="shared" si="909"/>
        <v/>
      </c>
    </row>
    <row r="1886" spans="1:73">
      <c r="A1886" s="10">
        <f>Audit!A651</f>
        <v>0</v>
      </c>
      <c r="B1886" s="10" t="e">
        <f t="shared" si="880"/>
        <v>#N/A</v>
      </c>
      <c r="C1886" s="17" t="e">
        <f>VLOOKUP(Audit!B651,$V$3:$AE$12,2,FALSE) &amp; VLOOKUP(Audit!B651,$V$13:$AE$22,2,FALSE)&amp; IF(Audit!B651=10,Audit!V651&amp;Audit!W651,"")</f>
        <v>#N/A</v>
      </c>
      <c r="D1886" s="17" t="e">
        <f>VLOOKUP(Audit!C651,$V$3:$AE$12,3,FALSE) &amp; VLOOKUP(Audit!C651,$V$13:$AE$22,3,FALSE) &amp;IF(Audit!C651=10,Audit!V651&amp;Audit!W651,"")</f>
        <v>#N/A</v>
      </c>
      <c r="E1886" s="17" t="e">
        <f>VLOOKUP(Audit!D651,$V$3:$AE$12,4,FALSE)&amp; Audit!T651 &amp; VLOOKUP(Audit!D651,$V$13:$AE$22,4,FALSE)&amp; IF(Audit!D651=10,Audit!V651&amp;Audit!W651,"")</f>
        <v>#N/A</v>
      </c>
      <c r="F1886" s="17" t="e">
        <f>VLOOKUP(Audit!E651,$V$3:$AE$12,5,FALSE) &amp; VLOOKUP(Audit!E651,$V$13:$AE$22,5,FALSE)&amp; IF(Audit!E651=10,Audit!V651&amp;Audit!W651,"")</f>
        <v>#N/A</v>
      </c>
      <c r="G1886" s="17" t="e">
        <f>VLOOKUP(Audit!F651,$V$3:$AE$12,6,FALSE) &amp; VLOOKUP(Audit!F651,$V$13:$AE$22,6,FALSE)&amp; IF(Audit!F651=10,Audit!V651&amp;Audit!W651,"")</f>
        <v>#N/A</v>
      </c>
      <c r="H1886" s="17" t="e">
        <f>VLOOKUP(Audit!G651,$V$3:$AE$12,7,FALSE) &amp; VLOOKUP(Audit!G651,$V$13:$AE$22,7,FALSE)&amp;IF(Audit!G651=10,Audit!V651&amp;Audit!W651,"")</f>
        <v>#N/A</v>
      </c>
      <c r="I1886" s="17" t="e">
        <f>VLOOKUP(Audit!H651,$V$3:$AE$12,8,FALSE) &amp; Audit!U651 &amp; VLOOKUP(Audit!H651,$V$13:$AE$22,8,FALSE)&amp;IF(Audit!H651=10,Audit!V651&amp;Audit!W651,"")</f>
        <v>#N/A</v>
      </c>
      <c r="J1886" s="17" t="e">
        <f>VLOOKUP(Audit!I651,$V$3:$AE$12,9,FALSE) &amp; VLOOKUP(Audit!I651,$V$13:$AE$22,9,FALSE) &amp; IF(Audit!I651=10,Audit!V651&amp;Audit!W651,"") &amp; IF(Audit!I651&lt;&gt;1,U1886,"")</f>
        <v>#N/A</v>
      </c>
      <c r="K1886" s="17" t="e">
        <f>VLOOKUP(Audit!J651,$V$3:$AE$12,10,FALSE) &amp; Audit!S651 &amp; VLOOKUP(Audit!J651,$V$13:$AE$22,10,FALSE) &amp; IF(Audit!J651=10,Audit!V651&amp;Audit!W651,"") &amp; IF(Audit!J651&lt;&gt;1,U1886,"")</f>
        <v>#N/A</v>
      </c>
      <c r="L1886" s="10">
        <f>Audit!K651</f>
        <v>0</v>
      </c>
      <c r="M1886" s="10" t="e">
        <f t="shared" si="881"/>
        <v>#N/A</v>
      </c>
      <c r="N1886" s="10" t="e">
        <f t="shared" si="882"/>
        <v>#N/A</v>
      </c>
      <c r="O1886" s="10" t="e">
        <f t="shared" si="883"/>
        <v>#N/A</v>
      </c>
      <c r="P1886" s="10" t="e">
        <f t="shared" si="884"/>
        <v>#N/A</v>
      </c>
      <c r="Q1886" s="10" t="e">
        <f t="shared" si="885"/>
        <v>#N/A</v>
      </c>
      <c r="R1886" s="10" t="e">
        <f t="shared" si="886"/>
        <v>#N/A</v>
      </c>
      <c r="S1886" s="10" t="e">
        <f t="shared" si="887"/>
        <v>#N/A</v>
      </c>
      <c r="T1886" s="10" t="e">
        <f t="shared" si="888"/>
        <v>#N/A</v>
      </c>
      <c r="U1886" s="17" t="str">
        <f>IF(Audit!M651="","",VLOOKUP(Audit!M651,$W$26:$X$35,2,FALSE)) &amp; Audit!N651 &amp; IF(Audit!O651="","",IF(Audit!N651&lt;=1.4,VLOOKUP(Audit!O651,$W$38:X1931,2,FALSE),VLOOKUP(Audit!O651,$W$51:$X$61,2,FALSE))) &amp; IF(Audit!P651="","",VLOOKUP(Audit!P651,$Y$26:$Z$35,2,FALSE) &amp; Audit!Q651 &amp; IF(Audit!O651="","",IF(Audit!Q651&lt;=1.4,VLOOKUP(Audit!R651,$Y$38:$Z$48,2,FALSE),VLOOKUP(Audit!R651,$Y$51:$Z$61,2,FALSE))))</f>
        <v/>
      </c>
      <c r="V1886" s="21"/>
      <c r="AH1886" s="49">
        <f>Audit!A651</f>
        <v>0</v>
      </c>
      <c r="AI1886" s="50" t="e">
        <f>VLOOKUP(Audit!B651,$V$3:$AE$12,2,FALSE)&amp; IF(Audit!B651=10,Audit!V651,"")</f>
        <v>#N/A</v>
      </c>
      <c r="AJ1886" s="50" t="e">
        <f>VLOOKUP(Audit!B651,$V$13:$AE$22,2,FALSE)&amp; IF(Audit!B651=10,Audit!W651,"")</f>
        <v>#N/A</v>
      </c>
      <c r="AK1886" s="47" t="e">
        <f t="shared" si="889"/>
        <v>#N/A</v>
      </c>
      <c r="AL1886" s="50" t="e">
        <f>VLOOKUP(Audit!C651,$V$3:$AE$12,3,FALSE)&amp; IF(Audit!C651=10,Audit!V651,"")</f>
        <v>#N/A</v>
      </c>
      <c r="AM1886" s="50" t="e">
        <f>VLOOKUP(Audit!C651,$V$13:$AE$22,3,FALSE)&amp; IF(Audit!C651=10,Audit!W651,"")</f>
        <v>#N/A</v>
      </c>
      <c r="AN1886" s="47" t="e">
        <f t="shared" si="890"/>
        <v>#N/A</v>
      </c>
      <c r="AO1886" s="50" t="e">
        <f>VLOOKUP(Audit!D651,$V$3:$AE$12,4,FALSE) &amp;  Audit!T651 &amp; IF(Audit!D651=10,Audit!V651,"")</f>
        <v>#N/A</v>
      </c>
      <c r="AP1886" s="50" t="e">
        <f>VLOOKUP(Audit!D651,$V$13:$AE$22,4,FALSE)&amp; IF(Audit!D651=10,Audit!W651,"")</f>
        <v>#N/A</v>
      </c>
      <c r="AQ1886" s="47" t="e">
        <f t="shared" si="891"/>
        <v>#N/A</v>
      </c>
      <c r="AR1886" s="50" t="e">
        <f>VLOOKUP(Audit!E651,$V$3:$AE$12,5,FALSE)&amp; IF(Audit!E651=10,Audit!V651,"")</f>
        <v>#N/A</v>
      </c>
      <c r="AS1886" s="50" t="e">
        <f>VLOOKUP(Audit!E651,$V$13:$AE$22,5,FALSE)&amp; IF(Audit!E651=10,Audit!W651,"")</f>
        <v>#N/A</v>
      </c>
      <c r="AT1886" s="47" t="e">
        <f t="shared" si="892"/>
        <v>#N/A</v>
      </c>
      <c r="AU1886" s="50" t="e">
        <f>VLOOKUP(Audit!F651,$V$3:$AE$12,6,FALSE)&amp; IF(Audit!F651=10,Audit!V651,"")</f>
        <v>#N/A</v>
      </c>
      <c r="AV1886" s="50" t="e">
        <f>VLOOKUP(Audit!F651,$V$13:$AE$22,6,FALSE)&amp; IF(Audit!F651=10,Audit!W651,"")</f>
        <v>#N/A</v>
      </c>
      <c r="AW1886" s="47" t="e">
        <f t="shared" si="893"/>
        <v>#N/A</v>
      </c>
      <c r="AX1886" s="50" t="e">
        <f>VLOOKUP(Audit!G651,$V$3:$AE$12,7,FALSE)&amp; IF(Audit!G651=10,Audit!V651,"")</f>
        <v>#N/A</v>
      </c>
      <c r="AY1886" s="50" t="e">
        <f>VLOOKUP(Audit!G651,$V$13:$AE$22,7,FALSE) &amp; IF(Audit!G651=10,Audit!W651,"")</f>
        <v>#N/A</v>
      </c>
      <c r="AZ1886" s="47" t="e">
        <f t="shared" si="894"/>
        <v>#N/A</v>
      </c>
      <c r="BA1886" s="50" t="e">
        <f>VLOOKUP(Audit!H651,$V$3:$AE$12,8,FALSE)&amp; Audit!U651 &amp; IF(Audit!H651=10,Audit!V651,"")</f>
        <v>#N/A</v>
      </c>
      <c r="BB1886" s="50" t="e">
        <f>VLOOKUP(Audit!H651,$V$13:$AE$22,8,FALSE) &amp; IF(Audit!H651=10,Audit!W651,"")</f>
        <v>#N/A</v>
      </c>
      <c r="BC1886" s="47" t="e">
        <f t="shared" si="895"/>
        <v>#N/A</v>
      </c>
      <c r="BD1886" s="50" t="e">
        <f>VLOOKUP(Audit!I651,$V$3:$AE$12,9,FALSE)&amp; IF(Audit!I651=10,Audit!V651,"")</f>
        <v>#N/A</v>
      </c>
      <c r="BE1886" s="50" t="e">
        <f>VLOOKUP(Audit!I651,$V$13:$AE$22,9,FALSE) &amp; IF(Audit!I651=10,Audit!W651,"") &amp; IF(Audit!I651&lt;&gt;1,U1886,"")</f>
        <v>#N/A</v>
      </c>
      <c r="BF1886" s="47" t="e">
        <f t="shared" si="896"/>
        <v>#N/A</v>
      </c>
      <c r="BG1886" s="50" t="e">
        <f>VLOOKUP(Audit!J651,$V$3:$AE$12,10,FALSE) &amp; Audit!S651 &amp; IF(Audit!J651=10,Audit!V651,"")</f>
        <v>#N/A</v>
      </c>
      <c r="BH1886" s="50" t="e">
        <f>VLOOKUP(Audit!J651,$V$13:$AE$22,10,FALSE) &amp; IF(Audit!J651=10,Audit!W651,"") &amp; IF(Audit!J651&lt;&gt;1,U1886,"")</f>
        <v>#N/A</v>
      </c>
      <c r="BI1886" s="47" t="e">
        <f t="shared" si="897"/>
        <v>#N/A</v>
      </c>
      <c r="BJ1886" s="48" t="str">
        <f t="shared" si="898"/>
        <v/>
      </c>
      <c r="BK1886" s="48" t="str">
        <f t="shared" si="899"/>
        <v/>
      </c>
      <c r="BL1886" s="48" t="str">
        <f t="shared" si="900"/>
        <v/>
      </c>
      <c r="BM1886" s="48" t="str">
        <f t="shared" si="901"/>
        <v/>
      </c>
      <c r="BN1886" s="48" t="str">
        <f t="shared" si="902"/>
        <v/>
      </c>
      <c r="BO1886" s="48" t="str">
        <f t="shared" si="903"/>
        <v/>
      </c>
      <c r="BP1886" s="48" t="str">
        <f t="shared" si="904"/>
        <v/>
      </c>
      <c r="BQ1886" s="48" t="str">
        <f t="shared" si="905"/>
        <v/>
      </c>
      <c r="BR1886" s="48" t="str">
        <f t="shared" si="906"/>
        <v/>
      </c>
      <c r="BS1886" s="48" t="str">
        <f t="shared" si="907"/>
        <v/>
      </c>
      <c r="BT1886" s="48" t="str">
        <f t="shared" si="908"/>
        <v/>
      </c>
      <c r="BU1886" s="48" t="str">
        <f t="shared" si="909"/>
        <v/>
      </c>
    </row>
    <row r="1887" spans="1:73">
      <c r="A1887" s="10">
        <f>Audit!A652</f>
        <v>0</v>
      </c>
      <c r="B1887" s="10" t="e">
        <f t="shared" si="880"/>
        <v>#N/A</v>
      </c>
      <c r="C1887" s="17" t="e">
        <f>VLOOKUP(Audit!B652,$V$3:$AE$12,2,FALSE) &amp; VLOOKUP(Audit!B652,$V$13:$AE$22,2,FALSE)&amp; IF(Audit!B652=10,Audit!V652&amp;Audit!W652,"")</f>
        <v>#N/A</v>
      </c>
      <c r="D1887" s="17" t="e">
        <f>VLOOKUP(Audit!C652,$V$3:$AE$12,3,FALSE) &amp; VLOOKUP(Audit!C652,$V$13:$AE$22,3,FALSE) &amp;IF(Audit!C652=10,Audit!V652&amp;Audit!W652,"")</f>
        <v>#N/A</v>
      </c>
      <c r="E1887" s="17" t="e">
        <f>VLOOKUP(Audit!D652,$V$3:$AE$12,4,FALSE)&amp; Audit!T652 &amp; VLOOKUP(Audit!D652,$V$13:$AE$22,4,FALSE)&amp; IF(Audit!D652=10,Audit!V652&amp;Audit!W652,"")</f>
        <v>#N/A</v>
      </c>
      <c r="F1887" s="17" t="e">
        <f>VLOOKUP(Audit!E652,$V$3:$AE$12,5,FALSE) &amp; VLOOKUP(Audit!E652,$V$13:$AE$22,5,FALSE)&amp; IF(Audit!E652=10,Audit!V652&amp;Audit!W652,"")</f>
        <v>#N/A</v>
      </c>
      <c r="G1887" s="17" t="e">
        <f>VLOOKUP(Audit!F652,$V$3:$AE$12,6,FALSE) &amp; VLOOKUP(Audit!F652,$V$13:$AE$22,6,FALSE)&amp; IF(Audit!F652=10,Audit!V652&amp;Audit!W652,"")</f>
        <v>#N/A</v>
      </c>
      <c r="H1887" s="17" t="e">
        <f>VLOOKUP(Audit!G652,$V$3:$AE$12,7,FALSE) &amp; VLOOKUP(Audit!G652,$V$13:$AE$22,7,FALSE)&amp;IF(Audit!G652=10,Audit!V652&amp;Audit!W652,"")</f>
        <v>#N/A</v>
      </c>
      <c r="I1887" s="17" t="e">
        <f>VLOOKUP(Audit!H652,$V$3:$AE$12,8,FALSE) &amp; Audit!U652 &amp; VLOOKUP(Audit!H652,$V$13:$AE$22,8,FALSE)&amp;IF(Audit!H652=10,Audit!V652&amp;Audit!W652,"")</f>
        <v>#N/A</v>
      </c>
      <c r="J1887" s="17" t="e">
        <f>VLOOKUP(Audit!I652,$V$3:$AE$12,9,FALSE) &amp; VLOOKUP(Audit!I652,$V$13:$AE$22,9,FALSE) &amp; IF(Audit!I652=10,Audit!V652&amp;Audit!W652,"") &amp; IF(Audit!I652&lt;&gt;1,U1887,"")</f>
        <v>#N/A</v>
      </c>
      <c r="K1887" s="17" t="e">
        <f>VLOOKUP(Audit!J652,$V$3:$AE$12,10,FALSE) &amp; Audit!S652 &amp; VLOOKUP(Audit!J652,$V$13:$AE$22,10,FALSE) &amp; IF(Audit!J652=10,Audit!V652&amp;Audit!W652,"") &amp; IF(Audit!J652&lt;&gt;1,U1887,"")</f>
        <v>#N/A</v>
      </c>
      <c r="L1887" s="10">
        <f>Audit!K652</f>
        <v>0</v>
      </c>
      <c r="M1887" s="10" t="e">
        <f t="shared" si="881"/>
        <v>#N/A</v>
      </c>
      <c r="N1887" s="10" t="e">
        <f t="shared" si="882"/>
        <v>#N/A</v>
      </c>
      <c r="O1887" s="10" t="e">
        <f t="shared" si="883"/>
        <v>#N/A</v>
      </c>
      <c r="P1887" s="10" t="e">
        <f t="shared" si="884"/>
        <v>#N/A</v>
      </c>
      <c r="Q1887" s="10" t="e">
        <f t="shared" si="885"/>
        <v>#N/A</v>
      </c>
      <c r="R1887" s="10" t="e">
        <f t="shared" si="886"/>
        <v>#N/A</v>
      </c>
      <c r="S1887" s="10" t="e">
        <f t="shared" si="887"/>
        <v>#N/A</v>
      </c>
      <c r="T1887" s="10" t="e">
        <f t="shared" si="888"/>
        <v>#N/A</v>
      </c>
      <c r="U1887" s="17" t="str">
        <f>IF(Audit!M652="","",VLOOKUP(Audit!M652,$W$26:$X$35,2,FALSE)) &amp; Audit!N652 &amp; IF(Audit!O652="","",IF(Audit!N652&lt;=1.4,VLOOKUP(Audit!O652,$W$38:X1932,2,FALSE),VLOOKUP(Audit!O652,$W$51:$X$61,2,FALSE))) &amp; IF(Audit!P652="","",VLOOKUP(Audit!P652,$Y$26:$Z$35,2,FALSE) &amp; Audit!Q652 &amp; IF(Audit!O652="","",IF(Audit!Q652&lt;=1.4,VLOOKUP(Audit!R652,$Y$38:$Z$48,2,FALSE),VLOOKUP(Audit!R652,$Y$51:$Z$61,2,FALSE))))</f>
        <v/>
      </c>
      <c r="V1887" s="21"/>
      <c r="AH1887" s="49">
        <f>Audit!A652</f>
        <v>0</v>
      </c>
      <c r="AI1887" s="50" t="e">
        <f>VLOOKUP(Audit!B652,$V$3:$AE$12,2,FALSE)&amp; IF(Audit!B652=10,Audit!V652,"")</f>
        <v>#N/A</v>
      </c>
      <c r="AJ1887" s="50" t="e">
        <f>VLOOKUP(Audit!B652,$V$13:$AE$22,2,FALSE)&amp; IF(Audit!B652=10,Audit!W652,"")</f>
        <v>#N/A</v>
      </c>
      <c r="AK1887" s="47" t="e">
        <f t="shared" si="889"/>
        <v>#N/A</v>
      </c>
      <c r="AL1887" s="50" t="e">
        <f>VLOOKUP(Audit!C652,$V$3:$AE$12,3,FALSE)&amp; IF(Audit!C652=10,Audit!V652,"")</f>
        <v>#N/A</v>
      </c>
      <c r="AM1887" s="50" t="e">
        <f>VLOOKUP(Audit!C652,$V$13:$AE$22,3,FALSE)&amp; IF(Audit!C652=10,Audit!W652,"")</f>
        <v>#N/A</v>
      </c>
      <c r="AN1887" s="47" t="e">
        <f t="shared" si="890"/>
        <v>#N/A</v>
      </c>
      <c r="AO1887" s="50" t="e">
        <f>VLOOKUP(Audit!D652,$V$3:$AE$12,4,FALSE) &amp;  Audit!T652 &amp; IF(Audit!D652=10,Audit!V652,"")</f>
        <v>#N/A</v>
      </c>
      <c r="AP1887" s="50" t="e">
        <f>VLOOKUP(Audit!D652,$V$13:$AE$22,4,FALSE)&amp; IF(Audit!D652=10,Audit!W652,"")</f>
        <v>#N/A</v>
      </c>
      <c r="AQ1887" s="47" t="e">
        <f t="shared" si="891"/>
        <v>#N/A</v>
      </c>
      <c r="AR1887" s="50" t="e">
        <f>VLOOKUP(Audit!E652,$V$3:$AE$12,5,FALSE)&amp; IF(Audit!E652=10,Audit!V652,"")</f>
        <v>#N/A</v>
      </c>
      <c r="AS1887" s="50" t="e">
        <f>VLOOKUP(Audit!E652,$V$13:$AE$22,5,FALSE)&amp; IF(Audit!E652=10,Audit!W652,"")</f>
        <v>#N/A</v>
      </c>
      <c r="AT1887" s="47" t="e">
        <f t="shared" si="892"/>
        <v>#N/A</v>
      </c>
      <c r="AU1887" s="50" t="e">
        <f>VLOOKUP(Audit!F652,$V$3:$AE$12,6,FALSE)&amp; IF(Audit!F652=10,Audit!V652,"")</f>
        <v>#N/A</v>
      </c>
      <c r="AV1887" s="50" t="e">
        <f>VLOOKUP(Audit!F652,$V$13:$AE$22,6,FALSE)&amp; IF(Audit!F652=10,Audit!W652,"")</f>
        <v>#N/A</v>
      </c>
      <c r="AW1887" s="47" t="e">
        <f t="shared" si="893"/>
        <v>#N/A</v>
      </c>
      <c r="AX1887" s="50" t="e">
        <f>VLOOKUP(Audit!G652,$V$3:$AE$12,7,FALSE)&amp; IF(Audit!G652=10,Audit!V652,"")</f>
        <v>#N/A</v>
      </c>
      <c r="AY1887" s="50" t="e">
        <f>VLOOKUP(Audit!G652,$V$13:$AE$22,7,FALSE) &amp; IF(Audit!G652=10,Audit!W652,"")</f>
        <v>#N/A</v>
      </c>
      <c r="AZ1887" s="47" t="e">
        <f t="shared" si="894"/>
        <v>#N/A</v>
      </c>
      <c r="BA1887" s="50" t="e">
        <f>VLOOKUP(Audit!H652,$V$3:$AE$12,8,FALSE)&amp; Audit!U652 &amp; IF(Audit!H652=10,Audit!V652,"")</f>
        <v>#N/A</v>
      </c>
      <c r="BB1887" s="50" t="e">
        <f>VLOOKUP(Audit!H652,$V$13:$AE$22,8,FALSE) &amp; IF(Audit!H652=10,Audit!W652,"")</f>
        <v>#N/A</v>
      </c>
      <c r="BC1887" s="47" t="e">
        <f t="shared" si="895"/>
        <v>#N/A</v>
      </c>
      <c r="BD1887" s="50" t="e">
        <f>VLOOKUP(Audit!I652,$V$3:$AE$12,9,FALSE)&amp; IF(Audit!I652=10,Audit!V652,"")</f>
        <v>#N/A</v>
      </c>
      <c r="BE1887" s="50" t="e">
        <f>VLOOKUP(Audit!I652,$V$13:$AE$22,9,FALSE) &amp; IF(Audit!I652=10,Audit!W652,"") &amp; IF(Audit!I652&lt;&gt;1,U1887,"")</f>
        <v>#N/A</v>
      </c>
      <c r="BF1887" s="47" t="e">
        <f t="shared" si="896"/>
        <v>#N/A</v>
      </c>
      <c r="BG1887" s="50" t="e">
        <f>VLOOKUP(Audit!J652,$V$3:$AE$12,10,FALSE) &amp; Audit!S652 &amp; IF(Audit!J652=10,Audit!V652,"")</f>
        <v>#N/A</v>
      </c>
      <c r="BH1887" s="50" t="e">
        <f>VLOOKUP(Audit!J652,$V$13:$AE$22,10,FALSE) &amp; IF(Audit!J652=10,Audit!W652,"") &amp; IF(Audit!J652&lt;&gt;1,U1887,"")</f>
        <v>#N/A</v>
      </c>
      <c r="BI1887" s="47" t="e">
        <f t="shared" si="897"/>
        <v>#N/A</v>
      </c>
      <c r="BJ1887" s="48" t="str">
        <f t="shared" si="898"/>
        <v/>
      </c>
      <c r="BK1887" s="48" t="str">
        <f t="shared" si="899"/>
        <v/>
      </c>
      <c r="BL1887" s="48" t="str">
        <f t="shared" si="900"/>
        <v/>
      </c>
      <c r="BM1887" s="48" t="str">
        <f t="shared" si="901"/>
        <v/>
      </c>
      <c r="BN1887" s="48" t="str">
        <f t="shared" si="902"/>
        <v/>
      </c>
      <c r="BO1887" s="48" t="str">
        <f t="shared" si="903"/>
        <v/>
      </c>
      <c r="BP1887" s="48" t="str">
        <f t="shared" si="904"/>
        <v/>
      </c>
      <c r="BQ1887" s="48" t="str">
        <f t="shared" si="905"/>
        <v/>
      </c>
      <c r="BR1887" s="48" t="str">
        <f t="shared" si="906"/>
        <v/>
      </c>
      <c r="BS1887" s="48" t="str">
        <f t="shared" si="907"/>
        <v/>
      </c>
      <c r="BT1887" s="48" t="str">
        <f t="shared" si="908"/>
        <v/>
      </c>
      <c r="BU1887" s="48" t="str">
        <f t="shared" si="909"/>
        <v/>
      </c>
    </row>
    <row r="1888" spans="1:73">
      <c r="A1888" s="10">
        <f>Audit!A653</f>
        <v>0</v>
      </c>
      <c r="B1888" s="10" t="e">
        <f t="shared" si="880"/>
        <v>#N/A</v>
      </c>
      <c r="C1888" s="17" t="e">
        <f>VLOOKUP(Audit!B653,$V$3:$AE$12,2,FALSE) &amp; VLOOKUP(Audit!B653,$V$13:$AE$22,2,FALSE)&amp; IF(Audit!B653=10,Audit!V653&amp;Audit!W653,"")</f>
        <v>#N/A</v>
      </c>
      <c r="D1888" s="17" t="e">
        <f>VLOOKUP(Audit!C653,$V$3:$AE$12,3,FALSE) &amp; VLOOKUP(Audit!C653,$V$13:$AE$22,3,FALSE) &amp;IF(Audit!C653=10,Audit!V653&amp;Audit!W653,"")</f>
        <v>#N/A</v>
      </c>
      <c r="E1888" s="17" t="e">
        <f>VLOOKUP(Audit!D653,$V$3:$AE$12,4,FALSE)&amp; Audit!T653 &amp; VLOOKUP(Audit!D653,$V$13:$AE$22,4,FALSE)&amp; IF(Audit!D653=10,Audit!V653&amp;Audit!W653,"")</f>
        <v>#N/A</v>
      </c>
      <c r="F1888" s="17" t="e">
        <f>VLOOKUP(Audit!E653,$V$3:$AE$12,5,FALSE) &amp; VLOOKUP(Audit!E653,$V$13:$AE$22,5,FALSE)&amp; IF(Audit!E653=10,Audit!V653&amp;Audit!W653,"")</f>
        <v>#N/A</v>
      </c>
      <c r="G1888" s="17" t="e">
        <f>VLOOKUP(Audit!F653,$V$3:$AE$12,6,FALSE) &amp; VLOOKUP(Audit!F653,$V$13:$AE$22,6,FALSE)&amp; IF(Audit!F653=10,Audit!V653&amp;Audit!W653,"")</f>
        <v>#N/A</v>
      </c>
      <c r="H1888" s="17" t="e">
        <f>VLOOKUP(Audit!G653,$V$3:$AE$12,7,FALSE) &amp; VLOOKUP(Audit!G653,$V$13:$AE$22,7,FALSE)&amp;IF(Audit!G653=10,Audit!V653&amp;Audit!W653,"")</f>
        <v>#N/A</v>
      </c>
      <c r="I1888" s="17" t="e">
        <f>VLOOKUP(Audit!H653,$V$3:$AE$12,8,FALSE) &amp; Audit!U653 &amp; VLOOKUP(Audit!H653,$V$13:$AE$22,8,FALSE)&amp;IF(Audit!H653=10,Audit!V653&amp;Audit!W653,"")</f>
        <v>#N/A</v>
      </c>
      <c r="J1888" s="17" t="e">
        <f>VLOOKUP(Audit!I653,$V$3:$AE$12,9,FALSE) &amp; VLOOKUP(Audit!I653,$V$13:$AE$22,9,FALSE) &amp; IF(Audit!I653=10,Audit!V653&amp;Audit!W653,"") &amp; IF(Audit!I653&lt;&gt;1,U1888,"")</f>
        <v>#N/A</v>
      </c>
      <c r="K1888" s="17" t="e">
        <f>VLOOKUP(Audit!J653,$V$3:$AE$12,10,FALSE) &amp; Audit!S653 &amp; VLOOKUP(Audit!J653,$V$13:$AE$22,10,FALSE) &amp; IF(Audit!J653=10,Audit!V653&amp;Audit!W653,"") &amp; IF(Audit!J653&lt;&gt;1,U1888,"")</f>
        <v>#N/A</v>
      </c>
      <c r="L1888" s="10">
        <f>Audit!K653</f>
        <v>0</v>
      </c>
      <c r="M1888" s="10" t="e">
        <f t="shared" si="881"/>
        <v>#N/A</v>
      </c>
      <c r="N1888" s="10" t="e">
        <f t="shared" si="882"/>
        <v>#N/A</v>
      </c>
      <c r="O1888" s="10" t="e">
        <f t="shared" si="883"/>
        <v>#N/A</v>
      </c>
      <c r="P1888" s="10" t="e">
        <f t="shared" si="884"/>
        <v>#N/A</v>
      </c>
      <c r="Q1888" s="10" t="e">
        <f t="shared" si="885"/>
        <v>#N/A</v>
      </c>
      <c r="R1888" s="10" t="e">
        <f t="shared" si="886"/>
        <v>#N/A</v>
      </c>
      <c r="S1888" s="10" t="e">
        <f t="shared" si="887"/>
        <v>#N/A</v>
      </c>
      <c r="T1888" s="10" t="e">
        <f t="shared" si="888"/>
        <v>#N/A</v>
      </c>
      <c r="U1888" s="17" t="str">
        <f>IF(Audit!M653="","",VLOOKUP(Audit!M653,$W$26:$X$35,2,FALSE)) &amp; Audit!N653 &amp; IF(Audit!O653="","",IF(Audit!N653&lt;=1.4,VLOOKUP(Audit!O653,$W$38:X1933,2,FALSE),VLOOKUP(Audit!O653,$W$51:$X$61,2,FALSE))) &amp; IF(Audit!P653="","",VLOOKUP(Audit!P653,$Y$26:$Z$35,2,FALSE) &amp; Audit!Q653 &amp; IF(Audit!O653="","",IF(Audit!Q653&lt;=1.4,VLOOKUP(Audit!R653,$Y$38:$Z$48,2,FALSE),VLOOKUP(Audit!R653,$Y$51:$Z$61,2,FALSE))))</f>
        <v/>
      </c>
      <c r="V1888" s="21"/>
      <c r="AH1888" s="49">
        <f>Audit!A653</f>
        <v>0</v>
      </c>
      <c r="AI1888" s="50" t="e">
        <f>VLOOKUP(Audit!B653,$V$3:$AE$12,2,FALSE)&amp; IF(Audit!B653=10,Audit!V653,"")</f>
        <v>#N/A</v>
      </c>
      <c r="AJ1888" s="50" t="e">
        <f>VLOOKUP(Audit!B653,$V$13:$AE$22,2,FALSE)&amp; IF(Audit!B653=10,Audit!W653,"")</f>
        <v>#N/A</v>
      </c>
      <c r="AK1888" s="47" t="e">
        <f t="shared" si="889"/>
        <v>#N/A</v>
      </c>
      <c r="AL1888" s="50" t="e">
        <f>VLOOKUP(Audit!C653,$V$3:$AE$12,3,FALSE)&amp; IF(Audit!C653=10,Audit!V653,"")</f>
        <v>#N/A</v>
      </c>
      <c r="AM1888" s="50" t="e">
        <f>VLOOKUP(Audit!C653,$V$13:$AE$22,3,FALSE)&amp; IF(Audit!C653=10,Audit!W653,"")</f>
        <v>#N/A</v>
      </c>
      <c r="AN1888" s="47" t="e">
        <f t="shared" si="890"/>
        <v>#N/A</v>
      </c>
      <c r="AO1888" s="50" t="e">
        <f>VLOOKUP(Audit!D653,$V$3:$AE$12,4,FALSE) &amp;  Audit!T653 &amp; IF(Audit!D653=10,Audit!V653,"")</f>
        <v>#N/A</v>
      </c>
      <c r="AP1888" s="50" t="e">
        <f>VLOOKUP(Audit!D653,$V$13:$AE$22,4,FALSE)&amp; IF(Audit!D653=10,Audit!W653,"")</f>
        <v>#N/A</v>
      </c>
      <c r="AQ1888" s="47" t="e">
        <f t="shared" si="891"/>
        <v>#N/A</v>
      </c>
      <c r="AR1888" s="50" t="e">
        <f>VLOOKUP(Audit!E653,$V$3:$AE$12,5,FALSE)&amp; IF(Audit!E653=10,Audit!V653,"")</f>
        <v>#N/A</v>
      </c>
      <c r="AS1888" s="50" t="e">
        <f>VLOOKUP(Audit!E653,$V$13:$AE$22,5,FALSE)&amp; IF(Audit!E653=10,Audit!W653,"")</f>
        <v>#N/A</v>
      </c>
      <c r="AT1888" s="47" t="e">
        <f t="shared" si="892"/>
        <v>#N/A</v>
      </c>
      <c r="AU1888" s="50" t="e">
        <f>VLOOKUP(Audit!F653,$V$3:$AE$12,6,FALSE)&amp; IF(Audit!F653=10,Audit!V653,"")</f>
        <v>#N/A</v>
      </c>
      <c r="AV1888" s="50" t="e">
        <f>VLOOKUP(Audit!F653,$V$13:$AE$22,6,FALSE)&amp; IF(Audit!F653=10,Audit!W653,"")</f>
        <v>#N/A</v>
      </c>
      <c r="AW1888" s="47" t="e">
        <f t="shared" si="893"/>
        <v>#N/A</v>
      </c>
      <c r="AX1888" s="50" t="e">
        <f>VLOOKUP(Audit!G653,$V$3:$AE$12,7,FALSE)&amp; IF(Audit!G653=10,Audit!V653,"")</f>
        <v>#N/A</v>
      </c>
      <c r="AY1888" s="50" t="e">
        <f>VLOOKUP(Audit!G653,$V$13:$AE$22,7,FALSE) &amp; IF(Audit!G653=10,Audit!W653,"")</f>
        <v>#N/A</v>
      </c>
      <c r="AZ1888" s="47" t="e">
        <f t="shared" si="894"/>
        <v>#N/A</v>
      </c>
      <c r="BA1888" s="50" t="e">
        <f>VLOOKUP(Audit!H653,$V$3:$AE$12,8,FALSE)&amp; Audit!U653 &amp; IF(Audit!H653=10,Audit!V653,"")</f>
        <v>#N/A</v>
      </c>
      <c r="BB1888" s="50" t="e">
        <f>VLOOKUP(Audit!H653,$V$13:$AE$22,8,FALSE) &amp; IF(Audit!H653=10,Audit!W653,"")</f>
        <v>#N/A</v>
      </c>
      <c r="BC1888" s="47" t="e">
        <f t="shared" si="895"/>
        <v>#N/A</v>
      </c>
      <c r="BD1888" s="50" t="e">
        <f>VLOOKUP(Audit!I653,$V$3:$AE$12,9,FALSE)&amp; IF(Audit!I653=10,Audit!V653,"")</f>
        <v>#N/A</v>
      </c>
      <c r="BE1888" s="50" t="e">
        <f>VLOOKUP(Audit!I653,$V$13:$AE$22,9,FALSE) &amp; IF(Audit!I653=10,Audit!W653,"") &amp; IF(Audit!I653&lt;&gt;1,U1888,"")</f>
        <v>#N/A</v>
      </c>
      <c r="BF1888" s="47" t="e">
        <f t="shared" si="896"/>
        <v>#N/A</v>
      </c>
      <c r="BG1888" s="50" t="e">
        <f>VLOOKUP(Audit!J653,$V$3:$AE$12,10,FALSE) &amp; Audit!S653 &amp; IF(Audit!J653=10,Audit!V653,"")</f>
        <v>#N/A</v>
      </c>
      <c r="BH1888" s="50" t="e">
        <f>VLOOKUP(Audit!J653,$V$13:$AE$22,10,FALSE) &amp; IF(Audit!J653=10,Audit!W653,"") &amp; IF(Audit!J653&lt;&gt;1,U1888,"")</f>
        <v>#N/A</v>
      </c>
      <c r="BI1888" s="47" t="e">
        <f t="shared" si="897"/>
        <v>#N/A</v>
      </c>
      <c r="BJ1888" s="48" t="str">
        <f t="shared" si="898"/>
        <v/>
      </c>
      <c r="BK1888" s="48" t="str">
        <f t="shared" si="899"/>
        <v/>
      </c>
      <c r="BL1888" s="48" t="str">
        <f t="shared" si="900"/>
        <v/>
      </c>
      <c r="BM1888" s="48" t="str">
        <f t="shared" si="901"/>
        <v/>
      </c>
      <c r="BN1888" s="48" t="str">
        <f t="shared" si="902"/>
        <v/>
      </c>
      <c r="BO1888" s="48" t="str">
        <f t="shared" si="903"/>
        <v/>
      </c>
      <c r="BP1888" s="48" t="str">
        <f t="shared" si="904"/>
        <v/>
      </c>
      <c r="BQ1888" s="48" t="str">
        <f t="shared" si="905"/>
        <v/>
      </c>
      <c r="BR1888" s="48" t="str">
        <f t="shared" si="906"/>
        <v/>
      </c>
      <c r="BS1888" s="48" t="str">
        <f t="shared" si="907"/>
        <v/>
      </c>
      <c r="BT1888" s="48" t="str">
        <f t="shared" si="908"/>
        <v/>
      </c>
      <c r="BU1888" s="48" t="str">
        <f t="shared" si="909"/>
        <v/>
      </c>
    </row>
    <row r="1889" spans="1:73">
      <c r="A1889" s="10">
        <f>Audit!A654</f>
        <v>0</v>
      </c>
      <c r="B1889" s="10" t="e">
        <f t="shared" si="880"/>
        <v>#N/A</v>
      </c>
      <c r="C1889" s="17" t="e">
        <f>VLOOKUP(Audit!B654,$V$3:$AE$12,2,FALSE) &amp; VLOOKUP(Audit!B654,$V$13:$AE$22,2,FALSE)&amp; IF(Audit!B654=10,Audit!V654&amp;Audit!W654,"")</f>
        <v>#N/A</v>
      </c>
      <c r="D1889" s="17" t="e">
        <f>VLOOKUP(Audit!C654,$V$3:$AE$12,3,FALSE) &amp; VLOOKUP(Audit!C654,$V$13:$AE$22,3,FALSE) &amp;IF(Audit!C654=10,Audit!V654&amp;Audit!W654,"")</f>
        <v>#N/A</v>
      </c>
      <c r="E1889" s="17" t="e">
        <f>VLOOKUP(Audit!D654,$V$3:$AE$12,4,FALSE)&amp; Audit!T654 &amp; VLOOKUP(Audit!D654,$V$13:$AE$22,4,FALSE)&amp; IF(Audit!D654=10,Audit!V654&amp;Audit!W654,"")</f>
        <v>#N/A</v>
      </c>
      <c r="F1889" s="17" t="e">
        <f>VLOOKUP(Audit!E654,$V$3:$AE$12,5,FALSE) &amp; VLOOKUP(Audit!E654,$V$13:$AE$22,5,FALSE)&amp; IF(Audit!E654=10,Audit!V654&amp;Audit!W654,"")</f>
        <v>#N/A</v>
      </c>
      <c r="G1889" s="17" t="e">
        <f>VLOOKUP(Audit!F654,$V$3:$AE$12,6,FALSE) &amp; VLOOKUP(Audit!F654,$V$13:$AE$22,6,FALSE)&amp; IF(Audit!F654=10,Audit!V654&amp;Audit!W654,"")</f>
        <v>#N/A</v>
      </c>
      <c r="H1889" s="17" t="e">
        <f>VLOOKUP(Audit!G654,$V$3:$AE$12,7,FALSE) &amp; VLOOKUP(Audit!G654,$V$13:$AE$22,7,FALSE)&amp;IF(Audit!G654=10,Audit!V654&amp;Audit!W654,"")</f>
        <v>#N/A</v>
      </c>
      <c r="I1889" s="17" t="e">
        <f>VLOOKUP(Audit!H654,$V$3:$AE$12,8,FALSE) &amp; Audit!U654 &amp; VLOOKUP(Audit!H654,$V$13:$AE$22,8,FALSE)&amp;IF(Audit!H654=10,Audit!V654&amp;Audit!W654,"")</f>
        <v>#N/A</v>
      </c>
      <c r="J1889" s="17" t="e">
        <f>VLOOKUP(Audit!I654,$V$3:$AE$12,9,FALSE) &amp; VLOOKUP(Audit!I654,$V$13:$AE$22,9,FALSE) &amp; IF(Audit!I654=10,Audit!V654&amp;Audit!W654,"") &amp; IF(Audit!I654&lt;&gt;1,U1889,"")</f>
        <v>#N/A</v>
      </c>
      <c r="K1889" s="17" t="e">
        <f>VLOOKUP(Audit!J654,$V$3:$AE$12,10,FALSE) &amp; Audit!S654 &amp; VLOOKUP(Audit!J654,$V$13:$AE$22,10,FALSE) &amp; IF(Audit!J654=10,Audit!V654&amp;Audit!W654,"") &amp; IF(Audit!J654&lt;&gt;1,U1889,"")</f>
        <v>#N/A</v>
      </c>
      <c r="L1889" s="10">
        <f>Audit!K654</f>
        <v>0</v>
      </c>
      <c r="M1889" s="10" t="e">
        <f t="shared" si="881"/>
        <v>#N/A</v>
      </c>
      <c r="N1889" s="10" t="e">
        <f t="shared" si="882"/>
        <v>#N/A</v>
      </c>
      <c r="O1889" s="10" t="e">
        <f t="shared" si="883"/>
        <v>#N/A</v>
      </c>
      <c r="P1889" s="10" t="e">
        <f t="shared" si="884"/>
        <v>#N/A</v>
      </c>
      <c r="Q1889" s="10" t="e">
        <f t="shared" si="885"/>
        <v>#N/A</v>
      </c>
      <c r="R1889" s="10" t="e">
        <f t="shared" si="886"/>
        <v>#N/A</v>
      </c>
      <c r="S1889" s="10" t="e">
        <f t="shared" si="887"/>
        <v>#N/A</v>
      </c>
      <c r="T1889" s="10" t="e">
        <f t="shared" si="888"/>
        <v>#N/A</v>
      </c>
      <c r="U1889" s="17" t="str">
        <f>IF(Audit!M654="","",VLOOKUP(Audit!M654,$W$26:$X$35,2,FALSE)) &amp; Audit!N654 &amp; IF(Audit!O654="","",IF(Audit!N654&lt;=1.4,VLOOKUP(Audit!O654,$W$38:X1934,2,FALSE),VLOOKUP(Audit!O654,$W$51:$X$61,2,FALSE))) &amp; IF(Audit!P654="","",VLOOKUP(Audit!P654,$Y$26:$Z$35,2,FALSE) &amp; Audit!Q654 &amp; IF(Audit!O654="","",IF(Audit!Q654&lt;=1.4,VLOOKUP(Audit!R654,$Y$38:$Z$48,2,FALSE),VLOOKUP(Audit!R654,$Y$51:$Z$61,2,FALSE))))</f>
        <v/>
      </c>
      <c r="V1889" s="21"/>
      <c r="AH1889" s="49">
        <f>Audit!A654</f>
        <v>0</v>
      </c>
      <c r="AI1889" s="50" t="e">
        <f>VLOOKUP(Audit!B654,$V$3:$AE$12,2,FALSE)&amp; IF(Audit!B654=10,Audit!V654,"")</f>
        <v>#N/A</v>
      </c>
      <c r="AJ1889" s="50" t="e">
        <f>VLOOKUP(Audit!B654,$V$13:$AE$22,2,FALSE)&amp; IF(Audit!B654=10,Audit!W654,"")</f>
        <v>#N/A</v>
      </c>
      <c r="AK1889" s="47" t="e">
        <f t="shared" si="889"/>
        <v>#N/A</v>
      </c>
      <c r="AL1889" s="50" t="e">
        <f>VLOOKUP(Audit!C654,$V$3:$AE$12,3,FALSE)&amp; IF(Audit!C654=10,Audit!V654,"")</f>
        <v>#N/A</v>
      </c>
      <c r="AM1889" s="50" t="e">
        <f>VLOOKUP(Audit!C654,$V$13:$AE$22,3,FALSE)&amp; IF(Audit!C654=10,Audit!W654,"")</f>
        <v>#N/A</v>
      </c>
      <c r="AN1889" s="47" t="e">
        <f t="shared" si="890"/>
        <v>#N/A</v>
      </c>
      <c r="AO1889" s="50" t="e">
        <f>VLOOKUP(Audit!D654,$V$3:$AE$12,4,FALSE) &amp;  Audit!T654 &amp; IF(Audit!D654=10,Audit!V654,"")</f>
        <v>#N/A</v>
      </c>
      <c r="AP1889" s="50" t="e">
        <f>VLOOKUP(Audit!D654,$V$13:$AE$22,4,FALSE)&amp; IF(Audit!D654=10,Audit!W654,"")</f>
        <v>#N/A</v>
      </c>
      <c r="AQ1889" s="47" t="e">
        <f t="shared" si="891"/>
        <v>#N/A</v>
      </c>
      <c r="AR1889" s="50" t="e">
        <f>VLOOKUP(Audit!E654,$V$3:$AE$12,5,FALSE)&amp; IF(Audit!E654=10,Audit!V654,"")</f>
        <v>#N/A</v>
      </c>
      <c r="AS1889" s="50" t="e">
        <f>VLOOKUP(Audit!E654,$V$13:$AE$22,5,FALSE)&amp; IF(Audit!E654=10,Audit!W654,"")</f>
        <v>#N/A</v>
      </c>
      <c r="AT1889" s="47" t="e">
        <f t="shared" si="892"/>
        <v>#N/A</v>
      </c>
      <c r="AU1889" s="50" t="e">
        <f>VLOOKUP(Audit!F654,$V$3:$AE$12,6,FALSE)&amp; IF(Audit!F654=10,Audit!V654,"")</f>
        <v>#N/A</v>
      </c>
      <c r="AV1889" s="50" t="e">
        <f>VLOOKUP(Audit!F654,$V$13:$AE$22,6,FALSE)&amp; IF(Audit!F654=10,Audit!W654,"")</f>
        <v>#N/A</v>
      </c>
      <c r="AW1889" s="47" t="e">
        <f t="shared" si="893"/>
        <v>#N/A</v>
      </c>
      <c r="AX1889" s="50" t="e">
        <f>VLOOKUP(Audit!G654,$V$3:$AE$12,7,FALSE)&amp; IF(Audit!G654=10,Audit!V654,"")</f>
        <v>#N/A</v>
      </c>
      <c r="AY1889" s="50" t="e">
        <f>VLOOKUP(Audit!G654,$V$13:$AE$22,7,FALSE) &amp; IF(Audit!G654=10,Audit!W654,"")</f>
        <v>#N/A</v>
      </c>
      <c r="AZ1889" s="47" t="e">
        <f t="shared" si="894"/>
        <v>#N/A</v>
      </c>
      <c r="BA1889" s="50" t="e">
        <f>VLOOKUP(Audit!H654,$V$3:$AE$12,8,FALSE)&amp; Audit!U654 &amp; IF(Audit!H654=10,Audit!V654,"")</f>
        <v>#N/A</v>
      </c>
      <c r="BB1889" s="50" t="e">
        <f>VLOOKUP(Audit!H654,$V$13:$AE$22,8,FALSE) &amp; IF(Audit!H654=10,Audit!W654,"")</f>
        <v>#N/A</v>
      </c>
      <c r="BC1889" s="47" t="e">
        <f t="shared" si="895"/>
        <v>#N/A</v>
      </c>
      <c r="BD1889" s="50" t="e">
        <f>VLOOKUP(Audit!I654,$V$3:$AE$12,9,FALSE)&amp; IF(Audit!I654=10,Audit!V654,"")</f>
        <v>#N/A</v>
      </c>
      <c r="BE1889" s="50" t="e">
        <f>VLOOKUP(Audit!I654,$V$13:$AE$22,9,FALSE) &amp; IF(Audit!I654=10,Audit!W654,"") &amp; IF(Audit!I654&lt;&gt;1,U1889,"")</f>
        <v>#N/A</v>
      </c>
      <c r="BF1889" s="47" t="e">
        <f t="shared" si="896"/>
        <v>#N/A</v>
      </c>
      <c r="BG1889" s="50" t="e">
        <f>VLOOKUP(Audit!J654,$V$3:$AE$12,10,FALSE) &amp; Audit!S654 &amp; IF(Audit!J654=10,Audit!V654,"")</f>
        <v>#N/A</v>
      </c>
      <c r="BH1889" s="50" t="e">
        <f>VLOOKUP(Audit!J654,$V$13:$AE$22,10,FALSE) &amp; IF(Audit!J654=10,Audit!W654,"") &amp; IF(Audit!J654&lt;&gt;1,U1889,"")</f>
        <v>#N/A</v>
      </c>
      <c r="BI1889" s="47" t="e">
        <f t="shared" si="897"/>
        <v>#N/A</v>
      </c>
      <c r="BJ1889" s="48" t="str">
        <f t="shared" si="898"/>
        <v/>
      </c>
      <c r="BK1889" s="48" t="str">
        <f t="shared" si="899"/>
        <v/>
      </c>
      <c r="BL1889" s="48" t="str">
        <f t="shared" si="900"/>
        <v/>
      </c>
      <c r="BM1889" s="48" t="str">
        <f t="shared" si="901"/>
        <v/>
      </c>
      <c r="BN1889" s="48" t="str">
        <f t="shared" si="902"/>
        <v/>
      </c>
      <c r="BO1889" s="48" t="str">
        <f t="shared" si="903"/>
        <v/>
      </c>
      <c r="BP1889" s="48" t="str">
        <f t="shared" si="904"/>
        <v/>
      </c>
      <c r="BQ1889" s="48" t="str">
        <f t="shared" si="905"/>
        <v/>
      </c>
      <c r="BR1889" s="48" t="str">
        <f t="shared" si="906"/>
        <v/>
      </c>
      <c r="BS1889" s="48" t="str">
        <f t="shared" si="907"/>
        <v/>
      </c>
      <c r="BT1889" s="48" t="str">
        <f t="shared" si="908"/>
        <v/>
      </c>
      <c r="BU1889" s="48" t="str">
        <f t="shared" si="909"/>
        <v/>
      </c>
    </row>
    <row r="1890" spans="1:73">
      <c r="A1890" s="10">
        <f>Audit!A655</f>
        <v>0</v>
      </c>
      <c r="B1890" s="10" t="e">
        <f t="shared" si="880"/>
        <v>#N/A</v>
      </c>
      <c r="C1890" s="17" t="e">
        <f>VLOOKUP(Audit!B655,$V$3:$AE$12,2,FALSE) &amp; VLOOKUP(Audit!B655,$V$13:$AE$22,2,FALSE)&amp; IF(Audit!B655=10,Audit!V655&amp;Audit!W655,"")</f>
        <v>#N/A</v>
      </c>
      <c r="D1890" s="17" t="e">
        <f>VLOOKUP(Audit!C655,$V$3:$AE$12,3,FALSE) &amp; VLOOKUP(Audit!C655,$V$13:$AE$22,3,FALSE) &amp;IF(Audit!C655=10,Audit!V655&amp;Audit!W655,"")</f>
        <v>#N/A</v>
      </c>
      <c r="E1890" s="17" t="e">
        <f>VLOOKUP(Audit!D655,$V$3:$AE$12,4,FALSE)&amp; Audit!T655 &amp; VLOOKUP(Audit!D655,$V$13:$AE$22,4,FALSE)&amp; IF(Audit!D655=10,Audit!V655&amp;Audit!W655,"")</f>
        <v>#N/A</v>
      </c>
      <c r="F1890" s="17" t="e">
        <f>VLOOKUP(Audit!E655,$V$3:$AE$12,5,FALSE) &amp; VLOOKUP(Audit!E655,$V$13:$AE$22,5,FALSE)&amp; IF(Audit!E655=10,Audit!V655&amp;Audit!W655,"")</f>
        <v>#N/A</v>
      </c>
      <c r="G1890" s="17" t="e">
        <f>VLOOKUP(Audit!F655,$V$3:$AE$12,6,FALSE) &amp; VLOOKUP(Audit!F655,$V$13:$AE$22,6,FALSE)&amp; IF(Audit!F655=10,Audit!V655&amp;Audit!W655,"")</f>
        <v>#N/A</v>
      </c>
      <c r="H1890" s="17" t="e">
        <f>VLOOKUP(Audit!G655,$V$3:$AE$12,7,FALSE) &amp; VLOOKUP(Audit!G655,$V$13:$AE$22,7,FALSE)&amp;IF(Audit!G655=10,Audit!V655&amp;Audit!W655,"")</f>
        <v>#N/A</v>
      </c>
      <c r="I1890" s="17" t="e">
        <f>VLOOKUP(Audit!H655,$V$3:$AE$12,8,FALSE) &amp; Audit!U655 &amp; VLOOKUP(Audit!H655,$V$13:$AE$22,8,FALSE)&amp;IF(Audit!H655=10,Audit!V655&amp;Audit!W655,"")</f>
        <v>#N/A</v>
      </c>
      <c r="J1890" s="17" t="e">
        <f>VLOOKUP(Audit!I655,$V$3:$AE$12,9,FALSE) &amp; VLOOKUP(Audit!I655,$V$13:$AE$22,9,FALSE) &amp; IF(Audit!I655=10,Audit!V655&amp;Audit!W655,"") &amp; IF(Audit!I655&lt;&gt;1,U1890,"")</f>
        <v>#N/A</v>
      </c>
      <c r="K1890" s="17" t="e">
        <f>VLOOKUP(Audit!J655,$V$3:$AE$12,10,FALSE) &amp; Audit!S655 &amp; VLOOKUP(Audit!J655,$V$13:$AE$22,10,FALSE) &amp; IF(Audit!J655=10,Audit!V655&amp;Audit!W655,"") &amp; IF(Audit!J655&lt;&gt;1,U1890,"")</f>
        <v>#N/A</v>
      </c>
      <c r="L1890" s="10">
        <f>Audit!K655</f>
        <v>0</v>
      </c>
      <c r="M1890" s="10" t="e">
        <f t="shared" si="881"/>
        <v>#N/A</v>
      </c>
      <c r="N1890" s="10" t="e">
        <f t="shared" si="882"/>
        <v>#N/A</v>
      </c>
      <c r="O1890" s="10" t="e">
        <f t="shared" si="883"/>
        <v>#N/A</v>
      </c>
      <c r="P1890" s="10" t="e">
        <f t="shared" si="884"/>
        <v>#N/A</v>
      </c>
      <c r="Q1890" s="10" t="e">
        <f t="shared" si="885"/>
        <v>#N/A</v>
      </c>
      <c r="R1890" s="10" t="e">
        <f t="shared" si="886"/>
        <v>#N/A</v>
      </c>
      <c r="S1890" s="10" t="e">
        <f t="shared" si="887"/>
        <v>#N/A</v>
      </c>
      <c r="T1890" s="10" t="e">
        <f t="shared" si="888"/>
        <v>#N/A</v>
      </c>
      <c r="U1890" s="17" t="str">
        <f>IF(Audit!M655="","",VLOOKUP(Audit!M655,$W$26:$X$35,2,FALSE)) &amp; Audit!N655 &amp; IF(Audit!O655="","",IF(Audit!N655&lt;=1.4,VLOOKUP(Audit!O655,$W$38:X1935,2,FALSE),VLOOKUP(Audit!O655,$W$51:$X$61,2,FALSE))) &amp; IF(Audit!P655="","",VLOOKUP(Audit!P655,$Y$26:$Z$35,2,FALSE) &amp; Audit!Q655 &amp; IF(Audit!O655="","",IF(Audit!Q655&lt;=1.4,VLOOKUP(Audit!R655,$Y$38:$Z$48,2,FALSE),VLOOKUP(Audit!R655,$Y$51:$Z$61,2,FALSE))))</f>
        <v/>
      </c>
      <c r="V1890" s="21"/>
      <c r="AH1890" s="49">
        <f>Audit!A655</f>
        <v>0</v>
      </c>
      <c r="AI1890" s="50" t="e">
        <f>VLOOKUP(Audit!B655,$V$3:$AE$12,2,FALSE)&amp; IF(Audit!B655=10,Audit!V655,"")</f>
        <v>#N/A</v>
      </c>
      <c r="AJ1890" s="50" t="e">
        <f>VLOOKUP(Audit!B655,$V$13:$AE$22,2,FALSE)&amp; IF(Audit!B655=10,Audit!W655,"")</f>
        <v>#N/A</v>
      </c>
      <c r="AK1890" s="47" t="e">
        <f t="shared" si="889"/>
        <v>#N/A</v>
      </c>
      <c r="AL1890" s="50" t="e">
        <f>VLOOKUP(Audit!C655,$V$3:$AE$12,3,FALSE)&amp; IF(Audit!C655=10,Audit!V655,"")</f>
        <v>#N/A</v>
      </c>
      <c r="AM1890" s="50" t="e">
        <f>VLOOKUP(Audit!C655,$V$13:$AE$22,3,FALSE)&amp; IF(Audit!C655=10,Audit!W655,"")</f>
        <v>#N/A</v>
      </c>
      <c r="AN1890" s="47" t="e">
        <f t="shared" si="890"/>
        <v>#N/A</v>
      </c>
      <c r="AO1890" s="50" t="e">
        <f>VLOOKUP(Audit!D655,$V$3:$AE$12,4,FALSE) &amp;  Audit!T655 &amp; IF(Audit!D655=10,Audit!V655,"")</f>
        <v>#N/A</v>
      </c>
      <c r="AP1890" s="50" t="e">
        <f>VLOOKUP(Audit!D655,$V$13:$AE$22,4,FALSE)&amp; IF(Audit!D655=10,Audit!W655,"")</f>
        <v>#N/A</v>
      </c>
      <c r="AQ1890" s="47" t="e">
        <f t="shared" si="891"/>
        <v>#N/A</v>
      </c>
      <c r="AR1890" s="50" t="e">
        <f>VLOOKUP(Audit!E655,$V$3:$AE$12,5,FALSE)&amp; IF(Audit!E655=10,Audit!V655,"")</f>
        <v>#N/A</v>
      </c>
      <c r="AS1890" s="50" t="e">
        <f>VLOOKUP(Audit!E655,$V$13:$AE$22,5,FALSE)&amp; IF(Audit!E655=10,Audit!W655,"")</f>
        <v>#N/A</v>
      </c>
      <c r="AT1890" s="47" t="e">
        <f t="shared" si="892"/>
        <v>#N/A</v>
      </c>
      <c r="AU1890" s="50" t="e">
        <f>VLOOKUP(Audit!F655,$V$3:$AE$12,6,FALSE)&amp; IF(Audit!F655=10,Audit!V655,"")</f>
        <v>#N/A</v>
      </c>
      <c r="AV1890" s="50" t="e">
        <f>VLOOKUP(Audit!F655,$V$13:$AE$22,6,FALSE)&amp; IF(Audit!F655=10,Audit!W655,"")</f>
        <v>#N/A</v>
      </c>
      <c r="AW1890" s="47" t="e">
        <f t="shared" si="893"/>
        <v>#N/A</v>
      </c>
      <c r="AX1890" s="50" t="e">
        <f>VLOOKUP(Audit!G655,$V$3:$AE$12,7,FALSE)&amp; IF(Audit!G655=10,Audit!V655,"")</f>
        <v>#N/A</v>
      </c>
      <c r="AY1890" s="50" t="e">
        <f>VLOOKUP(Audit!G655,$V$13:$AE$22,7,FALSE) &amp; IF(Audit!G655=10,Audit!W655,"")</f>
        <v>#N/A</v>
      </c>
      <c r="AZ1890" s="47" t="e">
        <f t="shared" si="894"/>
        <v>#N/A</v>
      </c>
      <c r="BA1890" s="50" t="e">
        <f>VLOOKUP(Audit!H655,$V$3:$AE$12,8,FALSE)&amp; Audit!U655 &amp; IF(Audit!H655=10,Audit!V655,"")</f>
        <v>#N/A</v>
      </c>
      <c r="BB1890" s="50" t="e">
        <f>VLOOKUP(Audit!H655,$V$13:$AE$22,8,FALSE) &amp; IF(Audit!H655=10,Audit!W655,"")</f>
        <v>#N/A</v>
      </c>
      <c r="BC1890" s="47" t="e">
        <f t="shared" si="895"/>
        <v>#N/A</v>
      </c>
      <c r="BD1890" s="50" t="e">
        <f>VLOOKUP(Audit!I655,$V$3:$AE$12,9,FALSE)&amp; IF(Audit!I655=10,Audit!V655,"")</f>
        <v>#N/A</v>
      </c>
      <c r="BE1890" s="50" t="e">
        <f>VLOOKUP(Audit!I655,$V$13:$AE$22,9,FALSE) &amp; IF(Audit!I655=10,Audit!W655,"") &amp; IF(Audit!I655&lt;&gt;1,U1890,"")</f>
        <v>#N/A</v>
      </c>
      <c r="BF1890" s="47" t="e">
        <f t="shared" si="896"/>
        <v>#N/A</v>
      </c>
      <c r="BG1890" s="50" t="e">
        <f>VLOOKUP(Audit!J655,$V$3:$AE$12,10,FALSE) &amp; Audit!S655 &amp; IF(Audit!J655=10,Audit!V655,"")</f>
        <v>#N/A</v>
      </c>
      <c r="BH1890" s="50" t="e">
        <f>VLOOKUP(Audit!J655,$V$13:$AE$22,10,FALSE) &amp; IF(Audit!J655=10,Audit!W655,"") &amp; IF(Audit!J655&lt;&gt;1,U1890,"")</f>
        <v>#N/A</v>
      </c>
      <c r="BI1890" s="47" t="e">
        <f t="shared" si="897"/>
        <v>#N/A</v>
      </c>
      <c r="BJ1890" s="48" t="str">
        <f t="shared" si="898"/>
        <v/>
      </c>
      <c r="BK1890" s="48" t="str">
        <f t="shared" si="899"/>
        <v/>
      </c>
      <c r="BL1890" s="48" t="str">
        <f t="shared" si="900"/>
        <v/>
      </c>
      <c r="BM1890" s="48" t="str">
        <f t="shared" si="901"/>
        <v/>
      </c>
      <c r="BN1890" s="48" t="str">
        <f t="shared" si="902"/>
        <v/>
      </c>
      <c r="BO1890" s="48" t="str">
        <f t="shared" si="903"/>
        <v/>
      </c>
      <c r="BP1890" s="48" t="str">
        <f t="shared" si="904"/>
        <v/>
      </c>
      <c r="BQ1890" s="48" t="str">
        <f t="shared" si="905"/>
        <v/>
      </c>
      <c r="BR1890" s="48" t="str">
        <f t="shared" si="906"/>
        <v/>
      </c>
      <c r="BS1890" s="48" t="str">
        <f t="shared" si="907"/>
        <v/>
      </c>
      <c r="BT1890" s="48" t="str">
        <f t="shared" si="908"/>
        <v/>
      </c>
      <c r="BU1890" s="48" t="str">
        <f t="shared" si="909"/>
        <v/>
      </c>
    </row>
    <row r="1891" spans="1:73">
      <c r="A1891" s="10">
        <f>Audit!A656</f>
        <v>0</v>
      </c>
      <c r="B1891" s="10" t="e">
        <f t="shared" si="880"/>
        <v>#N/A</v>
      </c>
      <c r="C1891" s="17" t="e">
        <f>VLOOKUP(Audit!B656,$V$3:$AE$12,2,FALSE) &amp; VLOOKUP(Audit!B656,$V$13:$AE$22,2,FALSE)&amp; IF(Audit!B656=10,Audit!V656&amp;Audit!W656,"")</f>
        <v>#N/A</v>
      </c>
      <c r="D1891" s="17" t="e">
        <f>VLOOKUP(Audit!C656,$V$3:$AE$12,3,FALSE) &amp; VLOOKUP(Audit!C656,$V$13:$AE$22,3,FALSE) &amp;IF(Audit!C656=10,Audit!V656&amp;Audit!W656,"")</f>
        <v>#N/A</v>
      </c>
      <c r="E1891" s="17" t="e">
        <f>VLOOKUP(Audit!D656,$V$3:$AE$12,4,FALSE)&amp; Audit!T656 &amp; VLOOKUP(Audit!D656,$V$13:$AE$22,4,FALSE)&amp; IF(Audit!D656=10,Audit!V656&amp;Audit!W656,"")</f>
        <v>#N/A</v>
      </c>
      <c r="F1891" s="17" t="e">
        <f>VLOOKUP(Audit!E656,$V$3:$AE$12,5,FALSE) &amp; VLOOKUP(Audit!E656,$V$13:$AE$22,5,FALSE)&amp; IF(Audit!E656=10,Audit!V656&amp;Audit!W656,"")</f>
        <v>#N/A</v>
      </c>
      <c r="G1891" s="17" t="e">
        <f>VLOOKUP(Audit!F656,$V$3:$AE$12,6,FALSE) &amp; VLOOKUP(Audit!F656,$V$13:$AE$22,6,FALSE)&amp; IF(Audit!F656=10,Audit!V656&amp;Audit!W656,"")</f>
        <v>#N/A</v>
      </c>
      <c r="H1891" s="17" t="e">
        <f>VLOOKUP(Audit!G656,$V$3:$AE$12,7,FALSE) &amp; VLOOKUP(Audit!G656,$V$13:$AE$22,7,FALSE)&amp;IF(Audit!G656=10,Audit!V656&amp;Audit!W656,"")</f>
        <v>#N/A</v>
      </c>
      <c r="I1891" s="17" t="e">
        <f>VLOOKUP(Audit!H656,$V$3:$AE$12,8,FALSE) &amp; Audit!U656 &amp; VLOOKUP(Audit!H656,$V$13:$AE$22,8,FALSE)&amp;IF(Audit!H656=10,Audit!V656&amp;Audit!W656,"")</f>
        <v>#N/A</v>
      </c>
      <c r="J1891" s="17" t="e">
        <f>VLOOKUP(Audit!I656,$V$3:$AE$12,9,FALSE) &amp; VLOOKUP(Audit!I656,$V$13:$AE$22,9,FALSE) &amp; IF(Audit!I656=10,Audit!V656&amp;Audit!W656,"") &amp; IF(Audit!I656&lt;&gt;1,U1891,"")</f>
        <v>#N/A</v>
      </c>
      <c r="K1891" s="17" t="e">
        <f>VLOOKUP(Audit!J656,$V$3:$AE$12,10,FALSE) &amp; Audit!S656 &amp; VLOOKUP(Audit!J656,$V$13:$AE$22,10,FALSE) &amp; IF(Audit!J656=10,Audit!V656&amp;Audit!W656,"") &amp; IF(Audit!J656&lt;&gt;1,U1891,"")</f>
        <v>#N/A</v>
      </c>
      <c r="L1891" s="10">
        <f>Audit!K656</f>
        <v>0</v>
      </c>
      <c r="M1891" s="10" t="e">
        <f t="shared" si="881"/>
        <v>#N/A</v>
      </c>
      <c r="N1891" s="10" t="e">
        <f t="shared" si="882"/>
        <v>#N/A</v>
      </c>
      <c r="O1891" s="10" t="e">
        <f t="shared" si="883"/>
        <v>#N/A</v>
      </c>
      <c r="P1891" s="10" t="e">
        <f t="shared" si="884"/>
        <v>#N/A</v>
      </c>
      <c r="Q1891" s="10" t="e">
        <f t="shared" si="885"/>
        <v>#N/A</v>
      </c>
      <c r="R1891" s="10" t="e">
        <f t="shared" si="886"/>
        <v>#N/A</v>
      </c>
      <c r="S1891" s="10" t="e">
        <f t="shared" si="887"/>
        <v>#N/A</v>
      </c>
      <c r="T1891" s="10" t="e">
        <f t="shared" si="888"/>
        <v>#N/A</v>
      </c>
      <c r="U1891" s="17" t="str">
        <f>IF(Audit!M656="","",VLOOKUP(Audit!M656,$W$26:$X$35,2,FALSE)) &amp; Audit!N656 &amp; IF(Audit!O656="","",IF(Audit!N656&lt;=1.4,VLOOKUP(Audit!O656,$W$38:X1936,2,FALSE),VLOOKUP(Audit!O656,$W$51:$X$61,2,FALSE))) &amp; IF(Audit!P656="","",VLOOKUP(Audit!P656,$Y$26:$Z$35,2,FALSE) &amp; Audit!Q656 &amp; IF(Audit!O656="","",IF(Audit!Q656&lt;=1.4,VLOOKUP(Audit!R656,$Y$38:$Z$48,2,FALSE),VLOOKUP(Audit!R656,$Y$51:$Z$61,2,FALSE))))</f>
        <v/>
      </c>
      <c r="V1891" s="21"/>
      <c r="AH1891" s="49">
        <f>Audit!A656</f>
        <v>0</v>
      </c>
      <c r="AI1891" s="50" t="e">
        <f>VLOOKUP(Audit!B656,$V$3:$AE$12,2,FALSE)&amp; IF(Audit!B656=10,Audit!V656,"")</f>
        <v>#N/A</v>
      </c>
      <c r="AJ1891" s="50" t="e">
        <f>VLOOKUP(Audit!B656,$V$13:$AE$22,2,FALSE)&amp; IF(Audit!B656=10,Audit!W656,"")</f>
        <v>#N/A</v>
      </c>
      <c r="AK1891" s="47" t="e">
        <f t="shared" si="889"/>
        <v>#N/A</v>
      </c>
      <c r="AL1891" s="50" t="e">
        <f>VLOOKUP(Audit!C656,$V$3:$AE$12,3,FALSE)&amp; IF(Audit!C656=10,Audit!V656,"")</f>
        <v>#N/A</v>
      </c>
      <c r="AM1891" s="50" t="e">
        <f>VLOOKUP(Audit!C656,$V$13:$AE$22,3,FALSE)&amp; IF(Audit!C656=10,Audit!W656,"")</f>
        <v>#N/A</v>
      </c>
      <c r="AN1891" s="47" t="e">
        <f t="shared" si="890"/>
        <v>#N/A</v>
      </c>
      <c r="AO1891" s="50" t="e">
        <f>VLOOKUP(Audit!D656,$V$3:$AE$12,4,FALSE) &amp;  Audit!T656 &amp; IF(Audit!D656=10,Audit!V656,"")</f>
        <v>#N/A</v>
      </c>
      <c r="AP1891" s="50" t="e">
        <f>VLOOKUP(Audit!D656,$V$13:$AE$22,4,FALSE)&amp; IF(Audit!D656=10,Audit!W656,"")</f>
        <v>#N/A</v>
      </c>
      <c r="AQ1891" s="47" t="e">
        <f t="shared" si="891"/>
        <v>#N/A</v>
      </c>
      <c r="AR1891" s="50" t="e">
        <f>VLOOKUP(Audit!E656,$V$3:$AE$12,5,FALSE)&amp; IF(Audit!E656=10,Audit!V656,"")</f>
        <v>#N/A</v>
      </c>
      <c r="AS1891" s="50" t="e">
        <f>VLOOKUP(Audit!E656,$V$13:$AE$22,5,FALSE)&amp; IF(Audit!E656=10,Audit!W656,"")</f>
        <v>#N/A</v>
      </c>
      <c r="AT1891" s="47" t="e">
        <f t="shared" si="892"/>
        <v>#N/A</v>
      </c>
      <c r="AU1891" s="50" t="e">
        <f>VLOOKUP(Audit!F656,$V$3:$AE$12,6,FALSE)&amp; IF(Audit!F656=10,Audit!V656,"")</f>
        <v>#N/A</v>
      </c>
      <c r="AV1891" s="50" t="e">
        <f>VLOOKUP(Audit!F656,$V$13:$AE$22,6,FALSE)&amp; IF(Audit!F656=10,Audit!W656,"")</f>
        <v>#N/A</v>
      </c>
      <c r="AW1891" s="47" t="e">
        <f t="shared" si="893"/>
        <v>#N/A</v>
      </c>
      <c r="AX1891" s="50" t="e">
        <f>VLOOKUP(Audit!G656,$V$3:$AE$12,7,FALSE)&amp; IF(Audit!G656=10,Audit!V656,"")</f>
        <v>#N/A</v>
      </c>
      <c r="AY1891" s="50" t="e">
        <f>VLOOKUP(Audit!G656,$V$13:$AE$22,7,FALSE) &amp; IF(Audit!G656=10,Audit!W656,"")</f>
        <v>#N/A</v>
      </c>
      <c r="AZ1891" s="47" t="e">
        <f t="shared" si="894"/>
        <v>#N/A</v>
      </c>
      <c r="BA1891" s="50" t="e">
        <f>VLOOKUP(Audit!H656,$V$3:$AE$12,8,FALSE)&amp; Audit!U656 &amp; IF(Audit!H656=10,Audit!V656,"")</f>
        <v>#N/A</v>
      </c>
      <c r="BB1891" s="50" t="e">
        <f>VLOOKUP(Audit!H656,$V$13:$AE$22,8,FALSE) &amp; IF(Audit!H656=10,Audit!W656,"")</f>
        <v>#N/A</v>
      </c>
      <c r="BC1891" s="47" t="e">
        <f t="shared" si="895"/>
        <v>#N/A</v>
      </c>
      <c r="BD1891" s="50" t="e">
        <f>VLOOKUP(Audit!I656,$V$3:$AE$12,9,FALSE)&amp; IF(Audit!I656=10,Audit!V656,"")</f>
        <v>#N/A</v>
      </c>
      <c r="BE1891" s="50" t="e">
        <f>VLOOKUP(Audit!I656,$V$13:$AE$22,9,FALSE) &amp; IF(Audit!I656=10,Audit!W656,"") &amp; IF(Audit!I656&lt;&gt;1,U1891,"")</f>
        <v>#N/A</v>
      </c>
      <c r="BF1891" s="47" t="e">
        <f t="shared" si="896"/>
        <v>#N/A</v>
      </c>
      <c r="BG1891" s="50" t="e">
        <f>VLOOKUP(Audit!J656,$V$3:$AE$12,10,FALSE) &amp; Audit!S656 &amp; IF(Audit!J656=10,Audit!V656,"")</f>
        <v>#N/A</v>
      </c>
      <c r="BH1891" s="50" t="e">
        <f>VLOOKUP(Audit!J656,$V$13:$AE$22,10,FALSE) &amp; IF(Audit!J656=10,Audit!W656,"") &amp; IF(Audit!J656&lt;&gt;1,U1891,"")</f>
        <v>#N/A</v>
      </c>
      <c r="BI1891" s="47" t="e">
        <f t="shared" si="897"/>
        <v>#N/A</v>
      </c>
      <c r="BJ1891" s="48" t="str">
        <f t="shared" si="898"/>
        <v/>
      </c>
      <c r="BK1891" s="48" t="str">
        <f t="shared" si="899"/>
        <v/>
      </c>
      <c r="BL1891" s="48" t="str">
        <f t="shared" si="900"/>
        <v/>
      </c>
      <c r="BM1891" s="48" t="str">
        <f t="shared" si="901"/>
        <v/>
      </c>
      <c r="BN1891" s="48" t="str">
        <f t="shared" si="902"/>
        <v/>
      </c>
      <c r="BO1891" s="48" t="str">
        <f t="shared" si="903"/>
        <v/>
      </c>
      <c r="BP1891" s="48" t="str">
        <f t="shared" si="904"/>
        <v/>
      </c>
      <c r="BQ1891" s="48" t="str">
        <f t="shared" si="905"/>
        <v/>
      </c>
      <c r="BR1891" s="48" t="str">
        <f t="shared" si="906"/>
        <v/>
      </c>
      <c r="BS1891" s="48" t="str">
        <f t="shared" si="907"/>
        <v/>
      </c>
      <c r="BT1891" s="48" t="str">
        <f t="shared" si="908"/>
        <v/>
      </c>
      <c r="BU1891" s="48" t="str">
        <f t="shared" si="909"/>
        <v/>
      </c>
    </row>
    <row r="1892" spans="1:73">
      <c r="A1892" s="10">
        <f>Audit!A657</f>
        <v>0</v>
      </c>
      <c r="B1892" s="10" t="e">
        <f t="shared" si="880"/>
        <v>#N/A</v>
      </c>
      <c r="C1892" s="17" t="e">
        <f>VLOOKUP(Audit!B657,$V$3:$AE$12,2,FALSE) &amp; VLOOKUP(Audit!B657,$V$13:$AE$22,2,FALSE)&amp; IF(Audit!B657=10,Audit!V657&amp;Audit!W657,"")</f>
        <v>#N/A</v>
      </c>
      <c r="D1892" s="17" t="e">
        <f>VLOOKUP(Audit!C657,$V$3:$AE$12,3,FALSE) &amp; VLOOKUP(Audit!C657,$V$13:$AE$22,3,FALSE) &amp;IF(Audit!C657=10,Audit!V657&amp;Audit!W657,"")</f>
        <v>#N/A</v>
      </c>
      <c r="E1892" s="17" t="e">
        <f>VLOOKUP(Audit!D657,$V$3:$AE$12,4,FALSE)&amp; Audit!T657 &amp; VLOOKUP(Audit!D657,$V$13:$AE$22,4,FALSE)&amp; IF(Audit!D657=10,Audit!V657&amp;Audit!W657,"")</f>
        <v>#N/A</v>
      </c>
      <c r="F1892" s="17" t="e">
        <f>VLOOKUP(Audit!E657,$V$3:$AE$12,5,FALSE) &amp; VLOOKUP(Audit!E657,$V$13:$AE$22,5,FALSE)&amp; IF(Audit!E657=10,Audit!V657&amp;Audit!W657,"")</f>
        <v>#N/A</v>
      </c>
      <c r="G1892" s="17" t="e">
        <f>VLOOKUP(Audit!F657,$V$3:$AE$12,6,FALSE) &amp; VLOOKUP(Audit!F657,$V$13:$AE$22,6,FALSE)&amp; IF(Audit!F657=10,Audit!V657&amp;Audit!W657,"")</f>
        <v>#N/A</v>
      </c>
      <c r="H1892" s="17" t="e">
        <f>VLOOKUP(Audit!G657,$V$3:$AE$12,7,FALSE) &amp; VLOOKUP(Audit!G657,$V$13:$AE$22,7,FALSE)&amp;IF(Audit!G657=10,Audit!V657&amp;Audit!W657,"")</f>
        <v>#N/A</v>
      </c>
      <c r="I1892" s="17" t="e">
        <f>VLOOKUP(Audit!H657,$V$3:$AE$12,8,FALSE) &amp; Audit!U657 &amp; VLOOKUP(Audit!H657,$V$13:$AE$22,8,FALSE)&amp;IF(Audit!H657=10,Audit!V657&amp;Audit!W657,"")</f>
        <v>#N/A</v>
      </c>
      <c r="J1892" s="17" t="e">
        <f>VLOOKUP(Audit!I657,$V$3:$AE$12,9,FALSE) &amp; VLOOKUP(Audit!I657,$V$13:$AE$22,9,FALSE) &amp; IF(Audit!I657=10,Audit!V657&amp;Audit!W657,"") &amp; IF(Audit!I657&lt;&gt;1,U1892,"")</f>
        <v>#N/A</v>
      </c>
      <c r="K1892" s="17" t="e">
        <f>VLOOKUP(Audit!J657,$V$3:$AE$12,10,FALSE) &amp; Audit!S657 &amp; VLOOKUP(Audit!J657,$V$13:$AE$22,10,FALSE) &amp; IF(Audit!J657=10,Audit!V657&amp;Audit!W657,"") &amp; IF(Audit!J657&lt;&gt;1,U1892,"")</f>
        <v>#N/A</v>
      </c>
      <c r="L1892" s="10">
        <f>Audit!K657</f>
        <v>0</v>
      </c>
      <c r="M1892" s="10" t="e">
        <f t="shared" si="881"/>
        <v>#N/A</v>
      </c>
      <c r="N1892" s="10" t="e">
        <f t="shared" si="882"/>
        <v>#N/A</v>
      </c>
      <c r="O1892" s="10" t="e">
        <f t="shared" si="883"/>
        <v>#N/A</v>
      </c>
      <c r="P1892" s="10" t="e">
        <f t="shared" si="884"/>
        <v>#N/A</v>
      </c>
      <c r="Q1892" s="10" t="e">
        <f t="shared" si="885"/>
        <v>#N/A</v>
      </c>
      <c r="R1892" s="10" t="e">
        <f t="shared" si="886"/>
        <v>#N/A</v>
      </c>
      <c r="S1892" s="10" t="e">
        <f t="shared" si="887"/>
        <v>#N/A</v>
      </c>
      <c r="T1892" s="10" t="e">
        <f t="shared" si="888"/>
        <v>#N/A</v>
      </c>
      <c r="U1892" s="17" t="str">
        <f>IF(Audit!M657="","",VLOOKUP(Audit!M657,$W$26:$X$35,2,FALSE)) &amp; Audit!N657 &amp; IF(Audit!O657="","",IF(Audit!N657&lt;=1.4,VLOOKUP(Audit!O657,$W$38:X1937,2,FALSE),VLOOKUP(Audit!O657,$W$51:$X$61,2,FALSE))) &amp; IF(Audit!P657="","",VLOOKUP(Audit!P657,$Y$26:$Z$35,2,FALSE) &amp; Audit!Q657 &amp; IF(Audit!O657="","",IF(Audit!Q657&lt;=1.4,VLOOKUP(Audit!R657,$Y$38:$Z$48,2,FALSE),VLOOKUP(Audit!R657,$Y$51:$Z$61,2,FALSE))))</f>
        <v/>
      </c>
      <c r="V1892" s="21"/>
      <c r="AH1892" s="49">
        <f>Audit!A657</f>
        <v>0</v>
      </c>
      <c r="AI1892" s="50" t="e">
        <f>VLOOKUP(Audit!B657,$V$3:$AE$12,2,FALSE)&amp; IF(Audit!B657=10,Audit!V657,"")</f>
        <v>#N/A</v>
      </c>
      <c r="AJ1892" s="50" t="e">
        <f>VLOOKUP(Audit!B657,$V$13:$AE$22,2,FALSE)&amp; IF(Audit!B657=10,Audit!W657,"")</f>
        <v>#N/A</v>
      </c>
      <c r="AK1892" s="47" t="e">
        <f t="shared" si="889"/>
        <v>#N/A</v>
      </c>
      <c r="AL1892" s="50" t="e">
        <f>VLOOKUP(Audit!C657,$V$3:$AE$12,3,FALSE)&amp; IF(Audit!C657=10,Audit!V657,"")</f>
        <v>#N/A</v>
      </c>
      <c r="AM1892" s="50" t="e">
        <f>VLOOKUP(Audit!C657,$V$13:$AE$22,3,FALSE)&amp; IF(Audit!C657=10,Audit!W657,"")</f>
        <v>#N/A</v>
      </c>
      <c r="AN1892" s="47" t="e">
        <f t="shared" si="890"/>
        <v>#N/A</v>
      </c>
      <c r="AO1892" s="50" t="e">
        <f>VLOOKUP(Audit!D657,$V$3:$AE$12,4,FALSE) &amp;  Audit!T657 &amp; IF(Audit!D657=10,Audit!V657,"")</f>
        <v>#N/A</v>
      </c>
      <c r="AP1892" s="50" t="e">
        <f>VLOOKUP(Audit!D657,$V$13:$AE$22,4,FALSE)&amp; IF(Audit!D657=10,Audit!W657,"")</f>
        <v>#N/A</v>
      </c>
      <c r="AQ1892" s="47" t="e">
        <f t="shared" si="891"/>
        <v>#N/A</v>
      </c>
      <c r="AR1892" s="50" t="e">
        <f>VLOOKUP(Audit!E657,$V$3:$AE$12,5,FALSE)&amp; IF(Audit!E657=10,Audit!V657,"")</f>
        <v>#N/A</v>
      </c>
      <c r="AS1892" s="50" t="e">
        <f>VLOOKUP(Audit!E657,$V$13:$AE$22,5,FALSE)&amp; IF(Audit!E657=10,Audit!W657,"")</f>
        <v>#N/A</v>
      </c>
      <c r="AT1892" s="47" t="e">
        <f t="shared" si="892"/>
        <v>#N/A</v>
      </c>
      <c r="AU1892" s="50" t="e">
        <f>VLOOKUP(Audit!F657,$V$3:$AE$12,6,FALSE)&amp; IF(Audit!F657=10,Audit!V657,"")</f>
        <v>#N/A</v>
      </c>
      <c r="AV1892" s="50" t="e">
        <f>VLOOKUP(Audit!F657,$V$13:$AE$22,6,FALSE)&amp; IF(Audit!F657=10,Audit!W657,"")</f>
        <v>#N/A</v>
      </c>
      <c r="AW1892" s="47" t="e">
        <f t="shared" si="893"/>
        <v>#N/A</v>
      </c>
      <c r="AX1892" s="50" t="e">
        <f>VLOOKUP(Audit!G657,$V$3:$AE$12,7,FALSE)&amp; IF(Audit!G657=10,Audit!V657,"")</f>
        <v>#N/A</v>
      </c>
      <c r="AY1892" s="50" t="e">
        <f>VLOOKUP(Audit!G657,$V$13:$AE$22,7,FALSE) &amp; IF(Audit!G657=10,Audit!W657,"")</f>
        <v>#N/A</v>
      </c>
      <c r="AZ1892" s="47" t="e">
        <f t="shared" si="894"/>
        <v>#N/A</v>
      </c>
      <c r="BA1892" s="50" t="e">
        <f>VLOOKUP(Audit!H657,$V$3:$AE$12,8,FALSE)&amp; Audit!U657 &amp; IF(Audit!H657=10,Audit!V657,"")</f>
        <v>#N/A</v>
      </c>
      <c r="BB1892" s="50" t="e">
        <f>VLOOKUP(Audit!H657,$V$13:$AE$22,8,FALSE) &amp; IF(Audit!H657=10,Audit!W657,"")</f>
        <v>#N/A</v>
      </c>
      <c r="BC1892" s="47" t="e">
        <f t="shared" si="895"/>
        <v>#N/A</v>
      </c>
      <c r="BD1892" s="50" t="e">
        <f>VLOOKUP(Audit!I657,$V$3:$AE$12,9,FALSE)&amp; IF(Audit!I657=10,Audit!V657,"")</f>
        <v>#N/A</v>
      </c>
      <c r="BE1892" s="50" t="e">
        <f>VLOOKUP(Audit!I657,$V$13:$AE$22,9,FALSE) &amp; IF(Audit!I657=10,Audit!W657,"") &amp; IF(Audit!I657&lt;&gt;1,U1892,"")</f>
        <v>#N/A</v>
      </c>
      <c r="BF1892" s="47" t="e">
        <f t="shared" si="896"/>
        <v>#N/A</v>
      </c>
      <c r="BG1892" s="50" t="e">
        <f>VLOOKUP(Audit!J657,$V$3:$AE$12,10,FALSE) &amp; Audit!S657 &amp; IF(Audit!J657=10,Audit!V657,"")</f>
        <v>#N/A</v>
      </c>
      <c r="BH1892" s="50" t="e">
        <f>VLOOKUP(Audit!J657,$V$13:$AE$22,10,FALSE) &amp; IF(Audit!J657=10,Audit!W657,"") &amp; IF(Audit!J657&lt;&gt;1,U1892,"")</f>
        <v>#N/A</v>
      </c>
      <c r="BI1892" s="47" t="e">
        <f t="shared" si="897"/>
        <v>#N/A</v>
      </c>
      <c r="BJ1892" s="48" t="str">
        <f t="shared" si="898"/>
        <v/>
      </c>
      <c r="BK1892" s="48" t="str">
        <f t="shared" si="899"/>
        <v/>
      </c>
      <c r="BL1892" s="48" t="str">
        <f t="shared" si="900"/>
        <v/>
      </c>
      <c r="BM1892" s="48" t="str">
        <f t="shared" si="901"/>
        <v/>
      </c>
      <c r="BN1892" s="48" t="str">
        <f t="shared" si="902"/>
        <v/>
      </c>
      <c r="BO1892" s="48" t="str">
        <f t="shared" si="903"/>
        <v/>
      </c>
      <c r="BP1892" s="48" t="str">
        <f t="shared" si="904"/>
        <v/>
      </c>
      <c r="BQ1892" s="48" t="str">
        <f t="shared" si="905"/>
        <v/>
      </c>
      <c r="BR1892" s="48" t="str">
        <f t="shared" si="906"/>
        <v/>
      </c>
      <c r="BS1892" s="48" t="str">
        <f t="shared" si="907"/>
        <v/>
      </c>
      <c r="BT1892" s="48" t="str">
        <f t="shared" si="908"/>
        <v/>
      </c>
      <c r="BU1892" s="48" t="str">
        <f t="shared" si="909"/>
        <v/>
      </c>
    </row>
    <row r="1893" spans="1:73">
      <c r="A1893" s="10">
        <f>Audit!A658</f>
        <v>0</v>
      </c>
      <c r="B1893" s="10" t="e">
        <f t="shared" si="880"/>
        <v>#N/A</v>
      </c>
      <c r="C1893" s="17" t="e">
        <f>VLOOKUP(Audit!B658,$V$3:$AE$12,2,FALSE) &amp; VLOOKUP(Audit!B658,$V$13:$AE$22,2,FALSE)&amp; IF(Audit!B658=10,Audit!V658&amp;Audit!W658,"")</f>
        <v>#N/A</v>
      </c>
      <c r="D1893" s="17" t="e">
        <f>VLOOKUP(Audit!C658,$V$3:$AE$12,3,FALSE) &amp; VLOOKUP(Audit!C658,$V$13:$AE$22,3,FALSE) &amp;IF(Audit!C658=10,Audit!V658&amp;Audit!W658,"")</f>
        <v>#N/A</v>
      </c>
      <c r="E1893" s="17" t="e">
        <f>VLOOKUP(Audit!D658,$V$3:$AE$12,4,FALSE)&amp; Audit!T658 &amp; VLOOKUP(Audit!D658,$V$13:$AE$22,4,FALSE)&amp; IF(Audit!D658=10,Audit!V658&amp;Audit!W658,"")</f>
        <v>#N/A</v>
      </c>
      <c r="F1893" s="17" t="e">
        <f>VLOOKUP(Audit!E658,$V$3:$AE$12,5,FALSE) &amp; VLOOKUP(Audit!E658,$V$13:$AE$22,5,FALSE)&amp; IF(Audit!E658=10,Audit!V658&amp;Audit!W658,"")</f>
        <v>#N/A</v>
      </c>
      <c r="G1893" s="17" t="e">
        <f>VLOOKUP(Audit!F658,$V$3:$AE$12,6,FALSE) &amp; VLOOKUP(Audit!F658,$V$13:$AE$22,6,FALSE)&amp; IF(Audit!F658=10,Audit!V658&amp;Audit!W658,"")</f>
        <v>#N/A</v>
      </c>
      <c r="H1893" s="17" t="e">
        <f>VLOOKUP(Audit!G658,$V$3:$AE$12,7,FALSE) &amp; VLOOKUP(Audit!G658,$V$13:$AE$22,7,FALSE)&amp;IF(Audit!G658=10,Audit!V658&amp;Audit!W658,"")</f>
        <v>#N/A</v>
      </c>
      <c r="I1893" s="17" t="e">
        <f>VLOOKUP(Audit!H658,$V$3:$AE$12,8,FALSE) &amp; Audit!U658 &amp; VLOOKUP(Audit!H658,$V$13:$AE$22,8,FALSE)&amp;IF(Audit!H658=10,Audit!V658&amp;Audit!W658,"")</f>
        <v>#N/A</v>
      </c>
      <c r="J1893" s="17" t="e">
        <f>VLOOKUP(Audit!I658,$V$3:$AE$12,9,FALSE) &amp; VLOOKUP(Audit!I658,$V$13:$AE$22,9,FALSE) &amp; IF(Audit!I658=10,Audit!V658&amp;Audit!W658,"") &amp; IF(Audit!I658&lt;&gt;1,U1893,"")</f>
        <v>#N/A</v>
      </c>
      <c r="K1893" s="17" t="e">
        <f>VLOOKUP(Audit!J658,$V$3:$AE$12,10,FALSE) &amp; Audit!S658 &amp; VLOOKUP(Audit!J658,$V$13:$AE$22,10,FALSE) &amp; IF(Audit!J658=10,Audit!V658&amp;Audit!W658,"") &amp; IF(Audit!J658&lt;&gt;1,U1893,"")</f>
        <v>#N/A</v>
      </c>
      <c r="L1893" s="10">
        <f>Audit!K658</f>
        <v>0</v>
      </c>
      <c r="M1893" s="10" t="e">
        <f t="shared" si="881"/>
        <v>#N/A</v>
      </c>
      <c r="N1893" s="10" t="e">
        <f t="shared" si="882"/>
        <v>#N/A</v>
      </c>
      <c r="O1893" s="10" t="e">
        <f t="shared" si="883"/>
        <v>#N/A</v>
      </c>
      <c r="P1893" s="10" t="e">
        <f t="shared" si="884"/>
        <v>#N/A</v>
      </c>
      <c r="Q1893" s="10" t="e">
        <f t="shared" si="885"/>
        <v>#N/A</v>
      </c>
      <c r="R1893" s="10" t="e">
        <f t="shared" si="886"/>
        <v>#N/A</v>
      </c>
      <c r="S1893" s="10" t="e">
        <f t="shared" si="887"/>
        <v>#N/A</v>
      </c>
      <c r="T1893" s="10" t="e">
        <f t="shared" si="888"/>
        <v>#N/A</v>
      </c>
      <c r="U1893" s="17" t="str">
        <f>IF(Audit!M658="","",VLOOKUP(Audit!M658,$W$26:$X$35,2,FALSE)) &amp; Audit!N658 &amp; IF(Audit!O658="","",IF(Audit!N658&lt;=1.4,VLOOKUP(Audit!O658,$W$38:X1938,2,FALSE),VLOOKUP(Audit!O658,$W$51:$X$61,2,FALSE))) &amp; IF(Audit!P658="","",VLOOKUP(Audit!P658,$Y$26:$Z$35,2,FALSE) &amp; Audit!Q658 &amp; IF(Audit!O658="","",IF(Audit!Q658&lt;=1.4,VLOOKUP(Audit!R658,$Y$38:$Z$48,2,FALSE),VLOOKUP(Audit!R658,$Y$51:$Z$61,2,FALSE))))</f>
        <v/>
      </c>
      <c r="V1893" s="21"/>
      <c r="AH1893" s="49">
        <f>Audit!A658</f>
        <v>0</v>
      </c>
      <c r="AI1893" s="50" t="e">
        <f>VLOOKUP(Audit!B658,$V$3:$AE$12,2,FALSE)&amp; IF(Audit!B658=10,Audit!V658,"")</f>
        <v>#N/A</v>
      </c>
      <c r="AJ1893" s="50" t="e">
        <f>VLOOKUP(Audit!B658,$V$13:$AE$22,2,FALSE)&amp; IF(Audit!B658=10,Audit!W658,"")</f>
        <v>#N/A</v>
      </c>
      <c r="AK1893" s="47" t="e">
        <f t="shared" si="889"/>
        <v>#N/A</v>
      </c>
      <c r="AL1893" s="50" t="e">
        <f>VLOOKUP(Audit!C658,$V$3:$AE$12,3,FALSE)&amp; IF(Audit!C658=10,Audit!V658,"")</f>
        <v>#N/A</v>
      </c>
      <c r="AM1893" s="50" t="e">
        <f>VLOOKUP(Audit!C658,$V$13:$AE$22,3,FALSE)&amp; IF(Audit!C658=10,Audit!W658,"")</f>
        <v>#N/A</v>
      </c>
      <c r="AN1893" s="47" t="e">
        <f t="shared" si="890"/>
        <v>#N/A</v>
      </c>
      <c r="AO1893" s="50" t="e">
        <f>VLOOKUP(Audit!D658,$V$3:$AE$12,4,FALSE) &amp;  Audit!T658 &amp; IF(Audit!D658=10,Audit!V658,"")</f>
        <v>#N/A</v>
      </c>
      <c r="AP1893" s="50" t="e">
        <f>VLOOKUP(Audit!D658,$V$13:$AE$22,4,FALSE)&amp; IF(Audit!D658=10,Audit!W658,"")</f>
        <v>#N/A</v>
      </c>
      <c r="AQ1893" s="47" t="e">
        <f t="shared" si="891"/>
        <v>#N/A</v>
      </c>
      <c r="AR1893" s="50" t="e">
        <f>VLOOKUP(Audit!E658,$V$3:$AE$12,5,FALSE)&amp; IF(Audit!E658=10,Audit!V658,"")</f>
        <v>#N/A</v>
      </c>
      <c r="AS1893" s="50" t="e">
        <f>VLOOKUP(Audit!E658,$V$13:$AE$22,5,FALSE)&amp; IF(Audit!E658=10,Audit!W658,"")</f>
        <v>#N/A</v>
      </c>
      <c r="AT1893" s="47" t="e">
        <f t="shared" si="892"/>
        <v>#N/A</v>
      </c>
      <c r="AU1893" s="50" t="e">
        <f>VLOOKUP(Audit!F658,$V$3:$AE$12,6,FALSE)&amp; IF(Audit!F658=10,Audit!V658,"")</f>
        <v>#N/A</v>
      </c>
      <c r="AV1893" s="50" t="e">
        <f>VLOOKUP(Audit!F658,$V$13:$AE$22,6,FALSE)&amp; IF(Audit!F658=10,Audit!W658,"")</f>
        <v>#N/A</v>
      </c>
      <c r="AW1893" s="47" t="e">
        <f t="shared" si="893"/>
        <v>#N/A</v>
      </c>
      <c r="AX1893" s="50" t="e">
        <f>VLOOKUP(Audit!G658,$V$3:$AE$12,7,FALSE)&amp; IF(Audit!G658=10,Audit!V658,"")</f>
        <v>#N/A</v>
      </c>
      <c r="AY1893" s="50" t="e">
        <f>VLOOKUP(Audit!G658,$V$13:$AE$22,7,FALSE) &amp; IF(Audit!G658=10,Audit!W658,"")</f>
        <v>#N/A</v>
      </c>
      <c r="AZ1893" s="47" t="e">
        <f t="shared" si="894"/>
        <v>#N/A</v>
      </c>
      <c r="BA1893" s="50" t="e">
        <f>VLOOKUP(Audit!H658,$V$3:$AE$12,8,FALSE)&amp; Audit!U658 &amp; IF(Audit!H658=10,Audit!V658,"")</f>
        <v>#N/A</v>
      </c>
      <c r="BB1893" s="50" t="e">
        <f>VLOOKUP(Audit!H658,$V$13:$AE$22,8,FALSE) &amp; IF(Audit!H658=10,Audit!W658,"")</f>
        <v>#N/A</v>
      </c>
      <c r="BC1893" s="47" t="e">
        <f t="shared" si="895"/>
        <v>#N/A</v>
      </c>
      <c r="BD1893" s="50" t="e">
        <f>VLOOKUP(Audit!I658,$V$3:$AE$12,9,FALSE)&amp; IF(Audit!I658=10,Audit!V658,"")</f>
        <v>#N/A</v>
      </c>
      <c r="BE1893" s="50" t="e">
        <f>VLOOKUP(Audit!I658,$V$13:$AE$22,9,FALSE) &amp; IF(Audit!I658=10,Audit!W658,"") &amp; IF(Audit!I658&lt;&gt;1,U1893,"")</f>
        <v>#N/A</v>
      </c>
      <c r="BF1893" s="47" t="e">
        <f t="shared" si="896"/>
        <v>#N/A</v>
      </c>
      <c r="BG1893" s="50" t="e">
        <f>VLOOKUP(Audit!J658,$V$3:$AE$12,10,FALSE) &amp; Audit!S658 &amp; IF(Audit!J658=10,Audit!V658,"")</f>
        <v>#N/A</v>
      </c>
      <c r="BH1893" s="50" t="e">
        <f>VLOOKUP(Audit!J658,$V$13:$AE$22,10,FALSE) &amp; IF(Audit!J658=10,Audit!W658,"") &amp; IF(Audit!J658&lt;&gt;1,U1893,"")</f>
        <v>#N/A</v>
      </c>
      <c r="BI1893" s="47" t="e">
        <f t="shared" si="897"/>
        <v>#N/A</v>
      </c>
      <c r="BJ1893" s="48" t="str">
        <f t="shared" si="898"/>
        <v/>
      </c>
      <c r="BK1893" s="48" t="str">
        <f t="shared" si="899"/>
        <v/>
      </c>
      <c r="BL1893" s="48" t="str">
        <f t="shared" si="900"/>
        <v/>
      </c>
      <c r="BM1893" s="48" t="str">
        <f t="shared" si="901"/>
        <v/>
      </c>
      <c r="BN1893" s="48" t="str">
        <f t="shared" si="902"/>
        <v/>
      </c>
      <c r="BO1893" s="48" t="str">
        <f t="shared" si="903"/>
        <v/>
      </c>
      <c r="BP1893" s="48" t="str">
        <f t="shared" si="904"/>
        <v/>
      </c>
      <c r="BQ1893" s="48" t="str">
        <f t="shared" si="905"/>
        <v/>
      </c>
      <c r="BR1893" s="48" t="str">
        <f t="shared" si="906"/>
        <v/>
      </c>
      <c r="BS1893" s="48" t="str">
        <f t="shared" si="907"/>
        <v/>
      </c>
      <c r="BT1893" s="48" t="str">
        <f t="shared" si="908"/>
        <v/>
      </c>
      <c r="BU1893" s="48" t="str">
        <f t="shared" si="909"/>
        <v/>
      </c>
    </row>
    <row r="1894" spans="1:73">
      <c r="A1894" s="10">
        <f>Audit!A659</f>
        <v>0</v>
      </c>
      <c r="B1894" s="10" t="e">
        <f t="shared" si="880"/>
        <v>#N/A</v>
      </c>
      <c r="C1894" s="17" t="e">
        <f>VLOOKUP(Audit!B659,$V$3:$AE$12,2,FALSE) &amp; VLOOKUP(Audit!B659,$V$13:$AE$22,2,FALSE)&amp; IF(Audit!B659=10,Audit!V659&amp;Audit!W659,"")</f>
        <v>#N/A</v>
      </c>
      <c r="D1894" s="17" t="e">
        <f>VLOOKUP(Audit!C659,$V$3:$AE$12,3,FALSE) &amp; VLOOKUP(Audit!C659,$V$13:$AE$22,3,FALSE) &amp;IF(Audit!C659=10,Audit!V659&amp;Audit!W659,"")</f>
        <v>#N/A</v>
      </c>
      <c r="E1894" s="17" t="e">
        <f>VLOOKUP(Audit!D659,$V$3:$AE$12,4,FALSE)&amp; Audit!T659 &amp; VLOOKUP(Audit!D659,$V$13:$AE$22,4,FALSE)&amp; IF(Audit!D659=10,Audit!V659&amp;Audit!W659,"")</f>
        <v>#N/A</v>
      </c>
      <c r="F1894" s="17" t="e">
        <f>VLOOKUP(Audit!E659,$V$3:$AE$12,5,FALSE) &amp; VLOOKUP(Audit!E659,$V$13:$AE$22,5,FALSE)&amp; IF(Audit!E659=10,Audit!V659&amp;Audit!W659,"")</f>
        <v>#N/A</v>
      </c>
      <c r="G1894" s="17" t="e">
        <f>VLOOKUP(Audit!F659,$V$3:$AE$12,6,FALSE) &amp; VLOOKUP(Audit!F659,$V$13:$AE$22,6,FALSE)&amp; IF(Audit!F659=10,Audit!V659&amp;Audit!W659,"")</f>
        <v>#N/A</v>
      </c>
      <c r="H1894" s="17" t="e">
        <f>VLOOKUP(Audit!G659,$V$3:$AE$12,7,FALSE) &amp; VLOOKUP(Audit!G659,$V$13:$AE$22,7,FALSE)&amp;IF(Audit!G659=10,Audit!V659&amp;Audit!W659,"")</f>
        <v>#N/A</v>
      </c>
      <c r="I1894" s="17" t="e">
        <f>VLOOKUP(Audit!H659,$V$3:$AE$12,8,FALSE) &amp; Audit!U659 &amp; VLOOKUP(Audit!H659,$V$13:$AE$22,8,FALSE)&amp;IF(Audit!H659=10,Audit!V659&amp;Audit!W659,"")</f>
        <v>#N/A</v>
      </c>
      <c r="J1894" s="17" t="e">
        <f>VLOOKUP(Audit!I659,$V$3:$AE$12,9,FALSE) &amp; VLOOKUP(Audit!I659,$V$13:$AE$22,9,FALSE) &amp; IF(Audit!I659=10,Audit!V659&amp;Audit!W659,"") &amp; IF(Audit!I659&lt;&gt;1,U1894,"")</f>
        <v>#N/A</v>
      </c>
      <c r="K1894" s="17" t="e">
        <f>VLOOKUP(Audit!J659,$V$3:$AE$12,10,FALSE) &amp; Audit!S659 &amp; VLOOKUP(Audit!J659,$V$13:$AE$22,10,FALSE) &amp; IF(Audit!J659=10,Audit!V659&amp;Audit!W659,"") &amp; IF(Audit!J659&lt;&gt;1,U1894,"")</f>
        <v>#N/A</v>
      </c>
      <c r="L1894" s="10">
        <f>Audit!K659</f>
        <v>0</v>
      </c>
      <c r="M1894" s="10" t="e">
        <f t="shared" si="881"/>
        <v>#N/A</v>
      </c>
      <c r="N1894" s="10" t="e">
        <f t="shared" si="882"/>
        <v>#N/A</v>
      </c>
      <c r="O1894" s="10" t="e">
        <f t="shared" si="883"/>
        <v>#N/A</v>
      </c>
      <c r="P1894" s="10" t="e">
        <f t="shared" si="884"/>
        <v>#N/A</v>
      </c>
      <c r="Q1894" s="10" t="e">
        <f t="shared" si="885"/>
        <v>#N/A</v>
      </c>
      <c r="R1894" s="10" t="e">
        <f t="shared" si="886"/>
        <v>#N/A</v>
      </c>
      <c r="S1894" s="10" t="e">
        <f t="shared" si="887"/>
        <v>#N/A</v>
      </c>
      <c r="T1894" s="10" t="e">
        <f t="shared" si="888"/>
        <v>#N/A</v>
      </c>
      <c r="U1894" s="17" t="str">
        <f>IF(Audit!M659="","",VLOOKUP(Audit!M659,$W$26:$X$35,2,FALSE)) &amp; Audit!N659 &amp; IF(Audit!O659="","",IF(Audit!N659&lt;=1.4,VLOOKUP(Audit!O659,$W$38:X1939,2,FALSE),VLOOKUP(Audit!O659,$W$51:$X$61,2,FALSE))) &amp; IF(Audit!P659="","",VLOOKUP(Audit!P659,$Y$26:$Z$35,2,FALSE) &amp; Audit!Q659 &amp; IF(Audit!O659="","",IF(Audit!Q659&lt;=1.4,VLOOKUP(Audit!R659,$Y$38:$Z$48,2,FALSE),VLOOKUP(Audit!R659,$Y$51:$Z$61,2,FALSE))))</f>
        <v/>
      </c>
      <c r="V1894" s="21"/>
      <c r="AH1894" s="49">
        <f>Audit!A659</f>
        <v>0</v>
      </c>
      <c r="AI1894" s="50" t="e">
        <f>VLOOKUP(Audit!B659,$V$3:$AE$12,2,FALSE)&amp; IF(Audit!B659=10,Audit!V659,"")</f>
        <v>#N/A</v>
      </c>
      <c r="AJ1894" s="50" t="e">
        <f>VLOOKUP(Audit!B659,$V$13:$AE$22,2,FALSE)&amp; IF(Audit!B659=10,Audit!W659,"")</f>
        <v>#N/A</v>
      </c>
      <c r="AK1894" s="47" t="e">
        <f t="shared" si="889"/>
        <v>#N/A</v>
      </c>
      <c r="AL1894" s="50" t="e">
        <f>VLOOKUP(Audit!C659,$V$3:$AE$12,3,FALSE)&amp; IF(Audit!C659=10,Audit!V659,"")</f>
        <v>#N/A</v>
      </c>
      <c r="AM1894" s="50" t="e">
        <f>VLOOKUP(Audit!C659,$V$13:$AE$22,3,FALSE)&amp; IF(Audit!C659=10,Audit!W659,"")</f>
        <v>#N/A</v>
      </c>
      <c r="AN1894" s="47" t="e">
        <f t="shared" si="890"/>
        <v>#N/A</v>
      </c>
      <c r="AO1894" s="50" t="e">
        <f>VLOOKUP(Audit!D659,$V$3:$AE$12,4,FALSE) &amp;  Audit!T659 &amp; IF(Audit!D659=10,Audit!V659,"")</f>
        <v>#N/A</v>
      </c>
      <c r="AP1894" s="50" t="e">
        <f>VLOOKUP(Audit!D659,$V$13:$AE$22,4,FALSE)&amp; IF(Audit!D659=10,Audit!W659,"")</f>
        <v>#N/A</v>
      </c>
      <c r="AQ1894" s="47" t="e">
        <f t="shared" si="891"/>
        <v>#N/A</v>
      </c>
      <c r="AR1894" s="50" t="e">
        <f>VLOOKUP(Audit!E659,$V$3:$AE$12,5,FALSE)&amp; IF(Audit!E659=10,Audit!V659,"")</f>
        <v>#N/A</v>
      </c>
      <c r="AS1894" s="50" t="e">
        <f>VLOOKUP(Audit!E659,$V$13:$AE$22,5,FALSE)&amp; IF(Audit!E659=10,Audit!W659,"")</f>
        <v>#N/A</v>
      </c>
      <c r="AT1894" s="47" t="e">
        <f t="shared" si="892"/>
        <v>#N/A</v>
      </c>
      <c r="AU1894" s="50" t="e">
        <f>VLOOKUP(Audit!F659,$V$3:$AE$12,6,FALSE)&amp; IF(Audit!F659=10,Audit!V659,"")</f>
        <v>#N/A</v>
      </c>
      <c r="AV1894" s="50" t="e">
        <f>VLOOKUP(Audit!F659,$V$13:$AE$22,6,FALSE)&amp; IF(Audit!F659=10,Audit!W659,"")</f>
        <v>#N/A</v>
      </c>
      <c r="AW1894" s="47" t="e">
        <f t="shared" si="893"/>
        <v>#N/A</v>
      </c>
      <c r="AX1894" s="50" t="e">
        <f>VLOOKUP(Audit!G659,$V$3:$AE$12,7,FALSE)&amp; IF(Audit!G659=10,Audit!V659,"")</f>
        <v>#N/A</v>
      </c>
      <c r="AY1894" s="50" t="e">
        <f>VLOOKUP(Audit!G659,$V$13:$AE$22,7,FALSE) &amp; IF(Audit!G659=10,Audit!W659,"")</f>
        <v>#N/A</v>
      </c>
      <c r="AZ1894" s="47" t="e">
        <f t="shared" si="894"/>
        <v>#N/A</v>
      </c>
      <c r="BA1894" s="50" t="e">
        <f>VLOOKUP(Audit!H659,$V$3:$AE$12,8,FALSE)&amp; Audit!U659 &amp; IF(Audit!H659=10,Audit!V659,"")</f>
        <v>#N/A</v>
      </c>
      <c r="BB1894" s="50" t="e">
        <f>VLOOKUP(Audit!H659,$V$13:$AE$22,8,FALSE) &amp; IF(Audit!H659=10,Audit!W659,"")</f>
        <v>#N/A</v>
      </c>
      <c r="BC1894" s="47" t="e">
        <f t="shared" si="895"/>
        <v>#N/A</v>
      </c>
      <c r="BD1894" s="50" t="e">
        <f>VLOOKUP(Audit!I659,$V$3:$AE$12,9,FALSE)&amp; IF(Audit!I659=10,Audit!V659,"")</f>
        <v>#N/A</v>
      </c>
      <c r="BE1894" s="50" t="e">
        <f>VLOOKUP(Audit!I659,$V$13:$AE$22,9,FALSE) &amp; IF(Audit!I659=10,Audit!W659,"") &amp; IF(Audit!I659&lt;&gt;1,U1894,"")</f>
        <v>#N/A</v>
      </c>
      <c r="BF1894" s="47" t="e">
        <f t="shared" si="896"/>
        <v>#N/A</v>
      </c>
      <c r="BG1894" s="50" t="e">
        <f>VLOOKUP(Audit!J659,$V$3:$AE$12,10,FALSE) &amp; Audit!S659 &amp; IF(Audit!J659=10,Audit!V659,"")</f>
        <v>#N/A</v>
      </c>
      <c r="BH1894" s="50" t="e">
        <f>VLOOKUP(Audit!J659,$V$13:$AE$22,10,FALSE) &amp; IF(Audit!J659=10,Audit!W659,"") &amp; IF(Audit!J659&lt;&gt;1,U1894,"")</f>
        <v>#N/A</v>
      </c>
      <c r="BI1894" s="47" t="e">
        <f t="shared" si="897"/>
        <v>#N/A</v>
      </c>
      <c r="BJ1894" s="48" t="str">
        <f t="shared" si="898"/>
        <v/>
      </c>
      <c r="BK1894" s="48" t="str">
        <f t="shared" si="899"/>
        <v/>
      </c>
      <c r="BL1894" s="48" t="str">
        <f t="shared" si="900"/>
        <v/>
      </c>
      <c r="BM1894" s="48" t="str">
        <f t="shared" si="901"/>
        <v/>
      </c>
      <c r="BN1894" s="48" t="str">
        <f t="shared" si="902"/>
        <v/>
      </c>
      <c r="BO1894" s="48" t="str">
        <f t="shared" si="903"/>
        <v/>
      </c>
      <c r="BP1894" s="48" t="str">
        <f t="shared" si="904"/>
        <v/>
      </c>
      <c r="BQ1894" s="48" t="str">
        <f t="shared" si="905"/>
        <v/>
      </c>
      <c r="BR1894" s="48" t="str">
        <f t="shared" si="906"/>
        <v/>
      </c>
      <c r="BS1894" s="48" t="str">
        <f t="shared" si="907"/>
        <v/>
      </c>
      <c r="BT1894" s="48" t="str">
        <f t="shared" si="908"/>
        <v/>
      </c>
      <c r="BU1894" s="48" t="str">
        <f t="shared" si="909"/>
        <v/>
      </c>
    </row>
    <row r="1895" spans="1:73">
      <c r="A1895" s="10">
        <f>Audit!A660</f>
        <v>0</v>
      </c>
      <c r="B1895" s="10" t="e">
        <f t="shared" si="880"/>
        <v>#N/A</v>
      </c>
      <c r="C1895" s="17" t="e">
        <f>VLOOKUP(Audit!B660,$V$3:$AE$12,2,FALSE) &amp; VLOOKUP(Audit!B660,$V$13:$AE$22,2,FALSE)&amp; IF(Audit!B660=10,Audit!V660&amp;Audit!W660,"")</f>
        <v>#N/A</v>
      </c>
      <c r="D1895" s="17" t="e">
        <f>VLOOKUP(Audit!C660,$V$3:$AE$12,3,FALSE) &amp; VLOOKUP(Audit!C660,$V$13:$AE$22,3,FALSE) &amp;IF(Audit!C660=10,Audit!V660&amp;Audit!W660,"")</f>
        <v>#N/A</v>
      </c>
      <c r="E1895" s="17" t="e">
        <f>VLOOKUP(Audit!D660,$V$3:$AE$12,4,FALSE)&amp; Audit!T660 &amp; VLOOKUP(Audit!D660,$V$13:$AE$22,4,FALSE)&amp; IF(Audit!D660=10,Audit!V660&amp;Audit!W660,"")</f>
        <v>#N/A</v>
      </c>
      <c r="F1895" s="17" t="e">
        <f>VLOOKUP(Audit!E660,$V$3:$AE$12,5,FALSE) &amp; VLOOKUP(Audit!E660,$V$13:$AE$22,5,FALSE)&amp; IF(Audit!E660=10,Audit!V660&amp;Audit!W660,"")</f>
        <v>#N/A</v>
      </c>
      <c r="G1895" s="17" t="e">
        <f>VLOOKUP(Audit!F660,$V$3:$AE$12,6,FALSE) &amp; VLOOKUP(Audit!F660,$V$13:$AE$22,6,FALSE)&amp; IF(Audit!F660=10,Audit!V660&amp;Audit!W660,"")</f>
        <v>#N/A</v>
      </c>
      <c r="H1895" s="17" t="e">
        <f>VLOOKUP(Audit!G660,$V$3:$AE$12,7,FALSE) &amp; VLOOKUP(Audit!G660,$V$13:$AE$22,7,FALSE)&amp;IF(Audit!G660=10,Audit!V660&amp;Audit!W660,"")</f>
        <v>#N/A</v>
      </c>
      <c r="I1895" s="17" t="e">
        <f>VLOOKUP(Audit!H660,$V$3:$AE$12,8,FALSE) &amp; Audit!U660 &amp; VLOOKUP(Audit!H660,$V$13:$AE$22,8,FALSE)&amp;IF(Audit!H660=10,Audit!V660&amp;Audit!W660,"")</f>
        <v>#N/A</v>
      </c>
      <c r="J1895" s="17" t="e">
        <f>VLOOKUP(Audit!I660,$V$3:$AE$12,9,FALSE) &amp; VLOOKUP(Audit!I660,$V$13:$AE$22,9,FALSE) &amp; IF(Audit!I660=10,Audit!V660&amp;Audit!W660,"") &amp; IF(Audit!I660&lt;&gt;1,U1895,"")</f>
        <v>#N/A</v>
      </c>
      <c r="K1895" s="17" t="e">
        <f>VLOOKUP(Audit!J660,$V$3:$AE$12,10,FALSE) &amp; Audit!S660 &amp; VLOOKUP(Audit!J660,$V$13:$AE$22,10,FALSE) &amp; IF(Audit!J660=10,Audit!V660&amp;Audit!W660,"") &amp; IF(Audit!J660&lt;&gt;1,U1895,"")</f>
        <v>#N/A</v>
      </c>
      <c r="L1895" s="10">
        <f>Audit!K660</f>
        <v>0</v>
      </c>
      <c r="M1895" s="10" t="e">
        <f t="shared" si="881"/>
        <v>#N/A</v>
      </c>
      <c r="N1895" s="10" t="e">
        <f t="shared" si="882"/>
        <v>#N/A</v>
      </c>
      <c r="O1895" s="10" t="e">
        <f t="shared" si="883"/>
        <v>#N/A</v>
      </c>
      <c r="P1895" s="10" t="e">
        <f t="shared" si="884"/>
        <v>#N/A</v>
      </c>
      <c r="Q1895" s="10" t="e">
        <f t="shared" si="885"/>
        <v>#N/A</v>
      </c>
      <c r="R1895" s="10" t="e">
        <f t="shared" si="886"/>
        <v>#N/A</v>
      </c>
      <c r="S1895" s="10" t="e">
        <f t="shared" si="887"/>
        <v>#N/A</v>
      </c>
      <c r="T1895" s="10" t="e">
        <f t="shared" si="888"/>
        <v>#N/A</v>
      </c>
      <c r="U1895" s="17" t="str">
        <f>IF(Audit!M660="","",VLOOKUP(Audit!M660,$W$26:$X$35,2,FALSE)) &amp; Audit!N660 &amp; IF(Audit!O660="","",IF(Audit!N660&lt;=1.4,VLOOKUP(Audit!O660,$W$38:X1940,2,FALSE),VLOOKUP(Audit!O660,$W$51:$X$61,2,FALSE))) &amp; IF(Audit!P660="","",VLOOKUP(Audit!P660,$Y$26:$Z$35,2,FALSE) &amp; Audit!Q660 &amp; IF(Audit!O660="","",IF(Audit!Q660&lt;=1.4,VLOOKUP(Audit!R660,$Y$38:$Z$48,2,FALSE),VLOOKUP(Audit!R660,$Y$51:$Z$61,2,FALSE))))</f>
        <v/>
      </c>
      <c r="V1895" s="21"/>
      <c r="AH1895" s="49">
        <f>Audit!A660</f>
        <v>0</v>
      </c>
      <c r="AI1895" s="50" t="e">
        <f>VLOOKUP(Audit!B660,$V$3:$AE$12,2,FALSE)&amp; IF(Audit!B660=10,Audit!V660,"")</f>
        <v>#N/A</v>
      </c>
      <c r="AJ1895" s="50" t="e">
        <f>VLOOKUP(Audit!B660,$V$13:$AE$22,2,FALSE)&amp; IF(Audit!B660=10,Audit!W660,"")</f>
        <v>#N/A</v>
      </c>
      <c r="AK1895" s="47" t="e">
        <f t="shared" si="889"/>
        <v>#N/A</v>
      </c>
      <c r="AL1895" s="50" t="e">
        <f>VLOOKUP(Audit!C660,$V$3:$AE$12,3,FALSE)&amp; IF(Audit!C660=10,Audit!V660,"")</f>
        <v>#N/A</v>
      </c>
      <c r="AM1895" s="50" t="e">
        <f>VLOOKUP(Audit!C660,$V$13:$AE$22,3,FALSE)&amp; IF(Audit!C660=10,Audit!W660,"")</f>
        <v>#N/A</v>
      </c>
      <c r="AN1895" s="47" t="e">
        <f t="shared" si="890"/>
        <v>#N/A</v>
      </c>
      <c r="AO1895" s="50" t="e">
        <f>VLOOKUP(Audit!D660,$V$3:$AE$12,4,FALSE) &amp;  Audit!T660 &amp; IF(Audit!D660=10,Audit!V660,"")</f>
        <v>#N/A</v>
      </c>
      <c r="AP1895" s="50" t="e">
        <f>VLOOKUP(Audit!D660,$V$13:$AE$22,4,FALSE)&amp; IF(Audit!D660=10,Audit!W660,"")</f>
        <v>#N/A</v>
      </c>
      <c r="AQ1895" s="47" t="e">
        <f t="shared" si="891"/>
        <v>#N/A</v>
      </c>
      <c r="AR1895" s="50" t="e">
        <f>VLOOKUP(Audit!E660,$V$3:$AE$12,5,FALSE)&amp; IF(Audit!E660=10,Audit!V660,"")</f>
        <v>#N/A</v>
      </c>
      <c r="AS1895" s="50" t="e">
        <f>VLOOKUP(Audit!E660,$V$13:$AE$22,5,FALSE)&amp; IF(Audit!E660=10,Audit!W660,"")</f>
        <v>#N/A</v>
      </c>
      <c r="AT1895" s="47" t="e">
        <f t="shared" si="892"/>
        <v>#N/A</v>
      </c>
      <c r="AU1895" s="50" t="e">
        <f>VLOOKUP(Audit!F660,$V$3:$AE$12,6,FALSE)&amp; IF(Audit!F660=10,Audit!V660,"")</f>
        <v>#N/A</v>
      </c>
      <c r="AV1895" s="50" t="e">
        <f>VLOOKUP(Audit!F660,$V$13:$AE$22,6,FALSE)&amp; IF(Audit!F660=10,Audit!W660,"")</f>
        <v>#N/A</v>
      </c>
      <c r="AW1895" s="47" t="e">
        <f t="shared" si="893"/>
        <v>#N/A</v>
      </c>
      <c r="AX1895" s="50" t="e">
        <f>VLOOKUP(Audit!G660,$V$3:$AE$12,7,FALSE)&amp; IF(Audit!G660=10,Audit!V660,"")</f>
        <v>#N/A</v>
      </c>
      <c r="AY1895" s="50" t="e">
        <f>VLOOKUP(Audit!G660,$V$13:$AE$22,7,FALSE) &amp; IF(Audit!G660=10,Audit!W660,"")</f>
        <v>#N/A</v>
      </c>
      <c r="AZ1895" s="47" t="e">
        <f t="shared" si="894"/>
        <v>#N/A</v>
      </c>
      <c r="BA1895" s="50" t="e">
        <f>VLOOKUP(Audit!H660,$V$3:$AE$12,8,FALSE)&amp; Audit!U660 &amp; IF(Audit!H660=10,Audit!V660,"")</f>
        <v>#N/A</v>
      </c>
      <c r="BB1895" s="50" t="e">
        <f>VLOOKUP(Audit!H660,$V$13:$AE$22,8,FALSE) &amp; IF(Audit!H660=10,Audit!W660,"")</f>
        <v>#N/A</v>
      </c>
      <c r="BC1895" s="47" t="e">
        <f t="shared" si="895"/>
        <v>#N/A</v>
      </c>
      <c r="BD1895" s="50" t="e">
        <f>VLOOKUP(Audit!I660,$V$3:$AE$12,9,FALSE)&amp; IF(Audit!I660=10,Audit!V660,"")</f>
        <v>#N/A</v>
      </c>
      <c r="BE1895" s="50" t="e">
        <f>VLOOKUP(Audit!I660,$V$13:$AE$22,9,FALSE) &amp; IF(Audit!I660=10,Audit!W660,"") &amp; IF(Audit!I660&lt;&gt;1,U1895,"")</f>
        <v>#N/A</v>
      </c>
      <c r="BF1895" s="47" t="e">
        <f t="shared" si="896"/>
        <v>#N/A</v>
      </c>
      <c r="BG1895" s="50" t="e">
        <f>VLOOKUP(Audit!J660,$V$3:$AE$12,10,FALSE) &amp; Audit!S660 &amp; IF(Audit!J660=10,Audit!V660,"")</f>
        <v>#N/A</v>
      </c>
      <c r="BH1895" s="50" t="e">
        <f>VLOOKUP(Audit!J660,$V$13:$AE$22,10,FALSE) &amp; IF(Audit!J660=10,Audit!W660,"") &amp; IF(Audit!J660&lt;&gt;1,U1895,"")</f>
        <v>#N/A</v>
      </c>
      <c r="BI1895" s="47" t="e">
        <f t="shared" si="897"/>
        <v>#N/A</v>
      </c>
      <c r="BJ1895" s="48" t="str">
        <f t="shared" si="898"/>
        <v/>
      </c>
      <c r="BK1895" s="48" t="str">
        <f t="shared" si="899"/>
        <v/>
      </c>
      <c r="BL1895" s="48" t="str">
        <f t="shared" si="900"/>
        <v/>
      </c>
      <c r="BM1895" s="48" t="str">
        <f t="shared" si="901"/>
        <v/>
      </c>
      <c r="BN1895" s="48" t="str">
        <f t="shared" si="902"/>
        <v/>
      </c>
      <c r="BO1895" s="48" t="str">
        <f t="shared" si="903"/>
        <v/>
      </c>
      <c r="BP1895" s="48" t="str">
        <f t="shared" si="904"/>
        <v/>
      </c>
      <c r="BQ1895" s="48" t="str">
        <f t="shared" si="905"/>
        <v/>
      </c>
      <c r="BR1895" s="48" t="str">
        <f t="shared" si="906"/>
        <v/>
      </c>
      <c r="BS1895" s="48" t="str">
        <f t="shared" si="907"/>
        <v/>
      </c>
      <c r="BT1895" s="48" t="str">
        <f t="shared" si="908"/>
        <v/>
      </c>
      <c r="BU1895" s="48" t="str">
        <f t="shared" si="909"/>
        <v/>
      </c>
    </row>
    <row r="1896" spans="1:73">
      <c r="A1896" s="10">
        <f>Audit!A661</f>
        <v>0</v>
      </c>
      <c r="B1896" s="10" t="e">
        <f t="shared" si="880"/>
        <v>#N/A</v>
      </c>
      <c r="C1896" s="17" t="e">
        <f>VLOOKUP(Audit!B661,$V$3:$AE$12,2,FALSE) &amp; VLOOKUP(Audit!B661,$V$13:$AE$22,2,FALSE)&amp; IF(Audit!B661=10,Audit!V661&amp;Audit!W661,"")</f>
        <v>#N/A</v>
      </c>
      <c r="D1896" s="17" t="e">
        <f>VLOOKUP(Audit!C661,$V$3:$AE$12,3,FALSE) &amp; VLOOKUP(Audit!C661,$V$13:$AE$22,3,FALSE) &amp;IF(Audit!C661=10,Audit!V661&amp;Audit!W661,"")</f>
        <v>#N/A</v>
      </c>
      <c r="E1896" s="17" t="e">
        <f>VLOOKUP(Audit!D661,$V$3:$AE$12,4,FALSE)&amp; Audit!T661 &amp; VLOOKUP(Audit!D661,$V$13:$AE$22,4,FALSE)&amp; IF(Audit!D661=10,Audit!V661&amp;Audit!W661,"")</f>
        <v>#N/A</v>
      </c>
      <c r="F1896" s="17" t="e">
        <f>VLOOKUP(Audit!E661,$V$3:$AE$12,5,FALSE) &amp; VLOOKUP(Audit!E661,$V$13:$AE$22,5,FALSE)&amp; IF(Audit!E661=10,Audit!V661&amp;Audit!W661,"")</f>
        <v>#N/A</v>
      </c>
      <c r="G1896" s="17" t="e">
        <f>VLOOKUP(Audit!F661,$V$3:$AE$12,6,FALSE) &amp; VLOOKUP(Audit!F661,$V$13:$AE$22,6,FALSE)&amp; IF(Audit!F661=10,Audit!V661&amp;Audit!W661,"")</f>
        <v>#N/A</v>
      </c>
      <c r="H1896" s="17" t="e">
        <f>VLOOKUP(Audit!G661,$V$3:$AE$12,7,FALSE) &amp; VLOOKUP(Audit!G661,$V$13:$AE$22,7,FALSE)&amp;IF(Audit!G661=10,Audit!V661&amp;Audit!W661,"")</f>
        <v>#N/A</v>
      </c>
      <c r="I1896" s="17" t="e">
        <f>VLOOKUP(Audit!H661,$V$3:$AE$12,8,FALSE) &amp; Audit!U661 &amp; VLOOKUP(Audit!H661,$V$13:$AE$22,8,FALSE)&amp;IF(Audit!H661=10,Audit!V661&amp;Audit!W661,"")</f>
        <v>#N/A</v>
      </c>
      <c r="J1896" s="17" t="e">
        <f>VLOOKUP(Audit!I661,$V$3:$AE$12,9,FALSE) &amp; VLOOKUP(Audit!I661,$V$13:$AE$22,9,FALSE) &amp; IF(Audit!I661=10,Audit!V661&amp;Audit!W661,"") &amp; IF(Audit!I661&lt;&gt;1,U1896,"")</f>
        <v>#N/A</v>
      </c>
      <c r="K1896" s="17" t="e">
        <f>VLOOKUP(Audit!J661,$V$3:$AE$12,10,FALSE) &amp; Audit!S661 &amp; VLOOKUP(Audit!J661,$V$13:$AE$22,10,FALSE) &amp; IF(Audit!J661=10,Audit!V661&amp;Audit!W661,"") &amp; IF(Audit!J661&lt;&gt;1,U1896,"")</f>
        <v>#N/A</v>
      </c>
      <c r="L1896" s="10">
        <f>Audit!K661</f>
        <v>0</v>
      </c>
      <c r="M1896" s="10" t="e">
        <f t="shared" si="881"/>
        <v>#N/A</v>
      </c>
      <c r="N1896" s="10" t="e">
        <f t="shared" si="882"/>
        <v>#N/A</v>
      </c>
      <c r="O1896" s="10" t="e">
        <f t="shared" si="883"/>
        <v>#N/A</v>
      </c>
      <c r="P1896" s="10" t="e">
        <f t="shared" si="884"/>
        <v>#N/A</v>
      </c>
      <c r="Q1896" s="10" t="e">
        <f t="shared" si="885"/>
        <v>#N/A</v>
      </c>
      <c r="R1896" s="10" t="e">
        <f t="shared" si="886"/>
        <v>#N/A</v>
      </c>
      <c r="S1896" s="10" t="e">
        <f t="shared" si="887"/>
        <v>#N/A</v>
      </c>
      <c r="T1896" s="10" t="e">
        <f t="shared" si="888"/>
        <v>#N/A</v>
      </c>
      <c r="U1896" s="17" t="str">
        <f>IF(Audit!M661="","",VLOOKUP(Audit!M661,$W$26:$X$35,2,FALSE)) &amp; Audit!N661 &amp; IF(Audit!O661="","",IF(Audit!N661&lt;=1.4,VLOOKUP(Audit!O661,$W$38:X1941,2,FALSE),VLOOKUP(Audit!O661,$W$51:$X$61,2,FALSE))) &amp; IF(Audit!P661="","",VLOOKUP(Audit!P661,$Y$26:$Z$35,2,FALSE) &amp; Audit!Q661 &amp; IF(Audit!O661="","",IF(Audit!Q661&lt;=1.4,VLOOKUP(Audit!R661,$Y$38:$Z$48,2,FALSE),VLOOKUP(Audit!R661,$Y$51:$Z$61,2,FALSE))))</f>
        <v/>
      </c>
      <c r="V1896" s="21"/>
      <c r="AH1896" s="49">
        <f>Audit!A661</f>
        <v>0</v>
      </c>
      <c r="AI1896" s="50" t="e">
        <f>VLOOKUP(Audit!B661,$V$3:$AE$12,2,FALSE)&amp; IF(Audit!B661=10,Audit!V661,"")</f>
        <v>#N/A</v>
      </c>
      <c r="AJ1896" s="50" t="e">
        <f>VLOOKUP(Audit!B661,$V$13:$AE$22,2,FALSE)&amp; IF(Audit!B661=10,Audit!W661,"")</f>
        <v>#N/A</v>
      </c>
      <c r="AK1896" s="47" t="e">
        <f t="shared" si="889"/>
        <v>#N/A</v>
      </c>
      <c r="AL1896" s="50" t="e">
        <f>VLOOKUP(Audit!C661,$V$3:$AE$12,3,FALSE)&amp; IF(Audit!C661=10,Audit!V661,"")</f>
        <v>#N/A</v>
      </c>
      <c r="AM1896" s="50" t="e">
        <f>VLOOKUP(Audit!C661,$V$13:$AE$22,3,FALSE)&amp; IF(Audit!C661=10,Audit!W661,"")</f>
        <v>#N/A</v>
      </c>
      <c r="AN1896" s="47" t="e">
        <f t="shared" si="890"/>
        <v>#N/A</v>
      </c>
      <c r="AO1896" s="50" t="e">
        <f>VLOOKUP(Audit!D661,$V$3:$AE$12,4,FALSE) &amp;  Audit!T661 &amp; IF(Audit!D661=10,Audit!V661,"")</f>
        <v>#N/A</v>
      </c>
      <c r="AP1896" s="50" t="e">
        <f>VLOOKUP(Audit!D661,$V$13:$AE$22,4,FALSE)&amp; IF(Audit!D661=10,Audit!W661,"")</f>
        <v>#N/A</v>
      </c>
      <c r="AQ1896" s="47" t="e">
        <f t="shared" si="891"/>
        <v>#N/A</v>
      </c>
      <c r="AR1896" s="50" t="e">
        <f>VLOOKUP(Audit!E661,$V$3:$AE$12,5,FALSE)&amp; IF(Audit!E661=10,Audit!V661,"")</f>
        <v>#N/A</v>
      </c>
      <c r="AS1896" s="50" t="e">
        <f>VLOOKUP(Audit!E661,$V$13:$AE$22,5,FALSE)&amp; IF(Audit!E661=10,Audit!W661,"")</f>
        <v>#N/A</v>
      </c>
      <c r="AT1896" s="47" t="e">
        <f t="shared" si="892"/>
        <v>#N/A</v>
      </c>
      <c r="AU1896" s="50" t="e">
        <f>VLOOKUP(Audit!F661,$V$3:$AE$12,6,FALSE)&amp; IF(Audit!F661=10,Audit!V661,"")</f>
        <v>#N/A</v>
      </c>
      <c r="AV1896" s="50" t="e">
        <f>VLOOKUP(Audit!F661,$V$13:$AE$22,6,FALSE)&amp; IF(Audit!F661=10,Audit!W661,"")</f>
        <v>#N/A</v>
      </c>
      <c r="AW1896" s="47" t="e">
        <f t="shared" si="893"/>
        <v>#N/A</v>
      </c>
      <c r="AX1896" s="50" t="e">
        <f>VLOOKUP(Audit!G661,$V$3:$AE$12,7,FALSE)&amp; IF(Audit!G661=10,Audit!V661,"")</f>
        <v>#N/A</v>
      </c>
      <c r="AY1896" s="50" t="e">
        <f>VLOOKUP(Audit!G661,$V$13:$AE$22,7,FALSE) &amp; IF(Audit!G661=10,Audit!W661,"")</f>
        <v>#N/A</v>
      </c>
      <c r="AZ1896" s="47" t="e">
        <f t="shared" si="894"/>
        <v>#N/A</v>
      </c>
      <c r="BA1896" s="50" t="e">
        <f>VLOOKUP(Audit!H661,$V$3:$AE$12,8,FALSE)&amp; Audit!U661 &amp; IF(Audit!H661=10,Audit!V661,"")</f>
        <v>#N/A</v>
      </c>
      <c r="BB1896" s="50" t="e">
        <f>VLOOKUP(Audit!H661,$V$13:$AE$22,8,FALSE) &amp; IF(Audit!H661=10,Audit!W661,"")</f>
        <v>#N/A</v>
      </c>
      <c r="BC1896" s="47" t="e">
        <f t="shared" si="895"/>
        <v>#N/A</v>
      </c>
      <c r="BD1896" s="50" t="e">
        <f>VLOOKUP(Audit!I661,$V$3:$AE$12,9,FALSE)&amp; IF(Audit!I661=10,Audit!V661,"")</f>
        <v>#N/A</v>
      </c>
      <c r="BE1896" s="50" t="e">
        <f>VLOOKUP(Audit!I661,$V$13:$AE$22,9,FALSE) &amp; IF(Audit!I661=10,Audit!W661,"") &amp; IF(Audit!I661&lt;&gt;1,U1896,"")</f>
        <v>#N/A</v>
      </c>
      <c r="BF1896" s="47" t="e">
        <f t="shared" si="896"/>
        <v>#N/A</v>
      </c>
      <c r="BG1896" s="50" t="e">
        <f>VLOOKUP(Audit!J661,$V$3:$AE$12,10,FALSE) &amp; Audit!S661 &amp; IF(Audit!J661=10,Audit!V661,"")</f>
        <v>#N/A</v>
      </c>
      <c r="BH1896" s="50" t="e">
        <f>VLOOKUP(Audit!J661,$V$13:$AE$22,10,FALSE) &amp; IF(Audit!J661=10,Audit!W661,"") &amp; IF(Audit!J661&lt;&gt;1,U1896,"")</f>
        <v>#N/A</v>
      </c>
      <c r="BI1896" s="47" t="e">
        <f t="shared" si="897"/>
        <v>#N/A</v>
      </c>
      <c r="BJ1896" s="48" t="str">
        <f t="shared" si="898"/>
        <v/>
      </c>
      <c r="BK1896" s="48" t="str">
        <f t="shared" si="899"/>
        <v/>
      </c>
      <c r="BL1896" s="48" t="str">
        <f t="shared" si="900"/>
        <v/>
      </c>
      <c r="BM1896" s="48" t="str">
        <f t="shared" si="901"/>
        <v/>
      </c>
      <c r="BN1896" s="48" t="str">
        <f t="shared" si="902"/>
        <v/>
      </c>
      <c r="BO1896" s="48" t="str">
        <f t="shared" si="903"/>
        <v/>
      </c>
      <c r="BP1896" s="48" t="str">
        <f t="shared" si="904"/>
        <v/>
      </c>
      <c r="BQ1896" s="48" t="str">
        <f t="shared" si="905"/>
        <v/>
      </c>
      <c r="BR1896" s="48" t="str">
        <f t="shared" si="906"/>
        <v/>
      </c>
      <c r="BS1896" s="48" t="str">
        <f t="shared" si="907"/>
        <v/>
      </c>
      <c r="BT1896" s="48" t="str">
        <f t="shared" si="908"/>
        <v/>
      </c>
      <c r="BU1896" s="48" t="str">
        <f t="shared" si="909"/>
        <v/>
      </c>
    </row>
    <row r="1897" spans="1:73">
      <c r="A1897" s="10">
        <f>Audit!A662</f>
        <v>0</v>
      </c>
      <c r="B1897" s="10" t="e">
        <f t="shared" si="880"/>
        <v>#N/A</v>
      </c>
      <c r="C1897" s="17" t="e">
        <f>VLOOKUP(Audit!B662,$V$3:$AE$12,2,FALSE) &amp; VLOOKUP(Audit!B662,$V$13:$AE$22,2,FALSE)&amp; IF(Audit!B662=10,Audit!V662&amp;Audit!W662,"")</f>
        <v>#N/A</v>
      </c>
      <c r="D1897" s="17" t="e">
        <f>VLOOKUP(Audit!C662,$V$3:$AE$12,3,FALSE) &amp; VLOOKUP(Audit!C662,$V$13:$AE$22,3,FALSE) &amp;IF(Audit!C662=10,Audit!V662&amp;Audit!W662,"")</f>
        <v>#N/A</v>
      </c>
      <c r="E1897" s="17" t="e">
        <f>VLOOKUP(Audit!D662,$V$3:$AE$12,4,FALSE)&amp; Audit!T662 &amp; VLOOKUP(Audit!D662,$V$13:$AE$22,4,FALSE)&amp; IF(Audit!D662=10,Audit!V662&amp;Audit!W662,"")</f>
        <v>#N/A</v>
      </c>
      <c r="F1897" s="17" t="e">
        <f>VLOOKUP(Audit!E662,$V$3:$AE$12,5,FALSE) &amp; VLOOKUP(Audit!E662,$V$13:$AE$22,5,FALSE)&amp; IF(Audit!E662=10,Audit!V662&amp;Audit!W662,"")</f>
        <v>#N/A</v>
      </c>
      <c r="G1897" s="17" t="e">
        <f>VLOOKUP(Audit!F662,$V$3:$AE$12,6,FALSE) &amp; VLOOKUP(Audit!F662,$V$13:$AE$22,6,FALSE)&amp; IF(Audit!F662=10,Audit!V662&amp;Audit!W662,"")</f>
        <v>#N/A</v>
      </c>
      <c r="H1897" s="17" t="e">
        <f>VLOOKUP(Audit!G662,$V$3:$AE$12,7,FALSE) &amp; VLOOKUP(Audit!G662,$V$13:$AE$22,7,FALSE)&amp;IF(Audit!G662=10,Audit!V662&amp;Audit!W662,"")</f>
        <v>#N/A</v>
      </c>
      <c r="I1897" s="17" t="e">
        <f>VLOOKUP(Audit!H662,$V$3:$AE$12,8,FALSE) &amp; Audit!U662 &amp; VLOOKUP(Audit!H662,$V$13:$AE$22,8,FALSE)&amp;IF(Audit!H662=10,Audit!V662&amp;Audit!W662,"")</f>
        <v>#N/A</v>
      </c>
      <c r="J1897" s="17" t="e">
        <f>VLOOKUP(Audit!I662,$V$3:$AE$12,9,FALSE) &amp; VLOOKUP(Audit!I662,$V$13:$AE$22,9,FALSE) &amp; IF(Audit!I662=10,Audit!V662&amp;Audit!W662,"") &amp; IF(Audit!I662&lt;&gt;1,U1897,"")</f>
        <v>#N/A</v>
      </c>
      <c r="K1897" s="17" t="e">
        <f>VLOOKUP(Audit!J662,$V$3:$AE$12,10,FALSE) &amp; Audit!S662 &amp; VLOOKUP(Audit!J662,$V$13:$AE$22,10,FALSE) &amp; IF(Audit!J662=10,Audit!V662&amp;Audit!W662,"") &amp; IF(Audit!J662&lt;&gt;1,U1897,"")</f>
        <v>#N/A</v>
      </c>
      <c r="L1897" s="10">
        <f>Audit!K662</f>
        <v>0</v>
      </c>
      <c r="M1897" s="10" t="e">
        <f t="shared" si="881"/>
        <v>#N/A</v>
      </c>
      <c r="N1897" s="10" t="e">
        <f t="shared" si="882"/>
        <v>#N/A</v>
      </c>
      <c r="O1897" s="10" t="e">
        <f t="shared" si="883"/>
        <v>#N/A</v>
      </c>
      <c r="P1897" s="10" t="e">
        <f t="shared" si="884"/>
        <v>#N/A</v>
      </c>
      <c r="Q1897" s="10" t="e">
        <f t="shared" si="885"/>
        <v>#N/A</v>
      </c>
      <c r="R1897" s="10" t="e">
        <f t="shared" si="886"/>
        <v>#N/A</v>
      </c>
      <c r="S1897" s="10" t="e">
        <f t="shared" si="887"/>
        <v>#N/A</v>
      </c>
      <c r="T1897" s="10" t="e">
        <f t="shared" si="888"/>
        <v>#N/A</v>
      </c>
      <c r="U1897" s="17" t="str">
        <f>IF(Audit!M662="","",VLOOKUP(Audit!M662,$W$26:$X$35,2,FALSE)) &amp; Audit!N662 &amp; IF(Audit!O662="","",IF(Audit!N662&lt;=1.4,VLOOKUP(Audit!O662,$W$38:X1942,2,FALSE),VLOOKUP(Audit!O662,$W$51:$X$61,2,FALSE))) &amp; IF(Audit!P662="","",VLOOKUP(Audit!P662,$Y$26:$Z$35,2,FALSE) &amp; Audit!Q662 &amp; IF(Audit!O662="","",IF(Audit!Q662&lt;=1.4,VLOOKUP(Audit!R662,$Y$38:$Z$48,2,FALSE),VLOOKUP(Audit!R662,$Y$51:$Z$61,2,FALSE))))</f>
        <v/>
      </c>
      <c r="V1897" s="21"/>
      <c r="AH1897" s="49">
        <f>Audit!A662</f>
        <v>0</v>
      </c>
      <c r="AI1897" s="50" t="e">
        <f>VLOOKUP(Audit!B662,$V$3:$AE$12,2,FALSE)&amp; IF(Audit!B662=10,Audit!V662,"")</f>
        <v>#N/A</v>
      </c>
      <c r="AJ1897" s="50" t="e">
        <f>VLOOKUP(Audit!B662,$V$13:$AE$22,2,FALSE)&amp; IF(Audit!B662=10,Audit!W662,"")</f>
        <v>#N/A</v>
      </c>
      <c r="AK1897" s="47" t="e">
        <f t="shared" si="889"/>
        <v>#N/A</v>
      </c>
      <c r="AL1897" s="50" t="e">
        <f>VLOOKUP(Audit!C662,$V$3:$AE$12,3,FALSE)&amp; IF(Audit!C662=10,Audit!V662,"")</f>
        <v>#N/A</v>
      </c>
      <c r="AM1897" s="50" t="e">
        <f>VLOOKUP(Audit!C662,$V$13:$AE$22,3,FALSE)&amp; IF(Audit!C662=10,Audit!W662,"")</f>
        <v>#N/A</v>
      </c>
      <c r="AN1897" s="47" t="e">
        <f t="shared" si="890"/>
        <v>#N/A</v>
      </c>
      <c r="AO1897" s="50" t="e">
        <f>VLOOKUP(Audit!D662,$V$3:$AE$12,4,FALSE) &amp;  Audit!T662 &amp; IF(Audit!D662=10,Audit!V662,"")</f>
        <v>#N/A</v>
      </c>
      <c r="AP1897" s="50" t="e">
        <f>VLOOKUP(Audit!D662,$V$13:$AE$22,4,FALSE)&amp; IF(Audit!D662=10,Audit!W662,"")</f>
        <v>#N/A</v>
      </c>
      <c r="AQ1897" s="47" t="e">
        <f t="shared" si="891"/>
        <v>#N/A</v>
      </c>
      <c r="AR1897" s="50" t="e">
        <f>VLOOKUP(Audit!E662,$V$3:$AE$12,5,FALSE)&amp; IF(Audit!E662=10,Audit!V662,"")</f>
        <v>#N/A</v>
      </c>
      <c r="AS1897" s="50" t="e">
        <f>VLOOKUP(Audit!E662,$V$13:$AE$22,5,FALSE)&amp; IF(Audit!E662=10,Audit!W662,"")</f>
        <v>#N/A</v>
      </c>
      <c r="AT1897" s="47" t="e">
        <f t="shared" si="892"/>
        <v>#N/A</v>
      </c>
      <c r="AU1897" s="50" t="e">
        <f>VLOOKUP(Audit!F662,$V$3:$AE$12,6,FALSE)&amp; IF(Audit!F662=10,Audit!V662,"")</f>
        <v>#N/A</v>
      </c>
      <c r="AV1897" s="50" t="e">
        <f>VLOOKUP(Audit!F662,$V$13:$AE$22,6,FALSE)&amp; IF(Audit!F662=10,Audit!W662,"")</f>
        <v>#N/A</v>
      </c>
      <c r="AW1897" s="47" t="e">
        <f t="shared" si="893"/>
        <v>#N/A</v>
      </c>
      <c r="AX1897" s="50" t="e">
        <f>VLOOKUP(Audit!G662,$V$3:$AE$12,7,FALSE)&amp; IF(Audit!G662=10,Audit!V662,"")</f>
        <v>#N/A</v>
      </c>
      <c r="AY1897" s="50" t="e">
        <f>VLOOKUP(Audit!G662,$V$13:$AE$22,7,FALSE) &amp; IF(Audit!G662=10,Audit!W662,"")</f>
        <v>#N/A</v>
      </c>
      <c r="AZ1897" s="47" t="e">
        <f t="shared" si="894"/>
        <v>#N/A</v>
      </c>
      <c r="BA1897" s="50" t="e">
        <f>VLOOKUP(Audit!H662,$V$3:$AE$12,8,FALSE)&amp; Audit!U662 &amp; IF(Audit!H662=10,Audit!V662,"")</f>
        <v>#N/A</v>
      </c>
      <c r="BB1897" s="50" t="e">
        <f>VLOOKUP(Audit!H662,$V$13:$AE$22,8,FALSE) &amp; IF(Audit!H662=10,Audit!W662,"")</f>
        <v>#N/A</v>
      </c>
      <c r="BC1897" s="47" t="e">
        <f t="shared" si="895"/>
        <v>#N/A</v>
      </c>
      <c r="BD1897" s="50" t="e">
        <f>VLOOKUP(Audit!I662,$V$3:$AE$12,9,FALSE)&amp; IF(Audit!I662=10,Audit!V662,"")</f>
        <v>#N/A</v>
      </c>
      <c r="BE1897" s="50" t="e">
        <f>VLOOKUP(Audit!I662,$V$13:$AE$22,9,FALSE) &amp; IF(Audit!I662=10,Audit!W662,"") &amp; IF(Audit!I662&lt;&gt;1,U1897,"")</f>
        <v>#N/A</v>
      </c>
      <c r="BF1897" s="47" t="e">
        <f t="shared" si="896"/>
        <v>#N/A</v>
      </c>
      <c r="BG1897" s="50" t="e">
        <f>VLOOKUP(Audit!J662,$V$3:$AE$12,10,FALSE) &amp; Audit!S662 &amp; IF(Audit!J662=10,Audit!V662,"")</f>
        <v>#N/A</v>
      </c>
      <c r="BH1897" s="50" t="e">
        <f>VLOOKUP(Audit!J662,$V$13:$AE$22,10,FALSE) &amp; IF(Audit!J662=10,Audit!W662,"") &amp; IF(Audit!J662&lt;&gt;1,U1897,"")</f>
        <v>#N/A</v>
      </c>
      <c r="BI1897" s="47" t="e">
        <f t="shared" si="897"/>
        <v>#N/A</v>
      </c>
      <c r="BJ1897" s="48" t="str">
        <f t="shared" si="898"/>
        <v/>
      </c>
      <c r="BK1897" s="48" t="str">
        <f t="shared" si="899"/>
        <v/>
      </c>
      <c r="BL1897" s="48" t="str">
        <f t="shared" si="900"/>
        <v/>
      </c>
      <c r="BM1897" s="48" t="str">
        <f t="shared" si="901"/>
        <v/>
      </c>
      <c r="BN1897" s="48" t="str">
        <f t="shared" si="902"/>
        <v/>
      </c>
      <c r="BO1897" s="48" t="str">
        <f t="shared" si="903"/>
        <v/>
      </c>
      <c r="BP1897" s="48" t="str">
        <f t="shared" si="904"/>
        <v/>
      </c>
      <c r="BQ1897" s="48" t="str">
        <f t="shared" si="905"/>
        <v/>
      </c>
      <c r="BR1897" s="48" t="str">
        <f t="shared" si="906"/>
        <v/>
      </c>
      <c r="BS1897" s="48" t="str">
        <f t="shared" si="907"/>
        <v/>
      </c>
      <c r="BT1897" s="48" t="str">
        <f t="shared" si="908"/>
        <v/>
      </c>
      <c r="BU1897" s="48" t="str">
        <f t="shared" si="909"/>
        <v/>
      </c>
    </row>
    <row r="1898" spans="1:73">
      <c r="A1898" s="10">
        <f>Audit!A663</f>
        <v>0</v>
      </c>
      <c r="B1898" s="10" t="e">
        <f t="shared" si="880"/>
        <v>#N/A</v>
      </c>
      <c r="C1898" s="17" t="e">
        <f>VLOOKUP(Audit!B663,$V$3:$AE$12,2,FALSE) &amp; VLOOKUP(Audit!B663,$V$13:$AE$22,2,FALSE)&amp; IF(Audit!B663=10,Audit!V663&amp;Audit!W663,"")</f>
        <v>#N/A</v>
      </c>
      <c r="D1898" s="17" t="e">
        <f>VLOOKUP(Audit!C663,$V$3:$AE$12,3,FALSE) &amp; VLOOKUP(Audit!C663,$V$13:$AE$22,3,FALSE) &amp;IF(Audit!C663=10,Audit!V663&amp;Audit!W663,"")</f>
        <v>#N/A</v>
      </c>
      <c r="E1898" s="17" t="e">
        <f>VLOOKUP(Audit!D663,$V$3:$AE$12,4,FALSE)&amp; Audit!T663 &amp; VLOOKUP(Audit!D663,$V$13:$AE$22,4,FALSE)&amp; IF(Audit!D663=10,Audit!V663&amp;Audit!W663,"")</f>
        <v>#N/A</v>
      </c>
      <c r="F1898" s="17" t="e">
        <f>VLOOKUP(Audit!E663,$V$3:$AE$12,5,FALSE) &amp; VLOOKUP(Audit!E663,$V$13:$AE$22,5,FALSE)&amp; IF(Audit!E663=10,Audit!V663&amp;Audit!W663,"")</f>
        <v>#N/A</v>
      </c>
      <c r="G1898" s="17" t="e">
        <f>VLOOKUP(Audit!F663,$V$3:$AE$12,6,FALSE) &amp; VLOOKUP(Audit!F663,$V$13:$AE$22,6,FALSE)&amp; IF(Audit!F663=10,Audit!V663&amp;Audit!W663,"")</f>
        <v>#N/A</v>
      </c>
      <c r="H1898" s="17" t="e">
        <f>VLOOKUP(Audit!G663,$V$3:$AE$12,7,FALSE) &amp; VLOOKUP(Audit!G663,$V$13:$AE$22,7,FALSE)&amp;IF(Audit!G663=10,Audit!V663&amp;Audit!W663,"")</f>
        <v>#N/A</v>
      </c>
      <c r="I1898" s="17" t="e">
        <f>VLOOKUP(Audit!H663,$V$3:$AE$12,8,FALSE) &amp; Audit!U663 &amp; VLOOKUP(Audit!H663,$V$13:$AE$22,8,FALSE)&amp;IF(Audit!H663=10,Audit!V663&amp;Audit!W663,"")</f>
        <v>#N/A</v>
      </c>
      <c r="J1898" s="17" t="e">
        <f>VLOOKUP(Audit!I663,$V$3:$AE$12,9,FALSE) &amp; VLOOKUP(Audit!I663,$V$13:$AE$22,9,FALSE) &amp; IF(Audit!I663=10,Audit!V663&amp;Audit!W663,"") &amp; IF(Audit!I663&lt;&gt;1,U1898,"")</f>
        <v>#N/A</v>
      </c>
      <c r="K1898" s="17" t="e">
        <f>VLOOKUP(Audit!J663,$V$3:$AE$12,10,FALSE) &amp; Audit!S663 &amp; VLOOKUP(Audit!J663,$V$13:$AE$22,10,FALSE) &amp; IF(Audit!J663=10,Audit!V663&amp;Audit!W663,"") &amp; IF(Audit!J663&lt;&gt;1,U1898,"")</f>
        <v>#N/A</v>
      </c>
      <c r="L1898" s="10">
        <f>Audit!K663</f>
        <v>0</v>
      </c>
      <c r="M1898" s="10" t="e">
        <f t="shared" si="881"/>
        <v>#N/A</v>
      </c>
      <c r="N1898" s="10" t="e">
        <f t="shared" si="882"/>
        <v>#N/A</v>
      </c>
      <c r="O1898" s="10" t="e">
        <f t="shared" si="883"/>
        <v>#N/A</v>
      </c>
      <c r="P1898" s="10" t="e">
        <f t="shared" si="884"/>
        <v>#N/A</v>
      </c>
      <c r="Q1898" s="10" t="e">
        <f t="shared" si="885"/>
        <v>#N/A</v>
      </c>
      <c r="R1898" s="10" t="e">
        <f t="shared" si="886"/>
        <v>#N/A</v>
      </c>
      <c r="S1898" s="10" t="e">
        <f t="shared" si="887"/>
        <v>#N/A</v>
      </c>
      <c r="T1898" s="10" t="e">
        <f t="shared" si="888"/>
        <v>#N/A</v>
      </c>
      <c r="U1898" s="17" t="str">
        <f>IF(Audit!M663="","",VLOOKUP(Audit!M663,$W$26:$X$35,2,FALSE)) &amp; Audit!N663 &amp; IF(Audit!O663="","",IF(Audit!N663&lt;=1.4,VLOOKUP(Audit!O663,$W$38:X1943,2,FALSE),VLOOKUP(Audit!O663,$W$51:$X$61,2,FALSE))) &amp; IF(Audit!P663="","",VLOOKUP(Audit!P663,$Y$26:$Z$35,2,FALSE) &amp; Audit!Q663 &amp; IF(Audit!O663="","",IF(Audit!Q663&lt;=1.4,VLOOKUP(Audit!R663,$Y$38:$Z$48,2,FALSE),VLOOKUP(Audit!R663,$Y$51:$Z$61,2,FALSE))))</f>
        <v/>
      </c>
      <c r="V1898" s="21"/>
      <c r="AH1898" s="49">
        <f>Audit!A663</f>
        <v>0</v>
      </c>
      <c r="AI1898" s="50" t="e">
        <f>VLOOKUP(Audit!B663,$V$3:$AE$12,2,FALSE)&amp; IF(Audit!B663=10,Audit!V663,"")</f>
        <v>#N/A</v>
      </c>
      <c r="AJ1898" s="50" t="e">
        <f>VLOOKUP(Audit!B663,$V$13:$AE$22,2,FALSE)&amp; IF(Audit!B663=10,Audit!W663,"")</f>
        <v>#N/A</v>
      </c>
      <c r="AK1898" s="47" t="e">
        <f t="shared" si="889"/>
        <v>#N/A</v>
      </c>
      <c r="AL1898" s="50" t="e">
        <f>VLOOKUP(Audit!C663,$V$3:$AE$12,3,FALSE)&amp; IF(Audit!C663=10,Audit!V663,"")</f>
        <v>#N/A</v>
      </c>
      <c r="AM1898" s="50" t="e">
        <f>VLOOKUP(Audit!C663,$V$13:$AE$22,3,FALSE)&amp; IF(Audit!C663=10,Audit!W663,"")</f>
        <v>#N/A</v>
      </c>
      <c r="AN1898" s="47" t="e">
        <f t="shared" si="890"/>
        <v>#N/A</v>
      </c>
      <c r="AO1898" s="50" t="e">
        <f>VLOOKUP(Audit!D663,$V$3:$AE$12,4,FALSE) &amp;  Audit!T663 &amp; IF(Audit!D663=10,Audit!V663,"")</f>
        <v>#N/A</v>
      </c>
      <c r="AP1898" s="50" t="e">
        <f>VLOOKUP(Audit!D663,$V$13:$AE$22,4,FALSE)&amp; IF(Audit!D663=10,Audit!W663,"")</f>
        <v>#N/A</v>
      </c>
      <c r="AQ1898" s="47" t="e">
        <f t="shared" si="891"/>
        <v>#N/A</v>
      </c>
      <c r="AR1898" s="50" t="e">
        <f>VLOOKUP(Audit!E663,$V$3:$AE$12,5,FALSE)&amp; IF(Audit!E663=10,Audit!V663,"")</f>
        <v>#N/A</v>
      </c>
      <c r="AS1898" s="50" t="e">
        <f>VLOOKUP(Audit!E663,$V$13:$AE$22,5,FALSE)&amp; IF(Audit!E663=10,Audit!W663,"")</f>
        <v>#N/A</v>
      </c>
      <c r="AT1898" s="47" t="e">
        <f t="shared" si="892"/>
        <v>#N/A</v>
      </c>
      <c r="AU1898" s="50" t="e">
        <f>VLOOKUP(Audit!F663,$V$3:$AE$12,6,FALSE)&amp; IF(Audit!F663=10,Audit!V663,"")</f>
        <v>#N/A</v>
      </c>
      <c r="AV1898" s="50" t="e">
        <f>VLOOKUP(Audit!F663,$V$13:$AE$22,6,FALSE)&amp; IF(Audit!F663=10,Audit!W663,"")</f>
        <v>#N/A</v>
      </c>
      <c r="AW1898" s="47" t="e">
        <f t="shared" si="893"/>
        <v>#N/A</v>
      </c>
      <c r="AX1898" s="50" t="e">
        <f>VLOOKUP(Audit!G663,$V$3:$AE$12,7,FALSE)&amp; IF(Audit!G663=10,Audit!V663,"")</f>
        <v>#N/A</v>
      </c>
      <c r="AY1898" s="50" t="e">
        <f>VLOOKUP(Audit!G663,$V$13:$AE$22,7,FALSE) &amp; IF(Audit!G663=10,Audit!W663,"")</f>
        <v>#N/A</v>
      </c>
      <c r="AZ1898" s="47" t="e">
        <f t="shared" si="894"/>
        <v>#N/A</v>
      </c>
      <c r="BA1898" s="50" t="e">
        <f>VLOOKUP(Audit!H663,$V$3:$AE$12,8,FALSE)&amp; Audit!U663 &amp; IF(Audit!H663=10,Audit!V663,"")</f>
        <v>#N/A</v>
      </c>
      <c r="BB1898" s="50" t="e">
        <f>VLOOKUP(Audit!H663,$V$13:$AE$22,8,FALSE) &amp; IF(Audit!H663=10,Audit!W663,"")</f>
        <v>#N/A</v>
      </c>
      <c r="BC1898" s="47" t="e">
        <f t="shared" si="895"/>
        <v>#N/A</v>
      </c>
      <c r="BD1898" s="50" t="e">
        <f>VLOOKUP(Audit!I663,$V$3:$AE$12,9,FALSE)&amp; IF(Audit!I663=10,Audit!V663,"")</f>
        <v>#N/A</v>
      </c>
      <c r="BE1898" s="50" t="e">
        <f>VLOOKUP(Audit!I663,$V$13:$AE$22,9,FALSE) &amp; IF(Audit!I663=10,Audit!W663,"") &amp; IF(Audit!I663&lt;&gt;1,U1898,"")</f>
        <v>#N/A</v>
      </c>
      <c r="BF1898" s="47" t="e">
        <f t="shared" si="896"/>
        <v>#N/A</v>
      </c>
      <c r="BG1898" s="50" t="e">
        <f>VLOOKUP(Audit!J663,$V$3:$AE$12,10,FALSE) &amp; Audit!S663 &amp; IF(Audit!J663=10,Audit!V663,"")</f>
        <v>#N/A</v>
      </c>
      <c r="BH1898" s="50" t="e">
        <f>VLOOKUP(Audit!J663,$V$13:$AE$22,10,FALSE) &amp; IF(Audit!J663=10,Audit!W663,"") &amp; IF(Audit!J663&lt;&gt;1,U1898,"")</f>
        <v>#N/A</v>
      </c>
      <c r="BI1898" s="47" t="e">
        <f t="shared" si="897"/>
        <v>#N/A</v>
      </c>
      <c r="BJ1898" s="48" t="str">
        <f t="shared" si="898"/>
        <v/>
      </c>
      <c r="BK1898" s="48" t="str">
        <f t="shared" si="899"/>
        <v/>
      </c>
      <c r="BL1898" s="48" t="str">
        <f t="shared" si="900"/>
        <v/>
      </c>
      <c r="BM1898" s="48" t="str">
        <f t="shared" si="901"/>
        <v/>
      </c>
      <c r="BN1898" s="48" t="str">
        <f t="shared" si="902"/>
        <v/>
      </c>
      <c r="BO1898" s="48" t="str">
        <f t="shared" si="903"/>
        <v/>
      </c>
      <c r="BP1898" s="48" t="str">
        <f t="shared" si="904"/>
        <v/>
      </c>
      <c r="BQ1898" s="48" t="str">
        <f t="shared" si="905"/>
        <v/>
      </c>
      <c r="BR1898" s="48" t="str">
        <f t="shared" si="906"/>
        <v/>
      </c>
      <c r="BS1898" s="48" t="str">
        <f t="shared" si="907"/>
        <v/>
      </c>
      <c r="BT1898" s="48" t="str">
        <f t="shared" si="908"/>
        <v/>
      </c>
      <c r="BU1898" s="48" t="str">
        <f t="shared" si="909"/>
        <v/>
      </c>
    </row>
    <row r="1899" spans="1:73">
      <c r="A1899" s="10">
        <f>Audit!A664</f>
        <v>0</v>
      </c>
      <c r="B1899" s="10" t="e">
        <f t="shared" si="880"/>
        <v>#N/A</v>
      </c>
      <c r="C1899" s="17" t="e">
        <f>VLOOKUP(Audit!B664,$V$3:$AE$12,2,FALSE) &amp; VLOOKUP(Audit!B664,$V$13:$AE$22,2,FALSE)&amp; IF(Audit!B664=10,Audit!V664&amp;Audit!W664,"")</f>
        <v>#N/A</v>
      </c>
      <c r="D1899" s="17" t="e">
        <f>VLOOKUP(Audit!C664,$V$3:$AE$12,3,FALSE) &amp; VLOOKUP(Audit!C664,$V$13:$AE$22,3,FALSE) &amp;IF(Audit!C664=10,Audit!V664&amp;Audit!W664,"")</f>
        <v>#N/A</v>
      </c>
      <c r="E1899" s="17" t="e">
        <f>VLOOKUP(Audit!D664,$V$3:$AE$12,4,FALSE)&amp; Audit!T664 &amp; VLOOKUP(Audit!D664,$V$13:$AE$22,4,FALSE)&amp; IF(Audit!D664=10,Audit!V664&amp;Audit!W664,"")</f>
        <v>#N/A</v>
      </c>
      <c r="F1899" s="17" t="e">
        <f>VLOOKUP(Audit!E664,$V$3:$AE$12,5,FALSE) &amp; VLOOKUP(Audit!E664,$V$13:$AE$22,5,FALSE)&amp; IF(Audit!E664=10,Audit!V664&amp;Audit!W664,"")</f>
        <v>#N/A</v>
      </c>
      <c r="G1899" s="17" t="e">
        <f>VLOOKUP(Audit!F664,$V$3:$AE$12,6,FALSE) &amp; VLOOKUP(Audit!F664,$V$13:$AE$22,6,FALSE)&amp; IF(Audit!F664=10,Audit!V664&amp;Audit!W664,"")</f>
        <v>#N/A</v>
      </c>
      <c r="H1899" s="17" t="e">
        <f>VLOOKUP(Audit!G664,$V$3:$AE$12,7,FALSE) &amp; VLOOKUP(Audit!G664,$V$13:$AE$22,7,FALSE)&amp;IF(Audit!G664=10,Audit!V664&amp;Audit!W664,"")</f>
        <v>#N/A</v>
      </c>
      <c r="I1899" s="17" t="e">
        <f>VLOOKUP(Audit!H664,$V$3:$AE$12,8,FALSE) &amp; Audit!U664 &amp; VLOOKUP(Audit!H664,$V$13:$AE$22,8,FALSE)&amp;IF(Audit!H664=10,Audit!V664&amp;Audit!W664,"")</f>
        <v>#N/A</v>
      </c>
      <c r="J1899" s="17" t="e">
        <f>VLOOKUP(Audit!I664,$V$3:$AE$12,9,FALSE) &amp; VLOOKUP(Audit!I664,$V$13:$AE$22,9,FALSE) &amp; IF(Audit!I664=10,Audit!V664&amp;Audit!W664,"") &amp; IF(Audit!I664&lt;&gt;1,U1899,"")</f>
        <v>#N/A</v>
      </c>
      <c r="K1899" s="17" t="e">
        <f>VLOOKUP(Audit!J664,$V$3:$AE$12,10,FALSE) &amp; Audit!S664 &amp; VLOOKUP(Audit!J664,$V$13:$AE$22,10,FALSE) &amp; IF(Audit!J664=10,Audit!V664&amp;Audit!W664,"") &amp; IF(Audit!J664&lt;&gt;1,U1899,"")</f>
        <v>#N/A</v>
      </c>
      <c r="L1899" s="10">
        <f>Audit!K664</f>
        <v>0</v>
      </c>
      <c r="M1899" s="10" t="e">
        <f t="shared" si="881"/>
        <v>#N/A</v>
      </c>
      <c r="N1899" s="10" t="e">
        <f t="shared" si="882"/>
        <v>#N/A</v>
      </c>
      <c r="O1899" s="10" t="e">
        <f t="shared" si="883"/>
        <v>#N/A</v>
      </c>
      <c r="P1899" s="10" t="e">
        <f t="shared" si="884"/>
        <v>#N/A</v>
      </c>
      <c r="Q1899" s="10" t="e">
        <f t="shared" si="885"/>
        <v>#N/A</v>
      </c>
      <c r="R1899" s="10" t="e">
        <f t="shared" si="886"/>
        <v>#N/A</v>
      </c>
      <c r="S1899" s="10" t="e">
        <f t="shared" si="887"/>
        <v>#N/A</v>
      </c>
      <c r="T1899" s="10" t="e">
        <f t="shared" si="888"/>
        <v>#N/A</v>
      </c>
      <c r="U1899" s="17" t="str">
        <f>IF(Audit!M664="","",VLOOKUP(Audit!M664,$W$26:$X$35,2,FALSE)) &amp; Audit!N664 &amp; IF(Audit!O664="","",IF(Audit!N664&lt;=1.4,VLOOKUP(Audit!O664,$W$38:X1944,2,FALSE),VLOOKUP(Audit!O664,$W$51:$X$61,2,FALSE))) &amp; IF(Audit!P664="","",VLOOKUP(Audit!P664,$Y$26:$Z$35,2,FALSE) &amp; Audit!Q664 &amp; IF(Audit!O664="","",IF(Audit!Q664&lt;=1.4,VLOOKUP(Audit!R664,$Y$38:$Z$48,2,FALSE),VLOOKUP(Audit!R664,$Y$51:$Z$61,2,FALSE))))</f>
        <v/>
      </c>
      <c r="V1899" s="21"/>
      <c r="AH1899" s="49">
        <f>Audit!A664</f>
        <v>0</v>
      </c>
      <c r="AI1899" s="50" t="e">
        <f>VLOOKUP(Audit!B664,$V$3:$AE$12,2,FALSE)&amp; IF(Audit!B664=10,Audit!V664,"")</f>
        <v>#N/A</v>
      </c>
      <c r="AJ1899" s="50" t="e">
        <f>VLOOKUP(Audit!B664,$V$13:$AE$22,2,FALSE)&amp; IF(Audit!B664=10,Audit!W664,"")</f>
        <v>#N/A</v>
      </c>
      <c r="AK1899" s="47" t="e">
        <f t="shared" si="889"/>
        <v>#N/A</v>
      </c>
      <c r="AL1899" s="50" t="e">
        <f>VLOOKUP(Audit!C664,$V$3:$AE$12,3,FALSE)&amp; IF(Audit!C664=10,Audit!V664,"")</f>
        <v>#N/A</v>
      </c>
      <c r="AM1899" s="50" t="e">
        <f>VLOOKUP(Audit!C664,$V$13:$AE$22,3,FALSE)&amp; IF(Audit!C664=10,Audit!W664,"")</f>
        <v>#N/A</v>
      </c>
      <c r="AN1899" s="47" t="e">
        <f t="shared" si="890"/>
        <v>#N/A</v>
      </c>
      <c r="AO1899" s="50" t="e">
        <f>VLOOKUP(Audit!D664,$V$3:$AE$12,4,FALSE) &amp;  Audit!T664 &amp; IF(Audit!D664=10,Audit!V664,"")</f>
        <v>#N/A</v>
      </c>
      <c r="AP1899" s="50" t="e">
        <f>VLOOKUP(Audit!D664,$V$13:$AE$22,4,FALSE)&amp; IF(Audit!D664=10,Audit!W664,"")</f>
        <v>#N/A</v>
      </c>
      <c r="AQ1899" s="47" t="e">
        <f t="shared" si="891"/>
        <v>#N/A</v>
      </c>
      <c r="AR1899" s="50" t="e">
        <f>VLOOKUP(Audit!E664,$V$3:$AE$12,5,FALSE)&amp; IF(Audit!E664=10,Audit!V664,"")</f>
        <v>#N/A</v>
      </c>
      <c r="AS1899" s="50" t="e">
        <f>VLOOKUP(Audit!E664,$V$13:$AE$22,5,FALSE)&amp; IF(Audit!E664=10,Audit!W664,"")</f>
        <v>#N/A</v>
      </c>
      <c r="AT1899" s="47" t="e">
        <f t="shared" si="892"/>
        <v>#N/A</v>
      </c>
      <c r="AU1899" s="50" t="e">
        <f>VLOOKUP(Audit!F664,$V$3:$AE$12,6,FALSE)&amp; IF(Audit!F664=10,Audit!V664,"")</f>
        <v>#N/A</v>
      </c>
      <c r="AV1899" s="50" t="e">
        <f>VLOOKUP(Audit!F664,$V$13:$AE$22,6,FALSE)&amp; IF(Audit!F664=10,Audit!W664,"")</f>
        <v>#N/A</v>
      </c>
      <c r="AW1899" s="47" t="e">
        <f t="shared" si="893"/>
        <v>#N/A</v>
      </c>
      <c r="AX1899" s="50" t="e">
        <f>VLOOKUP(Audit!G664,$V$3:$AE$12,7,FALSE)&amp; IF(Audit!G664=10,Audit!V664,"")</f>
        <v>#N/A</v>
      </c>
      <c r="AY1899" s="50" t="e">
        <f>VLOOKUP(Audit!G664,$V$13:$AE$22,7,FALSE) &amp; IF(Audit!G664=10,Audit!W664,"")</f>
        <v>#N/A</v>
      </c>
      <c r="AZ1899" s="47" t="e">
        <f t="shared" si="894"/>
        <v>#N/A</v>
      </c>
      <c r="BA1899" s="50" t="e">
        <f>VLOOKUP(Audit!H664,$V$3:$AE$12,8,FALSE)&amp; Audit!U664 &amp; IF(Audit!H664=10,Audit!V664,"")</f>
        <v>#N/A</v>
      </c>
      <c r="BB1899" s="50" t="e">
        <f>VLOOKUP(Audit!H664,$V$13:$AE$22,8,FALSE) &amp; IF(Audit!H664=10,Audit!W664,"")</f>
        <v>#N/A</v>
      </c>
      <c r="BC1899" s="47" t="e">
        <f t="shared" si="895"/>
        <v>#N/A</v>
      </c>
      <c r="BD1899" s="50" t="e">
        <f>VLOOKUP(Audit!I664,$V$3:$AE$12,9,FALSE)&amp; IF(Audit!I664=10,Audit!V664,"")</f>
        <v>#N/A</v>
      </c>
      <c r="BE1899" s="50" t="e">
        <f>VLOOKUP(Audit!I664,$V$13:$AE$22,9,FALSE) &amp; IF(Audit!I664=10,Audit!W664,"") &amp; IF(Audit!I664&lt;&gt;1,U1899,"")</f>
        <v>#N/A</v>
      </c>
      <c r="BF1899" s="47" t="e">
        <f t="shared" si="896"/>
        <v>#N/A</v>
      </c>
      <c r="BG1899" s="50" t="e">
        <f>VLOOKUP(Audit!J664,$V$3:$AE$12,10,FALSE) &amp; Audit!S664 &amp; IF(Audit!J664=10,Audit!V664,"")</f>
        <v>#N/A</v>
      </c>
      <c r="BH1899" s="50" t="e">
        <f>VLOOKUP(Audit!J664,$V$13:$AE$22,10,FALSE) &amp; IF(Audit!J664=10,Audit!W664,"") &amp; IF(Audit!J664&lt;&gt;1,U1899,"")</f>
        <v>#N/A</v>
      </c>
      <c r="BI1899" s="47" t="e">
        <f t="shared" si="897"/>
        <v>#N/A</v>
      </c>
      <c r="BJ1899" s="48" t="str">
        <f t="shared" si="898"/>
        <v/>
      </c>
      <c r="BK1899" s="48" t="str">
        <f t="shared" si="899"/>
        <v/>
      </c>
      <c r="BL1899" s="48" t="str">
        <f t="shared" si="900"/>
        <v/>
      </c>
      <c r="BM1899" s="48" t="str">
        <f t="shared" si="901"/>
        <v/>
      </c>
      <c r="BN1899" s="48" t="str">
        <f t="shared" si="902"/>
        <v/>
      </c>
      <c r="BO1899" s="48" t="str">
        <f t="shared" si="903"/>
        <v/>
      </c>
      <c r="BP1899" s="48" t="str">
        <f t="shared" si="904"/>
        <v/>
      </c>
      <c r="BQ1899" s="48" t="str">
        <f t="shared" si="905"/>
        <v/>
      </c>
      <c r="BR1899" s="48" t="str">
        <f t="shared" si="906"/>
        <v/>
      </c>
      <c r="BS1899" s="48" t="str">
        <f t="shared" si="907"/>
        <v/>
      </c>
      <c r="BT1899" s="48" t="str">
        <f t="shared" si="908"/>
        <v/>
      </c>
      <c r="BU1899" s="48" t="str">
        <f t="shared" si="909"/>
        <v/>
      </c>
    </row>
    <row r="1900" spans="1:73">
      <c r="A1900" s="10">
        <f>Audit!A665</f>
        <v>0</v>
      </c>
      <c r="B1900" s="10" t="e">
        <f t="shared" si="880"/>
        <v>#N/A</v>
      </c>
      <c r="C1900" s="17" t="e">
        <f>VLOOKUP(Audit!B665,$V$3:$AE$12,2,FALSE) &amp; VLOOKUP(Audit!B665,$V$13:$AE$22,2,FALSE)&amp; IF(Audit!B665=10,Audit!V665&amp;Audit!W665,"")</f>
        <v>#N/A</v>
      </c>
      <c r="D1900" s="17" t="e">
        <f>VLOOKUP(Audit!C665,$V$3:$AE$12,3,FALSE) &amp; VLOOKUP(Audit!C665,$V$13:$AE$22,3,FALSE) &amp;IF(Audit!C665=10,Audit!V665&amp;Audit!W665,"")</f>
        <v>#N/A</v>
      </c>
      <c r="E1900" s="17" t="e">
        <f>VLOOKUP(Audit!D665,$V$3:$AE$12,4,FALSE)&amp; Audit!T665 &amp; VLOOKUP(Audit!D665,$V$13:$AE$22,4,FALSE)&amp; IF(Audit!D665=10,Audit!V665&amp;Audit!W665,"")</f>
        <v>#N/A</v>
      </c>
      <c r="F1900" s="17" t="e">
        <f>VLOOKUP(Audit!E665,$V$3:$AE$12,5,FALSE) &amp; VLOOKUP(Audit!E665,$V$13:$AE$22,5,FALSE)&amp; IF(Audit!E665=10,Audit!V665&amp;Audit!W665,"")</f>
        <v>#N/A</v>
      </c>
      <c r="G1900" s="17" t="e">
        <f>VLOOKUP(Audit!F665,$V$3:$AE$12,6,FALSE) &amp; VLOOKUP(Audit!F665,$V$13:$AE$22,6,FALSE)&amp; IF(Audit!F665=10,Audit!V665&amp;Audit!W665,"")</f>
        <v>#N/A</v>
      </c>
      <c r="H1900" s="17" t="e">
        <f>VLOOKUP(Audit!G665,$V$3:$AE$12,7,FALSE) &amp; VLOOKUP(Audit!G665,$V$13:$AE$22,7,FALSE)&amp;IF(Audit!G665=10,Audit!V665&amp;Audit!W665,"")</f>
        <v>#N/A</v>
      </c>
      <c r="I1900" s="17" t="e">
        <f>VLOOKUP(Audit!H665,$V$3:$AE$12,8,FALSE) &amp; Audit!U665 &amp; VLOOKUP(Audit!H665,$V$13:$AE$22,8,FALSE)&amp;IF(Audit!H665=10,Audit!V665&amp;Audit!W665,"")</f>
        <v>#N/A</v>
      </c>
      <c r="J1900" s="17" t="e">
        <f>VLOOKUP(Audit!I665,$V$3:$AE$12,9,FALSE) &amp; VLOOKUP(Audit!I665,$V$13:$AE$22,9,FALSE) &amp; IF(Audit!I665=10,Audit!V665&amp;Audit!W665,"") &amp; IF(Audit!I665&lt;&gt;1,U1900,"")</f>
        <v>#N/A</v>
      </c>
      <c r="K1900" s="17" t="e">
        <f>VLOOKUP(Audit!J665,$V$3:$AE$12,10,FALSE) &amp; Audit!S665 &amp; VLOOKUP(Audit!J665,$V$13:$AE$22,10,FALSE) &amp; IF(Audit!J665=10,Audit!V665&amp;Audit!W665,"") &amp; IF(Audit!J665&lt;&gt;1,U1900,"")</f>
        <v>#N/A</v>
      </c>
      <c r="L1900" s="10">
        <f>Audit!K665</f>
        <v>0</v>
      </c>
      <c r="M1900" s="10" t="e">
        <f t="shared" si="881"/>
        <v>#N/A</v>
      </c>
      <c r="N1900" s="10" t="e">
        <f t="shared" si="882"/>
        <v>#N/A</v>
      </c>
      <c r="O1900" s="10" t="e">
        <f t="shared" si="883"/>
        <v>#N/A</v>
      </c>
      <c r="P1900" s="10" t="e">
        <f t="shared" si="884"/>
        <v>#N/A</v>
      </c>
      <c r="Q1900" s="10" t="e">
        <f t="shared" si="885"/>
        <v>#N/A</v>
      </c>
      <c r="R1900" s="10" t="e">
        <f t="shared" si="886"/>
        <v>#N/A</v>
      </c>
      <c r="S1900" s="10" t="e">
        <f t="shared" si="887"/>
        <v>#N/A</v>
      </c>
      <c r="T1900" s="10" t="e">
        <f t="shared" si="888"/>
        <v>#N/A</v>
      </c>
      <c r="U1900" s="17" t="str">
        <f>IF(Audit!M665="","",VLOOKUP(Audit!M665,$W$26:$X$35,2,FALSE)) &amp; Audit!N665 &amp; IF(Audit!O665="","",IF(Audit!N665&lt;=1.4,VLOOKUP(Audit!O665,$W$38:X1945,2,FALSE),VLOOKUP(Audit!O665,$W$51:$X$61,2,FALSE))) &amp; IF(Audit!P665="","",VLOOKUP(Audit!P665,$Y$26:$Z$35,2,FALSE) &amp; Audit!Q665 &amp; IF(Audit!O665="","",IF(Audit!Q665&lt;=1.4,VLOOKUP(Audit!R665,$Y$38:$Z$48,2,FALSE),VLOOKUP(Audit!R665,$Y$51:$Z$61,2,FALSE))))</f>
        <v/>
      </c>
      <c r="V1900" s="21"/>
      <c r="AH1900" s="49">
        <f>Audit!A665</f>
        <v>0</v>
      </c>
      <c r="AI1900" s="50" t="e">
        <f>VLOOKUP(Audit!B665,$V$3:$AE$12,2,FALSE)&amp; IF(Audit!B665=10,Audit!V665,"")</f>
        <v>#N/A</v>
      </c>
      <c r="AJ1900" s="50" t="e">
        <f>VLOOKUP(Audit!B665,$V$13:$AE$22,2,FALSE)&amp; IF(Audit!B665=10,Audit!W665,"")</f>
        <v>#N/A</v>
      </c>
      <c r="AK1900" s="47" t="e">
        <f t="shared" si="889"/>
        <v>#N/A</v>
      </c>
      <c r="AL1900" s="50" t="e">
        <f>VLOOKUP(Audit!C665,$V$3:$AE$12,3,FALSE)&amp; IF(Audit!C665=10,Audit!V665,"")</f>
        <v>#N/A</v>
      </c>
      <c r="AM1900" s="50" t="e">
        <f>VLOOKUP(Audit!C665,$V$13:$AE$22,3,FALSE)&amp; IF(Audit!C665=10,Audit!W665,"")</f>
        <v>#N/A</v>
      </c>
      <c r="AN1900" s="47" t="e">
        <f t="shared" si="890"/>
        <v>#N/A</v>
      </c>
      <c r="AO1900" s="50" t="e">
        <f>VLOOKUP(Audit!D665,$V$3:$AE$12,4,FALSE) &amp;  Audit!T665 &amp; IF(Audit!D665=10,Audit!V665,"")</f>
        <v>#N/A</v>
      </c>
      <c r="AP1900" s="50" t="e">
        <f>VLOOKUP(Audit!D665,$V$13:$AE$22,4,FALSE)&amp; IF(Audit!D665=10,Audit!W665,"")</f>
        <v>#N/A</v>
      </c>
      <c r="AQ1900" s="47" t="e">
        <f t="shared" si="891"/>
        <v>#N/A</v>
      </c>
      <c r="AR1900" s="50" t="e">
        <f>VLOOKUP(Audit!E665,$V$3:$AE$12,5,FALSE)&amp; IF(Audit!E665=10,Audit!V665,"")</f>
        <v>#N/A</v>
      </c>
      <c r="AS1900" s="50" t="e">
        <f>VLOOKUP(Audit!E665,$V$13:$AE$22,5,FALSE)&amp; IF(Audit!E665=10,Audit!W665,"")</f>
        <v>#N/A</v>
      </c>
      <c r="AT1900" s="47" t="e">
        <f t="shared" si="892"/>
        <v>#N/A</v>
      </c>
      <c r="AU1900" s="50" t="e">
        <f>VLOOKUP(Audit!F665,$V$3:$AE$12,6,FALSE)&amp; IF(Audit!F665=10,Audit!V665,"")</f>
        <v>#N/A</v>
      </c>
      <c r="AV1900" s="50" t="e">
        <f>VLOOKUP(Audit!F665,$V$13:$AE$22,6,FALSE)&amp; IF(Audit!F665=10,Audit!W665,"")</f>
        <v>#N/A</v>
      </c>
      <c r="AW1900" s="47" t="e">
        <f t="shared" si="893"/>
        <v>#N/A</v>
      </c>
      <c r="AX1900" s="50" t="e">
        <f>VLOOKUP(Audit!G665,$V$3:$AE$12,7,FALSE)&amp; IF(Audit!G665=10,Audit!V665,"")</f>
        <v>#N/A</v>
      </c>
      <c r="AY1900" s="50" t="e">
        <f>VLOOKUP(Audit!G665,$V$13:$AE$22,7,FALSE) &amp; IF(Audit!G665=10,Audit!W665,"")</f>
        <v>#N/A</v>
      </c>
      <c r="AZ1900" s="47" t="e">
        <f t="shared" si="894"/>
        <v>#N/A</v>
      </c>
      <c r="BA1900" s="50" t="e">
        <f>VLOOKUP(Audit!H665,$V$3:$AE$12,8,FALSE)&amp; Audit!U665 &amp; IF(Audit!H665=10,Audit!V665,"")</f>
        <v>#N/A</v>
      </c>
      <c r="BB1900" s="50" t="e">
        <f>VLOOKUP(Audit!H665,$V$13:$AE$22,8,FALSE) &amp; IF(Audit!H665=10,Audit!W665,"")</f>
        <v>#N/A</v>
      </c>
      <c r="BC1900" s="47" t="e">
        <f t="shared" si="895"/>
        <v>#N/A</v>
      </c>
      <c r="BD1900" s="50" t="e">
        <f>VLOOKUP(Audit!I665,$V$3:$AE$12,9,FALSE)&amp; IF(Audit!I665=10,Audit!V665,"")</f>
        <v>#N/A</v>
      </c>
      <c r="BE1900" s="50" t="e">
        <f>VLOOKUP(Audit!I665,$V$13:$AE$22,9,FALSE) &amp; IF(Audit!I665=10,Audit!W665,"") &amp; IF(Audit!I665&lt;&gt;1,U1900,"")</f>
        <v>#N/A</v>
      </c>
      <c r="BF1900" s="47" t="e">
        <f t="shared" si="896"/>
        <v>#N/A</v>
      </c>
      <c r="BG1900" s="50" t="e">
        <f>VLOOKUP(Audit!J665,$V$3:$AE$12,10,FALSE) &amp; Audit!S665 &amp; IF(Audit!J665=10,Audit!V665,"")</f>
        <v>#N/A</v>
      </c>
      <c r="BH1900" s="50" t="e">
        <f>VLOOKUP(Audit!J665,$V$13:$AE$22,10,FALSE) &amp; IF(Audit!J665=10,Audit!W665,"") &amp; IF(Audit!J665&lt;&gt;1,U1900,"")</f>
        <v>#N/A</v>
      </c>
      <c r="BI1900" s="47" t="e">
        <f t="shared" si="897"/>
        <v>#N/A</v>
      </c>
      <c r="BJ1900" s="48" t="str">
        <f t="shared" si="898"/>
        <v/>
      </c>
      <c r="BK1900" s="48" t="str">
        <f t="shared" si="899"/>
        <v/>
      </c>
      <c r="BL1900" s="48" t="str">
        <f t="shared" si="900"/>
        <v/>
      </c>
      <c r="BM1900" s="48" t="str">
        <f t="shared" si="901"/>
        <v/>
      </c>
      <c r="BN1900" s="48" t="str">
        <f t="shared" si="902"/>
        <v/>
      </c>
      <c r="BO1900" s="48" t="str">
        <f t="shared" si="903"/>
        <v/>
      </c>
      <c r="BP1900" s="48" t="str">
        <f t="shared" si="904"/>
        <v/>
      </c>
      <c r="BQ1900" s="48" t="str">
        <f t="shared" si="905"/>
        <v/>
      </c>
      <c r="BR1900" s="48" t="str">
        <f t="shared" si="906"/>
        <v/>
      </c>
      <c r="BS1900" s="48" t="str">
        <f t="shared" si="907"/>
        <v/>
      </c>
      <c r="BT1900" s="48" t="str">
        <f t="shared" si="908"/>
        <v/>
      </c>
      <c r="BU1900" s="48" t="str">
        <f t="shared" si="909"/>
        <v/>
      </c>
    </row>
    <row r="1901" spans="1:73">
      <c r="A1901" s="10">
        <f>Audit!A666</f>
        <v>0</v>
      </c>
      <c r="B1901" s="10" t="e">
        <f t="shared" si="880"/>
        <v>#N/A</v>
      </c>
      <c r="C1901" s="17" t="e">
        <f>VLOOKUP(Audit!B666,$V$3:$AE$12,2,FALSE) &amp; VLOOKUP(Audit!B666,$V$13:$AE$22,2,FALSE)&amp; IF(Audit!B666=10,Audit!V666&amp;Audit!W666,"")</f>
        <v>#N/A</v>
      </c>
      <c r="D1901" s="17" t="e">
        <f>VLOOKUP(Audit!C666,$V$3:$AE$12,3,FALSE) &amp; VLOOKUP(Audit!C666,$V$13:$AE$22,3,FALSE) &amp;IF(Audit!C666=10,Audit!V666&amp;Audit!W666,"")</f>
        <v>#N/A</v>
      </c>
      <c r="E1901" s="17" t="e">
        <f>VLOOKUP(Audit!D666,$V$3:$AE$12,4,FALSE)&amp; Audit!T666 &amp; VLOOKUP(Audit!D666,$V$13:$AE$22,4,FALSE)&amp; IF(Audit!D666=10,Audit!V666&amp;Audit!W666,"")</f>
        <v>#N/A</v>
      </c>
      <c r="F1901" s="17" t="e">
        <f>VLOOKUP(Audit!E666,$V$3:$AE$12,5,FALSE) &amp; VLOOKUP(Audit!E666,$V$13:$AE$22,5,FALSE)&amp; IF(Audit!E666=10,Audit!V666&amp;Audit!W666,"")</f>
        <v>#N/A</v>
      </c>
      <c r="G1901" s="17" t="e">
        <f>VLOOKUP(Audit!F666,$V$3:$AE$12,6,FALSE) &amp; VLOOKUP(Audit!F666,$V$13:$AE$22,6,FALSE)&amp; IF(Audit!F666=10,Audit!V666&amp;Audit!W666,"")</f>
        <v>#N/A</v>
      </c>
      <c r="H1901" s="17" t="e">
        <f>VLOOKUP(Audit!G666,$V$3:$AE$12,7,FALSE) &amp; VLOOKUP(Audit!G666,$V$13:$AE$22,7,FALSE)&amp;IF(Audit!G666=10,Audit!V666&amp;Audit!W666,"")</f>
        <v>#N/A</v>
      </c>
      <c r="I1901" s="17" t="e">
        <f>VLOOKUP(Audit!H666,$V$3:$AE$12,8,FALSE) &amp; Audit!U666 &amp; VLOOKUP(Audit!H666,$V$13:$AE$22,8,FALSE)&amp;IF(Audit!H666=10,Audit!V666&amp;Audit!W666,"")</f>
        <v>#N/A</v>
      </c>
      <c r="J1901" s="17" t="e">
        <f>VLOOKUP(Audit!I666,$V$3:$AE$12,9,FALSE) &amp; VLOOKUP(Audit!I666,$V$13:$AE$22,9,FALSE) &amp; IF(Audit!I666=10,Audit!V666&amp;Audit!W666,"") &amp; IF(Audit!I666&lt;&gt;1,U1901,"")</f>
        <v>#N/A</v>
      </c>
      <c r="K1901" s="17" t="e">
        <f>VLOOKUP(Audit!J666,$V$3:$AE$12,10,FALSE) &amp; Audit!S666 &amp; VLOOKUP(Audit!J666,$V$13:$AE$22,10,FALSE) &amp; IF(Audit!J666=10,Audit!V666&amp;Audit!W666,"") &amp; IF(Audit!J666&lt;&gt;1,U1901,"")</f>
        <v>#N/A</v>
      </c>
      <c r="L1901" s="10">
        <f>Audit!K666</f>
        <v>0</v>
      </c>
      <c r="M1901" s="10" t="e">
        <f t="shared" si="881"/>
        <v>#N/A</v>
      </c>
      <c r="N1901" s="10" t="e">
        <f t="shared" si="882"/>
        <v>#N/A</v>
      </c>
      <c r="O1901" s="10" t="e">
        <f t="shared" si="883"/>
        <v>#N/A</v>
      </c>
      <c r="P1901" s="10" t="e">
        <f t="shared" si="884"/>
        <v>#N/A</v>
      </c>
      <c r="Q1901" s="10" t="e">
        <f t="shared" si="885"/>
        <v>#N/A</v>
      </c>
      <c r="R1901" s="10" t="e">
        <f t="shared" si="886"/>
        <v>#N/A</v>
      </c>
      <c r="S1901" s="10" t="e">
        <f t="shared" si="887"/>
        <v>#N/A</v>
      </c>
      <c r="T1901" s="10" t="e">
        <f t="shared" si="888"/>
        <v>#N/A</v>
      </c>
      <c r="U1901" s="17" t="str">
        <f>IF(Audit!M666="","",VLOOKUP(Audit!M666,$W$26:$X$35,2,FALSE)) &amp; Audit!N666 &amp; IF(Audit!O666="","",IF(Audit!N666&lt;=1.4,VLOOKUP(Audit!O666,$W$38:X1946,2,FALSE),VLOOKUP(Audit!O666,$W$51:$X$61,2,FALSE))) &amp; IF(Audit!P666="","",VLOOKUP(Audit!P666,$Y$26:$Z$35,2,FALSE) &amp; Audit!Q666 &amp; IF(Audit!O666="","",IF(Audit!Q666&lt;=1.4,VLOOKUP(Audit!R666,$Y$38:$Z$48,2,FALSE),VLOOKUP(Audit!R666,$Y$51:$Z$61,2,FALSE))))</f>
        <v/>
      </c>
      <c r="V1901" s="21"/>
      <c r="AH1901" s="49">
        <f>Audit!A666</f>
        <v>0</v>
      </c>
      <c r="AI1901" s="50" t="e">
        <f>VLOOKUP(Audit!B666,$V$3:$AE$12,2,FALSE)&amp; IF(Audit!B666=10,Audit!V666,"")</f>
        <v>#N/A</v>
      </c>
      <c r="AJ1901" s="50" t="e">
        <f>VLOOKUP(Audit!B666,$V$13:$AE$22,2,FALSE)&amp; IF(Audit!B666=10,Audit!W666,"")</f>
        <v>#N/A</v>
      </c>
      <c r="AK1901" s="47" t="e">
        <f t="shared" si="889"/>
        <v>#N/A</v>
      </c>
      <c r="AL1901" s="50" t="e">
        <f>VLOOKUP(Audit!C666,$V$3:$AE$12,3,FALSE)&amp; IF(Audit!C666=10,Audit!V666,"")</f>
        <v>#N/A</v>
      </c>
      <c r="AM1901" s="50" t="e">
        <f>VLOOKUP(Audit!C666,$V$13:$AE$22,3,FALSE)&amp; IF(Audit!C666=10,Audit!W666,"")</f>
        <v>#N/A</v>
      </c>
      <c r="AN1901" s="47" t="e">
        <f t="shared" si="890"/>
        <v>#N/A</v>
      </c>
      <c r="AO1901" s="50" t="e">
        <f>VLOOKUP(Audit!D666,$V$3:$AE$12,4,FALSE) &amp;  Audit!T666 &amp; IF(Audit!D666=10,Audit!V666,"")</f>
        <v>#N/A</v>
      </c>
      <c r="AP1901" s="50" t="e">
        <f>VLOOKUP(Audit!D666,$V$13:$AE$22,4,FALSE)&amp; IF(Audit!D666=10,Audit!W666,"")</f>
        <v>#N/A</v>
      </c>
      <c r="AQ1901" s="47" t="e">
        <f t="shared" si="891"/>
        <v>#N/A</v>
      </c>
      <c r="AR1901" s="50" t="e">
        <f>VLOOKUP(Audit!E666,$V$3:$AE$12,5,FALSE)&amp; IF(Audit!E666=10,Audit!V666,"")</f>
        <v>#N/A</v>
      </c>
      <c r="AS1901" s="50" t="e">
        <f>VLOOKUP(Audit!E666,$V$13:$AE$22,5,FALSE)&amp; IF(Audit!E666=10,Audit!W666,"")</f>
        <v>#N/A</v>
      </c>
      <c r="AT1901" s="47" t="e">
        <f t="shared" si="892"/>
        <v>#N/A</v>
      </c>
      <c r="AU1901" s="50" t="e">
        <f>VLOOKUP(Audit!F666,$V$3:$AE$12,6,FALSE)&amp; IF(Audit!F666=10,Audit!V666,"")</f>
        <v>#N/A</v>
      </c>
      <c r="AV1901" s="50" t="e">
        <f>VLOOKUP(Audit!F666,$V$13:$AE$22,6,FALSE)&amp; IF(Audit!F666=10,Audit!W666,"")</f>
        <v>#N/A</v>
      </c>
      <c r="AW1901" s="47" t="e">
        <f t="shared" si="893"/>
        <v>#N/A</v>
      </c>
      <c r="AX1901" s="50" t="e">
        <f>VLOOKUP(Audit!G666,$V$3:$AE$12,7,FALSE)&amp; IF(Audit!G666=10,Audit!V666,"")</f>
        <v>#N/A</v>
      </c>
      <c r="AY1901" s="50" t="e">
        <f>VLOOKUP(Audit!G666,$V$13:$AE$22,7,FALSE) &amp; IF(Audit!G666=10,Audit!W666,"")</f>
        <v>#N/A</v>
      </c>
      <c r="AZ1901" s="47" t="e">
        <f t="shared" si="894"/>
        <v>#N/A</v>
      </c>
      <c r="BA1901" s="50" t="e">
        <f>VLOOKUP(Audit!H666,$V$3:$AE$12,8,FALSE)&amp; Audit!U666 &amp; IF(Audit!H666=10,Audit!V666,"")</f>
        <v>#N/A</v>
      </c>
      <c r="BB1901" s="50" t="e">
        <f>VLOOKUP(Audit!H666,$V$13:$AE$22,8,FALSE) &amp; IF(Audit!H666=10,Audit!W666,"")</f>
        <v>#N/A</v>
      </c>
      <c r="BC1901" s="47" t="e">
        <f t="shared" si="895"/>
        <v>#N/A</v>
      </c>
      <c r="BD1901" s="50" t="e">
        <f>VLOOKUP(Audit!I666,$V$3:$AE$12,9,FALSE)&amp; IF(Audit!I666=10,Audit!V666,"")</f>
        <v>#N/A</v>
      </c>
      <c r="BE1901" s="50" t="e">
        <f>VLOOKUP(Audit!I666,$V$13:$AE$22,9,FALSE) &amp; IF(Audit!I666=10,Audit!W666,"") &amp; IF(Audit!I666&lt;&gt;1,U1901,"")</f>
        <v>#N/A</v>
      </c>
      <c r="BF1901" s="47" t="e">
        <f t="shared" si="896"/>
        <v>#N/A</v>
      </c>
      <c r="BG1901" s="50" t="e">
        <f>VLOOKUP(Audit!J666,$V$3:$AE$12,10,FALSE) &amp; Audit!S666 &amp; IF(Audit!J666=10,Audit!V666,"")</f>
        <v>#N/A</v>
      </c>
      <c r="BH1901" s="50" t="e">
        <f>VLOOKUP(Audit!J666,$V$13:$AE$22,10,FALSE) &amp; IF(Audit!J666=10,Audit!W666,"") &amp; IF(Audit!J666&lt;&gt;1,U1901,"")</f>
        <v>#N/A</v>
      </c>
      <c r="BI1901" s="47" t="e">
        <f t="shared" si="897"/>
        <v>#N/A</v>
      </c>
      <c r="BJ1901" s="48" t="str">
        <f t="shared" si="898"/>
        <v/>
      </c>
      <c r="BK1901" s="48" t="str">
        <f t="shared" si="899"/>
        <v/>
      </c>
      <c r="BL1901" s="48" t="str">
        <f t="shared" si="900"/>
        <v/>
      </c>
      <c r="BM1901" s="48" t="str">
        <f t="shared" si="901"/>
        <v/>
      </c>
      <c r="BN1901" s="48" t="str">
        <f t="shared" si="902"/>
        <v/>
      </c>
      <c r="BO1901" s="48" t="str">
        <f t="shared" si="903"/>
        <v/>
      </c>
      <c r="BP1901" s="48" t="str">
        <f t="shared" si="904"/>
        <v/>
      </c>
      <c r="BQ1901" s="48" t="str">
        <f t="shared" si="905"/>
        <v/>
      </c>
      <c r="BR1901" s="48" t="str">
        <f t="shared" si="906"/>
        <v/>
      </c>
      <c r="BS1901" s="48" t="str">
        <f t="shared" si="907"/>
        <v/>
      </c>
      <c r="BT1901" s="48" t="str">
        <f t="shared" si="908"/>
        <v/>
      </c>
      <c r="BU1901" s="48" t="str">
        <f t="shared" si="909"/>
        <v/>
      </c>
    </row>
    <row r="1902" spans="1:73">
      <c r="A1902" s="10">
        <f>Audit!A667</f>
        <v>0</v>
      </c>
      <c r="B1902" s="10" t="e">
        <f t="shared" si="880"/>
        <v>#N/A</v>
      </c>
      <c r="C1902" s="17" t="e">
        <f>VLOOKUP(Audit!B667,$V$3:$AE$12,2,FALSE) &amp; VLOOKUP(Audit!B667,$V$13:$AE$22,2,FALSE)&amp; IF(Audit!B667=10,Audit!V667&amp;Audit!W667,"")</f>
        <v>#N/A</v>
      </c>
      <c r="D1902" s="17" t="e">
        <f>VLOOKUP(Audit!C667,$V$3:$AE$12,3,FALSE) &amp; VLOOKUP(Audit!C667,$V$13:$AE$22,3,FALSE) &amp;IF(Audit!C667=10,Audit!V667&amp;Audit!W667,"")</f>
        <v>#N/A</v>
      </c>
      <c r="E1902" s="17" t="e">
        <f>VLOOKUP(Audit!D667,$V$3:$AE$12,4,FALSE)&amp; Audit!T667 &amp; VLOOKUP(Audit!D667,$V$13:$AE$22,4,FALSE)&amp; IF(Audit!D667=10,Audit!V667&amp;Audit!W667,"")</f>
        <v>#N/A</v>
      </c>
      <c r="F1902" s="17" t="e">
        <f>VLOOKUP(Audit!E667,$V$3:$AE$12,5,FALSE) &amp; VLOOKUP(Audit!E667,$V$13:$AE$22,5,FALSE)&amp; IF(Audit!E667=10,Audit!V667&amp;Audit!W667,"")</f>
        <v>#N/A</v>
      </c>
      <c r="G1902" s="17" t="e">
        <f>VLOOKUP(Audit!F667,$V$3:$AE$12,6,FALSE) &amp; VLOOKUP(Audit!F667,$V$13:$AE$22,6,FALSE)&amp; IF(Audit!F667=10,Audit!V667&amp;Audit!W667,"")</f>
        <v>#N/A</v>
      </c>
      <c r="H1902" s="17" t="e">
        <f>VLOOKUP(Audit!G667,$V$3:$AE$12,7,FALSE) &amp; VLOOKUP(Audit!G667,$V$13:$AE$22,7,FALSE)&amp;IF(Audit!G667=10,Audit!V667&amp;Audit!W667,"")</f>
        <v>#N/A</v>
      </c>
      <c r="I1902" s="17" t="e">
        <f>VLOOKUP(Audit!H667,$V$3:$AE$12,8,FALSE) &amp; Audit!U667 &amp; VLOOKUP(Audit!H667,$V$13:$AE$22,8,FALSE)&amp;IF(Audit!H667=10,Audit!V667&amp;Audit!W667,"")</f>
        <v>#N/A</v>
      </c>
      <c r="J1902" s="17" t="e">
        <f>VLOOKUP(Audit!I667,$V$3:$AE$12,9,FALSE) &amp; VLOOKUP(Audit!I667,$V$13:$AE$22,9,FALSE) &amp; IF(Audit!I667=10,Audit!V667&amp;Audit!W667,"") &amp; IF(Audit!I667&lt;&gt;1,U1902,"")</f>
        <v>#N/A</v>
      </c>
      <c r="K1902" s="17" t="e">
        <f>VLOOKUP(Audit!J667,$V$3:$AE$12,10,FALSE) &amp; Audit!S667 &amp; VLOOKUP(Audit!J667,$V$13:$AE$22,10,FALSE) &amp; IF(Audit!J667=10,Audit!V667&amp;Audit!W667,"") &amp; IF(Audit!J667&lt;&gt;1,U1902,"")</f>
        <v>#N/A</v>
      </c>
      <c r="L1902" s="10">
        <f>Audit!K667</f>
        <v>0</v>
      </c>
      <c r="M1902" s="10" t="e">
        <f t="shared" si="881"/>
        <v>#N/A</v>
      </c>
      <c r="N1902" s="10" t="e">
        <f t="shared" si="882"/>
        <v>#N/A</v>
      </c>
      <c r="O1902" s="10" t="e">
        <f t="shared" si="883"/>
        <v>#N/A</v>
      </c>
      <c r="P1902" s="10" t="e">
        <f t="shared" si="884"/>
        <v>#N/A</v>
      </c>
      <c r="Q1902" s="10" t="e">
        <f t="shared" si="885"/>
        <v>#N/A</v>
      </c>
      <c r="R1902" s="10" t="e">
        <f t="shared" si="886"/>
        <v>#N/A</v>
      </c>
      <c r="S1902" s="10" t="e">
        <f t="shared" si="887"/>
        <v>#N/A</v>
      </c>
      <c r="T1902" s="10" t="e">
        <f t="shared" si="888"/>
        <v>#N/A</v>
      </c>
      <c r="U1902" s="17" t="str">
        <f>IF(Audit!M667="","",VLOOKUP(Audit!M667,$W$26:$X$35,2,FALSE)) &amp; Audit!N667 &amp; IF(Audit!O667="","",IF(Audit!N667&lt;=1.4,VLOOKUP(Audit!O667,$W$38:X1947,2,FALSE),VLOOKUP(Audit!O667,$W$51:$X$61,2,FALSE))) &amp; IF(Audit!P667="","",VLOOKUP(Audit!P667,$Y$26:$Z$35,2,FALSE) &amp; Audit!Q667 &amp; IF(Audit!O667="","",IF(Audit!Q667&lt;=1.4,VLOOKUP(Audit!R667,$Y$38:$Z$48,2,FALSE),VLOOKUP(Audit!R667,$Y$51:$Z$61,2,FALSE))))</f>
        <v/>
      </c>
      <c r="V1902" s="21"/>
      <c r="AH1902" s="49">
        <f>Audit!A667</f>
        <v>0</v>
      </c>
      <c r="AI1902" s="50" t="e">
        <f>VLOOKUP(Audit!B667,$V$3:$AE$12,2,FALSE)&amp; IF(Audit!B667=10,Audit!V667,"")</f>
        <v>#N/A</v>
      </c>
      <c r="AJ1902" s="50" t="e">
        <f>VLOOKUP(Audit!B667,$V$13:$AE$22,2,FALSE)&amp; IF(Audit!B667=10,Audit!W667,"")</f>
        <v>#N/A</v>
      </c>
      <c r="AK1902" s="47" t="e">
        <f t="shared" si="889"/>
        <v>#N/A</v>
      </c>
      <c r="AL1902" s="50" t="e">
        <f>VLOOKUP(Audit!C667,$V$3:$AE$12,3,FALSE)&amp; IF(Audit!C667=10,Audit!V667,"")</f>
        <v>#N/A</v>
      </c>
      <c r="AM1902" s="50" t="e">
        <f>VLOOKUP(Audit!C667,$V$13:$AE$22,3,FALSE)&amp; IF(Audit!C667=10,Audit!W667,"")</f>
        <v>#N/A</v>
      </c>
      <c r="AN1902" s="47" t="e">
        <f t="shared" si="890"/>
        <v>#N/A</v>
      </c>
      <c r="AO1902" s="50" t="e">
        <f>VLOOKUP(Audit!D667,$V$3:$AE$12,4,FALSE) &amp;  Audit!T667 &amp; IF(Audit!D667=10,Audit!V667,"")</f>
        <v>#N/A</v>
      </c>
      <c r="AP1902" s="50" t="e">
        <f>VLOOKUP(Audit!D667,$V$13:$AE$22,4,FALSE)&amp; IF(Audit!D667=10,Audit!W667,"")</f>
        <v>#N/A</v>
      </c>
      <c r="AQ1902" s="47" t="e">
        <f t="shared" si="891"/>
        <v>#N/A</v>
      </c>
      <c r="AR1902" s="50" t="e">
        <f>VLOOKUP(Audit!E667,$V$3:$AE$12,5,FALSE)&amp; IF(Audit!E667=10,Audit!V667,"")</f>
        <v>#N/A</v>
      </c>
      <c r="AS1902" s="50" t="e">
        <f>VLOOKUP(Audit!E667,$V$13:$AE$22,5,FALSE)&amp; IF(Audit!E667=10,Audit!W667,"")</f>
        <v>#N/A</v>
      </c>
      <c r="AT1902" s="47" t="e">
        <f t="shared" si="892"/>
        <v>#N/A</v>
      </c>
      <c r="AU1902" s="50" t="e">
        <f>VLOOKUP(Audit!F667,$V$3:$AE$12,6,FALSE)&amp; IF(Audit!F667=10,Audit!V667,"")</f>
        <v>#N/A</v>
      </c>
      <c r="AV1902" s="50" t="e">
        <f>VLOOKUP(Audit!F667,$V$13:$AE$22,6,FALSE)&amp; IF(Audit!F667=10,Audit!W667,"")</f>
        <v>#N/A</v>
      </c>
      <c r="AW1902" s="47" t="e">
        <f t="shared" si="893"/>
        <v>#N/A</v>
      </c>
      <c r="AX1902" s="50" t="e">
        <f>VLOOKUP(Audit!G667,$V$3:$AE$12,7,FALSE)&amp; IF(Audit!G667=10,Audit!V667,"")</f>
        <v>#N/A</v>
      </c>
      <c r="AY1902" s="50" t="e">
        <f>VLOOKUP(Audit!G667,$V$13:$AE$22,7,FALSE) &amp; IF(Audit!G667=10,Audit!W667,"")</f>
        <v>#N/A</v>
      </c>
      <c r="AZ1902" s="47" t="e">
        <f t="shared" si="894"/>
        <v>#N/A</v>
      </c>
      <c r="BA1902" s="50" t="e">
        <f>VLOOKUP(Audit!H667,$V$3:$AE$12,8,FALSE)&amp; Audit!U667 &amp; IF(Audit!H667=10,Audit!V667,"")</f>
        <v>#N/A</v>
      </c>
      <c r="BB1902" s="50" t="e">
        <f>VLOOKUP(Audit!H667,$V$13:$AE$22,8,FALSE) &amp; IF(Audit!H667=10,Audit!W667,"")</f>
        <v>#N/A</v>
      </c>
      <c r="BC1902" s="47" t="e">
        <f t="shared" si="895"/>
        <v>#N/A</v>
      </c>
      <c r="BD1902" s="50" t="e">
        <f>VLOOKUP(Audit!I667,$V$3:$AE$12,9,FALSE)&amp; IF(Audit!I667=10,Audit!V667,"")</f>
        <v>#N/A</v>
      </c>
      <c r="BE1902" s="50" t="e">
        <f>VLOOKUP(Audit!I667,$V$13:$AE$22,9,FALSE) &amp; IF(Audit!I667=10,Audit!W667,"") &amp; IF(Audit!I667&lt;&gt;1,U1902,"")</f>
        <v>#N/A</v>
      </c>
      <c r="BF1902" s="47" t="e">
        <f t="shared" si="896"/>
        <v>#N/A</v>
      </c>
      <c r="BG1902" s="50" t="e">
        <f>VLOOKUP(Audit!J667,$V$3:$AE$12,10,FALSE) &amp; Audit!S667 &amp; IF(Audit!J667=10,Audit!V667,"")</f>
        <v>#N/A</v>
      </c>
      <c r="BH1902" s="50" t="e">
        <f>VLOOKUP(Audit!J667,$V$13:$AE$22,10,FALSE) &amp; IF(Audit!J667=10,Audit!W667,"") &amp; IF(Audit!J667&lt;&gt;1,U1902,"")</f>
        <v>#N/A</v>
      </c>
      <c r="BI1902" s="47" t="e">
        <f t="shared" si="897"/>
        <v>#N/A</v>
      </c>
      <c r="BJ1902" s="48" t="str">
        <f t="shared" si="898"/>
        <v/>
      </c>
      <c r="BK1902" s="48" t="str">
        <f t="shared" si="899"/>
        <v/>
      </c>
      <c r="BL1902" s="48" t="str">
        <f t="shared" si="900"/>
        <v/>
      </c>
      <c r="BM1902" s="48" t="str">
        <f t="shared" si="901"/>
        <v/>
      </c>
      <c r="BN1902" s="48" t="str">
        <f t="shared" si="902"/>
        <v/>
      </c>
      <c r="BO1902" s="48" t="str">
        <f t="shared" si="903"/>
        <v/>
      </c>
      <c r="BP1902" s="48" t="str">
        <f t="shared" si="904"/>
        <v/>
      </c>
      <c r="BQ1902" s="48" t="str">
        <f t="shared" si="905"/>
        <v/>
      </c>
      <c r="BR1902" s="48" t="str">
        <f t="shared" si="906"/>
        <v/>
      </c>
      <c r="BS1902" s="48" t="str">
        <f t="shared" si="907"/>
        <v/>
      </c>
      <c r="BT1902" s="48" t="str">
        <f t="shared" si="908"/>
        <v/>
      </c>
      <c r="BU1902" s="48" t="str">
        <f t="shared" si="909"/>
        <v/>
      </c>
    </row>
    <row r="1903" spans="1:73">
      <c r="A1903" s="10">
        <f>Audit!A668</f>
        <v>0</v>
      </c>
      <c r="B1903" s="10" t="e">
        <f t="shared" si="880"/>
        <v>#N/A</v>
      </c>
      <c r="C1903" s="17" t="e">
        <f>VLOOKUP(Audit!B668,$V$3:$AE$12,2,FALSE) &amp; VLOOKUP(Audit!B668,$V$13:$AE$22,2,FALSE)&amp; IF(Audit!B668=10,Audit!V668&amp;Audit!W668,"")</f>
        <v>#N/A</v>
      </c>
      <c r="D1903" s="17" t="e">
        <f>VLOOKUP(Audit!C668,$V$3:$AE$12,3,FALSE) &amp; VLOOKUP(Audit!C668,$V$13:$AE$22,3,FALSE) &amp;IF(Audit!C668=10,Audit!V668&amp;Audit!W668,"")</f>
        <v>#N/A</v>
      </c>
      <c r="E1903" s="17" t="e">
        <f>VLOOKUP(Audit!D668,$V$3:$AE$12,4,FALSE)&amp; Audit!T668 &amp; VLOOKUP(Audit!D668,$V$13:$AE$22,4,FALSE)&amp; IF(Audit!D668=10,Audit!V668&amp;Audit!W668,"")</f>
        <v>#N/A</v>
      </c>
      <c r="F1903" s="17" t="e">
        <f>VLOOKUP(Audit!E668,$V$3:$AE$12,5,FALSE) &amp; VLOOKUP(Audit!E668,$V$13:$AE$22,5,FALSE)&amp; IF(Audit!E668=10,Audit!V668&amp;Audit!W668,"")</f>
        <v>#N/A</v>
      </c>
      <c r="G1903" s="17" t="e">
        <f>VLOOKUP(Audit!F668,$V$3:$AE$12,6,FALSE) &amp; VLOOKUP(Audit!F668,$V$13:$AE$22,6,FALSE)&amp; IF(Audit!F668=10,Audit!V668&amp;Audit!W668,"")</f>
        <v>#N/A</v>
      </c>
      <c r="H1903" s="17" t="e">
        <f>VLOOKUP(Audit!G668,$V$3:$AE$12,7,FALSE) &amp; VLOOKUP(Audit!G668,$V$13:$AE$22,7,FALSE)&amp;IF(Audit!G668=10,Audit!V668&amp;Audit!W668,"")</f>
        <v>#N/A</v>
      </c>
      <c r="I1903" s="17" t="e">
        <f>VLOOKUP(Audit!H668,$V$3:$AE$12,8,FALSE) &amp; Audit!U668 &amp; VLOOKUP(Audit!H668,$V$13:$AE$22,8,FALSE)&amp;IF(Audit!H668=10,Audit!V668&amp;Audit!W668,"")</f>
        <v>#N/A</v>
      </c>
      <c r="J1903" s="17" t="e">
        <f>VLOOKUP(Audit!I668,$V$3:$AE$12,9,FALSE) &amp; VLOOKUP(Audit!I668,$V$13:$AE$22,9,FALSE) &amp; IF(Audit!I668=10,Audit!V668&amp;Audit!W668,"") &amp; IF(Audit!I668&lt;&gt;1,U1903,"")</f>
        <v>#N/A</v>
      </c>
      <c r="K1903" s="17" t="e">
        <f>VLOOKUP(Audit!J668,$V$3:$AE$12,10,FALSE) &amp; Audit!S668 &amp; VLOOKUP(Audit!J668,$V$13:$AE$22,10,FALSE) &amp; IF(Audit!J668=10,Audit!V668&amp;Audit!W668,"") &amp; IF(Audit!J668&lt;&gt;1,U1903,"")</f>
        <v>#N/A</v>
      </c>
      <c r="L1903" s="10">
        <f>Audit!K668</f>
        <v>0</v>
      </c>
      <c r="M1903" s="10" t="e">
        <f t="shared" si="881"/>
        <v>#N/A</v>
      </c>
      <c r="N1903" s="10" t="e">
        <f t="shared" si="882"/>
        <v>#N/A</v>
      </c>
      <c r="O1903" s="10" t="e">
        <f t="shared" si="883"/>
        <v>#N/A</v>
      </c>
      <c r="P1903" s="10" t="e">
        <f t="shared" si="884"/>
        <v>#N/A</v>
      </c>
      <c r="Q1903" s="10" t="e">
        <f t="shared" si="885"/>
        <v>#N/A</v>
      </c>
      <c r="R1903" s="10" t="e">
        <f t="shared" si="886"/>
        <v>#N/A</v>
      </c>
      <c r="S1903" s="10" t="e">
        <f t="shared" si="887"/>
        <v>#N/A</v>
      </c>
      <c r="T1903" s="10" t="e">
        <f t="shared" si="888"/>
        <v>#N/A</v>
      </c>
      <c r="U1903" s="17" t="str">
        <f>IF(Audit!M668="","",VLOOKUP(Audit!M668,$W$26:$X$35,2,FALSE)) &amp; Audit!N668 &amp; IF(Audit!O668="","",IF(Audit!N668&lt;=1.4,VLOOKUP(Audit!O668,$W$38:X1948,2,FALSE),VLOOKUP(Audit!O668,$W$51:$X$61,2,FALSE))) &amp; IF(Audit!P668="","",VLOOKUP(Audit!P668,$Y$26:$Z$35,2,FALSE) &amp; Audit!Q668 &amp; IF(Audit!O668="","",IF(Audit!Q668&lt;=1.4,VLOOKUP(Audit!R668,$Y$38:$Z$48,2,FALSE),VLOOKUP(Audit!R668,$Y$51:$Z$61,2,FALSE))))</f>
        <v/>
      </c>
      <c r="V1903" s="21"/>
      <c r="AH1903" s="49">
        <f>Audit!A668</f>
        <v>0</v>
      </c>
      <c r="AI1903" s="50" t="e">
        <f>VLOOKUP(Audit!B668,$V$3:$AE$12,2,FALSE)&amp; IF(Audit!B668=10,Audit!V668,"")</f>
        <v>#N/A</v>
      </c>
      <c r="AJ1903" s="50" t="e">
        <f>VLOOKUP(Audit!B668,$V$13:$AE$22,2,FALSE)&amp; IF(Audit!B668=10,Audit!W668,"")</f>
        <v>#N/A</v>
      </c>
      <c r="AK1903" s="47" t="e">
        <f t="shared" si="889"/>
        <v>#N/A</v>
      </c>
      <c r="AL1903" s="50" t="e">
        <f>VLOOKUP(Audit!C668,$V$3:$AE$12,3,FALSE)&amp; IF(Audit!C668=10,Audit!V668,"")</f>
        <v>#N/A</v>
      </c>
      <c r="AM1903" s="50" t="e">
        <f>VLOOKUP(Audit!C668,$V$13:$AE$22,3,FALSE)&amp; IF(Audit!C668=10,Audit!W668,"")</f>
        <v>#N/A</v>
      </c>
      <c r="AN1903" s="47" t="e">
        <f t="shared" si="890"/>
        <v>#N/A</v>
      </c>
      <c r="AO1903" s="50" t="e">
        <f>VLOOKUP(Audit!D668,$V$3:$AE$12,4,FALSE) &amp;  Audit!T668 &amp; IF(Audit!D668=10,Audit!V668,"")</f>
        <v>#N/A</v>
      </c>
      <c r="AP1903" s="50" t="e">
        <f>VLOOKUP(Audit!D668,$V$13:$AE$22,4,FALSE)&amp; IF(Audit!D668=10,Audit!W668,"")</f>
        <v>#N/A</v>
      </c>
      <c r="AQ1903" s="47" t="e">
        <f t="shared" si="891"/>
        <v>#N/A</v>
      </c>
      <c r="AR1903" s="50" t="e">
        <f>VLOOKUP(Audit!E668,$V$3:$AE$12,5,FALSE)&amp; IF(Audit!E668=10,Audit!V668,"")</f>
        <v>#N/A</v>
      </c>
      <c r="AS1903" s="50" t="e">
        <f>VLOOKUP(Audit!E668,$V$13:$AE$22,5,FALSE)&amp; IF(Audit!E668=10,Audit!W668,"")</f>
        <v>#N/A</v>
      </c>
      <c r="AT1903" s="47" t="e">
        <f t="shared" si="892"/>
        <v>#N/A</v>
      </c>
      <c r="AU1903" s="50" t="e">
        <f>VLOOKUP(Audit!F668,$V$3:$AE$12,6,FALSE)&amp; IF(Audit!F668=10,Audit!V668,"")</f>
        <v>#N/A</v>
      </c>
      <c r="AV1903" s="50" t="e">
        <f>VLOOKUP(Audit!F668,$V$13:$AE$22,6,FALSE)&amp; IF(Audit!F668=10,Audit!W668,"")</f>
        <v>#N/A</v>
      </c>
      <c r="AW1903" s="47" t="e">
        <f t="shared" si="893"/>
        <v>#N/A</v>
      </c>
      <c r="AX1903" s="50" t="e">
        <f>VLOOKUP(Audit!G668,$V$3:$AE$12,7,FALSE)&amp; IF(Audit!G668=10,Audit!V668,"")</f>
        <v>#N/A</v>
      </c>
      <c r="AY1903" s="50" t="e">
        <f>VLOOKUP(Audit!G668,$V$13:$AE$22,7,FALSE) &amp; IF(Audit!G668=10,Audit!W668,"")</f>
        <v>#N/A</v>
      </c>
      <c r="AZ1903" s="47" t="e">
        <f t="shared" si="894"/>
        <v>#N/A</v>
      </c>
      <c r="BA1903" s="50" t="e">
        <f>VLOOKUP(Audit!H668,$V$3:$AE$12,8,FALSE)&amp; Audit!U668 &amp; IF(Audit!H668=10,Audit!V668,"")</f>
        <v>#N/A</v>
      </c>
      <c r="BB1903" s="50" t="e">
        <f>VLOOKUP(Audit!H668,$V$13:$AE$22,8,FALSE) &amp; IF(Audit!H668=10,Audit!W668,"")</f>
        <v>#N/A</v>
      </c>
      <c r="BC1903" s="47" t="e">
        <f t="shared" si="895"/>
        <v>#N/A</v>
      </c>
      <c r="BD1903" s="50" t="e">
        <f>VLOOKUP(Audit!I668,$V$3:$AE$12,9,FALSE)&amp; IF(Audit!I668=10,Audit!V668,"")</f>
        <v>#N/A</v>
      </c>
      <c r="BE1903" s="50" t="e">
        <f>VLOOKUP(Audit!I668,$V$13:$AE$22,9,FALSE) &amp; IF(Audit!I668=10,Audit!W668,"") &amp; IF(Audit!I668&lt;&gt;1,U1903,"")</f>
        <v>#N/A</v>
      </c>
      <c r="BF1903" s="47" t="e">
        <f t="shared" si="896"/>
        <v>#N/A</v>
      </c>
      <c r="BG1903" s="50" t="e">
        <f>VLOOKUP(Audit!J668,$V$3:$AE$12,10,FALSE) &amp; Audit!S668 &amp; IF(Audit!J668=10,Audit!V668,"")</f>
        <v>#N/A</v>
      </c>
      <c r="BH1903" s="50" t="e">
        <f>VLOOKUP(Audit!J668,$V$13:$AE$22,10,FALSE) &amp; IF(Audit!J668=10,Audit!W668,"") &amp; IF(Audit!J668&lt;&gt;1,U1903,"")</f>
        <v>#N/A</v>
      </c>
      <c r="BI1903" s="47" t="e">
        <f t="shared" si="897"/>
        <v>#N/A</v>
      </c>
      <c r="BJ1903" s="48" t="str">
        <f t="shared" si="898"/>
        <v/>
      </c>
      <c r="BK1903" s="48" t="str">
        <f t="shared" si="899"/>
        <v/>
      </c>
      <c r="BL1903" s="48" t="str">
        <f t="shared" si="900"/>
        <v/>
      </c>
      <c r="BM1903" s="48" t="str">
        <f t="shared" si="901"/>
        <v/>
      </c>
      <c r="BN1903" s="48" t="str">
        <f t="shared" si="902"/>
        <v/>
      </c>
      <c r="BO1903" s="48" t="str">
        <f t="shared" si="903"/>
        <v/>
      </c>
      <c r="BP1903" s="48" t="str">
        <f t="shared" si="904"/>
        <v/>
      </c>
      <c r="BQ1903" s="48" t="str">
        <f t="shared" si="905"/>
        <v/>
      </c>
      <c r="BR1903" s="48" t="str">
        <f t="shared" si="906"/>
        <v/>
      </c>
      <c r="BS1903" s="48" t="str">
        <f t="shared" si="907"/>
        <v/>
      </c>
      <c r="BT1903" s="48" t="str">
        <f t="shared" si="908"/>
        <v/>
      </c>
      <c r="BU1903" s="48" t="str">
        <f t="shared" si="909"/>
        <v/>
      </c>
    </row>
    <row r="1904" spans="1:73">
      <c r="A1904" s="10">
        <f>Audit!A669</f>
        <v>0</v>
      </c>
      <c r="B1904" s="10" t="e">
        <f t="shared" si="880"/>
        <v>#N/A</v>
      </c>
      <c r="C1904" s="17" t="e">
        <f>VLOOKUP(Audit!B669,$V$3:$AE$12,2,FALSE) &amp; VLOOKUP(Audit!B669,$V$13:$AE$22,2,FALSE)&amp; IF(Audit!B669=10,Audit!V669&amp;Audit!W669,"")</f>
        <v>#N/A</v>
      </c>
      <c r="D1904" s="17" t="e">
        <f>VLOOKUP(Audit!C669,$V$3:$AE$12,3,FALSE) &amp; VLOOKUP(Audit!C669,$V$13:$AE$22,3,FALSE) &amp;IF(Audit!C669=10,Audit!V669&amp;Audit!W669,"")</f>
        <v>#N/A</v>
      </c>
      <c r="E1904" s="17" t="e">
        <f>VLOOKUP(Audit!D669,$V$3:$AE$12,4,FALSE)&amp; Audit!T669 &amp; VLOOKUP(Audit!D669,$V$13:$AE$22,4,FALSE)&amp; IF(Audit!D669=10,Audit!V669&amp;Audit!W669,"")</f>
        <v>#N/A</v>
      </c>
      <c r="F1904" s="17" t="e">
        <f>VLOOKUP(Audit!E669,$V$3:$AE$12,5,FALSE) &amp; VLOOKUP(Audit!E669,$V$13:$AE$22,5,FALSE)&amp; IF(Audit!E669=10,Audit!V669&amp;Audit!W669,"")</f>
        <v>#N/A</v>
      </c>
      <c r="G1904" s="17" t="e">
        <f>VLOOKUP(Audit!F669,$V$3:$AE$12,6,FALSE) &amp; VLOOKUP(Audit!F669,$V$13:$AE$22,6,FALSE)&amp; IF(Audit!F669=10,Audit!V669&amp;Audit!W669,"")</f>
        <v>#N/A</v>
      </c>
      <c r="H1904" s="17" t="e">
        <f>VLOOKUP(Audit!G669,$V$3:$AE$12,7,FALSE) &amp; VLOOKUP(Audit!G669,$V$13:$AE$22,7,FALSE)&amp;IF(Audit!G669=10,Audit!V669&amp;Audit!W669,"")</f>
        <v>#N/A</v>
      </c>
      <c r="I1904" s="17" t="e">
        <f>VLOOKUP(Audit!H669,$V$3:$AE$12,8,FALSE) &amp; Audit!U669 &amp; VLOOKUP(Audit!H669,$V$13:$AE$22,8,FALSE)&amp;IF(Audit!H669=10,Audit!V669&amp;Audit!W669,"")</f>
        <v>#N/A</v>
      </c>
      <c r="J1904" s="17" t="e">
        <f>VLOOKUP(Audit!I669,$V$3:$AE$12,9,FALSE) &amp; VLOOKUP(Audit!I669,$V$13:$AE$22,9,FALSE) &amp; IF(Audit!I669=10,Audit!V669&amp;Audit!W669,"") &amp; IF(Audit!I669&lt;&gt;1,U1904,"")</f>
        <v>#N/A</v>
      </c>
      <c r="K1904" s="17" t="e">
        <f>VLOOKUP(Audit!J669,$V$3:$AE$12,10,FALSE) &amp; Audit!S669 &amp; VLOOKUP(Audit!J669,$V$13:$AE$22,10,FALSE) &amp; IF(Audit!J669=10,Audit!V669&amp;Audit!W669,"") &amp; IF(Audit!J669&lt;&gt;1,U1904,"")</f>
        <v>#N/A</v>
      </c>
      <c r="L1904" s="10">
        <f>Audit!K669</f>
        <v>0</v>
      </c>
      <c r="M1904" s="10" t="e">
        <f t="shared" si="881"/>
        <v>#N/A</v>
      </c>
      <c r="N1904" s="10" t="e">
        <f t="shared" si="882"/>
        <v>#N/A</v>
      </c>
      <c r="O1904" s="10" t="e">
        <f t="shared" si="883"/>
        <v>#N/A</v>
      </c>
      <c r="P1904" s="10" t="e">
        <f t="shared" si="884"/>
        <v>#N/A</v>
      </c>
      <c r="Q1904" s="10" t="e">
        <f t="shared" si="885"/>
        <v>#N/A</v>
      </c>
      <c r="R1904" s="10" t="e">
        <f t="shared" si="886"/>
        <v>#N/A</v>
      </c>
      <c r="S1904" s="10" t="e">
        <f t="shared" si="887"/>
        <v>#N/A</v>
      </c>
      <c r="T1904" s="10" t="e">
        <f t="shared" si="888"/>
        <v>#N/A</v>
      </c>
      <c r="U1904" s="17" t="str">
        <f>IF(Audit!M669="","",VLOOKUP(Audit!M669,$W$26:$X$35,2,FALSE)) &amp; Audit!N669 &amp; IF(Audit!O669="","",IF(Audit!N669&lt;=1.4,VLOOKUP(Audit!O669,$W$38:X1949,2,FALSE),VLOOKUP(Audit!O669,$W$51:$X$61,2,FALSE))) &amp; IF(Audit!P669="","",VLOOKUP(Audit!P669,$Y$26:$Z$35,2,FALSE) &amp; Audit!Q669 &amp; IF(Audit!O669="","",IF(Audit!Q669&lt;=1.4,VLOOKUP(Audit!R669,$Y$38:$Z$48,2,FALSE),VLOOKUP(Audit!R669,$Y$51:$Z$61,2,FALSE))))</f>
        <v/>
      </c>
      <c r="V1904" s="21"/>
      <c r="AH1904" s="49">
        <f>Audit!A669</f>
        <v>0</v>
      </c>
      <c r="AI1904" s="50" t="e">
        <f>VLOOKUP(Audit!B669,$V$3:$AE$12,2,FALSE)&amp; IF(Audit!B669=10,Audit!V669,"")</f>
        <v>#N/A</v>
      </c>
      <c r="AJ1904" s="50" t="e">
        <f>VLOOKUP(Audit!B669,$V$13:$AE$22,2,FALSE)&amp; IF(Audit!B669=10,Audit!W669,"")</f>
        <v>#N/A</v>
      </c>
      <c r="AK1904" s="47" t="e">
        <f t="shared" si="889"/>
        <v>#N/A</v>
      </c>
      <c r="AL1904" s="50" t="e">
        <f>VLOOKUP(Audit!C669,$V$3:$AE$12,3,FALSE)&amp; IF(Audit!C669=10,Audit!V669,"")</f>
        <v>#N/A</v>
      </c>
      <c r="AM1904" s="50" t="e">
        <f>VLOOKUP(Audit!C669,$V$13:$AE$22,3,FALSE)&amp; IF(Audit!C669=10,Audit!W669,"")</f>
        <v>#N/A</v>
      </c>
      <c r="AN1904" s="47" t="e">
        <f t="shared" si="890"/>
        <v>#N/A</v>
      </c>
      <c r="AO1904" s="50" t="e">
        <f>VLOOKUP(Audit!D669,$V$3:$AE$12,4,FALSE) &amp;  Audit!T669 &amp; IF(Audit!D669=10,Audit!V669,"")</f>
        <v>#N/A</v>
      </c>
      <c r="AP1904" s="50" t="e">
        <f>VLOOKUP(Audit!D669,$V$13:$AE$22,4,FALSE)&amp; IF(Audit!D669=10,Audit!W669,"")</f>
        <v>#N/A</v>
      </c>
      <c r="AQ1904" s="47" t="e">
        <f t="shared" si="891"/>
        <v>#N/A</v>
      </c>
      <c r="AR1904" s="50" t="e">
        <f>VLOOKUP(Audit!E669,$V$3:$AE$12,5,FALSE)&amp; IF(Audit!E669=10,Audit!V669,"")</f>
        <v>#N/A</v>
      </c>
      <c r="AS1904" s="50" t="e">
        <f>VLOOKUP(Audit!E669,$V$13:$AE$22,5,FALSE)&amp; IF(Audit!E669=10,Audit!W669,"")</f>
        <v>#N/A</v>
      </c>
      <c r="AT1904" s="47" t="e">
        <f t="shared" si="892"/>
        <v>#N/A</v>
      </c>
      <c r="AU1904" s="50" t="e">
        <f>VLOOKUP(Audit!F669,$V$3:$AE$12,6,FALSE)&amp; IF(Audit!F669=10,Audit!V669,"")</f>
        <v>#N/A</v>
      </c>
      <c r="AV1904" s="50" t="e">
        <f>VLOOKUP(Audit!F669,$V$13:$AE$22,6,FALSE)&amp; IF(Audit!F669=10,Audit!W669,"")</f>
        <v>#N/A</v>
      </c>
      <c r="AW1904" s="47" t="e">
        <f t="shared" si="893"/>
        <v>#N/A</v>
      </c>
      <c r="AX1904" s="50" t="e">
        <f>VLOOKUP(Audit!G669,$V$3:$AE$12,7,FALSE)&amp; IF(Audit!G669=10,Audit!V669,"")</f>
        <v>#N/A</v>
      </c>
      <c r="AY1904" s="50" t="e">
        <f>VLOOKUP(Audit!G669,$V$13:$AE$22,7,FALSE) &amp; IF(Audit!G669=10,Audit!W669,"")</f>
        <v>#N/A</v>
      </c>
      <c r="AZ1904" s="47" t="e">
        <f t="shared" si="894"/>
        <v>#N/A</v>
      </c>
      <c r="BA1904" s="50" t="e">
        <f>VLOOKUP(Audit!H669,$V$3:$AE$12,8,FALSE)&amp; Audit!U669 &amp; IF(Audit!H669=10,Audit!V669,"")</f>
        <v>#N/A</v>
      </c>
      <c r="BB1904" s="50" t="e">
        <f>VLOOKUP(Audit!H669,$V$13:$AE$22,8,FALSE) &amp; IF(Audit!H669=10,Audit!W669,"")</f>
        <v>#N/A</v>
      </c>
      <c r="BC1904" s="47" t="e">
        <f t="shared" si="895"/>
        <v>#N/A</v>
      </c>
      <c r="BD1904" s="50" t="e">
        <f>VLOOKUP(Audit!I669,$V$3:$AE$12,9,FALSE)&amp; IF(Audit!I669=10,Audit!V669,"")</f>
        <v>#N/A</v>
      </c>
      <c r="BE1904" s="50" t="e">
        <f>VLOOKUP(Audit!I669,$V$13:$AE$22,9,FALSE) &amp; IF(Audit!I669=10,Audit!W669,"") &amp; IF(Audit!I669&lt;&gt;1,U1904,"")</f>
        <v>#N/A</v>
      </c>
      <c r="BF1904" s="47" t="e">
        <f t="shared" si="896"/>
        <v>#N/A</v>
      </c>
      <c r="BG1904" s="50" t="e">
        <f>VLOOKUP(Audit!J669,$V$3:$AE$12,10,FALSE) &amp; Audit!S669 &amp; IF(Audit!J669=10,Audit!V669,"")</f>
        <v>#N/A</v>
      </c>
      <c r="BH1904" s="50" t="e">
        <f>VLOOKUP(Audit!J669,$V$13:$AE$22,10,FALSE) &amp; IF(Audit!J669=10,Audit!W669,"") &amp; IF(Audit!J669&lt;&gt;1,U1904,"")</f>
        <v>#N/A</v>
      </c>
      <c r="BI1904" s="47" t="e">
        <f t="shared" si="897"/>
        <v>#N/A</v>
      </c>
      <c r="BJ1904" s="48" t="str">
        <f t="shared" si="898"/>
        <v/>
      </c>
      <c r="BK1904" s="48" t="str">
        <f t="shared" si="899"/>
        <v/>
      </c>
      <c r="BL1904" s="48" t="str">
        <f t="shared" si="900"/>
        <v/>
      </c>
      <c r="BM1904" s="48" t="str">
        <f t="shared" si="901"/>
        <v/>
      </c>
      <c r="BN1904" s="48" t="str">
        <f t="shared" si="902"/>
        <v/>
      </c>
      <c r="BO1904" s="48" t="str">
        <f t="shared" si="903"/>
        <v/>
      </c>
      <c r="BP1904" s="48" t="str">
        <f t="shared" si="904"/>
        <v/>
      </c>
      <c r="BQ1904" s="48" t="str">
        <f t="shared" si="905"/>
        <v/>
      </c>
      <c r="BR1904" s="48" t="str">
        <f t="shared" si="906"/>
        <v/>
      </c>
      <c r="BS1904" s="48" t="str">
        <f t="shared" si="907"/>
        <v/>
      </c>
      <c r="BT1904" s="48" t="str">
        <f t="shared" si="908"/>
        <v/>
      </c>
      <c r="BU1904" s="48" t="str">
        <f t="shared" si="909"/>
        <v/>
      </c>
    </row>
    <row r="1905" spans="1:73">
      <c r="A1905" s="10">
        <f>Audit!A670</f>
        <v>0</v>
      </c>
      <c r="B1905" s="10" t="e">
        <f t="shared" si="880"/>
        <v>#N/A</v>
      </c>
      <c r="C1905" s="17" t="e">
        <f>VLOOKUP(Audit!B670,$V$3:$AE$12,2,FALSE) &amp; VLOOKUP(Audit!B670,$V$13:$AE$22,2,FALSE)&amp; IF(Audit!B670=10,Audit!V670&amp;Audit!W670,"")</f>
        <v>#N/A</v>
      </c>
      <c r="D1905" s="17" t="e">
        <f>VLOOKUP(Audit!C670,$V$3:$AE$12,3,FALSE) &amp; VLOOKUP(Audit!C670,$V$13:$AE$22,3,FALSE) &amp;IF(Audit!C670=10,Audit!V670&amp;Audit!W670,"")</f>
        <v>#N/A</v>
      </c>
      <c r="E1905" s="17" t="e">
        <f>VLOOKUP(Audit!D670,$V$3:$AE$12,4,FALSE)&amp; Audit!T670 &amp; VLOOKUP(Audit!D670,$V$13:$AE$22,4,FALSE)&amp; IF(Audit!D670=10,Audit!V670&amp;Audit!W670,"")</f>
        <v>#N/A</v>
      </c>
      <c r="F1905" s="17" t="e">
        <f>VLOOKUP(Audit!E670,$V$3:$AE$12,5,FALSE) &amp; VLOOKUP(Audit!E670,$V$13:$AE$22,5,FALSE)&amp; IF(Audit!E670=10,Audit!V670&amp;Audit!W670,"")</f>
        <v>#N/A</v>
      </c>
      <c r="G1905" s="17" t="e">
        <f>VLOOKUP(Audit!F670,$V$3:$AE$12,6,FALSE) &amp; VLOOKUP(Audit!F670,$V$13:$AE$22,6,FALSE)&amp; IF(Audit!F670=10,Audit!V670&amp;Audit!W670,"")</f>
        <v>#N/A</v>
      </c>
      <c r="H1905" s="17" t="e">
        <f>VLOOKUP(Audit!G670,$V$3:$AE$12,7,FALSE) &amp; VLOOKUP(Audit!G670,$V$13:$AE$22,7,FALSE)&amp;IF(Audit!G670=10,Audit!V670&amp;Audit!W670,"")</f>
        <v>#N/A</v>
      </c>
      <c r="I1905" s="17" t="e">
        <f>VLOOKUP(Audit!H670,$V$3:$AE$12,8,FALSE) &amp; Audit!U670 &amp; VLOOKUP(Audit!H670,$V$13:$AE$22,8,FALSE)&amp;IF(Audit!H670=10,Audit!V670&amp;Audit!W670,"")</f>
        <v>#N/A</v>
      </c>
      <c r="J1905" s="17" t="e">
        <f>VLOOKUP(Audit!I670,$V$3:$AE$12,9,FALSE) &amp; VLOOKUP(Audit!I670,$V$13:$AE$22,9,FALSE) &amp; IF(Audit!I670=10,Audit!V670&amp;Audit!W670,"") &amp; IF(Audit!I670&lt;&gt;1,U1905,"")</f>
        <v>#N/A</v>
      </c>
      <c r="K1905" s="17" t="e">
        <f>VLOOKUP(Audit!J670,$V$3:$AE$12,10,FALSE) &amp; Audit!S670 &amp; VLOOKUP(Audit!J670,$V$13:$AE$22,10,FALSE) &amp; IF(Audit!J670=10,Audit!V670&amp;Audit!W670,"") &amp; IF(Audit!J670&lt;&gt;1,U1905,"")</f>
        <v>#N/A</v>
      </c>
      <c r="L1905" s="10">
        <f>Audit!K670</f>
        <v>0</v>
      </c>
      <c r="M1905" s="10" t="e">
        <f t="shared" si="881"/>
        <v>#N/A</v>
      </c>
      <c r="N1905" s="10" t="e">
        <f t="shared" si="882"/>
        <v>#N/A</v>
      </c>
      <c r="O1905" s="10" t="e">
        <f t="shared" si="883"/>
        <v>#N/A</v>
      </c>
      <c r="P1905" s="10" t="e">
        <f t="shared" si="884"/>
        <v>#N/A</v>
      </c>
      <c r="Q1905" s="10" t="e">
        <f t="shared" si="885"/>
        <v>#N/A</v>
      </c>
      <c r="R1905" s="10" t="e">
        <f t="shared" si="886"/>
        <v>#N/A</v>
      </c>
      <c r="S1905" s="10" t="e">
        <f t="shared" si="887"/>
        <v>#N/A</v>
      </c>
      <c r="T1905" s="10" t="e">
        <f t="shared" si="888"/>
        <v>#N/A</v>
      </c>
      <c r="U1905" s="17" t="str">
        <f>IF(Audit!M670="","",VLOOKUP(Audit!M670,$W$26:$X$35,2,FALSE)) &amp; Audit!N670 &amp; IF(Audit!O670="","",IF(Audit!N670&lt;=1.4,VLOOKUP(Audit!O670,$W$38:X1950,2,FALSE),VLOOKUP(Audit!O670,$W$51:$X$61,2,FALSE))) &amp; IF(Audit!P670="","",VLOOKUP(Audit!P670,$Y$26:$Z$35,2,FALSE) &amp; Audit!Q670 &amp; IF(Audit!O670="","",IF(Audit!Q670&lt;=1.4,VLOOKUP(Audit!R670,$Y$38:$Z$48,2,FALSE),VLOOKUP(Audit!R670,$Y$51:$Z$61,2,FALSE))))</f>
        <v/>
      </c>
      <c r="V1905" s="21"/>
      <c r="AH1905" s="49">
        <f>Audit!A670</f>
        <v>0</v>
      </c>
      <c r="AI1905" s="50" t="e">
        <f>VLOOKUP(Audit!B670,$V$3:$AE$12,2,FALSE)&amp; IF(Audit!B670=10,Audit!V670,"")</f>
        <v>#N/A</v>
      </c>
      <c r="AJ1905" s="50" t="e">
        <f>VLOOKUP(Audit!B670,$V$13:$AE$22,2,FALSE)&amp; IF(Audit!B670=10,Audit!W670,"")</f>
        <v>#N/A</v>
      </c>
      <c r="AK1905" s="47" t="e">
        <f t="shared" si="889"/>
        <v>#N/A</v>
      </c>
      <c r="AL1905" s="50" t="e">
        <f>VLOOKUP(Audit!C670,$V$3:$AE$12,3,FALSE)&amp; IF(Audit!C670=10,Audit!V670,"")</f>
        <v>#N/A</v>
      </c>
      <c r="AM1905" s="50" t="e">
        <f>VLOOKUP(Audit!C670,$V$13:$AE$22,3,FALSE)&amp; IF(Audit!C670=10,Audit!W670,"")</f>
        <v>#N/A</v>
      </c>
      <c r="AN1905" s="47" t="e">
        <f t="shared" si="890"/>
        <v>#N/A</v>
      </c>
      <c r="AO1905" s="50" t="e">
        <f>VLOOKUP(Audit!D670,$V$3:$AE$12,4,FALSE) &amp;  Audit!T670 &amp; IF(Audit!D670=10,Audit!V670,"")</f>
        <v>#N/A</v>
      </c>
      <c r="AP1905" s="50" t="e">
        <f>VLOOKUP(Audit!D670,$V$13:$AE$22,4,FALSE)&amp; IF(Audit!D670=10,Audit!W670,"")</f>
        <v>#N/A</v>
      </c>
      <c r="AQ1905" s="47" t="e">
        <f t="shared" si="891"/>
        <v>#N/A</v>
      </c>
      <c r="AR1905" s="50" t="e">
        <f>VLOOKUP(Audit!E670,$V$3:$AE$12,5,FALSE)&amp; IF(Audit!E670=10,Audit!V670,"")</f>
        <v>#N/A</v>
      </c>
      <c r="AS1905" s="50" t="e">
        <f>VLOOKUP(Audit!E670,$V$13:$AE$22,5,FALSE)&amp; IF(Audit!E670=10,Audit!W670,"")</f>
        <v>#N/A</v>
      </c>
      <c r="AT1905" s="47" t="e">
        <f t="shared" si="892"/>
        <v>#N/A</v>
      </c>
      <c r="AU1905" s="50" t="e">
        <f>VLOOKUP(Audit!F670,$V$3:$AE$12,6,FALSE)&amp; IF(Audit!F670=10,Audit!V670,"")</f>
        <v>#N/A</v>
      </c>
      <c r="AV1905" s="50" t="e">
        <f>VLOOKUP(Audit!F670,$V$13:$AE$22,6,FALSE)&amp; IF(Audit!F670=10,Audit!W670,"")</f>
        <v>#N/A</v>
      </c>
      <c r="AW1905" s="47" t="e">
        <f t="shared" si="893"/>
        <v>#N/A</v>
      </c>
      <c r="AX1905" s="50" t="e">
        <f>VLOOKUP(Audit!G670,$V$3:$AE$12,7,FALSE)&amp; IF(Audit!G670=10,Audit!V670,"")</f>
        <v>#N/A</v>
      </c>
      <c r="AY1905" s="50" t="e">
        <f>VLOOKUP(Audit!G670,$V$13:$AE$22,7,FALSE) &amp; IF(Audit!G670=10,Audit!W670,"")</f>
        <v>#N/A</v>
      </c>
      <c r="AZ1905" s="47" t="e">
        <f t="shared" si="894"/>
        <v>#N/A</v>
      </c>
      <c r="BA1905" s="50" t="e">
        <f>VLOOKUP(Audit!H670,$V$3:$AE$12,8,FALSE)&amp; Audit!U670 &amp; IF(Audit!H670=10,Audit!V670,"")</f>
        <v>#N/A</v>
      </c>
      <c r="BB1905" s="50" t="e">
        <f>VLOOKUP(Audit!H670,$V$13:$AE$22,8,FALSE) &amp; IF(Audit!H670=10,Audit!W670,"")</f>
        <v>#N/A</v>
      </c>
      <c r="BC1905" s="47" t="e">
        <f t="shared" si="895"/>
        <v>#N/A</v>
      </c>
      <c r="BD1905" s="50" t="e">
        <f>VLOOKUP(Audit!I670,$V$3:$AE$12,9,FALSE)&amp; IF(Audit!I670=10,Audit!V670,"")</f>
        <v>#N/A</v>
      </c>
      <c r="BE1905" s="50" t="e">
        <f>VLOOKUP(Audit!I670,$V$13:$AE$22,9,FALSE) &amp; IF(Audit!I670=10,Audit!W670,"") &amp; IF(Audit!I670&lt;&gt;1,U1905,"")</f>
        <v>#N/A</v>
      </c>
      <c r="BF1905" s="47" t="e">
        <f t="shared" si="896"/>
        <v>#N/A</v>
      </c>
      <c r="BG1905" s="50" t="e">
        <f>VLOOKUP(Audit!J670,$V$3:$AE$12,10,FALSE) &amp; Audit!S670 &amp; IF(Audit!J670=10,Audit!V670,"")</f>
        <v>#N/A</v>
      </c>
      <c r="BH1905" s="50" t="e">
        <f>VLOOKUP(Audit!J670,$V$13:$AE$22,10,FALSE) &amp; IF(Audit!J670=10,Audit!W670,"") &amp; IF(Audit!J670&lt;&gt;1,U1905,"")</f>
        <v>#N/A</v>
      </c>
      <c r="BI1905" s="47" t="e">
        <f t="shared" si="897"/>
        <v>#N/A</v>
      </c>
      <c r="BJ1905" s="48" t="str">
        <f t="shared" si="898"/>
        <v/>
      </c>
      <c r="BK1905" s="48" t="str">
        <f t="shared" si="899"/>
        <v/>
      </c>
      <c r="BL1905" s="48" t="str">
        <f t="shared" si="900"/>
        <v/>
      </c>
      <c r="BM1905" s="48" t="str">
        <f t="shared" si="901"/>
        <v/>
      </c>
      <c r="BN1905" s="48" t="str">
        <f t="shared" si="902"/>
        <v/>
      </c>
      <c r="BO1905" s="48" t="str">
        <f t="shared" si="903"/>
        <v/>
      </c>
      <c r="BP1905" s="48" t="str">
        <f t="shared" si="904"/>
        <v/>
      </c>
      <c r="BQ1905" s="48" t="str">
        <f t="shared" si="905"/>
        <v/>
      </c>
      <c r="BR1905" s="48" t="str">
        <f t="shared" si="906"/>
        <v/>
      </c>
      <c r="BS1905" s="48" t="str">
        <f t="shared" si="907"/>
        <v/>
      </c>
      <c r="BT1905" s="48" t="str">
        <f t="shared" si="908"/>
        <v/>
      </c>
      <c r="BU1905" s="48" t="str">
        <f t="shared" si="909"/>
        <v/>
      </c>
    </row>
    <row r="1906" spans="1:73">
      <c r="A1906" s="10">
        <f>Audit!A671</f>
        <v>0</v>
      </c>
      <c r="B1906" s="10" t="e">
        <f t="shared" si="880"/>
        <v>#N/A</v>
      </c>
      <c r="C1906" s="17" t="e">
        <f>VLOOKUP(Audit!B671,$V$3:$AE$12,2,FALSE) &amp; VLOOKUP(Audit!B671,$V$13:$AE$22,2,FALSE)&amp; IF(Audit!B671=10,Audit!V671&amp;Audit!W671,"")</f>
        <v>#N/A</v>
      </c>
      <c r="D1906" s="17" t="e">
        <f>VLOOKUP(Audit!C671,$V$3:$AE$12,3,FALSE) &amp; VLOOKUP(Audit!C671,$V$13:$AE$22,3,FALSE) &amp;IF(Audit!C671=10,Audit!V671&amp;Audit!W671,"")</f>
        <v>#N/A</v>
      </c>
      <c r="E1906" s="17" t="e">
        <f>VLOOKUP(Audit!D671,$V$3:$AE$12,4,FALSE)&amp; Audit!T671 &amp; VLOOKUP(Audit!D671,$V$13:$AE$22,4,FALSE)&amp; IF(Audit!D671=10,Audit!V671&amp;Audit!W671,"")</f>
        <v>#N/A</v>
      </c>
      <c r="F1906" s="17" t="e">
        <f>VLOOKUP(Audit!E671,$V$3:$AE$12,5,FALSE) &amp; VLOOKUP(Audit!E671,$V$13:$AE$22,5,FALSE)&amp; IF(Audit!E671=10,Audit!V671&amp;Audit!W671,"")</f>
        <v>#N/A</v>
      </c>
      <c r="G1906" s="17" t="e">
        <f>VLOOKUP(Audit!F671,$V$3:$AE$12,6,FALSE) &amp; VLOOKUP(Audit!F671,$V$13:$AE$22,6,FALSE)&amp; IF(Audit!F671=10,Audit!V671&amp;Audit!W671,"")</f>
        <v>#N/A</v>
      </c>
      <c r="H1906" s="17" t="e">
        <f>VLOOKUP(Audit!G671,$V$3:$AE$12,7,FALSE) &amp; VLOOKUP(Audit!G671,$V$13:$AE$22,7,FALSE)&amp;IF(Audit!G671=10,Audit!V671&amp;Audit!W671,"")</f>
        <v>#N/A</v>
      </c>
      <c r="I1906" s="17" t="e">
        <f>VLOOKUP(Audit!H671,$V$3:$AE$12,8,FALSE) &amp; Audit!U671 &amp; VLOOKUP(Audit!H671,$V$13:$AE$22,8,FALSE)&amp;IF(Audit!H671=10,Audit!V671&amp;Audit!W671,"")</f>
        <v>#N/A</v>
      </c>
      <c r="J1906" s="17" t="e">
        <f>VLOOKUP(Audit!I671,$V$3:$AE$12,9,FALSE) &amp; VLOOKUP(Audit!I671,$V$13:$AE$22,9,FALSE) &amp; IF(Audit!I671=10,Audit!V671&amp;Audit!W671,"") &amp; IF(Audit!I671&lt;&gt;1,U1906,"")</f>
        <v>#N/A</v>
      </c>
      <c r="K1906" s="17" t="e">
        <f>VLOOKUP(Audit!J671,$V$3:$AE$12,10,FALSE) &amp; Audit!S671 &amp; VLOOKUP(Audit!J671,$V$13:$AE$22,10,FALSE) &amp; IF(Audit!J671=10,Audit!V671&amp;Audit!W671,"") &amp; IF(Audit!J671&lt;&gt;1,U1906,"")</f>
        <v>#N/A</v>
      </c>
      <c r="L1906" s="10">
        <f>Audit!K671</f>
        <v>0</v>
      </c>
      <c r="M1906" s="10" t="e">
        <f t="shared" si="881"/>
        <v>#N/A</v>
      </c>
      <c r="N1906" s="10" t="e">
        <f t="shared" si="882"/>
        <v>#N/A</v>
      </c>
      <c r="O1906" s="10" t="e">
        <f t="shared" si="883"/>
        <v>#N/A</v>
      </c>
      <c r="P1906" s="10" t="e">
        <f t="shared" si="884"/>
        <v>#N/A</v>
      </c>
      <c r="Q1906" s="10" t="e">
        <f t="shared" si="885"/>
        <v>#N/A</v>
      </c>
      <c r="R1906" s="10" t="e">
        <f t="shared" si="886"/>
        <v>#N/A</v>
      </c>
      <c r="S1906" s="10" t="e">
        <f t="shared" si="887"/>
        <v>#N/A</v>
      </c>
      <c r="T1906" s="10" t="e">
        <f t="shared" si="888"/>
        <v>#N/A</v>
      </c>
      <c r="U1906" s="17" t="str">
        <f>IF(Audit!M671="","",VLOOKUP(Audit!M671,$W$26:$X$35,2,FALSE)) &amp; Audit!N671 &amp; IF(Audit!O671="","",IF(Audit!N671&lt;=1.4,VLOOKUP(Audit!O671,$W$38:X1951,2,FALSE),VLOOKUP(Audit!O671,$W$51:$X$61,2,FALSE))) &amp; IF(Audit!P671="","",VLOOKUP(Audit!P671,$Y$26:$Z$35,2,FALSE) &amp; Audit!Q671 &amp; IF(Audit!O671="","",IF(Audit!Q671&lt;=1.4,VLOOKUP(Audit!R671,$Y$38:$Z$48,2,FALSE),VLOOKUP(Audit!R671,$Y$51:$Z$61,2,FALSE))))</f>
        <v/>
      </c>
      <c r="V1906" s="21"/>
      <c r="AH1906" s="49">
        <f>Audit!A671</f>
        <v>0</v>
      </c>
      <c r="AI1906" s="50" t="e">
        <f>VLOOKUP(Audit!B671,$V$3:$AE$12,2,FALSE)&amp; IF(Audit!B671=10,Audit!V671,"")</f>
        <v>#N/A</v>
      </c>
      <c r="AJ1906" s="50" t="e">
        <f>VLOOKUP(Audit!B671,$V$13:$AE$22,2,FALSE)&amp; IF(Audit!B671=10,Audit!W671,"")</f>
        <v>#N/A</v>
      </c>
      <c r="AK1906" s="47" t="e">
        <f t="shared" si="889"/>
        <v>#N/A</v>
      </c>
      <c r="AL1906" s="50" t="e">
        <f>VLOOKUP(Audit!C671,$V$3:$AE$12,3,FALSE)&amp; IF(Audit!C671=10,Audit!V671,"")</f>
        <v>#N/A</v>
      </c>
      <c r="AM1906" s="50" t="e">
        <f>VLOOKUP(Audit!C671,$V$13:$AE$22,3,FALSE)&amp; IF(Audit!C671=10,Audit!W671,"")</f>
        <v>#N/A</v>
      </c>
      <c r="AN1906" s="47" t="e">
        <f t="shared" si="890"/>
        <v>#N/A</v>
      </c>
      <c r="AO1906" s="50" t="e">
        <f>VLOOKUP(Audit!D671,$V$3:$AE$12,4,FALSE) &amp;  Audit!T671 &amp; IF(Audit!D671=10,Audit!V671,"")</f>
        <v>#N/A</v>
      </c>
      <c r="AP1906" s="50" t="e">
        <f>VLOOKUP(Audit!D671,$V$13:$AE$22,4,FALSE)&amp; IF(Audit!D671=10,Audit!W671,"")</f>
        <v>#N/A</v>
      </c>
      <c r="AQ1906" s="47" t="e">
        <f t="shared" si="891"/>
        <v>#N/A</v>
      </c>
      <c r="AR1906" s="50" t="e">
        <f>VLOOKUP(Audit!E671,$V$3:$AE$12,5,FALSE)&amp; IF(Audit!E671=10,Audit!V671,"")</f>
        <v>#N/A</v>
      </c>
      <c r="AS1906" s="50" t="e">
        <f>VLOOKUP(Audit!E671,$V$13:$AE$22,5,FALSE)&amp; IF(Audit!E671=10,Audit!W671,"")</f>
        <v>#N/A</v>
      </c>
      <c r="AT1906" s="47" t="e">
        <f t="shared" si="892"/>
        <v>#N/A</v>
      </c>
      <c r="AU1906" s="50" t="e">
        <f>VLOOKUP(Audit!F671,$V$3:$AE$12,6,FALSE)&amp; IF(Audit!F671=10,Audit!V671,"")</f>
        <v>#N/A</v>
      </c>
      <c r="AV1906" s="50" t="e">
        <f>VLOOKUP(Audit!F671,$V$13:$AE$22,6,FALSE)&amp; IF(Audit!F671=10,Audit!W671,"")</f>
        <v>#N/A</v>
      </c>
      <c r="AW1906" s="47" t="e">
        <f t="shared" si="893"/>
        <v>#N/A</v>
      </c>
      <c r="AX1906" s="50" t="e">
        <f>VLOOKUP(Audit!G671,$V$3:$AE$12,7,FALSE)&amp; IF(Audit!G671=10,Audit!V671,"")</f>
        <v>#N/A</v>
      </c>
      <c r="AY1906" s="50" t="e">
        <f>VLOOKUP(Audit!G671,$V$13:$AE$22,7,FALSE) &amp; IF(Audit!G671=10,Audit!W671,"")</f>
        <v>#N/A</v>
      </c>
      <c r="AZ1906" s="47" t="e">
        <f t="shared" si="894"/>
        <v>#N/A</v>
      </c>
      <c r="BA1906" s="50" t="e">
        <f>VLOOKUP(Audit!H671,$V$3:$AE$12,8,FALSE)&amp; Audit!U671 &amp; IF(Audit!H671=10,Audit!V671,"")</f>
        <v>#N/A</v>
      </c>
      <c r="BB1906" s="50" t="e">
        <f>VLOOKUP(Audit!H671,$V$13:$AE$22,8,FALSE) &amp; IF(Audit!H671=10,Audit!W671,"")</f>
        <v>#N/A</v>
      </c>
      <c r="BC1906" s="47" t="e">
        <f t="shared" si="895"/>
        <v>#N/A</v>
      </c>
      <c r="BD1906" s="50" t="e">
        <f>VLOOKUP(Audit!I671,$V$3:$AE$12,9,FALSE)&amp; IF(Audit!I671=10,Audit!V671,"")</f>
        <v>#N/A</v>
      </c>
      <c r="BE1906" s="50" t="e">
        <f>VLOOKUP(Audit!I671,$V$13:$AE$22,9,FALSE) &amp; IF(Audit!I671=10,Audit!W671,"") &amp; IF(Audit!I671&lt;&gt;1,U1906,"")</f>
        <v>#N/A</v>
      </c>
      <c r="BF1906" s="47" t="e">
        <f t="shared" si="896"/>
        <v>#N/A</v>
      </c>
      <c r="BG1906" s="50" t="e">
        <f>VLOOKUP(Audit!J671,$V$3:$AE$12,10,FALSE) &amp; Audit!S671 &amp; IF(Audit!J671=10,Audit!V671,"")</f>
        <v>#N/A</v>
      </c>
      <c r="BH1906" s="50" t="e">
        <f>VLOOKUP(Audit!J671,$V$13:$AE$22,10,FALSE) &amp; IF(Audit!J671=10,Audit!W671,"") &amp; IF(Audit!J671&lt;&gt;1,U1906,"")</f>
        <v>#N/A</v>
      </c>
      <c r="BI1906" s="47" t="e">
        <f t="shared" si="897"/>
        <v>#N/A</v>
      </c>
      <c r="BJ1906" s="48" t="str">
        <f t="shared" si="898"/>
        <v/>
      </c>
      <c r="BK1906" s="48" t="str">
        <f t="shared" si="899"/>
        <v/>
      </c>
      <c r="BL1906" s="48" t="str">
        <f t="shared" si="900"/>
        <v/>
      </c>
      <c r="BM1906" s="48" t="str">
        <f t="shared" si="901"/>
        <v/>
      </c>
      <c r="BN1906" s="48" t="str">
        <f t="shared" si="902"/>
        <v/>
      </c>
      <c r="BO1906" s="48" t="str">
        <f t="shared" si="903"/>
        <v/>
      </c>
      <c r="BP1906" s="48" t="str">
        <f t="shared" si="904"/>
        <v/>
      </c>
      <c r="BQ1906" s="48" t="str">
        <f t="shared" si="905"/>
        <v/>
      </c>
      <c r="BR1906" s="48" t="str">
        <f t="shared" si="906"/>
        <v/>
      </c>
      <c r="BS1906" s="48" t="str">
        <f t="shared" si="907"/>
        <v/>
      </c>
      <c r="BT1906" s="48" t="str">
        <f t="shared" si="908"/>
        <v/>
      </c>
      <c r="BU1906" s="48" t="str">
        <f t="shared" si="909"/>
        <v/>
      </c>
    </row>
    <row r="1907" spans="1:73">
      <c r="A1907" s="10">
        <f>Audit!A672</f>
        <v>0</v>
      </c>
      <c r="B1907" s="10" t="e">
        <f t="shared" si="880"/>
        <v>#N/A</v>
      </c>
      <c r="C1907" s="17" t="e">
        <f>VLOOKUP(Audit!B672,$V$3:$AE$12,2,FALSE) &amp; VLOOKUP(Audit!B672,$V$13:$AE$22,2,FALSE)&amp; IF(Audit!B672=10,Audit!V672&amp;Audit!W672,"")</f>
        <v>#N/A</v>
      </c>
      <c r="D1907" s="17" t="e">
        <f>VLOOKUP(Audit!C672,$V$3:$AE$12,3,FALSE) &amp; VLOOKUP(Audit!C672,$V$13:$AE$22,3,FALSE) &amp;IF(Audit!C672=10,Audit!V672&amp;Audit!W672,"")</f>
        <v>#N/A</v>
      </c>
      <c r="E1907" s="17" t="e">
        <f>VLOOKUP(Audit!D672,$V$3:$AE$12,4,FALSE)&amp; Audit!T672 &amp; VLOOKUP(Audit!D672,$V$13:$AE$22,4,FALSE)&amp; IF(Audit!D672=10,Audit!V672&amp;Audit!W672,"")</f>
        <v>#N/A</v>
      </c>
      <c r="F1907" s="17" t="e">
        <f>VLOOKUP(Audit!E672,$V$3:$AE$12,5,FALSE) &amp; VLOOKUP(Audit!E672,$V$13:$AE$22,5,FALSE)&amp; IF(Audit!E672=10,Audit!V672&amp;Audit!W672,"")</f>
        <v>#N/A</v>
      </c>
      <c r="G1907" s="17" t="e">
        <f>VLOOKUP(Audit!F672,$V$3:$AE$12,6,FALSE) &amp; VLOOKUP(Audit!F672,$V$13:$AE$22,6,FALSE)&amp; IF(Audit!F672=10,Audit!V672&amp;Audit!W672,"")</f>
        <v>#N/A</v>
      </c>
      <c r="H1907" s="17" t="e">
        <f>VLOOKUP(Audit!G672,$V$3:$AE$12,7,FALSE) &amp; VLOOKUP(Audit!G672,$V$13:$AE$22,7,FALSE)&amp;IF(Audit!G672=10,Audit!V672&amp;Audit!W672,"")</f>
        <v>#N/A</v>
      </c>
      <c r="I1907" s="17" t="e">
        <f>VLOOKUP(Audit!H672,$V$3:$AE$12,8,FALSE) &amp; Audit!U672 &amp; VLOOKUP(Audit!H672,$V$13:$AE$22,8,FALSE)&amp;IF(Audit!H672=10,Audit!V672&amp;Audit!W672,"")</f>
        <v>#N/A</v>
      </c>
      <c r="J1907" s="17" t="e">
        <f>VLOOKUP(Audit!I672,$V$3:$AE$12,9,FALSE) &amp; VLOOKUP(Audit!I672,$V$13:$AE$22,9,FALSE) &amp; IF(Audit!I672=10,Audit!V672&amp;Audit!W672,"") &amp; IF(Audit!I672&lt;&gt;1,U1907,"")</f>
        <v>#N/A</v>
      </c>
      <c r="K1907" s="17" t="e">
        <f>VLOOKUP(Audit!J672,$V$3:$AE$12,10,FALSE) &amp; Audit!S672 &amp; VLOOKUP(Audit!J672,$V$13:$AE$22,10,FALSE) &amp; IF(Audit!J672=10,Audit!V672&amp;Audit!W672,"") &amp; IF(Audit!J672&lt;&gt;1,U1907,"")</f>
        <v>#N/A</v>
      </c>
      <c r="L1907" s="10">
        <f>Audit!K672</f>
        <v>0</v>
      </c>
      <c r="M1907" s="10" t="e">
        <f t="shared" si="881"/>
        <v>#N/A</v>
      </c>
      <c r="N1907" s="10" t="e">
        <f t="shared" si="882"/>
        <v>#N/A</v>
      </c>
      <c r="O1907" s="10" t="e">
        <f t="shared" si="883"/>
        <v>#N/A</v>
      </c>
      <c r="P1907" s="10" t="e">
        <f t="shared" si="884"/>
        <v>#N/A</v>
      </c>
      <c r="Q1907" s="10" t="e">
        <f t="shared" si="885"/>
        <v>#N/A</v>
      </c>
      <c r="R1907" s="10" t="e">
        <f t="shared" si="886"/>
        <v>#N/A</v>
      </c>
      <c r="S1907" s="10" t="e">
        <f t="shared" si="887"/>
        <v>#N/A</v>
      </c>
      <c r="T1907" s="10" t="e">
        <f t="shared" si="888"/>
        <v>#N/A</v>
      </c>
      <c r="U1907" s="17" t="str">
        <f>IF(Audit!M672="","",VLOOKUP(Audit!M672,$W$26:$X$35,2,FALSE)) &amp; Audit!N672 &amp; IF(Audit!O672="","",IF(Audit!N672&lt;=1.4,VLOOKUP(Audit!O672,$W$38:X1952,2,FALSE),VLOOKUP(Audit!O672,$W$51:$X$61,2,FALSE))) &amp; IF(Audit!P672="","",VLOOKUP(Audit!P672,$Y$26:$Z$35,2,FALSE) &amp; Audit!Q672 &amp; IF(Audit!O672="","",IF(Audit!Q672&lt;=1.4,VLOOKUP(Audit!R672,$Y$38:$Z$48,2,FALSE),VLOOKUP(Audit!R672,$Y$51:$Z$61,2,FALSE))))</f>
        <v/>
      </c>
      <c r="V1907" s="21"/>
      <c r="AH1907" s="49">
        <f>Audit!A672</f>
        <v>0</v>
      </c>
      <c r="AI1907" s="50" t="e">
        <f>VLOOKUP(Audit!B672,$V$3:$AE$12,2,FALSE)&amp; IF(Audit!B672=10,Audit!V672,"")</f>
        <v>#N/A</v>
      </c>
      <c r="AJ1907" s="50" t="e">
        <f>VLOOKUP(Audit!B672,$V$13:$AE$22,2,FALSE)&amp; IF(Audit!B672=10,Audit!W672,"")</f>
        <v>#N/A</v>
      </c>
      <c r="AK1907" s="47" t="e">
        <f t="shared" si="889"/>
        <v>#N/A</v>
      </c>
      <c r="AL1907" s="50" t="e">
        <f>VLOOKUP(Audit!C672,$V$3:$AE$12,3,FALSE)&amp; IF(Audit!C672=10,Audit!V672,"")</f>
        <v>#N/A</v>
      </c>
      <c r="AM1907" s="50" t="e">
        <f>VLOOKUP(Audit!C672,$V$13:$AE$22,3,FALSE)&amp; IF(Audit!C672=10,Audit!W672,"")</f>
        <v>#N/A</v>
      </c>
      <c r="AN1907" s="47" t="e">
        <f t="shared" si="890"/>
        <v>#N/A</v>
      </c>
      <c r="AO1907" s="50" t="e">
        <f>VLOOKUP(Audit!D672,$V$3:$AE$12,4,FALSE) &amp;  Audit!T672 &amp; IF(Audit!D672=10,Audit!V672,"")</f>
        <v>#N/A</v>
      </c>
      <c r="AP1907" s="50" t="e">
        <f>VLOOKUP(Audit!D672,$V$13:$AE$22,4,FALSE)&amp; IF(Audit!D672=10,Audit!W672,"")</f>
        <v>#N/A</v>
      </c>
      <c r="AQ1907" s="47" t="e">
        <f t="shared" si="891"/>
        <v>#N/A</v>
      </c>
      <c r="AR1907" s="50" t="e">
        <f>VLOOKUP(Audit!E672,$V$3:$AE$12,5,FALSE)&amp; IF(Audit!E672=10,Audit!V672,"")</f>
        <v>#N/A</v>
      </c>
      <c r="AS1907" s="50" t="e">
        <f>VLOOKUP(Audit!E672,$V$13:$AE$22,5,FALSE)&amp; IF(Audit!E672=10,Audit!W672,"")</f>
        <v>#N/A</v>
      </c>
      <c r="AT1907" s="47" t="e">
        <f t="shared" si="892"/>
        <v>#N/A</v>
      </c>
      <c r="AU1907" s="50" t="e">
        <f>VLOOKUP(Audit!F672,$V$3:$AE$12,6,FALSE)&amp; IF(Audit!F672=10,Audit!V672,"")</f>
        <v>#N/A</v>
      </c>
      <c r="AV1907" s="50" t="e">
        <f>VLOOKUP(Audit!F672,$V$13:$AE$22,6,FALSE)&amp; IF(Audit!F672=10,Audit!W672,"")</f>
        <v>#N/A</v>
      </c>
      <c r="AW1907" s="47" t="e">
        <f t="shared" si="893"/>
        <v>#N/A</v>
      </c>
      <c r="AX1907" s="50" t="e">
        <f>VLOOKUP(Audit!G672,$V$3:$AE$12,7,FALSE)&amp; IF(Audit!G672=10,Audit!V672,"")</f>
        <v>#N/A</v>
      </c>
      <c r="AY1907" s="50" t="e">
        <f>VLOOKUP(Audit!G672,$V$13:$AE$22,7,FALSE) &amp; IF(Audit!G672=10,Audit!W672,"")</f>
        <v>#N/A</v>
      </c>
      <c r="AZ1907" s="47" t="e">
        <f t="shared" si="894"/>
        <v>#N/A</v>
      </c>
      <c r="BA1907" s="50" t="e">
        <f>VLOOKUP(Audit!H672,$V$3:$AE$12,8,FALSE)&amp; Audit!U672 &amp; IF(Audit!H672=10,Audit!V672,"")</f>
        <v>#N/A</v>
      </c>
      <c r="BB1907" s="50" t="e">
        <f>VLOOKUP(Audit!H672,$V$13:$AE$22,8,FALSE) &amp; IF(Audit!H672=10,Audit!W672,"")</f>
        <v>#N/A</v>
      </c>
      <c r="BC1907" s="47" t="e">
        <f t="shared" si="895"/>
        <v>#N/A</v>
      </c>
      <c r="BD1907" s="50" t="e">
        <f>VLOOKUP(Audit!I672,$V$3:$AE$12,9,FALSE)&amp; IF(Audit!I672=10,Audit!V672,"")</f>
        <v>#N/A</v>
      </c>
      <c r="BE1907" s="50" t="e">
        <f>VLOOKUP(Audit!I672,$V$13:$AE$22,9,FALSE) &amp; IF(Audit!I672=10,Audit!W672,"") &amp; IF(Audit!I672&lt;&gt;1,U1907,"")</f>
        <v>#N/A</v>
      </c>
      <c r="BF1907" s="47" t="e">
        <f t="shared" si="896"/>
        <v>#N/A</v>
      </c>
      <c r="BG1907" s="50" t="e">
        <f>VLOOKUP(Audit!J672,$V$3:$AE$12,10,FALSE) &amp; Audit!S672 &amp; IF(Audit!J672=10,Audit!V672,"")</f>
        <v>#N/A</v>
      </c>
      <c r="BH1907" s="50" t="e">
        <f>VLOOKUP(Audit!J672,$V$13:$AE$22,10,FALSE) &amp; IF(Audit!J672=10,Audit!W672,"") &amp; IF(Audit!J672&lt;&gt;1,U1907,"")</f>
        <v>#N/A</v>
      </c>
      <c r="BI1907" s="47" t="e">
        <f t="shared" si="897"/>
        <v>#N/A</v>
      </c>
      <c r="BJ1907" s="48" t="str">
        <f t="shared" si="898"/>
        <v/>
      </c>
      <c r="BK1907" s="48" t="str">
        <f t="shared" si="899"/>
        <v/>
      </c>
      <c r="BL1907" s="48" t="str">
        <f t="shared" si="900"/>
        <v/>
      </c>
      <c r="BM1907" s="48" t="str">
        <f t="shared" si="901"/>
        <v/>
      </c>
      <c r="BN1907" s="48" t="str">
        <f t="shared" si="902"/>
        <v/>
      </c>
      <c r="BO1907" s="48" t="str">
        <f t="shared" si="903"/>
        <v/>
      </c>
      <c r="BP1907" s="48" t="str">
        <f t="shared" si="904"/>
        <v/>
      </c>
      <c r="BQ1907" s="48" t="str">
        <f t="shared" si="905"/>
        <v/>
      </c>
      <c r="BR1907" s="48" t="str">
        <f t="shared" si="906"/>
        <v/>
      </c>
      <c r="BS1907" s="48" t="str">
        <f t="shared" si="907"/>
        <v/>
      </c>
      <c r="BT1907" s="48" t="str">
        <f t="shared" si="908"/>
        <v/>
      </c>
      <c r="BU1907" s="48" t="str">
        <f t="shared" si="909"/>
        <v/>
      </c>
    </row>
    <row r="1908" spans="1:73">
      <c r="A1908" s="10">
        <f>Audit!A673</f>
        <v>0</v>
      </c>
      <c r="B1908" s="10" t="e">
        <f t="shared" si="880"/>
        <v>#N/A</v>
      </c>
      <c r="C1908" s="17" t="e">
        <f>VLOOKUP(Audit!B673,$V$3:$AE$12,2,FALSE) &amp; VLOOKUP(Audit!B673,$V$13:$AE$22,2,FALSE)&amp; IF(Audit!B673=10,Audit!V673&amp;Audit!W673,"")</f>
        <v>#N/A</v>
      </c>
      <c r="D1908" s="17" t="e">
        <f>VLOOKUP(Audit!C673,$V$3:$AE$12,3,FALSE) &amp; VLOOKUP(Audit!C673,$V$13:$AE$22,3,FALSE) &amp;IF(Audit!C673=10,Audit!V673&amp;Audit!W673,"")</f>
        <v>#N/A</v>
      </c>
      <c r="E1908" s="17" t="e">
        <f>VLOOKUP(Audit!D673,$V$3:$AE$12,4,FALSE)&amp; Audit!T673 &amp; VLOOKUP(Audit!D673,$V$13:$AE$22,4,FALSE)&amp; IF(Audit!D673=10,Audit!V673&amp;Audit!W673,"")</f>
        <v>#N/A</v>
      </c>
      <c r="F1908" s="17" t="e">
        <f>VLOOKUP(Audit!E673,$V$3:$AE$12,5,FALSE) &amp; VLOOKUP(Audit!E673,$V$13:$AE$22,5,FALSE)&amp; IF(Audit!E673=10,Audit!V673&amp;Audit!W673,"")</f>
        <v>#N/A</v>
      </c>
      <c r="G1908" s="17" t="e">
        <f>VLOOKUP(Audit!F673,$V$3:$AE$12,6,FALSE) &amp; VLOOKUP(Audit!F673,$V$13:$AE$22,6,FALSE)&amp; IF(Audit!F673=10,Audit!V673&amp;Audit!W673,"")</f>
        <v>#N/A</v>
      </c>
      <c r="H1908" s="17" t="e">
        <f>VLOOKUP(Audit!G673,$V$3:$AE$12,7,FALSE) &amp; VLOOKUP(Audit!G673,$V$13:$AE$22,7,FALSE)&amp;IF(Audit!G673=10,Audit!V673&amp;Audit!W673,"")</f>
        <v>#N/A</v>
      </c>
      <c r="I1908" s="17" t="e">
        <f>VLOOKUP(Audit!H673,$V$3:$AE$12,8,FALSE) &amp; Audit!U673 &amp; VLOOKUP(Audit!H673,$V$13:$AE$22,8,FALSE)&amp;IF(Audit!H673=10,Audit!V673&amp;Audit!W673,"")</f>
        <v>#N/A</v>
      </c>
      <c r="J1908" s="17" t="e">
        <f>VLOOKUP(Audit!I673,$V$3:$AE$12,9,FALSE) &amp; VLOOKUP(Audit!I673,$V$13:$AE$22,9,FALSE) &amp; IF(Audit!I673=10,Audit!V673&amp;Audit!W673,"") &amp; IF(Audit!I673&lt;&gt;1,U1908,"")</f>
        <v>#N/A</v>
      </c>
      <c r="K1908" s="17" t="e">
        <f>VLOOKUP(Audit!J673,$V$3:$AE$12,10,FALSE) &amp; Audit!S673 &amp; VLOOKUP(Audit!J673,$V$13:$AE$22,10,FALSE) &amp; IF(Audit!J673=10,Audit!V673&amp;Audit!W673,"") &amp; IF(Audit!J673&lt;&gt;1,U1908,"")</f>
        <v>#N/A</v>
      </c>
      <c r="L1908" s="10">
        <f>Audit!K673</f>
        <v>0</v>
      </c>
      <c r="M1908" s="10" t="e">
        <f t="shared" si="881"/>
        <v>#N/A</v>
      </c>
      <c r="N1908" s="10" t="e">
        <f t="shared" si="882"/>
        <v>#N/A</v>
      </c>
      <c r="O1908" s="10" t="e">
        <f t="shared" si="883"/>
        <v>#N/A</v>
      </c>
      <c r="P1908" s="10" t="e">
        <f t="shared" si="884"/>
        <v>#N/A</v>
      </c>
      <c r="Q1908" s="10" t="e">
        <f t="shared" si="885"/>
        <v>#N/A</v>
      </c>
      <c r="R1908" s="10" t="e">
        <f t="shared" si="886"/>
        <v>#N/A</v>
      </c>
      <c r="S1908" s="10" t="e">
        <f t="shared" si="887"/>
        <v>#N/A</v>
      </c>
      <c r="T1908" s="10" t="e">
        <f t="shared" si="888"/>
        <v>#N/A</v>
      </c>
      <c r="U1908" s="17" t="str">
        <f>IF(Audit!M673="","",VLOOKUP(Audit!M673,$W$26:$X$35,2,FALSE)) &amp; Audit!N673 &amp; IF(Audit!O673="","",IF(Audit!N673&lt;=1.4,VLOOKUP(Audit!O673,$W$38:X1953,2,FALSE),VLOOKUP(Audit!O673,$W$51:$X$61,2,FALSE))) &amp; IF(Audit!P673="","",VLOOKUP(Audit!P673,$Y$26:$Z$35,2,FALSE) &amp; Audit!Q673 &amp; IF(Audit!O673="","",IF(Audit!Q673&lt;=1.4,VLOOKUP(Audit!R673,$Y$38:$Z$48,2,FALSE),VLOOKUP(Audit!R673,$Y$51:$Z$61,2,FALSE))))</f>
        <v/>
      </c>
      <c r="V1908" s="21"/>
      <c r="AH1908" s="49">
        <f>Audit!A673</f>
        <v>0</v>
      </c>
      <c r="AI1908" s="50" t="e">
        <f>VLOOKUP(Audit!B673,$V$3:$AE$12,2,FALSE)&amp; IF(Audit!B673=10,Audit!V673,"")</f>
        <v>#N/A</v>
      </c>
      <c r="AJ1908" s="50" t="e">
        <f>VLOOKUP(Audit!B673,$V$13:$AE$22,2,FALSE)&amp; IF(Audit!B673=10,Audit!W673,"")</f>
        <v>#N/A</v>
      </c>
      <c r="AK1908" s="47" t="e">
        <f t="shared" si="889"/>
        <v>#N/A</v>
      </c>
      <c r="AL1908" s="50" t="e">
        <f>VLOOKUP(Audit!C673,$V$3:$AE$12,3,FALSE)&amp; IF(Audit!C673=10,Audit!V673,"")</f>
        <v>#N/A</v>
      </c>
      <c r="AM1908" s="50" t="e">
        <f>VLOOKUP(Audit!C673,$V$13:$AE$22,3,FALSE)&amp; IF(Audit!C673=10,Audit!W673,"")</f>
        <v>#N/A</v>
      </c>
      <c r="AN1908" s="47" t="e">
        <f t="shared" si="890"/>
        <v>#N/A</v>
      </c>
      <c r="AO1908" s="50" t="e">
        <f>VLOOKUP(Audit!D673,$V$3:$AE$12,4,FALSE) &amp;  Audit!T673 &amp; IF(Audit!D673=10,Audit!V673,"")</f>
        <v>#N/A</v>
      </c>
      <c r="AP1908" s="50" t="e">
        <f>VLOOKUP(Audit!D673,$V$13:$AE$22,4,FALSE)&amp; IF(Audit!D673=10,Audit!W673,"")</f>
        <v>#N/A</v>
      </c>
      <c r="AQ1908" s="47" t="e">
        <f t="shared" si="891"/>
        <v>#N/A</v>
      </c>
      <c r="AR1908" s="50" t="e">
        <f>VLOOKUP(Audit!E673,$V$3:$AE$12,5,FALSE)&amp; IF(Audit!E673=10,Audit!V673,"")</f>
        <v>#N/A</v>
      </c>
      <c r="AS1908" s="50" t="e">
        <f>VLOOKUP(Audit!E673,$V$13:$AE$22,5,FALSE)&amp; IF(Audit!E673=10,Audit!W673,"")</f>
        <v>#N/A</v>
      </c>
      <c r="AT1908" s="47" t="e">
        <f t="shared" si="892"/>
        <v>#N/A</v>
      </c>
      <c r="AU1908" s="50" t="e">
        <f>VLOOKUP(Audit!F673,$V$3:$AE$12,6,FALSE)&amp; IF(Audit!F673=10,Audit!V673,"")</f>
        <v>#N/A</v>
      </c>
      <c r="AV1908" s="50" t="e">
        <f>VLOOKUP(Audit!F673,$V$13:$AE$22,6,FALSE)&amp; IF(Audit!F673=10,Audit!W673,"")</f>
        <v>#N/A</v>
      </c>
      <c r="AW1908" s="47" t="e">
        <f t="shared" si="893"/>
        <v>#N/A</v>
      </c>
      <c r="AX1908" s="50" t="e">
        <f>VLOOKUP(Audit!G673,$V$3:$AE$12,7,FALSE)&amp; IF(Audit!G673=10,Audit!V673,"")</f>
        <v>#N/A</v>
      </c>
      <c r="AY1908" s="50" t="e">
        <f>VLOOKUP(Audit!G673,$V$13:$AE$22,7,FALSE) &amp; IF(Audit!G673=10,Audit!W673,"")</f>
        <v>#N/A</v>
      </c>
      <c r="AZ1908" s="47" t="e">
        <f t="shared" si="894"/>
        <v>#N/A</v>
      </c>
      <c r="BA1908" s="50" t="e">
        <f>VLOOKUP(Audit!H673,$V$3:$AE$12,8,FALSE)&amp; Audit!U673 &amp; IF(Audit!H673=10,Audit!V673,"")</f>
        <v>#N/A</v>
      </c>
      <c r="BB1908" s="50" t="e">
        <f>VLOOKUP(Audit!H673,$V$13:$AE$22,8,FALSE) &amp; IF(Audit!H673=10,Audit!W673,"")</f>
        <v>#N/A</v>
      </c>
      <c r="BC1908" s="47" t="e">
        <f t="shared" si="895"/>
        <v>#N/A</v>
      </c>
      <c r="BD1908" s="50" t="e">
        <f>VLOOKUP(Audit!I673,$V$3:$AE$12,9,FALSE)&amp; IF(Audit!I673=10,Audit!V673,"")</f>
        <v>#N/A</v>
      </c>
      <c r="BE1908" s="50" t="e">
        <f>VLOOKUP(Audit!I673,$V$13:$AE$22,9,FALSE) &amp; IF(Audit!I673=10,Audit!W673,"") &amp; IF(Audit!I673&lt;&gt;1,U1908,"")</f>
        <v>#N/A</v>
      </c>
      <c r="BF1908" s="47" t="e">
        <f t="shared" si="896"/>
        <v>#N/A</v>
      </c>
      <c r="BG1908" s="50" t="e">
        <f>VLOOKUP(Audit!J673,$V$3:$AE$12,10,FALSE) &amp; Audit!S673 &amp; IF(Audit!J673=10,Audit!V673,"")</f>
        <v>#N/A</v>
      </c>
      <c r="BH1908" s="50" t="e">
        <f>VLOOKUP(Audit!J673,$V$13:$AE$22,10,FALSE) &amp; IF(Audit!J673=10,Audit!W673,"") &amp; IF(Audit!J673&lt;&gt;1,U1908,"")</f>
        <v>#N/A</v>
      </c>
      <c r="BI1908" s="47" t="e">
        <f t="shared" si="897"/>
        <v>#N/A</v>
      </c>
      <c r="BJ1908" s="48" t="str">
        <f t="shared" si="898"/>
        <v/>
      </c>
      <c r="BK1908" s="48" t="str">
        <f t="shared" si="899"/>
        <v/>
      </c>
      <c r="BL1908" s="48" t="str">
        <f t="shared" si="900"/>
        <v/>
      </c>
      <c r="BM1908" s="48" t="str">
        <f t="shared" si="901"/>
        <v/>
      </c>
      <c r="BN1908" s="48" t="str">
        <f t="shared" si="902"/>
        <v/>
      </c>
      <c r="BO1908" s="48" t="str">
        <f t="shared" si="903"/>
        <v/>
      </c>
      <c r="BP1908" s="48" t="str">
        <f t="shared" si="904"/>
        <v/>
      </c>
      <c r="BQ1908" s="48" t="str">
        <f t="shared" si="905"/>
        <v/>
      </c>
      <c r="BR1908" s="48" t="str">
        <f t="shared" si="906"/>
        <v/>
      </c>
      <c r="BS1908" s="48" t="str">
        <f t="shared" si="907"/>
        <v/>
      </c>
      <c r="BT1908" s="48" t="str">
        <f t="shared" si="908"/>
        <v/>
      </c>
      <c r="BU1908" s="48" t="str">
        <f t="shared" si="909"/>
        <v/>
      </c>
    </row>
    <row r="1909" spans="1:73">
      <c r="A1909" s="10">
        <f>Audit!A674</f>
        <v>0</v>
      </c>
      <c r="B1909" s="10" t="e">
        <f t="shared" si="880"/>
        <v>#N/A</v>
      </c>
      <c r="C1909" s="17" t="e">
        <f>VLOOKUP(Audit!B674,$V$3:$AE$12,2,FALSE) &amp; VLOOKUP(Audit!B674,$V$13:$AE$22,2,FALSE)&amp; IF(Audit!B674=10,Audit!V674&amp;Audit!W674,"")</f>
        <v>#N/A</v>
      </c>
      <c r="D1909" s="17" t="e">
        <f>VLOOKUP(Audit!C674,$V$3:$AE$12,3,FALSE) &amp; VLOOKUP(Audit!C674,$V$13:$AE$22,3,FALSE) &amp;IF(Audit!C674=10,Audit!V674&amp;Audit!W674,"")</f>
        <v>#N/A</v>
      </c>
      <c r="E1909" s="17" t="e">
        <f>VLOOKUP(Audit!D674,$V$3:$AE$12,4,FALSE)&amp; Audit!T674 &amp; VLOOKUP(Audit!D674,$V$13:$AE$22,4,FALSE)&amp; IF(Audit!D674=10,Audit!V674&amp;Audit!W674,"")</f>
        <v>#N/A</v>
      </c>
      <c r="F1909" s="17" t="e">
        <f>VLOOKUP(Audit!E674,$V$3:$AE$12,5,FALSE) &amp; VLOOKUP(Audit!E674,$V$13:$AE$22,5,FALSE)&amp; IF(Audit!E674=10,Audit!V674&amp;Audit!W674,"")</f>
        <v>#N/A</v>
      </c>
      <c r="G1909" s="17" t="e">
        <f>VLOOKUP(Audit!F674,$V$3:$AE$12,6,FALSE) &amp; VLOOKUP(Audit!F674,$V$13:$AE$22,6,FALSE)&amp; IF(Audit!F674=10,Audit!V674&amp;Audit!W674,"")</f>
        <v>#N/A</v>
      </c>
      <c r="H1909" s="17" t="e">
        <f>VLOOKUP(Audit!G674,$V$3:$AE$12,7,FALSE) &amp; VLOOKUP(Audit!G674,$V$13:$AE$22,7,FALSE)&amp;IF(Audit!G674=10,Audit!V674&amp;Audit!W674,"")</f>
        <v>#N/A</v>
      </c>
      <c r="I1909" s="17" t="e">
        <f>VLOOKUP(Audit!H674,$V$3:$AE$12,8,FALSE) &amp; Audit!U674 &amp; VLOOKUP(Audit!H674,$V$13:$AE$22,8,FALSE)&amp;IF(Audit!H674=10,Audit!V674&amp;Audit!W674,"")</f>
        <v>#N/A</v>
      </c>
      <c r="J1909" s="17" t="e">
        <f>VLOOKUP(Audit!I674,$V$3:$AE$12,9,FALSE) &amp; VLOOKUP(Audit!I674,$V$13:$AE$22,9,FALSE) &amp; IF(Audit!I674=10,Audit!V674&amp;Audit!W674,"") &amp; IF(Audit!I674&lt;&gt;1,U1909,"")</f>
        <v>#N/A</v>
      </c>
      <c r="K1909" s="17" t="e">
        <f>VLOOKUP(Audit!J674,$V$3:$AE$12,10,FALSE) &amp; Audit!S674 &amp; VLOOKUP(Audit!J674,$V$13:$AE$22,10,FALSE) &amp; IF(Audit!J674=10,Audit!V674&amp;Audit!W674,"") &amp; IF(Audit!J674&lt;&gt;1,U1909,"")</f>
        <v>#N/A</v>
      </c>
      <c r="L1909" s="10">
        <f>Audit!K674</f>
        <v>0</v>
      </c>
      <c r="M1909" s="10" t="e">
        <f t="shared" si="881"/>
        <v>#N/A</v>
      </c>
      <c r="N1909" s="10" t="e">
        <f t="shared" si="882"/>
        <v>#N/A</v>
      </c>
      <c r="O1909" s="10" t="e">
        <f t="shared" si="883"/>
        <v>#N/A</v>
      </c>
      <c r="P1909" s="10" t="e">
        <f t="shared" si="884"/>
        <v>#N/A</v>
      </c>
      <c r="Q1909" s="10" t="e">
        <f t="shared" si="885"/>
        <v>#N/A</v>
      </c>
      <c r="R1909" s="10" t="e">
        <f t="shared" si="886"/>
        <v>#N/A</v>
      </c>
      <c r="S1909" s="10" t="e">
        <f t="shared" si="887"/>
        <v>#N/A</v>
      </c>
      <c r="T1909" s="10" t="e">
        <f t="shared" si="888"/>
        <v>#N/A</v>
      </c>
      <c r="U1909" s="17" t="str">
        <f>IF(Audit!M674="","",VLOOKUP(Audit!M674,$W$26:$X$35,2,FALSE)) &amp; Audit!N674 &amp; IF(Audit!O674="","",IF(Audit!N674&lt;=1.4,VLOOKUP(Audit!O674,$W$38:X1954,2,FALSE),VLOOKUP(Audit!O674,$W$51:$X$61,2,FALSE))) &amp; IF(Audit!P674="","",VLOOKUP(Audit!P674,$Y$26:$Z$35,2,FALSE) &amp; Audit!Q674 &amp; IF(Audit!O674="","",IF(Audit!Q674&lt;=1.4,VLOOKUP(Audit!R674,$Y$38:$Z$48,2,FALSE),VLOOKUP(Audit!R674,$Y$51:$Z$61,2,FALSE))))</f>
        <v/>
      </c>
      <c r="V1909" s="21"/>
      <c r="AH1909" s="49">
        <f>Audit!A674</f>
        <v>0</v>
      </c>
      <c r="AI1909" s="50" t="e">
        <f>VLOOKUP(Audit!B674,$V$3:$AE$12,2,FALSE)&amp; IF(Audit!B674=10,Audit!V674,"")</f>
        <v>#N/A</v>
      </c>
      <c r="AJ1909" s="50" t="e">
        <f>VLOOKUP(Audit!B674,$V$13:$AE$22,2,FALSE)&amp; IF(Audit!B674=10,Audit!W674,"")</f>
        <v>#N/A</v>
      </c>
      <c r="AK1909" s="47" t="e">
        <f t="shared" si="889"/>
        <v>#N/A</v>
      </c>
      <c r="AL1909" s="50" t="e">
        <f>VLOOKUP(Audit!C674,$V$3:$AE$12,3,FALSE)&amp; IF(Audit!C674=10,Audit!V674,"")</f>
        <v>#N/A</v>
      </c>
      <c r="AM1909" s="50" t="e">
        <f>VLOOKUP(Audit!C674,$V$13:$AE$22,3,FALSE)&amp; IF(Audit!C674=10,Audit!W674,"")</f>
        <v>#N/A</v>
      </c>
      <c r="AN1909" s="47" t="e">
        <f t="shared" si="890"/>
        <v>#N/A</v>
      </c>
      <c r="AO1909" s="50" t="e">
        <f>VLOOKUP(Audit!D674,$V$3:$AE$12,4,FALSE) &amp;  Audit!T674 &amp; IF(Audit!D674=10,Audit!V674,"")</f>
        <v>#N/A</v>
      </c>
      <c r="AP1909" s="50" t="e">
        <f>VLOOKUP(Audit!D674,$V$13:$AE$22,4,FALSE)&amp; IF(Audit!D674=10,Audit!W674,"")</f>
        <v>#N/A</v>
      </c>
      <c r="AQ1909" s="47" t="e">
        <f t="shared" si="891"/>
        <v>#N/A</v>
      </c>
      <c r="AR1909" s="50" t="e">
        <f>VLOOKUP(Audit!E674,$V$3:$AE$12,5,FALSE)&amp; IF(Audit!E674=10,Audit!V674,"")</f>
        <v>#N/A</v>
      </c>
      <c r="AS1909" s="50" t="e">
        <f>VLOOKUP(Audit!E674,$V$13:$AE$22,5,FALSE)&amp; IF(Audit!E674=10,Audit!W674,"")</f>
        <v>#N/A</v>
      </c>
      <c r="AT1909" s="47" t="e">
        <f t="shared" si="892"/>
        <v>#N/A</v>
      </c>
      <c r="AU1909" s="50" t="e">
        <f>VLOOKUP(Audit!F674,$V$3:$AE$12,6,FALSE)&amp; IF(Audit!F674=10,Audit!V674,"")</f>
        <v>#N/A</v>
      </c>
      <c r="AV1909" s="50" t="e">
        <f>VLOOKUP(Audit!F674,$V$13:$AE$22,6,FALSE)&amp; IF(Audit!F674=10,Audit!W674,"")</f>
        <v>#N/A</v>
      </c>
      <c r="AW1909" s="47" t="e">
        <f t="shared" si="893"/>
        <v>#N/A</v>
      </c>
      <c r="AX1909" s="50" t="e">
        <f>VLOOKUP(Audit!G674,$V$3:$AE$12,7,FALSE)&amp; IF(Audit!G674=10,Audit!V674,"")</f>
        <v>#N/A</v>
      </c>
      <c r="AY1909" s="50" t="e">
        <f>VLOOKUP(Audit!G674,$V$13:$AE$22,7,FALSE) &amp; IF(Audit!G674=10,Audit!W674,"")</f>
        <v>#N/A</v>
      </c>
      <c r="AZ1909" s="47" t="e">
        <f t="shared" si="894"/>
        <v>#N/A</v>
      </c>
      <c r="BA1909" s="50" t="e">
        <f>VLOOKUP(Audit!H674,$V$3:$AE$12,8,FALSE)&amp; Audit!U674 &amp; IF(Audit!H674=10,Audit!V674,"")</f>
        <v>#N/A</v>
      </c>
      <c r="BB1909" s="50" t="e">
        <f>VLOOKUP(Audit!H674,$V$13:$AE$22,8,FALSE) &amp; IF(Audit!H674=10,Audit!W674,"")</f>
        <v>#N/A</v>
      </c>
      <c r="BC1909" s="47" t="e">
        <f t="shared" si="895"/>
        <v>#N/A</v>
      </c>
      <c r="BD1909" s="50" t="e">
        <f>VLOOKUP(Audit!I674,$V$3:$AE$12,9,FALSE)&amp; IF(Audit!I674=10,Audit!V674,"")</f>
        <v>#N/A</v>
      </c>
      <c r="BE1909" s="50" t="e">
        <f>VLOOKUP(Audit!I674,$V$13:$AE$22,9,FALSE) &amp; IF(Audit!I674=10,Audit!W674,"") &amp; IF(Audit!I674&lt;&gt;1,U1909,"")</f>
        <v>#N/A</v>
      </c>
      <c r="BF1909" s="47" t="e">
        <f t="shared" si="896"/>
        <v>#N/A</v>
      </c>
      <c r="BG1909" s="50" t="e">
        <f>VLOOKUP(Audit!J674,$V$3:$AE$12,10,FALSE) &amp; Audit!S674 &amp; IF(Audit!J674=10,Audit!V674,"")</f>
        <v>#N/A</v>
      </c>
      <c r="BH1909" s="50" t="e">
        <f>VLOOKUP(Audit!J674,$V$13:$AE$22,10,FALSE) &amp; IF(Audit!J674=10,Audit!W674,"") &amp; IF(Audit!J674&lt;&gt;1,U1909,"")</f>
        <v>#N/A</v>
      </c>
      <c r="BI1909" s="47" t="e">
        <f t="shared" si="897"/>
        <v>#N/A</v>
      </c>
      <c r="BJ1909" s="48" t="str">
        <f t="shared" si="898"/>
        <v/>
      </c>
      <c r="BK1909" s="48" t="str">
        <f t="shared" si="899"/>
        <v/>
      </c>
      <c r="BL1909" s="48" t="str">
        <f t="shared" si="900"/>
        <v/>
      </c>
      <c r="BM1909" s="48" t="str">
        <f t="shared" si="901"/>
        <v/>
      </c>
      <c r="BN1909" s="48" t="str">
        <f t="shared" si="902"/>
        <v/>
      </c>
      <c r="BO1909" s="48" t="str">
        <f t="shared" si="903"/>
        <v/>
      </c>
      <c r="BP1909" s="48" t="str">
        <f t="shared" si="904"/>
        <v/>
      </c>
      <c r="BQ1909" s="48" t="str">
        <f t="shared" si="905"/>
        <v/>
      </c>
      <c r="BR1909" s="48" t="str">
        <f t="shared" si="906"/>
        <v/>
      </c>
      <c r="BS1909" s="48" t="str">
        <f t="shared" si="907"/>
        <v/>
      </c>
      <c r="BT1909" s="48" t="str">
        <f t="shared" si="908"/>
        <v/>
      </c>
      <c r="BU1909" s="48" t="str">
        <f t="shared" si="909"/>
        <v/>
      </c>
    </row>
    <row r="1910" spans="1:73">
      <c r="A1910" s="10">
        <f>Audit!A675</f>
        <v>0</v>
      </c>
      <c r="B1910" s="10" t="e">
        <f t="shared" si="880"/>
        <v>#N/A</v>
      </c>
      <c r="C1910" s="17" t="e">
        <f>VLOOKUP(Audit!B675,$V$3:$AE$12,2,FALSE) &amp; VLOOKUP(Audit!B675,$V$13:$AE$22,2,FALSE)&amp; IF(Audit!B675=10,Audit!V675&amp;Audit!W675,"")</f>
        <v>#N/A</v>
      </c>
      <c r="D1910" s="17" t="e">
        <f>VLOOKUP(Audit!C675,$V$3:$AE$12,3,FALSE) &amp; VLOOKUP(Audit!C675,$V$13:$AE$22,3,FALSE) &amp;IF(Audit!C675=10,Audit!V675&amp;Audit!W675,"")</f>
        <v>#N/A</v>
      </c>
      <c r="E1910" s="17" t="e">
        <f>VLOOKUP(Audit!D675,$V$3:$AE$12,4,FALSE)&amp; Audit!T675 &amp; VLOOKUP(Audit!D675,$V$13:$AE$22,4,FALSE)&amp; IF(Audit!D675=10,Audit!V675&amp;Audit!W675,"")</f>
        <v>#N/A</v>
      </c>
      <c r="F1910" s="17" t="e">
        <f>VLOOKUP(Audit!E675,$V$3:$AE$12,5,FALSE) &amp; VLOOKUP(Audit!E675,$V$13:$AE$22,5,FALSE)&amp; IF(Audit!E675=10,Audit!V675&amp;Audit!W675,"")</f>
        <v>#N/A</v>
      </c>
      <c r="G1910" s="17" t="e">
        <f>VLOOKUP(Audit!F675,$V$3:$AE$12,6,FALSE) &amp; VLOOKUP(Audit!F675,$V$13:$AE$22,6,FALSE)&amp; IF(Audit!F675=10,Audit!V675&amp;Audit!W675,"")</f>
        <v>#N/A</v>
      </c>
      <c r="H1910" s="17" t="e">
        <f>VLOOKUP(Audit!G675,$V$3:$AE$12,7,FALSE) &amp; VLOOKUP(Audit!G675,$V$13:$AE$22,7,FALSE)&amp;IF(Audit!G675=10,Audit!V675&amp;Audit!W675,"")</f>
        <v>#N/A</v>
      </c>
      <c r="I1910" s="17" t="e">
        <f>VLOOKUP(Audit!H675,$V$3:$AE$12,8,FALSE) &amp; Audit!U675 &amp; VLOOKUP(Audit!H675,$V$13:$AE$22,8,FALSE)&amp;IF(Audit!H675=10,Audit!V675&amp;Audit!W675,"")</f>
        <v>#N/A</v>
      </c>
      <c r="J1910" s="17" t="e">
        <f>VLOOKUP(Audit!I675,$V$3:$AE$12,9,FALSE) &amp; VLOOKUP(Audit!I675,$V$13:$AE$22,9,FALSE) &amp; IF(Audit!I675=10,Audit!V675&amp;Audit!W675,"") &amp; IF(Audit!I675&lt;&gt;1,U1910,"")</f>
        <v>#N/A</v>
      </c>
      <c r="K1910" s="17" t="e">
        <f>VLOOKUP(Audit!J675,$V$3:$AE$12,10,FALSE) &amp; Audit!S675 &amp; VLOOKUP(Audit!J675,$V$13:$AE$22,10,FALSE) &amp; IF(Audit!J675=10,Audit!V675&amp;Audit!W675,"") &amp; IF(Audit!J675&lt;&gt;1,U1910,"")</f>
        <v>#N/A</v>
      </c>
      <c r="L1910" s="10">
        <f>Audit!K675</f>
        <v>0</v>
      </c>
      <c r="M1910" s="10" t="e">
        <f t="shared" si="881"/>
        <v>#N/A</v>
      </c>
      <c r="N1910" s="10" t="e">
        <f t="shared" si="882"/>
        <v>#N/A</v>
      </c>
      <c r="O1910" s="10" t="e">
        <f t="shared" si="883"/>
        <v>#N/A</v>
      </c>
      <c r="P1910" s="10" t="e">
        <f t="shared" si="884"/>
        <v>#N/A</v>
      </c>
      <c r="Q1910" s="10" t="e">
        <f t="shared" si="885"/>
        <v>#N/A</v>
      </c>
      <c r="R1910" s="10" t="e">
        <f t="shared" si="886"/>
        <v>#N/A</v>
      </c>
      <c r="S1910" s="10" t="e">
        <f t="shared" si="887"/>
        <v>#N/A</v>
      </c>
      <c r="T1910" s="10" t="e">
        <f t="shared" si="888"/>
        <v>#N/A</v>
      </c>
      <c r="U1910" s="17" t="str">
        <f>IF(Audit!M675="","",VLOOKUP(Audit!M675,$W$26:$X$35,2,FALSE)) &amp; Audit!N675 &amp; IF(Audit!O675="","",IF(Audit!N675&lt;=1.4,VLOOKUP(Audit!O675,$W$38:X1955,2,FALSE),VLOOKUP(Audit!O675,$W$51:$X$61,2,FALSE))) &amp; IF(Audit!P675="","",VLOOKUP(Audit!P675,$Y$26:$Z$35,2,FALSE) &amp; Audit!Q675 &amp; IF(Audit!O675="","",IF(Audit!Q675&lt;=1.4,VLOOKUP(Audit!R675,$Y$38:$Z$48,2,FALSE),VLOOKUP(Audit!R675,$Y$51:$Z$61,2,FALSE))))</f>
        <v/>
      </c>
      <c r="V1910" s="21"/>
      <c r="AH1910" s="49">
        <f>Audit!A675</f>
        <v>0</v>
      </c>
      <c r="AI1910" s="50" t="e">
        <f>VLOOKUP(Audit!B675,$V$3:$AE$12,2,FALSE)&amp; IF(Audit!B675=10,Audit!V675,"")</f>
        <v>#N/A</v>
      </c>
      <c r="AJ1910" s="50" t="e">
        <f>VLOOKUP(Audit!B675,$V$13:$AE$22,2,FALSE)&amp; IF(Audit!B675=10,Audit!W675,"")</f>
        <v>#N/A</v>
      </c>
      <c r="AK1910" s="47" t="e">
        <f t="shared" si="889"/>
        <v>#N/A</v>
      </c>
      <c r="AL1910" s="50" t="e">
        <f>VLOOKUP(Audit!C675,$V$3:$AE$12,3,FALSE)&amp; IF(Audit!C675=10,Audit!V675,"")</f>
        <v>#N/A</v>
      </c>
      <c r="AM1910" s="50" t="e">
        <f>VLOOKUP(Audit!C675,$V$13:$AE$22,3,FALSE)&amp; IF(Audit!C675=10,Audit!W675,"")</f>
        <v>#N/A</v>
      </c>
      <c r="AN1910" s="47" t="e">
        <f t="shared" si="890"/>
        <v>#N/A</v>
      </c>
      <c r="AO1910" s="50" t="e">
        <f>VLOOKUP(Audit!D675,$V$3:$AE$12,4,FALSE) &amp;  Audit!T675 &amp; IF(Audit!D675=10,Audit!V675,"")</f>
        <v>#N/A</v>
      </c>
      <c r="AP1910" s="50" t="e">
        <f>VLOOKUP(Audit!D675,$V$13:$AE$22,4,FALSE)&amp; IF(Audit!D675=10,Audit!W675,"")</f>
        <v>#N/A</v>
      </c>
      <c r="AQ1910" s="47" t="e">
        <f t="shared" si="891"/>
        <v>#N/A</v>
      </c>
      <c r="AR1910" s="50" t="e">
        <f>VLOOKUP(Audit!E675,$V$3:$AE$12,5,FALSE)&amp; IF(Audit!E675=10,Audit!V675,"")</f>
        <v>#N/A</v>
      </c>
      <c r="AS1910" s="50" t="e">
        <f>VLOOKUP(Audit!E675,$V$13:$AE$22,5,FALSE)&amp; IF(Audit!E675=10,Audit!W675,"")</f>
        <v>#N/A</v>
      </c>
      <c r="AT1910" s="47" t="e">
        <f t="shared" si="892"/>
        <v>#N/A</v>
      </c>
      <c r="AU1910" s="50" t="e">
        <f>VLOOKUP(Audit!F675,$V$3:$AE$12,6,FALSE)&amp; IF(Audit!F675=10,Audit!V675,"")</f>
        <v>#N/A</v>
      </c>
      <c r="AV1910" s="50" t="e">
        <f>VLOOKUP(Audit!F675,$V$13:$AE$22,6,FALSE)&amp; IF(Audit!F675=10,Audit!W675,"")</f>
        <v>#N/A</v>
      </c>
      <c r="AW1910" s="47" t="e">
        <f t="shared" si="893"/>
        <v>#N/A</v>
      </c>
      <c r="AX1910" s="50" t="e">
        <f>VLOOKUP(Audit!G675,$V$3:$AE$12,7,FALSE)&amp; IF(Audit!G675=10,Audit!V675,"")</f>
        <v>#N/A</v>
      </c>
      <c r="AY1910" s="50" t="e">
        <f>VLOOKUP(Audit!G675,$V$13:$AE$22,7,FALSE) &amp; IF(Audit!G675=10,Audit!W675,"")</f>
        <v>#N/A</v>
      </c>
      <c r="AZ1910" s="47" t="e">
        <f t="shared" si="894"/>
        <v>#N/A</v>
      </c>
      <c r="BA1910" s="50" t="e">
        <f>VLOOKUP(Audit!H675,$V$3:$AE$12,8,FALSE)&amp; Audit!U675 &amp; IF(Audit!H675=10,Audit!V675,"")</f>
        <v>#N/A</v>
      </c>
      <c r="BB1910" s="50" t="e">
        <f>VLOOKUP(Audit!H675,$V$13:$AE$22,8,FALSE) &amp; IF(Audit!H675=10,Audit!W675,"")</f>
        <v>#N/A</v>
      </c>
      <c r="BC1910" s="47" t="e">
        <f t="shared" si="895"/>
        <v>#N/A</v>
      </c>
      <c r="BD1910" s="50" t="e">
        <f>VLOOKUP(Audit!I675,$V$3:$AE$12,9,FALSE)&amp; IF(Audit!I675=10,Audit!V675,"")</f>
        <v>#N/A</v>
      </c>
      <c r="BE1910" s="50" t="e">
        <f>VLOOKUP(Audit!I675,$V$13:$AE$22,9,FALSE) &amp; IF(Audit!I675=10,Audit!W675,"") &amp; IF(Audit!I675&lt;&gt;1,U1910,"")</f>
        <v>#N/A</v>
      </c>
      <c r="BF1910" s="47" t="e">
        <f t="shared" si="896"/>
        <v>#N/A</v>
      </c>
      <c r="BG1910" s="50" t="e">
        <f>VLOOKUP(Audit!J675,$V$3:$AE$12,10,FALSE) &amp; Audit!S675 &amp; IF(Audit!J675=10,Audit!V675,"")</f>
        <v>#N/A</v>
      </c>
      <c r="BH1910" s="50" t="e">
        <f>VLOOKUP(Audit!J675,$V$13:$AE$22,10,FALSE) &amp; IF(Audit!J675=10,Audit!W675,"") &amp; IF(Audit!J675&lt;&gt;1,U1910,"")</f>
        <v>#N/A</v>
      </c>
      <c r="BI1910" s="47" t="e">
        <f t="shared" si="897"/>
        <v>#N/A</v>
      </c>
      <c r="BJ1910" s="48" t="str">
        <f t="shared" si="898"/>
        <v/>
      </c>
      <c r="BK1910" s="48" t="str">
        <f t="shared" si="899"/>
        <v/>
      </c>
      <c r="BL1910" s="48" t="str">
        <f t="shared" si="900"/>
        <v/>
      </c>
      <c r="BM1910" s="48" t="str">
        <f t="shared" si="901"/>
        <v/>
      </c>
      <c r="BN1910" s="48" t="str">
        <f t="shared" si="902"/>
        <v/>
      </c>
      <c r="BO1910" s="48" t="str">
        <f t="shared" si="903"/>
        <v/>
      </c>
      <c r="BP1910" s="48" t="str">
        <f t="shared" si="904"/>
        <v/>
      </c>
      <c r="BQ1910" s="48" t="str">
        <f t="shared" si="905"/>
        <v/>
      </c>
      <c r="BR1910" s="48" t="str">
        <f t="shared" si="906"/>
        <v/>
      </c>
      <c r="BS1910" s="48" t="str">
        <f t="shared" si="907"/>
        <v/>
      </c>
      <c r="BT1910" s="48" t="str">
        <f t="shared" si="908"/>
        <v/>
      </c>
      <c r="BU1910" s="48" t="str">
        <f t="shared" si="909"/>
        <v/>
      </c>
    </row>
    <row r="1911" spans="1:73">
      <c r="A1911" s="10">
        <f>Audit!A676</f>
        <v>0</v>
      </c>
      <c r="B1911" s="10" t="e">
        <f t="shared" si="880"/>
        <v>#N/A</v>
      </c>
      <c r="C1911" s="17" t="e">
        <f>VLOOKUP(Audit!B676,$V$3:$AE$12,2,FALSE) &amp; VLOOKUP(Audit!B676,$V$13:$AE$22,2,FALSE)&amp; IF(Audit!B676=10,Audit!V676&amp;Audit!W676,"")</f>
        <v>#N/A</v>
      </c>
      <c r="D1911" s="17" t="e">
        <f>VLOOKUP(Audit!C676,$V$3:$AE$12,3,FALSE) &amp; VLOOKUP(Audit!C676,$V$13:$AE$22,3,FALSE) &amp;IF(Audit!C676=10,Audit!V676&amp;Audit!W676,"")</f>
        <v>#N/A</v>
      </c>
      <c r="E1911" s="17" t="e">
        <f>VLOOKUP(Audit!D676,$V$3:$AE$12,4,FALSE)&amp; Audit!T676 &amp; VLOOKUP(Audit!D676,$V$13:$AE$22,4,FALSE)&amp; IF(Audit!D676=10,Audit!V676&amp;Audit!W676,"")</f>
        <v>#N/A</v>
      </c>
      <c r="F1911" s="17" t="e">
        <f>VLOOKUP(Audit!E676,$V$3:$AE$12,5,FALSE) &amp; VLOOKUP(Audit!E676,$V$13:$AE$22,5,FALSE)&amp; IF(Audit!E676=10,Audit!V676&amp;Audit!W676,"")</f>
        <v>#N/A</v>
      </c>
      <c r="G1911" s="17" t="e">
        <f>VLOOKUP(Audit!F676,$V$3:$AE$12,6,FALSE) &amp; VLOOKUP(Audit!F676,$V$13:$AE$22,6,FALSE)&amp; IF(Audit!F676=10,Audit!V676&amp;Audit!W676,"")</f>
        <v>#N/A</v>
      </c>
      <c r="H1911" s="17" t="e">
        <f>VLOOKUP(Audit!G676,$V$3:$AE$12,7,FALSE) &amp; VLOOKUP(Audit!G676,$V$13:$AE$22,7,FALSE)&amp;IF(Audit!G676=10,Audit!V676&amp;Audit!W676,"")</f>
        <v>#N/A</v>
      </c>
      <c r="I1911" s="17" t="e">
        <f>VLOOKUP(Audit!H676,$V$3:$AE$12,8,FALSE) &amp; Audit!U676 &amp; VLOOKUP(Audit!H676,$V$13:$AE$22,8,FALSE)&amp;IF(Audit!H676=10,Audit!V676&amp;Audit!W676,"")</f>
        <v>#N/A</v>
      </c>
      <c r="J1911" s="17" t="e">
        <f>VLOOKUP(Audit!I676,$V$3:$AE$12,9,FALSE) &amp; VLOOKUP(Audit!I676,$V$13:$AE$22,9,FALSE) &amp; IF(Audit!I676=10,Audit!V676&amp;Audit!W676,"") &amp; IF(Audit!I676&lt;&gt;1,U1911,"")</f>
        <v>#N/A</v>
      </c>
      <c r="K1911" s="17" t="e">
        <f>VLOOKUP(Audit!J676,$V$3:$AE$12,10,FALSE) &amp; Audit!S676 &amp; VLOOKUP(Audit!J676,$V$13:$AE$22,10,FALSE) &amp; IF(Audit!J676=10,Audit!V676&amp;Audit!W676,"") &amp; IF(Audit!J676&lt;&gt;1,U1911,"")</f>
        <v>#N/A</v>
      </c>
      <c r="L1911" s="10">
        <f>Audit!K676</f>
        <v>0</v>
      </c>
      <c r="M1911" s="10" t="e">
        <f t="shared" si="881"/>
        <v>#N/A</v>
      </c>
      <c r="N1911" s="10" t="e">
        <f t="shared" si="882"/>
        <v>#N/A</v>
      </c>
      <c r="O1911" s="10" t="e">
        <f t="shared" si="883"/>
        <v>#N/A</v>
      </c>
      <c r="P1911" s="10" t="e">
        <f t="shared" si="884"/>
        <v>#N/A</v>
      </c>
      <c r="Q1911" s="10" t="e">
        <f t="shared" si="885"/>
        <v>#N/A</v>
      </c>
      <c r="R1911" s="10" t="e">
        <f t="shared" si="886"/>
        <v>#N/A</v>
      </c>
      <c r="S1911" s="10" t="e">
        <f t="shared" si="887"/>
        <v>#N/A</v>
      </c>
      <c r="T1911" s="10" t="e">
        <f t="shared" si="888"/>
        <v>#N/A</v>
      </c>
      <c r="U1911" s="17" t="str">
        <f>IF(Audit!M676="","",VLOOKUP(Audit!M676,$W$26:$X$35,2,FALSE)) &amp; Audit!N676 &amp; IF(Audit!O676="","",IF(Audit!N676&lt;=1.4,VLOOKUP(Audit!O676,$W$38:X1956,2,FALSE),VLOOKUP(Audit!O676,$W$51:$X$61,2,FALSE))) &amp; IF(Audit!P676="","",VLOOKUP(Audit!P676,$Y$26:$Z$35,2,FALSE) &amp; Audit!Q676 &amp; IF(Audit!O676="","",IF(Audit!Q676&lt;=1.4,VLOOKUP(Audit!R676,$Y$38:$Z$48,2,FALSE),VLOOKUP(Audit!R676,$Y$51:$Z$61,2,FALSE))))</f>
        <v/>
      </c>
      <c r="V1911" s="21"/>
      <c r="AH1911" s="49">
        <f>Audit!A676</f>
        <v>0</v>
      </c>
      <c r="AI1911" s="50" t="e">
        <f>VLOOKUP(Audit!B676,$V$3:$AE$12,2,FALSE)&amp; IF(Audit!B676=10,Audit!V676,"")</f>
        <v>#N/A</v>
      </c>
      <c r="AJ1911" s="50" t="e">
        <f>VLOOKUP(Audit!B676,$V$13:$AE$22,2,FALSE)&amp; IF(Audit!B676=10,Audit!W676,"")</f>
        <v>#N/A</v>
      </c>
      <c r="AK1911" s="47" t="e">
        <f t="shared" si="889"/>
        <v>#N/A</v>
      </c>
      <c r="AL1911" s="50" t="e">
        <f>VLOOKUP(Audit!C676,$V$3:$AE$12,3,FALSE)&amp; IF(Audit!C676=10,Audit!V676,"")</f>
        <v>#N/A</v>
      </c>
      <c r="AM1911" s="50" t="e">
        <f>VLOOKUP(Audit!C676,$V$13:$AE$22,3,FALSE)&amp; IF(Audit!C676=10,Audit!W676,"")</f>
        <v>#N/A</v>
      </c>
      <c r="AN1911" s="47" t="e">
        <f t="shared" si="890"/>
        <v>#N/A</v>
      </c>
      <c r="AO1911" s="50" t="e">
        <f>VLOOKUP(Audit!D676,$V$3:$AE$12,4,FALSE) &amp;  Audit!T676 &amp; IF(Audit!D676=10,Audit!V676,"")</f>
        <v>#N/A</v>
      </c>
      <c r="AP1911" s="50" t="e">
        <f>VLOOKUP(Audit!D676,$V$13:$AE$22,4,FALSE)&amp; IF(Audit!D676=10,Audit!W676,"")</f>
        <v>#N/A</v>
      </c>
      <c r="AQ1911" s="47" t="e">
        <f t="shared" si="891"/>
        <v>#N/A</v>
      </c>
      <c r="AR1911" s="50" t="e">
        <f>VLOOKUP(Audit!E676,$V$3:$AE$12,5,FALSE)&amp; IF(Audit!E676=10,Audit!V676,"")</f>
        <v>#N/A</v>
      </c>
      <c r="AS1911" s="50" t="e">
        <f>VLOOKUP(Audit!E676,$V$13:$AE$22,5,FALSE)&amp; IF(Audit!E676=10,Audit!W676,"")</f>
        <v>#N/A</v>
      </c>
      <c r="AT1911" s="47" t="e">
        <f t="shared" si="892"/>
        <v>#N/A</v>
      </c>
      <c r="AU1911" s="50" t="e">
        <f>VLOOKUP(Audit!F676,$V$3:$AE$12,6,FALSE)&amp; IF(Audit!F676=10,Audit!V676,"")</f>
        <v>#N/A</v>
      </c>
      <c r="AV1911" s="50" t="e">
        <f>VLOOKUP(Audit!F676,$V$13:$AE$22,6,FALSE)&amp; IF(Audit!F676=10,Audit!W676,"")</f>
        <v>#N/A</v>
      </c>
      <c r="AW1911" s="47" t="e">
        <f t="shared" si="893"/>
        <v>#N/A</v>
      </c>
      <c r="AX1911" s="50" t="e">
        <f>VLOOKUP(Audit!G676,$V$3:$AE$12,7,FALSE)&amp; IF(Audit!G676=10,Audit!V676,"")</f>
        <v>#N/A</v>
      </c>
      <c r="AY1911" s="50" t="e">
        <f>VLOOKUP(Audit!G676,$V$13:$AE$22,7,FALSE) &amp; IF(Audit!G676=10,Audit!W676,"")</f>
        <v>#N/A</v>
      </c>
      <c r="AZ1911" s="47" t="e">
        <f t="shared" si="894"/>
        <v>#N/A</v>
      </c>
      <c r="BA1911" s="50" t="e">
        <f>VLOOKUP(Audit!H676,$V$3:$AE$12,8,FALSE)&amp; Audit!U676 &amp; IF(Audit!H676=10,Audit!V676,"")</f>
        <v>#N/A</v>
      </c>
      <c r="BB1911" s="50" t="e">
        <f>VLOOKUP(Audit!H676,$V$13:$AE$22,8,FALSE) &amp; IF(Audit!H676=10,Audit!W676,"")</f>
        <v>#N/A</v>
      </c>
      <c r="BC1911" s="47" t="e">
        <f t="shared" si="895"/>
        <v>#N/A</v>
      </c>
      <c r="BD1911" s="50" t="e">
        <f>VLOOKUP(Audit!I676,$V$3:$AE$12,9,FALSE)&amp; IF(Audit!I676=10,Audit!V676,"")</f>
        <v>#N/A</v>
      </c>
      <c r="BE1911" s="50" t="e">
        <f>VLOOKUP(Audit!I676,$V$13:$AE$22,9,FALSE) &amp; IF(Audit!I676=10,Audit!W676,"") &amp; IF(Audit!I676&lt;&gt;1,U1911,"")</f>
        <v>#N/A</v>
      </c>
      <c r="BF1911" s="47" t="e">
        <f t="shared" si="896"/>
        <v>#N/A</v>
      </c>
      <c r="BG1911" s="50" t="e">
        <f>VLOOKUP(Audit!J676,$V$3:$AE$12,10,FALSE) &amp; Audit!S676 &amp; IF(Audit!J676=10,Audit!V676,"")</f>
        <v>#N/A</v>
      </c>
      <c r="BH1911" s="50" t="e">
        <f>VLOOKUP(Audit!J676,$V$13:$AE$22,10,FALSE) &amp; IF(Audit!J676=10,Audit!W676,"") &amp; IF(Audit!J676&lt;&gt;1,U1911,"")</f>
        <v>#N/A</v>
      </c>
      <c r="BI1911" s="47" t="e">
        <f t="shared" si="897"/>
        <v>#N/A</v>
      </c>
      <c r="BJ1911" s="48" t="str">
        <f t="shared" si="898"/>
        <v/>
      </c>
      <c r="BK1911" s="48" t="str">
        <f t="shared" si="899"/>
        <v/>
      </c>
      <c r="BL1911" s="48" t="str">
        <f t="shared" si="900"/>
        <v/>
      </c>
      <c r="BM1911" s="48" t="str">
        <f t="shared" si="901"/>
        <v/>
      </c>
      <c r="BN1911" s="48" t="str">
        <f t="shared" si="902"/>
        <v/>
      </c>
      <c r="BO1911" s="48" t="str">
        <f t="shared" si="903"/>
        <v/>
      </c>
      <c r="BP1911" s="48" t="str">
        <f t="shared" si="904"/>
        <v/>
      </c>
      <c r="BQ1911" s="48" t="str">
        <f t="shared" si="905"/>
        <v/>
      </c>
      <c r="BR1911" s="48" t="str">
        <f t="shared" si="906"/>
        <v/>
      </c>
      <c r="BS1911" s="48" t="str">
        <f t="shared" si="907"/>
        <v/>
      </c>
      <c r="BT1911" s="48" t="str">
        <f t="shared" si="908"/>
        <v/>
      </c>
      <c r="BU1911" s="48" t="str">
        <f t="shared" si="909"/>
        <v/>
      </c>
    </row>
    <row r="1912" spans="1:73">
      <c r="A1912" s="10">
        <f>Audit!A677</f>
        <v>0</v>
      </c>
      <c r="B1912" s="10" t="e">
        <f t="shared" si="880"/>
        <v>#N/A</v>
      </c>
      <c r="C1912" s="17" t="e">
        <f>VLOOKUP(Audit!B677,$V$3:$AE$12,2,FALSE) &amp; VLOOKUP(Audit!B677,$V$13:$AE$22,2,FALSE)&amp; IF(Audit!B677=10,Audit!V677&amp;Audit!W677,"")</f>
        <v>#N/A</v>
      </c>
      <c r="D1912" s="17" t="e">
        <f>VLOOKUP(Audit!C677,$V$3:$AE$12,3,FALSE) &amp; VLOOKUP(Audit!C677,$V$13:$AE$22,3,FALSE) &amp;IF(Audit!C677=10,Audit!V677&amp;Audit!W677,"")</f>
        <v>#N/A</v>
      </c>
      <c r="E1912" s="17" t="e">
        <f>VLOOKUP(Audit!D677,$V$3:$AE$12,4,FALSE)&amp; Audit!T677 &amp; VLOOKUP(Audit!D677,$V$13:$AE$22,4,FALSE)&amp; IF(Audit!D677=10,Audit!V677&amp;Audit!W677,"")</f>
        <v>#N/A</v>
      </c>
      <c r="F1912" s="17" t="e">
        <f>VLOOKUP(Audit!E677,$V$3:$AE$12,5,FALSE) &amp; VLOOKUP(Audit!E677,$V$13:$AE$22,5,FALSE)&amp; IF(Audit!E677=10,Audit!V677&amp;Audit!W677,"")</f>
        <v>#N/A</v>
      </c>
      <c r="G1912" s="17" t="e">
        <f>VLOOKUP(Audit!F677,$V$3:$AE$12,6,FALSE) &amp; VLOOKUP(Audit!F677,$V$13:$AE$22,6,FALSE)&amp; IF(Audit!F677=10,Audit!V677&amp;Audit!W677,"")</f>
        <v>#N/A</v>
      </c>
      <c r="H1912" s="17" t="e">
        <f>VLOOKUP(Audit!G677,$V$3:$AE$12,7,FALSE) &amp; VLOOKUP(Audit!G677,$V$13:$AE$22,7,FALSE)&amp;IF(Audit!G677=10,Audit!V677&amp;Audit!W677,"")</f>
        <v>#N/A</v>
      </c>
      <c r="I1912" s="17" t="e">
        <f>VLOOKUP(Audit!H677,$V$3:$AE$12,8,FALSE) &amp; Audit!U677 &amp; VLOOKUP(Audit!H677,$V$13:$AE$22,8,FALSE)&amp;IF(Audit!H677=10,Audit!V677&amp;Audit!W677,"")</f>
        <v>#N/A</v>
      </c>
      <c r="J1912" s="17" t="e">
        <f>VLOOKUP(Audit!I677,$V$3:$AE$12,9,FALSE) &amp; VLOOKUP(Audit!I677,$V$13:$AE$22,9,FALSE) &amp; IF(Audit!I677=10,Audit!V677&amp;Audit!W677,"") &amp; IF(Audit!I677&lt;&gt;1,U1912,"")</f>
        <v>#N/A</v>
      </c>
      <c r="K1912" s="17" t="e">
        <f>VLOOKUP(Audit!J677,$V$3:$AE$12,10,FALSE) &amp; Audit!S677 &amp; VLOOKUP(Audit!J677,$V$13:$AE$22,10,FALSE) &amp; IF(Audit!J677=10,Audit!V677&amp;Audit!W677,"") &amp; IF(Audit!J677&lt;&gt;1,U1912,"")</f>
        <v>#N/A</v>
      </c>
      <c r="L1912" s="10">
        <f>Audit!K677</f>
        <v>0</v>
      </c>
      <c r="M1912" s="10" t="e">
        <f t="shared" si="881"/>
        <v>#N/A</v>
      </c>
      <c r="N1912" s="10" t="e">
        <f t="shared" si="882"/>
        <v>#N/A</v>
      </c>
      <c r="O1912" s="10" t="e">
        <f t="shared" si="883"/>
        <v>#N/A</v>
      </c>
      <c r="P1912" s="10" t="e">
        <f t="shared" si="884"/>
        <v>#N/A</v>
      </c>
      <c r="Q1912" s="10" t="e">
        <f t="shared" si="885"/>
        <v>#N/A</v>
      </c>
      <c r="R1912" s="10" t="e">
        <f t="shared" si="886"/>
        <v>#N/A</v>
      </c>
      <c r="S1912" s="10" t="e">
        <f t="shared" si="887"/>
        <v>#N/A</v>
      </c>
      <c r="T1912" s="10" t="e">
        <f t="shared" si="888"/>
        <v>#N/A</v>
      </c>
      <c r="U1912" s="17" t="str">
        <f>IF(Audit!M677="","",VLOOKUP(Audit!M677,$W$26:$X$35,2,FALSE)) &amp; Audit!N677 &amp; IF(Audit!O677="","",IF(Audit!N677&lt;=1.4,VLOOKUP(Audit!O677,$W$38:X1957,2,FALSE),VLOOKUP(Audit!O677,$W$51:$X$61,2,FALSE))) &amp; IF(Audit!P677="","",VLOOKUP(Audit!P677,$Y$26:$Z$35,2,FALSE) &amp; Audit!Q677 &amp; IF(Audit!O677="","",IF(Audit!Q677&lt;=1.4,VLOOKUP(Audit!R677,$Y$38:$Z$48,2,FALSE),VLOOKUP(Audit!R677,$Y$51:$Z$61,2,FALSE))))</f>
        <v/>
      </c>
      <c r="V1912" s="21"/>
      <c r="AH1912" s="49">
        <f>Audit!A677</f>
        <v>0</v>
      </c>
      <c r="AI1912" s="50" t="e">
        <f>VLOOKUP(Audit!B677,$V$3:$AE$12,2,FALSE)&amp; IF(Audit!B677=10,Audit!V677,"")</f>
        <v>#N/A</v>
      </c>
      <c r="AJ1912" s="50" t="e">
        <f>VLOOKUP(Audit!B677,$V$13:$AE$22,2,FALSE)&amp; IF(Audit!B677=10,Audit!W677,"")</f>
        <v>#N/A</v>
      </c>
      <c r="AK1912" s="47" t="e">
        <f t="shared" si="889"/>
        <v>#N/A</v>
      </c>
      <c r="AL1912" s="50" t="e">
        <f>VLOOKUP(Audit!C677,$V$3:$AE$12,3,FALSE)&amp; IF(Audit!C677=10,Audit!V677,"")</f>
        <v>#N/A</v>
      </c>
      <c r="AM1912" s="50" t="e">
        <f>VLOOKUP(Audit!C677,$V$13:$AE$22,3,FALSE)&amp; IF(Audit!C677=10,Audit!W677,"")</f>
        <v>#N/A</v>
      </c>
      <c r="AN1912" s="47" t="e">
        <f t="shared" si="890"/>
        <v>#N/A</v>
      </c>
      <c r="AO1912" s="50" t="e">
        <f>VLOOKUP(Audit!D677,$V$3:$AE$12,4,FALSE) &amp;  Audit!T677 &amp; IF(Audit!D677=10,Audit!V677,"")</f>
        <v>#N/A</v>
      </c>
      <c r="AP1912" s="50" t="e">
        <f>VLOOKUP(Audit!D677,$V$13:$AE$22,4,FALSE)&amp; IF(Audit!D677=10,Audit!W677,"")</f>
        <v>#N/A</v>
      </c>
      <c r="AQ1912" s="47" t="e">
        <f t="shared" si="891"/>
        <v>#N/A</v>
      </c>
      <c r="AR1912" s="50" t="e">
        <f>VLOOKUP(Audit!E677,$V$3:$AE$12,5,FALSE)&amp; IF(Audit!E677=10,Audit!V677,"")</f>
        <v>#N/A</v>
      </c>
      <c r="AS1912" s="50" t="e">
        <f>VLOOKUP(Audit!E677,$V$13:$AE$22,5,FALSE)&amp; IF(Audit!E677=10,Audit!W677,"")</f>
        <v>#N/A</v>
      </c>
      <c r="AT1912" s="47" t="e">
        <f t="shared" si="892"/>
        <v>#N/A</v>
      </c>
      <c r="AU1912" s="50" t="e">
        <f>VLOOKUP(Audit!F677,$V$3:$AE$12,6,FALSE)&amp; IF(Audit!F677=10,Audit!V677,"")</f>
        <v>#N/A</v>
      </c>
      <c r="AV1912" s="50" t="e">
        <f>VLOOKUP(Audit!F677,$V$13:$AE$22,6,FALSE)&amp; IF(Audit!F677=10,Audit!W677,"")</f>
        <v>#N/A</v>
      </c>
      <c r="AW1912" s="47" t="e">
        <f t="shared" si="893"/>
        <v>#N/A</v>
      </c>
      <c r="AX1912" s="50" t="e">
        <f>VLOOKUP(Audit!G677,$V$3:$AE$12,7,FALSE)&amp; IF(Audit!G677=10,Audit!V677,"")</f>
        <v>#N/A</v>
      </c>
      <c r="AY1912" s="50" t="e">
        <f>VLOOKUP(Audit!G677,$V$13:$AE$22,7,FALSE) &amp; IF(Audit!G677=10,Audit!W677,"")</f>
        <v>#N/A</v>
      </c>
      <c r="AZ1912" s="47" t="e">
        <f t="shared" si="894"/>
        <v>#N/A</v>
      </c>
      <c r="BA1912" s="50" t="e">
        <f>VLOOKUP(Audit!H677,$V$3:$AE$12,8,FALSE)&amp; Audit!U677 &amp; IF(Audit!H677=10,Audit!V677,"")</f>
        <v>#N/A</v>
      </c>
      <c r="BB1912" s="50" t="e">
        <f>VLOOKUP(Audit!H677,$V$13:$AE$22,8,FALSE) &amp; IF(Audit!H677=10,Audit!W677,"")</f>
        <v>#N/A</v>
      </c>
      <c r="BC1912" s="47" t="e">
        <f t="shared" si="895"/>
        <v>#N/A</v>
      </c>
      <c r="BD1912" s="50" t="e">
        <f>VLOOKUP(Audit!I677,$V$3:$AE$12,9,FALSE)&amp; IF(Audit!I677=10,Audit!V677,"")</f>
        <v>#N/A</v>
      </c>
      <c r="BE1912" s="50" t="e">
        <f>VLOOKUP(Audit!I677,$V$13:$AE$22,9,FALSE) &amp; IF(Audit!I677=10,Audit!W677,"") &amp; IF(Audit!I677&lt;&gt;1,U1912,"")</f>
        <v>#N/A</v>
      </c>
      <c r="BF1912" s="47" t="e">
        <f t="shared" si="896"/>
        <v>#N/A</v>
      </c>
      <c r="BG1912" s="50" t="e">
        <f>VLOOKUP(Audit!J677,$V$3:$AE$12,10,FALSE) &amp; Audit!S677 &amp; IF(Audit!J677=10,Audit!V677,"")</f>
        <v>#N/A</v>
      </c>
      <c r="BH1912" s="50" t="e">
        <f>VLOOKUP(Audit!J677,$V$13:$AE$22,10,FALSE) &amp; IF(Audit!J677=10,Audit!W677,"") &amp; IF(Audit!J677&lt;&gt;1,U1912,"")</f>
        <v>#N/A</v>
      </c>
      <c r="BI1912" s="47" t="e">
        <f t="shared" si="897"/>
        <v>#N/A</v>
      </c>
      <c r="BJ1912" s="48" t="str">
        <f t="shared" si="898"/>
        <v/>
      </c>
      <c r="BK1912" s="48" t="str">
        <f t="shared" si="899"/>
        <v/>
      </c>
      <c r="BL1912" s="48" t="str">
        <f t="shared" si="900"/>
        <v/>
      </c>
      <c r="BM1912" s="48" t="str">
        <f t="shared" si="901"/>
        <v/>
      </c>
      <c r="BN1912" s="48" t="str">
        <f t="shared" si="902"/>
        <v/>
      </c>
      <c r="BO1912" s="48" t="str">
        <f t="shared" si="903"/>
        <v/>
      </c>
      <c r="BP1912" s="48" t="str">
        <f t="shared" si="904"/>
        <v/>
      </c>
      <c r="BQ1912" s="48" t="str">
        <f t="shared" si="905"/>
        <v/>
      </c>
      <c r="BR1912" s="48" t="str">
        <f t="shared" si="906"/>
        <v/>
      </c>
      <c r="BS1912" s="48" t="str">
        <f t="shared" si="907"/>
        <v/>
      </c>
      <c r="BT1912" s="48" t="str">
        <f t="shared" si="908"/>
        <v/>
      </c>
      <c r="BU1912" s="48" t="str">
        <f t="shared" si="909"/>
        <v/>
      </c>
    </row>
    <row r="1913" spans="1:73">
      <c r="A1913" s="10">
        <f>Audit!A678</f>
        <v>0</v>
      </c>
      <c r="B1913" s="10" t="e">
        <f t="shared" si="880"/>
        <v>#N/A</v>
      </c>
      <c r="C1913" s="17" t="e">
        <f>VLOOKUP(Audit!B678,$V$3:$AE$12,2,FALSE) &amp; VLOOKUP(Audit!B678,$V$13:$AE$22,2,FALSE)&amp; IF(Audit!B678=10,Audit!V678&amp;Audit!W678,"")</f>
        <v>#N/A</v>
      </c>
      <c r="D1913" s="17" t="e">
        <f>VLOOKUP(Audit!C678,$V$3:$AE$12,3,FALSE) &amp; VLOOKUP(Audit!C678,$V$13:$AE$22,3,FALSE) &amp;IF(Audit!C678=10,Audit!V678&amp;Audit!W678,"")</f>
        <v>#N/A</v>
      </c>
      <c r="E1913" s="17" t="e">
        <f>VLOOKUP(Audit!D678,$V$3:$AE$12,4,FALSE)&amp; Audit!T678 &amp; VLOOKUP(Audit!D678,$V$13:$AE$22,4,FALSE)&amp; IF(Audit!D678=10,Audit!V678&amp;Audit!W678,"")</f>
        <v>#N/A</v>
      </c>
      <c r="F1913" s="17" t="e">
        <f>VLOOKUP(Audit!E678,$V$3:$AE$12,5,FALSE) &amp; VLOOKUP(Audit!E678,$V$13:$AE$22,5,FALSE)&amp; IF(Audit!E678=10,Audit!V678&amp;Audit!W678,"")</f>
        <v>#N/A</v>
      </c>
      <c r="G1913" s="17" t="e">
        <f>VLOOKUP(Audit!F678,$V$3:$AE$12,6,FALSE) &amp; VLOOKUP(Audit!F678,$V$13:$AE$22,6,FALSE)&amp; IF(Audit!F678=10,Audit!V678&amp;Audit!W678,"")</f>
        <v>#N/A</v>
      </c>
      <c r="H1913" s="17" t="e">
        <f>VLOOKUP(Audit!G678,$V$3:$AE$12,7,FALSE) &amp; VLOOKUP(Audit!G678,$V$13:$AE$22,7,FALSE)&amp;IF(Audit!G678=10,Audit!V678&amp;Audit!W678,"")</f>
        <v>#N/A</v>
      </c>
      <c r="I1913" s="17" t="e">
        <f>VLOOKUP(Audit!H678,$V$3:$AE$12,8,FALSE) &amp; Audit!U678 &amp; VLOOKUP(Audit!H678,$V$13:$AE$22,8,FALSE)&amp;IF(Audit!H678=10,Audit!V678&amp;Audit!W678,"")</f>
        <v>#N/A</v>
      </c>
      <c r="J1913" s="17" t="e">
        <f>VLOOKUP(Audit!I678,$V$3:$AE$12,9,FALSE) &amp; VLOOKUP(Audit!I678,$V$13:$AE$22,9,FALSE) &amp; IF(Audit!I678=10,Audit!V678&amp;Audit!W678,"") &amp; IF(Audit!I678&lt;&gt;1,U1913,"")</f>
        <v>#N/A</v>
      </c>
      <c r="K1913" s="17" t="e">
        <f>VLOOKUP(Audit!J678,$V$3:$AE$12,10,FALSE) &amp; Audit!S678 &amp; VLOOKUP(Audit!J678,$V$13:$AE$22,10,FALSE) &amp; IF(Audit!J678=10,Audit!V678&amp;Audit!W678,"") &amp; IF(Audit!J678&lt;&gt;1,U1913,"")</f>
        <v>#N/A</v>
      </c>
      <c r="L1913" s="10">
        <f>Audit!K678</f>
        <v>0</v>
      </c>
      <c r="M1913" s="10" t="e">
        <f t="shared" si="881"/>
        <v>#N/A</v>
      </c>
      <c r="N1913" s="10" t="e">
        <f t="shared" si="882"/>
        <v>#N/A</v>
      </c>
      <c r="O1913" s="10" t="e">
        <f t="shared" si="883"/>
        <v>#N/A</v>
      </c>
      <c r="P1913" s="10" t="e">
        <f t="shared" si="884"/>
        <v>#N/A</v>
      </c>
      <c r="Q1913" s="10" t="e">
        <f t="shared" si="885"/>
        <v>#N/A</v>
      </c>
      <c r="R1913" s="10" t="e">
        <f t="shared" si="886"/>
        <v>#N/A</v>
      </c>
      <c r="S1913" s="10" t="e">
        <f t="shared" si="887"/>
        <v>#N/A</v>
      </c>
      <c r="T1913" s="10" t="e">
        <f t="shared" si="888"/>
        <v>#N/A</v>
      </c>
      <c r="U1913" s="17" t="str">
        <f>IF(Audit!M678="","",VLOOKUP(Audit!M678,$W$26:$X$35,2,FALSE)) &amp; Audit!N678 &amp; IF(Audit!O678="","",IF(Audit!N678&lt;=1.4,VLOOKUP(Audit!O678,$W$38:X1958,2,FALSE),VLOOKUP(Audit!O678,$W$51:$X$61,2,FALSE))) &amp; IF(Audit!P678="","",VLOOKUP(Audit!P678,$Y$26:$Z$35,2,FALSE) &amp; Audit!Q678 &amp; IF(Audit!O678="","",IF(Audit!Q678&lt;=1.4,VLOOKUP(Audit!R678,$Y$38:$Z$48,2,FALSE),VLOOKUP(Audit!R678,$Y$51:$Z$61,2,FALSE))))</f>
        <v/>
      </c>
      <c r="V1913" s="21"/>
      <c r="AH1913" s="49">
        <f>Audit!A678</f>
        <v>0</v>
      </c>
      <c r="AI1913" s="50" t="e">
        <f>VLOOKUP(Audit!B678,$V$3:$AE$12,2,FALSE)&amp; IF(Audit!B678=10,Audit!V678,"")</f>
        <v>#N/A</v>
      </c>
      <c r="AJ1913" s="50" t="e">
        <f>VLOOKUP(Audit!B678,$V$13:$AE$22,2,FALSE)&amp; IF(Audit!B678=10,Audit!W678,"")</f>
        <v>#N/A</v>
      </c>
      <c r="AK1913" s="47" t="e">
        <f t="shared" si="889"/>
        <v>#N/A</v>
      </c>
      <c r="AL1913" s="50" t="e">
        <f>VLOOKUP(Audit!C678,$V$3:$AE$12,3,FALSE)&amp; IF(Audit!C678=10,Audit!V678,"")</f>
        <v>#N/A</v>
      </c>
      <c r="AM1913" s="50" t="e">
        <f>VLOOKUP(Audit!C678,$V$13:$AE$22,3,FALSE)&amp; IF(Audit!C678=10,Audit!W678,"")</f>
        <v>#N/A</v>
      </c>
      <c r="AN1913" s="47" t="e">
        <f t="shared" si="890"/>
        <v>#N/A</v>
      </c>
      <c r="AO1913" s="50" t="e">
        <f>VLOOKUP(Audit!D678,$V$3:$AE$12,4,FALSE) &amp;  Audit!T678 &amp; IF(Audit!D678=10,Audit!V678,"")</f>
        <v>#N/A</v>
      </c>
      <c r="AP1913" s="50" t="e">
        <f>VLOOKUP(Audit!D678,$V$13:$AE$22,4,FALSE)&amp; IF(Audit!D678=10,Audit!W678,"")</f>
        <v>#N/A</v>
      </c>
      <c r="AQ1913" s="47" t="e">
        <f t="shared" si="891"/>
        <v>#N/A</v>
      </c>
      <c r="AR1913" s="50" t="e">
        <f>VLOOKUP(Audit!E678,$V$3:$AE$12,5,FALSE)&amp; IF(Audit!E678=10,Audit!V678,"")</f>
        <v>#N/A</v>
      </c>
      <c r="AS1913" s="50" t="e">
        <f>VLOOKUP(Audit!E678,$V$13:$AE$22,5,FALSE)&amp; IF(Audit!E678=10,Audit!W678,"")</f>
        <v>#N/A</v>
      </c>
      <c r="AT1913" s="47" t="e">
        <f t="shared" si="892"/>
        <v>#N/A</v>
      </c>
      <c r="AU1913" s="50" t="e">
        <f>VLOOKUP(Audit!F678,$V$3:$AE$12,6,FALSE)&amp; IF(Audit!F678=10,Audit!V678,"")</f>
        <v>#N/A</v>
      </c>
      <c r="AV1913" s="50" t="e">
        <f>VLOOKUP(Audit!F678,$V$13:$AE$22,6,FALSE)&amp; IF(Audit!F678=10,Audit!W678,"")</f>
        <v>#N/A</v>
      </c>
      <c r="AW1913" s="47" t="e">
        <f t="shared" si="893"/>
        <v>#N/A</v>
      </c>
      <c r="AX1913" s="50" t="e">
        <f>VLOOKUP(Audit!G678,$V$3:$AE$12,7,FALSE)&amp; IF(Audit!G678=10,Audit!V678,"")</f>
        <v>#N/A</v>
      </c>
      <c r="AY1913" s="50" t="e">
        <f>VLOOKUP(Audit!G678,$V$13:$AE$22,7,FALSE) &amp; IF(Audit!G678=10,Audit!W678,"")</f>
        <v>#N/A</v>
      </c>
      <c r="AZ1913" s="47" t="e">
        <f t="shared" si="894"/>
        <v>#N/A</v>
      </c>
      <c r="BA1913" s="50" t="e">
        <f>VLOOKUP(Audit!H678,$V$3:$AE$12,8,FALSE)&amp; Audit!U678 &amp; IF(Audit!H678=10,Audit!V678,"")</f>
        <v>#N/A</v>
      </c>
      <c r="BB1913" s="50" t="e">
        <f>VLOOKUP(Audit!H678,$V$13:$AE$22,8,FALSE) &amp; IF(Audit!H678=10,Audit!W678,"")</f>
        <v>#N/A</v>
      </c>
      <c r="BC1913" s="47" t="e">
        <f t="shared" si="895"/>
        <v>#N/A</v>
      </c>
      <c r="BD1913" s="50" t="e">
        <f>VLOOKUP(Audit!I678,$V$3:$AE$12,9,FALSE)&amp; IF(Audit!I678=10,Audit!V678,"")</f>
        <v>#N/A</v>
      </c>
      <c r="BE1913" s="50" t="e">
        <f>VLOOKUP(Audit!I678,$V$13:$AE$22,9,FALSE) &amp; IF(Audit!I678=10,Audit!W678,"") &amp; IF(Audit!I678&lt;&gt;1,U1913,"")</f>
        <v>#N/A</v>
      </c>
      <c r="BF1913" s="47" t="e">
        <f t="shared" si="896"/>
        <v>#N/A</v>
      </c>
      <c r="BG1913" s="50" t="e">
        <f>VLOOKUP(Audit!J678,$V$3:$AE$12,10,FALSE) &amp; Audit!S678 &amp; IF(Audit!J678=10,Audit!V678,"")</f>
        <v>#N/A</v>
      </c>
      <c r="BH1913" s="50" t="e">
        <f>VLOOKUP(Audit!J678,$V$13:$AE$22,10,FALSE) &amp; IF(Audit!J678=10,Audit!W678,"") &amp; IF(Audit!J678&lt;&gt;1,U1913,"")</f>
        <v>#N/A</v>
      </c>
      <c r="BI1913" s="47" t="e">
        <f t="shared" si="897"/>
        <v>#N/A</v>
      </c>
      <c r="BJ1913" s="48" t="str">
        <f t="shared" si="898"/>
        <v/>
      </c>
      <c r="BK1913" s="48" t="str">
        <f t="shared" si="899"/>
        <v/>
      </c>
      <c r="BL1913" s="48" t="str">
        <f t="shared" si="900"/>
        <v/>
      </c>
      <c r="BM1913" s="48" t="str">
        <f t="shared" si="901"/>
        <v/>
      </c>
      <c r="BN1913" s="48" t="str">
        <f t="shared" si="902"/>
        <v/>
      </c>
      <c r="BO1913" s="48" t="str">
        <f t="shared" si="903"/>
        <v/>
      </c>
      <c r="BP1913" s="48" t="str">
        <f t="shared" si="904"/>
        <v/>
      </c>
      <c r="BQ1913" s="48" t="str">
        <f t="shared" si="905"/>
        <v/>
      </c>
      <c r="BR1913" s="48" t="str">
        <f t="shared" si="906"/>
        <v/>
      </c>
      <c r="BS1913" s="48" t="str">
        <f t="shared" si="907"/>
        <v/>
      </c>
      <c r="BT1913" s="48" t="str">
        <f t="shared" si="908"/>
        <v/>
      </c>
      <c r="BU1913" s="48" t="str">
        <f t="shared" si="909"/>
        <v/>
      </c>
    </row>
    <row r="1914" spans="1:73">
      <c r="A1914" s="10">
        <f>Audit!A679</f>
        <v>0</v>
      </c>
      <c r="B1914" s="10" t="e">
        <f t="shared" si="880"/>
        <v>#N/A</v>
      </c>
      <c r="C1914" s="17" t="e">
        <f>VLOOKUP(Audit!B679,$V$3:$AE$12,2,FALSE) &amp; VLOOKUP(Audit!B679,$V$13:$AE$22,2,FALSE)&amp; IF(Audit!B679=10,Audit!V679&amp;Audit!W679,"")</f>
        <v>#N/A</v>
      </c>
      <c r="D1914" s="17" t="e">
        <f>VLOOKUP(Audit!C679,$V$3:$AE$12,3,FALSE) &amp; VLOOKUP(Audit!C679,$V$13:$AE$22,3,FALSE) &amp;IF(Audit!C679=10,Audit!V679&amp;Audit!W679,"")</f>
        <v>#N/A</v>
      </c>
      <c r="E1914" s="17" t="e">
        <f>VLOOKUP(Audit!D679,$V$3:$AE$12,4,FALSE)&amp; Audit!T679 &amp; VLOOKUP(Audit!D679,$V$13:$AE$22,4,FALSE)&amp; IF(Audit!D679=10,Audit!V679&amp;Audit!W679,"")</f>
        <v>#N/A</v>
      </c>
      <c r="F1914" s="17" t="e">
        <f>VLOOKUP(Audit!E679,$V$3:$AE$12,5,FALSE) &amp; VLOOKUP(Audit!E679,$V$13:$AE$22,5,FALSE)&amp; IF(Audit!E679=10,Audit!V679&amp;Audit!W679,"")</f>
        <v>#N/A</v>
      </c>
      <c r="G1914" s="17" t="e">
        <f>VLOOKUP(Audit!F679,$V$3:$AE$12,6,FALSE) &amp; VLOOKUP(Audit!F679,$V$13:$AE$22,6,FALSE)&amp; IF(Audit!F679=10,Audit!V679&amp;Audit!W679,"")</f>
        <v>#N/A</v>
      </c>
      <c r="H1914" s="17" t="e">
        <f>VLOOKUP(Audit!G679,$V$3:$AE$12,7,FALSE) &amp; VLOOKUP(Audit!G679,$V$13:$AE$22,7,FALSE)&amp;IF(Audit!G679=10,Audit!V679&amp;Audit!W679,"")</f>
        <v>#N/A</v>
      </c>
      <c r="I1914" s="17" t="e">
        <f>VLOOKUP(Audit!H679,$V$3:$AE$12,8,FALSE) &amp; Audit!U679 &amp; VLOOKUP(Audit!H679,$V$13:$AE$22,8,FALSE)&amp;IF(Audit!H679=10,Audit!V679&amp;Audit!W679,"")</f>
        <v>#N/A</v>
      </c>
      <c r="J1914" s="17" t="e">
        <f>VLOOKUP(Audit!I679,$V$3:$AE$12,9,FALSE) &amp; VLOOKUP(Audit!I679,$V$13:$AE$22,9,FALSE) &amp; IF(Audit!I679=10,Audit!V679&amp;Audit!W679,"") &amp; IF(Audit!I679&lt;&gt;1,U1914,"")</f>
        <v>#N/A</v>
      </c>
      <c r="K1914" s="17" t="e">
        <f>VLOOKUP(Audit!J679,$V$3:$AE$12,10,FALSE) &amp; Audit!S679 &amp; VLOOKUP(Audit!J679,$V$13:$AE$22,10,FALSE) &amp; IF(Audit!J679=10,Audit!V679&amp;Audit!W679,"") &amp; IF(Audit!J679&lt;&gt;1,U1914,"")</f>
        <v>#N/A</v>
      </c>
      <c r="L1914" s="10">
        <f>Audit!K679</f>
        <v>0</v>
      </c>
      <c r="M1914" s="10" t="e">
        <f t="shared" si="881"/>
        <v>#N/A</v>
      </c>
      <c r="N1914" s="10" t="e">
        <f t="shared" si="882"/>
        <v>#N/A</v>
      </c>
      <c r="O1914" s="10" t="e">
        <f t="shared" si="883"/>
        <v>#N/A</v>
      </c>
      <c r="P1914" s="10" t="e">
        <f t="shared" si="884"/>
        <v>#N/A</v>
      </c>
      <c r="Q1914" s="10" t="e">
        <f t="shared" si="885"/>
        <v>#N/A</v>
      </c>
      <c r="R1914" s="10" t="e">
        <f t="shared" si="886"/>
        <v>#N/A</v>
      </c>
      <c r="S1914" s="10" t="e">
        <f t="shared" si="887"/>
        <v>#N/A</v>
      </c>
      <c r="T1914" s="10" t="e">
        <f t="shared" si="888"/>
        <v>#N/A</v>
      </c>
      <c r="U1914" s="17" t="str">
        <f>IF(Audit!M679="","",VLOOKUP(Audit!M679,$W$26:$X$35,2,FALSE)) &amp; Audit!N679 &amp; IF(Audit!O679="","",IF(Audit!N679&lt;=1.4,VLOOKUP(Audit!O679,$W$38:X1959,2,FALSE),VLOOKUP(Audit!O679,$W$51:$X$61,2,FALSE))) &amp; IF(Audit!P679="","",VLOOKUP(Audit!P679,$Y$26:$Z$35,2,FALSE) &amp; Audit!Q679 &amp; IF(Audit!O679="","",IF(Audit!Q679&lt;=1.4,VLOOKUP(Audit!R679,$Y$38:$Z$48,2,FALSE),VLOOKUP(Audit!R679,$Y$51:$Z$61,2,FALSE))))</f>
        <v/>
      </c>
      <c r="V1914" s="21"/>
      <c r="AH1914" s="49">
        <f>Audit!A679</f>
        <v>0</v>
      </c>
      <c r="AI1914" s="50" t="e">
        <f>VLOOKUP(Audit!B679,$V$3:$AE$12,2,FALSE)&amp; IF(Audit!B679=10,Audit!V679,"")</f>
        <v>#N/A</v>
      </c>
      <c r="AJ1914" s="50" t="e">
        <f>VLOOKUP(Audit!B679,$V$13:$AE$22,2,FALSE)&amp; IF(Audit!B679=10,Audit!W679,"")</f>
        <v>#N/A</v>
      </c>
      <c r="AK1914" s="47" t="e">
        <f t="shared" si="889"/>
        <v>#N/A</v>
      </c>
      <c r="AL1914" s="50" t="e">
        <f>VLOOKUP(Audit!C679,$V$3:$AE$12,3,FALSE)&amp; IF(Audit!C679=10,Audit!V679,"")</f>
        <v>#N/A</v>
      </c>
      <c r="AM1914" s="50" t="e">
        <f>VLOOKUP(Audit!C679,$V$13:$AE$22,3,FALSE)&amp; IF(Audit!C679=10,Audit!W679,"")</f>
        <v>#N/A</v>
      </c>
      <c r="AN1914" s="47" t="e">
        <f t="shared" si="890"/>
        <v>#N/A</v>
      </c>
      <c r="AO1914" s="50" t="e">
        <f>VLOOKUP(Audit!D679,$V$3:$AE$12,4,FALSE) &amp;  Audit!T679 &amp; IF(Audit!D679=10,Audit!V679,"")</f>
        <v>#N/A</v>
      </c>
      <c r="AP1914" s="50" t="e">
        <f>VLOOKUP(Audit!D679,$V$13:$AE$22,4,FALSE)&amp; IF(Audit!D679=10,Audit!W679,"")</f>
        <v>#N/A</v>
      </c>
      <c r="AQ1914" s="47" t="e">
        <f t="shared" si="891"/>
        <v>#N/A</v>
      </c>
      <c r="AR1914" s="50" t="e">
        <f>VLOOKUP(Audit!E679,$V$3:$AE$12,5,FALSE)&amp; IF(Audit!E679=10,Audit!V679,"")</f>
        <v>#N/A</v>
      </c>
      <c r="AS1914" s="50" t="e">
        <f>VLOOKUP(Audit!E679,$V$13:$AE$22,5,FALSE)&amp; IF(Audit!E679=10,Audit!W679,"")</f>
        <v>#N/A</v>
      </c>
      <c r="AT1914" s="47" t="e">
        <f t="shared" si="892"/>
        <v>#N/A</v>
      </c>
      <c r="AU1914" s="50" t="e">
        <f>VLOOKUP(Audit!F679,$V$3:$AE$12,6,FALSE)&amp; IF(Audit!F679=10,Audit!V679,"")</f>
        <v>#N/A</v>
      </c>
      <c r="AV1914" s="50" t="e">
        <f>VLOOKUP(Audit!F679,$V$13:$AE$22,6,FALSE)&amp; IF(Audit!F679=10,Audit!W679,"")</f>
        <v>#N/A</v>
      </c>
      <c r="AW1914" s="47" t="e">
        <f t="shared" si="893"/>
        <v>#N/A</v>
      </c>
      <c r="AX1914" s="50" t="e">
        <f>VLOOKUP(Audit!G679,$V$3:$AE$12,7,FALSE)&amp; IF(Audit!G679=10,Audit!V679,"")</f>
        <v>#N/A</v>
      </c>
      <c r="AY1914" s="50" t="e">
        <f>VLOOKUP(Audit!G679,$V$13:$AE$22,7,FALSE) &amp; IF(Audit!G679=10,Audit!W679,"")</f>
        <v>#N/A</v>
      </c>
      <c r="AZ1914" s="47" t="e">
        <f t="shared" si="894"/>
        <v>#N/A</v>
      </c>
      <c r="BA1914" s="50" t="e">
        <f>VLOOKUP(Audit!H679,$V$3:$AE$12,8,FALSE)&amp; Audit!U679 &amp; IF(Audit!H679=10,Audit!V679,"")</f>
        <v>#N/A</v>
      </c>
      <c r="BB1914" s="50" t="e">
        <f>VLOOKUP(Audit!H679,$V$13:$AE$22,8,FALSE) &amp; IF(Audit!H679=10,Audit!W679,"")</f>
        <v>#N/A</v>
      </c>
      <c r="BC1914" s="47" t="e">
        <f t="shared" si="895"/>
        <v>#N/A</v>
      </c>
      <c r="BD1914" s="50" t="e">
        <f>VLOOKUP(Audit!I679,$V$3:$AE$12,9,FALSE)&amp; IF(Audit!I679=10,Audit!V679,"")</f>
        <v>#N/A</v>
      </c>
      <c r="BE1914" s="50" t="e">
        <f>VLOOKUP(Audit!I679,$V$13:$AE$22,9,FALSE) &amp; IF(Audit!I679=10,Audit!W679,"") &amp; IF(Audit!I679&lt;&gt;1,U1914,"")</f>
        <v>#N/A</v>
      </c>
      <c r="BF1914" s="47" t="e">
        <f t="shared" si="896"/>
        <v>#N/A</v>
      </c>
      <c r="BG1914" s="50" t="e">
        <f>VLOOKUP(Audit!J679,$V$3:$AE$12,10,FALSE) &amp; Audit!S679 &amp; IF(Audit!J679=10,Audit!V679,"")</f>
        <v>#N/A</v>
      </c>
      <c r="BH1914" s="50" t="e">
        <f>VLOOKUP(Audit!J679,$V$13:$AE$22,10,FALSE) &amp; IF(Audit!J679=10,Audit!W679,"") &amp; IF(Audit!J679&lt;&gt;1,U1914,"")</f>
        <v>#N/A</v>
      </c>
      <c r="BI1914" s="47" t="e">
        <f t="shared" si="897"/>
        <v>#N/A</v>
      </c>
      <c r="BJ1914" s="48" t="str">
        <f t="shared" si="898"/>
        <v/>
      </c>
      <c r="BK1914" s="48" t="str">
        <f t="shared" si="899"/>
        <v/>
      </c>
      <c r="BL1914" s="48" t="str">
        <f t="shared" si="900"/>
        <v/>
      </c>
      <c r="BM1914" s="48" t="str">
        <f t="shared" si="901"/>
        <v/>
      </c>
      <c r="BN1914" s="48" t="str">
        <f t="shared" si="902"/>
        <v/>
      </c>
      <c r="BO1914" s="48" t="str">
        <f t="shared" si="903"/>
        <v/>
      </c>
      <c r="BP1914" s="48" t="str">
        <f t="shared" si="904"/>
        <v/>
      </c>
      <c r="BQ1914" s="48" t="str">
        <f t="shared" si="905"/>
        <v/>
      </c>
      <c r="BR1914" s="48" t="str">
        <f t="shared" si="906"/>
        <v/>
      </c>
      <c r="BS1914" s="48" t="str">
        <f t="shared" si="907"/>
        <v/>
      </c>
      <c r="BT1914" s="48" t="str">
        <f t="shared" si="908"/>
        <v/>
      </c>
      <c r="BU1914" s="48" t="str">
        <f t="shared" si="909"/>
        <v/>
      </c>
    </row>
    <row r="1915" spans="1:73">
      <c r="A1915" s="10">
        <f>Audit!A680</f>
        <v>0</v>
      </c>
      <c r="B1915" s="10" t="e">
        <f t="shared" si="880"/>
        <v>#N/A</v>
      </c>
      <c r="C1915" s="17" t="e">
        <f>VLOOKUP(Audit!B680,$V$3:$AE$12,2,FALSE) &amp; VLOOKUP(Audit!B680,$V$13:$AE$22,2,FALSE)&amp; IF(Audit!B680=10,Audit!V680&amp;Audit!W680,"")</f>
        <v>#N/A</v>
      </c>
      <c r="D1915" s="17" t="e">
        <f>VLOOKUP(Audit!C680,$V$3:$AE$12,3,FALSE) &amp; VLOOKUP(Audit!C680,$V$13:$AE$22,3,FALSE) &amp;IF(Audit!C680=10,Audit!V680&amp;Audit!W680,"")</f>
        <v>#N/A</v>
      </c>
      <c r="E1915" s="17" t="e">
        <f>VLOOKUP(Audit!D680,$V$3:$AE$12,4,FALSE)&amp; Audit!T680 &amp; VLOOKUP(Audit!D680,$V$13:$AE$22,4,FALSE)&amp; IF(Audit!D680=10,Audit!V680&amp;Audit!W680,"")</f>
        <v>#N/A</v>
      </c>
      <c r="F1915" s="17" t="e">
        <f>VLOOKUP(Audit!E680,$V$3:$AE$12,5,FALSE) &amp; VLOOKUP(Audit!E680,$V$13:$AE$22,5,FALSE)&amp; IF(Audit!E680=10,Audit!V680&amp;Audit!W680,"")</f>
        <v>#N/A</v>
      </c>
      <c r="G1915" s="17" t="e">
        <f>VLOOKUP(Audit!F680,$V$3:$AE$12,6,FALSE) &amp; VLOOKUP(Audit!F680,$V$13:$AE$22,6,FALSE)&amp; IF(Audit!F680=10,Audit!V680&amp;Audit!W680,"")</f>
        <v>#N/A</v>
      </c>
      <c r="H1915" s="17" t="e">
        <f>VLOOKUP(Audit!G680,$V$3:$AE$12,7,FALSE) &amp; VLOOKUP(Audit!G680,$V$13:$AE$22,7,FALSE)&amp;IF(Audit!G680=10,Audit!V680&amp;Audit!W680,"")</f>
        <v>#N/A</v>
      </c>
      <c r="I1915" s="17" t="e">
        <f>VLOOKUP(Audit!H680,$V$3:$AE$12,8,FALSE) &amp; Audit!U680 &amp; VLOOKUP(Audit!H680,$V$13:$AE$22,8,FALSE)&amp;IF(Audit!H680=10,Audit!V680&amp;Audit!W680,"")</f>
        <v>#N/A</v>
      </c>
      <c r="J1915" s="17" t="e">
        <f>VLOOKUP(Audit!I680,$V$3:$AE$12,9,FALSE) &amp; VLOOKUP(Audit!I680,$V$13:$AE$22,9,FALSE) &amp; IF(Audit!I680=10,Audit!V680&amp;Audit!W680,"") &amp; IF(Audit!I680&lt;&gt;1,U1915,"")</f>
        <v>#N/A</v>
      </c>
      <c r="K1915" s="17" t="e">
        <f>VLOOKUP(Audit!J680,$V$3:$AE$12,10,FALSE) &amp; Audit!S680 &amp; VLOOKUP(Audit!J680,$V$13:$AE$22,10,FALSE) &amp; IF(Audit!J680=10,Audit!V680&amp;Audit!W680,"") &amp; IF(Audit!J680&lt;&gt;1,U1915,"")</f>
        <v>#N/A</v>
      </c>
      <c r="L1915" s="10">
        <f>Audit!K680</f>
        <v>0</v>
      </c>
      <c r="M1915" s="10" t="e">
        <f t="shared" si="881"/>
        <v>#N/A</v>
      </c>
      <c r="N1915" s="10" t="e">
        <f t="shared" si="882"/>
        <v>#N/A</v>
      </c>
      <c r="O1915" s="10" t="e">
        <f t="shared" si="883"/>
        <v>#N/A</v>
      </c>
      <c r="P1915" s="10" t="e">
        <f t="shared" si="884"/>
        <v>#N/A</v>
      </c>
      <c r="Q1915" s="10" t="e">
        <f t="shared" si="885"/>
        <v>#N/A</v>
      </c>
      <c r="R1915" s="10" t="e">
        <f t="shared" si="886"/>
        <v>#N/A</v>
      </c>
      <c r="S1915" s="10" t="e">
        <f t="shared" si="887"/>
        <v>#N/A</v>
      </c>
      <c r="T1915" s="10" t="e">
        <f t="shared" si="888"/>
        <v>#N/A</v>
      </c>
      <c r="U1915" s="17" t="str">
        <f>IF(Audit!M680="","",VLOOKUP(Audit!M680,$W$26:$X$35,2,FALSE)) &amp; Audit!N680 &amp; IF(Audit!O680="","",IF(Audit!N680&lt;=1.4,VLOOKUP(Audit!O680,$W$38:X1960,2,FALSE),VLOOKUP(Audit!O680,$W$51:$X$61,2,FALSE))) &amp; IF(Audit!P680="","",VLOOKUP(Audit!P680,$Y$26:$Z$35,2,FALSE) &amp; Audit!Q680 &amp; IF(Audit!O680="","",IF(Audit!Q680&lt;=1.4,VLOOKUP(Audit!R680,$Y$38:$Z$48,2,FALSE),VLOOKUP(Audit!R680,$Y$51:$Z$61,2,FALSE))))</f>
        <v/>
      </c>
      <c r="V1915" s="21"/>
      <c r="AH1915" s="49">
        <f>Audit!A680</f>
        <v>0</v>
      </c>
      <c r="AI1915" s="50" t="e">
        <f>VLOOKUP(Audit!B680,$V$3:$AE$12,2,FALSE)&amp; IF(Audit!B680=10,Audit!V680,"")</f>
        <v>#N/A</v>
      </c>
      <c r="AJ1915" s="50" t="e">
        <f>VLOOKUP(Audit!B680,$V$13:$AE$22,2,FALSE)&amp; IF(Audit!B680=10,Audit!W680,"")</f>
        <v>#N/A</v>
      </c>
      <c r="AK1915" s="47" t="e">
        <f t="shared" si="889"/>
        <v>#N/A</v>
      </c>
      <c r="AL1915" s="50" t="e">
        <f>VLOOKUP(Audit!C680,$V$3:$AE$12,3,FALSE)&amp; IF(Audit!C680=10,Audit!V680,"")</f>
        <v>#N/A</v>
      </c>
      <c r="AM1915" s="50" t="e">
        <f>VLOOKUP(Audit!C680,$V$13:$AE$22,3,FALSE)&amp; IF(Audit!C680=10,Audit!W680,"")</f>
        <v>#N/A</v>
      </c>
      <c r="AN1915" s="47" t="e">
        <f t="shared" si="890"/>
        <v>#N/A</v>
      </c>
      <c r="AO1915" s="50" t="e">
        <f>VLOOKUP(Audit!D680,$V$3:$AE$12,4,FALSE) &amp;  Audit!T680 &amp; IF(Audit!D680=10,Audit!V680,"")</f>
        <v>#N/A</v>
      </c>
      <c r="AP1915" s="50" t="e">
        <f>VLOOKUP(Audit!D680,$V$13:$AE$22,4,FALSE)&amp; IF(Audit!D680=10,Audit!W680,"")</f>
        <v>#N/A</v>
      </c>
      <c r="AQ1915" s="47" t="e">
        <f t="shared" si="891"/>
        <v>#N/A</v>
      </c>
      <c r="AR1915" s="50" t="e">
        <f>VLOOKUP(Audit!E680,$V$3:$AE$12,5,FALSE)&amp; IF(Audit!E680=10,Audit!V680,"")</f>
        <v>#N/A</v>
      </c>
      <c r="AS1915" s="50" t="e">
        <f>VLOOKUP(Audit!E680,$V$13:$AE$22,5,FALSE)&amp; IF(Audit!E680=10,Audit!W680,"")</f>
        <v>#N/A</v>
      </c>
      <c r="AT1915" s="47" t="e">
        <f t="shared" si="892"/>
        <v>#N/A</v>
      </c>
      <c r="AU1915" s="50" t="e">
        <f>VLOOKUP(Audit!F680,$V$3:$AE$12,6,FALSE)&amp; IF(Audit!F680=10,Audit!V680,"")</f>
        <v>#N/A</v>
      </c>
      <c r="AV1915" s="50" t="e">
        <f>VLOOKUP(Audit!F680,$V$13:$AE$22,6,FALSE)&amp; IF(Audit!F680=10,Audit!W680,"")</f>
        <v>#N/A</v>
      </c>
      <c r="AW1915" s="47" t="e">
        <f t="shared" si="893"/>
        <v>#N/A</v>
      </c>
      <c r="AX1915" s="50" t="e">
        <f>VLOOKUP(Audit!G680,$V$3:$AE$12,7,FALSE)&amp; IF(Audit!G680=10,Audit!V680,"")</f>
        <v>#N/A</v>
      </c>
      <c r="AY1915" s="50" t="e">
        <f>VLOOKUP(Audit!G680,$V$13:$AE$22,7,FALSE) &amp; IF(Audit!G680=10,Audit!W680,"")</f>
        <v>#N/A</v>
      </c>
      <c r="AZ1915" s="47" t="e">
        <f t="shared" si="894"/>
        <v>#N/A</v>
      </c>
      <c r="BA1915" s="50" t="e">
        <f>VLOOKUP(Audit!H680,$V$3:$AE$12,8,FALSE)&amp; Audit!U680 &amp; IF(Audit!H680=10,Audit!V680,"")</f>
        <v>#N/A</v>
      </c>
      <c r="BB1915" s="50" t="e">
        <f>VLOOKUP(Audit!H680,$V$13:$AE$22,8,FALSE) &amp; IF(Audit!H680=10,Audit!W680,"")</f>
        <v>#N/A</v>
      </c>
      <c r="BC1915" s="47" t="e">
        <f t="shared" si="895"/>
        <v>#N/A</v>
      </c>
      <c r="BD1915" s="50" t="e">
        <f>VLOOKUP(Audit!I680,$V$3:$AE$12,9,FALSE)&amp; IF(Audit!I680=10,Audit!V680,"")</f>
        <v>#N/A</v>
      </c>
      <c r="BE1915" s="50" t="e">
        <f>VLOOKUP(Audit!I680,$V$13:$AE$22,9,FALSE) &amp; IF(Audit!I680=10,Audit!W680,"") &amp; IF(Audit!I680&lt;&gt;1,U1915,"")</f>
        <v>#N/A</v>
      </c>
      <c r="BF1915" s="47" t="e">
        <f t="shared" si="896"/>
        <v>#N/A</v>
      </c>
      <c r="BG1915" s="50" t="e">
        <f>VLOOKUP(Audit!J680,$V$3:$AE$12,10,FALSE) &amp; Audit!S680 &amp; IF(Audit!J680=10,Audit!V680,"")</f>
        <v>#N/A</v>
      </c>
      <c r="BH1915" s="50" t="e">
        <f>VLOOKUP(Audit!J680,$V$13:$AE$22,10,FALSE) &amp; IF(Audit!J680=10,Audit!W680,"") &amp; IF(Audit!J680&lt;&gt;1,U1915,"")</f>
        <v>#N/A</v>
      </c>
      <c r="BI1915" s="47" t="e">
        <f t="shared" si="897"/>
        <v>#N/A</v>
      </c>
      <c r="BJ1915" s="48" t="str">
        <f t="shared" si="898"/>
        <v/>
      </c>
      <c r="BK1915" s="48" t="str">
        <f t="shared" si="899"/>
        <v/>
      </c>
      <c r="BL1915" s="48" t="str">
        <f t="shared" si="900"/>
        <v/>
      </c>
      <c r="BM1915" s="48" t="str">
        <f t="shared" si="901"/>
        <v/>
      </c>
      <c r="BN1915" s="48" t="str">
        <f t="shared" si="902"/>
        <v/>
      </c>
      <c r="BO1915" s="48" t="str">
        <f t="shared" si="903"/>
        <v/>
      </c>
      <c r="BP1915" s="48" t="str">
        <f t="shared" si="904"/>
        <v/>
      </c>
      <c r="BQ1915" s="48" t="str">
        <f t="shared" si="905"/>
        <v/>
      </c>
      <c r="BR1915" s="48" t="str">
        <f t="shared" si="906"/>
        <v/>
      </c>
      <c r="BS1915" s="48" t="str">
        <f t="shared" si="907"/>
        <v/>
      </c>
      <c r="BT1915" s="48" t="str">
        <f t="shared" si="908"/>
        <v/>
      </c>
      <c r="BU1915" s="48" t="str">
        <f t="shared" si="909"/>
        <v/>
      </c>
    </row>
    <row r="1916" spans="1:73">
      <c r="A1916" s="10">
        <f>Audit!A681</f>
        <v>0</v>
      </c>
      <c r="B1916" s="10" t="e">
        <f t="shared" si="880"/>
        <v>#N/A</v>
      </c>
      <c r="C1916" s="17" t="e">
        <f>VLOOKUP(Audit!B681,$V$3:$AE$12,2,FALSE) &amp; VLOOKUP(Audit!B681,$V$13:$AE$22,2,FALSE)&amp; IF(Audit!B681=10,Audit!V681&amp;Audit!W681,"")</f>
        <v>#N/A</v>
      </c>
      <c r="D1916" s="17" t="e">
        <f>VLOOKUP(Audit!C681,$V$3:$AE$12,3,FALSE) &amp; VLOOKUP(Audit!C681,$V$13:$AE$22,3,FALSE) &amp;IF(Audit!C681=10,Audit!V681&amp;Audit!W681,"")</f>
        <v>#N/A</v>
      </c>
      <c r="E1916" s="17" t="e">
        <f>VLOOKUP(Audit!D681,$V$3:$AE$12,4,FALSE)&amp; Audit!T681 &amp; VLOOKUP(Audit!D681,$V$13:$AE$22,4,FALSE)&amp; IF(Audit!D681=10,Audit!V681&amp;Audit!W681,"")</f>
        <v>#N/A</v>
      </c>
      <c r="F1916" s="17" t="e">
        <f>VLOOKUP(Audit!E681,$V$3:$AE$12,5,FALSE) &amp; VLOOKUP(Audit!E681,$V$13:$AE$22,5,FALSE)&amp; IF(Audit!E681=10,Audit!V681&amp;Audit!W681,"")</f>
        <v>#N/A</v>
      </c>
      <c r="G1916" s="17" t="e">
        <f>VLOOKUP(Audit!F681,$V$3:$AE$12,6,FALSE) &amp; VLOOKUP(Audit!F681,$V$13:$AE$22,6,FALSE)&amp; IF(Audit!F681=10,Audit!V681&amp;Audit!W681,"")</f>
        <v>#N/A</v>
      </c>
      <c r="H1916" s="17" t="e">
        <f>VLOOKUP(Audit!G681,$V$3:$AE$12,7,FALSE) &amp; VLOOKUP(Audit!G681,$V$13:$AE$22,7,FALSE)&amp;IF(Audit!G681=10,Audit!V681&amp;Audit!W681,"")</f>
        <v>#N/A</v>
      </c>
      <c r="I1916" s="17" t="e">
        <f>VLOOKUP(Audit!H681,$V$3:$AE$12,8,FALSE) &amp; Audit!U681 &amp; VLOOKUP(Audit!H681,$V$13:$AE$22,8,FALSE)&amp;IF(Audit!H681=10,Audit!V681&amp;Audit!W681,"")</f>
        <v>#N/A</v>
      </c>
      <c r="J1916" s="17" t="e">
        <f>VLOOKUP(Audit!I681,$V$3:$AE$12,9,FALSE) &amp; VLOOKUP(Audit!I681,$V$13:$AE$22,9,FALSE) &amp; IF(Audit!I681=10,Audit!V681&amp;Audit!W681,"") &amp; IF(Audit!I681&lt;&gt;1,U1916,"")</f>
        <v>#N/A</v>
      </c>
      <c r="K1916" s="17" t="e">
        <f>VLOOKUP(Audit!J681,$V$3:$AE$12,10,FALSE) &amp; Audit!S681 &amp; VLOOKUP(Audit!J681,$V$13:$AE$22,10,FALSE) &amp; IF(Audit!J681=10,Audit!V681&amp;Audit!W681,"") &amp; IF(Audit!J681&lt;&gt;1,U1916,"")</f>
        <v>#N/A</v>
      </c>
      <c r="L1916" s="10">
        <f>Audit!K681</f>
        <v>0</v>
      </c>
      <c r="M1916" s="10" t="e">
        <f t="shared" si="881"/>
        <v>#N/A</v>
      </c>
      <c r="N1916" s="10" t="e">
        <f t="shared" si="882"/>
        <v>#N/A</v>
      </c>
      <c r="O1916" s="10" t="e">
        <f t="shared" si="883"/>
        <v>#N/A</v>
      </c>
      <c r="P1916" s="10" t="e">
        <f t="shared" si="884"/>
        <v>#N/A</v>
      </c>
      <c r="Q1916" s="10" t="e">
        <f t="shared" si="885"/>
        <v>#N/A</v>
      </c>
      <c r="R1916" s="10" t="e">
        <f t="shared" si="886"/>
        <v>#N/A</v>
      </c>
      <c r="S1916" s="10" t="e">
        <f t="shared" si="887"/>
        <v>#N/A</v>
      </c>
      <c r="T1916" s="10" t="e">
        <f t="shared" si="888"/>
        <v>#N/A</v>
      </c>
      <c r="U1916" s="17" t="str">
        <f>IF(Audit!M681="","",VLOOKUP(Audit!M681,$W$26:$X$35,2,FALSE)) &amp; Audit!N681 &amp; IF(Audit!O681="","",IF(Audit!N681&lt;=1.4,VLOOKUP(Audit!O681,$W$38:X1961,2,FALSE),VLOOKUP(Audit!O681,$W$51:$X$61,2,FALSE))) &amp; IF(Audit!P681="","",VLOOKUP(Audit!P681,$Y$26:$Z$35,2,FALSE) &amp; Audit!Q681 &amp; IF(Audit!O681="","",IF(Audit!Q681&lt;=1.4,VLOOKUP(Audit!R681,$Y$38:$Z$48,2,FALSE),VLOOKUP(Audit!R681,$Y$51:$Z$61,2,FALSE))))</f>
        <v/>
      </c>
      <c r="V1916" s="21"/>
      <c r="AH1916" s="49">
        <f>Audit!A681</f>
        <v>0</v>
      </c>
      <c r="AI1916" s="50" t="e">
        <f>VLOOKUP(Audit!B681,$V$3:$AE$12,2,FALSE)&amp; IF(Audit!B681=10,Audit!V681,"")</f>
        <v>#N/A</v>
      </c>
      <c r="AJ1916" s="50" t="e">
        <f>VLOOKUP(Audit!B681,$V$13:$AE$22,2,FALSE)&amp; IF(Audit!B681=10,Audit!W681,"")</f>
        <v>#N/A</v>
      </c>
      <c r="AK1916" s="47" t="e">
        <f t="shared" si="889"/>
        <v>#N/A</v>
      </c>
      <c r="AL1916" s="50" t="e">
        <f>VLOOKUP(Audit!C681,$V$3:$AE$12,3,FALSE)&amp; IF(Audit!C681=10,Audit!V681,"")</f>
        <v>#N/A</v>
      </c>
      <c r="AM1916" s="50" t="e">
        <f>VLOOKUP(Audit!C681,$V$13:$AE$22,3,FALSE)&amp; IF(Audit!C681=10,Audit!W681,"")</f>
        <v>#N/A</v>
      </c>
      <c r="AN1916" s="47" t="e">
        <f t="shared" si="890"/>
        <v>#N/A</v>
      </c>
      <c r="AO1916" s="50" t="e">
        <f>VLOOKUP(Audit!D681,$V$3:$AE$12,4,FALSE) &amp;  Audit!T681 &amp; IF(Audit!D681=10,Audit!V681,"")</f>
        <v>#N/A</v>
      </c>
      <c r="AP1916" s="50" t="e">
        <f>VLOOKUP(Audit!D681,$V$13:$AE$22,4,FALSE)&amp; IF(Audit!D681=10,Audit!W681,"")</f>
        <v>#N/A</v>
      </c>
      <c r="AQ1916" s="47" t="e">
        <f t="shared" si="891"/>
        <v>#N/A</v>
      </c>
      <c r="AR1916" s="50" t="e">
        <f>VLOOKUP(Audit!E681,$V$3:$AE$12,5,FALSE)&amp; IF(Audit!E681=10,Audit!V681,"")</f>
        <v>#N/A</v>
      </c>
      <c r="AS1916" s="50" t="e">
        <f>VLOOKUP(Audit!E681,$V$13:$AE$22,5,FALSE)&amp; IF(Audit!E681=10,Audit!W681,"")</f>
        <v>#N/A</v>
      </c>
      <c r="AT1916" s="47" t="e">
        <f t="shared" si="892"/>
        <v>#N/A</v>
      </c>
      <c r="AU1916" s="50" t="e">
        <f>VLOOKUP(Audit!F681,$V$3:$AE$12,6,FALSE)&amp; IF(Audit!F681=10,Audit!V681,"")</f>
        <v>#N/A</v>
      </c>
      <c r="AV1916" s="50" t="e">
        <f>VLOOKUP(Audit!F681,$V$13:$AE$22,6,FALSE)&amp; IF(Audit!F681=10,Audit!W681,"")</f>
        <v>#N/A</v>
      </c>
      <c r="AW1916" s="47" t="e">
        <f t="shared" si="893"/>
        <v>#N/A</v>
      </c>
      <c r="AX1916" s="50" t="e">
        <f>VLOOKUP(Audit!G681,$V$3:$AE$12,7,FALSE)&amp; IF(Audit!G681=10,Audit!V681,"")</f>
        <v>#N/A</v>
      </c>
      <c r="AY1916" s="50" t="e">
        <f>VLOOKUP(Audit!G681,$V$13:$AE$22,7,FALSE) &amp; IF(Audit!G681=10,Audit!W681,"")</f>
        <v>#N/A</v>
      </c>
      <c r="AZ1916" s="47" t="e">
        <f t="shared" si="894"/>
        <v>#N/A</v>
      </c>
      <c r="BA1916" s="50" t="e">
        <f>VLOOKUP(Audit!H681,$V$3:$AE$12,8,FALSE)&amp; Audit!U681 &amp; IF(Audit!H681=10,Audit!V681,"")</f>
        <v>#N/A</v>
      </c>
      <c r="BB1916" s="50" t="e">
        <f>VLOOKUP(Audit!H681,$V$13:$AE$22,8,FALSE) &amp; IF(Audit!H681=10,Audit!W681,"")</f>
        <v>#N/A</v>
      </c>
      <c r="BC1916" s="47" t="e">
        <f t="shared" si="895"/>
        <v>#N/A</v>
      </c>
      <c r="BD1916" s="50" t="e">
        <f>VLOOKUP(Audit!I681,$V$3:$AE$12,9,FALSE)&amp; IF(Audit!I681=10,Audit!V681,"")</f>
        <v>#N/A</v>
      </c>
      <c r="BE1916" s="50" t="e">
        <f>VLOOKUP(Audit!I681,$V$13:$AE$22,9,FALSE) &amp; IF(Audit!I681=10,Audit!W681,"") &amp; IF(Audit!I681&lt;&gt;1,U1916,"")</f>
        <v>#N/A</v>
      </c>
      <c r="BF1916" s="47" t="e">
        <f t="shared" si="896"/>
        <v>#N/A</v>
      </c>
      <c r="BG1916" s="50" t="e">
        <f>VLOOKUP(Audit!J681,$V$3:$AE$12,10,FALSE) &amp; Audit!S681 &amp; IF(Audit!J681=10,Audit!V681,"")</f>
        <v>#N/A</v>
      </c>
      <c r="BH1916" s="50" t="e">
        <f>VLOOKUP(Audit!J681,$V$13:$AE$22,10,FALSE) &amp; IF(Audit!J681=10,Audit!W681,"") &amp; IF(Audit!J681&lt;&gt;1,U1916,"")</f>
        <v>#N/A</v>
      </c>
      <c r="BI1916" s="47" t="e">
        <f t="shared" si="897"/>
        <v>#N/A</v>
      </c>
      <c r="BJ1916" s="48" t="str">
        <f t="shared" si="898"/>
        <v/>
      </c>
      <c r="BK1916" s="48" t="str">
        <f t="shared" si="899"/>
        <v/>
      </c>
      <c r="BL1916" s="48" t="str">
        <f t="shared" si="900"/>
        <v/>
      </c>
      <c r="BM1916" s="48" t="str">
        <f t="shared" si="901"/>
        <v/>
      </c>
      <c r="BN1916" s="48" t="str">
        <f t="shared" si="902"/>
        <v/>
      </c>
      <c r="BO1916" s="48" t="str">
        <f t="shared" si="903"/>
        <v/>
      </c>
      <c r="BP1916" s="48" t="str">
        <f t="shared" si="904"/>
        <v/>
      </c>
      <c r="BQ1916" s="48" t="str">
        <f t="shared" si="905"/>
        <v/>
      </c>
      <c r="BR1916" s="48" t="str">
        <f t="shared" si="906"/>
        <v/>
      </c>
      <c r="BS1916" s="48" t="str">
        <f t="shared" si="907"/>
        <v/>
      </c>
      <c r="BT1916" s="48" t="str">
        <f t="shared" si="908"/>
        <v/>
      </c>
      <c r="BU1916" s="48" t="str">
        <f t="shared" si="909"/>
        <v/>
      </c>
    </row>
    <row r="1917" spans="1:73">
      <c r="A1917" s="10">
        <f>Audit!A682</f>
        <v>0</v>
      </c>
      <c r="B1917" s="10" t="e">
        <f t="shared" si="880"/>
        <v>#N/A</v>
      </c>
      <c r="C1917" s="17" t="e">
        <f>VLOOKUP(Audit!B682,$V$3:$AE$12,2,FALSE) &amp; VLOOKUP(Audit!B682,$V$13:$AE$22,2,FALSE)&amp; IF(Audit!B682=10,Audit!V682&amp;Audit!W682,"")</f>
        <v>#N/A</v>
      </c>
      <c r="D1917" s="17" t="e">
        <f>VLOOKUP(Audit!C682,$V$3:$AE$12,3,FALSE) &amp; VLOOKUP(Audit!C682,$V$13:$AE$22,3,FALSE) &amp;IF(Audit!C682=10,Audit!V682&amp;Audit!W682,"")</f>
        <v>#N/A</v>
      </c>
      <c r="E1917" s="17" t="e">
        <f>VLOOKUP(Audit!D682,$V$3:$AE$12,4,FALSE)&amp; Audit!T682 &amp; VLOOKUP(Audit!D682,$V$13:$AE$22,4,FALSE)&amp; IF(Audit!D682=10,Audit!V682&amp;Audit!W682,"")</f>
        <v>#N/A</v>
      </c>
      <c r="F1917" s="17" t="e">
        <f>VLOOKUP(Audit!E682,$V$3:$AE$12,5,FALSE) &amp; VLOOKUP(Audit!E682,$V$13:$AE$22,5,FALSE)&amp; IF(Audit!E682=10,Audit!V682&amp;Audit!W682,"")</f>
        <v>#N/A</v>
      </c>
      <c r="G1917" s="17" t="e">
        <f>VLOOKUP(Audit!F682,$V$3:$AE$12,6,FALSE) &amp; VLOOKUP(Audit!F682,$V$13:$AE$22,6,FALSE)&amp; IF(Audit!F682=10,Audit!V682&amp;Audit!W682,"")</f>
        <v>#N/A</v>
      </c>
      <c r="H1917" s="17" t="e">
        <f>VLOOKUP(Audit!G682,$V$3:$AE$12,7,FALSE) &amp; VLOOKUP(Audit!G682,$V$13:$AE$22,7,FALSE)&amp;IF(Audit!G682=10,Audit!V682&amp;Audit!W682,"")</f>
        <v>#N/A</v>
      </c>
      <c r="I1917" s="17" t="e">
        <f>VLOOKUP(Audit!H682,$V$3:$AE$12,8,FALSE) &amp; Audit!U682 &amp; VLOOKUP(Audit!H682,$V$13:$AE$22,8,FALSE)&amp;IF(Audit!H682=10,Audit!V682&amp;Audit!W682,"")</f>
        <v>#N/A</v>
      </c>
      <c r="J1917" s="17" t="e">
        <f>VLOOKUP(Audit!I682,$V$3:$AE$12,9,FALSE) &amp; VLOOKUP(Audit!I682,$V$13:$AE$22,9,FALSE) &amp; IF(Audit!I682=10,Audit!V682&amp;Audit!W682,"") &amp; IF(Audit!I682&lt;&gt;1,U1917,"")</f>
        <v>#N/A</v>
      </c>
      <c r="K1917" s="17" t="e">
        <f>VLOOKUP(Audit!J682,$V$3:$AE$12,10,FALSE) &amp; Audit!S682 &amp; VLOOKUP(Audit!J682,$V$13:$AE$22,10,FALSE) &amp; IF(Audit!J682=10,Audit!V682&amp;Audit!W682,"") &amp; IF(Audit!J682&lt;&gt;1,U1917,"")</f>
        <v>#N/A</v>
      </c>
      <c r="L1917" s="10">
        <f>Audit!K682</f>
        <v>0</v>
      </c>
      <c r="M1917" s="10" t="e">
        <f t="shared" si="881"/>
        <v>#N/A</v>
      </c>
      <c r="N1917" s="10" t="e">
        <f t="shared" si="882"/>
        <v>#N/A</v>
      </c>
      <c r="O1917" s="10" t="e">
        <f t="shared" si="883"/>
        <v>#N/A</v>
      </c>
      <c r="P1917" s="10" t="e">
        <f t="shared" si="884"/>
        <v>#N/A</v>
      </c>
      <c r="Q1917" s="10" t="e">
        <f t="shared" si="885"/>
        <v>#N/A</v>
      </c>
      <c r="R1917" s="10" t="e">
        <f t="shared" si="886"/>
        <v>#N/A</v>
      </c>
      <c r="S1917" s="10" t="e">
        <f t="shared" si="887"/>
        <v>#N/A</v>
      </c>
      <c r="T1917" s="10" t="e">
        <f t="shared" si="888"/>
        <v>#N/A</v>
      </c>
      <c r="U1917" s="17" t="str">
        <f>IF(Audit!M682="","",VLOOKUP(Audit!M682,$W$26:$X$35,2,FALSE)) &amp; Audit!N682 &amp; IF(Audit!O682="","",IF(Audit!N682&lt;=1.4,VLOOKUP(Audit!O682,$W$38:X1962,2,FALSE),VLOOKUP(Audit!O682,$W$51:$X$61,2,FALSE))) &amp; IF(Audit!P682="","",VLOOKUP(Audit!P682,$Y$26:$Z$35,2,FALSE) &amp; Audit!Q682 &amp; IF(Audit!O682="","",IF(Audit!Q682&lt;=1.4,VLOOKUP(Audit!R682,$Y$38:$Z$48,2,FALSE),VLOOKUP(Audit!R682,$Y$51:$Z$61,2,FALSE))))</f>
        <v/>
      </c>
      <c r="V1917" s="21"/>
      <c r="AH1917" s="49">
        <f>Audit!A682</f>
        <v>0</v>
      </c>
      <c r="AI1917" s="50" t="e">
        <f>VLOOKUP(Audit!B682,$V$3:$AE$12,2,FALSE)&amp; IF(Audit!B682=10,Audit!V682,"")</f>
        <v>#N/A</v>
      </c>
      <c r="AJ1917" s="50" t="e">
        <f>VLOOKUP(Audit!B682,$V$13:$AE$22,2,FALSE)&amp; IF(Audit!B682=10,Audit!W682,"")</f>
        <v>#N/A</v>
      </c>
      <c r="AK1917" s="47" t="e">
        <f t="shared" si="889"/>
        <v>#N/A</v>
      </c>
      <c r="AL1917" s="50" t="e">
        <f>VLOOKUP(Audit!C682,$V$3:$AE$12,3,FALSE)&amp; IF(Audit!C682=10,Audit!V682,"")</f>
        <v>#N/A</v>
      </c>
      <c r="AM1917" s="50" t="e">
        <f>VLOOKUP(Audit!C682,$V$13:$AE$22,3,FALSE)&amp; IF(Audit!C682=10,Audit!W682,"")</f>
        <v>#N/A</v>
      </c>
      <c r="AN1917" s="47" t="e">
        <f t="shared" si="890"/>
        <v>#N/A</v>
      </c>
      <c r="AO1917" s="50" t="e">
        <f>VLOOKUP(Audit!D682,$V$3:$AE$12,4,FALSE) &amp;  Audit!T682 &amp; IF(Audit!D682=10,Audit!V682,"")</f>
        <v>#N/A</v>
      </c>
      <c r="AP1917" s="50" t="e">
        <f>VLOOKUP(Audit!D682,$V$13:$AE$22,4,FALSE)&amp; IF(Audit!D682=10,Audit!W682,"")</f>
        <v>#N/A</v>
      </c>
      <c r="AQ1917" s="47" t="e">
        <f t="shared" si="891"/>
        <v>#N/A</v>
      </c>
      <c r="AR1917" s="50" t="e">
        <f>VLOOKUP(Audit!E682,$V$3:$AE$12,5,FALSE)&amp; IF(Audit!E682=10,Audit!V682,"")</f>
        <v>#N/A</v>
      </c>
      <c r="AS1917" s="50" t="e">
        <f>VLOOKUP(Audit!E682,$V$13:$AE$22,5,FALSE)&amp; IF(Audit!E682=10,Audit!W682,"")</f>
        <v>#N/A</v>
      </c>
      <c r="AT1917" s="47" t="e">
        <f t="shared" si="892"/>
        <v>#N/A</v>
      </c>
      <c r="AU1917" s="50" t="e">
        <f>VLOOKUP(Audit!F682,$V$3:$AE$12,6,FALSE)&amp; IF(Audit!F682=10,Audit!V682,"")</f>
        <v>#N/A</v>
      </c>
      <c r="AV1917" s="50" t="e">
        <f>VLOOKUP(Audit!F682,$V$13:$AE$22,6,FALSE)&amp; IF(Audit!F682=10,Audit!W682,"")</f>
        <v>#N/A</v>
      </c>
      <c r="AW1917" s="47" t="e">
        <f t="shared" si="893"/>
        <v>#N/A</v>
      </c>
      <c r="AX1917" s="50" t="e">
        <f>VLOOKUP(Audit!G682,$V$3:$AE$12,7,FALSE)&amp; IF(Audit!G682=10,Audit!V682,"")</f>
        <v>#N/A</v>
      </c>
      <c r="AY1917" s="50" t="e">
        <f>VLOOKUP(Audit!G682,$V$13:$AE$22,7,FALSE) &amp; IF(Audit!G682=10,Audit!W682,"")</f>
        <v>#N/A</v>
      </c>
      <c r="AZ1917" s="47" t="e">
        <f t="shared" si="894"/>
        <v>#N/A</v>
      </c>
      <c r="BA1917" s="50" t="e">
        <f>VLOOKUP(Audit!H682,$V$3:$AE$12,8,FALSE)&amp; Audit!U682 &amp; IF(Audit!H682=10,Audit!V682,"")</f>
        <v>#N/A</v>
      </c>
      <c r="BB1917" s="50" t="e">
        <f>VLOOKUP(Audit!H682,$V$13:$AE$22,8,FALSE) &amp; IF(Audit!H682=10,Audit!W682,"")</f>
        <v>#N/A</v>
      </c>
      <c r="BC1917" s="47" t="e">
        <f t="shared" si="895"/>
        <v>#N/A</v>
      </c>
      <c r="BD1917" s="50" t="e">
        <f>VLOOKUP(Audit!I682,$V$3:$AE$12,9,FALSE)&amp; IF(Audit!I682=10,Audit!V682,"")</f>
        <v>#N/A</v>
      </c>
      <c r="BE1917" s="50" t="e">
        <f>VLOOKUP(Audit!I682,$V$13:$AE$22,9,FALSE) &amp; IF(Audit!I682=10,Audit!W682,"") &amp; IF(Audit!I682&lt;&gt;1,U1917,"")</f>
        <v>#N/A</v>
      </c>
      <c r="BF1917" s="47" t="e">
        <f t="shared" si="896"/>
        <v>#N/A</v>
      </c>
      <c r="BG1917" s="50" t="e">
        <f>VLOOKUP(Audit!J682,$V$3:$AE$12,10,FALSE) &amp; Audit!S682 &amp; IF(Audit!J682=10,Audit!V682,"")</f>
        <v>#N/A</v>
      </c>
      <c r="BH1917" s="50" t="e">
        <f>VLOOKUP(Audit!J682,$V$13:$AE$22,10,FALSE) &amp; IF(Audit!J682=10,Audit!W682,"") &amp; IF(Audit!J682&lt;&gt;1,U1917,"")</f>
        <v>#N/A</v>
      </c>
      <c r="BI1917" s="47" t="e">
        <f t="shared" si="897"/>
        <v>#N/A</v>
      </c>
      <c r="BJ1917" s="48" t="str">
        <f t="shared" si="898"/>
        <v/>
      </c>
      <c r="BK1917" s="48" t="str">
        <f t="shared" si="899"/>
        <v/>
      </c>
      <c r="BL1917" s="48" t="str">
        <f t="shared" si="900"/>
        <v/>
      </c>
      <c r="BM1917" s="48" t="str">
        <f t="shared" si="901"/>
        <v/>
      </c>
      <c r="BN1917" s="48" t="str">
        <f t="shared" si="902"/>
        <v/>
      </c>
      <c r="BO1917" s="48" t="str">
        <f t="shared" si="903"/>
        <v/>
      </c>
      <c r="BP1917" s="48" t="str">
        <f t="shared" si="904"/>
        <v/>
      </c>
      <c r="BQ1917" s="48" t="str">
        <f t="shared" si="905"/>
        <v/>
      </c>
      <c r="BR1917" s="48" t="str">
        <f t="shared" si="906"/>
        <v/>
      </c>
      <c r="BS1917" s="48" t="str">
        <f t="shared" si="907"/>
        <v/>
      </c>
      <c r="BT1917" s="48" t="str">
        <f t="shared" si="908"/>
        <v/>
      </c>
      <c r="BU1917" s="48" t="str">
        <f t="shared" si="909"/>
        <v/>
      </c>
    </row>
    <row r="1918" spans="1:73">
      <c r="A1918" s="10">
        <f>Audit!A683</f>
        <v>0</v>
      </c>
      <c r="B1918" s="10" t="e">
        <f t="shared" si="880"/>
        <v>#N/A</v>
      </c>
      <c r="C1918" s="17" t="e">
        <f>VLOOKUP(Audit!B683,$V$3:$AE$12,2,FALSE) &amp; VLOOKUP(Audit!B683,$V$13:$AE$22,2,FALSE)&amp; IF(Audit!B683=10,Audit!V683&amp;Audit!W683,"")</f>
        <v>#N/A</v>
      </c>
      <c r="D1918" s="17" t="e">
        <f>VLOOKUP(Audit!C683,$V$3:$AE$12,3,FALSE) &amp; VLOOKUP(Audit!C683,$V$13:$AE$22,3,FALSE) &amp;IF(Audit!C683=10,Audit!V683&amp;Audit!W683,"")</f>
        <v>#N/A</v>
      </c>
      <c r="E1918" s="17" t="e">
        <f>VLOOKUP(Audit!D683,$V$3:$AE$12,4,FALSE)&amp; Audit!T683 &amp; VLOOKUP(Audit!D683,$V$13:$AE$22,4,FALSE)&amp; IF(Audit!D683=10,Audit!V683&amp;Audit!W683,"")</f>
        <v>#N/A</v>
      </c>
      <c r="F1918" s="17" t="e">
        <f>VLOOKUP(Audit!E683,$V$3:$AE$12,5,FALSE) &amp; VLOOKUP(Audit!E683,$V$13:$AE$22,5,FALSE)&amp; IF(Audit!E683=10,Audit!V683&amp;Audit!W683,"")</f>
        <v>#N/A</v>
      </c>
      <c r="G1918" s="17" t="e">
        <f>VLOOKUP(Audit!F683,$V$3:$AE$12,6,FALSE) &amp; VLOOKUP(Audit!F683,$V$13:$AE$22,6,FALSE)&amp; IF(Audit!F683=10,Audit!V683&amp;Audit!W683,"")</f>
        <v>#N/A</v>
      </c>
      <c r="H1918" s="17" t="e">
        <f>VLOOKUP(Audit!G683,$V$3:$AE$12,7,FALSE) &amp; VLOOKUP(Audit!G683,$V$13:$AE$22,7,FALSE)&amp;IF(Audit!G683=10,Audit!V683&amp;Audit!W683,"")</f>
        <v>#N/A</v>
      </c>
      <c r="I1918" s="17" t="e">
        <f>VLOOKUP(Audit!H683,$V$3:$AE$12,8,FALSE) &amp; Audit!U683 &amp; VLOOKUP(Audit!H683,$V$13:$AE$22,8,FALSE)&amp;IF(Audit!H683=10,Audit!V683&amp;Audit!W683,"")</f>
        <v>#N/A</v>
      </c>
      <c r="J1918" s="17" t="e">
        <f>VLOOKUP(Audit!I683,$V$3:$AE$12,9,FALSE) &amp; VLOOKUP(Audit!I683,$V$13:$AE$22,9,FALSE) &amp; IF(Audit!I683=10,Audit!V683&amp;Audit!W683,"") &amp; IF(Audit!I683&lt;&gt;1,U1918,"")</f>
        <v>#N/A</v>
      </c>
      <c r="K1918" s="17" t="e">
        <f>VLOOKUP(Audit!J683,$V$3:$AE$12,10,FALSE) &amp; Audit!S683 &amp; VLOOKUP(Audit!J683,$V$13:$AE$22,10,FALSE) &amp; IF(Audit!J683=10,Audit!V683&amp;Audit!W683,"") &amp; IF(Audit!J683&lt;&gt;1,U1918,"")</f>
        <v>#N/A</v>
      </c>
      <c r="L1918" s="10">
        <f>Audit!K683</f>
        <v>0</v>
      </c>
      <c r="M1918" s="10" t="e">
        <f t="shared" si="881"/>
        <v>#N/A</v>
      </c>
      <c r="N1918" s="10" t="e">
        <f t="shared" si="882"/>
        <v>#N/A</v>
      </c>
      <c r="O1918" s="10" t="e">
        <f t="shared" si="883"/>
        <v>#N/A</v>
      </c>
      <c r="P1918" s="10" t="e">
        <f t="shared" si="884"/>
        <v>#N/A</v>
      </c>
      <c r="Q1918" s="10" t="e">
        <f t="shared" si="885"/>
        <v>#N/A</v>
      </c>
      <c r="R1918" s="10" t="e">
        <f t="shared" si="886"/>
        <v>#N/A</v>
      </c>
      <c r="S1918" s="10" t="e">
        <f t="shared" si="887"/>
        <v>#N/A</v>
      </c>
      <c r="T1918" s="10" t="e">
        <f t="shared" si="888"/>
        <v>#N/A</v>
      </c>
      <c r="U1918" s="17" t="str">
        <f>IF(Audit!M683="","",VLOOKUP(Audit!M683,$W$26:$X$35,2,FALSE)) &amp; Audit!N683 &amp; IF(Audit!O683="","",IF(Audit!N683&lt;=1.4,VLOOKUP(Audit!O683,$W$38:X1963,2,FALSE),VLOOKUP(Audit!O683,$W$51:$X$61,2,FALSE))) &amp; IF(Audit!P683="","",VLOOKUP(Audit!P683,$Y$26:$Z$35,2,FALSE) &amp; Audit!Q683 &amp; IF(Audit!O683="","",IF(Audit!Q683&lt;=1.4,VLOOKUP(Audit!R683,$Y$38:$Z$48,2,FALSE),VLOOKUP(Audit!R683,$Y$51:$Z$61,2,FALSE))))</f>
        <v/>
      </c>
      <c r="V1918" s="21"/>
      <c r="AH1918" s="49">
        <f>Audit!A683</f>
        <v>0</v>
      </c>
      <c r="AI1918" s="50" t="e">
        <f>VLOOKUP(Audit!B683,$V$3:$AE$12,2,FALSE)&amp; IF(Audit!B683=10,Audit!V683,"")</f>
        <v>#N/A</v>
      </c>
      <c r="AJ1918" s="50" t="e">
        <f>VLOOKUP(Audit!B683,$V$13:$AE$22,2,FALSE)&amp; IF(Audit!B683=10,Audit!W683,"")</f>
        <v>#N/A</v>
      </c>
      <c r="AK1918" s="47" t="e">
        <f t="shared" si="889"/>
        <v>#N/A</v>
      </c>
      <c r="AL1918" s="50" t="e">
        <f>VLOOKUP(Audit!C683,$V$3:$AE$12,3,FALSE)&amp; IF(Audit!C683=10,Audit!V683,"")</f>
        <v>#N/A</v>
      </c>
      <c r="AM1918" s="50" t="e">
        <f>VLOOKUP(Audit!C683,$V$13:$AE$22,3,FALSE)&amp; IF(Audit!C683=10,Audit!W683,"")</f>
        <v>#N/A</v>
      </c>
      <c r="AN1918" s="47" t="e">
        <f t="shared" si="890"/>
        <v>#N/A</v>
      </c>
      <c r="AO1918" s="50" t="e">
        <f>VLOOKUP(Audit!D683,$V$3:$AE$12,4,FALSE) &amp;  Audit!T683 &amp; IF(Audit!D683=10,Audit!V683,"")</f>
        <v>#N/A</v>
      </c>
      <c r="AP1918" s="50" t="e">
        <f>VLOOKUP(Audit!D683,$V$13:$AE$22,4,FALSE)&amp; IF(Audit!D683=10,Audit!W683,"")</f>
        <v>#N/A</v>
      </c>
      <c r="AQ1918" s="47" t="e">
        <f t="shared" si="891"/>
        <v>#N/A</v>
      </c>
      <c r="AR1918" s="50" t="e">
        <f>VLOOKUP(Audit!E683,$V$3:$AE$12,5,FALSE)&amp; IF(Audit!E683=10,Audit!V683,"")</f>
        <v>#N/A</v>
      </c>
      <c r="AS1918" s="50" t="e">
        <f>VLOOKUP(Audit!E683,$V$13:$AE$22,5,FALSE)&amp; IF(Audit!E683=10,Audit!W683,"")</f>
        <v>#N/A</v>
      </c>
      <c r="AT1918" s="47" t="e">
        <f t="shared" si="892"/>
        <v>#N/A</v>
      </c>
      <c r="AU1918" s="50" t="e">
        <f>VLOOKUP(Audit!F683,$V$3:$AE$12,6,FALSE)&amp; IF(Audit!F683=10,Audit!V683,"")</f>
        <v>#N/A</v>
      </c>
      <c r="AV1918" s="50" t="e">
        <f>VLOOKUP(Audit!F683,$V$13:$AE$22,6,FALSE)&amp; IF(Audit!F683=10,Audit!W683,"")</f>
        <v>#N/A</v>
      </c>
      <c r="AW1918" s="47" t="e">
        <f t="shared" si="893"/>
        <v>#N/A</v>
      </c>
      <c r="AX1918" s="50" t="e">
        <f>VLOOKUP(Audit!G683,$V$3:$AE$12,7,FALSE)&amp; IF(Audit!G683=10,Audit!V683,"")</f>
        <v>#N/A</v>
      </c>
      <c r="AY1918" s="50" t="e">
        <f>VLOOKUP(Audit!G683,$V$13:$AE$22,7,FALSE) &amp; IF(Audit!G683=10,Audit!W683,"")</f>
        <v>#N/A</v>
      </c>
      <c r="AZ1918" s="47" t="e">
        <f t="shared" si="894"/>
        <v>#N/A</v>
      </c>
      <c r="BA1918" s="50" t="e">
        <f>VLOOKUP(Audit!H683,$V$3:$AE$12,8,FALSE)&amp; Audit!U683 &amp; IF(Audit!H683=10,Audit!V683,"")</f>
        <v>#N/A</v>
      </c>
      <c r="BB1918" s="50" t="e">
        <f>VLOOKUP(Audit!H683,$V$13:$AE$22,8,FALSE) &amp; IF(Audit!H683=10,Audit!W683,"")</f>
        <v>#N/A</v>
      </c>
      <c r="BC1918" s="47" t="e">
        <f t="shared" si="895"/>
        <v>#N/A</v>
      </c>
      <c r="BD1918" s="50" t="e">
        <f>VLOOKUP(Audit!I683,$V$3:$AE$12,9,FALSE)&amp; IF(Audit!I683=10,Audit!V683,"")</f>
        <v>#N/A</v>
      </c>
      <c r="BE1918" s="50" t="e">
        <f>VLOOKUP(Audit!I683,$V$13:$AE$22,9,FALSE) &amp; IF(Audit!I683=10,Audit!W683,"") &amp; IF(Audit!I683&lt;&gt;1,U1918,"")</f>
        <v>#N/A</v>
      </c>
      <c r="BF1918" s="47" t="e">
        <f t="shared" si="896"/>
        <v>#N/A</v>
      </c>
      <c r="BG1918" s="50" t="e">
        <f>VLOOKUP(Audit!J683,$V$3:$AE$12,10,FALSE) &amp; Audit!S683 &amp; IF(Audit!J683=10,Audit!V683,"")</f>
        <v>#N/A</v>
      </c>
      <c r="BH1918" s="50" t="e">
        <f>VLOOKUP(Audit!J683,$V$13:$AE$22,10,FALSE) &amp; IF(Audit!J683=10,Audit!W683,"") &amp; IF(Audit!J683&lt;&gt;1,U1918,"")</f>
        <v>#N/A</v>
      </c>
      <c r="BI1918" s="47" t="e">
        <f t="shared" si="897"/>
        <v>#N/A</v>
      </c>
      <c r="BJ1918" s="48" t="str">
        <f t="shared" si="898"/>
        <v/>
      </c>
      <c r="BK1918" s="48" t="str">
        <f t="shared" si="899"/>
        <v/>
      </c>
      <c r="BL1918" s="48" t="str">
        <f t="shared" si="900"/>
        <v/>
      </c>
      <c r="BM1918" s="48" t="str">
        <f t="shared" si="901"/>
        <v/>
      </c>
      <c r="BN1918" s="48" t="str">
        <f t="shared" si="902"/>
        <v/>
      </c>
      <c r="BO1918" s="48" t="str">
        <f t="shared" si="903"/>
        <v/>
      </c>
      <c r="BP1918" s="48" t="str">
        <f t="shared" si="904"/>
        <v/>
      </c>
      <c r="BQ1918" s="48" t="str">
        <f t="shared" si="905"/>
        <v/>
      </c>
      <c r="BR1918" s="48" t="str">
        <f t="shared" si="906"/>
        <v/>
      </c>
      <c r="BS1918" s="48" t="str">
        <f t="shared" si="907"/>
        <v/>
      </c>
      <c r="BT1918" s="48" t="str">
        <f t="shared" si="908"/>
        <v/>
      </c>
      <c r="BU1918" s="48" t="str">
        <f t="shared" si="909"/>
        <v/>
      </c>
    </row>
    <row r="1919" spans="1:73">
      <c r="A1919" s="10">
        <f>Audit!A684</f>
        <v>0</v>
      </c>
      <c r="B1919" s="10" t="e">
        <f t="shared" si="880"/>
        <v>#N/A</v>
      </c>
      <c r="C1919" s="17" t="e">
        <f>VLOOKUP(Audit!B684,$V$3:$AE$12,2,FALSE) &amp; VLOOKUP(Audit!B684,$V$13:$AE$22,2,FALSE)&amp; IF(Audit!B684=10,Audit!V684&amp;Audit!W684,"")</f>
        <v>#N/A</v>
      </c>
      <c r="D1919" s="17" t="e">
        <f>VLOOKUP(Audit!C684,$V$3:$AE$12,3,FALSE) &amp; VLOOKUP(Audit!C684,$V$13:$AE$22,3,FALSE) &amp;IF(Audit!C684=10,Audit!V684&amp;Audit!W684,"")</f>
        <v>#N/A</v>
      </c>
      <c r="E1919" s="17" t="e">
        <f>VLOOKUP(Audit!D684,$V$3:$AE$12,4,FALSE)&amp; Audit!T684 &amp; VLOOKUP(Audit!D684,$V$13:$AE$22,4,FALSE)&amp; IF(Audit!D684=10,Audit!V684&amp;Audit!W684,"")</f>
        <v>#N/A</v>
      </c>
      <c r="F1919" s="17" t="e">
        <f>VLOOKUP(Audit!E684,$V$3:$AE$12,5,FALSE) &amp; VLOOKUP(Audit!E684,$V$13:$AE$22,5,FALSE)&amp; IF(Audit!E684=10,Audit!V684&amp;Audit!W684,"")</f>
        <v>#N/A</v>
      </c>
      <c r="G1919" s="17" t="e">
        <f>VLOOKUP(Audit!F684,$V$3:$AE$12,6,FALSE) &amp; VLOOKUP(Audit!F684,$V$13:$AE$22,6,FALSE)&amp; IF(Audit!F684=10,Audit!V684&amp;Audit!W684,"")</f>
        <v>#N/A</v>
      </c>
      <c r="H1919" s="17" t="e">
        <f>VLOOKUP(Audit!G684,$V$3:$AE$12,7,FALSE) &amp; VLOOKUP(Audit!G684,$V$13:$AE$22,7,FALSE)&amp;IF(Audit!G684=10,Audit!V684&amp;Audit!W684,"")</f>
        <v>#N/A</v>
      </c>
      <c r="I1919" s="17" t="e">
        <f>VLOOKUP(Audit!H684,$V$3:$AE$12,8,FALSE) &amp; Audit!U684 &amp; VLOOKUP(Audit!H684,$V$13:$AE$22,8,FALSE)&amp;IF(Audit!H684=10,Audit!V684&amp;Audit!W684,"")</f>
        <v>#N/A</v>
      </c>
      <c r="J1919" s="17" t="e">
        <f>VLOOKUP(Audit!I684,$V$3:$AE$12,9,FALSE) &amp; VLOOKUP(Audit!I684,$V$13:$AE$22,9,FALSE) &amp; IF(Audit!I684=10,Audit!V684&amp;Audit!W684,"") &amp; IF(Audit!I684&lt;&gt;1,U1919,"")</f>
        <v>#N/A</v>
      </c>
      <c r="K1919" s="17" t="e">
        <f>VLOOKUP(Audit!J684,$V$3:$AE$12,10,FALSE) &amp; Audit!S684 &amp; VLOOKUP(Audit!J684,$V$13:$AE$22,10,FALSE) &amp; IF(Audit!J684=10,Audit!V684&amp;Audit!W684,"") &amp; IF(Audit!J684&lt;&gt;1,U1919,"")</f>
        <v>#N/A</v>
      </c>
      <c r="L1919" s="10">
        <f>Audit!K684</f>
        <v>0</v>
      </c>
      <c r="M1919" s="10" t="e">
        <f t="shared" si="881"/>
        <v>#N/A</v>
      </c>
      <c r="N1919" s="10" t="e">
        <f t="shared" si="882"/>
        <v>#N/A</v>
      </c>
      <c r="O1919" s="10" t="e">
        <f t="shared" si="883"/>
        <v>#N/A</v>
      </c>
      <c r="P1919" s="10" t="e">
        <f t="shared" si="884"/>
        <v>#N/A</v>
      </c>
      <c r="Q1919" s="10" t="e">
        <f t="shared" si="885"/>
        <v>#N/A</v>
      </c>
      <c r="R1919" s="10" t="e">
        <f t="shared" si="886"/>
        <v>#N/A</v>
      </c>
      <c r="S1919" s="10" t="e">
        <f t="shared" si="887"/>
        <v>#N/A</v>
      </c>
      <c r="T1919" s="10" t="e">
        <f t="shared" si="888"/>
        <v>#N/A</v>
      </c>
      <c r="U1919" s="17" t="str">
        <f>IF(Audit!M684="","",VLOOKUP(Audit!M684,$W$26:$X$35,2,FALSE)) &amp; Audit!N684 &amp; IF(Audit!O684="","",IF(Audit!N684&lt;=1.4,VLOOKUP(Audit!O684,$W$38:X1964,2,FALSE),VLOOKUP(Audit!O684,$W$51:$X$61,2,FALSE))) &amp; IF(Audit!P684="","",VLOOKUP(Audit!P684,$Y$26:$Z$35,2,FALSE) &amp; Audit!Q684 &amp; IF(Audit!O684="","",IF(Audit!Q684&lt;=1.4,VLOOKUP(Audit!R684,$Y$38:$Z$48,2,FALSE),VLOOKUP(Audit!R684,$Y$51:$Z$61,2,FALSE))))</f>
        <v/>
      </c>
      <c r="V1919" s="21"/>
      <c r="AH1919" s="49">
        <f>Audit!A684</f>
        <v>0</v>
      </c>
      <c r="AI1919" s="50" t="e">
        <f>VLOOKUP(Audit!B684,$V$3:$AE$12,2,FALSE)&amp; IF(Audit!B684=10,Audit!V684,"")</f>
        <v>#N/A</v>
      </c>
      <c r="AJ1919" s="50" t="e">
        <f>VLOOKUP(Audit!B684,$V$13:$AE$22,2,FALSE)&amp; IF(Audit!B684=10,Audit!W684,"")</f>
        <v>#N/A</v>
      </c>
      <c r="AK1919" s="47" t="e">
        <f t="shared" si="889"/>
        <v>#N/A</v>
      </c>
      <c r="AL1919" s="50" t="e">
        <f>VLOOKUP(Audit!C684,$V$3:$AE$12,3,FALSE)&amp; IF(Audit!C684=10,Audit!V684,"")</f>
        <v>#N/A</v>
      </c>
      <c r="AM1919" s="50" t="e">
        <f>VLOOKUP(Audit!C684,$V$13:$AE$22,3,FALSE)&amp; IF(Audit!C684=10,Audit!W684,"")</f>
        <v>#N/A</v>
      </c>
      <c r="AN1919" s="47" t="e">
        <f t="shared" si="890"/>
        <v>#N/A</v>
      </c>
      <c r="AO1919" s="50" t="e">
        <f>VLOOKUP(Audit!D684,$V$3:$AE$12,4,FALSE) &amp;  Audit!T684 &amp; IF(Audit!D684=10,Audit!V684,"")</f>
        <v>#N/A</v>
      </c>
      <c r="AP1919" s="50" t="e">
        <f>VLOOKUP(Audit!D684,$V$13:$AE$22,4,FALSE)&amp; IF(Audit!D684=10,Audit!W684,"")</f>
        <v>#N/A</v>
      </c>
      <c r="AQ1919" s="47" t="e">
        <f t="shared" si="891"/>
        <v>#N/A</v>
      </c>
      <c r="AR1919" s="50" t="e">
        <f>VLOOKUP(Audit!E684,$V$3:$AE$12,5,FALSE)&amp; IF(Audit!E684=10,Audit!V684,"")</f>
        <v>#N/A</v>
      </c>
      <c r="AS1919" s="50" t="e">
        <f>VLOOKUP(Audit!E684,$V$13:$AE$22,5,FALSE)&amp; IF(Audit!E684=10,Audit!W684,"")</f>
        <v>#N/A</v>
      </c>
      <c r="AT1919" s="47" t="e">
        <f t="shared" si="892"/>
        <v>#N/A</v>
      </c>
      <c r="AU1919" s="50" t="e">
        <f>VLOOKUP(Audit!F684,$V$3:$AE$12,6,FALSE)&amp; IF(Audit!F684=10,Audit!V684,"")</f>
        <v>#N/A</v>
      </c>
      <c r="AV1919" s="50" t="e">
        <f>VLOOKUP(Audit!F684,$V$13:$AE$22,6,FALSE)&amp; IF(Audit!F684=10,Audit!W684,"")</f>
        <v>#N/A</v>
      </c>
      <c r="AW1919" s="47" t="e">
        <f t="shared" si="893"/>
        <v>#N/A</v>
      </c>
      <c r="AX1919" s="50" t="e">
        <f>VLOOKUP(Audit!G684,$V$3:$AE$12,7,FALSE)&amp; IF(Audit!G684=10,Audit!V684,"")</f>
        <v>#N/A</v>
      </c>
      <c r="AY1919" s="50" t="e">
        <f>VLOOKUP(Audit!G684,$V$13:$AE$22,7,FALSE) &amp; IF(Audit!G684=10,Audit!W684,"")</f>
        <v>#N/A</v>
      </c>
      <c r="AZ1919" s="47" t="e">
        <f t="shared" si="894"/>
        <v>#N/A</v>
      </c>
      <c r="BA1919" s="50" t="e">
        <f>VLOOKUP(Audit!H684,$V$3:$AE$12,8,FALSE)&amp; Audit!U684 &amp; IF(Audit!H684=10,Audit!V684,"")</f>
        <v>#N/A</v>
      </c>
      <c r="BB1919" s="50" t="e">
        <f>VLOOKUP(Audit!H684,$V$13:$AE$22,8,FALSE) &amp; IF(Audit!H684=10,Audit!W684,"")</f>
        <v>#N/A</v>
      </c>
      <c r="BC1919" s="47" t="e">
        <f t="shared" si="895"/>
        <v>#N/A</v>
      </c>
      <c r="BD1919" s="50" t="e">
        <f>VLOOKUP(Audit!I684,$V$3:$AE$12,9,FALSE)&amp; IF(Audit!I684=10,Audit!V684,"")</f>
        <v>#N/A</v>
      </c>
      <c r="BE1919" s="50" t="e">
        <f>VLOOKUP(Audit!I684,$V$13:$AE$22,9,FALSE) &amp; IF(Audit!I684=10,Audit!W684,"") &amp; IF(Audit!I684&lt;&gt;1,U1919,"")</f>
        <v>#N/A</v>
      </c>
      <c r="BF1919" s="47" t="e">
        <f t="shared" si="896"/>
        <v>#N/A</v>
      </c>
      <c r="BG1919" s="50" t="e">
        <f>VLOOKUP(Audit!J684,$V$3:$AE$12,10,FALSE) &amp; Audit!S684 &amp; IF(Audit!J684=10,Audit!V684,"")</f>
        <v>#N/A</v>
      </c>
      <c r="BH1919" s="50" t="e">
        <f>VLOOKUP(Audit!J684,$V$13:$AE$22,10,FALSE) &amp; IF(Audit!J684=10,Audit!W684,"") &amp; IF(Audit!J684&lt;&gt;1,U1919,"")</f>
        <v>#N/A</v>
      </c>
      <c r="BI1919" s="47" t="e">
        <f t="shared" si="897"/>
        <v>#N/A</v>
      </c>
      <c r="BJ1919" s="48" t="str">
        <f t="shared" si="898"/>
        <v/>
      </c>
      <c r="BK1919" s="48" t="str">
        <f t="shared" si="899"/>
        <v/>
      </c>
      <c r="BL1919" s="48" t="str">
        <f t="shared" si="900"/>
        <v/>
      </c>
      <c r="BM1919" s="48" t="str">
        <f t="shared" si="901"/>
        <v/>
      </c>
      <c r="BN1919" s="48" t="str">
        <f t="shared" si="902"/>
        <v/>
      </c>
      <c r="BO1919" s="48" t="str">
        <f t="shared" si="903"/>
        <v/>
      </c>
      <c r="BP1919" s="48" t="str">
        <f t="shared" si="904"/>
        <v/>
      </c>
      <c r="BQ1919" s="48" t="str">
        <f t="shared" si="905"/>
        <v/>
      </c>
      <c r="BR1919" s="48" t="str">
        <f t="shared" si="906"/>
        <v/>
      </c>
      <c r="BS1919" s="48" t="str">
        <f t="shared" si="907"/>
        <v/>
      </c>
      <c r="BT1919" s="48" t="str">
        <f t="shared" si="908"/>
        <v/>
      </c>
      <c r="BU1919" s="48" t="str">
        <f t="shared" si="909"/>
        <v/>
      </c>
    </row>
    <row r="1920" spans="1:73">
      <c r="A1920" s="10">
        <f>Audit!A685</f>
        <v>0</v>
      </c>
      <c r="B1920" s="10" t="e">
        <f t="shared" si="880"/>
        <v>#N/A</v>
      </c>
      <c r="C1920" s="17" t="e">
        <f>VLOOKUP(Audit!B685,$V$3:$AE$12,2,FALSE) &amp; VLOOKUP(Audit!B685,$V$13:$AE$22,2,FALSE)&amp; IF(Audit!B685=10,Audit!V685&amp;Audit!W685,"")</f>
        <v>#N/A</v>
      </c>
      <c r="D1920" s="17" t="e">
        <f>VLOOKUP(Audit!C685,$V$3:$AE$12,3,FALSE) &amp; VLOOKUP(Audit!C685,$V$13:$AE$22,3,FALSE) &amp;IF(Audit!C685=10,Audit!V685&amp;Audit!W685,"")</f>
        <v>#N/A</v>
      </c>
      <c r="E1920" s="17" t="e">
        <f>VLOOKUP(Audit!D685,$V$3:$AE$12,4,FALSE)&amp; Audit!T685 &amp; VLOOKUP(Audit!D685,$V$13:$AE$22,4,FALSE)&amp; IF(Audit!D685=10,Audit!V685&amp;Audit!W685,"")</f>
        <v>#N/A</v>
      </c>
      <c r="F1920" s="17" t="e">
        <f>VLOOKUP(Audit!E685,$V$3:$AE$12,5,FALSE) &amp; VLOOKUP(Audit!E685,$V$13:$AE$22,5,FALSE)&amp; IF(Audit!E685=10,Audit!V685&amp;Audit!W685,"")</f>
        <v>#N/A</v>
      </c>
      <c r="G1920" s="17" t="e">
        <f>VLOOKUP(Audit!F685,$V$3:$AE$12,6,FALSE) &amp; VLOOKUP(Audit!F685,$V$13:$AE$22,6,FALSE)&amp; IF(Audit!F685=10,Audit!V685&amp;Audit!W685,"")</f>
        <v>#N/A</v>
      </c>
      <c r="H1920" s="17" t="e">
        <f>VLOOKUP(Audit!G685,$V$3:$AE$12,7,FALSE) &amp; VLOOKUP(Audit!G685,$V$13:$AE$22,7,FALSE)&amp;IF(Audit!G685=10,Audit!V685&amp;Audit!W685,"")</f>
        <v>#N/A</v>
      </c>
      <c r="I1920" s="17" t="e">
        <f>VLOOKUP(Audit!H685,$V$3:$AE$12,8,FALSE) &amp; Audit!U685 &amp; VLOOKUP(Audit!H685,$V$13:$AE$22,8,FALSE)&amp;IF(Audit!H685=10,Audit!V685&amp;Audit!W685,"")</f>
        <v>#N/A</v>
      </c>
      <c r="J1920" s="17" t="e">
        <f>VLOOKUP(Audit!I685,$V$3:$AE$12,9,FALSE) &amp; VLOOKUP(Audit!I685,$V$13:$AE$22,9,FALSE) &amp; IF(Audit!I685=10,Audit!V685&amp;Audit!W685,"") &amp; IF(Audit!I685&lt;&gt;1,U1920,"")</f>
        <v>#N/A</v>
      </c>
      <c r="K1920" s="17" t="e">
        <f>VLOOKUP(Audit!J685,$V$3:$AE$12,10,FALSE) &amp; Audit!S685 &amp; VLOOKUP(Audit!J685,$V$13:$AE$22,10,FALSE) &amp; IF(Audit!J685=10,Audit!V685&amp;Audit!W685,"") &amp; IF(Audit!J685&lt;&gt;1,U1920,"")</f>
        <v>#N/A</v>
      </c>
      <c r="L1920" s="10">
        <f>Audit!K685</f>
        <v>0</v>
      </c>
      <c r="M1920" s="10" t="e">
        <f t="shared" si="881"/>
        <v>#N/A</v>
      </c>
      <c r="N1920" s="10" t="e">
        <f t="shared" si="882"/>
        <v>#N/A</v>
      </c>
      <c r="O1920" s="10" t="e">
        <f t="shared" si="883"/>
        <v>#N/A</v>
      </c>
      <c r="P1920" s="10" t="e">
        <f t="shared" si="884"/>
        <v>#N/A</v>
      </c>
      <c r="Q1920" s="10" t="e">
        <f t="shared" si="885"/>
        <v>#N/A</v>
      </c>
      <c r="R1920" s="10" t="e">
        <f t="shared" si="886"/>
        <v>#N/A</v>
      </c>
      <c r="S1920" s="10" t="e">
        <f t="shared" si="887"/>
        <v>#N/A</v>
      </c>
      <c r="T1920" s="10" t="e">
        <f t="shared" si="888"/>
        <v>#N/A</v>
      </c>
      <c r="U1920" s="17" t="str">
        <f>IF(Audit!M685="","",VLOOKUP(Audit!M685,$W$26:$X$35,2,FALSE)) &amp; Audit!N685 &amp; IF(Audit!O685="","",IF(Audit!N685&lt;=1.4,VLOOKUP(Audit!O685,$W$38:X1965,2,FALSE),VLOOKUP(Audit!O685,$W$51:$X$61,2,FALSE))) &amp; IF(Audit!P685="","",VLOOKUP(Audit!P685,$Y$26:$Z$35,2,FALSE) &amp; Audit!Q685 &amp; IF(Audit!O685="","",IF(Audit!Q685&lt;=1.4,VLOOKUP(Audit!R685,$Y$38:$Z$48,2,FALSE),VLOOKUP(Audit!R685,$Y$51:$Z$61,2,FALSE))))</f>
        <v/>
      </c>
      <c r="V1920" s="21"/>
      <c r="AH1920" s="49">
        <f>Audit!A685</f>
        <v>0</v>
      </c>
      <c r="AI1920" s="50" t="e">
        <f>VLOOKUP(Audit!B685,$V$3:$AE$12,2,FALSE)&amp; IF(Audit!B685=10,Audit!V685,"")</f>
        <v>#N/A</v>
      </c>
      <c r="AJ1920" s="50" t="e">
        <f>VLOOKUP(Audit!B685,$V$13:$AE$22,2,FALSE)&amp; IF(Audit!B685=10,Audit!W685,"")</f>
        <v>#N/A</v>
      </c>
      <c r="AK1920" s="47" t="e">
        <f t="shared" si="889"/>
        <v>#N/A</v>
      </c>
      <c r="AL1920" s="50" t="e">
        <f>VLOOKUP(Audit!C685,$V$3:$AE$12,3,FALSE)&amp; IF(Audit!C685=10,Audit!V685,"")</f>
        <v>#N/A</v>
      </c>
      <c r="AM1920" s="50" t="e">
        <f>VLOOKUP(Audit!C685,$V$13:$AE$22,3,FALSE)&amp; IF(Audit!C685=10,Audit!W685,"")</f>
        <v>#N/A</v>
      </c>
      <c r="AN1920" s="47" t="e">
        <f t="shared" si="890"/>
        <v>#N/A</v>
      </c>
      <c r="AO1920" s="50" t="e">
        <f>VLOOKUP(Audit!D685,$V$3:$AE$12,4,FALSE) &amp;  Audit!T685 &amp; IF(Audit!D685=10,Audit!V685,"")</f>
        <v>#N/A</v>
      </c>
      <c r="AP1920" s="50" t="e">
        <f>VLOOKUP(Audit!D685,$V$13:$AE$22,4,FALSE)&amp; IF(Audit!D685=10,Audit!W685,"")</f>
        <v>#N/A</v>
      </c>
      <c r="AQ1920" s="47" t="e">
        <f t="shared" si="891"/>
        <v>#N/A</v>
      </c>
      <c r="AR1920" s="50" t="e">
        <f>VLOOKUP(Audit!E685,$V$3:$AE$12,5,FALSE)&amp; IF(Audit!E685=10,Audit!V685,"")</f>
        <v>#N/A</v>
      </c>
      <c r="AS1920" s="50" t="e">
        <f>VLOOKUP(Audit!E685,$V$13:$AE$22,5,FALSE)&amp; IF(Audit!E685=10,Audit!W685,"")</f>
        <v>#N/A</v>
      </c>
      <c r="AT1920" s="47" t="e">
        <f t="shared" si="892"/>
        <v>#N/A</v>
      </c>
      <c r="AU1920" s="50" t="e">
        <f>VLOOKUP(Audit!F685,$V$3:$AE$12,6,FALSE)&amp; IF(Audit!F685=10,Audit!V685,"")</f>
        <v>#N/A</v>
      </c>
      <c r="AV1920" s="50" t="e">
        <f>VLOOKUP(Audit!F685,$V$13:$AE$22,6,FALSE)&amp; IF(Audit!F685=10,Audit!W685,"")</f>
        <v>#N/A</v>
      </c>
      <c r="AW1920" s="47" t="e">
        <f t="shared" si="893"/>
        <v>#N/A</v>
      </c>
      <c r="AX1920" s="50" t="e">
        <f>VLOOKUP(Audit!G685,$V$3:$AE$12,7,FALSE)&amp; IF(Audit!G685=10,Audit!V685,"")</f>
        <v>#N/A</v>
      </c>
      <c r="AY1920" s="50" t="e">
        <f>VLOOKUP(Audit!G685,$V$13:$AE$22,7,FALSE) &amp; IF(Audit!G685=10,Audit!W685,"")</f>
        <v>#N/A</v>
      </c>
      <c r="AZ1920" s="47" t="e">
        <f t="shared" si="894"/>
        <v>#N/A</v>
      </c>
      <c r="BA1920" s="50" t="e">
        <f>VLOOKUP(Audit!H685,$V$3:$AE$12,8,FALSE)&amp; Audit!U685 &amp; IF(Audit!H685=10,Audit!V685,"")</f>
        <v>#N/A</v>
      </c>
      <c r="BB1920" s="50" t="e">
        <f>VLOOKUP(Audit!H685,$V$13:$AE$22,8,FALSE) &amp; IF(Audit!H685=10,Audit!W685,"")</f>
        <v>#N/A</v>
      </c>
      <c r="BC1920" s="47" t="e">
        <f t="shared" si="895"/>
        <v>#N/A</v>
      </c>
      <c r="BD1920" s="50" t="e">
        <f>VLOOKUP(Audit!I685,$V$3:$AE$12,9,FALSE)&amp; IF(Audit!I685=10,Audit!V685,"")</f>
        <v>#N/A</v>
      </c>
      <c r="BE1920" s="50" t="e">
        <f>VLOOKUP(Audit!I685,$V$13:$AE$22,9,FALSE) &amp; IF(Audit!I685=10,Audit!W685,"") &amp; IF(Audit!I685&lt;&gt;1,U1920,"")</f>
        <v>#N/A</v>
      </c>
      <c r="BF1920" s="47" t="e">
        <f t="shared" si="896"/>
        <v>#N/A</v>
      </c>
      <c r="BG1920" s="50" t="e">
        <f>VLOOKUP(Audit!J685,$V$3:$AE$12,10,FALSE) &amp; Audit!S685 &amp; IF(Audit!J685=10,Audit!V685,"")</f>
        <v>#N/A</v>
      </c>
      <c r="BH1920" s="50" t="e">
        <f>VLOOKUP(Audit!J685,$V$13:$AE$22,10,FALSE) &amp; IF(Audit!J685=10,Audit!W685,"") &amp; IF(Audit!J685&lt;&gt;1,U1920,"")</f>
        <v>#N/A</v>
      </c>
      <c r="BI1920" s="47" t="e">
        <f t="shared" si="897"/>
        <v>#N/A</v>
      </c>
      <c r="BJ1920" s="48" t="str">
        <f t="shared" si="898"/>
        <v/>
      </c>
      <c r="BK1920" s="48" t="str">
        <f t="shared" si="899"/>
        <v/>
      </c>
      <c r="BL1920" s="48" t="str">
        <f t="shared" si="900"/>
        <v/>
      </c>
      <c r="BM1920" s="48" t="str">
        <f t="shared" si="901"/>
        <v/>
      </c>
      <c r="BN1920" s="48" t="str">
        <f t="shared" si="902"/>
        <v/>
      </c>
      <c r="BO1920" s="48" t="str">
        <f t="shared" si="903"/>
        <v/>
      </c>
      <c r="BP1920" s="48" t="str">
        <f t="shared" si="904"/>
        <v/>
      </c>
      <c r="BQ1920" s="48" t="str">
        <f t="shared" si="905"/>
        <v/>
      </c>
      <c r="BR1920" s="48" t="str">
        <f t="shared" si="906"/>
        <v/>
      </c>
      <c r="BS1920" s="48" t="str">
        <f t="shared" si="907"/>
        <v/>
      </c>
      <c r="BT1920" s="48" t="str">
        <f t="shared" si="908"/>
        <v/>
      </c>
      <c r="BU1920" s="48" t="str">
        <f t="shared" si="909"/>
        <v/>
      </c>
    </row>
    <row r="1921" spans="1:73">
      <c r="A1921" s="10">
        <f>Audit!A686</f>
        <v>0</v>
      </c>
      <c r="B1921" s="10" t="e">
        <f t="shared" si="880"/>
        <v>#N/A</v>
      </c>
      <c r="C1921" s="17" t="e">
        <f>VLOOKUP(Audit!B686,$V$3:$AE$12,2,FALSE) &amp; VLOOKUP(Audit!B686,$V$13:$AE$22,2,FALSE)&amp; IF(Audit!B686=10,Audit!V686&amp;Audit!W686,"")</f>
        <v>#N/A</v>
      </c>
      <c r="D1921" s="17" t="e">
        <f>VLOOKUP(Audit!C686,$V$3:$AE$12,3,FALSE) &amp; VLOOKUP(Audit!C686,$V$13:$AE$22,3,FALSE) &amp;IF(Audit!C686=10,Audit!V686&amp;Audit!W686,"")</f>
        <v>#N/A</v>
      </c>
      <c r="E1921" s="17" t="e">
        <f>VLOOKUP(Audit!D686,$V$3:$AE$12,4,FALSE)&amp; Audit!T686 &amp; VLOOKUP(Audit!D686,$V$13:$AE$22,4,FALSE)&amp; IF(Audit!D686=10,Audit!V686&amp;Audit!W686,"")</f>
        <v>#N/A</v>
      </c>
      <c r="F1921" s="17" t="e">
        <f>VLOOKUP(Audit!E686,$V$3:$AE$12,5,FALSE) &amp; VLOOKUP(Audit!E686,$V$13:$AE$22,5,FALSE)&amp; IF(Audit!E686=10,Audit!V686&amp;Audit!W686,"")</f>
        <v>#N/A</v>
      </c>
      <c r="G1921" s="17" t="e">
        <f>VLOOKUP(Audit!F686,$V$3:$AE$12,6,FALSE) &amp; VLOOKUP(Audit!F686,$V$13:$AE$22,6,FALSE)&amp; IF(Audit!F686=10,Audit!V686&amp;Audit!W686,"")</f>
        <v>#N/A</v>
      </c>
      <c r="H1921" s="17" t="e">
        <f>VLOOKUP(Audit!G686,$V$3:$AE$12,7,FALSE) &amp; VLOOKUP(Audit!G686,$V$13:$AE$22,7,FALSE)&amp;IF(Audit!G686=10,Audit!V686&amp;Audit!W686,"")</f>
        <v>#N/A</v>
      </c>
      <c r="I1921" s="17" t="e">
        <f>VLOOKUP(Audit!H686,$V$3:$AE$12,8,FALSE) &amp; Audit!U686 &amp; VLOOKUP(Audit!H686,$V$13:$AE$22,8,FALSE)&amp;IF(Audit!H686=10,Audit!V686&amp;Audit!W686,"")</f>
        <v>#N/A</v>
      </c>
      <c r="J1921" s="17" t="e">
        <f>VLOOKUP(Audit!I686,$V$3:$AE$12,9,FALSE) &amp; VLOOKUP(Audit!I686,$V$13:$AE$22,9,FALSE) &amp; IF(Audit!I686=10,Audit!V686&amp;Audit!W686,"") &amp; IF(Audit!I686&lt;&gt;1,U1921,"")</f>
        <v>#N/A</v>
      </c>
      <c r="K1921" s="17" t="e">
        <f>VLOOKUP(Audit!J686,$V$3:$AE$12,10,FALSE) &amp; Audit!S686 &amp; VLOOKUP(Audit!J686,$V$13:$AE$22,10,FALSE) &amp; IF(Audit!J686=10,Audit!V686&amp;Audit!W686,"") &amp; IF(Audit!J686&lt;&gt;1,U1921,"")</f>
        <v>#N/A</v>
      </c>
      <c r="L1921" s="10">
        <f>Audit!K686</f>
        <v>0</v>
      </c>
      <c r="M1921" s="10" t="e">
        <f t="shared" si="881"/>
        <v>#N/A</v>
      </c>
      <c r="N1921" s="10" t="e">
        <f t="shared" si="882"/>
        <v>#N/A</v>
      </c>
      <c r="O1921" s="10" t="e">
        <f t="shared" si="883"/>
        <v>#N/A</v>
      </c>
      <c r="P1921" s="10" t="e">
        <f t="shared" si="884"/>
        <v>#N/A</v>
      </c>
      <c r="Q1921" s="10" t="e">
        <f t="shared" si="885"/>
        <v>#N/A</v>
      </c>
      <c r="R1921" s="10" t="e">
        <f t="shared" si="886"/>
        <v>#N/A</v>
      </c>
      <c r="S1921" s="10" t="e">
        <f t="shared" si="887"/>
        <v>#N/A</v>
      </c>
      <c r="T1921" s="10" t="e">
        <f t="shared" si="888"/>
        <v>#N/A</v>
      </c>
      <c r="U1921" s="17" t="str">
        <f>IF(Audit!M686="","",VLOOKUP(Audit!M686,$W$26:$X$35,2,FALSE)) &amp; Audit!N686 &amp; IF(Audit!O686="","",IF(Audit!N686&lt;=1.4,VLOOKUP(Audit!O686,$W$38:X1966,2,FALSE),VLOOKUP(Audit!O686,$W$51:$X$61,2,FALSE))) &amp; IF(Audit!P686="","",VLOOKUP(Audit!P686,$Y$26:$Z$35,2,FALSE) &amp; Audit!Q686 &amp; IF(Audit!O686="","",IF(Audit!Q686&lt;=1.4,VLOOKUP(Audit!R686,$Y$38:$Z$48,2,FALSE),VLOOKUP(Audit!R686,$Y$51:$Z$61,2,FALSE))))</f>
        <v/>
      </c>
      <c r="V1921" s="21"/>
      <c r="AH1921" s="49">
        <f>Audit!A686</f>
        <v>0</v>
      </c>
      <c r="AI1921" s="50" t="e">
        <f>VLOOKUP(Audit!B686,$V$3:$AE$12,2,FALSE)&amp; IF(Audit!B686=10,Audit!V686,"")</f>
        <v>#N/A</v>
      </c>
      <c r="AJ1921" s="50" t="e">
        <f>VLOOKUP(Audit!B686,$V$13:$AE$22,2,FALSE)&amp; IF(Audit!B686=10,Audit!W686,"")</f>
        <v>#N/A</v>
      </c>
      <c r="AK1921" s="47" t="e">
        <f t="shared" si="889"/>
        <v>#N/A</v>
      </c>
      <c r="AL1921" s="50" t="e">
        <f>VLOOKUP(Audit!C686,$V$3:$AE$12,3,FALSE)&amp; IF(Audit!C686=10,Audit!V686,"")</f>
        <v>#N/A</v>
      </c>
      <c r="AM1921" s="50" t="e">
        <f>VLOOKUP(Audit!C686,$V$13:$AE$22,3,FALSE)&amp; IF(Audit!C686=10,Audit!W686,"")</f>
        <v>#N/A</v>
      </c>
      <c r="AN1921" s="47" t="e">
        <f t="shared" si="890"/>
        <v>#N/A</v>
      </c>
      <c r="AO1921" s="50" t="e">
        <f>VLOOKUP(Audit!D686,$V$3:$AE$12,4,FALSE) &amp;  Audit!T686 &amp; IF(Audit!D686=10,Audit!V686,"")</f>
        <v>#N/A</v>
      </c>
      <c r="AP1921" s="50" t="e">
        <f>VLOOKUP(Audit!D686,$V$13:$AE$22,4,FALSE)&amp; IF(Audit!D686=10,Audit!W686,"")</f>
        <v>#N/A</v>
      </c>
      <c r="AQ1921" s="47" t="e">
        <f t="shared" si="891"/>
        <v>#N/A</v>
      </c>
      <c r="AR1921" s="50" t="e">
        <f>VLOOKUP(Audit!E686,$V$3:$AE$12,5,FALSE)&amp; IF(Audit!E686=10,Audit!V686,"")</f>
        <v>#N/A</v>
      </c>
      <c r="AS1921" s="50" t="e">
        <f>VLOOKUP(Audit!E686,$V$13:$AE$22,5,FALSE)&amp; IF(Audit!E686=10,Audit!W686,"")</f>
        <v>#N/A</v>
      </c>
      <c r="AT1921" s="47" t="e">
        <f t="shared" si="892"/>
        <v>#N/A</v>
      </c>
      <c r="AU1921" s="50" t="e">
        <f>VLOOKUP(Audit!F686,$V$3:$AE$12,6,FALSE)&amp; IF(Audit!F686=10,Audit!V686,"")</f>
        <v>#N/A</v>
      </c>
      <c r="AV1921" s="50" t="e">
        <f>VLOOKUP(Audit!F686,$V$13:$AE$22,6,FALSE)&amp; IF(Audit!F686=10,Audit!W686,"")</f>
        <v>#N/A</v>
      </c>
      <c r="AW1921" s="47" t="e">
        <f t="shared" si="893"/>
        <v>#N/A</v>
      </c>
      <c r="AX1921" s="50" t="e">
        <f>VLOOKUP(Audit!G686,$V$3:$AE$12,7,FALSE)&amp; IF(Audit!G686=10,Audit!V686,"")</f>
        <v>#N/A</v>
      </c>
      <c r="AY1921" s="50" t="e">
        <f>VLOOKUP(Audit!G686,$V$13:$AE$22,7,FALSE) &amp; IF(Audit!G686=10,Audit!W686,"")</f>
        <v>#N/A</v>
      </c>
      <c r="AZ1921" s="47" t="e">
        <f t="shared" si="894"/>
        <v>#N/A</v>
      </c>
      <c r="BA1921" s="50" t="e">
        <f>VLOOKUP(Audit!H686,$V$3:$AE$12,8,FALSE)&amp; Audit!U686 &amp; IF(Audit!H686=10,Audit!V686,"")</f>
        <v>#N/A</v>
      </c>
      <c r="BB1921" s="50" t="e">
        <f>VLOOKUP(Audit!H686,$V$13:$AE$22,8,FALSE) &amp; IF(Audit!H686=10,Audit!W686,"")</f>
        <v>#N/A</v>
      </c>
      <c r="BC1921" s="47" t="e">
        <f t="shared" si="895"/>
        <v>#N/A</v>
      </c>
      <c r="BD1921" s="50" t="e">
        <f>VLOOKUP(Audit!I686,$V$3:$AE$12,9,FALSE)&amp; IF(Audit!I686=10,Audit!V686,"")</f>
        <v>#N/A</v>
      </c>
      <c r="BE1921" s="50" t="e">
        <f>VLOOKUP(Audit!I686,$V$13:$AE$22,9,FALSE) &amp; IF(Audit!I686=10,Audit!W686,"") &amp; IF(Audit!I686&lt;&gt;1,U1921,"")</f>
        <v>#N/A</v>
      </c>
      <c r="BF1921" s="47" t="e">
        <f t="shared" si="896"/>
        <v>#N/A</v>
      </c>
      <c r="BG1921" s="50" t="e">
        <f>VLOOKUP(Audit!J686,$V$3:$AE$12,10,FALSE) &amp; Audit!S686 &amp; IF(Audit!J686=10,Audit!V686,"")</f>
        <v>#N/A</v>
      </c>
      <c r="BH1921" s="50" t="e">
        <f>VLOOKUP(Audit!J686,$V$13:$AE$22,10,FALSE) &amp; IF(Audit!J686=10,Audit!W686,"") &amp; IF(Audit!J686&lt;&gt;1,U1921,"")</f>
        <v>#N/A</v>
      </c>
      <c r="BI1921" s="47" t="e">
        <f t="shared" si="897"/>
        <v>#N/A</v>
      </c>
      <c r="BJ1921" s="48" t="str">
        <f t="shared" si="898"/>
        <v/>
      </c>
      <c r="BK1921" s="48" t="str">
        <f t="shared" si="899"/>
        <v/>
      </c>
      <c r="BL1921" s="48" t="str">
        <f t="shared" si="900"/>
        <v/>
      </c>
      <c r="BM1921" s="48" t="str">
        <f t="shared" si="901"/>
        <v/>
      </c>
      <c r="BN1921" s="48" t="str">
        <f t="shared" si="902"/>
        <v/>
      </c>
      <c r="BO1921" s="48" t="str">
        <f t="shared" si="903"/>
        <v/>
      </c>
      <c r="BP1921" s="48" t="str">
        <f t="shared" si="904"/>
        <v/>
      </c>
      <c r="BQ1921" s="48" t="str">
        <f t="shared" si="905"/>
        <v/>
      </c>
      <c r="BR1921" s="48" t="str">
        <f t="shared" si="906"/>
        <v/>
      </c>
      <c r="BS1921" s="48" t="str">
        <f t="shared" si="907"/>
        <v/>
      </c>
      <c r="BT1921" s="48" t="str">
        <f t="shared" si="908"/>
        <v/>
      </c>
      <c r="BU1921" s="48" t="str">
        <f t="shared" si="909"/>
        <v/>
      </c>
    </row>
    <row r="1922" spans="1:73">
      <c r="A1922" s="10">
        <f>Audit!A687</f>
        <v>0</v>
      </c>
      <c r="B1922" s="10" t="e">
        <f t="shared" si="880"/>
        <v>#N/A</v>
      </c>
      <c r="C1922" s="17" t="e">
        <f>VLOOKUP(Audit!B687,$V$3:$AE$12,2,FALSE) &amp; VLOOKUP(Audit!B687,$V$13:$AE$22,2,FALSE)&amp; IF(Audit!B687=10,Audit!V687&amp;Audit!W687,"")</f>
        <v>#N/A</v>
      </c>
      <c r="D1922" s="17" t="e">
        <f>VLOOKUP(Audit!C687,$V$3:$AE$12,3,FALSE) &amp; VLOOKUP(Audit!C687,$V$13:$AE$22,3,FALSE) &amp;IF(Audit!C687=10,Audit!V687&amp;Audit!W687,"")</f>
        <v>#N/A</v>
      </c>
      <c r="E1922" s="17" t="e">
        <f>VLOOKUP(Audit!D687,$V$3:$AE$12,4,FALSE)&amp; Audit!T687 &amp; VLOOKUP(Audit!D687,$V$13:$AE$22,4,FALSE)&amp; IF(Audit!D687=10,Audit!V687&amp;Audit!W687,"")</f>
        <v>#N/A</v>
      </c>
      <c r="F1922" s="17" t="e">
        <f>VLOOKUP(Audit!E687,$V$3:$AE$12,5,FALSE) &amp; VLOOKUP(Audit!E687,$V$13:$AE$22,5,FALSE)&amp; IF(Audit!E687=10,Audit!V687&amp;Audit!W687,"")</f>
        <v>#N/A</v>
      </c>
      <c r="G1922" s="17" t="e">
        <f>VLOOKUP(Audit!F687,$V$3:$AE$12,6,FALSE) &amp; VLOOKUP(Audit!F687,$V$13:$AE$22,6,FALSE)&amp; IF(Audit!F687=10,Audit!V687&amp;Audit!W687,"")</f>
        <v>#N/A</v>
      </c>
      <c r="H1922" s="17" t="e">
        <f>VLOOKUP(Audit!G687,$V$3:$AE$12,7,FALSE) &amp; VLOOKUP(Audit!G687,$V$13:$AE$22,7,FALSE)&amp;IF(Audit!G687=10,Audit!V687&amp;Audit!W687,"")</f>
        <v>#N/A</v>
      </c>
      <c r="I1922" s="17" t="e">
        <f>VLOOKUP(Audit!H687,$V$3:$AE$12,8,FALSE) &amp; Audit!U687 &amp; VLOOKUP(Audit!H687,$V$13:$AE$22,8,FALSE)&amp;IF(Audit!H687=10,Audit!V687&amp;Audit!W687,"")</f>
        <v>#N/A</v>
      </c>
      <c r="J1922" s="17" t="e">
        <f>VLOOKUP(Audit!I687,$V$3:$AE$12,9,FALSE) &amp; VLOOKUP(Audit!I687,$V$13:$AE$22,9,FALSE) &amp; IF(Audit!I687=10,Audit!V687&amp;Audit!W687,"") &amp; IF(Audit!I687&lt;&gt;1,U1922,"")</f>
        <v>#N/A</v>
      </c>
      <c r="K1922" s="17" t="e">
        <f>VLOOKUP(Audit!J687,$V$3:$AE$12,10,FALSE) &amp; Audit!S687 &amp; VLOOKUP(Audit!J687,$V$13:$AE$22,10,FALSE) &amp; IF(Audit!J687=10,Audit!V687&amp;Audit!W687,"") &amp; IF(Audit!J687&lt;&gt;1,U1922,"")</f>
        <v>#N/A</v>
      </c>
      <c r="L1922" s="10">
        <f>Audit!K687</f>
        <v>0</v>
      </c>
      <c r="M1922" s="10" t="e">
        <f t="shared" si="881"/>
        <v>#N/A</v>
      </c>
      <c r="N1922" s="10" t="e">
        <f t="shared" si="882"/>
        <v>#N/A</v>
      </c>
      <c r="O1922" s="10" t="e">
        <f t="shared" si="883"/>
        <v>#N/A</v>
      </c>
      <c r="P1922" s="10" t="e">
        <f t="shared" si="884"/>
        <v>#N/A</v>
      </c>
      <c r="Q1922" s="10" t="e">
        <f t="shared" si="885"/>
        <v>#N/A</v>
      </c>
      <c r="R1922" s="10" t="e">
        <f t="shared" si="886"/>
        <v>#N/A</v>
      </c>
      <c r="S1922" s="10" t="e">
        <f t="shared" si="887"/>
        <v>#N/A</v>
      </c>
      <c r="T1922" s="10" t="e">
        <f t="shared" si="888"/>
        <v>#N/A</v>
      </c>
      <c r="U1922" s="17" t="str">
        <f>IF(Audit!M687="","",VLOOKUP(Audit!M687,$W$26:$X$35,2,FALSE)) &amp; Audit!N687 &amp; IF(Audit!O687="","",IF(Audit!N687&lt;=1.4,VLOOKUP(Audit!O687,$W$38:X1967,2,FALSE),VLOOKUP(Audit!O687,$W$51:$X$61,2,FALSE))) &amp; IF(Audit!P687="","",VLOOKUP(Audit!P687,$Y$26:$Z$35,2,FALSE) &amp; Audit!Q687 &amp; IF(Audit!O687="","",IF(Audit!Q687&lt;=1.4,VLOOKUP(Audit!R687,$Y$38:$Z$48,2,FALSE),VLOOKUP(Audit!R687,$Y$51:$Z$61,2,FALSE))))</f>
        <v/>
      </c>
      <c r="V1922" s="21"/>
      <c r="AH1922" s="49">
        <f>Audit!A687</f>
        <v>0</v>
      </c>
      <c r="AI1922" s="50" t="e">
        <f>VLOOKUP(Audit!B687,$V$3:$AE$12,2,FALSE)&amp; IF(Audit!B687=10,Audit!V687,"")</f>
        <v>#N/A</v>
      </c>
      <c r="AJ1922" s="50" t="e">
        <f>VLOOKUP(Audit!B687,$V$13:$AE$22,2,FALSE)&amp; IF(Audit!B687=10,Audit!W687,"")</f>
        <v>#N/A</v>
      </c>
      <c r="AK1922" s="47" t="e">
        <f t="shared" si="889"/>
        <v>#N/A</v>
      </c>
      <c r="AL1922" s="50" t="e">
        <f>VLOOKUP(Audit!C687,$V$3:$AE$12,3,FALSE)&amp; IF(Audit!C687=10,Audit!V687,"")</f>
        <v>#N/A</v>
      </c>
      <c r="AM1922" s="50" t="e">
        <f>VLOOKUP(Audit!C687,$V$13:$AE$22,3,FALSE)&amp; IF(Audit!C687=10,Audit!W687,"")</f>
        <v>#N/A</v>
      </c>
      <c r="AN1922" s="47" t="e">
        <f t="shared" si="890"/>
        <v>#N/A</v>
      </c>
      <c r="AO1922" s="50" t="e">
        <f>VLOOKUP(Audit!D687,$V$3:$AE$12,4,FALSE) &amp;  Audit!T687 &amp; IF(Audit!D687=10,Audit!V687,"")</f>
        <v>#N/A</v>
      </c>
      <c r="AP1922" s="50" t="e">
        <f>VLOOKUP(Audit!D687,$V$13:$AE$22,4,FALSE)&amp; IF(Audit!D687=10,Audit!W687,"")</f>
        <v>#N/A</v>
      </c>
      <c r="AQ1922" s="47" t="e">
        <f t="shared" si="891"/>
        <v>#N/A</v>
      </c>
      <c r="AR1922" s="50" t="e">
        <f>VLOOKUP(Audit!E687,$V$3:$AE$12,5,FALSE)&amp; IF(Audit!E687=10,Audit!V687,"")</f>
        <v>#N/A</v>
      </c>
      <c r="AS1922" s="50" t="e">
        <f>VLOOKUP(Audit!E687,$V$13:$AE$22,5,FALSE)&amp; IF(Audit!E687=10,Audit!W687,"")</f>
        <v>#N/A</v>
      </c>
      <c r="AT1922" s="47" t="e">
        <f t="shared" si="892"/>
        <v>#N/A</v>
      </c>
      <c r="AU1922" s="50" t="e">
        <f>VLOOKUP(Audit!F687,$V$3:$AE$12,6,FALSE)&amp; IF(Audit!F687=10,Audit!V687,"")</f>
        <v>#N/A</v>
      </c>
      <c r="AV1922" s="50" t="e">
        <f>VLOOKUP(Audit!F687,$V$13:$AE$22,6,FALSE)&amp; IF(Audit!F687=10,Audit!W687,"")</f>
        <v>#N/A</v>
      </c>
      <c r="AW1922" s="47" t="e">
        <f t="shared" si="893"/>
        <v>#N/A</v>
      </c>
      <c r="AX1922" s="50" t="e">
        <f>VLOOKUP(Audit!G687,$V$3:$AE$12,7,FALSE)&amp; IF(Audit!G687=10,Audit!V687,"")</f>
        <v>#N/A</v>
      </c>
      <c r="AY1922" s="50" t="e">
        <f>VLOOKUP(Audit!G687,$V$13:$AE$22,7,FALSE) &amp; IF(Audit!G687=10,Audit!W687,"")</f>
        <v>#N/A</v>
      </c>
      <c r="AZ1922" s="47" t="e">
        <f t="shared" si="894"/>
        <v>#N/A</v>
      </c>
      <c r="BA1922" s="50" t="e">
        <f>VLOOKUP(Audit!H687,$V$3:$AE$12,8,FALSE)&amp; Audit!U687 &amp; IF(Audit!H687=10,Audit!V687,"")</f>
        <v>#N/A</v>
      </c>
      <c r="BB1922" s="50" t="e">
        <f>VLOOKUP(Audit!H687,$V$13:$AE$22,8,FALSE) &amp; IF(Audit!H687=10,Audit!W687,"")</f>
        <v>#N/A</v>
      </c>
      <c r="BC1922" s="47" t="e">
        <f t="shared" si="895"/>
        <v>#N/A</v>
      </c>
      <c r="BD1922" s="50" t="e">
        <f>VLOOKUP(Audit!I687,$V$3:$AE$12,9,FALSE)&amp; IF(Audit!I687=10,Audit!V687,"")</f>
        <v>#N/A</v>
      </c>
      <c r="BE1922" s="50" t="e">
        <f>VLOOKUP(Audit!I687,$V$13:$AE$22,9,FALSE) &amp; IF(Audit!I687=10,Audit!W687,"") &amp; IF(Audit!I687&lt;&gt;1,U1922,"")</f>
        <v>#N/A</v>
      </c>
      <c r="BF1922" s="47" t="e">
        <f t="shared" si="896"/>
        <v>#N/A</v>
      </c>
      <c r="BG1922" s="50" t="e">
        <f>VLOOKUP(Audit!J687,$V$3:$AE$12,10,FALSE) &amp; Audit!S687 &amp; IF(Audit!J687=10,Audit!V687,"")</f>
        <v>#N/A</v>
      </c>
      <c r="BH1922" s="50" t="e">
        <f>VLOOKUP(Audit!J687,$V$13:$AE$22,10,FALSE) &amp; IF(Audit!J687=10,Audit!W687,"") &amp; IF(Audit!J687&lt;&gt;1,U1922,"")</f>
        <v>#N/A</v>
      </c>
      <c r="BI1922" s="47" t="e">
        <f t="shared" si="897"/>
        <v>#N/A</v>
      </c>
      <c r="BJ1922" s="48" t="str">
        <f t="shared" si="898"/>
        <v/>
      </c>
      <c r="BK1922" s="48" t="str">
        <f t="shared" si="899"/>
        <v/>
      </c>
      <c r="BL1922" s="48" t="str">
        <f t="shared" si="900"/>
        <v/>
      </c>
      <c r="BM1922" s="48" t="str">
        <f t="shared" si="901"/>
        <v/>
      </c>
      <c r="BN1922" s="48" t="str">
        <f t="shared" si="902"/>
        <v/>
      </c>
      <c r="BO1922" s="48" t="str">
        <f t="shared" si="903"/>
        <v/>
      </c>
      <c r="BP1922" s="48" t="str">
        <f t="shared" si="904"/>
        <v/>
      </c>
      <c r="BQ1922" s="48" t="str">
        <f t="shared" si="905"/>
        <v/>
      </c>
      <c r="BR1922" s="48" t="str">
        <f t="shared" si="906"/>
        <v/>
      </c>
      <c r="BS1922" s="48" t="str">
        <f t="shared" si="907"/>
        <v/>
      </c>
      <c r="BT1922" s="48" t="str">
        <f t="shared" si="908"/>
        <v/>
      </c>
      <c r="BU1922" s="48" t="str">
        <f t="shared" si="909"/>
        <v/>
      </c>
    </row>
    <row r="1923" spans="1:73">
      <c r="A1923" s="10">
        <f>Audit!A688</f>
        <v>0</v>
      </c>
      <c r="B1923" s="10" t="e">
        <f t="shared" si="880"/>
        <v>#N/A</v>
      </c>
      <c r="C1923" s="17" t="e">
        <f>VLOOKUP(Audit!B688,$V$3:$AE$12,2,FALSE) &amp; VLOOKUP(Audit!B688,$V$13:$AE$22,2,FALSE)&amp; IF(Audit!B688=10,Audit!V688&amp;Audit!W688,"")</f>
        <v>#N/A</v>
      </c>
      <c r="D1923" s="17" t="e">
        <f>VLOOKUP(Audit!C688,$V$3:$AE$12,3,FALSE) &amp; VLOOKUP(Audit!C688,$V$13:$AE$22,3,FALSE) &amp;IF(Audit!C688=10,Audit!V688&amp;Audit!W688,"")</f>
        <v>#N/A</v>
      </c>
      <c r="E1923" s="17" t="e">
        <f>VLOOKUP(Audit!D688,$V$3:$AE$12,4,FALSE)&amp; Audit!T688 &amp; VLOOKUP(Audit!D688,$V$13:$AE$22,4,FALSE)&amp; IF(Audit!D688=10,Audit!V688&amp;Audit!W688,"")</f>
        <v>#N/A</v>
      </c>
      <c r="F1923" s="17" t="e">
        <f>VLOOKUP(Audit!E688,$V$3:$AE$12,5,FALSE) &amp; VLOOKUP(Audit!E688,$V$13:$AE$22,5,FALSE)&amp; IF(Audit!E688=10,Audit!V688&amp;Audit!W688,"")</f>
        <v>#N/A</v>
      </c>
      <c r="G1923" s="17" t="e">
        <f>VLOOKUP(Audit!F688,$V$3:$AE$12,6,FALSE) &amp; VLOOKUP(Audit!F688,$V$13:$AE$22,6,FALSE)&amp; IF(Audit!F688=10,Audit!V688&amp;Audit!W688,"")</f>
        <v>#N/A</v>
      </c>
      <c r="H1923" s="17" t="e">
        <f>VLOOKUP(Audit!G688,$V$3:$AE$12,7,FALSE) &amp; VLOOKUP(Audit!G688,$V$13:$AE$22,7,FALSE)&amp;IF(Audit!G688=10,Audit!V688&amp;Audit!W688,"")</f>
        <v>#N/A</v>
      </c>
      <c r="I1923" s="17" t="e">
        <f>VLOOKUP(Audit!H688,$V$3:$AE$12,8,FALSE) &amp; Audit!U688 &amp; VLOOKUP(Audit!H688,$V$13:$AE$22,8,FALSE)&amp;IF(Audit!H688=10,Audit!V688&amp;Audit!W688,"")</f>
        <v>#N/A</v>
      </c>
      <c r="J1923" s="17" t="e">
        <f>VLOOKUP(Audit!I688,$V$3:$AE$12,9,FALSE) &amp; VLOOKUP(Audit!I688,$V$13:$AE$22,9,FALSE) &amp; IF(Audit!I688=10,Audit!V688&amp;Audit!W688,"") &amp; IF(Audit!I688&lt;&gt;1,U1923,"")</f>
        <v>#N/A</v>
      </c>
      <c r="K1923" s="17" t="e">
        <f>VLOOKUP(Audit!J688,$V$3:$AE$12,10,FALSE) &amp; Audit!S688 &amp; VLOOKUP(Audit!J688,$V$13:$AE$22,10,FALSE) &amp; IF(Audit!J688=10,Audit!V688&amp;Audit!W688,"") &amp; IF(Audit!J688&lt;&gt;1,U1923,"")</f>
        <v>#N/A</v>
      </c>
      <c r="L1923" s="10">
        <f>Audit!K688</f>
        <v>0</v>
      </c>
      <c r="M1923" s="10" t="e">
        <f t="shared" si="881"/>
        <v>#N/A</v>
      </c>
      <c r="N1923" s="10" t="e">
        <f t="shared" si="882"/>
        <v>#N/A</v>
      </c>
      <c r="O1923" s="10" t="e">
        <f t="shared" si="883"/>
        <v>#N/A</v>
      </c>
      <c r="P1923" s="10" t="e">
        <f t="shared" si="884"/>
        <v>#N/A</v>
      </c>
      <c r="Q1923" s="10" t="e">
        <f t="shared" si="885"/>
        <v>#N/A</v>
      </c>
      <c r="R1923" s="10" t="e">
        <f t="shared" si="886"/>
        <v>#N/A</v>
      </c>
      <c r="S1923" s="10" t="e">
        <f t="shared" si="887"/>
        <v>#N/A</v>
      </c>
      <c r="T1923" s="10" t="e">
        <f t="shared" si="888"/>
        <v>#N/A</v>
      </c>
      <c r="U1923" s="17" t="str">
        <f>IF(Audit!M688="","",VLOOKUP(Audit!M688,$W$26:$X$35,2,FALSE)) &amp; Audit!N688 &amp; IF(Audit!O688="","",IF(Audit!N688&lt;=1.4,VLOOKUP(Audit!O688,$W$38:X1968,2,FALSE),VLOOKUP(Audit!O688,$W$51:$X$61,2,FALSE))) &amp; IF(Audit!P688="","",VLOOKUP(Audit!P688,$Y$26:$Z$35,2,FALSE) &amp; Audit!Q688 &amp; IF(Audit!O688="","",IF(Audit!Q688&lt;=1.4,VLOOKUP(Audit!R688,$Y$38:$Z$48,2,FALSE),VLOOKUP(Audit!R688,$Y$51:$Z$61,2,FALSE))))</f>
        <v/>
      </c>
      <c r="V1923" s="21"/>
      <c r="AH1923" s="49">
        <f>Audit!A688</f>
        <v>0</v>
      </c>
      <c r="AI1923" s="50" t="e">
        <f>VLOOKUP(Audit!B688,$V$3:$AE$12,2,FALSE)&amp; IF(Audit!B688=10,Audit!V688,"")</f>
        <v>#N/A</v>
      </c>
      <c r="AJ1923" s="50" t="e">
        <f>VLOOKUP(Audit!B688,$V$13:$AE$22,2,FALSE)&amp; IF(Audit!B688=10,Audit!W688,"")</f>
        <v>#N/A</v>
      </c>
      <c r="AK1923" s="47" t="e">
        <f t="shared" si="889"/>
        <v>#N/A</v>
      </c>
      <c r="AL1923" s="50" t="e">
        <f>VLOOKUP(Audit!C688,$V$3:$AE$12,3,FALSE)&amp; IF(Audit!C688=10,Audit!V688,"")</f>
        <v>#N/A</v>
      </c>
      <c r="AM1923" s="50" t="e">
        <f>VLOOKUP(Audit!C688,$V$13:$AE$22,3,FALSE)&amp; IF(Audit!C688=10,Audit!W688,"")</f>
        <v>#N/A</v>
      </c>
      <c r="AN1923" s="47" t="e">
        <f t="shared" si="890"/>
        <v>#N/A</v>
      </c>
      <c r="AO1923" s="50" t="e">
        <f>VLOOKUP(Audit!D688,$V$3:$AE$12,4,FALSE) &amp;  Audit!T688 &amp; IF(Audit!D688=10,Audit!V688,"")</f>
        <v>#N/A</v>
      </c>
      <c r="AP1923" s="50" t="e">
        <f>VLOOKUP(Audit!D688,$V$13:$AE$22,4,FALSE)&amp; IF(Audit!D688=10,Audit!W688,"")</f>
        <v>#N/A</v>
      </c>
      <c r="AQ1923" s="47" t="e">
        <f t="shared" si="891"/>
        <v>#N/A</v>
      </c>
      <c r="AR1923" s="50" t="e">
        <f>VLOOKUP(Audit!E688,$V$3:$AE$12,5,FALSE)&amp; IF(Audit!E688=10,Audit!V688,"")</f>
        <v>#N/A</v>
      </c>
      <c r="AS1923" s="50" t="e">
        <f>VLOOKUP(Audit!E688,$V$13:$AE$22,5,FALSE)&amp; IF(Audit!E688=10,Audit!W688,"")</f>
        <v>#N/A</v>
      </c>
      <c r="AT1923" s="47" t="e">
        <f t="shared" si="892"/>
        <v>#N/A</v>
      </c>
      <c r="AU1923" s="50" t="e">
        <f>VLOOKUP(Audit!F688,$V$3:$AE$12,6,FALSE)&amp; IF(Audit!F688=10,Audit!V688,"")</f>
        <v>#N/A</v>
      </c>
      <c r="AV1923" s="50" t="e">
        <f>VLOOKUP(Audit!F688,$V$13:$AE$22,6,FALSE)&amp; IF(Audit!F688=10,Audit!W688,"")</f>
        <v>#N/A</v>
      </c>
      <c r="AW1923" s="47" t="e">
        <f t="shared" si="893"/>
        <v>#N/A</v>
      </c>
      <c r="AX1923" s="50" t="e">
        <f>VLOOKUP(Audit!G688,$V$3:$AE$12,7,FALSE)&amp; IF(Audit!G688=10,Audit!V688,"")</f>
        <v>#N/A</v>
      </c>
      <c r="AY1923" s="50" t="e">
        <f>VLOOKUP(Audit!G688,$V$13:$AE$22,7,FALSE) &amp; IF(Audit!G688=10,Audit!W688,"")</f>
        <v>#N/A</v>
      </c>
      <c r="AZ1923" s="47" t="e">
        <f t="shared" si="894"/>
        <v>#N/A</v>
      </c>
      <c r="BA1923" s="50" t="e">
        <f>VLOOKUP(Audit!H688,$V$3:$AE$12,8,FALSE)&amp; Audit!U688 &amp; IF(Audit!H688=10,Audit!V688,"")</f>
        <v>#N/A</v>
      </c>
      <c r="BB1923" s="50" t="e">
        <f>VLOOKUP(Audit!H688,$V$13:$AE$22,8,FALSE) &amp; IF(Audit!H688=10,Audit!W688,"")</f>
        <v>#N/A</v>
      </c>
      <c r="BC1923" s="47" t="e">
        <f t="shared" si="895"/>
        <v>#N/A</v>
      </c>
      <c r="BD1923" s="50" t="e">
        <f>VLOOKUP(Audit!I688,$V$3:$AE$12,9,FALSE)&amp; IF(Audit!I688=10,Audit!V688,"")</f>
        <v>#N/A</v>
      </c>
      <c r="BE1923" s="50" t="e">
        <f>VLOOKUP(Audit!I688,$V$13:$AE$22,9,FALSE) &amp; IF(Audit!I688=10,Audit!W688,"") &amp; IF(Audit!I688&lt;&gt;1,U1923,"")</f>
        <v>#N/A</v>
      </c>
      <c r="BF1923" s="47" t="e">
        <f t="shared" si="896"/>
        <v>#N/A</v>
      </c>
      <c r="BG1923" s="50" t="e">
        <f>VLOOKUP(Audit!J688,$V$3:$AE$12,10,FALSE) &amp; Audit!S688 &amp; IF(Audit!J688=10,Audit!V688,"")</f>
        <v>#N/A</v>
      </c>
      <c r="BH1923" s="50" t="e">
        <f>VLOOKUP(Audit!J688,$V$13:$AE$22,10,FALSE) &amp; IF(Audit!J688=10,Audit!W688,"") &amp; IF(Audit!J688&lt;&gt;1,U1923,"")</f>
        <v>#N/A</v>
      </c>
      <c r="BI1923" s="47" t="e">
        <f t="shared" si="897"/>
        <v>#N/A</v>
      </c>
      <c r="BJ1923" s="48" t="str">
        <f t="shared" si="898"/>
        <v/>
      </c>
      <c r="BK1923" s="48" t="str">
        <f t="shared" si="899"/>
        <v/>
      </c>
      <c r="BL1923" s="48" t="str">
        <f t="shared" si="900"/>
        <v/>
      </c>
      <c r="BM1923" s="48" t="str">
        <f t="shared" si="901"/>
        <v/>
      </c>
      <c r="BN1923" s="48" t="str">
        <f t="shared" si="902"/>
        <v/>
      </c>
      <c r="BO1923" s="48" t="str">
        <f t="shared" si="903"/>
        <v/>
      </c>
      <c r="BP1923" s="48" t="str">
        <f t="shared" si="904"/>
        <v/>
      </c>
      <c r="BQ1923" s="48" t="str">
        <f t="shared" si="905"/>
        <v/>
      </c>
      <c r="BR1923" s="48" t="str">
        <f t="shared" si="906"/>
        <v/>
      </c>
      <c r="BS1923" s="48" t="str">
        <f t="shared" si="907"/>
        <v/>
      </c>
      <c r="BT1923" s="48" t="str">
        <f t="shared" si="908"/>
        <v/>
      </c>
      <c r="BU1923" s="48" t="str">
        <f t="shared" si="909"/>
        <v/>
      </c>
    </row>
    <row r="1924" spans="1:73">
      <c r="A1924" s="10">
        <f>Audit!A689</f>
        <v>0</v>
      </c>
      <c r="B1924" s="10" t="e">
        <f t="shared" ref="B1924:B1987" si="910">CONCATENATE(C1924&amp;M1924&amp;D1924&amp;N1924&amp;E1924&amp;O1924&amp;F1924&amp;P1924&amp;G1924&amp;Q1924&amp;H1924&amp;R1924&amp;I1924&amp;S1924&amp;J1924&amp;T1924&amp;K1924)</f>
        <v>#N/A</v>
      </c>
      <c r="C1924" s="17" t="e">
        <f>VLOOKUP(Audit!B689,$V$3:$AE$12,2,FALSE) &amp; VLOOKUP(Audit!B689,$V$13:$AE$22,2,FALSE)&amp; IF(Audit!B689=10,Audit!V689&amp;Audit!W689,"")</f>
        <v>#N/A</v>
      </c>
      <c r="D1924" s="17" t="e">
        <f>VLOOKUP(Audit!C689,$V$3:$AE$12,3,FALSE) &amp; VLOOKUP(Audit!C689,$V$13:$AE$22,3,FALSE) &amp;IF(Audit!C689=10,Audit!V689&amp;Audit!W689,"")</f>
        <v>#N/A</v>
      </c>
      <c r="E1924" s="17" t="e">
        <f>VLOOKUP(Audit!D689,$V$3:$AE$12,4,FALSE)&amp; Audit!T689 &amp; VLOOKUP(Audit!D689,$V$13:$AE$22,4,FALSE)&amp; IF(Audit!D689=10,Audit!V689&amp;Audit!W689,"")</f>
        <v>#N/A</v>
      </c>
      <c r="F1924" s="17" t="e">
        <f>VLOOKUP(Audit!E689,$V$3:$AE$12,5,FALSE) &amp; VLOOKUP(Audit!E689,$V$13:$AE$22,5,FALSE)&amp; IF(Audit!E689=10,Audit!V689&amp;Audit!W689,"")</f>
        <v>#N/A</v>
      </c>
      <c r="G1924" s="17" t="e">
        <f>VLOOKUP(Audit!F689,$V$3:$AE$12,6,FALSE) &amp; VLOOKUP(Audit!F689,$V$13:$AE$22,6,FALSE)&amp; IF(Audit!F689=10,Audit!V689&amp;Audit!W689,"")</f>
        <v>#N/A</v>
      </c>
      <c r="H1924" s="17" t="e">
        <f>VLOOKUP(Audit!G689,$V$3:$AE$12,7,FALSE) &amp; VLOOKUP(Audit!G689,$V$13:$AE$22,7,FALSE)&amp;IF(Audit!G689=10,Audit!V689&amp;Audit!W689,"")</f>
        <v>#N/A</v>
      </c>
      <c r="I1924" s="17" t="e">
        <f>VLOOKUP(Audit!H689,$V$3:$AE$12,8,FALSE) &amp; Audit!U689 &amp; VLOOKUP(Audit!H689,$V$13:$AE$22,8,FALSE)&amp;IF(Audit!H689=10,Audit!V689&amp;Audit!W689,"")</f>
        <v>#N/A</v>
      </c>
      <c r="J1924" s="17" t="e">
        <f>VLOOKUP(Audit!I689,$V$3:$AE$12,9,FALSE) &amp; VLOOKUP(Audit!I689,$V$13:$AE$22,9,FALSE) &amp; IF(Audit!I689=10,Audit!V689&amp;Audit!W689,"") &amp; IF(Audit!I689&lt;&gt;1,U1924,"")</f>
        <v>#N/A</v>
      </c>
      <c r="K1924" s="17" t="e">
        <f>VLOOKUP(Audit!J689,$V$3:$AE$12,10,FALSE) &amp; Audit!S689 &amp; VLOOKUP(Audit!J689,$V$13:$AE$22,10,FALSE) &amp; IF(Audit!J689=10,Audit!V689&amp;Audit!W689,"") &amp; IF(Audit!J689&lt;&gt;1,U1924,"")</f>
        <v>#N/A</v>
      </c>
      <c r="L1924" s="10">
        <f>Audit!K689</f>
        <v>0</v>
      </c>
      <c r="M1924" s="10" t="e">
        <f t="shared" ref="M1924:M1987" si="911">IF(C1924="","",IF(D1924&lt;&gt;"",$W$23,IF(E1924&lt;&gt;"",$W$23,IF(F1924&lt;&gt;"",$W$23,IF(G1924&lt;&gt;"",$W$23,IF(H1924&lt;&gt;"",$W$23,IF(I1924&lt;&gt;"",$W$23,IF(J1924&lt;&gt;"",$W$23,IF(K1924&lt;&gt;"",$W$23,"")))))))))</f>
        <v>#N/A</v>
      </c>
      <c r="N1924" s="10" t="e">
        <f t="shared" ref="N1924:N1987" si="912">IF(D1924="","",IF(E1924&lt;&gt;"",$W$23,IF(F1924&lt;&gt;"",$W$23,IF(G1924&lt;&gt;"",$W$23,IF(H1924&lt;&gt;"",$W$23,IF(I1924&lt;&gt;"",$W$23,IF(J1924&lt;&gt;"",$W$23,IF(K1924&lt;&gt;"",$W$23,""))))))))</f>
        <v>#N/A</v>
      </c>
      <c r="O1924" s="10" t="e">
        <f t="shared" ref="O1924:O1987" si="913">IF(E1924="","",IF(F1924&lt;&gt;"",$W$23,IF(G1924&lt;&gt;"",$W$23,IF(H1924&lt;&gt;"",$W$23,IF(I1924&lt;&gt;"",$W$23,IF(J1924&lt;&gt;"",$W$23,IF(K1924&lt;&gt;"",$W$23,"")))))))</f>
        <v>#N/A</v>
      </c>
      <c r="P1924" s="10" t="e">
        <f t="shared" ref="P1924:P1987" si="914">IF(F1924="","",IF(G1924&lt;&gt;"",$W$23,IF(H1924&lt;&gt;"",$W$23,IF(I1924&lt;&gt;"",$W$23,IF(J1924&lt;&gt;"",$W$23,IF(K1924&lt;&gt;"",$W$23,""))))))</f>
        <v>#N/A</v>
      </c>
      <c r="Q1924" s="10" t="e">
        <f t="shared" ref="Q1924:Q1987" si="915">IF(G1924="","",IF(H1924&lt;&gt;"",$W$23,IF(I1924&lt;&gt;"",$W$23,IF(J1924&lt;&gt;"",$W$23,IF(K1924&lt;&gt;"",$W$23,"")))))</f>
        <v>#N/A</v>
      </c>
      <c r="R1924" s="10" t="e">
        <f t="shared" ref="R1924:R1987" si="916">IF(H1924="","",IF(I1924&lt;&gt;"",$W$23,IF(J1924&lt;&gt;"",$W$23,IF(K1924&lt;&gt;"",$W$23,""))))</f>
        <v>#N/A</v>
      </c>
      <c r="S1924" s="10" t="e">
        <f t="shared" ref="S1924:S1987" si="917">IF(I1924="","",IF(J1924&lt;&gt;"",$W$23,IF(K1924&lt;&gt;"",$W$23,"")))</f>
        <v>#N/A</v>
      </c>
      <c r="T1924" s="10" t="e">
        <f t="shared" ref="T1924:T1987" si="918">IF(J1924="","",IF(K1924&lt;&gt;"",$W$23,""))</f>
        <v>#N/A</v>
      </c>
      <c r="U1924" s="17" t="str">
        <f>IF(Audit!M689="","",VLOOKUP(Audit!M689,$W$26:$X$35,2,FALSE)) &amp; Audit!N689 &amp; IF(Audit!O689="","",IF(Audit!N689&lt;=1.4,VLOOKUP(Audit!O689,$W$38:X1969,2,FALSE),VLOOKUP(Audit!O689,$W$51:$X$61,2,FALSE))) &amp; IF(Audit!P689="","",VLOOKUP(Audit!P689,$Y$26:$Z$35,2,FALSE) &amp; Audit!Q689 &amp; IF(Audit!O689="","",IF(Audit!Q689&lt;=1.4,VLOOKUP(Audit!R689,$Y$38:$Z$48,2,FALSE),VLOOKUP(Audit!R689,$Y$51:$Z$61,2,FALSE))))</f>
        <v/>
      </c>
      <c r="V1924" s="21"/>
      <c r="AH1924" s="49">
        <f>Audit!A689</f>
        <v>0</v>
      </c>
      <c r="AI1924" s="50" t="e">
        <f>VLOOKUP(Audit!B689,$V$3:$AE$12,2,FALSE)&amp; IF(Audit!B689=10,Audit!V689,"")</f>
        <v>#N/A</v>
      </c>
      <c r="AJ1924" s="50" t="e">
        <f>VLOOKUP(Audit!B689,$V$13:$AE$22,2,FALSE)&amp; IF(Audit!B689=10,Audit!W689,"")</f>
        <v>#N/A</v>
      </c>
      <c r="AK1924" s="47" t="e">
        <f t="shared" ref="AK1924:AK1987" si="919">IF(AI1924="","",COUNTIF(AI1924," •*"))</f>
        <v>#N/A</v>
      </c>
      <c r="AL1924" s="50" t="e">
        <f>VLOOKUP(Audit!C689,$V$3:$AE$12,3,FALSE)&amp; IF(Audit!C689=10,Audit!V689,"")</f>
        <v>#N/A</v>
      </c>
      <c r="AM1924" s="50" t="e">
        <f>VLOOKUP(Audit!C689,$V$13:$AE$22,3,FALSE)&amp; IF(Audit!C689=10,Audit!W689,"")</f>
        <v>#N/A</v>
      </c>
      <c r="AN1924" s="47" t="e">
        <f t="shared" ref="AN1924:AN1987" si="920">IF(AL1924="","",COUNTIF(AL1924," •*") + COUNTIF(AI1924," •*"))</f>
        <v>#N/A</v>
      </c>
      <c r="AO1924" s="50" t="e">
        <f>VLOOKUP(Audit!D689,$V$3:$AE$12,4,FALSE) &amp;  Audit!T689 &amp; IF(Audit!D689=10,Audit!V689,"")</f>
        <v>#N/A</v>
      </c>
      <c r="AP1924" s="50" t="e">
        <f>VLOOKUP(Audit!D689,$V$13:$AE$22,4,FALSE)&amp; IF(Audit!D689=10,Audit!W689,"")</f>
        <v>#N/A</v>
      </c>
      <c r="AQ1924" s="47" t="e">
        <f t="shared" ref="AQ1924:AQ1987" si="921">IF(AO1924="","",COUNTIF(AI1924," •*")+COUNTIF(AL1924," •*")+COUNTIF(AO1924," •*"))</f>
        <v>#N/A</v>
      </c>
      <c r="AR1924" s="50" t="e">
        <f>VLOOKUP(Audit!E689,$V$3:$AE$12,5,FALSE)&amp; IF(Audit!E689=10,Audit!V689,"")</f>
        <v>#N/A</v>
      </c>
      <c r="AS1924" s="50" t="e">
        <f>VLOOKUP(Audit!E689,$V$13:$AE$22,5,FALSE)&amp; IF(Audit!E689=10,Audit!W689,"")</f>
        <v>#N/A</v>
      </c>
      <c r="AT1924" s="47" t="e">
        <f t="shared" ref="AT1924:AT1987" si="922">IF(AR1924="","",COUNTIF(AI1924," •*")+COUNTIF(AL1924," •*")+COUNTIF(AO1924," •*")+COUNTIF(AR1924," •*"))</f>
        <v>#N/A</v>
      </c>
      <c r="AU1924" s="50" t="e">
        <f>VLOOKUP(Audit!F689,$V$3:$AE$12,6,FALSE)&amp; IF(Audit!F689=10,Audit!V689,"")</f>
        <v>#N/A</v>
      </c>
      <c r="AV1924" s="50" t="e">
        <f>VLOOKUP(Audit!F689,$V$13:$AE$22,6,FALSE)&amp; IF(Audit!F689=10,Audit!W689,"")</f>
        <v>#N/A</v>
      </c>
      <c r="AW1924" s="47" t="e">
        <f t="shared" ref="AW1924:AW1987" si="923">IF(AU1924="","",COUNTIF(AI1924," •*")+COUNTIF(AL1924," •*")+COUNTIF(AO1924," •*")+COUNTIF(AR1924," •*")+COUNTIF(AU1924," •*"))</f>
        <v>#N/A</v>
      </c>
      <c r="AX1924" s="50" t="e">
        <f>VLOOKUP(Audit!G689,$V$3:$AE$12,7,FALSE)&amp; IF(Audit!G689=10,Audit!V689,"")</f>
        <v>#N/A</v>
      </c>
      <c r="AY1924" s="50" t="e">
        <f>VLOOKUP(Audit!G689,$V$13:$AE$22,7,FALSE) &amp; IF(Audit!G689=10,Audit!W689,"")</f>
        <v>#N/A</v>
      </c>
      <c r="AZ1924" s="47" t="e">
        <f t="shared" ref="AZ1924:AZ1987" si="924">IF(AX1924="","",COUNTIF(AI1924," •*")+COUNTIF(AL1924," •*")+COUNTIF(AO1924," •*")+COUNTIF(AR1924," •*")+COUNTIF(AU1924," •*")+COUNTIF(AX1924," •*"))</f>
        <v>#N/A</v>
      </c>
      <c r="BA1924" s="50" t="e">
        <f>VLOOKUP(Audit!H689,$V$3:$AE$12,8,FALSE)&amp; Audit!U689 &amp; IF(Audit!H689=10,Audit!V689,"")</f>
        <v>#N/A</v>
      </c>
      <c r="BB1924" s="50" t="e">
        <f>VLOOKUP(Audit!H689,$V$13:$AE$22,8,FALSE) &amp; IF(Audit!H689=10,Audit!W689,"")</f>
        <v>#N/A</v>
      </c>
      <c r="BC1924" s="47" t="e">
        <f t="shared" ref="BC1924:BC1987" si="925">IF(BA1924="","",COUNTIF(AI1924," •*")+COUNTIF(AL1924," •*")+COUNTIF(AO1924," •*")+COUNTIF(AR1924," •*")+COUNTIF(AU1924," •*")+COUNTIF(AX1924," •*")+COUNTIF(BA1924," •*"))</f>
        <v>#N/A</v>
      </c>
      <c r="BD1924" s="50" t="e">
        <f>VLOOKUP(Audit!I689,$V$3:$AE$12,9,FALSE)&amp; IF(Audit!I689=10,Audit!V689,"")</f>
        <v>#N/A</v>
      </c>
      <c r="BE1924" s="50" t="e">
        <f>VLOOKUP(Audit!I689,$V$13:$AE$22,9,FALSE) &amp; IF(Audit!I689=10,Audit!W689,"") &amp; IF(Audit!I689&lt;&gt;1,U1924,"")</f>
        <v>#N/A</v>
      </c>
      <c r="BF1924" s="47" t="e">
        <f t="shared" ref="BF1924:BF1987" si="926">IF(BD1924="","",COUNTIF(AI1924," •*")+COUNTIF(AL1924," •*")+COUNTIF(AO1924," •*")+COUNTIF(AR1924," •*")+COUNTIF(AU1924," •*")+COUNTIF(AX1924," •*")+COUNTIF(BA1924," •*")+COUNTIF(BD1924," •*"))</f>
        <v>#N/A</v>
      </c>
      <c r="BG1924" s="50" t="e">
        <f>VLOOKUP(Audit!J689,$V$3:$AE$12,10,FALSE) &amp; Audit!S689 &amp; IF(Audit!J689=10,Audit!V689,"")</f>
        <v>#N/A</v>
      </c>
      <c r="BH1924" s="50" t="e">
        <f>VLOOKUP(Audit!J689,$V$13:$AE$22,10,FALSE) &amp; IF(Audit!J689=10,Audit!W689,"") &amp; IF(Audit!J689&lt;&gt;1,U1924,"")</f>
        <v>#N/A</v>
      </c>
      <c r="BI1924" s="47" t="e">
        <f t="shared" ref="BI1924:BI1987" si="927">IF(BG1924="","",COUNTIF(AI1924," •*")+COUNTIF(AL1924," •*")+COUNTIF(AO1924," •*")+COUNTIF(AR1924," •*")+COUNTIF(AU1924," •*")+COUNTIF(AX1924," •*")+COUNTIF(BA1924," •*")+COUNTIF(BD1924," •*")+COUNTIF(BG1924," •*"))</f>
        <v>#N/A</v>
      </c>
      <c r="BJ1924" s="48" t="str">
        <f t="shared" ref="BJ1924:BJ1987" si="928">IFERROR(INDEX(AI1924:BH1924,MATCH(1,AK1924:BI1924,0)),"")</f>
        <v/>
      </c>
      <c r="BK1924" s="48" t="str">
        <f t="shared" ref="BK1924:BK1987" si="929">IFERROR(INDEX(AJ1924:BH1924,MATCH(1,AK1924:BI1924,0)),"")</f>
        <v/>
      </c>
      <c r="BL1924" s="48" t="str">
        <f t="shared" ref="BL1924:BL1987" si="930">IFERROR(INDEX(AI1924:BH1924,MATCH(2,AK1924:BI1924,0)),"")</f>
        <v/>
      </c>
      <c r="BM1924" s="48" t="str">
        <f t="shared" ref="BM1924:BM1987" si="931">IFERROR(INDEX(AJ1924:BH1924,MATCH(2,AK1924:BI1924,0)),"")</f>
        <v/>
      </c>
      <c r="BN1924" s="48" t="str">
        <f t="shared" ref="BN1924:BN1987" si="932">IFERROR(INDEX(AI1924:BH1924,MATCH(3,AK1924:BI1924,0)),"")</f>
        <v/>
      </c>
      <c r="BO1924" s="48" t="str">
        <f t="shared" ref="BO1924:BO1987" si="933">IFERROR(INDEX(AJ1924:BH1924,MATCH(3,AK1924:BI1924,0)),"")</f>
        <v/>
      </c>
      <c r="BP1924" s="48" t="str">
        <f t="shared" ref="BP1924:BP1987" si="934">IFERROR(INDEX(AI1924:BH1924,MATCH(4,AK1924:BI1924,0)),"")</f>
        <v/>
      </c>
      <c r="BQ1924" s="48" t="str">
        <f t="shared" ref="BQ1924:BQ1987" si="935">IFERROR(INDEX(AJ1924:BH1924,MATCH(4,AK1924:BI1924,0)),"")</f>
        <v/>
      </c>
      <c r="BR1924" s="48" t="str">
        <f t="shared" ref="BR1924:BR1987" si="936">IFERROR(INDEX(AI1924:BH1924,MATCH(5,AK1924:BI1924,0)),"")</f>
        <v/>
      </c>
      <c r="BS1924" s="48" t="str">
        <f t="shared" ref="BS1924:BS1987" si="937">IFERROR(INDEX(AJ1924:BH1924,MATCH(5,AK1924:BI1924,0)),"")</f>
        <v/>
      </c>
      <c r="BT1924" s="48" t="str">
        <f t="shared" ref="BT1924:BT1987" si="938">IFERROR(INDEX(AI1924:BH1924,MATCH(6,AK1924:BI1924,0)),"")</f>
        <v/>
      </c>
      <c r="BU1924" s="48" t="str">
        <f t="shared" ref="BU1924:BU1987" si="939">IFERROR(INDEX(AJ1924:BH1924,MATCH(6,AK1924:BI1924,0)),"")</f>
        <v/>
      </c>
    </row>
    <row r="1925" spans="1:73">
      <c r="A1925" s="10">
        <f>Audit!A690</f>
        <v>0</v>
      </c>
      <c r="B1925" s="10" t="e">
        <f t="shared" si="910"/>
        <v>#N/A</v>
      </c>
      <c r="C1925" s="17" t="e">
        <f>VLOOKUP(Audit!B690,$V$3:$AE$12,2,FALSE) &amp; VLOOKUP(Audit!B690,$V$13:$AE$22,2,FALSE)&amp; IF(Audit!B690=10,Audit!V690&amp;Audit!W690,"")</f>
        <v>#N/A</v>
      </c>
      <c r="D1925" s="17" t="e">
        <f>VLOOKUP(Audit!C690,$V$3:$AE$12,3,FALSE) &amp; VLOOKUP(Audit!C690,$V$13:$AE$22,3,FALSE) &amp;IF(Audit!C690=10,Audit!V690&amp;Audit!W690,"")</f>
        <v>#N/A</v>
      </c>
      <c r="E1925" s="17" t="e">
        <f>VLOOKUP(Audit!D690,$V$3:$AE$12,4,FALSE)&amp; Audit!T690 &amp; VLOOKUP(Audit!D690,$V$13:$AE$22,4,FALSE)&amp; IF(Audit!D690=10,Audit!V690&amp;Audit!W690,"")</f>
        <v>#N/A</v>
      </c>
      <c r="F1925" s="17" t="e">
        <f>VLOOKUP(Audit!E690,$V$3:$AE$12,5,FALSE) &amp; VLOOKUP(Audit!E690,$V$13:$AE$22,5,FALSE)&amp; IF(Audit!E690=10,Audit!V690&amp;Audit!W690,"")</f>
        <v>#N/A</v>
      </c>
      <c r="G1925" s="17" t="e">
        <f>VLOOKUP(Audit!F690,$V$3:$AE$12,6,FALSE) &amp; VLOOKUP(Audit!F690,$V$13:$AE$22,6,FALSE)&amp; IF(Audit!F690=10,Audit!V690&amp;Audit!W690,"")</f>
        <v>#N/A</v>
      </c>
      <c r="H1925" s="17" t="e">
        <f>VLOOKUP(Audit!G690,$V$3:$AE$12,7,FALSE) &amp; VLOOKUP(Audit!G690,$V$13:$AE$22,7,FALSE)&amp;IF(Audit!G690=10,Audit!V690&amp;Audit!W690,"")</f>
        <v>#N/A</v>
      </c>
      <c r="I1925" s="17" t="e">
        <f>VLOOKUP(Audit!H690,$V$3:$AE$12,8,FALSE) &amp; Audit!U690 &amp; VLOOKUP(Audit!H690,$V$13:$AE$22,8,FALSE)&amp;IF(Audit!H690=10,Audit!V690&amp;Audit!W690,"")</f>
        <v>#N/A</v>
      </c>
      <c r="J1925" s="17" t="e">
        <f>VLOOKUP(Audit!I690,$V$3:$AE$12,9,FALSE) &amp; VLOOKUP(Audit!I690,$V$13:$AE$22,9,FALSE) &amp; IF(Audit!I690=10,Audit!V690&amp;Audit!W690,"") &amp; IF(Audit!I690&lt;&gt;1,U1925,"")</f>
        <v>#N/A</v>
      </c>
      <c r="K1925" s="17" t="e">
        <f>VLOOKUP(Audit!J690,$V$3:$AE$12,10,FALSE) &amp; Audit!S690 &amp; VLOOKUP(Audit!J690,$V$13:$AE$22,10,FALSE) &amp; IF(Audit!J690=10,Audit!V690&amp;Audit!W690,"") &amp; IF(Audit!J690&lt;&gt;1,U1925,"")</f>
        <v>#N/A</v>
      </c>
      <c r="L1925" s="10">
        <f>Audit!K690</f>
        <v>0</v>
      </c>
      <c r="M1925" s="10" t="e">
        <f t="shared" si="911"/>
        <v>#N/A</v>
      </c>
      <c r="N1925" s="10" t="e">
        <f t="shared" si="912"/>
        <v>#N/A</v>
      </c>
      <c r="O1925" s="10" t="e">
        <f t="shared" si="913"/>
        <v>#N/A</v>
      </c>
      <c r="P1925" s="10" t="e">
        <f t="shared" si="914"/>
        <v>#N/A</v>
      </c>
      <c r="Q1925" s="10" t="e">
        <f t="shared" si="915"/>
        <v>#N/A</v>
      </c>
      <c r="R1925" s="10" t="e">
        <f t="shared" si="916"/>
        <v>#N/A</v>
      </c>
      <c r="S1925" s="10" t="e">
        <f t="shared" si="917"/>
        <v>#N/A</v>
      </c>
      <c r="T1925" s="10" t="e">
        <f t="shared" si="918"/>
        <v>#N/A</v>
      </c>
      <c r="U1925" s="17" t="str">
        <f>IF(Audit!M690="","",VLOOKUP(Audit!M690,$W$26:$X$35,2,FALSE)) &amp; Audit!N690 &amp; IF(Audit!O690="","",IF(Audit!N690&lt;=1.4,VLOOKUP(Audit!O690,$W$38:X1970,2,FALSE),VLOOKUP(Audit!O690,$W$51:$X$61,2,FALSE))) &amp; IF(Audit!P690="","",VLOOKUP(Audit!P690,$Y$26:$Z$35,2,FALSE) &amp; Audit!Q690 &amp; IF(Audit!O690="","",IF(Audit!Q690&lt;=1.4,VLOOKUP(Audit!R690,$Y$38:$Z$48,2,FALSE),VLOOKUP(Audit!R690,$Y$51:$Z$61,2,FALSE))))</f>
        <v/>
      </c>
      <c r="V1925" s="21"/>
      <c r="AH1925" s="49">
        <f>Audit!A690</f>
        <v>0</v>
      </c>
      <c r="AI1925" s="50" t="e">
        <f>VLOOKUP(Audit!B690,$V$3:$AE$12,2,FALSE)&amp; IF(Audit!B690=10,Audit!V690,"")</f>
        <v>#N/A</v>
      </c>
      <c r="AJ1925" s="50" t="e">
        <f>VLOOKUP(Audit!B690,$V$13:$AE$22,2,FALSE)&amp; IF(Audit!B690=10,Audit!W690,"")</f>
        <v>#N/A</v>
      </c>
      <c r="AK1925" s="47" t="e">
        <f t="shared" si="919"/>
        <v>#N/A</v>
      </c>
      <c r="AL1925" s="50" t="e">
        <f>VLOOKUP(Audit!C690,$V$3:$AE$12,3,FALSE)&amp; IF(Audit!C690=10,Audit!V690,"")</f>
        <v>#N/A</v>
      </c>
      <c r="AM1925" s="50" t="e">
        <f>VLOOKUP(Audit!C690,$V$13:$AE$22,3,FALSE)&amp; IF(Audit!C690=10,Audit!W690,"")</f>
        <v>#N/A</v>
      </c>
      <c r="AN1925" s="47" t="e">
        <f t="shared" si="920"/>
        <v>#N/A</v>
      </c>
      <c r="AO1925" s="50" t="e">
        <f>VLOOKUP(Audit!D690,$V$3:$AE$12,4,FALSE) &amp;  Audit!T690 &amp; IF(Audit!D690=10,Audit!V690,"")</f>
        <v>#N/A</v>
      </c>
      <c r="AP1925" s="50" t="e">
        <f>VLOOKUP(Audit!D690,$V$13:$AE$22,4,FALSE)&amp; IF(Audit!D690=10,Audit!W690,"")</f>
        <v>#N/A</v>
      </c>
      <c r="AQ1925" s="47" t="e">
        <f t="shared" si="921"/>
        <v>#N/A</v>
      </c>
      <c r="AR1925" s="50" t="e">
        <f>VLOOKUP(Audit!E690,$V$3:$AE$12,5,FALSE)&amp; IF(Audit!E690=10,Audit!V690,"")</f>
        <v>#N/A</v>
      </c>
      <c r="AS1925" s="50" t="e">
        <f>VLOOKUP(Audit!E690,$V$13:$AE$22,5,FALSE)&amp; IF(Audit!E690=10,Audit!W690,"")</f>
        <v>#N/A</v>
      </c>
      <c r="AT1925" s="47" t="e">
        <f t="shared" si="922"/>
        <v>#N/A</v>
      </c>
      <c r="AU1925" s="50" t="e">
        <f>VLOOKUP(Audit!F690,$V$3:$AE$12,6,FALSE)&amp; IF(Audit!F690=10,Audit!V690,"")</f>
        <v>#N/A</v>
      </c>
      <c r="AV1925" s="50" t="e">
        <f>VLOOKUP(Audit!F690,$V$13:$AE$22,6,FALSE)&amp; IF(Audit!F690=10,Audit!W690,"")</f>
        <v>#N/A</v>
      </c>
      <c r="AW1925" s="47" t="e">
        <f t="shared" si="923"/>
        <v>#N/A</v>
      </c>
      <c r="AX1925" s="50" t="e">
        <f>VLOOKUP(Audit!G690,$V$3:$AE$12,7,FALSE)&amp; IF(Audit!G690=10,Audit!V690,"")</f>
        <v>#N/A</v>
      </c>
      <c r="AY1925" s="50" t="e">
        <f>VLOOKUP(Audit!G690,$V$13:$AE$22,7,FALSE) &amp; IF(Audit!G690=10,Audit!W690,"")</f>
        <v>#N/A</v>
      </c>
      <c r="AZ1925" s="47" t="e">
        <f t="shared" si="924"/>
        <v>#N/A</v>
      </c>
      <c r="BA1925" s="50" t="e">
        <f>VLOOKUP(Audit!H690,$V$3:$AE$12,8,FALSE)&amp; Audit!U690 &amp; IF(Audit!H690=10,Audit!V690,"")</f>
        <v>#N/A</v>
      </c>
      <c r="BB1925" s="50" t="e">
        <f>VLOOKUP(Audit!H690,$V$13:$AE$22,8,FALSE) &amp; IF(Audit!H690=10,Audit!W690,"")</f>
        <v>#N/A</v>
      </c>
      <c r="BC1925" s="47" t="e">
        <f t="shared" si="925"/>
        <v>#N/A</v>
      </c>
      <c r="BD1925" s="50" t="e">
        <f>VLOOKUP(Audit!I690,$V$3:$AE$12,9,FALSE)&amp; IF(Audit!I690=10,Audit!V690,"")</f>
        <v>#N/A</v>
      </c>
      <c r="BE1925" s="50" t="e">
        <f>VLOOKUP(Audit!I690,$V$13:$AE$22,9,FALSE) &amp; IF(Audit!I690=10,Audit!W690,"") &amp; IF(Audit!I690&lt;&gt;1,U1925,"")</f>
        <v>#N/A</v>
      </c>
      <c r="BF1925" s="47" t="e">
        <f t="shared" si="926"/>
        <v>#N/A</v>
      </c>
      <c r="BG1925" s="50" t="e">
        <f>VLOOKUP(Audit!J690,$V$3:$AE$12,10,FALSE) &amp; Audit!S690 &amp; IF(Audit!J690=10,Audit!V690,"")</f>
        <v>#N/A</v>
      </c>
      <c r="BH1925" s="50" t="e">
        <f>VLOOKUP(Audit!J690,$V$13:$AE$22,10,FALSE) &amp; IF(Audit!J690=10,Audit!W690,"") &amp; IF(Audit!J690&lt;&gt;1,U1925,"")</f>
        <v>#N/A</v>
      </c>
      <c r="BI1925" s="47" t="e">
        <f t="shared" si="927"/>
        <v>#N/A</v>
      </c>
      <c r="BJ1925" s="48" t="str">
        <f t="shared" si="928"/>
        <v/>
      </c>
      <c r="BK1925" s="48" t="str">
        <f t="shared" si="929"/>
        <v/>
      </c>
      <c r="BL1925" s="48" t="str">
        <f t="shared" si="930"/>
        <v/>
      </c>
      <c r="BM1925" s="48" t="str">
        <f t="shared" si="931"/>
        <v/>
      </c>
      <c r="BN1925" s="48" t="str">
        <f t="shared" si="932"/>
        <v/>
      </c>
      <c r="BO1925" s="48" t="str">
        <f t="shared" si="933"/>
        <v/>
      </c>
      <c r="BP1925" s="48" t="str">
        <f t="shared" si="934"/>
        <v/>
      </c>
      <c r="BQ1925" s="48" t="str">
        <f t="shared" si="935"/>
        <v/>
      </c>
      <c r="BR1925" s="48" t="str">
        <f t="shared" si="936"/>
        <v/>
      </c>
      <c r="BS1925" s="48" t="str">
        <f t="shared" si="937"/>
        <v/>
      </c>
      <c r="BT1925" s="48" t="str">
        <f t="shared" si="938"/>
        <v/>
      </c>
      <c r="BU1925" s="48" t="str">
        <f t="shared" si="939"/>
        <v/>
      </c>
    </row>
    <row r="1926" spans="1:73">
      <c r="A1926" s="10">
        <f>Audit!A691</f>
        <v>0</v>
      </c>
      <c r="B1926" s="10" t="e">
        <f t="shared" si="910"/>
        <v>#N/A</v>
      </c>
      <c r="C1926" s="17" t="e">
        <f>VLOOKUP(Audit!B691,$V$3:$AE$12,2,FALSE) &amp; VLOOKUP(Audit!B691,$V$13:$AE$22,2,FALSE)&amp; IF(Audit!B691=10,Audit!V691&amp;Audit!W691,"")</f>
        <v>#N/A</v>
      </c>
      <c r="D1926" s="17" t="e">
        <f>VLOOKUP(Audit!C691,$V$3:$AE$12,3,FALSE) &amp; VLOOKUP(Audit!C691,$V$13:$AE$22,3,FALSE) &amp;IF(Audit!C691=10,Audit!V691&amp;Audit!W691,"")</f>
        <v>#N/A</v>
      </c>
      <c r="E1926" s="17" t="e">
        <f>VLOOKUP(Audit!D691,$V$3:$AE$12,4,FALSE)&amp; Audit!T691 &amp; VLOOKUP(Audit!D691,$V$13:$AE$22,4,FALSE)&amp; IF(Audit!D691=10,Audit!V691&amp;Audit!W691,"")</f>
        <v>#N/A</v>
      </c>
      <c r="F1926" s="17" t="e">
        <f>VLOOKUP(Audit!E691,$V$3:$AE$12,5,FALSE) &amp; VLOOKUP(Audit!E691,$V$13:$AE$22,5,FALSE)&amp; IF(Audit!E691=10,Audit!V691&amp;Audit!W691,"")</f>
        <v>#N/A</v>
      </c>
      <c r="G1926" s="17" t="e">
        <f>VLOOKUP(Audit!F691,$V$3:$AE$12,6,FALSE) &amp; VLOOKUP(Audit!F691,$V$13:$AE$22,6,FALSE)&amp; IF(Audit!F691=10,Audit!V691&amp;Audit!W691,"")</f>
        <v>#N/A</v>
      </c>
      <c r="H1926" s="17" t="e">
        <f>VLOOKUP(Audit!G691,$V$3:$AE$12,7,FALSE) &amp; VLOOKUP(Audit!G691,$V$13:$AE$22,7,FALSE)&amp;IF(Audit!G691=10,Audit!V691&amp;Audit!W691,"")</f>
        <v>#N/A</v>
      </c>
      <c r="I1926" s="17" t="e">
        <f>VLOOKUP(Audit!H691,$V$3:$AE$12,8,FALSE) &amp; Audit!U691 &amp; VLOOKUP(Audit!H691,$V$13:$AE$22,8,FALSE)&amp;IF(Audit!H691=10,Audit!V691&amp;Audit!W691,"")</f>
        <v>#N/A</v>
      </c>
      <c r="J1926" s="17" t="e">
        <f>VLOOKUP(Audit!I691,$V$3:$AE$12,9,FALSE) &amp; VLOOKUP(Audit!I691,$V$13:$AE$22,9,FALSE) &amp; IF(Audit!I691=10,Audit!V691&amp;Audit!W691,"") &amp; IF(Audit!I691&lt;&gt;1,U1926,"")</f>
        <v>#N/A</v>
      </c>
      <c r="K1926" s="17" t="e">
        <f>VLOOKUP(Audit!J691,$V$3:$AE$12,10,FALSE) &amp; Audit!S691 &amp; VLOOKUP(Audit!J691,$V$13:$AE$22,10,FALSE) &amp; IF(Audit!J691=10,Audit!V691&amp;Audit!W691,"") &amp; IF(Audit!J691&lt;&gt;1,U1926,"")</f>
        <v>#N/A</v>
      </c>
      <c r="L1926" s="10">
        <f>Audit!K691</f>
        <v>0</v>
      </c>
      <c r="M1926" s="10" t="e">
        <f t="shared" si="911"/>
        <v>#N/A</v>
      </c>
      <c r="N1926" s="10" t="e">
        <f t="shared" si="912"/>
        <v>#N/A</v>
      </c>
      <c r="O1926" s="10" t="e">
        <f t="shared" si="913"/>
        <v>#N/A</v>
      </c>
      <c r="P1926" s="10" t="e">
        <f t="shared" si="914"/>
        <v>#N/A</v>
      </c>
      <c r="Q1926" s="10" t="e">
        <f t="shared" si="915"/>
        <v>#N/A</v>
      </c>
      <c r="R1926" s="10" t="e">
        <f t="shared" si="916"/>
        <v>#N/A</v>
      </c>
      <c r="S1926" s="10" t="e">
        <f t="shared" si="917"/>
        <v>#N/A</v>
      </c>
      <c r="T1926" s="10" t="e">
        <f t="shared" si="918"/>
        <v>#N/A</v>
      </c>
      <c r="U1926" s="17" t="str">
        <f>IF(Audit!M691="","",VLOOKUP(Audit!M691,$W$26:$X$35,2,FALSE)) &amp; Audit!N691 &amp; IF(Audit!O691="","",IF(Audit!N691&lt;=1.4,VLOOKUP(Audit!O691,$W$38:X1971,2,FALSE),VLOOKUP(Audit!O691,$W$51:$X$61,2,FALSE))) &amp; IF(Audit!P691="","",VLOOKUP(Audit!P691,$Y$26:$Z$35,2,FALSE) &amp; Audit!Q691 &amp; IF(Audit!O691="","",IF(Audit!Q691&lt;=1.4,VLOOKUP(Audit!R691,$Y$38:$Z$48,2,FALSE),VLOOKUP(Audit!R691,$Y$51:$Z$61,2,FALSE))))</f>
        <v/>
      </c>
      <c r="V1926" s="21"/>
      <c r="AH1926" s="49">
        <f>Audit!A691</f>
        <v>0</v>
      </c>
      <c r="AI1926" s="50" t="e">
        <f>VLOOKUP(Audit!B691,$V$3:$AE$12,2,FALSE)&amp; IF(Audit!B691=10,Audit!V691,"")</f>
        <v>#N/A</v>
      </c>
      <c r="AJ1926" s="50" t="e">
        <f>VLOOKUP(Audit!B691,$V$13:$AE$22,2,FALSE)&amp; IF(Audit!B691=10,Audit!W691,"")</f>
        <v>#N/A</v>
      </c>
      <c r="AK1926" s="47" t="e">
        <f t="shared" si="919"/>
        <v>#N/A</v>
      </c>
      <c r="AL1926" s="50" t="e">
        <f>VLOOKUP(Audit!C691,$V$3:$AE$12,3,FALSE)&amp; IF(Audit!C691=10,Audit!V691,"")</f>
        <v>#N/A</v>
      </c>
      <c r="AM1926" s="50" t="e">
        <f>VLOOKUP(Audit!C691,$V$13:$AE$22,3,FALSE)&amp; IF(Audit!C691=10,Audit!W691,"")</f>
        <v>#N/A</v>
      </c>
      <c r="AN1926" s="47" t="e">
        <f t="shared" si="920"/>
        <v>#N/A</v>
      </c>
      <c r="AO1926" s="50" t="e">
        <f>VLOOKUP(Audit!D691,$V$3:$AE$12,4,FALSE) &amp;  Audit!T691 &amp; IF(Audit!D691=10,Audit!V691,"")</f>
        <v>#N/A</v>
      </c>
      <c r="AP1926" s="50" t="e">
        <f>VLOOKUP(Audit!D691,$V$13:$AE$22,4,FALSE)&amp; IF(Audit!D691=10,Audit!W691,"")</f>
        <v>#N/A</v>
      </c>
      <c r="AQ1926" s="47" t="e">
        <f t="shared" si="921"/>
        <v>#N/A</v>
      </c>
      <c r="AR1926" s="50" t="e">
        <f>VLOOKUP(Audit!E691,$V$3:$AE$12,5,FALSE)&amp; IF(Audit!E691=10,Audit!V691,"")</f>
        <v>#N/A</v>
      </c>
      <c r="AS1926" s="50" t="e">
        <f>VLOOKUP(Audit!E691,$V$13:$AE$22,5,FALSE)&amp; IF(Audit!E691=10,Audit!W691,"")</f>
        <v>#N/A</v>
      </c>
      <c r="AT1926" s="47" t="e">
        <f t="shared" si="922"/>
        <v>#N/A</v>
      </c>
      <c r="AU1926" s="50" t="e">
        <f>VLOOKUP(Audit!F691,$V$3:$AE$12,6,FALSE)&amp; IF(Audit!F691=10,Audit!V691,"")</f>
        <v>#N/A</v>
      </c>
      <c r="AV1926" s="50" t="e">
        <f>VLOOKUP(Audit!F691,$V$13:$AE$22,6,FALSE)&amp; IF(Audit!F691=10,Audit!W691,"")</f>
        <v>#N/A</v>
      </c>
      <c r="AW1926" s="47" t="e">
        <f t="shared" si="923"/>
        <v>#N/A</v>
      </c>
      <c r="AX1926" s="50" t="e">
        <f>VLOOKUP(Audit!G691,$V$3:$AE$12,7,FALSE)&amp; IF(Audit!G691=10,Audit!V691,"")</f>
        <v>#N/A</v>
      </c>
      <c r="AY1926" s="50" t="e">
        <f>VLOOKUP(Audit!G691,$V$13:$AE$22,7,FALSE) &amp; IF(Audit!G691=10,Audit!W691,"")</f>
        <v>#N/A</v>
      </c>
      <c r="AZ1926" s="47" t="e">
        <f t="shared" si="924"/>
        <v>#N/A</v>
      </c>
      <c r="BA1926" s="50" t="e">
        <f>VLOOKUP(Audit!H691,$V$3:$AE$12,8,FALSE)&amp; Audit!U691 &amp; IF(Audit!H691=10,Audit!V691,"")</f>
        <v>#N/A</v>
      </c>
      <c r="BB1926" s="50" t="e">
        <f>VLOOKUP(Audit!H691,$V$13:$AE$22,8,FALSE) &amp; IF(Audit!H691=10,Audit!W691,"")</f>
        <v>#N/A</v>
      </c>
      <c r="BC1926" s="47" t="e">
        <f t="shared" si="925"/>
        <v>#N/A</v>
      </c>
      <c r="BD1926" s="50" t="e">
        <f>VLOOKUP(Audit!I691,$V$3:$AE$12,9,FALSE)&amp; IF(Audit!I691=10,Audit!V691,"")</f>
        <v>#N/A</v>
      </c>
      <c r="BE1926" s="50" t="e">
        <f>VLOOKUP(Audit!I691,$V$13:$AE$22,9,FALSE) &amp; IF(Audit!I691=10,Audit!W691,"") &amp; IF(Audit!I691&lt;&gt;1,U1926,"")</f>
        <v>#N/A</v>
      </c>
      <c r="BF1926" s="47" t="e">
        <f t="shared" si="926"/>
        <v>#N/A</v>
      </c>
      <c r="BG1926" s="50" t="e">
        <f>VLOOKUP(Audit!J691,$V$3:$AE$12,10,FALSE) &amp; Audit!S691 &amp; IF(Audit!J691=10,Audit!V691,"")</f>
        <v>#N/A</v>
      </c>
      <c r="BH1926" s="50" t="e">
        <f>VLOOKUP(Audit!J691,$V$13:$AE$22,10,FALSE) &amp; IF(Audit!J691=10,Audit!W691,"") &amp; IF(Audit!J691&lt;&gt;1,U1926,"")</f>
        <v>#N/A</v>
      </c>
      <c r="BI1926" s="47" t="e">
        <f t="shared" si="927"/>
        <v>#N/A</v>
      </c>
      <c r="BJ1926" s="48" t="str">
        <f t="shared" si="928"/>
        <v/>
      </c>
      <c r="BK1926" s="48" t="str">
        <f t="shared" si="929"/>
        <v/>
      </c>
      <c r="BL1926" s="48" t="str">
        <f t="shared" si="930"/>
        <v/>
      </c>
      <c r="BM1926" s="48" t="str">
        <f t="shared" si="931"/>
        <v/>
      </c>
      <c r="BN1926" s="48" t="str">
        <f t="shared" si="932"/>
        <v/>
      </c>
      <c r="BO1926" s="48" t="str">
        <f t="shared" si="933"/>
        <v/>
      </c>
      <c r="BP1926" s="48" t="str">
        <f t="shared" si="934"/>
        <v/>
      </c>
      <c r="BQ1926" s="48" t="str">
        <f t="shared" si="935"/>
        <v/>
      </c>
      <c r="BR1926" s="48" t="str">
        <f t="shared" si="936"/>
        <v/>
      </c>
      <c r="BS1926" s="48" t="str">
        <f t="shared" si="937"/>
        <v/>
      </c>
      <c r="BT1926" s="48" t="str">
        <f t="shared" si="938"/>
        <v/>
      </c>
      <c r="BU1926" s="48" t="str">
        <f t="shared" si="939"/>
        <v/>
      </c>
    </row>
    <row r="1927" spans="1:73">
      <c r="A1927" s="10">
        <f>Audit!A692</f>
        <v>0</v>
      </c>
      <c r="B1927" s="10" t="e">
        <f t="shared" si="910"/>
        <v>#N/A</v>
      </c>
      <c r="C1927" s="17" t="e">
        <f>VLOOKUP(Audit!B692,$V$3:$AE$12,2,FALSE) &amp; VLOOKUP(Audit!B692,$V$13:$AE$22,2,FALSE)&amp; IF(Audit!B692=10,Audit!V692&amp;Audit!W692,"")</f>
        <v>#N/A</v>
      </c>
      <c r="D1927" s="17" t="e">
        <f>VLOOKUP(Audit!C692,$V$3:$AE$12,3,FALSE) &amp; VLOOKUP(Audit!C692,$V$13:$AE$22,3,FALSE) &amp;IF(Audit!C692=10,Audit!V692&amp;Audit!W692,"")</f>
        <v>#N/A</v>
      </c>
      <c r="E1927" s="17" t="e">
        <f>VLOOKUP(Audit!D692,$V$3:$AE$12,4,FALSE)&amp; Audit!T692 &amp; VLOOKUP(Audit!D692,$V$13:$AE$22,4,FALSE)&amp; IF(Audit!D692=10,Audit!V692&amp;Audit!W692,"")</f>
        <v>#N/A</v>
      </c>
      <c r="F1927" s="17" t="e">
        <f>VLOOKUP(Audit!E692,$V$3:$AE$12,5,FALSE) &amp; VLOOKUP(Audit!E692,$V$13:$AE$22,5,FALSE)&amp; IF(Audit!E692=10,Audit!V692&amp;Audit!W692,"")</f>
        <v>#N/A</v>
      </c>
      <c r="G1927" s="17" t="e">
        <f>VLOOKUP(Audit!F692,$V$3:$AE$12,6,FALSE) &amp; VLOOKUP(Audit!F692,$V$13:$AE$22,6,FALSE)&amp; IF(Audit!F692=10,Audit!V692&amp;Audit!W692,"")</f>
        <v>#N/A</v>
      </c>
      <c r="H1927" s="17" t="e">
        <f>VLOOKUP(Audit!G692,$V$3:$AE$12,7,FALSE) &amp; VLOOKUP(Audit!G692,$V$13:$AE$22,7,FALSE)&amp;IF(Audit!G692=10,Audit!V692&amp;Audit!W692,"")</f>
        <v>#N/A</v>
      </c>
      <c r="I1927" s="17" t="e">
        <f>VLOOKUP(Audit!H692,$V$3:$AE$12,8,FALSE) &amp; Audit!U692 &amp; VLOOKUP(Audit!H692,$V$13:$AE$22,8,FALSE)&amp;IF(Audit!H692=10,Audit!V692&amp;Audit!W692,"")</f>
        <v>#N/A</v>
      </c>
      <c r="J1927" s="17" t="e">
        <f>VLOOKUP(Audit!I692,$V$3:$AE$12,9,FALSE) &amp; VLOOKUP(Audit!I692,$V$13:$AE$22,9,FALSE) &amp; IF(Audit!I692=10,Audit!V692&amp;Audit!W692,"") &amp; IF(Audit!I692&lt;&gt;1,U1927,"")</f>
        <v>#N/A</v>
      </c>
      <c r="K1927" s="17" t="e">
        <f>VLOOKUP(Audit!J692,$V$3:$AE$12,10,FALSE) &amp; Audit!S692 &amp; VLOOKUP(Audit!J692,$V$13:$AE$22,10,FALSE) &amp; IF(Audit!J692=10,Audit!V692&amp;Audit!W692,"") &amp; IF(Audit!J692&lt;&gt;1,U1927,"")</f>
        <v>#N/A</v>
      </c>
      <c r="L1927" s="10">
        <f>Audit!K692</f>
        <v>0</v>
      </c>
      <c r="M1927" s="10" t="e">
        <f t="shared" si="911"/>
        <v>#N/A</v>
      </c>
      <c r="N1927" s="10" t="e">
        <f t="shared" si="912"/>
        <v>#N/A</v>
      </c>
      <c r="O1927" s="10" t="e">
        <f t="shared" si="913"/>
        <v>#N/A</v>
      </c>
      <c r="P1927" s="10" t="e">
        <f t="shared" si="914"/>
        <v>#N/A</v>
      </c>
      <c r="Q1927" s="10" t="e">
        <f t="shared" si="915"/>
        <v>#N/A</v>
      </c>
      <c r="R1927" s="10" t="e">
        <f t="shared" si="916"/>
        <v>#N/A</v>
      </c>
      <c r="S1927" s="10" t="e">
        <f t="shared" si="917"/>
        <v>#N/A</v>
      </c>
      <c r="T1927" s="10" t="e">
        <f t="shared" si="918"/>
        <v>#N/A</v>
      </c>
      <c r="U1927" s="17" t="str">
        <f>IF(Audit!M692="","",VLOOKUP(Audit!M692,$W$26:$X$35,2,FALSE)) &amp; Audit!N692 &amp; IF(Audit!O692="","",IF(Audit!N692&lt;=1.4,VLOOKUP(Audit!O692,$W$38:X1972,2,FALSE),VLOOKUP(Audit!O692,$W$51:$X$61,2,FALSE))) &amp; IF(Audit!P692="","",VLOOKUP(Audit!P692,$Y$26:$Z$35,2,FALSE) &amp; Audit!Q692 &amp; IF(Audit!O692="","",IF(Audit!Q692&lt;=1.4,VLOOKUP(Audit!R692,$Y$38:$Z$48,2,FALSE),VLOOKUP(Audit!R692,$Y$51:$Z$61,2,FALSE))))</f>
        <v/>
      </c>
      <c r="V1927" s="21"/>
      <c r="AH1927" s="49">
        <f>Audit!A692</f>
        <v>0</v>
      </c>
      <c r="AI1927" s="50" t="e">
        <f>VLOOKUP(Audit!B692,$V$3:$AE$12,2,FALSE)&amp; IF(Audit!B692=10,Audit!V692,"")</f>
        <v>#N/A</v>
      </c>
      <c r="AJ1927" s="50" t="e">
        <f>VLOOKUP(Audit!B692,$V$13:$AE$22,2,FALSE)&amp; IF(Audit!B692=10,Audit!W692,"")</f>
        <v>#N/A</v>
      </c>
      <c r="AK1927" s="47" t="e">
        <f t="shared" si="919"/>
        <v>#N/A</v>
      </c>
      <c r="AL1927" s="50" t="e">
        <f>VLOOKUP(Audit!C692,$V$3:$AE$12,3,FALSE)&amp; IF(Audit!C692=10,Audit!V692,"")</f>
        <v>#N/A</v>
      </c>
      <c r="AM1927" s="50" t="e">
        <f>VLOOKUP(Audit!C692,$V$13:$AE$22,3,FALSE)&amp; IF(Audit!C692=10,Audit!W692,"")</f>
        <v>#N/A</v>
      </c>
      <c r="AN1927" s="47" t="e">
        <f t="shared" si="920"/>
        <v>#N/A</v>
      </c>
      <c r="AO1927" s="50" t="e">
        <f>VLOOKUP(Audit!D692,$V$3:$AE$12,4,FALSE) &amp;  Audit!T692 &amp; IF(Audit!D692=10,Audit!V692,"")</f>
        <v>#N/A</v>
      </c>
      <c r="AP1927" s="50" t="e">
        <f>VLOOKUP(Audit!D692,$V$13:$AE$22,4,FALSE)&amp; IF(Audit!D692=10,Audit!W692,"")</f>
        <v>#N/A</v>
      </c>
      <c r="AQ1927" s="47" t="e">
        <f t="shared" si="921"/>
        <v>#N/A</v>
      </c>
      <c r="AR1927" s="50" t="e">
        <f>VLOOKUP(Audit!E692,$V$3:$AE$12,5,FALSE)&amp; IF(Audit!E692=10,Audit!V692,"")</f>
        <v>#N/A</v>
      </c>
      <c r="AS1927" s="50" t="e">
        <f>VLOOKUP(Audit!E692,$V$13:$AE$22,5,FALSE)&amp; IF(Audit!E692=10,Audit!W692,"")</f>
        <v>#N/A</v>
      </c>
      <c r="AT1927" s="47" t="e">
        <f t="shared" si="922"/>
        <v>#N/A</v>
      </c>
      <c r="AU1927" s="50" t="e">
        <f>VLOOKUP(Audit!F692,$V$3:$AE$12,6,FALSE)&amp; IF(Audit!F692=10,Audit!V692,"")</f>
        <v>#N/A</v>
      </c>
      <c r="AV1927" s="50" t="e">
        <f>VLOOKUP(Audit!F692,$V$13:$AE$22,6,FALSE)&amp; IF(Audit!F692=10,Audit!W692,"")</f>
        <v>#N/A</v>
      </c>
      <c r="AW1927" s="47" t="e">
        <f t="shared" si="923"/>
        <v>#N/A</v>
      </c>
      <c r="AX1927" s="50" t="e">
        <f>VLOOKUP(Audit!G692,$V$3:$AE$12,7,FALSE)&amp; IF(Audit!G692=10,Audit!V692,"")</f>
        <v>#N/A</v>
      </c>
      <c r="AY1927" s="50" t="e">
        <f>VLOOKUP(Audit!G692,$V$13:$AE$22,7,FALSE) &amp; IF(Audit!G692=10,Audit!W692,"")</f>
        <v>#N/A</v>
      </c>
      <c r="AZ1927" s="47" t="e">
        <f t="shared" si="924"/>
        <v>#N/A</v>
      </c>
      <c r="BA1927" s="50" t="e">
        <f>VLOOKUP(Audit!H692,$V$3:$AE$12,8,FALSE)&amp; Audit!U692 &amp; IF(Audit!H692=10,Audit!V692,"")</f>
        <v>#N/A</v>
      </c>
      <c r="BB1927" s="50" t="e">
        <f>VLOOKUP(Audit!H692,$V$13:$AE$22,8,FALSE) &amp; IF(Audit!H692=10,Audit!W692,"")</f>
        <v>#N/A</v>
      </c>
      <c r="BC1927" s="47" t="e">
        <f t="shared" si="925"/>
        <v>#N/A</v>
      </c>
      <c r="BD1927" s="50" t="e">
        <f>VLOOKUP(Audit!I692,$V$3:$AE$12,9,FALSE)&amp; IF(Audit!I692=10,Audit!V692,"")</f>
        <v>#N/A</v>
      </c>
      <c r="BE1927" s="50" t="e">
        <f>VLOOKUP(Audit!I692,$V$13:$AE$22,9,FALSE) &amp; IF(Audit!I692=10,Audit!W692,"") &amp; IF(Audit!I692&lt;&gt;1,U1927,"")</f>
        <v>#N/A</v>
      </c>
      <c r="BF1927" s="47" t="e">
        <f t="shared" si="926"/>
        <v>#N/A</v>
      </c>
      <c r="BG1927" s="50" t="e">
        <f>VLOOKUP(Audit!J692,$V$3:$AE$12,10,FALSE) &amp; Audit!S692 &amp; IF(Audit!J692=10,Audit!V692,"")</f>
        <v>#N/A</v>
      </c>
      <c r="BH1927" s="50" t="e">
        <f>VLOOKUP(Audit!J692,$V$13:$AE$22,10,FALSE) &amp; IF(Audit!J692=10,Audit!W692,"") &amp; IF(Audit!J692&lt;&gt;1,U1927,"")</f>
        <v>#N/A</v>
      </c>
      <c r="BI1927" s="47" t="e">
        <f t="shared" si="927"/>
        <v>#N/A</v>
      </c>
      <c r="BJ1927" s="48" t="str">
        <f t="shared" si="928"/>
        <v/>
      </c>
      <c r="BK1927" s="48" t="str">
        <f t="shared" si="929"/>
        <v/>
      </c>
      <c r="BL1927" s="48" t="str">
        <f t="shared" si="930"/>
        <v/>
      </c>
      <c r="BM1927" s="48" t="str">
        <f t="shared" si="931"/>
        <v/>
      </c>
      <c r="BN1927" s="48" t="str">
        <f t="shared" si="932"/>
        <v/>
      </c>
      <c r="BO1927" s="48" t="str">
        <f t="shared" si="933"/>
        <v/>
      </c>
      <c r="BP1927" s="48" t="str">
        <f t="shared" si="934"/>
        <v/>
      </c>
      <c r="BQ1927" s="48" t="str">
        <f t="shared" si="935"/>
        <v/>
      </c>
      <c r="BR1927" s="48" t="str">
        <f t="shared" si="936"/>
        <v/>
      </c>
      <c r="BS1927" s="48" t="str">
        <f t="shared" si="937"/>
        <v/>
      </c>
      <c r="BT1927" s="48" t="str">
        <f t="shared" si="938"/>
        <v/>
      </c>
      <c r="BU1927" s="48" t="str">
        <f t="shared" si="939"/>
        <v/>
      </c>
    </row>
    <row r="1928" spans="1:73">
      <c r="A1928" s="10">
        <f>Audit!A693</f>
        <v>0</v>
      </c>
      <c r="B1928" s="10" t="e">
        <f t="shared" si="910"/>
        <v>#N/A</v>
      </c>
      <c r="C1928" s="17" t="e">
        <f>VLOOKUP(Audit!B693,$V$3:$AE$12,2,FALSE) &amp; VLOOKUP(Audit!B693,$V$13:$AE$22,2,FALSE)&amp; IF(Audit!B693=10,Audit!V693&amp;Audit!W693,"")</f>
        <v>#N/A</v>
      </c>
      <c r="D1928" s="17" t="e">
        <f>VLOOKUP(Audit!C693,$V$3:$AE$12,3,FALSE) &amp; VLOOKUP(Audit!C693,$V$13:$AE$22,3,FALSE) &amp;IF(Audit!C693=10,Audit!V693&amp;Audit!W693,"")</f>
        <v>#N/A</v>
      </c>
      <c r="E1928" s="17" t="e">
        <f>VLOOKUP(Audit!D693,$V$3:$AE$12,4,FALSE)&amp; Audit!T693 &amp; VLOOKUP(Audit!D693,$V$13:$AE$22,4,FALSE)&amp; IF(Audit!D693=10,Audit!V693&amp;Audit!W693,"")</f>
        <v>#N/A</v>
      </c>
      <c r="F1928" s="17" t="e">
        <f>VLOOKUP(Audit!E693,$V$3:$AE$12,5,FALSE) &amp; VLOOKUP(Audit!E693,$V$13:$AE$22,5,FALSE)&amp; IF(Audit!E693=10,Audit!V693&amp;Audit!W693,"")</f>
        <v>#N/A</v>
      </c>
      <c r="G1928" s="17" t="e">
        <f>VLOOKUP(Audit!F693,$V$3:$AE$12,6,FALSE) &amp; VLOOKUP(Audit!F693,$V$13:$AE$22,6,FALSE)&amp; IF(Audit!F693=10,Audit!V693&amp;Audit!W693,"")</f>
        <v>#N/A</v>
      </c>
      <c r="H1928" s="17" t="e">
        <f>VLOOKUP(Audit!G693,$V$3:$AE$12,7,FALSE) &amp; VLOOKUP(Audit!G693,$V$13:$AE$22,7,FALSE)&amp;IF(Audit!G693=10,Audit!V693&amp;Audit!W693,"")</f>
        <v>#N/A</v>
      </c>
      <c r="I1928" s="17" t="e">
        <f>VLOOKUP(Audit!H693,$V$3:$AE$12,8,FALSE) &amp; Audit!U693 &amp; VLOOKUP(Audit!H693,$V$13:$AE$22,8,FALSE)&amp;IF(Audit!H693=10,Audit!V693&amp;Audit!W693,"")</f>
        <v>#N/A</v>
      </c>
      <c r="J1928" s="17" t="e">
        <f>VLOOKUP(Audit!I693,$V$3:$AE$12,9,FALSE) &amp; VLOOKUP(Audit!I693,$V$13:$AE$22,9,FALSE) &amp; IF(Audit!I693=10,Audit!V693&amp;Audit!W693,"") &amp; IF(Audit!I693&lt;&gt;1,U1928,"")</f>
        <v>#N/A</v>
      </c>
      <c r="K1928" s="17" t="e">
        <f>VLOOKUP(Audit!J693,$V$3:$AE$12,10,FALSE) &amp; Audit!S693 &amp; VLOOKUP(Audit!J693,$V$13:$AE$22,10,FALSE) &amp; IF(Audit!J693=10,Audit!V693&amp;Audit!W693,"") &amp; IF(Audit!J693&lt;&gt;1,U1928,"")</f>
        <v>#N/A</v>
      </c>
      <c r="L1928" s="10">
        <f>Audit!K693</f>
        <v>0</v>
      </c>
      <c r="M1928" s="10" t="e">
        <f t="shared" si="911"/>
        <v>#N/A</v>
      </c>
      <c r="N1928" s="10" t="e">
        <f t="shared" si="912"/>
        <v>#N/A</v>
      </c>
      <c r="O1928" s="10" t="e">
        <f t="shared" si="913"/>
        <v>#N/A</v>
      </c>
      <c r="P1928" s="10" t="e">
        <f t="shared" si="914"/>
        <v>#N/A</v>
      </c>
      <c r="Q1928" s="10" t="e">
        <f t="shared" si="915"/>
        <v>#N/A</v>
      </c>
      <c r="R1928" s="10" t="e">
        <f t="shared" si="916"/>
        <v>#N/A</v>
      </c>
      <c r="S1928" s="10" t="e">
        <f t="shared" si="917"/>
        <v>#N/A</v>
      </c>
      <c r="T1928" s="10" t="e">
        <f t="shared" si="918"/>
        <v>#N/A</v>
      </c>
      <c r="U1928" s="17" t="str">
        <f>IF(Audit!M693="","",VLOOKUP(Audit!M693,$W$26:$X$35,2,FALSE)) &amp; Audit!N693 &amp; IF(Audit!O693="","",IF(Audit!N693&lt;=1.4,VLOOKUP(Audit!O693,$W$38:X1973,2,FALSE),VLOOKUP(Audit!O693,$W$51:$X$61,2,FALSE))) &amp; IF(Audit!P693="","",VLOOKUP(Audit!P693,$Y$26:$Z$35,2,FALSE) &amp; Audit!Q693 &amp; IF(Audit!O693="","",IF(Audit!Q693&lt;=1.4,VLOOKUP(Audit!R693,$Y$38:$Z$48,2,FALSE),VLOOKUP(Audit!R693,$Y$51:$Z$61,2,FALSE))))</f>
        <v/>
      </c>
      <c r="V1928" s="21"/>
      <c r="AH1928" s="49">
        <f>Audit!A693</f>
        <v>0</v>
      </c>
      <c r="AI1928" s="50" t="e">
        <f>VLOOKUP(Audit!B693,$V$3:$AE$12,2,FALSE)&amp; IF(Audit!B693=10,Audit!V693,"")</f>
        <v>#N/A</v>
      </c>
      <c r="AJ1928" s="50" t="e">
        <f>VLOOKUP(Audit!B693,$V$13:$AE$22,2,FALSE)&amp; IF(Audit!B693=10,Audit!W693,"")</f>
        <v>#N/A</v>
      </c>
      <c r="AK1928" s="47" t="e">
        <f t="shared" si="919"/>
        <v>#N/A</v>
      </c>
      <c r="AL1928" s="50" t="e">
        <f>VLOOKUP(Audit!C693,$V$3:$AE$12,3,FALSE)&amp; IF(Audit!C693=10,Audit!V693,"")</f>
        <v>#N/A</v>
      </c>
      <c r="AM1928" s="50" t="e">
        <f>VLOOKUP(Audit!C693,$V$13:$AE$22,3,FALSE)&amp; IF(Audit!C693=10,Audit!W693,"")</f>
        <v>#N/A</v>
      </c>
      <c r="AN1928" s="47" t="e">
        <f t="shared" si="920"/>
        <v>#N/A</v>
      </c>
      <c r="AO1928" s="50" t="e">
        <f>VLOOKUP(Audit!D693,$V$3:$AE$12,4,FALSE) &amp;  Audit!T693 &amp; IF(Audit!D693=10,Audit!V693,"")</f>
        <v>#N/A</v>
      </c>
      <c r="AP1928" s="50" t="e">
        <f>VLOOKUP(Audit!D693,$V$13:$AE$22,4,FALSE)&amp; IF(Audit!D693=10,Audit!W693,"")</f>
        <v>#N/A</v>
      </c>
      <c r="AQ1928" s="47" t="e">
        <f t="shared" si="921"/>
        <v>#N/A</v>
      </c>
      <c r="AR1928" s="50" t="e">
        <f>VLOOKUP(Audit!E693,$V$3:$AE$12,5,FALSE)&amp; IF(Audit!E693=10,Audit!V693,"")</f>
        <v>#N/A</v>
      </c>
      <c r="AS1928" s="50" t="e">
        <f>VLOOKUP(Audit!E693,$V$13:$AE$22,5,FALSE)&amp; IF(Audit!E693=10,Audit!W693,"")</f>
        <v>#N/A</v>
      </c>
      <c r="AT1928" s="47" t="e">
        <f t="shared" si="922"/>
        <v>#N/A</v>
      </c>
      <c r="AU1928" s="50" t="e">
        <f>VLOOKUP(Audit!F693,$V$3:$AE$12,6,FALSE)&amp; IF(Audit!F693=10,Audit!V693,"")</f>
        <v>#N/A</v>
      </c>
      <c r="AV1928" s="50" t="e">
        <f>VLOOKUP(Audit!F693,$V$13:$AE$22,6,FALSE)&amp; IF(Audit!F693=10,Audit!W693,"")</f>
        <v>#N/A</v>
      </c>
      <c r="AW1928" s="47" t="e">
        <f t="shared" si="923"/>
        <v>#N/A</v>
      </c>
      <c r="AX1928" s="50" t="e">
        <f>VLOOKUP(Audit!G693,$V$3:$AE$12,7,FALSE)&amp; IF(Audit!G693=10,Audit!V693,"")</f>
        <v>#N/A</v>
      </c>
      <c r="AY1928" s="50" t="e">
        <f>VLOOKUP(Audit!G693,$V$13:$AE$22,7,FALSE) &amp; IF(Audit!G693=10,Audit!W693,"")</f>
        <v>#N/A</v>
      </c>
      <c r="AZ1928" s="47" t="e">
        <f t="shared" si="924"/>
        <v>#N/A</v>
      </c>
      <c r="BA1928" s="50" t="e">
        <f>VLOOKUP(Audit!H693,$V$3:$AE$12,8,FALSE)&amp; Audit!U693 &amp; IF(Audit!H693=10,Audit!V693,"")</f>
        <v>#N/A</v>
      </c>
      <c r="BB1928" s="50" t="e">
        <f>VLOOKUP(Audit!H693,$V$13:$AE$22,8,FALSE) &amp; IF(Audit!H693=10,Audit!W693,"")</f>
        <v>#N/A</v>
      </c>
      <c r="BC1928" s="47" t="e">
        <f t="shared" si="925"/>
        <v>#N/A</v>
      </c>
      <c r="BD1928" s="50" t="e">
        <f>VLOOKUP(Audit!I693,$V$3:$AE$12,9,FALSE)&amp; IF(Audit!I693=10,Audit!V693,"")</f>
        <v>#N/A</v>
      </c>
      <c r="BE1928" s="50" t="e">
        <f>VLOOKUP(Audit!I693,$V$13:$AE$22,9,FALSE) &amp; IF(Audit!I693=10,Audit!W693,"") &amp; IF(Audit!I693&lt;&gt;1,U1928,"")</f>
        <v>#N/A</v>
      </c>
      <c r="BF1928" s="47" t="e">
        <f t="shared" si="926"/>
        <v>#N/A</v>
      </c>
      <c r="BG1928" s="50" t="e">
        <f>VLOOKUP(Audit!J693,$V$3:$AE$12,10,FALSE) &amp; Audit!S693 &amp; IF(Audit!J693=10,Audit!V693,"")</f>
        <v>#N/A</v>
      </c>
      <c r="BH1928" s="50" t="e">
        <f>VLOOKUP(Audit!J693,$V$13:$AE$22,10,FALSE) &amp; IF(Audit!J693=10,Audit!W693,"") &amp; IF(Audit!J693&lt;&gt;1,U1928,"")</f>
        <v>#N/A</v>
      </c>
      <c r="BI1928" s="47" t="e">
        <f t="shared" si="927"/>
        <v>#N/A</v>
      </c>
      <c r="BJ1928" s="48" t="str">
        <f t="shared" si="928"/>
        <v/>
      </c>
      <c r="BK1928" s="48" t="str">
        <f t="shared" si="929"/>
        <v/>
      </c>
      <c r="BL1928" s="48" t="str">
        <f t="shared" si="930"/>
        <v/>
      </c>
      <c r="BM1928" s="48" t="str">
        <f t="shared" si="931"/>
        <v/>
      </c>
      <c r="BN1928" s="48" t="str">
        <f t="shared" si="932"/>
        <v/>
      </c>
      <c r="BO1928" s="48" t="str">
        <f t="shared" si="933"/>
        <v/>
      </c>
      <c r="BP1928" s="48" t="str">
        <f t="shared" si="934"/>
        <v/>
      </c>
      <c r="BQ1928" s="48" t="str">
        <f t="shared" si="935"/>
        <v/>
      </c>
      <c r="BR1928" s="48" t="str">
        <f t="shared" si="936"/>
        <v/>
      </c>
      <c r="BS1928" s="48" t="str">
        <f t="shared" si="937"/>
        <v/>
      </c>
      <c r="BT1928" s="48" t="str">
        <f t="shared" si="938"/>
        <v/>
      </c>
      <c r="BU1928" s="48" t="str">
        <f t="shared" si="939"/>
        <v/>
      </c>
    </row>
    <row r="1929" spans="1:73">
      <c r="A1929" s="10">
        <f>Audit!A694</f>
        <v>0</v>
      </c>
      <c r="B1929" s="10" t="e">
        <f t="shared" si="910"/>
        <v>#N/A</v>
      </c>
      <c r="C1929" s="17" t="e">
        <f>VLOOKUP(Audit!B694,$V$3:$AE$12,2,FALSE) &amp; VLOOKUP(Audit!B694,$V$13:$AE$22,2,FALSE)&amp; IF(Audit!B694=10,Audit!V694&amp;Audit!W694,"")</f>
        <v>#N/A</v>
      </c>
      <c r="D1929" s="17" t="e">
        <f>VLOOKUP(Audit!C694,$V$3:$AE$12,3,FALSE) &amp; VLOOKUP(Audit!C694,$V$13:$AE$22,3,FALSE) &amp;IF(Audit!C694=10,Audit!V694&amp;Audit!W694,"")</f>
        <v>#N/A</v>
      </c>
      <c r="E1929" s="17" t="e">
        <f>VLOOKUP(Audit!D694,$V$3:$AE$12,4,FALSE)&amp; Audit!T694 &amp; VLOOKUP(Audit!D694,$V$13:$AE$22,4,FALSE)&amp; IF(Audit!D694=10,Audit!V694&amp;Audit!W694,"")</f>
        <v>#N/A</v>
      </c>
      <c r="F1929" s="17" t="e">
        <f>VLOOKUP(Audit!E694,$V$3:$AE$12,5,FALSE) &amp; VLOOKUP(Audit!E694,$V$13:$AE$22,5,FALSE)&amp; IF(Audit!E694=10,Audit!V694&amp;Audit!W694,"")</f>
        <v>#N/A</v>
      </c>
      <c r="G1929" s="17" t="e">
        <f>VLOOKUP(Audit!F694,$V$3:$AE$12,6,FALSE) &amp; VLOOKUP(Audit!F694,$V$13:$AE$22,6,FALSE)&amp; IF(Audit!F694=10,Audit!V694&amp;Audit!W694,"")</f>
        <v>#N/A</v>
      </c>
      <c r="H1929" s="17" t="e">
        <f>VLOOKUP(Audit!G694,$V$3:$AE$12,7,FALSE) &amp; VLOOKUP(Audit!G694,$V$13:$AE$22,7,FALSE)&amp;IF(Audit!G694=10,Audit!V694&amp;Audit!W694,"")</f>
        <v>#N/A</v>
      </c>
      <c r="I1929" s="17" t="e">
        <f>VLOOKUP(Audit!H694,$V$3:$AE$12,8,FALSE) &amp; Audit!U694 &amp; VLOOKUP(Audit!H694,$V$13:$AE$22,8,FALSE)&amp;IF(Audit!H694=10,Audit!V694&amp;Audit!W694,"")</f>
        <v>#N/A</v>
      </c>
      <c r="J1929" s="17" t="e">
        <f>VLOOKUP(Audit!I694,$V$3:$AE$12,9,FALSE) &amp; VLOOKUP(Audit!I694,$V$13:$AE$22,9,FALSE) &amp; IF(Audit!I694=10,Audit!V694&amp;Audit!W694,"") &amp; IF(Audit!I694&lt;&gt;1,U1929,"")</f>
        <v>#N/A</v>
      </c>
      <c r="K1929" s="17" t="e">
        <f>VLOOKUP(Audit!J694,$V$3:$AE$12,10,FALSE) &amp; Audit!S694 &amp; VLOOKUP(Audit!J694,$V$13:$AE$22,10,FALSE) &amp; IF(Audit!J694=10,Audit!V694&amp;Audit!W694,"") &amp; IF(Audit!J694&lt;&gt;1,U1929,"")</f>
        <v>#N/A</v>
      </c>
      <c r="L1929" s="10">
        <f>Audit!K694</f>
        <v>0</v>
      </c>
      <c r="M1929" s="10" t="e">
        <f t="shared" si="911"/>
        <v>#N/A</v>
      </c>
      <c r="N1929" s="10" t="e">
        <f t="shared" si="912"/>
        <v>#N/A</v>
      </c>
      <c r="O1929" s="10" t="e">
        <f t="shared" si="913"/>
        <v>#N/A</v>
      </c>
      <c r="P1929" s="10" t="e">
        <f t="shared" si="914"/>
        <v>#N/A</v>
      </c>
      <c r="Q1929" s="10" t="e">
        <f t="shared" si="915"/>
        <v>#N/A</v>
      </c>
      <c r="R1929" s="10" t="e">
        <f t="shared" si="916"/>
        <v>#N/A</v>
      </c>
      <c r="S1929" s="10" t="e">
        <f t="shared" si="917"/>
        <v>#N/A</v>
      </c>
      <c r="T1929" s="10" t="e">
        <f t="shared" si="918"/>
        <v>#N/A</v>
      </c>
      <c r="U1929" s="17" t="str">
        <f>IF(Audit!M694="","",VLOOKUP(Audit!M694,$W$26:$X$35,2,FALSE)) &amp; Audit!N694 &amp; IF(Audit!O694="","",IF(Audit!N694&lt;=1.4,VLOOKUP(Audit!O694,$W$38:X1974,2,FALSE),VLOOKUP(Audit!O694,$W$51:$X$61,2,FALSE))) &amp; IF(Audit!P694="","",VLOOKUP(Audit!P694,$Y$26:$Z$35,2,FALSE) &amp; Audit!Q694 &amp; IF(Audit!O694="","",IF(Audit!Q694&lt;=1.4,VLOOKUP(Audit!R694,$Y$38:$Z$48,2,FALSE),VLOOKUP(Audit!R694,$Y$51:$Z$61,2,FALSE))))</f>
        <v/>
      </c>
      <c r="V1929" s="21"/>
      <c r="AH1929" s="49">
        <f>Audit!A694</f>
        <v>0</v>
      </c>
      <c r="AI1929" s="50" t="e">
        <f>VLOOKUP(Audit!B694,$V$3:$AE$12,2,FALSE)&amp; IF(Audit!B694=10,Audit!V694,"")</f>
        <v>#N/A</v>
      </c>
      <c r="AJ1929" s="50" t="e">
        <f>VLOOKUP(Audit!B694,$V$13:$AE$22,2,FALSE)&amp; IF(Audit!B694=10,Audit!W694,"")</f>
        <v>#N/A</v>
      </c>
      <c r="AK1929" s="47" t="e">
        <f t="shared" si="919"/>
        <v>#N/A</v>
      </c>
      <c r="AL1929" s="50" t="e">
        <f>VLOOKUP(Audit!C694,$V$3:$AE$12,3,FALSE)&amp; IF(Audit!C694=10,Audit!V694,"")</f>
        <v>#N/A</v>
      </c>
      <c r="AM1929" s="50" t="e">
        <f>VLOOKUP(Audit!C694,$V$13:$AE$22,3,FALSE)&amp; IF(Audit!C694=10,Audit!W694,"")</f>
        <v>#N/A</v>
      </c>
      <c r="AN1929" s="47" t="e">
        <f t="shared" si="920"/>
        <v>#N/A</v>
      </c>
      <c r="AO1929" s="50" t="e">
        <f>VLOOKUP(Audit!D694,$V$3:$AE$12,4,FALSE) &amp;  Audit!T694 &amp; IF(Audit!D694=10,Audit!V694,"")</f>
        <v>#N/A</v>
      </c>
      <c r="AP1929" s="50" t="e">
        <f>VLOOKUP(Audit!D694,$V$13:$AE$22,4,FALSE)&amp; IF(Audit!D694=10,Audit!W694,"")</f>
        <v>#N/A</v>
      </c>
      <c r="AQ1929" s="47" t="e">
        <f t="shared" si="921"/>
        <v>#N/A</v>
      </c>
      <c r="AR1929" s="50" t="e">
        <f>VLOOKUP(Audit!E694,$V$3:$AE$12,5,FALSE)&amp; IF(Audit!E694=10,Audit!V694,"")</f>
        <v>#N/A</v>
      </c>
      <c r="AS1929" s="50" t="e">
        <f>VLOOKUP(Audit!E694,$V$13:$AE$22,5,FALSE)&amp; IF(Audit!E694=10,Audit!W694,"")</f>
        <v>#N/A</v>
      </c>
      <c r="AT1929" s="47" t="e">
        <f t="shared" si="922"/>
        <v>#N/A</v>
      </c>
      <c r="AU1929" s="50" t="e">
        <f>VLOOKUP(Audit!F694,$V$3:$AE$12,6,FALSE)&amp; IF(Audit!F694=10,Audit!V694,"")</f>
        <v>#N/A</v>
      </c>
      <c r="AV1929" s="50" t="e">
        <f>VLOOKUP(Audit!F694,$V$13:$AE$22,6,FALSE)&amp; IF(Audit!F694=10,Audit!W694,"")</f>
        <v>#N/A</v>
      </c>
      <c r="AW1929" s="47" t="e">
        <f t="shared" si="923"/>
        <v>#N/A</v>
      </c>
      <c r="AX1929" s="50" t="e">
        <f>VLOOKUP(Audit!G694,$V$3:$AE$12,7,FALSE)&amp; IF(Audit!G694=10,Audit!V694,"")</f>
        <v>#N/A</v>
      </c>
      <c r="AY1929" s="50" t="e">
        <f>VLOOKUP(Audit!G694,$V$13:$AE$22,7,FALSE) &amp; IF(Audit!G694=10,Audit!W694,"")</f>
        <v>#N/A</v>
      </c>
      <c r="AZ1929" s="47" t="e">
        <f t="shared" si="924"/>
        <v>#N/A</v>
      </c>
      <c r="BA1929" s="50" t="e">
        <f>VLOOKUP(Audit!H694,$V$3:$AE$12,8,FALSE)&amp; Audit!U694 &amp; IF(Audit!H694=10,Audit!V694,"")</f>
        <v>#N/A</v>
      </c>
      <c r="BB1929" s="50" t="e">
        <f>VLOOKUP(Audit!H694,$V$13:$AE$22,8,FALSE) &amp; IF(Audit!H694=10,Audit!W694,"")</f>
        <v>#N/A</v>
      </c>
      <c r="BC1929" s="47" t="e">
        <f t="shared" si="925"/>
        <v>#N/A</v>
      </c>
      <c r="BD1929" s="50" t="e">
        <f>VLOOKUP(Audit!I694,$V$3:$AE$12,9,FALSE)&amp; IF(Audit!I694=10,Audit!V694,"")</f>
        <v>#N/A</v>
      </c>
      <c r="BE1929" s="50" t="e">
        <f>VLOOKUP(Audit!I694,$V$13:$AE$22,9,FALSE) &amp; IF(Audit!I694=10,Audit!W694,"") &amp; IF(Audit!I694&lt;&gt;1,U1929,"")</f>
        <v>#N/A</v>
      </c>
      <c r="BF1929" s="47" t="e">
        <f t="shared" si="926"/>
        <v>#N/A</v>
      </c>
      <c r="BG1929" s="50" t="e">
        <f>VLOOKUP(Audit!J694,$V$3:$AE$12,10,FALSE) &amp; Audit!S694 &amp; IF(Audit!J694=10,Audit!V694,"")</f>
        <v>#N/A</v>
      </c>
      <c r="BH1929" s="50" t="e">
        <f>VLOOKUP(Audit!J694,$V$13:$AE$22,10,FALSE) &amp; IF(Audit!J694=10,Audit!W694,"") &amp; IF(Audit!J694&lt;&gt;1,U1929,"")</f>
        <v>#N/A</v>
      </c>
      <c r="BI1929" s="47" t="e">
        <f t="shared" si="927"/>
        <v>#N/A</v>
      </c>
      <c r="BJ1929" s="48" t="str">
        <f t="shared" si="928"/>
        <v/>
      </c>
      <c r="BK1929" s="48" t="str">
        <f t="shared" si="929"/>
        <v/>
      </c>
      <c r="BL1929" s="48" t="str">
        <f t="shared" si="930"/>
        <v/>
      </c>
      <c r="BM1929" s="48" t="str">
        <f t="shared" si="931"/>
        <v/>
      </c>
      <c r="BN1929" s="48" t="str">
        <f t="shared" si="932"/>
        <v/>
      </c>
      <c r="BO1929" s="48" t="str">
        <f t="shared" si="933"/>
        <v/>
      </c>
      <c r="BP1929" s="48" t="str">
        <f t="shared" si="934"/>
        <v/>
      </c>
      <c r="BQ1929" s="48" t="str">
        <f t="shared" si="935"/>
        <v/>
      </c>
      <c r="BR1929" s="48" t="str">
        <f t="shared" si="936"/>
        <v/>
      </c>
      <c r="BS1929" s="48" t="str">
        <f t="shared" si="937"/>
        <v/>
      </c>
      <c r="BT1929" s="48" t="str">
        <f t="shared" si="938"/>
        <v/>
      </c>
      <c r="BU1929" s="48" t="str">
        <f t="shared" si="939"/>
        <v/>
      </c>
    </row>
    <row r="1930" spans="1:73">
      <c r="A1930" s="10">
        <f>Audit!A695</f>
        <v>0</v>
      </c>
      <c r="B1930" s="10" t="e">
        <f t="shared" si="910"/>
        <v>#N/A</v>
      </c>
      <c r="C1930" s="17" t="e">
        <f>VLOOKUP(Audit!B695,$V$3:$AE$12,2,FALSE) &amp; VLOOKUP(Audit!B695,$V$13:$AE$22,2,FALSE)&amp; IF(Audit!B695=10,Audit!V695&amp;Audit!W695,"")</f>
        <v>#N/A</v>
      </c>
      <c r="D1930" s="17" t="e">
        <f>VLOOKUP(Audit!C695,$V$3:$AE$12,3,FALSE) &amp; VLOOKUP(Audit!C695,$V$13:$AE$22,3,FALSE) &amp;IF(Audit!C695=10,Audit!V695&amp;Audit!W695,"")</f>
        <v>#N/A</v>
      </c>
      <c r="E1930" s="17" t="e">
        <f>VLOOKUP(Audit!D695,$V$3:$AE$12,4,FALSE)&amp; Audit!T695 &amp; VLOOKUP(Audit!D695,$V$13:$AE$22,4,FALSE)&amp; IF(Audit!D695=10,Audit!V695&amp;Audit!W695,"")</f>
        <v>#N/A</v>
      </c>
      <c r="F1930" s="17" t="e">
        <f>VLOOKUP(Audit!E695,$V$3:$AE$12,5,FALSE) &amp; VLOOKUP(Audit!E695,$V$13:$AE$22,5,FALSE)&amp; IF(Audit!E695=10,Audit!V695&amp;Audit!W695,"")</f>
        <v>#N/A</v>
      </c>
      <c r="G1930" s="17" t="e">
        <f>VLOOKUP(Audit!F695,$V$3:$AE$12,6,FALSE) &amp; VLOOKUP(Audit!F695,$V$13:$AE$22,6,FALSE)&amp; IF(Audit!F695=10,Audit!V695&amp;Audit!W695,"")</f>
        <v>#N/A</v>
      </c>
      <c r="H1930" s="17" t="e">
        <f>VLOOKUP(Audit!G695,$V$3:$AE$12,7,FALSE) &amp; VLOOKUP(Audit!G695,$V$13:$AE$22,7,FALSE)&amp;IF(Audit!G695=10,Audit!V695&amp;Audit!W695,"")</f>
        <v>#N/A</v>
      </c>
      <c r="I1930" s="17" t="e">
        <f>VLOOKUP(Audit!H695,$V$3:$AE$12,8,FALSE) &amp; Audit!U695 &amp; VLOOKUP(Audit!H695,$V$13:$AE$22,8,FALSE)&amp;IF(Audit!H695=10,Audit!V695&amp;Audit!W695,"")</f>
        <v>#N/A</v>
      </c>
      <c r="J1930" s="17" t="e">
        <f>VLOOKUP(Audit!I695,$V$3:$AE$12,9,FALSE) &amp; VLOOKUP(Audit!I695,$V$13:$AE$22,9,FALSE) &amp; IF(Audit!I695=10,Audit!V695&amp;Audit!W695,"") &amp; IF(Audit!I695&lt;&gt;1,U1930,"")</f>
        <v>#N/A</v>
      </c>
      <c r="K1930" s="17" t="e">
        <f>VLOOKUP(Audit!J695,$V$3:$AE$12,10,FALSE) &amp; Audit!S695 &amp; VLOOKUP(Audit!J695,$V$13:$AE$22,10,FALSE) &amp; IF(Audit!J695=10,Audit!V695&amp;Audit!W695,"") &amp; IF(Audit!J695&lt;&gt;1,U1930,"")</f>
        <v>#N/A</v>
      </c>
      <c r="L1930" s="10">
        <f>Audit!K695</f>
        <v>0</v>
      </c>
      <c r="M1930" s="10" t="e">
        <f t="shared" si="911"/>
        <v>#N/A</v>
      </c>
      <c r="N1930" s="10" t="e">
        <f t="shared" si="912"/>
        <v>#N/A</v>
      </c>
      <c r="O1930" s="10" t="e">
        <f t="shared" si="913"/>
        <v>#N/A</v>
      </c>
      <c r="P1930" s="10" t="e">
        <f t="shared" si="914"/>
        <v>#N/A</v>
      </c>
      <c r="Q1930" s="10" t="e">
        <f t="shared" si="915"/>
        <v>#N/A</v>
      </c>
      <c r="R1930" s="10" t="e">
        <f t="shared" si="916"/>
        <v>#N/A</v>
      </c>
      <c r="S1930" s="10" t="e">
        <f t="shared" si="917"/>
        <v>#N/A</v>
      </c>
      <c r="T1930" s="10" t="e">
        <f t="shared" si="918"/>
        <v>#N/A</v>
      </c>
      <c r="U1930" s="17" t="str">
        <f>IF(Audit!M695="","",VLOOKUP(Audit!M695,$W$26:$X$35,2,FALSE)) &amp; Audit!N695 &amp; IF(Audit!O695="","",IF(Audit!N695&lt;=1.4,VLOOKUP(Audit!O695,$W$38:X1975,2,FALSE),VLOOKUP(Audit!O695,$W$51:$X$61,2,FALSE))) &amp; IF(Audit!P695="","",VLOOKUP(Audit!P695,$Y$26:$Z$35,2,FALSE) &amp; Audit!Q695 &amp; IF(Audit!O695="","",IF(Audit!Q695&lt;=1.4,VLOOKUP(Audit!R695,$Y$38:$Z$48,2,FALSE),VLOOKUP(Audit!R695,$Y$51:$Z$61,2,FALSE))))</f>
        <v/>
      </c>
      <c r="V1930" s="21"/>
      <c r="AH1930" s="49">
        <f>Audit!A695</f>
        <v>0</v>
      </c>
      <c r="AI1930" s="50" t="e">
        <f>VLOOKUP(Audit!B695,$V$3:$AE$12,2,FALSE)&amp; IF(Audit!B695=10,Audit!V695,"")</f>
        <v>#N/A</v>
      </c>
      <c r="AJ1930" s="50" t="e">
        <f>VLOOKUP(Audit!B695,$V$13:$AE$22,2,FALSE)&amp; IF(Audit!B695=10,Audit!W695,"")</f>
        <v>#N/A</v>
      </c>
      <c r="AK1930" s="47" t="e">
        <f t="shared" si="919"/>
        <v>#N/A</v>
      </c>
      <c r="AL1930" s="50" t="e">
        <f>VLOOKUP(Audit!C695,$V$3:$AE$12,3,FALSE)&amp; IF(Audit!C695=10,Audit!V695,"")</f>
        <v>#N/A</v>
      </c>
      <c r="AM1930" s="50" t="e">
        <f>VLOOKUP(Audit!C695,$V$13:$AE$22,3,FALSE)&amp; IF(Audit!C695=10,Audit!W695,"")</f>
        <v>#N/A</v>
      </c>
      <c r="AN1930" s="47" t="e">
        <f t="shared" si="920"/>
        <v>#N/A</v>
      </c>
      <c r="AO1930" s="50" t="e">
        <f>VLOOKUP(Audit!D695,$V$3:$AE$12,4,FALSE) &amp;  Audit!T695 &amp; IF(Audit!D695=10,Audit!V695,"")</f>
        <v>#N/A</v>
      </c>
      <c r="AP1930" s="50" t="e">
        <f>VLOOKUP(Audit!D695,$V$13:$AE$22,4,FALSE)&amp; IF(Audit!D695=10,Audit!W695,"")</f>
        <v>#N/A</v>
      </c>
      <c r="AQ1930" s="47" t="e">
        <f t="shared" si="921"/>
        <v>#N/A</v>
      </c>
      <c r="AR1930" s="50" t="e">
        <f>VLOOKUP(Audit!E695,$V$3:$AE$12,5,FALSE)&amp; IF(Audit!E695=10,Audit!V695,"")</f>
        <v>#N/A</v>
      </c>
      <c r="AS1930" s="50" t="e">
        <f>VLOOKUP(Audit!E695,$V$13:$AE$22,5,FALSE)&amp; IF(Audit!E695=10,Audit!W695,"")</f>
        <v>#N/A</v>
      </c>
      <c r="AT1930" s="47" t="e">
        <f t="shared" si="922"/>
        <v>#N/A</v>
      </c>
      <c r="AU1930" s="50" t="e">
        <f>VLOOKUP(Audit!F695,$V$3:$AE$12,6,FALSE)&amp; IF(Audit!F695=10,Audit!V695,"")</f>
        <v>#N/A</v>
      </c>
      <c r="AV1930" s="50" t="e">
        <f>VLOOKUP(Audit!F695,$V$13:$AE$22,6,FALSE)&amp; IF(Audit!F695=10,Audit!W695,"")</f>
        <v>#N/A</v>
      </c>
      <c r="AW1930" s="47" t="e">
        <f t="shared" si="923"/>
        <v>#N/A</v>
      </c>
      <c r="AX1930" s="50" t="e">
        <f>VLOOKUP(Audit!G695,$V$3:$AE$12,7,FALSE)&amp; IF(Audit!G695=10,Audit!V695,"")</f>
        <v>#N/A</v>
      </c>
      <c r="AY1930" s="50" t="e">
        <f>VLOOKUP(Audit!G695,$V$13:$AE$22,7,FALSE) &amp; IF(Audit!G695=10,Audit!W695,"")</f>
        <v>#N/A</v>
      </c>
      <c r="AZ1930" s="47" t="e">
        <f t="shared" si="924"/>
        <v>#N/A</v>
      </c>
      <c r="BA1930" s="50" t="e">
        <f>VLOOKUP(Audit!H695,$V$3:$AE$12,8,FALSE)&amp; Audit!U695 &amp; IF(Audit!H695=10,Audit!V695,"")</f>
        <v>#N/A</v>
      </c>
      <c r="BB1930" s="50" t="e">
        <f>VLOOKUP(Audit!H695,$V$13:$AE$22,8,FALSE) &amp; IF(Audit!H695=10,Audit!W695,"")</f>
        <v>#N/A</v>
      </c>
      <c r="BC1930" s="47" t="e">
        <f t="shared" si="925"/>
        <v>#N/A</v>
      </c>
      <c r="BD1930" s="50" t="e">
        <f>VLOOKUP(Audit!I695,$V$3:$AE$12,9,FALSE)&amp; IF(Audit!I695=10,Audit!V695,"")</f>
        <v>#N/A</v>
      </c>
      <c r="BE1930" s="50" t="e">
        <f>VLOOKUP(Audit!I695,$V$13:$AE$22,9,FALSE) &amp; IF(Audit!I695=10,Audit!W695,"") &amp; IF(Audit!I695&lt;&gt;1,U1930,"")</f>
        <v>#N/A</v>
      </c>
      <c r="BF1930" s="47" t="e">
        <f t="shared" si="926"/>
        <v>#N/A</v>
      </c>
      <c r="BG1930" s="50" t="e">
        <f>VLOOKUP(Audit!J695,$V$3:$AE$12,10,FALSE) &amp; Audit!S695 &amp; IF(Audit!J695=10,Audit!V695,"")</f>
        <v>#N/A</v>
      </c>
      <c r="BH1930" s="50" t="e">
        <f>VLOOKUP(Audit!J695,$V$13:$AE$22,10,FALSE) &amp; IF(Audit!J695=10,Audit!W695,"") &amp; IF(Audit!J695&lt;&gt;1,U1930,"")</f>
        <v>#N/A</v>
      </c>
      <c r="BI1930" s="47" t="e">
        <f t="shared" si="927"/>
        <v>#N/A</v>
      </c>
      <c r="BJ1930" s="48" t="str">
        <f t="shared" si="928"/>
        <v/>
      </c>
      <c r="BK1930" s="48" t="str">
        <f t="shared" si="929"/>
        <v/>
      </c>
      <c r="BL1930" s="48" t="str">
        <f t="shared" si="930"/>
        <v/>
      </c>
      <c r="BM1930" s="48" t="str">
        <f t="shared" si="931"/>
        <v/>
      </c>
      <c r="BN1930" s="48" t="str">
        <f t="shared" si="932"/>
        <v/>
      </c>
      <c r="BO1930" s="48" t="str">
        <f t="shared" si="933"/>
        <v/>
      </c>
      <c r="BP1930" s="48" t="str">
        <f t="shared" si="934"/>
        <v/>
      </c>
      <c r="BQ1930" s="48" t="str">
        <f t="shared" si="935"/>
        <v/>
      </c>
      <c r="BR1930" s="48" t="str">
        <f t="shared" si="936"/>
        <v/>
      </c>
      <c r="BS1930" s="48" t="str">
        <f t="shared" si="937"/>
        <v/>
      </c>
      <c r="BT1930" s="48" t="str">
        <f t="shared" si="938"/>
        <v/>
      </c>
      <c r="BU1930" s="48" t="str">
        <f t="shared" si="939"/>
        <v/>
      </c>
    </row>
    <row r="1931" spans="1:73">
      <c r="A1931" s="10">
        <f>Audit!A696</f>
        <v>0</v>
      </c>
      <c r="B1931" s="10" t="e">
        <f t="shared" si="910"/>
        <v>#N/A</v>
      </c>
      <c r="C1931" s="17" t="e">
        <f>VLOOKUP(Audit!B696,$V$3:$AE$12,2,FALSE) &amp; VLOOKUP(Audit!B696,$V$13:$AE$22,2,FALSE)&amp; IF(Audit!B696=10,Audit!V696&amp;Audit!W696,"")</f>
        <v>#N/A</v>
      </c>
      <c r="D1931" s="17" t="e">
        <f>VLOOKUP(Audit!C696,$V$3:$AE$12,3,FALSE) &amp; VLOOKUP(Audit!C696,$V$13:$AE$22,3,FALSE) &amp;IF(Audit!C696=10,Audit!V696&amp;Audit!W696,"")</f>
        <v>#N/A</v>
      </c>
      <c r="E1931" s="17" t="e">
        <f>VLOOKUP(Audit!D696,$V$3:$AE$12,4,FALSE)&amp; Audit!T696 &amp; VLOOKUP(Audit!D696,$V$13:$AE$22,4,FALSE)&amp; IF(Audit!D696=10,Audit!V696&amp;Audit!W696,"")</f>
        <v>#N/A</v>
      </c>
      <c r="F1931" s="17" t="e">
        <f>VLOOKUP(Audit!E696,$V$3:$AE$12,5,FALSE) &amp; VLOOKUP(Audit!E696,$V$13:$AE$22,5,FALSE)&amp; IF(Audit!E696=10,Audit!V696&amp;Audit!W696,"")</f>
        <v>#N/A</v>
      </c>
      <c r="G1931" s="17" t="e">
        <f>VLOOKUP(Audit!F696,$V$3:$AE$12,6,FALSE) &amp; VLOOKUP(Audit!F696,$V$13:$AE$22,6,FALSE)&amp; IF(Audit!F696=10,Audit!V696&amp;Audit!W696,"")</f>
        <v>#N/A</v>
      </c>
      <c r="H1931" s="17" t="e">
        <f>VLOOKUP(Audit!G696,$V$3:$AE$12,7,FALSE) &amp; VLOOKUP(Audit!G696,$V$13:$AE$22,7,FALSE)&amp;IF(Audit!G696=10,Audit!V696&amp;Audit!W696,"")</f>
        <v>#N/A</v>
      </c>
      <c r="I1931" s="17" t="e">
        <f>VLOOKUP(Audit!H696,$V$3:$AE$12,8,FALSE) &amp; Audit!U696 &amp; VLOOKUP(Audit!H696,$V$13:$AE$22,8,FALSE)&amp;IF(Audit!H696=10,Audit!V696&amp;Audit!W696,"")</f>
        <v>#N/A</v>
      </c>
      <c r="J1931" s="17" t="e">
        <f>VLOOKUP(Audit!I696,$V$3:$AE$12,9,FALSE) &amp; VLOOKUP(Audit!I696,$V$13:$AE$22,9,FALSE) &amp; IF(Audit!I696=10,Audit!V696&amp;Audit!W696,"") &amp; IF(Audit!I696&lt;&gt;1,U1931,"")</f>
        <v>#N/A</v>
      </c>
      <c r="K1931" s="17" t="e">
        <f>VLOOKUP(Audit!J696,$V$3:$AE$12,10,FALSE) &amp; Audit!S696 &amp; VLOOKUP(Audit!J696,$V$13:$AE$22,10,FALSE) &amp; IF(Audit!J696=10,Audit!V696&amp;Audit!W696,"") &amp; IF(Audit!J696&lt;&gt;1,U1931,"")</f>
        <v>#N/A</v>
      </c>
      <c r="L1931" s="10">
        <f>Audit!K696</f>
        <v>0</v>
      </c>
      <c r="M1931" s="10" t="e">
        <f t="shared" si="911"/>
        <v>#N/A</v>
      </c>
      <c r="N1931" s="10" t="e">
        <f t="shared" si="912"/>
        <v>#N/A</v>
      </c>
      <c r="O1931" s="10" t="e">
        <f t="shared" si="913"/>
        <v>#N/A</v>
      </c>
      <c r="P1931" s="10" t="e">
        <f t="shared" si="914"/>
        <v>#N/A</v>
      </c>
      <c r="Q1931" s="10" t="e">
        <f t="shared" si="915"/>
        <v>#N/A</v>
      </c>
      <c r="R1931" s="10" t="e">
        <f t="shared" si="916"/>
        <v>#N/A</v>
      </c>
      <c r="S1931" s="10" t="e">
        <f t="shared" si="917"/>
        <v>#N/A</v>
      </c>
      <c r="T1931" s="10" t="e">
        <f t="shared" si="918"/>
        <v>#N/A</v>
      </c>
      <c r="U1931" s="17" t="str">
        <f>IF(Audit!M696="","",VLOOKUP(Audit!M696,$W$26:$X$35,2,FALSE)) &amp; Audit!N696 &amp; IF(Audit!O696="","",IF(Audit!N696&lt;=1.4,VLOOKUP(Audit!O696,$W$38:X1976,2,FALSE),VLOOKUP(Audit!O696,$W$51:$X$61,2,FALSE))) &amp; IF(Audit!P696="","",VLOOKUP(Audit!P696,$Y$26:$Z$35,2,FALSE) &amp; Audit!Q696 &amp; IF(Audit!O696="","",IF(Audit!Q696&lt;=1.4,VLOOKUP(Audit!R696,$Y$38:$Z$48,2,FALSE),VLOOKUP(Audit!R696,$Y$51:$Z$61,2,FALSE))))</f>
        <v/>
      </c>
      <c r="V1931" s="21"/>
      <c r="AH1931" s="49">
        <f>Audit!A696</f>
        <v>0</v>
      </c>
      <c r="AI1931" s="50" t="e">
        <f>VLOOKUP(Audit!B696,$V$3:$AE$12,2,FALSE)&amp; IF(Audit!B696=10,Audit!V696,"")</f>
        <v>#N/A</v>
      </c>
      <c r="AJ1931" s="50" t="e">
        <f>VLOOKUP(Audit!B696,$V$13:$AE$22,2,FALSE)&amp; IF(Audit!B696=10,Audit!W696,"")</f>
        <v>#N/A</v>
      </c>
      <c r="AK1931" s="47" t="e">
        <f t="shared" si="919"/>
        <v>#N/A</v>
      </c>
      <c r="AL1931" s="50" t="e">
        <f>VLOOKUP(Audit!C696,$V$3:$AE$12,3,FALSE)&amp; IF(Audit!C696=10,Audit!V696,"")</f>
        <v>#N/A</v>
      </c>
      <c r="AM1931" s="50" t="e">
        <f>VLOOKUP(Audit!C696,$V$13:$AE$22,3,FALSE)&amp; IF(Audit!C696=10,Audit!W696,"")</f>
        <v>#N/A</v>
      </c>
      <c r="AN1931" s="47" t="e">
        <f t="shared" si="920"/>
        <v>#N/A</v>
      </c>
      <c r="AO1931" s="50" t="e">
        <f>VLOOKUP(Audit!D696,$V$3:$AE$12,4,FALSE) &amp;  Audit!T696 &amp; IF(Audit!D696=10,Audit!V696,"")</f>
        <v>#N/A</v>
      </c>
      <c r="AP1931" s="50" t="e">
        <f>VLOOKUP(Audit!D696,$V$13:$AE$22,4,FALSE)&amp; IF(Audit!D696=10,Audit!W696,"")</f>
        <v>#N/A</v>
      </c>
      <c r="AQ1931" s="47" t="e">
        <f t="shared" si="921"/>
        <v>#N/A</v>
      </c>
      <c r="AR1931" s="50" t="e">
        <f>VLOOKUP(Audit!E696,$V$3:$AE$12,5,FALSE)&amp; IF(Audit!E696=10,Audit!V696,"")</f>
        <v>#N/A</v>
      </c>
      <c r="AS1931" s="50" t="e">
        <f>VLOOKUP(Audit!E696,$V$13:$AE$22,5,FALSE)&amp; IF(Audit!E696=10,Audit!W696,"")</f>
        <v>#N/A</v>
      </c>
      <c r="AT1931" s="47" t="e">
        <f t="shared" si="922"/>
        <v>#N/A</v>
      </c>
      <c r="AU1931" s="50" t="e">
        <f>VLOOKUP(Audit!F696,$V$3:$AE$12,6,FALSE)&amp; IF(Audit!F696=10,Audit!V696,"")</f>
        <v>#N/A</v>
      </c>
      <c r="AV1931" s="50" t="e">
        <f>VLOOKUP(Audit!F696,$V$13:$AE$22,6,FALSE)&amp; IF(Audit!F696=10,Audit!W696,"")</f>
        <v>#N/A</v>
      </c>
      <c r="AW1931" s="47" t="e">
        <f t="shared" si="923"/>
        <v>#N/A</v>
      </c>
      <c r="AX1931" s="50" t="e">
        <f>VLOOKUP(Audit!G696,$V$3:$AE$12,7,FALSE)&amp; IF(Audit!G696=10,Audit!V696,"")</f>
        <v>#N/A</v>
      </c>
      <c r="AY1931" s="50" t="e">
        <f>VLOOKUP(Audit!G696,$V$13:$AE$22,7,FALSE) &amp; IF(Audit!G696=10,Audit!W696,"")</f>
        <v>#N/A</v>
      </c>
      <c r="AZ1931" s="47" t="e">
        <f t="shared" si="924"/>
        <v>#N/A</v>
      </c>
      <c r="BA1931" s="50" t="e">
        <f>VLOOKUP(Audit!H696,$V$3:$AE$12,8,FALSE)&amp; Audit!U696 &amp; IF(Audit!H696=10,Audit!V696,"")</f>
        <v>#N/A</v>
      </c>
      <c r="BB1931" s="50" t="e">
        <f>VLOOKUP(Audit!H696,$V$13:$AE$22,8,FALSE) &amp; IF(Audit!H696=10,Audit!W696,"")</f>
        <v>#N/A</v>
      </c>
      <c r="BC1931" s="47" t="e">
        <f t="shared" si="925"/>
        <v>#N/A</v>
      </c>
      <c r="BD1931" s="50" t="e">
        <f>VLOOKUP(Audit!I696,$V$3:$AE$12,9,FALSE)&amp; IF(Audit!I696=10,Audit!V696,"")</f>
        <v>#N/A</v>
      </c>
      <c r="BE1931" s="50" t="e">
        <f>VLOOKUP(Audit!I696,$V$13:$AE$22,9,FALSE) &amp; IF(Audit!I696=10,Audit!W696,"") &amp; IF(Audit!I696&lt;&gt;1,U1931,"")</f>
        <v>#N/A</v>
      </c>
      <c r="BF1931" s="47" t="e">
        <f t="shared" si="926"/>
        <v>#N/A</v>
      </c>
      <c r="BG1931" s="50" t="e">
        <f>VLOOKUP(Audit!J696,$V$3:$AE$12,10,FALSE) &amp; Audit!S696 &amp; IF(Audit!J696=10,Audit!V696,"")</f>
        <v>#N/A</v>
      </c>
      <c r="BH1931" s="50" t="e">
        <f>VLOOKUP(Audit!J696,$V$13:$AE$22,10,FALSE) &amp; IF(Audit!J696=10,Audit!W696,"") &amp; IF(Audit!J696&lt;&gt;1,U1931,"")</f>
        <v>#N/A</v>
      </c>
      <c r="BI1931" s="47" t="e">
        <f t="shared" si="927"/>
        <v>#N/A</v>
      </c>
      <c r="BJ1931" s="48" t="str">
        <f t="shared" si="928"/>
        <v/>
      </c>
      <c r="BK1931" s="48" t="str">
        <f t="shared" si="929"/>
        <v/>
      </c>
      <c r="BL1931" s="48" t="str">
        <f t="shared" si="930"/>
        <v/>
      </c>
      <c r="BM1931" s="48" t="str">
        <f t="shared" si="931"/>
        <v/>
      </c>
      <c r="BN1931" s="48" t="str">
        <f t="shared" si="932"/>
        <v/>
      </c>
      <c r="BO1931" s="48" t="str">
        <f t="shared" si="933"/>
        <v/>
      </c>
      <c r="BP1931" s="48" t="str">
        <f t="shared" si="934"/>
        <v/>
      </c>
      <c r="BQ1931" s="48" t="str">
        <f t="shared" si="935"/>
        <v/>
      </c>
      <c r="BR1931" s="48" t="str">
        <f t="shared" si="936"/>
        <v/>
      </c>
      <c r="BS1931" s="48" t="str">
        <f t="shared" si="937"/>
        <v/>
      </c>
      <c r="BT1931" s="48" t="str">
        <f t="shared" si="938"/>
        <v/>
      </c>
      <c r="BU1931" s="48" t="str">
        <f t="shared" si="939"/>
        <v/>
      </c>
    </row>
    <row r="1932" spans="1:73">
      <c r="A1932" s="10">
        <f>Audit!A697</f>
        <v>0</v>
      </c>
      <c r="B1932" s="10" t="e">
        <f t="shared" si="910"/>
        <v>#N/A</v>
      </c>
      <c r="C1932" s="17" t="e">
        <f>VLOOKUP(Audit!B697,$V$3:$AE$12,2,FALSE) &amp; VLOOKUP(Audit!B697,$V$13:$AE$22,2,FALSE)&amp; IF(Audit!B697=10,Audit!V697&amp;Audit!W697,"")</f>
        <v>#N/A</v>
      </c>
      <c r="D1932" s="17" t="e">
        <f>VLOOKUP(Audit!C697,$V$3:$AE$12,3,FALSE) &amp; VLOOKUP(Audit!C697,$V$13:$AE$22,3,FALSE) &amp;IF(Audit!C697=10,Audit!V697&amp;Audit!W697,"")</f>
        <v>#N/A</v>
      </c>
      <c r="E1932" s="17" t="e">
        <f>VLOOKUP(Audit!D697,$V$3:$AE$12,4,FALSE)&amp; Audit!T697 &amp; VLOOKUP(Audit!D697,$V$13:$AE$22,4,FALSE)&amp; IF(Audit!D697=10,Audit!V697&amp;Audit!W697,"")</f>
        <v>#N/A</v>
      </c>
      <c r="F1932" s="17" t="e">
        <f>VLOOKUP(Audit!E697,$V$3:$AE$12,5,FALSE) &amp; VLOOKUP(Audit!E697,$V$13:$AE$22,5,FALSE)&amp; IF(Audit!E697=10,Audit!V697&amp;Audit!W697,"")</f>
        <v>#N/A</v>
      </c>
      <c r="G1932" s="17" t="e">
        <f>VLOOKUP(Audit!F697,$V$3:$AE$12,6,FALSE) &amp; VLOOKUP(Audit!F697,$V$13:$AE$22,6,FALSE)&amp; IF(Audit!F697=10,Audit!V697&amp;Audit!W697,"")</f>
        <v>#N/A</v>
      </c>
      <c r="H1932" s="17" t="e">
        <f>VLOOKUP(Audit!G697,$V$3:$AE$12,7,FALSE) &amp; VLOOKUP(Audit!G697,$V$13:$AE$22,7,FALSE)&amp;IF(Audit!G697=10,Audit!V697&amp;Audit!W697,"")</f>
        <v>#N/A</v>
      </c>
      <c r="I1932" s="17" t="e">
        <f>VLOOKUP(Audit!H697,$V$3:$AE$12,8,FALSE) &amp; Audit!U697 &amp; VLOOKUP(Audit!H697,$V$13:$AE$22,8,FALSE)&amp;IF(Audit!H697=10,Audit!V697&amp;Audit!W697,"")</f>
        <v>#N/A</v>
      </c>
      <c r="J1932" s="17" t="e">
        <f>VLOOKUP(Audit!I697,$V$3:$AE$12,9,FALSE) &amp; VLOOKUP(Audit!I697,$V$13:$AE$22,9,FALSE) &amp; IF(Audit!I697=10,Audit!V697&amp;Audit!W697,"") &amp; IF(Audit!I697&lt;&gt;1,U1932,"")</f>
        <v>#N/A</v>
      </c>
      <c r="K1932" s="17" t="e">
        <f>VLOOKUP(Audit!J697,$V$3:$AE$12,10,FALSE) &amp; Audit!S697 &amp; VLOOKUP(Audit!J697,$V$13:$AE$22,10,FALSE) &amp; IF(Audit!J697=10,Audit!V697&amp;Audit!W697,"") &amp; IF(Audit!J697&lt;&gt;1,U1932,"")</f>
        <v>#N/A</v>
      </c>
      <c r="L1932" s="10">
        <f>Audit!K697</f>
        <v>0</v>
      </c>
      <c r="M1932" s="10" t="e">
        <f t="shared" si="911"/>
        <v>#N/A</v>
      </c>
      <c r="N1932" s="10" t="e">
        <f t="shared" si="912"/>
        <v>#N/A</v>
      </c>
      <c r="O1932" s="10" t="e">
        <f t="shared" si="913"/>
        <v>#N/A</v>
      </c>
      <c r="P1932" s="10" t="e">
        <f t="shared" si="914"/>
        <v>#N/A</v>
      </c>
      <c r="Q1932" s="10" t="e">
        <f t="shared" si="915"/>
        <v>#N/A</v>
      </c>
      <c r="R1932" s="10" t="e">
        <f t="shared" si="916"/>
        <v>#N/A</v>
      </c>
      <c r="S1932" s="10" t="e">
        <f t="shared" si="917"/>
        <v>#N/A</v>
      </c>
      <c r="T1932" s="10" t="e">
        <f t="shared" si="918"/>
        <v>#N/A</v>
      </c>
      <c r="U1932" s="17" t="str">
        <f>IF(Audit!M697="","",VLOOKUP(Audit!M697,$W$26:$X$35,2,FALSE)) &amp; Audit!N697 &amp; IF(Audit!O697="","",IF(Audit!N697&lt;=1.4,VLOOKUP(Audit!O697,$W$38:X1977,2,FALSE),VLOOKUP(Audit!O697,$W$51:$X$61,2,FALSE))) &amp; IF(Audit!P697="","",VLOOKUP(Audit!P697,$Y$26:$Z$35,2,FALSE) &amp; Audit!Q697 &amp; IF(Audit!O697="","",IF(Audit!Q697&lt;=1.4,VLOOKUP(Audit!R697,$Y$38:$Z$48,2,FALSE),VLOOKUP(Audit!R697,$Y$51:$Z$61,2,FALSE))))</f>
        <v/>
      </c>
      <c r="V1932" s="21"/>
      <c r="AH1932" s="49">
        <f>Audit!A697</f>
        <v>0</v>
      </c>
      <c r="AI1932" s="50" t="e">
        <f>VLOOKUP(Audit!B697,$V$3:$AE$12,2,FALSE)&amp; IF(Audit!B697=10,Audit!V697,"")</f>
        <v>#N/A</v>
      </c>
      <c r="AJ1932" s="50" t="e">
        <f>VLOOKUP(Audit!B697,$V$13:$AE$22,2,FALSE)&amp; IF(Audit!B697=10,Audit!W697,"")</f>
        <v>#N/A</v>
      </c>
      <c r="AK1932" s="47" t="e">
        <f t="shared" si="919"/>
        <v>#N/A</v>
      </c>
      <c r="AL1932" s="50" t="e">
        <f>VLOOKUP(Audit!C697,$V$3:$AE$12,3,FALSE)&amp; IF(Audit!C697=10,Audit!V697,"")</f>
        <v>#N/A</v>
      </c>
      <c r="AM1932" s="50" t="e">
        <f>VLOOKUP(Audit!C697,$V$13:$AE$22,3,FALSE)&amp; IF(Audit!C697=10,Audit!W697,"")</f>
        <v>#N/A</v>
      </c>
      <c r="AN1932" s="47" t="e">
        <f t="shared" si="920"/>
        <v>#N/A</v>
      </c>
      <c r="AO1932" s="50" t="e">
        <f>VLOOKUP(Audit!D697,$V$3:$AE$12,4,FALSE) &amp;  Audit!T697 &amp; IF(Audit!D697=10,Audit!V697,"")</f>
        <v>#N/A</v>
      </c>
      <c r="AP1932" s="50" t="e">
        <f>VLOOKUP(Audit!D697,$V$13:$AE$22,4,FALSE)&amp; IF(Audit!D697=10,Audit!W697,"")</f>
        <v>#N/A</v>
      </c>
      <c r="AQ1932" s="47" t="e">
        <f t="shared" si="921"/>
        <v>#N/A</v>
      </c>
      <c r="AR1932" s="50" t="e">
        <f>VLOOKUP(Audit!E697,$V$3:$AE$12,5,FALSE)&amp; IF(Audit!E697=10,Audit!V697,"")</f>
        <v>#N/A</v>
      </c>
      <c r="AS1932" s="50" t="e">
        <f>VLOOKUP(Audit!E697,$V$13:$AE$22,5,FALSE)&amp; IF(Audit!E697=10,Audit!W697,"")</f>
        <v>#N/A</v>
      </c>
      <c r="AT1932" s="47" t="e">
        <f t="shared" si="922"/>
        <v>#N/A</v>
      </c>
      <c r="AU1932" s="50" t="e">
        <f>VLOOKUP(Audit!F697,$V$3:$AE$12,6,FALSE)&amp; IF(Audit!F697=10,Audit!V697,"")</f>
        <v>#N/A</v>
      </c>
      <c r="AV1932" s="50" t="e">
        <f>VLOOKUP(Audit!F697,$V$13:$AE$22,6,FALSE)&amp; IF(Audit!F697=10,Audit!W697,"")</f>
        <v>#N/A</v>
      </c>
      <c r="AW1932" s="47" t="e">
        <f t="shared" si="923"/>
        <v>#N/A</v>
      </c>
      <c r="AX1932" s="50" t="e">
        <f>VLOOKUP(Audit!G697,$V$3:$AE$12,7,FALSE)&amp; IF(Audit!G697=10,Audit!V697,"")</f>
        <v>#N/A</v>
      </c>
      <c r="AY1932" s="50" t="e">
        <f>VLOOKUP(Audit!G697,$V$13:$AE$22,7,FALSE) &amp; IF(Audit!G697=10,Audit!W697,"")</f>
        <v>#N/A</v>
      </c>
      <c r="AZ1932" s="47" t="e">
        <f t="shared" si="924"/>
        <v>#N/A</v>
      </c>
      <c r="BA1932" s="50" t="e">
        <f>VLOOKUP(Audit!H697,$V$3:$AE$12,8,FALSE)&amp; Audit!U697 &amp; IF(Audit!H697=10,Audit!V697,"")</f>
        <v>#N/A</v>
      </c>
      <c r="BB1932" s="50" t="e">
        <f>VLOOKUP(Audit!H697,$V$13:$AE$22,8,FALSE) &amp; IF(Audit!H697=10,Audit!W697,"")</f>
        <v>#N/A</v>
      </c>
      <c r="BC1932" s="47" t="e">
        <f t="shared" si="925"/>
        <v>#N/A</v>
      </c>
      <c r="BD1932" s="50" t="e">
        <f>VLOOKUP(Audit!I697,$V$3:$AE$12,9,FALSE)&amp; IF(Audit!I697=10,Audit!V697,"")</f>
        <v>#N/A</v>
      </c>
      <c r="BE1932" s="50" t="e">
        <f>VLOOKUP(Audit!I697,$V$13:$AE$22,9,FALSE) &amp; IF(Audit!I697=10,Audit!W697,"") &amp; IF(Audit!I697&lt;&gt;1,U1932,"")</f>
        <v>#N/A</v>
      </c>
      <c r="BF1932" s="47" t="e">
        <f t="shared" si="926"/>
        <v>#N/A</v>
      </c>
      <c r="BG1932" s="50" t="e">
        <f>VLOOKUP(Audit!J697,$V$3:$AE$12,10,FALSE) &amp; Audit!S697 &amp; IF(Audit!J697=10,Audit!V697,"")</f>
        <v>#N/A</v>
      </c>
      <c r="BH1932" s="50" t="e">
        <f>VLOOKUP(Audit!J697,$V$13:$AE$22,10,FALSE) &amp; IF(Audit!J697=10,Audit!W697,"") &amp; IF(Audit!J697&lt;&gt;1,U1932,"")</f>
        <v>#N/A</v>
      </c>
      <c r="BI1932" s="47" t="e">
        <f t="shared" si="927"/>
        <v>#N/A</v>
      </c>
      <c r="BJ1932" s="48" t="str">
        <f t="shared" si="928"/>
        <v/>
      </c>
      <c r="BK1932" s="48" t="str">
        <f t="shared" si="929"/>
        <v/>
      </c>
      <c r="BL1932" s="48" t="str">
        <f t="shared" si="930"/>
        <v/>
      </c>
      <c r="BM1932" s="48" t="str">
        <f t="shared" si="931"/>
        <v/>
      </c>
      <c r="BN1932" s="48" t="str">
        <f t="shared" si="932"/>
        <v/>
      </c>
      <c r="BO1932" s="48" t="str">
        <f t="shared" si="933"/>
        <v/>
      </c>
      <c r="BP1932" s="48" t="str">
        <f t="shared" si="934"/>
        <v/>
      </c>
      <c r="BQ1932" s="48" t="str">
        <f t="shared" si="935"/>
        <v/>
      </c>
      <c r="BR1932" s="48" t="str">
        <f t="shared" si="936"/>
        <v/>
      </c>
      <c r="BS1932" s="48" t="str">
        <f t="shared" si="937"/>
        <v/>
      </c>
      <c r="BT1932" s="48" t="str">
        <f t="shared" si="938"/>
        <v/>
      </c>
      <c r="BU1932" s="48" t="str">
        <f t="shared" si="939"/>
        <v/>
      </c>
    </row>
    <row r="1933" spans="1:73">
      <c r="A1933" s="10">
        <f>Audit!A698</f>
        <v>0</v>
      </c>
      <c r="B1933" s="10" t="e">
        <f t="shared" si="910"/>
        <v>#N/A</v>
      </c>
      <c r="C1933" s="17" t="e">
        <f>VLOOKUP(Audit!B698,$V$3:$AE$12,2,FALSE) &amp; VLOOKUP(Audit!B698,$V$13:$AE$22,2,FALSE)&amp; IF(Audit!B698=10,Audit!V698&amp;Audit!W698,"")</f>
        <v>#N/A</v>
      </c>
      <c r="D1933" s="17" t="e">
        <f>VLOOKUP(Audit!C698,$V$3:$AE$12,3,FALSE) &amp; VLOOKUP(Audit!C698,$V$13:$AE$22,3,FALSE) &amp;IF(Audit!C698=10,Audit!V698&amp;Audit!W698,"")</f>
        <v>#N/A</v>
      </c>
      <c r="E1933" s="17" t="e">
        <f>VLOOKUP(Audit!D698,$V$3:$AE$12,4,FALSE)&amp; Audit!T698 &amp; VLOOKUP(Audit!D698,$V$13:$AE$22,4,FALSE)&amp; IF(Audit!D698=10,Audit!V698&amp;Audit!W698,"")</f>
        <v>#N/A</v>
      </c>
      <c r="F1933" s="17" t="e">
        <f>VLOOKUP(Audit!E698,$V$3:$AE$12,5,FALSE) &amp; VLOOKUP(Audit!E698,$V$13:$AE$22,5,FALSE)&amp; IF(Audit!E698=10,Audit!V698&amp;Audit!W698,"")</f>
        <v>#N/A</v>
      </c>
      <c r="G1933" s="17" t="e">
        <f>VLOOKUP(Audit!F698,$V$3:$AE$12,6,FALSE) &amp; VLOOKUP(Audit!F698,$V$13:$AE$22,6,FALSE)&amp; IF(Audit!F698=10,Audit!V698&amp;Audit!W698,"")</f>
        <v>#N/A</v>
      </c>
      <c r="H1933" s="17" t="e">
        <f>VLOOKUP(Audit!G698,$V$3:$AE$12,7,FALSE) &amp; VLOOKUP(Audit!G698,$V$13:$AE$22,7,FALSE)&amp;IF(Audit!G698=10,Audit!V698&amp;Audit!W698,"")</f>
        <v>#N/A</v>
      </c>
      <c r="I1933" s="17" t="e">
        <f>VLOOKUP(Audit!H698,$V$3:$AE$12,8,FALSE) &amp; Audit!U698 &amp; VLOOKUP(Audit!H698,$V$13:$AE$22,8,FALSE)&amp;IF(Audit!H698=10,Audit!V698&amp;Audit!W698,"")</f>
        <v>#N/A</v>
      </c>
      <c r="J1933" s="17" t="e">
        <f>VLOOKUP(Audit!I698,$V$3:$AE$12,9,FALSE) &amp; VLOOKUP(Audit!I698,$V$13:$AE$22,9,FALSE) &amp; IF(Audit!I698=10,Audit!V698&amp;Audit!W698,"") &amp; IF(Audit!I698&lt;&gt;1,U1933,"")</f>
        <v>#N/A</v>
      </c>
      <c r="K1933" s="17" t="e">
        <f>VLOOKUP(Audit!J698,$V$3:$AE$12,10,FALSE) &amp; Audit!S698 &amp; VLOOKUP(Audit!J698,$V$13:$AE$22,10,FALSE) &amp; IF(Audit!J698=10,Audit!V698&amp;Audit!W698,"") &amp; IF(Audit!J698&lt;&gt;1,U1933,"")</f>
        <v>#N/A</v>
      </c>
      <c r="L1933" s="10">
        <f>Audit!K698</f>
        <v>0</v>
      </c>
      <c r="M1933" s="10" t="e">
        <f t="shared" si="911"/>
        <v>#N/A</v>
      </c>
      <c r="N1933" s="10" t="e">
        <f t="shared" si="912"/>
        <v>#N/A</v>
      </c>
      <c r="O1933" s="10" t="e">
        <f t="shared" si="913"/>
        <v>#N/A</v>
      </c>
      <c r="P1933" s="10" t="e">
        <f t="shared" si="914"/>
        <v>#N/A</v>
      </c>
      <c r="Q1933" s="10" t="e">
        <f t="shared" si="915"/>
        <v>#N/A</v>
      </c>
      <c r="R1933" s="10" t="e">
        <f t="shared" si="916"/>
        <v>#N/A</v>
      </c>
      <c r="S1933" s="10" t="e">
        <f t="shared" si="917"/>
        <v>#N/A</v>
      </c>
      <c r="T1933" s="10" t="e">
        <f t="shared" si="918"/>
        <v>#N/A</v>
      </c>
      <c r="U1933" s="17" t="str">
        <f>IF(Audit!M698="","",VLOOKUP(Audit!M698,$W$26:$X$35,2,FALSE)) &amp; Audit!N698 &amp; IF(Audit!O698="","",IF(Audit!N698&lt;=1.4,VLOOKUP(Audit!O698,$W$38:X1978,2,FALSE),VLOOKUP(Audit!O698,$W$51:$X$61,2,FALSE))) &amp; IF(Audit!P698="","",VLOOKUP(Audit!P698,$Y$26:$Z$35,2,FALSE) &amp; Audit!Q698 &amp; IF(Audit!O698="","",IF(Audit!Q698&lt;=1.4,VLOOKUP(Audit!R698,$Y$38:$Z$48,2,FALSE),VLOOKUP(Audit!R698,$Y$51:$Z$61,2,FALSE))))</f>
        <v/>
      </c>
      <c r="V1933" s="21"/>
      <c r="AH1933" s="49">
        <f>Audit!A698</f>
        <v>0</v>
      </c>
      <c r="AI1933" s="50" t="e">
        <f>VLOOKUP(Audit!B698,$V$3:$AE$12,2,FALSE)&amp; IF(Audit!B698=10,Audit!V698,"")</f>
        <v>#N/A</v>
      </c>
      <c r="AJ1933" s="50" t="e">
        <f>VLOOKUP(Audit!B698,$V$13:$AE$22,2,FALSE)&amp; IF(Audit!B698=10,Audit!W698,"")</f>
        <v>#N/A</v>
      </c>
      <c r="AK1933" s="47" t="e">
        <f t="shared" si="919"/>
        <v>#N/A</v>
      </c>
      <c r="AL1933" s="50" t="e">
        <f>VLOOKUP(Audit!C698,$V$3:$AE$12,3,FALSE)&amp; IF(Audit!C698=10,Audit!V698,"")</f>
        <v>#N/A</v>
      </c>
      <c r="AM1933" s="50" t="e">
        <f>VLOOKUP(Audit!C698,$V$13:$AE$22,3,FALSE)&amp; IF(Audit!C698=10,Audit!W698,"")</f>
        <v>#N/A</v>
      </c>
      <c r="AN1933" s="47" t="e">
        <f t="shared" si="920"/>
        <v>#N/A</v>
      </c>
      <c r="AO1933" s="50" t="e">
        <f>VLOOKUP(Audit!D698,$V$3:$AE$12,4,FALSE) &amp;  Audit!T698 &amp; IF(Audit!D698=10,Audit!V698,"")</f>
        <v>#N/A</v>
      </c>
      <c r="AP1933" s="50" t="e">
        <f>VLOOKUP(Audit!D698,$V$13:$AE$22,4,FALSE)&amp; IF(Audit!D698=10,Audit!W698,"")</f>
        <v>#N/A</v>
      </c>
      <c r="AQ1933" s="47" t="e">
        <f t="shared" si="921"/>
        <v>#N/A</v>
      </c>
      <c r="AR1933" s="50" t="e">
        <f>VLOOKUP(Audit!E698,$V$3:$AE$12,5,FALSE)&amp; IF(Audit!E698=10,Audit!V698,"")</f>
        <v>#N/A</v>
      </c>
      <c r="AS1933" s="50" t="e">
        <f>VLOOKUP(Audit!E698,$V$13:$AE$22,5,FALSE)&amp; IF(Audit!E698=10,Audit!W698,"")</f>
        <v>#N/A</v>
      </c>
      <c r="AT1933" s="47" t="e">
        <f t="shared" si="922"/>
        <v>#N/A</v>
      </c>
      <c r="AU1933" s="50" t="e">
        <f>VLOOKUP(Audit!F698,$V$3:$AE$12,6,FALSE)&amp; IF(Audit!F698=10,Audit!V698,"")</f>
        <v>#N/A</v>
      </c>
      <c r="AV1933" s="50" t="e">
        <f>VLOOKUP(Audit!F698,$V$13:$AE$22,6,FALSE)&amp; IF(Audit!F698=10,Audit!W698,"")</f>
        <v>#N/A</v>
      </c>
      <c r="AW1933" s="47" t="e">
        <f t="shared" si="923"/>
        <v>#N/A</v>
      </c>
      <c r="AX1933" s="50" t="e">
        <f>VLOOKUP(Audit!G698,$V$3:$AE$12,7,FALSE)&amp; IF(Audit!G698=10,Audit!V698,"")</f>
        <v>#N/A</v>
      </c>
      <c r="AY1933" s="50" t="e">
        <f>VLOOKUP(Audit!G698,$V$13:$AE$22,7,FALSE) &amp; IF(Audit!G698=10,Audit!W698,"")</f>
        <v>#N/A</v>
      </c>
      <c r="AZ1933" s="47" t="e">
        <f t="shared" si="924"/>
        <v>#N/A</v>
      </c>
      <c r="BA1933" s="50" t="e">
        <f>VLOOKUP(Audit!H698,$V$3:$AE$12,8,FALSE)&amp; Audit!U698 &amp; IF(Audit!H698=10,Audit!V698,"")</f>
        <v>#N/A</v>
      </c>
      <c r="BB1933" s="50" t="e">
        <f>VLOOKUP(Audit!H698,$V$13:$AE$22,8,FALSE) &amp; IF(Audit!H698=10,Audit!W698,"")</f>
        <v>#N/A</v>
      </c>
      <c r="BC1933" s="47" t="e">
        <f t="shared" si="925"/>
        <v>#N/A</v>
      </c>
      <c r="BD1933" s="50" t="e">
        <f>VLOOKUP(Audit!I698,$V$3:$AE$12,9,FALSE)&amp; IF(Audit!I698=10,Audit!V698,"")</f>
        <v>#N/A</v>
      </c>
      <c r="BE1933" s="50" t="e">
        <f>VLOOKUP(Audit!I698,$V$13:$AE$22,9,FALSE) &amp; IF(Audit!I698=10,Audit!W698,"") &amp; IF(Audit!I698&lt;&gt;1,U1933,"")</f>
        <v>#N/A</v>
      </c>
      <c r="BF1933" s="47" t="e">
        <f t="shared" si="926"/>
        <v>#N/A</v>
      </c>
      <c r="BG1933" s="50" t="e">
        <f>VLOOKUP(Audit!J698,$V$3:$AE$12,10,FALSE) &amp; Audit!S698 &amp; IF(Audit!J698=10,Audit!V698,"")</f>
        <v>#N/A</v>
      </c>
      <c r="BH1933" s="50" t="e">
        <f>VLOOKUP(Audit!J698,$V$13:$AE$22,10,FALSE) &amp; IF(Audit!J698=10,Audit!W698,"") &amp; IF(Audit!J698&lt;&gt;1,U1933,"")</f>
        <v>#N/A</v>
      </c>
      <c r="BI1933" s="47" t="e">
        <f t="shared" si="927"/>
        <v>#N/A</v>
      </c>
      <c r="BJ1933" s="48" t="str">
        <f t="shared" si="928"/>
        <v/>
      </c>
      <c r="BK1933" s="48" t="str">
        <f t="shared" si="929"/>
        <v/>
      </c>
      <c r="BL1933" s="48" t="str">
        <f t="shared" si="930"/>
        <v/>
      </c>
      <c r="BM1933" s="48" t="str">
        <f t="shared" si="931"/>
        <v/>
      </c>
      <c r="BN1933" s="48" t="str">
        <f t="shared" si="932"/>
        <v/>
      </c>
      <c r="BO1933" s="48" t="str">
        <f t="shared" si="933"/>
        <v/>
      </c>
      <c r="BP1933" s="48" t="str">
        <f t="shared" si="934"/>
        <v/>
      </c>
      <c r="BQ1933" s="48" t="str">
        <f t="shared" si="935"/>
        <v/>
      </c>
      <c r="BR1933" s="48" t="str">
        <f t="shared" si="936"/>
        <v/>
      </c>
      <c r="BS1933" s="48" t="str">
        <f t="shared" si="937"/>
        <v/>
      </c>
      <c r="BT1933" s="48" t="str">
        <f t="shared" si="938"/>
        <v/>
      </c>
      <c r="BU1933" s="48" t="str">
        <f t="shared" si="939"/>
        <v/>
      </c>
    </row>
    <row r="1934" spans="1:73">
      <c r="A1934" s="10">
        <f>Audit!A699</f>
        <v>0</v>
      </c>
      <c r="B1934" s="10" t="e">
        <f t="shared" si="910"/>
        <v>#N/A</v>
      </c>
      <c r="C1934" s="17" t="e">
        <f>VLOOKUP(Audit!B699,$V$3:$AE$12,2,FALSE) &amp; VLOOKUP(Audit!B699,$V$13:$AE$22,2,FALSE)&amp; IF(Audit!B699=10,Audit!V699&amp;Audit!W699,"")</f>
        <v>#N/A</v>
      </c>
      <c r="D1934" s="17" t="e">
        <f>VLOOKUP(Audit!C699,$V$3:$AE$12,3,FALSE) &amp; VLOOKUP(Audit!C699,$V$13:$AE$22,3,FALSE) &amp;IF(Audit!C699=10,Audit!V699&amp;Audit!W699,"")</f>
        <v>#N/A</v>
      </c>
      <c r="E1934" s="17" t="e">
        <f>VLOOKUP(Audit!D699,$V$3:$AE$12,4,FALSE)&amp; Audit!T699 &amp; VLOOKUP(Audit!D699,$V$13:$AE$22,4,FALSE)&amp; IF(Audit!D699=10,Audit!V699&amp;Audit!W699,"")</f>
        <v>#N/A</v>
      </c>
      <c r="F1934" s="17" t="e">
        <f>VLOOKUP(Audit!E699,$V$3:$AE$12,5,FALSE) &amp; VLOOKUP(Audit!E699,$V$13:$AE$22,5,FALSE)&amp; IF(Audit!E699=10,Audit!V699&amp;Audit!W699,"")</f>
        <v>#N/A</v>
      </c>
      <c r="G1934" s="17" t="e">
        <f>VLOOKUP(Audit!F699,$V$3:$AE$12,6,FALSE) &amp; VLOOKUP(Audit!F699,$V$13:$AE$22,6,FALSE)&amp; IF(Audit!F699=10,Audit!V699&amp;Audit!W699,"")</f>
        <v>#N/A</v>
      </c>
      <c r="H1934" s="17" t="e">
        <f>VLOOKUP(Audit!G699,$V$3:$AE$12,7,FALSE) &amp; VLOOKUP(Audit!G699,$V$13:$AE$22,7,FALSE)&amp;IF(Audit!G699=10,Audit!V699&amp;Audit!W699,"")</f>
        <v>#N/A</v>
      </c>
      <c r="I1934" s="17" t="e">
        <f>VLOOKUP(Audit!H699,$V$3:$AE$12,8,FALSE) &amp; Audit!U699 &amp; VLOOKUP(Audit!H699,$V$13:$AE$22,8,FALSE)&amp;IF(Audit!H699=10,Audit!V699&amp;Audit!W699,"")</f>
        <v>#N/A</v>
      </c>
      <c r="J1934" s="17" t="e">
        <f>VLOOKUP(Audit!I699,$V$3:$AE$12,9,FALSE) &amp; VLOOKUP(Audit!I699,$V$13:$AE$22,9,FALSE) &amp; IF(Audit!I699=10,Audit!V699&amp;Audit!W699,"") &amp; IF(Audit!I699&lt;&gt;1,U1934,"")</f>
        <v>#N/A</v>
      </c>
      <c r="K1934" s="17" t="e">
        <f>VLOOKUP(Audit!J699,$V$3:$AE$12,10,FALSE) &amp; Audit!S699 &amp; VLOOKUP(Audit!J699,$V$13:$AE$22,10,FALSE) &amp; IF(Audit!J699=10,Audit!V699&amp;Audit!W699,"") &amp; IF(Audit!J699&lt;&gt;1,U1934,"")</f>
        <v>#N/A</v>
      </c>
      <c r="L1934" s="10">
        <f>Audit!K699</f>
        <v>0</v>
      </c>
      <c r="M1934" s="10" t="e">
        <f t="shared" si="911"/>
        <v>#N/A</v>
      </c>
      <c r="N1934" s="10" t="e">
        <f t="shared" si="912"/>
        <v>#N/A</v>
      </c>
      <c r="O1934" s="10" t="e">
        <f t="shared" si="913"/>
        <v>#N/A</v>
      </c>
      <c r="P1934" s="10" t="e">
        <f t="shared" si="914"/>
        <v>#N/A</v>
      </c>
      <c r="Q1934" s="10" t="e">
        <f t="shared" si="915"/>
        <v>#N/A</v>
      </c>
      <c r="R1934" s="10" t="e">
        <f t="shared" si="916"/>
        <v>#N/A</v>
      </c>
      <c r="S1934" s="10" t="e">
        <f t="shared" si="917"/>
        <v>#N/A</v>
      </c>
      <c r="T1934" s="10" t="e">
        <f t="shared" si="918"/>
        <v>#N/A</v>
      </c>
      <c r="U1934" s="17" t="str">
        <f>IF(Audit!M699="","",VLOOKUP(Audit!M699,$W$26:$X$35,2,FALSE)) &amp; Audit!N699 &amp; IF(Audit!O699="","",IF(Audit!N699&lt;=1.4,VLOOKUP(Audit!O699,$W$38:X1979,2,FALSE),VLOOKUP(Audit!O699,$W$51:$X$61,2,FALSE))) &amp; IF(Audit!P699="","",VLOOKUP(Audit!P699,$Y$26:$Z$35,2,FALSE) &amp; Audit!Q699 &amp; IF(Audit!O699="","",IF(Audit!Q699&lt;=1.4,VLOOKUP(Audit!R699,$Y$38:$Z$48,2,FALSE),VLOOKUP(Audit!R699,$Y$51:$Z$61,2,FALSE))))</f>
        <v/>
      </c>
      <c r="V1934" s="21"/>
      <c r="AH1934" s="49">
        <f>Audit!A699</f>
        <v>0</v>
      </c>
      <c r="AI1934" s="50" t="e">
        <f>VLOOKUP(Audit!B699,$V$3:$AE$12,2,FALSE)&amp; IF(Audit!B699=10,Audit!V699,"")</f>
        <v>#N/A</v>
      </c>
      <c r="AJ1934" s="50" t="e">
        <f>VLOOKUP(Audit!B699,$V$13:$AE$22,2,FALSE)&amp; IF(Audit!B699=10,Audit!W699,"")</f>
        <v>#N/A</v>
      </c>
      <c r="AK1934" s="47" t="e">
        <f t="shared" si="919"/>
        <v>#N/A</v>
      </c>
      <c r="AL1934" s="50" t="e">
        <f>VLOOKUP(Audit!C699,$V$3:$AE$12,3,FALSE)&amp; IF(Audit!C699=10,Audit!V699,"")</f>
        <v>#N/A</v>
      </c>
      <c r="AM1934" s="50" t="e">
        <f>VLOOKUP(Audit!C699,$V$13:$AE$22,3,FALSE)&amp; IF(Audit!C699=10,Audit!W699,"")</f>
        <v>#N/A</v>
      </c>
      <c r="AN1934" s="47" t="e">
        <f t="shared" si="920"/>
        <v>#N/A</v>
      </c>
      <c r="AO1934" s="50" t="e">
        <f>VLOOKUP(Audit!D699,$V$3:$AE$12,4,FALSE) &amp;  Audit!T699 &amp; IF(Audit!D699=10,Audit!V699,"")</f>
        <v>#N/A</v>
      </c>
      <c r="AP1934" s="50" t="e">
        <f>VLOOKUP(Audit!D699,$V$13:$AE$22,4,FALSE)&amp; IF(Audit!D699=10,Audit!W699,"")</f>
        <v>#N/A</v>
      </c>
      <c r="AQ1934" s="47" t="e">
        <f t="shared" si="921"/>
        <v>#N/A</v>
      </c>
      <c r="AR1934" s="50" t="e">
        <f>VLOOKUP(Audit!E699,$V$3:$AE$12,5,FALSE)&amp; IF(Audit!E699=10,Audit!V699,"")</f>
        <v>#N/A</v>
      </c>
      <c r="AS1934" s="50" t="e">
        <f>VLOOKUP(Audit!E699,$V$13:$AE$22,5,FALSE)&amp; IF(Audit!E699=10,Audit!W699,"")</f>
        <v>#N/A</v>
      </c>
      <c r="AT1934" s="47" t="e">
        <f t="shared" si="922"/>
        <v>#N/A</v>
      </c>
      <c r="AU1934" s="50" t="e">
        <f>VLOOKUP(Audit!F699,$V$3:$AE$12,6,FALSE)&amp; IF(Audit!F699=10,Audit!V699,"")</f>
        <v>#N/A</v>
      </c>
      <c r="AV1934" s="50" t="e">
        <f>VLOOKUP(Audit!F699,$V$13:$AE$22,6,FALSE)&amp; IF(Audit!F699=10,Audit!W699,"")</f>
        <v>#N/A</v>
      </c>
      <c r="AW1934" s="47" t="e">
        <f t="shared" si="923"/>
        <v>#N/A</v>
      </c>
      <c r="AX1934" s="50" t="e">
        <f>VLOOKUP(Audit!G699,$V$3:$AE$12,7,FALSE)&amp; IF(Audit!G699=10,Audit!V699,"")</f>
        <v>#N/A</v>
      </c>
      <c r="AY1934" s="50" t="e">
        <f>VLOOKUP(Audit!G699,$V$13:$AE$22,7,FALSE) &amp; IF(Audit!G699=10,Audit!W699,"")</f>
        <v>#N/A</v>
      </c>
      <c r="AZ1934" s="47" t="e">
        <f t="shared" si="924"/>
        <v>#N/A</v>
      </c>
      <c r="BA1934" s="50" t="e">
        <f>VLOOKUP(Audit!H699,$V$3:$AE$12,8,FALSE)&amp; Audit!U699 &amp; IF(Audit!H699=10,Audit!V699,"")</f>
        <v>#N/A</v>
      </c>
      <c r="BB1934" s="50" t="e">
        <f>VLOOKUP(Audit!H699,$V$13:$AE$22,8,FALSE) &amp; IF(Audit!H699=10,Audit!W699,"")</f>
        <v>#N/A</v>
      </c>
      <c r="BC1934" s="47" t="e">
        <f t="shared" si="925"/>
        <v>#N/A</v>
      </c>
      <c r="BD1934" s="50" t="e">
        <f>VLOOKUP(Audit!I699,$V$3:$AE$12,9,FALSE)&amp; IF(Audit!I699=10,Audit!V699,"")</f>
        <v>#N/A</v>
      </c>
      <c r="BE1934" s="50" t="e">
        <f>VLOOKUP(Audit!I699,$V$13:$AE$22,9,FALSE) &amp; IF(Audit!I699=10,Audit!W699,"") &amp; IF(Audit!I699&lt;&gt;1,U1934,"")</f>
        <v>#N/A</v>
      </c>
      <c r="BF1934" s="47" t="e">
        <f t="shared" si="926"/>
        <v>#N/A</v>
      </c>
      <c r="BG1934" s="50" t="e">
        <f>VLOOKUP(Audit!J699,$V$3:$AE$12,10,FALSE) &amp; Audit!S699 &amp; IF(Audit!J699=10,Audit!V699,"")</f>
        <v>#N/A</v>
      </c>
      <c r="BH1934" s="50" t="e">
        <f>VLOOKUP(Audit!J699,$V$13:$AE$22,10,FALSE) &amp; IF(Audit!J699=10,Audit!W699,"") &amp; IF(Audit!J699&lt;&gt;1,U1934,"")</f>
        <v>#N/A</v>
      </c>
      <c r="BI1934" s="47" t="e">
        <f t="shared" si="927"/>
        <v>#N/A</v>
      </c>
      <c r="BJ1934" s="48" t="str">
        <f t="shared" si="928"/>
        <v/>
      </c>
      <c r="BK1934" s="48" t="str">
        <f t="shared" si="929"/>
        <v/>
      </c>
      <c r="BL1934" s="48" t="str">
        <f t="shared" si="930"/>
        <v/>
      </c>
      <c r="BM1934" s="48" t="str">
        <f t="shared" si="931"/>
        <v/>
      </c>
      <c r="BN1934" s="48" t="str">
        <f t="shared" si="932"/>
        <v/>
      </c>
      <c r="BO1934" s="48" t="str">
        <f t="shared" si="933"/>
        <v/>
      </c>
      <c r="BP1934" s="48" t="str">
        <f t="shared" si="934"/>
        <v/>
      </c>
      <c r="BQ1934" s="48" t="str">
        <f t="shared" si="935"/>
        <v/>
      </c>
      <c r="BR1934" s="48" t="str">
        <f t="shared" si="936"/>
        <v/>
      </c>
      <c r="BS1934" s="48" t="str">
        <f t="shared" si="937"/>
        <v/>
      </c>
      <c r="BT1934" s="48" t="str">
        <f t="shared" si="938"/>
        <v/>
      </c>
      <c r="BU1934" s="48" t="str">
        <f t="shared" si="939"/>
        <v/>
      </c>
    </row>
    <row r="1935" spans="1:73">
      <c r="A1935" s="10">
        <f>Audit!A700</f>
        <v>0</v>
      </c>
      <c r="B1935" s="10" t="e">
        <f t="shared" si="910"/>
        <v>#N/A</v>
      </c>
      <c r="C1935" s="17" t="e">
        <f>VLOOKUP(Audit!B700,$V$3:$AE$12,2,FALSE) &amp; VLOOKUP(Audit!B700,$V$13:$AE$22,2,FALSE)&amp; IF(Audit!B700=10,Audit!V700&amp;Audit!W700,"")</f>
        <v>#N/A</v>
      </c>
      <c r="D1935" s="17" t="e">
        <f>VLOOKUP(Audit!C700,$V$3:$AE$12,3,FALSE) &amp; VLOOKUP(Audit!C700,$V$13:$AE$22,3,FALSE) &amp;IF(Audit!C700=10,Audit!V700&amp;Audit!W700,"")</f>
        <v>#N/A</v>
      </c>
      <c r="E1935" s="17" t="e">
        <f>VLOOKUP(Audit!D700,$V$3:$AE$12,4,FALSE)&amp; Audit!T700 &amp; VLOOKUP(Audit!D700,$V$13:$AE$22,4,FALSE)&amp; IF(Audit!D700=10,Audit!V700&amp;Audit!W700,"")</f>
        <v>#N/A</v>
      </c>
      <c r="F1935" s="17" t="e">
        <f>VLOOKUP(Audit!E700,$V$3:$AE$12,5,FALSE) &amp; VLOOKUP(Audit!E700,$V$13:$AE$22,5,FALSE)&amp; IF(Audit!E700=10,Audit!V700&amp;Audit!W700,"")</f>
        <v>#N/A</v>
      </c>
      <c r="G1935" s="17" t="e">
        <f>VLOOKUP(Audit!F700,$V$3:$AE$12,6,FALSE) &amp; VLOOKUP(Audit!F700,$V$13:$AE$22,6,FALSE)&amp; IF(Audit!F700=10,Audit!V700&amp;Audit!W700,"")</f>
        <v>#N/A</v>
      </c>
      <c r="H1935" s="17" t="e">
        <f>VLOOKUP(Audit!G700,$V$3:$AE$12,7,FALSE) &amp; VLOOKUP(Audit!G700,$V$13:$AE$22,7,FALSE)&amp;IF(Audit!G700=10,Audit!V700&amp;Audit!W700,"")</f>
        <v>#N/A</v>
      </c>
      <c r="I1935" s="17" t="e">
        <f>VLOOKUP(Audit!H700,$V$3:$AE$12,8,FALSE) &amp; Audit!U700 &amp; VLOOKUP(Audit!H700,$V$13:$AE$22,8,FALSE)&amp;IF(Audit!H700=10,Audit!V700&amp;Audit!W700,"")</f>
        <v>#N/A</v>
      </c>
      <c r="J1935" s="17" t="e">
        <f>VLOOKUP(Audit!I700,$V$3:$AE$12,9,FALSE) &amp; VLOOKUP(Audit!I700,$V$13:$AE$22,9,FALSE) &amp; IF(Audit!I700=10,Audit!V700&amp;Audit!W700,"") &amp; IF(Audit!I700&lt;&gt;1,U1935,"")</f>
        <v>#N/A</v>
      </c>
      <c r="K1935" s="17" t="e">
        <f>VLOOKUP(Audit!J700,$V$3:$AE$12,10,FALSE) &amp; Audit!S700 &amp; VLOOKUP(Audit!J700,$V$13:$AE$22,10,FALSE) &amp; IF(Audit!J700=10,Audit!V700&amp;Audit!W700,"") &amp; IF(Audit!J700&lt;&gt;1,U1935,"")</f>
        <v>#N/A</v>
      </c>
      <c r="L1935" s="10">
        <f>Audit!K700</f>
        <v>0</v>
      </c>
      <c r="M1935" s="10" t="e">
        <f t="shared" si="911"/>
        <v>#N/A</v>
      </c>
      <c r="N1935" s="10" t="e">
        <f t="shared" si="912"/>
        <v>#N/A</v>
      </c>
      <c r="O1935" s="10" t="e">
        <f t="shared" si="913"/>
        <v>#N/A</v>
      </c>
      <c r="P1935" s="10" t="e">
        <f t="shared" si="914"/>
        <v>#N/A</v>
      </c>
      <c r="Q1935" s="10" t="e">
        <f t="shared" si="915"/>
        <v>#N/A</v>
      </c>
      <c r="R1935" s="10" t="e">
        <f t="shared" si="916"/>
        <v>#N/A</v>
      </c>
      <c r="S1935" s="10" t="e">
        <f t="shared" si="917"/>
        <v>#N/A</v>
      </c>
      <c r="T1935" s="10" t="e">
        <f t="shared" si="918"/>
        <v>#N/A</v>
      </c>
      <c r="U1935" s="17" t="str">
        <f>IF(Audit!M700="","",VLOOKUP(Audit!M700,$W$26:$X$35,2,FALSE)) &amp; Audit!N700 &amp; IF(Audit!O700="","",IF(Audit!N700&lt;=1.4,VLOOKUP(Audit!O700,$W$38:X1980,2,FALSE),VLOOKUP(Audit!O700,$W$51:$X$61,2,FALSE))) &amp; IF(Audit!P700="","",VLOOKUP(Audit!P700,$Y$26:$Z$35,2,FALSE) &amp; Audit!Q700 &amp; IF(Audit!O700="","",IF(Audit!Q700&lt;=1.4,VLOOKUP(Audit!R700,$Y$38:$Z$48,2,FALSE),VLOOKUP(Audit!R700,$Y$51:$Z$61,2,FALSE))))</f>
        <v/>
      </c>
      <c r="V1935" s="21"/>
      <c r="AH1935" s="49">
        <f>Audit!A700</f>
        <v>0</v>
      </c>
      <c r="AI1935" s="50" t="e">
        <f>VLOOKUP(Audit!B700,$V$3:$AE$12,2,FALSE)&amp; IF(Audit!B700=10,Audit!V700,"")</f>
        <v>#N/A</v>
      </c>
      <c r="AJ1935" s="50" t="e">
        <f>VLOOKUP(Audit!B700,$V$13:$AE$22,2,FALSE)&amp; IF(Audit!B700=10,Audit!W700,"")</f>
        <v>#N/A</v>
      </c>
      <c r="AK1935" s="47" t="e">
        <f t="shared" si="919"/>
        <v>#N/A</v>
      </c>
      <c r="AL1935" s="50" t="e">
        <f>VLOOKUP(Audit!C700,$V$3:$AE$12,3,FALSE)&amp; IF(Audit!C700=10,Audit!V700,"")</f>
        <v>#N/A</v>
      </c>
      <c r="AM1935" s="50" t="e">
        <f>VLOOKUP(Audit!C700,$V$13:$AE$22,3,FALSE)&amp; IF(Audit!C700=10,Audit!W700,"")</f>
        <v>#N/A</v>
      </c>
      <c r="AN1935" s="47" t="e">
        <f t="shared" si="920"/>
        <v>#N/A</v>
      </c>
      <c r="AO1935" s="50" t="e">
        <f>VLOOKUP(Audit!D700,$V$3:$AE$12,4,FALSE) &amp;  Audit!T700 &amp; IF(Audit!D700=10,Audit!V700,"")</f>
        <v>#N/A</v>
      </c>
      <c r="AP1935" s="50" t="e">
        <f>VLOOKUP(Audit!D700,$V$13:$AE$22,4,FALSE)&amp; IF(Audit!D700=10,Audit!W700,"")</f>
        <v>#N/A</v>
      </c>
      <c r="AQ1935" s="47" t="e">
        <f t="shared" si="921"/>
        <v>#N/A</v>
      </c>
      <c r="AR1935" s="50" t="e">
        <f>VLOOKUP(Audit!E700,$V$3:$AE$12,5,FALSE)&amp; IF(Audit!E700=10,Audit!V700,"")</f>
        <v>#N/A</v>
      </c>
      <c r="AS1935" s="50" t="e">
        <f>VLOOKUP(Audit!E700,$V$13:$AE$22,5,FALSE)&amp; IF(Audit!E700=10,Audit!W700,"")</f>
        <v>#N/A</v>
      </c>
      <c r="AT1935" s="47" t="e">
        <f t="shared" si="922"/>
        <v>#N/A</v>
      </c>
      <c r="AU1935" s="50" t="e">
        <f>VLOOKUP(Audit!F700,$V$3:$AE$12,6,FALSE)&amp; IF(Audit!F700=10,Audit!V700,"")</f>
        <v>#N/A</v>
      </c>
      <c r="AV1935" s="50" t="e">
        <f>VLOOKUP(Audit!F700,$V$13:$AE$22,6,FALSE)&amp; IF(Audit!F700=10,Audit!W700,"")</f>
        <v>#N/A</v>
      </c>
      <c r="AW1935" s="47" t="e">
        <f t="shared" si="923"/>
        <v>#N/A</v>
      </c>
      <c r="AX1935" s="50" t="e">
        <f>VLOOKUP(Audit!G700,$V$3:$AE$12,7,FALSE)&amp; IF(Audit!G700=10,Audit!V700,"")</f>
        <v>#N/A</v>
      </c>
      <c r="AY1935" s="50" t="e">
        <f>VLOOKUP(Audit!G700,$V$13:$AE$22,7,FALSE) &amp; IF(Audit!G700=10,Audit!W700,"")</f>
        <v>#N/A</v>
      </c>
      <c r="AZ1935" s="47" t="e">
        <f t="shared" si="924"/>
        <v>#N/A</v>
      </c>
      <c r="BA1935" s="50" t="e">
        <f>VLOOKUP(Audit!H700,$V$3:$AE$12,8,FALSE)&amp; Audit!U700 &amp; IF(Audit!H700=10,Audit!V700,"")</f>
        <v>#N/A</v>
      </c>
      <c r="BB1935" s="50" t="e">
        <f>VLOOKUP(Audit!H700,$V$13:$AE$22,8,FALSE) &amp; IF(Audit!H700=10,Audit!W700,"")</f>
        <v>#N/A</v>
      </c>
      <c r="BC1935" s="47" t="e">
        <f t="shared" si="925"/>
        <v>#N/A</v>
      </c>
      <c r="BD1935" s="50" t="e">
        <f>VLOOKUP(Audit!I700,$V$3:$AE$12,9,FALSE)&amp; IF(Audit!I700=10,Audit!V700,"")</f>
        <v>#N/A</v>
      </c>
      <c r="BE1935" s="50" t="e">
        <f>VLOOKUP(Audit!I700,$V$13:$AE$22,9,FALSE) &amp; IF(Audit!I700=10,Audit!W700,"") &amp; IF(Audit!I700&lt;&gt;1,U1935,"")</f>
        <v>#N/A</v>
      </c>
      <c r="BF1935" s="47" t="e">
        <f t="shared" si="926"/>
        <v>#N/A</v>
      </c>
      <c r="BG1935" s="50" t="e">
        <f>VLOOKUP(Audit!J700,$V$3:$AE$12,10,FALSE) &amp; Audit!S700 &amp; IF(Audit!J700=10,Audit!V700,"")</f>
        <v>#N/A</v>
      </c>
      <c r="BH1935" s="50" t="e">
        <f>VLOOKUP(Audit!J700,$V$13:$AE$22,10,FALSE) &amp; IF(Audit!J700=10,Audit!W700,"") &amp; IF(Audit!J700&lt;&gt;1,U1935,"")</f>
        <v>#N/A</v>
      </c>
      <c r="BI1935" s="47" t="e">
        <f t="shared" si="927"/>
        <v>#N/A</v>
      </c>
      <c r="BJ1935" s="48" t="str">
        <f t="shared" si="928"/>
        <v/>
      </c>
      <c r="BK1935" s="48" t="str">
        <f t="shared" si="929"/>
        <v/>
      </c>
      <c r="BL1935" s="48" t="str">
        <f t="shared" si="930"/>
        <v/>
      </c>
      <c r="BM1935" s="48" t="str">
        <f t="shared" si="931"/>
        <v/>
      </c>
      <c r="BN1935" s="48" t="str">
        <f t="shared" si="932"/>
        <v/>
      </c>
      <c r="BO1935" s="48" t="str">
        <f t="shared" si="933"/>
        <v/>
      </c>
      <c r="BP1935" s="48" t="str">
        <f t="shared" si="934"/>
        <v/>
      </c>
      <c r="BQ1935" s="48" t="str">
        <f t="shared" si="935"/>
        <v/>
      </c>
      <c r="BR1935" s="48" t="str">
        <f t="shared" si="936"/>
        <v/>
      </c>
      <c r="BS1935" s="48" t="str">
        <f t="shared" si="937"/>
        <v/>
      </c>
      <c r="BT1935" s="48" t="str">
        <f t="shared" si="938"/>
        <v/>
      </c>
      <c r="BU1935" s="48" t="str">
        <f t="shared" si="939"/>
        <v/>
      </c>
    </row>
    <row r="1936" spans="1:73">
      <c r="A1936" s="10">
        <f>Audit!A701</f>
        <v>0</v>
      </c>
      <c r="B1936" s="10" t="e">
        <f t="shared" si="910"/>
        <v>#N/A</v>
      </c>
      <c r="C1936" s="17" t="e">
        <f>VLOOKUP(Audit!B701,$V$3:$AE$12,2,FALSE) &amp; VLOOKUP(Audit!B701,$V$13:$AE$22,2,FALSE)&amp; IF(Audit!B701=10,Audit!V701&amp;Audit!W701,"")</f>
        <v>#N/A</v>
      </c>
      <c r="D1936" s="17" t="e">
        <f>VLOOKUP(Audit!C701,$V$3:$AE$12,3,FALSE) &amp; VLOOKUP(Audit!C701,$V$13:$AE$22,3,FALSE) &amp;IF(Audit!C701=10,Audit!V701&amp;Audit!W701,"")</f>
        <v>#N/A</v>
      </c>
      <c r="E1936" s="17" t="e">
        <f>VLOOKUP(Audit!D701,$V$3:$AE$12,4,FALSE)&amp; Audit!T701 &amp; VLOOKUP(Audit!D701,$V$13:$AE$22,4,FALSE)&amp; IF(Audit!D701=10,Audit!V701&amp;Audit!W701,"")</f>
        <v>#N/A</v>
      </c>
      <c r="F1936" s="17" t="e">
        <f>VLOOKUP(Audit!E701,$V$3:$AE$12,5,FALSE) &amp; VLOOKUP(Audit!E701,$V$13:$AE$22,5,FALSE)&amp; IF(Audit!E701=10,Audit!V701&amp;Audit!W701,"")</f>
        <v>#N/A</v>
      </c>
      <c r="G1936" s="17" t="e">
        <f>VLOOKUP(Audit!F701,$V$3:$AE$12,6,FALSE) &amp; VLOOKUP(Audit!F701,$V$13:$AE$22,6,FALSE)&amp; IF(Audit!F701=10,Audit!V701&amp;Audit!W701,"")</f>
        <v>#N/A</v>
      </c>
      <c r="H1936" s="17" t="e">
        <f>VLOOKUP(Audit!G701,$V$3:$AE$12,7,FALSE) &amp; VLOOKUP(Audit!G701,$V$13:$AE$22,7,FALSE)&amp;IF(Audit!G701=10,Audit!V701&amp;Audit!W701,"")</f>
        <v>#N/A</v>
      </c>
      <c r="I1936" s="17" t="e">
        <f>VLOOKUP(Audit!H701,$V$3:$AE$12,8,FALSE) &amp; Audit!U701 &amp; VLOOKUP(Audit!H701,$V$13:$AE$22,8,FALSE)&amp;IF(Audit!H701=10,Audit!V701&amp;Audit!W701,"")</f>
        <v>#N/A</v>
      </c>
      <c r="J1936" s="17" t="e">
        <f>VLOOKUP(Audit!I701,$V$3:$AE$12,9,FALSE) &amp; VLOOKUP(Audit!I701,$V$13:$AE$22,9,FALSE) &amp; IF(Audit!I701=10,Audit!V701&amp;Audit!W701,"") &amp; IF(Audit!I701&lt;&gt;1,U1936,"")</f>
        <v>#N/A</v>
      </c>
      <c r="K1936" s="17" t="e">
        <f>VLOOKUP(Audit!J701,$V$3:$AE$12,10,FALSE) &amp; Audit!S701 &amp; VLOOKUP(Audit!J701,$V$13:$AE$22,10,FALSE) &amp; IF(Audit!J701=10,Audit!V701&amp;Audit!W701,"") &amp; IF(Audit!J701&lt;&gt;1,U1936,"")</f>
        <v>#N/A</v>
      </c>
      <c r="L1936" s="10">
        <f>Audit!K701</f>
        <v>0</v>
      </c>
      <c r="M1936" s="10" t="e">
        <f t="shared" si="911"/>
        <v>#N/A</v>
      </c>
      <c r="N1936" s="10" t="e">
        <f t="shared" si="912"/>
        <v>#N/A</v>
      </c>
      <c r="O1936" s="10" t="e">
        <f t="shared" si="913"/>
        <v>#N/A</v>
      </c>
      <c r="P1936" s="10" t="e">
        <f t="shared" si="914"/>
        <v>#N/A</v>
      </c>
      <c r="Q1936" s="10" t="e">
        <f t="shared" si="915"/>
        <v>#N/A</v>
      </c>
      <c r="R1936" s="10" t="e">
        <f t="shared" si="916"/>
        <v>#N/A</v>
      </c>
      <c r="S1936" s="10" t="e">
        <f t="shared" si="917"/>
        <v>#N/A</v>
      </c>
      <c r="T1936" s="10" t="e">
        <f t="shared" si="918"/>
        <v>#N/A</v>
      </c>
      <c r="U1936" s="17" t="str">
        <f>IF(Audit!M701="","",VLOOKUP(Audit!M701,$W$26:$X$35,2,FALSE)) &amp; Audit!N701 &amp; IF(Audit!O701="","",IF(Audit!N701&lt;=1.4,VLOOKUP(Audit!O701,$W$38:X1981,2,FALSE),VLOOKUP(Audit!O701,$W$51:$X$61,2,FALSE))) &amp; IF(Audit!P701="","",VLOOKUP(Audit!P701,$Y$26:$Z$35,2,FALSE) &amp; Audit!Q701 &amp; IF(Audit!O701="","",IF(Audit!Q701&lt;=1.4,VLOOKUP(Audit!R701,$Y$38:$Z$48,2,FALSE),VLOOKUP(Audit!R701,$Y$51:$Z$61,2,FALSE))))</f>
        <v/>
      </c>
      <c r="V1936" s="21"/>
      <c r="AH1936" s="49">
        <f>Audit!A701</f>
        <v>0</v>
      </c>
      <c r="AI1936" s="50" t="e">
        <f>VLOOKUP(Audit!B701,$V$3:$AE$12,2,FALSE)&amp; IF(Audit!B701=10,Audit!V701,"")</f>
        <v>#N/A</v>
      </c>
      <c r="AJ1936" s="50" t="e">
        <f>VLOOKUP(Audit!B701,$V$13:$AE$22,2,FALSE)&amp; IF(Audit!B701=10,Audit!W701,"")</f>
        <v>#N/A</v>
      </c>
      <c r="AK1936" s="47" t="e">
        <f t="shared" si="919"/>
        <v>#N/A</v>
      </c>
      <c r="AL1936" s="50" t="e">
        <f>VLOOKUP(Audit!C701,$V$3:$AE$12,3,FALSE)&amp; IF(Audit!C701=10,Audit!V701,"")</f>
        <v>#N/A</v>
      </c>
      <c r="AM1936" s="50" t="e">
        <f>VLOOKUP(Audit!C701,$V$13:$AE$22,3,FALSE)&amp; IF(Audit!C701=10,Audit!W701,"")</f>
        <v>#N/A</v>
      </c>
      <c r="AN1936" s="47" t="e">
        <f t="shared" si="920"/>
        <v>#N/A</v>
      </c>
      <c r="AO1936" s="50" t="e">
        <f>VLOOKUP(Audit!D701,$V$3:$AE$12,4,FALSE) &amp;  Audit!T701 &amp; IF(Audit!D701=10,Audit!V701,"")</f>
        <v>#N/A</v>
      </c>
      <c r="AP1936" s="50" t="e">
        <f>VLOOKUP(Audit!D701,$V$13:$AE$22,4,FALSE)&amp; IF(Audit!D701=10,Audit!W701,"")</f>
        <v>#N/A</v>
      </c>
      <c r="AQ1936" s="47" t="e">
        <f t="shared" si="921"/>
        <v>#N/A</v>
      </c>
      <c r="AR1936" s="50" t="e">
        <f>VLOOKUP(Audit!E701,$V$3:$AE$12,5,FALSE)&amp; IF(Audit!E701=10,Audit!V701,"")</f>
        <v>#N/A</v>
      </c>
      <c r="AS1936" s="50" t="e">
        <f>VLOOKUP(Audit!E701,$V$13:$AE$22,5,FALSE)&amp; IF(Audit!E701=10,Audit!W701,"")</f>
        <v>#N/A</v>
      </c>
      <c r="AT1936" s="47" t="e">
        <f t="shared" si="922"/>
        <v>#N/A</v>
      </c>
      <c r="AU1936" s="50" t="e">
        <f>VLOOKUP(Audit!F701,$V$3:$AE$12,6,FALSE)&amp; IF(Audit!F701=10,Audit!V701,"")</f>
        <v>#N/A</v>
      </c>
      <c r="AV1936" s="50" t="e">
        <f>VLOOKUP(Audit!F701,$V$13:$AE$22,6,FALSE)&amp; IF(Audit!F701=10,Audit!W701,"")</f>
        <v>#N/A</v>
      </c>
      <c r="AW1936" s="47" t="e">
        <f t="shared" si="923"/>
        <v>#N/A</v>
      </c>
      <c r="AX1936" s="50" t="e">
        <f>VLOOKUP(Audit!G701,$V$3:$AE$12,7,FALSE)&amp; IF(Audit!G701=10,Audit!V701,"")</f>
        <v>#N/A</v>
      </c>
      <c r="AY1936" s="50" t="e">
        <f>VLOOKUP(Audit!G701,$V$13:$AE$22,7,FALSE) &amp; IF(Audit!G701=10,Audit!W701,"")</f>
        <v>#N/A</v>
      </c>
      <c r="AZ1936" s="47" t="e">
        <f t="shared" si="924"/>
        <v>#N/A</v>
      </c>
      <c r="BA1936" s="50" t="e">
        <f>VLOOKUP(Audit!H701,$V$3:$AE$12,8,FALSE)&amp; Audit!U701 &amp; IF(Audit!H701=10,Audit!V701,"")</f>
        <v>#N/A</v>
      </c>
      <c r="BB1936" s="50" t="e">
        <f>VLOOKUP(Audit!H701,$V$13:$AE$22,8,FALSE) &amp; IF(Audit!H701=10,Audit!W701,"")</f>
        <v>#N/A</v>
      </c>
      <c r="BC1936" s="47" t="e">
        <f t="shared" si="925"/>
        <v>#N/A</v>
      </c>
      <c r="BD1936" s="50" t="e">
        <f>VLOOKUP(Audit!I701,$V$3:$AE$12,9,FALSE)&amp; IF(Audit!I701=10,Audit!V701,"")</f>
        <v>#N/A</v>
      </c>
      <c r="BE1936" s="50" t="e">
        <f>VLOOKUP(Audit!I701,$V$13:$AE$22,9,FALSE) &amp; IF(Audit!I701=10,Audit!W701,"") &amp; IF(Audit!I701&lt;&gt;1,U1936,"")</f>
        <v>#N/A</v>
      </c>
      <c r="BF1936" s="47" t="e">
        <f t="shared" si="926"/>
        <v>#N/A</v>
      </c>
      <c r="BG1936" s="50" t="e">
        <f>VLOOKUP(Audit!J701,$V$3:$AE$12,10,FALSE) &amp; Audit!S701 &amp; IF(Audit!J701=10,Audit!V701,"")</f>
        <v>#N/A</v>
      </c>
      <c r="BH1936" s="50" t="e">
        <f>VLOOKUP(Audit!J701,$V$13:$AE$22,10,FALSE) &amp; IF(Audit!J701=10,Audit!W701,"") &amp; IF(Audit!J701&lt;&gt;1,U1936,"")</f>
        <v>#N/A</v>
      </c>
      <c r="BI1936" s="47" t="e">
        <f t="shared" si="927"/>
        <v>#N/A</v>
      </c>
      <c r="BJ1936" s="48" t="str">
        <f t="shared" si="928"/>
        <v/>
      </c>
      <c r="BK1936" s="48" t="str">
        <f t="shared" si="929"/>
        <v/>
      </c>
      <c r="BL1936" s="48" t="str">
        <f t="shared" si="930"/>
        <v/>
      </c>
      <c r="BM1936" s="48" t="str">
        <f t="shared" si="931"/>
        <v/>
      </c>
      <c r="BN1936" s="48" t="str">
        <f t="shared" si="932"/>
        <v/>
      </c>
      <c r="BO1936" s="48" t="str">
        <f t="shared" si="933"/>
        <v/>
      </c>
      <c r="BP1936" s="48" t="str">
        <f t="shared" si="934"/>
        <v/>
      </c>
      <c r="BQ1936" s="48" t="str">
        <f t="shared" si="935"/>
        <v/>
      </c>
      <c r="BR1936" s="48" t="str">
        <f t="shared" si="936"/>
        <v/>
      </c>
      <c r="BS1936" s="48" t="str">
        <f t="shared" si="937"/>
        <v/>
      </c>
      <c r="BT1936" s="48" t="str">
        <f t="shared" si="938"/>
        <v/>
      </c>
      <c r="BU1936" s="48" t="str">
        <f t="shared" si="939"/>
        <v/>
      </c>
    </row>
    <row r="1937" spans="1:73">
      <c r="A1937" s="10">
        <f>Audit!A702</f>
        <v>0</v>
      </c>
      <c r="B1937" s="10" t="e">
        <f t="shared" si="910"/>
        <v>#N/A</v>
      </c>
      <c r="C1937" s="17" t="e">
        <f>VLOOKUP(Audit!B702,$V$3:$AE$12,2,FALSE) &amp; VLOOKUP(Audit!B702,$V$13:$AE$22,2,FALSE)&amp; IF(Audit!B702=10,Audit!V702&amp;Audit!W702,"")</f>
        <v>#N/A</v>
      </c>
      <c r="D1937" s="17" t="e">
        <f>VLOOKUP(Audit!C702,$V$3:$AE$12,3,FALSE) &amp; VLOOKUP(Audit!C702,$V$13:$AE$22,3,FALSE) &amp;IF(Audit!C702=10,Audit!V702&amp;Audit!W702,"")</f>
        <v>#N/A</v>
      </c>
      <c r="E1937" s="17" t="e">
        <f>VLOOKUP(Audit!D702,$V$3:$AE$12,4,FALSE)&amp; Audit!T702 &amp; VLOOKUP(Audit!D702,$V$13:$AE$22,4,FALSE)&amp; IF(Audit!D702=10,Audit!V702&amp;Audit!W702,"")</f>
        <v>#N/A</v>
      </c>
      <c r="F1937" s="17" t="e">
        <f>VLOOKUP(Audit!E702,$V$3:$AE$12,5,FALSE) &amp; VLOOKUP(Audit!E702,$V$13:$AE$22,5,FALSE)&amp; IF(Audit!E702=10,Audit!V702&amp;Audit!W702,"")</f>
        <v>#N/A</v>
      </c>
      <c r="G1937" s="17" t="e">
        <f>VLOOKUP(Audit!F702,$V$3:$AE$12,6,FALSE) &amp; VLOOKUP(Audit!F702,$V$13:$AE$22,6,FALSE)&amp; IF(Audit!F702=10,Audit!V702&amp;Audit!W702,"")</f>
        <v>#N/A</v>
      </c>
      <c r="H1937" s="17" t="e">
        <f>VLOOKUP(Audit!G702,$V$3:$AE$12,7,FALSE) &amp; VLOOKUP(Audit!G702,$V$13:$AE$22,7,FALSE)&amp;IF(Audit!G702=10,Audit!V702&amp;Audit!W702,"")</f>
        <v>#N/A</v>
      </c>
      <c r="I1937" s="17" t="e">
        <f>VLOOKUP(Audit!H702,$V$3:$AE$12,8,FALSE) &amp; Audit!U702 &amp; VLOOKUP(Audit!H702,$V$13:$AE$22,8,FALSE)&amp;IF(Audit!H702=10,Audit!V702&amp;Audit!W702,"")</f>
        <v>#N/A</v>
      </c>
      <c r="J1937" s="17" t="e">
        <f>VLOOKUP(Audit!I702,$V$3:$AE$12,9,FALSE) &amp; VLOOKUP(Audit!I702,$V$13:$AE$22,9,FALSE) &amp; IF(Audit!I702=10,Audit!V702&amp;Audit!W702,"") &amp; IF(Audit!I702&lt;&gt;1,U1937,"")</f>
        <v>#N/A</v>
      </c>
      <c r="K1937" s="17" t="e">
        <f>VLOOKUP(Audit!J702,$V$3:$AE$12,10,FALSE) &amp; Audit!S702 &amp; VLOOKUP(Audit!J702,$V$13:$AE$22,10,FALSE) &amp; IF(Audit!J702=10,Audit!V702&amp;Audit!W702,"") &amp; IF(Audit!J702&lt;&gt;1,U1937,"")</f>
        <v>#N/A</v>
      </c>
      <c r="L1937" s="10">
        <f>Audit!K702</f>
        <v>0</v>
      </c>
      <c r="M1937" s="10" t="e">
        <f t="shared" si="911"/>
        <v>#N/A</v>
      </c>
      <c r="N1937" s="10" t="e">
        <f t="shared" si="912"/>
        <v>#N/A</v>
      </c>
      <c r="O1937" s="10" t="e">
        <f t="shared" si="913"/>
        <v>#N/A</v>
      </c>
      <c r="P1937" s="10" t="e">
        <f t="shared" si="914"/>
        <v>#N/A</v>
      </c>
      <c r="Q1937" s="10" t="e">
        <f t="shared" si="915"/>
        <v>#N/A</v>
      </c>
      <c r="R1937" s="10" t="e">
        <f t="shared" si="916"/>
        <v>#N/A</v>
      </c>
      <c r="S1937" s="10" t="e">
        <f t="shared" si="917"/>
        <v>#N/A</v>
      </c>
      <c r="T1937" s="10" t="e">
        <f t="shared" si="918"/>
        <v>#N/A</v>
      </c>
      <c r="U1937" s="17" t="str">
        <f>IF(Audit!M702="","",VLOOKUP(Audit!M702,$W$26:$X$35,2,FALSE)) &amp; Audit!N702 &amp; IF(Audit!O702="","",IF(Audit!N702&lt;=1.4,VLOOKUP(Audit!O702,$W$38:X1982,2,FALSE),VLOOKUP(Audit!O702,$W$51:$X$61,2,FALSE))) &amp; IF(Audit!P702="","",VLOOKUP(Audit!P702,$Y$26:$Z$35,2,FALSE) &amp; Audit!Q702 &amp; IF(Audit!O702="","",IF(Audit!Q702&lt;=1.4,VLOOKUP(Audit!R702,$Y$38:$Z$48,2,FALSE),VLOOKUP(Audit!R702,$Y$51:$Z$61,2,FALSE))))</f>
        <v/>
      </c>
      <c r="V1937" s="21"/>
      <c r="AH1937" s="49">
        <f>Audit!A702</f>
        <v>0</v>
      </c>
      <c r="AI1937" s="50" t="e">
        <f>VLOOKUP(Audit!B702,$V$3:$AE$12,2,FALSE)&amp; IF(Audit!B702=10,Audit!V702,"")</f>
        <v>#N/A</v>
      </c>
      <c r="AJ1937" s="50" t="e">
        <f>VLOOKUP(Audit!B702,$V$13:$AE$22,2,FALSE)&amp; IF(Audit!B702=10,Audit!W702,"")</f>
        <v>#N/A</v>
      </c>
      <c r="AK1937" s="47" t="e">
        <f t="shared" si="919"/>
        <v>#N/A</v>
      </c>
      <c r="AL1937" s="50" t="e">
        <f>VLOOKUP(Audit!C702,$V$3:$AE$12,3,FALSE)&amp; IF(Audit!C702=10,Audit!V702,"")</f>
        <v>#N/A</v>
      </c>
      <c r="AM1937" s="50" t="e">
        <f>VLOOKUP(Audit!C702,$V$13:$AE$22,3,FALSE)&amp; IF(Audit!C702=10,Audit!W702,"")</f>
        <v>#N/A</v>
      </c>
      <c r="AN1937" s="47" t="e">
        <f t="shared" si="920"/>
        <v>#N/A</v>
      </c>
      <c r="AO1937" s="50" t="e">
        <f>VLOOKUP(Audit!D702,$V$3:$AE$12,4,FALSE) &amp;  Audit!T702 &amp; IF(Audit!D702=10,Audit!V702,"")</f>
        <v>#N/A</v>
      </c>
      <c r="AP1937" s="50" t="e">
        <f>VLOOKUP(Audit!D702,$V$13:$AE$22,4,FALSE)&amp; IF(Audit!D702=10,Audit!W702,"")</f>
        <v>#N/A</v>
      </c>
      <c r="AQ1937" s="47" t="e">
        <f t="shared" si="921"/>
        <v>#N/A</v>
      </c>
      <c r="AR1937" s="50" t="e">
        <f>VLOOKUP(Audit!E702,$V$3:$AE$12,5,FALSE)&amp; IF(Audit!E702=10,Audit!V702,"")</f>
        <v>#N/A</v>
      </c>
      <c r="AS1937" s="50" t="e">
        <f>VLOOKUP(Audit!E702,$V$13:$AE$22,5,FALSE)&amp; IF(Audit!E702=10,Audit!W702,"")</f>
        <v>#N/A</v>
      </c>
      <c r="AT1937" s="47" t="e">
        <f t="shared" si="922"/>
        <v>#N/A</v>
      </c>
      <c r="AU1937" s="50" t="e">
        <f>VLOOKUP(Audit!F702,$V$3:$AE$12,6,FALSE)&amp; IF(Audit!F702=10,Audit!V702,"")</f>
        <v>#N/A</v>
      </c>
      <c r="AV1937" s="50" t="e">
        <f>VLOOKUP(Audit!F702,$V$13:$AE$22,6,FALSE)&amp; IF(Audit!F702=10,Audit!W702,"")</f>
        <v>#N/A</v>
      </c>
      <c r="AW1937" s="47" t="e">
        <f t="shared" si="923"/>
        <v>#N/A</v>
      </c>
      <c r="AX1937" s="50" t="e">
        <f>VLOOKUP(Audit!G702,$V$3:$AE$12,7,FALSE)&amp; IF(Audit!G702=10,Audit!V702,"")</f>
        <v>#N/A</v>
      </c>
      <c r="AY1937" s="50" t="e">
        <f>VLOOKUP(Audit!G702,$V$13:$AE$22,7,FALSE) &amp; IF(Audit!G702=10,Audit!W702,"")</f>
        <v>#N/A</v>
      </c>
      <c r="AZ1937" s="47" t="e">
        <f t="shared" si="924"/>
        <v>#N/A</v>
      </c>
      <c r="BA1937" s="50" t="e">
        <f>VLOOKUP(Audit!H702,$V$3:$AE$12,8,FALSE)&amp; Audit!U702 &amp; IF(Audit!H702=10,Audit!V702,"")</f>
        <v>#N/A</v>
      </c>
      <c r="BB1937" s="50" t="e">
        <f>VLOOKUP(Audit!H702,$V$13:$AE$22,8,FALSE) &amp; IF(Audit!H702=10,Audit!W702,"")</f>
        <v>#N/A</v>
      </c>
      <c r="BC1937" s="47" t="e">
        <f t="shared" si="925"/>
        <v>#N/A</v>
      </c>
      <c r="BD1937" s="50" t="e">
        <f>VLOOKUP(Audit!I702,$V$3:$AE$12,9,FALSE)&amp; IF(Audit!I702=10,Audit!V702,"")</f>
        <v>#N/A</v>
      </c>
      <c r="BE1937" s="50" t="e">
        <f>VLOOKUP(Audit!I702,$V$13:$AE$22,9,FALSE) &amp; IF(Audit!I702=10,Audit!W702,"") &amp; IF(Audit!I702&lt;&gt;1,U1937,"")</f>
        <v>#N/A</v>
      </c>
      <c r="BF1937" s="47" t="e">
        <f t="shared" si="926"/>
        <v>#N/A</v>
      </c>
      <c r="BG1937" s="50" t="e">
        <f>VLOOKUP(Audit!J702,$V$3:$AE$12,10,FALSE) &amp; Audit!S702 &amp; IF(Audit!J702=10,Audit!V702,"")</f>
        <v>#N/A</v>
      </c>
      <c r="BH1937" s="50" t="e">
        <f>VLOOKUP(Audit!J702,$V$13:$AE$22,10,FALSE) &amp; IF(Audit!J702=10,Audit!W702,"") &amp; IF(Audit!J702&lt;&gt;1,U1937,"")</f>
        <v>#N/A</v>
      </c>
      <c r="BI1937" s="47" t="e">
        <f t="shared" si="927"/>
        <v>#N/A</v>
      </c>
      <c r="BJ1937" s="48" t="str">
        <f t="shared" si="928"/>
        <v/>
      </c>
      <c r="BK1937" s="48" t="str">
        <f t="shared" si="929"/>
        <v/>
      </c>
      <c r="BL1937" s="48" t="str">
        <f t="shared" si="930"/>
        <v/>
      </c>
      <c r="BM1937" s="48" t="str">
        <f t="shared" si="931"/>
        <v/>
      </c>
      <c r="BN1937" s="48" t="str">
        <f t="shared" si="932"/>
        <v/>
      </c>
      <c r="BO1937" s="48" t="str">
        <f t="shared" si="933"/>
        <v/>
      </c>
      <c r="BP1937" s="48" t="str">
        <f t="shared" si="934"/>
        <v/>
      </c>
      <c r="BQ1937" s="48" t="str">
        <f t="shared" si="935"/>
        <v/>
      </c>
      <c r="BR1937" s="48" t="str">
        <f t="shared" si="936"/>
        <v/>
      </c>
      <c r="BS1937" s="48" t="str">
        <f t="shared" si="937"/>
        <v/>
      </c>
      <c r="BT1937" s="48" t="str">
        <f t="shared" si="938"/>
        <v/>
      </c>
      <c r="BU1937" s="48" t="str">
        <f t="shared" si="939"/>
        <v/>
      </c>
    </row>
    <row r="1938" spans="1:73">
      <c r="A1938" s="10">
        <f>Audit!A703</f>
        <v>0</v>
      </c>
      <c r="B1938" s="10" t="e">
        <f t="shared" si="910"/>
        <v>#N/A</v>
      </c>
      <c r="C1938" s="17" t="e">
        <f>VLOOKUP(Audit!B703,$V$3:$AE$12,2,FALSE) &amp; VLOOKUP(Audit!B703,$V$13:$AE$22,2,FALSE)&amp; IF(Audit!B703=10,Audit!V703&amp;Audit!W703,"")</f>
        <v>#N/A</v>
      </c>
      <c r="D1938" s="17" t="e">
        <f>VLOOKUP(Audit!C703,$V$3:$AE$12,3,FALSE) &amp; VLOOKUP(Audit!C703,$V$13:$AE$22,3,FALSE) &amp;IF(Audit!C703=10,Audit!V703&amp;Audit!W703,"")</f>
        <v>#N/A</v>
      </c>
      <c r="E1938" s="17" t="e">
        <f>VLOOKUP(Audit!D703,$V$3:$AE$12,4,FALSE)&amp; Audit!T703 &amp; VLOOKUP(Audit!D703,$V$13:$AE$22,4,FALSE)&amp; IF(Audit!D703=10,Audit!V703&amp;Audit!W703,"")</f>
        <v>#N/A</v>
      </c>
      <c r="F1938" s="17" t="e">
        <f>VLOOKUP(Audit!E703,$V$3:$AE$12,5,FALSE) &amp; VLOOKUP(Audit!E703,$V$13:$AE$22,5,FALSE)&amp; IF(Audit!E703=10,Audit!V703&amp;Audit!W703,"")</f>
        <v>#N/A</v>
      </c>
      <c r="G1938" s="17" t="e">
        <f>VLOOKUP(Audit!F703,$V$3:$AE$12,6,FALSE) &amp; VLOOKUP(Audit!F703,$V$13:$AE$22,6,FALSE)&amp; IF(Audit!F703=10,Audit!V703&amp;Audit!W703,"")</f>
        <v>#N/A</v>
      </c>
      <c r="H1938" s="17" t="e">
        <f>VLOOKUP(Audit!G703,$V$3:$AE$12,7,FALSE) &amp; VLOOKUP(Audit!G703,$V$13:$AE$22,7,FALSE)&amp;IF(Audit!G703=10,Audit!V703&amp;Audit!W703,"")</f>
        <v>#N/A</v>
      </c>
      <c r="I1938" s="17" t="e">
        <f>VLOOKUP(Audit!H703,$V$3:$AE$12,8,FALSE) &amp; Audit!U703 &amp; VLOOKUP(Audit!H703,$V$13:$AE$22,8,FALSE)&amp;IF(Audit!H703=10,Audit!V703&amp;Audit!W703,"")</f>
        <v>#N/A</v>
      </c>
      <c r="J1938" s="17" t="e">
        <f>VLOOKUP(Audit!I703,$V$3:$AE$12,9,FALSE) &amp; VLOOKUP(Audit!I703,$V$13:$AE$22,9,FALSE) &amp; IF(Audit!I703=10,Audit!V703&amp;Audit!W703,"") &amp; IF(Audit!I703&lt;&gt;1,U1938,"")</f>
        <v>#N/A</v>
      </c>
      <c r="K1938" s="17" t="e">
        <f>VLOOKUP(Audit!J703,$V$3:$AE$12,10,FALSE) &amp; Audit!S703 &amp; VLOOKUP(Audit!J703,$V$13:$AE$22,10,FALSE) &amp; IF(Audit!J703=10,Audit!V703&amp;Audit!W703,"") &amp; IF(Audit!J703&lt;&gt;1,U1938,"")</f>
        <v>#N/A</v>
      </c>
      <c r="L1938" s="10">
        <f>Audit!K703</f>
        <v>0</v>
      </c>
      <c r="M1938" s="10" t="e">
        <f t="shared" si="911"/>
        <v>#N/A</v>
      </c>
      <c r="N1938" s="10" t="e">
        <f t="shared" si="912"/>
        <v>#N/A</v>
      </c>
      <c r="O1938" s="10" t="e">
        <f t="shared" si="913"/>
        <v>#N/A</v>
      </c>
      <c r="P1938" s="10" t="e">
        <f t="shared" si="914"/>
        <v>#N/A</v>
      </c>
      <c r="Q1938" s="10" t="e">
        <f t="shared" si="915"/>
        <v>#N/A</v>
      </c>
      <c r="R1938" s="10" t="e">
        <f t="shared" si="916"/>
        <v>#N/A</v>
      </c>
      <c r="S1938" s="10" t="e">
        <f t="shared" si="917"/>
        <v>#N/A</v>
      </c>
      <c r="T1938" s="10" t="e">
        <f t="shared" si="918"/>
        <v>#N/A</v>
      </c>
      <c r="U1938" s="17" t="str">
        <f>IF(Audit!M703="","",VLOOKUP(Audit!M703,$W$26:$X$35,2,FALSE)) &amp; Audit!N703 &amp; IF(Audit!O703="","",IF(Audit!N703&lt;=1.4,VLOOKUP(Audit!O703,$W$38:X1983,2,FALSE),VLOOKUP(Audit!O703,$W$51:$X$61,2,FALSE))) &amp; IF(Audit!P703="","",VLOOKUP(Audit!P703,$Y$26:$Z$35,2,FALSE) &amp; Audit!Q703 &amp; IF(Audit!O703="","",IF(Audit!Q703&lt;=1.4,VLOOKUP(Audit!R703,$Y$38:$Z$48,2,FALSE),VLOOKUP(Audit!R703,$Y$51:$Z$61,2,FALSE))))</f>
        <v/>
      </c>
      <c r="V1938" s="21"/>
      <c r="AH1938" s="49">
        <f>Audit!A703</f>
        <v>0</v>
      </c>
      <c r="AI1938" s="50" t="e">
        <f>VLOOKUP(Audit!B703,$V$3:$AE$12,2,FALSE)&amp; IF(Audit!B703=10,Audit!V703,"")</f>
        <v>#N/A</v>
      </c>
      <c r="AJ1938" s="50" t="e">
        <f>VLOOKUP(Audit!B703,$V$13:$AE$22,2,FALSE)&amp; IF(Audit!B703=10,Audit!W703,"")</f>
        <v>#N/A</v>
      </c>
      <c r="AK1938" s="47" t="e">
        <f t="shared" si="919"/>
        <v>#N/A</v>
      </c>
      <c r="AL1938" s="50" t="e">
        <f>VLOOKUP(Audit!C703,$V$3:$AE$12,3,FALSE)&amp; IF(Audit!C703=10,Audit!V703,"")</f>
        <v>#N/A</v>
      </c>
      <c r="AM1938" s="50" t="e">
        <f>VLOOKUP(Audit!C703,$V$13:$AE$22,3,FALSE)&amp; IF(Audit!C703=10,Audit!W703,"")</f>
        <v>#N/A</v>
      </c>
      <c r="AN1938" s="47" t="e">
        <f t="shared" si="920"/>
        <v>#N/A</v>
      </c>
      <c r="AO1938" s="50" t="e">
        <f>VLOOKUP(Audit!D703,$V$3:$AE$12,4,FALSE) &amp;  Audit!T703 &amp; IF(Audit!D703=10,Audit!V703,"")</f>
        <v>#N/A</v>
      </c>
      <c r="AP1938" s="50" t="e">
        <f>VLOOKUP(Audit!D703,$V$13:$AE$22,4,FALSE)&amp; IF(Audit!D703=10,Audit!W703,"")</f>
        <v>#N/A</v>
      </c>
      <c r="AQ1938" s="47" t="e">
        <f t="shared" si="921"/>
        <v>#N/A</v>
      </c>
      <c r="AR1938" s="50" t="e">
        <f>VLOOKUP(Audit!E703,$V$3:$AE$12,5,FALSE)&amp; IF(Audit!E703=10,Audit!V703,"")</f>
        <v>#N/A</v>
      </c>
      <c r="AS1938" s="50" t="e">
        <f>VLOOKUP(Audit!E703,$V$13:$AE$22,5,FALSE)&amp; IF(Audit!E703=10,Audit!W703,"")</f>
        <v>#N/A</v>
      </c>
      <c r="AT1938" s="47" t="e">
        <f t="shared" si="922"/>
        <v>#N/A</v>
      </c>
      <c r="AU1938" s="50" t="e">
        <f>VLOOKUP(Audit!F703,$V$3:$AE$12,6,FALSE)&amp; IF(Audit!F703=10,Audit!V703,"")</f>
        <v>#N/A</v>
      </c>
      <c r="AV1938" s="50" t="e">
        <f>VLOOKUP(Audit!F703,$V$13:$AE$22,6,FALSE)&amp; IF(Audit!F703=10,Audit!W703,"")</f>
        <v>#N/A</v>
      </c>
      <c r="AW1938" s="47" t="e">
        <f t="shared" si="923"/>
        <v>#N/A</v>
      </c>
      <c r="AX1938" s="50" t="e">
        <f>VLOOKUP(Audit!G703,$V$3:$AE$12,7,FALSE)&amp; IF(Audit!G703=10,Audit!V703,"")</f>
        <v>#N/A</v>
      </c>
      <c r="AY1938" s="50" t="e">
        <f>VLOOKUP(Audit!G703,$V$13:$AE$22,7,FALSE) &amp; IF(Audit!G703=10,Audit!W703,"")</f>
        <v>#N/A</v>
      </c>
      <c r="AZ1938" s="47" t="e">
        <f t="shared" si="924"/>
        <v>#N/A</v>
      </c>
      <c r="BA1938" s="50" t="e">
        <f>VLOOKUP(Audit!H703,$V$3:$AE$12,8,FALSE)&amp; Audit!U703 &amp; IF(Audit!H703=10,Audit!V703,"")</f>
        <v>#N/A</v>
      </c>
      <c r="BB1938" s="50" t="e">
        <f>VLOOKUP(Audit!H703,$V$13:$AE$22,8,FALSE) &amp; IF(Audit!H703=10,Audit!W703,"")</f>
        <v>#N/A</v>
      </c>
      <c r="BC1938" s="47" t="e">
        <f t="shared" si="925"/>
        <v>#N/A</v>
      </c>
      <c r="BD1938" s="50" t="e">
        <f>VLOOKUP(Audit!I703,$V$3:$AE$12,9,FALSE)&amp; IF(Audit!I703=10,Audit!V703,"")</f>
        <v>#N/A</v>
      </c>
      <c r="BE1938" s="50" t="e">
        <f>VLOOKUP(Audit!I703,$V$13:$AE$22,9,FALSE) &amp; IF(Audit!I703=10,Audit!W703,"") &amp; IF(Audit!I703&lt;&gt;1,U1938,"")</f>
        <v>#N/A</v>
      </c>
      <c r="BF1938" s="47" t="e">
        <f t="shared" si="926"/>
        <v>#N/A</v>
      </c>
      <c r="BG1938" s="50" t="e">
        <f>VLOOKUP(Audit!J703,$V$3:$AE$12,10,FALSE) &amp; Audit!S703 &amp; IF(Audit!J703=10,Audit!V703,"")</f>
        <v>#N/A</v>
      </c>
      <c r="BH1938" s="50" t="e">
        <f>VLOOKUP(Audit!J703,$V$13:$AE$22,10,FALSE) &amp; IF(Audit!J703=10,Audit!W703,"") &amp; IF(Audit!J703&lt;&gt;1,U1938,"")</f>
        <v>#N/A</v>
      </c>
      <c r="BI1938" s="47" t="e">
        <f t="shared" si="927"/>
        <v>#N/A</v>
      </c>
      <c r="BJ1938" s="48" t="str">
        <f t="shared" si="928"/>
        <v/>
      </c>
      <c r="BK1938" s="48" t="str">
        <f t="shared" si="929"/>
        <v/>
      </c>
      <c r="BL1938" s="48" t="str">
        <f t="shared" si="930"/>
        <v/>
      </c>
      <c r="BM1938" s="48" t="str">
        <f t="shared" si="931"/>
        <v/>
      </c>
      <c r="BN1938" s="48" t="str">
        <f t="shared" si="932"/>
        <v/>
      </c>
      <c r="BO1938" s="48" t="str">
        <f t="shared" si="933"/>
        <v/>
      </c>
      <c r="BP1938" s="48" t="str">
        <f t="shared" si="934"/>
        <v/>
      </c>
      <c r="BQ1938" s="48" t="str">
        <f t="shared" si="935"/>
        <v/>
      </c>
      <c r="BR1938" s="48" t="str">
        <f t="shared" si="936"/>
        <v/>
      </c>
      <c r="BS1938" s="48" t="str">
        <f t="shared" si="937"/>
        <v/>
      </c>
      <c r="BT1938" s="48" t="str">
        <f t="shared" si="938"/>
        <v/>
      </c>
      <c r="BU1938" s="48" t="str">
        <f t="shared" si="939"/>
        <v/>
      </c>
    </row>
    <row r="1939" spans="1:73">
      <c r="A1939" s="10">
        <f>Audit!A704</f>
        <v>0</v>
      </c>
      <c r="B1939" s="10" t="e">
        <f t="shared" si="910"/>
        <v>#N/A</v>
      </c>
      <c r="C1939" s="17" t="e">
        <f>VLOOKUP(Audit!B704,$V$3:$AE$12,2,FALSE) &amp; VLOOKUP(Audit!B704,$V$13:$AE$22,2,FALSE)&amp; IF(Audit!B704=10,Audit!V704&amp;Audit!W704,"")</f>
        <v>#N/A</v>
      </c>
      <c r="D1939" s="17" t="e">
        <f>VLOOKUP(Audit!C704,$V$3:$AE$12,3,FALSE) &amp; VLOOKUP(Audit!C704,$V$13:$AE$22,3,FALSE) &amp;IF(Audit!C704=10,Audit!V704&amp;Audit!W704,"")</f>
        <v>#N/A</v>
      </c>
      <c r="E1939" s="17" t="e">
        <f>VLOOKUP(Audit!D704,$V$3:$AE$12,4,FALSE)&amp; Audit!T704 &amp; VLOOKUP(Audit!D704,$V$13:$AE$22,4,FALSE)&amp; IF(Audit!D704=10,Audit!V704&amp;Audit!W704,"")</f>
        <v>#N/A</v>
      </c>
      <c r="F1939" s="17" t="e">
        <f>VLOOKUP(Audit!E704,$V$3:$AE$12,5,FALSE) &amp; VLOOKUP(Audit!E704,$V$13:$AE$22,5,FALSE)&amp; IF(Audit!E704=10,Audit!V704&amp;Audit!W704,"")</f>
        <v>#N/A</v>
      </c>
      <c r="G1939" s="17" t="e">
        <f>VLOOKUP(Audit!F704,$V$3:$AE$12,6,FALSE) &amp; VLOOKUP(Audit!F704,$V$13:$AE$22,6,FALSE)&amp; IF(Audit!F704=10,Audit!V704&amp;Audit!W704,"")</f>
        <v>#N/A</v>
      </c>
      <c r="H1939" s="17" t="e">
        <f>VLOOKUP(Audit!G704,$V$3:$AE$12,7,FALSE) &amp; VLOOKUP(Audit!G704,$V$13:$AE$22,7,FALSE)&amp;IF(Audit!G704=10,Audit!V704&amp;Audit!W704,"")</f>
        <v>#N/A</v>
      </c>
      <c r="I1939" s="17" t="e">
        <f>VLOOKUP(Audit!H704,$V$3:$AE$12,8,FALSE) &amp; Audit!U704 &amp; VLOOKUP(Audit!H704,$V$13:$AE$22,8,FALSE)&amp;IF(Audit!H704=10,Audit!V704&amp;Audit!W704,"")</f>
        <v>#N/A</v>
      </c>
      <c r="J1939" s="17" t="e">
        <f>VLOOKUP(Audit!I704,$V$3:$AE$12,9,FALSE) &amp; VLOOKUP(Audit!I704,$V$13:$AE$22,9,FALSE) &amp; IF(Audit!I704=10,Audit!V704&amp;Audit!W704,"") &amp; IF(Audit!I704&lt;&gt;1,U1939,"")</f>
        <v>#N/A</v>
      </c>
      <c r="K1939" s="17" t="e">
        <f>VLOOKUP(Audit!J704,$V$3:$AE$12,10,FALSE) &amp; Audit!S704 &amp; VLOOKUP(Audit!J704,$V$13:$AE$22,10,FALSE) &amp; IF(Audit!J704=10,Audit!V704&amp;Audit!W704,"") &amp; IF(Audit!J704&lt;&gt;1,U1939,"")</f>
        <v>#N/A</v>
      </c>
      <c r="L1939" s="10">
        <f>Audit!K704</f>
        <v>0</v>
      </c>
      <c r="M1939" s="10" t="e">
        <f t="shared" si="911"/>
        <v>#N/A</v>
      </c>
      <c r="N1939" s="10" t="e">
        <f t="shared" si="912"/>
        <v>#N/A</v>
      </c>
      <c r="O1939" s="10" t="e">
        <f t="shared" si="913"/>
        <v>#N/A</v>
      </c>
      <c r="P1939" s="10" t="e">
        <f t="shared" si="914"/>
        <v>#N/A</v>
      </c>
      <c r="Q1939" s="10" t="e">
        <f t="shared" si="915"/>
        <v>#N/A</v>
      </c>
      <c r="R1939" s="10" t="e">
        <f t="shared" si="916"/>
        <v>#N/A</v>
      </c>
      <c r="S1939" s="10" t="e">
        <f t="shared" si="917"/>
        <v>#N/A</v>
      </c>
      <c r="T1939" s="10" t="e">
        <f t="shared" si="918"/>
        <v>#N/A</v>
      </c>
      <c r="U1939" s="17" t="str">
        <f>IF(Audit!M704="","",VLOOKUP(Audit!M704,$W$26:$X$35,2,FALSE)) &amp; Audit!N704 &amp; IF(Audit!O704="","",IF(Audit!N704&lt;=1.4,VLOOKUP(Audit!O704,$W$38:X1984,2,FALSE),VLOOKUP(Audit!O704,$W$51:$X$61,2,FALSE))) &amp; IF(Audit!P704="","",VLOOKUP(Audit!P704,$Y$26:$Z$35,2,FALSE) &amp; Audit!Q704 &amp; IF(Audit!O704="","",IF(Audit!Q704&lt;=1.4,VLOOKUP(Audit!R704,$Y$38:$Z$48,2,FALSE),VLOOKUP(Audit!R704,$Y$51:$Z$61,2,FALSE))))</f>
        <v/>
      </c>
      <c r="V1939" s="21"/>
      <c r="AH1939" s="49">
        <f>Audit!A704</f>
        <v>0</v>
      </c>
      <c r="AI1939" s="50" t="e">
        <f>VLOOKUP(Audit!B704,$V$3:$AE$12,2,FALSE)&amp; IF(Audit!B704=10,Audit!V704,"")</f>
        <v>#N/A</v>
      </c>
      <c r="AJ1939" s="50" t="e">
        <f>VLOOKUP(Audit!B704,$V$13:$AE$22,2,FALSE)&amp; IF(Audit!B704=10,Audit!W704,"")</f>
        <v>#N/A</v>
      </c>
      <c r="AK1939" s="47" t="e">
        <f t="shared" si="919"/>
        <v>#N/A</v>
      </c>
      <c r="AL1939" s="50" t="e">
        <f>VLOOKUP(Audit!C704,$V$3:$AE$12,3,FALSE)&amp; IF(Audit!C704=10,Audit!V704,"")</f>
        <v>#N/A</v>
      </c>
      <c r="AM1939" s="50" t="e">
        <f>VLOOKUP(Audit!C704,$V$13:$AE$22,3,FALSE)&amp; IF(Audit!C704=10,Audit!W704,"")</f>
        <v>#N/A</v>
      </c>
      <c r="AN1939" s="47" t="e">
        <f t="shared" si="920"/>
        <v>#N/A</v>
      </c>
      <c r="AO1939" s="50" t="e">
        <f>VLOOKUP(Audit!D704,$V$3:$AE$12,4,FALSE) &amp;  Audit!T704 &amp; IF(Audit!D704=10,Audit!V704,"")</f>
        <v>#N/A</v>
      </c>
      <c r="AP1939" s="50" t="e">
        <f>VLOOKUP(Audit!D704,$V$13:$AE$22,4,FALSE)&amp; IF(Audit!D704=10,Audit!W704,"")</f>
        <v>#N/A</v>
      </c>
      <c r="AQ1939" s="47" t="e">
        <f t="shared" si="921"/>
        <v>#N/A</v>
      </c>
      <c r="AR1939" s="50" t="e">
        <f>VLOOKUP(Audit!E704,$V$3:$AE$12,5,FALSE)&amp; IF(Audit!E704=10,Audit!V704,"")</f>
        <v>#N/A</v>
      </c>
      <c r="AS1939" s="50" t="e">
        <f>VLOOKUP(Audit!E704,$V$13:$AE$22,5,FALSE)&amp; IF(Audit!E704=10,Audit!W704,"")</f>
        <v>#N/A</v>
      </c>
      <c r="AT1939" s="47" t="e">
        <f t="shared" si="922"/>
        <v>#N/A</v>
      </c>
      <c r="AU1939" s="50" t="e">
        <f>VLOOKUP(Audit!F704,$V$3:$AE$12,6,FALSE)&amp; IF(Audit!F704=10,Audit!V704,"")</f>
        <v>#N/A</v>
      </c>
      <c r="AV1939" s="50" t="e">
        <f>VLOOKUP(Audit!F704,$V$13:$AE$22,6,FALSE)&amp; IF(Audit!F704=10,Audit!W704,"")</f>
        <v>#N/A</v>
      </c>
      <c r="AW1939" s="47" t="e">
        <f t="shared" si="923"/>
        <v>#N/A</v>
      </c>
      <c r="AX1939" s="50" t="e">
        <f>VLOOKUP(Audit!G704,$V$3:$AE$12,7,FALSE)&amp; IF(Audit!G704=10,Audit!V704,"")</f>
        <v>#N/A</v>
      </c>
      <c r="AY1939" s="50" t="e">
        <f>VLOOKUP(Audit!G704,$V$13:$AE$22,7,FALSE) &amp; IF(Audit!G704=10,Audit!W704,"")</f>
        <v>#N/A</v>
      </c>
      <c r="AZ1939" s="47" t="e">
        <f t="shared" si="924"/>
        <v>#N/A</v>
      </c>
      <c r="BA1939" s="50" t="e">
        <f>VLOOKUP(Audit!H704,$V$3:$AE$12,8,FALSE)&amp; Audit!U704 &amp; IF(Audit!H704=10,Audit!V704,"")</f>
        <v>#N/A</v>
      </c>
      <c r="BB1939" s="50" t="e">
        <f>VLOOKUP(Audit!H704,$V$13:$AE$22,8,FALSE) &amp; IF(Audit!H704=10,Audit!W704,"")</f>
        <v>#N/A</v>
      </c>
      <c r="BC1939" s="47" t="e">
        <f t="shared" si="925"/>
        <v>#N/A</v>
      </c>
      <c r="BD1939" s="50" t="e">
        <f>VLOOKUP(Audit!I704,$V$3:$AE$12,9,FALSE)&amp; IF(Audit!I704=10,Audit!V704,"")</f>
        <v>#N/A</v>
      </c>
      <c r="BE1939" s="50" t="e">
        <f>VLOOKUP(Audit!I704,$V$13:$AE$22,9,FALSE) &amp; IF(Audit!I704=10,Audit!W704,"") &amp; IF(Audit!I704&lt;&gt;1,U1939,"")</f>
        <v>#N/A</v>
      </c>
      <c r="BF1939" s="47" t="e">
        <f t="shared" si="926"/>
        <v>#N/A</v>
      </c>
      <c r="BG1939" s="50" t="e">
        <f>VLOOKUP(Audit!J704,$V$3:$AE$12,10,FALSE) &amp; Audit!S704 &amp; IF(Audit!J704=10,Audit!V704,"")</f>
        <v>#N/A</v>
      </c>
      <c r="BH1939" s="50" t="e">
        <f>VLOOKUP(Audit!J704,$V$13:$AE$22,10,FALSE) &amp; IF(Audit!J704=10,Audit!W704,"") &amp; IF(Audit!J704&lt;&gt;1,U1939,"")</f>
        <v>#N/A</v>
      </c>
      <c r="BI1939" s="47" t="e">
        <f t="shared" si="927"/>
        <v>#N/A</v>
      </c>
      <c r="BJ1939" s="48" t="str">
        <f t="shared" si="928"/>
        <v/>
      </c>
      <c r="BK1939" s="48" t="str">
        <f t="shared" si="929"/>
        <v/>
      </c>
      <c r="BL1939" s="48" t="str">
        <f t="shared" si="930"/>
        <v/>
      </c>
      <c r="BM1939" s="48" t="str">
        <f t="shared" si="931"/>
        <v/>
      </c>
      <c r="BN1939" s="48" t="str">
        <f t="shared" si="932"/>
        <v/>
      </c>
      <c r="BO1939" s="48" t="str">
        <f t="shared" si="933"/>
        <v/>
      </c>
      <c r="BP1939" s="48" t="str">
        <f t="shared" si="934"/>
        <v/>
      </c>
      <c r="BQ1939" s="48" t="str">
        <f t="shared" si="935"/>
        <v/>
      </c>
      <c r="BR1939" s="48" t="str">
        <f t="shared" si="936"/>
        <v/>
      </c>
      <c r="BS1939" s="48" t="str">
        <f t="shared" si="937"/>
        <v/>
      </c>
      <c r="BT1939" s="48" t="str">
        <f t="shared" si="938"/>
        <v/>
      </c>
      <c r="BU1939" s="48" t="str">
        <f t="shared" si="939"/>
        <v/>
      </c>
    </row>
    <row r="1940" spans="1:73">
      <c r="A1940" s="10">
        <f>Audit!A705</f>
        <v>0</v>
      </c>
      <c r="B1940" s="10" t="e">
        <f t="shared" si="910"/>
        <v>#N/A</v>
      </c>
      <c r="C1940" s="17" t="e">
        <f>VLOOKUP(Audit!B705,$V$3:$AE$12,2,FALSE) &amp; VLOOKUP(Audit!B705,$V$13:$AE$22,2,FALSE)&amp; IF(Audit!B705=10,Audit!V705&amp;Audit!W705,"")</f>
        <v>#N/A</v>
      </c>
      <c r="D1940" s="17" t="e">
        <f>VLOOKUP(Audit!C705,$V$3:$AE$12,3,FALSE) &amp; VLOOKUP(Audit!C705,$V$13:$AE$22,3,FALSE) &amp;IF(Audit!C705=10,Audit!V705&amp;Audit!W705,"")</f>
        <v>#N/A</v>
      </c>
      <c r="E1940" s="17" t="e">
        <f>VLOOKUP(Audit!D705,$V$3:$AE$12,4,FALSE)&amp; Audit!T705 &amp; VLOOKUP(Audit!D705,$V$13:$AE$22,4,FALSE)&amp; IF(Audit!D705=10,Audit!V705&amp;Audit!W705,"")</f>
        <v>#N/A</v>
      </c>
      <c r="F1940" s="17" t="e">
        <f>VLOOKUP(Audit!E705,$V$3:$AE$12,5,FALSE) &amp; VLOOKUP(Audit!E705,$V$13:$AE$22,5,FALSE)&amp; IF(Audit!E705=10,Audit!V705&amp;Audit!W705,"")</f>
        <v>#N/A</v>
      </c>
      <c r="G1940" s="17" t="e">
        <f>VLOOKUP(Audit!F705,$V$3:$AE$12,6,FALSE) &amp; VLOOKUP(Audit!F705,$V$13:$AE$22,6,FALSE)&amp; IF(Audit!F705=10,Audit!V705&amp;Audit!W705,"")</f>
        <v>#N/A</v>
      </c>
      <c r="H1940" s="17" t="e">
        <f>VLOOKUP(Audit!G705,$V$3:$AE$12,7,FALSE) &amp; VLOOKUP(Audit!G705,$V$13:$AE$22,7,FALSE)&amp;IF(Audit!G705=10,Audit!V705&amp;Audit!W705,"")</f>
        <v>#N/A</v>
      </c>
      <c r="I1940" s="17" t="e">
        <f>VLOOKUP(Audit!H705,$V$3:$AE$12,8,FALSE) &amp; Audit!U705 &amp; VLOOKUP(Audit!H705,$V$13:$AE$22,8,FALSE)&amp;IF(Audit!H705=10,Audit!V705&amp;Audit!W705,"")</f>
        <v>#N/A</v>
      </c>
      <c r="J1940" s="17" t="e">
        <f>VLOOKUP(Audit!I705,$V$3:$AE$12,9,FALSE) &amp; VLOOKUP(Audit!I705,$V$13:$AE$22,9,FALSE) &amp; IF(Audit!I705=10,Audit!V705&amp;Audit!W705,"") &amp; IF(Audit!I705&lt;&gt;1,U1940,"")</f>
        <v>#N/A</v>
      </c>
      <c r="K1940" s="17" t="e">
        <f>VLOOKUP(Audit!J705,$V$3:$AE$12,10,FALSE) &amp; Audit!S705 &amp; VLOOKUP(Audit!J705,$V$13:$AE$22,10,FALSE) &amp; IF(Audit!J705=10,Audit!V705&amp;Audit!W705,"") &amp; IF(Audit!J705&lt;&gt;1,U1940,"")</f>
        <v>#N/A</v>
      </c>
      <c r="L1940" s="10">
        <f>Audit!K705</f>
        <v>0</v>
      </c>
      <c r="M1940" s="10" t="e">
        <f t="shared" si="911"/>
        <v>#N/A</v>
      </c>
      <c r="N1940" s="10" t="e">
        <f t="shared" si="912"/>
        <v>#N/A</v>
      </c>
      <c r="O1940" s="10" t="e">
        <f t="shared" si="913"/>
        <v>#N/A</v>
      </c>
      <c r="P1940" s="10" t="e">
        <f t="shared" si="914"/>
        <v>#N/A</v>
      </c>
      <c r="Q1940" s="10" t="e">
        <f t="shared" si="915"/>
        <v>#N/A</v>
      </c>
      <c r="R1940" s="10" t="e">
        <f t="shared" si="916"/>
        <v>#N/A</v>
      </c>
      <c r="S1940" s="10" t="e">
        <f t="shared" si="917"/>
        <v>#N/A</v>
      </c>
      <c r="T1940" s="10" t="e">
        <f t="shared" si="918"/>
        <v>#N/A</v>
      </c>
      <c r="U1940" s="17" t="str">
        <f>IF(Audit!M705="","",VLOOKUP(Audit!M705,$W$26:$X$35,2,FALSE)) &amp; Audit!N705 &amp; IF(Audit!O705="","",IF(Audit!N705&lt;=1.4,VLOOKUP(Audit!O705,$W$38:X1985,2,FALSE),VLOOKUP(Audit!O705,$W$51:$X$61,2,FALSE))) &amp; IF(Audit!P705="","",VLOOKUP(Audit!P705,$Y$26:$Z$35,2,FALSE) &amp; Audit!Q705 &amp; IF(Audit!O705="","",IF(Audit!Q705&lt;=1.4,VLOOKUP(Audit!R705,$Y$38:$Z$48,2,FALSE),VLOOKUP(Audit!R705,$Y$51:$Z$61,2,FALSE))))</f>
        <v/>
      </c>
      <c r="V1940" s="21"/>
      <c r="AH1940" s="49">
        <f>Audit!A705</f>
        <v>0</v>
      </c>
      <c r="AI1940" s="50" t="e">
        <f>VLOOKUP(Audit!B705,$V$3:$AE$12,2,FALSE)&amp; IF(Audit!B705=10,Audit!V705,"")</f>
        <v>#N/A</v>
      </c>
      <c r="AJ1940" s="50" t="e">
        <f>VLOOKUP(Audit!B705,$V$13:$AE$22,2,FALSE)&amp; IF(Audit!B705=10,Audit!W705,"")</f>
        <v>#N/A</v>
      </c>
      <c r="AK1940" s="47" t="e">
        <f t="shared" si="919"/>
        <v>#N/A</v>
      </c>
      <c r="AL1940" s="50" t="e">
        <f>VLOOKUP(Audit!C705,$V$3:$AE$12,3,FALSE)&amp; IF(Audit!C705=10,Audit!V705,"")</f>
        <v>#N/A</v>
      </c>
      <c r="AM1940" s="50" t="e">
        <f>VLOOKUP(Audit!C705,$V$13:$AE$22,3,FALSE)&amp; IF(Audit!C705=10,Audit!W705,"")</f>
        <v>#N/A</v>
      </c>
      <c r="AN1940" s="47" t="e">
        <f t="shared" si="920"/>
        <v>#N/A</v>
      </c>
      <c r="AO1940" s="50" t="e">
        <f>VLOOKUP(Audit!D705,$V$3:$AE$12,4,FALSE) &amp;  Audit!T705 &amp; IF(Audit!D705=10,Audit!V705,"")</f>
        <v>#N/A</v>
      </c>
      <c r="AP1940" s="50" t="e">
        <f>VLOOKUP(Audit!D705,$V$13:$AE$22,4,FALSE)&amp; IF(Audit!D705=10,Audit!W705,"")</f>
        <v>#N/A</v>
      </c>
      <c r="AQ1940" s="47" t="e">
        <f t="shared" si="921"/>
        <v>#N/A</v>
      </c>
      <c r="AR1940" s="50" t="e">
        <f>VLOOKUP(Audit!E705,$V$3:$AE$12,5,FALSE)&amp; IF(Audit!E705=10,Audit!V705,"")</f>
        <v>#N/A</v>
      </c>
      <c r="AS1940" s="50" t="e">
        <f>VLOOKUP(Audit!E705,$V$13:$AE$22,5,FALSE)&amp; IF(Audit!E705=10,Audit!W705,"")</f>
        <v>#N/A</v>
      </c>
      <c r="AT1940" s="47" t="e">
        <f t="shared" si="922"/>
        <v>#N/A</v>
      </c>
      <c r="AU1940" s="50" t="e">
        <f>VLOOKUP(Audit!F705,$V$3:$AE$12,6,FALSE)&amp; IF(Audit!F705=10,Audit!V705,"")</f>
        <v>#N/A</v>
      </c>
      <c r="AV1940" s="50" t="e">
        <f>VLOOKUP(Audit!F705,$V$13:$AE$22,6,FALSE)&amp; IF(Audit!F705=10,Audit!W705,"")</f>
        <v>#N/A</v>
      </c>
      <c r="AW1940" s="47" t="e">
        <f t="shared" si="923"/>
        <v>#N/A</v>
      </c>
      <c r="AX1940" s="50" t="e">
        <f>VLOOKUP(Audit!G705,$V$3:$AE$12,7,FALSE)&amp; IF(Audit!G705=10,Audit!V705,"")</f>
        <v>#N/A</v>
      </c>
      <c r="AY1940" s="50" t="e">
        <f>VLOOKUP(Audit!G705,$V$13:$AE$22,7,FALSE) &amp; IF(Audit!G705=10,Audit!W705,"")</f>
        <v>#N/A</v>
      </c>
      <c r="AZ1940" s="47" t="e">
        <f t="shared" si="924"/>
        <v>#N/A</v>
      </c>
      <c r="BA1940" s="50" t="e">
        <f>VLOOKUP(Audit!H705,$V$3:$AE$12,8,FALSE)&amp; Audit!U705 &amp; IF(Audit!H705=10,Audit!V705,"")</f>
        <v>#N/A</v>
      </c>
      <c r="BB1940" s="50" t="e">
        <f>VLOOKUP(Audit!H705,$V$13:$AE$22,8,FALSE) &amp; IF(Audit!H705=10,Audit!W705,"")</f>
        <v>#N/A</v>
      </c>
      <c r="BC1940" s="47" t="e">
        <f t="shared" si="925"/>
        <v>#N/A</v>
      </c>
      <c r="BD1940" s="50" t="e">
        <f>VLOOKUP(Audit!I705,$V$3:$AE$12,9,FALSE)&amp; IF(Audit!I705=10,Audit!V705,"")</f>
        <v>#N/A</v>
      </c>
      <c r="BE1940" s="50" t="e">
        <f>VLOOKUP(Audit!I705,$V$13:$AE$22,9,FALSE) &amp; IF(Audit!I705=10,Audit!W705,"") &amp; IF(Audit!I705&lt;&gt;1,U1940,"")</f>
        <v>#N/A</v>
      </c>
      <c r="BF1940" s="47" t="e">
        <f t="shared" si="926"/>
        <v>#N/A</v>
      </c>
      <c r="BG1940" s="50" t="e">
        <f>VLOOKUP(Audit!J705,$V$3:$AE$12,10,FALSE) &amp; Audit!S705 &amp; IF(Audit!J705=10,Audit!V705,"")</f>
        <v>#N/A</v>
      </c>
      <c r="BH1940" s="50" t="e">
        <f>VLOOKUP(Audit!J705,$V$13:$AE$22,10,FALSE) &amp; IF(Audit!J705=10,Audit!W705,"") &amp; IF(Audit!J705&lt;&gt;1,U1940,"")</f>
        <v>#N/A</v>
      </c>
      <c r="BI1940" s="47" t="e">
        <f t="shared" si="927"/>
        <v>#N/A</v>
      </c>
      <c r="BJ1940" s="48" t="str">
        <f t="shared" si="928"/>
        <v/>
      </c>
      <c r="BK1940" s="48" t="str">
        <f t="shared" si="929"/>
        <v/>
      </c>
      <c r="BL1940" s="48" t="str">
        <f t="shared" si="930"/>
        <v/>
      </c>
      <c r="BM1940" s="48" t="str">
        <f t="shared" si="931"/>
        <v/>
      </c>
      <c r="BN1940" s="48" t="str">
        <f t="shared" si="932"/>
        <v/>
      </c>
      <c r="BO1940" s="48" t="str">
        <f t="shared" si="933"/>
        <v/>
      </c>
      <c r="BP1940" s="48" t="str">
        <f t="shared" si="934"/>
        <v/>
      </c>
      <c r="BQ1940" s="48" t="str">
        <f t="shared" si="935"/>
        <v/>
      </c>
      <c r="BR1940" s="48" t="str">
        <f t="shared" si="936"/>
        <v/>
      </c>
      <c r="BS1940" s="48" t="str">
        <f t="shared" si="937"/>
        <v/>
      </c>
      <c r="BT1940" s="48" t="str">
        <f t="shared" si="938"/>
        <v/>
      </c>
      <c r="BU1940" s="48" t="str">
        <f t="shared" si="939"/>
        <v/>
      </c>
    </row>
    <row r="1941" spans="1:73">
      <c r="A1941" s="10">
        <f>Audit!A706</f>
        <v>0</v>
      </c>
      <c r="B1941" s="10" t="e">
        <f t="shared" si="910"/>
        <v>#N/A</v>
      </c>
      <c r="C1941" s="17" t="e">
        <f>VLOOKUP(Audit!B706,$V$3:$AE$12,2,FALSE) &amp; VLOOKUP(Audit!B706,$V$13:$AE$22,2,FALSE)&amp; IF(Audit!B706=10,Audit!V706&amp;Audit!W706,"")</f>
        <v>#N/A</v>
      </c>
      <c r="D1941" s="17" t="e">
        <f>VLOOKUP(Audit!C706,$V$3:$AE$12,3,FALSE) &amp; VLOOKUP(Audit!C706,$V$13:$AE$22,3,FALSE) &amp;IF(Audit!C706=10,Audit!V706&amp;Audit!W706,"")</f>
        <v>#N/A</v>
      </c>
      <c r="E1941" s="17" t="e">
        <f>VLOOKUP(Audit!D706,$V$3:$AE$12,4,FALSE)&amp; Audit!T706 &amp; VLOOKUP(Audit!D706,$V$13:$AE$22,4,FALSE)&amp; IF(Audit!D706=10,Audit!V706&amp;Audit!W706,"")</f>
        <v>#N/A</v>
      </c>
      <c r="F1941" s="17" t="e">
        <f>VLOOKUP(Audit!E706,$V$3:$AE$12,5,FALSE) &amp; VLOOKUP(Audit!E706,$V$13:$AE$22,5,FALSE)&amp; IF(Audit!E706=10,Audit!V706&amp;Audit!W706,"")</f>
        <v>#N/A</v>
      </c>
      <c r="G1941" s="17" t="e">
        <f>VLOOKUP(Audit!F706,$V$3:$AE$12,6,FALSE) &amp; VLOOKUP(Audit!F706,$V$13:$AE$22,6,FALSE)&amp; IF(Audit!F706=10,Audit!V706&amp;Audit!W706,"")</f>
        <v>#N/A</v>
      </c>
      <c r="H1941" s="17" t="e">
        <f>VLOOKUP(Audit!G706,$V$3:$AE$12,7,FALSE) &amp; VLOOKUP(Audit!G706,$V$13:$AE$22,7,FALSE)&amp;IF(Audit!G706=10,Audit!V706&amp;Audit!W706,"")</f>
        <v>#N/A</v>
      </c>
      <c r="I1941" s="17" t="e">
        <f>VLOOKUP(Audit!H706,$V$3:$AE$12,8,FALSE) &amp; Audit!U706 &amp; VLOOKUP(Audit!H706,$V$13:$AE$22,8,FALSE)&amp;IF(Audit!H706=10,Audit!V706&amp;Audit!W706,"")</f>
        <v>#N/A</v>
      </c>
      <c r="J1941" s="17" t="e">
        <f>VLOOKUP(Audit!I706,$V$3:$AE$12,9,FALSE) &amp; VLOOKUP(Audit!I706,$V$13:$AE$22,9,FALSE) &amp; IF(Audit!I706=10,Audit!V706&amp;Audit!W706,"") &amp; IF(Audit!I706&lt;&gt;1,U1941,"")</f>
        <v>#N/A</v>
      </c>
      <c r="K1941" s="17" t="e">
        <f>VLOOKUP(Audit!J706,$V$3:$AE$12,10,FALSE) &amp; Audit!S706 &amp; VLOOKUP(Audit!J706,$V$13:$AE$22,10,FALSE) &amp; IF(Audit!J706=10,Audit!V706&amp;Audit!W706,"") &amp; IF(Audit!J706&lt;&gt;1,U1941,"")</f>
        <v>#N/A</v>
      </c>
      <c r="L1941" s="10">
        <f>Audit!K706</f>
        <v>0</v>
      </c>
      <c r="M1941" s="10" t="e">
        <f t="shared" si="911"/>
        <v>#N/A</v>
      </c>
      <c r="N1941" s="10" t="e">
        <f t="shared" si="912"/>
        <v>#N/A</v>
      </c>
      <c r="O1941" s="10" t="e">
        <f t="shared" si="913"/>
        <v>#N/A</v>
      </c>
      <c r="P1941" s="10" t="e">
        <f t="shared" si="914"/>
        <v>#N/A</v>
      </c>
      <c r="Q1941" s="10" t="e">
        <f t="shared" si="915"/>
        <v>#N/A</v>
      </c>
      <c r="R1941" s="10" t="e">
        <f t="shared" si="916"/>
        <v>#N/A</v>
      </c>
      <c r="S1941" s="10" t="e">
        <f t="shared" si="917"/>
        <v>#N/A</v>
      </c>
      <c r="T1941" s="10" t="e">
        <f t="shared" si="918"/>
        <v>#N/A</v>
      </c>
      <c r="U1941" s="17" t="str">
        <f>IF(Audit!M706="","",VLOOKUP(Audit!M706,$W$26:$X$35,2,FALSE)) &amp; Audit!N706 &amp; IF(Audit!O706="","",IF(Audit!N706&lt;=1.4,VLOOKUP(Audit!O706,$W$38:X1986,2,FALSE),VLOOKUP(Audit!O706,$W$51:$X$61,2,FALSE))) &amp; IF(Audit!P706="","",VLOOKUP(Audit!P706,$Y$26:$Z$35,2,FALSE) &amp; Audit!Q706 &amp; IF(Audit!O706="","",IF(Audit!Q706&lt;=1.4,VLOOKUP(Audit!R706,$Y$38:$Z$48,2,FALSE),VLOOKUP(Audit!R706,$Y$51:$Z$61,2,FALSE))))</f>
        <v/>
      </c>
      <c r="V1941" s="21"/>
      <c r="AH1941" s="49">
        <f>Audit!A706</f>
        <v>0</v>
      </c>
      <c r="AI1941" s="50" t="e">
        <f>VLOOKUP(Audit!B706,$V$3:$AE$12,2,FALSE)&amp; IF(Audit!B706=10,Audit!V706,"")</f>
        <v>#N/A</v>
      </c>
      <c r="AJ1941" s="50" t="e">
        <f>VLOOKUP(Audit!B706,$V$13:$AE$22,2,FALSE)&amp; IF(Audit!B706=10,Audit!W706,"")</f>
        <v>#N/A</v>
      </c>
      <c r="AK1941" s="47" t="e">
        <f t="shared" si="919"/>
        <v>#N/A</v>
      </c>
      <c r="AL1941" s="50" t="e">
        <f>VLOOKUP(Audit!C706,$V$3:$AE$12,3,FALSE)&amp; IF(Audit!C706=10,Audit!V706,"")</f>
        <v>#N/A</v>
      </c>
      <c r="AM1941" s="50" t="e">
        <f>VLOOKUP(Audit!C706,$V$13:$AE$22,3,FALSE)&amp; IF(Audit!C706=10,Audit!W706,"")</f>
        <v>#N/A</v>
      </c>
      <c r="AN1941" s="47" t="e">
        <f t="shared" si="920"/>
        <v>#N/A</v>
      </c>
      <c r="AO1941" s="50" t="e">
        <f>VLOOKUP(Audit!D706,$V$3:$AE$12,4,FALSE) &amp;  Audit!T706 &amp; IF(Audit!D706=10,Audit!V706,"")</f>
        <v>#N/A</v>
      </c>
      <c r="AP1941" s="50" t="e">
        <f>VLOOKUP(Audit!D706,$V$13:$AE$22,4,FALSE)&amp; IF(Audit!D706=10,Audit!W706,"")</f>
        <v>#N/A</v>
      </c>
      <c r="AQ1941" s="47" t="e">
        <f t="shared" si="921"/>
        <v>#N/A</v>
      </c>
      <c r="AR1941" s="50" t="e">
        <f>VLOOKUP(Audit!E706,$V$3:$AE$12,5,FALSE)&amp; IF(Audit!E706=10,Audit!V706,"")</f>
        <v>#N/A</v>
      </c>
      <c r="AS1941" s="50" t="e">
        <f>VLOOKUP(Audit!E706,$V$13:$AE$22,5,FALSE)&amp; IF(Audit!E706=10,Audit!W706,"")</f>
        <v>#N/A</v>
      </c>
      <c r="AT1941" s="47" t="e">
        <f t="shared" si="922"/>
        <v>#N/A</v>
      </c>
      <c r="AU1941" s="50" t="e">
        <f>VLOOKUP(Audit!F706,$V$3:$AE$12,6,FALSE)&amp; IF(Audit!F706=10,Audit!V706,"")</f>
        <v>#N/A</v>
      </c>
      <c r="AV1941" s="50" t="e">
        <f>VLOOKUP(Audit!F706,$V$13:$AE$22,6,FALSE)&amp; IF(Audit!F706=10,Audit!W706,"")</f>
        <v>#N/A</v>
      </c>
      <c r="AW1941" s="47" t="e">
        <f t="shared" si="923"/>
        <v>#N/A</v>
      </c>
      <c r="AX1941" s="50" t="e">
        <f>VLOOKUP(Audit!G706,$V$3:$AE$12,7,FALSE)&amp; IF(Audit!G706=10,Audit!V706,"")</f>
        <v>#N/A</v>
      </c>
      <c r="AY1941" s="50" t="e">
        <f>VLOOKUP(Audit!G706,$V$13:$AE$22,7,FALSE) &amp; IF(Audit!G706=10,Audit!W706,"")</f>
        <v>#N/A</v>
      </c>
      <c r="AZ1941" s="47" t="e">
        <f t="shared" si="924"/>
        <v>#N/A</v>
      </c>
      <c r="BA1941" s="50" t="e">
        <f>VLOOKUP(Audit!H706,$V$3:$AE$12,8,FALSE)&amp; Audit!U706 &amp; IF(Audit!H706=10,Audit!V706,"")</f>
        <v>#N/A</v>
      </c>
      <c r="BB1941" s="50" t="e">
        <f>VLOOKUP(Audit!H706,$V$13:$AE$22,8,FALSE) &amp; IF(Audit!H706=10,Audit!W706,"")</f>
        <v>#N/A</v>
      </c>
      <c r="BC1941" s="47" t="e">
        <f t="shared" si="925"/>
        <v>#N/A</v>
      </c>
      <c r="BD1941" s="50" t="e">
        <f>VLOOKUP(Audit!I706,$V$3:$AE$12,9,FALSE)&amp; IF(Audit!I706=10,Audit!V706,"")</f>
        <v>#N/A</v>
      </c>
      <c r="BE1941" s="50" t="e">
        <f>VLOOKUP(Audit!I706,$V$13:$AE$22,9,FALSE) &amp; IF(Audit!I706=10,Audit!W706,"") &amp; IF(Audit!I706&lt;&gt;1,U1941,"")</f>
        <v>#N/A</v>
      </c>
      <c r="BF1941" s="47" t="e">
        <f t="shared" si="926"/>
        <v>#N/A</v>
      </c>
      <c r="BG1941" s="50" t="e">
        <f>VLOOKUP(Audit!J706,$V$3:$AE$12,10,FALSE) &amp; Audit!S706 &amp; IF(Audit!J706=10,Audit!V706,"")</f>
        <v>#N/A</v>
      </c>
      <c r="BH1941" s="50" t="e">
        <f>VLOOKUP(Audit!J706,$V$13:$AE$22,10,FALSE) &amp; IF(Audit!J706=10,Audit!W706,"") &amp; IF(Audit!J706&lt;&gt;1,U1941,"")</f>
        <v>#N/A</v>
      </c>
      <c r="BI1941" s="47" t="e">
        <f t="shared" si="927"/>
        <v>#N/A</v>
      </c>
      <c r="BJ1941" s="48" t="str">
        <f t="shared" si="928"/>
        <v/>
      </c>
      <c r="BK1941" s="48" t="str">
        <f t="shared" si="929"/>
        <v/>
      </c>
      <c r="BL1941" s="48" t="str">
        <f t="shared" si="930"/>
        <v/>
      </c>
      <c r="BM1941" s="48" t="str">
        <f t="shared" si="931"/>
        <v/>
      </c>
      <c r="BN1941" s="48" t="str">
        <f t="shared" si="932"/>
        <v/>
      </c>
      <c r="BO1941" s="48" t="str">
        <f t="shared" si="933"/>
        <v/>
      </c>
      <c r="BP1941" s="48" t="str">
        <f t="shared" si="934"/>
        <v/>
      </c>
      <c r="BQ1941" s="48" t="str">
        <f t="shared" si="935"/>
        <v/>
      </c>
      <c r="BR1941" s="48" t="str">
        <f t="shared" si="936"/>
        <v/>
      </c>
      <c r="BS1941" s="48" t="str">
        <f t="shared" si="937"/>
        <v/>
      </c>
      <c r="BT1941" s="48" t="str">
        <f t="shared" si="938"/>
        <v/>
      </c>
      <c r="BU1941" s="48" t="str">
        <f t="shared" si="939"/>
        <v/>
      </c>
    </row>
    <row r="1942" spans="1:73">
      <c r="A1942" s="10">
        <f>Audit!A707</f>
        <v>0</v>
      </c>
      <c r="B1942" s="10" t="e">
        <f t="shared" si="910"/>
        <v>#N/A</v>
      </c>
      <c r="C1942" s="17" t="e">
        <f>VLOOKUP(Audit!B707,$V$3:$AE$12,2,FALSE) &amp; VLOOKUP(Audit!B707,$V$13:$AE$22,2,FALSE)&amp; IF(Audit!B707=10,Audit!V707&amp;Audit!W707,"")</f>
        <v>#N/A</v>
      </c>
      <c r="D1942" s="17" t="e">
        <f>VLOOKUP(Audit!C707,$V$3:$AE$12,3,FALSE) &amp; VLOOKUP(Audit!C707,$V$13:$AE$22,3,FALSE) &amp;IF(Audit!C707=10,Audit!V707&amp;Audit!W707,"")</f>
        <v>#N/A</v>
      </c>
      <c r="E1942" s="17" t="e">
        <f>VLOOKUP(Audit!D707,$V$3:$AE$12,4,FALSE)&amp; Audit!T707 &amp; VLOOKUP(Audit!D707,$V$13:$AE$22,4,FALSE)&amp; IF(Audit!D707=10,Audit!V707&amp;Audit!W707,"")</f>
        <v>#N/A</v>
      </c>
      <c r="F1942" s="17" t="e">
        <f>VLOOKUP(Audit!E707,$V$3:$AE$12,5,FALSE) &amp; VLOOKUP(Audit!E707,$V$13:$AE$22,5,FALSE)&amp; IF(Audit!E707=10,Audit!V707&amp;Audit!W707,"")</f>
        <v>#N/A</v>
      </c>
      <c r="G1942" s="17" t="e">
        <f>VLOOKUP(Audit!F707,$V$3:$AE$12,6,FALSE) &amp; VLOOKUP(Audit!F707,$V$13:$AE$22,6,FALSE)&amp; IF(Audit!F707=10,Audit!V707&amp;Audit!W707,"")</f>
        <v>#N/A</v>
      </c>
      <c r="H1942" s="17" t="e">
        <f>VLOOKUP(Audit!G707,$V$3:$AE$12,7,FALSE) &amp; VLOOKUP(Audit!G707,$V$13:$AE$22,7,FALSE)&amp;IF(Audit!G707=10,Audit!V707&amp;Audit!W707,"")</f>
        <v>#N/A</v>
      </c>
      <c r="I1942" s="17" t="e">
        <f>VLOOKUP(Audit!H707,$V$3:$AE$12,8,FALSE) &amp; Audit!U707 &amp; VLOOKUP(Audit!H707,$V$13:$AE$22,8,FALSE)&amp;IF(Audit!H707=10,Audit!V707&amp;Audit!W707,"")</f>
        <v>#N/A</v>
      </c>
      <c r="J1942" s="17" t="e">
        <f>VLOOKUP(Audit!I707,$V$3:$AE$12,9,FALSE) &amp; VLOOKUP(Audit!I707,$V$13:$AE$22,9,FALSE) &amp; IF(Audit!I707=10,Audit!V707&amp;Audit!W707,"") &amp; IF(Audit!I707&lt;&gt;1,U1942,"")</f>
        <v>#N/A</v>
      </c>
      <c r="K1942" s="17" t="e">
        <f>VLOOKUP(Audit!J707,$V$3:$AE$12,10,FALSE) &amp; Audit!S707 &amp; VLOOKUP(Audit!J707,$V$13:$AE$22,10,FALSE) &amp; IF(Audit!J707=10,Audit!V707&amp;Audit!W707,"") &amp; IF(Audit!J707&lt;&gt;1,U1942,"")</f>
        <v>#N/A</v>
      </c>
      <c r="L1942" s="10">
        <f>Audit!K707</f>
        <v>0</v>
      </c>
      <c r="M1942" s="10" t="e">
        <f t="shared" si="911"/>
        <v>#N/A</v>
      </c>
      <c r="N1942" s="10" t="e">
        <f t="shared" si="912"/>
        <v>#N/A</v>
      </c>
      <c r="O1942" s="10" t="e">
        <f t="shared" si="913"/>
        <v>#N/A</v>
      </c>
      <c r="P1942" s="10" t="e">
        <f t="shared" si="914"/>
        <v>#N/A</v>
      </c>
      <c r="Q1942" s="10" t="e">
        <f t="shared" si="915"/>
        <v>#N/A</v>
      </c>
      <c r="R1942" s="10" t="e">
        <f t="shared" si="916"/>
        <v>#N/A</v>
      </c>
      <c r="S1942" s="10" t="e">
        <f t="shared" si="917"/>
        <v>#N/A</v>
      </c>
      <c r="T1942" s="10" t="e">
        <f t="shared" si="918"/>
        <v>#N/A</v>
      </c>
      <c r="U1942" s="17" t="str">
        <f>IF(Audit!M707="","",VLOOKUP(Audit!M707,$W$26:$X$35,2,FALSE)) &amp; Audit!N707 &amp; IF(Audit!O707="","",IF(Audit!N707&lt;=1.4,VLOOKUP(Audit!O707,$W$38:X1987,2,FALSE),VLOOKUP(Audit!O707,$W$51:$X$61,2,FALSE))) &amp; IF(Audit!P707="","",VLOOKUP(Audit!P707,$Y$26:$Z$35,2,FALSE) &amp; Audit!Q707 &amp; IF(Audit!O707="","",IF(Audit!Q707&lt;=1.4,VLOOKUP(Audit!R707,$Y$38:$Z$48,2,FALSE),VLOOKUP(Audit!R707,$Y$51:$Z$61,2,FALSE))))</f>
        <v/>
      </c>
      <c r="V1942" s="21"/>
      <c r="AH1942" s="49">
        <f>Audit!A707</f>
        <v>0</v>
      </c>
      <c r="AI1942" s="50" t="e">
        <f>VLOOKUP(Audit!B707,$V$3:$AE$12,2,FALSE)&amp; IF(Audit!B707=10,Audit!V707,"")</f>
        <v>#N/A</v>
      </c>
      <c r="AJ1942" s="50" t="e">
        <f>VLOOKUP(Audit!B707,$V$13:$AE$22,2,FALSE)&amp; IF(Audit!B707=10,Audit!W707,"")</f>
        <v>#N/A</v>
      </c>
      <c r="AK1942" s="47" t="e">
        <f t="shared" si="919"/>
        <v>#N/A</v>
      </c>
      <c r="AL1942" s="50" t="e">
        <f>VLOOKUP(Audit!C707,$V$3:$AE$12,3,FALSE)&amp; IF(Audit!C707=10,Audit!V707,"")</f>
        <v>#N/A</v>
      </c>
      <c r="AM1942" s="50" t="e">
        <f>VLOOKUP(Audit!C707,$V$13:$AE$22,3,FALSE)&amp; IF(Audit!C707=10,Audit!W707,"")</f>
        <v>#N/A</v>
      </c>
      <c r="AN1942" s="47" t="e">
        <f t="shared" si="920"/>
        <v>#N/A</v>
      </c>
      <c r="AO1942" s="50" t="e">
        <f>VLOOKUP(Audit!D707,$V$3:$AE$12,4,FALSE) &amp;  Audit!T707 &amp; IF(Audit!D707=10,Audit!V707,"")</f>
        <v>#N/A</v>
      </c>
      <c r="AP1942" s="50" t="e">
        <f>VLOOKUP(Audit!D707,$V$13:$AE$22,4,FALSE)&amp; IF(Audit!D707=10,Audit!W707,"")</f>
        <v>#N/A</v>
      </c>
      <c r="AQ1942" s="47" t="e">
        <f t="shared" si="921"/>
        <v>#N/A</v>
      </c>
      <c r="AR1942" s="50" t="e">
        <f>VLOOKUP(Audit!E707,$V$3:$AE$12,5,FALSE)&amp; IF(Audit!E707=10,Audit!V707,"")</f>
        <v>#N/A</v>
      </c>
      <c r="AS1942" s="50" t="e">
        <f>VLOOKUP(Audit!E707,$V$13:$AE$22,5,FALSE)&amp; IF(Audit!E707=10,Audit!W707,"")</f>
        <v>#N/A</v>
      </c>
      <c r="AT1942" s="47" t="e">
        <f t="shared" si="922"/>
        <v>#N/A</v>
      </c>
      <c r="AU1942" s="50" t="e">
        <f>VLOOKUP(Audit!F707,$V$3:$AE$12,6,FALSE)&amp; IF(Audit!F707=10,Audit!V707,"")</f>
        <v>#N/A</v>
      </c>
      <c r="AV1942" s="50" t="e">
        <f>VLOOKUP(Audit!F707,$V$13:$AE$22,6,FALSE)&amp; IF(Audit!F707=10,Audit!W707,"")</f>
        <v>#N/A</v>
      </c>
      <c r="AW1942" s="47" t="e">
        <f t="shared" si="923"/>
        <v>#N/A</v>
      </c>
      <c r="AX1942" s="50" t="e">
        <f>VLOOKUP(Audit!G707,$V$3:$AE$12,7,FALSE)&amp; IF(Audit!G707=10,Audit!V707,"")</f>
        <v>#N/A</v>
      </c>
      <c r="AY1942" s="50" t="e">
        <f>VLOOKUP(Audit!G707,$V$13:$AE$22,7,FALSE) &amp; IF(Audit!G707=10,Audit!W707,"")</f>
        <v>#N/A</v>
      </c>
      <c r="AZ1942" s="47" t="e">
        <f t="shared" si="924"/>
        <v>#N/A</v>
      </c>
      <c r="BA1942" s="50" t="e">
        <f>VLOOKUP(Audit!H707,$V$3:$AE$12,8,FALSE)&amp; Audit!U707 &amp; IF(Audit!H707=10,Audit!V707,"")</f>
        <v>#N/A</v>
      </c>
      <c r="BB1942" s="50" t="e">
        <f>VLOOKUP(Audit!H707,$V$13:$AE$22,8,FALSE) &amp; IF(Audit!H707=10,Audit!W707,"")</f>
        <v>#N/A</v>
      </c>
      <c r="BC1942" s="47" t="e">
        <f t="shared" si="925"/>
        <v>#N/A</v>
      </c>
      <c r="BD1942" s="50" t="e">
        <f>VLOOKUP(Audit!I707,$V$3:$AE$12,9,FALSE)&amp; IF(Audit!I707=10,Audit!V707,"")</f>
        <v>#N/A</v>
      </c>
      <c r="BE1942" s="50" t="e">
        <f>VLOOKUP(Audit!I707,$V$13:$AE$22,9,FALSE) &amp; IF(Audit!I707=10,Audit!W707,"") &amp; IF(Audit!I707&lt;&gt;1,U1942,"")</f>
        <v>#N/A</v>
      </c>
      <c r="BF1942" s="47" t="e">
        <f t="shared" si="926"/>
        <v>#N/A</v>
      </c>
      <c r="BG1942" s="50" t="e">
        <f>VLOOKUP(Audit!J707,$V$3:$AE$12,10,FALSE) &amp; Audit!S707 &amp; IF(Audit!J707=10,Audit!V707,"")</f>
        <v>#N/A</v>
      </c>
      <c r="BH1942" s="50" t="e">
        <f>VLOOKUP(Audit!J707,$V$13:$AE$22,10,FALSE) &amp; IF(Audit!J707=10,Audit!W707,"") &amp; IF(Audit!J707&lt;&gt;1,U1942,"")</f>
        <v>#N/A</v>
      </c>
      <c r="BI1942" s="47" t="e">
        <f t="shared" si="927"/>
        <v>#N/A</v>
      </c>
      <c r="BJ1942" s="48" t="str">
        <f t="shared" si="928"/>
        <v/>
      </c>
      <c r="BK1942" s="48" t="str">
        <f t="shared" si="929"/>
        <v/>
      </c>
      <c r="BL1942" s="48" t="str">
        <f t="shared" si="930"/>
        <v/>
      </c>
      <c r="BM1942" s="48" t="str">
        <f t="shared" si="931"/>
        <v/>
      </c>
      <c r="BN1942" s="48" t="str">
        <f t="shared" si="932"/>
        <v/>
      </c>
      <c r="BO1942" s="48" t="str">
        <f t="shared" si="933"/>
        <v/>
      </c>
      <c r="BP1942" s="48" t="str">
        <f t="shared" si="934"/>
        <v/>
      </c>
      <c r="BQ1942" s="48" t="str">
        <f t="shared" si="935"/>
        <v/>
      </c>
      <c r="BR1942" s="48" t="str">
        <f t="shared" si="936"/>
        <v/>
      </c>
      <c r="BS1942" s="48" t="str">
        <f t="shared" si="937"/>
        <v/>
      </c>
      <c r="BT1942" s="48" t="str">
        <f t="shared" si="938"/>
        <v/>
      </c>
      <c r="BU1942" s="48" t="str">
        <f t="shared" si="939"/>
        <v/>
      </c>
    </row>
    <row r="1943" spans="1:73">
      <c r="A1943" s="10">
        <f>Audit!A708</f>
        <v>0</v>
      </c>
      <c r="B1943" s="10" t="e">
        <f t="shared" si="910"/>
        <v>#N/A</v>
      </c>
      <c r="C1943" s="17" t="e">
        <f>VLOOKUP(Audit!B708,$V$3:$AE$12,2,FALSE) &amp; VLOOKUP(Audit!B708,$V$13:$AE$22,2,FALSE)&amp; IF(Audit!B708=10,Audit!V708&amp;Audit!W708,"")</f>
        <v>#N/A</v>
      </c>
      <c r="D1943" s="17" t="e">
        <f>VLOOKUP(Audit!C708,$V$3:$AE$12,3,FALSE) &amp; VLOOKUP(Audit!C708,$V$13:$AE$22,3,FALSE) &amp;IF(Audit!C708=10,Audit!V708&amp;Audit!W708,"")</f>
        <v>#N/A</v>
      </c>
      <c r="E1943" s="17" t="e">
        <f>VLOOKUP(Audit!D708,$V$3:$AE$12,4,FALSE)&amp; Audit!T708 &amp; VLOOKUP(Audit!D708,$V$13:$AE$22,4,FALSE)&amp; IF(Audit!D708=10,Audit!V708&amp;Audit!W708,"")</f>
        <v>#N/A</v>
      </c>
      <c r="F1943" s="17" t="e">
        <f>VLOOKUP(Audit!E708,$V$3:$AE$12,5,FALSE) &amp; VLOOKUP(Audit!E708,$V$13:$AE$22,5,FALSE)&amp; IF(Audit!E708=10,Audit!V708&amp;Audit!W708,"")</f>
        <v>#N/A</v>
      </c>
      <c r="G1943" s="17" t="e">
        <f>VLOOKUP(Audit!F708,$V$3:$AE$12,6,FALSE) &amp; VLOOKUP(Audit!F708,$V$13:$AE$22,6,FALSE)&amp; IF(Audit!F708=10,Audit!V708&amp;Audit!W708,"")</f>
        <v>#N/A</v>
      </c>
      <c r="H1943" s="17" t="e">
        <f>VLOOKUP(Audit!G708,$V$3:$AE$12,7,FALSE) &amp; VLOOKUP(Audit!G708,$V$13:$AE$22,7,FALSE)&amp;IF(Audit!G708=10,Audit!V708&amp;Audit!W708,"")</f>
        <v>#N/A</v>
      </c>
      <c r="I1943" s="17" t="e">
        <f>VLOOKUP(Audit!H708,$V$3:$AE$12,8,FALSE) &amp; Audit!U708 &amp; VLOOKUP(Audit!H708,$V$13:$AE$22,8,FALSE)&amp;IF(Audit!H708=10,Audit!V708&amp;Audit!W708,"")</f>
        <v>#N/A</v>
      </c>
      <c r="J1943" s="17" t="e">
        <f>VLOOKUP(Audit!I708,$V$3:$AE$12,9,FALSE) &amp; VLOOKUP(Audit!I708,$V$13:$AE$22,9,FALSE) &amp; IF(Audit!I708=10,Audit!V708&amp;Audit!W708,"") &amp; IF(Audit!I708&lt;&gt;1,U1943,"")</f>
        <v>#N/A</v>
      </c>
      <c r="K1943" s="17" t="e">
        <f>VLOOKUP(Audit!J708,$V$3:$AE$12,10,FALSE) &amp; Audit!S708 &amp; VLOOKUP(Audit!J708,$V$13:$AE$22,10,FALSE) &amp; IF(Audit!J708=10,Audit!V708&amp;Audit!W708,"") &amp; IF(Audit!J708&lt;&gt;1,U1943,"")</f>
        <v>#N/A</v>
      </c>
      <c r="L1943" s="10">
        <f>Audit!K708</f>
        <v>0</v>
      </c>
      <c r="M1943" s="10" t="e">
        <f t="shared" si="911"/>
        <v>#N/A</v>
      </c>
      <c r="N1943" s="10" t="e">
        <f t="shared" si="912"/>
        <v>#N/A</v>
      </c>
      <c r="O1943" s="10" t="e">
        <f t="shared" si="913"/>
        <v>#N/A</v>
      </c>
      <c r="P1943" s="10" t="e">
        <f t="shared" si="914"/>
        <v>#N/A</v>
      </c>
      <c r="Q1943" s="10" t="e">
        <f t="shared" si="915"/>
        <v>#N/A</v>
      </c>
      <c r="R1943" s="10" t="e">
        <f t="shared" si="916"/>
        <v>#N/A</v>
      </c>
      <c r="S1943" s="10" t="e">
        <f t="shared" si="917"/>
        <v>#N/A</v>
      </c>
      <c r="T1943" s="10" t="e">
        <f t="shared" si="918"/>
        <v>#N/A</v>
      </c>
      <c r="U1943" s="17" t="str">
        <f>IF(Audit!M708="","",VLOOKUP(Audit!M708,$W$26:$X$35,2,FALSE)) &amp; Audit!N708 &amp; IF(Audit!O708="","",IF(Audit!N708&lt;=1.4,VLOOKUP(Audit!O708,$W$38:X1988,2,FALSE),VLOOKUP(Audit!O708,$W$51:$X$61,2,FALSE))) &amp; IF(Audit!P708="","",VLOOKUP(Audit!P708,$Y$26:$Z$35,2,FALSE) &amp; Audit!Q708 &amp; IF(Audit!O708="","",IF(Audit!Q708&lt;=1.4,VLOOKUP(Audit!R708,$Y$38:$Z$48,2,FALSE),VLOOKUP(Audit!R708,$Y$51:$Z$61,2,FALSE))))</f>
        <v/>
      </c>
      <c r="V1943" s="21"/>
      <c r="AH1943" s="49">
        <f>Audit!A708</f>
        <v>0</v>
      </c>
      <c r="AI1943" s="50" t="e">
        <f>VLOOKUP(Audit!B708,$V$3:$AE$12,2,FALSE)&amp; IF(Audit!B708=10,Audit!V708,"")</f>
        <v>#N/A</v>
      </c>
      <c r="AJ1943" s="50" t="e">
        <f>VLOOKUP(Audit!B708,$V$13:$AE$22,2,FALSE)&amp; IF(Audit!B708=10,Audit!W708,"")</f>
        <v>#N/A</v>
      </c>
      <c r="AK1943" s="47" t="e">
        <f t="shared" si="919"/>
        <v>#N/A</v>
      </c>
      <c r="AL1943" s="50" t="e">
        <f>VLOOKUP(Audit!C708,$V$3:$AE$12,3,FALSE)&amp; IF(Audit!C708=10,Audit!V708,"")</f>
        <v>#N/A</v>
      </c>
      <c r="AM1943" s="50" t="e">
        <f>VLOOKUP(Audit!C708,$V$13:$AE$22,3,FALSE)&amp; IF(Audit!C708=10,Audit!W708,"")</f>
        <v>#N/A</v>
      </c>
      <c r="AN1943" s="47" t="e">
        <f t="shared" si="920"/>
        <v>#N/A</v>
      </c>
      <c r="AO1943" s="50" t="e">
        <f>VLOOKUP(Audit!D708,$V$3:$AE$12,4,FALSE) &amp;  Audit!T708 &amp; IF(Audit!D708=10,Audit!V708,"")</f>
        <v>#N/A</v>
      </c>
      <c r="AP1943" s="50" t="e">
        <f>VLOOKUP(Audit!D708,$V$13:$AE$22,4,FALSE)&amp; IF(Audit!D708=10,Audit!W708,"")</f>
        <v>#N/A</v>
      </c>
      <c r="AQ1943" s="47" t="e">
        <f t="shared" si="921"/>
        <v>#N/A</v>
      </c>
      <c r="AR1943" s="50" t="e">
        <f>VLOOKUP(Audit!E708,$V$3:$AE$12,5,FALSE)&amp; IF(Audit!E708=10,Audit!V708,"")</f>
        <v>#N/A</v>
      </c>
      <c r="AS1943" s="50" t="e">
        <f>VLOOKUP(Audit!E708,$V$13:$AE$22,5,FALSE)&amp; IF(Audit!E708=10,Audit!W708,"")</f>
        <v>#N/A</v>
      </c>
      <c r="AT1943" s="47" t="e">
        <f t="shared" si="922"/>
        <v>#N/A</v>
      </c>
      <c r="AU1943" s="50" t="e">
        <f>VLOOKUP(Audit!F708,$V$3:$AE$12,6,FALSE)&amp; IF(Audit!F708=10,Audit!V708,"")</f>
        <v>#N/A</v>
      </c>
      <c r="AV1943" s="50" t="e">
        <f>VLOOKUP(Audit!F708,$V$13:$AE$22,6,FALSE)&amp; IF(Audit!F708=10,Audit!W708,"")</f>
        <v>#N/A</v>
      </c>
      <c r="AW1943" s="47" t="e">
        <f t="shared" si="923"/>
        <v>#N/A</v>
      </c>
      <c r="AX1943" s="50" t="e">
        <f>VLOOKUP(Audit!G708,$V$3:$AE$12,7,FALSE)&amp; IF(Audit!G708=10,Audit!V708,"")</f>
        <v>#N/A</v>
      </c>
      <c r="AY1943" s="50" t="e">
        <f>VLOOKUP(Audit!G708,$V$13:$AE$22,7,FALSE) &amp; IF(Audit!G708=10,Audit!W708,"")</f>
        <v>#N/A</v>
      </c>
      <c r="AZ1943" s="47" t="e">
        <f t="shared" si="924"/>
        <v>#N/A</v>
      </c>
      <c r="BA1943" s="50" t="e">
        <f>VLOOKUP(Audit!H708,$V$3:$AE$12,8,FALSE)&amp; Audit!U708 &amp; IF(Audit!H708=10,Audit!V708,"")</f>
        <v>#N/A</v>
      </c>
      <c r="BB1943" s="50" t="e">
        <f>VLOOKUP(Audit!H708,$V$13:$AE$22,8,FALSE) &amp; IF(Audit!H708=10,Audit!W708,"")</f>
        <v>#N/A</v>
      </c>
      <c r="BC1943" s="47" t="e">
        <f t="shared" si="925"/>
        <v>#N/A</v>
      </c>
      <c r="BD1943" s="50" t="e">
        <f>VLOOKUP(Audit!I708,$V$3:$AE$12,9,FALSE)&amp; IF(Audit!I708=10,Audit!V708,"")</f>
        <v>#N/A</v>
      </c>
      <c r="BE1943" s="50" t="e">
        <f>VLOOKUP(Audit!I708,$V$13:$AE$22,9,FALSE) &amp; IF(Audit!I708=10,Audit!W708,"") &amp; IF(Audit!I708&lt;&gt;1,U1943,"")</f>
        <v>#N/A</v>
      </c>
      <c r="BF1943" s="47" t="e">
        <f t="shared" si="926"/>
        <v>#N/A</v>
      </c>
      <c r="BG1943" s="50" t="e">
        <f>VLOOKUP(Audit!J708,$V$3:$AE$12,10,FALSE) &amp; Audit!S708 &amp; IF(Audit!J708=10,Audit!V708,"")</f>
        <v>#N/A</v>
      </c>
      <c r="BH1943" s="50" t="e">
        <f>VLOOKUP(Audit!J708,$V$13:$AE$22,10,FALSE) &amp; IF(Audit!J708=10,Audit!W708,"") &amp; IF(Audit!J708&lt;&gt;1,U1943,"")</f>
        <v>#N/A</v>
      </c>
      <c r="BI1943" s="47" t="e">
        <f t="shared" si="927"/>
        <v>#N/A</v>
      </c>
      <c r="BJ1943" s="48" t="str">
        <f t="shared" si="928"/>
        <v/>
      </c>
      <c r="BK1943" s="48" t="str">
        <f t="shared" si="929"/>
        <v/>
      </c>
      <c r="BL1943" s="48" t="str">
        <f t="shared" si="930"/>
        <v/>
      </c>
      <c r="BM1943" s="48" t="str">
        <f t="shared" si="931"/>
        <v/>
      </c>
      <c r="BN1943" s="48" t="str">
        <f t="shared" si="932"/>
        <v/>
      </c>
      <c r="BO1943" s="48" t="str">
        <f t="shared" si="933"/>
        <v/>
      </c>
      <c r="BP1943" s="48" t="str">
        <f t="shared" si="934"/>
        <v/>
      </c>
      <c r="BQ1943" s="48" t="str">
        <f t="shared" si="935"/>
        <v/>
      </c>
      <c r="BR1943" s="48" t="str">
        <f t="shared" si="936"/>
        <v/>
      </c>
      <c r="BS1943" s="48" t="str">
        <f t="shared" si="937"/>
        <v/>
      </c>
      <c r="BT1943" s="48" t="str">
        <f t="shared" si="938"/>
        <v/>
      </c>
      <c r="BU1943" s="48" t="str">
        <f t="shared" si="939"/>
        <v/>
      </c>
    </row>
    <row r="1944" spans="1:73">
      <c r="A1944" s="10">
        <f>Audit!A709</f>
        <v>0</v>
      </c>
      <c r="B1944" s="10" t="e">
        <f t="shared" si="910"/>
        <v>#N/A</v>
      </c>
      <c r="C1944" s="17" t="e">
        <f>VLOOKUP(Audit!B709,$V$3:$AE$12,2,FALSE) &amp; VLOOKUP(Audit!B709,$V$13:$AE$22,2,FALSE)&amp; IF(Audit!B709=10,Audit!V709&amp;Audit!W709,"")</f>
        <v>#N/A</v>
      </c>
      <c r="D1944" s="17" t="e">
        <f>VLOOKUP(Audit!C709,$V$3:$AE$12,3,FALSE) &amp; VLOOKUP(Audit!C709,$V$13:$AE$22,3,FALSE) &amp;IF(Audit!C709=10,Audit!V709&amp;Audit!W709,"")</f>
        <v>#N/A</v>
      </c>
      <c r="E1944" s="17" t="e">
        <f>VLOOKUP(Audit!D709,$V$3:$AE$12,4,FALSE)&amp; Audit!T709 &amp; VLOOKUP(Audit!D709,$V$13:$AE$22,4,FALSE)&amp; IF(Audit!D709=10,Audit!V709&amp;Audit!W709,"")</f>
        <v>#N/A</v>
      </c>
      <c r="F1944" s="17" t="e">
        <f>VLOOKUP(Audit!E709,$V$3:$AE$12,5,FALSE) &amp; VLOOKUP(Audit!E709,$V$13:$AE$22,5,FALSE)&amp; IF(Audit!E709=10,Audit!V709&amp;Audit!W709,"")</f>
        <v>#N/A</v>
      </c>
      <c r="G1944" s="17" t="e">
        <f>VLOOKUP(Audit!F709,$V$3:$AE$12,6,FALSE) &amp; VLOOKUP(Audit!F709,$V$13:$AE$22,6,FALSE)&amp; IF(Audit!F709=10,Audit!V709&amp;Audit!W709,"")</f>
        <v>#N/A</v>
      </c>
      <c r="H1944" s="17" t="e">
        <f>VLOOKUP(Audit!G709,$V$3:$AE$12,7,FALSE) &amp; VLOOKUP(Audit!G709,$V$13:$AE$22,7,FALSE)&amp;IF(Audit!G709=10,Audit!V709&amp;Audit!W709,"")</f>
        <v>#N/A</v>
      </c>
      <c r="I1944" s="17" t="e">
        <f>VLOOKUP(Audit!H709,$V$3:$AE$12,8,FALSE) &amp; Audit!U709 &amp; VLOOKUP(Audit!H709,$V$13:$AE$22,8,FALSE)&amp;IF(Audit!H709=10,Audit!V709&amp;Audit!W709,"")</f>
        <v>#N/A</v>
      </c>
      <c r="J1944" s="17" t="e">
        <f>VLOOKUP(Audit!I709,$V$3:$AE$12,9,FALSE) &amp; VLOOKUP(Audit!I709,$V$13:$AE$22,9,FALSE) &amp; IF(Audit!I709=10,Audit!V709&amp;Audit!W709,"") &amp; IF(Audit!I709&lt;&gt;1,U1944,"")</f>
        <v>#N/A</v>
      </c>
      <c r="K1944" s="17" t="e">
        <f>VLOOKUP(Audit!J709,$V$3:$AE$12,10,FALSE) &amp; Audit!S709 &amp; VLOOKUP(Audit!J709,$V$13:$AE$22,10,FALSE) &amp; IF(Audit!J709=10,Audit!V709&amp;Audit!W709,"") &amp; IF(Audit!J709&lt;&gt;1,U1944,"")</f>
        <v>#N/A</v>
      </c>
      <c r="L1944" s="10">
        <f>Audit!K709</f>
        <v>0</v>
      </c>
      <c r="M1944" s="10" t="e">
        <f t="shared" si="911"/>
        <v>#N/A</v>
      </c>
      <c r="N1944" s="10" t="e">
        <f t="shared" si="912"/>
        <v>#N/A</v>
      </c>
      <c r="O1944" s="10" t="e">
        <f t="shared" si="913"/>
        <v>#N/A</v>
      </c>
      <c r="P1944" s="10" t="e">
        <f t="shared" si="914"/>
        <v>#N/A</v>
      </c>
      <c r="Q1944" s="10" t="e">
        <f t="shared" si="915"/>
        <v>#N/A</v>
      </c>
      <c r="R1944" s="10" t="e">
        <f t="shared" si="916"/>
        <v>#N/A</v>
      </c>
      <c r="S1944" s="10" t="e">
        <f t="shared" si="917"/>
        <v>#N/A</v>
      </c>
      <c r="T1944" s="10" t="e">
        <f t="shared" si="918"/>
        <v>#N/A</v>
      </c>
      <c r="U1944" s="17" t="str">
        <f>IF(Audit!M709="","",VLOOKUP(Audit!M709,$W$26:$X$35,2,FALSE)) &amp; Audit!N709 &amp; IF(Audit!O709="","",IF(Audit!N709&lt;=1.4,VLOOKUP(Audit!O709,$W$38:X1989,2,FALSE),VLOOKUP(Audit!O709,$W$51:$X$61,2,FALSE))) &amp; IF(Audit!P709="","",VLOOKUP(Audit!P709,$Y$26:$Z$35,2,FALSE) &amp; Audit!Q709 &amp; IF(Audit!O709="","",IF(Audit!Q709&lt;=1.4,VLOOKUP(Audit!R709,$Y$38:$Z$48,2,FALSE),VLOOKUP(Audit!R709,$Y$51:$Z$61,2,FALSE))))</f>
        <v/>
      </c>
      <c r="V1944" s="21"/>
      <c r="AH1944" s="49">
        <f>Audit!A709</f>
        <v>0</v>
      </c>
      <c r="AI1944" s="50" t="e">
        <f>VLOOKUP(Audit!B709,$V$3:$AE$12,2,FALSE)&amp; IF(Audit!B709=10,Audit!V709,"")</f>
        <v>#N/A</v>
      </c>
      <c r="AJ1944" s="50" t="e">
        <f>VLOOKUP(Audit!B709,$V$13:$AE$22,2,FALSE)&amp; IF(Audit!B709=10,Audit!W709,"")</f>
        <v>#N/A</v>
      </c>
      <c r="AK1944" s="47" t="e">
        <f t="shared" si="919"/>
        <v>#N/A</v>
      </c>
      <c r="AL1944" s="50" t="e">
        <f>VLOOKUP(Audit!C709,$V$3:$AE$12,3,FALSE)&amp; IF(Audit!C709=10,Audit!V709,"")</f>
        <v>#N/A</v>
      </c>
      <c r="AM1944" s="50" t="e">
        <f>VLOOKUP(Audit!C709,$V$13:$AE$22,3,FALSE)&amp; IF(Audit!C709=10,Audit!W709,"")</f>
        <v>#N/A</v>
      </c>
      <c r="AN1944" s="47" t="e">
        <f t="shared" si="920"/>
        <v>#N/A</v>
      </c>
      <c r="AO1944" s="50" t="e">
        <f>VLOOKUP(Audit!D709,$V$3:$AE$12,4,FALSE) &amp;  Audit!T709 &amp; IF(Audit!D709=10,Audit!V709,"")</f>
        <v>#N/A</v>
      </c>
      <c r="AP1944" s="50" t="e">
        <f>VLOOKUP(Audit!D709,$V$13:$AE$22,4,FALSE)&amp; IF(Audit!D709=10,Audit!W709,"")</f>
        <v>#N/A</v>
      </c>
      <c r="AQ1944" s="47" t="e">
        <f t="shared" si="921"/>
        <v>#N/A</v>
      </c>
      <c r="AR1944" s="50" t="e">
        <f>VLOOKUP(Audit!E709,$V$3:$AE$12,5,FALSE)&amp; IF(Audit!E709=10,Audit!V709,"")</f>
        <v>#N/A</v>
      </c>
      <c r="AS1944" s="50" t="e">
        <f>VLOOKUP(Audit!E709,$V$13:$AE$22,5,FALSE)&amp; IF(Audit!E709=10,Audit!W709,"")</f>
        <v>#N/A</v>
      </c>
      <c r="AT1944" s="47" t="e">
        <f t="shared" si="922"/>
        <v>#N/A</v>
      </c>
      <c r="AU1944" s="50" t="e">
        <f>VLOOKUP(Audit!F709,$V$3:$AE$12,6,FALSE)&amp; IF(Audit!F709=10,Audit!V709,"")</f>
        <v>#N/A</v>
      </c>
      <c r="AV1944" s="50" t="e">
        <f>VLOOKUP(Audit!F709,$V$13:$AE$22,6,FALSE)&amp; IF(Audit!F709=10,Audit!W709,"")</f>
        <v>#N/A</v>
      </c>
      <c r="AW1944" s="47" t="e">
        <f t="shared" si="923"/>
        <v>#N/A</v>
      </c>
      <c r="AX1944" s="50" t="e">
        <f>VLOOKUP(Audit!G709,$V$3:$AE$12,7,FALSE)&amp; IF(Audit!G709=10,Audit!V709,"")</f>
        <v>#N/A</v>
      </c>
      <c r="AY1944" s="50" t="e">
        <f>VLOOKUP(Audit!G709,$V$13:$AE$22,7,FALSE) &amp; IF(Audit!G709=10,Audit!W709,"")</f>
        <v>#N/A</v>
      </c>
      <c r="AZ1944" s="47" t="e">
        <f t="shared" si="924"/>
        <v>#N/A</v>
      </c>
      <c r="BA1944" s="50" t="e">
        <f>VLOOKUP(Audit!H709,$V$3:$AE$12,8,FALSE)&amp; Audit!U709 &amp; IF(Audit!H709=10,Audit!V709,"")</f>
        <v>#N/A</v>
      </c>
      <c r="BB1944" s="50" t="e">
        <f>VLOOKUP(Audit!H709,$V$13:$AE$22,8,FALSE) &amp; IF(Audit!H709=10,Audit!W709,"")</f>
        <v>#N/A</v>
      </c>
      <c r="BC1944" s="47" t="e">
        <f t="shared" si="925"/>
        <v>#N/A</v>
      </c>
      <c r="BD1944" s="50" t="e">
        <f>VLOOKUP(Audit!I709,$V$3:$AE$12,9,FALSE)&amp; IF(Audit!I709=10,Audit!V709,"")</f>
        <v>#N/A</v>
      </c>
      <c r="BE1944" s="50" t="e">
        <f>VLOOKUP(Audit!I709,$V$13:$AE$22,9,FALSE) &amp; IF(Audit!I709=10,Audit!W709,"") &amp; IF(Audit!I709&lt;&gt;1,U1944,"")</f>
        <v>#N/A</v>
      </c>
      <c r="BF1944" s="47" t="e">
        <f t="shared" si="926"/>
        <v>#N/A</v>
      </c>
      <c r="BG1944" s="50" t="e">
        <f>VLOOKUP(Audit!J709,$V$3:$AE$12,10,FALSE) &amp; Audit!S709 &amp; IF(Audit!J709=10,Audit!V709,"")</f>
        <v>#N/A</v>
      </c>
      <c r="BH1944" s="50" t="e">
        <f>VLOOKUP(Audit!J709,$V$13:$AE$22,10,FALSE) &amp; IF(Audit!J709=10,Audit!W709,"") &amp; IF(Audit!J709&lt;&gt;1,U1944,"")</f>
        <v>#N/A</v>
      </c>
      <c r="BI1944" s="47" t="e">
        <f t="shared" si="927"/>
        <v>#N/A</v>
      </c>
      <c r="BJ1944" s="48" t="str">
        <f t="shared" si="928"/>
        <v/>
      </c>
      <c r="BK1944" s="48" t="str">
        <f t="shared" si="929"/>
        <v/>
      </c>
      <c r="BL1944" s="48" t="str">
        <f t="shared" si="930"/>
        <v/>
      </c>
      <c r="BM1944" s="48" t="str">
        <f t="shared" si="931"/>
        <v/>
      </c>
      <c r="BN1944" s="48" t="str">
        <f t="shared" si="932"/>
        <v/>
      </c>
      <c r="BO1944" s="48" t="str">
        <f t="shared" si="933"/>
        <v/>
      </c>
      <c r="BP1944" s="48" t="str">
        <f t="shared" si="934"/>
        <v/>
      </c>
      <c r="BQ1944" s="48" t="str">
        <f t="shared" si="935"/>
        <v/>
      </c>
      <c r="BR1944" s="48" t="str">
        <f t="shared" si="936"/>
        <v/>
      </c>
      <c r="BS1944" s="48" t="str">
        <f t="shared" si="937"/>
        <v/>
      </c>
      <c r="BT1944" s="48" t="str">
        <f t="shared" si="938"/>
        <v/>
      </c>
      <c r="BU1944" s="48" t="str">
        <f t="shared" si="939"/>
        <v/>
      </c>
    </row>
    <row r="1945" spans="1:73">
      <c r="A1945" s="10">
        <f>Audit!A710</f>
        <v>0</v>
      </c>
      <c r="B1945" s="10" t="e">
        <f t="shared" si="910"/>
        <v>#N/A</v>
      </c>
      <c r="C1945" s="17" t="e">
        <f>VLOOKUP(Audit!B710,$V$3:$AE$12,2,FALSE) &amp; VLOOKUP(Audit!B710,$V$13:$AE$22,2,FALSE)&amp; IF(Audit!B710=10,Audit!V710&amp;Audit!W710,"")</f>
        <v>#N/A</v>
      </c>
      <c r="D1945" s="17" t="e">
        <f>VLOOKUP(Audit!C710,$V$3:$AE$12,3,FALSE) &amp; VLOOKUP(Audit!C710,$V$13:$AE$22,3,FALSE) &amp;IF(Audit!C710=10,Audit!V710&amp;Audit!W710,"")</f>
        <v>#N/A</v>
      </c>
      <c r="E1945" s="17" t="e">
        <f>VLOOKUP(Audit!D710,$V$3:$AE$12,4,FALSE)&amp; Audit!T710 &amp; VLOOKUP(Audit!D710,$V$13:$AE$22,4,FALSE)&amp; IF(Audit!D710=10,Audit!V710&amp;Audit!W710,"")</f>
        <v>#N/A</v>
      </c>
      <c r="F1945" s="17" t="e">
        <f>VLOOKUP(Audit!E710,$V$3:$AE$12,5,FALSE) &amp; VLOOKUP(Audit!E710,$V$13:$AE$22,5,FALSE)&amp; IF(Audit!E710=10,Audit!V710&amp;Audit!W710,"")</f>
        <v>#N/A</v>
      </c>
      <c r="G1945" s="17" t="e">
        <f>VLOOKUP(Audit!F710,$V$3:$AE$12,6,FALSE) &amp; VLOOKUP(Audit!F710,$V$13:$AE$22,6,FALSE)&amp; IF(Audit!F710=10,Audit!V710&amp;Audit!W710,"")</f>
        <v>#N/A</v>
      </c>
      <c r="H1945" s="17" t="e">
        <f>VLOOKUP(Audit!G710,$V$3:$AE$12,7,FALSE) &amp; VLOOKUP(Audit!G710,$V$13:$AE$22,7,FALSE)&amp;IF(Audit!G710=10,Audit!V710&amp;Audit!W710,"")</f>
        <v>#N/A</v>
      </c>
      <c r="I1945" s="17" t="e">
        <f>VLOOKUP(Audit!H710,$V$3:$AE$12,8,FALSE) &amp; Audit!U710 &amp; VLOOKUP(Audit!H710,$V$13:$AE$22,8,FALSE)&amp;IF(Audit!H710=10,Audit!V710&amp;Audit!W710,"")</f>
        <v>#N/A</v>
      </c>
      <c r="J1945" s="17" t="e">
        <f>VLOOKUP(Audit!I710,$V$3:$AE$12,9,FALSE) &amp; VLOOKUP(Audit!I710,$V$13:$AE$22,9,FALSE) &amp; IF(Audit!I710=10,Audit!V710&amp;Audit!W710,"") &amp; IF(Audit!I710&lt;&gt;1,U1945,"")</f>
        <v>#N/A</v>
      </c>
      <c r="K1945" s="17" t="e">
        <f>VLOOKUP(Audit!J710,$V$3:$AE$12,10,FALSE) &amp; Audit!S710 &amp; VLOOKUP(Audit!J710,$V$13:$AE$22,10,FALSE) &amp; IF(Audit!J710=10,Audit!V710&amp;Audit!W710,"") &amp; IF(Audit!J710&lt;&gt;1,U1945,"")</f>
        <v>#N/A</v>
      </c>
      <c r="L1945" s="10">
        <f>Audit!K710</f>
        <v>0</v>
      </c>
      <c r="M1945" s="10" t="e">
        <f t="shared" si="911"/>
        <v>#N/A</v>
      </c>
      <c r="N1945" s="10" t="e">
        <f t="shared" si="912"/>
        <v>#N/A</v>
      </c>
      <c r="O1945" s="10" t="e">
        <f t="shared" si="913"/>
        <v>#N/A</v>
      </c>
      <c r="P1945" s="10" t="e">
        <f t="shared" si="914"/>
        <v>#N/A</v>
      </c>
      <c r="Q1945" s="10" t="e">
        <f t="shared" si="915"/>
        <v>#N/A</v>
      </c>
      <c r="R1945" s="10" t="e">
        <f t="shared" si="916"/>
        <v>#N/A</v>
      </c>
      <c r="S1945" s="10" t="e">
        <f t="shared" si="917"/>
        <v>#N/A</v>
      </c>
      <c r="T1945" s="10" t="e">
        <f t="shared" si="918"/>
        <v>#N/A</v>
      </c>
      <c r="U1945" s="17" t="str">
        <f>IF(Audit!M710="","",VLOOKUP(Audit!M710,$W$26:$X$35,2,FALSE)) &amp; Audit!N710 &amp; IF(Audit!O710="","",IF(Audit!N710&lt;=1.4,VLOOKUP(Audit!O710,$W$38:X1990,2,FALSE),VLOOKUP(Audit!O710,$W$51:$X$61,2,FALSE))) &amp; IF(Audit!P710="","",VLOOKUP(Audit!P710,$Y$26:$Z$35,2,FALSE) &amp; Audit!Q710 &amp; IF(Audit!O710="","",IF(Audit!Q710&lt;=1.4,VLOOKUP(Audit!R710,$Y$38:$Z$48,2,FALSE),VLOOKUP(Audit!R710,$Y$51:$Z$61,2,FALSE))))</f>
        <v/>
      </c>
      <c r="V1945" s="21"/>
      <c r="AH1945" s="49">
        <f>Audit!A710</f>
        <v>0</v>
      </c>
      <c r="AI1945" s="50" t="e">
        <f>VLOOKUP(Audit!B710,$V$3:$AE$12,2,FALSE)&amp; IF(Audit!B710=10,Audit!V710,"")</f>
        <v>#N/A</v>
      </c>
      <c r="AJ1945" s="50" t="e">
        <f>VLOOKUP(Audit!B710,$V$13:$AE$22,2,FALSE)&amp; IF(Audit!B710=10,Audit!W710,"")</f>
        <v>#N/A</v>
      </c>
      <c r="AK1945" s="47" t="e">
        <f t="shared" si="919"/>
        <v>#N/A</v>
      </c>
      <c r="AL1945" s="50" t="e">
        <f>VLOOKUP(Audit!C710,$V$3:$AE$12,3,FALSE)&amp; IF(Audit!C710=10,Audit!V710,"")</f>
        <v>#N/A</v>
      </c>
      <c r="AM1945" s="50" t="e">
        <f>VLOOKUP(Audit!C710,$V$13:$AE$22,3,FALSE)&amp; IF(Audit!C710=10,Audit!W710,"")</f>
        <v>#N/A</v>
      </c>
      <c r="AN1945" s="47" t="e">
        <f t="shared" si="920"/>
        <v>#N/A</v>
      </c>
      <c r="AO1945" s="50" t="e">
        <f>VLOOKUP(Audit!D710,$V$3:$AE$12,4,FALSE) &amp;  Audit!T710 &amp; IF(Audit!D710=10,Audit!V710,"")</f>
        <v>#N/A</v>
      </c>
      <c r="AP1945" s="50" t="e">
        <f>VLOOKUP(Audit!D710,$V$13:$AE$22,4,FALSE)&amp; IF(Audit!D710=10,Audit!W710,"")</f>
        <v>#N/A</v>
      </c>
      <c r="AQ1945" s="47" t="e">
        <f t="shared" si="921"/>
        <v>#N/A</v>
      </c>
      <c r="AR1945" s="50" t="e">
        <f>VLOOKUP(Audit!E710,$V$3:$AE$12,5,FALSE)&amp; IF(Audit!E710=10,Audit!V710,"")</f>
        <v>#N/A</v>
      </c>
      <c r="AS1945" s="50" t="e">
        <f>VLOOKUP(Audit!E710,$V$13:$AE$22,5,FALSE)&amp; IF(Audit!E710=10,Audit!W710,"")</f>
        <v>#N/A</v>
      </c>
      <c r="AT1945" s="47" t="e">
        <f t="shared" si="922"/>
        <v>#N/A</v>
      </c>
      <c r="AU1945" s="50" t="e">
        <f>VLOOKUP(Audit!F710,$V$3:$AE$12,6,FALSE)&amp; IF(Audit!F710=10,Audit!V710,"")</f>
        <v>#N/A</v>
      </c>
      <c r="AV1945" s="50" t="e">
        <f>VLOOKUP(Audit!F710,$V$13:$AE$22,6,FALSE)&amp; IF(Audit!F710=10,Audit!W710,"")</f>
        <v>#N/A</v>
      </c>
      <c r="AW1945" s="47" t="e">
        <f t="shared" si="923"/>
        <v>#N/A</v>
      </c>
      <c r="AX1945" s="50" t="e">
        <f>VLOOKUP(Audit!G710,$V$3:$AE$12,7,FALSE)&amp; IF(Audit!G710=10,Audit!V710,"")</f>
        <v>#N/A</v>
      </c>
      <c r="AY1945" s="50" t="e">
        <f>VLOOKUP(Audit!G710,$V$13:$AE$22,7,FALSE) &amp; IF(Audit!G710=10,Audit!W710,"")</f>
        <v>#N/A</v>
      </c>
      <c r="AZ1945" s="47" t="e">
        <f t="shared" si="924"/>
        <v>#N/A</v>
      </c>
      <c r="BA1945" s="50" t="e">
        <f>VLOOKUP(Audit!H710,$V$3:$AE$12,8,FALSE)&amp; Audit!U710 &amp; IF(Audit!H710=10,Audit!V710,"")</f>
        <v>#N/A</v>
      </c>
      <c r="BB1945" s="50" t="e">
        <f>VLOOKUP(Audit!H710,$V$13:$AE$22,8,FALSE) &amp; IF(Audit!H710=10,Audit!W710,"")</f>
        <v>#N/A</v>
      </c>
      <c r="BC1945" s="47" t="e">
        <f t="shared" si="925"/>
        <v>#N/A</v>
      </c>
      <c r="BD1945" s="50" t="e">
        <f>VLOOKUP(Audit!I710,$V$3:$AE$12,9,FALSE)&amp; IF(Audit!I710=10,Audit!V710,"")</f>
        <v>#N/A</v>
      </c>
      <c r="BE1945" s="50" t="e">
        <f>VLOOKUP(Audit!I710,$V$13:$AE$22,9,FALSE) &amp; IF(Audit!I710=10,Audit!W710,"") &amp; IF(Audit!I710&lt;&gt;1,U1945,"")</f>
        <v>#N/A</v>
      </c>
      <c r="BF1945" s="47" t="e">
        <f t="shared" si="926"/>
        <v>#N/A</v>
      </c>
      <c r="BG1945" s="50" t="e">
        <f>VLOOKUP(Audit!J710,$V$3:$AE$12,10,FALSE) &amp; Audit!S710 &amp; IF(Audit!J710=10,Audit!V710,"")</f>
        <v>#N/A</v>
      </c>
      <c r="BH1945" s="50" t="e">
        <f>VLOOKUP(Audit!J710,$V$13:$AE$22,10,FALSE) &amp; IF(Audit!J710=10,Audit!W710,"") &amp; IF(Audit!J710&lt;&gt;1,U1945,"")</f>
        <v>#N/A</v>
      </c>
      <c r="BI1945" s="47" t="e">
        <f t="shared" si="927"/>
        <v>#N/A</v>
      </c>
      <c r="BJ1945" s="48" t="str">
        <f t="shared" si="928"/>
        <v/>
      </c>
      <c r="BK1945" s="48" t="str">
        <f t="shared" si="929"/>
        <v/>
      </c>
      <c r="BL1945" s="48" t="str">
        <f t="shared" si="930"/>
        <v/>
      </c>
      <c r="BM1945" s="48" t="str">
        <f t="shared" si="931"/>
        <v/>
      </c>
      <c r="BN1945" s="48" t="str">
        <f t="shared" si="932"/>
        <v/>
      </c>
      <c r="BO1945" s="48" t="str">
        <f t="shared" si="933"/>
        <v/>
      </c>
      <c r="BP1945" s="48" t="str">
        <f t="shared" si="934"/>
        <v/>
      </c>
      <c r="BQ1945" s="48" t="str">
        <f t="shared" si="935"/>
        <v/>
      </c>
      <c r="BR1945" s="48" t="str">
        <f t="shared" si="936"/>
        <v/>
      </c>
      <c r="BS1945" s="48" t="str">
        <f t="shared" si="937"/>
        <v/>
      </c>
      <c r="BT1945" s="48" t="str">
        <f t="shared" si="938"/>
        <v/>
      </c>
      <c r="BU1945" s="48" t="str">
        <f t="shared" si="939"/>
        <v/>
      </c>
    </row>
    <row r="1946" spans="1:73">
      <c r="A1946" s="10">
        <f>Audit!A711</f>
        <v>0</v>
      </c>
      <c r="B1946" s="10" t="e">
        <f t="shared" si="910"/>
        <v>#N/A</v>
      </c>
      <c r="C1946" s="17" t="e">
        <f>VLOOKUP(Audit!B711,$V$3:$AE$12,2,FALSE) &amp; VLOOKUP(Audit!B711,$V$13:$AE$22,2,FALSE)&amp; IF(Audit!B711=10,Audit!V711&amp;Audit!W711,"")</f>
        <v>#N/A</v>
      </c>
      <c r="D1946" s="17" t="e">
        <f>VLOOKUP(Audit!C711,$V$3:$AE$12,3,FALSE) &amp; VLOOKUP(Audit!C711,$V$13:$AE$22,3,FALSE) &amp;IF(Audit!C711=10,Audit!V711&amp;Audit!W711,"")</f>
        <v>#N/A</v>
      </c>
      <c r="E1946" s="17" t="e">
        <f>VLOOKUP(Audit!D711,$V$3:$AE$12,4,FALSE)&amp; Audit!T711 &amp; VLOOKUP(Audit!D711,$V$13:$AE$22,4,FALSE)&amp; IF(Audit!D711=10,Audit!V711&amp;Audit!W711,"")</f>
        <v>#N/A</v>
      </c>
      <c r="F1946" s="17" t="e">
        <f>VLOOKUP(Audit!E711,$V$3:$AE$12,5,FALSE) &amp; VLOOKUP(Audit!E711,$V$13:$AE$22,5,FALSE)&amp; IF(Audit!E711=10,Audit!V711&amp;Audit!W711,"")</f>
        <v>#N/A</v>
      </c>
      <c r="G1946" s="17" t="e">
        <f>VLOOKUP(Audit!F711,$V$3:$AE$12,6,FALSE) &amp; VLOOKUP(Audit!F711,$V$13:$AE$22,6,FALSE)&amp; IF(Audit!F711=10,Audit!V711&amp;Audit!W711,"")</f>
        <v>#N/A</v>
      </c>
      <c r="H1946" s="17" t="e">
        <f>VLOOKUP(Audit!G711,$V$3:$AE$12,7,FALSE) &amp; VLOOKUP(Audit!G711,$V$13:$AE$22,7,FALSE)&amp;IF(Audit!G711=10,Audit!V711&amp;Audit!W711,"")</f>
        <v>#N/A</v>
      </c>
      <c r="I1946" s="17" t="e">
        <f>VLOOKUP(Audit!H711,$V$3:$AE$12,8,FALSE) &amp; Audit!U711 &amp; VLOOKUP(Audit!H711,$V$13:$AE$22,8,FALSE)&amp;IF(Audit!H711=10,Audit!V711&amp;Audit!W711,"")</f>
        <v>#N/A</v>
      </c>
      <c r="J1946" s="17" t="e">
        <f>VLOOKUP(Audit!I711,$V$3:$AE$12,9,FALSE) &amp; VLOOKUP(Audit!I711,$V$13:$AE$22,9,FALSE) &amp; IF(Audit!I711=10,Audit!V711&amp;Audit!W711,"") &amp; IF(Audit!I711&lt;&gt;1,U1946,"")</f>
        <v>#N/A</v>
      </c>
      <c r="K1946" s="17" t="e">
        <f>VLOOKUP(Audit!J711,$V$3:$AE$12,10,FALSE) &amp; Audit!S711 &amp; VLOOKUP(Audit!J711,$V$13:$AE$22,10,FALSE) &amp; IF(Audit!J711=10,Audit!V711&amp;Audit!W711,"") &amp; IF(Audit!J711&lt;&gt;1,U1946,"")</f>
        <v>#N/A</v>
      </c>
      <c r="L1946" s="10">
        <f>Audit!K711</f>
        <v>0</v>
      </c>
      <c r="M1946" s="10" t="e">
        <f t="shared" si="911"/>
        <v>#N/A</v>
      </c>
      <c r="N1946" s="10" t="e">
        <f t="shared" si="912"/>
        <v>#N/A</v>
      </c>
      <c r="O1946" s="10" t="e">
        <f t="shared" si="913"/>
        <v>#N/A</v>
      </c>
      <c r="P1946" s="10" t="e">
        <f t="shared" si="914"/>
        <v>#N/A</v>
      </c>
      <c r="Q1946" s="10" t="e">
        <f t="shared" si="915"/>
        <v>#N/A</v>
      </c>
      <c r="R1946" s="10" t="e">
        <f t="shared" si="916"/>
        <v>#N/A</v>
      </c>
      <c r="S1946" s="10" t="e">
        <f t="shared" si="917"/>
        <v>#N/A</v>
      </c>
      <c r="T1946" s="10" t="e">
        <f t="shared" si="918"/>
        <v>#N/A</v>
      </c>
      <c r="U1946" s="17" t="str">
        <f>IF(Audit!M711="","",VLOOKUP(Audit!M711,$W$26:$X$35,2,FALSE)) &amp; Audit!N711 &amp; IF(Audit!O711="","",IF(Audit!N711&lt;=1.4,VLOOKUP(Audit!O711,$W$38:X1991,2,FALSE),VLOOKUP(Audit!O711,$W$51:$X$61,2,FALSE))) &amp; IF(Audit!P711="","",VLOOKUP(Audit!P711,$Y$26:$Z$35,2,FALSE) &amp; Audit!Q711 &amp; IF(Audit!O711="","",IF(Audit!Q711&lt;=1.4,VLOOKUP(Audit!R711,$Y$38:$Z$48,2,FALSE),VLOOKUP(Audit!R711,$Y$51:$Z$61,2,FALSE))))</f>
        <v/>
      </c>
      <c r="V1946" s="21"/>
      <c r="AH1946" s="49">
        <f>Audit!A711</f>
        <v>0</v>
      </c>
      <c r="AI1946" s="50" t="e">
        <f>VLOOKUP(Audit!B711,$V$3:$AE$12,2,FALSE)&amp; IF(Audit!B711=10,Audit!V711,"")</f>
        <v>#N/A</v>
      </c>
      <c r="AJ1946" s="50" t="e">
        <f>VLOOKUP(Audit!B711,$V$13:$AE$22,2,FALSE)&amp; IF(Audit!B711=10,Audit!W711,"")</f>
        <v>#N/A</v>
      </c>
      <c r="AK1946" s="47" t="e">
        <f t="shared" si="919"/>
        <v>#N/A</v>
      </c>
      <c r="AL1946" s="50" t="e">
        <f>VLOOKUP(Audit!C711,$V$3:$AE$12,3,FALSE)&amp; IF(Audit!C711=10,Audit!V711,"")</f>
        <v>#N/A</v>
      </c>
      <c r="AM1946" s="50" t="e">
        <f>VLOOKUP(Audit!C711,$V$13:$AE$22,3,FALSE)&amp; IF(Audit!C711=10,Audit!W711,"")</f>
        <v>#N/A</v>
      </c>
      <c r="AN1946" s="47" t="e">
        <f t="shared" si="920"/>
        <v>#N/A</v>
      </c>
      <c r="AO1946" s="50" t="e">
        <f>VLOOKUP(Audit!D711,$V$3:$AE$12,4,FALSE) &amp;  Audit!T711 &amp; IF(Audit!D711=10,Audit!V711,"")</f>
        <v>#N/A</v>
      </c>
      <c r="AP1946" s="50" t="e">
        <f>VLOOKUP(Audit!D711,$V$13:$AE$22,4,FALSE)&amp; IF(Audit!D711=10,Audit!W711,"")</f>
        <v>#N/A</v>
      </c>
      <c r="AQ1946" s="47" t="e">
        <f t="shared" si="921"/>
        <v>#N/A</v>
      </c>
      <c r="AR1946" s="50" t="e">
        <f>VLOOKUP(Audit!E711,$V$3:$AE$12,5,FALSE)&amp; IF(Audit!E711=10,Audit!V711,"")</f>
        <v>#N/A</v>
      </c>
      <c r="AS1946" s="50" t="e">
        <f>VLOOKUP(Audit!E711,$V$13:$AE$22,5,FALSE)&amp; IF(Audit!E711=10,Audit!W711,"")</f>
        <v>#N/A</v>
      </c>
      <c r="AT1946" s="47" t="e">
        <f t="shared" si="922"/>
        <v>#N/A</v>
      </c>
      <c r="AU1946" s="50" t="e">
        <f>VLOOKUP(Audit!F711,$V$3:$AE$12,6,FALSE)&amp; IF(Audit!F711=10,Audit!V711,"")</f>
        <v>#N/A</v>
      </c>
      <c r="AV1946" s="50" t="e">
        <f>VLOOKUP(Audit!F711,$V$13:$AE$22,6,FALSE)&amp; IF(Audit!F711=10,Audit!W711,"")</f>
        <v>#N/A</v>
      </c>
      <c r="AW1946" s="47" t="e">
        <f t="shared" si="923"/>
        <v>#N/A</v>
      </c>
      <c r="AX1946" s="50" t="e">
        <f>VLOOKUP(Audit!G711,$V$3:$AE$12,7,FALSE)&amp; IF(Audit!G711=10,Audit!V711,"")</f>
        <v>#N/A</v>
      </c>
      <c r="AY1946" s="50" t="e">
        <f>VLOOKUP(Audit!G711,$V$13:$AE$22,7,FALSE) &amp; IF(Audit!G711=10,Audit!W711,"")</f>
        <v>#N/A</v>
      </c>
      <c r="AZ1946" s="47" t="e">
        <f t="shared" si="924"/>
        <v>#N/A</v>
      </c>
      <c r="BA1946" s="50" t="e">
        <f>VLOOKUP(Audit!H711,$V$3:$AE$12,8,FALSE)&amp; Audit!U711 &amp; IF(Audit!H711=10,Audit!V711,"")</f>
        <v>#N/A</v>
      </c>
      <c r="BB1946" s="50" t="e">
        <f>VLOOKUP(Audit!H711,$V$13:$AE$22,8,FALSE) &amp; IF(Audit!H711=10,Audit!W711,"")</f>
        <v>#N/A</v>
      </c>
      <c r="BC1946" s="47" t="e">
        <f t="shared" si="925"/>
        <v>#N/A</v>
      </c>
      <c r="BD1946" s="50" t="e">
        <f>VLOOKUP(Audit!I711,$V$3:$AE$12,9,FALSE)&amp; IF(Audit!I711=10,Audit!V711,"")</f>
        <v>#N/A</v>
      </c>
      <c r="BE1946" s="50" t="e">
        <f>VLOOKUP(Audit!I711,$V$13:$AE$22,9,FALSE) &amp; IF(Audit!I711=10,Audit!W711,"") &amp; IF(Audit!I711&lt;&gt;1,U1946,"")</f>
        <v>#N/A</v>
      </c>
      <c r="BF1946" s="47" t="e">
        <f t="shared" si="926"/>
        <v>#N/A</v>
      </c>
      <c r="BG1946" s="50" t="e">
        <f>VLOOKUP(Audit!J711,$V$3:$AE$12,10,FALSE) &amp; Audit!S711 &amp; IF(Audit!J711=10,Audit!V711,"")</f>
        <v>#N/A</v>
      </c>
      <c r="BH1946" s="50" t="e">
        <f>VLOOKUP(Audit!J711,$V$13:$AE$22,10,FALSE) &amp; IF(Audit!J711=10,Audit!W711,"") &amp; IF(Audit!J711&lt;&gt;1,U1946,"")</f>
        <v>#N/A</v>
      </c>
      <c r="BI1946" s="47" t="e">
        <f t="shared" si="927"/>
        <v>#N/A</v>
      </c>
      <c r="BJ1946" s="48" t="str">
        <f t="shared" si="928"/>
        <v/>
      </c>
      <c r="BK1946" s="48" t="str">
        <f t="shared" si="929"/>
        <v/>
      </c>
      <c r="BL1946" s="48" t="str">
        <f t="shared" si="930"/>
        <v/>
      </c>
      <c r="BM1946" s="48" t="str">
        <f t="shared" si="931"/>
        <v/>
      </c>
      <c r="BN1946" s="48" t="str">
        <f t="shared" si="932"/>
        <v/>
      </c>
      <c r="BO1946" s="48" t="str">
        <f t="shared" si="933"/>
        <v/>
      </c>
      <c r="BP1946" s="48" t="str">
        <f t="shared" si="934"/>
        <v/>
      </c>
      <c r="BQ1946" s="48" t="str">
        <f t="shared" si="935"/>
        <v/>
      </c>
      <c r="BR1946" s="48" t="str">
        <f t="shared" si="936"/>
        <v/>
      </c>
      <c r="BS1946" s="48" t="str">
        <f t="shared" si="937"/>
        <v/>
      </c>
      <c r="BT1946" s="48" t="str">
        <f t="shared" si="938"/>
        <v/>
      </c>
      <c r="BU1946" s="48" t="str">
        <f t="shared" si="939"/>
        <v/>
      </c>
    </row>
    <row r="1947" spans="1:73">
      <c r="A1947" s="10">
        <f>Audit!A712</f>
        <v>0</v>
      </c>
      <c r="B1947" s="10" t="e">
        <f t="shared" si="910"/>
        <v>#N/A</v>
      </c>
      <c r="C1947" s="17" t="e">
        <f>VLOOKUP(Audit!B712,$V$3:$AE$12,2,FALSE) &amp; VLOOKUP(Audit!B712,$V$13:$AE$22,2,FALSE)&amp; IF(Audit!B712=10,Audit!V712&amp;Audit!W712,"")</f>
        <v>#N/A</v>
      </c>
      <c r="D1947" s="17" t="e">
        <f>VLOOKUP(Audit!C712,$V$3:$AE$12,3,FALSE) &amp; VLOOKUP(Audit!C712,$V$13:$AE$22,3,FALSE) &amp;IF(Audit!C712=10,Audit!V712&amp;Audit!W712,"")</f>
        <v>#N/A</v>
      </c>
      <c r="E1947" s="17" t="e">
        <f>VLOOKUP(Audit!D712,$V$3:$AE$12,4,FALSE)&amp; Audit!T712 &amp; VLOOKUP(Audit!D712,$V$13:$AE$22,4,FALSE)&amp; IF(Audit!D712=10,Audit!V712&amp;Audit!W712,"")</f>
        <v>#N/A</v>
      </c>
      <c r="F1947" s="17" t="e">
        <f>VLOOKUP(Audit!E712,$V$3:$AE$12,5,FALSE) &amp; VLOOKUP(Audit!E712,$V$13:$AE$22,5,FALSE)&amp; IF(Audit!E712=10,Audit!V712&amp;Audit!W712,"")</f>
        <v>#N/A</v>
      </c>
      <c r="G1947" s="17" t="e">
        <f>VLOOKUP(Audit!F712,$V$3:$AE$12,6,FALSE) &amp; VLOOKUP(Audit!F712,$V$13:$AE$22,6,FALSE)&amp; IF(Audit!F712=10,Audit!V712&amp;Audit!W712,"")</f>
        <v>#N/A</v>
      </c>
      <c r="H1947" s="17" t="e">
        <f>VLOOKUP(Audit!G712,$V$3:$AE$12,7,FALSE) &amp; VLOOKUP(Audit!G712,$V$13:$AE$22,7,FALSE)&amp;IF(Audit!G712=10,Audit!V712&amp;Audit!W712,"")</f>
        <v>#N/A</v>
      </c>
      <c r="I1947" s="17" t="e">
        <f>VLOOKUP(Audit!H712,$V$3:$AE$12,8,FALSE) &amp; Audit!U712 &amp; VLOOKUP(Audit!H712,$V$13:$AE$22,8,FALSE)&amp;IF(Audit!H712=10,Audit!V712&amp;Audit!W712,"")</f>
        <v>#N/A</v>
      </c>
      <c r="J1947" s="17" t="e">
        <f>VLOOKUP(Audit!I712,$V$3:$AE$12,9,FALSE) &amp; VLOOKUP(Audit!I712,$V$13:$AE$22,9,FALSE) &amp; IF(Audit!I712=10,Audit!V712&amp;Audit!W712,"") &amp; IF(Audit!I712&lt;&gt;1,U1947,"")</f>
        <v>#N/A</v>
      </c>
      <c r="K1947" s="17" t="e">
        <f>VLOOKUP(Audit!J712,$V$3:$AE$12,10,FALSE) &amp; Audit!S712 &amp; VLOOKUP(Audit!J712,$V$13:$AE$22,10,FALSE) &amp; IF(Audit!J712=10,Audit!V712&amp;Audit!W712,"") &amp; IF(Audit!J712&lt;&gt;1,U1947,"")</f>
        <v>#N/A</v>
      </c>
      <c r="L1947" s="10">
        <f>Audit!K712</f>
        <v>0</v>
      </c>
      <c r="M1947" s="10" t="e">
        <f t="shared" si="911"/>
        <v>#N/A</v>
      </c>
      <c r="N1947" s="10" t="e">
        <f t="shared" si="912"/>
        <v>#N/A</v>
      </c>
      <c r="O1947" s="10" t="e">
        <f t="shared" si="913"/>
        <v>#N/A</v>
      </c>
      <c r="P1947" s="10" t="e">
        <f t="shared" si="914"/>
        <v>#N/A</v>
      </c>
      <c r="Q1947" s="10" t="e">
        <f t="shared" si="915"/>
        <v>#N/A</v>
      </c>
      <c r="R1947" s="10" t="e">
        <f t="shared" si="916"/>
        <v>#N/A</v>
      </c>
      <c r="S1947" s="10" t="e">
        <f t="shared" si="917"/>
        <v>#N/A</v>
      </c>
      <c r="T1947" s="10" t="e">
        <f t="shared" si="918"/>
        <v>#N/A</v>
      </c>
      <c r="U1947" s="17" t="str">
        <f>IF(Audit!M712="","",VLOOKUP(Audit!M712,$W$26:$X$35,2,FALSE)) &amp; Audit!N712 &amp; IF(Audit!O712="","",IF(Audit!N712&lt;=1.4,VLOOKUP(Audit!O712,$W$38:X1992,2,FALSE),VLOOKUP(Audit!O712,$W$51:$X$61,2,FALSE))) &amp; IF(Audit!P712="","",VLOOKUP(Audit!P712,$Y$26:$Z$35,2,FALSE) &amp; Audit!Q712 &amp; IF(Audit!O712="","",IF(Audit!Q712&lt;=1.4,VLOOKUP(Audit!R712,$Y$38:$Z$48,2,FALSE),VLOOKUP(Audit!R712,$Y$51:$Z$61,2,FALSE))))</f>
        <v/>
      </c>
      <c r="V1947" s="21"/>
      <c r="AH1947" s="49">
        <f>Audit!A712</f>
        <v>0</v>
      </c>
      <c r="AI1947" s="50" t="e">
        <f>VLOOKUP(Audit!B712,$V$3:$AE$12,2,FALSE)&amp; IF(Audit!B712=10,Audit!V712,"")</f>
        <v>#N/A</v>
      </c>
      <c r="AJ1947" s="50" t="e">
        <f>VLOOKUP(Audit!B712,$V$13:$AE$22,2,FALSE)&amp; IF(Audit!B712=10,Audit!W712,"")</f>
        <v>#N/A</v>
      </c>
      <c r="AK1947" s="47" t="e">
        <f t="shared" si="919"/>
        <v>#N/A</v>
      </c>
      <c r="AL1947" s="50" t="e">
        <f>VLOOKUP(Audit!C712,$V$3:$AE$12,3,FALSE)&amp; IF(Audit!C712=10,Audit!V712,"")</f>
        <v>#N/A</v>
      </c>
      <c r="AM1947" s="50" t="e">
        <f>VLOOKUP(Audit!C712,$V$13:$AE$22,3,FALSE)&amp; IF(Audit!C712=10,Audit!W712,"")</f>
        <v>#N/A</v>
      </c>
      <c r="AN1947" s="47" t="e">
        <f t="shared" si="920"/>
        <v>#N/A</v>
      </c>
      <c r="AO1947" s="50" t="e">
        <f>VLOOKUP(Audit!D712,$V$3:$AE$12,4,FALSE) &amp;  Audit!T712 &amp; IF(Audit!D712=10,Audit!V712,"")</f>
        <v>#N/A</v>
      </c>
      <c r="AP1947" s="50" t="e">
        <f>VLOOKUP(Audit!D712,$V$13:$AE$22,4,FALSE)&amp; IF(Audit!D712=10,Audit!W712,"")</f>
        <v>#N/A</v>
      </c>
      <c r="AQ1947" s="47" t="e">
        <f t="shared" si="921"/>
        <v>#N/A</v>
      </c>
      <c r="AR1947" s="50" t="e">
        <f>VLOOKUP(Audit!E712,$V$3:$AE$12,5,FALSE)&amp; IF(Audit!E712=10,Audit!V712,"")</f>
        <v>#N/A</v>
      </c>
      <c r="AS1947" s="50" t="e">
        <f>VLOOKUP(Audit!E712,$V$13:$AE$22,5,FALSE)&amp; IF(Audit!E712=10,Audit!W712,"")</f>
        <v>#N/A</v>
      </c>
      <c r="AT1947" s="47" t="e">
        <f t="shared" si="922"/>
        <v>#N/A</v>
      </c>
      <c r="AU1947" s="50" t="e">
        <f>VLOOKUP(Audit!F712,$V$3:$AE$12,6,FALSE)&amp; IF(Audit!F712=10,Audit!V712,"")</f>
        <v>#N/A</v>
      </c>
      <c r="AV1947" s="50" t="e">
        <f>VLOOKUP(Audit!F712,$V$13:$AE$22,6,FALSE)&amp; IF(Audit!F712=10,Audit!W712,"")</f>
        <v>#N/A</v>
      </c>
      <c r="AW1947" s="47" t="e">
        <f t="shared" si="923"/>
        <v>#N/A</v>
      </c>
      <c r="AX1947" s="50" t="e">
        <f>VLOOKUP(Audit!G712,$V$3:$AE$12,7,FALSE)&amp; IF(Audit!G712=10,Audit!V712,"")</f>
        <v>#N/A</v>
      </c>
      <c r="AY1947" s="50" t="e">
        <f>VLOOKUP(Audit!G712,$V$13:$AE$22,7,FALSE) &amp; IF(Audit!G712=10,Audit!W712,"")</f>
        <v>#N/A</v>
      </c>
      <c r="AZ1947" s="47" t="e">
        <f t="shared" si="924"/>
        <v>#N/A</v>
      </c>
      <c r="BA1947" s="50" t="e">
        <f>VLOOKUP(Audit!H712,$V$3:$AE$12,8,FALSE)&amp; Audit!U712 &amp; IF(Audit!H712=10,Audit!V712,"")</f>
        <v>#N/A</v>
      </c>
      <c r="BB1947" s="50" t="e">
        <f>VLOOKUP(Audit!H712,$V$13:$AE$22,8,FALSE) &amp; IF(Audit!H712=10,Audit!W712,"")</f>
        <v>#N/A</v>
      </c>
      <c r="BC1947" s="47" t="e">
        <f t="shared" si="925"/>
        <v>#N/A</v>
      </c>
      <c r="BD1947" s="50" t="e">
        <f>VLOOKUP(Audit!I712,$V$3:$AE$12,9,FALSE)&amp; IF(Audit!I712=10,Audit!V712,"")</f>
        <v>#N/A</v>
      </c>
      <c r="BE1947" s="50" t="e">
        <f>VLOOKUP(Audit!I712,$V$13:$AE$22,9,FALSE) &amp; IF(Audit!I712=10,Audit!W712,"") &amp; IF(Audit!I712&lt;&gt;1,U1947,"")</f>
        <v>#N/A</v>
      </c>
      <c r="BF1947" s="47" t="e">
        <f t="shared" si="926"/>
        <v>#N/A</v>
      </c>
      <c r="BG1947" s="50" t="e">
        <f>VLOOKUP(Audit!J712,$V$3:$AE$12,10,FALSE) &amp; Audit!S712 &amp; IF(Audit!J712=10,Audit!V712,"")</f>
        <v>#N/A</v>
      </c>
      <c r="BH1947" s="50" t="e">
        <f>VLOOKUP(Audit!J712,$V$13:$AE$22,10,FALSE) &amp; IF(Audit!J712=10,Audit!W712,"") &amp; IF(Audit!J712&lt;&gt;1,U1947,"")</f>
        <v>#N/A</v>
      </c>
      <c r="BI1947" s="47" t="e">
        <f t="shared" si="927"/>
        <v>#N/A</v>
      </c>
      <c r="BJ1947" s="48" t="str">
        <f t="shared" si="928"/>
        <v/>
      </c>
      <c r="BK1947" s="48" t="str">
        <f t="shared" si="929"/>
        <v/>
      </c>
      <c r="BL1947" s="48" t="str">
        <f t="shared" si="930"/>
        <v/>
      </c>
      <c r="BM1947" s="48" t="str">
        <f t="shared" si="931"/>
        <v/>
      </c>
      <c r="BN1947" s="48" t="str">
        <f t="shared" si="932"/>
        <v/>
      </c>
      <c r="BO1947" s="48" t="str">
        <f t="shared" si="933"/>
        <v/>
      </c>
      <c r="BP1947" s="48" t="str">
        <f t="shared" si="934"/>
        <v/>
      </c>
      <c r="BQ1947" s="48" t="str">
        <f t="shared" si="935"/>
        <v/>
      </c>
      <c r="BR1947" s="48" t="str">
        <f t="shared" si="936"/>
        <v/>
      </c>
      <c r="BS1947" s="48" t="str">
        <f t="shared" si="937"/>
        <v/>
      </c>
      <c r="BT1947" s="48" t="str">
        <f t="shared" si="938"/>
        <v/>
      </c>
      <c r="BU1947" s="48" t="str">
        <f t="shared" si="939"/>
        <v/>
      </c>
    </row>
    <row r="1948" spans="1:73">
      <c r="A1948" s="10">
        <f>Audit!A713</f>
        <v>0</v>
      </c>
      <c r="B1948" s="10" t="e">
        <f t="shared" si="910"/>
        <v>#N/A</v>
      </c>
      <c r="C1948" s="17" t="e">
        <f>VLOOKUP(Audit!B713,$V$3:$AE$12,2,FALSE) &amp; VLOOKUP(Audit!B713,$V$13:$AE$22,2,FALSE)&amp; IF(Audit!B713=10,Audit!V713&amp;Audit!W713,"")</f>
        <v>#N/A</v>
      </c>
      <c r="D1948" s="17" t="e">
        <f>VLOOKUP(Audit!C713,$V$3:$AE$12,3,FALSE) &amp; VLOOKUP(Audit!C713,$V$13:$AE$22,3,FALSE) &amp;IF(Audit!C713=10,Audit!V713&amp;Audit!W713,"")</f>
        <v>#N/A</v>
      </c>
      <c r="E1948" s="17" t="e">
        <f>VLOOKUP(Audit!D713,$V$3:$AE$12,4,FALSE)&amp; Audit!T713 &amp; VLOOKUP(Audit!D713,$V$13:$AE$22,4,FALSE)&amp; IF(Audit!D713=10,Audit!V713&amp;Audit!W713,"")</f>
        <v>#N/A</v>
      </c>
      <c r="F1948" s="17" t="e">
        <f>VLOOKUP(Audit!E713,$V$3:$AE$12,5,FALSE) &amp; VLOOKUP(Audit!E713,$V$13:$AE$22,5,FALSE)&amp; IF(Audit!E713=10,Audit!V713&amp;Audit!W713,"")</f>
        <v>#N/A</v>
      </c>
      <c r="G1948" s="17" t="e">
        <f>VLOOKUP(Audit!F713,$V$3:$AE$12,6,FALSE) &amp; VLOOKUP(Audit!F713,$V$13:$AE$22,6,FALSE)&amp; IF(Audit!F713=10,Audit!V713&amp;Audit!W713,"")</f>
        <v>#N/A</v>
      </c>
      <c r="H1948" s="17" t="e">
        <f>VLOOKUP(Audit!G713,$V$3:$AE$12,7,FALSE) &amp; VLOOKUP(Audit!G713,$V$13:$AE$22,7,FALSE)&amp;IF(Audit!G713=10,Audit!V713&amp;Audit!W713,"")</f>
        <v>#N/A</v>
      </c>
      <c r="I1948" s="17" t="e">
        <f>VLOOKUP(Audit!H713,$V$3:$AE$12,8,FALSE) &amp; Audit!U713 &amp; VLOOKUP(Audit!H713,$V$13:$AE$22,8,FALSE)&amp;IF(Audit!H713=10,Audit!V713&amp;Audit!W713,"")</f>
        <v>#N/A</v>
      </c>
      <c r="J1948" s="17" t="e">
        <f>VLOOKUP(Audit!I713,$V$3:$AE$12,9,FALSE) &amp; VLOOKUP(Audit!I713,$V$13:$AE$22,9,FALSE) &amp; IF(Audit!I713=10,Audit!V713&amp;Audit!W713,"") &amp; IF(Audit!I713&lt;&gt;1,U1948,"")</f>
        <v>#N/A</v>
      </c>
      <c r="K1948" s="17" t="e">
        <f>VLOOKUP(Audit!J713,$V$3:$AE$12,10,FALSE) &amp; Audit!S713 &amp; VLOOKUP(Audit!J713,$V$13:$AE$22,10,FALSE) &amp; IF(Audit!J713=10,Audit!V713&amp;Audit!W713,"") &amp; IF(Audit!J713&lt;&gt;1,U1948,"")</f>
        <v>#N/A</v>
      </c>
      <c r="L1948" s="10">
        <f>Audit!K713</f>
        <v>0</v>
      </c>
      <c r="M1948" s="10" t="e">
        <f t="shared" si="911"/>
        <v>#N/A</v>
      </c>
      <c r="N1948" s="10" t="e">
        <f t="shared" si="912"/>
        <v>#N/A</v>
      </c>
      <c r="O1948" s="10" t="e">
        <f t="shared" si="913"/>
        <v>#N/A</v>
      </c>
      <c r="P1948" s="10" t="e">
        <f t="shared" si="914"/>
        <v>#N/A</v>
      </c>
      <c r="Q1948" s="10" t="e">
        <f t="shared" si="915"/>
        <v>#N/A</v>
      </c>
      <c r="R1948" s="10" t="e">
        <f t="shared" si="916"/>
        <v>#N/A</v>
      </c>
      <c r="S1948" s="10" t="e">
        <f t="shared" si="917"/>
        <v>#N/A</v>
      </c>
      <c r="T1948" s="10" t="e">
        <f t="shared" si="918"/>
        <v>#N/A</v>
      </c>
      <c r="U1948" s="17" t="str">
        <f>IF(Audit!M713="","",VLOOKUP(Audit!M713,$W$26:$X$35,2,FALSE)) &amp; Audit!N713 &amp; IF(Audit!O713="","",IF(Audit!N713&lt;=1.4,VLOOKUP(Audit!O713,$W$38:X1993,2,FALSE),VLOOKUP(Audit!O713,$W$51:$X$61,2,FALSE))) &amp; IF(Audit!P713="","",VLOOKUP(Audit!P713,$Y$26:$Z$35,2,FALSE) &amp; Audit!Q713 &amp; IF(Audit!O713="","",IF(Audit!Q713&lt;=1.4,VLOOKUP(Audit!R713,$Y$38:$Z$48,2,FALSE),VLOOKUP(Audit!R713,$Y$51:$Z$61,2,FALSE))))</f>
        <v/>
      </c>
      <c r="V1948" s="21"/>
      <c r="AH1948" s="49">
        <f>Audit!A713</f>
        <v>0</v>
      </c>
      <c r="AI1948" s="50" t="e">
        <f>VLOOKUP(Audit!B713,$V$3:$AE$12,2,FALSE)&amp; IF(Audit!B713=10,Audit!V713,"")</f>
        <v>#N/A</v>
      </c>
      <c r="AJ1948" s="50" t="e">
        <f>VLOOKUP(Audit!B713,$V$13:$AE$22,2,FALSE)&amp; IF(Audit!B713=10,Audit!W713,"")</f>
        <v>#N/A</v>
      </c>
      <c r="AK1948" s="47" t="e">
        <f t="shared" si="919"/>
        <v>#N/A</v>
      </c>
      <c r="AL1948" s="50" t="e">
        <f>VLOOKUP(Audit!C713,$V$3:$AE$12,3,FALSE)&amp; IF(Audit!C713=10,Audit!V713,"")</f>
        <v>#N/A</v>
      </c>
      <c r="AM1948" s="50" t="e">
        <f>VLOOKUP(Audit!C713,$V$13:$AE$22,3,FALSE)&amp; IF(Audit!C713=10,Audit!W713,"")</f>
        <v>#N/A</v>
      </c>
      <c r="AN1948" s="47" t="e">
        <f t="shared" si="920"/>
        <v>#N/A</v>
      </c>
      <c r="AO1948" s="50" t="e">
        <f>VLOOKUP(Audit!D713,$V$3:$AE$12,4,FALSE) &amp;  Audit!T713 &amp; IF(Audit!D713=10,Audit!V713,"")</f>
        <v>#N/A</v>
      </c>
      <c r="AP1948" s="50" t="e">
        <f>VLOOKUP(Audit!D713,$V$13:$AE$22,4,FALSE)&amp; IF(Audit!D713=10,Audit!W713,"")</f>
        <v>#N/A</v>
      </c>
      <c r="AQ1948" s="47" t="e">
        <f t="shared" si="921"/>
        <v>#N/A</v>
      </c>
      <c r="AR1948" s="50" t="e">
        <f>VLOOKUP(Audit!E713,$V$3:$AE$12,5,FALSE)&amp; IF(Audit!E713=10,Audit!V713,"")</f>
        <v>#N/A</v>
      </c>
      <c r="AS1948" s="50" t="e">
        <f>VLOOKUP(Audit!E713,$V$13:$AE$22,5,FALSE)&amp; IF(Audit!E713=10,Audit!W713,"")</f>
        <v>#N/A</v>
      </c>
      <c r="AT1948" s="47" t="e">
        <f t="shared" si="922"/>
        <v>#N/A</v>
      </c>
      <c r="AU1948" s="50" t="e">
        <f>VLOOKUP(Audit!F713,$V$3:$AE$12,6,FALSE)&amp; IF(Audit!F713=10,Audit!V713,"")</f>
        <v>#N/A</v>
      </c>
      <c r="AV1948" s="50" t="e">
        <f>VLOOKUP(Audit!F713,$V$13:$AE$22,6,FALSE)&amp; IF(Audit!F713=10,Audit!W713,"")</f>
        <v>#N/A</v>
      </c>
      <c r="AW1948" s="47" t="e">
        <f t="shared" si="923"/>
        <v>#N/A</v>
      </c>
      <c r="AX1948" s="50" t="e">
        <f>VLOOKUP(Audit!G713,$V$3:$AE$12,7,FALSE)&amp; IF(Audit!G713=10,Audit!V713,"")</f>
        <v>#N/A</v>
      </c>
      <c r="AY1948" s="50" t="e">
        <f>VLOOKUP(Audit!G713,$V$13:$AE$22,7,FALSE) &amp; IF(Audit!G713=10,Audit!W713,"")</f>
        <v>#N/A</v>
      </c>
      <c r="AZ1948" s="47" t="e">
        <f t="shared" si="924"/>
        <v>#N/A</v>
      </c>
      <c r="BA1948" s="50" t="e">
        <f>VLOOKUP(Audit!H713,$V$3:$AE$12,8,FALSE)&amp; Audit!U713 &amp; IF(Audit!H713=10,Audit!V713,"")</f>
        <v>#N/A</v>
      </c>
      <c r="BB1948" s="50" t="e">
        <f>VLOOKUP(Audit!H713,$V$13:$AE$22,8,FALSE) &amp; IF(Audit!H713=10,Audit!W713,"")</f>
        <v>#N/A</v>
      </c>
      <c r="BC1948" s="47" t="e">
        <f t="shared" si="925"/>
        <v>#N/A</v>
      </c>
      <c r="BD1948" s="50" t="e">
        <f>VLOOKUP(Audit!I713,$V$3:$AE$12,9,FALSE)&amp; IF(Audit!I713=10,Audit!V713,"")</f>
        <v>#N/A</v>
      </c>
      <c r="BE1948" s="50" t="e">
        <f>VLOOKUP(Audit!I713,$V$13:$AE$22,9,FALSE) &amp; IF(Audit!I713=10,Audit!W713,"") &amp; IF(Audit!I713&lt;&gt;1,U1948,"")</f>
        <v>#N/A</v>
      </c>
      <c r="BF1948" s="47" t="e">
        <f t="shared" si="926"/>
        <v>#N/A</v>
      </c>
      <c r="BG1948" s="50" t="e">
        <f>VLOOKUP(Audit!J713,$V$3:$AE$12,10,FALSE) &amp; Audit!S713 &amp; IF(Audit!J713=10,Audit!V713,"")</f>
        <v>#N/A</v>
      </c>
      <c r="BH1948" s="50" t="e">
        <f>VLOOKUP(Audit!J713,$V$13:$AE$22,10,FALSE) &amp; IF(Audit!J713=10,Audit!W713,"") &amp; IF(Audit!J713&lt;&gt;1,U1948,"")</f>
        <v>#N/A</v>
      </c>
      <c r="BI1948" s="47" t="e">
        <f t="shared" si="927"/>
        <v>#N/A</v>
      </c>
      <c r="BJ1948" s="48" t="str">
        <f t="shared" si="928"/>
        <v/>
      </c>
      <c r="BK1948" s="48" t="str">
        <f t="shared" si="929"/>
        <v/>
      </c>
      <c r="BL1948" s="48" t="str">
        <f t="shared" si="930"/>
        <v/>
      </c>
      <c r="BM1948" s="48" t="str">
        <f t="shared" si="931"/>
        <v/>
      </c>
      <c r="BN1948" s="48" t="str">
        <f t="shared" si="932"/>
        <v/>
      </c>
      <c r="BO1948" s="48" t="str">
        <f t="shared" si="933"/>
        <v/>
      </c>
      <c r="BP1948" s="48" t="str">
        <f t="shared" si="934"/>
        <v/>
      </c>
      <c r="BQ1948" s="48" t="str">
        <f t="shared" si="935"/>
        <v/>
      </c>
      <c r="BR1948" s="48" t="str">
        <f t="shared" si="936"/>
        <v/>
      </c>
      <c r="BS1948" s="48" t="str">
        <f t="shared" si="937"/>
        <v/>
      </c>
      <c r="BT1948" s="48" t="str">
        <f t="shared" si="938"/>
        <v/>
      </c>
      <c r="BU1948" s="48" t="str">
        <f t="shared" si="939"/>
        <v/>
      </c>
    </row>
    <row r="1949" spans="1:73">
      <c r="A1949" s="10">
        <f>Audit!A714</f>
        <v>0</v>
      </c>
      <c r="B1949" s="10" t="e">
        <f t="shared" si="910"/>
        <v>#N/A</v>
      </c>
      <c r="C1949" s="17" t="e">
        <f>VLOOKUP(Audit!B714,$V$3:$AE$12,2,FALSE) &amp; VLOOKUP(Audit!B714,$V$13:$AE$22,2,FALSE)&amp; IF(Audit!B714=10,Audit!V714&amp;Audit!W714,"")</f>
        <v>#N/A</v>
      </c>
      <c r="D1949" s="17" t="e">
        <f>VLOOKUP(Audit!C714,$V$3:$AE$12,3,FALSE) &amp; VLOOKUP(Audit!C714,$V$13:$AE$22,3,FALSE) &amp;IF(Audit!C714=10,Audit!V714&amp;Audit!W714,"")</f>
        <v>#N/A</v>
      </c>
      <c r="E1949" s="17" t="e">
        <f>VLOOKUP(Audit!D714,$V$3:$AE$12,4,FALSE)&amp; Audit!T714 &amp; VLOOKUP(Audit!D714,$V$13:$AE$22,4,FALSE)&amp; IF(Audit!D714=10,Audit!V714&amp;Audit!W714,"")</f>
        <v>#N/A</v>
      </c>
      <c r="F1949" s="17" t="e">
        <f>VLOOKUP(Audit!E714,$V$3:$AE$12,5,FALSE) &amp; VLOOKUP(Audit!E714,$V$13:$AE$22,5,FALSE)&amp; IF(Audit!E714=10,Audit!V714&amp;Audit!W714,"")</f>
        <v>#N/A</v>
      </c>
      <c r="G1949" s="17" t="e">
        <f>VLOOKUP(Audit!F714,$V$3:$AE$12,6,FALSE) &amp; VLOOKUP(Audit!F714,$V$13:$AE$22,6,FALSE)&amp; IF(Audit!F714=10,Audit!V714&amp;Audit!W714,"")</f>
        <v>#N/A</v>
      </c>
      <c r="H1949" s="17" t="e">
        <f>VLOOKUP(Audit!G714,$V$3:$AE$12,7,FALSE) &amp; VLOOKUP(Audit!G714,$V$13:$AE$22,7,FALSE)&amp;IF(Audit!G714=10,Audit!V714&amp;Audit!W714,"")</f>
        <v>#N/A</v>
      </c>
      <c r="I1949" s="17" t="e">
        <f>VLOOKUP(Audit!H714,$V$3:$AE$12,8,FALSE) &amp; Audit!U714 &amp; VLOOKUP(Audit!H714,$V$13:$AE$22,8,FALSE)&amp;IF(Audit!H714=10,Audit!V714&amp;Audit!W714,"")</f>
        <v>#N/A</v>
      </c>
      <c r="J1949" s="17" t="e">
        <f>VLOOKUP(Audit!I714,$V$3:$AE$12,9,FALSE) &amp; VLOOKUP(Audit!I714,$V$13:$AE$22,9,FALSE) &amp; IF(Audit!I714=10,Audit!V714&amp;Audit!W714,"") &amp; IF(Audit!I714&lt;&gt;1,U1949,"")</f>
        <v>#N/A</v>
      </c>
      <c r="K1949" s="17" t="e">
        <f>VLOOKUP(Audit!J714,$V$3:$AE$12,10,FALSE) &amp; Audit!S714 &amp; VLOOKUP(Audit!J714,$V$13:$AE$22,10,FALSE) &amp; IF(Audit!J714=10,Audit!V714&amp;Audit!W714,"") &amp; IF(Audit!J714&lt;&gt;1,U1949,"")</f>
        <v>#N/A</v>
      </c>
      <c r="L1949" s="10">
        <f>Audit!K714</f>
        <v>0</v>
      </c>
      <c r="M1949" s="10" t="e">
        <f t="shared" si="911"/>
        <v>#N/A</v>
      </c>
      <c r="N1949" s="10" t="e">
        <f t="shared" si="912"/>
        <v>#N/A</v>
      </c>
      <c r="O1949" s="10" t="e">
        <f t="shared" si="913"/>
        <v>#N/A</v>
      </c>
      <c r="P1949" s="10" t="e">
        <f t="shared" si="914"/>
        <v>#N/A</v>
      </c>
      <c r="Q1949" s="10" t="e">
        <f t="shared" si="915"/>
        <v>#N/A</v>
      </c>
      <c r="R1949" s="10" t="e">
        <f t="shared" si="916"/>
        <v>#N/A</v>
      </c>
      <c r="S1949" s="10" t="e">
        <f t="shared" si="917"/>
        <v>#N/A</v>
      </c>
      <c r="T1949" s="10" t="e">
        <f t="shared" si="918"/>
        <v>#N/A</v>
      </c>
      <c r="U1949" s="17" t="str">
        <f>IF(Audit!M714="","",VLOOKUP(Audit!M714,$W$26:$X$35,2,FALSE)) &amp; Audit!N714 &amp; IF(Audit!O714="","",IF(Audit!N714&lt;=1.4,VLOOKUP(Audit!O714,$W$38:X1994,2,FALSE),VLOOKUP(Audit!O714,$W$51:$X$61,2,FALSE))) &amp; IF(Audit!P714="","",VLOOKUP(Audit!P714,$Y$26:$Z$35,2,FALSE) &amp; Audit!Q714 &amp; IF(Audit!O714="","",IF(Audit!Q714&lt;=1.4,VLOOKUP(Audit!R714,$Y$38:$Z$48,2,FALSE),VLOOKUP(Audit!R714,$Y$51:$Z$61,2,FALSE))))</f>
        <v/>
      </c>
      <c r="V1949" s="21"/>
      <c r="AH1949" s="49">
        <f>Audit!A714</f>
        <v>0</v>
      </c>
      <c r="AI1949" s="50" t="e">
        <f>VLOOKUP(Audit!B714,$V$3:$AE$12,2,FALSE)&amp; IF(Audit!B714=10,Audit!V714,"")</f>
        <v>#N/A</v>
      </c>
      <c r="AJ1949" s="50" t="e">
        <f>VLOOKUP(Audit!B714,$V$13:$AE$22,2,FALSE)&amp; IF(Audit!B714=10,Audit!W714,"")</f>
        <v>#N/A</v>
      </c>
      <c r="AK1949" s="47" t="e">
        <f t="shared" si="919"/>
        <v>#N/A</v>
      </c>
      <c r="AL1949" s="50" t="e">
        <f>VLOOKUP(Audit!C714,$V$3:$AE$12,3,FALSE)&amp; IF(Audit!C714=10,Audit!V714,"")</f>
        <v>#N/A</v>
      </c>
      <c r="AM1949" s="50" t="e">
        <f>VLOOKUP(Audit!C714,$V$13:$AE$22,3,FALSE)&amp; IF(Audit!C714=10,Audit!W714,"")</f>
        <v>#N/A</v>
      </c>
      <c r="AN1949" s="47" t="e">
        <f t="shared" si="920"/>
        <v>#N/A</v>
      </c>
      <c r="AO1949" s="50" t="e">
        <f>VLOOKUP(Audit!D714,$V$3:$AE$12,4,FALSE) &amp;  Audit!T714 &amp; IF(Audit!D714=10,Audit!V714,"")</f>
        <v>#N/A</v>
      </c>
      <c r="AP1949" s="50" t="e">
        <f>VLOOKUP(Audit!D714,$V$13:$AE$22,4,FALSE)&amp; IF(Audit!D714=10,Audit!W714,"")</f>
        <v>#N/A</v>
      </c>
      <c r="AQ1949" s="47" t="e">
        <f t="shared" si="921"/>
        <v>#N/A</v>
      </c>
      <c r="AR1949" s="50" t="e">
        <f>VLOOKUP(Audit!E714,$V$3:$AE$12,5,FALSE)&amp; IF(Audit!E714=10,Audit!V714,"")</f>
        <v>#N/A</v>
      </c>
      <c r="AS1949" s="50" t="e">
        <f>VLOOKUP(Audit!E714,$V$13:$AE$22,5,FALSE)&amp; IF(Audit!E714=10,Audit!W714,"")</f>
        <v>#N/A</v>
      </c>
      <c r="AT1949" s="47" t="e">
        <f t="shared" si="922"/>
        <v>#N/A</v>
      </c>
      <c r="AU1949" s="50" t="e">
        <f>VLOOKUP(Audit!F714,$V$3:$AE$12,6,FALSE)&amp; IF(Audit!F714=10,Audit!V714,"")</f>
        <v>#N/A</v>
      </c>
      <c r="AV1949" s="50" t="e">
        <f>VLOOKUP(Audit!F714,$V$13:$AE$22,6,FALSE)&amp; IF(Audit!F714=10,Audit!W714,"")</f>
        <v>#N/A</v>
      </c>
      <c r="AW1949" s="47" t="e">
        <f t="shared" si="923"/>
        <v>#N/A</v>
      </c>
      <c r="AX1949" s="50" t="e">
        <f>VLOOKUP(Audit!G714,$V$3:$AE$12,7,FALSE)&amp; IF(Audit!G714=10,Audit!V714,"")</f>
        <v>#N/A</v>
      </c>
      <c r="AY1949" s="50" t="e">
        <f>VLOOKUP(Audit!G714,$V$13:$AE$22,7,FALSE) &amp; IF(Audit!G714=10,Audit!W714,"")</f>
        <v>#N/A</v>
      </c>
      <c r="AZ1949" s="47" t="e">
        <f t="shared" si="924"/>
        <v>#N/A</v>
      </c>
      <c r="BA1949" s="50" t="e">
        <f>VLOOKUP(Audit!H714,$V$3:$AE$12,8,FALSE)&amp; Audit!U714 &amp; IF(Audit!H714=10,Audit!V714,"")</f>
        <v>#N/A</v>
      </c>
      <c r="BB1949" s="50" t="e">
        <f>VLOOKUP(Audit!H714,$V$13:$AE$22,8,FALSE) &amp; IF(Audit!H714=10,Audit!W714,"")</f>
        <v>#N/A</v>
      </c>
      <c r="BC1949" s="47" t="e">
        <f t="shared" si="925"/>
        <v>#N/A</v>
      </c>
      <c r="BD1949" s="50" t="e">
        <f>VLOOKUP(Audit!I714,$V$3:$AE$12,9,FALSE)&amp; IF(Audit!I714=10,Audit!V714,"")</f>
        <v>#N/A</v>
      </c>
      <c r="BE1949" s="50" t="e">
        <f>VLOOKUP(Audit!I714,$V$13:$AE$22,9,FALSE) &amp; IF(Audit!I714=10,Audit!W714,"") &amp; IF(Audit!I714&lt;&gt;1,U1949,"")</f>
        <v>#N/A</v>
      </c>
      <c r="BF1949" s="47" t="e">
        <f t="shared" si="926"/>
        <v>#N/A</v>
      </c>
      <c r="BG1949" s="50" t="e">
        <f>VLOOKUP(Audit!J714,$V$3:$AE$12,10,FALSE) &amp; Audit!S714 &amp; IF(Audit!J714=10,Audit!V714,"")</f>
        <v>#N/A</v>
      </c>
      <c r="BH1949" s="50" t="e">
        <f>VLOOKUP(Audit!J714,$V$13:$AE$22,10,FALSE) &amp; IF(Audit!J714=10,Audit!W714,"") &amp; IF(Audit!J714&lt;&gt;1,U1949,"")</f>
        <v>#N/A</v>
      </c>
      <c r="BI1949" s="47" t="e">
        <f t="shared" si="927"/>
        <v>#N/A</v>
      </c>
      <c r="BJ1949" s="48" t="str">
        <f t="shared" si="928"/>
        <v/>
      </c>
      <c r="BK1949" s="48" t="str">
        <f t="shared" si="929"/>
        <v/>
      </c>
      <c r="BL1949" s="48" t="str">
        <f t="shared" si="930"/>
        <v/>
      </c>
      <c r="BM1949" s="48" t="str">
        <f t="shared" si="931"/>
        <v/>
      </c>
      <c r="BN1949" s="48" t="str">
        <f t="shared" si="932"/>
        <v/>
      </c>
      <c r="BO1949" s="48" t="str">
        <f t="shared" si="933"/>
        <v/>
      </c>
      <c r="BP1949" s="48" t="str">
        <f t="shared" si="934"/>
        <v/>
      </c>
      <c r="BQ1949" s="48" t="str">
        <f t="shared" si="935"/>
        <v/>
      </c>
      <c r="BR1949" s="48" t="str">
        <f t="shared" si="936"/>
        <v/>
      </c>
      <c r="BS1949" s="48" t="str">
        <f t="shared" si="937"/>
        <v/>
      </c>
      <c r="BT1949" s="48" t="str">
        <f t="shared" si="938"/>
        <v/>
      </c>
      <c r="BU1949" s="48" t="str">
        <f t="shared" si="939"/>
        <v/>
      </c>
    </row>
    <row r="1950" spans="1:73">
      <c r="A1950" s="10">
        <f>Audit!A715</f>
        <v>0</v>
      </c>
      <c r="B1950" s="10" t="e">
        <f t="shared" si="910"/>
        <v>#N/A</v>
      </c>
      <c r="C1950" s="17" t="e">
        <f>VLOOKUP(Audit!B715,$V$3:$AE$12,2,FALSE) &amp; VLOOKUP(Audit!B715,$V$13:$AE$22,2,FALSE)&amp; IF(Audit!B715=10,Audit!V715&amp;Audit!W715,"")</f>
        <v>#N/A</v>
      </c>
      <c r="D1950" s="17" t="e">
        <f>VLOOKUP(Audit!C715,$V$3:$AE$12,3,FALSE) &amp; VLOOKUP(Audit!C715,$V$13:$AE$22,3,FALSE) &amp;IF(Audit!C715=10,Audit!V715&amp;Audit!W715,"")</f>
        <v>#N/A</v>
      </c>
      <c r="E1950" s="17" t="e">
        <f>VLOOKUP(Audit!D715,$V$3:$AE$12,4,FALSE)&amp; Audit!T715 &amp; VLOOKUP(Audit!D715,$V$13:$AE$22,4,FALSE)&amp; IF(Audit!D715=10,Audit!V715&amp;Audit!W715,"")</f>
        <v>#N/A</v>
      </c>
      <c r="F1950" s="17" t="e">
        <f>VLOOKUP(Audit!E715,$V$3:$AE$12,5,FALSE) &amp; VLOOKUP(Audit!E715,$V$13:$AE$22,5,FALSE)&amp; IF(Audit!E715=10,Audit!V715&amp;Audit!W715,"")</f>
        <v>#N/A</v>
      </c>
      <c r="G1950" s="17" t="e">
        <f>VLOOKUP(Audit!F715,$V$3:$AE$12,6,FALSE) &amp; VLOOKUP(Audit!F715,$V$13:$AE$22,6,FALSE)&amp; IF(Audit!F715=10,Audit!V715&amp;Audit!W715,"")</f>
        <v>#N/A</v>
      </c>
      <c r="H1950" s="17" t="e">
        <f>VLOOKUP(Audit!G715,$V$3:$AE$12,7,FALSE) &amp; VLOOKUP(Audit!G715,$V$13:$AE$22,7,FALSE)&amp;IF(Audit!G715=10,Audit!V715&amp;Audit!W715,"")</f>
        <v>#N/A</v>
      </c>
      <c r="I1950" s="17" t="e">
        <f>VLOOKUP(Audit!H715,$V$3:$AE$12,8,FALSE) &amp; Audit!U715 &amp; VLOOKUP(Audit!H715,$V$13:$AE$22,8,FALSE)&amp;IF(Audit!H715=10,Audit!V715&amp;Audit!W715,"")</f>
        <v>#N/A</v>
      </c>
      <c r="J1950" s="17" t="e">
        <f>VLOOKUP(Audit!I715,$V$3:$AE$12,9,FALSE) &amp; VLOOKUP(Audit!I715,$V$13:$AE$22,9,FALSE) &amp; IF(Audit!I715=10,Audit!V715&amp;Audit!W715,"") &amp; IF(Audit!I715&lt;&gt;1,U1950,"")</f>
        <v>#N/A</v>
      </c>
      <c r="K1950" s="17" t="e">
        <f>VLOOKUP(Audit!J715,$V$3:$AE$12,10,FALSE) &amp; Audit!S715 &amp; VLOOKUP(Audit!J715,$V$13:$AE$22,10,FALSE) &amp; IF(Audit!J715=10,Audit!V715&amp;Audit!W715,"") &amp; IF(Audit!J715&lt;&gt;1,U1950,"")</f>
        <v>#N/A</v>
      </c>
      <c r="L1950" s="10">
        <f>Audit!K715</f>
        <v>0</v>
      </c>
      <c r="M1950" s="10" t="e">
        <f t="shared" si="911"/>
        <v>#N/A</v>
      </c>
      <c r="N1950" s="10" t="e">
        <f t="shared" si="912"/>
        <v>#N/A</v>
      </c>
      <c r="O1950" s="10" t="e">
        <f t="shared" si="913"/>
        <v>#N/A</v>
      </c>
      <c r="P1950" s="10" t="e">
        <f t="shared" si="914"/>
        <v>#N/A</v>
      </c>
      <c r="Q1950" s="10" t="e">
        <f t="shared" si="915"/>
        <v>#N/A</v>
      </c>
      <c r="R1950" s="10" t="e">
        <f t="shared" si="916"/>
        <v>#N/A</v>
      </c>
      <c r="S1950" s="10" t="e">
        <f t="shared" si="917"/>
        <v>#N/A</v>
      </c>
      <c r="T1950" s="10" t="e">
        <f t="shared" si="918"/>
        <v>#N/A</v>
      </c>
      <c r="U1950" s="17" t="str">
        <f>IF(Audit!M715="","",VLOOKUP(Audit!M715,$W$26:$X$35,2,FALSE)) &amp; Audit!N715 &amp; IF(Audit!O715="","",IF(Audit!N715&lt;=1.4,VLOOKUP(Audit!O715,$W$38:X1995,2,FALSE),VLOOKUP(Audit!O715,$W$51:$X$61,2,FALSE))) &amp; IF(Audit!P715="","",VLOOKUP(Audit!P715,$Y$26:$Z$35,2,FALSE) &amp; Audit!Q715 &amp; IF(Audit!O715="","",IF(Audit!Q715&lt;=1.4,VLOOKUP(Audit!R715,$Y$38:$Z$48,2,FALSE),VLOOKUP(Audit!R715,$Y$51:$Z$61,2,FALSE))))</f>
        <v/>
      </c>
      <c r="V1950" s="21"/>
      <c r="AH1950" s="49">
        <f>Audit!A715</f>
        <v>0</v>
      </c>
      <c r="AI1950" s="50" t="e">
        <f>VLOOKUP(Audit!B715,$V$3:$AE$12,2,FALSE)&amp; IF(Audit!B715=10,Audit!V715,"")</f>
        <v>#N/A</v>
      </c>
      <c r="AJ1950" s="50" t="e">
        <f>VLOOKUP(Audit!B715,$V$13:$AE$22,2,FALSE)&amp; IF(Audit!B715=10,Audit!W715,"")</f>
        <v>#N/A</v>
      </c>
      <c r="AK1950" s="47" t="e">
        <f t="shared" si="919"/>
        <v>#N/A</v>
      </c>
      <c r="AL1950" s="50" t="e">
        <f>VLOOKUP(Audit!C715,$V$3:$AE$12,3,FALSE)&amp; IF(Audit!C715=10,Audit!V715,"")</f>
        <v>#N/A</v>
      </c>
      <c r="AM1950" s="50" t="e">
        <f>VLOOKUP(Audit!C715,$V$13:$AE$22,3,FALSE)&amp; IF(Audit!C715=10,Audit!W715,"")</f>
        <v>#N/A</v>
      </c>
      <c r="AN1950" s="47" t="e">
        <f t="shared" si="920"/>
        <v>#N/A</v>
      </c>
      <c r="AO1950" s="50" t="e">
        <f>VLOOKUP(Audit!D715,$V$3:$AE$12,4,FALSE) &amp;  Audit!T715 &amp; IF(Audit!D715=10,Audit!V715,"")</f>
        <v>#N/A</v>
      </c>
      <c r="AP1950" s="50" t="e">
        <f>VLOOKUP(Audit!D715,$V$13:$AE$22,4,FALSE)&amp; IF(Audit!D715=10,Audit!W715,"")</f>
        <v>#N/A</v>
      </c>
      <c r="AQ1950" s="47" t="e">
        <f t="shared" si="921"/>
        <v>#N/A</v>
      </c>
      <c r="AR1950" s="50" t="e">
        <f>VLOOKUP(Audit!E715,$V$3:$AE$12,5,FALSE)&amp; IF(Audit!E715=10,Audit!V715,"")</f>
        <v>#N/A</v>
      </c>
      <c r="AS1950" s="50" t="e">
        <f>VLOOKUP(Audit!E715,$V$13:$AE$22,5,FALSE)&amp; IF(Audit!E715=10,Audit!W715,"")</f>
        <v>#N/A</v>
      </c>
      <c r="AT1950" s="47" t="e">
        <f t="shared" si="922"/>
        <v>#N/A</v>
      </c>
      <c r="AU1950" s="50" t="e">
        <f>VLOOKUP(Audit!F715,$V$3:$AE$12,6,FALSE)&amp; IF(Audit!F715=10,Audit!V715,"")</f>
        <v>#N/A</v>
      </c>
      <c r="AV1950" s="50" t="e">
        <f>VLOOKUP(Audit!F715,$V$13:$AE$22,6,FALSE)&amp; IF(Audit!F715=10,Audit!W715,"")</f>
        <v>#N/A</v>
      </c>
      <c r="AW1950" s="47" t="e">
        <f t="shared" si="923"/>
        <v>#N/A</v>
      </c>
      <c r="AX1950" s="50" t="e">
        <f>VLOOKUP(Audit!G715,$V$3:$AE$12,7,FALSE)&amp; IF(Audit!G715=10,Audit!V715,"")</f>
        <v>#N/A</v>
      </c>
      <c r="AY1950" s="50" t="e">
        <f>VLOOKUP(Audit!G715,$V$13:$AE$22,7,FALSE) &amp; IF(Audit!G715=10,Audit!W715,"")</f>
        <v>#N/A</v>
      </c>
      <c r="AZ1950" s="47" t="e">
        <f t="shared" si="924"/>
        <v>#N/A</v>
      </c>
      <c r="BA1950" s="50" t="e">
        <f>VLOOKUP(Audit!H715,$V$3:$AE$12,8,FALSE)&amp; Audit!U715 &amp; IF(Audit!H715=10,Audit!V715,"")</f>
        <v>#N/A</v>
      </c>
      <c r="BB1950" s="50" t="e">
        <f>VLOOKUP(Audit!H715,$V$13:$AE$22,8,FALSE) &amp; IF(Audit!H715=10,Audit!W715,"")</f>
        <v>#N/A</v>
      </c>
      <c r="BC1950" s="47" t="e">
        <f t="shared" si="925"/>
        <v>#N/A</v>
      </c>
      <c r="BD1950" s="50" t="e">
        <f>VLOOKUP(Audit!I715,$V$3:$AE$12,9,FALSE)&amp; IF(Audit!I715=10,Audit!V715,"")</f>
        <v>#N/A</v>
      </c>
      <c r="BE1950" s="50" t="e">
        <f>VLOOKUP(Audit!I715,$V$13:$AE$22,9,FALSE) &amp; IF(Audit!I715=10,Audit!W715,"") &amp; IF(Audit!I715&lt;&gt;1,U1950,"")</f>
        <v>#N/A</v>
      </c>
      <c r="BF1950" s="47" t="e">
        <f t="shared" si="926"/>
        <v>#N/A</v>
      </c>
      <c r="BG1950" s="50" t="e">
        <f>VLOOKUP(Audit!J715,$V$3:$AE$12,10,FALSE) &amp; Audit!S715 &amp; IF(Audit!J715=10,Audit!V715,"")</f>
        <v>#N/A</v>
      </c>
      <c r="BH1950" s="50" t="e">
        <f>VLOOKUP(Audit!J715,$V$13:$AE$22,10,FALSE) &amp; IF(Audit!J715=10,Audit!W715,"") &amp; IF(Audit!J715&lt;&gt;1,U1950,"")</f>
        <v>#N/A</v>
      </c>
      <c r="BI1950" s="47" t="e">
        <f t="shared" si="927"/>
        <v>#N/A</v>
      </c>
      <c r="BJ1950" s="48" t="str">
        <f t="shared" si="928"/>
        <v/>
      </c>
      <c r="BK1950" s="48" t="str">
        <f t="shared" si="929"/>
        <v/>
      </c>
      <c r="BL1950" s="48" t="str">
        <f t="shared" si="930"/>
        <v/>
      </c>
      <c r="BM1950" s="48" t="str">
        <f t="shared" si="931"/>
        <v/>
      </c>
      <c r="BN1950" s="48" t="str">
        <f t="shared" si="932"/>
        <v/>
      </c>
      <c r="BO1950" s="48" t="str">
        <f t="shared" si="933"/>
        <v/>
      </c>
      <c r="BP1950" s="48" t="str">
        <f t="shared" si="934"/>
        <v/>
      </c>
      <c r="BQ1950" s="48" t="str">
        <f t="shared" si="935"/>
        <v/>
      </c>
      <c r="BR1950" s="48" t="str">
        <f t="shared" si="936"/>
        <v/>
      </c>
      <c r="BS1950" s="48" t="str">
        <f t="shared" si="937"/>
        <v/>
      </c>
      <c r="BT1950" s="48" t="str">
        <f t="shared" si="938"/>
        <v/>
      </c>
      <c r="BU1950" s="48" t="str">
        <f t="shared" si="939"/>
        <v/>
      </c>
    </row>
    <row r="1951" spans="1:73">
      <c r="A1951" s="10">
        <f>Audit!A716</f>
        <v>0</v>
      </c>
      <c r="B1951" s="10" t="e">
        <f t="shared" si="910"/>
        <v>#N/A</v>
      </c>
      <c r="C1951" s="17" t="e">
        <f>VLOOKUP(Audit!B716,$V$3:$AE$12,2,FALSE) &amp; VLOOKUP(Audit!B716,$V$13:$AE$22,2,FALSE)&amp; IF(Audit!B716=10,Audit!V716&amp;Audit!W716,"")</f>
        <v>#N/A</v>
      </c>
      <c r="D1951" s="17" t="e">
        <f>VLOOKUP(Audit!C716,$V$3:$AE$12,3,FALSE) &amp; VLOOKUP(Audit!C716,$V$13:$AE$22,3,FALSE) &amp;IF(Audit!C716=10,Audit!V716&amp;Audit!W716,"")</f>
        <v>#N/A</v>
      </c>
      <c r="E1951" s="17" t="e">
        <f>VLOOKUP(Audit!D716,$V$3:$AE$12,4,FALSE)&amp; Audit!T716 &amp; VLOOKUP(Audit!D716,$V$13:$AE$22,4,FALSE)&amp; IF(Audit!D716=10,Audit!V716&amp;Audit!W716,"")</f>
        <v>#N/A</v>
      </c>
      <c r="F1951" s="17" t="e">
        <f>VLOOKUP(Audit!E716,$V$3:$AE$12,5,FALSE) &amp; VLOOKUP(Audit!E716,$V$13:$AE$22,5,FALSE)&amp; IF(Audit!E716=10,Audit!V716&amp;Audit!W716,"")</f>
        <v>#N/A</v>
      </c>
      <c r="G1951" s="17" t="e">
        <f>VLOOKUP(Audit!F716,$V$3:$AE$12,6,FALSE) &amp; VLOOKUP(Audit!F716,$V$13:$AE$22,6,FALSE)&amp; IF(Audit!F716=10,Audit!V716&amp;Audit!W716,"")</f>
        <v>#N/A</v>
      </c>
      <c r="H1951" s="17" t="e">
        <f>VLOOKUP(Audit!G716,$V$3:$AE$12,7,FALSE) &amp; VLOOKUP(Audit!G716,$V$13:$AE$22,7,FALSE)&amp;IF(Audit!G716=10,Audit!V716&amp;Audit!W716,"")</f>
        <v>#N/A</v>
      </c>
      <c r="I1951" s="17" t="e">
        <f>VLOOKUP(Audit!H716,$V$3:$AE$12,8,FALSE) &amp; Audit!U716 &amp; VLOOKUP(Audit!H716,$V$13:$AE$22,8,FALSE)&amp;IF(Audit!H716=10,Audit!V716&amp;Audit!W716,"")</f>
        <v>#N/A</v>
      </c>
      <c r="J1951" s="17" t="e">
        <f>VLOOKUP(Audit!I716,$V$3:$AE$12,9,FALSE) &amp; VLOOKUP(Audit!I716,$V$13:$AE$22,9,FALSE) &amp; IF(Audit!I716=10,Audit!V716&amp;Audit!W716,"") &amp; IF(Audit!I716&lt;&gt;1,U1951,"")</f>
        <v>#N/A</v>
      </c>
      <c r="K1951" s="17" t="e">
        <f>VLOOKUP(Audit!J716,$V$3:$AE$12,10,FALSE) &amp; Audit!S716 &amp; VLOOKUP(Audit!J716,$V$13:$AE$22,10,FALSE) &amp; IF(Audit!J716=10,Audit!V716&amp;Audit!W716,"") &amp; IF(Audit!J716&lt;&gt;1,U1951,"")</f>
        <v>#N/A</v>
      </c>
      <c r="L1951" s="10">
        <f>Audit!K716</f>
        <v>0</v>
      </c>
      <c r="M1951" s="10" t="e">
        <f t="shared" si="911"/>
        <v>#N/A</v>
      </c>
      <c r="N1951" s="10" t="e">
        <f t="shared" si="912"/>
        <v>#N/A</v>
      </c>
      <c r="O1951" s="10" t="e">
        <f t="shared" si="913"/>
        <v>#N/A</v>
      </c>
      <c r="P1951" s="10" t="e">
        <f t="shared" si="914"/>
        <v>#N/A</v>
      </c>
      <c r="Q1951" s="10" t="e">
        <f t="shared" si="915"/>
        <v>#N/A</v>
      </c>
      <c r="R1951" s="10" t="e">
        <f t="shared" si="916"/>
        <v>#N/A</v>
      </c>
      <c r="S1951" s="10" t="e">
        <f t="shared" si="917"/>
        <v>#N/A</v>
      </c>
      <c r="T1951" s="10" t="e">
        <f t="shared" si="918"/>
        <v>#N/A</v>
      </c>
      <c r="U1951" s="17" t="str">
        <f>IF(Audit!M716="","",VLOOKUP(Audit!M716,$W$26:$X$35,2,FALSE)) &amp; Audit!N716 &amp; IF(Audit!O716="","",IF(Audit!N716&lt;=1.4,VLOOKUP(Audit!O716,$W$38:X1996,2,FALSE),VLOOKUP(Audit!O716,$W$51:$X$61,2,FALSE))) &amp; IF(Audit!P716="","",VLOOKUP(Audit!P716,$Y$26:$Z$35,2,FALSE) &amp; Audit!Q716 &amp; IF(Audit!O716="","",IF(Audit!Q716&lt;=1.4,VLOOKUP(Audit!R716,$Y$38:$Z$48,2,FALSE),VLOOKUP(Audit!R716,$Y$51:$Z$61,2,FALSE))))</f>
        <v/>
      </c>
      <c r="V1951" s="21"/>
      <c r="AH1951" s="49">
        <f>Audit!A716</f>
        <v>0</v>
      </c>
      <c r="AI1951" s="50" t="e">
        <f>VLOOKUP(Audit!B716,$V$3:$AE$12,2,FALSE)&amp; IF(Audit!B716=10,Audit!V716,"")</f>
        <v>#N/A</v>
      </c>
      <c r="AJ1951" s="50" t="e">
        <f>VLOOKUP(Audit!B716,$V$13:$AE$22,2,FALSE)&amp; IF(Audit!B716=10,Audit!W716,"")</f>
        <v>#N/A</v>
      </c>
      <c r="AK1951" s="47" t="e">
        <f t="shared" si="919"/>
        <v>#N/A</v>
      </c>
      <c r="AL1951" s="50" t="e">
        <f>VLOOKUP(Audit!C716,$V$3:$AE$12,3,FALSE)&amp; IF(Audit!C716=10,Audit!V716,"")</f>
        <v>#N/A</v>
      </c>
      <c r="AM1951" s="50" t="e">
        <f>VLOOKUP(Audit!C716,$V$13:$AE$22,3,FALSE)&amp; IF(Audit!C716=10,Audit!W716,"")</f>
        <v>#N/A</v>
      </c>
      <c r="AN1951" s="47" t="e">
        <f t="shared" si="920"/>
        <v>#N/A</v>
      </c>
      <c r="AO1951" s="50" t="e">
        <f>VLOOKUP(Audit!D716,$V$3:$AE$12,4,FALSE) &amp;  Audit!T716 &amp; IF(Audit!D716=10,Audit!V716,"")</f>
        <v>#N/A</v>
      </c>
      <c r="AP1951" s="50" t="e">
        <f>VLOOKUP(Audit!D716,$V$13:$AE$22,4,FALSE)&amp; IF(Audit!D716=10,Audit!W716,"")</f>
        <v>#N/A</v>
      </c>
      <c r="AQ1951" s="47" t="e">
        <f t="shared" si="921"/>
        <v>#N/A</v>
      </c>
      <c r="AR1951" s="50" t="e">
        <f>VLOOKUP(Audit!E716,$V$3:$AE$12,5,FALSE)&amp; IF(Audit!E716=10,Audit!V716,"")</f>
        <v>#N/A</v>
      </c>
      <c r="AS1951" s="50" t="e">
        <f>VLOOKUP(Audit!E716,$V$13:$AE$22,5,FALSE)&amp; IF(Audit!E716=10,Audit!W716,"")</f>
        <v>#N/A</v>
      </c>
      <c r="AT1951" s="47" t="e">
        <f t="shared" si="922"/>
        <v>#N/A</v>
      </c>
      <c r="AU1951" s="50" t="e">
        <f>VLOOKUP(Audit!F716,$V$3:$AE$12,6,FALSE)&amp; IF(Audit!F716=10,Audit!V716,"")</f>
        <v>#N/A</v>
      </c>
      <c r="AV1951" s="50" t="e">
        <f>VLOOKUP(Audit!F716,$V$13:$AE$22,6,FALSE)&amp; IF(Audit!F716=10,Audit!W716,"")</f>
        <v>#N/A</v>
      </c>
      <c r="AW1951" s="47" t="e">
        <f t="shared" si="923"/>
        <v>#N/A</v>
      </c>
      <c r="AX1951" s="50" t="e">
        <f>VLOOKUP(Audit!G716,$V$3:$AE$12,7,FALSE)&amp; IF(Audit!G716=10,Audit!V716,"")</f>
        <v>#N/A</v>
      </c>
      <c r="AY1951" s="50" t="e">
        <f>VLOOKUP(Audit!G716,$V$13:$AE$22,7,FALSE) &amp; IF(Audit!G716=10,Audit!W716,"")</f>
        <v>#N/A</v>
      </c>
      <c r="AZ1951" s="47" t="e">
        <f t="shared" si="924"/>
        <v>#N/A</v>
      </c>
      <c r="BA1951" s="50" t="e">
        <f>VLOOKUP(Audit!H716,$V$3:$AE$12,8,FALSE)&amp; Audit!U716 &amp; IF(Audit!H716=10,Audit!V716,"")</f>
        <v>#N/A</v>
      </c>
      <c r="BB1951" s="50" t="e">
        <f>VLOOKUP(Audit!H716,$V$13:$AE$22,8,FALSE) &amp; IF(Audit!H716=10,Audit!W716,"")</f>
        <v>#N/A</v>
      </c>
      <c r="BC1951" s="47" t="e">
        <f t="shared" si="925"/>
        <v>#N/A</v>
      </c>
      <c r="BD1951" s="50" t="e">
        <f>VLOOKUP(Audit!I716,$V$3:$AE$12,9,FALSE)&amp; IF(Audit!I716=10,Audit!V716,"")</f>
        <v>#N/A</v>
      </c>
      <c r="BE1951" s="50" t="e">
        <f>VLOOKUP(Audit!I716,$V$13:$AE$22,9,FALSE) &amp; IF(Audit!I716=10,Audit!W716,"") &amp; IF(Audit!I716&lt;&gt;1,U1951,"")</f>
        <v>#N/A</v>
      </c>
      <c r="BF1951" s="47" t="e">
        <f t="shared" si="926"/>
        <v>#N/A</v>
      </c>
      <c r="BG1951" s="50" t="e">
        <f>VLOOKUP(Audit!J716,$V$3:$AE$12,10,FALSE) &amp; Audit!S716 &amp; IF(Audit!J716=10,Audit!V716,"")</f>
        <v>#N/A</v>
      </c>
      <c r="BH1951" s="50" t="e">
        <f>VLOOKUP(Audit!J716,$V$13:$AE$22,10,FALSE) &amp; IF(Audit!J716=10,Audit!W716,"") &amp; IF(Audit!J716&lt;&gt;1,U1951,"")</f>
        <v>#N/A</v>
      </c>
      <c r="BI1951" s="47" t="e">
        <f t="shared" si="927"/>
        <v>#N/A</v>
      </c>
      <c r="BJ1951" s="48" t="str">
        <f t="shared" si="928"/>
        <v/>
      </c>
      <c r="BK1951" s="48" t="str">
        <f t="shared" si="929"/>
        <v/>
      </c>
      <c r="BL1951" s="48" t="str">
        <f t="shared" si="930"/>
        <v/>
      </c>
      <c r="BM1951" s="48" t="str">
        <f t="shared" si="931"/>
        <v/>
      </c>
      <c r="BN1951" s="48" t="str">
        <f t="shared" si="932"/>
        <v/>
      </c>
      <c r="BO1951" s="48" t="str">
        <f t="shared" si="933"/>
        <v/>
      </c>
      <c r="BP1951" s="48" t="str">
        <f t="shared" si="934"/>
        <v/>
      </c>
      <c r="BQ1951" s="48" t="str">
        <f t="shared" si="935"/>
        <v/>
      </c>
      <c r="BR1951" s="48" t="str">
        <f t="shared" si="936"/>
        <v/>
      </c>
      <c r="BS1951" s="48" t="str">
        <f t="shared" si="937"/>
        <v/>
      </c>
      <c r="BT1951" s="48" t="str">
        <f t="shared" si="938"/>
        <v/>
      </c>
      <c r="BU1951" s="48" t="str">
        <f t="shared" si="939"/>
        <v/>
      </c>
    </row>
    <row r="1952" spans="1:73">
      <c r="A1952" s="10">
        <f>Audit!A717</f>
        <v>0</v>
      </c>
      <c r="B1952" s="10" t="e">
        <f t="shared" si="910"/>
        <v>#N/A</v>
      </c>
      <c r="C1952" s="17" t="e">
        <f>VLOOKUP(Audit!B717,$V$3:$AE$12,2,FALSE) &amp; VLOOKUP(Audit!B717,$V$13:$AE$22,2,FALSE)&amp; IF(Audit!B717=10,Audit!V717&amp;Audit!W717,"")</f>
        <v>#N/A</v>
      </c>
      <c r="D1952" s="17" t="e">
        <f>VLOOKUP(Audit!C717,$V$3:$AE$12,3,FALSE) &amp; VLOOKUP(Audit!C717,$V$13:$AE$22,3,FALSE) &amp;IF(Audit!C717=10,Audit!V717&amp;Audit!W717,"")</f>
        <v>#N/A</v>
      </c>
      <c r="E1952" s="17" t="e">
        <f>VLOOKUP(Audit!D717,$V$3:$AE$12,4,FALSE)&amp; Audit!T717 &amp; VLOOKUP(Audit!D717,$V$13:$AE$22,4,FALSE)&amp; IF(Audit!D717=10,Audit!V717&amp;Audit!W717,"")</f>
        <v>#N/A</v>
      </c>
      <c r="F1952" s="17" t="e">
        <f>VLOOKUP(Audit!E717,$V$3:$AE$12,5,FALSE) &amp; VLOOKUP(Audit!E717,$V$13:$AE$22,5,FALSE)&amp; IF(Audit!E717=10,Audit!V717&amp;Audit!W717,"")</f>
        <v>#N/A</v>
      </c>
      <c r="G1952" s="17" t="e">
        <f>VLOOKUP(Audit!F717,$V$3:$AE$12,6,FALSE) &amp; VLOOKUP(Audit!F717,$V$13:$AE$22,6,FALSE)&amp; IF(Audit!F717=10,Audit!V717&amp;Audit!W717,"")</f>
        <v>#N/A</v>
      </c>
      <c r="H1952" s="17" t="e">
        <f>VLOOKUP(Audit!G717,$V$3:$AE$12,7,FALSE) &amp; VLOOKUP(Audit!G717,$V$13:$AE$22,7,FALSE)&amp;IF(Audit!G717=10,Audit!V717&amp;Audit!W717,"")</f>
        <v>#N/A</v>
      </c>
      <c r="I1952" s="17" t="e">
        <f>VLOOKUP(Audit!H717,$V$3:$AE$12,8,FALSE) &amp; Audit!U717 &amp; VLOOKUP(Audit!H717,$V$13:$AE$22,8,FALSE)&amp;IF(Audit!H717=10,Audit!V717&amp;Audit!W717,"")</f>
        <v>#N/A</v>
      </c>
      <c r="J1952" s="17" t="e">
        <f>VLOOKUP(Audit!I717,$V$3:$AE$12,9,FALSE) &amp; VLOOKUP(Audit!I717,$V$13:$AE$22,9,FALSE) &amp; IF(Audit!I717=10,Audit!V717&amp;Audit!W717,"") &amp; IF(Audit!I717&lt;&gt;1,U1952,"")</f>
        <v>#N/A</v>
      </c>
      <c r="K1952" s="17" t="e">
        <f>VLOOKUP(Audit!J717,$V$3:$AE$12,10,FALSE) &amp; Audit!S717 &amp; VLOOKUP(Audit!J717,$V$13:$AE$22,10,FALSE) &amp; IF(Audit!J717=10,Audit!V717&amp;Audit!W717,"") &amp; IF(Audit!J717&lt;&gt;1,U1952,"")</f>
        <v>#N/A</v>
      </c>
      <c r="L1952" s="10">
        <f>Audit!K717</f>
        <v>0</v>
      </c>
      <c r="M1952" s="10" t="e">
        <f t="shared" si="911"/>
        <v>#N/A</v>
      </c>
      <c r="N1952" s="10" t="e">
        <f t="shared" si="912"/>
        <v>#N/A</v>
      </c>
      <c r="O1952" s="10" t="e">
        <f t="shared" si="913"/>
        <v>#N/A</v>
      </c>
      <c r="P1952" s="10" t="e">
        <f t="shared" si="914"/>
        <v>#N/A</v>
      </c>
      <c r="Q1952" s="10" t="e">
        <f t="shared" si="915"/>
        <v>#N/A</v>
      </c>
      <c r="R1952" s="10" t="e">
        <f t="shared" si="916"/>
        <v>#N/A</v>
      </c>
      <c r="S1952" s="10" t="e">
        <f t="shared" si="917"/>
        <v>#N/A</v>
      </c>
      <c r="T1952" s="10" t="e">
        <f t="shared" si="918"/>
        <v>#N/A</v>
      </c>
      <c r="U1952" s="17" t="str">
        <f>IF(Audit!M717="","",VLOOKUP(Audit!M717,$W$26:$X$35,2,FALSE)) &amp; Audit!N717 &amp; IF(Audit!O717="","",IF(Audit!N717&lt;=1.4,VLOOKUP(Audit!O717,$W$38:X1997,2,FALSE),VLOOKUP(Audit!O717,$W$51:$X$61,2,FALSE))) &amp; IF(Audit!P717="","",VLOOKUP(Audit!P717,$Y$26:$Z$35,2,FALSE) &amp; Audit!Q717 &amp; IF(Audit!O717="","",IF(Audit!Q717&lt;=1.4,VLOOKUP(Audit!R717,$Y$38:$Z$48,2,FALSE),VLOOKUP(Audit!R717,$Y$51:$Z$61,2,FALSE))))</f>
        <v/>
      </c>
      <c r="V1952" s="21"/>
      <c r="AH1952" s="49">
        <f>Audit!A717</f>
        <v>0</v>
      </c>
      <c r="AI1952" s="50" t="e">
        <f>VLOOKUP(Audit!B717,$V$3:$AE$12,2,FALSE)&amp; IF(Audit!B717=10,Audit!V717,"")</f>
        <v>#N/A</v>
      </c>
      <c r="AJ1952" s="50" t="e">
        <f>VLOOKUP(Audit!B717,$V$13:$AE$22,2,FALSE)&amp; IF(Audit!B717=10,Audit!W717,"")</f>
        <v>#N/A</v>
      </c>
      <c r="AK1952" s="47" t="e">
        <f t="shared" si="919"/>
        <v>#N/A</v>
      </c>
      <c r="AL1952" s="50" t="e">
        <f>VLOOKUP(Audit!C717,$V$3:$AE$12,3,FALSE)&amp; IF(Audit!C717=10,Audit!V717,"")</f>
        <v>#N/A</v>
      </c>
      <c r="AM1952" s="50" t="e">
        <f>VLOOKUP(Audit!C717,$V$13:$AE$22,3,FALSE)&amp; IF(Audit!C717=10,Audit!W717,"")</f>
        <v>#N/A</v>
      </c>
      <c r="AN1952" s="47" t="e">
        <f t="shared" si="920"/>
        <v>#N/A</v>
      </c>
      <c r="AO1952" s="50" t="e">
        <f>VLOOKUP(Audit!D717,$V$3:$AE$12,4,FALSE) &amp;  Audit!T717 &amp; IF(Audit!D717=10,Audit!V717,"")</f>
        <v>#N/A</v>
      </c>
      <c r="AP1952" s="50" t="e">
        <f>VLOOKUP(Audit!D717,$V$13:$AE$22,4,FALSE)&amp; IF(Audit!D717=10,Audit!W717,"")</f>
        <v>#N/A</v>
      </c>
      <c r="AQ1952" s="47" t="e">
        <f t="shared" si="921"/>
        <v>#N/A</v>
      </c>
      <c r="AR1952" s="50" t="e">
        <f>VLOOKUP(Audit!E717,$V$3:$AE$12,5,FALSE)&amp; IF(Audit!E717=10,Audit!V717,"")</f>
        <v>#N/A</v>
      </c>
      <c r="AS1952" s="50" t="e">
        <f>VLOOKUP(Audit!E717,$V$13:$AE$22,5,FALSE)&amp; IF(Audit!E717=10,Audit!W717,"")</f>
        <v>#N/A</v>
      </c>
      <c r="AT1952" s="47" t="e">
        <f t="shared" si="922"/>
        <v>#N/A</v>
      </c>
      <c r="AU1952" s="50" t="e">
        <f>VLOOKUP(Audit!F717,$V$3:$AE$12,6,FALSE)&amp; IF(Audit!F717=10,Audit!V717,"")</f>
        <v>#N/A</v>
      </c>
      <c r="AV1952" s="50" t="e">
        <f>VLOOKUP(Audit!F717,$V$13:$AE$22,6,FALSE)&amp; IF(Audit!F717=10,Audit!W717,"")</f>
        <v>#N/A</v>
      </c>
      <c r="AW1952" s="47" t="e">
        <f t="shared" si="923"/>
        <v>#N/A</v>
      </c>
      <c r="AX1952" s="50" t="e">
        <f>VLOOKUP(Audit!G717,$V$3:$AE$12,7,FALSE)&amp; IF(Audit!G717=10,Audit!V717,"")</f>
        <v>#N/A</v>
      </c>
      <c r="AY1952" s="50" t="e">
        <f>VLOOKUP(Audit!G717,$V$13:$AE$22,7,FALSE) &amp; IF(Audit!G717=10,Audit!W717,"")</f>
        <v>#N/A</v>
      </c>
      <c r="AZ1952" s="47" t="e">
        <f t="shared" si="924"/>
        <v>#N/A</v>
      </c>
      <c r="BA1952" s="50" t="e">
        <f>VLOOKUP(Audit!H717,$V$3:$AE$12,8,FALSE)&amp; Audit!U717 &amp; IF(Audit!H717=10,Audit!V717,"")</f>
        <v>#N/A</v>
      </c>
      <c r="BB1952" s="50" t="e">
        <f>VLOOKUP(Audit!H717,$V$13:$AE$22,8,FALSE) &amp; IF(Audit!H717=10,Audit!W717,"")</f>
        <v>#N/A</v>
      </c>
      <c r="BC1952" s="47" t="e">
        <f t="shared" si="925"/>
        <v>#N/A</v>
      </c>
      <c r="BD1952" s="50" t="e">
        <f>VLOOKUP(Audit!I717,$V$3:$AE$12,9,FALSE)&amp; IF(Audit!I717=10,Audit!V717,"")</f>
        <v>#N/A</v>
      </c>
      <c r="BE1952" s="50" t="e">
        <f>VLOOKUP(Audit!I717,$V$13:$AE$22,9,FALSE) &amp; IF(Audit!I717=10,Audit!W717,"") &amp; IF(Audit!I717&lt;&gt;1,U1952,"")</f>
        <v>#N/A</v>
      </c>
      <c r="BF1952" s="47" t="e">
        <f t="shared" si="926"/>
        <v>#N/A</v>
      </c>
      <c r="BG1952" s="50" t="e">
        <f>VLOOKUP(Audit!J717,$V$3:$AE$12,10,FALSE) &amp; Audit!S717 &amp; IF(Audit!J717=10,Audit!V717,"")</f>
        <v>#N/A</v>
      </c>
      <c r="BH1952" s="50" t="e">
        <f>VLOOKUP(Audit!J717,$V$13:$AE$22,10,FALSE) &amp; IF(Audit!J717=10,Audit!W717,"") &amp; IF(Audit!J717&lt;&gt;1,U1952,"")</f>
        <v>#N/A</v>
      </c>
      <c r="BI1952" s="47" t="e">
        <f t="shared" si="927"/>
        <v>#N/A</v>
      </c>
      <c r="BJ1952" s="48" t="str">
        <f t="shared" si="928"/>
        <v/>
      </c>
      <c r="BK1952" s="48" t="str">
        <f t="shared" si="929"/>
        <v/>
      </c>
      <c r="BL1952" s="48" t="str">
        <f t="shared" si="930"/>
        <v/>
      </c>
      <c r="BM1952" s="48" t="str">
        <f t="shared" si="931"/>
        <v/>
      </c>
      <c r="BN1952" s="48" t="str">
        <f t="shared" si="932"/>
        <v/>
      </c>
      <c r="BO1952" s="48" t="str">
        <f t="shared" si="933"/>
        <v/>
      </c>
      <c r="BP1952" s="48" t="str">
        <f t="shared" si="934"/>
        <v/>
      </c>
      <c r="BQ1952" s="48" t="str">
        <f t="shared" si="935"/>
        <v/>
      </c>
      <c r="BR1952" s="48" t="str">
        <f t="shared" si="936"/>
        <v/>
      </c>
      <c r="BS1952" s="48" t="str">
        <f t="shared" si="937"/>
        <v/>
      </c>
      <c r="BT1952" s="48" t="str">
        <f t="shared" si="938"/>
        <v/>
      </c>
      <c r="BU1952" s="48" t="str">
        <f t="shared" si="939"/>
        <v/>
      </c>
    </row>
    <row r="1953" spans="1:73">
      <c r="A1953" s="10">
        <f>Audit!A718</f>
        <v>0</v>
      </c>
      <c r="B1953" s="10" t="e">
        <f t="shared" si="910"/>
        <v>#N/A</v>
      </c>
      <c r="C1953" s="17" t="e">
        <f>VLOOKUP(Audit!B718,$V$3:$AE$12,2,FALSE) &amp; VLOOKUP(Audit!B718,$V$13:$AE$22,2,FALSE)&amp; IF(Audit!B718=10,Audit!V718&amp;Audit!W718,"")</f>
        <v>#N/A</v>
      </c>
      <c r="D1953" s="17" t="e">
        <f>VLOOKUP(Audit!C718,$V$3:$AE$12,3,FALSE) &amp; VLOOKUP(Audit!C718,$V$13:$AE$22,3,FALSE) &amp;IF(Audit!C718=10,Audit!V718&amp;Audit!W718,"")</f>
        <v>#N/A</v>
      </c>
      <c r="E1953" s="17" t="e">
        <f>VLOOKUP(Audit!D718,$V$3:$AE$12,4,FALSE)&amp; Audit!T718 &amp; VLOOKUP(Audit!D718,$V$13:$AE$22,4,FALSE)&amp; IF(Audit!D718=10,Audit!V718&amp;Audit!W718,"")</f>
        <v>#N/A</v>
      </c>
      <c r="F1953" s="17" t="e">
        <f>VLOOKUP(Audit!E718,$V$3:$AE$12,5,FALSE) &amp; VLOOKUP(Audit!E718,$V$13:$AE$22,5,FALSE)&amp; IF(Audit!E718=10,Audit!V718&amp;Audit!W718,"")</f>
        <v>#N/A</v>
      </c>
      <c r="G1953" s="17" t="e">
        <f>VLOOKUP(Audit!F718,$V$3:$AE$12,6,FALSE) &amp; VLOOKUP(Audit!F718,$V$13:$AE$22,6,FALSE)&amp; IF(Audit!F718=10,Audit!V718&amp;Audit!W718,"")</f>
        <v>#N/A</v>
      </c>
      <c r="H1953" s="17" t="e">
        <f>VLOOKUP(Audit!G718,$V$3:$AE$12,7,FALSE) &amp; VLOOKUP(Audit!G718,$V$13:$AE$22,7,FALSE)&amp;IF(Audit!G718=10,Audit!V718&amp;Audit!W718,"")</f>
        <v>#N/A</v>
      </c>
      <c r="I1953" s="17" t="e">
        <f>VLOOKUP(Audit!H718,$V$3:$AE$12,8,FALSE) &amp; Audit!U718 &amp; VLOOKUP(Audit!H718,$V$13:$AE$22,8,FALSE)&amp;IF(Audit!H718=10,Audit!V718&amp;Audit!W718,"")</f>
        <v>#N/A</v>
      </c>
      <c r="J1953" s="17" t="e">
        <f>VLOOKUP(Audit!I718,$V$3:$AE$12,9,FALSE) &amp; VLOOKUP(Audit!I718,$V$13:$AE$22,9,FALSE) &amp; IF(Audit!I718=10,Audit!V718&amp;Audit!W718,"") &amp; IF(Audit!I718&lt;&gt;1,U1953,"")</f>
        <v>#N/A</v>
      </c>
      <c r="K1953" s="17" t="e">
        <f>VLOOKUP(Audit!J718,$V$3:$AE$12,10,FALSE) &amp; Audit!S718 &amp; VLOOKUP(Audit!J718,$V$13:$AE$22,10,FALSE) &amp; IF(Audit!J718=10,Audit!V718&amp;Audit!W718,"") &amp; IF(Audit!J718&lt;&gt;1,U1953,"")</f>
        <v>#N/A</v>
      </c>
      <c r="L1953" s="10">
        <f>Audit!K718</f>
        <v>0</v>
      </c>
      <c r="M1953" s="10" t="e">
        <f t="shared" si="911"/>
        <v>#N/A</v>
      </c>
      <c r="N1953" s="10" t="e">
        <f t="shared" si="912"/>
        <v>#N/A</v>
      </c>
      <c r="O1953" s="10" t="e">
        <f t="shared" si="913"/>
        <v>#N/A</v>
      </c>
      <c r="P1953" s="10" t="e">
        <f t="shared" si="914"/>
        <v>#N/A</v>
      </c>
      <c r="Q1953" s="10" t="e">
        <f t="shared" si="915"/>
        <v>#N/A</v>
      </c>
      <c r="R1953" s="10" t="e">
        <f t="shared" si="916"/>
        <v>#N/A</v>
      </c>
      <c r="S1953" s="10" t="e">
        <f t="shared" si="917"/>
        <v>#N/A</v>
      </c>
      <c r="T1953" s="10" t="e">
        <f t="shared" si="918"/>
        <v>#N/A</v>
      </c>
      <c r="U1953" s="17" t="str">
        <f>IF(Audit!M718="","",VLOOKUP(Audit!M718,$W$26:$X$35,2,FALSE)) &amp; Audit!N718 &amp; IF(Audit!O718="","",IF(Audit!N718&lt;=1.4,VLOOKUP(Audit!O718,$W$38:X1998,2,FALSE),VLOOKUP(Audit!O718,$W$51:$X$61,2,FALSE))) &amp; IF(Audit!P718="","",VLOOKUP(Audit!P718,$Y$26:$Z$35,2,FALSE) &amp; Audit!Q718 &amp; IF(Audit!O718="","",IF(Audit!Q718&lt;=1.4,VLOOKUP(Audit!R718,$Y$38:$Z$48,2,FALSE),VLOOKUP(Audit!R718,$Y$51:$Z$61,2,FALSE))))</f>
        <v/>
      </c>
      <c r="V1953" s="21"/>
      <c r="AH1953" s="49">
        <f>Audit!A718</f>
        <v>0</v>
      </c>
      <c r="AI1953" s="50" t="e">
        <f>VLOOKUP(Audit!B718,$V$3:$AE$12,2,FALSE)&amp; IF(Audit!B718=10,Audit!V718,"")</f>
        <v>#N/A</v>
      </c>
      <c r="AJ1953" s="50" t="e">
        <f>VLOOKUP(Audit!B718,$V$13:$AE$22,2,FALSE)&amp; IF(Audit!B718=10,Audit!W718,"")</f>
        <v>#N/A</v>
      </c>
      <c r="AK1953" s="47" t="e">
        <f t="shared" si="919"/>
        <v>#N/A</v>
      </c>
      <c r="AL1953" s="50" t="e">
        <f>VLOOKUP(Audit!C718,$V$3:$AE$12,3,FALSE)&amp; IF(Audit!C718=10,Audit!V718,"")</f>
        <v>#N/A</v>
      </c>
      <c r="AM1953" s="50" t="e">
        <f>VLOOKUP(Audit!C718,$V$13:$AE$22,3,FALSE)&amp; IF(Audit!C718=10,Audit!W718,"")</f>
        <v>#N/A</v>
      </c>
      <c r="AN1953" s="47" t="e">
        <f t="shared" si="920"/>
        <v>#N/A</v>
      </c>
      <c r="AO1953" s="50" t="e">
        <f>VLOOKUP(Audit!D718,$V$3:$AE$12,4,FALSE) &amp;  Audit!T718 &amp; IF(Audit!D718=10,Audit!V718,"")</f>
        <v>#N/A</v>
      </c>
      <c r="AP1953" s="50" t="e">
        <f>VLOOKUP(Audit!D718,$V$13:$AE$22,4,FALSE)&amp; IF(Audit!D718=10,Audit!W718,"")</f>
        <v>#N/A</v>
      </c>
      <c r="AQ1953" s="47" t="e">
        <f t="shared" si="921"/>
        <v>#N/A</v>
      </c>
      <c r="AR1953" s="50" t="e">
        <f>VLOOKUP(Audit!E718,$V$3:$AE$12,5,FALSE)&amp; IF(Audit!E718=10,Audit!V718,"")</f>
        <v>#N/A</v>
      </c>
      <c r="AS1953" s="50" t="e">
        <f>VLOOKUP(Audit!E718,$V$13:$AE$22,5,FALSE)&amp; IF(Audit!E718=10,Audit!W718,"")</f>
        <v>#N/A</v>
      </c>
      <c r="AT1953" s="47" t="e">
        <f t="shared" si="922"/>
        <v>#N/A</v>
      </c>
      <c r="AU1953" s="50" t="e">
        <f>VLOOKUP(Audit!F718,$V$3:$AE$12,6,FALSE)&amp; IF(Audit!F718=10,Audit!V718,"")</f>
        <v>#N/A</v>
      </c>
      <c r="AV1953" s="50" t="e">
        <f>VLOOKUP(Audit!F718,$V$13:$AE$22,6,FALSE)&amp; IF(Audit!F718=10,Audit!W718,"")</f>
        <v>#N/A</v>
      </c>
      <c r="AW1953" s="47" t="e">
        <f t="shared" si="923"/>
        <v>#N/A</v>
      </c>
      <c r="AX1953" s="50" t="e">
        <f>VLOOKUP(Audit!G718,$V$3:$AE$12,7,FALSE)&amp; IF(Audit!G718=10,Audit!V718,"")</f>
        <v>#N/A</v>
      </c>
      <c r="AY1953" s="50" t="e">
        <f>VLOOKUP(Audit!G718,$V$13:$AE$22,7,FALSE) &amp; IF(Audit!G718=10,Audit!W718,"")</f>
        <v>#N/A</v>
      </c>
      <c r="AZ1953" s="47" t="e">
        <f t="shared" si="924"/>
        <v>#N/A</v>
      </c>
      <c r="BA1953" s="50" t="e">
        <f>VLOOKUP(Audit!H718,$V$3:$AE$12,8,FALSE)&amp; Audit!U718 &amp; IF(Audit!H718=10,Audit!V718,"")</f>
        <v>#N/A</v>
      </c>
      <c r="BB1953" s="50" t="e">
        <f>VLOOKUP(Audit!H718,$V$13:$AE$22,8,FALSE) &amp; IF(Audit!H718=10,Audit!W718,"")</f>
        <v>#N/A</v>
      </c>
      <c r="BC1953" s="47" t="e">
        <f t="shared" si="925"/>
        <v>#N/A</v>
      </c>
      <c r="BD1953" s="50" t="e">
        <f>VLOOKUP(Audit!I718,$V$3:$AE$12,9,FALSE)&amp; IF(Audit!I718=10,Audit!V718,"")</f>
        <v>#N/A</v>
      </c>
      <c r="BE1953" s="50" t="e">
        <f>VLOOKUP(Audit!I718,$V$13:$AE$22,9,FALSE) &amp; IF(Audit!I718=10,Audit!W718,"") &amp; IF(Audit!I718&lt;&gt;1,U1953,"")</f>
        <v>#N/A</v>
      </c>
      <c r="BF1953" s="47" t="e">
        <f t="shared" si="926"/>
        <v>#N/A</v>
      </c>
      <c r="BG1953" s="50" t="e">
        <f>VLOOKUP(Audit!J718,$V$3:$AE$12,10,FALSE) &amp; Audit!S718 &amp; IF(Audit!J718=10,Audit!V718,"")</f>
        <v>#N/A</v>
      </c>
      <c r="BH1953" s="50" t="e">
        <f>VLOOKUP(Audit!J718,$V$13:$AE$22,10,FALSE) &amp; IF(Audit!J718=10,Audit!W718,"") &amp; IF(Audit!J718&lt;&gt;1,U1953,"")</f>
        <v>#N/A</v>
      </c>
      <c r="BI1953" s="47" t="e">
        <f t="shared" si="927"/>
        <v>#N/A</v>
      </c>
      <c r="BJ1953" s="48" t="str">
        <f t="shared" si="928"/>
        <v/>
      </c>
      <c r="BK1953" s="48" t="str">
        <f t="shared" si="929"/>
        <v/>
      </c>
      <c r="BL1953" s="48" t="str">
        <f t="shared" si="930"/>
        <v/>
      </c>
      <c r="BM1953" s="48" t="str">
        <f t="shared" si="931"/>
        <v/>
      </c>
      <c r="BN1953" s="48" t="str">
        <f t="shared" si="932"/>
        <v/>
      </c>
      <c r="BO1953" s="48" t="str">
        <f t="shared" si="933"/>
        <v/>
      </c>
      <c r="BP1953" s="48" t="str">
        <f t="shared" si="934"/>
        <v/>
      </c>
      <c r="BQ1953" s="48" t="str">
        <f t="shared" si="935"/>
        <v/>
      </c>
      <c r="BR1953" s="48" t="str">
        <f t="shared" si="936"/>
        <v/>
      </c>
      <c r="BS1953" s="48" t="str">
        <f t="shared" si="937"/>
        <v/>
      </c>
      <c r="BT1953" s="48" t="str">
        <f t="shared" si="938"/>
        <v/>
      </c>
      <c r="BU1953" s="48" t="str">
        <f t="shared" si="939"/>
        <v/>
      </c>
    </row>
    <row r="1954" spans="1:73">
      <c r="A1954" s="10">
        <f>Audit!A719</f>
        <v>0</v>
      </c>
      <c r="B1954" s="10" t="e">
        <f t="shared" si="910"/>
        <v>#N/A</v>
      </c>
      <c r="C1954" s="17" t="e">
        <f>VLOOKUP(Audit!B719,$V$3:$AE$12,2,FALSE) &amp; VLOOKUP(Audit!B719,$V$13:$AE$22,2,FALSE)&amp; IF(Audit!B719=10,Audit!V719&amp;Audit!W719,"")</f>
        <v>#N/A</v>
      </c>
      <c r="D1954" s="17" t="e">
        <f>VLOOKUP(Audit!C719,$V$3:$AE$12,3,FALSE) &amp; VLOOKUP(Audit!C719,$V$13:$AE$22,3,FALSE) &amp;IF(Audit!C719=10,Audit!V719&amp;Audit!W719,"")</f>
        <v>#N/A</v>
      </c>
      <c r="E1954" s="17" t="e">
        <f>VLOOKUP(Audit!D719,$V$3:$AE$12,4,FALSE)&amp; Audit!T719 &amp; VLOOKUP(Audit!D719,$V$13:$AE$22,4,FALSE)&amp; IF(Audit!D719=10,Audit!V719&amp;Audit!W719,"")</f>
        <v>#N/A</v>
      </c>
      <c r="F1954" s="17" t="e">
        <f>VLOOKUP(Audit!E719,$V$3:$AE$12,5,FALSE) &amp; VLOOKUP(Audit!E719,$V$13:$AE$22,5,FALSE)&amp; IF(Audit!E719=10,Audit!V719&amp;Audit!W719,"")</f>
        <v>#N/A</v>
      </c>
      <c r="G1954" s="17" t="e">
        <f>VLOOKUP(Audit!F719,$V$3:$AE$12,6,FALSE) &amp; VLOOKUP(Audit!F719,$V$13:$AE$22,6,FALSE)&amp; IF(Audit!F719=10,Audit!V719&amp;Audit!W719,"")</f>
        <v>#N/A</v>
      </c>
      <c r="H1954" s="17" t="e">
        <f>VLOOKUP(Audit!G719,$V$3:$AE$12,7,FALSE) &amp; VLOOKUP(Audit!G719,$V$13:$AE$22,7,FALSE)&amp;IF(Audit!G719=10,Audit!V719&amp;Audit!W719,"")</f>
        <v>#N/A</v>
      </c>
      <c r="I1954" s="17" t="e">
        <f>VLOOKUP(Audit!H719,$V$3:$AE$12,8,FALSE) &amp; Audit!U719 &amp; VLOOKUP(Audit!H719,$V$13:$AE$22,8,FALSE)&amp;IF(Audit!H719=10,Audit!V719&amp;Audit!W719,"")</f>
        <v>#N/A</v>
      </c>
      <c r="J1954" s="17" t="e">
        <f>VLOOKUP(Audit!I719,$V$3:$AE$12,9,FALSE) &amp; VLOOKUP(Audit!I719,$V$13:$AE$22,9,FALSE) &amp; IF(Audit!I719=10,Audit!V719&amp;Audit!W719,"") &amp; IF(Audit!I719&lt;&gt;1,U1954,"")</f>
        <v>#N/A</v>
      </c>
      <c r="K1954" s="17" t="e">
        <f>VLOOKUP(Audit!J719,$V$3:$AE$12,10,FALSE) &amp; Audit!S719 &amp; VLOOKUP(Audit!J719,$V$13:$AE$22,10,FALSE) &amp; IF(Audit!J719=10,Audit!V719&amp;Audit!W719,"") &amp; IF(Audit!J719&lt;&gt;1,U1954,"")</f>
        <v>#N/A</v>
      </c>
      <c r="L1954" s="10">
        <f>Audit!K719</f>
        <v>0</v>
      </c>
      <c r="M1954" s="10" t="e">
        <f t="shared" si="911"/>
        <v>#N/A</v>
      </c>
      <c r="N1954" s="10" t="e">
        <f t="shared" si="912"/>
        <v>#N/A</v>
      </c>
      <c r="O1954" s="10" t="e">
        <f t="shared" si="913"/>
        <v>#N/A</v>
      </c>
      <c r="P1954" s="10" t="e">
        <f t="shared" si="914"/>
        <v>#N/A</v>
      </c>
      <c r="Q1954" s="10" t="e">
        <f t="shared" si="915"/>
        <v>#N/A</v>
      </c>
      <c r="R1954" s="10" t="e">
        <f t="shared" si="916"/>
        <v>#N/A</v>
      </c>
      <c r="S1954" s="10" t="e">
        <f t="shared" si="917"/>
        <v>#N/A</v>
      </c>
      <c r="T1954" s="10" t="e">
        <f t="shared" si="918"/>
        <v>#N/A</v>
      </c>
      <c r="U1954" s="17" t="str">
        <f>IF(Audit!M719="","",VLOOKUP(Audit!M719,$W$26:$X$35,2,FALSE)) &amp; Audit!N719 &amp; IF(Audit!O719="","",IF(Audit!N719&lt;=1.4,VLOOKUP(Audit!O719,$W$38:X1999,2,FALSE),VLOOKUP(Audit!O719,$W$51:$X$61,2,FALSE))) &amp; IF(Audit!P719="","",VLOOKUP(Audit!P719,$Y$26:$Z$35,2,FALSE) &amp; Audit!Q719 &amp; IF(Audit!O719="","",IF(Audit!Q719&lt;=1.4,VLOOKUP(Audit!R719,$Y$38:$Z$48,2,FALSE),VLOOKUP(Audit!R719,$Y$51:$Z$61,2,FALSE))))</f>
        <v/>
      </c>
      <c r="V1954" s="21"/>
      <c r="AH1954" s="49">
        <f>Audit!A719</f>
        <v>0</v>
      </c>
      <c r="AI1954" s="50" t="e">
        <f>VLOOKUP(Audit!B719,$V$3:$AE$12,2,FALSE)&amp; IF(Audit!B719=10,Audit!V719,"")</f>
        <v>#N/A</v>
      </c>
      <c r="AJ1954" s="50" t="e">
        <f>VLOOKUP(Audit!B719,$V$13:$AE$22,2,FALSE)&amp; IF(Audit!B719=10,Audit!W719,"")</f>
        <v>#N/A</v>
      </c>
      <c r="AK1954" s="47" t="e">
        <f t="shared" si="919"/>
        <v>#N/A</v>
      </c>
      <c r="AL1954" s="50" t="e">
        <f>VLOOKUP(Audit!C719,$V$3:$AE$12,3,FALSE)&amp; IF(Audit!C719=10,Audit!V719,"")</f>
        <v>#N/A</v>
      </c>
      <c r="AM1954" s="50" t="e">
        <f>VLOOKUP(Audit!C719,$V$13:$AE$22,3,FALSE)&amp; IF(Audit!C719=10,Audit!W719,"")</f>
        <v>#N/A</v>
      </c>
      <c r="AN1954" s="47" t="e">
        <f t="shared" si="920"/>
        <v>#N/A</v>
      </c>
      <c r="AO1954" s="50" t="e">
        <f>VLOOKUP(Audit!D719,$V$3:$AE$12,4,FALSE) &amp;  Audit!T719 &amp; IF(Audit!D719=10,Audit!V719,"")</f>
        <v>#N/A</v>
      </c>
      <c r="AP1954" s="50" t="e">
        <f>VLOOKUP(Audit!D719,$V$13:$AE$22,4,FALSE)&amp; IF(Audit!D719=10,Audit!W719,"")</f>
        <v>#N/A</v>
      </c>
      <c r="AQ1954" s="47" t="e">
        <f t="shared" si="921"/>
        <v>#N/A</v>
      </c>
      <c r="AR1954" s="50" t="e">
        <f>VLOOKUP(Audit!E719,$V$3:$AE$12,5,FALSE)&amp; IF(Audit!E719=10,Audit!V719,"")</f>
        <v>#N/A</v>
      </c>
      <c r="AS1954" s="50" t="e">
        <f>VLOOKUP(Audit!E719,$V$13:$AE$22,5,FALSE)&amp; IF(Audit!E719=10,Audit!W719,"")</f>
        <v>#N/A</v>
      </c>
      <c r="AT1954" s="47" t="e">
        <f t="shared" si="922"/>
        <v>#N/A</v>
      </c>
      <c r="AU1954" s="50" t="e">
        <f>VLOOKUP(Audit!F719,$V$3:$AE$12,6,FALSE)&amp; IF(Audit!F719=10,Audit!V719,"")</f>
        <v>#N/A</v>
      </c>
      <c r="AV1954" s="50" t="e">
        <f>VLOOKUP(Audit!F719,$V$13:$AE$22,6,FALSE)&amp; IF(Audit!F719=10,Audit!W719,"")</f>
        <v>#N/A</v>
      </c>
      <c r="AW1954" s="47" t="e">
        <f t="shared" si="923"/>
        <v>#N/A</v>
      </c>
      <c r="AX1954" s="50" t="e">
        <f>VLOOKUP(Audit!G719,$V$3:$AE$12,7,FALSE)&amp; IF(Audit!G719=10,Audit!V719,"")</f>
        <v>#N/A</v>
      </c>
      <c r="AY1954" s="50" t="e">
        <f>VLOOKUP(Audit!G719,$V$13:$AE$22,7,FALSE) &amp; IF(Audit!G719=10,Audit!W719,"")</f>
        <v>#N/A</v>
      </c>
      <c r="AZ1954" s="47" t="e">
        <f t="shared" si="924"/>
        <v>#N/A</v>
      </c>
      <c r="BA1954" s="50" t="e">
        <f>VLOOKUP(Audit!H719,$V$3:$AE$12,8,FALSE)&amp; Audit!U719 &amp; IF(Audit!H719=10,Audit!V719,"")</f>
        <v>#N/A</v>
      </c>
      <c r="BB1954" s="50" t="e">
        <f>VLOOKUP(Audit!H719,$V$13:$AE$22,8,FALSE) &amp; IF(Audit!H719=10,Audit!W719,"")</f>
        <v>#N/A</v>
      </c>
      <c r="BC1954" s="47" t="e">
        <f t="shared" si="925"/>
        <v>#N/A</v>
      </c>
      <c r="BD1954" s="50" t="e">
        <f>VLOOKUP(Audit!I719,$V$3:$AE$12,9,FALSE)&amp; IF(Audit!I719=10,Audit!V719,"")</f>
        <v>#N/A</v>
      </c>
      <c r="BE1954" s="50" t="e">
        <f>VLOOKUP(Audit!I719,$V$13:$AE$22,9,FALSE) &amp; IF(Audit!I719=10,Audit!W719,"") &amp; IF(Audit!I719&lt;&gt;1,U1954,"")</f>
        <v>#N/A</v>
      </c>
      <c r="BF1954" s="47" t="e">
        <f t="shared" si="926"/>
        <v>#N/A</v>
      </c>
      <c r="BG1954" s="50" t="e">
        <f>VLOOKUP(Audit!J719,$V$3:$AE$12,10,FALSE) &amp; Audit!S719 &amp; IF(Audit!J719=10,Audit!V719,"")</f>
        <v>#N/A</v>
      </c>
      <c r="BH1954" s="50" t="e">
        <f>VLOOKUP(Audit!J719,$V$13:$AE$22,10,FALSE) &amp; IF(Audit!J719=10,Audit!W719,"") &amp; IF(Audit!J719&lt;&gt;1,U1954,"")</f>
        <v>#N/A</v>
      </c>
      <c r="BI1954" s="47" t="e">
        <f t="shared" si="927"/>
        <v>#N/A</v>
      </c>
      <c r="BJ1954" s="48" t="str">
        <f t="shared" si="928"/>
        <v/>
      </c>
      <c r="BK1954" s="48" t="str">
        <f t="shared" si="929"/>
        <v/>
      </c>
      <c r="BL1954" s="48" t="str">
        <f t="shared" si="930"/>
        <v/>
      </c>
      <c r="BM1954" s="48" t="str">
        <f t="shared" si="931"/>
        <v/>
      </c>
      <c r="BN1954" s="48" t="str">
        <f t="shared" si="932"/>
        <v/>
      </c>
      <c r="BO1954" s="48" t="str">
        <f t="shared" si="933"/>
        <v/>
      </c>
      <c r="BP1954" s="48" t="str">
        <f t="shared" si="934"/>
        <v/>
      </c>
      <c r="BQ1954" s="48" t="str">
        <f t="shared" si="935"/>
        <v/>
      </c>
      <c r="BR1954" s="48" t="str">
        <f t="shared" si="936"/>
        <v/>
      </c>
      <c r="BS1954" s="48" t="str">
        <f t="shared" si="937"/>
        <v/>
      </c>
      <c r="BT1954" s="48" t="str">
        <f t="shared" si="938"/>
        <v/>
      </c>
      <c r="BU1954" s="48" t="str">
        <f t="shared" si="939"/>
        <v/>
      </c>
    </row>
    <row r="1955" spans="1:73">
      <c r="A1955" s="10">
        <f>Audit!A720</f>
        <v>0</v>
      </c>
      <c r="B1955" s="10" t="e">
        <f t="shared" si="910"/>
        <v>#N/A</v>
      </c>
      <c r="C1955" s="17" t="e">
        <f>VLOOKUP(Audit!B720,$V$3:$AE$12,2,FALSE) &amp; VLOOKUP(Audit!B720,$V$13:$AE$22,2,FALSE)&amp; IF(Audit!B720=10,Audit!V720&amp;Audit!W720,"")</f>
        <v>#N/A</v>
      </c>
      <c r="D1955" s="17" t="e">
        <f>VLOOKUP(Audit!C720,$V$3:$AE$12,3,FALSE) &amp; VLOOKUP(Audit!C720,$V$13:$AE$22,3,FALSE) &amp;IF(Audit!C720=10,Audit!V720&amp;Audit!W720,"")</f>
        <v>#N/A</v>
      </c>
      <c r="E1955" s="17" t="e">
        <f>VLOOKUP(Audit!D720,$V$3:$AE$12,4,FALSE)&amp; Audit!T720 &amp; VLOOKUP(Audit!D720,$V$13:$AE$22,4,FALSE)&amp; IF(Audit!D720=10,Audit!V720&amp;Audit!W720,"")</f>
        <v>#N/A</v>
      </c>
      <c r="F1955" s="17" t="e">
        <f>VLOOKUP(Audit!E720,$V$3:$AE$12,5,FALSE) &amp; VLOOKUP(Audit!E720,$V$13:$AE$22,5,FALSE)&amp; IF(Audit!E720=10,Audit!V720&amp;Audit!W720,"")</f>
        <v>#N/A</v>
      </c>
      <c r="G1955" s="17" t="e">
        <f>VLOOKUP(Audit!F720,$V$3:$AE$12,6,FALSE) &amp; VLOOKUP(Audit!F720,$V$13:$AE$22,6,FALSE)&amp; IF(Audit!F720=10,Audit!V720&amp;Audit!W720,"")</f>
        <v>#N/A</v>
      </c>
      <c r="H1955" s="17" t="e">
        <f>VLOOKUP(Audit!G720,$V$3:$AE$12,7,FALSE) &amp; VLOOKUP(Audit!G720,$V$13:$AE$22,7,FALSE)&amp;IF(Audit!G720=10,Audit!V720&amp;Audit!W720,"")</f>
        <v>#N/A</v>
      </c>
      <c r="I1955" s="17" t="e">
        <f>VLOOKUP(Audit!H720,$V$3:$AE$12,8,FALSE) &amp; Audit!U720 &amp; VLOOKUP(Audit!H720,$V$13:$AE$22,8,FALSE)&amp;IF(Audit!H720=10,Audit!V720&amp;Audit!W720,"")</f>
        <v>#N/A</v>
      </c>
      <c r="J1955" s="17" t="e">
        <f>VLOOKUP(Audit!I720,$V$3:$AE$12,9,FALSE) &amp; VLOOKUP(Audit!I720,$V$13:$AE$22,9,FALSE) &amp; IF(Audit!I720=10,Audit!V720&amp;Audit!W720,"") &amp; IF(Audit!I720&lt;&gt;1,U1955,"")</f>
        <v>#N/A</v>
      </c>
      <c r="K1955" s="17" t="e">
        <f>VLOOKUP(Audit!J720,$V$3:$AE$12,10,FALSE) &amp; Audit!S720 &amp; VLOOKUP(Audit!J720,$V$13:$AE$22,10,FALSE) &amp; IF(Audit!J720=10,Audit!V720&amp;Audit!W720,"") &amp; IF(Audit!J720&lt;&gt;1,U1955,"")</f>
        <v>#N/A</v>
      </c>
      <c r="L1955" s="10">
        <f>Audit!K720</f>
        <v>0</v>
      </c>
      <c r="M1955" s="10" t="e">
        <f t="shared" si="911"/>
        <v>#N/A</v>
      </c>
      <c r="N1955" s="10" t="e">
        <f t="shared" si="912"/>
        <v>#N/A</v>
      </c>
      <c r="O1955" s="10" t="e">
        <f t="shared" si="913"/>
        <v>#N/A</v>
      </c>
      <c r="P1955" s="10" t="e">
        <f t="shared" si="914"/>
        <v>#N/A</v>
      </c>
      <c r="Q1955" s="10" t="e">
        <f t="shared" si="915"/>
        <v>#N/A</v>
      </c>
      <c r="R1955" s="10" t="e">
        <f t="shared" si="916"/>
        <v>#N/A</v>
      </c>
      <c r="S1955" s="10" t="e">
        <f t="shared" si="917"/>
        <v>#N/A</v>
      </c>
      <c r="T1955" s="10" t="e">
        <f t="shared" si="918"/>
        <v>#N/A</v>
      </c>
      <c r="U1955" s="17" t="str">
        <f>IF(Audit!M720="","",VLOOKUP(Audit!M720,$W$26:$X$35,2,FALSE)) &amp; Audit!N720 &amp; IF(Audit!O720="","",IF(Audit!N720&lt;=1.4,VLOOKUP(Audit!O720,$W$38:X2000,2,FALSE),VLOOKUP(Audit!O720,$W$51:$X$61,2,FALSE))) &amp; IF(Audit!P720="","",VLOOKUP(Audit!P720,$Y$26:$Z$35,2,FALSE) &amp; Audit!Q720 &amp; IF(Audit!O720="","",IF(Audit!Q720&lt;=1.4,VLOOKUP(Audit!R720,$Y$38:$Z$48,2,FALSE),VLOOKUP(Audit!R720,$Y$51:$Z$61,2,FALSE))))</f>
        <v/>
      </c>
      <c r="V1955" s="21"/>
      <c r="AH1955" s="49">
        <f>Audit!A720</f>
        <v>0</v>
      </c>
      <c r="AI1955" s="50" t="e">
        <f>VLOOKUP(Audit!B720,$V$3:$AE$12,2,FALSE)&amp; IF(Audit!B720=10,Audit!V720,"")</f>
        <v>#N/A</v>
      </c>
      <c r="AJ1955" s="50" t="e">
        <f>VLOOKUP(Audit!B720,$V$13:$AE$22,2,FALSE)&amp; IF(Audit!B720=10,Audit!W720,"")</f>
        <v>#N/A</v>
      </c>
      <c r="AK1955" s="47" t="e">
        <f t="shared" si="919"/>
        <v>#N/A</v>
      </c>
      <c r="AL1955" s="50" t="e">
        <f>VLOOKUP(Audit!C720,$V$3:$AE$12,3,FALSE)&amp; IF(Audit!C720=10,Audit!V720,"")</f>
        <v>#N/A</v>
      </c>
      <c r="AM1955" s="50" t="e">
        <f>VLOOKUP(Audit!C720,$V$13:$AE$22,3,FALSE)&amp; IF(Audit!C720=10,Audit!W720,"")</f>
        <v>#N/A</v>
      </c>
      <c r="AN1955" s="47" t="e">
        <f t="shared" si="920"/>
        <v>#N/A</v>
      </c>
      <c r="AO1955" s="50" t="e">
        <f>VLOOKUP(Audit!D720,$V$3:$AE$12,4,FALSE) &amp;  Audit!T720 &amp; IF(Audit!D720=10,Audit!V720,"")</f>
        <v>#N/A</v>
      </c>
      <c r="AP1955" s="50" t="e">
        <f>VLOOKUP(Audit!D720,$V$13:$AE$22,4,FALSE)&amp; IF(Audit!D720=10,Audit!W720,"")</f>
        <v>#N/A</v>
      </c>
      <c r="AQ1955" s="47" t="e">
        <f t="shared" si="921"/>
        <v>#N/A</v>
      </c>
      <c r="AR1955" s="50" t="e">
        <f>VLOOKUP(Audit!E720,$V$3:$AE$12,5,FALSE)&amp; IF(Audit!E720=10,Audit!V720,"")</f>
        <v>#N/A</v>
      </c>
      <c r="AS1955" s="50" t="e">
        <f>VLOOKUP(Audit!E720,$V$13:$AE$22,5,FALSE)&amp; IF(Audit!E720=10,Audit!W720,"")</f>
        <v>#N/A</v>
      </c>
      <c r="AT1955" s="47" t="e">
        <f t="shared" si="922"/>
        <v>#N/A</v>
      </c>
      <c r="AU1955" s="50" t="e">
        <f>VLOOKUP(Audit!F720,$V$3:$AE$12,6,FALSE)&amp; IF(Audit!F720=10,Audit!V720,"")</f>
        <v>#N/A</v>
      </c>
      <c r="AV1955" s="50" t="e">
        <f>VLOOKUP(Audit!F720,$V$13:$AE$22,6,FALSE)&amp; IF(Audit!F720=10,Audit!W720,"")</f>
        <v>#N/A</v>
      </c>
      <c r="AW1955" s="47" t="e">
        <f t="shared" si="923"/>
        <v>#N/A</v>
      </c>
      <c r="AX1955" s="50" t="e">
        <f>VLOOKUP(Audit!G720,$V$3:$AE$12,7,FALSE)&amp; IF(Audit!G720=10,Audit!V720,"")</f>
        <v>#N/A</v>
      </c>
      <c r="AY1955" s="50" t="e">
        <f>VLOOKUP(Audit!G720,$V$13:$AE$22,7,FALSE) &amp; IF(Audit!G720=10,Audit!W720,"")</f>
        <v>#N/A</v>
      </c>
      <c r="AZ1955" s="47" t="e">
        <f t="shared" si="924"/>
        <v>#N/A</v>
      </c>
      <c r="BA1955" s="50" t="e">
        <f>VLOOKUP(Audit!H720,$V$3:$AE$12,8,FALSE)&amp; Audit!U720 &amp; IF(Audit!H720=10,Audit!V720,"")</f>
        <v>#N/A</v>
      </c>
      <c r="BB1955" s="50" t="e">
        <f>VLOOKUP(Audit!H720,$V$13:$AE$22,8,FALSE) &amp; IF(Audit!H720=10,Audit!W720,"")</f>
        <v>#N/A</v>
      </c>
      <c r="BC1955" s="47" t="e">
        <f t="shared" si="925"/>
        <v>#N/A</v>
      </c>
      <c r="BD1955" s="50" t="e">
        <f>VLOOKUP(Audit!I720,$V$3:$AE$12,9,FALSE)&amp; IF(Audit!I720=10,Audit!V720,"")</f>
        <v>#N/A</v>
      </c>
      <c r="BE1955" s="50" t="e">
        <f>VLOOKUP(Audit!I720,$V$13:$AE$22,9,FALSE) &amp; IF(Audit!I720=10,Audit!W720,"") &amp; IF(Audit!I720&lt;&gt;1,U1955,"")</f>
        <v>#N/A</v>
      </c>
      <c r="BF1955" s="47" t="e">
        <f t="shared" si="926"/>
        <v>#N/A</v>
      </c>
      <c r="BG1955" s="50" t="e">
        <f>VLOOKUP(Audit!J720,$V$3:$AE$12,10,FALSE) &amp; Audit!S720 &amp; IF(Audit!J720=10,Audit!V720,"")</f>
        <v>#N/A</v>
      </c>
      <c r="BH1955" s="50" t="e">
        <f>VLOOKUP(Audit!J720,$V$13:$AE$22,10,FALSE) &amp; IF(Audit!J720=10,Audit!W720,"") &amp; IF(Audit!J720&lt;&gt;1,U1955,"")</f>
        <v>#N/A</v>
      </c>
      <c r="BI1955" s="47" t="e">
        <f t="shared" si="927"/>
        <v>#N/A</v>
      </c>
      <c r="BJ1955" s="48" t="str">
        <f t="shared" si="928"/>
        <v/>
      </c>
      <c r="BK1955" s="48" t="str">
        <f t="shared" si="929"/>
        <v/>
      </c>
      <c r="BL1955" s="48" t="str">
        <f t="shared" si="930"/>
        <v/>
      </c>
      <c r="BM1955" s="48" t="str">
        <f t="shared" si="931"/>
        <v/>
      </c>
      <c r="BN1955" s="48" t="str">
        <f t="shared" si="932"/>
        <v/>
      </c>
      <c r="BO1955" s="48" t="str">
        <f t="shared" si="933"/>
        <v/>
      </c>
      <c r="BP1955" s="48" t="str">
        <f t="shared" si="934"/>
        <v/>
      </c>
      <c r="BQ1955" s="48" t="str">
        <f t="shared" si="935"/>
        <v/>
      </c>
      <c r="BR1955" s="48" t="str">
        <f t="shared" si="936"/>
        <v/>
      </c>
      <c r="BS1955" s="48" t="str">
        <f t="shared" si="937"/>
        <v/>
      </c>
      <c r="BT1955" s="48" t="str">
        <f t="shared" si="938"/>
        <v/>
      </c>
      <c r="BU1955" s="48" t="str">
        <f t="shared" si="939"/>
        <v/>
      </c>
    </row>
    <row r="1956" spans="1:73">
      <c r="A1956" s="10">
        <f>Audit!A721</f>
        <v>0</v>
      </c>
      <c r="B1956" s="10" t="e">
        <f t="shared" si="910"/>
        <v>#N/A</v>
      </c>
      <c r="C1956" s="17" t="e">
        <f>VLOOKUP(Audit!B721,$V$3:$AE$12,2,FALSE) &amp; VLOOKUP(Audit!B721,$V$13:$AE$22,2,FALSE)&amp; IF(Audit!B721=10,Audit!V721&amp;Audit!W721,"")</f>
        <v>#N/A</v>
      </c>
      <c r="D1956" s="17" t="e">
        <f>VLOOKUP(Audit!C721,$V$3:$AE$12,3,FALSE) &amp; VLOOKUP(Audit!C721,$V$13:$AE$22,3,FALSE) &amp;IF(Audit!C721=10,Audit!V721&amp;Audit!W721,"")</f>
        <v>#N/A</v>
      </c>
      <c r="E1956" s="17" t="e">
        <f>VLOOKUP(Audit!D721,$V$3:$AE$12,4,FALSE)&amp; Audit!T721 &amp; VLOOKUP(Audit!D721,$V$13:$AE$22,4,FALSE)&amp; IF(Audit!D721=10,Audit!V721&amp;Audit!W721,"")</f>
        <v>#N/A</v>
      </c>
      <c r="F1956" s="17" t="e">
        <f>VLOOKUP(Audit!E721,$V$3:$AE$12,5,FALSE) &amp; VLOOKUP(Audit!E721,$V$13:$AE$22,5,FALSE)&amp; IF(Audit!E721=10,Audit!V721&amp;Audit!W721,"")</f>
        <v>#N/A</v>
      </c>
      <c r="G1956" s="17" t="e">
        <f>VLOOKUP(Audit!F721,$V$3:$AE$12,6,FALSE) &amp; VLOOKUP(Audit!F721,$V$13:$AE$22,6,FALSE)&amp; IF(Audit!F721=10,Audit!V721&amp;Audit!W721,"")</f>
        <v>#N/A</v>
      </c>
      <c r="H1956" s="17" t="e">
        <f>VLOOKUP(Audit!G721,$V$3:$AE$12,7,FALSE) &amp; VLOOKUP(Audit!G721,$V$13:$AE$22,7,FALSE)&amp;IF(Audit!G721=10,Audit!V721&amp;Audit!W721,"")</f>
        <v>#N/A</v>
      </c>
      <c r="I1956" s="17" t="e">
        <f>VLOOKUP(Audit!H721,$V$3:$AE$12,8,FALSE) &amp; Audit!U721 &amp; VLOOKUP(Audit!H721,$V$13:$AE$22,8,FALSE)&amp;IF(Audit!H721=10,Audit!V721&amp;Audit!W721,"")</f>
        <v>#N/A</v>
      </c>
      <c r="J1956" s="17" t="e">
        <f>VLOOKUP(Audit!I721,$V$3:$AE$12,9,FALSE) &amp; VLOOKUP(Audit!I721,$V$13:$AE$22,9,FALSE) &amp; IF(Audit!I721=10,Audit!V721&amp;Audit!W721,"") &amp; IF(Audit!I721&lt;&gt;1,U1956,"")</f>
        <v>#N/A</v>
      </c>
      <c r="K1956" s="17" t="e">
        <f>VLOOKUP(Audit!J721,$V$3:$AE$12,10,FALSE) &amp; Audit!S721 &amp; VLOOKUP(Audit!J721,$V$13:$AE$22,10,FALSE) &amp; IF(Audit!J721=10,Audit!V721&amp;Audit!W721,"") &amp; IF(Audit!J721&lt;&gt;1,U1956,"")</f>
        <v>#N/A</v>
      </c>
      <c r="L1956" s="10">
        <f>Audit!K721</f>
        <v>0</v>
      </c>
      <c r="M1956" s="10" t="e">
        <f t="shared" si="911"/>
        <v>#N/A</v>
      </c>
      <c r="N1956" s="10" t="e">
        <f t="shared" si="912"/>
        <v>#N/A</v>
      </c>
      <c r="O1956" s="10" t="e">
        <f t="shared" si="913"/>
        <v>#N/A</v>
      </c>
      <c r="P1956" s="10" t="e">
        <f t="shared" si="914"/>
        <v>#N/A</v>
      </c>
      <c r="Q1956" s="10" t="e">
        <f t="shared" si="915"/>
        <v>#N/A</v>
      </c>
      <c r="R1956" s="10" t="e">
        <f t="shared" si="916"/>
        <v>#N/A</v>
      </c>
      <c r="S1956" s="10" t="e">
        <f t="shared" si="917"/>
        <v>#N/A</v>
      </c>
      <c r="T1956" s="10" t="e">
        <f t="shared" si="918"/>
        <v>#N/A</v>
      </c>
      <c r="U1956" s="17" t="str">
        <f>IF(Audit!M721="","",VLOOKUP(Audit!M721,$W$26:$X$35,2,FALSE)) &amp; Audit!N721 &amp; IF(Audit!O721="","",IF(Audit!N721&lt;=1.4,VLOOKUP(Audit!O721,$W$38:X2001,2,FALSE),VLOOKUP(Audit!O721,$W$51:$X$61,2,FALSE))) &amp; IF(Audit!P721="","",VLOOKUP(Audit!P721,$Y$26:$Z$35,2,FALSE) &amp; Audit!Q721 &amp; IF(Audit!O721="","",IF(Audit!Q721&lt;=1.4,VLOOKUP(Audit!R721,$Y$38:$Z$48,2,FALSE),VLOOKUP(Audit!R721,$Y$51:$Z$61,2,FALSE))))</f>
        <v/>
      </c>
      <c r="V1956" s="21"/>
      <c r="AH1956" s="49">
        <f>Audit!A721</f>
        <v>0</v>
      </c>
      <c r="AI1956" s="50" t="e">
        <f>VLOOKUP(Audit!B721,$V$3:$AE$12,2,FALSE)&amp; IF(Audit!B721=10,Audit!V721,"")</f>
        <v>#N/A</v>
      </c>
      <c r="AJ1956" s="50" t="e">
        <f>VLOOKUP(Audit!B721,$V$13:$AE$22,2,FALSE)&amp; IF(Audit!B721=10,Audit!W721,"")</f>
        <v>#N/A</v>
      </c>
      <c r="AK1956" s="47" t="e">
        <f t="shared" si="919"/>
        <v>#N/A</v>
      </c>
      <c r="AL1956" s="50" t="e">
        <f>VLOOKUP(Audit!C721,$V$3:$AE$12,3,FALSE)&amp; IF(Audit!C721=10,Audit!V721,"")</f>
        <v>#N/A</v>
      </c>
      <c r="AM1956" s="50" t="e">
        <f>VLOOKUP(Audit!C721,$V$13:$AE$22,3,FALSE)&amp; IF(Audit!C721=10,Audit!W721,"")</f>
        <v>#N/A</v>
      </c>
      <c r="AN1956" s="47" t="e">
        <f t="shared" si="920"/>
        <v>#N/A</v>
      </c>
      <c r="AO1956" s="50" t="e">
        <f>VLOOKUP(Audit!D721,$V$3:$AE$12,4,FALSE) &amp;  Audit!T721 &amp; IF(Audit!D721=10,Audit!V721,"")</f>
        <v>#N/A</v>
      </c>
      <c r="AP1956" s="50" t="e">
        <f>VLOOKUP(Audit!D721,$V$13:$AE$22,4,FALSE)&amp; IF(Audit!D721=10,Audit!W721,"")</f>
        <v>#N/A</v>
      </c>
      <c r="AQ1956" s="47" t="e">
        <f t="shared" si="921"/>
        <v>#N/A</v>
      </c>
      <c r="AR1956" s="50" t="e">
        <f>VLOOKUP(Audit!E721,$V$3:$AE$12,5,FALSE)&amp; IF(Audit!E721=10,Audit!V721,"")</f>
        <v>#N/A</v>
      </c>
      <c r="AS1956" s="50" t="e">
        <f>VLOOKUP(Audit!E721,$V$13:$AE$22,5,FALSE)&amp; IF(Audit!E721=10,Audit!W721,"")</f>
        <v>#N/A</v>
      </c>
      <c r="AT1956" s="47" t="e">
        <f t="shared" si="922"/>
        <v>#N/A</v>
      </c>
      <c r="AU1956" s="50" t="e">
        <f>VLOOKUP(Audit!F721,$V$3:$AE$12,6,FALSE)&amp; IF(Audit!F721=10,Audit!V721,"")</f>
        <v>#N/A</v>
      </c>
      <c r="AV1956" s="50" t="e">
        <f>VLOOKUP(Audit!F721,$V$13:$AE$22,6,FALSE)&amp; IF(Audit!F721=10,Audit!W721,"")</f>
        <v>#N/A</v>
      </c>
      <c r="AW1956" s="47" t="e">
        <f t="shared" si="923"/>
        <v>#N/A</v>
      </c>
      <c r="AX1956" s="50" t="e">
        <f>VLOOKUP(Audit!G721,$V$3:$AE$12,7,FALSE)&amp; IF(Audit!G721=10,Audit!V721,"")</f>
        <v>#N/A</v>
      </c>
      <c r="AY1956" s="50" t="e">
        <f>VLOOKUP(Audit!G721,$V$13:$AE$22,7,FALSE) &amp; IF(Audit!G721=10,Audit!W721,"")</f>
        <v>#N/A</v>
      </c>
      <c r="AZ1956" s="47" t="e">
        <f t="shared" si="924"/>
        <v>#N/A</v>
      </c>
      <c r="BA1956" s="50" t="e">
        <f>VLOOKUP(Audit!H721,$V$3:$AE$12,8,FALSE)&amp; Audit!U721 &amp; IF(Audit!H721=10,Audit!V721,"")</f>
        <v>#N/A</v>
      </c>
      <c r="BB1956" s="50" t="e">
        <f>VLOOKUP(Audit!H721,$V$13:$AE$22,8,FALSE) &amp; IF(Audit!H721=10,Audit!W721,"")</f>
        <v>#N/A</v>
      </c>
      <c r="BC1956" s="47" t="e">
        <f t="shared" si="925"/>
        <v>#N/A</v>
      </c>
      <c r="BD1956" s="50" t="e">
        <f>VLOOKUP(Audit!I721,$V$3:$AE$12,9,FALSE)&amp; IF(Audit!I721=10,Audit!V721,"")</f>
        <v>#N/A</v>
      </c>
      <c r="BE1956" s="50" t="e">
        <f>VLOOKUP(Audit!I721,$V$13:$AE$22,9,FALSE) &amp; IF(Audit!I721=10,Audit!W721,"") &amp; IF(Audit!I721&lt;&gt;1,U1956,"")</f>
        <v>#N/A</v>
      </c>
      <c r="BF1956" s="47" t="e">
        <f t="shared" si="926"/>
        <v>#N/A</v>
      </c>
      <c r="BG1956" s="50" t="e">
        <f>VLOOKUP(Audit!J721,$V$3:$AE$12,10,FALSE) &amp; Audit!S721 &amp; IF(Audit!J721=10,Audit!V721,"")</f>
        <v>#N/A</v>
      </c>
      <c r="BH1956" s="50" t="e">
        <f>VLOOKUP(Audit!J721,$V$13:$AE$22,10,FALSE) &amp; IF(Audit!J721=10,Audit!W721,"") &amp; IF(Audit!J721&lt;&gt;1,U1956,"")</f>
        <v>#N/A</v>
      </c>
      <c r="BI1956" s="47" t="e">
        <f t="shared" si="927"/>
        <v>#N/A</v>
      </c>
      <c r="BJ1956" s="48" t="str">
        <f t="shared" si="928"/>
        <v/>
      </c>
      <c r="BK1956" s="48" t="str">
        <f t="shared" si="929"/>
        <v/>
      </c>
      <c r="BL1956" s="48" t="str">
        <f t="shared" si="930"/>
        <v/>
      </c>
      <c r="BM1956" s="48" t="str">
        <f t="shared" si="931"/>
        <v/>
      </c>
      <c r="BN1956" s="48" t="str">
        <f t="shared" si="932"/>
        <v/>
      </c>
      <c r="BO1956" s="48" t="str">
        <f t="shared" si="933"/>
        <v/>
      </c>
      <c r="BP1956" s="48" t="str">
        <f t="shared" si="934"/>
        <v/>
      </c>
      <c r="BQ1956" s="48" t="str">
        <f t="shared" si="935"/>
        <v/>
      </c>
      <c r="BR1956" s="48" t="str">
        <f t="shared" si="936"/>
        <v/>
      </c>
      <c r="BS1956" s="48" t="str">
        <f t="shared" si="937"/>
        <v/>
      </c>
      <c r="BT1956" s="48" t="str">
        <f t="shared" si="938"/>
        <v/>
      </c>
      <c r="BU1956" s="48" t="str">
        <f t="shared" si="939"/>
        <v/>
      </c>
    </row>
    <row r="1957" spans="1:73">
      <c r="A1957" s="10">
        <f>Audit!A722</f>
        <v>0</v>
      </c>
      <c r="B1957" s="10" t="e">
        <f t="shared" si="910"/>
        <v>#N/A</v>
      </c>
      <c r="C1957" s="17" t="e">
        <f>VLOOKUP(Audit!B722,$V$3:$AE$12,2,FALSE) &amp; VLOOKUP(Audit!B722,$V$13:$AE$22,2,FALSE)&amp; IF(Audit!B722=10,Audit!V722&amp;Audit!W722,"")</f>
        <v>#N/A</v>
      </c>
      <c r="D1957" s="17" t="e">
        <f>VLOOKUP(Audit!C722,$V$3:$AE$12,3,FALSE) &amp; VLOOKUP(Audit!C722,$V$13:$AE$22,3,FALSE) &amp;IF(Audit!C722=10,Audit!V722&amp;Audit!W722,"")</f>
        <v>#N/A</v>
      </c>
      <c r="E1957" s="17" t="e">
        <f>VLOOKUP(Audit!D722,$V$3:$AE$12,4,FALSE)&amp; Audit!T722 &amp; VLOOKUP(Audit!D722,$V$13:$AE$22,4,FALSE)&amp; IF(Audit!D722=10,Audit!V722&amp;Audit!W722,"")</f>
        <v>#N/A</v>
      </c>
      <c r="F1957" s="17" t="e">
        <f>VLOOKUP(Audit!E722,$V$3:$AE$12,5,FALSE) &amp; VLOOKUP(Audit!E722,$V$13:$AE$22,5,FALSE)&amp; IF(Audit!E722=10,Audit!V722&amp;Audit!W722,"")</f>
        <v>#N/A</v>
      </c>
      <c r="G1957" s="17" t="e">
        <f>VLOOKUP(Audit!F722,$V$3:$AE$12,6,FALSE) &amp; VLOOKUP(Audit!F722,$V$13:$AE$22,6,FALSE)&amp; IF(Audit!F722=10,Audit!V722&amp;Audit!W722,"")</f>
        <v>#N/A</v>
      </c>
      <c r="H1957" s="17" t="e">
        <f>VLOOKUP(Audit!G722,$V$3:$AE$12,7,FALSE) &amp; VLOOKUP(Audit!G722,$V$13:$AE$22,7,FALSE)&amp;IF(Audit!G722=10,Audit!V722&amp;Audit!W722,"")</f>
        <v>#N/A</v>
      </c>
      <c r="I1957" s="17" t="e">
        <f>VLOOKUP(Audit!H722,$V$3:$AE$12,8,FALSE) &amp; Audit!U722 &amp; VLOOKUP(Audit!H722,$V$13:$AE$22,8,FALSE)&amp;IF(Audit!H722=10,Audit!V722&amp;Audit!W722,"")</f>
        <v>#N/A</v>
      </c>
      <c r="J1957" s="17" t="e">
        <f>VLOOKUP(Audit!I722,$V$3:$AE$12,9,FALSE) &amp; VLOOKUP(Audit!I722,$V$13:$AE$22,9,FALSE) &amp; IF(Audit!I722=10,Audit!V722&amp;Audit!W722,"") &amp; IF(Audit!I722&lt;&gt;1,U1957,"")</f>
        <v>#N/A</v>
      </c>
      <c r="K1957" s="17" t="e">
        <f>VLOOKUP(Audit!J722,$V$3:$AE$12,10,FALSE) &amp; Audit!S722 &amp; VLOOKUP(Audit!J722,$V$13:$AE$22,10,FALSE) &amp; IF(Audit!J722=10,Audit!V722&amp;Audit!W722,"") &amp; IF(Audit!J722&lt;&gt;1,U1957,"")</f>
        <v>#N/A</v>
      </c>
      <c r="L1957" s="10">
        <f>Audit!K722</f>
        <v>0</v>
      </c>
      <c r="M1957" s="10" t="e">
        <f t="shared" si="911"/>
        <v>#N/A</v>
      </c>
      <c r="N1957" s="10" t="e">
        <f t="shared" si="912"/>
        <v>#N/A</v>
      </c>
      <c r="O1957" s="10" t="e">
        <f t="shared" si="913"/>
        <v>#N/A</v>
      </c>
      <c r="P1957" s="10" t="e">
        <f t="shared" si="914"/>
        <v>#N/A</v>
      </c>
      <c r="Q1957" s="10" t="e">
        <f t="shared" si="915"/>
        <v>#N/A</v>
      </c>
      <c r="R1957" s="10" t="e">
        <f t="shared" si="916"/>
        <v>#N/A</v>
      </c>
      <c r="S1957" s="10" t="e">
        <f t="shared" si="917"/>
        <v>#N/A</v>
      </c>
      <c r="T1957" s="10" t="e">
        <f t="shared" si="918"/>
        <v>#N/A</v>
      </c>
      <c r="U1957" s="17" t="str">
        <f>IF(Audit!M722="","",VLOOKUP(Audit!M722,$W$26:$X$35,2,FALSE)) &amp; Audit!N722 &amp; IF(Audit!O722="","",IF(Audit!N722&lt;=1.4,VLOOKUP(Audit!O722,$W$38:X2002,2,FALSE),VLOOKUP(Audit!O722,$W$51:$X$61,2,FALSE))) &amp; IF(Audit!P722="","",VLOOKUP(Audit!P722,$Y$26:$Z$35,2,FALSE) &amp; Audit!Q722 &amp; IF(Audit!O722="","",IF(Audit!Q722&lt;=1.4,VLOOKUP(Audit!R722,$Y$38:$Z$48,2,FALSE),VLOOKUP(Audit!R722,$Y$51:$Z$61,2,FALSE))))</f>
        <v/>
      </c>
      <c r="V1957" s="21"/>
      <c r="AH1957" s="49">
        <f>Audit!A722</f>
        <v>0</v>
      </c>
      <c r="AI1957" s="50" t="e">
        <f>VLOOKUP(Audit!B722,$V$3:$AE$12,2,FALSE)&amp; IF(Audit!B722=10,Audit!V722,"")</f>
        <v>#N/A</v>
      </c>
      <c r="AJ1957" s="50" t="e">
        <f>VLOOKUP(Audit!B722,$V$13:$AE$22,2,FALSE)&amp; IF(Audit!B722=10,Audit!W722,"")</f>
        <v>#N/A</v>
      </c>
      <c r="AK1957" s="47" t="e">
        <f t="shared" si="919"/>
        <v>#N/A</v>
      </c>
      <c r="AL1957" s="50" t="e">
        <f>VLOOKUP(Audit!C722,$V$3:$AE$12,3,FALSE)&amp; IF(Audit!C722=10,Audit!V722,"")</f>
        <v>#N/A</v>
      </c>
      <c r="AM1957" s="50" t="e">
        <f>VLOOKUP(Audit!C722,$V$13:$AE$22,3,FALSE)&amp; IF(Audit!C722=10,Audit!W722,"")</f>
        <v>#N/A</v>
      </c>
      <c r="AN1957" s="47" t="e">
        <f t="shared" si="920"/>
        <v>#N/A</v>
      </c>
      <c r="AO1957" s="50" t="e">
        <f>VLOOKUP(Audit!D722,$V$3:$AE$12,4,FALSE) &amp;  Audit!T722 &amp; IF(Audit!D722=10,Audit!V722,"")</f>
        <v>#N/A</v>
      </c>
      <c r="AP1957" s="50" t="e">
        <f>VLOOKUP(Audit!D722,$V$13:$AE$22,4,FALSE)&amp; IF(Audit!D722=10,Audit!W722,"")</f>
        <v>#N/A</v>
      </c>
      <c r="AQ1957" s="47" t="e">
        <f t="shared" si="921"/>
        <v>#N/A</v>
      </c>
      <c r="AR1957" s="50" t="e">
        <f>VLOOKUP(Audit!E722,$V$3:$AE$12,5,FALSE)&amp; IF(Audit!E722=10,Audit!V722,"")</f>
        <v>#N/A</v>
      </c>
      <c r="AS1957" s="50" t="e">
        <f>VLOOKUP(Audit!E722,$V$13:$AE$22,5,FALSE)&amp; IF(Audit!E722=10,Audit!W722,"")</f>
        <v>#N/A</v>
      </c>
      <c r="AT1957" s="47" t="e">
        <f t="shared" si="922"/>
        <v>#N/A</v>
      </c>
      <c r="AU1957" s="50" t="e">
        <f>VLOOKUP(Audit!F722,$V$3:$AE$12,6,FALSE)&amp; IF(Audit!F722=10,Audit!V722,"")</f>
        <v>#N/A</v>
      </c>
      <c r="AV1957" s="50" t="e">
        <f>VLOOKUP(Audit!F722,$V$13:$AE$22,6,FALSE)&amp; IF(Audit!F722=10,Audit!W722,"")</f>
        <v>#N/A</v>
      </c>
      <c r="AW1957" s="47" t="e">
        <f t="shared" si="923"/>
        <v>#N/A</v>
      </c>
      <c r="AX1957" s="50" t="e">
        <f>VLOOKUP(Audit!G722,$V$3:$AE$12,7,FALSE)&amp; IF(Audit!G722=10,Audit!V722,"")</f>
        <v>#N/A</v>
      </c>
      <c r="AY1957" s="50" t="e">
        <f>VLOOKUP(Audit!G722,$V$13:$AE$22,7,FALSE) &amp; IF(Audit!G722=10,Audit!W722,"")</f>
        <v>#N/A</v>
      </c>
      <c r="AZ1957" s="47" t="e">
        <f t="shared" si="924"/>
        <v>#N/A</v>
      </c>
      <c r="BA1957" s="50" t="e">
        <f>VLOOKUP(Audit!H722,$V$3:$AE$12,8,FALSE)&amp; Audit!U722 &amp; IF(Audit!H722=10,Audit!V722,"")</f>
        <v>#N/A</v>
      </c>
      <c r="BB1957" s="50" t="e">
        <f>VLOOKUP(Audit!H722,$V$13:$AE$22,8,FALSE) &amp; IF(Audit!H722=10,Audit!W722,"")</f>
        <v>#N/A</v>
      </c>
      <c r="BC1957" s="47" t="e">
        <f t="shared" si="925"/>
        <v>#N/A</v>
      </c>
      <c r="BD1957" s="50" t="e">
        <f>VLOOKUP(Audit!I722,$V$3:$AE$12,9,FALSE)&amp; IF(Audit!I722=10,Audit!V722,"")</f>
        <v>#N/A</v>
      </c>
      <c r="BE1957" s="50" t="e">
        <f>VLOOKUP(Audit!I722,$V$13:$AE$22,9,FALSE) &amp; IF(Audit!I722=10,Audit!W722,"") &amp; IF(Audit!I722&lt;&gt;1,U1957,"")</f>
        <v>#N/A</v>
      </c>
      <c r="BF1957" s="47" t="e">
        <f t="shared" si="926"/>
        <v>#N/A</v>
      </c>
      <c r="BG1957" s="50" t="e">
        <f>VLOOKUP(Audit!J722,$V$3:$AE$12,10,FALSE) &amp; Audit!S722 &amp; IF(Audit!J722=10,Audit!V722,"")</f>
        <v>#N/A</v>
      </c>
      <c r="BH1957" s="50" t="e">
        <f>VLOOKUP(Audit!J722,$V$13:$AE$22,10,FALSE) &amp; IF(Audit!J722=10,Audit!W722,"") &amp; IF(Audit!J722&lt;&gt;1,U1957,"")</f>
        <v>#N/A</v>
      </c>
      <c r="BI1957" s="47" t="e">
        <f t="shared" si="927"/>
        <v>#N/A</v>
      </c>
      <c r="BJ1957" s="48" t="str">
        <f t="shared" si="928"/>
        <v/>
      </c>
      <c r="BK1957" s="48" t="str">
        <f t="shared" si="929"/>
        <v/>
      </c>
      <c r="BL1957" s="48" t="str">
        <f t="shared" si="930"/>
        <v/>
      </c>
      <c r="BM1957" s="48" t="str">
        <f t="shared" si="931"/>
        <v/>
      </c>
      <c r="BN1957" s="48" t="str">
        <f t="shared" si="932"/>
        <v/>
      </c>
      <c r="BO1957" s="48" t="str">
        <f t="shared" si="933"/>
        <v/>
      </c>
      <c r="BP1957" s="48" t="str">
        <f t="shared" si="934"/>
        <v/>
      </c>
      <c r="BQ1957" s="48" t="str">
        <f t="shared" si="935"/>
        <v/>
      </c>
      <c r="BR1957" s="48" t="str">
        <f t="shared" si="936"/>
        <v/>
      </c>
      <c r="BS1957" s="48" t="str">
        <f t="shared" si="937"/>
        <v/>
      </c>
      <c r="BT1957" s="48" t="str">
        <f t="shared" si="938"/>
        <v/>
      </c>
      <c r="BU1957" s="48" t="str">
        <f t="shared" si="939"/>
        <v/>
      </c>
    </row>
    <row r="1958" spans="1:73">
      <c r="A1958" s="10">
        <f>Audit!A723</f>
        <v>0</v>
      </c>
      <c r="B1958" s="10" t="e">
        <f t="shared" si="910"/>
        <v>#N/A</v>
      </c>
      <c r="C1958" s="17" t="e">
        <f>VLOOKUP(Audit!B723,$V$3:$AE$12,2,FALSE) &amp; VLOOKUP(Audit!B723,$V$13:$AE$22,2,FALSE)&amp; IF(Audit!B723=10,Audit!V723&amp;Audit!W723,"")</f>
        <v>#N/A</v>
      </c>
      <c r="D1958" s="17" t="e">
        <f>VLOOKUP(Audit!C723,$V$3:$AE$12,3,FALSE) &amp; VLOOKUP(Audit!C723,$V$13:$AE$22,3,FALSE) &amp;IF(Audit!C723=10,Audit!V723&amp;Audit!W723,"")</f>
        <v>#N/A</v>
      </c>
      <c r="E1958" s="17" t="e">
        <f>VLOOKUP(Audit!D723,$V$3:$AE$12,4,FALSE)&amp; Audit!T723 &amp; VLOOKUP(Audit!D723,$V$13:$AE$22,4,FALSE)&amp; IF(Audit!D723=10,Audit!V723&amp;Audit!W723,"")</f>
        <v>#N/A</v>
      </c>
      <c r="F1958" s="17" t="e">
        <f>VLOOKUP(Audit!E723,$V$3:$AE$12,5,FALSE) &amp; VLOOKUP(Audit!E723,$V$13:$AE$22,5,FALSE)&amp; IF(Audit!E723=10,Audit!V723&amp;Audit!W723,"")</f>
        <v>#N/A</v>
      </c>
      <c r="G1958" s="17" t="e">
        <f>VLOOKUP(Audit!F723,$V$3:$AE$12,6,FALSE) &amp; VLOOKUP(Audit!F723,$V$13:$AE$22,6,FALSE)&amp; IF(Audit!F723=10,Audit!V723&amp;Audit!W723,"")</f>
        <v>#N/A</v>
      </c>
      <c r="H1958" s="17" t="e">
        <f>VLOOKUP(Audit!G723,$V$3:$AE$12,7,FALSE) &amp; VLOOKUP(Audit!G723,$V$13:$AE$22,7,FALSE)&amp;IF(Audit!G723=10,Audit!V723&amp;Audit!W723,"")</f>
        <v>#N/A</v>
      </c>
      <c r="I1958" s="17" t="e">
        <f>VLOOKUP(Audit!H723,$V$3:$AE$12,8,FALSE) &amp; Audit!U723 &amp; VLOOKUP(Audit!H723,$V$13:$AE$22,8,FALSE)&amp;IF(Audit!H723=10,Audit!V723&amp;Audit!W723,"")</f>
        <v>#N/A</v>
      </c>
      <c r="J1958" s="17" t="e">
        <f>VLOOKUP(Audit!I723,$V$3:$AE$12,9,FALSE) &amp; VLOOKUP(Audit!I723,$V$13:$AE$22,9,FALSE) &amp; IF(Audit!I723=10,Audit!V723&amp;Audit!W723,"") &amp; IF(Audit!I723&lt;&gt;1,U1958,"")</f>
        <v>#N/A</v>
      </c>
      <c r="K1958" s="17" t="e">
        <f>VLOOKUP(Audit!J723,$V$3:$AE$12,10,FALSE) &amp; Audit!S723 &amp; VLOOKUP(Audit!J723,$V$13:$AE$22,10,FALSE) &amp; IF(Audit!J723=10,Audit!V723&amp;Audit!W723,"") &amp; IF(Audit!J723&lt;&gt;1,U1958,"")</f>
        <v>#N/A</v>
      </c>
      <c r="L1958" s="10">
        <f>Audit!K723</f>
        <v>0</v>
      </c>
      <c r="M1958" s="10" t="e">
        <f t="shared" si="911"/>
        <v>#N/A</v>
      </c>
      <c r="N1958" s="10" t="e">
        <f t="shared" si="912"/>
        <v>#N/A</v>
      </c>
      <c r="O1958" s="10" t="e">
        <f t="shared" si="913"/>
        <v>#N/A</v>
      </c>
      <c r="P1958" s="10" t="e">
        <f t="shared" si="914"/>
        <v>#N/A</v>
      </c>
      <c r="Q1958" s="10" t="e">
        <f t="shared" si="915"/>
        <v>#N/A</v>
      </c>
      <c r="R1958" s="10" t="e">
        <f t="shared" si="916"/>
        <v>#N/A</v>
      </c>
      <c r="S1958" s="10" t="e">
        <f t="shared" si="917"/>
        <v>#N/A</v>
      </c>
      <c r="T1958" s="10" t="e">
        <f t="shared" si="918"/>
        <v>#N/A</v>
      </c>
      <c r="U1958" s="17" t="str">
        <f>IF(Audit!M723="","",VLOOKUP(Audit!M723,$W$26:$X$35,2,FALSE)) &amp; Audit!N723 &amp; IF(Audit!O723="","",IF(Audit!N723&lt;=1.4,VLOOKUP(Audit!O723,$W$38:X2003,2,FALSE),VLOOKUP(Audit!O723,$W$51:$X$61,2,FALSE))) &amp; IF(Audit!P723="","",VLOOKUP(Audit!P723,$Y$26:$Z$35,2,FALSE) &amp; Audit!Q723 &amp; IF(Audit!O723="","",IF(Audit!Q723&lt;=1.4,VLOOKUP(Audit!R723,$Y$38:$Z$48,2,FALSE),VLOOKUP(Audit!R723,$Y$51:$Z$61,2,FALSE))))</f>
        <v/>
      </c>
      <c r="V1958" s="21"/>
      <c r="AH1958" s="49">
        <f>Audit!A723</f>
        <v>0</v>
      </c>
      <c r="AI1958" s="50" t="e">
        <f>VLOOKUP(Audit!B723,$V$3:$AE$12,2,FALSE)&amp; IF(Audit!B723=10,Audit!V723,"")</f>
        <v>#N/A</v>
      </c>
      <c r="AJ1958" s="50" t="e">
        <f>VLOOKUP(Audit!B723,$V$13:$AE$22,2,FALSE)&amp; IF(Audit!B723=10,Audit!W723,"")</f>
        <v>#N/A</v>
      </c>
      <c r="AK1958" s="47" t="e">
        <f t="shared" si="919"/>
        <v>#N/A</v>
      </c>
      <c r="AL1958" s="50" t="e">
        <f>VLOOKUP(Audit!C723,$V$3:$AE$12,3,FALSE)&amp; IF(Audit!C723=10,Audit!V723,"")</f>
        <v>#N/A</v>
      </c>
      <c r="AM1958" s="50" t="e">
        <f>VLOOKUP(Audit!C723,$V$13:$AE$22,3,FALSE)&amp; IF(Audit!C723=10,Audit!W723,"")</f>
        <v>#N/A</v>
      </c>
      <c r="AN1958" s="47" t="e">
        <f t="shared" si="920"/>
        <v>#N/A</v>
      </c>
      <c r="AO1958" s="50" t="e">
        <f>VLOOKUP(Audit!D723,$V$3:$AE$12,4,FALSE) &amp;  Audit!T723 &amp; IF(Audit!D723=10,Audit!V723,"")</f>
        <v>#N/A</v>
      </c>
      <c r="AP1958" s="50" t="e">
        <f>VLOOKUP(Audit!D723,$V$13:$AE$22,4,FALSE)&amp; IF(Audit!D723=10,Audit!W723,"")</f>
        <v>#N/A</v>
      </c>
      <c r="AQ1958" s="47" t="e">
        <f t="shared" si="921"/>
        <v>#N/A</v>
      </c>
      <c r="AR1958" s="50" t="e">
        <f>VLOOKUP(Audit!E723,$V$3:$AE$12,5,FALSE)&amp; IF(Audit!E723=10,Audit!V723,"")</f>
        <v>#N/A</v>
      </c>
      <c r="AS1958" s="50" t="e">
        <f>VLOOKUP(Audit!E723,$V$13:$AE$22,5,FALSE)&amp; IF(Audit!E723=10,Audit!W723,"")</f>
        <v>#N/A</v>
      </c>
      <c r="AT1958" s="47" t="e">
        <f t="shared" si="922"/>
        <v>#N/A</v>
      </c>
      <c r="AU1958" s="50" t="e">
        <f>VLOOKUP(Audit!F723,$V$3:$AE$12,6,FALSE)&amp; IF(Audit!F723=10,Audit!V723,"")</f>
        <v>#N/A</v>
      </c>
      <c r="AV1958" s="50" t="e">
        <f>VLOOKUP(Audit!F723,$V$13:$AE$22,6,FALSE)&amp; IF(Audit!F723=10,Audit!W723,"")</f>
        <v>#N/A</v>
      </c>
      <c r="AW1958" s="47" t="e">
        <f t="shared" si="923"/>
        <v>#N/A</v>
      </c>
      <c r="AX1958" s="50" t="e">
        <f>VLOOKUP(Audit!G723,$V$3:$AE$12,7,FALSE)&amp; IF(Audit!G723=10,Audit!V723,"")</f>
        <v>#N/A</v>
      </c>
      <c r="AY1958" s="50" t="e">
        <f>VLOOKUP(Audit!G723,$V$13:$AE$22,7,FALSE) &amp; IF(Audit!G723=10,Audit!W723,"")</f>
        <v>#N/A</v>
      </c>
      <c r="AZ1958" s="47" t="e">
        <f t="shared" si="924"/>
        <v>#N/A</v>
      </c>
      <c r="BA1958" s="50" t="e">
        <f>VLOOKUP(Audit!H723,$V$3:$AE$12,8,FALSE)&amp; Audit!U723 &amp; IF(Audit!H723=10,Audit!V723,"")</f>
        <v>#N/A</v>
      </c>
      <c r="BB1958" s="50" t="e">
        <f>VLOOKUP(Audit!H723,$V$13:$AE$22,8,FALSE) &amp; IF(Audit!H723=10,Audit!W723,"")</f>
        <v>#N/A</v>
      </c>
      <c r="BC1958" s="47" t="e">
        <f t="shared" si="925"/>
        <v>#N/A</v>
      </c>
      <c r="BD1958" s="50" t="e">
        <f>VLOOKUP(Audit!I723,$V$3:$AE$12,9,FALSE)&amp; IF(Audit!I723=10,Audit!V723,"")</f>
        <v>#N/A</v>
      </c>
      <c r="BE1958" s="50" t="e">
        <f>VLOOKUP(Audit!I723,$V$13:$AE$22,9,FALSE) &amp; IF(Audit!I723=10,Audit!W723,"") &amp; IF(Audit!I723&lt;&gt;1,U1958,"")</f>
        <v>#N/A</v>
      </c>
      <c r="BF1958" s="47" t="e">
        <f t="shared" si="926"/>
        <v>#N/A</v>
      </c>
      <c r="BG1958" s="50" t="e">
        <f>VLOOKUP(Audit!J723,$V$3:$AE$12,10,FALSE) &amp; Audit!S723 &amp; IF(Audit!J723=10,Audit!V723,"")</f>
        <v>#N/A</v>
      </c>
      <c r="BH1958" s="50" t="e">
        <f>VLOOKUP(Audit!J723,$V$13:$AE$22,10,FALSE) &amp; IF(Audit!J723=10,Audit!W723,"") &amp; IF(Audit!J723&lt;&gt;1,U1958,"")</f>
        <v>#N/A</v>
      </c>
      <c r="BI1958" s="47" t="e">
        <f t="shared" si="927"/>
        <v>#N/A</v>
      </c>
      <c r="BJ1958" s="48" t="str">
        <f t="shared" si="928"/>
        <v/>
      </c>
      <c r="BK1958" s="48" t="str">
        <f t="shared" si="929"/>
        <v/>
      </c>
      <c r="BL1958" s="48" t="str">
        <f t="shared" si="930"/>
        <v/>
      </c>
      <c r="BM1958" s="48" t="str">
        <f t="shared" si="931"/>
        <v/>
      </c>
      <c r="BN1958" s="48" t="str">
        <f t="shared" si="932"/>
        <v/>
      </c>
      <c r="BO1958" s="48" t="str">
        <f t="shared" si="933"/>
        <v/>
      </c>
      <c r="BP1958" s="48" t="str">
        <f t="shared" si="934"/>
        <v/>
      </c>
      <c r="BQ1958" s="48" t="str">
        <f t="shared" si="935"/>
        <v/>
      </c>
      <c r="BR1958" s="48" t="str">
        <f t="shared" si="936"/>
        <v/>
      </c>
      <c r="BS1958" s="48" t="str">
        <f t="shared" si="937"/>
        <v/>
      </c>
      <c r="BT1958" s="48" t="str">
        <f t="shared" si="938"/>
        <v/>
      </c>
      <c r="BU1958" s="48" t="str">
        <f t="shared" si="939"/>
        <v/>
      </c>
    </row>
    <row r="1959" spans="1:73">
      <c r="A1959" s="10">
        <f>Audit!A724</f>
        <v>0</v>
      </c>
      <c r="B1959" s="10" t="e">
        <f t="shared" si="910"/>
        <v>#N/A</v>
      </c>
      <c r="C1959" s="17" t="e">
        <f>VLOOKUP(Audit!B724,$V$3:$AE$12,2,FALSE) &amp; VLOOKUP(Audit!B724,$V$13:$AE$22,2,FALSE)&amp; IF(Audit!B724=10,Audit!V724&amp;Audit!W724,"")</f>
        <v>#N/A</v>
      </c>
      <c r="D1959" s="17" t="e">
        <f>VLOOKUP(Audit!C724,$V$3:$AE$12,3,FALSE) &amp; VLOOKUP(Audit!C724,$V$13:$AE$22,3,FALSE) &amp;IF(Audit!C724=10,Audit!V724&amp;Audit!W724,"")</f>
        <v>#N/A</v>
      </c>
      <c r="E1959" s="17" t="e">
        <f>VLOOKUP(Audit!D724,$V$3:$AE$12,4,FALSE)&amp; Audit!T724 &amp; VLOOKUP(Audit!D724,$V$13:$AE$22,4,FALSE)&amp; IF(Audit!D724=10,Audit!V724&amp;Audit!W724,"")</f>
        <v>#N/A</v>
      </c>
      <c r="F1959" s="17" t="e">
        <f>VLOOKUP(Audit!E724,$V$3:$AE$12,5,FALSE) &amp; VLOOKUP(Audit!E724,$V$13:$AE$22,5,FALSE)&amp; IF(Audit!E724=10,Audit!V724&amp;Audit!W724,"")</f>
        <v>#N/A</v>
      </c>
      <c r="G1959" s="17" t="e">
        <f>VLOOKUP(Audit!F724,$V$3:$AE$12,6,FALSE) &amp; VLOOKUP(Audit!F724,$V$13:$AE$22,6,FALSE)&amp; IF(Audit!F724=10,Audit!V724&amp;Audit!W724,"")</f>
        <v>#N/A</v>
      </c>
      <c r="H1959" s="17" t="e">
        <f>VLOOKUP(Audit!G724,$V$3:$AE$12,7,FALSE) &amp; VLOOKUP(Audit!G724,$V$13:$AE$22,7,FALSE)&amp;IF(Audit!G724=10,Audit!V724&amp;Audit!W724,"")</f>
        <v>#N/A</v>
      </c>
      <c r="I1959" s="17" t="e">
        <f>VLOOKUP(Audit!H724,$V$3:$AE$12,8,FALSE) &amp; Audit!U724 &amp; VLOOKUP(Audit!H724,$V$13:$AE$22,8,FALSE)&amp;IF(Audit!H724=10,Audit!V724&amp;Audit!W724,"")</f>
        <v>#N/A</v>
      </c>
      <c r="J1959" s="17" t="e">
        <f>VLOOKUP(Audit!I724,$V$3:$AE$12,9,FALSE) &amp; VLOOKUP(Audit!I724,$V$13:$AE$22,9,FALSE) &amp; IF(Audit!I724=10,Audit!V724&amp;Audit!W724,"") &amp; IF(Audit!I724&lt;&gt;1,U1959,"")</f>
        <v>#N/A</v>
      </c>
      <c r="K1959" s="17" t="e">
        <f>VLOOKUP(Audit!J724,$V$3:$AE$12,10,FALSE) &amp; Audit!S724 &amp; VLOOKUP(Audit!J724,$V$13:$AE$22,10,FALSE) &amp; IF(Audit!J724=10,Audit!V724&amp;Audit!W724,"") &amp; IF(Audit!J724&lt;&gt;1,U1959,"")</f>
        <v>#N/A</v>
      </c>
      <c r="L1959" s="10">
        <f>Audit!K724</f>
        <v>0</v>
      </c>
      <c r="M1959" s="10" t="e">
        <f t="shared" si="911"/>
        <v>#N/A</v>
      </c>
      <c r="N1959" s="10" t="e">
        <f t="shared" si="912"/>
        <v>#N/A</v>
      </c>
      <c r="O1959" s="10" t="e">
        <f t="shared" si="913"/>
        <v>#N/A</v>
      </c>
      <c r="P1959" s="10" t="e">
        <f t="shared" si="914"/>
        <v>#N/A</v>
      </c>
      <c r="Q1959" s="10" t="e">
        <f t="shared" si="915"/>
        <v>#N/A</v>
      </c>
      <c r="R1959" s="10" t="e">
        <f t="shared" si="916"/>
        <v>#N/A</v>
      </c>
      <c r="S1959" s="10" t="e">
        <f t="shared" si="917"/>
        <v>#N/A</v>
      </c>
      <c r="T1959" s="10" t="e">
        <f t="shared" si="918"/>
        <v>#N/A</v>
      </c>
      <c r="U1959" s="17" t="str">
        <f>IF(Audit!M724="","",VLOOKUP(Audit!M724,$W$26:$X$35,2,FALSE)) &amp; Audit!N724 &amp; IF(Audit!O724="","",IF(Audit!N724&lt;=1.4,VLOOKUP(Audit!O724,$W$38:X2004,2,FALSE),VLOOKUP(Audit!O724,$W$51:$X$61,2,FALSE))) &amp; IF(Audit!P724="","",VLOOKUP(Audit!P724,$Y$26:$Z$35,2,FALSE) &amp; Audit!Q724 &amp; IF(Audit!O724="","",IF(Audit!Q724&lt;=1.4,VLOOKUP(Audit!R724,$Y$38:$Z$48,2,FALSE),VLOOKUP(Audit!R724,$Y$51:$Z$61,2,FALSE))))</f>
        <v/>
      </c>
      <c r="V1959" s="21"/>
      <c r="AH1959" s="49">
        <f>Audit!A724</f>
        <v>0</v>
      </c>
      <c r="AI1959" s="50" t="e">
        <f>VLOOKUP(Audit!B724,$V$3:$AE$12,2,FALSE)&amp; IF(Audit!B724=10,Audit!V724,"")</f>
        <v>#N/A</v>
      </c>
      <c r="AJ1959" s="50" t="e">
        <f>VLOOKUP(Audit!B724,$V$13:$AE$22,2,FALSE)&amp; IF(Audit!B724=10,Audit!W724,"")</f>
        <v>#N/A</v>
      </c>
      <c r="AK1959" s="47" t="e">
        <f t="shared" si="919"/>
        <v>#N/A</v>
      </c>
      <c r="AL1959" s="50" t="e">
        <f>VLOOKUP(Audit!C724,$V$3:$AE$12,3,FALSE)&amp; IF(Audit!C724=10,Audit!V724,"")</f>
        <v>#N/A</v>
      </c>
      <c r="AM1959" s="50" t="e">
        <f>VLOOKUP(Audit!C724,$V$13:$AE$22,3,FALSE)&amp; IF(Audit!C724=10,Audit!W724,"")</f>
        <v>#N/A</v>
      </c>
      <c r="AN1959" s="47" t="e">
        <f t="shared" si="920"/>
        <v>#N/A</v>
      </c>
      <c r="AO1959" s="50" t="e">
        <f>VLOOKUP(Audit!D724,$V$3:$AE$12,4,FALSE) &amp;  Audit!T724 &amp; IF(Audit!D724=10,Audit!V724,"")</f>
        <v>#N/A</v>
      </c>
      <c r="AP1959" s="50" t="e">
        <f>VLOOKUP(Audit!D724,$V$13:$AE$22,4,FALSE)&amp; IF(Audit!D724=10,Audit!W724,"")</f>
        <v>#N/A</v>
      </c>
      <c r="AQ1959" s="47" t="e">
        <f t="shared" si="921"/>
        <v>#N/A</v>
      </c>
      <c r="AR1959" s="50" t="e">
        <f>VLOOKUP(Audit!E724,$V$3:$AE$12,5,FALSE)&amp; IF(Audit!E724=10,Audit!V724,"")</f>
        <v>#N/A</v>
      </c>
      <c r="AS1959" s="50" t="e">
        <f>VLOOKUP(Audit!E724,$V$13:$AE$22,5,FALSE)&amp; IF(Audit!E724=10,Audit!W724,"")</f>
        <v>#N/A</v>
      </c>
      <c r="AT1959" s="47" t="e">
        <f t="shared" si="922"/>
        <v>#N/A</v>
      </c>
      <c r="AU1959" s="50" t="e">
        <f>VLOOKUP(Audit!F724,$V$3:$AE$12,6,FALSE)&amp; IF(Audit!F724=10,Audit!V724,"")</f>
        <v>#N/A</v>
      </c>
      <c r="AV1959" s="50" t="e">
        <f>VLOOKUP(Audit!F724,$V$13:$AE$22,6,FALSE)&amp; IF(Audit!F724=10,Audit!W724,"")</f>
        <v>#N/A</v>
      </c>
      <c r="AW1959" s="47" t="e">
        <f t="shared" si="923"/>
        <v>#N/A</v>
      </c>
      <c r="AX1959" s="50" t="e">
        <f>VLOOKUP(Audit!G724,$V$3:$AE$12,7,FALSE)&amp; IF(Audit!G724=10,Audit!V724,"")</f>
        <v>#N/A</v>
      </c>
      <c r="AY1959" s="50" t="e">
        <f>VLOOKUP(Audit!G724,$V$13:$AE$22,7,FALSE) &amp; IF(Audit!G724=10,Audit!W724,"")</f>
        <v>#N/A</v>
      </c>
      <c r="AZ1959" s="47" t="e">
        <f t="shared" si="924"/>
        <v>#N/A</v>
      </c>
      <c r="BA1959" s="50" t="e">
        <f>VLOOKUP(Audit!H724,$V$3:$AE$12,8,FALSE)&amp; Audit!U724 &amp; IF(Audit!H724=10,Audit!V724,"")</f>
        <v>#N/A</v>
      </c>
      <c r="BB1959" s="50" t="e">
        <f>VLOOKUP(Audit!H724,$V$13:$AE$22,8,FALSE) &amp; IF(Audit!H724=10,Audit!W724,"")</f>
        <v>#N/A</v>
      </c>
      <c r="BC1959" s="47" t="e">
        <f t="shared" si="925"/>
        <v>#N/A</v>
      </c>
      <c r="BD1959" s="50" t="e">
        <f>VLOOKUP(Audit!I724,$V$3:$AE$12,9,FALSE)&amp; IF(Audit!I724=10,Audit!V724,"")</f>
        <v>#N/A</v>
      </c>
      <c r="BE1959" s="50" t="e">
        <f>VLOOKUP(Audit!I724,$V$13:$AE$22,9,FALSE) &amp; IF(Audit!I724=10,Audit!W724,"") &amp; IF(Audit!I724&lt;&gt;1,U1959,"")</f>
        <v>#N/A</v>
      </c>
      <c r="BF1959" s="47" t="e">
        <f t="shared" si="926"/>
        <v>#N/A</v>
      </c>
      <c r="BG1959" s="50" t="e">
        <f>VLOOKUP(Audit!J724,$V$3:$AE$12,10,FALSE) &amp; Audit!S724 &amp; IF(Audit!J724=10,Audit!V724,"")</f>
        <v>#N/A</v>
      </c>
      <c r="BH1959" s="50" t="e">
        <f>VLOOKUP(Audit!J724,$V$13:$AE$22,10,FALSE) &amp; IF(Audit!J724=10,Audit!W724,"") &amp; IF(Audit!J724&lt;&gt;1,U1959,"")</f>
        <v>#N/A</v>
      </c>
      <c r="BI1959" s="47" t="e">
        <f t="shared" si="927"/>
        <v>#N/A</v>
      </c>
      <c r="BJ1959" s="48" t="str">
        <f t="shared" si="928"/>
        <v/>
      </c>
      <c r="BK1959" s="48" t="str">
        <f t="shared" si="929"/>
        <v/>
      </c>
      <c r="BL1959" s="48" t="str">
        <f t="shared" si="930"/>
        <v/>
      </c>
      <c r="BM1959" s="48" t="str">
        <f t="shared" si="931"/>
        <v/>
      </c>
      <c r="BN1959" s="48" t="str">
        <f t="shared" si="932"/>
        <v/>
      </c>
      <c r="BO1959" s="48" t="str">
        <f t="shared" si="933"/>
        <v/>
      </c>
      <c r="BP1959" s="48" t="str">
        <f t="shared" si="934"/>
        <v/>
      </c>
      <c r="BQ1959" s="48" t="str">
        <f t="shared" si="935"/>
        <v/>
      </c>
      <c r="BR1959" s="48" t="str">
        <f t="shared" si="936"/>
        <v/>
      </c>
      <c r="BS1959" s="48" t="str">
        <f t="shared" si="937"/>
        <v/>
      </c>
      <c r="BT1959" s="48" t="str">
        <f t="shared" si="938"/>
        <v/>
      </c>
      <c r="BU1959" s="48" t="str">
        <f t="shared" si="939"/>
        <v/>
      </c>
    </row>
    <row r="1960" spans="1:73">
      <c r="A1960" s="10">
        <f>Audit!A725</f>
        <v>0</v>
      </c>
      <c r="B1960" s="10" t="e">
        <f t="shared" si="910"/>
        <v>#N/A</v>
      </c>
      <c r="C1960" s="17" t="e">
        <f>VLOOKUP(Audit!B725,$V$3:$AE$12,2,FALSE) &amp; VLOOKUP(Audit!B725,$V$13:$AE$22,2,FALSE)&amp; IF(Audit!B725=10,Audit!V725&amp;Audit!W725,"")</f>
        <v>#N/A</v>
      </c>
      <c r="D1960" s="17" t="e">
        <f>VLOOKUP(Audit!C725,$V$3:$AE$12,3,FALSE) &amp; VLOOKUP(Audit!C725,$V$13:$AE$22,3,FALSE) &amp;IF(Audit!C725=10,Audit!V725&amp;Audit!W725,"")</f>
        <v>#N/A</v>
      </c>
      <c r="E1960" s="17" t="e">
        <f>VLOOKUP(Audit!D725,$V$3:$AE$12,4,FALSE)&amp; Audit!T725 &amp; VLOOKUP(Audit!D725,$V$13:$AE$22,4,FALSE)&amp; IF(Audit!D725=10,Audit!V725&amp;Audit!W725,"")</f>
        <v>#N/A</v>
      </c>
      <c r="F1960" s="17" t="e">
        <f>VLOOKUP(Audit!E725,$V$3:$AE$12,5,FALSE) &amp; VLOOKUP(Audit!E725,$V$13:$AE$22,5,FALSE)&amp; IF(Audit!E725=10,Audit!V725&amp;Audit!W725,"")</f>
        <v>#N/A</v>
      </c>
      <c r="G1960" s="17" t="e">
        <f>VLOOKUP(Audit!F725,$V$3:$AE$12,6,FALSE) &amp; VLOOKUP(Audit!F725,$V$13:$AE$22,6,FALSE)&amp; IF(Audit!F725=10,Audit!V725&amp;Audit!W725,"")</f>
        <v>#N/A</v>
      </c>
      <c r="H1960" s="17" t="e">
        <f>VLOOKUP(Audit!G725,$V$3:$AE$12,7,FALSE) &amp; VLOOKUP(Audit!G725,$V$13:$AE$22,7,FALSE)&amp;IF(Audit!G725=10,Audit!V725&amp;Audit!W725,"")</f>
        <v>#N/A</v>
      </c>
      <c r="I1960" s="17" t="e">
        <f>VLOOKUP(Audit!H725,$V$3:$AE$12,8,FALSE) &amp; Audit!U725 &amp; VLOOKUP(Audit!H725,$V$13:$AE$22,8,FALSE)&amp;IF(Audit!H725=10,Audit!V725&amp;Audit!W725,"")</f>
        <v>#N/A</v>
      </c>
      <c r="J1960" s="17" t="e">
        <f>VLOOKUP(Audit!I725,$V$3:$AE$12,9,FALSE) &amp; VLOOKUP(Audit!I725,$V$13:$AE$22,9,FALSE) &amp; IF(Audit!I725=10,Audit!V725&amp;Audit!W725,"") &amp; IF(Audit!I725&lt;&gt;1,U1960,"")</f>
        <v>#N/A</v>
      </c>
      <c r="K1960" s="17" t="e">
        <f>VLOOKUP(Audit!J725,$V$3:$AE$12,10,FALSE) &amp; Audit!S725 &amp; VLOOKUP(Audit!J725,$V$13:$AE$22,10,FALSE) &amp; IF(Audit!J725=10,Audit!V725&amp;Audit!W725,"") &amp; IF(Audit!J725&lt;&gt;1,U1960,"")</f>
        <v>#N/A</v>
      </c>
      <c r="L1960" s="10">
        <f>Audit!K725</f>
        <v>0</v>
      </c>
      <c r="M1960" s="10" t="e">
        <f t="shared" si="911"/>
        <v>#N/A</v>
      </c>
      <c r="N1960" s="10" t="e">
        <f t="shared" si="912"/>
        <v>#N/A</v>
      </c>
      <c r="O1960" s="10" t="e">
        <f t="shared" si="913"/>
        <v>#N/A</v>
      </c>
      <c r="P1960" s="10" t="e">
        <f t="shared" si="914"/>
        <v>#N/A</v>
      </c>
      <c r="Q1960" s="10" t="e">
        <f t="shared" si="915"/>
        <v>#N/A</v>
      </c>
      <c r="R1960" s="10" t="e">
        <f t="shared" si="916"/>
        <v>#N/A</v>
      </c>
      <c r="S1960" s="10" t="e">
        <f t="shared" si="917"/>
        <v>#N/A</v>
      </c>
      <c r="T1960" s="10" t="e">
        <f t="shared" si="918"/>
        <v>#N/A</v>
      </c>
      <c r="U1960" s="17" t="str">
        <f>IF(Audit!M725="","",VLOOKUP(Audit!M725,$W$26:$X$35,2,FALSE)) &amp; Audit!N725 &amp; IF(Audit!O725="","",IF(Audit!N725&lt;=1.4,VLOOKUP(Audit!O725,$W$38:X2005,2,FALSE),VLOOKUP(Audit!O725,$W$51:$X$61,2,FALSE))) &amp; IF(Audit!P725="","",VLOOKUP(Audit!P725,$Y$26:$Z$35,2,FALSE) &amp; Audit!Q725 &amp; IF(Audit!O725="","",IF(Audit!Q725&lt;=1.4,VLOOKUP(Audit!R725,$Y$38:$Z$48,2,FALSE),VLOOKUP(Audit!R725,$Y$51:$Z$61,2,FALSE))))</f>
        <v/>
      </c>
      <c r="V1960" s="21"/>
      <c r="AH1960" s="49">
        <f>Audit!A725</f>
        <v>0</v>
      </c>
      <c r="AI1960" s="50" t="e">
        <f>VLOOKUP(Audit!B725,$V$3:$AE$12,2,FALSE)&amp; IF(Audit!B725=10,Audit!V725,"")</f>
        <v>#N/A</v>
      </c>
      <c r="AJ1960" s="50" t="e">
        <f>VLOOKUP(Audit!B725,$V$13:$AE$22,2,FALSE)&amp; IF(Audit!B725=10,Audit!W725,"")</f>
        <v>#N/A</v>
      </c>
      <c r="AK1960" s="47" t="e">
        <f t="shared" si="919"/>
        <v>#N/A</v>
      </c>
      <c r="AL1960" s="50" t="e">
        <f>VLOOKUP(Audit!C725,$V$3:$AE$12,3,FALSE)&amp; IF(Audit!C725=10,Audit!V725,"")</f>
        <v>#N/A</v>
      </c>
      <c r="AM1960" s="50" t="e">
        <f>VLOOKUP(Audit!C725,$V$13:$AE$22,3,FALSE)&amp; IF(Audit!C725=10,Audit!W725,"")</f>
        <v>#N/A</v>
      </c>
      <c r="AN1960" s="47" t="e">
        <f t="shared" si="920"/>
        <v>#N/A</v>
      </c>
      <c r="AO1960" s="50" t="e">
        <f>VLOOKUP(Audit!D725,$V$3:$AE$12,4,FALSE) &amp;  Audit!T725 &amp; IF(Audit!D725=10,Audit!V725,"")</f>
        <v>#N/A</v>
      </c>
      <c r="AP1960" s="50" t="e">
        <f>VLOOKUP(Audit!D725,$V$13:$AE$22,4,FALSE)&amp; IF(Audit!D725=10,Audit!W725,"")</f>
        <v>#N/A</v>
      </c>
      <c r="AQ1960" s="47" t="e">
        <f t="shared" si="921"/>
        <v>#N/A</v>
      </c>
      <c r="AR1960" s="50" t="e">
        <f>VLOOKUP(Audit!E725,$V$3:$AE$12,5,FALSE)&amp; IF(Audit!E725=10,Audit!V725,"")</f>
        <v>#N/A</v>
      </c>
      <c r="AS1960" s="50" t="e">
        <f>VLOOKUP(Audit!E725,$V$13:$AE$22,5,FALSE)&amp; IF(Audit!E725=10,Audit!W725,"")</f>
        <v>#N/A</v>
      </c>
      <c r="AT1960" s="47" t="e">
        <f t="shared" si="922"/>
        <v>#N/A</v>
      </c>
      <c r="AU1960" s="50" t="e">
        <f>VLOOKUP(Audit!F725,$V$3:$AE$12,6,FALSE)&amp; IF(Audit!F725=10,Audit!V725,"")</f>
        <v>#N/A</v>
      </c>
      <c r="AV1960" s="50" t="e">
        <f>VLOOKUP(Audit!F725,$V$13:$AE$22,6,FALSE)&amp; IF(Audit!F725=10,Audit!W725,"")</f>
        <v>#N/A</v>
      </c>
      <c r="AW1960" s="47" t="e">
        <f t="shared" si="923"/>
        <v>#N/A</v>
      </c>
      <c r="AX1960" s="50" t="e">
        <f>VLOOKUP(Audit!G725,$V$3:$AE$12,7,FALSE)&amp; IF(Audit!G725=10,Audit!V725,"")</f>
        <v>#N/A</v>
      </c>
      <c r="AY1960" s="50" t="e">
        <f>VLOOKUP(Audit!G725,$V$13:$AE$22,7,FALSE) &amp; IF(Audit!G725=10,Audit!W725,"")</f>
        <v>#N/A</v>
      </c>
      <c r="AZ1960" s="47" t="e">
        <f t="shared" si="924"/>
        <v>#N/A</v>
      </c>
      <c r="BA1960" s="50" t="e">
        <f>VLOOKUP(Audit!H725,$V$3:$AE$12,8,FALSE)&amp; Audit!U725 &amp; IF(Audit!H725=10,Audit!V725,"")</f>
        <v>#N/A</v>
      </c>
      <c r="BB1960" s="50" t="e">
        <f>VLOOKUP(Audit!H725,$V$13:$AE$22,8,FALSE) &amp; IF(Audit!H725=10,Audit!W725,"")</f>
        <v>#N/A</v>
      </c>
      <c r="BC1960" s="47" t="e">
        <f t="shared" si="925"/>
        <v>#N/A</v>
      </c>
      <c r="BD1960" s="50" t="e">
        <f>VLOOKUP(Audit!I725,$V$3:$AE$12,9,FALSE)&amp; IF(Audit!I725=10,Audit!V725,"")</f>
        <v>#N/A</v>
      </c>
      <c r="BE1960" s="50" t="e">
        <f>VLOOKUP(Audit!I725,$V$13:$AE$22,9,FALSE) &amp; IF(Audit!I725=10,Audit!W725,"") &amp; IF(Audit!I725&lt;&gt;1,U1960,"")</f>
        <v>#N/A</v>
      </c>
      <c r="BF1960" s="47" t="e">
        <f t="shared" si="926"/>
        <v>#N/A</v>
      </c>
      <c r="BG1960" s="50" t="e">
        <f>VLOOKUP(Audit!J725,$V$3:$AE$12,10,FALSE) &amp; Audit!S725 &amp; IF(Audit!J725=10,Audit!V725,"")</f>
        <v>#N/A</v>
      </c>
      <c r="BH1960" s="50" t="e">
        <f>VLOOKUP(Audit!J725,$V$13:$AE$22,10,FALSE) &amp; IF(Audit!J725=10,Audit!W725,"") &amp; IF(Audit!J725&lt;&gt;1,U1960,"")</f>
        <v>#N/A</v>
      </c>
      <c r="BI1960" s="47" t="e">
        <f t="shared" si="927"/>
        <v>#N/A</v>
      </c>
      <c r="BJ1960" s="48" t="str">
        <f t="shared" si="928"/>
        <v/>
      </c>
      <c r="BK1960" s="48" t="str">
        <f t="shared" si="929"/>
        <v/>
      </c>
      <c r="BL1960" s="48" t="str">
        <f t="shared" si="930"/>
        <v/>
      </c>
      <c r="BM1960" s="48" t="str">
        <f t="shared" si="931"/>
        <v/>
      </c>
      <c r="BN1960" s="48" t="str">
        <f t="shared" si="932"/>
        <v/>
      </c>
      <c r="BO1960" s="48" t="str">
        <f t="shared" si="933"/>
        <v/>
      </c>
      <c r="BP1960" s="48" t="str">
        <f t="shared" si="934"/>
        <v/>
      </c>
      <c r="BQ1960" s="48" t="str">
        <f t="shared" si="935"/>
        <v/>
      </c>
      <c r="BR1960" s="48" t="str">
        <f t="shared" si="936"/>
        <v/>
      </c>
      <c r="BS1960" s="48" t="str">
        <f t="shared" si="937"/>
        <v/>
      </c>
      <c r="BT1960" s="48" t="str">
        <f t="shared" si="938"/>
        <v/>
      </c>
      <c r="BU1960" s="48" t="str">
        <f t="shared" si="939"/>
        <v/>
      </c>
    </row>
    <row r="1961" spans="1:73">
      <c r="A1961" s="10">
        <f>Audit!A726</f>
        <v>0</v>
      </c>
      <c r="B1961" s="10" t="e">
        <f t="shared" si="910"/>
        <v>#N/A</v>
      </c>
      <c r="C1961" s="17" t="e">
        <f>VLOOKUP(Audit!B726,$V$3:$AE$12,2,FALSE) &amp; VLOOKUP(Audit!B726,$V$13:$AE$22,2,FALSE)&amp; IF(Audit!B726=10,Audit!V726&amp;Audit!W726,"")</f>
        <v>#N/A</v>
      </c>
      <c r="D1961" s="17" t="e">
        <f>VLOOKUP(Audit!C726,$V$3:$AE$12,3,FALSE) &amp; VLOOKUP(Audit!C726,$V$13:$AE$22,3,FALSE) &amp;IF(Audit!C726=10,Audit!V726&amp;Audit!W726,"")</f>
        <v>#N/A</v>
      </c>
      <c r="E1961" s="17" t="e">
        <f>VLOOKUP(Audit!D726,$V$3:$AE$12,4,FALSE)&amp; Audit!T726 &amp; VLOOKUP(Audit!D726,$V$13:$AE$22,4,FALSE)&amp; IF(Audit!D726=10,Audit!V726&amp;Audit!W726,"")</f>
        <v>#N/A</v>
      </c>
      <c r="F1961" s="17" t="e">
        <f>VLOOKUP(Audit!E726,$V$3:$AE$12,5,FALSE) &amp; VLOOKUP(Audit!E726,$V$13:$AE$22,5,FALSE)&amp; IF(Audit!E726=10,Audit!V726&amp;Audit!W726,"")</f>
        <v>#N/A</v>
      </c>
      <c r="G1961" s="17" t="e">
        <f>VLOOKUP(Audit!F726,$V$3:$AE$12,6,FALSE) &amp; VLOOKUP(Audit!F726,$V$13:$AE$22,6,FALSE)&amp; IF(Audit!F726=10,Audit!V726&amp;Audit!W726,"")</f>
        <v>#N/A</v>
      </c>
      <c r="H1961" s="17" t="e">
        <f>VLOOKUP(Audit!G726,$V$3:$AE$12,7,FALSE) &amp; VLOOKUP(Audit!G726,$V$13:$AE$22,7,FALSE)&amp;IF(Audit!G726=10,Audit!V726&amp;Audit!W726,"")</f>
        <v>#N/A</v>
      </c>
      <c r="I1961" s="17" t="e">
        <f>VLOOKUP(Audit!H726,$V$3:$AE$12,8,FALSE) &amp; Audit!U726 &amp; VLOOKUP(Audit!H726,$V$13:$AE$22,8,FALSE)&amp;IF(Audit!H726=10,Audit!V726&amp;Audit!W726,"")</f>
        <v>#N/A</v>
      </c>
      <c r="J1961" s="17" t="e">
        <f>VLOOKUP(Audit!I726,$V$3:$AE$12,9,FALSE) &amp; VLOOKUP(Audit!I726,$V$13:$AE$22,9,FALSE) &amp; IF(Audit!I726=10,Audit!V726&amp;Audit!W726,"") &amp; IF(Audit!I726&lt;&gt;1,U1961,"")</f>
        <v>#N/A</v>
      </c>
      <c r="K1961" s="17" t="e">
        <f>VLOOKUP(Audit!J726,$V$3:$AE$12,10,FALSE) &amp; Audit!S726 &amp; VLOOKUP(Audit!J726,$V$13:$AE$22,10,FALSE) &amp; IF(Audit!J726=10,Audit!V726&amp;Audit!W726,"") &amp; IF(Audit!J726&lt;&gt;1,U1961,"")</f>
        <v>#N/A</v>
      </c>
      <c r="L1961" s="10">
        <f>Audit!K726</f>
        <v>0</v>
      </c>
      <c r="M1961" s="10" t="e">
        <f t="shared" si="911"/>
        <v>#N/A</v>
      </c>
      <c r="N1961" s="10" t="e">
        <f t="shared" si="912"/>
        <v>#N/A</v>
      </c>
      <c r="O1961" s="10" t="e">
        <f t="shared" si="913"/>
        <v>#N/A</v>
      </c>
      <c r="P1961" s="10" t="e">
        <f t="shared" si="914"/>
        <v>#N/A</v>
      </c>
      <c r="Q1961" s="10" t="e">
        <f t="shared" si="915"/>
        <v>#N/A</v>
      </c>
      <c r="R1961" s="10" t="e">
        <f t="shared" si="916"/>
        <v>#N/A</v>
      </c>
      <c r="S1961" s="10" t="e">
        <f t="shared" si="917"/>
        <v>#N/A</v>
      </c>
      <c r="T1961" s="10" t="e">
        <f t="shared" si="918"/>
        <v>#N/A</v>
      </c>
      <c r="U1961" s="17" t="str">
        <f>IF(Audit!M726="","",VLOOKUP(Audit!M726,$W$26:$X$35,2,FALSE)) &amp; Audit!N726 &amp; IF(Audit!O726="","",IF(Audit!N726&lt;=1.4,VLOOKUP(Audit!O726,$W$38:X2006,2,FALSE),VLOOKUP(Audit!O726,$W$51:$X$61,2,FALSE))) &amp; IF(Audit!P726="","",VLOOKUP(Audit!P726,$Y$26:$Z$35,2,FALSE) &amp; Audit!Q726 &amp; IF(Audit!O726="","",IF(Audit!Q726&lt;=1.4,VLOOKUP(Audit!R726,$Y$38:$Z$48,2,FALSE),VLOOKUP(Audit!R726,$Y$51:$Z$61,2,FALSE))))</f>
        <v/>
      </c>
      <c r="V1961" s="21"/>
      <c r="AH1961" s="49">
        <f>Audit!A726</f>
        <v>0</v>
      </c>
      <c r="AI1961" s="50" t="e">
        <f>VLOOKUP(Audit!B726,$V$3:$AE$12,2,FALSE)&amp; IF(Audit!B726=10,Audit!V726,"")</f>
        <v>#N/A</v>
      </c>
      <c r="AJ1961" s="50" t="e">
        <f>VLOOKUP(Audit!B726,$V$13:$AE$22,2,FALSE)&amp; IF(Audit!B726=10,Audit!W726,"")</f>
        <v>#N/A</v>
      </c>
      <c r="AK1961" s="47" t="e">
        <f t="shared" si="919"/>
        <v>#N/A</v>
      </c>
      <c r="AL1961" s="50" t="e">
        <f>VLOOKUP(Audit!C726,$V$3:$AE$12,3,FALSE)&amp; IF(Audit!C726=10,Audit!V726,"")</f>
        <v>#N/A</v>
      </c>
      <c r="AM1961" s="50" t="e">
        <f>VLOOKUP(Audit!C726,$V$13:$AE$22,3,FALSE)&amp; IF(Audit!C726=10,Audit!W726,"")</f>
        <v>#N/A</v>
      </c>
      <c r="AN1961" s="47" t="e">
        <f t="shared" si="920"/>
        <v>#N/A</v>
      </c>
      <c r="AO1961" s="50" t="e">
        <f>VLOOKUP(Audit!D726,$V$3:$AE$12,4,FALSE) &amp;  Audit!T726 &amp; IF(Audit!D726=10,Audit!V726,"")</f>
        <v>#N/A</v>
      </c>
      <c r="AP1961" s="50" t="e">
        <f>VLOOKUP(Audit!D726,$V$13:$AE$22,4,FALSE)&amp; IF(Audit!D726=10,Audit!W726,"")</f>
        <v>#N/A</v>
      </c>
      <c r="AQ1961" s="47" t="e">
        <f t="shared" si="921"/>
        <v>#N/A</v>
      </c>
      <c r="AR1961" s="50" t="e">
        <f>VLOOKUP(Audit!E726,$V$3:$AE$12,5,FALSE)&amp; IF(Audit!E726=10,Audit!V726,"")</f>
        <v>#N/A</v>
      </c>
      <c r="AS1961" s="50" t="e">
        <f>VLOOKUP(Audit!E726,$V$13:$AE$22,5,FALSE)&amp; IF(Audit!E726=10,Audit!W726,"")</f>
        <v>#N/A</v>
      </c>
      <c r="AT1961" s="47" t="e">
        <f t="shared" si="922"/>
        <v>#N/A</v>
      </c>
      <c r="AU1961" s="50" t="e">
        <f>VLOOKUP(Audit!F726,$V$3:$AE$12,6,FALSE)&amp; IF(Audit!F726=10,Audit!V726,"")</f>
        <v>#N/A</v>
      </c>
      <c r="AV1961" s="50" t="e">
        <f>VLOOKUP(Audit!F726,$V$13:$AE$22,6,FALSE)&amp; IF(Audit!F726=10,Audit!W726,"")</f>
        <v>#N/A</v>
      </c>
      <c r="AW1961" s="47" t="e">
        <f t="shared" si="923"/>
        <v>#N/A</v>
      </c>
      <c r="AX1961" s="50" t="e">
        <f>VLOOKUP(Audit!G726,$V$3:$AE$12,7,FALSE)&amp; IF(Audit!G726=10,Audit!V726,"")</f>
        <v>#N/A</v>
      </c>
      <c r="AY1961" s="50" t="e">
        <f>VLOOKUP(Audit!G726,$V$13:$AE$22,7,FALSE) &amp; IF(Audit!G726=10,Audit!W726,"")</f>
        <v>#N/A</v>
      </c>
      <c r="AZ1961" s="47" t="e">
        <f t="shared" si="924"/>
        <v>#N/A</v>
      </c>
      <c r="BA1961" s="50" t="e">
        <f>VLOOKUP(Audit!H726,$V$3:$AE$12,8,FALSE)&amp; Audit!U726 &amp; IF(Audit!H726=10,Audit!V726,"")</f>
        <v>#N/A</v>
      </c>
      <c r="BB1961" s="50" t="e">
        <f>VLOOKUP(Audit!H726,$V$13:$AE$22,8,FALSE) &amp; IF(Audit!H726=10,Audit!W726,"")</f>
        <v>#N/A</v>
      </c>
      <c r="BC1961" s="47" t="e">
        <f t="shared" si="925"/>
        <v>#N/A</v>
      </c>
      <c r="BD1961" s="50" t="e">
        <f>VLOOKUP(Audit!I726,$V$3:$AE$12,9,FALSE)&amp; IF(Audit!I726=10,Audit!V726,"")</f>
        <v>#N/A</v>
      </c>
      <c r="BE1961" s="50" t="e">
        <f>VLOOKUP(Audit!I726,$V$13:$AE$22,9,FALSE) &amp; IF(Audit!I726=10,Audit!W726,"") &amp; IF(Audit!I726&lt;&gt;1,U1961,"")</f>
        <v>#N/A</v>
      </c>
      <c r="BF1961" s="47" t="e">
        <f t="shared" si="926"/>
        <v>#N/A</v>
      </c>
      <c r="BG1961" s="50" t="e">
        <f>VLOOKUP(Audit!J726,$V$3:$AE$12,10,FALSE) &amp; Audit!S726 &amp; IF(Audit!J726=10,Audit!V726,"")</f>
        <v>#N/A</v>
      </c>
      <c r="BH1961" s="50" t="e">
        <f>VLOOKUP(Audit!J726,$V$13:$AE$22,10,FALSE) &amp; IF(Audit!J726=10,Audit!W726,"") &amp; IF(Audit!J726&lt;&gt;1,U1961,"")</f>
        <v>#N/A</v>
      </c>
      <c r="BI1961" s="47" t="e">
        <f t="shared" si="927"/>
        <v>#N/A</v>
      </c>
      <c r="BJ1961" s="48" t="str">
        <f t="shared" si="928"/>
        <v/>
      </c>
      <c r="BK1961" s="48" t="str">
        <f t="shared" si="929"/>
        <v/>
      </c>
      <c r="BL1961" s="48" t="str">
        <f t="shared" si="930"/>
        <v/>
      </c>
      <c r="BM1961" s="48" t="str">
        <f t="shared" si="931"/>
        <v/>
      </c>
      <c r="BN1961" s="48" t="str">
        <f t="shared" si="932"/>
        <v/>
      </c>
      <c r="BO1961" s="48" t="str">
        <f t="shared" si="933"/>
        <v/>
      </c>
      <c r="BP1961" s="48" t="str">
        <f t="shared" si="934"/>
        <v/>
      </c>
      <c r="BQ1961" s="48" t="str">
        <f t="shared" si="935"/>
        <v/>
      </c>
      <c r="BR1961" s="48" t="str">
        <f t="shared" si="936"/>
        <v/>
      </c>
      <c r="BS1961" s="48" t="str">
        <f t="shared" si="937"/>
        <v/>
      </c>
      <c r="BT1961" s="48" t="str">
        <f t="shared" si="938"/>
        <v/>
      </c>
      <c r="BU1961" s="48" t="str">
        <f t="shared" si="939"/>
        <v/>
      </c>
    </row>
    <row r="1962" spans="1:73">
      <c r="A1962" s="10">
        <f>Audit!A727</f>
        <v>0</v>
      </c>
      <c r="B1962" s="10" t="e">
        <f t="shared" si="910"/>
        <v>#N/A</v>
      </c>
      <c r="C1962" s="17" t="e">
        <f>VLOOKUP(Audit!B727,$V$3:$AE$12,2,FALSE) &amp; VLOOKUP(Audit!B727,$V$13:$AE$22,2,FALSE)&amp; IF(Audit!B727=10,Audit!V727&amp;Audit!W727,"")</f>
        <v>#N/A</v>
      </c>
      <c r="D1962" s="17" t="e">
        <f>VLOOKUP(Audit!C727,$V$3:$AE$12,3,FALSE) &amp; VLOOKUP(Audit!C727,$V$13:$AE$22,3,FALSE) &amp;IF(Audit!C727=10,Audit!V727&amp;Audit!W727,"")</f>
        <v>#N/A</v>
      </c>
      <c r="E1962" s="17" t="e">
        <f>VLOOKUP(Audit!D727,$V$3:$AE$12,4,FALSE)&amp; Audit!T727 &amp; VLOOKUP(Audit!D727,$V$13:$AE$22,4,FALSE)&amp; IF(Audit!D727=10,Audit!V727&amp;Audit!W727,"")</f>
        <v>#N/A</v>
      </c>
      <c r="F1962" s="17" t="e">
        <f>VLOOKUP(Audit!E727,$V$3:$AE$12,5,FALSE) &amp; VLOOKUP(Audit!E727,$V$13:$AE$22,5,FALSE)&amp; IF(Audit!E727=10,Audit!V727&amp;Audit!W727,"")</f>
        <v>#N/A</v>
      </c>
      <c r="G1962" s="17" t="e">
        <f>VLOOKUP(Audit!F727,$V$3:$AE$12,6,FALSE) &amp; VLOOKUP(Audit!F727,$V$13:$AE$22,6,FALSE)&amp; IF(Audit!F727=10,Audit!V727&amp;Audit!W727,"")</f>
        <v>#N/A</v>
      </c>
      <c r="H1962" s="17" t="e">
        <f>VLOOKUP(Audit!G727,$V$3:$AE$12,7,FALSE) &amp; VLOOKUP(Audit!G727,$V$13:$AE$22,7,FALSE)&amp;IF(Audit!G727=10,Audit!V727&amp;Audit!W727,"")</f>
        <v>#N/A</v>
      </c>
      <c r="I1962" s="17" t="e">
        <f>VLOOKUP(Audit!H727,$V$3:$AE$12,8,FALSE) &amp; Audit!U727 &amp; VLOOKUP(Audit!H727,$V$13:$AE$22,8,FALSE)&amp;IF(Audit!H727=10,Audit!V727&amp;Audit!W727,"")</f>
        <v>#N/A</v>
      </c>
      <c r="J1962" s="17" t="e">
        <f>VLOOKUP(Audit!I727,$V$3:$AE$12,9,FALSE) &amp; VLOOKUP(Audit!I727,$V$13:$AE$22,9,FALSE) &amp; IF(Audit!I727=10,Audit!V727&amp;Audit!W727,"") &amp; IF(Audit!I727&lt;&gt;1,U1962,"")</f>
        <v>#N/A</v>
      </c>
      <c r="K1962" s="17" t="e">
        <f>VLOOKUP(Audit!J727,$V$3:$AE$12,10,FALSE) &amp; Audit!S727 &amp; VLOOKUP(Audit!J727,$V$13:$AE$22,10,FALSE) &amp; IF(Audit!J727=10,Audit!V727&amp;Audit!W727,"") &amp; IF(Audit!J727&lt;&gt;1,U1962,"")</f>
        <v>#N/A</v>
      </c>
      <c r="L1962" s="10">
        <f>Audit!K727</f>
        <v>0</v>
      </c>
      <c r="M1962" s="10" t="e">
        <f t="shared" si="911"/>
        <v>#N/A</v>
      </c>
      <c r="N1962" s="10" t="e">
        <f t="shared" si="912"/>
        <v>#N/A</v>
      </c>
      <c r="O1962" s="10" t="e">
        <f t="shared" si="913"/>
        <v>#N/A</v>
      </c>
      <c r="P1962" s="10" t="e">
        <f t="shared" si="914"/>
        <v>#N/A</v>
      </c>
      <c r="Q1962" s="10" t="e">
        <f t="shared" si="915"/>
        <v>#N/A</v>
      </c>
      <c r="R1962" s="10" t="e">
        <f t="shared" si="916"/>
        <v>#N/A</v>
      </c>
      <c r="S1962" s="10" t="e">
        <f t="shared" si="917"/>
        <v>#N/A</v>
      </c>
      <c r="T1962" s="10" t="e">
        <f t="shared" si="918"/>
        <v>#N/A</v>
      </c>
      <c r="U1962" s="17" t="str">
        <f>IF(Audit!M727="","",VLOOKUP(Audit!M727,$W$26:$X$35,2,FALSE)) &amp; Audit!N727 &amp; IF(Audit!O727="","",IF(Audit!N727&lt;=1.4,VLOOKUP(Audit!O727,$W$38:X2007,2,FALSE),VLOOKUP(Audit!O727,$W$51:$X$61,2,FALSE))) &amp; IF(Audit!P727="","",VLOOKUP(Audit!P727,$Y$26:$Z$35,2,FALSE) &amp; Audit!Q727 &amp; IF(Audit!O727="","",IF(Audit!Q727&lt;=1.4,VLOOKUP(Audit!R727,$Y$38:$Z$48,2,FALSE),VLOOKUP(Audit!R727,$Y$51:$Z$61,2,FALSE))))</f>
        <v/>
      </c>
      <c r="V1962" s="21"/>
      <c r="AH1962" s="49">
        <f>Audit!A727</f>
        <v>0</v>
      </c>
      <c r="AI1962" s="50" t="e">
        <f>VLOOKUP(Audit!B727,$V$3:$AE$12,2,FALSE)&amp; IF(Audit!B727=10,Audit!V727,"")</f>
        <v>#N/A</v>
      </c>
      <c r="AJ1962" s="50" t="e">
        <f>VLOOKUP(Audit!B727,$V$13:$AE$22,2,FALSE)&amp; IF(Audit!B727=10,Audit!W727,"")</f>
        <v>#N/A</v>
      </c>
      <c r="AK1962" s="47" t="e">
        <f t="shared" si="919"/>
        <v>#N/A</v>
      </c>
      <c r="AL1962" s="50" t="e">
        <f>VLOOKUP(Audit!C727,$V$3:$AE$12,3,FALSE)&amp; IF(Audit!C727=10,Audit!V727,"")</f>
        <v>#N/A</v>
      </c>
      <c r="AM1962" s="50" t="e">
        <f>VLOOKUP(Audit!C727,$V$13:$AE$22,3,FALSE)&amp; IF(Audit!C727=10,Audit!W727,"")</f>
        <v>#N/A</v>
      </c>
      <c r="AN1962" s="47" t="e">
        <f t="shared" si="920"/>
        <v>#N/A</v>
      </c>
      <c r="AO1962" s="50" t="e">
        <f>VLOOKUP(Audit!D727,$V$3:$AE$12,4,FALSE) &amp;  Audit!T727 &amp; IF(Audit!D727=10,Audit!V727,"")</f>
        <v>#N/A</v>
      </c>
      <c r="AP1962" s="50" t="e">
        <f>VLOOKUP(Audit!D727,$V$13:$AE$22,4,FALSE)&amp; IF(Audit!D727=10,Audit!W727,"")</f>
        <v>#N/A</v>
      </c>
      <c r="AQ1962" s="47" t="e">
        <f t="shared" si="921"/>
        <v>#N/A</v>
      </c>
      <c r="AR1962" s="50" t="e">
        <f>VLOOKUP(Audit!E727,$V$3:$AE$12,5,FALSE)&amp; IF(Audit!E727=10,Audit!V727,"")</f>
        <v>#N/A</v>
      </c>
      <c r="AS1962" s="50" t="e">
        <f>VLOOKUP(Audit!E727,$V$13:$AE$22,5,FALSE)&amp; IF(Audit!E727=10,Audit!W727,"")</f>
        <v>#N/A</v>
      </c>
      <c r="AT1962" s="47" t="e">
        <f t="shared" si="922"/>
        <v>#N/A</v>
      </c>
      <c r="AU1962" s="50" t="e">
        <f>VLOOKUP(Audit!F727,$V$3:$AE$12,6,FALSE)&amp; IF(Audit!F727=10,Audit!V727,"")</f>
        <v>#N/A</v>
      </c>
      <c r="AV1962" s="50" t="e">
        <f>VLOOKUP(Audit!F727,$V$13:$AE$22,6,FALSE)&amp; IF(Audit!F727=10,Audit!W727,"")</f>
        <v>#N/A</v>
      </c>
      <c r="AW1962" s="47" t="e">
        <f t="shared" si="923"/>
        <v>#N/A</v>
      </c>
      <c r="AX1962" s="50" t="e">
        <f>VLOOKUP(Audit!G727,$V$3:$AE$12,7,FALSE)&amp; IF(Audit!G727=10,Audit!V727,"")</f>
        <v>#N/A</v>
      </c>
      <c r="AY1962" s="50" t="e">
        <f>VLOOKUP(Audit!G727,$V$13:$AE$22,7,FALSE) &amp; IF(Audit!G727=10,Audit!W727,"")</f>
        <v>#N/A</v>
      </c>
      <c r="AZ1962" s="47" t="e">
        <f t="shared" si="924"/>
        <v>#N/A</v>
      </c>
      <c r="BA1962" s="50" t="e">
        <f>VLOOKUP(Audit!H727,$V$3:$AE$12,8,FALSE)&amp; Audit!U727 &amp; IF(Audit!H727=10,Audit!V727,"")</f>
        <v>#N/A</v>
      </c>
      <c r="BB1962" s="50" t="e">
        <f>VLOOKUP(Audit!H727,$V$13:$AE$22,8,FALSE) &amp; IF(Audit!H727=10,Audit!W727,"")</f>
        <v>#N/A</v>
      </c>
      <c r="BC1962" s="47" t="e">
        <f t="shared" si="925"/>
        <v>#N/A</v>
      </c>
      <c r="BD1962" s="50" t="e">
        <f>VLOOKUP(Audit!I727,$V$3:$AE$12,9,FALSE)&amp; IF(Audit!I727=10,Audit!V727,"")</f>
        <v>#N/A</v>
      </c>
      <c r="BE1962" s="50" t="e">
        <f>VLOOKUP(Audit!I727,$V$13:$AE$22,9,FALSE) &amp; IF(Audit!I727=10,Audit!W727,"") &amp; IF(Audit!I727&lt;&gt;1,U1962,"")</f>
        <v>#N/A</v>
      </c>
      <c r="BF1962" s="47" t="e">
        <f t="shared" si="926"/>
        <v>#N/A</v>
      </c>
      <c r="BG1962" s="50" t="e">
        <f>VLOOKUP(Audit!J727,$V$3:$AE$12,10,FALSE) &amp; Audit!S727 &amp; IF(Audit!J727=10,Audit!V727,"")</f>
        <v>#N/A</v>
      </c>
      <c r="BH1962" s="50" t="e">
        <f>VLOOKUP(Audit!J727,$V$13:$AE$22,10,FALSE) &amp; IF(Audit!J727=10,Audit!W727,"") &amp; IF(Audit!J727&lt;&gt;1,U1962,"")</f>
        <v>#N/A</v>
      </c>
      <c r="BI1962" s="47" t="e">
        <f t="shared" si="927"/>
        <v>#N/A</v>
      </c>
      <c r="BJ1962" s="48" t="str">
        <f t="shared" si="928"/>
        <v/>
      </c>
      <c r="BK1962" s="48" t="str">
        <f t="shared" si="929"/>
        <v/>
      </c>
      <c r="BL1962" s="48" t="str">
        <f t="shared" si="930"/>
        <v/>
      </c>
      <c r="BM1962" s="48" t="str">
        <f t="shared" si="931"/>
        <v/>
      </c>
      <c r="BN1962" s="48" t="str">
        <f t="shared" si="932"/>
        <v/>
      </c>
      <c r="BO1962" s="48" t="str">
        <f t="shared" si="933"/>
        <v/>
      </c>
      <c r="BP1962" s="48" t="str">
        <f t="shared" si="934"/>
        <v/>
      </c>
      <c r="BQ1962" s="48" t="str">
        <f t="shared" si="935"/>
        <v/>
      </c>
      <c r="BR1962" s="48" t="str">
        <f t="shared" si="936"/>
        <v/>
      </c>
      <c r="BS1962" s="48" t="str">
        <f t="shared" si="937"/>
        <v/>
      </c>
      <c r="BT1962" s="48" t="str">
        <f t="shared" si="938"/>
        <v/>
      </c>
      <c r="BU1962" s="48" t="str">
        <f t="shared" si="939"/>
        <v/>
      </c>
    </row>
    <row r="1963" spans="1:73">
      <c r="A1963" s="10">
        <f>Audit!A728</f>
        <v>0</v>
      </c>
      <c r="B1963" s="10" t="e">
        <f t="shared" si="910"/>
        <v>#N/A</v>
      </c>
      <c r="C1963" s="17" t="e">
        <f>VLOOKUP(Audit!B728,$V$3:$AE$12,2,FALSE) &amp; VLOOKUP(Audit!B728,$V$13:$AE$22,2,FALSE)&amp; IF(Audit!B728=10,Audit!V728&amp;Audit!W728,"")</f>
        <v>#N/A</v>
      </c>
      <c r="D1963" s="17" t="e">
        <f>VLOOKUP(Audit!C728,$V$3:$AE$12,3,FALSE) &amp; VLOOKUP(Audit!C728,$V$13:$AE$22,3,FALSE) &amp;IF(Audit!C728=10,Audit!V728&amp;Audit!W728,"")</f>
        <v>#N/A</v>
      </c>
      <c r="E1963" s="17" t="e">
        <f>VLOOKUP(Audit!D728,$V$3:$AE$12,4,FALSE)&amp; Audit!T728 &amp; VLOOKUP(Audit!D728,$V$13:$AE$22,4,FALSE)&amp; IF(Audit!D728=10,Audit!V728&amp;Audit!W728,"")</f>
        <v>#N/A</v>
      </c>
      <c r="F1963" s="17" t="e">
        <f>VLOOKUP(Audit!E728,$V$3:$AE$12,5,FALSE) &amp; VLOOKUP(Audit!E728,$V$13:$AE$22,5,FALSE)&amp; IF(Audit!E728=10,Audit!V728&amp;Audit!W728,"")</f>
        <v>#N/A</v>
      </c>
      <c r="G1963" s="17" t="e">
        <f>VLOOKUP(Audit!F728,$V$3:$AE$12,6,FALSE) &amp; VLOOKUP(Audit!F728,$V$13:$AE$22,6,FALSE)&amp; IF(Audit!F728=10,Audit!V728&amp;Audit!W728,"")</f>
        <v>#N/A</v>
      </c>
      <c r="H1963" s="17" t="e">
        <f>VLOOKUP(Audit!G728,$V$3:$AE$12,7,FALSE) &amp; VLOOKUP(Audit!G728,$V$13:$AE$22,7,FALSE)&amp;IF(Audit!G728=10,Audit!V728&amp;Audit!W728,"")</f>
        <v>#N/A</v>
      </c>
      <c r="I1963" s="17" t="e">
        <f>VLOOKUP(Audit!H728,$V$3:$AE$12,8,FALSE) &amp; Audit!U728 &amp; VLOOKUP(Audit!H728,$V$13:$AE$22,8,FALSE)&amp;IF(Audit!H728=10,Audit!V728&amp;Audit!W728,"")</f>
        <v>#N/A</v>
      </c>
      <c r="J1963" s="17" t="e">
        <f>VLOOKUP(Audit!I728,$V$3:$AE$12,9,FALSE) &amp; VLOOKUP(Audit!I728,$V$13:$AE$22,9,FALSE) &amp; IF(Audit!I728=10,Audit!V728&amp;Audit!W728,"") &amp; IF(Audit!I728&lt;&gt;1,U1963,"")</f>
        <v>#N/A</v>
      </c>
      <c r="K1963" s="17" t="e">
        <f>VLOOKUP(Audit!J728,$V$3:$AE$12,10,FALSE) &amp; Audit!S728 &amp; VLOOKUP(Audit!J728,$V$13:$AE$22,10,FALSE) &amp; IF(Audit!J728=10,Audit!V728&amp;Audit!W728,"") &amp; IF(Audit!J728&lt;&gt;1,U1963,"")</f>
        <v>#N/A</v>
      </c>
      <c r="L1963" s="10">
        <f>Audit!K728</f>
        <v>0</v>
      </c>
      <c r="M1963" s="10" t="e">
        <f t="shared" si="911"/>
        <v>#N/A</v>
      </c>
      <c r="N1963" s="10" t="e">
        <f t="shared" si="912"/>
        <v>#N/A</v>
      </c>
      <c r="O1963" s="10" t="e">
        <f t="shared" si="913"/>
        <v>#N/A</v>
      </c>
      <c r="P1963" s="10" t="e">
        <f t="shared" si="914"/>
        <v>#N/A</v>
      </c>
      <c r="Q1963" s="10" t="e">
        <f t="shared" si="915"/>
        <v>#N/A</v>
      </c>
      <c r="R1963" s="10" t="e">
        <f t="shared" si="916"/>
        <v>#N/A</v>
      </c>
      <c r="S1963" s="10" t="e">
        <f t="shared" si="917"/>
        <v>#N/A</v>
      </c>
      <c r="T1963" s="10" t="e">
        <f t="shared" si="918"/>
        <v>#N/A</v>
      </c>
      <c r="U1963" s="17" t="str">
        <f>IF(Audit!M728="","",VLOOKUP(Audit!M728,$W$26:$X$35,2,FALSE)) &amp; Audit!N728 &amp; IF(Audit!O728="","",IF(Audit!N728&lt;=1.4,VLOOKUP(Audit!O728,$W$38:X2008,2,FALSE),VLOOKUP(Audit!O728,$W$51:$X$61,2,FALSE))) &amp; IF(Audit!P728="","",VLOOKUP(Audit!P728,$Y$26:$Z$35,2,FALSE) &amp; Audit!Q728 &amp; IF(Audit!O728="","",IF(Audit!Q728&lt;=1.4,VLOOKUP(Audit!R728,$Y$38:$Z$48,2,FALSE),VLOOKUP(Audit!R728,$Y$51:$Z$61,2,FALSE))))</f>
        <v/>
      </c>
      <c r="V1963" s="21"/>
      <c r="AH1963" s="49">
        <f>Audit!A728</f>
        <v>0</v>
      </c>
      <c r="AI1963" s="50" t="e">
        <f>VLOOKUP(Audit!B728,$V$3:$AE$12,2,FALSE)&amp; IF(Audit!B728=10,Audit!V728,"")</f>
        <v>#N/A</v>
      </c>
      <c r="AJ1963" s="50" t="e">
        <f>VLOOKUP(Audit!B728,$V$13:$AE$22,2,FALSE)&amp; IF(Audit!B728=10,Audit!W728,"")</f>
        <v>#N/A</v>
      </c>
      <c r="AK1963" s="47" t="e">
        <f t="shared" si="919"/>
        <v>#N/A</v>
      </c>
      <c r="AL1963" s="50" t="e">
        <f>VLOOKUP(Audit!C728,$V$3:$AE$12,3,FALSE)&amp; IF(Audit!C728=10,Audit!V728,"")</f>
        <v>#N/A</v>
      </c>
      <c r="AM1963" s="50" t="e">
        <f>VLOOKUP(Audit!C728,$V$13:$AE$22,3,FALSE)&amp; IF(Audit!C728=10,Audit!W728,"")</f>
        <v>#N/A</v>
      </c>
      <c r="AN1963" s="47" t="e">
        <f t="shared" si="920"/>
        <v>#N/A</v>
      </c>
      <c r="AO1963" s="50" t="e">
        <f>VLOOKUP(Audit!D728,$V$3:$AE$12,4,FALSE) &amp;  Audit!T728 &amp; IF(Audit!D728=10,Audit!V728,"")</f>
        <v>#N/A</v>
      </c>
      <c r="AP1963" s="50" t="e">
        <f>VLOOKUP(Audit!D728,$V$13:$AE$22,4,FALSE)&amp; IF(Audit!D728=10,Audit!W728,"")</f>
        <v>#N/A</v>
      </c>
      <c r="AQ1963" s="47" t="e">
        <f t="shared" si="921"/>
        <v>#N/A</v>
      </c>
      <c r="AR1963" s="50" t="e">
        <f>VLOOKUP(Audit!E728,$V$3:$AE$12,5,FALSE)&amp; IF(Audit!E728=10,Audit!V728,"")</f>
        <v>#N/A</v>
      </c>
      <c r="AS1963" s="50" t="e">
        <f>VLOOKUP(Audit!E728,$V$13:$AE$22,5,FALSE)&amp; IF(Audit!E728=10,Audit!W728,"")</f>
        <v>#N/A</v>
      </c>
      <c r="AT1963" s="47" t="e">
        <f t="shared" si="922"/>
        <v>#N/A</v>
      </c>
      <c r="AU1963" s="50" t="e">
        <f>VLOOKUP(Audit!F728,$V$3:$AE$12,6,FALSE)&amp; IF(Audit!F728=10,Audit!V728,"")</f>
        <v>#N/A</v>
      </c>
      <c r="AV1963" s="50" t="e">
        <f>VLOOKUP(Audit!F728,$V$13:$AE$22,6,FALSE)&amp; IF(Audit!F728=10,Audit!W728,"")</f>
        <v>#N/A</v>
      </c>
      <c r="AW1963" s="47" t="e">
        <f t="shared" si="923"/>
        <v>#N/A</v>
      </c>
      <c r="AX1963" s="50" t="e">
        <f>VLOOKUP(Audit!G728,$V$3:$AE$12,7,FALSE)&amp; IF(Audit!G728=10,Audit!V728,"")</f>
        <v>#N/A</v>
      </c>
      <c r="AY1963" s="50" t="e">
        <f>VLOOKUP(Audit!G728,$V$13:$AE$22,7,FALSE) &amp; IF(Audit!G728=10,Audit!W728,"")</f>
        <v>#N/A</v>
      </c>
      <c r="AZ1963" s="47" t="e">
        <f t="shared" si="924"/>
        <v>#N/A</v>
      </c>
      <c r="BA1963" s="50" t="e">
        <f>VLOOKUP(Audit!H728,$V$3:$AE$12,8,FALSE)&amp; Audit!U728 &amp; IF(Audit!H728=10,Audit!V728,"")</f>
        <v>#N/A</v>
      </c>
      <c r="BB1963" s="50" t="e">
        <f>VLOOKUP(Audit!H728,$V$13:$AE$22,8,FALSE) &amp; IF(Audit!H728=10,Audit!W728,"")</f>
        <v>#N/A</v>
      </c>
      <c r="BC1963" s="47" t="e">
        <f t="shared" si="925"/>
        <v>#N/A</v>
      </c>
      <c r="BD1963" s="50" t="e">
        <f>VLOOKUP(Audit!I728,$V$3:$AE$12,9,FALSE)&amp; IF(Audit!I728=10,Audit!V728,"")</f>
        <v>#N/A</v>
      </c>
      <c r="BE1963" s="50" t="e">
        <f>VLOOKUP(Audit!I728,$V$13:$AE$22,9,FALSE) &amp; IF(Audit!I728=10,Audit!W728,"") &amp; IF(Audit!I728&lt;&gt;1,U1963,"")</f>
        <v>#N/A</v>
      </c>
      <c r="BF1963" s="47" t="e">
        <f t="shared" si="926"/>
        <v>#N/A</v>
      </c>
      <c r="BG1963" s="50" t="e">
        <f>VLOOKUP(Audit!J728,$V$3:$AE$12,10,FALSE) &amp; Audit!S728 &amp; IF(Audit!J728=10,Audit!V728,"")</f>
        <v>#N/A</v>
      </c>
      <c r="BH1963" s="50" t="e">
        <f>VLOOKUP(Audit!J728,$V$13:$AE$22,10,FALSE) &amp; IF(Audit!J728=10,Audit!W728,"") &amp; IF(Audit!J728&lt;&gt;1,U1963,"")</f>
        <v>#N/A</v>
      </c>
      <c r="BI1963" s="47" t="e">
        <f t="shared" si="927"/>
        <v>#N/A</v>
      </c>
      <c r="BJ1963" s="48" t="str">
        <f t="shared" si="928"/>
        <v/>
      </c>
      <c r="BK1963" s="48" t="str">
        <f t="shared" si="929"/>
        <v/>
      </c>
      <c r="BL1963" s="48" t="str">
        <f t="shared" si="930"/>
        <v/>
      </c>
      <c r="BM1963" s="48" t="str">
        <f t="shared" si="931"/>
        <v/>
      </c>
      <c r="BN1963" s="48" t="str">
        <f t="shared" si="932"/>
        <v/>
      </c>
      <c r="BO1963" s="48" t="str">
        <f t="shared" si="933"/>
        <v/>
      </c>
      <c r="BP1963" s="48" t="str">
        <f t="shared" si="934"/>
        <v/>
      </c>
      <c r="BQ1963" s="48" t="str">
        <f t="shared" si="935"/>
        <v/>
      </c>
      <c r="BR1963" s="48" t="str">
        <f t="shared" si="936"/>
        <v/>
      </c>
      <c r="BS1963" s="48" t="str">
        <f t="shared" si="937"/>
        <v/>
      </c>
      <c r="BT1963" s="48" t="str">
        <f t="shared" si="938"/>
        <v/>
      </c>
      <c r="BU1963" s="48" t="str">
        <f t="shared" si="939"/>
        <v/>
      </c>
    </row>
    <row r="1964" spans="1:73">
      <c r="A1964" s="10">
        <f>Audit!A729</f>
        <v>0</v>
      </c>
      <c r="B1964" s="10" t="e">
        <f t="shared" si="910"/>
        <v>#N/A</v>
      </c>
      <c r="C1964" s="17" t="e">
        <f>VLOOKUP(Audit!B729,$V$3:$AE$12,2,FALSE) &amp; VLOOKUP(Audit!B729,$V$13:$AE$22,2,FALSE)&amp; IF(Audit!B729=10,Audit!V729&amp;Audit!W729,"")</f>
        <v>#N/A</v>
      </c>
      <c r="D1964" s="17" t="e">
        <f>VLOOKUP(Audit!C729,$V$3:$AE$12,3,FALSE) &amp; VLOOKUP(Audit!C729,$V$13:$AE$22,3,FALSE) &amp;IF(Audit!C729=10,Audit!V729&amp;Audit!W729,"")</f>
        <v>#N/A</v>
      </c>
      <c r="E1964" s="17" t="e">
        <f>VLOOKUP(Audit!D729,$V$3:$AE$12,4,FALSE)&amp; Audit!T729 &amp; VLOOKUP(Audit!D729,$V$13:$AE$22,4,FALSE)&amp; IF(Audit!D729=10,Audit!V729&amp;Audit!W729,"")</f>
        <v>#N/A</v>
      </c>
      <c r="F1964" s="17" t="e">
        <f>VLOOKUP(Audit!E729,$V$3:$AE$12,5,FALSE) &amp; VLOOKUP(Audit!E729,$V$13:$AE$22,5,FALSE)&amp; IF(Audit!E729=10,Audit!V729&amp;Audit!W729,"")</f>
        <v>#N/A</v>
      </c>
      <c r="G1964" s="17" t="e">
        <f>VLOOKUP(Audit!F729,$V$3:$AE$12,6,FALSE) &amp; VLOOKUP(Audit!F729,$V$13:$AE$22,6,FALSE)&amp; IF(Audit!F729=10,Audit!V729&amp;Audit!W729,"")</f>
        <v>#N/A</v>
      </c>
      <c r="H1964" s="17" t="e">
        <f>VLOOKUP(Audit!G729,$V$3:$AE$12,7,FALSE) &amp; VLOOKUP(Audit!G729,$V$13:$AE$22,7,FALSE)&amp;IF(Audit!G729=10,Audit!V729&amp;Audit!W729,"")</f>
        <v>#N/A</v>
      </c>
      <c r="I1964" s="17" t="e">
        <f>VLOOKUP(Audit!H729,$V$3:$AE$12,8,FALSE) &amp; Audit!U729 &amp; VLOOKUP(Audit!H729,$V$13:$AE$22,8,FALSE)&amp;IF(Audit!H729=10,Audit!V729&amp;Audit!W729,"")</f>
        <v>#N/A</v>
      </c>
      <c r="J1964" s="17" t="e">
        <f>VLOOKUP(Audit!I729,$V$3:$AE$12,9,FALSE) &amp; VLOOKUP(Audit!I729,$V$13:$AE$22,9,FALSE) &amp; IF(Audit!I729=10,Audit!V729&amp;Audit!W729,"") &amp; IF(Audit!I729&lt;&gt;1,U1964,"")</f>
        <v>#N/A</v>
      </c>
      <c r="K1964" s="17" t="e">
        <f>VLOOKUP(Audit!J729,$V$3:$AE$12,10,FALSE) &amp; Audit!S729 &amp; VLOOKUP(Audit!J729,$V$13:$AE$22,10,FALSE) &amp; IF(Audit!J729=10,Audit!V729&amp;Audit!W729,"") &amp; IF(Audit!J729&lt;&gt;1,U1964,"")</f>
        <v>#N/A</v>
      </c>
      <c r="L1964" s="10">
        <f>Audit!K729</f>
        <v>0</v>
      </c>
      <c r="M1964" s="10" t="e">
        <f t="shared" si="911"/>
        <v>#N/A</v>
      </c>
      <c r="N1964" s="10" t="e">
        <f t="shared" si="912"/>
        <v>#N/A</v>
      </c>
      <c r="O1964" s="10" t="e">
        <f t="shared" si="913"/>
        <v>#N/A</v>
      </c>
      <c r="P1964" s="10" t="e">
        <f t="shared" si="914"/>
        <v>#N/A</v>
      </c>
      <c r="Q1964" s="10" t="e">
        <f t="shared" si="915"/>
        <v>#N/A</v>
      </c>
      <c r="R1964" s="10" t="e">
        <f t="shared" si="916"/>
        <v>#N/A</v>
      </c>
      <c r="S1964" s="10" t="e">
        <f t="shared" si="917"/>
        <v>#N/A</v>
      </c>
      <c r="T1964" s="10" t="e">
        <f t="shared" si="918"/>
        <v>#N/A</v>
      </c>
      <c r="U1964" s="17" t="str">
        <f>IF(Audit!M729="","",VLOOKUP(Audit!M729,$W$26:$X$35,2,FALSE)) &amp; Audit!N729 &amp; IF(Audit!O729="","",IF(Audit!N729&lt;=1.4,VLOOKUP(Audit!O729,$W$38:X2009,2,FALSE),VLOOKUP(Audit!O729,$W$51:$X$61,2,FALSE))) &amp; IF(Audit!P729="","",VLOOKUP(Audit!P729,$Y$26:$Z$35,2,FALSE) &amp; Audit!Q729 &amp; IF(Audit!O729="","",IF(Audit!Q729&lt;=1.4,VLOOKUP(Audit!R729,$Y$38:$Z$48,2,FALSE),VLOOKUP(Audit!R729,$Y$51:$Z$61,2,FALSE))))</f>
        <v/>
      </c>
      <c r="V1964" s="21"/>
      <c r="AH1964" s="49">
        <f>Audit!A729</f>
        <v>0</v>
      </c>
      <c r="AI1964" s="50" t="e">
        <f>VLOOKUP(Audit!B729,$V$3:$AE$12,2,FALSE)&amp; IF(Audit!B729=10,Audit!V729,"")</f>
        <v>#N/A</v>
      </c>
      <c r="AJ1964" s="50" t="e">
        <f>VLOOKUP(Audit!B729,$V$13:$AE$22,2,FALSE)&amp; IF(Audit!B729=10,Audit!W729,"")</f>
        <v>#N/A</v>
      </c>
      <c r="AK1964" s="47" t="e">
        <f t="shared" si="919"/>
        <v>#N/A</v>
      </c>
      <c r="AL1964" s="50" t="e">
        <f>VLOOKUP(Audit!C729,$V$3:$AE$12,3,FALSE)&amp; IF(Audit!C729=10,Audit!V729,"")</f>
        <v>#N/A</v>
      </c>
      <c r="AM1964" s="50" t="e">
        <f>VLOOKUP(Audit!C729,$V$13:$AE$22,3,FALSE)&amp; IF(Audit!C729=10,Audit!W729,"")</f>
        <v>#N/A</v>
      </c>
      <c r="AN1964" s="47" t="e">
        <f t="shared" si="920"/>
        <v>#N/A</v>
      </c>
      <c r="AO1964" s="50" t="e">
        <f>VLOOKUP(Audit!D729,$V$3:$AE$12,4,FALSE) &amp;  Audit!T729 &amp; IF(Audit!D729=10,Audit!V729,"")</f>
        <v>#N/A</v>
      </c>
      <c r="AP1964" s="50" t="e">
        <f>VLOOKUP(Audit!D729,$V$13:$AE$22,4,FALSE)&amp; IF(Audit!D729=10,Audit!W729,"")</f>
        <v>#N/A</v>
      </c>
      <c r="AQ1964" s="47" t="e">
        <f t="shared" si="921"/>
        <v>#N/A</v>
      </c>
      <c r="AR1964" s="50" t="e">
        <f>VLOOKUP(Audit!E729,$V$3:$AE$12,5,FALSE)&amp; IF(Audit!E729=10,Audit!V729,"")</f>
        <v>#N/A</v>
      </c>
      <c r="AS1964" s="50" t="e">
        <f>VLOOKUP(Audit!E729,$V$13:$AE$22,5,FALSE)&amp; IF(Audit!E729=10,Audit!W729,"")</f>
        <v>#N/A</v>
      </c>
      <c r="AT1964" s="47" t="e">
        <f t="shared" si="922"/>
        <v>#N/A</v>
      </c>
      <c r="AU1964" s="50" t="e">
        <f>VLOOKUP(Audit!F729,$V$3:$AE$12,6,FALSE)&amp; IF(Audit!F729=10,Audit!V729,"")</f>
        <v>#N/A</v>
      </c>
      <c r="AV1964" s="50" t="e">
        <f>VLOOKUP(Audit!F729,$V$13:$AE$22,6,FALSE)&amp; IF(Audit!F729=10,Audit!W729,"")</f>
        <v>#N/A</v>
      </c>
      <c r="AW1964" s="47" t="e">
        <f t="shared" si="923"/>
        <v>#N/A</v>
      </c>
      <c r="AX1964" s="50" t="e">
        <f>VLOOKUP(Audit!G729,$V$3:$AE$12,7,FALSE)&amp; IF(Audit!G729=10,Audit!V729,"")</f>
        <v>#N/A</v>
      </c>
      <c r="AY1964" s="50" t="e">
        <f>VLOOKUP(Audit!G729,$V$13:$AE$22,7,FALSE) &amp; IF(Audit!G729=10,Audit!W729,"")</f>
        <v>#N/A</v>
      </c>
      <c r="AZ1964" s="47" t="e">
        <f t="shared" si="924"/>
        <v>#N/A</v>
      </c>
      <c r="BA1964" s="50" t="e">
        <f>VLOOKUP(Audit!H729,$V$3:$AE$12,8,FALSE)&amp; Audit!U729 &amp; IF(Audit!H729=10,Audit!V729,"")</f>
        <v>#N/A</v>
      </c>
      <c r="BB1964" s="50" t="e">
        <f>VLOOKUP(Audit!H729,$V$13:$AE$22,8,FALSE) &amp; IF(Audit!H729=10,Audit!W729,"")</f>
        <v>#N/A</v>
      </c>
      <c r="BC1964" s="47" t="e">
        <f t="shared" si="925"/>
        <v>#N/A</v>
      </c>
      <c r="BD1964" s="50" t="e">
        <f>VLOOKUP(Audit!I729,$V$3:$AE$12,9,FALSE)&amp; IF(Audit!I729=10,Audit!V729,"")</f>
        <v>#N/A</v>
      </c>
      <c r="BE1964" s="50" t="e">
        <f>VLOOKUP(Audit!I729,$V$13:$AE$22,9,FALSE) &amp; IF(Audit!I729=10,Audit!W729,"") &amp; IF(Audit!I729&lt;&gt;1,U1964,"")</f>
        <v>#N/A</v>
      </c>
      <c r="BF1964" s="47" t="e">
        <f t="shared" si="926"/>
        <v>#N/A</v>
      </c>
      <c r="BG1964" s="50" t="e">
        <f>VLOOKUP(Audit!J729,$V$3:$AE$12,10,FALSE) &amp; Audit!S729 &amp; IF(Audit!J729=10,Audit!V729,"")</f>
        <v>#N/A</v>
      </c>
      <c r="BH1964" s="50" t="e">
        <f>VLOOKUP(Audit!J729,$V$13:$AE$22,10,FALSE) &amp; IF(Audit!J729=10,Audit!W729,"") &amp; IF(Audit!J729&lt;&gt;1,U1964,"")</f>
        <v>#N/A</v>
      </c>
      <c r="BI1964" s="47" t="e">
        <f t="shared" si="927"/>
        <v>#N/A</v>
      </c>
      <c r="BJ1964" s="48" t="str">
        <f t="shared" si="928"/>
        <v/>
      </c>
      <c r="BK1964" s="48" t="str">
        <f t="shared" si="929"/>
        <v/>
      </c>
      <c r="BL1964" s="48" t="str">
        <f t="shared" si="930"/>
        <v/>
      </c>
      <c r="BM1964" s="48" t="str">
        <f t="shared" si="931"/>
        <v/>
      </c>
      <c r="BN1964" s="48" t="str">
        <f t="shared" si="932"/>
        <v/>
      </c>
      <c r="BO1964" s="48" t="str">
        <f t="shared" si="933"/>
        <v/>
      </c>
      <c r="BP1964" s="48" t="str">
        <f t="shared" si="934"/>
        <v/>
      </c>
      <c r="BQ1964" s="48" t="str">
        <f t="shared" si="935"/>
        <v/>
      </c>
      <c r="BR1964" s="48" t="str">
        <f t="shared" si="936"/>
        <v/>
      </c>
      <c r="BS1964" s="48" t="str">
        <f t="shared" si="937"/>
        <v/>
      </c>
      <c r="BT1964" s="48" t="str">
        <f t="shared" si="938"/>
        <v/>
      </c>
      <c r="BU1964" s="48" t="str">
        <f t="shared" si="939"/>
        <v/>
      </c>
    </row>
    <row r="1965" spans="1:73">
      <c r="A1965" s="10">
        <f>Audit!A730</f>
        <v>0</v>
      </c>
      <c r="B1965" s="10" t="e">
        <f t="shared" si="910"/>
        <v>#N/A</v>
      </c>
      <c r="C1965" s="17" t="e">
        <f>VLOOKUP(Audit!B730,$V$3:$AE$12,2,FALSE) &amp; VLOOKUP(Audit!B730,$V$13:$AE$22,2,FALSE)&amp; IF(Audit!B730=10,Audit!V730&amp;Audit!W730,"")</f>
        <v>#N/A</v>
      </c>
      <c r="D1965" s="17" t="e">
        <f>VLOOKUP(Audit!C730,$V$3:$AE$12,3,FALSE) &amp; VLOOKUP(Audit!C730,$V$13:$AE$22,3,FALSE) &amp;IF(Audit!C730=10,Audit!V730&amp;Audit!W730,"")</f>
        <v>#N/A</v>
      </c>
      <c r="E1965" s="17" t="e">
        <f>VLOOKUP(Audit!D730,$V$3:$AE$12,4,FALSE)&amp; Audit!T730 &amp; VLOOKUP(Audit!D730,$V$13:$AE$22,4,FALSE)&amp; IF(Audit!D730=10,Audit!V730&amp;Audit!W730,"")</f>
        <v>#N/A</v>
      </c>
      <c r="F1965" s="17" t="e">
        <f>VLOOKUP(Audit!E730,$V$3:$AE$12,5,FALSE) &amp; VLOOKUP(Audit!E730,$V$13:$AE$22,5,FALSE)&amp; IF(Audit!E730=10,Audit!V730&amp;Audit!W730,"")</f>
        <v>#N/A</v>
      </c>
      <c r="G1965" s="17" t="e">
        <f>VLOOKUP(Audit!F730,$V$3:$AE$12,6,FALSE) &amp; VLOOKUP(Audit!F730,$V$13:$AE$22,6,FALSE)&amp; IF(Audit!F730=10,Audit!V730&amp;Audit!W730,"")</f>
        <v>#N/A</v>
      </c>
      <c r="H1965" s="17" t="e">
        <f>VLOOKUP(Audit!G730,$V$3:$AE$12,7,FALSE) &amp; VLOOKUP(Audit!G730,$V$13:$AE$22,7,FALSE)&amp;IF(Audit!G730=10,Audit!V730&amp;Audit!W730,"")</f>
        <v>#N/A</v>
      </c>
      <c r="I1965" s="17" t="e">
        <f>VLOOKUP(Audit!H730,$V$3:$AE$12,8,FALSE) &amp; Audit!U730 &amp; VLOOKUP(Audit!H730,$V$13:$AE$22,8,FALSE)&amp;IF(Audit!H730=10,Audit!V730&amp;Audit!W730,"")</f>
        <v>#N/A</v>
      </c>
      <c r="J1965" s="17" t="e">
        <f>VLOOKUP(Audit!I730,$V$3:$AE$12,9,FALSE) &amp; VLOOKUP(Audit!I730,$V$13:$AE$22,9,FALSE) &amp; IF(Audit!I730=10,Audit!V730&amp;Audit!W730,"") &amp; IF(Audit!I730&lt;&gt;1,U1965,"")</f>
        <v>#N/A</v>
      </c>
      <c r="K1965" s="17" t="e">
        <f>VLOOKUP(Audit!J730,$V$3:$AE$12,10,FALSE) &amp; Audit!S730 &amp; VLOOKUP(Audit!J730,$V$13:$AE$22,10,FALSE) &amp; IF(Audit!J730=10,Audit!V730&amp;Audit!W730,"") &amp; IF(Audit!J730&lt;&gt;1,U1965,"")</f>
        <v>#N/A</v>
      </c>
      <c r="L1965" s="10">
        <f>Audit!K730</f>
        <v>0</v>
      </c>
      <c r="M1965" s="10" t="e">
        <f t="shared" si="911"/>
        <v>#N/A</v>
      </c>
      <c r="N1965" s="10" t="e">
        <f t="shared" si="912"/>
        <v>#N/A</v>
      </c>
      <c r="O1965" s="10" t="e">
        <f t="shared" si="913"/>
        <v>#N/A</v>
      </c>
      <c r="P1965" s="10" t="e">
        <f t="shared" si="914"/>
        <v>#N/A</v>
      </c>
      <c r="Q1965" s="10" t="e">
        <f t="shared" si="915"/>
        <v>#N/A</v>
      </c>
      <c r="R1965" s="10" t="e">
        <f t="shared" si="916"/>
        <v>#N/A</v>
      </c>
      <c r="S1965" s="10" t="e">
        <f t="shared" si="917"/>
        <v>#N/A</v>
      </c>
      <c r="T1965" s="10" t="e">
        <f t="shared" si="918"/>
        <v>#N/A</v>
      </c>
      <c r="U1965" s="17" t="str">
        <f>IF(Audit!M730="","",VLOOKUP(Audit!M730,$W$26:$X$35,2,FALSE)) &amp; Audit!N730 &amp; IF(Audit!O730="","",IF(Audit!N730&lt;=1.4,VLOOKUP(Audit!O730,$W$38:X2010,2,FALSE),VLOOKUP(Audit!O730,$W$51:$X$61,2,FALSE))) &amp; IF(Audit!P730="","",VLOOKUP(Audit!P730,$Y$26:$Z$35,2,FALSE) &amp; Audit!Q730 &amp; IF(Audit!O730="","",IF(Audit!Q730&lt;=1.4,VLOOKUP(Audit!R730,$Y$38:$Z$48,2,FALSE),VLOOKUP(Audit!R730,$Y$51:$Z$61,2,FALSE))))</f>
        <v/>
      </c>
      <c r="V1965" s="21"/>
      <c r="AH1965" s="49">
        <f>Audit!A730</f>
        <v>0</v>
      </c>
      <c r="AI1965" s="50" t="e">
        <f>VLOOKUP(Audit!B730,$V$3:$AE$12,2,FALSE)&amp; IF(Audit!B730=10,Audit!V730,"")</f>
        <v>#N/A</v>
      </c>
      <c r="AJ1965" s="50" t="e">
        <f>VLOOKUP(Audit!B730,$V$13:$AE$22,2,FALSE)&amp; IF(Audit!B730=10,Audit!W730,"")</f>
        <v>#N/A</v>
      </c>
      <c r="AK1965" s="47" t="e">
        <f t="shared" si="919"/>
        <v>#N/A</v>
      </c>
      <c r="AL1965" s="50" t="e">
        <f>VLOOKUP(Audit!C730,$V$3:$AE$12,3,FALSE)&amp; IF(Audit!C730=10,Audit!V730,"")</f>
        <v>#N/A</v>
      </c>
      <c r="AM1965" s="50" t="e">
        <f>VLOOKUP(Audit!C730,$V$13:$AE$22,3,FALSE)&amp; IF(Audit!C730=10,Audit!W730,"")</f>
        <v>#N/A</v>
      </c>
      <c r="AN1965" s="47" t="e">
        <f t="shared" si="920"/>
        <v>#N/A</v>
      </c>
      <c r="AO1965" s="50" t="e">
        <f>VLOOKUP(Audit!D730,$V$3:$AE$12,4,FALSE) &amp;  Audit!T730 &amp; IF(Audit!D730=10,Audit!V730,"")</f>
        <v>#N/A</v>
      </c>
      <c r="AP1965" s="50" t="e">
        <f>VLOOKUP(Audit!D730,$V$13:$AE$22,4,FALSE)&amp; IF(Audit!D730=10,Audit!W730,"")</f>
        <v>#N/A</v>
      </c>
      <c r="AQ1965" s="47" t="e">
        <f t="shared" si="921"/>
        <v>#N/A</v>
      </c>
      <c r="AR1965" s="50" t="e">
        <f>VLOOKUP(Audit!E730,$V$3:$AE$12,5,FALSE)&amp; IF(Audit!E730=10,Audit!V730,"")</f>
        <v>#N/A</v>
      </c>
      <c r="AS1965" s="50" t="e">
        <f>VLOOKUP(Audit!E730,$V$13:$AE$22,5,FALSE)&amp; IF(Audit!E730=10,Audit!W730,"")</f>
        <v>#N/A</v>
      </c>
      <c r="AT1965" s="47" t="e">
        <f t="shared" si="922"/>
        <v>#N/A</v>
      </c>
      <c r="AU1965" s="50" t="e">
        <f>VLOOKUP(Audit!F730,$V$3:$AE$12,6,FALSE)&amp; IF(Audit!F730=10,Audit!V730,"")</f>
        <v>#N/A</v>
      </c>
      <c r="AV1965" s="50" t="e">
        <f>VLOOKUP(Audit!F730,$V$13:$AE$22,6,FALSE)&amp; IF(Audit!F730=10,Audit!W730,"")</f>
        <v>#N/A</v>
      </c>
      <c r="AW1965" s="47" t="e">
        <f t="shared" si="923"/>
        <v>#N/A</v>
      </c>
      <c r="AX1965" s="50" t="e">
        <f>VLOOKUP(Audit!G730,$V$3:$AE$12,7,FALSE)&amp; IF(Audit!G730=10,Audit!V730,"")</f>
        <v>#N/A</v>
      </c>
      <c r="AY1965" s="50" t="e">
        <f>VLOOKUP(Audit!G730,$V$13:$AE$22,7,FALSE) &amp; IF(Audit!G730=10,Audit!W730,"")</f>
        <v>#N/A</v>
      </c>
      <c r="AZ1965" s="47" t="e">
        <f t="shared" si="924"/>
        <v>#N/A</v>
      </c>
      <c r="BA1965" s="50" t="e">
        <f>VLOOKUP(Audit!H730,$V$3:$AE$12,8,FALSE)&amp; Audit!U730 &amp; IF(Audit!H730=10,Audit!V730,"")</f>
        <v>#N/A</v>
      </c>
      <c r="BB1965" s="50" t="e">
        <f>VLOOKUP(Audit!H730,$V$13:$AE$22,8,FALSE) &amp; IF(Audit!H730=10,Audit!W730,"")</f>
        <v>#N/A</v>
      </c>
      <c r="BC1965" s="47" t="e">
        <f t="shared" si="925"/>
        <v>#N/A</v>
      </c>
      <c r="BD1965" s="50" t="e">
        <f>VLOOKUP(Audit!I730,$V$3:$AE$12,9,FALSE)&amp; IF(Audit!I730=10,Audit!V730,"")</f>
        <v>#N/A</v>
      </c>
      <c r="BE1965" s="50" t="e">
        <f>VLOOKUP(Audit!I730,$V$13:$AE$22,9,FALSE) &amp; IF(Audit!I730=10,Audit!W730,"") &amp; IF(Audit!I730&lt;&gt;1,U1965,"")</f>
        <v>#N/A</v>
      </c>
      <c r="BF1965" s="47" t="e">
        <f t="shared" si="926"/>
        <v>#N/A</v>
      </c>
      <c r="BG1965" s="50" t="e">
        <f>VLOOKUP(Audit!J730,$V$3:$AE$12,10,FALSE) &amp; Audit!S730 &amp; IF(Audit!J730=10,Audit!V730,"")</f>
        <v>#N/A</v>
      </c>
      <c r="BH1965" s="50" t="e">
        <f>VLOOKUP(Audit!J730,$V$13:$AE$22,10,FALSE) &amp; IF(Audit!J730=10,Audit!W730,"") &amp; IF(Audit!J730&lt;&gt;1,U1965,"")</f>
        <v>#N/A</v>
      </c>
      <c r="BI1965" s="47" t="e">
        <f t="shared" si="927"/>
        <v>#N/A</v>
      </c>
      <c r="BJ1965" s="48" t="str">
        <f t="shared" si="928"/>
        <v/>
      </c>
      <c r="BK1965" s="48" t="str">
        <f t="shared" si="929"/>
        <v/>
      </c>
      <c r="BL1965" s="48" t="str">
        <f t="shared" si="930"/>
        <v/>
      </c>
      <c r="BM1965" s="48" t="str">
        <f t="shared" si="931"/>
        <v/>
      </c>
      <c r="BN1965" s="48" t="str">
        <f t="shared" si="932"/>
        <v/>
      </c>
      <c r="BO1965" s="48" t="str">
        <f t="shared" si="933"/>
        <v/>
      </c>
      <c r="BP1965" s="48" t="str">
        <f t="shared" si="934"/>
        <v/>
      </c>
      <c r="BQ1965" s="48" t="str">
        <f t="shared" si="935"/>
        <v/>
      </c>
      <c r="BR1965" s="48" t="str">
        <f t="shared" si="936"/>
        <v/>
      </c>
      <c r="BS1965" s="48" t="str">
        <f t="shared" si="937"/>
        <v/>
      </c>
      <c r="BT1965" s="48" t="str">
        <f t="shared" si="938"/>
        <v/>
      </c>
      <c r="BU1965" s="48" t="str">
        <f t="shared" si="939"/>
        <v/>
      </c>
    </row>
    <row r="1966" spans="1:73">
      <c r="A1966" s="10">
        <f>Audit!A731</f>
        <v>0</v>
      </c>
      <c r="B1966" s="10" t="e">
        <f t="shared" si="910"/>
        <v>#N/A</v>
      </c>
      <c r="C1966" s="17" t="e">
        <f>VLOOKUP(Audit!B731,$V$3:$AE$12,2,FALSE) &amp; VLOOKUP(Audit!B731,$V$13:$AE$22,2,FALSE)&amp; IF(Audit!B731=10,Audit!V731&amp;Audit!W731,"")</f>
        <v>#N/A</v>
      </c>
      <c r="D1966" s="17" t="e">
        <f>VLOOKUP(Audit!C731,$V$3:$AE$12,3,FALSE) &amp; VLOOKUP(Audit!C731,$V$13:$AE$22,3,FALSE) &amp;IF(Audit!C731=10,Audit!V731&amp;Audit!W731,"")</f>
        <v>#N/A</v>
      </c>
      <c r="E1966" s="17" t="e">
        <f>VLOOKUP(Audit!D731,$V$3:$AE$12,4,FALSE)&amp; Audit!T731 &amp; VLOOKUP(Audit!D731,$V$13:$AE$22,4,FALSE)&amp; IF(Audit!D731=10,Audit!V731&amp;Audit!W731,"")</f>
        <v>#N/A</v>
      </c>
      <c r="F1966" s="17" t="e">
        <f>VLOOKUP(Audit!E731,$V$3:$AE$12,5,FALSE) &amp; VLOOKUP(Audit!E731,$V$13:$AE$22,5,FALSE)&amp; IF(Audit!E731=10,Audit!V731&amp;Audit!W731,"")</f>
        <v>#N/A</v>
      </c>
      <c r="G1966" s="17" t="e">
        <f>VLOOKUP(Audit!F731,$V$3:$AE$12,6,FALSE) &amp; VLOOKUP(Audit!F731,$V$13:$AE$22,6,FALSE)&amp; IF(Audit!F731=10,Audit!V731&amp;Audit!W731,"")</f>
        <v>#N/A</v>
      </c>
      <c r="H1966" s="17" t="e">
        <f>VLOOKUP(Audit!G731,$V$3:$AE$12,7,FALSE) &amp; VLOOKUP(Audit!G731,$V$13:$AE$22,7,FALSE)&amp;IF(Audit!G731=10,Audit!V731&amp;Audit!W731,"")</f>
        <v>#N/A</v>
      </c>
      <c r="I1966" s="17" t="e">
        <f>VLOOKUP(Audit!H731,$V$3:$AE$12,8,FALSE) &amp; Audit!U731 &amp; VLOOKUP(Audit!H731,$V$13:$AE$22,8,FALSE)&amp;IF(Audit!H731=10,Audit!V731&amp;Audit!W731,"")</f>
        <v>#N/A</v>
      </c>
      <c r="J1966" s="17" t="e">
        <f>VLOOKUP(Audit!I731,$V$3:$AE$12,9,FALSE) &amp; VLOOKUP(Audit!I731,$V$13:$AE$22,9,FALSE) &amp; IF(Audit!I731=10,Audit!V731&amp;Audit!W731,"") &amp; IF(Audit!I731&lt;&gt;1,U1966,"")</f>
        <v>#N/A</v>
      </c>
      <c r="K1966" s="17" t="e">
        <f>VLOOKUP(Audit!J731,$V$3:$AE$12,10,FALSE) &amp; Audit!S731 &amp; VLOOKUP(Audit!J731,$V$13:$AE$22,10,FALSE) &amp; IF(Audit!J731=10,Audit!V731&amp;Audit!W731,"") &amp; IF(Audit!J731&lt;&gt;1,U1966,"")</f>
        <v>#N/A</v>
      </c>
      <c r="L1966" s="10">
        <f>Audit!K731</f>
        <v>0</v>
      </c>
      <c r="M1966" s="10" t="e">
        <f t="shared" si="911"/>
        <v>#N/A</v>
      </c>
      <c r="N1966" s="10" t="e">
        <f t="shared" si="912"/>
        <v>#N/A</v>
      </c>
      <c r="O1966" s="10" t="e">
        <f t="shared" si="913"/>
        <v>#N/A</v>
      </c>
      <c r="P1966" s="10" t="e">
        <f t="shared" si="914"/>
        <v>#N/A</v>
      </c>
      <c r="Q1966" s="10" t="e">
        <f t="shared" si="915"/>
        <v>#N/A</v>
      </c>
      <c r="R1966" s="10" t="e">
        <f t="shared" si="916"/>
        <v>#N/A</v>
      </c>
      <c r="S1966" s="10" t="e">
        <f t="shared" si="917"/>
        <v>#N/A</v>
      </c>
      <c r="T1966" s="10" t="e">
        <f t="shared" si="918"/>
        <v>#N/A</v>
      </c>
      <c r="U1966" s="17" t="str">
        <f>IF(Audit!M731="","",VLOOKUP(Audit!M731,$W$26:$X$35,2,FALSE)) &amp; Audit!N731 &amp; IF(Audit!O731="","",IF(Audit!N731&lt;=1.4,VLOOKUP(Audit!O731,$W$38:X2011,2,FALSE),VLOOKUP(Audit!O731,$W$51:$X$61,2,FALSE))) &amp; IF(Audit!P731="","",VLOOKUP(Audit!P731,$Y$26:$Z$35,2,FALSE) &amp; Audit!Q731 &amp; IF(Audit!O731="","",IF(Audit!Q731&lt;=1.4,VLOOKUP(Audit!R731,$Y$38:$Z$48,2,FALSE),VLOOKUP(Audit!R731,$Y$51:$Z$61,2,FALSE))))</f>
        <v/>
      </c>
      <c r="V1966" s="21"/>
      <c r="AH1966" s="49">
        <f>Audit!A731</f>
        <v>0</v>
      </c>
      <c r="AI1966" s="50" t="e">
        <f>VLOOKUP(Audit!B731,$V$3:$AE$12,2,FALSE)&amp; IF(Audit!B731=10,Audit!V731,"")</f>
        <v>#N/A</v>
      </c>
      <c r="AJ1966" s="50" t="e">
        <f>VLOOKUP(Audit!B731,$V$13:$AE$22,2,FALSE)&amp; IF(Audit!B731=10,Audit!W731,"")</f>
        <v>#N/A</v>
      </c>
      <c r="AK1966" s="47" t="e">
        <f t="shared" si="919"/>
        <v>#N/A</v>
      </c>
      <c r="AL1966" s="50" t="e">
        <f>VLOOKUP(Audit!C731,$V$3:$AE$12,3,FALSE)&amp; IF(Audit!C731=10,Audit!V731,"")</f>
        <v>#N/A</v>
      </c>
      <c r="AM1966" s="50" t="e">
        <f>VLOOKUP(Audit!C731,$V$13:$AE$22,3,FALSE)&amp; IF(Audit!C731=10,Audit!W731,"")</f>
        <v>#N/A</v>
      </c>
      <c r="AN1966" s="47" t="e">
        <f t="shared" si="920"/>
        <v>#N/A</v>
      </c>
      <c r="AO1966" s="50" t="e">
        <f>VLOOKUP(Audit!D731,$V$3:$AE$12,4,FALSE) &amp;  Audit!T731 &amp; IF(Audit!D731=10,Audit!V731,"")</f>
        <v>#N/A</v>
      </c>
      <c r="AP1966" s="50" t="e">
        <f>VLOOKUP(Audit!D731,$V$13:$AE$22,4,FALSE)&amp; IF(Audit!D731=10,Audit!W731,"")</f>
        <v>#N/A</v>
      </c>
      <c r="AQ1966" s="47" t="e">
        <f t="shared" si="921"/>
        <v>#N/A</v>
      </c>
      <c r="AR1966" s="50" t="e">
        <f>VLOOKUP(Audit!E731,$V$3:$AE$12,5,FALSE)&amp; IF(Audit!E731=10,Audit!V731,"")</f>
        <v>#N/A</v>
      </c>
      <c r="AS1966" s="50" t="e">
        <f>VLOOKUP(Audit!E731,$V$13:$AE$22,5,FALSE)&amp; IF(Audit!E731=10,Audit!W731,"")</f>
        <v>#N/A</v>
      </c>
      <c r="AT1966" s="47" t="e">
        <f t="shared" si="922"/>
        <v>#N/A</v>
      </c>
      <c r="AU1966" s="50" t="e">
        <f>VLOOKUP(Audit!F731,$V$3:$AE$12,6,FALSE)&amp; IF(Audit!F731=10,Audit!V731,"")</f>
        <v>#N/A</v>
      </c>
      <c r="AV1966" s="50" t="e">
        <f>VLOOKUP(Audit!F731,$V$13:$AE$22,6,FALSE)&amp; IF(Audit!F731=10,Audit!W731,"")</f>
        <v>#N/A</v>
      </c>
      <c r="AW1966" s="47" t="e">
        <f t="shared" si="923"/>
        <v>#N/A</v>
      </c>
      <c r="AX1966" s="50" t="e">
        <f>VLOOKUP(Audit!G731,$V$3:$AE$12,7,FALSE)&amp; IF(Audit!G731=10,Audit!V731,"")</f>
        <v>#N/A</v>
      </c>
      <c r="AY1966" s="50" t="e">
        <f>VLOOKUP(Audit!G731,$V$13:$AE$22,7,FALSE) &amp; IF(Audit!G731=10,Audit!W731,"")</f>
        <v>#N/A</v>
      </c>
      <c r="AZ1966" s="47" t="e">
        <f t="shared" si="924"/>
        <v>#N/A</v>
      </c>
      <c r="BA1966" s="50" t="e">
        <f>VLOOKUP(Audit!H731,$V$3:$AE$12,8,FALSE)&amp; Audit!U731 &amp; IF(Audit!H731=10,Audit!V731,"")</f>
        <v>#N/A</v>
      </c>
      <c r="BB1966" s="50" t="e">
        <f>VLOOKUP(Audit!H731,$V$13:$AE$22,8,FALSE) &amp; IF(Audit!H731=10,Audit!W731,"")</f>
        <v>#N/A</v>
      </c>
      <c r="BC1966" s="47" t="e">
        <f t="shared" si="925"/>
        <v>#N/A</v>
      </c>
      <c r="BD1966" s="50" t="e">
        <f>VLOOKUP(Audit!I731,$V$3:$AE$12,9,FALSE)&amp; IF(Audit!I731=10,Audit!V731,"")</f>
        <v>#N/A</v>
      </c>
      <c r="BE1966" s="50" t="e">
        <f>VLOOKUP(Audit!I731,$V$13:$AE$22,9,FALSE) &amp; IF(Audit!I731=10,Audit!W731,"") &amp; IF(Audit!I731&lt;&gt;1,U1966,"")</f>
        <v>#N/A</v>
      </c>
      <c r="BF1966" s="47" t="e">
        <f t="shared" si="926"/>
        <v>#N/A</v>
      </c>
      <c r="BG1966" s="50" t="e">
        <f>VLOOKUP(Audit!J731,$V$3:$AE$12,10,FALSE) &amp; Audit!S731 &amp; IF(Audit!J731=10,Audit!V731,"")</f>
        <v>#N/A</v>
      </c>
      <c r="BH1966" s="50" t="e">
        <f>VLOOKUP(Audit!J731,$V$13:$AE$22,10,FALSE) &amp; IF(Audit!J731=10,Audit!W731,"") &amp; IF(Audit!J731&lt;&gt;1,U1966,"")</f>
        <v>#N/A</v>
      </c>
      <c r="BI1966" s="47" t="e">
        <f t="shared" si="927"/>
        <v>#N/A</v>
      </c>
      <c r="BJ1966" s="48" t="str">
        <f t="shared" si="928"/>
        <v/>
      </c>
      <c r="BK1966" s="48" t="str">
        <f t="shared" si="929"/>
        <v/>
      </c>
      <c r="BL1966" s="48" t="str">
        <f t="shared" si="930"/>
        <v/>
      </c>
      <c r="BM1966" s="48" t="str">
        <f t="shared" si="931"/>
        <v/>
      </c>
      <c r="BN1966" s="48" t="str">
        <f t="shared" si="932"/>
        <v/>
      </c>
      <c r="BO1966" s="48" t="str">
        <f t="shared" si="933"/>
        <v/>
      </c>
      <c r="BP1966" s="48" t="str">
        <f t="shared" si="934"/>
        <v/>
      </c>
      <c r="BQ1966" s="48" t="str">
        <f t="shared" si="935"/>
        <v/>
      </c>
      <c r="BR1966" s="48" t="str">
        <f t="shared" si="936"/>
        <v/>
      </c>
      <c r="BS1966" s="48" t="str">
        <f t="shared" si="937"/>
        <v/>
      </c>
      <c r="BT1966" s="48" t="str">
        <f t="shared" si="938"/>
        <v/>
      </c>
      <c r="BU1966" s="48" t="str">
        <f t="shared" si="939"/>
        <v/>
      </c>
    </row>
    <row r="1967" spans="1:73">
      <c r="A1967" s="10">
        <f>Audit!A732</f>
        <v>0</v>
      </c>
      <c r="B1967" s="10" t="e">
        <f t="shared" si="910"/>
        <v>#N/A</v>
      </c>
      <c r="C1967" s="17" t="e">
        <f>VLOOKUP(Audit!B732,$V$3:$AE$12,2,FALSE) &amp; VLOOKUP(Audit!B732,$V$13:$AE$22,2,FALSE)&amp; IF(Audit!B732=10,Audit!V732&amp;Audit!W732,"")</f>
        <v>#N/A</v>
      </c>
      <c r="D1967" s="17" t="e">
        <f>VLOOKUP(Audit!C732,$V$3:$AE$12,3,FALSE) &amp; VLOOKUP(Audit!C732,$V$13:$AE$22,3,FALSE) &amp;IF(Audit!C732=10,Audit!V732&amp;Audit!W732,"")</f>
        <v>#N/A</v>
      </c>
      <c r="E1967" s="17" t="e">
        <f>VLOOKUP(Audit!D732,$V$3:$AE$12,4,FALSE)&amp; Audit!T732 &amp; VLOOKUP(Audit!D732,$V$13:$AE$22,4,FALSE)&amp; IF(Audit!D732=10,Audit!V732&amp;Audit!W732,"")</f>
        <v>#N/A</v>
      </c>
      <c r="F1967" s="17" t="e">
        <f>VLOOKUP(Audit!E732,$V$3:$AE$12,5,FALSE) &amp; VLOOKUP(Audit!E732,$V$13:$AE$22,5,FALSE)&amp; IF(Audit!E732=10,Audit!V732&amp;Audit!W732,"")</f>
        <v>#N/A</v>
      </c>
      <c r="G1967" s="17" t="e">
        <f>VLOOKUP(Audit!F732,$V$3:$AE$12,6,FALSE) &amp; VLOOKUP(Audit!F732,$V$13:$AE$22,6,FALSE)&amp; IF(Audit!F732=10,Audit!V732&amp;Audit!W732,"")</f>
        <v>#N/A</v>
      </c>
      <c r="H1967" s="17" t="e">
        <f>VLOOKUP(Audit!G732,$V$3:$AE$12,7,FALSE) &amp; VLOOKUP(Audit!G732,$V$13:$AE$22,7,FALSE)&amp;IF(Audit!G732=10,Audit!V732&amp;Audit!W732,"")</f>
        <v>#N/A</v>
      </c>
      <c r="I1967" s="17" t="e">
        <f>VLOOKUP(Audit!H732,$V$3:$AE$12,8,FALSE) &amp; Audit!U732 &amp; VLOOKUP(Audit!H732,$V$13:$AE$22,8,FALSE)&amp;IF(Audit!H732=10,Audit!V732&amp;Audit!W732,"")</f>
        <v>#N/A</v>
      </c>
      <c r="J1967" s="17" t="e">
        <f>VLOOKUP(Audit!I732,$V$3:$AE$12,9,FALSE) &amp; VLOOKUP(Audit!I732,$V$13:$AE$22,9,FALSE) &amp; IF(Audit!I732=10,Audit!V732&amp;Audit!W732,"") &amp; IF(Audit!I732&lt;&gt;1,U1967,"")</f>
        <v>#N/A</v>
      </c>
      <c r="K1967" s="17" t="e">
        <f>VLOOKUP(Audit!J732,$V$3:$AE$12,10,FALSE) &amp; Audit!S732 &amp; VLOOKUP(Audit!J732,$V$13:$AE$22,10,FALSE) &amp; IF(Audit!J732=10,Audit!V732&amp;Audit!W732,"") &amp; IF(Audit!J732&lt;&gt;1,U1967,"")</f>
        <v>#N/A</v>
      </c>
      <c r="L1967" s="10">
        <f>Audit!K732</f>
        <v>0</v>
      </c>
      <c r="M1967" s="10" t="e">
        <f t="shared" si="911"/>
        <v>#N/A</v>
      </c>
      <c r="N1967" s="10" t="e">
        <f t="shared" si="912"/>
        <v>#N/A</v>
      </c>
      <c r="O1967" s="10" t="e">
        <f t="shared" si="913"/>
        <v>#N/A</v>
      </c>
      <c r="P1967" s="10" t="e">
        <f t="shared" si="914"/>
        <v>#N/A</v>
      </c>
      <c r="Q1967" s="10" t="e">
        <f t="shared" si="915"/>
        <v>#N/A</v>
      </c>
      <c r="R1967" s="10" t="e">
        <f t="shared" si="916"/>
        <v>#N/A</v>
      </c>
      <c r="S1967" s="10" t="e">
        <f t="shared" si="917"/>
        <v>#N/A</v>
      </c>
      <c r="T1967" s="10" t="e">
        <f t="shared" si="918"/>
        <v>#N/A</v>
      </c>
      <c r="U1967" s="17" t="str">
        <f>IF(Audit!M732="","",VLOOKUP(Audit!M732,$W$26:$X$35,2,FALSE)) &amp; Audit!N732 &amp; IF(Audit!O732="","",IF(Audit!N732&lt;=1.4,VLOOKUP(Audit!O732,$W$38:X2012,2,FALSE),VLOOKUP(Audit!O732,$W$51:$X$61,2,FALSE))) &amp; IF(Audit!P732="","",VLOOKUP(Audit!P732,$Y$26:$Z$35,2,FALSE) &amp; Audit!Q732 &amp; IF(Audit!O732="","",IF(Audit!Q732&lt;=1.4,VLOOKUP(Audit!R732,$Y$38:$Z$48,2,FALSE),VLOOKUP(Audit!R732,$Y$51:$Z$61,2,FALSE))))</f>
        <v/>
      </c>
      <c r="V1967" s="21"/>
      <c r="AH1967" s="49">
        <f>Audit!A732</f>
        <v>0</v>
      </c>
      <c r="AI1967" s="50" t="e">
        <f>VLOOKUP(Audit!B732,$V$3:$AE$12,2,FALSE)&amp; IF(Audit!B732=10,Audit!V732,"")</f>
        <v>#N/A</v>
      </c>
      <c r="AJ1967" s="50" t="e">
        <f>VLOOKUP(Audit!B732,$V$13:$AE$22,2,FALSE)&amp; IF(Audit!B732=10,Audit!W732,"")</f>
        <v>#N/A</v>
      </c>
      <c r="AK1967" s="47" t="e">
        <f t="shared" si="919"/>
        <v>#N/A</v>
      </c>
      <c r="AL1967" s="50" t="e">
        <f>VLOOKUP(Audit!C732,$V$3:$AE$12,3,FALSE)&amp; IF(Audit!C732=10,Audit!V732,"")</f>
        <v>#N/A</v>
      </c>
      <c r="AM1967" s="50" t="e">
        <f>VLOOKUP(Audit!C732,$V$13:$AE$22,3,FALSE)&amp; IF(Audit!C732=10,Audit!W732,"")</f>
        <v>#N/A</v>
      </c>
      <c r="AN1967" s="47" t="e">
        <f t="shared" si="920"/>
        <v>#N/A</v>
      </c>
      <c r="AO1967" s="50" t="e">
        <f>VLOOKUP(Audit!D732,$V$3:$AE$12,4,FALSE) &amp;  Audit!T732 &amp; IF(Audit!D732=10,Audit!V732,"")</f>
        <v>#N/A</v>
      </c>
      <c r="AP1967" s="50" t="e">
        <f>VLOOKUP(Audit!D732,$V$13:$AE$22,4,FALSE)&amp; IF(Audit!D732=10,Audit!W732,"")</f>
        <v>#N/A</v>
      </c>
      <c r="AQ1967" s="47" t="e">
        <f t="shared" si="921"/>
        <v>#N/A</v>
      </c>
      <c r="AR1967" s="50" t="e">
        <f>VLOOKUP(Audit!E732,$V$3:$AE$12,5,FALSE)&amp; IF(Audit!E732=10,Audit!V732,"")</f>
        <v>#N/A</v>
      </c>
      <c r="AS1967" s="50" t="e">
        <f>VLOOKUP(Audit!E732,$V$13:$AE$22,5,FALSE)&amp; IF(Audit!E732=10,Audit!W732,"")</f>
        <v>#N/A</v>
      </c>
      <c r="AT1967" s="47" t="e">
        <f t="shared" si="922"/>
        <v>#N/A</v>
      </c>
      <c r="AU1967" s="50" t="e">
        <f>VLOOKUP(Audit!F732,$V$3:$AE$12,6,FALSE)&amp; IF(Audit!F732=10,Audit!V732,"")</f>
        <v>#N/A</v>
      </c>
      <c r="AV1967" s="50" t="e">
        <f>VLOOKUP(Audit!F732,$V$13:$AE$22,6,FALSE)&amp; IF(Audit!F732=10,Audit!W732,"")</f>
        <v>#N/A</v>
      </c>
      <c r="AW1967" s="47" t="e">
        <f t="shared" si="923"/>
        <v>#N/A</v>
      </c>
      <c r="AX1967" s="50" t="e">
        <f>VLOOKUP(Audit!G732,$V$3:$AE$12,7,FALSE)&amp; IF(Audit!G732=10,Audit!V732,"")</f>
        <v>#N/A</v>
      </c>
      <c r="AY1967" s="50" t="e">
        <f>VLOOKUP(Audit!G732,$V$13:$AE$22,7,FALSE) &amp; IF(Audit!G732=10,Audit!W732,"")</f>
        <v>#N/A</v>
      </c>
      <c r="AZ1967" s="47" t="e">
        <f t="shared" si="924"/>
        <v>#N/A</v>
      </c>
      <c r="BA1967" s="50" t="e">
        <f>VLOOKUP(Audit!H732,$V$3:$AE$12,8,FALSE)&amp; Audit!U732 &amp; IF(Audit!H732=10,Audit!V732,"")</f>
        <v>#N/A</v>
      </c>
      <c r="BB1967" s="50" t="e">
        <f>VLOOKUP(Audit!H732,$V$13:$AE$22,8,FALSE) &amp; IF(Audit!H732=10,Audit!W732,"")</f>
        <v>#N/A</v>
      </c>
      <c r="BC1967" s="47" t="e">
        <f t="shared" si="925"/>
        <v>#N/A</v>
      </c>
      <c r="BD1967" s="50" t="e">
        <f>VLOOKUP(Audit!I732,$V$3:$AE$12,9,FALSE)&amp; IF(Audit!I732=10,Audit!V732,"")</f>
        <v>#N/A</v>
      </c>
      <c r="BE1967" s="50" t="e">
        <f>VLOOKUP(Audit!I732,$V$13:$AE$22,9,FALSE) &amp; IF(Audit!I732=10,Audit!W732,"") &amp; IF(Audit!I732&lt;&gt;1,U1967,"")</f>
        <v>#N/A</v>
      </c>
      <c r="BF1967" s="47" t="e">
        <f t="shared" si="926"/>
        <v>#N/A</v>
      </c>
      <c r="BG1967" s="50" t="e">
        <f>VLOOKUP(Audit!J732,$V$3:$AE$12,10,FALSE) &amp; Audit!S732 &amp; IF(Audit!J732=10,Audit!V732,"")</f>
        <v>#N/A</v>
      </c>
      <c r="BH1967" s="50" t="e">
        <f>VLOOKUP(Audit!J732,$V$13:$AE$22,10,FALSE) &amp; IF(Audit!J732=10,Audit!W732,"") &amp; IF(Audit!J732&lt;&gt;1,U1967,"")</f>
        <v>#N/A</v>
      </c>
      <c r="BI1967" s="47" t="e">
        <f t="shared" si="927"/>
        <v>#N/A</v>
      </c>
      <c r="BJ1967" s="48" t="str">
        <f t="shared" si="928"/>
        <v/>
      </c>
      <c r="BK1967" s="48" t="str">
        <f t="shared" si="929"/>
        <v/>
      </c>
      <c r="BL1967" s="48" t="str">
        <f t="shared" si="930"/>
        <v/>
      </c>
      <c r="BM1967" s="48" t="str">
        <f t="shared" si="931"/>
        <v/>
      </c>
      <c r="BN1967" s="48" t="str">
        <f t="shared" si="932"/>
        <v/>
      </c>
      <c r="BO1967" s="48" t="str">
        <f t="shared" si="933"/>
        <v/>
      </c>
      <c r="BP1967" s="48" t="str">
        <f t="shared" si="934"/>
        <v/>
      </c>
      <c r="BQ1967" s="48" t="str">
        <f t="shared" si="935"/>
        <v/>
      </c>
      <c r="BR1967" s="48" t="str">
        <f t="shared" si="936"/>
        <v/>
      </c>
      <c r="BS1967" s="48" t="str">
        <f t="shared" si="937"/>
        <v/>
      </c>
      <c r="BT1967" s="48" t="str">
        <f t="shared" si="938"/>
        <v/>
      </c>
      <c r="BU1967" s="48" t="str">
        <f t="shared" si="939"/>
        <v/>
      </c>
    </row>
    <row r="1968" spans="1:73">
      <c r="A1968" s="10">
        <f>Audit!A733</f>
        <v>0</v>
      </c>
      <c r="B1968" s="10" t="e">
        <f t="shared" si="910"/>
        <v>#N/A</v>
      </c>
      <c r="C1968" s="17" t="e">
        <f>VLOOKUP(Audit!B733,$V$3:$AE$12,2,FALSE) &amp; VLOOKUP(Audit!B733,$V$13:$AE$22,2,FALSE)&amp; IF(Audit!B733=10,Audit!V733&amp;Audit!W733,"")</f>
        <v>#N/A</v>
      </c>
      <c r="D1968" s="17" t="e">
        <f>VLOOKUP(Audit!C733,$V$3:$AE$12,3,FALSE) &amp; VLOOKUP(Audit!C733,$V$13:$AE$22,3,FALSE) &amp;IF(Audit!C733=10,Audit!V733&amp;Audit!W733,"")</f>
        <v>#N/A</v>
      </c>
      <c r="E1968" s="17" t="e">
        <f>VLOOKUP(Audit!D733,$V$3:$AE$12,4,FALSE)&amp; Audit!T733 &amp; VLOOKUP(Audit!D733,$V$13:$AE$22,4,FALSE)&amp; IF(Audit!D733=10,Audit!V733&amp;Audit!W733,"")</f>
        <v>#N/A</v>
      </c>
      <c r="F1968" s="17" t="e">
        <f>VLOOKUP(Audit!E733,$V$3:$AE$12,5,FALSE) &amp; VLOOKUP(Audit!E733,$V$13:$AE$22,5,FALSE)&amp; IF(Audit!E733=10,Audit!V733&amp;Audit!W733,"")</f>
        <v>#N/A</v>
      </c>
      <c r="G1968" s="17" t="e">
        <f>VLOOKUP(Audit!F733,$V$3:$AE$12,6,FALSE) &amp; VLOOKUP(Audit!F733,$V$13:$AE$22,6,FALSE)&amp; IF(Audit!F733=10,Audit!V733&amp;Audit!W733,"")</f>
        <v>#N/A</v>
      </c>
      <c r="H1968" s="17" t="e">
        <f>VLOOKUP(Audit!G733,$V$3:$AE$12,7,FALSE) &amp; VLOOKUP(Audit!G733,$V$13:$AE$22,7,FALSE)&amp;IF(Audit!G733=10,Audit!V733&amp;Audit!W733,"")</f>
        <v>#N/A</v>
      </c>
      <c r="I1968" s="17" t="e">
        <f>VLOOKUP(Audit!H733,$V$3:$AE$12,8,FALSE) &amp; Audit!U733 &amp; VLOOKUP(Audit!H733,$V$13:$AE$22,8,FALSE)&amp;IF(Audit!H733=10,Audit!V733&amp;Audit!W733,"")</f>
        <v>#N/A</v>
      </c>
      <c r="J1968" s="17" t="e">
        <f>VLOOKUP(Audit!I733,$V$3:$AE$12,9,FALSE) &amp; VLOOKUP(Audit!I733,$V$13:$AE$22,9,FALSE) &amp; IF(Audit!I733=10,Audit!V733&amp;Audit!W733,"") &amp; IF(Audit!I733&lt;&gt;1,U1968,"")</f>
        <v>#N/A</v>
      </c>
      <c r="K1968" s="17" t="e">
        <f>VLOOKUP(Audit!J733,$V$3:$AE$12,10,FALSE) &amp; Audit!S733 &amp; VLOOKUP(Audit!J733,$V$13:$AE$22,10,FALSE) &amp; IF(Audit!J733=10,Audit!V733&amp;Audit!W733,"") &amp; IF(Audit!J733&lt;&gt;1,U1968,"")</f>
        <v>#N/A</v>
      </c>
      <c r="L1968" s="10">
        <f>Audit!K733</f>
        <v>0</v>
      </c>
      <c r="M1968" s="10" t="e">
        <f t="shared" si="911"/>
        <v>#N/A</v>
      </c>
      <c r="N1968" s="10" t="e">
        <f t="shared" si="912"/>
        <v>#N/A</v>
      </c>
      <c r="O1968" s="10" t="e">
        <f t="shared" si="913"/>
        <v>#N/A</v>
      </c>
      <c r="P1968" s="10" t="e">
        <f t="shared" si="914"/>
        <v>#N/A</v>
      </c>
      <c r="Q1968" s="10" t="e">
        <f t="shared" si="915"/>
        <v>#N/A</v>
      </c>
      <c r="R1968" s="10" t="e">
        <f t="shared" si="916"/>
        <v>#N/A</v>
      </c>
      <c r="S1968" s="10" t="e">
        <f t="shared" si="917"/>
        <v>#N/A</v>
      </c>
      <c r="T1968" s="10" t="e">
        <f t="shared" si="918"/>
        <v>#N/A</v>
      </c>
      <c r="U1968" s="17" t="str">
        <f>IF(Audit!M733="","",VLOOKUP(Audit!M733,$W$26:$X$35,2,FALSE)) &amp; Audit!N733 &amp; IF(Audit!O733="","",IF(Audit!N733&lt;=1.4,VLOOKUP(Audit!O733,$W$38:X2013,2,FALSE),VLOOKUP(Audit!O733,$W$51:$X$61,2,FALSE))) &amp; IF(Audit!P733="","",VLOOKUP(Audit!P733,$Y$26:$Z$35,2,FALSE) &amp; Audit!Q733 &amp; IF(Audit!O733="","",IF(Audit!Q733&lt;=1.4,VLOOKUP(Audit!R733,$Y$38:$Z$48,2,FALSE),VLOOKUP(Audit!R733,$Y$51:$Z$61,2,FALSE))))</f>
        <v/>
      </c>
      <c r="V1968" s="21"/>
      <c r="AH1968" s="49">
        <f>Audit!A733</f>
        <v>0</v>
      </c>
      <c r="AI1968" s="50" t="e">
        <f>VLOOKUP(Audit!B733,$V$3:$AE$12,2,FALSE)&amp; IF(Audit!B733=10,Audit!V733,"")</f>
        <v>#N/A</v>
      </c>
      <c r="AJ1968" s="50" t="e">
        <f>VLOOKUP(Audit!B733,$V$13:$AE$22,2,FALSE)&amp; IF(Audit!B733=10,Audit!W733,"")</f>
        <v>#N/A</v>
      </c>
      <c r="AK1968" s="47" t="e">
        <f t="shared" si="919"/>
        <v>#N/A</v>
      </c>
      <c r="AL1968" s="50" t="e">
        <f>VLOOKUP(Audit!C733,$V$3:$AE$12,3,FALSE)&amp; IF(Audit!C733=10,Audit!V733,"")</f>
        <v>#N/A</v>
      </c>
      <c r="AM1968" s="50" t="e">
        <f>VLOOKUP(Audit!C733,$V$13:$AE$22,3,FALSE)&amp; IF(Audit!C733=10,Audit!W733,"")</f>
        <v>#N/A</v>
      </c>
      <c r="AN1968" s="47" t="e">
        <f t="shared" si="920"/>
        <v>#N/A</v>
      </c>
      <c r="AO1968" s="50" t="e">
        <f>VLOOKUP(Audit!D733,$V$3:$AE$12,4,FALSE) &amp;  Audit!T733 &amp; IF(Audit!D733=10,Audit!V733,"")</f>
        <v>#N/A</v>
      </c>
      <c r="AP1968" s="50" t="e">
        <f>VLOOKUP(Audit!D733,$V$13:$AE$22,4,FALSE)&amp; IF(Audit!D733=10,Audit!W733,"")</f>
        <v>#N/A</v>
      </c>
      <c r="AQ1968" s="47" t="e">
        <f t="shared" si="921"/>
        <v>#N/A</v>
      </c>
      <c r="AR1968" s="50" t="e">
        <f>VLOOKUP(Audit!E733,$V$3:$AE$12,5,FALSE)&amp; IF(Audit!E733=10,Audit!V733,"")</f>
        <v>#N/A</v>
      </c>
      <c r="AS1968" s="50" t="e">
        <f>VLOOKUP(Audit!E733,$V$13:$AE$22,5,FALSE)&amp; IF(Audit!E733=10,Audit!W733,"")</f>
        <v>#N/A</v>
      </c>
      <c r="AT1968" s="47" t="e">
        <f t="shared" si="922"/>
        <v>#N/A</v>
      </c>
      <c r="AU1968" s="50" t="e">
        <f>VLOOKUP(Audit!F733,$V$3:$AE$12,6,FALSE)&amp; IF(Audit!F733=10,Audit!V733,"")</f>
        <v>#N/A</v>
      </c>
      <c r="AV1968" s="50" t="e">
        <f>VLOOKUP(Audit!F733,$V$13:$AE$22,6,FALSE)&amp; IF(Audit!F733=10,Audit!W733,"")</f>
        <v>#N/A</v>
      </c>
      <c r="AW1968" s="47" t="e">
        <f t="shared" si="923"/>
        <v>#N/A</v>
      </c>
      <c r="AX1968" s="50" t="e">
        <f>VLOOKUP(Audit!G733,$V$3:$AE$12,7,FALSE)&amp; IF(Audit!G733=10,Audit!V733,"")</f>
        <v>#N/A</v>
      </c>
      <c r="AY1968" s="50" t="e">
        <f>VLOOKUP(Audit!G733,$V$13:$AE$22,7,FALSE) &amp; IF(Audit!G733=10,Audit!W733,"")</f>
        <v>#N/A</v>
      </c>
      <c r="AZ1968" s="47" t="e">
        <f t="shared" si="924"/>
        <v>#N/A</v>
      </c>
      <c r="BA1968" s="50" t="e">
        <f>VLOOKUP(Audit!H733,$V$3:$AE$12,8,FALSE)&amp; Audit!U733 &amp; IF(Audit!H733=10,Audit!V733,"")</f>
        <v>#N/A</v>
      </c>
      <c r="BB1968" s="50" t="e">
        <f>VLOOKUP(Audit!H733,$V$13:$AE$22,8,FALSE) &amp; IF(Audit!H733=10,Audit!W733,"")</f>
        <v>#N/A</v>
      </c>
      <c r="BC1968" s="47" t="e">
        <f t="shared" si="925"/>
        <v>#N/A</v>
      </c>
      <c r="BD1968" s="50" t="e">
        <f>VLOOKUP(Audit!I733,$V$3:$AE$12,9,FALSE)&amp; IF(Audit!I733=10,Audit!V733,"")</f>
        <v>#N/A</v>
      </c>
      <c r="BE1968" s="50" t="e">
        <f>VLOOKUP(Audit!I733,$V$13:$AE$22,9,FALSE) &amp; IF(Audit!I733=10,Audit!W733,"") &amp; IF(Audit!I733&lt;&gt;1,U1968,"")</f>
        <v>#N/A</v>
      </c>
      <c r="BF1968" s="47" t="e">
        <f t="shared" si="926"/>
        <v>#N/A</v>
      </c>
      <c r="BG1968" s="50" t="e">
        <f>VLOOKUP(Audit!J733,$V$3:$AE$12,10,FALSE) &amp; Audit!S733 &amp; IF(Audit!J733=10,Audit!V733,"")</f>
        <v>#N/A</v>
      </c>
      <c r="BH1968" s="50" t="e">
        <f>VLOOKUP(Audit!J733,$V$13:$AE$22,10,FALSE) &amp; IF(Audit!J733=10,Audit!W733,"") &amp; IF(Audit!J733&lt;&gt;1,U1968,"")</f>
        <v>#N/A</v>
      </c>
      <c r="BI1968" s="47" t="e">
        <f t="shared" si="927"/>
        <v>#N/A</v>
      </c>
      <c r="BJ1968" s="48" t="str">
        <f t="shared" si="928"/>
        <v/>
      </c>
      <c r="BK1968" s="48" t="str">
        <f t="shared" si="929"/>
        <v/>
      </c>
      <c r="BL1968" s="48" t="str">
        <f t="shared" si="930"/>
        <v/>
      </c>
      <c r="BM1968" s="48" t="str">
        <f t="shared" si="931"/>
        <v/>
      </c>
      <c r="BN1968" s="48" t="str">
        <f t="shared" si="932"/>
        <v/>
      </c>
      <c r="BO1968" s="48" t="str">
        <f t="shared" si="933"/>
        <v/>
      </c>
      <c r="BP1968" s="48" t="str">
        <f t="shared" si="934"/>
        <v/>
      </c>
      <c r="BQ1968" s="48" t="str">
        <f t="shared" si="935"/>
        <v/>
      </c>
      <c r="BR1968" s="48" t="str">
        <f t="shared" si="936"/>
        <v/>
      </c>
      <c r="BS1968" s="48" t="str">
        <f t="shared" si="937"/>
        <v/>
      </c>
      <c r="BT1968" s="48" t="str">
        <f t="shared" si="938"/>
        <v/>
      </c>
      <c r="BU1968" s="48" t="str">
        <f t="shared" si="939"/>
        <v/>
      </c>
    </row>
    <row r="1969" spans="1:73">
      <c r="A1969" s="10">
        <f>Audit!A734</f>
        <v>0</v>
      </c>
      <c r="B1969" s="10" t="e">
        <f t="shared" si="910"/>
        <v>#N/A</v>
      </c>
      <c r="C1969" s="17" t="e">
        <f>VLOOKUP(Audit!B734,$V$3:$AE$12,2,FALSE) &amp; VLOOKUP(Audit!B734,$V$13:$AE$22,2,FALSE)&amp; IF(Audit!B734=10,Audit!V734&amp;Audit!W734,"")</f>
        <v>#N/A</v>
      </c>
      <c r="D1969" s="17" t="e">
        <f>VLOOKUP(Audit!C734,$V$3:$AE$12,3,FALSE) &amp; VLOOKUP(Audit!C734,$V$13:$AE$22,3,FALSE) &amp;IF(Audit!C734=10,Audit!V734&amp;Audit!W734,"")</f>
        <v>#N/A</v>
      </c>
      <c r="E1969" s="17" t="e">
        <f>VLOOKUP(Audit!D734,$V$3:$AE$12,4,FALSE)&amp; Audit!T734 &amp; VLOOKUP(Audit!D734,$V$13:$AE$22,4,FALSE)&amp; IF(Audit!D734=10,Audit!V734&amp;Audit!W734,"")</f>
        <v>#N/A</v>
      </c>
      <c r="F1969" s="17" t="e">
        <f>VLOOKUP(Audit!E734,$V$3:$AE$12,5,FALSE) &amp; VLOOKUP(Audit!E734,$V$13:$AE$22,5,FALSE)&amp; IF(Audit!E734=10,Audit!V734&amp;Audit!W734,"")</f>
        <v>#N/A</v>
      </c>
      <c r="G1969" s="17" t="e">
        <f>VLOOKUP(Audit!F734,$V$3:$AE$12,6,FALSE) &amp; VLOOKUP(Audit!F734,$V$13:$AE$22,6,FALSE)&amp; IF(Audit!F734=10,Audit!V734&amp;Audit!W734,"")</f>
        <v>#N/A</v>
      </c>
      <c r="H1969" s="17" t="e">
        <f>VLOOKUP(Audit!G734,$V$3:$AE$12,7,FALSE) &amp; VLOOKUP(Audit!G734,$V$13:$AE$22,7,FALSE)&amp;IF(Audit!G734=10,Audit!V734&amp;Audit!W734,"")</f>
        <v>#N/A</v>
      </c>
      <c r="I1969" s="17" t="e">
        <f>VLOOKUP(Audit!H734,$V$3:$AE$12,8,FALSE) &amp; Audit!U734 &amp; VLOOKUP(Audit!H734,$V$13:$AE$22,8,FALSE)&amp;IF(Audit!H734=10,Audit!V734&amp;Audit!W734,"")</f>
        <v>#N/A</v>
      </c>
      <c r="J1969" s="17" t="e">
        <f>VLOOKUP(Audit!I734,$V$3:$AE$12,9,FALSE) &amp; VLOOKUP(Audit!I734,$V$13:$AE$22,9,FALSE) &amp; IF(Audit!I734=10,Audit!V734&amp;Audit!W734,"") &amp; IF(Audit!I734&lt;&gt;1,U1969,"")</f>
        <v>#N/A</v>
      </c>
      <c r="K1969" s="17" t="e">
        <f>VLOOKUP(Audit!J734,$V$3:$AE$12,10,FALSE) &amp; Audit!S734 &amp; VLOOKUP(Audit!J734,$V$13:$AE$22,10,FALSE) &amp; IF(Audit!J734=10,Audit!V734&amp;Audit!W734,"") &amp; IF(Audit!J734&lt;&gt;1,U1969,"")</f>
        <v>#N/A</v>
      </c>
      <c r="L1969" s="10">
        <f>Audit!K734</f>
        <v>0</v>
      </c>
      <c r="M1969" s="10" t="e">
        <f t="shared" si="911"/>
        <v>#N/A</v>
      </c>
      <c r="N1969" s="10" t="e">
        <f t="shared" si="912"/>
        <v>#N/A</v>
      </c>
      <c r="O1969" s="10" t="e">
        <f t="shared" si="913"/>
        <v>#N/A</v>
      </c>
      <c r="P1969" s="10" t="e">
        <f t="shared" si="914"/>
        <v>#N/A</v>
      </c>
      <c r="Q1969" s="10" t="e">
        <f t="shared" si="915"/>
        <v>#N/A</v>
      </c>
      <c r="R1969" s="10" t="e">
        <f t="shared" si="916"/>
        <v>#N/A</v>
      </c>
      <c r="S1969" s="10" t="e">
        <f t="shared" si="917"/>
        <v>#N/A</v>
      </c>
      <c r="T1969" s="10" t="e">
        <f t="shared" si="918"/>
        <v>#N/A</v>
      </c>
      <c r="U1969" s="17" t="str">
        <f>IF(Audit!M734="","",VLOOKUP(Audit!M734,$W$26:$X$35,2,FALSE)) &amp; Audit!N734 &amp; IF(Audit!O734="","",IF(Audit!N734&lt;=1.4,VLOOKUP(Audit!O734,$W$38:X2014,2,FALSE),VLOOKUP(Audit!O734,$W$51:$X$61,2,FALSE))) &amp; IF(Audit!P734="","",VLOOKUP(Audit!P734,$Y$26:$Z$35,2,FALSE) &amp; Audit!Q734 &amp; IF(Audit!O734="","",IF(Audit!Q734&lt;=1.4,VLOOKUP(Audit!R734,$Y$38:$Z$48,2,FALSE),VLOOKUP(Audit!R734,$Y$51:$Z$61,2,FALSE))))</f>
        <v/>
      </c>
      <c r="V1969" s="21"/>
      <c r="AH1969" s="49">
        <f>Audit!A734</f>
        <v>0</v>
      </c>
      <c r="AI1969" s="50" t="e">
        <f>VLOOKUP(Audit!B734,$V$3:$AE$12,2,FALSE)&amp; IF(Audit!B734=10,Audit!V734,"")</f>
        <v>#N/A</v>
      </c>
      <c r="AJ1969" s="50" t="e">
        <f>VLOOKUP(Audit!B734,$V$13:$AE$22,2,FALSE)&amp; IF(Audit!B734=10,Audit!W734,"")</f>
        <v>#N/A</v>
      </c>
      <c r="AK1969" s="47" t="e">
        <f t="shared" si="919"/>
        <v>#N/A</v>
      </c>
      <c r="AL1969" s="50" t="e">
        <f>VLOOKUP(Audit!C734,$V$3:$AE$12,3,FALSE)&amp; IF(Audit!C734=10,Audit!V734,"")</f>
        <v>#N/A</v>
      </c>
      <c r="AM1969" s="50" t="e">
        <f>VLOOKUP(Audit!C734,$V$13:$AE$22,3,FALSE)&amp; IF(Audit!C734=10,Audit!W734,"")</f>
        <v>#N/A</v>
      </c>
      <c r="AN1969" s="47" t="e">
        <f t="shared" si="920"/>
        <v>#N/A</v>
      </c>
      <c r="AO1969" s="50" t="e">
        <f>VLOOKUP(Audit!D734,$V$3:$AE$12,4,FALSE) &amp;  Audit!T734 &amp; IF(Audit!D734=10,Audit!V734,"")</f>
        <v>#N/A</v>
      </c>
      <c r="AP1969" s="50" t="e">
        <f>VLOOKUP(Audit!D734,$V$13:$AE$22,4,FALSE)&amp; IF(Audit!D734=10,Audit!W734,"")</f>
        <v>#N/A</v>
      </c>
      <c r="AQ1969" s="47" t="e">
        <f t="shared" si="921"/>
        <v>#N/A</v>
      </c>
      <c r="AR1969" s="50" t="e">
        <f>VLOOKUP(Audit!E734,$V$3:$AE$12,5,FALSE)&amp; IF(Audit!E734=10,Audit!V734,"")</f>
        <v>#N/A</v>
      </c>
      <c r="AS1969" s="50" t="e">
        <f>VLOOKUP(Audit!E734,$V$13:$AE$22,5,FALSE)&amp; IF(Audit!E734=10,Audit!W734,"")</f>
        <v>#N/A</v>
      </c>
      <c r="AT1969" s="47" t="e">
        <f t="shared" si="922"/>
        <v>#N/A</v>
      </c>
      <c r="AU1969" s="50" t="e">
        <f>VLOOKUP(Audit!F734,$V$3:$AE$12,6,FALSE)&amp; IF(Audit!F734=10,Audit!V734,"")</f>
        <v>#N/A</v>
      </c>
      <c r="AV1969" s="50" t="e">
        <f>VLOOKUP(Audit!F734,$V$13:$AE$22,6,FALSE)&amp; IF(Audit!F734=10,Audit!W734,"")</f>
        <v>#N/A</v>
      </c>
      <c r="AW1969" s="47" t="e">
        <f t="shared" si="923"/>
        <v>#N/A</v>
      </c>
      <c r="AX1969" s="50" t="e">
        <f>VLOOKUP(Audit!G734,$V$3:$AE$12,7,FALSE)&amp; IF(Audit!G734=10,Audit!V734,"")</f>
        <v>#N/A</v>
      </c>
      <c r="AY1969" s="50" t="e">
        <f>VLOOKUP(Audit!G734,$V$13:$AE$22,7,FALSE) &amp; IF(Audit!G734=10,Audit!W734,"")</f>
        <v>#N/A</v>
      </c>
      <c r="AZ1969" s="47" t="e">
        <f t="shared" si="924"/>
        <v>#N/A</v>
      </c>
      <c r="BA1969" s="50" t="e">
        <f>VLOOKUP(Audit!H734,$V$3:$AE$12,8,FALSE)&amp; Audit!U734 &amp; IF(Audit!H734=10,Audit!V734,"")</f>
        <v>#N/A</v>
      </c>
      <c r="BB1969" s="50" t="e">
        <f>VLOOKUP(Audit!H734,$V$13:$AE$22,8,FALSE) &amp; IF(Audit!H734=10,Audit!W734,"")</f>
        <v>#N/A</v>
      </c>
      <c r="BC1969" s="47" t="e">
        <f t="shared" si="925"/>
        <v>#N/A</v>
      </c>
      <c r="BD1969" s="50" t="e">
        <f>VLOOKUP(Audit!I734,$V$3:$AE$12,9,FALSE)&amp; IF(Audit!I734=10,Audit!V734,"")</f>
        <v>#N/A</v>
      </c>
      <c r="BE1969" s="50" t="e">
        <f>VLOOKUP(Audit!I734,$V$13:$AE$22,9,FALSE) &amp; IF(Audit!I734=10,Audit!W734,"") &amp; IF(Audit!I734&lt;&gt;1,U1969,"")</f>
        <v>#N/A</v>
      </c>
      <c r="BF1969" s="47" t="e">
        <f t="shared" si="926"/>
        <v>#N/A</v>
      </c>
      <c r="BG1969" s="50" t="e">
        <f>VLOOKUP(Audit!J734,$V$3:$AE$12,10,FALSE) &amp; Audit!S734 &amp; IF(Audit!J734=10,Audit!V734,"")</f>
        <v>#N/A</v>
      </c>
      <c r="BH1969" s="50" t="e">
        <f>VLOOKUP(Audit!J734,$V$13:$AE$22,10,FALSE) &amp; IF(Audit!J734=10,Audit!W734,"") &amp; IF(Audit!J734&lt;&gt;1,U1969,"")</f>
        <v>#N/A</v>
      </c>
      <c r="BI1969" s="47" t="e">
        <f t="shared" si="927"/>
        <v>#N/A</v>
      </c>
      <c r="BJ1969" s="48" t="str">
        <f t="shared" si="928"/>
        <v/>
      </c>
      <c r="BK1969" s="48" t="str">
        <f t="shared" si="929"/>
        <v/>
      </c>
      <c r="BL1969" s="48" t="str">
        <f t="shared" si="930"/>
        <v/>
      </c>
      <c r="BM1969" s="48" t="str">
        <f t="shared" si="931"/>
        <v/>
      </c>
      <c r="BN1969" s="48" t="str">
        <f t="shared" si="932"/>
        <v/>
      </c>
      <c r="BO1969" s="48" t="str">
        <f t="shared" si="933"/>
        <v/>
      </c>
      <c r="BP1969" s="48" t="str">
        <f t="shared" si="934"/>
        <v/>
      </c>
      <c r="BQ1969" s="48" t="str">
        <f t="shared" si="935"/>
        <v/>
      </c>
      <c r="BR1969" s="48" t="str">
        <f t="shared" si="936"/>
        <v/>
      </c>
      <c r="BS1969" s="48" t="str">
        <f t="shared" si="937"/>
        <v/>
      </c>
      <c r="BT1969" s="48" t="str">
        <f t="shared" si="938"/>
        <v/>
      </c>
      <c r="BU1969" s="48" t="str">
        <f t="shared" si="939"/>
        <v/>
      </c>
    </row>
    <row r="1970" spans="1:73">
      <c r="A1970" s="10">
        <f>Audit!A735</f>
        <v>0</v>
      </c>
      <c r="B1970" s="10" t="e">
        <f t="shared" si="910"/>
        <v>#N/A</v>
      </c>
      <c r="C1970" s="17" t="e">
        <f>VLOOKUP(Audit!B735,$V$3:$AE$12,2,FALSE) &amp; VLOOKUP(Audit!B735,$V$13:$AE$22,2,FALSE)&amp; IF(Audit!B735=10,Audit!V735&amp;Audit!W735,"")</f>
        <v>#N/A</v>
      </c>
      <c r="D1970" s="17" t="e">
        <f>VLOOKUP(Audit!C735,$V$3:$AE$12,3,FALSE) &amp; VLOOKUP(Audit!C735,$V$13:$AE$22,3,FALSE) &amp;IF(Audit!C735=10,Audit!V735&amp;Audit!W735,"")</f>
        <v>#N/A</v>
      </c>
      <c r="E1970" s="17" t="e">
        <f>VLOOKUP(Audit!D735,$V$3:$AE$12,4,FALSE)&amp; Audit!T735 &amp; VLOOKUP(Audit!D735,$V$13:$AE$22,4,FALSE)&amp; IF(Audit!D735=10,Audit!V735&amp;Audit!W735,"")</f>
        <v>#N/A</v>
      </c>
      <c r="F1970" s="17" t="e">
        <f>VLOOKUP(Audit!E735,$V$3:$AE$12,5,FALSE) &amp; VLOOKUP(Audit!E735,$V$13:$AE$22,5,FALSE)&amp; IF(Audit!E735=10,Audit!V735&amp;Audit!W735,"")</f>
        <v>#N/A</v>
      </c>
      <c r="G1970" s="17" t="e">
        <f>VLOOKUP(Audit!F735,$V$3:$AE$12,6,FALSE) &amp; VLOOKUP(Audit!F735,$V$13:$AE$22,6,FALSE)&amp; IF(Audit!F735=10,Audit!V735&amp;Audit!W735,"")</f>
        <v>#N/A</v>
      </c>
      <c r="H1970" s="17" t="e">
        <f>VLOOKUP(Audit!G735,$V$3:$AE$12,7,FALSE) &amp; VLOOKUP(Audit!G735,$V$13:$AE$22,7,FALSE)&amp;IF(Audit!G735=10,Audit!V735&amp;Audit!W735,"")</f>
        <v>#N/A</v>
      </c>
      <c r="I1970" s="17" t="e">
        <f>VLOOKUP(Audit!H735,$V$3:$AE$12,8,FALSE) &amp; Audit!U735 &amp; VLOOKUP(Audit!H735,$V$13:$AE$22,8,FALSE)&amp;IF(Audit!H735=10,Audit!V735&amp;Audit!W735,"")</f>
        <v>#N/A</v>
      </c>
      <c r="J1970" s="17" t="e">
        <f>VLOOKUP(Audit!I735,$V$3:$AE$12,9,FALSE) &amp; VLOOKUP(Audit!I735,$V$13:$AE$22,9,FALSE) &amp; IF(Audit!I735=10,Audit!V735&amp;Audit!W735,"") &amp; IF(Audit!I735&lt;&gt;1,U1970,"")</f>
        <v>#N/A</v>
      </c>
      <c r="K1970" s="17" t="e">
        <f>VLOOKUP(Audit!J735,$V$3:$AE$12,10,FALSE) &amp; Audit!S735 &amp; VLOOKUP(Audit!J735,$V$13:$AE$22,10,FALSE) &amp; IF(Audit!J735=10,Audit!V735&amp;Audit!W735,"") &amp; IF(Audit!J735&lt;&gt;1,U1970,"")</f>
        <v>#N/A</v>
      </c>
      <c r="L1970" s="10">
        <f>Audit!K735</f>
        <v>0</v>
      </c>
      <c r="M1970" s="10" t="e">
        <f t="shared" si="911"/>
        <v>#N/A</v>
      </c>
      <c r="N1970" s="10" t="e">
        <f t="shared" si="912"/>
        <v>#N/A</v>
      </c>
      <c r="O1970" s="10" t="e">
        <f t="shared" si="913"/>
        <v>#N/A</v>
      </c>
      <c r="P1970" s="10" t="e">
        <f t="shared" si="914"/>
        <v>#N/A</v>
      </c>
      <c r="Q1970" s="10" t="e">
        <f t="shared" si="915"/>
        <v>#N/A</v>
      </c>
      <c r="R1970" s="10" t="e">
        <f t="shared" si="916"/>
        <v>#N/A</v>
      </c>
      <c r="S1970" s="10" t="e">
        <f t="shared" si="917"/>
        <v>#N/A</v>
      </c>
      <c r="T1970" s="10" t="e">
        <f t="shared" si="918"/>
        <v>#N/A</v>
      </c>
      <c r="U1970" s="17" t="str">
        <f>IF(Audit!M735="","",VLOOKUP(Audit!M735,$W$26:$X$35,2,FALSE)) &amp; Audit!N735 &amp; IF(Audit!O735="","",IF(Audit!N735&lt;=1.4,VLOOKUP(Audit!O735,$W$38:X2015,2,FALSE),VLOOKUP(Audit!O735,$W$51:$X$61,2,FALSE))) &amp; IF(Audit!P735="","",VLOOKUP(Audit!P735,$Y$26:$Z$35,2,FALSE) &amp; Audit!Q735 &amp; IF(Audit!O735="","",IF(Audit!Q735&lt;=1.4,VLOOKUP(Audit!R735,$Y$38:$Z$48,2,FALSE),VLOOKUP(Audit!R735,$Y$51:$Z$61,2,FALSE))))</f>
        <v/>
      </c>
      <c r="V1970" s="21"/>
      <c r="AH1970" s="49">
        <f>Audit!A735</f>
        <v>0</v>
      </c>
      <c r="AI1970" s="50" t="e">
        <f>VLOOKUP(Audit!B735,$V$3:$AE$12,2,FALSE)&amp; IF(Audit!B735=10,Audit!V735,"")</f>
        <v>#N/A</v>
      </c>
      <c r="AJ1970" s="50" t="e">
        <f>VLOOKUP(Audit!B735,$V$13:$AE$22,2,FALSE)&amp; IF(Audit!B735=10,Audit!W735,"")</f>
        <v>#N/A</v>
      </c>
      <c r="AK1970" s="47" t="e">
        <f t="shared" si="919"/>
        <v>#N/A</v>
      </c>
      <c r="AL1970" s="50" t="e">
        <f>VLOOKUP(Audit!C735,$V$3:$AE$12,3,FALSE)&amp; IF(Audit!C735=10,Audit!V735,"")</f>
        <v>#N/A</v>
      </c>
      <c r="AM1970" s="50" t="e">
        <f>VLOOKUP(Audit!C735,$V$13:$AE$22,3,FALSE)&amp; IF(Audit!C735=10,Audit!W735,"")</f>
        <v>#N/A</v>
      </c>
      <c r="AN1970" s="47" t="e">
        <f t="shared" si="920"/>
        <v>#N/A</v>
      </c>
      <c r="AO1970" s="50" t="e">
        <f>VLOOKUP(Audit!D735,$V$3:$AE$12,4,FALSE) &amp;  Audit!T735 &amp; IF(Audit!D735=10,Audit!V735,"")</f>
        <v>#N/A</v>
      </c>
      <c r="AP1970" s="50" t="e">
        <f>VLOOKUP(Audit!D735,$V$13:$AE$22,4,FALSE)&amp; IF(Audit!D735=10,Audit!W735,"")</f>
        <v>#N/A</v>
      </c>
      <c r="AQ1970" s="47" t="e">
        <f t="shared" si="921"/>
        <v>#N/A</v>
      </c>
      <c r="AR1970" s="50" t="e">
        <f>VLOOKUP(Audit!E735,$V$3:$AE$12,5,FALSE)&amp; IF(Audit!E735=10,Audit!V735,"")</f>
        <v>#N/A</v>
      </c>
      <c r="AS1970" s="50" t="e">
        <f>VLOOKUP(Audit!E735,$V$13:$AE$22,5,FALSE)&amp; IF(Audit!E735=10,Audit!W735,"")</f>
        <v>#N/A</v>
      </c>
      <c r="AT1970" s="47" t="e">
        <f t="shared" si="922"/>
        <v>#N/A</v>
      </c>
      <c r="AU1970" s="50" t="e">
        <f>VLOOKUP(Audit!F735,$V$3:$AE$12,6,FALSE)&amp; IF(Audit!F735=10,Audit!V735,"")</f>
        <v>#N/A</v>
      </c>
      <c r="AV1970" s="50" t="e">
        <f>VLOOKUP(Audit!F735,$V$13:$AE$22,6,FALSE)&amp; IF(Audit!F735=10,Audit!W735,"")</f>
        <v>#N/A</v>
      </c>
      <c r="AW1970" s="47" t="e">
        <f t="shared" si="923"/>
        <v>#N/A</v>
      </c>
      <c r="AX1970" s="50" t="e">
        <f>VLOOKUP(Audit!G735,$V$3:$AE$12,7,FALSE)&amp; IF(Audit!G735=10,Audit!V735,"")</f>
        <v>#N/A</v>
      </c>
      <c r="AY1970" s="50" t="e">
        <f>VLOOKUP(Audit!G735,$V$13:$AE$22,7,FALSE) &amp; IF(Audit!G735=10,Audit!W735,"")</f>
        <v>#N/A</v>
      </c>
      <c r="AZ1970" s="47" t="e">
        <f t="shared" si="924"/>
        <v>#N/A</v>
      </c>
      <c r="BA1970" s="50" t="e">
        <f>VLOOKUP(Audit!H735,$V$3:$AE$12,8,FALSE)&amp; Audit!U735 &amp; IF(Audit!H735=10,Audit!V735,"")</f>
        <v>#N/A</v>
      </c>
      <c r="BB1970" s="50" t="e">
        <f>VLOOKUP(Audit!H735,$V$13:$AE$22,8,FALSE) &amp; IF(Audit!H735=10,Audit!W735,"")</f>
        <v>#N/A</v>
      </c>
      <c r="BC1970" s="47" t="e">
        <f t="shared" si="925"/>
        <v>#N/A</v>
      </c>
      <c r="BD1970" s="50" t="e">
        <f>VLOOKUP(Audit!I735,$V$3:$AE$12,9,FALSE)&amp; IF(Audit!I735=10,Audit!V735,"")</f>
        <v>#N/A</v>
      </c>
      <c r="BE1970" s="50" t="e">
        <f>VLOOKUP(Audit!I735,$V$13:$AE$22,9,FALSE) &amp; IF(Audit!I735=10,Audit!W735,"") &amp; IF(Audit!I735&lt;&gt;1,U1970,"")</f>
        <v>#N/A</v>
      </c>
      <c r="BF1970" s="47" t="e">
        <f t="shared" si="926"/>
        <v>#N/A</v>
      </c>
      <c r="BG1970" s="50" t="e">
        <f>VLOOKUP(Audit!J735,$V$3:$AE$12,10,FALSE) &amp; Audit!S735 &amp; IF(Audit!J735=10,Audit!V735,"")</f>
        <v>#N/A</v>
      </c>
      <c r="BH1970" s="50" t="e">
        <f>VLOOKUP(Audit!J735,$V$13:$AE$22,10,FALSE) &amp; IF(Audit!J735=10,Audit!W735,"") &amp; IF(Audit!J735&lt;&gt;1,U1970,"")</f>
        <v>#N/A</v>
      </c>
      <c r="BI1970" s="47" t="e">
        <f t="shared" si="927"/>
        <v>#N/A</v>
      </c>
      <c r="BJ1970" s="48" t="str">
        <f t="shared" si="928"/>
        <v/>
      </c>
      <c r="BK1970" s="48" t="str">
        <f t="shared" si="929"/>
        <v/>
      </c>
      <c r="BL1970" s="48" t="str">
        <f t="shared" si="930"/>
        <v/>
      </c>
      <c r="BM1970" s="48" t="str">
        <f t="shared" si="931"/>
        <v/>
      </c>
      <c r="BN1970" s="48" t="str">
        <f t="shared" si="932"/>
        <v/>
      </c>
      <c r="BO1970" s="48" t="str">
        <f t="shared" si="933"/>
        <v/>
      </c>
      <c r="BP1970" s="48" t="str">
        <f t="shared" si="934"/>
        <v/>
      </c>
      <c r="BQ1970" s="48" t="str">
        <f t="shared" si="935"/>
        <v/>
      </c>
      <c r="BR1970" s="48" t="str">
        <f t="shared" si="936"/>
        <v/>
      </c>
      <c r="BS1970" s="48" t="str">
        <f t="shared" si="937"/>
        <v/>
      </c>
      <c r="BT1970" s="48" t="str">
        <f t="shared" si="938"/>
        <v/>
      </c>
      <c r="BU1970" s="48" t="str">
        <f t="shared" si="939"/>
        <v/>
      </c>
    </row>
    <row r="1971" spans="1:73">
      <c r="A1971" s="10">
        <f>Audit!A736</f>
        <v>0</v>
      </c>
      <c r="B1971" s="10" t="e">
        <f t="shared" si="910"/>
        <v>#N/A</v>
      </c>
      <c r="C1971" s="17" t="e">
        <f>VLOOKUP(Audit!B736,$V$3:$AE$12,2,FALSE) &amp; VLOOKUP(Audit!B736,$V$13:$AE$22,2,FALSE)&amp; IF(Audit!B736=10,Audit!V736&amp;Audit!W736,"")</f>
        <v>#N/A</v>
      </c>
      <c r="D1971" s="17" t="e">
        <f>VLOOKUP(Audit!C736,$V$3:$AE$12,3,FALSE) &amp; VLOOKUP(Audit!C736,$V$13:$AE$22,3,FALSE) &amp;IF(Audit!C736=10,Audit!V736&amp;Audit!W736,"")</f>
        <v>#N/A</v>
      </c>
      <c r="E1971" s="17" t="e">
        <f>VLOOKUP(Audit!D736,$V$3:$AE$12,4,FALSE)&amp; Audit!T736 &amp; VLOOKUP(Audit!D736,$V$13:$AE$22,4,FALSE)&amp; IF(Audit!D736=10,Audit!V736&amp;Audit!W736,"")</f>
        <v>#N/A</v>
      </c>
      <c r="F1971" s="17" t="e">
        <f>VLOOKUP(Audit!E736,$V$3:$AE$12,5,FALSE) &amp; VLOOKUP(Audit!E736,$V$13:$AE$22,5,FALSE)&amp; IF(Audit!E736=10,Audit!V736&amp;Audit!W736,"")</f>
        <v>#N/A</v>
      </c>
      <c r="G1971" s="17" t="e">
        <f>VLOOKUP(Audit!F736,$V$3:$AE$12,6,FALSE) &amp; VLOOKUP(Audit!F736,$V$13:$AE$22,6,FALSE)&amp; IF(Audit!F736=10,Audit!V736&amp;Audit!W736,"")</f>
        <v>#N/A</v>
      </c>
      <c r="H1971" s="17" t="e">
        <f>VLOOKUP(Audit!G736,$V$3:$AE$12,7,FALSE) &amp; VLOOKUP(Audit!G736,$V$13:$AE$22,7,FALSE)&amp;IF(Audit!G736=10,Audit!V736&amp;Audit!W736,"")</f>
        <v>#N/A</v>
      </c>
      <c r="I1971" s="17" t="e">
        <f>VLOOKUP(Audit!H736,$V$3:$AE$12,8,FALSE) &amp; Audit!U736 &amp; VLOOKUP(Audit!H736,$V$13:$AE$22,8,FALSE)&amp;IF(Audit!H736=10,Audit!V736&amp;Audit!W736,"")</f>
        <v>#N/A</v>
      </c>
      <c r="J1971" s="17" t="e">
        <f>VLOOKUP(Audit!I736,$V$3:$AE$12,9,FALSE) &amp; VLOOKUP(Audit!I736,$V$13:$AE$22,9,FALSE) &amp; IF(Audit!I736=10,Audit!V736&amp;Audit!W736,"") &amp; IF(Audit!I736&lt;&gt;1,U1971,"")</f>
        <v>#N/A</v>
      </c>
      <c r="K1971" s="17" t="e">
        <f>VLOOKUP(Audit!J736,$V$3:$AE$12,10,FALSE) &amp; Audit!S736 &amp; VLOOKUP(Audit!J736,$V$13:$AE$22,10,FALSE) &amp; IF(Audit!J736=10,Audit!V736&amp;Audit!W736,"") &amp; IF(Audit!J736&lt;&gt;1,U1971,"")</f>
        <v>#N/A</v>
      </c>
      <c r="L1971" s="10">
        <f>Audit!K736</f>
        <v>0</v>
      </c>
      <c r="M1971" s="10" t="e">
        <f t="shared" si="911"/>
        <v>#N/A</v>
      </c>
      <c r="N1971" s="10" t="e">
        <f t="shared" si="912"/>
        <v>#N/A</v>
      </c>
      <c r="O1971" s="10" t="e">
        <f t="shared" si="913"/>
        <v>#N/A</v>
      </c>
      <c r="P1971" s="10" t="e">
        <f t="shared" si="914"/>
        <v>#N/A</v>
      </c>
      <c r="Q1971" s="10" t="e">
        <f t="shared" si="915"/>
        <v>#N/A</v>
      </c>
      <c r="R1971" s="10" t="e">
        <f t="shared" si="916"/>
        <v>#N/A</v>
      </c>
      <c r="S1971" s="10" t="e">
        <f t="shared" si="917"/>
        <v>#N/A</v>
      </c>
      <c r="T1971" s="10" t="e">
        <f t="shared" si="918"/>
        <v>#N/A</v>
      </c>
      <c r="U1971" s="17" t="str">
        <f>IF(Audit!M736="","",VLOOKUP(Audit!M736,$W$26:$X$35,2,FALSE)) &amp; Audit!N736 &amp; IF(Audit!O736="","",IF(Audit!N736&lt;=1.4,VLOOKUP(Audit!O736,$W$38:X2016,2,FALSE),VLOOKUP(Audit!O736,$W$51:$X$61,2,FALSE))) &amp; IF(Audit!P736="","",VLOOKUP(Audit!P736,$Y$26:$Z$35,2,FALSE) &amp; Audit!Q736 &amp; IF(Audit!O736="","",IF(Audit!Q736&lt;=1.4,VLOOKUP(Audit!R736,$Y$38:$Z$48,2,FALSE),VLOOKUP(Audit!R736,$Y$51:$Z$61,2,FALSE))))</f>
        <v/>
      </c>
      <c r="V1971" s="21"/>
      <c r="AH1971" s="49">
        <f>Audit!A736</f>
        <v>0</v>
      </c>
      <c r="AI1971" s="50" t="e">
        <f>VLOOKUP(Audit!B736,$V$3:$AE$12,2,FALSE)&amp; IF(Audit!B736=10,Audit!V736,"")</f>
        <v>#N/A</v>
      </c>
      <c r="AJ1971" s="50" t="e">
        <f>VLOOKUP(Audit!B736,$V$13:$AE$22,2,FALSE)&amp; IF(Audit!B736=10,Audit!W736,"")</f>
        <v>#N/A</v>
      </c>
      <c r="AK1971" s="47" t="e">
        <f t="shared" si="919"/>
        <v>#N/A</v>
      </c>
      <c r="AL1971" s="50" t="e">
        <f>VLOOKUP(Audit!C736,$V$3:$AE$12,3,FALSE)&amp; IF(Audit!C736=10,Audit!V736,"")</f>
        <v>#N/A</v>
      </c>
      <c r="AM1971" s="50" t="e">
        <f>VLOOKUP(Audit!C736,$V$13:$AE$22,3,FALSE)&amp; IF(Audit!C736=10,Audit!W736,"")</f>
        <v>#N/A</v>
      </c>
      <c r="AN1971" s="47" t="e">
        <f t="shared" si="920"/>
        <v>#N/A</v>
      </c>
      <c r="AO1971" s="50" t="e">
        <f>VLOOKUP(Audit!D736,$V$3:$AE$12,4,FALSE) &amp;  Audit!T736 &amp; IF(Audit!D736=10,Audit!V736,"")</f>
        <v>#N/A</v>
      </c>
      <c r="AP1971" s="50" t="e">
        <f>VLOOKUP(Audit!D736,$V$13:$AE$22,4,FALSE)&amp; IF(Audit!D736=10,Audit!W736,"")</f>
        <v>#N/A</v>
      </c>
      <c r="AQ1971" s="47" t="e">
        <f t="shared" si="921"/>
        <v>#N/A</v>
      </c>
      <c r="AR1971" s="50" t="e">
        <f>VLOOKUP(Audit!E736,$V$3:$AE$12,5,FALSE)&amp; IF(Audit!E736=10,Audit!V736,"")</f>
        <v>#N/A</v>
      </c>
      <c r="AS1971" s="50" t="e">
        <f>VLOOKUP(Audit!E736,$V$13:$AE$22,5,FALSE)&amp; IF(Audit!E736=10,Audit!W736,"")</f>
        <v>#N/A</v>
      </c>
      <c r="AT1971" s="47" t="e">
        <f t="shared" si="922"/>
        <v>#N/A</v>
      </c>
      <c r="AU1971" s="50" t="e">
        <f>VLOOKUP(Audit!F736,$V$3:$AE$12,6,FALSE)&amp; IF(Audit!F736=10,Audit!V736,"")</f>
        <v>#N/A</v>
      </c>
      <c r="AV1971" s="50" t="e">
        <f>VLOOKUP(Audit!F736,$V$13:$AE$22,6,FALSE)&amp; IF(Audit!F736=10,Audit!W736,"")</f>
        <v>#N/A</v>
      </c>
      <c r="AW1971" s="47" t="e">
        <f t="shared" si="923"/>
        <v>#N/A</v>
      </c>
      <c r="AX1971" s="50" t="e">
        <f>VLOOKUP(Audit!G736,$V$3:$AE$12,7,FALSE)&amp; IF(Audit!G736=10,Audit!V736,"")</f>
        <v>#N/A</v>
      </c>
      <c r="AY1971" s="50" t="e">
        <f>VLOOKUP(Audit!G736,$V$13:$AE$22,7,FALSE) &amp; IF(Audit!G736=10,Audit!W736,"")</f>
        <v>#N/A</v>
      </c>
      <c r="AZ1971" s="47" t="e">
        <f t="shared" si="924"/>
        <v>#N/A</v>
      </c>
      <c r="BA1971" s="50" t="e">
        <f>VLOOKUP(Audit!H736,$V$3:$AE$12,8,FALSE)&amp; Audit!U736 &amp; IF(Audit!H736=10,Audit!V736,"")</f>
        <v>#N/A</v>
      </c>
      <c r="BB1971" s="50" t="e">
        <f>VLOOKUP(Audit!H736,$V$13:$AE$22,8,FALSE) &amp; IF(Audit!H736=10,Audit!W736,"")</f>
        <v>#N/A</v>
      </c>
      <c r="BC1971" s="47" t="e">
        <f t="shared" si="925"/>
        <v>#N/A</v>
      </c>
      <c r="BD1971" s="50" t="e">
        <f>VLOOKUP(Audit!I736,$V$3:$AE$12,9,FALSE)&amp; IF(Audit!I736=10,Audit!V736,"")</f>
        <v>#N/A</v>
      </c>
      <c r="BE1971" s="50" t="e">
        <f>VLOOKUP(Audit!I736,$V$13:$AE$22,9,FALSE) &amp; IF(Audit!I736=10,Audit!W736,"") &amp; IF(Audit!I736&lt;&gt;1,U1971,"")</f>
        <v>#N/A</v>
      </c>
      <c r="BF1971" s="47" t="e">
        <f t="shared" si="926"/>
        <v>#N/A</v>
      </c>
      <c r="BG1971" s="50" t="e">
        <f>VLOOKUP(Audit!J736,$V$3:$AE$12,10,FALSE) &amp; Audit!S736 &amp; IF(Audit!J736=10,Audit!V736,"")</f>
        <v>#N/A</v>
      </c>
      <c r="BH1971" s="50" t="e">
        <f>VLOOKUP(Audit!J736,$V$13:$AE$22,10,FALSE) &amp; IF(Audit!J736=10,Audit!W736,"") &amp; IF(Audit!J736&lt;&gt;1,U1971,"")</f>
        <v>#N/A</v>
      </c>
      <c r="BI1971" s="47" t="e">
        <f t="shared" si="927"/>
        <v>#N/A</v>
      </c>
      <c r="BJ1971" s="48" t="str">
        <f t="shared" si="928"/>
        <v/>
      </c>
      <c r="BK1971" s="48" t="str">
        <f t="shared" si="929"/>
        <v/>
      </c>
      <c r="BL1971" s="48" t="str">
        <f t="shared" si="930"/>
        <v/>
      </c>
      <c r="BM1971" s="48" t="str">
        <f t="shared" si="931"/>
        <v/>
      </c>
      <c r="BN1971" s="48" t="str">
        <f t="shared" si="932"/>
        <v/>
      </c>
      <c r="BO1971" s="48" t="str">
        <f t="shared" si="933"/>
        <v/>
      </c>
      <c r="BP1971" s="48" t="str">
        <f t="shared" si="934"/>
        <v/>
      </c>
      <c r="BQ1971" s="48" t="str">
        <f t="shared" si="935"/>
        <v/>
      </c>
      <c r="BR1971" s="48" t="str">
        <f t="shared" si="936"/>
        <v/>
      </c>
      <c r="BS1971" s="48" t="str">
        <f t="shared" si="937"/>
        <v/>
      </c>
      <c r="BT1971" s="48" t="str">
        <f t="shared" si="938"/>
        <v/>
      </c>
      <c r="BU1971" s="48" t="str">
        <f t="shared" si="939"/>
        <v/>
      </c>
    </row>
    <row r="1972" spans="1:73">
      <c r="A1972" s="10">
        <f>Audit!A737</f>
        <v>0</v>
      </c>
      <c r="B1972" s="10" t="e">
        <f t="shared" si="910"/>
        <v>#N/A</v>
      </c>
      <c r="C1972" s="17" t="e">
        <f>VLOOKUP(Audit!B737,$V$3:$AE$12,2,FALSE) &amp; VLOOKUP(Audit!B737,$V$13:$AE$22,2,FALSE)&amp; IF(Audit!B737=10,Audit!V737&amp;Audit!W737,"")</f>
        <v>#N/A</v>
      </c>
      <c r="D1972" s="17" t="e">
        <f>VLOOKUP(Audit!C737,$V$3:$AE$12,3,FALSE) &amp; VLOOKUP(Audit!C737,$V$13:$AE$22,3,FALSE) &amp;IF(Audit!C737=10,Audit!V737&amp;Audit!W737,"")</f>
        <v>#N/A</v>
      </c>
      <c r="E1972" s="17" t="e">
        <f>VLOOKUP(Audit!D737,$V$3:$AE$12,4,FALSE)&amp; Audit!T737 &amp; VLOOKUP(Audit!D737,$V$13:$AE$22,4,FALSE)&amp; IF(Audit!D737=10,Audit!V737&amp;Audit!W737,"")</f>
        <v>#N/A</v>
      </c>
      <c r="F1972" s="17" t="e">
        <f>VLOOKUP(Audit!E737,$V$3:$AE$12,5,FALSE) &amp; VLOOKUP(Audit!E737,$V$13:$AE$22,5,FALSE)&amp; IF(Audit!E737=10,Audit!V737&amp;Audit!W737,"")</f>
        <v>#N/A</v>
      </c>
      <c r="G1972" s="17" t="e">
        <f>VLOOKUP(Audit!F737,$V$3:$AE$12,6,FALSE) &amp; VLOOKUP(Audit!F737,$V$13:$AE$22,6,FALSE)&amp; IF(Audit!F737=10,Audit!V737&amp;Audit!W737,"")</f>
        <v>#N/A</v>
      </c>
      <c r="H1972" s="17" t="e">
        <f>VLOOKUP(Audit!G737,$V$3:$AE$12,7,FALSE) &amp; VLOOKUP(Audit!G737,$V$13:$AE$22,7,FALSE)&amp;IF(Audit!G737=10,Audit!V737&amp;Audit!W737,"")</f>
        <v>#N/A</v>
      </c>
      <c r="I1972" s="17" t="e">
        <f>VLOOKUP(Audit!H737,$V$3:$AE$12,8,FALSE) &amp; Audit!U737 &amp; VLOOKUP(Audit!H737,$V$13:$AE$22,8,FALSE)&amp;IF(Audit!H737=10,Audit!V737&amp;Audit!W737,"")</f>
        <v>#N/A</v>
      </c>
      <c r="J1972" s="17" t="e">
        <f>VLOOKUP(Audit!I737,$V$3:$AE$12,9,FALSE) &amp; VLOOKUP(Audit!I737,$V$13:$AE$22,9,FALSE) &amp; IF(Audit!I737=10,Audit!V737&amp;Audit!W737,"") &amp; IF(Audit!I737&lt;&gt;1,U1972,"")</f>
        <v>#N/A</v>
      </c>
      <c r="K1972" s="17" t="e">
        <f>VLOOKUP(Audit!J737,$V$3:$AE$12,10,FALSE) &amp; Audit!S737 &amp; VLOOKUP(Audit!J737,$V$13:$AE$22,10,FALSE) &amp; IF(Audit!J737=10,Audit!V737&amp;Audit!W737,"") &amp; IF(Audit!J737&lt;&gt;1,U1972,"")</f>
        <v>#N/A</v>
      </c>
      <c r="L1972" s="10">
        <f>Audit!K737</f>
        <v>0</v>
      </c>
      <c r="M1972" s="10" t="e">
        <f t="shared" si="911"/>
        <v>#N/A</v>
      </c>
      <c r="N1972" s="10" t="e">
        <f t="shared" si="912"/>
        <v>#N/A</v>
      </c>
      <c r="O1972" s="10" t="e">
        <f t="shared" si="913"/>
        <v>#N/A</v>
      </c>
      <c r="P1972" s="10" t="e">
        <f t="shared" si="914"/>
        <v>#N/A</v>
      </c>
      <c r="Q1972" s="10" t="e">
        <f t="shared" si="915"/>
        <v>#N/A</v>
      </c>
      <c r="R1972" s="10" t="e">
        <f t="shared" si="916"/>
        <v>#N/A</v>
      </c>
      <c r="S1972" s="10" t="e">
        <f t="shared" si="917"/>
        <v>#N/A</v>
      </c>
      <c r="T1972" s="10" t="e">
        <f t="shared" si="918"/>
        <v>#N/A</v>
      </c>
      <c r="U1972" s="17" t="str">
        <f>IF(Audit!M737="","",VLOOKUP(Audit!M737,$W$26:$X$35,2,FALSE)) &amp; Audit!N737 &amp; IF(Audit!O737="","",IF(Audit!N737&lt;=1.4,VLOOKUP(Audit!O737,$W$38:X2017,2,FALSE),VLOOKUP(Audit!O737,$W$51:$X$61,2,FALSE))) &amp; IF(Audit!P737="","",VLOOKUP(Audit!P737,$Y$26:$Z$35,2,FALSE) &amp; Audit!Q737 &amp; IF(Audit!O737="","",IF(Audit!Q737&lt;=1.4,VLOOKUP(Audit!R737,$Y$38:$Z$48,2,FALSE),VLOOKUP(Audit!R737,$Y$51:$Z$61,2,FALSE))))</f>
        <v/>
      </c>
      <c r="V1972" s="21"/>
      <c r="AH1972" s="49">
        <f>Audit!A737</f>
        <v>0</v>
      </c>
      <c r="AI1972" s="50" t="e">
        <f>VLOOKUP(Audit!B737,$V$3:$AE$12,2,FALSE)&amp; IF(Audit!B737=10,Audit!V737,"")</f>
        <v>#N/A</v>
      </c>
      <c r="AJ1972" s="50" t="e">
        <f>VLOOKUP(Audit!B737,$V$13:$AE$22,2,FALSE)&amp; IF(Audit!B737=10,Audit!W737,"")</f>
        <v>#N/A</v>
      </c>
      <c r="AK1972" s="47" t="e">
        <f t="shared" si="919"/>
        <v>#N/A</v>
      </c>
      <c r="AL1972" s="50" t="e">
        <f>VLOOKUP(Audit!C737,$V$3:$AE$12,3,FALSE)&amp; IF(Audit!C737=10,Audit!V737,"")</f>
        <v>#N/A</v>
      </c>
      <c r="AM1972" s="50" t="e">
        <f>VLOOKUP(Audit!C737,$V$13:$AE$22,3,FALSE)&amp; IF(Audit!C737=10,Audit!W737,"")</f>
        <v>#N/A</v>
      </c>
      <c r="AN1972" s="47" t="e">
        <f t="shared" si="920"/>
        <v>#N/A</v>
      </c>
      <c r="AO1972" s="50" t="e">
        <f>VLOOKUP(Audit!D737,$V$3:$AE$12,4,FALSE) &amp;  Audit!T737 &amp; IF(Audit!D737=10,Audit!V737,"")</f>
        <v>#N/A</v>
      </c>
      <c r="AP1972" s="50" t="e">
        <f>VLOOKUP(Audit!D737,$V$13:$AE$22,4,FALSE)&amp; IF(Audit!D737=10,Audit!W737,"")</f>
        <v>#N/A</v>
      </c>
      <c r="AQ1972" s="47" t="e">
        <f t="shared" si="921"/>
        <v>#N/A</v>
      </c>
      <c r="AR1972" s="50" t="e">
        <f>VLOOKUP(Audit!E737,$V$3:$AE$12,5,FALSE)&amp; IF(Audit!E737=10,Audit!V737,"")</f>
        <v>#N/A</v>
      </c>
      <c r="AS1972" s="50" t="e">
        <f>VLOOKUP(Audit!E737,$V$13:$AE$22,5,FALSE)&amp; IF(Audit!E737=10,Audit!W737,"")</f>
        <v>#N/A</v>
      </c>
      <c r="AT1972" s="47" t="e">
        <f t="shared" si="922"/>
        <v>#N/A</v>
      </c>
      <c r="AU1972" s="50" t="e">
        <f>VLOOKUP(Audit!F737,$V$3:$AE$12,6,FALSE)&amp; IF(Audit!F737=10,Audit!V737,"")</f>
        <v>#N/A</v>
      </c>
      <c r="AV1972" s="50" t="e">
        <f>VLOOKUP(Audit!F737,$V$13:$AE$22,6,FALSE)&amp; IF(Audit!F737=10,Audit!W737,"")</f>
        <v>#N/A</v>
      </c>
      <c r="AW1972" s="47" t="e">
        <f t="shared" si="923"/>
        <v>#N/A</v>
      </c>
      <c r="AX1972" s="50" t="e">
        <f>VLOOKUP(Audit!G737,$V$3:$AE$12,7,FALSE)&amp; IF(Audit!G737=10,Audit!V737,"")</f>
        <v>#N/A</v>
      </c>
      <c r="AY1972" s="50" t="e">
        <f>VLOOKUP(Audit!G737,$V$13:$AE$22,7,FALSE) &amp; IF(Audit!G737=10,Audit!W737,"")</f>
        <v>#N/A</v>
      </c>
      <c r="AZ1972" s="47" t="e">
        <f t="shared" si="924"/>
        <v>#N/A</v>
      </c>
      <c r="BA1972" s="50" t="e">
        <f>VLOOKUP(Audit!H737,$V$3:$AE$12,8,FALSE)&amp; Audit!U737 &amp; IF(Audit!H737=10,Audit!V737,"")</f>
        <v>#N/A</v>
      </c>
      <c r="BB1972" s="50" t="e">
        <f>VLOOKUP(Audit!H737,$V$13:$AE$22,8,FALSE) &amp; IF(Audit!H737=10,Audit!W737,"")</f>
        <v>#N/A</v>
      </c>
      <c r="BC1972" s="47" t="e">
        <f t="shared" si="925"/>
        <v>#N/A</v>
      </c>
      <c r="BD1972" s="50" t="e">
        <f>VLOOKUP(Audit!I737,$V$3:$AE$12,9,FALSE)&amp; IF(Audit!I737=10,Audit!V737,"")</f>
        <v>#N/A</v>
      </c>
      <c r="BE1972" s="50" t="e">
        <f>VLOOKUP(Audit!I737,$V$13:$AE$22,9,FALSE) &amp; IF(Audit!I737=10,Audit!W737,"") &amp; IF(Audit!I737&lt;&gt;1,U1972,"")</f>
        <v>#N/A</v>
      </c>
      <c r="BF1972" s="47" t="e">
        <f t="shared" si="926"/>
        <v>#N/A</v>
      </c>
      <c r="BG1972" s="50" t="e">
        <f>VLOOKUP(Audit!J737,$V$3:$AE$12,10,FALSE) &amp; Audit!S737 &amp; IF(Audit!J737=10,Audit!V737,"")</f>
        <v>#N/A</v>
      </c>
      <c r="BH1972" s="50" t="e">
        <f>VLOOKUP(Audit!J737,$V$13:$AE$22,10,FALSE) &amp; IF(Audit!J737=10,Audit!W737,"") &amp; IF(Audit!J737&lt;&gt;1,U1972,"")</f>
        <v>#N/A</v>
      </c>
      <c r="BI1972" s="47" t="e">
        <f t="shared" si="927"/>
        <v>#N/A</v>
      </c>
      <c r="BJ1972" s="48" t="str">
        <f t="shared" si="928"/>
        <v/>
      </c>
      <c r="BK1972" s="48" t="str">
        <f t="shared" si="929"/>
        <v/>
      </c>
      <c r="BL1972" s="48" t="str">
        <f t="shared" si="930"/>
        <v/>
      </c>
      <c r="BM1972" s="48" t="str">
        <f t="shared" si="931"/>
        <v/>
      </c>
      <c r="BN1972" s="48" t="str">
        <f t="shared" si="932"/>
        <v/>
      </c>
      <c r="BO1972" s="48" t="str">
        <f t="shared" si="933"/>
        <v/>
      </c>
      <c r="BP1972" s="48" t="str">
        <f t="shared" si="934"/>
        <v/>
      </c>
      <c r="BQ1972" s="48" t="str">
        <f t="shared" si="935"/>
        <v/>
      </c>
      <c r="BR1972" s="48" t="str">
        <f t="shared" si="936"/>
        <v/>
      </c>
      <c r="BS1972" s="48" t="str">
        <f t="shared" si="937"/>
        <v/>
      </c>
      <c r="BT1972" s="48" t="str">
        <f t="shared" si="938"/>
        <v/>
      </c>
      <c r="BU1972" s="48" t="str">
        <f t="shared" si="939"/>
        <v/>
      </c>
    </row>
    <row r="1973" spans="1:73">
      <c r="A1973" s="10">
        <f>Audit!A738</f>
        <v>0</v>
      </c>
      <c r="B1973" s="10" t="e">
        <f t="shared" si="910"/>
        <v>#N/A</v>
      </c>
      <c r="C1973" s="17" t="e">
        <f>VLOOKUP(Audit!B738,$V$3:$AE$12,2,FALSE) &amp; VLOOKUP(Audit!B738,$V$13:$AE$22,2,FALSE)&amp; IF(Audit!B738=10,Audit!V738&amp;Audit!W738,"")</f>
        <v>#N/A</v>
      </c>
      <c r="D1973" s="17" t="e">
        <f>VLOOKUP(Audit!C738,$V$3:$AE$12,3,FALSE) &amp; VLOOKUP(Audit!C738,$V$13:$AE$22,3,FALSE) &amp;IF(Audit!C738=10,Audit!V738&amp;Audit!W738,"")</f>
        <v>#N/A</v>
      </c>
      <c r="E1973" s="17" t="e">
        <f>VLOOKUP(Audit!D738,$V$3:$AE$12,4,FALSE)&amp; Audit!T738 &amp; VLOOKUP(Audit!D738,$V$13:$AE$22,4,FALSE)&amp; IF(Audit!D738=10,Audit!V738&amp;Audit!W738,"")</f>
        <v>#N/A</v>
      </c>
      <c r="F1973" s="17" t="e">
        <f>VLOOKUP(Audit!E738,$V$3:$AE$12,5,FALSE) &amp; VLOOKUP(Audit!E738,$V$13:$AE$22,5,FALSE)&amp; IF(Audit!E738=10,Audit!V738&amp;Audit!W738,"")</f>
        <v>#N/A</v>
      </c>
      <c r="G1973" s="17" t="e">
        <f>VLOOKUP(Audit!F738,$V$3:$AE$12,6,FALSE) &amp; VLOOKUP(Audit!F738,$V$13:$AE$22,6,FALSE)&amp; IF(Audit!F738=10,Audit!V738&amp;Audit!W738,"")</f>
        <v>#N/A</v>
      </c>
      <c r="H1973" s="17" t="e">
        <f>VLOOKUP(Audit!G738,$V$3:$AE$12,7,FALSE) &amp; VLOOKUP(Audit!G738,$V$13:$AE$22,7,FALSE)&amp;IF(Audit!G738=10,Audit!V738&amp;Audit!W738,"")</f>
        <v>#N/A</v>
      </c>
      <c r="I1973" s="17" t="e">
        <f>VLOOKUP(Audit!H738,$V$3:$AE$12,8,FALSE) &amp; Audit!U738 &amp; VLOOKUP(Audit!H738,$V$13:$AE$22,8,FALSE)&amp;IF(Audit!H738=10,Audit!V738&amp;Audit!W738,"")</f>
        <v>#N/A</v>
      </c>
      <c r="J1973" s="17" t="e">
        <f>VLOOKUP(Audit!I738,$V$3:$AE$12,9,FALSE) &amp; VLOOKUP(Audit!I738,$V$13:$AE$22,9,FALSE) &amp; IF(Audit!I738=10,Audit!V738&amp;Audit!W738,"") &amp; IF(Audit!I738&lt;&gt;1,U1973,"")</f>
        <v>#N/A</v>
      </c>
      <c r="K1973" s="17" t="e">
        <f>VLOOKUP(Audit!J738,$V$3:$AE$12,10,FALSE) &amp; Audit!S738 &amp; VLOOKUP(Audit!J738,$V$13:$AE$22,10,FALSE) &amp; IF(Audit!J738=10,Audit!V738&amp;Audit!W738,"") &amp; IF(Audit!J738&lt;&gt;1,U1973,"")</f>
        <v>#N/A</v>
      </c>
      <c r="L1973" s="10">
        <f>Audit!K738</f>
        <v>0</v>
      </c>
      <c r="M1973" s="10" t="e">
        <f t="shared" si="911"/>
        <v>#N/A</v>
      </c>
      <c r="N1973" s="10" t="e">
        <f t="shared" si="912"/>
        <v>#N/A</v>
      </c>
      <c r="O1973" s="10" t="e">
        <f t="shared" si="913"/>
        <v>#N/A</v>
      </c>
      <c r="P1973" s="10" t="e">
        <f t="shared" si="914"/>
        <v>#N/A</v>
      </c>
      <c r="Q1973" s="10" t="e">
        <f t="shared" si="915"/>
        <v>#N/A</v>
      </c>
      <c r="R1973" s="10" t="e">
        <f t="shared" si="916"/>
        <v>#N/A</v>
      </c>
      <c r="S1973" s="10" t="e">
        <f t="shared" si="917"/>
        <v>#N/A</v>
      </c>
      <c r="T1973" s="10" t="e">
        <f t="shared" si="918"/>
        <v>#N/A</v>
      </c>
      <c r="U1973" s="17" t="str">
        <f>IF(Audit!M738="","",VLOOKUP(Audit!M738,$W$26:$X$35,2,FALSE)) &amp; Audit!N738 &amp; IF(Audit!O738="","",IF(Audit!N738&lt;=1.4,VLOOKUP(Audit!O738,$W$38:X2018,2,FALSE),VLOOKUP(Audit!O738,$W$51:$X$61,2,FALSE))) &amp; IF(Audit!P738="","",VLOOKUP(Audit!P738,$Y$26:$Z$35,2,FALSE) &amp; Audit!Q738 &amp; IF(Audit!O738="","",IF(Audit!Q738&lt;=1.4,VLOOKUP(Audit!R738,$Y$38:$Z$48,2,FALSE),VLOOKUP(Audit!R738,$Y$51:$Z$61,2,FALSE))))</f>
        <v/>
      </c>
      <c r="V1973" s="21"/>
      <c r="AH1973" s="49">
        <f>Audit!A738</f>
        <v>0</v>
      </c>
      <c r="AI1973" s="50" t="e">
        <f>VLOOKUP(Audit!B738,$V$3:$AE$12,2,FALSE)&amp; IF(Audit!B738=10,Audit!V738,"")</f>
        <v>#N/A</v>
      </c>
      <c r="AJ1973" s="50" t="e">
        <f>VLOOKUP(Audit!B738,$V$13:$AE$22,2,FALSE)&amp; IF(Audit!B738=10,Audit!W738,"")</f>
        <v>#N/A</v>
      </c>
      <c r="AK1973" s="47" t="e">
        <f t="shared" si="919"/>
        <v>#N/A</v>
      </c>
      <c r="AL1973" s="50" t="e">
        <f>VLOOKUP(Audit!C738,$V$3:$AE$12,3,FALSE)&amp; IF(Audit!C738=10,Audit!V738,"")</f>
        <v>#N/A</v>
      </c>
      <c r="AM1973" s="50" t="e">
        <f>VLOOKUP(Audit!C738,$V$13:$AE$22,3,FALSE)&amp; IF(Audit!C738=10,Audit!W738,"")</f>
        <v>#N/A</v>
      </c>
      <c r="AN1973" s="47" t="e">
        <f t="shared" si="920"/>
        <v>#N/A</v>
      </c>
      <c r="AO1973" s="50" t="e">
        <f>VLOOKUP(Audit!D738,$V$3:$AE$12,4,FALSE) &amp;  Audit!T738 &amp; IF(Audit!D738=10,Audit!V738,"")</f>
        <v>#N/A</v>
      </c>
      <c r="AP1973" s="50" t="e">
        <f>VLOOKUP(Audit!D738,$V$13:$AE$22,4,FALSE)&amp; IF(Audit!D738=10,Audit!W738,"")</f>
        <v>#N/A</v>
      </c>
      <c r="AQ1973" s="47" t="e">
        <f t="shared" si="921"/>
        <v>#N/A</v>
      </c>
      <c r="AR1973" s="50" t="e">
        <f>VLOOKUP(Audit!E738,$V$3:$AE$12,5,FALSE)&amp; IF(Audit!E738=10,Audit!V738,"")</f>
        <v>#N/A</v>
      </c>
      <c r="AS1973" s="50" t="e">
        <f>VLOOKUP(Audit!E738,$V$13:$AE$22,5,FALSE)&amp; IF(Audit!E738=10,Audit!W738,"")</f>
        <v>#N/A</v>
      </c>
      <c r="AT1973" s="47" t="e">
        <f t="shared" si="922"/>
        <v>#N/A</v>
      </c>
      <c r="AU1973" s="50" t="e">
        <f>VLOOKUP(Audit!F738,$V$3:$AE$12,6,FALSE)&amp; IF(Audit!F738=10,Audit!V738,"")</f>
        <v>#N/A</v>
      </c>
      <c r="AV1973" s="50" t="e">
        <f>VLOOKUP(Audit!F738,$V$13:$AE$22,6,FALSE)&amp; IF(Audit!F738=10,Audit!W738,"")</f>
        <v>#N/A</v>
      </c>
      <c r="AW1973" s="47" t="e">
        <f t="shared" si="923"/>
        <v>#N/A</v>
      </c>
      <c r="AX1973" s="50" t="e">
        <f>VLOOKUP(Audit!G738,$V$3:$AE$12,7,FALSE)&amp; IF(Audit!G738=10,Audit!V738,"")</f>
        <v>#N/A</v>
      </c>
      <c r="AY1973" s="50" t="e">
        <f>VLOOKUP(Audit!G738,$V$13:$AE$22,7,FALSE) &amp; IF(Audit!G738=10,Audit!W738,"")</f>
        <v>#N/A</v>
      </c>
      <c r="AZ1973" s="47" t="e">
        <f t="shared" si="924"/>
        <v>#N/A</v>
      </c>
      <c r="BA1973" s="50" t="e">
        <f>VLOOKUP(Audit!H738,$V$3:$AE$12,8,FALSE)&amp; Audit!U738 &amp; IF(Audit!H738=10,Audit!V738,"")</f>
        <v>#N/A</v>
      </c>
      <c r="BB1973" s="50" t="e">
        <f>VLOOKUP(Audit!H738,$V$13:$AE$22,8,FALSE) &amp; IF(Audit!H738=10,Audit!W738,"")</f>
        <v>#N/A</v>
      </c>
      <c r="BC1973" s="47" t="e">
        <f t="shared" si="925"/>
        <v>#N/A</v>
      </c>
      <c r="BD1973" s="50" t="e">
        <f>VLOOKUP(Audit!I738,$V$3:$AE$12,9,FALSE)&amp; IF(Audit!I738=10,Audit!V738,"")</f>
        <v>#N/A</v>
      </c>
      <c r="BE1973" s="50" t="e">
        <f>VLOOKUP(Audit!I738,$V$13:$AE$22,9,FALSE) &amp; IF(Audit!I738=10,Audit!W738,"") &amp; IF(Audit!I738&lt;&gt;1,U1973,"")</f>
        <v>#N/A</v>
      </c>
      <c r="BF1973" s="47" t="e">
        <f t="shared" si="926"/>
        <v>#N/A</v>
      </c>
      <c r="BG1973" s="50" t="e">
        <f>VLOOKUP(Audit!J738,$V$3:$AE$12,10,FALSE) &amp; Audit!S738 &amp; IF(Audit!J738=10,Audit!V738,"")</f>
        <v>#N/A</v>
      </c>
      <c r="BH1973" s="50" t="e">
        <f>VLOOKUP(Audit!J738,$V$13:$AE$22,10,FALSE) &amp; IF(Audit!J738=10,Audit!W738,"") &amp; IF(Audit!J738&lt;&gt;1,U1973,"")</f>
        <v>#N/A</v>
      </c>
      <c r="BI1973" s="47" t="e">
        <f t="shared" si="927"/>
        <v>#N/A</v>
      </c>
      <c r="BJ1973" s="48" t="str">
        <f t="shared" si="928"/>
        <v/>
      </c>
      <c r="BK1973" s="48" t="str">
        <f t="shared" si="929"/>
        <v/>
      </c>
      <c r="BL1973" s="48" t="str">
        <f t="shared" si="930"/>
        <v/>
      </c>
      <c r="BM1973" s="48" t="str">
        <f t="shared" si="931"/>
        <v/>
      </c>
      <c r="BN1973" s="48" t="str">
        <f t="shared" si="932"/>
        <v/>
      </c>
      <c r="BO1973" s="48" t="str">
        <f t="shared" si="933"/>
        <v/>
      </c>
      <c r="BP1973" s="48" t="str">
        <f t="shared" si="934"/>
        <v/>
      </c>
      <c r="BQ1973" s="48" t="str">
        <f t="shared" si="935"/>
        <v/>
      </c>
      <c r="BR1973" s="48" t="str">
        <f t="shared" si="936"/>
        <v/>
      </c>
      <c r="BS1973" s="48" t="str">
        <f t="shared" si="937"/>
        <v/>
      </c>
      <c r="BT1973" s="48" t="str">
        <f t="shared" si="938"/>
        <v/>
      </c>
      <c r="BU1973" s="48" t="str">
        <f t="shared" si="939"/>
        <v/>
      </c>
    </row>
    <row r="1974" spans="1:73">
      <c r="A1974" s="10">
        <f>Audit!A739</f>
        <v>0</v>
      </c>
      <c r="B1974" s="10" t="e">
        <f t="shared" si="910"/>
        <v>#N/A</v>
      </c>
      <c r="C1974" s="17" t="e">
        <f>VLOOKUP(Audit!B739,$V$3:$AE$12,2,FALSE) &amp; VLOOKUP(Audit!B739,$V$13:$AE$22,2,FALSE)&amp; IF(Audit!B739=10,Audit!V739&amp;Audit!W739,"")</f>
        <v>#N/A</v>
      </c>
      <c r="D1974" s="17" t="e">
        <f>VLOOKUP(Audit!C739,$V$3:$AE$12,3,FALSE) &amp; VLOOKUP(Audit!C739,$V$13:$AE$22,3,FALSE) &amp;IF(Audit!C739=10,Audit!V739&amp;Audit!W739,"")</f>
        <v>#N/A</v>
      </c>
      <c r="E1974" s="17" t="e">
        <f>VLOOKUP(Audit!D739,$V$3:$AE$12,4,FALSE)&amp; Audit!T739 &amp; VLOOKUP(Audit!D739,$V$13:$AE$22,4,FALSE)&amp; IF(Audit!D739=10,Audit!V739&amp;Audit!W739,"")</f>
        <v>#N/A</v>
      </c>
      <c r="F1974" s="17" t="e">
        <f>VLOOKUP(Audit!E739,$V$3:$AE$12,5,FALSE) &amp; VLOOKUP(Audit!E739,$V$13:$AE$22,5,FALSE)&amp; IF(Audit!E739=10,Audit!V739&amp;Audit!W739,"")</f>
        <v>#N/A</v>
      </c>
      <c r="G1974" s="17" t="e">
        <f>VLOOKUP(Audit!F739,$V$3:$AE$12,6,FALSE) &amp; VLOOKUP(Audit!F739,$V$13:$AE$22,6,FALSE)&amp; IF(Audit!F739=10,Audit!V739&amp;Audit!W739,"")</f>
        <v>#N/A</v>
      </c>
      <c r="H1974" s="17" t="e">
        <f>VLOOKUP(Audit!G739,$V$3:$AE$12,7,FALSE) &amp; VLOOKUP(Audit!G739,$V$13:$AE$22,7,FALSE)&amp;IF(Audit!G739=10,Audit!V739&amp;Audit!W739,"")</f>
        <v>#N/A</v>
      </c>
      <c r="I1974" s="17" t="e">
        <f>VLOOKUP(Audit!H739,$V$3:$AE$12,8,FALSE) &amp; Audit!U739 &amp; VLOOKUP(Audit!H739,$V$13:$AE$22,8,FALSE)&amp;IF(Audit!H739=10,Audit!V739&amp;Audit!W739,"")</f>
        <v>#N/A</v>
      </c>
      <c r="J1974" s="17" t="e">
        <f>VLOOKUP(Audit!I739,$V$3:$AE$12,9,FALSE) &amp; VLOOKUP(Audit!I739,$V$13:$AE$22,9,FALSE) &amp; IF(Audit!I739=10,Audit!V739&amp;Audit!W739,"") &amp; IF(Audit!I739&lt;&gt;1,U1974,"")</f>
        <v>#N/A</v>
      </c>
      <c r="K1974" s="17" t="e">
        <f>VLOOKUP(Audit!J739,$V$3:$AE$12,10,FALSE) &amp; Audit!S739 &amp; VLOOKUP(Audit!J739,$V$13:$AE$22,10,FALSE) &amp; IF(Audit!J739=10,Audit!V739&amp;Audit!W739,"") &amp; IF(Audit!J739&lt;&gt;1,U1974,"")</f>
        <v>#N/A</v>
      </c>
      <c r="L1974" s="10">
        <f>Audit!K739</f>
        <v>0</v>
      </c>
      <c r="M1974" s="10" t="e">
        <f t="shared" si="911"/>
        <v>#N/A</v>
      </c>
      <c r="N1974" s="10" t="e">
        <f t="shared" si="912"/>
        <v>#N/A</v>
      </c>
      <c r="O1974" s="10" t="e">
        <f t="shared" si="913"/>
        <v>#N/A</v>
      </c>
      <c r="P1974" s="10" t="e">
        <f t="shared" si="914"/>
        <v>#N/A</v>
      </c>
      <c r="Q1974" s="10" t="e">
        <f t="shared" si="915"/>
        <v>#N/A</v>
      </c>
      <c r="R1974" s="10" t="e">
        <f t="shared" si="916"/>
        <v>#N/A</v>
      </c>
      <c r="S1974" s="10" t="e">
        <f t="shared" si="917"/>
        <v>#N/A</v>
      </c>
      <c r="T1974" s="10" t="e">
        <f t="shared" si="918"/>
        <v>#N/A</v>
      </c>
      <c r="U1974" s="17" t="str">
        <f>IF(Audit!M739="","",VLOOKUP(Audit!M739,$W$26:$X$35,2,FALSE)) &amp; Audit!N739 &amp; IF(Audit!O739="","",IF(Audit!N739&lt;=1.4,VLOOKUP(Audit!O739,$W$38:X2019,2,FALSE),VLOOKUP(Audit!O739,$W$51:$X$61,2,FALSE))) &amp; IF(Audit!P739="","",VLOOKUP(Audit!P739,$Y$26:$Z$35,2,FALSE) &amp; Audit!Q739 &amp; IF(Audit!O739="","",IF(Audit!Q739&lt;=1.4,VLOOKUP(Audit!R739,$Y$38:$Z$48,2,FALSE),VLOOKUP(Audit!R739,$Y$51:$Z$61,2,FALSE))))</f>
        <v/>
      </c>
      <c r="V1974" s="21"/>
      <c r="AH1974" s="49">
        <f>Audit!A739</f>
        <v>0</v>
      </c>
      <c r="AI1974" s="50" t="e">
        <f>VLOOKUP(Audit!B739,$V$3:$AE$12,2,FALSE)&amp; IF(Audit!B739=10,Audit!V739,"")</f>
        <v>#N/A</v>
      </c>
      <c r="AJ1974" s="50" t="e">
        <f>VLOOKUP(Audit!B739,$V$13:$AE$22,2,FALSE)&amp; IF(Audit!B739=10,Audit!W739,"")</f>
        <v>#N/A</v>
      </c>
      <c r="AK1974" s="47" t="e">
        <f t="shared" si="919"/>
        <v>#N/A</v>
      </c>
      <c r="AL1974" s="50" t="e">
        <f>VLOOKUP(Audit!C739,$V$3:$AE$12,3,FALSE)&amp; IF(Audit!C739=10,Audit!V739,"")</f>
        <v>#N/A</v>
      </c>
      <c r="AM1974" s="50" t="e">
        <f>VLOOKUP(Audit!C739,$V$13:$AE$22,3,FALSE)&amp; IF(Audit!C739=10,Audit!W739,"")</f>
        <v>#N/A</v>
      </c>
      <c r="AN1974" s="47" t="e">
        <f t="shared" si="920"/>
        <v>#N/A</v>
      </c>
      <c r="AO1974" s="50" t="e">
        <f>VLOOKUP(Audit!D739,$V$3:$AE$12,4,FALSE) &amp;  Audit!T739 &amp; IF(Audit!D739=10,Audit!V739,"")</f>
        <v>#N/A</v>
      </c>
      <c r="AP1974" s="50" t="e">
        <f>VLOOKUP(Audit!D739,$V$13:$AE$22,4,FALSE)&amp; IF(Audit!D739=10,Audit!W739,"")</f>
        <v>#N/A</v>
      </c>
      <c r="AQ1974" s="47" t="e">
        <f t="shared" si="921"/>
        <v>#N/A</v>
      </c>
      <c r="AR1974" s="50" t="e">
        <f>VLOOKUP(Audit!E739,$V$3:$AE$12,5,FALSE)&amp; IF(Audit!E739=10,Audit!V739,"")</f>
        <v>#N/A</v>
      </c>
      <c r="AS1974" s="50" t="e">
        <f>VLOOKUP(Audit!E739,$V$13:$AE$22,5,FALSE)&amp; IF(Audit!E739=10,Audit!W739,"")</f>
        <v>#N/A</v>
      </c>
      <c r="AT1974" s="47" t="e">
        <f t="shared" si="922"/>
        <v>#N/A</v>
      </c>
      <c r="AU1974" s="50" t="e">
        <f>VLOOKUP(Audit!F739,$V$3:$AE$12,6,FALSE)&amp; IF(Audit!F739=10,Audit!V739,"")</f>
        <v>#N/A</v>
      </c>
      <c r="AV1974" s="50" t="e">
        <f>VLOOKUP(Audit!F739,$V$13:$AE$22,6,FALSE)&amp; IF(Audit!F739=10,Audit!W739,"")</f>
        <v>#N/A</v>
      </c>
      <c r="AW1974" s="47" t="e">
        <f t="shared" si="923"/>
        <v>#N/A</v>
      </c>
      <c r="AX1974" s="50" t="e">
        <f>VLOOKUP(Audit!G739,$V$3:$AE$12,7,FALSE)&amp; IF(Audit!G739=10,Audit!V739,"")</f>
        <v>#N/A</v>
      </c>
      <c r="AY1974" s="50" t="e">
        <f>VLOOKUP(Audit!G739,$V$13:$AE$22,7,FALSE) &amp; IF(Audit!G739=10,Audit!W739,"")</f>
        <v>#N/A</v>
      </c>
      <c r="AZ1974" s="47" t="e">
        <f t="shared" si="924"/>
        <v>#N/A</v>
      </c>
      <c r="BA1974" s="50" t="e">
        <f>VLOOKUP(Audit!H739,$V$3:$AE$12,8,FALSE)&amp; Audit!U739 &amp; IF(Audit!H739=10,Audit!V739,"")</f>
        <v>#N/A</v>
      </c>
      <c r="BB1974" s="50" t="e">
        <f>VLOOKUP(Audit!H739,$V$13:$AE$22,8,FALSE) &amp; IF(Audit!H739=10,Audit!W739,"")</f>
        <v>#N/A</v>
      </c>
      <c r="BC1974" s="47" t="e">
        <f t="shared" si="925"/>
        <v>#N/A</v>
      </c>
      <c r="BD1974" s="50" t="e">
        <f>VLOOKUP(Audit!I739,$V$3:$AE$12,9,FALSE)&amp; IF(Audit!I739=10,Audit!V739,"")</f>
        <v>#N/A</v>
      </c>
      <c r="BE1974" s="50" t="e">
        <f>VLOOKUP(Audit!I739,$V$13:$AE$22,9,FALSE) &amp; IF(Audit!I739=10,Audit!W739,"") &amp; IF(Audit!I739&lt;&gt;1,U1974,"")</f>
        <v>#N/A</v>
      </c>
      <c r="BF1974" s="47" t="e">
        <f t="shared" si="926"/>
        <v>#N/A</v>
      </c>
      <c r="BG1974" s="50" t="e">
        <f>VLOOKUP(Audit!J739,$V$3:$AE$12,10,FALSE) &amp; Audit!S739 &amp; IF(Audit!J739=10,Audit!V739,"")</f>
        <v>#N/A</v>
      </c>
      <c r="BH1974" s="50" t="e">
        <f>VLOOKUP(Audit!J739,$V$13:$AE$22,10,FALSE) &amp; IF(Audit!J739=10,Audit!W739,"") &amp; IF(Audit!J739&lt;&gt;1,U1974,"")</f>
        <v>#N/A</v>
      </c>
      <c r="BI1974" s="47" t="e">
        <f t="shared" si="927"/>
        <v>#N/A</v>
      </c>
      <c r="BJ1974" s="48" t="str">
        <f t="shared" si="928"/>
        <v/>
      </c>
      <c r="BK1974" s="48" t="str">
        <f t="shared" si="929"/>
        <v/>
      </c>
      <c r="BL1974" s="48" t="str">
        <f t="shared" si="930"/>
        <v/>
      </c>
      <c r="BM1974" s="48" t="str">
        <f t="shared" si="931"/>
        <v/>
      </c>
      <c r="BN1974" s="48" t="str">
        <f t="shared" si="932"/>
        <v/>
      </c>
      <c r="BO1974" s="48" t="str">
        <f t="shared" si="933"/>
        <v/>
      </c>
      <c r="BP1974" s="48" t="str">
        <f t="shared" si="934"/>
        <v/>
      </c>
      <c r="BQ1974" s="48" t="str">
        <f t="shared" si="935"/>
        <v/>
      </c>
      <c r="BR1974" s="48" t="str">
        <f t="shared" si="936"/>
        <v/>
      </c>
      <c r="BS1974" s="48" t="str">
        <f t="shared" si="937"/>
        <v/>
      </c>
      <c r="BT1974" s="48" t="str">
        <f t="shared" si="938"/>
        <v/>
      </c>
      <c r="BU1974" s="48" t="str">
        <f t="shared" si="939"/>
        <v/>
      </c>
    </row>
    <row r="1975" spans="1:73">
      <c r="A1975" s="10">
        <f>Audit!A740</f>
        <v>0</v>
      </c>
      <c r="B1975" s="10" t="e">
        <f t="shared" si="910"/>
        <v>#N/A</v>
      </c>
      <c r="C1975" s="17" t="e">
        <f>VLOOKUP(Audit!B740,$V$3:$AE$12,2,FALSE) &amp; VLOOKUP(Audit!B740,$V$13:$AE$22,2,FALSE)&amp; IF(Audit!B740=10,Audit!V740&amp;Audit!W740,"")</f>
        <v>#N/A</v>
      </c>
      <c r="D1975" s="17" t="e">
        <f>VLOOKUP(Audit!C740,$V$3:$AE$12,3,FALSE) &amp; VLOOKUP(Audit!C740,$V$13:$AE$22,3,FALSE) &amp;IF(Audit!C740=10,Audit!V740&amp;Audit!W740,"")</f>
        <v>#N/A</v>
      </c>
      <c r="E1975" s="17" t="e">
        <f>VLOOKUP(Audit!D740,$V$3:$AE$12,4,FALSE)&amp; Audit!T740 &amp; VLOOKUP(Audit!D740,$V$13:$AE$22,4,FALSE)&amp; IF(Audit!D740=10,Audit!V740&amp;Audit!W740,"")</f>
        <v>#N/A</v>
      </c>
      <c r="F1975" s="17" t="e">
        <f>VLOOKUP(Audit!E740,$V$3:$AE$12,5,FALSE) &amp; VLOOKUP(Audit!E740,$V$13:$AE$22,5,FALSE)&amp; IF(Audit!E740=10,Audit!V740&amp;Audit!W740,"")</f>
        <v>#N/A</v>
      </c>
      <c r="G1975" s="17" t="e">
        <f>VLOOKUP(Audit!F740,$V$3:$AE$12,6,FALSE) &amp; VLOOKUP(Audit!F740,$V$13:$AE$22,6,FALSE)&amp; IF(Audit!F740=10,Audit!V740&amp;Audit!W740,"")</f>
        <v>#N/A</v>
      </c>
      <c r="H1975" s="17" t="e">
        <f>VLOOKUP(Audit!G740,$V$3:$AE$12,7,FALSE) &amp; VLOOKUP(Audit!G740,$V$13:$AE$22,7,FALSE)&amp;IF(Audit!G740=10,Audit!V740&amp;Audit!W740,"")</f>
        <v>#N/A</v>
      </c>
      <c r="I1975" s="17" t="e">
        <f>VLOOKUP(Audit!H740,$V$3:$AE$12,8,FALSE) &amp; Audit!U740 &amp; VLOOKUP(Audit!H740,$V$13:$AE$22,8,FALSE)&amp;IF(Audit!H740=10,Audit!V740&amp;Audit!W740,"")</f>
        <v>#N/A</v>
      </c>
      <c r="J1975" s="17" t="e">
        <f>VLOOKUP(Audit!I740,$V$3:$AE$12,9,FALSE) &amp; VLOOKUP(Audit!I740,$V$13:$AE$22,9,FALSE) &amp; IF(Audit!I740=10,Audit!V740&amp;Audit!W740,"") &amp; IF(Audit!I740&lt;&gt;1,U1975,"")</f>
        <v>#N/A</v>
      </c>
      <c r="K1975" s="17" t="e">
        <f>VLOOKUP(Audit!J740,$V$3:$AE$12,10,FALSE) &amp; Audit!S740 &amp; VLOOKUP(Audit!J740,$V$13:$AE$22,10,FALSE) &amp; IF(Audit!J740=10,Audit!V740&amp;Audit!W740,"") &amp; IF(Audit!J740&lt;&gt;1,U1975,"")</f>
        <v>#N/A</v>
      </c>
      <c r="L1975" s="10">
        <f>Audit!K740</f>
        <v>0</v>
      </c>
      <c r="M1975" s="10" t="e">
        <f t="shared" si="911"/>
        <v>#N/A</v>
      </c>
      <c r="N1975" s="10" t="e">
        <f t="shared" si="912"/>
        <v>#N/A</v>
      </c>
      <c r="O1975" s="10" t="e">
        <f t="shared" si="913"/>
        <v>#N/A</v>
      </c>
      <c r="P1975" s="10" t="e">
        <f t="shared" si="914"/>
        <v>#N/A</v>
      </c>
      <c r="Q1975" s="10" t="e">
        <f t="shared" si="915"/>
        <v>#N/A</v>
      </c>
      <c r="R1975" s="10" t="e">
        <f t="shared" si="916"/>
        <v>#N/A</v>
      </c>
      <c r="S1975" s="10" t="e">
        <f t="shared" si="917"/>
        <v>#N/A</v>
      </c>
      <c r="T1975" s="10" t="e">
        <f t="shared" si="918"/>
        <v>#N/A</v>
      </c>
      <c r="U1975" s="17" t="str">
        <f>IF(Audit!M740="","",VLOOKUP(Audit!M740,$W$26:$X$35,2,FALSE)) &amp; Audit!N740 &amp; IF(Audit!O740="","",IF(Audit!N740&lt;=1.4,VLOOKUP(Audit!O740,$W$38:X2020,2,FALSE),VLOOKUP(Audit!O740,$W$51:$X$61,2,FALSE))) &amp; IF(Audit!P740="","",VLOOKUP(Audit!P740,$Y$26:$Z$35,2,FALSE) &amp; Audit!Q740 &amp; IF(Audit!O740="","",IF(Audit!Q740&lt;=1.4,VLOOKUP(Audit!R740,$Y$38:$Z$48,2,FALSE),VLOOKUP(Audit!R740,$Y$51:$Z$61,2,FALSE))))</f>
        <v/>
      </c>
      <c r="V1975" s="21"/>
      <c r="AH1975" s="49">
        <f>Audit!A740</f>
        <v>0</v>
      </c>
      <c r="AI1975" s="50" t="e">
        <f>VLOOKUP(Audit!B740,$V$3:$AE$12,2,FALSE)&amp; IF(Audit!B740=10,Audit!V740,"")</f>
        <v>#N/A</v>
      </c>
      <c r="AJ1975" s="50" t="e">
        <f>VLOOKUP(Audit!B740,$V$13:$AE$22,2,FALSE)&amp; IF(Audit!B740=10,Audit!W740,"")</f>
        <v>#N/A</v>
      </c>
      <c r="AK1975" s="47" t="e">
        <f t="shared" si="919"/>
        <v>#N/A</v>
      </c>
      <c r="AL1975" s="50" t="e">
        <f>VLOOKUP(Audit!C740,$V$3:$AE$12,3,FALSE)&amp; IF(Audit!C740=10,Audit!V740,"")</f>
        <v>#N/A</v>
      </c>
      <c r="AM1975" s="50" t="e">
        <f>VLOOKUP(Audit!C740,$V$13:$AE$22,3,FALSE)&amp; IF(Audit!C740=10,Audit!W740,"")</f>
        <v>#N/A</v>
      </c>
      <c r="AN1975" s="47" t="e">
        <f t="shared" si="920"/>
        <v>#N/A</v>
      </c>
      <c r="AO1975" s="50" t="e">
        <f>VLOOKUP(Audit!D740,$V$3:$AE$12,4,FALSE) &amp;  Audit!T740 &amp; IF(Audit!D740=10,Audit!V740,"")</f>
        <v>#N/A</v>
      </c>
      <c r="AP1975" s="50" t="e">
        <f>VLOOKUP(Audit!D740,$V$13:$AE$22,4,FALSE)&amp; IF(Audit!D740=10,Audit!W740,"")</f>
        <v>#N/A</v>
      </c>
      <c r="AQ1975" s="47" t="e">
        <f t="shared" si="921"/>
        <v>#N/A</v>
      </c>
      <c r="AR1975" s="50" t="e">
        <f>VLOOKUP(Audit!E740,$V$3:$AE$12,5,FALSE)&amp; IF(Audit!E740=10,Audit!V740,"")</f>
        <v>#N/A</v>
      </c>
      <c r="AS1975" s="50" t="e">
        <f>VLOOKUP(Audit!E740,$V$13:$AE$22,5,FALSE)&amp; IF(Audit!E740=10,Audit!W740,"")</f>
        <v>#N/A</v>
      </c>
      <c r="AT1975" s="47" t="e">
        <f t="shared" si="922"/>
        <v>#N/A</v>
      </c>
      <c r="AU1975" s="50" t="e">
        <f>VLOOKUP(Audit!F740,$V$3:$AE$12,6,FALSE)&amp; IF(Audit!F740=10,Audit!V740,"")</f>
        <v>#N/A</v>
      </c>
      <c r="AV1975" s="50" t="e">
        <f>VLOOKUP(Audit!F740,$V$13:$AE$22,6,FALSE)&amp; IF(Audit!F740=10,Audit!W740,"")</f>
        <v>#N/A</v>
      </c>
      <c r="AW1975" s="47" t="e">
        <f t="shared" si="923"/>
        <v>#N/A</v>
      </c>
      <c r="AX1975" s="50" t="e">
        <f>VLOOKUP(Audit!G740,$V$3:$AE$12,7,FALSE)&amp; IF(Audit!G740=10,Audit!V740,"")</f>
        <v>#N/A</v>
      </c>
      <c r="AY1975" s="50" t="e">
        <f>VLOOKUP(Audit!G740,$V$13:$AE$22,7,FALSE) &amp; IF(Audit!G740=10,Audit!W740,"")</f>
        <v>#N/A</v>
      </c>
      <c r="AZ1975" s="47" t="e">
        <f t="shared" si="924"/>
        <v>#N/A</v>
      </c>
      <c r="BA1975" s="50" t="e">
        <f>VLOOKUP(Audit!H740,$V$3:$AE$12,8,FALSE)&amp; Audit!U740 &amp; IF(Audit!H740=10,Audit!V740,"")</f>
        <v>#N/A</v>
      </c>
      <c r="BB1975" s="50" t="e">
        <f>VLOOKUP(Audit!H740,$V$13:$AE$22,8,FALSE) &amp; IF(Audit!H740=10,Audit!W740,"")</f>
        <v>#N/A</v>
      </c>
      <c r="BC1975" s="47" t="e">
        <f t="shared" si="925"/>
        <v>#N/A</v>
      </c>
      <c r="BD1975" s="50" t="e">
        <f>VLOOKUP(Audit!I740,$V$3:$AE$12,9,FALSE)&amp; IF(Audit!I740=10,Audit!V740,"")</f>
        <v>#N/A</v>
      </c>
      <c r="BE1975" s="50" t="e">
        <f>VLOOKUP(Audit!I740,$V$13:$AE$22,9,FALSE) &amp; IF(Audit!I740=10,Audit!W740,"") &amp; IF(Audit!I740&lt;&gt;1,U1975,"")</f>
        <v>#N/A</v>
      </c>
      <c r="BF1975" s="47" t="e">
        <f t="shared" si="926"/>
        <v>#N/A</v>
      </c>
      <c r="BG1975" s="50" t="e">
        <f>VLOOKUP(Audit!J740,$V$3:$AE$12,10,FALSE) &amp; Audit!S740 &amp; IF(Audit!J740=10,Audit!V740,"")</f>
        <v>#N/A</v>
      </c>
      <c r="BH1975" s="50" t="e">
        <f>VLOOKUP(Audit!J740,$V$13:$AE$22,10,FALSE) &amp; IF(Audit!J740=10,Audit!W740,"") &amp; IF(Audit!J740&lt;&gt;1,U1975,"")</f>
        <v>#N/A</v>
      </c>
      <c r="BI1975" s="47" t="e">
        <f t="shared" si="927"/>
        <v>#N/A</v>
      </c>
      <c r="BJ1975" s="48" t="str">
        <f t="shared" si="928"/>
        <v/>
      </c>
      <c r="BK1975" s="48" t="str">
        <f t="shared" si="929"/>
        <v/>
      </c>
      <c r="BL1975" s="48" t="str">
        <f t="shared" si="930"/>
        <v/>
      </c>
      <c r="BM1975" s="48" t="str">
        <f t="shared" si="931"/>
        <v/>
      </c>
      <c r="BN1975" s="48" t="str">
        <f t="shared" si="932"/>
        <v/>
      </c>
      <c r="BO1975" s="48" t="str">
        <f t="shared" si="933"/>
        <v/>
      </c>
      <c r="BP1975" s="48" t="str">
        <f t="shared" si="934"/>
        <v/>
      </c>
      <c r="BQ1975" s="48" t="str">
        <f t="shared" si="935"/>
        <v/>
      </c>
      <c r="BR1975" s="48" t="str">
        <f t="shared" si="936"/>
        <v/>
      </c>
      <c r="BS1975" s="48" t="str">
        <f t="shared" si="937"/>
        <v/>
      </c>
      <c r="BT1975" s="48" t="str">
        <f t="shared" si="938"/>
        <v/>
      </c>
      <c r="BU1975" s="48" t="str">
        <f t="shared" si="939"/>
        <v/>
      </c>
    </row>
    <row r="1976" spans="1:73">
      <c r="A1976" s="10">
        <f>Audit!A741</f>
        <v>0</v>
      </c>
      <c r="B1976" s="10" t="e">
        <f t="shared" si="910"/>
        <v>#N/A</v>
      </c>
      <c r="C1976" s="17" t="e">
        <f>VLOOKUP(Audit!B741,$V$3:$AE$12,2,FALSE) &amp; VLOOKUP(Audit!B741,$V$13:$AE$22,2,FALSE)&amp; IF(Audit!B741=10,Audit!V741&amp;Audit!W741,"")</f>
        <v>#N/A</v>
      </c>
      <c r="D1976" s="17" t="e">
        <f>VLOOKUP(Audit!C741,$V$3:$AE$12,3,FALSE) &amp; VLOOKUP(Audit!C741,$V$13:$AE$22,3,FALSE) &amp;IF(Audit!C741=10,Audit!V741&amp;Audit!W741,"")</f>
        <v>#N/A</v>
      </c>
      <c r="E1976" s="17" t="e">
        <f>VLOOKUP(Audit!D741,$V$3:$AE$12,4,FALSE)&amp; Audit!T741 &amp; VLOOKUP(Audit!D741,$V$13:$AE$22,4,FALSE)&amp; IF(Audit!D741=10,Audit!V741&amp;Audit!W741,"")</f>
        <v>#N/A</v>
      </c>
      <c r="F1976" s="17" t="e">
        <f>VLOOKUP(Audit!E741,$V$3:$AE$12,5,FALSE) &amp; VLOOKUP(Audit!E741,$V$13:$AE$22,5,FALSE)&amp; IF(Audit!E741=10,Audit!V741&amp;Audit!W741,"")</f>
        <v>#N/A</v>
      </c>
      <c r="G1976" s="17" t="e">
        <f>VLOOKUP(Audit!F741,$V$3:$AE$12,6,FALSE) &amp; VLOOKUP(Audit!F741,$V$13:$AE$22,6,FALSE)&amp; IF(Audit!F741=10,Audit!V741&amp;Audit!W741,"")</f>
        <v>#N/A</v>
      </c>
      <c r="H1976" s="17" t="e">
        <f>VLOOKUP(Audit!G741,$V$3:$AE$12,7,FALSE) &amp; VLOOKUP(Audit!G741,$V$13:$AE$22,7,FALSE)&amp;IF(Audit!G741=10,Audit!V741&amp;Audit!W741,"")</f>
        <v>#N/A</v>
      </c>
      <c r="I1976" s="17" t="e">
        <f>VLOOKUP(Audit!H741,$V$3:$AE$12,8,FALSE) &amp; Audit!U741 &amp; VLOOKUP(Audit!H741,$V$13:$AE$22,8,FALSE)&amp;IF(Audit!H741=10,Audit!V741&amp;Audit!W741,"")</f>
        <v>#N/A</v>
      </c>
      <c r="J1976" s="17" t="e">
        <f>VLOOKUP(Audit!I741,$V$3:$AE$12,9,FALSE) &amp; VLOOKUP(Audit!I741,$V$13:$AE$22,9,FALSE) &amp; IF(Audit!I741=10,Audit!V741&amp;Audit!W741,"") &amp; IF(Audit!I741&lt;&gt;1,U1976,"")</f>
        <v>#N/A</v>
      </c>
      <c r="K1976" s="17" t="e">
        <f>VLOOKUP(Audit!J741,$V$3:$AE$12,10,FALSE) &amp; Audit!S741 &amp; VLOOKUP(Audit!J741,$V$13:$AE$22,10,FALSE) &amp; IF(Audit!J741=10,Audit!V741&amp;Audit!W741,"") &amp; IF(Audit!J741&lt;&gt;1,U1976,"")</f>
        <v>#N/A</v>
      </c>
      <c r="L1976" s="10">
        <f>Audit!K741</f>
        <v>0</v>
      </c>
      <c r="M1976" s="10" t="e">
        <f t="shared" si="911"/>
        <v>#N/A</v>
      </c>
      <c r="N1976" s="10" t="e">
        <f t="shared" si="912"/>
        <v>#N/A</v>
      </c>
      <c r="O1976" s="10" t="e">
        <f t="shared" si="913"/>
        <v>#N/A</v>
      </c>
      <c r="P1976" s="10" t="e">
        <f t="shared" si="914"/>
        <v>#N/A</v>
      </c>
      <c r="Q1976" s="10" t="e">
        <f t="shared" si="915"/>
        <v>#N/A</v>
      </c>
      <c r="R1976" s="10" t="e">
        <f t="shared" si="916"/>
        <v>#N/A</v>
      </c>
      <c r="S1976" s="10" t="e">
        <f t="shared" si="917"/>
        <v>#N/A</v>
      </c>
      <c r="T1976" s="10" t="e">
        <f t="shared" si="918"/>
        <v>#N/A</v>
      </c>
      <c r="U1976" s="17" t="str">
        <f>IF(Audit!M741="","",VLOOKUP(Audit!M741,$W$26:$X$35,2,FALSE)) &amp; Audit!N741 &amp; IF(Audit!O741="","",IF(Audit!N741&lt;=1.4,VLOOKUP(Audit!O741,$W$38:X2021,2,FALSE),VLOOKUP(Audit!O741,$W$51:$X$61,2,FALSE))) &amp; IF(Audit!P741="","",VLOOKUP(Audit!P741,$Y$26:$Z$35,2,FALSE) &amp; Audit!Q741 &amp; IF(Audit!O741="","",IF(Audit!Q741&lt;=1.4,VLOOKUP(Audit!R741,$Y$38:$Z$48,2,FALSE),VLOOKUP(Audit!R741,$Y$51:$Z$61,2,FALSE))))</f>
        <v/>
      </c>
      <c r="V1976" s="21"/>
      <c r="AH1976" s="49">
        <f>Audit!A741</f>
        <v>0</v>
      </c>
      <c r="AI1976" s="50" t="e">
        <f>VLOOKUP(Audit!B741,$V$3:$AE$12,2,FALSE)&amp; IF(Audit!B741=10,Audit!V741,"")</f>
        <v>#N/A</v>
      </c>
      <c r="AJ1976" s="50" t="e">
        <f>VLOOKUP(Audit!B741,$V$13:$AE$22,2,FALSE)&amp; IF(Audit!B741=10,Audit!W741,"")</f>
        <v>#N/A</v>
      </c>
      <c r="AK1976" s="47" t="e">
        <f t="shared" si="919"/>
        <v>#N/A</v>
      </c>
      <c r="AL1976" s="50" t="e">
        <f>VLOOKUP(Audit!C741,$V$3:$AE$12,3,FALSE)&amp; IF(Audit!C741=10,Audit!V741,"")</f>
        <v>#N/A</v>
      </c>
      <c r="AM1976" s="50" t="e">
        <f>VLOOKUP(Audit!C741,$V$13:$AE$22,3,FALSE)&amp; IF(Audit!C741=10,Audit!W741,"")</f>
        <v>#N/A</v>
      </c>
      <c r="AN1976" s="47" t="e">
        <f t="shared" si="920"/>
        <v>#N/A</v>
      </c>
      <c r="AO1976" s="50" t="e">
        <f>VLOOKUP(Audit!D741,$V$3:$AE$12,4,FALSE) &amp;  Audit!T741 &amp; IF(Audit!D741=10,Audit!V741,"")</f>
        <v>#N/A</v>
      </c>
      <c r="AP1976" s="50" t="e">
        <f>VLOOKUP(Audit!D741,$V$13:$AE$22,4,FALSE)&amp; IF(Audit!D741=10,Audit!W741,"")</f>
        <v>#N/A</v>
      </c>
      <c r="AQ1976" s="47" t="e">
        <f t="shared" si="921"/>
        <v>#N/A</v>
      </c>
      <c r="AR1976" s="50" t="e">
        <f>VLOOKUP(Audit!E741,$V$3:$AE$12,5,FALSE)&amp; IF(Audit!E741=10,Audit!V741,"")</f>
        <v>#N/A</v>
      </c>
      <c r="AS1976" s="50" t="e">
        <f>VLOOKUP(Audit!E741,$V$13:$AE$22,5,FALSE)&amp; IF(Audit!E741=10,Audit!W741,"")</f>
        <v>#N/A</v>
      </c>
      <c r="AT1976" s="47" t="e">
        <f t="shared" si="922"/>
        <v>#N/A</v>
      </c>
      <c r="AU1976" s="50" t="e">
        <f>VLOOKUP(Audit!F741,$V$3:$AE$12,6,FALSE)&amp; IF(Audit!F741=10,Audit!V741,"")</f>
        <v>#N/A</v>
      </c>
      <c r="AV1976" s="50" t="e">
        <f>VLOOKUP(Audit!F741,$V$13:$AE$22,6,FALSE)&amp; IF(Audit!F741=10,Audit!W741,"")</f>
        <v>#N/A</v>
      </c>
      <c r="AW1976" s="47" t="e">
        <f t="shared" si="923"/>
        <v>#N/A</v>
      </c>
      <c r="AX1976" s="50" t="e">
        <f>VLOOKUP(Audit!G741,$V$3:$AE$12,7,FALSE)&amp; IF(Audit!G741=10,Audit!V741,"")</f>
        <v>#N/A</v>
      </c>
      <c r="AY1976" s="50" t="e">
        <f>VLOOKUP(Audit!G741,$V$13:$AE$22,7,FALSE) &amp; IF(Audit!G741=10,Audit!W741,"")</f>
        <v>#N/A</v>
      </c>
      <c r="AZ1976" s="47" t="e">
        <f t="shared" si="924"/>
        <v>#N/A</v>
      </c>
      <c r="BA1976" s="50" t="e">
        <f>VLOOKUP(Audit!H741,$V$3:$AE$12,8,FALSE)&amp; Audit!U741 &amp; IF(Audit!H741=10,Audit!V741,"")</f>
        <v>#N/A</v>
      </c>
      <c r="BB1976" s="50" t="e">
        <f>VLOOKUP(Audit!H741,$V$13:$AE$22,8,FALSE) &amp; IF(Audit!H741=10,Audit!W741,"")</f>
        <v>#N/A</v>
      </c>
      <c r="BC1976" s="47" t="e">
        <f t="shared" si="925"/>
        <v>#N/A</v>
      </c>
      <c r="BD1976" s="50" t="e">
        <f>VLOOKUP(Audit!I741,$V$3:$AE$12,9,FALSE)&amp; IF(Audit!I741=10,Audit!V741,"")</f>
        <v>#N/A</v>
      </c>
      <c r="BE1976" s="50" t="e">
        <f>VLOOKUP(Audit!I741,$V$13:$AE$22,9,FALSE) &amp; IF(Audit!I741=10,Audit!W741,"") &amp; IF(Audit!I741&lt;&gt;1,U1976,"")</f>
        <v>#N/A</v>
      </c>
      <c r="BF1976" s="47" t="e">
        <f t="shared" si="926"/>
        <v>#N/A</v>
      </c>
      <c r="BG1976" s="50" t="e">
        <f>VLOOKUP(Audit!J741,$V$3:$AE$12,10,FALSE) &amp; Audit!S741 &amp; IF(Audit!J741=10,Audit!V741,"")</f>
        <v>#N/A</v>
      </c>
      <c r="BH1976" s="50" t="e">
        <f>VLOOKUP(Audit!J741,$V$13:$AE$22,10,FALSE) &amp; IF(Audit!J741=10,Audit!W741,"") &amp; IF(Audit!J741&lt;&gt;1,U1976,"")</f>
        <v>#N/A</v>
      </c>
      <c r="BI1976" s="47" t="e">
        <f t="shared" si="927"/>
        <v>#N/A</v>
      </c>
      <c r="BJ1976" s="48" t="str">
        <f t="shared" si="928"/>
        <v/>
      </c>
      <c r="BK1976" s="48" t="str">
        <f t="shared" si="929"/>
        <v/>
      </c>
      <c r="BL1976" s="48" t="str">
        <f t="shared" si="930"/>
        <v/>
      </c>
      <c r="BM1976" s="48" t="str">
        <f t="shared" si="931"/>
        <v/>
      </c>
      <c r="BN1976" s="48" t="str">
        <f t="shared" si="932"/>
        <v/>
      </c>
      <c r="BO1976" s="48" t="str">
        <f t="shared" si="933"/>
        <v/>
      </c>
      <c r="BP1976" s="48" t="str">
        <f t="shared" si="934"/>
        <v/>
      </c>
      <c r="BQ1976" s="48" t="str">
        <f t="shared" si="935"/>
        <v/>
      </c>
      <c r="BR1976" s="48" t="str">
        <f t="shared" si="936"/>
        <v/>
      </c>
      <c r="BS1976" s="48" t="str">
        <f t="shared" si="937"/>
        <v/>
      </c>
      <c r="BT1976" s="48" t="str">
        <f t="shared" si="938"/>
        <v/>
      </c>
      <c r="BU1976" s="48" t="str">
        <f t="shared" si="939"/>
        <v/>
      </c>
    </row>
    <row r="1977" spans="1:73">
      <c r="A1977" s="10">
        <f>Audit!A742</f>
        <v>0</v>
      </c>
      <c r="B1977" s="10" t="e">
        <f t="shared" si="910"/>
        <v>#N/A</v>
      </c>
      <c r="C1977" s="17" t="e">
        <f>VLOOKUP(Audit!B742,$V$3:$AE$12,2,FALSE) &amp; VLOOKUP(Audit!B742,$V$13:$AE$22,2,FALSE)&amp; IF(Audit!B742=10,Audit!V742&amp;Audit!W742,"")</f>
        <v>#N/A</v>
      </c>
      <c r="D1977" s="17" t="e">
        <f>VLOOKUP(Audit!C742,$V$3:$AE$12,3,FALSE) &amp; VLOOKUP(Audit!C742,$V$13:$AE$22,3,FALSE) &amp;IF(Audit!C742=10,Audit!V742&amp;Audit!W742,"")</f>
        <v>#N/A</v>
      </c>
      <c r="E1977" s="17" t="e">
        <f>VLOOKUP(Audit!D742,$V$3:$AE$12,4,FALSE)&amp; Audit!T742 &amp; VLOOKUP(Audit!D742,$V$13:$AE$22,4,FALSE)&amp; IF(Audit!D742=10,Audit!V742&amp;Audit!W742,"")</f>
        <v>#N/A</v>
      </c>
      <c r="F1977" s="17" t="e">
        <f>VLOOKUP(Audit!E742,$V$3:$AE$12,5,FALSE) &amp; VLOOKUP(Audit!E742,$V$13:$AE$22,5,FALSE)&amp; IF(Audit!E742=10,Audit!V742&amp;Audit!W742,"")</f>
        <v>#N/A</v>
      </c>
      <c r="G1977" s="17" t="e">
        <f>VLOOKUP(Audit!F742,$V$3:$AE$12,6,FALSE) &amp; VLOOKUP(Audit!F742,$V$13:$AE$22,6,FALSE)&amp; IF(Audit!F742=10,Audit!V742&amp;Audit!W742,"")</f>
        <v>#N/A</v>
      </c>
      <c r="H1977" s="17" t="e">
        <f>VLOOKUP(Audit!G742,$V$3:$AE$12,7,FALSE) &amp; VLOOKUP(Audit!G742,$V$13:$AE$22,7,FALSE)&amp;IF(Audit!G742=10,Audit!V742&amp;Audit!W742,"")</f>
        <v>#N/A</v>
      </c>
      <c r="I1977" s="17" t="e">
        <f>VLOOKUP(Audit!H742,$V$3:$AE$12,8,FALSE) &amp; Audit!U742 &amp; VLOOKUP(Audit!H742,$V$13:$AE$22,8,FALSE)&amp;IF(Audit!H742=10,Audit!V742&amp;Audit!W742,"")</f>
        <v>#N/A</v>
      </c>
      <c r="J1977" s="17" t="e">
        <f>VLOOKUP(Audit!I742,$V$3:$AE$12,9,FALSE) &amp; VLOOKUP(Audit!I742,$V$13:$AE$22,9,FALSE) &amp; IF(Audit!I742=10,Audit!V742&amp;Audit!W742,"") &amp; IF(Audit!I742&lt;&gt;1,U1977,"")</f>
        <v>#N/A</v>
      </c>
      <c r="K1977" s="17" t="e">
        <f>VLOOKUP(Audit!J742,$V$3:$AE$12,10,FALSE) &amp; Audit!S742 &amp; VLOOKUP(Audit!J742,$V$13:$AE$22,10,FALSE) &amp; IF(Audit!J742=10,Audit!V742&amp;Audit!W742,"") &amp; IF(Audit!J742&lt;&gt;1,U1977,"")</f>
        <v>#N/A</v>
      </c>
      <c r="L1977" s="10">
        <f>Audit!K742</f>
        <v>0</v>
      </c>
      <c r="M1977" s="10" t="e">
        <f t="shared" si="911"/>
        <v>#N/A</v>
      </c>
      <c r="N1977" s="10" t="e">
        <f t="shared" si="912"/>
        <v>#N/A</v>
      </c>
      <c r="O1977" s="10" t="e">
        <f t="shared" si="913"/>
        <v>#N/A</v>
      </c>
      <c r="P1977" s="10" t="e">
        <f t="shared" si="914"/>
        <v>#N/A</v>
      </c>
      <c r="Q1977" s="10" t="e">
        <f t="shared" si="915"/>
        <v>#N/A</v>
      </c>
      <c r="R1977" s="10" t="e">
        <f t="shared" si="916"/>
        <v>#N/A</v>
      </c>
      <c r="S1977" s="10" t="e">
        <f t="shared" si="917"/>
        <v>#N/A</v>
      </c>
      <c r="T1977" s="10" t="e">
        <f t="shared" si="918"/>
        <v>#N/A</v>
      </c>
      <c r="U1977" s="17" t="str">
        <f>IF(Audit!M742="","",VLOOKUP(Audit!M742,$W$26:$X$35,2,FALSE)) &amp; Audit!N742 &amp; IF(Audit!O742="","",IF(Audit!N742&lt;=1.4,VLOOKUP(Audit!O742,$W$38:X2022,2,FALSE),VLOOKUP(Audit!O742,$W$51:$X$61,2,FALSE))) &amp; IF(Audit!P742="","",VLOOKUP(Audit!P742,$Y$26:$Z$35,2,FALSE) &amp; Audit!Q742 &amp; IF(Audit!O742="","",IF(Audit!Q742&lt;=1.4,VLOOKUP(Audit!R742,$Y$38:$Z$48,2,FALSE),VLOOKUP(Audit!R742,$Y$51:$Z$61,2,FALSE))))</f>
        <v/>
      </c>
      <c r="V1977" s="21"/>
      <c r="AH1977" s="49">
        <f>Audit!A742</f>
        <v>0</v>
      </c>
      <c r="AI1977" s="50" t="e">
        <f>VLOOKUP(Audit!B742,$V$3:$AE$12,2,FALSE)&amp; IF(Audit!B742=10,Audit!V742,"")</f>
        <v>#N/A</v>
      </c>
      <c r="AJ1977" s="50" t="e">
        <f>VLOOKUP(Audit!B742,$V$13:$AE$22,2,FALSE)&amp; IF(Audit!B742=10,Audit!W742,"")</f>
        <v>#N/A</v>
      </c>
      <c r="AK1977" s="47" t="e">
        <f t="shared" si="919"/>
        <v>#N/A</v>
      </c>
      <c r="AL1977" s="50" t="e">
        <f>VLOOKUP(Audit!C742,$V$3:$AE$12,3,FALSE)&amp; IF(Audit!C742=10,Audit!V742,"")</f>
        <v>#N/A</v>
      </c>
      <c r="AM1977" s="50" t="e">
        <f>VLOOKUP(Audit!C742,$V$13:$AE$22,3,FALSE)&amp; IF(Audit!C742=10,Audit!W742,"")</f>
        <v>#N/A</v>
      </c>
      <c r="AN1977" s="47" t="e">
        <f t="shared" si="920"/>
        <v>#N/A</v>
      </c>
      <c r="AO1977" s="50" t="e">
        <f>VLOOKUP(Audit!D742,$V$3:$AE$12,4,FALSE) &amp;  Audit!T742 &amp; IF(Audit!D742=10,Audit!V742,"")</f>
        <v>#N/A</v>
      </c>
      <c r="AP1977" s="50" t="e">
        <f>VLOOKUP(Audit!D742,$V$13:$AE$22,4,FALSE)&amp; IF(Audit!D742=10,Audit!W742,"")</f>
        <v>#N/A</v>
      </c>
      <c r="AQ1977" s="47" t="e">
        <f t="shared" si="921"/>
        <v>#N/A</v>
      </c>
      <c r="AR1977" s="50" t="e">
        <f>VLOOKUP(Audit!E742,$V$3:$AE$12,5,FALSE)&amp; IF(Audit!E742=10,Audit!V742,"")</f>
        <v>#N/A</v>
      </c>
      <c r="AS1977" s="50" t="e">
        <f>VLOOKUP(Audit!E742,$V$13:$AE$22,5,FALSE)&amp; IF(Audit!E742=10,Audit!W742,"")</f>
        <v>#N/A</v>
      </c>
      <c r="AT1977" s="47" t="e">
        <f t="shared" si="922"/>
        <v>#N/A</v>
      </c>
      <c r="AU1977" s="50" t="e">
        <f>VLOOKUP(Audit!F742,$V$3:$AE$12,6,FALSE)&amp; IF(Audit!F742=10,Audit!V742,"")</f>
        <v>#N/A</v>
      </c>
      <c r="AV1977" s="50" t="e">
        <f>VLOOKUP(Audit!F742,$V$13:$AE$22,6,FALSE)&amp; IF(Audit!F742=10,Audit!W742,"")</f>
        <v>#N/A</v>
      </c>
      <c r="AW1977" s="47" t="e">
        <f t="shared" si="923"/>
        <v>#N/A</v>
      </c>
      <c r="AX1977" s="50" t="e">
        <f>VLOOKUP(Audit!G742,$V$3:$AE$12,7,FALSE)&amp; IF(Audit!G742=10,Audit!V742,"")</f>
        <v>#N/A</v>
      </c>
      <c r="AY1977" s="50" t="e">
        <f>VLOOKUP(Audit!G742,$V$13:$AE$22,7,FALSE) &amp; IF(Audit!G742=10,Audit!W742,"")</f>
        <v>#N/A</v>
      </c>
      <c r="AZ1977" s="47" t="e">
        <f t="shared" si="924"/>
        <v>#N/A</v>
      </c>
      <c r="BA1977" s="50" t="e">
        <f>VLOOKUP(Audit!H742,$V$3:$AE$12,8,FALSE)&amp; Audit!U742 &amp; IF(Audit!H742=10,Audit!V742,"")</f>
        <v>#N/A</v>
      </c>
      <c r="BB1977" s="50" t="e">
        <f>VLOOKUP(Audit!H742,$V$13:$AE$22,8,FALSE) &amp; IF(Audit!H742=10,Audit!W742,"")</f>
        <v>#N/A</v>
      </c>
      <c r="BC1977" s="47" t="e">
        <f t="shared" si="925"/>
        <v>#N/A</v>
      </c>
      <c r="BD1977" s="50" t="e">
        <f>VLOOKUP(Audit!I742,$V$3:$AE$12,9,FALSE)&amp; IF(Audit!I742=10,Audit!V742,"")</f>
        <v>#N/A</v>
      </c>
      <c r="BE1977" s="50" t="e">
        <f>VLOOKUP(Audit!I742,$V$13:$AE$22,9,FALSE) &amp; IF(Audit!I742=10,Audit!W742,"") &amp; IF(Audit!I742&lt;&gt;1,U1977,"")</f>
        <v>#N/A</v>
      </c>
      <c r="BF1977" s="47" t="e">
        <f t="shared" si="926"/>
        <v>#N/A</v>
      </c>
      <c r="BG1977" s="50" t="e">
        <f>VLOOKUP(Audit!J742,$V$3:$AE$12,10,FALSE) &amp; Audit!S742 &amp; IF(Audit!J742=10,Audit!V742,"")</f>
        <v>#N/A</v>
      </c>
      <c r="BH1977" s="50" t="e">
        <f>VLOOKUP(Audit!J742,$V$13:$AE$22,10,FALSE) &amp; IF(Audit!J742=10,Audit!W742,"") &amp; IF(Audit!J742&lt;&gt;1,U1977,"")</f>
        <v>#N/A</v>
      </c>
      <c r="BI1977" s="47" t="e">
        <f t="shared" si="927"/>
        <v>#N/A</v>
      </c>
      <c r="BJ1977" s="48" t="str">
        <f t="shared" si="928"/>
        <v/>
      </c>
      <c r="BK1977" s="48" t="str">
        <f t="shared" si="929"/>
        <v/>
      </c>
      <c r="BL1977" s="48" t="str">
        <f t="shared" si="930"/>
        <v/>
      </c>
      <c r="BM1977" s="48" t="str">
        <f t="shared" si="931"/>
        <v/>
      </c>
      <c r="BN1977" s="48" t="str">
        <f t="shared" si="932"/>
        <v/>
      </c>
      <c r="BO1977" s="48" t="str">
        <f t="shared" si="933"/>
        <v/>
      </c>
      <c r="BP1977" s="48" t="str">
        <f t="shared" si="934"/>
        <v/>
      </c>
      <c r="BQ1977" s="48" t="str">
        <f t="shared" si="935"/>
        <v/>
      </c>
      <c r="BR1977" s="48" t="str">
        <f t="shared" si="936"/>
        <v/>
      </c>
      <c r="BS1977" s="48" t="str">
        <f t="shared" si="937"/>
        <v/>
      </c>
      <c r="BT1977" s="48" t="str">
        <f t="shared" si="938"/>
        <v/>
      </c>
      <c r="BU1977" s="48" t="str">
        <f t="shared" si="939"/>
        <v/>
      </c>
    </row>
    <row r="1978" spans="1:73">
      <c r="A1978" s="10">
        <f>Audit!A743</f>
        <v>0</v>
      </c>
      <c r="B1978" s="10" t="e">
        <f t="shared" si="910"/>
        <v>#N/A</v>
      </c>
      <c r="C1978" s="17" t="e">
        <f>VLOOKUP(Audit!B743,$V$3:$AE$12,2,FALSE) &amp; VLOOKUP(Audit!B743,$V$13:$AE$22,2,FALSE)&amp; IF(Audit!B743=10,Audit!V743&amp;Audit!W743,"")</f>
        <v>#N/A</v>
      </c>
      <c r="D1978" s="17" t="e">
        <f>VLOOKUP(Audit!C743,$V$3:$AE$12,3,FALSE) &amp; VLOOKUP(Audit!C743,$V$13:$AE$22,3,FALSE) &amp;IF(Audit!C743=10,Audit!V743&amp;Audit!W743,"")</f>
        <v>#N/A</v>
      </c>
      <c r="E1978" s="17" t="e">
        <f>VLOOKUP(Audit!D743,$V$3:$AE$12,4,FALSE)&amp; Audit!T743 &amp; VLOOKUP(Audit!D743,$V$13:$AE$22,4,FALSE)&amp; IF(Audit!D743=10,Audit!V743&amp;Audit!W743,"")</f>
        <v>#N/A</v>
      </c>
      <c r="F1978" s="17" t="e">
        <f>VLOOKUP(Audit!E743,$V$3:$AE$12,5,FALSE) &amp; VLOOKUP(Audit!E743,$V$13:$AE$22,5,FALSE)&amp; IF(Audit!E743=10,Audit!V743&amp;Audit!W743,"")</f>
        <v>#N/A</v>
      </c>
      <c r="G1978" s="17" t="e">
        <f>VLOOKUP(Audit!F743,$V$3:$AE$12,6,FALSE) &amp; VLOOKUP(Audit!F743,$V$13:$AE$22,6,FALSE)&amp; IF(Audit!F743=10,Audit!V743&amp;Audit!W743,"")</f>
        <v>#N/A</v>
      </c>
      <c r="H1978" s="17" t="e">
        <f>VLOOKUP(Audit!G743,$V$3:$AE$12,7,FALSE) &amp; VLOOKUP(Audit!G743,$V$13:$AE$22,7,FALSE)&amp;IF(Audit!G743=10,Audit!V743&amp;Audit!W743,"")</f>
        <v>#N/A</v>
      </c>
      <c r="I1978" s="17" t="e">
        <f>VLOOKUP(Audit!H743,$V$3:$AE$12,8,FALSE) &amp; Audit!U743 &amp; VLOOKUP(Audit!H743,$V$13:$AE$22,8,FALSE)&amp;IF(Audit!H743=10,Audit!V743&amp;Audit!W743,"")</f>
        <v>#N/A</v>
      </c>
      <c r="J1978" s="17" t="e">
        <f>VLOOKUP(Audit!I743,$V$3:$AE$12,9,FALSE) &amp; VLOOKUP(Audit!I743,$V$13:$AE$22,9,FALSE) &amp; IF(Audit!I743=10,Audit!V743&amp;Audit!W743,"") &amp; IF(Audit!I743&lt;&gt;1,U1978,"")</f>
        <v>#N/A</v>
      </c>
      <c r="K1978" s="17" t="e">
        <f>VLOOKUP(Audit!J743,$V$3:$AE$12,10,FALSE) &amp; Audit!S743 &amp; VLOOKUP(Audit!J743,$V$13:$AE$22,10,FALSE) &amp; IF(Audit!J743=10,Audit!V743&amp;Audit!W743,"") &amp; IF(Audit!J743&lt;&gt;1,U1978,"")</f>
        <v>#N/A</v>
      </c>
      <c r="L1978" s="10">
        <f>Audit!K743</f>
        <v>0</v>
      </c>
      <c r="M1978" s="10" t="e">
        <f t="shared" si="911"/>
        <v>#N/A</v>
      </c>
      <c r="N1978" s="10" t="e">
        <f t="shared" si="912"/>
        <v>#N/A</v>
      </c>
      <c r="O1978" s="10" t="e">
        <f t="shared" si="913"/>
        <v>#N/A</v>
      </c>
      <c r="P1978" s="10" t="e">
        <f t="shared" si="914"/>
        <v>#N/A</v>
      </c>
      <c r="Q1978" s="10" t="e">
        <f t="shared" si="915"/>
        <v>#N/A</v>
      </c>
      <c r="R1978" s="10" t="e">
        <f t="shared" si="916"/>
        <v>#N/A</v>
      </c>
      <c r="S1978" s="10" t="e">
        <f t="shared" si="917"/>
        <v>#N/A</v>
      </c>
      <c r="T1978" s="10" t="e">
        <f t="shared" si="918"/>
        <v>#N/A</v>
      </c>
      <c r="U1978" s="17" t="str">
        <f>IF(Audit!M743="","",VLOOKUP(Audit!M743,$W$26:$X$35,2,FALSE)) &amp; Audit!N743 &amp; IF(Audit!O743="","",IF(Audit!N743&lt;=1.4,VLOOKUP(Audit!O743,$W$38:X2023,2,FALSE),VLOOKUP(Audit!O743,$W$51:$X$61,2,FALSE))) &amp; IF(Audit!P743="","",VLOOKUP(Audit!P743,$Y$26:$Z$35,2,FALSE) &amp; Audit!Q743 &amp; IF(Audit!O743="","",IF(Audit!Q743&lt;=1.4,VLOOKUP(Audit!R743,$Y$38:$Z$48,2,FALSE),VLOOKUP(Audit!R743,$Y$51:$Z$61,2,FALSE))))</f>
        <v/>
      </c>
      <c r="V1978" s="21"/>
      <c r="AH1978" s="49">
        <f>Audit!A743</f>
        <v>0</v>
      </c>
      <c r="AI1978" s="50" t="e">
        <f>VLOOKUP(Audit!B743,$V$3:$AE$12,2,FALSE)&amp; IF(Audit!B743=10,Audit!V743,"")</f>
        <v>#N/A</v>
      </c>
      <c r="AJ1978" s="50" t="e">
        <f>VLOOKUP(Audit!B743,$V$13:$AE$22,2,FALSE)&amp; IF(Audit!B743=10,Audit!W743,"")</f>
        <v>#N/A</v>
      </c>
      <c r="AK1978" s="47" t="e">
        <f t="shared" si="919"/>
        <v>#N/A</v>
      </c>
      <c r="AL1978" s="50" t="e">
        <f>VLOOKUP(Audit!C743,$V$3:$AE$12,3,FALSE)&amp; IF(Audit!C743=10,Audit!V743,"")</f>
        <v>#N/A</v>
      </c>
      <c r="AM1978" s="50" t="e">
        <f>VLOOKUP(Audit!C743,$V$13:$AE$22,3,FALSE)&amp; IF(Audit!C743=10,Audit!W743,"")</f>
        <v>#N/A</v>
      </c>
      <c r="AN1978" s="47" t="e">
        <f t="shared" si="920"/>
        <v>#N/A</v>
      </c>
      <c r="AO1978" s="50" t="e">
        <f>VLOOKUP(Audit!D743,$V$3:$AE$12,4,FALSE) &amp;  Audit!T743 &amp; IF(Audit!D743=10,Audit!V743,"")</f>
        <v>#N/A</v>
      </c>
      <c r="AP1978" s="50" t="e">
        <f>VLOOKUP(Audit!D743,$V$13:$AE$22,4,FALSE)&amp; IF(Audit!D743=10,Audit!W743,"")</f>
        <v>#N/A</v>
      </c>
      <c r="AQ1978" s="47" t="e">
        <f t="shared" si="921"/>
        <v>#N/A</v>
      </c>
      <c r="AR1978" s="50" t="e">
        <f>VLOOKUP(Audit!E743,$V$3:$AE$12,5,FALSE)&amp; IF(Audit!E743=10,Audit!V743,"")</f>
        <v>#N/A</v>
      </c>
      <c r="AS1978" s="50" t="e">
        <f>VLOOKUP(Audit!E743,$V$13:$AE$22,5,FALSE)&amp; IF(Audit!E743=10,Audit!W743,"")</f>
        <v>#N/A</v>
      </c>
      <c r="AT1978" s="47" t="e">
        <f t="shared" si="922"/>
        <v>#N/A</v>
      </c>
      <c r="AU1978" s="50" t="e">
        <f>VLOOKUP(Audit!F743,$V$3:$AE$12,6,FALSE)&amp; IF(Audit!F743=10,Audit!V743,"")</f>
        <v>#N/A</v>
      </c>
      <c r="AV1978" s="50" t="e">
        <f>VLOOKUP(Audit!F743,$V$13:$AE$22,6,FALSE)&amp; IF(Audit!F743=10,Audit!W743,"")</f>
        <v>#N/A</v>
      </c>
      <c r="AW1978" s="47" t="e">
        <f t="shared" si="923"/>
        <v>#N/A</v>
      </c>
      <c r="AX1978" s="50" t="e">
        <f>VLOOKUP(Audit!G743,$V$3:$AE$12,7,FALSE)&amp; IF(Audit!G743=10,Audit!V743,"")</f>
        <v>#N/A</v>
      </c>
      <c r="AY1978" s="50" t="e">
        <f>VLOOKUP(Audit!G743,$V$13:$AE$22,7,FALSE) &amp; IF(Audit!G743=10,Audit!W743,"")</f>
        <v>#N/A</v>
      </c>
      <c r="AZ1978" s="47" t="e">
        <f t="shared" si="924"/>
        <v>#N/A</v>
      </c>
      <c r="BA1978" s="50" t="e">
        <f>VLOOKUP(Audit!H743,$V$3:$AE$12,8,FALSE)&amp; Audit!U743 &amp; IF(Audit!H743=10,Audit!V743,"")</f>
        <v>#N/A</v>
      </c>
      <c r="BB1978" s="50" t="e">
        <f>VLOOKUP(Audit!H743,$V$13:$AE$22,8,FALSE) &amp; IF(Audit!H743=10,Audit!W743,"")</f>
        <v>#N/A</v>
      </c>
      <c r="BC1978" s="47" t="e">
        <f t="shared" si="925"/>
        <v>#N/A</v>
      </c>
      <c r="BD1978" s="50" t="e">
        <f>VLOOKUP(Audit!I743,$V$3:$AE$12,9,FALSE)&amp; IF(Audit!I743=10,Audit!V743,"")</f>
        <v>#N/A</v>
      </c>
      <c r="BE1978" s="50" t="e">
        <f>VLOOKUP(Audit!I743,$V$13:$AE$22,9,FALSE) &amp; IF(Audit!I743=10,Audit!W743,"") &amp; IF(Audit!I743&lt;&gt;1,U1978,"")</f>
        <v>#N/A</v>
      </c>
      <c r="BF1978" s="47" t="e">
        <f t="shared" si="926"/>
        <v>#N/A</v>
      </c>
      <c r="BG1978" s="50" t="e">
        <f>VLOOKUP(Audit!J743,$V$3:$AE$12,10,FALSE) &amp; Audit!S743 &amp; IF(Audit!J743=10,Audit!V743,"")</f>
        <v>#N/A</v>
      </c>
      <c r="BH1978" s="50" t="e">
        <f>VLOOKUP(Audit!J743,$V$13:$AE$22,10,FALSE) &amp; IF(Audit!J743=10,Audit!W743,"") &amp; IF(Audit!J743&lt;&gt;1,U1978,"")</f>
        <v>#N/A</v>
      </c>
      <c r="BI1978" s="47" t="e">
        <f t="shared" si="927"/>
        <v>#N/A</v>
      </c>
      <c r="BJ1978" s="48" t="str">
        <f t="shared" si="928"/>
        <v/>
      </c>
      <c r="BK1978" s="48" t="str">
        <f t="shared" si="929"/>
        <v/>
      </c>
      <c r="BL1978" s="48" t="str">
        <f t="shared" si="930"/>
        <v/>
      </c>
      <c r="BM1978" s="48" t="str">
        <f t="shared" si="931"/>
        <v/>
      </c>
      <c r="BN1978" s="48" t="str">
        <f t="shared" si="932"/>
        <v/>
      </c>
      <c r="BO1978" s="48" t="str">
        <f t="shared" si="933"/>
        <v/>
      </c>
      <c r="BP1978" s="48" t="str">
        <f t="shared" si="934"/>
        <v/>
      </c>
      <c r="BQ1978" s="48" t="str">
        <f t="shared" si="935"/>
        <v/>
      </c>
      <c r="BR1978" s="48" t="str">
        <f t="shared" si="936"/>
        <v/>
      </c>
      <c r="BS1978" s="48" t="str">
        <f t="shared" si="937"/>
        <v/>
      </c>
      <c r="BT1978" s="48" t="str">
        <f t="shared" si="938"/>
        <v/>
      </c>
      <c r="BU1978" s="48" t="str">
        <f t="shared" si="939"/>
        <v/>
      </c>
    </row>
    <row r="1979" spans="1:73">
      <c r="A1979" s="10">
        <f>Audit!A744</f>
        <v>0</v>
      </c>
      <c r="B1979" s="10" t="e">
        <f t="shared" si="910"/>
        <v>#N/A</v>
      </c>
      <c r="C1979" s="17" t="e">
        <f>VLOOKUP(Audit!B744,$V$3:$AE$12,2,FALSE) &amp; VLOOKUP(Audit!B744,$V$13:$AE$22,2,FALSE)&amp; IF(Audit!B744=10,Audit!V744&amp;Audit!W744,"")</f>
        <v>#N/A</v>
      </c>
      <c r="D1979" s="17" t="e">
        <f>VLOOKUP(Audit!C744,$V$3:$AE$12,3,FALSE) &amp; VLOOKUP(Audit!C744,$V$13:$AE$22,3,FALSE) &amp;IF(Audit!C744=10,Audit!V744&amp;Audit!W744,"")</f>
        <v>#N/A</v>
      </c>
      <c r="E1979" s="17" t="e">
        <f>VLOOKUP(Audit!D744,$V$3:$AE$12,4,FALSE)&amp; Audit!T744 &amp; VLOOKUP(Audit!D744,$V$13:$AE$22,4,FALSE)&amp; IF(Audit!D744=10,Audit!V744&amp;Audit!W744,"")</f>
        <v>#N/A</v>
      </c>
      <c r="F1979" s="17" t="e">
        <f>VLOOKUP(Audit!E744,$V$3:$AE$12,5,FALSE) &amp; VLOOKUP(Audit!E744,$V$13:$AE$22,5,FALSE)&amp; IF(Audit!E744=10,Audit!V744&amp;Audit!W744,"")</f>
        <v>#N/A</v>
      </c>
      <c r="G1979" s="17" t="e">
        <f>VLOOKUP(Audit!F744,$V$3:$AE$12,6,FALSE) &amp; VLOOKUP(Audit!F744,$V$13:$AE$22,6,FALSE)&amp; IF(Audit!F744=10,Audit!V744&amp;Audit!W744,"")</f>
        <v>#N/A</v>
      </c>
      <c r="H1979" s="17" t="e">
        <f>VLOOKUP(Audit!G744,$V$3:$AE$12,7,FALSE) &amp; VLOOKUP(Audit!G744,$V$13:$AE$22,7,FALSE)&amp;IF(Audit!G744=10,Audit!V744&amp;Audit!W744,"")</f>
        <v>#N/A</v>
      </c>
      <c r="I1979" s="17" t="e">
        <f>VLOOKUP(Audit!H744,$V$3:$AE$12,8,FALSE) &amp; Audit!U744 &amp; VLOOKUP(Audit!H744,$V$13:$AE$22,8,FALSE)&amp;IF(Audit!H744=10,Audit!V744&amp;Audit!W744,"")</f>
        <v>#N/A</v>
      </c>
      <c r="J1979" s="17" t="e">
        <f>VLOOKUP(Audit!I744,$V$3:$AE$12,9,FALSE) &amp; VLOOKUP(Audit!I744,$V$13:$AE$22,9,FALSE) &amp; IF(Audit!I744=10,Audit!V744&amp;Audit!W744,"") &amp; IF(Audit!I744&lt;&gt;1,U1979,"")</f>
        <v>#N/A</v>
      </c>
      <c r="K1979" s="17" t="e">
        <f>VLOOKUP(Audit!J744,$V$3:$AE$12,10,FALSE) &amp; Audit!S744 &amp; VLOOKUP(Audit!J744,$V$13:$AE$22,10,FALSE) &amp; IF(Audit!J744=10,Audit!V744&amp;Audit!W744,"") &amp; IF(Audit!J744&lt;&gt;1,U1979,"")</f>
        <v>#N/A</v>
      </c>
      <c r="L1979" s="10">
        <f>Audit!K744</f>
        <v>0</v>
      </c>
      <c r="M1979" s="10" t="e">
        <f t="shared" si="911"/>
        <v>#N/A</v>
      </c>
      <c r="N1979" s="10" t="e">
        <f t="shared" si="912"/>
        <v>#N/A</v>
      </c>
      <c r="O1979" s="10" t="e">
        <f t="shared" si="913"/>
        <v>#N/A</v>
      </c>
      <c r="P1979" s="10" t="e">
        <f t="shared" si="914"/>
        <v>#N/A</v>
      </c>
      <c r="Q1979" s="10" t="e">
        <f t="shared" si="915"/>
        <v>#N/A</v>
      </c>
      <c r="R1979" s="10" t="e">
        <f t="shared" si="916"/>
        <v>#N/A</v>
      </c>
      <c r="S1979" s="10" t="e">
        <f t="shared" si="917"/>
        <v>#N/A</v>
      </c>
      <c r="T1979" s="10" t="e">
        <f t="shared" si="918"/>
        <v>#N/A</v>
      </c>
      <c r="U1979" s="17" t="str">
        <f>IF(Audit!M744="","",VLOOKUP(Audit!M744,$W$26:$X$35,2,FALSE)) &amp; Audit!N744 &amp; IF(Audit!O744="","",IF(Audit!N744&lt;=1.4,VLOOKUP(Audit!O744,$W$38:X2024,2,FALSE),VLOOKUP(Audit!O744,$W$51:$X$61,2,FALSE))) &amp; IF(Audit!P744="","",VLOOKUP(Audit!P744,$Y$26:$Z$35,2,FALSE) &amp; Audit!Q744 &amp; IF(Audit!O744="","",IF(Audit!Q744&lt;=1.4,VLOOKUP(Audit!R744,$Y$38:$Z$48,2,FALSE),VLOOKUP(Audit!R744,$Y$51:$Z$61,2,FALSE))))</f>
        <v/>
      </c>
      <c r="V1979" s="21"/>
      <c r="AH1979" s="49">
        <f>Audit!A744</f>
        <v>0</v>
      </c>
      <c r="AI1979" s="50" t="e">
        <f>VLOOKUP(Audit!B744,$V$3:$AE$12,2,FALSE)&amp; IF(Audit!B744=10,Audit!V744,"")</f>
        <v>#N/A</v>
      </c>
      <c r="AJ1979" s="50" t="e">
        <f>VLOOKUP(Audit!B744,$V$13:$AE$22,2,FALSE)&amp; IF(Audit!B744=10,Audit!W744,"")</f>
        <v>#N/A</v>
      </c>
      <c r="AK1979" s="47" t="e">
        <f t="shared" si="919"/>
        <v>#N/A</v>
      </c>
      <c r="AL1979" s="50" t="e">
        <f>VLOOKUP(Audit!C744,$V$3:$AE$12,3,FALSE)&amp; IF(Audit!C744=10,Audit!V744,"")</f>
        <v>#N/A</v>
      </c>
      <c r="AM1979" s="50" t="e">
        <f>VLOOKUP(Audit!C744,$V$13:$AE$22,3,FALSE)&amp; IF(Audit!C744=10,Audit!W744,"")</f>
        <v>#N/A</v>
      </c>
      <c r="AN1979" s="47" t="e">
        <f t="shared" si="920"/>
        <v>#N/A</v>
      </c>
      <c r="AO1979" s="50" t="e">
        <f>VLOOKUP(Audit!D744,$V$3:$AE$12,4,FALSE) &amp;  Audit!T744 &amp; IF(Audit!D744=10,Audit!V744,"")</f>
        <v>#N/A</v>
      </c>
      <c r="AP1979" s="50" t="e">
        <f>VLOOKUP(Audit!D744,$V$13:$AE$22,4,FALSE)&amp; IF(Audit!D744=10,Audit!W744,"")</f>
        <v>#N/A</v>
      </c>
      <c r="AQ1979" s="47" t="e">
        <f t="shared" si="921"/>
        <v>#N/A</v>
      </c>
      <c r="AR1979" s="50" t="e">
        <f>VLOOKUP(Audit!E744,$V$3:$AE$12,5,FALSE)&amp; IF(Audit!E744=10,Audit!V744,"")</f>
        <v>#N/A</v>
      </c>
      <c r="AS1979" s="50" t="e">
        <f>VLOOKUP(Audit!E744,$V$13:$AE$22,5,FALSE)&amp; IF(Audit!E744=10,Audit!W744,"")</f>
        <v>#N/A</v>
      </c>
      <c r="AT1979" s="47" t="e">
        <f t="shared" si="922"/>
        <v>#N/A</v>
      </c>
      <c r="AU1979" s="50" t="e">
        <f>VLOOKUP(Audit!F744,$V$3:$AE$12,6,FALSE)&amp; IF(Audit!F744=10,Audit!V744,"")</f>
        <v>#N/A</v>
      </c>
      <c r="AV1979" s="50" t="e">
        <f>VLOOKUP(Audit!F744,$V$13:$AE$22,6,FALSE)&amp; IF(Audit!F744=10,Audit!W744,"")</f>
        <v>#N/A</v>
      </c>
      <c r="AW1979" s="47" t="e">
        <f t="shared" si="923"/>
        <v>#N/A</v>
      </c>
      <c r="AX1979" s="50" t="e">
        <f>VLOOKUP(Audit!G744,$V$3:$AE$12,7,FALSE)&amp; IF(Audit!G744=10,Audit!V744,"")</f>
        <v>#N/A</v>
      </c>
      <c r="AY1979" s="50" t="e">
        <f>VLOOKUP(Audit!G744,$V$13:$AE$22,7,FALSE) &amp; IF(Audit!G744=10,Audit!W744,"")</f>
        <v>#N/A</v>
      </c>
      <c r="AZ1979" s="47" t="e">
        <f t="shared" si="924"/>
        <v>#N/A</v>
      </c>
      <c r="BA1979" s="50" t="e">
        <f>VLOOKUP(Audit!H744,$V$3:$AE$12,8,FALSE)&amp; Audit!U744 &amp; IF(Audit!H744=10,Audit!V744,"")</f>
        <v>#N/A</v>
      </c>
      <c r="BB1979" s="50" t="e">
        <f>VLOOKUP(Audit!H744,$V$13:$AE$22,8,FALSE) &amp; IF(Audit!H744=10,Audit!W744,"")</f>
        <v>#N/A</v>
      </c>
      <c r="BC1979" s="47" t="e">
        <f t="shared" si="925"/>
        <v>#N/A</v>
      </c>
      <c r="BD1979" s="50" t="e">
        <f>VLOOKUP(Audit!I744,$V$3:$AE$12,9,FALSE)&amp; IF(Audit!I744=10,Audit!V744,"")</f>
        <v>#N/A</v>
      </c>
      <c r="BE1979" s="50" t="e">
        <f>VLOOKUP(Audit!I744,$V$13:$AE$22,9,FALSE) &amp; IF(Audit!I744=10,Audit!W744,"") &amp; IF(Audit!I744&lt;&gt;1,U1979,"")</f>
        <v>#N/A</v>
      </c>
      <c r="BF1979" s="47" t="e">
        <f t="shared" si="926"/>
        <v>#N/A</v>
      </c>
      <c r="BG1979" s="50" t="e">
        <f>VLOOKUP(Audit!J744,$V$3:$AE$12,10,FALSE) &amp; Audit!S744 &amp; IF(Audit!J744=10,Audit!V744,"")</f>
        <v>#N/A</v>
      </c>
      <c r="BH1979" s="50" t="e">
        <f>VLOOKUP(Audit!J744,$V$13:$AE$22,10,FALSE) &amp; IF(Audit!J744=10,Audit!W744,"") &amp; IF(Audit!J744&lt;&gt;1,U1979,"")</f>
        <v>#N/A</v>
      </c>
      <c r="BI1979" s="47" t="e">
        <f t="shared" si="927"/>
        <v>#N/A</v>
      </c>
      <c r="BJ1979" s="48" t="str">
        <f t="shared" si="928"/>
        <v/>
      </c>
      <c r="BK1979" s="48" t="str">
        <f t="shared" si="929"/>
        <v/>
      </c>
      <c r="BL1979" s="48" t="str">
        <f t="shared" si="930"/>
        <v/>
      </c>
      <c r="BM1979" s="48" t="str">
        <f t="shared" si="931"/>
        <v/>
      </c>
      <c r="BN1979" s="48" t="str">
        <f t="shared" si="932"/>
        <v/>
      </c>
      <c r="BO1979" s="48" t="str">
        <f t="shared" si="933"/>
        <v/>
      </c>
      <c r="BP1979" s="48" t="str">
        <f t="shared" si="934"/>
        <v/>
      </c>
      <c r="BQ1979" s="48" t="str">
        <f t="shared" si="935"/>
        <v/>
      </c>
      <c r="BR1979" s="48" t="str">
        <f t="shared" si="936"/>
        <v/>
      </c>
      <c r="BS1979" s="48" t="str">
        <f t="shared" si="937"/>
        <v/>
      </c>
      <c r="BT1979" s="48" t="str">
        <f t="shared" si="938"/>
        <v/>
      </c>
      <c r="BU1979" s="48" t="str">
        <f t="shared" si="939"/>
        <v/>
      </c>
    </row>
    <row r="1980" spans="1:73">
      <c r="A1980" s="10">
        <f>Audit!A745</f>
        <v>0</v>
      </c>
      <c r="B1980" s="10" t="e">
        <f t="shared" si="910"/>
        <v>#N/A</v>
      </c>
      <c r="C1980" s="17" t="e">
        <f>VLOOKUP(Audit!B745,$V$3:$AE$12,2,FALSE) &amp; VLOOKUP(Audit!B745,$V$13:$AE$22,2,FALSE)&amp; IF(Audit!B745=10,Audit!V745&amp;Audit!W745,"")</f>
        <v>#N/A</v>
      </c>
      <c r="D1980" s="17" t="e">
        <f>VLOOKUP(Audit!C745,$V$3:$AE$12,3,FALSE) &amp; VLOOKUP(Audit!C745,$V$13:$AE$22,3,FALSE) &amp;IF(Audit!C745=10,Audit!V745&amp;Audit!W745,"")</f>
        <v>#N/A</v>
      </c>
      <c r="E1980" s="17" t="e">
        <f>VLOOKUP(Audit!D745,$V$3:$AE$12,4,FALSE)&amp; Audit!T745 &amp; VLOOKUP(Audit!D745,$V$13:$AE$22,4,FALSE)&amp; IF(Audit!D745=10,Audit!V745&amp;Audit!W745,"")</f>
        <v>#N/A</v>
      </c>
      <c r="F1980" s="17" t="e">
        <f>VLOOKUP(Audit!E745,$V$3:$AE$12,5,FALSE) &amp; VLOOKUP(Audit!E745,$V$13:$AE$22,5,FALSE)&amp; IF(Audit!E745=10,Audit!V745&amp;Audit!W745,"")</f>
        <v>#N/A</v>
      </c>
      <c r="G1980" s="17" t="e">
        <f>VLOOKUP(Audit!F745,$V$3:$AE$12,6,FALSE) &amp; VLOOKUP(Audit!F745,$V$13:$AE$22,6,FALSE)&amp; IF(Audit!F745=10,Audit!V745&amp;Audit!W745,"")</f>
        <v>#N/A</v>
      </c>
      <c r="H1980" s="17" t="e">
        <f>VLOOKUP(Audit!G745,$V$3:$AE$12,7,FALSE) &amp; VLOOKUP(Audit!G745,$V$13:$AE$22,7,FALSE)&amp;IF(Audit!G745=10,Audit!V745&amp;Audit!W745,"")</f>
        <v>#N/A</v>
      </c>
      <c r="I1980" s="17" t="e">
        <f>VLOOKUP(Audit!H745,$V$3:$AE$12,8,FALSE) &amp; Audit!U745 &amp; VLOOKUP(Audit!H745,$V$13:$AE$22,8,FALSE)&amp;IF(Audit!H745=10,Audit!V745&amp;Audit!W745,"")</f>
        <v>#N/A</v>
      </c>
      <c r="J1980" s="17" t="e">
        <f>VLOOKUP(Audit!I745,$V$3:$AE$12,9,FALSE) &amp; VLOOKUP(Audit!I745,$V$13:$AE$22,9,FALSE) &amp; IF(Audit!I745=10,Audit!V745&amp;Audit!W745,"") &amp; IF(Audit!I745&lt;&gt;1,U1980,"")</f>
        <v>#N/A</v>
      </c>
      <c r="K1980" s="17" t="e">
        <f>VLOOKUP(Audit!J745,$V$3:$AE$12,10,FALSE) &amp; Audit!S745 &amp; VLOOKUP(Audit!J745,$V$13:$AE$22,10,FALSE) &amp; IF(Audit!J745=10,Audit!V745&amp;Audit!W745,"") &amp; IF(Audit!J745&lt;&gt;1,U1980,"")</f>
        <v>#N/A</v>
      </c>
      <c r="L1980" s="10">
        <f>Audit!K745</f>
        <v>0</v>
      </c>
      <c r="M1980" s="10" t="e">
        <f t="shared" si="911"/>
        <v>#N/A</v>
      </c>
      <c r="N1980" s="10" t="e">
        <f t="shared" si="912"/>
        <v>#N/A</v>
      </c>
      <c r="O1980" s="10" t="e">
        <f t="shared" si="913"/>
        <v>#N/A</v>
      </c>
      <c r="P1980" s="10" t="e">
        <f t="shared" si="914"/>
        <v>#N/A</v>
      </c>
      <c r="Q1980" s="10" t="e">
        <f t="shared" si="915"/>
        <v>#N/A</v>
      </c>
      <c r="R1980" s="10" t="e">
        <f t="shared" si="916"/>
        <v>#N/A</v>
      </c>
      <c r="S1980" s="10" t="e">
        <f t="shared" si="917"/>
        <v>#N/A</v>
      </c>
      <c r="T1980" s="10" t="e">
        <f t="shared" si="918"/>
        <v>#N/A</v>
      </c>
      <c r="U1980" s="17" t="str">
        <f>IF(Audit!M745="","",VLOOKUP(Audit!M745,$W$26:$X$35,2,FALSE)) &amp; Audit!N745 &amp; IF(Audit!O745="","",IF(Audit!N745&lt;=1.4,VLOOKUP(Audit!O745,$W$38:X2025,2,FALSE),VLOOKUP(Audit!O745,$W$51:$X$61,2,FALSE))) &amp; IF(Audit!P745="","",VLOOKUP(Audit!P745,$Y$26:$Z$35,2,FALSE) &amp; Audit!Q745 &amp; IF(Audit!O745="","",IF(Audit!Q745&lt;=1.4,VLOOKUP(Audit!R745,$Y$38:$Z$48,2,FALSE),VLOOKUP(Audit!R745,$Y$51:$Z$61,2,FALSE))))</f>
        <v/>
      </c>
      <c r="V1980" s="21"/>
      <c r="AH1980" s="49">
        <f>Audit!A745</f>
        <v>0</v>
      </c>
      <c r="AI1980" s="50" t="e">
        <f>VLOOKUP(Audit!B745,$V$3:$AE$12,2,FALSE)&amp; IF(Audit!B745=10,Audit!V745,"")</f>
        <v>#N/A</v>
      </c>
      <c r="AJ1980" s="50" t="e">
        <f>VLOOKUP(Audit!B745,$V$13:$AE$22,2,FALSE)&amp; IF(Audit!B745=10,Audit!W745,"")</f>
        <v>#N/A</v>
      </c>
      <c r="AK1980" s="47" t="e">
        <f t="shared" si="919"/>
        <v>#N/A</v>
      </c>
      <c r="AL1980" s="50" t="e">
        <f>VLOOKUP(Audit!C745,$V$3:$AE$12,3,FALSE)&amp; IF(Audit!C745=10,Audit!V745,"")</f>
        <v>#N/A</v>
      </c>
      <c r="AM1980" s="50" t="e">
        <f>VLOOKUP(Audit!C745,$V$13:$AE$22,3,FALSE)&amp; IF(Audit!C745=10,Audit!W745,"")</f>
        <v>#N/A</v>
      </c>
      <c r="AN1980" s="47" t="e">
        <f t="shared" si="920"/>
        <v>#N/A</v>
      </c>
      <c r="AO1980" s="50" t="e">
        <f>VLOOKUP(Audit!D745,$V$3:$AE$12,4,FALSE) &amp;  Audit!T745 &amp; IF(Audit!D745=10,Audit!V745,"")</f>
        <v>#N/A</v>
      </c>
      <c r="AP1980" s="50" t="e">
        <f>VLOOKUP(Audit!D745,$V$13:$AE$22,4,FALSE)&amp; IF(Audit!D745=10,Audit!W745,"")</f>
        <v>#N/A</v>
      </c>
      <c r="AQ1980" s="47" t="e">
        <f t="shared" si="921"/>
        <v>#N/A</v>
      </c>
      <c r="AR1980" s="50" t="e">
        <f>VLOOKUP(Audit!E745,$V$3:$AE$12,5,FALSE)&amp; IF(Audit!E745=10,Audit!V745,"")</f>
        <v>#N/A</v>
      </c>
      <c r="AS1980" s="50" t="e">
        <f>VLOOKUP(Audit!E745,$V$13:$AE$22,5,FALSE)&amp; IF(Audit!E745=10,Audit!W745,"")</f>
        <v>#N/A</v>
      </c>
      <c r="AT1980" s="47" t="e">
        <f t="shared" si="922"/>
        <v>#N/A</v>
      </c>
      <c r="AU1980" s="50" t="e">
        <f>VLOOKUP(Audit!F745,$V$3:$AE$12,6,FALSE)&amp; IF(Audit!F745=10,Audit!V745,"")</f>
        <v>#N/A</v>
      </c>
      <c r="AV1980" s="50" t="e">
        <f>VLOOKUP(Audit!F745,$V$13:$AE$22,6,FALSE)&amp; IF(Audit!F745=10,Audit!W745,"")</f>
        <v>#N/A</v>
      </c>
      <c r="AW1980" s="47" t="e">
        <f t="shared" si="923"/>
        <v>#N/A</v>
      </c>
      <c r="AX1980" s="50" t="e">
        <f>VLOOKUP(Audit!G745,$V$3:$AE$12,7,FALSE)&amp; IF(Audit!G745=10,Audit!V745,"")</f>
        <v>#N/A</v>
      </c>
      <c r="AY1980" s="50" t="e">
        <f>VLOOKUP(Audit!G745,$V$13:$AE$22,7,FALSE) &amp; IF(Audit!G745=10,Audit!W745,"")</f>
        <v>#N/A</v>
      </c>
      <c r="AZ1980" s="47" t="e">
        <f t="shared" si="924"/>
        <v>#N/A</v>
      </c>
      <c r="BA1980" s="50" t="e">
        <f>VLOOKUP(Audit!H745,$V$3:$AE$12,8,FALSE)&amp; Audit!U745 &amp; IF(Audit!H745=10,Audit!V745,"")</f>
        <v>#N/A</v>
      </c>
      <c r="BB1980" s="50" t="e">
        <f>VLOOKUP(Audit!H745,$V$13:$AE$22,8,FALSE) &amp; IF(Audit!H745=10,Audit!W745,"")</f>
        <v>#N/A</v>
      </c>
      <c r="BC1980" s="47" t="e">
        <f t="shared" si="925"/>
        <v>#N/A</v>
      </c>
      <c r="BD1980" s="50" t="e">
        <f>VLOOKUP(Audit!I745,$V$3:$AE$12,9,FALSE)&amp; IF(Audit!I745=10,Audit!V745,"")</f>
        <v>#N/A</v>
      </c>
      <c r="BE1980" s="50" t="e">
        <f>VLOOKUP(Audit!I745,$V$13:$AE$22,9,FALSE) &amp; IF(Audit!I745=10,Audit!W745,"") &amp; IF(Audit!I745&lt;&gt;1,U1980,"")</f>
        <v>#N/A</v>
      </c>
      <c r="BF1980" s="47" t="e">
        <f t="shared" si="926"/>
        <v>#N/A</v>
      </c>
      <c r="BG1980" s="50" t="e">
        <f>VLOOKUP(Audit!J745,$V$3:$AE$12,10,FALSE) &amp; Audit!S745 &amp; IF(Audit!J745=10,Audit!V745,"")</f>
        <v>#N/A</v>
      </c>
      <c r="BH1980" s="50" t="e">
        <f>VLOOKUP(Audit!J745,$V$13:$AE$22,10,FALSE) &amp; IF(Audit!J745=10,Audit!W745,"") &amp; IF(Audit!J745&lt;&gt;1,U1980,"")</f>
        <v>#N/A</v>
      </c>
      <c r="BI1980" s="47" t="e">
        <f t="shared" si="927"/>
        <v>#N/A</v>
      </c>
      <c r="BJ1980" s="48" t="str">
        <f t="shared" si="928"/>
        <v/>
      </c>
      <c r="BK1980" s="48" t="str">
        <f t="shared" si="929"/>
        <v/>
      </c>
      <c r="BL1980" s="48" t="str">
        <f t="shared" si="930"/>
        <v/>
      </c>
      <c r="BM1980" s="48" t="str">
        <f t="shared" si="931"/>
        <v/>
      </c>
      <c r="BN1980" s="48" t="str">
        <f t="shared" si="932"/>
        <v/>
      </c>
      <c r="BO1980" s="48" t="str">
        <f t="shared" si="933"/>
        <v/>
      </c>
      <c r="BP1980" s="48" t="str">
        <f t="shared" si="934"/>
        <v/>
      </c>
      <c r="BQ1980" s="48" t="str">
        <f t="shared" si="935"/>
        <v/>
      </c>
      <c r="BR1980" s="48" t="str">
        <f t="shared" si="936"/>
        <v/>
      </c>
      <c r="BS1980" s="48" t="str">
        <f t="shared" si="937"/>
        <v/>
      </c>
      <c r="BT1980" s="48" t="str">
        <f t="shared" si="938"/>
        <v/>
      </c>
      <c r="BU1980" s="48" t="str">
        <f t="shared" si="939"/>
        <v/>
      </c>
    </row>
    <row r="1981" spans="1:73">
      <c r="A1981" s="10">
        <f>Audit!A746</f>
        <v>0</v>
      </c>
      <c r="B1981" s="10" t="e">
        <f t="shared" si="910"/>
        <v>#N/A</v>
      </c>
      <c r="C1981" s="17" t="e">
        <f>VLOOKUP(Audit!B746,$V$3:$AE$12,2,FALSE) &amp; VLOOKUP(Audit!B746,$V$13:$AE$22,2,FALSE)&amp; IF(Audit!B746=10,Audit!V746&amp;Audit!W746,"")</f>
        <v>#N/A</v>
      </c>
      <c r="D1981" s="17" t="e">
        <f>VLOOKUP(Audit!C746,$V$3:$AE$12,3,FALSE) &amp; VLOOKUP(Audit!C746,$V$13:$AE$22,3,FALSE) &amp;IF(Audit!C746=10,Audit!V746&amp;Audit!W746,"")</f>
        <v>#N/A</v>
      </c>
      <c r="E1981" s="17" t="e">
        <f>VLOOKUP(Audit!D746,$V$3:$AE$12,4,FALSE)&amp; Audit!T746 &amp; VLOOKUP(Audit!D746,$V$13:$AE$22,4,FALSE)&amp; IF(Audit!D746=10,Audit!V746&amp;Audit!W746,"")</f>
        <v>#N/A</v>
      </c>
      <c r="F1981" s="17" t="e">
        <f>VLOOKUP(Audit!E746,$V$3:$AE$12,5,FALSE) &amp; VLOOKUP(Audit!E746,$V$13:$AE$22,5,FALSE)&amp; IF(Audit!E746=10,Audit!V746&amp;Audit!W746,"")</f>
        <v>#N/A</v>
      </c>
      <c r="G1981" s="17" t="e">
        <f>VLOOKUP(Audit!F746,$V$3:$AE$12,6,FALSE) &amp; VLOOKUP(Audit!F746,$V$13:$AE$22,6,FALSE)&amp; IF(Audit!F746=10,Audit!V746&amp;Audit!W746,"")</f>
        <v>#N/A</v>
      </c>
      <c r="H1981" s="17" t="e">
        <f>VLOOKUP(Audit!G746,$V$3:$AE$12,7,FALSE) &amp; VLOOKUP(Audit!G746,$V$13:$AE$22,7,FALSE)&amp;IF(Audit!G746=10,Audit!V746&amp;Audit!W746,"")</f>
        <v>#N/A</v>
      </c>
      <c r="I1981" s="17" t="e">
        <f>VLOOKUP(Audit!H746,$V$3:$AE$12,8,FALSE) &amp; Audit!U746 &amp; VLOOKUP(Audit!H746,$V$13:$AE$22,8,FALSE)&amp;IF(Audit!H746=10,Audit!V746&amp;Audit!W746,"")</f>
        <v>#N/A</v>
      </c>
      <c r="J1981" s="17" t="e">
        <f>VLOOKUP(Audit!I746,$V$3:$AE$12,9,FALSE) &amp; VLOOKUP(Audit!I746,$V$13:$AE$22,9,FALSE) &amp; IF(Audit!I746=10,Audit!V746&amp;Audit!W746,"") &amp; IF(Audit!I746&lt;&gt;1,U1981,"")</f>
        <v>#N/A</v>
      </c>
      <c r="K1981" s="17" t="e">
        <f>VLOOKUP(Audit!J746,$V$3:$AE$12,10,FALSE) &amp; Audit!S746 &amp; VLOOKUP(Audit!J746,$V$13:$AE$22,10,FALSE) &amp; IF(Audit!J746=10,Audit!V746&amp;Audit!W746,"") &amp; IF(Audit!J746&lt;&gt;1,U1981,"")</f>
        <v>#N/A</v>
      </c>
      <c r="L1981" s="10">
        <f>Audit!K746</f>
        <v>0</v>
      </c>
      <c r="M1981" s="10" t="e">
        <f t="shared" si="911"/>
        <v>#N/A</v>
      </c>
      <c r="N1981" s="10" t="e">
        <f t="shared" si="912"/>
        <v>#N/A</v>
      </c>
      <c r="O1981" s="10" t="e">
        <f t="shared" si="913"/>
        <v>#N/A</v>
      </c>
      <c r="P1981" s="10" t="e">
        <f t="shared" si="914"/>
        <v>#N/A</v>
      </c>
      <c r="Q1981" s="10" t="e">
        <f t="shared" si="915"/>
        <v>#N/A</v>
      </c>
      <c r="R1981" s="10" t="e">
        <f t="shared" si="916"/>
        <v>#N/A</v>
      </c>
      <c r="S1981" s="10" t="e">
        <f t="shared" si="917"/>
        <v>#N/A</v>
      </c>
      <c r="T1981" s="10" t="e">
        <f t="shared" si="918"/>
        <v>#N/A</v>
      </c>
      <c r="U1981" s="17" t="str">
        <f>IF(Audit!M746="","",VLOOKUP(Audit!M746,$W$26:$X$35,2,FALSE)) &amp; Audit!N746 &amp; IF(Audit!O746="","",IF(Audit!N746&lt;=1.4,VLOOKUP(Audit!O746,$W$38:X2026,2,FALSE),VLOOKUP(Audit!O746,$W$51:$X$61,2,FALSE))) &amp; IF(Audit!P746="","",VLOOKUP(Audit!P746,$Y$26:$Z$35,2,FALSE) &amp; Audit!Q746 &amp; IF(Audit!O746="","",IF(Audit!Q746&lt;=1.4,VLOOKUP(Audit!R746,$Y$38:$Z$48,2,FALSE),VLOOKUP(Audit!R746,$Y$51:$Z$61,2,FALSE))))</f>
        <v/>
      </c>
      <c r="V1981" s="21"/>
      <c r="AH1981" s="49">
        <f>Audit!A746</f>
        <v>0</v>
      </c>
      <c r="AI1981" s="50" t="e">
        <f>VLOOKUP(Audit!B746,$V$3:$AE$12,2,FALSE)&amp; IF(Audit!B746=10,Audit!V746,"")</f>
        <v>#N/A</v>
      </c>
      <c r="AJ1981" s="50" t="e">
        <f>VLOOKUP(Audit!B746,$V$13:$AE$22,2,FALSE)&amp; IF(Audit!B746=10,Audit!W746,"")</f>
        <v>#N/A</v>
      </c>
      <c r="AK1981" s="47" t="e">
        <f t="shared" si="919"/>
        <v>#N/A</v>
      </c>
      <c r="AL1981" s="50" t="e">
        <f>VLOOKUP(Audit!C746,$V$3:$AE$12,3,FALSE)&amp; IF(Audit!C746=10,Audit!V746,"")</f>
        <v>#N/A</v>
      </c>
      <c r="AM1981" s="50" t="e">
        <f>VLOOKUP(Audit!C746,$V$13:$AE$22,3,FALSE)&amp; IF(Audit!C746=10,Audit!W746,"")</f>
        <v>#N/A</v>
      </c>
      <c r="AN1981" s="47" t="e">
        <f t="shared" si="920"/>
        <v>#N/A</v>
      </c>
      <c r="AO1981" s="50" t="e">
        <f>VLOOKUP(Audit!D746,$V$3:$AE$12,4,FALSE) &amp;  Audit!T746 &amp; IF(Audit!D746=10,Audit!V746,"")</f>
        <v>#N/A</v>
      </c>
      <c r="AP1981" s="50" t="e">
        <f>VLOOKUP(Audit!D746,$V$13:$AE$22,4,FALSE)&amp; IF(Audit!D746=10,Audit!W746,"")</f>
        <v>#N/A</v>
      </c>
      <c r="AQ1981" s="47" t="e">
        <f t="shared" si="921"/>
        <v>#N/A</v>
      </c>
      <c r="AR1981" s="50" t="e">
        <f>VLOOKUP(Audit!E746,$V$3:$AE$12,5,FALSE)&amp; IF(Audit!E746=10,Audit!V746,"")</f>
        <v>#N/A</v>
      </c>
      <c r="AS1981" s="50" t="e">
        <f>VLOOKUP(Audit!E746,$V$13:$AE$22,5,FALSE)&amp; IF(Audit!E746=10,Audit!W746,"")</f>
        <v>#N/A</v>
      </c>
      <c r="AT1981" s="47" t="e">
        <f t="shared" si="922"/>
        <v>#N/A</v>
      </c>
      <c r="AU1981" s="50" t="e">
        <f>VLOOKUP(Audit!F746,$V$3:$AE$12,6,FALSE)&amp; IF(Audit!F746=10,Audit!V746,"")</f>
        <v>#N/A</v>
      </c>
      <c r="AV1981" s="50" t="e">
        <f>VLOOKUP(Audit!F746,$V$13:$AE$22,6,FALSE)&amp; IF(Audit!F746=10,Audit!W746,"")</f>
        <v>#N/A</v>
      </c>
      <c r="AW1981" s="47" t="e">
        <f t="shared" si="923"/>
        <v>#N/A</v>
      </c>
      <c r="AX1981" s="50" t="e">
        <f>VLOOKUP(Audit!G746,$V$3:$AE$12,7,FALSE)&amp; IF(Audit!G746=10,Audit!V746,"")</f>
        <v>#N/A</v>
      </c>
      <c r="AY1981" s="50" t="e">
        <f>VLOOKUP(Audit!G746,$V$13:$AE$22,7,FALSE) &amp; IF(Audit!G746=10,Audit!W746,"")</f>
        <v>#N/A</v>
      </c>
      <c r="AZ1981" s="47" t="e">
        <f t="shared" si="924"/>
        <v>#N/A</v>
      </c>
      <c r="BA1981" s="50" t="e">
        <f>VLOOKUP(Audit!H746,$V$3:$AE$12,8,FALSE)&amp; Audit!U746 &amp; IF(Audit!H746=10,Audit!V746,"")</f>
        <v>#N/A</v>
      </c>
      <c r="BB1981" s="50" t="e">
        <f>VLOOKUP(Audit!H746,$V$13:$AE$22,8,FALSE) &amp; IF(Audit!H746=10,Audit!W746,"")</f>
        <v>#N/A</v>
      </c>
      <c r="BC1981" s="47" t="e">
        <f t="shared" si="925"/>
        <v>#N/A</v>
      </c>
      <c r="BD1981" s="50" t="e">
        <f>VLOOKUP(Audit!I746,$V$3:$AE$12,9,FALSE)&amp; IF(Audit!I746=10,Audit!V746,"")</f>
        <v>#N/A</v>
      </c>
      <c r="BE1981" s="50" t="e">
        <f>VLOOKUP(Audit!I746,$V$13:$AE$22,9,FALSE) &amp; IF(Audit!I746=10,Audit!W746,"") &amp; IF(Audit!I746&lt;&gt;1,U1981,"")</f>
        <v>#N/A</v>
      </c>
      <c r="BF1981" s="47" t="e">
        <f t="shared" si="926"/>
        <v>#N/A</v>
      </c>
      <c r="BG1981" s="50" t="e">
        <f>VLOOKUP(Audit!J746,$V$3:$AE$12,10,FALSE) &amp; Audit!S746 &amp; IF(Audit!J746=10,Audit!V746,"")</f>
        <v>#N/A</v>
      </c>
      <c r="BH1981" s="50" t="e">
        <f>VLOOKUP(Audit!J746,$V$13:$AE$22,10,FALSE) &amp; IF(Audit!J746=10,Audit!W746,"") &amp; IF(Audit!J746&lt;&gt;1,U1981,"")</f>
        <v>#N/A</v>
      </c>
      <c r="BI1981" s="47" t="e">
        <f t="shared" si="927"/>
        <v>#N/A</v>
      </c>
      <c r="BJ1981" s="48" t="str">
        <f t="shared" si="928"/>
        <v/>
      </c>
      <c r="BK1981" s="48" t="str">
        <f t="shared" si="929"/>
        <v/>
      </c>
      <c r="BL1981" s="48" t="str">
        <f t="shared" si="930"/>
        <v/>
      </c>
      <c r="BM1981" s="48" t="str">
        <f t="shared" si="931"/>
        <v/>
      </c>
      <c r="BN1981" s="48" t="str">
        <f t="shared" si="932"/>
        <v/>
      </c>
      <c r="BO1981" s="48" t="str">
        <f t="shared" si="933"/>
        <v/>
      </c>
      <c r="BP1981" s="48" t="str">
        <f t="shared" si="934"/>
        <v/>
      </c>
      <c r="BQ1981" s="48" t="str">
        <f t="shared" si="935"/>
        <v/>
      </c>
      <c r="BR1981" s="48" t="str">
        <f t="shared" si="936"/>
        <v/>
      </c>
      <c r="BS1981" s="48" t="str">
        <f t="shared" si="937"/>
        <v/>
      </c>
      <c r="BT1981" s="48" t="str">
        <f t="shared" si="938"/>
        <v/>
      </c>
      <c r="BU1981" s="48" t="str">
        <f t="shared" si="939"/>
        <v/>
      </c>
    </row>
    <row r="1982" spans="1:73">
      <c r="A1982" s="10">
        <f>Audit!A747</f>
        <v>0</v>
      </c>
      <c r="B1982" s="10" t="e">
        <f t="shared" si="910"/>
        <v>#N/A</v>
      </c>
      <c r="C1982" s="17" t="e">
        <f>VLOOKUP(Audit!B747,$V$3:$AE$12,2,FALSE) &amp; VLOOKUP(Audit!B747,$V$13:$AE$22,2,FALSE)&amp; IF(Audit!B747=10,Audit!V747&amp;Audit!W747,"")</f>
        <v>#N/A</v>
      </c>
      <c r="D1982" s="17" t="e">
        <f>VLOOKUP(Audit!C747,$V$3:$AE$12,3,FALSE) &amp; VLOOKUP(Audit!C747,$V$13:$AE$22,3,FALSE) &amp;IF(Audit!C747=10,Audit!V747&amp;Audit!W747,"")</f>
        <v>#N/A</v>
      </c>
      <c r="E1982" s="17" t="e">
        <f>VLOOKUP(Audit!D747,$V$3:$AE$12,4,FALSE)&amp; Audit!T747 &amp; VLOOKUP(Audit!D747,$V$13:$AE$22,4,FALSE)&amp; IF(Audit!D747=10,Audit!V747&amp;Audit!W747,"")</f>
        <v>#N/A</v>
      </c>
      <c r="F1982" s="17" t="e">
        <f>VLOOKUP(Audit!E747,$V$3:$AE$12,5,FALSE) &amp; VLOOKUP(Audit!E747,$V$13:$AE$22,5,FALSE)&amp; IF(Audit!E747=10,Audit!V747&amp;Audit!W747,"")</f>
        <v>#N/A</v>
      </c>
      <c r="G1982" s="17" t="e">
        <f>VLOOKUP(Audit!F747,$V$3:$AE$12,6,FALSE) &amp; VLOOKUP(Audit!F747,$V$13:$AE$22,6,FALSE)&amp; IF(Audit!F747=10,Audit!V747&amp;Audit!W747,"")</f>
        <v>#N/A</v>
      </c>
      <c r="H1982" s="17" t="e">
        <f>VLOOKUP(Audit!G747,$V$3:$AE$12,7,FALSE) &amp; VLOOKUP(Audit!G747,$V$13:$AE$22,7,FALSE)&amp;IF(Audit!G747=10,Audit!V747&amp;Audit!W747,"")</f>
        <v>#N/A</v>
      </c>
      <c r="I1982" s="17" t="e">
        <f>VLOOKUP(Audit!H747,$V$3:$AE$12,8,FALSE) &amp; Audit!U747 &amp; VLOOKUP(Audit!H747,$V$13:$AE$22,8,FALSE)&amp;IF(Audit!H747=10,Audit!V747&amp;Audit!W747,"")</f>
        <v>#N/A</v>
      </c>
      <c r="J1982" s="17" t="e">
        <f>VLOOKUP(Audit!I747,$V$3:$AE$12,9,FALSE) &amp; VLOOKUP(Audit!I747,$V$13:$AE$22,9,FALSE) &amp; IF(Audit!I747=10,Audit!V747&amp;Audit!W747,"") &amp; IF(Audit!I747&lt;&gt;1,U1982,"")</f>
        <v>#N/A</v>
      </c>
      <c r="K1982" s="17" t="e">
        <f>VLOOKUP(Audit!J747,$V$3:$AE$12,10,FALSE) &amp; Audit!S747 &amp; VLOOKUP(Audit!J747,$V$13:$AE$22,10,FALSE) &amp; IF(Audit!J747=10,Audit!V747&amp;Audit!W747,"") &amp; IF(Audit!J747&lt;&gt;1,U1982,"")</f>
        <v>#N/A</v>
      </c>
      <c r="L1982" s="10">
        <f>Audit!K747</f>
        <v>0</v>
      </c>
      <c r="M1982" s="10" t="e">
        <f t="shared" si="911"/>
        <v>#N/A</v>
      </c>
      <c r="N1982" s="10" t="e">
        <f t="shared" si="912"/>
        <v>#N/A</v>
      </c>
      <c r="O1982" s="10" t="e">
        <f t="shared" si="913"/>
        <v>#N/A</v>
      </c>
      <c r="P1982" s="10" t="e">
        <f t="shared" si="914"/>
        <v>#N/A</v>
      </c>
      <c r="Q1982" s="10" t="e">
        <f t="shared" si="915"/>
        <v>#N/A</v>
      </c>
      <c r="R1982" s="10" t="e">
        <f t="shared" si="916"/>
        <v>#N/A</v>
      </c>
      <c r="S1982" s="10" t="e">
        <f t="shared" si="917"/>
        <v>#N/A</v>
      </c>
      <c r="T1982" s="10" t="e">
        <f t="shared" si="918"/>
        <v>#N/A</v>
      </c>
      <c r="U1982" s="17" t="str">
        <f>IF(Audit!M747="","",VLOOKUP(Audit!M747,$W$26:$X$35,2,FALSE)) &amp; Audit!N747 &amp; IF(Audit!O747="","",IF(Audit!N747&lt;=1.4,VLOOKUP(Audit!O747,$W$38:X2027,2,FALSE),VLOOKUP(Audit!O747,$W$51:$X$61,2,FALSE))) &amp; IF(Audit!P747="","",VLOOKUP(Audit!P747,$Y$26:$Z$35,2,FALSE) &amp; Audit!Q747 &amp; IF(Audit!O747="","",IF(Audit!Q747&lt;=1.4,VLOOKUP(Audit!R747,$Y$38:$Z$48,2,FALSE),VLOOKUP(Audit!R747,$Y$51:$Z$61,2,FALSE))))</f>
        <v/>
      </c>
      <c r="V1982" s="21"/>
      <c r="AH1982" s="49">
        <f>Audit!A747</f>
        <v>0</v>
      </c>
      <c r="AI1982" s="50" t="e">
        <f>VLOOKUP(Audit!B747,$V$3:$AE$12,2,FALSE)&amp; IF(Audit!B747=10,Audit!V747,"")</f>
        <v>#N/A</v>
      </c>
      <c r="AJ1982" s="50" t="e">
        <f>VLOOKUP(Audit!B747,$V$13:$AE$22,2,FALSE)&amp; IF(Audit!B747=10,Audit!W747,"")</f>
        <v>#N/A</v>
      </c>
      <c r="AK1982" s="47" t="e">
        <f t="shared" si="919"/>
        <v>#N/A</v>
      </c>
      <c r="AL1982" s="50" t="e">
        <f>VLOOKUP(Audit!C747,$V$3:$AE$12,3,FALSE)&amp; IF(Audit!C747=10,Audit!V747,"")</f>
        <v>#N/A</v>
      </c>
      <c r="AM1982" s="50" t="e">
        <f>VLOOKUP(Audit!C747,$V$13:$AE$22,3,FALSE)&amp; IF(Audit!C747=10,Audit!W747,"")</f>
        <v>#N/A</v>
      </c>
      <c r="AN1982" s="47" t="e">
        <f t="shared" si="920"/>
        <v>#N/A</v>
      </c>
      <c r="AO1982" s="50" t="e">
        <f>VLOOKUP(Audit!D747,$V$3:$AE$12,4,FALSE) &amp;  Audit!T747 &amp; IF(Audit!D747=10,Audit!V747,"")</f>
        <v>#N/A</v>
      </c>
      <c r="AP1982" s="50" t="e">
        <f>VLOOKUP(Audit!D747,$V$13:$AE$22,4,FALSE)&amp; IF(Audit!D747=10,Audit!W747,"")</f>
        <v>#N/A</v>
      </c>
      <c r="AQ1982" s="47" t="e">
        <f t="shared" si="921"/>
        <v>#N/A</v>
      </c>
      <c r="AR1982" s="50" t="e">
        <f>VLOOKUP(Audit!E747,$V$3:$AE$12,5,FALSE)&amp; IF(Audit!E747=10,Audit!V747,"")</f>
        <v>#N/A</v>
      </c>
      <c r="AS1982" s="50" t="e">
        <f>VLOOKUP(Audit!E747,$V$13:$AE$22,5,FALSE)&amp; IF(Audit!E747=10,Audit!W747,"")</f>
        <v>#N/A</v>
      </c>
      <c r="AT1982" s="47" t="e">
        <f t="shared" si="922"/>
        <v>#N/A</v>
      </c>
      <c r="AU1982" s="50" t="e">
        <f>VLOOKUP(Audit!F747,$V$3:$AE$12,6,FALSE)&amp; IF(Audit!F747=10,Audit!V747,"")</f>
        <v>#N/A</v>
      </c>
      <c r="AV1982" s="50" t="e">
        <f>VLOOKUP(Audit!F747,$V$13:$AE$22,6,FALSE)&amp; IF(Audit!F747=10,Audit!W747,"")</f>
        <v>#N/A</v>
      </c>
      <c r="AW1982" s="47" t="e">
        <f t="shared" si="923"/>
        <v>#N/A</v>
      </c>
      <c r="AX1982" s="50" t="e">
        <f>VLOOKUP(Audit!G747,$V$3:$AE$12,7,FALSE)&amp; IF(Audit!G747=10,Audit!V747,"")</f>
        <v>#N/A</v>
      </c>
      <c r="AY1982" s="50" t="e">
        <f>VLOOKUP(Audit!G747,$V$13:$AE$22,7,FALSE) &amp; IF(Audit!G747=10,Audit!W747,"")</f>
        <v>#N/A</v>
      </c>
      <c r="AZ1982" s="47" t="e">
        <f t="shared" si="924"/>
        <v>#N/A</v>
      </c>
      <c r="BA1982" s="50" t="e">
        <f>VLOOKUP(Audit!H747,$V$3:$AE$12,8,FALSE)&amp; Audit!U747 &amp; IF(Audit!H747=10,Audit!V747,"")</f>
        <v>#N/A</v>
      </c>
      <c r="BB1982" s="50" t="e">
        <f>VLOOKUP(Audit!H747,$V$13:$AE$22,8,FALSE) &amp; IF(Audit!H747=10,Audit!W747,"")</f>
        <v>#N/A</v>
      </c>
      <c r="BC1982" s="47" t="e">
        <f t="shared" si="925"/>
        <v>#N/A</v>
      </c>
      <c r="BD1982" s="50" t="e">
        <f>VLOOKUP(Audit!I747,$V$3:$AE$12,9,FALSE)&amp; IF(Audit!I747=10,Audit!V747,"")</f>
        <v>#N/A</v>
      </c>
      <c r="BE1982" s="50" t="e">
        <f>VLOOKUP(Audit!I747,$V$13:$AE$22,9,FALSE) &amp; IF(Audit!I747=10,Audit!W747,"") &amp; IF(Audit!I747&lt;&gt;1,U1982,"")</f>
        <v>#N/A</v>
      </c>
      <c r="BF1982" s="47" t="e">
        <f t="shared" si="926"/>
        <v>#N/A</v>
      </c>
      <c r="BG1982" s="50" t="e">
        <f>VLOOKUP(Audit!J747,$V$3:$AE$12,10,FALSE) &amp; Audit!S747 &amp; IF(Audit!J747=10,Audit!V747,"")</f>
        <v>#N/A</v>
      </c>
      <c r="BH1982" s="50" t="e">
        <f>VLOOKUP(Audit!J747,$V$13:$AE$22,10,FALSE) &amp; IF(Audit!J747=10,Audit!W747,"") &amp; IF(Audit!J747&lt;&gt;1,U1982,"")</f>
        <v>#N/A</v>
      </c>
      <c r="BI1982" s="47" t="e">
        <f t="shared" si="927"/>
        <v>#N/A</v>
      </c>
      <c r="BJ1982" s="48" t="str">
        <f t="shared" si="928"/>
        <v/>
      </c>
      <c r="BK1982" s="48" t="str">
        <f t="shared" si="929"/>
        <v/>
      </c>
      <c r="BL1982" s="48" t="str">
        <f t="shared" si="930"/>
        <v/>
      </c>
      <c r="BM1982" s="48" t="str">
        <f t="shared" si="931"/>
        <v/>
      </c>
      <c r="BN1982" s="48" t="str">
        <f t="shared" si="932"/>
        <v/>
      </c>
      <c r="BO1982" s="48" t="str">
        <f t="shared" si="933"/>
        <v/>
      </c>
      <c r="BP1982" s="48" t="str">
        <f t="shared" si="934"/>
        <v/>
      </c>
      <c r="BQ1982" s="48" t="str">
        <f t="shared" si="935"/>
        <v/>
      </c>
      <c r="BR1982" s="48" t="str">
        <f t="shared" si="936"/>
        <v/>
      </c>
      <c r="BS1982" s="48" t="str">
        <f t="shared" si="937"/>
        <v/>
      </c>
      <c r="BT1982" s="48" t="str">
        <f t="shared" si="938"/>
        <v/>
      </c>
      <c r="BU1982" s="48" t="str">
        <f t="shared" si="939"/>
        <v/>
      </c>
    </row>
    <row r="1983" spans="1:73">
      <c r="A1983" s="10">
        <f>Audit!A748</f>
        <v>0</v>
      </c>
      <c r="B1983" s="10" t="e">
        <f t="shared" si="910"/>
        <v>#N/A</v>
      </c>
      <c r="C1983" s="17" t="e">
        <f>VLOOKUP(Audit!B748,$V$3:$AE$12,2,FALSE) &amp; VLOOKUP(Audit!B748,$V$13:$AE$22,2,FALSE)&amp; IF(Audit!B748=10,Audit!V748&amp;Audit!W748,"")</f>
        <v>#N/A</v>
      </c>
      <c r="D1983" s="17" t="e">
        <f>VLOOKUP(Audit!C748,$V$3:$AE$12,3,FALSE) &amp; VLOOKUP(Audit!C748,$V$13:$AE$22,3,FALSE) &amp;IF(Audit!C748=10,Audit!V748&amp;Audit!W748,"")</f>
        <v>#N/A</v>
      </c>
      <c r="E1983" s="17" t="e">
        <f>VLOOKUP(Audit!D748,$V$3:$AE$12,4,FALSE)&amp; Audit!T748 &amp; VLOOKUP(Audit!D748,$V$13:$AE$22,4,FALSE)&amp; IF(Audit!D748=10,Audit!V748&amp;Audit!W748,"")</f>
        <v>#N/A</v>
      </c>
      <c r="F1983" s="17" t="e">
        <f>VLOOKUP(Audit!E748,$V$3:$AE$12,5,FALSE) &amp; VLOOKUP(Audit!E748,$V$13:$AE$22,5,FALSE)&amp; IF(Audit!E748=10,Audit!V748&amp;Audit!W748,"")</f>
        <v>#N/A</v>
      </c>
      <c r="G1983" s="17" t="e">
        <f>VLOOKUP(Audit!F748,$V$3:$AE$12,6,FALSE) &amp; VLOOKUP(Audit!F748,$V$13:$AE$22,6,FALSE)&amp; IF(Audit!F748=10,Audit!V748&amp;Audit!W748,"")</f>
        <v>#N/A</v>
      </c>
      <c r="H1983" s="17" t="e">
        <f>VLOOKUP(Audit!G748,$V$3:$AE$12,7,FALSE) &amp; VLOOKUP(Audit!G748,$V$13:$AE$22,7,FALSE)&amp;IF(Audit!G748=10,Audit!V748&amp;Audit!W748,"")</f>
        <v>#N/A</v>
      </c>
      <c r="I1983" s="17" t="e">
        <f>VLOOKUP(Audit!H748,$V$3:$AE$12,8,FALSE) &amp; Audit!U748 &amp; VLOOKUP(Audit!H748,$V$13:$AE$22,8,FALSE)&amp;IF(Audit!H748=10,Audit!V748&amp;Audit!W748,"")</f>
        <v>#N/A</v>
      </c>
      <c r="J1983" s="17" t="e">
        <f>VLOOKUP(Audit!I748,$V$3:$AE$12,9,FALSE) &amp; VLOOKUP(Audit!I748,$V$13:$AE$22,9,FALSE) &amp; IF(Audit!I748=10,Audit!V748&amp;Audit!W748,"") &amp; IF(Audit!I748&lt;&gt;1,U1983,"")</f>
        <v>#N/A</v>
      </c>
      <c r="K1983" s="17" t="e">
        <f>VLOOKUP(Audit!J748,$V$3:$AE$12,10,FALSE) &amp; Audit!S748 &amp; VLOOKUP(Audit!J748,$V$13:$AE$22,10,FALSE) &amp; IF(Audit!J748=10,Audit!V748&amp;Audit!W748,"") &amp; IF(Audit!J748&lt;&gt;1,U1983,"")</f>
        <v>#N/A</v>
      </c>
      <c r="L1983" s="10">
        <f>Audit!K748</f>
        <v>0</v>
      </c>
      <c r="M1983" s="10" t="e">
        <f t="shared" si="911"/>
        <v>#N/A</v>
      </c>
      <c r="N1983" s="10" t="e">
        <f t="shared" si="912"/>
        <v>#N/A</v>
      </c>
      <c r="O1983" s="10" t="e">
        <f t="shared" si="913"/>
        <v>#N/A</v>
      </c>
      <c r="P1983" s="10" t="e">
        <f t="shared" si="914"/>
        <v>#N/A</v>
      </c>
      <c r="Q1983" s="10" t="e">
        <f t="shared" si="915"/>
        <v>#N/A</v>
      </c>
      <c r="R1983" s="10" t="e">
        <f t="shared" si="916"/>
        <v>#N/A</v>
      </c>
      <c r="S1983" s="10" t="e">
        <f t="shared" si="917"/>
        <v>#N/A</v>
      </c>
      <c r="T1983" s="10" t="e">
        <f t="shared" si="918"/>
        <v>#N/A</v>
      </c>
      <c r="U1983" s="17" t="str">
        <f>IF(Audit!M748="","",VLOOKUP(Audit!M748,$W$26:$X$35,2,FALSE)) &amp; Audit!N748 &amp; IF(Audit!O748="","",IF(Audit!N748&lt;=1.4,VLOOKUP(Audit!O748,$W$38:X2028,2,FALSE),VLOOKUP(Audit!O748,$W$51:$X$61,2,FALSE))) &amp; IF(Audit!P748="","",VLOOKUP(Audit!P748,$Y$26:$Z$35,2,FALSE) &amp; Audit!Q748 &amp; IF(Audit!O748="","",IF(Audit!Q748&lt;=1.4,VLOOKUP(Audit!R748,$Y$38:$Z$48,2,FALSE),VLOOKUP(Audit!R748,$Y$51:$Z$61,2,FALSE))))</f>
        <v/>
      </c>
      <c r="V1983" s="21"/>
      <c r="AH1983" s="49">
        <f>Audit!A748</f>
        <v>0</v>
      </c>
      <c r="AI1983" s="50" t="e">
        <f>VLOOKUP(Audit!B748,$V$3:$AE$12,2,FALSE)&amp; IF(Audit!B748=10,Audit!V748,"")</f>
        <v>#N/A</v>
      </c>
      <c r="AJ1983" s="50" t="e">
        <f>VLOOKUP(Audit!B748,$V$13:$AE$22,2,FALSE)&amp; IF(Audit!B748=10,Audit!W748,"")</f>
        <v>#N/A</v>
      </c>
      <c r="AK1983" s="47" t="e">
        <f t="shared" si="919"/>
        <v>#N/A</v>
      </c>
      <c r="AL1983" s="50" t="e">
        <f>VLOOKUP(Audit!C748,$V$3:$AE$12,3,FALSE)&amp; IF(Audit!C748=10,Audit!V748,"")</f>
        <v>#N/A</v>
      </c>
      <c r="AM1983" s="50" t="e">
        <f>VLOOKUP(Audit!C748,$V$13:$AE$22,3,FALSE)&amp; IF(Audit!C748=10,Audit!W748,"")</f>
        <v>#N/A</v>
      </c>
      <c r="AN1983" s="47" t="e">
        <f t="shared" si="920"/>
        <v>#N/A</v>
      </c>
      <c r="AO1983" s="50" t="e">
        <f>VLOOKUP(Audit!D748,$V$3:$AE$12,4,FALSE) &amp;  Audit!T748 &amp; IF(Audit!D748=10,Audit!V748,"")</f>
        <v>#N/A</v>
      </c>
      <c r="AP1983" s="50" t="e">
        <f>VLOOKUP(Audit!D748,$V$13:$AE$22,4,FALSE)&amp; IF(Audit!D748=10,Audit!W748,"")</f>
        <v>#N/A</v>
      </c>
      <c r="AQ1983" s="47" t="e">
        <f t="shared" si="921"/>
        <v>#N/A</v>
      </c>
      <c r="AR1983" s="50" t="e">
        <f>VLOOKUP(Audit!E748,$V$3:$AE$12,5,FALSE)&amp; IF(Audit!E748=10,Audit!V748,"")</f>
        <v>#N/A</v>
      </c>
      <c r="AS1983" s="50" t="e">
        <f>VLOOKUP(Audit!E748,$V$13:$AE$22,5,FALSE)&amp; IF(Audit!E748=10,Audit!W748,"")</f>
        <v>#N/A</v>
      </c>
      <c r="AT1983" s="47" t="e">
        <f t="shared" si="922"/>
        <v>#N/A</v>
      </c>
      <c r="AU1983" s="50" t="e">
        <f>VLOOKUP(Audit!F748,$V$3:$AE$12,6,FALSE)&amp; IF(Audit!F748=10,Audit!V748,"")</f>
        <v>#N/A</v>
      </c>
      <c r="AV1983" s="50" t="e">
        <f>VLOOKUP(Audit!F748,$V$13:$AE$22,6,FALSE)&amp; IF(Audit!F748=10,Audit!W748,"")</f>
        <v>#N/A</v>
      </c>
      <c r="AW1983" s="47" t="e">
        <f t="shared" si="923"/>
        <v>#N/A</v>
      </c>
      <c r="AX1983" s="50" t="e">
        <f>VLOOKUP(Audit!G748,$V$3:$AE$12,7,FALSE)&amp; IF(Audit!G748=10,Audit!V748,"")</f>
        <v>#N/A</v>
      </c>
      <c r="AY1983" s="50" t="e">
        <f>VLOOKUP(Audit!G748,$V$13:$AE$22,7,FALSE) &amp; IF(Audit!G748=10,Audit!W748,"")</f>
        <v>#N/A</v>
      </c>
      <c r="AZ1983" s="47" t="e">
        <f t="shared" si="924"/>
        <v>#N/A</v>
      </c>
      <c r="BA1983" s="50" t="e">
        <f>VLOOKUP(Audit!H748,$V$3:$AE$12,8,FALSE)&amp; Audit!U748 &amp; IF(Audit!H748=10,Audit!V748,"")</f>
        <v>#N/A</v>
      </c>
      <c r="BB1983" s="50" t="e">
        <f>VLOOKUP(Audit!H748,$V$13:$AE$22,8,FALSE) &amp; IF(Audit!H748=10,Audit!W748,"")</f>
        <v>#N/A</v>
      </c>
      <c r="BC1983" s="47" t="e">
        <f t="shared" si="925"/>
        <v>#N/A</v>
      </c>
      <c r="BD1983" s="50" t="e">
        <f>VLOOKUP(Audit!I748,$V$3:$AE$12,9,FALSE)&amp; IF(Audit!I748=10,Audit!V748,"")</f>
        <v>#N/A</v>
      </c>
      <c r="BE1983" s="50" t="e">
        <f>VLOOKUP(Audit!I748,$V$13:$AE$22,9,FALSE) &amp; IF(Audit!I748=10,Audit!W748,"") &amp; IF(Audit!I748&lt;&gt;1,U1983,"")</f>
        <v>#N/A</v>
      </c>
      <c r="BF1983" s="47" t="e">
        <f t="shared" si="926"/>
        <v>#N/A</v>
      </c>
      <c r="BG1983" s="50" t="e">
        <f>VLOOKUP(Audit!J748,$V$3:$AE$12,10,FALSE) &amp; Audit!S748 &amp; IF(Audit!J748=10,Audit!V748,"")</f>
        <v>#N/A</v>
      </c>
      <c r="BH1983" s="50" t="e">
        <f>VLOOKUP(Audit!J748,$V$13:$AE$22,10,FALSE) &amp; IF(Audit!J748=10,Audit!W748,"") &amp; IF(Audit!J748&lt;&gt;1,U1983,"")</f>
        <v>#N/A</v>
      </c>
      <c r="BI1983" s="47" t="e">
        <f t="shared" si="927"/>
        <v>#N/A</v>
      </c>
      <c r="BJ1983" s="48" t="str">
        <f t="shared" si="928"/>
        <v/>
      </c>
      <c r="BK1983" s="48" t="str">
        <f t="shared" si="929"/>
        <v/>
      </c>
      <c r="BL1983" s="48" t="str">
        <f t="shared" si="930"/>
        <v/>
      </c>
      <c r="BM1983" s="48" t="str">
        <f t="shared" si="931"/>
        <v/>
      </c>
      <c r="BN1983" s="48" t="str">
        <f t="shared" si="932"/>
        <v/>
      </c>
      <c r="BO1983" s="48" t="str">
        <f t="shared" si="933"/>
        <v/>
      </c>
      <c r="BP1983" s="48" t="str">
        <f t="shared" si="934"/>
        <v/>
      </c>
      <c r="BQ1983" s="48" t="str">
        <f t="shared" si="935"/>
        <v/>
      </c>
      <c r="BR1983" s="48" t="str">
        <f t="shared" si="936"/>
        <v/>
      </c>
      <c r="BS1983" s="48" t="str">
        <f t="shared" si="937"/>
        <v/>
      </c>
      <c r="BT1983" s="48" t="str">
        <f t="shared" si="938"/>
        <v/>
      </c>
      <c r="BU1983" s="48" t="str">
        <f t="shared" si="939"/>
        <v/>
      </c>
    </row>
    <row r="1984" spans="1:73">
      <c r="A1984" s="10">
        <f>Audit!A749</f>
        <v>0</v>
      </c>
      <c r="B1984" s="10" t="e">
        <f t="shared" si="910"/>
        <v>#N/A</v>
      </c>
      <c r="C1984" s="17" t="e">
        <f>VLOOKUP(Audit!B749,$V$3:$AE$12,2,FALSE) &amp; VLOOKUP(Audit!B749,$V$13:$AE$22,2,FALSE)&amp; IF(Audit!B749=10,Audit!V749&amp;Audit!W749,"")</f>
        <v>#N/A</v>
      </c>
      <c r="D1984" s="17" t="e">
        <f>VLOOKUP(Audit!C749,$V$3:$AE$12,3,FALSE) &amp; VLOOKUP(Audit!C749,$V$13:$AE$22,3,FALSE) &amp;IF(Audit!C749=10,Audit!V749&amp;Audit!W749,"")</f>
        <v>#N/A</v>
      </c>
      <c r="E1984" s="17" t="e">
        <f>VLOOKUP(Audit!D749,$V$3:$AE$12,4,FALSE)&amp; Audit!T749 &amp; VLOOKUP(Audit!D749,$V$13:$AE$22,4,FALSE)&amp; IF(Audit!D749=10,Audit!V749&amp;Audit!W749,"")</f>
        <v>#N/A</v>
      </c>
      <c r="F1984" s="17" t="e">
        <f>VLOOKUP(Audit!E749,$V$3:$AE$12,5,FALSE) &amp; VLOOKUP(Audit!E749,$V$13:$AE$22,5,FALSE)&amp; IF(Audit!E749=10,Audit!V749&amp;Audit!W749,"")</f>
        <v>#N/A</v>
      </c>
      <c r="G1984" s="17" t="e">
        <f>VLOOKUP(Audit!F749,$V$3:$AE$12,6,FALSE) &amp; VLOOKUP(Audit!F749,$V$13:$AE$22,6,FALSE)&amp; IF(Audit!F749=10,Audit!V749&amp;Audit!W749,"")</f>
        <v>#N/A</v>
      </c>
      <c r="H1984" s="17" t="e">
        <f>VLOOKUP(Audit!G749,$V$3:$AE$12,7,FALSE) &amp; VLOOKUP(Audit!G749,$V$13:$AE$22,7,FALSE)&amp;IF(Audit!G749=10,Audit!V749&amp;Audit!W749,"")</f>
        <v>#N/A</v>
      </c>
      <c r="I1984" s="17" t="e">
        <f>VLOOKUP(Audit!H749,$V$3:$AE$12,8,FALSE) &amp; Audit!U749 &amp; VLOOKUP(Audit!H749,$V$13:$AE$22,8,FALSE)&amp;IF(Audit!H749=10,Audit!V749&amp;Audit!W749,"")</f>
        <v>#N/A</v>
      </c>
      <c r="J1984" s="17" t="e">
        <f>VLOOKUP(Audit!I749,$V$3:$AE$12,9,FALSE) &amp; VLOOKUP(Audit!I749,$V$13:$AE$22,9,FALSE) &amp; IF(Audit!I749=10,Audit!V749&amp;Audit!W749,"") &amp; IF(Audit!I749&lt;&gt;1,U1984,"")</f>
        <v>#N/A</v>
      </c>
      <c r="K1984" s="17" t="e">
        <f>VLOOKUP(Audit!J749,$V$3:$AE$12,10,FALSE) &amp; Audit!S749 &amp; VLOOKUP(Audit!J749,$V$13:$AE$22,10,FALSE) &amp; IF(Audit!J749=10,Audit!V749&amp;Audit!W749,"") &amp; IF(Audit!J749&lt;&gt;1,U1984,"")</f>
        <v>#N/A</v>
      </c>
      <c r="L1984" s="10">
        <f>Audit!K749</f>
        <v>0</v>
      </c>
      <c r="M1984" s="10" t="e">
        <f t="shared" si="911"/>
        <v>#N/A</v>
      </c>
      <c r="N1984" s="10" t="e">
        <f t="shared" si="912"/>
        <v>#N/A</v>
      </c>
      <c r="O1984" s="10" t="e">
        <f t="shared" si="913"/>
        <v>#N/A</v>
      </c>
      <c r="P1984" s="10" t="e">
        <f t="shared" si="914"/>
        <v>#N/A</v>
      </c>
      <c r="Q1984" s="10" t="e">
        <f t="shared" si="915"/>
        <v>#N/A</v>
      </c>
      <c r="R1984" s="10" t="e">
        <f t="shared" si="916"/>
        <v>#N/A</v>
      </c>
      <c r="S1984" s="10" t="e">
        <f t="shared" si="917"/>
        <v>#N/A</v>
      </c>
      <c r="T1984" s="10" t="e">
        <f t="shared" si="918"/>
        <v>#N/A</v>
      </c>
      <c r="U1984" s="17" t="str">
        <f>IF(Audit!M749="","",VLOOKUP(Audit!M749,$W$26:$X$35,2,FALSE)) &amp; Audit!N749 &amp; IF(Audit!O749="","",IF(Audit!N749&lt;=1.4,VLOOKUP(Audit!O749,$W$38:X2029,2,FALSE),VLOOKUP(Audit!O749,$W$51:$X$61,2,FALSE))) &amp; IF(Audit!P749="","",VLOOKUP(Audit!P749,$Y$26:$Z$35,2,FALSE) &amp; Audit!Q749 &amp; IF(Audit!O749="","",IF(Audit!Q749&lt;=1.4,VLOOKUP(Audit!R749,$Y$38:$Z$48,2,FALSE),VLOOKUP(Audit!R749,$Y$51:$Z$61,2,FALSE))))</f>
        <v/>
      </c>
      <c r="V1984" s="21"/>
      <c r="AH1984" s="49">
        <f>Audit!A749</f>
        <v>0</v>
      </c>
      <c r="AI1984" s="50" t="e">
        <f>VLOOKUP(Audit!B749,$V$3:$AE$12,2,FALSE)&amp; IF(Audit!B749=10,Audit!V749,"")</f>
        <v>#N/A</v>
      </c>
      <c r="AJ1984" s="50" t="e">
        <f>VLOOKUP(Audit!B749,$V$13:$AE$22,2,FALSE)&amp; IF(Audit!B749=10,Audit!W749,"")</f>
        <v>#N/A</v>
      </c>
      <c r="AK1984" s="47" t="e">
        <f t="shared" si="919"/>
        <v>#N/A</v>
      </c>
      <c r="AL1984" s="50" t="e">
        <f>VLOOKUP(Audit!C749,$V$3:$AE$12,3,FALSE)&amp; IF(Audit!C749=10,Audit!V749,"")</f>
        <v>#N/A</v>
      </c>
      <c r="AM1984" s="50" t="e">
        <f>VLOOKUP(Audit!C749,$V$13:$AE$22,3,FALSE)&amp; IF(Audit!C749=10,Audit!W749,"")</f>
        <v>#N/A</v>
      </c>
      <c r="AN1984" s="47" t="e">
        <f t="shared" si="920"/>
        <v>#N/A</v>
      </c>
      <c r="AO1984" s="50" t="e">
        <f>VLOOKUP(Audit!D749,$V$3:$AE$12,4,FALSE) &amp;  Audit!T749 &amp; IF(Audit!D749=10,Audit!V749,"")</f>
        <v>#N/A</v>
      </c>
      <c r="AP1984" s="50" t="e">
        <f>VLOOKUP(Audit!D749,$V$13:$AE$22,4,FALSE)&amp; IF(Audit!D749=10,Audit!W749,"")</f>
        <v>#N/A</v>
      </c>
      <c r="AQ1984" s="47" t="e">
        <f t="shared" si="921"/>
        <v>#N/A</v>
      </c>
      <c r="AR1984" s="50" t="e">
        <f>VLOOKUP(Audit!E749,$V$3:$AE$12,5,FALSE)&amp; IF(Audit!E749=10,Audit!V749,"")</f>
        <v>#N/A</v>
      </c>
      <c r="AS1984" s="50" t="e">
        <f>VLOOKUP(Audit!E749,$V$13:$AE$22,5,FALSE)&amp; IF(Audit!E749=10,Audit!W749,"")</f>
        <v>#N/A</v>
      </c>
      <c r="AT1984" s="47" t="e">
        <f t="shared" si="922"/>
        <v>#N/A</v>
      </c>
      <c r="AU1984" s="50" t="e">
        <f>VLOOKUP(Audit!F749,$V$3:$AE$12,6,FALSE)&amp; IF(Audit!F749=10,Audit!V749,"")</f>
        <v>#N/A</v>
      </c>
      <c r="AV1984" s="50" t="e">
        <f>VLOOKUP(Audit!F749,$V$13:$AE$22,6,FALSE)&amp; IF(Audit!F749=10,Audit!W749,"")</f>
        <v>#N/A</v>
      </c>
      <c r="AW1984" s="47" t="e">
        <f t="shared" si="923"/>
        <v>#N/A</v>
      </c>
      <c r="AX1984" s="50" t="e">
        <f>VLOOKUP(Audit!G749,$V$3:$AE$12,7,FALSE)&amp; IF(Audit!G749=10,Audit!V749,"")</f>
        <v>#N/A</v>
      </c>
      <c r="AY1984" s="50" t="e">
        <f>VLOOKUP(Audit!G749,$V$13:$AE$22,7,FALSE) &amp; IF(Audit!G749=10,Audit!W749,"")</f>
        <v>#N/A</v>
      </c>
      <c r="AZ1984" s="47" t="e">
        <f t="shared" si="924"/>
        <v>#N/A</v>
      </c>
      <c r="BA1984" s="50" t="e">
        <f>VLOOKUP(Audit!H749,$V$3:$AE$12,8,FALSE)&amp; Audit!U749 &amp; IF(Audit!H749=10,Audit!V749,"")</f>
        <v>#N/A</v>
      </c>
      <c r="BB1984" s="50" t="e">
        <f>VLOOKUP(Audit!H749,$V$13:$AE$22,8,FALSE) &amp; IF(Audit!H749=10,Audit!W749,"")</f>
        <v>#N/A</v>
      </c>
      <c r="BC1984" s="47" t="e">
        <f t="shared" si="925"/>
        <v>#N/A</v>
      </c>
      <c r="BD1984" s="50" t="e">
        <f>VLOOKUP(Audit!I749,$V$3:$AE$12,9,FALSE)&amp; IF(Audit!I749=10,Audit!V749,"")</f>
        <v>#N/A</v>
      </c>
      <c r="BE1984" s="50" t="e">
        <f>VLOOKUP(Audit!I749,$V$13:$AE$22,9,FALSE) &amp; IF(Audit!I749=10,Audit!W749,"") &amp; IF(Audit!I749&lt;&gt;1,U1984,"")</f>
        <v>#N/A</v>
      </c>
      <c r="BF1984" s="47" t="e">
        <f t="shared" si="926"/>
        <v>#N/A</v>
      </c>
      <c r="BG1984" s="50" t="e">
        <f>VLOOKUP(Audit!J749,$V$3:$AE$12,10,FALSE) &amp; Audit!S749 &amp; IF(Audit!J749=10,Audit!V749,"")</f>
        <v>#N/A</v>
      </c>
      <c r="BH1984" s="50" t="e">
        <f>VLOOKUP(Audit!J749,$V$13:$AE$22,10,FALSE) &amp; IF(Audit!J749=10,Audit!W749,"") &amp; IF(Audit!J749&lt;&gt;1,U1984,"")</f>
        <v>#N/A</v>
      </c>
      <c r="BI1984" s="47" t="e">
        <f t="shared" si="927"/>
        <v>#N/A</v>
      </c>
      <c r="BJ1984" s="48" t="str">
        <f t="shared" si="928"/>
        <v/>
      </c>
      <c r="BK1984" s="48" t="str">
        <f t="shared" si="929"/>
        <v/>
      </c>
      <c r="BL1984" s="48" t="str">
        <f t="shared" si="930"/>
        <v/>
      </c>
      <c r="BM1984" s="48" t="str">
        <f t="shared" si="931"/>
        <v/>
      </c>
      <c r="BN1984" s="48" t="str">
        <f t="shared" si="932"/>
        <v/>
      </c>
      <c r="BO1984" s="48" t="str">
        <f t="shared" si="933"/>
        <v/>
      </c>
      <c r="BP1984" s="48" t="str">
        <f t="shared" si="934"/>
        <v/>
      </c>
      <c r="BQ1984" s="48" t="str">
        <f t="shared" si="935"/>
        <v/>
      </c>
      <c r="BR1984" s="48" t="str">
        <f t="shared" si="936"/>
        <v/>
      </c>
      <c r="BS1984" s="48" t="str">
        <f t="shared" si="937"/>
        <v/>
      </c>
      <c r="BT1984" s="48" t="str">
        <f t="shared" si="938"/>
        <v/>
      </c>
      <c r="BU1984" s="48" t="str">
        <f t="shared" si="939"/>
        <v/>
      </c>
    </row>
    <row r="1985" spans="1:73">
      <c r="A1985" s="10">
        <f>Audit!A750</f>
        <v>0</v>
      </c>
      <c r="B1985" s="10" t="e">
        <f t="shared" si="910"/>
        <v>#N/A</v>
      </c>
      <c r="C1985" s="17" t="e">
        <f>VLOOKUP(Audit!B750,$V$3:$AE$12,2,FALSE) &amp; VLOOKUP(Audit!B750,$V$13:$AE$22,2,FALSE)&amp; IF(Audit!B750=10,Audit!V750&amp;Audit!W750,"")</f>
        <v>#N/A</v>
      </c>
      <c r="D1985" s="17" t="e">
        <f>VLOOKUP(Audit!C750,$V$3:$AE$12,3,FALSE) &amp; VLOOKUP(Audit!C750,$V$13:$AE$22,3,FALSE) &amp;IF(Audit!C750=10,Audit!V750&amp;Audit!W750,"")</f>
        <v>#N/A</v>
      </c>
      <c r="E1985" s="17" t="e">
        <f>VLOOKUP(Audit!D750,$V$3:$AE$12,4,FALSE)&amp; Audit!T750 &amp; VLOOKUP(Audit!D750,$V$13:$AE$22,4,FALSE)&amp; IF(Audit!D750=10,Audit!V750&amp;Audit!W750,"")</f>
        <v>#N/A</v>
      </c>
      <c r="F1985" s="17" t="e">
        <f>VLOOKUP(Audit!E750,$V$3:$AE$12,5,FALSE) &amp; VLOOKUP(Audit!E750,$V$13:$AE$22,5,FALSE)&amp; IF(Audit!E750=10,Audit!V750&amp;Audit!W750,"")</f>
        <v>#N/A</v>
      </c>
      <c r="G1985" s="17" t="e">
        <f>VLOOKUP(Audit!F750,$V$3:$AE$12,6,FALSE) &amp; VLOOKUP(Audit!F750,$V$13:$AE$22,6,FALSE)&amp; IF(Audit!F750=10,Audit!V750&amp;Audit!W750,"")</f>
        <v>#N/A</v>
      </c>
      <c r="H1985" s="17" t="e">
        <f>VLOOKUP(Audit!G750,$V$3:$AE$12,7,FALSE) &amp; VLOOKUP(Audit!G750,$V$13:$AE$22,7,FALSE)&amp;IF(Audit!G750=10,Audit!V750&amp;Audit!W750,"")</f>
        <v>#N/A</v>
      </c>
      <c r="I1985" s="17" t="e">
        <f>VLOOKUP(Audit!H750,$V$3:$AE$12,8,FALSE) &amp; Audit!U750 &amp; VLOOKUP(Audit!H750,$V$13:$AE$22,8,FALSE)&amp;IF(Audit!H750=10,Audit!V750&amp;Audit!W750,"")</f>
        <v>#N/A</v>
      </c>
      <c r="J1985" s="17" t="e">
        <f>VLOOKUP(Audit!I750,$V$3:$AE$12,9,FALSE) &amp; VLOOKUP(Audit!I750,$V$13:$AE$22,9,FALSE) &amp; IF(Audit!I750=10,Audit!V750&amp;Audit!W750,"") &amp; IF(Audit!I750&lt;&gt;1,U1985,"")</f>
        <v>#N/A</v>
      </c>
      <c r="K1985" s="17" t="e">
        <f>VLOOKUP(Audit!J750,$V$3:$AE$12,10,FALSE) &amp; Audit!S750 &amp; VLOOKUP(Audit!J750,$V$13:$AE$22,10,FALSE) &amp; IF(Audit!J750=10,Audit!V750&amp;Audit!W750,"") &amp; IF(Audit!J750&lt;&gt;1,U1985,"")</f>
        <v>#N/A</v>
      </c>
      <c r="L1985" s="10">
        <f>Audit!K750</f>
        <v>0</v>
      </c>
      <c r="M1985" s="10" t="e">
        <f t="shared" si="911"/>
        <v>#N/A</v>
      </c>
      <c r="N1985" s="10" t="e">
        <f t="shared" si="912"/>
        <v>#N/A</v>
      </c>
      <c r="O1985" s="10" t="e">
        <f t="shared" si="913"/>
        <v>#N/A</v>
      </c>
      <c r="P1985" s="10" t="e">
        <f t="shared" si="914"/>
        <v>#N/A</v>
      </c>
      <c r="Q1985" s="10" t="e">
        <f t="shared" si="915"/>
        <v>#N/A</v>
      </c>
      <c r="R1985" s="10" t="e">
        <f t="shared" si="916"/>
        <v>#N/A</v>
      </c>
      <c r="S1985" s="10" t="e">
        <f t="shared" si="917"/>
        <v>#N/A</v>
      </c>
      <c r="T1985" s="10" t="e">
        <f t="shared" si="918"/>
        <v>#N/A</v>
      </c>
      <c r="U1985" s="17" t="str">
        <f>IF(Audit!M750="","",VLOOKUP(Audit!M750,$W$26:$X$35,2,FALSE)) &amp; Audit!N750 &amp; IF(Audit!O750="","",IF(Audit!N750&lt;=1.4,VLOOKUP(Audit!O750,$W$38:X2030,2,FALSE),VLOOKUP(Audit!O750,$W$51:$X$61,2,FALSE))) &amp; IF(Audit!P750="","",VLOOKUP(Audit!P750,$Y$26:$Z$35,2,FALSE) &amp; Audit!Q750 &amp; IF(Audit!O750="","",IF(Audit!Q750&lt;=1.4,VLOOKUP(Audit!R750,$Y$38:$Z$48,2,FALSE),VLOOKUP(Audit!R750,$Y$51:$Z$61,2,FALSE))))</f>
        <v/>
      </c>
      <c r="V1985" s="21"/>
      <c r="AH1985" s="49">
        <f>Audit!A750</f>
        <v>0</v>
      </c>
      <c r="AI1985" s="50" t="e">
        <f>VLOOKUP(Audit!B750,$V$3:$AE$12,2,FALSE)&amp; IF(Audit!B750=10,Audit!V750,"")</f>
        <v>#N/A</v>
      </c>
      <c r="AJ1985" s="50" t="e">
        <f>VLOOKUP(Audit!B750,$V$13:$AE$22,2,FALSE)&amp; IF(Audit!B750=10,Audit!W750,"")</f>
        <v>#N/A</v>
      </c>
      <c r="AK1985" s="47" t="e">
        <f t="shared" si="919"/>
        <v>#N/A</v>
      </c>
      <c r="AL1985" s="50" t="e">
        <f>VLOOKUP(Audit!C750,$V$3:$AE$12,3,FALSE)&amp; IF(Audit!C750=10,Audit!V750,"")</f>
        <v>#N/A</v>
      </c>
      <c r="AM1985" s="50" t="e">
        <f>VLOOKUP(Audit!C750,$V$13:$AE$22,3,FALSE)&amp; IF(Audit!C750=10,Audit!W750,"")</f>
        <v>#N/A</v>
      </c>
      <c r="AN1985" s="47" t="e">
        <f t="shared" si="920"/>
        <v>#N/A</v>
      </c>
      <c r="AO1985" s="50" t="e">
        <f>VLOOKUP(Audit!D750,$V$3:$AE$12,4,FALSE) &amp;  Audit!T750 &amp; IF(Audit!D750=10,Audit!V750,"")</f>
        <v>#N/A</v>
      </c>
      <c r="AP1985" s="50" t="e">
        <f>VLOOKUP(Audit!D750,$V$13:$AE$22,4,FALSE)&amp; IF(Audit!D750=10,Audit!W750,"")</f>
        <v>#N/A</v>
      </c>
      <c r="AQ1985" s="47" t="e">
        <f t="shared" si="921"/>
        <v>#N/A</v>
      </c>
      <c r="AR1985" s="50" t="e">
        <f>VLOOKUP(Audit!E750,$V$3:$AE$12,5,FALSE)&amp; IF(Audit!E750=10,Audit!V750,"")</f>
        <v>#N/A</v>
      </c>
      <c r="AS1985" s="50" t="e">
        <f>VLOOKUP(Audit!E750,$V$13:$AE$22,5,FALSE)&amp; IF(Audit!E750=10,Audit!W750,"")</f>
        <v>#N/A</v>
      </c>
      <c r="AT1985" s="47" t="e">
        <f t="shared" si="922"/>
        <v>#N/A</v>
      </c>
      <c r="AU1985" s="50" t="e">
        <f>VLOOKUP(Audit!F750,$V$3:$AE$12,6,FALSE)&amp; IF(Audit!F750=10,Audit!V750,"")</f>
        <v>#N/A</v>
      </c>
      <c r="AV1985" s="50" t="e">
        <f>VLOOKUP(Audit!F750,$V$13:$AE$22,6,FALSE)&amp; IF(Audit!F750=10,Audit!W750,"")</f>
        <v>#N/A</v>
      </c>
      <c r="AW1985" s="47" t="e">
        <f t="shared" si="923"/>
        <v>#N/A</v>
      </c>
      <c r="AX1985" s="50" t="e">
        <f>VLOOKUP(Audit!G750,$V$3:$AE$12,7,FALSE)&amp; IF(Audit!G750=10,Audit!V750,"")</f>
        <v>#N/A</v>
      </c>
      <c r="AY1985" s="50" t="e">
        <f>VLOOKUP(Audit!G750,$V$13:$AE$22,7,FALSE) &amp; IF(Audit!G750=10,Audit!W750,"")</f>
        <v>#N/A</v>
      </c>
      <c r="AZ1985" s="47" t="e">
        <f t="shared" si="924"/>
        <v>#N/A</v>
      </c>
      <c r="BA1985" s="50" t="e">
        <f>VLOOKUP(Audit!H750,$V$3:$AE$12,8,FALSE)&amp; Audit!U750 &amp; IF(Audit!H750=10,Audit!V750,"")</f>
        <v>#N/A</v>
      </c>
      <c r="BB1985" s="50" t="e">
        <f>VLOOKUP(Audit!H750,$V$13:$AE$22,8,FALSE) &amp; IF(Audit!H750=10,Audit!W750,"")</f>
        <v>#N/A</v>
      </c>
      <c r="BC1985" s="47" t="e">
        <f t="shared" si="925"/>
        <v>#N/A</v>
      </c>
      <c r="BD1985" s="50" t="e">
        <f>VLOOKUP(Audit!I750,$V$3:$AE$12,9,FALSE)&amp; IF(Audit!I750=10,Audit!V750,"")</f>
        <v>#N/A</v>
      </c>
      <c r="BE1985" s="50" t="e">
        <f>VLOOKUP(Audit!I750,$V$13:$AE$22,9,FALSE) &amp; IF(Audit!I750=10,Audit!W750,"") &amp; IF(Audit!I750&lt;&gt;1,U1985,"")</f>
        <v>#N/A</v>
      </c>
      <c r="BF1985" s="47" t="e">
        <f t="shared" si="926"/>
        <v>#N/A</v>
      </c>
      <c r="BG1985" s="50" t="e">
        <f>VLOOKUP(Audit!J750,$V$3:$AE$12,10,FALSE) &amp; Audit!S750 &amp; IF(Audit!J750=10,Audit!V750,"")</f>
        <v>#N/A</v>
      </c>
      <c r="BH1985" s="50" t="e">
        <f>VLOOKUP(Audit!J750,$V$13:$AE$22,10,FALSE) &amp; IF(Audit!J750=10,Audit!W750,"") &amp; IF(Audit!J750&lt;&gt;1,U1985,"")</f>
        <v>#N/A</v>
      </c>
      <c r="BI1985" s="47" t="e">
        <f t="shared" si="927"/>
        <v>#N/A</v>
      </c>
      <c r="BJ1985" s="48" t="str">
        <f t="shared" si="928"/>
        <v/>
      </c>
      <c r="BK1985" s="48" t="str">
        <f t="shared" si="929"/>
        <v/>
      </c>
      <c r="BL1985" s="48" t="str">
        <f t="shared" si="930"/>
        <v/>
      </c>
      <c r="BM1985" s="48" t="str">
        <f t="shared" si="931"/>
        <v/>
      </c>
      <c r="BN1985" s="48" t="str">
        <f t="shared" si="932"/>
        <v/>
      </c>
      <c r="BO1985" s="48" t="str">
        <f t="shared" si="933"/>
        <v/>
      </c>
      <c r="BP1985" s="48" t="str">
        <f t="shared" si="934"/>
        <v/>
      </c>
      <c r="BQ1985" s="48" t="str">
        <f t="shared" si="935"/>
        <v/>
      </c>
      <c r="BR1985" s="48" t="str">
        <f t="shared" si="936"/>
        <v/>
      </c>
      <c r="BS1985" s="48" t="str">
        <f t="shared" si="937"/>
        <v/>
      </c>
      <c r="BT1985" s="48" t="str">
        <f t="shared" si="938"/>
        <v/>
      </c>
      <c r="BU1985" s="48" t="str">
        <f t="shared" si="939"/>
        <v/>
      </c>
    </row>
    <row r="1986" spans="1:73">
      <c r="A1986" s="10">
        <f>Audit!A751</f>
        <v>0</v>
      </c>
      <c r="B1986" s="10" t="e">
        <f t="shared" si="910"/>
        <v>#N/A</v>
      </c>
      <c r="C1986" s="17" t="e">
        <f>VLOOKUP(Audit!B751,$V$3:$AE$12,2,FALSE) &amp; VLOOKUP(Audit!B751,$V$13:$AE$22,2,FALSE)&amp; IF(Audit!B751=10,Audit!V751&amp;Audit!W751,"")</f>
        <v>#N/A</v>
      </c>
      <c r="D1986" s="17" t="e">
        <f>VLOOKUP(Audit!C751,$V$3:$AE$12,3,FALSE) &amp; VLOOKUP(Audit!C751,$V$13:$AE$22,3,FALSE) &amp;IF(Audit!C751=10,Audit!V751&amp;Audit!W751,"")</f>
        <v>#N/A</v>
      </c>
      <c r="E1986" s="17" t="e">
        <f>VLOOKUP(Audit!D751,$V$3:$AE$12,4,FALSE)&amp; Audit!T751 &amp; VLOOKUP(Audit!D751,$V$13:$AE$22,4,FALSE)&amp; IF(Audit!D751=10,Audit!V751&amp;Audit!W751,"")</f>
        <v>#N/A</v>
      </c>
      <c r="F1986" s="17" t="e">
        <f>VLOOKUP(Audit!E751,$V$3:$AE$12,5,FALSE) &amp; VLOOKUP(Audit!E751,$V$13:$AE$22,5,FALSE)&amp; IF(Audit!E751=10,Audit!V751&amp;Audit!W751,"")</f>
        <v>#N/A</v>
      </c>
      <c r="G1986" s="17" t="e">
        <f>VLOOKUP(Audit!F751,$V$3:$AE$12,6,FALSE) &amp; VLOOKUP(Audit!F751,$V$13:$AE$22,6,FALSE)&amp; IF(Audit!F751=10,Audit!V751&amp;Audit!W751,"")</f>
        <v>#N/A</v>
      </c>
      <c r="H1986" s="17" t="e">
        <f>VLOOKUP(Audit!G751,$V$3:$AE$12,7,FALSE) &amp; VLOOKUP(Audit!G751,$V$13:$AE$22,7,FALSE)&amp;IF(Audit!G751=10,Audit!V751&amp;Audit!W751,"")</f>
        <v>#N/A</v>
      </c>
      <c r="I1986" s="17" t="e">
        <f>VLOOKUP(Audit!H751,$V$3:$AE$12,8,FALSE) &amp; Audit!U751 &amp; VLOOKUP(Audit!H751,$V$13:$AE$22,8,FALSE)&amp;IF(Audit!H751=10,Audit!V751&amp;Audit!W751,"")</f>
        <v>#N/A</v>
      </c>
      <c r="J1986" s="17" t="e">
        <f>VLOOKUP(Audit!I751,$V$3:$AE$12,9,FALSE) &amp; VLOOKUP(Audit!I751,$V$13:$AE$22,9,FALSE) &amp; IF(Audit!I751=10,Audit!V751&amp;Audit!W751,"") &amp; IF(Audit!I751&lt;&gt;1,U1986,"")</f>
        <v>#N/A</v>
      </c>
      <c r="K1986" s="17" t="e">
        <f>VLOOKUP(Audit!J751,$V$3:$AE$12,10,FALSE) &amp; Audit!S751 &amp; VLOOKUP(Audit!J751,$V$13:$AE$22,10,FALSE) &amp; IF(Audit!J751=10,Audit!V751&amp;Audit!W751,"") &amp; IF(Audit!J751&lt;&gt;1,U1986,"")</f>
        <v>#N/A</v>
      </c>
      <c r="L1986" s="10">
        <f>Audit!K751</f>
        <v>0</v>
      </c>
      <c r="M1986" s="10" t="e">
        <f t="shared" si="911"/>
        <v>#N/A</v>
      </c>
      <c r="N1986" s="10" t="e">
        <f t="shared" si="912"/>
        <v>#N/A</v>
      </c>
      <c r="O1986" s="10" t="e">
        <f t="shared" si="913"/>
        <v>#N/A</v>
      </c>
      <c r="P1986" s="10" t="e">
        <f t="shared" si="914"/>
        <v>#N/A</v>
      </c>
      <c r="Q1986" s="10" t="e">
        <f t="shared" si="915"/>
        <v>#N/A</v>
      </c>
      <c r="R1986" s="10" t="e">
        <f t="shared" si="916"/>
        <v>#N/A</v>
      </c>
      <c r="S1986" s="10" t="e">
        <f t="shared" si="917"/>
        <v>#N/A</v>
      </c>
      <c r="T1986" s="10" t="e">
        <f t="shared" si="918"/>
        <v>#N/A</v>
      </c>
      <c r="U1986" s="17" t="str">
        <f>IF(Audit!M751="","",VLOOKUP(Audit!M751,$W$26:$X$35,2,FALSE)) &amp; Audit!N751 &amp; IF(Audit!O751="","",IF(Audit!N751&lt;=1.4,VLOOKUP(Audit!O751,$W$38:X2031,2,FALSE),VLOOKUP(Audit!O751,$W$51:$X$61,2,FALSE))) &amp; IF(Audit!P751="","",VLOOKUP(Audit!P751,$Y$26:$Z$35,2,FALSE) &amp; Audit!Q751 &amp; IF(Audit!O751="","",IF(Audit!Q751&lt;=1.4,VLOOKUP(Audit!R751,$Y$38:$Z$48,2,FALSE),VLOOKUP(Audit!R751,$Y$51:$Z$61,2,FALSE))))</f>
        <v/>
      </c>
      <c r="V1986" s="21"/>
      <c r="AH1986" s="49">
        <f>Audit!A751</f>
        <v>0</v>
      </c>
      <c r="AI1986" s="50" t="e">
        <f>VLOOKUP(Audit!B751,$V$3:$AE$12,2,FALSE)&amp; IF(Audit!B751=10,Audit!V751,"")</f>
        <v>#N/A</v>
      </c>
      <c r="AJ1986" s="50" t="e">
        <f>VLOOKUP(Audit!B751,$V$13:$AE$22,2,FALSE)&amp; IF(Audit!B751=10,Audit!W751,"")</f>
        <v>#N/A</v>
      </c>
      <c r="AK1986" s="47" t="e">
        <f t="shared" si="919"/>
        <v>#N/A</v>
      </c>
      <c r="AL1986" s="50" t="e">
        <f>VLOOKUP(Audit!C751,$V$3:$AE$12,3,FALSE)&amp; IF(Audit!C751=10,Audit!V751,"")</f>
        <v>#N/A</v>
      </c>
      <c r="AM1986" s="50" t="e">
        <f>VLOOKUP(Audit!C751,$V$13:$AE$22,3,FALSE)&amp; IF(Audit!C751=10,Audit!W751,"")</f>
        <v>#N/A</v>
      </c>
      <c r="AN1986" s="47" t="e">
        <f t="shared" si="920"/>
        <v>#N/A</v>
      </c>
      <c r="AO1986" s="50" t="e">
        <f>VLOOKUP(Audit!D751,$V$3:$AE$12,4,FALSE) &amp;  Audit!T751 &amp; IF(Audit!D751=10,Audit!V751,"")</f>
        <v>#N/A</v>
      </c>
      <c r="AP1986" s="50" t="e">
        <f>VLOOKUP(Audit!D751,$V$13:$AE$22,4,FALSE)&amp; IF(Audit!D751=10,Audit!W751,"")</f>
        <v>#N/A</v>
      </c>
      <c r="AQ1986" s="47" t="e">
        <f t="shared" si="921"/>
        <v>#N/A</v>
      </c>
      <c r="AR1986" s="50" t="e">
        <f>VLOOKUP(Audit!E751,$V$3:$AE$12,5,FALSE)&amp; IF(Audit!E751=10,Audit!V751,"")</f>
        <v>#N/A</v>
      </c>
      <c r="AS1986" s="50" t="e">
        <f>VLOOKUP(Audit!E751,$V$13:$AE$22,5,FALSE)&amp; IF(Audit!E751=10,Audit!W751,"")</f>
        <v>#N/A</v>
      </c>
      <c r="AT1986" s="47" t="e">
        <f t="shared" si="922"/>
        <v>#N/A</v>
      </c>
      <c r="AU1986" s="50" t="e">
        <f>VLOOKUP(Audit!F751,$V$3:$AE$12,6,FALSE)&amp; IF(Audit!F751=10,Audit!V751,"")</f>
        <v>#N/A</v>
      </c>
      <c r="AV1986" s="50" t="e">
        <f>VLOOKUP(Audit!F751,$V$13:$AE$22,6,FALSE)&amp; IF(Audit!F751=10,Audit!W751,"")</f>
        <v>#N/A</v>
      </c>
      <c r="AW1986" s="47" t="e">
        <f t="shared" si="923"/>
        <v>#N/A</v>
      </c>
      <c r="AX1986" s="50" t="e">
        <f>VLOOKUP(Audit!G751,$V$3:$AE$12,7,FALSE)&amp; IF(Audit!G751=10,Audit!V751,"")</f>
        <v>#N/A</v>
      </c>
      <c r="AY1986" s="50" t="e">
        <f>VLOOKUP(Audit!G751,$V$13:$AE$22,7,FALSE) &amp; IF(Audit!G751=10,Audit!W751,"")</f>
        <v>#N/A</v>
      </c>
      <c r="AZ1986" s="47" t="e">
        <f t="shared" si="924"/>
        <v>#N/A</v>
      </c>
      <c r="BA1986" s="50" t="e">
        <f>VLOOKUP(Audit!H751,$V$3:$AE$12,8,FALSE)&amp; Audit!U751 &amp; IF(Audit!H751=10,Audit!V751,"")</f>
        <v>#N/A</v>
      </c>
      <c r="BB1986" s="50" t="e">
        <f>VLOOKUP(Audit!H751,$V$13:$AE$22,8,FALSE) &amp; IF(Audit!H751=10,Audit!W751,"")</f>
        <v>#N/A</v>
      </c>
      <c r="BC1986" s="47" t="e">
        <f t="shared" si="925"/>
        <v>#N/A</v>
      </c>
      <c r="BD1986" s="50" t="e">
        <f>VLOOKUP(Audit!I751,$V$3:$AE$12,9,FALSE)&amp; IF(Audit!I751=10,Audit!V751,"")</f>
        <v>#N/A</v>
      </c>
      <c r="BE1986" s="50" t="e">
        <f>VLOOKUP(Audit!I751,$V$13:$AE$22,9,FALSE) &amp; IF(Audit!I751=10,Audit!W751,"") &amp; IF(Audit!I751&lt;&gt;1,U1986,"")</f>
        <v>#N/A</v>
      </c>
      <c r="BF1986" s="47" t="e">
        <f t="shared" si="926"/>
        <v>#N/A</v>
      </c>
      <c r="BG1986" s="50" t="e">
        <f>VLOOKUP(Audit!J751,$V$3:$AE$12,10,FALSE) &amp; Audit!S751 &amp; IF(Audit!J751=10,Audit!V751,"")</f>
        <v>#N/A</v>
      </c>
      <c r="BH1986" s="50" t="e">
        <f>VLOOKUP(Audit!J751,$V$13:$AE$22,10,FALSE) &amp; IF(Audit!J751=10,Audit!W751,"") &amp; IF(Audit!J751&lt;&gt;1,U1986,"")</f>
        <v>#N/A</v>
      </c>
      <c r="BI1986" s="47" t="e">
        <f t="shared" si="927"/>
        <v>#N/A</v>
      </c>
      <c r="BJ1986" s="48" t="str">
        <f t="shared" si="928"/>
        <v/>
      </c>
      <c r="BK1986" s="48" t="str">
        <f t="shared" si="929"/>
        <v/>
      </c>
      <c r="BL1986" s="48" t="str">
        <f t="shared" si="930"/>
        <v/>
      </c>
      <c r="BM1986" s="48" t="str">
        <f t="shared" si="931"/>
        <v/>
      </c>
      <c r="BN1986" s="48" t="str">
        <f t="shared" si="932"/>
        <v/>
      </c>
      <c r="BO1986" s="48" t="str">
        <f t="shared" si="933"/>
        <v/>
      </c>
      <c r="BP1986" s="48" t="str">
        <f t="shared" si="934"/>
        <v/>
      </c>
      <c r="BQ1986" s="48" t="str">
        <f t="shared" si="935"/>
        <v/>
      </c>
      <c r="BR1986" s="48" t="str">
        <f t="shared" si="936"/>
        <v/>
      </c>
      <c r="BS1986" s="48" t="str">
        <f t="shared" si="937"/>
        <v/>
      </c>
      <c r="BT1986" s="48" t="str">
        <f t="shared" si="938"/>
        <v/>
      </c>
      <c r="BU1986" s="48" t="str">
        <f t="shared" si="939"/>
        <v/>
      </c>
    </row>
    <row r="1987" spans="1:73">
      <c r="A1987" s="10">
        <f>Audit!A752</f>
        <v>0</v>
      </c>
      <c r="B1987" s="10" t="e">
        <f t="shared" si="910"/>
        <v>#N/A</v>
      </c>
      <c r="C1987" s="17" t="e">
        <f>VLOOKUP(Audit!B752,$V$3:$AE$12,2,FALSE) &amp; VLOOKUP(Audit!B752,$V$13:$AE$22,2,FALSE)&amp; IF(Audit!B752=10,Audit!V752&amp;Audit!W752,"")</f>
        <v>#N/A</v>
      </c>
      <c r="D1987" s="17" t="e">
        <f>VLOOKUP(Audit!C752,$V$3:$AE$12,3,FALSE) &amp; VLOOKUP(Audit!C752,$V$13:$AE$22,3,FALSE) &amp;IF(Audit!C752=10,Audit!V752&amp;Audit!W752,"")</f>
        <v>#N/A</v>
      </c>
      <c r="E1987" s="17" t="e">
        <f>VLOOKUP(Audit!D752,$V$3:$AE$12,4,FALSE)&amp; Audit!T752 &amp; VLOOKUP(Audit!D752,$V$13:$AE$22,4,FALSE)&amp; IF(Audit!D752=10,Audit!V752&amp;Audit!W752,"")</f>
        <v>#N/A</v>
      </c>
      <c r="F1987" s="17" t="e">
        <f>VLOOKUP(Audit!E752,$V$3:$AE$12,5,FALSE) &amp; VLOOKUP(Audit!E752,$V$13:$AE$22,5,FALSE)&amp; IF(Audit!E752=10,Audit!V752&amp;Audit!W752,"")</f>
        <v>#N/A</v>
      </c>
      <c r="G1987" s="17" t="e">
        <f>VLOOKUP(Audit!F752,$V$3:$AE$12,6,FALSE) &amp; VLOOKUP(Audit!F752,$V$13:$AE$22,6,FALSE)&amp; IF(Audit!F752=10,Audit!V752&amp;Audit!W752,"")</f>
        <v>#N/A</v>
      </c>
      <c r="H1987" s="17" t="e">
        <f>VLOOKUP(Audit!G752,$V$3:$AE$12,7,FALSE) &amp; VLOOKUP(Audit!G752,$V$13:$AE$22,7,FALSE)&amp;IF(Audit!G752=10,Audit!V752&amp;Audit!W752,"")</f>
        <v>#N/A</v>
      </c>
      <c r="I1987" s="17" t="e">
        <f>VLOOKUP(Audit!H752,$V$3:$AE$12,8,FALSE) &amp; Audit!U752 &amp; VLOOKUP(Audit!H752,$V$13:$AE$22,8,FALSE)&amp;IF(Audit!H752=10,Audit!V752&amp;Audit!W752,"")</f>
        <v>#N/A</v>
      </c>
      <c r="J1987" s="17" t="e">
        <f>VLOOKUP(Audit!I752,$V$3:$AE$12,9,FALSE) &amp; VLOOKUP(Audit!I752,$V$13:$AE$22,9,FALSE) &amp; IF(Audit!I752=10,Audit!V752&amp;Audit!W752,"") &amp; IF(Audit!I752&lt;&gt;1,U1987,"")</f>
        <v>#N/A</v>
      </c>
      <c r="K1987" s="17" t="e">
        <f>VLOOKUP(Audit!J752,$V$3:$AE$12,10,FALSE) &amp; Audit!S752 &amp; VLOOKUP(Audit!J752,$V$13:$AE$22,10,FALSE) &amp; IF(Audit!J752=10,Audit!V752&amp;Audit!W752,"") &amp; IF(Audit!J752&lt;&gt;1,U1987,"")</f>
        <v>#N/A</v>
      </c>
      <c r="L1987" s="10">
        <f>Audit!K752</f>
        <v>0</v>
      </c>
      <c r="M1987" s="10" t="e">
        <f t="shared" si="911"/>
        <v>#N/A</v>
      </c>
      <c r="N1987" s="10" t="e">
        <f t="shared" si="912"/>
        <v>#N/A</v>
      </c>
      <c r="O1987" s="10" t="e">
        <f t="shared" si="913"/>
        <v>#N/A</v>
      </c>
      <c r="P1987" s="10" t="e">
        <f t="shared" si="914"/>
        <v>#N/A</v>
      </c>
      <c r="Q1987" s="10" t="e">
        <f t="shared" si="915"/>
        <v>#N/A</v>
      </c>
      <c r="R1987" s="10" t="e">
        <f t="shared" si="916"/>
        <v>#N/A</v>
      </c>
      <c r="S1987" s="10" t="e">
        <f t="shared" si="917"/>
        <v>#N/A</v>
      </c>
      <c r="T1987" s="10" t="e">
        <f t="shared" si="918"/>
        <v>#N/A</v>
      </c>
      <c r="U1987" s="17" t="str">
        <f>IF(Audit!M752="","",VLOOKUP(Audit!M752,$W$26:$X$35,2,FALSE)) &amp; Audit!N752 &amp; IF(Audit!O752="","",IF(Audit!N752&lt;=1.4,VLOOKUP(Audit!O752,$W$38:X2032,2,FALSE),VLOOKUP(Audit!O752,$W$51:$X$61,2,FALSE))) &amp; IF(Audit!P752="","",VLOOKUP(Audit!P752,$Y$26:$Z$35,2,FALSE) &amp; Audit!Q752 &amp; IF(Audit!O752="","",IF(Audit!Q752&lt;=1.4,VLOOKUP(Audit!R752,$Y$38:$Z$48,2,FALSE),VLOOKUP(Audit!R752,$Y$51:$Z$61,2,FALSE))))</f>
        <v/>
      </c>
      <c r="V1987" s="21"/>
      <c r="AH1987" s="49">
        <f>Audit!A752</f>
        <v>0</v>
      </c>
      <c r="AI1987" s="50" t="e">
        <f>VLOOKUP(Audit!B752,$V$3:$AE$12,2,FALSE)&amp; IF(Audit!B752=10,Audit!V752,"")</f>
        <v>#N/A</v>
      </c>
      <c r="AJ1987" s="50" t="e">
        <f>VLOOKUP(Audit!B752,$V$13:$AE$22,2,FALSE)&amp; IF(Audit!B752=10,Audit!W752,"")</f>
        <v>#N/A</v>
      </c>
      <c r="AK1987" s="47" t="e">
        <f t="shared" si="919"/>
        <v>#N/A</v>
      </c>
      <c r="AL1987" s="50" t="e">
        <f>VLOOKUP(Audit!C752,$V$3:$AE$12,3,FALSE)&amp; IF(Audit!C752=10,Audit!V752,"")</f>
        <v>#N/A</v>
      </c>
      <c r="AM1987" s="50" t="e">
        <f>VLOOKUP(Audit!C752,$V$13:$AE$22,3,FALSE)&amp; IF(Audit!C752=10,Audit!W752,"")</f>
        <v>#N/A</v>
      </c>
      <c r="AN1987" s="47" t="e">
        <f t="shared" si="920"/>
        <v>#N/A</v>
      </c>
      <c r="AO1987" s="50" t="e">
        <f>VLOOKUP(Audit!D752,$V$3:$AE$12,4,FALSE) &amp;  Audit!T752 &amp; IF(Audit!D752=10,Audit!V752,"")</f>
        <v>#N/A</v>
      </c>
      <c r="AP1987" s="50" t="e">
        <f>VLOOKUP(Audit!D752,$V$13:$AE$22,4,FALSE)&amp; IF(Audit!D752=10,Audit!W752,"")</f>
        <v>#N/A</v>
      </c>
      <c r="AQ1987" s="47" t="e">
        <f t="shared" si="921"/>
        <v>#N/A</v>
      </c>
      <c r="AR1987" s="50" t="e">
        <f>VLOOKUP(Audit!E752,$V$3:$AE$12,5,FALSE)&amp; IF(Audit!E752=10,Audit!V752,"")</f>
        <v>#N/A</v>
      </c>
      <c r="AS1987" s="50" t="e">
        <f>VLOOKUP(Audit!E752,$V$13:$AE$22,5,FALSE)&amp; IF(Audit!E752=10,Audit!W752,"")</f>
        <v>#N/A</v>
      </c>
      <c r="AT1987" s="47" t="e">
        <f t="shared" si="922"/>
        <v>#N/A</v>
      </c>
      <c r="AU1987" s="50" t="e">
        <f>VLOOKUP(Audit!F752,$V$3:$AE$12,6,FALSE)&amp; IF(Audit!F752=10,Audit!V752,"")</f>
        <v>#N/A</v>
      </c>
      <c r="AV1987" s="50" t="e">
        <f>VLOOKUP(Audit!F752,$V$13:$AE$22,6,FALSE)&amp; IF(Audit!F752=10,Audit!W752,"")</f>
        <v>#N/A</v>
      </c>
      <c r="AW1987" s="47" t="e">
        <f t="shared" si="923"/>
        <v>#N/A</v>
      </c>
      <c r="AX1987" s="50" t="e">
        <f>VLOOKUP(Audit!G752,$V$3:$AE$12,7,FALSE)&amp; IF(Audit!G752=10,Audit!V752,"")</f>
        <v>#N/A</v>
      </c>
      <c r="AY1987" s="50" t="e">
        <f>VLOOKUP(Audit!G752,$V$13:$AE$22,7,FALSE) &amp; IF(Audit!G752=10,Audit!W752,"")</f>
        <v>#N/A</v>
      </c>
      <c r="AZ1987" s="47" t="e">
        <f t="shared" si="924"/>
        <v>#N/A</v>
      </c>
      <c r="BA1987" s="50" t="e">
        <f>VLOOKUP(Audit!H752,$V$3:$AE$12,8,FALSE)&amp; Audit!U752 &amp; IF(Audit!H752=10,Audit!V752,"")</f>
        <v>#N/A</v>
      </c>
      <c r="BB1987" s="50" t="e">
        <f>VLOOKUP(Audit!H752,$V$13:$AE$22,8,FALSE) &amp; IF(Audit!H752=10,Audit!W752,"")</f>
        <v>#N/A</v>
      </c>
      <c r="BC1987" s="47" t="e">
        <f t="shared" si="925"/>
        <v>#N/A</v>
      </c>
      <c r="BD1987" s="50" t="e">
        <f>VLOOKUP(Audit!I752,$V$3:$AE$12,9,FALSE)&amp; IF(Audit!I752=10,Audit!V752,"")</f>
        <v>#N/A</v>
      </c>
      <c r="BE1987" s="50" t="e">
        <f>VLOOKUP(Audit!I752,$V$13:$AE$22,9,FALSE) &amp; IF(Audit!I752=10,Audit!W752,"") &amp; IF(Audit!I752&lt;&gt;1,U1987,"")</f>
        <v>#N/A</v>
      </c>
      <c r="BF1987" s="47" t="e">
        <f t="shared" si="926"/>
        <v>#N/A</v>
      </c>
      <c r="BG1987" s="50" t="e">
        <f>VLOOKUP(Audit!J752,$V$3:$AE$12,10,FALSE) &amp; Audit!S752 &amp; IF(Audit!J752=10,Audit!V752,"")</f>
        <v>#N/A</v>
      </c>
      <c r="BH1987" s="50" t="e">
        <f>VLOOKUP(Audit!J752,$V$13:$AE$22,10,FALSE) &amp; IF(Audit!J752=10,Audit!W752,"") &amp; IF(Audit!J752&lt;&gt;1,U1987,"")</f>
        <v>#N/A</v>
      </c>
      <c r="BI1987" s="47" t="e">
        <f t="shared" si="927"/>
        <v>#N/A</v>
      </c>
      <c r="BJ1987" s="48" t="str">
        <f t="shared" si="928"/>
        <v/>
      </c>
      <c r="BK1987" s="48" t="str">
        <f t="shared" si="929"/>
        <v/>
      </c>
      <c r="BL1987" s="48" t="str">
        <f t="shared" si="930"/>
        <v/>
      </c>
      <c r="BM1987" s="48" t="str">
        <f t="shared" si="931"/>
        <v/>
      </c>
      <c r="BN1987" s="48" t="str">
        <f t="shared" si="932"/>
        <v/>
      </c>
      <c r="BO1987" s="48" t="str">
        <f t="shared" si="933"/>
        <v/>
      </c>
      <c r="BP1987" s="48" t="str">
        <f t="shared" si="934"/>
        <v/>
      </c>
      <c r="BQ1987" s="48" t="str">
        <f t="shared" si="935"/>
        <v/>
      </c>
      <c r="BR1987" s="48" t="str">
        <f t="shared" si="936"/>
        <v/>
      </c>
      <c r="BS1987" s="48" t="str">
        <f t="shared" si="937"/>
        <v/>
      </c>
      <c r="BT1987" s="48" t="str">
        <f t="shared" si="938"/>
        <v/>
      </c>
      <c r="BU1987" s="48" t="str">
        <f t="shared" si="939"/>
        <v/>
      </c>
    </row>
    <row r="1988" spans="1:73">
      <c r="A1988" s="10">
        <f>Audit!A753</f>
        <v>0</v>
      </c>
      <c r="B1988" s="10" t="e">
        <f t="shared" ref="B1988:B2001" si="940">CONCATENATE(C1988&amp;M1988&amp;D1988&amp;N1988&amp;E1988&amp;O1988&amp;F1988&amp;P1988&amp;G1988&amp;Q1988&amp;H1988&amp;R1988&amp;I1988&amp;S1988&amp;J1988&amp;T1988&amp;K1988)</f>
        <v>#N/A</v>
      </c>
      <c r="C1988" s="17" t="e">
        <f>VLOOKUP(Audit!B753,$V$3:$AE$12,2,FALSE) &amp; VLOOKUP(Audit!B753,$V$13:$AE$22,2,FALSE)&amp; IF(Audit!B753=10,Audit!V753&amp;Audit!W753,"")</f>
        <v>#N/A</v>
      </c>
      <c r="D1988" s="17" t="e">
        <f>VLOOKUP(Audit!C753,$V$3:$AE$12,3,FALSE) &amp; VLOOKUP(Audit!C753,$V$13:$AE$22,3,FALSE) &amp;IF(Audit!C753=10,Audit!V753&amp;Audit!W753,"")</f>
        <v>#N/A</v>
      </c>
      <c r="E1988" s="17" t="e">
        <f>VLOOKUP(Audit!D753,$V$3:$AE$12,4,FALSE)&amp; Audit!T753 &amp; VLOOKUP(Audit!D753,$V$13:$AE$22,4,FALSE)&amp; IF(Audit!D753=10,Audit!V753&amp;Audit!W753,"")</f>
        <v>#N/A</v>
      </c>
      <c r="F1988" s="17" t="e">
        <f>VLOOKUP(Audit!E753,$V$3:$AE$12,5,FALSE) &amp; VLOOKUP(Audit!E753,$V$13:$AE$22,5,FALSE)&amp; IF(Audit!E753=10,Audit!V753&amp;Audit!W753,"")</f>
        <v>#N/A</v>
      </c>
      <c r="G1988" s="17" t="e">
        <f>VLOOKUP(Audit!F753,$V$3:$AE$12,6,FALSE) &amp; VLOOKUP(Audit!F753,$V$13:$AE$22,6,FALSE)&amp; IF(Audit!F753=10,Audit!V753&amp;Audit!W753,"")</f>
        <v>#N/A</v>
      </c>
      <c r="H1988" s="17" t="e">
        <f>VLOOKUP(Audit!G753,$V$3:$AE$12,7,FALSE) &amp; VLOOKUP(Audit!G753,$V$13:$AE$22,7,FALSE)&amp;IF(Audit!G753=10,Audit!V753&amp;Audit!W753,"")</f>
        <v>#N/A</v>
      </c>
      <c r="I1988" s="17" t="e">
        <f>VLOOKUP(Audit!H753,$V$3:$AE$12,8,FALSE) &amp; Audit!U753 &amp; VLOOKUP(Audit!H753,$V$13:$AE$22,8,FALSE)&amp;IF(Audit!H753=10,Audit!V753&amp;Audit!W753,"")</f>
        <v>#N/A</v>
      </c>
      <c r="J1988" s="17" t="e">
        <f>VLOOKUP(Audit!I753,$V$3:$AE$12,9,FALSE) &amp; VLOOKUP(Audit!I753,$V$13:$AE$22,9,FALSE) &amp; IF(Audit!I753=10,Audit!V753&amp;Audit!W753,"") &amp; IF(Audit!I753&lt;&gt;1,U1988,"")</f>
        <v>#N/A</v>
      </c>
      <c r="K1988" s="17" t="e">
        <f>VLOOKUP(Audit!J753,$V$3:$AE$12,10,FALSE) &amp; Audit!S753 &amp; VLOOKUP(Audit!J753,$V$13:$AE$22,10,FALSE) &amp; IF(Audit!J753=10,Audit!V753&amp;Audit!W753,"") &amp; IF(Audit!J753&lt;&gt;1,U1988,"")</f>
        <v>#N/A</v>
      </c>
      <c r="L1988" s="10">
        <f>Audit!K753</f>
        <v>0</v>
      </c>
      <c r="M1988" s="10" t="e">
        <f t="shared" ref="M1988:M2001" si="941">IF(C1988="","",IF(D1988&lt;&gt;"",$W$23,IF(E1988&lt;&gt;"",$W$23,IF(F1988&lt;&gt;"",$W$23,IF(G1988&lt;&gt;"",$W$23,IF(H1988&lt;&gt;"",$W$23,IF(I1988&lt;&gt;"",$W$23,IF(J1988&lt;&gt;"",$W$23,IF(K1988&lt;&gt;"",$W$23,"")))))))))</f>
        <v>#N/A</v>
      </c>
      <c r="N1988" s="10" t="e">
        <f t="shared" ref="N1988:N2001" si="942">IF(D1988="","",IF(E1988&lt;&gt;"",$W$23,IF(F1988&lt;&gt;"",$W$23,IF(G1988&lt;&gt;"",$W$23,IF(H1988&lt;&gt;"",$W$23,IF(I1988&lt;&gt;"",$W$23,IF(J1988&lt;&gt;"",$W$23,IF(K1988&lt;&gt;"",$W$23,""))))))))</f>
        <v>#N/A</v>
      </c>
      <c r="O1988" s="10" t="e">
        <f t="shared" ref="O1988:O2001" si="943">IF(E1988="","",IF(F1988&lt;&gt;"",$W$23,IF(G1988&lt;&gt;"",$W$23,IF(H1988&lt;&gt;"",$W$23,IF(I1988&lt;&gt;"",$W$23,IF(J1988&lt;&gt;"",$W$23,IF(K1988&lt;&gt;"",$W$23,"")))))))</f>
        <v>#N/A</v>
      </c>
      <c r="P1988" s="10" t="e">
        <f t="shared" ref="P1988:P2001" si="944">IF(F1988="","",IF(G1988&lt;&gt;"",$W$23,IF(H1988&lt;&gt;"",$W$23,IF(I1988&lt;&gt;"",$W$23,IF(J1988&lt;&gt;"",$W$23,IF(K1988&lt;&gt;"",$W$23,""))))))</f>
        <v>#N/A</v>
      </c>
      <c r="Q1988" s="10" t="e">
        <f t="shared" ref="Q1988:Q2001" si="945">IF(G1988="","",IF(H1988&lt;&gt;"",$W$23,IF(I1988&lt;&gt;"",$W$23,IF(J1988&lt;&gt;"",$W$23,IF(K1988&lt;&gt;"",$W$23,"")))))</f>
        <v>#N/A</v>
      </c>
      <c r="R1988" s="10" t="e">
        <f t="shared" ref="R1988:R2001" si="946">IF(H1988="","",IF(I1988&lt;&gt;"",$W$23,IF(J1988&lt;&gt;"",$W$23,IF(K1988&lt;&gt;"",$W$23,""))))</f>
        <v>#N/A</v>
      </c>
      <c r="S1988" s="10" t="e">
        <f t="shared" ref="S1988:S2001" si="947">IF(I1988="","",IF(J1988&lt;&gt;"",$W$23,IF(K1988&lt;&gt;"",$W$23,"")))</f>
        <v>#N/A</v>
      </c>
      <c r="T1988" s="10" t="e">
        <f t="shared" ref="T1988:T2001" si="948">IF(J1988="","",IF(K1988&lt;&gt;"",$W$23,""))</f>
        <v>#N/A</v>
      </c>
      <c r="U1988" s="17" t="str">
        <f>IF(Audit!M753="","",VLOOKUP(Audit!M753,$W$26:$X$35,2,FALSE)) &amp; Audit!N753 &amp; IF(Audit!O753="","",IF(Audit!N753&lt;=1.4,VLOOKUP(Audit!O753,$W$38:X2033,2,FALSE),VLOOKUP(Audit!O753,$W$51:$X$61,2,FALSE))) &amp; IF(Audit!P753="","",VLOOKUP(Audit!P753,$Y$26:$Z$35,2,FALSE) &amp; Audit!Q753 &amp; IF(Audit!O753="","",IF(Audit!Q753&lt;=1.4,VLOOKUP(Audit!R753,$Y$38:$Z$48,2,FALSE),VLOOKUP(Audit!R753,$Y$51:$Z$61,2,FALSE))))</f>
        <v/>
      </c>
      <c r="V1988" s="21"/>
      <c r="AH1988" s="49">
        <f>Audit!A753</f>
        <v>0</v>
      </c>
      <c r="AI1988" s="50" t="e">
        <f>VLOOKUP(Audit!B753,$V$3:$AE$12,2,FALSE)&amp; IF(Audit!B753=10,Audit!V753,"")</f>
        <v>#N/A</v>
      </c>
      <c r="AJ1988" s="50" t="e">
        <f>VLOOKUP(Audit!B753,$V$13:$AE$22,2,FALSE)&amp; IF(Audit!B753=10,Audit!W753,"")</f>
        <v>#N/A</v>
      </c>
      <c r="AK1988" s="47" t="e">
        <f t="shared" ref="AK1988:AK2000" si="949">IF(AI1988="","",COUNTIF(AI1988," •*"))</f>
        <v>#N/A</v>
      </c>
      <c r="AL1988" s="50" t="e">
        <f>VLOOKUP(Audit!C753,$V$3:$AE$12,3,FALSE)&amp; IF(Audit!C753=10,Audit!V753,"")</f>
        <v>#N/A</v>
      </c>
      <c r="AM1988" s="50" t="e">
        <f>VLOOKUP(Audit!C753,$V$13:$AE$22,3,FALSE)&amp; IF(Audit!C753=10,Audit!W753,"")</f>
        <v>#N/A</v>
      </c>
      <c r="AN1988" s="47" t="e">
        <f t="shared" ref="AN1988:AN2000" si="950">IF(AL1988="","",COUNTIF(AL1988," •*") + COUNTIF(AI1988," •*"))</f>
        <v>#N/A</v>
      </c>
      <c r="AO1988" s="50" t="e">
        <f>VLOOKUP(Audit!D753,$V$3:$AE$12,4,FALSE) &amp;  Audit!T753 &amp; IF(Audit!D753=10,Audit!V753,"")</f>
        <v>#N/A</v>
      </c>
      <c r="AP1988" s="50" t="e">
        <f>VLOOKUP(Audit!D753,$V$13:$AE$22,4,FALSE)&amp; IF(Audit!D753=10,Audit!W753,"")</f>
        <v>#N/A</v>
      </c>
      <c r="AQ1988" s="47" t="e">
        <f t="shared" ref="AQ1988:AQ2000" si="951">IF(AO1988="","",COUNTIF(AI1988," •*")+COUNTIF(AL1988," •*")+COUNTIF(AO1988," •*"))</f>
        <v>#N/A</v>
      </c>
      <c r="AR1988" s="50" t="e">
        <f>VLOOKUP(Audit!E753,$V$3:$AE$12,5,FALSE)&amp; IF(Audit!E753=10,Audit!V753,"")</f>
        <v>#N/A</v>
      </c>
      <c r="AS1988" s="50" t="e">
        <f>VLOOKUP(Audit!E753,$V$13:$AE$22,5,FALSE)&amp; IF(Audit!E753=10,Audit!W753,"")</f>
        <v>#N/A</v>
      </c>
      <c r="AT1988" s="47" t="e">
        <f t="shared" ref="AT1988:AT2000" si="952">IF(AR1988="","",COUNTIF(AI1988," •*")+COUNTIF(AL1988," •*")+COUNTIF(AO1988," •*")+COUNTIF(AR1988," •*"))</f>
        <v>#N/A</v>
      </c>
      <c r="AU1988" s="50" t="e">
        <f>VLOOKUP(Audit!F753,$V$3:$AE$12,6,FALSE)&amp; IF(Audit!F753=10,Audit!V753,"")</f>
        <v>#N/A</v>
      </c>
      <c r="AV1988" s="50" t="e">
        <f>VLOOKUP(Audit!F753,$V$13:$AE$22,6,FALSE)&amp; IF(Audit!F753=10,Audit!W753,"")</f>
        <v>#N/A</v>
      </c>
      <c r="AW1988" s="47" t="e">
        <f t="shared" ref="AW1988:AW2000" si="953">IF(AU1988="","",COUNTIF(AI1988," •*")+COUNTIF(AL1988," •*")+COUNTIF(AO1988," •*")+COUNTIF(AR1988," •*")+COUNTIF(AU1988," •*"))</f>
        <v>#N/A</v>
      </c>
      <c r="AX1988" s="50" t="e">
        <f>VLOOKUP(Audit!G753,$V$3:$AE$12,7,FALSE)&amp; IF(Audit!G753=10,Audit!V753,"")</f>
        <v>#N/A</v>
      </c>
      <c r="AY1988" s="50" t="e">
        <f>VLOOKUP(Audit!G753,$V$13:$AE$22,7,FALSE) &amp; IF(Audit!G753=10,Audit!W753,"")</f>
        <v>#N/A</v>
      </c>
      <c r="AZ1988" s="47" t="e">
        <f t="shared" ref="AZ1988:AZ2000" si="954">IF(AX1988="","",COUNTIF(AI1988," •*")+COUNTIF(AL1988," •*")+COUNTIF(AO1988," •*")+COUNTIF(AR1988," •*")+COUNTIF(AU1988," •*")+COUNTIF(AX1988," •*"))</f>
        <v>#N/A</v>
      </c>
      <c r="BA1988" s="50" t="e">
        <f>VLOOKUP(Audit!H753,$V$3:$AE$12,8,FALSE)&amp; Audit!U753 &amp; IF(Audit!H753=10,Audit!V753,"")</f>
        <v>#N/A</v>
      </c>
      <c r="BB1988" s="50" t="e">
        <f>VLOOKUP(Audit!H753,$V$13:$AE$22,8,FALSE) &amp; IF(Audit!H753=10,Audit!W753,"")</f>
        <v>#N/A</v>
      </c>
      <c r="BC1988" s="47" t="e">
        <f t="shared" ref="BC1988:BC2000" si="955">IF(BA1988="","",COUNTIF(AI1988," •*")+COUNTIF(AL1988," •*")+COUNTIF(AO1988," •*")+COUNTIF(AR1988," •*")+COUNTIF(AU1988," •*")+COUNTIF(AX1988," •*")+COUNTIF(BA1988," •*"))</f>
        <v>#N/A</v>
      </c>
      <c r="BD1988" s="50" t="e">
        <f>VLOOKUP(Audit!I753,$V$3:$AE$12,9,FALSE)&amp; IF(Audit!I753=10,Audit!V753,"")</f>
        <v>#N/A</v>
      </c>
      <c r="BE1988" s="50" t="e">
        <f>VLOOKUP(Audit!I753,$V$13:$AE$22,9,FALSE) &amp; IF(Audit!I753=10,Audit!W753,"") &amp; IF(Audit!I753&lt;&gt;1,U1988,"")</f>
        <v>#N/A</v>
      </c>
      <c r="BF1988" s="47" t="e">
        <f t="shared" ref="BF1988:BF2000" si="956">IF(BD1988="","",COUNTIF(AI1988," •*")+COUNTIF(AL1988," •*")+COUNTIF(AO1988," •*")+COUNTIF(AR1988," •*")+COUNTIF(AU1988," •*")+COUNTIF(AX1988," •*")+COUNTIF(BA1988," •*")+COUNTIF(BD1988," •*"))</f>
        <v>#N/A</v>
      </c>
      <c r="BG1988" s="50" t="e">
        <f>VLOOKUP(Audit!J753,$V$3:$AE$12,10,FALSE) &amp; Audit!S753 &amp; IF(Audit!J753=10,Audit!V753,"")</f>
        <v>#N/A</v>
      </c>
      <c r="BH1988" s="50" t="e">
        <f>VLOOKUP(Audit!J753,$V$13:$AE$22,10,FALSE) &amp; IF(Audit!J753=10,Audit!W753,"") &amp; IF(Audit!J753&lt;&gt;1,U1988,"")</f>
        <v>#N/A</v>
      </c>
      <c r="BI1988" s="47" t="e">
        <f t="shared" ref="BI1988:BI2000" si="957">IF(BG1988="","",COUNTIF(AI1988," •*")+COUNTIF(AL1988," •*")+COUNTIF(AO1988," •*")+COUNTIF(AR1988," •*")+COUNTIF(AU1988," •*")+COUNTIF(AX1988," •*")+COUNTIF(BA1988," •*")+COUNTIF(BD1988," •*")+COUNTIF(BG1988," •*"))</f>
        <v>#N/A</v>
      </c>
      <c r="BJ1988" s="48" t="str">
        <f t="shared" ref="BJ1988:BJ2000" si="958">IFERROR(INDEX(AI1988:BH1988,MATCH(1,AK1988:BI1988,0)),"")</f>
        <v/>
      </c>
      <c r="BK1988" s="48" t="str">
        <f t="shared" ref="BK1988:BK2000" si="959">IFERROR(INDEX(AJ1988:BH1988,MATCH(1,AK1988:BI1988,0)),"")</f>
        <v/>
      </c>
      <c r="BL1988" s="48" t="str">
        <f t="shared" ref="BL1988:BL2000" si="960">IFERROR(INDEX(AI1988:BH1988,MATCH(2,AK1988:BI1988,0)),"")</f>
        <v/>
      </c>
      <c r="BM1988" s="48" t="str">
        <f t="shared" ref="BM1988:BM2000" si="961">IFERROR(INDEX(AJ1988:BH1988,MATCH(2,AK1988:BI1988,0)),"")</f>
        <v/>
      </c>
      <c r="BN1988" s="48" t="str">
        <f t="shared" ref="BN1988:BN2000" si="962">IFERROR(INDEX(AI1988:BH1988,MATCH(3,AK1988:BI1988,0)),"")</f>
        <v/>
      </c>
      <c r="BO1988" s="48" t="str">
        <f t="shared" ref="BO1988:BO2000" si="963">IFERROR(INDEX(AJ1988:BH1988,MATCH(3,AK1988:BI1988,0)),"")</f>
        <v/>
      </c>
      <c r="BP1988" s="48" t="str">
        <f t="shared" ref="BP1988:BP2000" si="964">IFERROR(INDEX(AI1988:BH1988,MATCH(4,AK1988:BI1988,0)),"")</f>
        <v/>
      </c>
      <c r="BQ1988" s="48" t="str">
        <f t="shared" ref="BQ1988:BQ2000" si="965">IFERROR(INDEX(AJ1988:BH1988,MATCH(4,AK1988:BI1988,0)),"")</f>
        <v/>
      </c>
      <c r="BR1988" s="48" t="str">
        <f t="shared" ref="BR1988:BR2000" si="966">IFERROR(INDEX(AI1988:BH1988,MATCH(5,AK1988:BI1988,0)),"")</f>
        <v/>
      </c>
      <c r="BS1988" s="48" t="str">
        <f t="shared" ref="BS1988:BS2000" si="967">IFERROR(INDEX(AJ1988:BH1988,MATCH(5,AK1988:BI1988,0)),"")</f>
        <v/>
      </c>
      <c r="BT1988" s="48" t="str">
        <f t="shared" ref="BT1988:BT2000" si="968">IFERROR(INDEX(AI1988:BH1988,MATCH(6,AK1988:BI1988,0)),"")</f>
        <v/>
      </c>
      <c r="BU1988" s="48" t="str">
        <f t="shared" ref="BU1988:BU2000" si="969">IFERROR(INDEX(AJ1988:BH1988,MATCH(6,AK1988:BI1988,0)),"")</f>
        <v/>
      </c>
    </row>
    <row r="1989" spans="1:73">
      <c r="A1989" s="10">
        <f>Audit!A754</f>
        <v>0</v>
      </c>
      <c r="B1989" s="10" t="e">
        <f t="shared" si="940"/>
        <v>#N/A</v>
      </c>
      <c r="C1989" s="17" t="e">
        <f>VLOOKUP(Audit!B754,$V$3:$AE$12,2,FALSE) &amp; VLOOKUP(Audit!B754,$V$13:$AE$22,2,FALSE)&amp; IF(Audit!B754=10,Audit!V754&amp;Audit!W754,"")</f>
        <v>#N/A</v>
      </c>
      <c r="D1989" s="17" t="e">
        <f>VLOOKUP(Audit!C754,$V$3:$AE$12,3,FALSE) &amp; VLOOKUP(Audit!C754,$V$13:$AE$22,3,FALSE) &amp;IF(Audit!C754=10,Audit!V754&amp;Audit!W754,"")</f>
        <v>#N/A</v>
      </c>
      <c r="E1989" s="17" t="e">
        <f>VLOOKUP(Audit!D754,$V$3:$AE$12,4,FALSE)&amp; Audit!T754 &amp; VLOOKUP(Audit!D754,$V$13:$AE$22,4,FALSE)&amp; IF(Audit!D754=10,Audit!V754&amp;Audit!W754,"")</f>
        <v>#N/A</v>
      </c>
      <c r="F1989" s="17" t="e">
        <f>VLOOKUP(Audit!E754,$V$3:$AE$12,5,FALSE) &amp; VLOOKUP(Audit!E754,$V$13:$AE$22,5,FALSE)&amp; IF(Audit!E754=10,Audit!V754&amp;Audit!W754,"")</f>
        <v>#N/A</v>
      </c>
      <c r="G1989" s="17" t="e">
        <f>VLOOKUP(Audit!F754,$V$3:$AE$12,6,FALSE) &amp; VLOOKUP(Audit!F754,$V$13:$AE$22,6,FALSE)&amp; IF(Audit!F754=10,Audit!V754&amp;Audit!W754,"")</f>
        <v>#N/A</v>
      </c>
      <c r="H1989" s="17" t="e">
        <f>VLOOKUP(Audit!G754,$V$3:$AE$12,7,FALSE) &amp; VLOOKUP(Audit!G754,$V$13:$AE$22,7,FALSE)&amp;IF(Audit!G754=10,Audit!V754&amp;Audit!W754,"")</f>
        <v>#N/A</v>
      </c>
      <c r="I1989" s="17" t="e">
        <f>VLOOKUP(Audit!H754,$V$3:$AE$12,8,FALSE) &amp; Audit!U754 &amp; VLOOKUP(Audit!H754,$V$13:$AE$22,8,FALSE)&amp;IF(Audit!H754=10,Audit!V754&amp;Audit!W754,"")</f>
        <v>#N/A</v>
      </c>
      <c r="J1989" s="17" t="e">
        <f>VLOOKUP(Audit!I754,$V$3:$AE$12,9,FALSE) &amp; VLOOKUP(Audit!I754,$V$13:$AE$22,9,FALSE) &amp; IF(Audit!I754=10,Audit!V754&amp;Audit!W754,"") &amp; IF(Audit!I754&lt;&gt;1,U1989,"")</f>
        <v>#N/A</v>
      </c>
      <c r="K1989" s="17" t="e">
        <f>VLOOKUP(Audit!J754,$V$3:$AE$12,10,FALSE) &amp; Audit!S754 &amp; VLOOKUP(Audit!J754,$V$13:$AE$22,10,FALSE) &amp; IF(Audit!J754=10,Audit!V754&amp;Audit!W754,"") &amp; IF(Audit!J754&lt;&gt;1,U1989,"")</f>
        <v>#N/A</v>
      </c>
      <c r="L1989" s="10">
        <f>Audit!K754</f>
        <v>0</v>
      </c>
      <c r="M1989" s="10" t="e">
        <f t="shared" si="941"/>
        <v>#N/A</v>
      </c>
      <c r="N1989" s="10" t="e">
        <f t="shared" si="942"/>
        <v>#N/A</v>
      </c>
      <c r="O1989" s="10" t="e">
        <f t="shared" si="943"/>
        <v>#N/A</v>
      </c>
      <c r="P1989" s="10" t="e">
        <f t="shared" si="944"/>
        <v>#N/A</v>
      </c>
      <c r="Q1989" s="10" t="e">
        <f t="shared" si="945"/>
        <v>#N/A</v>
      </c>
      <c r="R1989" s="10" t="e">
        <f t="shared" si="946"/>
        <v>#N/A</v>
      </c>
      <c r="S1989" s="10" t="e">
        <f t="shared" si="947"/>
        <v>#N/A</v>
      </c>
      <c r="T1989" s="10" t="e">
        <f t="shared" si="948"/>
        <v>#N/A</v>
      </c>
      <c r="U1989" s="17" t="str">
        <f>IF(Audit!M754="","",VLOOKUP(Audit!M754,$W$26:$X$35,2,FALSE)) &amp; Audit!N754 &amp; IF(Audit!O754="","",IF(Audit!N754&lt;=1.4,VLOOKUP(Audit!O754,$W$38:X2034,2,FALSE),VLOOKUP(Audit!O754,$W$51:$X$61,2,FALSE))) &amp; IF(Audit!P754="","",VLOOKUP(Audit!P754,$Y$26:$Z$35,2,FALSE) &amp; Audit!Q754 &amp; IF(Audit!O754="","",IF(Audit!Q754&lt;=1.4,VLOOKUP(Audit!R754,$Y$38:$Z$48,2,FALSE),VLOOKUP(Audit!R754,$Y$51:$Z$61,2,FALSE))))</f>
        <v/>
      </c>
      <c r="V1989" s="21"/>
      <c r="AH1989" s="49">
        <f>Audit!A754</f>
        <v>0</v>
      </c>
      <c r="AI1989" s="50" t="e">
        <f>VLOOKUP(Audit!B754,$V$3:$AE$12,2,FALSE)&amp; IF(Audit!B754=10,Audit!V754,"")</f>
        <v>#N/A</v>
      </c>
      <c r="AJ1989" s="50" t="e">
        <f>VLOOKUP(Audit!B754,$V$13:$AE$22,2,FALSE)&amp; IF(Audit!B754=10,Audit!W754,"")</f>
        <v>#N/A</v>
      </c>
      <c r="AK1989" s="47" t="e">
        <f t="shared" si="949"/>
        <v>#N/A</v>
      </c>
      <c r="AL1989" s="50" t="e">
        <f>VLOOKUP(Audit!C754,$V$3:$AE$12,3,FALSE)&amp; IF(Audit!C754=10,Audit!V754,"")</f>
        <v>#N/A</v>
      </c>
      <c r="AM1989" s="50" t="e">
        <f>VLOOKUP(Audit!C754,$V$13:$AE$22,3,FALSE)&amp; IF(Audit!C754=10,Audit!W754,"")</f>
        <v>#N/A</v>
      </c>
      <c r="AN1989" s="47" t="e">
        <f t="shared" si="950"/>
        <v>#N/A</v>
      </c>
      <c r="AO1989" s="50" t="e">
        <f>VLOOKUP(Audit!D754,$V$3:$AE$12,4,FALSE) &amp;  Audit!T754 &amp; IF(Audit!D754=10,Audit!V754,"")</f>
        <v>#N/A</v>
      </c>
      <c r="AP1989" s="50" t="e">
        <f>VLOOKUP(Audit!D754,$V$13:$AE$22,4,FALSE)&amp; IF(Audit!D754=10,Audit!W754,"")</f>
        <v>#N/A</v>
      </c>
      <c r="AQ1989" s="47" t="e">
        <f t="shared" si="951"/>
        <v>#N/A</v>
      </c>
      <c r="AR1989" s="50" t="e">
        <f>VLOOKUP(Audit!E754,$V$3:$AE$12,5,FALSE)&amp; IF(Audit!E754=10,Audit!V754,"")</f>
        <v>#N/A</v>
      </c>
      <c r="AS1989" s="50" t="e">
        <f>VLOOKUP(Audit!E754,$V$13:$AE$22,5,FALSE)&amp; IF(Audit!E754=10,Audit!W754,"")</f>
        <v>#N/A</v>
      </c>
      <c r="AT1989" s="47" t="e">
        <f t="shared" si="952"/>
        <v>#N/A</v>
      </c>
      <c r="AU1989" s="50" t="e">
        <f>VLOOKUP(Audit!F754,$V$3:$AE$12,6,FALSE)&amp; IF(Audit!F754=10,Audit!V754,"")</f>
        <v>#N/A</v>
      </c>
      <c r="AV1989" s="50" t="e">
        <f>VLOOKUP(Audit!F754,$V$13:$AE$22,6,FALSE)&amp; IF(Audit!F754=10,Audit!W754,"")</f>
        <v>#N/A</v>
      </c>
      <c r="AW1989" s="47" t="e">
        <f t="shared" si="953"/>
        <v>#N/A</v>
      </c>
      <c r="AX1989" s="50" t="e">
        <f>VLOOKUP(Audit!G754,$V$3:$AE$12,7,FALSE)&amp; IF(Audit!G754=10,Audit!V754,"")</f>
        <v>#N/A</v>
      </c>
      <c r="AY1989" s="50" t="e">
        <f>VLOOKUP(Audit!G754,$V$13:$AE$22,7,FALSE) &amp; IF(Audit!G754=10,Audit!W754,"")</f>
        <v>#N/A</v>
      </c>
      <c r="AZ1989" s="47" t="e">
        <f t="shared" si="954"/>
        <v>#N/A</v>
      </c>
      <c r="BA1989" s="50" t="e">
        <f>VLOOKUP(Audit!H754,$V$3:$AE$12,8,FALSE)&amp; Audit!U754 &amp; IF(Audit!H754=10,Audit!V754,"")</f>
        <v>#N/A</v>
      </c>
      <c r="BB1989" s="50" t="e">
        <f>VLOOKUP(Audit!H754,$V$13:$AE$22,8,FALSE) &amp; IF(Audit!H754=10,Audit!W754,"")</f>
        <v>#N/A</v>
      </c>
      <c r="BC1989" s="47" t="e">
        <f t="shared" si="955"/>
        <v>#N/A</v>
      </c>
      <c r="BD1989" s="50" t="e">
        <f>VLOOKUP(Audit!I754,$V$3:$AE$12,9,FALSE)&amp; IF(Audit!I754=10,Audit!V754,"")</f>
        <v>#N/A</v>
      </c>
      <c r="BE1989" s="50" t="e">
        <f>VLOOKUP(Audit!I754,$V$13:$AE$22,9,FALSE) &amp; IF(Audit!I754=10,Audit!W754,"") &amp; IF(Audit!I754&lt;&gt;1,U1989,"")</f>
        <v>#N/A</v>
      </c>
      <c r="BF1989" s="47" t="e">
        <f t="shared" si="956"/>
        <v>#N/A</v>
      </c>
      <c r="BG1989" s="50" t="e">
        <f>VLOOKUP(Audit!J754,$V$3:$AE$12,10,FALSE) &amp; Audit!S754 &amp; IF(Audit!J754=10,Audit!V754,"")</f>
        <v>#N/A</v>
      </c>
      <c r="BH1989" s="50" t="e">
        <f>VLOOKUP(Audit!J754,$V$13:$AE$22,10,FALSE) &amp; IF(Audit!J754=10,Audit!W754,"") &amp; IF(Audit!J754&lt;&gt;1,U1989,"")</f>
        <v>#N/A</v>
      </c>
      <c r="BI1989" s="47" t="e">
        <f t="shared" si="957"/>
        <v>#N/A</v>
      </c>
      <c r="BJ1989" s="48" t="str">
        <f t="shared" si="958"/>
        <v/>
      </c>
      <c r="BK1989" s="48" t="str">
        <f t="shared" si="959"/>
        <v/>
      </c>
      <c r="BL1989" s="48" t="str">
        <f t="shared" si="960"/>
        <v/>
      </c>
      <c r="BM1989" s="48" t="str">
        <f t="shared" si="961"/>
        <v/>
      </c>
      <c r="BN1989" s="48" t="str">
        <f t="shared" si="962"/>
        <v/>
      </c>
      <c r="BO1989" s="48" t="str">
        <f t="shared" si="963"/>
        <v/>
      </c>
      <c r="BP1989" s="48" t="str">
        <f t="shared" si="964"/>
        <v/>
      </c>
      <c r="BQ1989" s="48" t="str">
        <f t="shared" si="965"/>
        <v/>
      </c>
      <c r="BR1989" s="48" t="str">
        <f t="shared" si="966"/>
        <v/>
      </c>
      <c r="BS1989" s="48" t="str">
        <f t="shared" si="967"/>
        <v/>
      </c>
      <c r="BT1989" s="48" t="str">
        <f t="shared" si="968"/>
        <v/>
      </c>
      <c r="BU1989" s="48" t="str">
        <f t="shared" si="969"/>
        <v/>
      </c>
    </row>
    <row r="1990" spans="1:73">
      <c r="A1990" s="10">
        <f>Audit!A755</f>
        <v>0</v>
      </c>
      <c r="B1990" s="10" t="e">
        <f t="shared" si="940"/>
        <v>#N/A</v>
      </c>
      <c r="C1990" s="17" t="e">
        <f>VLOOKUP(Audit!B755,$V$3:$AE$12,2,FALSE) &amp; VLOOKUP(Audit!B755,$V$13:$AE$22,2,FALSE)&amp; IF(Audit!B755=10,Audit!V755&amp;Audit!W755,"")</f>
        <v>#N/A</v>
      </c>
      <c r="D1990" s="17" t="e">
        <f>VLOOKUP(Audit!C755,$V$3:$AE$12,3,FALSE) &amp; VLOOKUP(Audit!C755,$V$13:$AE$22,3,FALSE) &amp;IF(Audit!C755=10,Audit!V755&amp;Audit!W755,"")</f>
        <v>#N/A</v>
      </c>
      <c r="E1990" s="17" t="e">
        <f>VLOOKUP(Audit!D755,$V$3:$AE$12,4,FALSE)&amp; Audit!T755 &amp; VLOOKUP(Audit!D755,$V$13:$AE$22,4,FALSE)&amp; IF(Audit!D755=10,Audit!V755&amp;Audit!W755,"")</f>
        <v>#N/A</v>
      </c>
      <c r="F1990" s="17" t="e">
        <f>VLOOKUP(Audit!E755,$V$3:$AE$12,5,FALSE) &amp; VLOOKUP(Audit!E755,$V$13:$AE$22,5,FALSE)&amp; IF(Audit!E755=10,Audit!V755&amp;Audit!W755,"")</f>
        <v>#N/A</v>
      </c>
      <c r="G1990" s="17" t="e">
        <f>VLOOKUP(Audit!F755,$V$3:$AE$12,6,FALSE) &amp; VLOOKUP(Audit!F755,$V$13:$AE$22,6,FALSE)&amp; IF(Audit!F755=10,Audit!V755&amp;Audit!W755,"")</f>
        <v>#N/A</v>
      </c>
      <c r="H1990" s="17" t="e">
        <f>VLOOKUP(Audit!G755,$V$3:$AE$12,7,FALSE) &amp; VLOOKUP(Audit!G755,$V$13:$AE$22,7,FALSE)&amp;IF(Audit!G755=10,Audit!V755&amp;Audit!W755,"")</f>
        <v>#N/A</v>
      </c>
      <c r="I1990" s="17" t="e">
        <f>VLOOKUP(Audit!H755,$V$3:$AE$12,8,FALSE) &amp; Audit!U755 &amp; VLOOKUP(Audit!H755,$V$13:$AE$22,8,FALSE)&amp;IF(Audit!H755=10,Audit!V755&amp;Audit!W755,"")</f>
        <v>#N/A</v>
      </c>
      <c r="J1990" s="17" t="e">
        <f>VLOOKUP(Audit!I755,$V$3:$AE$12,9,FALSE) &amp; VLOOKUP(Audit!I755,$V$13:$AE$22,9,FALSE) &amp; IF(Audit!I755=10,Audit!V755&amp;Audit!W755,"") &amp; IF(Audit!I755&lt;&gt;1,U1990,"")</f>
        <v>#N/A</v>
      </c>
      <c r="K1990" s="17" t="e">
        <f>VLOOKUP(Audit!J755,$V$3:$AE$12,10,FALSE) &amp; Audit!S755 &amp; VLOOKUP(Audit!J755,$V$13:$AE$22,10,FALSE) &amp; IF(Audit!J755=10,Audit!V755&amp;Audit!W755,"") &amp; IF(Audit!J755&lt;&gt;1,U1990,"")</f>
        <v>#N/A</v>
      </c>
      <c r="L1990" s="10">
        <f>Audit!K755</f>
        <v>0</v>
      </c>
      <c r="M1990" s="10" t="e">
        <f t="shared" si="941"/>
        <v>#N/A</v>
      </c>
      <c r="N1990" s="10" t="e">
        <f t="shared" si="942"/>
        <v>#N/A</v>
      </c>
      <c r="O1990" s="10" t="e">
        <f t="shared" si="943"/>
        <v>#N/A</v>
      </c>
      <c r="P1990" s="10" t="e">
        <f t="shared" si="944"/>
        <v>#N/A</v>
      </c>
      <c r="Q1990" s="10" t="e">
        <f t="shared" si="945"/>
        <v>#N/A</v>
      </c>
      <c r="R1990" s="10" t="e">
        <f t="shared" si="946"/>
        <v>#N/A</v>
      </c>
      <c r="S1990" s="10" t="e">
        <f t="shared" si="947"/>
        <v>#N/A</v>
      </c>
      <c r="T1990" s="10" t="e">
        <f t="shared" si="948"/>
        <v>#N/A</v>
      </c>
      <c r="U1990" s="17" t="str">
        <f>IF(Audit!M755="","",VLOOKUP(Audit!M755,$W$26:$X$35,2,FALSE)) &amp; Audit!N755 &amp; IF(Audit!O755="","",IF(Audit!N755&lt;=1.4,VLOOKUP(Audit!O755,$W$38:X2035,2,FALSE),VLOOKUP(Audit!O755,$W$51:$X$61,2,FALSE))) &amp; IF(Audit!P755="","",VLOOKUP(Audit!P755,$Y$26:$Z$35,2,FALSE) &amp; Audit!Q755 &amp; IF(Audit!O755="","",IF(Audit!Q755&lt;=1.4,VLOOKUP(Audit!R755,$Y$38:$Z$48,2,FALSE),VLOOKUP(Audit!R755,$Y$51:$Z$61,2,FALSE))))</f>
        <v/>
      </c>
      <c r="V1990" s="21"/>
      <c r="AH1990" s="49">
        <f>Audit!A755</f>
        <v>0</v>
      </c>
      <c r="AI1990" s="50" t="e">
        <f>VLOOKUP(Audit!B755,$V$3:$AE$12,2,FALSE)&amp; IF(Audit!B755=10,Audit!V755,"")</f>
        <v>#N/A</v>
      </c>
      <c r="AJ1990" s="50" t="e">
        <f>VLOOKUP(Audit!B755,$V$13:$AE$22,2,FALSE)&amp; IF(Audit!B755=10,Audit!W755,"")</f>
        <v>#N/A</v>
      </c>
      <c r="AK1990" s="47" t="e">
        <f t="shared" si="949"/>
        <v>#N/A</v>
      </c>
      <c r="AL1990" s="50" t="e">
        <f>VLOOKUP(Audit!C755,$V$3:$AE$12,3,FALSE)&amp; IF(Audit!C755=10,Audit!V755,"")</f>
        <v>#N/A</v>
      </c>
      <c r="AM1990" s="50" t="e">
        <f>VLOOKUP(Audit!C755,$V$13:$AE$22,3,FALSE)&amp; IF(Audit!C755=10,Audit!W755,"")</f>
        <v>#N/A</v>
      </c>
      <c r="AN1990" s="47" t="e">
        <f t="shared" si="950"/>
        <v>#N/A</v>
      </c>
      <c r="AO1990" s="50" t="e">
        <f>VLOOKUP(Audit!D755,$V$3:$AE$12,4,FALSE) &amp;  Audit!T755 &amp; IF(Audit!D755=10,Audit!V755,"")</f>
        <v>#N/A</v>
      </c>
      <c r="AP1990" s="50" t="e">
        <f>VLOOKUP(Audit!D755,$V$13:$AE$22,4,FALSE)&amp; IF(Audit!D755=10,Audit!W755,"")</f>
        <v>#N/A</v>
      </c>
      <c r="AQ1990" s="47" t="e">
        <f t="shared" si="951"/>
        <v>#N/A</v>
      </c>
      <c r="AR1990" s="50" t="e">
        <f>VLOOKUP(Audit!E755,$V$3:$AE$12,5,FALSE)&amp; IF(Audit!E755=10,Audit!V755,"")</f>
        <v>#N/A</v>
      </c>
      <c r="AS1990" s="50" t="e">
        <f>VLOOKUP(Audit!E755,$V$13:$AE$22,5,FALSE)&amp; IF(Audit!E755=10,Audit!W755,"")</f>
        <v>#N/A</v>
      </c>
      <c r="AT1990" s="47" t="e">
        <f t="shared" si="952"/>
        <v>#N/A</v>
      </c>
      <c r="AU1990" s="50" t="e">
        <f>VLOOKUP(Audit!F755,$V$3:$AE$12,6,FALSE)&amp; IF(Audit!F755=10,Audit!V755,"")</f>
        <v>#N/A</v>
      </c>
      <c r="AV1990" s="50" t="e">
        <f>VLOOKUP(Audit!F755,$V$13:$AE$22,6,FALSE)&amp; IF(Audit!F755=10,Audit!W755,"")</f>
        <v>#N/A</v>
      </c>
      <c r="AW1990" s="47" t="e">
        <f t="shared" si="953"/>
        <v>#N/A</v>
      </c>
      <c r="AX1990" s="50" t="e">
        <f>VLOOKUP(Audit!G755,$V$3:$AE$12,7,FALSE)&amp; IF(Audit!G755=10,Audit!V755,"")</f>
        <v>#N/A</v>
      </c>
      <c r="AY1990" s="50" t="e">
        <f>VLOOKUP(Audit!G755,$V$13:$AE$22,7,FALSE) &amp; IF(Audit!G755=10,Audit!W755,"")</f>
        <v>#N/A</v>
      </c>
      <c r="AZ1990" s="47" t="e">
        <f t="shared" si="954"/>
        <v>#N/A</v>
      </c>
      <c r="BA1990" s="50" t="e">
        <f>VLOOKUP(Audit!H755,$V$3:$AE$12,8,FALSE)&amp; Audit!U755 &amp; IF(Audit!H755=10,Audit!V755,"")</f>
        <v>#N/A</v>
      </c>
      <c r="BB1990" s="50" t="e">
        <f>VLOOKUP(Audit!H755,$V$13:$AE$22,8,FALSE) &amp; IF(Audit!H755=10,Audit!W755,"")</f>
        <v>#N/A</v>
      </c>
      <c r="BC1990" s="47" t="e">
        <f t="shared" si="955"/>
        <v>#N/A</v>
      </c>
      <c r="BD1990" s="50" t="e">
        <f>VLOOKUP(Audit!I755,$V$3:$AE$12,9,FALSE)&amp; IF(Audit!I755=10,Audit!V755,"")</f>
        <v>#N/A</v>
      </c>
      <c r="BE1990" s="50" t="e">
        <f>VLOOKUP(Audit!I755,$V$13:$AE$22,9,FALSE) &amp; IF(Audit!I755=10,Audit!W755,"") &amp; IF(Audit!I755&lt;&gt;1,U1990,"")</f>
        <v>#N/A</v>
      </c>
      <c r="BF1990" s="47" t="e">
        <f t="shared" si="956"/>
        <v>#N/A</v>
      </c>
      <c r="BG1990" s="50" t="e">
        <f>VLOOKUP(Audit!J755,$V$3:$AE$12,10,FALSE) &amp; Audit!S755 &amp; IF(Audit!J755=10,Audit!V755,"")</f>
        <v>#N/A</v>
      </c>
      <c r="BH1990" s="50" t="e">
        <f>VLOOKUP(Audit!J755,$V$13:$AE$22,10,FALSE) &amp; IF(Audit!J755=10,Audit!W755,"") &amp; IF(Audit!J755&lt;&gt;1,U1990,"")</f>
        <v>#N/A</v>
      </c>
      <c r="BI1990" s="47" t="e">
        <f t="shared" si="957"/>
        <v>#N/A</v>
      </c>
      <c r="BJ1990" s="48" t="str">
        <f t="shared" si="958"/>
        <v/>
      </c>
      <c r="BK1990" s="48" t="str">
        <f t="shared" si="959"/>
        <v/>
      </c>
      <c r="BL1990" s="48" t="str">
        <f t="shared" si="960"/>
        <v/>
      </c>
      <c r="BM1990" s="48" t="str">
        <f t="shared" si="961"/>
        <v/>
      </c>
      <c r="BN1990" s="48" t="str">
        <f t="shared" si="962"/>
        <v/>
      </c>
      <c r="BO1990" s="48" t="str">
        <f t="shared" si="963"/>
        <v/>
      </c>
      <c r="BP1990" s="48" t="str">
        <f t="shared" si="964"/>
        <v/>
      </c>
      <c r="BQ1990" s="48" t="str">
        <f t="shared" si="965"/>
        <v/>
      </c>
      <c r="BR1990" s="48" t="str">
        <f t="shared" si="966"/>
        <v/>
      </c>
      <c r="BS1990" s="48" t="str">
        <f t="shared" si="967"/>
        <v/>
      </c>
      <c r="BT1990" s="48" t="str">
        <f t="shared" si="968"/>
        <v/>
      </c>
      <c r="BU1990" s="48" t="str">
        <f t="shared" si="969"/>
        <v/>
      </c>
    </row>
    <row r="1991" spans="1:73">
      <c r="A1991" s="10">
        <f>Audit!A756</f>
        <v>0</v>
      </c>
      <c r="B1991" s="10" t="e">
        <f t="shared" si="940"/>
        <v>#N/A</v>
      </c>
      <c r="C1991" s="17" t="e">
        <f>VLOOKUP(Audit!B756,$V$3:$AE$12,2,FALSE) &amp; VLOOKUP(Audit!B756,$V$13:$AE$22,2,FALSE)&amp; IF(Audit!B756=10,Audit!V756&amp;Audit!W756,"")</f>
        <v>#N/A</v>
      </c>
      <c r="D1991" s="17" t="e">
        <f>VLOOKUP(Audit!C756,$V$3:$AE$12,3,FALSE) &amp; VLOOKUP(Audit!C756,$V$13:$AE$22,3,FALSE) &amp;IF(Audit!C756=10,Audit!V756&amp;Audit!W756,"")</f>
        <v>#N/A</v>
      </c>
      <c r="E1991" s="17" t="e">
        <f>VLOOKUP(Audit!D756,$V$3:$AE$12,4,FALSE)&amp; Audit!T756 &amp; VLOOKUP(Audit!D756,$V$13:$AE$22,4,FALSE)&amp; IF(Audit!D756=10,Audit!V756&amp;Audit!W756,"")</f>
        <v>#N/A</v>
      </c>
      <c r="F1991" s="17" t="e">
        <f>VLOOKUP(Audit!E756,$V$3:$AE$12,5,FALSE) &amp; VLOOKUP(Audit!E756,$V$13:$AE$22,5,FALSE)&amp; IF(Audit!E756=10,Audit!V756&amp;Audit!W756,"")</f>
        <v>#N/A</v>
      </c>
      <c r="G1991" s="17" t="e">
        <f>VLOOKUP(Audit!F756,$V$3:$AE$12,6,FALSE) &amp; VLOOKUP(Audit!F756,$V$13:$AE$22,6,FALSE)&amp; IF(Audit!F756=10,Audit!V756&amp;Audit!W756,"")</f>
        <v>#N/A</v>
      </c>
      <c r="H1991" s="17" t="e">
        <f>VLOOKUP(Audit!G756,$V$3:$AE$12,7,FALSE) &amp; VLOOKUP(Audit!G756,$V$13:$AE$22,7,FALSE)&amp;IF(Audit!G756=10,Audit!V756&amp;Audit!W756,"")</f>
        <v>#N/A</v>
      </c>
      <c r="I1991" s="17" t="e">
        <f>VLOOKUP(Audit!H756,$V$3:$AE$12,8,FALSE) &amp; Audit!U756 &amp; VLOOKUP(Audit!H756,$V$13:$AE$22,8,FALSE)&amp;IF(Audit!H756=10,Audit!V756&amp;Audit!W756,"")</f>
        <v>#N/A</v>
      </c>
      <c r="J1991" s="17" t="e">
        <f>VLOOKUP(Audit!I756,$V$3:$AE$12,9,FALSE) &amp; VLOOKUP(Audit!I756,$V$13:$AE$22,9,FALSE) &amp; IF(Audit!I756=10,Audit!V756&amp;Audit!W756,"") &amp; IF(Audit!I756&lt;&gt;1,U1991,"")</f>
        <v>#N/A</v>
      </c>
      <c r="K1991" s="17" t="e">
        <f>VLOOKUP(Audit!J756,$V$3:$AE$12,10,FALSE) &amp; Audit!S756 &amp; VLOOKUP(Audit!J756,$V$13:$AE$22,10,FALSE) &amp; IF(Audit!J756=10,Audit!V756&amp;Audit!W756,"") &amp; IF(Audit!J756&lt;&gt;1,U1991,"")</f>
        <v>#N/A</v>
      </c>
      <c r="L1991" s="10">
        <f>Audit!K756</f>
        <v>0</v>
      </c>
      <c r="M1991" s="10" t="e">
        <f t="shared" si="941"/>
        <v>#N/A</v>
      </c>
      <c r="N1991" s="10" t="e">
        <f t="shared" si="942"/>
        <v>#N/A</v>
      </c>
      <c r="O1991" s="10" t="e">
        <f t="shared" si="943"/>
        <v>#N/A</v>
      </c>
      <c r="P1991" s="10" t="e">
        <f t="shared" si="944"/>
        <v>#N/A</v>
      </c>
      <c r="Q1991" s="10" t="e">
        <f t="shared" si="945"/>
        <v>#N/A</v>
      </c>
      <c r="R1991" s="10" t="e">
        <f t="shared" si="946"/>
        <v>#N/A</v>
      </c>
      <c r="S1991" s="10" t="e">
        <f t="shared" si="947"/>
        <v>#N/A</v>
      </c>
      <c r="T1991" s="10" t="e">
        <f t="shared" si="948"/>
        <v>#N/A</v>
      </c>
      <c r="U1991" s="17" t="str">
        <f>IF(Audit!M756="","",VLOOKUP(Audit!M756,$W$26:$X$35,2,FALSE)) &amp; Audit!N756 &amp; IF(Audit!O756="","",IF(Audit!N756&lt;=1.4,VLOOKUP(Audit!O756,$W$38:X2036,2,FALSE),VLOOKUP(Audit!O756,$W$51:$X$61,2,FALSE))) &amp; IF(Audit!P756="","",VLOOKUP(Audit!P756,$Y$26:$Z$35,2,FALSE) &amp; Audit!Q756 &amp; IF(Audit!O756="","",IF(Audit!Q756&lt;=1.4,VLOOKUP(Audit!R756,$Y$38:$Z$48,2,FALSE),VLOOKUP(Audit!R756,$Y$51:$Z$61,2,FALSE))))</f>
        <v/>
      </c>
      <c r="V1991" s="21"/>
      <c r="AH1991" s="49">
        <f>Audit!A756</f>
        <v>0</v>
      </c>
      <c r="AI1991" s="50" t="e">
        <f>VLOOKUP(Audit!B756,$V$3:$AE$12,2,FALSE)&amp; IF(Audit!B756=10,Audit!V756,"")</f>
        <v>#N/A</v>
      </c>
      <c r="AJ1991" s="50" t="e">
        <f>VLOOKUP(Audit!B756,$V$13:$AE$22,2,FALSE)&amp; IF(Audit!B756=10,Audit!W756,"")</f>
        <v>#N/A</v>
      </c>
      <c r="AK1991" s="47" t="e">
        <f t="shared" si="949"/>
        <v>#N/A</v>
      </c>
      <c r="AL1991" s="50" t="e">
        <f>VLOOKUP(Audit!C756,$V$3:$AE$12,3,FALSE)&amp; IF(Audit!C756=10,Audit!V756,"")</f>
        <v>#N/A</v>
      </c>
      <c r="AM1991" s="50" t="e">
        <f>VLOOKUP(Audit!C756,$V$13:$AE$22,3,FALSE)&amp; IF(Audit!C756=10,Audit!W756,"")</f>
        <v>#N/A</v>
      </c>
      <c r="AN1991" s="47" t="e">
        <f t="shared" si="950"/>
        <v>#N/A</v>
      </c>
      <c r="AO1991" s="50" t="e">
        <f>VLOOKUP(Audit!D756,$V$3:$AE$12,4,FALSE) &amp;  Audit!T756 &amp; IF(Audit!D756=10,Audit!V756,"")</f>
        <v>#N/A</v>
      </c>
      <c r="AP1991" s="50" t="e">
        <f>VLOOKUP(Audit!D756,$V$13:$AE$22,4,FALSE)&amp; IF(Audit!D756=10,Audit!W756,"")</f>
        <v>#N/A</v>
      </c>
      <c r="AQ1991" s="47" t="e">
        <f t="shared" si="951"/>
        <v>#N/A</v>
      </c>
      <c r="AR1991" s="50" t="e">
        <f>VLOOKUP(Audit!E756,$V$3:$AE$12,5,FALSE)&amp; IF(Audit!E756=10,Audit!V756,"")</f>
        <v>#N/A</v>
      </c>
      <c r="AS1991" s="50" t="e">
        <f>VLOOKUP(Audit!E756,$V$13:$AE$22,5,FALSE)&amp; IF(Audit!E756=10,Audit!W756,"")</f>
        <v>#N/A</v>
      </c>
      <c r="AT1991" s="47" t="e">
        <f t="shared" si="952"/>
        <v>#N/A</v>
      </c>
      <c r="AU1991" s="50" t="e">
        <f>VLOOKUP(Audit!F756,$V$3:$AE$12,6,FALSE)&amp; IF(Audit!F756=10,Audit!V756,"")</f>
        <v>#N/A</v>
      </c>
      <c r="AV1991" s="50" t="e">
        <f>VLOOKUP(Audit!F756,$V$13:$AE$22,6,FALSE)&amp; IF(Audit!F756=10,Audit!W756,"")</f>
        <v>#N/A</v>
      </c>
      <c r="AW1991" s="47" t="e">
        <f t="shared" si="953"/>
        <v>#N/A</v>
      </c>
      <c r="AX1991" s="50" t="e">
        <f>VLOOKUP(Audit!G756,$V$3:$AE$12,7,FALSE)&amp; IF(Audit!G756=10,Audit!V756,"")</f>
        <v>#N/A</v>
      </c>
      <c r="AY1991" s="50" t="e">
        <f>VLOOKUP(Audit!G756,$V$13:$AE$22,7,FALSE) &amp; IF(Audit!G756=10,Audit!W756,"")</f>
        <v>#N/A</v>
      </c>
      <c r="AZ1991" s="47" t="e">
        <f t="shared" si="954"/>
        <v>#N/A</v>
      </c>
      <c r="BA1991" s="50" t="e">
        <f>VLOOKUP(Audit!H756,$V$3:$AE$12,8,FALSE)&amp; Audit!U756 &amp; IF(Audit!H756=10,Audit!V756,"")</f>
        <v>#N/A</v>
      </c>
      <c r="BB1991" s="50" t="e">
        <f>VLOOKUP(Audit!H756,$V$13:$AE$22,8,FALSE) &amp; IF(Audit!H756=10,Audit!W756,"")</f>
        <v>#N/A</v>
      </c>
      <c r="BC1991" s="47" t="e">
        <f t="shared" si="955"/>
        <v>#N/A</v>
      </c>
      <c r="BD1991" s="50" t="e">
        <f>VLOOKUP(Audit!I756,$V$3:$AE$12,9,FALSE)&amp; IF(Audit!I756=10,Audit!V756,"")</f>
        <v>#N/A</v>
      </c>
      <c r="BE1991" s="50" t="e">
        <f>VLOOKUP(Audit!I756,$V$13:$AE$22,9,FALSE) &amp; IF(Audit!I756=10,Audit!W756,"") &amp; IF(Audit!I756&lt;&gt;1,U1991,"")</f>
        <v>#N/A</v>
      </c>
      <c r="BF1991" s="47" t="e">
        <f t="shared" si="956"/>
        <v>#N/A</v>
      </c>
      <c r="BG1991" s="50" t="e">
        <f>VLOOKUP(Audit!J756,$V$3:$AE$12,10,FALSE) &amp; Audit!S756 &amp; IF(Audit!J756=10,Audit!V756,"")</f>
        <v>#N/A</v>
      </c>
      <c r="BH1991" s="50" t="e">
        <f>VLOOKUP(Audit!J756,$V$13:$AE$22,10,FALSE) &amp; IF(Audit!J756=10,Audit!W756,"") &amp; IF(Audit!J756&lt;&gt;1,U1991,"")</f>
        <v>#N/A</v>
      </c>
      <c r="BI1991" s="47" t="e">
        <f t="shared" si="957"/>
        <v>#N/A</v>
      </c>
      <c r="BJ1991" s="48" t="str">
        <f t="shared" si="958"/>
        <v/>
      </c>
      <c r="BK1991" s="48" t="str">
        <f t="shared" si="959"/>
        <v/>
      </c>
      <c r="BL1991" s="48" t="str">
        <f t="shared" si="960"/>
        <v/>
      </c>
      <c r="BM1991" s="48" t="str">
        <f t="shared" si="961"/>
        <v/>
      </c>
      <c r="BN1991" s="48" t="str">
        <f t="shared" si="962"/>
        <v/>
      </c>
      <c r="BO1991" s="48" t="str">
        <f t="shared" si="963"/>
        <v/>
      </c>
      <c r="BP1991" s="48" t="str">
        <f t="shared" si="964"/>
        <v/>
      </c>
      <c r="BQ1991" s="48" t="str">
        <f t="shared" si="965"/>
        <v/>
      </c>
      <c r="BR1991" s="48" t="str">
        <f t="shared" si="966"/>
        <v/>
      </c>
      <c r="BS1991" s="48" t="str">
        <f t="shared" si="967"/>
        <v/>
      </c>
      <c r="BT1991" s="48" t="str">
        <f t="shared" si="968"/>
        <v/>
      </c>
      <c r="BU1991" s="48" t="str">
        <f t="shared" si="969"/>
        <v/>
      </c>
    </row>
    <row r="1992" spans="1:73">
      <c r="A1992" s="10">
        <f>Audit!A757</f>
        <v>0</v>
      </c>
      <c r="B1992" s="10" t="e">
        <f t="shared" si="940"/>
        <v>#N/A</v>
      </c>
      <c r="C1992" s="17" t="e">
        <f>VLOOKUP(Audit!B757,$V$3:$AE$12,2,FALSE) &amp; VLOOKUP(Audit!B757,$V$13:$AE$22,2,FALSE)&amp; IF(Audit!B757=10,Audit!V757&amp;Audit!W757,"")</f>
        <v>#N/A</v>
      </c>
      <c r="D1992" s="17" t="e">
        <f>VLOOKUP(Audit!C757,$V$3:$AE$12,3,FALSE) &amp; VLOOKUP(Audit!C757,$V$13:$AE$22,3,FALSE) &amp;IF(Audit!C757=10,Audit!V757&amp;Audit!W757,"")</f>
        <v>#N/A</v>
      </c>
      <c r="E1992" s="17" t="e">
        <f>VLOOKUP(Audit!D757,$V$3:$AE$12,4,FALSE)&amp; Audit!T757 &amp; VLOOKUP(Audit!D757,$V$13:$AE$22,4,FALSE)&amp; IF(Audit!D757=10,Audit!V757&amp;Audit!W757,"")</f>
        <v>#N/A</v>
      </c>
      <c r="F1992" s="17" t="e">
        <f>VLOOKUP(Audit!E757,$V$3:$AE$12,5,FALSE) &amp; VLOOKUP(Audit!E757,$V$13:$AE$22,5,FALSE)&amp; IF(Audit!E757=10,Audit!V757&amp;Audit!W757,"")</f>
        <v>#N/A</v>
      </c>
      <c r="G1992" s="17" t="e">
        <f>VLOOKUP(Audit!F757,$V$3:$AE$12,6,FALSE) &amp; VLOOKUP(Audit!F757,$V$13:$AE$22,6,FALSE)&amp; IF(Audit!F757=10,Audit!V757&amp;Audit!W757,"")</f>
        <v>#N/A</v>
      </c>
      <c r="H1992" s="17" t="e">
        <f>VLOOKUP(Audit!G757,$V$3:$AE$12,7,FALSE) &amp; VLOOKUP(Audit!G757,$V$13:$AE$22,7,FALSE)&amp;IF(Audit!G757=10,Audit!V757&amp;Audit!W757,"")</f>
        <v>#N/A</v>
      </c>
      <c r="I1992" s="17" t="e">
        <f>VLOOKUP(Audit!H757,$V$3:$AE$12,8,FALSE) &amp; Audit!U757 &amp; VLOOKUP(Audit!H757,$V$13:$AE$22,8,FALSE)&amp;IF(Audit!H757=10,Audit!V757&amp;Audit!W757,"")</f>
        <v>#N/A</v>
      </c>
      <c r="J1992" s="17" t="e">
        <f>VLOOKUP(Audit!I757,$V$3:$AE$12,9,FALSE) &amp; VLOOKUP(Audit!I757,$V$13:$AE$22,9,FALSE) &amp; IF(Audit!I757=10,Audit!V757&amp;Audit!W757,"") &amp; IF(Audit!I757&lt;&gt;1,U1992,"")</f>
        <v>#N/A</v>
      </c>
      <c r="K1992" s="17" t="e">
        <f>VLOOKUP(Audit!J757,$V$3:$AE$12,10,FALSE) &amp; Audit!S757 &amp; VLOOKUP(Audit!J757,$V$13:$AE$22,10,FALSE) &amp; IF(Audit!J757=10,Audit!V757&amp;Audit!W757,"") &amp; IF(Audit!J757&lt;&gt;1,U1992,"")</f>
        <v>#N/A</v>
      </c>
      <c r="L1992" s="10">
        <f>Audit!K757</f>
        <v>0</v>
      </c>
      <c r="M1992" s="10" t="e">
        <f t="shared" si="941"/>
        <v>#N/A</v>
      </c>
      <c r="N1992" s="10" t="e">
        <f t="shared" si="942"/>
        <v>#N/A</v>
      </c>
      <c r="O1992" s="10" t="e">
        <f t="shared" si="943"/>
        <v>#N/A</v>
      </c>
      <c r="P1992" s="10" t="e">
        <f t="shared" si="944"/>
        <v>#N/A</v>
      </c>
      <c r="Q1992" s="10" t="e">
        <f t="shared" si="945"/>
        <v>#N/A</v>
      </c>
      <c r="R1992" s="10" t="e">
        <f t="shared" si="946"/>
        <v>#N/A</v>
      </c>
      <c r="S1992" s="10" t="e">
        <f t="shared" si="947"/>
        <v>#N/A</v>
      </c>
      <c r="T1992" s="10" t="e">
        <f t="shared" si="948"/>
        <v>#N/A</v>
      </c>
      <c r="U1992" s="17" t="str">
        <f>IF(Audit!M757="","",VLOOKUP(Audit!M757,$W$26:$X$35,2,FALSE)) &amp; Audit!N757 &amp; IF(Audit!O757="","",IF(Audit!N757&lt;=1.4,VLOOKUP(Audit!O757,$W$38:X2037,2,FALSE),VLOOKUP(Audit!O757,$W$51:$X$61,2,FALSE))) &amp; IF(Audit!P757="","",VLOOKUP(Audit!P757,$Y$26:$Z$35,2,FALSE) &amp; Audit!Q757 &amp; IF(Audit!O757="","",IF(Audit!Q757&lt;=1.4,VLOOKUP(Audit!R757,$Y$38:$Z$48,2,FALSE),VLOOKUP(Audit!R757,$Y$51:$Z$61,2,FALSE))))</f>
        <v/>
      </c>
      <c r="V1992" s="21"/>
      <c r="AH1992" s="49">
        <f>Audit!A757</f>
        <v>0</v>
      </c>
      <c r="AI1992" s="50" t="e">
        <f>VLOOKUP(Audit!B757,$V$3:$AE$12,2,FALSE)&amp; IF(Audit!B757=10,Audit!V757,"")</f>
        <v>#N/A</v>
      </c>
      <c r="AJ1992" s="50" t="e">
        <f>VLOOKUP(Audit!B757,$V$13:$AE$22,2,FALSE)&amp; IF(Audit!B757=10,Audit!W757,"")</f>
        <v>#N/A</v>
      </c>
      <c r="AK1992" s="47" t="e">
        <f t="shared" si="949"/>
        <v>#N/A</v>
      </c>
      <c r="AL1992" s="50" t="e">
        <f>VLOOKUP(Audit!C757,$V$3:$AE$12,3,FALSE)&amp; IF(Audit!C757=10,Audit!V757,"")</f>
        <v>#N/A</v>
      </c>
      <c r="AM1992" s="50" t="e">
        <f>VLOOKUP(Audit!C757,$V$13:$AE$22,3,FALSE)&amp; IF(Audit!C757=10,Audit!W757,"")</f>
        <v>#N/A</v>
      </c>
      <c r="AN1992" s="47" t="e">
        <f t="shared" si="950"/>
        <v>#N/A</v>
      </c>
      <c r="AO1992" s="50" t="e">
        <f>VLOOKUP(Audit!D757,$V$3:$AE$12,4,FALSE) &amp;  Audit!T757 &amp; IF(Audit!D757=10,Audit!V757,"")</f>
        <v>#N/A</v>
      </c>
      <c r="AP1992" s="50" t="e">
        <f>VLOOKUP(Audit!D757,$V$13:$AE$22,4,FALSE)&amp; IF(Audit!D757=10,Audit!W757,"")</f>
        <v>#N/A</v>
      </c>
      <c r="AQ1992" s="47" t="e">
        <f t="shared" si="951"/>
        <v>#N/A</v>
      </c>
      <c r="AR1992" s="50" t="e">
        <f>VLOOKUP(Audit!E757,$V$3:$AE$12,5,FALSE)&amp; IF(Audit!E757=10,Audit!V757,"")</f>
        <v>#N/A</v>
      </c>
      <c r="AS1992" s="50" t="e">
        <f>VLOOKUP(Audit!E757,$V$13:$AE$22,5,FALSE)&amp; IF(Audit!E757=10,Audit!W757,"")</f>
        <v>#N/A</v>
      </c>
      <c r="AT1992" s="47" t="e">
        <f t="shared" si="952"/>
        <v>#N/A</v>
      </c>
      <c r="AU1992" s="50" t="e">
        <f>VLOOKUP(Audit!F757,$V$3:$AE$12,6,FALSE)&amp; IF(Audit!F757=10,Audit!V757,"")</f>
        <v>#N/A</v>
      </c>
      <c r="AV1992" s="50" t="e">
        <f>VLOOKUP(Audit!F757,$V$13:$AE$22,6,FALSE)&amp; IF(Audit!F757=10,Audit!W757,"")</f>
        <v>#N/A</v>
      </c>
      <c r="AW1992" s="47" t="e">
        <f t="shared" si="953"/>
        <v>#N/A</v>
      </c>
      <c r="AX1992" s="50" t="e">
        <f>VLOOKUP(Audit!G757,$V$3:$AE$12,7,FALSE)&amp; IF(Audit!G757=10,Audit!V757,"")</f>
        <v>#N/A</v>
      </c>
      <c r="AY1992" s="50" t="e">
        <f>VLOOKUP(Audit!G757,$V$13:$AE$22,7,FALSE) &amp; IF(Audit!G757=10,Audit!W757,"")</f>
        <v>#N/A</v>
      </c>
      <c r="AZ1992" s="47" t="e">
        <f t="shared" si="954"/>
        <v>#N/A</v>
      </c>
      <c r="BA1992" s="50" t="e">
        <f>VLOOKUP(Audit!H757,$V$3:$AE$12,8,FALSE)&amp; Audit!U757 &amp; IF(Audit!H757=10,Audit!V757,"")</f>
        <v>#N/A</v>
      </c>
      <c r="BB1992" s="50" t="e">
        <f>VLOOKUP(Audit!H757,$V$13:$AE$22,8,FALSE) &amp; IF(Audit!H757=10,Audit!W757,"")</f>
        <v>#N/A</v>
      </c>
      <c r="BC1992" s="47" t="e">
        <f t="shared" si="955"/>
        <v>#N/A</v>
      </c>
      <c r="BD1992" s="50" t="e">
        <f>VLOOKUP(Audit!I757,$V$3:$AE$12,9,FALSE)&amp; IF(Audit!I757=10,Audit!V757,"")</f>
        <v>#N/A</v>
      </c>
      <c r="BE1992" s="50" t="e">
        <f>VLOOKUP(Audit!I757,$V$13:$AE$22,9,FALSE) &amp; IF(Audit!I757=10,Audit!W757,"") &amp; IF(Audit!I757&lt;&gt;1,U1992,"")</f>
        <v>#N/A</v>
      </c>
      <c r="BF1992" s="47" t="e">
        <f t="shared" si="956"/>
        <v>#N/A</v>
      </c>
      <c r="BG1992" s="50" t="e">
        <f>VLOOKUP(Audit!J757,$V$3:$AE$12,10,FALSE) &amp; Audit!S757 &amp; IF(Audit!J757=10,Audit!V757,"")</f>
        <v>#N/A</v>
      </c>
      <c r="BH1992" s="50" t="e">
        <f>VLOOKUP(Audit!J757,$V$13:$AE$22,10,FALSE) &amp; IF(Audit!J757=10,Audit!W757,"") &amp; IF(Audit!J757&lt;&gt;1,U1992,"")</f>
        <v>#N/A</v>
      </c>
      <c r="BI1992" s="47" t="e">
        <f t="shared" si="957"/>
        <v>#N/A</v>
      </c>
      <c r="BJ1992" s="48" t="str">
        <f t="shared" si="958"/>
        <v/>
      </c>
      <c r="BK1992" s="48" t="str">
        <f t="shared" si="959"/>
        <v/>
      </c>
      <c r="BL1992" s="48" t="str">
        <f t="shared" si="960"/>
        <v/>
      </c>
      <c r="BM1992" s="48" t="str">
        <f t="shared" si="961"/>
        <v/>
      </c>
      <c r="BN1992" s="48" t="str">
        <f t="shared" si="962"/>
        <v/>
      </c>
      <c r="BO1992" s="48" t="str">
        <f t="shared" si="963"/>
        <v/>
      </c>
      <c r="BP1992" s="48" t="str">
        <f t="shared" si="964"/>
        <v/>
      </c>
      <c r="BQ1992" s="48" t="str">
        <f t="shared" si="965"/>
        <v/>
      </c>
      <c r="BR1992" s="48" t="str">
        <f t="shared" si="966"/>
        <v/>
      </c>
      <c r="BS1992" s="48" t="str">
        <f t="shared" si="967"/>
        <v/>
      </c>
      <c r="BT1992" s="48" t="str">
        <f t="shared" si="968"/>
        <v/>
      </c>
      <c r="BU1992" s="48" t="str">
        <f t="shared" si="969"/>
        <v/>
      </c>
    </row>
    <row r="1993" spans="1:73">
      <c r="A1993" s="10">
        <f>Audit!A758</f>
        <v>0</v>
      </c>
      <c r="B1993" s="10" t="e">
        <f t="shared" si="940"/>
        <v>#N/A</v>
      </c>
      <c r="C1993" s="17" t="e">
        <f>VLOOKUP(Audit!B758,$V$3:$AE$12,2,FALSE) &amp; VLOOKUP(Audit!B758,$V$13:$AE$22,2,FALSE)&amp; IF(Audit!B758=10,Audit!V758&amp;Audit!W758,"")</f>
        <v>#N/A</v>
      </c>
      <c r="D1993" s="17" t="e">
        <f>VLOOKUP(Audit!C758,$V$3:$AE$12,3,FALSE) &amp; VLOOKUP(Audit!C758,$V$13:$AE$22,3,FALSE) &amp;IF(Audit!C758=10,Audit!V758&amp;Audit!W758,"")</f>
        <v>#N/A</v>
      </c>
      <c r="E1993" s="17" t="e">
        <f>VLOOKUP(Audit!D758,$V$3:$AE$12,4,FALSE)&amp; Audit!T758 &amp; VLOOKUP(Audit!D758,$V$13:$AE$22,4,FALSE)&amp; IF(Audit!D758=10,Audit!V758&amp;Audit!W758,"")</f>
        <v>#N/A</v>
      </c>
      <c r="F1993" s="17" t="e">
        <f>VLOOKUP(Audit!E758,$V$3:$AE$12,5,FALSE) &amp; VLOOKUP(Audit!E758,$V$13:$AE$22,5,FALSE)&amp; IF(Audit!E758=10,Audit!V758&amp;Audit!W758,"")</f>
        <v>#N/A</v>
      </c>
      <c r="G1993" s="17" t="e">
        <f>VLOOKUP(Audit!F758,$V$3:$AE$12,6,FALSE) &amp; VLOOKUP(Audit!F758,$V$13:$AE$22,6,FALSE)&amp; IF(Audit!F758=10,Audit!V758&amp;Audit!W758,"")</f>
        <v>#N/A</v>
      </c>
      <c r="H1993" s="17" t="e">
        <f>VLOOKUP(Audit!G758,$V$3:$AE$12,7,FALSE) &amp; VLOOKUP(Audit!G758,$V$13:$AE$22,7,FALSE)&amp;IF(Audit!G758=10,Audit!V758&amp;Audit!W758,"")</f>
        <v>#N/A</v>
      </c>
      <c r="I1993" s="17" t="e">
        <f>VLOOKUP(Audit!H758,$V$3:$AE$12,8,FALSE) &amp; Audit!U758 &amp; VLOOKUP(Audit!H758,$V$13:$AE$22,8,FALSE)&amp;IF(Audit!H758=10,Audit!V758&amp;Audit!W758,"")</f>
        <v>#N/A</v>
      </c>
      <c r="J1993" s="17" t="e">
        <f>VLOOKUP(Audit!I758,$V$3:$AE$12,9,FALSE) &amp; VLOOKUP(Audit!I758,$V$13:$AE$22,9,FALSE) &amp; IF(Audit!I758=10,Audit!V758&amp;Audit!W758,"") &amp; IF(Audit!I758&lt;&gt;1,U1993,"")</f>
        <v>#N/A</v>
      </c>
      <c r="K1993" s="17" t="e">
        <f>VLOOKUP(Audit!J758,$V$3:$AE$12,10,FALSE) &amp; Audit!S758 &amp; VLOOKUP(Audit!J758,$V$13:$AE$22,10,FALSE) &amp; IF(Audit!J758=10,Audit!V758&amp;Audit!W758,"") &amp; IF(Audit!J758&lt;&gt;1,U1993,"")</f>
        <v>#N/A</v>
      </c>
      <c r="L1993" s="10">
        <f>Audit!K758</f>
        <v>0</v>
      </c>
      <c r="M1993" s="10" t="e">
        <f t="shared" si="941"/>
        <v>#N/A</v>
      </c>
      <c r="N1993" s="10" t="e">
        <f t="shared" si="942"/>
        <v>#N/A</v>
      </c>
      <c r="O1993" s="10" t="e">
        <f t="shared" si="943"/>
        <v>#N/A</v>
      </c>
      <c r="P1993" s="10" t="e">
        <f t="shared" si="944"/>
        <v>#N/A</v>
      </c>
      <c r="Q1993" s="10" t="e">
        <f t="shared" si="945"/>
        <v>#N/A</v>
      </c>
      <c r="R1993" s="10" t="e">
        <f t="shared" si="946"/>
        <v>#N/A</v>
      </c>
      <c r="S1993" s="10" t="e">
        <f t="shared" si="947"/>
        <v>#N/A</v>
      </c>
      <c r="T1993" s="10" t="e">
        <f t="shared" si="948"/>
        <v>#N/A</v>
      </c>
      <c r="U1993" s="17" t="str">
        <f>IF(Audit!M758="","",VLOOKUP(Audit!M758,$W$26:$X$35,2,FALSE)) &amp; Audit!N758 &amp; IF(Audit!O758="","",IF(Audit!N758&lt;=1.4,VLOOKUP(Audit!O758,$W$38:X2038,2,FALSE),VLOOKUP(Audit!O758,$W$51:$X$61,2,FALSE))) &amp; IF(Audit!P758="","",VLOOKUP(Audit!P758,$Y$26:$Z$35,2,FALSE) &amp; Audit!Q758 &amp; IF(Audit!O758="","",IF(Audit!Q758&lt;=1.4,VLOOKUP(Audit!R758,$Y$38:$Z$48,2,FALSE),VLOOKUP(Audit!R758,$Y$51:$Z$61,2,FALSE))))</f>
        <v/>
      </c>
      <c r="V1993" s="21"/>
      <c r="AH1993" s="49">
        <f>Audit!A758</f>
        <v>0</v>
      </c>
      <c r="AI1993" s="50" t="e">
        <f>VLOOKUP(Audit!B758,$V$3:$AE$12,2,FALSE)&amp; IF(Audit!B758=10,Audit!V758,"")</f>
        <v>#N/A</v>
      </c>
      <c r="AJ1993" s="50" t="e">
        <f>VLOOKUP(Audit!B758,$V$13:$AE$22,2,FALSE)&amp; IF(Audit!B758=10,Audit!W758,"")</f>
        <v>#N/A</v>
      </c>
      <c r="AK1993" s="47" t="e">
        <f t="shared" si="949"/>
        <v>#N/A</v>
      </c>
      <c r="AL1993" s="50" t="e">
        <f>VLOOKUP(Audit!C758,$V$3:$AE$12,3,FALSE)&amp; IF(Audit!C758=10,Audit!V758,"")</f>
        <v>#N/A</v>
      </c>
      <c r="AM1993" s="50" t="e">
        <f>VLOOKUP(Audit!C758,$V$13:$AE$22,3,FALSE)&amp; IF(Audit!C758=10,Audit!W758,"")</f>
        <v>#N/A</v>
      </c>
      <c r="AN1993" s="47" t="e">
        <f t="shared" si="950"/>
        <v>#N/A</v>
      </c>
      <c r="AO1993" s="50" t="e">
        <f>VLOOKUP(Audit!D758,$V$3:$AE$12,4,FALSE) &amp;  Audit!T758 &amp; IF(Audit!D758=10,Audit!V758,"")</f>
        <v>#N/A</v>
      </c>
      <c r="AP1993" s="50" t="e">
        <f>VLOOKUP(Audit!D758,$V$13:$AE$22,4,FALSE)&amp; IF(Audit!D758=10,Audit!W758,"")</f>
        <v>#N/A</v>
      </c>
      <c r="AQ1993" s="47" t="e">
        <f t="shared" si="951"/>
        <v>#N/A</v>
      </c>
      <c r="AR1993" s="50" t="e">
        <f>VLOOKUP(Audit!E758,$V$3:$AE$12,5,FALSE)&amp; IF(Audit!E758=10,Audit!V758,"")</f>
        <v>#N/A</v>
      </c>
      <c r="AS1993" s="50" t="e">
        <f>VLOOKUP(Audit!E758,$V$13:$AE$22,5,FALSE)&amp; IF(Audit!E758=10,Audit!W758,"")</f>
        <v>#N/A</v>
      </c>
      <c r="AT1993" s="47" t="e">
        <f t="shared" si="952"/>
        <v>#N/A</v>
      </c>
      <c r="AU1993" s="50" t="e">
        <f>VLOOKUP(Audit!F758,$V$3:$AE$12,6,FALSE)&amp; IF(Audit!F758=10,Audit!V758,"")</f>
        <v>#N/A</v>
      </c>
      <c r="AV1993" s="50" t="e">
        <f>VLOOKUP(Audit!F758,$V$13:$AE$22,6,FALSE)&amp; IF(Audit!F758=10,Audit!W758,"")</f>
        <v>#N/A</v>
      </c>
      <c r="AW1993" s="47" t="e">
        <f t="shared" si="953"/>
        <v>#N/A</v>
      </c>
      <c r="AX1993" s="50" t="e">
        <f>VLOOKUP(Audit!G758,$V$3:$AE$12,7,FALSE)&amp; IF(Audit!G758=10,Audit!V758,"")</f>
        <v>#N/A</v>
      </c>
      <c r="AY1993" s="50" t="e">
        <f>VLOOKUP(Audit!G758,$V$13:$AE$22,7,FALSE) &amp; IF(Audit!G758=10,Audit!W758,"")</f>
        <v>#N/A</v>
      </c>
      <c r="AZ1993" s="47" t="e">
        <f t="shared" si="954"/>
        <v>#N/A</v>
      </c>
      <c r="BA1993" s="50" t="e">
        <f>VLOOKUP(Audit!H758,$V$3:$AE$12,8,FALSE)&amp; Audit!U758 &amp; IF(Audit!H758=10,Audit!V758,"")</f>
        <v>#N/A</v>
      </c>
      <c r="BB1993" s="50" t="e">
        <f>VLOOKUP(Audit!H758,$V$13:$AE$22,8,FALSE) &amp; IF(Audit!H758=10,Audit!W758,"")</f>
        <v>#N/A</v>
      </c>
      <c r="BC1993" s="47" t="e">
        <f t="shared" si="955"/>
        <v>#N/A</v>
      </c>
      <c r="BD1993" s="50" t="e">
        <f>VLOOKUP(Audit!I758,$V$3:$AE$12,9,FALSE)&amp; IF(Audit!I758=10,Audit!V758,"")</f>
        <v>#N/A</v>
      </c>
      <c r="BE1993" s="50" t="e">
        <f>VLOOKUP(Audit!I758,$V$13:$AE$22,9,FALSE) &amp; IF(Audit!I758=10,Audit!W758,"") &amp; IF(Audit!I758&lt;&gt;1,U1993,"")</f>
        <v>#N/A</v>
      </c>
      <c r="BF1993" s="47" t="e">
        <f t="shared" si="956"/>
        <v>#N/A</v>
      </c>
      <c r="BG1993" s="50" t="e">
        <f>VLOOKUP(Audit!J758,$V$3:$AE$12,10,FALSE) &amp; Audit!S758 &amp; IF(Audit!J758=10,Audit!V758,"")</f>
        <v>#N/A</v>
      </c>
      <c r="BH1993" s="50" t="e">
        <f>VLOOKUP(Audit!J758,$V$13:$AE$22,10,FALSE) &amp; IF(Audit!J758=10,Audit!W758,"") &amp; IF(Audit!J758&lt;&gt;1,U1993,"")</f>
        <v>#N/A</v>
      </c>
      <c r="BI1993" s="47" t="e">
        <f t="shared" si="957"/>
        <v>#N/A</v>
      </c>
      <c r="BJ1993" s="48" t="str">
        <f t="shared" si="958"/>
        <v/>
      </c>
      <c r="BK1993" s="48" t="str">
        <f t="shared" si="959"/>
        <v/>
      </c>
      <c r="BL1993" s="48" t="str">
        <f t="shared" si="960"/>
        <v/>
      </c>
      <c r="BM1993" s="48" t="str">
        <f t="shared" si="961"/>
        <v/>
      </c>
      <c r="BN1993" s="48" t="str">
        <f t="shared" si="962"/>
        <v/>
      </c>
      <c r="BO1993" s="48" t="str">
        <f t="shared" si="963"/>
        <v/>
      </c>
      <c r="BP1993" s="48" t="str">
        <f t="shared" si="964"/>
        <v/>
      </c>
      <c r="BQ1993" s="48" t="str">
        <f t="shared" si="965"/>
        <v/>
      </c>
      <c r="BR1993" s="48" t="str">
        <f t="shared" si="966"/>
        <v/>
      </c>
      <c r="BS1993" s="48" t="str">
        <f t="shared" si="967"/>
        <v/>
      </c>
      <c r="BT1993" s="48" t="str">
        <f t="shared" si="968"/>
        <v/>
      </c>
      <c r="BU1993" s="48" t="str">
        <f t="shared" si="969"/>
        <v/>
      </c>
    </row>
    <row r="1994" spans="1:73">
      <c r="A1994" s="10">
        <f>Audit!A759</f>
        <v>0</v>
      </c>
      <c r="B1994" s="10" t="e">
        <f t="shared" si="940"/>
        <v>#N/A</v>
      </c>
      <c r="C1994" s="17" t="e">
        <f>VLOOKUP(Audit!B759,$V$3:$AE$12,2,FALSE) &amp; VLOOKUP(Audit!B759,$V$13:$AE$22,2,FALSE)&amp; IF(Audit!B759=10,Audit!V759&amp;Audit!W759,"")</f>
        <v>#N/A</v>
      </c>
      <c r="D1994" s="17" t="e">
        <f>VLOOKUP(Audit!C759,$V$3:$AE$12,3,FALSE) &amp; VLOOKUP(Audit!C759,$V$13:$AE$22,3,FALSE) &amp;IF(Audit!C759=10,Audit!V759&amp;Audit!W759,"")</f>
        <v>#N/A</v>
      </c>
      <c r="E1994" s="17" t="e">
        <f>VLOOKUP(Audit!D759,$V$3:$AE$12,4,FALSE)&amp; Audit!T759 &amp; VLOOKUP(Audit!D759,$V$13:$AE$22,4,FALSE)&amp; IF(Audit!D759=10,Audit!V759&amp;Audit!W759,"")</f>
        <v>#N/A</v>
      </c>
      <c r="F1994" s="17" t="e">
        <f>VLOOKUP(Audit!E759,$V$3:$AE$12,5,FALSE) &amp; VLOOKUP(Audit!E759,$V$13:$AE$22,5,FALSE)&amp; IF(Audit!E759=10,Audit!V759&amp;Audit!W759,"")</f>
        <v>#N/A</v>
      </c>
      <c r="G1994" s="17" t="e">
        <f>VLOOKUP(Audit!F759,$V$3:$AE$12,6,FALSE) &amp; VLOOKUP(Audit!F759,$V$13:$AE$22,6,FALSE)&amp; IF(Audit!F759=10,Audit!V759&amp;Audit!W759,"")</f>
        <v>#N/A</v>
      </c>
      <c r="H1994" s="17" t="e">
        <f>VLOOKUP(Audit!G759,$V$3:$AE$12,7,FALSE) &amp; VLOOKUP(Audit!G759,$V$13:$AE$22,7,FALSE)&amp;IF(Audit!G759=10,Audit!V759&amp;Audit!W759,"")</f>
        <v>#N/A</v>
      </c>
      <c r="I1994" s="17" t="e">
        <f>VLOOKUP(Audit!H759,$V$3:$AE$12,8,FALSE) &amp; Audit!U759 &amp; VLOOKUP(Audit!H759,$V$13:$AE$22,8,FALSE)&amp;IF(Audit!H759=10,Audit!V759&amp;Audit!W759,"")</f>
        <v>#N/A</v>
      </c>
      <c r="J1994" s="17" t="e">
        <f>VLOOKUP(Audit!I759,$V$3:$AE$12,9,FALSE) &amp; VLOOKUP(Audit!I759,$V$13:$AE$22,9,FALSE) &amp; IF(Audit!I759=10,Audit!V759&amp;Audit!W759,"") &amp; IF(Audit!I759&lt;&gt;1,U1994,"")</f>
        <v>#N/A</v>
      </c>
      <c r="K1994" s="17" t="e">
        <f>VLOOKUP(Audit!J759,$V$3:$AE$12,10,FALSE) &amp; Audit!S759 &amp; VLOOKUP(Audit!J759,$V$13:$AE$22,10,FALSE) &amp; IF(Audit!J759=10,Audit!V759&amp;Audit!W759,"") &amp; IF(Audit!J759&lt;&gt;1,U1994,"")</f>
        <v>#N/A</v>
      </c>
      <c r="L1994" s="10">
        <f>Audit!K759</f>
        <v>0</v>
      </c>
      <c r="M1994" s="10" t="e">
        <f t="shared" si="941"/>
        <v>#N/A</v>
      </c>
      <c r="N1994" s="10" t="e">
        <f t="shared" si="942"/>
        <v>#N/A</v>
      </c>
      <c r="O1994" s="10" t="e">
        <f t="shared" si="943"/>
        <v>#N/A</v>
      </c>
      <c r="P1994" s="10" t="e">
        <f t="shared" si="944"/>
        <v>#N/A</v>
      </c>
      <c r="Q1994" s="10" t="e">
        <f t="shared" si="945"/>
        <v>#N/A</v>
      </c>
      <c r="R1994" s="10" t="e">
        <f t="shared" si="946"/>
        <v>#N/A</v>
      </c>
      <c r="S1994" s="10" t="e">
        <f t="shared" si="947"/>
        <v>#N/A</v>
      </c>
      <c r="T1994" s="10" t="e">
        <f t="shared" si="948"/>
        <v>#N/A</v>
      </c>
      <c r="U1994" s="17" t="str">
        <f>IF(Audit!M759="","",VLOOKUP(Audit!M759,$W$26:$X$35,2,FALSE)) &amp; Audit!N759 &amp; IF(Audit!O759="","",IF(Audit!N759&lt;=1.4,VLOOKUP(Audit!O759,$W$38:X2039,2,FALSE),VLOOKUP(Audit!O759,$W$51:$X$61,2,FALSE))) &amp; IF(Audit!P759="","",VLOOKUP(Audit!P759,$Y$26:$Z$35,2,FALSE) &amp; Audit!Q759 &amp; IF(Audit!O759="","",IF(Audit!Q759&lt;=1.4,VLOOKUP(Audit!R759,$Y$38:$Z$48,2,FALSE),VLOOKUP(Audit!R759,$Y$51:$Z$61,2,FALSE))))</f>
        <v/>
      </c>
      <c r="V1994" s="21"/>
      <c r="AH1994" s="49">
        <f>Audit!A759</f>
        <v>0</v>
      </c>
      <c r="AI1994" s="50" t="e">
        <f>VLOOKUP(Audit!B759,$V$3:$AE$12,2,FALSE)&amp; IF(Audit!B759=10,Audit!V759,"")</f>
        <v>#N/A</v>
      </c>
      <c r="AJ1994" s="50" t="e">
        <f>VLOOKUP(Audit!B759,$V$13:$AE$22,2,FALSE)&amp; IF(Audit!B759=10,Audit!W759,"")</f>
        <v>#N/A</v>
      </c>
      <c r="AK1994" s="47" t="e">
        <f t="shared" si="949"/>
        <v>#N/A</v>
      </c>
      <c r="AL1994" s="50" t="e">
        <f>VLOOKUP(Audit!C759,$V$3:$AE$12,3,FALSE)&amp; IF(Audit!C759=10,Audit!V759,"")</f>
        <v>#N/A</v>
      </c>
      <c r="AM1994" s="50" t="e">
        <f>VLOOKUP(Audit!C759,$V$13:$AE$22,3,FALSE)&amp; IF(Audit!C759=10,Audit!W759,"")</f>
        <v>#N/A</v>
      </c>
      <c r="AN1994" s="47" t="e">
        <f t="shared" si="950"/>
        <v>#N/A</v>
      </c>
      <c r="AO1994" s="50" t="e">
        <f>VLOOKUP(Audit!D759,$V$3:$AE$12,4,FALSE) &amp;  Audit!T759 &amp; IF(Audit!D759=10,Audit!V759,"")</f>
        <v>#N/A</v>
      </c>
      <c r="AP1994" s="50" t="e">
        <f>VLOOKUP(Audit!D759,$V$13:$AE$22,4,FALSE)&amp; IF(Audit!D759=10,Audit!W759,"")</f>
        <v>#N/A</v>
      </c>
      <c r="AQ1994" s="47" t="e">
        <f t="shared" si="951"/>
        <v>#N/A</v>
      </c>
      <c r="AR1994" s="50" t="e">
        <f>VLOOKUP(Audit!E759,$V$3:$AE$12,5,FALSE)&amp; IF(Audit!E759=10,Audit!V759,"")</f>
        <v>#N/A</v>
      </c>
      <c r="AS1994" s="50" t="e">
        <f>VLOOKUP(Audit!E759,$V$13:$AE$22,5,FALSE)&amp; IF(Audit!E759=10,Audit!W759,"")</f>
        <v>#N/A</v>
      </c>
      <c r="AT1994" s="47" t="e">
        <f t="shared" si="952"/>
        <v>#N/A</v>
      </c>
      <c r="AU1994" s="50" t="e">
        <f>VLOOKUP(Audit!F759,$V$3:$AE$12,6,FALSE)&amp; IF(Audit!F759=10,Audit!V759,"")</f>
        <v>#N/A</v>
      </c>
      <c r="AV1994" s="50" t="e">
        <f>VLOOKUP(Audit!F759,$V$13:$AE$22,6,FALSE)&amp; IF(Audit!F759=10,Audit!W759,"")</f>
        <v>#N/A</v>
      </c>
      <c r="AW1994" s="47" t="e">
        <f t="shared" si="953"/>
        <v>#N/A</v>
      </c>
      <c r="AX1994" s="50" t="e">
        <f>VLOOKUP(Audit!G759,$V$3:$AE$12,7,FALSE)&amp; IF(Audit!G759=10,Audit!V759,"")</f>
        <v>#N/A</v>
      </c>
      <c r="AY1994" s="50" t="e">
        <f>VLOOKUP(Audit!G759,$V$13:$AE$22,7,FALSE) &amp; IF(Audit!G759=10,Audit!W759,"")</f>
        <v>#N/A</v>
      </c>
      <c r="AZ1994" s="47" t="e">
        <f t="shared" si="954"/>
        <v>#N/A</v>
      </c>
      <c r="BA1994" s="50" t="e">
        <f>VLOOKUP(Audit!H759,$V$3:$AE$12,8,FALSE)&amp; Audit!U759 &amp; IF(Audit!H759=10,Audit!V759,"")</f>
        <v>#N/A</v>
      </c>
      <c r="BB1994" s="50" t="e">
        <f>VLOOKUP(Audit!H759,$V$13:$AE$22,8,FALSE) &amp; IF(Audit!H759=10,Audit!W759,"")</f>
        <v>#N/A</v>
      </c>
      <c r="BC1994" s="47" t="e">
        <f t="shared" si="955"/>
        <v>#N/A</v>
      </c>
      <c r="BD1994" s="50" t="e">
        <f>VLOOKUP(Audit!I759,$V$3:$AE$12,9,FALSE)&amp; IF(Audit!I759=10,Audit!V759,"")</f>
        <v>#N/A</v>
      </c>
      <c r="BE1994" s="50" t="e">
        <f>VLOOKUP(Audit!I759,$V$13:$AE$22,9,FALSE) &amp; IF(Audit!I759=10,Audit!W759,"") &amp; IF(Audit!I759&lt;&gt;1,U1994,"")</f>
        <v>#N/A</v>
      </c>
      <c r="BF1994" s="47" t="e">
        <f t="shared" si="956"/>
        <v>#N/A</v>
      </c>
      <c r="BG1994" s="50" t="e">
        <f>VLOOKUP(Audit!J759,$V$3:$AE$12,10,FALSE) &amp; Audit!S759 &amp; IF(Audit!J759=10,Audit!V759,"")</f>
        <v>#N/A</v>
      </c>
      <c r="BH1994" s="50" t="e">
        <f>VLOOKUP(Audit!J759,$V$13:$AE$22,10,FALSE) &amp; IF(Audit!J759=10,Audit!W759,"") &amp; IF(Audit!J759&lt;&gt;1,U1994,"")</f>
        <v>#N/A</v>
      </c>
      <c r="BI1994" s="47" t="e">
        <f t="shared" si="957"/>
        <v>#N/A</v>
      </c>
      <c r="BJ1994" s="48" t="str">
        <f t="shared" si="958"/>
        <v/>
      </c>
      <c r="BK1994" s="48" t="str">
        <f t="shared" si="959"/>
        <v/>
      </c>
      <c r="BL1994" s="48" t="str">
        <f t="shared" si="960"/>
        <v/>
      </c>
      <c r="BM1994" s="48" t="str">
        <f t="shared" si="961"/>
        <v/>
      </c>
      <c r="BN1994" s="48" t="str">
        <f t="shared" si="962"/>
        <v/>
      </c>
      <c r="BO1994" s="48" t="str">
        <f t="shared" si="963"/>
        <v/>
      </c>
      <c r="BP1994" s="48" t="str">
        <f t="shared" si="964"/>
        <v/>
      </c>
      <c r="BQ1994" s="48" t="str">
        <f t="shared" si="965"/>
        <v/>
      </c>
      <c r="BR1994" s="48" t="str">
        <f t="shared" si="966"/>
        <v/>
      </c>
      <c r="BS1994" s="48" t="str">
        <f t="shared" si="967"/>
        <v/>
      </c>
      <c r="BT1994" s="48" t="str">
        <f t="shared" si="968"/>
        <v/>
      </c>
      <c r="BU1994" s="48" t="str">
        <f t="shared" si="969"/>
        <v/>
      </c>
    </row>
    <row r="1995" spans="1:73">
      <c r="A1995" s="10">
        <f>Audit!A760</f>
        <v>0</v>
      </c>
      <c r="B1995" s="10" t="e">
        <f t="shared" si="940"/>
        <v>#N/A</v>
      </c>
      <c r="C1995" s="17" t="e">
        <f>VLOOKUP(Audit!B760,$V$3:$AE$12,2,FALSE) &amp; VLOOKUP(Audit!B760,$V$13:$AE$22,2,FALSE)&amp; IF(Audit!B760=10,Audit!V760&amp;Audit!W760,"")</f>
        <v>#N/A</v>
      </c>
      <c r="D1995" s="17" t="e">
        <f>VLOOKUP(Audit!C760,$V$3:$AE$12,3,FALSE) &amp; VLOOKUP(Audit!C760,$V$13:$AE$22,3,FALSE) &amp;IF(Audit!C760=10,Audit!V760&amp;Audit!W760,"")</f>
        <v>#N/A</v>
      </c>
      <c r="E1995" s="17" t="e">
        <f>VLOOKUP(Audit!D760,$V$3:$AE$12,4,FALSE)&amp; Audit!T760 &amp; VLOOKUP(Audit!D760,$V$13:$AE$22,4,FALSE)&amp; IF(Audit!D760=10,Audit!V760&amp;Audit!W760,"")</f>
        <v>#N/A</v>
      </c>
      <c r="F1995" s="17" t="e">
        <f>VLOOKUP(Audit!E760,$V$3:$AE$12,5,FALSE) &amp; VLOOKUP(Audit!E760,$V$13:$AE$22,5,FALSE)&amp; IF(Audit!E760=10,Audit!V760&amp;Audit!W760,"")</f>
        <v>#N/A</v>
      </c>
      <c r="G1995" s="17" t="e">
        <f>VLOOKUP(Audit!F760,$V$3:$AE$12,6,FALSE) &amp; VLOOKUP(Audit!F760,$V$13:$AE$22,6,FALSE)&amp; IF(Audit!F760=10,Audit!V760&amp;Audit!W760,"")</f>
        <v>#N/A</v>
      </c>
      <c r="H1995" s="17" t="e">
        <f>VLOOKUP(Audit!G760,$V$3:$AE$12,7,FALSE) &amp; VLOOKUP(Audit!G760,$V$13:$AE$22,7,FALSE)&amp;IF(Audit!G760=10,Audit!V760&amp;Audit!W760,"")</f>
        <v>#N/A</v>
      </c>
      <c r="I1995" s="17" t="e">
        <f>VLOOKUP(Audit!H760,$V$3:$AE$12,8,FALSE) &amp; Audit!U760 &amp; VLOOKUP(Audit!H760,$V$13:$AE$22,8,FALSE)&amp;IF(Audit!H760=10,Audit!V760&amp;Audit!W760,"")</f>
        <v>#N/A</v>
      </c>
      <c r="J1995" s="17" t="e">
        <f>VLOOKUP(Audit!I760,$V$3:$AE$12,9,FALSE) &amp; VLOOKUP(Audit!I760,$V$13:$AE$22,9,FALSE) &amp; IF(Audit!I760=10,Audit!V760&amp;Audit!W760,"") &amp; IF(Audit!I760&lt;&gt;1,U1995,"")</f>
        <v>#N/A</v>
      </c>
      <c r="K1995" s="17" t="e">
        <f>VLOOKUP(Audit!J760,$V$3:$AE$12,10,FALSE) &amp; Audit!S760 &amp; VLOOKUP(Audit!J760,$V$13:$AE$22,10,FALSE) &amp; IF(Audit!J760=10,Audit!V760&amp;Audit!W760,"") &amp; IF(Audit!J760&lt;&gt;1,U1995,"")</f>
        <v>#N/A</v>
      </c>
      <c r="L1995" s="10">
        <f>Audit!K760</f>
        <v>0</v>
      </c>
      <c r="M1995" s="10" t="e">
        <f t="shared" si="941"/>
        <v>#N/A</v>
      </c>
      <c r="N1995" s="10" t="e">
        <f t="shared" si="942"/>
        <v>#N/A</v>
      </c>
      <c r="O1995" s="10" t="e">
        <f t="shared" si="943"/>
        <v>#N/A</v>
      </c>
      <c r="P1995" s="10" t="e">
        <f t="shared" si="944"/>
        <v>#N/A</v>
      </c>
      <c r="Q1995" s="10" t="e">
        <f t="shared" si="945"/>
        <v>#N/A</v>
      </c>
      <c r="R1995" s="10" t="e">
        <f t="shared" si="946"/>
        <v>#N/A</v>
      </c>
      <c r="S1995" s="10" t="e">
        <f t="shared" si="947"/>
        <v>#N/A</v>
      </c>
      <c r="T1995" s="10" t="e">
        <f t="shared" si="948"/>
        <v>#N/A</v>
      </c>
      <c r="U1995" s="17" t="str">
        <f>IF(Audit!M760="","",VLOOKUP(Audit!M760,$W$26:$X$35,2,FALSE)) &amp; Audit!N760 &amp; IF(Audit!O760="","",IF(Audit!N760&lt;=1.4,VLOOKUP(Audit!O760,$W$38:X2040,2,FALSE),VLOOKUP(Audit!O760,$W$51:$X$61,2,FALSE))) &amp; IF(Audit!P760="","",VLOOKUP(Audit!P760,$Y$26:$Z$35,2,FALSE) &amp; Audit!Q760 &amp; IF(Audit!O760="","",IF(Audit!Q760&lt;=1.4,VLOOKUP(Audit!R760,$Y$38:$Z$48,2,FALSE),VLOOKUP(Audit!R760,$Y$51:$Z$61,2,FALSE))))</f>
        <v/>
      </c>
      <c r="V1995" s="21"/>
      <c r="AH1995" s="49">
        <f>Audit!A760</f>
        <v>0</v>
      </c>
      <c r="AI1995" s="50" t="e">
        <f>VLOOKUP(Audit!B760,$V$3:$AE$12,2,FALSE)&amp; IF(Audit!B760=10,Audit!V760,"")</f>
        <v>#N/A</v>
      </c>
      <c r="AJ1995" s="50" t="e">
        <f>VLOOKUP(Audit!B760,$V$13:$AE$22,2,FALSE)&amp; IF(Audit!B760=10,Audit!W760,"")</f>
        <v>#N/A</v>
      </c>
      <c r="AK1995" s="47" t="e">
        <f t="shared" si="949"/>
        <v>#N/A</v>
      </c>
      <c r="AL1995" s="50" t="e">
        <f>VLOOKUP(Audit!C760,$V$3:$AE$12,3,FALSE)&amp; IF(Audit!C760=10,Audit!V760,"")</f>
        <v>#N/A</v>
      </c>
      <c r="AM1995" s="50" t="e">
        <f>VLOOKUP(Audit!C760,$V$13:$AE$22,3,FALSE)&amp; IF(Audit!C760=10,Audit!W760,"")</f>
        <v>#N/A</v>
      </c>
      <c r="AN1995" s="47" t="e">
        <f t="shared" si="950"/>
        <v>#N/A</v>
      </c>
      <c r="AO1995" s="50" t="e">
        <f>VLOOKUP(Audit!D760,$V$3:$AE$12,4,FALSE) &amp;  Audit!T760 &amp; IF(Audit!D760=10,Audit!V760,"")</f>
        <v>#N/A</v>
      </c>
      <c r="AP1995" s="50" t="e">
        <f>VLOOKUP(Audit!D760,$V$13:$AE$22,4,FALSE)&amp; IF(Audit!D760=10,Audit!W760,"")</f>
        <v>#N/A</v>
      </c>
      <c r="AQ1995" s="47" t="e">
        <f t="shared" si="951"/>
        <v>#N/A</v>
      </c>
      <c r="AR1995" s="50" t="e">
        <f>VLOOKUP(Audit!E760,$V$3:$AE$12,5,FALSE)&amp; IF(Audit!E760=10,Audit!V760,"")</f>
        <v>#N/A</v>
      </c>
      <c r="AS1995" s="50" t="e">
        <f>VLOOKUP(Audit!E760,$V$13:$AE$22,5,FALSE)&amp; IF(Audit!E760=10,Audit!W760,"")</f>
        <v>#N/A</v>
      </c>
      <c r="AT1995" s="47" t="e">
        <f t="shared" si="952"/>
        <v>#N/A</v>
      </c>
      <c r="AU1995" s="50" t="e">
        <f>VLOOKUP(Audit!F760,$V$3:$AE$12,6,FALSE)&amp; IF(Audit!F760=10,Audit!V760,"")</f>
        <v>#N/A</v>
      </c>
      <c r="AV1995" s="50" t="e">
        <f>VLOOKUP(Audit!F760,$V$13:$AE$22,6,FALSE)&amp; IF(Audit!F760=10,Audit!W760,"")</f>
        <v>#N/A</v>
      </c>
      <c r="AW1995" s="47" t="e">
        <f t="shared" si="953"/>
        <v>#N/A</v>
      </c>
      <c r="AX1995" s="50" t="e">
        <f>VLOOKUP(Audit!G760,$V$3:$AE$12,7,FALSE)&amp; IF(Audit!G760=10,Audit!V760,"")</f>
        <v>#N/A</v>
      </c>
      <c r="AY1995" s="50" t="e">
        <f>VLOOKUP(Audit!G760,$V$13:$AE$22,7,FALSE) &amp; IF(Audit!G760=10,Audit!W760,"")</f>
        <v>#N/A</v>
      </c>
      <c r="AZ1995" s="47" t="e">
        <f t="shared" si="954"/>
        <v>#N/A</v>
      </c>
      <c r="BA1995" s="50" t="e">
        <f>VLOOKUP(Audit!H760,$V$3:$AE$12,8,FALSE)&amp; Audit!U760 &amp; IF(Audit!H760=10,Audit!V760,"")</f>
        <v>#N/A</v>
      </c>
      <c r="BB1995" s="50" t="e">
        <f>VLOOKUP(Audit!H760,$V$13:$AE$22,8,FALSE) &amp; IF(Audit!H760=10,Audit!W760,"")</f>
        <v>#N/A</v>
      </c>
      <c r="BC1995" s="47" t="e">
        <f t="shared" si="955"/>
        <v>#N/A</v>
      </c>
      <c r="BD1995" s="50" t="e">
        <f>VLOOKUP(Audit!I760,$V$3:$AE$12,9,FALSE)&amp; IF(Audit!I760=10,Audit!V760,"")</f>
        <v>#N/A</v>
      </c>
      <c r="BE1995" s="50" t="e">
        <f>VLOOKUP(Audit!I760,$V$13:$AE$22,9,FALSE) &amp; IF(Audit!I760=10,Audit!W760,"") &amp; IF(Audit!I760&lt;&gt;1,U1995,"")</f>
        <v>#N/A</v>
      </c>
      <c r="BF1995" s="47" t="e">
        <f t="shared" si="956"/>
        <v>#N/A</v>
      </c>
      <c r="BG1995" s="50" t="e">
        <f>VLOOKUP(Audit!J760,$V$3:$AE$12,10,FALSE) &amp; Audit!S760 &amp; IF(Audit!J760=10,Audit!V760,"")</f>
        <v>#N/A</v>
      </c>
      <c r="BH1995" s="50" t="e">
        <f>VLOOKUP(Audit!J760,$V$13:$AE$22,10,FALSE) &amp; IF(Audit!J760=10,Audit!W760,"") &amp; IF(Audit!J760&lt;&gt;1,U1995,"")</f>
        <v>#N/A</v>
      </c>
      <c r="BI1995" s="47" t="e">
        <f t="shared" si="957"/>
        <v>#N/A</v>
      </c>
      <c r="BJ1995" s="48" t="str">
        <f t="shared" si="958"/>
        <v/>
      </c>
      <c r="BK1995" s="48" t="str">
        <f t="shared" si="959"/>
        <v/>
      </c>
      <c r="BL1995" s="48" t="str">
        <f t="shared" si="960"/>
        <v/>
      </c>
      <c r="BM1995" s="48" t="str">
        <f t="shared" si="961"/>
        <v/>
      </c>
      <c r="BN1995" s="48" t="str">
        <f t="shared" si="962"/>
        <v/>
      </c>
      <c r="BO1995" s="48" t="str">
        <f t="shared" si="963"/>
        <v/>
      </c>
      <c r="BP1995" s="48" t="str">
        <f t="shared" si="964"/>
        <v/>
      </c>
      <c r="BQ1995" s="48" t="str">
        <f t="shared" si="965"/>
        <v/>
      </c>
      <c r="BR1995" s="48" t="str">
        <f t="shared" si="966"/>
        <v/>
      </c>
      <c r="BS1995" s="48" t="str">
        <f t="shared" si="967"/>
        <v/>
      </c>
      <c r="BT1995" s="48" t="str">
        <f t="shared" si="968"/>
        <v/>
      </c>
      <c r="BU1995" s="48" t="str">
        <f t="shared" si="969"/>
        <v/>
      </c>
    </row>
    <row r="1996" spans="1:73">
      <c r="A1996" s="10">
        <f>Audit!A761</f>
        <v>0</v>
      </c>
      <c r="B1996" s="10" t="e">
        <f t="shared" si="940"/>
        <v>#N/A</v>
      </c>
      <c r="C1996" s="17" t="e">
        <f>VLOOKUP(Audit!B761,$V$3:$AE$12,2,FALSE) &amp; VLOOKUP(Audit!B761,$V$13:$AE$22,2,FALSE)&amp; IF(Audit!B761=10,Audit!V761&amp;Audit!W761,"")</f>
        <v>#N/A</v>
      </c>
      <c r="D1996" s="17" t="e">
        <f>VLOOKUP(Audit!C761,$V$3:$AE$12,3,FALSE) &amp; VLOOKUP(Audit!C761,$V$13:$AE$22,3,FALSE) &amp;IF(Audit!C761=10,Audit!V761&amp;Audit!W761,"")</f>
        <v>#N/A</v>
      </c>
      <c r="E1996" s="17" t="e">
        <f>VLOOKUP(Audit!D761,$V$3:$AE$12,4,FALSE)&amp; Audit!T761 &amp; VLOOKUP(Audit!D761,$V$13:$AE$22,4,FALSE)&amp; IF(Audit!D761=10,Audit!V761&amp;Audit!W761,"")</f>
        <v>#N/A</v>
      </c>
      <c r="F1996" s="17" t="e">
        <f>VLOOKUP(Audit!E761,$V$3:$AE$12,5,FALSE) &amp; VLOOKUP(Audit!E761,$V$13:$AE$22,5,FALSE)&amp; IF(Audit!E761=10,Audit!V761&amp;Audit!W761,"")</f>
        <v>#N/A</v>
      </c>
      <c r="G1996" s="17" t="e">
        <f>VLOOKUP(Audit!F761,$V$3:$AE$12,6,FALSE) &amp; VLOOKUP(Audit!F761,$V$13:$AE$22,6,FALSE)&amp; IF(Audit!F761=10,Audit!V761&amp;Audit!W761,"")</f>
        <v>#N/A</v>
      </c>
      <c r="H1996" s="17" t="e">
        <f>VLOOKUP(Audit!G761,$V$3:$AE$12,7,FALSE) &amp; VLOOKUP(Audit!G761,$V$13:$AE$22,7,FALSE)&amp;IF(Audit!G761=10,Audit!V761&amp;Audit!W761,"")</f>
        <v>#N/A</v>
      </c>
      <c r="I1996" s="17" t="e">
        <f>VLOOKUP(Audit!H761,$V$3:$AE$12,8,FALSE) &amp; Audit!U761 &amp; VLOOKUP(Audit!H761,$V$13:$AE$22,8,FALSE)&amp;IF(Audit!H761=10,Audit!V761&amp;Audit!W761,"")</f>
        <v>#N/A</v>
      </c>
      <c r="J1996" s="17" t="e">
        <f>VLOOKUP(Audit!I761,$V$3:$AE$12,9,FALSE) &amp; VLOOKUP(Audit!I761,$V$13:$AE$22,9,FALSE) &amp; IF(Audit!I761=10,Audit!V761&amp;Audit!W761,"") &amp; IF(Audit!I761&lt;&gt;1,U1996,"")</f>
        <v>#N/A</v>
      </c>
      <c r="K1996" s="17" t="e">
        <f>VLOOKUP(Audit!J761,$V$3:$AE$12,10,FALSE) &amp; Audit!S761 &amp; VLOOKUP(Audit!J761,$V$13:$AE$22,10,FALSE) &amp; IF(Audit!J761=10,Audit!V761&amp;Audit!W761,"") &amp; IF(Audit!J761&lt;&gt;1,U1996,"")</f>
        <v>#N/A</v>
      </c>
      <c r="L1996" s="10">
        <f>Audit!K761</f>
        <v>0</v>
      </c>
      <c r="M1996" s="10" t="e">
        <f t="shared" si="941"/>
        <v>#N/A</v>
      </c>
      <c r="N1996" s="10" t="e">
        <f t="shared" si="942"/>
        <v>#N/A</v>
      </c>
      <c r="O1996" s="10" t="e">
        <f t="shared" si="943"/>
        <v>#N/A</v>
      </c>
      <c r="P1996" s="10" t="e">
        <f t="shared" si="944"/>
        <v>#N/A</v>
      </c>
      <c r="Q1996" s="10" t="e">
        <f t="shared" si="945"/>
        <v>#N/A</v>
      </c>
      <c r="R1996" s="10" t="e">
        <f t="shared" si="946"/>
        <v>#N/A</v>
      </c>
      <c r="S1996" s="10" t="e">
        <f t="shared" si="947"/>
        <v>#N/A</v>
      </c>
      <c r="T1996" s="10" t="e">
        <f t="shared" si="948"/>
        <v>#N/A</v>
      </c>
      <c r="U1996" s="17" t="str">
        <f>IF(Audit!M761="","",VLOOKUP(Audit!M761,$W$26:$X$35,2,FALSE)) &amp; Audit!N761 &amp; IF(Audit!O761="","",IF(Audit!N761&lt;=1.4,VLOOKUP(Audit!O761,$W$38:X2041,2,FALSE),VLOOKUP(Audit!O761,$W$51:$X$61,2,FALSE))) &amp; IF(Audit!P761="","",VLOOKUP(Audit!P761,$Y$26:$Z$35,2,FALSE) &amp; Audit!Q761 &amp; IF(Audit!O761="","",IF(Audit!Q761&lt;=1.4,VLOOKUP(Audit!R761,$Y$38:$Z$48,2,FALSE),VLOOKUP(Audit!R761,$Y$51:$Z$61,2,FALSE))))</f>
        <v/>
      </c>
      <c r="V1996" s="21"/>
      <c r="AH1996" s="49">
        <f>Audit!A761</f>
        <v>0</v>
      </c>
      <c r="AI1996" s="50" t="e">
        <f>VLOOKUP(Audit!B761,$V$3:$AE$12,2,FALSE)&amp; IF(Audit!B761=10,Audit!V761,"")</f>
        <v>#N/A</v>
      </c>
      <c r="AJ1996" s="50" t="e">
        <f>VLOOKUP(Audit!B761,$V$13:$AE$22,2,FALSE)&amp; IF(Audit!B761=10,Audit!W761,"")</f>
        <v>#N/A</v>
      </c>
      <c r="AK1996" s="47" t="e">
        <f t="shared" si="949"/>
        <v>#N/A</v>
      </c>
      <c r="AL1996" s="50" t="e">
        <f>VLOOKUP(Audit!C761,$V$3:$AE$12,3,FALSE)&amp; IF(Audit!C761=10,Audit!V761,"")</f>
        <v>#N/A</v>
      </c>
      <c r="AM1996" s="50" t="e">
        <f>VLOOKUP(Audit!C761,$V$13:$AE$22,3,FALSE)&amp; IF(Audit!C761=10,Audit!W761,"")</f>
        <v>#N/A</v>
      </c>
      <c r="AN1996" s="47" t="e">
        <f t="shared" si="950"/>
        <v>#N/A</v>
      </c>
      <c r="AO1996" s="50" t="e">
        <f>VLOOKUP(Audit!D761,$V$3:$AE$12,4,FALSE) &amp;  Audit!T761 &amp; IF(Audit!D761=10,Audit!V761,"")</f>
        <v>#N/A</v>
      </c>
      <c r="AP1996" s="50" t="e">
        <f>VLOOKUP(Audit!D761,$V$13:$AE$22,4,FALSE)&amp; IF(Audit!D761=10,Audit!W761,"")</f>
        <v>#N/A</v>
      </c>
      <c r="AQ1996" s="47" t="e">
        <f t="shared" si="951"/>
        <v>#N/A</v>
      </c>
      <c r="AR1996" s="50" t="e">
        <f>VLOOKUP(Audit!E761,$V$3:$AE$12,5,FALSE)&amp; IF(Audit!E761=10,Audit!V761,"")</f>
        <v>#N/A</v>
      </c>
      <c r="AS1996" s="50" t="e">
        <f>VLOOKUP(Audit!E761,$V$13:$AE$22,5,FALSE)&amp; IF(Audit!E761=10,Audit!W761,"")</f>
        <v>#N/A</v>
      </c>
      <c r="AT1996" s="47" t="e">
        <f t="shared" si="952"/>
        <v>#N/A</v>
      </c>
      <c r="AU1996" s="50" t="e">
        <f>VLOOKUP(Audit!F761,$V$3:$AE$12,6,FALSE)&amp; IF(Audit!F761=10,Audit!V761,"")</f>
        <v>#N/A</v>
      </c>
      <c r="AV1996" s="50" t="e">
        <f>VLOOKUP(Audit!F761,$V$13:$AE$22,6,FALSE)&amp; IF(Audit!F761=10,Audit!W761,"")</f>
        <v>#N/A</v>
      </c>
      <c r="AW1996" s="47" t="e">
        <f t="shared" si="953"/>
        <v>#N/A</v>
      </c>
      <c r="AX1996" s="50" t="e">
        <f>VLOOKUP(Audit!G761,$V$3:$AE$12,7,FALSE)&amp; IF(Audit!G761=10,Audit!V761,"")</f>
        <v>#N/A</v>
      </c>
      <c r="AY1996" s="50" t="e">
        <f>VLOOKUP(Audit!G761,$V$13:$AE$22,7,FALSE) &amp; IF(Audit!G761=10,Audit!W761,"")</f>
        <v>#N/A</v>
      </c>
      <c r="AZ1996" s="47" t="e">
        <f t="shared" si="954"/>
        <v>#N/A</v>
      </c>
      <c r="BA1996" s="50" t="e">
        <f>VLOOKUP(Audit!H761,$V$3:$AE$12,8,FALSE)&amp; Audit!U761 &amp; IF(Audit!H761=10,Audit!V761,"")</f>
        <v>#N/A</v>
      </c>
      <c r="BB1996" s="50" t="e">
        <f>VLOOKUP(Audit!H761,$V$13:$AE$22,8,FALSE) &amp; IF(Audit!H761=10,Audit!W761,"")</f>
        <v>#N/A</v>
      </c>
      <c r="BC1996" s="47" t="e">
        <f t="shared" si="955"/>
        <v>#N/A</v>
      </c>
      <c r="BD1996" s="50" t="e">
        <f>VLOOKUP(Audit!I761,$V$3:$AE$12,9,FALSE)&amp; IF(Audit!I761=10,Audit!V761,"")</f>
        <v>#N/A</v>
      </c>
      <c r="BE1996" s="50" t="e">
        <f>VLOOKUP(Audit!I761,$V$13:$AE$22,9,FALSE) &amp; IF(Audit!I761=10,Audit!W761,"") &amp; IF(Audit!I761&lt;&gt;1,U1996,"")</f>
        <v>#N/A</v>
      </c>
      <c r="BF1996" s="47" t="e">
        <f t="shared" si="956"/>
        <v>#N/A</v>
      </c>
      <c r="BG1996" s="50" t="e">
        <f>VLOOKUP(Audit!J761,$V$3:$AE$12,10,FALSE) &amp; Audit!S761 &amp; IF(Audit!J761=10,Audit!V761,"")</f>
        <v>#N/A</v>
      </c>
      <c r="BH1996" s="50" t="e">
        <f>VLOOKUP(Audit!J761,$V$13:$AE$22,10,FALSE) &amp; IF(Audit!J761=10,Audit!W761,"") &amp; IF(Audit!J761&lt;&gt;1,U1996,"")</f>
        <v>#N/A</v>
      </c>
      <c r="BI1996" s="47" t="e">
        <f t="shared" si="957"/>
        <v>#N/A</v>
      </c>
      <c r="BJ1996" s="48" t="str">
        <f t="shared" si="958"/>
        <v/>
      </c>
      <c r="BK1996" s="48" t="str">
        <f t="shared" si="959"/>
        <v/>
      </c>
      <c r="BL1996" s="48" t="str">
        <f t="shared" si="960"/>
        <v/>
      </c>
      <c r="BM1996" s="48" t="str">
        <f t="shared" si="961"/>
        <v/>
      </c>
      <c r="BN1996" s="48" t="str">
        <f t="shared" si="962"/>
        <v/>
      </c>
      <c r="BO1996" s="48" t="str">
        <f t="shared" si="963"/>
        <v/>
      </c>
      <c r="BP1996" s="48" t="str">
        <f t="shared" si="964"/>
        <v/>
      </c>
      <c r="BQ1996" s="48" t="str">
        <f t="shared" si="965"/>
        <v/>
      </c>
      <c r="BR1996" s="48" t="str">
        <f t="shared" si="966"/>
        <v/>
      </c>
      <c r="BS1996" s="48" t="str">
        <f t="shared" si="967"/>
        <v/>
      </c>
      <c r="BT1996" s="48" t="str">
        <f t="shared" si="968"/>
        <v/>
      </c>
      <c r="BU1996" s="48" t="str">
        <f t="shared" si="969"/>
        <v/>
      </c>
    </row>
    <row r="1997" spans="1:73">
      <c r="A1997" s="10">
        <f>Audit!A762</f>
        <v>0</v>
      </c>
      <c r="B1997" s="10" t="e">
        <f t="shared" si="940"/>
        <v>#N/A</v>
      </c>
      <c r="C1997" s="17" t="e">
        <f>VLOOKUP(Audit!B762,$V$3:$AE$12,2,FALSE) &amp; VLOOKUP(Audit!B762,$V$13:$AE$22,2,FALSE)&amp; IF(Audit!B762=10,Audit!V762&amp;Audit!W762,"")</f>
        <v>#N/A</v>
      </c>
      <c r="D1997" s="17" t="e">
        <f>VLOOKUP(Audit!C762,$V$3:$AE$12,3,FALSE) &amp; VLOOKUP(Audit!C762,$V$13:$AE$22,3,FALSE) &amp;IF(Audit!C762=10,Audit!V762&amp;Audit!W762,"")</f>
        <v>#N/A</v>
      </c>
      <c r="E1997" s="17" t="e">
        <f>VLOOKUP(Audit!D762,$V$3:$AE$12,4,FALSE)&amp; Audit!T762 &amp; VLOOKUP(Audit!D762,$V$13:$AE$22,4,FALSE)&amp; IF(Audit!D762=10,Audit!V762&amp;Audit!W762,"")</f>
        <v>#N/A</v>
      </c>
      <c r="F1997" s="17" t="e">
        <f>VLOOKUP(Audit!E762,$V$3:$AE$12,5,FALSE) &amp; VLOOKUP(Audit!E762,$V$13:$AE$22,5,FALSE)&amp; IF(Audit!E762=10,Audit!V762&amp;Audit!W762,"")</f>
        <v>#N/A</v>
      </c>
      <c r="G1997" s="17" t="e">
        <f>VLOOKUP(Audit!F762,$V$3:$AE$12,6,FALSE) &amp; VLOOKUP(Audit!F762,$V$13:$AE$22,6,FALSE)&amp; IF(Audit!F762=10,Audit!V762&amp;Audit!W762,"")</f>
        <v>#N/A</v>
      </c>
      <c r="H1997" s="17" t="e">
        <f>VLOOKUP(Audit!G762,$V$3:$AE$12,7,FALSE) &amp; VLOOKUP(Audit!G762,$V$13:$AE$22,7,FALSE)&amp;IF(Audit!G762=10,Audit!V762&amp;Audit!W762,"")</f>
        <v>#N/A</v>
      </c>
      <c r="I1997" s="17" t="e">
        <f>VLOOKUP(Audit!H762,$V$3:$AE$12,8,FALSE) &amp; Audit!U762 &amp; VLOOKUP(Audit!H762,$V$13:$AE$22,8,FALSE)&amp;IF(Audit!H762=10,Audit!V762&amp;Audit!W762,"")</f>
        <v>#N/A</v>
      </c>
      <c r="J1997" s="17" t="e">
        <f>VLOOKUP(Audit!I762,$V$3:$AE$12,9,FALSE) &amp; VLOOKUP(Audit!I762,$V$13:$AE$22,9,FALSE) &amp; IF(Audit!I762=10,Audit!V762&amp;Audit!W762,"") &amp; IF(Audit!I762&lt;&gt;1,U1997,"")</f>
        <v>#N/A</v>
      </c>
      <c r="K1997" s="17" t="e">
        <f>VLOOKUP(Audit!J762,$V$3:$AE$12,10,FALSE) &amp; Audit!S762 &amp; VLOOKUP(Audit!J762,$V$13:$AE$22,10,FALSE) &amp; IF(Audit!J762=10,Audit!V762&amp;Audit!W762,"") &amp; IF(Audit!J762&lt;&gt;1,U1997,"")</f>
        <v>#N/A</v>
      </c>
      <c r="L1997" s="10">
        <f>Audit!K762</f>
        <v>0</v>
      </c>
      <c r="M1997" s="10" t="e">
        <f t="shared" si="941"/>
        <v>#N/A</v>
      </c>
      <c r="N1997" s="10" t="e">
        <f t="shared" si="942"/>
        <v>#N/A</v>
      </c>
      <c r="O1997" s="10" t="e">
        <f t="shared" si="943"/>
        <v>#N/A</v>
      </c>
      <c r="P1997" s="10" t="e">
        <f t="shared" si="944"/>
        <v>#N/A</v>
      </c>
      <c r="Q1997" s="10" t="e">
        <f t="shared" si="945"/>
        <v>#N/A</v>
      </c>
      <c r="R1997" s="10" t="e">
        <f t="shared" si="946"/>
        <v>#N/A</v>
      </c>
      <c r="S1997" s="10" t="e">
        <f t="shared" si="947"/>
        <v>#N/A</v>
      </c>
      <c r="T1997" s="10" t="e">
        <f t="shared" si="948"/>
        <v>#N/A</v>
      </c>
      <c r="U1997" s="17" t="str">
        <f>IF(Audit!M762="","",VLOOKUP(Audit!M762,$W$26:$X$35,2,FALSE)) &amp; Audit!N762 &amp; IF(Audit!O762="","",IF(Audit!N762&lt;=1.4,VLOOKUP(Audit!O762,$W$38:X2042,2,FALSE),VLOOKUP(Audit!O762,$W$51:$X$61,2,FALSE))) &amp; IF(Audit!P762="","",VLOOKUP(Audit!P762,$Y$26:$Z$35,2,FALSE) &amp; Audit!Q762 &amp; IF(Audit!O762="","",IF(Audit!Q762&lt;=1.4,VLOOKUP(Audit!R762,$Y$38:$Z$48,2,FALSE),VLOOKUP(Audit!R762,$Y$51:$Z$61,2,FALSE))))</f>
        <v/>
      </c>
      <c r="V1997" s="21"/>
      <c r="AH1997" s="49">
        <f>Audit!A762</f>
        <v>0</v>
      </c>
      <c r="AI1997" s="50" t="e">
        <f>VLOOKUP(Audit!B762,$V$3:$AE$12,2,FALSE)&amp; IF(Audit!B762=10,Audit!V762,"")</f>
        <v>#N/A</v>
      </c>
      <c r="AJ1997" s="50" t="e">
        <f>VLOOKUP(Audit!B762,$V$13:$AE$22,2,FALSE)&amp; IF(Audit!B762=10,Audit!W762,"")</f>
        <v>#N/A</v>
      </c>
      <c r="AK1997" s="47" t="e">
        <f t="shared" si="949"/>
        <v>#N/A</v>
      </c>
      <c r="AL1997" s="50" t="e">
        <f>VLOOKUP(Audit!C762,$V$3:$AE$12,3,FALSE)&amp; IF(Audit!C762=10,Audit!V762,"")</f>
        <v>#N/A</v>
      </c>
      <c r="AM1997" s="50" t="e">
        <f>VLOOKUP(Audit!C762,$V$13:$AE$22,3,FALSE)&amp; IF(Audit!C762=10,Audit!W762,"")</f>
        <v>#N/A</v>
      </c>
      <c r="AN1997" s="47" t="e">
        <f t="shared" si="950"/>
        <v>#N/A</v>
      </c>
      <c r="AO1997" s="50" t="e">
        <f>VLOOKUP(Audit!D762,$V$3:$AE$12,4,FALSE) &amp;  Audit!T762 &amp; IF(Audit!D762=10,Audit!V762,"")</f>
        <v>#N/A</v>
      </c>
      <c r="AP1997" s="50" t="e">
        <f>VLOOKUP(Audit!D762,$V$13:$AE$22,4,FALSE)&amp; IF(Audit!D762=10,Audit!W762,"")</f>
        <v>#N/A</v>
      </c>
      <c r="AQ1997" s="47" t="e">
        <f t="shared" si="951"/>
        <v>#N/A</v>
      </c>
      <c r="AR1997" s="50" t="e">
        <f>VLOOKUP(Audit!E762,$V$3:$AE$12,5,FALSE)&amp; IF(Audit!E762=10,Audit!V762,"")</f>
        <v>#N/A</v>
      </c>
      <c r="AS1997" s="50" t="e">
        <f>VLOOKUP(Audit!E762,$V$13:$AE$22,5,FALSE)&amp; IF(Audit!E762=10,Audit!W762,"")</f>
        <v>#N/A</v>
      </c>
      <c r="AT1997" s="47" t="e">
        <f t="shared" si="952"/>
        <v>#N/A</v>
      </c>
      <c r="AU1997" s="50" t="e">
        <f>VLOOKUP(Audit!F762,$V$3:$AE$12,6,FALSE)&amp; IF(Audit!F762=10,Audit!V762,"")</f>
        <v>#N/A</v>
      </c>
      <c r="AV1997" s="50" t="e">
        <f>VLOOKUP(Audit!F762,$V$13:$AE$22,6,FALSE)&amp; IF(Audit!F762=10,Audit!W762,"")</f>
        <v>#N/A</v>
      </c>
      <c r="AW1997" s="47" t="e">
        <f t="shared" si="953"/>
        <v>#N/A</v>
      </c>
      <c r="AX1997" s="50" t="e">
        <f>VLOOKUP(Audit!G762,$V$3:$AE$12,7,FALSE)&amp; IF(Audit!G762=10,Audit!V762,"")</f>
        <v>#N/A</v>
      </c>
      <c r="AY1997" s="50" t="e">
        <f>VLOOKUP(Audit!G762,$V$13:$AE$22,7,FALSE) &amp; IF(Audit!G762=10,Audit!W762,"")</f>
        <v>#N/A</v>
      </c>
      <c r="AZ1997" s="47" t="e">
        <f t="shared" si="954"/>
        <v>#N/A</v>
      </c>
      <c r="BA1997" s="50" t="e">
        <f>VLOOKUP(Audit!H762,$V$3:$AE$12,8,FALSE)&amp; Audit!U762 &amp; IF(Audit!H762=10,Audit!V762,"")</f>
        <v>#N/A</v>
      </c>
      <c r="BB1997" s="50" t="e">
        <f>VLOOKUP(Audit!H762,$V$13:$AE$22,8,FALSE) &amp; IF(Audit!H762=10,Audit!W762,"")</f>
        <v>#N/A</v>
      </c>
      <c r="BC1997" s="47" t="e">
        <f t="shared" si="955"/>
        <v>#N/A</v>
      </c>
      <c r="BD1997" s="50" t="e">
        <f>VLOOKUP(Audit!I762,$V$3:$AE$12,9,FALSE)&amp; IF(Audit!I762=10,Audit!V762,"")</f>
        <v>#N/A</v>
      </c>
      <c r="BE1997" s="50" t="e">
        <f>VLOOKUP(Audit!I762,$V$13:$AE$22,9,FALSE) &amp; IF(Audit!I762=10,Audit!W762,"") &amp; IF(Audit!I762&lt;&gt;1,U1997,"")</f>
        <v>#N/A</v>
      </c>
      <c r="BF1997" s="47" t="e">
        <f t="shared" si="956"/>
        <v>#N/A</v>
      </c>
      <c r="BG1997" s="50" t="e">
        <f>VLOOKUP(Audit!J762,$V$3:$AE$12,10,FALSE) &amp; Audit!S762 &amp; IF(Audit!J762=10,Audit!V762,"")</f>
        <v>#N/A</v>
      </c>
      <c r="BH1997" s="50" t="e">
        <f>VLOOKUP(Audit!J762,$V$13:$AE$22,10,FALSE) &amp; IF(Audit!J762=10,Audit!W762,"") &amp; IF(Audit!J762&lt;&gt;1,U1997,"")</f>
        <v>#N/A</v>
      </c>
      <c r="BI1997" s="47" t="e">
        <f t="shared" si="957"/>
        <v>#N/A</v>
      </c>
      <c r="BJ1997" s="48" t="str">
        <f t="shared" si="958"/>
        <v/>
      </c>
      <c r="BK1997" s="48" t="str">
        <f t="shared" si="959"/>
        <v/>
      </c>
      <c r="BL1997" s="48" t="str">
        <f t="shared" si="960"/>
        <v/>
      </c>
      <c r="BM1997" s="48" t="str">
        <f t="shared" si="961"/>
        <v/>
      </c>
      <c r="BN1997" s="48" t="str">
        <f t="shared" si="962"/>
        <v/>
      </c>
      <c r="BO1997" s="48" t="str">
        <f t="shared" si="963"/>
        <v/>
      </c>
      <c r="BP1997" s="48" t="str">
        <f t="shared" si="964"/>
        <v/>
      </c>
      <c r="BQ1997" s="48" t="str">
        <f t="shared" si="965"/>
        <v/>
      </c>
      <c r="BR1997" s="48" t="str">
        <f t="shared" si="966"/>
        <v/>
      </c>
      <c r="BS1997" s="48" t="str">
        <f t="shared" si="967"/>
        <v/>
      </c>
      <c r="BT1997" s="48" t="str">
        <f t="shared" si="968"/>
        <v/>
      </c>
      <c r="BU1997" s="48" t="str">
        <f t="shared" si="969"/>
        <v/>
      </c>
    </row>
    <row r="1998" spans="1:73">
      <c r="A1998" s="10">
        <f>Audit!A763</f>
        <v>0</v>
      </c>
      <c r="B1998" s="10" t="e">
        <f t="shared" si="940"/>
        <v>#N/A</v>
      </c>
      <c r="C1998" s="17" t="e">
        <f>VLOOKUP(Audit!B763,$V$3:$AE$12,2,FALSE) &amp; VLOOKUP(Audit!B763,$V$13:$AE$22,2,FALSE)&amp; IF(Audit!B763=10,Audit!V763&amp;Audit!W763,"")</f>
        <v>#N/A</v>
      </c>
      <c r="D1998" s="17" t="e">
        <f>VLOOKUP(Audit!C763,$V$3:$AE$12,3,FALSE) &amp; VLOOKUP(Audit!C763,$V$13:$AE$22,3,FALSE) &amp;IF(Audit!C763=10,Audit!V763&amp;Audit!W763,"")</f>
        <v>#N/A</v>
      </c>
      <c r="E1998" s="17" t="e">
        <f>VLOOKUP(Audit!D763,$V$3:$AE$12,4,FALSE)&amp; Audit!T763 &amp; VLOOKUP(Audit!D763,$V$13:$AE$22,4,FALSE)&amp; IF(Audit!D763=10,Audit!V763&amp;Audit!W763,"")</f>
        <v>#N/A</v>
      </c>
      <c r="F1998" s="17" t="e">
        <f>VLOOKUP(Audit!E763,$V$3:$AE$12,5,FALSE) &amp; VLOOKUP(Audit!E763,$V$13:$AE$22,5,FALSE)&amp; IF(Audit!E763=10,Audit!V763&amp;Audit!W763,"")</f>
        <v>#N/A</v>
      </c>
      <c r="G1998" s="17" t="e">
        <f>VLOOKUP(Audit!F763,$V$3:$AE$12,6,FALSE) &amp; VLOOKUP(Audit!F763,$V$13:$AE$22,6,FALSE)&amp; IF(Audit!F763=10,Audit!V763&amp;Audit!W763,"")</f>
        <v>#N/A</v>
      </c>
      <c r="H1998" s="17" t="e">
        <f>VLOOKUP(Audit!G763,$V$3:$AE$12,7,FALSE) &amp; VLOOKUP(Audit!G763,$V$13:$AE$22,7,FALSE)&amp;IF(Audit!G763=10,Audit!V763&amp;Audit!W763,"")</f>
        <v>#N/A</v>
      </c>
      <c r="I1998" s="17" t="e">
        <f>VLOOKUP(Audit!H763,$V$3:$AE$12,8,FALSE) &amp; Audit!U763 &amp; VLOOKUP(Audit!H763,$V$13:$AE$22,8,FALSE)&amp;IF(Audit!H763=10,Audit!V763&amp;Audit!W763,"")</f>
        <v>#N/A</v>
      </c>
      <c r="J1998" s="17" t="e">
        <f>VLOOKUP(Audit!I763,$V$3:$AE$12,9,FALSE) &amp; VLOOKUP(Audit!I763,$V$13:$AE$22,9,FALSE) &amp; IF(Audit!I763=10,Audit!V763&amp;Audit!W763,"") &amp; IF(Audit!I763&lt;&gt;1,U1998,"")</f>
        <v>#N/A</v>
      </c>
      <c r="K1998" s="17" t="e">
        <f>VLOOKUP(Audit!J763,$V$3:$AE$12,10,FALSE) &amp; Audit!S763 &amp; VLOOKUP(Audit!J763,$V$13:$AE$22,10,FALSE) &amp; IF(Audit!J763=10,Audit!V763&amp;Audit!W763,"") &amp; IF(Audit!J763&lt;&gt;1,U1998,"")</f>
        <v>#N/A</v>
      </c>
      <c r="L1998" s="10">
        <f>Audit!K763</f>
        <v>0</v>
      </c>
      <c r="M1998" s="10" t="e">
        <f t="shared" si="941"/>
        <v>#N/A</v>
      </c>
      <c r="N1998" s="10" t="e">
        <f t="shared" si="942"/>
        <v>#N/A</v>
      </c>
      <c r="O1998" s="10" t="e">
        <f t="shared" si="943"/>
        <v>#N/A</v>
      </c>
      <c r="P1998" s="10" t="e">
        <f t="shared" si="944"/>
        <v>#N/A</v>
      </c>
      <c r="Q1998" s="10" t="e">
        <f t="shared" si="945"/>
        <v>#N/A</v>
      </c>
      <c r="R1998" s="10" t="e">
        <f t="shared" si="946"/>
        <v>#N/A</v>
      </c>
      <c r="S1998" s="10" t="e">
        <f t="shared" si="947"/>
        <v>#N/A</v>
      </c>
      <c r="T1998" s="10" t="e">
        <f t="shared" si="948"/>
        <v>#N/A</v>
      </c>
      <c r="U1998" s="17" t="str">
        <f>IF(Audit!M763="","",VLOOKUP(Audit!M763,$W$26:$X$35,2,FALSE)) &amp; Audit!N763 &amp; IF(Audit!O763="","",IF(Audit!N763&lt;=1.4,VLOOKUP(Audit!O763,$W$38:X2043,2,FALSE),VLOOKUP(Audit!O763,$W$51:$X$61,2,FALSE))) &amp; IF(Audit!P763="","",VLOOKUP(Audit!P763,$Y$26:$Z$35,2,FALSE) &amp; Audit!Q763 &amp; IF(Audit!O763="","",IF(Audit!Q763&lt;=1.4,VLOOKUP(Audit!R763,$Y$38:$Z$48,2,FALSE),VLOOKUP(Audit!R763,$Y$51:$Z$61,2,FALSE))))</f>
        <v/>
      </c>
      <c r="V1998" s="21"/>
      <c r="AH1998" s="49">
        <f>Audit!A763</f>
        <v>0</v>
      </c>
      <c r="AI1998" s="50" t="e">
        <f>VLOOKUP(Audit!B763,$V$3:$AE$12,2,FALSE)&amp; IF(Audit!B763=10,Audit!V763,"")</f>
        <v>#N/A</v>
      </c>
      <c r="AJ1998" s="50" t="e">
        <f>VLOOKUP(Audit!B763,$V$13:$AE$22,2,FALSE)&amp; IF(Audit!B763=10,Audit!W763,"")</f>
        <v>#N/A</v>
      </c>
      <c r="AK1998" s="47" t="e">
        <f t="shared" si="949"/>
        <v>#N/A</v>
      </c>
      <c r="AL1998" s="50" t="e">
        <f>VLOOKUP(Audit!C763,$V$3:$AE$12,3,FALSE)&amp; IF(Audit!C763=10,Audit!V763,"")</f>
        <v>#N/A</v>
      </c>
      <c r="AM1998" s="50" t="e">
        <f>VLOOKUP(Audit!C763,$V$13:$AE$22,3,FALSE)&amp; IF(Audit!C763=10,Audit!W763,"")</f>
        <v>#N/A</v>
      </c>
      <c r="AN1998" s="47" t="e">
        <f t="shared" si="950"/>
        <v>#N/A</v>
      </c>
      <c r="AO1998" s="50" t="e">
        <f>VLOOKUP(Audit!D763,$V$3:$AE$12,4,FALSE) &amp;  Audit!T763 &amp; IF(Audit!D763=10,Audit!V763,"")</f>
        <v>#N/A</v>
      </c>
      <c r="AP1998" s="50" t="e">
        <f>VLOOKUP(Audit!D763,$V$13:$AE$22,4,FALSE)&amp; IF(Audit!D763=10,Audit!W763,"")</f>
        <v>#N/A</v>
      </c>
      <c r="AQ1998" s="47" t="e">
        <f t="shared" si="951"/>
        <v>#N/A</v>
      </c>
      <c r="AR1998" s="50" t="e">
        <f>VLOOKUP(Audit!E763,$V$3:$AE$12,5,FALSE)&amp; IF(Audit!E763=10,Audit!V763,"")</f>
        <v>#N/A</v>
      </c>
      <c r="AS1998" s="50" t="e">
        <f>VLOOKUP(Audit!E763,$V$13:$AE$22,5,FALSE)&amp; IF(Audit!E763=10,Audit!W763,"")</f>
        <v>#N/A</v>
      </c>
      <c r="AT1998" s="47" t="e">
        <f t="shared" si="952"/>
        <v>#N/A</v>
      </c>
      <c r="AU1998" s="50" t="e">
        <f>VLOOKUP(Audit!F763,$V$3:$AE$12,6,FALSE)&amp; IF(Audit!F763=10,Audit!V763,"")</f>
        <v>#N/A</v>
      </c>
      <c r="AV1998" s="50" t="e">
        <f>VLOOKUP(Audit!F763,$V$13:$AE$22,6,FALSE)&amp; IF(Audit!F763=10,Audit!W763,"")</f>
        <v>#N/A</v>
      </c>
      <c r="AW1998" s="47" t="e">
        <f t="shared" si="953"/>
        <v>#N/A</v>
      </c>
      <c r="AX1998" s="50" t="e">
        <f>VLOOKUP(Audit!G763,$V$3:$AE$12,7,FALSE)&amp; IF(Audit!G763=10,Audit!V763,"")</f>
        <v>#N/A</v>
      </c>
      <c r="AY1998" s="50" t="e">
        <f>VLOOKUP(Audit!G763,$V$13:$AE$22,7,FALSE) &amp; IF(Audit!G763=10,Audit!W763,"")</f>
        <v>#N/A</v>
      </c>
      <c r="AZ1998" s="47" t="e">
        <f t="shared" si="954"/>
        <v>#N/A</v>
      </c>
      <c r="BA1998" s="50" t="e">
        <f>VLOOKUP(Audit!H763,$V$3:$AE$12,8,FALSE)&amp; Audit!U763 &amp; IF(Audit!H763=10,Audit!V763,"")</f>
        <v>#N/A</v>
      </c>
      <c r="BB1998" s="50" t="e">
        <f>VLOOKUP(Audit!H763,$V$13:$AE$22,8,FALSE) &amp; IF(Audit!H763=10,Audit!W763,"")</f>
        <v>#N/A</v>
      </c>
      <c r="BC1998" s="47" t="e">
        <f t="shared" si="955"/>
        <v>#N/A</v>
      </c>
      <c r="BD1998" s="50" t="e">
        <f>VLOOKUP(Audit!I763,$V$3:$AE$12,9,FALSE)&amp; IF(Audit!I763=10,Audit!V763,"")</f>
        <v>#N/A</v>
      </c>
      <c r="BE1998" s="50" t="e">
        <f>VLOOKUP(Audit!I763,$V$13:$AE$22,9,FALSE) &amp; IF(Audit!I763=10,Audit!W763,"") &amp; IF(Audit!I763&lt;&gt;1,U1998,"")</f>
        <v>#N/A</v>
      </c>
      <c r="BF1998" s="47" t="e">
        <f t="shared" si="956"/>
        <v>#N/A</v>
      </c>
      <c r="BG1998" s="50" t="e">
        <f>VLOOKUP(Audit!J763,$V$3:$AE$12,10,FALSE) &amp; Audit!S763 &amp; IF(Audit!J763=10,Audit!V763,"")</f>
        <v>#N/A</v>
      </c>
      <c r="BH1998" s="50" t="e">
        <f>VLOOKUP(Audit!J763,$V$13:$AE$22,10,FALSE) &amp; IF(Audit!J763=10,Audit!W763,"") &amp; IF(Audit!J763&lt;&gt;1,U1998,"")</f>
        <v>#N/A</v>
      </c>
      <c r="BI1998" s="47" t="e">
        <f t="shared" si="957"/>
        <v>#N/A</v>
      </c>
      <c r="BJ1998" s="48" t="str">
        <f t="shared" si="958"/>
        <v/>
      </c>
      <c r="BK1998" s="48" t="str">
        <f t="shared" si="959"/>
        <v/>
      </c>
      <c r="BL1998" s="48" t="str">
        <f t="shared" si="960"/>
        <v/>
      </c>
      <c r="BM1998" s="48" t="str">
        <f t="shared" si="961"/>
        <v/>
      </c>
      <c r="BN1998" s="48" t="str">
        <f t="shared" si="962"/>
        <v/>
      </c>
      <c r="BO1998" s="48" t="str">
        <f t="shared" si="963"/>
        <v/>
      </c>
      <c r="BP1998" s="48" t="str">
        <f t="shared" si="964"/>
        <v/>
      </c>
      <c r="BQ1998" s="48" t="str">
        <f t="shared" si="965"/>
        <v/>
      </c>
      <c r="BR1998" s="48" t="str">
        <f t="shared" si="966"/>
        <v/>
      </c>
      <c r="BS1998" s="48" t="str">
        <f t="shared" si="967"/>
        <v/>
      </c>
      <c r="BT1998" s="48" t="str">
        <f t="shared" si="968"/>
        <v/>
      </c>
      <c r="BU1998" s="48" t="str">
        <f t="shared" si="969"/>
        <v/>
      </c>
    </row>
    <row r="1999" spans="1:73">
      <c r="A1999" s="10">
        <f>Audit!A764</f>
        <v>0</v>
      </c>
      <c r="B1999" s="10" t="e">
        <f t="shared" si="940"/>
        <v>#N/A</v>
      </c>
      <c r="C1999" s="17" t="e">
        <f>VLOOKUP(Audit!B764,$V$3:$AE$12,2,FALSE) &amp; VLOOKUP(Audit!B764,$V$13:$AE$22,2,FALSE)&amp; IF(Audit!B764=10,Audit!V764&amp;Audit!W764,"")</f>
        <v>#N/A</v>
      </c>
      <c r="D1999" s="17" t="e">
        <f>VLOOKUP(Audit!C764,$V$3:$AE$12,3,FALSE) &amp; VLOOKUP(Audit!C764,$V$13:$AE$22,3,FALSE) &amp;IF(Audit!C764=10,Audit!V764&amp;Audit!W764,"")</f>
        <v>#N/A</v>
      </c>
      <c r="E1999" s="17" t="e">
        <f>VLOOKUP(Audit!D764,$V$3:$AE$12,4,FALSE)&amp; Audit!T764 &amp; VLOOKUP(Audit!D764,$V$13:$AE$22,4,FALSE)&amp; IF(Audit!D764=10,Audit!V764&amp;Audit!W764,"")</f>
        <v>#N/A</v>
      </c>
      <c r="F1999" s="17" t="e">
        <f>VLOOKUP(Audit!E764,$V$3:$AE$12,5,FALSE) &amp; VLOOKUP(Audit!E764,$V$13:$AE$22,5,FALSE)&amp; IF(Audit!E764=10,Audit!V764&amp;Audit!W764,"")</f>
        <v>#N/A</v>
      </c>
      <c r="G1999" s="17" t="e">
        <f>VLOOKUP(Audit!F764,$V$3:$AE$12,6,FALSE) &amp; VLOOKUP(Audit!F764,$V$13:$AE$22,6,FALSE)&amp; IF(Audit!F764=10,Audit!V764&amp;Audit!W764,"")</f>
        <v>#N/A</v>
      </c>
      <c r="H1999" s="17" t="e">
        <f>VLOOKUP(Audit!G764,$V$3:$AE$12,7,FALSE) &amp; VLOOKUP(Audit!G764,$V$13:$AE$22,7,FALSE)&amp;IF(Audit!G764=10,Audit!V764&amp;Audit!W764,"")</f>
        <v>#N/A</v>
      </c>
      <c r="I1999" s="17" t="e">
        <f>VLOOKUP(Audit!H764,$V$3:$AE$12,8,FALSE) &amp; Audit!U764 &amp; VLOOKUP(Audit!H764,$V$13:$AE$22,8,FALSE)&amp;IF(Audit!H764=10,Audit!V764&amp;Audit!W764,"")</f>
        <v>#N/A</v>
      </c>
      <c r="J1999" s="17" t="e">
        <f>VLOOKUP(Audit!I764,$V$3:$AE$12,9,FALSE) &amp; VLOOKUP(Audit!I764,$V$13:$AE$22,9,FALSE) &amp; IF(Audit!I764=10,Audit!V764&amp;Audit!W764,"") &amp; IF(Audit!I764&lt;&gt;1,U1999,"")</f>
        <v>#N/A</v>
      </c>
      <c r="K1999" s="17" t="e">
        <f>VLOOKUP(Audit!J764,$V$3:$AE$12,10,FALSE) &amp; Audit!S764 &amp; VLOOKUP(Audit!J764,$V$13:$AE$22,10,FALSE) &amp; IF(Audit!J764=10,Audit!V764&amp;Audit!W764,"") &amp; IF(Audit!J764&lt;&gt;1,U1999,"")</f>
        <v>#N/A</v>
      </c>
      <c r="L1999" s="10">
        <f>Audit!K764</f>
        <v>0</v>
      </c>
      <c r="M1999" s="10" t="e">
        <f t="shared" si="941"/>
        <v>#N/A</v>
      </c>
      <c r="N1999" s="10" t="e">
        <f t="shared" si="942"/>
        <v>#N/A</v>
      </c>
      <c r="O1999" s="10" t="e">
        <f t="shared" si="943"/>
        <v>#N/A</v>
      </c>
      <c r="P1999" s="10" t="e">
        <f t="shared" si="944"/>
        <v>#N/A</v>
      </c>
      <c r="Q1999" s="10" t="e">
        <f t="shared" si="945"/>
        <v>#N/A</v>
      </c>
      <c r="R1999" s="10" t="e">
        <f t="shared" si="946"/>
        <v>#N/A</v>
      </c>
      <c r="S1999" s="10" t="e">
        <f t="shared" si="947"/>
        <v>#N/A</v>
      </c>
      <c r="T1999" s="10" t="e">
        <f t="shared" si="948"/>
        <v>#N/A</v>
      </c>
      <c r="U1999" s="17" t="str">
        <f>IF(Audit!M764="","",VLOOKUP(Audit!M764,$W$26:$X$35,2,FALSE)) &amp; Audit!N764 &amp; IF(Audit!O764="","",IF(Audit!N764&lt;=1.4,VLOOKUP(Audit!O764,$W$38:X2044,2,FALSE),VLOOKUP(Audit!O764,$W$51:$X$61,2,FALSE))) &amp; IF(Audit!P764="","",VLOOKUP(Audit!P764,$Y$26:$Z$35,2,FALSE) &amp; Audit!Q764 &amp; IF(Audit!O764="","",IF(Audit!Q764&lt;=1.4,VLOOKUP(Audit!R764,$Y$38:$Z$48,2,FALSE),VLOOKUP(Audit!R764,$Y$51:$Z$61,2,FALSE))))</f>
        <v/>
      </c>
      <c r="V1999" s="21"/>
      <c r="AH1999" s="49">
        <f>Audit!A764</f>
        <v>0</v>
      </c>
      <c r="AI1999" s="50" t="e">
        <f>VLOOKUP(Audit!B764,$V$3:$AE$12,2,FALSE)&amp; IF(Audit!B764=10,Audit!V764,"")</f>
        <v>#N/A</v>
      </c>
      <c r="AJ1999" s="50" t="e">
        <f>VLOOKUP(Audit!B764,$V$13:$AE$22,2,FALSE)&amp; IF(Audit!B764=10,Audit!W764,"")</f>
        <v>#N/A</v>
      </c>
      <c r="AK1999" s="47" t="e">
        <f t="shared" si="949"/>
        <v>#N/A</v>
      </c>
      <c r="AL1999" s="50" t="e">
        <f>VLOOKUP(Audit!C764,$V$3:$AE$12,3,FALSE)&amp; IF(Audit!C764=10,Audit!V764,"")</f>
        <v>#N/A</v>
      </c>
      <c r="AM1999" s="50" t="e">
        <f>VLOOKUP(Audit!C764,$V$13:$AE$22,3,FALSE)&amp; IF(Audit!C764=10,Audit!W764,"")</f>
        <v>#N/A</v>
      </c>
      <c r="AN1999" s="47" t="e">
        <f t="shared" si="950"/>
        <v>#N/A</v>
      </c>
      <c r="AO1999" s="50" t="e">
        <f>VLOOKUP(Audit!D764,$V$3:$AE$12,4,FALSE) &amp;  Audit!T764 &amp; IF(Audit!D764=10,Audit!V764,"")</f>
        <v>#N/A</v>
      </c>
      <c r="AP1999" s="50" t="e">
        <f>VLOOKUP(Audit!D764,$V$13:$AE$22,4,FALSE)&amp; IF(Audit!D764=10,Audit!W764,"")</f>
        <v>#N/A</v>
      </c>
      <c r="AQ1999" s="47" t="e">
        <f t="shared" si="951"/>
        <v>#N/A</v>
      </c>
      <c r="AR1999" s="50" t="e">
        <f>VLOOKUP(Audit!E764,$V$3:$AE$12,5,FALSE)&amp; IF(Audit!E764=10,Audit!V764,"")</f>
        <v>#N/A</v>
      </c>
      <c r="AS1999" s="50" t="e">
        <f>VLOOKUP(Audit!E764,$V$13:$AE$22,5,FALSE)&amp; IF(Audit!E764=10,Audit!W764,"")</f>
        <v>#N/A</v>
      </c>
      <c r="AT1999" s="47" t="e">
        <f t="shared" si="952"/>
        <v>#N/A</v>
      </c>
      <c r="AU1999" s="50" t="e">
        <f>VLOOKUP(Audit!F764,$V$3:$AE$12,6,FALSE)&amp; IF(Audit!F764=10,Audit!V764,"")</f>
        <v>#N/A</v>
      </c>
      <c r="AV1999" s="50" t="e">
        <f>VLOOKUP(Audit!F764,$V$13:$AE$22,6,FALSE)&amp; IF(Audit!F764=10,Audit!W764,"")</f>
        <v>#N/A</v>
      </c>
      <c r="AW1999" s="47" t="e">
        <f t="shared" si="953"/>
        <v>#N/A</v>
      </c>
      <c r="AX1999" s="50" t="e">
        <f>VLOOKUP(Audit!G764,$V$3:$AE$12,7,FALSE)&amp; IF(Audit!G764=10,Audit!V764,"")</f>
        <v>#N/A</v>
      </c>
      <c r="AY1999" s="50" t="e">
        <f>VLOOKUP(Audit!G764,$V$13:$AE$22,7,FALSE) &amp; IF(Audit!G764=10,Audit!W764,"")</f>
        <v>#N/A</v>
      </c>
      <c r="AZ1999" s="47" t="e">
        <f t="shared" si="954"/>
        <v>#N/A</v>
      </c>
      <c r="BA1999" s="50" t="e">
        <f>VLOOKUP(Audit!H764,$V$3:$AE$12,8,FALSE)&amp; Audit!U764 &amp; IF(Audit!H764=10,Audit!V764,"")</f>
        <v>#N/A</v>
      </c>
      <c r="BB1999" s="50" t="e">
        <f>VLOOKUP(Audit!H764,$V$13:$AE$22,8,FALSE) &amp; IF(Audit!H764=10,Audit!W764,"")</f>
        <v>#N/A</v>
      </c>
      <c r="BC1999" s="47" t="e">
        <f t="shared" si="955"/>
        <v>#N/A</v>
      </c>
      <c r="BD1999" s="50" t="e">
        <f>VLOOKUP(Audit!I764,$V$3:$AE$12,9,FALSE)&amp; IF(Audit!I764=10,Audit!V764,"")</f>
        <v>#N/A</v>
      </c>
      <c r="BE1999" s="50" t="e">
        <f>VLOOKUP(Audit!I764,$V$13:$AE$22,9,FALSE) &amp; IF(Audit!I764=10,Audit!W764,"") &amp; IF(Audit!I764&lt;&gt;1,U1999,"")</f>
        <v>#N/A</v>
      </c>
      <c r="BF1999" s="47" t="e">
        <f t="shared" si="956"/>
        <v>#N/A</v>
      </c>
      <c r="BG1999" s="50" t="e">
        <f>VLOOKUP(Audit!J764,$V$3:$AE$12,10,FALSE) &amp; Audit!S764 &amp; IF(Audit!J764=10,Audit!V764,"")</f>
        <v>#N/A</v>
      </c>
      <c r="BH1999" s="50" t="e">
        <f>VLOOKUP(Audit!J764,$V$13:$AE$22,10,FALSE) &amp; IF(Audit!J764=10,Audit!W764,"") &amp; IF(Audit!J764&lt;&gt;1,U1999,"")</f>
        <v>#N/A</v>
      </c>
      <c r="BI1999" s="47" t="e">
        <f t="shared" si="957"/>
        <v>#N/A</v>
      </c>
      <c r="BJ1999" s="48" t="str">
        <f t="shared" si="958"/>
        <v/>
      </c>
      <c r="BK1999" s="48" t="str">
        <f t="shared" si="959"/>
        <v/>
      </c>
      <c r="BL1999" s="48" t="str">
        <f t="shared" si="960"/>
        <v/>
      </c>
      <c r="BM1999" s="48" t="str">
        <f t="shared" si="961"/>
        <v/>
      </c>
      <c r="BN1999" s="48" t="str">
        <f t="shared" si="962"/>
        <v/>
      </c>
      <c r="BO1999" s="48" t="str">
        <f t="shared" si="963"/>
        <v/>
      </c>
      <c r="BP1999" s="48" t="str">
        <f t="shared" si="964"/>
        <v/>
      </c>
      <c r="BQ1999" s="48" t="str">
        <f t="shared" si="965"/>
        <v/>
      </c>
      <c r="BR1999" s="48" t="str">
        <f t="shared" si="966"/>
        <v/>
      </c>
      <c r="BS1999" s="48" t="str">
        <f t="shared" si="967"/>
        <v/>
      </c>
      <c r="BT1999" s="48" t="str">
        <f t="shared" si="968"/>
        <v/>
      </c>
      <c r="BU1999" s="48" t="str">
        <f t="shared" si="969"/>
        <v/>
      </c>
    </row>
    <row r="2000" spans="1:73">
      <c r="A2000" s="10">
        <f>Audit!A765</f>
        <v>0</v>
      </c>
      <c r="B2000" s="10" t="e">
        <f t="shared" si="940"/>
        <v>#N/A</v>
      </c>
      <c r="C2000" s="17" t="e">
        <f>VLOOKUP(Audit!B765,$V$3:$AE$12,2,FALSE) &amp; VLOOKUP(Audit!B765,$V$13:$AE$22,2,FALSE)&amp; IF(Audit!B765=10,Audit!V765&amp;Audit!W765,"")</f>
        <v>#N/A</v>
      </c>
      <c r="D2000" s="17" t="e">
        <f>VLOOKUP(Audit!C765,$V$3:$AE$12,3,FALSE) &amp; VLOOKUP(Audit!C765,$V$13:$AE$22,3,FALSE) &amp;IF(Audit!C765=10,Audit!V765&amp;Audit!W765,"")</f>
        <v>#N/A</v>
      </c>
      <c r="E2000" s="17" t="e">
        <f>VLOOKUP(Audit!D765,$V$3:$AE$12,4,FALSE)&amp; Audit!T765 &amp; VLOOKUP(Audit!D765,$V$13:$AE$22,4,FALSE)&amp; IF(Audit!D765=10,Audit!V765&amp;Audit!W765,"")</f>
        <v>#N/A</v>
      </c>
      <c r="F2000" s="17" t="e">
        <f>VLOOKUP(Audit!E765,$V$3:$AE$12,5,FALSE) &amp; VLOOKUP(Audit!E765,$V$13:$AE$22,5,FALSE)&amp; IF(Audit!E765=10,Audit!V765&amp;Audit!W765,"")</f>
        <v>#N/A</v>
      </c>
      <c r="G2000" s="17" t="e">
        <f>VLOOKUP(Audit!F765,$V$3:$AE$12,6,FALSE) &amp; VLOOKUP(Audit!F765,$V$13:$AE$22,6,FALSE)&amp; IF(Audit!F765=10,Audit!V765&amp;Audit!W765,"")</f>
        <v>#N/A</v>
      </c>
      <c r="H2000" s="17" t="e">
        <f>VLOOKUP(Audit!G765,$V$3:$AE$12,7,FALSE) &amp; VLOOKUP(Audit!G765,$V$13:$AE$22,7,FALSE)&amp;IF(Audit!G765=10,Audit!V765&amp;Audit!W765,"")</f>
        <v>#N/A</v>
      </c>
      <c r="I2000" s="17" t="e">
        <f>VLOOKUP(Audit!H765,$V$3:$AE$12,8,FALSE) &amp; Audit!U765 &amp; VLOOKUP(Audit!H765,$V$13:$AE$22,8,FALSE)&amp;IF(Audit!H765=10,Audit!V765&amp;Audit!W765,"")</f>
        <v>#N/A</v>
      </c>
      <c r="J2000" s="17" t="e">
        <f>VLOOKUP(Audit!I765,$V$3:$AE$12,9,FALSE) &amp; VLOOKUP(Audit!I765,$V$13:$AE$22,9,FALSE) &amp; IF(Audit!I765=10,Audit!V765&amp;Audit!W765,"") &amp; IF(Audit!I765&lt;&gt;1,U2000,"")</f>
        <v>#N/A</v>
      </c>
      <c r="K2000" s="17" t="e">
        <f>VLOOKUP(Audit!J765,$V$3:$AE$12,10,FALSE) &amp; Audit!S765 &amp; VLOOKUP(Audit!J765,$V$13:$AE$22,10,FALSE) &amp; IF(Audit!J765=10,Audit!V765&amp;Audit!W765,"") &amp; IF(Audit!J765&lt;&gt;1,U2000,"")</f>
        <v>#N/A</v>
      </c>
      <c r="L2000" s="10">
        <f>Audit!K765</f>
        <v>0</v>
      </c>
      <c r="M2000" s="10" t="e">
        <f t="shared" si="941"/>
        <v>#N/A</v>
      </c>
      <c r="N2000" s="10" t="e">
        <f t="shared" si="942"/>
        <v>#N/A</v>
      </c>
      <c r="O2000" s="10" t="e">
        <f t="shared" si="943"/>
        <v>#N/A</v>
      </c>
      <c r="P2000" s="10" t="e">
        <f t="shared" si="944"/>
        <v>#N/A</v>
      </c>
      <c r="Q2000" s="10" t="e">
        <f t="shared" si="945"/>
        <v>#N/A</v>
      </c>
      <c r="R2000" s="10" t="e">
        <f t="shared" si="946"/>
        <v>#N/A</v>
      </c>
      <c r="S2000" s="10" t="e">
        <f t="shared" si="947"/>
        <v>#N/A</v>
      </c>
      <c r="T2000" s="10" t="e">
        <f t="shared" si="948"/>
        <v>#N/A</v>
      </c>
      <c r="U2000" s="17" t="str">
        <f>IF(Audit!M765="","",VLOOKUP(Audit!M765,$W$26:$X$35,2,FALSE)) &amp; Audit!N765 &amp; IF(Audit!O765="","",IF(Audit!N765&lt;=1.4,VLOOKUP(Audit!O765,$W$38:X2045,2,FALSE),VLOOKUP(Audit!O765,$W$51:$X$61,2,FALSE))) &amp; IF(Audit!P765="","",VLOOKUP(Audit!P765,$Y$26:$Z$35,2,FALSE) &amp; Audit!Q765 &amp; IF(Audit!O765="","",IF(Audit!Q765&lt;=1.4,VLOOKUP(Audit!R765,$Y$38:$Z$48,2,FALSE),VLOOKUP(Audit!R765,$Y$51:$Z$61,2,FALSE))))</f>
        <v/>
      </c>
      <c r="V2000" s="21"/>
      <c r="AH2000" s="49">
        <f>Audit!A765</f>
        <v>0</v>
      </c>
      <c r="AI2000" s="50" t="e">
        <f>VLOOKUP(Audit!B765,$V$3:$AE$12,2,FALSE)&amp; IF(Audit!B765=10,Audit!V765,"")</f>
        <v>#N/A</v>
      </c>
      <c r="AJ2000" s="50" t="e">
        <f>VLOOKUP(Audit!B765,$V$13:$AE$22,2,FALSE)&amp; IF(Audit!B765=10,Audit!W765,"")</f>
        <v>#N/A</v>
      </c>
      <c r="AK2000" s="47" t="e">
        <f t="shared" si="949"/>
        <v>#N/A</v>
      </c>
      <c r="AL2000" s="50" t="e">
        <f>VLOOKUP(Audit!C765,$V$3:$AE$12,3,FALSE)&amp; IF(Audit!C765=10,Audit!V765,"")</f>
        <v>#N/A</v>
      </c>
      <c r="AM2000" s="50" t="e">
        <f>VLOOKUP(Audit!C765,$V$13:$AE$22,3,FALSE)&amp; IF(Audit!C765=10,Audit!W765,"")</f>
        <v>#N/A</v>
      </c>
      <c r="AN2000" s="47" t="e">
        <f t="shared" si="950"/>
        <v>#N/A</v>
      </c>
      <c r="AO2000" s="50" t="e">
        <f>VLOOKUP(Audit!D765,$V$3:$AE$12,4,FALSE) &amp;  Audit!T765 &amp; IF(Audit!D765=10,Audit!V765,"")</f>
        <v>#N/A</v>
      </c>
      <c r="AP2000" s="50" t="e">
        <f>VLOOKUP(Audit!D765,$V$13:$AE$22,4,FALSE)&amp; IF(Audit!D765=10,Audit!W765,"")</f>
        <v>#N/A</v>
      </c>
      <c r="AQ2000" s="47" t="e">
        <f t="shared" si="951"/>
        <v>#N/A</v>
      </c>
      <c r="AR2000" s="50" t="e">
        <f>VLOOKUP(Audit!E765,$V$3:$AE$12,5,FALSE)&amp; IF(Audit!E765=10,Audit!V765,"")</f>
        <v>#N/A</v>
      </c>
      <c r="AS2000" s="50" t="e">
        <f>VLOOKUP(Audit!E765,$V$13:$AE$22,5,FALSE)&amp; IF(Audit!E765=10,Audit!W765,"")</f>
        <v>#N/A</v>
      </c>
      <c r="AT2000" s="47" t="e">
        <f t="shared" si="952"/>
        <v>#N/A</v>
      </c>
      <c r="AU2000" s="50" t="e">
        <f>VLOOKUP(Audit!F765,$V$3:$AE$12,6,FALSE)&amp; IF(Audit!F765=10,Audit!V765,"")</f>
        <v>#N/A</v>
      </c>
      <c r="AV2000" s="50" t="e">
        <f>VLOOKUP(Audit!F765,$V$13:$AE$22,6,FALSE)&amp; IF(Audit!F765=10,Audit!W765,"")</f>
        <v>#N/A</v>
      </c>
      <c r="AW2000" s="47" t="e">
        <f t="shared" si="953"/>
        <v>#N/A</v>
      </c>
      <c r="AX2000" s="50" t="e">
        <f>VLOOKUP(Audit!G765,$V$3:$AE$12,7,FALSE)&amp; IF(Audit!G765=10,Audit!V765,"")</f>
        <v>#N/A</v>
      </c>
      <c r="AY2000" s="50" t="e">
        <f>VLOOKUP(Audit!G765,$V$13:$AE$22,7,FALSE) &amp; IF(Audit!G765=10,Audit!W765,"")</f>
        <v>#N/A</v>
      </c>
      <c r="AZ2000" s="47" t="e">
        <f t="shared" si="954"/>
        <v>#N/A</v>
      </c>
      <c r="BA2000" s="50" t="e">
        <f>VLOOKUP(Audit!H765,$V$3:$AE$12,8,FALSE)&amp; Audit!U765 &amp; IF(Audit!H765=10,Audit!V765,"")</f>
        <v>#N/A</v>
      </c>
      <c r="BB2000" s="50" t="e">
        <f>VLOOKUP(Audit!H765,$V$13:$AE$22,8,FALSE) &amp; IF(Audit!H765=10,Audit!W765,"")</f>
        <v>#N/A</v>
      </c>
      <c r="BC2000" s="47" t="e">
        <f t="shared" si="955"/>
        <v>#N/A</v>
      </c>
      <c r="BD2000" s="50" t="e">
        <f>VLOOKUP(Audit!I765,$V$3:$AE$12,9,FALSE)&amp; IF(Audit!I765=10,Audit!V765,"")</f>
        <v>#N/A</v>
      </c>
      <c r="BE2000" s="50" t="e">
        <f>VLOOKUP(Audit!I765,$V$13:$AE$22,9,FALSE) &amp; IF(Audit!I765=10,Audit!W765,"") &amp; IF(Audit!I765&lt;&gt;1,U2000,"")</f>
        <v>#N/A</v>
      </c>
      <c r="BF2000" s="47" t="e">
        <f t="shared" si="956"/>
        <v>#N/A</v>
      </c>
      <c r="BG2000" s="50" t="e">
        <f>VLOOKUP(Audit!J765,$V$3:$AE$12,10,FALSE) &amp; Audit!S765 &amp; IF(Audit!J765=10,Audit!V765,"")</f>
        <v>#N/A</v>
      </c>
      <c r="BH2000" s="50" t="e">
        <f>VLOOKUP(Audit!J765,$V$13:$AE$22,10,FALSE) &amp; IF(Audit!J765=10,Audit!W765,"") &amp; IF(Audit!J765&lt;&gt;1,U2000,"")</f>
        <v>#N/A</v>
      </c>
      <c r="BI2000" s="47" t="e">
        <f t="shared" si="957"/>
        <v>#N/A</v>
      </c>
      <c r="BJ2000" s="48" t="str">
        <f t="shared" si="958"/>
        <v/>
      </c>
      <c r="BK2000" s="48" t="str">
        <f t="shared" si="959"/>
        <v/>
      </c>
      <c r="BL2000" s="48" t="str">
        <f t="shared" si="960"/>
        <v/>
      </c>
      <c r="BM2000" s="48" t="str">
        <f t="shared" si="961"/>
        <v/>
      </c>
      <c r="BN2000" s="48" t="str">
        <f t="shared" si="962"/>
        <v/>
      </c>
      <c r="BO2000" s="48" t="str">
        <f t="shared" si="963"/>
        <v/>
      </c>
      <c r="BP2000" s="48" t="str">
        <f t="shared" si="964"/>
        <v/>
      </c>
      <c r="BQ2000" s="48" t="str">
        <f t="shared" si="965"/>
        <v/>
      </c>
      <c r="BR2000" s="48" t="str">
        <f t="shared" si="966"/>
        <v/>
      </c>
      <c r="BS2000" s="48" t="str">
        <f t="shared" si="967"/>
        <v/>
      </c>
      <c r="BT2000" s="48" t="str">
        <f t="shared" si="968"/>
        <v/>
      </c>
      <c r="BU2000" s="48" t="str">
        <f t="shared" si="969"/>
        <v/>
      </c>
    </row>
    <row r="2001" spans="1:21">
      <c r="A2001" s="10">
        <f>Audit!A766</f>
        <v>0</v>
      </c>
      <c r="B2001" s="10" t="e">
        <f t="shared" si="940"/>
        <v>#N/A</v>
      </c>
      <c r="C2001" s="17" t="e">
        <f>VLOOKUP(Audit!B766,$V$3:$AE$12,2,FALSE) &amp; VLOOKUP(Audit!B766,$V$13:$AE$22,2,FALSE)&amp; IF(Audit!B766=10,Audit!V766&amp;Audit!W766,"")</f>
        <v>#N/A</v>
      </c>
      <c r="D2001" s="17" t="e">
        <f>VLOOKUP(Audit!C766,$V$3:$AE$12,3,FALSE) &amp; VLOOKUP(Audit!C766,$V$13:$AE$22,3,FALSE) &amp;IF(Audit!C766=10,Audit!V766&amp;Audit!W766,"")</f>
        <v>#N/A</v>
      </c>
      <c r="E2001" s="17" t="e">
        <f>VLOOKUP(Audit!D766,$V$3:$AE$12,4,FALSE)&amp; Audit!T766 &amp; VLOOKUP(Audit!D766,$V$13:$AE$22,4,FALSE)&amp; IF(Audit!D766=10,Audit!V766&amp;Audit!W766,"")</f>
        <v>#N/A</v>
      </c>
      <c r="F2001" s="17" t="e">
        <f>VLOOKUP(Audit!E766,$V$3:$AE$12,5,FALSE) &amp; VLOOKUP(Audit!E766,$V$13:$AE$22,5,FALSE)&amp; IF(Audit!E766=10,Audit!V766&amp;Audit!W766,"")</f>
        <v>#N/A</v>
      </c>
      <c r="G2001" s="17" t="e">
        <f>VLOOKUP(Audit!F766,$V$3:$AE$12,6,FALSE) &amp; VLOOKUP(Audit!F766,$V$13:$AE$22,6,FALSE)&amp; IF(Audit!F766=10,Audit!V766&amp;Audit!W766,"")</f>
        <v>#N/A</v>
      </c>
      <c r="H2001" s="17" t="e">
        <f>VLOOKUP(Audit!G766,$V$3:$AE$12,7,FALSE) &amp; VLOOKUP(Audit!G766,$V$13:$AE$22,7,FALSE)&amp;IF(Audit!G766=10,Audit!V766&amp;Audit!W766,"")</f>
        <v>#N/A</v>
      </c>
      <c r="I2001" s="17" t="e">
        <f>VLOOKUP(Audit!H766,$V$3:$AE$12,8,FALSE) &amp; Audit!U766 &amp; VLOOKUP(Audit!H766,$V$13:$AE$22,8,FALSE)&amp;IF(Audit!H766=10,Audit!V766&amp;Audit!W766,"")</f>
        <v>#N/A</v>
      </c>
      <c r="J2001" s="17" t="e">
        <f>VLOOKUP(Audit!I766,$V$3:$AE$12,9,FALSE) &amp; VLOOKUP(Audit!I766,$V$13:$AE$22,9,FALSE) &amp; IF(Audit!I766=10,Audit!V766&amp;Audit!W766,"") &amp; IF(Audit!I766&lt;&gt;1,U2001,"")</f>
        <v>#N/A</v>
      </c>
      <c r="K2001" s="17" t="e">
        <f>VLOOKUP(Audit!J766,$V$3:$AE$12,10,FALSE) &amp; Audit!S766 &amp; VLOOKUP(Audit!J766,$V$13:$AE$22,10,FALSE) &amp; IF(Audit!J766=10,Audit!V766&amp;Audit!W766,"") &amp; IF(Audit!J766&lt;&gt;1,U2001,"")</f>
        <v>#N/A</v>
      </c>
      <c r="L2001" s="10">
        <f>Audit!K766</f>
        <v>0</v>
      </c>
      <c r="M2001" s="10" t="e">
        <f t="shared" si="941"/>
        <v>#N/A</v>
      </c>
      <c r="N2001" s="10" t="e">
        <f t="shared" si="942"/>
        <v>#N/A</v>
      </c>
      <c r="O2001" s="10" t="e">
        <f t="shared" si="943"/>
        <v>#N/A</v>
      </c>
      <c r="P2001" s="10" t="e">
        <f t="shared" si="944"/>
        <v>#N/A</v>
      </c>
      <c r="Q2001" s="10" t="e">
        <f t="shared" si="945"/>
        <v>#N/A</v>
      </c>
      <c r="R2001" s="10" t="e">
        <f t="shared" si="946"/>
        <v>#N/A</v>
      </c>
      <c r="S2001" s="10" t="e">
        <f t="shared" si="947"/>
        <v>#N/A</v>
      </c>
      <c r="T2001" s="10" t="e">
        <f t="shared" si="948"/>
        <v>#N/A</v>
      </c>
      <c r="U2001" s="17" t="str">
        <f>IF(Audit!M766="","",VLOOKUP(Audit!M766,$W$26:$X$35,2,FALSE)) &amp; Audit!N766 &amp; IF(Audit!O766="","",IF(Audit!N766&lt;=1.4,VLOOKUP(Audit!O766,$W$38:X2046,2,FALSE),VLOOKUP(Audit!O766,$W$51:$X$61,2,FALSE))) &amp; IF(Audit!P766="","",VLOOKUP(Audit!P766,$Y$26:$Z$35,2,FALSE) &amp; Audit!Q766 &amp; IF(Audit!O766="","",IF(Audit!Q766&lt;=1.4,VLOOKUP(Audit!R766,$Y$38:$Z$48,2,FALSE),VLOOKUP(Audit!R766,$Y$51:$Z$61,2,FALSE))))</f>
        <v/>
      </c>
    </row>
    <row r="2002" spans="1:21">
      <c r="U2002" s="17" t="str">
        <f>IF(Audit!M767="","",VLOOKUP(Audit!M767,$W$26:$X$35,2,FALSE)) &amp; Audit!N767 &amp; IF(Audit!O767="","",IF(Audit!N767&lt;=1.4,VLOOKUP(Audit!O767,$W$38:X2047,2,FALSE),VLOOKUP(Audit!O767,$W$51:$X$61,2,FALSE))) &amp; IF(Audit!P767="","",VLOOKUP(Audit!P767,$Y$26:$Z$35,2,FALSE) &amp; Audit!Q767 &amp; IF(Audit!O767="","",IF(Audit!Q767&lt;=1.4,VLOOKUP(Audit!R767,$Y$38:$Z$48,2,FALSE),VLOOKUP(Audit!R767,$Y$51:$Z$61,2,FALSE))))</f>
        <v/>
      </c>
    </row>
  </sheetData>
  <mergeCells count="21">
    <mergeCell ref="AA73:AE74"/>
    <mergeCell ref="W63:X63"/>
    <mergeCell ref="Y63:Z63"/>
    <mergeCell ref="AA67:AE68"/>
    <mergeCell ref="AC63:AD63"/>
    <mergeCell ref="AX1:AY1"/>
    <mergeCell ref="BA1:BB1"/>
    <mergeCell ref="BD1:BE1"/>
    <mergeCell ref="AA64:AC64"/>
    <mergeCell ref="BG1:BH1"/>
    <mergeCell ref="AI1:AJ1"/>
    <mergeCell ref="AL1:AM1"/>
    <mergeCell ref="AO1:AP1"/>
    <mergeCell ref="AR1:AS1"/>
    <mergeCell ref="AU1:AV1"/>
    <mergeCell ref="W49:X49"/>
    <mergeCell ref="W24:X24"/>
    <mergeCell ref="Y24:Z24"/>
    <mergeCell ref="W36:X36"/>
    <mergeCell ref="Y36:Z36"/>
    <mergeCell ref="Y49:Z49"/>
  </mergeCells>
  <conditionalFormatting sqref="F1">
    <cfRule type="cellIs" dxfId="17" priority="35" operator="equal">
      <formula>2</formula>
    </cfRule>
  </conditionalFormatting>
  <conditionalFormatting sqref="G1">
    <cfRule type="cellIs" dxfId="16" priority="37" operator="equal">
      <formula>2</formula>
    </cfRule>
  </conditionalFormatting>
  <conditionalFormatting sqref="D1">
    <cfRule type="cellIs" dxfId="15" priority="36" operator="between">
      <formula>2</formula>
      <formula>2</formula>
    </cfRule>
  </conditionalFormatting>
  <conditionalFormatting sqref="AA1">
    <cfRule type="cellIs" dxfId="14" priority="28" operator="equal">
      <formula>2</formula>
    </cfRule>
  </conditionalFormatting>
  <conditionalFormatting sqref="X1">
    <cfRule type="cellIs" dxfId="13" priority="27" operator="between">
      <formula>2</formula>
      <formula>2</formula>
    </cfRule>
  </conditionalFormatting>
  <conditionalFormatting sqref="Z1">
    <cfRule type="cellIs" dxfId="12" priority="26" operator="equal">
      <formula>2</formula>
    </cfRule>
  </conditionalFormatting>
  <conditionalFormatting sqref="F2">
    <cfRule type="cellIs" dxfId="11" priority="17" operator="equal">
      <formula>2</formula>
    </cfRule>
  </conditionalFormatting>
  <conditionalFormatting sqref="G2">
    <cfRule type="cellIs" dxfId="10" priority="19" operator="equal">
      <formula>2</formula>
    </cfRule>
  </conditionalFormatting>
  <conditionalFormatting sqref="D2">
    <cfRule type="cellIs" dxfId="9" priority="18" operator="between">
      <formula>2</formula>
      <formula>2</formula>
    </cfRule>
  </conditionalFormatting>
  <conditionalFormatting sqref="AF65:AG65">
    <cfRule type="cellIs" dxfId="8" priority="14" operator="equal">
      <formula>2</formula>
    </cfRule>
  </conditionalFormatting>
  <conditionalFormatting sqref="AT2">
    <cfRule type="cellIs" dxfId="7" priority="8" operator="equal">
      <formula>2</formula>
    </cfRule>
  </conditionalFormatting>
  <conditionalFormatting sqref="AW2">
    <cfRule type="cellIs" dxfId="6" priority="10" operator="equal">
      <formula>2</formula>
    </cfRule>
  </conditionalFormatting>
  <conditionalFormatting sqref="AN2">
    <cfRule type="cellIs" dxfId="5" priority="9" operator="between">
      <formula>2</formula>
      <formula>2</formula>
    </cfRule>
  </conditionalFormatting>
  <conditionalFormatting sqref="W2:AE2">
    <cfRule type="containsBlanks" dxfId="4" priority="6">
      <formula>LEN(TRIM(W2))=0</formula>
    </cfRule>
  </conditionalFormatting>
  <conditionalFormatting sqref="AD66:AE66">
    <cfRule type="expression" dxfId="3" priority="5">
      <formula>MOD(ROW(),2)=1</formula>
    </cfRule>
  </conditionalFormatting>
  <conditionalFormatting sqref="AA65:AB65">
    <cfRule type="containsBlanks" dxfId="2" priority="4">
      <formula>LEN(TRIM(AA65))=0</formula>
    </cfRule>
  </conditionalFormatting>
  <conditionalFormatting sqref="AA66">
    <cfRule type="cellIs" dxfId="1" priority="2" operator="between">
      <formula>2</formula>
      <formula>10</formula>
    </cfRule>
  </conditionalFormatting>
  <conditionalFormatting sqref="AB66">
    <cfRule type="colorScale" priority="1">
      <colorScale>
        <cfvo type="num" val="1"/>
        <cfvo type="num" val="2"/>
        <color rgb="FF00B050"/>
        <color rgb="FFFF0000"/>
      </colorScale>
    </cfRule>
  </conditionalFormatting>
  <conditionalFormatting sqref="AA66:AB66">
    <cfRule type="containsBlanks" dxfId="0" priority="3">
      <formula>LEN(TRIM(AA66))=0</formula>
    </cfRule>
  </conditionalFormatting>
  <dataValidations disablePrompts="1" count="5">
    <dataValidation type="list" allowBlank="1" showDropDown="1" showInputMessage="1" showErrorMessage="1" sqref="J1:K2" xr:uid="{00000000-0002-0000-0300-000000000000}">
      <formula1>"1,2,3,4,5"</formula1>
    </dataValidation>
    <dataValidation type="list" allowBlank="1" showDropDown="1" showInputMessage="1" showErrorMessage="1" sqref="E1:E2" xr:uid="{00000000-0002-0000-0300-000001000000}">
      <formula1>"1,2,3,4"</formula1>
    </dataValidation>
    <dataValidation type="list" allowBlank="1" showDropDown="1" showInputMessage="1" showErrorMessage="1" sqref="I1:I2 C1:C2" xr:uid="{00000000-0002-0000-0300-000002000000}">
      <formula1>"1,2,3"</formula1>
    </dataValidation>
    <dataValidation type="whole" allowBlank="1" showInputMessage="1" showErrorMessage="1" sqref="AA66" xr:uid="{DDF58E6B-0191-4C45-9158-D8AA3DB4D16F}">
      <formula1>1</formula1>
      <formula2>10</formula2>
    </dataValidation>
    <dataValidation type="whole" allowBlank="1" showInputMessage="1" showErrorMessage="1" sqref="AB66" xr:uid="{A103541E-BF37-4BB2-84D8-A6EB2F1C6C31}">
      <formula1>1</formula1>
      <formula2>2</formula2>
    </dataValidation>
  </dataValidation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051D8-90AB-47B6-B2AA-66645263F7E4}">
  <sheetPr filterMode="1"/>
  <dimension ref="A1:P2001"/>
  <sheetViews>
    <sheetView workbookViewId="0">
      <pane ySplit="1" topLeftCell="A2" activePane="bottomLeft" state="frozen"/>
      <selection pane="bottomLeft" activeCell="E84" sqref="E84"/>
    </sheetView>
  </sheetViews>
  <sheetFormatPr defaultColWidth="9.140625" defaultRowHeight="14.25"/>
  <cols>
    <col min="1" max="1" width="14.85546875" style="91" bestFit="1" customWidth="1"/>
    <col min="2" max="2" width="52.7109375" style="91" customWidth="1"/>
    <col min="3" max="3" width="49.7109375" style="91" customWidth="1"/>
    <col min="4" max="4" width="47.28515625" style="91" customWidth="1"/>
    <col min="5" max="5" width="47.85546875" style="91" customWidth="1"/>
    <col min="6" max="6" width="11.42578125" style="91" customWidth="1"/>
    <col min="7" max="7" width="11.7109375" style="91" customWidth="1"/>
    <col min="8" max="8" width="12.28515625" style="91" hidden="1" customWidth="1"/>
    <col min="9" max="9" width="12.85546875" style="91" hidden="1" customWidth="1"/>
    <col min="10" max="10" width="12.7109375" style="91" hidden="1" customWidth="1"/>
    <col min="11" max="11" width="11.42578125" style="91" hidden="1" customWidth="1"/>
    <col min="12" max="12" width="12.85546875" style="91" hidden="1" customWidth="1"/>
    <col min="13" max="13" width="13" style="91" hidden="1" customWidth="1"/>
    <col min="14" max="16384" width="9.140625" style="91"/>
  </cols>
  <sheetData>
    <row r="1" spans="1:16" s="128" customFormat="1" ht="39.75" customHeight="1">
      <c r="A1" s="128" t="s">
        <v>0</v>
      </c>
      <c r="B1" s="128" t="s">
        <v>163</v>
      </c>
      <c r="C1" s="128" t="s">
        <v>164</v>
      </c>
      <c r="D1" s="128" t="s">
        <v>165</v>
      </c>
      <c r="E1" s="128" t="s">
        <v>166</v>
      </c>
      <c r="F1" s="128" t="s">
        <v>167</v>
      </c>
      <c r="G1" s="128" t="s">
        <v>168</v>
      </c>
      <c r="H1" s="128" t="s">
        <v>169</v>
      </c>
      <c r="I1" s="128" t="s">
        <v>170</v>
      </c>
      <c r="J1" s="128" t="s">
        <v>171</v>
      </c>
      <c r="K1" s="128" t="s">
        <v>172</v>
      </c>
      <c r="L1" s="128" t="s">
        <v>173</v>
      </c>
      <c r="M1" s="128" t="s">
        <v>174</v>
      </c>
      <c r="N1" s="128" t="s">
        <v>92</v>
      </c>
      <c r="O1" s="128" t="s">
        <v>22</v>
      </c>
      <c r="P1" s="128" t="s">
        <v>21</v>
      </c>
    </row>
    <row r="2" spans="1:16" hidden="1">
      <c r="A2" s="127" t="str">
        <f>Audit!A3</f>
        <v>OKC1-XX-00001</v>
      </c>
      <c r="B2" s="127" t="str">
        <f>IFERROR(INDEX(GUTS!AI3:'GUTS'!BH3,MATCH(1,GUTS!AK3:'GUTS'!BI3,0)),"")</f>
        <v/>
      </c>
      <c r="C2" s="127" t="str">
        <f>IFERROR(INDEX(GUTS!AJ3:'GUTS'!BH3,MATCH(1,GUTS!AK3:'GUTS'!BI3,0)),"")</f>
        <v/>
      </c>
      <c r="D2" s="127" t="str">
        <f>IFERROR(INDEX(GUTS!AI3:'GUTS'!BH3,MATCH(2,GUTS!AK3:'GUTS'!BI3,0)),"")</f>
        <v/>
      </c>
      <c r="E2" s="127" t="str">
        <f>IFERROR(INDEX(GUTS!AJ3:'GUTS'!BH3,MATCH(2,GUTS!AK3:'GUTS'!BI3,0)),"")</f>
        <v/>
      </c>
      <c r="F2" s="127" t="str">
        <f>IFERROR(INDEX(GUTS!AI3:'GUTS'!BH3,MATCH(3,GUTS!AK3:'GUTS'!BI3,0)),"")</f>
        <v/>
      </c>
      <c r="G2" s="127" t="str">
        <f>IFERROR(INDEX(GUTS!AJ3:'GUTS'!BH3,MATCH(3,GUTS!AK3:'GUTS'!BI3,0)),"")</f>
        <v/>
      </c>
      <c r="H2" s="127" t="str">
        <f>IFERROR(INDEX(GUTS!AI3:'GUTS'!BH3,MATCH(4,GUTS!AK3:'GUTS'!BI3,0)),"")</f>
        <v/>
      </c>
      <c r="I2" s="127" t="str">
        <f>IFERROR(INDEX(GUTS!AJ3:'GUTS'!BH3,MATCH(4,GUTS!AK3:'GUTS'!BI3,0)),"")</f>
        <v/>
      </c>
      <c r="J2" s="127" t="str">
        <f>IFERROR(INDEX(GUTS!AI3:'GUTS'!BH3,MATCH(5,GUTS!AK3:'GUTS'!BI3,0)),"")</f>
        <v/>
      </c>
      <c r="K2" s="127" t="str">
        <f>IFERROR(INDEX(GUTS!AJ3:'GUTS'!BH3,MATCH(5,GUTS!AK3:'GUTS'!BI3,0)),"")</f>
        <v/>
      </c>
      <c r="L2" s="127" t="str">
        <f>IFERROR(INDEX(GUTS!AI3:'GUTS'!BH3,MATCH(6,GUTS!AK3:'GUTS'!BI3,0)),"")</f>
        <v/>
      </c>
      <c r="M2" s="127" t="str">
        <f>IFERROR(INDEX(GUTS!AJ3:'GUTS'!BH3,MATCH(6,GUTS!AK3:'GUTS'!BI3,0)),"")</f>
        <v/>
      </c>
      <c r="N2" s="127">
        <f>Audit!X3</f>
        <v>0</v>
      </c>
      <c r="O2" s="127">
        <f>Audit!K3</f>
        <v>2</v>
      </c>
      <c r="P2" s="127">
        <f>Audit!L3</f>
        <v>0</v>
      </c>
    </row>
    <row r="3" spans="1:16" s="88" customFormat="1" hidden="1">
      <c r="A3" s="127" t="str">
        <f>Audit!A4</f>
        <v>OKC1-XX-00002</v>
      </c>
      <c r="B3" s="127" t="str">
        <f>IFERROR(INDEX(GUTS!AI4:'GUTS'!BH4,MATCH(1,GUTS!AK4:'GUTS'!BI4,0)),"")</f>
        <v/>
      </c>
      <c r="C3" s="127" t="str">
        <f>IFERROR(INDEX(GUTS!AJ4:'GUTS'!BH4,MATCH(1,GUTS!AK4:'GUTS'!BI4,0)),"")</f>
        <v/>
      </c>
      <c r="D3" s="127" t="str">
        <f>IFERROR(INDEX(GUTS!AI4:'GUTS'!BH4,MATCH(2,GUTS!AK4:'GUTS'!BI4,0)),"")</f>
        <v/>
      </c>
      <c r="E3" s="127" t="str">
        <f>IFERROR(INDEX(GUTS!AJ4:'GUTS'!BH4,MATCH(2,GUTS!AK4:'GUTS'!BI4,0)),"")</f>
        <v/>
      </c>
      <c r="F3" s="127" t="str">
        <f>IFERROR(INDEX(GUTS!AI4:'GUTS'!BH4,MATCH(3,GUTS!AK4:'GUTS'!BI4,0)),"")</f>
        <v/>
      </c>
      <c r="G3" s="127" t="str">
        <f>IFERROR(INDEX(GUTS!AJ4:'GUTS'!BH4,MATCH(3,GUTS!AK4:'GUTS'!BI4,0)),"")</f>
        <v/>
      </c>
      <c r="H3" s="127" t="str">
        <f>IFERROR(INDEX(GUTS!AI4:'GUTS'!BH4,MATCH(4,GUTS!AK4:'GUTS'!BI4,0)),"")</f>
        <v/>
      </c>
      <c r="I3" s="127" t="str">
        <f>IFERROR(INDEX(GUTS!AJ4:'GUTS'!BH4,MATCH(4,GUTS!AK4:'GUTS'!BI4,0)),"")</f>
        <v/>
      </c>
      <c r="J3" s="127" t="str">
        <f>IFERROR(INDEX(GUTS!AI4:'GUTS'!BH4,MATCH(5,GUTS!AK4:'GUTS'!BI4,0)),"")</f>
        <v/>
      </c>
      <c r="K3" s="127" t="str">
        <f>IFERROR(INDEX(GUTS!AJ4:'GUTS'!BH4,MATCH(5,GUTS!AK4:'GUTS'!BI4,0)),"")</f>
        <v/>
      </c>
      <c r="L3" s="127" t="str">
        <f>IFERROR(INDEX(GUTS!AI4:'GUTS'!BH4,MATCH(6,GUTS!AK4:'GUTS'!BI4,0)),"")</f>
        <v/>
      </c>
      <c r="M3" s="127" t="str">
        <f>IFERROR(INDEX(GUTS!AJ4:'GUTS'!BH4,MATCH(6,GUTS!AK4:'GUTS'!BI4,0)),"")</f>
        <v/>
      </c>
      <c r="N3" s="127">
        <f>Audit!X4</f>
        <v>0</v>
      </c>
      <c r="O3" s="127">
        <f>Audit!K4</f>
        <v>2</v>
      </c>
      <c r="P3" s="127">
        <f>Audit!L4</f>
        <v>0</v>
      </c>
    </row>
    <row r="4" spans="1:16" s="88" customFormat="1" hidden="1">
      <c r="A4" s="127" t="str">
        <f>Audit!A5</f>
        <v>OKC1-XX-00003</v>
      </c>
      <c r="B4" s="127" t="str">
        <f>IFERROR(INDEX(GUTS!AI5:'GUTS'!BH5,MATCH(1,GUTS!AK5:'GUTS'!BI5,0)),"")</f>
        <v/>
      </c>
      <c r="C4" s="127" t="str">
        <f>IFERROR(INDEX(GUTS!AJ5:'GUTS'!BH5,MATCH(1,GUTS!AK5:'GUTS'!BI5,0)),"")</f>
        <v/>
      </c>
      <c r="D4" s="127" t="str">
        <f>IFERROR(INDEX(GUTS!AI5:'GUTS'!BH5,MATCH(2,GUTS!AK5:'GUTS'!BI5,0)),"")</f>
        <v/>
      </c>
      <c r="E4" s="127" t="str">
        <f>IFERROR(INDEX(GUTS!AJ5:'GUTS'!BH5,MATCH(2,GUTS!AK5:'GUTS'!BI5,0)),"")</f>
        <v/>
      </c>
      <c r="F4" s="127" t="str">
        <f>IFERROR(INDEX(GUTS!AI5:'GUTS'!BH5,MATCH(3,GUTS!AK5:'GUTS'!BI5,0)),"")</f>
        <v/>
      </c>
      <c r="G4" s="127" t="str">
        <f>IFERROR(INDEX(GUTS!AJ5:'GUTS'!BH5,MATCH(3,GUTS!AK5:'GUTS'!BI5,0)),"")</f>
        <v/>
      </c>
      <c r="H4" s="127" t="str">
        <f>IFERROR(INDEX(GUTS!AI5:'GUTS'!BH5,MATCH(4,GUTS!AK5:'GUTS'!BI5,0)),"")</f>
        <v/>
      </c>
      <c r="I4" s="127" t="str">
        <f>IFERROR(INDEX(GUTS!AJ5:'GUTS'!BH5,MATCH(4,GUTS!AK5:'GUTS'!BI5,0)),"")</f>
        <v/>
      </c>
      <c r="J4" s="127" t="str">
        <f>IFERROR(INDEX(GUTS!AI5:'GUTS'!BH5,MATCH(5,GUTS!AK5:'GUTS'!BI5,0)),"")</f>
        <v/>
      </c>
      <c r="K4" s="127" t="str">
        <f>IFERROR(INDEX(GUTS!AJ5:'GUTS'!BH5,MATCH(5,GUTS!AK5:'GUTS'!BI5,0)),"")</f>
        <v/>
      </c>
      <c r="L4" s="127" t="str">
        <f>IFERROR(INDEX(GUTS!AI5:'GUTS'!BH5,MATCH(6,GUTS!AK5:'GUTS'!BI5,0)),"")</f>
        <v/>
      </c>
      <c r="M4" s="127" t="str">
        <f>IFERROR(INDEX(GUTS!AJ5:'GUTS'!BH5,MATCH(6,GUTS!AK5:'GUTS'!BI5,0)),"")</f>
        <v/>
      </c>
      <c r="N4" s="127">
        <f>Audit!X5</f>
        <v>0</v>
      </c>
      <c r="O4" s="127">
        <f>Audit!K5</f>
        <v>2</v>
      </c>
      <c r="P4" s="127">
        <f>Audit!L5</f>
        <v>0</v>
      </c>
    </row>
    <row r="5" spans="1:16" s="88" customFormat="1">
      <c r="A5" s="127" t="str">
        <f>Audit!A6</f>
        <v>OKC1-XX-00004</v>
      </c>
      <c r="B5" s="127" t="str">
        <f>IFERROR(INDEX(GUTS!AI6:'GUTS'!BH6,MATCH(1,GUTS!AK6:'GUTS'!BI6,0)),"")</f>
        <v xml:space="preserve"> • Access point is not powered</v>
      </c>
      <c r="C5" s="127" t="str">
        <f>IFERROR(INDEX(GUTS!AJ6:'GUTS'!BH6,MATCH(1,GUTS!AK6:'GUTS'!BI6,0)),"")</f>
        <v xml:space="preserve"> • Troubleshoot the access point</v>
      </c>
      <c r="D5" s="127" t="str">
        <f>IFERROR(INDEX(GUTS!AI6:'GUTS'!BH6,MATCH(2,GUTS!AK6:'GUTS'!BI6,0)),"")</f>
        <v/>
      </c>
      <c r="E5" s="127" t="str">
        <f>IFERROR(INDEX(GUTS!AJ6:'GUTS'!BH6,MATCH(2,GUTS!AK6:'GUTS'!BI6,0)),"")</f>
        <v/>
      </c>
      <c r="F5" s="127" t="str">
        <f>IFERROR(INDEX(GUTS!AI6:'GUTS'!BH6,MATCH(3,GUTS!AK6:'GUTS'!BI6,0)),"")</f>
        <v/>
      </c>
      <c r="G5" s="127" t="str">
        <f>IFERROR(INDEX(GUTS!AJ6:'GUTS'!BH6,MATCH(3,GUTS!AK6:'GUTS'!BI6,0)),"")</f>
        <v/>
      </c>
      <c r="H5" s="127" t="str">
        <f>IFERROR(INDEX(GUTS!AI6:'GUTS'!BH6,MATCH(4,GUTS!AK6:'GUTS'!BI6,0)),"")</f>
        <v/>
      </c>
      <c r="I5" s="127" t="str">
        <f>IFERROR(INDEX(GUTS!AJ6:'GUTS'!BH6,MATCH(4,GUTS!AK6:'GUTS'!BI6,0)),"")</f>
        <v/>
      </c>
      <c r="J5" s="127" t="str">
        <f>IFERROR(INDEX(GUTS!AI6:'GUTS'!BH6,MATCH(5,GUTS!AK6:'GUTS'!BI6,0)),"")</f>
        <v/>
      </c>
      <c r="K5" s="127" t="str">
        <f>IFERROR(INDEX(GUTS!AJ6:'GUTS'!BH6,MATCH(5,GUTS!AK6:'GUTS'!BI6,0)),"")</f>
        <v/>
      </c>
      <c r="L5" s="127" t="str">
        <f>IFERROR(INDEX(GUTS!AI6:'GUTS'!BH6,MATCH(6,GUTS!AK6:'GUTS'!BI6,0)),"")</f>
        <v/>
      </c>
      <c r="M5" s="127" t="str">
        <f>IFERROR(INDEX(GUTS!AJ6:'GUTS'!BH6,MATCH(6,GUTS!AK6:'GUTS'!BI6,0)),"")</f>
        <v/>
      </c>
      <c r="N5" s="127">
        <f>Audit!X6</f>
        <v>0</v>
      </c>
      <c r="O5" s="127">
        <f>Audit!K6</f>
        <v>2</v>
      </c>
      <c r="P5" s="127">
        <f>Audit!L6</f>
        <v>0</v>
      </c>
    </row>
    <row r="6" spans="1:16" s="88" customFormat="1" hidden="1">
      <c r="A6" s="127" t="str">
        <f>Audit!A7</f>
        <v>OKC1-XX-00005</v>
      </c>
      <c r="B6" s="127" t="str">
        <f>IFERROR(INDEX(GUTS!AI7:'GUTS'!BH7,MATCH(1,GUTS!AK7:'GUTS'!BI7,0)),"")</f>
        <v/>
      </c>
      <c r="C6" s="127" t="str">
        <f>IFERROR(INDEX(GUTS!AJ7:'GUTS'!BH7,MATCH(1,GUTS!AK7:'GUTS'!BI7,0)),"")</f>
        <v/>
      </c>
      <c r="D6" s="127" t="str">
        <f>IFERROR(INDEX(GUTS!AI7:'GUTS'!BH7,MATCH(2,GUTS!AK7:'GUTS'!BI7,0)),"")</f>
        <v/>
      </c>
      <c r="E6" s="127" t="str">
        <f>IFERROR(INDEX(GUTS!AJ7:'GUTS'!BH7,MATCH(2,GUTS!AK7:'GUTS'!BI7,0)),"")</f>
        <v/>
      </c>
      <c r="F6" s="127" t="str">
        <f>IFERROR(INDEX(GUTS!AI7:'GUTS'!BH7,MATCH(3,GUTS!AK7:'GUTS'!BI7,0)),"")</f>
        <v/>
      </c>
      <c r="G6" s="127" t="str">
        <f>IFERROR(INDEX(GUTS!AJ7:'GUTS'!BH7,MATCH(3,GUTS!AK7:'GUTS'!BI7,0)),"")</f>
        <v/>
      </c>
      <c r="H6" s="127" t="str">
        <f>IFERROR(INDEX(GUTS!AI7:'GUTS'!BH7,MATCH(4,GUTS!AK7:'GUTS'!BI7,0)),"")</f>
        <v/>
      </c>
      <c r="I6" s="127" t="str">
        <f>IFERROR(INDEX(GUTS!AJ7:'GUTS'!BH7,MATCH(4,GUTS!AK7:'GUTS'!BI7,0)),"")</f>
        <v/>
      </c>
      <c r="J6" s="127" t="str">
        <f>IFERROR(INDEX(GUTS!AI7:'GUTS'!BH7,MATCH(5,GUTS!AK7:'GUTS'!BI7,0)),"")</f>
        <v/>
      </c>
      <c r="K6" s="127" t="str">
        <f>IFERROR(INDEX(GUTS!AJ7:'GUTS'!BH7,MATCH(5,GUTS!AK7:'GUTS'!BI7,0)),"")</f>
        <v/>
      </c>
      <c r="L6" s="127" t="str">
        <f>IFERROR(INDEX(GUTS!AI7:'GUTS'!BH7,MATCH(6,GUTS!AK7:'GUTS'!BI7,0)),"")</f>
        <v/>
      </c>
      <c r="M6" s="127" t="str">
        <f>IFERROR(INDEX(GUTS!AJ7:'GUTS'!BH7,MATCH(6,GUTS!AK7:'GUTS'!BI7,0)),"")</f>
        <v/>
      </c>
      <c r="N6" s="127">
        <f>Audit!X7</f>
        <v>0</v>
      </c>
      <c r="O6" s="127">
        <f>Audit!K7</f>
        <v>2</v>
      </c>
      <c r="P6" s="127">
        <f>Audit!L7</f>
        <v>0</v>
      </c>
    </row>
    <row r="7" spans="1:16" hidden="1">
      <c r="A7" s="127" t="str">
        <f>Audit!A8</f>
        <v>OKC1-XX-00006</v>
      </c>
      <c r="B7" s="127" t="str">
        <f>IFERROR(INDEX(GUTS!AI8:'GUTS'!BH8,MATCH(1,GUTS!AK8:'GUTS'!BI8,0)),"")</f>
        <v/>
      </c>
      <c r="C7" s="127" t="str">
        <f>IFERROR(INDEX(GUTS!AJ8:'GUTS'!BH8,MATCH(1,GUTS!AK8:'GUTS'!BI8,0)),"")</f>
        <v/>
      </c>
      <c r="D7" s="127" t="str">
        <f>IFERROR(INDEX(GUTS!AI8:'GUTS'!BH8,MATCH(2,GUTS!AK8:'GUTS'!BI8,0)),"")</f>
        <v/>
      </c>
      <c r="E7" s="127" t="str">
        <f>IFERROR(INDEX(GUTS!AJ8:'GUTS'!BH8,MATCH(2,GUTS!AK8:'GUTS'!BI8,0)),"")</f>
        <v/>
      </c>
      <c r="F7" s="127" t="str">
        <f>IFERROR(INDEX(GUTS!AI8:'GUTS'!BH8,MATCH(3,GUTS!AK8:'GUTS'!BI8,0)),"")</f>
        <v/>
      </c>
      <c r="G7" s="127" t="str">
        <f>IFERROR(INDEX(GUTS!AJ8:'GUTS'!BH8,MATCH(3,GUTS!AK8:'GUTS'!BI8,0)),"")</f>
        <v/>
      </c>
      <c r="H7" s="127" t="str">
        <f>IFERROR(INDEX(GUTS!AI8:'GUTS'!BH8,MATCH(4,GUTS!AK8:'GUTS'!BI8,0)),"")</f>
        <v/>
      </c>
      <c r="I7" s="127" t="str">
        <f>IFERROR(INDEX(GUTS!AJ8:'GUTS'!BH8,MATCH(4,GUTS!AK8:'GUTS'!BI8,0)),"")</f>
        <v/>
      </c>
      <c r="J7" s="127" t="str">
        <f>IFERROR(INDEX(GUTS!AI8:'GUTS'!BH8,MATCH(5,GUTS!AK8:'GUTS'!BI8,0)),"")</f>
        <v/>
      </c>
      <c r="K7" s="127" t="str">
        <f>IFERROR(INDEX(GUTS!AJ8:'GUTS'!BH8,MATCH(5,GUTS!AK8:'GUTS'!BI8,0)),"")</f>
        <v/>
      </c>
      <c r="L7" s="127" t="str">
        <f>IFERROR(INDEX(GUTS!AI8:'GUTS'!BH8,MATCH(6,GUTS!AK8:'GUTS'!BI8,0)),"")</f>
        <v/>
      </c>
      <c r="M7" s="127" t="str">
        <f>IFERROR(INDEX(GUTS!AJ8:'GUTS'!BH8,MATCH(6,GUTS!AK8:'GUTS'!BI8,0)),"")</f>
        <v/>
      </c>
      <c r="N7" s="127">
        <f>Audit!X8</f>
        <v>0</v>
      </c>
      <c r="O7" s="127">
        <f>Audit!K8</f>
        <v>2</v>
      </c>
      <c r="P7" s="127">
        <f>Audit!L8</f>
        <v>0</v>
      </c>
    </row>
    <row r="8" spans="1:16">
      <c r="A8" s="127" t="str">
        <f>Audit!A9</f>
        <v>OKC1-XX-00007</v>
      </c>
      <c r="B8" s="127" t="str">
        <f>IFERROR(INDEX(GUTS!AI9:'GUTS'!BH9,MATCH(1,GUTS!AK9:'GUTS'!BI9,0)),"")</f>
        <v xml:space="preserve"> • Access point is not powered</v>
      </c>
      <c r="C8" s="127" t="str">
        <f>IFERROR(INDEX(GUTS!AJ9:'GUTS'!BH9,MATCH(1,GUTS!AK9:'GUTS'!BI9,0)),"")</f>
        <v xml:space="preserve"> • Troubleshoot the access point</v>
      </c>
      <c r="D8" s="127" t="str">
        <f>IFERROR(INDEX(GUTS!AI9:'GUTS'!BH9,MATCH(2,GUTS!AK9:'GUTS'!BI9,0)),"")</f>
        <v/>
      </c>
      <c r="E8" s="127" t="str">
        <f>IFERROR(INDEX(GUTS!AJ9:'GUTS'!BH9,MATCH(2,GUTS!AK9:'GUTS'!BI9,0)),"")</f>
        <v/>
      </c>
      <c r="F8" s="127" t="str">
        <f>IFERROR(INDEX(GUTS!AI9:'GUTS'!BH9,MATCH(3,GUTS!AK9:'GUTS'!BI9,0)),"")</f>
        <v/>
      </c>
      <c r="G8" s="127" t="str">
        <f>IFERROR(INDEX(GUTS!AJ9:'GUTS'!BH9,MATCH(3,GUTS!AK9:'GUTS'!BI9,0)),"")</f>
        <v/>
      </c>
      <c r="H8" s="127" t="str">
        <f>IFERROR(INDEX(GUTS!AI9:'GUTS'!BH9,MATCH(4,GUTS!AK9:'GUTS'!BI9,0)),"")</f>
        <v/>
      </c>
      <c r="I8" s="127" t="str">
        <f>IFERROR(INDEX(GUTS!AJ9:'GUTS'!BH9,MATCH(4,GUTS!AK9:'GUTS'!BI9,0)),"")</f>
        <v/>
      </c>
      <c r="J8" s="127" t="str">
        <f>IFERROR(INDEX(GUTS!AI9:'GUTS'!BH9,MATCH(5,GUTS!AK9:'GUTS'!BI9,0)),"")</f>
        <v/>
      </c>
      <c r="K8" s="127" t="str">
        <f>IFERROR(INDEX(GUTS!AJ9:'GUTS'!BH9,MATCH(5,GUTS!AK9:'GUTS'!BI9,0)),"")</f>
        <v/>
      </c>
      <c r="L8" s="127" t="str">
        <f>IFERROR(INDEX(GUTS!AI9:'GUTS'!BH9,MATCH(6,GUTS!AK9:'GUTS'!BI9,0)),"")</f>
        <v/>
      </c>
      <c r="M8" s="127" t="str">
        <f>IFERROR(INDEX(GUTS!AJ9:'GUTS'!BH9,MATCH(6,GUTS!AK9:'GUTS'!BI9,0)),"")</f>
        <v/>
      </c>
      <c r="N8" s="127">
        <f>Audit!X9</f>
        <v>0</v>
      </c>
      <c r="O8" s="127">
        <f>Audit!K9</f>
        <v>2</v>
      </c>
      <c r="P8" s="127">
        <f>Audit!L9</f>
        <v>0</v>
      </c>
    </row>
    <row r="9" spans="1:16">
      <c r="A9" s="127" t="str">
        <f>Audit!A10</f>
        <v>OKC1-XX-00008</v>
      </c>
      <c r="B9" s="127" t="str">
        <f>IFERROR(INDEX(GUTS!AI10:'GUTS'!BH10,MATCH(1,GUTS!AK10:'GUTS'!BI10,0)),"")</f>
        <v xml:space="preserve"> • Access point is not powered</v>
      </c>
      <c r="C9" s="127" t="str">
        <f>IFERROR(INDEX(GUTS!AJ10:'GUTS'!BH10,MATCH(1,GUTS!AK10:'GUTS'!BI10,0)),"")</f>
        <v xml:space="preserve"> • Troubleshoot the access point</v>
      </c>
      <c r="D9" s="127" t="str">
        <f>IFERROR(INDEX(GUTS!AI10:'GUTS'!BH10,MATCH(2,GUTS!AK10:'GUTS'!BI10,0)),"")</f>
        <v/>
      </c>
      <c r="E9" s="127" t="str">
        <f>IFERROR(INDEX(GUTS!AJ10:'GUTS'!BH10,MATCH(2,GUTS!AK10:'GUTS'!BI10,0)),"")</f>
        <v/>
      </c>
      <c r="F9" s="127" t="str">
        <f>IFERROR(INDEX(GUTS!AI10:'GUTS'!BH10,MATCH(3,GUTS!AK10:'GUTS'!BI10,0)),"")</f>
        <v/>
      </c>
      <c r="G9" s="127" t="str">
        <f>IFERROR(INDEX(GUTS!AJ10:'GUTS'!BH10,MATCH(3,GUTS!AK10:'GUTS'!BI10,0)),"")</f>
        <v/>
      </c>
      <c r="H9" s="127" t="str">
        <f>IFERROR(INDEX(GUTS!AI10:'GUTS'!BH10,MATCH(4,GUTS!AK10:'GUTS'!BI10,0)),"")</f>
        <v/>
      </c>
      <c r="I9" s="127" t="str">
        <f>IFERROR(INDEX(GUTS!AJ10:'GUTS'!BH10,MATCH(4,GUTS!AK10:'GUTS'!BI10,0)),"")</f>
        <v/>
      </c>
      <c r="J9" s="127" t="str">
        <f>IFERROR(INDEX(GUTS!AI10:'GUTS'!BH10,MATCH(5,GUTS!AK10:'GUTS'!BI10,0)),"")</f>
        <v/>
      </c>
      <c r="K9" s="127" t="str">
        <f>IFERROR(INDEX(GUTS!AJ10:'GUTS'!BH10,MATCH(5,GUTS!AK10:'GUTS'!BI10,0)),"")</f>
        <v/>
      </c>
      <c r="L9" s="127" t="str">
        <f>IFERROR(INDEX(GUTS!AI10:'GUTS'!BH10,MATCH(6,GUTS!AK10:'GUTS'!BI10,0)),"")</f>
        <v/>
      </c>
      <c r="M9" s="127" t="str">
        <f>IFERROR(INDEX(GUTS!AJ10:'GUTS'!BH10,MATCH(6,GUTS!AK10:'GUTS'!BI10,0)),"")</f>
        <v/>
      </c>
      <c r="N9" s="127">
        <f>Audit!X10</f>
        <v>0</v>
      </c>
      <c r="O9" s="127">
        <f>Audit!K10</f>
        <v>2</v>
      </c>
      <c r="P9" s="127">
        <f>Audit!L10</f>
        <v>0</v>
      </c>
    </row>
    <row r="10" spans="1:16">
      <c r="A10" s="127" t="str">
        <f>Audit!A11</f>
        <v>OKC1-XX-00009</v>
      </c>
      <c r="B10" s="127" t="str">
        <f>IFERROR(INDEX(GUTS!AI11:'GUTS'!BH11,MATCH(1,GUTS!AK11:'GUTS'!BI11,0)),"")</f>
        <v xml:space="preserve"> • All thread is severly bent</v>
      </c>
      <c r="C10" s="127" t="str">
        <f>IFERROR(INDEX(GUTS!AJ11:'GUTS'!BH11,MATCH(1,GUTS!AK11:'GUTS'!BI11,0)),"")</f>
        <v xml:space="preserve"> • Repair or replace all thread</v>
      </c>
      <c r="D10" s="127" t="str">
        <f>IFERROR(INDEX(GUTS!AI11:'GUTS'!BH11,MATCH(2,GUTS!AK11:'GUTS'!BI11,0)),"")</f>
        <v xml:space="preserve"> • Back plate is damaged</v>
      </c>
      <c r="E10" s="127" t="str">
        <f>IFERROR(INDEX(GUTS!AJ11:'GUTS'!BH11,MATCH(2,GUTS!AK11:'GUTS'!BI11,0)),"")</f>
        <v xml:space="preserve"> • Repair or replace the back plate</v>
      </c>
      <c r="F10" s="127" t="str">
        <f>IFERROR(INDEX(GUTS!AI11:'GUTS'!BH11,MATCH(3,GUTS!AK11:'GUTS'!BI11,0)),"")</f>
        <v/>
      </c>
      <c r="G10" s="127" t="str">
        <f>IFERROR(INDEX(GUTS!AJ11:'GUTS'!BH11,MATCH(3,GUTS!AK11:'GUTS'!BI11,0)),"")</f>
        <v/>
      </c>
      <c r="H10" s="127" t="str">
        <f>IFERROR(INDEX(GUTS!AI11:'GUTS'!BH11,MATCH(4,GUTS!AK11:'GUTS'!BI11,0)),"")</f>
        <v/>
      </c>
      <c r="I10" s="127" t="str">
        <f>IFERROR(INDEX(GUTS!AJ11:'GUTS'!BH11,MATCH(4,GUTS!AK11:'GUTS'!BI11,0)),"")</f>
        <v/>
      </c>
      <c r="J10" s="127" t="str">
        <f>IFERROR(INDEX(GUTS!AI11:'GUTS'!BH11,MATCH(5,GUTS!AK11:'GUTS'!BI11,0)),"")</f>
        <v/>
      </c>
      <c r="K10" s="127" t="str">
        <f>IFERROR(INDEX(GUTS!AJ11:'GUTS'!BH11,MATCH(5,GUTS!AK11:'GUTS'!BI11,0)),"")</f>
        <v/>
      </c>
      <c r="L10" s="127" t="str">
        <f>IFERROR(INDEX(GUTS!AI11:'GUTS'!BH11,MATCH(6,GUTS!AK11:'GUTS'!BI11,0)),"")</f>
        <v/>
      </c>
      <c r="M10" s="127" t="str">
        <f>IFERROR(INDEX(GUTS!AJ11:'GUTS'!BH11,MATCH(6,GUTS!AK11:'GUTS'!BI11,0)),"")</f>
        <v/>
      </c>
      <c r="N10" s="127">
        <f>Audit!X11</f>
        <v>0</v>
      </c>
      <c r="O10" s="127">
        <f>Audit!K11</f>
        <v>2</v>
      </c>
      <c r="P10" s="127" t="str">
        <f>Audit!L11</f>
        <v>bp bent, all thread bent and slanted diagonally toward the left</v>
      </c>
    </row>
    <row r="11" spans="1:16" s="88" customFormat="1" hidden="1">
      <c r="A11" s="127" t="str">
        <f>Audit!A12</f>
        <v>OKC1-XX-00010</v>
      </c>
      <c r="B11" s="127" t="str">
        <f>IFERROR(INDEX(GUTS!AI12:'GUTS'!BH12,MATCH(1,GUTS!AK12:'GUTS'!BI12,0)),"")</f>
        <v/>
      </c>
      <c r="C11" s="127" t="str">
        <f>IFERROR(INDEX(GUTS!AJ12:'GUTS'!BH12,MATCH(1,GUTS!AK12:'GUTS'!BI12,0)),"")</f>
        <v/>
      </c>
      <c r="D11" s="127" t="str">
        <f>IFERROR(INDEX(GUTS!AI12:'GUTS'!BH12,MATCH(2,GUTS!AK12:'GUTS'!BI12,0)),"")</f>
        <v/>
      </c>
      <c r="E11" s="127" t="str">
        <f>IFERROR(INDEX(GUTS!AJ12:'GUTS'!BH12,MATCH(2,GUTS!AK12:'GUTS'!BI12,0)),"")</f>
        <v/>
      </c>
      <c r="F11" s="127" t="str">
        <f>IFERROR(INDEX(GUTS!AI12:'GUTS'!BH12,MATCH(3,GUTS!AK12:'GUTS'!BI12,0)),"")</f>
        <v/>
      </c>
      <c r="G11" s="127" t="str">
        <f>IFERROR(INDEX(GUTS!AJ12:'GUTS'!BH12,MATCH(3,GUTS!AK12:'GUTS'!BI12,0)),"")</f>
        <v/>
      </c>
      <c r="H11" s="127" t="str">
        <f>IFERROR(INDEX(GUTS!AI12:'GUTS'!BH12,MATCH(4,GUTS!AK12:'GUTS'!BI12,0)),"")</f>
        <v/>
      </c>
      <c r="I11" s="127" t="str">
        <f>IFERROR(INDEX(GUTS!AJ12:'GUTS'!BH12,MATCH(4,GUTS!AK12:'GUTS'!BI12,0)),"")</f>
        <v/>
      </c>
      <c r="J11" s="127" t="str">
        <f>IFERROR(INDEX(GUTS!AI12:'GUTS'!BH12,MATCH(5,GUTS!AK12:'GUTS'!BI12,0)),"")</f>
        <v/>
      </c>
      <c r="K11" s="127" t="str">
        <f>IFERROR(INDEX(GUTS!AJ12:'GUTS'!BH12,MATCH(5,GUTS!AK12:'GUTS'!BI12,0)),"")</f>
        <v/>
      </c>
      <c r="L11" s="127" t="str">
        <f>IFERROR(INDEX(GUTS!AI12:'GUTS'!BH12,MATCH(6,GUTS!AK12:'GUTS'!BI12,0)),"")</f>
        <v/>
      </c>
      <c r="M11" s="127" t="str">
        <f>IFERROR(INDEX(GUTS!AJ12:'GUTS'!BH12,MATCH(6,GUTS!AK12:'GUTS'!BI12,0)),"")</f>
        <v/>
      </c>
      <c r="N11" s="127">
        <f>Audit!X12</f>
        <v>0</v>
      </c>
      <c r="O11" s="127">
        <f>Audit!K12</f>
        <v>2</v>
      </c>
      <c r="P11" s="127">
        <f>Audit!L12</f>
        <v>0</v>
      </c>
    </row>
    <row r="12" spans="1:16" s="88" customFormat="1" hidden="1">
      <c r="A12" s="127" t="str">
        <f>Audit!A13</f>
        <v>OKC1-XX-00011</v>
      </c>
      <c r="B12" s="127" t="str">
        <f>IFERROR(INDEX(GUTS!AI13:'GUTS'!BH13,MATCH(1,GUTS!AK13:'GUTS'!BI13,0)),"")</f>
        <v/>
      </c>
      <c r="C12" s="127" t="str">
        <f>IFERROR(INDEX(GUTS!AJ13:'GUTS'!BH13,MATCH(1,GUTS!AK13:'GUTS'!BI13,0)),"")</f>
        <v/>
      </c>
      <c r="D12" s="127" t="str">
        <f>IFERROR(INDEX(GUTS!AI13:'GUTS'!BH13,MATCH(2,GUTS!AK13:'GUTS'!BI13,0)),"")</f>
        <v/>
      </c>
      <c r="E12" s="127" t="str">
        <f>IFERROR(INDEX(GUTS!AJ13:'GUTS'!BH13,MATCH(2,GUTS!AK13:'GUTS'!BI13,0)),"")</f>
        <v/>
      </c>
      <c r="F12" s="127" t="str">
        <f>IFERROR(INDEX(GUTS!AI13:'GUTS'!BH13,MATCH(3,GUTS!AK13:'GUTS'!BI13,0)),"")</f>
        <v/>
      </c>
      <c r="G12" s="127" t="str">
        <f>IFERROR(INDEX(GUTS!AJ13:'GUTS'!BH13,MATCH(3,GUTS!AK13:'GUTS'!BI13,0)),"")</f>
        <v/>
      </c>
      <c r="H12" s="127" t="str">
        <f>IFERROR(INDEX(GUTS!AI13:'GUTS'!BH13,MATCH(4,GUTS!AK13:'GUTS'!BI13,0)),"")</f>
        <v/>
      </c>
      <c r="I12" s="127" t="str">
        <f>IFERROR(INDEX(GUTS!AJ13:'GUTS'!BH13,MATCH(4,GUTS!AK13:'GUTS'!BI13,0)),"")</f>
        <v/>
      </c>
      <c r="J12" s="127" t="str">
        <f>IFERROR(INDEX(GUTS!AI13:'GUTS'!BH13,MATCH(5,GUTS!AK13:'GUTS'!BI13,0)),"")</f>
        <v/>
      </c>
      <c r="K12" s="127" t="str">
        <f>IFERROR(INDEX(GUTS!AJ13:'GUTS'!BH13,MATCH(5,GUTS!AK13:'GUTS'!BI13,0)),"")</f>
        <v/>
      </c>
      <c r="L12" s="127" t="str">
        <f>IFERROR(INDEX(GUTS!AI13:'GUTS'!BH13,MATCH(6,GUTS!AK13:'GUTS'!BI13,0)),"")</f>
        <v/>
      </c>
      <c r="M12" s="127" t="str">
        <f>IFERROR(INDEX(GUTS!AJ13:'GUTS'!BH13,MATCH(6,GUTS!AK13:'GUTS'!BI13,0)),"")</f>
        <v/>
      </c>
      <c r="N12" s="127">
        <f>Audit!X13</f>
        <v>0</v>
      </c>
      <c r="O12" s="127">
        <f>Audit!K13</f>
        <v>3</v>
      </c>
      <c r="P12" s="127">
        <f>Audit!L13</f>
        <v>0</v>
      </c>
    </row>
    <row r="13" spans="1:16" s="88" customFormat="1" hidden="1">
      <c r="A13" s="127" t="str">
        <f>Audit!A14</f>
        <v>OKC1-XX-00012</v>
      </c>
      <c r="B13" s="127" t="str">
        <f>IFERROR(INDEX(GUTS!AI14:'GUTS'!BH14,MATCH(1,GUTS!AK14:'GUTS'!BI14,0)),"")</f>
        <v/>
      </c>
      <c r="C13" s="127" t="str">
        <f>IFERROR(INDEX(GUTS!AJ14:'GUTS'!BH14,MATCH(1,GUTS!AK14:'GUTS'!BI14,0)),"")</f>
        <v/>
      </c>
      <c r="D13" s="127" t="str">
        <f>IFERROR(INDEX(GUTS!AI14:'GUTS'!BH14,MATCH(2,GUTS!AK14:'GUTS'!BI14,0)),"")</f>
        <v/>
      </c>
      <c r="E13" s="127" t="str">
        <f>IFERROR(INDEX(GUTS!AJ14:'GUTS'!BH14,MATCH(2,GUTS!AK14:'GUTS'!BI14,0)),"")</f>
        <v/>
      </c>
      <c r="F13" s="127" t="str">
        <f>IFERROR(INDEX(GUTS!AI14:'GUTS'!BH14,MATCH(3,GUTS!AK14:'GUTS'!BI14,0)),"")</f>
        <v/>
      </c>
      <c r="G13" s="127" t="str">
        <f>IFERROR(INDEX(GUTS!AJ14:'GUTS'!BH14,MATCH(3,GUTS!AK14:'GUTS'!BI14,0)),"")</f>
        <v/>
      </c>
      <c r="H13" s="127" t="str">
        <f>IFERROR(INDEX(GUTS!AI14:'GUTS'!BH14,MATCH(4,GUTS!AK14:'GUTS'!BI14,0)),"")</f>
        <v/>
      </c>
      <c r="I13" s="127" t="str">
        <f>IFERROR(INDEX(GUTS!AJ14:'GUTS'!BH14,MATCH(4,GUTS!AK14:'GUTS'!BI14,0)),"")</f>
        <v/>
      </c>
      <c r="J13" s="127" t="str">
        <f>IFERROR(INDEX(GUTS!AI14:'GUTS'!BH14,MATCH(5,GUTS!AK14:'GUTS'!BI14,0)),"")</f>
        <v/>
      </c>
      <c r="K13" s="127" t="str">
        <f>IFERROR(INDEX(GUTS!AJ14:'GUTS'!BH14,MATCH(5,GUTS!AK14:'GUTS'!BI14,0)),"")</f>
        <v/>
      </c>
      <c r="L13" s="127" t="str">
        <f>IFERROR(INDEX(GUTS!AI14:'GUTS'!BH14,MATCH(6,GUTS!AK14:'GUTS'!BI14,0)),"")</f>
        <v/>
      </c>
      <c r="M13" s="127" t="str">
        <f>IFERROR(INDEX(GUTS!AJ14:'GUTS'!BH14,MATCH(6,GUTS!AK14:'GUTS'!BI14,0)),"")</f>
        <v/>
      </c>
      <c r="N13" s="127">
        <f>Audit!X14</f>
        <v>0</v>
      </c>
      <c r="O13" s="127">
        <f>Audit!K14</f>
        <v>3</v>
      </c>
      <c r="P13" s="127">
        <f>Audit!L14</f>
        <v>0</v>
      </c>
    </row>
    <row r="14" spans="1:16" s="88" customFormat="1" hidden="1">
      <c r="A14" s="127" t="str">
        <f>Audit!A15</f>
        <v>OKC1-XX-00013</v>
      </c>
      <c r="B14" s="127" t="str">
        <f>IFERROR(INDEX(GUTS!AI15:'GUTS'!BH15,MATCH(1,GUTS!AK15:'GUTS'!BI15,0)),"")</f>
        <v/>
      </c>
      <c r="C14" s="127" t="str">
        <f>IFERROR(INDEX(GUTS!AJ15:'GUTS'!BH15,MATCH(1,GUTS!AK15:'GUTS'!BI15,0)),"")</f>
        <v/>
      </c>
      <c r="D14" s="127" t="str">
        <f>IFERROR(INDEX(GUTS!AI15:'GUTS'!BH15,MATCH(2,GUTS!AK15:'GUTS'!BI15,0)),"")</f>
        <v/>
      </c>
      <c r="E14" s="127" t="str">
        <f>IFERROR(INDEX(GUTS!AJ15:'GUTS'!BH15,MATCH(2,GUTS!AK15:'GUTS'!BI15,0)),"")</f>
        <v/>
      </c>
      <c r="F14" s="127" t="str">
        <f>IFERROR(INDEX(GUTS!AI15:'GUTS'!BH15,MATCH(3,GUTS!AK15:'GUTS'!BI15,0)),"")</f>
        <v/>
      </c>
      <c r="G14" s="127" t="str">
        <f>IFERROR(INDEX(GUTS!AJ15:'GUTS'!BH15,MATCH(3,GUTS!AK15:'GUTS'!BI15,0)),"")</f>
        <v/>
      </c>
      <c r="H14" s="127" t="str">
        <f>IFERROR(INDEX(GUTS!AI15:'GUTS'!BH15,MATCH(4,GUTS!AK15:'GUTS'!BI15,0)),"")</f>
        <v/>
      </c>
      <c r="I14" s="127" t="str">
        <f>IFERROR(INDEX(GUTS!AJ15:'GUTS'!BH15,MATCH(4,GUTS!AK15:'GUTS'!BI15,0)),"")</f>
        <v/>
      </c>
      <c r="J14" s="127" t="str">
        <f>IFERROR(INDEX(GUTS!AI15:'GUTS'!BH15,MATCH(5,GUTS!AK15:'GUTS'!BI15,0)),"")</f>
        <v/>
      </c>
      <c r="K14" s="127" t="str">
        <f>IFERROR(INDEX(GUTS!AJ15:'GUTS'!BH15,MATCH(5,GUTS!AK15:'GUTS'!BI15,0)),"")</f>
        <v/>
      </c>
      <c r="L14" s="127" t="str">
        <f>IFERROR(INDEX(GUTS!AI15:'GUTS'!BH15,MATCH(6,GUTS!AK15:'GUTS'!BI15,0)),"")</f>
        <v/>
      </c>
      <c r="M14" s="127" t="str">
        <f>IFERROR(INDEX(GUTS!AJ15:'GUTS'!BH15,MATCH(6,GUTS!AK15:'GUTS'!BI15,0)),"")</f>
        <v/>
      </c>
      <c r="N14" s="127">
        <f>Audit!X15</f>
        <v>0</v>
      </c>
      <c r="O14" s="127">
        <f>Audit!K15</f>
        <v>3</v>
      </c>
      <c r="P14" s="127">
        <f>Audit!L15</f>
        <v>0</v>
      </c>
    </row>
    <row r="15" spans="1:16" s="88" customFormat="1">
      <c r="A15" s="127" t="str">
        <f>Audit!A16</f>
        <v>OKC1-XX-00014</v>
      </c>
      <c r="B15" s="127" t="str">
        <f>IFERROR(INDEX(GUTS!AI16:'GUTS'!BH16,MATCH(1,GUTS!AK16:'GUTS'!BI16,0)),"")</f>
        <v xml:space="preserve"> • Access point is not powered</v>
      </c>
      <c r="C15" s="127" t="str">
        <f>IFERROR(INDEX(GUTS!AJ16:'GUTS'!BH16,MATCH(1,GUTS!AK16:'GUTS'!BI16,0)),"")</f>
        <v xml:space="preserve"> • Troubleshoot the access point</v>
      </c>
      <c r="D15" s="127" t="str">
        <f>IFERROR(INDEX(GUTS!AI16:'GUTS'!BH16,MATCH(2,GUTS!AK16:'GUTS'!BI16,0)),"")</f>
        <v/>
      </c>
      <c r="E15" s="127" t="str">
        <f>IFERROR(INDEX(GUTS!AJ16:'GUTS'!BH16,MATCH(2,GUTS!AK16:'GUTS'!BI16,0)),"")</f>
        <v/>
      </c>
      <c r="F15" s="127" t="str">
        <f>IFERROR(INDEX(GUTS!AI16:'GUTS'!BH16,MATCH(3,GUTS!AK16:'GUTS'!BI16,0)),"")</f>
        <v/>
      </c>
      <c r="G15" s="127" t="str">
        <f>IFERROR(INDEX(GUTS!AJ16:'GUTS'!BH16,MATCH(3,GUTS!AK16:'GUTS'!BI16,0)),"")</f>
        <v/>
      </c>
      <c r="H15" s="127" t="str">
        <f>IFERROR(INDEX(GUTS!AI16:'GUTS'!BH16,MATCH(4,GUTS!AK16:'GUTS'!BI16,0)),"")</f>
        <v/>
      </c>
      <c r="I15" s="127" t="str">
        <f>IFERROR(INDEX(GUTS!AJ16:'GUTS'!BH16,MATCH(4,GUTS!AK16:'GUTS'!BI16,0)),"")</f>
        <v/>
      </c>
      <c r="J15" s="127" t="str">
        <f>IFERROR(INDEX(GUTS!AI16:'GUTS'!BH16,MATCH(5,GUTS!AK16:'GUTS'!BI16,0)),"")</f>
        <v/>
      </c>
      <c r="K15" s="127" t="str">
        <f>IFERROR(INDEX(GUTS!AJ16:'GUTS'!BH16,MATCH(5,GUTS!AK16:'GUTS'!BI16,0)),"")</f>
        <v/>
      </c>
      <c r="L15" s="127" t="str">
        <f>IFERROR(INDEX(GUTS!AI16:'GUTS'!BH16,MATCH(6,GUTS!AK16:'GUTS'!BI16,0)),"")</f>
        <v/>
      </c>
      <c r="M15" s="127" t="str">
        <f>IFERROR(INDEX(GUTS!AJ16:'GUTS'!BH16,MATCH(6,GUTS!AK16:'GUTS'!BI16,0)),"")</f>
        <v/>
      </c>
      <c r="N15" s="127">
        <f>Audit!X16</f>
        <v>0</v>
      </c>
      <c r="O15" s="127">
        <f>Audit!K16</f>
        <v>3</v>
      </c>
      <c r="P15" s="127">
        <f>Audit!L16</f>
        <v>0</v>
      </c>
    </row>
    <row r="16" spans="1:16" s="88" customFormat="1" hidden="1">
      <c r="A16" s="127" t="str">
        <f>Audit!A17</f>
        <v>OKC1-XX-00015</v>
      </c>
      <c r="B16" s="127" t="str">
        <f>IFERROR(INDEX(GUTS!AI17:'GUTS'!BH17,MATCH(1,GUTS!AK17:'GUTS'!BI17,0)),"")</f>
        <v/>
      </c>
      <c r="C16" s="127" t="str">
        <f>IFERROR(INDEX(GUTS!AJ17:'GUTS'!BH17,MATCH(1,GUTS!AK17:'GUTS'!BI17,0)),"")</f>
        <v/>
      </c>
      <c r="D16" s="127" t="str">
        <f>IFERROR(INDEX(GUTS!AI17:'GUTS'!BH17,MATCH(2,GUTS!AK17:'GUTS'!BI17,0)),"")</f>
        <v/>
      </c>
      <c r="E16" s="127" t="str">
        <f>IFERROR(INDEX(GUTS!AJ17:'GUTS'!BH17,MATCH(2,GUTS!AK17:'GUTS'!BI17,0)),"")</f>
        <v/>
      </c>
      <c r="F16" s="127" t="str">
        <f>IFERROR(INDEX(GUTS!AI17:'GUTS'!BH17,MATCH(3,GUTS!AK17:'GUTS'!BI17,0)),"")</f>
        <v/>
      </c>
      <c r="G16" s="127" t="str">
        <f>IFERROR(INDEX(GUTS!AJ17:'GUTS'!BH17,MATCH(3,GUTS!AK17:'GUTS'!BI17,0)),"")</f>
        <v/>
      </c>
      <c r="H16" s="127" t="str">
        <f>IFERROR(INDEX(GUTS!AI17:'GUTS'!BH17,MATCH(4,GUTS!AK17:'GUTS'!BI17,0)),"")</f>
        <v/>
      </c>
      <c r="I16" s="127" t="str">
        <f>IFERROR(INDEX(GUTS!AJ17:'GUTS'!BH17,MATCH(4,GUTS!AK17:'GUTS'!BI17,0)),"")</f>
        <v/>
      </c>
      <c r="J16" s="127" t="str">
        <f>IFERROR(INDEX(GUTS!AI17:'GUTS'!BH17,MATCH(5,GUTS!AK17:'GUTS'!BI17,0)),"")</f>
        <v/>
      </c>
      <c r="K16" s="127" t="str">
        <f>IFERROR(INDEX(GUTS!AJ17:'GUTS'!BH17,MATCH(5,GUTS!AK17:'GUTS'!BI17,0)),"")</f>
        <v/>
      </c>
      <c r="L16" s="127" t="str">
        <f>IFERROR(INDEX(GUTS!AI17:'GUTS'!BH17,MATCH(6,GUTS!AK17:'GUTS'!BI17,0)),"")</f>
        <v/>
      </c>
      <c r="M16" s="127" t="str">
        <f>IFERROR(INDEX(GUTS!AJ17:'GUTS'!BH17,MATCH(6,GUTS!AK17:'GUTS'!BI17,0)),"")</f>
        <v/>
      </c>
      <c r="N16" s="127">
        <f>Audit!X17</f>
        <v>0</v>
      </c>
      <c r="O16" s="127">
        <f>Audit!K17</f>
        <v>3</v>
      </c>
      <c r="P16" s="127">
        <f>Audit!L17</f>
        <v>0</v>
      </c>
    </row>
    <row r="17" spans="1:16" hidden="1">
      <c r="A17" s="127" t="str">
        <f>Audit!A18</f>
        <v>OKC1-XX-00016</v>
      </c>
      <c r="B17" s="127" t="str">
        <f>IFERROR(INDEX(GUTS!AI18:'GUTS'!BH18,MATCH(1,GUTS!AK18:'GUTS'!BI18,0)),"")</f>
        <v/>
      </c>
      <c r="C17" s="127" t="str">
        <f>IFERROR(INDEX(GUTS!AJ18:'GUTS'!BH18,MATCH(1,GUTS!AK18:'GUTS'!BI18,0)),"")</f>
        <v/>
      </c>
      <c r="D17" s="127" t="str">
        <f>IFERROR(INDEX(GUTS!AI18:'GUTS'!BH18,MATCH(2,GUTS!AK18:'GUTS'!BI18,0)),"")</f>
        <v/>
      </c>
      <c r="E17" s="127" t="str">
        <f>IFERROR(INDEX(GUTS!AJ18:'GUTS'!BH18,MATCH(2,GUTS!AK18:'GUTS'!BI18,0)),"")</f>
        <v/>
      </c>
      <c r="F17" s="127" t="str">
        <f>IFERROR(INDEX(GUTS!AI18:'GUTS'!BH18,MATCH(3,GUTS!AK18:'GUTS'!BI18,0)),"")</f>
        <v/>
      </c>
      <c r="G17" s="127" t="str">
        <f>IFERROR(INDEX(GUTS!AJ18:'GUTS'!BH18,MATCH(3,GUTS!AK18:'GUTS'!BI18,0)),"")</f>
        <v/>
      </c>
      <c r="H17" s="127" t="str">
        <f>IFERROR(INDEX(GUTS!AI18:'GUTS'!BH18,MATCH(4,GUTS!AK18:'GUTS'!BI18,0)),"")</f>
        <v/>
      </c>
      <c r="I17" s="127" t="str">
        <f>IFERROR(INDEX(GUTS!AJ18:'GUTS'!BH18,MATCH(4,GUTS!AK18:'GUTS'!BI18,0)),"")</f>
        <v/>
      </c>
      <c r="J17" s="127" t="str">
        <f>IFERROR(INDEX(GUTS!AI18:'GUTS'!BH18,MATCH(5,GUTS!AK18:'GUTS'!BI18,0)),"")</f>
        <v/>
      </c>
      <c r="K17" s="127" t="str">
        <f>IFERROR(INDEX(GUTS!AJ18:'GUTS'!BH18,MATCH(5,GUTS!AK18:'GUTS'!BI18,0)),"")</f>
        <v/>
      </c>
      <c r="L17" s="127" t="str">
        <f>IFERROR(INDEX(GUTS!AI18:'GUTS'!BH18,MATCH(6,GUTS!AK18:'GUTS'!BI18,0)),"")</f>
        <v/>
      </c>
      <c r="M17" s="127" t="str">
        <f>IFERROR(INDEX(GUTS!AJ18:'GUTS'!BH18,MATCH(6,GUTS!AK18:'GUTS'!BI18,0)),"")</f>
        <v/>
      </c>
      <c r="N17" s="127">
        <f>Audit!X18</f>
        <v>0</v>
      </c>
      <c r="O17" s="127">
        <f>Audit!K18</f>
        <v>4</v>
      </c>
      <c r="P17" s="127">
        <f>Audit!L18</f>
        <v>0</v>
      </c>
    </row>
    <row r="18" spans="1:16" s="88" customFormat="1" hidden="1">
      <c r="A18" s="127" t="str">
        <f>Audit!A19</f>
        <v>OKC1-XX-00017</v>
      </c>
      <c r="B18" s="127" t="str">
        <f>IFERROR(INDEX(GUTS!AI19:'GUTS'!BH19,MATCH(1,GUTS!AK19:'GUTS'!BI19,0)),"")</f>
        <v/>
      </c>
      <c r="C18" s="127" t="str">
        <f>IFERROR(INDEX(GUTS!AJ19:'GUTS'!BH19,MATCH(1,GUTS!AK19:'GUTS'!BI19,0)),"")</f>
        <v/>
      </c>
      <c r="D18" s="127" t="str">
        <f>IFERROR(INDEX(GUTS!AI19:'GUTS'!BH19,MATCH(2,GUTS!AK19:'GUTS'!BI19,0)),"")</f>
        <v/>
      </c>
      <c r="E18" s="127" t="str">
        <f>IFERROR(INDEX(GUTS!AJ19:'GUTS'!BH19,MATCH(2,GUTS!AK19:'GUTS'!BI19,0)),"")</f>
        <v/>
      </c>
      <c r="F18" s="127" t="str">
        <f>IFERROR(INDEX(GUTS!AI19:'GUTS'!BH19,MATCH(3,GUTS!AK19:'GUTS'!BI19,0)),"")</f>
        <v/>
      </c>
      <c r="G18" s="127" t="str">
        <f>IFERROR(INDEX(GUTS!AJ19:'GUTS'!BH19,MATCH(3,GUTS!AK19:'GUTS'!BI19,0)),"")</f>
        <v/>
      </c>
      <c r="H18" s="127" t="str">
        <f>IFERROR(INDEX(GUTS!AI19:'GUTS'!BH19,MATCH(4,GUTS!AK19:'GUTS'!BI19,0)),"")</f>
        <v/>
      </c>
      <c r="I18" s="127" t="str">
        <f>IFERROR(INDEX(GUTS!AJ19:'GUTS'!BH19,MATCH(4,GUTS!AK19:'GUTS'!BI19,0)),"")</f>
        <v/>
      </c>
      <c r="J18" s="127" t="str">
        <f>IFERROR(INDEX(GUTS!AI19:'GUTS'!BH19,MATCH(5,GUTS!AK19:'GUTS'!BI19,0)),"")</f>
        <v/>
      </c>
      <c r="K18" s="127" t="str">
        <f>IFERROR(INDEX(GUTS!AJ19:'GUTS'!BH19,MATCH(5,GUTS!AK19:'GUTS'!BI19,0)),"")</f>
        <v/>
      </c>
      <c r="L18" s="127" t="str">
        <f>IFERROR(INDEX(GUTS!AI19:'GUTS'!BH19,MATCH(6,GUTS!AK19:'GUTS'!BI19,0)),"")</f>
        <v/>
      </c>
      <c r="M18" s="127" t="str">
        <f>IFERROR(INDEX(GUTS!AJ19:'GUTS'!BH19,MATCH(6,GUTS!AK19:'GUTS'!BI19,0)),"")</f>
        <v/>
      </c>
      <c r="N18" s="127">
        <f>Audit!X19</f>
        <v>0</v>
      </c>
      <c r="O18" s="127">
        <f>Audit!K19</f>
        <v>4</v>
      </c>
      <c r="P18" s="127">
        <f>Audit!L19</f>
        <v>0</v>
      </c>
    </row>
    <row r="19" spans="1:16" hidden="1">
      <c r="A19" s="127" t="str">
        <f>Audit!A20</f>
        <v>OKC1-XX-00018</v>
      </c>
      <c r="B19" s="127" t="str">
        <f>IFERROR(INDEX(GUTS!AI20:'GUTS'!BH20,MATCH(1,GUTS!AK20:'GUTS'!BI20,0)),"")</f>
        <v/>
      </c>
      <c r="C19" s="127" t="str">
        <f>IFERROR(INDEX(GUTS!AJ20:'GUTS'!BH20,MATCH(1,GUTS!AK20:'GUTS'!BI20,0)),"")</f>
        <v/>
      </c>
      <c r="D19" s="127" t="str">
        <f>IFERROR(INDEX(GUTS!AI20:'GUTS'!BH20,MATCH(2,GUTS!AK20:'GUTS'!BI20,0)),"")</f>
        <v/>
      </c>
      <c r="E19" s="127" t="str">
        <f>IFERROR(INDEX(GUTS!AJ20:'GUTS'!BH20,MATCH(2,GUTS!AK20:'GUTS'!BI20,0)),"")</f>
        <v/>
      </c>
      <c r="F19" s="127" t="str">
        <f>IFERROR(INDEX(GUTS!AI20:'GUTS'!BH20,MATCH(3,GUTS!AK20:'GUTS'!BI20,0)),"")</f>
        <v/>
      </c>
      <c r="G19" s="127" t="str">
        <f>IFERROR(INDEX(GUTS!AJ20:'GUTS'!BH20,MATCH(3,GUTS!AK20:'GUTS'!BI20,0)),"")</f>
        <v/>
      </c>
      <c r="H19" s="127" t="str">
        <f>IFERROR(INDEX(GUTS!AI20:'GUTS'!BH20,MATCH(4,GUTS!AK20:'GUTS'!BI20,0)),"")</f>
        <v/>
      </c>
      <c r="I19" s="127" t="str">
        <f>IFERROR(INDEX(GUTS!AJ20:'GUTS'!BH20,MATCH(4,GUTS!AK20:'GUTS'!BI20,0)),"")</f>
        <v/>
      </c>
      <c r="J19" s="127" t="str">
        <f>IFERROR(INDEX(GUTS!AI20:'GUTS'!BH20,MATCH(5,GUTS!AK20:'GUTS'!BI20,0)),"")</f>
        <v/>
      </c>
      <c r="K19" s="127" t="str">
        <f>IFERROR(INDEX(GUTS!AJ20:'GUTS'!BH20,MATCH(5,GUTS!AK20:'GUTS'!BI20,0)),"")</f>
        <v/>
      </c>
      <c r="L19" s="127" t="str">
        <f>IFERROR(INDEX(GUTS!AI20:'GUTS'!BH20,MATCH(6,GUTS!AK20:'GUTS'!BI20,0)),"")</f>
        <v/>
      </c>
      <c r="M19" s="127" t="str">
        <f>IFERROR(INDEX(GUTS!AJ20:'GUTS'!BH20,MATCH(6,GUTS!AK20:'GUTS'!BI20,0)),"")</f>
        <v/>
      </c>
      <c r="N19" s="127">
        <f>Audit!X20</f>
        <v>0</v>
      </c>
      <c r="O19" s="127">
        <f>Audit!K20</f>
        <v>4</v>
      </c>
      <c r="P19" s="127">
        <f>Audit!L20</f>
        <v>0</v>
      </c>
    </row>
    <row r="20" spans="1:16">
      <c r="A20" s="127" t="str">
        <f>Audit!A21</f>
        <v>OKC1-XX-00019</v>
      </c>
      <c r="B20" s="127" t="str">
        <f>IFERROR(INDEX(GUTS!AI21:'GUTS'!BH21,MATCH(1,GUTS!AK21:'GUTS'!BI21,0)),"")</f>
        <v xml:space="preserve"> • Access point within 3 ft of light</v>
      </c>
      <c r="C20" s="127" t="str">
        <f>IFERROR(INDEX(GUTS!AJ21:'GUTS'!BH21,MATCH(1,GUTS!AK21:'GUTS'!BI21,0)),"")</f>
        <v xml:space="preserve"> • Relocate access point a minimum of 3 ft away from light</v>
      </c>
      <c r="D20" s="127" t="str">
        <f>IFERROR(INDEX(GUTS!AI21:'GUTS'!BH21,MATCH(2,GUTS!AK21:'GUTS'!BI21,0)),"")</f>
        <v/>
      </c>
      <c r="E20" s="127" t="str">
        <f>IFERROR(INDEX(GUTS!AJ21:'GUTS'!BH21,MATCH(2,GUTS!AK21:'GUTS'!BI21,0)),"")</f>
        <v/>
      </c>
      <c r="F20" s="127" t="str">
        <f>IFERROR(INDEX(GUTS!AI21:'GUTS'!BH21,MATCH(3,GUTS!AK21:'GUTS'!BI21,0)),"")</f>
        <v/>
      </c>
      <c r="G20" s="127" t="str">
        <f>IFERROR(INDEX(GUTS!AJ21:'GUTS'!BH21,MATCH(3,GUTS!AK21:'GUTS'!BI21,0)),"")</f>
        <v/>
      </c>
      <c r="H20" s="127" t="str">
        <f>IFERROR(INDEX(GUTS!AI21:'GUTS'!BH21,MATCH(4,GUTS!AK21:'GUTS'!BI21,0)),"")</f>
        <v/>
      </c>
      <c r="I20" s="127" t="str">
        <f>IFERROR(INDEX(GUTS!AJ21:'GUTS'!BH21,MATCH(4,GUTS!AK21:'GUTS'!BI21,0)),"")</f>
        <v/>
      </c>
      <c r="J20" s="127" t="str">
        <f>IFERROR(INDEX(GUTS!AI21:'GUTS'!BH21,MATCH(5,GUTS!AK21:'GUTS'!BI21,0)),"")</f>
        <v/>
      </c>
      <c r="K20" s="127" t="str">
        <f>IFERROR(INDEX(GUTS!AJ21:'GUTS'!BH21,MATCH(5,GUTS!AK21:'GUTS'!BI21,0)),"")</f>
        <v/>
      </c>
      <c r="L20" s="127" t="str">
        <f>IFERROR(INDEX(GUTS!AI21:'GUTS'!BH21,MATCH(6,GUTS!AK21:'GUTS'!BI21,0)),"")</f>
        <v/>
      </c>
      <c r="M20" s="127" t="str">
        <f>IFERROR(INDEX(GUTS!AJ21:'GUTS'!BH21,MATCH(6,GUTS!AK21:'GUTS'!BI21,0)),"")</f>
        <v/>
      </c>
      <c r="N20" s="127">
        <f>Audit!X21</f>
        <v>0</v>
      </c>
      <c r="O20" s="127">
        <f>Audit!K21</f>
        <v>4</v>
      </c>
      <c r="P20" s="127">
        <f>Audit!L21</f>
        <v>0</v>
      </c>
    </row>
    <row r="21" spans="1:16" hidden="1">
      <c r="A21" s="127" t="str">
        <f>Audit!A22</f>
        <v>OKC1-XX-00020</v>
      </c>
      <c r="B21" s="127" t="str">
        <f>IFERROR(INDEX(GUTS!AI22:'GUTS'!BH22,MATCH(1,GUTS!AK22:'GUTS'!BI22,0)),"")</f>
        <v/>
      </c>
      <c r="C21" s="127" t="str">
        <f>IFERROR(INDEX(GUTS!AJ22:'GUTS'!BH22,MATCH(1,GUTS!AK22:'GUTS'!BI22,0)),"")</f>
        <v/>
      </c>
      <c r="D21" s="127" t="str">
        <f>IFERROR(INDEX(GUTS!AI22:'GUTS'!BH22,MATCH(2,GUTS!AK22:'GUTS'!BI22,0)),"")</f>
        <v/>
      </c>
      <c r="E21" s="127" t="str">
        <f>IFERROR(INDEX(GUTS!AJ22:'GUTS'!BH22,MATCH(2,GUTS!AK22:'GUTS'!BI22,0)),"")</f>
        <v/>
      </c>
      <c r="F21" s="127" t="str">
        <f>IFERROR(INDEX(GUTS!AI22:'GUTS'!BH22,MATCH(3,GUTS!AK22:'GUTS'!BI22,0)),"")</f>
        <v/>
      </c>
      <c r="G21" s="127" t="str">
        <f>IFERROR(INDEX(GUTS!AJ22:'GUTS'!BH22,MATCH(3,GUTS!AK22:'GUTS'!BI22,0)),"")</f>
        <v/>
      </c>
      <c r="H21" s="127" t="str">
        <f>IFERROR(INDEX(GUTS!AI22:'GUTS'!BH22,MATCH(4,GUTS!AK22:'GUTS'!BI22,0)),"")</f>
        <v/>
      </c>
      <c r="I21" s="127" t="str">
        <f>IFERROR(INDEX(GUTS!AJ22:'GUTS'!BH22,MATCH(4,GUTS!AK22:'GUTS'!BI22,0)),"")</f>
        <v/>
      </c>
      <c r="J21" s="127" t="str">
        <f>IFERROR(INDEX(GUTS!AI22:'GUTS'!BH22,MATCH(5,GUTS!AK22:'GUTS'!BI22,0)),"")</f>
        <v/>
      </c>
      <c r="K21" s="127" t="str">
        <f>IFERROR(INDEX(GUTS!AJ22:'GUTS'!BH22,MATCH(5,GUTS!AK22:'GUTS'!BI22,0)),"")</f>
        <v/>
      </c>
      <c r="L21" s="127" t="str">
        <f>IFERROR(INDEX(GUTS!AI22:'GUTS'!BH22,MATCH(6,GUTS!AK22:'GUTS'!BI22,0)),"")</f>
        <v/>
      </c>
      <c r="M21" s="127" t="str">
        <f>IFERROR(INDEX(GUTS!AJ22:'GUTS'!BH22,MATCH(6,GUTS!AK22:'GUTS'!BI22,0)),"")</f>
        <v/>
      </c>
      <c r="N21" s="127">
        <f>Audit!X22</f>
        <v>0</v>
      </c>
      <c r="O21" s="127">
        <f>Audit!K22</f>
        <v>4</v>
      </c>
      <c r="P21" s="127">
        <f>Audit!L22</f>
        <v>0</v>
      </c>
    </row>
    <row r="22" spans="1:16" hidden="1">
      <c r="A22" s="127" t="str">
        <f>Audit!A23</f>
        <v>OKC1-XX-00021</v>
      </c>
      <c r="B22" s="127" t="str">
        <f>IFERROR(INDEX(GUTS!AI23:'GUTS'!BH23,MATCH(1,GUTS!AK23:'GUTS'!BI23,0)),"")</f>
        <v/>
      </c>
      <c r="C22" s="127" t="str">
        <f>IFERROR(INDEX(GUTS!AJ23:'GUTS'!BH23,MATCH(1,GUTS!AK23:'GUTS'!BI23,0)),"")</f>
        <v/>
      </c>
      <c r="D22" s="127" t="str">
        <f>IFERROR(INDEX(GUTS!AI23:'GUTS'!BH23,MATCH(2,GUTS!AK23:'GUTS'!BI23,0)),"")</f>
        <v/>
      </c>
      <c r="E22" s="127" t="str">
        <f>IFERROR(INDEX(GUTS!AJ23:'GUTS'!BH23,MATCH(2,GUTS!AK23:'GUTS'!BI23,0)),"")</f>
        <v/>
      </c>
      <c r="F22" s="127" t="str">
        <f>IFERROR(INDEX(GUTS!AI23:'GUTS'!BH23,MATCH(3,GUTS!AK23:'GUTS'!BI23,0)),"")</f>
        <v/>
      </c>
      <c r="G22" s="127" t="str">
        <f>IFERROR(INDEX(GUTS!AJ23:'GUTS'!BH23,MATCH(3,GUTS!AK23:'GUTS'!BI23,0)),"")</f>
        <v/>
      </c>
      <c r="H22" s="127" t="str">
        <f>IFERROR(INDEX(GUTS!AI23:'GUTS'!BH23,MATCH(4,GUTS!AK23:'GUTS'!BI23,0)),"")</f>
        <v/>
      </c>
      <c r="I22" s="127" t="str">
        <f>IFERROR(INDEX(GUTS!AJ23:'GUTS'!BH23,MATCH(4,GUTS!AK23:'GUTS'!BI23,0)),"")</f>
        <v/>
      </c>
      <c r="J22" s="127" t="str">
        <f>IFERROR(INDEX(GUTS!AI23:'GUTS'!BH23,MATCH(5,GUTS!AK23:'GUTS'!BI23,0)),"")</f>
        <v/>
      </c>
      <c r="K22" s="127" t="str">
        <f>IFERROR(INDEX(GUTS!AJ23:'GUTS'!BH23,MATCH(5,GUTS!AK23:'GUTS'!BI23,0)),"")</f>
        <v/>
      </c>
      <c r="L22" s="127" t="str">
        <f>IFERROR(INDEX(GUTS!AI23:'GUTS'!BH23,MATCH(6,GUTS!AK23:'GUTS'!BI23,0)),"")</f>
        <v/>
      </c>
      <c r="M22" s="127" t="str">
        <f>IFERROR(INDEX(GUTS!AJ23:'GUTS'!BH23,MATCH(6,GUTS!AK23:'GUTS'!BI23,0)),"")</f>
        <v/>
      </c>
      <c r="N22" s="127">
        <f>Audit!X23</f>
        <v>0</v>
      </c>
      <c r="O22" s="127">
        <f>Audit!K23</f>
        <v>5</v>
      </c>
      <c r="P22" s="127">
        <f>Audit!L23</f>
        <v>0</v>
      </c>
    </row>
    <row r="23" spans="1:16" s="88" customFormat="1">
      <c r="A23" s="127" t="str">
        <f>Audit!A24</f>
        <v>OKC1-XX-00022</v>
      </c>
      <c r="B23" s="127" t="str">
        <f>IFERROR(INDEX(GUTS!AI24:'GUTS'!BH24,MATCH(1,GUTS!AK24:'GUTS'!BI24,0)),"")</f>
        <v xml:space="preserve"> • Access point is not powered</v>
      </c>
      <c r="C23" s="127" t="str">
        <f>IFERROR(INDEX(GUTS!AJ24:'GUTS'!BH24,MATCH(1,GUTS!AK24:'GUTS'!BI24,0)),"")</f>
        <v xml:space="preserve"> • Troubleshoot the access point</v>
      </c>
      <c r="D23" s="127" t="str">
        <f>IFERROR(INDEX(GUTS!AI24:'GUTS'!BH24,MATCH(2,GUTS!AK24:'GUTS'!BI24,0)),"")</f>
        <v/>
      </c>
      <c r="E23" s="127" t="str">
        <f>IFERROR(INDEX(GUTS!AJ24:'GUTS'!BH24,MATCH(2,GUTS!AK24:'GUTS'!BI24,0)),"")</f>
        <v/>
      </c>
      <c r="F23" s="127" t="str">
        <f>IFERROR(INDEX(GUTS!AI24:'GUTS'!BH24,MATCH(3,GUTS!AK24:'GUTS'!BI24,0)),"")</f>
        <v/>
      </c>
      <c r="G23" s="127" t="str">
        <f>IFERROR(INDEX(GUTS!AJ24:'GUTS'!BH24,MATCH(3,GUTS!AK24:'GUTS'!BI24,0)),"")</f>
        <v/>
      </c>
      <c r="H23" s="127" t="str">
        <f>IFERROR(INDEX(GUTS!AI24:'GUTS'!BH24,MATCH(4,GUTS!AK24:'GUTS'!BI24,0)),"")</f>
        <v/>
      </c>
      <c r="I23" s="127" t="str">
        <f>IFERROR(INDEX(GUTS!AJ24:'GUTS'!BH24,MATCH(4,GUTS!AK24:'GUTS'!BI24,0)),"")</f>
        <v/>
      </c>
      <c r="J23" s="127" t="str">
        <f>IFERROR(INDEX(GUTS!AI24:'GUTS'!BH24,MATCH(5,GUTS!AK24:'GUTS'!BI24,0)),"")</f>
        <v/>
      </c>
      <c r="K23" s="127" t="str">
        <f>IFERROR(INDEX(GUTS!AJ24:'GUTS'!BH24,MATCH(5,GUTS!AK24:'GUTS'!BI24,0)),"")</f>
        <v/>
      </c>
      <c r="L23" s="127" t="str">
        <f>IFERROR(INDEX(GUTS!AI24:'GUTS'!BH24,MATCH(6,GUTS!AK24:'GUTS'!BI24,0)),"")</f>
        <v/>
      </c>
      <c r="M23" s="127" t="str">
        <f>IFERROR(INDEX(GUTS!AJ24:'GUTS'!BH24,MATCH(6,GUTS!AK24:'GUTS'!BI24,0)),"")</f>
        <v/>
      </c>
      <c r="N23" s="127">
        <f>Audit!X24</f>
        <v>0</v>
      </c>
      <c r="O23" s="127">
        <f>Audit!K24</f>
        <v>5</v>
      </c>
      <c r="P23" s="127">
        <f>Audit!L24</f>
        <v>0</v>
      </c>
    </row>
    <row r="24" spans="1:16" s="88" customFormat="1">
      <c r="A24" s="127" t="str">
        <f>Audit!A25</f>
        <v>OKC1-XX-00023</v>
      </c>
      <c r="B24" s="127" t="str">
        <f>IFERROR(INDEX(GUTS!AI25:'GUTS'!BH25,MATCH(1,GUTS!AK25:'GUTS'!BI25,0)),"")</f>
        <v xml:space="preserve"> • Access point is not powered</v>
      </c>
      <c r="C24" s="127" t="str">
        <f>IFERROR(INDEX(GUTS!AJ25:'GUTS'!BH25,MATCH(1,GUTS!AK25:'GUTS'!BI25,0)),"")</f>
        <v xml:space="preserve"> • Troubleshoot the access point</v>
      </c>
      <c r="D24" s="127" t="str">
        <f>IFERROR(INDEX(GUTS!AI25:'GUTS'!BH25,MATCH(2,GUTS!AK25:'GUTS'!BI25,0)),"")</f>
        <v xml:space="preserve"> • Access point within 3 ft of light</v>
      </c>
      <c r="E24" s="127" t="str">
        <f>IFERROR(INDEX(GUTS!AJ25:'GUTS'!BH25,MATCH(2,GUTS!AK25:'GUTS'!BI25,0)),"")</f>
        <v xml:space="preserve"> • Relocate access point a minimum of 3 ft away from light</v>
      </c>
      <c r="F24" s="127" t="str">
        <f>IFERROR(INDEX(GUTS!AI25:'GUTS'!BH25,MATCH(3,GUTS!AK25:'GUTS'!BI25,0)),"")</f>
        <v/>
      </c>
      <c r="G24" s="127" t="str">
        <f>IFERROR(INDEX(GUTS!AJ25:'GUTS'!BH25,MATCH(3,GUTS!AK25:'GUTS'!BI25,0)),"")</f>
        <v/>
      </c>
      <c r="H24" s="127" t="str">
        <f>IFERROR(INDEX(GUTS!AI25:'GUTS'!BH25,MATCH(4,GUTS!AK25:'GUTS'!BI25,0)),"")</f>
        <v/>
      </c>
      <c r="I24" s="127" t="str">
        <f>IFERROR(INDEX(GUTS!AJ25:'GUTS'!BH25,MATCH(4,GUTS!AK25:'GUTS'!BI25,0)),"")</f>
        <v/>
      </c>
      <c r="J24" s="127" t="str">
        <f>IFERROR(INDEX(GUTS!AI25:'GUTS'!BH25,MATCH(5,GUTS!AK25:'GUTS'!BI25,0)),"")</f>
        <v/>
      </c>
      <c r="K24" s="127" t="str">
        <f>IFERROR(INDEX(GUTS!AJ25:'GUTS'!BH25,MATCH(5,GUTS!AK25:'GUTS'!BI25,0)),"")</f>
        <v/>
      </c>
      <c r="L24" s="127" t="str">
        <f>IFERROR(INDEX(GUTS!AI25:'GUTS'!BH25,MATCH(6,GUTS!AK25:'GUTS'!BI25,0)),"")</f>
        <v/>
      </c>
      <c r="M24" s="127" t="str">
        <f>IFERROR(INDEX(GUTS!AJ25:'GUTS'!BH25,MATCH(6,GUTS!AK25:'GUTS'!BI25,0)),"")</f>
        <v/>
      </c>
      <c r="N24" s="127">
        <f>Audit!X25</f>
        <v>0</v>
      </c>
      <c r="O24" s="127">
        <f>Audit!K25</f>
        <v>5</v>
      </c>
      <c r="P24" s="127">
        <f>Audit!L25</f>
        <v>0</v>
      </c>
    </row>
    <row r="25" spans="1:16" s="88" customFormat="1" hidden="1">
      <c r="A25" s="127" t="str">
        <f>Audit!A26</f>
        <v>OKC1-XX-00024</v>
      </c>
      <c r="B25" s="127" t="str">
        <f>IFERROR(INDEX(GUTS!AI26:'GUTS'!BH26,MATCH(1,GUTS!AK26:'GUTS'!BI26,0)),"")</f>
        <v/>
      </c>
      <c r="C25" s="127" t="str">
        <f>IFERROR(INDEX(GUTS!AJ26:'GUTS'!BH26,MATCH(1,GUTS!AK26:'GUTS'!BI26,0)),"")</f>
        <v/>
      </c>
      <c r="D25" s="127" t="str">
        <f>IFERROR(INDEX(GUTS!AI26:'GUTS'!BH26,MATCH(2,GUTS!AK26:'GUTS'!BI26,0)),"")</f>
        <v/>
      </c>
      <c r="E25" s="127" t="str">
        <f>IFERROR(INDEX(GUTS!AJ26:'GUTS'!BH26,MATCH(2,GUTS!AK26:'GUTS'!BI26,0)),"")</f>
        <v/>
      </c>
      <c r="F25" s="127" t="str">
        <f>IFERROR(INDEX(GUTS!AI26:'GUTS'!BH26,MATCH(3,GUTS!AK26:'GUTS'!BI26,0)),"")</f>
        <v/>
      </c>
      <c r="G25" s="127" t="str">
        <f>IFERROR(INDEX(GUTS!AJ26:'GUTS'!BH26,MATCH(3,GUTS!AK26:'GUTS'!BI26,0)),"")</f>
        <v/>
      </c>
      <c r="H25" s="127" t="str">
        <f>IFERROR(INDEX(GUTS!AI26:'GUTS'!BH26,MATCH(4,GUTS!AK26:'GUTS'!BI26,0)),"")</f>
        <v/>
      </c>
      <c r="I25" s="127" t="str">
        <f>IFERROR(INDEX(GUTS!AJ26:'GUTS'!BH26,MATCH(4,GUTS!AK26:'GUTS'!BI26,0)),"")</f>
        <v/>
      </c>
      <c r="J25" s="127" t="str">
        <f>IFERROR(INDEX(GUTS!AI26:'GUTS'!BH26,MATCH(5,GUTS!AK26:'GUTS'!BI26,0)),"")</f>
        <v/>
      </c>
      <c r="K25" s="127" t="str">
        <f>IFERROR(INDEX(GUTS!AJ26:'GUTS'!BH26,MATCH(5,GUTS!AK26:'GUTS'!BI26,0)),"")</f>
        <v/>
      </c>
      <c r="L25" s="127" t="str">
        <f>IFERROR(INDEX(GUTS!AI26:'GUTS'!BH26,MATCH(6,GUTS!AK26:'GUTS'!BI26,0)),"")</f>
        <v/>
      </c>
      <c r="M25" s="127" t="str">
        <f>IFERROR(INDEX(GUTS!AJ26:'GUTS'!BH26,MATCH(6,GUTS!AK26:'GUTS'!BI26,0)),"")</f>
        <v/>
      </c>
      <c r="N25" s="127">
        <f>Audit!X26</f>
        <v>0</v>
      </c>
      <c r="O25" s="127">
        <f>Audit!K26</f>
        <v>5</v>
      </c>
      <c r="P25" s="127">
        <f>Audit!L26</f>
        <v>0</v>
      </c>
    </row>
    <row r="26" spans="1:16" hidden="1">
      <c r="A26" s="127" t="str">
        <f>Audit!A27</f>
        <v>OKC1-XX-00025</v>
      </c>
      <c r="B26" s="127" t="str">
        <f>IFERROR(INDEX(GUTS!AI27:'GUTS'!BH27,MATCH(1,GUTS!AK27:'GUTS'!BI27,0)),"")</f>
        <v/>
      </c>
      <c r="C26" s="127" t="str">
        <f>IFERROR(INDEX(GUTS!AJ27:'GUTS'!BH27,MATCH(1,GUTS!AK27:'GUTS'!BI27,0)),"")</f>
        <v/>
      </c>
      <c r="D26" s="127" t="str">
        <f>IFERROR(INDEX(GUTS!AI27:'GUTS'!BH27,MATCH(2,GUTS!AK27:'GUTS'!BI27,0)),"")</f>
        <v/>
      </c>
      <c r="E26" s="127" t="str">
        <f>IFERROR(INDEX(GUTS!AJ27:'GUTS'!BH27,MATCH(2,GUTS!AK27:'GUTS'!BI27,0)),"")</f>
        <v/>
      </c>
      <c r="F26" s="127" t="str">
        <f>IFERROR(INDEX(GUTS!AI27:'GUTS'!BH27,MATCH(3,GUTS!AK27:'GUTS'!BI27,0)),"")</f>
        <v/>
      </c>
      <c r="G26" s="127" t="str">
        <f>IFERROR(INDEX(GUTS!AJ27:'GUTS'!BH27,MATCH(3,GUTS!AK27:'GUTS'!BI27,0)),"")</f>
        <v/>
      </c>
      <c r="H26" s="127" t="str">
        <f>IFERROR(INDEX(GUTS!AI27:'GUTS'!BH27,MATCH(4,GUTS!AK27:'GUTS'!BI27,0)),"")</f>
        <v/>
      </c>
      <c r="I26" s="127" t="str">
        <f>IFERROR(INDEX(GUTS!AJ27:'GUTS'!BH27,MATCH(4,GUTS!AK27:'GUTS'!BI27,0)),"")</f>
        <v/>
      </c>
      <c r="J26" s="127" t="str">
        <f>IFERROR(INDEX(GUTS!AI27:'GUTS'!BH27,MATCH(5,GUTS!AK27:'GUTS'!BI27,0)),"")</f>
        <v/>
      </c>
      <c r="K26" s="127" t="str">
        <f>IFERROR(INDEX(GUTS!AJ27:'GUTS'!BH27,MATCH(5,GUTS!AK27:'GUTS'!BI27,0)),"")</f>
        <v/>
      </c>
      <c r="L26" s="127" t="str">
        <f>IFERROR(INDEX(GUTS!AI27:'GUTS'!BH27,MATCH(6,GUTS!AK27:'GUTS'!BI27,0)),"")</f>
        <v/>
      </c>
      <c r="M26" s="127" t="str">
        <f>IFERROR(INDEX(GUTS!AJ27:'GUTS'!BH27,MATCH(6,GUTS!AK27:'GUTS'!BI27,0)),"")</f>
        <v/>
      </c>
      <c r="N26" s="127">
        <f>Audit!X27</f>
        <v>0</v>
      </c>
      <c r="O26" s="127">
        <f>Audit!K27</f>
        <v>5</v>
      </c>
      <c r="P26" s="127">
        <f>Audit!L27</f>
        <v>0</v>
      </c>
    </row>
    <row r="27" spans="1:16" hidden="1">
      <c r="A27" s="127" t="str">
        <f>Audit!A28</f>
        <v>OKC1-XX-00026</v>
      </c>
      <c r="B27" s="127" t="str">
        <f>IFERROR(INDEX(GUTS!AI28:'GUTS'!BH28,MATCH(1,GUTS!AK28:'GUTS'!BI28,0)),"")</f>
        <v/>
      </c>
      <c r="C27" s="127" t="str">
        <f>IFERROR(INDEX(GUTS!AJ28:'GUTS'!BH28,MATCH(1,GUTS!AK28:'GUTS'!BI28,0)),"")</f>
        <v/>
      </c>
      <c r="D27" s="127" t="str">
        <f>IFERROR(INDEX(GUTS!AI28:'GUTS'!BH28,MATCH(2,GUTS!AK28:'GUTS'!BI28,0)),"")</f>
        <v/>
      </c>
      <c r="E27" s="127" t="str">
        <f>IFERROR(INDEX(GUTS!AJ28:'GUTS'!BH28,MATCH(2,GUTS!AK28:'GUTS'!BI28,0)),"")</f>
        <v/>
      </c>
      <c r="F27" s="127" t="str">
        <f>IFERROR(INDEX(GUTS!AI28:'GUTS'!BH28,MATCH(3,GUTS!AK28:'GUTS'!BI28,0)),"")</f>
        <v/>
      </c>
      <c r="G27" s="127" t="str">
        <f>IFERROR(INDEX(GUTS!AJ28:'GUTS'!BH28,MATCH(3,GUTS!AK28:'GUTS'!BI28,0)),"")</f>
        <v/>
      </c>
      <c r="H27" s="127" t="str">
        <f>IFERROR(INDEX(GUTS!AI28:'GUTS'!BH28,MATCH(4,GUTS!AK28:'GUTS'!BI28,0)),"")</f>
        <v/>
      </c>
      <c r="I27" s="127" t="str">
        <f>IFERROR(INDEX(GUTS!AJ28:'GUTS'!BH28,MATCH(4,GUTS!AK28:'GUTS'!BI28,0)),"")</f>
        <v/>
      </c>
      <c r="J27" s="127" t="str">
        <f>IFERROR(INDEX(GUTS!AI28:'GUTS'!BH28,MATCH(5,GUTS!AK28:'GUTS'!BI28,0)),"")</f>
        <v/>
      </c>
      <c r="K27" s="127" t="str">
        <f>IFERROR(INDEX(GUTS!AJ28:'GUTS'!BH28,MATCH(5,GUTS!AK28:'GUTS'!BI28,0)),"")</f>
        <v/>
      </c>
      <c r="L27" s="127" t="str">
        <f>IFERROR(INDEX(GUTS!AI28:'GUTS'!BH28,MATCH(6,GUTS!AK28:'GUTS'!BI28,0)),"")</f>
        <v/>
      </c>
      <c r="M27" s="127" t="str">
        <f>IFERROR(INDEX(GUTS!AJ28:'GUTS'!BH28,MATCH(6,GUTS!AK28:'GUTS'!BI28,0)),"")</f>
        <v/>
      </c>
      <c r="N27" s="127">
        <f>Audit!X28</f>
        <v>0</v>
      </c>
      <c r="O27" s="127">
        <f>Audit!K28</f>
        <v>5</v>
      </c>
      <c r="P27" s="127">
        <f>Audit!L28</f>
        <v>0</v>
      </c>
    </row>
    <row r="28" spans="1:16" s="88" customFormat="1" hidden="1">
      <c r="A28" s="127" t="str">
        <f>Audit!A29</f>
        <v>OKC1-XX-00027</v>
      </c>
      <c r="B28" s="127" t="str">
        <f>IFERROR(INDEX(GUTS!AI29:'GUTS'!BH29,MATCH(1,GUTS!AK29:'GUTS'!BI29,0)),"")</f>
        <v/>
      </c>
      <c r="C28" s="127" t="str">
        <f>IFERROR(INDEX(GUTS!AJ29:'GUTS'!BH29,MATCH(1,GUTS!AK29:'GUTS'!BI29,0)),"")</f>
        <v/>
      </c>
      <c r="D28" s="127" t="str">
        <f>IFERROR(INDEX(GUTS!AI29:'GUTS'!BH29,MATCH(2,GUTS!AK29:'GUTS'!BI29,0)),"")</f>
        <v/>
      </c>
      <c r="E28" s="127" t="str">
        <f>IFERROR(INDEX(GUTS!AJ29:'GUTS'!BH29,MATCH(2,GUTS!AK29:'GUTS'!BI29,0)),"")</f>
        <v/>
      </c>
      <c r="F28" s="127" t="str">
        <f>IFERROR(INDEX(GUTS!AI29:'GUTS'!BH29,MATCH(3,GUTS!AK29:'GUTS'!BI29,0)),"")</f>
        <v/>
      </c>
      <c r="G28" s="127" t="str">
        <f>IFERROR(INDEX(GUTS!AJ29:'GUTS'!BH29,MATCH(3,GUTS!AK29:'GUTS'!BI29,0)),"")</f>
        <v/>
      </c>
      <c r="H28" s="127" t="str">
        <f>IFERROR(INDEX(GUTS!AI29:'GUTS'!BH29,MATCH(4,GUTS!AK29:'GUTS'!BI29,0)),"")</f>
        <v/>
      </c>
      <c r="I28" s="127" t="str">
        <f>IFERROR(INDEX(GUTS!AJ29:'GUTS'!BH29,MATCH(4,GUTS!AK29:'GUTS'!BI29,0)),"")</f>
        <v/>
      </c>
      <c r="J28" s="127" t="str">
        <f>IFERROR(INDEX(GUTS!AI29:'GUTS'!BH29,MATCH(5,GUTS!AK29:'GUTS'!BI29,0)),"")</f>
        <v/>
      </c>
      <c r="K28" s="127" t="str">
        <f>IFERROR(INDEX(GUTS!AJ29:'GUTS'!BH29,MATCH(5,GUTS!AK29:'GUTS'!BI29,0)),"")</f>
        <v/>
      </c>
      <c r="L28" s="127" t="str">
        <f>IFERROR(INDEX(GUTS!AI29:'GUTS'!BH29,MATCH(6,GUTS!AK29:'GUTS'!BI29,0)),"")</f>
        <v/>
      </c>
      <c r="M28" s="127" t="str">
        <f>IFERROR(INDEX(GUTS!AJ29:'GUTS'!BH29,MATCH(6,GUTS!AK29:'GUTS'!BI29,0)),"")</f>
        <v/>
      </c>
      <c r="N28" s="127">
        <f>Audit!X29</f>
        <v>0</v>
      </c>
      <c r="O28" s="127">
        <f>Audit!K29</f>
        <v>5</v>
      </c>
      <c r="P28" s="127">
        <f>Audit!L29</f>
        <v>0</v>
      </c>
    </row>
    <row r="29" spans="1:16" hidden="1">
      <c r="A29" s="127" t="str">
        <f>Audit!A30</f>
        <v>OKC1-XX-00028</v>
      </c>
      <c r="B29" s="127" t="str">
        <f>IFERROR(INDEX(GUTS!AI30:'GUTS'!BH30,MATCH(1,GUTS!AK30:'GUTS'!BI30,0)),"")</f>
        <v/>
      </c>
      <c r="C29" s="127" t="str">
        <f>IFERROR(INDEX(GUTS!AJ30:'GUTS'!BH30,MATCH(1,GUTS!AK30:'GUTS'!BI30,0)),"")</f>
        <v/>
      </c>
      <c r="D29" s="127" t="str">
        <f>IFERROR(INDEX(GUTS!AI30:'GUTS'!BH30,MATCH(2,GUTS!AK30:'GUTS'!BI30,0)),"")</f>
        <v/>
      </c>
      <c r="E29" s="127" t="str">
        <f>IFERROR(INDEX(GUTS!AJ30:'GUTS'!BH30,MATCH(2,GUTS!AK30:'GUTS'!BI30,0)),"")</f>
        <v/>
      </c>
      <c r="F29" s="127" t="str">
        <f>IFERROR(INDEX(GUTS!AI30:'GUTS'!BH30,MATCH(3,GUTS!AK30:'GUTS'!BI30,0)),"")</f>
        <v/>
      </c>
      <c r="G29" s="127" t="str">
        <f>IFERROR(INDEX(GUTS!AJ30:'GUTS'!BH30,MATCH(3,GUTS!AK30:'GUTS'!BI30,0)),"")</f>
        <v/>
      </c>
      <c r="H29" s="127" t="str">
        <f>IFERROR(INDEX(GUTS!AI30:'GUTS'!BH30,MATCH(4,GUTS!AK30:'GUTS'!BI30,0)),"")</f>
        <v/>
      </c>
      <c r="I29" s="127" t="str">
        <f>IFERROR(INDEX(GUTS!AJ30:'GUTS'!BH30,MATCH(4,GUTS!AK30:'GUTS'!BI30,0)),"")</f>
        <v/>
      </c>
      <c r="J29" s="127" t="str">
        <f>IFERROR(INDEX(GUTS!AI30:'GUTS'!BH30,MATCH(5,GUTS!AK30:'GUTS'!BI30,0)),"")</f>
        <v/>
      </c>
      <c r="K29" s="127" t="str">
        <f>IFERROR(INDEX(GUTS!AJ30:'GUTS'!BH30,MATCH(5,GUTS!AK30:'GUTS'!BI30,0)),"")</f>
        <v/>
      </c>
      <c r="L29" s="127" t="str">
        <f>IFERROR(INDEX(GUTS!AI30:'GUTS'!BH30,MATCH(6,GUTS!AK30:'GUTS'!BI30,0)),"")</f>
        <v/>
      </c>
      <c r="M29" s="127" t="str">
        <f>IFERROR(INDEX(GUTS!AJ30:'GUTS'!BH30,MATCH(6,GUTS!AK30:'GUTS'!BI30,0)),"")</f>
        <v/>
      </c>
      <c r="N29" s="127">
        <f>Audit!X30</f>
        <v>0</v>
      </c>
      <c r="O29" s="127">
        <f>Audit!K30</f>
        <v>5</v>
      </c>
      <c r="P29" s="127">
        <f>Audit!L30</f>
        <v>0</v>
      </c>
    </row>
    <row r="30" spans="1:16" hidden="1">
      <c r="A30" s="127" t="str">
        <f>Audit!A31</f>
        <v>OKC1-XX-00029</v>
      </c>
      <c r="B30" s="127" t="str">
        <f>IFERROR(INDEX(GUTS!AI31:'GUTS'!BH31,MATCH(1,GUTS!AK31:'GUTS'!BI31,0)),"")</f>
        <v/>
      </c>
      <c r="C30" s="127" t="str">
        <f>IFERROR(INDEX(GUTS!AJ31:'GUTS'!BH31,MATCH(1,GUTS!AK31:'GUTS'!BI31,0)),"")</f>
        <v/>
      </c>
      <c r="D30" s="127" t="str">
        <f>IFERROR(INDEX(GUTS!AI31:'GUTS'!BH31,MATCH(2,GUTS!AK31:'GUTS'!BI31,0)),"")</f>
        <v/>
      </c>
      <c r="E30" s="127" t="str">
        <f>IFERROR(INDEX(GUTS!AJ31:'GUTS'!BH31,MATCH(2,GUTS!AK31:'GUTS'!BI31,0)),"")</f>
        <v/>
      </c>
      <c r="F30" s="127" t="str">
        <f>IFERROR(INDEX(GUTS!AI31:'GUTS'!BH31,MATCH(3,GUTS!AK31:'GUTS'!BI31,0)),"")</f>
        <v/>
      </c>
      <c r="G30" s="127" t="str">
        <f>IFERROR(INDEX(GUTS!AJ31:'GUTS'!BH31,MATCH(3,GUTS!AK31:'GUTS'!BI31,0)),"")</f>
        <v/>
      </c>
      <c r="H30" s="127" t="str">
        <f>IFERROR(INDEX(GUTS!AI31:'GUTS'!BH31,MATCH(4,GUTS!AK31:'GUTS'!BI31,0)),"")</f>
        <v/>
      </c>
      <c r="I30" s="127" t="str">
        <f>IFERROR(INDEX(GUTS!AJ31:'GUTS'!BH31,MATCH(4,GUTS!AK31:'GUTS'!BI31,0)),"")</f>
        <v/>
      </c>
      <c r="J30" s="127" t="str">
        <f>IFERROR(INDEX(GUTS!AI31:'GUTS'!BH31,MATCH(5,GUTS!AK31:'GUTS'!BI31,0)),"")</f>
        <v/>
      </c>
      <c r="K30" s="127" t="str">
        <f>IFERROR(INDEX(GUTS!AJ31:'GUTS'!BH31,MATCH(5,GUTS!AK31:'GUTS'!BI31,0)),"")</f>
        <v/>
      </c>
      <c r="L30" s="127" t="str">
        <f>IFERROR(INDEX(GUTS!AI31:'GUTS'!BH31,MATCH(6,GUTS!AK31:'GUTS'!BI31,0)),"")</f>
        <v/>
      </c>
      <c r="M30" s="127" t="str">
        <f>IFERROR(INDEX(GUTS!AJ31:'GUTS'!BH31,MATCH(6,GUTS!AK31:'GUTS'!BI31,0)),"")</f>
        <v/>
      </c>
      <c r="N30" s="127">
        <f>Audit!X31</f>
        <v>0</v>
      </c>
      <c r="O30" s="127">
        <f>Audit!K31</f>
        <v>5</v>
      </c>
      <c r="P30" s="127">
        <f>Audit!L31</f>
        <v>0</v>
      </c>
    </row>
    <row r="31" spans="1:16" hidden="1">
      <c r="A31" s="127" t="str">
        <f>Audit!A32</f>
        <v>OKC1-XX-00030</v>
      </c>
      <c r="B31" s="127" t="str">
        <f>IFERROR(INDEX(GUTS!AI32:'GUTS'!BH32,MATCH(1,GUTS!AK32:'GUTS'!BI32,0)),"")</f>
        <v/>
      </c>
      <c r="C31" s="127" t="str">
        <f>IFERROR(INDEX(GUTS!AJ32:'GUTS'!BH32,MATCH(1,GUTS!AK32:'GUTS'!BI32,0)),"")</f>
        <v/>
      </c>
      <c r="D31" s="127" t="str">
        <f>IFERROR(INDEX(GUTS!AI32:'GUTS'!BH32,MATCH(2,GUTS!AK32:'GUTS'!BI32,0)),"")</f>
        <v/>
      </c>
      <c r="E31" s="127" t="str">
        <f>IFERROR(INDEX(GUTS!AJ32:'GUTS'!BH32,MATCH(2,GUTS!AK32:'GUTS'!BI32,0)),"")</f>
        <v/>
      </c>
      <c r="F31" s="127" t="str">
        <f>IFERROR(INDEX(GUTS!AI32:'GUTS'!BH32,MATCH(3,GUTS!AK32:'GUTS'!BI32,0)),"")</f>
        <v/>
      </c>
      <c r="G31" s="127" t="str">
        <f>IFERROR(INDEX(GUTS!AJ32:'GUTS'!BH32,MATCH(3,GUTS!AK32:'GUTS'!BI32,0)),"")</f>
        <v/>
      </c>
      <c r="H31" s="127" t="str">
        <f>IFERROR(INDEX(GUTS!AI32:'GUTS'!BH32,MATCH(4,GUTS!AK32:'GUTS'!BI32,0)),"")</f>
        <v/>
      </c>
      <c r="I31" s="127" t="str">
        <f>IFERROR(INDEX(GUTS!AJ32:'GUTS'!BH32,MATCH(4,GUTS!AK32:'GUTS'!BI32,0)),"")</f>
        <v/>
      </c>
      <c r="J31" s="127" t="str">
        <f>IFERROR(INDEX(GUTS!AI32:'GUTS'!BH32,MATCH(5,GUTS!AK32:'GUTS'!BI32,0)),"")</f>
        <v/>
      </c>
      <c r="K31" s="127" t="str">
        <f>IFERROR(INDEX(GUTS!AJ32:'GUTS'!BH32,MATCH(5,GUTS!AK32:'GUTS'!BI32,0)),"")</f>
        <v/>
      </c>
      <c r="L31" s="127" t="str">
        <f>IFERROR(INDEX(GUTS!AI32:'GUTS'!BH32,MATCH(6,GUTS!AK32:'GUTS'!BI32,0)),"")</f>
        <v/>
      </c>
      <c r="M31" s="127" t="str">
        <f>IFERROR(INDEX(GUTS!AJ32:'GUTS'!BH32,MATCH(6,GUTS!AK32:'GUTS'!BI32,0)),"")</f>
        <v/>
      </c>
      <c r="N31" s="127">
        <f>Audit!X32</f>
        <v>0</v>
      </c>
      <c r="O31" s="127">
        <f>Audit!K32</f>
        <v>5</v>
      </c>
      <c r="P31" s="127">
        <f>Audit!L32</f>
        <v>0</v>
      </c>
    </row>
    <row r="32" spans="1:16" hidden="1">
      <c r="A32" s="127" t="str">
        <f>Audit!A33</f>
        <v>OKC1-XX-00031</v>
      </c>
      <c r="B32" s="127" t="str">
        <f>IFERROR(INDEX(GUTS!AI33:'GUTS'!BH33,MATCH(1,GUTS!AK33:'GUTS'!BI33,0)),"")</f>
        <v/>
      </c>
      <c r="C32" s="127" t="str">
        <f>IFERROR(INDEX(GUTS!AJ33:'GUTS'!BH33,MATCH(1,GUTS!AK33:'GUTS'!BI33,0)),"")</f>
        <v/>
      </c>
      <c r="D32" s="127" t="str">
        <f>IFERROR(INDEX(GUTS!AI33:'GUTS'!BH33,MATCH(2,GUTS!AK33:'GUTS'!BI33,0)),"")</f>
        <v/>
      </c>
      <c r="E32" s="127" t="str">
        <f>IFERROR(INDEX(GUTS!AJ33:'GUTS'!BH33,MATCH(2,GUTS!AK33:'GUTS'!BI33,0)),"")</f>
        <v/>
      </c>
      <c r="F32" s="127" t="str">
        <f>IFERROR(INDEX(GUTS!AI33:'GUTS'!BH33,MATCH(3,GUTS!AK33:'GUTS'!BI33,0)),"")</f>
        <v/>
      </c>
      <c r="G32" s="127" t="str">
        <f>IFERROR(INDEX(GUTS!AJ33:'GUTS'!BH33,MATCH(3,GUTS!AK33:'GUTS'!BI33,0)),"")</f>
        <v/>
      </c>
      <c r="H32" s="127" t="str">
        <f>IFERROR(INDEX(GUTS!AI33:'GUTS'!BH33,MATCH(4,GUTS!AK33:'GUTS'!BI33,0)),"")</f>
        <v/>
      </c>
      <c r="I32" s="127" t="str">
        <f>IFERROR(INDEX(GUTS!AJ33:'GUTS'!BH33,MATCH(4,GUTS!AK33:'GUTS'!BI33,0)),"")</f>
        <v/>
      </c>
      <c r="J32" s="127" t="str">
        <f>IFERROR(INDEX(GUTS!AI33:'GUTS'!BH33,MATCH(5,GUTS!AK33:'GUTS'!BI33,0)),"")</f>
        <v/>
      </c>
      <c r="K32" s="127" t="str">
        <f>IFERROR(INDEX(GUTS!AJ33:'GUTS'!BH33,MATCH(5,GUTS!AK33:'GUTS'!BI33,0)),"")</f>
        <v/>
      </c>
      <c r="L32" s="127" t="str">
        <f>IFERROR(INDEX(GUTS!AI33:'GUTS'!BH33,MATCH(6,GUTS!AK33:'GUTS'!BI33,0)),"")</f>
        <v/>
      </c>
      <c r="M32" s="127" t="str">
        <f>IFERROR(INDEX(GUTS!AJ33:'GUTS'!BH33,MATCH(6,GUTS!AK33:'GUTS'!BI33,0)),"")</f>
        <v/>
      </c>
      <c r="N32" s="127">
        <f>Audit!X33</f>
        <v>0</v>
      </c>
      <c r="O32" s="127">
        <f>Audit!K33</f>
        <v>6</v>
      </c>
      <c r="P32" s="127">
        <f>Audit!L33</f>
        <v>0</v>
      </c>
    </row>
    <row r="33" spans="1:16" hidden="1">
      <c r="A33" s="127" t="str">
        <f>Audit!A34</f>
        <v>OKC1-XX-00032</v>
      </c>
      <c r="B33" s="127" t="str">
        <f>IFERROR(INDEX(GUTS!AI34:'GUTS'!BH34,MATCH(1,GUTS!AK34:'GUTS'!BI34,0)),"")</f>
        <v/>
      </c>
      <c r="C33" s="127" t="str">
        <f>IFERROR(INDEX(GUTS!AJ34:'GUTS'!BH34,MATCH(1,GUTS!AK34:'GUTS'!BI34,0)),"")</f>
        <v/>
      </c>
      <c r="D33" s="127" t="str">
        <f>IFERROR(INDEX(GUTS!AI34:'GUTS'!BH34,MATCH(2,GUTS!AK34:'GUTS'!BI34,0)),"")</f>
        <v/>
      </c>
      <c r="E33" s="127" t="str">
        <f>IFERROR(INDEX(GUTS!AJ34:'GUTS'!BH34,MATCH(2,GUTS!AK34:'GUTS'!BI34,0)),"")</f>
        <v/>
      </c>
      <c r="F33" s="127" t="str">
        <f>IFERROR(INDEX(GUTS!AI34:'GUTS'!BH34,MATCH(3,GUTS!AK34:'GUTS'!BI34,0)),"")</f>
        <v/>
      </c>
      <c r="G33" s="127" t="str">
        <f>IFERROR(INDEX(GUTS!AJ34:'GUTS'!BH34,MATCH(3,GUTS!AK34:'GUTS'!BI34,0)),"")</f>
        <v/>
      </c>
      <c r="H33" s="127" t="str">
        <f>IFERROR(INDEX(GUTS!AI34:'GUTS'!BH34,MATCH(4,GUTS!AK34:'GUTS'!BI34,0)),"")</f>
        <v/>
      </c>
      <c r="I33" s="127" t="str">
        <f>IFERROR(INDEX(GUTS!AJ34:'GUTS'!BH34,MATCH(4,GUTS!AK34:'GUTS'!BI34,0)),"")</f>
        <v/>
      </c>
      <c r="J33" s="127" t="str">
        <f>IFERROR(INDEX(GUTS!AI34:'GUTS'!BH34,MATCH(5,GUTS!AK34:'GUTS'!BI34,0)),"")</f>
        <v/>
      </c>
      <c r="K33" s="127" t="str">
        <f>IFERROR(INDEX(GUTS!AJ34:'GUTS'!BH34,MATCH(5,GUTS!AK34:'GUTS'!BI34,0)),"")</f>
        <v/>
      </c>
      <c r="L33" s="127" t="str">
        <f>IFERROR(INDEX(GUTS!AI34:'GUTS'!BH34,MATCH(6,GUTS!AK34:'GUTS'!BI34,0)),"")</f>
        <v/>
      </c>
      <c r="M33" s="127" t="str">
        <f>IFERROR(INDEX(GUTS!AJ34:'GUTS'!BH34,MATCH(6,GUTS!AK34:'GUTS'!BI34,0)),"")</f>
        <v/>
      </c>
      <c r="N33" s="127">
        <f>Audit!X34</f>
        <v>0</v>
      </c>
      <c r="O33" s="127">
        <f>Audit!K34</f>
        <v>6</v>
      </c>
      <c r="P33" s="127">
        <f>Audit!L34</f>
        <v>0</v>
      </c>
    </row>
    <row r="34" spans="1:16" hidden="1">
      <c r="A34" s="127" t="str">
        <f>Audit!A35</f>
        <v>OKC1-XX-00033</v>
      </c>
      <c r="B34" s="127" t="str">
        <f>IFERROR(INDEX(GUTS!AI35:'GUTS'!BH35,MATCH(1,GUTS!AK35:'GUTS'!BI35,0)),"")</f>
        <v/>
      </c>
      <c r="C34" s="127" t="str">
        <f>IFERROR(INDEX(GUTS!AJ35:'GUTS'!BH35,MATCH(1,GUTS!AK35:'GUTS'!BI35,0)),"")</f>
        <v/>
      </c>
      <c r="D34" s="127" t="str">
        <f>IFERROR(INDEX(GUTS!AI35:'GUTS'!BH35,MATCH(2,GUTS!AK35:'GUTS'!BI35,0)),"")</f>
        <v/>
      </c>
      <c r="E34" s="127" t="str">
        <f>IFERROR(INDEX(GUTS!AJ35:'GUTS'!BH35,MATCH(2,GUTS!AK35:'GUTS'!BI35,0)),"")</f>
        <v/>
      </c>
      <c r="F34" s="127" t="str">
        <f>IFERROR(INDEX(GUTS!AI35:'GUTS'!BH35,MATCH(3,GUTS!AK35:'GUTS'!BI35,0)),"")</f>
        <v/>
      </c>
      <c r="G34" s="127" t="str">
        <f>IFERROR(INDEX(GUTS!AJ35:'GUTS'!BH35,MATCH(3,GUTS!AK35:'GUTS'!BI35,0)),"")</f>
        <v/>
      </c>
      <c r="H34" s="127" t="str">
        <f>IFERROR(INDEX(GUTS!AI35:'GUTS'!BH35,MATCH(4,GUTS!AK35:'GUTS'!BI35,0)),"")</f>
        <v/>
      </c>
      <c r="I34" s="127" t="str">
        <f>IFERROR(INDEX(GUTS!AJ35:'GUTS'!BH35,MATCH(4,GUTS!AK35:'GUTS'!BI35,0)),"")</f>
        <v/>
      </c>
      <c r="J34" s="127" t="str">
        <f>IFERROR(INDEX(GUTS!AI35:'GUTS'!BH35,MATCH(5,GUTS!AK35:'GUTS'!BI35,0)),"")</f>
        <v/>
      </c>
      <c r="K34" s="127" t="str">
        <f>IFERROR(INDEX(GUTS!AJ35:'GUTS'!BH35,MATCH(5,GUTS!AK35:'GUTS'!BI35,0)),"")</f>
        <v/>
      </c>
      <c r="L34" s="127" t="str">
        <f>IFERROR(INDEX(GUTS!AI35:'GUTS'!BH35,MATCH(6,GUTS!AK35:'GUTS'!BI35,0)),"")</f>
        <v/>
      </c>
      <c r="M34" s="127" t="str">
        <f>IFERROR(INDEX(GUTS!AJ35:'GUTS'!BH35,MATCH(6,GUTS!AK35:'GUTS'!BI35,0)),"")</f>
        <v/>
      </c>
      <c r="N34" s="127">
        <f>Audit!X35</f>
        <v>0</v>
      </c>
      <c r="O34" s="127">
        <f>Audit!K35</f>
        <v>6</v>
      </c>
      <c r="P34" s="127">
        <f>Audit!L35</f>
        <v>0</v>
      </c>
    </row>
    <row r="35" spans="1:16" hidden="1">
      <c r="A35" s="127" t="str">
        <f>Audit!A36</f>
        <v>OKC1-XX-00034</v>
      </c>
      <c r="B35" s="127" t="str">
        <f>IFERROR(INDEX(GUTS!AI36:'GUTS'!BH36,MATCH(1,GUTS!AK36:'GUTS'!BI36,0)),"")</f>
        <v/>
      </c>
      <c r="C35" s="127" t="str">
        <f>IFERROR(INDEX(GUTS!AJ36:'GUTS'!BH36,MATCH(1,GUTS!AK36:'GUTS'!BI36,0)),"")</f>
        <v/>
      </c>
      <c r="D35" s="127" t="str">
        <f>IFERROR(INDEX(GUTS!AI36:'GUTS'!BH36,MATCH(2,GUTS!AK36:'GUTS'!BI36,0)),"")</f>
        <v/>
      </c>
      <c r="E35" s="127" t="str">
        <f>IFERROR(INDEX(GUTS!AJ36:'GUTS'!BH36,MATCH(2,GUTS!AK36:'GUTS'!BI36,0)),"")</f>
        <v/>
      </c>
      <c r="F35" s="127" t="str">
        <f>IFERROR(INDEX(GUTS!AI36:'GUTS'!BH36,MATCH(3,GUTS!AK36:'GUTS'!BI36,0)),"")</f>
        <v/>
      </c>
      <c r="G35" s="127" t="str">
        <f>IFERROR(INDEX(GUTS!AJ36:'GUTS'!BH36,MATCH(3,GUTS!AK36:'GUTS'!BI36,0)),"")</f>
        <v/>
      </c>
      <c r="H35" s="127" t="str">
        <f>IFERROR(INDEX(GUTS!AI36:'GUTS'!BH36,MATCH(4,GUTS!AK36:'GUTS'!BI36,0)),"")</f>
        <v/>
      </c>
      <c r="I35" s="127" t="str">
        <f>IFERROR(INDEX(GUTS!AJ36:'GUTS'!BH36,MATCH(4,GUTS!AK36:'GUTS'!BI36,0)),"")</f>
        <v/>
      </c>
      <c r="J35" s="127" t="str">
        <f>IFERROR(INDEX(GUTS!AI36:'GUTS'!BH36,MATCH(5,GUTS!AK36:'GUTS'!BI36,0)),"")</f>
        <v/>
      </c>
      <c r="K35" s="127" t="str">
        <f>IFERROR(INDEX(GUTS!AJ36:'GUTS'!BH36,MATCH(5,GUTS!AK36:'GUTS'!BI36,0)),"")</f>
        <v/>
      </c>
      <c r="L35" s="127" t="str">
        <f>IFERROR(INDEX(GUTS!AI36:'GUTS'!BH36,MATCH(6,GUTS!AK36:'GUTS'!BI36,0)),"")</f>
        <v/>
      </c>
      <c r="M35" s="127" t="str">
        <f>IFERROR(INDEX(GUTS!AJ36:'GUTS'!BH36,MATCH(6,GUTS!AK36:'GUTS'!BI36,0)),"")</f>
        <v/>
      </c>
      <c r="N35" s="127">
        <f>Audit!X36</f>
        <v>0</v>
      </c>
      <c r="O35" s="127">
        <f>Audit!K36</f>
        <v>6</v>
      </c>
      <c r="P35" s="127">
        <f>Audit!L36</f>
        <v>0</v>
      </c>
    </row>
    <row r="36" spans="1:16" hidden="1">
      <c r="A36" s="127" t="str">
        <f>Audit!A37</f>
        <v>OKC1-XX-00035</v>
      </c>
      <c r="B36" s="127" t="str">
        <f>IFERROR(INDEX(GUTS!AI37:'GUTS'!BH37,MATCH(1,GUTS!AK37:'GUTS'!BI37,0)),"")</f>
        <v/>
      </c>
      <c r="C36" s="127" t="str">
        <f>IFERROR(INDEX(GUTS!AJ37:'GUTS'!BH37,MATCH(1,GUTS!AK37:'GUTS'!BI37,0)),"")</f>
        <v/>
      </c>
      <c r="D36" s="127" t="str">
        <f>IFERROR(INDEX(GUTS!AI37:'GUTS'!BH37,MATCH(2,GUTS!AK37:'GUTS'!BI37,0)),"")</f>
        <v/>
      </c>
      <c r="E36" s="127" t="str">
        <f>IFERROR(INDEX(GUTS!AJ37:'GUTS'!BH37,MATCH(2,GUTS!AK37:'GUTS'!BI37,0)),"")</f>
        <v/>
      </c>
      <c r="F36" s="127" t="str">
        <f>IFERROR(INDEX(GUTS!AI37:'GUTS'!BH37,MATCH(3,GUTS!AK37:'GUTS'!BI37,0)),"")</f>
        <v/>
      </c>
      <c r="G36" s="127" t="str">
        <f>IFERROR(INDEX(GUTS!AJ37:'GUTS'!BH37,MATCH(3,GUTS!AK37:'GUTS'!BI37,0)),"")</f>
        <v/>
      </c>
      <c r="H36" s="127" t="str">
        <f>IFERROR(INDEX(GUTS!AI37:'GUTS'!BH37,MATCH(4,GUTS!AK37:'GUTS'!BI37,0)),"")</f>
        <v/>
      </c>
      <c r="I36" s="127" t="str">
        <f>IFERROR(INDEX(GUTS!AJ37:'GUTS'!BH37,MATCH(4,GUTS!AK37:'GUTS'!BI37,0)),"")</f>
        <v/>
      </c>
      <c r="J36" s="127" t="str">
        <f>IFERROR(INDEX(GUTS!AI37:'GUTS'!BH37,MATCH(5,GUTS!AK37:'GUTS'!BI37,0)),"")</f>
        <v/>
      </c>
      <c r="K36" s="127" t="str">
        <f>IFERROR(INDEX(GUTS!AJ37:'GUTS'!BH37,MATCH(5,GUTS!AK37:'GUTS'!BI37,0)),"")</f>
        <v/>
      </c>
      <c r="L36" s="127" t="str">
        <f>IFERROR(INDEX(GUTS!AI37:'GUTS'!BH37,MATCH(6,GUTS!AK37:'GUTS'!BI37,0)),"")</f>
        <v/>
      </c>
      <c r="M36" s="127" t="str">
        <f>IFERROR(INDEX(GUTS!AJ37:'GUTS'!BH37,MATCH(6,GUTS!AK37:'GUTS'!BI37,0)),"")</f>
        <v/>
      </c>
      <c r="N36" s="127">
        <f>Audit!X37</f>
        <v>0</v>
      </c>
      <c r="O36" s="127">
        <f>Audit!K37</f>
        <v>6</v>
      </c>
      <c r="P36" s="127">
        <f>Audit!L37</f>
        <v>0</v>
      </c>
    </row>
    <row r="37" spans="1:16" hidden="1">
      <c r="A37" s="127" t="str">
        <f>Audit!A38</f>
        <v>OKC1-XX-00036</v>
      </c>
      <c r="B37" s="127" t="str">
        <f>IFERROR(INDEX(GUTS!AI38:'GUTS'!BH38,MATCH(1,GUTS!AK38:'GUTS'!BI38,0)),"")</f>
        <v/>
      </c>
      <c r="C37" s="127" t="str">
        <f>IFERROR(INDEX(GUTS!AJ38:'GUTS'!BH38,MATCH(1,GUTS!AK38:'GUTS'!BI38,0)),"")</f>
        <v/>
      </c>
      <c r="D37" s="127" t="str">
        <f>IFERROR(INDEX(GUTS!AI38:'GUTS'!BH38,MATCH(2,GUTS!AK38:'GUTS'!BI38,0)),"")</f>
        <v/>
      </c>
      <c r="E37" s="127" t="str">
        <f>IFERROR(INDEX(GUTS!AJ38:'GUTS'!BH38,MATCH(2,GUTS!AK38:'GUTS'!BI38,0)),"")</f>
        <v/>
      </c>
      <c r="F37" s="127" t="str">
        <f>IFERROR(INDEX(GUTS!AI38:'GUTS'!BH38,MATCH(3,GUTS!AK38:'GUTS'!BI38,0)),"")</f>
        <v/>
      </c>
      <c r="G37" s="127" t="str">
        <f>IFERROR(INDEX(GUTS!AJ38:'GUTS'!BH38,MATCH(3,GUTS!AK38:'GUTS'!BI38,0)),"")</f>
        <v/>
      </c>
      <c r="H37" s="127" t="str">
        <f>IFERROR(INDEX(GUTS!AI38:'GUTS'!BH38,MATCH(4,GUTS!AK38:'GUTS'!BI38,0)),"")</f>
        <v/>
      </c>
      <c r="I37" s="127" t="str">
        <f>IFERROR(INDEX(GUTS!AJ38:'GUTS'!BH38,MATCH(4,GUTS!AK38:'GUTS'!BI38,0)),"")</f>
        <v/>
      </c>
      <c r="J37" s="127" t="str">
        <f>IFERROR(INDEX(GUTS!AI38:'GUTS'!BH38,MATCH(5,GUTS!AK38:'GUTS'!BI38,0)),"")</f>
        <v/>
      </c>
      <c r="K37" s="127" t="str">
        <f>IFERROR(INDEX(GUTS!AJ38:'GUTS'!BH38,MATCH(5,GUTS!AK38:'GUTS'!BI38,0)),"")</f>
        <v/>
      </c>
      <c r="L37" s="127" t="str">
        <f>IFERROR(INDEX(GUTS!AI38:'GUTS'!BH38,MATCH(6,GUTS!AK38:'GUTS'!BI38,0)),"")</f>
        <v/>
      </c>
      <c r="M37" s="127" t="str">
        <f>IFERROR(INDEX(GUTS!AJ38:'GUTS'!BH38,MATCH(6,GUTS!AK38:'GUTS'!BI38,0)),"")</f>
        <v/>
      </c>
      <c r="N37" s="127">
        <f>Audit!X38</f>
        <v>0</v>
      </c>
      <c r="O37" s="127">
        <f>Audit!K38</f>
        <v>7</v>
      </c>
      <c r="P37" s="127">
        <f>Audit!L38</f>
        <v>0</v>
      </c>
    </row>
    <row r="38" spans="1:16" hidden="1">
      <c r="A38" s="127" t="str">
        <f>Audit!A39</f>
        <v>OKC1-XX-00037</v>
      </c>
      <c r="B38" s="127" t="str">
        <f>IFERROR(INDEX(GUTS!AI39:'GUTS'!BH39,MATCH(1,GUTS!AK39:'GUTS'!BI39,0)),"")</f>
        <v/>
      </c>
      <c r="C38" s="127" t="str">
        <f>IFERROR(INDEX(GUTS!AJ39:'GUTS'!BH39,MATCH(1,GUTS!AK39:'GUTS'!BI39,0)),"")</f>
        <v/>
      </c>
      <c r="D38" s="127" t="str">
        <f>IFERROR(INDEX(GUTS!AI39:'GUTS'!BH39,MATCH(2,GUTS!AK39:'GUTS'!BI39,0)),"")</f>
        <v/>
      </c>
      <c r="E38" s="127" t="str">
        <f>IFERROR(INDEX(GUTS!AJ39:'GUTS'!BH39,MATCH(2,GUTS!AK39:'GUTS'!BI39,0)),"")</f>
        <v/>
      </c>
      <c r="F38" s="127" t="str">
        <f>IFERROR(INDEX(GUTS!AI39:'GUTS'!BH39,MATCH(3,GUTS!AK39:'GUTS'!BI39,0)),"")</f>
        <v/>
      </c>
      <c r="G38" s="127" t="str">
        <f>IFERROR(INDEX(GUTS!AJ39:'GUTS'!BH39,MATCH(3,GUTS!AK39:'GUTS'!BI39,0)),"")</f>
        <v/>
      </c>
      <c r="H38" s="127" t="str">
        <f>IFERROR(INDEX(GUTS!AI39:'GUTS'!BH39,MATCH(4,GUTS!AK39:'GUTS'!BI39,0)),"")</f>
        <v/>
      </c>
      <c r="I38" s="127" t="str">
        <f>IFERROR(INDEX(GUTS!AJ39:'GUTS'!BH39,MATCH(4,GUTS!AK39:'GUTS'!BI39,0)),"")</f>
        <v/>
      </c>
      <c r="J38" s="127" t="str">
        <f>IFERROR(INDEX(GUTS!AI39:'GUTS'!BH39,MATCH(5,GUTS!AK39:'GUTS'!BI39,0)),"")</f>
        <v/>
      </c>
      <c r="K38" s="127" t="str">
        <f>IFERROR(INDEX(GUTS!AJ39:'GUTS'!BH39,MATCH(5,GUTS!AK39:'GUTS'!BI39,0)),"")</f>
        <v/>
      </c>
      <c r="L38" s="127" t="str">
        <f>IFERROR(INDEX(GUTS!AI39:'GUTS'!BH39,MATCH(6,GUTS!AK39:'GUTS'!BI39,0)),"")</f>
        <v/>
      </c>
      <c r="M38" s="127" t="str">
        <f>IFERROR(INDEX(GUTS!AJ39:'GUTS'!BH39,MATCH(6,GUTS!AK39:'GUTS'!BI39,0)),"")</f>
        <v/>
      </c>
      <c r="N38" s="127">
        <f>Audit!X39</f>
        <v>0</v>
      </c>
      <c r="O38" s="127">
        <f>Audit!K39</f>
        <v>7</v>
      </c>
      <c r="P38" s="127">
        <f>Audit!L39</f>
        <v>0</v>
      </c>
    </row>
    <row r="39" spans="1:16">
      <c r="A39" s="127" t="str">
        <f>Audit!A40</f>
        <v>OKC1-XX-00038</v>
      </c>
      <c r="B39" s="127" t="str">
        <f>IFERROR(INDEX(GUTS!AI40:'GUTS'!BH40,MATCH(1,GUTS!AK40:'GUTS'!BI40,0)),"")</f>
        <v xml:space="preserve"> • Access point is not powered</v>
      </c>
      <c r="C39" s="127" t="str">
        <f>IFERROR(INDEX(GUTS!AJ40:'GUTS'!BH40,MATCH(1,GUTS!AK40:'GUTS'!BI40,0)),"")</f>
        <v xml:space="preserve"> • Troubleshoot the access point</v>
      </c>
      <c r="D39" s="127" t="str">
        <f>IFERROR(INDEX(GUTS!AI40:'GUTS'!BH40,MATCH(2,GUTS!AK40:'GUTS'!BI40,0)),"")</f>
        <v/>
      </c>
      <c r="E39" s="127" t="str">
        <f>IFERROR(INDEX(GUTS!AJ40:'GUTS'!BH40,MATCH(2,GUTS!AK40:'GUTS'!BI40,0)),"")</f>
        <v/>
      </c>
      <c r="F39" s="127" t="str">
        <f>IFERROR(INDEX(GUTS!AI40:'GUTS'!BH40,MATCH(3,GUTS!AK40:'GUTS'!BI40,0)),"")</f>
        <v/>
      </c>
      <c r="G39" s="127" t="str">
        <f>IFERROR(INDEX(GUTS!AJ40:'GUTS'!BH40,MATCH(3,GUTS!AK40:'GUTS'!BI40,0)),"")</f>
        <v/>
      </c>
      <c r="H39" s="127" t="str">
        <f>IFERROR(INDEX(GUTS!AI40:'GUTS'!BH40,MATCH(4,GUTS!AK40:'GUTS'!BI40,0)),"")</f>
        <v/>
      </c>
      <c r="I39" s="127" t="str">
        <f>IFERROR(INDEX(GUTS!AJ40:'GUTS'!BH40,MATCH(4,GUTS!AK40:'GUTS'!BI40,0)),"")</f>
        <v/>
      </c>
      <c r="J39" s="127" t="str">
        <f>IFERROR(INDEX(GUTS!AI40:'GUTS'!BH40,MATCH(5,GUTS!AK40:'GUTS'!BI40,0)),"")</f>
        <v/>
      </c>
      <c r="K39" s="127" t="str">
        <f>IFERROR(INDEX(GUTS!AJ40:'GUTS'!BH40,MATCH(5,GUTS!AK40:'GUTS'!BI40,0)),"")</f>
        <v/>
      </c>
      <c r="L39" s="127" t="str">
        <f>IFERROR(INDEX(GUTS!AI40:'GUTS'!BH40,MATCH(6,GUTS!AK40:'GUTS'!BI40,0)),"")</f>
        <v/>
      </c>
      <c r="M39" s="127" t="str">
        <f>IFERROR(INDEX(GUTS!AJ40:'GUTS'!BH40,MATCH(6,GUTS!AK40:'GUTS'!BI40,0)),"")</f>
        <v/>
      </c>
      <c r="N39" s="127">
        <f>Audit!X40</f>
        <v>0</v>
      </c>
      <c r="O39" s="127">
        <f>Audit!K40</f>
        <v>7</v>
      </c>
      <c r="P39" s="127">
        <f>Audit!L40</f>
        <v>0</v>
      </c>
    </row>
    <row r="40" spans="1:16" hidden="1">
      <c r="A40" s="127" t="str">
        <f>Audit!A41</f>
        <v>OKC1-XX-00039</v>
      </c>
      <c r="B40" s="127" t="str">
        <f>IFERROR(INDEX(GUTS!AI41:'GUTS'!BH41,MATCH(1,GUTS!AK41:'GUTS'!BI41,0)),"")</f>
        <v/>
      </c>
      <c r="C40" s="127" t="str">
        <f>IFERROR(INDEX(GUTS!AJ41:'GUTS'!BH41,MATCH(1,GUTS!AK41:'GUTS'!BI41,0)),"")</f>
        <v/>
      </c>
      <c r="D40" s="127" t="str">
        <f>IFERROR(INDEX(GUTS!AI41:'GUTS'!BH41,MATCH(2,GUTS!AK41:'GUTS'!BI41,0)),"")</f>
        <v/>
      </c>
      <c r="E40" s="127" t="str">
        <f>IFERROR(INDEX(GUTS!AJ41:'GUTS'!BH41,MATCH(2,GUTS!AK41:'GUTS'!BI41,0)),"")</f>
        <v/>
      </c>
      <c r="F40" s="127" t="str">
        <f>IFERROR(INDEX(GUTS!AI41:'GUTS'!BH41,MATCH(3,GUTS!AK41:'GUTS'!BI41,0)),"")</f>
        <v/>
      </c>
      <c r="G40" s="127" t="str">
        <f>IFERROR(INDEX(GUTS!AJ41:'GUTS'!BH41,MATCH(3,GUTS!AK41:'GUTS'!BI41,0)),"")</f>
        <v/>
      </c>
      <c r="H40" s="127" t="str">
        <f>IFERROR(INDEX(GUTS!AI41:'GUTS'!BH41,MATCH(4,GUTS!AK41:'GUTS'!BI41,0)),"")</f>
        <v/>
      </c>
      <c r="I40" s="127" t="str">
        <f>IFERROR(INDEX(GUTS!AJ41:'GUTS'!BH41,MATCH(4,GUTS!AK41:'GUTS'!BI41,0)),"")</f>
        <v/>
      </c>
      <c r="J40" s="127" t="str">
        <f>IFERROR(INDEX(GUTS!AI41:'GUTS'!BH41,MATCH(5,GUTS!AK41:'GUTS'!BI41,0)),"")</f>
        <v/>
      </c>
      <c r="K40" s="127" t="str">
        <f>IFERROR(INDEX(GUTS!AJ41:'GUTS'!BH41,MATCH(5,GUTS!AK41:'GUTS'!BI41,0)),"")</f>
        <v/>
      </c>
      <c r="L40" s="127" t="str">
        <f>IFERROR(INDEX(GUTS!AI41:'GUTS'!BH41,MATCH(6,GUTS!AK41:'GUTS'!BI41,0)),"")</f>
        <v/>
      </c>
      <c r="M40" s="127" t="str">
        <f>IFERROR(INDEX(GUTS!AJ41:'GUTS'!BH41,MATCH(6,GUTS!AK41:'GUTS'!BI41,0)),"")</f>
        <v/>
      </c>
      <c r="N40" s="127">
        <f>Audit!X41</f>
        <v>0</v>
      </c>
      <c r="O40" s="127">
        <f>Audit!K41</f>
        <v>7</v>
      </c>
      <c r="P40" s="127">
        <f>Audit!L41</f>
        <v>0</v>
      </c>
    </row>
    <row r="41" spans="1:16" hidden="1">
      <c r="A41" s="127" t="str">
        <f>Audit!A42</f>
        <v>OKC1-XX-00040</v>
      </c>
      <c r="B41" s="127" t="str">
        <f>IFERROR(INDEX(GUTS!AI42:'GUTS'!BH42,MATCH(1,GUTS!AK42:'GUTS'!BI42,0)),"")</f>
        <v/>
      </c>
      <c r="C41" s="127" t="str">
        <f>IFERROR(INDEX(GUTS!AJ42:'GUTS'!BH42,MATCH(1,GUTS!AK42:'GUTS'!BI42,0)),"")</f>
        <v/>
      </c>
      <c r="D41" s="127" t="str">
        <f>IFERROR(INDEX(GUTS!AI42:'GUTS'!BH42,MATCH(2,GUTS!AK42:'GUTS'!BI42,0)),"")</f>
        <v/>
      </c>
      <c r="E41" s="127" t="str">
        <f>IFERROR(INDEX(GUTS!AJ42:'GUTS'!BH42,MATCH(2,GUTS!AK42:'GUTS'!BI42,0)),"")</f>
        <v/>
      </c>
      <c r="F41" s="127" t="str">
        <f>IFERROR(INDEX(GUTS!AI42:'GUTS'!BH42,MATCH(3,GUTS!AK42:'GUTS'!BI42,0)),"")</f>
        <v/>
      </c>
      <c r="G41" s="127" t="str">
        <f>IFERROR(INDEX(GUTS!AJ42:'GUTS'!BH42,MATCH(3,GUTS!AK42:'GUTS'!BI42,0)),"")</f>
        <v/>
      </c>
      <c r="H41" s="127" t="str">
        <f>IFERROR(INDEX(GUTS!AI42:'GUTS'!BH42,MATCH(4,GUTS!AK42:'GUTS'!BI42,0)),"")</f>
        <v/>
      </c>
      <c r="I41" s="127" t="str">
        <f>IFERROR(INDEX(GUTS!AJ42:'GUTS'!BH42,MATCH(4,GUTS!AK42:'GUTS'!BI42,0)),"")</f>
        <v/>
      </c>
      <c r="J41" s="127" t="str">
        <f>IFERROR(INDEX(GUTS!AI42:'GUTS'!BH42,MATCH(5,GUTS!AK42:'GUTS'!BI42,0)),"")</f>
        <v/>
      </c>
      <c r="K41" s="127" t="str">
        <f>IFERROR(INDEX(GUTS!AJ42:'GUTS'!BH42,MATCH(5,GUTS!AK42:'GUTS'!BI42,0)),"")</f>
        <v/>
      </c>
      <c r="L41" s="127" t="str">
        <f>IFERROR(INDEX(GUTS!AI42:'GUTS'!BH42,MATCH(6,GUTS!AK42:'GUTS'!BI42,0)),"")</f>
        <v/>
      </c>
      <c r="M41" s="127" t="str">
        <f>IFERROR(INDEX(GUTS!AJ42:'GUTS'!BH42,MATCH(6,GUTS!AK42:'GUTS'!BI42,0)),"")</f>
        <v/>
      </c>
      <c r="N41" s="127">
        <f>Audit!X42</f>
        <v>0</v>
      </c>
      <c r="O41" s="127">
        <f>Audit!K42</f>
        <v>7</v>
      </c>
      <c r="P41" s="127">
        <f>Audit!L42</f>
        <v>0</v>
      </c>
    </row>
    <row r="42" spans="1:16" hidden="1">
      <c r="A42" s="127" t="str">
        <f>Audit!A43</f>
        <v>OKC1-XX-00041</v>
      </c>
      <c r="B42" s="127" t="str">
        <f>IFERROR(INDEX(GUTS!AI43:'GUTS'!BH43,MATCH(1,GUTS!AK43:'GUTS'!BI43,0)),"")</f>
        <v/>
      </c>
      <c r="C42" s="127" t="str">
        <f>IFERROR(INDEX(GUTS!AJ43:'GUTS'!BH43,MATCH(1,GUTS!AK43:'GUTS'!BI43,0)),"")</f>
        <v/>
      </c>
      <c r="D42" s="127" t="str">
        <f>IFERROR(INDEX(GUTS!AI43:'GUTS'!BH43,MATCH(2,GUTS!AK43:'GUTS'!BI43,0)),"")</f>
        <v/>
      </c>
      <c r="E42" s="127" t="str">
        <f>IFERROR(INDEX(GUTS!AJ43:'GUTS'!BH43,MATCH(2,GUTS!AK43:'GUTS'!BI43,0)),"")</f>
        <v/>
      </c>
      <c r="F42" s="127" t="str">
        <f>IFERROR(INDEX(GUTS!AI43:'GUTS'!BH43,MATCH(3,GUTS!AK43:'GUTS'!BI43,0)),"")</f>
        <v/>
      </c>
      <c r="G42" s="127" t="str">
        <f>IFERROR(INDEX(GUTS!AJ43:'GUTS'!BH43,MATCH(3,GUTS!AK43:'GUTS'!BI43,0)),"")</f>
        <v/>
      </c>
      <c r="H42" s="127" t="str">
        <f>IFERROR(INDEX(GUTS!AI43:'GUTS'!BH43,MATCH(4,GUTS!AK43:'GUTS'!BI43,0)),"")</f>
        <v/>
      </c>
      <c r="I42" s="127" t="str">
        <f>IFERROR(INDEX(GUTS!AJ43:'GUTS'!BH43,MATCH(4,GUTS!AK43:'GUTS'!BI43,0)),"")</f>
        <v/>
      </c>
      <c r="J42" s="127" t="str">
        <f>IFERROR(INDEX(GUTS!AI43:'GUTS'!BH43,MATCH(5,GUTS!AK43:'GUTS'!BI43,0)),"")</f>
        <v/>
      </c>
      <c r="K42" s="127" t="str">
        <f>IFERROR(INDEX(GUTS!AJ43:'GUTS'!BH43,MATCH(5,GUTS!AK43:'GUTS'!BI43,0)),"")</f>
        <v/>
      </c>
      <c r="L42" s="127" t="str">
        <f>IFERROR(INDEX(GUTS!AI43:'GUTS'!BH43,MATCH(6,GUTS!AK43:'GUTS'!BI43,0)),"")</f>
        <v/>
      </c>
      <c r="M42" s="127" t="str">
        <f>IFERROR(INDEX(GUTS!AJ43:'GUTS'!BH43,MATCH(6,GUTS!AK43:'GUTS'!BI43,0)),"")</f>
        <v/>
      </c>
      <c r="N42" s="127">
        <f>Audit!X43</f>
        <v>0</v>
      </c>
      <c r="O42" s="127">
        <f>Audit!K43</f>
        <v>1</v>
      </c>
      <c r="P42" s="127">
        <f>Audit!L43</f>
        <v>0</v>
      </c>
    </row>
    <row r="43" spans="1:16">
      <c r="A43" s="127" t="str">
        <f>Audit!A44</f>
        <v>OKC1-XX-00042</v>
      </c>
      <c r="B43" s="127" t="str">
        <f>IFERROR(INDEX(GUTS!AI44:'GUTS'!BH44,MATCH(1,GUTS!AK44:'GUTS'!BI44,0)),"")</f>
        <v xml:space="preserve"> • Access point is not powered</v>
      </c>
      <c r="C43" s="127" t="str">
        <f>IFERROR(INDEX(GUTS!AJ44:'GUTS'!BH44,MATCH(1,GUTS!AK44:'GUTS'!BI44,0)),"")</f>
        <v xml:space="preserve"> • Troubleshoot the access point</v>
      </c>
      <c r="D43" s="127" t="str">
        <f>IFERROR(INDEX(GUTS!AI44:'GUTS'!BH44,MATCH(2,GUTS!AK44:'GUTS'!BI44,0)),"")</f>
        <v/>
      </c>
      <c r="E43" s="127" t="str">
        <f>IFERROR(INDEX(GUTS!AJ44:'GUTS'!BH44,MATCH(2,GUTS!AK44:'GUTS'!BI44,0)),"")</f>
        <v/>
      </c>
      <c r="F43" s="127" t="str">
        <f>IFERROR(INDEX(GUTS!AI44:'GUTS'!BH44,MATCH(3,GUTS!AK44:'GUTS'!BI44,0)),"")</f>
        <v/>
      </c>
      <c r="G43" s="127" t="str">
        <f>IFERROR(INDEX(GUTS!AJ44:'GUTS'!BH44,MATCH(3,GUTS!AK44:'GUTS'!BI44,0)),"")</f>
        <v/>
      </c>
      <c r="H43" s="127" t="str">
        <f>IFERROR(INDEX(GUTS!AI44:'GUTS'!BH44,MATCH(4,GUTS!AK44:'GUTS'!BI44,0)),"")</f>
        <v/>
      </c>
      <c r="I43" s="127" t="str">
        <f>IFERROR(INDEX(GUTS!AJ44:'GUTS'!BH44,MATCH(4,GUTS!AK44:'GUTS'!BI44,0)),"")</f>
        <v/>
      </c>
      <c r="J43" s="127" t="str">
        <f>IFERROR(INDEX(GUTS!AI44:'GUTS'!BH44,MATCH(5,GUTS!AK44:'GUTS'!BI44,0)),"")</f>
        <v/>
      </c>
      <c r="K43" s="127" t="str">
        <f>IFERROR(INDEX(GUTS!AJ44:'GUTS'!BH44,MATCH(5,GUTS!AK44:'GUTS'!BI44,0)),"")</f>
        <v/>
      </c>
      <c r="L43" s="127" t="str">
        <f>IFERROR(INDEX(GUTS!AI44:'GUTS'!BH44,MATCH(6,GUTS!AK44:'GUTS'!BI44,0)),"")</f>
        <v/>
      </c>
      <c r="M43" s="127" t="str">
        <f>IFERROR(INDEX(GUTS!AJ44:'GUTS'!BH44,MATCH(6,GUTS!AK44:'GUTS'!BI44,0)),"")</f>
        <v/>
      </c>
      <c r="N43" s="127">
        <f>Audit!X44</f>
        <v>0</v>
      </c>
      <c r="O43" s="127">
        <f>Audit!K44</f>
        <v>1</v>
      </c>
      <c r="P43" s="127">
        <f>Audit!L44</f>
        <v>0</v>
      </c>
    </row>
    <row r="44" spans="1:16">
      <c r="A44" s="127" t="str">
        <f>Audit!A45</f>
        <v>OKC1-XX-00043</v>
      </c>
      <c r="B44" s="127" t="str">
        <f>IFERROR(INDEX(GUTS!AI45:'GUTS'!BH45,MATCH(1,GUTS!AK45:'GUTS'!BI45,0)),"")</f>
        <v xml:space="preserve"> • Access point is not powered</v>
      </c>
      <c r="C44" s="127" t="str">
        <f>IFERROR(INDEX(GUTS!AJ45:'GUTS'!BH45,MATCH(1,GUTS!AK45:'GUTS'!BI45,0)),"")</f>
        <v xml:space="preserve"> • Troubleshoot the access point</v>
      </c>
      <c r="D44" s="127" t="str">
        <f>IFERROR(INDEX(GUTS!AI45:'GUTS'!BH45,MATCH(2,GUTS!AK45:'GUTS'!BI45,0)),"")</f>
        <v/>
      </c>
      <c r="E44" s="127" t="str">
        <f>IFERROR(INDEX(GUTS!AJ45:'GUTS'!BH45,MATCH(2,GUTS!AK45:'GUTS'!BI45,0)),"")</f>
        <v/>
      </c>
      <c r="F44" s="127" t="str">
        <f>IFERROR(INDEX(GUTS!AI45:'GUTS'!BH45,MATCH(3,GUTS!AK45:'GUTS'!BI45,0)),"")</f>
        <v/>
      </c>
      <c r="G44" s="127" t="str">
        <f>IFERROR(INDEX(GUTS!AJ45:'GUTS'!BH45,MATCH(3,GUTS!AK45:'GUTS'!BI45,0)),"")</f>
        <v/>
      </c>
      <c r="H44" s="127" t="str">
        <f>IFERROR(INDEX(GUTS!AI45:'GUTS'!BH45,MATCH(4,GUTS!AK45:'GUTS'!BI45,0)),"")</f>
        <v/>
      </c>
      <c r="I44" s="127" t="str">
        <f>IFERROR(INDEX(GUTS!AJ45:'GUTS'!BH45,MATCH(4,GUTS!AK45:'GUTS'!BI45,0)),"")</f>
        <v/>
      </c>
      <c r="J44" s="127" t="str">
        <f>IFERROR(INDEX(GUTS!AI45:'GUTS'!BH45,MATCH(5,GUTS!AK45:'GUTS'!BI45,0)),"")</f>
        <v/>
      </c>
      <c r="K44" s="127" t="str">
        <f>IFERROR(INDEX(GUTS!AJ45:'GUTS'!BH45,MATCH(5,GUTS!AK45:'GUTS'!BI45,0)),"")</f>
        <v/>
      </c>
      <c r="L44" s="127" t="str">
        <f>IFERROR(INDEX(GUTS!AI45:'GUTS'!BH45,MATCH(6,GUTS!AK45:'GUTS'!BI45,0)),"")</f>
        <v/>
      </c>
      <c r="M44" s="127" t="str">
        <f>IFERROR(INDEX(GUTS!AJ45:'GUTS'!BH45,MATCH(6,GUTS!AK45:'GUTS'!BI45,0)),"")</f>
        <v/>
      </c>
      <c r="N44" s="127">
        <f>Audit!X45</f>
        <v>0</v>
      </c>
      <c r="O44" s="127">
        <f>Audit!K45</f>
        <v>1</v>
      </c>
      <c r="P44" s="127">
        <f>Audit!L45</f>
        <v>0</v>
      </c>
    </row>
    <row r="45" spans="1:16">
      <c r="A45" s="127" t="str">
        <f>Audit!A46</f>
        <v>OKC1-XX-00044</v>
      </c>
      <c r="B45" s="127" t="str">
        <f>IFERROR(INDEX(GUTS!AI46:'GUTS'!BH46,MATCH(1,GUTS!AK46:'GUTS'!BI46,0)),"")</f>
        <v xml:space="preserve"> • Access point is not powered</v>
      </c>
      <c r="C45" s="127" t="str">
        <f>IFERROR(INDEX(GUTS!AJ46:'GUTS'!BH46,MATCH(1,GUTS!AK46:'GUTS'!BI46,0)),"")</f>
        <v xml:space="preserve"> • Troubleshoot the access point</v>
      </c>
      <c r="D45" s="127" t="str">
        <f>IFERROR(INDEX(GUTS!AI46:'GUTS'!BH46,MATCH(2,GUTS!AK46:'GUTS'!BI46,0)),"")</f>
        <v/>
      </c>
      <c r="E45" s="127" t="str">
        <f>IFERROR(INDEX(GUTS!AJ46:'GUTS'!BH46,MATCH(2,GUTS!AK46:'GUTS'!BI46,0)),"")</f>
        <v/>
      </c>
      <c r="F45" s="127" t="str">
        <f>IFERROR(INDEX(GUTS!AI46:'GUTS'!BH46,MATCH(3,GUTS!AK46:'GUTS'!BI46,0)),"")</f>
        <v/>
      </c>
      <c r="G45" s="127" t="str">
        <f>IFERROR(INDEX(GUTS!AJ46:'GUTS'!BH46,MATCH(3,GUTS!AK46:'GUTS'!BI46,0)),"")</f>
        <v/>
      </c>
      <c r="H45" s="127" t="str">
        <f>IFERROR(INDEX(GUTS!AI46:'GUTS'!BH46,MATCH(4,GUTS!AK46:'GUTS'!BI46,0)),"")</f>
        <v/>
      </c>
      <c r="I45" s="127" t="str">
        <f>IFERROR(INDEX(GUTS!AJ46:'GUTS'!BH46,MATCH(4,GUTS!AK46:'GUTS'!BI46,0)),"")</f>
        <v/>
      </c>
      <c r="J45" s="127" t="str">
        <f>IFERROR(INDEX(GUTS!AI46:'GUTS'!BH46,MATCH(5,GUTS!AK46:'GUTS'!BI46,0)),"")</f>
        <v/>
      </c>
      <c r="K45" s="127" t="str">
        <f>IFERROR(INDEX(GUTS!AJ46:'GUTS'!BH46,MATCH(5,GUTS!AK46:'GUTS'!BI46,0)),"")</f>
        <v/>
      </c>
      <c r="L45" s="127" t="str">
        <f>IFERROR(INDEX(GUTS!AI46:'GUTS'!BH46,MATCH(6,GUTS!AK46:'GUTS'!BI46,0)),"")</f>
        <v/>
      </c>
      <c r="M45" s="127" t="str">
        <f>IFERROR(INDEX(GUTS!AJ46:'GUTS'!BH46,MATCH(6,GUTS!AK46:'GUTS'!BI46,0)),"")</f>
        <v/>
      </c>
      <c r="N45" s="127">
        <f>Audit!X46</f>
        <v>0</v>
      </c>
      <c r="O45" s="127">
        <f>Audit!K46</f>
        <v>1</v>
      </c>
      <c r="P45" s="127">
        <f>Audit!L46</f>
        <v>0</v>
      </c>
    </row>
    <row r="46" spans="1:16" hidden="1">
      <c r="A46" s="127" t="str">
        <f>Audit!A47</f>
        <v>OKC1-XX-00045</v>
      </c>
      <c r="B46" s="127" t="str">
        <f>IFERROR(INDEX(GUTS!AI47:'GUTS'!BH47,MATCH(1,GUTS!AK47:'GUTS'!BI47,0)),"")</f>
        <v/>
      </c>
      <c r="C46" s="127" t="str">
        <f>IFERROR(INDEX(GUTS!AJ47:'GUTS'!BH47,MATCH(1,GUTS!AK47:'GUTS'!BI47,0)),"")</f>
        <v/>
      </c>
      <c r="D46" s="127" t="str">
        <f>IFERROR(INDEX(GUTS!AI47:'GUTS'!BH47,MATCH(2,GUTS!AK47:'GUTS'!BI47,0)),"")</f>
        <v/>
      </c>
      <c r="E46" s="127" t="str">
        <f>IFERROR(INDEX(GUTS!AJ47:'GUTS'!BH47,MATCH(2,GUTS!AK47:'GUTS'!BI47,0)),"")</f>
        <v/>
      </c>
      <c r="F46" s="127" t="str">
        <f>IFERROR(INDEX(GUTS!AI47:'GUTS'!BH47,MATCH(3,GUTS!AK47:'GUTS'!BI47,0)),"")</f>
        <v/>
      </c>
      <c r="G46" s="127" t="str">
        <f>IFERROR(INDEX(GUTS!AJ47:'GUTS'!BH47,MATCH(3,GUTS!AK47:'GUTS'!BI47,0)),"")</f>
        <v/>
      </c>
      <c r="H46" s="127" t="str">
        <f>IFERROR(INDEX(GUTS!AI47:'GUTS'!BH47,MATCH(4,GUTS!AK47:'GUTS'!BI47,0)),"")</f>
        <v/>
      </c>
      <c r="I46" s="127" t="str">
        <f>IFERROR(INDEX(GUTS!AJ47:'GUTS'!BH47,MATCH(4,GUTS!AK47:'GUTS'!BI47,0)),"")</f>
        <v/>
      </c>
      <c r="J46" s="127" t="str">
        <f>IFERROR(INDEX(GUTS!AI47:'GUTS'!BH47,MATCH(5,GUTS!AK47:'GUTS'!BI47,0)),"")</f>
        <v/>
      </c>
      <c r="K46" s="127" t="str">
        <f>IFERROR(INDEX(GUTS!AJ47:'GUTS'!BH47,MATCH(5,GUTS!AK47:'GUTS'!BI47,0)),"")</f>
        <v/>
      </c>
      <c r="L46" s="127" t="str">
        <f>IFERROR(INDEX(GUTS!AI47:'GUTS'!BH47,MATCH(6,GUTS!AK47:'GUTS'!BI47,0)),"")</f>
        <v/>
      </c>
      <c r="M46" s="127" t="str">
        <f>IFERROR(INDEX(GUTS!AJ47:'GUTS'!BH47,MATCH(6,GUTS!AK47:'GUTS'!BI47,0)),"")</f>
        <v/>
      </c>
      <c r="N46" s="127">
        <f>Audit!X47</f>
        <v>0</v>
      </c>
      <c r="O46" s="127">
        <f>Audit!K47</f>
        <v>1</v>
      </c>
      <c r="P46" s="127">
        <f>Audit!L47</f>
        <v>0</v>
      </c>
    </row>
    <row r="47" spans="1:16">
      <c r="A47" s="127" t="str">
        <f>Audit!A48</f>
        <v>OKC1-XX-00046</v>
      </c>
      <c r="B47" s="127" t="str">
        <f>IFERROR(INDEX(GUTS!AI48:'GUTS'!BH48,MATCH(1,GUTS!AK48:'GUTS'!BI48,0)),"")</f>
        <v xml:space="preserve"> • Access point is not powered</v>
      </c>
      <c r="C47" s="127" t="str">
        <f>IFERROR(INDEX(GUTS!AJ48:'GUTS'!BH48,MATCH(1,GUTS!AK48:'GUTS'!BI48,0)),"")</f>
        <v xml:space="preserve"> • Troubleshoot the access point</v>
      </c>
      <c r="D47" s="127" t="str">
        <f>IFERROR(INDEX(GUTS!AI48:'GUTS'!BH48,MATCH(2,GUTS!AK48:'GUTS'!BI48,0)),"")</f>
        <v/>
      </c>
      <c r="E47" s="127" t="str">
        <f>IFERROR(INDEX(GUTS!AJ48:'GUTS'!BH48,MATCH(2,GUTS!AK48:'GUTS'!BI48,0)),"")</f>
        <v/>
      </c>
      <c r="F47" s="127" t="str">
        <f>IFERROR(INDEX(GUTS!AI48:'GUTS'!BH48,MATCH(3,GUTS!AK48:'GUTS'!BI48,0)),"")</f>
        <v/>
      </c>
      <c r="G47" s="127" t="str">
        <f>IFERROR(INDEX(GUTS!AJ48:'GUTS'!BH48,MATCH(3,GUTS!AK48:'GUTS'!BI48,0)),"")</f>
        <v/>
      </c>
      <c r="H47" s="127" t="str">
        <f>IFERROR(INDEX(GUTS!AI48:'GUTS'!BH48,MATCH(4,GUTS!AK48:'GUTS'!BI48,0)),"")</f>
        <v/>
      </c>
      <c r="I47" s="127" t="str">
        <f>IFERROR(INDEX(GUTS!AJ48:'GUTS'!BH48,MATCH(4,GUTS!AK48:'GUTS'!BI48,0)),"")</f>
        <v/>
      </c>
      <c r="J47" s="127" t="str">
        <f>IFERROR(INDEX(GUTS!AI48:'GUTS'!BH48,MATCH(5,GUTS!AK48:'GUTS'!BI48,0)),"")</f>
        <v/>
      </c>
      <c r="K47" s="127" t="str">
        <f>IFERROR(INDEX(GUTS!AJ48:'GUTS'!BH48,MATCH(5,GUTS!AK48:'GUTS'!BI48,0)),"")</f>
        <v/>
      </c>
      <c r="L47" s="127" t="str">
        <f>IFERROR(INDEX(GUTS!AI48:'GUTS'!BH48,MATCH(6,GUTS!AK48:'GUTS'!BI48,0)),"")</f>
        <v/>
      </c>
      <c r="M47" s="127" t="str">
        <f>IFERROR(INDEX(GUTS!AJ48:'GUTS'!BH48,MATCH(6,GUTS!AK48:'GUTS'!BI48,0)),"")</f>
        <v/>
      </c>
      <c r="N47" s="127">
        <f>Audit!X48</f>
        <v>0</v>
      </c>
      <c r="O47" s="127">
        <f>Audit!K48</f>
        <v>1</v>
      </c>
      <c r="P47" s="127">
        <f>Audit!L48</f>
        <v>0</v>
      </c>
    </row>
    <row r="48" spans="1:16" hidden="1">
      <c r="A48" s="127" t="str">
        <f>Audit!A49</f>
        <v>OKC1-XX-00047</v>
      </c>
      <c r="B48" s="127" t="str">
        <f>IFERROR(INDEX(GUTS!AI49:'GUTS'!BH49,MATCH(1,GUTS!AK49:'GUTS'!BI49,0)),"")</f>
        <v/>
      </c>
      <c r="C48" s="127" t="str">
        <f>IFERROR(INDEX(GUTS!AJ49:'GUTS'!BH49,MATCH(1,GUTS!AK49:'GUTS'!BI49,0)),"")</f>
        <v/>
      </c>
      <c r="D48" s="127" t="str">
        <f>IFERROR(INDEX(GUTS!AI49:'GUTS'!BH49,MATCH(2,GUTS!AK49:'GUTS'!BI49,0)),"")</f>
        <v/>
      </c>
      <c r="E48" s="127" t="str">
        <f>IFERROR(INDEX(GUTS!AJ49:'GUTS'!BH49,MATCH(2,GUTS!AK49:'GUTS'!BI49,0)),"")</f>
        <v/>
      </c>
      <c r="F48" s="127" t="str">
        <f>IFERROR(INDEX(GUTS!AI49:'GUTS'!BH49,MATCH(3,GUTS!AK49:'GUTS'!BI49,0)),"")</f>
        <v/>
      </c>
      <c r="G48" s="127" t="str">
        <f>IFERROR(INDEX(GUTS!AJ49:'GUTS'!BH49,MATCH(3,GUTS!AK49:'GUTS'!BI49,0)),"")</f>
        <v/>
      </c>
      <c r="H48" s="127" t="str">
        <f>IFERROR(INDEX(GUTS!AI49:'GUTS'!BH49,MATCH(4,GUTS!AK49:'GUTS'!BI49,0)),"")</f>
        <v/>
      </c>
      <c r="I48" s="127" t="str">
        <f>IFERROR(INDEX(GUTS!AJ49:'GUTS'!BH49,MATCH(4,GUTS!AK49:'GUTS'!BI49,0)),"")</f>
        <v/>
      </c>
      <c r="J48" s="127" t="str">
        <f>IFERROR(INDEX(GUTS!AI49:'GUTS'!BH49,MATCH(5,GUTS!AK49:'GUTS'!BI49,0)),"")</f>
        <v/>
      </c>
      <c r="K48" s="127" t="str">
        <f>IFERROR(INDEX(GUTS!AJ49:'GUTS'!BH49,MATCH(5,GUTS!AK49:'GUTS'!BI49,0)),"")</f>
        <v/>
      </c>
      <c r="L48" s="127" t="str">
        <f>IFERROR(INDEX(GUTS!AI49:'GUTS'!BH49,MATCH(6,GUTS!AK49:'GUTS'!BI49,0)),"")</f>
        <v/>
      </c>
      <c r="M48" s="127" t="str">
        <f>IFERROR(INDEX(GUTS!AJ49:'GUTS'!BH49,MATCH(6,GUTS!AK49:'GUTS'!BI49,0)),"")</f>
        <v/>
      </c>
      <c r="N48" s="127">
        <f>Audit!X49</f>
        <v>0</v>
      </c>
      <c r="O48" s="127">
        <f>Audit!K49</f>
        <v>1</v>
      </c>
      <c r="P48" s="127">
        <f>Audit!L49</f>
        <v>0</v>
      </c>
    </row>
    <row r="49" spans="1:16" hidden="1">
      <c r="A49" s="127" t="str">
        <f>Audit!A50</f>
        <v>OKC1-XX-00048</v>
      </c>
      <c r="B49" s="127" t="str">
        <f>IFERROR(INDEX(GUTS!AI50:'GUTS'!BH50,MATCH(1,GUTS!AK50:'GUTS'!BI50,0)),"")</f>
        <v/>
      </c>
      <c r="C49" s="127" t="str">
        <f>IFERROR(INDEX(GUTS!AJ50:'GUTS'!BH50,MATCH(1,GUTS!AK50:'GUTS'!BI50,0)),"")</f>
        <v/>
      </c>
      <c r="D49" s="127" t="str">
        <f>IFERROR(INDEX(GUTS!AI50:'GUTS'!BH50,MATCH(2,GUTS!AK50:'GUTS'!BI50,0)),"")</f>
        <v/>
      </c>
      <c r="E49" s="127" t="str">
        <f>IFERROR(INDEX(GUTS!AJ50:'GUTS'!BH50,MATCH(2,GUTS!AK50:'GUTS'!BI50,0)),"")</f>
        <v/>
      </c>
      <c r="F49" s="127" t="str">
        <f>IFERROR(INDEX(GUTS!AI50:'GUTS'!BH50,MATCH(3,GUTS!AK50:'GUTS'!BI50,0)),"")</f>
        <v/>
      </c>
      <c r="G49" s="127" t="str">
        <f>IFERROR(INDEX(GUTS!AJ50:'GUTS'!BH50,MATCH(3,GUTS!AK50:'GUTS'!BI50,0)),"")</f>
        <v/>
      </c>
      <c r="H49" s="127" t="str">
        <f>IFERROR(INDEX(GUTS!AI50:'GUTS'!BH50,MATCH(4,GUTS!AK50:'GUTS'!BI50,0)),"")</f>
        <v/>
      </c>
      <c r="I49" s="127" t="str">
        <f>IFERROR(INDEX(GUTS!AJ50:'GUTS'!BH50,MATCH(4,GUTS!AK50:'GUTS'!BI50,0)),"")</f>
        <v/>
      </c>
      <c r="J49" s="127" t="str">
        <f>IFERROR(INDEX(GUTS!AI50:'GUTS'!BH50,MATCH(5,GUTS!AK50:'GUTS'!BI50,0)),"")</f>
        <v/>
      </c>
      <c r="K49" s="127" t="str">
        <f>IFERROR(INDEX(GUTS!AJ50:'GUTS'!BH50,MATCH(5,GUTS!AK50:'GUTS'!BI50,0)),"")</f>
        <v/>
      </c>
      <c r="L49" s="127" t="str">
        <f>IFERROR(INDEX(GUTS!AI50:'GUTS'!BH50,MATCH(6,GUTS!AK50:'GUTS'!BI50,0)),"")</f>
        <v/>
      </c>
      <c r="M49" s="127" t="str">
        <f>IFERROR(INDEX(GUTS!AJ50:'GUTS'!BH50,MATCH(6,GUTS!AK50:'GUTS'!BI50,0)),"")</f>
        <v/>
      </c>
      <c r="N49" s="127">
        <f>Audit!X50</f>
        <v>0</v>
      </c>
      <c r="O49" s="127">
        <f>Audit!K50</f>
        <v>1</v>
      </c>
      <c r="P49" s="127">
        <f>Audit!L50</f>
        <v>0</v>
      </c>
    </row>
    <row r="50" spans="1:16" hidden="1">
      <c r="A50" s="127" t="str">
        <f>Audit!A51</f>
        <v>OKC1-XX-00049</v>
      </c>
      <c r="B50" s="127" t="str">
        <f>IFERROR(INDEX(GUTS!AI51:'GUTS'!BH51,MATCH(1,GUTS!AK51:'GUTS'!BI51,0)),"")</f>
        <v/>
      </c>
      <c r="C50" s="127" t="str">
        <f>IFERROR(INDEX(GUTS!AJ51:'GUTS'!BH51,MATCH(1,GUTS!AK51:'GUTS'!BI51,0)),"")</f>
        <v/>
      </c>
      <c r="D50" s="127" t="str">
        <f>IFERROR(INDEX(GUTS!AI51:'GUTS'!BH51,MATCH(2,GUTS!AK51:'GUTS'!BI51,0)),"")</f>
        <v/>
      </c>
      <c r="E50" s="127" t="str">
        <f>IFERROR(INDEX(GUTS!AJ51:'GUTS'!BH51,MATCH(2,GUTS!AK51:'GUTS'!BI51,0)),"")</f>
        <v/>
      </c>
      <c r="F50" s="127" t="str">
        <f>IFERROR(INDEX(GUTS!AI51:'GUTS'!BH51,MATCH(3,GUTS!AK51:'GUTS'!BI51,0)),"")</f>
        <v/>
      </c>
      <c r="G50" s="127" t="str">
        <f>IFERROR(INDEX(GUTS!AJ51:'GUTS'!BH51,MATCH(3,GUTS!AK51:'GUTS'!BI51,0)),"")</f>
        <v/>
      </c>
      <c r="H50" s="127" t="str">
        <f>IFERROR(INDEX(GUTS!AI51:'GUTS'!BH51,MATCH(4,GUTS!AK51:'GUTS'!BI51,0)),"")</f>
        <v/>
      </c>
      <c r="I50" s="127" t="str">
        <f>IFERROR(INDEX(GUTS!AJ51:'GUTS'!BH51,MATCH(4,GUTS!AK51:'GUTS'!BI51,0)),"")</f>
        <v/>
      </c>
      <c r="J50" s="127" t="str">
        <f>IFERROR(INDEX(GUTS!AI51:'GUTS'!BH51,MATCH(5,GUTS!AK51:'GUTS'!BI51,0)),"")</f>
        <v/>
      </c>
      <c r="K50" s="127" t="str">
        <f>IFERROR(INDEX(GUTS!AJ51:'GUTS'!BH51,MATCH(5,GUTS!AK51:'GUTS'!BI51,0)),"")</f>
        <v/>
      </c>
      <c r="L50" s="127" t="str">
        <f>IFERROR(INDEX(GUTS!AI51:'GUTS'!BH51,MATCH(6,GUTS!AK51:'GUTS'!BI51,0)),"")</f>
        <v/>
      </c>
      <c r="M50" s="127" t="str">
        <f>IFERROR(INDEX(GUTS!AJ51:'GUTS'!BH51,MATCH(6,GUTS!AK51:'GUTS'!BI51,0)),"")</f>
        <v/>
      </c>
      <c r="N50" s="127">
        <f>Audit!X51</f>
        <v>0</v>
      </c>
      <c r="O50" s="127">
        <f>Audit!K51</f>
        <v>1</v>
      </c>
      <c r="P50" s="127">
        <f>Audit!L51</f>
        <v>0</v>
      </c>
    </row>
    <row r="51" spans="1:16" hidden="1">
      <c r="A51" s="127" t="str">
        <f>Audit!A52</f>
        <v>OKC1-XX-00050</v>
      </c>
      <c r="B51" s="127" t="str">
        <f>IFERROR(INDEX(GUTS!AI52:'GUTS'!BH52,MATCH(1,GUTS!AK52:'GUTS'!BI52,0)),"")</f>
        <v/>
      </c>
      <c r="C51" s="127" t="str">
        <f>IFERROR(INDEX(GUTS!AJ52:'GUTS'!BH52,MATCH(1,GUTS!AK52:'GUTS'!BI52,0)),"")</f>
        <v/>
      </c>
      <c r="D51" s="127" t="str">
        <f>IFERROR(INDEX(GUTS!AI52:'GUTS'!BH52,MATCH(2,GUTS!AK52:'GUTS'!BI52,0)),"")</f>
        <v/>
      </c>
      <c r="E51" s="127" t="str">
        <f>IFERROR(INDEX(GUTS!AJ52:'GUTS'!BH52,MATCH(2,GUTS!AK52:'GUTS'!BI52,0)),"")</f>
        <v/>
      </c>
      <c r="F51" s="127" t="str">
        <f>IFERROR(INDEX(GUTS!AI52:'GUTS'!BH52,MATCH(3,GUTS!AK52:'GUTS'!BI52,0)),"")</f>
        <v/>
      </c>
      <c r="G51" s="127" t="str">
        <f>IFERROR(INDEX(GUTS!AJ52:'GUTS'!BH52,MATCH(3,GUTS!AK52:'GUTS'!BI52,0)),"")</f>
        <v/>
      </c>
      <c r="H51" s="127" t="str">
        <f>IFERROR(INDEX(GUTS!AI52:'GUTS'!BH52,MATCH(4,GUTS!AK52:'GUTS'!BI52,0)),"")</f>
        <v/>
      </c>
      <c r="I51" s="127" t="str">
        <f>IFERROR(INDEX(GUTS!AJ52:'GUTS'!BH52,MATCH(4,GUTS!AK52:'GUTS'!BI52,0)),"")</f>
        <v/>
      </c>
      <c r="J51" s="127" t="str">
        <f>IFERROR(INDEX(GUTS!AI52:'GUTS'!BH52,MATCH(5,GUTS!AK52:'GUTS'!BI52,0)),"")</f>
        <v/>
      </c>
      <c r="K51" s="127" t="str">
        <f>IFERROR(INDEX(GUTS!AJ52:'GUTS'!BH52,MATCH(5,GUTS!AK52:'GUTS'!BI52,0)),"")</f>
        <v/>
      </c>
      <c r="L51" s="127" t="str">
        <f>IFERROR(INDEX(GUTS!AI52:'GUTS'!BH52,MATCH(6,GUTS!AK52:'GUTS'!BI52,0)),"")</f>
        <v/>
      </c>
      <c r="M51" s="127" t="str">
        <f>IFERROR(INDEX(GUTS!AJ52:'GUTS'!BH52,MATCH(6,GUTS!AK52:'GUTS'!BI52,0)),"")</f>
        <v/>
      </c>
      <c r="N51" s="127">
        <f>Audit!X52</f>
        <v>0</v>
      </c>
      <c r="O51" s="127">
        <f>Audit!K52</f>
        <v>1</v>
      </c>
      <c r="P51" s="127">
        <f>Audit!L52</f>
        <v>0</v>
      </c>
    </row>
    <row r="52" spans="1:16" hidden="1">
      <c r="A52" s="127" t="str">
        <f>Audit!A53</f>
        <v>OKC1-XX-00051</v>
      </c>
      <c r="B52" s="127" t="str">
        <f>IFERROR(INDEX(GUTS!AI53:'GUTS'!BH53,MATCH(1,GUTS!AK53:'GUTS'!BI53,0)),"")</f>
        <v/>
      </c>
      <c r="C52" s="127" t="str">
        <f>IFERROR(INDEX(GUTS!AJ53:'GUTS'!BH53,MATCH(1,GUTS!AK53:'GUTS'!BI53,0)),"")</f>
        <v/>
      </c>
      <c r="D52" s="127" t="str">
        <f>IFERROR(INDEX(GUTS!AI53:'GUTS'!BH53,MATCH(2,GUTS!AK53:'GUTS'!BI53,0)),"")</f>
        <v/>
      </c>
      <c r="E52" s="127" t="str">
        <f>IFERROR(INDEX(GUTS!AJ53:'GUTS'!BH53,MATCH(2,GUTS!AK53:'GUTS'!BI53,0)),"")</f>
        <v/>
      </c>
      <c r="F52" s="127" t="str">
        <f>IFERROR(INDEX(GUTS!AI53:'GUTS'!BH53,MATCH(3,GUTS!AK53:'GUTS'!BI53,0)),"")</f>
        <v/>
      </c>
      <c r="G52" s="127" t="str">
        <f>IFERROR(INDEX(GUTS!AJ53:'GUTS'!BH53,MATCH(3,GUTS!AK53:'GUTS'!BI53,0)),"")</f>
        <v/>
      </c>
      <c r="H52" s="127" t="str">
        <f>IFERROR(INDEX(GUTS!AI53:'GUTS'!BH53,MATCH(4,GUTS!AK53:'GUTS'!BI53,0)),"")</f>
        <v/>
      </c>
      <c r="I52" s="127" t="str">
        <f>IFERROR(INDEX(GUTS!AJ53:'GUTS'!BH53,MATCH(4,GUTS!AK53:'GUTS'!BI53,0)),"")</f>
        <v/>
      </c>
      <c r="J52" s="127" t="str">
        <f>IFERROR(INDEX(GUTS!AI53:'GUTS'!BH53,MATCH(5,GUTS!AK53:'GUTS'!BI53,0)),"")</f>
        <v/>
      </c>
      <c r="K52" s="127" t="str">
        <f>IFERROR(INDEX(GUTS!AJ53:'GUTS'!BH53,MATCH(5,GUTS!AK53:'GUTS'!BI53,0)),"")</f>
        <v/>
      </c>
      <c r="L52" s="127" t="str">
        <f>IFERROR(INDEX(GUTS!AI53:'GUTS'!BH53,MATCH(6,GUTS!AK53:'GUTS'!BI53,0)),"")</f>
        <v/>
      </c>
      <c r="M52" s="127" t="str">
        <f>IFERROR(INDEX(GUTS!AJ53:'GUTS'!BH53,MATCH(6,GUTS!AK53:'GUTS'!BI53,0)),"")</f>
        <v/>
      </c>
      <c r="N52" s="127">
        <f>Audit!X53</f>
        <v>0</v>
      </c>
      <c r="O52" s="127">
        <f>Audit!K53</f>
        <v>1</v>
      </c>
      <c r="P52" s="127">
        <f>Audit!L53</f>
        <v>0</v>
      </c>
    </row>
    <row r="53" spans="1:16" hidden="1">
      <c r="A53" s="127" t="str">
        <f>Audit!A54</f>
        <v>OKC1-XX-00052</v>
      </c>
      <c r="B53" s="127" t="str">
        <f>IFERROR(INDEX(GUTS!AI54:'GUTS'!BH54,MATCH(1,GUTS!AK54:'GUTS'!BI54,0)),"")</f>
        <v/>
      </c>
      <c r="C53" s="127" t="str">
        <f>IFERROR(INDEX(GUTS!AJ54:'GUTS'!BH54,MATCH(1,GUTS!AK54:'GUTS'!BI54,0)),"")</f>
        <v/>
      </c>
      <c r="D53" s="127" t="str">
        <f>IFERROR(INDEX(GUTS!AI54:'GUTS'!BH54,MATCH(2,GUTS!AK54:'GUTS'!BI54,0)),"")</f>
        <v/>
      </c>
      <c r="E53" s="127" t="str">
        <f>IFERROR(INDEX(GUTS!AJ54:'GUTS'!BH54,MATCH(2,GUTS!AK54:'GUTS'!BI54,0)),"")</f>
        <v/>
      </c>
      <c r="F53" s="127" t="str">
        <f>IFERROR(INDEX(GUTS!AI54:'GUTS'!BH54,MATCH(3,GUTS!AK54:'GUTS'!BI54,0)),"")</f>
        <v/>
      </c>
      <c r="G53" s="127" t="str">
        <f>IFERROR(INDEX(GUTS!AJ54:'GUTS'!BH54,MATCH(3,GUTS!AK54:'GUTS'!BI54,0)),"")</f>
        <v/>
      </c>
      <c r="H53" s="127" t="str">
        <f>IFERROR(INDEX(GUTS!AI54:'GUTS'!BH54,MATCH(4,GUTS!AK54:'GUTS'!BI54,0)),"")</f>
        <v/>
      </c>
      <c r="I53" s="127" t="str">
        <f>IFERROR(INDEX(GUTS!AJ54:'GUTS'!BH54,MATCH(4,GUTS!AK54:'GUTS'!BI54,0)),"")</f>
        <v/>
      </c>
      <c r="J53" s="127" t="str">
        <f>IFERROR(INDEX(GUTS!AI54:'GUTS'!BH54,MATCH(5,GUTS!AK54:'GUTS'!BI54,0)),"")</f>
        <v/>
      </c>
      <c r="K53" s="127" t="str">
        <f>IFERROR(INDEX(GUTS!AJ54:'GUTS'!BH54,MATCH(5,GUTS!AK54:'GUTS'!BI54,0)),"")</f>
        <v/>
      </c>
      <c r="L53" s="127" t="str">
        <f>IFERROR(INDEX(GUTS!AI54:'GUTS'!BH54,MATCH(6,GUTS!AK54:'GUTS'!BI54,0)),"")</f>
        <v/>
      </c>
      <c r="M53" s="127" t="str">
        <f>IFERROR(INDEX(GUTS!AJ54:'GUTS'!BH54,MATCH(6,GUTS!AK54:'GUTS'!BI54,0)),"")</f>
        <v/>
      </c>
      <c r="N53" s="127">
        <f>Audit!X54</f>
        <v>0</v>
      </c>
      <c r="O53" s="127">
        <f>Audit!K54</f>
        <v>1</v>
      </c>
      <c r="P53" s="127">
        <f>Audit!L54</f>
        <v>0</v>
      </c>
    </row>
    <row r="54" spans="1:16" hidden="1">
      <c r="A54" s="127" t="str">
        <f>Audit!A55</f>
        <v>OKC1-XX-00053</v>
      </c>
      <c r="B54" s="127" t="str">
        <f>IFERROR(INDEX(GUTS!AI55:'GUTS'!BH55,MATCH(1,GUTS!AK55:'GUTS'!BI55,0)),"")</f>
        <v/>
      </c>
      <c r="C54" s="127" t="str">
        <f>IFERROR(INDEX(GUTS!AJ55:'GUTS'!BH55,MATCH(1,GUTS!AK55:'GUTS'!BI55,0)),"")</f>
        <v/>
      </c>
      <c r="D54" s="127" t="str">
        <f>IFERROR(INDEX(GUTS!AI55:'GUTS'!BH55,MATCH(2,GUTS!AK55:'GUTS'!BI55,0)),"")</f>
        <v/>
      </c>
      <c r="E54" s="127" t="str">
        <f>IFERROR(INDEX(GUTS!AJ55:'GUTS'!BH55,MATCH(2,GUTS!AK55:'GUTS'!BI55,0)),"")</f>
        <v/>
      </c>
      <c r="F54" s="127" t="str">
        <f>IFERROR(INDEX(GUTS!AI55:'GUTS'!BH55,MATCH(3,GUTS!AK55:'GUTS'!BI55,0)),"")</f>
        <v/>
      </c>
      <c r="G54" s="127" t="str">
        <f>IFERROR(INDEX(GUTS!AJ55:'GUTS'!BH55,MATCH(3,GUTS!AK55:'GUTS'!BI55,0)),"")</f>
        <v/>
      </c>
      <c r="H54" s="127" t="str">
        <f>IFERROR(INDEX(GUTS!AI55:'GUTS'!BH55,MATCH(4,GUTS!AK55:'GUTS'!BI55,0)),"")</f>
        <v/>
      </c>
      <c r="I54" s="127" t="str">
        <f>IFERROR(INDEX(GUTS!AJ55:'GUTS'!BH55,MATCH(4,GUTS!AK55:'GUTS'!BI55,0)),"")</f>
        <v/>
      </c>
      <c r="J54" s="127" t="str">
        <f>IFERROR(INDEX(GUTS!AI55:'GUTS'!BH55,MATCH(5,GUTS!AK55:'GUTS'!BI55,0)),"")</f>
        <v/>
      </c>
      <c r="K54" s="127" t="str">
        <f>IFERROR(INDEX(GUTS!AJ55:'GUTS'!BH55,MATCH(5,GUTS!AK55:'GUTS'!BI55,0)),"")</f>
        <v/>
      </c>
      <c r="L54" s="127" t="str">
        <f>IFERROR(INDEX(GUTS!AI55:'GUTS'!BH55,MATCH(6,GUTS!AK55:'GUTS'!BI55,0)),"")</f>
        <v/>
      </c>
      <c r="M54" s="127" t="str">
        <f>IFERROR(INDEX(GUTS!AJ55:'GUTS'!BH55,MATCH(6,GUTS!AK55:'GUTS'!BI55,0)),"")</f>
        <v/>
      </c>
      <c r="N54" s="127">
        <f>Audit!X55</f>
        <v>0</v>
      </c>
      <c r="O54" s="127">
        <f>Audit!K55</f>
        <v>1</v>
      </c>
      <c r="P54" s="127">
        <f>Audit!L55</f>
        <v>0</v>
      </c>
    </row>
    <row r="55" spans="1:16" hidden="1">
      <c r="A55" s="127" t="str">
        <f>Audit!A56</f>
        <v>OKC1-XX-00054</v>
      </c>
      <c r="B55" s="127" t="str">
        <f>IFERROR(INDEX(GUTS!AI56:'GUTS'!BH56,MATCH(1,GUTS!AK56:'GUTS'!BI56,0)),"")</f>
        <v/>
      </c>
      <c r="C55" s="127" t="str">
        <f>IFERROR(INDEX(GUTS!AJ56:'GUTS'!BH56,MATCH(1,GUTS!AK56:'GUTS'!BI56,0)),"")</f>
        <v/>
      </c>
      <c r="D55" s="127" t="str">
        <f>IFERROR(INDEX(GUTS!AI56:'GUTS'!BH56,MATCH(2,GUTS!AK56:'GUTS'!BI56,0)),"")</f>
        <v/>
      </c>
      <c r="E55" s="127" t="str">
        <f>IFERROR(INDEX(GUTS!AJ56:'GUTS'!BH56,MATCH(2,GUTS!AK56:'GUTS'!BI56,0)),"")</f>
        <v/>
      </c>
      <c r="F55" s="127" t="str">
        <f>IFERROR(INDEX(GUTS!AI56:'GUTS'!BH56,MATCH(3,GUTS!AK56:'GUTS'!BI56,0)),"")</f>
        <v/>
      </c>
      <c r="G55" s="127" t="str">
        <f>IFERROR(INDEX(GUTS!AJ56:'GUTS'!BH56,MATCH(3,GUTS!AK56:'GUTS'!BI56,0)),"")</f>
        <v/>
      </c>
      <c r="H55" s="127" t="str">
        <f>IFERROR(INDEX(GUTS!AI56:'GUTS'!BH56,MATCH(4,GUTS!AK56:'GUTS'!BI56,0)),"")</f>
        <v/>
      </c>
      <c r="I55" s="127" t="str">
        <f>IFERROR(INDEX(GUTS!AJ56:'GUTS'!BH56,MATCH(4,GUTS!AK56:'GUTS'!BI56,0)),"")</f>
        <v/>
      </c>
      <c r="J55" s="127" t="str">
        <f>IFERROR(INDEX(GUTS!AI56:'GUTS'!BH56,MATCH(5,GUTS!AK56:'GUTS'!BI56,0)),"")</f>
        <v/>
      </c>
      <c r="K55" s="127" t="str">
        <f>IFERROR(INDEX(GUTS!AJ56:'GUTS'!BH56,MATCH(5,GUTS!AK56:'GUTS'!BI56,0)),"")</f>
        <v/>
      </c>
      <c r="L55" s="127" t="str">
        <f>IFERROR(INDEX(GUTS!AI56:'GUTS'!BH56,MATCH(6,GUTS!AK56:'GUTS'!BI56,0)),"")</f>
        <v/>
      </c>
      <c r="M55" s="127" t="str">
        <f>IFERROR(INDEX(GUTS!AJ56:'GUTS'!BH56,MATCH(6,GUTS!AK56:'GUTS'!BI56,0)),"")</f>
        <v/>
      </c>
      <c r="N55" s="127">
        <f>Audit!X56</f>
        <v>0</v>
      </c>
      <c r="O55" s="127">
        <f>Audit!K56</f>
        <v>1</v>
      </c>
      <c r="P55" s="127">
        <f>Audit!L56</f>
        <v>0</v>
      </c>
    </row>
    <row r="56" spans="1:16" hidden="1">
      <c r="A56" s="127" t="str">
        <f>Audit!A57</f>
        <v>OKC1-XX-00055</v>
      </c>
      <c r="B56" s="127" t="str">
        <f>IFERROR(INDEX(GUTS!AI57:'GUTS'!BH57,MATCH(1,GUTS!AK57:'GUTS'!BI57,0)),"")</f>
        <v/>
      </c>
      <c r="C56" s="127" t="str">
        <f>IFERROR(INDEX(GUTS!AJ57:'GUTS'!BH57,MATCH(1,GUTS!AK57:'GUTS'!BI57,0)),"")</f>
        <v/>
      </c>
      <c r="D56" s="127" t="str">
        <f>IFERROR(INDEX(GUTS!AI57:'GUTS'!BH57,MATCH(2,GUTS!AK57:'GUTS'!BI57,0)),"")</f>
        <v/>
      </c>
      <c r="E56" s="127" t="str">
        <f>IFERROR(INDEX(GUTS!AJ57:'GUTS'!BH57,MATCH(2,GUTS!AK57:'GUTS'!BI57,0)),"")</f>
        <v/>
      </c>
      <c r="F56" s="127" t="str">
        <f>IFERROR(INDEX(GUTS!AI57:'GUTS'!BH57,MATCH(3,GUTS!AK57:'GUTS'!BI57,0)),"")</f>
        <v/>
      </c>
      <c r="G56" s="127" t="str">
        <f>IFERROR(INDEX(GUTS!AJ57:'GUTS'!BH57,MATCH(3,GUTS!AK57:'GUTS'!BI57,0)),"")</f>
        <v/>
      </c>
      <c r="H56" s="127" t="str">
        <f>IFERROR(INDEX(GUTS!AI57:'GUTS'!BH57,MATCH(4,GUTS!AK57:'GUTS'!BI57,0)),"")</f>
        <v/>
      </c>
      <c r="I56" s="127" t="str">
        <f>IFERROR(INDEX(GUTS!AJ57:'GUTS'!BH57,MATCH(4,GUTS!AK57:'GUTS'!BI57,0)),"")</f>
        <v/>
      </c>
      <c r="J56" s="127" t="str">
        <f>IFERROR(INDEX(GUTS!AI57:'GUTS'!BH57,MATCH(5,GUTS!AK57:'GUTS'!BI57,0)),"")</f>
        <v/>
      </c>
      <c r="K56" s="127" t="str">
        <f>IFERROR(INDEX(GUTS!AJ57:'GUTS'!BH57,MATCH(5,GUTS!AK57:'GUTS'!BI57,0)),"")</f>
        <v/>
      </c>
      <c r="L56" s="127" t="str">
        <f>IFERROR(INDEX(GUTS!AI57:'GUTS'!BH57,MATCH(6,GUTS!AK57:'GUTS'!BI57,0)),"")</f>
        <v/>
      </c>
      <c r="M56" s="127" t="str">
        <f>IFERROR(INDEX(GUTS!AJ57:'GUTS'!BH57,MATCH(6,GUTS!AK57:'GUTS'!BI57,0)),"")</f>
        <v/>
      </c>
      <c r="N56" s="127">
        <f>Audit!X57</f>
        <v>0</v>
      </c>
      <c r="O56" s="127">
        <f>Audit!K57</f>
        <v>1</v>
      </c>
      <c r="P56" s="127">
        <f>Audit!L57</f>
        <v>0</v>
      </c>
    </row>
    <row r="57" spans="1:16">
      <c r="A57" s="127" t="str">
        <f>Audit!A58</f>
        <v>OKC1-XX-00056</v>
      </c>
      <c r="B57" s="127" t="str">
        <f>IFERROR(INDEX(GUTS!AI58:'GUTS'!BH58,MATCH(1,GUTS!AK58:'GUTS'!BI58,0)),"")</f>
        <v xml:space="preserve"> • Access point is not powered</v>
      </c>
      <c r="C57" s="127" t="str">
        <f>IFERROR(INDEX(GUTS!AJ58:'GUTS'!BH58,MATCH(1,GUTS!AK58:'GUTS'!BI58,0)),"")</f>
        <v xml:space="preserve"> • Troubleshoot the access point</v>
      </c>
      <c r="D57" s="127" t="str">
        <f>IFERROR(INDEX(GUTS!AI58:'GUTS'!BH58,MATCH(2,GUTS!AK58:'GUTS'!BI58,0)),"")</f>
        <v/>
      </c>
      <c r="E57" s="127" t="str">
        <f>IFERROR(INDEX(GUTS!AJ58:'GUTS'!BH58,MATCH(2,GUTS!AK58:'GUTS'!BI58,0)),"")</f>
        <v/>
      </c>
      <c r="F57" s="127" t="str">
        <f>IFERROR(INDEX(GUTS!AI58:'GUTS'!BH58,MATCH(3,GUTS!AK58:'GUTS'!BI58,0)),"")</f>
        <v/>
      </c>
      <c r="G57" s="127" t="str">
        <f>IFERROR(INDEX(GUTS!AJ58:'GUTS'!BH58,MATCH(3,GUTS!AK58:'GUTS'!BI58,0)),"")</f>
        <v/>
      </c>
      <c r="H57" s="127" t="str">
        <f>IFERROR(INDEX(GUTS!AI58:'GUTS'!BH58,MATCH(4,GUTS!AK58:'GUTS'!BI58,0)),"")</f>
        <v/>
      </c>
      <c r="I57" s="127" t="str">
        <f>IFERROR(INDEX(GUTS!AJ58:'GUTS'!BH58,MATCH(4,GUTS!AK58:'GUTS'!BI58,0)),"")</f>
        <v/>
      </c>
      <c r="J57" s="127" t="str">
        <f>IFERROR(INDEX(GUTS!AI58:'GUTS'!BH58,MATCH(5,GUTS!AK58:'GUTS'!BI58,0)),"")</f>
        <v/>
      </c>
      <c r="K57" s="127" t="str">
        <f>IFERROR(INDEX(GUTS!AJ58:'GUTS'!BH58,MATCH(5,GUTS!AK58:'GUTS'!BI58,0)),"")</f>
        <v/>
      </c>
      <c r="L57" s="127" t="str">
        <f>IFERROR(INDEX(GUTS!AI58:'GUTS'!BH58,MATCH(6,GUTS!AK58:'GUTS'!BI58,0)),"")</f>
        <v/>
      </c>
      <c r="M57" s="127" t="str">
        <f>IFERROR(INDEX(GUTS!AJ58:'GUTS'!BH58,MATCH(6,GUTS!AK58:'GUTS'!BI58,0)),"")</f>
        <v/>
      </c>
      <c r="N57" s="127">
        <f>Audit!X58</f>
        <v>0</v>
      </c>
      <c r="O57" s="127">
        <f>Audit!K58</f>
        <v>1</v>
      </c>
      <c r="P57" s="127">
        <f>Audit!L58</f>
        <v>0</v>
      </c>
    </row>
    <row r="58" spans="1:16">
      <c r="A58" s="127" t="str">
        <f>Audit!A59</f>
        <v>OKC1-XX-00057</v>
      </c>
      <c r="B58" s="127" t="str">
        <f>IFERROR(INDEX(GUTS!AI59:'GUTS'!BH59,MATCH(1,GUTS!AK59:'GUTS'!BI59,0)),"")</f>
        <v xml:space="preserve"> • Access point is not powered</v>
      </c>
      <c r="C58" s="127" t="str">
        <f>IFERROR(INDEX(GUTS!AJ59:'GUTS'!BH59,MATCH(1,GUTS!AK59:'GUTS'!BI59,0)),"")</f>
        <v xml:space="preserve"> • Troubleshoot the access point</v>
      </c>
      <c r="D58" s="127" t="str">
        <f>IFERROR(INDEX(GUTS!AI59:'GUTS'!BH59,MATCH(2,GUTS!AK59:'GUTS'!BI59,0)),"")</f>
        <v/>
      </c>
      <c r="E58" s="127" t="str">
        <f>IFERROR(INDEX(GUTS!AJ59:'GUTS'!BH59,MATCH(2,GUTS!AK59:'GUTS'!BI59,0)),"")</f>
        <v/>
      </c>
      <c r="F58" s="127" t="str">
        <f>IFERROR(INDEX(GUTS!AI59:'GUTS'!BH59,MATCH(3,GUTS!AK59:'GUTS'!BI59,0)),"")</f>
        <v/>
      </c>
      <c r="G58" s="127" t="str">
        <f>IFERROR(INDEX(GUTS!AJ59:'GUTS'!BH59,MATCH(3,GUTS!AK59:'GUTS'!BI59,0)),"")</f>
        <v/>
      </c>
      <c r="H58" s="127" t="str">
        <f>IFERROR(INDEX(GUTS!AI59:'GUTS'!BH59,MATCH(4,GUTS!AK59:'GUTS'!BI59,0)),"")</f>
        <v/>
      </c>
      <c r="I58" s="127" t="str">
        <f>IFERROR(INDEX(GUTS!AJ59:'GUTS'!BH59,MATCH(4,GUTS!AK59:'GUTS'!BI59,0)),"")</f>
        <v/>
      </c>
      <c r="J58" s="127" t="str">
        <f>IFERROR(INDEX(GUTS!AI59:'GUTS'!BH59,MATCH(5,GUTS!AK59:'GUTS'!BI59,0)),"")</f>
        <v/>
      </c>
      <c r="K58" s="127" t="str">
        <f>IFERROR(INDEX(GUTS!AJ59:'GUTS'!BH59,MATCH(5,GUTS!AK59:'GUTS'!BI59,0)),"")</f>
        <v/>
      </c>
      <c r="L58" s="127" t="str">
        <f>IFERROR(INDEX(GUTS!AI59:'GUTS'!BH59,MATCH(6,GUTS!AK59:'GUTS'!BI59,0)),"")</f>
        <v/>
      </c>
      <c r="M58" s="127" t="str">
        <f>IFERROR(INDEX(GUTS!AJ59:'GUTS'!BH59,MATCH(6,GUTS!AK59:'GUTS'!BI59,0)),"")</f>
        <v/>
      </c>
      <c r="N58" s="127">
        <f>Audit!X59</f>
        <v>0</v>
      </c>
      <c r="O58" s="127">
        <f>Audit!K59</f>
        <v>1</v>
      </c>
      <c r="P58" s="127">
        <f>Audit!L59</f>
        <v>0</v>
      </c>
    </row>
    <row r="59" spans="1:16">
      <c r="A59" s="127" t="str">
        <f>Audit!A60</f>
        <v>OKC1-XX-00058</v>
      </c>
      <c r="B59" s="127" t="str">
        <f>IFERROR(INDEX(GUTS!AI60:'GUTS'!BH60,MATCH(1,GUTS!AK60:'GUTS'!BI60,0)),"")</f>
        <v xml:space="preserve"> • Access point is not powered</v>
      </c>
      <c r="C59" s="127" t="str">
        <f>IFERROR(INDEX(GUTS!AJ60:'GUTS'!BH60,MATCH(1,GUTS!AK60:'GUTS'!BI60,0)),"")</f>
        <v xml:space="preserve"> • Troubleshoot the access point</v>
      </c>
      <c r="D59" s="127" t="str">
        <f>IFERROR(INDEX(GUTS!AI60:'GUTS'!BH60,MATCH(2,GUTS!AK60:'GUTS'!BI60,0)),"")</f>
        <v/>
      </c>
      <c r="E59" s="127" t="str">
        <f>IFERROR(INDEX(GUTS!AJ60:'GUTS'!BH60,MATCH(2,GUTS!AK60:'GUTS'!BI60,0)),"")</f>
        <v/>
      </c>
      <c r="F59" s="127" t="str">
        <f>IFERROR(INDEX(GUTS!AI60:'GUTS'!BH60,MATCH(3,GUTS!AK60:'GUTS'!BI60,0)),"")</f>
        <v/>
      </c>
      <c r="G59" s="127" t="str">
        <f>IFERROR(INDEX(GUTS!AJ60:'GUTS'!BH60,MATCH(3,GUTS!AK60:'GUTS'!BI60,0)),"")</f>
        <v/>
      </c>
      <c r="H59" s="127" t="str">
        <f>IFERROR(INDEX(GUTS!AI60:'GUTS'!BH60,MATCH(4,GUTS!AK60:'GUTS'!BI60,0)),"")</f>
        <v/>
      </c>
      <c r="I59" s="127" t="str">
        <f>IFERROR(INDEX(GUTS!AJ60:'GUTS'!BH60,MATCH(4,GUTS!AK60:'GUTS'!BI60,0)),"")</f>
        <v/>
      </c>
      <c r="J59" s="127" t="str">
        <f>IFERROR(INDEX(GUTS!AI60:'GUTS'!BH60,MATCH(5,GUTS!AK60:'GUTS'!BI60,0)),"")</f>
        <v/>
      </c>
      <c r="K59" s="127" t="str">
        <f>IFERROR(INDEX(GUTS!AJ60:'GUTS'!BH60,MATCH(5,GUTS!AK60:'GUTS'!BI60,0)),"")</f>
        <v/>
      </c>
      <c r="L59" s="127" t="str">
        <f>IFERROR(INDEX(GUTS!AI60:'GUTS'!BH60,MATCH(6,GUTS!AK60:'GUTS'!BI60,0)),"")</f>
        <v/>
      </c>
      <c r="M59" s="127" t="str">
        <f>IFERROR(INDEX(GUTS!AJ60:'GUTS'!BH60,MATCH(6,GUTS!AK60:'GUTS'!BI60,0)),"")</f>
        <v/>
      </c>
      <c r="N59" s="127">
        <f>Audit!X60</f>
        <v>0</v>
      </c>
      <c r="O59" s="127">
        <f>Audit!K60</f>
        <v>1</v>
      </c>
      <c r="P59" s="127">
        <f>Audit!L60</f>
        <v>0</v>
      </c>
    </row>
    <row r="60" spans="1:16" hidden="1">
      <c r="A60" s="127" t="str">
        <f>Audit!A61</f>
        <v>OKC1-XX-00059</v>
      </c>
      <c r="B60" s="127" t="str">
        <f>IFERROR(INDEX(GUTS!AI61:'GUTS'!BH61,MATCH(1,GUTS!AK61:'GUTS'!BI61,0)),"")</f>
        <v/>
      </c>
      <c r="C60" s="127" t="str">
        <f>IFERROR(INDEX(GUTS!AJ61:'GUTS'!BH61,MATCH(1,GUTS!AK61:'GUTS'!BI61,0)),"")</f>
        <v/>
      </c>
      <c r="D60" s="127" t="str">
        <f>IFERROR(INDEX(GUTS!AI61:'GUTS'!BH61,MATCH(2,GUTS!AK61:'GUTS'!BI61,0)),"")</f>
        <v/>
      </c>
      <c r="E60" s="127" t="str">
        <f>IFERROR(INDEX(GUTS!AJ61:'GUTS'!BH61,MATCH(2,GUTS!AK61:'GUTS'!BI61,0)),"")</f>
        <v/>
      </c>
      <c r="F60" s="127" t="str">
        <f>IFERROR(INDEX(GUTS!AI61:'GUTS'!BH61,MATCH(3,GUTS!AK61:'GUTS'!BI61,0)),"")</f>
        <v/>
      </c>
      <c r="G60" s="127" t="str">
        <f>IFERROR(INDEX(GUTS!AJ61:'GUTS'!BH61,MATCH(3,GUTS!AK61:'GUTS'!BI61,0)),"")</f>
        <v/>
      </c>
      <c r="H60" s="127" t="str">
        <f>IFERROR(INDEX(GUTS!AI61:'GUTS'!BH61,MATCH(4,GUTS!AK61:'GUTS'!BI61,0)),"")</f>
        <v/>
      </c>
      <c r="I60" s="127" t="str">
        <f>IFERROR(INDEX(GUTS!AJ61:'GUTS'!BH61,MATCH(4,GUTS!AK61:'GUTS'!BI61,0)),"")</f>
        <v/>
      </c>
      <c r="J60" s="127" t="str">
        <f>IFERROR(INDEX(GUTS!AI61:'GUTS'!BH61,MATCH(5,GUTS!AK61:'GUTS'!BI61,0)),"")</f>
        <v/>
      </c>
      <c r="K60" s="127" t="str">
        <f>IFERROR(INDEX(GUTS!AJ61:'GUTS'!BH61,MATCH(5,GUTS!AK61:'GUTS'!BI61,0)),"")</f>
        <v/>
      </c>
      <c r="L60" s="127" t="str">
        <f>IFERROR(INDEX(GUTS!AI61:'GUTS'!BH61,MATCH(6,GUTS!AK61:'GUTS'!BI61,0)),"")</f>
        <v/>
      </c>
      <c r="M60" s="127" t="str">
        <f>IFERROR(INDEX(GUTS!AJ61:'GUTS'!BH61,MATCH(6,GUTS!AK61:'GUTS'!BI61,0)),"")</f>
        <v/>
      </c>
      <c r="N60" s="127">
        <f>Audit!X61</f>
        <v>0</v>
      </c>
      <c r="O60" s="127">
        <f>Audit!K61</f>
        <v>1</v>
      </c>
      <c r="P60" s="127">
        <f>Audit!L61</f>
        <v>0</v>
      </c>
    </row>
    <row r="61" spans="1:16" hidden="1">
      <c r="A61" s="127" t="str">
        <f>Audit!A62</f>
        <v>OKC1-XX-00060</v>
      </c>
      <c r="B61" s="127" t="str">
        <f>IFERROR(INDEX(GUTS!AI62:'GUTS'!BH62,MATCH(1,GUTS!AK62:'GUTS'!BI62,0)),"")</f>
        <v/>
      </c>
      <c r="C61" s="127" t="str">
        <f>IFERROR(INDEX(GUTS!AJ62:'GUTS'!BH62,MATCH(1,GUTS!AK62:'GUTS'!BI62,0)),"")</f>
        <v/>
      </c>
      <c r="D61" s="127" t="str">
        <f>IFERROR(INDEX(GUTS!AI62:'GUTS'!BH62,MATCH(2,GUTS!AK62:'GUTS'!BI62,0)),"")</f>
        <v/>
      </c>
      <c r="E61" s="127" t="str">
        <f>IFERROR(INDEX(GUTS!AJ62:'GUTS'!BH62,MATCH(2,GUTS!AK62:'GUTS'!BI62,0)),"")</f>
        <v/>
      </c>
      <c r="F61" s="127" t="str">
        <f>IFERROR(INDEX(GUTS!AI62:'GUTS'!BH62,MATCH(3,GUTS!AK62:'GUTS'!BI62,0)),"")</f>
        <v/>
      </c>
      <c r="G61" s="127" t="str">
        <f>IFERROR(INDEX(GUTS!AJ62:'GUTS'!BH62,MATCH(3,GUTS!AK62:'GUTS'!BI62,0)),"")</f>
        <v/>
      </c>
      <c r="H61" s="127" t="str">
        <f>IFERROR(INDEX(GUTS!AI62:'GUTS'!BH62,MATCH(4,GUTS!AK62:'GUTS'!BI62,0)),"")</f>
        <v/>
      </c>
      <c r="I61" s="127" t="str">
        <f>IFERROR(INDEX(GUTS!AJ62:'GUTS'!BH62,MATCH(4,GUTS!AK62:'GUTS'!BI62,0)),"")</f>
        <v/>
      </c>
      <c r="J61" s="127" t="str">
        <f>IFERROR(INDEX(GUTS!AI62:'GUTS'!BH62,MATCH(5,GUTS!AK62:'GUTS'!BI62,0)),"")</f>
        <v/>
      </c>
      <c r="K61" s="127" t="str">
        <f>IFERROR(INDEX(GUTS!AJ62:'GUTS'!BH62,MATCH(5,GUTS!AK62:'GUTS'!BI62,0)),"")</f>
        <v/>
      </c>
      <c r="L61" s="127" t="str">
        <f>IFERROR(INDEX(GUTS!AI62:'GUTS'!BH62,MATCH(6,GUTS!AK62:'GUTS'!BI62,0)),"")</f>
        <v/>
      </c>
      <c r="M61" s="127" t="str">
        <f>IFERROR(INDEX(GUTS!AJ62:'GUTS'!BH62,MATCH(6,GUTS!AK62:'GUTS'!BI62,0)),"")</f>
        <v/>
      </c>
      <c r="N61" s="127">
        <f>Audit!X62</f>
        <v>0</v>
      </c>
      <c r="O61" s="127">
        <f>Audit!K62</f>
        <v>1</v>
      </c>
      <c r="P61" s="127">
        <f>Audit!L62</f>
        <v>0</v>
      </c>
    </row>
    <row r="62" spans="1:16" hidden="1">
      <c r="A62" s="127" t="str">
        <f>Audit!A63</f>
        <v>OKC1-XX-00061</v>
      </c>
      <c r="B62" s="127" t="str">
        <f>IFERROR(INDEX(GUTS!AI63:'GUTS'!BH63,MATCH(1,GUTS!AK63:'GUTS'!BI63,0)),"")</f>
        <v/>
      </c>
      <c r="C62" s="127" t="str">
        <f>IFERROR(INDEX(GUTS!AJ63:'GUTS'!BH63,MATCH(1,GUTS!AK63:'GUTS'!BI63,0)),"")</f>
        <v/>
      </c>
      <c r="D62" s="127" t="str">
        <f>IFERROR(INDEX(GUTS!AI63:'GUTS'!BH63,MATCH(2,GUTS!AK63:'GUTS'!BI63,0)),"")</f>
        <v/>
      </c>
      <c r="E62" s="127" t="str">
        <f>IFERROR(INDEX(GUTS!AJ63:'GUTS'!BH63,MATCH(2,GUTS!AK63:'GUTS'!BI63,0)),"")</f>
        <v/>
      </c>
      <c r="F62" s="127" t="str">
        <f>IFERROR(INDEX(GUTS!AI63:'GUTS'!BH63,MATCH(3,GUTS!AK63:'GUTS'!BI63,0)),"")</f>
        <v/>
      </c>
      <c r="G62" s="127" t="str">
        <f>IFERROR(INDEX(GUTS!AJ63:'GUTS'!BH63,MATCH(3,GUTS!AK63:'GUTS'!BI63,0)),"")</f>
        <v/>
      </c>
      <c r="H62" s="127" t="str">
        <f>IFERROR(INDEX(GUTS!AI63:'GUTS'!BH63,MATCH(4,GUTS!AK63:'GUTS'!BI63,0)),"")</f>
        <v/>
      </c>
      <c r="I62" s="127" t="str">
        <f>IFERROR(INDEX(GUTS!AJ63:'GUTS'!BH63,MATCH(4,GUTS!AK63:'GUTS'!BI63,0)),"")</f>
        <v/>
      </c>
      <c r="J62" s="127" t="str">
        <f>IFERROR(INDEX(GUTS!AI63:'GUTS'!BH63,MATCH(5,GUTS!AK63:'GUTS'!BI63,0)),"")</f>
        <v/>
      </c>
      <c r="K62" s="127" t="str">
        <f>IFERROR(INDEX(GUTS!AJ63:'GUTS'!BH63,MATCH(5,GUTS!AK63:'GUTS'!BI63,0)),"")</f>
        <v/>
      </c>
      <c r="L62" s="127" t="str">
        <f>IFERROR(INDEX(GUTS!AI63:'GUTS'!BH63,MATCH(6,GUTS!AK63:'GUTS'!BI63,0)),"")</f>
        <v/>
      </c>
      <c r="M62" s="127" t="str">
        <f>IFERROR(INDEX(GUTS!AJ63:'GUTS'!BH63,MATCH(6,GUTS!AK63:'GUTS'!BI63,0)),"")</f>
        <v/>
      </c>
      <c r="N62" s="127">
        <f>Audit!X63</f>
        <v>0</v>
      </c>
      <c r="O62" s="127">
        <f>Audit!K63</f>
        <v>1</v>
      </c>
      <c r="P62" s="127">
        <f>Audit!L63</f>
        <v>0</v>
      </c>
    </row>
    <row r="63" spans="1:16" hidden="1">
      <c r="A63" s="127" t="str">
        <f>Audit!A64</f>
        <v>OKC1-XX-00062</v>
      </c>
      <c r="B63" s="127" t="str">
        <f>IFERROR(INDEX(GUTS!AI64:'GUTS'!BH64,MATCH(1,GUTS!AK64:'GUTS'!BI64,0)),"")</f>
        <v/>
      </c>
      <c r="C63" s="127" t="str">
        <f>IFERROR(INDEX(GUTS!AJ64:'GUTS'!BH64,MATCH(1,GUTS!AK64:'GUTS'!BI64,0)),"")</f>
        <v/>
      </c>
      <c r="D63" s="127" t="str">
        <f>IFERROR(INDEX(GUTS!AI64:'GUTS'!BH64,MATCH(2,GUTS!AK64:'GUTS'!BI64,0)),"")</f>
        <v/>
      </c>
      <c r="E63" s="127" t="str">
        <f>IFERROR(INDEX(GUTS!AJ64:'GUTS'!BH64,MATCH(2,GUTS!AK64:'GUTS'!BI64,0)),"")</f>
        <v/>
      </c>
      <c r="F63" s="127" t="str">
        <f>IFERROR(INDEX(GUTS!AI64:'GUTS'!BH64,MATCH(3,GUTS!AK64:'GUTS'!BI64,0)),"")</f>
        <v/>
      </c>
      <c r="G63" s="127" t="str">
        <f>IFERROR(INDEX(GUTS!AJ64:'GUTS'!BH64,MATCH(3,GUTS!AK64:'GUTS'!BI64,0)),"")</f>
        <v/>
      </c>
      <c r="H63" s="127" t="str">
        <f>IFERROR(INDEX(GUTS!AI64:'GUTS'!BH64,MATCH(4,GUTS!AK64:'GUTS'!BI64,0)),"")</f>
        <v/>
      </c>
      <c r="I63" s="127" t="str">
        <f>IFERROR(INDEX(GUTS!AJ64:'GUTS'!BH64,MATCH(4,GUTS!AK64:'GUTS'!BI64,0)),"")</f>
        <v/>
      </c>
      <c r="J63" s="127" t="str">
        <f>IFERROR(INDEX(GUTS!AI64:'GUTS'!BH64,MATCH(5,GUTS!AK64:'GUTS'!BI64,0)),"")</f>
        <v/>
      </c>
      <c r="K63" s="127" t="str">
        <f>IFERROR(INDEX(GUTS!AJ64:'GUTS'!BH64,MATCH(5,GUTS!AK64:'GUTS'!BI64,0)),"")</f>
        <v/>
      </c>
      <c r="L63" s="127" t="str">
        <f>IFERROR(INDEX(GUTS!AI64:'GUTS'!BH64,MATCH(6,GUTS!AK64:'GUTS'!BI64,0)),"")</f>
        <v/>
      </c>
      <c r="M63" s="127" t="str">
        <f>IFERROR(INDEX(GUTS!AJ64:'GUTS'!BH64,MATCH(6,GUTS!AK64:'GUTS'!BI64,0)),"")</f>
        <v/>
      </c>
      <c r="N63" s="127">
        <f>Audit!X64</f>
        <v>0</v>
      </c>
      <c r="O63" s="127">
        <f>Audit!K64</f>
        <v>1</v>
      </c>
      <c r="P63" s="127">
        <f>Audit!L64</f>
        <v>0</v>
      </c>
    </row>
    <row r="64" spans="1:16" hidden="1">
      <c r="A64" s="127" t="str">
        <f>Audit!A65</f>
        <v>OKC1-XX-00063</v>
      </c>
      <c r="B64" s="127" t="str">
        <f>IFERROR(INDEX(GUTS!AI65:'GUTS'!BH65,MATCH(1,GUTS!AK65:'GUTS'!BI65,0)),"")</f>
        <v/>
      </c>
      <c r="C64" s="127" t="str">
        <f>IFERROR(INDEX(GUTS!AJ65:'GUTS'!BH65,MATCH(1,GUTS!AK65:'GUTS'!BI65,0)),"")</f>
        <v/>
      </c>
      <c r="D64" s="127" t="str">
        <f>IFERROR(INDEX(GUTS!AI65:'GUTS'!BH65,MATCH(2,GUTS!AK65:'GUTS'!BI65,0)),"")</f>
        <v/>
      </c>
      <c r="E64" s="127" t="str">
        <f>IFERROR(INDEX(GUTS!AJ65:'GUTS'!BH65,MATCH(2,GUTS!AK65:'GUTS'!BI65,0)),"")</f>
        <v/>
      </c>
      <c r="F64" s="127" t="str">
        <f>IFERROR(INDEX(GUTS!AI65:'GUTS'!BH65,MATCH(3,GUTS!AK65:'GUTS'!BI65,0)),"")</f>
        <v/>
      </c>
      <c r="G64" s="127" t="str">
        <f>IFERROR(INDEX(GUTS!AJ65:'GUTS'!BH65,MATCH(3,GUTS!AK65:'GUTS'!BI65,0)),"")</f>
        <v/>
      </c>
      <c r="H64" s="127" t="str">
        <f>IFERROR(INDEX(GUTS!AI65:'GUTS'!BH65,MATCH(4,GUTS!AK65:'GUTS'!BI65,0)),"")</f>
        <v/>
      </c>
      <c r="I64" s="127" t="str">
        <f>IFERROR(INDEX(GUTS!AJ65:'GUTS'!BH65,MATCH(4,GUTS!AK65:'GUTS'!BI65,0)),"")</f>
        <v/>
      </c>
      <c r="J64" s="127" t="str">
        <f>IFERROR(INDEX(GUTS!AI65:'GUTS'!BH65,MATCH(5,GUTS!AK65:'GUTS'!BI65,0)),"")</f>
        <v/>
      </c>
      <c r="K64" s="127" t="str">
        <f>IFERROR(INDEX(GUTS!AJ65:'GUTS'!BH65,MATCH(5,GUTS!AK65:'GUTS'!BI65,0)),"")</f>
        <v/>
      </c>
      <c r="L64" s="127" t="str">
        <f>IFERROR(INDEX(GUTS!AI65:'GUTS'!BH65,MATCH(6,GUTS!AK65:'GUTS'!BI65,0)),"")</f>
        <v/>
      </c>
      <c r="M64" s="127" t="str">
        <f>IFERROR(INDEX(GUTS!AJ65:'GUTS'!BH65,MATCH(6,GUTS!AK65:'GUTS'!BI65,0)),"")</f>
        <v/>
      </c>
      <c r="N64" s="127">
        <f>Audit!X65</f>
        <v>0</v>
      </c>
      <c r="O64" s="127">
        <f>Audit!K65</f>
        <v>1</v>
      </c>
      <c r="P64" s="127">
        <f>Audit!L65</f>
        <v>0</v>
      </c>
    </row>
    <row r="65" spans="1:16" hidden="1">
      <c r="A65" s="127" t="str">
        <f>Audit!A66</f>
        <v>OKC1-XX-00064</v>
      </c>
      <c r="B65" s="127" t="str">
        <f>IFERROR(INDEX(GUTS!AI66:'GUTS'!BH66,MATCH(1,GUTS!AK66:'GUTS'!BI66,0)),"")</f>
        <v/>
      </c>
      <c r="C65" s="127" t="str">
        <f>IFERROR(INDEX(GUTS!AJ66:'GUTS'!BH66,MATCH(1,GUTS!AK66:'GUTS'!BI66,0)),"")</f>
        <v/>
      </c>
      <c r="D65" s="127" t="str">
        <f>IFERROR(INDEX(GUTS!AI66:'GUTS'!BH66,MATCH(2,GUTS!AK66:'GUTS'!BI66,0)),"")</f>
        <v/>
      </c>
      <c r="E65" s="127" t="str">
        <f>IFERROR(INDEX(GUTS!AJ66:'GUTS'!BH66,MATCH(2,GUTS!AK66:'GUTS'!BI66,0)),"")</f>
        <v/>
      </c>
      <c r="F65" s="127" t="str">
        <f>IFERROR(INDEX(GUTS!AI66:'GUTS'!BH66,MATCH(3,GUTS!AK66:'GUTS'!BI66,0)),"")</f>
        <v/>
      </c>
      <c r="G65" s="127" t="str">
        <f>IFERROR(INDEX(GUTS!AJ66:'GUTS'!BH66,MATCH(3,GUTS!AK66:'GUTS'!BI66,0)),"")</f>
        <v/>
      </c>
      <c r="H65" s="127" t="str">
        <f>IFERROR(INDEX(GUTS!AI66:'GUTS'!BH66,MATCH(4,GUTS!AK66:'GUTS'!BI66,0)),"")</f>
        <v/>
      </c>
      <c r="I65" s="127" t="str">
        <f>IFERROR(INDEX(GUTS!AJ66:'GUTS'!BH66,MATCH(4,GUTS!AK66:'GUTS'!BI66,0)),"")</f>
        <v/>
      </c>
      <c r="J65" s="127" t="str">
        <f>IFERROR(INDEX(GUTS!AI66:'GUTS'!BH66,MATCH(5,GUTS!AK66:'GUTS'!BI66,0)),"")</f>
        <v/>
      </c>
      <c r="K65" s="127" t="str">
        <f>IFERROR(INDEX(GUTS!AJ66:'GUTS'!BH66,MATCH(5,GUTS!AK66:'GUTS'!BI66,0)),"")</f>
        <v/>
      </c>
      <c r="L65" s="127" t="str">
        <f>IFERROR(INDEX(GUTS!AI66:'GUTS'!BH66,MATCH(6,GUTS!AK66:'GUTS'!BI66,0)),"")</f>
        <v/>
      </c>
      <c r="M65" s="127" t="str">
        <f>IFERROR(INDEX(GUTS!AJ66:'GUTS'!BH66,MATCH(6,GUTS!AK66:'GUTS'!BI66,0)),"")</f>
        <v/>
      </c>
      <c r="N65" s="127">
        <f>Audit!X66</f>
        <v>0</v>
      </c>
      <c r="O65" s="127">
        <f>Audit!K66</f>
        <v>1</v>
      </c>
      <c r="P65" s="127">
        <f>Audit!L66</f>
        <v>0</v>
      </c>
    </row>
    <row r="66" spans="1:16" hidden="1">
      <c r="A66" s="127" t="str">
        <f>Audit!A67</f>
        <v>OKC1-XX-00065</v>
      </c>
      <c r="B66" s="127" t="str">
        <f>IFERROR(INDEX(GUTS!AI67:'GUTS'!BH67,MATCH(1,GUTS!AK67:'GUTS'!BI67,0)),"")</f>
        <v/>
      </c>
      <c r="C66" s="127" t="str">
        <f>IFERROR(INDEX(GUTS!AJ67:'GUTS'!BH67,MATCH(1,GUTS!AK67:'GUTS'!BI67,0)),"")</f>
        <v/>
      </c>
      <c r="D66" s="127" t="str">
        <f>IFERROR(INDEX(GUTS!AI67:'GUTS'!BH67,MATCH(2,GUTS!AK67:'GUTS'!BI67,0)),"")</f>
        <v/>
      </c>
      <c r="E66" s="127" t="str">
        <f>IFERROR(INDEX(GUTS!AJ67:'GUTS'!BH67,MATCH(2,GUTS!AK67:'GUTS'!BI67,0)),"")</f>
        <v/>
      </c>
      <c r="F66" s="127" t="str">
        <f>IFERROR(INDEX(GUTS!AI67:'GUTS'!BH67,MATCH(3,GUTS!AK67:'GUTS'!BI67,0)),"")</f>
        <v/>
      </c>
      <c r="G66" s="127" t="str">
        <f>IFERROR(INDEX(GUTS!AJ67:'GUTS'!BH67,MATCH(3,GUTS!AK67:'GUTS'!BI67,0)),"")</f>
        <v/>
      </c>
      <c r="H66" s="127" t="str">
        <f>IFERROR(INDEX(GUTS!AI67:'GUTS'!BH67,MATCH(4,GUTS!AK67:'GUTS'!BI67,0)),"")</f>
        <v/>
      </c>
      <c r="I66" s="127" t="str">
        <f>IFERROR(INDEX(GUTS!AJ67:'GUTS'!BH67,MATCH(4,GUTS!AK67:'GUTS'!BI67,0)),"")</f>
        <v/>
      </c>
      <c r="J66" s="127" t="str">
        <f>IFERROR(INDEX(GUTS!AI67:'GUTS'!BH67,MATCH(5,GUTS!AK67:'GUTS'!BI67,0)),"")</f>
        <v/>
      </c>
      <c r="K66" s="127" t="str">
        <f>IFERROR(INDEX(GUTS!AJ67:'GUTS'!BH67,MATCH(5,GUTS!AK67:'GUTS'!BI67,0)),"")</f>
        <v/>
      </c>
      <c r="L66" s="127" t="str">
        <f>IFERROR(INDEX(GUTS!AI67:'GUTS'!BH67,MATCH(6,GUTS!AK67:'GUTS'!BI67,0)),"")</f>
        <v/>
      </c>
      <c r="M66" s="127" t="str">
        <f>IFERROR(INDEX(GUTS!AJ67:'GUTS'!BH67,MATCH(6,GUTS!AK67:'GUTS'!BI67,0)),"")</f>
        <v/>
      </c>
      <c r="N66" s="127">
        <f>Audit!X67</f>
        <v>0</v>
      </c>
      <c r="O66" s="127">
        <f>Audit!K67</f>
        <v>1</v>
      </c>
      <c r="P66" s="127">
        <f>Audit!L67</f>
        <v>0</v>
      </c>
    </row>
    <row r="67" spans="1:16" hidden="1">
      <c r="A67" s="127" t="str">
        <f>Audit!A68</f>
        <v>OKC1-XX-00066</v>
      </c>
      <c r="B67" s="127" t="str">
        <f>IFERROR(INDEX(GUTS!AI68:'GUTS'!BH68,MATCH(1,GUTS!AK68:'GUTS'!BI68,0)),"")</f>
        <v/>
      </c>
      <c r="C67" s="127" t="str">
        <f>IFERROR(INDEX(GUTS!AJ68:'GUTS'!BH68,MATCH(1,GUTS!AK68:'GUTS'!BI68,0)),"")</f>
        <v/>
      </c>
      <c r="D67" s="127" t="str">
        <f>IFERROR(INDEX(GUTS!AI68:'GUTS'!BH68,MATCH(2,GUTS!AK68:'GUTS'!BI68,0)),"")</f>
        <v/>
      </c>
      <c r="E67" s="127" t="str">
        <f>IFERROR(INDEX(GUTS!AJ68:'GUTS'!BH68,MATCH(2,GUTS!AK68:'GUTS'!BI68,0)),"")</f>
        <v/>
      </c>
      <c r="F67" s="127" t="str">
        <f>IFERROR(INDEX(GUTS!AI68:'GUTS'!BH68,MATCH(3,GUTS!AK68:'GUTS'!BI68,0)),"")</f>
        <v/>
      </c>
      <c r="G67" s="127" t="str">
        <f>IFERROR(INDEX(GUTS!AJ68:'GUTS'!BH68,MATCH(3,GUTS!AK68:'GUTS'!BI68,0)),"")</f>
        <v/>
      </c>
      <c r="H67" s="127" t="str">
        <f>IFERROR(INDEX(GUTS!AI68:'GUTS'!BH68,MATCH(4,GUTS!AK68:'GUTS'!BI68,0)),"")</f>
        <v/>
      </c>
      <c r="I67" s="127" t="str">
        <f>IFERROR(INDEX(GUTS!AJ68:'GUTS'!BH68,MATCH(4,GUTS!AK68:'GUTS'!BI68,0)),"")</f>
        <v/>
      </c>
      <c r="J67" s="127" t="str">
        <f>IFERROR(INDEX(GUTS!AI68:'GUTS'!BH68,MATCH(5,GUTS!AK68:'GUTS'!BI68,0)),"")</f>
        <v/>
      </c>
      <c r="K67" s="127" t="str">
        <f>IFERROR(INDEX(GUTS!AJ68:'GUTS'!BH68,MATCH(5,GUTS!AK68:'GUTS'!BI68,0)),"")</f>
        <v/>
      </c>
      <c r="L67" s="127" t="str">
        <f>IFERROR(INDEX(GUTS!AI68:'GUTS'!BH68,MATCH(6,GUTS!AK68:'GUTS'!BI68,0)),"")</f>
        <v/>
      </c>
      <c r="M67" s="127" t="str">
        <f>IFERROR(INDEX(GUTS!AJ68:'GUTS'!BH68,MATCH(6,GUTS!AK68:'GUTS'!BI68,0)),"")</f>
        <v/>
      </c>
      <c r="N67" s="127">
        <f>Audit!X68</f>
        <v>0</v>
      </c>
      <c r="O67" s="127">
        <f>Audit!K68</f>
        <v>1</v>
      </c>
      <c r="P67" s="127">
        <f>Audit!L68</f>
        <v>0</v>
      </c>
    </row>
    <row r="68" spans="1:16" hidden="1">
      <c r="A68" s="127" t="str">
        <f>Audit!A69</f>
        <v>OKC1-XX-00067</v>
      </c>
      <c r="B68" s="127" t="str">
        <f>IFERROR(INDEX(GUTS!AI69:'GUTS'!BH69,MATCH(1,GUTS!AK69:'GUTS'!BI69,0)),"")</f>
        <v/>
      </c>
      <c r="C68" s="127" t="str">
        <f>IFERROR(INDEX(GUTS!AJ69:'GUTS'!BH69,MATCH(1,GUTS!AK69:'GUTS'!BI69,0)),"")</f>
        <v/>
      </c>
      <c r="D68" s="127" t="str">
        <f>IFERROR(INDEX(GUTS!AI69:'GUTS'!BH69,MATCH(2,GUTS!AK69:'GUTS'!BI69,0)),"")</f>
        <v/>
      </c>
      <c r="E68" s="127" t="str">
        <f>IFERROR(INDEX(GUTS!AJ69:'GUTS'!BH69,MATCH(2,GUTS!AK69:'GUTS'!BI69,0)),"")</f>
        <v/>
      </c>
      <c r="F68" s="127" t="str">
        <f>IFERROR(INDEX(GUTS!AI69:'GUTS'!BH69,MATCH(3,GUTS!AK69:'GUTS'!BI69,0)),"")</f>
        <v/>
      </c>
      <c r="G68" s="127" t="str">
        <f>IFERROR(INDEX(GUTS!AJ69:'GUTS'!BH69,MATCH(3,GUTS!AK69:'GUTS'!BI69,0)),"")</f>
        <v/>
      </c>
      <c r="H68" s="127" t="str">
        <f>IFERROR(INDEX(GUTS!AI69:'GUTS'!BH69,MATCH(4,GUTS!AK69:'GUTS'!BI69,0)),"")</f>
        <v/>
      </c>
      <c r="I68" s="127" t="str">
        <f>IFERROR(INDEX(GUTS!AJ69:'GUTS'!BH69,MATCH(4,GUTS!AK69:'GUTS'!BI69,0)),"")</f>
        <v/>
      </c>
      <c r="J68" s="127" t="str">
        <f>IFERROR(INDEX(GUTS!AI69:'GUTS'!BH69,MATCH(5,GUTS!AK69:'GUTS'!BI69,0)),"")</f>
        <v/>
      </c>
      <c r="K68" s="127" t="str">
        <f>IFERROR(INDEX(GUTS!AJ69:'GUTS'!BH69,MATCH(5,GUTS!AK69:'GUTS'!BI69,0)),"")</f>
        <v/>
      </c>
      <c r="L68" s="127" t="str">
        <f>IFERROR(INDEX(GUTS!AI69:'GUTS'!BH69,MATCH(6,GUTS!AK69:'GUTS'!BI69,0)),"")</f>
        <v/>
      </c>
      <c r="M68" s="127" t="str">
        <f>IFERROR(INDEX(GUTS!AJ69:'GUTS'!BH69,MATCH(6,GUTS!AK69:'GUTS'!BI69,0)),"")</f>
        <v/>
      </c>
      <c r="N68" s="127">
        <f>Audit!X69</f>
        <v>0</v>
      </c>
      <c r="O68" s="127">
        <f>Audit!K69</f>
        <v>1</v>
      </c>
      <c r="P68" s="127">
        <f>Audit!L69</f>
        <v>0</v>
      </c>
    </row>
    <row r="69" spans="1:16">
      <c r="A69" s="127" t="str">
        <f>Audit!A70</f>
        <v>OKC1-XX-00068</v>
      </c>
      <c r="B69" s="127" t="str">
        <f>IFERROR(INDEX(GUTS!AI70:'GUTS'!BH70,MATCH(1,GUTS!AK70:'GUTS'!BI70,0)),"")</f>
        <v xml:space="preserve"> • Access point is not powered</v>
      </c>
      <c r="C69" s="127" t="str">
        <f>IFERROR(INDEX(GUTS!AJ70:'GUTS'!BH70,MATCH(1,GUTS!AK70:'GUTS'!BI70,0)),"")</f>
        <v xml:space="preserve"> • Troubleshoot the access point</v>
      </c>
      <c r="D69" s="127" t="str">
        <f>IFERROR(INDEX(GUTS!AI70:'GUTS'!BH70,MATCH(2,GUTS!AK70:'GUTS'!BI70,0)),"")</f>
        <v/>
      </c>
      <c r="E69" s="127" t="str">
        <f>IFERROR(INDEX(GUTS!AJ70:'GUTS'!BH70,MATCH(2,GUTS!AK70:'GUTS'!BI70,0)),"")</f>
        <v/>
      </c>
      <c r="F69" s="127" t="str">
        <f>IFERROR(INDEX(GUTS!AI70:'GUTS'!BH70,MATCH(3,GUTS!AK70:'GUTS'!BI70,0)),"")</f>
        <v/>
      </c>
      <c r="G69" s="127" t="str">
        <f>IFERROR(INDEX(GUTS!AJ70:'GUTS'!BH70,MATCH(3,GUTS!AK70:'GUTS'!BI70,0)),"")</f>
        <v/>
      </c>
      <c r="H69" s="127" t="str">
        <f>IFERROR(INDEX(GUTS!AI70:'GUTS'!BH70,MATCH(4,GUTS!AK70:'GUTS'!BI70,0)),"")</f>
        <v/>
      </c>
      <c r="I69" s="127" t="str">
        <f>IFERROR(INDEX(GUTS!AJ70:'GUTS'!BH70,MATCH(4,GUTS!AK70:'GUTS'!BI70,0)),"")</f>
        <v/>
      </c>
      <c r="J69" s="127" t="str">
        <f>IFERROR(INDEX(GUTS!AI70:'GUTS'!BH70,MATCH(5,GUTS!AK70:'GUTS'!BI70,0)),"")</f>
        <v/>
      </c>
      <c r="K69" s="127" t="str">
        <f>IFERROR(INDEX(GUTS!AJ70:'GUTS'!BH70,MATCH(5,GUTS!AK70:'GUTS'!BI70,0)),"")</f>
        <v/>
      </c>
      <c r="L69" s="127" t="str">
        <f>IFERROR(INDEX(GUTS!AI70:'GUTS'!BH70,MATCH(6,GUTS!AK70:'GUTS'!BI70,0)),"")</f>
        <v/>
      </c>
      <c r="M69" s="127" t="str">
        <f>IFERROR(INDEX(GUTS!AJ70:'GUTS'!BH70,MATCH(6,GUTS!AK70:'GUTS'!BI70,0)),"")</f>
        <v/>
      </c>
      <c r="N69" s="127">
        <f>Audit!X70</f>
        <v>0</v>
      </c>
      <c r="O69" s="127">
        <f>Audit!K70</f>
        <v>1</v>
      </c>
      <c r="P69" s="127">
        <f>Audit!L70</f>
        <v>0</v>
      </c>
    </row>
    <row r="70" spans="1:16">
      <c r="A70" s="127" t="str">
        <f>Audit!A71</f>
        <v>OKC1-XX-00069</v>
      </c>
      <c r="B70" s="127" t="str">
        <f>IFERROR(INDEX(GUTS!AI71:'GUTS'!BH71,MATCH(1,GUTS!AK71:'GUTS'!BI71,0)),"")</f>
        <v xml:space="preserve"> • Access point is not powered</v>
      </c>
      <c r="C70" s="127" t="str">
        <f>IFERROR(INDEX(GUTS!AJ71:'GUTS'!BH71,MATCH(1,GUTS!AK71:'GUTS'!BI71,0)),"")</f>
        <v xml:space="preserve"> • Troubleshoot the access point</v>
      </c>
      <c r="D70" s="127" t="str">
        <f>IFERROR(INDEX(GUTS!AI71:'GUTS'!BH71,MATCH(2,GUTS!AK71:'GUTS'!BI71,0)),"")</f>
        <v/>
      </c>
      <c r="E70" s="127" t="str">
        <f>IFERROR(INDEX(GUTS!AJ71:'GUTS'!BH71,MATCH(2,GUTS!AK71:'GUTS'!BI71,0)),"")</f>
        <v/>
      </c>
      <c r="F70" s="127" t="str">
        <f>IFERROR(INDEX(GUTS!AI71:'GUTS'!BH71,MATCH(3,GUTS!AK71:'GUTS'!BI71,0)),"")</f>
        <v/>
      </c>
      <c r="G70" s="127" t="str">
        <f>IFERROR(INDEX(GUTS!AJ71:'GUTS'!BH71,MATCH(3,GUTS!AK71:'GUTS'!BI71,0)),"")</f>
        <v/>
      </c>
      <c r="H70" s="127" t="str">
        <f>IFERROR(INDEX(GUTS!AI71:'GUTS'!BH71,MATCH(4,GUTS!AK71:'GUTS'!BI71,0)),"")</f>
        <v/>
      </c>
      <c r="I70" s="127" t="str">
        <f>IFERROR(INDEX(GUTS!AJ71:'GUTS'!BH71,MATCH(4,GUTS!AK71:'GUTS'!BI71,0)),"")</f>
        <v/>
      </c>
      <c r="J70" s="127" t="str">
        <f>IFERROR(INDEX(GUTS!AI71:'GUTS'!BH71,MATCH(5,GUTS!AK71:'GUTS'!BI71,0)),"")</f>
        <v/>
      </c>
      <c r="K70" s="127" t="str">
        <f>IFERROR(INDEX(GUTS!AJ71:'GUTS'!BH71,MATCH(5,GUTS!AK71:'GUTS'!BI71,0)),"")</f>
        <v/>
      </c>
      <c r="L70" s="127" t="str">
        <f>IFERROR(INDEX(GUTS!AI71:'GUTS'!BH71,MATCH(6,GUTS!AK71:'GUTS'!BI71,0)),"")</f>
        <v/>
      </c>
      <c r="M70" s="127" t="str">
        <f>IFERROR(INDEX(GUTS!AJ71:'GUTS'!BH71,MATCH(6,GUTS!AK71:'GUTS'!BI71,0)),"")</f>
        <v/>
      </c>
      <c r="N70" s="127">
        <f>Audit!X71</f>
        <v>0</v>
      </c>
      <c r="O70" s="127">
        <f>Audit!K71</f>
        <v>1</v>
      </c>
      <c r="P70" s="127">
        <f>Audit!L71</f>
        <v>0</v>
      </c>
    </row>
    <row r="71" spans="1:16">
      <c r="A71" s="127" t="str">
        <f>Audit!A72</f>
        <v>OKC1-XX-00070</v>
      </c>
      <c r="B71" s="127" t="str">
        <f>IFERROR(INDEX(GUTS!AI72:'GUTS'!BH72,MATCH(1,GUTS!AK72:'GUTS'!BI72,0)),"")</f>
        <v xml:space="preserve"> • Access point is not powered</v>
      </c>
      <c r="C71" s="127" t="str">
        <f>IFERROR(INDEX(GUTS!AJ72:'GUTS'!BH72,MATCH(1,GUTS!AK72:'GUTS'!BI72,0)),"")</f>
        <v xml:space="preserve"> • Troubleshoot the access point</v>
      </c>
      <c r="D71" s="127" t="str">
        <f>IFERROR(INDEX(GUTS!AI72:'GUTS'!BH72,MATCH(2,GUTS!AK72:'GUTS'!BI72,0)),"")</f>
        <v/>
      </c>
      <c r="E71" s="127" t="str">
        <f>IFERROR(INDEX(GUTS!AJ72:'GUTS'!BH72,MATCH(2,GUTS!AK72:'GUTS'!BI72,0)),"")</f>
        <v/>
      </c>
      <c r="F71" s="127" t="str">
        <f>IFERROR(INDEX(GUTS!AI72:'GUTS'!BH72,MATCH(3,GUTS!AK72:'GUTS'!BI72,0)),"")</f>
        <v/>
      </c>
      <c r="G71" s="127" t="str">
        <f>IFERROR(INDEX(GUTS!AJ72:'GUTS'!BH72,MATCH(3,GUTS!AK72:'GUTS'!BI72,0)),"")</f>
        <v/>
      </c>
      <c r="H71" s="127" t="str">
        <f>IFERROR(INDEX(GUTS!AI72:'GUTS'!BH72,MATCH(4,GUTS!AK72:'GUTS'!BI72,0)),"")</f>
        <v/>
      </c>
      <c r="I71" s="127" t="str">
        <f>IFERROR(INDEX(GUTS!AJ72:'GUTS'!BH72,MATCH(4,GUTS!AK72:'GUTS'!BI72,0)),"")</f>
        <v/>
      </c>
      <c r="J71" s="127" t="str">
        <f>IFERROR(INDEX(GUTS!AI72:'GUTS'!BH72,MATCH(5,GUTS!AK72:'GUTS'!BI72,0)),"")</f>
        <v/>
      </c>
      <c r="K71" s="127" t="str">
        <f>IFERROR(INDEX(GUTS!AJ72:'GUTS'!BH72,MATCH(5,GUTS!AK72:'GUTS'!BI72,0)),"")</f>
        <v/>
      </c>
      <c r="L71" s="127" t="str">
        <f>IFERROR(INDEX(GUTS!AI72:'GUTS'!BH72,MATCH(6,GUTS!AK72:'GUTS'!BI72,0)),"")</f>
        <v/>
      </c>
      <c r="M71" s="127" t="str">
        <f>IFERROR(INDEX(GUTS!AJ72:'GUTS'!BH72,MATCH(6,GUTS!AK72:'GUTS'!BI72,0)),"")</f>
        <v/>
      </c>
      <c r="N71" s="127">
        <f>Audit!X72</f>
        <v>0</v>
      </c>
      <c r="O71" s="127">
        <f>Audit!K72</f>
        <v>1</v>
      </c>
      <c r="P71" s="127">
        <f>Audit!L72</f>
        <v>0</v>
      </c>
    </row>
    <row r="72" spans="1:16">
      <c r="A72" s="127" t="str">
        <f>Audit!A73</f>
        <v>OKC1-XX-00071</v>
      </c>
      <c r="B72" s="127" t="str">
        <f>IFERROR(INDEX(GUTS!AI73:'GUTS'!BH73,MATCH(1,GUTS!AK73:'GUTS'!BI73,0)),"")</f>
        <v xml:space="preserve"> • Access point is not powered</v>
      </c>
      <c r="C72" s="127" t="str">
        <f>IFERROR(INDEX(GUTS!AJ73:'GUTS'!BH73,MATCH(1,GUTS!AK73:'GUTS'!BI73,0)),"")</f>
        <v xml:space="preserve"> • Troubleshoot the access point</v>
      </c>
      <c r="D72" s="127" t="str">
        <f>IFERROR(INDEX(GUTS!AI73:'GUTS'!BH73,MATCH(2,GUTS!AK73:'GUTS'!BI73,0)),"")</f>
        <v/>
      </c>
      <c r="E72" s="127" t="str">
        <f>IFERROR(INDEX(GUTS!AJ73:'GUTS'!BH73,MATCH(2,GUTS!AK73:'GUTS'!BI73,0)),"")</f>
        <v/>
      </c>
      <c r="F72" s="127" t="str">
        <f>IFERROR(INDEX(GUTS!AI73:'GUTS'!BH73,MATCH(3,GUTS!AK73:'GUTS'!BI73,0)),"")</f>
        <v/>
      </c>
      <c r="G72" s="127" t="str">
        <f>IFERROR(INDEX(GUTS!AJ73:'GUTS'!BH73,MATCH(3,GUTS!AK73:'GUTS'!BI73,0)),"")</f>
        <v/>
      </c>
      <c r="H72" s="127" t="str">
        <f>IFERROR(INDEX(GUTS!AI73:'GUTS'!BH73,MATCH(4,GUTS!AK73:'GUTS'!BI73,0)),"")</f>
        <v/>
      </c>
      <c r="I72" s="127" t="str">
        <f>IFERROR(INDEX(GUTS!AJ73:'GUTS'!BH73,MATCH(4,GUTS!AK73:'GUTS'!BI73,0)),"")</f>
        <v/>
      </c>
      <c r="J72" s="127" t="str">
        <f>IFERROR(INDEX(GUTS!AI73:'GUTS'!BH73,MATCH(5,GUTS!AK73:'GUTS'!BI73,0)),"")</f>
        <v/>
      </c>
      <c r="K72" s="127" t="str">
        <f>IFERROR(INDEX(GUTS!AJ73:'GUTS'!BH73,MATCH(5,GUTS!AK73:'GUTS'!BI73,0)),"")</f>
        <v/>
      </c>
      <c r="L72" s="127" t="str">
        <f>IFERROR(INDEX(GUTS!AI73:'GUTS'!BH73,MATCH(6,GUTS!AK73:'GUTS'!BI73,0)),"")</f>
        <v/>
      </c>
      <c r="M72" s="127" t="str">
        <f>IFERROR(INDEX(GUTS!AJ73:'GUTS'!BH73,MATCH(6,GUTS!AK73:'GUTS'!BI73,0)),"")</f>
        <v/>
      </c>
      <c r="N72" s="127">
        <f>Audit!X73</f>
        <v>0</v>
      </c>
      <c r="O72" s="127">
        <f>Audit!K73</f>
        <v>1</v>
      </c>
      <c r="P72" s="127">
        <f>Audit!L73</f>
        <v>0</v>
      </c>
    </row>
    <row r="73" spans="1:16">
      <c r="A73" s="127" t="str">
        <f>Audit!A74</f>
        <v>OKC1-XX-00072</v>
      </c>
      <c r="B73" s="127" t="str">
        <f>IFERROR(INDEX(GUTS!AI74:'GUTS'!BH74,MATCH(1,GUTS!AK74:'GUTS'!BI74,0)),"")</f>
        <v xml:space="preserve"> • Access point is not powered</v>
      </c>
      <c r="C73" s="127" t="str">
        <f>IFERROR(INDEX(GUTS!AJ74:'GUTS'!BH74,MATCH(1,GUTS!AK74:'GUTS'!BI74,0)),"")</f>
        <v xml:space="preserve"> • Troubleshoot the access point</v>
      </c>
      <c r="D73" s="127" t="str">
        <f>IFERROR(INDEX(GUTS!AI74:'GUTS'!BH74,MATCH(2,GUTS!AK74:'GUTS'!BI74,0)),"")</f>
        <v xml:space="preserve"> • Access point installed more than 10 ft away from intended location</v>
      </c>
      <c r="E73" s="127" t="str">
        <f>IFERROR(INDEX(GUTS!AJ74:'GUTS'!BH74,MATCH(2,GUTS!AK74:'GUTS'!BI74,0)),"")</f>
        <v xml:space="preserve"> • Relocate access point Plan North 5 ft </v>
      </c>
      <c r="F73" s="127" t="str">
        <f>IFERROR(INDEX(GUTS!AI74:'GUTS'!BH74,MATCH(3,GUTS!AK74:'GUTS'!BI74,0)),"")</f>
        <v/>
      </c>
      <c r="G73" s="127" t="str">
        <f>IFERROR(INDEX(GUTS!AJ74:'GUTS'!BH74,MATCH(3,GUTS!AK74:'GUTS'!BI74,0)),"")</f>
        <v/>
      </c>
      <c r="H73" s="127" t="str">
        <f>IFERROR(INDEX(GUTS!AI74:'GUTS'!BH74,MATCH(4,GUTS!AK74:'GUTS'!BI74,0)),"")</f>
        <v/>
      </c>
      <c r="I73" s="127" t="str">
        <f>IFERROR(INDEX(GUTS!AJ74:'GUTS'!BH74,MATCH(4,GUTS!AK74:'GUTS'!BI74,0)),"")</f>
        <v/>
      </c>
      <c r="J73" s="127" t="str">
        <f>IFERROR(INDEX(GUTS!AI74:'GUTS'!BH74,MATCH(5,GUTS!AK74:'GUTS'!BI74,0)),"")</f>
        <v/>
      </c>
      <c r="K73" s="127" t="str">
        <f>IFERROR(INDEX(GUTS!AJ74:'GUTS'!BH74,MATCH(5,GUTS!AK74:'GUTS'!BI74,0)),"")</f>
        <v/>
      </c>
      <c r="L73" s="127" t="str">
        <f>IFERROR(INDEX(GUTS!AI74:'GUTS'!BH74,MATCH(6,GUTS!AK74:'GUTS'!BI74,0)),"")</f>
        <v/>
      </c>
      <c r="M73" s="127" t="str">
        <f>IFERROR(INDEX(GUTS!AJ74:'GUTS'!BH74,MATCH(6,GUTS!AK74:'GUTS'!BI74,0)),"")</f>
        <v/>
      </c>
      <c r="N73" s="127">
        <f>Audit!X74</f>
        <v>0</v>
      </c>
      <c r="O73" s="127">
        <f>Audit!K74</f>
        <v>1</v>
      </c>
      <c r="P73" s="127" t="str">
        <f>Audit!L74</f>
        <v>move u 5ft</v>
      </c>
    </row>
    <row r="74" spans="1:16" hidden="1">
      <c r="A74" s="127" t="str">
        <f>Audit!A75</f>
        <v>OKC1-XX-00073</v>
      </c>
      <c r="B74" s="127" t="str">
        <f>IFERROR(INDEX(GUTS!AI75:'GUTS'!BH75,MATCH(1,GUTS!AK75:'GUTS'!BI75,0)),"")</f>
        <v/>
      </c>
      <c r="C74" s="127" t="str">
        <f>IFERROR(INDEX(GUTS!AJ75:'GUTS'!BH75,MATCH(1,GUTS!AK75:'GUTS'!BI75,0)),"")</f>
        <v/>
      </c>
      <c r="D74" s="127" t="str">
        <f>IFERROR(INDEX(GUTS!AI75:'GUTS'!BH75,MATCH(2,GUTS!AK75:'GUTS'!BI75,0)),"")</f>
        <v/>
      </c>
      <c r="E74" s="127" t="str">
        <f>IFERROR(INDEX(GUTS!AJ75:'GUTS'!BH75,MATCH(2,GUTS!AK75:'GUTS'!BI75,0)),"")</f>
        <v/>
      </c>
      <c r="F74" s="127" t="str">
        <f>IFERROR(INDEX(GUTS!AI75:'GUTS'!BH75,MATCH(3,GUTS!AK75:'GUTS'!BI75,0)),"")</f>
        <v/>
      </c>
      <c r="G74" s="127" t="str">
        <f>IFERROR(INDEX(GUTS!AJ75:'GUTS'!BH75,MATCH(3,GUTS!AK75:'GUTS'!BI75,0)),"")</f>
        <v/>
      </c>
      <c r="H74" s="127" t="str">
        <f>IFERROR(INDEX(GUTS!AI75:'GUTS'!BH75,MATCH(4,GUTS!AK75:'GUTS'!BI75,0)),"")</f>
        <v/>
      </c>
      <c r="I74" s="127" t="str">
        <f>IFERROR(INDEX(GUTS!AJ75:'GUTS'!BH75,MATCH(4,GUTS!AK75:'GUTS'!BI75,0)),"")</f>
        <v/>
      </c>
      <c r="J74" s="127" t="str">
        <f>IFERROR(INDEX(GUTS!AI75:'GUTS'!BH75,MATCH(5,GUTS!AK75:'GUTS'!BI75,0)),"")</f>
        <v/>
      </c>
      <c r="K74" s="127" t="str">
        <f>IFERROR(INDEX(GUTS!AJ75:'GUTS'!BH75,MATCH(5,GUTS!AK75:'GUTS'!BI75,0)),"")</f>
        <v/>
      </c>
      <c r="L74" s="127" t="str">
        <f>IFERROR(INDEX(GUTS!AI75:'GUTS'!BH75,MATCH(6,GUTS!AK75:'GUTS'!BI75,0)),"")</f>
        <v/>
      </c>
      <c r="M74" s="127" t="str">
        <f>IFERROR(INDEX(GUTS!AJ75:'GUTS'!BH75,MATCH(6,GUTS!AK75:'GUTS'!BI75,0)),"")</f>
        <v/>
      </c>
      <c r="N74" s="127">
        <f>Audit!X75</f>
        <v>0</v>
      </c>
      <c r="O74" s="127">
        <f>Audit!K75</f>
        <v>1</v>
      </c>
      <c r="P74" s="127">
        <f>Audit!L75</f>
        <v>0</v>
      </c>
    </row>
    <row r="75" spans="1:16" hidden="1">
      <c r="A75" s="127" t="str">
        <f>Audit!A76</f>
        <v>OKC1-XX-00074</v>
      </c>
      <c r="B75" s="127" t="str">
        <f>IFERROR(INDEX(GUTS!AI76:'GUTS'!BH76,MATCH(1,GUTS!AK76:'GUTS'!BI76,0)),"")</f>
        <v/>
      </c>
      <c r="C75" s="127" t="str">
        <f>IFERROR(INDEX(GUTS!AJ76:'GUTS'!BH76,MATCH(1,GUTS!AK76:'GUTS'!BI76,0)),"")</f>
        <v/>
      </c>
      <c r="D75" s="127" t="str">
        <f>IFERROR(INDEX(GUTS!AI76:'GUTS'!BH76,MATCH(2,GUTS!AK76:'GUTS'!BI76,0)),"")</f>
        <v/>
      </c>
      <c r="E75" s="127" t="str">
        <f>IFERROR(INDEX(GUTS!AJ76:'GUTS'!BH76,MATCH(2,GUTS!AK76:'GUTS'!BI76,0)),"")</f>
        <v/>
      </c>
      <c r="F75" s="127" t="str">
        <f>IFERROR(INDEX(GUTS!AI76:'GUTS'!BH76,MATCH(3,GUTS!AK76:'GUTS'!BI76,0)),"")</f>
        <v/>
      </c>
      <c r="G75" s="127" t="str">
        <f>IFERROR(INDEX(GUTS!AJ76:'GUTS'!BH76,MATCH(3,GUTS!AK76:'GUTS'!BI76,0)),"")</f>
        <v/>
      </c>
      <c r="H75" s="127" t="str">
        <f>IFERROR(INDEX(GUTS!AI76:'GUTS'!BH76,MATCH(4,GUTS!AK76:'GUTS'!BI76,0)),"")</f>
        <v/>
      </c>
      <c r="I75" s="127" t="str">
        <f>IFERROR(INDEX(GUTS!AJ76:'GUTS'!BH76,MATCH(4,GUTS!AK76:'GUTS'!BI76,0)),"")</f>
        <v/>
      </c>
      <c r="J75" s="127" t="str">
        <f>IFERROR(INDEX(GUTS!AI76:'GUTS'!BH76,MATCH(5,GUTS!AK76:'GUTS'!BI76,0)),"")</f>
        <v/>
      </c>
      <c r="K75" s="127" t="str">
        <f>IFERROR(INDEX(GUTS!AJ76:'GUTS'!BH76,MATCH(5,GUTS!AK76:'GUTS'!BI76,0)),"")</f>
        <v/>
      </c>
      <c r="L75" s="127" t="str">
        <f>IFERROR(INDEX(GUTS!AI76:'GUTS'!BH76,MATCH(6,GUTS!AK76:'GUTS'!BI76,0)),"")</f>
        <v/>
      </c>
      <c r="M75" s="127" t="str">
        <f>IFERROR(INDEX(GUTS!AJ76:'GUTS'!BH76,MATCH(6,GUTS!AK76:'GUTS'!BI76,0)),"")</f>
        <v/>
      </c>
      <c r="N75" s="127">
        <f>Audit!X76</f>
        <v>0</v>
      </c>
      <c r="O75" s="127">
        <f>Audit!K76</f>
        <v>1</v>
      </c>
      <c r="P75" s="127">
        <f>Audit!L76</f>
        <v>0</v>
      </c>
    </row>
    <row r="76" spans="1:16" hidden="1">
      <c r="A76" s="127" t="str">
        <f>Audit!A77</f>
        <v>OKC1-XX-00075</v>
      </c>
      <c r="B76" s="127" t="str">
        <f>IFERROR(INDEX(GUTS!AI77:'GUTS'!BH77,MATCH(1,GUTS!AK77:'GUTS'!BI77,0)),"")</f>
        <v/>
      </c>
      <c r="C76" s="127" t="str">
        <f>IFERROR(INDEX(GUTS!AJ77:'GUTS'!BH77,MATCH(1,GUTS!AK77:'GUTS'!BI77,0)),"")</f>
        <v/>
      </c>
      <c r="D76" s="127" t="str">
        <f>IFERROR(INDEX(GUTS!AI77:'GUTS'!BH77,MATCH(2,GUTS!AK77:'GUTS'!BI77,0)),"")</f>
        <v/>
      </c>
      <c r="E76" s="127" t="str">
        <f>IFERROR(INDEX(GUTS!AJ77:'GUTS'!BH77,MATCH(2,GUTS!AK77:'GUTS'!BI77,0)),"")</f>
        <v/>
      </c>
      <c r="F76" s="127" t="str">
        <f>IFERROR(INDEX(GUTS!AI77:'GUTS'!BH77,MATCH(3,GUTS!AK77:'GUTS'!BI77,0)),"")</f>
        <v/>
      </c>
      <c r="G76" s="127" t="str">
        <f>IFERROR(INDEX(GUTS!AJ77:'GUTS'!BH77,MATCH(3,GUTS!AK77:'GUTS'!BI77,0)),"")</f>
        <v/>
      </c>
      <c r="H76" s="127" t="str">
        <f>IFERROR(INDEX(GUTS!AI77:'GUTS'!BH77,MATCH(4,GUTS!AK77:'GUTS'!BI77,0)),"")</f>
        <v/>
      </c>
      <c r="I76" s="127" t="str">
        <f>IFERROR(INDEX(GUTS!AJ77:'GUTS'!BH77,MATCH(4,GUTS!AK77:'GUTS'!BI77,0)),"")</f>
        <v/>
      </c>
      <c r="J76" s="127" t="str">
        <f>IFERROR(INDEX(GUTS!AI77:'GUTS'!BH77,MATCH(5,GUTS!AK77:'GUTS'!BI77,0)),"")</f>
        <v/>
      </c>
      <c r="K76" s="127" t="str">
        <f>IFERROR(INDEX(GUTS!AJ77:'GUTS'!BH77,MATCH(5,GUTS!AK77:'GUTS'!BI77,0)),"")</f>
        <v/>
      </c>
      <c r="L76" s="127" t="str">
        <f>IFERROR(INDEX(GUTS!AI77:'GUTS'!BH77,MATCH(6,GUTS!AK77:'GUTS'!BI77,0)),"")</f>
        <v/>
      </c>
      <c r="M76" s="127" t="str">
        <f>IFERROR(INDEX(GUTS!AJ77:'GUTS'!BH77,MATCH(6,GUTS!AK77:'GUTS'!BI77,0)),"")</f>
        <v/>
      </c>
      <c r="N76" s="127">
        <f>Audit!X77</f>
        <v>0</v>
      </c>
      <c r="O76" s="127">
        <f>Audit!K77</f>
        <v>1</v>
      </c>
      <c r="P76" s="127">
        <f>Audit!L77</f>
        <v>0</v>
      </c>
    </row>
    <row r="77" spans="1:16" hidden="1">
      <c r="A77" s="127" t="str">
        <f>Audit!A78</f>
        <v>OKC1-XX-00076</v>
      </c>
      <c r="B77" s="127" t="str">
        <f>IFERROR(INDEX(GUTS!AI78:'GUTS'!BH78,MATCH(1,GUTS!AK78:'GUTS'!BI78,0)),"")</f>
        <v/>
      </c>
      <c r="C77" s="127" t="str">
        <f>IFERROR(INDEX(GUTS!AJ78:'GUTS'!BH78,MATCH(1,GUTS!AK78:'GUTS'!BI78,0)),"")</f>
        <v/>
      </c>
      <c r="D77" s="127" t="str">
        <f>IFERROR(INDEX(GUTS!AI78:'GUTS'!BH78,MATCH(2,GUTS!AK78:'GUTS'!BI78,0)),"")</f>
        <v/>
      </c>
      <c r="E77" s="127" t="str">
        <f>IFERROR(INDEX(GUTS!AJ78:'GUTS'!BH78,MATCH(2,GUTS!AK78:'GUTS'!BI78,0)),"")</f>
        <v/>
      </c>
      <c r="F77" s="127" t="str">
        <f>IFERROR(INDEX(GUTS!AI78:'GUTS'!BH78,MATCH(3,GUTS!AK78:'GUTS'!BI78,0)),"")</f>
        <v/>
      </c>
      <c r="G77" s="127" t="str">
        <f>IFERROR(INDEX(GUTS!AJ78:'GUTS'!BH78,MATCH(3,GUTS!AK78:'GUTS'!BI78,0)),"")</f>
        <v/>
      </c>
      <c r="H77" s="127" t="str">
        <f>IFERROR(INDEX(GUTS!AI78:'GUTS'!BH78,MATCH(4,GUTS!AK78:'GUTS'!BI78,0)),"")</f>
        <v/>
      </c>
      <c r="I77" s="127" t="str">
        <f>IFERROR(INDEX(GUTS!AJ78:'GUTS'!BH78,MATCH(4,GUTS!AK78:'GUTS'!BI78,0)),"")</f>
        <v/>
      </c>
      <c r="J77" s="127" t="str">
        <f>IFERROR(INDEX(GUTS!AI78:'GUTS'!BH78,MATCH(5,GUTS!AK78:'GUTS'!BI78,0)),"")</f>
        <v/>
      </c>
      <c r="K77" s="127" t="str">
        <f>IFERROR(INDEX(GUTS!AJ78:'GUTS'!BH78,MATCH(5,GUTS!AK78:'GUTS'!BI78,0)),"")</f>
        <v/>
      </c>
      <c r="L77" s="127" t="str">
        <f>IFERROR(INDEX(GUTS!AI78:'GUTS'!BH78,MATCH(6,GUTS!AK78:'GUTS'!BI78,0)),"")</f>
        <v/>
      </c>
      <c r="M77" s="127" t="str">
        <f>IFERROR(INDEX(GUTS!AJ78:'GUTS'!BH78,MATCH(6,GUTS!AK78:'GUTS'!BI78,0)),"")</f>
        <v/>
      </c>
      <c r="N77" s="127">
        <f>Audit!X78</f>
        <v>0</v>
      </c>
      <c r="O77" s="127">
        <f>Audit!K78</f>
        <v>1</v>
      </c>
      <c r="P77" s="127">
        <f>Audit!L78</f>
        <v>0</v>
      </c>
    </row>
    <row r="78" spans="1:16" hidden="1">
      <c r="A78" s="127" t="str">
        <f>Audit!A79</f>
        <v>OKC1-XX-00077</v>
      </c>
      <c r="B78" s="127" t="str">
        <f>IFERROR(INDEX(GUTS!AI79:'GUTS'!BH79,MATCH(1,GUTS!AK79:'GUTS'!BI79,0)),"")</f>
        <v xml:space="preserve"> • Access point is not powered</v>
      </c>
      <c r="C78" s="127" t="str">
        <f>IFERROR(INDEX(GUTS!AJ79:'GUTS'!BH79,MATCH(1,GUTS!AK79:'GUTS'!BI79,0)),"")</f>
        <v xml:space="preserve"> • Troubleshoot the access point</v>
      </c>
      <c r="D78" s="127" t="str">
        <f>IFERROR(INDEX(GUTS!AI79:'GUTS'!BH79,MATCH(2,GUTS!AK79:'GUTS'!BI79,0)),"")</f>
        <v/>
      </c>
      <c r="E78" s="127" t="str">
        <f>IFERROR(INDEX(GUTS!AJ79:'GUTS'!BH79,MATCH(2,GUTS!AK79:'GUTS'!BI79,0)),"")</f>
        <v/>
      </c>
      <c r="F78" s="127" t="str">
        <f>IFERROR(INDEX(GUTS!AI79:'GUTS'!BH79,MATCH(3,GUTS!AK79:'GUTS'!BI79,0)),"")</f>
        <v/>
      </c>
      <c r="G78" s="127" t="str">
        <f>IFERROR(INDEX(GUTS!AJ79:'GUTS'!BH79,MATCH(3,GUTS!AK79:'GUTS'!BI79,0)),"")</f>
        <v/>
      </c>
      <c r="H78" s="127" t="str">
        <f>IFERROR(INDEX(GUTS!AI79:'GUTS'!BH79,MATCH(4,GUTS!AK79:'GUTS'!BI79,0)),"")</f>
        <v/>
      </c>
      <c r="I78" s="127" t="str">
        <f>IFERROR(INDEX(GUTS!AJ79:'GUTS'!BH79,MATCH(4,GUTS!AK79:'GUTS'!BI79,0)),"")</f>
        <v/>
      </c>
      <c r="J78" s="127" t="str">
        <f>IFERROR(INDEX(GUTS!AI79:'GUTS'!BH79,MATCH(5,GUTS!AK79:'GUTS'!BI79,0)),"")</f>
        <v/>
      </c>
      <c r="K78" s="127" t="str">
        <f>IFERROR(INDEX(GUTS!AJ79:'GUTS'!BH79,MATCH(5,GUTS!AK79:'GUTS'!BI79,0)),"")</f>
        <v/>
      </c>
      <c r="L78" s="127" t="str">
        <f>IFERROR(INDEX(GUTS!AI79:'GUTS'!BH79,MATCH(6,GUTS!AK79:'GUTS'!BI79,0)),"")</f>
        <v/>
      </c>
      <c r="M78" s="127" t="str">
        <f>IFERROR(INDEX(GUTS!AJ79:'GUTS'!BH79,MATCH(6,GUTS!AK79:'GUTS'!BI79,0)),"")</f>
        <v/>
      </c>
      <c r="N78" s="127">
        <f>Audit!X79</f>
        <v>0</v>
      </c>
      <c r="O78" s="127">
        <f>Audit!K79</f>
        <v>1</v>
      </c>
      <c r="P78" s="127">
        <f>Audit!L79</f>
        <v>0</v>
      </c>
    </row>
    <row r="79" spans="1:16" hidden="1">
      <c r="A79" s="127" t="str">
        <f>Audit!A80</f>
        <v>OKC1-XX-00078</v>
      </c>
      <c r="B79" s="127" t="str">
        <f>IFERROR(INDEX(GUTS!AI80:'GUTS'!BH80,MATCH(1,GUTS!AK80:'GUTS'!BI80,0)),"")</f>
        <v/>
      </c>
      <c r="C79" s="127" t="str">
        <f>IFERROR(INDEX(GUTS!AJ80:'GUTS'!BH80,MATCH(1,GUTS!AK80:'GUTS'!BI80,0)),"")</f>
        <v/>
      </c>
      <c r="D79" s="127" t="str">
        <f>IFERROR(INDEX(GUTS!AI80:'GUTS'!BH80,MATCH(2,GUTS!AK80:'GUTS'!BI80,0)),"")</f>
        <v/>
      </c>
      <c r="E79" s="127" t="str">
        <f>IFERROR(INDEX(GUTS!AJ80:'GUTS'!BH80,MATCH(2,GUTS!AK80:'GUTS'!BI80,0)),"")</f>
        <v/>
      </c>
      <c r="F79" s="127" t="str">
        <f>IFERROR(INDEX(GUTS!AI80:'GUTS'!BH80,MATCH(3,GUTS!AK80:'GUTS'!BI80,0)),"")</f>
        <v/>
      </c>
      <c r="G79" s="127" t="str">
        <f>IFERROR(INDEX(GUTS!AJ80:'GUTS'!BH80,MATCH(3,GUTS!AK80:'GUTS'!BI80,0)),"")</f>
        <v/>
      </c>
      <c r="H79" s="127" t="str">
        <f>IFERROR(INDEX(GUTS!AI80:'GUTS'!BH80,MATCH(4,GUTS!AK80:'GUTS'!BI80,0)),"")</f>
        <v/>
      </c>
      <c r="I79" s="127" t="str">
        <f>IFERROR(INDEX(GUTS!AJ80:'GUTS'!BH80,MATCH(4,GUTS!AK80:'GUTS'!BI80,0)),"")</f>
        <v/>
      </c>
      <c r="J79" s="127" t="str">
        <f>IFERROR(INDEX(GUTS!AI80:'GUTS'!BH80,MATCH(5,GUTS!AK80:'GUTS'!BI80,0)),"")</f>
        <v/>
      </c>
      <c r="K79" s="127" t="str">
        <f>IFERROR(INDEX(GUTS!AJ80:'GUTS'!BH80,MATCH(5,GUTS!AK80:'GUTS'!BI80,0)),"")</f>
        <v/>
      </c>
      <c r="L79" s="127" t="str">
        <f>IFERROR(INDEX(GUTS!AI80:'GUTS'!BH80,MATCH(6,GUTS!AK80:'GUTS'!BI80,0)),"")</f>
        <v/>
      </c>
      <c r="M79" s="127" t="str">
        <f>IFERROR(INDEX(GUTS!AJ80:'GUTS'!BH80,MATCH(6,GUTS!AK80:'GUTS'!BI80,0)),"")</f>
        <v/>
      </c>
      <c r="N79" s="127">
        <f>Audit!X80</f>
        <v>0</v>
      </c>
      <c r="O79" s="127">
        <f>Audit!K80</f>
        <v>1</v>
      </c>
      <c r="P79" s="127">
        <f>Audit!L80</f>
        <v>0</v>
      </c>
    </row>
    <row r="80" spans="1:16">
      <c r="A80" s="127" t="str">
        <f>Audit!A81</f>
        <v>OKC1-XX-00079</v>
      </c>
      <c r="B80" s="127" t="str">
        <f>IFERROR(INDEX(GUTS!AI81:'GUTS'!BH81,MATCH(1,GUTS!AK81:'GUTS'!BI81,0)),"")</f>
        <v xml:space="preserve"> • Access point within 3 ft of light</v>
      </c>
      <c r="C80" s="127" t="str">
        <f>IFERROR(INDEX(GUTS!AJ81:'GUTS'!BH81,MATCH(1,GUTS!AK81:'GUTS'!BI81,0)),"")</f>
        <v xml:space="preserve"> • Relocate access point a minimum of 3 ft away from light</v>
      </c>
      <c r="D80" s="127" t="str">
        <f>IFERROR(INDEX(GUTS!AI81:'GUTS'!BH81,MATCH(2,GUTS!AK81:'GUTS'!BI81,0)),"")</f>
        <v/>
      </c>
      <c r="E80" s="127" t="str">
        <f>IFERROR(INDEX(GUTS!AJ81:'GUTS'!BH81,MATCH(2,GUTS!AK81:'GUTS'!BI81,0)),"")</f>
        <v/>
      </c>
      <c r="F80" s="127" t="str">
        <f>IFERROR(INDEX(GUTS!AI81:'GUTS'!BH81,MATCH(3,GUTS!AK81:'GUTS'!BI81,0)),"")</f>
        <v/>
      </c>
      <c r="G80" s="127" t="str">
        <f>IFERROR(INDEX(GUTS!AJ81:'GUTS'!BH81,MATCH(3,GUTS!AK81:'GUTS'!BI81,0)),"")</f>
        <v/>
      </c>
      <c r="H80" s="127" t="str">
        <f>IFERROR(INDEX(GUTS!AI81:'GUTS'!BH81,MATCH(4,GUTS!AK81:'GUTS'!BI81,0)),"")</f>
        <v/>
      </c>
      <c r="I80" s="127" t="str">
        <f>IFERROR(INDEX(GUTS!AJ81:'GUTS'!BH81,MATCH(4,GUTS!AK81:'GUTS'!BI81,0)),"")</f>
        <v/>
      </c>
      <c r="J80" s="127" t="str">
        <f>IFERROR(INDEX(GUTS!AI81:'GUTS'!BH81,MATCH(5,GUTS!AK81:'GUTS'!BI81,0)),"")</f>
        <v/>
      </c>
      <c r="K80" s="127" t="str">
        <f>IFERROR(INDEX(GUTS!AJ81:'GUTS'!BH81,MATCH(5,GUTS!AK81:'GUTS'!BI81,0)),"")</f>
        <v/>
      </c>
      <c r="L80" s="127" t="str">
        <f>IFERROR(INDEX(GUTS!AI81:'GUTS'!BH81,MATCH(6,GUTS!AK81:'GUTS'!BI81,0)),"")</f>
        <v/>
      </c>
      <c r="M80" s="127" t="str">
        <f>IFERROR(INDEX(GUTS!AJ81:'GUTS'!BH81,MATCH(6,GUTS!AK81:'GUTS'!BI81,0)),"")</f>
        <v/>
      </c>
      <c r="N80" s="127">
        <f>Audit!X81</f>
        <v>0</v>
      </c>
      <c r="O80" s="127">
        <f>Audit!K81</f>
        <v>1</v>
      </c>
      <c r="P80" s="127">
        <f>Audit!L81</f>
        <v>0</v>
      </c>
    </row>
    <row r="81" spans="1:16" hidden="1">
      <c r="A81" s="127" t="str">
        <f>Audit!A82</f>
        <v>OKC1-XX-00080</v>
      </c>
      <c r="B81" s="127" t="str">
        <f>IFERROR(INDEX(GUTS!AI82:'GUTS'!BH82,MATCH(1,GUTS!AK82:'GUTS'!BI82,0)),"")</f>
        <v/>
      </c>
      <c r="C81" s="127" t="str">
        <f>IFERROR(INDEX(GUTS!AJ82:'GUTS'!BH82,MATCH(1,GUTS!AK82:'GUTS'!BI82,0)),"")</f>
        <v/>
      </c>
      <c r="D81" s="127" t="str">
        <f>IFERROR(INDEX(GUTS!AI82:'GUTS'!BH82,MATCH(2,GUTS!AK82:'GUTS'!BI82,0)),"")</f>
        <v/>
      </c>
      <c r="E81" s="127" t="str">
        <f>IFERROR(INDEX(GUTS!AJ82:'GUTS'!BH82,MATCH(2,GUTS!AK82:'GUTS'!BI82,0)),"")</f>
        <v/>
      </c>
      <c r="F81" s="127" t="str">
        <f>IFERROR(INDEX(GUTS!AI82:'GUTS'!BH82,MATCH(3,GUTS!AK82:'GUTS'!BI82,0)),"")</f>
        <v/>
      </c>
      <c r="G81" s="127" t="str">
        <f>IFERROR(INDEX(GUTS!AJ82:'GUTS'!BH82,MATCH(3,GUTS!AK82:'GUTS'!BI82,0)),"")</f>
        <v/>
      </c>
      <c r="H81" s="127" t="str">
        <f>IFERROR(INDEX(GUTS!AI82:'GUTS'!BH82,MATCH(4,GUTS!AK82:'GUTS'!BI82,0)),"")</f>
        <v/>
      </c>
      <c r="I81" s="127" t="str">
        <f>IFERROR(INDEX(GUTS!AJ82:'GUTS'!BH82,MATCH(4,GUTS!AK82:'GUTS'!BI82,0)),"")</f>
        <v/>
      </c>
      <c r="J81" s="127" t="str">
        <f>IFERROR(INDEX(GUTS!AI82:'GUTS'!BH82,MATCH(5,GUTS!AK82:'GUTS'!BI82,0)),"")</f>
        <v/>
      </c>
      <c r="K81" s="127" t="str">
        <f>IFERROR(INDEX(GUTS!AJ82:'GUTS'!BH82,MATCH(5,GUTS!AK82:'GUTS'!BI82,0)),"")</f>
        <v/>
      </c>
      <c r="L81" s="127" t="str">
        <f>IFERROR(INDEX(GUTS!AI82:'GUTS'!BH82,MATCH(6,GUTS!AK82:'GUTS'!BI82,0)),"")</f>
        <v/>
      </c>
      <c r="M81" s="127" t="str">
        <f>IFERROR(INDEX(GUTS!AJ82:'GUTS'!BH82,MATCH(6,GUTS!AK82:'GUTS'!BI82,0)),"")</f>
        <v/>
      </c>
      <c r="N81" s="127">
        <f>Audit!X82</f>
        <v>0</v>
      </c>
      <c r="O81" s="127">
        <f>Audit!K82</f>
        <v>1</v>
      </c>
      <c r="P81" s="127">
        <f>Audit!L82</f>
        <v>0</v>
      </c>
    </row>
    <row r="82" spans="1:16" hidden="1">
      <c r="A82" s="127" t="str">
        <f>Audit!A83</f>
        <v>OKC1-XX-00081</v>
      </c>
      <c r="B82" s="127" t="str">
        <f>IFERROR(INDEX(GUTS!AI83:'GUTS'!BH83,MATCH(1,GUTS!AK83:'GUTS'!BI83,0)),"")</f>
        <v/>
      </c>
      <c r="C82" s="127" t="str">
        <f>IFERROR(INDEX(GUTS!AJ83:'GUTS'!BH83,MATCH(1,GUTS!AK83:'GUTS'!BI83,0)),"")</f>
        <v/>
      </c>
      <c r="D82" s="127" t="str">
        <f>IFERROR(INDEX(GUTS!AI83:'GUTS'!BH83,MATCH(2,GUTS!AK83:'GUTS'!BI83,0)),"")</f>
        <v/>
      </c>
      <c r="E82" s="127" t="str">
        <f>IFERROR(INDEX(GUTS!AJ83:'GUTS'!BH83,MATCH(2,GUTS!AK83:'GUTS'!BI83,0)),"")</f>
        <v/>
      </c>
      <c r="F82" s="127" t="str">
        <f>IFERROR(INDEX(GUTS!AI83:'GUTS'!BH83,MATCH(3,GUTS!AK83:'GUTS'!BI83,0)),"")</f>
        <v/>
      </c>
      <c r="G82" s="127" t="str">
        <f>IFERROR(INDEX(GUTS!AJ83:'GUTS'!BH83,MATCH(3,GUTS!AK83:'GUTS'!BI83,0)),"")</f>
        <v/>
      </c>
      <c r="H82" s="127" t="str">
        <f>IFERROR(INDEX(GUTS!AI83:'GUTS'!BH83,MATCH(4,GUTS!AK83:'GUTS'!BI83,0)),"")</f>
        <v/>
      </c>
      <c r="I82" s="127" t="str">
        <f>IFERROR(INDEX(GUTS!AJ83:'GUTS'!BH83,MATCH(4,GUTS!AK83:'GUTS'!BI83,0)),"")</f>
        <v/>
      </c>
      <c r="J82" s="127" t="str">
        <f>IFERROR(INDEX(GUTS!AI83:'GUTS'!BH83,MATCH(5,GUTS!AK83:'GUTS'!BI83,0)),"")</f>
        <v/>
      </c>
      <c r="K82" s="127" t="str">
        <f>IFERROR(INDEX(GUTS!AJ83:'GUTS'!BH83,MATCH(5,GUTS!AK83:'GUTS'!BI83,0)),"")</f>
        <v/>
      </c>
      <c r="L82" s="127" t="str">
        <f>IFERROR(INDEX(GUTS!AI83:'GUTS'!BH83,MATCH(6,GUTS!AK83:'GUTS'!BI83,0)),"")</f>
        <v/>
      </c>
      <c r="M82" s="127" t="str">
        <f>IFERROR(INDEX(GUTS!AJ83:'GUTS'!BH83,MATCH(6,GUTS!AK83:'GUTS'!BI83,0)),"")</f>
        <v/>
      </c>
      <c r="N82" s="127">
        <f>Audit!X83</f>
        <v>0</v>
      </c>
      <c r="O82" s="127">
        <f>Audit!K83</f>
        <v>1</v>
      </c>
      <c r="P82" s="127">
        <f>Audit!L83</f>
        <v>0</v>
      </c>
    </row>
    <row r="83" spans="1:16">
      <c r="A83" s="127" t="str">
        <f>Audit!A84</f>
        <v>OKC1-XX-00082</v>
      </c>
      <c r="B83" s="127" t="str">
        <f>IFERROR(INDEX(GUTS!AI84:'GUTS'!BH84,MATCH(1,GUTS!AK84:'GUTS'!BI84,0)),"")</f>
        <v xml:space="preserve"> • Access point is not the lowest object within 15 ft</v>
      </c>
      <c r="C83" s="127" t="str">
        <f>IFERROR(INDEX(GUTS!AJ84:'GUTS'!BH84,MATCH(1,GUTS!AK84:'GUTS'!BI84,0)),"")</f>
        <v xml:space="preserve"> • Lower access point backplate so that is level with the bottom of the lowest obstruction</v>
      </c>
      <c r="D83" s="127" t="str">
        <f>IFERROR(INDEX(GUTS!AI84:'GUTS'!BH84,MATCH(2,GUTS!AK84:'GUTS'!BI84,0)),"")</f>
        <v/>
      </c>
      <c r="E83" s="127" t="str">
        <f>IFERROR(INDEX(GUTS!AJ84:'GUTS'!BH84,MATCH(2,GUTS!AK84:'GUTS'!BI84,0)),"")</f>
        <v/>
      </c>
      <c r="F83" s="127" t="str">
        <f>IFERROR(INDEX(GUTS!AI84:'GUTS'!BH84,MATCH(3,GUTS!AK84:'GUTS'!BI84,0)),"")</f>
        <v/>
      </c>
      <c r="G83" s="127" t="str">
        <f>IFERROR(INDEX(GUTS!AJ84:'GUTS'!BH84,MATCH(3,GUTS!AK84:'GUTS'!BI84,0)),"")</f>
        <v/>
      </c>
      <c r="H83" s="127" t="str">
        <f>IFERROR(INDEX(GUTS!AI84:'GUTS'!BH84,MATCH(4,GUTS!AK84:'GUTS'!BI84,0)),"")</f>
        <v/>
      </c>
      <c r="I83" s="127" t="str">
        <f>IFERROR(INDEX(GUTS!AJ84:'GUTS'!BH84,MATCH(4,GUTS!AK84:'GUTS'!BI84,0)),"")</f>
        <v/>
      </c>
      <c r="J83" s="127" t="str">
        <f>IFERROR(INDEX(GUTS!AI84:'GUTS'!BH84,MATCH(5,GUTS!AK84:'GUTS'!BI84,0)),"")</f>
        <v/>
      </c>
      <c r="K83" s="127" t="str">
        <f>IFERROR(INDEX(GUTS!AJ84:'GUTS'!BH84,MATCH(5,GUTS!AK84:'GUTS'!BI84,0)),"")</f>
        <v/>
      </c>
      <c r="L83" s="127" t="str">
        <f>IFERROR(INDEX(GUTS!AI84:'GUTS'!BH84,MATCH(6,GUTS!AK84:'GUTS'!BI84,0)),"")</f>
        <v/>
      </c>
      <c r="M83" s="127" t="str">
        <f>IFERROR(INDEX(GUTS!AJ84:'GUTS'!BH84,MATCH(6,GUTS!AK84:'GUTS'!BI84,0)),"")</f>
        <v/>
      </c>
      <c r="N83" s="127">
        <f>Audit!X84</f>
        <v>0</v>
      </c>
      <c r="O83" s="127">
        <f>Audit!K84</f>
        <v>1</v>
      </c>
      <c r="P83" s="127" t="str">
        <f>Audit!L84</f>
        <v>HVAC obs 2in below bp, AP needs to lower by 3-4 in</v>
      </c>
    </row>
    <row r="84" spans="1:16">
      <c r="A84" s="127" t="str">
        <f>Audit!A85</f>
        <v>OKC1-XX-00083</v>
      </c>
      <c r="B84" s="127" t="str">
        <f>IFERROR(INDEX(GUTS!AI85:'GUTS'!BH85,MATCH(1,GUTS!AK85:'GUTS'!BI85,0)),"")</f>
        <v xml:space="preserve"> • Access point is not powered</v>
      </c>
      <c r="C84" s="127" t="str">
        <f>IFERROR(INDEX(GUTS!AJ85:'GUTS'!BH85,MATCH(1,GUTS!AK85:'GUTS'!BI85,0)),"")</f>
        <v xml:space="preserve"> • Troubleshoot the access point</v>
      </c>
      <c r="D84" s="127" t="str">
        <f>IFERROR(INDEX(GUTS!AI85:'GUTS'!BH85,MATCH(2,GUTS!AK85:'GUTS'!BI85,0)),"")</f>
        <v xml:space="preserve"> • Access point within 3 ft of light</v>
      </c>
      <c r="E84" s="127" t="str">
        <f>IFERROR(INDEX(GUTS!AJ85:'GUTS'!BH85,MATCH(2,GUTS!AK85:'GUTS'!BI85,0)),"")</f>
        <v xml:space="preserve"> • Relocate access point a minimum of 3 ft away from light</v>
      </c>
      <c r="F84" s="127" t="str">
        <f>IFERROR(INDEX(GUTS!AI85:'GUTS'!BH85,MATCH(3,GUTS!AK85:'GUTS'!BI85,0)),"")</f>
        <v/>
      </c>
      <c r="G84" s="127" t="str">
        <f>IFERROR(INDEX(GUTS!AJ85:'GUTS'!BH85,MATCH(3,GUTS!AK85:'GUTS'!BI85,0)),"")</f>
        <v/>
      </c>
      <c r="H84" s="127" t="str">
        <f>IFERROR(INDEX(GUTS!AI85:'GUTS'!BH85,MATCH(4,GUTS!AK85:'GUTS'!BI85,0)),"")</f>
        <v/>
      </c>
      <c r="I84" s="127" t="str">
        <f>IFERROR(INDEX(GUTS!AJ85:'GUTS'!BH85,MATCH(4,GUTS!AK85:'GUTS'!BI85,0)),"")</f>
        <v/>
      </c>
      <c r="J84" s="127" t="str">
        <f>IFERROR(INDEX(GUTS!AI85:'GUTS'!BH85,MATCH(5,GUTS!AK85:'GUTS'!BI85,0)),"")</f>
        <v/>
      </c>
      <c r="K84" s="127" t="str">
        <f>IFERROR(INDEX(GUTS!AJ85:'GUTS'!BH85,MATCH(5,GUTS!AK85:'GUTS'!BI85,0)),"")</f>
        <v/>
      </c>
      <c r="L84" s="127" t="str">
        <f>IFERROR(INDEX(GUTS!AI85:'GUTS'!BH85,MATCH(6,GUTS!AK85:'GUTS'!BI85,0)),"")</f>
        <v/>
      </c>
      <c r="M84" s="127" t="str">
        <f>IFERROR(INDEX(GUTS!AJ85:'GUTS'!BH85,MATCH(6,GUTS!AK85:'GUTS'!BI85,0)),"")</f>
        <v/>
      </c>
      <c r="N84" s="127">
        <f>Audit!X85</f>
        <v>0</v>
      </c>
      <c r="O84" s="127">
        <f>Audit!K85</f>
        <v>1</v>
      </c>
      <c r="P84" s="127" t="str">
        <f>Audit!L85</f>
        <v>move r 4ft</v>
      </c>
    </row>
    <row r="85" spans="1:16">
      <c r="A85" s="127" t="str">
        <f>Audit!A86</f>
        <v>OKC1-XX-00084</v>
      </c>
      <c r="B85" s="127" t="str">
        <f>IFERROR(INDEX(GUTS!AI86:'GUTS'!BH86,MATCH(1,GUTS!AK86:'GUTS'!BI86,0)),"")</f>
        <v xml:space="preserve"> • Access point is not powered</v>
      </c>
      <c r="C85" s="127" t="str">
        <f>IFERROR(INDEX(GUTS!AJ86:'GUTS'!BH86,MATCH(1,GUTS!AK86:'GUTS'!BI86,0)),"")</f>
        <v xml:space="preserve"> • Troubleshoot the access point</v>
      </c>
      <c r="D85" s="127" t="str">
        <f>IFERROR(INDEX(GUTS!AI86:'GUTS'!BH86,MATCH(2,GUTS!AK86:'GUTS'!BI86,0)),"")</f>
        <v/>
      </c>
      <c r="E85" s="127" t="str">
        <f>IFERROR(INDEX(GUTS!AJ86:'GUTS'!BH86,MATCH(2,GUTS!AK86:'GUTS'!BI86,0)),"")</f>
        <v/>
      </c>
      <c r="F85" s="127" t="str">
        <f>IFERROR(INDEX(GUTS!AI86:'GUTS'!BH86,MATCH(3,GUTS!AK86:'GUTS'!BI86,0)),"")</f>
        <v/>
      </c>
      <c r="G85" s="127" t="str">
        <f>IFERROR(INDEX(GUTS!AJ86:'GUTS'!BH86,MATCH(3,GUTS!AK86:'GUTS'!BI86,0)),"")</f>
        <v/>
      </c>
      <c r="H85" s="127" t="str">
        <f>IFERROR(INDEX(GUTS!AI86:'GUTS'!BH86,MATCH(4,GUTS!AK86:'GUTS'!BI86,0)),"")</f>
        <v/>
      </c>
      <c r="I85" s="127" t="str">
        <f>IFERROR(INDEX(GUTS!AJ86:'GUTS'!BH86,MATCH(4,GUTS!AK86:'GUTS'!BI86,0)),"")</f>
        <v/>
      </c>
      <c r="J85" s="127" t="str">
        <f>IFERROR(INDEX(GUTS!AI86:'GUTS'!BH86,MATCH(5,GUTS!AK86:'GUTS'!BI86,0)),"")</f>
        <v/>
      </c>
      <c r="K85" s="127" t="str">
        <f>IFERROR(INDEX(GUTS!AJ86:'GUTS'!BH86,MATCH(5,GUTS!AK86:'GUTS'!BI86,0)),"")</f>
        <v/>
      </c>
      <c r="L85" s="127" t="str">
        <f>IFERROR(INDEX(GUTS!AI86:'GUTS'!BH86,MATCH(6,GUTS!AK86:'GUTS'!BI86,0)),"")</f>
        <v/>
      </c>
      <c r="M85" s="127" t="str">
        <f>IFERROR(INDEX(GUTS!AJ86:'GUTS'!BH86,MATCH(6,GUTS!AK86:'GUTS'!BI86,0)),"")</f>
        <v/>
      </c>
      <c r="N85" s="127">
        <f>Audit!X86</f>
        <v>0</v>
      </c>
      <c r="O85" s="127">
        <f>Audit!K86</f>
        <v>1</v>
      </c>
      <c r="P85" s="127">
        <f>Audit!L86</f>
        <v>0</v>
      </c>
    </row>
    <row r="86" spans="1:16">
      <c r="A86" s="127" t="str">
        <f>Audit!A87</f>
        <v>OKC1-XX-00085</v>
      </c>
      <c r="B86" s="127" t="str">
        <f>IFERROR(INDEX(GUTS!AI87:'GUTS'!BH87,MATCH(1,GUTS!AK87:'GUTS'!BI87,0)),"")</f>
        <v xml:space="preserve"> • Access point is not powered</v>
      </c>
      <c r="C86" s="127" t="str">
        <f>IFERROR(INDEX(GUTS!AJ87:'GUTS'!BH87,MATCH(1,GUTS!AK87:'GUTS'!BI87,0)),"")</f>
        <v xml:space="preserve"> • Troubleshoot the access point</v>
      </c>
      <c r="D86" s="127" t="str">
        <f>IFERROR(INDEX(GUTS!AI87:'GUTS'!BH87,MATCH(2,GUTS!AK87:'GUTS'!BI87,0)),"")</f>
        <v/>
      </c>
      <c r="E86" s="127" t="str">
        <f>IFERROR(INDEX(GUTS!AJ87:'GUTS'!BH87,MATCH(2,GUTS!AK87:'GUTS'!BI87,0)),"")</f>
        <v/>
      </c>
      <c r="F86" s="127" t="str">
        <f>IFERROR(INDEX(GUTS!AI87:'GUTS'!BH87,MATCH(3,GUTS!AK87:'GUTS'!BI87,0)),"")</f>
        <v/>
      </c>
      <c r="G86" s="127" t="str">
        <f>IFERROR(INDEX(GUTS!AJ87:'GUTS'!BH87,MATCH(3,GUTS!AK87:'GUTS'!BI87,0)),"")</f>
        <v/>
      </c>
      <c r="H86" s="127" t="str">
        <f>IFERROR(INDEX(GUTS!AI87:'GUTS'!BH87,MATCH(4,GUTS!AK87:'GUTS'!BI87,0)),"")</f>
        <v/>
      </c>
      <c r="I86" s="127" t="str">
        <f>IFERROR(INDEX(GUTS!AJ87:'GUTS'!BH87,MATCH(4,GUTS!AK87:'GUTS'!BI87,0)),"")</f>
        <v/>
      </c>
      <c r="J86" s="127" t="str">
        <f>IFERROR(INDEX(GUTS!AI87:'GUTS'!BH87,MATCH(5,GUTS!AK87:'GUTS'!BI87,0)),"")</f>
        <v/>
      </c>
      <c r="K86" s="127" t="str">
        <f>IFERROR(INDEX(GUTS!AJ87:'GUTS'!BH87,MATCH(5,GUTS!AK87:'GUTS'!BI87,0)),"")</f>
        <v/>
      </c>
      <c r="L86" s="127" t="str">
        <f>IFERROR(INDEX(GUTS!AI87:'GUTS'!BH87,MATCH(6,GUTS!AK87:'GUTS'!BI87,0)),"")</f>
        <v/>
      </c>
      <c r="M86" s="127" t="str">
        <f>IFERROR(INDEX(GUTS!AJ87:'GUTS'!BH87,MATCH(6,GUTS!AK87:'GUTS'!BI87,0)),"")</f>
        <v/>
      </c>
      <c r="N86" s="127">
        <f>Audit!X87</f>
        <v>0</v>
      </c>
      <c r="O86" s="127">
        <f>Audit!K87</f>
        <v>1</v>
      </c>
      <c r="P86" s="127">
        <f>Audit!L87</f>
        <v>0</v>
      </c>
    </row>
    <row r="87" spans="1:16">
      <c r="A87" s="127" t="str">
        <f>Audit!A88</f>
        <v>OKC1-XX-00086</v>
      </c>
      <c r="B87" s="127" t="str">
        <f>IFERROR(INDEX(GUTS!AI88:'GUTS'!BH88,MATCH(1,GUTS!AK88:'GUTS'!BI88,0)),"")</f>
        <v xml:space="preserve"> • Access point is not powered</v>
      </c>
      <c r="C87" s="127" t="str">
        <f>IFERROR(INDEX(GUTS!AJ88:'GUTS'!BH88,MATCH(1,GUTS!AK88:'GUTS'!BI88,0)),"")</f>
        <v xml:space="preserve"> • Troubleshoot the access point</v>
      </c>
      <c r="D87" s="127" t="str">
        <f>IFERROR(INDEX(GUTS!AI88:'GUTS'!BH88,MATCH(2,GUTS!AK88:'GUTS'!BI88,0)),"")</f>
        <v xml:space="preserve"> • Access point installed more than 10 ft away from intended location</v>
      </c>
      <c r="E87" s="127" t="str">
        <f>IFERROR(INDEX(GUTS!AJ88:'GUTS'!BH88,MATCH(2,GUTS!AK88:'GUTS'!BI88,0)),"")</f>
        <v xml:space="preserve"> • Relocate access point Plan West 8 ft </v>
      </c>
      <c r="F87" s="127" t="str">
        <f>IFERROR(INDEX(GUTS!AI88:'GUTS'!BH88,MATCH(3,GUTS!AK88:'GUTS'!BI88,0)),"")</f>
        <v/>
      </c>
      <c r="G87" s="127" t="str">
        <f>IFERROR(INDEX(GUTS!AJ88:'GUTS'!BH88,MATCH(3,GUTS!AK88:'GUTS'!BI88,0)),"")</f>
        <v/>
      </c>
      <c r="H87" s="127" t="str">
        <f>IFERROR(INDEX(GUTS!AI88:'GUTS'!BH88,MATCH(4,GUTS!AK88:'GUTS'!BI88,0)),"")</f>
        <v/>
      </c>
      <c r="I87" s="127" t="str">
        <f>IFERROR(INDEX(GUTS!AJ88:'GUTS'!BH88,MATCH(4,GUTS!AK88:'GUTS'!BI88,0)),"")</f>
        <v/>
      </c>
      <c r="J87" s="127" t="str">
        <f>IFERROR(INDEX(GUTS!AI88:'GUTS'!BH88,MATCH(5,GUTS!AK88:'GUTS'!BI88,0)),"")</f>
        <v/>
      </c>
      <c r="K87" s="127" t="str">
        <f>IFERROR(INDEX(GUTS!AJ88:'GUTS'!BH88,MATCH(5,GUTS!AK88:'GUTS'!BI88,0)),"")</f>
        <v/>
      </c>
      <c r="L87" s="127" t="str">
        <f>IFERROR(INDEX(GUTS!AI88:'GUTS'!BH88,MATCH(6,GUTS!AK88:'GUTS'!BI88,0)),"")</f>
        <v/>
      </c>
      <c r="M87" s="127" t="str">
        <f>IFERROR(INDEX(GUTS!AJ88:'GUTS'!BH88,MATCH(6,GUTS!AK88:'GUTS'!BI88,0)),"")</f>
        <v/>
      </c>
      <c r="N87" s="127">
        <f>Audit!X88</f>
        <v>0</v>
      </c>
      <c r="O87" s="127">
        <f>Audit!K88</f>
        <v>1</v>
      </c>
      <c r="P87" s="127" t="str">
        <f>Audit!L88</f>
        <v>move L 8ft</v>
      </c>
    </row>
    <row r="88" spans="1:16" hidden="1">
      <c r="A88" s="127" t="str">
        <f>Audit!A89</f>
        <v>OKC1-XX-00087</v>
      </c>
      <c r="B88" s="127" t="str">
        <f>IFERROR(INDEX(GUTS!AI89:'GUTS'!BH89,MATCH(1,GUTS!AK89:'GUTS'!BI89,0)),"")</f>
        <v/>
      </c>
      <c r="C88" s="127" t="str">
        <f>IFERROR(INDEX(GUTS!AJ89:'GUTS'!BH89,MATCH(1,GUTS!AK89:'GUTS'!BI89,0)),"")</f>
        <v/>
      </c>
      <c r="D88" s="127" t="str">
        <f>IFERROR(INDEX(GUTS!AI89:'GUTS'!BH89,MATCH(2,GUTS!AK89:'GUTS'!BI89,0)),"")</f>
        <v/>
      </c>
      <c r="E88" s="127" t="str">
        <f>IFERROR(INDEX(GUTS!AJ89:'GUTS'!BH89,MATCH(2,GUTS!AK89:'GUTS'!BI89,0)),"")</f>
        <v/>
      </c>
      <c r="F88" s="127" t="str">
        <f>IFERROR(INDEX(GUTS!AI89:'GUTS'!BH89,MATCH(3,GUTS!AK89:'GUTS'!BI89,0)),"")</f>
        <v/>
      </c>
      <c r="G88" s="127" t="str">
        <f>IFERROR(INDEX(GUTS!AJ89:'GUTS'!BH89,MATCH(3,GUTS!AK89:'GUTS'!BI89,0)),"")</f>
        <v/>
      </c>
      <c r="H88" s="127" t="str">
        <f>IFERROR(INDEX(GUTS!AI89:'GUTS'!BH89,MATCH(4,GUTS!AK89:'GUTS'!BI89,0)),"")</f>
        <v/>
      </c>
      <c r="I88" s="127" t="str">
        <f>IFERROR(INDEX(GUTS!AJ89:'GUTS'!BH89,MATCH(4,GUTS!AK89:'GUTS'!BI89,0)),"")</f>
        <v/>
      </c>
      <c r="J88" s="127" t="str">
        <f>IFERROR(INDEX(GUTS!AI89:'GUTS'!BH89,MATCH(5,GUTS!AK89:'GUTS'!BI89,0)),"")</f>
        <v/>
      </c>
      <c r="K88" s="127" t="str">
        <f>IFERROR(INDEX(GUTS!AJ89:'GUTS'!BH89,MATCH(5,GUTS!AK89:'GUTS'!BI89,0)),"")</f>
        <v/>
      </c>
      <c r="L88" s="127" t="str">
        <f>IFERROR(INDEX(GUTS!AI89:'GUTS'!BH89,MATCH(6,GUTS!AK89:'GUTS'!BI89,0)),"")</f>
        <v/>
      </c>
      <c r="M88" s="127" t="str">
        <f>IFERROR(INDEX(GUTS!AJ89:'GUTS'!BH89,MATCH(6,GUTS!AK89:'GUTS'!BI89,0)),"")</f>
        <v/>
      </c>
      <c r="N88" s="127">
        <f>Audit!X89</f>
        <v>0</v>
      </c>
      <c r="O88" s="127">
        <f>Audit!K89</f>
        <v>1</v>
      </c>
      <c r="P88" s="127">
        <f>Audit!L89</f>
        <v>0</v>
      </c>
    </row>
    <row r="89" spans="1:16" hidden="1">
      <c r="A89" s="127" t="str">
        <f>Audit!A90</f>
        <v>OKC1-XX-00088</v>
      </c>
      <c r="B89" s="127" t="str">
        <f>IFERROR(INDEX(GUTS!AI90:'GUTS'!BH90,MATCH(1,GUTS!AK90:'GUTS'!BI90,0)),"")</f>
        <v/>
      </c>
      <c r="C89" s="127" t="str">
        <f>IFERROR(INDEX(GUTS!AJ90:'GUTS'!BH90,MATCH(1,GUTS!AK90:'GUTS'!BI90,0)),"")</f>
        <v/>
      </c>
      <c r="D89" s="127" t="str">
        <f>IFERROR(INDEX(GUTS!AI90:'GUTS'!BH90,MATCH(2,GUTS!AK90:'GUTS'!BI90,0)),"")</f>
        <v/>
      </c>
      <c r="E89" s="127" t="str">
        <f>IFERROR(INDEX(GUTS!AJ90:'GUTS'!BH90,MATCH(2,GUTS!AK90:'GUTS'!BI90,0)),"")</f>
        <v/>
      </c>
      <c r="F89" s="127" t="str">
        <f>IFERROR(INDEX(GUTS!AI90:'GUTS'!BH90,MATCH(3,GUTS!AK90:'GUTS'!BI90,0)),"")</f>
        <v/>
      </c>
      <c r="G89" s="127" t="str">
        <f>IFERROR(INDEX(GUTS!AJ90:'GUTS'!BH90,MATCH(3,GUTS!AK90:'GUTS'!BI90,0)),"")</f>
        <v/>
      </c>
      <c r="H89" s="127" t="str">
        <f>IFERROR(INDEX(GUTS!AI90:'GUTS'!BH90,MATCH(4,GUTS!AK90:'GUTS'!BI90,0)),"")</f>
        <v/>
      </c>
      <c r="I89" s="127" t="str">
        <f>IFERROR(INDEX(GUTS!AJ90:'GUTS'!BH90,MATCH(4,GUTS!AK90:'GUTS'!BI90,0)),"")</f>
        <v/>
      </c>
      <c r="J89" s="127" t="str">
        <f>IFERROR(INDEX(GUTS!AI90:'GUTS'!BH90,MATCH(5,GUTS!AK90:'GUTS'!BI90,0)),"")</f>
        <v/>
      </c>
      <c r="K89" s="127" t="str">
        <f>IFERROR(INDEX(GUTS!AJ90:'GUTS'!BH90,MATCH(5,GUTS!AK90:'GUTS'!BI90,0)),"")</f>
        <v/>
      </c>
      <c r="L89" s="127" t="str">
        <f>IFERROR(INDEX(GUTS!AI90:'GUTS'!BH90,MATCH(6,GUTS!AK90:'GUTS'!BI90,0)),"")</f>
        <v/>
      </c>
      <c r="M89" s="127" t="str">
        <f>IFERROR(INDEX(GUTS!AJ90:'GUTS'!BH90,MATCH(6,GUTS!AK90:'GUTS'!BI90,0)),"")</f>
        <v/>
      </c>
      <c r="N89" s="127">
        <f>Audit!X90</f>
        <v>0</v>
      </c>
      <c r="O89" s="127">
        <f>Audit!K90</f>
        <v>1</v>
      </c>
      <c r="P89" s="127">
        <f>Audit!L90</f>
        <v>0</v>
      </c>
    </row>
    <row r="90" spans="1:16" hidden="1">
      <c r="A90" s="127" t="str">
        <f>Audit!A91</f>
        <v>OKC1-XX-00089</v>
      </c>
      <c r="B90" s="127" t="str">
        <f>IFERROR(INDEX(GUTS!AI91:'GUTS'!BH91,MATCH(1,GUTS!AK91:'GUTS'!BI91,0)),"")</f>
        <v/>
      </c>
      <c r="C90" s="127" t="str">
        <f>IFERROR(INDEX(GUTS!AJ91:'GUTS'!BH91,MATCH(1,GUTS!AK91:'GUTS'!BI91,0)),"")</f>
        <v/>
      </c>
      <c r="D90" s="127" t="str">
        <f>IFERROR(INDEX(GUTS!AI91:'GUTS'!BH91,MATCH(2,GUTS!AK91:'GUTS'!BI91,0)),"")</f>
        <v/>
      </c>
      <c r="E90" s="127" t="str">
        <f>IFERROR(INDEX(GUTS!AJ91:'GUTS'!BH91,MATCH(2,GUTS!AK91:'GUTS'!BI91,0)),"")</f>
        <v/>
      </c>
      <c r="F90" s="127" t="str">
        <f>IFERROR(INDEX(GUTS!AI91:'GUTS'!BH91,MATCH(3,GUTS!AK91:'GUTS'!BI91,0)),"")</f>
        <v/>
      </c>
      <c r="G90" s="127" t="str">
        <f>IFERROR(INDEX(GUTS!AJ91:'GUTS'!BH91,MATCH(3,GUTS!AK91:'GUTS'!BI91,0)),"")</f>
        <v/>
      </c>
      <c r="H90" s="127" t="str">
        <f>IFERROR(INDEX(GUTS!AI91:'GUTS'!BH91,MATCH(4,GUTS!AK91:'GUTS'!BI91,0)),"")</f>
        <v/>
      </c>
      <c r="I90" s="127" t="str">
        <f>IFERROR(INDEX(GUTS!AJ91:'GUTS'!BH91,MATCH(4,GUTS!AK91:'GUTS'!BI91,0)),"")</f>
        <v/>
      </c>
      <c r="J90" s="127" t="str">
        <f>IFERROR(INDEX(GUTS!AI91:'GUTS'!BH91,MATCH(5,GUTS!AK91:'GUTS'!BI91,0)),"")</f>
        <v/>
      </c>
      <c r="K90" s="127" t="str">
        <f>IFERROR(INDEX(GUTS!AJ91:'GUTS'!BH91,MATCH(5,GUTS!AK91:'GUTS'!BI91,0)),"")</f>
        <v/>
      </c>
      <c r="L90" s="127" t="str">
        <f>IFERROR(INDEX(GUTS!AI91:'GUTS'!BH91,MATCH(6,GUTS!AK91:'GUTS'!BI91,0)),"")</f>
        <v/>
      </c>
      <c r="M90" s="127" t="str">
        <f>IFERROR(INDEX(GUTS!AJ91:'GUTS'!BH91,MATCH(6,GUTS!AK91:'GUTS'!BI91,0)),"")</f>
        <v/>
      </c>
      <c r="N90" s="127">
        <f>Audit!X91</f>
        <v>0</v>
      </c>
      <c r="O90" s="127">
        <f>Audit!K91</f>
        <v>1</v>
      </c>
      <c r="P90" s="127">
        <f>Audit!L91</f>
        <v>0</v>
      </c>
    </row>
    <row r="91" spans="1:16" hidden="1">
      <c r="A91" s="127" t="str">
        <f>Audit!A92</f>
        <v>OKC1-XX-00090</v>
      </c>
      <c r="B91" s="127" t="str">
        <f>IFERROR(INDEX(GUTS!AI92:'GUTS'!BH92,MATCH(1,GUTS!AK92:'GUTS'!BI92,0)),"")</f>
        <v/>
      </c>
      <c r="C91" s="127" t="str">
        <f>IFERROR(INDEX(GUTS!AJ92:'GUTS'!BH92,MATCH(1,GUTS!AK92:'GUTS'!BI92,0)),"")</f>
        <v/>
      </c>
      <c r="D91" s="127" t="str">
        <f>IFERROR(INDEX(GUTS!AI92:'GUTS'!BH92,MATCH(2,GUTS!AK92:'GUTS'!BI92,0)),"")</f>
        <v/>
      </c>
      <c r="E91" s="127" t="str">
        <f>IFERROR(INDEX(GUTS!AJ92:'GUTS'!BH92,MATCH(2,GUTS!AK92:'GUTS'!BI92,0)),"")</f>
        <v/>
      </c>
      <c r="F91" s="127" t="str">
        <f>IFERROR(INDEX(GUTS!AI92:'GUTS'!BH92,MATCH(3,GUTS!AK92:'GUTS'!BI92,0)),"")</f>
        <v/>
      </c>
      <c r="G91" s="127" t="str">
        <f>IFERROR(INDEX(GUTS!AJ92:'GUTS'!BH92,MATCH(3,GUTS!AK92:'GUTS'!BI92,0)),"")</f>
        <v/>
      </c>
      <c r="H91" s="127" t="str">
        <f>IFERROR(INDEX(GUTS!AI92:'GUTS'!BH92,MATCH(4,GUTS!AK92:'GUTS'!BI92,0)),"")</f>
        <v/>
      </c>
      <c r="I91" s="127" t="str">
        <f>IFERROR(INDEX(GUTS!AJ92:'GUTS'!BH92,MATCH(4,GUTS!AK92:'GUTS'!BI92,0)),"")</f>
        <v/>
      </c>
      <c r="J91" s="127" t="str">
        <f>IFERROR(INDEX(GUTS!AI92:'GUTS'!BH92,MATCH(5,GUTS!AK92:'GUTS'!BI92,0)),"")</f>
        <v/>
      </c>
      <c r="K91" s="127" t="str">
        <f>IFERROR(INDEX(GUTS!AJ92:'GUTS'!BH92,MATCH(5,GUTS!AK92:'GUTS'!BI92,0)),"")</f>
        <v/>
      </c>
      <c r="L91" s="127" t="str">
        <f>IFERROR(INDEX(GUTS!AI92:'GUTS'!BH92,MATCH(6,GUTS!AK92:'GUTS'!BI92,0)),"")</f>
        <v/>
      </c>
      <c r="M91" s="127" t="str">
        <f>IFERROR(INDEX(GUTS!AJ92:'GUTS'!BH92,MATCH(6,GUTS!AK92:'GUTS'!BI92,0)),"")</f>
        <v/>
      </c>
      <c r="N91" s="127">
        <f>Audit!X92</f>
        <v>0</v>
      </c>
      <c r="O91" s="127">
        <f>Audit!K92</f>
        <v>1</v>
      </c>
      <c r="P91" s="127">
        <f>Audit!L92</f>
        <v>0</v>
      </c>
    </row>
    <row r="92" spans="1:16" hidden="1">
      <c r="A92" s="127" t="str">
        <f>Audit!A93</f>
        <v>OKC1-XX-00091</v>
      </c>
      <c r="B92" s="127" t="str">
        <f>IFERROR(INDEX(GUTS!AI93:'GUTS'!BH93,MATCH(1,GUTS!AK93:'GUTS'!BI93,0)),"")</f>
        <v/>
      </c>
      <c r="C92" s="127" t="str">
        <f>IFERROR(INDEX(GUTS!AJ93:'GUTS'!BH93,MATCH(1,GUTS!AK93:'GUTS'!BI93,0)),"")</f>
        <v/>
      </c>
      <c r="D92" s="127" t="str">
        <f>IFERROR(INDEX(GUTS!AI93:'GUTS'!BH93,MATCH(2,GUTS!AK93:'GUTS'!BI93,0)),"")</f>
        <v/>
      </c>
      <c r="E92" s="127" t="str">
        <f>IFERROR(INDEX(GUTS!AJ93:'GUTS'!BH93,MATCH(2,GUTS!AK93:'GUTS'!BI93,0)),"")</f>
        <v/>
      </c>
      <c r="F92" s="127" t="str">
        <f>IFERROR(INDEX(GUTS!AI93:'GUTS'!BH93,MATCH(3,GUTS!AK93:'GUTS'!BI93,0)),"")</f>
        <v/>
      </c>
      <c r="G92" s="127" t="str">
        <f>IFERROR(INDEX(GUTS!AJ93:'GUTS'!BH93,MATCH(3,GUTS!AK93:'GUTS'!BI93,0)),"")</f>
        <v/>
      </c>
      <c r="H92" s="127" t="str">
        <f>IFERROR(INDEX(GUTS!AI93:'GUTS'!BH93,MATCH(4,GUTS!AK93:'GUTS'!BI93,0)),"")</f>
        <v/>
      </c>
      <c r="I92" s="127" t="str">
        <f>IFERROR(INDEX(GUTS!AJ93:'GUTS'!BH93,MATCH(4,GUTS!AK93:'GUTS'!BI93,0)),"")</f>
        <v/>
      </c>
      <c r="J92" s="127" t="str">
        <f>IFERROR(INDEX(GUTS!AI93:'GUTS'!BH93,MATCH(5,GUTS!AK93:'GUTS'!BI93,0)),"")</f>
        <v/>
      </c>
      <c r="K92" s="127" t="str">
        <f>IFERROR(INDEX(GUTS!AJ93:'GUTS'!BH93,MATCH(5,GUTS!AK93:'GUTS'!BI93,0)),"")</f>
        <v/>
      </c>
      <c r="L92" s="127" t="str">
        <f>IFERROR(INDEX(GUTS!AI93:'GUTS'!BH93,MATCH(6,GUTS!AK93:'GUTS'!BI93,0)),"")</f>
        <v/>
      </c>
      <c r="M92" s="127" t="str">
        <f>IFERROR(INDEX(GUTS!AJ93:'GUTS'!BH93,MATCH(6,GUTS!AK93:'GUTS'!BI93,0)),"")</f>
        <v/>
      </c>
      <c r="N92" s="127">
        <f>Audit!X93</f>
        <v>0</v>
      </c>
      <c r="O92" s="127">
        <f>Audit!K93</f>
        <v>1</v>
      </c>
      <c r="P92" s="127">
        <f>Audit!L93</f>
        <v>0</v>
      </c>
    </row>
    <row r="93" spans="1:16" hidden="1">
      <c r="A93" s="127" t="str">
        <f>Audit!A94</f>
        <v>OKC1-XX-00092</v>
      </c>
      <c r="B93" s="127" t="str">
        <f>IFERROR(INDEX(GUTS!AI94:'GUTS'!BH94,MATCH(1,GUTS!AK94:'GUTS'!BI94,0)),"")</f>
        <v/>
      </c>
      <c r="C93" s="127" t="str">
        <f>IFERROR(INDEX(GUTS!AJ94:'GUTS'!BH94,MATCH(1,GUTS!AK94:'GUTS'!BI94,0)),"")</f>
        <v/>
      </c>
      <c r="D93" s="127" t="str">
        <f>IFERROR(INDEX(GUTS!AI94:'GUTS'!BH94,MATCH(2,GUTS!AK94:'GUTS'!BI94,0)),"")</f>
        <v/>
      </c>
      <c r="E93" s="127" t="str">
        <f>IFERROR(INDEX(GUTS!AJ94:'GUTS'!BH94,MATCH(2,GUTS!AK94:'GUTS'!BI94,0)),"")</f>
        <v/>
      </c>
      <c r="F93" s="127" t="str">
        <f>IFERROR(INDEX(GUTS!AI94:'GUTS'!BH94,MATCH(3,GUTS!AK94:'GUTS'!BI94,0)),"")</f>
        <v/>
      </c>
      <c r="G93" s="127" t="str">
        <f>IFERROR(INDEX(GUTS!AJ94:'GUTS'!BH94,MATCH(3,GUTS!AK94:'GUTS'!BI94,0)),"")</f>
        <v/>
      </c>
      <c r="H93" s="127" t="str">
        <f>IFERROR(INDEX(GUTS!AI94:'GUTS'!BH94,MATCH(4,GUTS!AK94:'GUTS'!BI94,0)),"")</f>
        <v/>
      </c>
      <c r="I93" s="127" t="str">
        <f>IFERROR(INDEX(GUTS!AJ94:'GUTS'!BH94,MATCH(4,GUTS!AK94:'GUTS'!BI94,0)),"")</f>
        <v/>
      </c>
      <c r="J93" s="127" t="str">
        <f>IFERROR(INDEX(GUTS!AI94:'GUTS'!BH94,MATCH(5,GUTS!AK94:'GUTS'!BI94,0)),"")</f>
        <v/>
      </c>
      <c r="K93" s="127" t="str">
        <f>IFERROR(INDEX(GUTS!AJ94:'GUTS'!BH94,MATCH(5,GUTS!AK94:'GUTS'!BI94,0)),"")</f>
        <v/>
      </c>
      <c r="L93" s="127" t="str">
        <f>IFERROR(INDEX(GUTS!AI94:'GUTS'!BH94,MATCH(6,GUTS!AK94:'GUTS'!BI94,0)),"")</f>
        <v/>
      </c>
      <c r="M93" s="127" t="str">
        <f>IFERROR(INDEX(GUTS!AJ94:'GUTS'!BH94,MATCH(6,GUTS!AK94:'GUTS'!BI94,0)),"")</f>
        <v/>
      </c>
      <c r="N93" s="127">
        <f>Audit!X94</f>
        <v>0</v>
      </c>
      <c r="O93" s="127">
        <f>Audit!K94</f>
        <v>1</v>
      </c>
      <c r="P93" s="127">
        <f>Audit!L94</f>
        <v>0</v>
      </c>
    </row>
    <row r="94" spans="1:16" hidden="1">
      <c r="A94" s="127" t="str">
        <f>Audit!A95</f>
        <v>OKC1-XX-00093</v>
      </c>
      <c r="B94" s="127" t="str">
        <f>IFERROR(INDEX(GUTS!AI95:'GUTS'!BH95,MATCH(1,GUTS!AK95:'GUTS'!BI95,0)),"")</f>
        <v/>
      </c>
      <c r="C94" s="127" t="str">
        <f>IFERROR(INDEX(GUTS!AJ95:'GUTS'!BH95,MATCH(1,GUTS!AK95:'GUTS'!BI95,0)),"")</f>
        <v/>
      </c>
      <c r="D94" s="127" t="str">
        <f>IFERROR(INDEX(GUTS!AI95:'GUTS'!BH95,MATCH(2,GUTS!AK95:'GUTS'!BI95,0)),"")</f>
        <v/>
      </c>
      <c r="E94" s="127" t="str">
        <f>IFERROR(INDEX(GUTS!AJ95:'GUTS'!BH95,MATCH(2,GUTS!AK95:'GUTS'!BI95,0)),"")</f>
        <v/>
      </c>
      <c r="F94" s="127" t="str">
        <f>IFERROR(INDEX(GUTS!AI95:'GUTS'!BH95,MATCH(3,GUTS!AK95:'GUTS'!BI95,0)),"")</f>
        <v/>
      </c>
      <c r="G94" s="127" t="str">
        <f>IFERROR(INDEX(GUTS!AJ95:'GUTS'!BH95,MATCH(3,GUTS!AK95:'GUTS'!BI95,0)),"")</f>
        <v/>
      </c>
      <c r="H94" s="127" t="str">
        <f>IFERROR(INDEX(GUTS!AI95:'GUTS'!BH95,MATCH(4,GUTS!AK95:'GUTS'!BI95,0)),"")</f>
        <v/>
      </c>
      <c r="I94" s="127" t="str">
        <f>IFERROR(INDEX(GUTS!AJ95:'GUTS'!BH95,MATCH(4,GUTS!AK95:'GUTS'!BI95,0)),"")</f>
        <v/>
      </c>
      <c r="J94" s="127" t="str">
        <f>IFERROR(INDEX(GUTS!AI95:'GUTS'!BH95,MATCH(5,GUTS!AK95:'GUTS'!BI95,0)),"")</f>
        <v/>
      </c>
      <c r="K94" s="127" t="str">
        <f>IFERROR(INDEX(GUTS!AJ95:'GUTS'!BH95,MATCH(5,GUTS!AK95:'GUTS'!BI95,0)),"")</f>
        <v/>
      </c>
      <c r="L94" s="127" t="str">
        <f>IFERROR(INDEX(GUTS!AI95:'GUTS'!BH95,MATCH(6,GUTS!AK95:'GUTS'!BI95,0)),"")</f>
        <v/>
      </c>
      <c r="M94" s="127" t="str">
        <f>IFERROR(INDEX(GUTS!AJ95:'GUTS'!BH95,MATCH(6,GUTS!AK95:'GUTS'!BI95,0)),"")</f>
        <v/>
      </c>
      <c r="N94" s="127">
        <f>Audit!X95</f>
        <v>0</v>
      </c>
      <c r="O94" s="127">
        <f>Audit!K95</f>
        <v>1</v>
      </c>
      <c r="P94" s="127">
        <f>Audit!L95</f>
        <v>0</v>
      </c>
    </row>
    <row r="95" spans="1:16" hidden="1">
      <c r="A95" s="127" t="str">
        <f>Audit!A96</f>
        <v>OKC1-XX-00094</v>
      </c>
      <c r="B95" s="127" t="str">
        <f>IFERROR(INDEX(GUTS!AI96:'GUTS'!BH96,MATCH(1,GUTS!AK96:'GUTS'!BI96,0)),"")</f>
        <v/>
      </c>
      <c r="C95" s="127" t="str">
        <f>IFERROR(INDEX(GUTS!AJ96:'GUTS'!BH96,MATCH(1,GUTS!AK96:'GUTS'!BI96,0)),"")</f>
        <v/>
      </c>
      <c r="D95" s="127" t="str">
        <f>IFERROR(INDEX(GUTS!AI96:'GUTS'!BH96,MATCH(2,GUTS!AK96:'GUTS'!BI96,0)),"")</f>
        <v/>
      </c>
      <c r="E95" s="127" t="str">
        <f>IFERROR(INDEX(GUTS!AJ96:'GUTS'!BH96,MATCH(2,GUTS!AK96:'GUTS'!BI96,0)),"")</f>
        <v/>
      </c>
      <c r="F95" s="127" t="str">
        <f>IFERROR(INDEX(GUTS!AI96:'GUTS'!BH96,MATCH(3,GUTS!AK96:'GUTS'!BI96,0)),"")</f>
        <v/>
      </c>
      <c r="G95" s="127" t="str">
        <f>IFERROR(INDEX(GUTS!AJ96:'GUTS'!BH96,MATCH(3,GUTS!AK96:'GUTS'!BI96,0)),"")</f>
        <v/>
      </c>
      <c r="H95" s="127" t="str">
        <f>IFERROR(INDEX(GUTS!AI96:'GUTS'!BH96,MATCH(4,GUTS!AK96:'GUTS'!BI96,0)),"")</f>
        <v/>
      </c>
      <c r="I95" s="127" t="str">
        <f>IFERROR(INDEX(GUTS!AJ96:'GUTS'!BH96,MATCH(4,GUTS!AK96:'GUTS'!BI96,0)),"")</f>
        <v/>
      </c>
      <c r="J95" s="127" t="str">
        <f>IFERROR(INDEX(GUTS!AI96:'GUTS'!BH96,MATCH(5,GUTS!AK96:'GUTS'!BI96,0)),"")</f>
        <v/>
      </c>
      <c r="K95" s="127" t="str">
        <f>IFERROR(INDEX(GUTS!AJ96:'GUTS'!BH96,MATCH(5,GUTS!AK96:'GUTS'!BI96,0)),"")</f>
        <v/>
      </c>
      <c r="L95" s="127" t="str">
        <f>IFERROR(INDEX(GUTS!AI96:'GUTS'!BH96,MATCH(6,GUTS!AK96:'GUTS'!BI96,0)),"")</f>
        <v/>
      </c>
      <c r="M95" s="127" t="str">
        <f>IFERROR(INDEX(GUTS!AJ96:'GUTS'!BH96,MATCH(6,GUTS!AK96:'GUTS'!BI96,0)),"")</f>
        <v/>
      </c>
      <c r="N95" s="127">
        <f>Audit!X96</f>
        <v>0</v>
      </c>
      <c r="O95" s="127">
        <f>Audit!K96</f>
        <v>1</v>
      </c>
      <c r="P95" s="127">
        <f>Audit!L96</f>
        <v>0</v>
      </c>
    </row>
    <row r="96" spans="1:16" hidden="1">
      <c r="A96" s="127" t="str">
        <f>Audit!A97</f>
        <v>OKC1-XX-00095</v>
      </c>
      <c r="B96" s="127" t="str">
        <f>IFERROR(INDEX(GUTS!AI97:'GUTS'!BH97,MATCH(1,GUTS!AK97:'GUTS'!BI97,0)),"")</f>
        <v/>
      </c>
      <c r="C96" s="127" t="str">
        <f>IFERROR(INDEX(GUTS!AJ97:'GUTS'!BH97,MATCH(1,GUTS!AK97:'GUTS'!BI97,0)),"")</f>
        <v/>
      </c>
      <c r="D96" s="127" t="str">
        <f>IFERROR(INDEX(GUTS!AI97:'GUTS'!BH97,MATCH(2,GUTS!AK97:'GUTS'!BI97,0)),"")</f>
        <v/>
      </c>
      <c r="E96" s="127" t="str">
        <f>IFERROR(INDEX(GUTS!AJ97:'GUTS'!BH97,MATCH(2,GUTS!AK97:'GUTS'!BI97,0)),"")</f>
        <v/>
      </c>
      <c r="F96" s="127" t="str">
        <f>IFERROR(INDEX(GUTS!AI97:'GUTS'!BH97,MATCH(3,GUTS!AK97:'GUTS'!BI97,0)),"")</f>
        <v/>
      </c>
      <c r="G96" s="127" t="str">
        <f>IFERROR(INDEX(GUTS!AJ97:'GUTS'!BH97,MATCH(3,GUTS!AK97:'GUTS'!BI97,0)),"")</f>
        <v/>
      </c>
      <c r="H96" s="127" t="str">
        <f>IFERROR(INDEX(GUTS!AI97:'GUTS'!BH97,MATCH(4,GUTS!AK97:'GUTS'!BI97,0)),"")</f>
        <v/>
      </c>
      <c r="I96" s="127" t="str">
        <f>IFERROR(INDEX(GUTS!AJ97:'GUTS'!BH97,MATCH(4,GUTS!AK97:'GUTS'!BI97,0)),"")</f>
        <v/>
      </c>
      <c r="J96" s="127" t="str">
        <f>IFERROR(INDEX(GUTS!AI97:'GUTS'!BH97,MATCH(5,GUTS!AK97:'GUTS'!BI97,0)),"")</f>
        <v/>
      </c>
      <c r="K96" s="127" t="str">
        <f>IFERROR(INDEX(GUTS!AJ97:'GUTS'!BH97,MATCH(5,GUTS!AK97:'GUTS'!BI97,0)),"")</f>
        <v/>
      </c>
      <c r="L96" s="127" t="str">
        <f>IFERROR(INDEX(GUTS!AI97:'GUTS'!BH97,MATCH(6,GUTS!AK97:'GUTS'!BI97,0)),"")</f>
        <v/>
      </c>
      <c r="M96" s="127" t="str">
        <f>IFERROR(INDEX(GUTS!AJ97:'GUTS'!BH97,MATCH(6,GUTS!AK97:'GUTS'!BI97,0)),"")</f>
        <v/>
      </c>
      <c r="N96" s="127">
        <f>Audit!X97</f>
        <v>0</v>
      </c>
      <c r="O96" s="127">
        <f>Audit!K97</f>
        <v>1</v>
      </c>
      <c r="P96" s="127">
        <f>Audit!L97</f>
        <v>0</v>
      </c>
    </row>
    <row r="97" spans="1:16" hidden="1">
      <c r="A97" s="127" t="str">
        <f>Audit!A98</f>
        <v>OKC1-XX-00096</v>
      </c>
      <c r="B97" s="127" t="str">
        <f>IFERROR(INDEX(GUTS!AI98:'GUTS'!BH98,MATCH(1,GUTS!AK98:'GUTS'!BI98,0)),"")</f>
        <v/>
      </c>
      <c r="C97" s="127" t="str">
        <f>IFERROR(INDEX(GUTS!AJ98:'GUTS'!BH98,MATCH(1,GUTS!AK98:'GUTS'!BI98,0)),"")</f>
        <v/>
      </c>
      <c r="D97" s="127" t="str">
        <f>IFERROR(INDEX(GUTS!AI98:'GUTS'!BH98,MATCH(2,GUTS!AK98:'GUTS'!BI98,0)),"")</f>
        <v/>
      </c>
      <c r="E97" s="127" t="str">
        <f>IFERROR(INDEX(GUTS!AJ98:'GUTS'!BH98,MATCH(2,GUTS!AK98:'GUTS'!BI98,0)),"")</f>
        <v/>
      </c>
      <c r="F97" s="127" t="str">
        <f>IFERROR(INDEX(GUTS!AI98:'GUTS'!BH98,MATCH(3,GUTS!AK98:'GUTS'!BI98,0)),"")</f>
        <v/>
      </c>
      <c r="G97" s="127" t="str">
        <f>IFERROR(INDEX(GUTS!AJ98:'GUTS'!BH98,MATCH(3,GUTS!AK98:'GUTS'!BI98,0)),"")</f>
        <v/>
      </c>
      <c r="H97" s="127" t="str">
        <f>IFERROR(INDEX(GUTS!AI98:'GUTS'!BH98,MATCH(4,GUTS!AK98:'GUTS'!BI98,0)),"")</f>
        <v/>
      </c>
      <c r="I97" s="127" t="str">
        <f>IFERROR(INDEX(GUTS!AJ98:'GUTS'!BH98,MATCH(4,GUTS!AK98:'GUTS'!BI98,0)),"")</f>
        <v/>
      </c>
      <c r="J97" s="127" t="str">
        <f>IFERROR(INDEX(GUTS!AI98:'GUTS'!BH98,MATCH(5,GUTS!AK98:'GUTS'!BI98,0)),"")</f>
        <v/>
      </c>
      <c r="K97" s="127" t="str">
        <f>IFERROR(INDEX(GUTS!AJ98:'GUTS'!BH98,MATCH(5,GUTS!AK98:'GUTS'!BI98,0)),"")</f>
        <v/>
      </c>
      <c r="L97" s="127" t="str">
        <f>IFERROR(INDEX(GUTS!AI98:'GUTS'!BH98,MATCH(6,GUTS!AK98:'GUTS'!BI98,0)),"")</f>
        <v/>
      </c>
      <c r="M97" s="127" t="str">
        <f>IFERROR(INDEX(GUTS!AJ98:'GUTS'!BH98,MATCH(6,GUTS!AK98:'GUTS'!BI98,0)),"")</f>
        <v/>
      </c>
      <c r="N97" s="127">
        <f>Audit!X98</f>
        <v>0</v>
      </c>
      <c r="O97" s="127">
        <f>Audit!K98</f>
        <v>1</v>
      </c>
      <c r="P97" s="127">
        <f>Audit!L98</f>
        <v>0</v>
      </c>
    </row>
    <row r="98" spans="1:16" hidden="1">
      <c r="A98" s="127" t="str">
        <f>Audit!A99</f>
        <v>OKC1-XX-00097</v>
      </c>
      <c r="B98" s="127" t="str">
        <f>IFERROR(INDEX(GUTS!AI99:'GUTS'!BH99,MATCH(1,GUTS!AK99:'GUTS'!BI99,0)),"")</f>
        <v/>
      </c>
      <c r="C98" s="127" t="str">
        <f>IFERROR(INDEX(GUTS!AJ99:'GUTS'!BH99,MATCH(1,GUTS!AK99:'GUTS'!BI99,0)),"")</f>
        <v/>
      </c>
      <c r="D98" s="127" t="str">
        <f>IFERROR(INDEX(GUTS!AI99:'GUTS'!BH99,MATCH(2,GUTS!AK99:'GUTS'!BI99,0)),"")</f>
        <v/>
      </c>
      <c r="E98" s="127" t="str">
        <f>IFERROR(INDEX(GUTS!AJ99:'GUTS'!BH99,MATCH(2,GUTS!AK99:'GUTS'!BI99,0)),"")</f>
        <v/>
      </c>
      <c r="F98" s="127" t="str">
        <f>IFERROR(INDEX(GUTS!AI99:'GUTS'!BH99,MATCH(3,GUTS!AK99:'GUTS'!BI99,0)),"")</f>
        <v/>
      </c>
      <c r="G98" s="127" t="str">
        <f>IFERROR(INDEX(GUTS!AJ99:'GUTS'!BH99,MATCH(3,GUTS!AK99:'GUTS'!BI99,0)),"")</f>
        <v/>
      </c>
      <c r="H98" s="127" t="str">
        <f>IFERROR(INDEX(GUTS!AI99:'GUTS'!BH99,MATCH(4,GUTS!AK99:'GUTS'!BI99,0)),"")</f>
        <v/>
      </c>
      <c r="I98" s="127" t="str">
        <f>IFERROR(INDEX(GUTS!AJ99:'GUTS'!BH99,MATCH(4,GUTS!AK99:'GUTS'!BI99,0)),"")</f>
        <v/>
      </c>
      <c r="J98" s="127" t="str">
        <f>IFERROR(INDEX(GUTS!AI99:'GUTS'!BH99,MATCH(5,GUTS!AK99:'GUTS'!BI99,0)),"")</f>
        <v/>
      </c>
      <c r="K98" s="127" t="str">
        <f>IFERROR(INDEX(GUTS!AJ99:'GUTS'!BH99,MATCH(5,GUTS!AK99:'GUTS'!BI99,0)),"")</f>
        <v/>
      </c>
      <c r="L98" s="127" t="str">
        <f>IFERROR(INDEX(GUTS!AI99:'GUTS'!BH99,MATCH(6,GUTS!AK99:'GUTS'!BI99,0)),"")</f>
        <v/>
      </c>
      <c r="M98" s="127" t="str">
        <f>IFERROR(INDEX(GUTS!AJ99:'GUTS'!BH99,MATCH(6,GUTS!AK99:'GUTS'!BI99,0)),"")</f>
        <v/>
      </c>
      <c r="N98" s="127">
        <f>Audit!X99</f>
        <v>0</v>
      </c>
      <c r="O98" s="127">
        <f>Audit!K99</f>
        <v>1</v>
      </c>
      <c r="P98" s="127">
        <f>Audit!L99</f>
        <v>0</v>
      </c>
    </row>
    <row r="99" spans="1:16" hidden="1">
      <c r="A99" s="127" t="str">
        <f>Audit!A100</f>
        <v>OKC1-XX-00098</v>
      </c>
      <c r="B99" s="127" t="str">
        <f>IFERROR(INDEX(GUTS!AI100:'GUTS'!BH100,MATCH(1,GUTS!AK100:'GUTS'!BI100,0)),"")</f>
        <v/>
      </c>
      <c r="C99" s="127" t="str">
        <f>IFERROR(INDEX(GUTS!AJ100:'GUTS'!BH100,MATCH(1,GUTS!AK100:'GUTS'!BI100,0)),"")</f>
        <v/>
      </c>
      <c r="D99" s="127" t="str">
        <f>IFERROR(INDEX(GUTS!AI100:'GUTS'!BH100,MATCH(2,GUTS!AK100:'GUTS'!BI100,0)),"")</f>
        <v/>
      </c>
      <c r="E99" s="127" t="str">
        <f>IFERROR(INDEX(GUTS!AJ100:'GUTS'!BH100,MATCH(2,GUTS!AK100:'GUTS'!BI100,0)),"")</f>
        <v/>
      </c>
      <c r="F99" s="127" t="str">
        <f>IFERROR(INDEX(GUTS!AI100:'GUTS'!BH100,MATCH(3,GUTS!AK100:'GUTS'!BI100,0)),"")</f>
        <v/>
      </c>
      <c r="G99" s="127" t="str">
        <f>IFERROR(INDEX(GUTS!AJ100:'GUTS'!BH100,MATCH(3,GUTS!AK100:'GUTS'!BI100,0)),"")</f>
        <v/>
      </c>
      <c r="H99" s="127" t="str">
        <f>IFERROR(INDEX(GUTS!AI100:'GUTS'!BH100,MATCH(4,GUTS!AK100:'GUTS'!BI100,0)),"")</f>
        <v/>
      </c>
      <c r="I99" s="127" t="str">
        <f>IFERROR(INDEX(GUTS!AJ100:'GUTS'!BH100,MATCH(4,GUTS!AK100:'GUTS'!BI100,0)),"")</f>
        <v/>
      </c>
      <c r="J99" s="127" t="str">
        <f>IFERROR(INDEX(GUTS!AI100:'GUTS'!BH100,MATCH(5,GUTS!AK100:'GUTS'!BI100,0)),"")</f>
        <v/>
      </c>
      <c r="K99" s="127" t="str">
        <f>IFERROR(INDEX(GUTS!AJ100:'GUTS'!BH100,MATCH(5,GUTS!AK100:'GUTS'!BI100,0)),"")</f>
        <v/>
      </c>
      <c r="L99" s="127" t="str">
        <f>IFERROR(INDEX(GUTS!AI100:'GUTS'!BH100,MATCH(6,GUTS!AK100:'GUTS'!BI100,0)),"")</f>
        <v/>
      </c>
      <c r="M99" s="127" t="str">
        <f>IFERROR(INDEX(GUTS!AJ100:'GUTS'!BH100,MATCH(6,GUTS!AK100:'GUTS'!BI100,0)),"")</f>
        <v/>
      </c>
      <c r="N99" s="127">
        <f>Audit!X100</f>
        <v>0</v>
      </c>
      <c r="O99" s="127">
        <f>Audit!K100</f>
        <v>1</v>
      </c>
      <c r="P99" s="127">
        <f>Audit!L100</f>
        <v>0</v>
      </c>
    </row>
    <row r="100" spans="1:16">
      <c r="A100" s="127" t="str">
        <f>Audit!A101</f>
        <v>OKC1-XX-00099</v>
      </c>
      <c r="B100" s="127" t="str">
        <f>IFERROR(INDEX(GUTS!AI101:'GUTS'!BH101,MATCH(1,GUTS!AK101:'GUTS'!BI101,0)),"")</f>
        <v xml:space="preserve"> • Access point is not powered</v>
      </c>
      <c r="C100" s="127" t="str">
        <f>IFERROR(INDEX(GUTS!AJ101:'GUTS'!BH101,MATCH(1,GUTS!AK101:'GUTS'!BI101,0)),"")</f>
        <v xml:space="preserve"> • Troubleshoot the access point</v>
      </c>
      <c r="D100" s="127" t="str">
        <f>IFERROR(INDEX(GUTS!AI101:'GUTS'!BH101,MATCH(2,GUTS!AK101:'GUTS'!BI101,0)),"")</f>
        <v/>
      </c>
      <c r="E100" s="127" t="str">
        <f>IFERROR(INDEX(GUTS!AJ101:'GUTS'!BH101,MATCH(2,GUTS!AK101:'GUTS'!BI101,0)),"")</f>
        <v/>
      </c>
      <c r="F100" s="127" t="str">
        <f>IFERROR(INDEX(GUTS!AI101:'GUTS'!BH101,MATCH(3,GUTS!AK101:'GUTS'!BI101,0)),"")</f>
        <v/>
      </c>
      <c r="G100" s="127" t="str">
        <f>IFERROR(INDEX(GUTS!AJ101:'GUTS'!BH101,MATCH(3,GUTS!AK101:'GUTS'!BI101,0)),"")</f>
        <v/>
      </c>
      <c r="H100" s="127" t="str">
        <f>IFERROR(INDEX(GUTS!AI101:'GUTS'!BH101,MATCH(4,GUTS!AK101:'GUTS'!BI101,0)),"")</f>
        <v/>
      </c>
      <c r="I100" s="127" t="str">
        <f>IFERROR(INDEX(GUTS!AJ101:'GUTS'!BH101,MATCH(4,GUTS!AK101:'GUTS'!BI101,0)),"")</f>
        <v/>
      </c>
      <c r="J100" s="127" t="str">
        <f>IFERROR(INDEX(GUTS!AI101:'GUTS'!BH101,MATCH(5,GUTS!AK101:'GUTS'!BI101,0)),"")</f>
        <v/>
      </c>
      <c r="K100" s="127" t="str">
        <f>IFERROR(INDEX(GUTS!AJ101:'GUTS'!BH101,MATCH(5,GUTS!AK101:'GUTS'!BI101,0)),"")</f>
        <v/>
      </c>
      <c r="L100" s="127" t="str">
        <f>IFERROR(INDEX(GUTS!AI101:'GUTS'!BH101,MATCH(6,GUTS!AK101:'GUTS'!BI101,0)),"")</f>
        <v/>
      </c>
      <c r="M100" s="127" t="str">
        <f>IFERROR(INDEX(GUTS!AJ101:'GUTS'!BH101,MATCH(6,GUTS!AK101:'GUTS'!BI101,0)),"")</f>
        <v/>
      </c>
      <c r="N100" s="127">
        <f>Audit!X101</f>
        <v>0</v>
      </c>
      <c r="O100" s="127">
        <f>Audit!K101</f>
        <v>1</v>
      </c>
      <c r="P100" s="127">
        <f>Audit!L101</f>
        <v>0</v>
      </c>
    </row>
    <row r="101" spans="1:16">
      <c r="A101" s="127" t="str">
        <f>Audit!A102</f>
        <v>OKC1-XX-00100</v>
      </c>
      <c r="B101" s="127" t="str">
        <f>IFERROR(INDEX(GUTS!AI102:'GUTS'!BH102,MATCH(1,GUTS!AK102:'GUTS'!BI102,0)),"")</f>
        <v xml:space="preserve"> • Access point is not powered</v>
      </c>
      <c r="C101" s="127" t="str">
        <f>IFERROR(INDEX(GUTS!AJ102:'GUTS'!BH102,MATCH(1,GUTS!AK102:'GUTS'!BI102,0)),"")</f>
        <v xml:space="preserve"> • Troubleshoot the access point</v>
      </c>
      <c r="D101" s="127" t="str">
        <f>IFERROR(INDEX(GUTS!AI102:'GUTS'!BH102,MATCH(2,GUTS!AK102:'GUTS'!BI102,0)),"")</f>
        <v/>
      </c>
      <c r="E101" s="127" t="str">
        <f>IFERROR(INDEX(GUTS!AJ102:'GUTS'!BH102,MATCH(2,GUTS!AK102:'GUTS'!BI102,0)),"")</f>
        <v/>
      </c>
      <c r="F101" s="127" t="str">
        <f>IFERROR(INDEX(GUTS!AI102:'GUTS'!BH102,MATCH(3,GUTS!AK102:'GUTS'!BI102,0)),"")</f>
        <v/>
      </c>
      <c r="G101" s="127" t="str">
        <f>IFERROR(INDEX(GUTS!AJ102:'GUTS'!BH102,MATCH(3,GUTS!AK102:'GUTS'!BI102,0)),"")</f>
        <v/>
      </c>
      <c r="H101" s="127" t="str">
        <f>IFERROR(INDEX(GUTS!AI102:'GUTS'!BH102,MATCH(4,GUTS!AK102:'GUTS'!BI102,0)),"")</f>
        <v/>
      </c>
      <c r="I101" s="127" t="str">
        <f>IFERROR(INDEX(GUTS!AJ102:'GUTS'!BH102,MATCH(4,GUTS!AK102:'GUTS'!BI102,0)),"")</f>
        <v/>
      </c>
      <c r="J101" s="127" t="str">
        <f>IFERROR(INDEX(GUTS!AI102:'GUTS'!BH102,MATCH(5,GUTS!AK102:'GUTS'!BI102,0)),"")</f>
        <v/>
      </c>
      <c r="K101" s="127" t="str">
        <f>IFERROR(INDEX(GUTS!AJ102:'GUTS'!BH102,MATCH(5,GUTS!AK102:'GUTS'!BI102,0)),"")</f>
        <v/>
      </c>
      <c r="L101" s="127" t="str">
        <f>IFERROR(INDEX(GUTS!AI102:'GUTS'!BH102,MATCH(6,GUTS!AK102:'GUTS'!BI102,0)),"")</f>
        <v/>
      </c>
      <c r="M101" s="127" t="str">
        <f>IFERROR(INDEX(GUTS!AJ102:'GUTS'!BH102,MATCH(6,GUTS!AK102:'GUTS'!BI102,0)),"")</f>
        <v/>
      </c>
      <c r="N101" s="127">
        <f>Audit!X102</f>
        <v>0</v>
      </c>
      <c r="O101" s="127">
        <f>Audit!K102</f>
        <v>1</v>
      </c>
      <c r="P101" s="127">
        <f>Audit!L102</f>
        <v>0</v>
      </c>
    </row>
    <row r="102" spans="1:16">
      <c r="A102" s="127" t="e">
        <f>Audit!#REF!</f>
        <v>#REF!</v>
      </c>
      <c r="B102" s="127" t="str">
        <f>IFERROR(INDEX(GUTS!AI103:'GUTS'!BH103,MATCH(1,GUTS!AK103:'GUTS'!BI103,0)),"")</f>
        <v/>
      </c>
      <c r="C102" s="127" t="str">
        <f>IFERROR(INDEX(GUTS!AJ103:'GUTS'!BH103,MATCH(1,GUTS!AK103:'GUTS'!BI103,0)),"")</f>
        <v/>
      </c>
      <c r="D102" s="127" t="str">
        <f>IFERROR(INDEX(GUTS!AI103:'GUTS'!BH103,MATCH(2,GUTS!AK103:'GUTS'!BI103,0)),"")</f>
        <v/>
      </c>
      <c r="E102" s="127" t="str">
        <f>IFERROR(INDEX(GUTS!AJ103:'GUTS'!BH103,MATCH(2,GUTS!AK103:'GUTS'!BI103,0)),"")</f>
        <v/>
      </c>
      <c r="F102" s="127" t="str">
        <f>IFERROR(INDEX(GUTS!AI103:'GUTS'!BH103,MATCH(3,GUTS!AK103:'GUTS'!BI103,0)),"")</f>
        <v/>
      </c>
      <c r="G102" s="127" t="str">
        <f>IFERROR(INDEX(GUTS!AJ103:'GUTS'!BH103,MATCH(3,GUTS!AK103:'GUTS'!BI103,0)),"")</f>
        <v/>
      </c>
      <c r="H102" s="127" t="str">
        <f>IFERROR(INDEX(GUTS!AI103:'GUTS'!BH103,MATCH(4,GUTS!AK103:'GUTS'!BI103,0)),"")</f>
        <v/>
      </c>
      <c r="I102" s="127" t="str">
        <f>IFERROR(INDEX(GUTS!AJ103:'GUTS'!BH103,MATCH(4,GUTS!AK103:'GUTS'!BI103,0)),"")</f>
        <v/>
      </c>
      <c r="J102" s="127" t="str">
        <f>IFERROR(INDEX(GUTS!AI103:'GUTS'!BH103,MATCH(5,GUTS!AK103:'GUTS'!BI103,0)),"")</f>
        <v/>
      </c>
      <c r="K102" s="127" t="str">
        <f>IFERROR(INDEX(GUTS!AJ103:'GUTS'!BH103,MATCH(5,GUTS!AK103:'GUTS'!BI103,0)),"")</f>
        <v/>
      </c>
      <c r="L102" s="127" t="str">
        <f>IFERROR(INDEX(GUTS!AI103:'GUTS'!BH103,MATCH(6,GUTS!AK103:'GUTS'!BI103,0)),"")</f>
        <v/>
      </c>
      <c r="M102" s="127" t="str">
        <f>IFERROR(INDEX(GUTS!AJ103:'GUTS'!BH103,MATCH(6,GUTS!AK103:'GUTS'!BI103,0)),"")</f>
        <v/>
      </c>
      <c r="N102" s="127" t="e">
        <f>Audit!#REF!</f>
        <v>#REF!</v>
      </c>
      <c r="O102" s="127" t="e">
        <f>Audit!#REF!</f>
        <v>#REF!</v>
      </c>
      <c r="P102" s="127" t="e">
        <f>Audit!#REF!</f>
        <v>#REF!</v>
      </c>
    </row>
    <row r="103" spans="1:16" hidden="1">
      <c r="A103" s="127" t="e">
        <f>Audit!#REF!</f>
        <v>#REF!</v>
      </c>
      <c r="B103" s="127" t="str">
        <f>IFERROR(INDEX(GUTS!AI104:'GUTS'!BH104,MATCH(1,GUTS!AK104:'GUTS'!BI104,0)),"")</f>
        <v/>
      </c>
      <c r="C103" s="127" t="str">
        <f>IFERROR(INDEX(GUTS!AJ104:'GUTS'!BH104,MATCH(1,GUTS!AK104:'GUTS'!BI104,0)),"")</f>
        <v/>
      </c>
      <c r="D103" s="127" t="str">
        <f>IFERROR(INDEX(GUTS!AI104:'GUTS'!BH104,MATCH(2,GUTS!AK104:'GUTS'!BI104,0)),"")</f>
        <v/>
      </c>
      <c r="E103" s="127" t="str">
        <f>IFERROR(INDEX(GUTS!AJ104:'GUTS'!BH104,MATCH(2,GUTS!AK104:'GUTS'!BI104,0)),"")</f>
        <v/>
      </c>
      <c r="F103" s="127" t="str">
        <f>IFERROR(INDEX(GUTS!AI104:'GUTS'!BH104,MATCH(3,GUTS!AK104:'GUTS'!BI104,0)),"")</f>
        <v/>
      </c>
      <c r="G103" s="127" t="str">
        <f>IFERROR(INDEX(GUTS!AJ104:'GUTS'!BH104,MATCH(3,GUTS!AK104:'GUTS'!BI104,0)),"")</f>
        <v/>
      </c>
      <c r="H103" s="127" t="str">
        <f>IFERROR(INDEX(GUTS!AI104:'GUTS'!BH104,MATCH(4,GUTS!AK104:'GUTS'!BI104,0)),"")</f>
        <v/>
      </c>
      <c r="I103" s="127" t="str">
        <f>IFERROR(INDEX(GUTS!AJ104:'GUTS'!BH104,MATCH(4,GUTS!AK104:'GUTS'!BI104,0)),"")</f>
        <v/>
      </c>
      <c r="J103" s="127" t="str">
        <f>IFERROR(INDEX(GUTS!AI104:'GUTS'!BH104,MATCH(5,GUTS!AK104:'GUTS'!BI104,0)),"")</f>
        <v/>
      </c>
      <c r="K103" s="127" t="str">
        <f>IFERROR(INDEX(GUTS!AJ104:'GUTS'!BH104,MATCH(5,GUTS!AK104:'GUTS'!BI104,0)),"")</f>
        <v/>
      </c>
      <c r="L103" s="127" t="str">
        <f>IFERROR(INDEX(GUTS!AI104:'GUTS'!BH104,MATCH(6,GUTS!AK104:'GUTS'!BI104,0)),"")</f>
        <v/>
      </c>
      <c r="M103" s="127" t="str">
        <f>IFERROR(INDEX(GUTS!AJ104:'GUTS'!BH104,MATCH(6,GUTS!AK104:'GUTS'!BI104,0)),"")</f>
        <v/>
      </c>
      <c r="N103" s="127" t="e">
        <f>Audit!#REF!</f>
        <v>#REF!</v>
      </c>
      <c r="O103" s="127" t="e">
        <f>Audit!#REF!</f>
        <v>#REF!</v>
      </c>
      <c r="P103" s="127" t="e">
        <f>Audit!#REF!</f>
        <v>#REF!</v>
      </c>
    </row>
    <row r="104" spans="1:16">
      <c r="A104" s="127" t="e">
        <f>Audit!#REF!</f>
        <v>#REF!</v>
      </c>
      <c r="B104" s="127" t="str">
        <f>IFERROR(INDEX(GUTS!AI105:'GUTS'!BH105,MATCH(1,GUTS!AK105:'GUTS'!BI105,0)),"")</f>
        <v/>
      </c>
      <c r="C104" s="127" t="str">
        <f>IFERROR(INDEX(GUTS!AJ105:'GUTS'!BH105,MATCH(1,GUTS!AK105:'GUTS'!BI105,0)),"")</f>
        <v/>
      </c>
      <c r="D104" s="127" t="str">
        <f>IFERROR(INDEX(GUTS!AI105:'GUTS'!BH105,MATCH(2,GUTS!AK105:'GUTS'!BI105,0)),"")</f>
        <v/>
      </c>
      <c r="E104" s="127" t="str">
        <f>IFERROR(INDEX(GUTS!AJ105:'GUTS'!BH105,MATCH(2,GUTS!AK105:'GUTS'!BI105,0)),"")</f>
        <v/>
      </c>
      <c r="F104" s="127" t="str">
        <f>IFERROR(INDEX(GUTS!AI105:'GUTS'!BH105,MATCH(3,GUTS!AK105:'GUTS'!BI105,0)),"")</f>
        <v/>
      </c>
      <c r="G104" s="127" t="str">
        <f>IFERROR(INDEX(GUTS!AJ105:'GUTS'!BH105,MATCH(3,GUTS!AK105:'GUTS'!BI105,0)),"")</f>
        <v/>
      </c>
      <c r="H104" s="127" t="str">
        <f>IFERROR(INDEX(GUTS!AI105:'GUTS'!BH105,MATCH(4,GUTS!AK105:'GUTS'!BI105,0)),"")</f>
        <v/>
      </c>
      <c r="I104" s="127" t="str">
        <f>IFERROR(INDEX(GUTS!AJ105:'GUTS'!BH105,MATCH(4,GUTS!AK105:'GUTS'!BI105,0)),"")</f>
        <v/>
      </c>
      <c r="J104" s="127" t="str">
        <f>IFERROR(INDEX(GUTS!AI105:'GUTS'!BH105,MATCH(5,GUTS!AK105:'GUTS'!BI105,0)),"")</f>
        <v/>
      </c>
      <c r="K104" s="127" t="str">
        <f>IFERROR(INDEX(GUTS!AJ105:'GUTS'!BH105,MATCH(5,GUTS!AK105:'GUTS'!BI105,0)),"")</f>
        <v/>
      </c>
      <c r="L104" s="127" t="str">
        <f>IFERROR(INDEX(GUTS!AI105:'GUTS'!BH105,MATCH(6,GUTS!AK105:'GUTS'!BI105,0)),"")</f>
        <v/>
      </c>
      <c r="M104" s="127" t="str">
        <f>IFERROR(INDEX(GUTS!AJ105:'GUTS'!BH105,MATCH(6,GUTS!AK105:'GUTS'!BI105,0)),"")</f>
        <v/>
      </c>
      <c r="N104" s="127" t="e">
        <f>Audit!#REF!</f>
        <v>#REF!</v>
      </c>
      <c r="O104" s="127" t="e">
        <f>Audit!#REF!</f>
        <v>#REF!</v>
      </c>
      <c r="P104" s="127" t="e">
        <f>Audit!#REF!</f>
        <v>#REF!</v>
      </c>
    </row>
    <row r="105" spans="1:16" hidden="1">
      <c r="A105" s="127" t="e">
        <f>Audit!#REF!</f>
        <v>#REF!</v>
      </c>
      <c r="B105" s="127" t="str">
        <f>IFERROR(INDEX(GUTS!AI106:'GUTS'!BH106,MATCH(1,GUTS!AK106:'GUTS'!BI106,0)),"")</f>
        <v/>
      </c>
      <c r="C105" s="127" t="str">
        <f>IFERROR(INDEX(GUTS!AJ106:'GUTS'!BH106,MATCH(1,GUTS!AK106:'GUTS'!BI106,0)),"")</f>
        <v/>
      </c>
      <c r="D105" s="127" t="str">
        <f>IFERROR(INDEX(GUTS!AI106:'GUTS'!BH106,MATCH(2,GUTS!AK106:'GUTS'!BI106,0)),"")</f>
        <v/>
      </c>
      <c r="E105" s="127" t="str">
        <f>IFERROR(INDEX(GUTS!AJ106:'GUTS'!BH106,MATCH(2,GUTS!AK106:'GUTS'!BI106,0)),"")</f>
        <v/>
      </c>
      <c r="F105" s="127" t="str">
        <f>IFERROR(INDEX(GUTS!AI106:'GUTS'!BH106,MATCH(3,GUTS!AK106:'GUTS'!BI106,0)),"")</f>
        <v/>
      </c>
      <c r="G105" s="127" t="str">
        <f>IFERROR(INDEX(GUTS!AJ106:'GUTS'!BH106,MATCH(3,GUTS!AK106:'GUTS'!BI106,0)),"")</f>
        <v/>
      </c>
      <c r="H105" s="127" t="str">
        <f>IFERROR(INDEX(GUTS!AI106:'GUTS'!BH106,MATCH(4,GUTS!AK106:'GUTS'!BI106,0)),"")</f>
        <v/>
      </c>
      <c r="I105" s="127" t="str">
        <f>IFERROR(INDEX(GUTS!AJ106:'GUTS'!BH106,MATCH(4,GUTS!AK106:'GUTS'!BI106,0)),"")</f>
        <v/>
      </c>
      <c r="J105" s="127" t="str">
        <f>IFERROR(INDEX(GUTS!AI106:'GUTS'!BH106,MATCH(5,GUTS!AK106:'GUTS'!BI106,0)),"")</f>
        <v/>
      </c>
      <c r="K105" s="127" t="str">
        <f>IFERROR(INDEX(GUTS!AJ106:'GUTS'!BH106,MATCH(5,GUTS!AK106:'GUTS'!BI106,0)),"")</f>
        <v/>
      </c>
      <c r="L105" s="127" t="str">
        <f>IFERROR(INDEX(GUTS!AI106:'GUTS'!BH106,MATCH(6,GUTS!AK106:'GUTS'!BI106,0)),"")</f>
        <v/>
      </c>
      <c r="M105" s="127" t="str">
        <f>IFERROR(INDEX(GUTS!AJ106:'GUTS'!BH106,MATCH(6,GUTS!AK106:'GUTS'!BI106,0)),"")</f>
        <v/>
      </c>
      <c r="N105" s="127" t="e">
        <f>Audit!#REF!</f>
        <v>#REF!</v>
      </c>
      <c r="O105" s="127" t="e">
        <f>Audit!#REF!</f>
        <v>#REF!</v>
      </c>
      <c r="P105" s="127" t="e">
        <f>Audit!#REF!</f>
        <v>#REF!</v>
      </c>
    </row>
    <row r="106" spans="1:16" hidden="1">
      <c r="A106" s="127" t="e">
        <f>Audit!#REF!</f>
        <v>#REF!</v>
      </c>
      <c r="B106" s="127" t="str">
        <f>IFERROR(INDEX(GUTS!AI107:'GUTS'!BH107,MATCH(1,GUTS!AK107:'GUTS'!BI107,0)),"")</f>
        <v/>
      </c>
      <c r="C106" s="127" t="str">
        <f>IFERROR(INDEX(GUTS!AJ107:'GUTS'!BH107,MATCH(1,GUTS!AK107:'GUTS'!BI107,0)),"")</f>
        <v/>
      </c>
      <c r="D106" s="127" t="str">
        <f>IFERROR(INDEX(GUTS!AI107:'GUTS'!BH107,MATCH(2,GUTS!AK107:'GUTS'!BI107,0)),"")</f>
        <v/>
      </c>
      <c r="E106" s="127" t="str">
        <f>IFERROR(INDEX(GUTS!AJ107:'GUTS'!BH107,MATCH(2,GUTS!AK107:'GUTS'!BI107,0)),"")</f>
        <v/>
      </c>
      <c r="F106" s="127" t="str">
        <f>IFERROR(INDEX(GUTS!AI107:'GUTS'!BH107,MATCH(3,GUTS!AK107:'GUTS'!BI107,0)),"")</f>
        <v/>
      </c>
      <c r="G106" s="127" t="str">
        <f>IFERROR(INDEX(GUTS!AJ107:'GUTS'!BH107,MATCH(3,GUTS!AK107:'GUTS'!BI107,0)),"")</f>
        <v/>
      </c>
      <c r="H106" s="127" t="str">
        <f>IFERROR(INDEX(GUTS!AI107:'GUTS'!BH107,MATCH(4,GUTS!AK107:'GUTS'!BI107,0)),"")</f>
        <v/>
      </c>
      <c r="I106" s="127" t="str">
        <f>IFERROR(INDEX(GUTS!AJ107:'GUTS'!BH107,MATCH(4,GUTS!AK107:'GUTS'!BI107,0)),"")</f>
        <v/>
      </c>
      <c r="J106" s="127" t="str">
        <f>IFERROR(INDEX(GUTS!AI107:'GUTS'!BH107,MATCH(5,GUTS!AK107:'GUTS'!BI107,0)),"")</f>
        <v/>
      </c>
      <c r="K106" s="127" t="str">
        <f>IFERROR(INDEX(GUTS!AJ107:'GUTS'!BH107,MATCH(5,GUTS!AK107:'GUTS'!BI107,0)),"")</f>
        <v/>
      </c>
      <c r="L106" s="127" t="str">
        <f>IFERROR(INDEX(GUTS!AI107:'GUTS'!BH107,MATCH(6,GUTS!AK107:'GUTS'!BI107,0)),"")</f>
        <v/>
      </c>
      <c r="M106" s="127" t="str">
        <f>IFERROR(INDEX(GUTS!AJ107:'GUTS'!BH107,MATCH(6,GUTS!AK107:'GUTS'!BI107,0)),"")</f>
        <v/>
      </c>
      <c r="N106" s="127" t="e">
        <f>Audit!#REF!</f>
        <v>#REF!</v>
      </c>
      <c r="O106" s="127" t="e">
        <f>Audit!#REF!</f>
        <v>#REF!</v>
      </c>
      <c r="P106" s="127" t="e">
        <f>Audit!#REF!</f>
        <v>#REF!</v>
      </c>
    </row>
    <row r="107" spans="1:16" hidden="1">
      <c r="A107" s="127" t="e">
        <f>Audit!#REF!</f>
        <v>#REF!</v>
      </c>
      <c r="B107" s="127" t="str">
        <f>IFERROR(INDEX(GUTS!AI108:'GUTS'!BH108,MATCH(1,GUTS!AK108:'GUTS'!BI108,0)),"")</f>
        <v/>
      </c>
      <c r="C107" s="127" t="str">
        <f>IFERROR(INDEX(GUTS!AJ108:'GUTS'!BH108,MATCH(1,GUTS!AK108:'GUTS'!BI108,0)),"")</f>
        <v/>
      </c>
      <c r="D107" s="127" t="str">
        <f>IFERROR(INDEX(GUTS!AI108:'GUTS'!BH108,MATCH(2,GUTS!AK108:'GUTS'!BI108,0)),"")</f>
        <v/>
      </c>
      <c r="E107" s="127" t="str">
        <f>IFERROR(INDEX(GUTS!AJ108:'GUTS'!BH108,MATCH(2,GUTS!AK108:'GUTS'!BI108,0)),"")</f>
        <v/>
      </c>
      <c r="F107" s="127" t="str">
        <f>IFERROR(INDEX(GUTS!AI108:'GUTS'!BH108,MATCH(3,GUTS!AK108:'GUTS'!BI108,0)),"")</f>
        <v/>
      </c>
      <c r="G107" s="127" t="str">
        <f>IFERROR(INDEX(GUTS!AJ108:'GUTS'!BH108,MATCH(3,GUTS!AK108:'GUTS'!BI108,0)),"")</f>
        <v/>
      </c>
      <c r="H107" s="127" t="str">
        <f>IFERROR(INDEX(GUTS!AI108:'GUTS'!BH108,MATCH(4,GUTS!AK108:'GUTS'!BI108,0)),"")</f>
        <v/>
      </c>
      <c r="I107" s="127" t="str">
        <f>IFERROR(INDEX(GUTS!AJ108:'GUTS'!BH108,MATCH(4,GUTS!AK108:'GUTS'!BI108,0)),"")</f>
        <v/>
      </c>
      <c r="J107" s="127" t="str">
        <f>IFERROR(INDEX(GUTS!AI108:'GUTS'!BH108,MATCH(5,GUTS!AK108:'GUTS'!BI108,0)),"")</f>
        <v/>
      </c>
      <c r="K107" s="127" t="str">
        <f>IFERROR(INDEX(GUTS!AJ108:'GUTS'!BH108,MATCH(5,GUTS!AK108:'GUTS'!BI108,0)),"")</f>
        <v/>
      </c>
      <c r="L107" s="127" t="str">
        <f>IFERROR(INDEX(GUTS!AI108:'GUTS'!BH108,MATCH(6,GUTS!AK108:'GUTS'!BI108,0)),"")</f>
        <v/>
      </c>
      <c r="M107" s="127" t="str">
        <f>IFERROR(INDEX(GUTS!AJ108:'GUTS'!BH108,MATCH(6,GUTS!AK108:'GUTS'!BI108,0)),"")</f>
        <v/>
      </c>
      <c r="N107" s="127" t="e">
        <f>Audit!#REF!</f>
        <v>#REF!</v>
      </c>
      <c r="O107" s="127" t="e">
        <f>Audit!#REF!</f>
        <v>#REF!</v>
      </c>
      <c r="P107" s="127" t="e">
        <f>Audit!#REF!</f>
        <v>#REF!</v>
      </c>
    </row>
    <row r="108" spans="1:16" hidden="1">
      <c r="A108" s="127" t="e">
        <f>Audit!#REF!</f>
        <v>#REF!</v>
      </c>
      <c r="B108" s="127" t="str">
        <f>IFERROR(INDEX(GUTS!AI109:'GUTS'!BH109,MATCH(1,GUTS!AK109:'GUTS'!BI109,0)),"")</f>
        <v/>
      </c>
      <c r="C108" s="127" t="str">
        <f>IFERROR(INDEX(GUTS!AJ109:'GUTS'!BH109,MATCH(1,GUTS!AK109:'GUTS'!BI109,0)),"")</f>
        <v/>
      </c>
      <c r="D108" s="127" t="str">
        <f>IFERROR(INDEX(GUTS!AI109:'GUTS'!BH109,MATCH(2,GUTS!AK109:'GUTS'!BI109,0)),"")</f>
        <v/>
      </c>
      <c r="E108" s="127" t="str">
        <f>IFERROR(INDEX(GUTS!AJ109:'GUTS'!BH109,MATCH(2,GUTS!AK109:'GUTS'!BI109,0)),"")</f>
        <v/>
      </c>
      <c r="F108" s="127" t="str">
        <f>IFERROR(INDEX(GUTS!AI109:'GUTS'!BH109,MATCH(3,GUTS!AK109:'GUTS'!BI109,0)),"")</f>
        <v/>
      </c>
      <c r="G108" s="127" t="str">
        <f>IFERROR(INDEX(GUTS!AJ109:'GUTS'!BH109,MATCH(3,GUTS!AK109:'GUTS'!BI109,0)),"")</f>
        <v/>
      </c>
      <c r="H108" s="127" t="str">
        <f>IFERROR(INDEX(GUTS!AI109:'GUTS'!BH109,MATCH(4,GUTS!AK109:'GUTS'!BI109,0)),"")</f>
        <v/>
      </c>
      <c r="I108" s="127" t="str">
        <f>IFERROR(INDEX(GUTS!AJ109:'GUTS'!BH109,MATCH(4,GUTS!AK109:'GUTS'!BI109,0)),"")</f>
        <v/>
      </c>
      <c r="J108" s="127" t="str">
        <f>IFERROR(INDEX(GUTS!AI109:'GUTS'!BH109,MATCH(5,GUTS!AK109:'GUTS'!BI109,0)),"")</f>
        <v/>
      </c>
      <c r="K108" s="127" t="str">
        <f>IFERROR(INDEX(GUTS!AJ109:'GUTS'!BH109,MATCH(5,GUTS!AK109:'GUTS'!BI109,0)),"")</f>
        <v/>
      </c>
      <c r="L108" s="127" t="str">
        <f>IFERROR(INDEX(GUTS!AI109:'GUTS'!BH109,MATCH(6,GUTS!AK109:'GUTS'!BI109,0)),"")</f>
        <v/>
      </c>
      <c r="M108" s="127" t="str">
        <f>IFERROR(INDEX(GUTS!AJ109:'GUTS'!BH109,MATCH(6,GUTS!AK109:'GUTS'!BI109,0)),"")</f>
        <v/>
      </c>
      <c r="N108" s="127" t="e">
        <f>Audit!#REF!</f>
        <v>#REF!</v>
      </c>
      <c r="O108" s="127" t="e">
        <f>Audit!#REF!</f>
        <v>#REF!</v>
      </c>
      <c r="P108" s="127" t="e">
        <f>Audit!#REF!</f>
        <v>#REF!</v>
      </c>
    </row>
    <row r="109" spans="1:16" hidden="1">
      <c r="A109" s="127" t="e">
        <f>Audit!#REF!</f>
        <v>#REF!</v>
      </c>
      <c r="B109" s="127" t="str">
        <f>IFERROR(INDEX(GUTS!AI110:'GUTS'!BH110,MATCH(1,GUTS!AK110:'GUTS'!BI110,0)),"")</f>
        <v/>
      </c>
      <c r="C109" s="127" t="str">
        <f>IFERROR(INDEX(GUTS!AJ110:'GUTS'!BH110,MATCH(1,GUTS!AK110:'GUTS'!BI110,0)),"")</f>
        <v/>
      </c>
      <c r="D109" s="127" t="str">
        <f>IFERROR(INDEX(GUTS!AI110:'GUTS'!BH110,MATCH(2,GUTS!AK110:'GUTS'!BI110,0)),"")</f>
        <v/>
      </c>
      <c r="E109" s="127" t="str">
        <f>IFERROR(INDEX(GUTS!AJ110:'GUTS'!BH110,MATCH(2,GUTS!AK110:'GUTS'!BI110,0)),"")</f>
        <v/>
      </c>
      <c r="F109" s="127" t="str">
        <f>IFERROR(INDEX(GUTS!AI110:'GUTS'!BH110,MATCH(3,GUTS!AK110:'GUTS'!BI110,0)),"")</f>
        <v/>
      </c>
      <c r="G109" s="127" t="str">
        <f>IFERROR(INDEX(GUTS!AJ110:'GUTS'!BH110,MATCH(3,GUTS!AK110:'GUTS'!BI110,0)),"")</f>
        <v/>
      </c>
      <c r="H109" s="127" t="str">
        <f>IFERROR(INDEX(GUTS!AI110:'GUTS'!BH110,MATCH(4,GUTS!AK110:'GUTS'!BI110,0)),"")</f>
        <v/>
      </c>
      <c r="I109" s="127" t="str">
        <f>IFERROR(INDEX(GUTS!AJ110:'GUTS'!BH110,MATCH(4,GUTS!AK110:'GUTS'!BI110,0)),"")</f>
        <v/>
      </c>
      <c r="J109" s="127" t="str">
        <f>IFERROR(INDEX(GUTS!AI110:'GUTS'!BH110,MATCH(5,GUTS!AK110:'GUTS'!BI110,0)),"")</f>
        <v/>
      </c>
      <c r="K109" s="127" t="str">
        <f>IFERROR(INDEX(GUTS!AJ110:'GUTS'!BH110,MATCH(5,GUTS!AK110:'GUTS'!BI110,0)),"")</f>
        <v/>
      </c>
      <c r="L109" s="127" t="str">
        <f>IFERROR(INDEX(GUTS!AI110:'GUTS'!BH110,MATCH(6,GUTS!AK110:'GUTS'!BI110,0)),"")</f>
        <v/>
      </c>
      <c r="M109" s="127" t="str">
        <f>IFERROR(INDEX(GUTS!AJ110:'GUTS'!BH110,MATCH(6,GUTS!AK110:'GUTS'!BI110,0)),"")</f>
        <v/>
      </c>
      <c r="N109" s="127" t="e">
        <f>Audit!#REF!</f>
        <v>#REF!</v>
      </c>
      <c r="O109" s="127" t="e">
        <f>Audit!#REF!</f>
        <v>#REF!</v>
      </c>
      <c r="P109" s="127" t="e">
        <f>Audit!#REF!</f>
        <v>#REF!</v>
      </c>
    </row>
    <row r="110" spans="1:16">
      <c r="A110" s="127" t="e">
        <f>Audit!#REF!</f>
        <v>#REF!</v>
      </c>
      <c r="B110" s="127" t="str">
        <f>IFERROR(INDEX(GUTS!AI111:'GUTS'!BH111,MATCH(1,GUTS!AK111:'GUTS'!BI111,0)),"")</f>
        <v/>
      </c>
      <c r="C110" s="127" t="str">
        <f>IFERROR(INDEX(GUTS!AJ111:'GUTS'!BH111,MATCH(1,GUTS!AK111:'GUTS'!BI111,0)),"")</f>
        <v/>
      </c>
      <c r="D110" s="127" t="str">
        <f>IFERROR(INDEX(GUTS!AI111:'GUTS'!BH111,MATCH(2,GUTS!AK111:'GUTS'!BI111,0)),"")</f>
        <v/>
      </c>
      <c r="E110" s="127" t="str">
        <f>IFERROR(INDEX(GUTS!AJ111:'GUTS'!BH111,MATCH(2,GUTS!AK111:'GUTS'!BI111,0)),"")</f>
        <v/>
      </c>
      <c r="F110" s="127" t="str">
        <f>IFERROR(INDEX(GUTS!AI111:'GUTS'!BH111,MATCH(3,GUTS!AK111:'GUTS'!BI111,0)),"")</f>
        <v/>
      </c>
      <c r="G110" s="127" t="str">
        <f>IFERROR(INDEX(GUTS!AJ111:'GUTS'!BH111,MATCH(3,GUTS!AK111:'GUTS'!BI111,0)),"")</f>
        <v/>
      </c>
      <c r="H110" s="127" t="str">
        <f>IFERROR(INDEX(GUTS!AI111:'GUTS'!BH111,MATCH(4,GUTS!AK111:'GUTS'!BI111,0)),"")</f>
        <v/>
      </c>
      <c r="I110" s="127" t="str">
        <f>IFERROR(INDEX(GUTS!AJ111:'GUTS'!BH111,MATCH(4,GUTS!AK111:'GUTS'!BI111,0)),"")</f>
        <v/>
      </c>
      <c r="J110" s="127" t="str">
        <f>IFERROR(INDEX(GUTS!AI111:'GUTS'!BH111,MATCH(5,GUTS!AK111:'GUTS'!BI111,0)),"")</f>
        <v/>
      </c>
      <c r="K110" s="127" t="str">
        <f>IFERROR(INDEX(GUTS!AJ111:'GUTS'!BH111,MATCH(5,GUTS!AK111:'GUTS'!BI111,0)),"")</f>
        <v/>
      </c>
      <c r="L110" s="127" t="str">
        <f>IFERROR(INDEX(GUTS!AI111:'GUTS'!BH111,MATCH(6,GUTS!AK111:'GUTS'!BI111,0)),"")</f>
        <v/>
      </c>
      <c r="M110" s="127" t="str">
        <f>IFERROR(INDEX(GUTS!AJ111:'GUTS'!BH111,MATCH(6,GUTS!AK111:'GUTS'!BI111,0)),"")</f>
        <v/>
      </c>
      <c r="N110" s="127" t="e">
        <f>Audit!#REF!</f>
        <v>#REF!</v>
      </c>
      <c r="O110" s="127" t="e">
        <f>Audit!#REF!</f>
        <v>#REF!</v>
      </c>
      <c r="P110" s="127" t="e">
        <f>Audit!#REF!</f>
        <v>#REF!</v>
      </c>
    </row>
    <row r="111" spans="1:16" hidden="1">
      <c r="A111" s="127" t="e">
        <f>Audit!#REF!</f>
        <v>#REF!</v>
      </c>
      <c r="B111" s="127" t="str">
        <f>IFERROR(INDEX(GUTS!AI112:'GUTS'!BH112,MATCH(1,GUTS!AK112:'GUTS'!BI112,0)),"")</f>
        <v/>
      </c>
      <c r="C111" s="127" t="str">
        <f>IFERROR(INDEX(GUTS!AJ112:'GUTS'!BH112,MATCH(1,GUTS!AK112:'GUTS'!BI112,0)),"")</f>
        <v/>
      </c>
      <c r="D111" s="127" t="str">
        <f>IFERROR(INDEX(GUTS!AI112:'GUTS'!BH112,MATCH(2,GUTS!AK112:'GUTS'!BI112,0)),"")</f>
        <v/>
      </c>
      <c r="E111" s="127" t="str">
        <f>IFERROR(INDEX(GUTS!AJ112:'GUTS'!BH112,MATCH(2,GUTS!AK112:'GUTS'!BI112,0)),"")</f>
        <v/>
      </c>
      <c r="F111" s="127" t="str">
        <f>IFERROR(INDEX(GUTS!AI112:'GUTS'!BH112,MATCH(3,GUTS!AK112:'GUTS'!BI112,0)),"")</f>
        <v/>
      </c>
      <c r="G111" s="127" t="str">
        <f>IFERROR(INDEX(GUTS!AJ112:'GUTS'!BH112,MATCH(3,GUTS!AK112:'GUTS'!BI112,0)),"")</f>
        <v/>
      </c>
      <c r="H111" s="127" t="str">
        <f>IFERROR(INDEX(GUTS!AI112:'GUTS'!BH112,MATCH(4,GUTS!AK112:'GUTS'!BI112,0)),"")</f>
        <v/>
      </c>
      <c r="I111" s="127" t="str">
        <f>IFERROR(INDEX(GUTS!AJ112:'GUTS'!BH112,MATCH(4,GUTS!AK112:'GUTS'!BI112,0)),"")</f>
        <v/>
      </c>
      <c r="J111" s="127" t="str">
        <f>IFERROR(INDEX(GUTS!AI112:'GUTS'!BH112,MATCH(5,GUTS!AK112:'GUTS'!BI112,0)),"")</f>
        <v/>
      </c>
      <c r="K111" s="127" t="str">
        <f>IFERROR(INDEX(GUTS!AJ112:'GUTS'!BH112,MATCH(5,GUTS!AK112:'GUTS'!BI112,0)),"")</f>
        <v/>
      </c>
      <c r="L111" s="127" t="str">
        <f>IFERROR(INDEX(GUTS!AI112:'GUTS'!BH112,MATCH(6,GUTS!AK112:'GUTS'!BI112,0)),"")</f>
        <v/>
      </c>
      <c r="M111" s="127" t="str">
        <f>IFERROR(INDEX(GUTS!AJ112:'GUTS'!BH112,MATCH(6,GUTS!AK112:'GUTS'!BI112,0)),"")</f>
        <v/>
      </c>
      <c r="N111" s="127" t="e">
        <f>Audit!#REF!</f>
        <v>#REF!</v>
      </c>
      <c r="O111" s="127" t="e">
        <f>Audit!#REF!</f>
        <v>#REF!</v>
      </c>
      <c r="P111" s="127" t="e">
        <f>Audit!#REF!</f>
        <v>#REF!</v>
      </c>
    </row>
    <row r="112" spans="1:16" hidden="1">
      <c r="A112" s="127" t="e">
        <f>Audit!#REF!</f>
        <v>#REF!</v>
      </c>
      <c r="B112" s="127" t="str">
        <f>IFERROR(INDEX(GUTS!AI113:'GUTS'!BH113,MATCH(1,GUTS!AK113:'GUTS'!BI113,0)),"")</f>
        <v/>
      </c>
      <c r="C112" s="127" t="str">
        <f>IFERROR(INDEX(GUTS!AJ113:'GUTS'!BH113,MATCH(1,GUTS!AK113:'GUTS'!BI113,0)),"")</f>
        <v/>
      </c>
      <c r="D112" s="127" t="str">
        <f>IFERROR(INDEX(GUTS!AI113:'GUTS'!BH113,MATCH(2,GUTS!AK113:'GUTS'!BI113,0)),"")</f>
        <v/>
      </c>
      <c r="E112" s="127" t="str">
        <f>IFERROR(INDEX(GUTS!AJ113:'GUTS'!BH113,MATCH(2,GUTS!AK113:'GUTS'!BI113,0)),"")</f>
        <v/>
      </c>
      <c r="F112" s="127" t="str">
        <f>IFERROR(INDEX(GUTS!AI113:'GUTS'!BH113,MATCH(3,GUTS!AK113:'GUTS'!BI113,0)),"")</f>
        <v/>
      </c>
      <c r="G112" s="127" t="str">
        <f>IFERROR(INDEX(GUTS!AJ113:'GUTS'!BH113,MATCH(3,GUTS!AK113:'GUTS'!BI113,0)),"")</f>
        <v/>
      </c>
      <c r="H112" s="127" t="str">
        <f>IFERROR(INDEX(GUTS!AI113:'GUTS'!BH113,MATCH(4,GUTS!AK113:'GUTS'!BI113,0)),"")</f>
        <v/>
      </c>
      <c r="I112" s="127" t="str">
        <f>IFERROR(INDEX(GUTS!AJ113:'GUTS'!BH113,MATCH(4,GUTS!AK113:'GUTS'!BI113,0)),"")</f>
        <v/>
      </c>
      <c r="J112" s="127" t="str">
        <f>IFERROR(INDEX(GUTS!AI113:'GUTS'!BH113,MATCH(5,GUTS!AK113:'GUTS'!BI113,0)),"")</f>
        <v/>
      </c>
      <c r="K112" s="127" t="str">
        <f>IFERROR(INDEX(GUTS!AJ113:'GUTS'!BH113,MATCH(5,GUTS!AK113:'GUTS'!BI113,0)),"")</f>
        <v/>
      </c>
      <c r="L112" s="127" t="str">
        <f>IFERROR(INDEX(GUTS!AI113:'GUTS'!BH113,MATCH(6,GUTS!AK113:'GUTS'!BI113,0)),"")</f>
        <v/>
      </c>
      <c r="M112" s="127" t="str">
        <f>IFERROR(INDEX(GUTS!AJ113:'GUTS'!BH113,MATCH(6,GUTS!AK113:'GUTS'!BI113,0)),"")</f>
        <v/>
      </c>
      <c r="N112" s="127" t="e">
        <f>Audit!#REF!</f>
        <v>#REF!</v>
      </c>
      <c r="O112" s="127" t="e">
        <f>Audit!#REF!</f>
        <v>#REF!</v>
      </c>
      <c r="P112" s="127" t="e">
        <f>Audit!#REF!</f>
        <v>#REF!</v>
      </c>
    </row>
    <row r="113" spans="1:16">
      <c r="A113" s="127" t="e">
        <f>Audit!#REF!</f>
        <v>#REF!</v>
      </c>
      <c r="B113" s="127" t="str">
        <f>IFERROR(INDEX(GUTS!AI114:'GUTS'!BH114,MATCH(1,GUTS!AK114:'GUTS'!BI114,0)),"")</f>
        <v/>
      </c>
      <c r="C113" s="127" t="str">
        <f>IFERROR(INDEX(GUTS!AJ114:'GUTS'!BH114,MATCH(1,GUTS!AK114:'GUTS'!BI114,0)),"")</f>
        <v/>
      </c>
      <c r="D113" s="127" t="str">
        <f>IFERROR(INDEX(GUTS!AI114:'GUTS'!BH114,MATCH(2,GUTS!AK114:'GUTS'!BI114,0)),"")</f>
        <v/>
      </c>
      <c r="E113" s="127" t="str">
        <f>IFERROR(INDEX(GUTS!AJ114:'GUTS'!BH114,MATCH(2,GUTS!AK114:'GUTS'!BI114,0)),"")</f>
        <v/>
      </c>
      <c r="F113" s="127" t="str">
        <f>IFERROR(INDEX(GUTS!AI114:'GUTS'!BH114,MATCH(3,GUTS!AK114:'GUTS'!BI114,0)),"")</f>
        <v/>
      </c>
      <c r="G113" s="127" t="str">
        <f>IFERROR(INDEX(GUTS!AJ114:'GUTS'!BH114,MATCH(3,GUTS!AK114:'GUTS'!BI114,0)),"")</f>
        <v/>
      </c>
      <c r="H113" s="127" t="str">
        <f>IFERROR(INDEX(GUTS!AI114:'GUTS'!BH114,MATCH(4,GUTS!AK114:'GUTS'!BI114,0)),"")</f>
        <v/>
      </c>
      <c r="I113" s="127" t="str">
        <f>IFERROR(INDEX(GUTS!AJ114:'GUTS'!BH114,MATCH(4,GUTS!AK114:'GUTS'!BI114,0)),"")</f>
        <v/>
      </c>
      <c r="J113" s="127" t="str">
        <f>IFERROR(INDEX(GUTS!AI114:'GUTS'!BH114,MATCH(5,GUTS!AK114:'GUTS'!BI114,0)),"")</f>
        <v/>
      </c>
      <c r="K113" s="127" t="str">
        <f>IFERROR(INDEX(GUTS!AJ114:'GUTS'!BH114,MATCH(5,GUTS!AK114:'GUTS'!BI114,0)),"")</f>
        <v/>
      </c>
      <c r="L113" s="127" t="str">
        <f>IFERROR(INDEX(GUTS!AI114:'GUTS'!BH114,MATCH(6,GUTS!AK114:'GUTS'!BI114,0)),"")</f>
        <v/>
      </c>
      <c r="M113" s="127" t="str">
        <f>IFERROR(INDEX(GUTS!AJ114:'GUTS'!BH114,MATCH(6,GUTS!AK114:'GUTS'!BI114,0)),"")</f>
        <v/>
      </c>
      <c r="N113" s="127" t="e">
        <f>Audit!#REF!</f>
        <v>#REF!</v>
      </c>
      <c r="O113" s="127" t="e">
        <f>Audit!#REF!</f>
        <v>#REF!</v>
      </c>
      <c r="P113" s="127" t="e">
        <f>Audit!#REF!</f>
        <v>#REF!</v>
      </c>
    </row>
    <row r="114" spans="1:16">
      <c r="A114" s="127" t="e">
        <f>Audit!#REF!</f>
        <v>#REF!</v>
      </c>
      <c r="B114" s="127" t="str">
        <f>IFERROR(INDEX(GUTS!AI115:'GUTS'!BH115,MATCH(1,GUTS!AK115:'GUTS'!BI115,0)),"")</f>
        <v/>
      </c>
      <c r="C114" s="127" t="str">
        <f>IFERROR(INDEX(GUTS!AJ115:'GUTS'!BH115,MATCH(1,GUTS!AK115:'GUTS'!BI115,0)),"")</f>
        <v/>
      </c>
      <c r="D114" s="127" t="str">
        <f>IFERROR(INDEX(GUTS!AI115:'GUTS'!BH115,MATCH(2,GUTS!AK115:'GUTS'!BI115,0)),"")</f>
        <v/>
      </c>
      <c r="E114" s="127" t="str">
        <f>IFERROR(INDEX(GUTS!AJ115:'GUTS'!BH115,MATCH(2,GUTS!AK115:'GUTS'!BI115,0)),"")</f>
        <v/>
      </c>
      <c r="F114" s="127" t="str">
        <f>IFERROR(INDEX(GUTS!AI115:'GUTS'!BH115,MATCH(3,GUTS!AK115:'GUTS'!BI115,0)),"")</f>
        <v/>
      </c>
      <c r="G114" s="127" t="str">
        <f>IFERROR(INDEX(GUTS!AJ115:'GUTS'!BH115,MATCH(3,GUTS!AK115:'GUTS'!BI115,0)),"")</f>
        <v/>
      </c>
      <c r="H114" s="127" t="str">
        <f>IFERROR(INDEX(GUTS!AI115:'GUTS'!BH115,MATCH(4,GUTS!AK115:'GUTS'!BI115,0)),"")</f>
        <v/>
      </c>
      <c r="I114" s="127" t="str">
        <f>IFERROR(INDEX(GUTS!AJ115:'GUTS'!BH115,MATCH(4,GUTS!AK115:'GUTS'!BI115,0)),"")</f>
        <v/>
      </c>
      <c r="J114" s="127" t="str">
        <f>IFERROR(INDEX(GUTS!AI115:'GUTS'!BH115,MATCH(5,GUTS!AK115:'GUTS'!BI115,0)),"")</f>
        <v/>
      </c>
      <c r="K114" s="127" t="str">
        <f>IFERROR(INDEX(GUTS!AJ115:'GUTS'!BH115,MATCH(5,GUTS!AK115:'GUTS'!BI115,0)),"")</f>
        <v/>
      </c>
      <c r="L114" s="127" t="str">
        <f>IFERROR(INDEX(GUTS!AI115:'GUTS'!BH115,MATCH(6,GUTS!AK115:'GUTS'!BI115,0)),"")</f>
        <v/>
      </c>
      <c r="M114" s="127" t="str">
        <f>IFERROR(INDEX(GUTS!AJ115:'GUTS'!BH115,MATCH(6,GUTS!AK115:'GUTS'!BI115,0)),"")</f>
        <v/>
      </c>
      <c r="N114" s="127" t="e">
        <f>Audit!#REF!</f>
        <v>#REF!</v>
      </c>
      <c r="O114" s="127" t="e">
        <f>Audit!#REF!</f>
        <v>#REF!</v>
      </c>
      <c r="P114" s="127" t="e">
        <f>Audit!#REF!</f>
        <v>#REF!</v>
      </c>
    </row>
    <row r="115" spans="1:16">
      <c r="A115" s="127" t="e">
        <f>Audit!#REF!</f>
        <v>#REF!</v>
      </c>
      <c r="B115" s="127" t="str">
        <f>IFERROR(INDEX(GUTS!AI116:'GUTS'!BH116,MATCH(1,GUTS!AK116:'GUTS'!BI116,0)),"")</f>
        <v/>
      </c>
      <c r="C115" s="127" t="str">
        <f>IFERROR(INDEX(GUTS!AJ116:'GUTS'!BH116,MATCH(1,GUTS!AK116:'GUTS'!BI116,0)),"")</f>
        <v/>
      </c>
      <c r="D115" s="127" t="str">
        <f>IFERROR(INDEX(GUTS!AI116:'GUTS'!BH116,MATCH(2,GUTS!AK116:'GUTS'!BI116,0)),"")</f>
        <v/>
      </c>
      <c r="E115" s="127" t="str">
        <f>IFERROR(INDEX(GUTS!AJ116:'GUTS'!BH116,MATCH(2,GUTS!AK116:'GUTS'!BI116,0)),"")</f>
        <v/>
      </c>
      <c r="F115" s="127" t="str">
        <f>IFERROR(INDEX(GUTS!AI116:'GUTS'!BH116,MATCH(3,GUTS!AK116:'GUTS'!BI116,0)),"")</f>
        <v/>
      </c>
      <c r="G115" s="127" t="str">
        <f>IFERROR(INDEX(GUTS!AJ116:'GUTS'!BH116,MATCH(3,GUTS!AK116:'GUTS'!BI116,0)),"")</f>
        <v/>
      </c>
      <c r="H115" s="127" t="str">
        <f>IFERROR(INDEX(GUTS!AI116:'GUTS'!BH116,MATCH(4,GUTS!AK116:'GUTS'!BI116,0)),"")</f>
        <v/>
      </c>
      <c r="I115" s="127" t="str">
        <f>IFERROR(INDEX(GUTS!AJ116:'GUTS'!BH116,MATCH(4,GUTS!AK116:'GUTS'!BI116,0)),"")</f>
        <v/>
      </c>
      <c r="J115" s="127" t="str">
        <f>IFERROR(INDEX(GUTS!AI116:'GUTS'!BH116,MATCH(5,GUTS!AK116:'GUTS'!BI116,0)),"")</f>
        <v/>
      </c>
      <c r="K115" s="127" t="str">
        <f>IFERROR(INDEX(GUTS!AJ116:'GUTS'!BH116,MATCH(5,GUTS!AK116:'GUTS'!BI116,0)),"")</f>
        <v/>
      </c>
      <c r="L115" s="127" t="str">
        <f>IFERROR(INDEX(GUTS!AI116:'GUTS'!BH116,MATCH(6,GUTS!AK116:'GUTS'!BI116,0)),"")</f>
        <v/>
      </c>
      <c r="M115" s="127" t="str">
        <f>IFERROR(INDEX(GUTS!AJ116:'GUTS'!BH116,MATCH(6,GUTS!AK116:'GUTS'!BI116,0)),"")</f>
        <v/>
      </c>
      <c r="N115" s="127" t="e">
        <f>Audit!#REF!</f>
        <v>#REF!</v>
      </c>
      <c r="O115" s="127" t="e">
        <f>Audit!#REF!</f>
        <v>#REF!</v>
      </c>
      <c r="P115" s="127" t="e">
        <f>Audit!#REF!</f>
        <v>#REF!</v>
      </c>
    </row>
    <row r="116" spans="1:16">
      <c r="A116" s="127" t="e">
        <f>Audit!#REF!</f>
        <v>#REF!</v>
      </c>
      <c r="B116" s="127" t="str">
        <f>IFERROR(INDEX(GUTS!AI117:'GUTS'!BH117,MATCH(1,GUTS!AK117:'GUTS'!BI117,0)),"")</f>
        <v/>
      </c>
      <c r="C116" s="127" t="str">
        <f>IFERROR(INDEX(GUTS!AJ117:'GUTS'!BH117,MATCH(1,GUTS!AK117:'GUTS'!BI117,0)),"")</f>
        <v/>
      </c>
      <c r="D116" s="127" t="str">
        <f>IFERROR(INDEX(GUTS!AI117:'GUTS'!BH117,MATCH(2,GUTS!AK117:'GUTS'!BI117,0)),"")</f>
        <v/>
      </c>
      <c r="E116" s="127" t="str">
        <f>IFERROR(INDEX(GUTS!AJ117:'GUTS'!BH117,MATCH(2,GUTS!AK117:'GUTS'!BI117,0)),"")</f>
        <v/>
      </c>
      <c r="F116" s="127" t="str">
        <f>IFERROR(INDEX(GUTS!AI117:'GUTS'!BH117,MATCH(3,GUTS!AK117:'GUTS'!BI117,0)),"")</f>
        <v/>
      </c>
      <c r="G116" s="127" t="str">
        <f>IFERROR(INDEX(GUTS!AJ117:'GUTS'!BH117,MATCH(3,GUTS!AK117:'GUTS'!BI117,0)),"")</f>
        <v/>
      </c>
      <c r="H116" s="127" t="str">
        <f>IFERROR(INDEX(GUTS!AI117:'GUTS'!BH117,MATCH(4,GUTS!AK117:'GUTS'!BI117,0)),"")</f>
        <v/>
      </c>
      <c r="I116" s="127" t="str">
        <f>IFERROR(INDEX(GUTS!AJ117:'GUTS'!BH117,MATCH(4,GUTS!AK117:'GUTS'!BI117,0)),"")</f>
        <v/>
      </c>
      <c r="J116" s="127" t="str">
        <f>IFERROR(INDEX(GUTS!AI117:'GUTS'!BH117,MATCH(5,GUTS!AK117:'GUTS'!BI117,0)),"")</f>
        <v/>
      </c>
      <c r="K116" s="127" t="str">
        <f>IFERROR(INDEX(GUTS!AJ117:'GUTS'!BH117,MATCH(5,GUTS!AK117:'GUTS'!BI117,0)),"")</f>
        <v/>
      </c>
      <c r="L116" s="127" t="str">
        <f>IFERROR(INDEX(GUTS!AI117:'GUTS'!BH117,MATCH(6,GUTS!AK117:'GUTS'!BI117,0)),"")</f>
        <v/>
      </c>
      <c r="M116" s="127" t="str">
        <f>IFERROR(INDEX(GUTS!AJ117:'GUTS'!BH117,MATCH(6,GUTS!AK117:'GUTS'!BI117,0)),"")</f>
        <v/>
      </c>
      <c r="N116" s="127" t="e">
        <f>Audit!#REF!</f>
        <v>#REF!</v>
      </c>
      <c r="O116" s="127" t="e">
        <f>Audit!#REF!</f>
        <v>#REF!</v>
      </c>
      <c r="P116" s="127" t="e">
        <f>Audit!#REF!</f>
        <v>#REF!</v>
      </c>
    </row>
    <row r="117" spans="1:16" hidden="1">
      <c r="A117" s="127" t="e">
        <f>Audit!#REF!</f>
        <v>#REF!</v>
      </c>
      <c r="B117" s="127" t="str">
        <f>IFERROR(INDEX(GUTS!AI118:'GUTS'!BH118,MATCH(1,GUTS!AK118:'GUTS'!BI118,0)),"")</f>
        <v/>
      </c>
      <c r="C117" s="127" t="str">
        <f>IFERROR(INDEX(GUTS!AJ118:'GUTS'!BH118,MATCH(1,GUTS!AK118:'GUTS'!BI118,0)),"")</f>
        <v/>
      </c>
      <c r="D117" s="127" t="str">
        <f>IFERROR(INDEX(GUTS!AI118:'GUTS'!BH118,MATCH(2,GUTS!AK118:'GUTS'!BI118,0)),"")</f>
        <v/>
      </c>
      <c r="E117" s="127" t="str">
        <f>IFERROR(INDEX(GUTS!AJ118:'GUTS'!BH118,MATCH(2,GUTS!AK118:'GUTS'!BI118,0)),"")</f>
        <v/>
      </c>
      <c r="F117" s="127" t="str">
        <f>IFERROR(INDEX(GUTS!AI118:'GUTS'!BH118,MATCH(3,GUTS!AK118:'GUTS'!BI118,0)),"")</f>
        <v/>
      </c>
      <c r="G117" s="127" t="str">
        <f>IFERROR(INDEX(GUTS!AJ118:'GUTS'!BH118,MATCH(3,GUTS!AK118:'GUTS'!BI118,0)),"")</f>
        <v/>
      </c>
      <c r="H117" s="127" t="str">
        <f>IFERROR(INDEX(GUTS!AI118:'GUTS'!BH118,MATCH(4,GUTS!AK118:'GUTS'!BI118,0)),"")</f>
        <v/>
      </c>
      <c r="I117" s="127" t="str">
        <f>IFERROR(INDEX(GUTS!AJ118:'GUTS'!BH118,MATCH(4,GUTS!AK118:'GUTS'!BI118,0)),"")</f>
        <v/>
      </c>
      <c r="J117" s="127" t="str">
        <f>IFERROR(INDEX(GUTS!AI118:'GUTS'!BH118,MATCH(5,GUTS!AK118:'GUTS'!BI118,0)),"")</f>
        <v/>
      </c>
      <c r="K117" s="127" t="str">
        <f>IFERROR(INDEX(GUTS!AJ118:'GUTS'!BH118,MATCH(5,GUTS!AK118:'GUTS'!BI118,0)),"")</f>
        <v/>
      </c>
      <c r="L117" s="127" t="str">
        <f>IFERROR(INDEX(GUTS!AI118:'GUTS'!BH118,MATCH(6,GUTS!AK118:'GUTS'!BI118,0)),"")</f>
        <v/>
      </c>
      <c r="M117" s="127" t="str">
        <f>IFERROR(INDEX(GUTS!AJ118:'GUTS'!BH118,MATCH(6,GUTS!AK118:'GUTS'!BI118,0)),"")</f>
        <v/>
      </c>
      <c r="N117" s="127" t="e">
        <f>Audit!#REF!</f>
        <v>#REF!</v>
      </c>
      <c r="O117" s="127" t="e">
        <f>Audit!#REF!</f>
        <v>#REF!</v>
      </c>
      <c r="P117" s="127" t="e">
        <f>Audit!#REF!</f>
        <v>#REF!</v>
      </c>
    </row>
    <row r="118" spans="1:16" hidden="1">
      <c r="A118" s="127" t="e">
        <f>Audit!#REF!</f>
        <v>#REF!</v>
      </c>
      <c r="B118" s="127" t="str">
        <f>IFERROR(INDEX(GUTS!AI119:'GUTS'!BH119,MATCH(1,GUTS!AK119:'GUTS'!BI119,0)),"")</f>
        <v/>
      </c>
      <c r="C118" s="127" t="str">
        <f>IFERROR(INDEX(GUTS!AJ119:'GUTS'!BH119,MATCH(1,GUTS!AK119:'GUTS'!BI119,0)),"")</f>
        <v/>
      </c>
      <c r="D118" s="127" t="str">
        <f>IFERROR(INDEX(GUTS!AI119:'GUTS'!BH119,MATCH(2,GUTS!AK119:'GUTS'!BI119,0)),"")</f>
        <v/>
      </c>
      <c r="E118" s="127" t="str">
        <f>IFERROR(INDEX(GUTS!AJ119:'GUTS'!BH119,MATCH(2,GUTS!AK119:'GUTS'!BI119,0)),"")</f>
        <v/>
      </c>
      <c r="F118" s="127" t="str">
        <f>IFERROR(INDEX(GUTS!AI119:'GUTS'!BH119,MATCH(3,GUTS!AK119:'GUTS'!BI119,0)),"")</f>
        <v/>
      </c>
      <c r="G118" s="127" t="str">
        <f>IFERROR(INDEX(GUTS!AJ119:'GUTS'!BH119,MATCH(3,GUTS!AK119:'GUTS'!BI119,0)),"")</f>
        <v/>
      </c>
      <c r="H118" s="127" t="str">
        <f>IFERROR(INDEX(GUTS!AI119:'GUTS'!BH119,MATCH(4,GUTS!AK119:'GUTS'!BI119,0)),"")</f>
        <v/>
      </c>
      <c r="I118" s="127" t="str">
        <f>IFERROR(INDEX(GUTS!AJ119:'GUTS'!BH119,MATCH(4,GUTS!AK119:'GUTS'!BI119,0)),"")</f>
        <v/>
      </c>
      <c r="J118" s="127" t="str">
        <f>IFERROR(INDEX(GUTS!AI119:'GUTS'!BH119,MATCH(5,GUTS!AK119:'GUTS'!BI119,0)),"")</f>
        <v/>
      </c>
      <c r="K118" s="127" t="str">
        <f>IFERROR(INDEX(GUTS!AJ119:'GUTS'!BH119,MATCH(5,GUTS!AK119:'GUTS'!BI119,0)),"")</f>
        <v/>
      </c>
      <c r="L118" s="127" t="str">
        <f>IFERROR(INDEX(GUTS!AI119:'GUTS'!BH119,MATCH(6,GUTS!AK119:'GUTS'!BI119,0)),"")</f>
        <v/>
      </c>
      <c r="M118" s="127" t="str">
        <f>IFERROR(INDEX(GUTS!AJ119:'GUTS'!BH119,MATCH(6,GUTS!AK119:'GUTS'!BI119,0)),"")</f>
        <v/>
      </c>
      <c r="N118" s="127" t="e">
        <f>Audit!#REF!</f>
        <v>#REF!</v>
      </c>
      <c r="O118" s="127" t="e">
        <f>Audit!#REF!</f>
        <v>#REF!</v>
      </c>
      <c r="P118" s="127" t="e">
        <f>Audit!#REF!</f>
        <v>#REF!</v>
      </c>
    </row>
    <row r="119" spans="1:16" hidden="1">
      <c r="A119" s="127" t="e">
        <f>Audit!#REF!</f>
        <v>#REF!</v>
      </c>
      <c r="B119" s="127" t="str">
        <f>IFERROR(INDEX(GUTS!AI120:'GUTS'!BH120,MATCH(1,GUTS!AK120:'GUTS'!BI120,0)),"")</f>
        <v/>
      </c>
      <c r="C119" s="127" t="str">
        <f>IFERROR(INDEX(GUTS!AJ120:'GUTS'!BH120,MATCH(1,GUTS!AK120:'GUTS'!BI120,0)),"")</f>
        <v/>
      </c>
      <c r="D119" s="127" t="str">
        <f>IFERROR(INDEX(GUTS!AI120:'GUTS'!BH120,MATCH(2,GUTS!AK120:'GUTS'!BI120,0)),"")</f>
        <v/>
      </c>
      <c r="E119" s="127" t="str">
        <f>IFERROR(INDEX(GUTS!AJ120:'GUTS'!BH120,MATCH(2,GUTS!AK120:'GUTS'!BI120,0)),"")</f>
        <v/>
      </c>
      <c r="F119" s="127" t="str">
        <f>IFERROR(INDEX(GUTS!AI120:'GUTS'!BH120,MATCH(3,GUTS!AK120:'GUTS'!BI120,0)),"")</f>
        <v/>
      </c>
      <c r="G119" s="127" t="str">
        <f>IFERROR(INDEX(GUTS!AJ120:'GUTS'!BH120,MATCH(3,GUTS!AK120:'GUTS'!BI120,0)),"")</f>
        <v/>
      </c>
      <c r="H119" s="127" t="str">
        <f>IFERROR(INDEX(GUTS!AI120:'GUTS'!BH120,MATCH(4,GUTS!AK120:'GUTS'!BI120,0)),"")</f>
        <v/>
      </c>
      <c r="I119" s="127" t="str">
        <f>IFERROR(INDEX(GUTS!AJ120:'GUTS'!BH120,MATCH(4,GUTS!AK120:'GUTS'!BI120,0)),"")</f>
        <v/>
      </c>
      <c r="J119" s="127" t="str">
        <f>IFERROR(INDEX(GUTS!AI120:'GUTS'!BH120,MATCH(5,GUTS!AK120:'GUTS'!BI120,0)),"")</f>
        <v/>
      </c>
      <c r="K119" s="127" t="str">
        <f>IFERROR(INDEX(GUTS!AJ120:'GUTS'!BH120,MATCH(5,GUTS!AK120:'GUTS'!BI120,0)),"")</f>
        <v/>
      </c>
      <c r="L119" s="127" t="str">
        <f>IFERROR(INDEX(GUTS!AI120:'GUTS'!BH120,MATCH(6,GUTS!AK120:'GUTS'!BI120,0)),"")</f>
        <v/>
      </c>
      <c r="M119" s="127" t="str">
        <f>IFERROR(INDEX(GUTS!AJ120:'GUTS'!BH120,MATCH(6,GUTS!AK120:'GUTS'!BI120,0)),"")</f>
        <v/>
      </c>
      <c r="N119" s="127" t="e">
        <f>Audit!#REF!</f>
        <v>#REF!</v>
      </c>
      <c r="O119" s="127" t="e">
        <f>Audit!#REF!</f>
        <v>#REF!</v>
      </c>
      <c r="P119" s="127" t="e">
        <f>Audit!#REF!</f>
        <v>#REF!</v>
      </c>
    </row>
    <row r="120" spans="1:16" hidden="1">
      <c r="A120" s="127" t="e">
        <f>Audit!#REF!</f>
        <v>#REF!</v>
      </c>
      <c r="B120" s="127" t="str">
        <f>IFERROR(INDEX(GUTS!AI121:'GUTS'!BH121,MATCH(1,GUTS!AK121:'GUTS'!BI121,0)),"")</f>
        <v/>
      </c>
      <c r="C120" s="127" t="str">
        <f>IFERROR(INDEX(GUTS!AJ121:'GUTS'!BH121,MATCH(1,GUTS!AK121:'GUTS'!BI121,0)),"")</f>
        <v/>
      </c>
      <c r="D120" s="127" t="str">
        <f>IFERROR(INDEX(GUTS!AI121:'GUTS'!BH121,MATCH(2,GUTS!AK121:'GUTS'!BI121,0)),"")</f>
        <v/>
      </c>
      <c r="E120" s="127" t="str">
        <f>IFERROR(INDEX(GUTS!AJ121:'GUTS'!BH121,MATCH(2,GUTS!AK121:'GUTS'!BI121,0)),"")</f>
        <v/>
      </c>
      <c r="F120" s="127" t="str">
        <f>IFERROR(INDEX(GUTS!AI121:'GUTS'!BH121,MATCH(3,GUTS!AK121:'GUTS'!BI121,0)),"")</f>
        <v/>
      </c>
      <c r="G120" s="127" t="str">
        <f>IFERROR(INDEX(GUTS!AJ121:'GUTS'!BH121,MATCH(3,GUTS!AK121:'GUTS'!BI121,0)),"")</f>
        <v/>
      </c>
      <c r="H120" s="127" t="str">
        <f>IFERROR(INDEX(GUTS!AI121:'GUTS'!BH121,MATCH(4,GUTS!AK121:'GUTS'!BI121,0)),"")</f>
        <v/>
      </c>
      <c r="I120" s="127" t="str">
        <f>IFERROR(INDEX(GUTS!AJ121:'GUTS'!BH121,MATCH(4,GUTS!AK121:'GUTS'!BI121,0)),"")</f>
        <v/>
      </c>
      <c r="J120" s="127" t="str">
        <f>IFERROR(INDEX(GUTS!AI121:'GUTS'!BH121,MATCH(5,GUTS!AK121:'GUTS'!BI121,0)),"")</f>
        <v/>
      </c>
      <c r="K120" s="127" t="str">
        <f>IFERROR(INDEX(GUTS!AJ121:'GUTS'!BH121,MATCH(5,GUTS!AK121:'GUTS'!BI121,0)),"")</f>
        <v/>
      </c>
      <c r="L120" s="127" t="str">
        <f>IFERROR(INDEX(GUTS!AI121:'GUTS'!BH121,MATCH(6,GUTS!AK121:'GUTS'!BI121,0)),"")</f>
        <v/>
      </c>
      <c r="M120" s="127" t="str">
        <f>IFERROR(INDEX(GUTS!AJ121:'GUTS'!BH121,MATCH(6,GUTS!AK121:'GUTS'!BI121,0)),"")</f>
        <v/>
      </c>
      <c r="N120" s="127" t="e">
        <f>Audit!#REF!</f>
        <v>#REF!</v>
      </c>
      <c r="O120" s="127" t="e">
        <f>Audit!#REF!</f>
        <v>#REF!</v>
      </c>
      <c r="P120" s="127" t="e">
        <f>Audit!#REF!</f>
        <v>#REF!</v>
      </c>
    </row>
    <row r="121" spans="1:16">
      <c r="A121" s="127" t="e">
        <f>Audit!#REF!</f>
        <v>#REF!</v>
      </c>
      <c r="B121" s="127" t="str">
        <f>IFERROR(INDEX(GUTS!AI122:'GUTS'!BH122,MATCH(1,GUTS!AK122:'GUTS'!BI122,0)),"")</f>
        <v/>
      </c>
      <c r="C121" s="127" t="str">
        <f>IFERROR(INDEX(GUTS!AJ122:'GUTS'!BH122,MATCH(1,GUTS!AK122:'GUTS'!BI122,0)),"")</f>
        <v/>
      </c>
      <c r="D121" s="127" t="str">
        <f>IFERROR(INDEX(GUTS!AI122:'GUTS'!BH122,MATCH(2,GUTS!AK122:'GUTS'!BI122,0)),"")</f>
        <v/>
      </c>
      <c r="E121" s="127" t="str">
        <f>IFERROR(INDEX(GUTS!AJ122:'GUTS'!BH122,MATCH(2,GUTS!AK122:'GUTS'!BI122,0)),"")</f>
        <v/>
      </c>
      <c r="F121" s="127" t="str">
        <f>IFERROR(INDEX(GUTS!AI122:'GUTS'!BH122,MATCH(3,GUTS!AK122:'GUTS'!BI122,0)),"")</f>
        <v/>
      </c>
      <c r="G121" s="127" t="str">
        <f>IFERROR(INDEX(GUTS!AJ122:'GUTS'!BH122,MATCH(3,GUTS!AK122:'GUTS'!BI122,0)),"")</f>
        <v/>
      </c>
      <c r="H121" s="127" t="str">
        <f>IFERROR(INDEX(GUTS!AI122:'GUTS'!BH122,MATCH(4,GUTS!AK122:'GUTS'!BI122,0)),"")</f>
        <v/>
      </c>
      <c r="I121" s="127" t="str">
        <f>IFERROR(INDEX(GUTS!AJ122:'GUTS'!BH122,MATCH(4,GUTS!AK122:'GUTS'!BI122,0)),"")</f>
        <v/>
      </c>
      <c r="J121" s="127" t="str">
        <f>IFERROR(INDEX(GUTS!AI122:'GUTS'!BH122,MATCH(5,GUTS!AK122:'GUTS'!BI122,0)),"")</f>
        <v/>
      </c>
      <c r="K121" s="127" t="str">
        <f>IFERROR(INDEX(GUTS!AJ122:'GUTS'!BH122,MATCH(5,GUTS!AK122:'GUTS'!BI122,0)),"")</f>
        <v/>
      </c>
      <c r="L121" s="127" t="str">
        <f>IFERROR(INDEX(GUTS!AI122:'GUTS'!BH122,MATCH(6,GUTS!AK122:'GUTS'!BI122,0)),"")</f>
        <v/>
      </c>
      <c r="M121" s="127" t="str">
        <f>IFERROR(INDEX(GUTS!AJ122:'GUTS'!BH122,MATCH(6,GUTS!AK122:'GUTS'!BI122,0)),"")</f>
        <v/>
      </c>
      <c r="N121" s="127" t="e">
        <f>Audit!#REF!</f>
        <v>#REF!</v>
      </c>
      <c r="O121" s="127" t="e">
        <f>Audit!#REF!</f>
        <v>#REF!</v>
      </c>
      <c r="P121" s="127" t="e">
        <f>Audit!#REF!</f>
        <v>#REF!</v>
      </c>
    </row>
    <row r="122" spans="1:16">
      <c r="A122" s="127" t="e">
        <f>Audit!#REF!</f>
        <v>#REF!</v>
      </c>
      <c r="B122" s="127" t="str">
        <f>IFERROR(INDEX(GUTS!AI123:'GUTS'!BH123,MATCH(1,GUTS!AK123:'GUTS'!BI123,0)),"")</f>
        <v/>
      </c>
      <c r="C122" s="127" t="str">
        <f>IFERROR(INDEX(GUTS!AJ123:'GUTS'!BH123,MATCH(1,GUTS!AK123:'GUTS'!BI123,0)),"")</f>
        <v/>
      </c>
      <c r="D122" s="127" t="str">
        <f>IFERROR(INDEX(GUTS!AI123:'GUTS'!BH123,MATCH(2,GUTS!AK123:'GUTS'!BI123,0)),"")</f>
        <v/>
      </c>
      <c r="E122" s="127" t="str">
        <f>IFERROR(INDEX(GUTS!AJ123:'GUTS'!BH123,MATCH(2,GUTS!AK123:'GUTS'!BI123,0)),"")</f>
        <v/>
      </c>
      <c r="F122" s="127" t="str">
        <f>IFERROR(INDEX(GUTS!AI123:'GUTS'!BH123,MATCH(3,GUTS!AK123:'GUTS'!BI123,0)),"")</f>
        <v/>
      </c>
      <c r="G122" s="127" t="str">
        <f>IFERROR(INDEX(GUTS!AJ123:'GUTS'!BH123,MATCH(3,GUTS!AK123:'GUTS'!BI123,0)),"")</f>
        <v/>
      </c>
      <c r="H122" s="127" t="str">
        <f>IFERROR(INDEX(GUTS!AI123:'GUTS'!BH123,MATCH(4,GUTS!AK123:'GUTS'!BI123,0)),"")</f>
        <v/>
      </c>
      <c r="I122" s="127" t="str">
        <f>IFERROR(INDEX(GUTS!AJ123:'GUTS'!BH123,MATCH(4,GUTS!AK123:'GUTS'!BI123,0)),"")</f>
        <v/>
      </c>
      <c r="J122" s="127" t="str">
        <f>IFERROR(INDEX(GUTS!AI123:'GUTS'!BH123,MATCH(5,GUTS!AK123:'GUTS'!BI123,0)),"")</f>
        <v/>
      </c>
      <c r="K122" s="127" t="str">
        <f>IFERROR(INDEX(GUTS!AJ123:'GUTS'!BH123,MATCH(5,GUTS!AK123:'GUTS'!BI123,0)),"")</f>
        <v/>
      </c>
      <c r="L122" s="127" t="str">
        <f>IFERROR(INDEX(GUTS!AI123:'GUTS'!BH123,MATCH(6,GUTS!AK123:'GUTS'!BI123,0)),"")</f>
        <v/>
      </c>
      <c r="M122" s="127" t="str">
        <f>IFERROR(INDEX(GUTS!AJ123:'GUTS'!BH123,MATCH(6,GUTS!AK123:'GUTS'!BI123,0)),"")</f>
        <v/>
      </c>
      <c r="N122" s="127" t="e">
        <f>Audit!#REF!</f>
        <v>#REF!</v>
      </c>
      <c r="O122" s="127" t="e">
        <f>Audit!#REF!</f>
        <v>#REF!</v>
      </c>
      <c r="P122" s="127" t="e">
        <f>Audit!#REF!</f>
        <v>#REF!</v>
      </c>
    </row>
    <row r="123" spans="1:16" hidden="1">
      <c r="A123" s="127" t="e">
        <f>Audit!#REF!</f>
        <v>#REF!</v>
      </c>
      <c r="B123" s="127" t="str">
        <f>IFERROR(INDEX(GUTS!AI124:'GUTS'!BH124,MATCH(1,GUTS!AK124:'GUTS'!BI124,0)),"")</f>
        <v/>
      </c>
      <c r="C123" s="127" t="str">
        <f>IFERROR(INDEX(GUTS!AJ124:'GUTS'!BH124,MATCH(1,GUTS!AK124:'GUTS'!BI124,0)),"")</f>
        <v/>
      </c>
      <c r="D123" s="127" t="str">
        <f>IFERROR(INDEX(GUTS!AI124:'GUTS'!BH124,MATCH(2,GUTS!AK124:'GUTS'!BI124,0)),"")</f>
        <v/>
      </c>
      <c r="E123" s="127" t="str">
        <f>IFERROR(INDEX(GUTS!AJ124:'GUTS'!BH124,MATCH(2,GUTS!AK124:'GUTS'!BI124,0)),"")</f>
        <v/>
      </c>
      <c r="F123" s="127" t="str">
        <f>IFERROR(INDEX(GUTS!AI124:'GUTS'!BH124,MATCH(3,GUTS!AK124:'GUTS'!BI124,0)),"")</f>
        <v/>
      </c>
      <c r="G123" s="127" t="str">
        <f>IFERROR(INDEX(GUTS!AJ124:'GUTS'!BH124,MATCH(3,GUTS!AK124:'GUTS'!BI124,0)),"")</f>
        <v/>
      </c>
      <c r="H123" s="127" t="str">
        <f>IFERROR(INDEX(GUTS!AI124:'GUTS'!BH124,MATCH(4,GUTS!AK124:'GUTS'!BI124,0)),"")</f>
        <v/>
      </c>
      <c r="I123" s="127" t="str">
        <f>IFERROR(INDEX(GUTS!AJ124:'GUTS'!BH124,MATCH(4,GUTS!AK124:'GUTS'!BI124,0)),"")</f>
        <v/>
      </c>
      <c r="J123" s="127" t="str">
        <f>IFERROR(INDEX(GUTS!AI124:'GUTS'!BH124,MATCH(5,GUTS!AK124:'GUTS'!BI124,0)),"")</f>
        <v/>
      </c>
      <c r="K123" s="127" t="str">
        <f>IFERROR(INDEX(GUTS!AJ124:'GUTS'!BH124,MATCH(5,GUTS!AK124:'GUTS'!BI124,0)),"")</f>
        <v/>
      </c>
      <c r="L123" s="127" t="str">
        <f>IFERROR(INDEX(GUTS!AI124:'GUTS'!BH124,MATCH(6,GUTS!AK124:'GUTS'!BI124,0)),"")</f>
        <v/>
      </c>
      <c r="M123" s="127" t="str">
        <f>IFERROR(INDEX(GUTS!AJ124:'GUTS'!BH124,MATCH(6,GUTS!AK124:'GUTS'!BI124,0)),"")</f>
        <v/>
      </c>
      <c r="N123" s="127" t="e">
        <f>Audit!#REF!</f>
        <v>#REF!</v>
      </c>
      <c r="O123" s="127" t="e">
        <f>Audit!#REF!</f>
        <v>#REF!</v>
      </c>
      <c r="P123" s="127" t="e">
        <f>Audit!#REF!</f>
        <v>#REF!</v>
      </c>
    </row>
    <row r="124" spans="1:16">
      <c r="A124" s="127" t="e">
        <f>Audit!#REF!</f>
        <v>#REF!</v>
      </c>
      <c r="B124" s="127" t="str">
        <f>IFERROR(INDEX(GUTS!AI125:'GUTS'!BH125,MATCH(1,GUTS!AK125:'GUTS'!BI125,0)),"")</f>
        <v/>
      </c>
      <c r="C124" s="127" t="str">
        <f>IFERROR(INDEX(GUTS!AJ125:'GUTS'!BH125,MATCH(1,GUTS!AK125:'GUTS'!BI125,0)),"")</f>
        <v/>
      </c>
      <c r="D124" s="127" t="str">
        <f>IFERROR(INDEX(GUTS!AI125:'GUTS'!BH125,MATCH(2,GUTS!AK125:'GUTS'!BI125,0)),"")</f>
        <v/>
      </c>
      <c r="E124" s="127" t="str">
        <f>IFERROR(INDEX(GUTS!AJ125:'GUTS'!BH125,MATCH(2,GUTS!AK125:'GUTS'!BI125,0)),"")</f>
        <v/>
      </c>
      <c r="F124" s="127" t="str">
        <f>IFERROR(INDEX(GUTS!AI125:'GUTS'!BH125,MATCH(3,GUTS!AK125:'GUTS'!BI125,0)),"")</f>
        <v/>
      </c>
      <c r="G124" s="127" t="str">
        <f>IFERROR(INDEX(GUTS!AJ125:'GUTS'!BH125,MATCH(3,GUTS!AK125:'GUTS'!BI125,0)),"")</f>
        <v/>
      </c>
      <c r="H124" s="127" t="str">
        <f>IFERROR(INDEX(GUTS!AI125:'GUTS'!BH125,MATCH(4,GUTS!AK125:'GUTS'!BI125,0)),"")</f>
        <v/>
      </c>
      <c r="I124" s="127" t="str">
        <f>IFERROR(INDEX(GUTS!AJ125:'GUTS'!BH125,MATCH(4,GUTS!AK125:'GUTS'!BI125,0)),"")</f>
        <v/>
      </c>
      <c r="J124" s="127" t="str">
        <f>IFERROR(INDEX(GUTS!AI125:'GUTS'!BH125,MATCH(5,GUTS!AK125:'GUTS'!BI125,0)),"")</f>
        <v/>
      </c>
      <c r="K124" s="127" t="str">
        <f>IFERROR(INDEX(GUTS!AJ125:'GUTS'!BH125,MATCH(5,GUTS!AK125:'GUTS'!BI125,0)),"")</f>
        <v/>
      </c>
      <c r="L124" s="127" t="str">
        <f>IFERROR(INDEX(GUTS!AI125:'GUTS'!BH125,MATCH(6,GUTS!AK125:'GUTS'!BI125,0)),"")</f>
        <v/>
      </c>
      <c r="M124" s="127" t="str">
        <f>IFERROR(INDEX(GUTS!AJ125:'GUTS'!BH125,MATCH(6,GUTS!AK125:'GUTS'!BI125,0)),"")</f>
        <v/>
      </c>
      <c r="N124" s="127" t="e">
        <f>Audit!#REF!</f>
        <v>#REF!</v>
      </c>
      <c r="O124" s="127" t="e">
        <f>Audit!#REF!</f>
        <v>#REF!</v>
      </c>
      <c r="P124" s="127" t="e">
        <f>Audit!#REF!</f>
        <v>#REF!</v>
      </c>
    </row>
    <row r="125" spans="1:16" hidden="1">
      <c r="A125" s="127" t="e">
        <f>Audit!#REF!</f>
        <v>#REF!</v>
      </c>
      <c r="B125" s="127" t="str">
        <f>IFERROR(INDEX(GUTS!AI126:'GUTS'!BH126,MATCH(1,GUTS!AK126:'GUTS'!BI126,0)),"")</f>
        <v/>
      </c>
      <c r="C125" s="127" t="str">
        <f>IFERROR(INDEX(GUTS!AJ126:'GUTS'!BH126,MATCH(1,GUTS!AK126:'GUTS'!BI126,0)),"")</f>
        <v/>
      </c>
      <c r="D125" s="127" t="str">
        <f>IFERROR(INDEX(GUTS!AI126:'GUTS'!BH126,MATCH(2,GUTS!AK126:'GUTS'!BI126,0)),"")</f>
        <v/>
      </c>
      <c r="E125" s="127" t="str">
        <f>IFERROR(INDEX(GUTS!AJ126:'GUTS'!BH126,MATCH(2,GUTS!AK126:'GUTS'!BI126,0)),"")</f>
        <v/>
      </c>
      <c r="F125" s="127" t="str">
        <f>IFERROR(INDEX(GUTS!AI126:'GUTS'!BH126,MATCH(3,GUTS!AK126:'GUTS'!BI126,0)),"")</f>
        <v/>
      </c>
      <c r="G125" s="127" t="str">
        <f>IFERROR(INDEX(GUTS!AJ126:'GUTS'!BH126,MATCH(3,GUTS!AK126:'GUTS'!BI126,0)),"")</f>
        <v/>
      </c>
      <c r="H125" s="127" t="str">
        <f>IFERROR(INDEX(GUTS!AI126:'GUTS'!BH126,MATCH(4,GUTS!AK126:'GUTS'!BI126,0)),"")</f>
        <v/>
      </c>
      <c r="I125" s="127" t="str">
        <f>IFERROR(INDEX(GUTS!AJ126:'GUTS'!BH126,MATCH(4,GUTS!AK126:'GUTS'!BI126,0)),"")</f>
        <v/>
      </c>
      <c r="J125" s="127" t="str">
        <f>IFERROR(INDEX(GUTS!AI126:'GUTS'!BH126,MATCH(5,GUTS!AK126:'GUTS'!BI126,0)),"")</f>
        <v/>
      </c>
      <c r="K125" s="127" t="str">
        <f>IFERROR(INDEX(GUTS!AJ126:'GUTS'!BH126,MATCH(5,GUTS!AK126:'GUTS'!BI126,0)),"")</f>
        <v/>
      </c>
      <c r="L125" s="127" t="str">
        <f>IFERROR(INDEX(GUTS!AI126:'GUTS'!BH126,MATCH(6,GUTS!AK126:'GUTS'!BI126,0)),"")</f>
        <v/>
      </c>
      <c r="M125" s="127" t="str">
        <f>IFERROR(INDEX(GUTS!AJ126:'GUTS'!BH126,MATCH(6,GUTS!AK126:'GUTS'!BI126,0)),"")</f>
        <v/>
      </c>
      <c r="N125" s="127" t="e">
        <f>Audit!#REF!</f>
        <v>#REF!</v>
      </c>
      <c r="O125" s="127" t="e">
        <f>Audit!#REF!</f>
        <v>#REF!</v>
      </c>
      <c r="P125" s="127" t="e">
        <f>Audit!#REF!</f>
        <v>#REF!</v>
      </c>
    </row>
    <row r="126" spans="1:16">
      <c r="A126" s="127" t="e">
        <f>Audit!#REF!</f>
        <v>#REF!</v>
      </c>
      <c r="B126" s="127" t="str">
        <f>IFERROR(INDEX(GUTS!AI127:'GUTS'!BH127,MATCH(1,GUTS!AK127:'GUTS'!BI127,0)),"")</f>
        <v/>
      </c>
      <c r="C126" s="127" t="str">
        <f>IFERROR(INDEX(GUTS!AJ127:'GUTS'!BH127,MATCH(1,GUTS!AK127:'GUTS'!BI127,0)),"")</f>
        <v/>
      </c>
      <c r="D126" s="127" t="str">
        <f>IFERROR(INDEX(GUTS!AI127:'GUTS'!BH127,MATCH(2,GUTS!AK127:'GUTS'!BI127,0)),"")</f>
        <v/>
      </c>
      <c r="E126" s="127" t="str">
        <f>IFERROR(INDEX(GUTS!AJ127:'GUTS'!BH127,MATCH(2,GUTS!AK127:'GUTS'!BI127,0)),"")</f>
        <v/>
      </c>
      <c r="F126" s="127" t="str">
        <f>IFERROR(INDEX(GUTS!AI127:'GUTS'!BH127,MATCH(3,GUTS!AK127:'GUTS'!BI127,0)),"")</f>
        <v/>
      </c>
      <c r="G126" s="127" t="str">
        <f>IFERROR(INDEX(GUTS!AJ127:'GUTS'!BH127,MATCH(3,GUTS!AK127:'GUTS'!BI127,0)),"")</f>
        <v/>
      </c>
      <c r="H126" s="127" t="str">
        <f>IFERROR(INDEX(GUTS!AI127:'GUTS'!BH127,MATCH(4,GUTS!AK127:'GUTS'!BI127,0)),"")</f>
        <v/>
      </c>
      <c r="I126" s="127" t="str">
        <f>IFERROR(INDEX(GUTS!AJ127:'GUTS'!BH127,MATCH(4,GUTS!AK127:'GUTS'!BI127,0)),"")</f>
        <v/>
      </c>
      <c r="J126" s="127" t="str">
        <f>IFERROR(INDEX(GUTS!AI127:'GUTS'!BH127,MATCH(5,GUTS!AK127:'GUTS'!BI127,0)),"")</f>
        <v/>
      </c>
      <c r="K126" s="127" t="str">
        <f>IFERROR(INDEX(GUTS!AJ127:'GUTS'!BH127,MATCH(5,GUTS!AK127:'GUTS'!BI127,0)),"")</f>
        <v/>
      </c>
      <c r="L126" s="127" t="str">
        <f>IFERROR(INDEX(GUTS!AI127:'GUTS'!BH127,MATCH(6,GUTS!AK127:'GUTS'!BI127,0)),"")</f>
        <v/>
      </c>
      <c r="M126" s="127" t="str">
        <f>IFERROR(INDEX(GUTS!AJ127:'GUTS'!BH127,MATCH(6,GUTS!AK127:'GUTS'!BI127,0)),"")</f>
        <v/>
      </c>
      <c r="N126" s="127" t="e">
        <f>Audit!#REF!</f>
        <v>#REF!</v>
      </c>
      <c r="O126" s="127" t="e">
        <f>Audit!#REF!</f>
        <v>#REF!</v>
      </c>
      <c r="P126" s="127" t="e">
        <f>Audit!#REF!</f>
        <v>#REF!</v>
      </c>
    </row>
    <row r="127" spans="1:16" hidden="1">
      <c r="A127" s="127" t="e">
        <f>Audit!#REF!</f>
        <v>#REF!</v>
      </c>
      <c r="B127" s="127" t="str">
        <f>IFERROR(INDEX(GUTS!AI128:'GUTS'!BH128,MATCH(1,GUTS!AK128:'GUTS'!BI128,0)),"")</f>
        <v/>
      </c>
      <c r="C127" s="127" t="str">
        <f>IFERROR(INDEX(GUTS!AJ128:'GUTS'!BH128,MATCH(1,GUTS!AK128:'GUTS'!BI128,0)),"")</f>
        <v/>
      </c>
      <c r="D127" s="127" t="str">
        <f>IFERROR(INDEX(GUTS!AI128:'GUTS'!BH128,MATCH(2,GUTS!AK128:'GUTS'!BI128,0)),"")</f>
        <v/>
      </c>
      <c r="E127" s="127" t="str">
        <f>IFERROR(INDEX(GUTS!AJ128:'GUTS'!BH128,MATCH(2,GUTS!AK128:'GUTS'!BI128,0)),"")</f>
        <v/>
      </c>
      <c r="F127" s="127" t="str">
        <f>IFERROR(INDEX(GUTS!AI128:'GUTS'!BH128,MATCH(3,GUTS!AK128:'GUTS'!BI128,0)),"")</f>
        <v/>
      </c>
      <c r="G127" s="127" t="str">
        <f>IFERROR(INDEX(GUTS!AJ128:'GUTS'!BH128,MATCH(3,GUTS!AK128:'GUTS'!BI128,0)),"")</f>
        <v/>
      </c>
      <c r="H127" s="127" t="str">
        <f>IFERROR(INDEX(GUTS!AI128:'GUTS'!BH128,MATCH(4,GUTS!AK128:'GUTS'!BI128,0)),"")</f>
        <v/>
      </c>
      <c r="I127" s="127" t="str">
        <f>IFERROR(INDEX(GUTS!AJ128:'GUTS'!BH128,MATCH(4,GUTS!AK128:'GUTS'!BI128,0)),"")</f>
        <v/>
      </c>
      <c r="J127" s="127" t="str">
        <f>IFERROR(INDEX(GUTS!AI128:'GUTS'!BH128,MATCH(5,GUTS!AK128:'GUTS'!BI128,0)),"")</f>
        <v/>
      </c>
      <c r="K127" s="127" t="str">
        <f>IFERROR(INDEX(GUTS!AJ128:'GUTS'!BH128,MATCH(5,GUTS!AK128:'GUTS'!BI128,0)),"")</f>
        <v/>
      </c>
      <c r="L127" s="127" t="str">
        <f>IFERROR(INDEX(GUTS!AI128:'GUTS'!BH128,MATCH(6,GUTS!AK128:'GUTS'!BI128,0)),"")</f>
        <v/>
      </c>
      <c r="M127" s="127" t="str">
        <f>IFERROR(INDEX(GUTS!AJ128:'GUTS'!BH128,MATCH(6,GUTS!AK128:'GUTS'!BI128,0)),"")</f>
        <v/>
      </c>
      <c r="N127" s="127" t="e">
        <f>Audit!#REF!</f>
        <v>#REF!</v>
      </c>
      <c r="O127" s="127" t="e">
        <f>Audit!#REF!</f>
        <v>#REF!</v>
      </c>
      <c r="P127" s="127" t="e">
        <f>Audit!#REF!</f>
        <v>#REF!</v>
      </c>
    </row>
    <row r="128" spans="1:16" hidden="1">
      <c r="A128" s="127" t="e">
        <f>Audit!#REF!</f>
        <v>#REF!</v>
      </c>
      <c r="B128" s="127" t="str">
        <f>IFERROR(INDEX(GUTS!AI129:'GUTS'!BH129,MATCH(1,GUTS!AK129:'GUTS'!BI129,0)),"")</f>
        <v/>
      </c>
      <c r="C128" s="127" t="str">
        <f>IFERROR(INDEX(GUTS!AJ129:'GUTS'!BH129,MATCH(1,GUTS!AK129:'GUTS'!BI129,0)),"")</f>
        <v/>
      </c>
      <c r="D128" s="127" t="str">
        <f>IFERROR(INDEX(GUTS!AI129:'GUTS'!BH129,MATCH(2,GUTS!AK129:'GUTS'!BI129,0)),"")</f>
        <v/>
      </c>
      <c r="E128" s="127" t="str">
        <f>IFERROR(INDEX(GUTS!AJ129:'GUTS'!BH129,MATCH(2,GUTS!AK129:'GUTS'!BI129,0)),"")</f>
        <v/>
      </c>
      <c r="F128" s="127" t="str">
        <f>IFERROR(INDEX(GUTS!AI129:'GUTS'!BH129,MATCH(3,GUTS!AK129:'GUTS'!BI129,0)),"")</f>
        <v/>
      </c>
      <c r="G128" s="127" t="str">
        <f>IFERROR(INDEX(GUTS!AJ129:'GUTS'!BH129,MATCH(3,GUTS!AK129:'GUTS'!BI129,0)),"")</f>
        <v/>
      </c>
      <c r="H128" s="127" t="str">
        <f>IFERROR(INDEX(GUTS!AI129:'GUTS'!BH129,MATCH(4,GUTS!AK129:'GUTS'!BI129,0)),"")</f>
        <v/>
      </c>
      <c r="I128" s="127" t="str">
        <f>IFERROR(INDEX(GUTS!AJ129:'GUTS'!BH129,MATCH(4,GUTS!AK129:'GUTS'!BI129,0)),"")</f>
        <v/>
      </c>
      <c r="J128" s="127" t="str">
        <f>IFERROR(INDEX(GUTS!AI129:'GUTS'!BH129,MATCH(5,GUTS!AK129:'GUTS'!BI129,0)),"")</f>
        <v/>
      </c>
      <c r="K128" s="127" t="str">
        <f>IFERROR(INDEX(GUTS!AJ129:'GUTS'!BH129,MATCH(5,GUTS!AK129:'GUTS'!BI129,0)),"")</f>
        <v/>
      </c>
      <c r="L128" s="127" t="str">
        <f>IFERROR(INDEX(GUTS!AI129:'GUTS'!BH129,MATCH(6,GUTS!AK129:'GUTS'!BI129,0)),"")</f>
        <v/>
      </c>
      <c r="M128" s="127" t="str">
        <f>IFERROR(INDEX(GUTS!AJ129:'GUTS'!BH129,MATCH(6,GUTS!AK129:'GUTS'!BI129,0)),"")</f>
        <v/>
      </c>
      <c r="N128" s="127" t="e">
        <f>Audit!#REF!</f>
        <v>#REF!</v>
      </c>
      <c r="O128" s="127" t="e">
        <f>Audit!#REF!</f>
        <v>#REF!</v>
      </c>
      <c r="P128" s="127" t="e">
        <f>Audit!#REF!</f>
        <v>#REF!</v>
      </c>
    </row>
    <row r="129" spans="1:16" hidden="1">
      <c r="A129" s="127" t="e">
        <f>Audit!#REF!</f>
        <v>#REF!</v>
      </c>
      <c r="B129" s="127" t="str">
        <f>IFERROR(INDEX(GUTS!AI130:'GUTS'!BH130,MATCH(1,GUTS!AK130:'GUTS'!BI130,0)),"")</f>
        <v/>
      </c>
      <c r="C129" s="127" t="str">
        <f>IFERROR(INDEX(GUTS!AJ130:'GUTS'!BH130,MATCH(1,GUTS!AK130:'GUTS'!BI130,0)),"")</f>
        <v/>
      </c>
      <c r="D129" s="127" t="str">
        <f>IFERROR(INDEX(GUTS!AI130:'GUTS'!BH130,MATCH(2,GUTS!AK130:'GUTS'!BI130,0)),"")</f>
        <v/>
      </c>
      <c r="E129" s="127" t="str">
        <f>IFERROR(INDEX(GUTS!AJ130:'GUTS'!BH130,MATCH(2,GUTS!AK130:'GUTS'!BI130,0)),"")</f>
        <v/>
      </c>
      <c r="F129" s="127" t="str">
        <f>IFERROR(INDEX(GUTS!AI130:'GUTS'!BH130,MATCH(3,GUTS!AK130:'GUTS'!BI130,0)),"")</f>
        <v/>
      </c>
      <c r="G129" s="127" t="str">
        <f>IFERROR(INDEX(GUTS!AJ130:'GUTS'!BH130,MATCH(3,GUTS!AK130:'GUTS'!BI130,0)),"")</f>
        <v/>
      </c>
      <c r="H129" s="127" t="str">
        <f>IFERROR(INDEX(GUTS!AI130:'GUTS'!BH130,MATCH(4,GUTS!AK130:'GUTS'!BI130,0)),"")</f>
        <v/>
      </c>
      <c r="I129" s="127" t="str">
        <f>IFERROR(INDEX(GUTS!AJ130:'GUTS'!BH130,MATCH(4,GUTS!AK130:'GUTS'!BI130,0)),"")</f>
        <v/>
      </c>
      <c r="J129" s="127" t="str">
        <f>IFERROR(INDEX(GUTS!AI130:'GUTS'!BH130,MATCH(5,GUTS!AK130:'GUTS'!BI130,0)),"")</f>
        <v/>
      </c>
      <c r="K129" s="127" t="str">
        <f>IFERROR(INDEX(GUTS!AJ130:'GUTS'!BH130,MATCH(5,GUTS!AK130:'GUTS'!BI130,0)),"")</f>
        <v/>
      </c>
      <c r="L129" s="127" t="str">
        <f>IFERROR(INDEX(GUTS!AI130:'GUTS'!BH130,MATCH(6,GUTS!AK130:'GUTS'!BI130,0)),"")</f>
        <v/>
      </c>
      <c r="M129" s="127" t="str">
        <f>IFERROR(INDEX(GUTS!AJ130:'GUTS'!BH130,MATCH(6,GUTS!AK130:'GUTS'!BI130,0)),"")</f>
        <v/>
      </c>
      <c r="N129" s="127" t="e">
        <f>Audit!#REF!</f>
        <v>#REF!</v>
      </c>
      <c r="O129" s="127" t="e">
        <f>Audit!#REF!</f>
        <v>#REF!</v>
      </c>
      <c r="P129" s="127" t="e">
        <f>Audit!#REF!</f>
        <v>#REF!</v>
      </c>
    </row>
    <row r="130" spans="1:16" hidden="1">
      <c r="A130" s="127" t="e">
        <f>Audit!#REF!</f>
        <v>#REF!</v>
      </c>
      <c r="B130" s="127" t="str">
        <f>IFERROR(INDEX(GUTS!AI131:'GUTS'!BH131,MATCH(1,GUTS!AK131:'GUTS'!BI131,0)),"")</f>
        <v/>
      </c>
      <c r="C130" s="127" t="str">
        <f>IFERROR(INDEX(GUTS!AJ131:'GUTS'!BH131,MATCH(1,GUTS!AK131:'GUTS'!BI131,0)),"")</f>
        <v/>
      </c>
      <c r="D130" s="127" t="str">
        <f>IFERROR(INDEX(GUTS!AI131:'GUTS'!BH131,MATCH(2,GUTS!AK131:'GUTS'!BI131,0)),"")</f>
        <v/>
      </c>
      <c r="E130" s="127" t="str">
        <f>IFERROR(INDEX(GUTS!AJ131:'GUTS'!BH131,MATCH(2,GUTS!AK131:'GUTS'!BI131,0)),"")</f>
        <v/>
      </c>
      <c r="F130" s="127" t="str">
        <f>IFERROR(INDEX(GUTS!AI131:'GUTS'!BH131,MATCH(3,GUTS!AK131:'GUTS'!BI131,0)),"")</f>
        <v/>
      </c>
      <c r="G130" s="127" t="str">
        <f>IFERROR(INDEX(GUTS!AJ131:'GUTS'!BH131,MATCH(3,GUTS!AK131:'GUTS'!BI131,0)),"")</f>
        <v/>
      </c>
      <c r="H130" s="127" t="str">
        <f>IFERROR(INDEX(GUTS!AI131:'GUTS'!BH131,MATCH(4,GUTS!AK131:'GUTS'!BI131,0)),"")</f>
        <v/>
      </c>
      <c r="I130" s="127" t="str">
        <f>IFERROR(INDEX(GUTS!AJ131:'GUTS'!BH131,MATCH(4,GUTS!AK131:'GUTS'!BI131,0)),"")</f>
        <v/>
      </c>
      <c r="J130" s="127" t="str">
        <f>IFERROR(INDEX(GUTS!AI131:'GUTS'!BH131,MATCH(5,GUTS!AK131:'GUTS'!BI131,0)),"")</f>
        <v/>
      </c>
      <c r="K130" s="127" t="str">
        <f>IFERROR(INDEX(GUTS!AJ131:'GUTS'!BH131,MATCH(5,GUTS!AK131:'GUTS'!BI131,0)),"")</f>
        <v/>
      </c>
      <c r="L130" s="127" t="str">
        <f>IFERROR(INDEX(GUTS!AI131:'GUTS'!BH131,MATCH(6,GUTS!AK131:'GUTS'!BI131,0)),"")</f>
        <v/>
      </c>
      <c r="M130" s="127" t="str">
        <f>IFERROR(INDEX(GUTS!AJ131:'GUTS'!BH131,MATCH(6,GUTS!AK131:'GUTS'!BI131,0)),"")</f>
        <v/>
      </c>
      <c r="N130" s="127" t="e">
        <f>Audit!#REF!</f>
        <v>#REF!</v>
      </c>
      <c r="O130" s="127" t="e">
        <f>Audit!#REF!</f>
        <v>#REF!</v>
      </c>
      <c r="P130" s="127" t="e">
        <f>Audit!#REF!</f>
        <v>#REF!</v>
      </c>
    </row>
    <row r="131" spans="1:16" hidden="1">
      <c r="A131" s="127" t="e">
        <f>Audit!#REF!</f>
        <v>#REF!</v>
      </c>
      <c r="B131" s="127" t="str">
        <f>IFERROR(INDEX(GUTS!AI132:'GUTS'!BH132,MATCH(1,GUTS!AK132:'GUTS'!BI132,0)),"")</f>
        <v/>
      </c>
      <c r="C131" s="127" t="str">
        <f>IFERROR(INDEX(GUTS!AJ132:'GUTS'!BH132,MATCH(1,GUTS!AK132:'GUTS'!BI132,0)),"")</f>
        <v/>
      </c>
      <c r="D131" s="127" t="str">
        <f>IFERROR(INDEX(GUTS!AI132:'GUTS'!BH132,MATCH(2,GUTS!AK132:'GUTS'!BI132,0)),"")</f>
        <v/>
      </c>
      <c r="E131" s="127" t="str">
        <f>IFERROR(INDEX(GUTS!AJ132:'GUTS'!BH132,MATCH(2,GUTS!AK132:'GUTS'!BI132,0)),"")</f>
        <v/>
      </c>
      <c r="F131" s="127" t="str">
        <f>IFERROR(INDEX(GUTS!AI132:'GUTS'!BH132,MATCH(3,GUTS!AK132:'GUTS'!BI132,0)),"")</f>
        <v/>
      </c>
      <c r="G131" s="127" t="str">
        <f>IFERROR(INDEX(GUTS!AJ132:'GUTS'!BH132,MATCH(3,GUTS!AK132:'GUTS'!BI132,0)),"")</f>
        <v/>
      </c>
      <c r="H131" s="127" t="str">
        <f>IFERROR(INDEX(GUTS!AI132:'GUTS'!BH132,MATCH(4,GUTS!AK132:'GUTS'!BI132,0)),"")</f>
        <v/>
      </c>
      <c r="I131" s="127" t="str">
        <f>IFERROR(INDEX(GUTS!AJ132:'GUTS'!BH132,MATCH(4,GUTS!AK132:'GUTS'!BI132,0)),"")</f>
        <v/>
      </c>
      <c r="J131" s="127" t="str">
        <f>IFERROR(INDEX(GUTS!AI132:'GUTS'!BH132,MATCH(5,GUTS!AK132:'GUTS'!BI132,0)),"")</f>
        <v/>
      </c>
      <c r="K131" s="127" t="str">
        <f>IFERROR(INDEX(GUTS!AJ132:'GUTS'!BH132,MATCH(5,GUTS!AK132:'GUTS'!BI132,0)),"")</f>
        <v/>
      </c>
      <c r="L131" s="127" t="str">
        <f>IFERROR(INDEX(GUTS!AI132:'GUTS'!BH132,MATCH(6,GUTS!AK132:'GUTS'!BI132,0)),"")</f>
        <v/>
      </c>
      <c r="M131" s="127" t="str">
        <f>IFERROR(INDEX(GUTS!AJ132:'GUTS'!BH132,MATCH(6,GUTS!AK132:'GUTS'!BI132,0)),"")</f>
        <v/>
      </c>
      <c r="N131" s="127" t="e">
        <f>Audit!#REF!</f>
        <v>#REF!</v>
      </c>
      <c r="O131" s="127" t="e">
        <f>Audit!#REF!</f>
        <v>#REF!</v>
      </c>
      <c r="P131" s="127" t="e">
        <f>Audit!#REF!</f>
        <v>#REF!</v>
      </c>
    </row>
    <row r="132" spans="1:16" hidden="1">
      <c r="A132" s="127" t="e">
        <f>Audit!#REF!</f>
        <v>#REF!</v>
      </c>
      <c r="B132" s="127" t="str">
        <f>IFERROR(INDEX(GUTS!AI133:'GUTS'!BH133,MATCH(1,GUTS!AK133:'GUTS'!BI133,0)),"")</f>
        <v/>
      </c>
      <c r="C132" s="127" t="str">
        <f>IFERROR(INDEX(GUTS!AJ133:'GUTS'!BH133,MATCH(1,GUTS!AK133:'GUTS'!BI133,0)),"")</f>
        <v/>
      </c>
      <c r="D132" s="127" t="str">
        <f>IFERROR(INDEX(GUTS!AI133:'GUTS'!BH133,MATCH(2,GUTS!AK133:'GUTS'!BI133,0)),"")</f>
        <v/>
      </c>
      <c r="E132" s="127" t="str">
        <f>IFERROR(INDEX(GUTS!AJ133:'GUTS'!BH133,MATCH(2,GUTS!AK133:'GUTS'!BI133,0)),"")</f>
        <v/>
      </c>
      <c r="F132" s="127" t="str">
        <f>IFERROR(INDEX(GUTS!AI133:'GUTS'!BH133,MATCH(3,GUTS!AK133:'GUTS'!BI133,0)),"")</f>
        <v/>
      </c>
      <c r="G132" s="127" t="str">
        <f>IFERROR(INDEX(GUTS!AJ133:'GUTS'!BH133,MATCH(3,GUTS!AK133:'GUTS'!BI133,0)),"")</f>
        <v/>
      </c>
      <c r="H132" s="127" t="str">
        <f>IFERROR(INDEX(GUTS!AI133:'GUTS'!BH133,MATCH(4,GUTS!AK133:'GUTS'!BI133,0)),"")</f>
        <v/>
      </c>
      <c r="I132" s="127" t="str">
        <f>IFERROR(INDEX(GUTS!AJ133:'GUTS'!BH133,MATCH(4,GUTS!AK133:'GUTS'!BI133,0)),"")</f>
        <v/>
      </c>
      <c r="J132" s="127" t="str">
        <f>IFERROR(INDEX(GUTS!AI133:'GUTS'!BH133,MATCH(5,GUTS!AK133:'GUTS'!BI133,0)),"")</f>
        <v/>
      </c>
      <c r="K132" s="127" t="str">
        <f>IFERROR(INDEX(GUTS!AJ133:'GUTS'!BH133,MATCH(5,GUTS!AK133:'GUTS'!BI133,0)),"")</f>
        <v/>
      </c>
      <c r="L132" s="127" t="str">
        <f>IFERROR(INDEX(GUTS!AI133:'GUTS'!BH133,MATCH(6,GUTS!AK133:'GUTS'!BI133,0)),"")</f>
        <v/>
      </c>
      <c r="M132" s="127" t="str">
        <f>IFERROR(INDEX(GUTS!AJ133:'GUTS'!BH133,MATCH(6,GUTS!AK133:'GUTS'!BI133,0)),"")</f>
        <v/>
      </c>
      <c r="N132" s="127" t="e">
        <f>Audit!#REF!</f>
        <v>#REF!</v>
      </c>
      <c r="O132" s="127" t="e">
        <f>Audit!#REF!</f>
        <v>#REF!</v>
      </c>
      <c r="P132" s="127" t="e">
        <f>Audit!#REF!</f>
        <v>#REF!</v>
      </c>
    </row>
    <row r="133" spans="1:16" hidden="1">
      <c r="A133" s="127" t="e">
        <f>Audit!#REF!</f>
        <v>#REF!</v>
      </c>
      <c r="B133" s="127" t="str">
        <f>IFERROR(INDEX(GUTS!AI134:'GUTS'!BH134,MATCH(1,GUTS!AK134:'GUTS'!BI134,0)),"")</f>
        <v/>
      </c>
      <c r="C133" s="127" t="str">
        <f>IFERROR(INDEX(GUTS!AJ134:'GUTS'!BH134,MATCH(1,GUTS!AK134:'GUTS'!BI134,0)),"")</f>
        <v/>
      </c>
      <c r="D133" s="127" t="str">
        <f>IFERROR(INDEX(GUTS!AI134:'GUTS'!BH134,MATCH(2,GUTS!AK134:'GUTS'!BI134,0)),"")</f>
        <v/>
      </c>
      <c r="E133" s="127" t="str">
        <f>IFERROR(INDEX(GUTS!AJ134:'GUTS'!BH134,MATCH(2,GUTS!AK134:'GUTS'!BI134,0)),"")</f>
        <v/>
      </c>
      <c r="F133" s="127" t="str">
        <f>IFERROR(INDEX(GUTS!AI134:'GUTS'!BH134,MATCH(3,GUTS!AK134:'GUTS'!BI134,0)),"")</f>
        <v/>
      </c>
      <c r="G133" s="127" t="str">
        <f>IFERROR(INDEX(GUTS!AJ134:'GUTS'!BH134,MATCH(3,GUTS!AK134:'GUTS'!BI134,0)),"")</f>
        <v/>
      </c>
      <c r="H133" s="127" t="str">
        <f>IFERROR(INDEX(GUTS!AI134:'GUTS'!BH134,MATCH(4,GUTS!AK134:'GUTS'!BI134,0)),"")</f>
        <v/>
      </c>
      <c r="I133" s="127" t="str">
        <f>IFERROR(INDEX(GUTS!AJ134:'GUTS'!BH134,MATCH(4,GUTS!AK134:'GUTS'!BI134,0)),"")</f>
        <v/>
      </c>
      <c r="J133" s="127" t="str">
        <f>IFERROR(INDEX(GUTS!AI134:'GUTS'!BH134,MATCH(5,GUTS!AK134:'GUTS'!BI134,0)),"")</f>
        <v/>
      </c>
      <c r="K133" s="127" t="str">
        <f>IFERROR(INDEX(GUTS!AJ134:'GUTS'!BH134,MATCH(5,GUTS!AK134:'GUTS'!BI134,0)),"")</f>
        <v/>
      </c>
      <c r="L133" s="127" t="str">
        <f>IFERROR(INDEX(GUTS!AI134:'GUTS'!BH134,MATCH(6,GUTS!AK134:'GUTS'!BI134,0)),"")</f>
        <v/>
      </c>
      <c r="M133" s="127" t="str">
        <f>IFERROR(INDEX(GUTS!AJ134:'GUTS'!BH134,MATCH(6,GUTS!AK134:'GUTS'!BI134,0)),"")</f>
        <v/>
      </c>
      <c r="N133" s="127" t="e">
        <f>Audit!#REF!</f>
        <v>#REF!</v>
      </c>
      <c r="O133" s="127" t="e">
        <f>Audit!#REF!</f>
        <v>#REF!</v>
      </c>
      <c r="P133" s="127" t="e">
        <f>Audit!#REF!</f>
        <v>#REF!</v>
      </c>
    </row>
    <row r="134" spans="1:16" hidden="1">
      <c r="A134" s="127" t="e">
        <f>Audit!#REF!</f>
        <v>#REF!</v>
      </c>
      <c r="B134" s="127" t="str">
        <f>IFERROR(INDEX(GUTS!AI135:'GUTS'!BH135,MATCH(1,GUTS!AK135:'GUTS'!BI135,0)),"")</f>
        <v/>
      </c>
      <c r="C134" s="127" t="str">
        <f>IFERROR(INDEX(GUTS!AJ135:'GUTS'!BH135,MATCH(1,GUTS!AK135:'GUTS'!BI135,0)),"")</f>
        <v/>
      </c>
      <c r="D134" s="127" t="str">
        <f>IFERROR(INDEX(GUTS!AI135:'GUTS'!BH135,MATCH(2,GUTS!AK135:'GUTS'!BI135,0)),"")</f>
        <v/>
      </c>
      <c r="E134" s="127" t="str">
        <f>IFERROR(INDEX(GUTS!AJ135:'GUTS'!BH135,MATCH(2,GUTS!AK135:'GUTS'!BI135,0)),"")</f>
        <v/>
      </c>
      <c r="F134" s="127" t="str">
        <f>IFERROR(INDEX(GUTS!AI135:'GUTS'!BH135,MATCH(3,GUTS!AK135:'GUTS'!BI135,0)),"")</f>
        <v/>
      </c>
      <c r="G134" s="127" t="str">
        <f>IFERROR(INDEX(GUTS!AJ135:'GUTS'!BH135,MATCH(3,GUTS!AK135:'GUTS'!BI135,0)),"")</f>
        <v/>
      </c>
      <c r="H134" s="127" t="str">
        <f>IFERROR(INDEX(GUTS!AI135:'GUTS'!BH135,MATCH(4,GUTS!AK135:'GUTS'!BI135,0)),"")</f>
        <v/>
      </c>
      <c r="I134" s="127" t="str">
        <f>IFERROR(INDEX(GUTS!AJ135:'GUTS'!BH135,MATCH(4,GUTS!AK135:'GUTS'!BI135,0)),"")</f>
        <v/>
      </c>
      <c r="J134" s="127" t="str">
        <f>IFERROR(INDEX(GUTS!AI135:'GUTS'!BH135,MATCH(5,GUTS!AK135:'GUTS'!BI135,0)),"")</f>
        <v/>
      </c>
      <c r="K134" s="127" t="str">
        <f>IFERROR(INDEX(GUTS!AJ135:'GUTS'!BH135,MATCH(5,GUTS!AK135:'GUTS'!BI135,0)),"")</f>
        <v/>
      </c>
      <c r="L134" s="127" t="str">
        <f>IFERROR(INDEX(GUTS!AI135:'GUTS'!BH135,MATCH(6,GUTS!AK135:'GUTS'!BI135,0)),"")</f>
        <v/>
      </c>
      <c r="M134" s="127" t="str">
        <f>IFERROR(INDEX(GUTS!AJ135:'GUTS'!BH135,MATCH(6,GUTS!AK135:'GUTS'!BI135,0)),"")</f>
        <v/>
      </c>
      <c r="N134" s="127" t="e">
        <f>Audit!#REF!</f>
        <v>#REF!</v>
      </c>
      <c r="O134" s="127" t="e">
        <f>Audit!#REF!</f>
        <v>#REF!</v>
      </c>
      <c r="P134" s="127" t="e">
        <f>Audit!#REF!</f>
        <v>#REF!</v>
      </c>
    </row>
    <row r="135" spans="1:16" hidden="1">
      <c r="A135" s="127" t="e">
        <f>Audit!#REF!</f>
        <v>#REF!</v>
      </c>
      <c r="B135" s="127" t="str">
        <f>IFERROR(INDEX(GUTS!AI136:'GUTS'!BH136,MATCH(1,GUTS!AK136:'GUTS'!BI136,0)),"")</f>
        <v/>
      </c>
      <c r="C135" s="127" t="str">
        <f>IFERROR(INDEX(GUTS!AJ136:'GUTS'!BH136,MATCH(1,GUTS!AK136:'GUTS'!BI136,0)),"")</f>
        <v/>
      </c>
      <c r="D135" s="127" t="str">
        <f>IFERROR(INDEX(GUTS!AI136:'GUTS'!BH136,MATCH(2,GUTS!AK136:'GUTS'!BI136,0)),"")</f>
        <v/>
      </c>
      <c r="E135" s="127" t="str">
        <f>IFERROR(INDEX(GUTS!AJ136:'GUTS'!BH136,MATCH(2,GUTS!AK136:'GUTS'!BI136,0)),"")</f>
        <v/>
      </c>
      <c r="F135" s="127" t="str">
        <f>IFERROR(INDEX(GUTS!AI136:'GUTS'!BH136,MATCH(3,GUTS!AK136:'GUTS'!BI136,0)),"")</f>
        <v/>
      </c>
      <c r="G135" s="127" t="str">
        <f>IFERROR(INDEX(GUTS!AJ136:'GUTS'!BH136,MATCH(3,GUTS!AK136:'GUTS'!BI136,0)),"")</f>
        <v/>
      </c>
      <c r="H135" s="127" t="str">
        <f>IFERROR(INDEX(GUTS!AI136:'GUTS'!BH136,MATCH(4,GUTS!AK136:'GUTS'!BI136,0)),"")</f>
        <v/>
      </c>
      <c r="I135" s="127" t="str">
        <f>IFERROR(INDEX(GUTS!AJ136:'GUTS'!BH136,MATCH(4,GUTS!AK136:'GUTS'!BI136,0)),"")</f>
        <v/>
      </c>
      <c r="J135" s="127" t="str">
        <f>IFERROR(INDEX(GUTS!AI136:'GUTS'!BH136,MATCH(5,GUTS!AK136:'GUTS'!BI136,0)),"")</f>
        <v/>
      </c>
      <c r="K135" s="127" t="str">
        <f>IFERROR(INDEX(GUTS!AJ136:'GUTS'!BH136,MATCH(5,GUTS!AK136:'GUTS'!BI136,0)),"")</f>
        <v/>
      </c>
      <c r="L135" s="127" t="str">
        <f>IFERROR(INDEX(GUTS!AI136:'GUTS'!BH136,MATCH(6,GUTS!AK136:'GUTS'!BI136,0)),"")</f>
        <v/>
      </c>
      <c r="M135" s="127" t="str">
        <f>IFERROR(INDEX(GUTS!AJ136:'GUTS'!BH136,MATCH(6,GUTS!AK136:'GUTS'!BI136,0)),"")</f>
        <v/>
      </c>
      <c r="N135" s="127" t="e">
        <f>Audit!#REF!</f>
        <v>#REF!</v>
      </c>
      <c r="O135" s="127" t="e">
        <f>Audit!#REF!</f>
        <v>#REF!</v>
      </c>
      <c r="P135" s="127" t="e">
        <f>Audit!#REF!</f>
        <v>#REF!</v>
      </c>
    </row>
    <row r="136" spans="1:16">
      <c r="A136" s="127" t="e">
        <f>Audit!#REF!</f>
        <v>#REF!</v>
      </c>
      <c r="B136" s="127" t="str">
        <f>IFERROR(INDEX(GUTS!AI137:'GUTS'!BH137,MATCH(1,GUTS!AK137:'GUTS'!BI137,0)),"")</f>
        <v/>
      </c>
      <c r="C136" s="127" t="str">
        <f>IFERROR(INDEX(GUTS!AJ137:'GUTS'!BH137,MATCH(1,GUTS!AK137:'GUTS'!BI137,0)),"")</f>
        <v/>
      </c>
      <c r="D136" s="127" t="str">
        <f>IFERROR(INDEX(GUTS!AI137:'GUTS'!BH137,MATCH(2,GUTS!AK137:'GUTS'!BI137,0)),"")</f>
        <v/>
      </c>
      <c r="E136" s="127" t="str">
        <f>IFERROR(INDEX(GUTS!AJ137:'GUTS'!BH137,MATCH(2,GUTS!AK137:'GUTS'!BI137,0)),"")</f>
        <v/>
      </c>
      <c r="F136" s="127" t="str">
        <f>IFERROR(INDEX(GUTS!AI137:'GUTS'!BH137,MATCH(3,GUTS!AK137:'GUTS'!BI137,0)),"")</f>
        <v/>
      </c>
      <c r="G136" s="127" t="str">
        <f>IFERROR(INDEX(GUTS!AJ137:'GUTS'!BH137,MATCH(3,GUTS!AK137:'GUTS'!BI137,0)),"")</f>
        <v/>
      </c>
      <c r="H136" s="127" t="str">
        <f>IFERROR(INDEX(GUTS!AI137:'GUTS'!BH137,MATCH(4,GUTS!AK137:'GUTS'!BI137,0)),"")</f>
        <v/>
      </c>
      <c r="I136" s="127" t="str">
        <f>IFERROR(INDEX(GUTS!AJ137:'GUTS'!BH137,MATCH(4,GUTS!AK137:'GUTS'!BI137,0)),"")</f>
        <v/>
      </c>
      <c r="J136" s="127" t="str">
        <f>IFERROR(INDEX(GUTS!AI137:'GUTS'!BH137,MATCH(5,GUTS!AK137:'GUTS'!BI137,0)),"")</f>
        <v/>
      </c>
      <c r="K136" s="127" t="str">
        <f>IFERROR(INDEX(GUTS!AJ137:'GUTS'!BH137,MATCH(5,GUTS!AK137:'GUTS'!BI137,0)),"")</f>
        <v/>
      </c>
      <c r="L136" s="127" t="str">
        <f>IFERROR(INDEX(GUTS!AI137:'GUTS'!BH137,MATCH(6,GUTS!AK137:'GUTS'!BI137,0)),"")</f>
        <v/>
      </c>
      <c r="M136" s="127" t="str">
        <f>IFERROR(INDEX(GUTS!AJ137:'GUTS'!BH137,MATCH(6,GUTS!AK137:'GUTS'!BI137,0)),"")</f>
        <v/>
      </c>
      <c r="N136" s="127" t="e">
        <f>Audit!#REF!</f>
        <v>#REF!</v>
      </c>
      <c r="O136" s="127" t="e">
        <f>Audit!#REF!</f>
        <v>#REF!</v>
      </c>
      <c r="P136" s="127" t="e">
        <f>Audit!#REF!</f>
        <v>#REF!</v>
      </c>
    </row>
    <row r="137" spans="1:16">
      <c r="A137" s="127" t="e">
        <f>Audit!#REF!</f>
        <v>#REF!</v>
      </c>
      <c r="B137" s="127" t="str">
        <f>IFERROR(INDEX(GUTS!AI138:'GUTS'!BH138,MATCH(1,GUTS!AK138:'GUTS'!BI138,0)),"")</f>
        <v/>
      </c>
      <c r="C137" s="127" t="str">
        <f>IFERROR(INDEX(GUTS!AJ138:'GUTS'!BH138,MATCH(1,GUTS!AK138:'GUTS'!BI138,0)),"")</f>
        <v/>
      </c>
      <c r="D137" s="127" t="str">
        <f>IFERROR(INDEX(GUTS!AI138:'GUTS'!BH138,MATCH(2,GUTS!AK138:'GUTS'!BI138,0)),"")</f>
        <v/>
      </c>
      <c r="E137" s="127" t="str">
        <f>IFERROR(INDEX(GUTS!AJ138:'GUTS'!BH138,MATCH(2,GUTS!AK138:'GUTS'!BI138,0)),"")</f>
        <v/>
      </c>
      <c r="F137" s="127" t="str">
        <f>IFERROR(INDEX(GUTS!AI138:'GUTS'!BH138,MATCH(3,GUTS!AK138:'GUTS'!BI138,0)),"")</f>
        <v/>
      </c>
      <c r="G137" s="127" t="str">
        <f>IFERROR(INDEX(GUTS!AJ138:'GUTS'!BH138,MATCH(3,GUTS!AK138:'GUTS'!BI138,0)),"")</f>
        <v/>
      </c>
      <c r="H137" s="127" t="str">
        <f>IFERROR(INDEX(GUTS!AI138:'GUTS'!BH138,MATCH(4,GUTS!AK138:'GUTS'!BI138,0)),"")</f>
        <v/>
      </c>
      <c r="I137" s="127" t="str">
        <f>IFERROR(INDEX(GUTS!AJ138:'GUTS'!BH138,MATCH(4,GUTS!AK138:'GUTS'!BI138,0)),"")</f>
        <v/>
      </c>
      <c r="J137" s="127" t="str">
        <f>IFERROR(INDEX(GUTS!AI138:'GUTS'!BH138,MATCH(5,GUTS!AK138:'GUTS'!BI138,0)),"")</f>
        <v/>
      </c>
      <c r="K137" s="127" t="str">
        <f>IFERROR(INDEX(GUTS!AJ138:'GUTS'!BH138,MATCH(5,GUTS!AK138:'GUTS'!BI138,0)),"")</f>
        <v/>
      </c>
      <c r="L137" s="127" t="str">
        <f>IFERROR(INDEX(GUTS!AI138:'GUTS'!BH138,MATCH(6,GUTS!AK138:'GUTS'!BI138,0)),"")</f>
        <v/>
      </c>
      <c r="M137" s="127" t="str">
        <f>IFERROR(INDEX(GUTS!AJ138:'GUTS'!BH138,MATCH(6,GUTS!AK138:'GUTS'!BI138,0)),"")</f>
        <v/>
      </c>
      <c r="N137" s="127" t="e">
        <f>Audit!#REF!</f>
        <v>#REF!</v>
      </c>
      <c r="O137" s="127" t="e">
        <f>Audit!#REF!</f>
        <v>#REF!</v>
      </c>
      <c r="P137" s="127" t="e">
        <f>Audit!#REF!</f>
        <v>#REF!</v>
      </c>
    </row>
    <row r="138" spans="1:16" hidden="1">
      <c r="A138" s="127" t="e">
        <f>Audit!#REF!</f>
        <v>#REF!</v>
      </c>
      <c r="B138" s="127" t="str">
        <f>IFERROR(INDEX(GUTS!AI139:'GUTS'!BH139,MATCH(1,GUTS!AK139:'GUTS'!BI139,0)),"")</f>
        <v/>
      </c>
      <c r="C138" s="127" t="str">
        <f>IFERROR(INDEX(GUTS!AJ139:'GUTS'!BH139,MATCH(1,GUTS!AK139:'GUTS'!BI139,0)),"")</f>
        <v/>
      </c>
      <c r="D138" s="127" t="str">
        <f>IFERROR(INDEX(GUTS!AI139:'GUTS'!BH139,MATCH(2,GUTS!AK139:'GUTS'!BI139,0)),"")</f>
        <v/>
      </c>
      <c r="E138" s="127" t="str">
        <f>IFERROR(INDEX(GUTS!AJ139:'GUTS'!BH139,MATCH(2,GUTS!AK139:'GUTS'!BI139,0)),"")</f>
        <v/>
      </c>
      <c r="F138" s="127" t="str">
        <f>IFERROR(INDEX(GUTS!AI139:'GUTS'!BH139,MATCH(3,GUTS!AK139:'GUTS'!BI139,0)),"")</f>
        <v/>
      </c>
      <c r="G138" s="127" t="str">
        <f>IFERROR(INDEX(GUTS!AJ139:'GUTS'!BH139,MATCH(3,GUTS!AK139:'GUTS'!BI139,0)),"")</f>
        <v/>
      </c>
      <c r="H138" s="127" t="str">
        <f>IFERROR(INDEX(GUTS!AI139:'GUTS'!BH139,MATCH(4,GUTS!AK139:'GUTS'!BI139,0)),"")</f>
        <v/>
      </c>
      <c r="I138" s="127" t="str">
        <f>IFERROR(INDEX(GUTS!AJ139:'GUTS'!BH139,MATCH(4,GUTS!AK139:'GUTS'!BI139,0)),"")</f>
        <v/>
      </c>
      <c r="J138" s="127" t="str">
        <f>IFERROR(INDEX(GUTS!AI139:'GUTS'!BH139,MATCH(5,GUTS!AK139:'GUTS'!BI139,0)),"")</f>
        <v/>
      </c>
      <c r="K138" s="127" t="str">
        <f>IFERROR(INDEX(GUTS!AJ139:'GUTS'!BH139,MATCH(5,GUTS!AK139:'GUTS'!BI139,0)),"")</f>
        <v/>
      </c>
      <c r="L138" s="127" t="str">
        <f>IFERROR(INDEX(GUTS!AI139:'GUTS'!BH139,MATCH(6,GUTS!AK139:'GUTS'!BI139,0)),"")</f>
        <v/>
      </c>
      <c r="M138" s="127" t="str">
        <f>IFERROR(INDEX(GUTS!AJ139:'GUTS'!BH139,MATCH(6,GUTS!AK139:'GUTS'!BI139,0)),"")</f>
        <v/>
      </c>
      <c r="N138" s="127" t="e">
        <f>Audit!#REF!</f>
        <v>#REF!</v>
      </c>
      <c r="O138" s="127" t="e">
        <f>Audit!#REF!</f>
        <v>#REF!</v>
      </c>
      <c r="P138" s="127" t="e">
        <f>Audit!#REF!</f>
        <v>#REF!</v>
      </c>
    </row>
    <row r="139" spans="1:16" hidden="1">
      <c r="A139" s="127" t="e">
        <f>Audit!#REF!</f>
        <v>#REF!</v>
      </c>
      <c r="B139" s="127" t="str">
        <f>IFERROR(INDEX(GUTS!AI140:'GUTS'!BH140,MATCH(1,GUTS!AK140:'GUTS'!BI140,0)),"")</f>
        <v/>
      </c>
      <c r="C139" s="127" t="str">
        <f>IFERROR(INDEX(GUTS!AJ140:'GUTS'!BH140,MATCH(1,GUTS!AK140:'GUTS'!BI140,0)),"")</f>
        <v/>
      </c>
      <c r="D139" s="127" t="str">
        <f>IFERROR(INDEX(GUTS!AI140:'GUTS'!BH140,MATCH(2,GUTS!AK140:'GUTS'!BI140,0)),"")</f>
        <v/>
      </c>
      <c r="E139" s="127" t="str">
        <f>IFERROR(INDEX(GUTS!AJ140:'GUTS'!BH140,MATCH(2,GUTS!AK140:'GUTS'!BI140,0)),"")</f>
        <v/>
      </c>
      <c r="F139" s="127" t="str">
        <f>IFERROR(INDEX(GUTS!AI140:'GUTS'!BH140,MATCH(3,GUTS!AK140:'GUTS'!BI140,0)),"")</f>
        <v/>
      </c>
      <c r="G139" s="127" t="str">
        <f>IFERROR(INDEX(GUTS!AJ140:'GUTS'!BH140,MATCH(3,GUTS!AK140:'GUTS'!BI140,0)),"")</f>
        <v/>
      </c>
      <c r="H139" s="127" t="str">
        <f>IFERROR(INDEX(GUTS!AI140:'GUTS'!BH140,MATCH(4,GUTS!AK140:'GUTS'!BI140,0)),"")</f>
        <v/>
      </c>
      <c r="I139" s="127" t="str">
        <f>IFERROR(INDEX(GUTS!AJ140:'GUTS'!BH140,MATCH(4,GUTS!AK140:'GUTS'!BI140,0)),"")</f>
        <v/>
      </c>
      <c r="J139" s="127" t="str">
        <f>IFERROR(INDEX(GUTS!AI140:'GUTS'!BH140,MATCH(5,GUTS!AK140:'GUTS'!BI140,0)),"")</f>
        <v/>
      </c>
      <c r="K139" s="127" t="str">
        <f>IFERROR(INDEX(GUTS!AJ140:'GUTS'!BH140,MATCH(5,GUTS!AK140:'GUTS'!BI140,0)),"")</f>
        <v/>
      </c>
      <c r="L139" s="127" t="str">
        <f>IFERROR(INDEX(GUTS!AI140:'GUTS'!BH140,MATCH(6,GUTS!AK140:'GUTS'!BI140,0)),"")</f>
        <v/>
      </c>
      <c r="M139" s="127" t="str">
        <f>IFERROR(INDEX(GUTS!AJ140:'GUTS'!BH140,MATCH(6,GUTS!AK140:'GUTS'!BI140,0)),"")</f>
        <v/>
      </c>
      <c r="N139" s="127" t="e">
        <f>Audit!#REF!</f>
        <v>#REF!</v>
      </c>
      <c r="O139" s="127" t="e">
        <f>Audit!#REF!</f>
        <v>#REF!</v>
      </c>
      <c r="P139" s="127" t="e">
        <f>Audit!#REF!</f>
        <v>#REF!</v>
      </c>
    </row>
    <row r="140" spans="1:16" hidden="1">
      <c r="A140" s="127" t="e">
        <f>Audit!#REF!</f>
        <v>#REF!</v>
      </c>
      <c r="B140" s="127" t="str">
        <f>IFERROR(INDEX(GUTS!AI141:'GUTS'!BH141,MATCH(1,GUTS!AK141:'GUTS'!BI141,0)),"")</f>
        <v/>
      </c>
      <c r="C140" s="127" t="str">
        <f>IFERROR(INDEX(GUTS!AJ141:'GUTS'!BH141,MATCH(1,GUTS!AK141:'GUTS'!BI141,0)),"")</f>
        <v/>
      </c>
      <c r="D140" s="127" t="str">
        <f>IFERROR(INDEX(GUTS!AI141:'GUTS'!BH141,MATCH(2,GUTS!AK141:'GUTS'!BI141,0)),"")</f>
        <v/>
      </c>
      <c r="E140" s="127" t="str">
        <f>IFERROR(INDEX(GUTS!AJ141:'GUTS'!BH141,MATCH(2,GUTS!AK141:'GUTS'!BI141,0)),"")</f>
        <v/>
      </c>
      <c r="F140" s="127" t="str">
        <f>IFERROR(INDEX(GUTS!AI141:'GUTS'!BH141,MATCH(3,GUTS!AK141:'GUTS'!BI141,0)),"")</f>
        <v/>
      </c>
      <c r="G140" s="127" t="str">
        <f>IFERROR(INDEX(GUTS!AJ141:'GUTS'!BH141,MATCH(3,GUTS!AK141:'GUTS'!BI141,0)),"")</f>
        <v/>
      </c>
      <c r="H140" s="127" t="str">
        <f>IFERROR(INDEX(GUTS!AI141:'GUTS'!BH141,MATCH(4,GUTS!AK141:'GUTS'!BI141,0)),"")</f>
        <v/>
      </c>
      <c r="I140" s="127" t="str">
        <f>IFERROR(INDEX(GUTS!AJ141:'GUTS'!BH141,MATCH(4,GUTS!AK141:'GUTS'!BI141,0)),"")</f>
        <v/>
      </c>
      <c r="J140" s="127" t="str">
        <f>IFERROR(INDEX(GUTS!AI141:'GUTS'!BH141,MATCH(5,GUTS!AK141:'GUTS'!BI141,0)),"")</f>
        <v/>
      </c>
      <c r="K140" s="127" t="str">
        <f>IFERROR(INDEX(GUTS!AJ141:'GUTS'!BH141,MATCH(5,GUTS!AK141:'GUTS'!BI141,0)),"")</f>
        <v/>
      </c>
      <c r="L140" s="127" t="str">
        <f>IFERROR(INDEX(GUTS!AI141:'GUTS'!BH141,MATCH(6,GUTS!AK141:'GUTS'!BI141,0)),"")</f>
        <v/>
      </c>
      <c r="M140" s="127" t="str">
        <f>IFERROR(INDEX(GUTS!AJ141:'GUTS'!BH141,MATCH(6,GUTS!AK141:'GUTS'!BI141,0)),"")</f>
        <v/>
      </c>
      <c r="N140" s="127" t="e">
        <f>Audit!#REF!</f>
        <v>#REF!</v>
      </c>
      <c r="O140" s="127" t="e">
        <f>Audit!#REF!</f>
        <v>#REF!</v>
      </c>
      <c r="P140" s="127" t="e">
        <f>Audit!#REF!</f>
        <v>#REF!</v>
      </c>
    </row>
    <row r="141" spans="1:16">
      <c r="A141" s="127" t="e">
        <f>Audit!#REF!</f>
        <v>#REF!</v>
      </c>
      <c r="B141" s="127" t="str">
        <f>IFERROR(INDEX(GUTS!AI142:'GUTS'!BH142,MATCH(1,GUTS!AK142:'GUTS'!BI142,0)),"")</f>
        <v/>
      </c>
      <c r="C141" s="127" t="str">
        <f>IFERROR(INDEX(GUTS!AJ142:'GUTS'!BH142,MATCH(1,GUTS!AK142:'GUTS'!BI142,0)),"")</f>
        <v/>
      </c>
      <c r="D141" s="127" t="str">
        <f>IFERROR(INDEX(GUTS!AI142:'GUTS'!BH142,MATCH(2,GUTS!AK142:'GUTS'!BI142,0)),"")</f>
        <v/>
      </c>
      <c r="E141" s="127" t="str">
        <f>IFERROR(INDEX(GUTS!AJ142:'GUTS'!BH142,MATCH(2,GUTS!AK142:'GUTS'!BI142,0)),"")</f>
        <v/>
      </c>
      <c r="F141" s="127" t="str">
        <f>IFERROR(INDEX(GUTS!AI142:'GUTS'!BH142,MATCH(3,GUTS!AK142:'GUTS'!BI142,0)),"")</f>
        <v/>
      </c>
      <c r="G141" s="127" t="str">
        <f>IFERROR(INDEX(GUTS!AJ142:'GUTS'!BH142,MATCH(3,GUTS!AK142:'GUTS'!BI142,0)),"")</f>
        <v/>
      </c>
      <c r="H141" s="127" t="str">
        <f>IFERROR(INDEX(GUTS!AI142:'GUTS'!BH142,MATCH(4,GUTS!AK142:'GUTS'!BI142,0)),"")</f>
        <v/>
      </c>
      <c r="I141" s="127" t="str">
        <f>IFERROR(INDEX(GUTS!AJ142:'GUTS'!BH142,MATCH(4,GUTS!AK142:'GUTS'!BI142,0)),"")</f>
        <v/>
      </c>
      <c r="J141" s="127" t="str">
        <f>IFERROR(INDEX(GUTS!AI142:'GUTS'!BH142,MATCH(5,GUTS!AK142:'GUTS'!BI142,0)),"")</f>
        <v/>
      </c>
      <c r="K141" s="127" t="str">
        <f>IFERROR(INDEX(GUTS!AJ142:'GUTS'!BH142,MATCH(5,GUTS!AK142:'GUTS'!BI142,0)),"")</f>
        <v/>
      </c>
      <c r="L141" s="127" t="str">
        <f>IFERROR(INDEX(GUTS!AI142:'GUTS'!BH142,MATCH(6,GUTS!AK142:'GUTS'!BI142,0)),"")</f>
        <v/>
      </c>
      <c r="M141" s="127" t="str">
        <f>IFERROR(INDEX(GUTS!AJ142:'GUTS'!BH142,MATCH(6,GUTS!AK142:'GUTS'!BI142,0)),"")</f>
        <v/>
      </c>
      <c r="N141" s="127" t="e">
        <f>Audit!#REF!</f>
        <v>#REF!</v>
      </c>
      <c r="O141" s="127" t="e">
        <f>Audit!#REF!</f>
        <v>#REF!</v>
      </c>
      <c r="P141" s="127" t="e">
        <f>Audit!#REF!</f>
        <v>#REF!</v>
      </c>
    </row>
    <row r="142" spans="1:16" hidden="1">
      <c r="A142" s="127" t="e">
        <f>Audit!#REF!</f>
        <v>#REF!</v>
      </c>
      <c r="B142" s="127" t="str">
        <f>IFERROR(INDEX(GUTS!AI143:'GUTS'!BH143,MATCH(1,GUTS!AK143:'GUTS'!BI143,0)),"")</f>
        <v/>
      </c>
      <c r="C142" s="127" t="str">
        <f>IFERROR(INDEX(GUTS!AJ143:'GUTS'!BH143,MATCH(1,GUTS!AK143:'GUTS'!BI143,0)),"")</f>
        <v/>
      </c>
      <c r="D142" s="127" t="str">
        <f>IFERROR(INDEX(GUTS!AI143:'GUTS'!BH143,MATCH(2,GUTS!AK143:'GUTS'!BI143,0)),"")</f>
        <v/>
      </c>
      <c r="E142" s="127" t="str">
        <f>IFERROR(INDEX(GUTS!AJ143:'GUTS'!BH143,MATCH(2,GUTS!AK143:'GUTS'!BI143,0)),"")</f>
        <v/>
      </c>
      <c r="F142" s="127" t="str">
        <f>IFERROR(INDEX(GUTS!AI143:'GUTS'!BH143,MATCH(3,GUTS!AK143:'GUTS'!BI143,0)),"")</f>
        <v/>
      </c>
      <c r="G142" s="127" t="str">
        <f>IFERROR(INDEX(GUTS!AJ143:'GUTS'!BH143,MATCH(3,GUTS!AK143:'GUTS'!BI143,0)),"")</f>
        <v/>
      </c>
      <c r="H142" s="127" t="str">
        <f>IFERROR(INDEX(GUTS!AI143:'GUTS'!BH143,MATCH(4,GUTS!AK143:'GUTS'!BI143,0)),"")</f>
        <v/>
      </c>
      <c r="I142" s="127" t="str">
        <f>IFERROR(INDEX(GUTS!AJ143:'GUTS'!BH143,MATCH(4,GUTS!AK143:'GUTS'!BI143,0)),"")</f>
        <v/>
      </c>
      <c r="J142" s="127" t="str">
        <f>IFERROR(INDEX(GUTS!AI143:'GUTS'!BH143,MATCH(5,GUTS!AK143:'GUTS'!BI143,0)),"")</f>
        <v/>
      </c>
      <c r="K142" s="127" t="str">
        <f>IFERROR(INDEX(GUTS!AJ143:'GUTS'!BH143,MATCH(5,GUTS!AK143:'GUTS'!BI143,0)),"")</f>
        <v/>
      </c>
      <c r="L142" s="127" t="str">
        <f>IFERROR(INDEX(GUTS!AI143:'GUTS'!BH143,MATCH(6,GUTS!AK143:'GUTS'!BI143,0)),"")</f>
        <v/>
      </c>
      <c r="M142" s="127" t="str">
        <f>IFERROR(INDEX(GUTS!AJ143:'GUTS'!BH143,MATCH(6,GUTS!AK143:'GUTS'!BI143,0)),"")</f>
        <v/>
      </c>
      <c r="N142" s="127" t="e">
        <f>Audit!#REF!</f>
        <v>#REF!</v>
      </c>
      <c r="O142" s="127" t="e">
        <f>Audit!#REF!</f>
        <v>#REF!</v>
      </c>
      <c r="P142" s="127" t="e">
        <f>Audit!#REF!</f>
        <v>#REF!</v>
      </c>
    </row>
    <row r="143" spans="1:16">
      <c r="A143" s="127" t="e">
        <f>Audit!#REF!</f>
        <v>#REF!</v>
      </c>
      <c r="B143" s="127" t="str">
        <f>IFERROR(INDEX(GUTS!AI144:'GUTS'!BH144,MATCH(1,GUTS!AK144:'GUTS'!BI144,0)),"")</f>
        <v/>
      </c>
      <c r="C143" s="127" t="str">
        <f>IFERROR(INDEX(GUTS!AJ144:'GUTS'!BH144,MATCH(1,GUTS!AK144:'GUTS'!BI144,0)),"")</f>
        <v/>
      </c>
      <c r="D143" s="127" t="str">
        <f>IFERROR(INDEX(GUTS!AI144:'GUTS'!BH144,MATCH(2,GUTS!AK144:'GUTS'!BI144,0)),"")</f>
        <v/>
      </c>
      <c r="E143" s="127" t="str">
        <f>IFERROR(INDEX(GUTS!AJ144:'GUTS'!BH144,MATCH(2,GUTS!AK144:'GUTS'!BI144,0)),"")</f>
        <v/>
      </c>
      <c r="F143" s="127" t="str">
        <f>IFERROR(INDEX(GUTS!AI144:'GUTS'!BH144,MATCH(3,GUTS!AK144:'GUTS'!BI144,0)),"")</f>
        <v/>
      </c>
      <c r="G143" s="127" t="str">
        <f>IFERROR(INDEX(GUTS!AJ144:'GUTS'!BH144,MATCH(3,GUTS!AK144:'GUTS'!BI144,0)),"")</f>
        <v/>
      </c>
      <c r="H143" s="127" t="str">
        <f>IFERROR(INDEX(GUTS!AI144:'GUTS'!BH144,MATCH(4,GUTS!AK144:'GUTS'!BI144,0)),"")</f>
        <v/>
      </c>
      <c r="I143" s="127" t="str">
        <f>IFERROR(INDEX(GUTS!AJ144:'GUTS'!BH144,MATCH(4,GUTS!AK144:'GUTS'!BI144,0)),"")</f>
        <v/>
      </c>
      <c r="J143" s="127" t="str">
        <f>IFERROR(INDEX(GUTS!AI144:'GUTS'!BH144,MATCH(5,GUTS!AK144:'GUTS'!BI144,0)),"")</f>
        <v/>
      </c>
      <c r="K143" s="127" t="str">
        <f>IFERROR(INDEX(GUTS!AJ144:'GUTS'!BH144,MATCH(5,GUTS!AK144:'GUTS'!BI144,0)),"")</f>
        <v/>
      </c>
      <c r="L143" s="127" t="str">
        <f>IFERROR(INDEX(GUTS!AI144:'GUTS'!BH144,MATCH(6,GUTS!AK144:'GUTS'!BI144,0)),"")</f>
        <v/>
      </c>
      <c r="M143" s="127" t="str">
        <f>IFERROR(INDEX(GUTS!AJ144:'GUTS'!BH144,MATCH(6,GUTS!AK144:'GUTS'!BI144,0)),"")</f>
        <v/>
      </c>
      <c r="N143" s="127" t="e">
        <f>Audit!#REF!</f>
        <v>#REF!</v>
      </c>
      <c r="O143" s="127" t="e">
        <f>Audit!#REF!</f>
        <v>#REF!</v>
      </c>
      <c r="P143" s="127" t="e">
        <f>Audit!#REF!</f>
        <v>#REF!</v>
      </c>
    </row>
    <row r="144" spans="1:16" hidden="1">
      <c r="A144" s="127" t="e">
        <f>Audit!#REF!</f>
        <v>#REF!</v>
      </c>
      <c r="B144" s="127" t="str">
        <f>IFERROR(INDEX(GUTS!AI145:'GUTS'!BH145,MATCH(1,GUTS!AK145:'GUTS'!BI145,0)),"")</f>
        <v/>
      </c>
      <c r="C144" s="127" t="str">
        <f>IFERROR(INDEX(GUTS!AJ145:'GUTS'!BH145,MATCH(1,GUTS!AK145:'GUTS'!BI145,0)),"")</f>
        <v/>
      </c>
      <c r="D144" s="127" t="str">
        <f>IFERROR(INDEX(GUTS!AI145:'GUTS'!BH145,MATCH(2,GUTS!AK145:'GUTS'!BI145,0)),"")</f>
        <v/>
      </c>
      <c r="E144" s="127" t="str">
        <f>IFERROR(INDEX(GUTS!AJ145:'GUTS'!BH145,MATCH(2,GUTS!AK145:'GUTS'!BI145,0)),"")</f>
        <v/>
      </c>
      <c r="F144" s="127" t="str">
        <f>IFERROR(INDEX(GUTS!AI145:'GUTS'!BH145,MATCH(3,GUTS!AK145:'GUTS'!BI145,0)),"")</f>
        <v/>
      </c>
      <c r="G144" s="127" t="str">
        <f>IFERROR(INDEX(GUTS!AJ145:'GUTS'!BH145,MATCH(3,GUTS!AK145:'GUTS'!BI145,0)),"")</f>
        <v/>
      </c>
      <c r="H144" s="127" t="str">
        <f>IFERROR(INDEX(GUTS!AI145:'GUTS'!BH145,MATCH(4,GUTS!AK145:'GUTS'!BI145,0)),"")</f>
        <v/>
      </c>
      <c r="I144" s="127" t="str">
        <f>IFERROR(INDEX(GUTS!AJ145:'GUTS'!BH145,MATCH(4,GUTS!AK145:'GUTS'!BI145,0)),"")</f>
        <v/>
      </c>
      <c r="J144" s="127" t="str">
        <f>IFERROR(INDEX(GUTS!AI145:'GUTS'!BH145,MATCH(5,GUTS!AK145:'GUTS'!BI145,0)),"")</f>
        <v/>
      </c>
      <c r="K144" s="127" t="str">
        <f>IFERROR(INDEX(GUTS!AJ145:'GUTS'!BH145,MATCH(5,GUTS!AK145:'GUTS'!BI145,0)),"")</f>
        <v/>
      </c>
      <c r="L144" s="127" t="str">
        <f>IFERROR(INDEX(GUTS!AI145:'GUTS'!BH145,MATCH(6,GUTS!AK145:'GUTS'!BI145,0)),"")</f>
        <v/>
      </c>
      <c r="M144" s="127" t="str">
        <f>IFERROR(INDEX(GUTS!AJ145:'GUTS'!BH145,MATCH(6,GUTS!AK145:'GUTS'!BI145,0)),"")</f>
        <v/>
      </c>
      <c r="N144" s="127" t="e">
        <f>Audit!#REF!</f>
        <v>#REF!</v>
      </c>
      <c r="O144" s="127" t="e">
        <f>Audit!#REF!</f>
        <v>#REF!</v>
      </c>
      <c r="P144" s="127" t="e">
        <f>Audit!#REF!</f>
        <v>#REF!</v>
      </c>
    </row>
    <row r="145" spans="1:16">
      <c r="A145" s="127" t="e">
        <f>Audit!#REF!</f>
        <v>#REF!</v>
      </c>
      <c r="B145" s="127" t="str">
        <f>IFERROR(INDEX(GUTS!AI146:'GUTS'!BH146,MATCH(1,GUTS!AK146:'GUTS'!BI146,0)),"")</f>
        <v/>
      </c>
      <c r="C145" s="127" t="str">
        <f>IFERROR(INDEX(GUTS!AJ146:'GUTS'!BH146,MATCH(1,GUTS!AK146:'GUTS'!BI146,0)),"")</f>
        <v/>
      </c>
      <c r="D145" s="127" t="str">
        <f>IFERROR(INDEX(GUTS!AI146:'GUTS'!BH146,MATCH(2,GUTS!AK146:'GUTS'!BI146,0)),"")</f>
        <v/>
      </c>
      <c r="E145" s="127" t="str">
        <f>IFERROR(INDEX(GUTS!AJ146:'GUTS'!BH146,MATCH(2,GUTS!AK146:'GUTS'!BI146,0)),"")</f>
        <v/>
      </c>
      <c r="F145" s="127" t="str">
        <f>IFERROR(INDEX(GUTS!AI146:'GUTS'!BH146,MATCH(3,GUTS!AK146:'GUTS'!BI146,0)),"")</f>
        <v/>
      </c>
      <c r="G145" s="127" t="str">
        <f>IFERROR(INDEX(GUTS!AJ146:'GUTS'!BH146,MATCH(3,GUTS!AK146:'GUTS'!BI146,0)),"")</f>
        <v/>
      </c>
      <c r="H145" s="127" t="str">
        <f>IFERROR(INDEX(GUTS!AI146:'GUTS'!BH146,MATCH(4,GUTS!AK146:'GUTS'!BI146,0)),"")</f>
        <v/>
      </c>
      <c r="I145" s="127" t="str">
        <f>IFERROR(INDEX(GUTS!AJ146:'GUTS'!BH146,MATCH(4,GUTS!AK146:'GUTS'!BI146,0)),"")</f>
        <v/>
      </c>
      <c r="J145" s="127" t="str">
        <f>IFERROR(INDEX(GUTS!AI146:'GUTS'!BH146,MATCH(5,GUTS!AK146:'GUTS'!BI146,0)),"")</f>
        <v/>
      </c>
      <c r="K145" s="127" t="str">
        <f>IFERROR(INDEX(GUTS!AJ146:'GUTS'!BH146,MATCH(5,GUTS!AK146:'GUTS'!BI146,0)),"")</f>
        <v/>
      </c>
      <c r="L145" s="127" t="str">
        <f>IFERROR(INDEX(GUTS!AI146:'GUTS'!BH146,MATCH(6,GUTS!AK146:'GUTS'!BI146,0)),"")</f>
        <v/>
      </c>
      <c r="M145" s="127" t="str">
        <f>IFERROR(INDEX(GUTS!AJ146:'GUTS'!BH146,MATCH(6,GUTS!AK146:'GUTS'!BI146,0)),"")</f>
        <v/>
      </c>
      <c r="N145" s="127" t="e">
        <f>Audit!#REF!</f>
        <v>#REF!</v>
      </c>
      <c r="O145" s="127" t="e">
        <f>Audit!#REF!</f>
        <v>#REF!</v>
      </c>
      <c r="P145" s="127" t="e">
        <f>Audit!#REF!</f>
        <v>#REF!</v>
      </c>
    </row>
    <row r="146" spans="1:16" hidden="1">
      <c r="A146" s="127" t="e">
        <f>Audit!#REF!</f>
        <v>#REF!</v>
      </c>
      <c r="B146" s="127" t="str">
        <f>IFERROR(INDEX(GUTS!AI147:'GUTS'!BH147,MATCH(1,GUTS!AK147:'GUTS'!BI147,0)),"")</f>
        <v/>
      </c>
      <c r="C146" s="127" t="str">
        <f>IFERROR(INDEX(GUTS!AJ147:'GUTS'!BH147,MATCH(1,GUTS!AK147:'GUTS'!BI147,0)),"")</f>
        <v/>
      </c>
      <c r="D146" s="127" t="str">
        <f>IFERROR(INDEX(GUTS!AI147:'GUTS'!BH147,MATCH(2,GUTS!AK147:'GUTS'!BI147,0)),"")</f>
        <v/>
      </c>
      <c r="E146" s="127" t="str">
        <f>IFERROR(INDEX(GUTS!AJ147:'GUTS'!BH147,MATCH(2,GUTS!AK147:'GUTS'!BI147,0)),"")</f>
        <v/>
      </c>
      <c r="F146" s="127" t="str">
        <f>IFERROR(INDEX(GUTS!AI147:'GUTS'!BH147,MATCH(3,GUTS!AK147:'GUTS'!BI147,0)),"")</f>
        <v/>
      </c>
      <c r="G146" s="127" t="str">
        <f>IFERROR(INDEX(GUTS!AJ147:'GUTS'!BH147,MATCH(3,GUTS!AK147:'GUTS'!BI147,0)),"")</f>
        <v/>
      </c>
      <c r="H146" s="127" t="str">
        <f>IFERROR(INDEX(GUTS!AI147:'GUTS'!BH147,MATCH(4,GUTS!AK147:'GUTS'!BI147,0)),"")</f>
        <v/>
      </c>
      <c r="I146" s="127" t="str">
        <f>IFERROR(INDEX(GUTS!AJ147:'GUTS'!BH147,MATCH(4,GUTS!AK147:'GUTS'!BI147,0)),"")</f>
        <v/>
      </c>
      <c r="J146" s="127" t="str">
        <f>IFERROR(INDEX(GUTS!AI147:'GUTS'!BH147,MATCH(5,GUTS!AK147:'GUTS'!BI147,0)),"")</f>
        <v/>
      </c>
      <c r="K146" s="127" t="str">
        <f>IFERROR(INDEX(GUTS!AJ147:'GUTS'!BH147,MATCH(5,GUTS!AK147:'GUTS'!BI147,0)),"")</f>
        <v/>
      </c>
      <c r="L146" s="127" t="str">
        <f>IFERROR(INDEX(GUTS!AI147:'GUTS'!BH147,MATCH(6,GUTS!AK147:'GUTS'!BI147,0)),"")</f>
        <v/>
      </c>
      <c r="M146" s="127" t="str">
        <f>IFERROR(INDEX(GUTS!AJ147:'GUTS'!BH147,MATCH(6,GUTS!AK147:'GUTS'!BI147,0)),"")</f>
        <v/>
      </c>
      <c r="N146" s="127" t="e">
        <f>Audit!#REF!</f>
        <v>#REF!</v>
      </c>
      <c r="O146" s="127" t="e">
        <f>Audit!#REF!</f>
        <v>#REF!</v>
      </c>
      <c r="P146" s="127" t="e">
        <f>Audit!#REF!</f>
        <v>#REF!</v>
      </c>
    </row>
    <row r="147" spans="1:16">
      <c r="A147" s="127" t="e">
        <f>Audit!#REF!</f>
        <v>#REF!</v>
      </c>
      <c r="B147" s="127" t="str">
        <f>IFERROR(INDEX(GUTS!AI148:'GUTS'!BH148,MATCH(1,GUTS!AK148:'GUTS'!BI148,0)),"")</f>
        <v/>
      </c>
      <c r="C147" s="127" t="str">
        <f>IFERROR(INDEX(GUTS!AJ148:'GUTS'!BH148,MATCH(1,GUTS!AK148:'GUTS'!BI148,0)),"")</f>
        <v/>
      </c>
      <c r="D147" s="127" t="str">
        <f>IFERROR(INDEX(GUTS!AI148:'GUTS'!BH148,MATCH(2,GUTS!AK148:'GUTS'!BI148,0)),"")</f>
        <v/>
      </c>
      <c r="E147" s="127" t="str">
        <f>IFERROR(INDEX(GUTS!AJ148:'GUTS'!BH148,MATCH(2,GUTS!AK148:'GUTS'!BI148,0)),"")</f>
        <v/>
      </c>
      <c r="F147" s="127" t="str">
        <f>IFERROR(INDEX(GUTS!AI148:'GUTS'!BH148,MATCH(3,GUTS!AK148:'GUTS'!BI148,0)),"")</f>
        <v/>
      </c>
      <c r="G147" s="127" t="str">
        <f>IFERROR(INDEX(GUTS!AJ148:'GUTS'!BH148,MATCH(3,GUTS!AK148:'GUTS'!BI148,0)),"")</f>
        <v/>
      </c>
      <c r="H147" s="127" t="str">
        <f>IFERROR(INDEX(GUTS!AI148:'GUTS'!BH148,MATCH(4,GUTS!AK148:'GUTS'!BI148,0)),"")</f>
        <v/>
      </c>
      <c r="I147" s="127" t="str">
        <f>IFERROR(INDEX(GUTS!AJ148:'GUTS'!BH148,MATCH(4,GUTS!AK148:'GUTS'!BI148,0)),"")</f>
        <v/>
      </c>
      <c r="J147" s="127" t="str">
        <f>IFERROR(INDEX(GUTS!AI148:'GUTS'!BH148,MATCH(5,GUTS!AK148:'GUTS'!BI148,0)),"")</f>
        <v/>
      </c>
      <c r="K147" s="127" t="str">
        <f>IFERROR(INDEX(GUTS!AJ148:'GUTS'!BH148,MATCH(5,GUTS!AK148:'GUTS'!BI148,0)),"")</f>
        <v/>
      </c>
      <c r="L147" s="127" t="str">
        <f>IFERROR(INDEX(GUTS!AI148:'GUTS'!BH148,MATCH(6,GUTS!AK148:'GUTS'!BI148,0)),"")</f>
        <v/>
      </c>
      <c r="M147" s="127" t="str">
        <f>IFERROR(INDEX(GUTS!AJ148:'GUTS'!BH148,MATCH(6,GUTS!AK148:'GUTS'!BI148,0)),"")</f>
        <v/>
      </c>
      <c r="N147" s="127" t="e">
        <f>Audit!#REF!</f>
        <v>#REF!</v>
      </c>
      <c r="O147" s="127" t="e">
        <f>Audit!#REF!</f>
        <v>#REF!</v>
      </c>
      <c r="P147" s="127" t="e">
        <f>Audit!#REF!</f>
        <v>#REF!</v>
      </c>
    </row>
    <row r="148" spans="1:16" hidden="1">
      <c r="A148" s="127" t="e">
        <f>Audit!#REF!</f>
        <v>#REF!</v>
      </c>
      <c r="B148" s="127" t="str">
        <f>IFERROR(INDEX(GUTS!AI149:'GUTS'!BH149,MATCH(1,GUTS!AK149:'GUTS'!BI149,0)),"")</f>
        <v/>
      </c>
      <c r="C148" s="127" t="str">
        <f>IFERROR(INDEX(GUTS!AJ149:'GUTS'!BH149,MATCH(1,GUTS!AK149:'GUTS'!BI149,0)),"")</f>
        <v/>
      </c>
      <c r="D148" s="127" t="str">
        <f>IFERROR(INDEX(GUTS!AI149:'GUTS'!BH149,MATCH(2,GUTS!AK149:'GUTS'!BI149,0)),"")</f>
        <v/>
      </c>
      <c r="E148" s="127" t="str">
        <f>IFERROR(INDEX(GUTS!AJ149:'GUTS'!BH149,MATCH(2,GUTS!AK149:'GUTS'!BI149,0)),"")</f>
        <v/>
      </c>
      <c r="F148" s="127" t="str">
        <f>IFERROR(INDEX(GUTS!AI149:'GUTS'!BH149,MATCH(3,GUTS!AK149:'GUTS'!BI149,0)),"")</f>
        <v/>
      </c>
      <c r="G148" s="127" t="str">
        <f>IFERROR(INDEX(GUTS!AJ149:'GUTS'!BH149,MATCH(3,GUTS!AK149:'GUTS'!BI149,0)),"")</f>
        <v/>
      </c>
      <c r="H148" s="127" t="str">
        <f>IFERROR(INDEX(GUTS!AI149:'GUTS'!BH149,MATCH(4,GUTS!AK149:'GUTS'!BI149,0)),"")</f>
        <v/>
      </c>
      <c r="I148" s="127" t="str">
        <f>IFERROR(INDEX(GUTS!AJ149:'GUTS'!BH149,MATCH(4,GUTS!AK149:'GUTS'!BI149,0)),"")</f>
        <v/>
      </c>
      <c r="J148" s="127" t="str">
        <f>IFERROR(INDEX(GUTS!AI149:'GUTS'!BH149,MATCH(5,GUTS!AK149:'GUTS'!BI149,0)),"")</f>
        <v/>
      </c>
      <c r="K148" s="127" t="str">
        <f>IFERROR(INDEX(GUTS!AJ149:'GUTS'!BH149,MATCH(5,GUTS!AK149:'GUTS'!BI149,0)),"")</f>
        <v/>
      </c>
      <c r="L148" s="127" t="str">
        <f>IFERROR(INDEX(GUTS!AI149:'GUTS'!BH149,MATCH(6,GUTS!AK149:'GUTS'!BI149,0)),"")</f>
        <v/>
      </c>
      <c r="M148" s="127" t="str">
        <f>IFERROR(INDEX(GUTS!AJ149:'GUTS'!BH149,MATCH(6,GUTS!AK149:'GUTS'!BI149,0)),"")</f>
        <v/>
      </c>
      <c r="N148" s="127" t="e">
        <f>Audit!#REF!</f>
        <v>#REF!</v>
      </c>
      <c r="O148" s="127" t="e">
        <f>Audit!#REF!</f>
        <v>#REF!</v>
      </c>
      <c r="P148" s="127" t="e">
        <f>Audit!#REF!</f>
        <v>#REF!</v>
      </c>
    </row>
    <row r="149" spans="1:16">
      <c r="A149" s="127" t="e">
        <f>Audit!#REF!</f>
        <v>#REF!</v>
      </c>
      <c r="B149" s="127" t="str">
        <f>IFERROR(INDEX(GUTS!AI150:'GUTS'!BH150,MATCH(1,GUTS!AK150:'GUTS'!BI150,0)),"")</f>
        <v/>
      </c>
      <c r="C149" s="127" t="str">
        <f>IFERROR(INDEX(GUTS!AJ150:'GUTS'!BH150,MATCH(1,GUTS!AK150:'GUTS'!BI150,0)),"")</f>
        <v/>
      </c>
      <c r="D149" s="127" t="str">
        <f>IFERROR(INDEX(GUTS!AI150:'GUTS'!BH150,MATCH(2,GUTS!AK150:'GUTS'!BI150,0)),"")</f>
        <v/>
      </c>
      <c r="E149" s="127" t="str">
        <f>IFERROR(INDEX(GUTS!AJ150:'GUTS'!BH150,MATCH(2,GUTS!AK150:'GUTS'!BI150,0)),"")</f>
        <v/>
      </c>
      <c r="F149" s="127" t="str">
        <f>IFERROR(INDEX(GUTS!AI150:'GUTS'!BH150,MATCH(3,GUTS!AK150:'GUTS'!BI150,0)),"")</f>
        <v/>
      </c>
      <c r="G149" s="127" t="str">
        <f>IFERROR(INDEX(GUTS!AJ150:'GUTS'!BH150,MATCH(3,GUTS!AK150:'GUTS'!BI150,0)),"")</f>
        <v/>
      </c>
      <c r="H149" s="127" t="str">
        <f>IFERROR(INDEX(GUTS!AI150:'GUTS'!BH150,MATCH(4,GUTS!AK150:'GUTS'!BI150,0)),"")</f>
        <v/>
      </c>
      <c r="I149" s="127" t="str">
        <f>IFERROR(INDEX(GUTS!AJ150:'GUTS'!BH150,MATCH(4,GUTS!AK150:'GUTS'!BI150,0)),"")</f>
        <v/>
      </c>
      <c r="J149" s="127" t="str">
        <f>IFERROR(INDEX(GUTS!AI150:'GUTS'!BH150,MATCH(5,GUTS!AK150:'GUTS'!BI150,0)),"")</f>
        <v/>
      </c>
      <c r="K149" s="127" t="str">
        <f>IFERROR(INDEX(GUTS!AJ150:'GUTS'!BH150,MATCH(5,GUTS!AK150:'GUTS'!BI150,0)),"")</f>
        <v/>
      </c>
      <c r="L149" s="127" t="str">
        <f>IFERROR(INDEX(GUTS!AI150:'GUTS'!BH150,MATCH(6,GUTS!AK150:'GUTS'!BI150,0)),"")</f>
        <v/>
      </c>
      <c r="M149" s="127" t="str">
        <f>IFERROR(INDEX(GUTS!AJ150:'GUTS'!BH150,MATCH(6,GUTS!AK150:'GUTS'!BI150,0)),"")</f>
        <v/>
      </c>
      <c r="N149" s="127" t="e">
        <f>Audit!#REF!</f>
        <v>#REF!</v>
      </c>
      <c r="O149" s="127" t="e">
        <f>Audit!#REF!</f>
        <v>#REF!</v>
      </c>
      <c r="P149" s="127" t="e">
        <f>Audit!#REF!</f>
        <v>#REF!</v>
      </c>
    </row>
    <row r="150" spans="1:16" hidden="1">
      <c r="A150" s="127" t="e">
        <f>Audit!#REF!</f>
        <v>#REF!</v>
      </c>
      <c r="B150" s="127" t="str">
        <f>IFERROR(INDEX(GUTS!AI151:'GUTS'!BH151,MATCH(1,GUTS!AK151:'GUTS'!BI151,0)),"")</f>
        <v/>
      </c>
      <c r="C150" s="127" t="str">
        <f>IFERROR(INDEX(GUTS!AJ151:'GUTS'!BH151,MATCH(1,GUTS!AK151:'GUTS'!BI151,0)),"")</f>
        <v/>
      </c>
      <c r="D150" s="127" t="str">
        <f>IFERROR(INDEX(GUTS!AI151:'GUTS'!BH151,MATCH(2,GUTS!AK151:'GUTS'!BI151,0)),"")</f>
        <v/>
      </c>
      <c r="E150" s="127" t="str">
        <f>IFERROR(INDEX(GUTS!AJ151:'GUTS'!BH151,MATCH(2,GUTS!AK151:'GUTS'!BI151,0)),"")</f>
        <v/>
      </c>
      <c r="F150" s="127" t="str">
        <f>IFERROR(INDEX(GUTS!AI151:'GUTS'!BH151,MATCH(3,GUTS!AK151:'GUTS'!BI151,0)),"")</f>
        <v/>
      </c>
      <c r="G150" s="127" t="str">
        <f>IFERROR(INDEX(GUTS!AJ151:'GUTS'!BH151,MATCH(3,GUTS!AK151:'GUTS'!BI151,0)),"")</f>
        <v/>
      </c>
      <c r="H150" s="127" t="str">
        <f>IFERROR(INDEX(GUTS!AI151:'GUTS'!BH151,MATCH(4,GUTS!AK151:'GUTS'!BI151,0)),"")</f>
        <v/>
      </c>
      <c r="I150" s="127" t="str">
        <f>IFERROR(INDEX(GUTS!AJ151:'GUTS'!BH151,MATCH(4,GUTS!AK151:'GUTS'!BI151,0)),"")</f>
        <v/>
      </c>
      <c r="J150" s="127" t="str">
        <f>IFERROR(INDEX(GUTS!AI151:'GUTS'!BH151,MATCH(5,GUTS!AK151:'GUTS'!BI151,0)),"")</f>
        <v/>
      </c>
      <c r="K150" s="127" t="str">
        <f>IFERROR(INDEX(GUTS!AJ151:'GUTS'!BH151,MATCH(5,GUTS!AK151:'GUTS'!BI151,0)),"")</f>
        <v/>
      </c>
      <c r="L150" s="127" t="str">
        <f>IFERROR(INDEX(GUTS!AI151:'GUTS'!BH151,MATCH(6,GUTS!AK151:'GUTS'!BI151,0)),"")</f>
        <v/>
      </c>
      <c r="M150" s="127" t="str">
        <f>IFERROR(INDEX(GUTS!AJ151:'GUTS'!BH151,MATCH(6,GUTS!AK151:'GUTS'!BI151,0)),"")</f>
        <v/>
      </c>
      <c r="N150" s="127" t="e">
        <f>Audit!#REF!</f>
        <v>#REF!</v>
      </c>
      <c r="O150" s="127" t="e">
        <f>Audit!#REF!</f>
        <v>#REF!</v>
      </c>
      <c r="P150" s="127" t="e">
        <f>Audit!#REF!</f>
        <v>#REF!</v>
      </c>
    </row>
    <row r="151" spans="1:16">
      <c r="A151" s="127" t="e">
        <f>Audit!#REF!</f>
        <v>#REF!</v>
      </c>
      <c r="B151" s="127" t="str">
        <f>IFERROR(INDEX(GUTS!AI152:'GUTS'!BH152,MATCH(1,GUTS!AK152:'GUTS'!BI152,0)),"")</f>
        <v/>
      </c>
      <c r="C151" s="127" t="str">
        <f>IFERROR(INDEX(GUTS!AJ152:'GUTS'!BH152,MATCH(1,GUTS!AK152:'GUTS'!BI152,0)),"")</f>
        <v/>
      </c>
      <c r="D151" s="127" t="str">
        <f>IFERROR(INDEX(GUTS!AI152:'GUTS'!BH152,MATCH(2,GUTS!AK152:'GUTS'!BI152,0)),"")</f>
        <v/>
      </c>
      <c r="E151" s="127" t="str">
        <f>IFERROR(INDEX(GUTS!AJ152:'GUTS'!BH152,MATCH(2,GUTS!AK152:'GUTS'!BI152,0)),"")</f>
        <v/>
      </c>
      <c r="F151" s="127" t="str">
        <f>IFERROR(INDEX(GUTS!AI152:'GUTS'!BH152,MATCH(3,GUTS!AK152:'GUTS'!BI152,0)),"")</f>
        <v/>
      </c>
      <c r="G151" s="127" t="str">
        <f>IFERROR(INDEX(GUTS!AJ152:'GUTS'!BH152,MATCH(3,GUTS!AK152:'GUTS'!BI152,0)),"")</f>
        <v/>
      </c>
      <c r="H151" s="127" t="str">
        <f>IFERROR(INDEX(GUTS!AI152:'GUTS'!BH152,MATCH(4,GUTS!AK152:'GUTS'!BI152,0)),"")</f>
        <v/>
      </c>
      <c r="I151" s="127" t="str">
        <f>IFERROR(INDEX(GUTS!AJ152:'GUTS'!BH152,MATCH(4,GUTS!AK152:'GUTS'!BI152,0)),"")</f>
        <v/>
      </c>
      <c r="J151" s="127" t="str">
        <f>IFERROR(INDEX(GUTS!AI152:'GUTS'!BH152,MATCH(5,GUTS!AK152:'GUTS'!BI152,0)),"")</f>
        <v/>
      </c>
      <c r="K151" s="127" t="str">
        <f>IFERROR(INDEX(GUTS!AJ152:'GUTS'!BH152,MATCH(5,GUTS!AK152:'GUTS'!BI152,0)),"")</f>
        <v/>
      </c>
      <c r="L151" s="127" t="str">
        <f>IFERROR(INDEX(GUTS!AI152:'GUTS'!BH152,MATCH(6,GUTS!AK152:'GUTS'!BI152,0)),"")</f>
        <v/>
      </c>
      <c r="M151" s="127" t="str">
        <f>IFERROR(INDEX(GUTS!AJ152:'GUTS'!BH152,MATCH(6,GUTS!AK152:'GUTS'!BI152,0)),"")</f>
        <v/>
      </c>
      <c r="N151" s="127" t="e">
        <f>Audit!#REF!</f>
        <v>#REF!</v>
      </c>
      <c r="O151" s="127" t="e">
        <f>Audit!#REF!</f>
        <v>#REF!</v>
      </c>
      <c r="P151" s="127" t="e">
        <f>Audit!#REF!</f>
        <v>#REF!</v>
      </c>
    </row>
    <row r="152" spans="1:16" hidden="1">
      <c r="A152" s="127" t="e">
        <f>Audit!#REF!</f>
        <v>#REF!</v>
      </c>
      <c r="B152" s="127" t="str">
        <f>IFERROR(INDEX(GUTS!AI153:'GUTS'!BH153,MATCH(1,GUTS!AK153:'GUTS'!BI153,0)),"")</f>
        <v/>
      </c>
      <c r="C152" s="127" t="str">
        <f>IFERROR(INDEX(GUTS!AJ153:'GUTS'!BH153,MATCH(1,GUTS!AK153:'GUTS'!BI153,0)),"")</f>
        <v/>
      </c>
      <c r="D152" s="127" t="str">
        <f>IFERROR(INDEX(GUTS!AI153:'GUTS'!BH153,MATCH(2,GUTS!AK153:'GUTS'!BI153,0)),"")</f>
        <v/>
      </c>
      <c r="E152" s="127" t="str">
        <f>IFERROR(INDEX(GUTS!AJ153:'GUTS'!BH153,MATCH(2,GUTS!AK153:'GUTS'!BI153,0)),"")</f>
        <v/>
      </c>
      <c r="F152" s="127" t="str">
        <f>IFERROR(INDEX(GUTS!AI153:'GUTS'!BH153,MATCH(3,GUTS!AK153:'GUTS'!BI153,0)),"")</f>
        <v/>
      </c>
      <c r="G152" s="127" t="str">
        <f>IFERROR(INDEX(GUTS!AJ153:'GUTS'!BH153,MATCH(3,GUTS!AK153:'GUTS'!BI153,0)),"")</f>
        <v/>
      </c>
      <c r="H152" s="127" t="str">
        <f>IFERROR(INDEX(GUTS!AI153:'GUTS'!BH153,MATCH(4,GUTS!AK153:'GUTS'!BI153,0)),"")</f>
        <v/>
      </c>
      <c r="I152" s="127" t="str">
        <f>IFERROR(INDEX(GUTS!AJ153:'GUTS'!BH153,MATCH(4,GUTS!AK153:'GUTS'!BI153,0)),"")</f>
        <v/>
      </c>
      <c r="J152" s="127" t="str">
        <f>IFERROR(INDEX(GUTS!AI153:'GUTS'!BH153,MATCH(5,GUTS!AK153:'GUTS'!BI153,0)),"")</f>
        <v/>
      </c>
      <c r="K152" s="127" t="str">
        <f>IFERROR(INDEX(GUTS!AJ153:'GUTS'!BH153,MATCH(5,GUTS!AK153:'GUTS'!BI153,0)),"")</f>
        <v/>
      </c>
      <c r="L152" s="127" t="str">
        <f>IFERROR(INDEX(GUTS!AI153:'GUTS'!BH153,MATCH(6,GUTS!AK153:'GUTS'!BI153,0)),"")</f>
        <v/>
      </c>
      <c r="M152" s="127" t="str">
        <f>IFERROR(INDEX(GUTS!AJ153:'GUTS'!BH153,MATCH(6,GUTS!AK153:'GUTS'!BI153,0)),"")</f>
        <v/>
      </c>
      <c r="N152" s="127" t="e">
        <f>Audit!#REF!</f>
        <v>#REF!</v>
      </c>
      <c r="O152" s="127" t="e">
        <f>Audit!#REF!</f>
        <v>#REF!</v>
      </c>
      <c r="P152" s="127" t="e">
        <f>Audit!#REF!</f>
        <v>#REF!</v>
      </c>
    </row>
    <row r="153" spans="1:16" hidden="1">
      <c r="A153" s="127" t="e">
        <f>Audit!#REF!</f>
        <v>#REF!</v>
      </c>
      <c r="B153" s="127" t="str">
        <f>IFERROR(INDEX(GUTS!AI154:'GUTS'!BH154,MATCH(1,GUTS!AK154:'GUTS'!BI154,0)),"")</f>
        <v/>
      </c>
      <c r="C153" s="127" t="str">
        <f>IFERROR(INDEX(GUTS!AJ154:'GUTS'!BH154,MATCH(1,GUTS!AK154:'GUTS'!BI154,0)),"")</f>
        <v/>
      </c>
      <c r="D153" s="127" t="str">
        <f>IFERROR(INDEX(GUTS!AI154:'GUTS'!BH154,MATCH(2,GUTS!AK154:'GUTS'!BI154,0)),"")</f>
        <v/>
      </c>
      <c r="E153" s="127" t="str">
        <f>IFERROR(INDEX(GUTS!AJ154:'GUTS'!BH154,MATCH(2,GUTS!AK154:'GUTS'!BI154,0)),"")</f>
        <v/>
      </c>
      <c r="F153" s="127" t="str">
        <f>IFERROR(INDEX(GUTS!AI154:'GUTS'!BH154,MATCH(3,GUTS!AK154:'GUTS'!BI154,0)),"")</f>
        <v/>
      </c>
      <c r="G153" s="127" t="str">
        <f>IFERROR(INDEX(GUTS!AJ154:'GUTS'!BH154,MATCH(3,GUTS!AK154:'GUTS'!BI154,0)),"")</f>
        <v/>
      </c>
      <c r="H153" s="127" t="str">
        <f>IFERROR(INDEX(GUTS!AI154:'GUTS'!BH154,MATCH(4,GUTS!AK154:'GUTS'!BI154,0)),"")</f>
        <v/>
      </c>
      <c r="I153" s="127" t="str">
        <f>IFERROR(INDEX(GUTS!AJ154:'GUTS'!BH154,MATCH(4,GUTS!AK154:'GUTS'!BI154,0)),"")</f>
        <v/>
      </c>
      <c r="J153" s="127" t="str">
        <f>IFERROR(INDEX(GUTS!AI154:'GUTS'!BH154,MATCH(5,GUTS!AK154:'GUTS'!BI154,0)),"")</f>
        <v/>
      </c>
      <c r="K153" s="127" t="str">
        <f>IFERROR(INDEX(GUTS!AJ154:'GUTS'!BH154,MATCH(5,GUTS!AK154:'GUTS'!BI154,0)),"")</f>
        <v/>
      </c>
      <c r="L153" s="127" t="str">
        <f>IFERROR(INDEX(GUTS!AI154:'GUTS'!BH154,MATCH(6,GUTS!AK154:'GUTS'!BI154,0)),"")</f>
        <v/>
      </c>
      <c r="M153" s="127" t="str">
        <f>IFERROR(INDEX(GUTS!AJ154:'GUTS'!BH154,MATCH(6,GUTS!AK154:'GUTS'!BI154,0)),"")</f>
        <v/>
      </c>
      <c r="N153" s="127" t="e">
        <f>Audit!#REF!</f>
        <v>#REF!</v>
      </c>
      <c r="O153" s="127" t="e">
        <f>Audit!#REF!</f>
        <v>#REF!</v>
      </c>
      <c r="P153" s="127" t="e">
        <f>Audit!#REF!</f>
        <v>#REF!</v>
      </c>
    </row>
    <row r="154" spans="1:16" hidden="1">
      <c r="A154" s="127" t="e">
        <f>Audit!#REF!</f>
        <v>#REF!</v>
      </c>
      <c r="B154" s="127" t="str">
        <f>IFERROR(INDEX(GUTS!AI155:'GUTS'!BH155,MATCH(1,GUTS!AK155:'GUTS'!BI155,0)),"")</f>
        <v/>
      </c>
      <c r="C154" s="127" t="str">
        <f>IFERROR(INDEX(GUTS!AJ155:'GUTS'!BH155,MATCH(1,GUTS!AK155:'GUTS'!BI155,0)),"")</f>
        <v/>
      </c>
      <c r="D154" s="127" t="str">
        <f>IFERROR(INDEX(GUTS!AI155:'GUTS'!BH155,MATCH(2,GUTS!AK155:'GUTS'!BI155,0)),"")</f>
        <v/>
      </c>
      <c r="E154" s="127" t="str">
        <f>IFERROR(INDEX(GUTS!AJ155:'GUTS'!BH155,MATCH(2,GUTS!AK155:'GUTS'!BI155,0)),"")</f>
        <v/>
      </c>
      <c r="F154" s="127" t="str">
        <f>IFERROR(INDEX(GUTS!AI155:'GUTS'!BH155,MATCH(3,GUTS!AK155:'GUTS'!BI155,0)),"")</f>
        <v/>
      </c>
      <c r="G154" s="127" t="str">
        <f>IFERROR(INDEX(GUTS!AJ155:'GUTS'!BH155,MATCH(3,GUTS!AK155:'GUTS'!BI155,0)),"")</f>
        <v/>
      </c>
      <c r="H154" s="127" t="str">
        <f>IFERROR(INDEX(GUTS!AI155:'GUTS'!BH155,MATCH(4,GUTS!AK155:'GUTS'!BI155,0)),"")</f>
        <v/>
      </c>
      <c r="I154" s="127" t="str">
        <f>IFERROR(INDEX(GUTS!AJ155:'GUTS'!BH155,MATCH(4,GUTS!AK155:'GUTS'!BI155,0)),"")</f>
        <v/>
      </c>
      <c r="J154" s="127" t="str">
        <f>IFERROR(INDEX(GUTS!AI155:'GUTS'!BH155,MATCH(5,GUTS!AK155:'GUTS'!BI155,0)),"")</f>
        <v/>
      </c>
      <c r="K154" s="127" t="str">
        <f>IFERROR(INDEX(GUTS!AJ155:'GUTS'!BH155,MATCH(5,GUTS!AK155:'GUTS'!BI155,0)),"")</f>
        <v/>
      </c>
      <c r="L154" s="127" t="str">
        <f>IFERROR(INDEX(GUTS!AI155:'GUTS'!BH155,MATCH(6,GUTS!AK155:'GUTS'!BI155,0)),"")</f>
        <v/>
      </c>
      <c r="M154" s="127" t="str">
        <f>IFERROR(INDEX(GUTS!AJ155:'GUTS'!BH155,MATCH(6,GUTS!AK155:'GUTS'!BI155,0)),"")</f>
        <v/>
      </c>
      <c r="N154" s="127" t="e">
        <f>Audit!#REF!</f>
        <v>#REF!</v>
      </c>
      <c r="O154" s="127" t="e">
        <f>Audit!#REF!</f>
        <v>#REF!</v>
      </c>
      <c r="P154" s="127" t="e">
        <f>Audit!#REF!</f>
        <v>#REF!</v>
      </c>
    </row>
    <row r="155" spans="1:16" hidden="1">
      <c r="A155" s="127" t="e">
        <f>Audit!#REF!</f>
        <v>#REF!</v>
      </c>
      <c r="B155" s="127" t="str">
        <f>IFERROR(INDEX(GUTS!AI156:'GUTS'!BH156,MATCH(1,GUTS!AK156:'GUTS'!BI156,0)),"")</f>
        <v/>
      </c>
      <c r="C155" s="127" t="str">
        <f>IFERROR(INDEX(GUTS!AJ156:'GUTS'!BH156,MATCH(1,GUTS!AK156:'GUTS'!BI156,0)),"")</f>
        <v/>
      </c>
      <c r="D155" s="127" t="str">
        <f>IFERROR(INDEX(GUTS!AI156:'GUTS'!BH156,MATCH(2,GUTS!AK156:'GUTS'!BI156,0)),"")</f>
        <v/>
      </c>
      <c r="E155" s="127" t="str">
        <f>IFERROR(INDEX(GUTS!AJ156:'GUTS'!BH156,MATCH(2,GUTS!AK156:'GUTS'!BI156,0)),"")</f>
        <v/>
      </c>
      <c r="F155" s="127" t="str">
        <f>IFERROR(INDEX(GUTS!AI156:'GUTS'!BH156,MATCH(3,GUTS!AK156:'GUTS'!BI156,0)),"")</f>
        <v/>
      </c>
      <c r="G155" s="127" t="str">
        <f>IFERROR(INDEX(GUTS!AJ156:'GUTS'!BH156,MATCH(3,GUTS!AK156:'GUTS'!BI156,0)),"")</f>
        <v/>
      </c>
      <c r="H155" s="127" t="str">
        <f>IFERROR(INDEX(GUTS!AI156:'GUTS'!BH156,MATCH(4,GUTS!AK156:'GUTS'!BI156,0)),"")</f>
        <v/>
      </c>
      <c r="I155" s="127" t="str">
        <f>IFERROR(INDEX(GUTS!AJ156:'GUTS'!BH156,MATCH(4,GUTS!AK156:'GUTS'!BI156,0)),"")</f>
        <v/>
      </c>
      <c r="J155" s="127" t="str">
        <f>IFERROR(INDEX(GUTS!AI156:'GUTS'!BH156,MATCH(5,GUTS!AK156:'GUTS'!BI156,0)),"")</f>
        <v/>
      </c>
      <c r="K155" s="127" t="str">
        <f>IFERROR(INDEX(GUTS!AJ156:'GUTS'!BH156,MATCH(5,GUTS!AK156:'GUTS'!BI156,0)),"")</f>
        <v/>
      </c>
      <c r="L155" s="127" t="str">
        <f>IFERROR(INDEX(GUTS!AI156:'GUTS'!BH156,MATCH(6,GUTS!AK156:'GUTS'!BI156,0)),"")</f>
        <v/>
      </c>
      <c r="M155" s="127" t="str">
        <f>IFERROR(INDEX(GUTS!AJ156:'GUTS'!BH156,MATCH(6,GUTS!AK156:'GUTS'!BI156,0)),"")</f>
        <v/>
      </c>
      <c r="N155" s="127" t="e">
        <f>Audit!#REF!</f>
        <v>#REF!</v>
      </c>
      <c r="O155" s="127" t="e">
        <f>Audit!#REF!</f>
        <v>#REF!</v>
      </c>
      <c r="P155" s="127" t="e">
        <f>Audit!#REF!</f>
        <v>#REF!</v>
      </c>
    </row>
    <row r="156" spans="1:16" hidden="1">
      <c r="A156" s="127" t="e">
        <f>Audit!#REF!</f>
        <v>#REF!</v>
      </c>
      <c r="B156" s="127" t="str">
        <f>IFERROR(INDEX(GUTS!AI157:'GUTS'!BH157,MATCH(1,GUTS!AK157:'GUTS'!BI157,0)),"")</f>
        <v/>
      </c>
      <c r="C156" s="127" t="str">
        <f>IFERROR(INDEX(GUTS!AJ157:'GUTS'!BH157,MATCH(1,GUTS!AK157:'GUTS'!BI157,0)),"")</f>
        <v/>
      </c>
      <c r="D156" s="127" t="str">
        <f>IFERROR(INDEX(GUTS!AI157:'GUTS'!BH157,MATCH(2,GUTS!AK157:'GUTS'!BI157,0)),"")</f>
        <v/>
      </c>
      <c r="E156" s="127" t="str">
        <f>IFERROR(INDEX(GUTS!AJ157:'GUTS'!BH157,MATCH(2,GUTS!AK157:'GUTS'!BI157,0)),"")</f>
        <v/>
      </c>
      <c r="F156" s="127" t="str">
        <f>IFERROR(INDEX(GUTS!AI157:'GUTS'!BH157,MATCH(3,GUTS!AK157:'GUTS'!BI157,0)),"")</f>
        <v/>
      </c>
      <c r="G156" s="127" t="str">
        <f>IFERROR(INDEX(GUTS!AJ157:'GUTS'!BH157,MATCH(3,GUTS!AK157:'GUTS'!BI157,0)),"")</f>
        <v/>
      </c>
      <c r="H156" s="127" t="str">
        <f>IFERROR(INDEX(GUTS!AI157:'GUTS'!BH157,MATCH(4,GUTS!AK157:'GUTS'!BI157,0)),"")</f>
        <v/>
      </c>
      <c r="I156" s="127" t="str">
        <f>IFERROR(INDEX(GUTS!AJ157:'GUTS'!BH157,MATCH(4,GUTS!AK157:'GUTS'!BI157,0)),"")</f>
        <v/>
      </c>
      <c r="J156" s="127" t="str">
        <f>IFERROR(INDEX(GUTS!AI157:'GUTS'!BH157,MATCH(5,GUTS!AK157:'GUTS'!BI157,0)),"")</f>
        <v/>
      </c>
      <c r="K156" s="127" t="str">
        <f>IFERROR(INDEX(GUTS!AJ157:'GUTS'!BH157,MATCH(5,GUTS!AK157:'GUTS'!BI157,0)),"")</f>
        <v/>
      </c>
      <c r="L156" s="127" t="str">
        <f>IFERROR(INDEX(GUTS!AI157:'GUTS'!BH157,MATCH(6,GUTS!AK157:'GUTS'!BI157,0)),"")</f>
        <v/>
      </c>
      <c r="M156" s="127" t="str">
        <f>IFERROR(INDEX(GUTS!AJ157:'GUTS'!BH157,MATCH(6,GUTS!AK157:'GUTS'!BI157,0)),"")</f>
        <v/>
      </c>
      <c r="N156" s="127" t="e">
        <f>Audit!#REF!</f>
        <v>#REF!</v>
      </c>
      <c r="O156" s="127" t="e">
        <f>Audit!#REF!</f>
        <v>#REF!</v>
      </c>
      <c r="P156" s="127" t="e">
        <f>Audit!#REF!</f>
        <v>#REF!</v>
      </c>
    </row>
    <row r="157" spans="1:16" hidden="1">
      <c r="A157" s="127" t="e">
        <f>Audit!#REF!</f>
        <v>#REF!</v>
      </c>
      <c r="B157" s="127" t="str">
        <f>IFERROR(INDEX(GUTS!AI158:'GUTS'!BH158,MATCH(1,GUTS!AK158:'GUTS'!BI158,0)),"")</f>
        <v/>
      </c>
      <c r="C157" s="127" t="str">
        <f>IFERROR(INDEX(GUTS!AJ158:'GUTS'!BH158,MATCH(1,GUTS!AK158:'GUTS'!BI158,0)),"")</f>
        <v/>
      </c>
      <c r="D157" s="127" t="str">
        <f>IFERROR(INDEX(GUTS!AI158:'GUTS'!BH158,MATCH(2,GUTS!AK158:'GUTS'!BI158,0)),"")</f>
        <v/>
      </c>
      <c r="E157" s="127" t="str">
        <f>IFERROR(INDEX(GUTS!AJ158:'GUTS'!BH158,MATCH(2,GUTS!AK158:'GUTS'!BI158,0)),"")</f>
        <v/>
      </c>
      <c r="F157" s="127" t="str">
        <f>IFERROR(INDEX(GUTS!AI158:'GUTS'!BH158,MATCH(3,GUTS!AK158:'GUTS'!BI158,0)),"")</f>
        <v/>
      </c>
      <c r="G157" s="127" t="str">
        <f>IFERROR(INDEX(GUTS!AJ158:'GUTS'!BH158,MATCH(3,GUTS!AK158:'GUTS'!BI158,0)),"")</f>
        <v/>
      </c>
      <c r="H157" s="127" t="str">
        <f>IFERROR(INDEX(GUTS!AI158:'GUTS'!BH158,MATCH(4,GUTS!AK158:'GUTS'!BI158,0)),"")</f>
        <v/>
      </c>
      <c r="I157" s="127" t="str">
        <f>IFERROR(INDEX(GUTS!AJ158:'GUTS'!BH158,MATCH(4,GUTS!AK158:'GUTS'!BI158,0)),"")</f>
        <v/>
      </c>
      <c r="J157" s="127" t="str">
        <f>IFERROR(INDEX(GUTS!AI158:'GUTS'!BH158,MATCH(5,GUTS!AK158:'GUTS'!BI158,0)),"")</f>
        <v/>
      </c>
      <c r="K157" s="127" t="str">
        <f>IFERROR(INDEX(GUTS!AJ158:'GUTS'!BH158,MATCH(5,GUTS!AK158:'GUTS'!BI158,0)),"")</f>
        <v/>
      </c>
      <c r="L157" s="127" t="str">
        <f>IFERROR(INDEX(GUTS!AI158:'GUTS'!BH158,MATCH(6,GUTS!AK158:'GUTS'!BI158,0)),"")</f>
        <v/>
      </c>
      <c r="M157" s="127" t="str">
        <f>IFERROR(INDEX(GUTS!AJ158:'GUTS'!BH158,MATCH(6,GUTS!AK158:'GUTS'!BI158,0)),"")</f>
        <v/>
      </c>
      <c r="N157" s="127" t="e">
        <f>Audit!#REF!</f>
        <v>#REF!</v>
      </c>
      <c r="O157" s="127" t="e">
        <f>Audit!#REF!</f>
        <v>#REF!</v>
      </c>
      <c r="P157" s="127" t="e">
        <f>Audit!#REF!</f>
        <v>#REF!</v>
      </c>
    </row>
    <row r="158" spans="1:16" hidden="1">
      <c r="A158" s="127" t="e">
        <f>Audit!#REF!</f>
        <v>#REF!</v>
      </c>
      <c r="B158" s="127" t="str">
        <f>IFERROR(INDEX(GUTS!AI159:'GUTS'!BH159,MATCH(1,GUTS!AK159:'GUTS'!BI159,0)),"")</f>
        <v/>
      </c>
      <c r="C158" s="127" t="str">
        <f>IFERROR(INDEX(GUTS!AJ159:'GUTS'!BH159,MATCH(1,GUTS!AK159:'GUTS'!BI159,0)),"")</f>
        <v/>
      </c>
      <c r="D158" s="127" t="str">
        <f>IFERROR(INDEX(GUTS!AI159:'GUTS'!BH159,MATCH(2,GUTS!AK159:'GUTS'!BI159,0)),"")</f>
        <v/>
      </c>
      <c r="E158" s="127" t="str">
        <f>IFERROR(INDEX(GUTS!AJ159:'GUTS'!BH159,MATCH(2,GUTS!AK159:'GUTS'!BI159,0)),"")</f>
        <v/>
      </c>
      <c r="F158" s="127" t="str">
        <f>IFERROR(INDEX(GUTS!AI159:'GUTS'!BH159,MATCH(3,GUTS!AK159:'GUTS'!BI159,0)),"")</f>
        <v/>
      </c>
      <c r="G158" s="127" t="str">
        <f>IFERROR(INDEX(GUTS!AJ159:'GUTS'!BH159,MATCH(3,GUTS!AK159:'GUTS'!BI159,0)),"")</f>
        <v/>
      </c>
      <c r="H158" s="127" t="str">
        <f>IFERROR(INDEX(GUTS!AI159:'GUTS'!BH159,MATCH(4,GUTS!AK159:'GUTS'!BI159,0)),"")</f>
        <v/>
      </c>
      <c r="I158" s="127" t="str">
        <f>IFERROR(INDEX(GUTS!AJ159:'GUTS'!BH159,MATCH(4,GUTS!AK159:'GUTS'!BI159,0)),"")</f>
        <v/>
      </c>
      <c r="J158" s="127" t="str">
        <f>IFERROR(INDEX(GUTS!AI159:'GUTS'!BH159,MATCH(5,GUTS!AK159:'GUTS'!BI159,0)),"")</f>
        <v/>
      </c>
      <c r="K158" s="127" t="str">
        <f>IFERROR(INDEX(GUTS!AJ159:'GUTS'!BH159,MATCH(5,GUTS!AK159:'GUTS'!BI159,0)),"")</f>
        <v/>
      </c>
      <c r="L158" s="127" t="str">
        <f>IFERROR(INDEX(GUTS!AI159:'GUTS'!BH159,MATCH(6,GUTS!AK159:'GUTS'!BI159,0)),"")</f>
        <v/>
      </c>
      <c r="M158" s="127" t="str">
        <f>IFERROR(INDEX(GUTS!AJ159:'GUTS'!BH159,MATCH(6,GUTS!AK159:'GUTS'!BI159,0)),"")</f>
        <v/>
      </c>
      <c r="N158" s="127" t="e">
        <f>Audit!#REF!</f>
        <v>#REF!</v>
      </c>
      <c r="O158" s="127" t="e">
        <f>Audit!#REF!</f>
        <v>#REF!</v>
      </c>
      <c r="P158" s="127" t="e">
        <f>Audit!#REF!</f>
        <v>#REF!</v>
      </c>
    </row>
    <row r="159" spans="1:16" hidden="1">
      <c r="A159" s="127" t="e">
        <f>Audit!#REF!</f>
        <v>#REF!</v>
      </c>
      <c r="B159" s="127" t="str">
        <f>IFERROR(INDEX(GUTS!AI160:'GUTS'!BH160,MATCH(1,GUTS!AK160:'GUTS'!BI160,0)),"")</f>
        <v/>
      </c>
      <c r="C159" s="127" t="str">
        <f>IFERROR(INDEX(GUTS!AJ160:'GUTS'!BH160,MATCH(1,GUTS!AK160:'GUTS'!BI160,0)),"")</f>
        <v/>
      </c>
      <c r="D159" s="127" t="str">
        <f>IFERROR(INDEX(GUTS!AI160:'GUTS'!BH160,MATCH(2,GUTS!AK160:'GUTS'!BI160,0)),"")</f>
        <v/>
      </c>
      <c r="E159" s="127" t="str">
        <f>IFERROR(INDEX(GUTS!AJ160:'GUTS'!BH160,MATCH(2,GUTS!AK160:'GUTS'!BI160,0)),"")</f>
        <v/>
      </c>
      <c r="F159" s="127" t="str">
        <f>IFERROR(INDEX(GUTS!AI160:'GUTS'!BH160,MATCH(3,GUTS!AK160:'GUTS'!BI160,0)),"")</f>
        <v/>
      </c>
      <c r="G159" s="127" t="str">
        <f>IFERROR(INDEX(GUTS!AJ160:'GUTS'!BH160,MATCH(3,GUTS!AK160:'GUTS'!BI160,0)),"")</f>
        <v/>
      </c>
      <c r="H159" s="127" t="str">
        <f>IFERROR(INDEX(GUTS!AI160:'GUTS'!BH160,MATCH(4,GUTS!AK160:'GUTS'!BI160,0)),"")</f>
        <v/>
      </c>
      <c r="I159" s="127" t="str">
        <f>IFERROR(INDEX(GUTS!AJ160:'GUTS'!BH160,MATCH(4,GUTS!AK160:'GUTS'!BI160,0)),"")</f>
        <v/>
      </c>
      <c r="J159" s="127" t="str">
        <f>IFERROR(INDEX(GUTS!AI160:'GUTS'!BH160,MATCH(5,GUTS!AK160:'GUTS'!BI160,0)),"")</f>
        <v/>
      </c>
      <c r="K159" s="127" t="str">
        <f>IFERROR(INDEX(GUTS!AJ160:'GUTS'!BH160,MATCH(5,GUTS!AK160:'GUTS'!BI160,0)),"")</f>
        <v/>
      </c>
      <c r="L159" s="127" t="str">
        <f>IFERROR(INDEX(GUTS!AI160:'GUTS'!BH160,MATCH(6,GUTS!AK160:'GUTS'!BI160,0)),"")</f>
        <v/>
      </c>
      <c r="M159" s="127" t="str">
        <f>IFERROR(INDEX(GUTS!AJ160:'GUTS'!BH160,MATCH(6,GUTS!AK160:'GUTS'!BI160,0)),"")</f>
        <v/>
      </c>
      <c r="N159" s="127" t="e">
        <f>Audit!#REF!</f>
        <v>#REF!</v>
      </c>
      <c r="O159" s="127" t="e">
        <f>Audit!#REF!</f>
        <v>#REF!</v>
      </c>
      <c r="P159" s="127" t="e">
        <f>Audit!#REF!</f>
        <v>#REF!</v>
      </c>
    </row>
    <row r="160" spans="1:16" hidden="1">
      <c r="A160" s="127" t="e">
        <f>Audit!#REF!</f>
        <v>#REF!</v>
      </c>
      <c r="B160" s="127" t="str">
        <f>IFERROR(INDEX(GUTS!AI161:'GUTS'!BH161,MATCH(1,GUTS!AK161:'GUTS'!BI161,0)),"")</f>
        <v/>
      </c>
      <c r="C160" s="127" t="str">
        <f>IFERROR(INDEX(GUTS!AJ161:'GUTS'!BH161,MATCH(1,GUTS!AK161:'GUTS'!BI161,0)),"")</f>
        <v/>
      </c>
      <c r="D160" s="127" t="str">
        <f>IFERROR(INDEX(GUTS!AI161:'GUTS'!BH161,MATCH(2,GUTS!AK161:'GUTS'!BI161,0)),"")</f>
        <v/>
      </c>
      <c r="E160" s="127" t="str">
        <f>IFERROR(INDEX(GUTS!AJ161:'GUTS'!BH161,MATCH(2,GUTS!AK161:'GUTS'!BI161,0)),"")</f>
        <v/>
      </c>
      <c r="F160" s="127" t="str">
        <f>IFERROR(INDEX(GUTS!AI161:'GUTS'!BH161,MATCH(3,GUTS!AK161:'GUTS'!BI161,0)),"")</f>
        <v/>
      </c>
      <c r="G160" s="127" t="str">
        <f>IFERROR(INDEX(GUTS!AJ161:'GUTS'!BH161,MATCH(3,GUTS!AK161:'GUTS'!BI161,0)),"")</f>
        <v/>
      </c>
      <c r="H160" s="127" t="str">
        <f>IFERROR(INDEX(GUTS!AI161:'GUTS'!BH161,MATCH(4,GUTS!AK161:'GUTS'!BI161,0)),"")</f>
        <v/>
      </c>
      <c r="I160" s="127" t="str">
        <f>IFERROR(INDEX(GUTS!AJ161:'GUTS'!BH161,MATCH(4,GUTS!AK161:'GUTS'!BI161,0)),"")</f>
        <v/>
      </c>
      <c r="J160" s="127" t="str">
        <f>IFERROR(INDEX(GUTS!AI161:'GUTS'!BH161,MATCH(5,GUTS!AK161:'GUTS'!BI161,0)),"")</f>
        <v/>
      </c>
      <c r="K160" s="127" t="str">
        <f>IFERROR(INDEX(GUTS!AJ161:'GUTS'!BH161,MATCH(5,GUTS!AK161:'GUTS'!BI161,0)),"")</f>
        <v/>
      </c>
      <c r="L160" s="127" t="str">
        <f>IFERROR(INDEX(GUTS!AI161:'GUTS'!BH161,MATCH(6,GUTS!AK161:'GUTS'!BI161,0)),"")</f>
        <v/>
      </c>
      <c r="M160" s="127" t="str">
        <f>IFERROR(INDEX(GUTS!AJ161:'GUTS'!BH161,MATCH(6,GUTS!AK161:'GUTS'!BI161,0)),"")</f>
        <v/>
      </c>
      <c r="N160" s="127" t="e">
        <f>Audit!#REF!</f>
        <v>#REF!</v>
      </c>
      <c r="O160" s="127" t="e">
        <f>Audit!#REF!</f>
        <v>#REF!</v>
      </c>
      <c r="P160" s="127" t="e">
        <f>Audit!#REF!</f>
        <v>#REF!</v>
      </c>
    </row>
    <row r="161" spans="1:16" hidden="1">
      <c r="A161" s="127" t="e">
        <f>Audit!#REF!</f>
        <v>#REF!</v>
      </c>
      <c r="B161" s="127" t="str">
        <f>IFERROR(INDEX(GUTS!AI162:'GUTS'!BH162,MATCH(1,GUTS!AK162:'GUTS'!BI162,0)),"")</f>
        <v/>
      </c>
      <c r="C161" s="127" t="str">
        <f>IFERROR(INDEX(GUTS!AJ162:'GUTS'!BH162,MATCH(1,GUTS!AK162:'GUTS'!BI162,0)),"")</f>
        <v/>
      </c>
      <c r="D161" s="127" t="str">
        <f>IFERROR(INDEX(GUTS!AI162:'GUTS'!BH162,MATCH(2,GUTS!AK162:'GUTS'!BI162,0)),"")</f>
        <v/>
      </c>
      <c r="E161" s="127" t="str">
        <f>IFERROR(INDEX(GUTS!AJ162:'GUTS'!BH162,MATCH(2,GUTS!AK162:'GUTS'!BI162,0)),"")</f>
        <v/>
      </c>
      <c r="F161" s="127" t="str">
        <f>IFERROR(INDEX(GUTS!AI162:'GUTS'!BH162,MATCH(3,GUTS!AK162:'GUTS'!BI162,0)),"")</f>
        <v/>
      </c>
      <c r="G161" s="127" t="str">
        <f>IFERROR(INDEX(GUTS!AJ162:'GUTS'!BH162,MATCH(3,GUTS!AK162:'GUTS'!BI162,0)),"")</f>
        <v/>
      </c>
      <c r="H161" s="127" t="str">
        <f>IFERROR(INDEX(GUTS!AI162:'GUTS'!BH162,MATCH(4,GUTS!AK162:'GUTS'!BI162,0)),"")</f>
        <v/>
      </c>
      <c r="I161" s="127" t="str">
        <f>IFERROR(INDEX(GUTS!AJ162:'GUTS'!BH162,MATCH(4,GUTS!AK162:'GUTS'!BI162,0)),"")</f>
        <v/>
      </c>
      <c r="J161" s="127" t="str">
        <f>IFERROR(INDEX(GUTS!AI162:'GUTS'!BH162,MATCH(5,GUTS!AK162:'GUTS'!BI162,0)),"")</f>
        <v/>
      </c>
      <c r="K161" s="127" t="str">
        <f>IFERROR(INDEX(GUTS!AJ162:'GUTS'!BH162,MATCH(5,GUTS!AK162:'GUTS'!BI162,0)),"")</f>
        <v/>
      </c>
      <c r="L161" s="127" t="str">
        <f>IFERROR(INDEX(GUTS!AI162:'GUTS'!BH162,MATCH(6,GUTS!AK162:'GUTS'!BI162,0)),"")</f>
        <v/>
      </c>
      <c r="M161" s="127" t="str">
        <f>IFERROR(INDEX(GUTS!AJ162:'GUTS'!BH162,MATCH(6,GUTS!AK162:'GUTS'!BI162,0)),"")</f>
        <v/>
      </c>
      <c r="N161" s="127" t="e">
        <f>Audit!#REF!</f>
        <v>#REF!</v>
      </c>
      <c r="O161" s="127" t="e">
        <f>Audit!#REF!</f>
        <v>#REF!</v>
      </c>
      <c r="P161" s="127" t="e">
        <f>Audit!#REF!</f>
        <v>#REF!</v>
      </c>
    </row>
    <row r="162" spans="1:16" hidden="1">
      <c r="A162" s="127" t="e">
        <f>Audit!#REF!</f>
        <v>#REF!</v>
      </c>
      <c r="B162" s="127" t="str">
        <f>IFERROR(INDEX(GUTS!AI163:'GUTS'!BH163,MATCH(1,GUTS!AK163:'GUTS'!BI163,0)),"")</f>
        <v/>
      </c>
      <c r="C162" s="127" t="str">
        <f>IFERROR(INDEX(GUTS!AJ163:'GUTS'!BH163,MATCH(1,GUTS!AK163:'GUTS'!BI163,0)),"")</f>
        <v/>
      </c>
      <c r="D162" s="127" t="str">
        <f>IFERROR(INDEX(GUTS!AI163:'GUTS'!BH163,MATCH(2,GUTS!AK163:'GUTS'!BI163,0)),"")</f>
        <v/>
      </c>
      <c r="E162" s="127" t="str">
        <f>IFERROR(INDEX(GUTS!AJ163:'GUTS'!BH163,MATCH(2,GUTS!AK163:'GUTS'!BI163,0)),"")</f>
        <v/>
      </c>
      <c r="F162" s="127" t="str">
        <f>IFERROR(INDEX(GUTS!AI163:'GUTS'!BH163,MATCH(3,GUTS!AK163:'GUTS'!BI163,0)),"")</f>
        <v/>
      </c>
      <c r="G162" s="127" t="str">
        <f>IFERROR(INDEX(GUTS!AJ163:'GUTS'!BH163,MATCH(3,GUTS!AK163:'GUTS'!BI163,0)),"")</f>
        <v/>
      </c>
      <c r="H162" s="127" t="str">
        <f>IFERROR(INDEX(GUTS!AI163:'GUTS'!BH163,MATCH(4,GUTS!AK163:'GUTS'!BI163,0)),"")</f>
        <v/>
      </c>
      <c r="I162" s="127" t="str">
        <f>IFERROR(INDEX(GUTS!AJ163:'GUTS'!BH163,MATCH(4,GUTS!AK163:'GUTS'!BI163,0)),"")</f>
        <v/>
      </c>
      <c r="J162" s="127" t="str">
        <f>IFERROR(INDEX(GUTS!AI163:'GUTS'!BH163,MATCH(5,GUTS!AK163:'GUTS'!BI163,0)),"")</f>
        <v/>
      </c>
      <c r="K162" s="127" t="str">
        <f>IFERROR(INDEX(GUTS!AJ163:'GUTS'!BH163,MATCH(5,GUTS!AK163:'GUTS'!BI163,0)),"")</f>
        <v/>
      </c>
      <c r="L162" s="127" t="str">
        <f>IFERROR(INDEX(GUTS!AI163:'GUTS'!BH163,MATCH(6,GUTS!AK163:'GUTS'!BI163,0)),"")</f>
        <v/>
      </c>
      <c r="M162" s="127" t="str">
        <f>IFERROR(INDEX(GUTS!AJ163:'GUTS'!BH163,MATCH(6,GUTS!AK163:'GUTS'!BI163,0)),"")</f>
        <v/>
      </c>
      <c r="N162" s="127" t="e">
        <f>Audit!#REF!</f>
        <v>#REF!</v>
      </c>
      <c r="O162" s="127" t="e">
        <f>Audit!#REF!</f>
        <v>#REF!</v>
      </c>
      <c r="P162" s="127" t="e">
        <f>Audit!#REF!</f>
        <v>#REF!</v>
      </c>
    </row>
    <row r="163" spans="1:16" hidden="1">
      <c r="A163" s="127" t="e">
        <f>Audit!#REF!</f>
        <v>#REF!</v>
      </c>
      <c r="B163" s="127" t="str">
        <f>IFERROR(INDEX(GUTS!AI164:'GUTS'!BH164,MATCH(1,GUTS!AK164:'GUTS'!BI164,0)),"")</f>
        <v/>
      </c>
      <c r="C163" s="127" t="str">
        <f>IFERROR(INDEX(GUTS!AJ164:'GUTS'!BH164,MATCH(1,GUTS!AK164:'GUTS'!BI164,0)),"")</f>
        <v/>
      </c>
      <c r="D163" s="127" t="str">
        <f>IFERROR(INDEX(GUTS!AI164:'GUTS'!BH164,MATCH(2,GUTS!AK164:'GUTS'!BI164,0)),"")</f>
        <v/>
      </c>
      <c r="E163" s="127" t="str">
        <f>IFERROR(INDEX(GUTS!AJ164:'GUTS'!BH164,MATCH(2,GUTS!AK164:'GUTS'!BI164,0)),"")</f>
        <v/>
      </c>
      <c r="F163" s="127" t="str">
        <f>IFERROR(INDEX(GUTS!AI164:'GUTS'!BH164,MATCH(3,GUTS!AK164:'GUTS'!BI164,0)),"")</f>
        <v/>
      </c>
      <c r="G163" s="127" t="str">
        <f>IFERROR(INDEX(GUTS!AJ164:'GUTS'!BH164,MATCH(3,GUTS!AK164:'GUTS'!BI164,0)),"")</f>
        <v/>
      </c>
      <c r="H163" s="127" t="str">
        <f>IFERROR(INDEX(GUTS!AI164:'GUTS'!BH164,MATCH(4,GUTS!AK164:'GUTS'!BI164,0)),"")</f>
        <v/>
      </c>
      <c r="I163" s="127" t="str">
        <f>IFERROR(INDEX(GUTS!AJ164:'GUTS'!BH164,MATCH(4,GUTS!AK164:'GUTS'!BI164,0)),"")</f>
        <v/>
      </c>
      <c r="J163" s="127" t="str">
        <f>IFERROR(INDEX(GUTS!AI164:'GUTS'!BH164,MATCH(5,GUTS!AK164:'GUTS'!BI164,0)),"")</f>
        <v/>
      </c>
      <c r="K163" s="127" t="str">
        <f>IFERROR(INDEX(GUTS!AJ164:'GUTS'!BH164,MATCH(5,GUTS!AK164:'GUTS'!BI164,0)),"")</f>
        <v/>
      </c>
      <c r="L163" s="127" t="str">
        <f>IFERROR(INDEX(GUTS!AI164:'GUTS'!BH164,MATCH(6,GUTS!AK164:'GUTS'!BI164,0)),"")</f>
        <v/>
      </c>
      <c r="M163" s="127" t="str">
        <f>IFERROR(INDEX(GUTS!AJ164:'GUTS'!BH164,MATCH(6,GUTS!AK164:'GUTS'!BI164,0)),"")</f>
        <v/>
      </c>
      <c r="N163" s="127" t="e">
        <f>Audit!#REF!</f>
        <v>#REF!</v>
      </c>
      <c r="O163" s="127" t="e">
        <f>Audit!#REF!</f>
        <v>#REF!</v>
      </c>
      <c r="P163" s="127" t="e">
        <f>Audit!#REF!</f>
        <v>#REF!</v>
      </c>
    </row>
    <row r="164" spans="1:16" hidden="1">
      <c r="A164" s="127" t="e">
        <f>Audit!#REF!</f>
        <v>#REF!</v>
      </c>
      <c r="B164" s="127" t="str">
        <f>IFERROR(INDEX(GUTS!AI165:'GUTS'!BH165,MATCH(1,GUTS!AK165:'GUTS'!BI165,0)),"")</f>
        <v/>
      </c>
      <c r="C164" s="127" t="str">
        <f>IFERROR(INDEX(GUTS!AJ165:'GUTS'!BH165,MATCH(1,GUTS!AK165:'GUTS'!BI165,0)),"")</f>
        <v/>
      </c>
      <c r="D164" s="127" t="str">
        <f>IFERROR(INDEX(GUTS!AI165:'GUTS'!BH165,MATCH(2,GUTS!AK165:'GUTS'!BI165,0)),"")</f>
        <v/>
      </c>
      <c r="E164" s="127" t="str">
        <f>IFERROR(INDEX(GUTS!AJ165:'GUTS'!BH165,MATCH(2,GUTS!AK165:'GUTS'!BI165,0)),"")</f>
        <v/>
      </c>
      <c r="F164" s="127" t="str">
        <f>IFERROR(INDEX(GUTS!AI165:'GUTS'!BH165,MATCH(3,GUTS!AK165:'GUTS'!BI165,0)),"")</f>
        <v/>
      </c>
      <c r="G164" s="127" t="str">
        <f>IFERROR(INDEX(GUTS!AJ165:'GUTS'!BH165,MATCH(3,GUTS!AK165:'GUTS'!BI165,0)),"")</f>
        <v/>
      </c>
      <c r="H164" s="127" t="str">
        <f>IFERROR(INDEX(GUTS!AI165:'GUTS'!BH165,MATCH(4,GUTS!AK165:'GUTS'!BI165,0)),"")</f>
        <v/>
      </c>
      <c r="I164" s="127" t="str">
        <f>IFERROR(INDEX(GUTS!AJ165:'GUTS'!BH165,MATCH(4,GUTS!AK165:'GUTS'!BI165,0)),"")</f>
        <v/>
      </c>
      <c r="J164" s="127" t="str">
        <f>IFERROR(INDEX(GUTS!AI165:'GUTS'!BH165,MATCH(5,GUTS!AK165:'GUTS'!BI165,0)),"")</f>
        <v/>
      </c>
      <c r="K164" s="127" t="str">
        <f>IFERROR(INDEX(GUTS!AJ165:'GUTS'!BH165,MATCH(5,GUTS!AK165:'GUTS'!BI165,0)),"")</f>
        <v/>
      </c>
      <c r="L164" s="127" t="str">
        <f>IFERROR(INDEX(GUTS!AI165:'GUTS'!BH165,MATCH(6,GUTS!AK165:'GUTS'!BI165,0)),"")</f>
        <v/>
      </c>
      <c r="M164" s="127" t="str">
        <f>IFERROR(INDEX(GUTS!AJ165:'GUTS'!BH165,MATCH(6,GUTS!AK165:'GUTS'!BI165,0)),"")</f>
        <v/>
      </c>
      <c r="N164" s="127" t="e">
        <f>Audit!#REF!</f>
        <v>#REF!</v>
      </c>
      <c r="O164" s="127" t="e">
        <f>Audit!#REF!</f>
        <v>#REF!</v>
      </c>
      <c r="P164" s="127" t="e">
        <f>Audit!#REF!</f>
        <v>#REF!</v>
      </c>
    </row>
    <row r="165" spans="1:16">
      <c r="A165" s="127" t="e">
        <f>Audit!#REF!</f>
        <v>#REF!</v>
      </c>
      <c r="B165" s="127" t="str">
        <f>IFERROR(INDEX(GUTS!AI166:'GUTS'!BH166,MATCH(1,GUTS!AK166:'GUTS'!BI166,0)),"")</f>
        <v/>
      </c>
      <c r="C165" s="127" t="str">
        <f>IFERROR(INDEX(GUTS!AJ166:'GUTS'!BH166,MATCH(1,GUTS!AK166:'GUTS'!BI166,0)),"")</f>
        <v/>
      </c>
      <c r="D165" s="127" t="str">
        <f>IFERROR(INDEX(GUTS!AI166:'GUTS'!BH166,MATCH(2,GUTS!AK166:'GUTS'!BI166,0)),"")</f>
        <v/>
      </c>
      <c r="E165" s="127" t="str">
        <f>IFERROR(INDEX(GUTS!AJ166:'GUTS'!BH166,MATCH(2,GUTS!AK166:'GUTS'!BI166,0)),"")</f>
        <v/>
      </c>
      <c r="F165" s="127" t="str">
        <f>IFERROR(INDEX(GUTS!AI166:'GUTS'!BH166,MATCH(3,GUTS!AK166:'GUTS'!BI166,0)),"")</f>
        <v/>
      </c>
      <c r="G165" s="127" t="str">
        <f>IFERROR(INDEX(GUTS!AJ166:'GUTS'!BH166,MATCH(3,GUTS!AK166:'GUTS'!BI166,0)),"")</f>
        <v/>
      </c>
      <c r="H165" s="127" t="str">
        <f>IFERROR(INDEX(GUTS!AI166:'GUTS'!BH166,MATCH(4,GUTS!AK166:'GUTS'!BI166,0)),"")</f>
        <v/>
      </c>
      <c r="I165" s="127" t="str">
        <f>IFERROR(INDEX(GUTS!AJ166:'GUTS'!BH166,MATCH(4,GUTS!AK166:'GUTS'!BI166,0)),"")</f>
        <v/>
      </c>
      <c r="J165" s="127" t="str">
        <f>IFERROR(INDEX(GUTS!AI166:'GUTS'!BH166,MATCH(5,GUTS!AK166:'GUTS'!BI166,0)),"")</f>
        <v/>
      </c>
      <c r="K165" s="127" t="str">
        <f>IFERROR(INDEX(GUTS!AJ166:'GUTS'!BH166,MATCH(5,GUTS!AK166:'GUTS'!BI166,0)),"")</f>
        <v/>
      </c>
      <c r="L165" s="127" t="str">
        <f>IFERROR(INDEX(GUTS!AI166:'GUTS'!BH166,MATCH(6,GUTS!AK166:'GUTS'!BI166,0)),"")</f>
        <v/>
      </c>
      <c r="M165" s="127" t="str">
        <f>IFERROR(INDEX(GUTS!AJ166:'GUTS'!BH166,MATCH(6,GUTS!AK166:'GUTS'!BI166,0)),"")</f>
        <v/>
      </c>
      <c r="N165" s="127" t="e">
        <f>Audit!#REF!</f>
        <v>#REF!</v>
      </c>
      <c r="O165" s="127" t="e">
        <f>Audit!#REF!</f>
        <v>#REF!</v>
      </c>
      <c r="P165" s="127" t="e">
        <f>Audit!#REF!</f>
        <v>#REF!</v>
      </c>
    </row>
    <row r="166" spans="1:16" hidden="1">
      <c r="A166" s="127" t="e">
        <f>Audit!#REF!</f>
        <v>#REF!</v>
      </c>
      <c r="B166" s="127" t="str">
        <f>IFERROR(INDEX(GUTS!AI167:'GUTS'!BH167,MATCH(1,GUTS!AK167:'GUTS'!BI167,0)),"")</f>
        <v/>
      </c>
      <c r="C166" s="127" t="str">
        <f>IFERROR(INDEX(GUTS!AJ167:'GUTS'!BH167,MATCH(1,GUTS!AK167:'GUTS'!BI167,0)),"")</f>
        <v/>
      </c>
      <c r="D166" s="127" t="str">
        <f>IFERROR(INDEX(GUTS!AI167:'GUTS'!BH167,MATCH(2,GUTS!AK167:'GUTS'!BI167,0)),"")</f>
        <v/>
      </c>
      <c r="E166" s="127" t="str">
        <f>IFERROR(INDEX(GUTS!AJ167:'GUTS'!BH167,MATCH(2,GUTS!AK167:'GUTS'!BI167,0)),"")</f>
        <v/>
      </c>
      <c r="F166" s="127" t="str">
        <f>IFERROR(INDEX(GUTS!AI167:'GUTS'!BH167,MATCH(3,GUTS!AK167:'GUTS'!BI167,0)),"")</f>
        <v/>
      </c>
      <c r="G166" s="127" t="str">
        <f>IFERROR(INDEX(GUTS!AJ167:'GUTS'!BH167,MATCH(3,GUTS!AK167:'GUTS'!BI167,0)),"")</f>
        <v/>
      </c>
      <c r="H166" s="127" t="str">
        <f>IFERROR(INDEX(GUTS!AI167:'GUTS'!BH167,MATCH(4,GUTS!AK167:'GUTS'!BI167,0)),"")</f>
        <v/>
      </c>
      <c r="I166" s="127" t="str">
        <f>IFERROR(INDEX(GUTS!AJ167:'GUTS'!BH167,MATCH(4,GUTS!AK167:'GUTS'!BI167,0)),"")</f>
        <v/>
      </c>
      <c r="J166" s="127" t="str">
        <f>IFERROR(INDEX(GUTS!AI167:'GUTS'!BH167,MATCH(5,GUTS!AK167:'GUTS'!BI167,0)),"")</f>
        <v/>
      </c>
      <c r="K166" s="127" t="str">
        <f>IFERROR(INDEX(GUTS!AJ167:'GUTS'!BH167,MATCH(5,GUTS!AK167:'GUTS'!BI167,0)),"")</f>
        <v/>
      </c>
      <c r="L166" s="127" t="str">
        <f>IFERROR(INDEX(GUTS!AI167:'GUTS'!BH167,MATCH(6,GUTS!AK167:'GUTS'!BI167,0)),"")</f>
        <v/>
      </c>
      <c r="M166" s="127" t="str">
        <f>IFERROR(INDEX(GUTS!AJ167:'GUTS'!BH167,MATCH(6,GUTS!AK167:'GUTS'!BI167,0)),"")</f>
        <v/>
      </c>
      <c r="N166" s="127" t="e">
        <f>Audit!#REF!</f>
        <v>#REF!</v>
      </c>
      <c r="O166" s="127" t="e">
        <f>Audit!#REF!</f>
        <v>#REF!</v>
      </c>
      <c r="P166" s="127" t="e">
        <f>Audit!#REF!</f>
        <v>#REF!</v>
      </c>
    </row>
    <row r="167" spans="1:16">
      <c r="A167" s="127" t="e">
        <f>Audit!#REF!</f>
        <v>#REF!</v>
      </c>
      <c r="B167" s="127" t="str">
        <f>IFERROR(INDEX(GUTS!AI168:'GUTS'!BH168,MATCH(1,GUTS!AK168:'GUTS'!BI168,0)),"")</f>
        <v/>
      </c>
      <c r="C167" s="127" t="str">
        <f>IFERROR(INDEX(GUTS!AJ168:'GUTS'!BH168,MATCH(1,GUTS!AK168:'GUTS'!BI168,0)),"")</f>
        <v/>
      </c>
      <c r="D167" s="127" t="str">
        <f>IFERROR(INDEX(GUTS!AI168:'GUTS'!BH168,MATCH(2,GUTS!AK168:'GUTS'!BI168,0)),"")</f>
        <v/>
      </c>
      <c r="E167" s="127" t="str">
        <f>IFERROR(INDEX(GUTS!AJ168:'GUTS'!BH168,MATCH(2,GUTS!AK168:'GUTS'!BI168,0)),"")</f>
        <v/>
      </c>
      <c r="F167" s="127" t="str">
        <f>IFERROR(INDEX(GUTS!AI168:'GUTS'!BH168,MATCH(3,GUTS!AK168:'GUTS'!BI168,0)),"")</f>
        <v/>
      </c>
      <c r="G167" s="127" t="str">
        <f>IFERROR(INDEX(GUTS!AJ168:'GUTS'!BH168,MATCH(3,GUTS!AK168:'GUTS'!BI168,0)),"")</f>
        <v/>
      </c>
      <c r="H167" s="127" t="str">
        <f>IFERROR(INDEX(GUTS!AI168:'GUTS'!BH168,MATCH(4,GUTS!AK168:'GUTS'!BI168,0)),"")</f>
        <v/>
      </c>
      <c r="I167" s="127" t="str">
        <f>IFERROR(INDEX(GUTS!AJ168:'GUTS'!BH168,MATCH(4,GUTS!AK168:'GUTS'!BI168,0)),"")</f>
        <v/>
      </c>
      <c r="J167" s="127" t="str">
        <f>IFERROR(INDEX(GUTS!AI168:'GUTS'!BH168,MATCH(5,GUTS!AK168:'GUTS'!BI168,0)),"")</f>
        <v/>
      </c>
      <c r="K167" s="127" t="str">
        <f>IFERROR(INDEX(GUTS!AJ168:'GUTS'!BH168,MATCH(5,GUTS!AK168:'GUTS'!BI168,0)),"")</f>
        <v/>
      </c>
      <c r="L167" s="127" t="str">
        <f>IFERROR(INDEX(GUTS!AI168:'GUTS'!BH168,MATCH(6,GUTS!AK168:'GUTS'!BI168,0)),"")</f>
        <v/>
      </c>
      <c r="M167" s="127" t="str">
        <f>IFERROR(INDEX(GUTS!AJ168:'GUTS'!BH168,MATCH(6,GUTS!AK168:'GUTS'!BI168,0)),"")</f>
        <v/>
      </c>
      <c r="N167" s="127" t="e">
        <f>Audit!#REF!</f>
        <v>#REF!</v>
      </c>
      <c r="O167" s="127" t="e">
        <f>Audit!#REF!</f>
        <v>#REF!</v>
      </c>
      <c r="P167" s="127" t="e">
        <f>Audit!#REF!</f>
        <v>#REF!</v>
      </c>
    </row>
    <row r="168" spans="1:16" hidden="1">
      <c r="A168" s="127" t="e">
        <f>Audit!#REF!</f>
        <v>#REF!</v>
      </c>
      <c r="B168" s="127" t="str">
        <f>IFERROR(INDEX(GUTS!AI169:'GUTS'!BH169,MATCH(1,GUTS!AK169:'GUTS'!BI169,0)),"")</f>
        <v/>
      </c>
      <c r="C168" s="127" t="str">
        <f>IFERROR(INDEX(GUTS!AJ169:'GUTS'!BH169,MATCH(1,GUTS!AK169:'GUTS'!BI169,0)),"")</f>
        <v/>
      </c>
      <c r="D168" s="127" t="str">
        <f>IFERROR(INDEX(GUTS!AI169:'GUTS'!BH169,MATCH(2,GUTS!AK169:'GUTS'!BI169,0)),"")</f>
        <v/>
      </c>
      <c r="E168" s="127" t="str">
        <f>IFERROR(INDEX(GUTS!AJ169:'GUTS'!BH169,MATCH(2,GUTS!AK169:'GUTS'!BI169,0)),"")</f>
        <v/>
      </c>
      <c r="F168" s="127" t="str">
        <f>IFERROR(INDEX(GUTS!AI169:'GUTS'!BH169,MATCH(3,GUTS!AK169:'GUTS'!BI169,0)),"")</f>
        <v/>
      </c>
      <c r="G168" s="127" t="str">
        <f>IFERROR(INDEX(GUTS!AJ169:'GUTS'!BH169,MATCH(3,GUTS!AK169:'GUTS'!BI169,0)),"")</f>
        <v/>
      </c>
      <c r="H168" s="127" t="str">
        <f>IFERROR(INDEX(GUTS!AI169:'GUTS'!BH169,MATCH(4,GUTS!AK169:'GUTS'!BI169,0)),"")</f>
        <v/>
      </c>
      <c r="I168" s="127" t="str">
        <f>IFERROR(INDEX(GUTS!AJ169:'GUTS'!BH169,MATCH(4,GUTS!AK169:'GUTS'!BI169,0)),"")</f>
        <v/>
      </c>
      <c r="J168" s="127" t="str">
        <f>IFERROR(INDEX(GUTS!AI169:'GUTS'!BH169,MATCH(5,GUTS!AK169:'GUTS'!BI169,0)),"")</f>
        <v/>
      </c>
      <c r="K168" s="127" t="str">
        <f>IFERROR(INDEX(GUTS!AJ169:'GUTS'!BH169,MATCH(5,GUTS!AK169:'GUTS'!BI169,0)),"")</f>
        <v/>
      </c>
      <c r="L168" s="127" t="str">
        <f>IFERROR(INDEX(GUTS!AI169:'GUTS'!BH169,MATCH(6,GUTS!AK169:'GUTS'!BI169,0)),"")</f>
        <v/>
      </c>
      <c r="M168" s="127" t="str">
        <f>IFERROR(INDEX(GUTS!AJ169:'GUTS'!BH169,MATCH(6,GUTS!AK169:'GUTS'!BI169,0)),"")</f>
        <v/>
      </c>
      <c r="N168" s="127" t="e">
        <f>Audit!#REF!</f>
        <v>#REF!</v>
      </c>
      <c r="O168" s="127" t="e">
        <f>Audit!#REF!</f>
        <v>#REF!</v>
      </c>
      <c r="P168" s="127" t="e">
        <f>Audit!#REF!</f>
        <v>#REF!</v>
      </c>
    </row>
    <row r="169" spans="1:16">
      <c r="A169" s="127" t="e">
        <f>Audit!#REF!</f>
        <v>#REF!</v>
      </c>
      <c r="B169" s="127" t="str">
        <f>IFERROR(INDEX(GUTS!AI170:'GUTS'!BH170,MATCH(1,GUTS!AK170:'GUTS'!BI170,0)),"")</f>
        <v/>
      </c>
      <c r="C169" s="127" t="str">
        <f>IFERROR(INDEX(GUTS!AJ170:'GUTS'!BH170,MATCH(1,GUTS!AK170:'GUTS'!BI170,0)),"")</f>
        <v/>
      </c>
      <c r="D169" s="127" t="str">
        <f>IFERROR(INDEX(GUTS!AI170:'GUTS'!BH170,MATCH(2,GUTS!AK170:'GUTS'!BI170,0)),"")</f>
        <v/>
      </c>
      <c r="E169" s="127" t="str">
        <f>IFERROR(INDEX(GUTS!AJ170:'GUTS'!BH170,MATCH(2,GUTS!AK170:'GUTS'!BI170,0)),"")</f>
        <v/>
      </c>
      <c r="F169" s="127" t="str">
        <f>IFERROR(INDEX(GUTS!AI170:'GUTS'!BH170,MATCH(3,GUTS!AK170:'GUTS'!BI170,0)),"")</f>
        <v/>
      </c>
      <c r="G169" s="127" t="str">
        <f>IFERROR(INDEX(GUTS!AJ170:'GUTS'!BH170,MATCH(3,GUTS!AK170:'GUTS'!BI170,0)),"")</f>
        <v/>
      </c>
      <c r="H169" s="127" t="str">
        <f>IFERROR(INDEX(GUTS!AI170:'GUTS'!BH170,MATCH(4,GUTS!AK170:'GUTS'!BI170,0)),"")</f>
        <v/>
      </c>
      <c r="I169" s="127" t="str">
        <f>IFERROR(INDEX(GUTS!AJ170:'GUTS'!BH170,MATCH(4,GUTS!AK170:'GUTS'!BI170,0)),"")</f>
        <v/>
      </c>
      <c r="J169" s="127" t="str">
        <f>IFERROR(INDEX(GUTS!AI170:'GUTS'!BH170,MATCH(5,GUTS!AK170:'GUTS'!BI170,0)),"")</f>
        <v/>
      </c>
      <c r="K169" s="127" t="str">
        <f>IFERROR(INDEX(GUTS!AJ170:'GUTS'!BH170,MATCH(5,GUTS!AK170:'GUTS'!BI170,0)),"")</f>
        <v/>
      </c>
      <c r="L169" s="127" t="str">
        <f>IFERROR(INDEX(GUTS!AI170:'GUTS'!BH170,MATCH(6,GUTS!AK170:'GUTS'!BI170,0)),"")</f>
        <v/>
      </c>
      <c r="M169" s="127" t="str">
        <f>IFERROR(INDEX(GUTS!AJ170:'GUTS'!BH170,MATCH(6,GUTS!AK170:'GUTS'!BI170,0)),"")</f>
        <v/>
      </c>
      <c r="N169" s="127" t="e">
        <f>Audit!#REF!</f>
        <v>#REF!</v>
      </c>
      <c r="O169" s="127" t="e">
        <f>Audit!#REF!</f>
        <v>#REF!</v>
      </c>
      <c r="P169" s="127" t="e">
        <f>Audit!#REF!</f>
        <v>#REF!</v>
      </c>
    </row>
    <row r="170" spans="1:16">
      <c r="A170" s="127" t="e">
        <f>Audit!#REF!</f>
        <v>#REF!</v>
      </c>
      <c r="B170" s="127" t="str">
        <f>IFERROR(INDEX(GUTS!AI171:'GUTS'!BH171,MATCH(1,GUTS!AK171:'GUTS'!BI171,0)),"")</f>
        <v/>
      </c>
      <c r="C170" s="127" t="str">
        <f>IFERROR(INDEX(GUTS!AJ171:'GUTS'!BH171,MATCH(1,GUTS!AK171:'GUTS'!BI171,0)),"")</f>
        <v/>
      </c>
      <c r="D170" s="127" t="str">
        <f>IFERROR(INDEX(GUTS!AI171:'GUTS'!BH171,MATCH(2,GUTS!AK171:'GUTS'!BI171,0)),"")</f>
        <v/>
      </c>
      <c r="E170" s="127" t="str">
        <f>IFERROR(INDEX(GUTS!AJ171:'GUTS'!BH171,MATCH(2,GUTS!AK171:'GUTS'!BI171,0)),"")</f>
        <v/>
      </c>
      <c r="F170" s="127" t="str">
        <f>IFERROR(INDEX(GUTS!AI171:'GUTS'!BH171,MATCH(3,GUTS!AK171:'GUTS'!BI171,0)),"")</f>
        <v/>
      </c>
      <c r="G170" s="127" t="str">
        <f>IFERROR(INDEX(GUTS!AJ171:'GUTS'!BH171,MATCH(3,GUTS!AK171:'GUTS'!BI171,0)),"")</f>
        <v/>
      </c>
      <c r="H170" s="127" t="str">
        <f>IFERROR(INDEX(GUTS!AI171:'GUTS'!BH171,MATCH(4,GUTS!AK171:'GUTS'!BI171,0)),"")</f>
        <v/>
      </c>
      <c r="I170" s="127" t="str">
        <f>IFERROR(INDEX(GUTS!AJ171:'GUTS'!BH171,MATCH(4,GUTS!AK171:'GUTS'!BI171,0)),"")</f>
        <v/>
      </c>
      <c r="J170" s="127" t="str">
        <f>IFERROR(INDEX(GUTS!AI171:'GUTS'!BH171,MATCH(5,GUTS!AK171:'GUTS'!BI171,0)),"")</f>
        <v/>
      </c>
      <c r="K170" s="127" t="str">
        <f>IFERROR(INDEX(GUTS!AJ171:'GUTS'!BH171,MATCH(5,GUTS!AK171:'GUTS'!BI171,0)),"")</f>
        <v/>
      </c>
      <c r="L170" s="127" t="str">
        <f>IFERROR(INDEX(GUTS!AI171:'GUTS'!BH171,MATCH(6,GUTS!AK171:'GUTS'!BI171,0)),"")</f>
        <v/>
      </c>
      <c r="M170" s="127" t="str">
        <f>IFERROR(INDEX(GUTS!AJ171:'GUTS'!BH171,MATCH(6,GUTS!AK171:'GUTS'!BI171,0)),"")</f>
        <v/>
      </c>
      <c r="N170" s="127" t="e">
        <f>Audit!#REF!</f>
        <v>#REF!</v>
      </c>
      <c r="O170" s="127" t="e">
        <f>Audit!#REF!</f>
        <v>#REF!</v>
      </c>
      <c r="P170" s="127" t="e">
        <f>Audit!#REF!</f>
        <v>#REF!</v>
      </c>
    </row>
    <row r="171" spans="1:16">
      <c r="A171" s="127" t="e">
        <f>Audit!#REF!</f>
        <v>#REF!</v>
      </c>
      <c r="B171" s="127" t="str">
        <f>IFERROR(INDEX(GUTS!AI172:'GUTS'!BH172,MATCH(1,GUTS!AK172:'GUTS'!BI172,0)),"")</f>
        <v/>
      </c>
      <c r="C171" s="127" t="str">
        <f>IFERROR(INDEX(GUTS!AJ172:'GUTS'!BH172,MATCH(1,GUTS!AK172:'GUTS'!BI172,0)),"")</f>
        <v/>
      </c>
      <c r="D171" s="127" t="str">
        <f>IFERROR(INDEX(GUTS!AI172:'GUTS'!BH172,MATCH(2,GUTS!AK172:'GUTS'!BI172,0)),"")</f>
        <v/>
      </c>
      <c r="E171" s="127" t="str">
        <f>IFERROR(INDEX(GUTS!AJ172:'GUTS'!BH172,MATCH(2,GUTS!AK172:'GUTS'!BI172,0)),"")</f>
        <v/>
      </c>
      <c r="F171" s="127" t="str">
        <f>IFERROR(INDEX(GUTS!AI172:'GUTS'!BH172,MATCH(3,GUTS!AK172:'GUTS'!BI172,0)),"")</f>
        <v/>
      </c>
      <c r="G171" s="127" t="str">
        <f>IFERROR(INDEX(GUTS!AJ172:'GUTS'!BH172,MATCH(3,GUTS!AK172:'GUTS'!BI172,0)),"")</f>
        <v/>
      </c>
      <c r="H171" s="127" t="str">
        <f>IFERROR(INDEX(GUTS!AI172:'GUTS'!BH172,MATCH(4,GUTS!AK172:'GUTS'!BI172,0)),"")</f>
        <v/>
      </c>
      <c r="I171" s="127" t="str">
        <f>IFERROR(INDEX(GUTS!AJ172:'GUTS'!BH172,MATCH(4,GUTS!AK172:'GUTS'!BI172,0)),"")</f>
        <v/>
      </c>
      <c r="J171" s="127" t="str">
        <f>IFERROR(INDEX(GUTS!AI172:'GUTS'!BH172,MATCH(5,GUTS!AK172:'GUTS'!BI172,0)),"")</f>
        <v/>
      </c>
      <c r="K171" s="127" t="str">
        <f>IFERROR(INDEX(GUTS!AJ172:'GUTS'!BH172,MATCH(5,GUTS!AK172:'GUTS'!BI172,0)),"")</f>
        <v/>
      </c>
      <c r="L171" s="127" t="str">
        <f>IFERROR(INDEX(GUTS!AI172:'GUTS'!BH172,MATCH(6,GUTS!AK172:'GUTS'!BI172,0)),"")</f>
        <v/>
      </c>
      <c r="M171" s="127" t="str">
        <f>IFERROR(INDEX(GUTS!AJ172:'GUTS'!BH172,MATCH(6,GUTS!AK172:'GUTS'!BI172,0)),"")</f>
        <v/>
      </c>
      <c r="N171" s="127" t="e">
        <f>Audit!#REF!</f>
        <v>#REF!</v>
      </c>
      <c r="O171" s="127" t="e">
        <f>Audit!#REF!</f>
        <v>#REF!</v>
      </c>
      <c r="P171" s="127" t="e">
        <f>Audit!#REF!</f>
        <v>#REF!</v>
      </c>
    </row>
    <row r="172" spans="1:16">
      <c r="A172" s="127" t="e">
        <f>Audit!#REF!</f>
        <v>#REF!</v>
      </c>
      <c r="B172" s="127" t="str">
        <f>IFERROR(INDEX(GUTS!AI173:'GUTS'!BH173,MATCH(1,GUTS!AK173:'GUTS'!BI173,0)),"")</f>
        <v/>
      </c>
      <c r="C172" s="127" t="str">
        <f>IFERROR(INDEX(GUTS!AJ173:'GUTS'!BH173,MATCH(1,GUTS!AK173:'GUTS'!BI173,0)),"")</f>
        <v/>
      </c>
      <c r="D172" s="127" t="str">
        <f>IFERROR(INDEX(GUTS!AI173:'GUTS'!BH173,MATCH(2,GUTS!AK173:'GUTS'!BI173,0)),"")</f>
        <v/>
      </c>
      <c r="E172" s="127" t="str">
        <f>IFERROR(INDEX(GUTS!AJ173:'GUTS'!BH173,MATCH(2,GUTS!AK173:'GUTS'!BI173,0)),"")</f>
        <v/>
      </c>
      <c r="F172" s="127" t="str">
        <f>IFERROR(INDEX(GUTS!AI173:'GUTS'!BH173,MATCH(3,GUTS!AK173:'GUTS'!BI173,0)),"")</f>
        <v/>
      </c>
      <c r="G172" s="127" t="str">
        <f>IFERROR(INDEX(GUTS!AJ173:'GUTS'!BH173,MATCH(3,GUTS!AK173:'GUTS'!BI173,0)),"")</f>
        <v/>
      </c>
      <c r="H172" s="127" t="str">
        <f>IFERROR(INDEX(GUTS!AI173:'GUTS'!BH173,MATCH(4,GUTS!AK173:'GUTS'!BI173,0)),"")</f>
        <v/>
      </c>
      <c r="I172" s="127" t="str">
        <f>IFERROR(INDEX(GUTS!AJ173:'GUTS'!BH173,MATCH(4,GUTS!AK173:'GUTS'!BI173,0)),"")</f>
        <v/>
      </c>
      <c r="J172" s="127" t="str">
        <f>IFERROR(INDEX(GUTS!AI173:'GUTS'!BH173,MATCH(5,GUTS!AK173:'GUTS'!BI173,0)),"")</f>
        <v/>
      </c>
      <c r="K172" s="127" t="str">
        <f>IFERROR(INDEX(GUTS!AJ173:'GUTS'!BH173,MATCH(5,GUTS!AK173:'GUTS'!BI173,0)),"")</f>
        <v/>
      </c>
      <c r="L172" s="127" t="str">
        <f>IFERROR(INDEX(GUTS!AI173:'GUTS'!BH173,MATCH(6,GUTS!AK173:'GUTS'!BI173,0)),"")</f>
        <v/>
      </c>
      <c r="M172" s="127" t="str">
        <f>IFERROR(INDEX(GUTS!AJ173:'GUTS'!BH173,MATCH(6,GUTS!AK173:'GUTS'!BI173,0)),"")</f>
        <v/>
      </c>
      <c r="N172" s="127" t="e">
        <f>Audit!#REF!</f>
        <v>#REF!</v>
      </c>
      <c r="O172" s="127" t="e">
        <f>Audit!#REF!</f>
        <v>#REF!</v>
      </c>
      <c r="P172" s="127" t="e">
        <f>Audit!#REF!</f>
        <v>#REF!</v>
      </c>
    </row>
    <row r="173" spans="1:16">
      <c r="A173" s="127" t="e">
        <f>Audit!#REF!</f>
        <v>#REF!</v>
      </c>
      <c r="B173" s="127" t="str">
        <f>IFERROR(INDEX(GUTS!AI174:'GUTS'!BH174,MATCH(1,GUTS!AK174:'GUTS'!BI174,0)),"")</f>
        <v/>
      </c>
      <c r="C173" s="127" t="str">
        <f>IFERROR(INDEX(GUTS!AJ174:'GUTS'!BH174,MATCH(1,GUTS!AK174:'GUTS'!BI174,0)),"")</f>
        <v/>
      </c>
      <c r="D173" s="127" t="str">
        <f>IFERROR(INDEX(GUTS!AI174:'GUTS'!BH174,MATCH(2,GUTS!AK174:'GUTS'!BI174,0)),"")</f>
        <v/>
      </c>
      <c r="E173" s="127" t="str">
        <f>IFERROR(INDEX(GUTS!AJ174:'GUTS'!BH174,MATCH(2,GUTS!AK174:'GUTS'!BI174,0)),"")</f>
        <v/>
      </c>
      <c r="F173" s="127" t="str">
        <f>IFERROR(INDEX(GUTS!AI174:'GUTS'!BH174,MATCH(3,GUTS!AK174:'GUTS'!BI174,0)),"")</f>
        <v/>
      </c>
      <c r="G173" s="127" t="str">
        <f>IFERROR(INDEX(GUTS!AJ174:'GUTS'!BH174,MATCH(3,GUTS!AK174:'GUTS'!BI174,0)),"")</f>
        <v/>
      </c>
      <c r="H173" s="127" t="str">
        <f>IFERROR(INDEX(GUTS!AI174:'GUTS'!BH174,MATCH(4,GUTS!AK174:'GUTS'!BI174,0)),"")</f>
        <v/>
      </c>
      <c r="I173" s="127" t="str">
        <f>IFERROR(INDEX(GUTS!AJ174:'GUTS'!BH174,MATCH(4,GUTS!AK174:'GUTS'!BI174,0)),"")</f>
        <v/>
      </c>
      <c r="J173" s="127" t="str">
        <f>IFERROR(INDEX(GUTS!AI174:'GUTS'!BH174,MATCH(5,GUTS!AK174:'GUTS'!BI174,0)),"")</f>
        <v/>
      </c>
      <c r="K173" s="127" t="str">
        <f>IFERROR(INDEX(GUTS!AJ174:'GUTS'!BH174,MATCH(5,GUTS!AK174:'GUTS'!BI174,0)),"")</f>
        <v/>
      </c>
      <c r="L173" s="127" t="str">
        <f>IFERROR(INDEX(GUTS!AI174:'GUTS'!BH174,MATCH(6,GUTS!AK174:'GUTS'!BI174,0)),"")</f>
        <v/>
      </c>
      <c r="M173" s="127" t="str">
        <f>IFERROR(INDEX(GUTS!AJ174:'GUTS'!BH174,MATCH(6,GUTS!AK174:'GUTS'!BI174,0)),"")</f>
        <v/>
      </c>
      <c r="N173" s="127" t="e">
        <f>Audit!#REF!</f>
        <v>#REF!</v>
      </c>
      <c r="O173" s="127" t="e">
        <f>Audit!#REF!</f>
        <v>#REF!</v>
      </c>
      <c r="P173" s="127" t="e">
        <f>Audit!#REF!</f>
        <v>#REF!</v>
      </c>
    </row>
    <row r="174" spans="1:16" hidden="1">
      <c r="A174" s="127" t="e">
        <f>Audit!#REF!</f>
        <v>#REF!</v>
      </c>
      <c r="B174" s="127" t="str">
        <f>IFERROR(INDEX(GUTS!AI175:'GUTS'!BH175,MATCH(1,GUTS!AK175:'GUTS'!BI175,0)),"")</f>
        <v/>
      </c>
      <c r="C174" s="127" t="str">
        <f>IFERROR(INDEX(GUTS!AJ175:'GUTS'!BH175,MATCH(1,GUTS!AK175:'GUTS'!BI175,0)),"")</f>
        <v/>
      </c>
      <c r="D174" s="127" t="str">
        <f>IFERROR(INDEX(GUTS!AI175:'GUTS'!BH175,MATCH(2,GUTS!AK175:'GUTS'!BI175,0)),"")</f>
        <v/>
      </c>
      <c r="E174" s="127" t="str">
        <f>IFERROR(INDEX(GUTS!AJ175:'GUTS'!BH175,MATCH(2,GUTS!AK175:'GUTS'!BI175,0)),"")</f>
        <v/>
      </c>
      <c r="F174" s="127" t="str">
        <f>IFERROR(INDEX(GUTS!AI175:'GUTS'!BH175,MATCH(3,GUTS!AK175:'GUTS'!BI175,0)),"")</f>
        <v/>
      </c>
      <c r="G174" s="127" t="str">
        <f>IFERROR(INDEX(GUTS!AJ175:'GUTS'!BH175,MATCH(3,GUTS!AK175:'GUTS'!BI175,0)),"")</f>
        <v/>
      </c>
      <c r="H174" s="127" t="str">
        <f>IFERROR(INDEX(GUTS!AI175:'GUTS'!BH175,MATCH(4,GUTS!AK175:'GUTS'!BI175,0)),"")</f>
        <v/>
      </c>
      <c r="I174" s="127" t="str">
        <f>IFERROR(INDEX(GUTS!AJ175:'GUTS'!BH175,MATCH(4,GUTS!AK175:'GUTS'!BI175,0)),"")</f>
        <v/>
      </c>
      <c r="J174" s="127" t="str">
        <f>IFERROR(INDEX(GUTS!AI175:'GUTS'!BH175,MATCH(5,GUTS!AK175:'GUTS'!BI175,0)),"")</f>
        <v/>
      </c>
      <c r="K174" s="127" t="str">
        <f>IFERROR(INDEX(GUTS!AJ175:'GUTS'!BH175,MATCH(5,GUTS!AK175:'GUTS'!BI175,0)),"")</f>
        <v/>
      </c>
      <c r="L174" s="127" t="str">
        <f>IFERROR(INDEX(GUTS!AI175:'GUTS'!BH175,MATCH(6,GUTS!AK175:'GUTS'!BI175,0)),"")</f>
        <v/>
      </c>
      <c r="M174" s="127" t="str">
        <f>IFERROR(INDEX(GUTS!AJ175:'GUTS'!BH175,MATCH(6,GUTS!AK175:'GUTS'!BI175,0)),"")</f>
        <v/>
      </c>
      <c r="N174" s="127" t="e">
        <f>Audit!#REF!</f>
        <v>#REF!</v>
      </c>
      <c r="O174" s="127" t="e">
        <f>Audit!#REF!</f>
        <v>#REF!</v>
      </c>
      <c r="P174" s="127" t="e">
        <f>Audit!#REF!</f>
        <v>#REF!</v>
      </c>
    </row>
    <row r="175" spans="1:16">
      <c r="A175" s="127" t="e">
        <f>Audit!#REF!</f>
        <v>#REF!</v>
      </c>
      <c r="B175" s="127" t="str">
        <f>IFERROR(INDEX(GUTS!AI176:'GUTS'!BH176,MATCH(1,GUTS!AK176:'GUTS'!BI176,0)),"")</f>
        <v/>
      </c>
      <c r="C175" s="127" t="str">
        <f>IFERROR(INDEX(GUTS!AJ176:'GUTS'!BH176,MATCH(1,GUTS!AK176:'GUTS'!BI176,0)),"")</f>
        <v/>
      </c>
      <c r="D175" s="127" t="str">
        <f>IFERROR(INDEX(GUTS!AI176:'GUTS'!BH176,MATCH(2,GUTS!AK176:'GUTS'!BI176,0)),"")</f>
        <v/>
      </c>
      <c r="E175" s="127" t="str">
        <f>IFERROR(INDEX(GUTS!AJ176:'GUTS'!BH176,MATCH(2,GUTS!AK176:'GUTS'!BI176,0)),"")</f>
        <v/>
      </c>
      <c r="F175" s="127" t="str">
        <f>IFERROR(INDEX(GUTS!AI176:'GUTS'!BH176,MATCH(3,GUTS!AK176:'GUTS'!BI176,0)),"")</f>
        <v/>
      </c>
      <c r="G175" s="127" t="str">
        <f>IFERROR(INDEX(GUTS!AJ176:'GUTS'!BH176,MATCH(3,GUTS!AK176:'GUTS'!BI176,0)),"")</f>
        <v/>
      </c>
      <c r="H175" s="127" t="str">
        <f>IFERROR(INDEX(GUTS!AI176:'GUTS'!BH176,MATCH(4,GUTS!AK176:'GUTS'!BI176,0)),"")</f>
        <v/>
      </c>
      <c r="I175" s="127" t="str">
        <f>IFERROR(INDEX(GUTS!AJ176:'GUTS'!BH176,MATCH(4,GUTS!AK176:'GUTS'!BI176,0)),"")</f>
        <v/>
      </c>
      <c r="J175" s="127" t="str">
        <f>IFERROR(INDEX(GUTS!AI176:'GUTS'!BH176,MATCH(5,GUTS!AK176:'GUTS'!BI176,0)),"")</f>
        <v/>
      </c>
      <c r="K175" s="127" t="str">
        <f>IFERROR(INDEX(GUTS!AJ176:'GUTS'!BH176,MATCH(5,GUTS!AK176:'GUTS'!BI176,0)),"")</f>
        <v/>
      </c>
      <c r="L175" s="127" t="str">
        <f>IFERROR(INDEX(GUTS!AI176:'GUTS'!BH176,MATCH(6,GUTS!AK176:'GUTS'!BI176,0)),"")</f>
        <v/>
      </c>
      <c r="M175" s="127" t="str">
        <f>IFERROR(INDEX(GUTS!AJ176:'GUTS'!BH176,MATCH(6,GUTS!AK176:'GUTS'!BI176,0)),"")</f>
        <v/>
      </c>
      <c r="N175" s="127" t="e">
        <f>Audit!#REF!</f>
        <v>#REF!</v>
      </c>
      <c r="O175" s="127" t="e">
        <f>Audit!#REF!</f>
        <v>#REF!</v>
      </c>
      <c r="P175" s="127" t="e">
        <f>Audit!#REF!</f>
        <v>#REF!</v>
      </c>
    </row>
    <row r="176" spans="1:16" hidden="1">
      <c r="A176" s="127" t="e">
        <f>Audit!#REF!</f>
        <v>#REF!</v>
      </c>
      <c r="B176" s="127" t="str">
        <f>IFERROR(INDEX(GUTS!AI177:'GUTS'!BH177,MATCH(1,GUTS!AK177:'GUTS'!BI177,0)),"")</f>
        <v/>
      </c>
      <c r="C176" s="127" t="str">
        <f>IFERROR(INDEX(GUTS!AJ177:'GUTS'!BH177,MATCH(1,GUTS!AK177:'GUTS'!BI177,0)),"")</f>
        <v/>
      </c>
      <c r="D176" s="127" t="str">
        <f>IFERROR(INDEX(GUTS!AI177:'GUTS'!BH177,MATCH(2,GUTS!AK177:'GUTS'!BI177,0)),"")</f>
        <v/>
      </c>
      <c r="E176" s="127" t="str">
        <f>IFERROR(INDEX(GUTS!AJ177:'GUTS'!BH177,MATCH(2,GUTS!AK177:'GUTS'!BI177,0)),"")</f>
        <v/>
      </c>
      <c r="F176" s="127" t="str">
        <f>IFERROR(INDEX(GUTS!AI177:'GUTS'!BH177,MATCH(3,GUTS!AK177:'GUTS'!BI177,0)),"")</f>
        <v/>
      </c>
      <c r="G176" s="127" t="str">
        <f>IFERROR(INDEX(GUTS!AJ177:'GUTS'!BH177,MATCH(3,GUTS!AK177:'GUTS'!BI177,0)),"")</f>
        <v/>
      </c>
      <c r="H176" s="127" t="str">
        <f>IFERROR(INDEX(GUTS!AI177:'GUTS'!BH177,MATCH(4,GUTS!AK177:'GUTS'!BI177,0)),"")</f>
        <v/>
      </c>
      <c r="I176" s="127" t="str">
        <f>IFERROR(INDEX(GUTS!AJ177:'GUTS'!BH177,MATCH(4,GUTS!AK177:'GUTS'!BI177,0)),"")</f>
        <v/>
      </c>
      <c r="J176" s="127" t="str">
        <f>IFERROR(INDEX(GUTS!AI177:'GUTS'!BH177,MATCH(5,GUTS!AK177:'GUTS'!BI177,0)),"")</f>
        <v/>
      </c>
      <c r="K176" s="127" t="str">
        <f>IFERROR(INDEX(GUTS!AJ177:'GUTS'!BH177,MATCH(5,GUTS!AK177:'GUTS'!BI177,0)),"")</f>
        <v/>
      </c>
      <c r="L176" s="127" t="str">
        <f>IFERROR(INDEX(GUTS!AI177:'GUTS'!BH177,MATCH(6,GUTS!AK177:'GUTS'!BI177,0)),"")</f>
        <v/>
      </c>
      <c r="M176" s="127" t="str">
        <f>IFERROR(INDEX(GUTS!AJ177:'GUTS'!BH177,MATCH(6,GUTS!AK177:'GUTS'!BI177,0)),"")</f>
        <v/>
      </c>
      <c r="N176" s="127" t="e">
        <f>Audit!#REF!</f>
        <v>#REF!</v>
      </c>
      <c r="O176" s="127" t="e">
        <f>Audit!#REF!</f>
        <v>#REF!</v>
      </c>
      <c r="P176" s="127" t="e">
        <f>Audit!#REF!</f>
        <v>#REF!</v>
      </c>
    </row>
    <row r="177" spans="1:16" hidden="1">
      <c r="A177" s="127" t="e">
        <f>Audit!#REF!</f>
        <v>#REF!</v>
      </c>
      <c r="B177" s="127" t="str">
        <f>IFERROR(INDEX(GUTS!AI178:'GUTS'!BH178,MATCH(1,GUTS!AK178:'GUTS'!BI178,0)),"")</f>
        <v/>
      </c>
      <c r="C177" s="127" t="str">
        <f>IFERROR(INDEX(GUTS!AJ178:'GUTS'!BH178,MATCH(1,GUTS!AK178:'GUTS'!BI178,0)),"")</f>
        <v/>
      </c>
      <c r="D177" s="127" t="str">
        <f>IFERROR(INDEX(GUTS!AI178:'GUTS'!BH178,MATCH(2,GUTS!AK178:'GUTS'!BI178,0)),"")</f>
        <v/>
      </c>
      <c r="E177" s="127" t="str">
        <f>IFERROR(INDEX(GUTS!AJ178:'GUTS'!BH178,MATCH(2,GUTS!AK178:'GUTS'!BI178,0)),"")</f>
        <v/>
      </c>
      <c r="F177" s="127" t="str">
        <f>IFERROR(INDEX(GUTS!AI178:'GUTS'!BH178,MATCH(3,GUTS!AK178:'GUTS'!BI178,0)),"")</f>
        <v/>
      </c>
      <c r="G177" s="127" t="str">
        <f>IFERROR(INDEX(GUTS!AJ178:'GUTS'!BH178,MATCH(3,GUTS!AK178:'GUTS'!BI178,0)),"")</f>
        <v/>
      </c>
      <c r="H177" s="127" t="str">
        <f>IFERROR(INDEX(GUTS!AI178:'GUTS'!BH178,MATCH(4,GUTS!AK178:'GUTS'!BI178,0)),"")</f>
        <v/>
      </c>
      <c r="I177" s="127" t="str">
        <f>IFERROR(INDEX(GUTS!AJ178:'GUTS'!BH178,MATCH(4,GUTS!AK178:'GUTS'!BI178,0)),"")</f>
        <v/>
      </c>
      <c r="J177" s="127" t="str">
        <f>IFERROR(INDEX(GUTS!AI178:'GUTS'!BH178,MATCH(5,GUTS!AK178:'GUTS'!BI178,0)),"")</f>
        <v/>
      </c>
      <c r="K177" s="127" t="str">
        <f>IFERROR(INDEX(GUTS!AJ178:'GUTS'!BH178,MATCH(5,GUTS!AK178:'GUTS'!BI178,0)),"")</f>
        <v/>
      </c>
      <c r="L177" s="127" t="str">
        <f>IFERROR(INDEX(GUTS!AI178:'GUTS'!BH178,MATCH(6,GUTS!AK178:'GUTS'!BI178,0)),"")</f>
        <v/>
      </c>
      <c r="M177" s="127" t="str">
        <f>IFERROR(INDEX(GUTS!AJ178:'GUTS'!BH178,MATCH(6,GUTS!AK178:'GUTS'!BI178,0)),"")</f>
        <v/>
      </c>
      <c r="N177" s="127" t="e">
        <f>Audit!#REF!</f>
        <v>#REF!</v>
      </c>
      <c r="O177" s="127" t="e">
        <f>Audit!#REF!</f>
        <v>#REF!</v>
      </c>
      <c r="P177" s="127" t="e">
        <f>Audit!#REF!</f>
        <v>#REF!</v>
      </c>
    </row>
    <row r="178" spans="1:16" hidden="1">
      <c r="A178" s="127" t="e">
        <f>Audit!#REF!</f>
        <v>#REF!</v>
      </c>
      <c r="B178" s="127" t="str">
        <f>IFERROR(INDEX(GUTS!AI179:'GUTS'!BH179,MATCH(1,GUTS!AK179:'GUTS'!BI179,0)),"")</f>
        <v/>
      </c>
      <c r="C178" s="127" t="str">
        <f>IFERROR(INDEX(GUTS!AJ179:'GUTS'!BH179,MATCH(1,GUTS!AK179:'GUTS'!BI179,0)),"")</f>
        <v/>
      </c>
      <c r="D178" s="127" t="str">
        <f>IFERROR(INDEX(GUTS!AI179:'GUTS'!BH179,MATCH(2,GUTS!AK179:'GUTS'!BI179,0)),"")</f>
        <v/>
      </c>
      <c r="E178" s="127" t="str">
        <f>IFERROR(INDEX(GUTS!AJ179:'GUTS'!BH179,MATCH(2,GUTS!AK179:'GUTS'!BI179,0)),"")</f>
        <v/>
      </c>
      <c r="F178" s="127" t="str">
        <f>IFERROR(INDEX(GUTS!AI179:'GUTS'!BH179,MATCH(3,GUTS!AK179:'GUTS'!BI179,0)),"")</f>
        <v/>
      </c>
      <c r="G178" s="127" t="str">
        <f>IFERROR(INDEX(GUTS!AJ179:'GUTS'!BH179,MATCH(3,GUTS!AK179:'GUTS'!BI179,0)),"")</f>
        <v/>
      </c>
      <c r="H178" s="127" t="str">
        <f>IFERROR(INDEX(GUTS!AI179:'GUTS'!BH179,MATCH(4,GUTS!AK179:'GUTS'!BI179,0)),"")</f>
        <v/>
      </c>
      <c r="I178" s="127" t="str">
        <f>IFERROR(INDEX(GUTS!AJ179:'GUTS'!BH179,MATCH(4,GUTS!AK179:'GUTS'!BI179,0)),"")</f>
        <v/>
      </c>
      <c r="J178" s="127" t="str">
        <f>IFERROR(INDEX(GUTS!AI179:'GUTS'!BH179,MATCH(5,GUTS!AK179:'GUTS'!BI179,0)),"")</f>
        <v/>
      </c>
      <c r="K178" s="127" t="str">
        <f>IFERROR(INDEX(GUTS!AJ179:'GUTS'!BH179,MATCH(5,GUTS!AK179:'GUTS'!BI179,0)),"")</f>
        <v/>
      </c>
      <c r="L178" s="127" t="str">
        <f>IFERROR(INDEX(GUTS!AI179:'GUTS'!BH179,MATCH(6,GUTS!AK179:'GUTS'!BI179,0)),"")</f>
        <v/>
      </c>
      <c r="M178" s="127" t="str">
        <f>IFERROR(INDEX(GUTS!AJ179:'GUTS'!BH179,MATCH(6,GUTS!AK179:'GUTS'!BI179,0)),"")</f>
        <v/>
      </c>
      <c r="N178" s="127" t="e">
        <f>Audit!#REF!</f>
        <v>#REF!</v>
      </c>
      <c r="O178" s="127" t="e">
        <f>Audit!#REF!</f>
        <v>#REF!</v>
      </c>
      <c r="P178" s="127" t="e">
        <f>Audit!#REF!</f>
        <v>#REF!</v>
      </c>
    </row>
    <row r="179" spans="1:16" hidden="1">
      <c r="A179" s="127" t="e">
        <f>Audit!#REF!</f>
        <v>#REF!</v>
      </c>
      <c r="B179" s="127" t="str">
        <f>IFERROR(INDEX(GUTS!AI180:'GUTS'!BH180,MATCH(1,GUTS!AK180:'GUTS'!BI180,0)),"")</f>
        <v/>
      </c>
      <c r="C179" s="127" t="str">
        <f>IFERROR(INDEX(GUTS!AJ180:'GUTS'!BH180,MATCH(1,GUTS!AK180:'GUTS'!BI180,0)),"")</f>
        <v/>
      </c>
      <c r="D179" s="127" t="str">
        <f>IFERROR(INDEX(GUTS!AI180:'GUTS'!BH180,MATCH(2,GUTS!AK180:'GUTS'!BI180,0)),"")</f>
        <v/>
      </c>
      <c r="E179" s="127" t="str">
        <f>IFERROR(INDEX(GUTS!AJ180:'GUTS'!BH180,MATCH(2,GUTS!AK180:'GUTS'!BI180,0)),"")</f>
        <v/>
      </c>
      <c r="F179" s="127" t="str">
        <f>IFERROR(INDEX(GUTS!AI180:'GUTS'!BH180,MATCH(3,GUTS!AK180:'GUTS'!BI180,0)),"")</f>
        <v/>
      </c>
      <c r="G179" s="127" t="str">
        <f>IFERROR(INDEX(GUTS!AJ180:'GUTS'!BH180,MATCH(3,GUTS!AK180:'GUTS'!BI180,0)),"")</f>
        <v/>
      </c>
      <c r="H179" s="127" t="str">
        <f>IFERROR(INDEX(GUTS!AI180:'GUTS'!BH180,MATCH(4,GUTS!AK180:'GUTS'!BI180,0)),"")</f>
        <v/>
      </c>
      <c r="I179" s="127" t="str">
        <f>IFERROR(INDEX(GUTS!AJ180:'GUTS'!BH180,MATCH(4,GUTS!AK180:'GUTS'!BI180,0)),"")</f>
        <v/>
      </c>
      <c r="J179" s="127" t="str">
        <f>IFERROR(INDEX(GUTS!AI180:'GUTS'!BH180,MATCH(5,GUTS!AK180:'GUTS'!BI180,0)),"")</f>
        <v/>
      </c>
      <c r="K179" s="127" t="str">
        <f>IFERROR(INDEX(GUTS!AJ180:'GUTS'!BH180,MATCH(5,GUTS!AK180:'GUTS'!BI180,0)),"")</f>
        <v/>
      </c>
      <c r="L179" s="127" t="str">
        <f>IFERROR(INDEX(GUTS!AI180:'GUTS'!BH180,MATCH(6,GUTS!AK180:'GUTS'!BI180,0)),"")</f>
        <v/>
      </c>
      <c r="M179" s="127" t="str">
        <f>IFERROR(INDEX(GUTS!AJ180:'GUTS'!BH180,MATCH(6,GUTS!AK180:'GUTS'!BI180,0)),"")</f>
        <v/>
      </c>
      <c r="N179" s="127" t="e">
        <f>Audit!#REF!</f>
        <v>#REF!</v>
      </c>
      <c r="O179" s="127" t="e">
        <f>Audit!#REF!</f>
        <v>#REF!</v>
      </c>
      <c r="P179" s="127" t="e">
        <f>Audit!#REF!</f>
        <v>#REF!</v>
      </c>
    </row>
    <row r="180" spans="1:16" hidden="1">
      <c r="A180" s="127" t="e">
        <f>Audit!#REF!</f>
        <v>#REF!</v>
      </c>
      <c r="B180" s="127" t="str">
        <f>IFERROR(INDEX(GUTS!AI181:'GUTS'!BH181,MATCH(1,GUTS!AK181:'GUTS'!BI181,0)),"")</f>
        <v/>
      </c>
      <c r="C180" s="127" t="str">
        <f>IFERROR(INDEX(GUTS!AJ181:'GUTS'!BH181,MATCH(1,GUTS!AK181:'GUTS'!BI181,0)),"")</f>
        <v/>
      </c>
      <c r="D180" s="127" t="str">
        <f>IFERROR(INDEX(GUTS!AI181:'GUTS'!BH181,MATCH(2,GUTS!AK181:'GUTS'!BI181,0)),"")</f>
        <v/>
      </c>
      <c r="E180" s="127" t="str">
        <f>IFERROR(INDEX(GUTS!AJ181:'GUTS'!BH181,MATCH(2,GUTS!AK181:'GUTS'!BI181,0)),"")</f>
        <v/>
      </c>
      <c r="F180" s="127" t="str">
        <f>IFERROR(INDEX(GUTS!AI181:'GUTS'!BH181,MATCH(3,GUTS!AK181:'GUTS'!BI181,0)),"")</f>
        <v/>
      </c>
      <c r="G180" s="127" t="str">
        <f>IFERROR(INDEX(GUTS!AJ181:'GUTS'!BH181,MATCH(3,GUTS!AK181:'GUTS'!BI181,0)),"")</f>
        <v/>
      </c>
      <c r="H180" s="127" t="str">
        <f>IFERROR(INDEX(GUTS!AI181:'GUTS'!BH181,MATCH(4,GUTS!AK181:'GUTS'!BI181,0)),"")</f>
        <v/>
      </c>
      <c r="I180" s="127" t="str">
        <f>IFERROR(INDEX(GUTS!AJ181:'GUTS'!BH181,MATCH(4,GUTS!AK181:'GUTS'!BI181,0)),"")</f>
        <v/>
      </c>
      <c r="J180" s="127" t="str">
        <f>IFERROR(INDEX(GUTS!AI181:'GUTS'!BH181,MATCH(5,GUTS!AK181:'GUTS'!BI181,0)),"")</f>
        <v/>
      </c>
      <c r="K180" s="127" t="str">
        <f>IFERROR(INDEX(GUTS!AJ181:'GUTS'!BH181,MATCH(5,GUTS!AK181:'GUTS'!BI181,0)),"")</f>
        <v/>
      </c>
      <c r="L180" s="127" t="str">
        <f>IFERROR(INDEX(GUTS!AI181:'GUTS'!BH181,MATCH(6,GUTS!AK181:'GUTS'!BI181,0)),"")</f>
        <v/>
      </c>
      <c r="M180" s="127" t="str">
        <f>IFERROR(INDEX(GUTS!AJ181:'GUTS'!BH181,MATCH(6,GUTS!AK181:'GUTS'!BI181,0)),"")</f>
        <v/>
      </c>
      <c r="N180" s="127" t="e">
        <f>Audit!#REF!</f>
        <v>#REF!</v>
      </c>
      <c r="O180" s="127" t="e">
        <f>Audit!#REF!</f>
        <v>#REF!</v>
      </c>
      <c r="P180" s="127" t="e">
        <f>Audit!#REF!</f>
        <v>#REF!</v>
      </c>
    </row>
    <row r="181" spans="1:16" hidden="1">
      <c r="A181" s="127" t="e">
        <f>Audit!#REF!</f>
        <v>#REF!</v>
      </c>
      <c r="B181" s="127" t="str">
        <f>IFERROR(INDEX(GUTS!AI182:'GUTS'!BH182,MATCH(1,GUTS!AK182:'GUTS'!BI182,0)),"")</f>
        <v/>
      </c>
      <c r="C181" s="127" t="str">
        <f>IFERROR(INDEX(GUTS!AJ182:'GUTS'!BH182,MATCH(1,GUTS!AK182:'GUTS'!BI182,0)),"")</f>
        <v/>
      </c>
      <c r="D181" s="127" t="str">
        <f>IFERROR(INDEX(GUTS!AI182:'GUTS'!BH182,MATCH(2,GUTS!AK182:'GUTS'!BI182,0)),"")</f>
        <v/>
      </c>
      <c r="E181" s="127" t="str">
        <f>IFERROR(INDEX(GUTS!AJ182:'GUTS'!BH182,MATCH(2,GUTS!AK182:'GUTS'!BI182,0)),"")</f>
        <v/>
      </c>
      <c r="F181" s="127" t="str">
        <f>IFERROR(INDEX(GUTS!AI182:'GUTS'!BH182,MATCH(3,GUTS!AK182:'GUTS'!BI182,0)),"")</f>
        <v/>
      </c>
      <c r="G181" s="127" t="str">
        <f>IFERROR(INDEX(GUTS!AJ182:'GUTS'!BH182,MATCH(3,GUTS!AK182:'GUTS'!BI182,0)),"")</f>
        <v/>
      </c>
      <c r="H181" s="127" t="str">
        <f>IFERROR(INDEX(GUTS!AI182:'GUTS'!BH182,MATCH(4,GUTS!AK182:'GUTS'!BI182,0)),"")</f>
        <v/>
      </c>
      <c r="I181" s="127" t="str">
        <f>IFERROR(INDEX(GUTS!AJ182:'GUTS'!BH182,MATCH(4,GUTS!AK182:'GUTS'!BI182,0)),"")</f>
        <v/>
      </c>
      <c r="J181" s="127" t="str">
        <f>IFERROR(INDEX(GUTS!AI182:'GUTS'!BH182,MATCH(5,GUTS!AK182:'GUTS'!BI182,0)),"")</f>
        <v/>
      </c>
      <c r="K181" s="127" t="str">
        <f>IFERROR(INDEX(GUTS!AJ182:'GUTS'!BH182,MATCH(5,GUTS!AK182:'GUTS'!BI182,0)),"")</f>
        <v/>
      </c>
      <c r="L181" s="127" t="str">
        <f>IFERROR(INDEX(GUTS!AI182:'GUTS'!BH182,MATCH(6,GUTS!AK182:'GUTS'!BI182,0)),"")</f>
        <v/>
      </c>
      <c r="M181" s="127" t="str">
        <f>IFERROR(INDEX(GUTS!AJ182:'GUTS'!BH182,MATCH(6,GUTS!AK182:'GUTS'!BI182,0)),"")</f>
        <v/>
      </c>
      <c r="N181" s="127" t="e">
        <f>Audit!#REF!</f>
        <v>#REF!</v>
      </c>
      <c r="O181" s="127" t="e">
        <f>Audit!#REF!</f>
        <v>#REF!</v>
      </c>
      <c r="P181" s="127" t="e">
        <f>Audit!#REF!</f>
        <v>#REF!</v>
      </c>
    </row>
    <row r="182" spans="1:16" hidden="1">
      <c r="A182" s="127" t="e">
        <f>Audit!#REF!</f>
        <v>#REF!</v>
      </c>
      <c r="B182" s="127" t="str">
        <f>IFERROR(INDEX(GUTS!AI183:'GUTS'!BH183,MATCH(1,GUTS!AK183:'GUTS'!BI183,0)),"")</f>
        <v/>
      </c>
      <c r="C182" s="127" t="str">
        <f>IFERROR(INDEX(GUTS!AJ183:'GUTS'!BH183,MATCH(1,GUTS!AK183:'GUTS'!BI183,0)),"")</f>
        <v/>
      </c>
      <c r="D182" s="127" t="str">
        <f>IFERROR(INDEX(GUTS!AI183:'GUTS'!BH183,MATCH(2,GUTS!AK183:'GUTS'!BI183,0)),"")</f>
        <v/>
      </c>
      <c r="E182" s="127" t="str">
        <f>IFERROR(INDEX(GUTS!AJ183:'GUTS'!BH183,MATCH(2,GUTS!AK183:'GUTS'!BI183,0)),"")</f>
        <v/>
      </c>
      <c r="F182" s="127" t="str">
        <f>IFERROR(INDEX(GUTS!AI183:'GUTS'!BH183,MATCH(3,GUTS!AK183:'GUTS'!BI183,0)),"")</f>
        <v/>
      </c>
      <c r="G182" s="127" t="str">
        <f>IFERROR(INDEX(GUTS!AJ183:'GUTS'!BH183,MATCH(3,GUTS!AK183:'GUTS'!BI183,0)),"")</f>
        <v/>
      </c>
      <c r="H182" s="127" t="str">
        <f>IFERROR(INDEX(GUTS!AI183:'GUTS'!BH183,MATCH(4,GUTS!AK183:'GUTS'!BI183,0)),"")</f>
        <v/>
      </c>
      <c r="I182" s="127" t="str">
        <f>IFERROR(INDEX(GUTS!AJ183:'GUTS'!BH183,MATCH(4,GUTS!AK183:'GUTS'!BI183,0)),"")</f>
        <v/>
      </c>
      <c r="J182" s="127" t="str">
        <f>IFERROR(INDEX(GUTS!AI183:'GUTS'!BH183,MATCH(5,GUTS!AK183:'GUTS'!BI183,0)),"")</f>
        <v/>
      </c>
      <c r="K182" s="127" t="str">
        <f>IFERROR(INDEX(GUTS!AJ183:'GUTS'!BH183,MATCH(5,GUTS!AK183:'GUTS'!BI183,0)),"")</f>
        <v/>
      </c>
      <c r="L182" s="127" t="str">
        <f>IFERROR(INDEX(GUTS!AI183:'GUTS'!BH183,MATCH(6,GUTS!AK183:'GUTS'!BI183,0)),"")</f>
        <v/>
      </c>
      <c r="M182" s="127" t="str">
        <f>IFERROR(INDEX(GUTS!AJ183:'GUTS'!BH183,MATCH(6,GUTS!AK183:'GUTS'!BI183,0)),"")</f>
        <v/>
      </c>
      <c r="N182" s="127" t="e">
        <f>Audit!#REF!</f>
        <v>#REF!</v>
      </c>
      <c r="O182" s="127" t="e">
        <f>Audit!#REF!</f>
        <v>#REF!</v>
      </c>
      <c r="P182" s="127" t="e">
        <f>Audit!#REF!</f>
        <v>#REF!</v>
      </c>
    </row>
    <row r="183" spans="1:16" hidden="1">
      <c r="A183" s="127" t="e">
        <f>Audit!#REF!</f>
        <v>#REF!</v>
      </c>
      <c r="B183" s="127" t="str">
        <f>IFERROR(INDEX(GUTS!AI184:'GUTS'!BH184,MATCH(1,GUTS!AK184:'GUTS'!BI184,0)),"")</f>
        <v/>
      </c>
      <c r="C183" s="127" t="str">
        <f>IFERROR(INDEX(GUTS!AJ184:'GUTS'!BH184,MATCH(1,GUTS!AK184:'GUTS'!BI184,0)),"")</f>
        <v/>
      </c>
      <c r="D183" s="127" t="str">
        <f>IFERROR(INDEX(GUTS!AI184:'GUTS'!BH184,MATCH(2,GUTS!AK184:'GUTS'!BI184,0)),"")</f>
        <v/>
      </c>
      <c r="E183" s="127" t="str">
        <f>IFERROR(INDEX(GUTS!AJ184:'GUTS'!BH184,MATCH(2,GUTS!AK184:'GUTS'!BI184,0)),"")</f>
        <v/>
      </c>
      <c r="F183" s="127" t="str">
        <f>IFERROR(INDEX(GUTS!AI184:'GUTS'!BH184,MATCH(3,GUTS!AK184:'GUTS'!BI184,0)),"")</f>
        <v/>
      </c>
      <c r="G183" s="127" t="str">
        <f>IFERROR(INDEX(GUTS!AJ184:'GUTS'!BH184,MATCH(3,GUTS!AK184:'GUTS'!BI184,0)),"")</f>
        <v/>
      </c>
      <c r="H183" s="127" t="str">
        <f>IFERROR(INDEX(GUTS!AI184:'GUTS'!BH184,MATCH(4,GUTS!AK184:'GUTS'!BI184,0)),"")</f>
        <v/>
      </c>
      <c r="I183" s="127" t="str">
        <f>IFERROR(INDEX(GUTS!AJ184:'GUTS'!BH184,MATCH(4,GUTS!AK184:'GUTS'!BI184,0)),"")</f>
        <v/>
      </c>
      <c r="J183" s="127" t="str">
        <f>IFERROR(INDEX(GUTS!AI184:'GUTS'!BH184,MATCH(5,GUTS!AK184:'GUTS'!BI184,0)),"")</f>
        <v/>
      </c>
      <c r="K183" s="127" t="str">
        <f>IFERROR(INDEX(GUTS!AJ184:'GUTS'!BH184,MATCH(5,GUTS!AK184:'GUTS'!BI184,0)),"")</f>
        <v/>
      </c>
      <c r="L183" s="127" t="str">
        <f>IFERROR(INDEX(GUTS!AI184:'GUTS'!BH184,MATCH(6,GUTS!AK184:'GUTS'!BI184,0)),"")</f>
        <v/>
      </c>
      <c r="M183" s="127" t="str">
        <f>IFERROR(INDEX(GUTS!AJ184:'GUTS'!BH184,MATCH(6,GUTS!AK184:'GUTS'!BI184,0)),"")</f>
        <v/>
      </c>
      <c r="N183" s="127" t="e">
        <f>Audit!#REF!</f>
        <v>#REF!</v>
      </c>
      <c r="O183" s="127" t="e">
        <f>Audit!#REF!</f>
        <v>#REF!</v>
      </c>
      <c r="P183" s="127" t="e">
        <f>Audit!#REF!</f>
        <v>#REF!</v>
      </c>
    </row>
    <row r="184" spans="1:16" hidden="1">
      <c r="A184" s="127" t="e">
        <f>Audit!#REF!</f>
        <v>#REF!</v>
      </c>
      <c r="B184" s="127" t="str">
        <f>IFERROR(INDEX(GUTS!AI185:'GUTS'!BH185,MATCH(1,GUTS!AK185:'GUTS'!BI185,0)),"")</f>
        <v/>
      </c>
      <c r="C184" s="127" t="str">
        <f>IFERROR(INDEX(GUTS!AJ185:'GUTS'!BH185,MATCH(1,GUTS!AK185:'GUTS'!BI185,0)),"")</f>
        <v/>
      </c>
      <c r="D184" s="127" t="str">
        <f>IFERROR(INDEX(GUTS!AI185:'GUTS'!BH185,MATCH(2,GUTS!AK185:'GUTS'!BI185,0)),"")</f>
        <v/>
      </c>
      <c r="E184" s="127" t="str">
        <f>IFERROR(INDEX(GUTS!AJ185:'GUTS'!BH185,MATCH(2,GUTS!AK185:'GUTS'!BI185,0)),"")</f>
        <v/>
      </c>
      <c r="F184" s="127" t="str">
        <f>IFERROR(INDEX(GUTS!AI185:'GUTS'!BH185,MATCH(3,GUTS!AK185:'GUTS'!BI185,0)),"")</f>
        <v/>
      </c>
      <c r="G184" s="127" t="str">
        <f>IFERROR(INDEX(GUTS!AJ185:'GUTS'!BH185,MATCH(3,GUTS!AK185:'GUTS'!BI185,0)),"")</f>
        <v/>
      </c>
      <c r="H184" s="127" t="str">
        <f>IFERROR(INDEX(GUTS!AI185:'GUTS'!BH185,MATCH(4,GUTS!AK185:'GUTS'!BI185,0)),"")</f>
        <v/>
      </c>
      <c r="I184" s="127" t="str">
        <f>IFERROR(INDEX(GUTS!AJ185:'GUTS'!BH185,MATCH(4,GUTS!AK185:'GUTS'!BI185,0)),"")</f>
        <v/>
      </c>
      <c r="J184" s="127" t="str">
        <f>IFERROR(INDEX(GUTS!AI185:'GUTS'!BH185,MATCH(5,GUTS!AK185:'GUTS'!BI185,0)),"")</f>
        <v/>
      </c>
      <c r="K184" s="127" t="str">
        <f>IFERROR(INDEX(GUTS!AJ185:'GUTS'!BH185,MATCH(5,GUTS!AK185:'GUTS'!BI185,0)),"")</f>
        <v/>
      </c>
      <c r="L184" s="127" t="str">
        <f>IFERROR(INDEX(GUTS!AI185:'GUTS'!BH185,MATCH(6,GUTS!AK185:'GUTS'!BI185,0)),"")</f>
        <v/>
      </c>
      <c r="M184" s="127" t="str">
        <f>IFERROR(INDEX(GUTS!AJ185:'GUTS'!BH185,MATCH(6,GUTS!AK185:'GUTS'!BI185,0)),"")</f>
        <v/>
      </c>
      <c r="N184" s="127" t="e">
        <f>Audit!#REF!</f>
        <v>#REF!</v>
      </c>
      <c r="O184" s="127" t="e">
        <f>Audit!#REF!</f>
        <v>#REF!</v>
      </c>
      <c r="P184" s="127" t="e">
        <f>Audit!#REF!</f>
        <v>#REF!</v>
      </c>
    </row>
    <row r="185" spans="1:16" hidden="1">
      <c r="A185" s="127" t="e">
        <f>Audit!#REF!</f>
        <v>#REF!</v>
      </c>
      <c r="B185" s="127" t="str">
        <f>IFERROR(INDEX(GUTS!AI186:'GUTS'!BH186,MATCH(1,GUTS!AK186:'GUTS'!BI186,0)),"")</f>
        <v/>
      </c>
      <c r="C185" s="127" t="str">
        <f>IFERROR(INDEX(GUTS!AJ186:'GUTS'!BH186,MATCH(1,GUTS!AK186:'GUTS'!BI186,0)),"")</f>
        <v/>
      </c>
      <c r="D185" s="127" t="str">
        <f>IFERROR(INDEX(GUTS!AI186:'GUTS'!BH186,MATCH(2,GUTS!AK186:'GUTS'!BI186,0)),"")</f>
        <v/>
      </c>
      <c r="E185" s="127" t="str">
        <f>IFERROR(INDEX(GUTS!AJ186:'GUTS'!BH186,MATCH(2,GUTS!AK186:'GUTS'!BI186,0)),"")</f>
        <v/>
      </c>
      <c r="F185" s="127" t="str">
        <f>IFERROR(INDEX(GUTS!AI186:'GUTS'!BH186,MATCH(3,GUTS!AK186:'GUTS'!BI186,0)),"")</f>
        <v/>
      </c>
      <c r="G185" s="127" t="str">
        <f>IFERROR(INDEX(GUTS!AJ186:'GUTS'!BH186,MATCH(3,GUTS!AK186:'GUTS'!BI186,0)),"")</f>
        <v/>
      </c>
      <c r="H185" s="127" t="str">
        <f>IFERROR(INDEX(GUTS!AI186:'GUTS'!BH186,MATCH(4,GUTS!AK186:'GUTS'!BI186,0)),"")</f>
        <v/>
      </c>
      <c r="I185" s="127" t="str">
        <f>IFERROR(INDEX(GUTS!AJ186:'GUTS'!BH186,MATCH(4,GUTS!AK186:'GUTS'!BI186,0)),"")</f>
        <v/>
      </c>
      <c r="J185" s="127" t="str">
        <f>IFERROR(INDEX(GUTS!AI186:'GUTS'!BH186,MATCH(5,GUTS!AK186:'GUTS'!BI186,0)),"")</f>
        <v/>
      </c>
      <c r="K185" s="127" t="str">
        <f>IFERROR(INDEX(GUTS!AJ186:'GUTS'!BH186,MATCH(5,GUTS!AK186:'GUTS'!BI186,0)),"")</f>
        <v/>
      </c>
      <c r="L185" s="127" t="str">
        <f>IFERROR(INDEX(GUTS!AI186:'GUTS'!BH186,MATCH(6,GUTS!AK186:'GUTS'!BI186,0)),"")</f>
        <v/>
      </c>
      <c r="M185" s="127" t="str">
        <f>IFERROR(INDEX(GUTS!AJ186:'GUTS'!BH186,MATCH(6,GUTS!AK186:'GUTS'!BI186,0)),"")</f>
        <v/>
      </c>
      <c r="N185" s="127" t="e">
        <f>Audit!#REF!</f>
        <v>#REF!</v>
      </c>
      <c r="O185" s="127" t="e">
        <f>Audit!#REF!</f>
        <v>#REF!</v>
      </c>
      <c r="P185" s="127" t="e">
        <f>Audit!#REF!</f>
        <v>#REF!</v>
      </c>
    </row>
    <row r="186" spans="1:16" hidden="1">
      <c r="A186" s="127" t="e">
        <f>Audit!#REF!</f>
        <v>#REF!</v>
      </c>
      <c r="B186" s="127" t="str">
        <f>IFERROR(INDEX(GUTS!AI187:'GUTS'!BH187,MATCH(1,GUTS!AK187:'GUTS'!BI187,0)),"")</f>
        <v/>
      </c>
      <c r="C186" s="127" t="str">
        <f>IFERROR(INDEX(GUTS!AJ187:'GUTS'!BH187,MATCH(1,GUTS!AK187:'GUTS'!BI187,0)),"")</f>
        <v/>
      </c>
      <c r="D186" s="127" t="str">
        <f>IFERROR(INDEX(GUTS!AI187:'GUTS'!BH187,MATCH(2,GUTS!AK187:'GUTS'!BI187,0)),"")</f>
        <v/>
      </c>
      <c r="E186" s="127" t="str">
        <f>IFERROR(INDEX(GUTS!AJ187:'GUTS'!BH187,MATCH(2,GUTS!AK187:'GUTS'!BI187,0)),"")</f>
        <v/>
      </c>
      <c r="F186" s="127" t="str">
        <f>IFERROR(INDEX(GUTS!AI187:'GUTS'!BH187,MATCH(3,GUTS!AK187:'GUTS'!BI187,0)),"")</f>
        <v/>
      </c>
      <c r="G186" s="127" t="str">
        <f>IFERROR(INDEX(GUTS!AJ187:'GUTS'!BH187,MATCH(3,GUTS!AK187:'GUTS'!BI187,0)),"")</f>
        <v/>
      </c>
      <c r="H186" s="127" t="str">
        <f>IFERROR(INDEX(GUTS!AI187:'GUTS'!BH187,MATCH(4,GUTS!AK187:'GUTS'!BI187,0)),"")</f>
        <v/>
      </c>
      <c r="I186" s="127" t="str">
        <f>IFERROR(INDEX(GUTS!AJ187:'GUTS'!BH187,MATCH(4,GUTS!AK187:'GUTS'!BI187,0)),"")</f>
        <v/>
      </c>
      <c r="J186" s="127" t="str">
        <f>IFERROR(INDEX(GUTS!AI187:'GUTS'!BH187,MATCH(5,GUTS!AK187:'GUTS'!BI187,0)),"")</f>
        <v/>
      </c>
      <c r="K186" s="127" t="str">
        <f>IFERROR(INDEX(GUTS!AJ187:'GUTS'!BH187,MATCH(5,GUTS!AK187:'GUTS'!BI187,0)),"")</f>
        <v/>
      </c>
      <c r="L186" s="127" t="str">
        <f>IFERROR(INDEX(GUTS!AI187:'GUTS'!BH187,MATCH(6,GUTS!AK187:'GUTS'!BI187,0)),"")</f>
        <v/>
      </c>
      <c r="M186" s="127" t="str">
        <f>IFERROR(INDEX(GUTS!AJ187:'GUTS'!BH187,MATCH(6,GUTS!AK187:'GUTS'!BI187,0)),"")</f>
        <v/>
      </c>
      <c r="N186" s="127" t="e">
        <f>Audit!#REF!</f>
        <v>#REF!</v>
      </c>
      <c r="O186" s="127" t="e">
        <f>Audit!#REF!</f>
        <v>#REF!</v>
      </c>
      <c r="P186" s="127" t="e">
        <f>Audit!#REF!</f>
        <v>#REF!</v>
      </c>
    </row>
    <row r="187" spans="1:16" hidden="1">
      <c r="A187" s="127" t="e">
        <f>Audit!#REF!</f>
        <v>#REF!</v>
      </c>
      <c r="B187" s="127" t="str">
        <f>IFERROR(INDEX(GUTS!AI188:'GUTS'!BH188,MATCH(1,GUTS!AK188:'GUTS'!BI188,0)),"")</f>
        <v/>
      </c>
      <c r="C187" s="127" t="str">
        <f>IFERROR(INDEX(GUTS!AJ188:'GUTS'!BH188,MATCH(1,GUTS!AK188:'GUTS'!BI188,0)),"")</f>
        <v/>
      </c>
      <c r="D187" s="127" t="str">
        <f>IFERROR(INDEX(GUTS!AI188:'GUTS'!BH188,MATCH(2,GUTS!AK188:'GUTS'!BI188,0)),"")</f>
        <v/>
      </c>
      <c r="E187" s="127" t="str">
        <f>IFERROR(INDEX(GUTS!AJ188:'GUTS'!BH188,MATCH(2,GUTS!AK188:'GUTS'!BI188,0)),"")</f>
        <v/>
      </c>
      <c r="F187" s="127" t="str">
        <f>IFERROR(INDEX(GUTS!AI188:'GUTS'!BH188,MATCH(3,GUTS!AK188:'GUTS'!BI188,0)),"")</f>
        <v/>
      </c>
      <c r="G187" s="127" t="str">
        <f>IFERROR(INDEX(GUTS!AJ188:'GUTS'!BH188,MATCH(3,GUTS!AK188:'GUTS'!BI188,0)),"")</f>
        <v/>
      </c>
      <c r="H187" s="127" t="str">
        <f>IFERROR(INDEX(GUTS!AI188:'GUTS'!BH188,MATCH(4,GUTS!AK188:'GUTS'!BI188,0)),"")</f>
        <v/>
      </c>
      <c r="I187" s="127" t="str">
        <f>IFERROR(INDEX(GUTS!AJ188:'GUTS'!BH188,MATCH(4,GUTS!AK188:'GUTS'!BI188,0)),"")</f>
        <v/>
      </c>
      <c r="J187" s="127" t="str">
        <f>IFERROR(INDEX(GUTS!AI188:'GUTS'!BH188,MATCH(5,GUTS!AK188:'GUTS'!BI188,0)),"")</f>
        <v/>
      </c>
      <c r="K187" s="127" t="str">
        <f>IFERROR(INDEX(GUTS!AJ188:'GUTS'!BH188,MATCH(5,GUTS!AK188:'GUTS'!BI188,0)),"")</f>
        <v/>
      </c>
      <c r="L187" s="127" t="str">
        <f>IFERROR(INDEX(GUTS!AI188:'GUTS'!BH188,MATCH(6,GUTS!AK188:'GUTS'!BI188,0)),"")</f>
        <v/>
      </c>
      <c r="M187" s="127" t="str">
        <f>IFERROR(INDEX(GUTS!AJ188:'GUTS'!BH188,MATCH(6,GUTS!AK188:'GUTS'!BI188,0)),"")</f>
        <v/>
      </c>
      <c r="N187" s="127" t="e">
        <f>Audit!#REF!</f>
        <v>#REF!</v>
      </c>
      <c r="O187" s="127" t="e">
        <f>Audit!#REF!</f>
        <v>#REF!</v>
      </c>
      <c r="P187" s="127" t="e">
        <f>Audit!#REF!</f>
        <v>#REF!</v>
      </c>
    </row>
    <row r="188" spans="1:16" hidden="1">
      <c r="A188" s="127" t="e">
        <f>Audit!#REF!</f>
        <v>#REF!</v>
      </c>
      <c r="B188" s="127" t="str">
        <f>IFERROR(INDEX(GUTS!AI189:'GUTS'!BH189,MATCH(1,GUTS!AK189:'GUTS'!BI189,0)),"")</f>
        <v/>
      </c>
      <c r="C188" s="127" t="str">
        <f>IFERROR(INDEX(GUTS!AJ189:'GUTS'!BH189,MATCH(1,GUTS!AK189:'GUTS'!BI189,0)),"")</f>
        <v/>
      </c>
      <c r="D188" s="127" t="str">
        <f>IFERROR(INDEX(GUTS!AI189:'GUTS'!BH189,MATCH(2,GUTS!AK189:'GUTS'!BI189,0)),"")</f>
        <v/>
      </c>
      <c r="E188" s="127" t="str">
        <f>IFERROR(INDEX(GUTS!AJ189:'GUTS'!BH189,MATCH(2,GUTS!AK189:'GUTS'!BI189,0)),"")</f>
        <v/>
      </c>
      <c r="F188" s="127" t="str">
        <f>IFERROR(INDEX(GUTS!AI189:'GUTS'!BH189,MATCH(3,GUTS!AK189:'GUTS'!BI189,0)),"")</f>
        <v/>
      </c>
      <c r="G188" s="127" t="str">
        <f>IFERROR(INDEX(GUTS!AJ189:'GUTS'!BH189,MATCH(3,GUTS!AK189:'GUTS'!BI189,0)),"")</f>
        <v/>
      </c>
      <c r="H188" s="127" t="str">
        <f>IFERROR(INDEX(GUTS!AI189:'GUTS'!BH189,MATCH(4,GUTS!AK189:'GUTS'!BI189,0)),"")</f>
        <v/>
      </c>
      <c r="I188" s="127" t="str">
        <f>IFERROR(INDEX(GUTS!AJ189:'GUTS'!BH189,MATCH(4,GUTS!AK189:'GUTS'!BI189,0)),"")</f>
        <v/>
      </c>
      <c r="J188" s="127" t="str">
        <f>IFERROR(INDEX(GUTS!AI189:'GUTS'!BH189,MATCH(5,GUTS!AK189:'GUTS'!BI189,0)),"")</f>
        <v/>
      </c>
      <c r="K188" s="127" t="str">
        <f>IFERROR(INDEX(GUTS!AJ189:'GUTS'!BH189,MATCH(5,GUTS!AK189:'GUTS'!BI189,0)),"")</f>
        <v/>
      </c>
      <c r="L188" s="127" t="str">
        <f>IFERROR(INDEX(GUTS!AI189:'GUTS'!BH189,MATCH(6,GUTS!AK189:'GUTS'!BI189,0)),"")</f>
        <v/>
      </c>
      <c r="M188" s="127" t="str">
        <f>IFERROR(INDEX(GUTS!AJ189:'GUTS'!BH189,MATCH(6,GUTS!AK189:'GUTS'!BI189,0)),"")</f>
        <v/>
      </c>
      <c r="N188" s="127" t="e">
        <f>Audit!#REF!</f>
        <v>#REF!</v>
      </c>
      <c r="O188" s="127" t="e">
        <f>Audit!#REF!</f>
        <v>#REF!</v>
      </c>
      <c r="P188" s="127" t="e">
        <f>Audit!#REF!</f>
        <v>#REF!</v>
      </c>
    </row>
    <row r="189" spans="1:16">
      <c r="A189" s="127" t="e">
        <f>Audit!#REF!</f>
        <v>#REF!</v>
      </c>
      <c r="B189" s="127" t="str">
        <f>IFERROR(INDEX(GUTS!AI190:'GUTS'!BH190,MATCH(1,GUTS!AK190:'GUTS'!BI190,0)),"")</f>
        <v/>
      </c>
      <c r="C189" s="127" t="str">
        <f>IFERROR(INDEX(GUTS!AJ190:'GUTS'!BH190,MATCH(1,GUTS!AK190:'GUTS'!BI190,0)),"")</f>
        <v/>
      </c>
      <c r="D189" s="127" t="str">
        <f>IFERROR(INDEX(GUTS!AI190:'GUTS'!BH190,MATCH(2,GUTS!AK190:'GUTS'!BI190,0)),"")</f>
        <v/>
      </c>
      <c r="E189" s="127" t="str">
        <f>IFERROR(INDEX(GUTS!AJ190:'GUTS'!BH190,MATCH(2,GUTS!AK190:'GUTS'!BI190,0)),"")</f>
        <v/>
      </c>
      <c r="F189" s="127" t="str">
        <f>IFERROR(INDEX(GUTS!AI190:'GUTS'!BH190,MATCH(3,GUTS!AK190:'GUTS'!BI190,0)),"")</f>
        <v/>
      </c>
      <c r="G189" s="127" t="str">
        <f>IFERROR(INDEX(GUTS!AJ190:'GUTS'!BH190,MATCH(3,GUTS!AK190:'GUTS'!BI190,0)),"")</f>
        <v/>
      </c>
      <c r="H189" s="127" t="str">
        <f>IFERROR(INDEX(GUTS!AI190:'GUTS'!BH190,MATCH(4,GUTS!AK190:'GUTS'!BI190,0)),"")</f>
        <v/>
      </c>
      <c r="I189" s="127" t="str">
        <f>IFERROR(INDEX(GUTS!AJ190:'GUTS'!BH190,MATCH(4,GUTS!AK190:'GUTS'!BI190,0)),"")</f>
        <v/>
      </c>
      <c r="J189" s="127" t="str">
        <f>IFERROR(INDEX(GUTS!AI190:'GUTS'!BH190,MATCH(5,GUTS!AK190:'GUTS'!BI190,0)),"")</f>
        <v/>
      </c>
      <c r="K189" s="127" t="str">
        <f>IFERROR(INDEX(GUTS!AJ190:'GUTS'!BH190,MATCH(5,GUTS!AK190:'GUTS'!BI190,0)),"")</f>
        <v/>
      </c>
      <c r="L189" s="127" t="str">
        <f>IFERROR(INDEX(GUTS!AI190:'GUTS'!BH190,MATCH(6,GUTS!AK190:'GUTS'!BI190,0)),"")</f>
        <v/>
      </c>
      <c r="M189" s="127" t="str">
        <f>IFERROR(INDEX(GUTS!AJ190:'GUTS'!BH190,MATCH(6,GUTS!AK190:'GUTS'!BI190,0)),"")</f>
        <v/>
      </c>
      <c r="N189" s="127" t="e">
        <f>Audit!#REF!</f>
        <v>#REF!</v>
      </c>
      <c r="O189" s="127" t="e">
        <f>Audit!#REF!</f>
        <v>#REF!</v>
      </c>
      <c r="P189" s="127" t="e">
        <f>Audit!#REF!</f>
        <v>#REF!</v>
      </c>
    </row>
    <row r="190" spans="1:16" hidden="1">
      <c r="A190" s="127" t="e">
        <f>Audit!#REF!</f>
        <v>#REF!</v>
      </c>
      <c r="B190" s="127" t="str">
        <f>IFERROR(INDEX(GUTS!AI191:'GUTS'!BH191,MATCH(1,GUTS!AK191:'GUTS'!BI191,0)),"")</f>
        <v/>
      </c>
      <c r="C190" s="127" t="str">
        <f>IFERROR(INDEX(GUTS!AJ191:'GUTS'!BH191,MATCH(1,GUTS!AK191:'GUTS'!BI191,0)),"")</f>
        <v/>
      </c>
      <c r="D190" s="127" t="str">
        <f>IFERROR(INDEX(GUTS!AI191:'GUTS'!BH191,MATCH(2,GUTS!AK191:'GUTS'!BI191,0)),"")</f>
        <v/>
      </c>
      <c r="E190" s="127" t="str">
        <f>IFERROR(INDEX(GUTS!AJ191:'GUTS'!BH191,MATCH(2,GUTS!AK191:'GUTS'!BI191,0)),"")</f>
        <v/>
      </c>
      <c r="F190" s="127" t="str">
        <f>IFERROR(INDEX(GUTS!AI191:'GUTS'!BH191,MATCH(3,GUTS!AK191:'GUTS'!BI191,0)),"")</f>
        <v/>
      </c>
      <c r="G190" s="127" t="str">
        <f>IFERROR(INDEX(GUTS!AJ191:'GUTS'!BH191,MATCH(3,GUTS!AK191:'GUTS'!BI191,0)),"")</f>
        <v/>
      </c>
      <c r="H190" s="127" t="str">
        <f>IFERROR(INDEX(GUTS!AI191:'GUTS'!BH191,MATCH(4,GUTS!AK191:'GUTS'!BI191,0)),"")</f>
        <v/>
      </c>
      <c r="I190" s="127" t="str">
        <f>IFERROR(INDEX(GUTS!AJ191:'GUTS'!BH191,MATCH(4,GUTS!AK191:'GUTS'!BI191,0)),"")</f>
        <v/>
      </c>
      <c r="J190" s="127" t="str">
        <f>IFERROR(INDEX(GUTS!AI191:'GUTS'!BH191,MATCH(5,GUTS!AK191:'GUTS'!BI191,0)),"")</f>
        <v/>
      </c>
      <c r="K190" s="127" t="str">
        <f>IFERROR(INDEX(GUTS!AJ191:'GUTS'!BH191,MATCH(5,GUTS!AK191:'GUTS'!BI191,0)),"")</f>
        <v/>
      </c>
      <c r="L190" s="127" t="str">
        <f>IFERROR(INDEX(GUTS!AI191:'GUTS'!BH191,MATCH(6,GUTS!AK191:'GUTS'!BI191,0)),"")</f>
        <v/>
      </c>
      <c r="M190" s="127" t="str">
        <f>IFERROR(INDEX(GUTS!AJ191:'GUTS'!BH191,MATCH(6,GUTS!AK191:'GUTS'!BI191,0)),"")</f>
        <v/>
      </c>
      <c r="N190" s="127" t="e">
        <f>Audit!#REF!</f>
        <v>#REF!</v>
      </c>
      <c r="O190" s="127" t="e">
        <f>Audit!#REF!</f>
        <v>#REF!</v>
      </c>
      <c r="P190" s="127" t="e">
        <f>Audit!#REF!</f>
        <v>#REF!</v>
      </c>
    </row>
    <row r="191" spans="1:16">
      <c r="A191" s="127" t="e">
        <f>Audit!#REF!</f>
        <v>#REF!</v>
      </c>
      <c r="B191" s="127" t="str">
        <f>IFERROR(INDEX(GUTS!AI192:'GUTS'!BH192,MATCH(1,GUTS!AK192:'GUTS'!BI192,0)),"")</f>
        <v/>
      </c>
      <c r="C191" s="127" t="str">
        <f>IFERROR(INDEX(GUTS!AJ192:'GUTS'!BH192,MATCH(1,GUTS!AK192:'GUTS'!BI192,0)),"")</f>
        <v/>
      </c>
      <c r="D191" s="127" t="str">
        <f>IFERROR(INDEX(GUTS!AI192:'GUTS'!BH192,MATCH(2,GUTS!AK192:'GUTS'!BI192,0)),"")</f>
        <v/>
      </c>
      <c r="E191" s="127" t="str">
        <f>IFERROR(INDEX(GUTS!AJ192:'GUTS'!BH192,MATCH(2,GUTS!AK192:'GUTS'!BI192,0)),"")</f>
        <v/>
      </c>
      <c r="F191" s="127" t="str">
        <f>IFERROR(INDEX(GUTS!AI192:'GUTS'!BH192,MATCH(3,GUTS!AK192:'GUTS'!BI192,0)),"")</f>
        <v/>
      </c>
      <c r="G191" s="127" t="str">
        <f>IFERROR(INDEX(GUTS!AJ192:'GUTS'!BH192,MATCH(3,GUTS!AK192:'GUTS'!BI192,0)),"")</f>
        <v/>
      </c>
      <c r="H191" s="127" t="str">
        <f>IFERROR(INDEX(GUTS!AI192:'GUTS'!BH192,MATCH(4,GUTS!AK192:'GUTS'!BI192,0)),"")</f>
        <v/>
      </c>
      <c r="I191" s="127" t="str">
        <f>IFERROR(INDEX(GUTS!AJ192:'GUTS'!BH192,MATCH(4,GUTS!AK192:'GUTS'!BI192,0)),"")</f>
        <v/>
      </c>
      <c r="J191" s="127" t="str">
        <f>IFERROR(INDEX(GUTS!AI192:'GUTS'!BH192,MATCH(5,GUTS!AK192:'GUTS'!BI192,0)),"")</f>
        <v/>
      </c>
      <c r="K191" s="127" t="str">
        <f>IFERROR(INDEX(GUTS!AJ192:'GUTS'!BH192,MATCH(5,GUTS!AK192:'GUTS'!BI192,0)),"")</f>
        <v/>
      </c>
      <c r="L191" s="127" t="str">
        <f>IFERROR(INDEX(GUTS!AI192:'GUTS'!BH192,MATCH(6,GUTS!AK192:'GUTS'!BI192,0)),"")</f>
        <v/>
      </c>
      <c r="M191" s="127" t="str">
        <f>IFERROR(INDEX(GUTS!AJ192:'GUTS'!BH192,MATCH(6,GUTS!AK192:'GUTS'!BI192,0)),"")</f>
        <v/>
      </c>
      <c r="N191" s="127" t="e">
        <f>Audit!#REF!</f>
        <v>#REF!</v>
      </c>
      <c r="O191" s="127" t="e">
        <f>Audit!#REF!</f>
        <v>#REF!</v>
      </c>
      <c r="P191" s="127" t="e">
        <f>Audit!#REF!</f>
        <v>#REF!</v>
      </c>
    </row>
    <row r="192" spans="1:16" hidden="1">
      <c r="A192" s="127" t="e">
        <f>Audit!#REF!</f>
        <v>#REF!</v>
      </c>
      <c r="B192" s="127" t="str">
        <f>IFERROR(INDEX(GUTS!AI193:'GUTS'!BH193,MATCH(1,GUTS!AK193:'GUTS'!BI193,0)),"")</f>
        <v/>
      </c>
      <c r="C192" s="127" t="str">
        <f>IFERROR(INDEX(GUTS!AJ193:'GUTS'!BH193,MATCH(1,GUTS!AK193:'GUTS'!BI193,0)),"")</f>
        <v/>
      </c>
      <c r="D192" s="127" t="str">
        <f>IFERROR(INDEX(GUTS!AI193:'GUTS'!BH193,MATCH(2,GUTS!AK193:'GUTS'!BI193,0)),"")</f>
        <v/>
      </c>
      <c r="E192" s="127" t="str">
        <f>IFERROR(INDEX(GUTS!AJ193:'GUTS'!BH193,MATCH(2,GUTS!AK193:'GUTS'!BI193,0)),"")</f>
        <v/>
      </c>
      <c r="F192" s="127" t="str">
        <f>IFERROR(INDEX(GUTS!AI193:'GUTS'!BH193,MATCH(3,GUTS!AK193:'GUTS'!BI193,0)),"")</f>
        <v/>
      </c>
      <c r="G192" s="127" t="str">
        <f>IFERROR(INDEX(GUTS!AJ193:'GUTS'!BH193,MATCH(3,GUTS!AK193:'GUTS'!BI193,0)),"")</f>
        <v/>
      </c>
      <c r="H192" s="127" t="str">
        <f>IFERROR(INDEX(GUTS!AI193:'GUTS'!BH193,MATCH(4,GUTS!AK193:'GUTS'!BI193,0)),"")</f>
        <v/>
      </c>
      <c r="I192" s="127" t="str">
        <f>IFERROR(INDEX(GUTS!AJ193:'GUTS'!BH193,MATCH(4,GUTS!AK193:'GUTS'!BI193,0)),"")</f>
        <v/>
      </c>
      <c r="J192" s="127" t="str">
        <f>IFERROR(INDEX(GUTS!AI193:'GUTS'!BH193,MATCH(5,GUTS!AK193:'GUTS'!BI193,0)),"")</f>
        <v/>
      </c>
      <c r="K192" s="127" t="str">
        <f>IFERROR(INDEX(GUTS!AJ193:'GUTS'!BH193,MATCH(5,GUTS!AK193:'GUTS'!BI193,0)),"")</f>
        <v/>
      </c>
      <c r="L192" s="127" t="str">
        <f>IFERROR(INDEX(GUTS!AI193:'GUTS'!BH193,MATCH(6,GUTS!AK193:'GUTS'!BI193,0)),"")</f>
        <v/>
      </c>
      <c r="M192" s="127" t="str">
        <f>IFERROR(INDEX(GUTS!AJ193:'GUTS'!BH193,MATCH(6,GUTS!AK193:'GUTS'!BI193,0)),"")</f>
        <v/>
      </c>
      <c r="N192" s="127" t="e">
        <f>Audit!#REF!</f>
        <v>#REF!</v>
      </c>
      <c r="O192" s="127" t="e">
        <f>Audit!#REF!</f>
        <v>#REF!</v>
      </c>
      <c r="P192" s="127" t="e">
        <f>Audit!#REF!</f>
        <v>#REF!</v>
      </c>
    </row>
    <row r="193" spans="1:16">
      <c r="A193" s="127" t="e">
        <f>Audit!#REF!</f>
        <v>#REF!</v>
      </c>
      <c r="B193" s="127" t="str">
        <f>IFERROR(INDEX(GUTS!AI194:'GUTS'!BH194,MATCH(1,GUTS!AK194:'GUTS'!BI194,0)),"")</f>
        <v/>
      </c>
      <c r="C193" s="127" t="str">
        <f>IFERROR(INDEX(GUTS!AJ194:'GUTS'!BH194,MATCH(1,GUTS!AK194:'GUTS'!BI194,0)),"")</f>
        <v/>
      </c>
      <c r="D193" s="127" t="str">
        <f>IFERROR(INDEX(GUTS!AI194:'GUTS'!BH194,MATCH(2,GUTS!AK194:'GUTS'!BI194,0)),"")</f>
        <v/>
      </c>
      <c r="E193" s="127" t="str">
        <f>IFERROR(INDEX(GUTS!AJ194:'GUTS'!BH194,MATCH(2,GUTS!AK194:'GUTS'!BI194,0)),"")</f>
        <v/>
      </c>
      <c r="F193" s="127" t="str">
        <f>IFERROR(INDEX(GUTS!AI194:'GUTS'!BH194,MATCH(3,GUTS!AK194:'GUTS'!BI194,0)),"")</f>
        <v/>
      </c>
      <c r="G193" s="127" t="str">
        <f>IFERROR(INDEX(GUTS!AJ194:'GUTS'!BH194,MATCH(3,GUTS!AK194:'GUTS'!BI194,0)),"")</f>
        <v/>
      </c>
      <c r="H193" s="127" t="str">
        <f>IFERROR(INDEX(GUTS!AI194:'GUTS'!BH194,MATCH(4,GUTS!AK194:'GUTS'!BI194,0)),"")</f>
        <v/>
      </c>
      <c r="I193" s="127" t="str">
        <f>IFERROR(INDEX(GUTS!AJ194:'GUTS'!BH194,MATCH(4,GUTS!AK194:'GUTS'!BI194,0)),"")</f>
        <v/>
      </c>
      <c r="J193" s="127" t="str">
        <f>IFERROR(INDEX(GUTS!AI194:'GUTS'!BH194,MATCH(5,GUTS!AK194:'GUTS'!BI194,0)),"")</f>
        <v/>
      </c>
      <c r="K193" s="127" t="str">
        <f>IFERROR(INDEX(GUTS!AJ194:'GUTS'!BH194,MATCH(5,GUTS!AK194:'GUTS'!BI194,0)),"")</f>
        <v/>
      </c>
      <c r="L193" s="127" t="str">
        <f>IFERROR(INDEX(GUTS!AI194:'GUTS'!BH194,MATCH(6,GUTS!AK194:'GUTS'!BI194,0)),"")</f>
        <v/>
      </c>
      <c r="M193" s="127" t="str">
        <f>IFERROR(INDEX(GUTS!AJ194:'GUTS'!BH194,MATCH(6,GUTS!AK194:'GUTS'!BI194,0)),"")</f>
        <v/>
      </c>
      <c r="N193" s="127" t="e">
        <f>Audit!#REF!</f>
        <v>#REF!</v>
      </c>
      <c r="O193" s="127" t="e">
        <f>Audit!#REF!</f>
        <v>#REF!</v>
      </c>
      <c r="P193" s="127" t="e">
        <f>Audit!#REF!</f>
        <v>#REF!</v>
      </c>
    </row>
    <row r="194" spans="1:16">
      <c r="A194" s="127" t="e">
        <f>Audit!#REF!</f>
        <v>#REF!</v>
      </c>
      <c r="B194" s="127" t="str">
        <f>IFERROR(INDEX(GUTS!AI195:'GUTS'!BH195,MATCH(1,GUTS!AK195:'GUTS'!BI195,0)),"")</f>
        <v/>
      </c>
      <c r="C194" s="127" t="str">
        <f>IFERROR(INDEX(GUTS!AJ195:'GUTS'!BH195,MATCH(1,GUTS!AK195:'GUTS'!BI195,0)),"")</f>
        <v/>
      </c>
      <c r="D194" s="127" t="str">
        <f>IFERROR(INDEX(GUTS!AI195:'GUTS'!BH195,MATCH(2,GUTS!AK195:'GUTS'!BI195,0)),"")</f>
        <v/>
      </c>
      <c r="E194" s="127" t="str">
        <f>IFERROR(INDEX(GUTS!AJ195:'GUTS'!BH195,MATCH(2,GUTS!AK195:'GUTS'!BI195,0)),"")</f>
        <v/>
      </c>
      <c r="F194" s="127" t="str">
        <f>IFERROR(INDEX(GUTS!AI195:'GUTS'!BH195,MATCH(3,GUTS!AK195:'GUTS'!BI195,0)),"")</f>
        <v/>
      </c>
      <c r="G194" s="127" t="str">
        <f>IFERROR(INDEX(GUTS!AJ195:'GUTS'!BH195,MATCH(3,GUTS!AK195:'GUTS'!BI195,0)),"")</f>
        <v/>
      </c>
      <c r="H194" s="127" t="str">
        <f>IFERROR(INDEX(GUTS!AI195:'GUTS'!BH195,MATCH(4,GUTS!AK195:'GUTS'!BI195,0)),"")</f>
        <v/>
      </c>
      <c r="I194" s="127" t="str">
        <f>IFERROR(INDEX(GUTS!AJ195:'GUTS'!BH195,MATCH(4,GUTS!AK195:'GUTS'!BI195,0)),"")</f>
        <v/>
      </c>
      <c r="J194" s="127" t="str">
        <f>IFERROR(INDEX(GUTS!AI195:'GUTS'!BH195,MATCH(5,GUTS!AK195:'GUTS'!BI195,0)),"")</f>
        <v/>
      </c>
      <c r="K194" s="127" t="str">
        <f>IFERROR(INDEX(GUTS!AJ195:'GUTS'!BH195,MATCH(5,GUTS!AK195:'GUTS'!BI195,0)),"")</f>
        <v/>
      </c>
      <c r="L194" s="127" t="str">
        <f>IFERROR(INDEX(GUTS!AI195:'GUTS'!BH195,MATCH(6,GUTS!AK195:'GUTS'!BI195,0)),"")</f>
        <v/>
      </c>
      <c r="M194" s="127" t="str">
        <f>IFERROR(INDEX(GUTS!AJ195:'GUTS'!BH195,MATCH(6,GUTS!AK195:'GUTS'!BI195,0)),"")</f>
        <v/>
      </c>
      <c r="N194" s="127" t="e">
        <f>Audit!#REF!</f>
        <v>#REF!</v>
      </c>
      <c r="O194" s="127" t="e">
        <f>Audit!#REF!</f>
        <v>#REF!</v>
      </c>
      <c r="P194" s="127" t="e">
        <f>Audit!#REF!</f>
        <v>#REF!</v>
      </c>
    </row>
    <row r="195" spans="1:16">
      <c r="A195" s="127" t="e">
        <f>Audit!#REF!</f>
        <v>#REF!</v>
      </c>
      <c r="B195" s="127" t="str">
        <f>IFERROR(INDEX(GUTS!AI196:'GUTS'!BH196,MATCH(1,GUTS!AK196:'GUTS'!BI196,0)),"")</f>
        <v/>
      </c>
      <c r="C195" s="127" t="str">
        <f>IFERROR(INDEX(GUTS!AJ196:'GUTS'!BH196,MATCH(1,GUTS!AK196:'GUTS'!BI196,0)),"")</f>
        <v/>
      </c>
      <c r="D195" s="127" t="str">
        <f>IFERROR(INDEX(GUTS!AI196:'GUTS'!BH196,MATCH(2,GUTS!AK196:'GUTS'!BI196,0)),"")</f>
        <v/>
      </c>
      <c r="E195" s="127" t="str">
        <f>IFERROR(INDEX(GUTS!AJ196:'GUTS'!BH196,MATCH(2,GUTS!AK196:'GUTS'!BI196,0)),"")</f>
        <v/>
      </c>
      <c r="F195" s="127" t="str">
        <f>IFERROR(INDEX(GUTS!AI196:'GUTS'!BH196,MATCH(3,GUTS!AK196:'GUTS'!BI196,0)),"")</f>
        <v/>
      </c>
      <c r="G195" s="127" t="str">
        <f>IFERROR(INDEX(GUTS!AJ196:'GUTS'!BH196,MATCH(3,GUTS!AK196:'GUTS'!BI196,0)),"")</f>
        <v/>
      </c>
      <c r="H195" s="127" t="str">
        <f>IFERROR(INDEX(GUTS!AI196:'GUTS'!BH196,MATCH(4,GUTS!AK196:'GUTS'!BI196,0)),"")</f>
        <v/>
      </c>
      <c r="I195" s="127" t="str">
        <f>IFERROR(INDEX(GUTS!AJ196:'GUTS'!BH196,MATCH(4,GUTS!AK196:'GUTS'!BI196,0)),"")</f>
        <v/>
      </c>
      <c r="J195" s="127" t="str">
        <f>IFERROR(INDEX(GUTS!AI196:'GUTS'!BH196,MATCH(5,GUTS!AK196:'GUTS'!BI196,0)),"")</f>
        <v/>
      </c>
      <c r="K195" s="127" t="str">
        <f>IFERROR(INDEX(GUTS!AJ196:'GUTS'!BH196,MATCH(5,GUTS!AK196:'GUTS'!BI196,0)),"")</f>
        <v/>
      </c>
      <c r="L195" s="127" t="str">
        <f>IFERROR(INDEX(GUTS!AI196:'GUTS'!BH196,MATCH(6,GUTS!AK196:'GUTS'!BI196,0)),"")</f>
        <v/>
      </c>
      <c r="M195" s="127" t="str">
        <f>IFERROR(INDEX(GUTS!AJ196:'GUTS'!BH196,MATCH(6,GUTS!AK196:'GUTS'!BI196,0)),"")</f>
        <v/>
      </c>
      <c r="N195" s="127" t="e">
        <f>Audit!#REF!</f>
        <v>#REF!</v>
      </c>
      <c r="O195" s="127" t="e">
        <f>Audit!#REF!</f>
        <v>#REF!</v>
      </c>
      <c r="P195" s="127" t="e">
        <f>Audit!#REF!</f>
        <v>#REF!</v>
      </c>
    </row>
    <row r="196" spans="1:16">
      <c r="A196" s="127" t="e">
        <f>Audit!#REF!</f>
        <v>#REF!</v>
      </c>
      <c r="B196" s="127" t="str">
        <f>IFERROR(INDEX(GUTS!AI197:'GUTS'!BH197,MATCH(1,GUTS!AK197:'GUTS'!BI197,0)),"")</f>
        <v/>
      </c>
      <c r="C196" s="127" t="str">
        <f>IFERROR(INDEX(GUTS!AJ197:'GUTS'!BH197,MATCH(1,GUTS!AK197:'GUTS'!BI197,0)),"")</f>
        <v/>
      </c>
      <c r="D196" s="127" t="str">
        <f>IFERROR(INDEX(GUTS!AI197:'GUTS'!BH197,MATCH(2,GUTS!AK197:'GUTS'!BI197,0)),"")</f>
        <v/>
      </c>
      <c r="E196" s="127" t="str">
        <f>IFERROR(INDEX(GUTS!AJ197:'GUTS'!BH197,MATCH(2,GUTS!AK197:'GUTS'!BI197,0)),"")</f>
        <v/>
      </c>
      <c r="F196" s="127" t="str">
        <f>IFERROR(INDEX(GUTS!AI197:'GUTS'!BH197,MATCH(3,GUTS!AK197:'GUTS'!BI197,0)),"")</f>
        <v/>
      </c>
      <c r="G196" s="127" t="str">
        <f>IFERROR(INDEX(GUTS!AJ197:'GUTS'!BH197,MATCH(3,GUTS!AK197:'GUTS'!BI197,0)),"")</f>
        <v/>
      </c>
      <c r="H196" s="127" t="str">
        <f>IFERROR(INDEX(GUTS!AI197:'GUTS'!BH197,MATCH(4,GUTS!AK197:'GUTS'!BI197,0)),"")</f>
        <v/>
      </c>
      <c r="I196" s="127" t="str">
        <f>IFERROR(INDEX(GUTS!AJ197:'GUTS'!BH197,MATCH(4,GUTS!AK197:'GUTS'!BI197,0)),"")</f>
        <v/>
      </c>
      <c r="J196" s="127" t="str">
        <f>IFERROR(INDEX(GUTS!AI197:'GUTS'!BH197,MATCH(5,GUTS!AK197:'GUTS'!BI197,0)),"")</f>
        <v/>
      </c>
      <c r="K196" s="127" t="str">
        <f>IFERROR(INDEX(GUTS!AJ197:'GUTS'!BH197,MATCH(5,GUTS!AK197:'GUTS'!BI197,0)),"")</f>
        <v/>
      </c>
      <c r="L196" s="127" t="str">
        <f>IFERROR(INDEX(GUTS!AI197:'GUTS'!BH197,MATCH(6,GUTS!AK197:'GUTS'!BI197,0)),"")</f>
        <v/>
      </c>
      <c r="M196" s="127" t="str">
        <f>IFERROR(INDEX(GUTS!AJ197:'GUTS'!BH197,MATCH(6,GUTS!AK197:'GUTS'!BI197,0)),"")</f>
        <v/>
      </c>
      <c r="N196" s="127" t="e">
        <f>Audit!#REF!</f>
        <v>#REF!</v>
      </c>
      <c r="O196" s="127" t="e">
        <f>Audit!#REF!</f>
        <v>#REF!</v>
      </c>
      <c r="P196" s="127" t="e">
        <f>Audit!#REF!</f>
        <v>#REF!</v>
      </c>
    </row>
    <row r="197" spans="1:16">
      <c r="A197" s="127" t="e">
        <f>Audit!#REF!</f>
        <v>#REF!</v>
      </c>
      <c r="B197" s="127" t="str">
        <f>IFERROR(INDEX(GUTS!AI198:'GUTS'!BH198,MATCH(1,GUTS!AK198:'GUTS'!BI198,0)),"")</f>
        <v/>
      </c>
      <c r="C197" s="127" t="str">
        <f>IFERROR(INDEX(GUTS!AJ198:'GUTS'!BH198,MATCH(1,GUTS!AK198:'GUTS'!BI198,0)),"")</f>
        <v/>
      </c>
      <c r="D197" s="127" t="str">
        <f>IFERROR(INDEX(GUTS!AI198:'GUTS'!BH198,MATCH(2,GUTS!AK198:'GUTS'!BI198,0)),"")</f>
        <v/>
      </c>
      <c r="E197" s="127" t="str">
        <f>IFERROR(INDEX(GUTS!AJ198:'GUTS'!BH198,MATCH(2,GUTS!AK198:'GUTS'!BI198,0)),"")</f>
        <v/>
      </c>
      <c r="F197" s="127" t="str">
        <f>IFERROR(INDEX(GUTS!AI198:'GUTS'!BH198,MATCH(3,GUTS!AK198:'GUTS'!BI198,0)),"")</f>
        <v/>
      </c>
      <c r="G197" s="127" t="str">
        <f>IFERROR(INDEX(GUTS!AJ198:'GUTS'!BH198,MATCH(3,GUTS!AK198:'GUTS'!BI198,0)),"")</f>
        <v/>
      </c>
      <c r="H197" s="127" t="str">
        <f>IFERROR(INDEX(GUTS!AI198:'GUTS'!BH198,MATCH(4,GUTS!AK198:'GUTS'!BI198,0)),"")</f>
        <v/>
      </c>
      <c r="I197" s="127" t="str">
        <f>IFERROR(INDEX(GUTS!AJ198:'GUTS'!BH198,MATCH(4,GUTS!AK198:'GUTS'!BI198,0)),"")</f>
        <v/>
      </c>
      <c r="J197" s="127" t="str">
        <f>IFERROR(INDEX(GUTS!AI198:'GUTS'!BH198,MATCH(5,GUTS!AK198:'GUTS'!BI198,0)),"")</f>
        <v/>
      </c>
      <c r="K197" s="127" t="str">
        <f>IFERROR(INDEX(GUTS!AJ198:'GUTS'!BH198,MATCH(5,GUTS!AK198:'GUTS'!BI198,0)),"")</f>
        <v/>
      </c>
      <c r="L197" s="127" t="str">
        <f>IFERROR(INDEX(GUTS!AI198:'GUTS'!BH198,MATCH(6,GUTS!AK198:'GUTS'!BI198,0)),"")</f>
        <v/>
      </c>
      <c r="M197" s="127" t="str">
        <f>IFERROR(INDEX(GUTS!AJ198:'GUTS'!BH198,MATCH(6,GUTS!AK198:'GUTS'!BI198,0)),"")</f>
        <v/>
      </c>
      <c r="N197" s="127" t="e">
        <f>Audit!#REF!</f>
        <v>#REF!</v>
      </c>
      <c r="O197" s="127" t="e">
        <f>Audit!#REF!</f>
        <v>#REF!</v>
      </c>
      <c r="P197" s="127" t="e">
        <f>Audit!#REF!</f>
        <v>#REF!</v>
      </c>
    </row>
    <row r="198" spans="1:16" hidden="1">
      <c r="A198" s="127" t="e">
        <f>Audit!#REF!</f>
        <v>#REF!</v>
      </c>
      <c r="B198" s="127" t="str">
        <f>IFERROR(INDEX(GUTS!AI199:'GUTS'!BH199,MATCH(1,GUTS!AK199:'GUTS'!BI199,0)),"")</f>
        <v/>
      </c>
      <c r="C198" s="127" t="str">
        <f>IFERROR(INDEX(GUTS!AJ199:'GUTS'!BH199,MATCH(1,GUTS!AK199:'GUTS'!BI199,0)),"")</f>
        <v/>
      </c>
      <c r="D198" s="127" t="str">
        <f>IFERROR(INDEX(GUTS!AI199:'GUTS'!BH199,MATCH(2,GUTS!AK199:'GUTS'!BI199,0)),"")</f>
        <v/>
      </c>
      <c r="E198" s="127" t="str">
        <f>IFERROR(INDEX(GUTS!AJ199:'GUTS'!BH199,MATCH(2,GUTS!AK199:'GUTS'!BI199,0)),"")</f>
        <v/>
      </c>
      <c r="F198" s="127" t="str">
        <f>IFERROR(INDEX(GUTS!AI199:'GUTS'!BH199,MATCH(3,GUTS!AK199:'GUTS'!BI199,0)),"")</f>
        <v/>
      </c>
      <c r="G198" s="127" t="str">
        <f>IFERROR(INDEX(GUTS!AJ199:'GUTS'!BH199,MATCH(3,GUTS!AK199:'GUTS'!BI199,0)),"")</f>
        <v/>
      </c>
      <c r="H198" s="127" t="str">
        <f>IFERROR(INDEX(GUTS!AI199:'GUTS'!BH199,MATCH(4,GUTS!AK199:'GUTS'!BI199,0)),"")</f>
        <v/>
      </c>
      <c r="I198" s="127" t="str">
        <f>IFERROR(INDEX(GUTS!AJ199:'GUTS'!BH199,MATCH(4,GUTS!AK199:'GUTS'!BI199,0)),"")</f>
        <v/>
      </c>
      <c r="J198" s="127" t="str">
        <f>IFERROR(INDEX(GUTS!AI199:'GUTS'!BH199,MATCH(5,GUTS!AK199:'GUTS'!BI199,0)),"")</f>
        <v/>
      </c>
      <c r="K198" s="127" t="str">
        <f>IFERROR(INDEX(GUTS!AJ199:'GUTS'!BH199,MATCH(5,GUTS!AK199:'GUTS'!BI199,0)),"")</f>
        <v/>
      </c>
      <c r="L198" s="127" t="str">
        <f>IFERROR(INDEX(GUTS!AI199:'GUTS'!BH199,MATCH(6,GUTS!AK199:'GUTS'!BI199,0)),"")</f>
        <v/>
      </c>
      <c r="M198" s="127" t="str">
        <f>IFERROR(INDEX(GUTS!AJ199:'GUTS'!BH199,MATCH(6,GUTS!AK199:'GUTS'!BI199,0)),"")</f>
        <v/>
      </c>
      <c r="N198" s="127" t="e">
        <f>Audit!#REF!</f>
        <v>#REF!</v>
      </c>
      <c r="O198" s="127" t="e">
        <f>Audit!#REF!</f>
        <v>#REF!</v>
      </c>
      <c r="P198" s="127" t="e">
        <f>Audit!#REF!</f>
        <v>#REF!</v>
      </c>
    </row>
    <row r="199" spans="1:16">
      <c r="A199" s="127" t="e">
        <f>Audit!#REF!</f>
        <v>#REF!</v>
      </c>
      <c r="B199" s="127" t="str">
        <f>IFERROR(INDEX(GUTS!AI200:'GUTS'!BH200,MATCH(1,GUTS!AK200:'GUTS'!BI200,0)),"")</f>
        <v/>
      </c>
      <c r="C199" s="127" t="str">
        <f>IFERROR(INDEX(GUTS!AJ200:'GUTS'!BH200,MATCH(1,GUTS!AK200:'GUTS'!BI200,0)),"")</f>
        <v/>
      </c>
      <c r="D199" s="127" t="str">
        <f>IFERROR(INDEX(GUTS!AI200:'GUTS'!BH200,MATCH(2,GUTS!AK200:'GUTS'!BI200,0)),"")</f>
        <v/>
      </c>
      <c r="E199" s="127" t="str">
        <f>IFERROR(INDEX(GUTS!AJ200:'GUTS'!BH200,MATCH(2,GUTS!AK200:'GUTS'!BI200,0)),"")</f>
        <v/>
      </c>
      <c r="F199" s="127" t="str">
        <f>IFERROR(INDEX(GUTS!AI200:'GUTS'!BH200,MATCH(3,GUTS!AK200:'GUTS'!BI200,0)),"")</f>
        <v/>
      </c>
      <c r="G199" s="127" t="str">
        <f>IFERROR(INDEX(GUTS!AJ200:'GUTS'!BH200,MATCH(3,GUTS!AK200:'GUTS'!BI200,0)),"")</f>
        <v/>
      </c>
      <c r="H199" s="127" t="str">
        <f>IFERROR(INDEX(GUTS!AI200:'GUTS'!BH200,MATCH(4,GUTS!AK200:'GUTS'!BI200,0)),"")</f>
        <v/>
      </c>
      <c r="I199" s="127" t="str">
        <f>IFERROR(INDEX(GUTS!AJ200:'GUTS'!BH200,MATCH(4,GUTS!AK200:'GUTS'!BI200,0)),"")</f>
        <v/>
      </c>
      <c r="J199" s="127" t="str">
        <f>IFERROR(INDEX(GUTS!AI200:'GUTS'!BH200,MATCH(5,GUTS!AK200:'GUTS'!BI200,0)),"")</f>
        <v/>
      </c>
      <c r="K199" s="127" t="str">
        <f>IFERROR(INDEX(GUTS!AJ200:'GUTS'!BH200,MATCH(5,GUTS!AK200:'GUTS'!BI200,0)),"")</f>
        <v/>
      </c>
      <c r="L199" s="127" t="str">
        <f>IFERROR(INDEX(GUTS!AI200:'GUTS'!BH200,MATCH(6,GUTS!AK200:'GUTS'!BI200,0)),"")</f>
        <v/>
      </c>
      <c r="M199" s="127" t="str">
        <f>IFERROR(INDEX(GUTS!AJ200:'GUTS'!BH200,MATCH(6,GUTS!AK200:'GUTS'!BI200,0)),"")</f>
        <v/>
      </c>
      <c r="N199" s="127" t="e">
        <f>Audit!#REF!</f>
        <v>#REF!</v>
      </c>
      <c r="O199" s="127" t="e">
        <f>Audit!#REF!</f>
        <v>#REF!</v>
      </c>
      <c r="P199" s="127" t="e">
        <f>Audit!#REF!</f>
        <v>#REF!</v>
      </c>
    </row>
    <row r="200" spans="1:16" hidden="1">
      <c r="A200" s="127" t="e">
        <f>Audit!#REF!</f>
        <v>#REF!</v>
      </c>
      <c r="B200" s="127" t="str">
        <f>IFERROR(INDEX(GUTS!AI201:'GUTS'!BH201,MATCH(1,GUTS!AK201:'GUTS'!BI201,0)),"")</f>
        <v/>
      </c>
      <c r="C200" s="127" t="str">
        <f>IFERROR(INDEX(GUTS!AJ201:'GUTS'!BH201,MATCH(1,GUTS!AK201:'GUTS'!BI201,0)),"")</f>
        <v/>
      </c>
      <c r="D200" s="127" t="str">
        <f>IFERROR(INDEX(GUTS!AI201:'GUTS'!BH201,MATCH(2,GUTS!AK201:'GUTS'!BI201,0)),"")</f>
        <v/>
      </c>
      <c r="E200" s="127" t="str">
        <f>IFERROR(INDEX(GUTS!AJ201:'GUTS'!BH201,MATCH(2,GUTS!AK201:'GUTS'!BI201,0)),"")</f>
        <v/>
      </c>
      <c r="F200" s="127" t="str">
        <f>IFERROR(INDEX(GUTS!AI201:'GUTS'!BH201,MATCH(3,GUTS!AK201:'GUTS'!BI201,0)),"")</f>
        <v/>
      </c>
      <c r="G200" s="127" t="str">
        <f>IFERROR(INDEX(GUTS!AJ201:'GUTS'!BH201,MATCH(3,GUTS!AK201:'GUTS'!BI201,0)),"")</f>
        <v/>
      </c>
      <c r="H200" s="127" t="str">
        <f>IFERROR(INDEX(GUTS!AI201:'GUTS'!BH201,MATCH(4,GUTS!AK201:'GUTS'!BI201,0)),"")</f>
        <v/>
      </c>
      <c r="I200" s="127" t="str">
        <f>IFERROR(INDEX(GUTS!AJ201:'GUTS'!BH201,MATCH(4,GUTS!AK201:'GUTS'!BI201,0)),"")</f>
        <v/>
      </c>
      <c r="J200" s="127" t="str">
        <f>IFERROR(INDEX(GUTS!AI201:'GUTS'!BH201,MATCH(5,GUTS!AK201:'GUTS'!BI201,0)),"")</f>
        <v/>
      </c>
      <c r="K200" s="127" t="str">
        <f>IFERROR(INDEX(GUTS!AJ201:'GUTS'!BH201,MATCH(5,GUTS!AK201:'GUTS'!BI201,0)),"")</f>
        <v/>
      </c>
      <c r="L200" s="127" t="str">
        <f>IFERROR(INDEX(GUTS!AI201:'GUTS'!BH201,MATCH(6,GUTS!AK201:'GUTS'!BI201,0)),"")</f>
        <v/>
      </c>
      <c r="M200" s="127" t="str">
        <f>IFERROR(INDEX(GUTS!AJ201:'GUTS'!BH201,MATCH(6,GUTS!AK201:'GUTS'!BI201,0)),"")</f>
        <v/>
      </c>
      <c r="N200" s="127" t="e">
        <f>Audit!#REF!</f>
        <v>#REF!</v>
      </c>
      <c r="O200" s="127" t="e">
        <f>Audit!#REF!</f>
        <v>#REF!</v>
      </c>
      <c r="P200" s="127" t="e">
        <f>Audit!#REF!</f>
        <v>#REF!</v>
      </c>
    </row>
    <row r="201" spans="1:16" hidden="1">
      <c r="A201" s="127" t="e">
        <f>Audit!#REF!</f>
        <v>#REF!</v>
      </c>
      <c r="B201" s="127" t="str">
        <f>IFERROR(INDEX(GUTS!AI202:'GUTS'!BH202,MATCH(1,GUTS!AK202:'GUTS'!BI202,0)),"")</f>
        <v/>
      </c>
      <c r="C201" s="127" t="str">
        <f>IFERROR(INDEX(GUTS!AJ202:'GUTS'!BH202,MATCH(1,GUTS!AK202:'GUTS'!BI202,0)),"")</f>
        <v/>
      </c>
      <c r="D201" s="127" t="str">
        <f>IFERROR(INDEX(GUTS!AI202:'GUTS'!BH202,MATCH(2,GUTS!AK202:'GUTS'!BI202,0)),"")</f>
        <v/>
      </c>
      <c r="E201" s="127" t="str">
        <f>IFERROR(INDEX(GUTS!AJ202:'GUTS'!BH202,MATCH(2,GUTS!AK202:'GUTS'!BI202,0)),"")</f>
        <v/>
      </c>
      <c r="F201" s="127" t="str">
        <f>IFERROR(INDEX(GUTS!AI202:'GUTS'!BH202,MATCH(3,GUTS!AK202:'GUTS'!BI202,0)),"")</f>
        <v/>
      </c>
      <c r="G201" s="127" t="str">
        <f>IFERROR(INDEX(GUTS!AJ202:'GUTS'!BH202,MATCH(3,GUTS!AK202:'GUTS'!BI202,0)),"")</f>
        <v/>
      </c>
      <c r="H201" s="127" t="str">
        <f>IFERROR(INDEX(GUTS!AI202:'GUTS'!BH202,MATCH(4,GUTS!AK202:'GUTS'!BI202,0)),"")</f>
        <v/>
      </c>
      <c r="I201" s="127" t="str">
        <f>IFERROR(INDEX(GUTS!AJ202:'GUTS'!BH202,MATCH(4,GUTS!AK202:'GUTS'!BI202,0)),"")</f>
        <v/>
      </c>
      <c r="J201" s="127" t="str">
        <f>IFERROR(INDEX(GUTS!AI202:'GUTS'!BH202,MATCH(5,GUTS!AK202:'GUTS'!BI202,0)),"")</f>
        <v/>
      </c>
      <c r="K201" s="127" t="str">
        <f>IFERROR(INDEX(GUTS!AJ202:'GUTS'!BH202,MATCH(5,GUTS!AK202:'GUTS'!BI202,0)),"")</f>
        <v/>
      </c>
      <c r="L201" s="127" t="str">
        <f>IFERROR(INDEX(GUTS!AI202:'GUTS'!BH202,MATCH(6,GUTS!AK202:'GUTS'!BI202,0)),"")</f>
        <v/>
      </c>
      <c r="M201" s="127" t="str">
        <f>IFERROR(INDEX(GUTS!AJ202:'GUTS'!BH202,MATCH(6,GUTS!AK202:'GUTS'!BI202,0)),"")</f>
        <v/>
      </c>
      <c r="N201" s="127" t="e">
        <f>Audit!#REF!</f>
        <v>#REF!</v>
      </c>
      <c r="O201" s="127" t="e">
        <f>Audit!#REF!</f>
        <v>#REF!</v>
      </c>
      <c r="P201" s="127" t="e">
        <f>Audit!#REF!</f>
        <v>#REF!</v>
      </c>
    </row>
    <row r="202" spans="1:16" hidden="1">
      <c r="A202" s="127" t="e">
        <f>Audit!#REF!</f>
        <v>#REF!</v>
      </c>
      <c r="B202" s="127" t="str">
        <f>IFERROR(INDEX(GUTS!AI203:'GUTS'!BH203,MATCH(1,GUTS!AK203:'GUTS'!BI203,0)),"")</f>
        <v/>
      </c>
      <c r="C202" s="127" t="str">
        <f>IFERROR(INDEX(GUTS!AJ203:'GUTS'!BH203,MATCH(1,GUTS!AK203:'GUTS'!BI203,0)),"")</f>
        <v/>
      </c>
      <c r="D202" s="127" t="str">
        <f>IFERROR(INDEX(GUTS!AI203:'GUTS'!BH203,MATCH(2,GUTS!AK203:'GUTS'!BI203,0)),"")</f>
        <v/>
      </c>
      <c r="E202" s="127" t="str">
        <f>IFERROR(INDEX(GUTS!AJ203:'GUTS'!BH203,MATCH(2,GUTS!AK203:'GUTS'!BI203,0)),"")</f>
        <v/>
      </c>
      <c r="F202" s="127" t="str">
        <f>IFERROR(INDEX(GUTS!AI203:'GUTS'!BH203,MATCH(3,GUTS!AK203:'GUTS'!BI203,0)),"")</f>
        <v/>
      </c>
      <c r="G202" s="127" t="str">
        <f>IFERROR(INDEX(GUTS!AJ203:'GUTS'!BH203,MATCH(3,GUTS!AK203:'GUTS'!BI203,0)),"")</f>
        <v/>
      </c>
      <c r="H202" s="127" t="str">
        <f>IFERROR(INDEX(GUTS!AI203:'GUTS'!BH203,MATCH(4,GUTS!AK203:'GUTS'!BI203,0)),"")</f>
        <v/>
      </c>
      <c r="I202" s="127" t="str">
        <f>IFERROR(INDEX(GUTS!AJ203:'GUTS'!BH203,MATCH(4,GUTS!AK203:'GUTS'!BI203,0)),"")</f>
        <v/>
      </c>
      <c r="J202" s="127" t="str">
        <f>IFERROR(INDEX(GUTS!AI203:'GUTS'!BH203,MATCH(5,GUTS!AK203:'GUTS'!BI203,0)),"")</f>
        <v/>
      </c>
      <c r="K202" s="127" t="str">
        <f>IFERROR(INDEX(GUTS!AJ203:'GUTS'!BH203,MATCH(5,GUTS!AK203:'GUTS'!BI203,0)),"")</f>
        <v/>
      </c>
      <c r="L202" s="127" t="str">
        <f>IFERROR(INDEX(GUTS!AI203:'GUTS'!BH203,MATCH(6,GUTS!AK203:'GUTS'!BI203,0)),"")</f>
        <v/>
      </c>
      <c r="M202" s="127" t="str">
        <f>IFERROR(INDEX(GUTS!AJ203:'GUTS'!BH203,MATCH(6,GUTS!AK203:'GUTS'!BI203,0)),"")</f>
        <v/>
      </c>
      <c r="N202" s="127" t="e">
        <f>Audit!#REF!</f>
        <v>#REF!</v>
      </c>
      <c r="O202" s="127" t="e">
        <f>Audit!#REF!</f>
        <v>#REF!</v>
      </c>
      <c r="P202" s="127" t="e">
        <f>Audit!#REF!</f>
        <v>#REF!</v>
      </c>
    </row>
    <row r="203" spans="1:16" hidden="1">
      <c r="A203" s="127" t="e">
        <f>Audit!#REF!</f>
        <v>#REF!</v>
      </c>
      <c r="B203" s="127" t="str">
        <f>IFERROR(INDEX(GUTS!AI204:'GUTS'!BH204,MATCH(1,GUTS!AK204:'GUTS'!BI204,0)),"")</f>
        <v/>
      </c>
      <c r="C203" s="127" t="str">
        <f>IFERROR(INDEX(GUTS!AJ204:'GUTS'!BH204,MATCH(1,GUTS!AK204:'GUTS'!BI204,0)),"")</f>
        <v/>
      </c>
      <c r="D203" s="127" t="str">
        <f>IFERROR(INDEX(GUTS!AI204:'GUTS'!BH204,MATCH(2,GUTS!AK204:'GUTS'!BI204,0)),"")</f>
        <v/>
      </c>
      <c r="E203" s="127" t="str">
        <f>IFERROR(INDEX(GUTS!AJ204:'GUTS'!BH204,MATCH(2,GUTS!AK204:'GUTS'!BI204,0)),"")</f>
        <v/>
      </c>
      <c r="F203" s="127" t="str">
        <f>IFERROR(INDEX(GUTS!AI204:'GUTS'!BH204,MATCH(3,GUTS!AK204:'GUTS'!BI204,0)),"")</f>
        <v/>
      </c>
      <c r="G203" s="127" t="str">
        <f>IFERROR(INDEX(GUTS!AJ204:'GUTS'!BH204,MATCH(3,GUTS!AK204:'GUTS'!BI204,0)),"")</f>
        <v/>
      </c>
      <c r="H203" s="127" t="str">
        <f>IFERROR(INDEX(GUTS!AI204:'GUTS'!BH204,MATCH(4,GUTS!AK204:'GUTS'!BI204,0)),"")</f>
        <v/>
      </c>
      <c r="I203" s="127" t="str">
        <f>IFERROR(INDEX(GUTS!AJ204:'GUTS'!BH204,MATCH(4,GUTS!AK204:'GUTS'!BI204,0)),"")</f>
        <v/>
      </c>
      <c r="J203" s="127" t="str">
        <f>IFERROR(INDEX(GUTS!AI204:'GUTS'!BH204,MATCH(5,GUTS!AK204:'GUTS'!BI204,0)),"")</f>
        <v/>
      </c>
      <c r="K203" s="127" t="str">
        <f>IFERROR(INDEX(GUTS!AJ204:'GUTS'!BH204,MATCH(5,GUTS!AK204:'GUTS'!BI204,0)),"")</f>
        <v/>
      </c>
      <c r="L203" s="127" t="str">
        <f>IFERROR(INDEX(GUTS!AI204:'GUTS'!BH204,MATCH(6,GUTS!AK204:'GUTS'!BI204,0)),"")</f>
        <v/>
      </c>
      <c r="M203" s="127" t="str">
        <f>IFERROR(INDEX(GUTS!AJ204:'GUTS'!BH204,MATCH(6,GUTS!AK204:'GUTS'!BI204,0)),"")</f>
        <v/>
      </c>
      <c r="N203" s="127" t="e">
        <f>Audit!#REF!</f>
        <v>#REF!</v>
      </c>
      <c r="O203" s="127" t="e">
        <f>Audit!#REF!</f>
        <v>#REF!</v>
      </c>
      <c r="P203" s="127" t="e">
        <f>Audit!#REF!</f>
        <v>#REF!</v>
      </c>
    </row>
    <row r="204" spans="1:16" hidden="1">
      <c r="A204" s="127" t="e">
        <f>Audit!#REF!</f>
        <v>#REF!</v>
      </c>
      <c r="B204" s="127" t="str">
        <f>IFERROR(INDEX(GUTS!AI205:'GUTS'!BH205,MATCH(1,GUTS!AK205:'GUTS'!BI205,0)),"")</f>
        <v/>
      </c>
      <c r="C204" s="127" t="str">
        <f>IFERROR(INDEX(GUTS!AJ205:'GUTS'!BH205,MATCH(1,GUTS!AK205:'GUTS'!BI205,0)),"")</f>
        <v/>
      </c>
      <c r="D204" s="127" t="str">
        <f>IFERROR(INDEX(GUTS!AI205:'GUTS'!BH205,MATCH(2,GUTS!AK205:'GUTS'!BI205,0)),"")</f>
        <v/>
      </c>
      <c r="E204" s="127" t="str">
        <f>IFERROR(INDEX(GUTS!AJ205:'GUTS'!BH205,MATCH(2,GUTS!AK205:'GUTS'!BI205,0)),"")</f>
        <v/>
      </c>
      <c r="F204" s="127" t="str">
        <f>IFERROR(INDEX(GUTS!AI205:'GUTS'!BH205,MATCH(3,GUTS!AK205:'GUTS'!BI205,0)),"")</f>
        <v/>
      </c>
      <c r="G204" s="127" t="str">
        <f>IFERROR(INDEX(GUTS!AJ205:'GUTS'!BH205,MATCH(3,GUTS!AK205:'GUTS'!BI205,0)),"")</f>
        <v/>
      </c>
      <c r="H204" s="127" t="str">
        <f>IFERROR(INDEX(GUTS!AI205:'GUTS'!BH205,MATCH(4,GUTS!AK205:'GUTS'!BI205,0)),"")</f>
        <v/>
      </c>
      <c r="I204" s="127" t="str">
        <f>IFERROR(INDEX(GUTS!AJ205:'GUTS'!BH205,MATCH(4,GUTS!AK205:'GUTS'!BI205,0)),"")</f>
        <v/>
      </c>
      <c r="J204" s="127" t="str">
        <f>IFERROR(INDEX(GUTS!AI205:'GUTS'!BH205,MATCH(5,GUTS!AK205:'GUTS'!BI205,0)),"")</f>
        <v/>
      </c>
      <c r="K204" s="127" t="str">
        <f>IFERROR(INDEX(GUTS!AJ205:'GUTS'!BH205,MATCH(5,GUTS!AK205:'GUTS'!BI205,0)),"")</f>
        <v/>
      </c>
      <c r="L204" s="127" t="str">
        <f>IFERROR(INDEX(GUTS!AI205:'GUTS'!BH205,MATCH(6,GUTS!AK205:'GUTS'!BI205,0)),"")</f>
        <v/>
      </c>
      <c r="M204" s="127" t="str">
        <f>IFERROR(INDEX(GUTS!AJ205:'GUTS'!BH205,MATCH(6,GUTS!AK205:'GUTS'!BI205,0)),"")</f>
        <v/>
      </c>
      <c r="N204" s="127" t="e">
        <f>Audit!#REF!</f>
        <v>#REF!</v>
      </c>
      <c r="O204" s="127" t="e">
        <f>Audit!#REF!</f>
        <v>#REF!</v>
      </c>
      <c r="P204" s="127" t="e">
        <f>Audit!#REF!</f>
        <v>#REF!</v>
      </c>
    </row>
    <row r="205" spans="1:16" hidden="1">
      <c r="A205" s="127" t="e">
        <f>Audit!#REF!</f>
        <v>#REF!</v>
      </c>
      <c r="B205" s="127" t="str">
        <f>IFERROR(INDEX(GUTS!AI206:'GUTS'!BH206,MATCH(1,GUTS!AK206:'GUTS'!BI206,0)),"")</f>
        <v/>
      </c>
      <c r="C205" s="127" t="str">
        <f>IFERROR(INDEX(GUTS!AJ206:'GUTS'!BH206,MATCH(1,GUTS!AK206:'GUTS'!BI206,0)),"")</f>
        <v/>
      </c>
      <c r="D205" s="127" t="str">
        <f>IFERROR(INDEX(GUTS!AI206:'GUTS'!BH206,MATCH(2,GUTS!AK206:'GUTS'!BI206,0)),"")</f>
        <v/>
      </c>
      <c r="E205" s="127" t="str">
        <f>IFERROR(INDEX(GUTS!AJ206:'GUTS'!BH206,MATCH(2,GUTS!AK206:'GUTS'!BI206,0)),"")</f>
        <v/>
      </c>
      <c r="F205" s="127" t="str">
        <f>IFERROR(INDEX(GUTS!AI206:'GUTS'!BH206,MATCH(3,GUTS!AK206:'GUTS'!BI206,0)),"")</f>
        <v/>
      </c>
      <c r="G205" s="127" t="str">
        <f>IFERROR(INDEX(GUTS!AJ206:'GUTS'!BH206,MATCH(3,GUTS!AK206:'GUTS'!BI206,0)),"")</f>
        <v/>
      </c>
      <c r="H205" s="127" t="str">
        <f>IFERROR(INDEX(GUTS!AI206:'GUTS'!BH206,MATCH(4,GUTS!AK206:'GUTS'!BI206,0)),"")</f>
        <v/>
      </c>
      <c r="I205" s="127" t="str">
        <f>IFERROR(INDEX(GUTS!AJ206:'GUTS'!BH206,MATCH(4,GUTS!AK206:'GUTS'!BI206,0)),"")</f>
        <v/>
      </c>
      <c r="J205" s="127" t="str">
        <f>IFERROR(INDEX(GUTS!AI206:'GUTS'!BH206,MATCH(5,GUTS!AK206:'GUTS'!BI206,0)),"")</f>
        <v/>
      </c>
      <c r="K205" s="127" t="str">
        <f>IFERROR(INDEX(GUTS!AJ206:'GUTS'!BH206,MATCH(5,GUTS!AK206:'GUTS'!BI206,0)),"")</f>
        <v/>
      </c>
      <c r="L205" s="127" t="str">
        <f>IFERROR(INDEX(GUTS!AI206:'GUTS'!BH206,MATCH(6,GUTS!AK206:'GUTS'!BI206,0)),"")</f>
        <v/>
      </c>
      <c r="M205" s="127" t="str">
        <f>IFERROR(INDEX(GUTS!AJ206:'GUTS'!BH206,MATCH(6,GUTS!AK206:'GUTS'!BI206,0)),"")</f>
        <v/>
      </c>
      <c r="N205" s="127" t="e">
        <f>Audit!#REF!</f>
        <v>#REF!</v>
      </c>
      <c r="O205" s="127" t="e">
        <f>Audit!#REF!</f>
        <v>#REF!</v>
      </c>
      <c r="P205" s="127" t="e">
        <f>Audit!#REF!</f>
        <v>#REF!</v>
      </c>
    </row>
    <row r="206" spans="1:16" hidden="1">
      <c r="A206" s="127" t="e">
        <f>Audit!#REF!</f>
        <v>#REF!</v>
      </c>
      <c r="B206" s="127" t="str">
        <f>IFERROR(INDEX(GUTS!AI207:'GUTS'!BH207,MATCH(1,GUTS!AK207:'GUTS'!BI207,0)),"")</f>
        <v/>
      </c>
      <c r="C206" s="127" t="str">
        <f>IFERROR(INDEX(GUTS!AJ207:'GUTS'!BH207,MATCH(1,GUTS!AK207:'GUTS'!BI207,0)),"")</f>
        <v/>
      </c>
      <c r="D206" s="127" t="str">
        <f>IFERROR(INDEX(GUTS!AI207:'GUTS'!BH207,MATCH(2,GUTS!AK207:'GUTS'!BI207,0)),"")</f>
        <v/>
      </c>
      <c r="E206" s="127" t="str">
        <f>IFERROR(INDEX(GUTS!AJ207:'GUTS'!BH207,MATCH(2,GUTS!AK207:'GUTS'!BI207,0)),"")</f>
        <v/>
      </c>
      <c r="F206" s="127" t="str">
        <f>IFERROR(INDEX(GUTS!AI207:'GUTS'!BH207,MATCH(3,GUTS!AK207:'GUTS'!BI207,0)),"")</f>
        <v/>
      </c>
      <c r="G206" s="127" t="str">
        <f>IFERROR(INDEX(GUTS!AJ207:'GUTS'!BH207,MATCH(3,GUTS!AK207:'GUTS'!BI207,0)),"")</f>
        <v/>
      </c>
      <c r="H206" s="127" t="str">
        <f>IFERROR(INDEX(GUTS!AI207:'GUTS'!BH207,MATCH(4,GUTS!AK207:'GUTS'!BI207,0)),"")</f>
        <v/>
      </c>
      <c r="I206" s="127" t="str">
        <f>IFERROR(INDEX(GUTS!AJ207:'GUTS'!BH207,MATCH(4,GUTS!AK207:'GUTS'!BI207,0)),"")</f>
        <v/>
      </c>
      <c r="J206" s="127" t="str">
        <f>IFERROR(INDEX(GUTS!AI207:'GUTS'!BH207,MATCH(5,GUTS!AK207:'GUTS'!BI207,0)),"")</f>
        <v/>
      </c>
      <c r="K206" s="127" t="str">
        <f>IFERROR(INDEX(GUTS!AJ207:'GUTS'!BH207,MATCH(5,GUTS!AK207:'GUTS'!BI207,0)),"")</f>
        <v/>
      </c>
      <c r="L206" s="127" t="str">
        <f>IFERROR(INDEX(GUTS!AI207:'GUTS'!BH207,MATCH(6,GUTS!AK207:'GUTS'!BI207,0)),"")</f>
        <v/>
      </c>
      <c r="M206" s="127" t="str">
        <f>IFERROR(INDEX(GUTS!AJ207:'GUTS'!BH207,MATCH(6,GUTS!AK207:'GUTS'!BI207,0)),"")</f>
        <v/>
      </c>
      <c r="N206" s="127" t="e">
        <f>Audit!#REF!</f>
        <v>#REF!</v>
      </c>
      <c r="O206" s="127" t="e">
        <f>Audit!#REF!</f>
        <v>#REF!</v>
      </c>
      <c r="P206" s="127" t="e">
        <f>Audit!#REF!</f>
        <v>#REF!</v>
      </c>
    </row>
    <row r="207" spans="1:16" hidden="1">
      <c r="A207" s="127" t="e">
        <f>Audit!#REF!</f>
        <v>#REF!</v>
      </c>
      <c r="B207" s="127" t="str">
        <f>IFERROR(INDEX(GUTS!AI208:'GUTS'!BH208,MATCH(1,GUTS!AK208:'GUTS'!BI208,0)),"")</f>
        <v/>
      </c>
      <c r="C207" s="127" t="str">
        <f>IFERROR(INDEX(GUTS!AJ208:'GUTS'!BH208,MATCH(1,GUTS!AK208:'GUTS'!BI208,0)),"")</f>
        <v/>
      </c>
      <c r="D207" s="127" t="str">
        <f>IFERROR(INDEX(GUTS!AI208:'GUTS'!BH208,MATCH(2,GUTS!AK208:'GUTS'!BI208,0)),"")</f>
        <v/>
      </c>
      <c r="E207" s="127" t="str">
        <f>IFERROR(INDEX(GUTS!AJ208:'GUTS'!BH208,MATCH(2,GUTS!AK208:'GUTS'!BI208,0)),"")</f>
        <v/>
      </c>
      <c r="F207" s="127" t="str">
        <f>IFERROR(INDEX(GUTS!AI208:'GUTS'!BH208,MATCH(3,GUTS!AK208:'GUTS'!BI208,0)),"")</f>
        <v/>
      </c>
      <c r="G207" s="127" t="str">
        <f>IFERROR(INDEX(GUTS!AJ208:'GUTS'!BH208,MATCH(3,GUTS!AK208:'GUTS'!BI208,0)),"")</f>
        <v/>
      </c>
      <c r="H207" s="127" t="str">
        <f>IFERROR(INDEX(GUTS!AI208:'GUTS'!BH208,MATCH(4,GUTS!AK208:'GUTS'!BI208,0)),"")</f>
        <v/>
      </c>
      <c r="I207" s="127" t="str">
        <f>IFERROR(INDEX(GUTS!AJ208:'GUTS'!BH208,MATCH(4,GUTS!AK208:'GUTS'!BI208,0)),"")</f>
        <v/>
      </c>
      <c r="J207" s="127" t="str">
        <f>IFERROR(INDEX(GUTS!AI208:'GUTS'!BH208,MATCH(5,GUTS!AK208:'GUTS'!BI208,0)),"")</f>
        <v/>
      </c>
      <c r="K207" s="127" t="str">
        <f>IFERROR(INDEX(GUTS!AJ208:'GUTS'!BH208,MATCH(5,GUTS!AK208:'GUTS'!BI208,0)),"")</f>
        <v/>
      </c>
      <c r="L207" s="127" t="str">
        <f>IFERROR(INDEX(GUTS!AI208:'GUTS'!BH208,MATCH(6,GUTS!AK208:'GUTS'!BI208,0)),"")</f>
        <v/>
      </c>
      <c r="M207" s="127" t="str">
        <f>IFERROR(INDEX(GUTS!AJ208:'GUTS'!BH208,MATCH(6,GUTS!AK208:'GUTS'!BI208,0)),"")</f>
        <v/>
      </c>
      <c r="N207" s="127" t="e">
        <f>Audit!#REF!</f>
        <v>#REF!</v>
      </c>
      <c r="O207" s="127" t="e">
        <f>Audit!#REF!</f>
        <v>#REF!</v>
      </c>
      <c r="P207" s="127" t="e">
        <f>Audit!#REF!</f>
        <v>#REF!</v>
      </c>
    </row>
    <row r="208" spans="1:16" hidden="1">
      <c r="A208" s="127" t="e">
        <f>Audit!#REF!</f>
        <v>#REF!</v>
      </c>
      <c r="B208" s="127" t="str">
        <f>IFERROR(INDEX(GUTS!AI209:'GUTS'!BH209,MATCH(1,GUTS!AK209:'GUTS'!BI209,0)),"")</f>
        <v/>
      </c>
      <c r="C208" s="127" t="str">
        <f>IFERROR(INDEX(GUTS!AJ209:'GUTS'!BH209,MATCH(1,GUTS!AK209:'GUTS'!BI209,0)),"")</f>
        <v/>
      </c>
      <c r="D208" s="127" t="str">
        <f>IFERROR(INDEX(GUTS!AI209:'GUTS'!BH209,MATCH(2,GUTS!AK209:'GUTS'!BI209,0)),"")</f>
        <v/>
      </c>
      <c r="E208" s="127" t="str">
        <f>IFERROR(INDEX(GUTS!AJ209:'GUTS'!BH209,MATCH(2,GUTS!AK209:'GUTS'!BI209,0)),"")</f>
        <v/>
      </c>
      <c r="F208" s="127" t="str">
        <f>IFERROR(INDEX(GUTS!AI209:'GUTS'!BH209,MATCH(3,GUTS!AK209:'GUTS'!BI209,0)),"")</f>
        <v/>
      </c>
      <c r="G208" s="127" t="str">
        <f>IFERROR(INDEX(GUTS!AJ209:'GUTS'!BH209,MATCH(3,GUTS!AK209:'GUTS'!BI209,0)),"")</f>
        <v/>
      </c>
      <c r="H208" s="127" t="str">
        <f>IFERROR(INDEX(GUTS!AI209:'GUTS'!BH209,MATCH(4,GUTS!AK209:'GUTS'!BI209,0)),"")</f>
        <v/>
      </c>
      <c r="I208" s="127" t="str">
        <f>IFERROR(INDEX(GUTS!AJ209:'GUTS'!BH209,MATCH(4,GUTS!AK209:'GUTS'!BI209,0)),"")</f>
        <v/>
      </c>
      <c r="J208" s="127" t="str">
        <f>IFERROR(INDEX(GUTS!AI209:'GUTS'!BH209,MATCH(5,GUTS!AK209:'GUTS'!BI209,0)),"")</f>
        <v/>
      </c>
      <c r="K208" s="127" t="str">
        <f>IFERROR(INDEX(GUTS!AJ209:'GUTS'!BH209,MATCH(5,GUTS!AK209:'GUTS'!BI209,0)),"")</f>
        <v/>
      </c>
      <c r="L208" s="127" t="str">
        <f>IFERROR(INDEX(GUTS!AI209:'GUTS'!BH209,MATCH(6,GUTS!AK209:'GUTS'!BI209,0)),"")</f>
        <v/>
      </c>
      <c r="M208" s="127" t="str">
        <f>IFERROR(INDEX(GUTS!AJ209:'GUTS'!BH209,MATCH(6,GUTS!AK209:'GUTS'!BI209,0)),"")</f>
        <v/>
      </c>
      <c r="N208" s="127" t="e">
        <f>Audit!#REF!</f>
        <v>#REF!</v>
      </c>
      <c r="O208" s="127" t="e">
        <f>Audit!#REF!</f>
        <v>#REF!</v>
      </c>
      <c r="P208" s="127" t="e">
        <f>Audit!#REF!</f>
        <v>#REF!</v>
      </c>
    </row>
    <row r="209" spans="1:16" hidden="1">
      <c r="A209" s="127" t="e">
        <f>Audit!#REF!</f>
        <v>#REF!</v>
      </c>
      <c r="B209" s="127" t="str">
        <f>IFERROR(INDEX(GUTS!AI210:'GUTS'!BH210,MATCH(1,GUTS!AK210:'GUTS'!BI210,0)),"")</f>
        <v/>
      </c>
      <c r="C209" s="127" t="str">
        <f>IFERROR(INDEX(GUTS!AJ210:'GUTS'!BH210,MATCH(1,GUTS!AK210:'GUTS'!BI210,0)),"")</f>
        <v/>
      </c>
      <c r="D209" s="127" t="str">
        <f>IFERROR(INDEX(GUTS!AI210:'GUTS'!BH210,MATCH(2,GUTS!AK210:'GUTS'!BI210,0)),"")</f>
        <v/>
      </c>
      <c r="E209" s="127" t="str">
        <f>IFERROR(INDEX(GUTS!AJ210:'GUTS'!BH210,MATCH(2,GUTS!AK210:'GUTS'!BI210,0)),"")</f>
        <v/>
      </c>
      <c r="F209" s="127" t="str">
        <f>IFERROR(INDEX(GUTS!AI210:'GUTS'!BH210,MATCH(3,GUTS!AK210:'GUTS'!BI210,0)),"")</f>
        <v/>
      </c>
      <c r="G209" s="127" t="str">
        <f>IFERROR(INDEX(GUTS!AJ210:'GUTS'!BH210,MATCH(3,GUTS!AK210:'GUTS'!BI210,0)),"")</f>
        <v/>
      </c>
      <c r="H209" s="127" t="str">
        <f>IFERROR(INDEX(GUTS!AI210:'GUTS'!BH210,MATCH(4,GUTS!AK210:'GUTS'!BI210,0)),"")</f>
        <v/>
      </c>
      <c r="I209" s="127" t="str">
        <f>IFERROR(INDEX(GUTS!AJ210:'GUTS'!BH210,MATCH(4,GUTS!AK210:'GUTS'!BI210,0)),"")</f>
        <v/>
      </c>
      <c r="J209" s="127" t="str">
        <f>IFERROR(INDEX(GUTS!AI210:'GUTS'!BH210,MATCH(5,GUTS!AK210:'GUTS'!BI210,0)),"")</f>
        <v/>
      </c>
      <c r="K209" s="127" t="str">
        <f>IFERROR(INDEX(GUTS!AJ210:'GUTS'!BH210,MATCH(5,GUTS!AK210:'GUTS'!BI210,0)),"")</f>
        <v/>
      </c>
      <c r="L209" s="127" t="str">
        <f>IFERROR(INDEX(GUTS!AI210:'GUTS'!BH210,MATCH(6,GUTS!AK210:'GUTS'!BI210,0)),"")</f>
        <v/>
      </c>
      <c r="M209" s="127" t="str">
        <f>IFERROR(INDEX(GUTS!AJ210:'GUTS'!BH210,MATCH(6,GUTS!AK210:'GUTS'!BI210,0)),"")</f>
        <v/>
      </c>
      <c r="N209" s="127" t="e">
        <f>Audit!#REF!</f>
        <v>#REF!</v>
      </c>
      <c r="O209" s="127" t="e">
        <f>Audit!#REF!</f>
        <v>#REF!</v>
      </c>
      <c r="P209" s="127" t="e">
        <f>Audit!#REF!</f>
        <v>#REF!</v>
      </c>
    </row>
    <row r="210" spans="1:16" hidden="1">
      <c r="A210" s="127" t="e">
        <f>Audit!#REF!</f>
        <v>#REF!</v>
      </c>
      <c r="B210" s="127" t="str">
        <f>IFERROR(INDEX(GUTS!AI211:'GUTS'!BH211,MATCH(1,GUTS!AK211:'GUTS'!BI211,0)),"")</f>
        <v/>
      </c>
      <c r="C210" s="127" t="str">
        <f>IFERROR(INDEX(GUTS!AJ211:'GUTS'!BH211,MATCH(1,GUTS!AK211:'GUTS'!BI211,0)),"")</f>
        <v/>
      </c>
      <c r="D210" s="127" t="str">
        <f>IFERROR(INDEX(GUTS!AI211:'GUTS'!BH211,MATCH(2,GUTS!AK211:'GUTS'!BI211,0)),"")</f>
        <v/>
      </c>
      <c r="E210" s="127" t="str">
        <f>IFERROR(INDEX(GUTS!AJ211:'GUTS'!BH211,MATCH(2,GUTS!AK211:'GUTS'!BI211,0)),"")</f>
        <v/>
      </c>
      <c r="F210" s="127" t="str">
        <f>IFERROR(INDEX(GUTS!AI211:'GUTS'!BH211,MATCH(3,GUTS!AK211:'GUTS'!BI211,0)),"")</f>
        <v/>
      </c>
      <c r="G210" s="127" t="str">
        <f>IFERROR(INDEX(GUTS!AJ211:'GUTS'!BH211,MATCH(3,GUTS!AK211:'GUTS'!BI211,0)),"")</f>
        <v/>
      </c>
      <c r="H210" s="127" t="str">
        <f>IFERROR(INDEX(GUTS!AI211:'GUTS'!BH211,MATCH(4,GUTS!AK211:'GUTS'!BI211,0)),"")</f>
        <v/>
      </c>
      <c r="I210" s="127" t="str">
        <f>IFERROR(INDEX(GUTS!AJ211:'GUTS'!BH211,MATCH(4,GUTS!AK211:'GUTS'!BI211,0)),"")</f>
        <v/>
      </c>
      <c r="J210" s="127" t="str">
        <f>IFERROR(INDEX(GUTS!AI211:'GUTS'!BH211,MATCH(5,GUTS!AK211:'GUTS'!BI211,0)),"")</f>
        <v/>
      </c>
      <c r="K210" s="127" t="str">
        <f>IFERROR(INDEX(GUTS!AJ211:'GUTS'!BH211,MATCH(5,GUTS!AK211:'GUTS'!BI211,0)),"")</f>
        <v/>
      </c>
      <c r="L210" s="127" t="str">
        <f>IFERROR(INDEX(GUTS!AI211:'GUTS'!BH211,MATCH(6,GUTS!AK211:'GUTS'!BI211,0)),"")</f>
        <v/>
      </c>
      <c r="M210" s="127" t="str">
        <f>IFERROR(INDEX(GUTS!AJ211:'GUTS'!BH211,MATCH(6,GUTS!AK211:'GUTS'!BI211,0)),"")</f>
        <v/>
      </c>
      <c r="N210" s="127" t="e">
        <f>Audit!#REF!</f>
        <v>#REF!</v>
      </c>
      <c r="O210" s="127" t="e">
        <f>Audit!#REF!</f>
        <v>#REF!</v>
      </c>
      <c r="P210" s="127" t="e">
        <f>Audit!#REF!</f>
        <v>#REF!</v>
      </c>
    </row>
    <row r="211" spans="1:16" hidden="1">
      <c r="A211" s="127" t="e">
        <f>Audit!#REF!</f>
        <v>#REF!</v>
      </c>
      <c r="B211" s="127" t="str">
        <f>IFERROR(INDEX(GUTS!AI212:'GUTS'!BH212,MATCH(1,GUTS!AK212:'GUTS'!BI212,0)),"")</f>
        <v/>
      </c>
      <c r="C211" s="127" t="str">
        <f>IFERROR(INDEX(GUTS!AJ212:'GUTS'!BH212,MATCH(1,GUTS!AK212:'GUTS'!BI212,0)),"")</f>
        <v/>
      </c>
      <c r="D211" s="127" t="str">
        <f>IFERROR(INDEX(GUTS!AI212:'GUTS'!BH212,MATCH(2,GUTS!AK212:'GUTS'!BI212,0)),"")</f>
        <v/>
      </c>
      <c r="E211" s="127" t="str">
        <f>IFERROR(INDEX(GUTS!AJ212:'GUTS'!BH212,MATCH(2,GUTS!AK212:'GUTS'!BI212,0)),"")</f>
        <v/>
      </c>
      <c r="F211" s="127" t="str">
        <f>IFERROR(INDEX(GUTS!AI212:'GUTS'!BH212,MATCH(3,GUTS!AK212:'GUTS'!BI212,0)),"")</f>
        <v/>
      </c>
      <c r="G211" s="127" t="str">
        <f>IFERROR(INDEX(GUTS!AJ212:'GUTS'!BH212,MATCH(3,GUTS!AK212:'GUTS'!BI212,0)),"")</f>
        <v/>
      </c>
      <c r="H211" s="127" t="str">
        <f>IFERROR(INDEX(GUTS!AI212:'GUTS'!BH212,MATCH(4,GUTS!AK212:'GUTS'!BI212,0)),"")</f>
        <v/>
      </c>
      <c r="I211" s="127" t="str">
        <f>IFERROR(INDEX(GUTS!AJ212:'GUTS'!BH212,MATCH(4,GUTS!AK212:'GUTS'!BI212,0)),"")</f>
        <v/>
      </c>
      <c r="J211" s="127" t="str">
        <f>IFERROR(INDEX(GUTS!AI212:'GUTS'!BH212,MATCH(5,GUTS!AK212:'GUTS'!BI212,0)),"")</f>
        <v/>
      </c>
      <c r="K211" s="127" t="str">
        <f>IFERROR(INDEX(GUTS!AJ212:'GUTS'!BH212,MATCH(5,GUTS!AK212:'GUTS'!BI212,0)),"")</f>
        <v/>
      </c>
      <c r="L211" s="127" t="str">
        <f>IFERROR(INDEX(GUTS!AI212:'GUTS'!BH212,MATCH(6,GUTS!AK212:'GUTS'!BI212,0)),"")</f>
        <v/>
      </c>
      <c r="M211" s="127" t="str">
        <f>IFERROR(INDEX(GUTS!AJ212:'GUTS'!BH212,MATCH(6,GUTS!AK212:'GUTS'!BI212,0)),"")</f>
        <v/>
      </c>
      <c r="N211" s="127" t="e">
        <f>Audit!#REF!</f>
        <v>#REF!</v>
      </c>
      <c r="O211" s="127" t="e">
        <f>Audit!#REF!</f>
        <v>#REF!</v>
      </c>
      <c r="P211" s="127" t="e">
        <f>Audit!#REF!</f>
        <v>#REF!</v>
      </c>
    </row>
    <row r="212" spans="1:16" hidden="1">
      <c r="A212" s="127" t="e">
        <f>Audit!#REF!</f>
        <v>#REF!</v>
      </c>
      <c r="B212" s="127" t="str">
        <f>IFERROR(INDEX(GUTS!AI213:'GUTS'!BH213,MATCH(1,GUTS!AK213:'GUTS'!BI213,0)),"")</f>
        <v/>
      </c>
      <c r="C212" s="127" t="str">
        <f>IFERROR(INDEX(GUTS!AJ213:'GUTS'!BH213,MATCH(1,GUTS!AK213:'GUTS'!BI213,0)),"")</f>
        <v/>
      </c>
      <c r="D212" s="127" t="str">
        <f>IFERROR(INDEX(GUTS!AI213:'GUTS'!BH213,MATCH(2,GUTS!AK213:'GUTS'!BI213,0)),"")</f>
        <v/>
      </c>
      <c r="E212" s="127" t="str">
        <f>IFERROR(INDEX(GUTS!AJ213:'GUTS'!BH213,MATCH(2,GUTS!AK213:'GUTS'!BI213,0)),"")</f>
        <v/>
      </c>
      <c r="F212" s="127" t="str">
        <f>IFERROR(INDEX(GUTS!AI213:'GUTS'!BH213,MATCH(3,GUTS!AK213:'GUTS'!BI213,0)),"")</f>
        <v/>
      </c>
      <c r="G212" s="127" t="str">
        <f>IFERROR(INDEX(GUTS!AJ213:'GUTS'!BH213,MATCH(3,GUTS!AK213:'GUTS'!BI213,0)),"")</f>
        <v/>
      </c>
      <c r="H212" s="127" t="str">
        <f>IFERROR(INDEX(GUTS!AI213:'GUTS'!BH213,MATCH(4,GUTS!AK213:'GUTS'!BI213,0)),"")</f>
        <v/>
      </c>
      <c r="I212" s="127" t="str">
        <f>IFERROR(INDEX(GUTS!AJ213:'GUTS'!BH213,MATCH(4,GUTS!AK213:'GUTS'!BI213,0)),"")</f>
        <v/>
      </c>
      <c r="J212" s="127" t="str">
        <f>IFERROR(INDEX(GUTS!AI213:'GUTS'!BH213,MATCH(5,GUTS!AK213:'GUTS'!BI213,0)),"")</f>
        <v/>
      </c>
      <c r="K212" s="127" t="str">
        <f>IFERROR(INDEX(GUTS!AJ213:'GUTS'!BH213,MATCH(5,GUTS!AK213:'GUTS'!BI213,0)),"")</f>
        <v/>
      </c>
      <c r="L212" s="127" t="str">
        <f>IFERROR(INDEX(GUTS!AI213:'GUTS'!BH213,MATCH(6,GUTS!AK213:'GUTS'!BI213,0)),"")</f>
        <v/>
      </c>
      <c r="M212" s="127" t="str">
        <f>IFERROR(INDEX(GUTS!AJ213:'GUTS'!BH213,MATCH(6,GUTS!AK213:'GUTS'!BI213,0)),"")</f>
        <v/>
      </c>
      <c r="N212" s="127" t="e">
        <f>Audit!#REF!</f>
        <v>#REF!</v>
      </c>
      <c r="O212" s="127" t="e">
        <f>Audit!#REF!</f>
        <v>#REF!</v>
      </c>
      <c r="P212" s="127" t="e">
        <f>Audit!#REF!</f>
        <v>#REF!</v>
      </c>
    </row>
    <row r="213" spans="1:16">
      <c r="A213" s="127" t="e">
        <f>Audit!#REF!</f>
        <v>#REF!</v>
      </c>
      <c r="B213" s="127" t="str">
        <f>IFERROR(INDEX(GUTS!AI214:'GUTS'!BH214,MATCH(1,GUTS!AK214:'GUTS'!BI214,0)),"")</f>
        <v/>
      </c>
      <c r="C213" s="127" t="str">
        <f>IFERROR(INDEX(GUTS!AJ214:'GUTS'!BH214,MATCH(1,GUTS!AK214:'GUTS'!BI214,0)),"")</f>
        <v/>
      </c>
      <c r="D213" s="127" t="str">
        <f>IFERROR(INDEX(GUTS!AI214:'GUTS'!BH214,MATCH(2,GUTS!AK214:'GUTS'!BI214,0)),"")</f>
        <v/>
      </c>
      <c r="E213" s="127" t="str">
        <f>IFERROR(INDEX(GUTS!AJ214:'GUTS'!BH214,MATCH(2,GUTS!AK214:'GUTS'!BI214,0)),"")</f>
        <v/>
      </c>
      <c r="F213" s="127" t="str">
        <f>IFERROR(INDEX(GUTS!AI214:'GUTS'!BH214,MATCH(3,GUTS!AK214:'GUTS'!BI214,0)),"")</f>
        <v/>
      </c>
      <c r="G213" s="127" t="str">
        <f>IFERROR(INDEX(GUTS!AJ214:'GUTS'!BH214,MATCH(3,GUTS!AK214:'GUTS'!BI214,0)),"")</f>
        <v/>
      </c>
      <c r="H213" s="127" t="str">
        <f>IFERROR(INDEX(GUTS!AI214:'GUTS'!BH214,MATCH(4,GUTS!AK214:'GUTS'!BI214,0)),"")</f>
        <v/>
      </c>
      <c r="I213" s="127" t="str">
        <f>IFERROR(INDEX(GUTS!AJ214:'GUTS'!BH214,MATCH(4,GUTS!AK214:'GUTS'!BI214,0)),"")</f>
        <v/>
      </c>
      <c r="J213" s="127" t="str">
        <f>IFERROR(INDEX(GUTS!AI214:'GUTS'!BH214,MATCH(5,GUTS!AK214:'GUTS'!BI214,0)),"")</f>
        <v/>
      </c>
      <c r="K213" s="127" t="str">
        <f>IFERROR(INDEX(GUTS!AJ214:'GUTS'!BH214,MATCH(5,GUTS!AK214:'GUTS'!BI214,0)),"")</f>
        <v/>
      </c>
      <c r="L213" s="127" t="str">
        <f>IFERROR(INDEX(GUTS!AI214:'GUTS'!BH214,MATCH(6,GUTS!AK214:'GUTS'!BI214,0)),"")</f>
        <v/>
      </c>
      <c r="M213" s="127" t="str">
        <f>IFERROR(INDEX(GUTS!AJ214:'GUTS'!BH214,MATCH(6,GUTS!AK214:'GUTS'!BI214,0)),"")</f>
        <v/>
      </c>
      <c r="N213" s="127" t="e">
        <f>Audit!#REF!</f>
        <v>#REF!</v>
      </c>
      <c r="O213" s="127" t="e">
        <f>Audit!#REF!</f>
        <v>#REF!</v>
      </c>
      <c r="P213" s="127" t="e">
        <f>Audit!#REF!</f>
        <v>#REF!</v>
      </c>
    </row>
    <row r="214" spans="1:16" hidden="1">
      <c r="A214" s="127" t="e">
        <f>Audit!#REF!</f>
        <v>#REF!</v>
      </c>
      <c r="B214" s="127" t="str">
        <f>IFERROR(INDEX(GUTS!AI215:'GUTS'!BH215,MATCH(1,GUTS!AK215:'GUTS'!BI215,0)),"")</f>
        <v/>
      </c>
      <c r="C214" s="127" t="str">
        <f>IFERROR(INDEX(GUTS!AJ215:'GUTS'!BH215,MATCH(1,GUTS!AK215:'GUTS'!BI215,0)),"")</f>
        <v/>
      </c>
      <c r="D214" s="127" t="str">
        <f>IFERROR(INDEX(GUTS!AI215:'GUTS'!BH215,MATCH(2,GUTS!AK215:'GUTS'!BI215,0)),"")</f>
        <v/>
      </c>
      <c r="E214" s="127" t="str">
        <f>IFERROR(INDEX(GUTS!AJ215:'GUTS'!BH215,MATCH(2,GUTS!AK215:'GUTS'!BI215,0)),"")</f>
        <v/>
      </c>
      <c r="F214" s="127" t="str">
        <f>IFERROR(INDEX(GUTS!AI215:'GUTS'!BH215,MATCH(3,GUTS!AK215:'GUTS'!BI215,0)),"")</f>
        <v/>
      </c>
      <c r="G214" s="127" t="str">
        <f>IFERROR(INDEX(GUTS!AJ215:'GUTS'!BH215,MATCH(3,GUTS!AK215:'GUTS'!BI215,0)),"")</f>
        <v/>
      </c>
      <c r="H214" s="127" t="str">
        <f>IFERROR(INDEX(GUTS!AI215:'GUTS'!BH215,MATCH(4,GUTS!AK215:'GUTS'!BI215,0)),"")</f>
        <v/>
      </c>
      <c r="I214" s="127" t="str">
        <f>IFERROR(INDEX(GUTS!AJ215:'GUTS'!BH215,MATCH(4,GUTS!AK215:'GUTS'!BI215,0)),"")</f>
        <v/>
      </c>
      <c r="J214" s="127" t="str">
        <f>IFERROR(INDEX(GUTS!AI215:'GUTS'!BH215,MATCH(5,GUTS!AK215:'GUTS'!BI215,0)),"")</f>
        <v/>
      </c>
      <c r="K214" s="127" t="str">
        <f>IFERROR(INDEX(GUTS!AJ215:'GUTS'!BH215,MATCH(5,GUTS!AK215:'GUTS'!BI215,0)),"")</f>
        <v/>
      </c>
      <c r="L214" s="127" t="str">
        <f>IFERROR(INDEX(GUTS!AI215:'GUTS'!BH215,MATCH(6,GUTS!AK215:'GUTS'!BI215,0)),"")</f>
        <v/>
      </c>
      <c r="M214" s="127" t="str">
        <f>IFERROR(INDEX(GUTS!AJ215:'GUTS'!BH215,MATCH(6,GUTS!AK215:'GUTS'!BI215,0)),"")</f>
        <v/>
      </c>
      <c r="N214" s="127" t="e">
        <f>Audit!#REF!</f>
        <v>#REF!</v>
      </c>
      <c r="O214" s="127" t="e">
        <f>Audit!#REF!</f>
        <v>#REF!</v>
      </c>
      <c r="P214" s="127" t="e">
        <f>Audit!#REF!</f>
        <v>#REF!</v>
      </c>
    </row>
    <row r="215" spans="1:16">
      <c r="A215" s="127" t="e">
        <f>Audit!#REF!</f>
        <v>#REF!</v>
      </c>
      <c r="B215" s="127" t="str">
        <f>IFERROR(INDEX(GUTS!AI216:'GUTS'!BH216,MATCH(1,GUTS!AK216:'GUTS'!BI216,0)),"")</f>
        <v/>
      </c>
      <c r="C215" s="127" t="str">
        <f>IFERROR(INDEX(GUTS!AJ216:'GUTS'!BH216,MATCH(1,GUTS!AK216:'GUTS'!BI216,0)),"")</f>
        <v/>
      </c>
      <c r="D215" s="127" t="str">
        <f>IFERROR(INDEX(GUTS!AI216:'GUTS'!BH216,MATCH(2,GUTS!AK216:'GUTS'!BI216,0)),"")</f>
        <v/>
      </c>
      <c r="E215" s="127" t="str">
        <f>IFERROR(INDEX(GUTS!AJ216:'GUTS'!BH216,MATCH(2,GUTS!AK216:'GUTS'!BI216,0)),"")</f>
        <v/>
      </c>
      <c r="F215" s="127" t="str">
        <f>IFERROR(INDEX(GUTS!AI216:'GUTS'!BH216,MATCH(3,GUTS!AK216:'GUTS'!BI216,0)),"")</f>
        <v/>
      </c>
      <c r="G215" s="127" t="str">
        <f>IFERROR(INDEX(GUTS!AJ216:'GUTS'!BH216,MATCH(3,GUTS!AK216:'GUTS'!BI216,0)),"")</f>
        <v/>
      </c>
      <c r="H215" s="127" t="str">
        <f>IFERROR(INDEX(GUTS!AI216:'GUTS'!BH216,MATCH(4,GUTS!AK216:'GUTS'!BI216,0)),"")</f>
        <v/>
      </c>
      <c r="I215" s="127" t="str">
        <f>IFERROR(INDEX(GUTS!AJ216:'GUTS'!BH216,MATCH(4,GUTS!AK216:'GUTS'!BI216,0)),"")</f>
        <v/>
      </c>
      <c r="J215" s="127" t="str">
        <f>IFERROR(INDEX(GUTS!AI216:'GUTS'!BH216,MATCH(5,GUTS!AK216:'GUTS'!BI216,0)),"")</f>
        <v/>
      </c>
      <c r="K215" s="127" t="str">
        <f>IFERROR(INDEX(GUTS!AJ216:'GUTS'!BH216,MATCH(5,GUTS!AK216:'GUTS'!BI216,0)),"")</f>
        <v/>
      </c>
      <c r="L215" s="127" t="str">
        <f>IFERROR(INDEX(GUTS!AI216:'GUTS'!BH216,MATCH(6,GUTS!AK216:'GUTS'!BI216,0)),"")</f>
        <v/>
      </c>
      <c r="M215" s="127" t="str">
        <f>IFERROR(INDEX(GUTS!AJ216:'GUTS'!BH216,MATCH(6,GUTS!AK216:'GUTS'!BI216,0)),"")</f>
        <v/>
      </c>
      <c r="N215" s="127" t="e">
        <f>Audit!#REF!</f>
        <v>#REF!</v>
      </c>
      <c r="O215" s="127" t="e">
        <f>Audit!#REF!</f>
        <v>#REF!</v>
      </c>
      <c r="P215" s="127" t="e">
        <f>Audit!#REF!</f>
        <v>#REF!</v>
      </c>
    </row>
    <row r="216" spans="1:16" hidden="1">
      <c r="A216" s="127" t="e">
        <f>Audit!#REF!</f>
        <v>#REF!</v>
      </c>
      <c r="B216" s="127" t="str">
        <f>IFERROR(INDEX(GUTS!AI217:'GUTS'!BH217,MATCH(1,GUTS!AK217:'GUTS'!BI217,0)),"")</f>
        <v/>
      </c>
      <c r="C216" s="127" t="str">
        <f>IFERROR(INDEX(GUTS!AJ217:'GUTS'!BH217,MATCH(1,GUTS!AK217:'GUTS'!BI217,0)),"")</f>
        <v/>
      </c>
      <c r="D216" s="127" t="str">
        <f>IFERROR(INDEX(GUTS!AI217:'GUTS'!BH217,MATCH(2,GUTS!AK217:'GUTS'!BI217,0)),"")</f>
        <v/>
      </c>
      <c r="E216" s="127" t="str">
        <f>IFERROR(INDEX(GUTS!AJ217:'GUTS'!BH217,MATCH(2,GUTS!AK217:'GUTS'!BI217,0)),"")</f>
        <v/>
      </c>
      <c r="F216" s="127" t="str">
        <f>IFERROR(INDEX(GUTS!AI217:'GUTS'!BH217,MATCH(3,GUTS!AK217:'GUTS'!BI217,0)),"")</f>
        <v/>
      </c>
      <c r="G216" s="127" t="str">
        <f>IFERROR(INDEX(GUTS!AJ217:'GUTS'!BH217,MATCH(3,GUTS!AK217:'GUTS'!BI217,0)),"")</f>
        <v/>
      </c>
      <c r="H216" s="127" t="str">
        <f>IFERROR(INDEX(GUTS!AI217:'GUTS'!BH217,MATCH(4,GUTS!AK217:'GUTS'!BI217,0)),"")</f>
        <v/>
      </c>
      <c r="I216" s="127" t="str">
        <f>IFERROR(INDEX(GUTS!AJ217:'GUTS'!BH217,MATCH(4,GUTS!AK217:'GUTS'!BI217,0)),"")</f>
        <v/>
      </c>
      <c r="J216" s="127" t="str">
        <f>IFERROR(INDEX(GUTS!AI217:'GUTS'!BH217,MATCH(5,GUTS!AK217:'GUTS'!BI217,0)),"")</f>
        <v/>
      </c>
      <c r="K216" s="127" t="str">
        <f>IFERROR(INDEX(GUTS!AJ217:'GUTS'!BH217,MATCH(5,GUTS!AK217:'GUTS'!BI217,0)),"")</f>
        <v/>
      </c>
      <c r="L216" s="127" t="str">
        <f>IFERROR(INDEX(GUTS!AI217:'GUTS'!BH217,MATCH(6,GUTS!AK217:'GUTS'!BI217,0)),"")</f>
        <v/>
      </c>
      <c r="M216" s="127" t="str">
        <f>IFERROR(INDEX(GUTS!AJ217:'GUTS'!BH217,MATCH(6,GUTS!AK217:'GUTS'!BI217,0)),"")</f>
        <v/>
      </c>
      <c r="N216" s="127" t="e">
        <f>Audit!#REF!</f>
        <v>#REF!</v>
      </c>
      <c r="O216" s="127" t="e">
        <f>Audit!#REF!</f>
        <v>#REF!</v>
      </c>
      <c r="P216" s="127" t="e">
        <f>Audit!#REF!</f>
        <v>#REF!</v>
      </c>
    </row>
    <row r="217" spans="1:16">
      <c r="A217" s="127" t="e">
        <f>Audit!#REF!</f>
        <v>#REF!</v>
      </c>
      <c r="B217" s="127" t="str">
        <f>IFERROR(INDEX(GUTS!AI218:'GUTS'!BH218,MATCH(1,GUTS!AK218:'GUTS'!BI218,0)),"")</f>
        <v/>
      </c>
      <c r="C217" s="127" t="str">
        <f>IFERROR(INDEX(GUTS!AJ218:'GUTS'!BH218,MATCH(1,GUTS!AK218:'GUTS'!BI218,0)),"")</f>
        <v/>
      </c>
      <c r="D217" s="127" t="str">
        <f>IFERROR(INDEX(GUTS!AI218:'GUTS'!BH218,MATCH(2,GUTS!AK218:'GUTS'!BI218,0)),"")</f>
        <v/>
      </c>
      <c r="E217" s="127" t="str">
        <f>IFERROR(INDEX(GUTS!AJ218:'GUTS'!BH218,MATCH(2,GUTS!AK218:'GUTS'!BI218,0)),"")</f>
        <v/>
      </c>
      <c r="F217" s="127" t="str">
        <f>IFERROR(INDEX(GUTS!AI218:'GUTS'!BH218,MATCH(3,GUTS!AK218:'GUTS'!BI218,0)),"")</f>
        <v/>
      </c>
      <c r="G217" s="127" t="str">
        <f>IFERROR(INDEX(GUTS!AJ218:'GUTS'!BH218,MATCH(3,GUTS!AK218:'GUTS'!BI218,0)),"")</f>
        <v/>
      </c>
      <c r="H217" s="127" t="str">
        <f>IFERROR(INDEX(GUTS!AI218:'GUTS'!BH218,MATCH(4,GUTS!AK218:'GUTS'!BI218,0)),"")</f>
        <v/>
      </c>
      <c r="I217" s="127" t="str">
        <f>IFERROR(INDEX(GUTS!AJ218:'GUTS'!BH218,MATCH(4,GUTS!AK218:'GUTS'!BI218,0)),"")</f>
        <v/>
      </c>
      <c r="J217" s="127" t="str">
        <f>IFERROR(INDEX(GUTS!AI218:'GUTS'!BH218,MATCH(5,GUTS!AK218:'GUTS'!BI218,0)),"")</f>
        <v/>
      </c>
      <c r="K217" s="127" t="str">
        <f>IFERROR(INDEX(GUTS!AJ218:'GUTS'!BH218,MATCH(5,GUTS!AK218:'GUTS'!BI218,0)),"")</f>
        <v/>
      </c>
      <c r="L217" s="127" t="str">
        <f>IFERROR(INDEX(GUTS!AI218:'GUTS'!BH218,MATCH(6,GUTS!AK218:'GUTS'!BI218,0)),"")</f>
        <v/>
      </c>
      <c r="M217" s="127" t="str">
        <f>IFERROR(INDEX(GUTS!AJ218:'GUTS'!BH218,MATCH(6,GUTS!AK218:'GUTS'!BI218,0)),"")</f>
        <v/>
      </c>
      <c r="N217" s="127" t="e">
        <f>Audit!#REF!</f>
        <v>#REF!</v>
      </c>
      <c r="O217" s="127" t="e">
        <f>Audit!#REF!</f>
        <v>#REF!</v>
      </c>
      <c r="P217" s="127" t="e">
        <f>Audit!#REF!</f>
        <v>#REF!</v>
      </c>
    </row>
    <row r="218" spans="1:16" hidden="1">
      <c r="A218" s="127" t="e">
        <f>Audit!#REF!</f>
        <v>#REF!</v>
      </c>
      <c r="B218" s="127" t="str">
        <f>IFERROR(INDEX(GUTS!AI219:'GUTS'!BH219,MATCH(1,GUTS!AK219:'GUTS'!BI219,0)),"")</f>
        <v/>
      </c>
      <c r="C218" s="127" t="str">
        <f>IFERROR(INDEX(GUTS!AJ219:'GUTS'!BH219,MATCH(1,GUTS!AK219:'GUTS'!BI219,0)),"")</f>
        <v/>
      </c>
      <c r="D218" s="127" t="str">
        <f>IFERROR(INDEX(GUTS!AI219:'GUTS'!BH219,MATCH(2,GUTS!AK219:'GUTS'!BI219,0)),"")</f>
        <v/>
      </c>
      <c r="E218" s="127" t="str">
        <f>IFERROR(INDEX(GUTS!AJ219:'GUTS'!BH219,MATCH(2,GUTS!AK219:'GUTS'!BI219,0)),"")</f>
        <v/>
      </c>
      <c r="F218" s="127" t="str">
        <f>IFERROR(INDEX(GUTS!AI219:'GUTS'!BH219,MATCH(3,GUTS!AK219:'GUTS'!BI219,0)),"")</f>
        <v/>
      </c>
      <c r="G218" s="127" t="str">
        <f>IFERROR(INDEX(GUTS!AJ219:'GUTS'!BH219,MATCH(3,GUTS!AK219:'GUTS'!BI219,0)),"")</f>
        <v/>
      </c>
      <c r="H218" s="127" t="str">
        <f>IFERROR(INDEX(GUTS!AI219:'GUTS'!BH219,MATCH(4,GUTS!AK219:'GUTS'!BI219,0)),"")</f>
        <v/>
      </c>
      <c r="I218" s="127" t="str">
        <f>IFERROR(INDEX(GUTS!AJ219:'GUTS'!BH219,MATCH(4,GUTS!AK219:'GUTS'!BI219,0)),"")</f>
        <v/>
      </c>
      <c r="J218" s="127" t="str">
        <f>IFERROR(INDEX(GUTS!AI219:'GUTS'!BH219,MATCH(5,GUTS!AK219:'GUTS'!BI219,0)),"")</f>
        <v/>
      </c>
      <c r="K218" s="127" t="str">
        <f>IFERROR(INDEX(GUTS!AJ219:'GUTS'!BH219,MATCH(5,GUTS!AK219:'GUTS'!BI219,0)),"")</f>
        <v/>
      </c>
      <c r="L218" s="127" t="str">
        <f>IFERROR(INDEX(GUTS!AI219:'GUTS'!BH219,MATCH(6,GUTS!AK219:'GUTS'!BI219,0)),"")</f>
        <v/>
      </c>
      <c r="M218" s="127" t="str">
        <f>IFERROR(INDEX(GUTS!AJ219:'GUTS'!BH219,MATCH(6,GUTS!AK219:'GUTS'!BI219,0)),"")</f>
        <v/>
      </c>
      <c r="N218" s="127" t="e">
        <f>Audit!#REF!</f>
        <v>#REF!</v>
      </c>
      <c r="O218" s="127" t="e">
        <f>Audit!#REF!</f>
        <v>#REF!</v>
      </c>
      <c r="P218" s="127" t="e">
        <f>Audit!#REF!</f>
        <v>#REF!</v>
      </c>
    </row>
    <row r="219" spans="1:16">
      <c r="A219" s="127" t="e">
        <f>Audit!#REF!</f>
        <v>#REF!</v>
      </c>
      <c r="B219" s="127" t="str">
        <f>IFERROR(INDEX(GUTS!AI220:'GUTS'!BH220,MATCH(1,GUTS!AK220:'GUTS'!BI220,0)),"")</f>
        <v/>
      </c>
      <c r="C219" s="127" t="str">
        <f>IFERROR(INDEX(GUTS!AJ220:'GUTS'!BH220,MATCH(1,GUTS!AK220:'GUTS'!BI220,0)),"")</f>
        <v/>
      </c>
      <c r="D219" s="127" t="str">
        <f>IFERROR(INDEX(GUTS!AI220:'GUTS'!BH220,MATCH(2,GUTS!AK220:'GUTS'!BI220,0)),"")</f>
        <v/>
      </c>
      <c r="E219" s="127" t="str">
        <f>IFERROR(INDEX(GUTS!AJ220:'GUTS'!BH220,MATCH(2,GUTS!AK220:'GUTS'!BI220,0)),"")</f>
        <v/>
      </c>
      <c r="F219" s="127" t="str">
        <f>IFERROR(INDEX(GUTS!AI220:'GUTS'!BH220,MATCH(3,GUTS!AK220:'GUTS'!BI220,0)),"")</f>
        <v/>
      </c>
      <c r="G219" s="127" t="str">
        <f>IFERROR(INDEX(GUTS!AJ220:'GUTS'!BH220,MATCH(3,GUTS!AK220:'GUTS'!BI220,0)),"")</f>
        <v/>
      </c>
      <c r="H219" s="127" t="str">
        <f>IFERROR(INDEX(GUTS!AI220:'GUTS'!BH220,MATCH(4,GUTS!AK220:'GUTS'!BI220,0)),"")</f>
        <v/>
      </c>
      <c r="I219" s="127" t="str">
        <f>IFERROR(INDEX(GUTS!AJ220:'GUTS'!BH220,MATCH(4,GUTS!AK220:'GUTS'!BI220,0)),"")</f>
        <v/>
      </c>
      <c r="J219" s="127" t="str">
        <f>IFERROR(INDEX(GUTS!AI220:'GUTS'!BH220,MATCH(5,GUTS!AK220:'GUTS'!BI220,0)),"")</f>
        <v/>
      </c>
      <c r="K219" s="127" t="str">
        <f>IFERROR(INDEX(GUTS!AJ220:'GUTS'!BH220,MATCH(5,GUTS!AK220:'GUTS'!BI220,0)),"")</f>
        <v/>
      </c>
      <c r="L219" s="127" t="str">
        <f>IFERROR(INDEX(GUTS!AI220:'GUTS'!BH220,MATCH(6,GUTS!AK220:'GUTS'!BI220,0)),"")</f>
        <v/>
      </c>
      <c r="M219" s="127" t="str">
        <f>IFERROR(INDEX(GUTS!AJ220:'GUTS'!BH220,MATCH(6,GUTS!AK220:'GUTS'!BI220,0)),"")</f>
        <v/>
      </c>
      <c r="N219" s="127" t="e">
        <f>Audit!#REF!</f>
        <v>#REF!</v>
      </c>
      <c r="O219" s="127" t="e">
        <f>Audit!#REF!</f>
        <v>#REF!</v>
      </c>
      <c r="P219" s="127" t="e">
        <f>Audit!#REF!</f>
        <v>#REF!</v>
      </c>
    </row>
    <row r="220" spans="1:16">
      <c r="A220" s="127" t="e">
        <f>Audit!#REF!</f>
        <v>#REF!</v>
      </c>
      <c r="B220" s="127" t="str">
        <f>IFERROR(INDEX(GUTS!AI221:'GUTS'!BH221,MATCH(1,GUTS!AK221:'GUTS'!BI221,0)),"")</f>
        <v/>
      </c>
      <c r="C220" s="127" t="str">
        <f>IFERROR(INDEX(GUTS!AJ221:'GUTS'!BH221,MATCH(1,GUTS!AK221:'GUTS'!BI221,0)),"")</f>
        <v/>
      </c>
      <c r="D220" s="127" t="str">
        <f>IFERROR(INDEX(GUTS!AI221:'GUTS'!BH221,MATCH(2,GUTS!AK221:'GUTS'!BI221,0)),"")</f>
        <v/>
      </c>
      <c r="E220" s="127" t="str">
        <f>IFERROR(INDEX(GUTS!AJ221:'GUTS'!BH221,MATCH(2,GUTS!AK221:'GUTS'!BI221,0)),"")</f>
        <v/>
      </c>
      <c r="F220" s="127" t="str">
        <f>IFERROR(INDEX(GUTS!AI221:'GUTS'!BH221,MATCH(3,GUTS!AK221:'GUTS'!BI221,0)),"")</f>
        <v/>
      </c>
      <c r="G220" s="127" t="str">
        <f>IFERROR(INDEX(GUTS!AJ221:'GUTS'!BH221,MATCH(3,GUTS!AK221:'GUTS'!BI221,0)),"")</f>
        <v/>
      </c>
      <c r="H220" s="127" t="str">
        <f>IFERROR(INDEX(GUTS!AI221:'GUTS'!BH221,MATCH(4,GUTS!AK221:'GUTS'!BI221,0)),"")</f>
        <v/>
      </c>
      <c r="I220" s="127" t="str">
        <f>IFERROR(INDEX(GUTS!AJ221:'GUTS'!BH221,MATCH(4,GUTS!AK221:'GUTS'!BI221,0)),"")</f>
        <v/>
      </c>
      <c r="J220" s="127" t="str">
        <f>IFERROR(INDEX(GUTS!AI221:'GUTS'!BH221,MATCH(5,GUTS!AK221:'GUTS'!BI221,0)),"")</f>
        <v/>
      </c>
      <c r="K220" s="127" t="str">
        <f>IFERROR(INDEX(GUTS!AJ221:'GUTS'!BH221,MATCH(5,GUTS!AK221:'GUTS'!BI221,0)),"")</f>
        <v/>
      </c>
      <c r="L220" s="127" t="str">
        <f>IFERROR(INDEX(GUTS!AI221:'GUTS'!BH221,MATCH(6,GUTS!AK221:'GUTS'!BI221,0)),"")</f>
        <v/>
      </c>
      <c r="M220" s="127" t="str">
        <f>IFERROR(INDEX(GUTS!AJ221:'GUTS'!BH221,MATCH(6,GUTS!AK221:'GUTS'!BI221,0)),"")</f>
        <v/>
      </c>
      <c r="N220" s="127" t="e">
        <f>Audit!#REF!</f>
        <v>#REF!</v>
      </c>
      <c r="O220" s="127" t="e">
        <f>Audit!#REF!</f>
        <v>#REF!</v>
      </c>
      <c r="P220" s="127" t="e">
        <f>Audit!#REF!</f>
        <v>#REF!</v>
      </c>
    </row>
    <row r="221" spans="1:16">
      <c r="A221" s="127" t="e">
        <f>Audit!#REF!</f>
        <v>#REF!</v>
      </c>
      <c r="B221" s="127" t="str">
        <f>IFERROR(INDEX(GUTS!AI222:'GUTS'!BH222,MATCH(1,GUTS!AK222:'GUTS'!BI222,0)),"")</f>
        <v/>
      </c>
      <c r="C221" s="127" t="str">
        <f>IFERROR(INDEX(GUTS!AJ222:'GUTS'!BH222,MATCH(1,GUTS!AK222:'GUTS'!BI222,0)),"")</f>
        <v/>
      </c>
      <c r="D221" s="127" t="str">
        <f>IFERROR(INDEX(GUTS!AI222:'GUTS'!BH222,MATCH(2,GUTS!AK222:'GUTS'!BI222,0)),"")</f>
        <v/>
      </c>
      <c r="E221" s="127" t="str">
        <f>IFERROR(INDEX(GUTS!AJ222:'GUTS'!BH222,MATCH(2,GUTS!AK222:'GUTS'!BI222,0)),"")</f>
        <v/>
      </c>
      <c r="F221" s="127" t="str">
        <f>IFERROR(INDEX(GUTS!AI222:'GUTS'!BH222,MATCH(3,GUTS!AK222:'GUTS'!BI222,0)),"")</f>
        <v/>
      </c>
      <c r="G221" s="127" t="str">
        <f>IFERROR(INDEX(GUTS!AJ222:'GUTS'!BH222,MATCH(3,GUTS!AK222:'GUTS'!BI222,0)),"")</f>
        <v/>
      </c>
      <c r="H221" s="127" t="str">
        <f>IFERROR(INDEX(GUTS!AI222:'GUTS'!BH222,MATCH(4,GUTS!AK222:'GUTS'!BI222,0)),"")</f>
        <v/>
      </c>
      <c r="I221" s="127" t="str">
        <f>IFERROR(INDEX(GUTS!AJ222:'GUTS'!BH222,MATCH(4,GUTS!AK222:'GUTS'!BI222,0)),"")</f>
        <v/>
      </c>
      <c r="J221" s="127" t="str">
        <f>IFERROR(INDEX(GUTS!AI222:'GUTS'!BH222,MATCH(5,GUTS!AK222:'GUTS'!BI222,0)),"")</f>
        <v/>
      </c>
      <c r="K221" s="127" t="str">
        <f>IFERROR(INDEX(GUTS!AJ222:'GUTS'!BH222,MATCH(5,GUTS!AK222:'GUTS'!BI222,0)),"")</f>
        <v/>
      </c>
      <c r="L221" s="127" t="str">
        <f>IFERROR(INDEX(GUTS!AI222:'GUTS'!BH222,MATCH(6,GUTS!AK222:'GUTS'!BI222,0)),"")</f>
        <v/>
      </c>
      <c r="M221" s="127" t="str">
        <f>IFERROR(INDEX(GUTS!AJ222:'GUTS'!BH222,MATCH(6,GUTS!AK222:'GUTS'!BI222,0)),"")</f>
        <v/>
      </c>
      <c r="N221" s="127" t="e">
        <f>Audit!#REF!</f>
        <v>#REF!</v>
      </c>
      <c r="O221" s="127" t="e">
        <f>Audit!#REF!</f>
        <v>#REF!</v>
      </c>
      <c r="P221" s="127" t="e">
        <f>Audit!#REF!</f>
        <v>#REF!</v>
      </c>
    </row>
    <row r="222" spans="1:16" hidden="1">
      <c r="A222" s="127" t="e">
        <f>Audit!#REF!</f>
        <v>#REF!</v>
      </c>
      <c r="B222" s="127" t="str">
        <f>IFERROR(INDEX(GUTS!AI223:'GUTS'!BH223,MATCH(1,GUTS!AK223:'GUTS'!BI223,0)),"")</f>
        <v/>
      </c>
      <c r="C222" s="127" t="str">
        <f>IFERROR(INDEX(GUTS!AJ223:'GUTS'!BH223,MATCH(1,GUTS!AK223:'GUTS'!BI223,0)),"")</f>
        <v/>
      </c>
      <c r="D222" s="127" t="str">
        <f>IFERROR(INDEX(GUTS!AI223:'GUTS'!BH223,MATCH(2,GUTS!AK223:'GUTS'!BI223,0)),"")</f>
        <v/>
      </c>
      <c r="E222" s="127" t="str">
        <f>IFERROR(INDEX(GUTS!AJ223:'GUTS'!BH223,MATCH(2,GUTS!AK223:'GUTS'!BI223,0)),"")</f>
        <v/>
      </c>
      <c r="F222" s="127" t="str">
        <f>IFERROR(INDEX(GUTS!AI223:'GUTS'!BH223,MATCH(3,GUTS!AK223:'GUTS'!BI223,0)),"")</f>
        <v/>
      </c>
      <c r="G222" s="127" t="str">
        <f>IFERROR(INDEX(GUTS!AJ223:'GUTS'!BH223,MATCH(3,GUTS!AK223:'GUTS'!BI223,0)),"")</f>
        <v/>
      </c>
      <c r="H222" s="127" t="str">
        <f>IFERROR(INDEX(GUTS!AI223:'GUTS'!BH223,MATCH(4,GUTS!AK223:'GUTS'!BI223,0)),"")</f>
        <v/>
      </c>
      <c r="I222" s="127" t="str">
        <f>IFERROR(INDEX(GUTS!AJ223:'GUTS'!BH223,MATCH(4,GUTS!AK223:'GUTS'!BI223,0)),"")</f>
        <v/>
      </c>
      <c r="J222" s="127" t="str">
        <f>IFERROR(INDEX(GUTS!AI223:'GUTS'!BH223,MATCH(5,GUTS!AK223:'GUTS'!BI223,0)),"")</f>
        <v/>
      </c>
      <c r="K222" s="127" t="str">
        <f>IFERROR(INDEX(GUTS!AJ223:'GUTS'!BH223,MATCH(5,GUTS!AK223:'GUTS'!BI223,0)),"")</f>
        <v/>
      </c>
      <c r="L222" s="127" t="str">
        <f>IFERROR(INDEX(GUTS!AI223:'GUTS'!BH223,MATCH(6,GUTS!AK223:'GUTS'!BI223,0)),"")</f>
        <v/>
      </c>
      <c r="M222" s="127" t="str">
        <f>IFERROR(INDEX(GUTS!AJ223:'GUTS'!BH223,MATCH(6,GUTS!AK223:'GUTS'!BI223,0)),"")</f>
        <v/>
      </c>
      <c r="N222" s="127" t="e">
        <f>Audit!#REF!</f>
        <v>#REF!</v>
      </c>
      <c r="O222" s="127" t="e">
        <f>Audit!#REF!</f>
        <v>#REF!</v>
      </c>
      <c r="P222" s="127" t="e">
        <f>Audit!#REF!</f>
        <v>#REF!</v>
      </c>
    </row>
    <row r="223" spans="1:16" hidden="1">
      <c r="A223" s="127" t="e">
        <f>Audit!#REF!</f>
        <v>#REF!</v>
      </c>
      <c r="B223" s="127" t="str">
        <f>IFERROR(INDEX(GUTS!AI224:'GUTS'!BH224,MATCH(1,GUTS!AK224:'GUTS'!BI224,0)),"")</f>
        <v/>
      </c>
      <c r="C223" s="127" t="str">
        <f>IFERROR(INDEX(GUTS!AJ224:'GUTS'!BH224,MATCH(1,GUTS!AK224:'GUTS'!BI224,0)),"")</f>
        <v/>
      </c>
      <c r="D223" s="127" t="str">
        <f>IFERROR(INDEX(GUTS!AI224:'GUTS'!BH224,MATCH(2,GUTS!AK224:'GUTS'!BI224,0)),"")</f>
        <v/>
      </c>
      <c r="E223" s="127" t="str">
        <f>IFERROR(INDEX(GUTS!AJ224:'GUTS'!BH224,MATCH(2,GUTS!AK224:'GUTS'!BI224,0)),"")</f>
        <v/>
      </c>
      <c r="F223" s="127" t="str">
        <f>IFERROR(INDEX(GUTS!AI224:'GUTS'!BH224,MATCH(3,GUTS!AK224:'GUTS'!BI224,0)),"")</f>
        <v/>
      </c>
      <c r="G223" s="127" t="str">
        <f>IFERROR(INDEX(GUTS!AJ224:'GUTS'!BH224,MATCH(3,GUTS!AK224:'GUTS'!BI224,0)),"")</f>
        <v/>
      </c>
      <c r="H223" s="127" t="str">
        <f>IFERROR(INDEX(GUTS!AI224:'GUTS'!BH224,MATCH(4,GUTS!AK224:'GUTS'!BI224,0)),"")</f>
        <v/>
      </c>
      <c r="I223" s="127" t="str">
        <f>IFERROR(INDEX(GUTS!AJ224:'GUTS'!BH224,MATCH(4,GUTS!AK224:'GUTS'!BI224,0)),"")</f>
        <v/>
      </c>
      <c r="J223" s="127" t="str">
        <f>IFERROR(INDEX(GUTS!AI224:'GUTS'!BH224,MATCH(5,GUTS!AK224:'GUTS'!BI224,0)),"")</f>
        <v/>
      </c>
      <c r="K223" s="127" t="str">
        <f>IFERROR(INDEX(GUTS!AJ224:'GUTS'!BH224,MATCH(5,GUTS!AK224:'GUTS'!BI224,0)),"")</f>
        <v/>
      </c>
      <c r="L223" s="127" t="str">
        <f>IFERROR(INDEX(GUTS!AI224:'GUTS'!BH224,MATCH(6,GUTS!AK224:'GUTS'!BI224,0)),"")</f>
        <v/>
      </c>
      <c r="M223" s="127" t="str">
        <f>IFERROR(INDEX(GUTS!AJ224:'GUTS'!BH224,MATCH(6,GUTS!AK224:'GUTS'!BI224,0)),"")</f>
        <v/>
      </c>
      <c r="N223" s="127" t="e">
        <f>Audit!#REF!</f>
        <v>#REF!</v>
      </c>
      <c r="O223" s="127" t="e">
        <f>Audit!#REF!</f>
        <v>#REF!</v>
      </c>
      <c r="P223" s="127" t="e">
        <f>Audit!#REF!</f>
        <v>#REF!</v>
      </c>
    </row>
    <row r="224" spans="1:16" hidden="1">
      <c r="A224" s="127" t="e">
        <f>Audit!#REF!</f>
        <v>#REF!</v>
      </c>
      <c r="B224" s="127" t="str">
        <f>IFERROR(INDEX(GUTS!AI225:'GUTS'!BH225,MATCH(1,GUTS!AK225:'GUTS'!BI225,0)),"")</f>
        <v/>
      </c>
      <c r="C224" s="127" t="str">
        <f>IFERROR(INDEX(GUTS!AJ225:'GUTS'!BH225,MATCH(1,GUTS!AK225:'GUTS'!BI225,0)),"")</f>
        <v/>
      </c>
      <c r="D224" s="127" t="str">
        <f>IFERROR(INDEX(GUTS!AI225:'GUTS'!BH225,MATCH(2,GUTS!AK225:'GUTS'!BI225,0)),"")</f>
        <v/>
      </c>
      <c r="E224" s="127" t="str">
        <f>IFERROR(INDEX(GUTS!AJ225:'GUTS'!BH225,MATCH(2,GUTS!AK225:'GUTS'!BI225,0)),"")</f>
        <v/>
      </c>
      <c r="F224" s="127" t="str">
        <f>IFERROR(INDEX(GUTS!AI225:'GUTS'!BH225,MATCH(3,GUTS!AK225:'GUTS'!BI225,0)),"")</f>
        <v/>
      </c>
      <c r="G224" s="127" t="str">
        <f>IFERROR(INDEX(GUTS!AJ225:'GUTS'!BH225,MATCH(3,GUTS!AK225:'GUTS'!BI225,0)),"")</f>
        <v/>
      </c>
      <c r="H224" s="127" t="str">
        <f>IFERROR(INDEX(GUTS!AI225:'GUTS'!BH225,MATCH(4,GUTS!AK225:'GUTS'!BI225,0)),"")</f>
        <v/>
      </c>
      <c r="I224" s="127" t="str">
        <f>IFERROR(INDEX(GUTS!AJ225:'GUTS'!BH225,MATCH(4,GUTS!AK225:'GUTS'!BI225,0)),"")</f>
        <v/>
      </c>
      <c r="J224" s="127" t="str">
        <f>IFERROR(INDEX(GUTS!AI225:'GUTS'!BH225,MATCH(5,GUTS!AK225:'GUTS'!BI225,0)),"")</f>
        <v/>
      </c>
      <c r="K224" s="127" t="str">
        <f>IFERROR(INDEX(GUTS!AJ225:'GUTS'!BH225,MATCH(5,GUTS!AK225:'GUTS'!BI225,0)),"")</f>
        <v/>
      </c>
      <c r="L224" s="127" t="str">
        <f>IFERROR(INDEX(GUTS!AI225:'GUTS'!BH225,MATCH(6,GUTS!AK225:'GUTS'!BI225,0)),"")</f>
        <v/>
      </c>
      <c r="M224" s="127" t="str">
        <f>IFERROR(INDEX(GUTS!AJ225:'GUTS'!BH225,MATCH(6,GUTS!AK225:'GUTS'!BI225,0)),"")</f>
        <v/>
      </c>
      <c r="N224" s="127" t="e">
        <f>Audit!#REF!</f>
        <v>#REF!</v>
      </c>
      <c r="O224" s="127" t="e">
        <f>Audit!#REF!</f>
        <v>#REF!</v>
      </c>
      <c r="P224" s="127" t="e">
        <f>Audit!#REF!</f>
        <v>#REF!</v>
      </c>
    </row>
    <row r="225" spans="1:16" hidden="1">
      <c r="A225" s="127" t="e">
        <f>Audit!#REF!</f>
        <v>#REF!</v>
      </c>
      <c r="B225" s="127" t="str">
        <f>IFERROR(INDEX(GUTS!AI226:'GUTS'!BH226,MATCH(1,GUTS!AK226:'GUTS'!BI226,0)),"")</f>
        <v/>
      </c>
      <c r="C225" s="127" t="str">
        <f>IFERROR(INDEX(GUTS!AJ226:'GUTS'!BH226,MATCH(1,GUTS!AK226:'GUTS'!BI226,0)),"")</f>
        <v/>
      </c>
      <c r="D225" s="127" t="str">
        <f>IFERROR(INDEX(GUTS!AI226:'GUTS'!BH226,MATCH(2,GUTS!AK226:'GUTS'!BI226,0)),"")</f>
        <v/>
      </c>
      <c r="E225" s="127" t="str">
        <f>IFERROR(INDEX(GUTS!AJ226:'GUTS'!BH226,MATCH(2,GUTS!AK226:'GUTS'!BI226,0)),"")</f>
        <v/>
      </c>
      <c r="F225" s="127" t="str">
        <f>IFERROR(INDEX(GUTS!AI226:'GUTS'!BH226,MATCH(3,GUTS!AK226:'GUTS'!BI226,0)),"")</f>
        <v/>
      </c>
      <c r="G225" s="127" t="str">
        <f>IFERROR(INDEX(GUTS!AJ226:'GUTS'!BH226,MATCH(3,GUTS!AK226:'GUTS'!BI226,0)),"")</f>
        <v/>
      </c>
      <c r="H225" s="127" t="str">
        <f>IFERROR(INDEX(GUTS!AI226:'GUTS'!BH226,MATCH(4,GUTS!AK226:'GUTS'!BI226,0)),"")</f>
        <v/>
      </c>
      <c r="I225" s="127" t="str">
        <f>IFERROR(INDEX(GUTS!AJ226:'GUTS'!BH226,MATCH(4,GUTS!AK226:'GUTS'!BI226,0)),"")</f>
        <v/>
      </c>
      <c r="J225" s="127" t="str">
        <f>IFERROR(INDEX(GUTS!AI226:'GUTS'!BH226,MATCH(5,GUTS!AK226:'GUTS'!BI226,0)),"")</f>
        <v/>
      </c>
      <c r="K225" s="127" t="str">
        <f>IFERROR(INDEX(GUTS!AJ226:'GUTS'!BH226,MATCH(5,GUTS!AK226:'GUTS'!BI226,0)),"")</f>
        <v/>
      </c>
      <c r="L225" s="127" t="str">
        <f>IFERROR(INDEX(GUTS!AI226:'GUTS'!BH226,MATCH(6,GUTS!AK226:'GUTS'!BI226,0)),"")</f>
        <v/>
      </c>
      <c r="M225" s="127" t="str">
        <f>IFERROR(INDEX(GUTS!AJ226:'GUTS'!BH226,MATCH(6,GUTS!AK226:'GUTS'!BI226,0)),"")</f>
        <v/>
      </c>
      <c r="N225" s="127" t="e">
        <f>Audit!#REF!</f>
        <v>#REF!</v>
      </c>
      <c r="O225" s="127" t="e">
        <f>Audit!#REF!</f>
        <v>#REF!</v>
      </c>
      <c r="P225" s="127" t="e">
        <f>Audit!#REF!</f>
        <v>#REF!</v>
      </c>
    </row>
    <row r="226" spans="1:16" hidden="1">
      <c r="A226" s="127" t="e">
        <f>Audit!#REF!</f>
        <v>#REF!</v>
      </c>
      <c r="B226" s="127" t="str">
        <f>IFERROR(INDEX(GUTS!AI227:'GUTS'!BH227,MATCH(1,GUTS!AK227:'GUTS'!BI227,0)),"")</f>
        <v/>
      </c>
      <c r="C226" s="127" t="str">
        <f>IFERROR(INDEX(GUTS!AJ227:'GUTS'!BH227,MATCH(1,GUTS!AK227:'GUTS'!BI227,0)),"")</f>
        <v/>
      </c>
      <c r="D226" s="127" t="str">
        <f>IFERROR(INDEX(GUTS!AI227:'GUTS'!BH227,MATCH(2,GUTS!AK227:'GUTS'!BI227,0)),"")</f>
        <v/>
      </c>
      <c r="E226" s="127" t="str">
        <f>IFERROR(INDEX(GUTS!AJ227:'GUTS'!BH227,MATCH(2,GUTS!AK227:'GUTS'!BI227,0)),"")</f>
        <v/>
      </c>
      <c r="F226" s="127" t="str">
        <f>IFERROR(INDEX(GUTS!AI227:'GUTS'!BH227,MATCH(3,GUTS!AK227:'GUTS'!BI227,0)),"")</f>
        <v/>
      </c>
      <c r="G226" s="127" t="str">
        <f>IFERROR(INDEX(GUTS!AJ227:'GUTS'!BH227,MATCH(3,GUTS!AK227:'GUTS'!BI227,0)),"")</f>
        <v/>
      </c>
      <c r="H226" s="127" t="str">
        <f>IFERROR(INDEX(GUTS!AI227:'GUTS'!BH227,MATCH(4,GUTS!AK227:'GUTS'!BI227,0)),"")</f>
        <v/>
      </c>
      <c r="I226" s="127" t="str">
        <f>IFERROR(INDEX(GUTS!AJ227:'GUTS'!BH227,MATCH(4,GUTS!AK227:'GUTS'!BI227,0)),"")</f>
        <v/>
      </c>
      <c r="J226" s="127" t="str">
        <f>IFERROR(INDEX(GUTS!AI227:'GUTS'!BH227,MATCH(5,GUTS!AK227:'GUTS'!BI227,0)),"")</f>
        <v/>
      </c>
      <c r="K226" s="127" t="str">
        <f>IFERROR(INDEX(GUTS!AJ227:'GUTS'!BH227,MATCH(5,GUTS!AK227:'GUTS'!BI227,0)),"")</f>
        <v/>
      </c>
      <c r="L226" s="127" t="str">
        <f>IFERROR(INDEX(GUTS!AI227:'GUTS'!BH227,MATCH(6,GUTS!AK227:'GUTS'!BI227,0)),"")</f>
        <v/>
      </c>
      <c r="M226" s="127" t="str">
        <f>IFERROR(INDEX(GUTS!AJ227:'GUTS'!BH227,MATCH(6,GUTS!AK227:'GUTS'!BI227,0)),"")</f>
        <v/>
      </c>
      <c r="N226" s="127" t="e">
        <f>Audit!#REF!</f>
        <v>#REF!</v>
      </c>
      <c r="O226" s="127" t="e">
        <f>Audit!#REF!</f>
        <v>#REF!</v>
      </c>
      <c r="P226" s="127" t="e">
        <f>Audit!#REF!</f>
        <v>#REF!</v>
      </c>
    </row>
    <row r="227" spans="1:16">
      <c r="A227" s="127" t="e">
        <f>Audit!#REF!</f>
        <v>#REF!</v>
      </c>
      <c r="B227" s="127" t="str">
        <f>IFERROR(INDEX(GUTS!AI228:'GUTS'!BH228,MATCH(1,GUTS!AK228:'GUTS'!BI228,0)),"")</f>
        <v/>
      </c>
      <c r="C227" s="127" t="str">
        <f>IFERROR(INDEX(GUTS!AJ228:'GUTS'!BH228,MATCH(1,GUTS!AK228:'GUTS'!BI228,0)),"")</f>
        <v/>
      </c>
      <c r="D227" s="127" t="str">
        <f>IFERROR(INDEX(GUTS!AI228:'GUTS'!BH228,MATCH(2,GUTS!AK228:'GUTS'!BI228,0)),"")</f>
        <v/>
      </c>
      <c r="E227" s="127" t="str">
        <f>IFERROR(INDEX(GUTS!AJ228:'GUTS'!BH228,MATCH(2,GUTS!AK228:'GUTS'!BI228,0)),"")</f>
        <v/>
      </c>
      <c r="F227" s="127" t="str">
        <f>IFERROR(INDEX(GUTS!AI228:'GUTS'!BH228,MATCH(3,GUTS!AK228:'GUTS'!BI228,0)),"")</f>
        <v/>
      </c>
      <c r="G227" s="127" t="str">
        <f>IFERROR(INDEX(GUTS!AJ228:'GUTS'!BH228,MATCH(3,GUTS!AK228:'GUTS'!BI228,0)),"")</f>
        <v/>
      </c>
      <c r="H227" s="127" t="str">
        <f>IFERROR(INDEX(GUTS!AI228:'GUTS'!BH228,MATCH(4,GUTS!AK228:'GUTS'!BI228,0)),"")</f>
        <v/>
      </c>
      <c r="I227" s="127" t="str">
        <f>IFERROR(INDEX(GUTS!AJ228:'GUTS'!BH228,MATCH(4,GUTS!AK228:'GUTS'!BI228,0)),"")</f>
        <v/>
      </c>
      <c r="J227" s="127" t="str">
        <f>IFERROR(INDEX(GUTS!AI228:'GUTS'!BH228,MATCH(5,GUTS!AK228:'GUTS'!BI228,0)),"")</f>
        <v/>
      </c>
      <c r="K227" s="127" t="str">
        <f>IFERROR(INDEX(GUTS!AJ228:'GUTS'!BH228,MATCH(5,GUTS!AK228:'GUTS'!BI228,0)),"")</f>
        <v/>
      </c>
      <c r="L227" s="127" t="str">
        <f>IFERROR(INDEX(GUTS!AI228:'GUTS'!BH228,MATCH(6,GUTS!AK228:'GUTS'!BI228,0)),"")</f>
        <v/>
      </c>
      <c r="M227" s="127" t="str">
        <f>IFERROR(INDEX(GUTS!AJ228:'GUTS'!BH228,MATCH(6,GUTS!AK228:'GUTS'!BI228,0)),"")</f>
        <v/>
      </c>
      <c r="N227" s="127" t="e">
        <f>Audit!#REF!</f>
        <v>#REF!</v>
      </c>
      <c r="O227" s="127" t="e">
        <f>Audit!#REF!</f>
        <v>#REF!</v>
      </c>
      <c r="P227" s="127" t="e">
        <f>Audit!#REF!</f>
        <v>#REF!</v>
      </c>
    </row>
    <row r="228" spans="1:16" hidden="1">
      <c r="A228" s="127" t="e">
        <f>Audit!#REF!</f>
        <v>#REF!</v>
      </c>
      <c r="B228" s="127" t="str">
        <f>IFERROR(INDEX(GUTS!AI229:'GUTS'!BH229,MATCH(1,GUTS!AK229:'GUTS'!BI229,0)),"")</f>
        <v/>
      </c>
      <c r="C228" s="127" t="str">
        <f>IFERROR(INDEX(GUTS!AJ229:'GUTS'!BH229,MATCH(1,GUTS!AK229:'GUTS'!BI229,0)),"")</f>
        <v/>
      </c>
      <c r="D228" s="127" t="str">
        <f>IFERROR(INDEX(GUTS!AI229:'GUTS'!BH229,MATCH(2,GUTS!AK229:'GUTS'!BI229,0)),"")</f>
        <v/>
      </c>
      <c r="E228" s="127" t="str">
        <f>IFERROR(INDEX(GUTS!AJ229:'GUTS'!BH229,MATCH(2,GUTS!AK229:'GUTS'!BI229,0)),"")</f>
        <v/>
      </c>
      <c r="F228" s="127" t="str">
        <f>IFERROR(INDEX(GUTS!AI229:'GUTS'!BH229,MATCH(3,GUTS!AK229:'GUTS'!BI229,0)),"")</f>
        <v/>
      </c>
      <c r="G228" s="127" t="str">
        <f>IFERROR(INDEX(GUTS!AJ229:'GUTS'!BH229,MATCH(3,GUTS!AK229:'GUTS'!BI229,0)),"")</f>
        <v/>
      </c>
      <c r="H228" s="127" t="str">
        <f>IFERROR(INDEX(GUTS!AI229:'GUTS'!BH229,MATCH(4,GUTS!AK229:'GUTS'!BI229,0)),"")</f>
        <v/>
      </c>
      <c r="I228" s="127" t="str">
        <f>IFERROR(INDEX(GUTS!AJ229:'GUTS'!BH229,MATCH(4,GUTS!AK229:'GUTS'!BI229,0)),"")</f>
        <v/>
      </c>
      <c r="J228" s="127" t="str">
        <f>IFERROR(INDEX(GUTS!AI229:'GUTS'!BH229,MATCH(5,GUTS!AK229:'GUTS'!BI229,0)),"")</f>
        <v/>
      </c>
      <c r="K228" s="127" t="str">
        <f>IFERROR(INDEX(GUTS!AJ229:'GUTS'!BH229,MATCH(5,GUTS!AK229:'GUTS'!BI229,0)),"")</f>
        <v/>
      </c>
      <c r="L228" s="127" t="str">
        <f>IFERROR(INDEX(GUTS!AI229:'GUTS'!BH229,MATCH(6,GUTS!AK229:'GUTS'!BI229,0)),"")</f>
        <v/>
      </c>
      <c r="M228" s="127" t="str">
        <f>IFERROR(INDEX(GUTS!AJ229:'GUTS'!BH229,MATCH(6,GUTS!AK229:'GUTS'!BI229,0)),"")</f>
        <v/>
      </c>
      <c r="N228" s="127" t="e">
        <f>Audit!#REF!</f>
        <v>#REF!</v>
      </c>
      <c r="O228" s="127" t="e">
        <f>Audit!#REF!</f>
        <v>#REF!</v>
      </c>
      <c r="P228" s="127" t="e">
        <f>Audit!#REF!</f>
        <v>#REF!</v>
      </c>
    </row>
    <row r="229" spans="1:16" hidden="1">
      <c r="A229" s="127" t="e">
        <f>Audit!#REF!</f>
        <v>#REF!</v>
      </c>
      <c r="B229" s="127" t="str">
        <f>IFERROR(INDEX(GUTS!AI230:'GUTS'!BH230,MATCH(1,GUTS!AK230:'GUTS'!BI230,0)),"")</f>
        <v/>
      </c>
      <c r="C229" s="127" t="str">
        <f>IFERROR(INDEX(GUTS!AJ230:'GUTS'!BH230,MATCH(1,GUTS!AK230:'GUTS'!BI230,0)),"")</f>
        <v/>
      </c>
      <c r="D229" s="127" t="str">
        <f>IFERROR(INDEX(GUTS!AI230:'GUTS'!BH230,MATCH(2,GUTS!AK230:'GUTS'!BI230,0)),"")</f>
        <v/>
      </c>
      <c r="E229" s="127" t="str">
        <f>IFERROR(INDEX(GUTS!AJ230:'GUTS'!BH230,MATCH(2,GUTS!AK230:'GUTS'!BI230,0)),"")</f>
        <v/>
      </c>
      <c r="F229" s="127" t="str">
        <f>IFERROR(INDEX(GUTS!AI230:'GUTS'!BH230,MATCH(3,GUTS!AK230:'GUTS'!BI230,0)),"")</f>
        <v/>
      </c>
      <c r="G229" s="127" t="str">
        <f>IFERROR(INDEX(GUTS!AJ230:'GUTS'!BH230,MATCH(3,GUTS!AK230:'GUTS'!BI230,0)),"")</f>
        <v/>
      </c>
      <c r="H229" s="127" t="str">
        <f>IFERROR(INDEX(GUTS!AI230:'GUTS'!BH230,MATCH(4,GUTS!AK230:'GUTS'!BI230,0)),"")</f>
        <v/>
      </c>
      <c r="I229" s="127" t="str">
        <f>IFERROR(INDEX(GUTS!AJ230:'GUTS'!BH230,MATCH(4,GUTS!AK230:'GUTS'!BI230,0)),"")</f>
        <v/>
      </c>
      <c r="J229" s="127" t="str">
        <f>IFERROR(INDEX(GUTS!AI230:'GUTS'!BH230,MATCH(5,GUTS!AK230:'GUTS'!BI230,0)),"")</f>
        <v/>
      </c>
      <c r="K229" s="127" t="str">
        <f>IFERROR(INDEX(GUTS!AJ230:'GUTS'!BH230,MATCH(5,GUTS!AK230:'GUTS'!BI230,0)),"")</f>
        <v/>
      </c>
      <c r="L229" s="127" t="str">
        <f>IFERROR(INDEX(GUTS!AI230:'GUTS'!BH230,MATCH(6,GUTS!AK230:'GUTS'!BI230,0)),"")</f>
        <v/>
      </c>
      <c r="M229" s="127" t="str">
        <f>IFERROR(INDEX(GUTS!AJ230:'GUTS'!BH230,MATCH(6,GUTS!AK230:'GUTS'!BI230,0)),"")</f>
        <v/>
      </c>
      <c r="N229" s="127" t="e">
        <f>Audit!#REF!</f>
        <v>#REF!</v>
      </c>
      <c r="O229" s="127" t="e">
        <f>Audit!#REF!</f>
        <v>#REF!</v>
      </c>
      <c r="P229" s="127" t="e">
        <f>Audit!#REF!</f>
        <v>#REF!</v>
      </c>
    </row>
    <row r="230" spans="1:16" hidden="1">
      <c r="A230" s="127" t="e">
        <f>Audit!#REF!</f>
        <v>#REF!</v>
      </c>
      <c r="B230" s="127" t="str">
        <f>IFERROR(INDEX(GUTS!AI231:'GUTS'!BH231,MATCH(1,GUTS!AK231:'GUTS'!BI231,0)),"")</f>
        <v/>
      </c>
      <c r="C230" s="127" t="str">
        <f>IFERROR(INDEX(GUTS!AJ231:'GUTS'!BH231,MATCH(1,GUTS!AK231:'GUTS'!BI231,0)),"")</f>
        <v/>
      </c>
      <c r="D230" s="127" t="str">
        <f>IFERROR(INDEX(GUTS!AI231:'GUTS'!BH231,MATCH(2,GUTS!AK231:'GUTS'!BI231,0)),"")</f>
        <v/>
      </c>
      <c r="E230" s="127" t="str">
        <f>IFERROR(INDEX(GUTS!AJ231:'GUTS'!BH231,MATCH(2,GUTS!AK231:'GUTS'!BI231,0)),"")</f>
        <v/>
      </c>
      <c r="F230" s="127" t="str">
        <f>IFERROR(INDEX(GUTS!AI231:'GUTS'!BH231,MATCH(3,GUTS!AK231:'GUTS'!BI231,0)),"")</f>
        <v/>
      </c>
      <c r="G230" s="127" t="str">
        <f>IFERROR(INDEX(GUTS!AJ231:'GUTS'!BH231,MATCH(3,GUTS!AK231:'GUTS'!BI231,0)),"")</f>
        <v/>
      </c>
      <c r="H230" s="127" t="str">
        <f>IFERROR(INDEX(GUTS!AI231:'GUTS'!BH231,MATCH(4,GUTS!AK231:'GUTS'!BI231,0)),"")</f>
        <v/>
      </c>
      <c r="I230" s="127" t="str">
        <f>IFERROR(INDEX(GUTS!AJ231:'GUTS'!BH231,MATCH(4,GUTS!AK231:'GUTS'!BI231,0)),"")</f>
        <v/>
      </c>
      <c r="J230" s="127" t="str">
        <f>IFERROR(INDEX(GUTS!AI231:'GUTS'!BH231,MATCH(5,GUTS!AK231:'GUTS'!BI231,0)),"")</f>
        <v/>
      </c>
      <c r="K230" s="127" t="str">
        <f>IFERROR(INDEX(GUTS!AJ231:'GUTS'!BH231,MATCH(5,GUTS!AK231:'GUTS'!BI231,0)),"")</f>
        <v/>
      </c>
      <c r="L230" s="127" t="str">
        <f>IFERROR(INDEX(GUTS!AI231:'GUTS'!BH231,MATCH(6,GUTS!AK231:'GUTS'!BI231,0)),"")</f>
        <v/>
      </c>
      <c r="M230" s="127" t="str">
        <f>IFERROR(INDEX(GUTS!AJ231:'GUTS'!BH231,MATCH(6,GUTS!AK231:'GUTS'!BI231,0)),"")</f>
        <v/>
      </c>
      <c r="N230" s="127" t="e">
        <f>Audit!#REF!</f>
        <v>#REF!</v>
      </c>
      <c r="O230" s="127" t="e">
        <f>Audit!#REF!</f>
        <v>#REF!</v>
      </c>
      <c r="P230" s="127" t="e">
        <f>Audit!#REF!</f>
        <v>#REF!</v>
      </c>
    </row>
    <row r="231" spans="1:16" hidden="1">
      <c r="A231" s="127" t="e">
        <f>Audit!#REF!</f>
        <v>#REF!</v>
      </c>
      <c r="B231" s="127" t="str">
        <f>IFERROR(INDEX(GUTS!AI232:'GUTS'!BH232,MATCH(1,GUTS!AK232:'GUTS'!BI232,0)),"")</f>
        <v/>
      </c>
      <c r="C231" s="127" t="str">
        <f>IFERROR(INDEX(GUTS!AJ232:'GUTS'!BH232,MATCH(1,GUTS!AK232:'GUTS'!BI232,0)),"")</f>
        <v/>
      </c>
      <c r="D231" s="127" t="str">
        <f>IFERROR(INDEX(GUTS!AI232:'GUTS'!BH232,MATCH(2,GUTS!AK232:'GUTS'!BI232,0)),"")</f>
        <v/>
      </c>
      <c r="E231" s="127" t="str">
        <f>IFERROR(INDEX(GUTS!AJ232:'GUTS'!BH232,MATCH(2,GUTS!AK232:'GUTS'!BI232,0)),"")</f>
        <v/>
      </c>
      <c r="F231" s="127" t="str">
        <f>IFERROR(INDEX(GUTS!AI232:'GUTS'!BH232,MATCH(3,GUTS!AK232:'GUTS'!BI232,0)),"")</f>
        <v/>
      </c>
      <c r="G231" s="127" t="str">
        <f>IFERROR(INDEX(GUTS!AJ232:'GUTS'!BH232,MATCH(3,GUTS!AK232:'GUTS'!BI232,0)),"")</f>
        <v/>
      </c>
      <c r="H231" s="127" t="str">
        <f>IFERROR(INDEX(GUTS!AI232:'GUTS'!BH232,MATCH(4,GUTS!AK232:'GUTS'!BI232,0)),"")</f>
        <v/>
      </c>
      <c r="I231" s="127" t="str">
        <f>IFERROR(INDEX(GUTS!AJ232:'GUTS'!BH232,MATCH(4,GUTS!AK232:'GUTS'!BI232,0)),"")</f>
        <v/>
      </c>
      <c r="J231" s="127" t="str">
        <f>IFERROR(INDEX(GUTS!AI232:'GUTS'!BH232,MATCH(5,GUTS!AK232:'GUTS'!BI232,0)),"")</f>
        <v/>
      </c>
      <c r="K231" s="127" t="str">
        <f>IFERROR(INDEX(GUTS!AJ232:'GUTS'!BH232,MATCH(5,GUTS!AK232:'GUTS'!BI232,0)),"")</f>
        <v/>
      </c>
      <c r="L231" s="127" t="str">
        <f>IFERROR(INDEX(GUTS!AI232:'GUTS'!BH232,MATCH(6,GUTS!AK232:'GUTS'!BI232,0)),"")</f>
        <v/>
      </c>
      <c r="M231" s="127" t="str">
        <f>IFERROR(INDEX(GUTS!AJ232:'GUTS'!BH232,MATCH(6,GUTS!AK232:'GUTS'!BI232,0)),"")</f>
        <v/>
      </c>
      <c r="N231" s="127" t="e">
        <f>Audit!#REF!</f>
        <v>#REF!</v>
      </c>
      <c r="O231" s="127" t="e">
        <f>Audit!#REF!</f>
        <v>#REF!</v>
      </c>
      <c r="P231" s="127" t="e">
        <f>Audit!#REF!</f>
        <v>#REF!</v>
      </c>
    </row>
    <row r="232" spans="1:16">
      <c r="A232" s="127" t="e">
        <f>Audit!#REF!</f>
        <v>#REF!</v>
      </c>
      <c r="B232" s="127" t="str">
        <f>IFERROR(INDEX(GUTS!AI233:'GUTS'!BH233,MATCH(1,GUTS!AK233:'GUTS'!BI233,0)),"")</f>
        <v/>
      </c>
      <c r="C232" s="127" t="str">
        <f>IFERROR(INDEX(GUTS!AJ233:'GUTS'!BH233,MATCH(1,GUTS!AK233:'GUTS'!BI233,0)),"")</f>
        <v/>
      </c>
      <c r="D232" s="127" t="str">
        <f>IFERROR(INDEX(GUTS!AI233:'GUTS'!BH233,MATCH(2,GUTS!AK233:'GUTS'!BI233,0)),"")</f>
        <v/>
      </c>
      <c r="E232" s="127" t="str">
        <f>IFERROR(INDEX(GUTS!AJ233:'GUTS'!BH233,MATCH(2,GUTS!AK233:'GUTS'!BI233,0)),"")</f>
        <v/>
      </c>
      <c r="F232" s="127" t="str">
        <f>IFERROR(INDEX(GUTS!AI233:'GUTS'!BH233,MATCH(3,GUTS!AK233:'GUTS'!BI233,0)),"")</f>
        <v/>
      </c>
      <c r="G232" s="127" t="str">
        <f>IFERROR(INDEX(GUTS!AJ233:'GUTS'!BH233,MATCH(3,GUTS!AK233:'GUTS'!BI233,0)),"")</f>
        <v/>
      </c>
      <c r="H232" s="127" t="str">
        <f>IFERROR(INDEX(GUTS!AI233:'GUTS'!BH233,MATCH(4,GUTS!AK233:'GUTS'!BI233,0)),"")</f>
        <v/>
      </c>
      <c r="I232" s="127" t="str">
        <f>IFERROR(INDEX(GUTS!AJ233:'GUTS'!BH233,MATCH(4,GUTS!AK233:'GUTS'!BI233,0)),"")</f>
        <v/>
      </c>
      <c r="J232" s="127" t="str">
        <f>IFERROR(INDEX(GUTS!AI233:'GUTS'!BH233,MATCH(5,GUTS!AK233:'GUTS'!BI233,0)),"")</f>
        <v/>
      </c>
      <c r="K232" s="127" t="str">
        <f>IFERROR(INDEX(GUTS!AJ233:'GUTS'!BH233,MATCH(5,GUTS!AK233:'GUTS'!BI233,0)),"")</f>
        <v/>
      </c>
      <c r="L232" s="127" t="str">
        <f>IFERROR(INDEX(GUTS!AI233:'GUTS'!BH233,MATCH(6,GUTS!AK233:'GUTS'!BI233,0)),"")</f>
        <v/>
      </c>
      <c r="M232" s="127" t="str">
        <f>IFERROR(INDEX(GUTS!AJ233:'GUTS'!BH233,MATCH(6,GUTS!AK233:'GUTS'!BI233,0)),"")</f>
        <v/>
      </c>
      <c r="N232" s="127" t="e">
        <f>Audit!#REF!</f>
        <v>#REF!</v>
      </c>
      <c r="O232" s="127" t="e">
        <f>Audit!#REF!</f>
        <v>#REF!</v>
      </c>
      <c r="P232" s="127" t="e">
        <f>Audit!#REF!</f>
        <v>#REF!</v>
      </c>
    </row>
    <row r="233" spans="1:16">
      <c r="A233" s="127" t="e">
        <f>Audit!#REF!</f>
        <v>#REF!</v>
      </c>
      <c r="B233" s="127" t="str">
        <f>IFERROR(INDEX(GUTS!AI234:'GUTS'!BH234,MATCH(1,GUTS!AK234:'GUTS'!BI234,0)),"")</f>
        <v/>
      </c>
      <c r="C233" s="127" t="str">
        <f>IFERROR(INDEX(GUTS!AJ234:'GUTS'!BH234,MATCH(1,GUTS!AK234:'GUTS'!BI234,0)),"")</f>
        <v/>
      </c>
      <c r="D233" s="127" t="str">
        <f>IFERROR(INDEX(GUTS!AI234:'GUTS'!BH234,MATCH(2,GUTS!AK234:'GUTS'!BI234,0)),"")</f>
        <v/>
      </c>
      <c r="E233" s="127" t="str">
        <f>IFERROR(INDEX(GUTS!AJ234:'GUTS'!BH234,MATCH(2,GUTS!AK234:'GUTS'!BI234,0)),"")</f>
        <v/>
      </c>
      <c r="F233" s="127" t="str">
        <f>IFERROR(INDEX(GUTS!AI234:'GUTS'!BH234,MATCH(3,GUTS!AK234:'GUTS'!BI234,0)),"")</f>
        <v/>
      </c>
      <c r="G233" s="127" t="str">
        <f>IFERROR(INDEX(GUTS!AJ234:'GUTS'!BH234,MATCH(3,GUTS!AK234:'GUTS'!BI234,0)),"")</f>
        <v/>
      </c>
      <c r="H233" s="127" t="str">
        <f>IFERROR(INDEX(GUTS!AI234:'GUTS'!BH234,MATCH(4,GUTS!AK234:'GUTS'!BI234,0)),"")</f>
        <v/>
      </c>
      <c r="I233" s="127" t="str">
        <f>IFERROR(INDEX(GUTS!AJ234:'GUTS'!BH234,MATCH(4,GUTS!AK234:'GUTS'!BI234,0)),"")</f>
        <v/>
      </c>
      <c r="J233" s="127" t="str">
        <f>IFERROR(INDEX(GUTS!AI234:'GUTS'!BH234,MATCH(5,GUTS!AK234:'GUTS'!BI234,0)),"")</f>
        <v/>
      </c>
      <c r="K233" s="127" t="str">
        <f>IFERROR(INDEX(GUTS!AJ234:'GUTS'!BH234,MATCH(5,GUTS!AK234:'GUTS'!BI234,0)),"")</f>
        <v/>
      </c>
      <c r="L233" s="127" t="str">
        <f>IFERROR(INDEX(GUTS!AI234:'GUTS'!BH234,MATCH(6,GUTS!AK234:'GUTS'!BI234,0)),"")</f>
        <v/>
      </c>
      <c r="M233" s="127" t="str">
        <f>IFERROR(INDEX(GUTS!AJ234:'GUTS'!BH234,MATCH(6,GUTS!AK234:'GUTS'!BI234,0)),"")</f>
        <v/>
      </c>
      <c r="N233" s="127" t="e">
        <f>Audit!#REF!</f>
        <v>#REF!</v>
      </c>
      <c r="O233" s="127" t="e">
        <f>Audit!#REF!</f>
        <v>#REF!</v>
      </c>
      <c r="P233" s="127" t="e">
        <f>Audit!#REF!</f>
        <v>#REF!</v>
      </c>
    </row>
    <row r="234" spans="1:16" hidden="1">
      <c r="A234" s="127" t="e">
        <f>Audit!#REF!</f>
        <v>#REF!</v>
      </c>
      <c r="B234" s="127" t="str">
        <f>IFERROR(INDEX(GUTS!AI235:'GUTS'!BH235,MATCH(1,GUTS!AK235:'GUTS'!BI235,0)),"")</f>
        <v/>
      </c>
      <c r="C234" s="127" t="str">
        <f>IFERROR(INDEX(GUTS!AJ235:'GUTS'!BH235,MATCH(1,GUTS!AK235:'GUTS'!BI235,0)),"")</f>
        <v/>
      </c>
      <c r="D234" s="127" t="str">
        <f>IFERROR(INDEX(GUTS!AI235:'GUTS'!BH235,MATCH(2,GUTS!AK235:'GUTS'!BI235,0)),"")</f>
        <v/>
      </c>
      <c r="E234" s="127" t="str">
        <f>IFERROR(INDEX(GUTS!AJ235:'GUTS'!BH235,MATCH(2,GUTS!AK235:'GUTS'!BI235,0)),"")</f>
        <v/>
      </c>
      <c r="F234" s="127" t="str">
        <f>IFERROR(INDEX(GUTS!AI235:'GUTS'!BH235,MATCH(3,GUTS!AK235:'GUTS'!BI235,0)),"")</f>
        <v/>
      </c>
      <c r="G234" s="127" t="str">
        <f>IFERROR(INDEX(GUTS!AJ235:'GUTS'!BH235,MATCH(3,GUTS!AK235:'GUTS'!BI235,0)),"")</f>
        <v/>
      </c>
      <c r="H234" s="127" t="str">
        <f>IFERROR(INDEX(GUTS!AI235:'GUTS'!BH235,MATCH(4,GUTS!AK235:'GUTS'!BI235,0)),"")</f>
        <v/>
      </c>
      <c r="I234" s="127" t="str">
        <f>IFERROR(INDEX(GUTS!AJ235:'GUTS'!BH235,MATCH(4,GUTS!AK235:'GUTS'!BI235,0)),"")</f>
        <v/>
      </c>
      <c r="J234" s="127" t="str">
        <f>IFERROR(INDEX(GUTS!AI235:'GUTS'!BH235,MATCH(5,GUTS!AK235:'GUTS'!BI235,0)),"")</f>
        <v/>
      </c>
      <c r="K234" s="127" t="str">
        <f>IFERROR(INDEX(GUTS!AJ235:'GUTS'!BH235,MATCH(5,GUTS!AK235:'GUTS'!BI235,0)),"")</f>
        <v/>
      </c>
      <c r="L234" s="127" t="str">
        <f>IFERROR(INDEX(GUTS!AI235:'GUTS'!BH235,MATCH(6,GUTS!AK235:'GUTS'!BI235,0)),"")</f>
        <v/>
      </c>
      <c r="M234" s="127" t="str">
        <f>IFERROR(INDEX(GUTS!AJ235:'GUTS'!BH235,MATCH(6,GUTS!AK235:'GUTS'!BI235,0)),"")</f>
        <v/>
      </c>
      <c r="N234" s="127" t="e">
        <f>Audit!#REF!</f>
        <v>#REF!</v>
      </c>
      <c r="O234" s="127" t="e">
        <f>Audit!#REF!</f>
        <v>#REF!</v>
      </c>
      <c r="P234" s="127" t="e">
        <f>Audit!#REF!</f>
        <v>#REF!</v>
      </c>
    </row>
    <row r="235" spans="1:16" hidden="1">
      <c r="A235" s="127" t="e">
        <f>Audit!#REF!</f>
        <v>#REF!</v>
      </c>
      <c r="B235" s="127" t="str">
        <f>IFERROR(INDEX(GUTS!AI236:'GUTS'!BH236,MATCH(1,GUTS!AK236:'GUTS'!BI236,0)),"")</f>
        <v/>
      </c>
      <c r="C235" s="127" t="str">
        <f>IFERROR(INDEX(GUTS!AJ236:'GUTS'!BH236,MATCH(1,GUTS!AK236:'GUTS'!BI236,0)),"")</f>
        <v/>
      </c>
      <c r="D235" s="127" t="str">
        <f>IFERROR(INDEX(GUTS!AI236:'GUTS'!BH236,MATCH(2,GUTS!AK236:'GUTS'!BI236,0)),"")</f>
        <v/>
      </c>
      <c r="E235" s="127" t="str">
        <f>IFERROR(INDEX(GUTS!AJ236:'GUTS'!BH236,MATCH(2,GUTS!AK236:'GUTS'!BI236,0)),"")</f>
        <v/>
      </c>
      <c r="F235" s="127" t="str">
        <f>IFERROR(INDEX(GUTS!AI236:'GUTS'!BH236,MATCH(3,GUTS!AK236:'GUTS'!BI236,0)),"")</f>
        <v/>
      </c>
      <c r="G235" s="127" t="str">
        <f>IFERROR(INDEX(GUTS!AJ236:'GUTS'!BH236,MATCH(3,GUTS!AK236:'GUTS'!BI236,0)),"")</f>
        <v/>
      </c>
      <c r="H235" s="127" t="str">
        <f>IFERROR(INDEX(GUTS!AI236:'GUTS'!BH236,MATCH(4,GUTS!AK236:'GUTS'!BI236,0)),"")</f>
        <v/>
      </c>
      <c r="I235" s="127" t="str">
        <f>IFERROR(INDEX(GUTS!AJ236:'GUTS'!BH236,MATCH(4,GUTS!AK236:'GUTS'!BI236,0)),"")</f>
        <v/>
      </c>
      <c r="J235" s="127" t="str">
        <f>IFERROR(INDEX(GUTS!AI236:'GUTS'!BH236,MATCH(5,GUTS!AK236:'GUTS'!BI236,0)),"")</f>
        <v/>
      </c>
      <c r="K235" s="127" t="str">
        <f>IFERROR(INDEX(GUTS!AJ236:'GUTS'!BH236,MATCH(5,GUTS!AK236:'GUTS'!BI236,0)),"")</f>
        <v/>
      </c>
      <c r="L235" s="127" t="str">
        <f>IFERROR(INDEX(GUTS!AI236:'GUTS'!BH236,MATCH(6,GUTS!AK236:'GUTS'!BI236,0)),"")</f>
        <v/>
      </c>
      <c r="M235" s="127" t="str">
        <f>IFERROR(INDEX(GUTS!AJ236:'GUTS'!BH236,MATCH(6,GUTS!AK236:'GUTS'!BI236,0)),"")</f>
        <v/>
      </c>
      <c r="N235" s="127" t="e">
        <f>Audit!#REF!</f>
        <v>#REF!</v>
      </c>
      <c r="O235" s="127" t="e">
        <f>Audit!#REF!</f>
        <v>#REF!</v>
      </c>
      <c r="P235" s="127" t="e">
        <f>Audit!#REF!</f>
        <v>#REF!</v>
      </c>
    </row>
    <row r="236" spans="1:16" hidden="1">
      <c r="A236" s="127" t="e">
        <f>Audit!#REF!</f>
        <v>#REF!</v>
      </c>
      <c r="B236" s="127" t="str">
        <f>IFERROR(INDEX(GUTS!AI237:'GUTS'!BH237,MATCH(1,GUTS!AK237:'GUTS'!BI237,0)),"")</f>
        <v/>
      </c>
      <c r="C236" s="127" t="str">
        <f>IFERROR(INDEX(GUTS!AJ237:'GUTS'!BH237,MATCH(1,GUTS!AK237:'GUTS'!BI237,0)),"")</f>
        <v/>
      </c>
      <c r="D236" s="127" t="str">
        <f>IFERROR(INDEX(GUTS!AI237:'GUTS'!BH237,MATCH(2,GUTS!AK237:'GUTS'!BI237,0)),"")</f>
        <v/>
      </c>
      <c r="E236" s="127" t="str">
        <f>IFERROR(INDEX(GUTS!AJ237:'GUTS'!BH237,MATCH(2,GUTS!AK237:'GUTS'!BI237,0)),"")</f>
        <v/>
      </c>
      <c r="F236" s="127" t="str">
        <f>IFERROR(INDEX(GUTS!AI237:'GUTS'!BH237,MATCH(3,GUTS!AK237:'GUTS'!BI237,0)),"")</f>
        <v/>
      </c>
      <c r="G236" s="127" t="str">
        <f>IFERROR(INDEX(GUTS!AJ237:'GUTS'!BH237,MATCH(3,GUTS!AK237:'GUTS'!BI237,0)),"")</f>
        <v/>
      </c>
      <c r="H236" s="127" t="str">
        <f>IFERROR(INDEX(GUTS!AI237:'GUTS'!BH237,MATCH(4,GUTS!AK237:'GUTS'!BI237,0)),"")</f>
        <v/>
      </c>
      <c r="I236" s="127" t="str">
        <f>IFERROR(INDEX(GUTS!AJ237:'GUTS'!BH237,MATCH(4,GUTS!AK237:'GUTS'!BI237,0)),"")</f>
        <v/>
      </c>
      <c r="J236" s="127" t="str">
        <f>IFERROR(INDEX(GUTS!AI237:'GUTS'!BH237,MATCH(5,GUTS!AK237:'GUTS'!BI237,0)),"")</f>
        <v/>
      </c>
      <c r="K236" s="127" t="str">
        <f>IFERROR(INDEX(GUTS!AJ237:'GUTS'!BH237,MATCH(5,GUTS!AK237:'GUTS'!BI237,0)),"")</f>
        <v/>
      </c>
      <c r="L236" s="127" t="str">
        <f>IFERROR(INDEX(GUTS!AI237:'GUTS'!BH237,MATCH(6,GUTS!AK237:'GUTS'!BI237,0)),"")</f>
        <v/>
      </c>
      <c r="M236" s="127" t="str">
        <f>IFERROR(INDEX(GUTS!AJ237:'GUTS'!BH237,MATCH(6,GUTS!AK237:'GUTS'!BI237,0)),"")</f>
        <v/>
      </c>
      <c r="N236" s="127" t="e">
        <f>Audit!#REF!</f>
        <v>#REF!</v>
      </c>
      <c r="O236" s="127" t="e">
        <f>Audit!#REF!</f>
        <v>#REF!</v>
      </c>
      <c r="P236" s="127" t="e">
        <f>Audit!#REF!</f>
        <v>#REF!</v>
      </c>
    </row>
    <row r="237" spans="1:16">
      <c r="A237" s="127" t="e">
        <f>Audit!#REF!</f>
        <v>#REF!</v>
      </c>
      <c r="B237" s="127" t="str">
        <f>IFERROR(INDEX(GUTS!AI238:'GUTS'!BH238,MATCH(1,GUTS!AK238:'GUTS'!BI238,0)),"")</f>
        <v/>
      </c>
      <c r="C237" s="127" t="str">
        <f>IFERROR(INDEX(GUTS!AJ238:'GUTS'!BH238,MATCH(1,GUTS!AK238:'GUTS'!BI238,0)),"")</f>
        <v/>
      </c>
      <c r="D237" s="127" t="str">
        <f>IFERROR(INDEX(GUTS!AI238:'GUTS'!BH238,MATCH(2,GUTS!AK238:'GUTS'!BI238,0)),"")</f>
        <v/>
      </c>
      <c r="E237" s="127" t="str">
        <f>IFERROR(INDEX(GUTS!AJ238:'GUTS'!BH238,MATCH(2,GUTS!AK238:'GUTS'!BI238,0)),"")</f>
        <v/>
      </c>
      <c r="F237" s="127" t="str">
        <f>IFERROR(INDEX(GUTS!AI238:'GUTS'!BH238,MATCH(3,GUTS!AK238:'GUTS'!BI238,0)),"")</f>
        <v/>
      </c>
      <c r="G237" s="127" t="str">
        <f>IFERROR(INDEX(GUTS!AJ238:'GUTS'!BH238,MATCH(3,GUTS!AK238:'GUTS'!BI238,0)),"")</f>
        <v/>
      </c>
      <c r="H237" s="127" t="str">
        <f>IFERROR(INDEX(GUTS!AI238:'GUTS'!BH238,MATCH(4,GUTS!AK238:'GUTS'!BI238,0)),"")</f>
        <v/>
      </c>
      <c r="I237" s="127" t="str">
        <f>IFERROR(INDEX(GUTS!AJ238:'GUTS'!BH238,MATCH(4,GUTS!AK238:'GUTS'!BI238,0)),"")</f>
        <v/>
      </c>
      <c r="J237" s="127" t="str">
        <f>IFERROR(INDEX(GUTS!AI238:'GUTS'!BH238,MATCH(5,GUTS!AK238:'GUTS'!BI238,0)),"")</f>
        <v/>
      </c>
      <c r="K237" s="127" t="str">
        <f>IFERROR(INDEX(GUTS!AJ238:'GUTS'!BH238,MATCH(5,GUTS!AK238:'GUTS'!BI238,0)),"")</f>
        <v/>
      </c>
      <c r="L237" s="127" t="str">
        <f>IFERROR(INDEX(GUTS!AI238:'GUTS'!BH238,MATCH(6,GUTS!AK238:'GUTS'!BI238,0)),"")</f>
        <v/>
      </c>
      <c r="M237" s="127" t="str">
        <f>IFERROR(INDEX(GUTS!AJ238:'GUTS'!BH238,MATCH(6,GUTS!AK238:'GUTS'!BI238,0)),"")</f>
        <v/>
      </c>
      <c r="N237" s="127" t="e">
        <f>Audit!#REF!</f>
        <v>#REF!</v>
      </c>
      <c r="O237" s="127" t="e">
        <f>Audit!#REF!</f>
        <v>#REF!</v>
      </c>
      <c r="P237" s="127" t="e">
        <f>Audit!#REF!</f>
        <v>#REF!</v>
      </c>
    </row>
    <row r="238" spans="1:16" hidden="1">
      <c r="A238" s="127" t="e">
        <f>Audit!#REF!</f>
        <v>#REF!</v>
      </c>
      <c r="B238" s="127" t="str">
        <f>IFERROR(INDEX(GUTS!AI239:'GUTS'!BH239,MATCH(1,GUTS!AK239:'GUTS'!BI239,0)),"")</f>
        <v/>
      </c>
      <c r="C238" s="127" t="str">
        <f>IFERROR(INDEX(GUTS!AJ239:'GUTS'!BH239,MATCH(1,GUTS!AK239:'GUTS'!BI239,0)),"")</f>
        <v/>
      </c>
      <c r="D238" s="127" t="str">
        <f>IFERROR(INDEX(GUTS!AI239:'GUTS'!BH239,MATCH(2,GUTS!AK239:'GUTS'!BI239,0)),"")</f>
        <v/>
      </c>
      <c r="E238" s="127" t="str">
        <f>IFERROR(INDEX(GUTS!AJ239:'GUTS'!BH239,MATCH(2,GUTS!AK239:'GUTS'!BI239,0)),"")</f>
        <v/>
      </c>
      <c r="F238" s="127" t="str">
        <f>IFERROR(INDEX(GUTS!AI239:'GUTS'!BH239,MATCH(3,GUTS!AK239:'GUTS'!BI239,0)),"")</f>
        <v/>
      </c>
      <c r="G238" s="127" t="str">
        <f>IFERROR(INDEX(GUTS!AJ239:'GUTS'!BH239,MATCH(3,GUTS!AK239:'GUTS'!BI239,0)),"")</f>
        <v/>
      </c>
      <c r="H238" s="127" t="str">
        <f>IFERROR(INDEX(GUTS!AI239:'GUTS'!BH239,MATCH(4,GUTS!AK239:'GUTS'!BI239,0)),"")</f>
        <v/>
      </c>
      <c r="I238" s="127" t="str">
        <f>IFERROR(INDEX(GUTS!AJ239:'GUTS'!BH239,MATCH(4,GUTS!AK239:'GUTS'!BI239,0)),"")</f>
        <v/>
      </c>
      <c r="J238" s="127" t="str">
        <f>IFERROR(INDEX(GUTS!AI239:'GUTS'!BH239,MATCH(5,GUTS!AK239:'GUTS'!BI239,0)),"")</f>
        <v/>
      </c>
      <c r="K238" s="127" t="str">
        <f>IFERROR(INDEX(GUTS!AJ239:'GUTS'!BH239,MATCH(5,GUTS!AK239:'GUTS'!BI239,0)),"")</f>
        <v/>
      </c>
      <c r="L238" s="127" t="str">
        <f>IFERROR(INDEX(GUTS!AI239:'GUTS'!BH239,MATCH(6,GUTS!AK239:'GUTS'!BI239,0)),"")</f>
        <v/>
      </c>
      <c r="M238" s="127" t="str">
        <f>IFERROR(INDEX(GUTS!AJ239:'GUTS'!BH239,MATCH(6,GUTS!AK239:'GUTS'!BI239,0)),"")</f>
        <v/>
      </c>
      <c r="N238" s="127" t="e">
        <f>Audit!#REF!</f>
        <v>#REF!</v>
      </c>
      <c r="O238" s="127" t="e">
        <f>Audit!#REF!</f>
        <v>#REF!</v>
      </c>
      <c r="P238" s="127" t="e">
        <f>Audit!#REF!</f>
        <v>#REF!</v>
      </c>
    </row>
    <row r="239" spans="1:16">
      <c r="A239" s="127" t="e">
        <f>Audit!#REF!</f>
        <v>#REF!</v>
      </c>
      <c r="B239" s="127" t="str">
        <f>IFERROR(INDEX(GUTS!AI240:'GUTS'!BH240,MATCH(1,GUTS!AK240:'GUTS'!BI240,0)),"")</f>
        <v/>
      </c>
      <c r="C239" s="127" t="str">
        <f>IFERROR(INDEX(GUTS!AJ240:'GUTS'!BH240,MATCH(1,GUTS!AK240:'GUTS'!BI240,0)),"")</f>
        <v/>
      </c>
      <c r="D239" s="127" t="str">
        <f>IFERROR(INDEX(GUTS!AI240:'GUTS'!BH240,MATCH(2,GUTS!AK240:'GUTS'!BI240,0)),"")</f>
        <v/>
      </c>
      <c r="E239" s="127" t="str">
        <f>IFERROR(INDEX(GUTS!AJ240:'GUTS'!BH240,MATCH(2,GUTS!AK240:'GUTS'!BI240,0)),"")</f>
        <v/>
      </c>
      <c r="F239" s="127" t="str">
        <f>IFERROR(INDEX(GUTS!AI240:'GUTS'!BH240,MATCH(3,GUTS!AK240:'GUTS'!BI240,0)),"")</f>
        <v/>
      </c>
      <c r="G239" s="127" t="str">
        <f>IFERROR(INDEX(GUTS!AJ240:'GUTS'!BH240,MATCH(3,GUTS!AK240:'GUTS'!BI240,0)),"")</f>
        <v/>
      </c>
      <c r="H239" s="127" t="str">
        <f>IFERROR(INDEX(GUTS!AI240:'GUTS'!BH240,MATCH(4,GUTS!AK240:'GUTS'!BI240,0)),"")</f>
        <v/>
      </c>
      <c r="I239" s="127" t="str">
        <f>IFERROR(INDEX(GUTS!AJ240:'GUTS'!BH240,MATCH(4,GUTS!AK240:'GUTS'!BI240,0)),"")</f>
        <v/>
      </c>
      <c r="J239" s="127" t="str">
        <f>IFERROR(INDEX(GUTS!AI240:'GUTS'!BH240,MATCH(5,GUTS!AK240:'GUTS'!BI240,0)),"")</f>
        <v/>
      </c>
      <c r="K239" s="127" t="str">
        <f>IFERROR(INDEX(GUTS!AJ240:'GUTS'!BH240,MATCH(5,GUTS!AK240:'GUTS'!BI240,0)),"")</f>
        <v/>
      </c>
      <c r="L239" s="127" t="str">
        <f>IFERROR(INDEX(GUTS!AI240:'GUTS'!BH240,MATCH(6,GUTS!AK240:'GUTS'!BI240,0)),"")</f>
        <v/>
      </c>
      <c r="M239" s="127" t="str">
        <f>IFERROR(INDEX(GUTS!AJ240:'GUTS'!BH240,MATCH(6,GUTS!AK240:'GUTS'!BI240,0)),"")</f>
        <v/>
      </c>
      <c r="N239" s="127" t="e">
        <f>Audit!#REF!</f>
        <v>#REF!</v>
      </c>
      <c r="O239" s="127" t="e">
        <f>Audit!#REF!</f>
        <v>#REF!</v>
      </c>
      <c r="P239" s="127" t="e">
        <f>Audit!#REF!</f>
        <v>#REF!</v>
      </c>
    </row>
    <row r="240" spans="1:16" hidden="1">
      <c r="A240" s="127" t="e">
        <f>Audit!#REF!</f>
        <v>#REF!</v>
      </c>
      <c r="B240" s="127" t="str">
        <f>IFERROR(INDEX(GUTS!AI241:'GUTS'!BH241,MATCH(1,GUTS!AK241:'GUTS'!BI241,0)),"")</f>
        <v/>
      </c>
      <c r="C240" s="127" t="str">
        <f>IFERROR(INDEX(GUTS!AJ241:'GUTS'!BH241,MATCH(1,GUTS!AK241:'GUTS'!BI241,0)),"")</f>
        <v/>
      </c>
      <c r="D240" s="127" t="str">
        <f>IFERROR(INDEX(GUTS!AI241:'GUTS'!BH241,MATCH(2,GUTS!AK241:'GUTS'!BI241,0)),"")</f>
        <v/>
      </c>
      <c r="E240" s="127" t="str">
        <f>IFERROR(INDEX(GUTS!AJ241:'GUTS'!BH241,MATCH(2,GUTS!AK241:'GUTS'!BI241,0)),"")</f>
        <v/>
      </c>
      <c r="F240" s="127" t="str">
        <f>IFERROR(INDEX(GUTS!AI241:'GUTS'!BH241,MATCH(3,GUTS!AK241:'GUTS'!BI241,0)),"")</f>
        <v/>
      </c>
      <c r="G240" s="127" t="str">
        <f>IFERROR(INDEX(GUTS!AJ241:'GUTS'!BH241,MATCH(3,GUTS!AK241:'GUTS'!BI241,0)),"")</f>
        <v/>
      </c>
      <c r="H240" s="127" t="str">
        <f>IFERROR(INDEX(GUTS!AI241:'GUTS'!BH241,MATCH(4,GUTS!AK241:'GUTS'!BI241,0)),"")</f>
        <v/>
      </c>
      <c r="I240" s="127" t="str">
        <f>IFERROR(INDEX(GUTS!AJ241:'GUTS'!BH241,MATCH(4,GUTS!AK241:'GUTS'!BI241,0)),"")</f>
        <v/>
      </c>
      <c r="J240" s="127" t="str">
        <f>IFERROR(INDEX(GUTS!AI241:'GUTS'!BH241,MATCH(5,GUTS!AK241:'GUTS'!BI241,0)),"")</f>
        <v/>
      </c>
      <c r="K240" s="127" t="str">
        <f>IFERROR(INDEX(GUTS!AJ241:'GUTS'!BH241,MATCH(5,GUTS!AK241:'GUTS'!BI241,0)),"")</f>
        <v/>
      </c>
      <c r="L240" s="127" t="str">
        <f>IFERROR(INDEX(GUTS!AI241:'GUTS'!BH241,MATCH(6,GUTS!AK241:'GUTS'!BI241,0)),"")</f>
        <v/>
      </c>
      <c r="M240" s="127" t="str">
        <f>IFERROR(INDEX(GUTS!AJ241:'GUTS'!BH241,MATCH(6,GUTS!AK241:'GUTS'!BI241,0)),"")</f>
        <v/>
      </c>
      <c r="N240" s="127" t="e">
        <f>Audit!#REF!</f>
        <v>#REF!</v>
      </c>
      <c r="O240" s="127" t="e">
        <f>Audit!#REF!</f>
        <v>#REF!</v>
      </c>
      <c r="P240" s="127" t="e">
        <f>Audit!#REF!</f>
        <v>#REF!</v>
      </c>
    </row>
    <row r="241" spans="1:16">
      <c r="A241" s="127" t="e">
        <f>Audit!#REF!</f>
        <v>#REF!</v>
      </c>
      <c r="B241" s="127" t="str">
        <f>IFERROR(INDEX(GUTS!AI242:'GUTS'!BH242,MATCH(1,GUTS!AK242:'GUTS'!BI242,0)),"")</f>
        <v/>
      </c>
      <c r="C241" s="127" t="str">
        <f>IFERROR(INDEX(GUTS!AJ242:'GUTS'!BH242,MATCH(1,GUTS!AK242:'GUTS'!BI242,0)),"")</f>
        <v/>
      </c>
      <c r="D241" s="127" t="str">
        <f>IFERROR(INDEX(GUTS!AI242:'GUTS'!BH242,MATCH(2,GUTS!AK242:'GUTS'!BI242,0)),"")</f>
        <v/>
      </c>
      <c r="E241" s="127" t="str">
        <f>IFERROR(INDEX(GUTS!AJ242:'GUTS'!BH242,MATCH(2,GUTS!AK242:'GUTS'!BI242,0)),"")</f>
        <v/>
      </c>
      <c r="F241" s="127" t="str">
        <f>IFERROR(INDEX(GUTS!AI242:'GUTS'!BH242,MATCH(3,GUTS!AK242:'GUTS'!BI242,0)),"")</f>
        <v/>
      </c>
      <c r="G241" s="127" t="str">
        <f>IFERROR(INDEX(GUTS!AJ242:'GUTS'!BH242,MATCH(3,GUTS!AK242:'GUTS'!BI242,0)),"")</f>
        <v/>
      </c>
      <c r="H241" s="127" t="str">
        <f>IFERROR(INDEX(GUTS!AI242:'GUTS'!BH242,MATCH(4,GUTS!AK242:'GUTS'!BI242,0)),"")</f>
        <v/>
      </c>
      <c r="I241" s="127" t="str">
        <f>IFERROR(INDEX(GUTS!AJ242:'GUTS'!BH242,MATCH(4,GUTS!AK242:'GUTS'!BI242,0)),"")</f>
        <v/>
      </c>
      <c r="J241" s="127" t="str">
        <f>IFERROR(INDEX(GUTS!AI242:'GUTS'!BH242,MATCH(5,GUTS!AK242:'GUTS'!BI242,0)),"")</f>
        <v/>
      </c>
      <c r="K241" s="127" t="str">
        <f>IFERROR(INDEX(GUTS!AJ242:'GUTS'!BH242,MATCH(5,GUTS!AK242:'GUTS'!BI242,0)),"")</f>
        <v/>
      </c>
      <c r="L241" s="127" t="str">
        <f>IFERROR(INDEX(GUTS!AI242:'GUTS'!BH242,MATCH(6,GUTS!AK242:'GUTS'!BI242,0)),"")</f>
        <v/>
      </c>
      <c r="M241" s="127" t="str">
        <f>IFERROR(INDEX(GUTS!AJ242:'GUTS'!BH242,MATCH(6,GUTS!AK242:'GUTS'!BI242,0)),"")</f>
        <v/>
      </c>
      <c r="N241" s="127" t="e">
        <f>Audit!#REF!</f>
        <v>#REF!</v>
      </c>
      <c r="O241" s="127" t="e">
        <f>Audit!#REF!</f>
        <v>#REF!</v>
      </c>
      <c r="P241" s="127" t="e">
        <f>Audit!#REF!</f>
        <v>#REF!</v>
      </c>
    </row>
    <row r="242" spans="1:16" hidden="1">
      <c r="A242" s="127" t="e">
        <f>Audit!#REF!</f>
        <v>#REF!</v>
      </c>
      <c r="B242" s="127" t="str">
        <f>IFERROR(INDEX(GUTS!AI243:'GUTS'!BH243,MATCH(1,GUTS!AK243:'GUTS'!BI243,0)),"")</f>
        <v/>
      </c>
      <c r="C242" s="127" t="str">
        <f>IFERROR(INDEX(GUTS!AJ243:'GUTS'!BH243,MATCH(1,GUTS!AK243:'GUTS'!BI243,0)),"")</f>
        <v/>
      </c>
      <c r="D242" s="127" t="str">
        <f>IFERROR(INDEX(GUTS!AI243:'GUTS'!BH243,MATCH(2,GUTS!AK243:'GUTS'!BI243,0)),"")</f>
        <v/>
      </c>
      <c r="E242" s="127" t="str">
        <f>IFERROR(INDEX(GUTS!AJ243:'GUTS'!BH243,MATCH(2,GUTS!AK243:'GUTS'!BI243,0)),"")</f>
        <v/>
      </c>
      <c r="F242" s="127" t="str">
        <f>IFERROR(INDEX(GUTS!AI243:'GUTS'!BH243,MATCH(3,GUTS!AK243:'GUTS'!BI243,0)),"")</f>
        <v/>
      </c>
      <c r="G242" s="127" t="str">
        <f>IFERROR(INDEX(GUTS!AJ243:'GUTS'!BH243,MATCH(3,GUTS!AK243:'GUTS'!BI243,0)),"")</f>
        <v/>
      </c>
      <c r="H242" s="127" t="str">
        <f>IFERROR(INDEX(GUTS!AI243:'GUTS'!BH243,MATCH(4,GUTS!AK243:'GUTS'!BI243,0)),"")</f>
        <v/>
      </c>
      <c r="I242" s="127" t="str">
        <f>IFERROR(INDEX(GUTS!AJ243:'GUTS'!BH243,MATCH(4,GUTS!AK243:'GUTS'!BI243,0)),"")</f>
        <v/>
      </c>
      <c r="J242" s="127" t="str">
        <f>IFERROR(INDEX(GUTS!AI243:'GUTS'!BH243,MATCH(5,GUTS!AK243:'GUTS'!BI243,0)),"")</f>
        <v/>
      </c>
      <c r="K242" s="127" t="str">
        <f>IFERROR(INDEX(GUTS!AJ243:'GUTS'!BH243,MATCH(5,GUTS!AK243:'GUTS'!BI243,0)),"")</f>
        <v/>
      </c>
      <c r="L242" s="127" t="str">
        <f>IFERROR(INDEX(GUTS!AI243:'GUTS'!BH243,MATCH(6,GUTS!AK243:'GUTS'!BI243,0)),"")</f>
        <v/>
      </c>
      <c r="M242" s="127" t="str">
        <f>IFERROR(INDEX(GUTS!AJ243:'GUTS'!BH243,MATCH(6,GUTS!AK243:'GUTS'!BI243,0)),"")</f>
        <v/>
      </c>
      <c r="N242" s="127" t="e">
        <f>Audit!#REF!</f>
        <v>#REF!</v>
      </c>
      <c r="O242" s="127" t="e">
        <f>Audit!#REF!</f>
        <v>#REF!</v>
      </c>
      <c r="P242" s="127" t="e">
        <f>Audit!#REF!</f>
        <v>#REF!</v>
      </c>
    </row>
    <row r="243" spans="1:16">
      <c r="A243" s="127" t="e">
        <f>Audit!#REF!</f>
        <v>#REF!</v>
      </c>
      <c r="B243" s="127" t="str">
        <f>IFERROR(INDEX(GUTS!AI244:'GUTS'!BH244,MATCH(1,GUTS!AK244:'GUTS'!BI244,0)),"")</f>
        <v/>
      </c>
      <c r="C243" s="127" t="str">
        <f>IFERROR(INDEX(GUTS!AJ244:'GUTS'!BH244,MATCH(1,GUTS!AK244:'GUTS'!BI244,0)),"")</f>
        <v/>
      </c>
      <c r="D243" s="127" t="str">
        <f>IFERROR(INDEX(GUTS!AI244:'GUTS'!BH244,MATCH(2,GUTS!AK244:'GUTS'!BI244,0)),"")</f>
        <v/>
      </c>
      <c r="E243" s="127" t="str">
        <f>IFERROR(INDEX(GUTS!AJ244:'GUTS'!BH244,MATCH(2,GUTS!AK244:'GUTS'!BI244,0)),"")</f>
        <v/>
      </c>
      <c r="F243" s="127" t="str">
        <f>IFERROR(INDEX(GUTS!AI244:'GUTS'!BH244,MATCH(3,GUTS!AK244:'GUTS'!BI244,0)),"")</f>
        <v/>
      </c>
      <c r="G243" s="127" t="str">
        <f>IFERROR(INDEX(GUTS!AJ244:'GUTS'!BH244,MATCH(3,GUTS!AK244:'GUTS'!BI244,0)),"")</f>
        <v/>
      </c>
      <c r="H243" s="127" t="str">
        <f>IFERROR(INDEX(GUTS!AI244:'GUTS'!BH244,MATCH(4,GUTS!AK244:'GUTS'!BI244,0)),"")</f>
        <v/>
      </c>
      <c r="I243" s="127" t="str">
        <f>IFERROR(INDEX(GUTS!AJ244:'GUTS'!BH244,MATCH(4,GUTS!AK244:'GUTS'!BI244,0)),"")</f>
        <v/>
      </c>
      <c r="J243" s="127" t="str">
        <f>IFERROR(INDEX(GUTS!AI244:'GUTS'!BH244,MATCH(5,GUTS!AK244:'GUTS'!BI244,0)),"")</f>
        <v/>
      </c>
      <c r="K243" s="127" t="str">
        <f>IFERROR(INDEX(GUTS!AJ244:'GUTS'!BH244,MATCH(5,GUTS!AK244:'GUTS'!BI244,0)),"")</f>
        <v/>
      </c>
      <c r="L243" s="127" t="str">
        <f>IFERROR(INDEX(GUTS!AI244:'GUTS'!BH244,MATCH(6,GUTS!AK244:'GUTS'!BI244,0)),"")</f>
        <v/>
      </c>
      <c r="M243" s="127" t="str">
        <f>IFERROR(INDEX(GUTS!AJ244:'GUTS'!BH244,MATCH(6,GUTS!AK244:'GUTS'!BI244,0)),"")</f>
        <v/>
      </c>
      <c r="N243" s="127" t="e">
        <f>Audit!#REF!</f>
        <v>#REF!</v>
      </c>
      <c r="O243" s="127" t="e">
        <f>Audit!#REF!</f>
        <v>#REF!</v>
      </c>
      <c r="P243" s="127" t="e">
        <f>Audit!#REF!</f>
        <v>#REF!</v>
      </c>
    </row>
    <row r="244" spans="1:16" hidden="1">
      <c r="A244" s="127" t="e">
        <f>Audit!#REF!</f>
        <v>#REF!</v>
      </c>
      <c r="B244" s="127" t="str">
        <f>IFERROR(INDEX(GUTS!AI245:'GUTS'!BH245,MATCH(1,GUTS!AK245:'GUTS'!BI245,0)),"")</f>
        <v/>
      </c>
      <c r="C244" s="127" t="str">
        <f>IFERROR(INDEX(GUTS!AJ245:'GUTS'!BH245,MATCH(1,GUTS!AK245:'GUTS'!BI245,0)),"")</f>
        <v/>
      </c>
      <c r="D244" s="127" t="str">
        <f>IFERROR(INDEX(GUTS!AI245:'GUTS'!BH245,MATCH(2,GUTS!AK245:'GUTS'!BI245,0)),"")</f>
        <v/>
      </c>
      <c r="E244" s="127" t="str">
        <f>IFERROR(INDEX(GUTS!AJ245:'GUTS'!BH245,MATCH(2,GUTS!AK245:'GUTS'!BI245,0)),"")</f>
        <v/>
      </c>
      <c r="F244" s="127" t="str">
        <f>IFERROR(INDEX(GUTS!AI245:'GUTS'!BH245,MATCH(3,GUTS!AK245:'GUTS'!BI245,0)),"")</f>
        <v/>
      </c>
      <c r="G244" s="127" t="str">
        <f>IFERROR(INDEX(GUTS!AJ245:'GUTS'!BH245,MATCH(3,GUTS!AK245:'GUTS'!BI245,0)),"")</f>
        <v/>
      </c>
      <c r="H244" s="127" t="str">
        <f>IFERROR(INDEX(GUTS!AI245:'GUTS'!BH245,MATCH(4,GUTS!AK245:'GUTS'!BI245,0)),"")</f>
        <v/>
      </c>
      <c r="I244" s="127" t="str">
        <f>IFERROR(INDEX(GUTS!AJ245:'GUTS'!BH245,MATCH(4,GUTS!AK245:'GUTS'!BI245,0)),"")</f>
        <v/>
      </c>
      <c r="J244" s="127" t="str">
        <f>IFERROR(INDEX(GUTS!AI245:'GUTS'!BH245,MATCH(5,GUTS!AK245:'GUTS'!BI245,0)),"")</f>
        <v/>
      </c>
      <c r="K244" s="127" t="str">
        <f>IFERROR(INDEX(GUTS!AJ245:'GUTS'!BH245,MATCH(5,GUTS!AK245:'GUTS'!BI245,0)),"")</f>
        <v/>
      </c>
      <c r="L244" s="127" t="str">
        <f>IFERROR(INDEX(GUTS!AI245:'GUTS'!BH245,MATCH(6,GUTS!AK245:'GUTS'!BI245,0)),"")</f>
        <v/>
      </c>
      <c r="M244" s="127" t="str">
        <f>IFERROR(INDEX(GUTS!AJ245:'GUTS'!BH245,MATCH(6,GUTS!AK245:'GUTS'!BI245,0)),"")</f>
        <v/>
      </c>
      <c r="N244" s="127" t="e">
        <f>Audit!#REF!</f>
        <v>#REF!</v>
      </c>
      <c r="O244" s="127" t="e">
        <f>Audit!#REF!</f>
        <v>#REF!</v>
      </c>
      <c r="P244" s="127" t="e">
        <f>Audit!#REF!</f>
        <v>#REF!</v>
      </c>
    </row>
    <row r="245" spans="1:16">
      <c r="A245" s="127" t="e">
        <f>Audit!#REF!</f>
        <v>#REF!</v>
      </c>
      <c r="B245" s="127" t="str">
        <f>IFERROR(INDEX(GUTS!AI246:'GUTS'!BH246,MATCH(1,GUTS!AK246:'GUTS'!BI246,0)),"")</f>
        <v/>
      </c>
      <c r="C245" s="127" t="str">
        <f>IFERROR(INDEX(GUTS!AJ246:'GUTS'!BH246,MATCH(1,GUTS!AK246:'GUTS'!BI246,0)),"")</f>
        <v/>
      </c>
      <c r="D245" s="127" t="str">
        <f>IFERROR(INDEX(GUTS!AI246:'GUTS'!BH246,MATCH(2,GUTS!AK246:'GUTS'!BI246,0)),"")</f>
        <v/>
      </c>
      <c r="E245" s="127" t="str">
        <f>IFERROR(INDEX(GUTS!AJ246:'GUTS'!BH246,MATCH(2,GUTS!AK246:'GUTS'!BI246,0)),"")</f>
        <v/>
      </c>
      <c r="F245" s="127" t="str">
        <f>IFERROR(INDEX(GUTS!AI246:'GUTS'!BH246,MATCH(3,GUTS!AK246:'GUTS'!BI246,0)),"")</f>
        <v/>
      </c>
      <c r="G245" s="127" t="str">
        <f>IFERROR(INDEX(GUTS!AJ246:'GUTS'!BH246,MATCH(3,GUTS!AK246:'GUTS'!BI246,0)),"")</f>
        <v/>
      </c>
      <c r="H245" s="127" t="str">
        <f>IFERROR(INDEX(GUTS!AI246:'GUTS'!BH246,MATCH(4,GUTS!AK246:'GUTS'!BI246,0)),"")</f>
        <v/>
      </c>
      <c r="I245" s="127" t="str">
        <f>IFERROR(INDEX(GUTS!AJ246:'GUTS'!BH246,MATCH(4,GUTS!AK246:'GUTS'!BI246,0)),"")</f>
        <v/>
      </c>
      <c r="J245" s="127" t="str">
        <f>IFERROR(INDEX(GUTS!AI246:'GUTS'!BH246,MATCH(5,GUTS!AK246:'GUTS'!BI246,0)),"")</f>
        <v/>
      </c>
      <c r="K245" s="127" t="str">
        <f>IFERROR(INDEX(GUTS!AJ246:'GUTS'!BH246,MATCH(5,GUTS!AK246:'GUTS'!BI246,0)),"")</f>
        <v/>
      </c>
      <c r="L245" s="127" t="str">
        <f>IFERROR(INDEX(GUTS!AI246:'GUTS'!BH246,MATCH(6,GUTS!AK246:'GUTS'!BI246,0)),"")</f>
        <v/>
      </c>
      <c r="M245" s="127" t="str">
        <f>IFERROR(INDEX(GUTS!AJ246:'GUTS'!BH246,MATCH(6,GUTS!AK246:'GUTS'!BI246,0)),"")</f>
        <v/>
      </c>
      <c r="N245" s="127" t="e">
        <f>Audit!#REF!</f>
        <v>#REF!</v>
      </c>
      <c r="O245" s="127" t="e">
        <f>Audit!#REF!</f>
        <v>#REF!</v>
      </c>
      <c r="P245" s="127" t="e">
        <f>Audit!#REF!</f>
        <v>#REF!</v>
      </c>
    </row>
    <row r="246" spans="1:16" hidden="1">
      <c r="A246" s="127" t="e">
        <f>Audit!#REF!</f>
        <v>#REF!</v>
      </c>
      <c r="B246" s="127" t="str">
        <f>IFERROR(INDEX(GUTS!AI247:'GUTS'!BH247,MATCH(1,GUTS!AK247:'GUTS'!BI247,0)),"")</f>
        <v/>
      </c>
      <c r="C246" s="127" t="str">
        <f>IFERROR(INDEX(GUTS!AJ247:'GUTS'!BH247,MATCH(1,GUTS!AK247:'GUTS'!BI247,0)),"")</f>
        <v/>
      </c>
      <c r="D246" s="127" t="str">
        <f>IFERROR(INDEX(GUTS!AI247:'GUTS'!BH247,MATCH(2,GUTS!AK247:'GUTS'!BI247,0)),"")</f>
        <v/>
      </c>
      <c r="E246" s="127" t="str">
        <f>IFERROR(INDEX(GUTS!AJ247:'GUTS'!BH247,MATCH(2,GUTS!AK247:'GUTS'!BI247,0)),"")</f>
        <v/>
      </c>
      <c r="F246" s="127" t="str">
        <f>IFERROR(INDEX(GUTS!AI247:'GUTS'!BH247,MATCH(3,GUTS!AK247:'GUTS'!BI247,0)),"")</f>
        <v/>
      </c>
      <c r="G246" s="127" t="str">
        <f>IFERROR(INDEX(GUTS!AJ247:'GUTS'!BH247,MATCH(3,GUTS!AK247:'GUTS'!BI247,0)),"")</f>
        <v/>
      </c>
      <c r="H246" s="127" t="str">
        <f>IFERROR(INDEX(GUTS!AI247:'GUTS'!BH247,MATCH(4,GUTS!AK247:'GUTS'!BI247,0)),"")</f>
        <v/>
      </c>
      <c r="I246" s="127" t="str">
        <f>IFERROR(INDEX(GUTS!AJ247:'GUTS'!BH247,MATCH(4,GUTS!AK247:'GUTS'!BI247,0)),"")</f>
        <v/>
      </c>
      <c r="J246" s="127" t="str">
        <f>IFERROR(INDEX(GUTS!AI247:'GUTS'!BH247,MATCH(5,GUTS!AK247:'GUTS'!BI247,0)),"")</f>
        <v/>
      </c>
      <c r="K246" s="127" t="str">
        <f>IFERROR(INDEX(GUTS!AJ247:'GUTS'!BH247,MATCH(5,GUTS!AK247:'GUTS'!BI247,0)),"")</f>
        <v/>
      </c>
      <c r="L246" s="127" t="str">
        <f>IFERROR(INDEX(GUTS!AI247:'GUTS'!BH247,MATCH(6,GUTS!AK247:'GUTS'!BI247,0)),"")</f>
        <v/>
      </c>
      <c r="M246" s="127" t="str">
        <f>IFERROR(INDEX(GUTS!AJ247:'GUTS'!BH247,MATCH(6,GUTS!AK247:'GUTS'!BI247,0)),"")</f>
        <v/>
      </c>
      <c r="N246" s="127" t="e">
        <f>Audit!#REF!</f>
        <v>#REF!</v>
      </c>
      <c r="O246" s="127" t="e">
        <f>Audit!#REF!</f>
        <v>#REF!</v>
      </c>
      <c r="P246" s="127" t="e">
        <f>Audit!#REF!</f>
        <v>#REF!</v>
      </c>
    </row>
    <row r="247" spans="1:16">
      <c r="A247" s="127" t="e">
        <f>Audit!#REF!</f>
        <v>#REF!</v>
      </c>
      <c r="B247" s="127" t="str">
        <f>IFERROR(INDEX(GUTS!AI248:'GUTS'!BH248,MATCH(1,GUTS!AK248:'GUTS'!BI248,0)),"")</f>
        <v/>
      </c>
      <c r="C247" s="127" t="str">
        <f>IFERROR(INDEX(GUTS!AJ248:'GUTS'!BH248,MATCH(1,GUTS!AK248:'GUTS'!BI248,0)),"")</f>
        <v/>
      </c>
      <c r="D247" s="127" t="str">
        <f>IFERROR(INDEX(GUTS!AI248:'GUTS'!BH248,MATCH(2,GUTS!AK248:'GUTS'!BI248,0)),"")</f>
        <v/>
      </c>
      <c r="E247" s="127" t="str">
        <f>IFERROR(INDEX(GUTS!AJ248:'GUTS'!BH248,MATCH(2,GUTS!AK248:'GUTS'!BI248,0)),"")</f>
        <v/>
      </c>
      <c r="F247" s="127" t="str">
        <f>IFERROR(INDEX(GUTS!AI248:'GUTS'!BH248,MATCH(3,GUTS!AK248:'GUTS'!BI248,0)),"")</f>
        <v/>
      </c>
      <c r="G247" s="127" t="str">
        <f>IFERROR(INDEX(GUTS!AJ248:'GUTS'!BH248,MATCH(3,GUTS!AK248:'GUTS'!BI248,0)),"")</f>
        <v/>
      </c>
      <c r="H247" s="127" t="str">
        <f>IFERROR(INDEX(GUTS!AI248:'GUTS'!BH248,MATCH(4,GUTS!AK248:'GUTS'!BI248,0)),"")</f>
        <v/>
      </c>
      <c r="I247" s="127" t="str">
        <f>IFERROR(INDEX(GUTS!AJ248:'GUTS'!BH248,MATCH(4,GUTS!AK248:'GUTS'!BI248,0)),"")</f>
        <v/>
      </c>
      <c r="J247" s="127" t="str">
        <f>IFERROR(INDEX(GUTS!AI248:'GUTS'!BH248,MATCH(5,GUTS!AK248:'GUTS'!BI248,0)),"")</f>
        <v/>
      </c>
      <c r="K247" s="127" t="str">
        <f>IFERROR(INDEX(GUTS!AJ248:'GUTS'!BH248,MATCH(5,GUTS!AK248:'GUTS'!BI248,0)),"")</f>
        <v/>
      </c>
      <c r="L247" s="127" t="str">
        <f>IFERROR(INDEX(GUTS!AI248:'GUTS'!BH248,MATCH(6,GUTS!AK248:'GUTS'!BI248,0)),"")</f>
        <v/>
      </c>
      <c r="M247" s="127" t="str">
        <f>IFERROR(INDEX(GUTS!AJ248:'GUTS'!BH248,MATCH(6,GUTS!AK248:'GUTS'!BI248,0)),"")</f>
        <v/>
      </c>
      <c r="N247" s="127" t="e">
        <f>Audit!#REF!</f>
        <v>#REF!</v>
      </c>
      <c r="O247" s="127" t="e">
        <f>Audit!#REF!</f>
        <v>#REF!</v>
      </c>
      <c r="P247" s="127" t="e">
        <f>Audit!#REF!</f>
        <v>#REF!</v>
      </c>
    </row>
    <row r="248" spans="1:16" hidden="1">
      <c r="A248" s="127" t="e">
        <f>Audit!#REF!</f>
        <v>#REF!</v>
      </c>
      <c r="B248" s="127" t="str">
        <f>IFERROR(INDEX(GUTS!AI249:'GUTS'!BH249,MATCH(1,GUTS!AK249:'GUTS'!BI249,0)),"")</f>
        <v/>
      </c>
      <c r="C248" s="127" t="str">
        <f>IFERROR(INDEX(GUTS!AJ249:'GUTS'!BH249,MATCH(1,GUTS!AK249:'GUTS'!BI249,0)),"")</f>
        <v/>
      </c>
      <c r="D248" s="127" t="str">
        <f>IFERROR(INDEX(GUTS!AI249:'GUTS'!BH249,MATCH(2,GUTS!AK249:'GUTS'!BI249,0)),"")</f>
        <v/>
      </c>
      <c r="E248" s="127" t="str">
        <f>IFERROR(INDEX(GUTS!AJ249:'GUTS'!BH249,MATCH(2,GUTS!AK249:'GUTS'!BI249,0)),"")</f>
        <v/>
      </c>
      <c r="F248" s="127" t="str">
        <f>IFERROR(INDEX(GUTS!AI249:'GUTS'!BH249,MATCH(3,GUTS!AK249:'GUTS'!BI249,0)),"")</f>
        <v/>
      </c>
      <c r="G248" s="127" t="str">
        <f>IFERROR(INDEX(GUTS!AJ249:'GUTS'!BH249,MATCH(3,GUTS!AK249:'GUTS'!BI249,0)),"")</f>
        <v/>
      </c>
      <c r="H248" s="127" t="str">
        <f>IFERROR(INDEX(GUTS!AI249:'GUTS'!BH249,MATCH(4,GUTS!AK249:'GUTS'!BI249,0)),"")</f>
        <v/>
      </c>
      <c r="I248" s="127" t="str">
        <f>IFERROR(INDEX(GUTS!AJ249:'GUTS'!BH249,MATCH(4,GUTS!AK249:'GUTS'!BI249,0)),"")</f>
        <v/>
      </c>
      <c r="J248" s="127" t="str">
        <f>IFERROR(INDEX(GUTS!AI249:'GUTS'!BH249,MATCH(5,GUTS!AK249:'GUTS'!BI249,0)),"")</f>
        <v/>
      </c>
      <c r="K248" s="127" t="str">
        <f>IFERROR(INDEX(GUTS!AJ249:'GUTS'!BH249,MATCH(5,GUTS!AK249:'GUTS'!BI249,0)),"")</f>
        <v/>
      </c>
      <c r="L248" s="127" t="str">
        <f>IFERROR(INDEX(GUTS!AI249:'GUTS'!BH249,MATCH(6,GUTS!AK249:'GUTS'!BI249,0)),"")</f>
        <v/>
      </c>
      <c r="M248" s="127" t="str">
        <f>IFERROR(INDEX(GUTS!AJ249:'GUTS'!BH249,MATCH(6,GUTS!AK249:'GUTS'!BI249,0)),"")</f>
        <v/>
      </c>
      <c r="N248" s="127" t="e">
        <f>Audit!#REF!</f>
        <v>#REF!</v>
      </c>
      <c r="O248" s="127" t="e">
        <f>Audit!#REF!</f>
        <v>#REF!</v>
      </c>
      <c r="P248" s="127" t="e">
        <f>Audit!#REF!</f>
        <v>#REF!</v>
      </c>
    </row>
    <row r="249" spans="1:16" hidden="1">
      <c r="A249" s="127" t="e">
        <f>Audit!#REF!</f>
        <v>#REF!</v>
      </c>
      <c r="B249" s="127" t="str">
        <f>IFERROR(INDEX(GUTS!AI250:'GUTS'!BH250,MATCH(1,GUTS!AK250:'GUTS'!BI250,0)),"")</f>
        <v/>
      </c>
      <c r="C249" s="127" t="str">
        <f>IFERROR(INDEX(GUTS!AJ250:'GUTS'!BH250,MATCH(1,GUTS!AK250:'GUTS'!BI250,0)),"")</f>
        <v/>
      </c>
      <c r="D249" s="127" t="str">
        <f>IFERROR(INDEX(GUTS!AI250:'GUTS'!BH250,MATCH(2,GUTS!AK250:'GUTS'!BI250,0)),"")</f>
        <v/>
      </c>
      <c r="E249" s="127" t="str">
        <f>IFERROR(INDEX(GUTS!AJ250:'GUTS'!BH250,MATCH(2,GUTS!AK250:'GUTS'!BI250,0)),"")</f>
        <v/>
      </c>
      <c r="F249" s="127" t="str">
        <f>IFERROR(INDEX(GUTS!AI250:'GUTS'!BH250,MATCH(3,GUTS!AK250:'GUTS'!BI250,0)),"")</f>
        <v/>
      </c>
      <c r="G249" s="127" t="str">
        <f>IFERROR(INDEX(GUTS!AJ250:'GUTS'!BH250,MATCH(3,GUTS!AK250:'GUTS'!BI250,0)),"")</f>
        <v/>
      </c>
      <c r="H249" s="127" t="str">
        <f>IFERROR(INDEX(GUTS!AI250:'GUTS'!BH250,MATCH(4,GUTS!AK250:'GUTS'!BI250,0)),"")</f>
        <v/>
      </c>
      <c r="I249" s="127" t="str">
        <f>IFERROR(INDEX(GUTS!AJ250:'GUTS'!BH250,MATCH(4,GUTS!AK250:'GUTS'!BI250,0)),"")</f>
        <v/>
      </c>
      <c r="J249" s="127" t="str">
        <f>IFERROR(INDEX(GUTS!AI250:'GUTS'!BH250,MATCH(5,GUTS!AK250:'GUTS'!BI250,0)),"")</f>
        <v/>
      </c>
      <c r="K249" s="127" t="str">
        <f>IFERROR(INDEX(GUTS!AJ250:'GUTS'!BH250,MATCH(5,GUTS!AK250:'GUTS'!BI250,0)),"")</f>
        <v/>
      </c>
      <c r="L249" s="127" t="str">
        <f>IFERROR(INDEX(GUTS!AI250:'GUTS'!BH250,MATCH(6,GUTS!AK250:'GUTS'!BI250,0)),"")</f>
        <v/>
      </c>
      <c r="M249" s="127" t="str">
        <f>IFERROR(INDEX(GUTS!AJ250:'GUTS'!BH250,MATCH(6,GUTS!AK250:'GUTS'!BI250,0)),"")</f>
        <v/>
      </c>
      <c r="N249" s="127" t="e">
        <f>Audit!#REF!</f>
        <v>#REF!</v>
      </c>
      <c r="O249" s="127" t="e">
        <f>Audit!#REF!</f>
        <v>#REF!</v>
      </c>
      <c r="P249" s="127" t="e">
        <f>Audit!#REF!</f>
        <v>#REF!</v>
      </c>
    </row>
    <row r="250" spans="1:16" hidden="1">
      <c r="A250" s="127" t="e">
        <f>Audit!#REF!</f>
        <v>#REF!</v>
      </c>
      <c r="B250" s="127" t="str">
        <f>IFERROR(INDEX(GUTS!AI251:'GUTS'!BH251,MATCH(1,GUTS!AK251:'GUTS'!BI251,0)),"")</f>
        <v/>
      </c>
      <c r="C250" s="127" t="str">
        <f>IFERROR(INDEX(GUTS!AJ251:'GUTS'!BH251,MATCH(1,GUTS!AK251:'GUTS'!BI251,0)),"")</f>
        <v/>
      </c>
      <c r="D250" s="127" t="str">
        <f>IFERROR(INDEX(GUTS!AI251:'GUTS'!BH251,MATCH(2,GUTS!AK251:'GUTS'!BI251,0)),"")</f>
        <v/>
      </c>
      <c r="E250" s="127" t="str">
        <f>IFERROR(INDEX(GUTS!AJ251:'GUTS'!BH251,MATCH(2,GUTS!AK251:'GUTS'!BI251,0)),"")</f>
        <v/>
      </c>
      <c r="F250" s="127" t="str">
        <f>IFERROR(INDEX(GUTS!AI251:'GUTS'!BH251,MATCH(3,GUTS!AK251:'GUTS'!BI251,0)),"")</f>
        <v/>
      </c>
      <c r="G250" s="127" t="str">
        <f>IFERROR(INDEX(GUTS!AJ251:'GUTS'!BH251,MATCH(3,GUTS!AK251:'GUTS'!BI251,0)),"")</f>
        <v/>
      </c>
      <c r="H250" s="127" t="str">
        <f>IFERROR(INDEX(GUTS!AI251:'GUTS'!BH251,MATCH(4,GUTS!AK251:'GUTS'!BI251,0)),"")</f>
        <v/>
      </c>
      <c r="I250" s="127" t="str">
        <f>IFERROR(INDEX(GUTS!AJ251:'GUTS'!BH251,MATCH(4,GUTS!AK251:'GUTS'!BI251,0)),"")</f>
        <v/>
      </c>
      <c r="J250" s="127" t="str">
        <f>IFERROR(INDEX(GUTS!AI251:'GUTS'!BH251,MATCH(5,GUTS!AK251:'GUTS'!BI251,0)),"")</f>
        <v/>
      </c>
      <c r="K250" s="127" t="str">
        <f>IFERROR(INDEX(GUTS!AJ251:'GUTS'!BH251,MATCH(5,GUTS!AK251:'GUTS'!BI251,0)),"")</f>
        <v/>
      </c>
      <c r="L250" s="127" t="str">
        <f>IFERROR(INDEX(GUTS!AI251:'GUTS'!BH251,MATCH(6,GUTS!AK251:'GUTS'!BI251,0)),"")</f>
        <v/>
      </c>
      <c r="M250" s="127" t="str">
        <f>IFERROR(INDEX(GUTS!AJ251:'GUTS'!BH251,MATCH(6,GUTS!AK251:'GUTS'!BI251,0)),"")</f>
        <v/>
      </c>
      <c r="N250" s="127" t="e">
        <f>Audit!#REF!</f>
        <v>#REF!</v>
      </c>
      <c r="O250" s="127" t="e">
        <f>Audit!#REF!</f>
        <v>#REF!</v>
      </c>
      <c r="P250" s="127" t="e">
        <f>Audit!#REF!</f>
        <v>#REF!</v>
      </c>
    </row>
    <row r="251" spans="1:16" hidden="1">
      <c r="A251" s="127" t="e">
        <f>Audit!#REF!</f>
        <v>#REF!</v>
      </c>
      <c r="B251" s="127" t="str">
        <f>IFERROR(INDEX(GUTS!AI252:'GUTS'!BH252,MATCH(1,GUTS!AK252:'GUTS'!BI252,0)),"")</f>
        <v/>
      </c>
      <c r="C251" s="127" t="str">
        <f>IFERROR(INDEX(GUTS!AJ252:'GUTS'!BH252,MATCH(1,GUTS!AK252:'GUTS'!BI252,0)),"")</f>
        <v/>
      </c>
      <c r="D251" s="127" t="str">
        <f>IFERROR(INDEX(GUTS!AI252:'GUTS'!BH252,MATCH(2,GUTS!AK252:'GUTS'!BI252,0)),"")</f>
        <v/>
      </c>
      <c r="E251" s="127" t="str">
        <f>IFERROR(INDEX(GUTS!AJ252:'GUTS'!BH252,MATCH(2,GUTS!AK252:'GUTS'!BI252,0)),"")</f>
        <v/>
      </c>
      <c r="F251" s="127" t="str">
        <f>IFERROR(INDEX(GUTS!AI252:'GUTS'!BH252,MATCH(3,GUTS!AK252:'GUTS'!BI252,0)),"")</f>
        <v/>
      </c>
      <c r="G251" s="127" t="str">
        <f>IFERROR(INDEX(GUTS!AJ252:'GUTS'!BH252,MATCH(3,GUTS!AK252:'GUTS'!BI252,0)),"")</f>
        <v/>
      </c>
      <c r="H251" s="127" t="str">
        <f>IFERROR(INDEX(GUTS!AI252:'GUTS'!BH252,MATCH(4,GUTS!AK252:'GUTS'!BI252,0)),"")</f>
        <v/>
      </c>
      <c r="I251" s="127" t="str">
        <f>IFERROR(INDEX(GUTS!AJ252:'GUTS'!BH252,MATCH(4,GUTS!AK252:'GUTS'!BI252,0)),"")</f>
        <v/>
      </c>
      <c r="J251" s="127" t="str">
        <f>IFERROR(INDEX(GUTS!AI252:'GUTS'!BH252,MATCH(5,GUTS!AK252:'GUTS'!BI252,0)),"")</f>
        <v/>
      </c>
      <c r="K251" s="127" t="str">
        <f>IFERROR(INDEX(GUTS!AJ252:'GUTS'!BH252,MATCH(5,GUTS!AK252:'GUTS'!BI252,0)),"")</f>
        <v/>
      </c>
      <c r="L251" s="127" t="str">
        <f>IFERROR(INDEX(GUTS!AI252:'GUTS'!BH252,MATCH(6,GUTS!AK252:'GUTS'!BI252,0)),"")</f>
        <v/>
      </c>
      <c r="M251" s="127" t="str">
        <f>IFERROR(INDEX(GUTS!AJ252:'GUTS'!BH252,MATCH(6,GUTS!AK252:'GUTS'!BI252,0)),"")</f>
        <v/>
      </c>
      <c r="N251" s="127" t="e">
        <f>Audit!#REF!</f>
        <v>#REF!</v>
      </c>
      <c r="O251" s="127" t="e">
        <f>Audit!#REF!</f>
        <v>#REF!</v>
      </c>
      <c r="P251" s="127" t="e">
        <f>Audit!#REF!</f>
        <v>#REF!</v>
      </c>
    </row>
    <row r="252" spans="1:16" hidden="1">
      <c r="A252" s="127" t="e">
        <f>Audit!#REF!</f>
        <v>#REF!</v>
      </c>
      <c r="B252" s="127" t="str">
        <f>IFERROR(INDEX(GUTS!AI253:'GUTS'!BH253,MATCH(1,GUTS!AK253:'GUTS'!BI253,0)),"")</f>
        <v/>
      </c>
      <c r="C252" s="127" t="str">
        <f>IFERROR(INDEX(GUTS!AJ253:'GUTS'!BH253,MATCH(1,GUTS!AK253:'GUTS'!BI253,0)),"")</f>
        <v/>
      </c>
      <c r="D252" s="127" t="str">
        <f>IFERROR(INDEX(GUTS!AI253:'GUTS'!BH253,MATCH(2,GUTS!AK253:'GUTS'!BI253,0)),"")</f>
        <v/>
      </c>
      <c r="E252" s="127" t="str">
        <f>IFERROR(INDEX(GUTS!AJ253:'GUTS'!BH253,MATCH(2,GUTS!AK253:'GUTS'!BI253,0)),"")</f>
        <v/>
      </c>
      <c r="F252" s="127" t="str">
        <f>IFERROR(INDEX(GUTS!AI253:'GUTS'!BH253,MATCH(3,GUTS!AK253:'GUTS'!BI253,0)),"")</f>
        <v/>
      </c>
      <c r="G252" s="127" t="str">
        <f>IFERROR(INDEX(GUTS!AJ253:'GUTS'!BH253,MATCH(3,GUTS!AK253:'GUTS'!BI253,0)),"")</f>
        <v/>
      </c>
      <c r="H252" s="127" t="str">
        <f>IFERROR(INDEX(GUTS!AI253:'GUTS'!BH253,MATCH(4,GUTS!AK253:'GUTS'!BI253,0)),"")</f>
        <v/>
      </c>
      <c r="I252" s="127" t="str">
        <f>IFERROR(INDEX(GUTS!AJ253:'GUTS'!BH253,MATCH(4,GUTS!AK253:'GUTS'!BI253,0)),"")</f>
        <v/>
      </c>
      <c r="J252" s="127" t="str">
        <f>IFERROR(INDEX(GUTS!AI253:'GUTS'!BH253,MATCH(5,GUTS!AK253:'GUTS'!BI253,0)),"")</f>
        <v/>
      </c>
      <c r="K252" s="127" t="str">
        <f>IFERROR(INDEX(GUTS!AJ253:'GUTS'!BH253,MATCH(5,GUTS!AK253:'GUTS'!BI253,0)),"")</f>
        <v/>
      </c>
      <c r="L252" s="127" t="str">
        <f>IFERROR(INDEX(GUTS!AI253:'GUTS'!BH253,MATCH(6,GUTS!AK253:'GUTS'!BI253,0)),"")</f>
        <v/>
      </c>
      <c r="M252" s="127" t="str">
        <f>IFERROR(INDEX(GUTS!AJ253:'GUTS'!BH253,MATCH(6,GUTS!AK253:'GUTS'!BI253,0)),"")</f>
        <v/>
      </c>
      <c r="N252" s="127" t="e">
        <f>Audit!#REF!</f>
        <v>#REF!</v>
      </c>
      <c r="O252" s="127" t="e">
        <f>Audit!#REF!</f>
        <v>#REF!</v>
      </c>
      <c r="P252" s="127" t="e">
        <f>Audit!#REF!</f>
        <v>#REF!</v>
      </c>
    </row>
    <row r="253" spans="1:16" hidden="1">
      <c r="A253" s="127" t="e">
        <f>Audit!#REF!</f>
        <v>#REF!</v>
      </c>
      <c r="B253" s="127" t="str">
        <f>IFERROR(INDEX(GUTS!AI254:'GUTS'!BH254,MATCH(1,GUTS!AK254:'GUTS'!BI254,0)),"")</f>
        <v/>
      </c>
      <c r="C253" s="127" t="str">
        <f>IFERROR(INDEX(GUTS!AJ254:'GUTS'!BH254,MATCH(1,GUTS!AK254:'GUTS'!BI254,0)),"")</f>
        <v/>
      </c>
      <c r="D253" s="127" t="str">
        <f>IFERROR(INDEX(GUTS!AI254:'GUTS'!BH254,MATCH(2,GUTS!AK254:'GUTS'!BI254,0)),"")</f>
        <v/>
      </c>
      <c r="E253" s="127" t="str">
        <f>IFERROR(INDEX(GUTS!AJ254:'GUTS'!BH254,MATCH(2,GUTS!AK254:'GUTS'!BI254,0)),"")</f>
        <v/>
      </c>
      <c r="F253" s="127" t="str">
        <f>IFERROR(INDEX(GUTS!AI254:'GUTS'!BH254,MATCH(3,GUTS!AK254:'GUTS'!BI254,0)),"")</f>
        <v/>
      </c>
      <c r="G253" s="127" t="str">
        <f>IFERROR(INDEX(GUTS!AJ254:'GUTS'!BH254,MATCH(3,GUTS!AK254:'GUTS'!BI254,0)),"")</f>
        <v/>
      </c>
      <c r="H253" s="127" t="str">
        <f>IFERROR(INDEX(GUTS!AI254:'GUTS'!BH254,MATCH(4,GUTS!AK254:'GUTS'!BI254,0)),"")</f>
        <v/>
      </c>
      <c r="I253" s="127" t="str">
        <f>IFERROR(INDEX(GUTS!AJ254:'GUTS'!BH254,MATCH(4,GUTS!AK254:'GUTS'!BI254,0)),"")</f>
        <v/>
      </c>
      <c r="J253" s="127" t="str">
        <f>IFERROR(INDEX(GUTS!AI254:'GUTS'!BH254,MATCH(5,GUTS!AK254:'GUTS'!BI254,0)),"")</f>
        <v/>
      </c>
      <c r="K253" s="127" t="str">
        <f>IFERROR(INDEX(GUTS!AJ254:'GUTS'!BH254,MATCH(5,GUTS!AK254:'GUTS'!BI254,0)),"")</f>
        <v/>
      </c>
      <c r="L253" s="127" t="str">
        <f>IFERROR(INDEX(GUTS!AI254:'GUTS'!BH254,MATCH(6,GUTS!AK254:'GUTS'!BI254,0)),"")</f>
        <v/>
      </c>
      <c r="M253" s="127" t="str">
        <f>IFERROR(INDEX(GUTS!AJ254:'GUTS'!BH254,MATCH(6,GUTS!AK254:'GUTS'!BI254,0)),"")</f>
        <v/>
      </c>
      <c r="N253" s="127" t="e">
        <f>Audit!#REF!</f>
        <v>#REF!</v>
      </c>
      <c r="O253" s="127" t="e">
        <f>Audit!#REF!</f>
        <v>#REF!</v>
      </c>
      <c r="P253" s="127" t="e">
        <f>Audit!#REF!</f>
        <v>#REF!</v>
      </c>
    </row>
    <row r="254" spans="1:16" hidden="1">
      <c r="A254" s="127" t="e">
        <f>Audit!#REF!</f>
        <v>#REF!</v>
      </c>
      <c r="B254" s="127" t="str">
        <f>IFERROR(INDEX(GUTS!AI255:'GUTS'!BH255,MATCH(1,GUTS!AK255:'GUTS'!BI255,0)),"")</f>
        <v/>
      </c>
      <c r="C254" s="127" t="str">
        <f>IFERROR(INDEX(GUTS!AJ255:'GUTS'!BH255,MATCH(1,GUTS!AK255:'GUTS'!BI255,0)),"")</f>
        <v/>
      </c>
      <c r="D254" s="127" t="str">
        <f>IFERROR(INDEX(GUTS!AI255:'GUTS'!BH255,MATCH(2,GUTS!AK255:'GUTS'!BI255,0)),"")</f>
        <v/>
      </c>
      <c r="E254" s="127" t="str">
        <f>IFERROR(INDEX(GUTS!AJ255:'GUTS'!BH255,MATCH(2,GUTS!AK255:'GUTS'!BI255,0)),"")</f>
        <v/>
      </c>
      <c r="F254" s="127" t="str">
        <f>IFERROR(INDEX(GUTS!AI255:'GUTS'!BH255,MATCH(3,GUTS!AK255:'GUTS'!BI255,0)),"")</f>
        <v/>
      </c>
      <c r="G254" s="127" t="str">
        <f>IFERROR(INDEX(GUTS!AJ255:'GUTS'!BH255,MATCH(3,GUTS!AK255:'GUTS'!BI255,0)),"")</f>
        <v/>
      </c>
      <c r="H254" s="127" t="str">
        <f>IFERROR(INDEX(GUTS!AI255:'GUTS'!BH255,MATCH(4,GUTS!AK255:'GUTS'!BI255,0)),"")</f>
        <v/>
      </c>
      <c r="I254" s="127" t="str">
        <f>IFERROR(INDEX(GUTS!AJ255:'GUTS'!BH255,MATCH(4,GUTS!AK255:'GUTS'!BI255,0)),"")</f>
        <v/>
      </c>
      <c r="J254" s="127" t="str">
        <f>IFERROR(INDEX(GUTS!AI255:'GUTS'!BH255,MATCH(5,GUTS!AK255:'GUTS'!BI255,0)),"")</f>
        <v/>
      </c>
      <c r="K254" s="127" t="str">
        <f>IFERROR(INDEX(GUTS!AJ255:'GUTS'!BH255,MATCH(5,GUTS!AK255:'GUTS'!BI255,0)),"")</f>
        <v/>
      </c>
      <c r="L254" s="127" t="str">
        <f>IFERROR(INDEX(GUTS!AI255:'GUTS'!BH255,MATCH(6,GUTS!AK255:'GUTS'!BI255,0)),"")</f>
        <v/>
      </c>
      <c r="M254" s="127" t="str">
        <f>IFERROR(INDEX(GUTS!AJ255:'GUTS'!BH255,MATCH(6,GUTS!AK255:'GUTS'!BI255,0)),"")</f>
        <v/>
      </c>
      <c r="N254" s="127" t="e">
        <f>Audit!#REF!</f>
        <v>#REF!</v>
      </c>
      <c r="O254" s="127" t="e">
        <f>Audit!#REF!</f>
        <v>#REF!</v>
      </c>
      <c r="P254" s="127" t="e">
        <f>Audit!#REF!</f>
        <v>#REF!</v>
      </c>
    </row>
    <row r="255" spans="1:16" hidden="1">
      <c r="A255" s="127" t="e">
        <f>Audit!#REF!</f>
        <v>#REF!</v>
      </c>
      <c r="B255" s="127" t="str">
        <f>IFERROR(INDEX(GUTS!AI256:'GUTS'!BH256,MATCH(1,GUTS!AK256:'GUTS'!BI256,0)),"")</f>
        <v/>
      </c>
      <c r="C255" s="127" t="str">
        <f>IFERROR(INDEX(GUTS!AJ256:'GUTS'!BH256,MATCH(1,GUTS!AK256:'GUTS'!BI256,0)),"")</f>
        <v/>
      </c>
      <c r="D255" s="127" t="str">
        <f>IFERROR(INDEX(GUTS!AI256:'GUTS'!BH256,MATCH(2,GUTS!AK256:'GUTS'!BI256,0)),"")</f>
        <v/>
      </c>
      <c r="E255" s="127" t="str">
        <f>IFERROR(INDEX(GUTS!AJ256:'GUTS'!BH256,MATCH(2,GUTS!AK256:'GUTS'!BI256,0)),"")</f>
        <v/>
      </c>
      <c r="F255" s="127" t="str">
        <f>IFERROR(INDEX(GUTS!AI256:'GUTS'!BH256,MATCH(3,GUTS!AK256:'GUTS'!BI256,0)),"")</f>
        <v/>
      </c>
      <c r="G255" s="127" t="str">
        <f>IFERROR(INDEX(GUTS!AJ256:'GUTS'!BH256,MATCH(3,GUTS!AK256:'GUTS'!BI256,0)),"")</f>
        <v/>
      </c>
      <c r="H255" s="127" t="str">
        <f>IFERROR(INDEX(GUTS!AI256:'GUTS'!BH256,MATCH(4,GUTS!AK256:'GUTS'!BI256,0)),"")</f>
        <v/>
      </c>
      <c r="I255" s="127" t="str">
        <f>IFERROR(INDEX(GUTS!AJ256:'GUTS'!BH256,MATCH(4,GUTS!AK256:'GUTS'!BI256,0)),"")</f>
        <v/>
      </c>
      <c r="J255" s="127" t="str">
        <f>IFERROR(INDEX(GUTS!AI256:'GUTS'!BH256,MATCH(5,GUTS!AK256:'GUTS'!BI256,0)),"")</f>
        <v/>
      </c>
      <c r="K255" s="127" t="str">
        <f>IFERROR(INDEX(GUTS!AJ256:'GUTS'!BH256,MATCH(5,GUTS!AK256:'GUTS'!BI256,0)),"")</f>
        <v/>
      </c>
      <c r="L255" s="127" t="str">
        <f>IFERROR(INDEX(GUTS!AI256:'GUTS'!BH256,MATCH(6,GUTS!AK256:'GUTS'!BI256,0)),"")</f>
        <v/>
      </c>
      <c r="M255" s="127" t="str">
        <f>IFERROR(INDEX(GUTS!AJ256:'GUTS'!BH256,MATCH(6,GUTS!AK256:'GUTS'!BI256,0)),"")</f>
        <v/>
      </c>
      <c r="N255" s="127" t="e">
        <f>Audit!#REF!</f>
        <v>#REF!</v>
      </c>
      <c r="O255" s="127" t="e">
        <f>Audit!#REF!</f>
        <v>#REF!</v>
      </c>
      <c r="P255" s="127" t="e">
        <f>Audit!#REF!</f>
        <v>#REF!</v>
      </c>
    </row>
    <row r="256" spans="1:16" hidden="1">
      <c r="A256" s="127" t="e">
        <f>Audit!#REF!</f>
        <v>#REF!</v>
      </c>
      <c r="B256" s="127" t="str">
        <f>IFERROR(INDEX(GUTS!AI257:'GUTS'!BH257,MATCH(1,GUTS!AK257:'GUTS'!BI257,0)),"")</f>
        <v/>
      </c>
      <c r="C256" s="127" t="str">
        <f>IFERROR(INDEX(GUTS!AJ257:'GUTS'!BH257,MATCH(1,GUTS!AK257:'GUTS'!BI257,0)),"")</f>
        <v/>
      </c>
      <c r="D256" s="127" t="str">
        <f>IFERROR(INDEX(GUTS!AI257:'GUTS'!BH257,MATCH(2,GUTS!AK257:'GUTS'!BI257,0)),"")</f>
        <v/>
      </c>
      <c r="E256" s="127" t="str">
        <f>IFERROR(INDEX(GUTS!AJ257:'GUTS'!BH257,MATCH(2,GUTS!AK257:'GUTS'!BI257,0)),"")</f>
        <v/>
      </c>
      <c r="F256" s="127" t="str">
        <f>IFERROR(INDEX(GUTS!AI257:'GUTS'!BH257,MATCH(3,GUTS!AK257:'GUTS'!BI257,0)),"")</f>
        <v/>
      </c>
      <c r="G256" s="127" t="str">
        <f>IFERROR(INDEX(GUTS!AJ257:'GUTS'!BH257,MATCH(3,GUTS!AK257:'GUTS'!BI257,0)),"")</f>
        <v/>
      </c>
      <c r="H256" s="127" t="str">
        <f>IFERROR(INDEX(GUTS!AI257:'GUTS'!BH257,MATCH(4,GUTS!AK257:'GUTS'!BI257,0)),"")</f>
        <v/>
      </c>
      <c r="I256" s="127" t="str">
        <f>IFERROR(INDEX(GUTS!AJ257:'GUTS'!BH257,MATCH(4,GUTS!AK257:'GUTS'!BI257,0)),"")</f>
        <v/>
      </c>
      <c r="J256" s="127" t="str">
        <f>IFERROR(INDEX(GUTS!AI257:'GUTS'!BH257,MATCH(5,GUTS!AK257:'GUTS'!BI257,0)),"")</f>
        <v/>
      </c>
      <c r="K256" s="127" t="str">
        <f>IFERROR(INDEX(GUTS!AJ257:'GUTS'!BH257,MATCH(5,GUTS!AK257:'GUTS'!BI257,0)),"")</f>
        <v/>
      </c>
      <c r="L256" s="127" t="str">
        <f>IFERROR(INDEX(GUTS!AI257:'GUTS'!BH257,MATCH(6,GUTS!AK257:'GUTS'!BI257,0)),"")</f>
        <v/>
      </c>
      <c r="M256" s="127" t="str">
        <f>IFERROR(INDEX(GUTS!AJ257:'GUTS'!BH257,MATCH(6,GUTS!AK257:'GUTS'!BI257,0)),"")</f>
        <v/>
      </c>
      <c r="N256" s="127" t="e">
        <f>Audit!#REF!</f>
        <v>#REF!</v>
      </c>
      <c r="O256" s="127" t="e">
        <f>Audit!#REF!</f>
        <v>#REF!</v>
      </c>
      <c r="P256" s="127" t="e">
        <f>Audit!#REF!</f>
        <v>#REF!</v>
      </c>
    </row>
    <row r="257" spans="1:16" hidden="1">
      <c r="A257" s="127" t="e">
        <f>Audit!#REF!</f>
        <v>#REF!</v>
      </c>
      <c r="B257" s="127" t="str">
        <f>IFERROR(INDEX(GUTS!AI258:'GUTS'!BH258,MATCH(1,GUTS!AK258:'GUTS'!BI258,0)),"")</f>
        <v/>
      </c>
      <c r="C257" s="127" t="str">
        <f>IFERROR(INDEX(GUTS!AJ258:'GUTS'!BH258,MATCH(1,GUTS!AK258:'GUTS'!BI258,0)),"")</f>
        <v/>
      </c>
      <c r="D257" s="127" t="str">
        <f>IFERROR(INDEX(GUTS!AI258:'GUTS'!BH258,MATCH(2,GUTS!AK258:'GUTS'!BI258,0)),"")</f>
        <v/>
      </c>
      <c r="E257" s="127" t="str">
        <f>IFERROR(INDEX(GUTS!AJ258:'GUTS'!BH258,MATCH(2,GUTS!AK258:'GUTS'!BI258,0)),"")</f>
        <v/>
      </c>
      <c r="F257" s="127" t="str">
        <f>IFERROR(INDEX(GUTS!AI258:'GUTS'!BH258,MATCH(3,GUTS!AK258:'GUTS'!BI258,0)),"")</f>
        <v/>
      </c>
      <c r="G257" s="127" t="str">
        <f>IFERROR(INDEX(GUTS!AJ258:'GUTS'!BH258,MATCH(3,GUTS!AK258:'GUTS'!BI258,0)),"")</f>
        <v/>
      </c>
      <c r="H257" s="127" t="str">
        <f>IFERROR(INDEX(GUTS!AI258:'GUTS'!BH258,MATCH(4,GUTS!AK258:'GUTS'!BI258,0)),"")</f>
        <v/>
      </c>
      <c r="I257" s="127" t="str">
        <f>IFERROR(INDEX(GUTS!AJ258:'GUTS'!BH258,MATCH(4,GUTS!AK258:'GUTS'!BI258,0)),"")</f>
        <v/>
      </c>
      <c r="J257" s="127" t="str">
        <f>IFERROR(INDEX(GUTS!AI258:'GUTS'!BH258,MATCH(5,GUTS!AK258:'GUTS'!BI258,0)),"")</f>
        <v/>
      </c>
      <c r="K257" s="127" t="str">
        <f>IFERROR(INDEX(GUTS!AJ258:'GUTS'!BH258,MATCH(5,GUTS!AK258:'GUTS'!BI258,0)),"")</f>
        <v/>
      </c>
      <c r="L257" s="127" t="str">
        <f>IFERROR(INDEX(GUTS!AI258:'GUTS'!BH258,MATCH(6,GUTS!AK258:'GUTS'!BI258,0)),"")</f>
        <v/>
      </c>
      <c r="M257" s="127" t="str">
        <f>IFERROR(INDEX(GUTS!AJ258:'GUTS'!BH258,MATCH(6,GUTS!AK258:'GUTS'!BI258,0)),"")</f>
        <v/>
      </c>
      <c r="N257" s="127" t="e">
        <f>Audit!#REF!</f>
        <v>#REF!</v>
      </c>
      <c r="O257" s="127" t="e">
        <f>Audit!#REF!</f>
        <v>#REF!</v>
      </c>
      <c r="P257" s="127" t="e">
        <f>Audit!#REF!</f>
        <v>#REF!</v>
      </c>
    </row>
    <row r="258" spans="1:16" hidden="1">
      <c r="A258" s="127" t="e">
        <f>Audit!#REF!</f>
        <v>#REF!</v>
      </c>
      <c r="B258" s="127" t="str">
        <f>IFERROR(INDEX(GUTS!AI259:'GUTS'!BH259,MATCH(1,GUTS!AK259:'GUTS'!BI259,0)),"")</f>
        <v/>
      </c>
      <c r="C258" s="127" t="str">
        <f>IFERROR(INDEX(GUTS!AJ259:'GUTS'!BH259,MATCH(1,GUTS!AK259:'GUTS'!BI259,0)),"")</f>
        <v/>
      </c>
      <c r="D258" s="127" t="str">
        <f>IFERROR(INDEX(GUTS!AI259:'GUTS'!BH259,MATCH(2,GUTS!AK259:'GUTS'!BI259,0)),"")</f>
        <v/>
      </c>
      <c r="E258" s="127" t="str">
        <f>IFERROR(INDEX(GUTS!AJ259:'GUTS'!BH259,MATCH(2,GUTS!AK259:'GUTS'!BI259,0)),"")</f>
        <v/>
      </c>
      <c r="F258" s="127" t="str">
        <f>IFERROR(INDEX(GUTS!AI259:'GUTS'!BH259,MATCH(3,GUTS!AK259:'GUTS'!BI259,0)),"")</f>
        <v/>
      </c>
      <c r="G258" s="127" t="str">
        <f>IFERROR(INDEX(GUTS!AJ259:'GUTS'!BH259,MATCH(3,GUTS!AK259:'GUTS'!BI259,0)),"")</f>
        <v/>
      </c>
      <c r="H258" s="127" t="str">
        <f>IFERROR(INDEX(GUTS!AI259:'GUTS'!BH259,MATCH(4,GUTS!AK259:'GUTS'!BI259,0)),"")</f>
        <v/>
      </c>
      <c r="I258" s="127" t="str">
        <f>IFERROR(INDEX(GUTS!AJ259:'GUTS'!BH259,MATCH(4,GUTS!AK259:'GUTS'!BI259,0)),"")</f>
        <v/>
      </c>
      <c r="J258" s="127" t="str">
        <f>IFERROR(INDEX(GUTS!AI259:'GUTS'!BH259,MATCH(5,GUTS!AK259:'GUTS'!BI259,0)),"")</f>
        <v/>
      </c>
      <c r="K258" s="127" t="str">
        <f>IFERROR(INDEX(GUTS!AJ259:'GUTS'!BH259,MATCH(5,GUTS!AK259:'GUTS'!BI259,0)),"")</f>
        <v/>
      </c>
      <c r="L258" s="127" t="str">
        <f>IFERROR(INDEX(GUTS!AI259:'GUTS'!BH259,MATCH(6,GUTS!AK259:'GUTS'!BI259,0)),"")</f>
        <v/>
      </c>
      <c r="M258" s="127" t="str">
        <f>IFERROR(INDEX(GUTS!AJ259:'GUTS'!BH259,MATCH(6,GUTS!AK259:'GUTS'!BI259,0)),"")</f>
        <v/>
      </c>
      <c r="N258" s="127" t="e">
        <f>Audit!#REF!</f>
        <v>#REF!</v>
      </c>
      <c r="O258" s="127" t="e">
        <f>Audit!#REF!</f>
        <v>#REF!</v>
      </c>
      <c r="P258" s="127" t="e">
        <f>Audit!#REF!</f>
        <v>#REF!</v>
      </c>
    </row>
    <row r="259" spans="1:16" hidden="1">
      <c r="A259" s="127" t="e">
        <f>Audit!#REF!</f>
        <v>#REF!</v>
      </c>
      <c r="B259" s="127" t="str">
        <f>IFERROR(INDEX(GUTS!AI260:'GUTS'!BH260,MATCH(1,GUTS!AK260:'GUTS'!BI260,0)),"")</f>
        <v/>
      </c>
      <c r="C259" s="127" t="str">
        <f>IFERROR(INDEX(GUTS!AJ260:'GUTS'!BH260,MATCH(1,GUTS!AK260:'GUTS'!BI260,0)),"")</f>
        <v/>
      </c>
      <c r="D259" s="127" t="str">
        <f>IFERROR(INDEX(GUTS!AI260:'GUTS'!BH260,MATCH(2,GUTS!AK260:'GUTS'!BI260,0)),"")</f>
        <v/>
      </c>
      <c r="E259" s="127" t="str">
        <f>IFERROR(INDEX(GUTS!AJ260:'GUTS'!BH260,MATCH(2,GUTS!AK260:'GUTS'!BI260,0)),"")</f>
        <v/>
      </c>
      <c r="F259" s="127" t="str">
        <f>IFERROR(INDEX(GUTS!AI260:'GUTS'!BH260,MATCH(3,GUTS!AK260:'GUTS'!BI260,0)),"")</f>
        <v/>
      </c>
      <c r="G259" s="127" t="str">
        <f>IFERROR(INDEX(GUTS!AJ260:'GUTS'!BH260,MATCH(3,GUTS!AK260:'GUTS'!BI260,0)),"")</f>
        <v/>
      </c>
      <c r="H259" s="127" t="str">
        <f>IFERROR(INDEX(GUTS!AI260:'GUTS'!BH260,MATCH(4,GUTS!AK260:'GUTS'!BI260,0)),"")</f>
        <v/>
      </c>
      <c r="I259" s="127" t="str">
        <f>IFERROR(INDEX(GUTS!AJ260:'GUTS'!BH260,MATCH(4,GUTS!AK260:'GUTS'!BI260,0)),"")</f>
        <v/>
      </c>
      <c r="J259" s="127" t="str">
        <f>IFERROR(INDEX(GUTS!AI260:'GUTS'!BH260,MATCH(5,GUTS!AK260:'GUTS'!BI260,0)),"")</f>
        <v/>
      </c>
      <c r="K259" s="127" t="str">
        <f>IFERROR(INDEX(GUTS!AJ260:'GUTS'!BH260,MATCH(5,GUTS!AK260:'GUTS'!BI260,0)),"")</f>
        <v/>
      </c>
      <c r="L259" s="127" t="str">
        <f>IFERROR(INDEX(GUTS!AI260:'GUTS'!BH260,MATCH(6,GUTS!AK260:'GUTS'!BI260,0)),"")</f>
        <v/>
      </c>
      <c r="M259" s="127" t="str">
        <f>IFERROR(INDEX(GUTS!AJ260:'GUTS'!BH260,MATCH(6,GUTS!AK260:'GUTS'!BI260,0)),"")</f>
        <v/>
      </c>
      <c r="N259" s="127" t="e">
        <f>Audit!#REF!</f>
        <v>#REF!</v>
      </c>
      <c r="O259" s="127" t="e">
        <f>Audit!#REF!</f>
        <v>#REF!</v>
      </c>
      <c r="P259" s="127" t="e">
        <f>Audit!#REF!</f>
        <v>#REF!</v>
      </c>
    </row>
    <row r="260" spans="1:16" hidden="1">
      <c r="A260" s="127" t="e">
        <f>Audit!#REF!</f>
        <v>#REF!</v>
      </c>
      <c r="B260" s="127" t="str">
        <f>IFERROR(INDEX(GUTS!AI261:'GUTS'!BH261,MATCH(1,GUTS!AK261:'GUTS'!BI261,0)),"")</f>
        <v/>
      </c>
      <c r="C260" s="127" t="str">
        <f>IFERROR(INDEX(GUTS!AJ261:'GUTS'!BH261,MATCH(1,GUTS!AK261:'GUTS'!BI261,0)),"")</f>
        <v/>
      </c>
      <c r="D260" s="127" t="str">
        <f>IFERROR(INDEX(GUTS!AI261:'GUTS'!BH261,MATCH(2,GUTS!AK261:'GUTS'!BI261,0)),"")</f>
        <v/>
      </c>
      <c r="E260" s="127" t="str">
        <f>IFERROR(INDEX(GUTS!AJ261:'GUTS'!BH261,MATCH(2,GUTS!AK261:'GUTS'!BI261,0)),"")</f>
        <v/>
      </c>
      <c r="F260" s="127" t="str">
        <f>IFERROR(INDEX(GUTS!AI261:'GUTS'!BH261,MATCH(3,GUTS!AK261:'GUTS'!BI261,0)),"")</f>
        <v/>
      </c>
      <c r="G260" s="127" t="str">
        <f>IFERROR(INDEX(GUTS!AJ261:'GUTS'!BH261,MATCH(3,GUTS!AK261:'GUTS'!BI261,0)),"")</f>
        <v/>
      </c>
      <c r="H260" s="127" t="str">
        <f>IFERROR(INDEX(GUTS!AI261:'GUTS'!BH261,MATCH(4,GUTS!AK261:'GUTS'!BI261,0)),"")</f>
        <v/>
      </c>
      <c r="I260" s="127" t="str">
        <f>IFERROR(INDEX(GUTS!AJ261:'GUTS'!BH261,MATCH(4,GUTS!AK261:'GUTS'!BI261,0)),"")</f>
        <v/>
      </c>
      <c r="J260" s="127" t="str">
        <f>IFERROR(INDEX(GUTS!AI261:'GUTS'!BH261,MATCH(5,GUTS!AK261:'GUTS'!BI261,0)),"")</f>
        <v/>
      </c>
      <c r="K260" s="127" t="str">
        <f>IFERROR(INDEX(GUTS!AJ261:'GUTS'!BH261,MATCH(5,GUTS!AK261:'GUTS'!BI261,0)),"")</f>
        <v/>
      </c>
      <c r="L260" s="127" t="str">
        <f>IFERROR(INDEX(GUTS!AI261:'GUTS'!BH261,MATCH(6,GUTS!AK261:'GUTS'!BI261,0)),"")</f>
        <v/>
      </c>
      <c r="M260" s="127" t="str">
        <f>IFERROR(INDEX(GUTS!AJ261:'GUTS'!BH261,MATCH(6,GUTS!AK261:'GUTS'!BI261,0)),"")</f>
        <v/>
      </c>
      <c r="N260" s="127" t="e">
        <f>Audit!#REF!</f>
        <v>#REF!</v>
      </c>
      <c r="O260" s="127" t="e">
        <f>Audit!#REF!</f>
        <v>#REF!</v>
      </c>
      <c r="P260" s="127" t="e">
        <f>Audit!#REF!</f>
        <v>#REF!</v>
      </c>
    </row>
    <row r="261" spans="1:16">
      <c r="A261" s="127" t="e">
        <f>Audit!#REF!</f>
        <v>#REF!</v>
      </c>
      <c r="B261" s="127" t="str">
        <f>IFERROR(INDEX(GUTS!AI262:'GUTS'!BH262,MATCH(1,GUTS!AK262:'GUTS'!BI262,0)),"")</f>
        <v/>
      </c>
      <c r="C261" s="127" t="str">
        <f>IFERROR(INDEX(GUTS!AJ262:'GUTS'!BH262,MATCH(1,GUTS!AK262:'GUTS'!BI262,0)),"")</f>
        <v/>
      </c>
      <c r="D261" s="127" t="str">
        <f>IFERROR(INDEX(GUTS!AI262:'GUTS'!BH262,MATCH(2,GUTS!AK262:'GUTS'!BI262,0)),"")</f>
        <v/>
      </c>
      <c r="E261" s="127" t="str">
        <f>IFERROR(INDEX(GUTS!AJ262:'GUTS'!BH262,MATCH(2,GUTS!AK262:'GUTS'!BI262,0)),"")</f>
        <v/>
      </c>
      <c r="F261" s="127" t="str">
        <f>IFERROR(INDEX(GUTS!AI262:'GUTS'!BH262,MATCH(3,GUTS!AK262:'GUTS'!BI262,0)),"")</f>
        <v/>
      </c>
      <c r="G261" s="127" t="str">
        <f>IFERROR(INDEX(GUTS!AJ262:'GUTS'!BH262,MATCH(3,GUTS!AK262:'GUTS'!BI262,0)),"")</f>
        <v/>
      </c>
      <c r="H261" s="127" t="str">
        <f>IFERROR(INDEX(GUTS!AI262:'GUTS'!BH262,MATCH(4,GUTS!AK262:'GUTS'!BI262,0)),"")</f>
        <v/>
      </c>
      <c r="I261" s="127" t="str">
        <f>IFERROR(INDEX(GUTS!AJ262:'GUTS'!BH262,MATCH(4,GUTS!AK262:'GUTS'!BI262,0)),"")</f>
        <v/>
      </c>
      <c r="J261" s="127" t="str">
        <f>IFERROR(INDEX(GUTS!AI262:'GUTS'!BH262,MATCH(5,GUTS!AK262:'GUTS'!BI262,0)),"")</f>
        <v/>
      </c>
      <c r="K261" s="127" t="str">
        <f>IFERROR(INDEX(GUTS!AJ262:'GUTS'!BH262,MATCH(5,GUTS!AK262:'GUTS'!BI262,0)),"")</f>
        <v/>
      </c>
      <c r="L261" s="127" t="str">
        <f>IFERROR(INDEX(GUTS!AI262:'GUTS'!BH262,MATCH(6,GUTS!AK262:'GUTS'!BI262,0)),"")</f>
        <v/>
      </c>
      <c r="M261" s="127" t="str">
        <f>IFERROR(INDEX(GUTS!AJ262:'GUTS'!BH262,MATCH(6,GUTS!AK262:'GUTS'!BI262,0)),"")</f>
        <v/>
      </c>
      <c r="N261" s="127" t="e">
        <f>Audit!#REF!</f>
        <v>#REF!</v>
      </c>
      <c r="O261" s="127" t="e">
        <f>Audit!#REF!</f>
        <v>#REF!</v>
      </c>
      <c r="P261" s="127" t="e">
        <f>Audit!#REF!</f>
        <v>#REF!</v>
      </c>
    </row>
    <row r="262" spans="1:16" hidden="1">
      <c r="A262" s="127" t="e">
        <f>Audit!#REF!</f>
        <v>#REF!</v>
      </c>
      <c r="B262" s="127" t="str">
        <f>IFERROR(INDEX(GUTS!AI263:'GUTS'!BH263,MATCH(1,GUTS!AK263:'GUTS'!BI263,0)),"")</f>
        <v/>
      </c>
      <c r="C262" s="127" t="str">
        <f>IFERROR(INDEX(GUTS!AJ263:'GUTS'!BH263,MATCH(1,GUTS!AK263:'GUTS'!BI263,0)),"")</f>
        <v/>
      </c>
      <c r="D262" s="127" t="str">
        <f>IFERROR(INDEX(GUTS!AI263:'GUTS'!BH263,MATCH(2,GUTS!AK263:'GUTS'!BI263,0)),"")</f>
        <v/>
      </c>
      <c r="E262" s="127" t="str">
        <f>IFERROR(INDEX(GUTS!AJ263:'GUTS'!BH263,MATCH(2,GUTS!AK263:'GUTS'!BI263,0)),"")</f>
        <v/>
      </c>
      <c r="F262" s="127" t="str">
        <f>IFERROR(INDEX(GUTS!AI263:'GUTS'!BH263,MATCH(3,GUTS!AK263:'GUTS'!BI263,0)),"")</f>
        <v/>
      </c>
      <c r="G262" s="127" t="str">
        <f>IFERROR(INDEX(GUTS!AJ263:'GUTS'!BH263,MATCH(3,GUTS!AK263:'GUTS'!BI263,0)),"")</f>
        <v/>
      </c>
      <c r="H262" s="127" t="str">
        <f>IFERROR(INDEX(GUTS!AI263:'GUTS'!BH263,MATCH(4,GUTS!AK263:'GUTS'!BI263,0)),"")</f>
        <v/>
      </c>
      <c r="I262" s="127" t="str">
        <f>IFERROR(INDEX(GUTS!AJ263:'GUTS'!BH263,MATCH(4,GUTS!AK263:'GUTS'!BI263,0)),"")</f>
        <v/>
      </c>
      <c r="J262" s="127" t="str">
        <f>IFERROR(INDEX(GUTS!AI263:'GUTS'!BH263,MATCH(5,GUTS!AK263:'GUTS'!BI263,0)),"")</f>
        <v/>
      </c>
      <c r="K262" s="127" t="str">
        <f>IFERROR(INDEX(GUTS!AJ263:'GUTS'!BH263,MATCH(5,GUTS!AK263:'GUTS'!BI263,0)),"")</f>
        <v/>
      </c>
      <c r="L262" s="127" t="str">
        <f>IFERROR(INDEX(GUTS!AI263:'GUTS'!BH263,MATCH(6,GUTS!AK263:'GUTS'!BI263,0)),"")</f>
        <v/>
      </c>
      <c r="M262" s="127" t="str">
        <f>IFERROR(INDEX(GUTS!AJ263:'GUTS'!BH263,MATCH(6,GUTS!AK263:'GUTS'!BI263,0)),"")</f>
        <v/>
      </c>
      <c r="N262" s="127" t="e">
        <f>Audit!#REF!</f>
        <v>#REF!</v>
      </c>
      <c r="O262" s="127" t="e">
        <f>Audit!#REF!</f>
        <v>#REF!</v>
      </c>
      <c r="P262" s="127" t="e">
        <f>Audit!#REF!</f>
        <v>#REF!</v>
      </c>
    </row>
    <row r="263" spans="1:16">
      <c r="A263" s="127" t="e">
        <f>Audit!#REF!</f>
        <v>#REF!</v>
      </c>
      <c r="B263" s="127" t="str">
        <f>IFERROR(INDEX(GUTS!AI264:'GUTS'!BH264,MATCH(1,GUTS!AK264:'GUTS'!BI264,0)),"")</f>
        <v/>
      </c>
      <c r="C263" s="127" t="str">
        <f>IFERROR(INDEX(GUTS!AJ264:'GUTS'!BH264,MATCH(1,GUTS!AK264:'GUTS'!BI264,0)),"")</f>
        <v/>
      </c>
      <c r="D263" s="127" t="str">
        <f>IFERROR(INDEX(GUTS!AI264:'GUTS'!BH264,MATCH(2,GUTS!AK264:'GUTS'!BI264,0)),"")</f>
        <v/>
      </c>
      <c r="E263" s="127" t="str">
        <f>IFERROR(INDEX(GUTS!AJ264:'GUTS'!BH264,MATCH(2,GUTS!AK264:'GUTS'!BI264,0)),"")</f>
        <v/>
      </c>
      <c r="F263" s="127" t="str">
        <f>IFERROR(INDEX(GUTS!AI264:'GUTS'!BH264,MATCH(3,GUTS!AK264:'GUTS'!BI264,0)),"")</f>
        <v/>
      </c>
      <c r="G263" s="127" t="str">
        <f>IFERROR(INDEX(GUTS!AJ264:'GUTS'!BH264,MATCH(3,GUTS!AK264:'GUTS'!BI264,0)),"")</f>
        <v/>
      </c>
      <c r="H263" s="127" t="str">
        <f>IFERROR(INDEX(GUTS!AI264:'GUTS'!BH264,MATCH(4,GUTS!AK264:'GUTS'!BI264,0)),"")</f>
        <v/>
      </c>
      <c r="I263" s="127" t="str">
        <f>IFERROR(INDEX(GUTS!AJ264:'GUTS'!BH264,MATCH(4,GUTS!AK264:'GUTS'!BI264,0)),"")</f>
        <v/>
      </c>
      <c r="J263" s="127" t="str">
        <f>IFERROR(INDEX(GUTS!AI264:'GUTS'!BH264,MATCH(5,GUTS!AK264:'GUTS'!BI264,0)),"")</f>
        <v/>
      </c>
      <c r="K263" s="127" t="str">
        <f>IFERROR(INDEX(GUTS!AJ264:'GUTS'!BH264,MATCH(5,GUTS!AK264:'GUTS'!BI264,0)),"")</f>
        <v/>
      </c>
      <c r="L263" s="127" t="str">
        <f>IFERROR(INDEX(GUTS!AI264:'GUTS'!BH264,MATCH(6,GUTS!AK264:'GUTS'!BI264,0)),"")</f>
        <v/>
      </c>
      <c r="M263" s="127" t="str">
        <f>IFERROR(INDEX(GUTS!AJ264:'GUTS'!BH264,MATCH(6,GUTS!AK264:'GUTS'!BI264,0)),"")</f>
        <v/>
      </c>
      <c r="N263" s="127" t="e">
        <f>Audit!#REF!</f>
        <v>#REF!</v>
      </c>
      <c r="O263" s="127" t="e">
        <f>Audit!#REF!</f>
        <v>#REF!</v>
      </c>
      <c r="P263" s="127" t="e">
        <f>Audit!#REF!</f>
        <v>#REF!</v>
      </c>
    </row>
    <row r="264" spans="1:16" hidden="1">
      <c r="A264" s="127" t="e">
        <f>Audit!#REF!</f>
        <v>#REF!</v>
      </c>
      <c r="B264" s="127" t="str">
        <f>IFERROR(INDEX(GUTS!AI265:'GUTS'!BH265,MATCH(1,GUTS!AK265:'GUTS'!BI265,0)),"")</f>
        <v/>
      </c>
      <c r="C264" s="127" t="str">
        <f>IFERROR(INDEX(GUTS!AJ265:'GUTS'!BH265,MATCH(1,GUTS!AK265:'GUTS'!BI265,0)),"")</f>
        <v/>
      </c>
      <c r="D264" s="127" t="str">
        <f>IFERROR(INDEX(GUTS!AI265:'GUTS'!BH265,MATCH(2,GUTS!AK265:'GUTS'!BI265,0)),"")</f>
        <v/>
      </c>
      <c r="E264" s="127" t="str">
        <f>IFERROR(INDEX(GUTS!AJ265:'GUTS'!BH265,MATCH(2,GUTS!AK265:'GUTS'!BI265,0)),"")</f>
        <v/>
      </c>
      <c r="F264" s="127" t="str">
        <f>IFERROR(INDEX(GUTS!AI265:'GUTS'!BH265,MATCH(3,GUTS!AK265:'GUTS'!BI265,0)),"")</f>
        <v/>
      </c>
      <c r="G264" s="127" t="str">
        <f>IFERROR(INDEX(GUTS!AJ265:'GUTS'!BH265,MATCH(3,GUTS!AK265:'GUTS'!BI265,0)),"")</f>
        <v/>
      </c>
      <c r="H264" s="127" t="str">
        <f>IFERROR(INDEX(GUTS!AI265:'GUTS'!BH265,MATCH(4,GUTS!AK265:'GUTS'!BI265,0)),"")</f>
        <v/>
      </c>
      <c r="I264" s="127" t="str">
        <f>IFERROR(INDEX(GUTS!AJ265:'GUTS'!BH265,MATCH(4,GUTS!AK265:'GUTS'!BI265,0)),"")</f>
        <v/>
      </c>
      <c r="J264" s="127" t="str">
        <f>IFERROR(INDEX(GUTS!AI265:'GUTS'!BH265,MATCH(5,GUTS!AK265:'GUTS'!BI265,0)),"")</f>
        <v/>
      </c>
      <c r="K264" s="127" t="str">
        <f>IFERROR(INDEX(GUTS!AJ265:'GUTS'!BH265,MATCH(5,GUTS!AK265:'GUTS'!BI265,0)),"")</f>
        <v/>
      </c>
      <c r="L264" s="127" t="str">
        <f>IFERROR(INDEX(GUTS!AI265:'GUTS'!BH265,MATCH(6,GUTS!AK265:'GUTS'!BI265,0)),"")</f>
        <v/>
      </c>
      <c r="M264" s="127" t="str">
        <f>IFERROR(INDEX(GUTS!AJ265:'GUTS'!BH265,MATCH(6,GUTS!AK265:'GUTS'!BI265,0)),"")</f>
        <v/>
      </c>
      <c r="N264" s="127" t="e">
        <f>Audit!#REF!</f>
        <v>#REF!</v>
      </c>
      <c r="O264" s="127" t="e">
        <f>Audit!#REF!</f>
        <v>#REF!</v>
      </c>
      <c r="P264" s="127" t="e">
        <f>Audit!#REF!</f>
        <v>#REF!</v>
      </c>
    </row>
    <row r="265" spans="1:16">
      <c r="A265" s="127" t="e">
        <f>Audit!#REF!</f>
        <v>#REF!</v>
      </c>
      <c r="B265" s="127" t="str">
        <f>IFERROR(INDEX(GUTS!AI266:'GUTS'!BH266,MATCH(1,GUTS!AK266:'GUTS'!BI266,0)),"")</f>
        <v/>
      </c>
      <c r="C265" s="127" t="str">
        <f>IFERROR(INDEX(GUTS!AJ266:'GUTS'!BH266,MATCH(1,GUTS!AK266:'GUTS'!BI266,0)),"")</f>
        <v/>
      </c>
      <c r="D265" s="127" t="str">
        <f>IFERROR(INDEX(GUTS!AI266:'GUTS'!BH266,MATCH(2,GUTS!AK266:'GUTS'!BI266,0)),"")</f>
        <v/>
      </c>
      <c r="E265" s="127" t="str">
        <f>IFERROR(INDEX(GUTS!AJ266:'GUTS'!BH266,MATCH(2,GUTS!AK266:'GUTS'!BI266,0)),"")</f>
        <v/>
      </c>
      <c r="F265" s="127" t="str">
        <f>IFERROR(INDEX(GUTS!AI266:'GUTS'!BH266,MATCH(3,GUTS!AK266:'GUTS'!BI266,0)),"")</f>
        <v/>
      </c>
      <c r="G265" s="127" t="str">
        <f>IFERROR(INDEX(GUTS!AJ266:'GUTS'!BH266,MATCH(3,GUTS!AK266:'GUTS'!BI266,0)),"")</f>
        <v/>
      </c>
      <c r="H265" s="127" t="str">
        <f>IFERROR(INDEX(GUTS!AI266:'GUTS'!BH266,MATCH(4,GUTS!AK266:'GUTS'!BI266,0)),"")</f>
        <v/>
      </c>
      <c r="I265" s="127" t="str">
        <f>IFERROR(INDEX(GUTS!AJ266:'GUTS'!BH266,MATCH(4,GUTS!AK266:'GUTS'!BI266,0)),"")</f>
        <v/>
      </c>
      <c r="J265" s="127" t="str">
        <f>IFERROR(INDEX(GUTS!AI266:'GUTS'!BH266,MATCH(5,GUTS!AK266:'GUTS'!BI266,0)),"")</f>
        <v/>
      </c>
      <c r="K265" s="127" t="str">
        <f>IFERROR(INDEX(GUTS!AJ266:'GUTS'!BH266,MATCH(5,GUTS!AK266:'GUTS'!BI266,0)),"")</f>
        <v/>
      </c>
      <c r="L265" s="127" t="str">
        <f>IFERROR(INDEX(GUTS!AI266:'GUTS'!BH266,MATCH(6,GUTS!AK266:'GUTS'!BI266,0)),"")</f>
        <v/>
      </c>
      <c r="M265" s="127" t="str">
        <f>IFERROR(INDEX(GUTS!AJ266:'GUTS'!BH266,MATCH(6,GUTS!AK266:'GUTS'!BI266,0)),"")</f>
        <v/>
      </c>
      <c r="N265" s="127" t="e">
        <f>Audit!#REF!</f>
        <v>#REF!</v>
      </c>
      <c r="O265" s="127" t="e">
        <f>Audit!#REF!</f>
        <v>#REF!</v>
      </c>
      <c r="P265" s="127" t="e">
        <f>Audit!#REF!</f>
        <v>#REF!</v>
      </c>
    </row>
    <row r="266" spans="1:16" hidden="1">
      <c r="A266" s="127" t="e">
        <f>Audit!#REF!</f>
        <v>#REF!</v>
      </c>
      <c r="B266" s="127" t="str">
        <f>IFERROR(INDEX(GUTS!AI267:'GUTS'!BH267,MATCH(1,GUTS!AK267:'GUTS'!BI267,0)),"")</f>
        <v/>
      </c>
      <c r="C266" s="127" t="str">
        <f>IFERROR(INDEX(GUTS!AJ267:'GUTS'!BH267,MATCH(1,GUTS!AK267:'GUTS'!BI267,0)),"")</f>
        <v/>
      </c>
      <c r="D266" s="127" t="str">
        <f>IFERROR(INDEX(GUTS!AI267:'GUTS'!BH267,MATCH(2,GUTS!AK267:'GUTS'!BI267,0)),"")</f>
        <v/>
      </c>
      <c r="E266" s="127" t="str">
        <f>IFERROR(INDEX(GUTS!AJ267:'GUTS'!BH267,MATCH(2,GUTS!AK267:'GUTS'!BI267,0)),"")</f>
        <v/>
      </c>
      <c r="F266" s="127" t="str">
        <f>IFERROR(INDEX(GUTS!AI267:'GUTS'!BH267,MATCH(3,GUTS!AK267:'GUTS'!BI267,0)),"")</f>
        <v/>
      </c>
      <c r="G266" s="127" t="str">
        <f>IFERROR(INDEX(GUTS!AJ267:'GUTS'!BH267,MATCH(3,GUTS!AK267:'GUTS'!BI267,0)),"")</f>
        <v/>
      </c>
      <c r="H266" s="127" t="str">
        <f>IFERROR(INDEX(GUTS!AI267:'GUTS'!BH267,MATCH(4,GUTS!AK267:'GUTS'!BI267,0)),"")</f>
        <v/>
      </c>
      <c r="I266" s="127" t="str">
        <f>IFERROR(INDEX(GUTS!AJ267:'GUTS'!BH267,MATCH(4,GUTS!AK267:'GUTS'!BI267,0)),"")</f>
        <v/>
      </c>
      <c r="J266" s="127" t="str">
        <f>IFERROR(INDEX(GUTS!AI267:'GUTS'!BH267,MATCH(5,GUTS!AK267:'GUTS'!BI267,0)),"")</f>
        <v/>
      </c>
      <c r="K266" s="127" t="str">
        <f>IFERROR(INDEX(GUTS!AJ267:'GUTS'!BH267,MATCH(5,GUTS!AK267:'GUTS'!BI267,0)),"")</f>
        <v/>
      </c>
      <c r="L266" s="127" t="str">
        <f>IFERROR(INDEX(GUTS!AI267:'GUTS'!BH267,MATCH(6,GUTS!AK267:'GUTS'!BI267,0)),"")</f>
        <v/>
      </c>
      <c r="M266" s="127" t="str">
        <f>IFERROR(INDEX(GUTS!AJ267:'GUTS'!BH267,MATCH(6,GUTS!AK267:'GUTS'!BI267,0)),"")</f>
        <v/>
      </c>
      <c r="N266" s="127" t="e">
        <f>Audit!#REF!</f>
        <v>#REF!</v>
      </c>
      <c r="O266" s="127" t="e">
        <f>Audit!#REF!</f>
        <v>#REF!</v>
      </c>
      <c r="P266" s="127" t="e">
        <f>Audit!#REF!</f>
        <v>#REF!</v>
      </c>
    </row>
    <row r="267" spans="1:16">
      <c r="A267" s="127" t="e">
        <f>Audit!#REF!</f>
        <v>#REF!</v>
      </c>
      <c r="B267" s="127" t="str">
        <f>IFERROR(INDEX(GUTS!AI268:'GUTS'!BH268,MATCH(1,GUTS!AK268:'GUTS'!BI268,0)),"")</f>
        <v/>
      </c>
      <c r="C267" s="127" t="str">
        <f>IFERROR(INDEX(GUTS!AJ268:'GUTS'!BH268,MATCH(1,GUTS!AK268:'GUTS'!BI268,0)),"")</f>
        <v/>
      </c>
      <c r="D267" s="127" t="str">
        <f>IFERROR(INDEX(GUTS!AI268:'GUTS'!BH268,MATCH(2,GUTS!AK268:'GUTS'!BI268,0)),"")</f>
        <v/>
      </c>
      <c r="E267" s="127" t="str">
        <f>IFERROR(INDEX(GUTS!AJ268:'GUTS'!BH268,MATCH(2,GUTS!AK268:'GUTS'!BI268,0)),"")</f>
        <v/>
      </c>
      <c r="F267" s="127" t="str">
        <f>IFERROR(INDEX(GUTS!AI268:'GUTS'!BH268,MATCH(3,GUTS!AK268:'GUTS'!BI268,0)),"")</f>
        <v/>
      </c>
      <c r="G267" s="127" t="str">
        <f>IFERROR(INDEX(GUTS!AJ268:'GUTS'!BH268,MATCH(3,GUTS!AK268:'GUTS'!BI268,0)),"")</f>
        <v/>
      </c>
      <c r="H267" s="127" t="str">
        <f>IFERROR(INDEX(GUTS!AI268:'GUTS'!BH268,MATCH(4,GUTS!AK268:'GUTS'!BI268,0)),"")</f>
        <v/>
      </c>
      <c r="I267" s="127" t="str">
        <f>IFERROR(INDEX(GUTS!AJ268:'GUTS'!BH268,MATCH(4,GUTS!AK268:'GUTS'!BI268,0)),"")</f>
        <v/>
      </c>
      <c r="J267" s="127" t="str">
        <f>IFERROR(INDEX(GUTS!AI268:'GUTS'!BH268,MATCH(5,GUTS!AK268:'GUTS'!BI268,0)),"")</f>
        <v/>
      </c>
      <c r="K267" s="127" t="str">
        <f>IFERROR(INDEX(GUTS!AJ268:'GUTS'!BH268,MATCH(5,GUTS!AK268:'GUTS'!BI268,0)),"")</f>
        <v/>
      </c>
      <c r="L267" s="127" t="str">
        <f>IFERROR(INDEX(GUTS!AI268:'GUTS'!BH268,MATCH(6,GUTS!AK268:'GUTS'!BI268,0)),"")</f>
        <v/>
      </c>
      <c r="M267" s="127" t="str">
        <f>IFERROR(INDEX(GUTS!AJ268:'GUTS'!BH268,MATCH(6,GUTS!AK268:'GUTS'!BI268,0)),"")</f>
        <v/>
      </c>
      <c r="N267" s="127" t="e">
        <f>Audit!#REF!</f>
        <v>#REF!</v>
      </c>
      <c r="O267" s="127" t="e">
        <f>Audit!#REF!</f>
        <v>#REF!</v>
      </c>
      <c r="P267" s="127" t="e">
        <f>Audit!#REF!</f>
        <v>#REF!</v>
      </c>
    </row>
    <row r="268" spans="1:16">
      <c r="A268" s="127" t="e">
        <f>Audit!#REF!</f>
        <v>#REF!</v>
      </c>
      <c r="B268" s="127" t="str">
        <f>IFERROR(INDEX(GUTS!AI269:'GUTS'!BH269,MATCH(1,GUTS!AK269:'GUTS'!BI269,0)),"")</f>
        <v/>
      </c>
      <c r="C268" s="127" t="str">
        <f>IFERROR(INDEX(GUTS!AJ269:'GUTS'!BH269,MATCH(1,GUTS!AK269:'GUTS'!BI269,0)),"")</f>
        <v/>
      </c>
      <c r="D268" s="127" t="str">
        <f>IFERROR(INDEX(GUTS!AI269:'GUTS'!BH269,MATCH(2,GUTS!AK269:'GUTS'!BI269,0)),"")</f>
        <v/>
      </c>
      <c r="E268" s="127" t="str">
        <f>IFERROR(INDEX(GUTS!AJ269:'GUTS'!BH269,MATCH(2,GUTS!AK269:'GUTS'!BI269,0)),"")</f>
        <v/>
      </c>
      <c r="F268" s="127" t="str">
        <f>IFERROR(INDEX(GUTS!AI269:'GUTS'!BH269,MATCH(3,GUTS!AK269:'GUTS'!BI269,0)),"")</f>
        <v/>
      </c>
      <c r="G268" s="127" t="str">
        <f>IFERROR(INDEX(GUTS!AJ269:'GUTS'!BH269,MATCH(3,GUTS!AK269:'GUTS'!BI269,0)),"")</f>
        <v/>
      </c>
      <c r="H268" s="127" t="str">
        <f>IFERROR(INDEX(GUTS!AI269:'GUTS'!BH269,MATCH(4,GUTS!AK269:'GUTS'!BI269,0)),"")</f>
        <v/>
      </c>
      <c r="I268" s="127" t="str">
        <f>IFERROR(INDEX(GUTS!AJ269:'GUTS'!BH269,MATCH(4,GUTS!AK269:'GUTS'!BI269,0)),"")</f>
        <v/>
      </c>
      <c r="J268" s="127" t="str">
        <f>IFERROR(INDEX(GUTS!AI269:'GUTS'!BH269,MATCH(5,GUTS!AK269:'GUTS'!BI269,0)),"")</f>
        <v/>
      </c>
      <c r="K268" s="127" t="str">
        <f>IFERROR(INDEX(GUTS!AJ269:'GUTS'!BH269,MATCH(5,GUTS!AK269:'GUTS'!BI269,0)),"")</f>
        <v/>
      </c>
      <c r="L268" s="127" t="str">
        <f>IFERROR(INDEX(GUTS!AI269:'GUTS'!BH269,MATCH(6,GUTS!AK269:'GUTS'!BI269,0)),"")</f>
        <v/>
      </c>
      <c r="M268" s="127" t="str">
        <f>IFERROR(INDEX(GUTS!AJ269:'GUTS'!BH269,MATCH(6,GUTS!AK269:'GUTS'!BI269,0)),"")</f>
        <v/>
      </c>
      <c r="N268" s="127" t="e">
        <f>Audit!#REF!</f>
        <v>#REF!</v>
      </c>
      <c r="O268" s="127" t="e">
        <f>Audit!#REF!</f>
        <v>#REF!</v>
      </c>
      <c r="P268" s="127" t="e">
        <f>Audit!#REF!</f>
        <v>#REF!</v>
      </c>
    </row>
    <row r="269" spans="1:16">
      <c r="A269" s="127" t="e">
        <f>Audit!#REF!</f>
        <v>#REF!</v>
      </c>
      <c r="B269" s="127" t="str">
        <f>IFERROR(INDEX(GUTS!AI270:'GUTS'!BH270,MATCH(1,GUTS!AK270:'GUTS'!BI270,0)),"")</f>
        <v/>
      </c>
      <c r="C269" s="127" t="str">
        <f>IFERROR(INDEX(GUTS!AJ270:'GUTS'!BH270,MATCH(1,GUTS!AK270:'GUTS'!BI270,0)),"")</f>
        <v/>
      </c>
      <c r="D269" s="127" t="str">
        <f>IFERROR(INDEX(GUTS!AI270:'GUTS'!BH270,MATCH(2,GUTS!AK270:'GUTS'!BI270,0)),"")</f>
        <v/>
      </c>
      <c r="E269" s="127" t="str">
        <f>IFERROR(INDEX(GUTS!AJ270:'GUTS'!BH270,MATCH(2,GUTS!AK270:'GUTS'!BI270,0)),"")</f>
        <v/>
      </c>
      <c r="F269" s="127" t="str">
        <f>IFERROR(INDEX(GUTS!AI270:'GUTS'!BH270,MATCH(3,GUTS!AK270:'GUTS'!BI270,0)),"")</f>
        <v/>
      </c>
      <c r="G269" s="127" t="str">
        <f>IFERROR(INDEX(GUTS!AJ270:'GUTS'!BH270,MATCH(3,GUTS!AK270:'GUTS'!BI270,0)),"")</f>
        <v/>
      </c>
      <c r="H269" s="127" t="str">
        <f>IFERROR(INDEX(GUTS!AI270:'GUTS'!BH270,MATCH(4,GUTS!AK270:'GUTS'!BI270,0)),"")</f>
        <v/>
      </c>
      <c r="I269" s="127" t="str">
        <f>IFERROR(INDEX(GUTS!AJ270:'GUTS'!BH270,MATCH(4,GUTS!AK270:'GUTS'!BI270,0)),"")</f>
        <v/>
      </c>
      <c r="J269" s="127" t="str">
        <f>IFERROR(INDEX(GUTS!AI270:'GUTS'!BH270,MATCH(5,GUTS!AK270:'GUTS'!BI270,0)),"")</f>
        <v/>
      </c>
      <c r="K269" s="127" t="str">
        <f>IFERROR(INDEX(GUTS!AJ270:'GUTS'!BH270,MATCH(5,GUTS!AK270:'GUTS'!BI270,0)),"")</f>
        <v/>
      </c>
      <c r="L269" s="127" t="str">
        <f>IFERROR(INDEX(GUTS!AI270:'GUTS'!BH270,MATCH(6,GUTS!AK270:'GUTS'!BI270,0)),"")</f>
        <v/>
      </c>
      <c r="M269" s="127" t="str">
        <f>IFERROR(INDEX(GUTS!AJ270:'GUTS'!BH270,MATCH(6,GUTS!AK270:'GUTS'!BI270,0)),"")</f>
        <v/>
      </c>
      <c r="N269" s="127" t="e">
        <f>Audit!#REF!</f>
        <v>#REF!</v>
      </c>
      <c r="O269" s="127" t="e">
        <f>Audit!#REF!</f>
        <v>#REF!</v>
      </c>
      <c r="P269" s="127" t="e">
        <f>Audit!#REF!</f>
        <v>#REF!</v>
      </c>
    </row>
    <row r="270" spans="1:16" hidden="1">
      <c r="A270" s="127" t="e">
        <f>Audit!#REF!</f>
        <v>#REF!</v>
      </c>
      <c r="B270" s="127" t="str">
        <f>IFERROR(INDEX(GUTS!AI271:'GUTS'!BH271,MATCH(1,GUTS!AK271:'GUTS'!BI271,0)),"")</f>
        <v/>
      </c>
      <c r="C270" s="127" t="str">
        <f>IFERROR(INDEX(GUTS!AJ271:'GUTS'!BH271,MATCH(1,GUTS!AK271:'GUTS'!BI271,0)),"")</f>
        <v/>
      </c>
      <c r="D270" s="127" t="str">
        <f>IFERROR(INDEX(GUTS!AI271:'GUTS'!BH271,MATCH(2,GUTS!AK271:'GUTS'!BI271,0)),"")</f>
        <v/>
      </c>
      <c r="E270" s="127" t="str">
        <f>IFERROR(INDEX(GUTS!AJ271:'GUTS'!BH271,MATCH(2,GUTS!AK271:'GUTS'!BI271,0)),"")</f>
        <v/>
      </c>
      <c r="F270" s="127" t="str">
        <f>IFERROR(INDEX(GUTS!AI271:'GUTS'!BH271,MATCH(3,GUTS!AK271:'GUTS'!BI271,0)),"")</f>
        <v/>
      </c>
      <c r="G270" s="127" t="str">
        <f>IFERROR(INDEX(GUTS!AJ271:'GUTS'!BH271,MATCH(3,GUTS!AK271:'GUTS'!BI271,0)),"")</f>
        <v/>
      </c>
      <c r="H270" s="127" t="str">
        <f>IFERROR(INDEX(GUTS!AI271:'GUTS'!BH271,MATCH(4,GUTS!AK271:'GUTS'!BI271,0)),"")</f>
        <v/>
      </c>
      <c r="I270" s="127" t="str">
        <f>IFERROR(INDEX(GUTS!AJ271:'GUTS'!BH271,MATCH(4,GUTS!AK271:'GUTS'!BI271,0)),"")</f>
        <v/>
      </c>
      <c r="J270" s="127" t="str">
        <f>IFERROR(INDEX(GUTS!AI271:'GUTS'!BH271,MATCH(5,GUTS!AK271:'GUTS'!BI271,0)),"")</f>
        <v/>
      </c>
      <c r="K270" s="127" t="str">
        <f>IFERROR(INDEX(GUTS!AJ271:'GUTS'!BH271,MATCH(5,GUTS!AK271:'GUTS'!BI271,0)),"")</f>
        <v/>
      </c>
      <c r="L270" s="127" t="str">
        <f>IFERROR(INDEX(GUTS!AI271:'GUTS'!BH271,MATCH(6,GUTS!AK271:'GUTS'!BI271,0)),"")</f>
        <v/>
      </c>
      <c r="M270" s="127" t="str">
        <f>IFERROR(INDEX(GUTS!AJ271:'GUTS'!BH271,MATCH(6,GUTS!AK271:'GUTS'!BI271,0)),"")</f>
        <v/>
      </c>
      <c r="N270" s="127" t="e">
        <f>Audit!#REF!</f>
        <v>#REF!</v>
      </c>
      <c r="O270" s="127" t="e">
        <f>Audit!#REF!</f>
        <v>#REF!</v>
      </c>
      <c r="P270" s="127" t="e">
        <f>Audit!#REF!</f>
        <v>#REF!</v>
      </c>
    </row>
    <row r="271" spans="1:16">
      <c r="A271" s="127" t="e">
        <f>Audit!#REF!</f>
        <v>#REF!</v>
      </c>
      <c r="B271" s="127" t="str">
        <f>IFERROR(INDEX(GUTS!AI272:'GUTS'!BH272,MATCH(1,GUTS!AK272:'GUTS'!BI272,0)),"")</f>
        <v/>
      </c>
      <c r="C271" s="127" t="str">
        <f>IFERROR(INDEX(GUTS!AJ272:'GUTS'!BH272,MATCH(1,GUTS!AK272:'GUTS'!BI272,0)),"")</f>
        <v/>
      </c>
      <c r="D271" s="127" t="str">
        <f>IFERROR(INDEX(GUTS!AI272:'GUTS'!BH272,MATCH(2,GUTS!AK272:'GUTS'!BI272,0)),"")</f>
        <v/>
      </c>
      <c r="E271" s="127" t="str">
        <f>IFERROR(INDEX(GUTS!AJ272:'GUTS'!BH272,MATCH(2,GUTS!AK272:'GUTS'!BI272,0)),"")</f>
        <v/>
      </c>
      <c r="F271" s="127" t="str">
        <f>IFERROR(INDEX(GUTS!AI272:'GUTS'!BH272,MATCH(3,GUTS!AK272:'GUTS'!BI272,0)),"")</f>
        <v/>
      </c>
      <c r="G271" s="127" t="str">
        <f>IFERROR(INDEX(GUTS!AJ272:'GUTS'!BH272,MATCH(3,GUTS!AK272:'GUTS'!BI272,0)),"")</f>
        <v/>
      </c>
      <c r="H271" s="127" t="str">
        <f>IFERROR(INDEX(GUTS!AI272:'GUTS'!BH272,MATCH(4,GUTS!AK272:'GUTS'!BI272,0)),"")</f>
        <v/>
      </c>
      <c r="I271" s="127" t="str">
        <f>IFERROR(INDEX(GUTS!AJ272:'GUTS'!BH272,MATCH(4,GUTS!AK272:'GUTS'!BI272,0)),"")</f>
        <v/>
      </c>
      <c r="J271" s="127" t="str">
        <f>IFERROR(INDEX(GUTS!AI272:'GUTS'!BH272,MATCH(5,GUTS!AK272:'GUTS'!BI272,0)),"")</f>
        <v/>
      </c>
      <c r="K271" s="127" t="str">
        <f>IFERROR(INDEX(GUTS!AJ272:'GUTS'!BH272,MATCH(5,GUTS!AK272:'GUTS'!BI272,0)),"")</f>
        <v/>
      </c>
      <c r="L271" s="127" t="str">
        <f>IFERROR(INDEX(GUTS!AI272:'GUTS'!BH272,MATCH(6,GUTS!AK272:'GUTS'!BI272,0)),"")</f>
        <v/>
      </c>
      <c r="M271" s="127" t="str">
        <f>IFERROR(INDEX(GUTS!AJ272:'GUTS'!BH272,MATCH(6,GUTS!AK272:'GUTS'!BI272,0)),"")</f>
        <v/>
      </c>
      <c r="N271" s="127" t="e">
        <f>Audit!#REF!</f>
        <v>#REF!</v>
      </c>
      <c r="O271" s="127" t="e">
        <f>Audit!#REF!</f>
        <v>#REF!</v>
      </c>
      <c r="P271" s="127" t="e">
        <f>Audit!#REF!</f>
        <v>#REF!</v>
      </c>
    </row>
    <row r="272" spans="1:16" hidden="1">
      <c r="A272" s="127" t="e">
        <f>Audit!#REF!</f>
        <v>#REF!</v>
      </c>
      <c r="B272" s="127" t="str">
        <f>IFERROR(INDEX(GUTS!AI273:'GUTS'!BH273,MATCH(1,GUTS!AK273:'GUTS'!BI273,0)),"")</f>
        <v/>
      </c>
      <c r="C272" s="127" t="str">
        <f>IFERROR(INDEX(GUTS!AJ273:'GUTS'!BH273,MATCH(1,GUTS!AK273:'GUTS'!BI273,0)),"")</f>
        <v/>
      </c>
      <c r="D272" s="127" t="str">
        <f>IFERROR(INDEX(GUTS!AI273:'GUTS'!BH273,MATCH(2,GUTS!AK273:'GUTS'!BI273,0)),"")</f>
        <v/>
      </c>
      <c r="E272" s="127" t="str">
        <f>IFERROR(INDEX(GUTS!AJ273:'GUTS'!BH273,MATCH(2,GUTS!AK273:'GUTS'!BI273,0)),"")</f>
        <v/>
      </c>
      <c r="F272" s="127" t="str">
        <f>IFERROR(INDEX(GUTS!AI273:'GUTS'!BH273,MATCH(3,GUTS!AK273:'GUTS'!BI273,0)),"")</f>
        <v/>
      </c>
      <c r="G272" s="127" t="str">
        <f>IFERROR(INDEX(GUTS!AJ273:'GUTS'!BH273,MATCH(3,GUTS!AK273:'GUTS'!BI273,0)),"")</f>
        <v/>
      </c>
      <c r="H272" s="127" t="str">
        <f>IFERROR(INDEX(GUTS!AI273:'GUTS'!BH273,MATCH(4,GUTS!AK273:'GUTS'!BI273,0)),"")</f>
        <v/>
      </c>
      <c r="I272" s="127" t="str">
        <f>IFERROR(INDEX(GUTS!AJ273:'GUTS'!BH273,MATCH(4,GUTS!AK273:'GUTS'!BI273,0)),"")</f>
        <v/>
      </c>
      <c r="J272" s="127" t="str">
        <f>IFERROR(INDEX(GUTS!AI273:'GUTS'!BH273,MATCH(5,GUTS!AK273:'GUTS'!BI273,0)),"")</f>
        <v/>
      </c>
      <c r="K272" s="127" t="str">
        <f>IFERROR(INDEX(GUTS!AJ273:'GUTS'!BH273,MATCH(5,GUTS!AK273:'GUTS'!BI273,0)),"")</f>
        <v/>
      </c>
      <c r="L272" s="127" t="str">
        <f>IFERROR(INDEX(GUTS!AI273:'GUTS'!BH273,MATCH(6,GUTS!AK273:'GUTS'!BI273,0)),"")</f>
        <v/>
      </c>
      <c r="M272" s="127" t="str">
        <f>IFERROR(INDEX(GUTS!AJ273:'GUTS'!BH273,MATCH(6,GUTS!AK273:'GUTS'!BI273,0)),"")</f>
        <v/>
      </c>
      <c r="N272" s="127" t="e">
        <f>Audit!#REF!</f>
        <v>#REF!</v>
      </c>
      <c r="O272" s="127" t="e">
        <f>Audit!#REF!</f>
        <v>#REF!</v>
      </c>
      <c r="P272" s="127" t="e">
        <f>Audit!#REF!</f>
        <v>#REF!</v>
      </c>
    </row>
    <row r="273" spans="1:16" hidden="1">
      <c r="A273" s="127" t="e">
        <f>Audit!#REF!</f>
        <v>#REF!</v>
      </c>
      <c r="B273" s="127" t="str">
        <f>IFERROR(INDEX(GUTS!AI274:'GUTS'!BH274,MATCH(1,GUTS!AK274:'GUTS'!BI274,0)),"")</f>
        <v/>
      </c>
      <c r="C273" s="127" t="str">
        <f>IFERROR(INDEX(GUTS!AJ274:'GUTS'!BH274,MATCH(1,GUTS!AK274:'GUTS'!BI274,0)),"")</f>
        <v/>
      </c>
      <c r="D273" s="127" t="str">
        <f>IFERROR(INDEX(GUTS!AI274:'GUTS'!BH274,MATCH(2,GUTS!AK274:'GUTS'!BI274,0)),"")</f>
        <v/>
      </c>
      <c r="E273" s="127" t="str">
        <f>IFERROR(INDEX(GUTS!AJ274:'GUTS'!BH274,MATCH(2,GUTS!AK274:'GUTS'!BI274,0)),"")</f>
        <v/>
      </c>
      <c r="F273" s="127" t="str">
        <f>IFERROR(INDEX(GUTS!AI274:'GUTS'!BH274,MATCH(3,GUTS!AK274:'GUTS'!BI274,0)),"")</f>
        <v/>
      </c>
      <c r="G273" s="127" t="str">
        <f>IFERROR(INDEX(GUTS!AJ274:'GUTS'!BH274,MATCH(3,GUTS!AK274:'GUTS'!BI274,0)),"")</f>
        <v/>
      </c>
      <c r="H273" s="127" t="str">
        <f>IFERROR(INDEX(GUTS!AI274:'GUTS'!BH274,MATCH(4,GUTS!AK274:'GUTS'!BI274,0)),"")</f>
        <v/>
      </c>
      <c r="I273" s="127" t="str">
        <f>IFERROR(INDEX(GUTS!AJ274:'GUTS'!BH274,MATCH(4,GUTS!AK274:'GUTS'!BI274,0)),"")</f>
        <v/>
      </c>
      <c r="J273" s="127" t="str">
        <f>IFERROR(INDEX(GUTS!AI274:'GUTS'!BH274,MATCH(5,GUTS!AK274:'GUTS'!BI274,0)),"")</f>
        <v/>
      </c>
      <c r="K273" s="127" t="str">
        <f>IFERROR(INDEX(GUTS!AJ274:'GUTS'!BH274,MATCH(5,GUTS!AK274:'GUTS'!BI274,0)),"")</f>
        <v/>
      </c>
      <c r="L273" s="127" t="str">
        <f>IFERROR(INDEX(GUTS!AI274:'GUTS'!BH274,MATCH(6,GUTS!AK274:'GUTS'!BI274,0)),"")</f>
        <v/>
      </c>
      <c r="M273" s="127" t="str">
        <f>IFERROR(INDEX(GUTS!AJ274:'GUTS'!BH274,MATCH(6,GUTS!AK274:'GUTS'!BI274,0)),"")</f>
        <v/>
      </c>
      <c r="N273" s="127" t="e">
        <f>Audit!#REF!</f>
        <v>#REF!</v>
      </c>
      <c r="O273" s="127" t="e">
        <f>Audit!#REF!</f>
        <v>#REF!</v>
      </c>
      <c r="P273" s="127" t="e">
        <f>Audit!#REF!</f>
        <v>#REF!</v>
      </c>
    </row>
    <row r="274" spans="1:16" hidden="1">
      <c r="A274" s="127" t="e">
        <f>Audit!#REF!</f>
        <v>#REF!</v>
      </c>
      <c r="B274" s="127" t="str">
        <f>IFERROR(INDEX(GUTS!AI275:'GUTS'!BH275,MATCH(1,GUTS!AK275:'GUTS'!BI275,0)),"")</f>
        <v/>
      </c>
      <c r="C274" s="127" t="str">
        <f>IFERROR(INDEX(GUTS!AJ275:'GUTS'!BH275,MATCH(1,GUTS!AK275:'GUTS'!BI275,0)),"")</f>
        <v/>
      </c>
      <c r="D274" s="127" t="str">
        <f>IFERROR(INDEX(GUTS!AI275:'GUTS'!BH275,MATCH(2,GUTS!AK275:'GUTS'!BI275,0)),"")</f>
        <v/>
      </c>
      <c r="E274" s="127" t="str">
        <f>IFERROR(INDEX(GUTS!AJ275:'GUTS'!BH275,MATCH(2,GUTS!AK275:'GUTS'!BI275,0)),"")</f>
        <v/>
      </c>
      <c r="F274" s="127" t="str">
        <f>IFERROR(INDEX(GUTS!AI275:'GUTS'!BH275,MATCH(3,GUTS!AK275:'GUTS'!BI275,0)),"")</f>
        <v/>
      </c>
      <c r="G274" s="127" t="str">
        <f>IFERROR(INDEX(GUTS!AJ275:'GUTS'!BH275,MATCH(3,GUTS!AK275:'GUTS'!BI275,0)),"")</f>
        <v/>
      </c>
      <c r="H274" s="127" t="str">
        <f>IFERROR(INDEX(GUTS!AI275:'GUTS'!BH275,MATCH(4,GUTS!AK275:'GUTS'!BI275,0)),"")</f>
        <v/>
      </c>
      <c r="I274" s="127" t="str">
        <f>IFERROR(INDEX(GUTS!AJ275:'GUTS'!BH275,MATCH(4,GUTS!AK275:'GUTS'!BI275,0)),"")</f>
        <v/>
      </c>
      <c r="J274" s="127" t="str">
        <f>IFERROR(INDEX(GUTS!AI275:'GUTS'!BH275,MATCH(5,GUTS!AK275:'GUTS'!BI275,0)),"")</f>
        <v/>
      </c>
      <c r="K274" s="127" t="str">
        <f>IFERROR(INDEX(GUTS!AJ275:'GUTS'!BH275,MATCH(5,GUTS!AK275:'GUTS'!BI275,0)),"")</f>
        <v/>
      </c>
      <c r="L274" s="127" t="str">
        <f>IFERROR(INDEX(GUTS!AI275:'GUTS'!BH275,MATCH(6,GUTS!AK275:'GUTS'!BI275,0)),"")</f>
        <v/>
      </c>
      <c r="M274" s="127" t="str">
        <f>IFERROR(INDEX(GUTS!AJ275:'GUTS'!BH275,MATCH(6,GUTS!AK275:'GUTS'!BI275,0)),"")</f>
        <v/>
      </c>
      <c r="N274" s="127" t="e">
        <f>Audit!#REF!</f>
        <v>#REF!</v>
      </c>
      <c r="O274" s="127" t="e">
        <f>Audit!#REF!</f>
        <v>#REF!</v>
      </c>
      <c r="P274" s="127" t="e">
        <f>Audit!#REF!</f>
        <v>#REF!</v>
      </c>
    </row>
    <row r="275" spans="1:16" hidden="1">
      <c r="A275" s="127" t="e">
        <f>Audit!#REF!</f>
        <v>#REF!</v>
      </c>
      <c r="B275" s="127" t="str">
        <f>IFERROR(INDEX(GUTS!AI276:'GUTS'!BH276,MATCH(1,GUTS!AK276:'GUTS'!BI276,0)),"")</f>
        <v/>
      </c>
      <c r="C275" s="127" t="str">
        <f>IFERROR(INDEX(GUTS!AJ276:'GUTS'!BH276,MATCH(1,GUTS!AK276:'GUTS'!BI276,0)),"")</f>
        <v/>
      </c>
      <c r="D275" s="127" t="str">
        <f>IFERROR(INDEX(GUTS!AI276:'GUTS'!BH276,MATCH(2,GUTS!AK276:'GUTS'!BI276,0)),"")</f>
        <v/>
      </c>
      <c r="E275" s="127" t="str">
        <f>IFERROR(INDEX(GUTS!AJ276:'GUTS'!BH276,MATCH(2,GUTS!AK276:'GUTS'!BI276,0)),"")</f>
        <v/>
      </c>
      <c r="F275" s="127" t="str">
        <f>IFERROR(INDEX(GUTS!AI276:'GUTS'!BH276,MATCH(3,GUTS!AK276:'GUTS'!BI276,0)),"")</f>
        <v/>
      </c>
      <c r="G275" s="127" t="str">
        <f>IFERROR(INDEX(GUTS!AJ276:'GUTS'!BH276,MATCH(3,GUTS!AK276:'GUTS'!BI276,0)),"")</f>
        <v/>
      </c>
      <c r="H275" s="127" t="str">
        <f>IFERROR(INDEX(GUTS!AI276:'GUTS'!BH276,MATCH(4,GUTS!AK276:'GUTS'!BI276,0)),"")</f>
        <v/>
      </c>
      <c r="I275" s="127" t="str">
        <f>IFERROR(INDEX(GUTS!AJ276:'GUTS'!BH276,MATCH(4,GUTS!AK276:'GUTS'!BI276,0)),"")</f>
        <v/>
      </c>
      <c r="J275" s="127" t="str">
        <f>IFERROR(INDEX(GUTS!AI276:'GUTS'!BH276,MATCH(5,GUTS!AK276:'GUTS'!BI276,0)),"")</f>
        <v/>
      </c>
      <c r="K275" s="127" t="str">
        <f>IFERROR(INDEX(GUTS!AJ276:'GUTS'!BH276,MATCH(5,GUTS!AK276:'GUTS'!BI276,0)),"")</f>
        <v/>
      </c>
      <c r="L275" s="127" t="str">
        <f>IFERROR(INDEX(GUTS!AI276:'GUTS'!BH276,MATCH(6,GUTS!AK276:'GUTS'!BI276,0)),"")</f>
        <v/>
      </c>
      <c r="M275" s="127" t="str">
        <f>IFERROR(INDEX(GUTS!AJ276:'GUTS'!BH276,MATCH(6,GUTS!AK276:'GUTS'!BI276,0)),"")</f>
        <v/>
      </c>
      <c r="N275" s="127" t="e">
        <f>Audit!#REF!</f>
        <v>#REF!</v>
      </c>
      <c r="O275" s="127" t="e">
        <f>Audit!#REF!</f>
        <v>#REF!</v>
      </c>
      <c r="P275" s="127" t="e">
        <f>Audit!#REF!</f>
        <v>#REF!</v>
      </c>
    </row>
    <row r="276" spans="1:16" hidden="1">
      <c r="A276" s="127" t="e">
        <f>Audit!#REF!</f>
        <v>#REF!</v>
      </c>
      <c r="B276" s="127" t="str">
        <f>IFERROR(INDEX(GUTS!AI277:'GUTS'!BH277,MATCH(1,GUTS!AK277:'GUTS'!BI277,0)),"")</f>
        <v/>
      </c>
      <c r="C276" s="127" t="str">
        <f>IFERROR(INDEX(GUTS!AJ277:'GUTS'!BH277,MATCH(1,GUTS!AK277:'GUTS'!BI277,0)),"")</f>
        <v/>
      </c>
      <c r="D276" s="127" t="str">
        <f>IFERROR(INDEX(GUTS!AI277:'GUTS'!BH277,MATCH(2,GUTS!AK277:'GUTS'!BI277,0)),"")</f>
        <v/>
      </c>
      <c r="E276" s="127" t="str">
        <f>IFERROR(INDEX(GUTS!AJ277:'GUTS'!BH277,MATCH(2,GUTS!AK277:'GUTS'!BI277,0)),"")</f>
        <v/>
      </c>
      <c r="F276" s="127" t="str">
        <f>IFERROR(INDEX(GUTS!AI277:'GUTS'!BH277,MATCH(3,GUTS!AK277:'GUTS'!BI277,0)),"")</f>
        <v/>
      </c>
      <c r="G276" s="127" t="str">
        <f>IFERROR(INDEX(GUTS!AJ277:'GUTS'!BH277,MATCH(3,GUTS!AK277:'GUTS'!BI277,0)),"")</f>
        <v/>
      </c>
      <c r="H276" s="127" t="str">
        <f>IFERROR(INDEX(GUTS!AI277:'GUTS'!BH277,MATCH(4,GUTS!AK277:'GUTS'!BI277,0)),"")</f>
        <v/>
      </c>
      <c r="I276" s="127" t="str">
        <f>IFERROR(INDEX(GUTS!AJ277:'GUTS'!BH277,MATCH(4,GUTS!AK277:'GUTS'!BI277,0)),"")</f>
        <v/>
      </c>
      <c r="J276" s="127" t="str">
        <f>IFERROR(INDEX(GUTS!AI277:'GUTS'!BH277,MATCH(5,GUTS!AK277:'GUTS'!BI277,0)),"")</f>
        <v/>
      </c>
      <c r="K276" s="127" t="str">
        <f>IFERROR(INDEX(GUTS!AJ277:'GUTS'!BH277,MATCH(5,GUTS!AK277:'GUTS'!BI277,0)),"")</f>
        <v/>
      </c>
      <c r="L276" s="127" t="str">
        <f>IFERROR(INDEX(GUTS!AI277:'GUTS'!BH277,MATCH(6,GUTS!AK277:'GUTS'!BI277,0)),"")</f>
        <v/>
      </c>
      <c r="M276" s="127" t="str">
        <f>IFERROR(INDEX(GUTS!AJ277:'GUTS'!BH277,MATCH(6,GUTS!AK277:'GUTS'!BI277,0)),"")</f>
        <v/>
      </c>
      <c r="N276" s="127" t="e">
        <f>Audit!#REF!</f>
        <v>#REF!</v>
      </c>
      <c r="O276" s="127" t="e">
        <f>Audit!#REF!</f>
        <v>#REF!</v>
      </c>
      <c r="P276" s="127" t="e">
        <f>Audit!#REF!</f>
        <v>#REF!</v>
      </c>
    </row>
    <row r="277" spans="1:16" hidden="1">
      <c r="A277" s="127" t="e">
        <f>Audit!#REF!</f>
        <v>#REF!</v>
      </c>
      <c r="B277" s="127" t="str">
        <f>IFERROR(INDEX(GUTS!AI278:'GUTS'!BH278,MATCH(1,GUTS!AK278:'GUTS'!BI278,0)),"")</f>
        <v/>
      </c>
      <c r="C277" s="127" t="str">
        <f>IFERROR(INDEX(GUTS!AJ278:'GUTS'!BH278,MATCH(1,GUTS!AK278:'GUTS'!BI278,0)),"")</f>
        <v/>
      </c>
      <c r="D277" s="127" t="str">
        <f>IFERROR(INDEX(GUTS!AI278:'GUTS'!BH278,MATCH(2,GUTS!AK278:'GUTS'!BI278,0)),"")</f>
        <v/>
      </c>
      <c r="E277" s="127" t="str">
        <f>IFERROR(INDEX(GUTS!AJ278:'GUTS'!BH278,MATCH(2,GUTS!AK278:'GUTS'!BI278,0)),"")</f>
        <v/>
      </c>
      <c r="F277" s="127" t="str">
        <f>IFERROR(INDEX(GUTS!AI278:'GUTS'!BH278,MATCH(3,GUTS!AK278:'GUTS'!BI278,0)),"")</f>
        <v/>
      </c>
      <c r="G277" s="127" t="str">
        <f>IFERROR(INDEX(GUTS!AJ278:'GUTS'!BH278,MATCH(3,GUTS!AK278:'GUTS'!BI278,0)),"")</f>
        <v/>
      </c>
      <c r="H277" s="127" t="str">
        <f>IFERROR(INDEX(GUTS!AI278:'GUTS'!BH278,MATCH(4,GUTS!AK278:'GUTS'!BI278,0)),"")</f>
        <v/>
      </c>
      <c r="I277" s="127" t="str">
        <f>IFERROR(INDEX(GUTS!AJ278:'GUTS'!BH278,MATCH(4,GUTS!AK278:'GUTS'!BI278,0)),"")</f>
        <v/>
      </c>
      <c r="J277" s="127" t="str">
        <f>IFERROR(INDEX(GUTS!AI278:'GUTS'!BH278,MATCH(5,GUTS!AK278:'GUTS'!BI278,0)),"")</f>
        <v/>
      </c>
      <c r="K277" s="127" t="str">
        <f>IFERROR(INDEX(GUTS!AJ278:'GUTS'!BH278,MATCH(5,GUTS!AK278:'GUTS'!BI278,0)),"")</f>
        <v/>
      </c>
      <c r="L277" s="127" t="str">
        <f>IFERROR(INDEX(GUTS!AI278:'GUTS'!BH278,MATCH(6,GUTS!AK278:'GUTS'!BI278,0)),"")</f>
        <v/>
      </c>
      <c r="M277" s="127" t="str">
        <f>IFERROR(INDEX(GUTS!AJ278:'GUTS'!BH278,MATCH(6,GUTS!AK278:'GUTS'!BI278,0)),"")</f>
        <v/>
      </c>
      <c r="N277" s="127" t="e">
        <f>Audit!#REF!</f>
        <v>#REF!</v>
      </c>
      <c r="O277" s="127" t="e">
        <f>Audit!#REF!</f>
        <v>#REF!</v>
      </c>
      <c r="P277" s="127" t="e">
        <f>Audit!#REF!</f>
        <v>#REF!</v>
      </c>
    </row>
    <row r="278" spans="1:16" hidden="1">
      <c r="A278" s="127" t="e">
        <f>Audit!#REF!</f>
        <v>#REF!</v>
      </c>
      <c r="B278" s="127" t="str">
        <f>IFERROR(INDEX(GUTS!AI279:'GUTS'!BH279,MATCH(1,GUTS!AK279:'GUTS'!BI279,0)),"")</f>
        <v/>
      </c>
      <c r="C278" s="127" t="str">
        <f>IFERROR(INDEX(GUTS!AJ279:'GUTS'!BH279,MATCH(1,GUTS!AK279:'GUTS'!BI279,0)),"")</f>
        <v/>
      </c>
      <c r="D278" s="127" t="str">
        <f>IFERROR(INDEX(GUTS!AI279:'GUTS'!BH279,MATCH(2,GUTS!AK279:'GUTS'!BI279,0)),"")</f>
        <v/>
      </c>
      <c r="E278" s="127" t="str">
        <f>IFERROR(INDEX(GUTS!AJ279:'GUTS'!BH279,MATCH(2,GUTS!AK279:'GUTS'!BI279,0)),"")</f>
        <v/>
      </c>
      <c r="F278" s="127" t="str">
        <f>IFERROR(INDEX(GUTS!AI279:'GUTS'!BH279,MATCH(3,GUTS!AK279:'GUTS'!BI279,0)),"")</f>
        <v/>
      </c>
      <c r="G278" s="127" t="str">
        <f>IFERROR(INDEX(GUTS!AJ279:'GUTS'!BH279,MATCH(3,GUTS!AK279:'GUTS'!BI279,0)),"")</f>
        <v/>
      </c>
      <c r="H278" s="127" t="str">
        <f>IFERROR(INDEX(GUTS!AI279:'GUTS'!BH279,MATCH(4,GUTS!AK279:'GUTS'!BI279,0)),"")</f>
        <v/>
      </c>
      <c r="I278" s="127" t="str">
        <f>IFERROR(INDEX(GUTS!AJ279:'GUTS'!BH279,MATCH(4,GUTS!AK279:'GUTS'!BI279,0)),"")</f>
        <v/>
      </c>
      <c r="J278" s="127" t="str">
        <f>IFERROR(INDEX(GUTS!AI279:'GUTS'!BH279,MATCH(5,GUTS!AK279:'GUTS'!BI279,0)),"")</f>
        <v/>
      </c>
      <c r="K278" s="127" t="str">
        <f>IFERROR(INDEX(GUTS!AJ279:'GUTS'!BH279,MATCH(5,GUTS!AK279:'GUTS'!BI279,0)),"")</f>
        <v/>
      </c>
      <c r="L278" s="127" t="str">
        <f>IFERROR(INDEX(GUTS!AI279:'GUTS'!BH279,MATCH(6,GUTS!AK279:'GUTS'!BI279,0)),"")</f>
        <v/>
      </c>
      <c r="M278" s="127" t="str">
        <f>IFERROR(INDEX(GUTS!AJ279:'GUTS'!BH279,MATCH(6,GUTS!AK279:'GUTS'!BI279,0)),"")</f>
        <v/>
      </c>
      <c r="N278" s="127" t="e">
        <f>Audit!#REF!</f>
        <v>#REF!</v>
      </c>
      <c r="O278" s="127" t="e">
        <f>Audit!#REF!</f>
        <v>#REF!</v>
      </c>
      <c r="P278" s="127" t="e">
        <f>Audit!#REF!</f>
        <v>#REF!</v>
      </c>
    </row>
    <row r="279" spans="1:16" hidden="1">
      <c r="A279" s="127" t="e">
        <f>Audit!#REF!</f>
        <v>#REF!</v>
      </c>
      <c r="B279" s="127" t="str">
        <f>IFERROR(INDEX(GUTS!AI280:'GUTS'!BH280,MATCH(1,GUTS!AK280:'GUTS'!BI280,0)),"")</f>
        <v/>
      </c>
      <c r="C279" s="127" t="str">
        <f>IFERROR(INDEX(GUTS!AJ280:'GUTS'!BH280,MATCH(1,GUTS!AK280:'GUTS'!BI280,0)),"")</f>
        <v/>
      </c>
      <c r="D279" s="127" t="str">
        <f>IFERROR(INDEX(GUTS!AI280:'GUTS'!BH280,MATCH(2,GUTS!AK280:'GUTS'!BI280,0)),"")</f>
        <v/>
      </c>
      <c r="E279" s="127" t="str">
        <f>IFERROR(INDEX(GUTS!AJ280:'GUTS'!BH280,MATCH(2,GUTS!AK280:'GUTS'!BI280,0)),"")</f>
        <v/>
      </c>
      <c r="F279" s="127" t="str">
        <f>IFERROR(INDEX(GUTS!AI280:'GUTS'!BH280,MATCH(3,GUTS!AK280:'GUTS'!BI280,0)),"")</f>
        <v/>
      </c>
      <c r="G279" s="127" t="str">
        <f>IFERROR(INDEX(GUTS!AJ280:'GUTS'!BH280,MATCH(3,GUTS!AK280:'GUTS'!BI280,0)),"")</f>
        <v/>
      </c>
      <c r="H279" s="127" t="str">
        <f>IFERROR(INDEX(GUTS!AI280:'GUTS'!BH280,MATCH(4,GUTS!AK280:'GUTS'!BI280,0)),"")</f>
        <v/>
      </c>
      <c r="I279" s="127" t="str">
        <f>IFERROR(INDEX(GUTS!AJ280:'GUTS'!BH280,MATCH(4,GUTS!AK280:'GUTS'!BI280,0)),"")</f>
        <v/>
      </c>
      <c r="J279" s="127" t="str">
        <f>IFERROR(INDEX(GUTS!AI280:'GUTS'!BH280,MATCH(5,GUTS!AK280:'GUTS'!BI280,0)),"")</f>
        <v/>
      </c>
      <c r="K279" s="127" t="str">
        <f>IFERROR(INDEX(GUTS!AJ280:'GUTS'!BH280,MATCH(5,GUTS!AK280:'GUTS'!BI280,0)),"")</f>
        <v/>
      </c>
      <c r="L279" s="127" t="str">
        <f>IFERROR(INDEX(GUTS!AI280:'GUTS'!BH280,MATCH(6,GUTS!AK280:'GUTS'!BI280,0)),"")</f>
        <v/>
      </c>
      <c r="M279" s="127" t="str">
        <f>IFERROR(INDEX(GUTS!AJ280:'GUTS'!BH280,MATCH(6,GUTS!AK280:'GUTS'!BI280,0)),"")</f>
        <v/>
      </c>
      <c r="N279" s="127" t="e">
        <f>Audit!#REF!</f>
        <v>#REF!</v>
      </c>
      <c r="O279" s="127" t="e">
        <f>Audit!#REF!</f>
        <v>#REF!</v>
      </c>
      <c r="P279" s="127" t="e">
        <f>Audit!#REF!</f>
        <v>#REF!</v>
      </c>
    </row>
    <row r="280" spans="1:16">
      <c r="A280" s="127" t="e">
        <f>Audit!#REF!</f>
        <v>#REF!</v>
      </c>
      <c r="B280" s="127" t="str">
        <f>IFERROR(INDEX(GUTS!AI281:'GUTS'!BH281,MATCH(1,GUTS!AK281:'GUTS'!BI281,0)),"")</f>
        <v/>
      </c>
      <c r="C280" s="127" t="str">
        <f>IFERROR(INDEX(GUTS!AJ281:'GUTS'!BH281,MATCH(1,GUTS!AK281:'GUTS'!BI281,0)),"")</f>
        <v/>
      </c>
      <c r="D280" s="127" t="str">
        <f>IFERROR(INDEX(GUTS!AI281:'GUTS'!BH281,MATCH(2,GUTS!AK281:'GUTS'!BI281,0)),"")</f>
        <v/>
      </c>
      <c r="E280" s="127" t="str">
        <f>IFERROR(INDEX(GUTS!AJ281:'GUTS'!BH281,MATCH(2,GUTS!AK281:'GUTS'!BI281,0)),"")</f>
        <v/>
      </c>
      <c r="F280" s="127" t="str">
        <f>IFERROR(INDEX(GUTS!AI281:'GUTS'!BH281,MATCH(3,GUTS!AK281:'GUTS'!BI281,0)),"")</f>
        <v/>
      </c>
      <c r="G280" s="127" t="str">
        <f>IFERROR(INDEX(GUTS!AJ281:'GUTS'!BH281,MATCH(3,GUTS!AK281:'GUTS'!BI281,0)),"")</f>
        <v/>
      </c>
      <c r="H280" s="127" t="str">
        <f>IFERROR(INDEX(GUTS!AI281:'GUTS'!BH281,MATCH(4,GUTS!AK281:'GUTS'!BI281,0)),"")</f>
        <v/>
      </c>
      <c r="I280" s="127" t="str">
        <f>IFERROR(INDEX(GUTS!AJ281:'GUTS'!BH281,MATCH(4,GUTS!AK281:'GUTS'!BI281,0)),"")</f>
        <v/>
      </c>
      <c r="J280" s="127" t="str">
        <f>IFERROR(INDEX(GUTS!AI281:'GUTS'!BH281,MATCH(5,GUTS!AK281:'GUTS'!BI281,0)),"")</f>
        <v/>
      </c>
      <c r="K280" s="127" t="str">
        <f>IFERROR(INDEX(GUTS!AJ281:'GUTS'!BH281,MATCH(5,GUTS!AK281:'GUTS'!BI281,0)),"")</f>
        <v/>
      </c>
      <c r="L280" s="127" t="str">
        <f>IFERROR(INDEX(GUTS!AI281:'GUTS'!BH281,MATCH(6,GUTS!AK281:'GUTS'!BI281,0)),"")</f>
        <v/>
      </c>
      <c r="M280" s="127" t="str">
        <f>IFERROR(INDEX(GUTS!AJ281:'GUTS'!BH281,MATCH(6,GUTS!AK281:'GUTS'!BI281,0)),"")</f>
        <v/>
      </c>
      <c r="N280" s="127" t="e">
        <f>Audit!#REF!</f>
        <v>#REF!</v>
      </c>
      <c r="O280" s="127" t="e">
        <f>Audit!#REF!</f>
        <v>#REF!</v>
      </c>
      <c r="P280" s="127" t="e">
        <f>Audit!#REF!</f>
        <v>#REF!</v>
      </c>
    </row>
    <row r="281" spans="1:16" hidden="1">
      <c r="A281" s="127" t="e">
        <f>Audit!#REF!</f>
        <v>#REF!</v>
      </c>
      <c r="B281" s="127" t="str">
        <f>IFERROR(INDEX(GUTS!AI282:'GUTS'!BH282,MATCH(1,GUTS!AK282:'GUTS'!BI282,0)),"")</f>
        <v/>
      </c>
      <c r="C281" s="127" t="str">
        <f>IFERROR(INDEX(GUTS!AJ282:'GUTS'!BH282,MATCH(1,GUTS!AK282:'GUTS'!BI282,0)),"")</f>
        <v/>
      </c>
      <c r="D281" s="127" t="str">
        <f>IFERROR(INDEX(GUTS!AI282:'GUTS'!BH282,MATCH(2,GUTS!AK282:'GUTS'!BI282,0)),"")</f>
        <v/>
      </c>
      <c r="E281" s="127" t="str">
        <f>IFERROR(INDEX(GUTS!AJ282:'GUTS'!BH282,MATCH(2,GUTS!AK282:'GUTS'!BI282,0)),"")</f>
        <v/>
      </c>
      <c r="F281" s="127" t="str">
        <f>IFERROR(INDEX(GUTS!AI282:'GUTS'!BH282,MATCH(3,GUTS!AK282:'GUTS'!BI282,0)),"")</f>
        <v/>
      </c>
      <c r="G281" s="127" t="str">
        <f>IFERROR(INDEX(GUTS!AJ282:'GUTS'!BH282,MATCH(3,GUTS!AK282:'GUTS'!BI282,0)),"")</f>
        <v/>
      </c>
      <c r="H281" s="127" t="str">
        <f>IFERROR(INDEX(GUTS!AI282:'GUTS'!BH282,MATCH(4,GUTS!AK282:'GUTS'!BI282,0)),"")</f>
        <v/>
      </c>
      <c r="I281" s="127" t="str">
        <f>IFERROR(INDEX(GUTS!AJ282:'GUTS'!BH282,MATCH(4,GUTS!AK282:'GUTS'!BI282,0)),"")</f>
        <v/>
      </c>
      <c r="J281" s="127" t="str">
        <f>IFERROR(INDEX(GUTS!AI282:'GUTS'!BH282,MATCH(5,GUTS!AK282:'GUTS'!BI282,0)),"")</f>
        <v/>
      </c>
      <c r="K281" s="127" t="str">
        <f>IFERROR(INDEX(GUTS!AJ282:'GUTS'!BH282,MATCH(5,GUTS!AK282:'GUTS'!BI282,0)),"")</f>
        <v/>
      </c>
      <c r="L281" s="127" t="str">
        <f>IFERROR(INDEX(GUTS!AI282:'GUTS'!BH282,MATCH(6,GUTS!AK282:'GUTS'!BI282,0)),"")</f>
        <v/>
      </c>
      <c r="M281" s="127" t="str">
        <f>IFERROR(INDEX(GUTS!AJ282:'GUTS'!BH282,MATCH(6,GUTS!AK282:'GUTS'!BI282,0)),"")</f>
        <v/>
      </c>
      <c r="N281" s="127" t="e">
        <f>Audit!#REF!</f>
        <v>#REF!</v>
      </c>
      <c r="O281" s="127" t="e">
        <f>Audit!#REF!</f>
        <v>#REF!</v>
      </c>
      <c r="P281" s="127" t="e">
        <f>Audit!#REF!</f>
        <v>#REF!</v>
      </c>
    </row>
    <row r="282" spans="1:16" hidden="1">
      <c r="A282" s="127" t="e">
        <f>Audit!#REF!</f>
        <v>#REF!</v>
      </c>
      <c r="B282" s="127" t="str">
        <f>IFERROR(INDEX(GUTS!AI283:'GUTS'!BH283,MATCH(1,GUTS!AK283:'GUTS'!BI283,0)),"")</f>
        <v/>
      </c>
      <c r="C282" s="127" t="str">
        <f>IFERROR(INDEX(GUTS!AJ283:'GUTS'!BH283,MATCH(1,GUTS!AK283:'GUTS'!BI283,0)),"")</f>
        <v/>
      </c>
      <c r="D282" s="127" t="str">
        <f>IFERROR(INDEX(GUTS!AI283:'GUTS'!BH283,MATCH(2,GUTS!AK283:'GUTS'!BI283,0)),"")</f>
        <v/>
      </c>
      <c r="E282" s="127" t="str">
        <f>IFERROR(INDEX(GUTS!AJ283:'GUTS'!BH283,MATCH(2,GUTS!AK283:'GUTS'!BI283,0)),"")</f>
        <v/>
      </c>
      <c r="F282" s="127" t="str">
        <f>IFERROR(INDEX(GUTS!AI283:'GUTS'!BH283,MATCH(3,GUTS!AK283:'GUTS'!BI283,0)),"")</f>
        <v/>
      </c>
      <c r="G282" s="127" t="str">
        <f>IFERROR(INDEX(GUTS!AJ283:'GUTS'!BH283,MATCH(3,GUTS!AK283:'GUTS'!BI283,0)),"")</f>
        <v/>
      </c>
      <c r="H282" s="127" t="str">
        <f>IFERROR(INDEX(GUTS!AI283:'GUTS'!BH283,MATCH(4,GUTS!AK283:'GUTS'!BI283,0)),"")</f>
        <v/>
      </c>
      <c r="I282" s="127" t="str">
        <f>IFERROR(INDEX(GUTS!AJ283:'GUTS'!BH283,MATCH(4,GUTS!AK283:'GUTS'!BI283,0)),"")</f>
        <v/>
      </c>
      <c r="J282" s="127" t="str">
        <f>IFERROR(INDEX(GUTS!AI283:'GUTS'!BH283,MATCH(5,GUTS!AK283:'GUTS'!BI283,0)),"")</f>
        <v/>
      </c>
      <c r="K282" s="127" t="str">
        <f>IFERROR(INDEX(GUTS!AJ283:'GUTS'!BH283,MATCH(5,GUTS!AK283:'GUTS'!BI283,0)),"")</f>
        <v/>
      </c>
      <c r="L282" s="127" t="str">
        <f>IFERROR(INDEX(GUTS!AI283:'GUTS'!BH283,MATCH(6,GUTS!AK283:'GUTS'!BI283,0)),"")</f>
        <v/>
      </c>
      <c r="M282" s="127" t="str">
        <f>IFERROR(INDEX(GUTS!AJ283:'GUTS'!BH283,MATCH(6,GUTS!AK283:'GUTS'!BI283,0)),"")</f>
        <v/>
      </c>
      <c r="N282" s="127" t="e">
        <f>Audit!#REF!</f>
        <v>#REF!</v>
      </c>
      <c r="O282" s="127" t="e">
        <f>Audit!#REF!</f>
        <v>#REF!</v>
      </c>
      <c r="P282" s="127" t="e">
        <f>Audit!#REF!</f>
        <v>#REF!</v>
      </c>
    </row>
    <row r="283" spans="1:16" hidden="1">
      <c r="A283" s="127" t="e">
        <f>Audit!#REF!</f>
        <v>#REF!</v>
      </c>
      <c r="B283" s="127" t="str">
        <f>IFERROR(INDEX(GUTS!AI284:'GUTS'!BH284,MATCH(1,GUTS!AK284:'GUTS'!BI284,0)),"")</f>
        <v/>
      </c>
      <c r="C283" s="127" t="str">
        <f>IFERROR(INDEX(GUTS!AJ284:'GUTS'!BH284,MATCH(1,GUTS!AK284:'GUTS'!BI284,0)),"")</f>
        <v/>
      </c>
      <c r="D283" s="127" t="str">
        <f>IFERROR(INDEX(GUTS!AI284:'GUTS'!BH284,MATCH(2,GUTS!AK284:'GUTS'!BI284,0)),"")</f>
        <v/>
      </c>
      <c r="E283" s="127" t="str">
        <f>IFERROR(INDEX(GUTS!AJ284:'GUTS'!BH284,MATCH(2,GUTS!AK284:'GUTS'!BI284,0)),"")</f>
        <v/>
      </c>
      <c r="F283" s="127" t="str">
        <f>IFERROR(INDEX(GUTS!AI284:'GUTS'!BH284,MATCH(3,GUTS!AK284:'GUTS'!BI284,0)),"")</f>
        <v/>
      </c>
      <c r="G283" s="127" t="str">
        <f>IFERROR(INDEX(GUTS!AJ284:'GUTS'!BH284,MATCH(3,GUTS!AK284:'GUTS'!BI284,0)),"")</f>
        <v/>
      </c>
      <c r="H283" s="127" t="str">
        <f>IFERROR(INDEX(GUTS!AI284:'GUTS'!BH284,MATCH(4,GUTS!AK284:'GUTS'!BI284,0)),"")</f>
        <v/>
      </c>
      <c r="I283" s="127" t="str">
        <f>IFERROR(INDEX(GUTS!AJ284:'GUTS'!BH284,MATCH(4,GUTS!AK284:'GUTS'!BI284,0)),"")</f>
        <v/>
      </c>
      <c r="J283" s="127" t="str">
        <f>IFERROR(INDEX(GUTS!AI284:'GUTS'!BH284,MATCH(5,GUTS!AK284:'GUTS'!BI284,0)),"")</f>
        <v/>
      </c>
      <c r="K283" s="127" t="str">
        <f>IFERROR(INDEX(GUTS!AJ284:'GUTS'!BH284,MATCH(5,GUTS!AK284:'GUTS'!BI284,0)),"")</f>
        <v/>
      </c>
      <c r="L283" s="127" t="str">
        <f>IFERROR(INDEX(GUTS!AI284:'GUTS'!BH284,MATCH(6,GUTS!AK284:'GUTS'!BI284,0)),"")</f>
        <v/>
      </c>
      <c r="M283" s="127" t="str">
        <f>IFERROR(INDEX(GUTS!AJ284:'GUTS'!BH284,MATCH(6,GUTS!AK284:'GUTS'!BI284,0)),"")</f>
        <v/>
      </c>
      <c r="N283" s="127" t="e">
        <f>Audit!#REF!</f>
        <v>#REF!</v>
      </c>
      <c r="O283" s="127" t="e">
        <f>Audit!#REF!</f>
        <v>#REF!</v>
      </c>
      <c r="P283" s="127" t="e">
        <f>Audit!#REF!</f>
        <v>#REF!</v>
      </c>
    </row>
    <row r="284" spans="1:16" hidden="1">
      <c r="A284" s="127" t="e">
        <f>Audit!#REF!</f>
        <v>#REF!</v>
      </c>
      <c r="B284" s="127" t="str">
        <f>IFERROR(INDEX(GUTS!AI285:'GUTS'!BH285,MATCH(1,GUTS!AK285:'GUTS'!BI285,0)),"")</f>
        <v/>
      </c>
      <c r="C284" s="127" t="str">
        <f>IFERROR(INDEX(GUTS!AJ285:'GUTS'!BH285,MATCH(1,GUTS!AK285:'GUTS'!BI285,0)),"")</f>
        <v/>
      </c>
      <c r="D284" s="127" t="str">
        <f>IFERROR(INDEX(GUTS!AI285:'GUTS'!BH285,MATCH(2,GUTS!AK285:'GUTS'!BI285,0)),"")</f>
        <v/>
      </c>
      <c r="E284" s="127" t="str">
        <f>IFERROR(INDEX(GUTS!AJ285:'GUTS'!BH285,MATCH(2,GUTS!AK285:'GUTS'!BI285,0)),"")</f>
        <v/>
      </c>
      <c r="F284" s="127" t="str">
        <f>IFERROR(INDEX(GUTS!AI285:'GUTS'!BH285,MATCH(3,GUTS!AK285:'GUTS'!BI285,0)),"")</f>
        <v/>
      </c>
      <c r="G284" s="127" t="str">
        <f>IFERROR(INDEX(GUTS!AJ285:'GUTS'!BH285,MATCH(3,GUTS!AK285:'GUTS'!BI285,0)),"")</f>
        <v/>
      </c>
      <c r="H284" s="127" t="str">
        <f>IFERROR(INDEX(GUTS!AI285:'GUTS'!BH285,MATCH(4,GUTS!AK285:'GUTS'!BI285,0)),"")</f>
        <v/>
      </c>
      <c r="I284" s="127" t="str">
        <f>IFERROR(INDEX(GUTS!AJ285:'GUTS'!BH285,MATCH(4,GUTS!AK285:'GUTS'!BI285,0)),"")</f>
        <v/>
      </c>
      <c r="J284" s="127" t="str">
        <f>IFERROR(INDEX(GUTS!AI285:'GUTS'!BH285,MATCH(5,GUTS!AK285:'GUTS'!BI285,0)),"")</f>
        <v/>
      </c>
      <c r="K284" s="127" t="str">
        <f>IFERROR(INDEX(GUTS!AJ285:'GUTS'!BH285,MATCH(5,GUTS!AK285:'GUTS'!BI285,0)),"")</f>
        <v/>
      </c>
      <c r="L284" s="127" t="str">
        <f>IFERROR(INDEX(GUTS!AI285:'GUTS'!BH285,MATCH(6,GUTS!AK285:'GUTS'!BI285,0)),"")</f>
        <v/>
      </c>
      <c r="M284" s="127" t="str">
        <f>IFERROR(INDEX(GUTS!AJ285:'GUTS'!BH285,MATCH(6,GUTS!AK285:'GUTS'!BI285,0)),"")</f>
        <v/>
      </c>
      <c r="N284" s="127" t="e">
        <f>Audit!#REF!</f>
        <v>#REF!</v>
      </c>
      <c r="O284" s="127" t="e">
        <f>Audit!#REF!</f>
        <v>#REF!</v>
      </c>
      <c r="P284" s="127" t="e">
        <f>Audit!#REF!</f>
        <v>#REF!</v>
      </c>
    </row>
    <row r="285" spans="1:16">
      <c r="A285" s="127" t="e">
        <f>Audit!#REF!</f>
        <v>#REF!</v>
      </c>
      <c r="B285" s="127" t="str">
        <f>IFERROR(INDEX(GUTS!AI286:'GUTS'!BH286,MATCH(1,GUTS!AK286:'GUTS'!BI286,0)),"")</f>
        <v/>
      </c>
      <c r="C285" s="127" t="str">
        <f>IFERROR(INDEX(GUTS!AJ286:'GUTS'!BH286,MATCH(1,GUTS!AK286:'GUTS'!BI286,0)),"")</f>
        <v/>
      </c>
      <c r="D285" s="127" t="str">
        <f>IFERROR(INDEX(GUTS!AI286:'GUTS'!BH286,MATCH(2,GUTS!AK286:'GUTS'!BI286,0)),"")</f>
        <v/>
      </c>
      <c r="E285" s="127" t="str">
        <f>IFERROR(INDEX(GUTS!AJ286:'GUTS'!BH286,MATCH(2,GUTS!AK286:'GUTS'!BI286,0)),"")</f>
        <v/>
      </c>
      <c r="F285" s="127" t="str">
        <f>IFERROR(INDEX(GUTS!AI286:'GUTS'!BH286,MATCH(3,GUTS!AK286:'GUTS'!BI286,0)),"")</f>
        <v/>
      </c>
      <c r="G285" s="127" t="str">
        <f>IFERROR(INDEX(GUTS!AJ286:'GUTS'!BH286,MATCH(3,GUTS!AK286:'GUTS'!BI286,0)),"")</f>
        <v/>
      </c>
      <c r="H285" s="127" t="str">
        <f>IFERROR(INDEX(GUTS!AI286:'GUTS'!BH286,MATCH(4,GUTS!AK286:'GUTS'!BI286,0)),"")</f>
        <v/>
      </c>
      <c r="I285" s="127" t="str">
        <f>IFERROR(INDEX(GUTS!AJ286:'GUTS'!BH286,MATCH(4,GUTS!AK286:'GUTS'!BI286,0)),"")</f>
        <v/>
      </c>
      <c r="J285" s="127" t="str">
        <f>IFERROR(INDEX(GUTS!AI286:'GUTS'!BH286,MATCH(5,GUTS!AK286:'GUTS'!BI286,0)),"")</f>
        <v/>
      </c>
      <c r="K285" s="127" t="str">
        <f>IFERROR(INDEX(GUTS!AJ286:'GUTS'!BH286,MATCH(5,GUTS!AK286:'GUTS'!BI286,0)),"")</f>
        <v/>
      </c>
      <c r="L285" s="127" t="str">
        <f>IFERROR(INDEX(GUTS!AI286:'GUTS'!BH286,MATCH(6,GUTS!AK286:'GUTS'!BI286,0)),"")</f>
        <v/>
      </c>
      <c r="M285" s="127" t="str">
        <f>IFERROR(INDEX(GUTS!AJ286:'GUTS'!BH286,MATCH(6,GUTS!AK286:'GUTS'!BI286,0)),"")</f>
        <v/>
      </c>
      <c r="N285" s="127" t="e">
        <f>Audit!#REF!</f>
        <v>#REF!</v>
      </c>
      <c r="O285" s="127" t="e">
        <f>Audit!#REF!</f>
        <v>#REF!</v>
      </c>
      <c r="P285" s="127" t="e">
        <f>Audit!#REF!</f>
        <v>#REF!</v>
      </c>
    </row>
    <row r="286" spans="1:16" hidden="1">
      <c r="A286" s="127" t="e">
        <f>Audit!#REF!</f>
        <v>#REF!</v>
      </c>
      <c r="B286" s="127" t="str">
        <f>IFERROR(INDEX(GUTS!AI287:'GUTS'!BH287,MATCH(1,GUTS!AK287:'GUTS'!BI287,0)),"")</f>
        <v/>
      </c>
      <c r="C286" s="127" t="str">
        <f>IFERROR(INDEX(GUTS!AJ287:'GUTS'!BH287,MATCH(1,GUTS!AK287:'GUTS'!BI287,0)),"")</f>
        <v/>
      </c>
      <c r="D286" s="127" t="str">
        <f>IFERROR(INDEX(GUTS!AI287:'GUTS'!BH287,MATCH(2,GUTS!AK287:'GUTS'!BI287,0)),"")</f>
        <v/>
      </c>
      <c r="E286" s="127" t="str">
        <f>IFERROR(INDEX(GUTS!AJ287:'GUTS'!BH287,MATCH(2,GUTS!AK287:'GUTS'!BI287,0)),"")</f>
        <v/>
      </c>
      <c r="F286" s="127" t="str">
        <f>IFERROR(INDEX(GUTS!AI287:'GUTS'!BH287,MATCH(3,GUTS!AK287:'GUTS'!BI287,0)),"")</f>
        <v/>
      </c>
      <c r="G286" s="127" t="str">
        <f>IFERROR(INDEX(GUTS!AJ287:'GUTS'!BH287,MATCH(3,GUTS!AK287:'GUTS'!BI287,0)),"")</f>
        <v/>
      </c>
      <c r="H286" s="127" t="str">
        <f>IFERROR(INDEX(GUTS!AI287:'GUTS'!BH287,MATCH(4,GUTS!AK287:'GUTS'!BI287,0)),"")</f>
        <v/>
      </c>
      <c r="I286" s="127" t="str">
        <f>IFERROR(INDEX(GUTS!AJ287:'GUTS'!BH287,MATCH(4,GUTS!AK287:'GUTS'!BI287,0)),"")</f>
        <v/>
      </c>
      <c r="J286" s="127" t="str">
        <f>IFERROR(INDEX(GUTS!AI287:'GUTS'!BH287,MATCH(5,GUTS!AK287:'GUTS'!BI287,0)),"")</f>
        <v/>
      </c>
      <c r="K286" s="127" t="str">
        <f>IFERROR(INDEX(GUTS!AJ287:'GUTS'!BH287,MATCH(5,GUTS!AK287:'GUTS'!BI287,0)),"")</f>
        <v/>
      </c>
      <c r="L286" s="127" t="str">
        <f>IFERROR(INDEX(GUTS!AI287:'GUTS'!BH287,MATCH(6,GUTS!AK287:'GUTS'!BI287,0)),"")</f>
        <v/>
      </c>
      <c r="M286" s="127" t="str">
        <f>IFERROR(INDEX(GUTS!AJ287:'GUTS'!BH287,MATCH(6,GUTS!AK287:'GUTS'!BI287,0)),"")</f>
        <v/>
      </c>
      <c r="N286" s="127" t="e">
        <f>Audit!#REF!</f>
        <v>#REF!</v>
      </c>
      <c r="O286" s="127" t="e">
        <f>Audit!#REF!</f>
        <v>#REF!</v>
      </c>
      <c r="P286" s="127" t="e">
        <f>Audit!#REF!</f>
        <v>#REF!</v>
      </c>
    </row>
    <row r="287" spans="1:16">
      <c r="A287" s="127" t="e">
        <f>Audit!#REF!</f>
        <v>#REF!</v>
      </c>
      <c r="B287" s="127" t="str">
        <f>IFERROR(INDEX(GUTS!AI288:'GUTS'!BH288,MATCH(1,GUTS!AK288:'GUTS'!BI288,0)),"")</f>
        <v/>
      </c>
      <c r="C287" s="127" t="str">
        <f>IFERROR(INDEX(GUTS!AJ288:'GUTS'!BH288,MATCH(1,GUTS!AK288:'GUTS'!BI288,0)),"")</f>
        <v/>
      </c>
      <c r="D287" s="127" t="str">
        <f>IFERROR(INDEX(GUTS!AI288:'GUTS'!BH288,MATCH(2,GUTS!AK288:'GUTS'!BI288,0)),"")</f>
        <v/>
      </c>
      <c r="E287" s="127" t="str">
        <f>IFERROR(INDEX(GUTS!AJ288:'GUTS'!BH288,MATCH(2,GUTS!AK288:'GUTS'!BI288,0)),"")</f>
        <v/>
      </c>
      <c r="F287" s="127" t="str">
        <f>IFERROR(INDEX(GUTS!AI288:'GUTS'!BH288,MATCH(3,GUTS!AK288:'GUTS'!BI288,0)),"")</f>
        <v/>
      </c>
      <c r="G287" s="127" t="str">
        <f>IFERROR(INDEX(GUTS!AJ288:'GUTS'!BH288,MATCH(3,GUTS!AK288:'GUTS'!BI288,0)),"")</f>
        <v/>
      </c>
      <c r="H287" s="127" t="str">
        <f>IFERROR(INDEX(GUTS!AI288:'GUTS'!BH288,MATCH(4,GUTS!AK288:'GUTS'!BI288,0)),"")</f>
        <v/>
      </c>
      <c r="I287" s="127" t="str">
        <f>IFERROR(INDEX(GUTS!AJ288:'GUTS'!BH288,MATCH(4,GUTS!AK288:'GUTS'!BI288,0)),"")</f>
        <v/>
      </c>
      <c r="J287" s="127" t="str">
        <f>IFERROR(INDEX(GUTS!AI288:'GUTS'!BH288,MATCH(5,GUTS!AK288:'GUTS'!BI288,0)),"")</f>
        <v/>
      </c>
      <c r="K287" s="127" t="str">
        <f>IFERROR(INDEX(GUTS!AJ288:'GUTS'!BH288,MATCH(5,GUTS!AK288:'GUTS'!BI288,0)),"")</f>
        <v/>
      </c>
      <c r="L287" s="127" t="str">
        <f>IFERROR(INDEX(GUTS!AI288:'GUTS'!BH288,MATCH(6,GUTS!AK288:'GUTS'!BI288,0)),"")</f>
        <v/>
      </c>
      <c r="M287" s="127" t="str">
        <f>IFERROR(INDEX(GUTS!AJ288:'GUTS'!BH288,MATCH(6,GUTS!AK288:'GUTS'!BI288,0)),"")</f>
        <v/>
      </c>
      <c r="N287" s="127" t="e">
        <f>Audit!#REF!</f>
        <v>#REF!</v>
      </c>
      <c r="O287" s="127" t="e">
        <f>Audit!#REF!</f>
        <v>#REF!</v>
      </c>
      <c r="P287" s="127" t="e">
        <f>Audit!#REF!</f>
        <v>#REF!</v>
      </c>
    </row>
    <row r="288" spans="1:16" hidden="1">
      <c r="A288" s="127" t="e">
        <f>Audit!#REF!</f>
        <v>#REF!</v>
      </c>
      <c r="B288" s="127" t="str">
        <f>IFERROR(INDEX(GUTS!AI289:'GUTS'!BH289,MATCH(1,GUTS!AK289:'GUTS'!BI289,0)),"")</f>
        <v/>
      </c>
      <c r="C288" s="127" t="str">
        <f>IFERROR(INDEX(GUTS!AJ289:'GUTS'!BH289,MATCH(1,GUTS!AK289:'GUTS'!BI289,0)),"")</f>
        <v/>
      </c>
      <c r="D288" s="127" t="str">
        <f>IFERROR(INDEX(GUTS!AI289:'GUTS'!BH289,MATCH(2,GUTS!AK289:'GUTS'!BI289,0)),"")</f>
        <v/>
      </c>
      <c r="E288" s="127" t="str">
        <f>IFERROR(INDEX(GUTS!AJ289:'GUTS'!BH289,MATCH(2,GUTS!AK289:'GUTS'!BI289,0)),"")</f>
        <v/>
      </c>
      <c r="F288" s="127" t="str">
        <f>IFERROR(INDEX(GUTS!AI289:'GUTS'!BH289,MATCH(3,GUTS!AK289:'GUTS'!BI289,0)),"")</f>
        <v/>
      </c>
      <c r="G288" s="127" t="str">
        <f>IFERROR(INDEX(GUTS!AJ289:'GUTS'!BH289,MATCH(3,GUTS!AK289:'GUTS'!BI289,0)),"")</f>
        <v/>
      </c>
      <c r="H288" s="127" t="str">
        <f>IFERROR(INDEX(GUTS!AI289:'GUTS'!BH289,MATCH(4,GUTS!AK289:'GUTS'!BI289,0)),"")</f>
        <v/>
      </c>
      <c r="I288" s="127" t="str">
        <f>IFERROR(INDEX(GUTS!AJ289:'GUTS'!BH289,MATCH(4,GUTS!AK289:'GUTS'!BI289,0)),"")</f>
        <v/>
      </c>
      <c r="J288" s="127" t="str">
        <f>IFERROR(INDEX(GUTS!AI289:'GUTS'!BH289,MATCH(5,GUTS!AK289:'GUTS'!BI289,0)),"")</f>
        <v/>
      </c>
      <c r="K288" s="127" t="str">
        <f>IFERROR(INDEX(GUTS!AJ289:'GUTS'!BH289,MATCH(5,GUTS!AK289:'GUTS'!BI289,0)),"")</f>
        <v/>
      </c>
      <c r="L288" s="127" t="str">
        <f>IFERROR(INDEX(GUTS!AI289:'GUTS'!BH289,MATCH(6,GUTS!AK289:'GUTS'!BI289,0)),"")</f>
        <v/>
      </c>
      <c r="M288" s="127" t="str">
        <f>IFERROR(INDEX(GUTS!AJ289:'GUTS'!BH289,MATCH(6,GUTS!AK289:'GUTS'!BI289,0)),"")</f>
        <v/>
      </c>
      <c r="N288" s="127" t="e">
        <f>Audit!#REF!</f>
        <v>#REF!</v>
      </c>
      <c r="O288" s="127" t="e">
        <f>Audit!#REF!</f>
        <v>#REF!</v>
      </c>
      <c r="P288" s="127" t="e">
        <f>Audit!#REF!</f>
        <v>#REF!</v>
      </c>
    </row>
    <row r="289" spans="1:16">
      <c r="A289" s="127" t="e">
        <f>Audit!#REF!</f>
        <v>#REF!</v>
      </c>
      <c r="B289" s="127" t="str">
        <f>IFERROR(INDEX(GUTS!AI290:'GUTS'!BH290,MATCH(1,GUTS!AK290:'GUTS'!BI290,0)),"")</f>
        <v/>
      </c>
      <c r="C289" s="127" t="str">
        <f>IFERROR(INDEX(GUTS!AJ290:'GUTS'!BH290,MATCH(1,GUTS!AK290:'GUTS'!BI290,0)),"")</f>
        <v/>
      </c>
      <c r="D289" s="127" t="str">
        <f>IFERROR(INDEX(GUTS!AI290:'GUTS'!BH290,MATCH(2,GUTS!AK290:'GUTS'!BI290,0)),"")</f>
        <v/>
      </c>
      <c r="E289" s="127" t="str">
        <f>IFERROR(INDEX(GUTS!AJ290:'GUTS'!BH290,MATCH(2,GUTS!AK290:'GUTS'!BI290,0)),"")</f>
        <v/>
      </c>
      <c r="F289" s="127" t="str">
        <f>IFERROR(INDEX(GUTS!AI290:'GUTS'!BH290,MATCH(3,GUTS!AK290:'GUTS'!BI290,0)),"")</f>
        <v/>
      </c>
      <c r="G289" s="127" t="str">
        <f>IFERROR(INDEX(GUTS!AJ290:'GUTS'!BH290,MATCH(3,GUTS!AK290:'GUTS'!BI290,0)),"")</f>
        <v/>
      </c>
      <c r="H289" s="127" t="str">
        <f>IFERROR(INDEX(GUTS!AI290:'GUTS'!BH290,MATCH(4,GUTS!AK290:'GUTS'!BI290,0)),"")</f>
        <v/>
      </c>
      <c r="I289" s="127" t="str">
        <f>IFERROR(INDEX(GUTS!AJ290:'GUTS'!BH290,MATCH(4,GUTS!AK290:'GUTS'!BI290,0)),"")</f>
        <v/>
      </c>
      <c r="J289" s="127" t="str">
        <f>IFERROR(INDEX(GUTS!AI290:'GUTS'!BH290,MATCH(5,GUTS!AK290:'GUTS'!BI290,0)),"")</f>
        <v/>
      </c>
      <c r="K289" s="127" t="str">
        <f>IFERROR(INDEX(GUTS!AJ290:'GUTS'!BH290,MATCH(5,GUTS!AK290:'GUTS'!BI290,0)),"")</f>
        <v/>
      </c>
      <c r="L289" s="127" t="str">
        <f>IFERROR(INDEX(GUTS!AI290:'GUTS'!BH290,MATCH(6,GUTS!AK290:'GUTS'!BI290,0)),"")</f>
        <v/>
      </c>
      <c r="M289" s="127" t="str">
        <f>IFERROR(INDEX(GUTS!AJ290:'GUTS'!BH290,MATCH(6,GUTS!AK290:'GUTS'!BI290,0)),"")</f>
        <v/>
      </c>
      <c r="N289" s="127" t="e">
        <f>Audit!#REF!</f>
        <v>#REF!</v>
      </c>
      <c r="O289" s="127" t="e">
        <f>Audit!#REF!</f>
        <v>#REF!</v>
      </c>
      <c r="P289" s="127" t="e">
        <f>Audit!#REF!</f>
        <v>#REF!</v>
      </c>
    </row>
    <row r="290" spans="1:16" hidden="1">
      <c r="A290" s="127" t="e">
        <f>Audit!#REF!</f>
        <v>#REF!</v>
      </c>
      <c r="B290" s="127" t="str">
        <f>IFERROR(INDEX(GUTS!AI291:'GUTS'!BH291,MATCH(1,GUTS!AK291:'GUTS'!BI291,0)),"")</f>
        <v/>
      </c>
      <c r="C290" s="127" t="str">
        <f>IFERROR(INDEX(GUTS!AJ291:'GUTS'!BH291,MATCH(1,GUTS!AK291:'GUTS'!BI291,0)),"")</f>
        <v/>
      </c>
      <c r="D290" s="127" t="str">
        <f>IFERROR(INDEX(GUTS!AI291:'GUTS'!BH291,MATCH(2,GUTS!AK291:'GUTS'!BI291,0)),"")</f>
        <v/>
      </c>
      <c r="E290" s="127" t="str">
        <f>IFERROR(INDEX(GUTS!AJ291:'GUTS'!BH291,MATCH(2,GUTS!AK291:'GUTS'!BI291,0)),"")</f>
        <v/>
      </c>
      <c r="F290" s="127" t="str">
        <f>IFERROR(INDEX(GUTS!AI291:'GUTS'!BH291,MATCH(3,GUTS!AK291:'GUTS'!BI291,0)),"")</f>
        <v/>
      </c>
      <c r="G290" s="127" t="str">
        <f>IFERROR(INDEX(GUTS!AJ291:'GUTS'!BH291,MATCH(3,GUTS!AK291:'GUTS'!BI291,0)),"")</f>
        <v/>
      </c>
      <c r="H290" s="127" t="str">
        <f>IFERROR(INDEX(GUTS!AI291:'GUTS'!BH291,MATCH(4,GUTS!AK291:'GUTS'!BI291,0)),"")</f>
        <v/>
      </c>
      <c r="I290" s="127" t="str">
        <f>IFERROR(INDEX(GUTS!AJ291:'GUTS'!BH291,MATCH(4,GUTS!AK291:'GUTS'!BI291,0)),"")</f>
        <v/>
      </c>
      <c r="J290" s="127" t="str">
        <f>IFERROR(INDEX(GUTS!AI291:'GUTS'!BH291,MATCH(5,GUTS!AK291:'GUTS'!BI291,0)),"")</f>
        <v/>
      </c>
      <c r="K290" s="127" t="str">
        <f>IFERROR(INDEX(GUTS!AJ291:'GUTS'!BH291,MATCH(5,GUTS!AK291:'GUTS'!BI291,0)),"")</f>
        <v/>
      </c>
      <c r="L290" s="127" t="str">
        <f>IFERROR(INDEX(GUTS!AI291:'GUTS'!BH291,MATCH(6,GUTS!AK291:'GUTS'!BI291,0)),"")</f>
        <v/>
      </c>
      <c r="M290" s="127" t="str">
        <f>IFERROR(INDEX(GUTS!AJ291:'GUTS'!BH291,MATCH(6,GUTS!AK291:'GUTS'!BI291,0)),"")</f>
        <v/>
      </c>
      <c r="N290" s="127" t="e">
        <f>Audit!#REF!</f>
        <v>#REF!</v>
      </c>
      <c r="O290" s="127" t="e">
        <f>Audit!#REF!</f>
        <v>#REF!</v>
      </c>
      <c r="P290" s="127" t="e">
        <f>Audit!#REF!</f>
        <v>#REF!</v>
      </c>
    </row>
    <row r="291" spans="1:16">
      <c r="A291" s="127" t="e">
        <f>Audit!#REF!</f>
        <v>#REF!</v>
      </c>
      <c r="B291" s="127" t="str">
        <f>IFERROR(INDEX(GUTS!AI292:'GUTS'!BH292,MATCH(1,GUTS!AK292:'GUTS'!BI292,0)),"")</f>
        <v/>
      </c>
      <c r="C291" s="127" t="str">
        <f>IFERROR(INDEX(GUTS!AJ292:'GUTS'!BH292,MATCH(1,GUTS!AK292:'GUTS'!BI292,0)),"")</f>
        <v/>
      </c>
      <c r="D291" s="127" t="str">
        <f>IFERROR(INDEX(GUTS!AI292:'GUTS'!BH292,MATCH(2,GUTS!AK292:'GUTS'!BI292,0)),"")</f>
        <v/>
      </c>
      <c r="E291" s="127" t="str">
        <f>IFERROR(INDEX(GUTS!AJ292:'GUTS'!BH292,MATCH(2,GUTS!AK292:'GUTS'!BI292,0)),"")</f>
        <v/>
      </c>
      <c r="F291" s="127" t="str">
        <f>IFERROR(INDEX(GUTS!AI292:'GUTS'!BH292,MATCH(3,GUTS!AK292:'GUTS'!BI292,0)),"")</f>
        <v/>
      </c>
      <c r="G291" s="127" t="str">
        <f>IFERROR(INDEX(GUTS!AJ292:'GUTS'!BH292,MATCH(3,GUTS!AK292:'GUTS'!BI292,0)),"")</f>
        <v/>
      </c>
      <c r="H291" s="127" t="str">
        <f>IFERROR(INDEX(GUTS!AI292:'GUTS'!BH292,MATCH(4,GUTS!AK292:'GUTS'!BI292,0)),"")</f>
        <v/>
      </c>
      <c r="I291" s="127" t="str">
        <f>IFERROR(INDEX(GUTS!AJ292:'GUTS'!BH292,MATCH(4,GUTS!AK292:'GUTS'!BI292,0)),"")</f>
        <v/>
      </c>
      <c r="J291" s="127" t="str">
        <f>IFERROR(INDEX(GUTS!AI292:'GUTS'!BH292,MATCH(5,GUTS!AK292:'GUTS'!BI292,0)),"")</f>
        <v/>
      </c>
      <c r="K291" s="127" t="str">
        <f>IFERROR(INDEX(GUTS!AJ292:'GUTS'!BH292,MATCH(5,GUTS!AK292:'GUTS'!BI292,0)),"")</f>
        <v/>
      </c>
      <c r="L291" s="127" t="str">
        <f>IFERROR(INDEX(GUTS!AI292:'GUTS'!BH292,MATCH(6,GUTS!AK292:'GUTS'!BI292,0)),"")</f>
        <v/>
      </c>
      <c r="M291" s="127" t="str">
        <f>IFERROR(INDEX(GUTS!AJ292:'GUTS'!BH292,MATCH(6,GUTS!AK292:'GUTS'!BI292,0)),"")</f>
        <v/>
      </c>
      <c r="N291" s="127" t="e">
        <f>Audit!#REF!</f>
        <v>#REF!</v>
      </c>
      <c r="O291" s="127" t="e">
        <f>Audit!#REF!</f>
        <v>#REF!</v>
      </c>
      <c r="P291" s="127" t="e">
        <f>Audit!#REF!</f>
        <v>#REF!</v>
      </c>
    </row>
    <row r="292" spans="1:16" hidden="1">
      <c r="A292" s="127" t="e">
        <f>Audit!#REF!</f>
        <v>#REF!</v>
      </c>
      <c r="B292" s="127" t="str">
        <f>IFERROR(INDEX(GUTS!AI293:'GUTS'!BH293,MATCH(1,GUTS!AK293:'GUTS'!BI293,0)),"")</f>
        <v/>
      </c>
      <c r="C292" s="127" t="str">
        <f>IFERROR(INDEX(GUTS!AJ293:'GUTS'!BH293,MATCH(1,GUTS!AK293:'GUTS'!BI293,0)),"")</f>
        <v/>
      </c>
      <c r="D292" s="127" t="str">
        <f>IFERROR(INDEX(GUTS!AI293:'GUTS'!BH293,MATCH(2,GUTS!AK293:'GUTS'!BI293,0)),"")</f>
        <v/>
      </c>
      <c r="E292" s="127" t="str">
        <f>IFERROR(INDEX(GUTS!AJ293:'GUTS'!BH293,MATCH(2,GUTS!AK293:'GUTS'!BI293,0)),"")</f>
        <v/>
      </c>
      <c r="F292" s="127" t="str">
        <f>IFERROR(INDEX(GUTS!AI293:'GUTS'!BH293,MATCH(3,GUTS!AK293:'GUTS'!BI293,0)),"")</f>
        <v/>
      </c>
      <c r="G292" s="127" t="str">
        <f>IFERROR(INDEX(GUTS!AJ293:'GUTS'!BH293,MATCH(3,GUTS!AK293:'GUTS'!BI293,0)),"")</f>
        <v/>
      </c>
      <c r="H292" s="127" t="str">
        <f>IFERROR(INDEX(GUTS!AI293:'GUTS'!BH293,MATCH(4,GUTS!AK293:'GUTS'!BI293,0)),"")</f>
        <v/>
      </c>
      <c r="I292" s="127" t="str">
        <f>IFERROR(INDEX(GUTS!AJ293:'GUTS'!BH293,MATCH(4,GUTS!AK293:'GUTS'!BI293,0)),"")</f>
        <v/>
      </c>
      <c r="J292" s="127" t="str">
        <f>IFERROR(INDEX(GUTS!AI293:'GUTS'!BH293,MATCH(5,GUTS!AK293:'GUTS'!BI293,0)),"")</f>
        <v/>
      </c>
      <c r="K292" s="127" t="str">
        <f>IFERROR(INDEX(GUTS!AJ293:'GUTS'!BH293,MATCH(5,GUTS!AK293:'GUTS'!BI293,0)),"")</f>
        <v/>
      </c>
      <c r="L292" s="127" t="str">
        <f>IFERROR(INDEX(GUTS!AI293:'GUTS'!BH293,MATCH(6,GUTS!AK293:'GUTS'!BI293,0)),"")</f>
        <v/>
      </c>
      <c r="M292" s="127" t="str">
        <f>IFERROR(INDEX(GUTS!AJ293:'GUTS'!BH293,MATCH(6,GUTS!AK293:'GUTS'!BI293,0)),"")</f>
        <v/>
      </c>
      <c r="N292" s="127" t="e">
        <f>Audit!#REF!</f>
        <v>#REF!</v>
      </c>
      <c r="O292" s="127" t="e">
        <f>Audit!#REF!</f>
        <v>#REF!</v>
      </c>
      <c r="P292" s="127" t="e">
        <f>Audit!#REF!</f>
        <v>#REF!</v>
      </c>
    </row>
    <row r="293" spans="1:16">
      <c r="A293" s="127" t="e">
        <f>Audit!#REF!</f>
        <v>#REF!</v>
      </c>
      <c r="B293" s="127" t="str">
        <f>IFERROR(INDEX(GUTS!AI294:'GUTS'!BH294,MATCH(1,GUTS!AK294:'GUTS'!BI294,0)),"")</f>
        <v/>
      </c>
      <c r="C293" s="127" t="str">
        <f>IFERROR(INDEX(GUTS!AJ294:'GUTS'!BH294,MATCH(1,GUTS!AK294:'GUTS'!BI294,0)),"")</f>
        <v/>
      </c>
      <c r="D293" s="127" t="str">
        <f>IFERROR(INDEX(GUTS!AI294:'GUTS'!BH294,MATCH(2,GUTS!AK294:'GUTS'!BI294,0)),"")</f>
        <v/>
      </c>
      <c r="E293" s="127" t="str">
        <f>IFERROR(INDEX(GUTS!AJ294:'GUTS'!BH294,MATCH(2,GUTS!AK294:'GUTS'!BI294,0)),"")</f>
        <v/>
      </c>
      <c r="F293" s="127" t="str">
        <f>IFERROR(INDEX(GUTS!AI294:'GUTS'!BH294,MATCH(3,GUTS!AK294:'GUTS'!BI294,0)),"")</f>
        <v/>
      </c>
      <c r="G293" s="127" t="str">
        <f>IFERROR(INDEX(GUTS!AJ294:'GUTS'!BH294,MATCH(3,GUTS!AK294:'GUTS'!BI294,0)),"")</f>
        <v/>
      </c>
      <c r="H293" s="127" t="str">
        <f>IFERROR(INDEX(GUTS!AI294:'GUTS'!BH294,MATCH(4,GUTS!AK294:'GUTS'!BI294,0)),"")</f>
        <v/>
      </c>
      <c r="I293" s="127" t="str">
        <f>IFERROR(INDEX(GUTS!AJ294:'GUTS'!BH294,MATCH(4,GUTS!AK294:'GUTS'!BI294,0)),"")</f>
        <v/>
      </c>
      <c r="J293" s="127" t="str">
        <f>IFERROR(INDEX(GUTS!AI294:'GUTS'!BH294,MATCH(5,GUTS!AK294:'GUTS'!BI294,0)),"")</f>
        <v/>
      </c>
      <c r="K293" s="127" t="str">
        <f>IFERROR(INDEX(GUTS!AJ294:'GUTS'!BH294,MATCH(5,GUTS!AK294:'GUTS'!BI294,0)),"")</f>
        <v/>
      </c>
      <c r="L293" s="127" t="str">
        <f>IFERROR(INDEX(GUTS!AI294:'GUTS'!BH294,MATCH(6,GUTS!AK294:'GUTS'!BI294,0)),"")</f>
        <v/>
      </c>
      <c r="M293" s="127" t="str">
        <f>IFERROR(INDEX(GUTS!AJ294:'GUTS'!BH294,MATCH(6,GUTS!AK294:'GUTS'!BI294,0)),"")</f>
        <v/>
      </c>
      <c r="N293" s="127" t="e">
        <f>Audit!#REF!</f>
        <v>#REF!</v>
      </c>
      <c r="O293" s="127" t="e">
        <f>Audit!#REF!</f>
        <v>#REF!</v>
      </c>
      <c r="P293" s="127" t="e">
        <f>Audit!#REF!</f>
        <v>#REF!</v>
      </c>
    </row>
    <row r="294" spans="1:16" hidden="1">
      <c r="A294" s="127" t="e">
        <f>Audit!#REF!</f>
        <v>#REF!</v>
      </c>
      <c r="B294" s="127" t="str">
        <f>IFERROR(INDEX(GUTS!AI295:'GUTS'!BH295,MATCH(1,GUTS!AK295:'GUTS'!BI295,0)),"")</f>
        <v/>
      </c>
      <c r="C294" s="127" t="str">
        <f>IFERROR(INDEX(GUTS!AJ295:'GUTS'!BH295,MATCH(1,GUTS!AK295:'GUTS'!BI295,0)),"")</f>
        <v/>
      </c>
      <c r="D294" s="127" t="str">
        <f>IFERROR(INDEX(GUTS!AI295:'GUTS'!BH295,MATCH(2,GUTS!AK295:'GUTS'!BI295,0)),"")</f>
        <v/>
      </c>
      <c r="E294" s="127" t="str">
        <f>IFERROR(INDEX(GUTS!AJ295:'GUTS'!BH295,MATCH(2,GUTS!AK295:'GUTS'!BI295,0)),"")</f>
        <v/>
      </c>
      <c r="F294" s="127" t="str">
        <f>IFERROR(INDEX(GUTS!AI295:'GUTS'!BH295,MATCH(3,GUTS!AK295:'GUTS'!BI295,0)),"")</f>
        <v/>
      </c>
      <c r="G294" s="127" t="str">
        <f>IFERROR(INDEX(GUTS!AJ295:'GUTS'!BH295,MATCH(3,GUTS!AK295:'GUTS'!BI295,0)),"")</f>
        <v/>
      </c>
      <c r="H294" s="127" t="str">
        <f>IFERROR(INDEX(GUTS!AI295:'GUTS'!BH295,MATCH(4,GUTS!AK295:'GUTS'!BI295,0)),"")</f>
        <v/>
      </c>
      <c r="I294" s="127" t="str">
        <f>IFERROR(INDEX(GUTS!AJ295:'GUTS'!BH295,MATCH(4,GUTS!AK295:'GUTS'!BI295,0)),"")</f>
        <v/>
      </c>
      <c r="J294" s="127" t="str">
        <f>IFERROR(INDEX(GUTS!AI295:'GUTS'!BH295,MATCH(5,GUTS!AK295:'GUTS'!BI295,0)),"")</f>
        <v/>
      </c>
      <c r="K294" s="127" t="str">
        <f>IFERROR(INDEX(GUTS!AJ295:'GUTS'!BH295,MATCH(5,GUTS!AK295:'GUTS'!BI295,0)),"")</f>
        <v/>
      </c>
      <c r="L294" s="127" t="str">
        <f>IFERROR(INDEX(GUTS!AI295:'GUTS'!BH295,MATCH(6,GUTS!AK295:'GUTS'!BI295,0)),"")</f>
        <v/>
      </c>
      <c r="M294" s="127" t="str">
        <f>IFERROR(INDEX(GUTS!AJ295:'GUTS'!BH295,MATCH(6,GUTS!AK295:'GUTS'!BI295,0)),"")</f>
        <v/>
      </c>
      <c r="N294" s="127" t="e">
        <f>Audit!#REF!</f>
        <v>#REF!</v>
      </c>
      <c r="O294" s="127" t="e">
        <f>Audit!#REF!</f>
        <v>#REF!</v>
      </c>
      <c r="P294" s="127" t="e">
        <f>Audit!#REF!</f>
        <v>#REF!</v>
      </c>
    </row>
    <row r="295" spans="1:16">
      <c r="A295" s="127" t="e">
        <f>Audit!#REF!</f>
        <v>#REF!</v>
      </c>
      <c r="B295" s="127" t="str">
        <f>IFERROR(INDEX(GUTS!AI296:'GUTS'!BH296,MATCH(1,GUTS!AK296:'GUTS'!BI296,0)),"")</f>
        <v/>
      </c>
      <c r="C295" s="127" t="str">
        <f>IFERROR(INDEX(GUTS!AJ296:'GUTS'!BH296,MATCH(1,GUTS!AK296:'GUTS'!BI296,0)),"")</f>
        <v/>
      </c>
      <c r="D295" s="127" t="str">
        <f>IFERROR(INDEX(GUTS!AI296:'GUTS'!BH296,MATCH(2,GUTS!AK296:'GUTS'!BI296,0)),"")</f>
        <v/>
      </c>
      <c r="E295" s="127" t="str">
        <f>IFERROR(INDEX(GUTS!AJ296:'GUTS'!BH296,MATCH(2,GUTS!AK296:'GUTS'!BI296,0)),"")</f>
        <v/>
      </c>
      <c r="F295" s="127" t="str">
        <f>IFERROR(INDEX(GUTS!AI296:'GUTS'!BH296,MATCH(3,GUTS!AK296:'GUTS'!BI296,0)),"")</f>
        <v/>
      </c>
      <c r="G295" s="127" t="str">
        <f>IFERROR(INDEX(GUTS!AJ296:'GUTS'!BH296,MATCH(3,GUTS!AK296:'GUTS'!BI296,0)),"")</f>
        <v/>
      </c>
      <c r="H295" s="127" t="str">
        <f>IFERROR(INDEX(GUTS!AI296:'GUTS'!BH296,MATCH(4,GUTS!AK296:'GUTS'!BI296,0)),"")</f>
        <v/>
      </c>
      <c r="I295" s="127" t="str">
        <f>IFERROR(INDEX(GUTS!AJ296:'GUTS'!BH296,MATCH(4,GUTS!AK296:'GUTS'!BI296,0)),"")</f>
        <v/>
      </c>
      <c r="J295" s="127" t="str">
        <f>IFERROR(INDEX(GUTS!AI296:'GUTS'!BH296,MATCH(5,GUTS!AK296:'GUTS'!BI296,0)),"")</f>
        <v/>
      </c>
      <c r="K295" s="127" t="str">
        <f>IFERROR(INDEX(GUTS!AJ296:'GUTS'!BH296,MATCH(5,GUTS!AK296:'GUTS'!BI296,0)),"")</f>
        <v/>
      </c>
      <c r="L295" s="127" t="str">
        <f>IFERROR(INDEX(GUTS!AI296:'GUTS'!BH296,MATCH(6,GUTS!AK296:'GUTS'!BI296,0)),"")</f>
        <v/>
      </c>
      <c r="M295" s="127" t="str">
        <f>IFERROR(INDEX(GUTS!AJ296:'GUTS'!BH296,MATCH(6,GUTS!AK296:'GUTS'!BI296,0)),"")</f>
        <v/>
      </c>
      <c r="N295" s="127" t="e">
        <f>Audit!#REF!</f>
        <v>#REF!</v>
      </c>
      <c r="O295" s="127" t="e">
        <f>Audit!#REF!</f>
        <v>#REF!</v>
      </c>
      <c r="P295" s="127" t="e">
        <f>Audit!#REF!</f>
        <v>#REF!</v>
      </c>
    </row>
    <row r="296" spans="1:16" hidden="1">
      <c r="A296" s="127" t="e">
        <f>Audit!#REF!</f>
        <v>#REF!</v>
      </c>
      <c r="B296" s="127" t="str">
        <f>IFERROR(INDEX(GUTS!AI297:'GUTS'!BH297,MATCH(1,GUTS!AK297:'GUTS'!BI297,0)),"")</f>
        <v/>
      </c>
      <c r="C296" s="127" t="str">
        <f>IFERROR(INDEX(GUTS!AJ297:'GUTS'!BH297,MATCH(1,GUTS!AK297:'GUTS'!BI297,0)),"")</f>
        <v/>
      </c>
      <c r="D296" s="127" t="str">
        <f>IFERROR(INDEX(GUTS!AI297:'GUTS'!BH297,MATCH(2,GUTS!AK297:'GUTS'!BI297,0)),"")</f>
        <v/>
      </c>
      <c r="E296" s="127" t="str">
        <f>IFERROR(INDEX(GUTS!AJ297:'GUTS'!BH297,MATCH(2,GUTS!AK297:'GUTS'!BI297,0)),"")</f>
        <v/>
      </c>
      <c r="F296" s="127" t="str">
        <f>IFERROR(INDEX(GUTS!AI297:'GUTS'!BH297,MATCH(3,GUTS!AK297:'GUTS'!BI297,0)),"")</f>
        <v/>
      </c>
      <c r="G296" s="127" t="str">
        <f>IFERROR(INDEX(GUTS!AJ297:'GUTS'!BH297,MATCH(3,GUTS!AK297:'GUTS'!BI297,0)),"")</f>
        <v/>
      </c>
      <c r="H296" s="127" t="str">
        <f>IFERROR(INDEX(GUTS!AI297:'GUTS'!BH297,MATCH(4,GUTS!AK297:'GUTS'!BI297,0)),"")</f>
        <v/>
      </c>
      <c r="I296" s="127" t="str">
        <f>IFERROR(INDEX(GUTS!AJ297:'GUTS'!BH297,MATCH(4,GUTS!AK297:'GUTS'!BI297,0)),"")</f>
        <v/>
      </c>
      <c r="J296" s="127" t="str">
        <f>IFERROR(INDEX(GUTS!AI297:'GUTS'!BH297,MATCH(5,GUTS!AK297:'GUTS'!BI297,0)),"")</f>
        <v/>
      </c>
      <c r="K296" s="127" t="str">
        <f>IFERROR(INDEX(GUTS!AJ297:'GUTS'!BH297,MATCH(5,GUTS!AK297:'GUTS'!BI297,0)),"")</f>
        <v/>
      </c>
      <c r="L296" s="127" t="str">
        <f>IFERROR(INDEX(GUTS!AI297:'GUTS'!BH297,MATCH(6,GUTS!AK297:'GUTS'!BI297,0)),"")</f>
        <v/>
      </c>
      <c r="M296" s="127" t="str">
        <f>IFERROR(INDEX(GUTS!AJ297:'GUTS'!BH297,MATCH(6,GUTS!AK297:'GUTS'!BI297,0)),"")</f>
        <v/>
      </c>
      <c r="N296" s="127" t="e">
        <f>Audit!#REF!</f>
        <v>#REF!</v>
      </c>
      <c r="O296" s="127" t="e">
        <f>Audit!#REF!</f>
        <v>#REF!</v>
      </c>
      <c r="P296" s="127" t="e">
        <f>Audit!#REF!</f>
        <v>#REF!</v>
      </c>
    </row>
    <row r="297" spans="1:16" hidden="1">
      <c r="A297" s="127" t="e">
        <f>Audit!#REF!</f>
        <v>#REF!</v>
      </c>
      <c r="B297" s="127" t="str">
        <f>IFERROR(INDEX(GUTS!AI298:'GUTS'!BH298,MATCH(1,GUTS!AK298:'GUTS'!BI298,0)),"")</f>
        <v/>
      </c>
      <c r="C297" s="127" t="str">
        <f>IFERROR(INDEX(GUTS!AJ298:'GUTS'!BH298,MATCH(1,GUTS!AK298:'GUTS'!BI298,0)),"")</f>
        <v/>
      </c>
      <c r="D297" s="127" t="str">
        <f>IFERROR(INDEX(GUTS!AI298:'GUTS'!BH298,MATCH(2,GUTS!AK298:'GUTS'!BI298,0)),"")</f>
        <v/>
      </c>
      <c r="E297" s="127" t="str">
        <f>IFERROR(INDEX(GUTS!AJ298:'GUTS'!BH298,MATCH(2,GUTS!AK298:'GUTS'!BI298,0)),"")</f>
        <v/>
      </c>
      <c r="F297" s="127" t="str">
        <f>IFERROR(INDEX(GUTS!AI298:'GUTS'!BH298,MATCH(3,GUTS!AK298:'GUTS'!BI298,0)),"")</f>
        <v/>
      </c>
      <c r="G297" s="127" t="str">
        <f>IFERROR(INDEX(GUTS!AJ298:'GUTS'!BH298,MATCH(3,GUTS!AK298:'GUTS'!BI298,0)),"")</f>
        <v/>
      </c>
      <c r="H297" s="127" t="str">
        <f>IFERROR(INDEX(GUTS!AI298:'GUTS'!BH298,MATCH(4,GUTS!AK298:'GUTS'!BI298,0)),"")</f>
        <v/>
      </c>
      <c r="I297" s="127" t="str">
        <f>IFERROR(INDEX(GUTS!AJ298:'GUTS'!BH298,MATCH(4,GUTS!AK298:'GUTS'!BI298,0)),"")</f>
        <v/>
      </c>
      <c r="J297" s="127" t="str">
        <f>IFERROR(INDEX(GUTS!AI298:'GUTS'!BH298,MATCH(5,GUTS!AK298:'GUTS'!BI298,0)),"")</f>
        <v/>
      </c>
      <c r="K297" s="127" t="str">
        <f>IFERROR(INDEX(GUTS!AJ298:'GUTS'!BH298,MATCH(5,GUTS!AK298:'GUTS'!BI298,0)),"")</f>
        <v/>
      </c>
      <c r="L297" s="127" t="str">
        <f>IFERROR(INDEX(GUTS!AI298:'GUTS'!BH298,MATCH(6,GUTS!AK298:'GUTS'!BI298,0)),"")</f>
        <v/>
      </c>
      <c r="M297" s="127" t="str">
        <f>IFERROR(INDEX(GUTS!AJ298:'GUTS'!BH298,MATCH(6,GUTS!AK298:'GUTS'!BI298,0)),"")</f>
        <v/>
      </c>
      <c r="N297" s="127" t="e">
        <f>Audit!#REF!</f>
        <v>#REF!</v>
      </c>
      <c r="O297" s="127" t="e">
        <f>Audit!#REF!</f>
        <v>#REF!</v>
      </c>
      <c r="P297" s="127" t="e">
        <f>Audit!#REF!</f>
        <v>#REF!</v>
      </c>
    </row>
    <row r="298" spans="1:16" hidden="1">
      <c r="A298" s="127" t="e">
        <f>Audit!#REF!</f>
        <v>#REF!</v>
      </c>
      <c r="B298" s="127" t="str">
        <f>IFERROR(INDEX(GUTS!AI299:'GUTS'!BH299,MATCH(1,GUTS!AK299:'GUTS'!BI299,0)),"")</f>
        <v/>
      </c>
      <c r="C298" s="127" t="str">
        <f>IFERROR(INDEX(GUTS!AJ299:'GUTS'!BH299,MATCH(1,GUTS!AK299:'GUTS'!BI299,0)),"")</f>
        <v/>
      </c>
      <c r="D298" s="127" t="str">
        <f>IFERROR(INDEX(GUTS!AI299:'GUTS'!BH299,MATCH(2,GUTS!AK299:'GUTS'!BI299,0)),"")</f>
        <v/>
      </c>
      <c r="E298" s="127" t="str">
        <f>IFERROR(INDEX(GUTS!AJ299:'GUTS'!BH299,MATCH(2,GUTS!AK299:'GUTS'!BI299,0)),"")</f>
        <v/>
      </c>
      <c r="F298" s="127" t="str">
        <f>IFERROR(INDEX(GUTS!AI299:'GUTS'!BH299,MATCH(3,GUTS!AK299:'GUTS'!BI299,0)),"")</f>
        <v/>
      </c>
      <c r="G298" s="127" t="str">
        <f>IFERROR(INDEX(GUTS!AJ299:'GUTS'!BH299,MATCH(3,GUTS!AK299:'GUTS'!BI299,0)),"")</f>
        <v/>
      </c>
      <c r="H298" s="127" t="str">
        <f>IFERROR(INDEX(GUTS!AI299:'GUTS'!BH299,MATCH(4,GUTS!AK299:'GUTS'!BI299,0)),"")</f>
        <v/>
      </c>
      <c r="I298" s="127" t="str">
        <f>IFERROR(INDEX(GUTS!AJ299:'GUTS'!BH299,MATCH(4,GUTS!AK299:'GUTS'!BI299,0)),"")</f>
        <v/>
      </c>
      <c r="J298" s="127" t="str">
        <f>IFERROR(INDEX(GUTS!AI299:'GUTS'!BH299,MATCH(5,GUTS!AK299:'GUTS'!BI299,0)),"")</f>
        <v/>
      </c>
      <c r="K298" s="127" t="str">
        <f>IFERROR(INDEX(GUTS!AJ299:'GUTS'!BH299,MATCH(5,GUTS!AK299:'GUTS'!BI299,0)),"")</f>
        <v/>
      </c>
      <c r="L298" s="127" t="str">
        <f>IFERROR(INDEX(GUTS!AI299:'GUTS'!BH299,MATCH(6,GUTS!AK299:'GUTS'!BI299,0)),"")</f>
        <v/>
      </c>
      <c r="M298" s="127" t="str">
        <f>IFERROR(INDEX(GUTS!AJ299:'GUTS'!BH299,MATCH(6,GUTS!AK299:'GUTS'!BI299,0)),"")</f>
        <v/>
      </c>
      <c r="N298" s="127" t="e">
        <f>Audit!#REF!</f>
        <v>#REF!</v>
      </c>
      <c r="O298" s="127" t="e">
        <f>Audit!#REF!</f>
        <v>#REF!</v>
      </c>
      <c r="P298" s="127" t="e">
        <f>Audit!#REF!</f>
        <v>#REF!</v>
      </c>
    </row>
    <row r="299" spans="1:16" hidden="1">
      <c r="A299" s="127" t="e">
        <f>Audit!#REF!</f>
        <v>#REF!</v>
      </c>
      <c r="B299" s="127" t="str">
        <f>IFERROR(INDEX(GUTS!AI300:'GUTS'!BH300,MATCH(1,GUTS!AK300:'GUTS'!BI300,0)),"")</f>
        <v/>
      </c>
      <c r="C299" s="127" t="str">
        <f>IFERROR(INDEX(GUTS!AJ300:'GUTS'!BH300,MATCH(1,GUTS!AK300:'GUTS'!BI300,0)),"")</f>
        <v/>
      </c>
      <c r="D299" s="127" t="str">
        <f>IFERROR(INDEX(GUTS!AI300:'GUTS'!BH300,MATCH(2,GUTS!AK300:'GUTS'!BI300,0)),"")</f>
        <v/>
      </c>
      <c r="E299" s="127" t="str">
        <f>IFERROR(INDEX(GUTS!AJ300:'GUTS'!BH300,MATCH(2,GUTS!AK300:'GUTS'!BI300,0)),"")</f>
        <v/>
      </c>
      <c r="F299" s="127" t="str">
        <f>IFERROR(INDEX(GUTS!AI300:'GUTS'!BH300,MATCH(3,GUTS!AK300:'GUTS'!BI300,0)),"")</f>
        <v/>
      </c>
      <c r="G299" s="127" t="str">
        <f>IFERROR(INDEX(GUTS!AJ300:'GUTS'!BH300,MATCH(3,GUTS!AK300:'GUTS'!BI300,0)),"")</f>
        <v/>
      </c>
      <c r="H299" s="127" t="str">
        <f>IFERROR(INDEX(GUTS!AI300:'GUTS'!BH300,MATCH(4,GUTS!AK300:'GUTS'!BI300,0)),"")</f>
        <v/>
      </c>
      <c r="I299" s="127" t="str">
        <f>IFERROR(INDEX(GUTS!AJ300:'GUTS'!BH300,MATCH(4,GUTS!AK300:'GUTS'!BI300,0)),"")</f>
        <v/>
      </c>
      <c r="J299" s="127" t="str">
        <f>IFERROR(INDEX(GUTS!AI300:'GUTS'!BH300,MATCH(5,GUTS!AK300:'GUTS'!BI300,0)),"")</f>
        <v/>
      </c>
      <c r="K299" s="127" t="str">
        <f>IFERROR(INDEX(GUTS!AJ300:'GUTS'!BH300,MATCH(5,GUTS!AK300:'GUTS'!BI300,0)),"")</f>
        <v/>
      </c>
      <c r="L299" s="127" t="str">
        <f>IFERROR(INDEX(GUTS!AI300:'GUTS'!BH300,MATCH(6,GUTS!AK300:'GUTS'!BI300,0)),"")</f>
        <v/>
      </c>
      <c r="M299" s="127" t="str">
        <f>IFERROR(INDEX(GUTS!AJ300:'GUTS'!BH300,MATCH(6,GUTS!AK300:'GUTS'!BI300,0)),"")</f>
        <v/>
      </c>
      <c r="N299" s="127" t="e">
        <f>Audit!#REF!</f>
        <v>#REF!</v>
      </c>
      <c r="O299" s="127" t="e">
        <f>Audit!#REF!</f>
        <v>#REF!</v>
      </c>
      <c r="P299" s="127" t="e">
        <f>Audit!#REF!</f>
        <v>#REF!</v>
      </c>
    </row>
    <row r="300" spans="1:16" hidden="1">
      <c r="A300" s="127" t="e">
        <f>Audit!#REF!</f>
        <v>#REF!</v>
      </c>
      <c r="B300" s="127" t="str">
        <f>IFERROR(INDEX(GUTS!AI301:'GUTS'!BH301,MATCH(1,GUTS!AK301:'GUTS'!BI301,0)),"")</f>
        <v/>
      </c>
      <c r="C300" s="127" t="str">
        <f>IFERROR(INDEX(GUTS!AJ301:'GUTS'!BH301,MATCH(1,GUTS!AK301:'GUTS'!BI301,0)),"")</f>
        <v/>
      </c>
      <c r="D300" s="127" t="str">
        <f>IFERROR(INDEX(GUTS!AI301:'GUTS'!BH301,MATCH(2,GUTS!AK301:'GUTS'!BI301,0)),"")</f>
        <v/>
      </c>
      <c r="E300" s="127" t="str">
        <f>IFERROR(INDEX(GUTS!AJ301:'GUTS'!BH301,MATCH(2,GUTS!AK301:'GUTS'!BI301,0)),"")</f>
        <v/>
      </c>
      <c r="F300" s="127" t="str">
        <f>IFERROR(INDEX(GUTS!AI301:'GUTS'!BH301,MATCH(3,GUTS!AK301:'GUTS'!BI301,0)),"")</f>
        <v/>
      </c>
      <c r="G300" s="127" t="str">
        <f>IFERROR(INDEX(GUTS!AJ301:'GUTS'!BH301,MATCH(3,GUTS!AK301:'GUTS'!BI301,0)),"")</f>
        <v/>
      </c>
      <c r="H300" s="127" t="str">
        <f>IFERROR(INDEX(GUTS!AI301:'GUTS'!BH301,MATCH(4,GUTS!AK301:'GUTS'!BI301,0)),"")</f>
        <v/>
      </c>
      <c r="I300" s="127" t="str">
        <f>IFERROR(INDEX(GUTS!AJ301:'GUTS'!BH301,MATCH(4,GUTS!AK301:'GUTS'!BI301,0)),"")</f>
        <v/>
      </c>
      <c r="J300" s="127" t="str">
        <f>IFERROR(INDEX(GUTS!AI301:'GUTS'!BH301,MATCH(5,GUTS!AK301:'GUTS'!BI301,0)),"")</f>
        <v/>
      </c>
      <c r="K300" s="127" t="str">
        <f>IFERROR(INDEX(GUTS!AJ301:'GUTS'!BH301,MATCH(5,GUTS!AK301:'GUTS'!BI301,0)),"")</f>
        <v/>
      </c>
      <c r="L300" s="127" t="str">
        <f>IFERROR(INDEX(GUTS!AI301:'GUTS'!BH301,MATCH(6,GUTS!AK301:'GUTS'!BI301,0)),"")</f>
        <v/>
      </c>
      <c r="M300" s="127" t="str">
        <f>IFERROR(INDEX(GUTS!AJ301:'GUTS'!BH301,MATCH(6,GUTS!AK301:'GUTS'!BI301,0)),"")</f>
        <v/>
      </c>
      <c r="N300" s="127" t="e">
        <f>Audit!#REF!</f>
        <v>#REF!</v>
      </c>
      <c r="O300" s="127" t="e">
        <f>Audit!#REF!</f>
        <v>#REF!</v>
      </c>
      <c r="P300" s="127" t="e">
        <f>Audit!#REF!</f>
        <v>#REF!</v>
      </c>
    </row>
    <row r="301" spans="1:16" hidden="1">
      <c r="A301" s="127" t="e">
        <f>Audit!#REF!</f>
        <v>#REF!</v>
      </c>
      <c r="B301" s="127" t="str">
        <f>IFERROR(INDEX(GUTS!AI302:'GUTS'!BH302,MATCH(1,GUTS!AK302:'GUTS'!BI302,0)),"")</f>
        <v/>
      </c>
      <c r="C301" s="127" t="str">
        <f>IFERROR(INDEX(GUTS!AJ302:'GUTS'!BH302,MATCH(1,GUTS!AK302:'GUTS'!BI302,0)),"")</f>
        <v/>
      </c>
      <c r="D301" s="127" t="str">
        <f>IFERROR(INDEX(GUTS!AI302:'GUTS'!BH302,MATCH(2,GUTS!AK302:'GUTS'!BI302,0)),"")</f>
        <v/>
      </c>
      <c r="E301" s="127" t="str">
        <f>IFERROR(INDEX(GUTS!AJ302:'GUTS'!BH302,MATCH(2,GUTS!AK302:'GUTS'!BI302,0)),"")</f>
        <v/>
      </c>
      <c r="F301" s="127" t="str">
        <f>IFERROR(INDEX(GUTS!AI302:'GUTS'!BH302,MATCH(3,GUTS!AK302:'GUTS'!BI302,0)),"")</f>
        <v/>
      </c>
      <c r="G301" s="127" t="str">
        <f>IFERROR(INDEX(GUTS!AJ302:'GUTS'!BH302,MATCH(3,GUTS!AK302:'GUTS'!BI302,0)),"")</f>
        <v/>
      </c>
      <c r="H301" s="127" t="str">
        <f>IFERROR(INDEX(GUTS!AI302:'GUTS'!BH302,MATCH(4,GUTS!AK302:'GUTS'!BI302,0)),"")</f>
        <v/>
      </c>
      <c r="I301" s="127" t="str">
        <f>IFERROR(INDEX(GUTS!AJ302:'GUTS'!BH302,MATCH(4,GUTS!AK302:'GUTS'!BI302,0)),"")</f>
        <v/>
      </c>
      <c r="J301" s="127" t="str">
        <f>IFERROR(INDEX(GUTS!AI302:'GUTS'!BH302,MATCH(5,GUTS!AK302:'GUTS'!BI302,0)),"")</f>
        <v/>
      </c>
      <c r="K301" s="127" t="str">
        <f>IFERROR(INDEX(GUTS!AJ302:'GUTS'!BH302,MATCH(5,GUTS!AK302:'GUTS'!BI302,0)),"")</f>
        <v/>
      </c>
      <c r="L301" s="127" t="str">
        <f>IFERROR(INDEX(GUTS!AI302:'GUTS'!BH302,MATCH(6,GUTS!AK302:'GUTS'!BI302,0)),"")</f>
        <v/>
      </c>
      <c r="M301" s="127" t="str">
        <f>IFERROR(INDEX(GUTS!AJ302:'GUTS'!BH302,MATCH(6,GUTS!AK302:'GUTS'!BI302,0)),"")</f>
        <v/>
      </c>
      <c r="N301" s="127" t="e">
        <f>Audit!#REF!</f>
        <v>#REF!</v>
      </c>
      <c r="O301" s="127" t="e">
        <f>Audit!#REF!</f>
        <v>#REF!</v>
      </c>
      <c r="P301" s="127" t="e">
        <f>Audit!#REF!</f>
        <v>#REF!</v>
      </c>
    </row>
    <row r="302" spans="1:16" hidden="1">
      <c r="A302" s="127" t="e">
        <f>Audit!#REF!</f>
        <v>#REF!</v>
      </c>
      <c r="B302" s="127" t="str">
        <f>IFERROR(INDEX(GUTS!AI303:'GUTS'!BH303,MATCH(1,GUTS!AK303:'GUTS'!BI303,0)),"")</f>
        <v/>
      </c>
      <c r="C302" s="127" t="str">
        <f>IFERROR(INDEX(GUTS!AJ303:'GUTS'!BH303,MATCH(1,GUTS!AK303:'GUTS'!BI303,0)),"")</f>
        <v/>
      </c>
      <c r="D302" s="127" t="str">
        <f>IFERROR(INDEX(GUTS!AI303:'GUTS'!BH303,MATCH(2,GUTS!AK303:'GUTS'!BI303,0)),"")</f>
        <v/>
      </c>
      <c r="E302" s="127" t="str">
        <f>IFERROR(INDEX(GUTS!AJ303:'GUTS'!BH303,MATCH(2,GUTS!AK303:'GUTS'!BI303,0)),"")</f>
        <v/>
      </c>
      <c r="F302" s="127" t="str">
        <f>IFERROR(INDEX(GUTS!AI303:'GUTS'!BH303,MATCH(3,GUTS!AK303:'GUTS'!BI303,0)),"")</f>
        <v/>
      </c>
      <c r="G302" s="127" t="str">
        <f>IFERROR(INDEX(GUTS!AJ303:'GUTS'!BH303,MATCH(3,GUTS!AK303:'GUTS'!BI303,0)),"")</f>
        <v/>
      </c>
      <c r="H302" s="127" t="str">
        <f>IFERROR(INDEX(GUTS!AI303:'GUTS'!BH303,MATCH(4,GUTS!AK303:'GUTS'!BI303,0)),"")</f>
        <v/>
      </c>
      <c r="I302" s="127" t="str">
        <f>IFERROR(INDEX(GUTS!AJ303:'GUTS'!BH303,MATCH(4,GUTS!AK303:'GUTS'!BI303,0)),"")</f>
        <v/>
      </c>
      <c r="J302" s="127" t="str">
        <f>IFERROR(INDEX(GUTS!AI303:'GUTS'!BH303,MATCH(5,GUTS!AK303:'GUTS'!BI303,0)),"")</f>
        <v/>
      </c>
      <c r="K302" s="127" t="str">
        <f>IFERROR(INDEX(GUTS!AJ303:'GUTS'!BH303,MATCH(5,GUTS!AK303:'GUTS'!BI303,0)),"")</f>
        <v/>
      </c>
      <c r="L302" s="127" t="str">
        <f>IFERROR(INDEX(GUTS!AI303:'GUTS'!BH303,MATCH(6,GUTS!AK303:'GUTS'!BI303,0)),"")</f>
        <v/>
      </c>
      <c r="M302" s="127" t="str">
        <f>IFERROR(INDEX(GUTS!AJ303:'GUTS'!BH303,MATCH(6,GUTS!AK303:'GUTS'!BI303,0)),"")</f>
        <v/>
      </c>
      <c r="N302" s="127" t="e">
        <f>Audit!#REF!</f>
        <v>#REF!</v>
      </c>
      <c r="O302" s="127" t="e">
        <f>Audit!#REF!</f>
        <v>#REF!</v>
      </c>
      <c r="P302" s="127" t="e">
        <f>Audit!#REF!</f>
        <v>#REF!</v>
      </c>
    </row>
    <row r="303" spans="1:16" hidden="1">
      <c r="A303" s="127" t="e">
        <f>Audit!#REF!</f>
        <v>#REF!</v>
      </c>
      <c r="B303" s="127" t="str">
        <f>IFERROR(INDEX(GUTS!AI304:'GUTS'!BH304,MATCH(1,GUTS!AK304:'GUTS'!BI304,0)),"")</f>
        <v/>
      </c>
      <c r="C303" s="127" t="str">
        <f>IFERROR(INDEX(GUTS!AJ304:'GUTS'!BH304,MATCH(1,GUTS!AK304:'GUTS'!BI304,0)),"")</f>
        <v/>
      </c>
      <c r="D303" s="127" t="str">
        <f>IFERROR(INDEX(GUTS!AI304:'GUTS'!BH304,MATCH(2,GUTS!AK304:'GUTS'!BI304,0)),"")</f>
        <v/>
      </c>
      <c r="E303" s="127" t="str">
        <f>IFERROR(INDEX(GUTS!AJ304:'GUTS'!BH304,MATCH(2,GUTS!AK304:'GUTS'!BI304,0)),"")</f>
        <v/>
      </c>
      <c r="F303" s="127" t="str">
        <f>IFERROR(INDEX(GUTS!AI304:'GUTS'!BH304,MATCH(3,GUTS!AK304:'GUTS'!BI304,0)),"")</f>
        <v/>
      </c>
      <c r="G303" s="127" t="str">
        <f>IFERROR(INDEX(GUTS!AJ304:'GUTS'!BH304,MATCH(3,GUTS!AK304:'GUTS'!BI304,0)),"")</f>
        <v/>
      </c>
      <c r="H303" s="127" t="str">
        <f>IFERROR(INDEX(GUTS!AI304:'GUTS'!BH304,MATCH(4,GUTS!AK304:'GUTS'!BI304,0)),"")</f>
        <v/>
      </c>
      <c r="I303" s="127" t="str">
        <f>IFERROR(INDEX(GUTS!AJ304:'GUTS'!BH304,MATCH(4,GUTS!AK304:'GUTS'!BI304,0)),"")</f>
        <v/>
      </c>
      <c r="J303" s="127" t="str">
        <f>IFERROR(INDEX(GUTS!AI304:'GUTS'!BH304,MATCH(5,GUTS!AK304:'GUTS'!BI304,0)),"")</f>
        <v/>
      </c>
      <c r="K303" s="127" t="str">
        <f>IFERROR(INDEX(GUTS!AJ304:'GUTS'!BH304,MATCH(5,GUTS!AK304:'GUTS'!BI304,0)),"")</f>
        <v/>
      </c>
      <c r="L303" s="127" t="str">
        <f>IFERROR(INDEX(GUTS!AI304:'GUTS'!BH304,MATCH(6,GUTS!AK304:'GUTS'!BI304,0)),"")</f>
        <v/>
      </c>
      <c r="M303" s="127" t="str">
        <f>IFERROR(INDEX(GUTS!AJ304:'GUTS'!BH304,MATCH(6,GUTS!AK304:'GUTS'!BI304,0)),"")</f>
        <v/>
      </c>
      <c r="N303" s="127" t="e">
        <f>Audit!#REF!</f>
        <v>#REF!</v>
      </c>
      <c r="O303" s="127" t="e">
        <f>Audit!#REF!</f>
        <v>#REF!</v>
      </c>
      <c r="P303" s="127" t="e">
        <f>Audit!#REF!</f>
        <v>#REF!</v>
      </c>
    </row>
    <row r="304" spans="1:16">
      <c r="A304" s="127" t="e">
        <f>Audit!#REF!</f>
        <v>#REF!</v>
      </c>
      <c r="B304" s="127" t="str">
        <f>IFERROR(INDEX(GUTS!AI305:'GUTS'!BH305,MATCH(1,GUTS!AK305:'GUTS'!BI305,0)),"")</f>
        <v/>
      </c>
      <c r="C304" s="127" t="str">
        <f>IFERROR(INDEX(GUTS!AJ305:'GUTS'!BH305,MATCH(1,GUTS!AK305:'GUTS'!BI305,0)),"")</f>
        <v/>
      </c>
      <c r="D304" s="127" t="str">
        <f>IFERROR(INDEX(GUTS!AI305:'GUTS'!BH305,MATCH(2,GUTS!AK305:'GUTS'!BI305,0)),"")</f>
        <v/>
      </c>
      <c r="E304" s="127" t="str">
        <f>IFERROR(INDEX(GUTS!AJ305:'GUTS'!BH305,MATCH(2,GUTS!AK305:'GUTS'!BI305,0)),"")</f>
        <v/>
      </c>
      <c r="F304" s="127" t="str">
        <f>IFERROR(INDEX(GUTS!AI305:'GUTS'!BH305,MATCH(3,GUTS!AK305:'GUTS'!BI305,0)),"")</f>
        <v/>
      </c>
      <c r="G304" s="127" t="str">
        <f>IFERROR(INDEX(GUTS!AJ305:'GUTS'!BH305,MATCH(3,GUTS!AK305:'GUTS'!BI305,0)),"")</f>
        <v/>
      </c>
      <c r="H304" s="127" t="str">
        <f>IFERROR(INDEX(GUTS!AI305:'GUTS'!BH305,MATCH(4,GUTS!AK305:'GUTS'!BI305,0)),"")</f>
        <v/>
      </c>
      <c r="I304" s="127" t="str">
        <f>IFERROR(INDEX(GUTS!AJ305:'GUTS'!BH305,MATCH(4,GUTS!AK305:'GUTS'!BI305,0)),"")</f>
        <v/>
      </c>
      <c r="J304" s="127" t="str">
        <f>IFERROR(INDEX(GUTS!AI305:'GUTS'!BH305,MATCH(5,GUTS!AK305:'GUTS'!BI305,0)),"")</f>
        <v/>
      </c>
      <c r="K304" s="127" t="str">
        <f>IFERROR(INDEX(GUTS!AJ305:'GUTS'!BH305,MATCH(5,GUTS!AK305:'GUTS'!BI305,0)),"")</f>
        <v/>
      </c>
      <c r="L304" s="127" t="str">
        <f>IFERROR(INDEX(GUTS!AI305:'GUTS'!BH305,MATCH(6,GUTS!AK305:'GUTS'!BI305,0)),"")</f>
        <v/>
      </c>
      <c r="M304" s="127" t="str">
        <f>IFERROR(INDEX(GUTS!AJ305:'GUTS'!BH305,MATCH(6,GUTS!AK305:'GUTS'!BI305,0)),"")</f>
        <v/>
      </c>
      <c r="N304" s="127" t="e">
        <f>Audit!#REF!</f>
        <v>#REF!</v>
      </c>
      <c r="O304" s="127" t="e">
        <f>Audit!#REF!</f>
        <v>#REF!</v>
      </c>
      <c r="P304" s="127" t="e">
        <f>Audit!#REF!</f>
        <v>#REF!</v>
      </c>
    </row>
    <row r="305" spans="1:16">
      <c r="A305" s="127" t="e">
        <f>Audit!#REF!</f>
        <v>#REF!</v>
      </c>
      <c r="B305" s="127" t="str">
        <f>IFERROR(INDEX(GUTS!AI306:'GUTS'!BH306,MATCH(1,GUTS!AK306:'GUTS'!BI306,0)),"")</f>
        <v/>
      </c>
      <c r="C305" s="127" t="str">
        <f>IFERROR(INDEX(GUTS!AJ306:'GUTS'!BH306,MATCH(1,GUTS!AK306:'GUTS'!BI306,0)),"")</f>
        <v/>
      </c>
      <c r="D305" s="127" t="str">
        <f>IFERROR(INDEX(GUTS!AI306:'GUTS'!BH306,MATCH(2,GUTS!AK306:'GUTS'!BI306,0)),"")</f>
        <v/>
      </c>
      <c r="E305" s="127" t="str">
        <f>IFERROR(INDEX(GUTS!AJ306:'GUTS'!BH306,MATCH(2,GUTS!AK306:'GUTS'!BI306,0)),"")</f>
        <v/>
      </c>
      <c r="F305" s="127" t="str">
        <f>IFERROR(INDEX(GUTS!AI306:'GUTS'!BH306,MATCH(3,GUTS!AK306:'GUTS'!BI306,0)),"")</f>
        <v/>
      </c>
      <c r="G305" s="127" t="str">
        <f>IFERROR(INDEX(GUTS!AJ306:'GUTS'!BH306,MATCH(3,GUTS!AK306:'GUTS'!BI306,0)),"")</f>
        <v/>
      </c>
      <c r="H305" s="127" t="str">
        <f>IFERROR(INDEX(GUTS!AI306:'GUTS'!BH306,MATCH(4,GUTS!AK306:'GUTS'!BI306,0)),"")</f>
        <v/>
      </c>
      <c r="I305" s="127" t="str">
        <f>IFERROR(INDEX(GUTS!AJ306:'GUTS'!BH306,MATCH(4,GUTS!AK306:'GUTS'!BI306,0)),"")</f>
        <v/>
      </c>
      <c r="J305" s="127" t="str">
        <f>IFERROR(INDEX(GUTS!AI306:'GUTS'!BH306,MATCH(5,GUTS!AK306:'GUTS'!BI306,0)),"")</f>
        <v/>
      </c>
      <c r="K305" s="127" t="str">
        <f>IFERROR(INDEX(GUTS!AJ306:'GUTS'!BH306,MATCH(5,GUTS!AK306:'GUTS'!BI306,0)),"")</f>
        <v/>
      </c>
      <c r="L305" s="127" t="str">
        <f>IFERROR(INDEX(GUTS!AI306:'GUTS'!BH306,MATCH(6,GUTS!AK306:'GUTS'!BI306,0)),"")</f>
        <v/>
      </c>
      <c r="M305" s="127" t="str">
        <f>IFERROR(INDEX(GUTS!AJ306:'GUTS'!BH306,MATCH(6,GUTS!AK306:'GUTS'!BI306,0)),"")</f>
        <v/>
      </c>
      <c r="N305" s="127" t="e">
        <f>Audit!#REF!</f>
        <v>#REF!</v>
      </c>
      <c r="O305" s="127" t="e">
        <f>Audit!#REF!</f>
        <v>#REF!</v>
      </c>
      <c r="P305" s="127" t="e">
        <f>Audit!#REF!</f>
        <v>#REF!</v>
      </c>
    </row>
    <row r="306" spans="1:16" hidden="1">
      <c r="A306" s="127" t="e">
        <f>Audit!#REF!</f>
        <v>#REF!</v>
      </c>
      <c r="B306" s="127" t="str">
        <f>IFERROR(INDEX(GUTS!AI307:'GUTS'!BH307,MATCH(1,GUTS!AK307:'GUTS'!BI307,0)),"")</f>
        <v/>
      </c>
      <c r="C306" s="127" t="str">
        <f>IFERROR(INDEX(GUTS!AJ307:'GUTS'!BH307,MATCH(1,GUTS!AK307:'GUTS'!BI307,0)),"")</f>
        <v/>
      </c>
      <c r="D306" s="127" t="str">
        <f>IFERROR(INDEX(GUTS!AI307:'GUTS'!BH307,MATCH(2,GUTS!AK307:'GUTS'!BI307,0)),"")</f>
        <v/>
      </c>
      <c r="E306" s="127" t="str">
        <f>IFERROR(INDEX(GUTS!AJ307:'GUTS'!BH307,MATCH(2,GUTS!AK307:'GUTS'!BI307,0)),"")</f>
        <v/>
      </c>
      <c r="F306" s="127" t="str">
        <f>IFERROR(INDEX(GUTS!AI307:'GUTS'!BH307,MATCH(3,GUTS!AK307:'GUTS'!BI307,0)),"")</f>
        <v/>
      </c>
      <c r="G306" s="127" t="str">
        <f>IFERROR(INDEX(GUTS!AJ307:'GUTS'!BH307,MATCH(3,GUTS!AK307:'GUTS'!BI307,0)),"")</f>
        <v/>
      </c>
      <c r="H306" s="127" t="str">
        <f>IFERROR(INDEX(GUTS!AI307:'GUTS'!BH307,MATCH(4,GUTS!AK307:'GUTS'!BI307,0)),"")</f>
        <v/>
      </c>
      <c r="I306" s="127" t="str">
        <f>IFERROR(INDEX(GUTS!AJ307:'GUTS'!BH307,MATCH(4,GUTS!AK307:'GUTS'!BI307,0)),"")</f>
        <v/>
      </c>
      <c r="J306" s="127" t="str">
        <f>IFERROR(INDEX(GUTS!AI307:'GUTS'!BH307,MATCH(5,GUTS!AK307:'GUTS'!BI307,0)),"")</f>
        <v/>
      </c>
      <c r="K306" s="127" t="str">
        <f>IFERROR(INDEX(GUTS!AJ307:'GUTS'!BH307,MATCH(5,GUTS!AK307:'GUTS'!BI307,0)),"")</f>
        <v/>
      </c>
      <c r="L306" s="127" t="str">
        <f>IFERROR(INDEX(GUTS!AI307:'GUTS'!BH307,MATCH(6,GUTS!AK307:'GUTS'!BI307,0)),"")</f>
        <v/>
      </c>
      <c r="M306" s="127" t="str">
        <f>IFERROR(INDEX(GUTS!AJ307:'GUTS'!BH307,MATCH(6,GUTS!AK307:'GUTS'!BI307,0)),"")</f>
        <v/>
      </c>
      <c r="N306" s="127" t="e">
        <f>Audit!#REF!</f>
        <v>#REF!</v>
      </c>
      <c r="O306" s="127" t="e">
        <f>Audit!#REF!</f>
        <v>#REF!</v>
      </c>
      <c r="P306" s="127" t="e">
        <f>Audit!#REF!</f>
        <v>#REF!</v>
      </c>
    </row>
    <row r="307" spans="1:16" hidden="1">
      <c r="A307" s="127" t="e">
        <f>Audit!#REF!</f>
        <v>#REF!</v>
      </c>
      <c r="B307" s="127" t="str">
        <f>IFERROR(INDEX(GUTS!AI308:'GUTS'!BH308,MATCH(1,GUTS!AK308:'GUTS'!BI308,0)),"")</f>
        <v/>
      </c>
      <c r="C307" s="127" t="str">
        <f>IFERROR(INDEX(GUTS!AJ308:'GUTS'!BH308,MATCH(1,GUTS!AK308:'GUTS'!BI308,0)),"")</f>
        <v/>
      </c>
      <c r="D307" s="127" t="str">
        <f>IFERROR(INDEX(GUTS!AI308:'GUTS'!BH308,MATCH(2,GUTS!AK308:'GUTS'!BI308,0)),"")</f>
        <v/>
      </c>
      <c r="E307" s="127" t="str">
        <f>IFERROR(INDEX(GUTS!AJ308:'GUTS'!BH308,MATCH(2,GUTS!AK308:'GUTS'!BI308,0)),"")</f>
        <v/>
      </c>
      <c r="F307" s="127" t="str">
        <f>IFERROR(INDEX(GUTS!AI308:'GUTS'!BH308,MATCH(3,GUTS!AK308:'GUTS'!BI308,0)),"")</f>
        <v/>
      </c>
      <c r="G307" s="127" t="str">
        <f>IFERROR(INDEX(GUTS!AJ308:'GUTS'!BH308,MATCH(3,GUTS!AK308:'GUTS'!BI308,0)),"")</f>
        <v/>
      </c>
      <c r="H307" s="127" t="str">
        <f>IFERROR(INDEX(GUTS!AI308:'GUTS'!BH308,MATCH(4,GUTS!AK308:'GUTS'!BI308,0)),"")</f>
        <v/>
      </c>
      <c r="I307" s="127" t="str">
        <f>IFERROR(INDEX(GUTS!AJ308:'GUTS'!BH308,MATCH(4,GUTS!AK308:'GUTS'!BI308,0)),"")</f>
        <v/>
      </c>
      <c r="J307" s="127" t="str">
        <f>IFERROR(INDEX(GUTS!AI308:'GUTS'!BH308,MATCH(5,GUTS!AK308:'GUTS'!BI308,0)),"")</f>
        <v/>
      </c>
      <c r="K307" s="127" t="str">
        <f>IFERROR(INDEX(GUTS!AJ308:'GUTS'!BH308,MATCH(5,GUTS!AK308:'GUTS'!BI308,0)),"")</f>
        <v/>
      </c>
      <c r="L307" s="127" t="str">
        <f>IFERROR(INDEX(GUTS!AI308:'GUTS'!BH308,MATCH(6,GUTS!AK308:'GUTS'!BI308,0)),"")</f>
        <v/>
      </c>
      <c r="M307" s="127" t="str">
        <f>IFERROR(INDEX(GUTS!AJ308:'GUTS'!BH308,MATCH(6,GUTS!AK308:'GUTS'!BI308,0)),"")</f>
        <v/>
      </c>
      <c r="N307" s="127" t="e">
        <f>Audit!#REF!</f>
        <v>#REF!</v>
      </c>
      <c r="O307" s="127" t="e">
        <f>Audit!#REF!</f>
        <v>#REF!</v>
      </c>
      <c r="P307" s="127" t="e">
        <f>Audit!#REF!</f>
        <v>#REF!</v>
      </c>
    </row>
    <row r="308" spans="1:16" hidden="1">
      <c r="A308" s="127" t="e">
        <f>Audit!#REF!</f>
        <v>#REF!</v>
      </c>
      <c r="B308" s="127" t="str">
        <f>IFERROR(INDEX(GUTS!AI309:'GUTS'!BH309,MATCH(1,GUTS!AK309:'GUTS'!BI309,0)),"")</f>
        <v/>
      </c>
      <c r="C308" s="127" t="str">
        <f>IFERROR(INDEX(GUTS!AJ309:'GUTS'!BH309,MATCH(1,GUTS!AK309:'GUTS'!BI309,0)),"")</f>
        <v/>
      </c>
      <c r="D308" s="127" t="str">
        <f>IFERROR(INDEX(GUTS!AI309:'GUTS'!BH309,MATCH(2,GUTS!AK309:'GUTS'!BI309,0)),"")</f>
        <v/>
      </c>
      <c r="E308" s="127" t="str">
        <f>IFERROR(INDEX(GUTS!AJ309:'GUTS'!BH309,MATCH(2,GUTS!AK309:'GUTS'!BI309,0)),"")</f>
        <v/>
      </c>
      <c r="F308" s="127" t="str">
        <f>IFERROR(INDEX(GUTS!AI309:'GUTS'!BH309,MATCH(3,GUTS!AK309:'GUTS'!BI309,0)),"")</f>
        <v/>
      </c>
      <c r="G308" s="127" t="str">
        <f>IFERROR(INDEX(GUTS!AJ309:'GUTS'!BH309,MATCH(3,GUTS!AK309:'GUTS'!BI309,0)),"")</f>
        <v/>
      </c>
      <c r="H308" s="127" t="str">
        <f>IFERROR(INDEX(GUTS!AI309:'GUTS'!BH309,MATCH(4,GUTS!AK309:'GUTS'!BI309,0)),"")</f>
        <v/>
      </c>
      <c r="I308" s="127" t="str">
        <f>IFERROR(INDEX(GUTS!AJ309:'GUTS'!BH309,MATCH(4,GUTS!AK309:'GUTS'!BI309,0)),"")</f>
        <v/>
      </c>
      <c r="J308" s="127" t="str">
        <f>IFERROR(INDEX(GUTS!AI309:'GUTS'!BH309,MATCH(5,GUTS!AK309:'GUTS'!BI309,0)),"")</f>
        <v/>
      </c>
      <c r="K308" s="127" t="str">
        <f>IFERROR(INDEX(GUTS!AJ309:'GUTS'!BH309,MATCH(5,GUTS!AK309:'GUTS'!BI309,0)),"")</f>
        <v/>
      </c>
      <c r="L308" s="127" t="str">
        <f>IFERROR(INDEX(GUTS!AI309:'GUTS'!BH309,MATCH(6,GUTS!AK309:'GUTS'!BI309,0)),"")</f>
        <v/>
      </c>
      <c r="M308" s="127" t="str">
        <f>IFERROR(INDEX(GUTS!AJ309:'GUTS'!BH309,MATCH(6,GUTS!AK309:'GUTS'!BI309,0)),"")</f>
        <v/>
      </c>
      <c r="N308" s="127" t="e">
        <f>Audit!#REF!</f>
        <v>#REF!</v>
      </c>
      <c r="O308" s="127" t="e">
        <f>Audit!#REF!</f>
        <v>#REF!</v>
      </c>
      <c r="P308" s="127" t="e">
        <f>Audit!#REF!</f>
        <v>#REF!</v>
      </c>
    </row>
    <row r="309" spans="1:16">
      <c r="A309" s="127" t="e">
        <f>Audit!#REF!</f>
        <v>#REF!</v>
      </c>
      <c r="B309" s="127" t="str">
        <f>IFERROR(INDEX(GUTS!AI310:'GUTS'!BH310,MATCH(1,GUTS!AK310:'GUTS'!BI310,0)),"")</f>
        <v/>
      </c>
      <c r="C309" s="127" t="str">
        <f>IFERROR(INDEX(GUTS!AJ310:'GUTS'!BH310,MATCH(1,GUTS!AK310:'GUTS'!BI310,0)),"")</f>
        <v/>
      </c>
      <c r="D309" s="127" t="str">
        <f>IFERROR(INDEX(GUTS!AI310:'GUTS'!BH310,MATCH(2,GUTS!AK310:'GUTS'!BI310,0)),"")</f>
        <v/>
      </c>
      <c r="E309" s="127" t="str">
        <f>IFERROR(INDEX(GUTS!AJ310:'GUTS'!BH310,MATCH(2,GUTS!AK310:'GUTS'!BI310,0)),"")</f>
        <v/>
      </c>
      <c r="F309" s="127" t="str">
        <f>IFERROR(INDEX(GUTS!AI310:'GUTS'!BH310,MATCH(3,GUTS!AK310:'GUTS'!BI310,0)),"")</f>
        <v/>
      </c>
      <c r="G309" s="127" t="str">
        <f>IFERROR(INDEX(GUTS!AJ310:'GUTS'!BH310,MATCH(3,GUTS!AK310:'GUTS'!BI310,0)),"")</f>
        <v/>
      </c>
      <c r="H309" s="127" t="str">
        <f>IFERROR(INDEX(GUTS!AI310:'GUTS'!BH310,MATCH(4,GUTS!AK310:'GUTS'!BI310,0)),"")</f>
        <v/>
      </c>
      <c r="I309" s="127" t="str">
        <f>IFERROR(INDEX(GUTS!AJ310:'GUTS'!BH310,MATCH(4,GUTS!AK310:'GUTS'!BI310,0)),"")</f>
        <v/>
      </c>
      <c r="J309" s="127" t="str">
        <f>IFERROR(INDEX(GUTS!AI310:'GUTS'!BH310,MATCH(5,GUTS!AK310:'GUTS'!BI310,0)),"")</f>
        <v/>
      </c>
      <c r="K309" s="127" t="str">
        <f>IFERROR(INDEX(GUTS!AJ310:'GUTS'!BH310,MATCH(5,GUTS!AK310:'GUTS'!BI310,0)),"")</f>
        <v/>
      </c>
      <c r="L309" s="127" t="str">
        <f>IFERROR(INDEX(GUTS!AI310:'GUTS'!BH310,MATCH(6,GUTS!AK310:'GUTS'!BI310,0)),"")</f>
        <v/>
      </c>
      <c r="M309" s="127" t="str">
        <f>IFERROR(INDEX(GUTS!AJ310:'GUTS'!BH310,MATCH(6,GUTS!AK310:'GUTS'!BI310,0)),"")</f>
        <v/>
      </c>
      <c r="N309" s="127" t="e">
        <f>Audit!#REF!</f>
        <v>#REF!</v>
      </c>
      <c r="O309" s="127" t="e">
        <f>Audit!#REF!</f>
        <v>#REF!</v>
      </c>
      <c r="P309" s="127" t="e">
        <f>Audit!#REF!</f>
        <v>#REF!</v>
      </c>
    </row>
    <row r="310" spans="1:16" hidden="1">
      <c r="A310" s="127" t="e">
        <f>Audit!#REF!</f>
        <v>#REF!</v>
      </c>
      <c r="B310" s="127" t="str">
        <f>IFERROR(INDEX(GUTS!AI311:'GUTS'!BH311,MATCH(1,GUTS!AK311:'GUTS'!BI311,0)),"")</f>
        <v/>
      </c>
      <c r="C310" s="127" t="str">
        <f>IFERROR(INDEX(GUTS!AJ311:'GUTS'!BH311,MATCH(1,GUTS!AK311:'GUTS'!BI311,0)),"")</f>
        <v/>
      </c>
      <c r="D310" s="127" t="str">
        <f>IFERROR(INDEX(GUTS!AI311:'GUTS'!BH311,MATCH(2,GUTS!AK311:'GUTS'!BI311,0)),"")</f>
        <v/>
      </c>
      <c r="E310" s="127" t="str">
        <f>IFERROR(INDEX(GUTS!AJ311:'GUTS'!BH311,MATCH(2,GUTS!AK311:'GUTS'!BI311,0)),"")</f>
        <v/>
      </c>
      <c r="F310" s="127" t="str">
        <f>IFERROR(INDEX(GUTS!AI311:'GUTS'!BH311,MATCH(3,GUTS!AK311:'GUTS'!BI311,0)),"")</f>
        <v/>
      </c>
      <c r="G310" s="127" t="str">
        <f>IFERROR(INDEX(GUTS!AJ311:'GUTS'!BH311,MATCH(3,GUTS!AK311:'GUTS'!BI311,0)),"")</f>
        <v/>
      </c>
      <c r="H310" s="127" t="str">
        <f>IFERROR(INDEX(GUTS!AI311:'GUTS'!BH311,MATCH(4,GUTS!AK311:'GUTS'!BI311,0)),"")</f>
        <v/>
      </c>
      <c r="I310" s="127" t="str">
        <f>IFERROR(INDEX(GUTS!AJ311:'GUTS'!BH311,MATCH(4,GUTS!AK311:'GUTS'!BI311,0)),"")</f>
        <v/>
      </c>
      <c r="J310" s="127" t="str">
        <f>IFERROR(INDEX(GUTS!AI311:'GUTS'!BH311,MATCH(5,GUTS!AK311:'GUTS'!BI311,0)),"")</f>
        <v/>
      </c>
      <c r="K310" s="127" t="str">
        <f>IFERROR(INDEX(GUTS!AJ311:'GUTS'!BH311,MATCH(5,GUTS!AK311:'GUTS'!BI311,0)),"")</f>
        <v/>
      </c>
      <c r="L310" s="127" t="str">
        <f>IFERROR(INDEX(GUTS!AI311:'GUTS'!BH311,MATCH(6,GUTS!AK311:'GUTS'!BI311,0)),"")</f>
        <v/>
      </c>
      <c r="M310" s="127" t="str">
        <f>IFERROR(INDEX(GUTS!AJ311:'GUTS'!BH311,MATCH(6,GUTS!AK311:'GUTS'!BI311,0)),"")</f>
        <v/>
      </c>
      <c r="N310" s="127" t="e">
        <f>Audit!#REF!</f>
        <v>#REF!</v>
      </c>
      <c r="O310" s="127" t="e">
        <f>Audit!#REF!</f>
        <v>#REF!</v>
      </c>
      <c r="P310" s="127" t="e">
        <f>Audit!#REF!</f>
        <v>#REF!</v>
      </c>
    </row>
    <row r="311" spans="1:16">
      <c r="A311" s="127" t="e">
        <f>Audit!#REF!</f>
        <v>#REF!</v>
      </c>
      <c r="B311" s="127" t="str">
        <f>IFERROR(INDEX(GUTS!AI312:'GUTS'!BH312,MATCH(1,GUTS!AK312:'GUTS'!BI312,0)),"")</f>
        <v/>
      </c>
      <c r="C311" s="127" t="str">
        <f>IFERROR(INDEX(GUTS!AJ312:'GUTS'!BH312,MATCH(1,GUTS!AK312:'GUTS'!BI312,0)),"")</f>
        <v/>
      </c>
      <c r="D311" s="127" t="str">
        <f>IFERROR(INDEX(GUTS!AI312:'GUTS'!BH312,MATCH(2,GUTS!AK312:'GUTS'!BI312,0)),"")</f>
        <v/>
      </c>
      <c r="E311" s="127" t="str">
        <f>IFERROR(INDEX(GUTS!AJ312:'GUTS'!BH312,MATCH(2,GUTS!AK312:'GUTS'!BI312,0)),"")</f>
        <v/>
      </c>
      <c r="F311" s="127" t="str">
        <f>IFERROR(INDEX(GUTS!AI312:'GUTS'!BH312,MATCH(3,GUTS!AK312:'GUTS'!BI312,0)),"")</f>
        <v/>
      </c>
      <c r="G311" s="127" t="str">
        <f>IFERROR(INDEX(GUTS!AJ312:'GUTS'!BH312,MATCH(3,GUTS!AK312:'GUTS'!BI312,0)),"")</f>
        <v/>
      </c>
      <c r="H311" s="127" t="str">
        <f>IFERROR(INDEX(GUTS!AI312:'GUTS'!BH312,MATCH(4,GUTS!AK312:'GUTS'!BI312,0)),"")</f>
        <v/>
      </c>
      <c r="I311" s="127" t="str">
        <f>IFERROR(INDEX(GUTS!AJ312:'GUTS'!BH312,MATCH(4,GUTS!AK312:'GUTS'!BI312,0)),"")</f>
        <v/>
      </c>
      <c r="J311" s="127" t="str">
        <f>IFERROR(INDEX(GUTS!AI312:'GUTS'!BH312,MATCH(5,GUTS!AK312:'GUTS'!BI312,0)),"")</f>
        <v/>
      </c>
      <c r="K311" s="127" t="str">
        <f>IFERROR(INDEX(GUTS!AJ312:'GUTS'!BH312,MATCH(5,GUTS!AK312:'GUTS'!BI312,0)),"")</f>
        <v/>
      </c>
      <c r="L311" s="127" t="str">
        <f>IFERROR(INDEX(GUTS!AI312:'GUTS'!BH312,MATCH(6,GUTS!AK312:'GUTS'!BI312,0)),"")</f>
        <v/>
      </c>
      <c r="M311" s="127" t="str">
        <f>IFERROR(INDEX(GUTS!AJ312:'GUTS'!BH312,MATCH(6,GUTS!AK312:'GUTS'!BI312,0)),"")</f>
        <v/>
      </c>
      <c r="N311" s="127" t="e">
        <f>Audit!#REF!</f>
        <v>#REF!</v>
      </c>
      <c r="O311" s="127" t="e">
        <f>Audit!#REF!</f>
        <v>#REF!</v>
      </c>
      <c r="P311" s="127" t="e">
        <f>Audit!#REF!</f>
        <v>#REF!</v>
      </c>
    </row>
    <row r="312" spans="1:16" hidden="1">
      <c r="A312" s="127" t="e">
        <f>Audit!#REF!</f>
        <v>#REF!</v>
      </c>
      <c r="B312" s="127" t="str">
        <f>IFERROR(INDEX(GUTS!AI313:'GUTS'!BH313,MATCH(1,GUTS!AK313:'GUTS'!BI313,0)),"")</f>
        <v/>
      </c>
      <c r="C312" s="127" t="str">
        <f>IFERROR(INDEX(GUTS!AJ313:'GUTS'!BH313,MATCH(1,GUTS!AK313:'GUTS'!BI313,0)),"")</f>
        <v/>
      </c>
      <c r="D312" s="127" t="str">
        <f>IFERROR(INDEX(GUTS!AI313:'GUTS'!BH313,MATCH(2,GUTS!AK313:'GUTS'!BI313,0)),"")</f>
        <v/>
      </c>
      <c r="E312" s="127" t="str">
        <f>IFERROR(INDEX(GUTS!AJ313:'GUTS'!BH313,MATCH(2,GUTS!AK313:'GUTS'!BI313,0)),"")</f>
        <v/>
      </c>
      <c r="F312" s="127" t="str">
        <f>IFERROR(INDEX(GUTS!AI313:'GUTS'!BH313,MATCH(3,GUTS!AK313:'GUTS'!BI313,0)),"")</f>
        <v/>
      </c>
      <c r="G312" s="127" t="str">
        <f>IFERROR(INDEX(GUTS!AJ313:'GUTS'!BH313,MATCH(3,GUTS!AK313:'GUTS'!BI313,0)),"")</f>
        <v/>
      </c>
      <c r="H312" s="127" t="str">
        <f>IFERROR(INDEX(GUTS!AI313:'GUTS'!BH313,MATCH(4,GUTS!AK313:'GUTS'!BI313,0)),"")</f>
        <v/>
      </c>
      <c r="I312" s="127" t="str">
        <f>IFERROR(INDEX(GUTS!AJ313:'GUTS'!BH313,MATCH(4,GUTS!AK313:'GUTS'!BI313,0)),"")</f>
        <v/>
      </c>
      <c r="J312" s="127" t="str">
        <f>IFERROR(INDEX(GUTS!AI313:'GUTS'!BH313,MATCH(5,GUTS!AK313:'GUTS'!BI313,0)),"")</f>
        <v/>
      </c>
      <c r="K312" s="127" t="str">
        <f>IFERROR(INDEX(GUTS!AJ313:'GUTS'!BH313,MATCH(5,GUTS!AK313:'GUTS'!BI313,0)),"")</f>
        <v/>
      </c>
      <c r="L312" s="127" t="str">
        <f>IFERROR(INDEX(GUTS!AI313:'GUTS'!BH313,MATCH(6,GUTS!AK313:'GUTS'!BI313,0)),"")</f>
        <v/>
      </c>
      <c r="M312" s="127" t="str">
        <f>IFERROR(INDEX(GUTS!AJ313:'GUTS'!BH313,MATCH(6,GUTS!AK313:'GUTS'!BI313,0)),"")</f>
        <v/>
      </c>
      <c r="N312" s="127" t="e">
        <f>Audit!#REF!</f>
        <v>#REF!</v>
      </c>
      <c r="O312" s="127" t="e">
        <f>Audit!#REF!</f>
        <v>#REF!</v>
      </c>
      <c r="P312" s="127" t="e">
        <f>Audit!#REF!</f>
        <v>#REF!</v>
      </c>
    </row>
    <row r="313" spans="1:16">
      <c r="A313" s="127" t="e">
        <f>Audit!#REF!</f>
        <v>#REF!</v>
      </c>
      <c r="B313" s="127" t="str">
        <f>IFERROR(INDEX(GUTS!AI314:'GUTS'!BH314,MATCH(1,GUTS!AK314:'GUTS'!BI314,0)),"")</f>
        <v/>
      </c>
      <c r="C313" s="127" t="str">
        <f>IFERROR(INDEX(GUTS!AJ314:'GUTS'!BH314,MATCH(1,GUTS!AK314:'GUTS'!BI314,0)),"")</f>
        <v/>
      </c>
      <c r="D313" s="127" t="str">
        <f>IFERROR(INDEX(GUTS!AI314:'GUTS'!BH314,MATCH(2,GUTS!AK314:'GUTS'!BI314,0)),"")</f>
        <v/>
      </c>
      <c r="E313" s="127" t="str">
        <f>IFERROR(INDEX(GUTS!AJ314:'GUTS'!BH314,MATCH(2,GUTS!AK314:'GUTS'!BI314,0)),"")</f>
        <v/>
      </c>
      <c r="F313" s="127" t="str">
        <f>IFERROR(INDEX(GUTS!AI314:'GUTS'!BH314,MATCH(3,GUTS!AK314:'GUTS'!BI314,0)),"")</f>
        <v/>
      </c>
      <c r="G313" s="127" t="str">
        <f>IFERROR(INDEX(GUTS!AJ314:'GUTS'!BH314,MATCH(3,GUTS!AK314:'GUTS'!BI314,0)),"")</f>
        <v/>
      </c>
      <c r="H313" s="127" t="str">
        <f>IFERROR(INDEX(GUTS!AI314:'GUTS'!BH314,MATCH(4,GUTS!AK314:'GUTS'!BI314,0)),"")</f>
        <v/>
      </c>
      <c r="I313" s="127" t="str">
        <f>IFERROR(INDEX(GUTS!AJ314:'GUTS'!BH314,MATCH(4,GUTS!AK314:'GUTS'!BI314,0)),"")</f>
        <v/>
      </c>
      <c r="J313" s="127" t="str">
        <f>IFERROR(INDEX(GUTS!AI314:'GUTS'!BH314,MATCH(5,GUTS!AK314:'GUTS'!BI314,0)),"")</f>
        <v/>
      </c>
      <c r="K313" s="127" t="str">
        <f>IFERROR(INDEX(GUTS!AJ314:'GUTS'!BH314,MATCH(5,GUTS!AK314:'GUTS'!BI314,0)),"")</f>
        <v/>
      </c>
      <c r="L313" s="127" t="str">
        <f>IFERROR(INDEX(GUTS!AI314:'GUTS'!BH314,MATCH(6,GUTS!AK314:'GUTS'!BI314,0)),"")</f>
        <v/>
      </c>
      <c r="M313" s="127" t="str">
        <f>IFERROR(INDEX(GUTS!AJ314:'GUTS'!BH314,MATCH(6,GUTS!AK314:'GUTS'!BI314,0)),"")</f>
        <v/>
      </c>
      <c r="N313" s="127" t="e">
        <f>Audit!#REF!</f>
        <v>#REF!</v>
      </c>
      <c r="O313" s="127" t="e">
        <f>Audit!#REF!</f>
        <v>#REF!</v>
      </c>
      <c r="P313" s="127" t="e">
        <f>Audit!#REF!</f>
        <v>#REF!</v>
      </c>
    </row>
    <row r="314" spans="1:16" hidden="1">
      <c r="A314" s="127" t="e">
        <f>Audit!#REF!</f>
        <v>#REF!</v>
      </c>
      <c r="B314" s="127" t="str">
        <f>IFERROR(INDEX(GUTS!AI315:'GUTS'!BH315,MATCH(1,GUTS!AK315:'GUTS'!BI315,0)),"")</f>
        <v/>
      </c>
      <c r="C314" s="127" t="str">
        <f>IFERROR(INDEX(GUTS!AJ315:'GUTS'!BH315,MATCH(1,GUTS!AK315:'GUTS'!BI315,0)),"")</f>
        <v/>
      </c>
      <c r="D314" s="127" t="str">
        <f>IFERROR(INDEX(GUTS!AI315:'GUTS'!BH315,MATCH(2,GUTS!AK315:'GUTS'!BI315,0)),"")</f>
        <v/>
      </c>
      <c r="E314" s="127" t="str">
        <f>IFERROR(INDEX(GUTS!AJ315:'GUTS'!BH315,MATCH(2,GUTS!AK315:'GUTS'!BI315,0)),"")</f>
        <v/>
      </c>
      <c r="F314" s="127" t="str">
        <f>IFERROR(INDEX(GUTS!AI315:'GUTS'!BH315,MATCH(3,GUTS!AK315:'GUTS'!BI315,0)),"")</f>
        <v/>
      </c>
      <c r="G314" s="127" t="str">
        <f>IFERROR(INDEX(GUTS!AJ315:'GUTS'!BH315,MATCH(3,GUTS!AK315:'GUTS'!BI315,0)),"")</f>
        <v/>
      </c>
      <c r="H314" s="127" t="str">
        <f>IFERROR(INDEX(GUTS!AI315:'GUTS'!BH315,MATCH(4,GUTS!AK315:'GUTS'!BI315,0)),"")</f>
        <v/>
      </c>
      <c r="I314" s="127" t="str">
        <f>IFERROR(INDEX(GUTS!AJ315:'GUTS'!BH315,MATCH(4,GUTS!AK315:'GUTS'!BI315,0)),"")</f>
        <v/>
      </c>
      <c r="J314" s="127" t="str">
        <f>IFERROR(INDEX(GUTS!AI315:'GUTS'!BH315,MATCH(5,GUTS!AK315:'GUTS'!BI315,0)),"")</f>
        <v/>
      </c>
      <c r="K314" s="127" t="str">
        <f>IFERROR(INDEX(GUTS!AJ315:'GUTS'!BH315,MATCH(5,GUTS!AK315:'GUTS'!BI315,0)),"")</f>
        <v/>
      </c>
      <c r="L314" s="127" t="str">
        <f>IFERROR(INDEX(GUTS!AI315:'GUTS'!BH315,MATCH(6,GUTS!AK315:'GUTS'!BI315,0)),"")</f>
        <v/>
      </c>
      <c r="M314" s="127" t="str">
        <f>IFERROR(INDEX(GUTS!AJ315:'GUTS'!BH315,MATCH(6,GUTS!AK315:'GUTS'!BI315,0)),"")</f>
        <v/>
      </c>
      <c r="N314" s="127" t="e">
        <f>Audit!#REF!</f>
        <v>#REF!</v>
      </c>
      <c r="O314" s="127" t="e">
        <f>Audit!#REF!</f>
        <v>#REF!</v>
      </c>
      <c r="P314" s="127" t="e">
        <f>Audit!#REF!</f>
        <v>#REF!</v>
      </c>
    </row>
    <row r="315" spans="1:16">
      <c r="A315" s="127" t="e">
        <f>Audit!#REF!</f>
        <v>#REF!</v>
      </c>
      <c r="B315" s="127" t="str">
        <f>IFERROR(INDEX(GUTS!AI316:'GUTS'!BH316,MATCH(1,GUTS!AK316:'GUTS'!BI316,0)),"")</f>
        <v/>
      </c>
      <c r="C315" s="127" t="str">
        <f>IFERROR(INDEX(GUTS!AJ316:'GUTS'!BH316,MATCH(1,GUTS!AK316:'GUTS'!BI316,0)),"")</f>
        <v/>
      </c>
      <c r="D315" s="127" t="str">
        <f>IFERROR(INDEX(GUTS!AI316:'GUTS'!BH316,MATCH(2,GUTS!AK316:'GUTS'!BI316,0)),"")</f>
        <v/>
      </c>
      <c r="E315" s="127" t="str">
        <f>IFERROR(INDEX(GUTS!AJ316:'GUTS'!BH316,MATCH(2,GUTS!AK316:'GUTS'!BI316,0)),"")</f>
        <v/>
      </c>
      <c r="F315" s="127" t="str">
        <f>IFERROR(INDEX(GUTS!AI316:'GUTS'!BH316,MATCH(3,GUTS!AK316:'GUTS'!BI316,0)),"")</f>
        <v/>
      </c>
      <c r="G315" s="127" t="str">
        <f>IFERROR(INDEX(GUTS!AJ316:'GUTS'!BH316,MATCH(3,GUTS!AK316:'GUTS'!BI316,0)),"")</f>
        <v/>
      </c>
      <c r="H315" s="127" t="str">
        <f>IFERROR(INDEX(GUTS!AI316:'GUTS'!BH316,MATCH(4,GUTS!AK316:'GUTS'!BI316,0)),"")</f>
        <v/>
      </c>
      <c r="I315" s="127" t="str">
        <f>IFERROR(INDEX(GUTS!AJ316:'GUTS'!BH316,MATCH(4,GUTS!AK316:'GUTS'!BI316,0)),"")</f>
        <v/>
      </c>
      <c r="J315" s="127" t="str">
        <f>IFERROR(INDEX(GUTS!AI316:'GUTS'!BH316,MATCH(5,GUTS!AK316:'GUTS'!BI316,0)),"")</f>
        <v/>
      </c>
      <c r="K315" s="127" t="str">
        <f>IFERROR(INDEX(GUTS!AJ316:'GUTS'!BH316,MATCH(5,GUTS!AK316:'GUTS'!BI316,0)),"")</f>
        <v/>
      </c>
      <c r="L315" s="127" t="str">
        <f>IFERROR(INDEX(GUTS!AI316:'GUTS'!BH316,MATCH(6,GUTS!AK316:'GUTS'!BI316,0)),"")</f>
        <v/>
      </c>
      <c r="M315" s="127" t="str">
        <f>IFERROR(INDEX(GUTS!AJ316:'GUTS'!BH316,MATCH(6,GUTS!AK316:'GUTS'!BI316,0)),"")</f>
        <v/>
      </c>
      <c r="N315" s="127" t="e">
        <f>Audit!#REF!</f>
        <v>#REF!</v>
      </c>
      <c r="O315" s="127" t="e">
        <f>Audit!#REF!</f>
        <v>#REF!</v>
      </c>
      <c r="P315" s="127" t="e">
        <f>Audit!#REF!</f>
        <v>#REF!</v>
      </c>
    </row>
    <row r="316" spans="1:16" hidden="1">
      <c r="A316" s="127" t="e">
        <f>Audit!#REF!</f>
        <v>#REF!</v>
      </c>
      <c r="B316" s="127" t="str">
        <f>IFERROR(INDEX(GUTS!AI317:'GUTS'!BH317,MATCH(1,GUTS!AK317:'GUTS'!BI317,0)),"")</f>
        <v/>
      </c>
      <c r="C316" s="127" t="str">
        <f>IFERROR(INDEX(GUTS!AJ317:'GUTS'!BH317,MATCH(1,GUTS!AK317:'GUTS'!BI317,0)),"")</f>
        <v/>
      </c>
      <c r="D316" s="127" t="str">
        <f>IFERROR(INDEX(GUTS!AI317:'GUTS'!BH317,MATCH(2,GUTS!AK317:'GUTS'!BI317,0)),"")</f>
        <v/>
      </c>
      <c r="E316" s="127" t="str">
        <f>IFERROR(INDEX(GUTS!AJ317:'GUTS'!BH317,MATCH(2,GUTS!AK317:'GUTS'!BI317,0)),"")</f>
        <v/>
      </c>
      <c r="F316" s="127" t="str">
        <f>IFERROR(INDEX(GUTS!AI317:'GUTS'!BH317,MATCH(3,GUTS!AK317:'GUTS'!BI317,0)),"")</f>
        <v/>
      </c>
      <c r="G316" s="127" t="str">
        <f>IFERROR(INDEX(GUTS!AJ317:'GUTS'!BH317,MATCH(3,GUTS!AK317:'GUTS'!BI317,0)),"")</f>
        <v/>
      </c>
      <c r="H316" s="127" t="str">
        <f>IFERROR(INDEX(GUTS!AI317:'GUTS'!BH317,MATCH(4,GUTS!AK317:'GUTS'!BI317,0)),"")</f>
        <v/>
      </c>
      <c r="I316" s="127" t="str">
        <f>IFERROR(INDEX(GUTS!AJ317:'GUTS'!BH317,MATCH(4,GUTS!AK317:'GUTS'!BI317,0)),"")</f>
        <v/>
      </c>
      <c r="J316" s="127" t="str">
        <f>IFERROR(INDEX(GUTS!AI317:'GUTS'!BH317,MATCH(5,GUTS!AK317:'GUTS'!BI317,0)),"")</f>
        <v/>
      </c>
      <c r="K316" s="127" t="str">
        <f>IFERROR(INDEX(GUTS!AJ317:'GUTS'!BH317,MATCH(5,GUTS!AK317:'GUTS'!BI317,0)),"")</f>
        <v/>
      </c>
      <c r="L316" s="127" t="str">
        <f>IFERROR(INDEX(GUTS!AI317:'GUTS'!BH317,MATCH(6,GUTS!AK317:'GUTS'!BI317,0)),"")</f>
        <v/>
      </c>
      <c r="M316" s="127" t="str">
        <f>IFERROR(INDEX(GUTS!AJ317:'GUTS'!BH317,MATCH(6,GUTS!AK317:'GUTS'!BI317,0)),"")</f>
        <v/>
      </c>
      <c r="N316" s="127" t="e">
        <f>Audit!#REF!</f>
        <v>#REF!</v>
      </c>
      <c r="O316" s="127" t="e">
        <f>Audit!#REF!</f>
        <v>#REF!</v>
      </c>
      <c r="P316" s="127" t="e">
        <f>Audit!#REF!</f>
        <v>#REF!</v>
      </c>
    </row>
    <row r="317" spans="1:16">
      <c r="A317" s="127" t="e">
        <f>Audit!#REF!</f>
        <v>#REF!</v>
      </c>
      <c r="B317" s="127" t="str">
        <f>IFERROR(INDEX(GUTS!AI318:'GUTS'!BH318,MATCH(1,GUTS!AK318:'GUTS'!BI318,0)),"")</f>
        <v/>
      </c>
      <c r="C317" s="127" t="str">
        <f>IFERROR(INDEX(GUTS!AJ318:'GUTS'!BH318,MATCH(1,GUTS!AK318:'GUTS'!BI318,0)),"")</f>
        <v/>
      </c>
      <c r="D317" s="127" t="str">
        <f>IFERROR(INDEX(GUTS!AI318:'GUTS'!BH318,MATCH(2,GUTS!AK318:'GUTS'!BI318,0)),"")</f>
        <v/>
      </c>
      <c r="E317" s="127" t="str">
        <f>IFERROR(INDEX(GUTS!AJ318:'GUTS'!BH318,MATCH(2,GUTS!AK318:'GUTS'!BI318,0)),"")</f>
        <v/>
      </c>
      <c r="F317" s="127" t="str">
        <f>IFERROR(INDEX(GUTS!AI318:'GUTS'!BH318,MATCH(3,GUTS!AK318:'GUTS'!BI318,0)),"")</f>
        <v/>
      </c>
      <c r="G317" s="127" t="str">
        <f>IFERROR(INDEX(GUTS!AJ318:'GUTS'!BH318,MATCH(3,GUTS!AK318:'GUTS'!BI318,0)),"")</f>
        <v/>
      </c>
      <c r="H317" s="127" t="str">
        <f>IFERROR(INDEX(GUTS!AI318:'GUTS'!BH318,MATCH(4,GUTS!AK318:'GUTS'!BI318,0)),"")</f>
        <v/>
      </c>
      <c r="I317" s="127" t="str">
        <f>IFERROR(INDEX(GUTS!AJ318:'GUTS'!BH318,MATCH(4,GUTS!AK318:'GUTS'!BI318,0)),"")</f>
        <v/>
      </c>
      <c r="J317" s="127" t="str">
        <f>IFERROR(INDEX(GUTS!AI318:'GUTS'!BH318,MATCH(5,GUTS!AK318:'GUTS'!BI318,0)),"")</f>
        <v/>
      </c>
      <c r="K317" s="127" t="str">
        <f>IFERROR(INDEX(GUTS!AJ318:'GUTS'!BH318,MATCH(5,GUTS!AK318:'GUTS'!BI318,0)),"")</f>
        <v/>
      </c>
      <c r="L317" s="127" t="str">
        <f>IFERROR(INDEX(GUTS!AI318:'GUTS'!BH318,MATCH(6,GUTS!AK318:'GUTS'!BI318,0)),"")</f>
        <v/>
      </c>
      <c r="M317" s="127" t="str">
        <f>IFERROR(INDEX(GUTS!AJ318:'GUTS'!BH318,MATCH(6,GUTS!AK318:'GUTS'!BI318,0)),"")</f>
        <v/>
      </c>
      <c r="N317" s="127" t="e">
        <f>Audit!#REF!</f>
        <v>#REF!</v>
      </c>
      <c r="O317" s="127" t="e">
        <f>Audit!#REF!</f>
        <v>#REF!</v>
      </c>
      <c r="P317" s="127" t="e">
        <f>Audit!#REF!</f>
        <v>#REF!</v>
      </c>
    </row>
    <row r="318" spans="1:16" hidden="1">
      <c r="A318" s="127" t="e">
        <f>Audit!#REF!</f>
        <v>#REF!</v>
      </c>
      <c r="B318" s="127" t="str">
        <f>IFERROR(INDEX(GUTS!AI319:'GUTS'!BH319,MATCH(1,GUTS!AK319:'GUTS'!BI319,0)),"")</f>
        <v/>
      </c>
      <c r="C318" s="127" t="str">
        <f>IFERROR(INDEX(GUTS!AJ319:'GUTS'!BH319,MATCH(1,GUTS!AK319:'GUTS'!BI319,0)),"")</f>
        <v/>
      </c>
      <c r="D318" s="127" t="str">
        <f>IFERROR(INDEX(GUTS!AI319:'GUTS'!BH319,MATCH(2,GUTS!AK319:'GUTS'!BI319,0)),"")</f>
        <v/>
      </c>
      <c r="E318" s="127" t="str">
        <f>IFERROR(INDEX(GUTS!AJ319:'GUTS'!BH319,MATCH(2,GUTS!AK319:'GUTS'!BI319,0)),"")</f>
        <v/>
      </c>
      <c r="F318" s="127" t="str">
        <f>IFERROR(INDEX(GUTS!AI319:'GUTS'!BH319,MATCH(3,GUTS!AK319:'GUTS'!BI319,0)),"")</f>
        <v/>
      </c>
      <c r="G318" s="127" t="str">
        <f>IFERROR(INDEX(GUTS!AJ319:'GUTS'!BH319,MATCH(3,GUTS!AK319:'GUTS'!BI319,0)),"")</f>
        <v/>
      </c>
      <c r="H318" s="127" t="str">
        <f>IFERROR(INDEX(GUTS!AI319:'GUTS'!BH319,MATCH(4,GUTS!AK319:'GUTS'!BI319,0)),"")</f>
        <v/>
      </c>
      <c r="I318" s="127" t="str">
        <f>IFERROR(INDEX(GUTS!AJ319:'GUTS'!BH319,MATCH(4,GUTS!AK319:'GUTS'!BI319,0)),"")</f>
        <v/>
      </c>
      <c r="J318" s="127" t="str">
        <f>IFERROR(INDEX(GUTS!AI319:'GUTS'!BH319,MATCH(5,GUTS!AK319:'GUTS'!BI319,0)),"")</f>
        <v/>
      </c>
      <c r="K318" s="127" t="str">
        <f>IFERROR(INDEX(GUTS!AJ319:'GUTS'!BH319,MATCH(5,GUTS!AK319:'GUTS'!BI319,0)),"")</f>
        <v/>
      </c>
      <c r="L318" s="127" t="str">
        <f>IFERROR(INDEX(GUTS!AI319:'GUTS'!BH319,MATCH(6,GUTS!AK319:'GUTS'!BI319,0)),"")</f>
        <v/>
      </c>
      <c r="M318" s="127" t="str">
        <f>IFERROR(INDEX(GUTS!AJ319:'GUTS'!BH319,MATCH(6,GUTS!AK319:'GUTS'!BI319,0)),"")</f>
        <v/>
      </c>
      <c r="N318" s="127" t="e">
        <f>Audit!#REF!</f>
        <v>#REF!</v>
      </c>
      <c r="O318" s="127" t="e">
        <f>Audit!#REF!</f>
        <v>#REF!</v>
      </c>
      <c r="P318" s="127" t="e">
        <f>Audit!#REF!</f>
        <v>#REF!</v>
      </c>
    </row>
    <row r="319" spans="1:16" hidden="1">
      <c r="A319" s="127" t="e">
        <f>Audit!#REF!</f>
        <v>#REF!</v>
      </c>
      <c r="B319" s="127" t="str">
        <f>IFERROR(INDEX(GUTS!AI320:'GUTS'!BH320,MATCH(1,GUTS!AK320:'GUTS'!BI320,0)),"")</f>
        <v/>
      </c>
      <c r="C319" s="127" t="str">
        <f>IFERROR(INDEX(GUTS!AJ320:'GUTS'!BH320,MATCH(1,GUTS!AK320:'GUTS'!BI320,0)),"")</f>
        <v/>
      </c>
      <c r="D319" s="127" t="str">
        <f>IFERROR(INDEX(GUTS!AI320:'GUTS'!BH320,MATCH(2,GUTS!AK320:'GUTS'!BI320,0)),"")</f>
        <v/>
      </c>
      <c r="E319" s="127" t="str">
        <f>IFERROR(INDEX(GUTS!AJ320:'GUTS'!BH320,MATCH(2,GUTS!AK320:'GUTS'!BI320,0)),"")</f>
        <v/>
      </c>
      <c r="F319" s="127" t="str">
        <f>IFERROR(INDEX(GUTS!AI320:'GUTS'!BH320,MATCH(3,GUTS!AK320:'GUTS'!BI320,0)),"")</f>
        <v/>
      </c>
      <c r="G319" s="127" t="str">
        <f>IFERROR(INDEX(GUTS!AJ320:'GUTS'!BH320,MATCH(3,GUTS!AK320:'GUTS'!BI320,0)),"")</f>
        <v/>
      </c>
      <c r="H319" s="127" t="str">
        <f>IFERROR(INDEX(GUTS!AI320:'GUTS'!BH320,MATCH(4,GUTS!AK320:'GUTS'!BI320,0)),"")</f>
        <v/>
      </c>
      <c r="I319" s="127" t="str">
        <f>IFERROR(INDEX(GUTS!AJ320:'GUTS'!BH320,MATCH(4,GUTS!AK320:'GUTS'!BI320,0)),"")</f>
        <v/>
      </c>
      <c r="J319" s="127" t="str">
        <f>IFERROR(INDEX(GUTS!AI320:'GUTS'!BH320,MATCH(5,GUTS!AK320:'GUTS'!BI320,0)),"")</f>
        <v/>
      </c>
      <c r="K319" s="127" t="str">
        <f>IFERROR(INDEX(GUTS!AJ320:'GUTS'!BH320,MATCH(5,GUTS!AK320:'GUTS'!BI320,0)),"")</f>
        <v/>
      </c>
      <c r="L319" s="127" t="str">
        <f>IFERROR(INDEX(GUTS!AI320:'GUTS'!BH320,MATCH(6,GUTS!AK320:'GUTS'!BI320,0)),"")</f>
        <v/>
      </c>
      <c r="M319" s="127" t="str">
        <f>IFERROR(INDEX(GUTS!AJ320:'GUTS'!BH320,MATCH(6,GUTS!AK320:'GUTS'!BI320,0)),"")</f>
        <v/>
      </c>
      <c r="N319" s="127" t="e">
        <f>Audit!#REF!</f>
        <v>#REF!</v>
      </c>
      <c r="O319" s="127" t="e">
        <f>Audit!#REF!</f>
        <v>#REF!</v>
      </c>
      <c r="P319" s="127" t="e">
        <f>Audit!#REF!</f>
        <v>#REF!</v>
      </c>
    </row>
    <row r="320" spans="1:16" hidden="1">
      <c r="A320" s="127" t="e">
        <f>Audit!#REF!</f>
        <v>#REF!</v>
      </c>
      <c r="B320" s="127" t="str">
        <f>IFERROR(INDEX(GUTS!AI321:'GUTS'!BH321,MATCH(1,GUTS!AK321:'GUTS'!BI321,0)),"")</f>
        <v/>
      </c>
      <c r="C320" s="127" t="str">
        <f>IFERROR(INDEX(GUTS!AJ321:'GUTS'!BH321,MATCH(1,GUTS!AK321:'GUTS'!BI321,0)),"")</f>
        <v/>
      </c>
      <c r="D320" s="127" t="str">
        <f>IFERROR(INDEX(GUTS!AI321:'GUTS'!BH321,MATCH(2,GUTS!AK321:'GUTS'!BI321,0)),"")</f>
        <v/>
      </c>
      <c r="E320" s="127" t="str">
        <f>IFERROR(INDEX(GUTS!AJ321:'GUTS'!BH321,MATCH(2,GUTS!AK321:'GUTS'!BI321,0)),"")</f>
        <v/>
      </c>
      <c r="F320" s="127" t="str">
        <f>IFERROR(INDEX(GUTS!AI321:'GUTS'!BH321,MATCH(3,GUTS!AK321:'GUTS'!BI321,0)),"")</f>
        <v/>
      </c>
      <c r="G320" s="127" t="str">
        <f>IFERROR(INDEX(GUTS!AJ321:'GUTS'!BH321,MATCH(3,GUTS!AK321:'GUTS'!BI321,0)),"")</f>
        <v/>
      </c>
      <c r="H320" s="127" t="str">
        <f>IFERROR(INDEX(GUTS!AI321:'GUTS'!BH321,MATCH(4,GUTS!AK321:'GUTS'!BI321,0)),"")</f>
        <v/>
      </c>
      <c r="I320" s="127" t="str">
        <f>IFERROR(INDEX(GUTS!AJ321:'GUTS'!BH321,MATCH(4,GUTS!AK321:'GUTS'!BI321,0)),"")</f>
        <v/>
      </c>
      <c r="J320" s="127" t="str">
        <f>IFERROR(INDEX(GUTS!AI321:'GUTS'!BH321,MATCH(5,GUTS!AK321:'GUTS'!BI321,0)),"")</f>
        <v/>
      </c>
      <c r="K320" s="127" t="str">
        <f>IFERROR(INDEX(GUTS!AJ321:'GUTS'!BH321,MATCH(5,GUTS!AK321:'GUTS'!BI321,0)),"")</f>
        <v/>
      </c>
      <c r="L320" s="127" t="str">
        <f>IFERROR(INDEX(GUTS!AI321:'GUTS'!BH321,MATCH(6,GUTS!AK321:'GUTS'!BI321,0)),"")</f>
        <v/>
      </c>
      <c r="M320" s="127" t="str">
        <f>IFERROR(INDEX(GUTS!AJ321:'GUTS'!BH321,MATCH(6,GUTS!AK321:'GUTS'!BI321,0)),"")</f>
        <v/>
      </c>
      <c r="N320" s="127" t="e">
        <f>Audit!#REF!</f>
        <v>#REF!</v>
      </c>
      <c r="O320" s="127" t="e">
        <f>Audit!#REF!</f>
        <v>#REF!</v>
      </c>
      <c r="P320" s="127" t="e">
        <f>Audit!#REF!</f>
        <v>#REF!</v>
      </c>
    </row>
    <row r="321" spans="1:16" hidden="1">
      <c r="A321" s="127" t="e">
        <f>Audit!#REF!</f>
        <v>#REF!</v>
      </c>
      <c r="B321" s="127" t="str">
        <f>IFERROR(INDEX(GUTS!AI322:'GUTS'!BH322,MATCH(1,GUTS!AK322:'GUTS'!BI322,0)),"")</f>
        <v/>
      </c>
      <c r="C321" s="127" t="str">
        <f>IFERROR(INDEX(GUTS!AJ322:'GUTS'!BH322,MATCH(1,GUTS!AK322:'GUTS'!BI322,0)),"")</f>
        <v/>
      </c>
      <c r="D321" s="127" t="str">
        <f>IFERROR(INDEX(GUTS!AI322:'GUTS'!BH322,MATCH(2,GUTS!AK322:'GUTS'!BI322,0)),"")</f>
        <v/>
      </c>
      <c r="E321" s="127" t="str">
        <f>IFERROR(INDEX(GUTS!AJ322:'GUTS'!BH322,MATCH(2,GUTS!AK322:'GUTS'!BI322,0)),"")</f>
        <v/>
      </c>
      <c r="F321" s="127" t="str">
        <f>IFERROR(INDEX(GUTS!AI322:'GUTS'!BH322,MATCH(3,GUTS!AK322:'GUTS'!BI322,0)),"")</f>
        <v/>
      </c>
      <c r="G321" s="127" t="str">
        <f>IFERROR(INDEX(GUTS!AJ322:'GUTS'!BH322,MATCH(3,GUTS!AK322:'GUTS'!BI322,0)),"")</f>
        <v/>
      </c>
      <c r="H321" s="127" t="str">
        <f>IFERROR(INDEX(GUTS!AI322:'GUTS'!BH322,MATCH(4,GUTS!AK322:'GUTS'!BI322,0)),"")</f>
        <v/>
      </c>
      <c r="I321" s="127" t="str">
        <f>IFERROR(INDEX(GUTS!AJ322:'GUTS'!BH322,MATCH(4,GUTS!AK322:'GUTS'!BI322,0)),"")</f>
        <v/>
      </c>
      <c r="J321" s="127" t="str">
        <f>IFERROR(INDEX(GUTS!AI322:'GUTS'!BH322,MATCH(5,GUTS!AK322:'GUTS'!BI322,0)),"")</f>
        <v/>
      </c>
      <c r="K321" s="127" t="str">
        <f>IFERROR(INDEX(GUTS!AJ322:'GUTS'!BH322,MATCH(5,GUTS!AK322:'GUTS'!BI322,0)),"")</f>
        <v/>
      </c>
      <c r="L321" s="127" t="str">
        <f>IFERROR(INDEX(GUTS!AI322:'GUTS'!BH322,MATCH(6,GUTS!AK322:'GUTS'!BI322,0)),"")</f>
        <v/>
      </c>
      <c r="M321" s="127" t="str">
        <f>IFERROR(INDEX(GUTS!AJ322:'GUTS'!BH322,MATCH(6,GUTS!AK322:'GUTS'!BI322,0)),"")</f>
        <v/>
      </c>
      <c r="N321" s="127" t="e">
        <f>Audit!#REF!</f>
        <v>#REF!</v>
      </c>
      <c r="O321" s="127" t="e">
        <f>Audit!#REF!</f>
        <v>#REF!</v>
      </c>
      <c r="P321" s="127" t="e">
        <f>Audit!#REF!</f>
        <v>#REF!</v>
      </c>
    </row>
    <row r="322" spans="1:16" hidden="1">
      <c r="A322" s="127" t="e">
        <f>Audit!#REF!</f>
        <v>#REF!</v>
      </c>
      <c r="B322" s="127" t="str">
        <f>IFERROR(INDEX(GUTS!AI323:'GUTS'!BH323,MATCH(1,GUTS!AK323:'GUTS'!BI323,0)),"")</f>
        <v/>
      </c>
      <c r="C322" s="127" t="str">
        <f>IFERROR(INDEX(GUTS!AJ323:'GUTS'!BH323,MATCH(1,GUTS!AK323:'GUTS'!BI323,0)),"")</f>
        <v/>
      </c>
      <c r="D322" s="127" t="str">
        <f>IFERROR(INDEX(GUTS!AI323:'GUTS'!BH323,MATCH(2,GUTS!AK323:'GUTS'!BI323,0)),"")</f>
        <v/>
      </c>
      <c r="E322" s="127" t="str">
        <f>IFERROR(INDEX(GUTS!AJ323:'GUTS'!BH323,MATCH(2,GUTS!AK323:'GUTS'!BI323,0)),"")</f>
        <v/>
      </c>
      <c r="F322" s="127" t="str">
        <f>IFERROR(INDEX(GUTS!AI323:'GUTS'!BH323,MATCH(3,GUTS!AK323:'GUTS'!BI323,0)),"")</f>
        <v/>
      </c>
      <c r="G322" s="127" t="str">
        <f>IFERROR(INDEX(GUTS!AJ323:'GUTS'!BH323,MATCH(3,GUTS!AK323:'GUTS'!BI323,0)),"")</f>
        <v/>
      </c>
      <c r="H322" s="127" t="str">
        <f>IFERROR(INDEX(GUTS!AI323:'GUTS'!BH323,MATCH(4,GUTS!AK323:'GUTS'!BI323,0)),"")</f>
        <v/>
      </c>
      <c r="I322" s="127" t="str">
        <f>IFERROR(INDEX(GUTS!AJ323:'GUTS'!BH323,MATCH(4,GUTS!AK323:'GUTS'!BI323,0)),"")</f>
        <v/>
      </c>
      <c r="J322" s="127" t="str">
        <f>IFERROR(INDEX(GUTS!AI323:'GUTS'!BH323,MATCH(5,GUTS!AK323:'GUTS'!BI323,0)),"")</f>
        <v/>
      </c>
      <c r="K322" s="127" t="str">
        <f>IFERROR(INDEX(GUTS!AJ323:'GUTS'!BH323,MATCH(5,GUTS!AK323:'GUTS'!BI323,0)),"")</f>
        <v/>
      </c>
      <c r="L322" s="127" t="str">
        <f>IFERROR(INDEX(GUTS!AI323:'GUTS'!BH323,MATCH(6,GUTS!AK323:'GUTS'!BI323,0)),"")</f>
        <v/>
      </c>
      <c r="M322" s="127" t="str">
        <f>IFERROR(INDEX(GUTS!AJ323:'GUTS'!BH323,MATCH(6,GUTS!AK323:'GUTS'!BI323,0)),"")</f>
        <v/>
      </c>
      <c r="N322" s="127" t="e">
        <f>Audit!#REF!</f>
        <v>#REF!</v>
      </c>
      <c r="O322" s="127" t="e">
        <f>Audit!#REF!</f>
        <v>#REF!</v>
      </c>
      <c r="P322" s="127" t="e">
        <f>Audit!#REF!</f>
        <v>#REF!</v>
      </c>
    </row>
    <row r="323" spans="1:16" hidden="1">
      <c r="A323" s="127" t="e">
        <f>Audit!#REF!</f>
        <v>#REF!</v>
      </c>
      <c r="B323" s="127" t="str">
        <f>IFERROR(INDEX(GUTS!AI324:'GUTS'!BH324,MATCH(1,GUTS!AK324:'GUTS'!BI324,0)),"")</f>
        <v/>
      </c>
      <c r="C323" s="127" t="str">
        <f>IFERROR(INDEX(GUTS!AJ324:'GUTS'!BH324,MATCH(1,GUTS!AK324:'GUTS'!BI324,0)),"")</f>
        <v/>
      </c>
      <c r="D323" s="127" t="str">
        <f>IFERROR(INDEX(GUTS!AI324:'GUTS'!BH324,MATCH(2,GUTS!AK324:'GUTS'!BI324,0)),"")</f>
        <v/>
      </c>
      <c r="E323" s="127" t="str">
        <f>IFERROR(INDEX(GUTS!AJ324:'GUTS'!BH324,MATCH(2,GUTS!AK324:'GUTS'!BI324,0)),"")</f>
        <v/>
      </c>
      <c r="F323" s="127" t="str">
        <f>IFERROR(INDEX(GUTS!AI324:'GUTS'!BH324,MATCH(3,GUTS!AK324:'GUTS'!BI324,0)),"")</f>
        <v/>
      </c>
      <c r="G323" s="127" t="str">
        <f>IFERROR(INDEX(GUTS!AJ324:'GUTS'!BH324,MATCH(3,GUTS!AK324:'GUTS'!BI324,0)),"")</f>
        <v/>
      </c>
      <c r="H323" s="127" t="str">
        <f>IFERROR(INDEX(GUTS!AI324:'GUTS'!BH324,MATCH(4,GUTS!AK324:'GUTS'!BI324,0)),"")</f>
        <v/>
      </c>
      <c r="I323" s="127" t="str">
        <f>IFERROR(INDEX(GUTS!AJ324:'GUTS'!BH324,MATCH(4,GUTS!AK324:'GUTS'!BI324,0)),"")</f>
        <v/>
      </c>
      <c r="J323" s="127" t="str">
        <f>IFERROR(INDEX(GUTS!AI324:'GUTS'!BH324,MATCH(5,GUTS!AK324:'GUTS'!BI324,0)),"")</f>
        <v/>
      </c>
      <c r="K323" s="127" t="str">
        <f>IFERROR(INDEX(GUTS!AJ324:'GUTS'!BH324,MATCH(5,GUTS!AK324:'GUTS'!BI324,0)),"")</f>
        <v/>
      </c>
      <c r="L323" s="127" t="str">
        <f>IFERROR(INDEX(GUTS!AI324:'GUTS'!BH324,MATCH(6,GUTS!AK324:'GUTS'!BI324,0)),"")</f>
        <v/>
      </c>
      <c r="M323" s="127" t="str">
        <f>IFERROR(INDEX(GUTS!AJ324:'GUTS'!BH324,MATCH(6,GUTS!AK324:'GUTS'!BI324,0)),"")</f>
        <v/>
      </c>
      <c r="N323" s="127" t="e">
        <f>Audit!#REF!</f>
        <v>#REF!</v>
      </c>
      <c r="O323" s="127" t="e">
        <f>Audit!#REF!</f>
        <v>#REF!</v>
      </c>
      <c r="P323" s="127" t="e">
        <f>Audit!#REF!</f>
        <v>#REF!</v>
      </c>
    </row>
    <row r="324" spans="1:16" hidden="1">
      <c r="A324" s="127" t="e">
        <f>Audit!#REF!</f>
        <v>#REF!</v>
      </c>
      <c r="B324" s="127" t="str">
        <f>IFERROR(INDEX(GUTS!AI325:'GUTS'!BH325,MATCH(1,GUTS!AK325:'GUTS'!BI325,0)),"")</f>
        <v/>
      </c>
      <c r="C324" s="127" t="str">
        <f>IFERROR(INDEX(GUTS!AJ325:'GUTS'!BH325,MATCH(1,GUTS!AK325:'GUTS'!BI325,0)),"")</f>
        <v/>
      </c>
      <c r="D324" s="127" t="str">
        <f>IFERROR(INDEX(GUTS!AI325:'GUTS'!BH325,MATCH(2,GUTS!AK325:'GUTS'!BI325,0)),"")</f>
        <v/>
      </c>
      <c r="E324" s="127" t="str">
        <f>IFERROR(INDEX(GUTS!AJ325:'GUTS'!BH325,MATCH(2,GUTS!AK325:'GUTS'!BI325,0)),"")</f>
        <v/>
      </c>
      <c r="F324" s="127" t="str">
        <f>IFERROR(INDEX(GUTS!AI325:'GUTS'!BH325,MATCH(3,GUTS!AK325:'GUTS'!BI325,0)),"")</f>
        <v/>
      </c>
      <c r="G324" s="127" t="str">
        <f>IFERROR(INDEX(GUTS!AJ325:'GUTS'!BH325,MATCH(3,GUTS!AK325:'GUTS'!BI325,0)),"")</f>
        <v/>
      </c>
      <c r="H324" s="127" t="str">
        <f>IFERROR(INDEX(GUTS!AI325:'GUTS'!BH325,MATCH(4,GUTS!AK325:'GUTS'!BI325,0)),"")</f>
        <v/>
      </c>
      <c r="I324" s="127" t="str">
        <f>IFERROR(INDEX(GUTS!AJ325:'GUTS'!BH325,MATCH(4,GUTS!AK325:'GUTS'!BI325,0)),"")</f>
        <v/>
      </c>
      <c r="J324" s="127" t="str">
        <f>IFERROR(INDEX(GUTS!AI325:'GUTS'!BH325,MATCH(5,GUTS!AK325:'GUTS'!BI325,0)),"")</f>
        <v/>
      </c>
      <c r="K324" s="127" t="str">
        <f>IFERROR(INDEX(GUTS!AJ325:'GUTS'!BH325,MATCH(5,GUTS!AK325:'GUTS'!BI325,0)),"")</f>
        <v/>
      </c>
      <c r="L324" s="127" t="str">
        <f>IFERROR(INDEX(GUTS!AI325:'GUTS'!BH325,MATCH(6,GUTS!AK325:'GUTS'!BI325,0)),"")</f>
        <v/>
      </c>
      <c r="M324" s="127" t="str">
        <f>IFERROR(INDEX(GUTS!AJ325:'GUTS'!BH325,MATCH(6,GUTS!AK325:'GUTS'!BI325,0)),"")</f>
        <v/>
      </c>
      <c r="N324" s="127" t="e">
        <f>Audit!#REF!</f>
        <v>#REF!</v>
      </c>
      <c r="O324" s="127" t="e">
        <f>Audit!#REF!</f>
        <v>#REF!</v>
      </c>
      <c r="P324" s="127" t="e">
        <f>Audit!#REF!</f>
        <v>#REF!</v>
      </c>
    </row>
    <row r="325" spans="1:16" hidden="1">
      <c r="A325" s="127" t="e">
        <f>Audit!#REF!</f>
        <v>#REF!</v>
      </c>
      <c r="B325" s="127" t="str">
        <f>IFERROR(INDEX(GUTS!AI326:'GUTS'!BH326,MATCH(1,GUTS!AK326:'GUTS'!BI326,0)),"")</f>
        <v/>
      </c>
      <c r="C325" s="127" t="str">
        <f>IFERROR(INDEX(GUTS!AJ326:'GUTS'!BH326,MATCH(1,GUTS!AK326:'GUTS'!BI326,0)),"")</f>
        <v/>
      </c>
      <c r="D325" s="127" t="str">
        <f>IFERROR(INDEX(GUTS!AI326:'GUTS'!BH326,MATCH(2,GUTS!AK326:'GUTS'!BI326,0)),"")</f>
        <v/>
      </c>
      <c r="E325" s="127" t="str">
        <f>IFERROR(INDEX(GUTS!AJ326:'GUTS'!BH326,MATCH(2,GUTS!AK326:'GUTS'!BI326,0)),"")</f>
        <v/>
      </c>
      <c r="F325" s="127" t="str">
        <f>IFERROR(INDEX(GUTS!AI326:'GUTS'!BH326,MATCH(3,GUTS!AK326:'GUTS'!BI326,0)),"")</f>
        <v/>
      </c>
      <c r="G325" s="127" t="str">
        <f>IFERROR(INDEX(GUTS!AJ326:'GUTS'!BH326,MATCH(3,GUTS!AK326:'GUTS'!BI326,0)),"")</f>
        <v/>
      </c>
      <c r="H325" s="127" t="str">
        <f>IFERROR(INDEX(GUTS!AI326:'GUTS'!BH326,MATCH(4,GUTS!AK326:'GUTS'!BI326,0)),"")</f>
        <v/>
      </c>
      <c r="I325" s="127" t="str">
        <f>IFERROR(INDEX(GUTS!AJ326:'GUTS'!BH326,MATCH(4,GUTS!AK326:'GUTS'!BI326,0)),"")</f>
        <v/>
      </c>
      <c r="J325" s="127" t="str">
        <f>IFERROR(INDEX(GUTS!AI326:'GUTS'!BH326,MATCH(5,GUTS!AK326:'GUTS'!BI326,0)),"")</f>
        <v/>
      </c>
      <c r="K325" s="127" t="str">
        <f>IFERROR(INDEX(GUTS!AJ326:'GUTS'!BH326,MATCH(5,GUTS!AK326:'GUTS'!BI326,0)),"")</f>
        <v/>
      </c>
      <c r="L325" s="127" t="str">
        <f>IFERROR(INDEX(GUTS!AI326:'GUTS'!BH326,MATCH(6,GUTS!AK326:'GUTS'!BI326,0)),"")</f>
        <v/>
      </c>
      <c r="M325" s="127" t="str">
        <f>IFERROR(INDEX(GUTS!AJ326:'GUTS'!BH326,MATCH(6,GUTS!AK326:'GUTS'!BI326,0)),"")</f>
        <v/>
      </c>
      <c r="N325" s="127" t="e">
        <f>Audit!#REF!</f>
        <v>#REF!</v>
      </c>
      <c r="O325" s="127" t="e">
        <f>Audit!#REF!</f>
        <v>#REF!</v>
      </c>
      <c r="P325" s="127" t="e">
        <f>Audit!#REF!</f>
        <v>#REF!</v>
      </c>
    </row>
    <row r="326" spans="1:16" hidden="1">
      <c r="A326" s="127" t="e">
        <f>Audit!#REF!</f>
        <v>#REF!</v>
      </c>
      <c r="B326" s="127" t="str">
        <f>IFERROR(INDEX(GUTS!AI327:'GUTS'!BH327,MATCH(1,GUTS!AK327:'GUTS'!BI327,0)),"")</f>
        <v/>
      </c>
      <c r="C326" s="127" t="str">
        <f>IFERROR(INDEX(GUTS!AJ327:'GUTS'!BH327,MATCH(1,GUTS!AK327:'GUTS'!BI327,0)),"")</f>
        <v/>
      </c>
      <c r="D326" s="127" t="str">
        <f>IFERROR(INDEX(GUTS!AI327:'GUTS'!BH327,MATCH(2,GUTS!AK327:'GUTS'!BI327,0)),"")</f>
        <v/>
      </c>
      <c r="E326" s="127" t="str">
        <f>IFERROR(INDEX(GUTS!AJ327:'GUTS'!BH327,MATCH(2,GUTS!AK327:'GUTS'!BI327,0)),"")</f>
        <v/>
      </c>
      <c r="F326" s="127" t="str">
        <f>IFERROR(INDEX(GUTS!AI327:'GUTS'!BH327,MATCH(3,GUTS!AK327:'GUTS'!BI327,0)),"")</f>
        <v/>
      </c>
      <c r="G326" s="127" t="str">
        <f>IFERROR(INDEX(GUTS!AJ327:'GUTS'!BH327,MATCH(3,GUTS!AK327:'GUTS'!BI327,0)),"")</f>
        <v/>
      </c>
      <c r="H326" s="127" t="str">
        <f>IFERROR(INDEX(GUTS!AI327:'GUTS'!BH327,MATCH(4,GUTS!AK327:'GUTS'!BI327,0)),"")</f>
        <v/>
      </c>
      <c r="I326" s="127" t="str">
        <f>IFERROR(INDEX(GUTS!AJ327:'GUTS'!BH327,MATCH(4,GUTS!AK327:'GUTS'!BI327,0)),"")</f>
        <v/>
      </c>
      <c r="J326" s="127" t="str">
        <f>IFERROR(INDEX(GUTS!AI327:'GUTS'!BH327,MATCH(5,GUTS!AK327:'GUTS'!BI327,0)),"")</f>
        <v/>
      </c>
      <c r="K326" s="127" t="str">
        <f>IFERROR(INDEX(GUTS!AJ327:'GUTS'!BH327,MATCH(5,GUTS!AK327:'GUTS'!BI327,0)),"")</f>
        <v/>
      </c>
      <c r="L326" s="127" t="str">
        <f>IFERROR(INDEX(GUTS!AI327:'GUTS'!BH327,MATCH(6,GUTS!AK327:'GUTS'!BI327,0)),"")</f>
        <v/>
      </c>
      <c r="M326" s="127" t="str">
        <f>IFERROR(INDEX(GUTS!AJ327:'GUTS'!BH327,MATCH(6,GUTS!AK327:'GUTS'!BI327,0)),"")</f>
        <v/>
      </c>
      <c r="N326" s="127" t="e">
        <f>Audit!#REF!</f>
        <v>#REF!</v>
      </c>
      <c r="O326" s="127" t="e">
        <f>Audit!#REF!</f>
        <v>#REF!</v>
      </c>
      <c r="P326" s="127" t="e">
        <f>Audit!#REF!</f>
        <v>#REF!</v>
      </c>
    </row>
    <row r="327" spans="1:16" hidden="1">
      <c r="A327" s="127" t="e">
        <f>Audit!#REF!</f>
        <v>#REF!</v>
      </c>
      <c r="B327" s="127" t="str">
        <f>IFERROR(INDEX(GUTS!AI328:'GUTS'!BH328,MATCH(1,GUTS!AK328:'GUTS'!BI328,0)),"")</f>
        <v/>
      </c>
      <c r="C327" s="127" t="str">
        <f>IFERROR(INDEX(GUTS!AJ328:'GUTS'!BH328,MATCH(1,GUTS!AK328:'GUTS'!BI328,0)),"")</f>
        <v/>
      </c>
      <c r="D327" s="127" t="str">
        <f>IFERROR(INDEX(GUTS!AI328:'GUTS'!BH328,MATCH(2,GUTS!AK328:'GUTS'!BI328,0)),"")</f>
        <v/>
      </c>
      <c r="E327" s="127" t="str">
        <f>IFERROR(INDEX(GUTS!AJ328:'GUTS'!BH328,MATCH(2,GUTS!AK328:'GUTS'!BI328,0)),"")</f>
        <v/>
      </c>
      <c r="F327" s="127" t="str">
        <f>IFERROR(INDEX(GUTS!AI328:'GUTS'!BH328,MATCH(3,GUTS!AK328:'GUTS'!BI328,0)),"")</f>
        <v/>
      </c>
      <c r="G327" s="127" t="str">
        <f>IFERROR(INDEX(GUTS!AJ328:'GUTS'!BH328,MATCH(3,GUTS!AK328:'GUTS'!BI328,0)),"")</f>
        <v/>
      </c>
      <c r="H327" s="127" t="str">
        <f>IFERROR(INDEX(GUTS!AI328:'GUTS'!BH328,MATCH(4,GUTS!AK328:'GUTS'!BI328,0)),"")</f>
        <v/>
      </c>
      <c r="I327" s="127" t="str">
        <f>IFERROR(INDEX(GUTS!AJ328:'GUTS'!BH328,MATCH(4,GUTS!AK328:'GUTS'!BI328,0)),"")</f>
        <v/>
      </c>
      <c r="J327" s="127" t="str">
        <f>IFERROR(INDEX(GUTS!AI328:'GUTS'!BH328,MATCH(5,GUTS!AK328:'GUTS'!BI328,0)),"")</f>
        <v/>
      </c>
      <c r="K327" s="127" t="str">
        <f>IFERROR(INDEX(GUTS!AJ328:'GUTS'!BH328,MATCH(5,GUTS!AK328:'GUTS'!BI328,0)),"")</f>
        <v/>
      </c>
      <c r="L327" s="127" t="str">
        <f>IFERROR(INDEX(GUTS!AI328:'GUTS'!BH328,MATCH(6,GUTS!AK328:'GUTS'!BI328,0)),"")</f>
        <v/>
      </c>
      <c r="M327" s="127" t="str">
        <f>IFERROR(INDEX(GUTS!AJ328:'GUTS'!BH328,MATCH(6,GUTS!AK328:'GUTS'!BI328,0)),"")</f>
        <v/>
      </c>
      <c r="N327" s="127" t="e">
        <f>Audit!#REF!</f>
        <v>#REF!</v>
      </c>
      <c r="O327" s="127" t="e">
        <f>Audit!#REF!</f>
        <v>#REF!</v>
      </c>
      <c r="P327" s="127" t="e">
        <f>Audit!#REF!</f>
        <v>#REF!</v>
      </c>
    </row>
    <row r="328" spans="1:16" hidden="1">
      <c r="A328" s="127" t="e">
        <f>Audit!#REF!</f>
        <v>#REF!</v>
      </c>
      <c r="B328" s="127" t="str">
        <f>IFERROR(INDEX(GUTS!AI329:'GUTS'!BH329,MATCH(1,GUTS!AK329:'GUTS'!BI329,0)),"")</f>
        <v/>
      </c>
      <c r="C328" s="127" t="str">
        <f>IFERROR(INDEX(GUTS!AJ329:'GUTS'!BH329,MATCH(1,GUTS!AK329:'GUTS'!BI329,0)),"")</f>
        <v/>
      </c>
      <c r="D328" s="127" t="str">
        <f>IFERROR(INDEX(GUTS!AI329:'GUTS'!BH329,MATCH(2,GUTS!AK329:'GUTS'!BI329,0)),"")</f>
        <v/>
      </c>
      <c r="E328" s="127" t="str">
        <f>IFERROR(INDEX(GUTS!AJ329:'GUTS'!BH329,MATCH(2,GUTS!AK329:'GUTS'!BI329,0)),"")</f>
        <v/>
      </c>
      <c r="F328" s="127" t="str">
        <f>IFERROR(INDEX(GUTS!AI329:'GUTS'!BH329,MATCH(3,GUTS!AK329:'GUTS'!BI329,0)),"")</f>
        <v/>
      </c>
      <c r="G328" s="127" t="str">
        <f>IFERROR(INDEX(GUTS!AJ329:'GUTS'!BH329,MATCH(3,GUTS!AK329:'GUTS'!BI329,0)),"")</f>
        <v/>
      </c>
      <c r="H328" s="127" t="str">
        <f>IFERROR(INDEX(GUTS!AI329:'GUTS'!BH329,MATCH(4,GUTS!AK329:'GUTS'!BI329,0)),"")</f>
        <v/>
      </c>
      <c r="I328" s="127" t="str">
        <f>IFERROR(INDEX(GUTS!AJ329:'GUTS'!BH329,MATCH(4,GUTS!AK329:'GUTS'!BI329,0)),"")</f>
        <v/>
      </c>
      <c r="J328" s="127" t="str">
        <f>IFERROR(INDEX(GUTS!AI329:'GUTS'!BH329,MATCH(5,GUTS!AK329:'GUTS'!BI329,0)),"")</f>
        <v/>
      </c>
      <c r="K328" s="127" t="str">
        <f>IFERROR(INDEX(GUTS!AJ329:'GUTS'!BH329,MATCH(5,GUTS!AK329:'GUTS'!BI329,0)),"")</f>
        <v/>
      </c>
      <c r="L328" s="127" t="str">
        <f>IFERROR(INDEX(GUTS!AI329:'GUTS'!BH329,MATCH(6,GUTS!AK329:'GUTS'!BI329,0)),"")</f>
        <v/>
      </c>
      <c r="M328" s="127" t="str">
        <f>IFERROR(INDEX(GUTS!AJ329:'GUTS'!BH329,MATCH(6,GUTS!AK329:'GUTS'!BI329,0)),"")</f>
        <v/>
      </c>
      <c r="N328" s="127" t="e">
        <f>Audit!#REF!</f>
        <v>#REF!</v>
      </c>
      <c r="O328" s="127" t="e">
        <f>Audit!#REF!</f>
        <v>#REF!</v>
      </c>
      <c r="P328" s="127" t="e">
        <f>Audit!#REF!</f>
        <v>#REF!</v>
      </c>
    </row>
    <row r="329" spans="1:16" hidden="1">
      <c r="A329" s="127" t="e">
        <f>Audit!#REF!</f>
        <v>#REF!</v>
      </c>
      <c r="B329" s="127" t="str">
        <f>IFERROR(INDEX(GUTS!AI330:'GUTS'!BH330,MATCH(1,GUTS!AK330:'GUTS'!BI330,0)),"")</f>
        <v/>
      </c>
      <c r="C329" s="127" t="str">
        <f>IFERROR(INDEX(GUTS!AJ330:'GUTS'!BH330,MATCH(1,GUTS!AK330:'GUTS'!BI330,0)),"")</f>
        <v/>
      </c>
      <c r="D329" s="127" t="str">
        <f>IFERROR(INDEX(GUTS!AI330:'GUTS'!BH330,MATCH(2,GUTS!AK330:'GUTS'!BI330,0)),"")</f>
        <v/>
      </c>
      <c r="E329" s="127" t="str">
        <f>IFERROR(INDEX(GUTS!AJ330:'GUTS'!BH330,MATCH(2,GUTS!AK330:'GUTS'!BI330,0)),"")</f>
        <v/>
      </c>
      <c r="F329" s="127" t="str">
        <f>IFERROR(INDEX(GUTS!AI330:'GUTS'!BH330,MATCH(3,GUTS!AK330:'GUTS'!BI330,0)),"")</f>
        <v/>
      </c>
      <c r="G329" s="127" t="str">
        <f>IFERROR(INDEX(GUTS!AJ330:'GUTS'!BH330,MATCH(3,GUTS!AK330:'GUTS'!BI330,0)),"")</f>
        <v/>
      </c>
      <c r="H329" s="127" t="str">
        <f>IFERROR(INDEX(GUTS!AI330:'GUTS'!BH330,MATCH(4,GUTS!AK330:'GUTS'!BI330,0)),"")</f>
        <v/>
      </c>
      <c r="I329" s="127" t="str">
        <f>IFERROR(INDEX(GUTS!AJ330:'GUTS'!BH330,MATCH(4,GUTS!AK330:'GUTS'!BI330,0)),"")</f>
        <v/>
      </c>
      <c r="J329" s="127" t="str">
        <f>IFERROR(INDEX(GUTS!AI330:'GUTS'!BH330,MATCH(5,GUTS!AK330:'GUTS'!BI330,0)),"")</f>
        <v/>
      </c>
      <c r="K329" s="127" t="str">
        <f>IFERROR(INDEX(GUTS!AJ330:'GUTS'!BH330,MATCH(5,GUTS!AK330:'GUTS'!BI330,0)),"")</f>
        <v/>
      </c>
      <c r="L329" s="127" t="str">
        <f>IFERROR(INDEX(GUTS!AI330:'GUTS'!BH330,MATCH(6,GUTS!AK330:'GUTS'!BI330,0)),"")</f>
        <v/>
      </c>
      <c r="M329" s="127" t="str">
        <f>IFERROR(INDEX(GUTS!AJ330:'GUTS'!BH330,MATCH(6,GUTS!AK330:'GUTS'!BI330,0)),"")</f>
        <v/>
      </c>
      <c r="N329" s="127" t="e">
        <f>Audit!#REF!</f>
        <v>#REF!</v>
      </c>
      <c r="O329" s="127" t="e">
        <f>Audit!#REF!</f>
        <v>#REF!</v>
      </c>
      <c r="P329" s="127" t="e">
        <f>Audit!#REF!</f>
        <v>#REF!</v>
      </c>
    </row>
    <row r="330" spans="1:16" hidden="1">
      <c r="A330" s="127" t="e">
        <f>Audit!#REF!</f>
        <v>#REF!</v>
      </c>
      <c r="B330" s="127" t="str">
        <f>IFERROR(INDEX(GUTS!AI331:'GUTS'!BH331,MATCH(1,GUTS!AK331:'GUTS'!BI331,0)),"")</f>
        <v/>
      </c>
      <c r="C330" s="127" t="str">
        <f>IFERROR(INDEX(GUTS!AJ331:'GUTS'!BH331,MATCH(1,GUTS!AK331:'GUTS'!BI331,0)),"")</f>
        <v/>
      </c>
      <c r="D330" s="127" t="str">
        <f>IFERROR(INDEX(GUTS!AI331:'GUTS'!BH331,MATCH(2,GUTS!AK331:'GUTS'!BI331,0)),"")</f>
        <v/>
      </c>
      <c r="E330" s="127" t="str">
        <f>IFERROR(INDEX(GUTS!AJ331:'GUTS'!BH331,MATCH(2,GUTS!AK331:'GUTS'!BI331,0)),"")</f>
        <v/>
      </c>
      <c r="F330" s="127" t="str">
        <f>IFERROR(INDEX(GUTS!AI331:'GUTS'!BH331,MATCH(3,GUTS!AK331:'GUTS'!BI331,0)),"")</f>
        <v/>
      </c>
      <c r="G330" s="127" t="str">
        <f>IFERROR(INDEX(GUTS!AJ331:'GUTS'!BH331,MATCH(3,GUTS!AK331:'GUTS'!BI331,0)),"")</f>
        <v/>
      </c>
      <c r="H330" s="127" t="str">
        <f>IFERROR(INDEX(GUTS!AI331:'GUTS'!BH331,MATCH(4,GUTS!AK331:'GUTS'!BI331,0)),"")</f>
        <v/>
      </c>
      <c r="I330" s="127" t="str">
        <f>IFERROR(INDEX(GUTS!AJ331:'GUTS'!BH331,MATCH(4,GUTS!AK331:'GUTS'!BI331,0)),"")</f>
        <v/>
      </c>
      <c r="J330" s="127" t="str">
        <f>IFERROR(INDEX(GUTS!AI331:'GUTS'!BH331,MATCH(5,GUTS!AK331:'GUTS'!BI331,0)),"")</f>
        <v/>
      </c>
      <c r="K330" s="127" t="str">
        <f>IFERROR(INDEX(GUTS!AJ331:'GUTS'!BH331,MATCH(5,GUTS!AK331:'GUTS'!BI331,0)),"")</f>
        <v/>
      </c>
      <c r="L330" s="127" t="str">
        <f>IFERROR(INDEX(GUTS!AI331:'GUTS'!BH331,MATCH(6,GUTS!AK331:'GUTS'!BI331,0)),"")</f>
        <v/>
      </c>
      <c r="M330" s="127" t="str">
        <f>IFERROR(INDEX(GUTS!AJ331:'GUTS'!BH331,MATCH(6,GUTS!AK331:'GUTS'!BI331,0)),"")</f>
        <v/>
      </c>
      <c r="N330" s="127" t="e">
        <f>Audit!#REF!</f>
        <v>#REF!</v>
      </c>
      <c r="O330" s="127" t="e">
        <f>Audit!#REF!</f>
        <v>#REF!</v>
      </c>
      <c r="P330" s="127" t="e">
        <f>Audit!#REF!</f>
        <v>#REF!</v>
      </c>
    </row>
    <row r="331" spans="1:16" hidden="1">
      <c r="A331" s="127" t="e">
        <f>Audit!#REF!</f>
        <v>#REF!</v>
      </c>
      <c r="B331" s="127" t="str">
        <f>IFERROR(INDEX(GUTS!AI332:'GUTS'!BH332,MATCH(1,GUTS!AK332:'GUTS'!BI332,0)),"")</f>
        <v/>
      </c>
      <c r="C331" s="127" t="str">
        <f>IFERROR(INDEX(GUTS!AJ332:'GUTS'!BH332,MATCH(1,GUTS!AK332:'GUTS'!BI332,0)),"")</f>
        <v/>
      </c>
      <c r="D331" s="127" t="str">
        <f>IFERROR(INDEX(GUTS!AI332:'GUTS'!BH332,MATCH(2,GUTS!AK332:'GUTS'!BI332,0)),"")</f>
        <v/>
      </c>
      <c r="E331" s="127" t="str">
        <f>IFERROR(INDEX(GUTS!AJ332:'GUTS'!BH332,MATCH(2,GUTS!AK332:'GUTS'!BI332,0)),"")</f>
        <v/>
      </c>
      <c r="F331" s="127" t="str">
        <f>IFERROR(INDEX(GUTS!AI332:'GUTS'!BH332,MATCH(3,GUTS!AK332:'GUTS'!BI332,0)),"")</f>
        <v/>
      </c>
      <c r="G331" s="127" t="str">
        <f>IFERROR(INDEX(GUTS!AJ332:'GUTS'!BH332,MATCH(3,GUTS!AK332:'GUTS'!BI332,0)),"")</f>
        <v/>
      </c>
      <c r="H331" s="127" t="str">
        <f>IFERROR(INDEX(GUTS!AI332:'GUTS'!BH332,MATCH(4,GUTS!AK332:'GUTS'!BI332,0)),"")</f>
        <v/>
      </c>
      <c r="I331" s="127" t="str">
        <f>IFERROR(INDEX(GUTS!AJ332:'GUTS'!BH332,MATCH(4,GUTS!AK332:'GUTS'!BI332,0)),"")</f>
        <v/>
      </c>
      <c r="J331" s="127" t="str">
        <f>IFERROR(INDEX(GUTS!AI332:'GUTS'!BH332,MATCH(5,GUTS!AK332:'GUTS'!BI332,0)),"")</f>
        <v/>
      </c>
      <c r="K331" s="127" t="str">
        <f>IFERROR(INDEX(GUTS!AJ332:'GUTS'!BH332,MATCH(5,GUTS!AK332:'GUTS'!BI332,0)),"")</f>
        <v/>
      </c>
      <c r="L331" s="127" t="str">
        <f>IFERROR(INDEX(GUTS!AI332:'GUTS'!BH332,MATCH(6,GUTS!AK332:'GUTS'!BI332,0)),"")</f>
        <v/>
      </c>
      <c r="M331" s="127" t="str">
        <f>IFERROR(INDEX(GUTS!AJ332:'GUTS'!BH332,MATCH(6,GUTS!AK332:'GUTS'!BI332,0)),"")</f>
        <v/>
      </c>
      <c r="N331" s="127" t="e">
        <f>Audit!#REF!</f>
        <v>#REF!</v>
      </c>
      <c r="O331" s="127" t="e">
        <f>Audit!#REF!</f>
        <v>#REF!</v>
      </c>
      <c r="P331" s="127" t="e">
        <f>Audit!#REF!</f>
        <v>#REF!</v>
      </c>
    </row>
    <row r="332" spans="1:16" hidden="1">
      <c r="A332" s="127" t="e">
        <f>Audit!#REF!</f>
        <v>#REF!</v>
      </c>
      <c r="B332" s="127" t="str">
        <f>IFERROR(INDEX(GUTS!AI333:'GUTS'!BH333,MATCH(1,GUTS!AK333:'GUTS'!BI333,0)),"")</f>
        <v/>
      </c>
      <c r="C332" s="127" t="str">
        <f>IFERROR(INDEX(GUTS!AJ333:'GUTS'!BH333,MATCH(1,GUTS!AK333:'GUTS'!BI333,0)),"")</f>
        <v/>
      </c>
      <c r="D332" s="127" t="str">
        <f>IFERROR(INDEX(GUTS!AI333:'GUTS'!BH333,MATCH(2,GUTS!AK333:'GUTS'!BI333,0)),"")</f>
        <v/>
      </c>
      <c r="E332" s="127" t="str">
        <f>IFERROR(INDEX(GUTS!AJ333:'GUTS'!BH333,MATCH(2,GUTS!AK333:'GUTS'!BI333,0)),"")</f>
        <v/>
      </c>
      <c r="F332" s="127" t="str">
        <f>IFERROR(INDEX(GUTS!AI333:'GUTS'!BH333,MATCH(3,GUTS!AK333:'GUTS'!BI333,0)),"")</f>
        <v/>
      </c>
      <c r="G332" s="127" t="str">
        <f>IFERROR(INDEX(GUTS!AJ333:'GUTS'!BH333,MATCH(3,GUTS!AK333:'GUTS'!BI333,0)),"")</f>
        <v/>
      </c>
      <c r="H332" s="127" t="str">
        <f>IFERROR(INDEX(GUTS!AI333:'GUTS'!BH333,MATCH(4,GUTS!AK333:'GUTS'!BI333,0)),"")</f>
        <v/>
      </c>
      <c r="I332" s="127" t="str">
        <f>IFERROR(INDEX(GUTS!AJ333:'GUTS'!BH333,MATCH(4,GUTS!AK333:'GUTS'!BI333,0)),"")</f>
        <v/>
      </c>
      <c r="J332" s="127" t="str">
        <f>IFERROR(INDEX(GUTS!AI333:'GUTS'!BH333,MATCH(5,GUTS!AK333:'GUTS'!BI333,0)),"")</f>
        <v/>
      </c>
      <c r="K332" s="127" t="str">
        <f>IFERROR(INDEX(GUTS!AJ333:'GUTS'!BH333,MATCH(5,GUTS!AK333:'GUTS'!BI333,0)),"")</f>
        <v/>
      </c>
      <c r="L332" s="127" t="str">
        <f>IFERROR(INDEX(GUTS!AI333:'GUTS'!BH333,MATCH(6,GUTS!AK333:'GUTS'!BI333,0)),"")</f>
        <v/>
      </c>
      <c r="M332" s="127" t="str">
        <f>IFERROR(INDEX(GUTS!AJ333:'GUTS'!BH333,MATCH(6,GUTS!AK333:'GUTS'!BI333,0)),"")</f>
        <v/>
      </c>
      <c r="N332" s="127" t="e">
        <f>Audit!#REF!</f>
        <v>#REF!</v>
      </c>
      <c r="O332" s="127" t="e">
        <f>Audit!#REF!</f>
        <v>#REF!</v>
      </c>
      <c r="P332" s="127" t="e">
        <f>Audit!#REF!</f>
        <v>#REF!</v>
      </c>
    </row>
    <row r="333" spans="1:16">
      <c r="A333" s="127" t="e">
        <f>Audit!#REF!</f>
        <v>#REF!</v>
      </c>
      <c r="B333" s="127" t="str">
        <f>IFERROR(INDEX(GUTS!AI334:'GUTS'!BH334,MATCH(1,GUTS!AK334:'GUTS'!BI334,0)),"")</f>
        <v/>
      </c>
      <c r="C333" s="127" t="str">
        <f>IFERROR(INDEX(GUTS!AJ334:'GUTS'!BH334,MATCH(1,GUTS!AK334:'GUTS'!BI334,0)),"")</f>
        <v/>
      </c>
      <c r="D333" s="127" t="str">
        <f>IFERROR(INDEX(GUTS!AI334:'GUTS'!BH334,MATCH(2,GUTS!AK334:'GUTS'!BI334,0)),"")</f>
        <v/>
      </c>
      <c r="E333" s="127" t="str">
        <f>IFERROR(INDEX(GUTS!AJ334:'GUTS'!BH334,MATCH(2,GUTS!AK334:'GUTS'!BI334,0)),"")</f>
        <v/>
      </c>
      <c r="F333" s="127" t="str">
        <f>IFERROR(INDEX(GUTS!AI334:'GUTS'!BH334,MATCH(3,GUTS!AK334:'GUTS'!BI334,0)),"")</f>
        <v/>
      </c>
      <c r="G333" s="127" t="str">
        <f>IFERROR(INDEX(GUTS!AJ334:'GUTS'!BH334,MATCH(3,GUTS!AK334:'GUTS'!BI334,0)),"")</f>
        <v/>
      </c>
      <c r="H333" s="127" t="str">
        <f>IFERROR(INDEX(GUTS!AI334:'GUTS'!BH334,MATCH(4,GUTS!AK334:'GUTS'!BI334,0)),"")</f>
        <v/>
      </c>
      <c r="I333" s="127" t="str">
        <f>IFERROR(INDEX(GUTS!AJ334:'GUTS'!BH334,MATCH(4,GUTS!AK334:'GUTS'!BI334,0)),"")</f>
        <v/>
      </c>
      <c r="J333" s="127" t="str">
        <f>IFERROR(INDEX(GUTS!AI334:'GUTS'!BH334,MATCH(5,GUTS!AK334:'GUTS'!BI334,0)),"")</f>
        <v/>
      </c>
      <c r="K333" s="127" t="str">
        <f>IFERROR(INDEX(GUTS!AJ334:'GUTS'!BH334,MATCH(5,GUTS!AK334:'GUTS'!BI334,0)),"")</f>
        <v/>
      </c>
      <c r="L333" s="127" t="str">
        <f>IFERROR(INDEX(GUTS!AI334:'GUTS'!BH334,MATCH(6,GUTS!AK334:'GUTS'!BI334,0)),"")</f>
        <v/>
      </c>
      <c r="M333" s="127" t="str">
        <f>IFERROR(INDEX(GUTS!AJ334:'GUTS'!BH334,MATCH(6,GUTS!AK334:'GUTS'!BI334,0)),"")</f>
        <v/>
      </c>
      <c r="N333" s="127" t="e">
        <f>Audit!#REF!</f>
        <v>#REF!</v>
      </c>
      <c r="O333" s="127" t="e">
        <f>Audit!#REF!</f>
        <v>#REF!</v>
      </c>
      <c r="P333" s="127" t="e">
        <f>Audit!#REF!</f>
        <v>#REF!</v>
      </c>
    </row>
    <row r="334" spans="1:16" hidden="1">
      <c r="A334" s="127" t="e">
        <f>Audit!#REF!</f>
        <v>#REF!</v>
      </c>
      <c r="B334" s="127" t="str">
        <f>IFERROR(INDEX(GUTS!AI335:'GUTS'!BH335,MATCH(1,GUTS!AK335:'GUTS'!BI335,0)),"")</f>
        <v/>
      </c>
      <c r="C334" s="127" t="str">
        <f>IFERROR(INDEX(GUTS!AJ335:'GUTS'!BH335,MATCH(1,GUTS!AK335:'GUTS'!BI335,0)),"")</f>
        <v/>
      </c>
      <c r="D334" s="127" t="str">
        <f>IFERROR(INDEX(GUTS!AI335:'GUTS'!BH335,MATCH(2,GUTS!AK335:'GUTS'!BI335,0)),"")</f>
        <v/>
      </c>
      <c r="E334" s="127" t="str">
        <f>IFERROR(INDEX(GUTS!AJ335:'GUTS'!BH335,MATCH(2,GUTS!AK335:'GUTS'!BI335,0)),"")</f>
        <v/>
      </c>
      <c r="F334" s="127" t="str">
        <f>IFERROR(INDEX(GUTS!AI335:'GUTS'!BH335,MATCH(3,GUTS!AK335:'GUTS'!BI335,0)),"")</f>
        <v/>
      </c>
      <c r="G334" s="127" t="str">
        <f>IFERROR(INDEX(GUTS!AJ335:'GUTS'!BH335,MATCH(3,GUTS!AK335:'GUTS'!BI335,0)),"")</f>
        <v/>
      </c>
      <c r="H334" s="127" t="str">
        <f>IFERROR(INDEX(GUTS!AI335:'GUTS'!BH335,MATCH(4,GUTS!AK335:'GUTS'!BI335,0)),"")</f>
        <v/>
      </c>
      <c r="I334" s="127" t="str">
        <f>IFERROR(INDEX(GUTS!AJ335:'GUTS'!BH335,MATCH(4,GUTS!AK335:'GUTS'!BI335,0)),"")</f>
        <v/>
      </c>
      <c r="J334" s="127" t="str">
        <f>IFERROR(INDEX(GUTS!AI335:'GUTS'!BH335,MATCH(5,GUTS!AK335:'GUTS'!BI335,0)),"")</f>
        <v/>
      </c>
      <c r="K334" s="127" t="str">
        <f>IFERROR(INDEX(GUTS!AJ335:'GUTS'!BH335,MATCH(5,GUTS!AK335:'GUTS'!BI335,0)),"")</f>
        <v/>
      </c>
      <c r="L334" s="127" t="str">
        <f>IFERROR(INDEX(GUTS!AI335:'GUTS'!BH335,MATCH(6,GUTS!AK335:'GUTS'!BI335,0)),"")</f>
        <v/>
      </c>
      <c r="M334" s="127" t="str">
        <f>IFERROR(INDEX(GUTS!AJ335:'GUTS'!BH335,MATCH(6,GUTS!AK335:'GUTS'!BI335,0)),"")</f>
        <v/>
      </c>
      <c r="N334" s="127" t="e">
        <f>Audit!#REF!</f>
        <v>#REF!</v>
      </c>
      <c r="O334" s="127" t="e">
        <f>Audit!#REF!</f>
        <v>#REF!</v>
      </c>
      <c r="P334" s="127" t="e">
        <f>Audit!#REF!</f>
        <v>#REF!</v>
      </c>
    </row>
    <row r="335" spans="1:16">
      <c r="A335" s="127" t="e">
        <f>Audit!#REF!</f>
        <v>#REF!</v>
      </c>
      <c r="B335" s="127" t="str">
        <f>IFERROR(INDEX(GUTS!AI336:'GUTS'!BH336,MATCH(1,GUTS!AK336:'GUTS'!BI336,0)),"")</f>
        <v/>
      </c>
      <c r="C335" s="127" t="str">
        <f>IFERROR(INDEX(GUTS!AJ336:'GUTS'!BH336,MATCH(1,GUTS!AK336:'GUTS'!BI336,0)),"")</f>
        <v/>
      </c>
      <c r="D335" s="127" t="str">
        <f>IFERROR(INDEX(GUTS!AI336:'GUTS'!BH336,MATCH(2,GUTS!AK336:'GUTS'!BI336,0)),"")</f>
        <v/>
      </c>
      <c r="E335" s="127" t="str">
        <f>IFERROR(INDEX(GUTS!AJ336:'GUTS'!BH336,MATCH(2,GUTS!AK336:'GUTS'!BI336,0)),"")</f>
        <v/>
      </c>
      <c r="F335" s="127" t="str">
        <f>IFERROR(INDEX(GUTS!AI336:'GUTS'!BH336,MATCH(3,GUTS!AK336:'GUTS'!BI336,0)),"")</f>
        <v/>
      </c>
      <c r="G335" s="127" t="str">
        <f>IFERROR(INDEX(GUTS!AJ336:'GUTS'!BH336,MATCH(3,GUTS!AK336:'GUTS'!BI336,0)),"")</f>
        <v/>
      </c>
      <c r="H335" s="127" t="str">
        <f>IFERROR(INDEX(GUTS!AI336:'GUTS'!BH336,MATCH(4,GUTS!AK336:'GUTS'!BI336,0)),"")</f>
        <v/>
      </c>
      <c r="I335" s="127" t="str">
        <f>IFERROR(INDEX(GUTS!AJ336:'GUTS'!BH336,MATCH(4,GUTS!AK336:'GUTS'!BI336,0)),"")</f>
        <v/>
      </c>
      <c r="J335" s="127" t="str">
        <f>IFERROR(INDEX(GUTS!AI336:'GUTS'!BH336,MATCH(5,GUTS!AK336:'GUTS'!BI336,0)),"")</f>
        <v/>
      </c>
      <c r="K335" s="127" t="str">
        <f>IFERROR(INDEX(GUTS!AJ336:'GUTS'!BH336,MATCH(5,GUTS!AK336:'GUTS'!BI336,0)),"")</f>
        <v/>
      </c>
      <c r="L335" s="127" t="str">
        <f>IFERROR(INDEX(GUTS!AI336:'GUTS'!BH336,MATCH(6,GUTS!AK336:'GUTS'!BI336,0)),"")</f>
        <v/>
      </c>
      <c r="M335" s="127" t="str">
        <f>IFERROR(INDEX(GUTS!AJ336:'GUTS'!BH336,MATCH(6,GUTS!AK336:'GUTS'!BI336,0)),"")</f>
        <v/>
      </c>
      <c r="N335" s="127" t="e">
        <f>Audit!#REF!</f>
        <v>#REF!</v>
      </c>
      <c r="O335" s="127" t="e">
        <f>Audit!#REF!</f>
        <v>#REF!</v>
      </c>
      <c r="P335" s="127" t="e">
        <f>Audit!#REF!</f>
        <v>#REF!</v>
      </c>
    </row>
    <row r="336" spans="1:16" hidden="1">
      <c r="A336" s="127" t="e">
        <f>Audit!#REF!</f>
        <v>#REF!</v>
      </c>
      <c r="B336" s="127" t="str">
        <f>IFERROR(INDEX(GUTS!AI337:'GUTS'!BH337,MATCH(1,GUTS!AK337:'GUTS'!BI337,0)),"")</f>
        <v/>
      </c>
      <c r="C336" s="127" t="str">
        <f>IFERROR(INDEX(GUTS!AJ337:'GUTS'!BH337,MATCH(1,GUTS!AK337:'GUTS'!BI337,0)),"")</f>
        <v/>
      </c>
      <c r="D336" s="127" t="str">
        <f>IFERROR(INDEX(GUTS!AI337:'GUTS'!BH337,MATCH(2,GUTS!AK337:'GUTS'!BI337,0)),"")</f>
        <v/>
      </c>
      <c r="E336" s="127" t="str">
        <f>IFERROR(INDEX(GUTS!AJ337:'GUTS'!BH337,MATCH(2,GUTS!AK337:'GUTS'!BI337,0)),"")</f>
        <v/>
      </c>
      <c r="F336" s="127" t="str">
        <f>IFERROR(INDEX(GUTS!AI337:'GUTS'!BH337,MATCH(3,GUTS!AK337:'GUTS'!BI337,0)),"")</f>
        <v/>
      </c>
      <c r="G336" s="127" t="str">
        <f>IFERROR(INDEX(GUTS!AJ337:'GUTS'!BH337,MATCH(3,GUTS!AK337:'GUTS'!BI337,0)),"")</f>
        <v/>
      </c>
      <c r="H336" s="127" t="str">
        <f>IFERROR(INDEX(GUTS!AI337:'GUTS'!BH337,MATCH(4,GUTS!AK337:'GUTS'!BI337,0)),"")</f>
        <v/>
      </c>
      <c r="I336" s="127" t="str">
        <f>IFERROR(INDEX(GUTS!AJ337:'GUTS'!BH337,MATCH(4,GUTS!AK337:'GUTS'!BI337,0)),"")</f>
        <v/>
      </c>
      <c r="J336" s="127" t="str">
        <f>IFERROR(INDEX(GUTS!AI337:'GUTS'!BH337,MATCH(5,GUTS!AK337:'GUTS'!BI337,0)),"")</f>
        <v/>
      </c>
      <c r="K336" s="127" t="str">
        <f>IFERROR(INDEX(GUTS!AJ337:'GUTS'!BH337,MATCH(5,GUTS!AK337:'GUTS'!BI337,0)),"")</f>
        <v/>
      </c>
      <c r="L336" s="127" t="str">
        <f>IFERROR(INDEX(GUTS!AI337:'GUTS'!BH337,MATCH(6,GUTS!AK337:'GUTS'!BI337,0)),"")</f>
        <v/>
      </c>
      <c r="M336" s="127" t="str">
        <f>IFERROR(INDEX(GUTS!AJ337:'GUTS'!BH337,MATCH(6,GUTS!AK337:'GUTS'!BI337,0)),"")</f>
        <v/>
      </c>
      <c r="N336" s="127" t="e">
        <f>Audit!#REF!</f>
        <v>#REF!</v>
      </c>
      <c r="O336" s="127" t="e">
        <f>Audit!#REF!</f>
        <v>#REF!</v>
      </c>
      <c r="P336" s="127" t="e">
        <f>Audit!#REF!</f>
        <v>#REF!</v>
      </c>
    </row>
    <row r="337" spans="1:16">
      <c r="A337" s="127" t="e">
        <f>Audit!#REF!</f>
        <v>#REF!</v>
      </c>
      <c r="B337" s="127" t="str">
        <f>IFERROR(INDEX(GUTS!AI338:'GUTS'!BH338,MATCH(1,GUTS!AK338:'GUTS'!BI338,0)),"")</f>
        <v/>
      </c>
      <c r="C337" s="127" t="str">
        <f>IFERROR(INDEX(GUTS!AJ338:'GUTS'!BH338,MATCH(1,GUTS!AK338:'GUTS'!BI338,0)),"")</f>
        <v/>
      </c>
      <c r="D337" s="127" t="str">
        <f>IFERROR(INDEX(GUTS!AI338:'GUTS'!BH338,MATCH(2,GUTS!AK338:'GUTS'!BI338,0)),"")</f>
        <v/>
      </c>
      <c r="E337" s="127" t="str">
        <f>IFERROR(INDEX(GUTS!AJ338:'GUTS'!BH338,MATCH(2,GUTS!AK338:'GUTS'!BI338,0)),"")</f>
        <v/>
      </c>
      <c r="F337" s="127" t="str">
        <f>IFERROR(INDEX(GUTS!AI338:'GUTS'!BH338,MATCH(3,GUTS!AK338:'GUTS'!BI338,0)),"")</f>
        <v/>
      </c>
      <c r="G337" s="127" t="str">
        <f>IFERROR(INDEX(GUTS!AJ338:'GUTS'!BH338,MATCH(3,GUTS!AK338:'GUTS'!BI338,0)),"")</f>
        <v/>
      </c>
      <c r="H337" s="127" t="str">
        <f>IFERROR(INDEX(GUTS!AI338:'GUTS'!BH338,MATCH(4,GUTS!AK338:'GUTS'!BI338,0)),"")</f>
        <v/>
      </c>
      <c r="I337" s="127" t="str">
        <f>IFERROR(INDEX(GUTS!AJ338:'GUTS'!BH338,MATCH(4,GUTS!AK338:'GUTS'!BI338,0)),"")</f>
        <v/>
      </c>
      <c r="J337" s="127" t="str">
        <f>IFERROR(INDEX(GUTS!AI338:'GUTS'!BH338,MATCH(5,GUTS!AK338:'GUTS'!BI338,0)),"")</f>
        <v/>
      </c>
      <c r="K337" s="127" t="str">
        <f>IFERROR(INDEX(GUTS!AJ338:'GUTS'!BH338,MATCH(5,GUTS!AK338:'GUTS'!BI338,0)),"")</f>
        <v/>
      </c>
      <c r="L337" s="127" t="str">
        <f>IFERROR(INDEX(GUTS!AI338:'GUTS'!BH338,MATCH(6,GUTS!AK338:'GUTS'!BI338,0)),"")</f>
        <v/>
      </c>
      <c r="M337" s="127" t="str">
        <f>IFERROR(INDEX(GUTS!AJ338:'GUTS'!BH338,MATCH(6,GUTS!AK338:'GUTS'!BI338,0)),"")</f>
        <v/>
      </c>
      <c r="N337" s="127" t="e">
        <f>Audit!#REF!</f>
        <v>#REF!</v>
      </c>
      <c r="O337" s="127" t="e">
        <f>Audit!#REF!</f>
        <v>#REF!</v>
      </c>
      <c r="P337" s="127" t="e">
        <f>Audit!#REF!</f>
        <v>#REF!</v>
      </c>
    </row>
    <row r="338" spans="1:16" hidden="1">
      <c r="A338" s="127" t="e">
        <f>Audit!#REF!</f>
        <v>#REF!</v>
      </c>
      <c r="B338" s="127" t="str">
        <f>IFERROR(INDEX(GUTS!AI339:'GUTS'!BH339,MATCH(1,GUTS!AK339:'GUTS'!BI339,0)),"")</f>
        <v/>
      </c>
      <c r="C338" s="127" t="str">
        <f>IFERROR(INDEX(GUTS!AJ339:'GUTS'!BH339,MATCH(1,GUTS!AK339:'GUTS'!BI339,0)),"")</f>
        <v/>
      </c>
      <c r="D338" s="127" t="str">
        <f>IFERROR(INDEX(GUTS!AI339:'GUTS'!BH339,MATCH(2,GUTS!AK339:'GUTS'!BI339,0)),"")</f>
        <v/>
      </c>
      <c r="E338" s="127" t="str">
        <f>IFERROR(INDEX(GUTS!AJ339:'GUTS'!BH339,MATCH(2,GUTS!AK339:'GUTS'!BI339,0)),"")</f>
        <v/>
      </c>
      <c r="F338" s="127" t="str">
        <f>IFERROR(INDEX(GUTS!AI339:'GUTS'!BH339,MATCH(3,GUTS!AK339:'GUTS'!BI339,0)),"")</f>
        <v/>
      </c>
      <c r="G338" s="127" t="str">
        <f>IFERROR(INDEX(GUTS!AJ339:'GUTS'!BH339,MATCH(3,GUTS!AK339:'GUTS'!BI339,0)),"")</f>
        <v/>
      </c>
      <c r="H338" s="127" t="str">
        <f>IFERROR(INDEX(GUTS!AI339:'GUTS'!BH339,MATCH(4,GUTS!AK339:'GUTS'!BI339,0)),"")</f>
        <v/>
      </c>
      <c r="I338" s="127" t="str">
        <f>IFERROR(INDEX(GUTS!AJ339:'GUTS'!BH339,MATCH(4,GUTS!AK339:'GUTS'!BI339,0)),"")</f>
        <v/>
      </c>
      <c r="J338" s="127" t="str">
        <f>IFERROR(INDEX(GUTS!AI339:'GUTS'!BH339,MATCH(5,GUTS!AK339:'GUTS'!BI339,0)),"")</f>
        <v/>
      </c>
      <c r="K338" s="127" t="str">
        <f>IFERROR(INDEX(GUTS!AJ339:'GUTS'!BH339,MATCH(5,GUTS!AK339:'GUTS'!BI339,0)),"")</f>
        <v/>
      </c>
      <c r="L338" s="127" t="str">
        <f>IFERROR(INDEX(GUTS!AI339:'GUTS'!BH339,MATCH(6,GUTS!AK339:'GUTS'!BI339,0)),"")</f>
        <v/>
      </c>
      <c r="M338" s="127" t="str">
        <f>IFERROR(INDEX(GUTS!AJ339:'GUTS'!BH339,MATCH(6,GUTS!AK339:'GUTS'!BI339,0)),"")</f>
        <v/>
      </c>
      <c r="N338" s="127" t="e">
        <f>Audit!#REF!</f>
        <v>#REF!</v>
      </c>
      <c r="O338" s="127" t="e">
        <f>Audit!#REF!</f>
        <v>#REF!</v>
      </c>
      <c r="P338" s="127" t="e">
        <f>Audit!#REF!</f>
        <v>#REF!</v>
      </c>
    </row>
    <row r="339" spans="1:16">
      <c r="A339" s="127" t="e">
        <f>Audit!#REF!</f>
        <v>#REF!</v>
      </c>
      <c r="B339" s="127" t="str">
        <f>IFERROR(INDEX(GUTS!AI340:'GUTS'!BH340,MATCH(1,GUTS!AK340:'GUTS'!BI340,0)),"")</f>
        <v/>
      </c>
      <c r="C339" s="127" t="str">
        <f>IFERROR(INDEX(GUTS!AJ340:'GUTS'!BH340,MATCH(1,GUTS!AK340:'GUTS'!BI340,0)),"")</f>
        <v/>
      </c>
      <c r="D339" s="127" t="str">
        <f>IFERROR(INDEX(GUTS!AI340:'GUTS'!BH340,MATCH(2,GUTS!AK340:'GUTS'!BI340,0)),"")</f>
        <v/>
      </c>
      <c r="E339" s="127" t="str">
        <f>IFERROR(INDEX(GUTS!AJ340:'GUTS'!BH340,MATCH(2,GUTS!AK340:'GUTS'!BI340,0)),"")</f>
        <v/>
      </c>
      <c r="F339" s="127" t="str">
        <f>IFERROR(INDEX(GUTS!AI340:'GUTS'!BH340,MATCH(3,GUTS!AK340:'GUTS'!BI340,0)),"")</f>
        <v/>
      </c>
      <c r="G339" s="127" t="str">
        <f>IFERROR(INDEX(GUTS!AJ340:'GUTS'!BH340,MATCH(3,GUTS!AK340:'GUTS'!BI340,0)),"")</f>
        <v/>
      </c>
      <c r="H339" s="127" t="str">
        <f>IFERROR(INDEX(GUTS!AI340:'GUTS'!BH340,MATCH(4,GUTS!AK340:'GUTS'!BI340,0)),"")</f>
        <v/>
      </c>
      <c r="I339" s="127" t="str">
        <f>IFERROR(INDEX(GUTS!AJ340:'GUTS'!BH340,MATCH(4,GUTS!AK340:'GUTS'!BI340,0)),"")</f>
        <v/>
      </c>
      <c r="J339" s="127" t="str">
        <f>IFERROR(INDEX(GUTS!AI340:'GUTS'!BH340,MATCH(5,GUTS!AK340:'GUTS'!BI340,0)),"")</f>
        <v/>
      </c>
      <c r="K339" s="127" t="str">
        <f>IFERROR(INDEX(GUTS!AJ340:'GUTS'!BH340,MATCH(5,GUTS!AK340:'GUTS'!BI340,0)),"")</f>
        <v/>
      </c>
      <c r="L339" s="127" t="str">
        <f>IFERROR(INDEX(GUTS!AI340:'GUTS'!BH340,MATCH(6,GUTS!AK340:'GUTS'!BI340,0)),"")</f>
        <v/>
      </c>
      <c r="M339" s="127" t="str">
        <f>IFERROR(INDEX(GUTS!AJ340:'GUTS'!BH340,MATCH(6,GUTS!AK340:'GUTS'!BI340,0)),"")</f>
        <v/>
      </c>
      <c r="N339" s="127" t="e">
        <f>Audit!#REF!</f>
        <v>#REF!</v>
      </c>
      <c r="O339" s="127" t="e">
        <f>Audit!#REF!</f>
        <v>#REF!</v>
      </c>
      <c r="P339" s="127" t="e">
        <f>Audit!#REF!</f>
        <v>#REF!</v>
      </c>
    </row>
    <row r="340" spans="1:16" hidden="1">
      <c r="A340" s="127" t="e">
        <f>Audit!#REF!</f>
        <v>#REF!</v>
      </c>
      <c r="B340" s="127" t="str">
        <f>IFERROR(INDEX(GUTS!AI341:'GUTS'!BH341,MATCH(1,GUTS!AK341:'GUTS'!BI341,0)),"")</f>
        <v/>
      </c>
      <c r="C340" s="127" t="str">
        <f>IFERROR(INDEX(GUTS!AJ341:'GUTS'!BH341,MATCH(1,GUTS!AK341:'GUTS'!BI341,0)),"")</f>
        <v/>
      </c>
      <c r="D340" s="127" t="str">
        <f>IFERROR(INDEX(GUTS!AI341:'GUTS'!BH341,MATCH(2,GUTS!AK341:'GUTS'!BI341,0)),"")</f>
        <v/>
      </c>
      <c r="E340" s="127" t="str">
        <f>IFERROR(INDEX(GUTS!AJ341:'GUTS'!BH341,MATCH(2,GUTS!AK341:'GUTS'!BI341,0)),"")</f>
        <v/>
      </c>
      <c r="F340" s="127" t="str">
        <f>IFERROR(INDEX(GUTS!AI341:'GUTS'!BH341,MATCH(3,GUTS!AK341:'GUTS'!BI341,0)),"")</f>
        <v/>
      </c>
      <c r="G340" s="127" t="str">
        <f>IFERROR(INDEX(GUTS!AJ341:'GUTS'!BH341,MATCH(3,GUTS!AK341:'GUTS'!BI341,0)),"")</f>
        <v/>
      </c>
      <c r="H340" s="127" t="str">
        <f>IFERROR(INDEX(GUTS!AI341:'GUTS'!BH341,MATCH(4,GUTS!AK341:'GUTS'!BI341,0)),"")</f>
        <v/>
      </c>
      <c r="I340" s="127" t="str">
        <f>IFERROR(INDEX(GUTS!AJ341:'GUTS'!BH341,MATCH(4,GUTS!AK341:'GUTS'!BI341,0)),"")</f>
        <v/>
      </c>
      <c r="J340" s="127" t="str">
        <f>IFERROR(INDEX(GUTS!AI341:'GUTS'!BH341,MATCH(5,GUTS!AK341:'GUTS'!BI341,0)),"")</f>
        <v/>
      </c>
      <c r="K340" s="127" t="str">
        <f>IFERROR(INDEX(GUTS!AJ341:'GUTS'!BH341,MATCH(5,GUTS!AK341:'GUTS'!BI341,0)),"")</f>
        <v/>
      </c>
      <c r="L340" s="127" t="str">
        <f>IFERROR(INDEX(GUTS!AI341:'GUTS'!BH341,MATCH(6,GUTS!AK341:'GUTS'!BI341,0)),"")</f>
        <v/>
      </c>
      <c r="M340" s="127" t="str">
        <f>IFERROR(INDEX(GUTS!AJ341:'GUTS'!BH341,MATCH(6,GUTS!AK341:'GUTS'!BI341,0)),"")</f>
        <v/>
      </c>
      <c r="N340" s="127" t="e">
        <f>Audit!#REF!</f>
        <v>#REF!</v>
      </c>
      <c r="O340" s="127" t="e">
        <f>Audit!#REF!</f>
        <v>#REF!</v>
      </c>
      <c r="P340" s="127" t="e">
        <f>Audit!#REF!</f>
        <v>#REF!</v>
      </c>
    </row>
    <row r="341" spans="1:16">
      <c r="A341" s="127" t="e">
        <f>Audit!#REF!</f>
        <v>#REF!</v>
      </c>
      <c r="B341" s="127" t="str">
        <f>IFERROR(INDEX(GUTS!AI342:'GUTS'!BH342,MATCH(1,GUTS!AK342:'GUTS'!BI342,0)),"")</f>
        <v/>
      </c>
      <c r="C341" s="127" t="str">
        <f>IFERROR(INDEX(GUTS!AJ342:'GUTS'!BH342,MATCH(1,GUTS!AK342:'GUTS'!BI342,0)),"")</f>
        <v/>
      </c>
      <c r="D341" s="127" t="str">
        <f>IFERROR(INDEX(GUTS!AI342:'GUTS'!BH342,MATCH(2,GUTS!AK342:'GUTS'!BI342,0)),"")</f>
        <v/>
      </c>
      <c r="E341" s="127" t="str">
        <f>IFERROR(INDEX(GUTS!AJ342:'GUTS'!BH342,MATCH(2,GUTS!AK342:'GUTS'!BI342,0)),"")</f>
        <v/>
      </c>
      <c r="F341" s="127" t="str">
        <f>IFERROR(INDEX(GUTS!AI342:'GUTS'!BH342,MATCH(3,GUTS!AK342:'GUTS'!BI342,0)),"")</f>
        <v/>
      </c>
      <c r="G341" s="127" t="str">
        <f>IFERROR(INDEX(GUTS!AJ342:'GUTS'!BH342,MATCH(3,GUTS!AK342:'GUTS'!BI342,0)),"")</f>
        <v/>
      </c>
      <c r="H341" s="127" t="str">
        <f>IFERROR(INDEX(GUTS!AI342:'GUTS'!BH342,MATCH(4,GUTS!AK342:'GUTS'!BI342,0)),"")</f>
        <v/>
      </c>
      <c r="I341" s="127" t="str">
        <f>IFERROR(INDEX(GUTS!AJ342:'GUTS'!BH342,MATCH(4,GUTS!AK342:'GUTS'!BI342,0)),"")</f>
        <v/>
      </c>
      <c r="J341" s="127" t="str">
        <f>IFERROR(INDEX(GUTS!AI342:'GUTS'!BH342,MATCH(5,GUTS!AK342:'GUTS'!BI342,0)),"")</f>
        <v/>
      </c>
      <c r="K341" s="127" t="str">
        <f>IFERROR(INDEX(GUTS!AJ342:'GUTS'!BH342,MATCH(5,GUTS!AK342:'GUTS'!BI342,0)),"")</f>
        <v/>
      </c>
      <c r="L341" s="127" t="str">
        <f>IFERROR(INDEX(GUTS!AI342:'GUTS'!BH342,MATCH(6,GUTS!AK342:'GUTS'!BI342,0)),"")</f>
        <v/>
      </c>
      <c r="M341" s="127" t="str">
        <f>IFERROR(INDEX(GUTS!AJ342:'GUTS'!BH342,MATCH(6,GUTS!AK342:'GUTS'!BI342,0)),"")</f>
        <v/>
      </c>
      <c r="N341" s="127" t="e">
        <f>Audit!#REF!</f>
        <v>#REF!</v>
      </c>
      <c r="O341" s="127" t="e">
        <f>Audit!#REF!</f>
        <v>#REF!</v>
      </c>
      <c r="P341" s="127" t="e">
        <f>Audit!#REF!</f>
        <v>#REF!</v>
      </c>
    </row>
    <row r="342" spans="1:16" hidden="1">
      <c r="A342" s="127" t="e">
        <f>Audit!#REF!</f>
        <v>#REF!</v>
      </c>
      <c r="B342" s="127" t="str">
        <f>IFERROR(INDEX(GUTS!AI343:'GUTS'!BH343,MATCH(1,GUTS!AK343:'GUTS'!BI343,0)),"")</f>
        <v/>
      </c>
      <c r="C342" s="127" t="str">
        <f>IFERROR(INDEX(GUTS!AJ343:'GUTS'!BH343,MATCH(1,GUTS!AK343:'GUTS'!BI343,0)),"")</f>
        <v/>
      </c>
      <c r="D342" s="127" t="str">
        <f>IFERROR(INDEX(GUTS!AI343:'GUTS'!BH343,MATCH(2,GUTS!AK343:'GUTS'!BI343,0)),"")</f>
        <v/>
      </c>
      <c r="E342" s="127" t="str">
        <f>IFERROR(INDEX(GUTS!AJ343:'GUTS'!BH343,MATCH(2,GUTS!AK343:'GUTS'!BI343,0)),"")</f>
        <v/>
      </c>
      <c r="F342" s="127" t="str">
        <f>IFERROR(INDEX(GUTS!AI343:'GUTS'!BH343,MATCH(3,GUTS!AK343:'GUTS'!BI343,0)),"")</f>
        <v/>
      </c>
      <c r="G342" s="127" t="str">
        <f>IFERROR(INDEX(GUTS!AJ343:'GUTS'!BH343,MATCH(3,GUTS!AK343:'GUTS'!BI343,0)),"")</f>
        <v/>
      </c>
      <c r="H342" s="127" t="str">
        <f>IFERROR(INDEX(GUTS!AI343:'GUTS'!BH343,MATCH(4,GUTS!AK343:'GUTS'!BI343,0)),"")</f>
        <v/>
      </c>
      <c r="I342" s="127" t="str">
        <f>IFERROR(INDEX(GUTS!AJ343:'GUTS'!BH343,MATCH(4,GUTS!AK343:'GUTS'!BI343,0)),"")</f>
        <v/>
      </c>
      <c r="J342" s="127" t="str">
        <f>IFERROR(INDEX(GUTS!AI343:'GUTS'!BH343,MATCH(5,GUTS!AK343:'GUTS'!BI343,0)),"")</f>
        <v/>
      </c>
      <c r="K342" s="127" t="str">
        <f>IFERROR(INDEX(GUTS!AJ343:'GUTS'!BH343,MATCH(5,GUTS!AK343:'GUTS'!BI343,0)),"")</f>
        <v/>
      </c>
      <c r="L342" s="127" t="str">
        <f>IFERROR(INDEX(GUTS!AI343:'GUTS'!BH343,MATCH(6,GUTS!AK343:'GUTS'!BI343,0)),"")</f>
        <v/>
      </c>
      <c r="M342" s="127" t="str">
        <f>IFERROR(INDEX(GUTS!AJ343:'GUTS'!BH343,MATCH(6,GUTS!AK343:'GUTS'!BI343,0)),"")</f>
        <v/>
      </c>
      <c r="N342" s="127" t="e">
        <f>Audit!#REF!</f>
        <v>#REF!</v>
      </c>
      <c r="O342" s="127" t="e">
        <f>Audit!#REF!</f>
        <v>#REF!</v>
      </c>
      <c r="P342" s="127" t="e">
        <f>Audit!#REF!</f>
        <v>#REF!</v>
      </c>
    </row>
    <row r="343" spans="1:16">
      <c r="A343" s="127" t="e">
        <f>Audit!#REF!</f>
        <v>#REF!</v>
      </c>
      <c r="B343" s="127" t="str">
        <f>IFERROR(INDEX(GUTS!AI344:'GUTS'!BH344,MATCH(1,GUTS!AK344:'GUTS'!BI344,0)),"")</f>
        <v/>
      </c>
      <c r="C343" s="127" t="str">
        <f>IFERROR(INDEX(GUTS!AJ344:'GUTS'!BH344,MATCH(1,GUTS!AK344:'GUTS'!BI344,0)),"")</f>
        <v/>
      </c>
      <c r="D343" s="127" t="str">
        <f>IFERROR(INDEX(GUTS!AI344:'GUTS'!BH344,MATCH(2,GUTS!AK344:'GUTS'!BI344,0)),"")</f>
        <v/>
      </c>
      <c r="E343" s="127" t="str">
        <f>IFERROR(INDEX(GUTS!AJ344:'GUTS'!BH344,MATCH(2,GUTS!AK344:'GUTS'!BI344,0)),"")</f>
        <v/>
      </c>
      <c r="F343" s="127" t="str">
        <f>IFERROR(INDEX(GUTS!AI344:'GUTS'!BH344,MATCH(3,GUTS!AK344:'GUTS'!BI344,0)),"")</f>
        <v/>
      </c>
      <c r="G343" s="127" t="str">
        <f>IFERROR(INDEX(GUTS!AJ344:'GUTS'!BH344,MATCH(3,GUTS!AK344:'GUTS'!BI344,0)),"")</f>
        <v/>
      </c>
      <c r="H343" s="127" t="str">
        <f>IFERROR(INDEX(GUTS!AI344:'GUTS'!BH344,MATCH(4,GUTS!AK344:'GUTS'!BI344,0)),"")</f>
        <v/>
      </c>
      <c r="I343" s="127" t="str">
        <f>IFERROR(INDEX(GUTS!AJ344:'GUTS'!BH344,MATCH(4,GUTS!AK344:'GUTS'!BI344,0)),"")</f>
        <v/>
      </c>
      <c r="J343" s="127" t="str">
        <f>IFERROR(INDEX(GUTS!AI344:'GUTS'!BH344,MATCH(5,GUTS!AK344:'GUTS'!BI344,0)),"")</f>
        <v/>
      </c>
      <c r="K343" s="127" t="str">
        <f>IFERROR(INDEX(GUTS!AJ344:'GUTS'!BH344,MATCH(5,GUTS!AK344:'GUTS'!BI344,0)),"")</f>
        <v/>
      </c>
      <c r="L343" s="127" t="str">
        <f>IFERROR(INDEX(GUTS!AI344:'GUTS'!BH344,MATCH(6,GUTS!AK344:'GUTS'!BI344,0)),"")</f>
        <v/>
      </c>
      <c r="M343" s="127" t="str">
        <f>IFERROR(INDEX(GUTS!AJ344:'GUTS'!BH344,MATCH(6,GUTS!AK344:'GUTS'!BI344,0)),"")</f>
        <v/>
      </c>
      <c r="N343" s="127" t="e">
        <f>Audit!#REF!</f>
        <v>#REF!</v>
      </c>
      <c r="O343" s="127" t="e">
        <f>Audit!#REF!</f>
        <v>#REF!</v>
      </c>
      <c r="P343" s="127" t="e">
        <f>Audit!#REF!</f>
        <v>#REF!</v>
      </c>
    </row>
    <row r="344" spans="1:16" hidden="1">
      <c r="A344" s="127" t="e">
        <f>Audit!#REF!</f>
        <v>#REF!</v>
      </c>
      <c r="B344" s="127" t="str">
        <f>IFERROR(INDEX(GUTS!AI345:'GUTS'!BH345,MATCH(1,GUTS!AK345:'GUTS'!BI345,0)),"")</f>
        <v/>
      </c>
      <c r="C344" s="127" t="str">
        <f>IFERROR(INDEX(GUTS!AJ345:'GUTS'!BH345,MATCH(1,GUTS!AK345:'GUTS'!BI345,0)),"")</f>
        <v/>
      </c>
      <c r="D344" s="127" t="str">
        <f>IFERROR(INDEX(GUTS!AI345:'GUTS'!BH345,MATCH(2,GUTS!AK345:'GUTS'!BI345,0)),"")</f>
        <v/>
      </c>
      <c r="E344" s="127" t="str">
        <f>IFERROR(INDEX(GUTS!AJ345:'GUTS'!BH345,MATCH(2,GUTS!AK345:'GUTS'!BI345,0)),"")</f>
        <v/>
      </c>
      <c r="F344" s="127" t="str">
        <f>IFERROR(INDEX(GUTS!AI345:'GUTS'!BH345,MATCH(3,GUTS!AK345:'GUTS'!BI345,0)),"")</f>
        <v/>
      </c>
      <c r="G344" s="127" t="str">
        <f>IFERROR(INDEX(GUTS!AJ345:'GUTS'!BH345,MATCH(3,GUTS!AK345:'GUTS'!BI345,0)),"")</f>
        <v/>
      </c>
      <c r="H344" s="127" t="str">
        <f>IFERROR(INDEX(GUTS!AI345:'GUTS'!BH345,MATCH(4,GUTS!AK345:'GUTS'!BI345,0)),"")</f>
        <v/>
      </c>
      <c r="I344" s="127" t="str">
        <f>IFERROR(INDEX(GUTS!AJ345:'GUTS'!BH345,MATCH(4,GUTS!AK345:'GUTS'!BI345,0)),"")</f>
        <v/>
      </c>
      <c r="J344" s="127" t="str">
        <f>IFERROR(INDEX(GUTS!AI345:'GUTS'!BH345,MATCH(5,GUTS!AK345:'GUTS'!BI345,0)),"")</f>
        <v/>
      </c>
      <c r="K344" s="127" t="str">
        <f>IFERROR(INDEX(GUTS!AJ345:'GUTS'!BH345,MATCH(5,GUTS!AK345:'GUTS'!BI345,0)),"")</f>
        <v/>
      </c>
      <c r="L344" s="127" t="str">
        <f>IFERROR(INDEX(GUTS!AI345:'GUTS'!BH345,MATCH(6,GUTS!AK345:'GUTS'!BI345,0)),"")</f>
        <v/>
      </c>
      <c r="M344" s="127" t="str">
        <f>IFERROR(INDEX(GUTS!AJ345:'GUTS'!BH345,MATCH(6,GUTS!AK345:'GUTS'!BI345,0)),"")</f>
        <v/>
      </c>
      <c r="N344" s="127" t="e">
        <f>Audit!#REF!</f>
        <v>#REF!</v>
      </c>
      <c r="O344" s="127" t="e">
        <f>Audit!#REF!</f>
        <v>#REF!</v>
      </c>
      <c r="P344" s="127" t="e">
        <f>Audit!#REF!</f>
        <v>#REF!</v>
      </c>
    </row>
    <row r="345" spans="1:16" hidden="1">
      <c r="A345" s="127" t="e">
        <f>Audit!#REF!</f>
        <v>#REF!</v>
      </c>
      <c r="B345" s="127" t="str">
        <f>IFERROR(INDEX(GUTS!AI346:'GUTS'!BH346,MATCH(1,GUTS!AK346:'GUTS'!BI346,0)),"")</f>
        <v/>
      </c>
      <c r="C345" s="127" t="str">
        <f>IFERROR(INDEX(GUTS!AJ346:'GUTS'!BH346,MATCH(1,GUTS!AK346:'GUTS'!BI346,0)),"")</f>
        <v/>
      </c>
      <c r="D345" s="127" t="str">
        <f>IFERROR(INDEX(GUTS!AI346:'GUTS'!BH346,MATCH(2,GUTS!AK346:'GUTS'!BI346,0)),"")</f>
        <v/>
      </c>
      <c r="E345" s="127" t="str">
        <f>IFERROR(INDEX(GUTS!AJ346:'GUTS'!BH346,MATCH(2,GUTS!AK346:'GUTS'!BI346,0)),"")</f>
        <v/>
      </c>
      <c r="F345" s="127" t="str">
        <f>IFERROR(INDEX(GUTS!AI346:'GUTS'!BH346,MATCH(3,GUTS!AK346:'GUTS'!BI346,0)),"")</f>
        <v/>
      </c>
      <c r="G345" s="127" t="str">
        <f>IFERROR(INDEX(GUTS!AJ346:'GUTS'!BH346,MATCH(3,GUTS!AK346:'GUTS'!BI346,0)),"")</f>
        <v/>
      </c>
      <c r="H345" s="127" t="str">
        <f>IFERROR(INDEX(GUTS!AI346:'GUTS'!BH346,MATCH(4,GUTS!AK346:'GUTS'!BI346,0)),"")</f>
        <v/>
      </c>
      <c r="I345" s="127" t="str">
        <f>IFERROR(INDEX(GUTS!AJ346:'GUTS'!BH346,MATCH(4,GUTS!AK346:'GUTS'!BI346,0)),"")</f>
        <v/>
      </c>
      <c r="J345" s="127" t="str">
        <f>IFERROR(INDEX(GUTS!AI346:'GUTS'!BH346,MATCH(5,GUTS!AK346:'GUTS'!BI346,0)),"")</f>
        <v/>
      </c>
      <c r="K345" s="127" t="str">
        <f>IFERROR(INDEX(GUTS!AJ346:'GUTS'!BH346,MATCH(5,GUTS!AK346:'GUTS'!BI346,0)),"")</f>
        <v/>
      </c>
      <c r="L345" s="127" t="str">
        <f>IFERROR(INDEX(GUTS!AI346:'GUTS'!BH346,MATCH(6,GUTS!AK346:'GUTS'!BI346,0)),"")</f>
        <v/>
      </c>
      <c r="M345" s="127" t="str">
        <f>IFERROR(INDEX(GUTS!AJ346:'GUTS'!BH346,MATCH(6,GUTS!AK346:'GUTS'!BI346,0)),"")</f>
        <v/>
      </c>
      <c r="N345" s="127" t="e">
        <f>Audit!#REF!</f>
        <v>#REF!</v>
      </c>
      <c r="O345" s="127" t="e">
        <f>Audit!#REF!</f>
        <v>#REF!</v>
      </c>
      <c r="P345" s="127" t="e">
        <f>Audit!#REF!</f>
        <v>#REF!</v>
      </c>
    </row>
    <row r="346" spans="1:16" hidden="1">
      <c r="A346" s="127" t="e">
        <f>Audit!#REF!</f>
        <v>#REF!</v>
      </c>
      <c r="B346" s="127" t="str">
        <f>IFERROR(INDEX(GUTS!AI347:'GUTS'!BH347,MATCH(1,GUTS!AK347:'GUTS'!BI347,0)),"")</f>
        <v/>
      </c>
      <c r="C346" s="127" t="str">
        <f>IFERROR(INDEX(GUTS!AJ347:'GUTS'!BH347,MATCH(1,GUTS!AK347:'GUTS'!BI347,0)),"")</f>
        <v/>
      </c>
      <c r="D346" s="127" t="str">
        <f>IFERROR(INDEX(GUTS!AI347:'GUTS'!BH347,MATCH(2,GUTS!AK347:'GUTS'!BI347,0)),"")</f>
        <v/>
      </c>
      <c r="E346" s="127" t="str">
        <f>IFERROR(INDEX(GUTS!AJ347:'GUTS'!BH347,MATCH(2,GUTS!AK347:'GUTS'!BI347,0)),"")</f>
        <v/>
      </c>
      <c r="F346" s="127" t="str">
        <f>IFERROR(INDEX(GUTS!AI347:'GUTS'!BH347,MATCH(3,GUTS!AK347:'GUTS'!BI347,0)),"")</f>
        <v/>
      </c>
      <c r="G346" s="127" t="str">
        <f>IFERROR(INDEX(GUTS!AJ347:'GUTS'!BH347,MATCH(3,GUTS!AK347:'GUTS'!BI347,0)),"")</f>
        <v/>
      </c>
      <c r="H346" s="127" t="str">
        <f>IFERROR(INDEX(GUTS!AI347:'GUTS'!BH347,MATCH(4,GUTS!AK347:'GUTS'!BI347,0)),"")</f>
        <v/>
      </c>
      <c r="I346" s="127" t="str">
        <f>IFERROR(INDEX(GUTS!AJ347:'GUTS'!BH347,MATCH(4,GUTS!AK347:'GUTS'!BI347,0)),"")</f>
        <v/>
      </c>
      <c r="J346" s="127" t="str">
        <f>IFERROR(INDEX(GUTS!AI347:'GUTS'!BH347,MATCH(5,GUTS!AK347:'GUTS'!BI347,0)),"")</f>
        <v/>
      </c>
      <c r="K346" s="127" t="str">
        <f>IFERROR(INDEX(GUTS!AJ347:'GUTS'!BH347,MATCH(5,GUTS!AK347:'GUTS'!BI347,0)),"")</f>
        <v/>
      </c>
      <c r="L346" s="127" t="str">
        <f>IFERROR(INDEX(GUTS!AI347:'GUTS'!BH347,MATCH(6,GUTS!AK347:'GUTS'!BI347,0)),"")</f>
        <v/>
      </c>
      <c r="M346" s="127" t="str">
        <f>IFERROR(INDEX(GUTS!AJ347:'GUTS'!BH347,MATCH(6,GUTS!AK347:'GUTS'!BI347,0)),"")</f>
        <v/>
      </c>
      <c r="N346" s="127" t="e">
        <f>Audit!#REF!</f>
        <v>#REF!</v>
      </c>
      <c r="O346" s="127" t="e">
        <f>Audit!#REF!</f>
        <v>#REF!</v>
      </c>
      <c r="P346" s="127" t="e">
        <f>Audit!#REF!</f>
        <v>#REF!</v>
      </c>
    </row>
    <row r="347" spans="1:16" hidden="1">
      <c r="A347" s="127" t="e">
        <f>Audit!#REF!</f>
        <v>#REF!</v>
      </c>
      <c r="B347" s="127" t="str">
        <f>IFERROR(INDEX(GUTS!AI348:'GUTS'!BH348,MATCH(1,GUTS!AK348:'GUTS'!BI348,0)),"")</f>
        <v/>
      </c>
      <c r="C347" s="127" t="str">
        <f>IFERROR(INDEX(GUTS!AJ348:'GUTS'!BH348,MATCH(1,GUTS!AK348:'GUTS'!BI348,0)),"")</f>
        <v/>
      </c>
      <c r="D347" s="127" t="str">
        <f>IFERROR(INDEX(GUTS!AI348:'GUTS'!BH348,MATCH(2,GUTS!AK348:'GUTS'!BI348,0)),"")</f>
        <v/>
      </c>
      <c r="E347" s="127" t="str">
        <f>IFERROR(INDEX(GUTS!AJ348:'GUTS'!BH348,MATCH(2,GUTS!AK348:'GUTS'!BI348,0)),"")</f>
        <v/>
      </c>
      <c r="F347" s="127" t="str">
        <f>IFERROR(INDEX(GUTS!AI348:'GUTS'!BH348,MATCH(3,GUTS!AK348:'GUTS'!BI348,0)),"")</f>
        <v/>
      </c>
      <c r="G347" s="127" t="str">
        <f>IFERROR(INDEX(GUTS!AJ348:'GUTS'!BH348,MATCH(3,GUTS!AK348:'GUTS'!BI348,0)),"")</f>
        <v/>
      </c>
      <c r="H347" s="127" t="str">
        <f>IFERROR(INDEX(GUTS!AI348:'GUTS'!BH348,MATCH(4,GUTS!AK348:'GUTS'!BI348,0)),"")</f>
        <v/>
      </c>
      <c r="I347" s="127" t="str">
        <f>IFERROR(INDEX(GUTS!AJ348:'GUTS'!BH348,MATCH(4,GUTS!AK348:'GUTS'!BI348,0)),"")</f>
        <v/>
      </c>
      <c r="J347" s="127" t="str">
        <f>IFERROR(INDEX(GUTS!AI348:'GUTS'!BH348,MATCH(5,GUTS!AK348:'GUTS'!BI348,0)),"")</f>
        <v/>
      </c>
      <c r="K347" s="127" t="str">
        <f>IFERROR(INDEX(GUTS!AJ348:'GUTS'!BH348,MATCH(5,GUTS!AK348:'GUTS'!BI348,0)),"")</f>
        <v/>
      </c>
      <c r="L347" s="127" t="str">
        <f>IFERROR(INDEX(GUTS!AI348:'GUTS'!BH348,MATCH(6,GUTS!AK348:'GUTS'!BI348,0)),"")</f>
        <v/>
      </c>
      <c r="M347" s="127" t="str">
        <f>IFERROR(INDEX(GUTS!AJ348:'GUTS'!BH348,MATCH(6,GUTS!AK348:'GUTS'!BI348,0)),"")</f>
        <v/>
      </c>
      <c r="N347" s="127" t="e">
        <f>Audit!#REF!</f>
        <v>#REF!</v>
      </c>
      <c r="O347" s="127" t="e">
        <f>Audit!#REF!</f>
        <v>#REF!</v>
      </c>
      <c r="P347" s="127" t="e">
        <f>Audit!#REF!</f>
        <v>#REF!</v>
      </c>
    </row>
    <row r="348" spans="1:16" hidden="1">
      <c r="A348" s="127" t="e">
        <f>Audit!#REF!</f>
        <v>#REF!</v>
      </c>
      <c r="B348" s="127" t="str">
        <f>IFERROR(INDEX(GUTS!AI349:'GUTS'!BH349,MATCH(1,GUTS!AK349:'GUTS'!BI349,0)),"")</f>
        <v/>
      </c>
      <c r="C348" s="127" t="str">
        <f>IFERROR(INDEX(GUTS!AJ349:'GUTS'!BH349,MATCH(1,GUTS!AK349:'GUTS'!BI349,0)),"")</f>
        <v/>
      </c>
      <c r="D348" s="127" t="str">
        <f>IFERROR(INDEX(GUTS!AI349:'GUTS'!BH349,MATCH(2,GUTS!AK349:'GUTS'!BI349,0)),"")</f>
        <v/>
      </c>
      <c r="E348" s="127" t="str">
        <f>IFERROR(INDEX(GUTS!AJ349:'GUTS'!BH349,MATCH(2,GUTS!AK349:'GUTS'!BI349,0)),"")</f>
        <v/>
      </c>
      <c r="F348" s="127" t="str">
        <f>IFERROR(INDEX(GUTS!AI349:'GUTS'!BH349,MATCH(3,GUTS!AK349:'GUTS'!BI349,0)),"")</f>
        <v/>
      </c>
      <c r="G348" s="127" t="str">
        <f>IFERROR(INDEX(GUTS!AJ349:'GUTS'!BH349,MATCH(3,GUTS!AK349:'GUTS'!BI349,0)),"")</f>
        <v/>
      </c>
      <c r="H348" s="127" t="str">
        <f>IFERROR(INDEX(GUTS!AI349:'GUTS'!BH349,MATCH(4,GUTS!AK349:'GUTS'!BI349,0)),"")</f>
        <v/>
      </c>
      <c r="I348" s="127" t="str">
        <f>IFERROR(INDEX(GUTS!AJ349:'GUTS'!BH349,MATCH(4,GUTS!AK349:'GUTS'!BI349,0)),"")</f>
        <v/>
      </c>
      <c r="J348" s="127" t="str">
        <f>IFERROR(INDEX(GUTS!AI349:'GUTS'!BH349,MATCH(5,GUTS!AK349:'GUTS'!BI349,0)),"")</f>
        <v/>
      </c>
      <c r="K348" s="127" t="str">
        <f>IFERROR(INDEX(GUTS!AJ349:'GUTS'!BH349,MATCH(5,GUTS!AK349:'GUTS'!BI349,0)),"")</f>
        <v/>
      </c>
      <c r="L348" s="127" t="str">
        <f>IFERROR(INDEX(GUTS!AI349:'GUTS'!BH349,MATCH(6,GUTS!AK349:'GUTS'!BI349,0)),"")</f>
        <v/>
      </c>
      <c r="M348" s="127" t="str">
        <f>IFERROR(INDEX(GUTS!AJ349:'GUTS'!BH349,MATCH(6,GUTS!AK349:'GUTS'!BI349,0)),"")</f>
        <v/>
      </c>
      <c r="N348" s="127" t="e">
        <f>Audit!#REF!</f>
        <v>#REF!</v>
      </c>
      <c r="O348" s="127" t="e">
        <f>Audit!#REF!</f>
        <v>#REF!</v>
      </c>
      <c r="P348" s="127" t="e">
        <f>Audit!#REF!</f>
        <v>#REF!</v>
      </c>
    </row>
    <row r="349" spans="1:16" hidden="1">
      <c r="A349" s="127" t="e">
        <f>Audit!#REF!</f>
        <v>#REF!</v>
      </c>
      <c r="B349" s="127" t="str">
        <f>IFERROR(INDEX(GUTS!AI350:'GUTS'!BH350,MATCH(1,GUTS!AK350:'GUTS'!BI350,0)),"")</f>
        <v/>
      </c>
      <c r="C349" s="127" t="str">
        <f>IFERROR(INDEX(GUTS!AJ350:'GUTS'!BH350,MATCH(1,GUTS!AK350:'GUTS'!BI350,0)),"")</f>
        <v/>
      </c>
      <c r="D349" s="127" t="str">
        <f>IFERROR(INDEX(GUTS!AI350:'GUTS'!BH350,MATCH(2,GUTS!AK350:'GUTS'!BI350,0)),"")</f>
        <v/>
      </c>
      <c r="E349" s="127" t="str">
        <f>IFERROR(INDEX(GUTS!AJ350:'GUTS'!BH350,MATCH(2,GUTS!AK350:'GUTS'!BI350,0)),"")</f>
        <v/>
      </c>
      <c r="F349" s="127" t="str">
        <f>IFERROR(INDEX(GUTS!AI350:'GUTS'!BH350,MATCH(3,GUTS!AK350:'GUTS'!BI350,0)),"")</f>
        <v/>
      </c>
      <c r="G349" s="127" t="str">
        <f>IFERROR(INDEX(GUTS!AJ350:'GUTS'!BH350,MATCH(3,GUTS!AK350:'GUTS'!BI350,0)),"")</f>
        <v/>
      </c>
      <c r="H349" s="127" t="str">
        <f>IFERROR(INDEX(GUTS!AI350:'GUTS'!BH350,MATCH(4,GUTS!AK350:'GUTS'!BI350,0)),"")</f>
        <v/>
      </c>
      <c r="I349" s="127" t="str">
        <f>IFERROR(INDEX(GUTS!AJ350:'GUTS'!BH350,MATCH(4,GUTS!AK350:'GUTS'!BI350,0)),"")</f>
        <v/>
      </c>
      <c r="J349" s="127" t="str">
        <f>IFERROR(INDEX(GUTS!AI350:'GUTS'!BH350,MATCH(5,GUTS!AK350:'GUTS'!BI350,0)),"")</f>
        <v/>
      </c>
      <c r="K349" s="127" t="str">
        <f>IFERROR(INDEX(GUTS!AJ350:'GUTS'!BH350,MATCH(5,GUTS!AK350:'GUTS'!BI350,0)),"")</f>
        <v/>
      </c>
      <c r="L349" s="127" t="str">
        <f>IFERROR(INDEX(GUTS!AI350:'GUTS'!BH350,MATCH(6,GUTS!AK350:'GUTS'!BI350,0)),"")</f>
        <v/>
      </c>
      <c r="M349" s="127" t="str">
        <f>IFERROR(INDEX(GUTS!AJ350:'GUTS'!BH350,MATCH(6,GUTS!AK350:'GUTS'!BI350,0)),"")</f>
        <v/>
      </c>
      <c r="N349" s="127" t="e">
        <f>Audit!#REF!</f>
        <v>#REF!</v>
      </c>
      <c r="O349" s="127" t="e">
        <f>Audit!#REF!</f>
        <v>#REF!</v>
      </c>
      <c r="P349" s="127" t="e">
        <f>Audit!#REF!</f>
        <v>#REF!</v>
      </c>
    </row>
    <row r="350" spans="1:16" hidden="1">
      <c r="A350" s="127" t="e">
        <f>Audit!#REF!</f>
        <v>#REF!</v>
      </c>
      <c r="B350" s="127" t="str">
        <f>IFERROR(INDEX(GUTS!AI351:'GUTS'!BH351,MATCH(1,GUTS!AK351:'GUTS'!BI351,0)),"")</f>
        <v/>
      </c>
      <c r="C350" s="127" t="str">
        <f>IFERROR(INDEX(GUTS!AJ351:'GUTS'!BH351,MATCH(1,GUTS!AK351:'GUTS'!BI351,0)),"")</f>
        <v/>
      </c>
      <c r="D350" s="127" t="str">
        <f>IFERROR(INDEX(GUTS!AI351:'GUTS'!BH351,MATCH(2,GUTS!AK351:'GUTS'!BI351,0)),"")</f>
        <v/>
      </c>
      <c r="E350" s="127" t="str">
        <f>IFERROR(INDEX(GUTS!AJ351:'GUTS'!BH351,MATCH(2,GUTS!AK351:'GUTS'!BI351,0)),"")</f>
        <v/>
      </c>
      <c r="F350" s="127" t="str">
        <f>IFERROR(INDEX(GUTS!AI351:'GUTS'!BH351,MATCH(3,GUTS!AK351:'GUTS'!BI351,0)),"")</f>
        <v/>
      </c>
      <c r="G350" s="127" t="str">
        <f>IFERROR(INDEX(GUTS!AJ351:'GUTS'!BH351,MATCH(3,GUTS!AK351:'GUTS'!BI351,0)),"")</f>
        <v/>
      </c>
      <c r="H350" s="127" t="str">
        <f>IFERROR(INDEX(GUTS!AI351:'GUTS'!BH351,MATCH(4,GUTS!AK351:'GUTS'!BI351,0)),"")</f>
        <v/>
      </c>
      <c r="I350" s="127" t="str">
        <f>IFERROR(INDEX(GUTS!AJ351:'GUTS'!BH351,MATCH(4,GUTS!AK351:'GUTS'!BI351,0)),"")</f>
        <v/>
      </c>
      <c r="J350" s="127" t="str">
        <f>IFERROR(INDEX(GUTS!AI351:'GUTS'!BH351,MATCH(5,GUTS!AK351:'GUTS'!BI351,0)),"")</f>
        <v/>
      </c>
      <c r="K350" s="127" t="str">
        <f>IFERROR(INDEX(GUTS!AJ351:'GUTS'!BH351,MATCH(5,GUTS!AK351:'GUTS'!BI351,0)),"")</f>
        <v/>
      </c>
      <c r="L350" s="127" t="str">
        <f>IFERROR(INDEX(GUTS!AI351:'GUTS'!BH351,MATCH(6,GUTS!AK351:'GUTS'!BI351,0)),"")</f>
        <v/>
      </c>
      <c r="M350" s="127" t="str">
        <f>IFERROR(INDEX(GUTS!AJ351:'GUTS'!BH351,MATCH(6,GUTS!AK351:'GUTS'!BI351,0)),"")</f>
        <v/>
      </c>
      <c r="N350" s="127" t="e">
        <f>Audit!#REF!</f>
        <v>#REF!</v>
      </c>
      <c r="O350" s="127" t="e">
        <f>Audit!#REF!</f>
        <v>#REF!</v>
      </c>
      <c r="P350" s="127" t="e">
        <f>Audit!#REF!</f>
        <v>#REF!</v>
      </c>
    </row>
    <row r="351" spans="1:16" hidden="1">
      <c r="A351" s="127" t="e">
        <f>Audit!#REF!</f>
        <v>#REF!</v>
      </c>
      <c r="B351" s="127" t="str">
        <f>IFERROR(INDEX(GUTS!AI352:'GUTS'!BH352,MATCH(1,GUTS!AK352:'GUTS'!BI352,0)),"")</f>
        <v/>
      </c>
      <c r="C351" s="127" t="str">
        <f>IFERROR(INDEX(GUTS!AJ352:'GUTS'!BH352,MATCH(1,GUTS!AK352:'GUTS'!BI352,0)),"")</f>
        <v/>
      </c>
      <c r="D351" s="127" t="str">
        <f>IFERROR(INDEX(GUTS!AI352:'GUTS'!BH352,MATCH(2,GUTS!AK352:'GUTS'!BI352,0)),"")</f>
        <v/>
      </c>
      <c r="E351" s="127" t="str">
        <f>IFERROR(INDEX(GUTS!AJ352:'GUTS'!BH352,MATCH(2,GUTS!AK352:'GUTS'!BI352,0)),"")</f>
        <v/>
      </c>
      <c r="F351" s="127" t="str">
        <f>IFERROR(INDEX(GUTS!AI352:'GUTS'!BH352,MATCH(3,GUTS!AK352:'GUTS'!BI352,0)),"")</f>
        <v/>
      </c>
      <c r="G351" s="127" t="str">
        <f>IFERROR(INDEX(GUTS!AJ352:'GUTS'!BH352,MATCH(3,GUTS!AK352:'GUTS'!BI352,0)),"")</f>
        <v/>
      </c>
      <c r="H351" s="127" t="str">
        <f>IFERROR(INDEX(GUTS!AI352:'GUTS'!BH352,MATCH(4,GUTS!AK352:'GUTS'!BI352,0)),"")</f>
        <v/>
      </c>
      <c r="I351" s="127" t="str">
        <f>IFERROR(INDEX(GUTS!AJ352:'GUTS'!BH352,MATCH(4,GUTS!AK352:'GUTS'!BI352,0)),"")</f>
        <v/>
      </c>
      <c r="J351" s="127" t="str">
        <f>IFERROR(INDEX(GUTS!AI352:'GUTS'!BH352,MATCH(5,GUTS!AK352:'GUTS'!BI352,0)),"")</f>
        <v/>
      </c>
      <c r="K351" s="127" t="str">
        <f>IFERROR(INDEX(GUTS!AJ352:'GUTS'!BH352,MATCH(5,GUTS!AK352:'GUTS'!BI352,0)),"")</f>
        <v/>
      </c>
      <c r="L351" s="127" t="str">
        <f>IFERROR(INDEX(GUTS!AI352:'GUTS'!BH352,MATCH(6,GUTS!AK352:'GUTS'!BI352,0)),"")</f>
        <v/>
      </c>
      <c r="M351" s="127" t="str">
        <f>IFERROR(INDEX(GUTS!AJ352:'GUTS'!BH352,MATCH(6,GUTS!AK352:'GUTS'!BI352,0)),"")</f>
        <v/>
      </c>
      <c r="N351" s="127" t="e">
        <f>Audit!#REF!</f>
        <v>#REF!</v>
      </c>
      <c r="O351" s="127" t="e">
        <f>Audit!#REF!</f>
        <v>#REF!</v>
      </c>
      <c r="P351" s="127" t="e">
        <f>Audit!#REF!</f>
        <v>#REF!</v>
      </c>
    </row>
    <row r="352" spans="1:16" hidden="1">
      <c r="A352" s="127" t="e">
        <f>Audit!#REF!</f>
        <v>#REF!</v>
      </c>
      <c r="B352" s="127" t="str">
        <f>IFERROR(INDEX(GUTS!AI353:'GUTS'!BH353,MATCH(1,GUTS!AK353:'GUTS'!BI353,0)),"")</f>
        <v/>
      </c>
      <c r="C352" s="127" t="str">
        <f>IFERROR(INDEX(GUTS!AJ353:'GUTS'!BH353,MATCH(1,GUTS!AK353:'GUTS'!BI353,0)),"")</f>
        <v/>
      </c>
      <c r="D352" s="127" t="str">
        <f>IFERROR(INDEX(GUTS!AI353:'GUTS'!BH353,MATCH(2,GUTS!AK353:'GUTS'!BI353,0)),"")</f>
        <v/>
      </c>
      <c r="E352" s="127" t="str">
        <f>IFERROR(INDEX(GUTS!AJ353:'GUTS'!BH353,MATCH(2,GUTS!AK353:'GUTS'!BI353,0)),"")</f>
        <v/>
      </c>
      <c r="F352" s="127" t="str">
        <f>IFERROR(INDEX(GUTS!AI353:'GUTS'!BH353,MATCH(3,GUTS!AK353:'GUTS'!BI353,0)),"")</f>
        <v/>
      </c>
      <c r="G352" s="127" t="str">
        <f>IFERROR(INDEX(GUTS!AJ353:'GUTS'!BH353,MATCH(3,GUTS!AK353:'GUTS'!BI353,0)),"")</f>
        <v/>
      </c>
      <c r="H352" s="127" t="str">
        <f>IFERROR(INDEX(GUTS!AI353:'GUTS'!BH353,MATCH(4,GUTS!AK353:'GUTS'!BI353,0)),"")</f>
        <v/>
      </c>
      <c r="I352" s="127" t="str">
        <f>IFERROR(INDEX(GUTS!AJ353:'GUTS'!BH353,MATCH(4,GUTS!AK353:'GUTS'!BI353,0)),"")</f>
        <v/>
      </c>
      <c r="J352" s="127" t="str">
        <f>IFERROR(INDEX(GUTS!AI353:'GUTS'!BH353,MATCH(5,GUTS!AK353:'GUTS'!BI353,0)),"")</f>
        <v/>
      </c>
      <c r="K352" s="127" t="str">
        <f>IFERROR(INDEX(GUTS!AJ353:'GUTS'!BH353,MATCH(5,GUTS!AK353:'GUTS'!BI353,0)),"")</f>
        <v/>
      </c>
      <c r="L352" s="127" t="str">
        <f>IFERROR(INDEX(GUTS!AI353:'GUTS'!BH353,MATCH(6,GUTS!AK353:'GUTS'!BI353,0)),"")</f>
        <v/>
      </c>
      <c r="M352" s="127" t="str">
        <f>IFERROR(INDEX(GUTS!AJ353:'GUTS'!BH353,MATCH(6,GUTS!AK353:'GUTS'!BI353,0)),"")</f>
        <v/>
      </c>
      <c r="N352" s="127" t="e">
        <f>Audit!#REF!</f>
        <v>#REF!</v>
      </c>
      <c r="O352" s="127" t="e">
        <f>Audit!#REF!</f>
        <v>#REF!</v>
      </c>
      <c r="P352" s="127" t="e">
        <f>Audit!#REF!</f>
        <v>#REF!</v>
      </c>
    </row>
    <row r="353" spans="1:16" hidden="1">
      <c r="A353" s="127" t="e">
        <f>Audit!#REF!</f>
        <v>#REF!</v>
      </c>
      <c r="B353" s="127" t="str">
        <f>IFERROR(INDEX(GUTS!AI354:'GUTS'!BH354,MATCH(1,GUTS!AK354:'GUTS'!BI354,0)),"")</f>
        <v/>
      </c>
      <c r="C353" s="127" t="str">
        <f>IFERROR(INDEX(GUTS!AJ354:'GUTS'!BH354,MATCH(1,GUTS!AK354:'GUTS'!BI354,0)),"")</f>
        <v/>
      </c>
      <c r="D353" s="127" t="str">
        <f>IFERROR(INDEX(GUTS!AI354:'GUTS'!BH354,MATCH(2,GUTS!AK354:'GUTS'!BI354,0)),"")</f>
        <v/>
      </c>
      <c r="E353" s="127" t="str">
        <f>IFERROR(INDEX(GUTS!AJ354:'GUTS'!BH354,MATCH(2,GUTS!AK354:'GUTS'!BI354,0)),"")</f>
        <v/>
      </c>
      <c r="F353" s="127" t="str">
        <f>IFERROR(INDEX(GUTS!AI354:'GUTS'!BH354,MATCH(3,GUTS!AK354:'GUTS'!BI354,0)),"")</f>
        <v/>
      </c>
      <c r="G353" s="127" t="str">
        <f>IFERROR(INDEX(GUTS!AJ354:'GUTS'!BH354,MATCH(3,GUTS!AK354:'GUTS'!BI354,0)),"")</f>
        <v/>
      </c>
      <c r="H353" s="127" t="str">
        <f>IFERROR(INDEX(GUTS!AI354:'GUTS'!BH354,MATCH(4,GUTS!AK354:'GUTS'!BI354,0)),"")</f>
        <v/>
      </c>
      <c r="I353" s="127" t="str">
        <f>IFERROR(INDEX(GUTS!AJ354:'GUTS'!BH354,MATCH(4,GUTS!AK354:'GUTS'!BI354,0)),"")</f>
        <v/>
      </c>
      <c r="J353" s="127" t="str">
        <f>IFERROR(INDEX(GUTS!AI354:'GUTS'!BH354,MATCH(5,GUTS!AK354:'GUTS'!BI354,0)),"")</f>
        <v/>
      </c>
      <c r="K353" s="127" t="str">
        <f>IFERROR(INDEX(GUTS!AJ354:'GUTS'!BH354,MATCH(5,GUTS!AK354:'GUTS'!BI354,0)),"")</f>
        <v/>
      </c>
      <c r="L353" s="127" t="str">
        <f>IFERROR(INDEX(GUTS!AI354:'GUTS'!BH354,MATCH(6,GUTS!AK354:'GUTS'!BI354,0)),"")</f>
        <v/>
      </c>
      <c r="M353" s="127" t="str">
        <f>IFERROR(INDEX(GUTS!AJ354:'GUTS'!BH354,MATCH(6,GUTS!AK354:'GUTS'!BI354,0)),"")</f>
        <v/>
      </c>
      <c r="N353" s="127" t="e">
        <f>Audit!#REF!</f>
        <v>#REF!</v>
      </c>
      <c r="O353" s="127" t="e">
        <f>Audit!#REF!</f>
        <v>#REF!</v>
      </c>
      <c r="P353" s="127" t="e">
        <f>Audit!#REF!</f>
        <v>#REF!</v>
      </c>
    </row>
    <row r="354" spans="1:16" hidden="1">
      <c r="A354" s="127" t="e">
        <f>Audit!#REF!</f>
        <v>#REF!</v>
      </c>
      <c r="B354" s="127" t="str">
        <f>IFERROR(INDEX(GUTS!AI355:'GUTS'!BH355,MATCH(1,GUTS!AK355:'GUTS'!BI355,0)),"")</f>
        <v/>
      </c>
      <c r="C354" s="127" t="str">
        <f>IFERROR(INDEX(GUTS!AJ355:'GUTS'!BH355,MATCH(1,GUTS!AK355:'GUTS'!BI355,0)),"")</f>
        <v/>
      </c>
      <c r="D354" s="127" t="str">
        <f>IFERROR(INDEX(GUTS!AI355:'GUTS'!BH355,MATCH(2,GUTS!AK355:'GUTS'!BI355,0)),"")</f>
        <v/>
      </c>
      <c r="E354" s="127" t="str">
        <f>IFERROR(INDEX(GUTS!AJ355:'GUTS'!BH355,MATCH(2,GUTS!AK355:'GUTS'!BI355,0)),"")</f>
        <v/>
      </c>
      <c r="F354" s="127" t="str">
        <f>IFERROR(INDEX(GUTS!AI355:'GUTS'!BH355,MATCH(3,GUTS!AK355:'GUTS'!BI355,0)),"")</f>
        <v/>
      </c>
      <c r="G354" s="127" t="str">
        <f>IFERROR(INDEX(GUTS!AJ355:'GUTS'!BH355,MATCH(3,GUTS!AK355:'GUTS'!BI355,0)),"")</f>
        <v/>
      </c>
      <c r="H354" s="127" t="str">
        <f>IFERROR(INDEX(GUTS!AI355:'GUTS'!BH355,MATCH(4,GUTS!AK355:'GUTS'!BI355,0)),"")</f>
        <v/>
      </c>
      <c r="I354" s="127" t="str">
        <f>IFERROR(INDEX(GUTS!AJ355:'GUTS'!BH355,MATCH(4,GUTS!AK355:'GUTS'!BI355,0)),"")</f>
        <v/>
      </c>
      <c r="J354" s="127" t="str">
        <f>IFERROR(INDEX(GUTS!AI355:'GUTS'!BH355,MATCH(5,GUTS!AK355:'GUTS'!BI355,0)),"")</f>
        <v/>
      </c>
      <c r="K354" s="127" t="str">
        <f>IFERROR(INDEX(GUTS!AJ355:'GUTS'!BH355,MATCH(5,GUTS!AK355:'GUTS'!BI355,0)),"")</f>
        <v/>
      </c>
      <c r="L354" s="127" t="str">
        <f>IFERROR(INDEX(GUTS!AI355:'GUTS'!BH355,MATCH(6,GUTS!AK355:'GUTS'!BI355,0)),"")</f>
        <v/>
      </c>
      <c r="M354" s="127" t="str">
        <f>IFERROR(INDEX(GUTS!AJ355:'GUTS'!BH355,MATCH(6,GUTS!AK355:'GUTS'!BI355,0)),"")</f>
        <v/>
      </c>
      <c r="N354" s="127" t="e">
        <f>Audit!#REF!</f>
        <v>#REF!</v>
      </c>
      <c r="O354" s="127" t="e">
        <f>Audit!#REF!</f>
        <v>#REF!</v>
      </c>
      <c r="P354" s="127" t="e">
        <f>Audit!#REF!</f>
        <v>#REF!</v>
      </c>
    </row>
    <row r="355" spans="1:16" hidden="1">
      <c r="A355" s="127" t="e">
        <f>Audit!#REF!</f>
        <v>#REF!</v>
      </c>
      <c r="B355" s="127" t="str">
        <f>IFERROR(INDEX(GUTS!AI356:'GUTS'!BH356,MATCH(1,GUTS!AK356:'GUTS'!BI356,0)),"")</f>
        <v/>
      </c>
      <c r="C355" s="127" t="str">
        <f>IFERROR(INDEX(GUTS!AJ356:'GUTS'!BH356,MATCH(1,GUTS!AK356:'GUTS'!BI356,0)),"")</f>
        <v/>
      </c>
      <c r="D355" s="127" t="str">
        <f>IFERROR(INDEX(GUTS!AI356:'GUTS'!BH356,MATCH(2,GUTS!AK356:'GUTS'!BI356,0)),"")</f>
        <v/>
      </c>
      <c r="E355" s="127" t="str">
        <f>IFERROR(INDEX(GUTS!AJ356:'GUTS'!BH356,MATCH(2,GUTS!AK356:'GUTS'!BI356,0)),"")</f>
        <v/>
      </c>
      <c r="F355" s="127" t="str">
        <f>IFERROR(INDEX(GUTS!AI356:'GUTS'!BH356,MATCH(3,GUTS!AK356:'GUTS'!BI356,0)),"")</f>
        <v/>
      </c>
      <c r="G355" s="127" t="str">
        <f>IFERROR(INDEX(GUTS!AJ356:'GUTS'!BH356,MATCH(3,GUTS!AK356:'GUTS'!BI356,0)),"")</f>
        <v/>
      </c>
      <c r="H355" s="127" t="str">
        <f>IFERROR(INDEX(GUTS!AI356:'GUTS'!BH356,MATCH(4,GUTS!AK356:'GUTS'!BI356,0)),"")</f>
        <v/>
      </c>
      <c r="I355" s="127" t="str">
        <f>IFERROR(INDEX(GUTS!AJ356:'GUTS'!BH356,MATCH(4,GUTS!AK356:'GUTS'!BI356,0)),"")</f>
        <v/>
      </c>
      <c r="J355" s="127" t="str">
        <f>IFERROR(INDEX(GUTS!AI356:'GUTS'!BH356,MATCH(5,GUTS!AK356:'GUTS'!BI356,0)),"")</f>
        <v/>
      </c>
      <c r="K355" s="127" t="str">
        <f>IFERROR(INDEX(GUTS!AJ356:'GUTS'!BH356,MATCH(5,GUTS!AK356:'GUTS'!BI356,0)),"")</f>
        <v/>
      </c>
      <c r="L355" s="127" t="str">
        <f>IFERROR(INDEX(GUTS!AI356:'GUTS'!BH356,MATCH(6,GUTS!AK356:'GUTS'!BI356,0)),"")</f>
        <v/>
      </c>
      <c r="M355" s="127" t="str">
        <f>IFERROR(INDEX(GUTS!AJ356:'GUTS'!BH356,MATCH(6,GUTS!AK356:'GUTS'!BI356,0)),"")</f>
        <v/>
      </c>
      <c r="N355" s="127" t="e">
        <f>Audit!#REF!</f>
        <v>#REF!</v>
      </c>
      <c r="O355" s="127" t="e">
        <f>Audit!#REF!</f>
        <v>#REF!</v>
      </c>
      <c r="P355" s="127" t="e">
        <f>Audit!#REF!</f>
        <v>#REF!</v>
      </c>
    </row>
    <row r="356" spans="1:16" hidden="1">
      <c r="A356" s="127" t="e">
        <f>Audit!#REF!</f>
        <v>#REF!</v>
      </c>
      <c r="B356" s="127" t="str">
        <f>IFERROR(INDEX(GUTS!AI357:'GUTS'!BH357,MATCH(1,GUTS!AK357:'GUTS'!BI357,0)),"")</f>
        <v/>
      </c>
      <c r="C356" s="127" t="str">
        <f>IFERROR(INDEX(GUTS!AJ357:'GUTS'!BH357,MATCH(1,GUTS!AK357:'GUTS'!BI357,0)),"")</f>
        <v/>
      </c>
      <c r="D356" s="127" t="str">
        <f>IFERROR(INDEX(GUTS!AI357:'GUTS'!BH357,MATCH(2,GUTS!AK357:'GUTS'!BI357,0)),"")</f>
        <v/>
      </c>
      <c r="E356" s="127" t="str">
        <f>IFERROR(INDEX(GUTS!AJ357:'GUTS'!BH357,MATCH(2,GUTS!AK357:'GUTS'!BI357,0)),"")</f>
        <v/>
      </c>
      <c r="F356" s="127" t="str">
        <f>IFERROR(INDEX(GUTS!AI357:'GUTS'!BH357,MATCH(3,GUTS!AK357:'GUTS'!BI357,0)),"")</f>
        <v/>
      </c>
      <c r="G356" s="127" t="str">
        <f>IFERROR(INDEX(GUTS!AJ357:'GUTS'!BH357,MATCH(3,GUTS!AK357:'GUTS'!BI357,0)),"")</f>
        <v/>
      </c>
      <c r="H356" s="127" t="str">
        <f>IFERROR(INDEX(GUTS!AI357:'GUTS'!BH357,MATCH(4,GUTS!AK357:'GUTS'!BI357,0)),"")</f>
        <v/>
      </c>
      <c r="I356" s="127" t="str">
        <f>IFERROR(INDEX(GUTS!AJ357:'GUTS'!BH357,MATCH(4,GUTS!AK357:'GUTS'!BI357,0)),"")</f>
        <v/>
      </c>
      <c r="J356" s="127" t="str">
        <f>IFERROR(INDEX(GUTS!AI357:'GUTS'!BH357,MATCH(5,GUTS!AK357:'GUTS'!BI357,0)),"")</f>
        <v/>
      </c>
      <c r="K356" s="127" t="str">
        <f>IFERROR(INDEX(GUTS!AJ357:'GUTS'!BH357,MATCH(5,GUTS!AK357:'GUTS'!BI357,0)),"")</f>
        <v/>
      </c>
      <c r="L356" s="127" t="str">
        <f>IFERROR(INDEX(GUTS!AI357:'GUTS'!BH357,MATCH(6,GUTS!AK357:'GUTS'!BI357,0)),"")</f>
        <v/>
      </c>
      <c r="M356" s="127" t="str">
        <f>IFERROR(INDEX(GUTS!AJ357:'GUTS'!BH357,MATCH(6,GUTS!AK357:'GUTS'!BI357,0)),"")</f>
        <v/>
      </c>
      <c r="N356" s="127" t="e">
        <f>Audit!#REF!</f>
        <v>#REF!</v>
      </c>
      <c r="O356" s="127" t="e">
        <f>Audit!#REF!</f>
        <v>#REF!</v>
      </c>
      <c r="P356" s="127" t="e">
        <f>Audit!#REF!</f>
        <v>#REF!</v>
      </c>
    </row>
    <row r="357" spans="1:16">
      <c r="A357" s="127" t="e">
        <f>Audit!#REF!</f>
        <v>#REF!</v>
      </c>
      <c r="B357" s="127" t="str">
        <f>IFERROR(INDEX(GUTS!AI358:'GUTS'!BH358,MATCH(1,GUTS!AK358:'GUTS'!BI358,0)),"")</f>
        <v/>
      </c>
      <c r="C357" s="127" t="str">
        <f>IFERROR(INDEX(GUTS!AJ358:'GUTS'!BH358,MATCH(1,GUTS!AK358:'GUTS'!BI358,0)),"")</f>
        <v/>
      </c>
      <c r="D357" s="127" t="str">
        <f>IFERROR(INDEX(GUTS!AI358:'GUTS'!BH358,MATCH(2,GUTS!AK358:'GUTS'!BI358,0)),"")</f>
        <v/>
      </c>
      <c r="E357" s="127" t="str">
        <f>IFERROR(INDEX(GUTS!AJ358:'GUTS'!BH358,MATCH(2,GUTS!AK358:'GUTS'!BI358,0)),"")</f>
        <v/>
      </c>
      <c r="F357" s="127" t="str">
        <f>IFERROR(INDEX(GUTS!AI358:'GUTS'!BH358,MATCH(3,GUTS!AK358:'GUTS'!BI358,0)),"")</f>
        <v/>
      </c>
      <c r="G357" s="127" t="str">
        <f>IFERROR(INDEX(GUTS!AJ358:'GUTS'!BH358,MATCH(3,GUTS!AK358:'GUTS'!BI358,0)),"")</f>
        <v/>
      </c>
      <c r="H357" s="127" t="str">
        <f>IFERROR(INDEX(GUTS!AI358:'GUTS'!BH358,MATCH(4,GUTS!AK358:'GUTS'!BI358,0)),"")</f>
        <v/>
      </c>
      <c r="I357" s="127" t="str">
        <f>IFERROR(INDEX(GUTS!AJ358:'GUTS'!BH358,MATCH(4,GUTS!AK358:'GUTS'!BI358,0)),"")</f>
        <v/>
      </c>
      <c r="J357" s="127" t="str">
        <f>IFERROR(INDEX(GUTS!AI358:'GUTS'!BH358,MATCH(5,GUTS!AK358:'GUTS'!BI358,0)),"")</f>
        <v/>
      </c>
      <c r="K357" s="127" t="str">
        <f>IFERROR(INDEX(GUTS!AJ358:'GUTS'!BH358,MATCH(5,GUTS!AK358:'GUTS'!BI358,0)),"")</f>
        <v/>
      </c>
      <c r="L357" s="127" t="str">
        <f>IFERROR(INDEX(GUTS!AI358:'GUTS'!BH358,MATCH(6,GUTS!AK358:'GUTS'!BI358,0)),"")</f>
        <v/>
      </c>
      <c r="M357" s="127" t="str">
        <f>IFERROR(INDEX(GUTS!AJ358:'GUTS'!BH358,MATCH(6,GUTS!AK358:'GUTS'!BI358,0)),"")</f>
        <v/>
      </c>
      <c r="N357" s="127" t="e">
        <f>Audit!#REF!</f>
        <v>#REF!</v>
      </c>
      <c r="O357" s="127" t="e">
        <f>Audit!#REF!</f>
        <v>#REF!</v>
      </c>
      <c r="P357" s="127" t="e">
        <f>Audit!#REF!</f>
        <v>#REF!</v>
      </c>
    </row>
    <row r="358" spans="1:16" hidden="1">
      <c r="A358" s="127" t="e">
        <f>Audit!#REF!</f>
        <v>#REF!</v>
      </c>
      <c r="B358" s="127" t="str">
        <f>IFERROR(INDEX(GUTS!AI359:'GUTS'!BH359,MATCH(1,GUTS!AK359:'GUTS'!BI359,0)),"")</f>
        <v/>
      </c>
      <c r="C358" s="127" t="str">
        <f>IFERROR(INDEX(GUTS!AJ359:'GUTS'!BH359,MATCH(1,GUTS!AK359:'GUTS'!BI359,0)),"")</f>
        <v/>
      </c>
      <c r="D358" s="127" t="str">
        <f>IFERROR(INDEX(GUTS!AI359:'GUTS'!BH359,MATCH(2,GUTS!AK359:'GUTS'!BI359,0)),"")</f>
        <v/>
      </c>
      <c r="E358" s="127" t="str">
        <f>IFERROR(INDEX(GUTS!AJ359:'GUTS'!BH359,MATCH(2,GUTS!AK359:'GUTS'!BI359,0)),"")</f>
        <v/>
      </c>
      <c r="F358" s="127" t="str">
        <f>IFERROR(INDEX(GUTS!AI359:'GUTS'!BH359,MATCH(3,GUTS!AK359:'GUTS'!BI359,0)),"")</f>
        <v/>
      </c>
      <c r="G358" s="127" t="str">
        <f>IFERROR(INDEX(GUTS!AJ359:'GUTS'!BH359,MATCH(3,GUTS!AK359:'GUTS'!BI359,0)),"")</f>
        <v/>
      </c>
      <c r="H358" s="127" t="str">
        <f>IFERROR(INDEX(GUTS!AI359:'GUTS'!BH359,MATCH(4,GUTS!AK359:'GUTS'!BI359,0)),"")</f>
        <v/>
      </c>
      <c r="I358" s="127" t="str">
        <f>IFERROR(INDEX(GUTS!AJ359:'GUTS'!BH359,MATCH(4,GUTS!AK359:'GUTS'!BI359,0)),"")</f>
        <v/>
      </c>
      <c r="J358" s="127" t="str">
        <f>IFERROR(INDEX(GUTS!AI359:'GUTS'!BH359,MATCH(5,GUTS!AK359:'GUTS'!BI359,0)),"")</f>
        <v/>
      </c>
      <c r="K358" s="127" t="str">
        <f>IFERROR(INDEX(GUTS!AJ359:'GUTS'!BH359,MATCH(5,GUTS!AK359:'GUTS'!BI359,0)),"")</f>
        <v/>
      </c>
      <c r="L358" s="127" t="str">
        <f>IFERROR(INDEX(GUTS!AI359:'GUTS'!BH359,MATCH(6,GUTS!AK359:'GUTS'!BI359,0)),"")</f>
        <v/>
      </c>
      <c r="M358" s="127" t="str">
        <f>IFERROR(INDEX(GUTS!AJ359:'GUTS'!BH359,MATCH(6,GUTS!AK359:'GUTS'!BI359,0)),"")</f>
        <v/>
      </c>
      <c r="N358" s="127" t="e">
        <f>Audit!#REF!</f>
        <v>#REF!</v>
      </c>
      <c r="O358" s="127" t="e">
        <f>Audit!#REF!</f>
        <v>#REF!</v>
      </c>
      <c r="P358" s="127" t="e">
        <f>Audit!#REF!</f>
        <v>#REF!</v>
      </c>
    </row>
    <row r="359" spans="1:16">
      <c r="A359" s="127" t="e">
        <f>Audit!#REF!</f>
        <v>#REF!</v>
      </c>
      <c r="B359" s="127" t="str">
        <f>IFERROR(INDEX(GUTS!AI360:'GUTS'!BH360,MATCH(1,GUTS!AK360:'GUTS'!BI360,0)),"")</f>
        <v/>
      </c>
      <c r="C359" s="127" t="str">
        <f>IFERROR(INDEX(GUTS!AJ360:'GUTS'!BH360,MATCH(1,GUTS!AK360:'GUTS'!BI360,0)),"")</f>
        <v/>
      </c>
      <c r="D359" s="127" t="str">
        <f>IFERROR(INDEX(GUTS!AI360:'GUTS'!BH360,MATCH(2,GUTS!AK360:'GUTS'!BI360,0)),"")</f>
        <v/>
      </c>
      <c r="E359" s="127" t="str">
        <f>IFERROR(INDEX(GUTS!AJ360:'GUTS'!BH360,MATCH(2,GUTS!AK360:'GUTS'!BI360,0)),"")</f>
        <v/>
      </c>
      <c r="F359" s="127" t="str">
        <f>IFERROR(INDEX(GUTS!AI360:'GUTS'!BH360,MATCH(3,GUTS!AK360:'GUTS'!BI360,0)),"")</f>
        <v/>
      </c>
      <c r="G359" s="127" t="str">
        <f>IFERROR(INDEX(GUTS!AJ360:'GUTS'!BH360,MATCH(3,GUTS!AK360:'GUTS'!BI360,0)),"")</f>
        <v/>
      </c>
      <c r="H359" s="127" t="str">
        <f>IFERROR(INDEX(GUTS!AI360:'GUTS'!BH360,MATCH(4,GUTS!AK360:'GUTS'!BI360,0)),"")</f>
        <v/>
      </c>
      <c r="I359" s="127" t="str">
        <f>IFERROR(INDEX(GUTS!AJ360:'GUTS'!BH360,MATCH(4,GUTS!AK360:'GUTS'!BI360,0)),"")</f>
        <v/>
      </c>
      <c r="J359" s="127" t="str">
        <f>IFERROR(INDEX(GUTS!AI360:'GUTS'!BH360,MATCH(5,GUTS!AK360:'GUTS'!BI360,0)),"")</f>
        <v/>
      </c>
      <c r="K359" s="127" t="str">
        <f>IFERROR(INDEX(GUTS!AJ360:'GUTS'!BH360,MATCH(5,GUTS!AK360:'GUTS'!BI360,0)),"")</f>
        <v/>
      </c>
      <c r="L359" s="127" t="str">
        <f>IFERROR(INDEX(GUTS!AI360:'GUTS'!BH360,MATCH(6,GUTS!AK360:'GUTS'!BI360,0)),"")</f>
        <v/>
      </c>
      <c r="M359" s="127" t="str">
        <f>IFERROR(INDEX(GUTS!AJ360:'GUTS'!BH360,MATCH(6,GUTS!AK360:'GUTS'!BI360,0)),"")</f>
        <v/>
      </c>
      <c r="N359" s="127" t="e">
        <f>Audit!#REF!</f>
        <v>#REF!</v>
      </c>
      <c r="O359" s="127" t="e">
        <f>Audit!#REF!</f>
        <v>#REF!</v>
      </c>
      <c r="P359" s="127" t="e">
        <f>Audit!#REF!</f>
        <v>#REF!</v>
      </c>
    </row>
    <row r="360" spans="1:16" hidden="1">
      <c r="A360" s="127" t="e">
        <f>Audit!#REF!</f>
        <v>#REF!</v>
      </c>
      <c r="B360" s="127" t="str">
        <f>IFERROR(INDEX(GUTS!AI361:'GUTS'!BH361,MATCH(1,GUTS!AK361:'GUTS'!BI361,0)),"")</f>
        <v/>
      </c>
      <c r="C360" s="127" t="str">
        <f>IFERROR(INDEX(GUTS!AJ361:'GUTS'!BH361,MATCH(1,GUTS!AK361:'GUTS'!BI361,0)),"")</f>
        <v/>
      </c>
      <c r="D360" s="127" t="str">
        <f>IFERROR(INDEX(GUTS!AI361:'GUTS'!BH361,MATCH(2,GUTS!AK361:'GUTS'!BI361,0)),"")</f>
        <v/>
      </c>
      <c r="E360" s="127" t="str">
        <f>IFERROR(INDEX(GUTS!AJ361:'GUTS'!BH361,MATCH(2,GUTS!AK361:'GUTS'!BI361,0)),"")</f>
        <v/>
      </c>
      <c r="F360" s="127" t="str">
        <f>IFERROR(INDEX(GUTS!AI361:'GUTS'!BH361,MATCH(3,GUTS!AK361:'GUTS'!BI361,0)),"")</f>
        <v/>
      </c>
      <c r="G360" s="127" t="str">
        <f>IFERROR(INDEX(GUTS!AJ361:'GUTS'!BH361,MATCH(3,GUTS!AK361:'GUTS'!BI361,0)),"")</f>
        <v/>
      </c>
      <c r="H360" s="127" t="str">
        <f>IFERROR(INDEX(GUTS!AI361:'GUTS'!BH361,MATCH(4,GUTS!AK361:'GUTS'!BI361,0)),"")</f>
        <v/>
      </c>
      <c r="I360" s="127" t="str">
        <f>IFERROR(INDEX(GUTS!AJ361:'GUTS'!BH361,MATCH(4,GUTS!AK361:'GUTS'!BI361,0)),"")</f>
        <v/>
      </c>
      <c r="J360" s="127" t="str">
        <f>IFERROR(INDEX(GUTS!AI361:'GUTS'!BH361,MATCH(5,GUTS!AK361:'GUTS'!BI361,0)),"")</f>
        <v/>
      </c>
      <c r="K360" s="127" t="str">
        <f>IFERROR(INDEX(GUTS!AJ361:'GUTS'!BH361,MATCH(5,GUTS!AK361:'GUTS'!BI361,0)),"")</f>
        <v/>
      </c>
      <c r="L360" s="127" t="str">
        <f>IFERROR(INDEX(GUTS!AI361:'GUTS'!BH361,MATCH(6,GUTS!AK361:'GUTS'!BI361,0)),"")</f>
        <v/>
      </c>
      <c r="M360" s="127" t="str">
        <f>IFERROR(INDEX(GUTS!AJ361:'GUTS'!BH361,MATCH(6,GUTS!AK361:'GUTS'!BI361,0)),"")</f>
        <v/>
      </c>
      <c r="N360" s="127" t="e">
        <f>Audit!#REF!</f>
        <v>#REF!</v>
      </c>
      <c r="O360" s="127" t="e">
        <f>Audit!#REF!</f>
        <v>#REF!</v>
      </c>
      <c r="P360" s="127" t="e">
        <f>Audit!#REF!</f>
        <v>#REF!</v>
      </c>
    </row>
    <row r="361" spans="1:16">
      <c r="A361" s="127" t="e">
        <f>Audit!#REF!</f>
        <v>#REF!</v>
      </c>
      <c r="B361" s="127" t="str">
        <f>IFERROR(INDEX(GUTS!AI362:'GUTS'!BH362,MATCH(1,GUTS!AK362:'GUTS'!BI362,0)),"")</f>
        <v/>
      </c>
      <c r="C361" s="127" t="str">
        <f>IFERROR(INDEX(GUTS!AJ362:'GUTS'!BH362,MATCH(1,GUTS!AK362:'GUTS'!BI362,0)),"")</f>
        <v/>
      </c>
      <c r="D361" s="127" t="str">
        <f>IFERROR(INDEX(GUTS!AI362:'GUTS'!BH362,MATCH(2,GUTS!AK362:'GUTS'!BI362,0)),"")</f>
        <v/>
      </c>
      <c r="E361" s="127" t="str">
        <f>IFERROR(INDEX(GUTS!AJ362:'GUTS'!BH362,MATCH(2,GUTS!AK362:'GUTS'!BI362,0)),"")</f>
        <v/>
      </c>
      <c r="F361" s="127" t="str">
        <f>IFERROR(INDEX(GUTS!AI362:'GUTS'!BH362,MATCH(3,GUTS!AK362:'GUTS'!BI362,0)),"")</f>
        <v/>
      </c>
      <c r="G361" s="127" t="str">
        <f>IFERROR(INDEX(GUTS!AJ362:'GUTS'!BH362,MATCH(3,GUTS!AK362:'GUTS'!BI362,0)),"")</f>
        <v/>
      </c>
      <c r="H361" s="127" t="str">
        <f>IFERROR(INDEX(GUTS!AI362:'GUTS'!BH362,MATCH(4,GUTS!AK362:'GUTS'!BI362,0)),"")</f>
        <v/>
      </c>
      <c r="I361" s="127" t="str">
        <f>IFERROR(INDEX(GUTS!AJ362:'GUTS'!BH362,MATCH(4,GUTS!AK362:'GUTS'!BI362,0)),"")</f>
        <v/>
      </c>
      <c r="J361" s="127" t="str">
        <f>IFERROR(INDEX(GUTS!AI362:'GUTS'!BH362,MATCH(5,GUTS!AK362:'GUTS'!BI362,0)),"")</f>
        <v/>
      </c>
      <c r="K361" s="127" t="str">
        <f>IFERROR(INDEX(GUTS!AJ362:'GUTS'!BH362,MATCH(5,GUTS!AK362:'GUTS'!BI362,0)),"")</f>
        <v/>
      </c>
      <c r="L361" s="127" t="str">
        <f>IFERROR(INDEX(GUTS!AI362:'GUTS'!BH362,MATCH(6,GUTS!AK362:'GUTS'!BI362,0)),"")</f>
        <v/>
      </c>
      <c r="M361" s="127" t="str">
        <f>IFERROR(INDEX(GUTS!AJ362:'GUTS'!BH362,MATCH(6,GUTS!AK362:'GUTS'!BI362,0)),"")</f>
        <v/>
      </c>
      <c r="N361" s="127" t="e">
        <f>Audit!#REF!</f>
        <v>#REF!</v>
      </c>
      <c r="O361" s="127" t="e">
        <f>Audit!#REF!</f>
        <v>#REF!</v>
      </c>
      <c r="P361" s="127" t="e">
        <f>Audit!#REF!</f>
        <v>#REF!</v>
      </c>
    </row>
    <row r="362" spans="1:16" hidden="1">
      <c r="A362" s="127" t="e">
        <f>Audit!#REF!</f>
        <v>#REF!</v>
      </c>
      <c r="B362" s="127" t="str">
        <f>IFERROR(INDEX(GUTS!AI363:'GUTS'!BH363,MATCH(1,GUTS!AK363:'GUTS'!BI363,0)),"")</f>
        <v/>
      </c>
      <c r="C362" s="127" t="str">
        <f>IFERROR(INDEX(GUTS!AJ363:'GUTS'!BH363,MATCH(1,GUTS!AK363:'GUTS'!BI363,0)),"")</f>
        <v/>
      </c>
      <c r="D362" s="127" t="str">
        <f>IFERROR(INDEX(GUTS!AI363:'GUTS'!BH363,MATCH(2,GUTS!AK363:'GUTS'!BI363,0)),"")</f>
        <v/>
      </c>
      <c r="E362" s="127" t="str">
        <f>IFERROR(INDEX(GUTS!AJ363:'GUTS'!BH363,MATCH(2,GUTS!AK363:'GUTS'!BI363,0)),"")</f>
        <v/>
      </c>
      <c r="F362" s="127" t="str">
        <f>IFERROR(INDEX(GUTS!AI363:'GUTS'!BH363,MATCH(3,GUTS!AK363:'GUTS'!BI363,0)),"")</f>
        <v/>
      </c>
      <c r="G362" s="127" t="str">
        <f>IFERROR(INDEX(GUTS!AJ363:'GUTS'!BH363,MATCH(3,GUTS!AK363:'GUTS'!BI363,0)),"")</f>
        <v/>
      </c>
      <c r="H362" s="127" t="str">
        <f>IFERROR(INDEX(GUTS!AI363:'GUTS'!BH363,MATCH(4,GUTS!AK363:'GUTS'!BI363,0)),"")</f>
        <v/>
      </c>
      <c r="I362" s="127" t="str">
        <f>IFERROR(INDEX(GUTS!AJ363:'GUTS'!BH363,MATCH(4,GUTS!AK363:'GUTS'!BI363,0)),"")</f>
        <v/>
      </c>
      <c r="J362" s="127" t="str">
        <f>IFERROR(INDEX(GUTS!AI363:'GUTS'!BH363,MATCH(5,GUTS!AK363:'GUTS'!BI363,0)),"")</f>
        <v/>
      </c>
      <c r="K362" s="127" t="str">
        <f>IFERROR(INDEX(GUTS!AJ363:'GUTS'!BH363,MATCH(5,GUTS!AK363:'GUTS'!BI363,0)),"")</f>
        <v/>
      </c>
      <c r="L362" s="127" t="str">
        <f>IFERROR(INDEX(GUTS!AI363:'GUTS'!BH363,MATCH(6,GUTS!AK363:'GUTS'!BI363,0)),"")</f>
        <v/>
      </c>
      <c r="M362" s="127" t="str">
        <f>IFERROR(INDEX(GUTS!AJ363:'GUTS'!BH363,MATCH(6,GUTS!AK363:'GUTS'!BI363,0)),"")</f>
        <v/>
      </c>
      <c r="N362" s="127" t="e">
        <f>Audit!#REF!</f>
        <v>#REF!</v>
      </c>
      <c r="O362" s="127" t="e">
        <f>Audit!#REF!</f>
        <v>#REF!</v>
      </c>
      <c r="P362" s="127" t="e">
        <f>Audit!#REF!</f>
        <v>#REF!</v>
      </c>
    </row>
    <row r="363" spans="1:16">
      <c r="A363" s="127" t="e">
        <f>Audit!#REF!</f>
        <v>#REF!</v>
      </c>
      <c r="B363" s="127" t="str">
        <f>IFERROR(INDEX(GUTS!AI364:'GUTS'!BH364,MATCH(1,GUTS!AK364:'GUTS'!BI364,0)),"")</f>
        <v/>
      </c>
      <c r="C363" s="127" t="str">
        <f>IFERROR(INDEX(GUTS!AJ364:'GUTS'!BH364,MATCH(1,GUTS!AK364:'GUTS'!BI364,0)),"")</f>
        <v/>
      </c>
      <c r="D363" s="127" t="str">
        <f>IFERROR(INDEX(GUTS!AI364:'GUTS'!BH364,MATCH(2,GUTS!AK364:'GUTS'!BI364,0)),"")</f>
        <v/>
      </c>
      <c r="E363" s="127" t="str">
        <f>IFERROR(INDEX(GUTS!AJ364:'GUTS'!BH364,MATCH(2,GUTS!AK364:'GUTS'!BI364,0)),"")</f>
        <v/>
      </c>
      <c r="F363" s="127" t="str">
        <f>IFERROR(INDEX(GUTS!AI364:'GUTS'!BH364,MATCH(3,GUTS!AK364:'GUTS'!BI364,0)),"")</f>
        <v/>
      </c>
      <c r="G363" s="127" t="str">
        <f>IFERROR(INDEX(GUTS!AJ364:'GUTS'!BH364,MATCH(3,GUTS!AK364:'GUTS'!BI364,0)),"")</f>
        <v/>
      </c>
      <c r="H363" s="127" t="str">
        <f>IFERROR(INDEX(GUTS!AI364:'GUTS'!BH364,MATCH(4,GUTS!AK364:'GUTS'!BI364,0)),"")</f>
        <v/>
      </c>
      <c r="I363" s="127" t="str">
        <f>IFERROR(INDEX(GUTS!AJ364:'GUTS'!BH364,MATCH(4,GUTS!AK364:'GUTS'!BI364,0)),"")</f>
        <v/>
      </c>
      <c r="J363" s="127" t="str">
        <f>IFERROR(INDEX(GUTS!AI364:'GUTS'!BH364,MATCH(5,GUTS!AK364:'GUTS'!BI364,0)),"")</f>
        <v/>
      </c>
      <c r="K363" s="127" t="str">
        <f>IFERROR(INDEX(GUTS!AJ364:'GUTS'!BH364,MATCH(5,GUTS!AK364:'GUTS'!BI364,0)),"")</f>
        <v/>
      </c>
      <c r="L363" s="127" t="str">
        <f>IFERROR(INDEX(GUTS!AI364:'GUTS'!BH364,MATCH(6,GUTS!AK364:'GUTS'!BI364,0)),"")</f>
        <v/>
      </c>
      <c r="M363" s="127" t="str">
        <f>IFERROR(INDEX(GUTS!AJ364:'GUTS'!BH364,MATCH(6,GUTS!AK364:'GUTS'!BI364,0)),"")</f>
        <v/>
      </c>
      <c r="N363" s="127" t="e">
        <f>Audit!#REF!</f>
        <v>#REF!</v>
      </c>
      <c r="O363" s="127" t="e">
        <f>Audit!#REF!</f>
        <v>#REF!</v>
      </c>
      <c r="P363" s="127" t="e">
        <f>Audit!#REF!</f>
        <v>#REF!</v>
      </c>
    </row>
    <row r="364" spans="1:16">
      <c r="A364" s="127" t="e">
        <f>Audit!#REF!</f>
        <v>#REF!</v>
      </c>
      <c r="B364" s="127" t="str">
        <f>IFERROR(INDEX(GUTS!AI365:'GUTS'!BH365,MATCH(1,GUTS!AK365:'GUTS'!BI365,0)),"")</f>
        <v/>
      </c>
      <c r="C364" s="127" t="str">
        <f>IFERROR(INDEX(GUTS!AJ365:'GUTS'!BH365,MATCH(1,GUTS!AK365:'GUTS'!BI365,0)),"")</f>
        <v/>
      </c>
      <c r="D364" s="127" t="str">
        <f>IFERROR(INDEX(GUTS!AI365:'GUTS'!BH365,MATCH(2,GUTS!AK365:'GUTS'!BI365,0)),"")</f>
        <v/>
      </c>
      <c r="E364" s="127" t="str">
        <f>IFERROR(INDEX(GUTS!AJ365:'GUTS'!BH365,MATCH(2,GUTS!AK365:'GUTS'!BI365,0)),"")</f>
        <v/>
      </c>
      <c r="F364" s="127" t="str">
        <f>IFERROR(INDEX(GUTS!AI365:'GUTS'!BH365,MATCH(3,GUTS!AK365:'GUTS'!BI365,0)),"")</f>
        <v/>
      </c>
      <c r="G364" s="127" t="str">
        <f>IFERROR(INDEX(GUTS!AJ365:'GUTS'!BH365,MATCH(3,GUTS!AK365:'GUTS'!BI365,0)),"")</f>
        <v/>
      </c>
      <c r="H364" s="127" t="str">
        <f>IFERROR(INDEX(GUTS!AI365:'GUTS'!BH365,MATCH(4,GUTS!AK365:'GUTS'!BI365,0)),"")</f>
        <v/>
      </c>
      <c r="I364" s="127" t="str">
        <f>IFERROR(INDEX(GUTS!AJ365:'GUTS'!BH365,MATCH(4,GUTS!AK365:'GUTS'!BI365,0)),"")</f>
        <v/>
      </c>
      <c r="J364" s="127" t="str">
        <f>IFERROR(INDEX(GUTS!AI365:'GUTS'!BH365,MATCH(5,GUTS!AK365:'GUTS'!BI365,0)),"")</f>
        <v/>
      </c>
      <c r="K364" s="127" t="str">
        <f>IFERROR(INDEX(GUTS!AJ365:'GUTS'!BH365,MATCH(5,GUTS!AK365:'GUTS'!BI365,0)),"")</f>
        <v/>
      </c>
      <c r="L364" s="127" t="str">
        <f>IFERROR(INDEX(GUTS!AI365:'GUTS'!BH365,MATCH(6,GUTS!AK365:'GUTS'!BI365,0)),"")</f>
        <v/>
      </c>
      <c r="M364" s="127" t="str">
        <f>IFERROR(INDEX(GUTS!AJ365:'GUTS'!BH365,MATCH(6,GUTS!AK365:'GUTS'!BI365,0)),"")</f>
        <v/>
      </c>
      <c r="N364" s="127" t="e">
        <f>Audit!#REF!</f>
        <v>#REF!</v>
      </c>
      <c r="O364" s="127" t="e">
        <f>Audit!#REF!</f>
        <v>#REF!</v>
      </c>
      <c r="P364" s="127" t="e">
        <f>Audit!#REF!</f>
        <v>#REF!</v>
      </c>
    </row>
    <row r="365" spans="1:16">
      <c r="A365" s="127" t="e">
        <f>Audit!#REF!</f>
        <v>#REF!</v>
      </c>
      <c r="B365" s="127" t="str">
        <f>IFERROR(INDEX(GUTS!AI366:'GUTS'!BH366,MATCH(1,GUTS!AK366:'GUTS'!BI366,0)),"")</f>
        <v/>
      </c>
      <c r="C365" s="127" t="str">
        <f>IFERROR(INDEX(GUTS!AJ366:'GUTS'!BH366,MATCH(1,GUTS!AK366:'GUTS'!BI366,0)),"")</f>
        <v/>
      </c>
      <c r="D365" s="127" t="str">
        <f>IFERROR(INDEX(GUTS!AI366:'GUTS'!BH366,MATCH(2,GUTS!AK366:'GUTS'!BI366,0)),"")</f>
        <v/>
      </c>
      <c r="E365" s="127" t="str">
        <f>IFERROR(INDEX(GUTS!AJ366:'GUTS'!BH366,MATCH(2,GUTS!AK366:'GUTS'!BI366,0)),"")</f>
        <v/>
      </c>
      <c r="F365" s="127" t="str">
        <f>IFERROR(INDEX(GUTS!AI366:'GUTS'!BH366,MATCH(3,GUTS!AK366:'GUTS'!BI366,0)),"")</f>
        <v/>
      </c>
      <c r="G365" s="127" t="str">
        <f>IFERROR(INDEX(GUTS!AJ366:'GUTS'!BH366,MATCH(3,GUTS!AK366:'GUTS'!BI366,0)),"")</f>
        <v/>
      </c>
      <c r="H365" s="127" t="str">
        <f>IFERROR(INDEX(GUTS!AI366:'GUTS'!BH366,MATCH(4,GUTS!AK366:'GUTS'!BI366,0)),"")</f>
        <v/>
      </c>
      <c r="I365" s="127" t="str">
        <f>IFERROR(INDEX(GUTS!AJ366:'GUTS'!BH366,MATCH(4,GUTS!AK366:'GUTS'!BI366,0)),"")</f>
        <v/>
      </c>
      <c r="J365" s="127" t="str">
        <f>IFERROR(INDEX(GUTS!AI366:'GUTS'!BH366,MATCH(5,GUTS!AK366:'GUTS'!BI366,0)),"")</f>
        <v/>
      </c>
      <c r="K365" s="127" t="str">
        <f>IFERROR(INDEX(GUTS!AJ366:'GUTS'!BH366,MATCH(5,GUTS!AK366:'GUTS'!BI366,0)),"")</f>
        <v/>
      </c>
      <c r="L365" s="127" t="str">
        <f>IFERROR(INDEX(GUTS!AI366:'GUTS'!BH366,MATCH(6,GUTS!AK366:'GUTS'!BI366,0)),"")</f>
        <v/>
      </c>
      <c r="M365" s="127" t="str">
        <f>IFERROR(INDEX(GUTS!AJ366:'GUTS'!BH366,MATCH(6,GUTS!AK366:'GUTS'!BI366,0)),"")</f>
        <v/>
      </c>
      <c r="N365" s="127" t="e">
        <f>Audit!#REF!</f>
        <v>#REF!</v>
      </c>
      <c r="O365" s="127" t="e">
        <f>Audit!#REF!</f>
        <v>#REF!</v>
      </c>
      <c r="P365" s="127" t="e">
        <f>Audit!#REF!</f>
        <v>#REF!</v>
      </c>
    </row>
    <row r="366" spans="1:16" hidden="1">
      <c r="A366" s="127" t="e">
        <f>Audit!#REF!</f>
        <v>#REF!</v>
      </c>
      <c r="B366" s="127" t="str">
        <f>IFERROR(INDEX(GUTS!AI367:'GUTS'!BH367,MATCH(1,GUTS!AK367:'GUTS'!BI367,0)),"")</f>
        <v/>
      </c>
      <c r="C366" s="127" t="str">
        <f>IFERROR(INDEX(GUTS!AJ367:'GUTS'!BH367,MATCH(1,GUTS!AK367:'GUTS'!BI367,0)),"")</f>
        <v/>
      </c>
      <c r="D366" s="127" t="str">
        <f>IFERROR(INDEX(GUTS!AI367:'GUTS'!BH367,MATCH(2,GUTS!AK367:'GUTS'!BI367,0)),"")</f>
        <v/>
      </c>
      <c r="E366" s="127" t="str">
        <f>IFERROR(INDEX(GUTS!AJ367:'GUTS'!BH367,MATCH(2,GUTS!AK367:'GUTS'!BI367,0)),"")</f>
        <v/>
      </c>
      <c r="F366" s="127" t="str">
        <f>IFERROR(INDEX(GUTS!AI367:'GUTS'!BH367,MATCH(3,GUTS!AK367:'GUTS'!BI367,0)),"")</f>
        <v/>
      </c>
      <c r="G366" s="127" t="str">
        <f>IFERROR(INDEX(GUTS!AJ367:'GUTS'!BH367,MATCH(3,GUTS!AK367:'GUTS'!BI367,0)),"")</f>
        <v/>
      </c>
      <c r="H366" s="127" t="str">
        <f>IFERROR(INDEX(GUTS!AI367:'GUTS'!BH367,MATCH(4,GUTS!AK367:'GUTS'!BI367,0)),"")</f>
        <v/>
      </c>
      <c r="I366" s="127" t="str">
        <f>IFERROR(INDEX(GUTS!AJ367:'GUTS'!BH367,MATCH(4,GUTS!AK367:'GUTS'!BI367,0)),"")</f>
        <v/>
      </c>
      <c r="J366" s="127" t="str">
        <f>IFERROR(INDEX(GUTS!AI367:'GUTS'!BH367,MATCH(5,GUTS!AK367:'GUTS'!BI367,0)),"")</f>
        <v/>
      </c>
      <c r="K366" s="127" t="str">
        <f>IFERROR(INDEX(GUTS!AJ367:'GUTS'!BH367,MATCH(5,GUTS!AK367:'GUTS'!BI367,0)),"")</f>
        <v/>
      </c>
      <c r="L366" s="127" t="str">
        <f>IFERROR(INDEX(GUTS!AI367:'GUTS'!BH367,MATCH(6,GUTS!AK367:'GUTS'!BI367,0)),"")</f>
        <v/>
      </c>
      <c r="M366" s="127" t="str">
        <f>IFERROR(INDEX(GUTS!AJ367:'GUTS'!BH367,MATCH(6,GUTS!AK367:'GUTS'!BI367,0)),"")</f>
        <v/>
      </c>
      <c r="N366" s="127" t="e">
        <f>Audit!#REF!</f>
        <v>#REF!</v>
      </c>
      <c r="O366" s="127" t="e">
        <f>Audit!#REF!</f>
        <v>#REF!</v>
      </c>
      <c r="P366" s="127" t="e">
        <f>Audit!#REF!</f>
        <v>#REF!</v>
      </c>
    </row>
    <row r="367" spans="1:16">
      <c r="A367" s="127" t="e">
        <f>Audit!#REF!</f>
        <v>#REF!</v>
      </c>
      <c r="B367" s="127" t="str">
        <f>IFERROR(INDEX(GUTS!AI368:'GUTS'!BH368,MATCH(1,GUTS!AK368:'GUTS'!BI368,0)),"")</f>
        <v/>
      </c>
      <c r="C367" s="127" t="str">
        <f>IFERROR(INDEX(GUTS!AJ368:'GUTS'!BH368,MATCH(1,GUTS!AK368:'GUTS'!BI368,0)),"")</f>
        <v/>
      </c>
      <c r="D367" s="127" t="str">
        <f>IFERROR(INDEX(GUTS!AI368:'GUTS'!BH368,MATCH(2,GUTS!AK368:'GUTS'!BI368,0)),"")</f>
        <v/>
      </c>
      <c r="E367" s="127" t="str">
        <f>IFERROR(INDEX(GUTS!AJ368:'GUTS'!BH368,MATCH(2,GUTS!AK368:'GUTS'!BI368,0)),"")</f>
        <v/>
      </c>
      <c r="F367" s="127" t="str">
        <f>IFERROR(INDEX(GUTS!AI368:'GUTS'!BH368,MATCH(3,GUTS!AK368:'GUTS'!BI368,0)),"")</f>
        <v/>
      </c>
      <c r="G367" s="127" t="str">
        <f>IFERROR(INDEX(GUTS!AJ368:'GUTS'!BH368,MATCH(3,GUTS!AK368:'GUTS'!BI368,0)),"")</f>
        <v/>
      </c>
      <c r="H367" s="127" t="str">
        <f>IFERROR(INDEX(GUTS!AI368:'GUTS'!BH368,MATCH(4,GUTS!AK368:'GUTS'!BI368,0)),"")</f>
        <v/>
      </c>
      <c r="I367" s="127" t="str">
        <f>IFERROR(INDEX(GUTS!AJ368:'GUTS'!BH368,MATCH(4,GUTS!AK368:'GUTS'!BI368,0)),"")</f>
        <v/>
      </c>
      <c r="J367" s="127" t="str">
        <f>IFERROR(INDEX(GUTS!AI368:'GUTS'!BH368,MATCH(5,GUTS!AK368:'GUTS'!BI368,0)),"")</f>
        <v/>
      </c>
      <c r="K367" s="127" t="str">
        <f>IFERROR(INDEX(GUTS!AJ368:'GUTS'!BH368,MATCH(5,GUTS!AK368:'GUTS'!BI368,0)),"")</f>
        <v/>
      </c>
      <c r="L367" s="127" t="str">
        <f>IFERROR(INDEX(GUTS!AI368:'GUTS'!BH368,MATCH(6,GUTS!AK368:'GUTS'!BI368,0)),"")</f>
        <v/>
      </c>
      <c r="M367" s="127" t="str">
        <f>IFERROR(INDEX(GUTS!AJ368:'GUTS'!BH368,MATCH(6,GUTS!AK368:'GUTS'!BI368,0)),"")</f>
        <v/>
      </c>
      <c r="N367" s="127" t="e">
        <f>Audit!#REF!</f>
        <v>#REF!</v>
      </c>
      <c r="O367" s="127" t="e">
        <f>Audit!#REF!</f>
        <v>#REF!</v>
      </c>
      <c r="P367" s="127" t="e">
        <f>Audit!#REF!</f>
        <v>#REF!</v>
      </c>
    </row>
    <row r="368" spans="1:16" hidden="1">
      <c r="A368" s="127" t="e">
        <f>Audit!#REF!</f>
        <v>#REF!</v>
      </c>
      <c r="B368" s="127" t="str">
        <f>IFERROR(INDEX(GUTS!AI369:'GUTS'!BH369,MATCH(1,GUTS!AK369:'GUTS'!BI369,0)),"")</f>
        <v/>
      </c>
      <c r="C368" s="127" t="str">
        <f>IFERROR(INDEX(GUTS!AJ369:'GUTS'!BH369,MATCH(1,GUTS!AK369:'GUTS'!BI369,0)),"")</f>
        <v/>
      </c>
      <c r="D368" s="127" t="str">
        <f>IFERROR(INDEX(GUTS!AI369:'GUTS'!BH369,MATCH(2,GUTS!AK369:'GUTS'!BI369,0)),"")</f>
        <v/>
      </c>
      <c r="E368" s="127" t="str">
        <f>IFERROR(INDEX(GUTS!AJ369:'GUTS'!BH369,MATCH(2,GUTS!AK369:'GUTS'!BI369,0)),"")</f>
        <v/>
      </c>
      <c r="F368" s="127" t="str">
        <f>IFERROR(INDEX(GUTS!AI369:'GUTS'!BH369,MATCH(3,GUTS!AK369:'GUTS'!BI369,0)),"")</f>
        <v/>
      </c>
      <c r="G368" s="127" t="str">
        <f>IFERROR(INDEX(GUTS!AJ369:'GUTS'!BH369,MATCH(3,GUTS!AK369:'GUTS'!BI369,0)),"")</f>
        <v/>
      </c>
      <c r="H368" s="127" t="str">
        <f>IFERROR(INDEX(GUTS!AI369:'GUTS'!BH369,MATCH(4,GUTS!AK369:'GUTS'!BI369,0)),"")</f>
        <v/>
      </c>
      <c r="I368" s="127" t="str">
        <f>IFERROR(INDEX(GUTS!AJ369:'GUTS'!BH369,MATCH(4,GUTS!AK369:'GUTS'!BI369,0)),"")</f>
        <v/>
      </c>
      <c r="J368" s="127" t="str">
        <f>IFERROR(INDEX(GUTS!AI369:'GUTS'!BH369,MATCH(5,GUTS!AK369:'GUTS'!BI369,0)),"")</f>
        <v/>
      </c>
      <c r="K368" s="127" t="str">
        <f>IFERROR(INDEX(GUTS!AJ369:'GUTS'!BH369,MATCH(5,GUTS!AK369:'GUTS'!BI369,0)),"")</f>
        <v/>
      </c>
      <c r="L368" s="127" t="str">
        <f>IFERROR(INDEX(GUTS!AI369:'GUTS'!BH369,MATCH(6,GUTS!AK369:'GUTS'!BI369,0)),"")</f>
        <v/>
      </c>
      <c r="M368" s="127" t="str">
        <f>IFERROR(INDEX(GUTS!AJ369:'GUTS'!BH369,MATCH(6,GUTS!AK369:'GUTS'!BI369,0)),"")</f>
        <v/>
      </c>
      <c r="N368" s="127" t="e">
        <f>Audit!#REF!</f>
        <v>#REF!</v>
      </c>
      <c r="O368" s="127" t="e">
        <f>Audit!#REF!</f>
        <v>#REF!</v>
      </c>
      <c r="P368" s="127" t="e">
        <f>Audit!#REF!</f>
        <v>#REF!</v>
      </c>
    </row>
    <row r="369" spans="1:16" hidden="1">
      <c r="A369" s="127" t="e">
        <f>Audit!#REF!</f>
        <v>#REF!</v>
      </c>
      <c r="B369" s="127" t="str">
        <f>IFERROR(INDEX(GUTS!AI370:'GUTS'!BH370,MATCH(1,GUTS!AK370:'GUTS'!BI370,0)),"")</f>
        <v/>
      </c>
      <c r="C369" s="127" t="str">
        <f>IFERROR(INDEX(GUTS!AJ370:'GUTS'!BH370,MATCH(1,GUTS!AK370:'GUTS'!BI370,0)),"")</f>
        <v/>
      </c>
      <c r="D369" s="127" t="str">
        <f>IFERROR(INDEX(GUTS!AI370:'GUTS'!BH370,MATCH(2,GUTS!AK370:'GUTS'!BI370,0)),"")</f>
        <v/>
      </c>
      <c r="E369" s="127" t="str">
        <f>IFERROR(INDEX(GUTS!AJ370:'GUTS'!BH370,MATCH(2,GUTS!AK370:'GUTS'!BI370,0)),"")</f>
        <v/>
      </c>
      <c r="F369" s="127" t="str">
        <f>IFERROR(INDEX(GUTS!AI370:'GUTS'!BH370,MATCH(3,GUTS!AK370:'GUTS'!BI370,0)),"")</f>
        <v/>
      </c>
      <c r="G369" s="127" t="str">
        <f>IFERROR(INDEX(GUTS!AJ370:'GUTS'!BH370,MATCH(3,GUTS!AK370:'GUTS'!BI370,0)),"")</f>
        <v/>
      </c>
      <c r="H369" s="127" t="str">
        <f>IFERROR(INDEX(GUTS!AI370:'GUTS'!BH370,MATCH(4,GUTS!AK370:'GUTS'!BI370,0)),"")</f>
        <v/>
      </c>
      <c r="I369" s="127" t="str">
        <f>IFERROR(INDEX(GUTS!AJ370:'GUTS'!BH370,MATCH(4,GUTS!AK370:'GUTS'!BI370,0)),"")</f>
        <v/>
      </c>
      <c r="J369" s="127" t="str">
        <f>IFERROR(INDEX(GUTS!AI370:'GUTS'!BH370,MATCH(5,GUTS!AK370:'GUTS'!BI370,0)),"")</f>
        <v/>
      </c>
      <c r="K369" s="127" t="str">
        <f>IFERROR(INDEX(GUTS!AJ370:'GUTS'!BH370,MATCH(5,GUTS!AK370:'GUTS'!BI370,0)),"")</f>
        <v/>
      </c>
      <c r="L369" s="127" t="str">
        <f>IFERROR(INDEX(GUTS!AI370:'GUTS'!BH370,MATCH(6,GUTS!AK370:'GUTS'!BI370,0)),"")</f>
        <v/>
      </c>
      <c r="M369" s="127" t="str">
        <f>IFERROR(INDEX(GUTS!AJ370:'GUTS'!BH370,MATCH(6,GUTS!AK370:'GUTS'!BI370,0)),"")</f>
        <v/>
      </c>
      <c r="N369" s="127" t="e">
        <f>Audit!#REF!</f>
        <v>#REF!</v>
      </c>
      <c r="O369" s="127" t="e">
        <f>Audit!#REF!</f>
        <v>#REF!</v>
      </c>
      <c r="P369" s="127" t="e">
        <f>Audit!#REF!</f>
        <v>#REF!</v>
      </c>
    </row>
    <row r="370" spans="1:16" hidden="1">
      <c r="A370" s="127" t="e">
        <f>Audit!#REF!</f>
        <v>#REF!</v>
      </c>
      <c r="B370" s="127" t="str">
        <f>IFERROR(INDEX(GUTS!AI371:'GUTS'!BH371,MATCH(1,GUTS!AK371:'GUTS'!BI371,0)),"")</f>
        <v/>
      </c>
      <c r="C370" s="127" t="str">
        <f>IFERROR(INDEX(GUTS!AJ371:'GUTS'!BH371,MATCH(1,GUTS!AK371:'GUTS'!BI371,0)),"")</f>
        <v/>
      </c>
      <c r="D370" s="127" t="str">
        <f>IFERROR(INDEX(GUTS!AI371:'GUTS'!BH371,MATCH(2,GUTS!AK371:'GUTS'!BI371,0)),"")</f>
        <v/>
      </c>
      <c r="E370" s="127" t="str">
        <f>IFERROR(INDEX(GUTS!AJ371:'GUTS'!BH371,MATCH(2,GUTS!AK371:'GUTS'!BI371,0)),"")</f>
        <v/>
      </c>
      <c r="F370" s="127" t="str">
        <f>IFERROR(INDEX(GUTS!AI371:'GUTS'!BH371,MATCH(3,GUTS!AK371:'GUTS'!BI371,0)),"")</f>
        <v/>
      </c>
      <c r="G370" s="127" t="str">
        <f>IFERROR(INDEX(GUTS!AJ371:'GUTS'!BH371,MATCH(3,GUTS!AK371:'GUTS'!BI371,0)),"")</f>
        <v/>
      </c>
      <c r="H370" s="127" t="str">
        <f>IFERROR(INDEX(GUTS!AI371:'GUTS'!BH371,MATCH(4,GUTS!AK371:'GUTS'!BI371,0)),"")</f>
        <v/>
      </c>
      <c r="I370" s="127" t="str">
        <f>IFERROR(INDEX(GUTS!AJ371:'GUTS'!BH371,MATCH(4,GUTS!AK371:'GUTS'!BI371,0)),"")</f>
        <v/>
      </c>
      <c r="J370" s="127" t="str">
        <f>IFERROR(INDEX(GUTS!AI371:'GUTS'!BH371,MATCH(5,GUTS!AK371:'GUTS'!BI371,0)),"")</f>
        <v/>
      </c>
      <c r="K370" s="127" t="str">
        <f>IFERROR(INDEX(GUTS!AJ371:'GUTS'!BH371,MATCH(5,GUTS!AK371:'GUTS'!BI371,0)),"")</f>
        <v/>
      </c>
      <c r="L370" s="127" t="str">
        <f>IFERROR(INDEX(GUTS!AI371:'GUTS'!BH371,MATCH(6,GUTS!AK371:'GUTS'!BI371,0)),"")</f>
        <v/>
      </c>
      <c r="M370" s="127" t="str">
        <f>IFERROR(INDEX(GUTS!AJ371:'GUTS'!BH371,MATCH(6,GUTS!AK371:'GUTS'!BI371,0)),"")</f>
        <v/>
      </c>
      <c r="N370" s="127" t="e">
        <f>Audit!#REF!</f>
        <v>#REF!</v>
      </c>
      <c r="O370" s="127" t="e">
        <f>Audit!#REF!</f>
        <v>#REF!</v>
      </c>
      <c r="P370" s="127" t="e">
        <f>Audit!#REF!</f>
        <v>#REF!</v>
      </c>
    </row>
    <row r="371" spans="1:16" hidden="1">
      <c r="A371" s="127" t="e">
        <f>Audit!#REF!</f>
        <v>#REF!</v>
      </c>
      <c r="B371" s="127" t="str">
        <f>IFERROR(INDEX(GUTS!AI372:'GUTS'!BH372,MATCH(1,GUTS!AK372:'GUTS'!BI372,0)),"")</f>
        <v/>
      </c>
      <c r="C371" s="127" t="str">
        <f>IFERROR(INDEX(GUTS!AJ372:'GUTS'!BH372,MATCH(1,GUTS!AK372:'GUTS'!BI372,0)),"")</f>
        <v/>
      </c>
      <c r="D371" s="127" t="str">
        <f>IFERROR(INDEX(GUTS!AI372:'GUTS'!BH372,MATCH(2,GUTS!AK372:'GUTS'!BI372,0)),"")</f>
        <v/>
      </c>
      <c r="E371" s="127" t="str">
        <f>IFERROR(INDEX(GUTS!AJ372:'GUTS'!BH372,MATCH(2,GUTS!AK372:'GUTS'!BI372,0)),"")</f>
        <v/>
      </c>
      <c r="F371" s="127" t="str">
        <f>IFERROR(INDEX(GUTS!AI372:'GUTS'!BH372,MATCH(3,GUTS!AK372:'GUTS'!BI372,0)),"")</f>
        <v/>
      </c>
      <c r="G371" s="127" t="str">
        <f>IFERROR(INDEX(GUTS!AJ372:'GUTS'!BH372,MATCH(3,GUTS!AK372:'GUTS'!BI372,0)),"")</f>
        <v/>
      </c>
      <c r="H371" s="127" t="str">
        <f>IFERROR(INDEX(GUTS!AI372:'GUTS'!BH372,MATCH(4,GUTS!AK372:'GUTS'!BI372,0)),"")</f>
        <v/>
      </c>
      <c r="I371" s="127" t="str">
        <f>IFERROR(INDEX(GUTS!AJ372:'GUTS'!BH372,MATCH(4,GUTS!AK372:'GUTS'!BI372,0)),"")</f>
        <v/>
      </c>
      <c r="J371" s="127" t="str">
        <f>IFERROR(INDEX(GUTS!AI372:'GUTS'!BH372,MATCH(5,GUTS!AK372:'GUTS'!BI372,0)),"")</f>
        <v/>
      </c>
      <c r="K371" s="127" t="str">
        <f>IFERROR(INDEX(GUTS!AJ372:'GUTS'!BH372,MATCH(5,GUTS!AK372:'GUTS'!BI372,0)),"")</f>
        <v/>
      </c>
      <c r="L371" s="127" t="str">
        <f>IFERROR(INDEX(GUTS!AI372:'GUTS'!BH372,MATCH(6,GUTS!AK372:'GUTS'!BI372,0)),"")</f>
        <v/>
      </c>
      <c r="M371" s="127" t="str">
        <f>IFERROR(INDEX(GUTS!AJ372:'GUTS'!BH372,MATCH(6,GUTS!AK372:'GUTS'!BI372,0)),"")</f>
        <v/>
      </c>
      <c r="N371" s="127" t="e">
        <f>Audit!#REF!</f>
        <v>#REF!</v>
      </c>
      <c r="O371" s="127" t="e">
        <f>Audit!#REF!</f>
        <v>#REF!</v>
      </c>
      <c r="P371" s="127" t="e">
        <f>Audit!#REF!</f>
        <v>#REF!</v>
      </c>
    </row>
    <row r="372" spans="1:16" hidden="1">
      <c r="A372" s="127" t="e">
        <f>Audit!#REF!</f>
        <v>#REF!</v>
      </c>
      <c r="B372" s="127" t="str">
        <f>IFERROR(INDEX(GUTS!AI373:'GUTS'!BH373,MATCH(1,GUTS!AK373:'GUTS'!BI373,0)),"")</f>
        <v/>
      </c>
      <c r="C372" s="127" t="str">
        <f>IFERROR(INDEX(GUTS!AJ373:'GUTS'!BH373,MATCH(1,GUTS!AK373:'GUTS'!BI373,0)),"")</f>
        <v/>
      </c>
      <c r="D372" s="127" t="str">
        <f>IFERROR(INDEX(GUTS!AI373:'GUTS'!BH373,MATCH(2,GUTS!AK373:'GUTS'!BI373,0)),"")</f>
        <v/>
      </c>
      <c r="E372" s="127" t="str">
        <f>IFERROR(INDEX(GUTS!AJ373:'GUTS'!BH373,MATCH(2,GUTS!AK373:'GUTS'!BI373,0)),"")</f>
        <v/>
      </c>
      <c r="F372" s="127" t="str">
        <f>IFERROR(INDEX(GUTS!AI373:'GUTS'!BH373,MATCH(3,GUTS!AK373:'GUTS'!BI373,0)),"")</f>
        <v/>
      </c>
      <c r="G372" s="127" t="str">
        <f>IFERROR(INDEX(GUTS!AJ373:'GUTS'!BH373,MATCH(3,GUTS!AK373:'GUTS'!BI373,0)),"")</f>
        <v/>
      </c>
      <c r="H372" s="127" t="str">
        <f>IFERROR(INDEX(GUTS!AI373:'GUTS'!BH373,MATCH(4,GUTS!AK373:'GUTS'!BI373,0)),"")</f>
        <v/>
      </c>
      <c r="I372" s="127" t="str">
        <f>IFERROR(INDEX(GUTS!AJ373:'GUTS'!BH373,MATCH(4,GUTS!AK373:'GUTS'!BI373,0)),"")</f>
        <v/>
      </c>
      <c r="J372" s="127" t="str">
        <f>IFERROR(INDEX(GUTS!AI373:'GUTS'!BH373,MATCH(5,GUTS!AK373:'GUTS'!BI373,0)),"")</f>
        <v/>
      </c>
      <c r="K372" s="127" t="str">
        <f>IFERROR(INDEX(GUTS!AJ373:'GUTS'!BH373,MATCH(5,GUTS!AK373:'GUTS'!BI373,0)),"")</f>
        <v/>
      </c>
      <c r="L372" s="127" t="str">
        <f>IFERROR(INDEX(GUTS!AI373:'GUTS'!BH373,MATCH(6,GUTS!AK373:'GUTS'!BI373,0)),"")</f>
        <v/>
      </c>
      <c r="M372" s="127" t="str">
        <f>IFERROR(INDEX(GUTS!AJ373:'GUTS'!BH373,MATCH(6,GUTS!AK373:'GUTS'!BI373,0)),"")</f>
        <v/>
      </c>
      <c r="N372" s="127" t="e">
        <f>Audit!#REF!</f>
        <v>#REF!</v>
      </c>
      <c r="O372" s="127" t="e">
        <f>Audit!#REF!</f>
        <v>#REF!</v>
      </c>
      <c r="P372" s="127" t="e">
        <f>Audit!#REF!</f>
        <v>#REF!</v>
      </c>
    </row>
    <row r="373" spans="1:16" hidden="1">
      <c r="A373" s="127" t="e">
        <f>Audit!#REF!</f>
        <v>#REF!</v>
      </c>
      <c r="B373" s="127" t="str">
        <f>IFERROR(INDEX(GUTS!AI374:'GUTS'!BH374,MATCH(1,GUTS!AK374:'GUTS'!BI374,0)),"")</f>
        <v/>
      </c>
      <c r="C373" s="127" t="str">
        <f>IFERROR(INDEX(GUTS!AJ374:'GUTS'!BH374,MATCH(1,GUTS!AK374:'GUTS'!BI374,0)),"")</f>
        <v/>
      </c>
      <c r="D373" s="127" t="str">
        <f>IFERROR(INDEX(GUTS!AI374:'GUTS'!BH374,MATCH(2,GUTS!AK374:'GUTS'!BI374,0)),"")</f>
        <v/>
      </c>
      <c r="E373" s="127" t="str">
        <f>IFERROR(INDEX(GUTS!AJ374:'GUTS'!BH374,MATCH(2,GUTS!AK374:'GUTS'!BI374,0)),"")</f>
        <v/>
      </c>
      <c r="F373" s="127" t="str">
        <f>IFERROR(INDEX(GUTS!AI374:'GUTS'!BH374,MATCH(3,GUTS!AK374:'GUTS'!BI374,0)),"")</f>
        <v/>
      </c>
      <c r="G373" s="127" t="str">
        <f>IFERROR(INDEX(GUTS!AJ374:'GUTS'!BH374,MATCH(3,GUTS!AK374:'GUTS'!BI374,0)),"")</f>
        <v/>
      </c>
      <c r="H373" s="127" t="str">
        <f>IFERROR(INDEX(GUTS!AI374:'GUTS'!BH374,MATCH(4,GUTS!AK374:'GUTS'!BI374,0)),"")</f>
        <v/>
      </c>
      <c r="I373" s="127" t="str">
        <f>IFERROR(INDEX(GUTS!AJ374:'GUTS'!BH374,MATCH(4,GUTS!AK374:'GUTS'!BI374,0)),"")</f>
        <v/>
      </c>
      <c r="J373" s="127" t="str">
        <f>IFERROR(INDEX(GUTS!AI374:'GUTS'!BH374,MATCH(5,GUTS!AK374:'GUTS'!BI374,0)),"")</f>
        <v/>
      </c>
      <c r="K373" s="127" t="str">
        <f>IFERROR(INDEX(GUTS!AJ374:'GUTS'!BH374,MATCH(5,GUTS!AK374:'GUTS'!BI374,0)),"")</f>
        <v/>
      </c>
      <c r="L373" s="127" t="str">
        <f>IFERROR(INDEX(GUTS!AI374:'GUTS'!BH374,MATCH(6,GUTS!AK374:'GUTS'!BI374,0)),"")</f>
        <v/>
      </c>
      <c r="M373" s="127" t="str">
        <f>IFERROR(INDEX(GUTS!AJ374:'GUTS'!BH374,MATCH(6,GUTS!AK374:'GUTS'!BI374,0)),"")</f>
        <v/>
      </c>
      <c r="N373" s="127" t="e">
        <f>Audit!#REF!</f>
        <v>#REF!</v>
      </c>
      <c r="O373" s="127" t="e">
        <f>Audit!#REF!</f>
        <v>#REF!</v>
      </c>
      <c r="P373" s="127" t="e">
        <f>Audit!#REF!</f>
        <v>#REF!</v>
      </c>
    </row>
    <row r="374" spans="1:16" hidden="1">
      <c r="A374" s="127" t="e">
        <f>Audit!#REF!</f>
        <v>#REF!</v>
      </c>
      <c r="B374" s="127" t="str">
        <f>IFERROR(INDEX(GUTS!AI375:'GUTS'!BH375,MATCH(1,GUTS!AK375:'GUTS'!BI375,0)),"")</f>
        <v/>
      </c>
      <c r="C374" s="127" t="str">
        <f>IFERROR(INDEX(GUTS!AJ375:'GUTS'!BH375,MATCH(1,GUTS!AK375:'GUTS'!BI375,0)),"")</f>
        <v/>
      </c>
      <c r="D374" s="127" t="str">
        <f>IFERROR(INDEX(GUTS!AI375:'GUTS'!BH375,MATCH(2,GUTS!AK375:'GUTS'!BI375,0)),"")</f>
        <v/>
      </c>
      <c r="E374" s="127" t="str">
        <f>IFERROR(INDEX(GUTS!AJ375:'GUTS'!BH375,MATCH(2,GUTS!AK375:'GUTS'!BI375,0)),"")</f>
        <v/>
      </c>
      <c r="F374" s="127" t="str">
        <f>IFERROR(INDEX(GUTS!AI375:'GUTS'!BH375,MATCH(3,GUTS!AK375:'GUTS'!BI375,0)),"")</f>
        <v/>
      </c>
      <c r="G374" s="127" t="str">
        <f>IFERROR(INDEX(GUTS!AJ375:'GUTS'!BH375,MATCH(3,GUTS!AK375:'GUTS'!BI375,0)),"")</f>
        <v/>
      </c>
      <c r="H374" s="127" t="str">
        <f>IFERROR(INDEX(GUTS!AI375:'GUTS'!BH375,MATCH(4,GUTS!AK375:'GUTS'!BI375,0)),"")</f>
        <v/>
      </c>
      <c r="I374" s="127" t="str">
        <f>IFERROR(INDEX(GUTS!AJ375:'GUTS'!BH375,MATCH(4,GUTS!AK375:'GUTS'!BI375,0)),"")</f>
        <v/>
      </c>
      <c r="J374" s="127" t="str">
        <f>IFERROR(INDEX(GUTS!AI375:'GUTS'!BH375,MATCH(5,GUTS!AK375:'GUTS'!BI375,0)),"")</f>
        <v/>
      </c>
      <c r="K374" s="127" t="str">
        <f>IFERROR(INDEX(GUTS!AJ375:'GUTS'!BH375,MATCH(5,GUTS!AK375:'GUTS'!BI375,0)),"")</f>
        <v/>
      </c>
      <c r="L374" s="127" t="str">
        <f>IFERROR(INDEX(GUTS!AI375:'GUTS'!BH375,MATCH(6,GUTS!AK375:'GUTS'!BI375,0)),"")</f>
        <v/>
      </c>
      <c r="M374" s="127" t="str">
        <f>IFERROR(INDEX(GUTS!AJ375:'GUTS'!BH375,MATCH(6,GUTS!AK375:'GUTS'!BI375,0)),"")</f>
        <v/>
      </c>
      <c r="N374" s="127" t="e">
        <f>Audit!#REF!</f>
        <v>#REF!</v>
      </c>
      <c r="O374" s="127" t="e">
        <f>Audit!#REF!</f>
        <v>#REF!</v>
      </c>
      <c r="P374" s="127" t="e">
        <f>Audit!#REF!</f>
        <v>#REF!</v>
      </c>
    </row>
    <row r="375" spans="1:16" hidden="1">
      <c r="A375" s="127" t="e">
        <f>Audit!#REF!</f>
        <v>#REF!</v>
      </c>
      <c r="B375" s="127" t="str">
        <f>IFERROR(INDEX(GUTS!AI376:'GUTS'!BH376,MATCH(1,GUTS!AK376:'GUTS'!BI376,0)),"")</f>
        <v/>
      </c>
      <c r="C375" s="127" t="str">
        <f>IFERROR(INDEX(GUTS!AJ376:'GUTS'!BH376,MATCH(1,GUTS!AK376:'GUTS'!BI376,0)),"")</f>
        <v/>
      </c>
      <c r="D375" s="127" t="str">
        <f>IFERROR(INDEX(GUTS!AI376:'GUTS'!BH376,MATCH(2,GUTS!AK376:'GUTS'!BI376,0)),"")</f>
        <v/>
      </c>
      <c r="E375" s="127" t="str">
        <f>IFERROR(INDEX(GUTS!AJ376:'GUTS'!BH376,MATCH(2,GUTS!AK376:'GUTS'!BI376,0)),"")</f>
        <v/>
      </c>
      <c r="F375" s="127" t="str">
        <f>IFERROR(INDEX(GUTS!AI376:'GUTS'!BH376,MATCH(3,GUTS!AK376:'GUTS'!BI376,0)),"")</f>
        <v/>
      </c>
      <c r="G375" s="127" t="str">
        <f>IFERROR(INDEX(GUTS!AJ376:'GUTS'!BH376,MATCH(3,GUTS!AK376:'GUTS'!BI376,0)),"")</f>
        <v/>
      </c>
      <c r="H375" s="127" t="str">
        <f>IFERROR(INDEX(GUTS!AI376:'GUTS'!BH376,MATCH(4,GUTS!AK376:'GUTS'!BI376,0)),"")</f>
        <v/>
      </c>
      <c r="I375" s="127" t="str">
        <f>IFERROR(INDEX(GUTS!AJ376:'GUTS'!BH376,MATCH(4,GUTS!AK376:'GUTS'!BI376,0)),"")</f>
        <v/>
      </c>
      <c r="J375" s="127" t="str">
        <f>IFERROR(INDEX(GUTS!AI376:'GUTS'!BH376,MATCH(5,GUTS!AK376:'GUTS'!BI376,0)),"")</f>
        <v/>
      </c>
      <c r="K375" s="127" t="str">
        <f>IFERROR(INDEX(GUTS!AJ376:'GUTS'!BH376,MATCH(5,GUTS!AK376:'GUTS'!BI376,0)),"")</f>
        <v/>
      </c>
      <c r="L375" s="127" t="str">
        <f>IFERROR(INDEX(GUTS!AI376:'GUTS'!BH376,MATCH(6,GUTS!AK376:'GUTS'!BI376,0)),"")</f>
        <v/>
      </c>
      <c r="M375" s="127" t="str">
        <f>IFERROR(INDEX(GUTS!AJ376:'GUTS'!BH376,MATCH(6,GUTS!AK376:'GUTS'!BI376,0)),"")</f>
        <v/>
      </c>
      <c r="N375" s="127" t="e">
        <f>Audit!#REF!</f>
        <v>#REF!</v>
      </c>
      <c r="O375" s="127" t="e">
        <f>Audit!#REF!</f>
        <v>#REF!</v>
      </c>
      <c r="P375" s="127" t="e">
        <f>Audit!#REF!</f>
        <v>#REF!</v>
      </c>
    </row>
    <row r="376" spans="1:16" hidden="1">
      <c r="A376" s="127" t="e">
        <f>Audit!#REF!</f>
        <v>#REF!</v>
      </c>
      <c r="B376" s="127" t="str">
        <f>IFERROR(INDEX(GUTS!AI377:'GUTS'!BH377,MATCH(1,GUTS!AK377:'GUTS'!BI377,0)),"")</f>
        <v/>
      </c>
      <c r="C376" s="127" t="str">
        <f>IFERROR(INDEX(GUTS!AJ377:'GUTS'!BH377,MATCH(1,GUTS!AK377:'GUTS'!BI377,0)),"")</f>
        <v/>
      </c>
      <c r="D376" s="127" t="str">
        <f>IFERROR(INDEX(GUTS!AI377:'GUTS'!BH377,MATCH(2,GUTS!AK377:'GUTS'!BI377,0)),"")</f>
        <v/>
      </c>
      <c r="E376" s="127" t="str">
        <f>IFERROR(INDEX(GUTS!AJ377:'GUTS'!BH377,MATCH(2,GUTS!AK377:'GUTS'!BI377,0)),"")</f>
        <v/>
      </c>
      <c r="F376" s="127" t="str">
        <f>IFERROR(INDEX(GUTS!AI377:'GUTS'!BH377,MATCH(3,GUTS!AK377:'GUTS'!BI377,0)),"")</f>
        <v/>
      </c>
      <c r="G376" s="127" t="str">
        <f>IFERROR(INDEX(GUTS!AJ377:'GUTS'!BH377,MATCH(3,GUTS!AK377:'GUTS'!BI377,0)),"")</f>
        <v/>
      </c>
      <c r="H376" s="127" t="str">
        <f>IFERROR(INDEX(GUTS!AI377:'GUTS'!BH377,MATCH(4,GUTS!AK377:'GUTS'!BI377,0)),"")</f>
        <v/>
      </c>
      <c r="I376" s="127" t="str">
        <f>IFERROR(INDEX(GUTS!AJ377:'GUTS'!BH377,MATCH(4,GUTS!AK377:'GUTS'!BI377,0)),"")</f>
        <v/>
      </c>
      <c r="J376" s="127" t="str">
        <f>IFERROR(INDEX(GUTS!AI377:'GUTS'!BH377,MATCH(5,GUTS!AK377:'GUTS'!BI377,0)),"")</f>
        <v/>
      </c>
      <c r="K376" s="127" t="str">
        <f>IFERROR(INDEX(GUTS!AJ377:'GUTS'!BH377,MATCH(5,GUTS!AK377:'GUTS'!BI377,0)),"")</f>
        <v/>
      </c>
      <c r="L376" s="127" t="str">
        <f>IFERROR(INDEX(GUTS!AI377:'GUTS'!BH377,MATCH(6,GUTS!AK377:'GUTS'!BI377,0)),"")</f>
        <v/>
      </c>
      <c r="M376" s="127" t="str">
        <f>IFERROR(INDEX(GUTS!AJ377:'GUTS'!BH377,MATCH(6,GUTS!AK377:'GUTS'!BI377,0)),"")</f>
        <v/>
      </c>
      <c r="N376" s="127" t="e">
        <f>Audit!#REF!</f>
        <v>#REF!</v>
      </c>
      <c r="O376" s="127" t="e">
        <f>Audit!#REF!</f>
        <v>#REF!</v>
      </c>
      <c r="P376" s="127" t="e">
        <f>Audit!#REF!</f>
        <v>#REF!</v>
      </c>
    </row>
    <row r="377" spans="1:16" hidden="1">
      <c r="A377" s="127" t="e">
        <f>Audit!#REF!</f>
        <v>#REF!</v>
      </c>
      <c r="B377" s="127" t="str">
        <f>IFERROR(INDEX(GUTS!AI378:'GUTS'!BH378,MATCH(1,GUTS!AK378:'GUTS'!BI378,0)),"")</f>
        <v/>
      </c>
      <c r="C377" s="127" t="str">
        <f>IFERROR(INDEX(GUTS!AJ378:'GUTS'!BH378,MATCH(1,GUTS!AK378:'GUTS'!BI378,0)),"")</f>
        <v/>
      </c>
      <c r="D377" s="127" t="str">
        <f>IFERROR(INDEX(GUTS!AI378:'GUTS'!BH378,MATCH(2,GUTS!AK378:'GUTS'!BI378,0)),"")</f>
        <v/>
      </c>
      <c r="E377" s="127" t="str">
        <f>IFERROR(INDEX(GUTS!AJ378:'GUTS'!BH378,MATCH(2,GUTS!AK378:'GUTS'!BI378,0)),"")</f>
        <v/>
      </c>
      <c r="F377" s="127" t="str">
        <f>IFERROR(INDEX(GUTS!AI378:'GUTS'!BH378,MATCH(3,GUTS!AK378:'GUTS'!BI378,0)),"")</f>
        <v/>
      </c>
      <c r="G377" s="127" t="str">
        <f>IFERROR(INDEX(GUTS!AJ378:'GUTS'!BH378,MATCH(3,GUTS!AK378:'GUTS'!BI378,0)),"")</f>
        <v/>
      </c>
      <c r="H377" s="127" t="str">
        <f>IFERROR(INDEX(GUTS!AI378:'GUTS'!BH378,MATCH(4,GUTS!AK378:'GUTS'!BI378,0)),"")</f>
        <v/>
      </c>
      <c r="I377" s="127" t="str">
        <f>IFERROR(INDEX(GUTS!AJ378:'GUTS'!BH378,MATCH(4,GUTS!AK378:'GUTS'!BI378,0)),"")</f>
        <v/>
      </c>
      <c r="J377" s="127" t="str">
        <f>IFERROR(INDEX(GUTS!AI378:'GUTS'!BH378,MATCH(5,GUTS!AK378:'GUTS'!BI378,0)),"")</f>
        <v/>
      </c>
      <c r="K377" s="127" t="str">
        <f>IFERROR(INDEX(GUTS!AJ378:'GUTS'!BH378,MATCH(5,GUTS!AK378:'GUTS'!BI378,0)),"")</f>
        <v/>
      </c>
      <c r="L377" s="127" t="str">
        <f>IFERROR(INDEX(GUTS!AI378:'GUTS'!BH378,MATCH(6,GUTS!AK378:'GUTS'!BI378,0)),"")</f>
        <v/>
      </c>
      <c r="M377" s="127" t="str">
        <f>IFERROR(INDEX(GUTS!AJ378:'GUTS'!BH378,MATCH(6,GUTS!AK378:'GUTS'!BI378,0)),"")</f>
        <v/>
      </c>
      <c r="N377" s="127" t="e">
        <f>Audit!#REF!</f>
        <v>#REF!</v>
      </c>
      <c r="O377" s="127" t="e">
        <f>Audit!#REF!</f>
        <v>#REF!</v>
      </c>
      <c r="P377" s="127" t="e">
        <f>Audit!#REF!</f>
        <v>#REF!</v>
      </c>
    </row>
    <row r="378" spans="1:16" hidden="1">
      <c r="A378" s="127" t="e">
        <f>Audit!#REF!</f>
        <v>#REF!</v>
      </c>
      <c r="B378" s="127" t="str">
        <f>IFERROR(INDEX(GUTS!AI379:'GUTS'!BH379,MATCH(1,GUTS!AK379:'GUTS'!BI379,0)),"")</f>
        <v/>
      </c>
      <c r="C378" s="127" t="str">
        <f>IFERROR(INDEX(GUTS!AJ379:'GUTS'!BH379,MATCH(1,GUTS!AK379:'GUTS'!BI379,0)),"")</f>
        <v/>
      </c>
      <c r="D378" s="127" t="str">
        <f>IFERROR(INDEX(GUTS!AI379:'GUTS'!BH379,MATCH(2,GUTS!AK379:'GUTS'!BI379,0)),"")</f>
        <v/>
      </c>
      <c r="E378" s="127" t="str">
        <f>IFERROR(INDEX(GUTS!AJ379:'GUTS'!BH379,MATCH(2,GUTS!AK379:'GUTS'!BI379,0)),"")</f>
        <v/>
      </c>
      <c r="F378" s="127" t="str">
        <f>IFERROR(INDEX(GUTS!AI379:'GUTS'!BH379,MATCH(3,GUTS!AK379:'GUTS'!BI379,0)),"")</f>
        <v/>
      </c>
      <c r="G378" s="127" t="str">
        <f>IFERROR(INDEX(GUTS!AJ379:'GUTS'!BH379,MATCH(3,GUTS!AK379:'GUTS'!BI379,0)),"")</f>
        <v/>
      </c>
      <c r="H378" s="127" t="str">
        <f>IFERROR(INDEX(GUTS!AI379:'GUTS'!BH379,MATCH(4,GUTS!AK379:'GUTS'!BI379,0)),"")</f>
        <v/>
      </c>
      <c r="I378" s="127" t="str">
        <f>IFERROR(INDEX(GUTS!AJ379:'GUTS'!BH379,MATCH(4,GUTS!AK379:'GUTS'!BI379,0)),"")</f>
        <v/>
      </c>
      <c r="J378" s="127" t="str">
        <f>IFERROR(INDEX(GUTS!AI379:'GUTS'!BH379,MATCH(5,GUTS!AK379:'GUTS'!BI379,0)),"")</f>
        <v/>
      </c>
      <c r="K378" s="127" t="str">
        <f>IFERROR(INDEX(GUTS!AJ379:'GUTS'!BH379,MATCH(5,GUTS!AK379:'GUTS'!BI379,0)),"")</f>
        <v/>
      </c>
      <c r="L378" s="127" t="str">
        <f>IFERROR(INDEX(GUTS!AI379:'GUTS'!BH379,MATCH(6,GUTS!AK379:'GUTS'!BI379,0)),"")</f>
        <v/>
      </c>
      <c r="M378" s="127" t="str">
        <f>IFERROR(INDEX(GUTS!AJ379:'GUTS'!BH379,MATCH(6,GUTS!AK379:'GUTS'!BI379,0)),"")</f>
        <v/>
      </c>
      <c r="N378" s="127" t="e">
        <f>Audit!#REF!</f>
        <v>#REF!</v>
      </c>
      <c r="O378" s="127" t="e">
        <f>Audit!#REF!</f>
        <v>#REF!</v>
      </c>
      <c r="P378" s="127" t="e">
        <f>Audit!#REF!</f>
        <v>#REF!</v>
      </c>
    </row>
    <row r="379" spans="1:16" hidden="1">
      <c r="A379" s="127" t="e">
        <f>Audit!#REF!</f>
        <v>#REF!</v>
      </c>
      <c r="B379" s="127" t="str">
        <f>IFERROR(INDEX(GUTS!AI380:'GUTS'!BH380,MATCH(1,GUTS!AK380:'GUTS'!BI380,0)),"")</f>
        <v/>
      </c>
      <c r="C379" s="127" t="str">
        <f>IFERROR(INDEX(GUTS!AJ380:'GUTS'!BH380,MATCH(1,GUTS!AK380:'GUTS'!BI380,0)),"")</f>
        <v/>
      </c>
      <c r="D379" s="127" t="str">
        <f>IFERROR(INDEX(GUTS!AI380:'GUTS'!BH380,MATCH(2,GUTS!AK380:'GUTS'!BI380,0)),"")</f>
        <v/>
      </c>
      <c r="E379" s="127" t="str">
        <f>IFERROR(INDEX(GUTS!AJ380:'GUTS'!BH380,MATCH(2,GUTS!AK380:'GUTS'!BI380,0)),"")</f>
        <v/>
      </c>
      <c r="F379" s="127" t="str">
        <f>IFERROR(INDEX(GUTS!AI380:'GUTS'!BH380,MATCH(3,GUTS!AK380:'GUTS'!BI380,0)),"")</f>
        <v/>
      </c>
      <c r="G379" s="127" t="str">
        <f>IFERROR(INDEX(GUTS!AJ380:'GUTS'!BH380,MATCH(3,GUTS!AK380:'GUTS'!BI380,0)),"")</f>
        <v/>
      </c>
      <c r="H379" s="127" t="str">
        <f>IFERROR(INDEX(GUTS!AI380:'GUTS'!BH380,MATCH(4,GUTS!AK380:'GUTS'!BI380,0)),"")</f>
        <v/>
      </c>
      <c r="I379" s="127" t="str">
        <f>IFERROR(INDEX(GUTS!AJ380:'GUTS'!BH380,MATCH(4,GUTS!AK380:'GUTS'!BI380,0)),"")</f>
        <v/>
      </c>
      <c r="J379" s="127" t="str">
        <f>IFERROR(INDEX(GUTS!AI380:'GUTS'!BH380,MATCH(5,GUTS!AK380:'GUTS'!BI380,0)),"")</f>
        <v/>
      </c>
      <c r="K379" s="127" t="str">
        <f>IFERROR(INDEX(GUTS!AJ380:'GUTS'!BH380,MATCH(5,GUTS!AK380:'GUTS'!BI380,0)),"")</f>
        <v/>
      </c>
      <c r="L379" s="127" t="str">
        <f>IFERROR(INDEX(GUTS!AI380:'GUTS'!BH380,MATCH(6,GUTS!AK380:'GUTS'!BI380,0)),"")</f>
        <v/>
      </c>
      <c r="M379" s="127" t="str">
        <f>IFERROR(INDEX(GUTS!AJ380:'GUTS'!BH380,MATCH(6,GUTS!AK380:'GUTS'!BI380,0)),"")</f>
        <v/>
      </c>
      <c r="N379" s="127" t="e">
        <f>Audit!#REF!</f>
        <v>#REF!</v>
      </c>
      <c r="O379" s="127" t="e">
        <f>Audit!#REF!</f>
        <v>#REF!</v>
      </c>
      <c r="P379" s="127" t="e">
        <f>Audit!#REF!</f>
        <v>#REF!</v>
      </c>
    </row>
    <row r="380" spans="1:16" hidden="1">
      <c r="A380" s="127" t="e">
        <f>Audit!#REF!</f>
        <v>#REF!</v>
      </c>
      <c r="B380" s="127" t="str">
        <f>IFERROR(INDEX(GUTS!AI381:'GUTS'!BH381,MATCH(1,GUTS!AK381:'GUTS'!BI381,0)),"")</f>
        <v/>
      </c>
      <c r="C380" s="127" t="str">
        <f>IFERROR(INDEX(GUTS!AJ381:'GUTS'!BH381,MATCH(1,GUTS!AK381:'GUTS'!BI381,0)),"")</f>
        <v/>
      </c>
      <c r="D380" s="127" t="str">
        <f>IFERROR(INDEX(GUTS!AI381:'GUTS'!BH381,MATCH(2,GUTS!AK381:'GUTS'!BI381,0)),"")</f>
        <v/>
      </c>
      <c r="E380" s="127" t="str">
        <f>IFERROR(INDEX(GUTS!AJ381:'GUTS'!BH381,MATCH(2,GUTS!AK381:'GUTS'!BI381,0)),"")</f>
        <v/>
      </c>
      <c r="F380" s="127" t="str">
        <f>IFERROR(INDEX(GUTS!AI381:'GUTS'!BH381,MATCH(3,GUTS!AK381:'GUTS'!BI381,0)),"")</f>
        <v/>
      </c>
      <c r="G380" s="127" t="str">
        <f>IFERROR(INDEX(GUTS!AJ381:'GUTS'!BH381,MATCH(3,GUTS!AK381:'GUTS'!BI381,0)),"")</f>
        <v/>
      </c>
      <c r="H380" s="127" t="str">
        <f>IFERROR(INDEX(GUTS!AI381:'GUTS'!BH381,MATCH(4,GUTS!AK381:'GUTS'!BI381,0)),"")</f>
        <v/>
      </c>
      <c r="I380" s="127" t="str">
        <f>IFERROR(INDEX(GUTS!AJ381:'GUTS'!BH381,MATCH(4,GUTS!AK381:'GUTS'!BI381,0)),"")</f>
        <v/>
      </c>
      <c r="J380" s="127" t="str">
        <f>IFERROR(INDEX(GUTS!AI381:'GUTS'!BH381,MATCH(5,GUTS!AK381:'GUTS'!BI381,0)),"")</f>
        <v/>
      </c>
      <c r="K380" s="127" t="str">
        <f>IFERROR(INDEX(GUTS!AJ381:'GUTS'!BH381,MATCH(5,GUTS!AK381:'GUTS'!BI381,0)),"")</f>
        <v/>
      </c>
      <c r="L380" s="127" t="str">
        <f>IFERROR(INDEX(GUTS!AI381:'GUTS'!BH381,MATCH(6,GUTS!AK381:'GUTS'!BI381,0)),"")</f>
        <v/>
      </c>
      <c r="M380" s="127" t="str">
        <f>IFERROR(INDEX(GUTS!AJ381:'GUTS'!BH381,MATCH(6,GUTS!AK381:'GUTS'!BI381,0)),"")</f>
        <v/>
      </c>
      <c r="N380" s="127" t="e">
        <f>Audit!#REF!</f>
        <v>#REF!</v>
      </c>
      <c r="O380" s="127" t="e">
        <f>Audit!#REF!</f>
        <v>#REF!</v>
      </c>
      <c r="P380" s="127" t="e">
        <f>Audit!#REF!</f>
        <v>#REF!</v>
      </c>
    </row>
    <row r="381" spans="1:16">
      <c r="A381" s="127" t="e">
        <f>Audit!#REF!</f>
        <v>#REF!</v>
      </c>
      <c r="B381" s="127" t="str">
        <f>IFERROR(INDEX(GUTS!AI382:'GUTS'!BH382,MATCH(1,GUTS!AK382:'GUTS'!BI382,0)),"")</f>
        <v/>
      </c>
      <c r="C381" s="127" t="str">
        <f>IFERROR(INDEX(GUTS!AJ382:'GUTS'!BH382,MATCH(1,GUTS!AK382:'GUTS'!BI382,0)),"")</f>
        <v/>
      </c>
      <c r="D381" s="127" t="str">
        <f>IFERROR(INDEX(GUTS!AI382:'GUTS'!BH382,MATCH(2,GUTS!AK382:'GUTS'!BI382,0)),"")</f>
        <v/>
      </c>
      <c r="E381" s="127" t="str">
        <f>IFERROR(INDEX(GUTS!AJ382:'GUTS'!BH382,MATCH(2,GUTS!AK382:'GUTS'!BI382,0)),"")</f>
        <v/>
      </c>
      <c r="F381" s="127" t="str">
        <f>IFERROR(INDEX(GUTS!AI382:'GUTS'!BH382,MATCH(3,GUTS!AK382:'GUTS'!BI382,0)),"")</f>
        <v/>
      </c>
      <c r="G381" s="127" t="str">
        <f>IFERROR(INDEX(GUTS!AJ382:'GUTS'!BH382,MATCH(3,GUTS!AK382:'GUTS'!BI382,0)),"")</f>
        <v/>
      </c>
      <c r="H381" s="127" t="str">
        <f>IFERROR(INDEX(GUTS!AI382:'GUTS'!BH382,MATCH(4,GUTS!AK382:'GUTS'!BI382,0)),"")</f>
        <v/>
      </c>
      <c r="I381" s="127" t="str">
        <f>IFERROR(INDEX(GUTS!AJ382:'GUTS'!BH382,MATCH(4,GUTS!AK382:'GUTS'!BI382,0)),"")</f>
        <v/>
      </c>
      <c r="J381" s="127" t="str">
        <f>IFERROR(INDEX(GUTS!AI382:'GUTS'!BH382,MATCH(5,GUTS!AK382:'GUTS'!BI382,0)),"")</f>
        <v/>
      </c>
      <c r="K381" s="127" t="str">
        <f>IFERROR(INDEX(GUTS!AJ382:'GUTS'!BH382,MATCH(5,GUTS!AK382:'GUTS'!BI382,0)),"")</f>
        <v/>
      </c>
      <c r="L381" s="127" t="str">
        <f>IFERROR(INDEX(GUTS!AI382:'GUTS'!BH382,MATCH(6,GUTS!AK382:'GUTS'!BI382,0)),"")</f>
        <v/>
      </c>
      <c r="M381" s="127" t="str">
        <f>IFERROR(INDEX(GUTS!AJ382:'GUTS'!BH382,MATCH(6,GUTS!AK382:'GUTS'!BI382,0)),"")</f>
        <v/>
      </c>
      <c r="N381" s="127" t="e">
        <f>Audit!#REF!</f>
        <v>#REF!</v>
      </c>
      <c r="O381" s="127" t="e">
        <f>Audit!#REF!</f>
        <v>#REF!</v>
      </c>
      <c r="P381" s="127" t="e">
        <f>Audit!#REF!</f>
        <v>#REF!</v>
      </c>
    </row>
    <row r="382" spans="1:16" hidden="1">
      <c r="A382" s="127" t="e">
        <f>Audit!#REF!</f>
        <v>#REF!</v>
      </c>
      <c r="B382" s="127" t="str">
        <f>IFERROR(INDEX(GUTS!AI383:'GUTS'!BH383,MATCH(1,GUTS!AK383:'GUTS'!BI383,0)),"")</f>
        <v/>
      </c>
      <c r="C382" s="127" t="str">
        <f>IFERROR(INDEX(GUTS!AJ383:'GUTS'!BH383,MATCH(1,GUTS!AK383:'GUTS'!BI383,0)),"")</f>
        <v/>
      </c>
      <c r="D382" s="127" t="str">
        <f>IFERROR(INDEX(GUTS!AI383:'GUTS'!BH383,MATCH(2,GUTS!AK383:'GUTS'!BI383,0)),"")</f>
        <v/>
      </c>
      <c r="E382" s="127" t="str">
        <f>IFERROR(INDEX(GUTS!AJ383:'GUTS'!BH383,MATCH(2,GUTS!AK383:'GUTS'!BI383,0)),"")</f>
        <v/>
      </c>
      <c r="F382" s="127" t="str">
        <f>IFERROR(INDEX(GUTS!AI383:'GUTS'!BH383,MATCH(3,GUTS!AK383:'GUTS'!BI383,0)),"")</f>
        <v/>
      </c>
      <c r="G382" s="127" t="str">
        <f>IFERROR(INDEX(GUTS!AJ383:'GUTS'!BH383,MATCH(3,GUTS!AK383:'GUTS'!BI383,0)),"")</f>
        <v/>
      </c>
      <c r="H382" s="127" t="str">
        <f>IFERROR(INDEX(GUTS!AI383:'GUTS'!BH383,MATCH(4,GUTS!AK383:'GUTS'!BI383,0)),"")</f>
        <v/>
      </c>
      <c r="I382" s="127" t="str">
        <f>IFERROR(INDEX(GUTS!AJ383:'GUTS'!BH383,MATCH(4,GUTS!AK383:'GUTS'!BI383,0)),"")</f>
        <v/>
      </c>
      <c r="J382" s="127" t="str">
        <f>IFERROR(INDEX(GUTS!AI383:'GUTS'!BH383,MATCH(5,GUTS!AK383:'GUTS'!BI383,0)),"")</f>
        <v/>
      </c>
      <c r="K382" s="127" t="str">
        <f>IFERROR(INDEX(GUTS!AJ383:'GUTS'!BH383,MATCH(5,GUTS!AK383:'GUTS'!BI383,0)),"")</f>
        <v/>
      </c>
      <c r="L382" s="127" t="str">
        <f>IFERROR(INDEX(GUTS!AI383:'GUTS'!BH383,MATCH(6,GUTS!AK383:'GUTS'!BI383,0)),"")</f>
        <v/>
      </c>
      <c r="M382" s="127" t="str">
        <f>IFERROR(INDEX(GUTS!AJ383:'GUTS'!BH383,MATCH(6,GUTS!AK383:'GUTS'!BI383,0)),"")</f>
        <v/>
      </c>
      <c r="N382" s="127" t="e">
        <f>Audit!#REF!</f>
        <v>#REF!</v>
      </c>
      <c r="O382" s="127" t="e">
        <f>Audit!#REF!</f>
        <v>#REF!</v>
      </c>
      <c r="P382" s="127" t="e">
        <f>Audit!#REF!</f>
        <v>#REF!</v>
      </c>
    </row>
    <row r="383" spans="1:16">
      <c r="A383" s="127" t="e">
        <f>Audit!#REF!</f>
        <v>#REF!</v>
      </c>
      <c r="B383" s="127" t="str">
        <f>IFERROR(INDEX(GUTS!AI384:'GUTS'!BH384,MATCH(1,GUTS!AK384:'GUTS'!BI384,0)),"")</f>
        <v/>
      </c>
      <c r="C383" s="127" t="str">
        <f>IFERROR(INDEX(GUTS!AJ384:'GUTS'!BH384,MATCH(1,GUTS!AK384:'GUTS'!BI384,0)),"")</f>
        <v/>
      </c>
      <c r="D383" s="127" t="str">
        <f>IFERROR(INDEX(GUTS!AI384:'GUTS'!BH384,MATCH(2,GUTS!AK384:'GUTS'!BI384,0)),"")</f>
        <v/>
      </c>
      <c r="E383" s="127" t="str">
        <f>IFERROR(INDEX(GUTS!AJ384:'GUTS'!BH384,MATCH(2,GUTS!AK384:'GUTS'!BI384,0)),"")</f>
        <v/>
      </c>
      <c r="F383" s="127" t="str">
        <f>IFERROR(INDEX(GUTS!AI384:'GUTS'!BH384,MATCH(3,GUTS!AK384:'GUTS'!BI384,0)),"")</f>
        <v/>
      </c>
      <c r="G383" s="127" t="str">
        <f>IFERROR(INDEX(GUTS!AJ384:'GUTS'!BH384,MATCH(3,GUTS!AK384:'GUTS'!BI384,0)),"")</f>
        <v/>
      </c>
      <c r="H383" s="127" t="str">
        <f>IFERROR(INDEX(GUTS!AI384:'GUTS'!BH384,MATCH(4,GUTS!AK384:'GUTS'!BI384,0)),"")</f>
        <v/>
      </c>
      <c r="I383" s="127" t="str">
        <f>IFERROR(INDEX(GUTS!AJ384:'GUTS'!BH384,MATCH(4,GUTS!AK384:'GUTS'!BI384,0)),"")</f>
        <v/>
      </c>
      <c r="J383" s="127" t="str">
        <f>IFERROR(INDEX(GUTS!AI384:'GUTS'!BH384,MATCH(5,GUTS!AK384:'GUTS'!BI384,0)),"")</f>
        <v/>
      </c>
      <c r="K383" s="127" t="str">
        <f>IFERROR(INDEX(GUTS!AJ384:'GUTS'!BH384,MATCH(5,GUTS!AK384:'GUTS'!BI384,0)),"")</f>
        <v/>
      </c>
      <c r="L383" s="127" t="str">
        <f>IFERROR(INDEX(GUTS!AI384:'GUTS'!BH384,MATCH(6,GUTS!AK384:'GUTS'!BI384,0)),"")</f>
        <v/>
      </c>
      <c r="M383" s="127" t="str">
        <f>IFERROR(INDEX(GUTS!AJ384:'GUTS'!BH384,MATCH(6,GUTS!AK384:'GUTS'!BI384,0)),"")</f>
        <v/>
      </c>
      <c r="N383" s="127" t="e">
        <f>Audit!#REF!</f>
        <v>#REF!</v>
      </c>
      <c r="O383" s="127" t="e">
        <f>Audit!#REF!</f>
        <v>#REF!</v>
      </c>
      <c r="P383" s="127" t="e">
        <f>Audit!#REF!</f>
        <v>#REF!</v>
      </c>
    </row>
    <row r="384" spans="1:16" hidden="1">
      <c r="A384" s="127" t="e">
        <f>Audit!#REF!</f>
        <v>#REF!</v>
      </c>
      <c r="B384" s="127" t="str">
        <f>IFERROR(INDEX(GUTS!AI385:'GUTS'!BH385,MATCH(1,GUTS!AK385:'GUTS'!BI385,0)),"")</f>
        <v/>
      </c>
      <c r="C384" s="127" t="str">
        <f>IFERROR(INDEX(GUTS!AJ385:'GUTS'!BH385,MATCH(1,GUTS!AK385:'GUTS'!BI385,0)),"")</f>
        <v/>
      </c>
      <c r="D384" s="127" t="str">
        <f>IFERROR(INDEX(GUTS!AI385:'GUTS'!BH385,MATCH(2,GUTS!AK385:'GUTS'!BI385,0)),"")</f>
        <v/>
      </c>
      <c r="E384" s="127" t="str">
        <f>IFERROR(INDEX(GUTS!AJ385:'GUTS'!BH385,MATCH(2,GUTS!AK385:'GUTS'!BI385,0)),"")</f>
        <v/>
      </c>
      <c r="F384" s="127" t="str">
        <f>IFERROR(INDEX(GUTS!AI385:'GUTS'!BH385,MATCH(3,GUTS!AK385:'GUTS'!BI385,0)),"")</f>
        <v/>
      </c>
      <c r="G384" s="127" t="str">
        <f>IFERROR(INDEX(GUTS!AJ385:'GUTS'!BH385,MATCH(3,GUTS!AK385:'GUTS'!BI385,0)),"")</f>
        <v/>
      </c>
      <c r="H384" s="127" t="str">
        <f>IFERROR(INDEX(GUTS!AI385:'GUTS'!BH385,MATCH(4,GUTS!AK385:'GUTS'!BI385,0)),"")</f>
        <v/>
      </c>
      <c r="I384" s="127" t="str">
        <f>IFERROR(INDEX(GUTS!AJ385:'GUTS'!BH385,MATCH(4,GUTS!AK385:'GUTS'!BI385,0)),"")</f>
        <v/>
      </c>
      <c r="J384" s="127" t="str">
        <f>IFERROR(INDEX(GUTS!AI385:'GUTS'!BH385,MATCH(5,GUTS!AK385:'GUTS'!BI385,0)),"")</f>
        <v/>
      </c>
      <c r="K384" s="127" t="str">
        <f>IFERROR(INDEX(GUTS!AJ385:'GUTS'!BH385,MATCH(5,GUTS!AK385:'GUTS'!BI385,0)),"")</f>
        <v/>
      </c>
      <c r="L384" s="127" t="str">
        <f>IFERROR(INDEX(GUTS!AI385:'GUTS'!BH385,MATCH(6,GUTS!AK385:'GUTS'!BI385,0)),"")</f>
        <v/>
      </c>
      <c r="M384" s="127" t="str">
        <f>IFERROR(INDEX(GUTS!AJ385:'GUTS'!BH385,MATCH(6,GUTS!AK385:'GUTS'!BI385,0)),"")</f>
        <v/>
      </c>
      <c r="N384" s="127" t="e">
        <f>Audit!#REF!</f>
        <v>#REF!</v>
      </c>
      <c r="O384" s="127" t="e">
        <f>Audit!#REF!</f>
        <v>#REF!</v>
      </c>
      <c r="P384" s="127" t="e">
        <f>Audit!#REF!</f>
        <v>#REF!</v>
      </c>
    </row>
    <row r="385" spans="1:16">
      <c r="A385" s="127" t="e">
        <f>Audit!#REF!</f>
        <v>#REF!</v>
      </c>
      <c r="B385" s="127" t="str">
        <f>IFERROR(INDEX(GUTS!AI386:'GUTS'!BH386,MATCH(1,GUTS!AK386:'GUTS'!BI386,0)),"")</f>
        <v/>
      </c>
      <c r="C385" s="127" t="str">
        <f>IFERROR(INDEX(GUTS!AJ386:'GUTS'!BH386,MATCH(1,GUTS!AK386:'GUTS'!BI386,0)),"")</f>
        <v/>
      </c>
      <c r="D385" s="127" t="str">
        <f>IFERROR(INDEX(GUTS!AI386:'GUTS'!BH386,MATCH(2,GUTS!AK386:'GUTS'!BI386,0)),"")</f>
        <v/>
      </c>
      <c r="E385" s="127" t="str">
        <f>IFERROR(INDEX(GUTS!AJ386:'GUTS'!BH386,MATCH(2,GUTS!AK386:'GUTS'!BI386,0)),"")</f>
        <v/>
      </c>
      <c r="F385" s="127" t="str">
        <f>IFERROR(INDEX(GUTS!AI386:'GUTS'!BH386,MATCH(3,GUTS!AK386:'GUTS'!BI386,0)),"")</f>
        <v/>
      </c>
      <c r="G385" s="127" t="str">
        <f>IFERROR(INDEX(GUTS!AJ386:'GUTS'!BH386,MATCH(3,GUTS!AK386:'GUTS'!BI386,0)),"")</f>
        <v/>
      </c>
      <c r="H385" s="127" t="str">
        <f>IFERROR(INDEX(GUTS!AI386:'GUTS'!BH386,MATCH(4,GUTS!AK386:'GUTS'!BI386,0)),"")</f>
        <v/>
      </c>
      <c r="I385" s="127" t="str">
        <f>IFERROR(INDEX(GUTS!AJ386:'GUTS'!BH386,MATCH(4,GUTS!AK386:'GUTS'!BI386,0)),"")</f>
        <v/>
      </c>
      <c r="J385" s="127" t="str">
        <f>IFERROR(INDEX(GUTS!AI386:'GUTS'!BH386,MATCH(5,GUTS!AK386:'GUTS'!BI386,0)),"")</f>
        <v/>
      </c>
      <c r="K385" s="127" t="str">
        <f>IFERROR(INDEX(GUTS!AJ386:'GUTS'!BH386,MATCH(5,GUTS!AK386:'GUTS'!BI386,0)),"")</f>
        <v/>
      </c>
      <c r="L385" s="127" t="str">
        <f>IFERROR(INDEX(GUTS!AI386:'GUTS'!BH386,MATCH(6,GUTS!AK386:'GUTS'!BI386,0)),"")</f>
        <v/>
      </c>
      <c r="M385" s="127" t="str">
        <f>IFERROR(INDEX(GUTS!AJ386:'GUTS'!BH386,MATCH(6,GUTS!AK386:'GUTS'!BI386,0)),"")</f>
        <v/>
      </c>
      <c r="N385" s="127" t="e">
        <f>Audit!#REF!</f>
        <v>#REF!</v>
      </c>
      <c r="O385" s="127" t="e">
        <f>Audit!#REF!</f>
        <v>#REF!</v>
      </c>
      <c r="P385" s="127" t="e">
        <f>Audit!#REF!</f>
        <v>#REF!</v>
      </c>
    </row>
    <row r="386" spans="1:16" hidden="1">
      <c r="A386" s="127" t="e">
        <f>Audit!#REF!</f>
        <v>#REF!</v>
      </c>
      <c r="B386" s="127" t="str">
        <f>IFERROR(INDEX(GUTS!AI387:'GUTS'!BH387,MATCH(1,GUTS!AK387:'GUTS'!BI387,0)),"")</f>
        <v/>
      </c>
      <c r="C386" s="127" t="str">
        <f>IFERROR(INDEX(GUTS!AJ387:'GUTS'!BH387,MATCH(1,GUTS!AK387:'GUTS'!BI387,0)),"")</f>
        <v/>
      </c>
      <c r="D386" s="127" t="str">
        <f>IFERROR(INDEX(GUTS!AI387:'GUTS'!BH387,MATCH(2,GUTS!AK387:'GUTS'!BI387,0)),"")</f>
        <v/>
      </c>
      <c r="E386" s="127" t="str">
        <f>IFERROR(INDEX(GUTS!AJ387:'GUTS'!BH387,MATCH(2,GUTS!AK387:'GUTS'!BI387,0)),"")</f>
        <v/>
      </c>
      <c r="F386" s="127" t="str">
        <f>IFERROR(INDEX(GUTS!AI387:'GUTS'!BH387,MATCH(3,GUTS!AK387:'GUTS'!BI387,0)),"")</f>
        <v/>
      </c>
      <c r="G386" s="127" t="str">
        <f>IFERROR(INDEX(GUTS!AJ387:'GUTS'!BH387,MATCH(3,GUTS!AK387:'GUTS'!BI387,0)),"")</f>
        <v/>
      </c>
      <c r="H386" s="127" t="str">
        <f>IFERROR(INDEX(GUTS!AI387:'GUTS'!BH387,MATCH(4,GUTS!AK387:'GUTS'!BI387,0)),"")</f>
        <v/>
      </c>
      <c r="I386" s="127" t="str">
        <f>IFERROR(INDEX(GUTS!AJ387:'GUTS'!BH387,MATCH(4,GUTS!AK387:'GUTS'!BI387,0)),"")</f>
        <v/>
      </c>
      <c r="J386" s="127" t="str">
        <f>IFERROR(INDEX(GUTS!AI387:'GUTS'!BH387,MATCH(5,GUTS!AK387:'GUTS'!BI387,0)),"")</f>
        <v/>
      </c>
      <c r="K386" s="127" t="str">
        <f>IFERROR(INDEX(GUTS!AJ387:'GUTS'!BH387,MATCH(5,GUTS!AK387:'GUTS'!BI387,0)),"")</f>
        <v/>
      </c>
      <c r="L386" s="127" t="str">
        <f>IFERROR(INDEX(GUTS!AI387:'GUTS'!BH387,MATCH(6,GUTS!AK387:'GUTS'!BI387,0)),"")</f>
        <v/>
      </c>
      <c r="M386" s="127" t="str">
        <f>IFERROR(INDEX(GUTS!AJ387:'GUTS'!BH387,MATCH(6,GUTS!AK387:'GUTS'!BI387,0)),"")</f>
        <v/>
      </c>
      <c r="N386" s="127" t="e">
        <f>Audit!#REF!</f>
        <v>#REF!</v>
      </c>
      <c r="O386" s="127" t="e">
        <f>Audit!#REF!</f>
        <v>#REF!</v>
      </c>
      <c r="P386" s="127" t="e">
        <f>Audit!#REF!</f>
        <v>#REF!</v>
      </c>
    </row>
    <row r="387" spans="1:16">
      <c r="A387" s="127" t="e">
        <f>Audit!#REF!</f>
        <v>#REF!</v>
      </c>
      <c r="B387" s="127" t="str">
        <f>IFERROR(INDEX(GUTS!AI388:'GUTS'!BH388,MATCH(1,GUTS!AK388:'GUTS'!BI388,0)),"")</f>
        <v/>
      </c>
      <c r="C387" s="127" t="str">
        <f>IFERROR(INDEX(GUTS!AJ388:'GUTS'!BH388,MATCH(1,GUTS!AK388:'GUTS'!BI388,0)),"")</f>
        <v/>
      </c>
      <c r="D387" s="127" t="str">
        <f>IFERROR(INDEX(GUTS!AI388:'GUTS'!BH388,MATCH(2,GUTS!AK388:'GUTS'!BI388,0)),"")</f>
        <v/>
      </c>
      <c r="E387" s="127" t="str">
        <f>IFERROR(INDEX(GUTS!AJ388:'GUTS'!BH388,MATCH(2,GUTS!AK388:'GUTS'!BI388,0)),"")</f>
        <v/>
      </c>
      <c r="F387" s="127" t="str">
        <f>IFERROR(INDEX(GUTS!AI388:'GUTS'!BH388,MATCH(3,GUTS!AK388:'GUTS'!BI388,0)),"")</f>
        <v/>
      </c>
      <c r="G387" s="127" t="str">
        <f>IFERROR(INDEX(GUTS!AJ388:'GUTS'!BH388,MATCH(3,GUTS!AK388:'GUTS'!BI388,0)),"")</f>
        <v/>
      </c>
      <c r="H387" s="127" t="str">
        <f>IFERROR(INDEX(GUTS!AI388:'GUTS'!BH388,MATCH(4,GUTS!AK388:'GUTS'!BI388,0)),"")</f>
        <v/>
      </c>
      <c r="I387" s="127" t="str">
        <f>IFERROR(INDEX(GUTS!AJ388:'GUTS'!BH388,MATCH(4,GUTS!AK388:'GUTS'!BI388,0)),"")</f>
        <v/>
      </c>
      <c r="J387" s="127" t="str">
        <f>IFERROR(INDEX(GUTS!AI388:'GUTS'!BH388,MATCH(5,GUTS!AK388:'GUTS'!BI388,0)),"")</f>
        <v/>
      </c>
      <c r="K387" s="127" t="str">
        <f>IFERROR(INDEX(GUTS!AJ388:'GUTS'!BH388,MATCH(5,GUTS!AK388:'GUTS'!BI388,0)),"")</f>
        <v/>
      </c>
      <c r="L387" s="127" t="str">
        <f>IFERROR(INDEX(GUTS!AI388:'GUTS'!BH388,MATCH(6,GUTS!AK388:'GUTS'!BI388,0)),"")</f>
        <v/>
      </c>
      <c r="M387" s="127" t="str">
        <f>IFERROR(INDEX(GUTS!AJ388:'GUTS'!BH388,MATCH(6,GUTS!AK388:'GUTS'!BI388,0)),"")</f>
        <v/>
      </c>
      <c r="N387" s="127" t="e">
        <f>Audit!#REF!</f>
        <v>#REF!</v>
      </c>
      <c r="O387" s="127" t="e">
        <f>Audit!#REF!</f>
        <v>#REF!</v>
      </c>
      <c r="P387" s="127" t="e">
        <f>Audit!#REF!</f>
        <v>#REF!</v>
      </c>
    </row>
    <row r="388" spans="1:16" hidden="1">
      <c r="A388" s="127" t="e">
        <f>Audit!#REF!</f>
        <v>#REF!</v>
      </c>
      <c r="B388" s="127" t="str">
        <f>IFERROR(INDEX(GUTS!AI389:'GUTS'!BH389,MATCH(1,GUTS!AK389:'GUTS'!BI389,0)),"")</f>
        <v/>
      </c>
      <c r="C388" s="127" t="str">
        <f>IFERROR(INDEX(GUTS!AJ389:'GUTS'!BH389,MATCH(1,GUTS!AK389:'GUTS'!BI389,0)),"")</f>
        <v/>
      </c>
      <c r="D388" s="127" t="str">
        <f>IFERROR(INDEX(GUTS!AI389:'GUTS'!BH389,MATCH(2,GUTS!AK389:'GUTS'!BI389,0)),"")</f>
        <v/>
      </c>
      <c r="E388" s="127" t="str">
        <f>IFERROR(INDEX(GUTS!AJ389:'GUTS'!BH389,MATCH(2,GUTS!AK389:'GUTS'!BI389,0)),"")</f>
        <v/>
      </c>
      <c r="F388" s="127" t="str">
        <f>IFERROR(INDEX(GUTS!AI389:'GUTS'!BH389,MATCH(3,GUTS!AK389:'GUTS'!BI389,0)),"")</f>
        <v/>
      </c>
      <c r="G388" s="127" t="str">
        <f>IFERROR(INDEX(GUTS!AJ389:'GUTS'!BH389,MATCH(3,GUTS!AK389:'GUTS'!BI389,0)),"")</f>
        <v/>
      </c>
      <c r="H388" s="127" t="str">
        <f>IFERROR(INDEX(GUTS!AI389:'GUTS'!BH389,MATCH(4,GUTS!AK389:'GUTS'!BI389,0)),"")</f>
        <v/>
      </c>
      <c r="I388" s="127" t="str">
        <f>IFERROR(INDEX(GUTS!AJ389:'GUTS'!BH389,MATCH(4,GUTS!AK389:'GUTS'!BI389,0)),"")</f>
        <v/>
      </c>
      <c r="J388" s="127" t="str">
        <f>IFERROR(INDEX(GUTS!AI389:'GUTS'!BH389,MATCH(5,GUTS!AK389:'GUTS'!BI389,0)),"")</f>
        <v/>
      </c>
      <c r="K388" s="127" t="str">
        <f>IFERROR(INDEX(GUTS!AJ389:'GUTS'!BH389,MATCH(5,GUTS!AK389:'GUTS'!BI389,0)),"")</f>
        <v/>
      </c>
      <c r="L388" s="127" t="str">
        <f>IFERROR(INDEX(GUTS!AI389:'GUTS'!BH389,MATCH(6,GUTS!AK389:'GUTS'!BI389,0)),"")</f>
        <v/>
      </c>
      <c r="M388" s="127" t="str">
        <f>IFERROR(INDEX(GUTS!AJ389:'GUTS'!BH389,MATCH(6,GUTS!AK389:'GUTS'!BI389,0)),"")</f>
        <v/>
      </c>
      <c r="N388" s="127" t="e">
        <f>Audit!#REF!</f>
        <v>#REF!</v>
      </c>
      <c r="O388" s="127" t="e">
        <f>Audit!#REF!</f>
        <v>#REF!</v>
      </c>
      <c r="P388" s="127" t="e">
        <f>Audit!#REF!</f>
        <v>#REF!</v>
      </c>
    </row>
    <row r="389" spans="1:16">
      <c r="A389" s="127" t="e">
        <f>Audit!#REF!</f>
        <v>#REF!</v>
      </c>
      <c r="B389" s="127" t="str">
        <f>IFERROR(INDEX(GUTS!AI390:'GUTS'!BH390,MATCH(1,GUTS!AK390:'GUTS'!BI390,0)),"")</f>
        <v/>
      </c>
      <c r="C389" s="127" t="str">
        <f>IFERROR(INDEX(GUTS!AJ390:'GUTS'!BH390,MATCH(1,GUTS!AK390:'GUTS'!BI390,0)),"")</f>
        <v/>
      </c>
      <c r="D389" s="127" t="str">
        <f>IFERROR(INDEX(GUTS!AI390:'GUTS'!BH390,MATCH(2,GUTS!AK390:'GUTS'!BI390,0)),"")</f>
        <v/>
      </c>
      <c r="E389" s="127" t="str">
        <f>IFERROR(INDEX(GUTS!AJ390:'GUTS'!BH390,MATCH(2,GUTS!AK390:'GUTS'!BI390,0)),"")</f>
        <v/>
      </c>
      <c r="F389" s="127" t="str">
        <f>IFERROR(INDEX(GUTS!AI390:'GUTS'!BH390,MATCH(3,GUTS!AK390:'GUTS'!BI390,0)),"")</f>
        <v/>
      </c>
      <c r="G389" s="127" t="str">
        <f>IFERROR(INDEX(GUTS!AJ390:'GUTS'!BH390,MATCH(3,GUTS!AK390:'GUTS'!BI390,0)),"")</f>
        <v/>
      </c>
      <c r="H389" s="127" t="str">
        <f>IFERROR(INDEX(GUTS!AI390:'GUTS'!BH390,MATCH(4,GUTS!AK390:'GUTS'!BI390,0)),"")</f>
        <v/>
      </c>
      <c r="I389" s="127" t="str">
        <f>IFERROR(INDEX(GUTS!AJ390:'GUTS'!BH390,MATCH(4,GUTS!AK390:'GUTS'!BI390,0)),"")</f>
        <v/>
      </c>
      <c r="J389" s="127" t="str">
        <f>IFERROR(INDEX(GUTS!AI390:'GUTS'!BH390,MATCH(5,GUTS!AK390:'GUTS'!BI390,0)),"")</f>
        <v/>
      </c>
      <c r="K389" s="127" t="str">
        <f>IFERROR(INDEX(GUTS!AJ390:'GUTS'!BH390,MATCH(5,GUTS!AK390:'GUTS'!BI390,0)),"")</f>
        <v/>
      </c>
      <c r="L389" s="127" t="str">
        <f>IFERROR(INDEX(GUTS!AI390:'GUTS'!BH390,MATCH(6,GUTS!AK390:'GUTS'!BI390,0)),"")</f>
        <v/>
      </c>
      <c r="M389" s="127" t="str">
        <f>IFERROR(INDEX(GUTS!AJ390:'GUTS'!BH390,MATCH(6,GUTS!AK390:'GUTS'!BI390,0)),"")</f>
        <v/>
      </c>
      <c r="N389" s="127" t="e">
        <f>Audit!#REF!</f>
        <v>#REF!</v>
      </c>
      <c r="O389" s="127" t="e">
        <f>Audit!#REF!</f>
        <v>#REF!</v>
      </c>
      <c r="P389" s="127" t="e">
        <f>Audit!#REF!</f>
        <v>#REF!</v>
      </c>
    </row>
    <row r="390" spans="1:16" hidden="1">
      <c r="A390" s="127" t="e">
        <f>Audit!#REF!</f>
        <v>#REF!</v>
      </c>
      <c r="B390" s="127" t="str">
        <f>IFERROR(INDEX(GUTS!AI391:'GUTS'!BH391,MATCH(1,GUTS!AK391:'GUTS'!BI391,0)),"")</f>
        <v/>
      </c>
      <c r="C390" s="127" t="str">
        <f>IFERROR(INDEX(GUTS!AJ391:'GUTS'!BH391,MATCH(1,GUTS!AK391:'GUTS'!BI391,0)),"")</f>
        <v/>
      </c>
      <c r="D390" s="127" t="str">
        <f>IFERROR(INDEX(GUTS!AI391:'GUTS'!BH391,MATCH(2,GUTS!AK391:'GUTS'!BI391,0)),"")</f>
        <v/>
      </c>
      <c r="E390" s="127" t="str">
        <f>IFERROR(INDEX(GUTS!AJ391:'GUTS'!BH391,MATCH(2,GUTS!AK391:'GUTS'!BI391,0)),"")</f>
        <v/>
      </c>
      <c r="F390" s="127" t="str">
        <f>IFERROR(INDEX(GUTS!AI391:'GUTS'!BH391,MATCH(3,GUTS!AK391:'GUTS'!BI391,0)),"")</f>
        <v/>
      </c>
      <c r="G390" s="127" t="str">
        <f>IFERROR(INDEX(GUTS!AJ391:'GUTS'!BH391,MATCH(3,GUTS!AK391:'GUTS'!BI391,0)),"")</f>
        <v/>
      </c>
      <c r="H390" s="127" t="str">
        <f>IFERROR(INDEX(GUTS!AI391:'GUTS'!BH391,MATCH(4,GUTS!AK391:'GUTS'!BI391,0)),"")</f>
        <v/>
      </c>
      <c r="I390" s="127" t="str">
        <f>IFERROR(INDEX(GUTS!AJ391:'GUTS'!BH391,MATCH(4,GUTS!AK391:'GUTS'!BI391,0)),"")</f>
        <v/>
      </c>
      <c r="J390" s="127" t="str">
        <f>IFERROR(INDEX(GUTS!AI391:'GUTS'!BH391,MATCH(5,GUTS!AK391:'GUTS'!BI391,0)),"")</f>
        <v/>
      </c>
      <c r="K390" s="127" t="str">
        <f>IFERROR(INDEX(GUTS!AJ391:'GUTS'!BH391,MATCH(5,GUTS!AK391:'GUTS'!BI391,0)),"")</f>
        <v/>
      </c>
      <c r="L390" s="127" t="str">
        <f>IFERROR(INDEX(GUTS!AI391:'GUTS'!BH391,MATCH(6,GUTS!AK391:'GUTS'!BI391,0)),"")</f>
        <v/>
      </c>
      <c r="M390" s="127" t="str">
        <f>IFERROR(INDEX(GUTS!AJ391:'GUTS'!BH391,MATCH(6,GUTS!AK391:'GUTS'!BI391,0)),"")</f>
        <v/>
      </c>
      <c r="N390" s="127" t="e">
        <f>Audit!#REF!</f>
        <v>#REF!</v>
      </c>
      <c r="O390" s="127" t="e">
        <f>Audit!#REF!</f>
        <v>#REF!</v>
      </c>
      <c r="P390" s="127" t="e">
        <f>Audit!#REF!</f>
        <v>#REF!</v>
      </c>
    </row>
    <row r="391" spans="1:16">
      <c r="A391" s="127" t="e">
        <f>Audit!#REF!</f>
        <v>#REF!</v>
      </c>
      <c r="B391" s="127" t="str">
        <f>IFERROR(INDEX(GUTS!AI392:'GUTS'!BH392,MATCH(1,GUTS!AK392:'GUTS'!BI392,0)),"")</f>
        <v/>
      </c>
      <c r="C391" s="127" t="str">
        <f>IFERROR(INDEX(GUTS!AJ392:'GUTS'!BH392,MATCH(1,GUTS!AK392:'GUTS'!BI392,0)),"")</f>
        <v/>
      </c>
      <c r="D391" s="127" t="str">
        <f>IFERROR(INDEX(GUTS!AI392:'GUTS'!BH392,MATCH(2,GUTS!AK392:'GUTS'!BI392,0)),"")</f>
        <v/>
      </c>
      <c r="E391" s="127" t="str">
        <f>IFERROR(INDEX(GUTS!AJ392:'GUTS'!BH392,MATCH(2,GUTS!AK392:'GUTS'!BI392,0)),"")</f>
        <v/>
      </c>
      <c r="F391" s="127" t="str">
        <f>IFERROR(INDEX(GUTS!AI392:'GUTS'!BH392,MATCH(3,GUTS!AK392:'GUTS'!BI392,0)),"")</f>
        <v/>
      </c>
      <c r="G391" s="127" t="str">
        <f>IFERROR(INDEX(GUTS!AJ392:'GUTS'!BH392,MATCH(3,GUTS!AK392:'GUTS'!BI392,0)),"")</f>
        <v/>
      </c>
      <c r="H391" s="127" t="str">
        <f>IFERROR(INDEX(GUTS!AI392:'GUTS'!BH392,MATCH(4,GUTS!AK392:'GUTS'!BI392,0)),"")</f>
        <v/>
      </c>
      <c r="I391" s="127" t="str">
        <f>IFERROR(INDEX(GUTS!AJ392:'GUTS'!BH392,MATCH(4,GUTS!AK392:'GUTS'!BI392,0)),"")</f>
        <v/>
      </c>
      <c r="J391" s="127" t="str">
        <f>IFERROR(INDEX(GUTS!AI392:'GUTS'!BH392,MATCH(5,GUTS!AK392:'GUTS'!BI392,0)),"")</f>
        <v/>
      </c>
      <c r="K391" s="127" t="str">
        <f>IFERROR(INDEX(GUTS!AJ392:'GUTS'!BH392,MATCH(5,GUTS!AK392:'GUTS'!BI392,0)),"")</f>
        <v/>
      </c>
      <c r="L391" s="127" t="str">
        <f>IFERROR(INDEX(GUTS!AI392:'GUTS'!BH392,MATCH(6,GUTS!AK392:'GUTS'!BI392,0)),"")</f>
        <v/>
      </c>
      <c r="M391" s="127" t="str">
        <f>IFERROR(INDEX(GUTS!AJ392:'GUTS'!BH392,MATCH(6,GUTS!AK392:'GUTS'!BI392,0)),"")</f>
        <v/>
      </c>
      <c r="N391" s="127" t="e">
        <f>Audit!#REF!</f>
        <v>#REF!</v>
      </c>
      <c r="O391" s="127" t="e">
        <f>Audit!#REF!</f>
        <v>#REF!</v>
      </c>
      <c r="P391" s="127" t="e">
        <f>Audit!#REF!</f>
        <v>#REF!</v>
      </c>
    </row>
    <row r="392" spans="1:16" hidden="1">
      <c r="A392" s="127" t="e">
        <f>Audit!#REF!</f>
        <v>#REF!</v>
      </c>
      <c r="B392" s="127" t="str">
        <f>IFERROR(INDEX(GUTS!AI393:'GUTS'!BH393,MATCH(1,GUTS!AK393:'GUTS'!BI393,0)),"")</f>
        <v/>
      </c>
      <c r="C392" s="127" t="str">
        <f>IFERROR(INDEX(GUTS!AJ393:'GUTS'!BH393,MATCH(1,GUTS!AK393:'GUTS'!BI393,0)),"")</f>
        <v/>
      </c>
      <c r="D392" s="127" t="str">
        <f>IFERROR(INDEX(GUTS!AI393:'GUTS'!BH393,MATCH(2,GUTS!AK393:'GUTS'!BI393,0)),"")</f>
        <v/>
      </c>
      <c r="E392" s="127" t="str">
        <f>IFERROR(INDEX(GUTS!AJ393:'GUTS'!BH393,MATCH(2,GUTS!AK393:'GUTS'!BI393,0)),"")</f>
        <v/>
      </c>
      <c r="F392" s="127" t="str">
        <f>IFERROR(INDEX(GUTS!AI393:'GUTS'!BH393,MATCH(3,GUTS!AK393:'GUTS'!BI393,0)),"")</f>
        <v/>
      </c>
      <c r="G392" s="127" t="str">
        <f>IFERROR(INDEX(GUTS!AJ393:'GUTS'!BH393,MATCH(3,GUTS!AK393:'GUTS'!BI393,0)),"")</f>
        <v/>
      </c>
      <c r="H392" s="127" t="str">
        <f>IFERROR(INDEX(GUTS!AI393:'GUTS'!BH393,MATCH(4,GUTS!AK393:'GUTS'!BI393,0)),"")</f>
        <v/>
      </c>
      <c r="I392" s="127" t="str">
        <f>IFERROR(INDEX(GUTS!AJ393:'GUTS'!BH393,MATCH(4,GUTS!AK393:'GUTS'!BI393,0)),"")</f>
        <v/>
      </c>
      <c r="J392" s="127" t="str">
        <f>IFERROR(INDEX(GUTS!AI393:'GUTS'!BH393,MATCH(5,GUTS!AK393:'GUTS'!BI393,0)),"")</f>
        <v/>
      </c>
      <c r="K392" s="127" t="str">
        <f>IFERROR(INDEX(GUTS!AJ393:'GUTS'!BH393,MATCH(5,GUTS!AK393:'GUTS'!BI393,0)),"")</f>
        <v/>
      </c>
      <c r="L392" s="127" t="str">
        <f>IFERROR(INDEX(GUTS!AI393:'GUTS'!BH393,MATCH(6,GUTS!AK393:'GUTS'!BI393,0)),"")</f>
        <v/>
      </c>
      <c r="M392" s="127" t="str">
        <f>IFERROR(INDEX(GUTS!AJ393:'GUTS'!BH393,MATCH(6,GUTS!AK393:'GUTS'!BI393,0)),"")</f>
        <v/>
      </c>
      <c r="N392" s="127" t="e">
        <f>Audit!#REF!</f>
        <v>#REF!</v>
      </c>
      <c r="O392" s="127" t="e">
        <f>Audit!#REF!</f>
        <v>#REF!</v>
      </c>
      <c r="P392" s="127" t="e">
        <f>Audit!#REF!</f>
        <v>#REF!</v>
      </c>
    </row>
    <row r="393" spans="1:16" hidden="1">
      <c r="A393" s="127" t="e">
        <f>Audit!#REF!</f>
        <v>#REF!</v>
      </c>
      <c r="B393" s="127" t="str">
        <f>IFERROR(INDEX(GUTS!AI394:'GUTS'!BH394,MATCH(1,GUTS!AK394:'GUTS'!BI394,0)),"")</f>
        <v/>
      </c>
      <c r="C393" s="127" t="str">
        <f>IFERROR(INDEX(GUTS!AJ394:'GUTS'!BH394,MATCH(1,GUTS!AK394:'GUTS'!BI394,0)),"")</f>
        <v/>
      </c>
      <c r="D393" s="127" t="str">
        <f>IFERROR(INDEX(GUTS!AI394:'GUTS'!BH394,MATCH(2,GUTS!AK394:'GUTS'!BI394,0)),"")</f>
        <v/>
      </c>
      <c r="E393" s="127" t="str">
        <f>IFERROR(INDEX(GUTS!AJ394:'GUTS'!BH394,MATCH(2,GUTS!AK394:'GUTS'!BI394,0)),"")</f>
        <v/>
      </c>
      <c r="F393" s="127" t="str">
        <f>IFERROR(INDEX(GUTS!AI394:'GUTS'!BH394,MATCH(3,GUTS!AK394:'GUTS'!BI394,0)),"")</f>
        <v/>
      </c>
      <c r="G393" s="127" t="str">
        <f>IFERROR(INDEX(GUTS!AJ394:'GUTS'!BH394,MATCH(3,GUTS!AK394:'GUTS'!BI394,0)),"")</f>
        <v/>
      </c>
      <c r="H393" s="127" t="str">
        <f>IFERROR(INDEX(GUTS!AI394:'GUTS'!BH394,MATCH(4,GUTS!AK394:'GUTS'!BI394,0)),"")</f>
        <v/>
      </c>
      <c r="I393" s="127" t="str">
        <f>IFERROR(INDEX(GUTS!AJ394:'GUTS'!BH394,MATCH(4,GUTS!AK394:'GUTS'!BI394,0)),"")</f>
        <v/>
      </c>
      <c r="J393" s="127" t="str">
        <f>IFERROR(INDEX(GUTS!AI394:'GUTS'!BH394,MATCH(5,GUTS!AK394:'GUTS'!BI394,0)),"")</f>
        <v/>
      </c>
      <c r="K393" s="127" t="str">
        <f>IFERROR(INDEX(GUTS!AJ394:'GUTS'!BH394,MATCH(5,GUTS!AK394:'GUTS'!BI394,0)),"")</f>
        <v/>
      </c>
      <c r="L393" s="127" t="str">
        <f>IFERROR(INDEX(GUTS!AI394:'GUTS'!BH394,MATCH(6,GUTS!AK394:'GUTS'!BI394,0)),"")</f>
        <v/>
      </c>
      <c r="M393" s="127" t="str">
        <f>IFERROR(INDEX(GUTS!AJ394:'GUTS'!BH394,MATCH(6,GUTS!AK394:'GUTS'!BI394,0)),"")</f>
        <v/>
      </c>
      <c r="N393" s="127" t="e">
        <f>Audit!#REF!</f>
        <v>#REF!</v>
      </c>
      <c r="O393" s="127" t="e">
        <f>Audit!#REF!</f>
        <v>#REF!</v>
      </c>
      <c r="P393" s="127" t="e">
        <f>Audit!#REF!</f>
        <v>#REF!</v>
      </c>
    </row>
    <row r="394" spans="1:16" hidden="1">
      <c r="A394" s="127" t="e">
        <f>Audit!#REF!</f>
        <v>#REF!</v>
      </c>
      <c r="B394" s="127" t="str">
        <f>IFERROR(INDEX(GUTS!AI395:'GUTS'!BH395,MATCH(1,GUTS!AK395:'GUTS'!BI395,0)),"")</f>
        <v/>
      </c>
      <c r="C394" s="127" t="str">
        <f>IFERROR(INDEX(GUTS!AJ395:'GUTS'!BH395,MATCH(1,GUTS!AK395:'GUTS'!BI395,0)),"")</f>
        <v/>
      </c>
      <c r="D394" s="127" t="str">
        <f>IFERROR(INDEX(GUTS!AI395:'GUTS'!BH395,MATCH(2,GUTS!AK395:'GUTS'!BI395,0)),"")</f>
        <v/>
      </c>
      <c r="E394" s="127" t="str">
        <f>IFERROR(INDEX(GUTS!AJ395:'GUTS'!BH395,MATCH(2,GUTS!AK395:'GUTS'!BI395,0)),"")</f>
        <v/>
      </c>
      <c r="F394" s="127" t="str">
        <f>IFERROR(INDEX(GUTS!AI395:'GUTS'!BH395,MATCH(3,GUTS!AK395:'GUTS'!BI395,0)),"")</f>
        <v/>
      </c>
      <c r="G394" s="127" t="str">
        <f>IFERROR(INDEX(GUTS!AJ395:'GUTS'!BH395,MATCH(3,GUTS!AK395:'GUTS'!BI395,0)),"")</f>
        <v/>
      </c>
      <c r="H394" s="127" t="str">
        <f>IFERROR(INDEX(GUTS!AI395:'GUTS'!BH395,MATCH(4,GUTS!AK395:'GUTS'!BI395,0)),"")</f>
        <v/>
      </c>
      <c r="I394" s="127" t="str">
        <f>IFERROR(INDEX(GUTS!AJ395:'GUTS'!BH395,MATCH(4,GUTS!AK395:'GUTS'!BI395,0)),"")</f>
        <v/>
      </c>
      <c r="J394" s="127" t="str">
        <f>IFERROR(INDEX(GUTS!AI395:'GUTS'!BH395,MATCH(5,GUTS!AK395:'GUTS'!BI395,0)),"")</f>
        <v/>
      </c>
      <c r="K394" s="127" t="str">
        <f>IFERROR(INDEX(GUTS!AJ395:'GUTS'!BH395,MATCH(5,GUTS!AK395:'GUTS'!BI395,0)),"")</f>
        <v/>
      </c>
      <c r="L394" s="127" t="str">
        <f>IFERROR(INDEX(GUTS!AI395:'GUTS'!BH395,MATCH(6,GUTS!AK395:'GUTS'!BI395,0)),"")</f>
        <v/>
      </c>
      <c r="M394" s="127" t="str">
        <f>IFERROR(INDEX(GUTS!AJ395:'GUTS'!BH395,MATCH(6,GUTS!AK395:'GUTS'!BI395,0)),"")</f>
        <v/>
      </c>
      <c r="N394" s="127" t="e">
        <f>Audit!#REF!</f>
        <v>#REF!</v>
      </c>
      <c r="O394" s="127" t="e">
        <f>Audit!#REF!</f>
        <v>#REF!</v>
      </c>
      <c r="P394" s="127" t="e">
        <f>Audit!#REF!</f>
        <v>#REF!</v>
      </c>
    </row>
    <row r="395" spans="1:16" hidden="1">
      <c r="A395" s="127" t="e">
        <f>Audit!#REF!</f>
        <v>#REF!</v>
      </c>
      <c r="B395" s="127" t="str">
        <f>IFERROR(INDEX(GUTS!AI396:'GUTS'!BH396,MATCH(1,GUTS!AK396:'GUTS'!BI396,0)),"")</f>
        <v/>
      </c>
      <c r="C395" s="127" t="str">
        <f>IFERROR(INDEX(GUTS!AJ396:'GUTS'!BH396,MATCH(1,GUTS!AK396:'GUTS'!BI396,0)),"")</f>
        <v/>
      </c>
      <c r="D395" s="127" t="str">
        <f>IFERROR(INDEX(GUTS!AI396:'GUTS'!BH396,MATCH(2,GUTS!AK396:'GUTS'!BI396,0)),"")</f>
        <v/>
      </c>
      <c r="E395" s="127" t="str">
        <f>IFERROR(INDEX(GUTS!AJ396:'GUTS'!BH396,MATCH(2,GUTS!AK396:'GUTS'!BI396,0)),"")</f>
        <v/>
      </c>
      <c r="F395" s="127" t="str">
        <f>IFERROR(INDEX(GUTS!AI396:'GUTS'!BH396,MATCH(3,GUTS!AK396:'GUTS'!BI396,0)),"")</f>
        <v/>
      </c>
      <c r="G395" s="127" t="str">
        <f>IFERROR(INDEX(GUTS!AJ396:'GUTS'!BH396,MATCH(3,GUTS!AK396:'GUTS'!BI396,0)),"")</f>
        <v/>
      </c>
      <c r="H395" s="127" t="str">
        <f>IFERROR(INDEX(GUTS!AI396:'GUTS'!BH396,MATCH(4,GUTS!AK396:'GUTS'!BI396,0)),"")</f>
        <v/>
      </c>
      <c r="I395" s="127" t="str">
        <f>IFERROR(INDEX(GUTS!AJ396:'GUTS'!BH396,MATCH(4,GUTS!AK396:'GUTS'!BI396,0)),"")</f>
        <v/>
      </c>
      <c r="J395" s="127" t="str">
        <f>IFERROR(INDEX(GUTS!AI396:'GUTS'!BH396,MATCH(5,GUTS!AK396:'GUTS'!BI396,0)),"")</f>
        <v/>
      </c>
      <c r="K395" s="127" t="str">
        <f>IFERROR(INDEX(GUTS!AJ396:'GUTS'!BH396,MATCH(5,GUTS!AK396:'GUTS'!BI396,0)),"")</f>
        <v/>
      </c>
      <c r="L395" s="127" t="str">
        <f>IFERROR(INDEX(GUTS!AI396:'GUTS'!BH396,MATCH(6,GUTS!AK396:'GUTS'!BI396,0)),"")</f>
        <v/>
      </c>
      <c r="M395" s="127" t="str">
        <f>IFERROR(INDEX(GUTS!AJ396:'GUTS'!BH396,MATCH(6,GUTS!AK396:'GUTS'!BI396,0)),"")</f>
        <v/>
      </c>
      <c r="N395" s="127" t="e">
        <f>Audit!#REF!</f>
        <v>#REF!</v>
      </c>
      <c r="O395" s="127" t="e">
        <f>Audit!#REF!</f>
        <v>#REF!</v>
      </c>
      <c r="P395" s="127" t="e">
        <f>Audit!#REF!</f>
        <v>#REF!</v>
      </c>
    </row>
    <row r="396" spans="1:16" hidden="1">
      <c r="A396" s="127" t="e">
        <f>Audit!#REF!</f>
        <v>#REF!</v>
      </c>
      <c r="B396" s="127" t="str">
        <f>IFERROR(INDEX(GUTS!AI397:'GUTS'!BH397,MATCH(1,GUTS!AK397:'GUTS'!BI397,0)),"")</f>
        <v/>
      </c>
      <c r="C396" s="127" t="str">
        <f>IFERROR(INDEX(GUTS!AJ397:'GUTS'!BH397,MATCH(1,GUTS!AK397:'GUTS'!BI397,0)),"")</f>
        <v/>
      </c>
      <c r="D396" s="127" t="str">
        <f>IFERROR(INDEX(GUTS!AI397:'GUTS'!BH397,MATCH(2,GUTS!AK397:'GUTS'!BI397,0)),"")</f>
        <v/>
      </c>
      <c r="E396" s="127" t="str">
        <f>IFERROR(INDEX(GUTS!AJ397:'GUTS'!BH397,MATCH(2,GUTS!AK397:'GUTS'!BI397,0)),"")</f>
        <v/>
      </c>
      <c r="F396" s="127" t="str">
        <f>IFERROR(INDEX(GUTS!AI397:'GUTS'!BH397,MATCH(3,GUTS!AK397:'GUTS'!BI397,0)),"")</f>
        <v/>
      </c>
      <c r="G396" s="127" t="str">
        <f>IFERROR(INDEX(GUTS!AJ397:'GUTS'!BH397,MATCH(3,GUTS!AK397:'GUTS'!BI397,0)),"")</f>
        <v/>
      </c>
      <c r="H396" s="127" t="str">
        <f>IFERROR(INDEX(GUTS!AI397:'GUTS'!BH397,MATCH(4,GUTS!AK397:'GUTS'!BI397,0)),"")</f>
        <v/>
      </c>
      <c r="I396" s="127" t="str">
        <f>IFERROR(INDEX(GUTS!AJ397:'GUTS'!BH397,MATCH(4,GUTS!AK397:'GUTS'!BI397,0)),"")</f>
        <v/>
      </c>
      <c r="J396" s="127" t="str">
        <f>IFERROR(INDEX(GUTS!AI397:'GUTS'!BH397,MATCH(5,GUTS!AK397:'GUTS'!BI397,0)),"")</f>
        <v/>
      </c>
      <c r="K396" s="127" t="str">
        <f>IFERROR(INDEX(GUTS!AJ397:'GUTS'!BH397,MATCH(5,GUTS!AK397:'GUTS'!BI397,0)),"")</f>
        <v/>
      </c>
      <c r="L396" s="127" t="str">
        <f>IFERROR(INDEX(GUTS!AI397:'GUTS'!BH397,MATCH(6,GUTS!AK397:'GUTS'!BI397,0)),"")</f>
        <v/>
      </c>
      <c r="M396" s="127" t="str">
        <f>IFERROR(INDEX(GUTS!AJ397:'GUTS'!BH397,MATCH(6,GUTS!AK397:'GUTS'!BI397,0)),"")</f>
        <v/>
      </c>
      <c r="N396" s="127" t="e">
        <f>Audit!#REF!</f>
        <v>#REF!</v>
      </c>
      <c r="O396" s="127" t="e">
        <f>Audit!#REF!</f>
        <v>#REF!</v>
      </c>
      <c r="P396" s="127" t="e">
        <f>Audit!#REF!</f>
        <v>#REF!</v>
      </c>
    </row>
    <row r="397" spans="1:16" hidden="1">
      <c r="A397" s="127" t="e">
        <f>Audit!#REF!</f>
        <v>#REF!</v>
      </c>
      <c r="B397" s="127" t="str">
        <f>IFERROR(INDEX(GUTS!AI398:'GUTS'!BH398,MATCH(1,GUTS!AK398:'GUTS'!BI398,0)),"")</f>
        <v/>
      </c>
      <c r="C397" s="127" t="str">
        <f>IFERROR(INDEX(GUTS!AJ398:'GUTS'!BH398,MATCH(1,GUTS!AK398:'GUTS'!BI398,0)),"")</f>
        <v/>
      </c>
      <c r="D397" s="127" t="str">
        <f>IFERROR(INDEX(GUTS!AI398:'GUTS'!BH398,MATCH(2,GUTS!AK398:'GUTS'!BI398,0)),"")</f>
        <v/>
      </c>
      <c r="E397" s="127" t="str">
        <f>IFERROR(INDEX(GUTS!AJ398:'GUTS'!BH398,MATCH(2,GUTS!AK398:'GUTS'!BI398,0)),"")</f>
        <v/>
      </c>
      <c r="F397" s="127" t="str">
        <f>IFERROR(INDEX(GUTS!AI398:'GUTS'!BH398,MATCH(3,GUTS!AK398:'GUTS'!BI398,0)),"")</f>
        <v/>
      </c>
      <c r="G397" s="127" t="str">
        <f>IFERROR(INDEX(GUTS!AJ398:'GUTS'!BH398,MATCH(3,GUTS!AK398:'GUTS'!BI398,0)),"")</f>
        <v/>
      </c>
      <c r="H397" s="127" t="str">
        <f>IFERROR(INDEX(GUTS!AI398:'GUTS'!BH398,MATCH(4,GUTS!AK398:'GUTS'!BI398,0)),"")</f>
        <v/>
      </c>
      <c r="I397" s="127" t="str">
        <f>IFERROR(INDEX(GUTS!AJ398:'GUTS'!BH398,MATCH(4,GUTS!AK398:'GUTS'!BI398,0)),"")</f>
        <v/>
      </c>
      <c r="J397" s="127" t="str">
        <f>IFERROR(INDEX(GUTS!AI398:'GUTS'!BH398,MATCH(5,GUTS!AK398:'GUTS'!BI398,0)),"")</f>
        <v/>
      </c>
      <c r="K397" s="127" t="str">
        <f>IFERROR(INDEX(GUTS!AJ398:'GUTS'!BH398,MATCH(5,GUTS!AK398:'GUTS'!BI398,0)),"")</f>
        <v/>
      </c>
      <c r="L397" s="127" t="str">
        <f>IFERROR(INDEX(GUTS!AI398:'GUTS'!BH398,MATCH(6,GUTS!AK398:'GUTS'!BI398,0)),"")</f>
        <v/>
      </c>
      <c r="M397" s="127" t="str">
        <f>IFERROR(INDEX(GUTS!AJ398:'GUTS'!BH398,MATCH(6,GUTS!AK398:'GUTS'!BI398,0)),"")</f>
        <v/>
      </c>
      <c r="N397" s="127" t="e">
        <f>Audit!#REF!</f>
        <v>#REF!</v>
      </c>
      <c r="O397" s="127" t="e">
        <f>Audit!#REF!</f>
        <v>#REF!</v>
      </c>
      <c r="P397" s="127" t="e">
        <f>Audit!#REF!</f>
        <v>#REF!</v>
      </c>
    </row>
    <row r="398" spans="1:16" hidden="1">
      <c r="A398" s="127" t="e">
        <f>Audit!#REF!</f>
        <v>#REF!</v>
      </c>
      <c r="B398" s="127" t="str">
        <f>IFERROR(INDEX(GUTS!AI399:'GUTS'!BH399,MATCH(1,GUTS!AK399:'GUTS'!BI399,0)),"")</f>
        <v/>
      </c>
      <c r="C398" s="127" t="str">
        <f>IFERROR(INDEX(GUTS!AJ399:'GUTS'!BH399,MATCH(1,GUTS!AK399:'GUTS'!BI399,0)),"")</f>
        <v/>
      </c>
      <c r="D398" s="127" t="str">
        <f>IFERROR(INDEX(GUTS!AI399:'GUTS'!BH399,MATCH(2,GUTS!AK399:'GUTS'!BI399,0)),"")</f>
        <v/>
      </c>
      <c r="E398" s="127" t="str">
        <f>IFERROR(INDEX(GUTS!AJ399:'GUTS'!BH399,MATCH(2,GUTS!AK399:'GUTS'!BI399,0)),"")</f>
        <v/>
      </c>
      <c r="F398" s="127" t="str">
        <f>IFERROR(INDEX(GUTS!AI399:'GUTS'!BH399,MATCH(3,GUTS!AK399:'GUTS'!BI399,0)),"")</f>
        <v/>
      </c>
      <c r="G398" s="127" t="str">
        <f>IFERROR(INDEX(GUTS!AJ399:'GUTS'!BH399,MATCH(3,GUTS!AK399:'GUTS'!BI399,0)),"")</f>
        <v/>
      </c>
      <c r="H398" s="127" t="str">
        <f>IFERROR(INDEX(GUTS!AI399:'GUTS'!BH399,MATCH(4,GUTS!AK399:'GUTS'!BI399,0)),"")</f>
        <v/>
      </c>
      <c r="I398" s="127" t="str">
        <f>IFERROR(INDEX(GUTS!AJ399:'GUTS'!BH399,MATCH(4,GUTS!AK399:'GUTS'!BI399,0)),"")</f>
        <v/>
      </c>
      <c r="J398" s="127" t="str">
        <f>IFERROR(INDEX(GUTS!AI399:'GUTS'!BH399,MATCH(5,GUTS!AK399:'GUTS'!BI399,0)),"")</f>
        <v/>
      </c>
      <c r="K398" s="127" t="str">
        <f>IFERROR(INDEX(GUTS!AJ399:'GUTS'!BH399,MATCH(5,GUTS!AK399:'GUTS'!BI399,0)),"")</f>
        <v/>
      </c>
      <c r="L398" s="127" t="str">
        <f>IFERROR(INDEX(GUTS!AI399:'GUTS'!BH399,MATCH(6,GUTS!AK399:'GUTS'!BI399,0)),"")</f>
        <v/>
      </c>
      <c r="M398" s="127" t="str">
        <f>IFERROR(INDEX(GUTS!AJ399:'GUTS'!BH399,MATCH(6,GUTS!AK399:'GUTS'!BI399,0)),"")</f>
        <v/>
      </c>
      <c r="N398" s="127" t="e">
        <f>Audit!#REF!</f>
        <v>#REF!</v>
      </c>
      <c r="O398" s="127" t="e">
        <f>Audit!#REF!</f>
        <v>#REF!</v>
      </c>
      <c r="P398" s="127" t="e">
        <f>Audit!#REF!</f>
        <v>#REF!</v>
      </c>
    </row>
    <row r="399" spans="1:16" hidden="1">
      <c r="A399" s="127" t="e">
        <f>Audit!#REF!</f>
        <v>#REF!</v>
      </c>
      <c r="B399" s="127" t="str">
        <f>IFERROR(INDEX(GUTS!AI400:'GUTS'!BH400,MATCH(1,GUTS!AK400:'GUTS'!BI400,0)),"")</f>
        <v/>
      </c>
      <c r="C399" s="127" t="str">
        <f>IFERROR(INDEX(GUTS!AJ400:'GUTS'!BH400,MATCH(1,GUTS!AK400:'GUTS'!BI400,0)),"")</f>
        <v/>
      </c>
      <c r="D399" s="127" t="str">
        <f>IFERROR(INDEX(GUTS!AI400:'GUTS'!BH400,MATCH(2,GUTS!AK400:'GUTS'!BI400,0)),"")</f>
        <v/>
      </c>
      <c r="E399" s="127" t="str">
        <f>IFERROR(INDEX(GUTS!AJ400:'GUTS'!BH400,MATCH(2,GUTS!AK400:'GUTS'!BI400,0)),"")</f>
        <v/>
      </c>
      <c r="F399" s="127" t="str">
        <f>IFERROR(INDEX(GUTS!AI400:'GUTS'!BH400,MATCH(3,GUTS!AK400:'GUTS'!BI400,0)),"")</f>
        <v/>
      </c>
      <c r="G399" s="127" t="str">
        <f>IFERROR(INDEX(GUTS!AJ400:'GUTS'!BH400,MATCH(3,GUTS!AK400:'GUTS'!BI400,0)),"")</f>
        <v/>
      </c>
      <c r="H399" s="127" t="str">
        <f>IFERROR(INDEX(GUTS!AI400:'GUTS'!BH400,MATCH(4,GUTS!AK400:'GUTS'!BI400,0)),"")</f>
        <v/>
      </c>
      <c r="I399" s="127" t="str">
        <f>IFERROR(INDEX(GUTS!AJ400:'GUTS'!BH400,MATCH(4,GUTS!AK400:'GUTS'!BI400,0)),"")</f>
        <v/>
      </c>
      <c r="J399" s="127" t="str">
        <f>IFERROR(INDEX(GUTS!AI400:'GUTS'!BH400,MATCH(5,GUTS!AK400:'GUTS'!BI400,0)),"")</f>
        <v/>
      </c>
      <c r="K399" s="127" t="str">
        <f>IFERROR(INDEX(GUTS!AJ400:'GUTS'!BH400,MATCH(5,GUTS!AK400:'GUTS'!BI400,0)),"")</f>
        <v/>
      </c>
      <c r="L399" s="127" t="str">
        <f>IFERROR(INDEX(GUTS!AI400:'GUTS'!BH400,MATCH(6,GUTS!AK400:'GUTS'!BI400,0)),"")</f>
        <v/>
      </c>
      <c r="M399" s="127" t="str">
        <f>IFERROR(INDEX(GUTS!AJ400:'GUTS'!BH400,MATCH(6,GUTS!AK400:'GUTS'!BI400,0)),"")</f>
        <v/>
      </c>
      <c r="N399" s="127" t="e">
        <f>Audit!#REF!</f>
        <v>#REF!</v>
      </c>
      <c r="O399" s="127" t="e">
        <f>Audit!#REF!</f>
        <v>#REF!</v>
      </c>
      <c r="P399" s="127" t="e">
        <f>Audit!#REF!</f>
        <v>#REF!</v>
      </c>
    </row>
    <row r="400" spans="1:16" hidden="1">
      <c r="A400" s="127" t="e">
        <f>Audit!#REF!</f>
        <v>#REF!</v>
      </c>
      <c r="B400" s="127" t="str">
        <f>IFERROR(INDEX(GUTS!AI401:'GUTS'!BH401,MATCH(1,GUTS!AK401:'GUTS'!BI401,0)),"")</f>
        <v/>
      </c>
      <c r="C400" s="127" t="str">
        <f>IFERROR(INDEX(GUTS!AJ401:'GUTS'!BH401,MATCH(1,GUTS!AK401:'GUTS'!BI401,0)),"")</f>
        <v/>
      </c>
      <c r="D400" s="127" t="str">
        <f>IFERROR(INDEX(GUTS!AI401:'GUTS'!BH401,MATCH(2,GUTS!AK401:'GUTS'!BI401,0)),"")</f>
        <v/>
      </c>
      <c r="E400" s="127" t="str">
        <f>IFERROR(INDEX(GUTS!AJ401:'GUTS'!BH401,MATCH(2,GUTS!AK401:'GUTS'!BI401,0)),"")</f>
        <v/>
      </c>
      <c r="F400" s="127" t="str">
        <f>IFERROR(INDEX(GUTS!AI401:'GUTS'!BH401,MATCH(3,GUTS!AK401:'GUTS'!BI401,0)),"")</f>
        <v/>
      </c>
      <c r="G400" s="127" t="str">
        <f>IFERROR(INDEX(GUTS!AJ401:'GUTS'!BH401,MATCH(3,GUTS!AK401:'GUTS'!BI401,0)),"")</f>
        <v/>
      </c>
      <c r="H400" s="127" t="str">
        <f>IFERROR(INDEX(GUTS!AI401:'GUTS'!BH401,MATCH(4,GUTS!AK401:'GUTS'!BI401,0)),"")</f>
        <v/>
      </c>
      <c r="I400" s="127" t="str">
        <f>IFERROR(INDEX(GUTS!AJ401:'GUTS'!BH401,MATCH(4,GUTS!AK401:'GUTS'!BI401,0)),"")</f>
        <v/>
      </c>
      <c r="J400" s="127" t="str">
        <f>IFERROR(INDEX(GUTS!AI401:'GUTS'!BH401,MATCH(5,GUTS!AK401:'GUTS'!BI401,0)),"")</f>
        <v/>
      </c>
      <c r="K400" s="127" t="str">
        <f>IFERROR(INDEX(GUTS!AJ401:'GUTS'!BH401,MATCH(5,GUTS!AK401:'GUTS'!BI401,0)),"")</f>
        <v/>
      </c>
      <c r="L400" s="127" t="str">
        <f>IFERROR(INDEX(GUTS!AI401:'GUTS'!BH401,MATCH(6,GUTS!AK401:'GUTS'!BI401,0)),"")</f>
        <v/>
      </c>
      <c r="M400" s="127" t="str">
        <f>IFERROR(INDEX(GUTS!AJ401:'GUTS'!BH401,MATCH(6,GUTS!AK401:'GUTS'!BI401,0)),"")</f>
        <v/>
      </c>
      <c r="N400" s="127" t="e">
        <f>Audit!#REF!</f>
        <v>#REF!</v>
      </c>
      <c r="O400" s="127" t="e">
        <f>Audit!#REF!</f>
        <v>#REF!</v>
      </c>
      <c r="P400" s="127" t="e">
        <f>Audit!#REF!</f>
        <v>#REF!</v>
      </c>
    </row>
    <row r="401" spans="1:16" hidden="1">
      <c r="A401" s="127" t="e">
        <f>Audit!#REF!</f>
        <v>#REF!</v>
      </c>
      <c r="B401" s="127" t="str">
        <f>IFERROR(INDEX(GUTS!AI402:'GUTS'!BH402,MATCH(1,GUTS!AK402:'GUTS'!BI402,0)),"")</f>
        <v/>
      </c>
      <c r="C401" s="127" t="str">
        <f>IFERROR(INDEX(GUTS!AJ402:'GUTS'!BH402,MATCH(1,GUTS!AK402:'GUTS'!BI402,0)),"")</f>
        <v/>
      </c>
      <c r="D401" s="127" t="str">
        <f>IFERROR(INDEX(GUTS!AI402:'GUTS'!BH402,MATCH(2,GUTS!AK402:'GUTS'!BI402,0)),"")</f>
        <v/>
      </c>
      <c r="E401" s="127" t="str">
        <f>IFERROR(INDEX(GUTS!AJ402:'GUTS'!BH402,MATCH(2,GUTS!AK402:'GUTS'!BI402,0)),"")</f>
        <v/>
      </c>
      <c r="F401" s="127" t="str">
        <f>IFERROR(INDEX(GUTS!AI402:'GUTS'!BH402,MATCH(3,GUTS!AK402:'GUTS'!BI402,0)),"")</f>
        <v/>
      </c>
      <c r="G401" s="127" t="str">
        <f>IFERROR(INDEX(GUTS!AJ402:'GUTS'!BH402,MATCH(3,GUTS!AK402:'GUTS'!BI402,0)),"")</f>
        <v/>
      </c>
      <c r="H401" s="127" t="str">
        <f>IFERROR(INDEX(GUTS!AI402:'GUTS'!BH402,MATCH(4,GUTS!AK402:'GUTS'!BI402,0)),"")</f>
        <v/>
      </c>
      <c r="I401" s="127" t="str">
        <f>IFERROR(INDEX(GUTS!AJ402:'GUTS'!BH402,MATCH(4,GUTS!AK402:'GUTS'!BI402,0)),"")</f>
        <v/>
      </c>
      <c r="J401" s="127" t="str">
        <f>IFERROR(INDEX(GUTS!AI402:'GUTS'!BH402,MATCH(5,GUTS!AK402:'GUTS'!BI402,0)),"")</f>
        <v/>
      </c>
      <c r="K401" s="127" t="str">
        <f>IFERROR(INDEX(GUTS!AJ402:'GUTS'!BH402,MATCH(5,GUTS!AK402:'GUTS'!BI402,0)),"")</f>
        <v/>
      </c>
      <c r="L401" s="127" t="str">
        <f>IFERROR(INDEX(GUTS!AI402:'GUTS'!BH402,MATCH(6,GUTS!AK402:'GUTS'!BI402,0)),"")</f>
        <v/>
      </c>
      <c r="M401" s="127" t="str">
        <f>IFERROR(INDEX(GUTS!AJ402:'GUTS'!BH402,MATCH(6,GUTS!AK402:'GUTS'!BI402,0)),"")</f>
        <v/>
      </c>
      <c r="N401" s="127" t="e">
        <f>Audit!#REF!</f>
        <v>#REF!</v>
      </c>
      <c r="O401" s="127" t="e">
        <f>Audit!#REF!</f>
        <v>#REF!</v>
      </c>
      <c r="P401" s="127" t="e">
        <f>Audit!#REF!</f>
        <v>#REF!</v>
      </c>
    </row>
    <row r="402" spans="1:16" hidden="1">
      <c r="A402" s="127" t="e">
        <f>Audit!#REF!</f>
        <v>#REF!</v>
      </c>
      <c r="B402" s="127" t="str">
        <f>IFERROR(INDEX(GUTS!AI403:'GUTS'!BH403,MATCH(1,GUTS!AK403:'GUTS'!BI403,0)),"")</f>
        <v/>
      </c>
      <c r="C402" s="127" t="str">
        <f>IFERROR(INDEX(GUTS!AJ403:'GUTS'!BH403,MATCH(1,GUTS!AK403:'GUTS'!BI403,0)),"")</f>
        <v/>
      </c>
      <c r="D402" s="127" t="str">
        <f>IFERROR(INDEX(GUTS!AI403:'GUTS'!BH403,MATCH(2,GUTS!AK403:'GUTS'!BI403,0)),"")</f>
        <v/>
      </c>
      <c r="E402" s="127" t="str">
        <f>IFERROR(INDEX(GUTS!AJ403:'GUTS'!BH403,MATCH(2,GUTS!AK403:'GUTS'!BI403,0)),"")</f>
        <v/>
      </c>
      <c r="F402" s="127" t="str">
        <f>IFERROR(INDEX(GUTS!AI403:'GUTS'!BH403,MATCH(3,GUTS!AK403:'GUTS'!BI403,0)),"")</f>
        <v/>
      </c>
      <c r="G402" s="127" t="str">
        <f>IFERROR(INDEX(GUTS!AJ403:'GUTS'!BH403,MATCH(3,GUTS!AK403:'GUTS'!BI403,0)),"")</f>
        <v/>
      </c>
      <c r="H402" s="127" t="str">
        <f>IFERROR(INDEX(GUTS!AI403:'GUTS'!BH403,MATCH(4,GUTS!AK403:'GUTS'!BI403,0)),"")</f>
        <v/>
      </c>
      <c r="I402" s="127" t="str">
        <f>IFERROR(INDEX(GUTS!AJ403:'GUTS'!BH403,MATCH(4,GUTS!AK403:'GUTS'!BI403,0)),"")</f>
        <v/>
      </c>
      <c r="J402" s="127" t="str">
        <f>IFERROR(INDEX(GUTS!AI403:'GUTS'!BH403,MATCH(5,GUTS!AK403:'GUTS'!BI403,0)),"")</f>
        <v/>
      </c>
      <c r="K402" s="127" t="str">
        <f>IFERROR(INDEX(GUTS!AJ403:'GUTS'!BH403,MATCH(5,GUTS!AK403:'GUTS'!BI403,0)),"")</f>
        <v/>
      </c>
      <c r="L402" s="127" t="str">
        <f>IFERROR(INDEX(GUTS!AI403:'GUTS'!BH403,MATCH(6,GUTS!AK403:'GUTS'!BI403,0)),"")</f>
        <v/>
      </c>
      <c r="M402" s="127" t="str">
        <f>IFERROR(INDEX(GUTS!AJ403:'GUTS'!BH403,MATCH(6,GUTS!AK403:'GUTS'!BI403,0)),"")</f>
        <v/>
      </c>
      <c r="N402" s="127" t="e">
        <f>Audit!#REF!</f>
        <v>#REF!</v>
      </c>
      <c r="O402" s="127" t="e">
        <f>Audit!#REF!</f>
        <v>#REF!</v>
      </c>
      <c r="P402" s="127" t="e">
        <f>Audit!#REF!</f>
        <v>#REF!</v>
      </c>
    </row>
    <row r="403" spans="1:16" hidden="1">
      <c r="A403" s="127" t="e">
        <f>Audit!#REF!</f>
        <v>#REF!</v>
      </c>
      <c r="B403" s="127" t="str">
        <f>IFERROR(INDEX(GUTS!AI404:'GUTS'!BH404,MATCH(1,GUTS!AK404:'GUTS'!BI404,0)),"")</f>
        <v/>
      </c>
      <c r="C403" s="127" t="str">
        <f>IFERROR(INDEX(GUTS!AJ404:'GUTS'!BH404,MATCH(1,GUTS!AK404:'GUTS'!BI404,0)),"")</f>
        <v/>
      </c>
      <c r="D403" s="127" t="str">
        <f>IFERROR(INDEX(GUTS!AI404:'GUTS'!BH404,MATCH(2,GUTS!AK404:'GUTS'!BI404,0)),"")</f>
        <v/>
      </c>
      <c r="E403" s="127" t="str">
        <f>IFERROR(INDEX(GUTS!AJ404:'GUTS'!BH404,MATCH(2,GUTS!AK404:'GUTS'!BI404,0)),"")</f>
        <v/>
      </c>
      <c r="F403" s="127" t="str">
        <f>IFERROR(INDEX(GUTS!AI404:'GUTS'!BH404,MATCH(3,GUTS!AK404:'GUTS'!BI404,0)),"")</f>
        <v/>
      </c>
      <c r="G403" s="127" t="str">
        <f>IFERROR(INDEX(GUTS!AJ404:'GUTS'!BH404,MATCH(3,GUTS!AK404:'GUTS'!BI404,0)),"")</f>
        <v/>
      </c>
      <c r="H403" s="127" t="str">
        <f>IFERROR(INDEX(GUTS!AI404:'GUTS'!BH404,MATCH(4,GUTS!AK404:'GUTS'!BI404,0)),"")</f>
        <v/>
      </c>
      <c r="I403" s="127" t="str">
        <f>IFERROR(INDEX(GUTS!AJ404:'GUTS'!BH404,MATCH(4,GUTS!AK404:'GUTS'!BI404,0)),"")</f>
        <v/>
      </c>
      <c r="J403" s="127" t="str">
        <f>IFERROR(INDEX(GUTS!AI404:'GUTS'!BH404,MATCH(5,GUTS!AK404:'GUTS'!BI404,0)),"")</f>
        <v/>
      </c>
      <c r="K403" s="127" t="str">
        <f>IFERROR(INDEX(GUTS!AJ404:'GUTS'!BH404,MATCH(5,GUTS!AK404:'GUTS'!BI404,0)),"")</f>
        <v/>
      </c>
      <c r="L403" s="127" t="str">
        <f>IFERROR(INDEX(GUTS!AI404:'GUTS'!BH404,MATCH(6,GUTS!AK404:'GUTS'!BI404,0)),"")</f>
        <v/>
      </c>
      <c r="M403" s="127" t="str">
        <f>IFERROR(INDEX(GUTS!AJ404:'GUTS'!BH404,MATCH(6,GUTS!AK404:'GUTS'!BI404,0)),"")</f>
        <v/>
      </c>
      <c r="N403" s="127" t="e">
        <f>Audit!#REF!</f>
        <v>#REF!</v>
      </c>
      <c r="O403" s="127" t="e">
        <f>Audit!#REF!</f>
        <v>#REF!</v>
      </c>
      <c r="P403" s="127" t="e">
        <f>Audit!#REF!</f>
        <v>#REF!</v>
      </c>
    </row>
    <row r="404" spans="1:16" hidden="1">
      <c r="A404" s="127" t="e">
        <f>Audit!#REF!</f>
        <v>#REF!</v>
      </c>
      <c r="B404" s="127" t="str">
        <f>IFERROR(INDEX(GUTS!AI405:'GUTS'!BH405,MATCH(1,GUTS!AK405:'GUTS'!BI405,0)),"")</f>
        <v/>
      </c>
      <c r="C404" s="127" t="str">
        <f>IFERROR(INDEX(GUTS!AJ405:'GUTS'!BH405,MATCH(1,GUTS!AK405:'GUTS'!BI405,0)),"")</f>
        <v/>
      </c>
      <c r="D404" s="127" t="str">
        <f>IFERROR(INDEX(GUTS!AI405:'GUTS'!BH405,MATCH(2,GUTS!AK405:'GUTS'!BI405,0)),"")</f>
        <v/>
      </c>
      <c r="E404" s="127" t="str">
        <f>IFERROR(INDEX(GUTS!AJ405:'GUTS'!BH405,MATCH(2,GUTS!AK405:'GUTS'!BI405,0)),"")</f>
        <v/>
      </c>
      <c r="F404" s="127" t="str">
        <f>IFERROR(INDEX(GUTS!AI405:'GUTS'!BH405,MATCH(3,GUTS!AK405:'GUTS'!BI405,0)),"")</f>
        <v/>
      </c>
      <c r="G404" s="127" t="str">
        <f>IFERROR(INDEX(GUTS!AJ405:'GUTS'!BH405,MATCH(3,GUTS!AK405:'GUTS'!BI405,0)),"")</f>
        <v/>
      </c>
      <c r="H404" s="127" t="str">
        <f>IFERROR(INDEX(GUTS!AI405:'GUTS'!BH405,MATCH(4,GUTS!AK405:'GUTS'!BI405,0)),"")</f>
        <v/>
      </c>
      <c r="I404" s="127" t="str">
        <f>IFERROR(INDEX(GUTS!AJ405:'GUTS'!BH405,MATCH(4,GUTS!AK405:'GUTS'!BI405,0)),"")</f>
        <v/>
      </c>
      <c r="J404" s="127" t="str">
        <f>IFERROR(INDEX(GUTS!AI405:'GUTS'!BH405,MATCH(5,GUTS!AK405:'GUTS'!BI405,0)),"")</f>
        <v/>
      </c>
      <c r="K404" s="127" t="str">
        <f>IFERROR(INDEX(GUTS!AJ405:'GUTS'!BH405,MATCH(5,GUTS!AK405:'GUTS'!BI405,0)),"")</f>
        <v/>
      </c>
      <c r="L404" s="127" t="str">
        <f>IFERROR(INDEX(GUTS!AI405:'GUTS'!BH405,MATCH(6,GUTS!AK405:'GUTS'!BI405,0)),"")</f>
        <v/>
      </c>
      <c r="M404" s="127" t="str">
        <f>IFERROR(INDEX(GUTS!AJ405:'GUTS'!BH405,MATCH(6,GUTS!AK405:'GUTS'!BI405,0)),"")</f>
        <v/>
      </c>
      <c r="N404" s="127" t="e">
        <f>Audit!#REF!</f>
        <v>#REF!</v>
      </c>
      <c r="O404" s="127" t="e">
        <f>Audit!#REF!</f>
        <v>#REF!</v>
      </c>
      <c r="P404" s="127" t="e">
        <f>Audit!#REF!</f>
        <v>#REF!</v>
      </c>
    </row>
    <row r="405" spans="1:16">
      <c r="A405" s="127" t="e">
        <f>Audit!#REF!</f>
        <v>#REF!</v>
      </c>
      <c r="B405" s="127" t="str">
        <f>IFERROR(INDEX(GUTS!AI406:'GUTS'!BH406,MATCH(1,GUTS!AK406:'GUTS'!BI406,0)),"")</f>
        <v/>
      </c>
      <c r="C405" s="127" t="str">
        <f>IFERROR(INDEX(GUTS!AJ406:'GUTS'!BH406,MATCH(1,GUTS!AK406:'GUTS'!BI406,0)),"")</f>
        <v/>
      </c>
      <c r="D405" s="127" t="str">
        <f>IFERROR(INDEX(GUTS!AI406:'GUTS'!BH406,MATCH(2,GUTS!AK406:'GUTS'!BI406,0)),"")</f>
        <v/>
      </c>
      <c r="E405" s="127" t="str">
        <f>IFERROR(INDEX(GUTS!AJ406:'GUTS'!BH406,MATCH(2,GUTS!AK406:'GUTS'!BI406,0)),"")</f>
        <v/>
      </c>
      <c r="F405" s="127" t="str">
        <f>IFERROR(INDEX(GUTS!AI406:'GUTS'!BH406,MATCH(3,GUTS!AK406:'GUTS'!BI406,0)),"")</f>
        <v/>
      </c>
      <c r="G405" s="127" t="str">
        <f>IFERROR(INDEX(GUTS!AJ406:'GUTS'!BH406,MATCH(3,GUTS!AK406:'GUTS'!BI406,0)),"")</f>
        <v/>
      </c>
      <c r="H405" s="127" t="str">
        <f>IFERROR(INDEX(GUTS!AI406:'GUTS'!BH406,MATCH(4,GUTS!AK406:'GUTS'!BI406,0)),"")</f>
        <v/>
      </c>
      <c r="I405" s="127" t="str">
        <f>IFERROR(INDEX(GUTS!AJ406:'GUTS'!BH406,MATCH(4,GUTS!AK406:'GUTS'!BI406,0)),"")</f>
        <v/>
      </c>
      <c r="J405" s="127" t="str">
        <f>IFERROR(INDEX(GUTS!AI406:'GUTS'!BH406,MATCH(5,GUTS!AK406:'GUTS'!BI406,0)),"")</f>
        <v/>
      </c>
      <c r="K405" s="127" t="str">
        <f>IFERROR(INDEX(GUTS!AJ406:'GUTS'!BH406,MATCH(5,GUTS!AK406:'GUTS'!BI406,0)),"")</f>
        <v/>
      </c>
      <c r="L405" s="127" t="str">
        <f>IFERROR(INDEX(GUTS!AI406:'GUTS'!BH406,MATCH(6,GUTS!AK406:'GUTS'!BI406,0)),"")</f>
        <v/>
      </c>
      <c r="M405" s="127" t="str">
        <f>IFERROR(INDEX(GUTS!AJ406:'GUTS'!BH406,MATCH(6,GUTS!AK406:'GUTS'!BI406,0)),"")</f>
        <v/>
      </c>
      <c r="N405" s="127" t="e">
        <f>Audit!#REF!</f>
        <v>#REF!</v>
      </c>
      <c r="O405" s="127" t="e">
        <f>Audit!#REF!</f>
        <v>#REF!</v>
      </c>
      <c r="P405" s="127" t="e">
        <f>Audit!#REF!</f>
        <v>#REF!</v>
      </c>
    </row>
    <row r="406" spans="1:16" hidden="1">
      <c r="A406" s="127" t="e">
        <f>Audit!#REF!</f>
        <v>#REF!</v>
      </c>
      <c r="B406" s="127" t="str">
        <f>IFERROR(INDEX(GUTS!AI407:'GUTS'!BH407,MATCH(1,GUTS!AK407:'GUTS'!BI407,0)),"")</f>
        <v/>
      </c>
      <c r="C406" s="127" t="str">
        <f>IFERROR(INDEX(GUTS!AJ407:'GUTS'!BH407,MATCH(1,GUTS!AK407:'GUTS'!BI407,0)),"")</f>
        <v/>
      </c>
      <c r="D406" s="127" t="str">
        <f>IFERROR(INDEX(GUTS!AI407:'GUTS'!BH407,MATCH(2,GUTS!AK407:'GUTS'!BI407,0)),"")</f>
        <v/>
      </c>
      <c r="E406" s="127" t="str">
        <f>IFERROR(INDEX(GUTS!AJ407:'GUTS'!BH407,MATCH(2,GUTS!AK407:'GUTS'!BI407,0)),"")</f>
        <v/>
      </c>
      <c r="F406" s="127" t="str">
        <f>IFERROR(INDEX(GUTS!AI407:'GUTS'!BH407,MATCH(3,GUTS!AK407:'GUTS'!BI407,0)),"")</f>
        <v/>
      </c>
      <c r="G406" s="127" t="str">
        <f>IFERROR(INDEX(GUTS!AJ407:'GUTS'!BH407,MATCH(3,GUTS!AK407:'GUTS'!BI407,0)),"")</f>
        <v/>
      </c>
      <c r="H406" s="127" t="str">
        <f>IFERROR(INDEX(GUTS!AI407:'GUTS'!BH407,MATCH(4,GUTS!AK407:'GUTS'!BI407,0)),"")</f>
        <v/>
      </c>
      <c r="I406" s="127" t="str">
        <f>IFERROR(INDEX(GUTS!AJ407:'GUTS'!BH407,MATCH(4,GUTS!AK407:'GUTS'!BI407,0)),"")</f>
        <v/>
      </c>
      <c r="J406" s="127" t="str">
        <f>IFERROR(INDEX(GUTS!AI407:'GUTS'!BH407,MATCH(5,GUTS!AK407:'GUTS'!BI407,0)),"")</f>
        <v/>
      </c>
      <c r="K406" s="127" t="str">
        <f>IFERROR(INDEX(GUTS!AJ407:'GUTS'!BH407,MATCH(5,GUTS!AK407:'GUTS'!BI407,0)),"")</f>
        <v/>
      </c>
      <c r="L406" s="127" t="str">
        <f>IFERROR(INDEX(GUTS!AI407:'GUTS'!BH407,MATCH(6,GUTS!AK407:'GUTS'!BI407,0)),"")</f>
        <v/>
      </c>
      <c r="M406" s="127" t="str">
        <f>IFERROR(INDEX(GUTS!AJ407:'GUTS'!BH407,MATCH(6,GUTS!AK407:'GUTS'!BI407,0)),"")</f>
        <v/>
      </c>
      <c r="N406" s="127" t="e">
        <f>Audit!#REF!</f>
        <v>#REF!</v>
      </c>
      <c r="O406" s="127" t="e">
        <f>Audit!#REF!</f>
        <v>#REF!</v>
      </c>
      <c r="P406" s="127" t="e">
        <f>Audit!#REF!</f>
        <v>#REF!</v>
      </c>
    </row>
    <row r="407" spans="1:16">
      <c r="A407" s="127" t="e">
        <f>Audit!#REF!</f>
        <v>#REF!</v>
      </c>
      <c r="B407" s="127" t="str">
        <f>IFERROR(INDEX(GUTS!AI408:'GUTS'!BH408,MATCH(1,GUTS!AK408:'GUTS'!BI408,0)),"")</f>
        <v/>
      </c>
      <c r="C407" s="127" t="str">
        <f>IFERROR(INDEX(GUTS!AJ408:'GUTS'!BH408,MATCH(1,GUTS!AK408:'GUTS'!BI408,0)),"")</f>
        <v/>
      </c>
      <c r="D407" s="127" t="str">
        <f>IFERROR(INDEX(GUTS!AI408:'GUTS'!BH408,MATCH(2,GUTS!AK408:'GUTS'!BI408,0)),"")</f>
        <v/>
      </c>
      <c r="E407" s="127" t="str">
        <f>IFERROR(INDEX(GUTS!AJ408:'GUTS'!BH408,MATCH(2,GUTS!AK408:'GUTS'!BI408,0)),"")</f>
        <v/>
      </c>
      <c r="F407" s="127" t="str">
        <f>IFERROR(INDEX(GUTS!AI408:'GUTS'!BH408,MATCH(3,GUTS!AK408:'GUTS'!BI408,0)),"")</f>
        <v/>
      </c>
      <c r="G407" s="127" t="str">
        <f>IFERROR(INDEX(GUTS!AJ408:'GUTS'!BH408,MATCH(3,GUTS!AK408:'GUTS'!BI408,0)),"")</f>
        <v/>
      </c>
      <c r="H407" s="127" t="str">
        <f>IFERROR(INDEX(GUTS!AI408:'GUTS'!BH408,MATCH(4,GUTS!AK408:'GUTS'!BI408,0)),"")</f>
        <v/>
      </c>
      <c r="I407" s="127" t="str">
        <f>IFERROR(INDEX(GUTS!AJ408:'GUTS'!BH408,MATCH(4,GUTS!AK408:'GUTS'!BI408,0)),"")</f>
        <v/>
      </c>
      <c r="J407" s="127" t="str">
        <f>IFERROR(INDEX(GUTS!AI408:'GUTS'!BH408,MATCH(5,GUTS!AK408:'GUTS'!BI408,0)),"")</f>
        <v/>
      </c>
      <c r="K407" s="127" t="str">
        <f>IFERROR(INDEX(GUTS!AJ408:'GUTS'!BH408,MATCH(5,GUTS!AK408:'GUTS'!BI408,0)),"")</f>
        <v/>
      </c>
      <c r="L407" s="127" t="str">
        <f>IFERROR(INDEX(GUTS!AI408:'GUTS'!BH408,MATCH(6,GUTS!AK408:'GUTS'!BI408,0)),"")</f>
        <v/>
      </c>
      <c r="M407" s="127" t="str">
        <f>IFERROR(INDEX(GUTS!AJ408:'GUTS'!BH408,MATCH(6,GUTS!AK408:'GUTS'!BI408,0)),"")</f>
        <v/>
      </c>
      <c r="N407" s="127" t="e">
        <f>Audit!#REF!</f>
        <v>#REF!</v>
      </c>
      <c r="O407" s="127" t="e">
        <f>Audit!#REF!</f>
        <v>#REF!</v>
      </c>
      <c r="P407" s="127" t="e">
        <f>Audit!#REF!</f>
        <v>#REF!</v>
      </c>
    </row>
    <row r="408" spans="1:16" hidden="1">
      <c r="A408" s="127" t="e">
        <f>Audit!#REF!</f>
        <v>#REF!</v>
      </c>
      <c r="B408" s="127" t="str">
        <f>IFERROR(INDEX(GUTS!AI409:'GUTS'!BH409,MATCH(1,GUTS!AK409:'GUTS'!BI409,0)),"")</f>
        <v/>
      </c>
      <c r="C408" s="127" t="str">
        <f>IFERROR(INDEX(GUTS!AJ409:'GUTS'!BH409,MATCH(1,GUTS!AK409:'GUTS'!BI409,0)),"")</f>
        <v/>
      </c>
      <c r="D408" s="127" t="str">
        <f>IFERROR(INDEX(GUTS!AI409:'GUTS'!BH409,MATCH(2,GUTS!AK409:'GUTS'!BI409,0)),"")</f>
        <v/>
      </c>
      <c r="E408" s="127" t="str">
        <f>IFERROR(INDEX(GUTS!AJ409:'GUTS'!BH409,MATCH(2,GUTS!AK409:'GUTS'!BI409,0)),"")</f>
        <v/>
      </c>
      <c r="F408" s="127" t="str">
        <f>IFERROR(INDEX(GUTS!AI409:'GUTS'!BH409,MATCH(3,GUTS!AK409:'GUTS'!BI409,0)),"")</f>
        <v/>
      </c>
      <c r="G408" s="127" t="str">
        <f>IFERROR(INDEX(GUTS!AJ409:'GUTS'!BH409,MATCH(3,GUTS!AK409:'GUTS'!BI409,0)),"")</f>
        <v/>
      </c>
      <c r="H408" s="127" t="str">
        <f>IFERROR(INDEX(GUTS!AI409:'GUTS'!BH409,MATCH(4,GUTS!AK409:'GUTS'!BI409,0)),"")</f>
        <v/>
      </c>
      <c r="I408" s="127" t="str">
        <f>IFERROR(INDEX(GUTS!AJ409:'GUTS'!BH409,MATCH(4,GUTS!AK409:'GUTS'!BI409,0)),"")</f>
        <v/>
      </c>
      <c r="J408" s="127" t="str">
        <f>IFERROR(INDEX(GUTS!AI409:'GUTS'!BH409,MATCH(5,GUTS!AK409:'GUTS'!BI409,0)),"")</f>
        <v/>
      </c>
      <c r="K408" s="127" t="str">
        <f>IFERROR(INDEX(GUTS!AJ409:'GUTS'!BH409,MATCH(5,GUTS!AK409:'GUTS'!BI409,0)),"")</f>
        <v/>
      </c>
      <c r="L408" s="127" t="str">
        <f>IFERROR(INDEX(GUTS!AI409:'GUTS'!BH409,MATCH(6,GUTS!AK409:'GUTS'!BI409,0)),"")</f>
        <v/>
      </c>
      <c r="M408" s="127" t="str">
        <f>IFERROR(INDEX(GUTS!AJ409:'GUTS'!BH409,MATCH(6,GUTS!AK409:'GUTS'!BI409,0)),"")</f>
        <v/>
      </c>
      <c r="N408" s="127" t="e">
        <f>Audit!#REF!</f>
        <v>#REF!</v>
      </c>
      <c r="O408" s="127" t="e">
        <f>Audit!#REF!</f>
        <v>#REF!</v>
      </c>
      <c r="P408" s="127" t="e">
        <f>Audit!#REF!</f>
        <v>#REF!</v>
      </c>
    </row>
    <row r="409" spans="1:16">
      <c r="A409" s="127" t="e">
        <f>Audit!#REF!</f>
        <v>#REF!</v>
      </c>
      <c r="B409" s="127" t="str">
        <f>IFERROR(INDEX(GUTS!AI410:'GUTS'!BH410,MATCH(1,GUTS!AK410:'GUTS'!BI410,0)),"")</f>
        <v/>
      </c>
      <c r="C409" s="127" t="str">
        <f>IFERROR(INDEX(GUTS!AJ410:'GUTS'!BH410,MATCH(1,GUTS!AK410:'GUTS'!BI410,0)),"")</f>
        <v/>
      </c>
      <c r="D409" s="127" t="str">
        <f>IFERROR(INDEX(GUTS!AI410:'GUTS'!BH410,MATCH(2,GUTS!AK410:'GUTS'!BI410,0)),"")</f>
        <v/>
      </c>
      <c r="E409" s="127" t="str">
        <f>IFERROR(INDEX(GUTS!AJ410:'GUTS'!BH410,MATCH(2,GUTS!AK410:'GUTS'!BI410,0)),"")</f>
        <v/>
      </c>
      <c r="F409" s="127" t="str">
        <f>IFERROR(INDEX(GUTS!AI410:'GUTS'!BH410,MATCH(3,GUTS!AK410:'GUTS'!BI410,0)),"")</f>
        <v/>
      </c>
      <c r="G409" s="127" t="str">
        <f>IFERROR(INDEX(GUTS!AJ410:'GUTS'!BH410,MATCH(3,GUTS!AK410:'GUTS'!BI410,0)),"")</f>
        <v/>
      </c>
      <c r="H409" s="127" t="str">
        <f>IFERROR(INDEX(GUTS!AI410:'GUTS'!BH410,MATCH(4,GUTS!AK410:'GUTS'!BI410,0)),"")</f>
        <v/>
      </c>
      <c r="I409" s="127" t="str">
        <f>IFERROR(INDEX(GUTS!AJ410:'GUTS'!BH410,MATCH(4,GUTS!AK410:'GUTS'!BI410,0)),"")</f>
        <v/>
      </c>
      <c r="J409" s="127" t="str">
        <f>IFERROR(INDEX(GUTS!AI410:'GUTS'!BH410,MATCH(5,GUTS!AK410:'GUTS'!BI410,0)),"")</f>
        <v/>
      </c>
      <c r="K409" s="127" t="str">
        <f>IFERROR(INDEX(GUTS!AJ410:'GUTS'!BH410,MATCH(5,GUTS!AK410:'GUTS'!BI410,0)),"")</f>
        <v/>
      </c>
      <c r="L409" s="127" t="str">
        <f>IFERROR(INDEX(GUTS!AI410:'GUTS'!BH410,MATCH(6,GUTS!AK410:'GUTS'!BI410,0)),"")</f>
        <v/>
      </c>
      <c r="M409" s="127" t="str">
        <f>IFERROR(INDEX(GUTS!AJ410:'GUTS'!BH410,MATCH(6,GUTS!AK410:'GUTS'!BI410,0)),"")</f>
        <v/>
      </c>
      <c r="N409" s="127" t="e">
        <f>Audit!#REF!</f>
        <v>#REF!</v>
      </c>
      <c r="O409" s="127" t="e">
        <f>Audit!#REF!</f>
        <v>#REF!</v>
      </c>
      <c r="P409" s="127" t="e">
        <f>Audit!#REF!</f>
        <v>#REF!</v>
      </c>
    </row>
    <row r="410" spans="1:16" hidden="1">
      <c r="A410" s="127" t="e">
        <f>Audit!#REF!</f>
        <v>#REF!</v>
      </c>
      <c r="B410" s="127" t="str">
        <f>IFERROR(INDEX(GUTS!AI411:'GUTS'!BH411,MATCH(1,GUTS!AK411:'GUTS'!BI411,0)),"")</f>
        <v/>
      </c>
      <c r="C410" s="127" t="str">
        <f>IFERROR(INDEX(GUTS!AJ411:'GUTS'!BH411,MATCH(1,GUTS!AK411:'GUTS'!BI411,0)),"")</f>
        <v/>
      </c>
      <c r="D410" s="127" t="str">
        <f>IFERROR(INDEX(GUTS!AI411:'GUTS'!BH411,MATCH(2,GUTS!AK411:'GUTS'!BI411,0)),"")</f>
        <v/>
      </c>
      <c r="E410" s="127" t="str">
        <f>IFERROR(INDEX(GUTS!AJ411:'GUTS'!BH411,MATCH(2,GUTS!AK411:'GUTS'!BI411,0)),"")</f>
        <v/>
      </c>
      <c r="F410" s="127" t="str">
        <f>IFERROR(INDEX(GUTS!AI411:'GUTS'!BH411,MATCH(3,GUTS!AK411:'GUTS'!BI411,0)),"")</f>
        <v/>
      </c>
      <c r="G410" s="127" t="str">
        <f>IFERROR(INDEX(GUTS!AJ411:'GUTS'!BH411,MATCH(3,GUTS!AK411:'GUTS'!BI411,0)),"")</f>
        <v/>
      </c>
      <c r="H410" s="127" t="str">
        <f>IFERROR(INDEX(GUTS!AI411:'GUTS'!BH411,MATCH(4,GUTS!AK411:'GUTS'!BI411,0)),"")</f>
        <v/>
      </c>
      <c r="I410" s="127" t="str">
        <f>IFERROR(INDEX(GUTS!AJ411:'GUTS'!BH411,MATCH(4,GUTS!AK411:'GUTS'!BI411,0)),"")</f>
        <v/>
      </c>
      <c r="J410" s="127" t="str">
        <f>IFERROR(INDEX(GUTS!AI411:'GUTS'!BH411,MATCH(5,GUTS!AK411:'GUTS'!BI411,0)),"")</f>
        <v/>
      </c>
      <c r="K410" s="127" t="str">
        <f>IFERROR(INDEX(GUTS!AJ411:'GUTS'!BH411,MATCH(5,GUTS!AK411:'GUTS'!BI411,0)),"")</f>
        <v/>
      </c>
      <c r="L410" s="127" t="str">
        <f>IFERROR(INDEX(GUTS!AI411:'GUTS'!BH411,MATCH(6,GUTS!AK411:'GUTS'!BI411,0)),"")</f>
        <v/>
      </c>
      <c r="M410" s="127" t="str">
        <f>IFERROR(INDEX(GUTS!AJ411:'GUTS'!BH411,MATCH(6,GUTS!AK411:'GUTS'!BI411,0)),"")</f>
        <v/>
      </c>
      <c r="N410" s="127" t="e">
        <f>Audit!#REF!</f>
        <v>#REF!</v>
      </c>
      <c r="O410" s="127" t="e">
        <f>Audit!#REF!</f>
        <v>#REF!</v>
      </c>
      <c r="P410" s="127" t="e">
        <f>Audit!#REF!</f>
        <v>#REF!</v>
      </c>
    </row>
    <row r="411" spans="1:16">
      <c r="A411" s="127" t="e">
        <f>Audit!#REF!</f>
        <v>#REF!</v>
      </c>
      <c r="B411" s="127" t="str">
        <f>IFERROR(INDEX(GUTS!AI412:'GUTS'!BH412,MATCH(1,GUTS!AK412:'GUTS'!BI412,0)),"")</f>
        <v/>
      </c>
      <c r="C411" s="127" t="str">
        <f>IFERROR(INDEX(GUTS!AJ412:'GUTS'!BH412,MATCH(1,GUTS!AK412:'GUTS'!BI412,0)),"")</f>
        <v/>
      </c>
      <c r="D411" s="127" t="str">
        <f>IFERROR(INDEX(GUTS!AI412:'GUTS'!BH412,MATCH(2,GUTS!AK412:'GUTS'!BI412,0)),"")</f>
        <v/>
      </c>
      <c r="E411" s="127" t="str">
        <f>IFERROR(INDEX(GUTS!AJ412:'GUTS'!BH412,MATCH(2,GUTS!AK412:'GUTS'!BI412,0)),"")</f>
        <v/>
      </c>
      <c r="F411" s="127" t="str">
        <f>IFERROR(INDEX(GUTS!AI412:'GUTS'!BH412,MATCH(3,GUTS!AK412:'GUTS'!BI412,0)),"")</f>
        <v/>
      </c>
      <c r="G411" s="127" t="str">
        <f>IFERROR(INDEX(GUTS!AJ412:'GUTS'!BH412,MATCH(3,GUTS!AK412:'GUTS'!BI412,0)),"")</f>
        <v/>
      </c>
      <c r="H411" s="127" t="str">
        <f>IFERROR(INDEX(GUTS!AI412:'GUTS'!BH412,MATCH(4,GUTS!AK412:'GUTS'!BI412,0)),"")</f>
        <v/>
      </c>
      <c r="I411" s="127" t="str">
        <f>IFERROR(INDEX(GUTS!AJ412:'GUTS'!BH412,MATCH(4,GUTS!AK412:'GUTS'!BI412,0)),"")</f>
        <v/>
      </c>
      <c r="J411" s="127" t="str">
        <f>IFERROR(INDEX(GUTS!AI412:'GUTS'!BH412,MATCH(5,GUTS!AK412:'GUTS'!BI412,0)),"")</f>
        <v/>
      </c>
      <c r="K411" s="127" t="str">
        <f>IFERROR(INDEX(GUTS!AJ412:'GUTS'!BH412,MATCH(5,GUTS!AK412:'GUTS'!BI412,0)),"")</f>
        <v/>
      </c>
      <c r="L411" s="127" t="str">
        <f>IFERROR(INDEX(GUTS!AI412:'GUTS'!BH412,MATCH(6,GUTS!AK412:'GUTS'!BI412,0)),"")</f>
        <v/>
      </c>
      <c r="M411" s="127" t="str">
        <f>IFERROR(INDEX(GUTS!AJ412:'GUTS'!BH412,MATCH(6,GUTS!AK412:'GUTS'!BI412,0)),"")</f>
        <v/>
      </c>
      <c r="N411" s="127" t="e">
        <f>Audit!#REF!</f>
        <v>#REF!</v>
      </c>
      <c r="O411" s="127" t="e">
        <f>Audit!#REF!</f>
        <v>#REF!</v>
      </c>
      <c r="P411" s="127" t="e">
        <f>Audit!#REF!</f>
        <v>#REF!</v>
      </c>
    </row>
    <row r="412" spans="1:16" hidden="1">
      <c r="A412" s="127" t="e">
        <f>Audit!#REF!</f>
        <v>#REF!</v>
      </c>
      <c r="B412" s="127" t="str">
        <f>IFERROR(INDEX(GUTS!AI413:'GUTS'!BH413,MATCH(1,GUTS!AK413:'GUTS'!BI413,0)),"")</f>
        <v/>
      </c>
      <c r="C412" s="127" t="str">
        <f>IFERROR(INDEX(GUTS!AJ413:'GUTS'!BH413,MATCH(1,GUTS!AK413:'GUTS'!BI413,0)),"")</f>
        <v/>
      </c>
      <c r="D412" s="127" t="str">
        <f>IFERROR(INDEX(GUTS!AI413:'GUTS'!BH413,MATCH(2,GUTS!AK413:'GUTS'!BI413,0)),"")</f>
        <v/>
      </c>
      <c r="E412" s="127" t="str">
        <f>IFERROR(INDEX(GUTS!AJ413:'GUTS'!BH413,MATCH(2,GUTS!AK413:'GUTS'!BI413,0)),"")</f>
        <v/>
      </c>
      <c r="F412" s="127" t="str">
        <f>IFERROR(INDEX(GUTS!AI413:'GUTS'!BH413,MATCH(3,GUTS!AK413:'GUTS'!BI413,0)),"")</f>
        <v/>
      </c>
      <c r="G412" s="127" t="str">
        <f>IFERROR(INDEX(GUTS!AJ413:'GUTS'!BH413,MATCH(3,GUTS!AK413:'GUTS'!BI413,0)),"")</f>
        <v/>
      </c>
      <c r="H412" s="127" t="str">
        <f>IFERROR(INDEX(GUTS!AI413:'GUTS'!BH413,MATCH(4,GUTS!AK413:'GUTS'!BI413,0)),"")</f>
        <v/>
      </c>
      <c r="I412" s="127" t="str">
        <f>IFERROR(INDEX(GUTS!AJ413:'GUTS'!BH413,MATCH(4,GUTS!AK413:'GUTS'!BI413,0)),"")</f>
        <v/>
      </c>
      <c r="J412" s="127" t="str">
        <f>IFERROR(INDEX(GUTS!AI413:'GUTS'!BH413,MATCH(5,GUTS!AK413:'GUTS'!BI413,0)),"")</f>
        <v/>
      </c>
      <c r="K412" s="127" t="str">
        <f>IFERROR(INDEX(GUTS!AJ413:'GUTS'!BH413,MATCH(5,GUTS!AK413:'GUTS'!BI413,0)),"")</f>
        <v/>
      </c>
      <c r="L412" s="127" t="str">
        <f>IFERROR(INDEX(GUTS!AI413:'GUTS'!BH413,MATCH(6,GUTS!AK413:'GUTS'!BI413,0)),"")</f>
        <v/>
      </c>
      <c r="M412" s="127" t="str">
        <f>IFERROR(INDEX(GUTS!AJ413:'GUTS'!BH413,MATCH(6,GUTS!AK413:'GUTS'!BI413,0)),"")</f>
        <v/>
      </c>
      <c r="N412" s="127" t="e">
        <f>Audit!#REF!</f>
        <v>#REF!</v>
      </c>
      <c r="O412" s="127" t="e">
        <f>Audit!#REF!</f>
        <v>#REF!</v>
      </c>
      <c r="P412" s="127" t="e">
        <f>Audit!#REF!</f>
        <v>#REF!</v>
      </c>
    </row>
    <row r="413" spans="1:16">
      <c r="A413" s="127" t="e">
        <f>Audit!#REF!</f>
        <v>#REF!</v>
      </c>
      <c r="B413" s="127" t="str">
        <f>IFERROR(INDEX(GUTS!AI414:'GUTS'!BH414,MATCH(1,GUTS!AK414:'GUTS'!BI414,0)),"")</f>
        <v/>
      </c>
      <c r="C413" s="127" t="str">
        <f>IFERROR(INDEX(GUTS!AJ414:'GUTS'!BH414,MATCH(1,GUTS!AK414:'GUTS'!BI414,0)),"")</f>
        <v/>
      </c>
      <c r="D413" s="127" t="str">
        <f>IFERROR(INDEX(GUTS!AI414:'GUTS'!BH414,MATCH(2,GUTS!AK414:'GUTS'!BI414,0)),"")</f>
        <v/>
      </c>
      <c r="E413" s="127" t="str">
        <f>IFERROR(INDEX(GUTS!AJ414:'GUTS'!BH414,MATCH(2,GUTS!AK414:'GUTS'!BI414,0)),"")</f>
        <v/>
      </c>
      <c r="F413" s="127" t="str">
        <f>IFERROR(INDEX(GUTS!AI414:'GUTS'!BH414,MATCH(3,GUTS!AK414:'GUTS'!BI414,0)),"")</f>
        <v/>
      </c>
      <c r="G413" s="127" t="str">
        <f>IFERROR(INDEX(GUTS!AJ414:'GUTS'!BH414,MATCH(3,GUTS!AK414:'GUTS'!BI414,0)),"")</f>
        <v/>
      </c>
      <c r="H413" s="127" t="str">
        <f>IFERROR(INDEX(GUTS!AI414:'GUTS'!BH414,MATCH(4,GUTS!AK414:'GUTS'!BI414,0)),"")</f>
        <v/>
      </c>
      <c r="I413" s="127" t="str">
        <f>IFERROR(INDEX(GUTS!AJ414:'GUTS'!BH414,MATCH(4,GUTS!AK414:'GUTS'!BI414,0)),"")</f>
        <v/>
      </c>
      <c r="J413" s="127" t="str">
        <f>IFERROR(INDEX(GUTS!AI414:'GUTS'!BH414,MATCH(5,GUTS!AK414:'GUTS'!BI414,0)),"")</f>
        <v/>
      </c>
      <c r="K413" s="127" t="str">
        <f>IFERROR(INDEX(GUTS!AJ414:'GUTS'!BH414,MATCH(5,GUTS!AK414:'GUTS'!BI414,0)),"")</f>
        <v/>
      </c>
      <c r="L413" s="127" t="str">
        <f>IFERROR(INDEX(GUTS!AI414:'GUTS'!BH414,MATCH(6,GUTS!AK414:'GUTS'!BI414,0)),"")</f>
        <v/>
      </c>
      <c r="M413" s="127" t="str">
        <f>IFERROR(INDEX(GUTS!AJ414:'GUTS'!BH414,MATCH(6,GUTS!AK414:'GUTS'!BI414,0)),"")</f>
        <v/>
      </c>
      <c r="N413" s="127" t="e">
        <f>Audit!#REF!</f>
        <v>#REF!</v>
      </c>
      <c r="O413" s="127" t="e">
        <f>Audit!#REF!</f>
        <v>#REF!</v>
      </c>
      <c r="P413" s="127" t="e">
        <f>Audit!#REF!</f>
        <v>#REF!</v>
      </c>
    </row>
    <row r="414" spans="1:16" hidden="1">
      <c r="A414" s="127" t="e">
        <f>Audit!#REF!</f>
        <v>#REF!</v>
      </c>
      <c r="B414" s="127" t="str">
        <f>IFERROR(INDEX(GUTS!AI415:'GUTS'!BH415,MATCH(1,GUTS!AK415:'GUTS'!BI415,0)),"")</f>
        <v/>
      </c>
      <c r="C414" s="127" t="str">
        <f>IFERROR(INDEX(GUTS!AJ415:'GUTS'!BH415,MATCH(1,GUTS!AK415:'GUTS'!BI415,0)),"")</f>
        <v/>
      </c>
      <c r="D414" s="127" t="str">
        <f>IFERROR(INDEX(GUTS!AI415:'GUTS'!BH415,MATCH(2,GUTS!AK415:'GUTS'!BI415,0)),"")</f>
        <v/>
      </c>
      <c r="E414" s="127" t="str">
        <f>IFERROR(INDEX(GUTS!AJ415:'GUTS'!BH415,MATCH(2,GUTS!AK415:'GUTS'!BI415,0)),"")</f>
        <v/>
      </c>
      <c r="F414" s="127" t="str">
        <f>IFERROR(INDEX(GUTS!AI415:'GUTS'!BH415,MATCH(3,GUTS!AK415:'GUTS'!BI415,0)),"")</f>
        <v/>
      </c>
      <c r="G414" s="127" t="str">
        <f>IFERROR(INDEX(GUTS!AJ415:'GUTS'!BH415,MATCH(3,GUTS!AK415:'GUTS'!BI415,0)),"")</f>
        <v/>
      </c>
      <c r="H414" s="127" t="str">
        <f>IFERROR(INDEX(GUTS!AI415:'GUTS'!BH415,MATCH(4,GUTS!AK415:'GUTS'!BI415,0)),"")</f>
        <v/>
      </c>
      <c r="I414" s="127" t="str">
        <f>IFERROR(INDEX(GUTS!AJ415:'GUTS'!BH415,MATCH(4,GUTS!AK415:'GUTS'!BI415,0)),"")</f>
        <v/>
      </c>
      <c r="J414" s="127" t="str">
        <f>IFERROR(INDEX(GUTS!AI415:'GUTS'!BH415,MATCH(5,GUTS!AK415:'GUTS'!BI415,0)),"")</f>
        <v/>
      </c>
      <c r="K414" s="127" t="str">
        <f>IFERROR(INDEX(GUTS!AJ415:'GUTS'!BH415,MATCH(5,GUTS!AK415:'GUTS'!BI415,0)),"")</f>
        <v/>
      </c>
      <c r="L414" s="127" t="str">
        <f>IFERROR(INDEX(GUTS!AI415:'GUTS'!BH415,MATCH(6,GUTS!AK415:'GUTS'!BI415,0)),"")</f>
        <v/>
      </c>
      <c r="M414" s="127" t="str">
        <f>IFERROR(INDEX(GUTS!AJ415:'GUTS'!BH415,MATCH(6,GUTS!AK415:'GUTS'!BI415,0)),"")</f>
        <v/>
      </c>
      <c r="N414" s="127" t="e">
        <f>Audit!#REF!</f>
        <v>#REF!</v>
      </c>
      <c r="O414" s="127" t="e">
        <f>Audit!#REF!</f>
        <v>#REF!</v>
      </c>
      <c r="P414" s="127" t="e">
        <f>Audit!#REF!</f>
        <v>#REF!</v>
      </c>
    </row>
    <row r="415" spans="1:16">
      <c r="A415" s="127" t="e">
        <f>Audit!#REF!</f>
        <v>#REF!</v>
      </c>
      <c r="B415" s="127" t="str">
        <f>IFERROR(INDEX(GUTS!AI416:'GUTS'!BH416,MATCH(1,GUTS!AK416:'GUTS'!BI416,0)),"")</f>
        <v/>
      </c>
      <c r="C415" s="127" t="str">
        <f>IFERROR(INDEX(GUTS!AJ416:'GUTS'!BH416,MATCH(1,GUTS!AK416:'GUTS'!BI416,0)),"")</f>
        <v/>
      </c>
      <c r="D415" s="127" t="str">
        <f>IFERROR(INDEX(GUTS!AI416:'GUTS'!BH416,MATCH(2,GUTS!AK416:'GUTS'!BI416,0)),"")</f>
        <v/>
      </c>
      <c r="E415" s="127" t="str">
        <f>IFERROR(INDEX(GUTS!AJ416:'GUTS'!BH416,MATCH(2,GUTS!AK416:'GUTS'!BI416,0)),"")</f>
        <v/>
      </c>
      <c r="F415" s="127" t="str">
        <f>IFERROR(INDEX(GUTS!AI416:'GUTS'!BH416,MATCH(3,GUTS!AK416:'GUTS'!BI416,0)),"")</f>
        <v/>
      </c>
      <c r="G415" s="127" t="str">
        <f>IFERROR(INDEX(GUTS!AJ416:'GUTS'!BH416,MATCH(3,GUTS!AK416:'GUTS'!BI416,0)),"")</f>
        <v/>
      </c>
      <c r="H415" s="127" t="str">
        <f>IFERROR(INDEX(GUTS!AI416:'GUTS'!BH416,MATCH(4,GUTS!AK416:'GUTS'!BI416,0)),"")</f>
        <v/>
      </c>
      <c r="I415" s="127" t="str">
        <f>IFERROR(INDEX(GUTS!AJ416:'GUTS'!BH416,MATCH(4,GUTS!AK416:'GUTS'!BI416,0)),"")</f>
        <v/>
      </c>
      <c r="J415" s="127" t="str">
        <f>IFERROR(INDEX(GUTS!AI416:'GUTS'!BH416,MATCH(5,GUTS!AK416:'GUTS'!BI416,0)),"")</f>
        <v/>
      </c>
      <c r="K415" s="127" t="str">
        <f>IFERROR(INDEX(GUTS!AJ416:'GUTS'!BH416,MATCH(5,GUTS!AK416:'GUTS'!BI416,0)),"")</f>
        <v/>
      </c>
      <c r="L415" s="127" t="str">
        <f>IFERROR(INDEX(GUTS!AI416:'GUTS'!BH416,MATCH(6,GUTS!AK416:'GUTS'!BI416,0)),"")</f>
        <v/>
      </c>
      <c r="M415" s="127" t="str">
        <f>IFERROR(INDEX(GUTS!AJ416:'GUTS'!BH416,MATCH(6,GUTS!AK416:'GUTS'!BI416,0)),"")</f>
        <v/>
      </c>
      <c r="N415" s="127" t="e">
        <f>Audit!#REF!</f>
        <v>#REF!</v>
      </c>
      <c r="O415" s="127" t="e">
        <f>Audit!#REF!</f>
        <v>#REF!</v>
      </c>
      <c r="P415" s="127" t="e">
        <f>Audit!#REF!</f>
        <v>#REF!</v>
      </c>
    </row>
    <row r="416" spans="1:16" hidden="1">
      <c r="A416" s="127" t="e">
        <f>Audit!#REF!</f>
        <v>#REF!</v>
      </c>
      <c r="B416" s="127" t="str">
        <f>IFERROR(INDEX(GUTS!AI417:'GUTS'!BH417,MATCH(1,GUTS!AK417:'GUTS'!BI417,0)),"")</f>
        <v/>
      </c>
      <c r="C416" s="127" t="str">
        <f>IFERROR(INDEX(GUTS!AJ417:'GUTS'!BH417,MATCH(1,GUTS!AK417:'GUTS'!BI417,0)),"")</f>
        <v/>
      </c>
      <c r="D416" s="127" t="str">
        <f>IFERROR(INDEX(GUTS!AI417:'GUTS'!BH417,MATCH(2,GUTS!AK417:'GUTS'!BI417,0)),"")</f>
        <v/>
      </c>
      <c r="E416" s="127" t="str">
        <f>IFERROR(INDEX(GUTS!AJ417:'GUTS'!BH417,MATCH(2,GUTS!AK417:'GUTS'!BI417,0)),"")</f>
        <v/>
      </c>
      <c r="F416" s="127" t="str">
        <f>IFERROR(INDEX(GUTS!AI417:'GUTS'!BH417,MATCH(3,GUTS!AK417:'GUTS'!BI417,0)),"")</f>
        <v/>
      </c>
      <c r="G416" s="127" t="str">
        <f>IFERROR(INDEX(GUTS!AJ417:'GUTS'!BH417,MATCH(3,GUTS!AK417:'GUTS'!BI417,0)),"")</f>
        <v/>
      </c>
      <c r="H416" s="127" t="str">
        <f>IFERROR(INDEX(GUTS!AI417:'GUTS'!BH417,MATCH(4,GUTS!AK417:'GUTS'!BI417,0)),"")</f>
        <v/>
      </c>
      <c r="I416" s="127" t="str">
        <f>IFERROR(INDEX(GUTS!AJ417:'GUTS'!BH417,MATCH(4,GUTS!AK417:'GUTS'!BI417,0)),"")</f>
        <v/>
      </c>
      <c r="J416" s="127" t="str">
        <f>IFERROR(INDEX(GUTS!AI417:'GUTS'!BH417,MATCH(5,GUTS!AK417:'GUTS'!BI417,0)),"")</f>
        <v/>
      </c>
      <c r="K416" s="127" t="str">
        <f>IFERROR(INDEX(GUTS!AJ417:'GUTS'!BH417,MATCH(5,GUTS!AK417:'GUTS'!BI417,0)),"")</f>
        <v/>
      </c>
      <c r="L416" s="127" t="str">
        <f>IFERROR(INDEX(GUTS!AI417:'GUTS'!BH417,MATCH(6,GUTS!AK417:'GUTS'!BI417,0)),"")</f>
        <v/>
      </c>
      <c r="M416" s="127" t="str">
        <f>IFERROR(INDEX(GUTS!AJ417:'GUTS'!BH417,MATCH(6,GUTS!AK417:'GUTS'!BI417,0)),"")</f>
        <v/>
      </c>
      <c r="N416" s="127" t="e">
        <f>Audit!#REF!</f>
        <v>#REF!</v>
      </c>
      <c r="O416" s="127" t="e">
        <f>Audit!#REF!</f>
        <v>#REF!</v>
      </c>
      <c r="P416" s="127" t="e">
        <f>Audit!#REF!</f>
        <v>#REF!</v>
      </c>
    </row>
    <row r="417" spans="1:16" hidden="1">
      <c r="A417" s="127" t="e">
        <f>Audit!#REF!</f>
        <v>#REF!</v>
      </c>
      <c r="B417" s="127" t="str">
        <f>IFERROR(INDEX(GUTS!AI418:'GUTS'!BH418,MATCH(1,GUTS!AK418:'GUTS'!BI418,0)),"")</f>
        <v/>
      </c>
      <c r="C417" s="127" t="str">
        <f>IFERROR(INDEX(GUTS!AJ418:'GUTS'!BH418,MATCH(1,GUTS!AK418:'GUTS'!BI418,0)),"")</f>
        <v/>
      </c>
      <c r="D417" s="127" t="str">
        <f>IFERROR(INDEX(GUTS!AI418:'GUTS'!BH418,MATCH(2,GUTS!AK418:'GUTS'!BI418,0)),"")</f>
        <v/>
      </c>
      <c r="E417" s="127" t="str">
        <f>IFERROR(INDEX(GUTS!AJ418:'GUTS'!BH418,MATCH(2,GUTS!AK418:'GUTS'!BI418,0)),"")</f>
        <v/>
      </c>
      <c r="F417" s="127" t="str">
        <f>IFERROR(INDEX(GUTS!AI418:'GUTS'!BH418,MATCH(3,GUTS!AK418:'GUTS'!BI418,0)),"")</f>
        <v/>
      </c>
      <c r="G417" s="127" t="str">
        <f>IFERROR(INDEX(GUTS!AJ418:'GUTS'!BH418,MATCH(3,GUTS!AK418:'GUTS'!BI418,0)),"")</f>
        <v/>
      </c>
      <c r="H417" s="127" t="str">
        <f>IFERROR(INDEX(GUTS!AI418:'GUTS'!BH418,MATCH(4,GUTS!AK418:'GUTS'!BI418,0)),"")</f>
        <v/>
      </c>
      <c r="I417" s="127" t="str">
        <f>IFERROR(INDEX(GUTS!AJ418:'GUTS'!BH418,MATCH(4,GUTS!AK418:'GUTS'!BI418,0)),"")</f>
        <v/>
      </c>
      <c r="J417" s="127" t="str">
        <f>IFERROR(INDEX(GUTS!AI418:'GUTS'!BH418,MATCH(5,GUTS!AK418:'GUTS'!BI418,0)),"")</f>
        <v/>
      </c>
      <c r="K417" s="127" t="str">
        <f>IFERROR(INDEX(GUTS!AJ418:'GUTS'!BH418,MATCH(5,GUTS!AK418:'GUTS'!BI418,0)),"")</f>
        <v/>
      </c>
      <c r="L417" s="127" t="str">
        <f>IFERROR(INDEX(GUTS!AI418:'GUTS'!BH418,MATCH(6,GUTS!AK418:'GUTS'!BI418,0)),"")</f>
        <v/>
      </c>
      <c r="M417" s="127" t="str">
        <f>IFERROR(INDEX(GUTS!AJ418:'GUTS'!BH418,MATCH(6,GUTS!AK418:'GUTS'!BI418,0)),"")</f>
        <v/>
      </c>
      <c r="N417" s="127" t="e">
        <f>Audit!#REF!</f>
        <v>#REF!</v>
      </c>
      <c r="O417" s="127" t="e">
        <f>Audit!#REF!</f>
        <v>#REF!</v>
      </c>
      <c r="P417" s="127" t="e">
        <f>Audit!#REF!</f>
        <v>#REF!</v>
      </c>
    </row>
    <row r="418" spans="1:16" hidden="1">
      <c r="A418" s="127" t="e">
        <f>Audit!#REF!</f>
        <v>#REF!</v>
      </c>
      <c r="B418" s="127" t="str">
        <f>IFERROR(INDEX(GUTS!AI419:'GUTS'!BH419,MATCH(1,GUTS!AK419:'GUTS'!BI419,0)),"")</f>
        <v/>
      </c>
      <c r="C418" s="127" t="str">
        <f>IFERROR(INDEX(GUTS!AJ419:'GUTS'!BH419,MATCH(1,GUTS!AK419:'GUTS'!BI419,0)),"")</f>
        <v/>
      </c>
      <c r="D418" s="127" t="str">
        <f>IFERROR(INDEX(GUTS!AI419:'GUTS'!BH419,MATCH(2,GUTS!AK419:'GUTS'!BI419,0)),"")</f>
        <v/>
      </c>
      <c r="E418" s="127" t="str">
        <f>IFERROR(INDEX(GUTS!AJ419:'GUTS'!BH419,MATCH(2,GUTS!AK419:'GUTS'!BI419,0)),"")</f>
        <v/>
      </c>
      <c r="F418" s="127" t="str">
        <f>IFERROR(INDEX(GUTS!AI419:'GUTS'!BH419,MATCH(3,GUTS!AK419:'GUTS'!BI419,0)),"")</f>
        <v/>
      </c>
      <c r="G418" s="127" t="str">
        <f>IFERROR(INDEX(GUTS!AJ419:'GUTS'!BH419,MATCH(3,GUTS!AK419:'GUTS'!BI419,0)),"")</f>
        <v/>
      </c>
      <c r="H418" s="127" t="str">
        <f>IFERROR(INDEX(GUTS!AI419:'GUTS'!BH419,MATCH(4,GUTS!AK419:'GUTS'!BI419,0)),"")</f>
        <v/>
      </c>
      <c r="I418" s="127" t="str">
        <f>IFERROR(INDEX(GUTS!AJ419:'GUTS'!BH419,MATCH(4,GUTS!AK419:'GUTS'!BI419,0)),"")</f>
        <v/>
      </c>
      <c r="J418" s="127" t="str">
        <f>IFERROR(INDEX(GUTS!AI419:'GUTS'!BH419,MATCH(5,GUTS!AK419:'GUTS'!BI419,0)),"")</f>
        <v/>
      </c>
      <c r="K418" s="127" t="str">
        <f>IFERROR(INDEX(GUTS!AJ419:'GUTS'!BH419,MATCH(5,GUTS!AK419:'GUTS'!BI419,0)),"")</f>
        <v/>
      </c>
      <c r="L418" s="127" t="str">
        <f>IFERROR(INDEX(GUTS!AI419:'GUTS'!BH419,MATCH(6,GUTS!AK419:'GUTS'!BI419,0)),"")</f>
        <v/>
      </c>
      <c r="M418" s="127" t="str">
        <f>IFERROR(INDEX(GUTS!AJ419:'GUTS'!BH419,MATCH(6,GUTS!AK419:'GUTS'!BI419,0)),"")</f>
        <v/>
      </c>
      <c r="N418" s="127" t="e">
        <f>Audit!#REF!</f>
        <v>#REF!</v>
      </c>
      <c r="O418" s="127" t="e">
        <f>Audit!#REF!</f>
        <v>#REF!</v>
      </c>
      <c r="P418" s="127" t="e">
        <f>Audit!#REF!</f>
        <v>#REF!</v>
      </c>
    </row>
    <row r="419" spans="1:16" hidden="1">
      <c r="A419" s="127" t="e">
        <f>Audit!#REF!</f>
        <v>#REF!</v>
      </c>
      <c r="B419" s="127" t="str">
        <f>IFERROR(INDEX(GUTS!AI420:'GUTS'!BH420,MATCH(1,GUTS!AK420:'GUTS'!BI420,0)),"")</f>
        <v/>
      </c>
      <c r="C419" s="127" t="str">
        <f>IFERROR(INDEX(GUTS!AJ420:'GUTS'!BH420,MATCH(1,GUTS!AK420:'GUTS'!BI420,0)),"")</f>
        <v/>
      </c>
      <c r="D419" s="127" t="str">
        <f>IFERROR(INDEX(GUTS!AI420:'GUTS'!BH420,MATCH(2,GUTS!AK420:'GUTS'!BI420,0)),"")</f>
        <v/>
      </c>
      <c r="E419" s="127" t="str">
        <f>IFERROR(INDEX(GUTS!AJ420:'GUTS'!BH420,MATCH(2,GUTS!AK420:'GUTS'!BI420,0)),"")</f>
        <v/>
      </c>
      <c r="F419" s="127" t="str">
        <f>IFERROR(INDEX(GUTS!AI420:'GUTS'!BH420,MATCH(3,GUTS!AK420:'GUTS'!BI420,0)),"")</f>
        <v/>
      </c>
      <c r="G419" s="127" t="str">
        <f>IFERROR(INDEX(GUTS!AJ420:'GUTS'!BH420,MATCH(3,GUTS!AK420:'GUTS'!BI420,0)),"")</f>
        <v/>
      </c>
      <c r="H419" s="127" t="str">
        <f>IFERROR(INDEX(GUTS!AI420:'GUTS'!BH420,MATCH(4,GUTS!AK420:'GUTS'!BI420,0)),"")</f>
        <v/>
      </c>
      <c r="I419" s="127" t="str">
        <f>IFERROR(INDEX(GUTS!AJ420:'GUTS'!BH420,MATCH(4,GUTS!AK420:'GUTS'!BI420,0)),"")</f>
        <v/>
      </c>
      <c r="J419" s="127" t="str">
        <f>IFERROR(INDEX(GUTS!AI420:'GUTS'!BH420,MATCH(5,GUTS!AK420:'GUTS'!BI420,0)),"")</f>
        <v/>
      </c>
      <c r="K419" s="127" t="str">
        <f>IFERROR(INDEX(GUTS!AJ420:'GUTS'!BH420,MATCH(5,GUTS!AK420:'GUTS'!BI420,0)),"")</f>
        <v/>
      </c>
      <c r="L419" s="127" t="str">
        <f>IFERROR(INDEX(GUTS!AI420:'GUTS'!BH420,MATCH(6,GUTS!AK420:'GUTS'!BI420,0)),"")</f>
        <v/>
      </c>
      <c r="M419" s="127" t="str">
        <f>IFERROR(INDEX(GUTS!AJ420:'GUTS'!BH420,MATCH(6,GUTS!AK420:'GUTS'!BI420,0)),"")</f>
        <v/>
      </c>
      <c r="N419" s="127" t="e">
        <f>Audit!#REF!</f>
        <v>#REF!</v>
      </c>
      <c r="O419" s="127" t="e">
        <f>Audit!#REF!</f>
        <v>#REF!</v>
      </c>
      <c r="P419" s="127" t="e">
        <f>Audit!#REF!</f>
        <v>#REF!</v>
      </c>
    </row>
    <row r="420" spans="1:16" hidden="1">
      <c r="A420" s="127" t="e">
        <f>Audit!#REF!</f>
        <v>#REF!</v>
      </c>
      <c r="B420" s="127" t="str">
        <f>IFERROR(INDEX(GUTS!AI421:'GUTS'!BH421,MATCH(1,GUTS!AK421:'GUTS'!BI421,0)),"")</f>
        <v/>
      </c>
      <c r="C420" s="127" t="str">
        <f>IFERROR(INDEX(GUTS!AJ421:'GUTS'!BH421,MATCH(1,GUTS!AK421:'GUTS'!BI421,0)),"")</f>
        <v/>
      </c>
      <c r="D420" s="127" t="str">
        <f>IFERROR(INDEX(GUTS!AI421:'GUTS'!BH421,MATCH(2,GUTS!AK421:'GUTS'!BI421,0)),"")</f>
        <v/>
      </c>
      <c r="E420" s="127" t="str">
        <f>IFERROR(INDEX(GUTS!AJ421:'GUTS'!BH421,MATCH(2,GUTS!AK421:'GUTS'!BI421,0)),"")</f>
        <v/>
      </c>
      <c r="F420" s="127" t="str">
        <f>IFERROR(INDEX(GUTS!AI421:'GUTS'!BH421,MATCH(3,GUTS!AK421:'GUTS'!BI421,0)),"")</f>
        <v/>
      </c>
      <c r="G420" s="127" t="str">
        <f>IFERROR(INDEX(GUTS!AJ421:'GUTS'!BH421,MATCH(3,GUTS!AK421:'GUTS'!BI421,0)),"")</f>
        <v/>
      </c>
      <c r="H420" s="127" t="str">
        <f>IFERROR(INDEX(GUTS!AI421:'GUTS'!BH421,MATCH(4,GUTS!AK421:'GUTS'!BI421,0)),"")</f>
        <v/>
      </c>
      <c r="I420" s="127" t="str">
        <f>IFERROR(INDEX(GUTS!AJ421:'GUTS'!BH421,MATCH(4,GUTS!AK421:'GUTS'!BI421,0)),"")</f>
        <v/>
      </c>
      <c r="J420" s="127" t="str">
        <f>IFERROR(INDEX(GUTS!AI421:'GUTS'!BH421,MATCH(5,GUTS!AK421:'GUTS'!BI421,0)),"")</f>
        <v/>
      </c>
      <c r="K420" s="127" t="str">
        <f>IFERROR(INDEX(GUTS!AJ421:'GUTS'!BH421,MATCH(5,GUTS!AK421:'GUTS'!BI421,0)),"")</f>
        <v/>
      </c>
      <c r="L420" s="127" t="str">
        <f>IFERROR(INDEX(GUTS!AI421:'GUTS'!BH421,MATCH(6,GUTS!AK421:'GUTS'!BI421,0)),"")</f>
        <v/>
      </c>
      <c r="M420" s="127" t="str">
        <f>IFERROR(INDEX(GUTS!AJ421:'GUTS'!BH421,MATCH(6,GUTS!AK421:'GUTS'!BI421,0)),"")</f>
        <v/>
      </c>
      <c r="N420" s="127" t="e">
        <f>Audit!#REF!</f>
        <v>#REF!</v>
      </c>
      <c r="O420" s="127" t="e">
        <f>Audit!#REF!</f>
        <v>#REF!</v>
      </c>
      <c r="P420" s="127" t="e">
        <f>Audit!#REF!</f>
        <v>#REF!</v>
      </c>
    </row>
    <row r="421" spans="1:16" hidden="1">
      <c r="A421" s="127" t="e">
        <f>Audit!#REF!</f>
        <v>#REF!</v>
      </c>
      <c r="B421" s="127" t="str">
        <f>IFERROR(INDEX(GUTS!AI422:'GUTS'!BH422,MATCH(1,GUTS!AK422:'GUTS'!BI422,0)),"")</f>
        <v/>
      </c>
      <c r="C421" s="127" t="str">
        <f>IFERROR(INDEX(GUTS!AJ422:'GUTS'!BH422,MATCH(1,GUTS!AK422:'GUTS'!BI422,0)),"")</f>
        <v/>
      </c>
      <c r="D421" s="127" t="str">
        <f>IFERROR(INDEX(GUTS!AI422:'GUTS'!BH422,MATCH(2,GUTS!AK422:'GUTS'!BI422,0)),"")</f>
        <v/>
      </c>
      <c r="E421" s="127" t="str">
        <f>IFERROR(INDEX(GUTS!AJ422:'GUTS'!BH422,MATCH(2,GUTS!AK422:'GUTS'!BI422,0)),"")</f>
        <v/>
      </c>
      <c r="F421" s="127" t="str">
        <f>IFERROR(INDEX(GUTS!AI422:'GUTS'!BH422,MATCH(3,GUTS!AK422:'GUTS'!BI422,0)),"")</f>
        <v/>
      </c>
      <c r="G421" s="127" t="str">
        <f>IFERROR(INDEX(GUTS!AJ422:'GUTS'!BH422,MATCH(3,GUTS!AK422:'GUTS'!BI422,0)),"")</f>
        <v/>
      </c>
      <c r="H421" s="127" t="str">
        <f>IFERROR(INDEX(GUTS!AI422:'GUTS'!BH422,MATCH(4,GUTS!AK422:'GUTS'!BI422,0)),"")</f>
        <v/>
      </c>
      <c r="I421" s="127" t="str">
        <f>IFERROR(INDEX(GUTS!AJ422:'GUTS'!BH422,MATCH(4,GUTS!AK422:'GUTS'!BI422,0)),"")</f>
        <v/>
      </c>
      <c r="J421" s="127" t="str">
        <f>IFERROR(INDEX(GUTS!AI422:'GUTS'!BH422,MATCH(5,GUTS!AK422:'GUTS'!BI422,0)),"")</f>
        <v/>
      </c>
      <c r="K421" s="127" t="str">
        <f>IFERROR(INDEX(GUTS!AJ422:'GUTS'!BH422,MATCH(5,GUTS!AK422:'GUTS'!BI422,0)),"")</f>
        <v/>
      </c>
      <c r="L421" s="127" t="str">
        <f>IFERROR(INDEX(GUTS!AI422:'GUTS'!BH422,MATCH(6,GUTS!AK422:'GUTS'!BI422,0)),"")</f>
        <v/>
      </c>
      <c r="M421" s="127" t="str">
        <f>IFERROR(INDEX(GUTS!AJ422:'GUTS'!BH422,MATCH(6,GUTS!AK422:'GUTS'!BI422,0)),"")</f>
        <v/>
      </c>
      <c r="N421" s="127" t="e">
        <f>Audit!#REF!</f>
        <v>#REF!</v>
      </c>
      <c r="O421" s="127" t="e">
        <f>Audit!#REF!</f>
        <v>#REF!</v>
      </c>
      <c r="P421" s="127" t="e">
        <f>Audit!#REF!</f>
        <v>#REF!</v>
      </c>
    </row>
    <row r="422" spans="1:16" hidden="1">
      <c r="A422" s="127" t="e">
        <f>Audit!#REF!</f>
        <v>#REF!</v>
      </c>
      <c r="B422" s="127" t="str">
        <f>IFERROR(INDEX(GUTS!AI423:'GUTS'!BH423,MATCH(1,GUTS!AK423:'GUTS'!BI423,0)),"")</f>
        <v/>
      </c>
      <c r="C422" s="127" t="str">
        <f>IFERROR(INDEX(GUTS!AJ423:'GUTS'!BH423,MATCH(1,GUTS!AK423:'GUTS'!BI423,0)),"")</f>
        <v/>
      </c>
      <c r="D422" s="127" t="str">
        <f>IFERROR(INDEX(GUTS!AI423:'GUTS'!BH423,MATCH(2,GUTS!AK423:'GUTS'!BI423,0)),"")</f>
        <v/>
      </c>
      <c r="E422" s="127" t="str">
        <f>IFERROR(INDEX(GUTS!AJ423:'GUTS'!BH423,MATCH(2,GUTS!AK423:'GUTS'!BI423,0)),"")</f>
        <v/>
      </c>
      <c r="F422" s="127" t="str">
        <f>IFERROR(INDEX(GUTS!AI423:'GUTS'!BH423,MATCH(3,GUTS!AK423:'GUTS'!BI423,0)),"")</f>
        <v/>
      </c>
      <c r="G422" s="127" t="str">
        <f>IFERROR(INDEX(GUTS!AJ423:'GUTS'!BH423,MATCH(3,GUTS!AK423:'GUTS'!BI423,0)),"")</f>
        <v/>
      </c>
      <c r="H422" s="127" t="str">
        <f>IFERROR(INDEX(GUTS!AI423:'GUTS'!BH423,MATCH(4,GUTS!AK423:'GUTS'!BI423,0)),"")</f>
        <v/>
      </c>
      <c r="I422" s="127" t="str">
        <f>IFERROR(INDEX(GUTS!AJ423:'GUTS'!BH423,MATCH(4,GUTS!AK423:'GUTS'!BI423,0)),"")</f>
        <v/>
      </c>
      <c r="J422" s="127" t="str">
        <f>IFERROR(INDEX(GUTS!AI423:'GUTS'!BH423,MATCH(5,GUTS!AK423:'GUTS'!BI423,0)),"")</f>
        <v/>
      </c>
      <c r="K422" s="127" t="str">
        <f>IFERROR(INDEX(GUTS!AJ423:'GUTS'!BH423,MATCH(5,GUTS!AK423:'GUTS'!BI423,0)),"")</f>
        <v/>
      </c>
      <c r="L422" s="127" t="str">
        <f>IFERROR(INDEX(GUTS!AI423:'GUTS'!BH423,MATCH(6,GUTS!AK423:'GUTS'!BI423,0)),"")</f>
        <v/>
      </c>
      <c r="M422" s="127" t="str">
        <f>IFERROR(INDEX(GUTS!AJ423:'GUTS'!BH423,MATCH(6,GUTS!AK423:'GUTS'!BI423,0)),"")</f>
        <v/>
      </c>
      <c r="N422" s="127" t="e">
        <f>Audit!#REF!</f>
        <v>#REF!</v>
      </c>
      <c r="O422" s="127" t="e">
        <f>Audit!#REF!</f>
        <v>#REF!</v>
      </c>
      <c r="P422" s="127" t="e">
        <f>Audit!#REF!</f>
        <v>#REF!</v>
      </c>
    </row>
    <row r="423" spans="1:16" hidden="1">
      <c r="A423" s="127" t="e">
        <f>Audit!#REF!</f>
        <v>#REF!</v>
      </c>
      <c r="B423" s="127" t="str">
        <f>IFERROR(INDEX(GUTS!AI424:'GUTS'!BH424,MATCH(1,GUTS!AK424:'GUTS'!BI424,0)),"")</f>
        <v/>
      </c>
      <c r="C423" s="127" t="str">
        <f>IFERROR(INDEX(GUTS!AJ424:'GUTS'!BH424,MATCH(1,GUTS!AK424:'GUTS'!BI424,0)),"")</f>
        <v/>
      </c>
      <c r="D423" s="127" t="str">
        <f>IFERROR(INDEX(GUTS!AI424:'GUTS'!BH424,MATCH(2,GUTS!AK424:'GUTS'!BI424,0)),"")</f>
        <v/>
      </c>
      <c r="E423" s="127" t="str">
        <f>IFERROR(INDEX(GUTS!AJ424:'GUTS'!BH424,MATCH(2,GUTS!AK424:'GUTS'!BI424,0)),"")</f>
        <v/>
      </c>
      <c r="F423" s="127" t="str">
        <f>IFERROR(INDEX(GUTS!AI424:'GUTS'!BH424,MATCH(3,GUTS!AK424:'GUTS'!BI424,0)),"")</f>
        <v/>
      </c>
      <c r="G423" s="127" t="str">
        <f>IFERROR(INDEX(GUTS!AJ424:'GUTS'!BH424,MATCH(3,GUTS!AK424:'GUTS'!BI424,0)),"")</f>
        <v/>
      </c>
      <c r="H423" s="127" t="str">
        <f>IFERROR(INDEX(GUTS!AI424:'GUTS'!BH424,MATCH(4,GUTS!AK424:'GUTS'!BI424,0)),"")</f>
        <v/>
      </c>
      <c r="I423" s="127" t="str">
        <f>IFERROR(INDEX(GUTS!AJ424:'GUTS'!BH424,MATCH(4,GUTS!AK424:'GUTS'!BI424,0)),"")</f>
        <v/>
      </c>
      <c r="J423" s="127" t="str">
        <f>IFERROR(INDEX(GUTS!AI424:'GUTS'!BH424,MATCH(5,GUTS!AK424:'GUTS'!BI424,0)),"")</f>
        <v/>
      </c>
      <c r="K423" s="127" t="str">
        <f>IFERROR(INDEX(GUTS!AJ424:'GUTS'!BH424,MATCH(5,GUTS!AK424:'GUTS'!BI424,0)),"")</f>
        <v/>
      </c>
      <c r="L423" s="127" t="str">
        <f>IFERROR(INDEX(GUTS!AI424:'GUTS'!BH424,MATCH(6,GUTS!AK424:'GUTS'!BI424,0)),"")</f>
        <v/>
      </c>
      <c r="M423" s="127" t="str">
        <f>IFERROR(INDEX(GUTS!AJ424:'GUTS'!BH424,MATCH(6,GUTS!AK424:'GUTS'!BI424,0)),"")</f>
        <v/>
      </c>
      <c r="N423" s="127" t="e">
        <f>Audit!#REF!</f>
        <v>#REF!</v>
      </c>
      <c r="O423" s="127" t="e">
        <f>Audit!#REF!</f>
        <v>#REF!</v>
      </c>
      <c r="P423" s="127" t="e">
        <f>Audit!#REF!</f>
        <v>#REF!</v>
      </c>
    </row>
    <row r="424" spans="1:16" hidden="1">
      <c r="A424" s="127" t="e">
        <f>Audit!#REF!</f>
        <v>#REF!</v>
      </c>
      <c r="B424" s="127" t="str">
        <f>IFERROR(INDEX(GUTS!AI425:'GUTS'!BH425,MATCH(1,GUTS!AK425:'GUTS'!BI425,0)),"")</f>
        <v/>
      </c>
      <c r="C424" s="127" t="str">
        <f>IFERROR(INDEX(GUTS!AJ425:'GUTS'!BH425,MATCH(1,GUTS!AK425:'GUTS'!BI425,0)),"")</f>
        <v/>
      </c>
      <c r="D424" s="127" t="str">
        <f>IFERROR(INDEX(GUTS!AI425:'GUTS'!BH425,MATCH(2,GUTS!AK425:'GUTS'!BI425,0)),"")</f>
        <v/>
      </c>
      <c r="E424" s="127" t="str">
        <f>IFERROR(INDEX(GUTS!AJ425:'GUTS'!BH425,MATCH(2,GUTS!AK425:'GUTS'!BI425,0)),"")</f>
        <v/>
      </c>
      <c r="F424" s="127" t="str">
        <f>IFERROR(INDEX(GUTS!AI425:'GUTS'!BH425,MATCH(3,GUTS!AK425:'GUTS'!BI425,0)),"")</f>
        <v/>
      </c>
      <c r="G424" s="127" t="str">
        <f>IFERROR(INDEX(GUTS!AJ425:'GUTS'!BH425,MATCH(3,GUTS!AK425:'GUTS'!BI425,0)),"")</f>
        <v/>
      </c>
      <c r="H424" s="127" t="str">
        <f>IFERROR(INDEX(GUTS!AI425:'GUTS'!BH425,MATCH(4,GUTS!AK425:'GUTS'!BI425,0)),"")</f>
        <v/>
      </c>
      <c r="I424" s="127" t="str">
        <f>IFERROR(INDEX(GUTS!AJ425:'GUTS'!BH425,MATCH(4,GUTS!AK425:'GUTS'!BI425,0)),"")</f>
        <v/>
      </c>
      <c r="J424" s="127" t="str">
        <f>IFERROR(INDEX(GUTS!AI425:'GUTS'!BH425,MATCH(5,GUTS!AK425:'GUTS'!BI425,0)),"")</f>
        <v/>
      </c>
      <c r="K424" s="127" t="str">
        <f>IFERROR(INDEX(GUTS!AJ425:'GUTS'!BH425,MATCH(5,GUTS!AK425:'GUTS'!BI425,0)),"")</f>
        <v/>
      </c>
      <c r="L424" s="127" t="str">
        <f>IFERROR(INDEX(GUTS!AI425:'GUTS'!BH425,MATCH(6,GUTS!AK425:'GUTS'!BI425,0)),"")</f>
        <v/>
      </c>
      <c r="M424" s="127" t="str">
        <f>IFERROR(INDEX(GUTS!AJ425:'GUTS'!BH425,MATCH(6,GUTS!AK425:'GUTS'!BI425,0)),"")</f>
        <v/>
      </c>
      <c r="N424" s="127" t="e">
        <f>Audit!#REF!</f>
        <v>#REF!</v>
      </c>
      <c r="O424" s="127" t="e">
        <f>Audit!#REF!</f>
        <v>#REF!</v>
      </c>
      <c r="P424" s="127" t="e">
        <f>Audit!#REF!</f>
        <v>#REF!</v>
      </c>
    </row>
    <row r="425" spans="1:16" hidden="1">
      <c r="A425" s="127" t="e">
        <f>Audit!#REF!</f>
        <v>#REF!</v>
      </c>
      <c r="B425" s="127" t="str">
        <f>IFERROR(INDEX(GUTS!AI426:'GUTS'!BH426,MATCH(1,GUTS!AK426:'GUTS'!BI426,0)),"")</f>
        <v/>
      </c>
      <c r="C425" s="127" t="str">
        <f>IFERROR(INDEX(GUTS!AJ426:'GUTS'!BH426,MATCH(1,GUTS!AK426:'GUTS'!BI426,0)),"")</f>
        <v/>
      </c>
      <c r="D425" s="127" t="str">
        <f>IFERROR(INDEX(GUTS!AI426:'GUTS'!BH426,MATCH(2,GUTS!AK426:'GUTS'!BI426,0)),"")</f>
        <v/>
      </c>
      <c r="E425" s="127" t="str">
        <f>IFERROR(INDEX(GUTS!AJ426:'GUTS'!BH426,MATCH(2,GUTS!AK426:'GUTS'!BI426,0)),"")</f>
        <v/>
      </c>
      <c r="F425" s="127" t="str">
        <f>IFERROR(INDEX(GUTS!AI426:'GUTS'!BH426,MATCH(3,GUTS!AK426:'GUTS'!BI426,0)),"")</f>
        <v/>
      </c>
      <c r="G425" s="127" t="str">
        <f>IFERROR(INDEX(GUTS!AJ426:'GUTS'!BH426,MATCH(3,GUTS!AK426:'GUTS'!BI426,0)),"")</f>
        <v/>
      </c>
      <c r="H425" s="127" t="str">
        <f>IFERROR(INDEX(GUTS!AI426:'GUTS'!BH426,MATCH(4,GUTS!AK426:'GUTS'!BI426,0)),"")</f>
        <v/>
      </c>
      <c r="I425" s="127" t="str">
        <f>IFERROR(INDEX(GUTS!AJ426:'GUTS'!BH426,MATCH(4,GUTS!AK426:'GUTS'!BI426,0)),"")</f>
        <v/>
      </c>
      <c r="J425" s="127" t="str">
        <f>IFERROR(INDEX(GUTS!AI426:'GUTS'!BH426,MATCH(5,GUTS!AK426:'GUTS'!BI426,0)),"")</f>
        <v/>
      </c>
      <c r="K425" s="127" t="str">
        <f>IFERROR(INDEX(GUTS!AJ426:'GUTS'!BH426,MATCH(5,GUTS!AK426:'GUTS'!BI426,0)),"")</f>
        <v/>
      </c>
      <c r="L425" s="127" t="str">
        <f>IFERROR(INDEX(GUTS!AI426:'GUTS'!BH426,MATCH(6,GUTS!AK426:'GUTS'!BI426,0)),"")</f>
        <v/>
      </c>
      <c r="M425" s="127" t="str">
        <f>IFERROR(INDEX(GUTS!AJ426:'GUTS'!BH426,MATCH(6,GUTS!AK426:'GUTS'!BI426,0)),"")</f>
        <v/>
      </c>
      <c r="N425" s="127" t="e">
        <f>Audit!#REF!</f>
        <v>#REF!</v>
      </c>
      <c r="O425" s="127" t="e">
        <f>Audit!#REF!</f>
        <v>#REF!</v>
      </c>
      <c r="P425" s="127" t="e">
        <f>Audit!#REF!</f>
        <v>#REF!</v>
      </c>
    </row>
    <row r="426" spans="1:16" hidden="1">
      <c r="A426" s="127" t="e">
        <f>Audit!#REF!</f>
        <v>#REF!</v>
      </c>
      <c r="B426" s="127" t="str">
        <f>IFERROR(INDEX(GUTS!AI427:'GUTS'!BH427,MATCH(1,GUTS!AK427:'GUTS'!BI427,0)),"")</f>
        <v/>
      </c>
      <c r="C426" s="127" t="str">
        <f>IFERROR(INDEX(GUTS!AJ427:'GUTS'!BH427,MATCH(1,GUTS!AK427:'GUTS'!BI427,0)),"")</f>
        <v/>
      </c>
      <c r="D426" s="127" t="str">
        <f>IFERROR(INDEX(GUTS!AI427:'GUTS'!BH427,MATCH(2,GUTS!AK427:'GUTS'!BI427,0)),"")</f>
        <v/>
      </c>
      <c r="E426" s="127" t="str">
        <f>IFERROR(INDEX(GUTS!AJ427:'GUTS'!BH427,MATCH(2,GUTS!AK427:'GUTS'!BI427,0)),"")</f>
        <v/>
      </c>
      <c r="F426" s="127" t="str">
        <f>IFERROR(INDEX(GUTS!AI427:'GUTS'!BH427,MATCH(3,GUTS!AK427:'GUTS'!BI427,0)),"")</f>
        <v/>
      </c>
      <c r="G426" s="127" t="str">
        <f>IFERROR(INDEX(GUTS!AJ427:'GUTS'!BH427,MATCH(3,GUTS!AK427:'GUTS'!BI427,0)),"")</f>
        <v/>
      </c>
      <c r="H426" s="127" t="str">
        <f>IFERROR(INDEX(GUTS!AI427:'GUTS'!BH427,MATCH(4,GUTS!AK427:'GUTS'!BI427,0)),"")</f>
        <v/>
      </c>
      <c r="I426" s="127" t="str">
        <f>IFERROR(INDEX(GUTS!AJ427:'GUTS'!BH427,MATCH(4,GUTS!AK427:'GUTS'!BI427,0)),"")</f>
        <v/>
      </c>
      <c r="J426" s="127" t="str">
        <f>IFERROR(INDEX(GUTS!AI427:'GUTS'!BH427,MATCH(5,GUTS!AK427:'GUTS'!BI427,0)),"")</f>
        <v/>
      </c>
      <c r="K426" s="127" t="str">
        <f>IFERROR(INDEX(GUTS!AJ427:'GUTS'!BH427,MATCH(5,GUTS!AK427:'GUTS'!BI427,0)),"")</f>
        <v/>
      </c>
      <c r="L426" s="127" t="str">
        <f>IFERROR(INDEX(GUTS!AI427:'GUTS'!BH427,MATCH(6,GUTS!AK427:'GUTS'!BI427,0)),"")</f>
        <v/>
      </c>
      <c r="M426" s="127" t="str">
        <f>IFERROR(INDEX(GUTS!AJ427:'GUTS'!BH427,MATCH(6,GUTS!AK427:'GUTS'!BI427,0)),"")</f>
        <v/>
      </c>
      <c r="N426" s="127" t="e">
        <f>Audit!#REF!</f>
        <v>#REF!</v>
      </c>
      <c r="O426" s="127" t="e">
        <f>Audit!#REF!</f>
        <v>#REF!</v>
      </c>
      <c r="P426" s="127" t="e">
        <f>Audit!#REF!</f>
        <v>#REF!</v>
      </c>
    </row>
    <row r="427" spans="1:16" hidden="1">
      <c r="A427" s="127" t="e">
        <f>Audit!#REF!</f>
        <v>#REF!</v>
      </c>
      <c r="B427" s="127" t="str">
        <f>IFERROR(INDEX(GUTS!AI428:'GUTS'!BH428,MATCH(1,GUTS!AK428:'GUTS'!BI428,0)),"")</f>
        <v/>
      </c>
      <c r="C427" s="127" t="str">
        <f>IFERROR(INDEX(GUTS!AJ428:'GUTS'!BH428,MATCH(1,GUTS!AK428:'GUTS'!BI428,0)),"")</f>
        <v/>
      </c>
      <c r="D427" s="127" t="str">
        <f>IFERROR(INDEX(GUTS!AI428:'GUTS'!BH428,MATCH(2,GUTS!AK428:'GUTS'!BI428,0)),"")</f>
        <v/>
      </c>
      <c r="E427" s="127" t="str">
        <f>IFERROR(INDEX(GUTS!AJ428:'GUTS'!BH428,MATCH(2,GUTS!AK428:'GUTS'!BI428,0)),"")</f>
        <v/>
      </c>
      <c r="F427" s="127" t="str">
        <f>IFERROR(INDEX(GUTS!AI428:'GUTS'!BH428,MATCH(3,GUTS!AK428:'GUTS'!BI428,0)),"")</f>
        <v/>
      </c>
      <c r="G427" s="127" t="str">
        <f>IFERROR(INDEX(GUTS!AJ428:'GUTS'!BH428,MATCH(3,GUTS!AK428:'GUTS'!BI428,0)),"")</f>
        <v/>
      </c>
      <c r="H427" s="127" t="str">
        <f>IFERROR(INDEX(GUTS!AI428:'GUTS'!BH428,MATCH(4,GUTS!AK428:'GUTS'!BI428,0)),"")</f>
        <v/>
      </c>
      <c r="I427" s="127" t="str">
        <f>IFERROR(INDEX(GUTS!AJ428:'GUTS'!BH428,MATCH(4,GUTS!AK428:'GUTS'!BI428,0)),"")</f>
        <v/>
      </c>
      <c r="J427" s="127" t="str">
        <f>IFERROR(INDEX(GUTS!AI428:'GUTS'!BH428,MATCH(5,GUTS!AK428:'GUTS'!BI428,0)),"")</f>
        <v/>
      </c>
      <c r="K427" s="127" t="str">
        <f>IFERROR(INDEX(GUTS!AJ428:'GUTS'!BH428,MATCH(5,GUTS!AK428:'GUTS'!BI428,0)),"")</f>
        <v/>
      </c>
      <c r="L427" s="127" t="str">
        <f>IFERROR(INDEX(GUTS!AI428:'GUTS'!BH428,MATCH(6,GUTS!AK428:'GUTS'!BI428,0)),"")</f>
        <v/>
      </c>
      <c r="M427" s="127" t="str">
        <f>IFERROR(INDEX(GUTS!AJ428:'GUTS'!BH428,MATCH(6,GUTS!AK428:'GUTS'!BI428,0)),"")</f>
        <v/>
      </c>
      <c r="N427" s="127" t="e">
        <f>Audit!#REF!</f>
        <v>#REF!</v>
      </c>
      <c r="O427" s="127" t="e">
        <f>Audit!#REF!</f>
        <v>#REF!</v>
      </c>
      <c r="P427" s="127" t="e">
        <f>Audit!#REF!</f>
        <v>#REF!</v>
      </c>
    </row>
    <row r="428" spans="1:16" hidden="1">
      <c r="A428" s="127" t="e">
        <f>Audit!#REF!</f>
        <v>#REF!</v>
      </c>
      <c r="B428" s="127" t="str">
        <f>IFERROR(INDEX(GUTS!AI429:'GUTS'!BH429,MATCH(1,GUTS!AK429:'GUTS'!BI429,0)),"")</f>
        <v/>
      </c>
      <c r="C428" s="127" t="str">
        <f>IFERROR(INDEX(GUTS!AJ429:'GUTS'!BH429,MATCH(1,GUTS!AK429:'GUTS'!BI429,0)),"")</f>
        <v/>
      </c>
      <c r="D428" s="127" t="str">
        <f>IFERROR(INDEX(GUTS!AI429:'GUTS'!BH429,MATCH(2,GUTS!AK429:'GUTS'!BI429,0)),"")</f>
        <v/>
      </c>
      <c r="E428" s="127" t="str">
        <f>IFERROR(INDEX(GUTS!AJ429:'GUTS'!BH429,MATCH(2,GUTS!AK429:'GUTS'!BI429,0)),"")</f>
        <v/>
      </c>
      <c r="F428" s="127" t="str">
        <f>IFERROR(INDEX(GUTS!AI429:'GUTS'!BH429,MATCH(3,GUTS!AK429:'GUTS'!BI429,0)),"")</f>
        <v/>
      </c>
      <c r="G428" s="127" t="str">
        <f>IFERROR(INDEX(GUTS!AJ429:'GUTS'!BH429,MATCH(3,GUTS!AK429:'GUTS'!BI429,0)),"")</f>
        <v/>
      </c>
      <c r="H428" s="127" t="str">
        <f>IFERROR(INDEX(GUTS!AI429:'GUTS'!BH429,MATCH(4,GUTS!AK429:'GUTS'!BI429,0)),"")</f>
        <v/>
      </c>
      <c r="I428" s="127" t="str">
        <f>IFERROR(INDEX(GUTS!AJ429:'GUTS'!BH429,MATCH(4,GUTS!AK429:'GUTS'!BI429,0)),"")</f>
        <v/>
      </c>
      <c r="J428" s="127" t="str">
        <f>IFERROR(INDEX(GUTS!AI429:'GUTS'!BH429,MATCH(5,GUTS!AK429:'GUTS'!BI429,0)),"")</f>
        <v/>
      </c>
      <c r="K428" s="127" t="str">
        <f>IFERROR(INDEX(GUTS!AJ429:'GUTS'!BH429,MATCH(5,GUTS!AK429:'GUTS'!BI429,0)),"")</f>
        <v/>
      </c>
      <c r="L428" s="127" t="str">
        <f>IFERROR(INDEX(GUTS!AI429:'GUTS'!BH429,MATCH(6,GUTS!AK429:'GUTS'!BI429,0)),"")</f>
        <v/>
      </c>
      <c r="M428" s="127" t="str">
        <f>IFERROR(INDEX(GUTS!AJ429:'GUTS'!BH429,MATCH(6,GUTS!AK429:'GUTS'!BI429,0)),"")</f>
        <v/>
      </c>
      <c r="N428" s="127" t="e">
        <f>Audit!#REF!</f>
        <v>#REF!</v>
      </c>
      <c r="O428" s="127" t="e">
        <f>Audit!#REF!</f>
        <v>#REF!</v>
      </c>
      <c r="P428" s="127" t="e">
        <f>Audit!#REF!</f>
        <v>#REF!</v>
      </c>
    </row>
    <row r="429" spans="1:16">
      <c r="A429" s="127" t="e">
        <f>Audit!#REF!</f>
        <v>#REF!</v>
      </c>
      <c r="B429" s="127" t="str">
        <f>IFERROR(INDEX(GUTS!AI430:'GUTS'!BH430,MATCH(1,GUTS!AK430:'GUTS'!BI430,0)),"")</f>
        <v/>
      </c>
      <c r="C429" s="127" t="str">
        <f>IFERROR(INDEX(GUTS!AJ430:'GUTS'!BH430,MATCH(1,GUTS!AK430:'GUTS'!BI430,0)),"")</f>
        <v/>
      </c>
      <c r="D429" s="127" t="str">
        <f>IFERROR(INDEX(GUTS!AI430:'GUTS'!BH430,MATCH(2,GUTS!AK430:'GUTS'!BI430,0)),"")</f>
        <v/>
      </c>
      <c r="E429" s="127" t="str">
        <f>IFERROR(INDEX(GUTS!AJ430:'GUTS'!BH430,MATCH(2,GUTS!AK430:'GUTS'!BI430,0)),"")</f>
        <v/>
      </c>
      <c r="F429" s="127" t="str">
        <f>IFERROR(INDEX(GUTS!AI430:'GUTS'!BH430,MATCH(3,GUTS!AK430:'GUTS'!BI430,0)),"")</f>
        <v/>
      </c>
      <c r="G429" s="127" t="str">
        <f>IFERROR(INDEX(GUTS!AJ430:'GUTS'!BH430,MATCH(3,GUTS!AK430:'GUTS'!BI430,0)),"")</f>
        <v/>
      </c>
      <c r="H429" s="127" t="str">
        <f>IFERROR(INDEX(GUTS!AI430:'GUTS'!BH430,MATCH(4,GUTS!AK430:'GUTS'!BI430,0)),"")</f>
        <v/>
      </c>
      <c r="I429" s="127" t="str">
        <f>IFERROR(INDEX(GUTS!AJ430:'GUTS'!BH430,MATCH(4,GUTS!AK430:'GUTS'!BI430,0)),"")</f>
        <v/>
      </c>
      <c r="J429" s="127" t="str">
        <f>IFERROR(INDEX(GUTS!AI430:'GUTS'!BH430,MATCH(5,GUTS!AK430:'GUTS'!BI430,0)),"")</f>
        <v/>
      </c>
      <c r="K429" s="127" t="str">
        <f>IFERROR(INDEX(GUTS!AJ430:'GUTS'!BH430,MATCH(5,GUTS!AK430:'GUTS'!BI430,0)),"")</f>
        <v/>
      </c>
      <c r="L429" s="127" t="str">
        <f>IFERROR(INDEX(GUTS!AI430:'GUTS'!BH430,MATCH(6,GUTS!AK430:'GUTS'!BI430,0)),"")</f>
        <v/>
      </c>
      <c r="M429" s="127" t="str">
        <f>IFERROR(INDEX(GUTS!AJ430:'GUTS'!BH430,MATCH(6,GUTS!AK430:'GUTS'!BI430,0)),"")</f>
        <v/>
      </c>
      <c r="N429" s="127" t="e">
        <f>Audit!#REF!</f>
        <v>#REF!</v>
      </c>
      <c r="O429" s="127" t="e">
        <f>Audit!#REF!</f>
        <v>#REF!</v>
      </c>
      <c r="P429" s="127" t="e">
        <f>Audit!#REF!</f>
        <v>#REF!</v>
      </c>
    </row>
    <row r="430" spans="1:16" hidden="1">
      <c r="A430" s="127" t="e">
        <f>Audit!#REF!</f>
        <v>#REF!</v>
      </c>
      <c r="B430" s="127" t="str">
        <f>IFERROR(INDEX(GUTS!AI431:'GUTS'!BH431,MATCH(1,GUTS!AK431:'GUTS'!BI431,0)),"")</f>
        <v/>
      </c>
      <c r="C430" s="127" t="str">
        <f>IFERROR(INDEX(GUTS!AJ431:'GUTS'!BH431,MATCH(1,GUTS!AK431:'GUTS'!BI431,0)),"")</f>
        <v/>
      </c>
      <c r="D430" s="127" t="str">
        <f>IFERROR(INDEX(GUTS!AI431:'GUTS'!BH431,MATCH(2,GUTS!AK431:'GUTS'!BI431,0)),"")</f>
        <v/>
      </c>
      <c r="E430" s="127" t="str">
        <f>IFERROR(INDEX(GUTS!AJ431:'GUTS'!BH431,MATCH(2,GUTS!AK431:'GUTS'!BI431,0)),"")</f>
        <v/>
      </c>
      <c r="F430" s="127" t="str">
        <f>IFERROR(INDEX(GUTS!AI431:'GUTS'!BH431,MATCH(3,GUTS!AK431:'GUTS'!BI431,0)),"")</f>
        <v/>
      </c>
      <c r="G430" s="127" t="str">
        <f>IFERROR(INDEX(GUTS!AJ431:'GUTS'!BH431,MATCH(3,GUTS!AK431:'GUTS'!BI431,0)),"")</f>
        <v/>
      </c>
      <c r="H430" s="127" t="str">
        <f>IFERROR(INDEX(GUTS!AI431:'GUTS'!BH431,MATCH(4,GUTS!AK431:'GUTS'!BI431,0)),"")</f>
        <v/>
      </c>
      <c r="I430" s="127" t="str">
        <f>IFERROR(INDEX(GUTS!AJ431:'GUTS'!BH431,MATCH(4,GUTS!AK431:'GUTS'!BI431,0)),"")</f>
        <v/>
      </c>
      <c r="J430" s="127" t="str">
        <f>IFERROR(INDEX(GUTS!AI431:'GUTS'!BH431,MATCH(5,GUTS!AK431:'GUTS'!BI431,0)),"")</f>
        <v/>
      </c>
      <c r="K430" s="127" t="str">
        <f>IFERROR(INDEX(GUTS!AJ431:'GUTS'!BH431,MATCH(5,GUTS!AK431:'GUTS'!BI431,0)),"")</f>
        <v/>
      </c>
      <c r="L430" s="127" t="str">
        <f>IFERROR(INDEX(GUTS!AI431:'GUTS'!BH431,MATCH(6,GUTS!AK431:'GUTS'!BI431,0)),"")</f>
        <v/>
      </c>
      <c r="M430" s="127" t="str">
        <f>IFERROR(INDEX(GUTS!AJ431:'GUTS'!BH431,MATCH(6,GUTS!AK431:'GUTS'!BI431,0)),"")</f>
        <v/>
      </c>
      <c r="N430" s="127" t="e">
        <f>Audit!#REF!</f>
        <v>#REF!</v>
      </c>
      <c r="O430" s="127" t="e">
        <f>Audit!#REF!</f>
        <v>#REF!</v>
      </c>
      <c r="P430" s="127" t="e">
        <f>Audit!#REF!</f>
        <v>#REF!</v>
      </c>
    </row>
    <row r="431" spans="1:16">
      <c r="A431" s="127" t="e">
        <f>Audit!#REF!</f>
        <v>#REF!</v>
      </c>
      <c r="B431" s="127" t="str">
        <f>IFERROR(INDEX(GUTS!AI432:'GUTS'!BH432,MATCH(1,GUTS!AK432:'GUTS'!BI432,0)),"")</f>
        <v/>
      </c>
      <c r="C431" s="127" t="str">
        <f>IFERROR(INDEX(GUTS!AJ432:'GUTS'!BH432,MATCH(1,GUTS!AK432:'GUTS'!BI432,0)),"")</f>
        <v/>
      </c>
      <c r="D431" s="127" t="str">
        <f>IFERROR(INDEX(GUTS!AI432:'GUTS'!BH432,MATCH(2,GUTS!AK432:'GUTS'!BI432,0)),"")</f>
        <v/>
      </c>
      <c r="E431" s="127" t="str">
        <f>IFERROR(INDEX(GUTS!AJ432:'GUTS'!BH432,MATCH(2,GUTS!AK432:'GUTS'!BI432,0)),"")</f>
        <v/>
      </c>
      <c r="F431" s="127" t="str">
        <f>IFERROR(INDEX(GUTS!AI432:'GUTS'!BH432,MATCH(3,GUTS!AK432:'GUTS'!BI432,0)),"")</f>
        <v/>
      </c>
      <c r="G431" s="127" t="str">
        <f>IFERROR(INDEX(GUTS!AJ432:'GUTS'!BH432,MATCH(3,GUTS!AK432:'GUTS'!BI432,0)),"")</f>
        <v/>
      </c>
      <c r="H431" s="127" t="str">
        <f>IFERROR(INDEX(GUTS!AI432:'GUTS'!BH432,MATCH(4,GUTS!AK432:'GUTS'!BI432,0)),"")</f>
        <v/>
      </c>
      <c r="I431" s="127" t="str">
        <f>IFERROR(INDEX(GUTS!AJ432:'GUTS'!BH432,MATCH(4,GUTS!AK432:'GUTS'!BI432,0)),"")</f>
        <v/>
      </c>
      <c r="J431" s="127" t="str">
        <f>IFERROR(INDEX(GUTS!AI432:'GUTS'!BH432,MATCH(5,GUTS!AK432:'GUTS'!BI432,0)),"")</f>
        <v/>
      </c>
      <c r="K431" s="127" t="str">
        <f>IFERROR(INDEX(GUTS!AJ432:'GUTS'!BH432,MATCH(5,GUTS!AK432:'GUTS'!BI432,0)),"")</f>
        <v/>
      </c>
      <c r="L431" s="127" t="str">
        <f>IFERROR(INDEX(GUTS!AI432:'GUTS'!BH432,MATCH(6,GUTS!AK432:'GUTS'!BI432,0)),"")</f>
        <v/>
      </c>
      <c r="M431" s="127" t="str">
        <f>IFERROR(INDEX(GUTS!AJ432:'GUTS'!BH432,MATCH(6,GUTS!AK432:'GUTS'!BI432,0)),"")</f>
        <v/>
      </c>
      <c r="N431" s="127" t="e">
        <f>Audit!#REF!</f>
        <v>#REF!</v>
      </c>
      <c r="O431" s="127" t="e">
        <f>Audit!#REF!</f>
        <v>#REF!</v>
      </c>
      <c r="P431" s="127" t="e">
        <f>Audit!#REF!</f>
        <v>#REF!</v>
      </c>
    </row>
    <row r="432" spans="1:16">
      <c r="A432" s="127" t="e">
        <f>Audit!#REF!</f>
        <v>#REF!</v>
      </c>
      <c r="B432" s="127" t="str">
        <f>IFERROR(INDEX(GUTS!AI433:'GUTS'!BH433,MATCH(1,GUTS!AK433:'GUTS'!BI433,0)),"")</f>
        <v/>
      </c>
      <c r="C432" s="127" t="str">
        <f>IFERROR(INDEX(GUTS!AJ433:'GUTS'!BH433,MATCH(1,GUTS!AK433:'GUTS'!BI433,0)),"")</f>
        <v/>
      </c>
      <c r="D432" s="127" t="str">
        <f>IFERROR(INDEX(GUTS!AI433:'GUTS'!BH433,MATCH(2,GUTS!AK433:'GUTS'!BI433,0)),"")</f>
        <v/>
      </c>
      <c r="E432" s="127" t="str">
        <f>IFERROR(INDEX(GUTS!AJ433:'GUTS'!BH433,MATCH(2,GUTS!AK433:'GUTS'!BI433,0)),"")</f>
        <v/>
      </c>
      <c r="F432" s="127" t="str">
        <f>IFERROR(INDEX(GUTS!AI433:'GUTS'!BH433,MATCH(3,GUTS!AK433:'GUTS'!BI433,0)),"")</f>
        <v/>
      </c>
      <c r="G432" s="127" t="str">
        <f>IFERROR(INDEX(GUTS!AJ433:'GUTS'!BH433,MATCH(3,GUTS!AK433:'GUTS'!BI433,0)),"")</f>
        <v/>
      </c>
      <c r="H432" s="127" t="str">
        <f>IFERROR(INDEX(GUTS!AI433:'GUTS'!BH433,MATCH(4,GUTS!AK433:'GUTS'!BI433,0)),"")</f>
        <v/>
      </c>
      <c r="I432" s="127" t="str">
        <f>IFERROR(INDEX(GUTS!AJ433:'GUTS'!BH433,MATCH(4,GUTS!AK433:'GUTS'!BI433,0)),"")</f>
        <v/>
      </c>
      <c r="J432" s="127" t="str">
        <f>IFERROR(INDEX(GUTS!AI433:'GUTS'!BH433,MATCH(5,GUTS!AK433:'GUTS'!BI433,0)),"")</f>
        <v/>
      </c>
      <c r="K432" s="127" t="str">
        <f>IFERROR(INDEX(GUTS!AJ433:'GUTS'!BH433,MATCH(5,GUTS!AK433:'GUTS'!BI433,0)),"")</f>
        <v/>
      </c>
      <c r="L432" s="127" t="str">
        <f>IFERROR(INDEX(GUTS!AI433:'GUTS'!BH433,MATCH(6,GUTS!AK433:'GUTS'!BI433,0)),"")</f>
        <v/>
      </c>
      <c r="M432" s="127" t="str">
        <f>IFERROR(INDEX(GUTS!AJ433:'GUTS'!BH433,MATCH(6,GUTS!AK433:'GUTS'!BI433,0)),"")</f>
        <v/>
      </c>
      <c r="N432" s="127" t="e">
        <f>Audit!#REF!</f>
        <v>#REF!</v>
      </c>
      <c r="O432" s="127" t="e">
        <f>Audit!#REF!</f>
        <v>#REF!</v>
      </c>
      <c r="P432" s="127" t="e">
        <f>Audit!#REF!</f>
        <v>#REF!</v>
      </c>
    </row>
    <row r="433" spans="1:16">
      <c r="A433" s="127" t="e">
        <f>Audit!#REF!</f>
        <v>#REF!</v>
      </c>
      <c r="B433" s="127" t="str">
        <f>IFERROR(INDEX(GUTS!AI434:'GUTS'!BH434,MATCH(1,GUTS!AK434:'GUTS'!BI434,0)),"")</f>
        <v/>
      </c>
      <c r="C433" s="127" t="str">
        <f>IFERROR(INDEX(GUTS!AJ434:'GUTS'!BH434,MATCH(1,GUTS!AK434:'GUTS'!BI434,0)),"")</f>
        <v/>
      </c>
      <c r="D433" s="127" t="str">
        <f>IFERROR(INDEX(GUTS!AI434:'GUTS'!BH434,MATCH(2,GUTS!AK434:'GUTS'!BI434,0)),"")</f>
        <v/>
      </c>
      <c r="E433" s="127" t="str">
        <f>IFERROR(INDEX(GUTS!AJ434:'GUTS'!BH434,MATCH(2,GUTS!AK434:'GUTS'!BI434,0)),"")</f>
        <v/>
      </c>
      <c r="F433" s="127" t="str">
        <f>IFERROR(INDEX(GUTS!AI434:'GUTS'!BH434,MATCH(3,GUTS!AK434:'GUTS'!BI434,0)),"")</f>
        <v/>
      </c>
      <c r="G433" s="127" t="str">
        <f>IFERROR(INDEX(GUTS!AJ434:'GUTS'!BH434,MATCH(3,GUTS!AK434:'GUTS'!BI434,0)),"")</f>
        <v/>
      </c>
      <c r="H433" s="127" t="str">
        <f>IFERROR(INDEX(GUTS!AI434:'GUTS'!BH434,MATCH(4,GUTS!AK434:'GUTS'!BI434,0)),"")</f>
        <v/>
      </c>
      <c r="I433" s="127" t="str">
        <f>IFERROR(INDEX(GUTS!AJ434:'GUTS'!BH434,MATCH(4,GUTS!AK434:'GUTS'!BI434,0)),"")</f>
        <v/>
      </c>
      <c r="J433" s="127" t="str">
        <f>IFERROR(INDEX(GUTS!AI434:'GUTS'!BH434,MATCH(5,GUTS!AK434:'GUTS'!BI434,0)),"")</f>
        <v/>
      </c>
      <c r="K433" s="127" t="str">
        <f>IFERROR(INDEX(GUTS!AJ434:'GUTS'!BH434,MATCH(5,GUTS!AK434:'GUTS'!BI434,0)),"")</f>
        <v/>
      </c>
      <c r="L433" s="127" t="str">
        <f>IFERROR(INDEX(GUTS!AI434:'GUTS'!BH434,MATCH(6,GUTS!AK434:'GUTS'!BI434,0)),"")</f>
        <v/>
      </c>
      <c r="M433" s="127" t="str">
        <f>IFERROR(INDEX(GUTS!AJ434:'GUTS'!BH434,MATCH(6,GUTS!AK434:'GUTS'!BI434,0)),"")</f>
        <v/>
      </c>
      <c r="N433" s="127" t="e">
        <f>Audit!#REF!</f>
        <v>#REF!</v>
      </c>
      <c r="O433" s="127" t="e">
        <f>Audit!#REF!</f>
        <v>#REF!</v>
      </c>
      <c r="P433" s="127" t="e">
        <f>Audit!#REF!</f>
        <v>#REF!</v>
      </c>
    </row>
    <row r="434" spans="1:16" hidden="1">
      <c r="A434" s="127" t="e">
        <f>Audit!#REF!</f>
        <v>#REF!</v>
      </c>
      <c r="B434" s="127" t="str">
        <f>IFERROR(INDEX(GUTS!AI435:'GUTS'!BH435,MATCH(1,GUTS!AK435:'GUTS'!BI435,0)),"")</f>
        <v/>
      </c>
      <c r="C434" s="127" t="str">
        <f>IFERROR(INDEX(GUTS!AJ435:'GUTS'!BH435,MATCH(1,GUTS!AK435:'GUTS'!BI435,0)),"")</f>
        <v/>
      </c>
      <c r="D434" s="127" t="str">
        <f>IFERROR(INDEX(GUTS!AI435:'GUTS'!BH435,MATCH(2,GUTS!AK435:'GUTS'!BI435,0)),"")</f>
        <v/>
      </c>
      <c r="E434" s="127" t="str">
        <f>IFERROR(INDEX(GUTS!AJ435:'GUTS'!BH435,MATCH(2,GUTS!AK435:'GUTS'!BI435,0)),"")</f>
        <v/>
      </c>
      <c r="F434" s="127" t="str">
        <f>IFERROR(INDEX(GUTS!AI435:'GUTS'!BH435,MATCH(3,GUTS!AK435:'GUTS'!BI435,0)),"")</f>
        <v/>
      </c>
      <c r="G434" s="127" t="str">
        <f>IFERROR(INDEX(GUTS!AJ435:'GUTS'!BH435,MATCH(3,GUTS!AK435:'GUTS'!BI435,0)),"")</f>
        <v/>
      </c>
      <c r="H434" s="127" t="str">
        <f>IFERROR(INDEX(GUTS!AI435:'GUTS'!BH435,MATCH(4,GUTS!AK435:'GUTS'!BI435,0)),"")</f>
        <v/>
      </c>
      <c r="I434" s="127" t="str">
        <f>IFERROR(INDEX(GUTS!AJ435:'GUTS'!BH435,MATCH(4,GUTS!AK435:'GUTS'!BI435,0)),"")</f>
        <v/>
      </c>
      <c r="J434" s="127" t="str">
        <f>IFERROR(INDEX(GUTS!AI435:'GUTS'!BH435,MATCH(5,GUTS!AK435:'GUTS'!BI435,0)),"")</f>
        <v/>
      </c>
      <c r="K434" s="127" t="str">
        <f>IFERROR(INDEX(GUTS!AJ435:'GUTS'!BH435,MATCH(5,GUTS!AK435:'GUTS'!BI435,0)),"")</f>
        <v/>
      </c>
      <c r="L434" s="127" t="str">
        <f>IFERROR(INDEX(GUTS!AI435:'GUTS'!BH435,MATCH(6,GUTS!AK435:'GUTS'!BI435,0)),"")</f>
        <v/>
      </c>
      <c r="M434" s="127" t="str">
        <f>IFERROR(INDEX(GUTS!AJ435:'GUTS'!BH435,MATCH(6,GUTS!AK435:'GUTS'!BI435,0)),"")</f>
        <v/>
      </c>
      <c r="N434" s="127" t="e">
        <f>Audit!#REF!</f>
        <v>#REF!</v>
      </c>
      <c r="O434" s="127" t="e">
        <f>Audit!#REF!</f>
        <v>#REF!</v>
      </c>
      <c r="P434" s="127" t="e">
        <f>Audit!#REF!</f>
        <v>#REF!</v>
      </c>
    </row>
    <row r="435" spans="1:16">
      <c r="A435" s="127" t="e">
        <f>Audit!#REF!</f>
        <v>#REF!</v>
      </c>
      <c r="B435" s="127" t="str">
        <f>IFERROR(INDEX(GUTS!AI436:'GUTS'!BH436,MATCH(1,GUTS!AK436:'GUTS'!BI436,0)),"")</f>
        <v/>
      </c>
      <c r="C435" s="127" t="str">
        <f>IFERROR(INDEX(GUTS!AJ436:'GUTS'!BH436,MATCH(1,GUTS!AK436:'GUTS'!BI436,0)),"")</f>
        <v/>
      </c>
      <c r="D435" s="127" t="str">
        <f>IFERROR(INDEX(GUTS!AI436:'GUTS'!BH436,MATCH(2,GUTS!AK436:'GUTS'!BI436,0)),"")</f>
        <v/>
      </c>
      <c r="E435" s="127" t="str">
        <f>IFERROR(INDEX(GUTS!AJ436:'GUTS'!BH436,MATCH(2,GUTS!AK436:'GUTS'!BI436,0)),"")</f>
        <v/>
      </c>
      <c r="F435" s="127" t="str">
        <f>IFERROR(INDEX(GUTS!AI436:'GUTS'!BH436,MATCH(3,GUTS!AK436:'GUTS'!BI436,0)),"")</f>
        <v/>
      </c>
      <c r="G435" s="127" t="str">
        <f>IFERROR(INDEX(GUTS!AJ436:'GUTS'!BH436,MATCH(3,GUTS!AK436:'GUTS'!BI436,0)),"")</f>
        <v/>
      </c>
      <c r="H435" s="127" t="str">
        <f>IFERROR(INDEX(GUTS!AI436:'GUTS'!BH436,MATCH(4,GUTS!AK436:'GUTS'!BI436,0)),"")</f>
        <v/>
      </c>
      <c r="I435" s="127" t="str">
        <f>IFERROR(INDEX(GUTS!AJ436:'GUTS'!BH436,MATCH(4,GUTS!AK436:'GUTS'!BI436,0)),"")</f>
        <v/>
      </c>
      <c r="J435" s="127" t="str">
        <f>IFERROR(INDEX(GUTS!AI436:'GUTS'!BH436,MATCH(5,GUTS!AK436:'GUTS'!BI436,0)),"")</f>
        <v/>
      </c>
      <c r="K435" s="127" t="str">
        <f>IFERROR(INDEX(GUTS!AJ436:'GUTS'!BH436,MATCH(5,GUTS!AK436:'GUTS'!BI436,0)),"")</f>
        <v/>
      </c>
      <c r="L435" s="127" t="str">
        <f>IFERROR(INDEX(GUTS!AI436:'GUTS'!BH436,MATCH(6,GUTS!AK436:'GUTS'!BI436,0)),"")</f>
        <v/>
      </c>
      <c r="M435" s="127" t="str">
        <f>IFERROR(INDEX(GUTS!AJ436:'GUTS'!BH436,MATCH(6,GUTS!AK436:'GUTS'!BI436,0)),"")</f>
        <v/>
      </c>
      <c r="N435" s="127" t="e">
        <f>Audit!#REF!</f>
        <v>#REF!</v>
      </c>
      <c r="O435" s="127" t="e">
        <f>Audit!#REF!</f>
        <v>#REF!</v>
      </c>
      <c r="P435" s="127" t="e">
        <f>Audit!#REF!</f>
        <v>#REF!</v>
      </c>
    </row>
    <row r="436" spans="1:16" hidden="1">
      <c r="A436" s="127" t="e">
        <f>Audit!#REF!</f>
        <v>#REF!</v>
      </c>
      <c r="B436" s="127" t="str">
        <f>IFERROR(INDEX(GUTS!AI437:'GUTS'!BH437,MATCH(1,GUTS!AK437:'GUTS'!BI437,0)),"")</f>
        <v/>
      </c>
      <c r="C436" s="127" t="str">
        <f>IFERROR(INDEX(GUTS!AJ437:'GUTS'!BH437,MATCH(1,GUTS!AK437:'GUTS'!BI437,0)),"")</f>
        <v/>
      </c>
      <c r="D436" s="127" t="str">
        <f>IFERROR(INDEX(GUTS!AI437:'GUTS'!BH437,MATCH(2,GUTS!AK437:'GUTS'!BI437,0)),"")</f>
        <v/>
      </c>
      <c r="E436" s="127" t="str">
        <f>IFERROR(INDEX(GUTS!AJ437:'GUTS'!BH437,MATCH(2,GUTS!AK437:'GUTS'!BI437,0)),"")</f>
        <v/>
      </c>
      <c r="F436" s="127" t="str">
        <f>IFERROR(INDEX(GUTS!AI437:'GUTS'!BH437,MATCH(3,GUTS!AK437:'GUTS'!BI437,0)),"")</f>
        <v/>
      </c>
      <c r="G436" s="127" t="str">
        <f>IFERROR(INDEX(GUTS!AJ437:'GUTS'!BH437,MATCH(3,GUTS!AK437:'GUTS'!BI437,0)),"")</f>
        <v/>
      </c>
      <c r="H436" s="127" t="str">
        <f>IFERROR(INDEX(GUTS!AI437:'GUTS'!BH437,MATCH(4,GUTS!AK437:'GUTS'!BI437,0)),"")</f>
        <v/>
      </c>
      <c r="I436" s="127" t="str">
        <f>IFERROR(INDEX(GUTS!AJ437:'GUTS'!BH437,MATCH(4,GUTS!AK437:'GUTS'!BI437,0)),"")</f>
        <v/>
      </c>
      <c r="J436" s="127" t="str">
        <f>IFERROR(INDEX(GUTS!AI437:'GUTS'!BH437,MATCH(5,GUTS!AK437:'GUTS'!BI437,0)),"")</f>
        <v/>
      </c>
      <c r="K436" s="127" t="str">
        <f>IFERROR(INDEX(GUTS!AJ437:'GUTS'!BH437,MATCH(5,GUTS!AK437:'GUTS'!BI437,0)),"")</f>
        <v/>
      </c>
      <c r="L436" s="127" t="str">
        <f>IFERROR(INDEX(GUTS!AI437:'GUTS'!BH437,MATCH(6,GUTS!AK437:'GUTS'!BI437,0)),"")</f>
        <v/>
      </c>
      <c r="M436" s="127" t="str">
        <f>IFERROR(INDEX(GUTS!AJ437:'GUTS'!BH437,MATCH(6,GUTS!AK437:'GUTS'!BI437,0)),"")</f>
        <v/>
      </c>
      <c r="N436" s="127" t="e">
        <f>Audit!#REF!</f>
        <v>#REF!</v>
      </c>
      <c r="O436" s="127" t="e">
        <f>Audit!#REF!</f>
        <v>#REF!</v>
      </c>
      <c r="P436" s="127" t="e">
        <f>Audit!#REF!</f>
        <v>#REF!</v>
      </c>
    </row>
    <row r="437" spans="1:16">
      <c r="A437" s="127" t="e">
        <f>Audit!#REF!</f>
        <v>#REF!</v>
      </c>
      <c r="B437" s="127" t="str">
        <f>IFERROR(INDEX(GUTS!AI438:'GUTS'!BH438,MATCH(1,GUTS!AK438:'GUTS'!BI438,0)),"")</f>
        <v/>
      </c>
      <c r="C437" s="127" t="str">
        <f>IFERROR(INDEX(GUTS!AJ438:'GUTS'!BH438,MATCH(1,GUTS!AK438:'GUTS'!BI438,0)),"")</f>
        <v/>
      </c>
      <c r="D437" s="127" t="str">
        <f>IFERROR(INDEX(GUTS!AI438:'GUTS'!BH438,MATCH(2,GUTS!AK438:'GUTS'!BI438,0)),"")</f>
        <v/>
      </c>
      <c r="E437" s="127" t="str">
        <f>IFERROR(INDEX(GUTS!AJ438:'GUTS'!BH438,MATCH(2,GUTS!AK438:'GUTS'!BI438,0)),"")</f>
        <v/>
      </c>
      <c r="F437" s="127" t="str">
        <f>IFERROR(INDEX(GUTS!AI438:'GUTS'!BH438,MATCH(3,GUTS!AK438:'GUTS'!BI438,0)),"")</f>
        <v/>
      </c>
      <c r="G437" s="127" t="str">
        <f>IFERROR(INDEX(GUTS!AJ438:'GUTS'!BH438,MATCH(3,GUTS!AK438:'GUTS'!BI438,0)),"")</f>
        <v/>
      </c>
      <c r="H437" s="127" t="str">
        <f>IFERROR(INDEX(GUTS!AI438:'GUTS'!BH438,MATCH(4,GUTS!AK438:'GUTS'!BI438,0)),"")</f>
        <v/>
      </c>
      <c r="I437" s="127" t="str">
        <f>IFERROR(INDEX(GUTS!AJ438:'GUTS'!BH438,MATCH(4,GUTS!AK438:'GUTS'!BI438,0)),"")</f>
        <v/>
      </c>
      <c r="J437" s="127" t="str">
        <f>IFERROR(INDEX(GUTS!AI438:'GUTS'!BH438,MATCH(5,GUTS!AK438:'GUTS'!BI438,0)),"")</f>
        <v/>
      </c>
      <c r="K437" s="127" t="str">
        <f>IFERROR(INDEX(GUTS!AJ438:'GUTS'!BH438,MATCH(5,GUTS!AK438:'GUTS'!BI438,0)),"")</f>
        <v/>
      </c>
      <c r="L437" s="127" t="str">
        <f>IFERROR(INDEX(GUTS!AI438:'GUTS'!BH438,MATCH(6,GUTS!AK438:'GUTS'!BI438,0)),"")</f>
        <v/>
      </c>
      <c r="M437" s="127" t="str">
        <f>IFERROR(INDEX(GUTS!AJ438:'GUTS'!BH438,MATCH(6,GUTS!AK438:'GUTS'!BI438,0)),"")</f>
        <v/>
      </c>
      <c r="N437" s="127" t="e">
        <f>Audit!#REF!</f>
        <v>#REF!</v>
      </c>
      <c r="O437" s="127" t="e">
        <f>Audit!#REF!</f>
        <v>#REF!</v>
      </c>
      <c r="P437" s="127" t="e">
        <f>Audit!#REF!</f>
        <v>#REF!</v>
      </c>
    </row>
    <row r="438" spans="1:16" hidden="1">
      <c r="A438" s="127" t="e">
        <f>Audit!#REF!</f>
        <v>#REF!</v>
      </c>
      <c r="B438" s="127" t="str">
        <f>IFERROR(INDEX(GUTS!AI439:'GUTS'!BH439,MATCH(1,GUTS!AK439:'GUTS'!BI439,0)),"")</f>
        <v/>
      </c>
      <c r="C438" s="127" t="str">
        <f>IFERROR(INDEX(GUTS!AJ439:'GUTS'!BH439,MATCH(1,GUTS!AK439:'GUTS'!BI439,0)),"")</f>
        <v/>
      </c>
      <c r="D438" s="127" t="str">
        <f>IFERROR(INDEX(GUTS!AI439:'GUTS'!BH439,MATCH(2,GUTS!AK439:'GUTS'!BI439,0)),"")</f>
        <v/>
      </c>
      <c r="E438" s="127" t="str">
        <f>IFERROR(INDEX(GUTS!AJ439:'GUTS'!BH439,MATCH(2,GUTS!AK439:'GUTS'!BI439,0)),"")</f>
        <v/>
      </c>
      <c r="F438" s="127" t="str">
        <f>IFERROR(INDEX(GUTS!AI439:'GUTS'!BH439,MATCH(3,GUTS!AK439:'GUTS'!BI439,0)),"")</f>
        <v/>
      </c>
      <c r="G438" s="127" t="str">
        <f>IFERROR(INDEX(GUTS!AJ439:'GUTS'!BH439,MATCH(3,GUTS!AK439:'GUTS'!BI439,0)),"")</f>
        <v/>
      </c>
      <c r="H438" s="127" t="str">
        <f>IFERROR(INDEX(GUTS!AI439:'GUTS'!BH439,MATCH(4,GUTS!AK439:'GUTS'!BI439,0)),"")</f>
        <v/>
      </c>
      <c r="I438" s="127" t="str">
        <f>IFERROR(INDEX(GUTS!AJ439:'GUTS'!BH439,MATCH(4,GUTS!AK439:'GUTS'!BI439,0)),"")</f>
        <v/>
      </c>
      <c r="J438" s="127" t="str">
        <f>IFERROR(INDEX(GUTS!AI439:'GUTS'!BH439,MATCH(5,GUTS!AK439:'GUTS'!BI439,0)),"")</f>
        <v/>
      </c>
      <c r="K438" s="127" t="str">
        <f>IFERROR(INDEX(GUTS!AJ439:'GUTS'!BH439,MATCH(5,GUTS!AK439:'GUTS'!BI439,0)),"")</f>
        <v/>
      </c>
      <c r="L438" s="127" t="str">
        <f>IFERROR(INDEX(GUTS!AI439:'GUTS'!BH439,MATCH(6,GUTS!AK439:'GUTS'!BI439,0)),"")</f>
        <v/>
      </c>
      <c r="M438" s="127" t="str">
        <f>IFERROR(INDEX(GUTS!AJ439:'GUTS'!BH439,MATCH(6,GUTS!AK439:'GUTS'!BI439,0)),"")</f>
        <v/>
      </c>
      <c r="N438" s="127" t="e">
        <f>Audit!#REF!</f>
        <v>#REF!</v>
      </c>
      <c r="O438" s="127" t="e">
        <f>Audit!#REF!</f>
        <v>#REF!</v>
      </c>
      <c r="P438" s="127" t="e">
        <f>Audit!#REF!</f>
        <v>#REF!</v>
      </c>
    </row>
    <row r="439" spans="1:16">
      <c r="A439" s="127" t="e">
        <f>Audit!#REF!</f>
        <v>#REF!</v>
      </c>
      <c r="B439" s="127" t="str">
        <f>IFERROR(INDEX(GUTS!AI440:'GUTS'!BH440,MATCH(1,GUTS!AK440:'GUTS'!BI440,0)),"")</f>
        <v/>
      </c>
      <c r="C439" s="127" t="str">
        <f>IFERROR(INDEX(GUTS!AJ440:'GUTS'!BH440,MATCH(1,GUTS!AK440:'GUTS'!BI440,0)),"")</f>
        <v/>
      </c>
      <c r="D439" s="127" t="str">
        <f>IFERROR(INDEX(GUTS!AI440:'GUTS'!BH440,MATCH(2,GUTS!AK440:'GUTS'!BI440,0)),"")</f>
        <v/>
      </c>
      <c r="E439" s="127" t="str">
        <f>IFERROR(INDEX(GUTS!AJ440:'GUTS'!BH440,MATCH(2,GUTS!AK440:'GUTS'!BI440,0)),"")</f>
        <v/>
      </c>
      <c r="F439" s="127" t="str">
        <f>IFERROR(INDEX(GUTS!AI440:'GUTS'!BH440,MATCH(3,GUTS!AK440:'GUTS'!BI440,0)),"")</f>
        <v/>
      </c>
      <c r="G439" s="127" t="str">
        <f>IFERROR(INDEX(GUTS!AJ440:'GUTS'!BH440,MATCH(3,GUTS!AK440:'GUTS'!BI440,0)),"")</f>
        <v/>
      </c>
      <c r="H439" s="127" t="str">
        <f>IFERROR(INDEX(GUTS!AI440:'GUTS'!BH440,MATCH(4,GUTS!AK440:'GUTS'!BI440,0)),"")</f>
        <v/>
      </c>
      <c r="I439" s="127" t="str">
        <f>IFERROR(INDEX(GUTS!AJ440:'GUTS'!BH440,MATCH(4,GUTS!AK440:'GUTS'!BI440,0)),"")</f>
        <v/>
      </c>
      <c r="J439" s="127" t="str">
        <f>IFERROR(INDEX(GUTS!AI440:'GUTS'!BH440,MATCH(5,GUTS!AK440:'GUTS'!BI440,0)),"")</f>
        <v/>
      </c>
      <c r="K439" s="127" t="str">
        <f>IFERROR(INDEX(GUTS!AJ440:'GUTS'!BH440,MATCH(5,GUTS!AK440:'GUTS'!BI440,0)),"")</f>
        <v/>
      </c>
      <c r="L439" s="127" t="str">
        <f>IFERROR(INDEX(GUTS!AI440:'GUTS'!BH440,MATCH(6,GUTS!AK440:'GUTS'!BI440,0)),"")</f>
        <v/>
      </c>
      <c r="M439" s="127" t="str">
        <f>IFERROR(INDEX(GUTS!AJ440:'GUTS'!BH440,MATCH(6,GUTS!AK440:'GUTS'!BI440,0)),"")</f>
        <v/>
      </c>
      <c r="N439" s="127" t="e">
        <f>Audit!#REF!</f>
        <v>#REF!</v>
      </c>
      <c r="O439" s="127" t="e">
        <f>Audit!#REF!</f>
        <v>#REF!</v>
      </c>
      <c r="P439" s="127" t="e">
        <f>Audit!#REF!</f>
        <v>#REF!</v>
      </c>
    </row>
    <row r="440" spans="1:16" hidden="1">
      <c r="A440" s="127" t="e">
        <f>Audit!#REF!</f>
        <v>#REF!</v>
      </c>
      <c r="B440" s="127" t="str">
        <f>IFERROR(INDEX(GUTS!AI441:'GUTS'!BH441,MATCH(1,GUTS!AK441:'GUTS'!BI441,0)),"")</f>
        <v/>
      </c>
      <c r="C440" s="127" t="str">
        <f>IFERROR(INDEX(GUTS!AJ441:'GUTS'!BH441,MATCH(1,GUTS!AK441:'GUTS'!BI441,0)),"")</f>
        <v/>
      </c>
      <c r="D440" s="127" t="str">
        <f>IFERROR(INDEX(GUTS!AI441:'GUTS'!BH441,MATCH(2,GUTS!AK441:'GUTS'!BI441,0)),"")</f>
        <v/>
      </c>
      <c r="E440" s="127" t="str">
        <f>IFERROR(INDEX(GUTS!AJ441:'GUTS'!BH441,MATCH(2,GUTS!AK441:'GUTS'!BI441,0)),"")</f>
        <v/>
      </c>
      <c r="F440" s="127" t="str">
        <f>IFERROR(INDEX(GUTS!AI441:'GUTS'!BH441,MATCH(3,GUTS!AK441:'GUTS'!BI441,0)),"")</f>
        <v/>
      </c>
      <c r="G440" s="127" t="str">
        <f>IFERROR(INDEX(GUTS!AJ441:'GUTS'!BH441,MATCH(3,GUTS!AK441:'GUTS'!BI441,0)),"")</f>
        <v/>
      </c>
      <c r="H440" s="127" t="str">
        <f>IFERROR(INDEX(GUTS!AI441:'GUTS'!BH441,MATCH(4,GUTS!AK441:'GUTS'!BI441,0)),"")</f>
        <v/>
      </c>
      <c r="I440" s="127" t="str">
        <f>IFERROR(INDEX(GUTS!AJ441:'GUTS'!BH441,MATCH(4,GUTS!AK441:'GUTS'!BI441,0)),"")</f>
        <v/>
      </c>
      <c r="J440" s="127" t="str">
        <f>IFERROR(INDEX(GUTS!AI441:'GUTS'!BH441,MATCH(5,GUTS!AK441:'GUTS'!BI441,0)),"")</f>
        <v/>
      </c>
      <c r="K440" s="127" t="str">
        <f>IFERROR(INDEX(GUTS!AJ441:'GUTS'!BH441,MATCH(5,GUTS!AK441:'GUTS'!BI441,0)),"")</f>
        <v/>
      </c>
      <c r="L440" s="127" t="str">
        <f>IFERROR(INDEX(GUTS!AI441:'GUTS'!BH441,MATCH(6,GUTS!AK441:'GUTS'!BI441,0)),"")</f>
        <v/>
      </c>
      <c r="M440" s="127" t="str">
        <f>IFERROR(INDEX(GUTS!AJ441:'GUTS'!BH441,MATCH(6,GUTS!AK441:'GUTS'!BI441,0)),"")</f>
        <v/>
      </c>
      <c r="N440" s="127" t="e">
        <f>Audit!#REF!</f>
        <v>#REF!</v>
      </c>
      <c r="O440" s="127" t="e">
        <f>Audit!#REF!</f>
        <v>#REF!</v>
      </c>
      <c r="P440" s="127" t="e">
        <f>Audit!#REF!</f>
        <v>#REF!</v>
      </c>
    </row>
    <row r="441" spans="1:16" hidden="1">
      <c r="A441" s="127" t="e">
        <f>Audit!#REF!</f>
        <v>#REF!</v>
      </c>
      <c r="B441" s="127" t="str">
        <f>IFERROR(INDEX(GUTS!AI442:'GUTS'!BH442,MATCH(1,GUTS!AK442:'GUTS'!BI442,0)),"")</f>
        <v/>
      </c>
      <c r="C441" s="127" t="str">
        <f>IFERROR(INDEX(GUTS!AJ442:'GUTS'!BH442,MATCH(1,GUTS!AK442:'GUTS'!BI442,0)),"")</f>
        <v/>
      </c>
      <c r="D441" s="127" t="str">
        <f>IFERROR(INDEX(GUTS!AI442:'GUTS'!BH442,MATCH(2,GUTS!AK442:'GUTS'!BI442,0)),"")</f>
        <v/>
      </c>
      <c r="E441" s="127" t="str">
        <f>IFERROR(INDEX(GUTS!AJ442:'GUTS'!BH442,MATCH(2,GUTS!AK442:'GUTS'!BI442,0)),"")</f>
        <v/>
      </c>
      <c r="F441" s="127" t="str">
        <f>IFERROR(INDEX(GUTS!AI442:'GUTS'!BH442,MATCH(3,GUTS!AK442:'GUTS'!BI442,0)),"")</f>
        <v/>
      </c>
      <c r="G441" s="127" t="str">
        <f>IFERROR(INDEX(GUTS!AJ442:'GUTS'!BH442,MATCH(3,GUTS!AK442:'GUTS'!BI442,0)),"")</f>
        <v/>
      </c>
      <c r="H441" s="127" t="str">
        <f>IFERROR(INDEX(GUTS!AI442:'GUTS'!BH442,MATCH(4,GUTS!AK442:'GUTS'!BI442,0)),"")</f>
        <v/>
      </c>
      <c r="I441" s="127" t="str">
        <f>IFERROR(INDEX(GUTS!AJ442:'GUTS'!BH442,MATCH(4,GUTS!AK442:'GUTS'!BI442,0)),"")</f>
        <v/>
      </c>
      <c r="J441" s="127" t="str">
        <f>IFERROR(INDEX(GUTS!AI442:'GUTS'!BH442,MATCH(5,GUTS!AK442:'GUTS'!BI442,0)),"")</f>
        <v/>
      </c>
      <c r="K441" s="127" t="str">
        <f>IFERROR(INDEX(GUTS!AJ442:'GUTS'!BH442,MATCH(5,GUTS!AK442:'GUTS'!BI442,0)),"")</f>
        <v/>
      </c>
      <c r="L441" s="127" t="str">
        <f>IFERROR(INDEX(GUTS!AI442:'GUTS'!BH442,MATCH(6,GUTS!AK442:'GUTS'!BI442,0)),"")</f>
        <v/>
      </c>
      <c r="M441" s="127" t="str">
        <f>IFERROR(INDEX(GUTS!AJ442:'GUTS'!BH442,MATCH(6,GUTS!AK442:'GUTS'!BI442,0)),"")</f>
        <v/>
      </c>
      <c r="N441" s="127" t="e">
        <f>Audit!#REF!</f>
        <v>#REF!</v>
      </c>
      <c r="O441" s="127" t="e">
        <f>Audit!#REF!</f>
        <v>#REF!</v>
      </c>
      <c r="P441" s="127" t="e">
        <f>Audit!#REF!</f>
        <v>#REF!</v>
      </c>
    </row>
    <row r="442" spans="1:16" hidden="1">
      <c r="A442" s="127" t="e">
        <f>Audit!#REF!</f>
        <v>#REF!</v>
      </c>
      <c r="B442" s="127" t="str">
        <f>IFERROR(INDEX(GUTS!AI443:'GUTS'!BH443,MATCH(1,GUTS!AK443:'GUTS'!BI443,0)),"")</f>
        <v/>
      </c>
      <c r="C442" s="127" t="str">
        <f>IFERROR(INDEX(GUTS!AJ443:'GUTS'!BH443,MATCH(1,GUTS!AK443:'GUTS'!BI443,0)),"")</f>
        <v/>
      </c>
      <c r="D442" s="127" t="str">
        <f>IFERROR(INDEX(GUTS!AI443:'GUTS'!BH443,MATCH(2,GUTS!AK443:'GUTS'!BI443,0)),"")</f>
        <v/>
      </c>
      <c r="E442" s="127" t="str">
        <f>IFERROR(INDEX(GUTS!AJ443:'GUTS'!BH443,MATCH(2,GUTS!AK443:'GUTS'!BI443,0)),"")</f>
        <v/>
      </c>
      <c r="F442" s="127" t="str">
        <f>IFERROR(INDEX(GUTS!AI443:'GUTS'!BH443,MATCH(3,GUTS!AK443:'GUTS'!BI443,0)),"")</f>
        <v/>
      </c>
      <c r="G442" s="127" t="str">
        <f>IFERROR(INDEX(GUTS!AJ443:'GUTS'!BH443,MATCH(3,GUTS!AK443:'GUTS'!BI443,0)),"")</f>
        <v/>
      </c>
      <c r="H442" s="127" t="str">
        <f>IFERROR(INDEX(GUTS!AI443:'GUTS'!BH443,MATCH(4,GUTS!AK443:'GUTS'!BI443,0)),"")</f>
        <v/>
      </c>
      <c r="I442" s="127" t="str">
        <f>IFERROR(INDEX(GUTS!AJ443:'GUTS'!BH443,MATCH(4,GUTS!AK443:'GUTS'!BI443,0)),"")</f>
        <v/>
      </c>
      <c r="J442" s="127" t="str">
        <f>IFERROR(INDEX(GUTS!AI443:'GUTS'!BH443,MATCH(5,GUTS!AK443:'GUTS'!BI443,0)),"")</f>
        <v/>
      </c>
      <c r="K442" s="127" t="str">
        <f>IFERROR(INDEX(GUTS!AJ443:'GUTS'!BH443,MATCH(5,GUTS!AK443:'GUTS'!BI443,0)),"")</f>
        <v/>
      </c>
      <c r="L442" s="127" t="str">
        <f>IFERROR(INDEX(GUTS!AI443:'GUTS'!BH443,MATCH(6,GUTS!AK443:'GUTS'!BI443,0)),"")</f>
        <v/>
      </c>
      <c r="M442" s="127" t="str">
        <f>IFERROR(INDEX(GUTS!AJ443:'GUTS'!BH443,MATCH(6,GUTS!AK443:'GUTS'!BI443,0)),"")</f>
        <v/>
      </c>
      <c r="N442" s="127" t="e">
        <f>Audit!#REF!</f>
        <v>#REF!</v>
      </c>
      <c r="O442" s="127" t="e">
        <f>Audit!#REF!</f>
        <v>#REF!</v>
      </c>
      <c r="P442" s="127" t="e">
        <f>Audit!#REF!</f>
        <v>#REF!</v>
      </c>
    </row>
    <row r="443" spans="1:16" hidden="1">
      <c r="A443" s="127" t="e">
        <f>Audit!#REF!</f>
        <v>#REF!</v>
      </c>
      <c r="B443" s="127" t="str">
        <f>IFERROR(INDEX(GUTS!AI444:'GUTS'!BH444,MATCH(1,GUTS!AK444:'GUTS'!BI444,0)),"")</f>
        <v/>
      </c>
      <c r="C443" s="127" t="str">
        <f>IFERROR(INDEX(GUTS!AJ444:'GUTS'!BH444,MATCH(1,GUTS!AK444:'GUTS'!BI444,0)),"")</f>
        <v/>
      </c>
      <c r="D443" s="127" t="str">
        <f>IFERROR(INDEX(GUTS!AI444:'GUTS'!BH444,MATCH(2,GUTS!AK444:'GUTS'!BI444,0)),"")</f>
        <v/>
      </c>
      <c r="E443" s="127" t="str">
        <f>IFERROR(INDEX(GUTS!AJ444:'GUTS'!BH444,MATCH(2,GUTS!AK444:'GUTS'!BI444,0)),"")</f>
        <v/>
      </c>
      <c r="F443" s="127" t="str">
        <f>IFERROR(INDEX(GUTS!AI444:'GUTS'!BH444,MATCH(3,GUTS!AK444:'GUTS'!BI444,0)),"")</f>
        <v/>
      </c>
      <c r="G443" s="127" t="str">
        <f>IFERROR(INDEX(GUTS!AJ444:'GUTS'!BH444,MATCH(3,GUTS!AK444:'GUTS'!BI444,0)),"")</f>
        <v/>
      </c>
      <c r="H443" s="127" t="str">
        <f>IFERROR(INDEX(GUTS!AI444:'GUTS'!BH444,MATCH(4,GUTS!AK444:'GUTS'!BI444,0)),"")</f>
        <v/>
      </c>
      <c r="I443" s="127" t="str">
        <f>IFERROR(INDEX(GUTS!AJ444:'GUTS'!BH444,MATCH(4,GUTS!AK444:'GUTS'!BI444,0)),"")</f>
        <v/>
      </c>
      <c r="J443" s="127" t="str">
        <f>IFERROR(INDEX(GUTS!AI444:'GUTS'!BH444,MATCH(5,GUTS!AK444:'GUTS'!BI444,0)),"")</f>
        <v/>
      </c>
      <c r="K443" s="127" t="str">
        <f>IFERROR(INDEX(GUTS!AJ444:'GUTS'!BH444,MATCH(5,GUTS!AK444:'GUTS'!BI444,0)),"")</f>
        <v/>
      </c>
      <c r="L443" s="127" t="str">
        <f>IFERROR(INDEX(GUTS!AI444:'GUTS'!BH444,MATCH(6,GUTS!AK444:'GUTS'!BI444,0)),"")</f>
        <v/>
      </c>
      <c r="M443" s="127" t="str">
        <f>IFERROR(INDEX(GUTS!AJ444:'GUTS'!BH444,MATCH(6,GUTS!AK444:'GUTS'!BI444,0)),"")</f>
        <v/>
      </c>
      <c r="N443" s="127" t="e">
        <f>Audit!#REF!</f>
        <v>#REF!</v>
      </c>
      <c r="O443" s="127" t="e">
        <f>Audit!#REF!</f>
        <v>#REF!</v>
      </c>
      <c r="P443" s="127" t="e">
        <f>Audit!#REF!</f>
        <v>#REF!</v>
      </c>
    </row>
    <row r="444" spans="1:16" hidden="1">
      <c r="A444" s="127" t="e">
        <f>Audit!#REF!</f>
        <v>#REF!</v>
      </c>
      <c r="B444" s="127" t="str">
        <f>IFERROR(INDEX(GUTS!AI445:'GUTS'!BH445,MATCH(1,GUTS!AK445:'GUTS'!BI445,0)),"")</f>
        <v/>
      </c>
      <c r="C444" s="127" t="str">
        <f>IFERROR(INDEX(GUTS!AJ445:'GUTS'!BH445,MATCH(1,GUTS!AK445:'GUTS'!BI445,0)),"")</f>
        <v/>
      </c>
      <c r="D444" s="127" t="str">
        <f>IFERROR(INDEX(GUTS!AI445:'GUTS'!BH445,MATCH(2,GUTS!AK445:'GUTS'!BI445,0)),"")</f>
        <v/>
      </c>
      <c r="E444" s="127" t="str">
        <f>IFERROR(INDEX(GUTS!AJ445:'GUTS'!BH445,MATCH(2,GUTS!AK445:'GUTS'!BI445,0)),"")</f>
        <v/>
      </c>
      <c r="F444" s="127" t="str">
        <f>IFERROR(INDEX(GUTS!AI445:'GUTS'!BH445,MATCH(3,GUTS!AK445:'GUTS'!BI445,0)),"")</f>
        <v/>
      </c>
      <c r="G444" s="127" t="str">
        <f>IFERROR(INDEX(GUTS!AJ445:'GUTS'!BH445,MATCH(3,GUTS!AK445:'GUTS'!BI445,0)),"")</f>
        <v/>
      </c>
      <c r="H444" s="127" t="str">
        <f>IFERROR(INDEX(GUTS!AI445:'GUTS'!BH445,MATCH(4,GUTS!AK445:'GUTS'!BI445,0)),"")</f>
        <v/>
      </c>
      <c r="I444" s="127" t="str">
        <f>IFERROR(INDEX(GUTS!AJ445:'GUTS'!BH445,MATCH(4,GUTS!AK445:'GUTS'!BI445,0)),"")</f>
        <v/>
      </c>
      <c r="J444" s="127" t="str">
        <f>IFERROR(INDEX(GUTS!AI445:'GUTS'!BH445,MATCH(5,GUTS!AK445:'GUTS'!BI445,0)),"")</f>
        <v/>
      </c>
      <c r="K444" s="127" t="str">
        <f>IFERROR(INDEX(GUTS!AJ445:'GUTS'!BH445,MATCH(5,GUTS!AK445:'GUTS'!BI445,0)),"")</f>
        <v/>
      </c>
      <c r="L444" s="127" t="str">
        <f>IFERROR(INDEX(GUTS!AI445:'GUTS'!BH445,MATCH(6,GUTS!AK445:'GUTS'!BI445,0)),"")</f>
        <v/>
      </c>
      <c r="M444" s="127" t="str">
        <f>IFERROR(INDEX(GUTS!AJ445:'GUTS'!BH445,MATCH(6,GUTS!AK445:'GUTS'!BI445,0)),"")</f>
        <v/>
      </c>
      <c r="N444" s="127" t="e">
        <f>Audit!#REF!</f>
        <v>#REF!</v>
      </c>
      <c r="O444" s="127" t="e">
        <f>Audit!#REF!</f>
        <v>#REF!</v>
      </c>
      <c r="P444" s="127" t="e">
        <f>Audit!#REF!</f>
        <v>#REF!</v>
      </c>
    </row>
    <row r="445" spans="1:16" hidden="1">
      <c r="A445" s="127" t="e">
        <f>Audit!#REF!</f>
        <v>#REF!</v>
      </c>
      <c r="B445" s="127" t="str">
        <f>IFERROR(INDEX(GUTS!AI446:'GUTS'!BH446,MATCH(1,GUTS!AK446:'GUTS'!BI446,0)),"")</f>
        <v/>
      </c>
      <c r="C445" s="127" t="str">
        <f>IFERROR(INDEX(GUTS!AJ446:'GUTS'!BH446,MATCH(1,GUTS!AK446:'GUTS'!BI446,0)),"")</f>
        <v/>
      </c>
      <c r="D445" s="127" t="str">
        <f>IFERROR(INDEX(GUTS!AI446:'GUTS'!BH446,MATCH(2,GUTS!AK446:'GUTS'!BI446,0)),"")</f>
        <v/>
      </c>
      <c r="E445" s="127" t="str">
        <f>IFERROR(INDEX(GUTS!AJ446:'GUTS'!BH446,MATCH(2,GUTS!AK446:'GUTS'!BI446,0)),"")</f>
        <v/>
      </c>
      <c r="F445" s="127" t="str">
        <f>IFERROR(INDEX(GUTS!AI446:'GUTS'!BH446,MATCH(3,GUTS!AK446:'GUTS'!BI446,0)),"")</f>
        <v/>
      </c>
      <c r="G445" s="127" t="str">
        <f>IFERROR(INDEX(GUTS!AJ446:'GUTS'!BH446,MATCH(3,GUTS!AK446:'GUTS'!BI446,0)),"")</f>
        <v/>
      </c>
      <c r="H445" s="127" t="str">
        <f>IFERROR(INDEX(GUTS!AI446:'GUTS'!BH446,MATCH(4,GUTS!AK446:'GUTS'!BI446,0)),"")</f>
        <v/>
      </c>
      <c r="I445" s="127" t="str">
        <f>IFERROR(INDEX(GUTS!AJ446:'GUTS'!BH446,MATCH(4,GUTS!AK446:'GUTS'!BI446,0)),"")</f>
        <v/>
      </c>
      <c r="J445" s="127" t="str">
        <f>IFERROR(INDEX(GUTS!AI446:'GUTS'!BH446,MATCH(5,GUTS!AK446:'GUTS'!BI446,0)),"")</f>
        <v/>
      </c>
      <c r="K445" s="127" t="str">
        <f>IFERROR(INDEX(GUTS!AJ446:'GUTS'!BH446,MATCH(5,GUTS!AK446:'GUTS'!BI446,0)),"")</f>
        <v/>
      </c>
      <c r="L445" s="127" t="str">
        <f>IFERROR(INDEX(GUTS!AI446:'GUTS'!BH446,MATCH(6,GUTS!AK446:'GUTS'!BI446,0)),"")</f>
        <v/>
      </c>
      <c r="M445" s="127" t="str">
        <f>IFERROR(INDEX(GUTS!AJ446:'GUTS'!BH446,MATCH(6,GUTS!AK446:'GUTS'!BI446,0)),"")</f>
        <v/>
      </c>
      <c r="N445" s="127" t="e">
        <f>Audit!#REF!</f>
        <v>#REF!</v>
      </c>
      <c r="O445" s="127" t="e">
        <f>Audit!#REF!</f>
        <v>#REF!</v>
      </c>
      <c r="P445" s="127" t="e">
        <f>Audit!#REF!</f>
        <v>#REF!</v>
      </c>
    </row>
    <row r="446" spans="1:16" hidden="1">
      <c r="A446" s="127" t="e">
        <f>Audit!#REF!</f>
        <v>#REF!</v>
      </c>
      <c r="B446" s="127" t="str">
        <f>IFERROR(INDEX(GUTS!AI447:'GUTS'!BH447,MATCH(1,GUTS!AK447:'GUTS'!BI447,0)),"")</f>
        <v/>
      </c>
      <c r="C446" s="127" t="str">
        <f>IFERROR(INDEX(GUTS!AJ447:'GUTS'!BH447,MATCH(1,GUTS!AK447:'GUTS'!BI447,0)),"")</f>
        <v/>
      </c>
      <c r="D446" s="127" t="str">
        <f>IFERROR(INDEX(GUTS!AI447:'GUTS'!BH447,MATCH(2,GUTS!AK447:'GUTS'!BI447,0)),"")</f>
        <v/>
      </c>
      <c r="E446" s="127" t="str">
        <f>IFERROR(INDEX(GUTS!AJ447:'GUTS'!BH447,MATCH(2,GUTS!AK447:'GUTS'!BI447,0)),"")</f>
        <v/>
      </c>
      <c r="F446" s="127" t="str">
        <f>IFERROR(INDEX(GUTS!AI447:'GUTS'!BH447,MATCH(3,GUTS!AK447:'GUTS'!BI447,0)),"")</f>
        <v/>
      </c>
      <c r="G446" s="127" t="str">
        <f>IFERROR(INDEX(GUTS!AJ447:'GUTS'!BH447,MATCH(3,GUTS!AK447:'GUTS'!BI447,0)),"")</f>
        <v/>
      </c>
      <c r="H446" s="127" t="str">
        <f>IFERROR(INDEX(GUTS!AI447:'GUTS'!BH447,MATCH(4,GUTS!AK447:'GUTS'!BI447,0)),"")</f>
        <v/>
      </c>
      <c r="I446" s="127" t="str">
        <f>IFERROR(INDEX(GUTS!AJ447:'GUTS'!BH447,MATCH(4,GUTS!AK447:'GUTS'!BI447,0)),"")</f>
        <v/>
      </c>
      <c r="J446" s="127" t="str">
        <f>IFERROR(INDEX(GUTS!AI447:'GUTS'!BH447,MATCH(5,GUTS!AK447:'GUTS'!BI447,0)),"")</f>
        <v/>
      </c>
      <c r="K446" s="127" t="str">
        <f>IFERROR(INDEX(GUTS!AJ447:'GUTS'!BH447,MATCH(5,GUTS!AK447:'GUTS'!BI447,0)),"")</f>
        <v/>
      </c>
      <c r="L446" s="127" t="str">
        <f>IFERROR(INDEX(GUTS!AI447:'GUTS'!BH447,MATCH(6,GUTS!AK447:'GUTS'!BI447,0)),"")</f>
        <v/>
      </c>
      <c r="M446" s="127" t="str">
        <f>IFERROR(INDEX(GUTS!AJ447:'GUTS'!BH447,MATCH(6,GUTS!AK447:'GUTS'!BI447,0)),"")</f>
        <v/>
      </c>
      <c r="N446" s="127" t="e">
        <f>Audit!#REF!</f>
        <v>#REF!</v>
      </c>
      <c r="O446" s="127" t="e">
        <f>Audit!#REF!</f>
        <v>#REF!</v>
      </c>
      <c r="P446" s="127" t="e">
        <f>Audit!#REF!</f>
        <v>#REF!</v>
      </c>
    </row>
    <row r="447" spans="1:16" hidden="1">
      <c r="A447" s="127" t="e">
        <f>Audit!#REF!</f>
        <v>#REF!</v>
      </c>
      <c r="B447" s="127" t="str">
        <f>IFERROR(INDEX(GUTS!AI448:'GUTS'!BH448,MATCH(1,GUTS!AK448:'GUTS'!BI448,0)),"")</f>
        <v/>
      </c>
      <c r="C447" s="127" t="str">
        <f>IFERROR(INDEX(GUTS!AJ448:'GUTS'!BH448,MATCH(1,GUTS!AK448:'GUTS'!BI448,0)),"")</f>
        <v/>
      </c>
      <c r="D447" s="127" t="str">
        <f>IFERROR(INDEX(GUTS!AI448:'GUTS'!BH448,MATCH(2,GUTS!AK448:'GUTS'!BI448,0)),"")</f>
        <v/>
      </c>
      <c r="E447" s="127" t="str">
        <f>IFERROR(INDEX(GUTS!AJ448:'GUTS'!BH448,MATCH(2,GUTS!AK448:'GUTS'!BI448,0)),"")</f>
        <v/>
      </c>
      <c r="F447" s="127" t="str">
        <f>IFERROR(INDEX(GUTS!AI448:'GUTS'!BH448,MATCH(3,GUTS!AK448:'GUTS'!BI448,0)),"")</f>
        <v/>
      </c>
      <c r="G447" s="127" t="str">
        <f>IFERROR(INDEX(GUTS!AJ448:'GUTS'!BH448,MATCH(3,GUTS!AK448:'GUTS'!BI448,0)),"")</f>
        <v/>
      </c>
      <c r="H447" s="127" t="str">
        <f>IFERROR(INDEX(GUTS!AI448:'GUTS'!BH448,MATCH(4,GUTS!AK448:'GUTS'!BI448,0)),"")</f>
        <v/>
      </c>
      <c r="I447" s="127" t="str">
        <f>IFERROR(INDEX(GUTS!AJ448:'GUTS'!BH448,MATCH(4,GUTS!AK448:'GUTS'!BI448,0)),"")</f>
        <v/>
      </c>
      <c r="J447" s="127" t="str">
        <f>IFERROR(INDEX(GUTS!AI448:'GUTS'!BH448,MATCH(5,GUTS!AK448:'GUTS'!BI448,0)),"")</f>
        <v/>
      </c>
      <c r="K447" s="127" t="str">
        <f>IFERROR(INDEX(GUTS!AJ448:'GUTS'!BH448,MATCH(5,GUTS!AK448:'GUTS'!BI448,0)),"")</f>
        <v/>
      </c>
      <c r="L447" s="127" t="str">
        <f>IFERROR(INDEX(GUTS!AI448:'GUTS'!BH448,MATCH(6,GUTS!AK448:'GUTS'!BI448,0)),"")</f>
        <v/>
      </c>
      <c r="M447" s="127" t="str">
        <f>IFERROR(INDEX(GUTS!AJ448:'GUTS'!BH448,MATCH(6,GUTS!AK448:'GUTS'!BI448,0)),"")</f>
        <v/>
      </c>
      <c r="N447" s="127" t="e">
        <f>Audit!#REF!</f>
        <v>#REF!</v>
      </c>
      <c r="O447" s="127" t="e">
        <f>Audit!#REF!</f>
        <v>#REF!</v>
      </c>
      <c r="P447" s="127" t="e">
        <f>Audit!#REF!</f>
        <v>#REF!</v>
      </c>
    </row>
    <row r="448" spans="1:16" hidden="1">
      <c r="A448" s="127" t="e">
        <f>Audit!#REF!</f>
        <v>#REF!</v>
      </c>
      <c r="B448" s="127" t="str">
        <f>IFERROR(INDEX(GUTS!AI449:'GUTS'!BH449,MATCH(1,GUTS!AK449:'GUTS'!BI449,0)),"")</f>
        <v/>
      </c>
      <c r="C448" s="127" t="str">
        <f>IFERROR(INDEX(GUTS!AJ449:'GUTS'!BH449,MATCH(1,GUTS!AK449:'GUTS'!BI449,0)),"")</f>
        <v/>
      </c>
      <c r="D448" s="127" t="str">
        <f>IFERROR(INDEX(GUTS!AI449:'GUTS'!BH449,MATCH(2,GUTS!AK449:'GUTS'!BI449,0)),"")</f>
        <v/>
      </c>
      <c r="E448" s="127" t="str">
        <f>IFERROR(INDEX(GUTS!AJ449:'GUTS'!BH449,MATCH(2,GUTS!AK449:'GUTS'!BI449,0)),"")</f>
        <v/>
      </c>
      <c r="F448" s="127" t="str">
        <f>IFERROR(INDEX(GUTS!AI449:'GUTS'!BH449,MATCH(3,GUTS!AK449:'GUTS'!BI449,0)),"")</f>
        <v/>
      </c>
      <c r="G448" s="127" t="str">
        <f>IFERROR(INDEX(GUTS!AJ449:'GUTS'!BH449,MATCH(3,GUTS!AK449:'GUTS'!BI449,0)),"")</f>
        <v/>
      </c>
      <c r="H448" s="127" t="str">
        <f>IFERROR(INDEX(GUTS!AI449:'GUTS'!BH449,MATCH(4,GUTS!AK449:'GUTS'!BI449,0)),"")</f>
        <v/>
      </c>
      <c r="I448" s="127" t="str">
        <f>IFERROR(INDEX(GUTS!AJ449:'GUTS'!BH449,MATCH(4,GUTS!AK449:'GUTS'!BI449,0)),"")</f>
        <v/>
      </c>
      <c r="J448" s="127" t="str">
        <f>IFERROR(INDEX(GUTS!AI449:'GUTS'!BH449,MATCH(5,GUTS!AK449:'GUTS'!BI449,0)),"")</f>
        <v/>
      </c>
      <c r="K448" s="127" t="str">
        <f>IFERROR(INDEX(GUTS!AJ449:'GUTS'!BH449,MATCH(5,GUTS!AK449:'GUTS'!BI449,0)),"")</f>
        <v/>
      </c>
      <c r="L448" s="127" t="str">
        <f>IFERROR(INDEX(GUTS!AI449:'GUTS'!BH449,MATCH(6,GUTS!AK449:'GUTS'!BI449,0)),"")</f>
        <v/>
      </c>
      <c r="M448" s="127" t="str">
        <f>IFERROR(INDEX(GUTS!AJ449:'GUTS'!BH449,MATCH(6,GUTS!AK449:'GUTS'!BI449,0)),"")</f>
        <v/>
      </c>
      <c r="N448" s="127" t="e">
        <f>Audit!#REF!</f>
        <v>#REF!</v>
      </c>
      <c r="O448" s="127" t="e">
        <f>Audit!#REF!</f>
        <v>#REF!</v>
      </c>
      <c r="P448" s="127" t="e">
        <f>Audit!#REF!</f>
        <v>#REF!</v>
      </c>
    </row>
    <row r="449" spans="1:16" hidden="1">
      <c r="A449" s="127" t="e">
        <f>Audit!#REF!</f>
        <v>#REF!</v>
      </c>
      <c r="B449" s="127" t="str">
        <f>IFERROR(INDEX(GUTS!AI450:'GUTS'!BH450,MATCH(1,GUTS!AK450:'GUTS'!BI450,0)),"")</f>
        <v/>
      </c>
      <c r="C449" s="127" t="str">
        <f>IFERROR(INDEX(GUTS!AJ450:'GUTS'!BH450,MATCH(1,GUTS!AK450:'GUTS'!BI450,0)),"")</f>
        <v/>
      </c>
      <c r="D449" s="127" t="str">
        <f>IFERROR(INDEX(GUTS!AI450:'GUTS'!BH450,MATCH(2,GUTS!AK450:'GUTS'!BI450,0)),"")</f>
        <v/>
      </c>
      <c r="E449" s="127" t="str">
        <f>IFERROR(INDEX(GUTS!AJ450:'GUTS'!BH450,MATCH(2,GUTS!AK450:'GUTS'!BI450,0)),"")</f>
        <v/>
      </c>
      <c r="F449" s="127" t="str">
        <f>IFERROR(INDEX(GUTS!AI450:'GUTS'!BH450,MATCH(3,GUTS!AK450:'GUTS'!BI450,0)),"")</f>
        <v/>
      </c>
      <c r="G449" s="127" t="str">
        <f>IFERROR(INDEX(GUTS!AJ450:'GUTS'!BH450,MATCH(3,GUTS!AK450:'GUTS'!BI450,0)),"")</f>
        <v/>
      </c>
      <c r="H449" s="127" t="str">
        <f>IFERROR(INDEX(GUTS!AI450:'GUTS'!BH450,MATCH(4,GUTS!AK450:'GUTS'!BI450,0)),"")</f>
        <v/>
      </c>
      <c r="I449" s="127" t="str">
        <f>IFERROR(INDEX(GUTS!AJ450:'GUTS'!BH450,MATCH(4,GUTS!AK450:'GUTS'!BI450,0)),"")</f>
        <v/>
      </c>
      <c r="J449" s="127" t="str">
        <f>IFERROR(INDEX(GUTS!AI450:'GUTS'!BH450,MATCH(5,GUTS!AK450:'GUTS'!BI450,0)),"")</f>
        <v/>
      </c>
      <c r="K449" s="127" t="str">
        <f>IFERROR(INDEX(GUTS!AJ450:'GUTS'!BH450,MATCH(5,GUTS!AK450:'GUTS'!BI450,0)),"")</f>
        <v/>
      </c>
      <c r="L449" s="127" t="str">
        <f>IFERROR(INDEX(GUTS!AI450:'GUTS'!BH450,MATCH(6,GUTS!AK450:'GUTS'!BI450,0)),"")</f>
        <v/>
      </c>
      <c r="M449" s="127" t="str">
        <f>IFERROR(INDEX(GUTS!AJ450:'GUTS'!BH450,MATCH(6,GUTS!AK450:'GUTS'!BI450,0)),"")</f>
        <v/>
      </c>
      <c r="N449" s="127" t="e">
        <f>Audit!#REF!</f>
        <v>#REF!</v>
      </c>
      <c r="O449" s="127" t="e">
        <f>Audit!#REF!</f>
        <v>#REF!</v>
      </c>
      <c r="P449" s="127" t="e">
        <f>Audit!#REF!</f>
        <v>#REF!</v>
      </c>
    </row>
    <row r="450" spans="1:16" hidden="1">
      <c r="A450" s="127" t="e">
        <f>Audit!#REF!</f>
        <v>#REF!</v>
      </c>
      <c r="B450" s="127" t="str">
        <f>IFERROR(INDEX(GUTS!AI451:'GUTS'!BH451,MATCH(1,GUTS!AK451:'GUTS'!BI451,0)),"")</f>
        <v/>
      </c>
      <c r="C450" s="127" t="str">
        <f>IFERROR(INDEX(GUTS!AJ451:'GUTS'!BH451,MATCH(1,GUTS!AK451:'GUTS'!BI451,0)),"")</f>
        <v/>
      </c>
      <c r="D450" s="127" t="str">
        <f>IFERROR(INDEX(GUTS!AI451:'GUTS'!BH451,MATCH(2,GUTS!AK451:'GUTS'!BI451,0)),"")</f>
        <v/>
      </c>
      <c r="E450" s="127" t="str">
        <f>IFERROR(INDEX(GUTS!AJ451:'GUTS'!BH451,MATCH(2,GUTS!AK451:'GUTS'!BI451,0)),"")</f>
        <v/>
      </c>
      <c r="F450" s="127" t="str">
        <f>IFERROR(INDEX(GUTS!AI451:'GUTS'!BH451,MATCH(3,GUTS!AK451:'GUTS'!BI451,0)),"")</f>
        <v/>
      </c>
      <c r="G450" s="127" t="str">
        <f>IFERROR(INDEX(GUTS!AJ451:'GUTS'!BH451,MATCH(3,GUTS!AK451:'GUTS'!BI451,0)),"")</f>
        <v/>
      </c>
      <c r="H450" s="127" t="str">
        <f>IFERROR(INDEX(GUTS!AI451:'GUTS'!BH451,MATCH(4,GUTS!AK451:'GUTS'!BI451,0)),"")</f>
        <v/>
      </c>
      <c r="I450" s="127" t="str">
        <f>IFERROR(INDEX(GUTS!AJ451:'GUTS'!BH451,MATCH(4,GUTS!AK451:'GUTS'!BI451,0)),"")</f>
        <v/>
      </c>
      <c r="J450" s="127" t="str">
        <f>IFERROR(INDEX(GUTS!AI451:'GUTS'!BH451,MATCH(5,GUTS!AK451:'GUTS'!BI451,0)),"")</f>
        <v/>
      </c>
      <c r="K450" s="127" t="str">
        <f>IFERROR(INDEX(GUTS!AJ451:'GUTS'!BH451,MATCH(5,GUTS!AK451:'GUTS'!BI451,0)),"")</f>
        <v/>
      </c>
      <c r="L450" s="127" t="str">
        <f>IFERROR(INDEX(GUTS!AI451:'GUTS'!BH451,MATCH(6,GUTS!AK451:'GUTS'!BI451,0)),"")</f>
        <v/>
      </c>
      <c r="M450" s="127" t="str">
        <f>IFERROR(INDEX(GUTS!AJ451:'GUTS'!BH451,MATCH(6,GUTS!AK451:'GUTS'!BI451,0)),"")</f>
        <v/>
      </c>
      <c r="N450" s="127" t="e">
        <f>Audit!#REF!</f>
        <v>#REF!</v>
      </c>
      <c r="O450" s="127" t="e">
        <f>Audit!#REF!</f>
        <v>#REF!</v>
      </c>
      <c r="P450" s="127" t="e">
        <f>Audit!#REF!</f>
        <v>#REF!</v>
      </c>
    </row>
    <row r="451" spans="1:16" hidden="1">
      <c r="A451" s="127" t="e">
        <f>Audit!#REF!</f>
        <v>#REF!</v>
      </c>
      <c r="B451" s="127" t="str">
        <f>IFERROR(INDEX(GUTS!AI452:'GUTS'!BH452,MATCH(1,GUTS!AK452:'GUTS'!BI452,0)),"")</f>
        <v/>
      </c>
      <c r="C451" s="127" t="str">
        <f>IFERROR(INDEX(GUTS!AJ452:'GUTS'!BH452,MATCH(1,GUTS!AK452:'GUTS'!BI452,0)),"")</f>
        <v/>
      </c>
      <c r="D451" s="127" t="str">
        <f>IFERROR(INDEX(GUTS!AI452:'GUTS'!BH452,MATCH(2,GUTS!AK452:'GUTS'!BI452,0)),"")</f>
        <v/>
      </c>
      <c r="E451" s="127" t="str">
        <f>IFERROR(INDEX(GUTS!AJ452:'GUTS'!BH452,MATCH(2,GUTS!AK452:'GUTS'!BI452,0)),"")</f>
        <v/>
      </c>
      <c r="F451" s="127" t="str">
        <f>IFERROR(INDEX(GUTS!AI452:'GUTS'!BH452,MATCH(3,GUTS!AK452:'GUTS'!BI452,0)),"")</f>
        <v/>
      </c>
      <c r="G451" s="127" t="str">
        <f>IFERROR(INDEX(GUTS!AJ452:'GUTS'!BH452,MATCH(3,GUTS!AK452:'GUTS'!BI452,0)),"")</f>
        <v/>
      </c>
      <c r="H451" s="127" t="str">
        <f>IFERROR(INDEX(GUTS!AI452:'GUTS'!BH452,MATCH(4,GUTS!AK452:'GUTS'!BI452,0)),"")</f>
        <v/>
      </c>
      <c r="I451" s="127" t="str">
        <f>IFERROR(INDEX(GUTS!AJ452:'GUTS'!BH452,MATCH(4,GUTS!AK452:'GUTS'!BI452,0)),"")</f>
        <v/>
      </c>
      <c r="J451" s="127" t="str">
        <f>IFERROR(INDEX(GUTS!AI452:'GUTS'!BH452,MATCH(5,GUTS!AK452:'GUTS'!BI452,0)),"")</f>
        <v/>
      </c>
      <c r="K451" s="127" t="str">
        <f>IFERROR(INDEX(GUTS!AJ452:'GUTS'!BH452,MATCH(5,GUTS!AK452:'GUTS'!BI452,0)),"")</f>
        <v/>
      </c>
      <c r="L451" s="127" t="str">
        <f>IFERROR(INDEX(GUTS!AI452:'GUTS'!BH452,MATCH(6,GUTS!AK452:'GUTS'!BI452,0)),"")</f>
        <v/>
      </c>
      <c r="M451" s="127" t="str">
        <f>IFERROR(INDEX(GUTS!AJ452:'GUTS'!BH452,MATCH(6,GUTS!AK452:'GUTS'!BI452,0)),"")</f>
        <v/>
      </c>
      <c r="N451" s="127" t="e">
        <f>Audit!#REF!</f>
        <v>#REF!</v>
      </c>
      <c r="O451" s="127" t="e">
        <f>Audit!#REF!</f>
        <v>#REF!</v>
      </c>
      <c r="P451" s="127" t="e">
        <f>Audit!#REF!</f>
        <v>#REF!</v>
      </c>
    </row>
    <row r="452" spans="1:16" hidden="1">
      <c r="A452" s="127" t="e">
        <f>Audit!#REF!</f>
        <v>#REF!</v>
      </c>
      <c r="B452" s="127" t="str">
        <f>IFERROR(INDEX(GUTS!AI453:'GUTS'!BH453,MATCH(1,GUTS!AK453:'GUTS'!BI453,0)),"")</f>
        <v/>
      </c>
      <c r="C452" s="127" t="str">
        <f>IFERROR(INDEX(GUTS!AJ453:'GUTS'!BH453,MATCH(1,GUTS!AK453:'GUTS'!BI453,0)),"")</f>
        <v/>
      </c>
      <c r="D452" s="127" t="str">
        <f>IFERROR(INDEX(GUTS!AI453:'GUTS'!BH453,MATCH(2,GUTS!AK453:'GUTS'!BI453,0)),"")</f>
        <v/>
      </c>
      <c r="E452" s="127" t="str">
        <f>IFERROR(INDEX(GUTS!AJ453:'GUTS'!BH453,MATCH(2,GUTS!AK453:'GUTS'!BI453,0)),"")</f>
        <v/>
      </c>
      <c r="F452" s="127" t="str">
        <f>IFERROR(INDEX(GUTS!AI453:'GUTS'!BH453,MATCH(3,GUTS!AK453:'GUTS'!BI453,0)),"")</f>
        <v/>
      </c>
      <c r="G452" s="127" t="str">
        <f>IFERROR(INDEX(GUTS!AJ453:'GUTS'!BH453,MATCH(3,GUTS!AK453:'GUTS'!BI453,0)),"")</f>
        <v/>
      </c>
      <c r="H452" s="127" t="str">
        <f>IFERROR(INDEX(GUTS!AI453:'GUTS'!BH453,MATCH(4,GUTS!AK453:'GUTS'!BI453,0)),"")</f>
        <v/>
      </c>
      <c r="I452" s="127" t="str">
        <f>IFERROR(INDEX(GUTS!AJ453:'GUTS'!BH453,MATCH(4,GUTS!AK453:'GUTS'!BI453,0)),"")</f>
        <v/>
      </c>
      <c r="J452" s="127" t="str">
        <f>IFERROR(INDEX(GUTS!AI453:'GUTS'!BH453,MATCH(5,GUTS!AK453:'GUTS'!BI453,0)),"")</f>
        <v/>
      </c>
      <c r="K452" s="127" t="str">
        <f>IFERROR(INDEX(GUTS!AJ453:'GUTS'!BH453,MATCH(5,GUTS!AK453:'GUTS'!BI453,0)),"")</f>
        <v/>
      </c>
      <c r="L452" s="127" t="str">
        <f>IFERROR(INDEX(GUTS!AI453:'GUTS'!BH453,MATCH(6,GUTS!AK453:'GUTS'!BI453,0)),"")</f>
        <v/>
      </c>
      <c r="M452" s="127" t="str">
        <f>IFERROR(INDEX(GUTS!AJ453:'GUTS'!BH453,MATCH(6,GUTS!AK453:'GUTS'!BI453,0)),"")</f>
        <v/>
      </c>
      <c r="N452" s="127" t="e">
        <f>Audit!#REF!</f>
        <v>#REF!</v>
      </c>
      <c r="O452" s="127" t="e">
        <f>Audit!#REF!</f>
        <v>#REF!</v>
      </c>
      <c r="P452" s="127" t="e">
        <f>Audit!#REF!</f>
        <v>#REF!</v>
      </c>
    </row>
    <row r="453" spans="1:16">
      <c r="A453" s="127" t="e">
        <f>Audit!#REF!</f>
        <v>#REF!</v>
      </c>
      <c r="B453" s="127" t="str">
        <f>IFERROR(INDEX(GUTS!AI454:'GUTS'!BH454,MATCH(1,GUTS!AK454:'GUTS'!BI454,0)),"")</f>
        <v/>
      </c>
      <c r="C453" s="127" t="str">
        <f>IFERROR(INDEX(GUTS!AJ454:'GUTS'!BH454,MATCH(1,GUTS!AK454:'GUTS'!BI454,0)),"")</f>
        <v/>
      </c>
      <c r="D453" s="127" t="str">
        <f>IFERROR(INDEX(GUTS!AI454:'GUTS'!BH454,MATCH(2,GUTS!AK454:'GUTS'!BI454,0)),"")</f>
        <v/>
      </c>
      <c r="E453" s="127" t="str">
        <f>IFERROR(INDEX(GUTS!AJ454:'GUTS'!BH454,MATCH(2,GUTS!AK454:'GUTS'!BI454,0)),"")</f>
        <v/>
      </c>
      <c r="F453" s="127" t="str">
        <f>IFERROR(INDEX(GUTS!AI454:'GUTS'!BH454,MATCH(3,GUTS!AK454:'GUTS'!BI454,0)),"")</f>
        <v/>
      </c>
      <c r="G453" s="127" t="str">
        <f>IFERROR(INDEX(GUTS!AJ454:'GUTS'!BH454,MATCH(3,GUTS!AK454:'GUTS'!BI454,0)),"")</f>
        <v/>
      </c>
      <c r="H453" s="127" t="str">
        <f>IFERROR(INDEX(GUTS!AI454:'GUTS'!BH454,MATCH(4,GUTS!AK454:'GUTS'!BI454,0)),"")</f>
        <v/>
      </c>
      <c r="I453" s="127" t="str">
        <f>IFERROR(INDEX(GUTS!AJ454:'GUTS'!BH454,MATCH(4,GUTS!AK454:'GUTS'!BI454,0)),"")</f>
        <v/>
      </c>
      <c r="J453" s="127" t="str">
        <f>IFERROR(INDEX(GUTS!AI454:'GUTS'!BH454,MATCH(5,GUTS!AK454:'GUTS'!BI454,0)),"")</f>
        <v/>
      </c>
      <c r="K453" s="127" t="str">
        <f>IFERROR(INDEX(GUTS!AJ454:'GUTS'!BH454,MATCH(5,GUTS!AK454:'GUTS'!BI454,0)),"")</f>
        <v/>
      </c>
      <c r="L453" s="127" t="str">
        <f>IFERROR(INDEX(GUTS!AI454:'GUTS'!BH454,MATCH(6,GUTS!AK454:'GUTS'!BI454,0)),"")</f>
        <v/>
      </c>
      <c r="M453" s="127" t="str">
        <f>IFERROR(INDEX(GUTS!AJ454:'GUTS'!BH454,MATCH(6,GUTS!AK454:'GUTS'!BI454,0)),"")</f>
        <v/>
      </c>
      <c r="N453" s="127" t="e">
        <f>Audit!#REF!</f>
        <v>#REF!</v>
      </c>
      <c r="O453" s="127" t="e">
        <f>Audit!#REF!</f>
        <v>#REF!</v>
      </c>
      <c r="P453" s="127" t="e">
        <f>Audit!#REF!</f>
        <v>#REF!</v>
      </c>
    </row>
    <row r="454" spans="1:16" hidden="1">
      <c r="A454" s="127" t="e">
        <f>Audit!#REF!</f>
        <v>#REF!</v>
      </c>
      <c r="B454" s="127" t="str">
        <f>IFERROR(INDEX(GUTS!AI455:'GUTS'!BH455,MATCH(1,GUTS!AK455:'GUTS'!BI455,0)),"")</f>
        <v/>
      </c>
      <c r="C454" s="127" t="str">
        <f>IFERROR(INDEX(GUTS!AJ455:'GUTS'!BH455,MATCH(1,GUTS!AK455:'GUTS'!BI455,0)),"")</f>
        <v/>
      </c>
      <c r="D454" s="127" t="str">
        <f>IFERROR(INDEX(GUTS!AI455:'GUTS'!BH455,MATCH(2,GUTS!AK455:'GUTS'!BI455,0)),"")</f>
        <v/>
      </c>
      <c r="E454" s="127" t="str">
        <f>IFERROR(INDEX(GUTS!AJ455:'GUTS'!BH455,MATCH(2,GUTS!AK455:'GUTS'!BI455,0)),"")</f>
        <v/>
      </c>
      <c r="F454" s="127" t="str">
        <f>IFERROR(INDEX(GUTS!AI455:'GUTS'!BH455,MATCH(3,GUTS!AK455:'GUTS'!BI455,0)),"")</f>
        <v/>
      </c>
      <c r="G454" s="127" t="str">
        <f>IFERROR(INDEX(GUTS!AJ455:'GUTS'!BH455,MATCH(3,GUTS!AK455:'GUTS'!BI455,0)),"")</f>
        <v/>
      </c>
      <c r="H454" s="127" t="str">
        <f>IFERROR(INDEX(GUTS!AI455:'GUTS'!BH455,MATCH(4,GUTS!AK455:'GUTS'!BI455,0)),"")</f>
        <v/>
      </c>
      <c r="I454" s="127" t="str">
        <f>IFERROR(INDEX(GUTS!AJ455:'GUTS'!BH455,MATCH(4,GUTS!AK455:'GUTS'!BI455,0)),"")</f>
        <v/>
      </c>
      <c r="J454" s="127" t="str">
        <f>IFERROR(INDEX(GUTS!AI455:'GUTS'!BH455,MATCH(5,GUTS!AK455:'GUTS'!BI455,0)),"")</f>
        <v/>
      </c>
      <c r="K454" s="127" t="str">
        <f>IFERROR(INDEX(GUTS!AJ455:'GUTS'!BH455,MATCH(5,GUTS!AK455:'GUTS'!BI455,0)),"")</f>
        <v/>
      </c>
      <c r="L454" s="127" t="str">
        <f>IFERROR(INDEX(GUTS!AI455:'GUTS'!BH455,MATCH(6,GUTS!AK455:'GUTS'!BI455,0)),"")</f>
        <v/>
      </c>
      <c r="M454" s="127" t="str">
        <f>IFERROR(INDEX(GUTS!AJ455:'GUTS'!BH455,MATCH(6,GUTS!AK455:'GUTS'!BI455,0)),"")</f>
        <v/>
      </c>
      <c r="N454" s="127" t="e">
        <f>Audit!#REF!</f>
        <v>#REF!</v>
      </c>
      <c r="O454" s="127" t="e">
        <f>Audit!#REF!</f>
        <v>#REF!</v>
      </c>
      <c r="P454" s="127" t="e">
        <f>Audit!#REF!</f>
        <v>#REF!</v>
      </c>
    </row>
    <row r="455" spans="1:16">
      <c r="A455" s="127" t="e">
        <f>Audit!#REF!</f>
        <v>#REF!</v>
      </c>
      <c r="B455" s="127" t="str">
        <f>IFERROR(INDEX(GUTS!AI456:'GUTS'!BH456,MATCH(1,GUTS!AK456:'GUTS'!BI456,0)),"")</f>
        <v/>
      </c>
      <c r="C455" s="127" t="str">
        <f>IFERROR(INDEX(GUTS!AJ456:'GUTS'!BH456,MATCH(1,GUTS!AK456:'GUTS'!BI456,0)),"")</f>
        <v/>
      </c>
      <c r="D455" s="127" t="str">
        <f>IFERROR(INDEX(GUTS!AI456:'GUTS'!BH456,MATCH(2,GUTS!AK456:'GUTS'!BI456,0)),"")</f>
        <v/>
      </c>
      <c r="E455" s="127" t="str">
        <f>IFERROR(INDEX(GUTS!AJ456:'GUTS'!BH456,MATCH(2,GUTS!AK456:'GUTS'!BI456,0)),"")</f>
        <v/>
      </c>
      <c r="F455" s="127" t="str">
        <f>IFERROR(INDEX(GUTS!AI456:'GUTS'!BH456,MATCH(3,GUTS!AK456:'GUTS'!BI456,0)),"")</f>
        <v/>
      </c>
      <c r="G455" s="127" t="str">
        <f>IFERROR(INDEX(GUTS!AJ456:'GUTS'!BH456,MATCH(3,GUTS!AK456:'GUTS'!BI456,0)),"")</f>
        <v/>
      </c>
      <c r="H455" s="127" t="str">
        <f>IFERROR(INDEX(GUTS!AI456:'GUTS'!BH456,MATCH(4,GUTS!AK456:'GUTS'!BI456,0)),"")</f>
        <v/>
      </c>
      <c r="I455" s="127" t="str">
        <f>IFERROR(INDEX(GUTS!AJ456:'GUTS'!BH456,MATCH(4,GUTS!AK456:'GUTS'!BI456,0)),"")</f>
        <v/>
      </c>
      <c r="J455" s="127" t="str">
        <f>IFERROR(INDEX(GUTS!AI456:'GUTS'!BH456,MATCH(5,GUTS!AK456:'GUTS'!BI456,0)),"")</f>
        <v/>
      </c>
      <c r="K455" s="127" t="str">
        <f>IFERROR(INDEX(GUTS!AJ456:'GUTS'!BH456,MATCH(5,GUTS!AK456:'GUTS'!BI456,0)),"")</f>
        <v/>
      </c>
      <c r="L455" s="127" t="str">
        <f>IFERROR(INDEX(GUTS!AI456:'GUTS'!BH456,MATCH(6,GUTS!AK456:'GUTS'!BI456,0)),"")</f>
        <v/>
      </c>
      <c r="M455" s="127" t="str">
        <f>IFERROR(INDEX(GUTS!AJ456:'GUTS'!BH456,MATCH(6,GUTS!AK456:'GUTS'!BI456,0)),"")</f>
        <v/>
      </c>
      <c r="N455" s="127" t="e">
        <f>Audit!#REF!</f>
        <v>#REF!</v>
      </c>
      <c r="O455" s="127" t="e">
        <f>Audit!#REF!</f>
        <v>#REF!</v>
      </c>
      <c r="P455" s="127" t="e">
        <f>Audit!#REF!</f>
        <v>#REF!</v>
      </c>
    </row>
    <row r="456" spans="1:16" hidden="1">
      <c r="A456" s="127" t="e">
        <f>Audit!#REF!</f>
        <v>#REF!</v>
      </c>
      <c r="B456" s="127" t="str">
        <f>IFERROR(INDEX(GUTS!AI457:'GUTS'!BH457,MATCH(1,GUTS!AK457:'GUTS'!BI457,0)),"")</f>
        <v/>
      </c>
      <c r="C456" s="127" t="str">
        <f>IFERROR(INDEX(GUTS!AJ457:'GUTS'!BH457,MATCH(1,GUTS!AK457:'GUTS'!BI457,0)),"")</f>
        <v/>
      </c>
      <c r="D456" s="127" t="str">
        <f>IFERROR(INDEX(GUTS!AI457:'GUTS'!BH457,MATCH(2,GUTS!AK457:'GUTS'!BI457,0)),"")</f>
        <v/>
      </c>
      <c r="E456" s="127" t="str">
        <f>IFERROR(INDEX(GUTS!AJ457:'GUTS'!BH457,MATCH(2,GUTS!AK457:'GUTS'!BI457,0)),"")</f>
        <v/>
      </c>
      <c r="F456" s="127" t="str">
        <f>IFERROR(INDEX(GUTS!AI457:'GUTS'!BH457,MATCH(3,GUTS!AK457:'GUTS'!BI457,0)),"")</f>
        <v/>
      </c>
      <c r="G456" s="127" t="str">
        <f>IFERROR(INDEX(GUTS!AJ457:'GUTS'!BH457,MATCH(3,GUTS!AK457:'GUTS'!BI457,0)),"")</f>
        <v/>
      </c>
      <c r="H456" s="127" t="str">
        <f>IFERROR(INDEX(GUTS!AI457:'GUTS'!BH457,MATCH(4,GUTS!AK457:'GUTS'!BI457,0)),"")</f>
        <v/>
      </c>
      <c r="I456" s="127" t="str">
        <f>IFERROR(INDEX(GUTS!AJ457:'GUTS'!BH457,MATCH(4,GUTS!AK457:'GUTS'!BI457,0)),"")</f>
        <v/>
      </c>
      <c r="J456" s="127" t="str">
        <f>IFERROR(INDEX(GUTS!AI457:'GUTS'!BH457,MATCH(5,GUTS!AK457:'GUTS'!BI457,0)),"")</f>
        <v/>
      </c>
      <c r="K456" s="127" t="str">
        <f>IFERROR(INDEX(GUTS!AJ457:'GUTS'!BH457,MATCH(5,GUTS!AK457:'GUTS'!BI457,0)),"")</f>
        <v/>
      </c>
      <c r="L456" s="127" t="str">
        <f>IFERROR(INDEX(GUTS!AI457:'GUTS'!BH457,MATCH(6,GUTS!AK457:'GUTS'!BI457,0)),"")</f>
        <v/>
      </c>
      <c r="M456" s="127" t="str">
        <f>IFERROR(INDEX(GUTS!AJ457:'GUTS'!BH457,MATCH(6,GUTS!AK457:'GUTS'!BI457,0)),"")</f>
        <v/>
      </c>
      <c r="N456" s="127" t="e">
        <f>Audit!#REF!</f>
        <v>#REF!</v>
      </c>
      <c r="O456" s="127" t="e">
        <f>Audit!#REF!</f>
        <v>#REF!</v>
      </c>
      <c r="P456" s="127" t="e">
        <f>Audit!#REF!</f>
        <v>#REF!</v>
      </c>
    </row>
    <row r="457" spans="1:16">
      <c r="A457" s="127" t="e">
        <f>Audit!#REF!</f>
        <v>#REF!</v>
      </c>
      <c r="B457" s="127" t="str">
        <f>IFERROR(INDEX(GUTS!AI458:'GUTS'!BH458,MATCH(1,GUTS!AK458:'GUTS'!BI458,0)),"")</f>
        <v/>
      </c>
      <c r="C457" s="127" t="str">
        <f>IFERROR(INDEX(GUTS!AJ458:'GUTS'!BH458,MATCH(1,GUTS!AK458:'GUTS'!BI458,0)),"")</f>
        <v/>
      </c>
      <c r="D457" s="127" t="str">
        <f>IFERROR(INDEX(GUTS!AI458:'GUTS'!BH458,MATCH(2,GUTS!AK458:'GUTS'!BI458,0)),"")</f>
        <v/>
      </c>
      <c r="E457" s="127" t="str">
        <f>IFERROR(INDEX(GUTS!AJ458:'GUTS'!BH458,MATCH(2,GUTS!AK458:'GUTS'!BI458,0)),"")</f>
        <v/>
      </c>
      <c r="F457" s="127" t="str">
        <f>IFERROR(INDEX(GUTS!AI458:'GUTS'!BH458,MATCH(3,GUTS!AK458:'GUTS'!BI458,0)),"")</f>
        <v/>
      </c>
      <c r="G457" s="127" t="str">
        <f>IFERROR(INDEX(GUTS!AJ458:'GUTS'!BH458,MATCH(3,GUTS!AK458:'GUTS'!BI458,0)),"")</f>
        <v/>
      </c>
      <c r="H457" s="127" t="str">
        <f>IFERROR(INDEX(GUTS!AI458:'GUTS'!BH458,MATCH(4,GUTS!AK458:'GUTS'!BI458,0)),"")</f>
        <v/>
      </c>
      <c r="I457" s="127" t="str">
        <f>IFERROR(INDEX(GUTS!AJ458:'GUTS'!BH458,MATCH(4,GUTS!AK458:'GUTS'!BI458,0)),"")</f>
        <v/>
      </c>
      <c r="J457" s="127" t="str">
        <f>IFERROR(INDEX(GUTS!AI458:'GUTS'!BH458,MATCH(5,GUTS!AK458:'GUTS'!BI458,0)),"")</f>
        <v/>
      </c>
      <c r="K457" s="127" t="str">
        <f>IFERROR(INDEX(GUTS!AJ458:'GUTS'!BH458,MATCH(5,GUTS!AK458:'GUTS'!BI458,0)),"")</f>
        <v/>
      </c>
      <c r="L457" s="127" t="str">
        <f>IFERROR(INDEX(GUTS!AI458:'GUTS'!BH458,MATCH(6,GUTS!AK458:'GUTS'!BI458,0)),"")</f>
        <v/>
      </c>
      <c r="M457" s="127" t="str">
        <f>IFERROR(INDEX(GUTS!AJ458:'GUTS'!BH458,MATCH(6,GUTS!AK458:'GUTS'!BI458,0)),"")</f>
        <v/>
      </c>
      <c r="N457" s="127" t="e">
        <f>Audit!#REF!</f>
        <v>#REF!</v>
      </c>
      <c r="O457" s="127" t="e">
        <f>Audit!#REF!</f>
        <v>#REF!</v>
      </c>
      <c r="P457" s="127" t="e">
        <f>Audit!#REF!</f>
        <v>#REF!</v>
      </c>
    </row>
    <row r="458" spans="1:16" hidden="1">
      <c r="A458" s="127" t="e">
        <f>Audit!#REF!</f>
        <v>#REF!</v>
      </c>
      <c r="B458" s="127" t="str">
        <f>IFERROR(INDEX(GUTS!AI459:'GUTS'!BH459,MATCH(1,GUTS!AK459:'GUTS'!BI459,0)),"")</f>
        <v/>
      </c>
      <c r="C458" s="127" t="str">
        <f>IFERROR(INDEX(GUTS!AJ459:'GUTS'!BH459,MATCH(1,GUTS!AK459:'GUTS'!BI459,0)),"")</f>
        <v/>
      </c>
      <c r="D458" s="127" t="str">
        <f>IFERROR(INDEX(GUTS!AI459:'GUTS'!BH459,MATCH(2,GUTS!AK459:'GUTS'!BI459,0)),"")</f>
        <v/>
      </c>
      <c r="E458" s="127" t="str">
        <f>IFERROR(INDEX(GUTS!AJ459:'GUTS'!BH459,MATCH(2,GUTS!AK459:'GUTS'!BI459,0)),"")</f>
        <v/>
      </c>
      <c r="F458" s="127" t="str">
        <f>IFERROR(INDEX(GUTS!AI459:'GUTS'!BH459,MATCH(3,GUTS!AK459:'GUTS'!BI459,0)),"")</f>
        <v/>
      </c>
      <c r="G458" s="127" t="str">
        <f>IFERROR(INDEX(GUTS!AJ459:'GUTS'!BH459,MATCH(3,GUTS!AK459:'GUTS'!BI459,0)),"")</f>
        <v/>
      </c>
      <c r="H458" s="127" t="str">
        <f>IFERROR(INDEX(GUTS!AI459:'GUTS'!BH459,MATCH(4,GUTS!AK459:'GUTS'!BI459,0)),"")</f>
        <v/>
      </c>
      <c r="I458" s="127" t="str">
        <f>IFERROR(INDEX(GUTS!AJ459:'GUTS'!BH459,MATCH(4,GUTS!AK459:'GUTS'!BI459,0)),"")</f>
        <v/>
      </c>
      <c r="J458" s="127" t="str">
        <f>IFERROR(INDEX(GUTS!AI459:'GUTS'!BH459,MATCH(5,GUTS!AK459:'GUTS'!BI459,0)),"")</f>
        <v/>
      </c>
      <c r="K458" s="127" t="str">
        <f>IFERROR(INDEX(GUTS!AJ459:'GUTS'!BH459,MATCH(5,GUTS!AK459:'GUTS'!BI459,0)),"")</f>
        <v/>
      </c>
      <c r="L458" s="127" t="str">
        <f>IFERROR(INDEX(GUTS!AI459:'GUTS'!BH459,MATCH(6,GUTS!AK459:'GUTS'!BI459,0)),"")</f>
        <v/>
      </c>
      <c r="M458" s="127" t="str">
        <f>IFERROR(INDEX(GUTS!AJ459:'GUTS'!BH459,MATCH(6,GUTS!AK459:'GUTS'!BI459,0)),"")</f>
        <v/>
      </c>
      <c r="N458" s="127" t="e">
        <f>Audit!#REF!</f>
        <v>#REF!</v>
      </c>
      <c r="O458" s="127" t="e">
        <f>Audit!#REF!</f>
        <v>#REF!</v>
      </c>
      <c r="P458" s="127" t="e">
        <f>Audit!#REF!</f>
        <v>#REF!</v>
      </c>
    </row>
    <row r="459" spans="1:16">
      <c r="A459" s="127" t="e">
        <f>Audit!#REF!</f>
        <v>#REF!</v>
      </c>
      <c r="B459" s="127" t="str">
        <f>IFERROR(INDEX(GUTS!AI460:'GUTS'!BH460,MATCH(1,GUTS!AK460:'GUTS'!BI460,0)),"")</f>
        <v/>
      </c>
      <c r="C459" s="127" t="str">
        <f>IFERROR(INDEX(GUTS!AJ460:'GUTS'!BH460,MATCH(1,GUTS!AK460:'GUTS'!BI460,0)),"")</f>
        <v/>
      </c>
      <c r="D459" s="127" t="str">
        <f>IFERROR(INDEX(GUTS!AI460:'GUTS'!BH460,MATCH(2,GUTS!AK460:'GUTS'!BI460,0)),"")</f>
        <v/>
      </c>
      <c r="E459" s="127" t="str">
        <f>IFERROR(INDEX(GUTS!AJ460:'GUTS'!BH460,MATCH(2,GUTS!AK460:'GUTS'!BI460,0)),"")</f>
        <v/>
      </c>
      <c r="F459" s="127" t="str">
        <f>IFERROR(INDEX(GUTS!AI460:'GUTS'!BH460,MATCH(3,GUTS!AK460:'GUTS'!BI460,0)),"")</f>
        <v/>
      </c>
      <c r="G459" s="127" t="str">
        <f>IFERROR(INDEX(GUTS!AJ460:'GUTS'!BH460,MATCH(3,GUTS!AK460:'GUTS'!BI460,0)),"")</f>
        <v/>
      </c>
      <c r="H459" s="127" t="str">
        <f>IFERROR(INDEX(GUTS!AI460:'GUTS'!BH460,MATCH(4,GUTS!AK460:'GUTS'!BI460,0)),"")</f>
        <v/>
      </c>
      <c r="I459" s="127" t="str">
        <f>IFERROR(INDEX(GUTS!AJ460:'GUTS'!BH460,MATCH(4,GUTS!AK460:'GUTS'!BI460,0)),"")</f>
        <v/>
      </c>
      <c r="J459" s="127" t="str">
        <f>IFERROR(INDEX(GUTS!AI460:'GUTS'!BH460,MATCH(5,GUTS!AK460:'GUTS'!BI460,0)),"")</f>
        <v/>
      </c>
      <c r="K459" s="127" t="str">
        <f>IFERROR(INDEX(GUTS!AJ460:'GUTS'!BH460,MATCH(5,GUTS!AK460:'GUTS'!BI460,0)),"")</f>
        <v/>
      </c>
      <c r="L459" s="127" t="str">
        <f>IFERROR(INDEX(GUTS!AI460:'GUTS'!BH460,MATCH(6,GUTS!AK460:'GUTS'!BI460,0)),"")</f>
        <v/>
      </c>
      <c r="M459" s="127" t="str">
        <f>IFERROR(INDEX(GUTS!AJ460:'GUTS'!BH460,MATCH(6,GUTS!AK460:'GUTS'!BI460,0)),"")</f>
        <v/>
      </c>
      <c r="N459" s="127" t="e">
        <f>Audit!#REF!</f>
        <v>#REF!</v>
      </c>
      <c r="O459" s="127" t="e">
        <f>Audit!#REF!</f>
        <v>#REF!</v>
      </c>
      <c r="P459" s="127" t="e">
        <f>Audit!#REF!</f>
        <v>#REF!</v>
      </c>
    </row>
    <row r="460" spans="1:16" hidden="1">
      <c r="A460" s="127" t="e">
        <f>Audit!#REF!</f>
        <v>#REF!</v>
      </c>
      <c r="B460" s="127" t="str">
        <f>IFERROR(INDEX(GUTS!AI461:'GUTS'!BH461,MATCH(1,GUTS!AK461:'GUTS'!BI461,0)),"")</f>
        <v/>
      </c>
      <c r="C460" s="127" t="str">
        <f>IFERROR(INDEX(GUTS!AJ461:'GUTS'!BH461,MATCH(1,GUTS!AK461:'GUTS'!BI461,0)),"")</f>
        <v/>
      </c>
      <c r="D460" s="127" t="str">
        <f>IFERROR(INDEX(GUTS!AI461:'GUTS'!BH461,MATCH(2,GUTS!AK461:'GUTS'!BI461,0)),"")</f>
        <v/>
      </c>
      <c r="E460" s="127" t="str">
        <f>IFERROR(INDEX(GUTS!AJ461:'GUTS'!BH461,MATCH(2,GUTS!AK461:'GUTS'!BI461,0)),"")</f>
        <v/>
      </c>
      <c r="F460" s="127" t="str">
        <f>IFERROR(INDEX(GUTS!AI461:'GUTS'!BH461,MATCH(3,GUTS!AK461:'GUTS'!BI461,0)),"")</f>
        <v/>
      </c>
      <c r="G460" s="127" t="str">
        <f>IFERROR(INDEX(GUTS!AJ461:'GUTS'!BH461,MATCH(3,GUTS!AK461:'GUTS'!BI461,0)),"")</f>
        <v/>
      </c>
      <c r="H460" s="127" t="str">
        <f>IFERROR(INDEX(GUTS!AI461:'GUTS'!BH461,MATCH(4,GUTS!AK461:'GUTS'!BI461,0)),"")</f>
        <v/>
      </c>
      <c r="I460" s="127" t="str">
        <f>IFERROR(INDEX(GUTS!AJ461:'GUTS'!BH461,MATCH(4,GUTS!AK461:'GUTS'!BI461,0)),"")</f>
        <v/>
      </c>
      <c r="J460" s="127" t="str">
        <f>IFERROR(INDEX(GUTS!AI461:'GUTS'!BH461,MATCH(5,GUTS!AK461:'GUTS'!BI461,0)),"")</f>
        <v/>
      </c>
      <c r="K460" s="127" t="str">
        <f>IFERROR(INDEX(GUTS!AJ461:'GUTS'!BH461,MATCH(5,GUTS!AK461:'GUTS'!BI461,0)),"")</f>
        <v/>
      </c>
      <c r="L460" s="127" t="str">
        <f>IFERROR(INDEX(GUTS!AI461:'GUTS'!BH461,MATCH(6,GUTS!AK461:'GUTS'!BI461,0)),"")</f>
        <v/>
      </c>
      <c r="M460" s="127" t="str">
        <f>IFERROR(INDEX(GUTS!AJ461:'GUTS'!BH461,MATCH(6,GUTS!AK461:'GUTS'!BI461,0)),"")</f>
        <v/>
      </c>
      <c r="N460" s="127" t="e">
        <f>Audit!#REF!</f>
        <v>#REF!</v>
      </c>
      <c r="O460" s="127" t="e">
        <f>Audit!#REF!</f>
        <v>#REF!</v>
      </c>
      <c r="P460" s="127" t="e">
        <f>Audit!#REF!</f>
        <v>#REF!</v>
      </c>
    </row>
    <row r="461" spans="1:16">
      <c r="A461" s="127" t="e">
        <f>Audit!#REF!</f>
        <v>#REF!</v>
      </c>
      <c r="B461" s="127" t="str">
        <f>IFERROR(INDEX(GUTS!AI462:'GUTS'!BH462,MATCH(1,GUTS!AK462:'GUTS'!BI462,0)),"")</f>
        <v/>
      </c>
      <c r="C461" s="127" t="str">
        <f>IFERROR(INDEX(GUTS!AJ462:'GUTS'!BH462,MATCH(1,GUTS!AK462:'GUTS'!BI462,0)),"")</f>
        <v/>
      </c>
      <c r="D461" s="127" t="str">
        <f>IFERROR(INDEX(GUTS!AI462:'GUTS'!BH462,MATCH(2,GUTS!AK462:'GUTS'!BI462,0)),"")</f>
        <v/>
      </c>
      <c r="E461" s="127" t="str">
        <f>IFERROR(INDEX(GUTS!AJ462:'GUTS'!BH462,MATCH(2,GUTS!AK462:'GUTS'!BI462,0)),"")</f>
        <v/>
      </c>
      <c r="F461" s="127" t="str">
        <f>IFERROR(INDEX(GUTS!AI462:'GUTS'!BH462,MATCH(3,GUTS!AK462:'GUTS'!BI462,0)),"")</f>
        <v/>
      </c>
      <c r="G461" s="127" t="str">
        <f>IFERROR(INDEX(GUTS!AJ462:'GUTS'!BH462,MATCH(3,GUTS!AK462:'GUTS'!BI462,0)),"")</f>
        <v/>
      </c>
      <c r="H461" s="127" t="str">
        <f>IFERROR(INDEX(GUTS!AI462:'GUTS'!BH462,MATCH(4,GUTS!AK462:'GUTS'!BI462,0)),"")</f>
        <v/>
      </c>
      <c r="I461" s="127" t="str">
        <f>IFERROR(INDEX(GUTS!AJ462:'GUTS'!BH462,MATCH(4,GUTS!AK462:'GUTS'!BI462,0)),"")</f>
        <v/>
      </c>
      <c r="J461" s="127" t="str">
        <f>IFERROR(INDEX(GUTS!AI462:'GUTS'!BH462,MATCH(5,GUTS!AK462:'GUTS'!BI462,0)),"")</f>
        <v/>
      </c>
      <c r="K461" s="127" t="str">
        <f>IFERROR(INDEX(GUTS!AJ462:'GUTS'!BH462,MATCH(5,GUTS!AK462:'GUTS'!BI462,0)),"")</f>
        <v/>
      </c>
      <c r="L461" s="127" t="str">
        <f>IFERROR(INDEX(GUTS!AI462:'GUTS'!BH462,MATCH(6,GUTS!AK462:'GUTS'!BI462,0)),"")</f>
        <v/>
      </c>
      <c r="M461" s="127" t="str">
        <f>IFERROR(INDEX(GUTS!AJ462:'GUTS'!BH462,MATCH(6,GUTS!AK462:'GUTS'!BI462,0)),"")</f>
        <v/>
      </c>
      <c r="N461" s="127" t="e">
        <f>Audit!#REF!</f>
        <v>#REF!</v>
      </c>
      <c r="O461" s="127" t="e">
        <f>Audit!#REF!</f>
        <v>#REF!</v>
      </c>
      <c r="P461" s="127" t="e">
        <f>Audit!#REF!</f>
        <v>#REF!</v>
      </c>
    </row>
    <row r="462" spans="1:16" hidden="1">
      <c r="A462" s="127" t="e">
        <f>Audit!#REF!</f>
        <v>#REF!</v>
      </c>
      <c r="B462" s="127" t="str">
        <f>IFERROR(INDEX(GUTS!AI463:'GUTS'!BH463,MATCH(1,GUTS!AK463:'GUTS'!BI463,0)),"")</f>
        <v/>
      </c>
      <c r="C462" s="127" t="str">
        <f>IFERROR(INDEX(GUTS!AJ463:'GUTS'!BH463,MATCH(1,GUTS!AK463:'GUTS'!BI463,0)),"")</f>
        <v/>
      </c>
      <c r="D462" s="127" t="str">
        <f>IFERROR(INDEX(GUTS!AI463:'GUTS'!BH463,MATCH(2,GUTS!AK463:'GUTS'!BI463,0)),"")</f>
        <v/>
      </c>
      <c r="E462" s="127" t="str">
        <f>IFERROR(INDEX(GUTS!AJ463:'GUTS'!BH463,MATCH(2,GUTS!AK463:'GUTS'!BI463,0)),"")</f>
        <v/>
      </c>
      <c r="F462" s="127" t="str">
        <f>IFERROR(INDEX(GUTS!AI463:'GUTS'!BH463,MATCH(3,GUTS!AK463:'GUTS'!BI463,0)),"")</f>
        <v/>
      </c>
      <c r="G462" s="127" t="str">
        <f>IFERROR(INDEX(GUTS!AJ463:'GUTS'!BH463,MATCH(3,GUTS!AK463:'GUTS'!BI463,0)),"")</f>
        <v/>
      </c>
      <c r="H462" s="127" t="str">
        <f>IFERROR(INDEX(GUTS!AI463:'GUTS'!BH463,MATCH(4,GUTS!AK463:'GUTS'!BI463,0)),"")</f>
        <v/>
      </c>
      <c r="I462" s="127" t="str">
        <f>IFERROR(INDEX(GUTS!AJ463:'GUTS'!BH463,MATCH(4,GUTS!AK463:'GUTS'!BI463,0)),"")</f>
        <v/>
      </c>
      <c r="J462" s="127" t="str">
        <f>IFERROR(INDEX(GUTS!AI463:'GUTS'!BH463,MATCH(5,GUTS!AK463:'GUTS'!BI463,0)),"")</f>
        <v/>
      </c>
      <c r="K462" s="127" t="str">
        <f>IFERROR(INDEX(GUTS!AJ463:'GUTS'!BH463,MATCH(5,GUTS!AK463:'GUTS'!BI463,0)),"")</f>
        <v/>
      </c>
      <c r="L462" s="127" t="str">
        <f>IFERROR(INDEX(GUTS!AI463:'GUTS'!BH463,MATCH(6,GUTS!AK463:'GUTS'!BI463,0)),"")</f>
        <v/>
      </c>
      <c r="M462" s="127" t="str">
        <f>IFERROR(INDEX(GUTS!AJ463:'GUTS'!BH463,MATCH(6,GUTS!AK463:'GUTS'!BI463,0)),"")</f>
        <v/>
      </c>
      <c r="N462" s="127" t="e">
        <f>Audit!#REF!</f>
        <v>#REF!</v>
      </c>
      <c r="O462" s="127" t="e">
        <f>Audit!#REF!</f>
        <v>#REF!</v>
      </c>
      <c r="P462" s="127" t="e">
        <f>Audit!#REF!</f>
        <v>#REF!</v>
      </c>
    </row>
    <row r="463" spans="1:16">
      <c r="A463" s="127" t="e">
        <f>Audit!#REF!</f>
        <v>#REF!</v>
      </c>
      <c r="B463" s="127" t="str">
        <f>IFERROR(INDEX(GUTS!AI464:'GUTS'!BH464,MATCH(1,GUTS!AK464:'GUTS'!BI464,0)),"")</f>
        <v/>
      </c>
      <c r="C463" s="127" t="str">
        <f>IFERROR(INDEX(GUTS!AJ464:'GUTS'!BH464,MATCH(1,GUTS!AK464:'GUTS'!BI464,0)),"")</f>
        <v/>
      </c>
      <c r="D463" s="127" t="str">
        <f>IFERROR(INDEX(GUTS!AI464:'GUTS'!BH464,MATCH(2,GUTS!AK464:'GUTS'!BI464,0)),"")</f>
        <v/>
      </c>
      <c r="E463" s="127" t="str">
        <f>IFERROR(INDEX(GUTS!AJ464:'GUTS'!BH464,MATCH(2,GUTS!AK464:'GUTS'!BI464,0)),"")</f>
        <v/>
      </c>
      <c r="F463" s="127" t="str">
        <f>IFERROR(INDEX(GUTS!AI464:'GUTS'!BH464,MATCH(3,GUTS!AK464:'GUTS'!BI464,0)),"")</f>
        <v/>
      </c>
      <c r="G463" s="127" t="str">
        <f>IFERROR(INDEX(GUTS!AJ464:'GUTS'!BH464,MATCH(3,GUTS!AK464:'GUTS'!BI464,0)),"")</f>
        <v/>
      </c>
      <c r="H463" s="127" t="str">
        <f>IFERROR(INDEX(GUTS!AI464:'GUTS'!BH464,MATCH(4,GUTS!AK464:'GUTS'!BI464,0)),"")</f>
        <v/>
      </c>
      <c r="I463" s="127" t="str">
        <f>IFERROR(INDEX(GUTS!AJ464:'GUTS'!BH464,MATCH(4,GUTS!AK464:'GUTS'!BI464,0)),"")</f>
        <v/>
      </c>
      <c r="J463" s="127" t="str">
        <f>IFERROR(INDEX(GUTS!AI464:'GUTS'!BH464,MATCH(5,GUTS!AK464:'GUTS'!BI464,0)),"")</f>
        <v/>
      </c>
      <c r="K463" s="127" t="str">
        <f>IFERROR(INDEX(GUTS!AJ464:'GUTS'!BH464,MATCH(5,GUTS!AK464:'GUTS'!BI464,0)),"")</f>
        <v/>
      </c>
      <c r="L463" s="127" t="str">
        <f>IFERROR(INDEX(GUTS!AI464:'GUTS'!BH464,MATCH(6,GUTS!AK464:'GUTS'!BI464,0)),"")</f>
        <v/>
      </c>
      <c r="M463" s="127" t="str">
        <f>IFERROR(INDEX(GUTS!AJ464:'GUTS'!BH464,MATCH(6,GUTS!AK464:'GUTS'!BI464,0)),"")</f>
        <v/>
      </c>
      <c r="N463" s="127" t="e">
        <f>Audit!#REF!</f>
        <v>#REF!</v>
      </c>
      <c r="O463" s="127" t="e">
        <f>Audit!#REF!</f>
        <v>#REF!</v>
      </c>
      <c r="P463" s="127" t="e">
        <f>Audit!#REF!</f>
        <v>#REF!</v>
      </c>
    </row>
    <row r="464" spans="1:16" hidden="1">
      <c r="A464" s="127" t="e">
        <f>Audit!#REF!</f>
        <v>#REF!</v>
      </c>
      <c r="B464" s="127" t="str">
        <f>IFERROR(INDEX(GUTS!AI465:'GUTS'!BH465,MATCH(1,GUTS!AK465:'GUTS'!BI465,0)),"")</f>
        <v/>
      </c>
      <c r="C464" s="127" t="str">
        <f>IFERROR(INDEX(GUTS!AJ465:'GUTS'!BH465,MATCH(1,GUTS!AK465:'GUTS'!BI465,0)),"")</f>
        <v/>
      </c>
      <c r="D464" s="127" t="str">
        <f>IFERROR(INDEX(GUTS!AI465:'GUTS'!BH465,MATCH(2,GUTS!AK465:'GUTS'!BI465,0)),"")</f>
        <v/>
      </c>
      <c r="E464" s="127" t="str">
        <f>IFERROR(INDEX(GUTS!AJ465:'GUTS'!BH465,MATCH(2,GUTS!AK465:'GUTS'!BI465,0)),"")</f>
        <v/>
      </c>
      <c r="F464" s="127" t="str">
        <f>IFERROR(INDEX(GUTS!AI465:'GUTS'!BH465,MATCH(3,GUTS!AK465:'GUTS'!BI465,0)),"")</f>
        <v/>
      </c>
      <c r="G464" s="127" t="str">
        <f>IFERROR(INDEX(GUTS!AJ465:'GUTS'!BH465,MATCH(3,GUTS!AK465:'GUTS'!BI465,0)),"")</f>
        <v/>
      </c>
      <c r="H464" s="127" t="str">
        <f>IFERROR(INDEX(GUTS!AI465:'GUTS'!BH465,MATCH(4,GUTS!AK465:'GUTS'!BI465,0)),"")</f>
        <v/>
      </c>
      <c r="I464" s="127" t="str">
        <f>IFERROR(INDEX(GUTS!AJ465:'GUTS'!BH465,MATCH(4,GUTS!AK465:'GUTS'!BI465,0)),"")</f>
        <v/>
      </c>
      <c r="J464" s="127" t="str">
        <f>IFERROR(INDEX(GUTS!AI465:'GUTS'!BH465,MATCH(5,GUTS!AK465:'GUTS'!BI465,0)),"")</f>
        <v/>
      </c>
      <c r="K464" s="127" t="str">
        <f>IFERROR(INDEX(GUTS!AJ465:'GUTS'!BH465,MATCH(5,GUTS!AK465:'GUTS'!BI465,0)),"")</f>
        <v/>
      </c>
      <c r="L464" s="127" t="str">
        <f>IFERROR(INDEX(GUTS!AI465:'GUTS'!BH465,MATCH(6,GUTS!AK465:'GUTS'!BI465,0)),"")</f>
        <v/>
      </c>
      <c r="M464" s="127" t="str">
        <f>IFERROR(INDEX(GUTS!AJ465:'GUTS'!BH465,MATCH(6,GUTS!AK465:'GUTS'!BI465,0)),"")</f>
        <v/>
      </c>
      <c r="N464" s="127" t="e">
        <f>Audit!#REF!</f>
        <v>#REF!</v>
      </c>
      <c r="O464" s="127" t="e">
        <f>Audit!#REF!</f>
        <v>#REF!</v>
      </c>
      <c r="P464" s="127" t="e">
        <f>Audit!#REF!</f>
        <v>#REF!</v>
      </c>
    </row>
    <row r="465" spans="1:16" hidden="1">
      <c r="A465" s="127" t="e">
        <f>Audit!#REF!</f>
        <v>#REF!</v>
      </c>
      <c r="B465" s="127" t="str">
        <f>IFERROR(INDEX(GUTS!AI466:'GUTS'!BH466,MATCH(1,GUTS!AK466:'GUTS'!BI466,0)),"")</f>
        <v/>
      </c>
      <c r="C465" s="127" t="str">
        <f>IFERROR(INDEX(GUTS!AJ466:'GUTS'!BH466,MATCH(1,GUTS!AK466:'GUTS'!BI466,0)),"")</f>
        <v/>
      </c>
      <c r="D465" s="127" t="str">
        <f>IFERROR(INDEX(GUTS!AI466:'GUTS'!BH466,MATCH(2,GUTS!AK466:'GUTS'!BI466,0)),"")</f>
        <v/>
      </c>
      <c r="E465" s="127" t="str">
        <f>IFERROR(INDEX(GUTS!AJ466:'GUTS'!BH466,MATCH(2,GUTS!AK466:'GUTS'!BI466,0)),"")</f>
        <v/>
      </c>
      <c r="F465" s="127" t="str">
        <f>IFERROR(INDEX(GUTS!AI466:'GUTS'!BH466,MATCH(3,GUTS!AK466:'GUTS'!BI466,0)),"")</f>
        <v/>
      </c>
      <c r="G465" s="127" t="str">
        <f>IFERROR(INDEX(GUTS!AJ466:'GUTS'!BH466,MATCH(3,GUTS!AK466:'GUTS'!BI466,0)),"")</f>
        <v/>
      </c>
      <c r="H465" s="127" t="str">
        <f>IFERROR(INDEX(GUTS!AI466:'GUTS'!BH466,MATCH(4,GUTS!AK466:'GUTS'!BI466,0)),"")</f>
        <v/>
      </c>
      <c r="I465" s="127" t="str">
        <f>IFERROR(INDEX(GUTS!AJ466:'GUTS'!BH466,MATCH(4,GUTS!AK466:'GUTS'!BI466,0)),"")</f>
        <v/>
      </c>
      <c r="J465" s="127" t="str">
        <f>IFERROR(INDEX(GUTS!AI466:'GUTS'!BH466,MATCH(5,GUTS!AK466:'GUTS'!BI466,0)),"")</f>
        <v/>
      </c>
      <c r="K465" s="127" t="str">
        <f>IFERROR(INDEX(GUTS!AJ466:'GUTS'!BH466,MATCH(5,GUTS!AK466:'GUTS'!BI466,0)),"")</f>
        <v/>
      </c>
      <c r="L465" s="127" t="str">
        <f>IFERROR(INDEX(GUTS!AI466:'GUTS'!BH466,MATCH(6,GUTS!AK466:'GUTS'!BI466,0)),"")</f>
        <v/>
      </c>
      <c r="M465" s="127" t="str">
        <f>IFERROR(INDEX(GUTS!AJ466:'GUTS'!BH466,MATCH(6,GUTS!AK466:'GUTS'!BI466,0)),"")</f>
        <v/>
      </c>
      <c r="N465" s="127" t="e">
        <f>Audit!#REF!</f>
        <v>#REF!</v>
      </c>
      <c r="O465" s="127" t="e">
        <f>Audit!#REF!</f>
        <v>#REF!</v>
      </c>
      <c r="P465" s="127" t="e">
        <f>Audit!#REF!</f>
        <v>#REF!</v>
      </c>
    </row>
    <row r="466" spans="1:16" hidden="1">
      <c r="A466" s="127" t="e">
        <f>Audit!#REF!</f>
        <v>#REF!</v>
      </c>
      <c r="B466" s="127" t="str">
        <f>IFERROR(INDEX(GUTS!AI467:'GUTS'!BH467,MATCH(1,GUTS!AK467:'GUTS'!BI467,0)),"")</f>
        <v/>
      </c>
      <c r="C466" s="127" t="str">
        <f>IFERROR(INDEX(GUTS!AJ467:'GUTS'!BH467,MATCH(1,GUTS!AK467:'GUTS'!BI467,0)),"")</f>
        <v/>
      </c>
      <c r="D466" s="127" t="str">
        <f>IFERROR(INDEX(GUTS!AI467:'GUTS'!BH467,MATCH(2,GUTS!AK467:'GUTS'!BI467,0)),"")</f>
        <v/>
      </c>
      <c r="E466" s="127" t="str">
        <f>IFERROR(INDEX(GUTS!AJ467:'GUTS'!BH467,MATCH(2,GUTS!AK467:'GUTS'!BI467,0)),"")</f>
        <v/>
      </c>
      <c r="F466" s="127" t="str">
        <f>IFERROR(INDEX(GUTS!AI467:'GUTS'!BH467,MATCH(3,GUTS!AK467:'GUTS'!BI467,0)),"")</f>
        <v/>
      </c>
      <c r="G466" s="127" t="str">
        <f>IFERROR(INDEX(GUTS!AJ467:'GUTS'!BH467,MATCH(3,GUTS!AK467:'GUTS'!BI467,0)),"")</f>
        <v/>
      </c>
      <c r="H466" s="127" t="str">
        <f>IFERROR(INDEX(GUTS!AI467:'GUTS'!BH467,MATCH(4,GUTS!AK467:'GUTS'!BI467,0)),"")</f>
        <v/>
      </c>
      <c r="I466" s="127" t="str">
        <f>IFERROR(INDEX(GUTS!AJ467:'GUTS'!BH467,MATCH(4,GUTS!AK467:'GUTS'!BI467,0)),"")</f>
        <v/>
      </c>
      <c r="J466" s="127" t="str">
        <f>IFERROR(INDEX(GUTS!AI467:'GUTS'!BH467,MATCH(5,GUTS!AK467:'GUTS'!BI467,0)),"")</f>
        <v/>
      </c>
      <c r="K466" s="127" t="str">
        <f>IFERROR(INDEX(GUTS!AJ467:'GUTS'!BH467,MATCH(5,GUTS!AK467:'GUTS'!BI467,0)),"")</f>
        <v/>
      </c>
      <c r="L466" s="127" t="str">
        <f>IFERROR(INDEX(GUTS!AI467:'GUTS'!BH467,MATCH(6,GUTS!AK467:'GUTS'!BI467,0)),"")</f>
        <v/>
      </c>
      <c r="M466" s="127" t="str">
        <f>IFERROR(INDEX(GUTS!AJ467:'GUTS'!BH467,MATCH(6,GUTS!AK467:'GUTS'!BI467,0)),"")</f>
        <v/>
      </c>
      <c r="N466" s="127" t="e">
        <f>Audit!#REF!</f>
        <v>#REF!</v>
      </c>
      <c r="O466" s="127" t="e">
        <f>Audit!#REF!</f>
        <v>#REF!</v>
      </c>
      <c r="P466" s="127" t="e">
        <f>Audit!#REF!</f>
        <v>#REF!</v>
      </c>
    </row>
    <row r="467" spans="1:16" hidden="1">
      <c r="A467" s="127" t="e">
        <f>Audit!#REF!</f>
        <v>#REF!</v>
      </c>
      <c r="B467" s="127" t="str">
        <f>IFERROR(INDEX(GUTS!AI468:'GUTS'!BH468,MATCH(1,GUTS!AK468:'GUTS'!BI468,0)),"")</f>
        <v/>
      </c>
      <c r="C467" s="127" t="str">
        <f>IFERROR(INDEX(GUTS!AJ468:'GUTS'!BH468,MATCH(1,GUTS!AK468:'GUTS'!BI468,0)),"")</f>
        <v/>
      </c>
      <c r="D467" s="127" t="str">
        <f>IFERROR(INDEX(GUTS!AI468:'GUTS'!BH468,MATCH(2,GUTS!AK468:'GUTS'!BI468,0)),"")</f>
        <v/>
      </c>
      <c r="E467" s="127" t="str">
        <f>IFERROR(INDEX(GUTS!AJ468:'GUTS'!BH468,MATCH(2,GUTS!AK468:'GUTS'!BI468,0)),"")</f>
        <v/>
      </c>
      <c r="F467" s="127" t="str">
        <f>IFERROR(INDEX(GUTS!AI468:'GUTS'!BH468,MATCH(3,GUTS!AK468:'GUTS'!BI468,0)),"")</f>
        <v/>
      </c>
      <c r="G467" s="127" t="str">
        <f>IFERROR(INDEX(GUTS!AJ468:'GUTS'!BH468,MATCH(3,GUTS!AK468:'GUTS'!BI468,0)),"")</f>
        <v/>
      </c>
      <c r="H467" s="127" t="str">
        <f>IFERROR(INDEX(GUTS!AI468:'GUTS'!BH468,MATCH(4,GUTS!AK468:'GUTS'!BI468,0)),"")</f>
        <v/>
      </c>
      <c r="I467" s="127" t="str">
        <f>IFERROR(INDEX(GUTS!AJ468:'GUTS'!BH468,MATCH(4,GUTS!AK468:'GUTS'!BI468,0)),"")</f>
        <v/>
      </c>
      <c r="J467" s="127" t="str">
        <f>IFERROR(INDEX(GUTS!AI468:'GUTS'!BH468,MATCH(5,GUTS!AK468:'GUTS'!BI468,0)),"")</f>
        <v/>
      </c>
      <c r="K467" s="127" t="str">
        <f>IFERROR(INDEX(GUTS!AJ468:'GUTS'!BH468,MATCH(5,GUTS!AK468:'GUTS'!BI468,0)),"")</f>
        <v/>
      </c>
      <c r="L467" s="127" t="str">
        <f>IFERROR(INDEX(GUTS!AI468:'GUTS'!BH468,MATCH(6,GUTS!AK468:'GUTS'!BI468,0)),"")</f>
        <v/>
      </c>
      <c r="M467" s="127" t="str">
        <f>IFERROR(INDEX(GUTS!AJ468:'GUTS'!BH468,MATCH(6,GUTS!AK468:'GUTS'!BI468,0)),"")</f>
        <v/>
      </c>
      <c r="N467" s="127" t="e">
        <f>Audit!#REF!</f>
        <v>#REF!</v>
      </c>
      <c r="O467" s="127" t="e">
        <f>Audit!#REF!</f>
        <v>#REF!</v>
      </c>
      <c r="P467" s="127" t="e">
        <f>Audit!#REF!</f>
        <v>#REF!</v>
      </c>
    </row>
    <row r="468" spans="1:16" hidden="1">
      <c r="A468" s="127" t="e">
        <f>Audit!#REF!</f>
        <v>#REF!</v>
      </c>
      <c r="B468" s="127" t="str">
        <f>IFERROR(INDEX(GUTS!AI469:'GUTS'!BH469,MATCH(1,GUTS!AK469:'GUTS'!BI469,0)),"")</f>
        <v/>
      </c>
      <c r="C468" s="127" t="str">
        <f>IFERROR(INDEX(GUTS!AJ469:'GUTS'!BH469,MATCH(1,GUTS!AK469:'GUTS'!BI469,0)),"")</f>
        <v/>
      </c>
      <c r="D468" s="127" t="str">
        <f>IFERROR(INDEX(GUTS!AI469:'GUTS'!BH469,MATCH(2,GUTS!AK469:'GUTS'!BI469,0)),"")</f>
        <v/>
      </c>
      <c r="E468" s="127" t="str">
        <f>IFERROR(INDEX(GUTS!AJ469:'GUTS'!BH469,MATCH(2,GUTS!AK469:'GUTS'!BI469,0)),"")</f>
        <v/>
      </c>
      <c r="F468" s="127" t="str">
        <f>IFERROR(INDEX(GUTS!AI469:'GUTS'!BH469,MATCH(3,GUTS!AK469:'GUTS'!BI469,0)),"")</f>
        <v/>
      </c>
      <c r="G468" s="127" t="str">
        <f>IFERROR(INDEX(GUTS!AJ469:'GUTS'!BH469,MATCH(3,GUTS!AK469:'GUTS'!BI469,0)),"")</f>
        <v/>
      </c>
      <c r="H468" s="127" t="str">
        <f>IFERROR(INDEX(GUTS!AI469:'GUTS'!BH469,MATCH(4,GUTS!AK469:'GUTS'!BI469,0)),"")</f>
        <v/>
      </c>
      <c r="I468" s="127" t="str">
        <f>IFERROR(INDEX(GUTS!AJ469:'GUTS'!BH469,MATCH(4,GUTS!AK469:'GUTS'!BI469,0)),"")</f>
        <v/>
      </c>
      <c r="J468" s="127" t="str">
        <f>IFERROR(INDEX(GUTS!AI469:'GUTS'!BH469,MATCH(5,GUTS!AK469:'GUTS'!BI469,0)),"")</f>
        <v/>
      </c>
      <c r="K468" s="127" t="str">
        <f>IFERROR(INDEX(GUTS!AJ469:'GUTS'!BH469,MATCH(5,GUTS!AK469:'GUTS'!BI469,0)),"")</f>
        <v/>
      </c>
      <c r="L468" s="127" t="str">
        <f>IFERROR(INDEX(GUTS!AI469:'GUTS'!BH469,MATCH(6,GUTS!AK469:'GUTS'!BI469,0)),"")</f>
        <v/>
      </c>
      <c r="M468" s="127" t="str">
        <f>IFERROR(INDEX(GUTS!AJ469:'GUTS'!BH469,MATCH(6,GUTS!AK469:'GUTS'!BI469,0)),"")</f>
        <v/>
      </c>
      <c r="N468" s="127" t="e">
        <f>Audit!#REF!</f>
        <v>#REF!</v>
      </c>
      <c r="O468" s="127" t="e">
        <f>Audit!#REF!</f>
        <v>#REF!</v>
      </c>
      <c r="P468" s="127" t="e">
        <f>Audit!#REF!</f>
        <v>#REF!</v>
      </c>
    </row>
    <row r="469" spans="1:16" hidden="1">
      <c r="A469" s="127" t="e">
        <f>Audit!#REF!</f>
        <v>#REF!</v>
      </c>
      <c r="B469" s="127" t="str">
        <f>IFERROR(INDEX(GUTS!AI470:'GUTS'!BH470,MATCH(1,GUTS!AK470:'GUTS'!BI470,0)),"")</f>
        <v/>
      </c>
      <c r="C469" s="127" t="str">
        <f>IFERROR(INDEX(GUTS!AJ470:'GUTS'!BH470,MATCH(1,GUTS!AK470:'GUTS'!BI470,0)),"")</f>
        <v/>
      </c>
      <c r="D469" s="127" t="str">
        <f>IFERROR(INDEX(GUTS!AI470:'GUTS'!BH470,MATCH(2,GUTS!AK470:'GUTS'!BI470,0)),"")</f>
        <v/>
      </c>
      <c r="E469" s="127" t="str">
        <f>IFERROR(INDEX(GUTS!AJ470:'GUTS'!BH470,MATCH(2,GUTS!AK470:'GUTS'!BI470,0)),"")</f>
        <v/>
      </c>
      <c r="F469" s="127" t="str">
        <f>IFERROR(INDEX(GUTS!AI470:'GUTS'!BH470,MATCH(3,GUTS!AK470:'GUTS'!BI470,0)),"")</f>
        <v/>
      </c>
      <c r="G469" s="127" t="str">
        <f>IFERROR(INDEX(GUTS!AJ470:'GUTS'!BH470,MATCH(3,GUTS!AK470:'GUTS'!BI470,0)),"")</f>
        <v/>
      </c>
      <c r="H469" s="127" t="str">
        <f>IFERROR(INDEX(GUTS!AI470:'GUTS'!BH470,MATCH(4,GUTS!AK470:'GUTS'!BI470,0)),"")</f>
        <v/>
      </c>
      <c r="I469" s="127" t="str">
        <f>IFERROR(INDEX(GUTS!AJ470:'GUTS'!BH470,MATCH(4,GUTS!AK470:'GUTS'!BI470,0)),"")</f>
        <v/>
      </c>
      <c r="J469" s="127" t="str">
        <f>IFERROR(INDEX(GUTS!AI470:'GUTS'!BH470,MATCH(5,GUTS!AK470:'GUTS'!BI470,0)),"")</f>
        <v/>
      </c>
      <c r="K469" s="127" t="str">
        <f>IFERROR(INDEX(GUTS!AJ470:'GUTS'!BH470,MATCH(5,GUTS!AK470:'GUTS'!BI470,0)),"")</f>
        <v/>
      </c>
      <c r="L469" s="127" t="str">
        <f>IFERROR(INDEX(GUTS!AI470:'GUTS'!BH470,MATCH(6,GUTS!AK470:'GUTS'!BI470,0)),"")</f>
        <v/>
      </c>
      <c r="M469" s="127" t="str">
        <f>IFERROR(INDEX(GUTS!AJ470:'GUTS'!BH470,MATCH(6,GUTS!AK470:'GUTS'!BI470,0)),"")</f>
        <v/>
      </c>
      <c r="N469" s="127" t="e">
        <f>Audit!#REF!</f>
        <v>#REF!</v>
      </c>
      <c r="O469" s="127" t="e">
        <f>Audit!#REF!</f>
        <v>#REF!</v>
      </c>
      <c r="P469" s="127" t="e">
        <f>Audit!#REF!</f>
        <v>#REF!</v>
      </c>
    </row>
    <row r="470" spans="1:16" hidden="1">
      <c r="A470" s="127" t="e">
        <f>Audit!#REF!</f>
        <v>#REF!</v>
      </c>
      <c r="B470" s="127" t="str">
        <f>IFERROR(INDEX(GUTS!AI471:'GUTS'!BH471,MATCH(1,GUTS!AK471:'GUTS'!BI471,0)),"")</f>
        <v/>
      </c>
      <c r="C470" s="127" t="str">
        <f>IFERROR(INDEX(GUTS!AJ471:'GUTS'!BH471,MATCH(1,GUTS!AK471:'GUTS'!BI471,0)),"")</f>
        <v/>
      </c>
      <c r="D470" s="127" t="str">
        <f>IFERROR(INDEX(GUTS!AI471:'GUTS'!BH471,MATCH(2,GUTS!AK471:'GUTS'!BI471,0)),"")</f>
        <v/>
      </c>
      <c r="E470" s="127" t="str">
        <f>IFERROR(INDEX(GUTS!AJ471:'GUTS'!BH471,MATCH(2,GUTS!AK471:'GUTS'!BI471,0)),"")</f>
        <v/>
      </c>
      <c r="F470" s="127" t="str">
        <f>IFERROR(INDEX(GUTS!AI471:'GUTS'!BH471,MATCH(3,GUTS!AK471:'GUTS'!BI471,0)),"")</f>
        <v/>
      </c>
      <c r="G470" s="127" t="str">
        <f>IFERROR(INDEX(GUTS!AJ471:'GUTS'!BH471,MATCH(3,GUTS!AK471:'GUTS'!BI471,0)),"")</f>
        <v/>
      </c>
      <c r="H470" s="127" t="str">
        <f>IFERROR(INDEX(GUTS!AI471:'GUTS'!BH471,MATCH(4,GUTS!AK471:'GUTS'!BI471,0)),"")</f>
        <v/>
      </c>
      <c r="I470" s="127" t="str">
        <f>IFERROR(INDEX(GUTS!AJ471:'GUTS'!BH471,MATCH(4,GUTS!AK471:'GUTS'!BI471,0)),"")</f>
        <v/>
      </c>
      <c r="J470" s="127" t="str">
        <f>IFERROR(INDEX(GUTS!AI471:'GUTS'!BH471,MATCH(5,GUTS!AK471:'GUTS'!BI471,0)),"")</f>
        <v/>
      </c>
      <c r="K470" s="127" t="str">
        <f>IFERROR(INDEX(GUTS!AJ471:'GUTS'!BH471,MATCH(5,GUTS!AK471:'GUTS'!BI471,0)),"")</f>
        <v/>
      </c>
      <c r="L470" s="127" t="str">
        <f>IFERROR(INDEX(GUTS!AI471:'GUTS'!BH471,MATCH(6,GUTS!AK471:'GUTS'!BI471,0)),"")</f>
        <v/>
      </c>
      <c r="M470" s="127" t="str">
        <f>IFERROR(INDEX(GUTS!AJ471:'GUTS'!BH471,MATCH(6,GUTS!AK471:'GUTS'!BI471,0)),"")</f>
        <v/>
      </c>
      <c r="N470" s="127" t="e">
        <f>Audit!#REF!</f>
        <v>#REF!</v>
      </c>
      <c r="O470" s="127" t="e">
        <f>Audit!#REF!</f>
        <v>#REF!</v>
      </c>
      <c r="P470" s="127" t="e">
        <f>Audit!#REF!</f>
        <v>#REF!</v>
      </c>
    </row>
    <row r="471" spans="1:16" hidden="1">
      <c r="A471" s="127" t="e">
        <f>Audit!#REF!</f>
        <v>#REF!</v>
      </c>
      <c r="B471" s="127" t="str">
        <f>IFERROR(INDEX(GUTS!AI472:'GUTS'!BH472,MATCH(1,GUTS!AK472:'GUTS'!BI472,0)),"")</f>
        <v/>
      </c>
      <c r="C471" s="127" t="str">
        <f>IFERROR(INDEX(GUTS!AJ472:'GUTS'!BH472,MATCH(1,GUTS!AK472:'GUTS'!BI472,0)),"")</f>
        <v/>
      </c>
      <c r="D471" s="127" t="str">
        <f>IFERROR(INDEX(GUTS!AI472:'GUTS'!BH472,MATCH(2,GUTS!AK472:'GUTS'!BI472,0)),"")</f>
        <v/>
      </c>
      <c r="E471" s="127" t="str">
        <f>IFERROR(INDEX(GUTS!AJ472:'GUTS'!BH472,MATCH(2,GUTS!AK472:'GUTS'!BI472,0)),"")</f>
        <v/>
      </c>
      <c r="F471" s="127" t="str">
        <f>IFERROR(INDEX(GUTS!AI472:'GUTS'!BH472,MATCH(3,GUTS!AK472:'GUTS'!BI472,0)),"")</f>
        <v/>
      </c>
      <c r="G471" s="127" t="str">
        <f>IFERROR(INDEX(GUTS!AJ472:'GUTS'!BH472,MATCH(3,GUTS!AK472:'GUTS'!BI472,0)),"")</f>
        <v/>
      </c>
      <c r="H471" s="127" t="str">
        <f>IFERROR(INDEX(GUTS!AI472:'GUTS'!BH472,MATCH(4,GUTS!AK472:'GUTS'!BI472,0)),"")</f>
        <v/>
      </c>
      <c r="I471" s="127" t="str">
        <f>IFERROR(INDEX(GUTS!AJ472:'GUTS'!BH472,MATCH(4,GUTS!AK472:'GUTS'!BI472,0)),"")</f>
        <v/>
      </c>
      <c r="J471" s="127" t="str">
        <f>IFERROR(INDEX(GUTS!AI472:'GUTS'!BH472,MATCH(5,GUTS!AK472:'GUTS'!BI472,0)),"")</f>
        <v/>
      </c>
      <c r="K471" s="127" t="str">
        <f>IFERROR(INDEX(GUTS!AJ472:'GUTS'!BH472,MATCH(5,GUTS!AK472:'GUTS'!BI472,0)),"")</f>
        <v/>
      </c>
      <c r="L471" s="127" t="str">
        <f>IFERROR(INDEX(GUTS!AI472:'GUTS'!BH472,MATCH(6,GUTS!AK472:'GUTS'!BI472,0)),"")</f>
        <v/>
      </c>
      <c r="M471" s="127" t="str">
        <f>IFERROR(INDEX(GUTS!AJ472:'GUTS'!BH472,MATCH(6,GUTS!AK472:'GUTS'!BI472,0)),"")</f>
        <v/>
      </c>
      <c r="N471" s="127" t="e">
        <f>Audit!#REF!</f>
        <v>#REF!</v>
      </c>
      <c r="O471" s="127" t="e">
        <f>Audit!#REF!</f>
        <v>#REF!</v>
      </c>
      <c r="P471" s="127" t="e">
        <f>Audit!#REF!</f>
        <v>#REF!</v>
      </c>
    </row>
    <row r="472" spans="1:16" hidden="1">
      <c r="A472" s="127" t="e">
        <f>Audit!#REF!</f>
        <v>#REF!</v>
      </c>
      <c r="B472" s="127" t="str">
        <f>IFERROR(INDEX(GUTS!AI473:'GUTS'!BH473,MATCH(1,GUTS!AK473:'GUTS'!BI473,0)),"")</f>
        <v/>
      </c>
      <c r="C472" s="127" t="str">
        <f>IFERROR(INDEX(GUTS!AJ473:'GUTS'!BH473,MATCH(1,GUTS!AK473:'GUTS'!BI473,0)),"")</f>
        <v/>
      </c>
      <c r="D472" s="127" t="str">
        <f>IFERROR(INDEX(GUTS!AI473:'GUTS'!BH473,MATCH(2,GUTS!AK473:'GUTS'!BI473,0)),"")</f>
        <v/>
      </c>
      <c r="E472" s="127" t="str">
        <f>IFERROR(INDEX(GUTS!AJ473:'GUTS'!BH473,MATCH(2,GUTS!AK473:'GUTS'!BI473,0)),"")</f>
        <v/>
      </c>
      <c r="F472" s="127" t="str">
        <f>IFERROR(INDEX(GUTS!AI473:'GUTS'!BH473,MATCH(3,GUTS!AK473:'GUTS'!BI473,0)),"")</f>
        <v/>
      </c>
      <c r="G472" s="127" t="str">
        <f>IFERROR(INDEX(GUTS!AJ473:'GUTS'!BH473,MATCH(3,GUTS!AK473:'GUTS'!BI473,0)),"")</f>
        <v/>
      </c>
      <c r="H472" s="127" t="str">
        <f>IFERROR(INDEX(GUTS!AI473:'GUTS'!BH473,MATCH(4,GUTS!AK473:'GUTS'!BI473,0)),"")</f>
        <v/>
      </c>
      <c r="I472" s="127" t="str">
        <f>IFERROR(INDEX(GUTS!AJ473:'GUTS'!BH473,MATCH(4,GUTS!AK473:'GUTS'!BI473,0)),"")</f>
        <v/>
      </c>
      <c r="J472" s="127" t="str">
        <f>IFERROR(INDEX(GUTS!AI473:'GUTS'!BH473,MATCH(5,GUTS!AK473:'GUTS'!BI473,0)),"")</f>
        <v/>
      </c>
      <c r="K472" s="127" t="str">
        <f>IFERROR(INDEX(GUTS!AJ473:'GUTS'!BH473,MATCH(5,GUTS!AK473:'GUTS'!BI473,0)),"")</f>
        <v/>
      </c>
      <c r="L472" s="127" t="str">
        <f>IFERROR(INDEX(GUTS!AI473:'GUTS'!BH473,MATCH(6,GUTS!AK473:'GUTS'!BI473,0)),"")</f>
        <v/>
      </c>
      <c r="M472" s="127" t="str">
        <f>IFERROR(INDEX(GUTS!AJ473:'GUTS'!BH473,MATCH(6,GUTS!AK473:'GUTS'!BI473,0)),"")</f>
        <v/>
      </c>
      <c r="N472" s="127" t="e">
        <f>Audit!#REF!</f>
        <v>#REF!</v>
      </c>
      <c r="O472" s="127" t="e">
        <f>Audit!#REF!</f>
        <v>#REF!</v>
      </c>
      <c r="P472" s="127" t="e">
        <f>Audit!#REF!</f>
        <v>#REF!</v>
      </c>
    </row>
    <row r="473" spans="1:16" hidden="1">
      <c r="A473" s="127" t="e">
        <f>Audit!#REF!</f>
        <v>#REF!</v>
      </c>
      <c r="B473" s="127" t="str">
        <f>IFERROR(INDEX(GUTS!AI474:'GUTS'!BH474,MATCH(1,GUTS!AK474:'GUTS'!BI474,0)),"")</f>
        <v/>
      </c>
      <c r="C473" s="127" t="str">
        <f>IFERROR(INDEX(GUTS!AJ474:'GUTS'!BH474,MATCH(1,GUTS!AK474:'GUTS'!BI474,0)),"")</f>
        <v/>
      </c>
      <c r="D473" s="127" t="str">
        <f>IFERROR(INDEX(GUTS!AI474:'GUTS'!BH474,MATCH(2,GUTS!AK474:'GUTS'!BI474,0)),"")</f>
        <v/>
      </c>
      <c r="E473" s="127" t="str">
        <f>IFERROR(INDEX(GUTS!AJ474:'GUTS'!BH474,MATCH(2,GUTS!AK474:'GUTS'!BI474,0)),"")</f>
        <v/>
      </c>
      <c r="F473" s="127" t="str">
        <f>IFERROR(INDEX(GUTS!AI474:'GUTS'!BH474,MATCH(3,GUTS!AK474:'GUTS'!BI474,0)),"")</f>
        <v/>
      </c>
      <c r="G473" s="127" t="str">
        <f>IFERROR(INDEX(GUTS!AJ474:'GUTS'!BH474,MATCH(3,GUTS!AK474:'GUTS'!BI474,0)),"")</f>
        <v/>
      </c>
      <c r="H473" s="127" t="str">
        <f>IFERROR(INDEX(GUTS!AI474:'GUTS'!BH474,MATCH(4,GUTS!AK474:'GUTS'!BI474,0)),"")</f>
        <v/>
      </c>
      <c r="I473" s="127" t="str">
        <f>IFERROR(INDEX(GUTS!AJ474:'GUTS'!BH474,MATCH(4,GUTS!AK474:'GUTS'!BI474,0)),"")</f>
        <v/>
      </c>
      <c r="J473" s="127" t="str">
        <f>IFERROR(INDEX(GUTS!AI474:'GUTS'!BH474,MATCH(5,GUTS!AK474:'GUTS'!BI474,0)),"")</f>
        <v/>
      </c>
      <c r="K473" s="127" t="str">
        <f>IFERROR(INDEX(GUTS!AJ474:'GUTS'!BH474,MATCH(5,GUTS!AK474:'GUTS'!BI474,0)),"")</f>
        <v/>
      </c>
      <c r="L473" s="127" t="str">
        <f>IFERROR(INDEX(GUTS!AI474:'GUTS'!BH474,MATCH(6,GUTS!AK474:'GUTS'!BI474,0)),"")</f>
        <v/>
      </c>
      <c r="M473" s="127" t="str">
        <f>IFERROR(INDEX(GUTS!AJ474:'GUTS'!BH474,MATCH(6,GUTS!AK474:'GUTS'!BI474,0)),"")</f>
        <v/>
      </c>
      <c r="N473" s="127" t="e">
        <f>Audit!#REF!</f>
        <v>#REF!</v>
      </c>
      <c r="O473" s="127" t="e">
        <f>Audit!#REF!</f>
        <v>#REF!</v>
      </c>
      <c r="P473" s="127" t="e">
        <f>Audit!#REF!</f>
        <v>#REF!</v>
      </c>
    </row>
    <row r="474" spans="1:16" hidden="1">
      <c r="A474" s="127" t="e">
        <f>Audit!#REF!</f>
        <v>#REF!</v>
      </c>
      <c r="B474" s="127" t="str">
        <f>IFERROR(INDEX(GUTS!AI475:'GUTS'!BH475,MATCH(1,GUTS!AK475:'GUTS'!BI475,0)),"")</f>
        <v/>
      </c>
      <c r="C474" s="127" t="str">
        <f>IFERROR(INDEX(GUTS!AJ475:'GUTS'!BH475,MATCH(1,GUTS!AK475:'GUTS'!BI475,0)),"")</f>
        <v/>
      </c>
      <c r="D474" s="127" t="str">
        <f>IFERROR(INDEX(GUTS!AI475:'GUTS'!BH475,MATCH(2,GUTS!AK475:'GUTS'!BI475,0)),"")</f>
        <v/>
      </c>
      <c r="E474" s="127" t="str">
        <f>IFERROR(INDEX(GUTS!AJ475:'GUTS'!BH475,MATCH(2,GUTS!AK475:'GUTS'!BI475,0)),"")</f>
        <v/>
      </c>
      <c r="F474" s="127" t="str">
        <f>IFERROR(INDEX(GUTS!AI475:'GUTS'!BH475,MATCH(3,GUTS!AK475:'GUTS'!BI475,0)),"")</f>
        <v/>
      </c>
      <c r="G474" s="127" t="str">
        <f>IFERROR(INDEX(GUTS!AJ475:'GUTS'!BH475,MATCH(3,GUTS!AK475:'GUTS'!BI475,0)),"")</f>
        <v/>
      </c>
      <c r="H474" s="127" t="str">
        <f>IFERROR(INDEX(GUTS!AI475:'GUTS'!BH475,MATCH(4,GUTS!AK475:'GUTS'!BI475,0)),"")</f>
        <v/>
      </c>
      <c r="I474" s="127" t="str">
        <f>IFERROR(INDEX(GUTS!AJ475:'GUTS'!BH475,MATCH(4,GUTS!AK475:'GUTS'!BI475,0)),"")</f>
        <v/>
      </c>
      <c r="J474" s="127" t="str">
        <f>IFERROR(INDEX(GUTS!AI475:'GUTS'!BH475,MATCH(5,GUTS!AK475:'GUTS'!BI475,0)),"")</f>
        <v/>
      </c>
      <c r="K474" s="127" t="str">
        <f>IFERROR(INDEX(GUTS!AJ475:'GUTS'!BH475,MATCH(5,GUTS!AK475:'GUTS'!BI475,0)),"")</f>
        <v/>
      </c>
      <c r="L474" s="127" t="str">
        <f>IFERROR(INDEX(GUTS!AI475:'GUTS'!BH475,MATCH(6,GUTS!AK475:'GUTS'!BI475,0)),"")</f>
        <v/>
      </c>
      <c r="M474" s="127" t="str">
        <f>IFERROR(INDEX(GUTS!AJ475:'GUTS'!BH475,MATCH(6,GUTS!AK475:'GUTS'!BI475,0)),"")</f>
        <v/>
      </c>
      <c r="N474" s="127" t="e">
        <f>Audit!#REF!</f>
        <v>#REF!</v>
      </c>
      <c r="O474" s="127" t="e">
        <f>Audit!#REF!</f>
        <v>#REF!</v>
      </c>
      <c r="P474" s="127" t="e">
        <f>Audit!#REF!</f>
        <v>#REF!</v>
      </c>
    </row>
    <row r="475" spans="1:16" hidden="1">
      <c r="A475" s="127" t="e">
        <f>Audit!#REF!</f>
        <v>#REF!</v>
      </c>
      <c r="B475" s="127" t="str">
        <f>IFERROR(INDEX(GUTS!AI476:'GUTS'!BH476,MATCH(1,GUTS!AK476:'GUTS'!BI476,0)),"")</f>
        <v/>
      </c>
      <c r="C475" s="127" t="str">
        <f>IFERROR(INDEX(GUTS!AJ476:'GUTS'!BH476,MATCH(1,GUTS!AK476:'GUTS'!BI476,0)),"")</f>
        <v/>
      </c>
      <c r="D475" s="127" t="str">
        <f>IFERROR(INDEX(GUTS!AI476:'GUTS'!BH476,MATCH(2,GUTS!AK476:'GUTS'!BI476,0)),"")</f>
        <v/>
      </c>
      <c r="E475" s="127" t="str">
        <f>IFERROR(INDEX(GUTS!AJ476:'GUTS'!BH476,MATCH(2,GUTS!AK476:'GUTS'!BI476,0)),"")</f>
        <v/>
      </c>
      <c r="F475" s="127" t="str">
        <f>IFERROR(INDEX(GUTS!AI476:'GUTS'!BH476,MATCH(3,GUTS!AK476:'GUTS'!BI476,0)),"")</f>
        <v/>
      </c>
      <c r="G475" s="127" t="str">
        <f>IFERROR(INDEX(GUTS!AJ476:'GUTS'!BH476,MATCH(3,GUTS!AK476:'GUTS'!BI476,0)),"")</f>
        <v/>
      </c>
      <c r="H475" s="127" t="str">
        <f>IFERROR(INDEX(GUTS!AI476:'GUTS'!BH476,MATCH(4,GUTS!AK476:'GUTS'!BI476,0)),"")</f>
        <v/>
      </c>
      <c r="I475" s="127" t="str">
        <f>IFERROR(INDEX(GUTS!AJ476:'GUTS'!BH476,MATCH(4,GUTS!AK476:'GUTS'!BI476,0)),"")</f>
        <v/>
      </c>
      <c r="J475" s="127" t="str">
        <f>IFERROR(INDEX(GUTS!AI476:'GUTS'!BH476,MATCH(5,GUTS!AK476:'GUTS'!BI476,0)),"")</f>
        <v/>
      </c>
      <c r="K475" s="127" t="str">
        <f>IFERROR(INDEX(GUTS!AJ476:'GUTS'!BH476,MATCH(5,GUTS!AK476:'GUTS'!BI476,0)),"")</f>
        <v/>
      </c>
      <c r="L475" s="127" t="str">
        <f>IFERROR(INDEX(GUTS!AI476:'GUTS'!BH476,MATCH(6,GUTS!AK476:'GUTS'!BI476,0)),"")</f>
        <v/>
      </c>
      <c r="M475" s="127" t="str">
        <f>IFERROR(INDEX(GUTS!AJ476:'GUTS'!BH476,MATCH(6,GUTS!AK476:'GUTS'!BI476,0)),"")</f>
        <v/>
      </c>
      <c r="N475" s="127" t="e">
        <f>Audit!#REF!</f>
        <v>#REF!</v>
      </c>
      <c r="O475" s="127" t="e">
        <f>Audit!#REF!</f>
        <v>#REF!</v>
      </c>
      <c r="P475" s="127" t="e">
        <f>Audit!#REF!</f>
        <v>#REF!</v>
      </c>
    </row>
    <row r="476" spans="1:16" hidden="1">
      <c r="A476" s="127" t="e">
        <f>Audit!#REF!</f>
        <v>#REF!</v>
      </c>
      <c r="B476" s="127" t="str">
        <f>IFERROR(INDEX(GUTS!AI477:'GUTS'!BH477,MATCH(1,GUTS!AK477:'GUTS'!BI477,0)),"")</f>
        <v/>
      </c>
      <c r="C476" s="127" t="str">
        <f>IFERROR(INDEX(GUTS!AJ477:'GUTS'!BH477,MATCH(1,GUTS!AK477:'GUTS'!BI477,0)),"")</f>
        <v/>
      </c>
      <c r="D476" s="127" t="str">
        <f>IFERROR(INDEX(GUTS!AI477:'GUTS'!BH477,MATCH(2,GUTS!AK477:'GUTS'!BI477,0)),"")</f>
        <v/>
      </c>
      <c r="E476" s="127" t="str">
        <f>IFERROR(INDEX(GUTS!AJ477:'GUTS'!BH477,MATCH(2,GUTS!AK477:'GUTS'!BI477,0)),"")</f>
        <v/>
      </c>
      <c r="F476" s="127" t="str">
        <f>IFERROR(INDEX(GUTS!AI477:'GUTS'!BH477,MATCH(3,GUTS!AK477:'GUTS'!BI477,0)),"")</f>
        <v/>
      </c>
      <c r="G476" s="127" t="str">
        <f>IFERROR(INDEX(GUTS!AJ477:'GUTS'!BH477,MATCH(3,GUTS!AK477:'GUTS'!BI477,0)),"")</f>
        <v/>
      </c>
      <c r="H476" s="127" t="str">
        <f>IFERROR(INDEX(GUTS!AI477:'GUTS'!BH477,MATCH(4,GUTS!AK477:'GUTS'!BI477,0)),"")</f>
        <v/>
      </c>
      <c r="I476" s="127" t="str">
        <f>IFERROR(INDEX(GUTS!AJ477:'GUTS'!BH477,MATCH(4,GUTS!AK477:'GUTS'!BI477,0)),"")</f>
        <v/>
      </c>
      <c r="J476" s="127" t="str">
        <f>IFERROR(INDEX(GUTS!AI477:'GUTS'!BH477,MATCH(5,GUTS!AK477:'GUTS'!BI477,0)),"")</f>
        <v/>
      </c>
      <c r="K476" s="127" t="str">
        <f>IFERROR(INDEX(GUTS!AJ477:'GUTS'!BH477,MATCH(5,GUTS!AK477:'GUTS'!BI477,0)),"")</f>
        <v/>
      </c>
      <c r="L476" s="127" t="str">
        <f>IFERROR(INDEX(GUTS!AI477:'GUTS'!BH477,MATCH(6,GUTS!AK477:'GUTS'!BI477,0)),"")</f>
        <v/>
      </c>
      <c r="M476" s="127" t="str">
        <f>IFERROR(INDEX(GUTS!AJ477:'GUTS'!BH477,MATCH(6,GUTS!AK477:'GUTS'!BI477,0)),"")</f>
        <v/>
      </c>
      <c r="N476" s="127" t="e">
        <f>Audit!#REF!</f>
        <v>#REF!</v>
      </c>
      <c r="O476" s="127" t="e">
        <f>Audit!#REF!</f>
        <v>#REF!</v>
      </c>
      <c r="P476" s="127" t="e">
        <f>Audit!#REF!</f>
        <v>#REF!</v>
      </c>
    </row>
    <row r="477" spans="1:16">
      <c r="A477" s="127" t="e">
        <f>Audit!#REF!</f>
        <v>#REF!</v>
      </c>
      <c r="B477" s="127" t="str">
        <f>IFERROR(INDEX(GUTS!AI478:'GUTS'!BH478,MATCH(1,GUTS!AK478:'GUTS'!BI478,0)),"")</f>
        <v/>
      </c>
      <c r="C477" s="127" t="str">
        <f>IFERROR(INDEX(GUTS!AJ478:'GUTS'!BH478,MATCH(1,GUTS!AK478:'GUTS'!BI478,0)),"")</f>
        <v/>
      </c>
      <c r="D477" s="127" t="str">
        <f>IFERROR(INDEX(GUTS!AI478:'GUTS'!BH478,MATCH(2,GUTS!AK478:'GUTS'!BI478,0)),"")</f>
        <v/>
      </c>
      <c r="E477" s="127" t="str">
        <f>IFERROR(INDEX(GUTS!AJ478:'GUTS'!BH478,MATCH(2,GUTS!AK478:'GUTS'!BI478,0)),"")</f>
        <v/>
      </c>
      <c r="F477" s="127" t="str">
        <f>IFERROR(INDEX(GUTS!AI478:'GUTS'!BH478,MATCH(3,GUTS!AK478:'GUTS'!BI478,0)),"")</f>
        <v/>
      </c>
      <c r="G477" s="127" t="str">
        <f>IFERROR(INDEX(GUTS!AJ478:'GUTS'!BH478,MATCH(3,GUTS!AK478:'GUTS'!BI478,0)),"")</f>
        <v/>
      </c>
      <c r="H477" s="127" t="str">
        <f>IFERROR(INDEX(GUTS!AI478:'GUTS'!BH478,MATCH(4,GUTS!AK478:'GUTS'!BI478,0)),"")</f>
        <v/>
      </c>
      <c r="I477" s="127" t="str">
        <f>IFERROR(INDEX(GUTS!AJ478:'GUTS'!BH478,MATCH(4,GUTS!AK478:'GUTS'!BI478,0)),"")</f>
        <v/>
      </c>
      <c r="J477" s="127" t="str">
        <f>IFERROR(INDEX(GUTS!AI478:'GUTS'!BH478,MATCH(5,GUTS!AK478:'GUTS'!BI478,0)),"")</f>
        <v/>
      </c>
      <c r="K477" s="127" t="str">
        <f>IFERROR(INDEX(GUTS!AJ478:'GUTS'!BH478,MATCH(5,GUTS!AK478:'GUTS'!BI478,0)),"")</f>
        <v/>
      </c>
      <c r="L477" s="127" t="str">
        <f>IFERROR(INDEX(GUTS!AI478:'GUTS'!BH478,MATCH(6,GUTS!AK478:'GUTS'!BI478,0)),"")</f>
        <v/>
      </c>
      <c r="M477" s="127" t="str">
        <f>IFERROR(INDEX(GUTS!AJ478:'GUTS'!BH478,MATCH(6,GUTS!AK478:'GUTS'!BI478,0)),"")</f>
        <v/>
      </c>
      <c r="N477" s="127" t="e">
        <f>Audit!#REF!</f>
        <v>#REF!</v>
      </c>
      <c r="O477" s="127" t="e">
        <f>Audit!#REF!</f>
        <v>#REF!</v>
      </c>
      <c r="P477" s="127" t="e">
        <f>Audit!#REF!</f>
        <v>#REF!</v>
      </c>
    </row>
    <row r="478" spans="1:16" hidden="1">
      <c r="A478" s="127" t="e">
        <f>Audit!#REF!</f>
        <v>#REF!</v>
      </c>
      <c r="B478" s="127" t="str">
        <f>IFERROR(INDEX(GUTS!AI479:'GUTS'!BH479,MATCH(1,GUTS!AK479:'GUTS'!BI479,0)),"")</f>
        <v/>
      </c>
      <c r="C478" s="127" t="str">
        <f>IFERROR(INDEX(GUTS!AJ479:'GUTS'!BH479,MATCH(1,GUTS!AK479:'GUTS'!BI479,0)),"")</f>
        <v/>
      </c>
      <c r="D478" s="127" t="str">
        <f>IFERROR(INDEX(GUTS!AI479:'GUTS'!BH479,MATCH(2,GUTS!AK479:'GUTS'!BI479,0)),"")</f>
        <v/>
      </c>
      <c r="E478" s="127" t="str">
        <f>IFERROR(INDEX(GUTS!AJ479:'GUTS'!BH479,MATCH(2,GUTS!AK479:'GUTS'!BI479,0)),"")</f>
        <v/>
      </c>
      <c r="F478" s="127" t="str">
        <f>IFERROR(INDEX(GUTS!AI479:'GUTS'!BH479,MATCH(3,GUTS!AK479:'GUTS'!BI479,0)),"")</f>
        <v/>
      </c>
      <c r="G478" s="127" t="str">
        <f>IFERROR(INDEX(GUTS!AJ479:'GUTS'!BH479,MATCH(3,GUTS!AK479:'GUTS'!BI479,0)),"")</f>
        <v/>
      </c>
      <c r="H478" s="127" t="str">
        <f>IFERROR(INDEX(GUTS!AI479:'GUTS'!BH479,MATCH(4,GUTS!AK479:'GUTS'!BI479,0)),"")</f>
        <v/>
      </c>
      <c r="I478" s="127" t="str">
        <f>IFERROR(INDEX(GUTS!AJ479:'GUTS'!BH479,MATCH(4,GUTS!AK479:'GUTS'!BI479,0)),"")</f>
        <v/>
      </c>
      <c r="J478" s="127" t="str">
        <f>IFERROR(INDEX(GUTS!AI479:'GUTS'!BH479,MATCH(5,GUTS!AK479:'GUTS'!BI479,0)),"")</f>
        <v/>
      </c>
      <c r="K478" s="127" t="str">
        <f>IFERROR(INDEX(GUTS!AJ479:'GUTS'!BH479,MATCH(5,GUTS!AK479:'GUTS'!BI479,0)),"")</f>
        <v/>
      </c>
      <c r="L478" s="127" t="str">
        <f>IFERROR(INDEX(GUTS!AI479:'GUTS'!BH479,MATCH(6,GUTS!AK479:'GUTS'!BI479,0)),"")</f>
        <v/>
      </c>
      <c r="M478" s="127" t="str">
        <f>IFERROR(INDEX(GUTS!AJ479:'GUTS'!BH479,MATCH(6,GUTS!AK479:'GUTS'!BI479,0)),"")</f>
        <v/>
      </c>
      <c r="N478" s="127" t="e">
        <f>Audit!#REF!</f>
        <v>#REF!</v>
      </c>
      <c r="O478" s="127" t="e">
        <f>Audit!#REF!</f>
        <v>#REF!</v>
      </c>
      <c r="P478" s="127" t="e">
        <f>Audit!#REF!</f>
        <v>#REF!</v>
      </c>
    </row>
    <row r="479" spans="1:16">
      <c r="A479" s="127" t="e">
        <f>Audit!#REF!</f>
        <v>#REF!</v>
      </c>
      <c r="B479" s="127" t="str">
        <f>IFERROR(INDEX(GUTS!AI480:'GUTS'!BH480,MATCH(1,GUTS!AK480:'GUTS'!BI480,0)),"")</f>
        <v/>
      </c>
      <c r="C479" s="127" t="str">
        <f>IFERROR(INDEX(GUTS!AJ480:'GUTS'!BH480,MATCH(1,GUTS!AK480:'GUTS'!BI480,0)),"")</f>
        <v/>
      </c>
      <c r="D479" s="127" t="str">
        <f>IFERROR(INDEX(GUTS!AI480:'GUTS'!BH480,MATCH(2,GUTS!AK480:'GUTS'!BI480,0)),"")</f>
        <v/>
      </c>
      <c r="E479" s="127" t="str">
        <f>IFERROR(INDEX(GUTS!AJ480:'GUTS'!BH480,MATCH(2,GUTS!AK480:'GUTS'!BI480,0)),"")</f>
        <v/>
      </c>
      <c r="F479" s="127" t="str">
        <f>IFERROR(INDEX(GUTS!AI480:'GUTS'!BH480,MATCH(3,GUTS!AK480:'GUTS'!BI480,0)),"")</f>
        <v/>
      </c>
      <c r="G479" s="127" t="str">
        <f>IFERROR(INDEX(GUTS!AJ480:'GUTS'!BH480,MATCH(3,GUTS!AK480:'GUTS'!BI480,0)),"")</f>
        <v/>
      </c>
      <c r="H479" s="127" t="str">
        <f>IFERROR(INDEX(GUTS!AI480:'GUTS'!BH480,MATCH(4,GUTS!AK480:'GUTS'!BI480,0)),"")</f>
        <v/>
      </c>
      <c r="I479" s="127" t="str">
        <f>IFERROR(INDEX(GUTS!AJ480:'GUTS'!BH480,MATCH(4,GUTS!AK480:'GUTS'!BI480,0)),"")</f>
        <v/>
      </c>
      <c r="J479" s="127" t="str">
        <f>IFERROR(INDEX(GUTS!AI480:'GUTS'!BH480,MATCH(5,GUTS!AK480:'GUTS'!BI480,0)),"")</f>
        <v/>
      </c>
      <c r="K479" s="127" t="str">
        <f>IFERROR(INDEX(GUTS!AJ480:'GUTS'!BH480,MATCH(5,GUTS!AK480:'GUTS'!BI480,0)),"")</f>
        <v/>
      </c>
      <c r="L479" s="127" t="str">
        <f>IFERROR(INDEX(GUTS!AI480:'GUTS'!BH480,MATCH(6,GUTS!AK480:'GUTS'!BI480,0)),"")</f>
        <v/>
      </c>
      <c r="M479" s="127" t="str">
        <f>IFERROR(INDEX(GUTS!AJ480:'GUTS'!BH480,MATCH(6,GUTS!AK480:'GUTS'!BI480,0)),"")</f>
        <v/>
      </c>
      <c r="N479" s="127" t="e">
        <f>Audit!#REF!</f>
        <v>#REF!</v>
      </c>
      <c r="O479" s="127" t="e">
        <f>Audit!#REF!</f>
        <v>#REF!</v>
      </c>
      <c r="P479" s="127" t="e">
        <f>Audit!#REF!</f>
        <v>#REF!</v>
      </c>
    </row>
    <row r="480" spans="1:16" hidden="1">
      <c r="A480" s="127" t="e">
        <f>Audit!#REF!</f>
        <v>#REF!</v>
      </c>
      <c r="B480" s="127" t="str">
        <f>IFERROR(INDEX(GUTS!AI481:'GUTS'!BH481,MATCH(1,GUTS!AK481:'GUTS'!BI481,0)),"")</f>
        <v/>
      </c>
      <c r="C480" s="127" t="str">
        <f>IFERROR(INDEX(GUTS!AJ481:'GUTS'!BH481,MATCH(1,GUTS!AK481:'GUTS'!BI481,0)),"")</f>
        <v/>
      </c>
      <c r="D480" s="127" t="str">
        <f>IFERROR(INDEX(GUTS!AI481:'GUTS'!BH481,MATCH(2,GUTS!AK481:'GUTS'!BI481,0)),"")</f>
        <v/>
      </c>
      <c r="E480" s="127" t="str">
        <f>IFERROR(INDEX(GUTS!AJ481:'GUTS'!BH481,MATCH(2,GUTS!AK481:'GUTS'!BI481,0)),"")</f>
        <v/>
      </c>
      <c r="F480" s="127" t="str">
        <f>IFERROR(INDEX(GUTS!AI481:'GUTS'!BH481,MATCH(3,GUTS!AK481:'GUTS'!BI481,0)),"")</f>
        <v/>
      </c>
      <c r="G480" s="127" t="str">
        <f>IFERROR(INDEX(GUTS!AJ481:'GUTS'!BH481,MATCH(3,GUTS!AK481:'GUTS'!BI481,0)),"")</f>
        <v/>
      </c>
      <c r="H480" s="127" t="str">
        <f>IFERROR(INDEX(GUTS!AI481:'GUTS'!BH481,MATCH(4,GUTS!AK481:'GUTS'!BI481,0)),"")</f>
        <v/>
      </c>
      <c r="I480" s="127" t="str">
        <f>IFERROR(INDEX(GUTS!AJ481:'GUTS'!BH481,MATCH(4,GUTS!AK481:'GUTS'!BI481,0)),"")</f>
        <v/>
      </c>
      <c r="J480" s="127" t="str">
        <f>IFERROR(INDEX(GUTS!AI481:'GUTS'!BH481,MATCH(5,GUTS!AK481:'GUTS'!BI481,0)),"")</f>
        <v/>
      </c>
      <c r="K480" s="127" t="str">
        <f>IFERROR(INDEX(GUTS!AJ481:'GUTS'!BH481,MATCH(5,GUTS!AK481:'GUTS'!BI481,0)),"")</f>
        <v/>
      </c>
      <c r="L480" s="127" t="str">
        <f>IFERROR(INDEX(GUTS!AI481:'GUTS'!BH481,MATCH(6,GUTS!AK481:'GUTS'!BI481,0)),"")</f>
        <v/>
      </c>
      <c r="M480" s="127" t="str">
        <f>IFERROR(INDEX(GUTS!AJ481:'GUTS'!BH481,MATCH(6,GUTS!AK481:'GUTS'!BI481,0)),"")</f>
        <v/>
      </c>
      <c r="N480" s="127" t="e">
        <f>Audit!#REF!</f>
        <v>#REF!</v>
      </c>
      <c r="O480" s="127" t="e">
        <f>Audit!#REF!</f>
        <v>#REF!</v>
      </c>
      <c r="P480" s="127" t="e">
        <f>Audit!#REF!</f>
        <v>#REF!</v>
      </c>
    </row>
    <row r="481" spans="1:16">
      <c r="A481" s="127" t="e">
        <f>Audit!#REF!</f>
        <v>#REF!</v>
      </c>
      <c r="B481" s="127" t="str">
        <f>IFERROR(INDEX(GUTS!AI482:'GUTS'!BH482,MATCH(1,GUTS!AK482:'GUTS'!BI482,0)),"")</f>
        <v/>
      </c>
      <c r="C481" s="127" t="str">
        <f>IFERROR(INDEX(GUTS!AJ482:'GUTS'!BH482,MATCH(1,GUTS!AK482:'GUTS'!BI482,0)),"")</f>
        <v/>
      </c>
      <c r="D481" s="127" t="str">
        <f>IFERROR(INDEX(GUTS!AI482:'GUTS'!BH482,MATCH(2,GUTS!AK482:'GUTS'!BI482,0)),"")</f>
        <v/>
      </c>
      <c r="E481" s="127" t="str">
        <f>IFERROR(INDEX(GUTS!AJ482:'GUTS'!BH482,MATCH(2,GUTS!AK482:'GUTS'!BI482,0)),"")</f>
        <v/>
      </c>
      <c r="F481" s="127" t="str">
        <f>IFERROR(INDEX(GUTS!AI482:'GUTS'!BH482,MATCH(3,GUTS!AK482:'GUTS'!BI482,0)),"")</f>
        <v/>
      </c>
      <c r="G481" s="127" t="str">
        <f>IFERROR(INDEX(GUTS!AJ482:'GUTS'!BH482,MATCH(3,GUTS!AK482:'GUTS'!BI482,0)),"")</f>
        <v/>
      </c>
      <c r="H481" s="127" t="str">
        <f>IFERROR(INDEX(GUTS!AI482:'GUTS'!BH482,MATCH(4,GUTS!AK482:'GUTS'!BI482,0)),"")</f>
        <v/>
      </c>
      <c r="I481" s="127" t="str">
        <f>IFERROR(INDEX(GUTS!AJ482:'GUTS'!BH482,MATCH(4,GUTS!AK482:'GUTS'!BI482,0)),"")</f>
        <v/>
      </c>
      <c r="J481" s="127" t="str">
        <f>IFERROR(INDEX(GUTS!AI482:'GUTS'!BH482,MATCH(5,GUTS!AK482:'GUTS'!BI482,0)),"")</f>
        <v/>
      </c>
      <c r="K481" s="127" t="str">
        <f>IFERROR(INDEX(GUTS!AJ482:'GUTS'!BH482,MATCH(5,GUTS!AK482:'GUTS'!BI482,0)),"")</f>
        <v/>
      </c>
      <c r="L481" s="127" t="str">
        <f>IFERROR(INDEX(GUTS!AI482:'GUTS'!BH482,MATCH(6,GUTS!AK482:'GUTS'!BI482,0)),"")</f>
        <v/>
      </c>
      <c r="M481" s="127" t="str">
        <f>IFERROR(INDEX(GUTS!AJ482:'GUTS'!BH482,MATCH(6,GUTS!AK482:'GUTS'!BI482,0)),"")</f>
        <v/>
      </c>
      <c r="N481" s="127" t="e">
        <f>Audit!#REF!</f>
        <v>#REF!</v>
      </c>
      <c r="O481" s="127" t="e">
        <f>Audit!#REF!</f>
        <v>#REF!</v>
      </c>
      <c r="P481" s="127" t="e">
        <f>Audit!#REF!</f>
        <v>#REF!</v>
      </c>
    </row>
    <row r="482" spans="1:16" hidden="1">
      <c r="A482" s="127" t="e">
        <f>Audit!#REF!</f>
        <v>#REF!</v>
      </c>
      <c r="B482" s="127" t="str">
        <f>IFERROR(INDEX(GUTS!AI483:'GUTS'!BH483,MATCH(1,GUTS!AK483:'GUTS'!BI483,0)),"")</f>
        <v/>
      </c>
      <c r="C482" s="127" t="str">
        <f>IFERROR(INDEX(GUTS!AJ483:'GUTS'!BH483,MATCH(1,GUTS!AK483:'GUTS'!BI483,0)),"")</f>
        <v/>
      </c>
      <c r="D482" s="127" t="str">
        <f>IFERROR(INDEX(GUTS!AI483:'GUTS'!BH483,MATCH(2,GUTS!AK483:'GUTS'!BI483,0)),"")</f>
        <v/>
      </c>
      <c r="E482" s="127" t="str">
        <f>IFERROR(INDEX(GUTS!AJ483:'GUTS'!BH483,MATCH(2,GUTS!AK483:'GUTS'!BI483,0)),"")</f>
        <v/>
      </c>
      <c r="F482" s="127" t="str">
        <f>IFERROR(INDEX(GUTS!AI483:'GUTS'!BH483,MATCH(3,GUTS!AK483:'GUTS'!BI483,0)),"")</f>
        <v/>
      </c>
      <c r="G482" s="127" t="str">
        <f>IFERROR(INDEX(GUTS!AJ483:'GUTS'!BH483,MATCH(3,GUTS!AK483:'GUTS'!BI483,0)),"")</f>
        <v/>
      </c>
      <c r="H482" s="127" t="str">
        <f>IFERROR(INDEX(GUTS!AI483:'GUTS'!BH483,MATCH(4,GUTS!AK483:'GUTS'!BI483,0)),"")</f>
        <v/>
      </c>
      <c r="I482" s="127" t="str">
        <f>IFERROR(INDEX(GUTS!AJ483:'GUTS'!BH483,MATCH(4,GUTS!AK483:'GUTS'!BI483,0)),"")</f>
        <v/>
      </c>
      <c r="J482" s="127" t="str">
        <f>IFERROR(INDEX(GUTS!AI483:'GUTS'!BH483,MATCH(5,GUTS!AK483:'GUTS'!BI483,0)),"")</f>
        <v/>
      </c>
      <c r="K482" s="127" t="str">
        <f>IFERROR(INDEX(GUTS!AJ483:'GUTS'!BH483,MATCH(5,GUTS!AK483:'GUTS'!BI483,0)),"")</f>
        <v/>
      </c>
      <c r="L482" s="127" t="str">
        <f>IFERROR(INDEX(GUTS!AI483:'GUTS'!BH483,MATCH(6,GUTS!AK483:'GUTS'!BI483,0)),"")</f>
        <v/>
      </c>
      <c r="M482" s="127" t="str">
        <f>IFERROR(INDEX(GUTS!AJ483:'GUTS'!BH483,MATCH(6,GUTS!AK483:'GUTS'!BI483,0)),"")</f>
        <v/>
      </c>
      <c r="N482" s="127" t="e">
        <f>Audit!#REF!</f>
        <v>#REF!</v>
      </c>
      <c r="O482" s="127" t="e">
        <f>Audit!#REF!</f>
        <v>#REF!</v>
      </c>
      <c r="P482" s="127" t="e">
        <f>Audit!#REF!</f>
        <v>#REF!</v>
      </c>
    </row>
    <row r="483" spans="1:16">
      <c r="A483" s="127" t="e">
        <f>Audit!#REF!</f>
        <v>#REF!</v>
      </c>
      <c r="B483" s="127" t="str">
        <f>IFERROR(INDEX(GUTS!AI484:'GUTS'!BH484,MATCH(1,GUTS!AK484:'GUTS'!BI484,0)),"")</f>
        <v/>
      </c>
      <c r="C483" s="127" t="str">
        <f>IFERROR(INDEX(GUTS!AJ484:'GUTS'!BH484,MATCH(1,GUTS!AK484:'GUTS'!BI484,0)),"")</f>
        <v/>
      </c>
      <c r="D483" s="127" t="str">
        <f>IFERROR(INDEX(GUTS!AI484:'GUTS'!BH484,MATCH(2,GUTS!AK484:'GUTS'!BI484,0)),"")</f>
        <v/>
      </c>
      <c r="E483" s="127" t="str">
        <f>IFERROR(INDEX(GUTS!AJ484:'GUTS'!BH484,MATCH(2,GUTS!AK484:'GUTS'!BI484,0)),"")</f>
        <v/>
      </c>
      <c r="F483" s="127" t="str">
        <f>IFERROR(INDEX(GUTS!AI484:'GUTS'!BH484,MATCH(3,GUTS!AK484:'GUTS'!BI484,0)),"")</f>
        <v/>
      </c>
      <c r="G483" s="127" t="str">
        <f>IFERROR(INDEX(GUTS!AJ484:'GUTS'!BH484,MATCH(3,GUTS!AK484:'GUTS'!BI484,0)),"")</f>
        <v/>
      </c>
      <c r="H483" s="127" t="str">
        <f>IFERROR(INDEX(GUTS!AI484:'GUTS'!BH484,MATCH(4,GUTS!AK484:'GUTS'!BI484,0)),"")</f>
        <v/>
      </c>
      <c r="I483" s="127" t="str">
        <f>IFERROR(INDEX(GUTS!AJ484:'GUTS'!BH484,MATCH(4,GUTS!AK484:'GUTS'!BI484,0)),"")</f>
        <v/>
      </c>
      <c r="J483" s="127" t="str">
        <f>IFERROR(INDEX(GUTS!AI484:'GUTS'!BH484,MATCH(5,GUTS!AK484:'GUTS'!BI484,0)),"")</f>
        <v/>
      </c>
      <c r="K483" s="127" t="str">
        <f>IFERROR(INDEX(GUTS!AJ484:'GUTS'!BH484,MATCH(5,GUTS!AK484:'GUTS'!BI484,0)),"")</f>
        <v/>
      </c>
      <c r="L483" s="127" t="str">
        <f>IFERROR(INDEX(GUTS!AI484:'GUTS'!BH484,MATCH(6,GUTS!AK484:'GUTS'!BI484,0)),"")</f>
        <v/>
      </c>
      <c r="M483" s="127" t="str">
        <f>IFERROR(INDEX(GUTS!AJ484:'GUTS'!BH484,MATCH(6,GUTS!AK484:'GUTS'!BI484,0)),"")</f>
        <v/>
      </c>
      <c r="N483" s="127" t="e">
        <f>Audit!#REF!</f>
        <v>#REF!</v>
      </c>
      <c r="O483" s="127" t="e">
        <f>Audit!#REF!</f>
        <v>#REF!</v>
      </c>
      <c r="P483" s="127" t="e">
        <f>Audit!#REF!</f>
        <v>#REF!</v>
      </c>
    </row>
    <row r="484" spans="1:16" hidden="1">
      <c r="A484" s="127" t="e">
        <f>Audit!#REF!</f>
        <v>#REF!</v>
      </c>
      <c r="B484" s="127" t="str">
        <f>IFERROR(INDEX(GUTS!AI485:'GUTS'!BH485,MATCH(1,GUTS!AK485:'GUTS'!BI485,0)),"")</f>
        <v/>
      </c>
      <c r="C484" s="127" t="str">
        <f>IFERROR(INDEX(GUTS!AJ485:'GUTS'!BH485,MATCH(1,GUTS!AK485:'GUTS'!BI485,0)),"")</f>
        <v/>
      </c>
      <c r="D484" s="127" t="str">
        <f>IFERROR(INDEX(GUTS!AI485:'GUTS'!BH485,MATCH(2,GUTS!AK485:'GUTS'!BI485,0)),"")</f>
        <v/>
      </c>
      <c r="E484" s="127" t="str">
        <f>IFERROR(INDEX(GUTS!AJ485:'GUTS'!BH485,MATCH(2,GUTS!AK485:'GUTS'!BI485,0)),"")</f>
        <v/>
      </c>
      <c r="F484" s="127" t="str">
        <f>IFERROR(INDEX(GUTS!AI485:'GUTS'!BH485,MATCH(3,GUTS!AK485:'GUTS'!BI485,0)),"")</f>
        <v/>
      </c>
      <c r="G484" s="127" t="str">
        <f>IFERROR(INDEX(GUTS!AJ485:'GUTS'!BH485,MATCH(3,GUTS!AK485:'GUTS'!BI485,0)),"")</f>
        <v/>
      </c>
      <c r="H484" s="127" t="str">
        <f>IFERROR(INDEX(GUTS!AI485:'GUTS'!BH485,MATCH(4,GUTS!AK485:'GUTS'!BI485,0)),"")</f>
        <v/>
      </c>
      <c r="I484" s="127" t="str">
        <f>IFERROR(INDEX(GUTS!AJ485:'GUTS'!BH485,MATCH(4,GUTS!AK485:'GUTS'!BI485,0)),"")</f>
        <v/>
      </c>
      <c r="J484" s="127" t="str">
        <f>IFERROR(INDEX(GUTS!AI485:'GUTS'!BH485,MATCH(5,GUTS!AK485:'GUTS'!BI485,0)),"")</f>
        <v/>
      </c>
      <c r="K484" s="127" t="str">
        <f>IFERROR(INDEX(GUTS!AJ485:'GUTS'!BH485,MATCH(5,GUTS!AK485:'GUTS'!BI485,0)),"")</f>
        <v/>
      </c>
      <c r="L484" s="127" t="str">
        <f>IFERROR(INDEX(GUTS!AI485:'GUTS'!BH485,MATCH(6,GUTS!AK485:'GUTS'!BI485,0)),"")</f>
        <v/>
      </c>
      <c r="M484" s="127" t="str">
        <f>IFERROR(INDEX(GUTS!AJ485:'GUTS'!BH485,MATCH(6,GUTS!AK485:'GUTS'!BI485,0)),"")</f>
        <v/>
      </c>
      <c r="N484" s="127" t="e">
        <f>Audit!#REF!</f>
        <v>#REF!</v>
      </c>
      <c r="O484" s="127" t="e">
        <f>Audit!#REF!</f>
        <v>#REF!</v>
      </c>
      <c r="P484" s="127" t="e">
        <f>Audit!#REF!</f>
        <v>#REF!</v>
      </c>
    </row>
    <row r="485" spans="1:16">
      <c r="A485" s="127" t="e">
        <f>Audit!#REF!</f>
        <v>#REF!</v>
      </c>
      <c r="B485" s="127" t="str">
        <f>IFERROR(INDEX(GUTS!AI486:'GUTS'!BH486,MATCH(1,GUTS!AK486:'GUTS'!BI486,0)),"")</f>
        <v/>
      </c>
      <c r="C485" s="127" t="str">
        <f>IFERROR(INDEX(GUTS!AJ486:'GUTS'!BH486,MATCH(1,GUTS!AK486:'GUTS'!BI486,0)),"")</f>
        <v/>
      </c>
      <c r="D485" s="127" t="str">
        <f>IFERROR(INDEX(GUTS!AI486:'GUTS'!BH486,MATCH(2,GUTS!AK486:'GUTS'!BI486,0)),"")</f>
        <v/>
      </c>
      <c r="E485" s="127" t="str">
        <f>IFERROR(INDEX(GUTS!AJ486:'GUTS'!BH486,MATCH(2,GUTS!AK486:'GUTS'!BI486,0)),"")</f>
        <v/>
      </c>
      <c r="F485" s="127" t="str">
        <f>IFERROR(INDEX(GUTS!AI486:'GUTS'!BH486,MATCH(3,GUTS!AK486:'GUTS'!BI486,0)),"")</f>
        <v/>
      </c>
      <c r="G485" s="127" t="str">
        <f>IFERROR(INDEX(GUTS!AJ486:'GUTS'!BH486,MATCH(3,GUTS!AK486:'GUTS'!BI486,0)),"")</f>
        <v/>
      </c>
      <c r="H485" s="127" t="str">
        <f>IFERROR(INDEX(GUTS!AI486:'GUTS'!BH486,MATCH(4,GUTS!AK486:'GUTS'!BI486,0)),"")</f>
        <v/>
      </c>
      <c r="I485" s="127" t="str">
        <f>IFERROR(INDEX(GUTS!AJ486:'GUTS'!BH486,MATCH(4,GUTS!AK486:'GUTS'!BI486,0)),"")</f>
        <v/>
      </c>
      <c r="J485" s="127" t="str">
        <f>IFERROR(INDEX(GUTS!AI486:'GUTS'!BH486,MATCH(5,GUTS!AK486:'GUTS'!BI486,0)),"")</f>
        <v/>
      </c>
      <c r="K485" s="127" t="str">
        <f>IFERROR(INDEX(GUTS!AJ486:'GUTS'!BH486,MATCH(5,GUTS!AK486:'GUTS'!BI486,0)),"")</f>
        <v/>
      </c>
      <c r="L485" s="127" t="str">
        <f>IFERROR(INDEX(GUTS!AI486:'GUTS'!BH486,MATCH(6,GUTS!AK486:'GUTS'!BI486,0)),"")</f>
        <v/>
      </c>
      <c r="M485" s="127" t="str">
        <f>IFERROR(INDEX(GUTS!AJ486:'GUTS'!BH486,MATCH(6,GUTS!AK486:'GUTS'!BI486,0)),"")</f>
        <v/>
      </c>
      <c r="N485" s="127" t="e">
        <f>Audit!#REF!</f>
        <v>#REF!</v>
      </c>
      <c r="O485" s="127" t="e">
        <f>Audit!#REF!</f>
        <v>#REF!</v>
      </c>
      <c r="P485" s="127" t="e">
        <f>Audit!#REF!</f>
        <v>#REF!</v>
      </c>
    </row>
    <row r="486" spans="1:16" hidden="1">
      <c r="A486" s="127" t="e">
        <f>Audit!#REF!</f>
        <v>#REF!</v>
      </c>
      <c r="B486" s="127" t="str">
        <f>IFERROR(INDEX(GUTS!AI487:'GUTS'!BH487,MATCH(1,GUTS!AK487:'GUTS'!BI487,0)),"")</f>
        <v/>
      </c>
      <c r="C486" s="127" t="str">
        <f>IFERROR(INDEX(GUTS!AJ487:'GUTS'!BH487,MATCH(1,GUTS!AK487:'GUTS'!BI487,0)),"")</f>
        <v/>
      </c>
      <c r="D486" s="127" t="str">
        <f>IFERROR(INDEX(GUTS!AI487:'GUTS'!BH487,MATCH(2,GUTS!AK487:'GUTS'!BI487,0)),"")</f>
        <v/>
      </c>
      <c r="E486" s="127" t="str">
        <f>IFERROR(INDEX(GUTS!AJ487:'GUTS'!BH487,MATCH(2,GUTS!AK487:'GUTS'!BI487,0)),"")</f>
        <v/>
      </c>
      <c r="F486" s="127" t="str">
        <f>IFERROR(INDEX(GUTS!AI487:'GUTS'!BH487,MATCH(3,GUTS!AK487:'GUTS'!BI487,0)),"")</f>
        <v/>
      </c>
      <c r="G486" s="127" t="str">
        <f>IFERROR(INDEX(GUTS!AJ487:'GUTS'!BH487,MATCH(3,GUTS!AK487:'GUTS'!BI487,0)),"")</f>
        <v/>
      </c>
      <c r="H486" s="127" t="str">
        <f>IFERROR(INDEX(GUTS!AI487:'GUTS'!BH487,MATCH(4,GUTS!AK487:'GUTS'!BI487,0)),"")</f>
        <v/>
      </c>
      <c r="I486" s="127" t="str">
        <f>IFERROR(INDEX(GUTS!AJ487:'GUTS'!BH487,MATCH(4,GUTS!AK487:'GUTS'!BI487,0)),"")</f>
        <v/>
      </c>
      <c r="J486" s="127" t="str">
        <f>IFERROR(INDEX(GUTS!AI487:'GUTS'!BH487,MATCH(5,GUTS!AK487:'GUTS'!BI487,0)),"")</f>
        <v/>
      </c>
      <c r="K486" s="127" t="str">
        <f>IFERROR(INDEX(GUTS!AJ487:'GUTS'!BH487,MATCH(5,GUTS!AK487:'GUTS'!BI487,0)),"")</f>
        <v/>
      </c>
      <c r="L486" s="127" t="str">
        <f>IFERROR(INDEX(GUTS!AI487:'GUTS'!BH487,MATCH(6,GUTS!AK487:'GUTS'!BI487,0)),"")</f>
        <v/>
      </c>
      <c r="M486" s="127" t="str">
        <f>IFERROR(INDEX(GUTS!AJ487:'GUTS'!BH487,MATCH(6,GUTS!AK487:'GUTS'!BI487,0)),"")</f>
        <v/>
      </c>
      <c r="N486" s="127" t="e">
        <f>Audit!#REF!</f>
        <v>#REF!</v>
      </c>
      <c r="O486" s="127" t="e">
        <f>Audit!#REF!</f>
        <v>#REF!</v>
      </c>
      <c r="P486" s="127" t="e">
        <f>Audit!#REF!</f>
        <v>#REF!</v>
      </c>
    </row>
    <row r="487" spans="1:16">
      <c r="A487" s="127" t="e">
        <f>Audit!#REF!</f>
        <v>#REF!</v>
      </c>
      <c r="B487" s="127" t="str">
        <f>IFERROR(INDEX(GUTS!AI488:'GUTS'!BH488,MATCH(1,GUTS!AK488:'GUTS'!BI488,0)),"")</f>
        <v/>
      </c>
      <c r="C487" s="127" t="str">
        <f>IFERROR(INDEX(GUTS!AJ488:'GUTS'!BH488,MATCH(1,GUTS!AK488:'GUTS'!BI488,0)),"")</f>
        <v/>
      </c>
      <c r="D487" s="127" t="str">
        <f>IFERROR(INDEX(GUTS!AI488:'GUTS'!BH488,MATCH(2,GUTS!AK488:'GUTS'!BI488,0)),"")</f>
        <v/>
      </c>
      <c r="E487" s="127" t="str">
        <f>IFERROR(INDEX(GUTS!AJ488:'GUTS'!BH488,MATCH(2,GUTS!AK488:'GUTS'!BI488,0)),"")</f>
        <v/>
      </c>
      <c r="F487" s="127" t="str">
        <f>IFERROR(INDEX(GUTS!AI488:'GUTS'!BH488,MATCH(3,GUTS!AK488:'GUTS'!BI488,0)),"")</f>
        <v/>
      </c>
      <c r="G487" s="127" t="str">
        <f>IFERROR(INDEX(GUTS!AJ488:'GUTS'!BH488,MATCH(3,GUTS!AK488:'GUTS'!BI488,0)),"")</f>
        <v/>
      </c>
      <c r="H487" s="127" t="str">
        <f>IFERROR(INDEX(GUTS!AI488:'GUTS'!BH488,MATCH(4,GUTS!AK488:'GUTS'!BI488,0)),"")</f>
        <v/>
      </c>
      <c r="I487" s="127" t="str">
        <f>IFERROR(INDEX(GUTS!AJ488:'GUTS'!BH488,MATCH(4,GUTS!AK488:'GUTS'!BI488,0)),"")</f>
        <v/>
      </c>
      <c r="J487" s="127" t="str">
        <f>IFERROR(INDEX(GUTS!AI488:'GUTS'!BH488,MATCH(5,GUTS!AK488:'GUTS'!BI488,0)),"")</f>
        <v/>
      </c>
      <c r="K487" s="127" t="str">
        <f>IFERROR(INDEX(GUTS!AJ488:'GUTS'!BH488,MATCH(5,GUTS!AK488:'GUTS'!BI488,0)),"")</f>
        <v/>
      </c>
      <c r="L487" s="127" t="str">
        <f>IFERROR(INDEX(GUTS!AI488:'GUTS'!BH488,MATCH(6,GUTS!AK488:'GUTS'!BI488,0)),"")</f>
        <v/>
      </c>
      <c r="M487" s="127" t="str">
        <f>IFERROR(INDEX(GUTS!AJ488:'GUTS'!BH488,MATCH(6,GUTS!AK488:'GUTS'!BI488,0)),"")</f>
        <v/>
      </c>
      <c r="N487" s="127" t="e">
        <f>Audit!#REF!</f>
        <v>#REF!</v>
      </c>
      <c r="O487" s="127" t="e">
        <f>Audit!#REF!</f>
        <v>#REF!</v>
      </c>
      <c r="P487" s="127" t="e">
        <f>Audit!#REF!</f>
        <v>#REF!</v>
      </c>
    </row>
    <row r="488" spans="1:16" hidden="1">
      <c r="A488" s="127" t="e">
        <f>Audit!#REF!</f>
        <v>#REF!</v>
      </c>
      <c r="B488" s="127" t="str">
        <f>IFERROR(INDEX(GUTS!AI489:'GUTS'!BH489,MATCH(1,GUTS!AK489:'GUTS'!BI489,0)),"")</f>
        <v/>
      </c>
      <c r="C488" s="127" t="str">
        <f>IFERROR(INDEX(GUTS!AJ489:'GUTS'!BH489,MATCH(1,GUTS!AK489:'GUTS'!BI489,0)),"")</f>
        <v/>
      </c>
      <c r="D488" s="127" t="str">
        <f>IFERROR(INDEX(GUTS!AI489:'GUTS'!BH489,MATCH(2,GUTS!AK489:'GUTS'!BI489,0)),"")</f>
        <v/>
      </c>
      <c r="E488" s="127" t="str">
        <f>IFERROR(INDEX(GUTS!AJ489:'GUTS'!BH489,MATCH(2,GUTS!AK489:'GUTS'!BI489,0)),"")</f>
        <v/>
      </c>
      <c r="F488" s="127" t="str">
        <f>IFERROR(INDEX(GUTS!AI489:'GUTS'!BH489,MATCH(3,GUTS!AK489:'GUTS'!BI489,0)),"")</f>
        <v/>
      </c>
      <c r="G488" s="127" t="str">
        <f>IFERROR(INDEX(GUTS!AJ489:'GUTS'!BH489,MATCH(3,GUTS!AK489:'GUTS'!BI489,0)),"")</f>
        <v/>
      </c>
      <c r="H488" s="127" t="str">
        <f>IFERROR(INDEX(GUTS!AI489:'GUTS'!BH489,MATCH(4,GUTS!AK489:'GUTS'!BI489,0)),"")</f>
        <v/>
      </c>
      <c r="I488" s="127" t="str">
        <f>IFERROR(INDEX(GUTS!AJ489:'GUTS'!BH489,MATCH(4,GUTS!AK489:'GUTS'!BI489,0)),"")</f>
        <v/>
      </c>
      <c r="J488" s="127" t="str">
        <f>IFERROR(INDEX(GUTS!AI489:'GUTS'!BH489,MATCH(5,GUTS!AK489:'GUTS'!BI489,0)),"")</f>
        <v/>
      </c>
      <c r="K488" s="127" t="str">
        <f>IFERROR(INDEX(GUTS!AJ489:'GUTS'!BH489,MATCH(5,GUTS!AK489:'GUTS'!BI489,0)),"")</f>
        <v/>
      </c>
      <c r="L488" s="127" t="str">
        <f>IFERROR(INDEX(GUTS!AI489:'GUTS'!BH489,MATCH(6,GUTS!AK489:'GUTS'!BI489,0)),"")</f>
        <v/>
      </c>
      <c r="M488" s="127" t="str">
        <f>IFERROR(INDEX(GUTS!AJ489:'GUTS'!BH489,MATCH(6,GUTS!AK489:'GUTS'!BI489,0)),"")</f>
        <v/>
      </c>
      <c r="N488" s="127" t="e">
        <f>Audit!#REF!</f>
        <v>#REF!</v>
      </c>
      <c r="O488" s="127" t="e">
        <f>Audit!#REF!</f>
        <v>#REF!</v>
      </c>
      <c r="P488" s="127" t="e">
        <f>Audit!#REF!</f>
        <v>#REF!</v>
      </c>
    </row>
    <row r="489" spans="1:16" hidden="1">
      <c r="A489" s="127" t="e">
        <f>Audit!#REF!</f>
        <v>#REF!</v>
      </c>
      <c r="B489" s="127" t="str">
        <f>IFERROR(INDEX(GUTS!AI490:'GUTS'!BH490,MATCH(1,GUTS!AK490:'GUTS'!BI490,0)),"")</f>
        <v/>
      </c>
      <c r="C489" s="127" t="str">
        <f>IFERROR(INDEX(GUTS!AJ490:'GUTS'!BH490,MATCH(1,GUTS!AK490:'GUTS'!BI490,0)),"")</f>
        <v/>
      </c>
      <c r="D489" s="127" t="str">
        <f>IFERROR(INDEX(GUTS!AI490:'GUTS'!BH490,MATCH(2,GUTS!AK490:'GUTS'!BI490,0)),"")</f>
        <v/>
      </c>
      <c r="E489" s="127" t="str">
        <f>IFERROR(INDEX(GUTS!AJ490:'GUTS'!BH490,MATCH(2,GUTS!AK490:'GUTS'!BI490,0)),"")</f>
        <v/>
      </c>
      <c r="F489" s="127" t="str">
        <f>IFERROR(INDEX(GUTS!AI490:'GUTS'!BH490,MATCH(3,GUTS!AK490:'GUTS'!BI490,0)),"")</f>
        <v/>
      </c>
      <c r="G489" s="127" t="str">
        <f>IFERROR(INDEX(GUTS!AJ490:'GUTS'!BH490,MATCH(3,GUTS!AK490:'GUTS'!BI490,0)),"")</f>
        <v/>
      </c>
      <c r="H489" s="127" t="str">
        <f>IFERROR(INDEX(GUTS!AI490:'GUTS'!BH490,MATCH(4,GUTS!AK490:'GUTS'!BI490,0)),"")</f>
        <v/>
      </c>
      <c r="I489" s="127" t="str">
        <f>IFERROR(INDEX(GUTS!AJ490:'GUTS'!BH490,MATCH(4,GUTS!AK490:'GUTS'!BI490,0)),"")</f>
        <v/>
      </c>
      <c r="J489" s="127" t="str">
        <f>IFERROR(INDEX(GUTS!AI490:'GUTS'!BH490,MATCH(5,GUTS!AK490:'GUTS'!BI490,0)),"")</f>
        <v/>
      </c>
      <c r="K489" s="127" t="str">
        <f>IFERROR(INDEX(GUTS!AJ490:'GUTS'!BH490,MATCH(5,GUTS!AK490:'GUTS'!BI490,0)),"")</f>
        <v/>
      </c>
      <c r="L489" s="127" t="str">
        <f>IFERROR(INDEX(GUTS!AI490:'GUTS'!BH490,MATCH(6,GUTS!AK490:'GUTS'!BI490,0)),"")</f>
        <v/>
      </c>
      <c r="M489" s="127" t="str">
        <f>IFERROR(INDEX(GUTS!AJ490:'GUTS'!BH490,MATCH(6,GUTS!AK490:'GUTS'!BI490,0)),"")</f>
        <v/>
      </c>
      <c r="N489" s="127" t="e">
        <f>Audit!#REF!</f>
        <v>#REF!</v>
      </c>
      <c r="O489" s="127" t="e">
        <f>Audit!#REF!</f>
        <v>#REF!</v>
      </c>
      <c r="P489" s="127" t="e">
        <f>Audit!#REF!</f>
        <v>#REF!</v>
      </c>
    </row>
    <row r="490" spans="1:16" hidden="1">
      <c r="A490" s="127" t="e">
        <f>Audit!#REF!</f>
        <v>#REF!</v>
      </c>
      <c r="B490" s="127" t="str">
        <f>IFERROR(INDEX(GUTS!AI491:'GUTS'!BH491,MATCH(1,GUTS!AK491:'GUTS'!BI491,0)),"")</f>
        <v/>
      </c>
      <c r="C490" s="127" t="str">
        <f>IFERROR(INDEX(GUTS!AJ491:'GUTS'!BH491,MATCH(1,GUTS!AK491:'GUTS'!BI491,0)),"")</f>
        <v/>
      </c>
      <c r="D490" s="127" t="str">
        <f>IFERROR(INDEX(GUTS!AI491:'GUTS'!BH491,MATCH(2,GUTS!AK491:'GUTS'!BI491,0)),"")</f>
        <v/>
      </c>
      <c r="E490" s="127" t="str">
        <f>IFERROR(INDEX(GUTS!AJ491:'GUTS'!BH491,MATCH(2,GUTS!AK491:'GUTS'!BI491,0)),"")</f>
        <v/>
      </c>
      <c r="F490" s="127" t="str">
        <f>IFERROR(INDEX(GUTS!AI491:'GUTS'!BH491,MATCH(3,GUTS!AK491:'GUTS'!BI491,0)),"")</f>
        <v/>
      </c>
      <c r="G490" s="127" t="str">
        <f>IFERROR(INDEX(GUTS!AJ491:'GUTS'!BH491,MATCH(3,GUTS!AK491:'GUTS'!BI491,0)),"")</f>
        <v/>
      </c>
      <c r="H490" s="127" t="str">
        <f>IFERROR(INDEX(GUTS!AI491:'GUTS'!BH491,MATCH(4,GUTS!AK491:'GUTS'!BI491,0)),"")</f>
        <v/>
      </c>
      <c r="I490" s="127" t="str">
        <f>IFERROR(INDEX(GUTS!AJ491:'GUTS'!BH491,MATCH(4,GUTS!AK491:'GUTS'!BI491,0)),"")</f>
        <v/>
      </c>
      <c r="J490" s="127" t="str">
        <f>IFERROR(INDEX(GUTS!AI491:'GUTS'!BH491,MATCH(5,GUTS!AK491:'GUTS'!BI491,0)),"")</f>
        <v/>
      </c>
      <c r="K490" s="127" t="str">
        <f>IFERROR(INDEX(GUTS!AJ491:'GUTS'!BH491,MATCH(5,GUTS!AK491:'GUTS'!BI491,0)),"")</f>
        <v/>
      </c>
      <c r="L490" s="127" t="str">
        <f>IFERROR(INDEX(GUTS!AI491:'GUTS'!BH491,MATCH(6,GUTS!AK491:'GUTS'!BI491,0)),"")</f>
        <v/>
      </c>
      <c r="M490" s="127" t="str">
        <f>IFERROR(INDEX(GUTS!AJ491:'GUTS'!BH491,MATCH(6,GUTS!AK491:'GUTS'!BI491,0)),"")</f>
        <v/>
      </c>
      <c r="N490" s="127" t="e">
        <f>Audit!#REF!</f>
        <v>#REF!</v>
      </c>
      <c r="O490" s="127" t="e">
        <f>Audit!#REF!</f>
        <v>#REF!</v>
      </c>
      <c r="P490" s="127" t="e">
        <f>Audit!#REF!</f>
        <v>#REF!</v>
      </c>
    </row>
    <row r="491" spans="1:16" hidden="1">
      <c r="A491" s="127" t="e">
        <f>Audit!#REF!</f>
        <v>#REF!</v>
      </c>
      <c r="B491" s="127" t="str">
        <f>IFERROR(INDEX(GUTS!AI492:'GUTS'!BH492,MATCH(1,GUTS!AK492:'GUTS'!BI492,0)),"")</f>
        <v/>
      </c>
      <c r="C491" s="127" t="str">
        <f>IFERROR(INDEX(GUTS!AJ492:'GUTS'!BH492,MATCH(1,GUTS!AK492:'GUTS'!BI492,0)),"")</f>
        <v/>
      </c>
      <c r="D491" s="127" t="str">
        <f>IFERROR(INDEX(GUTS!AI492:'GUTS'!BH492,MATCH(2,GUTS!AK492:'GUTS'!BI492,0)),"")</f>
        <v/>
      </c>
      <c r="E491" s="127" t="str">
        <f>IFERROR(INDEX(GUTS!AJ492:'GUTS'!BH492,MATCH(2,GUTS!AK492:'GUTS'!BI492,0)),"")</f>
        <v/>
      </c>
      <c r="F491" s="127" t="str">
        <f>IFERROR(INDEX(GUTS!AI492:'GUTS'!BH492,MATCH(3,GUTS!AK492:'GUTS'!BI492,0)),"")</f>
        <v/>
      </c>
      <c r="G491" s="127" t="str">
        <f>IFERROR(INDEX(GUTS!AJ492:'GUTS'!BH492,MATCH(3,GUTS!AK492:'GUTS'!BI492,0)),"")</f>
        <v/>
      </c>
      <c r="H491" s="127" t="str">
        <f>IFERROR(INDEX(GUTS!AI492:'GUTS'!BH492,MATCH(4,GUTS!AK492:'GUTS'!BI492,0)),"")</f>
        <v/>
      </c>
      <c r="I491" s="127" t="str">
        <f>IFERROR(INDEX(GUTS!AJ492:'GUTS'!BH492,MATCH(4,GUTS!AK492:'GUTS'!BI492,0)),"")</f>
        <v/>
      </c>
      <c r="J491" s="127" t="str">
        <f>IFERROR(INDEX(GUTS!AI492:'GUTS'!BH492,MATCH(5,GUTS!AK492:'GUTS'!BI492,0)),"")</f>
        <v/>
      </c>
      <c r="K491" s="127" t="str">
        <f>IFERROR(INDEX(GUTS!AJ492:'GUTS'!BH492,MATCH(5,GUTS!AK492:'GUTS'!BI492,0)),"")</f>
        <v/>
      </c>
      <c r="L491" s="127" t="str">
        <f>IFERROR(INDEX(GUTS!AI492:'GUTS'!BH492,MATCH(6,GUTS!AK492:'GUTS'!BI492,0)),"")</f>
        <v/>
      </c>
      <c r="M491" s="127" t="str">
        <f>IFERROR(INDEX(GUTS!AJ492:'GUTS'!BH492,MATCH(6,GUTS!AK492:'GUTS'!BI492,0)),"")</f>
        <v/>
      </c>
      <c r="N491" s="127" t="e">
        <f>Audit!#REF!</f>
        <v>#REF!</v>
      </c>
      <c r="O491" s="127" t="e">
        <f>Audit!#REF!</f>
        <v>#REF!</v>
      </c>
      <c r="P491" s="127" t="e">
        <f>Audit!#REF!</f>
        <v>#REF!</v>
      </c>
    </row>
    <row r="492" spans="1:16" hidden="1">
      <c r="A492" s="127" t="e">
        <f>Audit!#REF!</f>
        <v>#REF!</v>
      </c>
      <c r="B492" s="127" t="str">
        <f>IFERROR(INDEX(GUTS!AI493:'GUTS'!BH493,MATCH(1,GUTS!AK493:'GUTS'!BI493,0)),"")</f>
        <v/>
      </c>
      <c r="C492" s="127" t="str">
        <f>IFERROR(INDEX(GUTS!AJ493:'GUTS'!BH493,MATCH(1,GUTS!AK493:'GUTS'!BI493,0)),"")</f>
        <v/>
      </c>
      <c r="D492" s="127" t="str">
        <f>IFERROR(INDEX(GUTS!AI493:'GUTS'!BH493,MATCH(2,GUTS!AK493:'GUTS'!BI493,0)),"")</f>
        <v/>
      </c>
      <c r="E492" s="127" t="str">
        <f>IFERROR(INDEX(GUTS!AJ493:'GUTS'!BH493,MATCH(2,GUTS!AK493:'GUTS'!BI493,0)),"")</f>
        <v/>
      </c>
      <c r="F492" s="127" t="str">
        <f>IFERROR(INDEX(GUTS!AI493:'GUTS'!BH493,MATCH(3,GUTS!AK493:'GUTS'!BI493,0)),"")</f>
        <v/>
      </c>
      <c r="G492" s="127" t="str">
        <f>IFERROR(INDEX(GUTS!AJ493:'GUTS'!BH493,MATCH(3,GUTS!AK493:'GUTS'!BI493,0)),"")</f>
        <v/>
      </c>
      <c r="H492" s="127" t="str">
        <f>IFERROR(INDEX(GUTS!AI493:'GUTS'!BH493,MATCH(4,GUTS!AK493:'GUTS'!BI493,0)),"")</f>
        <v/>
      </c>
      <c r="I492" s="127" t="str">
        <f>IFERROR(INDEX(GUTS!AJ493:'GUTS'!BH493,MATCH(4,GUTS!AK493:'GUTS'!BI493,0)),"")</f>
        <v/>
      </c>
      <c r="J492" s="127" t="str">
        <f>IFERROR(INDEX(GUTS!AI493:'GUTS'!BH493,MATCH(5,GUTS!AK493:'GUTS'!BI493,0)),"")</f>
        <v/>
      </c>
      <c r="K492" s="127" t="str">
        <f>IFERROR(INDEX(GUTS!AJ493:'GUTS'!BH493,MATCH(5,GUTS!AK493:'GUTS'!BI493,0)),"")</f>
        <v/>
      </c>
      <c r="L492" s="127" t="str">
        <f>IFERROR(INDEX(GUTS!AI493:'GUTS'!BH493,MATCH(6,GUTS!AK493:'GUTS'!BI493,0)),"")</f>
        <v/>
      </c>
      <c r="M492" s="127" t="str">
        <f>IFERROR(INDEX(GUTS!AJ493:'GUTS'!BH493,MATCH(6,GUTS!AK493:'GUTS'!BI493,0)),"")</f>
        <v/>
      </c>
      <c r="N492" s="127" t="e">
        <f>Audit!#REF!</f>
        <v>#REF!</v>
      </c>
      <c r="O492" s="127" t="e">
        <f>Audit!#REF!</f>
        <v>#REF!</v>
      </c>
      <c r="P492" s="127" t="e">
        <f>Audit!#REF!</f>
        <v>#REF!</v>
      </c>
    </row>
    <row r="493" spans="1:16" hidden="1">
      <c r="A493" s="127" t="e">
        <f>Audit!#REF!</f>
        <v>#REF!</v>
      </c>
      <c r="B493" s="127" t="str">
        <f>IFERROR(INDEX(GUTS!AI494:'GUTS'!BH494,MATCH(1,GUTS!AK494:'GUTS'!BI494,0)),"")</f>
        <v/>
      </c>
      <c r="C493" s="127" t="str">
        <f>IFERROR(INDEX(GUTS!AJ494:'GUTS'!BH494,MATCH(1,GUTS!AK494:'GUTS'!BI494,0)),"")</f>
        <v/>
      </c>
      <c r="D493" s="127" t="str">
        <f>IFERROR(INDEX(GUTS!AI494:'GUTS'!BH494,MATCH(2,GUTS!AK494:'GUTS'!BI494,0)),"")</f>
        <v/>
      </c>
      <c r="E493" s="127" t="str">
        <f>IFERROR(INDEX(GUTS!AJ494:'GUTS'!BH494,MATCH(2,GUTS!AK494:'GUTS'!BI494,0)),"")</f>
        <v/>
      </c>
      <c r="F493" s="127" t="str">
        <f>IFERROR(INDEX(GUTS!AI494:'GUTS'!BH494,MATCH(3,GUTS!AK494:'GUTS'!BI494,0)),"")</f>
        <v/>
      </c>
      <c r="G493" s="127" t="str">
        <f>IFERROR(INDEX(GUTS!AJ494:'GUTS'!BH494,MATCH(3,GUTS!AK494:'GUTS'!BI494,0)),"")</f>
        <v/>
      </c>
      <c r="H493" s="127" t="str">
        <f>IFERROR(INDEX(GUTS!AI494:'GUTS'!BH494,MATCH(4,GUTS!AK494:'GUTS'!BI494,0)),"")</f>
        <v/>
      </c>
      <c r="I493" s="127" t="str">
        <f>IFERROR(INDEX(GUTS!AJ494:'GUTS'!BH494,MATCH(4,GUTS!AK494:'GUTS'!BI494,0)),"")</f>
        <v/>
      </c>
      <c r="J493" s="127" t="str">
        <f>IFERROR(INDEX(GUTS!AI494:'GUTS'!BH494,MATCH(5,GUTS!AK494:'GUTS'!BI494,0)),"")</f>
        <v/>
      </c>
      <c r="K493" s="127" t="str">
        <f>IFERROR(INDEX(GUTS!AJ494:'GUTS'!BH494,MATCH(5,GUTS!AK494:'GUTS'!BI494,0)),"")</f>
        <v/>
      </c>
      <c r="L493" s="127" t="str">
        <f>IFERROR(INDEX(GUTS!AI494:'GUTS'!BH494,MATCH(6,GUTS!AK494:'GUTS'!BI494,0)),"")</f>
        <v/>
      </c>
      <c r="M493" s="127" t="str">
        <f>IFERROR(INDEX(GUTS!AJ494:'GUTS'!BH494,MATCH(6,GUTS!AK494:'GUTS'!BI494,0)),"")</f>
        <v/>
      </c>
      <c r="N493" s="127" t="e">
        <f>Audit!#REF!</f>
        <v>#REF!</v>
      </c>
      <c r="O493" s="127" t="e">
        <f>Audit!#REF!</f>
        <v>#REF!</v>
      </c>
      <c r="P493" s="127" t="e">
        <f>Audit!#REF!</f>
        <v>#REF!</v>
      </c>
    </row>
    <row r="494" spans="1:16" hidden="1">
      <c r="A494" s="127" t="e">
        <f>Audit!#REF!</f>
        <v>#REF!</v>
      </c>
      <c r="B494" s="127" t="str">
        <f>IFERROR(INDEX(GUTS!AI495:'GUTS'!BH495,MATCH(1,GUTS!AK495:'GUTS'!BI495,0)),"")</f>
        <v/>
      </c>
      <c r="C494" s="127" t="str">
        <f>IFERROR(INDEX(GUTS!AJ495:'GUTS'!BH495,MATCH(1,GUTS!AK495:'GUTS'!BI495,0)),"")</f>
        <v/>
      </c>
      <c r="D494" s="127" t="str">
        <f>IFERROR(INDEX(GUTS!AI495:'GUTS'!BH495,MATCH(2,GUTS!AK495:'GUTS'!BI495,0)),"")</f>
        <v/>
      </c>
      <c r="E494" s="127" t="str">
        <f>IFERROR(INDEX(GUTS!AJ495:'GUTS'!BH495,MATCH(2,GUTS!AK495:'GUTS'!BI495,0)),"")</f>
        <v/>
      </c>
      <c r="F494" s="127" t="str">
        <f>IFERROR(INDEX(GUTS!AI495:'GUTS'!BH495,MATCH(3,GUTS!AK495:'GUTS'!BI495,0)),"")</f>
        <v/>
      </c>
      <c r="G494" s="127" t="str">
        <f>IFERROR(INDEX(GUTS!AJ495:'GUTS'!BH495,MATCH(3,GUTS!AK495:'GUTS'!BI495,0)),"")</f>
        <v/>
      </c>
      <c r="H494" s="127" t="str">
        <f>IFERROR(INDEX(GUTS!AI495:'GUTS'!BH495,MATCH(4,GUTS!AK495:'GUTS'!BI495,0)),"")</f>
        <v/>
      </c>
      <c r="I494" s="127" t="str">
        <f>IFERROR(INDEX(GUTS!AJ495:'GUTS'!BH495,MATCH(4,GUTS!AK495:'GUTS'!BI495,0)),"")</f>
        <v/>
      </c>
      <c r="J494" s="127" t="str">
        <f>IFERROR(INDEX(GUTS!AI495:'GUTS'!BH495,MATCH(5,GUTS!AK495:'GUTS'!BI495,0)),"")</f>
        <v/>
      </c>
      <c r="K494" s="127" t="str">
        <f>IFERROR(INDEX(GUTS!AJ495:'GUTS'!BH495,MATCH(5,GUTS!AK495:'GUTS'!BI495,0)),"")</f>
        <v/>
      </c>
      <c r="L494" s="127" t="str">
        <f>IFERROR(INDEX(GUTS!AI495:'GUTS'!BH495,MATCH(6,GUTS!AK495:'GUTS'!BI495,0)),"")</f>
        <v/>
      </c>
      <c r="M494" s="127" t="str">
        <f>IFERROR(INDEX(GUTS!AJ495:'GUTS'!BH495,MATCH(6,GUTS!AK495:'GUTS'!BI495,0)),"")</f>
        <v/>
      </c>
      <c r="N494" s="127" t="e">
        <f>Audit!#REF!</f>
        <v>#REF!</v>
      </c>
      <c r="O494" s="127" t="e">
        <f>Audit!#REF!</f>
        <v>#REF!</v>
      </c>
      <c r="P494" s="127" t="e">
        <f>Audit!#REF!</f>
        <v>#REF!</v>
      </c>
    </row>
    <row r="495" spans="1:16" hidden="1">
      <c r="A495" s="127" t="e">
        <f>Audit!#REF!</f>
        <v>#REF!</v>
      </c>
      <c r="B495" s="127" t="str">
        <f>IFERROR(INDEX(GUTS!AI496:'GUTS'!BH496,MATCH(1,GUTS!AK496:'GUTS'!BI496,0)),"")</f>
        <v/>
      </c>
      <c r="C495" s="127" t="str">
        <f>IFERROR(INDEX(GUTS!AJ496:'GUTS'!BH496,MATCH(1,GUTS!AK496:'GUTS'!BI496,0)),"")</f>
        <v/>
      </c>
      <c r="D495" s="127" t="str">
        <f>IFERROR(INDEX(GUTS!AI496:'GUTS'!BH496,MATCH(2,GUTS!AK496:'GUTS'!BI496,0)),"")</f>
        <v/>
      </c>
      <c r="E495" s="127" t="str">
        <f>IFERROR(INDEX(GUTS!AJ496:'GUTS'!BH496,MATCH(2,GUTS!AK496:'GUTS'!BI496,0)),"")</f>
        <v/>
      </c>
      <c r="F495" s="127" t="str">
        <f>IFERROR(INDEX(GUTS!AI496:'GUTS'!BH496,MATCH(3,GUTS!AK496:'GUTS'!BI496,0)),"")</f>
        <v/>
      </c>
      <c r="G495" s="127" t="str">
        <f>IFERROR(INDEX(GUTS!AJ496:'GUTS'!BH496,MATCH(3,GUTS!AK496:'GUTS'!BI496,0)),"")</f>
        <v/>
      </c>
      <c r="H495" s="127" t="str">
        <f>IFERROR(INDEX(GUTS!AI496:'GUTS'!BH496,MATCH(4,GUTS!AK496:'GUTS'!BI496,0)),"")</f>
        <v/>
      </c>
      <c r="I495" s="127" t="str">
        <f>IFERROR(INDEX(GUTS!AJ496:'GUTS'!BH496,MATCH(4,GUTS!AK496:'GUTS'!BI496,0)),"")</f>
        <v/>
      </c>
      <c r="J495" s="127" t="str">
        <f>IFERROR(INDEX(GUTS!AI496:'GUTS'!BH496,MATCH(5,GUTS!AK496:'GUTS'!BI496,0)),"")</f>
        <v/>
      </c>
      <c r="K495" s="127" t="str">
        <f>IFERROR(INDEX(GUTS!AJ496:'GUTS'!BH496,MATCH(5,GUTS!AK496:'GUTS'!BI496,0)),"")</f>
        <v/>
      </c>
      <c r="L495" s="127" t="str">
        <f>IFERROR(INDEX(GUTS!AI496:'GUTS'!BH496,MATCH(6,GUTS!AK496:'GUTS'!BI496,0)),"")</f>
        <v/>
      </c>
      <c r="M495" s="127" t="str">
        <f>IFERROR(INDEX(GUTS!AJ496:'GUTS'!BH496,MATCH(6,GUTS!AK496:'GUTS'!BI496,0)),"")</f>
        <v/>
      </c>
      <c r="N495" s="127" t="e">
        <f>Audit!#REF!</f>
        <v>#REF!</v>
      </c>
      <c r="O495" s="127" t="e">
        <f>Audit!#REF!</f>
        <v>#REF!</v>
      </c>
      <c r="P495" s="127" t="e">
        <f>Audit!#REF!</f>
        <v>#REF!</v>
      </c>
    </row>
    <row r="496" spans="1:16" hidden="1">
      <c r="A496" s="127" t="e">
        <f>Audit!#REF!</f>
        <v>#REF!</v>
      </c>
      <c r="B496" s="127" t="str">
        <f>IFERROR(INDEX(GUTS!AI497:'GUTS'!BH497,MATCH(1,GUTS!AK497:'GUTS'!BI497,0)),"")</f>
        <v/>
      </c>
      <c r="C496" s="127" t="str">
        <f>IFERROR(INDEX(GUTS!AJ497:'GUTS'!BH497,MATCH(1,GUTS!AK497:'GUTS'!BI497,0)),"")</f>
        <v/>
      </c>
      <c r="D496" s="127" t="str">
        <f>IFERROR(INDEX(GUTS!AI497:'GUTS'!BH497,MATCH(2,GUTS!AK497:'GUTS'!BI497,0)),"")</f>
        <v/>
      </c>
      <c r="E496" s="127" t="str">
        <f>IFERROR(INDEX(GUTS!AJ497:'GUTS'!BH497,MATCH(2,GUTS!AK497:'GUTS'!BI497,0)),"")</f>
        <v/>
      </c>
      <c r="F496" s="127" t="str">
        <f>IFERROR(INDEX(GUTS!AI497:'GUTS'!BH497,MATCH(3,GUTS!AK497:'GUTS'!BI497,0)),"")</f>
        <v/>
      </c>
      <c r="G496" s="127" t="str">
        <f>IFERROR(INDEX(GUTS!AJ497:'GUTS'!BH497,MATCH(3,GUTS!AK497:'GUTS'!BI497,0)),"")</f>
        <v/>
      </c>
      <c r="H496" s="127" t="str">
        <f>IFERROR(INDEX(GUTS!AI497:'GUTS'!BH497,MATCH(4,GUTS!AK497:'GUTS'!BI497,0)),"")</f>
        <v/>
      </c>
      <c r="I496" s="127" t="str">
        <f>IFERROR(INDEX(GUTS!AJ497:'GUTS'!BH497,MATCH(4,GUTS!AK497:'GUTS'!BI497,0)),"")</f>
        <v/>
      </c>
      <c r="J496" s="127" t="str">
        <f>IFERROR(INDEX(GUTS!AI497:'GUTS'!BH497,MATCH(5,GUTS!AK497:'GUTS'!BI497,0)),"")</f>
        <v/>
      </c>
      <c r="K496" s="127" t="str">
        <f>IFERROR(INDEX(GUTS!AJ497:'GUTS'!BH497,MATCH(5,GUTS!AK497:'GUTS'!BI497,0)),"")</f>
        <v/>
      </c>
      <c r="L496" s="127" t="str">
        <f>IFERROR(INDEX(GUTS!AI497:'GUTS'!BH497,MATCH(6,GUTS!AK497:'GUTS'!BI497,0)),"")</f>
        <v/>
      </c>
      <c r="M496" s="127" t="str">
        <f>IFERROR(INDEX(GUTS!AJ497:'GUTS'!BH497,MATCH(6,GUTS!AK497:'GUTS'!BI497,0)),"")</f>
        <v/>
      </c>
      <c r="N496" s="127" t="e">
        <f>Audit!#REF!</f>
        <v>#REF!</v>
      </c>
      <c r="O496" s="127" t="e">
        <f>Audit!#REF!</f>
        <v>#REF!</v>
      </c>
      <c r="P496" s="127" t="e">
        <f>Audit!#REF!</f>
        <v>#REF!</v>
      </c>
    </row>
    <row r="497" spans="1:16" hidden="1">
      <c r="A497" s="127" t="e">
        <f>Audit!#REF!</f>
        <v>#REF!</v>
      </c>
      <c r="B497" s="127" t="str">
        <f>IFERROR(INDEX(GUTS!AI498:'GUTS'!BH498,MATCH(1,GUTS!AK498:'GUTS'!BI498,0)),"")</f>
        <v/>
      </c>
      <c r="C497" s="127" t="str">
        <f>IFERROR(INDEX(GUTS!AJ498:'GUTS'!BH498,MATCH(1,GUTS!AK498:'GUTS'!BI498,0)),"")</f>
        <v/>
      </c>
      <c r="D497" s="127" t="str">
        <f>IFERROR(INDEX(GUTS!AI498:'GUTS'!BH498,MATCH(2,GUTS!AK498:'GUTS'!BI498,0)),"")</f>
        <v/>
      </c>
      <c r="E497" s="127" t="str">
        <f>IFERROR(INDEX(GUTS!AJ498:'GUTS'!BH498,MATCH(2,GUTS!AK498:'GUTS'!BI498,0)),"")</f>
        <v/>
      </c>
      <c r="F497" s="127" t="str">
        <f>IFERROR(INDEX(GUTS!AI498:'GUTS'!BH498,MATCH(3,GUTS!AK498:'GUTS'!BI498,0)),"")</f>
        <v/>
      </c>
      <c r="G497" s="127" t="str">
        <f>IFERROR(INDEX(GUTS!AJ498:'GUTS'!BH498,MATCH(3,GUTS!AK498:'GUTS'!BI498,0)),"")</f>
        <v/>
      </c>
      <c r="H497" s="127" t="str">
        <f>IFERROR(INDEX(GUTS!AI498:'GUTS'!BH498,MATCH(4,GUTS!AK498:'GUTS'!BI498,0)),"")</f>
        <v/>
      </c>
      <c r="I497" s="127" t="str">
        <f>IFERROR(INDEX(GUTS!AJ498:'GUTS'!BH498,MATCH(4,GUTS!AK498:'GUTS'!BI498,0)),"")</f>
        <v/>
      </c>
      <c r="J497" s="127" t="str">
        <f>IFERROR(INDEX(GUTS!AI498:'GUTS'!BH498,MATCH(5,GUTS!AK498:'GUTS'!BI498,0)),"")</f>
        <v/>
      </c>
      <c r="K497" s="127" t="str">
        <f>IFERROR(INDEX(GUTS!AJ498:'GUTS'!BH498,MATCH(5,GUTS!AK498:'GUTS'!BI498,0)),"")</f>
        <v/>
      </c>
      <c r="L497" s="127" t="str">
        <f>IFERROR(INDEX(GUTS!AI498:'GUTS'!BH498,MATCH(6,GUTS!AK498:'GUTS'!BI498,0)),"")</f>
        <v/>
      </c>
      <c r="M497" s="127" t="str">
        <f>IFERROR(INDEX(GUTS!AJ498:'GUTS'!BH498,MATCH(6,GUTS!AK498:'GUTS'!BI498,0)),"")</f>
        <v/>
      </c>
      <c r="N497" s="127" t="e">
        <f>Audit!#REF!</f>
        <v>#REF!</v>
      </c>
      <c r="O497" s="127" t="e">
        <f>Audit!#REF!</f>
        <v>#REF!</v>
      </c>
      <c r="P497" s="127" t="e">
        <f>Audit!#REF!</f>
        <v>#REF!</v>
      </c>
    </row>
    <row r="498" spans="1:16" hidden="1">
      <c r="A498" s="127" t="e">
        <f>Audit!#REF!</f>
        <v>#REF!</v>
      </c>
      <c r="B498" s="127" t="str">
        <f>IFERROR(INDEX(GUTS!AI499:'GUTS'!BH499,MATCH(1,GUTS!AK499:'GUTS'!BI499,0)),"")</f>
        <v/>
      </c>
      <c r="C498" s="127" t="str">
        <f>IFERROR(INDEX(GUTS!AJ499:'GUTS'!BH499,MATCH(1,GUTS!AK499:'GUTS'!BI499,0)),"")</f>
        <v/>
      </c>
      <c r="D498" s="127" t="str">
        <f>IFERROR(INDEX(GUTS!AI499:'GUTS'!BH499,MATCH(2,GUTS!AK499:'GUTS'!BI499,0)),"")</f>
        <v/>
      </c>
      <c r="E498" s="127" t="str">
        <f>IFERROR(INDEX(GUTS!AJ499:'GUTS'!BH499,MATCH(2,GUTS!AK499:'GUTS'!BI499,0)),"")</f>
        <v/>
      </c>
      <c r="F498" s="127" t="str">
        <f>IFERROR(INDEX(GUTS!AI499:'GUTS'!BH499,MATCH(3,GUTS!AK499:'GUTS'!BI499,0)),"")</f>
        <v/>
      </c>
      <c r="G498" s="127" t="str">
        <f>IFERROR(INDEX(GUTS!AJ499:'GUTS'!BH499,MATCH(3,GUTS!AK499:'GUTS'!BI499,0)),"")</f>
        <v/>
      </c>
      <c r="H498" s="127" t="str">
        <f>IFERROR(INDEX(GUTS!AI499:'GUTS'!BH499,MATCH(4,GUTS!AK499:'GUTS'!BI499,0)),"")</f>
        <v/>
      </c>
      <c r="I498" s="127" t="str">
        <f>IFERROR(INDEX(GUTS!AJ499:'GUTS'!BH499,MATCH(4,GUTS!AK499:'GUTS'!BI499,0)),"")</f>
        <v/>
      </c>
      <c r="J498" s="127" t="str">
        <f>IFERROR(INDEX(GUTS!AI499:'GUTS'!BH499,MATCH(5,GUTS!AK499:'GUTS'!BI499,0)),"")</f>
        <v/>
      </c>
      <c r="K498" s="127" t="str">
        <f>IFERROR(INDEX(GUTS!AJ499:'GUTS'!BH499,MATCH(5,GUTS!AK499:'GUTS'!BI499,0)),"")</f>
        <v/>
      </c>
      <c r="L498" s="127" t="str">
        <f>IFERROR(INDEX(GUTS!AI499:'GUTS'!BH499,MATCH(6,GUTS!AK499:'GUTS'!BI499,0)),"")</f>
        <v/>
      </c>
      <c r="M498" s="127" t="str">
        <f>IFERROR(INDEX(GUTS!AJ499:'GUTS'!BH499,MATCH(6,GUTS!AK499:'GUTS'!BI499,0)),"")</f>
        <v/>
      </c>
      <c r="N498" s="127" t="e">
        <f>Audit!#REF!</f>
        <v>#REF!</v>
      </c>
      <c r="O498" s="127" t="e">
        <f>Audit!#REF!</f>
        <v>#REF!</v>
      </c>
      <c r="P498" s="127" t="e">
        <f>Audit!#REF!</f>
        <v>#REF!</v>
      </c>
    </row>
    <row r="499" spans="1:16">
      <c r="A499" s="127" t="e">
        <f>Audit!#REF!</f>
        <v>#REF!</v>
      </c>
      <c r="B499" s="127" t="str">
        <f>IFERROR(INDEX(GUTS!AI500:'GUTS'!BH500,MATCH(1,GUTS!AK500:'GUTS'!BI500,0)),"")</f>
        <v/>
      </c>
      <c r="C499" s="127" t="str">
        <f>IFERROR(INDEX(GUTS!AJ500:'GUTS'!BH500,MATCH(1,GUTS!AK500:'GUTS'!BI500,0)),"")</f>
        <v/>
      </c>
      <c r="D499" s="127" t="str">
        <f>IFERROR(INDEX(GUTS!AI500:'GUTS'!BH500,MATCH(2,GUTS!AK500:'GUTS'!BI500,0)),"")</f>
        <v/>
      </c>
      <c r="E499" s="127" t="str">
        <f>IFERROR(INDEX(GUTS!AJ500:'GUTS'!BH500,MATCH(2,GUTS!AK500:'GUTS'!BI500,0)),"")</f>
        <v/>
      </c>
      <c r="F499" s="127" t="str">
        <f>IFERROR(INDEX(GUTS!AI500:'GUTS'!BH500,MATCH(3,GUTS!AK500:'GUTS'!BI500,0)),"")</f>
        <v/>
      </c>
      <c r="G499" s="127" t="str">
        <f>IFERROR(INDEX(GUTS!AJ500:'GUTS'!BH500,MATCH(3,GUTS!AK500:'GUTS'!BI500,0)),"")</f>
        <v/>
      </c>
      <c r="H499" s="127" t="str">
        <f>IFERROR(INDEX(GUTS!AI500:'GUTS'!BH500,MATCH(4,GUTS!AK500:'GUTS'!BI500,0)),"")</f>
        <v/>
      </c>
      <c r="I499" s="127" t="str">
        <f>IFERROR(INDEX(GUTS!AJ500:'GUTS'!BH500,MATCH(4,GUTS!AK500:'GUTS'!BI500,0)),"")</f>
        <v/>
      </c>
      <c r="J499" s="127" t="str">
        <f>IFERROR(INDEX(GUTS!AI500:'GUTS'!BH500,MATCH(5,GUTS!AK500:'GUTS'!BI500,0)),"")</f>
        <v/>
      </c>
      <c r="K499" s="127" t="str">
        <f>IFERROR(INDEX(GUTS!AJ500:'GUTS'!BH500,MATCH(5,GUTS!AK500:'GUTS'!BI500,0)),"")</f>
        <v/>
      </c>
      <c r="L499" s="127" t="str">
        <f>IFERROR(INDEX(GUTS!AI500:'GUTS'!BH500,MATCH(6,GUTS!AK500:'GUTS'!BI500,0)),"")</f>
        <v/>
      </c>
      <c r="M499" s="127" t="str">
        <f>IFERROR(INDEX(GUTS!AJ500:'GUTS'!BH500,MATCH(6,GUTS!AK500:'GUTS'!BI500,0)),"")</f>
        <v/>
      </c>
      <c r="N499" s="127" t="e">
        <f>Audit!#REF!</f>
        <v>#REF!</v>
      </c>
      <c r="O499" s="127" t="e">
        <f>Audit!#REF!</f>
        <v>#REF!</v>
      </c>
      <c r="P499" s="127" t="e">
        <f>Audit!#REF!</f>
        <v>#REF!</v>
      </c>
    </row>
    <row r="500" spans="1:16" hidden="1">
      <c r="A500" s="127" t="e">
        <f>Audit!#REF!</f>
        <v>#REF!</v>
      </c>
      <c r="B500" s="127" t="str">
        <f>IFERROR(INDEX(GUTS!AI501:'GUTS'!BH501,MATCH(1,GUTS!AK501:'GUTS'!BI501,0)),"")</f>
        <v/>
      </c>
      <c r="C500" s="127" t="str">
        <f>IFERROR(INDEX(GUTS!AJ501:'GUTS'!BH501,MATCH(1,GUTS!AK501:'GUTS'!BI501,0)),"")</f>
        <v/>
      </c>
      <c r="D500" s="127" t="str">
        <f>IFERROR(INDEX(GUTS!AI501:'GUTS'!BH501,MATCH(2,GUTS!AK501:'GUTS'!BI501,0)),"")</f>
        <v/>
      </c>
      <c r="E500" s="127" t="str">
        <f>IFERROR(INDEX(GUTS!AJ501:'GUTS'!BH501,MATCH(2,GUTS!AK501:'GUTS'!BI501,0)),"")</f>
        <v/>
      </c>
      <c r="F500" s="127" t="str">
        <f>IFERROR(INDEX(GUTS!AI501:'GUTS'!BH501,MATCH(3,GUTS!AK501:'GUTS'!BI501,0)),"")</f>
        <v/>
      </c>
      <c r="G500" s="127" t="str">
        <f>IFERROR(INDEX(GUTS!AJ501:'GUTS'!BH501,MATCH(3,GUTS!AK501:'GUTS'!BI501,0)),"")</f>
        <v/>
      </c>
      <c r="H500" s="127" t="str">
        <f>IFERROR(INDEX(GUTS!AI501:'GUTS'!BH501,MATCH(4,GUTS!AK501:'GUTS'!BI501,0)),"")</f>
        <v/>
      </c>
      <c r="I500" s="127" t="str">
        <f>IFERROR(INDEX(GUTS!AJ501:'GUTS'!BH501,MATCH(4,GUTS!AK501:'GUTS'!BI501,0)),"")</f>
        <v/>
      </c>
      <c r="J500" s="127" t="str">
        <f>IFERROR(INDEX(GUTS!AI501:'GUTS'!BH501,MATCH(5,GUTS!AK501:'GUTS'!BI501,0)),"")</f>
        <v/>
      </c>
      <c r="K500" s="127" t="str">
        <f>IFERROR(INDEX(GUTS!AJ501:'GUTS'!BH501,MATCH(5,GUTS!AK501:'GUTS'!BI501,0)),"")</f>
        <v/>
      </c>
      <c r="L500" s="127" t="str">
        <f>IFERROR(INDEX(GUTS!AI501:'GUTS'!BH501,MATCH(6,GUTS!AK501:'GUTS'!BI501,0)),"")</f>
        <v/>
      </c>
      <c r="M500" s="127" t="str">
        <f>IFERROR(INDEX(GUTS!AJ501:'GUTS'!BH501,MATCH(6,GUTS!AK501:'GUTS'!BI501,0)),"")</f>
        <v/>
      </c>
      <c r="N500" s="127" t="e">
        <f>Audit!#REF!</f>
        <v>#REF!</v>
      </c>
      <c r="O500" s="127" t="e">
        <f>Audit!#REF!</f>
        <v>#REF!</v>
      </c>
      <c r="P500" s="127" t="e">
        <f>Audit!#REF!</f>
        <v>#REF!</v>
      </c>
    </row>
    <row r="501" spans="1:16" hidden="1">
      <c r="A501" s="127" t="e">
        <f>Audit!#REF!</f>
        <v>#REF!</v>
      </c>
      <c r="B501" s="127" t="str">
        <f>IFERROR(INDEX(GUTS!AI502:'GUTS'!BH502,MATCH(1,GUTS!AK502:'GUTS'!BI502,0)),"")</f>
        <v/>
      </c>
      <c r="C501" s="127" t="str">
        <f>IFERROR(INDEX(GUTS!AJ502:'GUTS'!BH502,MATCH(1,GUTS!AK502:'GUTS'!BI502,0)),"")</f>
        <v/>
      </c>
      <c r="D501" s="127" t="str">
        <f>IFERROR(INDEX(GUTS!AI502:'GUTS'!BH502,MATCH(2,GUTS!AK502:'GUTS'!BI502,0)),"")</f>
        <v/>
      </c>
      <c r="E501" s="127" t="str">
        <f>IFERROR(INDEX(GUTS!AJ502:'GUTS'!BH502,MATCH(2,GUTS!AK502:'GUTS'!BI502,0)),"")</f>
        <v/>
      </c>
      <c r="F501" s="127" t="str">
        <f>IFERROR(INDEX(GUTS!AI502:'GUTS'!BH502,MATCH(3,GUTS!AK502:'GUTS'!BI502,0)),"")</f>
        <v/>
      </c>
      <c r="G501" s="127" t="str">
        <f>IFERROR(INDEX(GUTS!AJ502:'GUTS'!BH502,MATCH(3,GUTS!AK502:'GUTS'!BI502,0)),"")</f>
        <v/>
      </c>
      <c r="H501" s="127" t="str">
        <f>IFERROR(INDEX(GUTS!AI502:'GUTS'!BH502,MATCH(4,GUTS!AK502:'GUTS'!BI502,0)),"")</f>
        <v/>
      </c>
      <c r="I501" s="127" t="str">
        <f>IFERROR(INDEX(GUTS!AJ502:'GUTS'!BH502,MATCH(4,GUTS!AK502:'GUTS'!BI502,0)),"")</f>
        <v/>
      </c>
      <c r="J501" s="127" t="str">
        <f>IFERROR(INDEX(GUTS!AI502:'GUTS'!BH502,MATCH(5,GUTS!AK502:'GUTS'!BI502,0)),"")</f>
        <v/>
      </c>
      <c r="K501" s="127" t="str">
        <f>IFERROR(INDEX(GUTS!AJ502:'GUTS'!BH502,MATCH(5,GUTS!AK502:'GUTS'!BI502,0)),"")</f>
        <v/>
      </c>
      <c r="L501" s="127" t="str">
        <f>IFERROR(INDEX(GUTS!AI502:'GUTS'!BH502,MATCH(6,GUTS!AK502:'GUTS'!BI502,0)),"")</f>
        <v/>
      </c>
      <c r="M501" s="127" t="str">
        <f>IFERROR(INDEX(GUTS!AJ502:'GUTS'!BH502,MATCH(6,GUTS!AK502:'GUTS'!BI502,0)),"")</f>
        <v/>
      </c>
      <c r="N501" s="127" t="e">
        <f>Audit!#REF!</f>
        <v>#REF!</v>
      </c>
      <c r="O501" s="127" t="e">
        <f>Audit!#REF!</f>
        <v>#REF!</v>
      </c>
      <c r="P501" s="127" t="e">
        <f>Audit!#REF!</f>
        <v>#REF!</v>
      </c>
    </row>
    <row r="502" spans="1:16">
      <c r="A502" s="127" t="e">
        <f>Audit!#REF!</f>
        <v>#REF!</v>
      </c>
      <c r="B502" s="127" t="str">
        <f>IFERROR(INDEX(GUTS!AI503:'GUTS'!BH503,MATCH(1,GUTS!AK503:'GUTS'!BI503,0)),"")</f>
        <v/>
      </c>
      <c r="C502" s="127" t="str">
        <f>IFERROR(INDEX(GUTS!AJ503:'GUTS'!BH503,MATCH(1,GUTS!AK503:'GUTS'!BI503,0)),"")</f>
        <v/>
      </c>
      <c r="D502" s="127" t="str">
        <f>IFERROR(INDEX(GUTS!AI503:'GUTS'!BH503,MATCH(2,GUTS!AK503:'GUTS'!BI503,0)),"")</f>
        <v/>
      </c>
      <c r="E502" s="127" t="str">
        <f>IFERROR(INDEX(GUTS!AJ503:'GUTS'!BH503,MATCH(2,GUTS!AK503:'GUTS'!BI503,0)),"")</f>
        <v/>
      </c>
      <c r="F502" s="127" t="str">
        <f>IFERROR(INDEX(GUTS!AI503:'GUTS'!BH503,MATCH(3,GUTS!AK503:'GUTS'!BI503,0)),"")</f>
        <v/>
      </c>
      <c r="G502" s="127" t="str">
        <f>IFERROR(INDEX(GUTS!AJ503:'GUTS'!BH503,MATCH(3,GUTS!AK503:'GUTS'!BI503,0)),"")</f>
        <v/>
      </c>
      <c r="H502" s="127" t="str">
        <f>IFERROR(INDEX(GUTS!AI503:'GUTS'!BH503,MATCH(4,GUTS!AK503:'GUTS'!BI503,0)),"")</f>
        <v/>
      </c>
      <c r="I502" s="127" t="str">
        <f>IFERROR(INDEX(GUTS!AJ503:'GUTS'!BH503,MATCH(4,GUTS!AK503:'GUTS'!BI503,0)),"")</f>
        <v/>
      </c>
      <c r="J502" s="127" t="str">
        <f>IFERROR(INDEX(GUTS!AI503:'GUTS'!BH503,MATCH(5,GUTS!AK503:'GUTS'!BI503,0)),"")</f>
        <v/>
      </c>
      <c r="K502" s="127" t="str">
        <f>IFERROR(INDEX(GUTS!AJ503:'GUTS'!BH503,MATCH(5,GUTS!AK503:'GUTS'!BI503,0)),"")</f>
        <v/>
      </c>
      <c r="L502" s="127" t="str">
        <f>IFERROR(INDEX(GUTS!AI503:'GUTS'!BH503,MATCH(6,GUTS!AK503:'GUTS'!BI503,0)),"")</f>
        <v/>
      </c>
      <c r="M502" s="127" t="str">
        <f>IFERROR(INDEX(GUTS!AJ503:'GUTS'!BH503,MATCH(6,GUTS!AK503:'GUTS'!BI503,0)),"")</f>
        <v/>
      </c>
      <c r="N502" s="127" t="e">
        <f>Audit!#REF!</f>
        <v>#REF!</v>
      </c>
      <c r="O502" s="127" t="e">
        <f>Audit!#REF!</f>
        <v>#REF!</v>
      </c>
      <c r="P502" s="127" t="e">
        <f>Audit!#REF!</f>
        <v>#REF!</v>
      </c>
    </row>
    <row r="503" spans="1:16" hidden="1">
      <c r="A503" s="127" t="e">
        <f>Audit!#REF!</f>
        <v>#REF!</v>
      </c>
      <c r="B503" s="127" t="str">
        <f>IFERROR(INDEX(GUTS!AI504:'GUTS'!BH504,MATCH(1,GUTS!AK504:'GUTS'!BI504,0)),"")</f>
        <v/>
      </c>
      <c r="C503" s="127" t="str">
        <f>IFERROR(INDEX(GUTS!AJ504:'GUTS'!BH504,MATCH(1,GUTS!AK504:'GUTS'!BI504,0)),"")</f>
        <v/>
      </c>
      <c r="D503" s="127" t="str">
        <f>IFERROR(INDEX(GUTS!AI504:'GUTS'!BH504,MATCH(2,GUTS!AK504:'GUTS'!BI504,0)),"")</f>
        <v/>
      </c>
      <c r="E503" s="127" t="str">
        <f>IFERROR(INDEX(GUTS!AJ504:'GUTS'!BH504,MATCH(2,GUTS!AK504:'GUTS'!BI504,0)),"")</f>
        <v/>
      </c>
      <c r="F503" s="127" t="str">
        <f>IFERROR(INDEX(GUTS!AI504:'GUTS'!BH504,MATCH(3,GUTS!AK504:'GUTS'!BI504,0)),"")</f>
        <v/>
      </c>
      <c r="G503" s="127" t="str">
        <f>IFERROR(INDEX(GUTS!AJ504:'GUTS'!BH504,MATCH(3,GUTS!AK504:'GUTS'!BI504,0)),"")</f>
        <v/>
      </c>
      <c r="H503" s="127" t="str">
        <f>IFERROR(INDEX(GUTS!AI504:'GUTS'!BH504,MATCH(4,GUTS!AK504:'GUTS'!BI504,0)),"")</f>
        <v/>
      </c>
      <c r="I503" s="127" t="str">
        <f>IFERROR(INDEX(GUTS!AJ504:'GUTS'!BH504,MATCH(4,GUTS!AK504:'GUTS'!BI504,0)),"")</f>
        <v/>
      </c>
      <c r="J503" s="127" t="str">
        <f>IFERROR(INDEX(GUTS!AI504:'GUTS'!BH504,MATCH(5,GUTS!AK504:'GUTS'!BI504,0)),"")</f>
        <v/>
      </c>
      <c r="K503" s="127" t="str">
        <f>IFERROR(INDEX(GUTS!AJ504:'GUTS'!BH504,MATCH(5,GUTS!AK504:'GUTS'!BI504,0)),"")</f>
        <v/>
      </c>
      <c r="L503" s="127" t="str">
        <f>IFERROR(INDEX(GUTS!AI504:'GUTS'!BH504,MATCH(6,GUTS!AK504:'GUTS'!BI504,0)),"")</f>
        <v/>
      </c>
      <c r="M503" s="127" t="str">
        <f>IFERROR(INDEX(GUTS!AJ504:'GUTS'!BH504,MATCH(6,GUTS!AK504:'GUTS'!BI504,0)),"")</f>
        <v/>
      </c>
      <c r="N503" s="127" t="e">
        <f>Audit!#REF!</f>
        <v>#REF!</v>
      </c>
      <c r="O503" s="127" t="e">
        <f>Audit!#REF!</f>
        <v>#REF!</v>
      </c>
      <c r="P503" s="127" t="e">
        <f>Audit!#REF!</f>
        <v>#REF!</v>
      </c>
    </row>
    <row r="504" spans="1:16">
      <c r="A504" s="127" t="e">
        <f>Audit!#REF!</f>
        <v>#REF!</v>
      </c>
      <c r="B504" s="127" t="str">
        <f>IFERROR(INDEX(GUTS!AI505:'GUTS'!BH505,MATCH(1,GUTS!AK505:'GUTS'!BI505,0)),"")</f>
        <v/>
      </c>
      <c r="C504" s="127" t="str">
        <f>IFERROR(INDEX(GUTS!AJ505:'GUTS'!BH505,MATCH(1,GUTS!AK505:'GUTS'!BI505,0)),"")</f>
        <v/>
      </c>
      <c r="D504" s="127" t="str">
        <f>IFERROR(INDEX(GUTS!AI505:'GUTS'!BH505,MATCH(2,GUTS!AK505:'GUTS'!BI505,0)),"")</f>
        <v/>
      </c>
      <c r="E504" s="127" t="str">
        <f>IFERROR(INDEX(GUTS!AJ505:'GUTS'!BH505,MATCH(2,GUTS!AK505:'GUTS'!BI505,0)),"")</f>
        <v/>
      </c>
      <c r="F504" s="127" t="str">
        <f>IFERROR(INDEX(GUTS!AI505:'GUTS'!BH505,MATCH(3,GUTS!AK505:'GUTS'!BI505,0)),"")</f>
        <v/>
      </c>
      <c r="G504" s="127" t="str">
        <f>IFERROR(INDEX(GUTS!AJ505:'GUTS'!BH505,MATCH(3,GUTS!AK505:'GUTS'!BI505,0)),"")</f>
        <v/>
      </c>
      <c r="H504" s="127" t="str">
        <f>IFERROR(INDEX(GUTS!AI505:'GUTS'!BH505,MATCH(4,GUTS!AK505:'GUTS'!BI505,0)),"")</f>
        <v/>
      </c>
      <c r="I504" s="127" t="str">
        <f>IFERROR(INDEX(GUTS!AJ505:'GUTS'!BH505,MATCH(4,GUTS!AK505:'GUTS'!BI505,0)),"")</f>
        <v/>
      </c>
      <c r="J504" s="127" t="str">
        <f>IFERROR(INDEX(GUTS!AI505:'GUTS'!BH505,MATCH(5,GUTS!AK505:'GUTS'!BI505,0)),"")</f>
        <v/>
      </c>
      <c r="K504" s="127" t="str">
        <f>IFERROR(INDEX(GUTS!AJ505:'GUTS'!BH505,MATCH(5,GUTS!AK505:'GUTS'!BI505,0)),"")</f>
        <v/>
      </c>
      <c r="L504" s="127" t="str">
        <f>IFERROR(INDEX(GUTS!AI505:'GUTS'!BH505,MATCH(6,GUTS!AK505:'GUTS'!BI505,0)),"")</f>
        <v/>
      </c>
      <c r="M504" s="127" t="str">
        <f>IFERROR(INDEX(GUTS!AJ505:'GUTS'!BH505,MATCH(6,GUTS!AK505:'GUTS'!BI505,0)),"")</f>
        <v/>
      </c>
      <c r="N504" s="127" t="e">
        <f>Audit!#REF!</f>
        <v>#REF!</v>
      </c>
      <c r="O504" s="127" t="e">
        <f>Audit!#REF!</f>
        <v>#REF!</v>
      </c>
      <c r="P504" s="127" t="e">
        <f>Audit!#REF!</f>
        <v>#REF!</v>
      </c>
    </row>
    <row r="505" spans="1:16" hidden="1">
      <c r="A505" s="127" t="e">
        <f>Audit!#REF!</f>
        <v>#REF!</v>
      </c>
      <c r="B505" s="127" t="str">
        <f>IFERROR(INDEX(GUTS!AI506:'GUTS'!BH506,MATCH(1,GUTS!AK506:'GUTS'!BI506,0)),"")</f>
        <v/>
      </c>
      <c r="C505" s="127" t="str">
        <f>IFERROR(INDEX(GUTS!AJ506:'GUTS'!BH506,MATCH(1,GUTS!AK506:'GUTS'!BI506,0)),"")</f>
        <v/>
      </c>
      <c r="D505" s="127" t="str">
        <f>IFERROR(INDEX(GUTS!AI506:'GUTS'!BH506,MATCH(2,GUTS!AK506:'GUTS'!BI506,0)),"")</f>
        <v/>
      </c>
      <c r="E505" s="127" t="str">
        <f>IFERROR(INDEX(GUTS!AJ506:'GUTS'!BH506,MATCH(2,GUTS!AK506:'GUTS'!BI506,0)),"")</f>
        <v/>
      </c>
      <c r="F505" s="127" t="str">
        <f>IFERROR(INDEX(GUTS!AI506:'GUTS'!BH506,MATCH(3,GUTS!AK506:'GUTS'!BI506,0)),"")</f>
        <v/>
      </c>
      <c r="G505" s="127" t="str">
        <f>IFERROR(INDEX(GUTS!AJ506:'GUTS'!BH506,MATCH(3,GUTS!AK506:'GUTS'!BI506,0)),"")</f>
        <v/>
      </c>
      <c r="H505" s="127" t="str">
        <f>IFERROR(INDEX(GUTS!AI506:'GUTS'!BH506,MATCH(4,GUTS!AK506:'GUTS'!BI506,0)),"")</f>
        <v/>
      </c>
      <c r="I505" s="127" t="str">
        <f>IFERROR(INDEX(GUTS!AJ506:'GUTS'!BH506,MATCH(4,GUTS!AK506:'GUTS'!BI506,0)),"")</f>
        <v/>
      </c>
      <c r="J505" s="127" t="str">
        <f>IFERROR(INDEX(GUTS!AI506:'GUTS'!BH506,MATCH(5,GUTS!AK506:'GUTS'!BI506,0)),"")</f>
        <v/>
      </c>
      <c r="K505" s="127" t="str">
        <f>IFERROR(INDEX(GUTS!AJ506:'GUTS'!BH506,MATCH(5,GUTS!AK506:'GUTS'!BI506,0)),"")</f>
        <v/>
      </c>
      <c r="L505" s="127" t="str">
        <f>IFERROR(INDEX(GUTS!AI506:'GUTS'!BH506,MATCH(6,GUTS!AK506:'GUTS'!BI506,0)),"")</f>
        <v/>
      </c>
      <c r="M505" s="127" t="str">
        <f>IFERROR(INDEX(GUTS!AJ506:'GUTS'!BH506,MATCH(6,GUTS!AK506:'GUTS'!BI506,0)),"")</f>
        <v/>
      </c>
      <c r="N505" s="127" t="e">
        <f>Audit!#REF!</f>
        <v>#REF!</v>
      </c>
      <c r="O505" s="127" t="e">
        <f>Audit!#REF!</f>
        <v>#REF!</v>
      </c>
      <c r="P505" s="127" t="e">
        <f>Audit!#REF!</f>
        <v>#REF!</v>
      </c>
    </row>
    <row r="506" spans="1:16">
      <c r="A506" s="127" t="e">
        <f>Audit!#REF!</f>
        <v>#REF!</v>
      </c>
      <c r="B506" s="127" t="str">
        <f>IFERROR(INDEX(GUTS!AI507:'GUTS'!BH507,MATCH(1,GUTS!AK507:'GUTS'!BI507,0)),"")</f>
        <v/>
      </c>
      <c r="C506" s="127" t="str">
        <f>IFERROR(INDEX(GUTS!AJ507:'GUTS'!BH507,MATCH(1,GUTS!AK507:'GUTS'!BI507,0)),"")</f>
        <v/>
      </c>
      <c r="D506" s="127" t="str">
        <f>IFERROR(INDEX(GUTS!AI507:'GUTS'!BH507,MATCH(2,GUTS!AK507:'GUTS'!BI507,0)),"")</f>
        <v/>
      </c>
      <c r="E506" s="127" t="str">
        <f>IFERROR(INDEX(GUTS!AJ507:'GUTS'!BH507,MATCH(2,GUTS!AK507:'GUTS'!BI507,0)),"")</f>
        <v/>
      </c>
      <c r="F506" s="127" t="str">
        <f>IFERROR(INDEX(GUTS!AI507:'GUTS'!BH507,MATCH(3,GUTS!AK507:'GUTS'!BI507,0)),"")</f>
        <v/>
      </c>
      <c r="G506" s="127" t="str">
        <f>IFERROR(INDEX(GUTS!AJ507:'GUTS'!BH507,MATCH(3,GUTS!AK507:'GUTS'!BI507,0)),"")</f>
        <v/>
      </c>
      <c r="H506" s="127" t="str">
        <f>IFERROR(INDEX(GUTS!AI507:'GUTS'!BH507,MATCH(4,GUTS!AK507:'GUTS'!BI507,0)),"")</f>
        <v/>
      </c>
      <c r="I506" s="127" t="str">
        <f>IFERROR(INDEX(GUTS!AJ507:'GUTS'!BH507,MATCH(4,GUTS!AK507:'GUTS'!BI507,0)),"")</f>
        <v/>
      </c>
      <c r="J506" s="127" t="str">
        <f>IFERROR(INDEX(GUTS!AI507:'GUTS'!BH507,MATCH(5,GUTS!AK507:'GUTS'!BI507,0)),"")</f>
        <v/>
      </c>
      <c r="K506" s="127" t="str">
        <f>IFERROR(INDEX(GUTS!AJ507:'GUTS'!BH507,MATCH(5,GUTS!AK507:'GUTS'!BI507,0)),"")</f>
        <v/>
      </c>
      <c r="L506" s="127" t="str">
        <f>IFERROR(INDEX(GUTS!AI507:'GUTS'!BH507,MATCH(6,GUTS!AK507:'GUTS'!BI507,0)),"")</f>
        <v/>
      </c>
      <c r="M506" s="127" t="str">
        <f>IFERROR(INDEX(GUTS!AJ507:'GUTS'!BH507,MATCH(6,GUTS!AK507:'GUTS'!BI507,0)),"")</f>
        <v/>
      </c>
      <c r="N506" s="127" t="e">
        <f>Audit!#REF!</f>
        <v>#REF!</v>
      </c>
      <c r="O506" s="127" t="e">
        <f>Audit!#REF!</f>
        <v>#REF!</v>
      </c>
      <c r="P506" s="127" t="e">
        <f>Audit!#REF!</f>
        <v>#REF!</v>
      </c>
    </row>
    <row r="507" spans="1:16" hidden="1">
      <c r="A507" s="127" t="e">
        <f>Audit!#REF!</f>
        <v>#REF!</v>
      </c>
      <c r="B507" s="127" t="str">
        <f>IFERROR(INDEX(GUTS!AI508:'GUTS'!BH508,MATCH(1,GUTS!AK508:'GUTS'!BI508,0)),"")</f>
        <v/>
      </c>
      <c r="C507" s="127" t="str">
        <f>IFERROR(INDEX(GUTS!AJ508:'GUTS'!BH508,MATCH(1,GUTS!AK508:'GUTS'!BI508,0)),"")</f>
        <v/>
      </c>
      <c r="D507" s="127" t="str">
        <f>IFERROR(INDEX(GUTS!AI508:'GUTS'!BH508,MATCH(2,GUTS!AK508:'GUTS'!BI508,0)),"")</f>
        <v/>
      </c>
      <c r="E507" s="127" t="str">
        <f>IFERROR(INDEX(GUTS!AJ508:'GUTS'!BH508,MATCH(2,GUTS!AK508:'GUTS'!BI508,0)),"")</f>
        <v/>
      </c>
      <c r="F507" s="127" t="str">
        <f>IFERROR(INDEX(GUTS!AI508:'GUTS'!BH508,MATCH(3,GUTS!AK508:'GUTS'!BI508,0)),"")</f>
        <v/>
      </c>
      <c r="G507" s="127" t="str">
        <f>IFERROR(INDEX(GUTS!AJ508:'GUTS'!BH508,MATCH(3,GUTS!AK508:'GUTS'!BI508,0)),"")</f>
        <v/>
      </c>
      <c r="H507" s="127" t="str">
        <f>IFERROR(INDEX(GUTS!AI508:'GUTS'!BH508,MATCH(4,GUTS!AK508:'GUTS'!BI508,0)),"")</f>
        <v/>
      </c>
      <c r="I507" s="127" t="str">
        <f>IFERROR(INDEX(GUTS!AJ508:'GUTS'!BH508,MATCH(4,GUTS!AK508:'GUTS'!BI508,0)),"")</f>
        <v/>
      </c>
      <c r="J507" s="127" t="str">
        <f>IFERROR(INDEX(GUTS!AI508:'GUTS'!BH508,MATCH(5,GUTS!AK508:'GUTS'!BI508,0)),"")</f>
        <v/>
      </c>
      <c r="K507" s="127" t="str">
        <f>IFERROR(INDEX(GUTS!AJ508:'GUTS'!BH508,MATCH(5,GUTS!AK508:'GUTS'!BI508,0)),"")</f>
        <v/>
      </c>
      <c r="L507" s="127" t="str">
        <f>IFERROR(INDEX(GUTS!AI508:'GUTS'!BH508,MATCH(6,GUTS!AK508:'GUTS'!BI508,0)),"")</f>
        <v/>
      </c>
      <c r="M507" s="127" t="str">
        <f>IFERROR(INDEX(GUTS!AJ508:'GUTS'!BH508,MATCH(6,GUTS!AK508:'GUTS'!BI508,0)),"")</f>
        <v/>
      </c>
      <c r="N507" s="127" t="e">
        <f>Audit!#REF!</f>
        <v>#REF!</v>
      </c>
      <c r="O507" s="127" t="e">
        <f>Audit!#REF!</f>
        <v>#REF!</v>
      </c>
      <c r="P507" s="127" t="e">
        <f>Audit!#REF!</f>
        <v>#REF!</v>
      </c>
    </row>
    <row r="508" spans="1:16">
      <c r="A508" s="127" t="e">
        <f>Audit!#REF!</f>
        <v>#REF!</v>
      </c>
      <c r="B508" s="127" t="str">
        <f>IFERROR(INDEX(GUTS!AI509:'GUTS'!BH509,MATCH(1,GUTS!AK509:'GUTS'!BI509,0)),"")</f>
        <v/>
      </c>
      <c r="C508" s="127" t="str">
        <f>IFERROR(INDEX(GUTS!AJ509:'GUTS'!BH509,MATCH(1,GUTS!AK509:'GUTS'!BI509,0)),"")</f>
        <v/>
      </c>
      <c r="D508" s="127" t="str">
        <f>IFERROR(INDEX(GUTS!AI509:'GUTS'!BH509,MATCH(2,GUTS!AK509:'GUTS'!BI509,0)),"")</f>
        <v/>
      </c>
      <c r="E508" s="127" t="str">
        <f>IFERROR(INDEX(GUTS!AJ509:'GUTS'!BH509,MATCH(2,GUTS!AK509:'GUTS'!BI509,0)),"")</f>
        <v/>
      </c>
      <c r="F508" s="127" t="str">
        <f>IFERROR(INDEX(GUTS!AI509:'GUTS'!BH509,MATCH(3,GUTS!AK509:'GUTS'!BI509,0)),"")</f>
        <v/>
      </c>
      <c r="G508" s="127" t="str">
        <f>IFERROR(INDEX(GUTS!AJ509:'GUTS'!BH509,MATCH(3,GUTS!AK509:'GUTS'!BI509,0)),"")</f>
        <v/>
      </c>
      <c r="H508" s="127" t="str">
        <f>IFERROR(INDEX(GUTS!AI509:'GUTS'!BH509,MATCH(4,GUTS!AK509:'GUTS'!BI509,0)),"")</f>
        <v/>
      </c>
      <c r="I508" s="127" t="str">
        <f>IFERROR(INDEX(GUTS!AJ509:'GUTS'!BH509,MATCH(4,GUTS!AK509:'GUTS'!BI509,0)),"")</f>
        <v/>
      </c>
      <c r="J508" s="127" t="str">
        <f>IFERROR(INDEX(GUTS!AI509:'GUTS'!BH509,MATCH(5,GUTS!AK509:'GUTS'!BI509,0)),"")</f>
        <v/>
      </c>
      <c r="K508" s="127" t="str">
        <f>IFERROR(INDEX(GUTS!AJ509:'GUTS'!BH509,MATCH(5,GUTS!AK509:'GUTS'!BI509,0)),"")</f>
        <v/>
      </c>
      <c r="L508" s="127" t="str">
        <f>IFERROR(INDEX(GUTS!AI509:'GUTS'!BH509,MATCH(6,GUTS!AK509:'GUTS'!BI509,0)),"")</f>
        <v/>
      </c>
      <c r="M508" s="127" t="str">
        <f>IFERROR(INDEX(GUTS!AJ509:'GUTS'!BH509,MATCH(6,GUTS!AK509:'GUTS'!BI509,0)),"")</f>
        <v/>
      </c>
      <c r="N508" s="127" t="e">
        <f>Audit!#REF!</f>
        <v>#REF!</v>
      </c>
      <c r="O508" s="127" t="e">
        <f>Audit!#REF!</f>
        <v>#REF!</v>
      </c>
      <c r="P508" s="127" t="e">
        <f>Audit!#REF!</f>
        <v>#REF!</v>
      </c>
    </row>
    <row r="509" spans="1:16" hidden="1">
      <c r="A509" s="127" t="e">
        <f>Audit!#REF!</f>
        <v>#REF!</v>
      </c>
      <c r="B509" s="127" t="str">
        <f>IFERROR(INDEX(GUTS!AI510:'GUTS'!BH510,MATCH(1,GUTS!AK510:'GUTS'!BI510,0)),"")</f>
        <v/>
      </c>
      <c r="C509" s="127" t="str">
        <f>IFERROR(INDEX(GUTS!AJ510:'GUTS'!BH510,MATCH(1,GUTS!AK510:'GUTS'!BI510,0)),"")</f>
        <v/>
      </c>
      <c r="D509" s="127" t="str">
        <f>IFERROR(INDEX(GUTS!AI510:'GUTS'!BH510,MATCH(2,GUTS!AK510:'GUTS'!BI510,0)),"")</f>
        <v/>
      </c>
      <c r="E509" s="127" t="str">
        <f>IFERROR(INDEX(GUTS!AJ510:'GUTS'!BH510,MATCH(2,GUTS!AK510:'GUTS'!BI510,0)),"")</f>
        <v/>
      </c>
      <c r="F509" s="127" t="str">
        <f>IFERROR(INDEX(GUTS!AI510:'GUTS'!BH510,MATCH(3,GUTS!AK510:'GUTS'!BI510,0)),"")</f>
        <v/>
      </c>
      <c r="G509" s="127" t="str">
        <f>IFERROR(INDEX(GUTS!AJ510:'GUTS'!BH510,MATCH(3,GUTS!AK510:'GUTS'!BI510,0)),"")</f>
        <v/>
      </c>
      <c r="H509" s="127" t="str">
        <f>IFERROR(INDEX(GUTS!AI510:'GUTS'!BH510,MATCH(4,GUTS!AK510:'GUTS'!BI510,0)),"")</f>
        <v/>
      </c>
      <c r="I509" s="127" t="str">
        <f>IFERROR(INDEX(GUTS!AJ510:'GUTS'!BH510,MATCH(4,GUTS!AK510:'GUTS'!BI510,0)),"")</f>
        <v/>
      </c>
      <c r="J509" s="127" t="str">
        <f>IFERROR(INDEX(GUTS!AI510:'GUTS'!BH510,MATCH(5,GUTS!AK510:'GUTS'!BI510,0)),"")</f>
        <v/>
      </c>
      <c r="K509" s="127" t="str">
        <f>IFERROR(INDEX(GUTS!AJ510:'GUTS'!BH510,MATCH(5,GUTS!AK510:'GUTS'!BI510,0)),"")</f>
        <v/>
      </c>
      <c r="L509" s="127" t="str">
        <f>IFERROR(INDEX(GUTS!AI510:'GUTS'!BH510,MATCH(6,GUTS!AK510:'GUTS'!BI510,0)),"")</f>
        <v/>
      </c>
      <c r="M509" s="127" t="str">
        <f>IFERROR(INDEX(GUTS!AJ510:'GUTS'!BH510,MATCH(6,GUTS!AK510:'GUTS'!BI510,0)),"")</f>
        <v/>
      </c>
      <c r="N509" s="127" t="e">
        <f>Audit!#REF!</f>
        <v>#REF!</v>
      </c>
      <c r="O509" s="127" t="e">
        <f>Audit!#REF!</f>
        <v>#REF!</v>
      </c>
      <c r="P509" s="127" t="e">
        <f>Audit!#REF!</f>
        <v>#REF!</v>
      </c>
    </row>
    <row r="510" spans="1:16">
      <c r="A510" s="127" t="e">
        <f>Audit!#REF!</f>
        <v>#REF!</v>
      </c>
      <c r="B510" s="127" t="str">
        <f>IFERROR(INDEX(GUTS!AI511:'GUTS'!BH511,MATCH(1,GUTS!AK511:'GUTS'!BI511,0)),"")</f>
        <v/>
      </c>
      <c r="C510" s="127" t="str">
        <f>IFERROR(INDEX(GUTS!AJ511:'GUTS'!BH511,MATCH(1,GUTS!AK511:'GUTS'!BI511,0)),"")</f>
        <v/>
      </c>
      <c r="D510" s="127" t="str">
        <f>IFERROR(INDEX(GUTS!AI511:'GUTS'!BH511,MATCH(2,GUTS!AK511:'GUTS'!BI511,0)),"")</f>
        <v/>
      </c>
      <c r="E510" s="127" t="str">
        <f>IFERROR(INDEX(GUTS!AJ511:'GUTS'!BH511,MATCH(2,GUTS!AK511:'GUTS'!BI511,0)),"")</f>
        <v/>
      </c>
      <c r="F510" s="127" t="str">
        <f>IFERROR(INDEX(GUTS!AI511:'GUTS'!BH511,MATCH(3,GUTS!AK511:'GUTS'!BI511,0)),"")</f>
        <v/>
      </c>
      <c r="G510" s="127" t="str">
        <f>IFERROR(INDEX(GUTS!AJ511:'GUTS'!BH511,MATCH(3,GUTS!AK511:'GUTS'!BI511,0)),"")</f>
        <v/>
      </c>
      <c r="H510" s="127" t="str">
        <f>IFERROR(INDEX(GUTS!AI511:'GUTS'!BH511,MATCH(4,GUTS!AK511:'GUTS'!BI511,0)),"")</f>
        <v/>
      </c>
      <c r="I510" s="127" t="str">
        <f>IFERROR(INDEX(GUTS!AJ511:'GUTS'!BH511,MATCH(4,GUTS!AK511:'GUTS'!BI511,0)),"")</f>
        <v/>
      </c>
      <c r="J510" s="127" t="str">
        <f>IFERROR(INDEX(GUTS!AI511:'GUTS'!BH511,MATCH(5,GUTS!AK511:'GUTS'!BI511,0)),"")</f>
        <v/>
      </c>
      <c r="K510" s="127" t="str">
        <f>IFERROR(INDEX(GUTS!AJ511:'GUTS'!BH511,MATCH(5,GUTS!AK511:'GUTS'!BI511,0)),"")</f>
        <v/>
      </c>
      <c r="L510" s="127" t="str">
        <f>IFERROR(INDEX(GUTS!AI511:'GUTS'!BH511,MATCH(6,GUTS!AK511:'GUTS'!BI511,0)),"")</f>
        <v/>
      </c>
      <c r="M510" s="127" t="str">
        <f>IFERROR(INDEX(GUTS!AJ511:'GUTS'!BH511,MATCH(6,GUTS!AK511:'GUTS'!BI511,0)),"")</f>
        <v/>
      </c>
      <c r="N510" s="127" t="e">
        <f>Audit!#REF!</f>
        <v>#REF!</v>
      </c>
      <c r="O510" s="127" t="e">
        <f>Audit!#REF!</f>
        <v>#REF!</v>
      </c>
      <c r="P510" s="127" t="e">
        <f>Audit!#REF!</f>
        <v>#REF!</v>
      </c>
    </row>
    <row r="511" spans="1:16" hidden="1">
      <c r="A511" s="127" t="e">
        <f>Audit!#REF!</f>
        <v>#REF!</v>
      </c>
      <c r="B511" s="127" t="str">
        <f>IFERROR(INDEX(GUTS!AI512:'GUTS'!BH512,MATCH(1,GUTS!AK512:'GUTS'!BI512,0)),"")</f>
        <v/>
      </c>
      <c r="C511" s="127" t="str">
        <f>IFERROR(INDEX(GUTS!AJ512:'GUTS'!BH512,MATCH(1,GUTS!AK512:'GUTS'!BI512,0)),"")</f>
        <v/>
      </c>
      <c r="D511" s="127" t="str">
        <f>IFERROR(INDEX(GUTS!AI512:'GUTS'!BH512,MATCH(2,GUTS!AK512:'GUTS'!BI512,0)),"")</f>
        <v/>
      </c>
      <c r="E511" s="127" t="str">
        <f>IFERROR(INDEX(GUTS!AJ512:'GUTS'!BH512,MATCH(2,GUTS!AK512:'GUTS'!BI512,0)),"")</f>
        <v/>
      </c>
      <c r="F511" s="127" t="str">
        <f>IFERROR(INDEX(GUTS!AI512:'GUTS'!BH512,MATCH(3,GUTS!AK512:'GUTS'!BI512,0)),"")</f>
        <v/>
      </c>
      <c r="G511" s="127" t="str">
        <f>IFERROR(INDEX(GUTS!AJ512:'GUTS'!BH512,MATCH(3,GUTS!AK512:'GUTS'!BI512,0)),"")</f>
        <v/>
      </c>
      <c r="H511" s="127" t="str">
        <f>IFERROR(INDEX(GUTS!AI512:'GUTS'!BH512,MATCH(4,GUTS!AK512:'GUTS'!BI512,0)),"")</f>
        <v/>
      </c>
      <c r="I511" s="127" t="str">
        <f>IFERROR(INDEX(GUTS!AJ512:'GUTS'!BH512,MATCH(4,GUTS!AK512:'GUTS'!BI512,0)),"")</f>
        <v/>
      </c>
      <c r="J511" s="127" t="str">
        <f>IFERROR(INDEX(GUTS!AI512:'GUTS'!BH512,MATCH(5,GUTS!AK512:'GUTS'!BI512,0)),"")</f>
        <v/>
      </c>
      <c r="K511" s="127" t="str">
        <f>IFERROR(INDEX(GUTS!AJ512:'GUTS'!BH512,MATCH(5,GUTS!AK512:'GUTS'!BI512,0)),"")</f>
        <v/>
      </c>
      <c r="L511" s="127" t="str">
        <f>IFERROR(INDEX(GUTS!AI512:'GUTS'!BH512,MATCH(6,GUTS!AK512:'GUTS'!BI512,0)),"")</f>
        <v/>
      </c>
      <c r="M511" s="127" t="str">
        <f>IFERROR(INDEX(GUTS!AJ512:'GUTS'!BH512,MATCH(6,GUTS!AK512:'GUTS'!BI512,0)),"")</f>
        <v/>
      </c>
      <c r="N511" s="127" t="e">
        <f>Audit!#REF!</f>
        <v>#REF!</v>
      </c>
      <c r="O511" s="127" t="e">
        <f>Audit!#REF!</f>
        <v>#REF!</v>
      </c>
      <c r="P511" s="127" t="e">
        <f>Audit!#REF!</f>
        <v>#REF!</v>
      </c>
    </row>
    <row r="512" spans="1:16" hidden="1">
      <c r="A512" s="127" t="e">
        <f>Audit!#REF!</f>
        <v>#REF!</v>
      </c>
      <c r="B512" s="127" t="str">
        <f>IFERROR(INDEX(GUTS!AI513:'GUTS'!BH513,MATCH(1,GUTS!AK513:'GUTS'!BI513,0)),"")</f>
        <v/>
      </c>
      <c r="C512" s="127" t="str">
        <f>IFERROR(INDEX(GUTS!AJ513:'GUTS'!BH513,MATCH(1,GUTS!AK513:'GUTS'!BI513,0)),"")</f>
        <v/>
      </c>
      <c r="D512" s="127" t="str">
        <f>IFERROR(INDEX(GUTS!AI513:'GUTS'!BH513,MATCH(2,GUTS!AK513:'GUTS'!BI513,0)),"")</f>
        <v/>
      </c>
      <c r="E512" s="127" t="str">
        <f>IFERROR(INDEX(GUTS!AJ513:'GUTS'!BH513,MATCH(2,GUTS!AK513:'GUTS'!BI513,0)),"")</f>
        <v/>
      </c>
      <c r="F512" s="127" t="str">
        <f>IFERROR(INDEX(GUTS!AI513:'GUTS'!BH513,MATCH(3,GUTS!AK513:'GUTS'!BI513,0)),"")</f>
        <v/>
      </c>
      <c r="G512" s="127" t="str">
        <f>IFERROR(INDEX(GUTS!AJ513:'GUTS'!BH513,MATCH(3,GUTS!AK513:'GUTS'!BI513,0)),"")</f>
        <v/>
      </c>
      <c r="H512" s="127" t="str">
        <f>IFERROR(INDEX(GUTS!AI513:'GUTS'!BH513,MATCH(4,GUTS!AK513:'GUTS'!BI513,0)),"")</f>
        <v/>
      </c>
      <c r="I512" s="127" t="str">
        <f>IFERROR(INDEX(GUTS!AJ513:'GUTS'!BH513,MATCH(4,GUTS!AK513:'GUTS'!BI513,0)),"")</f>
        <v/>
      </c>
      <c r="J512" s="127" t="str">
        <f>IFERROR(INDEX(GUTS!AI513:'GUTS'!BH513,MATCH(5,GUTS!AK513:'GUTS'!BI513,0)),"")</f>
        <v/>
      </c>
      <c r="K512" s="127" t="str">
        <f>IFERROR(INDEX(GUTS!AJ513:'GUTS'!BH513,MATCH(5,GUTS!AK513:'GUTS'!BI513,0)),"")</f>
        <v/>
      </c>
      <c r="L512" s="127" t="str">
        <f>IFERROR(INDEX(GUTS!AI513:'GUTS'!BH513,MATCH(6,GUTS!AK513:'GUTS'!BI513,0)),"")</f>
        <v/>
      </c>
      <c r="M512" s="127" t="str">
        <f>IFERROR(INDEX(GUTS!AJ513:'GUTS'!BH513,MATCH(6,GUTS!AK513:'GUTS'!BI513,0)),"")</f>
        <v/>
      </c>
      <c r="N512" s="127" t="e">
        <f>Audit!#REF!</f>
        <v>#REF!</v>
      </c>
      <c r="O512" s="127" t="e">
        <f>Audit!#REF!</f>
        <v>#REF!</v>
      </c>
      <c r="P512" s="127" t="e">
        <f>Audit!#REF!</f>
        <v>#REF!</v>
      </c>
    </row>
    <row r="513" spans="1:16">
      <c r="A513" s="127" t="e">
        <f>Audit!#REF!</f>
        <v>#REF!</v>
      </c>
      <c r="B513" s="127" t="str">
        <f>IFERROR(INDEX(GUTS!AI514:'GUTS'!BH514,MATCH(1,GUTS!AK514:'GUTS'!BI514,0)),"")</f>
        <v/>
      </c>
      <c r="C513" s="127" t="str">
        <f>IFERROR(INDEX(GUTS!AJ514:'GUTS'!BH514,MATCH(1,GUTS!AK514:'GUTS'!BI514,0)),"")</f>
        <v/>
      </c>
      <c r="D513" s="127" t="str">
        <f>IFERROR(INDEX(GUTS!AI514:'GUTS'!BH514,MATCH(2,GUTS!AK514:'GUTS'!BI514,0)),"")</f>
        <v/>
      </c>
      <c r="E513" s="127" t="str">
        <f>IFERROR(INDEX(GUTS!AJ514:'GUTS'!BH514,MATCH(2,GUTS!AK514:'GUTS'!BI514,0)),"")</f>
        <v/>
      </c>
      <c r="F513" s="127" t="str">
        <f>IFERROR(INDEX(GUTS!AI514:'GUTS'!BH514,MATCH(3,GUTS!AK514:'GUTS'!BI514,0)),"")</f>
        <v/>
      </c>
      <c r="G513" s="127" t="str">
        <f>IFERROR(INDEX(GUTS!AJ514:'GUTS'!BH514,MATCH(3,GUTS!AK514:'GUTS'!BI514,0)),"")</f>
        <v/>
      </c>
      <c r="H513" s="127" t="str">
        <f>IFERROR(INDEX(GUTS!AI514:'GUTS'!BH514,MATCH(4,GUTS!AK514:'GUTS'!BI514,0)),"")</f>
        <v/>
      </c>
      <c r="I513" s="127" t="str">
        <f>IFERROR(INDEX(GUTS!AJ514:'GUTS'!BH514,MATCH(4,GUTS!AK514:'GUTS'!BI514,0)),"")</f>
        <v/>
      </c>
      <c r="J513" s="127" t="str">
        <f>IFERROR(INDEX(GUTS!AI514:'GUTS'!BH514,MATCH(5,GUTS!AK514:'GUTS'!BI514,0)),"")</f>
        <v/>
      </c>
      <c r="K513" s="127" t="str">
        <f>IFERROR(INDEX(GUTS!AJ514:'GUTS'!BH514,MATCH(5,GUTS!AK514:'GUTS'!BI514,0)),"")</f>
        <v/>
      </c>
      <c r="L513" s="127" t="str">
        <f>IFERROR(INDEX(GUTS!AI514:'GUTS'!BH514,MATCH(6,GUTS!AK514:'GUTS'!BI514,0)),"")</f>
        <v/>
      </c>
      <c r="M513" s="127" t="str">
        <f>IFERROR(INDEX(GUTS!AJ514:'GUTS'!BH514,MATCH(6,GUTS!AK514:'GUTS'!BI514,0)),"")</f>
        <v/>
      </c>
      <c r="N513" s="127" t="e">
        <f>Audit!#REF!</f>
        <v>#REF!</v>
      </c>
      <c r="O513" s="127" t="e">
        <f>Audit!#REF!</f>
        <v>#REF!</v>
      </c>
      <c r="P513" s="127" t="e">
        <f>Audit!#REF!</f>
        <v>#REF!</v>
      </c>
    </row>
    <row r="514" spans="1:16" hidden="1">
      <c r="A514" s="127" t="e">
        <f>Audit!#REF!</f>
        <v>#REF!</v>
      </c>
      <c r="B514" s="127" t="str">
        <f>IFERROR(INDEX(GUTS!AI515:'GUTS'!BH515,MATCH(1,GUTS!AK515:'GUTS'!BI515,0)),"")</f>
        <v/>
      </c>
      <c r="C514" s="127" t="str">
        <f>IFERROR(INDEX(GUTS!AJ515:'GUTS'!BH515,MATCH(1,GUTS!AK515:'GUTS'!BI515,0)),"")</f>
        <v/>
      </c>
      <c r="D514" s="127" t="str">
        <f>IFERROR(INDEX(GUTS!AI515:'GUTS'!BH515,MATCH(2,GUTS!AK515:'GUTS'!BI515,0)),"")</f>
        <v/>
      </c>
      <c r="E514" s="127" t="str">
        <f>IFERROR(INDEX(GUTS!AJ515:'GUTS'!BH515,MATCH(2,GUTS!AK515:'GUTS'!BI515,0)),"")</f>
        <v/>
      </c>
      <c r="F514" s="127" t="str">
        <f>IFERROR(INDEX(GUTS!AI515:'GUTS'!BH515,MATCH(3,GUTS!AK515:'GUTS'!BI515,0)),"")</f>
        <v/>
      </c>
      <c r="G514" s="127" t="str">
        <f>IFERROR(INDEX(GUTS!AJ515:'GUTS'!BH515,MATCH(3,GUTS!AK515:'GUTS'!BI515,0)),"")</f>
        <v/>
      </c>
      <c r="H514" s="127" t="str">
        <f>IFERROR(INDEX(GUTS!AI515:'GUTS'!BH515,MATCH(4,GUTS!AK515:'GUTS'!BI515,0)),"")</f>
        <v/>
      </c>
      <c r="I514" s="127" t="str">
        <f>IFERROR(INDEX(GUTS!AJ515:'GUTS'!BH515,MATCH(4,GUTS!AK515:'GUTS'!BI515,0)),"")</f>
        <v/>
      </c>
      <c r="J514" s="127" t="str">
        <f>IFERROR(INDEX(GUTS!AI515:'GUTS'!BH515,MATCH(5,GUTS!AK515:'GUTS'!BI515,0)),"")</f>
        <v/>
      </c>
      <c r="K514" s="127" t="str">
        <f>IFERROR(INDEX(GUTS!AJ515:'GUTS'!BH515,MATCH(5,GUTS!AK515:'GUTS'!BI515,0)),"")</f>
        <v/>
      </c>
      <c r="L514" s="127" t="str">
        <f>IFERROR(INDEX(GUTS!AI515:'GUTS'!BH515,MATCH(6,GUTS!AK515:'GUTS'!BI515,0)),"")</f>
        <v/>
      </c>
      <c r="M514" s="127" t="str">
        <f>IFERROR(INDEX(GUTS!AJ515:'GUTS'!BH515,MATCH(6,GUTS!AK515:'GUTS'!BI515,0)),"")</f>
        <v/>
      </c>
      <c r="N514" s="127" t="e">
        <f>Audit!#REF!</f>
        <v>#REF!</v>
      </c>
      <c r="O514" s="127" t="e">
        <f>Audit!#REF!</f>
        <v>#REF!</v>
      </c>
      <c r="P514" s="127" t="e">
        <f>Audit!#REF!</f>
        <v>#REF!</v>
      </c>
    </row>
    <row r="515" spans="1:16" hidden="1">
      <c r="A515" s="127" t="e">
        <f>Audit!#REF!</f>
        <v>#REF!</v>
      </c>
      <c r="B515" s="127" t="str">
        <f>IFERROR(INDEX(GUTS!AI516:'GUTS'!BH516,MATCH(1,GUTS!AK516:'GUTS'!BI516,0)),"")</f>
        <v/>
      </c>
      <c r="C515" s="127" t="str">
        <f>IFERROR(INDEX(GUTS!AJ516:'GUTS'!BH516,MATCH(1,GUTS!AK516:'GUTS'!BI516,0)),"")</f>
        <v/>
      </c>
      <c r="D515" s="127" t="str">
        <f>IFERROR(INDEX(GUTS!AI516:'GUTS'!BH516,MATCH(2,GUTS!AK516:'GUTS'!BI516,0)),"")</f>
        <v/>
      </c>
      <c r="E515" s="127" t="str">
        <f>IFERROR(INDEX(GUTS!AJ516:'GUTS'!BH516,MATCH(2,GUTS!AK516:'GUTS'!BI516,0)),"")</f>
        <v/>
      </c>
      <c r="F515" s="127" t="str">
        <f>IFERROR(INDEX(GUTS!AI516:'GUTS'!BH516,MATCH(3,GUTS!AK516:'GUTS'!BI516,0)),"")</f>
        <v/>
      </c>
      <c r="G515" s="127" t="str">
        <f>IFERROR(INDEX(GUTS!AJ516:'GUTS'!BH516,MATCH(3,GUTS!AK516:'GUTS'!BI516,0)),"")</f>
        <v/>
      </c>
      <c r="H515" s="127" t="str">
        <f>IFERROR(INDEX(GUTS!AI516:'GUTS'!BH516,MATCH(4,GUTS!AK516:'GUTS'!BI516,0)),"")</f>
        <v/>
      </c>
      <c r="I515" s="127" t="str">
        <f>IFERROR(INDEX(GUTS!AJ516:'GUTS'!BH516,MATCH(4,GUTS!AK516:'GUTS'!BI516,0)),"")</f>
        <v/>
      </c>
      <c r="J515" s="127" t="str">
        <f>IFERROR(INDEX(GUTS!AI516:'GUTS'!BH516,MATCH(5,GUTS!AK516:'GUTS'!BI516,0)),"")</f>
        <v/>
      </c>
      <c r="K515" s="127" t="str">
        <f>IFERROR(INDEX(GUTS!AJ516:'GUTS'!BH516,MATCH(5,GUTS!AK516:'GUTS'!BI516,0)),"")</f>
        <v/>
      </c>
      <c r="L515" s="127" t="str">
        <f>IFERROR(INDEX(GUTS!AI516:'GUTS'!BH516,MATCH(6,GUTS!AK516:'GUTS'!BI516,0)),"")</f>
        <v/>
      </c>
      <c r="M515" s="127" t="str">
        <f>IFERROR(INDEX(GUTS!AJ516:'GUTS'!BH516,MATCH(6,GUTS!AK516:'GUTS'!BI516,0)),"")</f>
        <v/>
      </c>
      <c r="N515" s="127" t="e">
        <f>Audit!#REF!</f>
        <v>#REF!</v>
      </c>
      <c r="O515" s="127" t="e">
        <f>Audit!#REF!</f>
        <v>#REF!</v>
      </c>
      <c r="P515" s="127" t="e">
        <f>Audit!#REF!</f>
        <v>#REF!</v>
      </c>
    </row>
    <row r="516" spans="1:16" hidden="1">
      <c r="A516" s="127" t="e">
        <f>Audit!#REF!</f>
        <v>#REF!</v>
      </c>
      <c r="B516" s="127" t="str">
        <f>IFERROR(INDEX(GUTS!AI517:'GUTS'!BH517,MATCH(1,GUTS!AK517:'GUTS'!BI517,0)),"")</f>
        <v/>
      </c>
      <c r="C516" s="127" t="str">
        <f>IFERROR(INDEX(GUTS!AJ517:'GUTS'!BH517,MATCH(1,GUTS!AK517:'GUTS'!BI517,0)),"")</f>
        <v/>
      </c>
      <c r="D516" s="127" t="str">
        <f>IFERROR(INDEX(GUTS!AI517:'GUTS'!BH517,MATCH(2,GUTS!AK517:'GUTS'!BI517,0)),"")</f>
        <v/>
      </c>
      <c r="E516" s="127" t="str">
        <f>IFERROR(INDEX(GUTS!AJ517:'GUTS'!BH517,MATCH(2,GUTS!AK517:'GUTS'!BI517,0)),"")</f>
        <v/>
      </c>
      <c r="F516" s="127" t="str">
        <f>IFERROR(INDEX(GUTS!AI517:'GUTS'!BH517,MATCH(3,GUTS!AK517:'GUTS'!BI517,0)),"")</f>
        <v/>
      </c>
      <c r="G516" s="127" t="str">
        <f>IFERROR(INDEX(GUTS!AJ517:'GUTS'!BH517,MATCH(3,GUTS!AK517:'GUTS'!BI517,0)),"")</f>
        <v/>
      </c>
      <c r="H516" s="127" t="str">
        <f>IFERROR(INDEX(GUTS!AI517:'GUTS'!BH517,MATCH(4,GUTS!AK517:'GUTS'!BI517,0)),"")</f>
        <v/>
      </c>
      <c r="I516" s="127" t="str">
        <f>IFERROR(INDEX(GUTS!AJ517:'GUTS'!BH517,MATCH(4,GUTS!AK517:'GUTS'!BI517,0)),"")</f>
        <v/>
      </c>
      <c r="J516" s="127" t="str">
        <f>IFERROR(INDEX(GUTS!AI517:'GUTS'!BH517,MATCH(5,GUTS!AK517:'GUTS'!BI517,0)),"")</f>
        <v/>
      </c>
      <c r="K516" s="127" t="str">
        <f>IFERROR(INDEX(GUTS!AJ517:'GUTS'!BH517,MATCH(5,GUTS!AK517:'GUTS'!BI517,0)),"")</f>
        <v/>
      </c>
      <c r="L516" s="127" t="str">
        <f>IFERROR(INDEX(GUTS!AI517:'GUTS'!BH517,MATCH(6,GUTS!AK517:'GUTS'!BI517,0)),"")</f>
        <v/>
      </c>
      <c r="M516" s="127" t="str">
        <f>IFERROR(INDEX(GUTS!AJ517:'GUTS'!BH517,MATCH(6,GUTS!AK517:'GUTS'!BI517,0)),"")</f>
        <v/>
      </c>
      <c r="N516" s="127" t="e">
        <f>Audit!#REF!</f>
        <v>#REF!</v>
      </c>
      <c r="O516" s="127" t="e">
        <f>Audit!#REF!</f>
        <v>#REF!</v>
      </c>
      <c r="P516" s="127" t="e">
        <f>Audit!#REF!</f>
        <v>#REF!</v>
      </c>
    </row>
    <row r="517" spans="1:16">
      <c r="A517" s="127" t="e">
        <f>Audit!#REF!</f>
        <v>#REF!</v>
      </c>
      <c r="B517" s="127" t="str">
        <f>IFERROR(INDEX(GUTS!AI518:'GUTS'!BH518,MATCH(1,GUTS!AK518:'GUTS'!BI518,0)),"")</f>
        <v/>
      </c>
      <c r="C517" s="127" t="str">
        <f>IFERROR(INDEX(GUTS!AJ518:'GUTS'!BH518,MATCH(1,GUTS!AK518:'GUTS'!BI518,0)),"")</f>
        <v/>
      </c>
      <c r="D517" s="127" t="str">
        <f>IFERROR(INDEX(GUTS!AI518:'GUTS'!BH518,MATCH(2,GUTS!AK518:'GUTS'!BI518,0)),"")</f>
        <v/>
      </c>
      <c r="E517" s="127" t="str">
        <f>IFERROR(INDEX(GUTS!AJ518:'GUTS'!BH518,MATCH(2,GUTS!AK518:'GUTS'!BI518,0)),"")</f>
        <v/>
      </c>
      <c r="F517" s="127" t="str">
        <f>IFERROR(INDEX(GUTS!AI518:'GUTS'!BH518,MATCH(3,GUTS!AK518:'GUTS'!BI518,0)),"")</f>
        <v/>
      </c>
      <c r="G517" s="127" t="str">
        <f>IFERROR(INDEX(GUTS!AJ518:'GUTS'!BH518,MATCH(3,GUTS!AK518:'GUTS'!BI518,0)),"")</f>
        <v/>
      </c>
      <c r="H517" s="127" t="str">
        <f>IFERROR(INDEX(GUTS!AI518:'GUTS'!BH518,MATCH(4,GUTS!AK518:'GUTS'!BI518,0)),"")</f>
        <v/>
      </c>
      <c r="I517" s="127" t="str">
        <f>IFERROR(INDEX(GUTS!AJ518:'GUTS'!BH518,MATCH(4,GUTS!AK518:'GUTS'!BI518,0)),"")</f>
        <v/>
      </c>
      <c r="J517" s="127" t="str">
        <f>IFERROR(INDEX(GUTS!AI518:'GUTS'!BH518,MATCH(5,GUTS!AK518:'GUTS'!BI518,0)),"")</f>
        <v/>
      </c>
      <c r="K517" s="127" t="str">
        <f>IFERROR(INDEX(GUTS!AJ518:'GUTS'!BH518,MATCH(5,GUTS!AK518:'GUTS'!BI518,0)),"")</f>
        <v/>
      </c>
      <c r="L517" s="127" t="str">
        <f>IFERROR(INDEX(GUTS!AI518:'GUTS'!BH518,MATCH(6,GUTS!AK518:'GUTS'!BI518,0)),"")</f>
        <v/>
      </c>
      <c r="M517" s="127" t="str">
        <f>IFERROR(INDEX(GUTS!AJ518:'GUTS'!BH518,MATCH(6,GUTS!AK518:'GUTS'!BI518,0)),"")</f>
        <v/>
      </c>
      <c r="N517" s="127" t="e">
        <f>Audit!#REF!</f>
        <v>#REF!</v>
      </c>
      <c r="O517" s="127" t="e">
        <f>Audit!#REF!</f>
        <v>#REF!</v>
      </c>
      <c r="P517" s="127" t="e">
        <f>Audit!#REF!</f>
        <v>#REF!</v>
      </c>
    </row>
    <row r="518" spans="1:16" hidden="1">
      <c r="A518" s="127" t="e">
        <f>Audit!#REF!</f>
        <v>#REF!</v>
      </c>
      <c r="B518" s="127" t="str">
        <f>IFERROR(INDEX(GUTS!AI519:'GUTS'!BH519,MATCH(1,GUTS!AK519:'GUTS'!BI519,0)),"")</f>
        <v/>
      </c>
      <c r="C518" s="127" t="str">
        <f>IFERROR(INDEX(GUTS!AJ519:'GUTS'!BH519,MATCH(1,GUTS!AK519:'GUTS'!BI519,0)),"")</f>
        <v/>
      </c>
      <c r="D518" s="127" t="str">
        <f>IFERROR(INDEX(GUTS!AI519:'GUTS'!BH519,MATCH(2,GUTS!AK519:'GUTS'!BI519,0)),"")</f>
        <v/>
      </c>
      <c r="E518" s="127" t="str">
        <f>IFERROR(INDEX(GUTS!AJ519:'GUTS'!BH519,MATCH(2,GUTS!AK519:'GUTS'!BI519,0)),"")</f>
        <v/>
      </c>
      <c r="F518" s="127" t="str">
        <f>IFERROR(INDEX(GUTS!AI519:'GUTS'!BH519,MATCH(3,GUTS!AK519:'GUTS'!BI519,0)),"")</f>
        <v/>
      </c>
      <c r="G518" s="127" t="str">
        <f>IFERROR(INDEX(GUTS!AJ519:'GUTS'!BH519,MATCH(3,GUTS!AK519:'GUTS'!BI519,0)),"")</f>
        <v/>
      </c>
      <c r="H518" s="127" t="str">
        <f>IFERROR(INDEX(GUTS!AI519:'GUTS'!BH519,MATCH(4,GUTS!AK519:'GUTS'!BI519,0)),"")</f>
        <v/>
      </c>
      <c r="I518" s="127" t="str">
        <f>IFERROR(INDEX(GUTS!AJ519:'GUTS'!BH519,MATCH(4,GUTS!AK519:'GUTS'!BI519,0)),"")</f>
        <v/>
      </c>
      <c r="J518" s="127" t="str">
        <f>IFERROR(INDEX(GUTS!AI519:'GUTS'!BH519,MATCH(5,GUTS!AK519:'GUTS'!BI519,0)),"")</f>
        <v/>
      </c>
      <c r="K518" s="127" t="str">
        <f>IFERROR(INDEX(GUTS!AJ519:'GUTS'!BH519,MATCH(5,GUTS!AK519:'GUTS'!BI519,0)),"")</f>
        <v/>
      </c>
      <c r="L518" s="127" t="str">
        <f>IFERROR(INDEX(GUTS!AI519:'GUTS'!BH519,MATCH(6,GUTS!AK519:'GUTS'!BI519,0)),"")</f>
        <v/>
      </c>
      <c r="M518" s="127" t="str">
        <f>IFERROR(INDEX(GUTS!AJ519:'GUTS'!BH519,MATCH(6,GUTS!AK519:'GUTS'!BI519,0)),"")</f>
        <v/>
      </c>
      <c r="N518" s="127" t="e">
        <f>Audit!#REF!</f>
        <v>#REF!</v>
      </c>
      <c r="O518" s="127" t="e">
        <f>Audit!#REF!</f>
        <v>#REF!</v>
      </c>
      <c r="P518" s="127" t="e">
        <f>Audit!#REF!</f>
        <v>#REF!</v>
      </c>
    </row>
    <row r="519" spans="1:16">
      <c r="A519" s="127" t="e">
        <f>Audit!#REF!</f>
        <v>#REF!</v>
      </c>
      <c r="B519" s="127" t="str">
        <f>IFERROR(INDEX(GUTS!AI520:'GUTS'!BH520,MATCH(1,GUTS!AK520:'GUTS'!BI520,0)),"")</f>
        <v/>
      </c>
      <c r="C519" s="127" t="str">
        <f>IFERROR(INDEX(GUTS!AJ520:'GUTS'!BH520,MATCH(1,GUTS!AK520:'GUTS'!BI520,0)),"")</f>
        <v/>
      </c>
      <c r="D519" s="127" t="str">
        <f>IFERROR(INDEX(GUTS!AI520:'GUTS'!BH520,MATCH(2,GUTS!AK520:'GUTS'!BI520,0)),"")</f>
        <v/>
      </c>
      <c r="E519" s="127" t="str">
        <f>IFERROR(INDEX(GUTS!AJ520:'GUTS'!BH520,MATCH(2,GUTS!AK520:'GUTS'!BI520,0)),"")</f>
        <v/>
      </c>
      <c r="F519" s="127" t="str">
        <f>IFERROR(INDEX(GUTS!AI520:'GUTS'!BH520,MATCH(3,GUTS!AK520:'GUTS'!BI520,0)),"")</f>
        <v/>
      </c>
      <c r="G519" s="127" t="str">
        <f>IFERROR(INDEX(GUTS!AJ520:'GUTS'!BH520,MATCH(3,GUTS!AK520:'GUTS'!BI520,0)),"")</f>
        <v/>
      </c>
      <c r="H519" s="127" t="str">
        <f>IFERROR(INDEX(GUTS!AI520:'GUTS'!BH520,MATCH(4,GUTS!AK520:'GUTS'!BI520,0)),"")</f>
        <v/>
      </c>
      <c r="I519" s="127" t="str">
        <f>IFERROR(INDEX(GUTS!AJ520:'GUTS'!BH520,MATCH(4,GUTS!AK520:'GUTS'!BI520,0)),"")</f>
        <v/>
      </c>
      <c r="J519" s="127" t="str">
        <f>IFERROR(INDEX(GUTS!AI520:'GUTS'!BH520,MATCH(5,GUTS!AK520:'GUTS'!BI520,0)),"")</f>
        <v/>
      </c>
      <c r="K519" s="127" t="str">
        <f>IFERROR(INDEX(GUTS!AJ520:'GUTS'!BH520,MATCH(5,GUTS!AK520:'GUTS'!BI520,0)),"")</f>
        <v/>
      </c>
      <c r="L519" s="127" t="str">
        <f>IFERROR(INDEX(GUTS!AI520:'GUTS'!BH520,MATCH(6,GUTS!AK520:'GUTS'!BI520,0)),"")</f>
        <v/>
      </c>
      <c r="M519" s="127" t="str">
        <f>IFERROR(INDEX(GUTS!AJ520:'GUTS'!BH520,MATCH(6,GUTS!AK520:'GUTS'!BI520,0)),"")</f>
        <v/>
      </c>
      <c r="N519" s="127" t="e">
        <f>Audit!#REF!</f>
        <v>#REF!</v>
      </c>
      <c r="O519" s="127" t="e">
        <f>Audit!#REF!</f>
        <v>#REF!</v>
      </c>
      <c r="P519" s="127" t="e">
        <f>Audit!#REF!</f>
        <v>#REF!</v>
      </c>
    </row>
    <row r="520" spans="1:16" hidden="1">
      <c r="A520" s="127" t="e">
        <f>Audit!#REF!</f>
        <v>#REF!</v>
      </c>
      <c r="B520" s="127" t="str">
        <f>IFERROR(INDEX(GUTS!AI521:'GUTS'!BH521,MATCH(1,GUTS!AK521:'GUTS'!BI521,0)),"")</f>
        <v/>
      </c>
      <c r="C520" s="127" t="str">
        <f>IFERROR(INDEX(GUTS!AJ521:'GUTS'!BH521,MATCH(1,GUTS!AK521:'GUTS'!BI521,0)),"")</f>
        <v/>
      </c>
      <c r="D520" s="127" t="str">
        <f>IFERROR(INDEX(GUTS!AI521:'GUTS'!BH521,MATCH(2,GUTS!AK521:'GUTS'!BI521,0)),"")</f>
        <v/>
      </c>
      <c r="E520" s="127" t="str">
        <f>IFERROR(INDEX(GUTS!AJ521:'GUTS'!BH521,MATCH(2,GUTS!AK521:'GUTS'!BI521,0)),"")</f>
        <v/>
      </c>
      <c r="F520" s="127" t="str">
        <f>IFERROR(INDEX(GUTS!AI521:'GUTS'!BH521,MATCH(3,GUTS!AK521:'GUTS'!BI521,0)),"")</f>
        <v/>
      </c>
      <c r="G520" s="127" t="str">
        <f>IFERROR(INDEX(GUTS!AJ521:'GUTS'!BH521,MATCH(3,GUTS!AK521:'GUTS'!BI521,0)),"")</f>
        <v/>
      </c>
      <c r="H520" s="127" t="str">
        <f>IFERROR(INDEX(GUTS!AI521:'GUTS'!BH521,MATCH(4,GUTS!AK521:'GUTS'!BI521,0)),"")</f>
        <v/>
      </c>
      <c r="I520" s="127" t="str">
        <f>IFERROR(INDEX(GUTS!AJ521:'GUTS'!BH521,MATCH(4,GUTS!AK521:'GUTS'!BI521,0)),"")</f>
        <v/>
      </c>
      <c r="J520" s="127" t="str">
        <f>IFERROR(INDEX(GUTS!AI521:'GUTS'!BH521,MATCH(5,GUTS!AK521:'GUTS'!BI521,0)),"")</f>
        <v/>
      </c>
      <c r="K520" s="127" t="str">
        <f>IFERROR(INDEX(GUTS!AJ521:'GUTS'!BH521,MATCH(5,GUTS!AK521:'GUTS'!BI521,0)),"")</f>
        <v/>
      </c>
      <c r="L520" s="127" t="str">
        <f>IFERROR(INDEX(GUTS!AI521:'GUTS'!BH521,MATCH(6,GUTS!AK521:'GUTS'!BI521,0)),"")</f>
        <v/>
      </c>
      <c r="M520" s="127" t="str">
        <f>IFERROR(INDEX(GUTS!AJ521:'GUTS'!BH521,MATCH(6,GUTS!AK521:'GUTS'!BI521,0)),"")</f>
        <v/>
      </c>
      <c r="N520" s="127" t="e">
        <f>Audit!#REF!</f>
        <v>#REF!</v>
      </c>
      <c r="O520" s="127" t="e">
        <f>Audit!#REF!</f>
        <v>#REF!</v>
      </c>
      <c r="P520" s="127" t="e">
        <f>Audit!#REF!</f>
        <v>#REF!</v>
      </c>
    </row>
    <row r="521" spans="1:16" hidden="1">
      <c r="A521" s="127" t="e">
        <f>Audit!#REF!</f>
        <v>#REF!</v>
      </c>
      <c r="B521" s="127" t="str">
        <f>IFERROR(INDEX(GUTS!AI522:'GUTS'!BH522,MATCH(1,GUTS!AK522:'GUTS'!BI522,0)),"")</f>
        <v/>
      </c>
      <c r="C521" s="127" t="str">
        <f>IFERROR(INDEX(GUTS!AJ522:'GUTS'!BH522,MATCH(1,GUTS!AK522:'GUTS'!BI522,0)),"")</f>
        <v/>
      </c>
      <c r="D521" s="127" t="str">
        <f>IFERROR(INDEX(GUTS!AI522:'GUTS'!BH522,MATCH(2,GUTS!AK522:'GUTS'!BI522,0)),"")</f>
        <v/>
      </c>
      <c r="E521" s="127" t="str">
        <f>IFERROR(INDEX(GUTS!AJ522:'GUTS'!BH522,MATCH(2,GUTS!AK522:'GUTS'!BI522,0)),"")</f>
        <v/>
      </c>
      <c r="F521" s="127" t="str">
        <f>IFERROR(INDEX(GUTS!AI522:'GUTS'!BH522,MATCH(3,GUTS!AK522:'GUTS'!BI522,0)),"")</f>
        <v/>
      </c>
      <c r="G521" s="127" t="str">
        <f>IFERROR(INDEX(GUTS!AJ522:'GUTS'!BH522,MATCH(3,GUTS!AK522:'GUTS'!BI522,0)),"")</f>
        <v/>
      </c>
      <c r="H521" s="127" t="str">
        <f>IFERROR(INDEX(GUTS!AI522:'GUTS'!BH522,MATCH(4,GUTS!AK522:'GUTS'!BI522,0)),"")</f>
        <v/>
      </c>
      <c r="I521" s="127" t="str">
        <f>IFERROR(INDEX(GUTS!AJ522:'GUTS'!BH522,MATCH(4,GUTS!AK522:'GUTS'!BI522,0)),"")</f>
        <v/>
      </c>
      <c r="J521" s="127" t="str">
        <f>IFERROR(INDEX(GUTS!AI522:'GUTS'!BH522,MATCH(5,GUTS!AK522:'GUTS'!BI522,0)),"")</f>
        <v/>
      </c>
      <c r="K521" s="127" t="str">
        <f>IFERROR(INDEX(GUTS!AJ522:'GUTS'!BH522,MATCH(5,GUTS!AK522:'GUTS'!BI522,0)),"")</f>
        <v/>
      </c>
      <c r="L521" s="127" t="str">
        <f>IFERROR(INDEX(GUTS!AI522:'GUTS'!BH522,MATCH(6,GUTS!AK522:'GUTS'!BI522,0)),"")</f>
        <v/>
      </c>
      <c r="M521" s="127" t="str">
        <f>IFERROR(INDEX(GUTS!AJ522:'GUTS'!BH522,MATCH(6,GUTS!AK522:'GUTS'!BI522,0)),"")</f>
        <v/>
      </c>
      <c r="N521" s="127" t="e">
        <f>Audit!#REF!</f>
        <v>#REF!</v>
      </c>
      <c r="O521" s="127" t="e">
        <f>Audit!#REF!</f>
        <v>#REF!</v>
      </c>
      <c r="P521" s="127" t="e">
        <f>Audit!#REF!</f>
        <v>#REF!</v>
      </c>
    </row>
    <row r="522" spans="1:16" hidden="1">
      <c r="A522" s="127" t="e">
        <f>Audit!#REF!</f>
        <v>#REF!</v>
      </c>
      <c r="B522" s="127" t="str">
        <f>IFERROR(INDEX(GUTS!AI523:'GUTS'!BH523,MATCH(1,GUTS!AK523:'GUTS'!BI523,0)),"")</f>
        <v/>
      </c>
      <c r="C522" s="127" t="str">
        <f>IFERROR(INDEX(GUTS!AJ523:'GUTS'!BH523,MATCH(1,GUTS!AK523:'GUTS'!BI523,0)),"")</f>
        <v/>
      </c>
      <c r="D522" s="127" t="str">
        <f>IFERROR(INDEX(GUTS!AI523:'GUTS'!BH523,MATCH(2,GUTS!AK523:'GUTS'!BI523,0)),"")</f>
        <v/>
      </c>
      <c r="E522" s="127" t="str">
        <f>IFERROR(INDEX(GUTS!AJ523:'GUTS'!BH523,MATCH(2,GUTS!AK523:'GUTS'!BI523,0)),"")</f>
        <v/>
      </c>
      <c r="F522" s="127" t="str">
        <f>IFERROR(INDEX(GUTS!AI523:'GUTS'!BH523,MATCH(3,GUTS!AK523:'GUTS'!BI523,0)),"")</f>
        <v/>
      </c>
      <c r="G522" s="127" t="str">
        <f>IFERROR(INDEX(GUTS!AJ523:'GUTS'!BH523,MATCH(3,GUTS!AK523:'GUTS'!BI523,0)),"")</f>
        <v/>
      </c>
      <c r="H522" s="127" t="str">
        <f>IFERROR(INDEX(GUTS!AI523:'GUTS'!BH523,MATCH(4,GUTS!AK523:'GUTS'!BI523,0)),"")</f>
        <v/>
      </c>
      <c r="I522" s="127" t="str">
        <f>IFERROR(INDEX(GUTS!AJ523:'GUTS'!BH523,MATCH(4,GUTS!AK523:'GUTS'!BI523,0)),"")</f>
        <v/>
      </c>
      <c r="J522" s="127" t="str">
        <f>IFERROR(INDEX(GUTS!AI523:'GUTS'!BH523,MATCH(5,GUTS!AK523:'GUTS'!BI523,0)),"")</f>
        <v/>
      </c>
      <c r="K522" s="127" t="str">
        <f>IFERROR(INDEX(GUTS!AJ523:'GUTS'!BH523,MATCH(5,GUTS!AK523:'GUTS'!BI523,0)),"")</f>
        <v/>
      </c>
      <c r="L522" s="127" t="str">
        <f>IFERROR(INDEX(GUTS!AI523:'GUTS'!BH523,MATCH(6,GUTS!AK523:'GUTS'!BI523,0)),"")</f>
        <v/>
      </c>
      <c r="M522" s="127" t="str">
        <f>IFERROR(INDEX(GUTS!AJ523:'GUTS'!BH523,MATCH(6,GUTS!AK523:'GUTS'!BI523,0)),"")</f>
        <v/>
      </c>
      <c r="N522" s="127" t="e">
        <f>Audit!#REF!</f>
        <v>#REF!</v>
      </c>
      <c r="O522" s="127" t="e">
        <f>Audit!#REF!</f>
        <v>#REF!</v>
      </c>
      <c r="P522" s="127" t="e">
        <f>Audit!#REF!</f>
        <v>#REF!</v>
      </c>
    </row>
    <row r="523" spans="1:16">
      <c r="A523" s="127" t="e">
        <f>Audit!#REF!</f>
        <v>#REF!</v>
      </c>
      <c r="B523" s="127" t="str">
        <f>IFERROR(INDEX(GUTS!AI524:'GUTS'!BH524,MATCH(1,GUTS!AK524:'GUTS'!BI524,0)),"")</f>
        <v/>
      </c>
      <c r="C523" s="127" t="str">
        <f>IFERROR(INDEX(GUTS!AJ524:'GUTS'!BH524,MATCH(1,GUTS!AK524:'GUTS'!BI524,0)),"")</f>
        <v/>
      </c>
      <c r="D523" s="127" t="str">
        <f>IFERROR(INDEX(GUTS!AI524:'GUTS'!BH524,MATCH(2,GUTS!AK524:'GUTS'!BI524,0)),"")</f>
        <v/>
      </c>
      <c r="E523" s="127" t="str">
        <f>IFERROR(INDEX(GUTS!AJ524:'GUTS'!BH524,MATCH(2,GUTS!AK524:'GUTS'!BI524,0)),"")</f>
        <v/>
      </c>
      <c r="F523" s="127" t="str">
        <f>IFERROR(INDEX(GUTS!AI524:'GUTS'!BH524,MATCH(3,GUTS!AK524:'GUTS'!BI524,0)),"")</f>
        <v/>
      </c>
      <c r="G523" s="127" t="str">
        <f>IFERROR(INDEX(GUTS!AJ524:'GUTS'!BH524,MATCH(3,GUTS!AK524:'GUTS'!BI524,0)),"")</f>
        <v/>
      </c>
      <c r="H523" s="127" t="str">
        <f>IFERROR(INDEX(GUTS!AI524:'GUTS'!BH524,MATCH(4,GUTS!AK524:'GUTS'!BI524,0)),"")</f>
        <v/>
      </c>
      <c r="I523" s="127" t="str">
        <f>IFERROR(INDEX(GUTS!AJ524:'GUTS'!BH524,MATCH(4,GUTS!AK524:'GUTS'!BI524,0)),"")</f>
        <v/>
      </c>
      <c r="J523" s="127" t="str">
        <f>IFERROR(INDEX(GUTS!AI524:'GUTS'!BH524,MATCH(5,GUTS!AK524:'GUTS'!BI524,0)),"")</f>
        <v/>
      </c>
      <c r="K523" s="127" t="str">
        <f>IFERROR(INDEX(GUTS!AJ524:'GUTS'!BH524,MATCH(5,GUTS!AK524:'GUTS'!BI524,0)),"")</f>
        <v/>
      </c>
      <c r="L523" s="127" t="str">
        <f>IFERROR(INDEX(GUTS!AI524:'GUTS'!BH524,MATCH(6,GUTS!AK524:'GUTS'!BI524,0)),"")</f>
        <v/>
      </c>
      <c r="M523" s="127" t="str">
        <f>IFERROR(INDEX(GUTS!AJ524:'GUTS'!BH524,MATCH(6,GUTS!AK524:'GUTS'!BI524,0)),"")</f>
        <v/>
      </c>
      <c r="N523" s="127" t="e">
        <f>Audit!#REF!</f>
        <v>#REF!</v>
      </c>
      <c r="O523" s="127" t="e">
        <f>Audit!#REF!</f>
        <v>#REF!</v>
      </c>
      <c r="P523" s="127" t="e">
        <f>Audit!#REF!</f>
        <v>#REF!</v>
      </c>
    </row>
    <row r="524" spans="1:16" hidden="1">
      <c r="A524" s="127" t="e">
        <f>Audit!#REF!</f>
        <v>#REF!</v>
      </c>
      <c r="B524" s="127" t="str">
        <f>IFERROR(INDEX(GUTS!AI525:'GUTS'!BH525,MATCH(1,GUTS!AK525:'GUTS'!BI525,0)),"")</f>
        <v/>
      </c>
      <c r="C524" s="127" t="str">
        <f>IFERROR(INDEX(GUTS!AJ525:'GUTS'!BH525,MATCH(1,GUTS!AK525:'GUTS'!BI525,0)),"")</f>
        <v/>
      </c>
      <c r="D524" s="127" t="str">
        <f>IFERROR(INDEX(GUTS!AI525:'GUTS'!BH525,MATCH(2,GUTS!AK525:'GUTS'!BI525,0)),"")</f>
        <v/>
      </c>
      <c r="E524" s="127" t="str">
        <f>IFERROR(INDEX(GUTS!AJ525:'GUTS'!BH525,MATCH(2,GUTS!AK525:'GUTS'!BI525,0)),"")</f>
        <v/>
      </c>
      <c r="F524" s="127" t="str">
        <f>IFERROR(INDEX(GUTS!AI525:'GUTS'!BH525,MATCH(3,GUTS!AK525:'GUTS'!BI525,0)),"")</f>
        <v/>
      </c>
      <c r="G524" s="127" t="str">
        <f>IFERROR(INDEX(GUTS!AJ525:'GUTS'!BH525,MATCH(3,GUTS!AK525:'GUTS'!BI525,0)),"")</f>
        <v/>
      </c>
      <c r="H524" s="127" t="str">
        <f>IFERROR(INDEX(GUTS!AI525:'GUTS'!BH525,MATCH(4,GUTS!AK525:'GUTS'!BI525,0)),"")</f>
        <v/>
      </c>
      <c r="I524" s="127" t="str">
        <f>IFERROR(INDEX(GUTS!AJ525:'GUTS'!BH525,MATCH(4,GUTS!AK525:'GUTS'!BI525,0)),"")</f>
        <v/>
      </c>
      <c r="J524" s="127" t="str">
        <f>IFERROR(INDEX(GUTS!AI525:'GUTS'!BH525,MATCH(5,GUTS!AK525:'GUTS'!BI525,0)),"")</f>
        <v/>
      </c>
      <c r="K524" s="127" t="str">
        <f>IFERROR(INDEX(GUTS!AJ525:'GUTS'!BH525,MATCH(5,GUTS!AK525:'GUTS'!BI525,0)),"")</f>
        <v/>
      </c>
      <c r="L524" s="127" t="str">
        <f>IFERROR(INDEX(GUTS!AI525:'GUTS'!BH525,MATCH(6,GUTS!AK525:'GUTS'!BI525,0)),"")</f>
        <v/>
      </c>
      <c r="M524" s="127" t="str">
        <f>IFERROR(INDEX(GUTS!AJ525:'GUTS'!BH525,MATCH(6,GUTS!AK525:'GUTS'!BI525,0)),"")</f>
        <v/>
      </c>
      <c r="N524" s="127" t="e">
        <f>Audit!#REF!</f>
        <v>#REF!</v>
      </c>
      <c r="O524" s="127" t="e">
        <f>Audit!#REF!</f>
        <v>#REF!</v>
      </c>
      <c r="P524" s="127" t="e">
        <f>Audit!#REF!</f>
        <v>#REF!</v>
      </c>
    </row>
    <row r="525" spans="1:16" hidden="1">
      <c r="A525" s="127" t="e">
        <f>Audit!#REF!</f>
        <v>#REF!</v>
      </c>
      <c r="B525" s="127" t="str">
        <f>IFERROR(INDEX(GUTS!AI526:'GUTS'!BH526,MATCH(1,GUTS!AK526:'GUTS'!BI526,0)),"")</f>
        <v/>
      </c>
      <c r="C525" s="127" t="str">
        <f>IFERROR(INDEX(GUTS!AJ526:'GUTS'!BH526,MATCH(1,GUTS!AK526:'GUTS'!BI526,0)),"")</f>
        <v/>
      </c>
      <c r="D525" s="127" t="str">
        <f>IFERROR(INDEX(GUTS!AI526:'GUTS'!BH526,MATCH(2,GUTS!AK526:'GUTS'!BI526,0)),"")</f>
        <v/>
      </c>
      <c r="E525" s="127" t="str">
        <f>IFERROR(INDEX(GUTS!AJ526:'GUTS'!BH526,MATCH(2,GUTS!AK526:'GUTS'!BI526,0)),"")</f>
        <v/>
      </c>
      <c r="F525" s="127" t="str">
        <f>IFERROR(INDEX(GUTS!AI526:'GUTS'!BH526,MATCH(3,GUTS!AK526:'GUTS'!BI526,0)),"")</f>
        <v/>
      </c>
      <c r="G525" s="127" t="str">
        <f>IFERROR(INDEX(GUTS!AJ526:'GUTS'!BH526,MATCH(3,GUTS!AK526:'GUTS'!BI526,0)),"")</f>
        <v/>
      </c>
      <c r="H525" s="127" t="str">
        <f>IFERROR(INDEX(GUTS!AI526:'GUTS'!BH526,MATCH(4,GUTS!AK526:'GUTS'!BI526,0)),"")</f>
        <v/>
      </c>
      <c r="I525" s="127" t="str">
        <f>IFERROR(INDEX(GUTS!AJ526:'GUTS'!BH526,MATCH(4,GUTS!AK526:'GUTS'!BI526,0)),"")</f>
        <v/>
      </c>
      <c r="J525" s="127" t="str">
        <f>IFERROR(INDEX(GUTS!AI526:'GUTS'!BH526,MATCH(5,GUTS!AK526:'GUTS'!BI526,0)),"")</f>
        <v/>
      </c>
      <c r="K525" s="127" t="str">
        <f>IFERROR(INDEX(GUTS!AJ526:'GUTS'!BH526,MATCH(5,GUTS!AK526:'GUTS'!BI526,0)),"")</f>
        <v/>
      </c>
      <c r="L525" s="127" t="str">
        <f>IFERROR(INDEX(GUTS!AI526:'GUTS'!BH526,MATCH(6,GUTS!AK526:'GUTS'!BI526,0)),"")</f>
        <v/>
      </c>
      <c r="M525" s="127" t="str">
        <f>IFERROR(INDEX(GUTS!AJ526:'GUTS'!BH526,MATCH(6,GUTS!AK526:'GUTS'!BI526,0)),"")</f>
        <v/>
      </c>
      <c r="N525" s="127" t="e">
        <f>Audit!#REF!</f>
        <v>#REF!</v>
      </c>
      <c r="O525" s="127" t="e">
        <f>Audit!#REF!</f>
        <v>#REF!</v>
      </c>
      <c r="P525" s="127" t="e">
        <f>Audit!#REF!</f>
        <v>#REF!</v>
      </c>
    </row>
    <row r="526" spans="1:16" hidden="1">
      <c r="A526" s="127" t="e">
        <f>Audit!#REF!</f>
        <v>#REF!</v>
      </c>
      <c r="B526" s="127" t="str">
        <f>IFERROR(INDEX(GUTS!AI527:'GUTS'!BH527,MATCH(1,GUTS!AK527:'GUTS'!BI527,0)),"")</f>
        <v/>
      </c>
      <c r="C526" s="127" t="str">
        <f>IFERROR(INDEX(GUTS!AJ527:'GUTS'!BH527,MATCH(1,GUTS!AK527:'GUTS'!BI527,0)),"")</f>
        <v/>
      </c>
      <c r="D526" s="127" t="str">
        <f>IFERROR(INDEX(GUTS!AI527:'GUTS'!BH527,MATCH(2,GUTS!AK527:'GUTS'!BI527,0)),"")</f>
        <v/>
      </c>
      <c r="E526" s="127" t="str">
        <f>IFERROR(INDEX(GUTS!AJ527:'GUTS'!BH527,MATCH(2,GUTS!AK527:'GUTS'!BI527,0)),"")</f>
        <v/>
      </c>
      <c r="F526" s="127" t="str">
        <f>IFERROR(INDEX(GUTS!AI527:'GUTS'!BH527,MATCH(3,GUTS!AK527:'GUTS'!BI527,0)),"")</f>
        <v/>
      </c>
      <c r="G526" s="127" t="str">
        <f>IFERROR(INDEX(GUTS!AJ527:'GUTS'!BH527,MATCH(3,GUTS!AK527:'GUTS'!BI527,0)),"")</f>
        <v/>
      </c>
      <c r="H526" s="127" t="str">
        <f>IFERROR(INDEX(GUTS!AI527:'GUTS'!BH527,MATCH(4,GUTS!AK527:'GUTS'!BI527,0)),"")</f>
        <v/>
      </c>
      <c r="I526" s="127" t="str">
        <f>IFERROR(INDEX(GUTS!AJ527:'GUTS'!BH527,MATCH(4,GUTS!AK527:'GUTS'!BI527,0)),"")</f>
        <v/>
      </c>
      <c r="J526" s="127" t="str">
        <f>IFERROR(INDEX(GUTS!AI527:'GUTS'!BH527,MATCH(5,GUTS!AK527:'GUTS'!BI527,0)),"")</f>
        <v/>
      </c>
      <c r="K526" s="127" t="str">
        <f>IFERROR(INDEX(GUTS!AJ527:'GUTS'!BH527,MATCH(5,GUTS!AK527:'GUTS'!BI527,0)),"")</f>
        <v/>
      </c>
      <c r="L526" s="127" t="str">
        <f>IFERROR(INDEX(GUTS!AI527:'GUTS'!BH527,MATCH(6,GUTS!AK527:'GUTS'!BI527,0)),"")</f>
        <v/>
      </c>
      <c r="M526" s="127" t="str">
        <f>IFERROR(INDEX(GUTS!AJ527:'GUTS'!BH527,MATCH(6,GUTS!AK527:'GUTS'!BI527,0)),"")</f>
        <v/>
      </c>
      <c r="N526" s="127" t="e">
        <f>Audit!#REF!</f>
        <v>#REF!</v>
      </c>
      <c r="O526" s="127" t="e">
        <f>Audit!#REF!</f>
        <v>#REF!</v>
      </c>
      <c r="P526" s="127" t="e">
        <f>Audit!#REF!</f>
        <v>#REF!</v>
      </c>
    </row>
    <row r="527" spans="1:16" hidden="1">
      <c r="A527" s="127" t="e">
        <f>Audit!#REF!</f>
        <v>#REF!</v>
      </c>
      <c r="B527" s="127" t="str">
        <f>IFERROR(INDEX(GUTS!AI528:'GUTS'!BH528,MATCH(1,GUTS!AK528:'GUTS'!BI528,0)),"")</f>
        <v/>
      </c>
      <c r="C527" s="127" t="str">
        <f>IFERROR(INDEX(GUTS!AJ528:'GUTS'!BH528,MATCH(1,GUTS!AK528:'GUTS'!BI528,0)),"")</f>
        <v/>
      </c>
      <c r="D527" s="127" t="str">
        <f>IFERROR(INDEX(GUTS!AI528:'GUTS'!BH528,MATCH(2,GUTS!AK528:'GUTS'!BI528,0)),"")</f>
        <v/>
      </c>
      <c r="E527" s="127" t="str">
        <f>IFERROR(INDEX(GUTS!AJ528:'GUTS'!BH528,MATCH(2,GUTS!AK528:'GUTS'!BI528,0)),"")</f>
        <v/>
      </c>
      <c r="F527" s="127" t="str">
        <f>IFERROR(INDEX(GUTS!AI528:'GUTS'!BH528,MATCH(3,GUTS!AK528:'GUTS'!BI528,0)),"")</f>
        <v/>
      </c>
      <c r="G527" s="127" t="str">
        <f>IFERROR(INDEX(GUTS!AJ528:'GUTS'!BH528,MATCH(3,GUTS!AK528:'GUTS'!BI528,0)),"")</f>
        <v/>
      </c>
      <c r="H527" s="127" t="str">
        <f>IFERROR(INDEX(GUTS!AI528:'GUTS'!BH528,MATCH(4,GUTS!AK528:'GUTS'!BI528,0)),"")</f>
        <v/>
      </c>
      <c r="I527" s="127" t="str">
        <f>IFERROR(INDEX(GUTS!AJ528:'GUTS'!BH528,MATCH(4,GUTS!AK528:'GUTS'!BI528,0)),"")</f>
        <v/>
      </c>
      <c r="J527" s="127" t="str">
        <f>IFERROR(INDEX(GUTS!AI528:'GUTS'!BH528,MATCH(5,GUTS!AK528:'GUTS'!BI528,0)),"")</f>
        <v/>
      </c>
      <c r="K527" s="127" t="str">
        <f>IFERROR(INDEX(GUTS!AJ528:'GUTS'!BH528,MATCH(5,GUTS!AK528:'GUTS'!BI528,0)),"")</f>
        <v/>
      </c>
      <c r="L527" s="127" t="str">
        <f>IFERROR(INDEX(GUTS!AI528:'GUTS'!BH528,MATCH(6,GUTS!AK528:'GUTS'!BI528,0)),"")</f>
        <v/>
      </c>
      <c r="M527" s="127" t="str">
        <f>IFERROR(INDEX(GUTS!AJ528:'GUTS'!BH528,MATCH(6,GUTS!AK528:'GUTS'!BI528,0)),"")</f>
        <v/>
      </c>
      <c r="N527" s="127" t="e">
        <f>Audit!#REF!</f>
        <v>#REF!</v>
      </c>
      <c r="O527" s="127" t="e">
        <f>Audit!#REF!</f>
        <v>#REF!</v>
      </c>
      <c r="P527" s="127" t="e">
        <f>Audit!#REF!</f>
        <v>#REF!</v>
      </c>
    </row>
    <row r="528" spans="1:16" hidden="1">
      <c r="A528" s="127" t="e">
        <f>Audit!#REF!</f>
        <v>#REF!</v>
      </c>
      <c r="B528" s="127" t="str">
        <f>IFERROR(INDEX(GUTS!AI529:'GUTS'!BH529,MATCH(1,GUTS!AK529:'GUTS'!BI529,0)),"")</f>
        <v/>
      </c>
      <c r="C528" s="127" t="str">
        <f>IFERROR(INDEX(GUTS!AJ529:'GUTS'!BH529,MATCH(1,GUTS!AK529:'GUTS'!BI529,0)),"")</f>
        <v/>
      </c>
      <c r="D528" s="127" t="str">
        <f>IFERROR(INDEX(GUTS!AI529:'GUTS'!BH529,MATCH(2,GUTS!AK529:'GUTS'!BI529,0)),"")</f>
        <v/>
      </c>
      <c r="E528" s="127" t="str">
        <f>IFERROR(INDEX(GUTS!AJ529:'GUTS'!BH529,MATCH(2,GUTS!AK529:'GUTS'!BI529,0)),"")</f>
        <v/>
      </c>
      <c r="F528" s="127" t="str">
        <f>IFERROR(INDEX(GUTS!AI529:'GUTS'!BH529,MATCH(3,GUTS!AK529:'GUTS'!BI529,0)),"")</f>
        <v/>
      </c>
      <c r="G528" s="127" t="str">
        <f>IFERROR(INDEX(GUTS!AJ529:'GUTS'!BH529,MATCH(3,GUTS!AK529:'GUTS'!BI529,0)),"")</f>
        <v/>
      </c>
      <c r="H528" s="127" t="str">
        <f>IFERROR(INDEX(GUTS!AI529:'GUTS'!BH529,MATCH(4,GUTS!AK529:'GUTS'!BI529,0)),"")</f>
        <v/>
      </c>
      <c r="I528" s="127" t="str">
        <f>IFERROR(INDEX(GUTS!AJ529:'GUTS'!BH529,MATCH(4,GUTS!AK529:'GUTS'!BI529,0)),"")</f>
        <v/>
      </c>
      <c r="J528" s="127" t="str">
        <f>IFERROR(INDEX(GUTS!AI529:'GUTS'!BH529,MATCH(5,GUTS!AK529:'GUTS'!BI529,0)),"")</f>
        <v/>
      </c>
      <c r="K528" s="127" t="str">
        <f>IFERROR(INDEX(GUTS!AJ529:'GUTS'!BH529,MATCH(5,GUTS!AK529:'GUTS'!BI529,0)),"")</f>
        <v/>
      </c>
      <c r="L528" s="127" t="str">
        <f>IFERROR(INDEX(GUTS!AI529:'GUTS'!BH529,MATCH(6,GUTS!AK529:'GUTS'!BI529,0)),"")</f>
        <v/>
      </c>
      <c r="M528" s="127" t="str">
        <f>IFERROR(INDEX(GUTS!AJ529:'GUTS'!BH529,MATCH(6,GUTS!AK529:'GUTS'!BI529,0)),"")</f>
        <v/>
      </c>
      <c r="N528" s="127" t="e">
        <f>Audit!#REF!</f>
        <v>#REF!</v>
      </c>
      <c r="O528" s="127" t="e">
        <f>Audit!#REF!</f>
        <v>#REF!</v>
      </c>
      <c r="P528" s="127" t="e">
        <f>Audit!#REF!</f>
        <v>#REF!</v>
      </c>
    </row>
    <row r="529" spans="1:16" hidden="1">
      <c r="A529" s="127" t="e">
        <f>Audit!#REF!</f>
        <v>#REF!</v>
      </c>
      <c r="B529" s="127" t="str">
        <f>IFERROR(INDEX(GUTS!AI530:'GUTS'!BH530,MATCH(1,GUTS!AK530:'GUTS'!BI530,0)),"")</f>
        <v/>
      </c>
      <c r="C529" s="127" t="str">
        <f>IFERROR(INDEX(GUTS!AJ530:'GUTS'!BH530,MATCH(1,GUTS!AK530:'GUTS'!BI530,0)),"")</f>
        <v/>
      </c>
      <c r="D529" s="127" t="str">
        <f>IFERROR(INDEX(GUTS!AI530:'GUTS'!BH530,MATCH(2,GUTS!AK530:'GUTS'!BI530,0)),"")</f>
        <v/>
      </c>
      <c r="E529" s="127" t="str">
        <f>IFERROR(INDEX(GUTS!AJ530:'GUTS'!BH530,MATCH(2,GUTS!AK530:'GUTS'!BI530,0)),"")</f>
        <v/>
      </c>
      <c r="F529" s="127" t="str">
        <f>IFERROR(INDEX(GUTS!AI530:'GUTS'!BH530,MATCH(3,GUTS!AK530:'GUTS'!BI530,0)),"")</f>
        <v/>
      </c>
      <c r="G529" s="127" t="str">
        <f>IFERROR(INDEX(GUTS!AJ530:'GUTS'!BH530,MATCH(3,GUTS!AK530:'GUTS'!BI530,0)),"")</f>
        <v/>
      </c>
      <c r="H529" s="127" t="str">
        <f>IFERROR(INDEX(GUTS!AI530:'GUTS'!BH530,MATCH(4,GUTS!AK530:'GUTS'!BI530,0)),"")</f>
        <v/>
      </c>
      <c r="I529" s="127" t="str">
        <f>IFERROR(INDEX(GUTS!AJ530:'GUTS'!BH530,MATCH(4,GUTS!AK530:'GUTS'!BI530,0)),"")</f>
        <v/>
      </c>
      <c r="J529" s="127" t="str">
        <f>IFERROR(INDEX(GUTS!AI530:'GUTS'!BH530,MATCH(5,GUTS!AK530:'GUTS'!BI530,0)),"")</f>
        <v/>
      </c>
      <c r="K529" s="127" t="str">
        <f>IFERROR(INDEX(GUTS!AJ530:'GUTS'!BH530,MATCH(5,GUTS!AK530:'GUTS'!BI530,0)),"")</f>
        <v/>
      </c>
      <c r="L529" s="127" t="str">
        <f>IFERROR(INDEX(GUTS!AI530:'GUTS'!BH530,MATCH(6,GUTS!AK530:'GUTS'!BI530,0)),"")</f>
        <v/>
      </c>
      <c r="M529" s="127" t="str">
        <f>IFERROR(INDEX(GUTS!AJ530:'GUTS'!BH530,MATCH(6,GUTS!AK530:'GUTS'!BI530,0)),"")</f>
        <v/>
      </c>
      <c r="N529" s="127" t="e">
        <f>Audit!#REF!</f>
        <v>#REF!</v>
      </c>
      <c r="O529" s="127" t="e">
        <f>Audit!#REF!</f>
        <v>#REF!</v>
      </c>
      <c r="P529" s="127" t="e">
        <f>Audit!#REF!</f>
        <v>#REF!</v>
      </c>
    </row>
    <row r="530" spans="1:16" hidden="1">
      <c r="A530" s="127" t="e">
        <f>Audit!#REF!</f>
        <v>#REF!</v>
      </c>
      <c r="B530" s="127" t="str">
        <f>IFERROR(INDEX(GUTS!AI531:'GUTS'!BH531,MATCH(1,GUTS!AK531:'GUTS'!BI531,0)),"")</f>
        <v/>
      </c>
      <c r="C530" s="127" t="str">
        <f>IFERROR(INDEX(GUTS!AJ531:'GUTS'!BH531,MATCH(1,GUTS!AK531:'GUTS'!BI531,0)),"")</f>
        <v/>
      </c>
      <c r="D530" s="127" t="str">
        <f>IFERROR(INDEX(GUTS!AI531:'GUTS'!BH531,MATCH(2,GUTS!AK531:'GUTS'!BI531,0)),"")</f>
        <v/>
      </c>
      <c r="E530" s="127" t="str">
        <f>IFERROR(INDEX(GUTS!AJ531:'GUTS'!BH531,MATCH(2,GUTS!AK531:'GUTS'!BI531,0)),"")</f>
        <v/>
      </c>
      <c r="F530" s="127" t="str">
        <f>IFERROR(INDEX(GUTS!AI531:'GUTS'!BH531,MATCH(3,GUTS!AK531:'GUTS'!BI531,0)),"")</f>
        <v/>
      </c>
      <c r="G530" s="127" t="str">
        <f>IFERROR(INDEX(GUTS!AJ531:'GUTS'!BH531,MATCH(3,GUTS!AK531:'GUTS'!BI531,0)),"")</f>
        <v/>
      </c>
      <c r="H530" s="127" t="str">
        <f>IFERROR(INDEX(GUTS!AI531:'GUTS'!BH531,MATCH(4,GUTS!AK531:'GUTS'!BI531,0)),"")</f>
        <v/>
      </c>
      <c r="I530" s="127" t="str">
        <f>IFERROR(INDEX(GUTS!AJ531:'GUTS'!BH531,MATCH(4,GUTS!AK531:'GUTS'!BI531,0)),"")</f>
        <v/>
      </c>
      <c r="J530" s="127" t="str">
        <f>IFERROR(INDEX(GUTS!AI531:'GUTS'!BH531,MATCH(5,GUTS!AK531:'GUTS'!BI531,0)),"")</f>
        <v/>
      </c>
      <c r="K530" s="127" t="str">
        <f>IFERROR(INDEX(GUTS!AJ531:'GUTS'!BH531,MATCH(5,GUTS!AK531:'GUTS'!BI531,0)),"")</f>
        <v/>
      </c>
      <c r="L530" s="127" t="str">
        <f>IFERROR(INDEX(GUTS!AI531:'GUTS'!BH531,MATCH(6,GUTS!AK531:'GUTS'!BI531,0)),"")</f>
        <v/>
      </c>
      <c r="M530" s="127" t="str">
        <f>IFERROR(INDEX(GUTS!AJ531:'GUTS'!BH531,MATCH(6,GUTS!AK531:'GUTS'!BI531,0)),"")</f>
        <v/>
      </c>
      <c r="N530" s="127" t="e">
        <f>Audit!#REF!</f>
        <v>#REF!</v>
      </c>
      <c r="O530" s="127" t="e">
        <f>Audit!#REF!</f>
        <v>#REF!</v>
      </c>
      <c r="P530" s="127" t="e">
        <f>Audit!#REF!</f>
        <v>#REF!</v>
      </c>
    </row>
    <row r="531" spans="1:16" hidden="1">
      <c r="A531" s="127" t="e">
        <f>Audit!#REF!</f>
        <v>#REF!</v>
      </c>
      <c r="B531" s="127" t="str">
        <f>IFERROR(INDEX(GUTS!AI532:'GUTS'!BH532,MATCH(1,GUTS!AK532:'GUTS'!BI532,0)),"")</f>
        <v/>
      </c>
      <c r="C531" s="127" t="str">
        <f>IFERROR(INDEX(GUTS!AJ532:'GUTS'!BH532,MATCH(1,GUTS!AK532:'GUTS'!BI532,0)),"")</f>
        <v/>
      </c>
      <c r="D531" s="127" t="str">
        <f>IFERROR(INDEX(GUTS!AI532:'GUTS'!BH532,MATCH(2,GUTS!AK532:'GUTS'!BI532,0)),"")</f>
        <v/>
      </c>
      <c r="E531" s="127" t="str">
        <f>IFERROR(INDEX(GUTS!AJ532:'GUTS'!BH532,MATCH(2,GUTS!AK532:'GUTS'!BI532,0)),"")</f>
        <v/>
      </c>
      <c r="F531" s="127" t="str">
        <f>IFERROR(INDEX(GUTS!AI532:'GUTS'!BH532,MATCH(3,GUTS!AK532:'GUTS'!BI532,0)),"")</f>
        <v/>
      </c>
      <c r="G531" s="127" t="str">
        <f>IFERROR(INDEX(GUTS!AJ532:'GUTS'!BH532,MATCH(3,GUTS!AK532:'GUTS'!BI532,0)),"")</f>
        <v/>
      </c>
      <c r="H531" s="127" t="str">
        <f>IFERROR(INDEX(GUTS!AI532:'GUTS'!BH532,MATCH(4,GUTS!AK532:'GUTS'!BI532,0)),"")</f>
        <v/>
      </c>
      <c r="I531" s="127" t="str">
        <f>IFERROR(INDEX(GUTS!AJ532:'GUTS'!BH532,MATCH(4,GUTS!AK532:'GUTS'!BI532,0)),"")</f>
        <v/>
      </c>
      <c r="J531" s="127" t="str">
        <f>IFERROR(INDEX(GUTS!AI532:'GUTS'!BH532,MATCH(5,GUTS!AK532:'GUTS'!BI532,0)),"")</f>
        <v/>
      </c>
      <c r="K531" s="127" t="str">
        <f>IFERROR(INDEX(GUTS!AJ532:'GUTS'!BH532,MATCH(5,GUTS!AK532:'GUTS'!BI532,0)),"")</f>
        <v/>
      </c>
      <c r="L531" s="127" t="str">
        <f>IFERROR(INDEX(GUTS!AI532:'GUTS'!BH532,MATCH(6,GUTS!AK532:'GUTS'!BI532,0)),"")</f>
        <v/>
      </c>
      <c r="M531" s="127" t="str">
        <f>IFERROR(INDEX(GUTS!AJ532:'GUTS'!BH532,MATCH(6,GUTS!AK532:'GUTS'!BI532,0)),"")</f>
        <v/>
      </c>
      <c r="N531" s="127" t="e">
        <f>Audit!#REF!</f>
        <v>#REF!</v>
      </c>
      <c r="O531" s="127" t="e">
        <f>Audit!#REF!</f>
        <v>#REF!</v>
      </c>
      <c r="P531" s="127" t="e">
        <f>Audit!#REF!</f>
        <v>#REF!</v>
      </c>
    </row>
    <row r="532" spans="1:16" hidden="1">
      <c r="A532" s="127" t="e">
        <f>Audit!#REF!</f>
        <v>#REF!</v>
      </c>
      <c r="B532" s="127" t="str">
        <f>IFERROR(INDEX(GUTS!AI533:'GUTS'!BH533,MATCH(1,GUTS!AK533:'GUTS'!BI533,0)),"")</f>
        <v/>
      </c>
      <c r="C532" s="127" t="str">
        <f>IFERROR(INDEX(GUTS!AJ533:'GUTS'!BH533,MATCH(1,GUTS!AK533:'GUTS'!BI533,0)),"")</f>
        <v/>
      </c>
      <c r="D532" s="127" t="str">
        <f>IFERROR(INDEX(GUTS!AI533:'GUTS'!BH533,MATCH(2,GUTS!AK533:'GUTS'!BI533,0)),"")</f>
        <v/>
      </c>
      <c r="E532" s="127" t="str">
        <f>IFERROR(INDEX(GUTS!AJ533:'GUTS'!BH533,MATCH(2,GUTS!AK533:'GUTS'!BI533,0)),"")</f>
        <v/>
      </c>
      <c r="F532" s="127" t="str">
        <f>IFERROR(INDEX(GUTS!AI533:'GUTS'!BH533,MATCH(3,GUTS!AK533:'GUTS'!BI533,0)),"")</f>
        <v/>
      </c>
      <c r="G532" s="127" t="str">
        <f>IFERROR(INDEX(GUTS!AJ533:'GUTS'!BH533,MATCH(3,GUTS!AK533:'GUTS'!BI533,0)),"")</f>
        <v/>
      </c>
      <c r="H532" s="127" t="str">
        <f>IFERROR(INDEX(GUTS!AI533:'GUTS'!BH533,MATCH(4,GUTS!AK533:'GUTS'!BI533,0)),"")</f>
        <v/>
      </c>
      <c r="I532" s="127" t="str">
        <f>IFERROR(INDEX(GUTS!AJ533:'GUTS'!BH533,MATCH(4,GUTS!AK533:'GUTS'!BI533,0)),"")</f>
        <v/>
      </c>
      <c r="J532" s="127" t="str">
        <f>IFERROR(INDEX(GUTS!AI533:'GUTS'!BH533,MATCH(5,GUTS!AK533:'GUTS'!BI533,0)),"")</f>
        <v/>
      </c>
      <c r="K532" s="127" t="str">
        <f>IFERROR(INDEX(GUTS!AJ533:'GUTS'!BH533,MATCH(5,GUTS!AK533:'GUTS'!BI533,0)),"")</f>
        <v/>
      </c>
      <c r="L532" s="127" t="str">
        <f>IFERROR(INDEX(GUTS!AI533:'GUTS'!BH533,MATCH(6,GUTS!AK533:'GUTS'!BI533,0)),"")</f>
        <v/>
      </c>
      <c r="M532" s="127" t="str">
        <f>IFERROR(INDEX(GUTS!AJ533:'GUTS'!BH533,MATCH(6,GUTS!AK533:'GUTS'!BI533,0)),"")</f>
        <v/>
      </c>
      <c r="N532" s="127" t="e">
        <f>Audit!#REF!</f>
        <v>#REF!</v>
      </c>
      <c r="O532" s="127" t="e">
        <f>Audit!#REF!</f>
        <v>#REF!</v>
      </c>
      <c r="P532" s="127" t="e">
        <f>Audit!#REF!</f>
        <v>#REF!</v>
      </c>
    </row>
    <row r="533" spans="1:16" hidden="1">
      <c r="A533" s="127" t="e">
        <f>Audit!#REF!</f>
        <v>#REF!</v>
      </c>
      <c r="B533" s="127" t="str">
        <f>IFERROR(INDEX(GUTS!AI534:'GUTS'!BH534,MATCH(1,GUTS!AK534:'GUTS'!BI534,0)),"")</f>
        <v/>
      </c>
      <c r="C533" s="127" t="str">
        <f>IFERROR(INDEX(GUTS!AJ534:'GUTS'!BH534,MATCH(1,GUTS!AK534:'GUTS'!BI534,0)),"")</f>
        <v/>
      </c>
      <c r="D533" s="127" t="str">
        <f>IFERROR(INDEX(GUTS!AI534:'GUTS'!BH534,MATCH(2,GUTS!AK534:'GUTS'!BI534,0)),"")</f>
        <v/>
      </c>
      <c r="E533" s="127" t="str">
        <f>IFERROR(INDEX(GUTS!AJ534:'GUTS'!BH534,MATCH(2,GUTS!AK534:'GUTS'!BI534,0)),"")</f>
        <v/>
      </c>
      <c r="F533" s="127" t="str">
        <f>IFERROR(INDEX(GUTS!AI534:'GUTS'!BH534,MATCH(3,GUTS!AK534:'GUTS'!BI534,0)),"")</f>
        <v/>
      </c>
      <c r="G533" s="127" t="str">
        <f>IFERROR(INDEX(GUTS!AJ534:'GUTS'!BH534,MATCH(3,GUTS!AK534:'GUTS'!BI534,0)),"")</f>
        <v/>
      </c>
      <c r="H533" s="127" t="str">
        <f>IFERROR(INDEX(GUTS!AI534:'GUTS'!BH534,MATCH(4,GUTS!AK534:'GUTS'!BI534,0)),"")</f>
        <v/>
      </c>
      <c r="I533" s="127" t="str">
        <f>IFERROR(INDEX(GUTS!AJ534:'GUTS'!BH534,MATCH(4,GUTS!AK534:'GUTS'!BI534,0)),"")</f>
        <v/>
      </c>
      <c r="J533" s="127" t="str">
        <f>IFERROR(INDEX(GUTS!AI534:'GUTS'!BH534,MATCH(5,GUTS!AK534:'GUTS'!BI534,0)),"")</f>
        <v/>
      </c>
      <c r="K533" s="127" t="str">
        <f>IFERROR(INDEX(GUTS!AJ534:'GUTS'!BH534,MATCH(5,GUTS!AK534:'GUTS'!BI534,0)),"")</f>
        <v/>
      </c>
      <c r="L533" s="127" t="str">
        <f>IFERROR(INDEX(GUTS!AI534:'GUTS'!BH534,MATCH(6,GUTS!AK534:'GUTS'!BI534,0)),"")</f>
        <v/>
      </c>
      <c r="M533" s="127" t="str">
        <f>IFERROR(INDEX(GUTS!AJ534:'GUTS'!BH534,MATCH(6,GUTS!AK534:'GUTS'!BI534,0)),"")</f>
        <v/>
      </c>
      <c r="N533" s="127" t="e">
        <f>Audit!#REF!</f>
        <v>#REF!</v>
      </c>
      <c r="O533" s="127" t="e">
        <f>Audit!#REF!</f>
        <v>#REF!</v>
      </c>
      <c r="P533" s="127" t="e">
        <f>Audit!#REF!</f>
        <v>#REF!</v>
      </c>
    </row>
    <row r="534" spans="1:16" hidden="1">
      <c r="A534" s="127" t="e">
        <f>Audit!#REF!</f>
        <v>#REF!</v>
      </c>
      <c r="B534" s="127" t="str">
        <f>IFERROR(INDEX(GUTS!AI535:'GUTS'!BH535,MATCH(1,GUTS!AK535:'GUTS'!BI535,0)),"")</f>
        <v/>
      </c>
      <c r="C534" s="127" t="str">
        <f>IFERROR(INDEX(GUTS!AJ535:'GUTS'!BH535,MATCH(1,GUTS!AK535:'GUTS'!BI535,0)),"")</f>
        <v/>
      </c>
      <c r="D534" s="127" t="str">
        <f>IFERROR(INDEX(GUTS!AI535:'GUTS'!BH535,MATCH(2,GUTS!AK535:'GUTS'!BI535,0)),"")</f>
        <v/>
      </c>
      <c r="E534" s="127" t="str">
        <f>IFERROR(INDEX(GUTS!AJ535:'GUTS'!BH535,MATCH(2,GUTS!AK535:'GUTS'!BI535,0)),"")</f>
        <v/>
      </c>
      <c r="F534" s="127" t="str">
        <f>IFERROR(INDEX(GUTS!AI535:'GUTS'!BH535,MATCH(3,GUTS!AK535:'GUTS'!BI535,0)),"")</f>
        <v/>
      </c>
      <c r="G534" s="127" t="str">
        <f>IFERROR(INDEX(GUTS!AJ535:'GUTS'!BH535,MATCH(3,GUTS!AK535:'GUTS'!BI535,0)),"")</f>
        <v/>
      </c>
      <c r="H534" s="127" t="str">
        <f>IFERROR(INDEX(GUTS!AI535:'GUTS'!BH535,MATCH(4,GUTS!AK535:'GUTS'!BI535,0)),"")</f>
        <v/>
      </c>
      <c r="I534" s="127" t="str">
        <f>IFERROR(INDEX(GUTS!AJ535:'GUTS'!BH535,MATCH(4,GUTS!AK535:'GUTS'!BI535,0)),"")</f>
        <v/>
      </c>
      <c r="J534" s="127" t="str">
        <f>IFERROR(INDEX(GUTS!AI535:'GUTS'!BH535,MATCH(5,GUTS!AK535:'GUTS'!BI535,0)),"")</f>
        <v/>
      </c>
      <c r="K534" s="127" t="str">
        <f>IFERROR(INDEX(GUTS!AJ535:'GUTS'!BH535,MATCH(5,GUTS!AK535:'GUTS'!BI535,0)),"")</f>
        <v/>
      </c>
      <c r="L534" s="127" t="str">
        <f>IFERROR(INDEX(GUTS!AI535:'GUTS'!BH535,MATCH(6,GUTS!AK535:'GUTS'!BI535,0)),"")</f>
        <v/>
      </c>
      <c r="M534" s="127" t="str">
        <f>IFERROR(INDEX(GUTS!AJ535:'GUTS'!BH535,MATCH(6,GUTS!AK535:'GUTS'!BI535,0)),"")</f>
        <v/>
      </c>
      <c r="N534" s="127" t="e">
        <f>Audit!#REF!</f>
        <v>#REF!</v>
      </c>
      <c r="O534" s="127" t="e">
        <f>Audit!#REF!</f>
        <v>#REF!</v>
      </c>
      <c r="P534" s="127" t="e">
        <f>Audit!#REF!</f>
        <v>#REF!</v>
      </c>
    </row>
    <row r="535" spans="1:16" hidden="1">
      <c r="A535" s="127" t="e">
        <f>Audit!#REF!</f>
        <v>#REF!</v>
      </c>
      <c r="B535" s="127" t="str">
        <f>IFERROR(INDEX(GUTS!AI536:'GUTS'!BH536,MATCH(1,GUTS!AK536:'GUTS'!BI536,0)),"")</f>
        <v/>
      </c>
      <c r="C535" s="127" t="str">
        <f>IFERROR(INDEX(GUTS!AJ536:'GUTS'!BH536,MATCH(1,GUTS!AK536:'GUTS'!BI536,0)),"")</f>
        <v/>
      </c>
      <c r="D535" s="127" t="str">
        <f>IFERROR(INDEX(GUTS!AI536:'GUTS'!BH536,MATCH(2,GUTS!AK536:'GUTS'!BI536,0)),"")</f>
        <v/>
      </c>
      <c r="E535" s="127" t="str">
        <f>IFERROR(INDEX(GUTS!AJ536:'GUTS'!BH536,MATCH(2,GUTS!AK536:'GUTS'!BI536,0)),"")</f>
        <v/>
      </c>
      <c r="F535" s="127" t="str">
        <f>IFERROR(INDEX(GUTS!AI536:'GUTS'!BH536,MATCH(3,GUTS!AK536:'GUTS'!BI536,0)),"")</f>
        <v/>
      </c>
      <c r="G535" s="127" t="str">
        <f>IFERROR(INDEX(GUTS!AJ536:'GUTS'!BH536,MATCH(3,GUTS!AK536:'GUTS'!BI536,0)),"")</f>
        <v/>
      </c>
      <c r="H535" s="127" t="str">
        <f>IFERROR(INDEX(GUTS!AI536:'GUTS'!BH536,MATCH(4,GUTS!AK536:'GUTS'!BI536,0)),"")</f>
        <v/>
      </c>
      <c r="I535" s="127" t="str">
        <f>IFERROR(INDEX(GUTS!AJ536:'GUTS'!BH536,MATCH(4,GUTS!AK536:'GUTS'!BI536,0)),"")</f>
        <v/>
      </c>
      <c r="J535" s="127" t="str">
        <f>IFERROR(INDEX(GUTS!AI536:'GUTS'!BH536,MATCH(5,GUTS!AK536:'GUTS'!BI536,0)),"")</f>
        <v/>
      </c>
      <c r="K535" s="127" t="str">
        <f>IFERROR(INDEX(GUTS!AJ536:'GUTS'!BH536,MATCH(5,GUTS!AK536:'GUTS'!BI536,0)),"")</f>
        <v/>
      </c>
      <c r="L535" s="127" t="str">
        <f>IFERROR(INDEX(GUTS!AI536:'GUTS'!BH536,MATCH(6,GUTS!AK536:'GUTS'!BI536,0)),"")</f>
        <v/>
      </c>
      <c r="M535" s="127" t="str">
        <f>IFERROR(INDEX(GUTS!AJ536:'GUTS'!BH536,MATCH(6,GUTS!AK536:'GUTS'!BI536,0)),"")</f>
        <v/>
      </c>
      <c r="N535" s="127" t="e">
        <f>Audit!#REF!</f>
        <v>#REF!</v>
      </c>
      <c r="O535" s="127" t="e">
        <f>Audit!#REF!</f>
        <v>#REF!</v>
      </c>
      <c r="P535" s="127" t="e">
        <f>Audit!#REF!</f>
        <v>#REF!</v>
      </c>
    </row>
    <row r="536" spans="1:16">
      <c r="A536" s="127" t="e">
        <f>Audit!#REF!</f>
        <v>#REF!</v>
      </c>
      <c r="B536" s="127" t="str">
        <f>IFERROR(INDEX(GUTS!AI537:'GUTS'!BH537,MATCH(1,GUTS!AK537:'GUTS'!BI537,0)),"")</f>
        <v/>
      </c>
      <c r="C536" s="127" t="str">
        <f>IFERROR(INDEX(GUTS!AJ537:'GUTS'!BH537,MATCH(1,GUTS!AK537:'GUTS'!BI537,0)),"")</f>
        <v/>
      </c>
      <c r="D536" s="127" t="str">
        <f>IFERROR(INDEX(GUTS!AI537:'GUTS'!BH537,MATCH(2,GUTS!AK537:'GUTS'!BI537,0)),"")</f>
        <v/>
      </c>
      <c r="E536" s="127" t="str">
        <f>IFERROR(INDEX(GUTS!AJ537:'GUTS'!BH537,MATCH(2,GUTS!AK537:'GUTS'!BI537,0)),"")</f>
        <v/>
      </c>
      <c r="F536" s="127" t="str">
        <f>IFERROR(INDEX(GUTS!AI537:'GUTS'!BH537,MATCH(3,GUTS!AK537:'GUTS'!BI537,0)),"")</f>
        <v/>
      </c>
      <c r="G536" s="127" t="str">
        <f>IFERROR(INDEX(GUTS!AJ537:'GUTS'!BH537,MATCH(3,GUTS!AK537:'GUTS'!BI537,0)),"")</f>
        <v/>
      </c>
      <c r="H536" s="127" t="str">
        <f>IFERROR(INDEX(GUTS!AI537:'GUTS'!BH537,MATCH(4,GUTS!AK537:'GUTS'!BI537,0)),"")</f>
        <v/>
      </c>
      <c r="I536" s="127" t="str">
        <f>IFERROR(INDEX(GUTS!AJ537:'GUTS'!BH537,MATCH(4,GUTS!AK537:'GUTS'!BI537,0)),"")</f>
        <v/>
      </c>
      <c r="J536" s="127" t="str">
        <f>IFERROR(INDEX(GUTS!AI537:'GUTS'!BH537,MATCH(5,GUTS!AK537:'GUTS'!BI537,0)),"")</f>
        <v/>
      </c>
      <c r="K536" s="127" t="str">
        <f>IFERROR(INDEX(GUTS!AJ537:'GUTS'!BH537,MATCH(5,GUTS!AK537:'GUTS'!BI537,0)),"")</f>
        <v/>
      </c>
      <c r="L536" s="127" t="str">
        <f>IFERROR(INDEX(GUTS!AI537:'GUTS'!BH537,MATCH(6,GUTS!AK537:'GUTS'!BI537,0)),"")</f>
        <v/>
      </c>
      <c r="M536" s="127" t="str">
        <f>IFERROR(INDEX(GUTS!AJ537:'GUTS'!BH537,MATCH(6,GUTS!AK537:'GUTS'!BI537,0)),"")</f>
        <v/>
      </c>
      <c r="N536" s="127" t="e">
        <f>Audit!#REF!</f>
        <v>#REF!</v>
      </c>
      <c r="O536" s="127" t="e">
        <f>Audit!#REF!</f>
        <v>#REF!</v>
      </c>
      <c r="P536" s="127" t="e">
        <f>Audit!#REF!</f>
        <v>#REF!</v>
      </c>
    </row>
    <row r="537" spans="1:16" hidden="1">
      <c r="A537" s="127" t="e">
        <f>Audit!#REF!</f>
        <v>#REF!</v>
      </c>
      <c r="B537" s="127" t="str">
        <f>IFERROR(INDEX(GUTS!AI538:'GUTS'!BH538,MATCH(1,GUTS!AK538:'GUTS'!BI538,0)),"")</f>
        <v/>
      </c>
      <c r="C537" s="127" t="str">
        <f>IFERROR(INDEX(GUTS!AJ538:'GUTS'!BH538,MATCH(1,GUTS!AK538:'GUTS'!BI538,0)),"")</f>
        <v/>
      </c>
      <c r="D537" s="127" t="str">
        <f>IFERROR(INDEX(GUTS!AI538:'GUTS'!BH538,MATCH(2,GUTS!AK538:'GUTS'!BI538,0)),"")</f>
        <v/>
      </c>
      <c r="E537" s="127" t="str">
        <f>IFERROR(INDEX(GUTS!AJ538:'GUTS'!BH538,MATCH(2,GUTS!AK538:'GUTS'!BI538,0)),"")</f>
        <v/>
      </c>
      <c r="F537" s="127" t="str">
        <f>IFERROR(INDEX(GUTS!AI538:'GUTS'!BH538,MATCH(3,GUTS!AK538:'GUTS'!BI538,0)),"")</f>
        <v/>
      </c>
      <c r="G537" s="127" t="str">
        <f>IFERROR(INDEX(GUTS!AJ538:'GUTS'!BH538,MATCH(3,GUTS!AK538:'GUTS'!BI538,0)),"")</f>
        <v/>
      </c>
      <c r="H537" s="127" t="str">
        <f>IFERROR(INDEX(GUTS!AI538:'GUTS'!BH538,MATCH(4,GUTS!AK538:'GUTS'!BI538,0)),"")</f>
        <v/>
      </c>
      <c r="I537" s="127" t="str">
        <f>IFERROR(INDEX(GUTS!AJ538:'GUTS'!BH538,MATCH(4,GUTS!AK538:'GUTS'!BI538,0)),"")</f>
        <v/>
      </c>
      <c r="J537" s="127" t="str">
        <f>IFERROR(INDEX(GUTS!AI538:'GUTS'!BH538,MATCH(5,GUTS!AK538:'GUTS'!BI538,0)),"")</f>
        <v/>
      </c>
      <c r="K537" s="127" t="str">
        <f>IFERROR(INDEX(GUTS!AJ538:'GUTS'!BH538,MATCH(5,GUTS!AK538:'GUTS'!BI538,0)),"")</f>
        <v/>
      </c>
      <c r="L537" s="127" t="str">
        <f>IFERROR(INDEX(GUTS!AI538:'GUTS'!BH538,MATCH(6,GUTS!AK538:'GUTS'!BI538,0)),"")</f>
        <v/>
      </c>
      <c r="M537" s="127" t="str">
        <f>IFERROR(INDEX(GUTS!AJ538:'GUTS'!BH538,MATCH(6,GUTS!AK538:'GUTS'!BI538,0)),"")</f>
        <v/>
      </c>
      <c r="N537" s="127" t="e">
        <f>Audit!#REF!</f>
        <v>#REF!</v>
      </c>
      <c r="O537" s="127" t="e">
        <f>Audit!#REF!</f>
        <v>#REF!</v>
      </c>
      <c r="P537" s="127" t="e">
        <f>Audit!#REF!</f>
        <v>#REF!</v>
      </c>
    </row>
    <row r="538" spans="1:16" hidden="1">
      <c r="A538" s="127" t="e">
        <f>Audit!#REF!</f>
        <v>#REF!</v>
      </c>
      <c r="B538" s="127" t="str">
        <f>IFERROR(INDEX(GUTS!AI539:'GUTS'!BH539,MATCH(1,GUTS!AK539:'GUTS'!BI539,0)),"")</f>
        <v/>
      </c>
      <c r="C538" s="127" t="str">
        <f>IFERROR(INDEX(GUTS!AJ539:'GUTS'!BH539,MATCH(1,GUTS!AK539:'GUTS'!BI539,0)),"")</f>
        <v/>
      </c>
      <c r="D538" s="127" t="str">
        <f>IFERROR(INDEX(GUTS!AI539:'GUTS'!BH539,MATCH(2,GUTS!AK539:'GUTS'!BI539,0)),"")</f>
        <v/>
      </c>
      <c r="E538" s="127" t="str">
        <f>IFERROR(INDEX(GUTS!AJ539:'GUTS'!BH539,MATCH(2,GUTS!AK539:'GUTS'!BI539,0)),"")</f>
        <v/>
      </c>
      <c r="F538" s="127" t="str">
        <f>IFERROR(INDEX(GUTS!AI539:'GUTS'!BH539,MATCH(3,GUTS!AK539:'GUTS'!BI539,0)),"")</f>
        <v/>
      </c>
      <c r="G538" s="127" t="str">
        <f>IFERROR(INDEX(GUTS!AJ539:'GUTS'!BH539,MATCH(3,GUTS!AK539:'GUTS'!BI539,0)),"")</f>
        <v/>
      </c>
      <c r="H538" s="127" t="str">
        <f>IFERROR(INDEX(GUTS!AI539:'GUTS'!BH539,MATCH(4,GUTS!AK539:'GUTS'!BI539,0)),"")</f>
        <v/>
      </c>
      <c r="I538" s="127" t="str">
        <f>IFERROR(INDEX(GUTS!AJ539:'GUTS'!BH539,MATCH(4,GUTS!AK539:'GUTS'!BI539,0)),"")</f>
        <v/>
      </c>
      <c r="J538" s="127" t="str">
        <f>IFERROR(INDEX(GUTS!AI539:'GUTS'!BH539,MATCH(5,GUTS!AK539:'GUTS'!BI539,0)),"")</f>
        <v/>
      </c>
      <c r="K538" s="127" t="str">
        <f>IFERROR(INDEX(GUTS!AJ539:'GUTS'!BH539,MATCH(5,GUTS!AK539:'GUTS'!BI539,0)),"")</f>
        <v/>
      </c>
      <c r="L538" s="127" t="str">
        <f>IFERROR(INDEX(GUTS!AI539:'GUTS'!BH539,MATCH(6,GUTS!AK539:'GUTS'!BI539,0)),"")</f>
        <v/>
      </c>
      <c r="M538" s="127" t="str">
        <f>IFERROR(INDEX(GUTS!AJ539:'GUTS'!BH539,MATCH(6,GUTS!AK539:'GUTS'!BI539,0)),"")</f>
        <v/>
      </c>
      <c r="N538" s="127" t="e">
        <f>Audit!#REF!</f>
        <v>#REF!</v>
      </c>
      <c r="O538" s="127" t="e">
        <f>Audit!#REF!</f>
        <v>#REF!</v>
      </c>
      <c r="P538" s="127" t="e">
        <f>Audit!#REF!</f>
        <v>#REF!</v>
      </c>
    </row>
    <row r="539" spans="1:16">
      <c r="A539" s="127" t="e">
        <f>Audit!#REF!</f>
        <v>#REF!</v>
      </c>
      <c r="B539" s="127" t="str">
        <f>IFERROR(INDEX(GUTS!AI540:'GUTS'!BH540,MATCH(1,GUTS!AK540:'GUTS'!BI540,0)),"")</f>
        <v/>
      </c>
      <c r="C539" s="127" t="str">
        <f>IFERROR(INDEX(GUTS!AJ540:'GUTS'!BH540,MATCH(1,GUTS!AK540:'GUTS'!BI540,0)),"")</f>
        <v/>
      </c>
      <c r="D539" s="127" t="str">
        <f>IFERROR(INDEX(GUTS!AI540:'GUTS'!BH540,MATCH(2,GUTS!AK540:'GUTS'!BI540,0)),"")</f>
        <v/>
      </c>
      <c r="E539" s="127" t="str">
        <f>IFERROR(INDEX(GUTS!AJ540:'GUTS'!BH540,MATCH(2,GUTS!AK540:'GUTS'!BI540,0)),"")</f>
        <v/>
      </c>
      <c r="F539" s="127" t="str">
        <f>IFERROR(INDEX(GUTS!AI540:'GUTS'!BH540,MATCH(3,GUTS!AK540:'GUTS'!BI540,0)),"")</f>
        <v/>
      </c>
      <c r="G539" s="127" t="str">
        <f>IFERROR(INDEX(GUTS!AJ540:'GUTS'!BH540,MATCH(3,GUTS!AK540:'GUTS'!BI540,0)),"")</f>
        <v/>
      </c>
      <c r="H539" s="127" t="str">
        <f>IFERROR(INDEX(GUTS!AI540:'GUTS'!BH540,MATCH(4,GUTS!AK540:'GUTS'!BI540,0)),"")</f>
        <v/>
      </c>
      <c r="I539" s="127" t="str">
        <f>IFERROR(INDEX(GUTS!AJ540:'GUTS'!BH540,MATCH(4,GUTS!AK540:'GUTS'!BI540,0)),"")</f>
        <v/>
      </c>
      <c r="J539" s="127" t="str">
        <f>IFERROR(INDEX(GUTS!AI540:'GUTS'!BH540,MATCH(5,GUTS!AK540:'GUTS'!BI540,0)),"")</f>
        <v/>
      </c>
      <c r="K539" s="127" t="str">
        <f>IFERROR(INDEX(GUTS!AJ540:'GUTS'!BH540,MATCH(5,GUTS!AK540:'GUTS'!BI540,0)),"")</f>
        <v/>
      </c>
      <c r="L539" s="127" t="str">
        <f>IFERROR(INDEX(GUTS!AI540:'GUTS'!BH540,MATCH(6,GUTS!AK540:'GUTS'!BI540,0)),"")</f>
        <v/>
      </c>
      <c r="M539" s="127" t="str">
        <f>IFERROR(INDEX(GUTS!AJ540:'GUTS'!BH540,MATCH(6,GUTS!AK540:'GUTS'!BI540,0)),"")</f>
        <v/>
      </c>
      <c r="N539" s="127" t="e">
        <f>Audit!#REF!</f>
        <v>#REF!</v>
      </c>
      <c r="O539" s="127" t="e">
        <f>Audit!#REF!</f>
        <v>#REF!</v>
      </c>
      <c r="P539" s="127" t="e">
        <f>Audit!#REF!</f>
        <v>#REF!</v>
      </c>
    </row>
    <row r="540" spans="1:16" hidden="1">
      <c r="A540" s="127" t="e">
        <f>Audit!#REF!</f>
        <v>#REF!</v>
      </c>
      <c r="B540" s="127" t="str">
        <f>IFERROR(INDEX(GUTS!AI541:'GUTS'!BH541,MATCH(1,GUTS!AK541:'GUTS'!BI541,0)),"")</f>
        <v/>
      </c>
      <c r="C540" s="127" t="str">
        <f>IFERROR(INDEX(GUTS!AJ541:'GUTS'!BH541,MATCH(1,GUTS!AK541:'GUTS'!BI541,0)),"")</f>
        <v/>
      </c>
      <c r="D540" s="127" t="str">
        <f>IFERROR(INDEX(GUTS!AI541:'GUTS'!BH541,MATCH(2,GUTS!AK541:'GUTS'!BI541,0)),"")</f>
        <v/>
      </c>
      <c r="E540" s="127" t="str">
        <f>IFERROR(INDEX(GUTS!AJ541:'GUTS'!BH541,MATCH(2,GUTS!AK541:'GUTS'!BI541,0)),"")</f>
        <v/>
      </c>
      <c r="F540" s="127" t="str">
        <f>IFERROR(INDEX(GUTS!AI541:'GUTS'!BH541,MATCH(3,GUTS!AK541:'GUTS'!BI541,0)),"")</f>
        <v/>
      </c>
      <c r="G540" s="127" t="str">
        <f>IFERROR(INDEX(GUTS!AJ541:'GUTS'!BH541,MATCH(3,GUTS!AK541:'GUTS'!BI541,0)),"")</f>
        <v/>
      </c>
      <c r="H540" s="127" t="str">
        <f>IFERROR(INDEX(GUTS!AI541:'GUTS'!BH541,MATCH(4,GUTS!AK541:'GUTS'!BI541,0)),"")</f>
        <v/>
      </c>
      <c r="I540" s="127" t="str">
        <f>IFERROR(INDEX(GUTS!AJ541:'GUTS'!BH541,MATCH(4,GUTS!AK541:'GUTS'!BI541,0)),"")</f>
        <v/>
      </c>
      <c r="J540" s="127" t="str">
        <f>IFERROR(INDEX(GUTS!AI541:'GUTS'!BH541,MATCH(5,GUTS!AK541:'GUTS'!BI541,0)),"")</f>
        <v/>
      </c>
      <c r="K540" s="127" t="str">
        <f>IFERROR(INDEX(GUTS!AJ541:'GUTS'!BH541,MATCH(5,GUTS!AK541:'GUTS'!BI541,0)),"")</f>
        <v/>
      </c>
      <c r="L540" s="127" t="str">
        <f>IFERROR(INDEX(GUTS!AI541:'GUTS'!BH541,MATCH(6,GUTS!AK541:'GUTS'!BI541,0)),"")</f>
        <v/>
      </c>
      <c r="M540" s="127" t="str">
        <f>IFERROR(INDEX(GUTS!AJ541:'GUTS'!BH541,MATCH(6,GUTS!AK541:'GUTS'!BI541,0)),"")</f>
        <v/>
      </c>
      <c r="N540" s="127" t="e">
        <f>Audit!#REF!</f>
        <v>#REF!</v>
      </c>
      <c r="O540" s="127" t="e">
        <f>Audit!#REF!</f>
        <v>#REF!</v>
      </c>
      <c r="P540" s="127" t="e">
        <f>Audit!#REF!</f>
        <v>#REF!</v>
      </c>
    </row>
    <row r="541" spans="1:16">
      <c r="A541" s="127" t="e">
        <f>Audit!#REF!</f>
        <v>#REF!</v>
      </c>
      <c r="B541" s="127" t="str">
        <f>IFERROR(INDEX(GUTS!AI542:'GUTS'!BH542,MATCH(1,GUTS!AK542:'GUTS'!BI542,0)),"")</f>
        <v/>
      </c>
      <c r="C541" s="127" t="str">
        <f>IFERROR(INDEX(GUTS!AJ542:'GUTS'!BH542,MATCH(1,GUTS!AK542:'GUTS'!BI542,0)),"")</f>
        <v/>
      </c>
      <c r="D541" s="127" t="str">
        <f>IFERROR(INDEX(GUTS!AI542:'GUTS'!BH542,MATCH(2,GUTS!AK542:'GUTS'!BI542,0)),"")</f>
        <v/>
      </c>
      <c r="E541" s="127" t="str">
        <f>IFERROR(INDEX(GUTS!AJ542:'GUTS'!BH542,MATCH(2,GUTS!AK542:'GUTS'!BI542,0)),"")</f>
        <v/>
      </c>
      <c r="F541" s="127" t="str">
        <f>IFERROR(INDEX(GUTS!AI542:'GUTS'!BH542,MATCH(3,GUTS!AK542:'GUTS'!BI542,0)),"")</f>
        <v/>
      </c>
      <c r="G541" s="127" t="str">
        <f>IFERROR(INDEX(GUTS!AJ542:'GUTS'!BH542,MATCH(3,GUTS!AK542:'GUTS'!BI542,0)),"")</f>
        <v/>
      </c>
      <c r="H541" s="127" t="str">
        <f>IFERROR(INDEX(GUTS!AI542:'GUTS'!BH542,MATCH(4,GUTS!AK542:'GUTS'!BI542,0)),"")</f>
        <v/>
      </c>
      <c r="I541" s="127" t="str">
        <f>IFERROR(INDEX(GUTS!AJ542:'GUTS'!BH542,MATCH(4,GUTS!AK542:'GUTS'!BI542,0)),"")</f>
        <v/>
      </c>
      <c r="J541" s="127" t="str">
        <f>IFERROR(INDEX(GUTS!AI542:'GUTS'!BH542,MATCH(5,GUTS!AK542:'GUTS'!BI542,0)),"")</f>
        <v/>
      </c>
      <c r="K541" s="127" t="str">
        <f>IFERROR(INDEX(GUTS!AJ542:'GUTS'!BH542,MATCH(5,GUTS!AK542:'GUTS'!BI542,0)),"")</f>
        <v/>
      </c>
      <c r="L541" s="127" t="str">
        <f>IFERROR(INDEX(GUTS!AI542:'GUTS'!BH542,MATCH(6,GUTS!AK542:'GUTS'!BI542,0)),"")</f>
        <v/>
      </c>
      <c r="M541" s="127" t="str">
        <f>IFERROR(INDEX(GUTS!AJ542:'GUTS'!BH542,MATCH(6,GUTS!AK542:'GUTS'!BI542,0)),"")</f>
        <v/>
      </c>
      <c r="N541" s="127" t="e">
        <f>Audit!#REF!</f>
        <v>#REF!</v>
      </c>
      <c r="O541" s="127" t="e">
        <f>Audit!#REF!</f>
        <v>#REF!</v>
      </c>
      <c r="P541" s="127" t="e">
        <f>Audit!#REF!</f>
        <v>#REF!</v>
      </c>
    </row>
    <row r="542" spans="1:16" hidden="1">
      <c r="A542" s="127" t="e">
        <f>Audit!#REF!</f>
        <v>#REF!</v>
      </c>
      <c r="B542" s="127" t="str">
        <f>IFERROR(INDEX(GUTS!AI543:'GUTS'!BH543,MATCH(1,GUTS!AK543:'GUTS'!BI543,0)),"")</f>
        <v/>
      </c>
      <c r="C542" s="127" t="str">
        <f>IFERROR(INDEX(GUTS!AJ543:'GUTS'!BH543,MATCH(1,GUTS!AK543:'GUTS'!BI543,0)),"")</f>
        <v/>
      </c>
      <c r="D542" s="127" t="str">
        <f>IFERROR(INDEX(GUTS!AI543:'GUTS'!BH543,MATCH(2,GUTS!AK543:'GUTS'!BI543,0)),"")</f>
        <v/>
      </c>
      <c r="E542" s="127" t="str">
        <f>IFERROR(INDEX(GUTS!AJ543:'GUTS'!BH543,MATCH(2,GUTS!AK543:'GUTS'!BI543,0)),"")</f>
        <v/>
      </c>
      <c r="F542" s="127" t="str">
        <f>IFERROR(INDEX(GUTS!AI543:'GUTS'!BH543,MATCH(3,GUTS!AK543:'GUTS'!BI543,0)),"")</f>
        <v/>
      </c>
      <c r="G542" s="127" t="str">
        <f>IFERROR(INDEX(GUTS!AJ543:'GUTS'!BH543,MATCH(3,GUTS!AK543:'GUTS'!BI543,0)),"")</f>
        <v/>
      </c>
      <c r="H542" s="127" t="str">
        <f>IFERROR(INDEX(GUTS!AI543:'GUTS'!BH543,MATCH(4,GUTS!AK543:'GUTS'!BI543,0)),"")</f>
        <v/>
      </c>
      <c r="I542" s="127" t="str">
        <f>IFERROR(INDEX(GUTS!AJ543:'GUTS'!BH543,MATCH(4,GUTS!AK543:'GUTS'!BI543,0)),"")</f>
        <v/>
      </c>
      <c r="J542" s="127" t="str">
        <f>IFERROR(INDEX(GUTS!AI543:'GUTS'!BH543,MATCH(5,GUTS!AK543:'GUTS'!BI543,0)),"")</f>
        <v/>
      </c>
      <c r="K542" s="127" t="str">
        <f>IFERROR(INDEX(GUTS!AJ543:'GUTS'!BH543,MATCH(5,GUTS!AK543:'GUTS'!BI543,0)),"")</f>
        <v/>
      </c>
      <c r="L542" s="127" t="str">
        <f>IFERROR(INDEX(GUTS!AI543:'GUTS'!BH543,MATCH(6,GUTS!AK543:'GUTS'!BI543,0)),"")</f>
        <v/>
      </c>
      <c r="M542" s="127" t="str">
        <f>IFERROR(INDEX(GUTS!AJ543:'GUTS'!BH543,MATCH(6,GUTS!AK543:'GUTS'!BI543,0)),"")</f>
        <v/>
      </c>
      <c r="N542" s="127" t="e">
        <f>Audit!#REF!</f>
        <v>#REF!</v>
      </c>
      <c r="O542" s="127" t="e">
        <f>Audit!#REF!</f>
        <v>#REF!</v>
      </c>
      <c r="P542" s="127" t="e">
        <f>Audit!#REF!</f>
        <v>#REF!</v>
      </c>
    </row>
    <row r="543" spans="1:16">
      <c r="A543" s="127" t="e">
        <f>Audit!#REF!</f>
        <v>#REF!</v>
      </c>
      <c r="B543" s="127" t="str">
        <f>IFERROR(INDEX(GUTS!AI544:'GUTS'!BH544,MATCH(1,GUTS!AK544:'GUTS'!BI544,0)),"")</f>
        <v/>
      </c>
      <c r="C543" s="127" t="str">
        <f>IFERROR(INDEX(GUTS!AJ544:'GUTS'!BH544,MATCH(1,GUTS!AK544:'GUTS'!BI544,0)),"")</f>
        <v/>
      </c>
      <c r="D543" s="127" t="str">
        <f>IFERROR(INDEX(GUTS!AI544:'GUTS'!BH544,MATCH(2,GUTS!AK544:'GUTS'!BI544,0)),"")</f>
        <v/>
      </c>
      <c r="E543" s="127" t="str">
        <f>IFERROR(INDEX(GUTS!AJ544:'GUTS'!BH544,MATCH(2,GUTS!AK544:'GUTS'!BI544,0)),"")</f>
        <v/>
      </c>
      <c r="F543" s="127" t="str">
        <f>IFERROR(INDEX(GUTS!AI544:'GUTS'!BH544,MATCH(3,GUTS!AK544:'GUTS'!BI544,0)),"")</f>
        <v/>
      </c>
      <c r="G543" s="127" t="str">
        <f>IFERROR(INDEX(GUTS!AJ544:'GUTS'!BH544,MATCH(3,GUTS!AK544:'GUTS'!BI544,0)),"")</f>
        <v/>
      </c>
      <c r="H543" s="127" t="str">
        <f>IFERROR(INDEX(GUTS!AI544:'GUTS'!BH544,MATCH(4,GUTS!AK544:'GUTS'!BI544,0)),"")</f>
        <v/>
      </c>
      <c r="I543" s="127" t="str">
        <f>IFERROR(INDEX(GUTS!AJ544:'GUTS'!BH544,MATCH(4,GUTS!AK544:'GUTS'!BI544,0)),"")</f>
        <v/>
      </c>
      <c r="J543" s="127" t="str">
        <f>IFERROR(INDEX(GUTS!AI544:'GUTS'!BH544,MATCH(5,GUTS!AK544:'GUTS'!BI544,0)),"")</f>
        <v/>
      </c>
      <c r="K543" s="127" t="str">
        <f>IFERROR(INDEX(GUTS!AJ544:'GUTS'!BH544,MATCH(5,GUTS!AK544:'GUTS'!BI544,0)),"")</f>
        <v/>
      </c>
      <c r="L543" s="127" t="str">
        <f>IFERROR(INDEX(GUTS!AI544:'GUTS'!BH544,MATCH(6,GUTS!AK544:'GUTS'!BI544,0)),"")</f>
        <v/>
      </c>
      <c r="M543" s="127" t="str">
        <f>IFERROR(INDEX(GUTS!AJ544:'GUTS'!BH544,MATCH(6,GUTS!AK544:'GUTS'!BI544,0)),"")</f>
        <v/>
      </c>
      <c r="N543" s="127" t="e">
        <f>Audit!#REF!</f>
        <v>#REF!</v>
      </c>
      <c r="O543" s="127" t="e">
        <f>Audit!#REF!</f>
        <v>#REF!</v>
      </c>
      <c r="P543" s="127" t="e">
        <f>Audit!#REF!</f>
        <v>#REF!</v>
      </c>
    </row>
    <row r="544" spans="1:16" hidden="1">
      <c r="A544" s="127" t="e">
        <f>Audit!#REF!</f>
        <v>#REF!</v>
      </c>
      <c r="B544" s="127" t="str">
        <f>IFERROR(INDEX(GUTS!AI545:'GUTS'!BH545,MATCH(1,GUTS!AK545:'GUTS'!BI545,0)),"")</f>
        <v/>
      </c>
      <c r="C544" s="127" t="str">
        <f>IFERROR(INDEX(GUTS!AJ545:'GUTS'!BH545,MATCH(1,GUTS!AK545:'GUTS'!BI545,0)),"")</f>
        <v/>
      </c>
      <c r="D544" s="127" t="str">
        <f>IFERROR(INDEX(GUTS!AI545:'GUTS'!BH545,MATCH(2,GUTS!AK545:'GUTS'!BI545,0)),"")</f>
        <v/>
      </c>
      <c r="E544" s="127" t="str">
        <f>IFERROR(INDEX(GUTS!AJ545:'GUTS'!BH545,MATCH(2,GUTS!AK545:'GUTS'!BI545,0)),"")</f>
        <v/>
      </c>
      <c r="F544" s="127" t="str">
        <f>IFERROR(INDEX(GUTS!AI545:'GUTS'!BH545,MATCH(3,GUTS!AK545:'GUTS'!BI545,0)),"")</f>
        <v/>
      </c>
      <c r="G544" s="127" t="str">
        <f>IFERROR(INDEX(GUTS!AJ545:'GUTS'!BH545,MATCH(3,GUTS!AK545:'GUTS'!BI545,0)),"")</f>
        <v/>
      </c>
      <c r="H544" s="127" t="str">
        <f>IFERROR(INDEX(GUTS!AI545:'GUTS'!BH545,MATCH(4,GUTS!AK545:'GUTS'!BI545,0)),"")</f>
        <v/>
      </c>
      <c r="I544" s="127" t="str">
        <f>IFERROR(INDEX(GUTS!AJ545:'GUTS'!BH545,MATCH(4,GUTS!AK545:'GUTS'!BI545,0)),"")</f>
        <v/>
      </c>
      <c r="J544" s="127" t="str">
        <f>IFERROR(INDEX(GUTS!AI545:'GUTS'!BH545,MATCH(5,GUTS!AK545:'GUTS'!BI545,0)),"")</f>
        <v/>
      </c>
      <c r="K544" s="127" t="str">
        <f>IFERROR(INDEX(GUTS!AJ545:'GUTS'!BH545,MATCH(5,GUTS!AK545:'GUTS'!BI545,0)),"")</f>
        <v/>
      </c>
      <c r="L544" s="127" t="str">
        <f>IFERROR(INDEX(GUTS!AI545:'GUTS'!BH545,MATCH(6,GUTS!AK545:'GUTS'!BI545,0)),"")</f>
        <v/>
      </c>
      <c r="M544" s="127" t="str">
        <f>IFERROR(INDEX(GUTS!AJ545:'GUTS'!BH545,MATCH(6,GUTS!AK545:'GUTS'!BI545,0)),"")</f>
        <v/>
      </c>
      <c r="N544" s="127" t="e">
        <f>Audit!#REF!</f>
        <v>#REF!</v>
      </c>
      <c r="O544" s="127" t="e">
        <f>Audit!#REF!</f>
        <v>#REF!</v>
      </c>
      <c r="P544" s="127" t="e">
        <f>Audit!#REF!</f>
        <v>#REF!</v>
      </c>
    </row>
    <row r="545" spans="1:16" hidden="1">
      <c r="A545" s="127" t="e">
        <f>Audit!#REF!</f>
        <v>#REF!</v>
      </c>
      <c r="B545" s="127" t="str">
        <f>IFERROR(INDEX(GUTS!AI546:'GUTS'!BH546,MATCH(1,GUTS!AK546:'GUTS'!BI546,0)),"")</f>
        <v/>
      </c>
      <c r="C545" s="127" t="str">
        <f>IFERROR(INDEX(GUTS!AJ546:'GUTS'!BH546,MATCH(1,GUTS!AK546:'GUTS'!BI546,0)),"")</f>
        <v/>
      </c>
      <c r="D545" s="127" t="str">
        <f>IFERROR(INDEX(GUTS!AI546:'GUTS'!BH546,MATCH(2,GUTS!AK546:'GUTS'!BI546,0)),"")</f>
        <v/>
      </c>
      <c r="E545" s="127" t="str">
        <f>IFERROR(INDEX(GUTS!AJ546:'GUTS'!BH546,MATCH(2,GUTS!AK546:'GUTS'!BI546,0)),"")</f>
        <v/>
      </c>
      <c r="F545" s="127" t="str">
        <f>IFERROR(INDEX(GUTS!AI546:'GUTS'!BH546,MATCH(3,GUTS!AK546:'GUTS'!BI546,0)),"")</f>
        <v/>
      </c>
      <c r="G545" s="127" t="str">
        <f>IFERROR(INDEX(GUTS!AJ546:'GUTS'!BH546,MATCH(3,GUTS!AK546:'GUTS'!BI546,0)),"")</f>
        <v/>
      </c>
      <c r="H545" s="127" t="str">
        <f>IFERROR(INDEX(GUTS!AI546:'GUTS'!BH546,MATCH(4,GUTS!AK546:'GUTS'!BI546,0)),"")</f>
        <v/>
      </c>
      <c r="I545" s="127" t="str">
        <f>IFERROR(INDEX(GUTS!AJ546:'GUTS'!BH546,MATCH(4,GUTS!AK546:'GUTS'!BI546,0)),"")</f>
        <v/>
      </c>
      <c r="J545" s="127" t="str">
        <f>IFERROR(INDEX(GUTS!AI546:'GUTS'!BH546,MATCH(5,GUTS!AK546:'GUTS'!BI546,0)),"")</f>
        <v/>
      </c>
      <c r="K545" s="127" t="str">
        <f>IFERROR(INDEX(GUTS!AJ546:'GUTS'!BH546,MATCH(5,GUTS!AK546:'GUTS'!BI546,0)),"")</f>
        <v/>
      </c>
      <c r="L545" s="127" t="str">
        <f>IFERROR(INDEX(GUTS!AI546:'GUTS'!BH546,MATCH(6,GUTS!AK546:'GUTS'!BI546,0)),"")</f>
        <v/>
      </c>
      <c r="M545" s="127" t="str">
        <f>IFERROR(INDEX(GUTS!AJ546:'GUTS'!BH546,MATCH(6,GUTS!AK546:'GUTS'!BI546,0)),"")</f>
        <v/>
      </c>
      <c r="N545" s="127" t="e">
        <f>Audit!#REF!</f>
        <v>#REF!</v>
      </c>
      <c r="O545" s="127" t="e">
        <f>Audit!#REF!</f>
        <v>#REF!</v>
      </c>
      <c r="P545" s="127" t="e">
        <f>Audit!#REF!</f>
        <v>#REF!</v>
      </c>
    </row>
    <row r="546" spans="1:16" hidden="1">
      <c r="A546" s="127" t="e">
        <f>Audit!#REF!</f>
        <v>#REF!</v>
      </c>
      <c r="B546" s="127" t="str">
        <f>IFERROR(INDEX(GUTS!AI547:'GUTS'!BH547,MATCH(1,GUTS!AK547:'GUTS'!BI547,0)),"")</f>
        <v/>
      </c>
      <c r="C546" s="127" t="str">
        <f>IFERROR(INDEX(GUTS!AJ547:'GUTS'!BH547,MATCH(1,GUTS!AK547:'GUTS'!BI547,0)),"")</f>
        <v/>
      </c>
      <c r="D546" s="127" t="str">
        <f>IFERROR(INDEX(GUTS!AI547:'GUTS'!BH547,MATCH(2,GUTS!AK547:'GUTS'!BI547,0)),"")</f>
        <v/>
      </c>
      <c r="E546" s="127" t="str">
        <f>IFERROR(INDEX(GUTS!AJ547:'GUTS'!BH547,MATCH(2,GUTS!AK547:'GUTS'!BI547,0)),"")</f>
        <v/>
      </c>
      <c r="F546" s="127" t="str">
        <f>IFERROR(INDEX(GUTS!AI547:'GUTS'!BH547,MATCH(3,GUTS!AK547:'GUTS'!BI547,0)),"")</f>
        <v/>
      </c>
      <c r="G546" s="127" t="str">
        <f>IFERROR(INDEX(GUTS!AJ547:'GUTS'!BH547,MATCH(3,GUTS!AK547:'GUTS'!BI547,0)),"")</f>
        <v/>
      </c>
      <c r="H546" s="127" t="str">
        <f>IFERROR(INDEX(GUTS!AI547:'GUTS'!BH547,MATCH(4,GUTS!AK547:'GUTS'!BI547,0)),"")</f>
        <v/>
      </c>
      <c r="I546" s="127" t="str">
        <f>IFERROR(INDEX(GUTS!AJ547:'GUTS'!BH547,MATCH(4,GUTS!AK547:'GUTS'!BI547,0)),"")</f>
        <v/>
      </c>
      <c r="J546" s="127" t="str">
        <f>IFERROR(INDEX(GUTS!AI547:'GUTS'!BH547,MATCH(5,GUTS!AK547:'GUTS'!BI547,0)),"")</f>
        <v/>
      </c>
      <c r="K546" s="127" t="str">
        <f>IFERROR(INDEX(GUTS!AJ547:'GUTS'!BH547,MATCH(5,GUTS!AK547:'GUTS'!BI547,0)),"")</f>
        <v/>
      </c>
      <c r="L546" s="127" t="str">
        <f>IFERROR(INDEX(GUTS!AI547:'GUTS'!BH547,MATCH(6,GUTS!AK547:'GUTS'!BI547,0)),"")</f>
        <v/>
      </c>
      <c r="M546" s="127" t="str">
        <f>IFERROR(INDEX(GUTS!AJ547:'GUTS'!BH547,MATCH(6,GUTS!AK547:'GUTS'!BI547,0)),"")</f>
        <v/>
      </c>
      <c r="N546" s="127" t="e">
        <f>Audit!#REF!</f>
        <v>#REF!</v>
      </c>
      <c r="O546" s="127" t="e">
        <f>Audit!#REF!</f>
        <v>#REF!</v>
      </c>
      <c r="P546" s="127" t="e">
        <f>Audit!#REF!</f>
        <v>#REF!</v>
      </c>
    </row>
    <row r="547" spans="1:16">
      <c r="A547" s="127" t="e">
        <f>Audit!#REF!</f>
        <v>#REF!</v>
      </c>
      <c r="B547" s="127" t="str">
        <f>IFERROR(INDEX(GUTS!AI548:'GUTS'!BH548,MATCH(1,GUTS!AK548:'GUTS'!BI548,0)),"")</f>
        <v/>
      </c>
      <c r="C547" s="127" t="str">
        <f>IFERROR(INDEX(GUTS!AJ548:'GUTS'!BH548,MATCH(1,GUTS!AK548:'GUTS'!BI548,0)),"")</f>
        <v/>
      </c>
      <c r="D547" s="127" t="str">
        <f>IFERROR(INDEX(GUTS!AI548:'GUTS'!BH548,MATCH(2,GUTS!AK548:'GUTS'!BI548,0)),"")</f>
        <v/>
      </c>
      <c r="E547" s="127" t="str">
        <f>IFERROR(INDEX(GUTS!AJ548:'GUTS'!BH548,MATCH(2,GUTS!AK548:'GUTS'!BI548,0)),"")</f>
        <v/>
      </c>
      <c r="F547" s="127" t="str">
        <f>IFERROR(INDEX(GUTS!AI548:'GUTS'!BH548,MATCH(3,GUTS!AK548:'GUTS'!BI548,0)),"")</f>
        <v/>
      </c>
      <c r="G547" s="127" t="str">
        <f>IFERROR(INDEX(GUTS!AJ548:'GUTS'!BH548,MATCH(3,GUTS!AK548:'GUTS'!BI548,0)),"")</f>
        <v/>
      </c>
      <c r="H547" s="127" t="str">
        <f>IFERROR(INDEX(GUTS!AI548:'GUTS'!BH548,MATCH(4,GUTS!AK548:'GUTS'!BI548,0)),"")</f>
        <v/>
      </c>
      <c r="I547" s="127" t="str">
        <f>IFERROR(INDEX(GUTS!AJ548:'GUTS'!BH548,MATCH(4,GUTS!AK548:'GUTS'!BI548,0)),"")</f>
        <v/>
      </c>
      <c r="J547" s="127" t="str">
        <f>IFERROR(INDEX(GUTS!AI548:'GUTS'!BH548,MATCH(5,GUTS!AK548:'GUTS'!BI548,0)),"")</f>
        <v/>
      </c>
      <c r="K547" s="127" t="str">
        <f>IFERROR(INDEX(GUTS!AJ548:'GUTS'!BH548,MATCH(5,GUTS!AK548:'GUTS'!BI548,0)),"")</f>
        <v/>
      </c>
      <c r="L547" s="127" t="str">
        <f>IFERROR(INDEX(GUTS!AI548:'GUTS'!BH548,MATCH(6,GUTS!AK548:'GUTS'!BI548,0)),"")</f>
        <v/>
      </c>
      <c r="M547" s="127" t="str">
        <f>IFERROR(INDEX(GUTS!AJ548:'GUTS'!BH548,MATCH(6,GUTS!AK548:'GUTS'!BI548,0)),"")</f>
        <v/>
      </c>
      <c r="N547" s="127" t="e">
        <f>Audit!#REF!</f>
        <v>#REF!</v>
      </c>
      <c r="O547" s="127" t="e">
        <f>Audit!#REF!</f>
        <v>#REF!</v>
      </c>
      <c r="P547" s="127" t="e">
        <f>Audit!#REF!</f>
        <v>#REF!</v>
      </c>
    </row>
    <row r="548" spans="1:16" hidden="1">
      <c r="A548" s="127" t="e">
        <f>Audit!#REF!</f>
        <v>#REF!</v>
      </c>
      <c r="B548" s="127" t="str">
        <f>IFERROR(INDEX(GUTS!AI549:'GUTS'!BH549,MATCH(1,GUTS!AK549:'GUTS'!BI549,0)),"")</f>
        <v/>
      </c>
      <c r="C548" s="127" t="str">
        <f>IFERROR(INDEX(GUTS!AJ549:'GUTS'!BH549,MATCH(1,GUTS!AK549:'GUTS'!BI549,0)),"")</f>
        <v/>
      </c>
      <c r="D548" s="127" t="str">
        <f>IFERROR(INDEX(GUTS!AI549:'GUTS'!BH549,MATCH(2,GUTS!AK549:'GUTS'!BI549,0)),"")</f>
        <v/>
      </c>
      <c r="E548" s="127" t="str">
        <f>IFERROR(INDEX(GUTS!AJ549:'GUTS'!BH549,MATCH(2,GUTS!AK549:'GUTS'!BI549,0)),"")</f>
        <v/>
      </c>
      <c r="F548" s="127" t="str">
        <f>IFERROR(INDEX(GUTS!AI549:'GUTS'!BH549,MATCH(3,GUTS!AK549:'GUTS'!BI549,0)),"")</f>
        <v/>
      </c>
      <c r="G548" s="127" t="str">
        <f>IFERROR(INDEX(GUTS!AJ549:'GUTS'!BH549,MATCH(3,GUTS!AK549:'GUTS'!BI549,0)),"")</f>
        <v/>
      </c>
      <c r="H548" s="127" t="str">
        <f>IFERROR(INDEX(GUTS!AI549:'GUTS'!BH549,MATCH(4,GUTS!AK549:'GUTS'!BI549,0)),"")</f>
        <v/>
      </c>
      <c r="I548" s="127" t="str">
        <f>IFERROR(INDEX(GUTS!AJ549:'GUTS'!BH549,MATCH(4,GUTS!AK549:'GUTS'!BI549,0)),"")</f>
        <v/>
      </c>
      <c r="J548" s="127" t="str">
        <f>IFERROR(INDEX(GUTS!AI549:'GUTS'!BH549,MATCH(5,GUTS!AK549:'GUTS'!BI549,0)),"")</f>
        <v/>
      </c>
      <c r="K548" s="127" t="str">
        <f>IFERROR(INDEX(GUTS!AJ549:'GUTS'!BH549,MATCH(5,GUTS!AK549:'GUTS'!BI549,0)),"")</f>
        <v/>
      </c>
      <c r="L548" s="127" t="str">
        <f>IFERROR(INDEX(GUTS!AI549:'GUTS'!BH549,MATCH(6,GUTS!AK549:'GUTS'!BI549,0)),"")</f>
        <v/>
      </c>
      <c r="M548" s="127" t="str">
        <f>IFERROR(INDEX(GUTS!AJ549:'GUTS'!BH549,MATCH(6,GUTS!AK549:'GUTS'!BI549,0)),"")</f>
        <v/>
      </c>
      <c r="N548" s="127" t="e">
        <f>Audit!#REF!</f>
        <v>#REF!</v>
      </c>
      <c r="O548" s="127" t="e">
        <f>Audit!#REF!</f>
        <v>#REF!</v>
      </c>
      <c r="P548" s="127" t="e">
        <f>Audit!#REF!</f>
        <v>#REF!</v>
      </c>
    </row>
    <row r="549" spans="1:16" hidden="1">
      <c r="A549" s="127" t="e">
        <f>Audit!#REF!</f>
        <v>#REF!</v>
      </c>
      <c r="B549" s="127" t="str">
        <f>IFERROR(INDEX(GUTS!AI550:'GUTS'!BH550,MATCH(1,GUTS!AK550:'GUTS'!BI550,0)),"")</f>
        <v/>
      </c>
      <c r="C549" s="127" t="str">
        <f>IFERROR(INDEX(GUTS!AJ550:'GUTS'!BH550,MATCH(1,GUTS!AK550:'GUTS'!BI550,0)),"")</f>
        <v/>
      </c>
      <c r="D549" s="127" t="str">
        <f>IFERROR(INDEX(GUTS!AI550:'GUTS'!BH550,MATCH(2,GUTS!AK550:'GUTS'!BI550,0)),"")</f>
        <v/>
      </c>
      <c r="E549" s="127" t="str">
        <f>IFERROR(INDEX(GUTS!AJ550:'GUTS'!BH550,MATCH(2,GUTS!AK550:'GUTS'!BI550,0)),"")</f>
        <v/>
      </c>
      <c r="F549" s="127" t="str">
        <f>IFERROR(INDEX(GUTS!AI550:'GUTS'!BH550,MATCH(3,GUTS!AK550:'GUTS'!BI550,0)),"")</f>
        <v/>
      </c>
      <c r="G549" s="127" t="str">
        <f>IFERROR(INDEX(GUTS!AJ550:'GUTS'!BH550,MATCH(3,GUTS!AK550:'GUTS'!BI550,0)),"")</f>
        <v/>
      </c>
      <c r="H549" s="127" t="str">
        <f>IFERROR(INDEX(GUTS!AI550:'GUTS'!BH550,MATCH(4,GUTS!AK550:'GUTS'!BI550,0)),"")</f>
        <v/>
      </c>
      <c r="I549" s="127" t="str">
        <f>IFERROR(INDEX(GUTS!AJ550:'GUTS'!BH550,MATCH(4,GUTS!AK550:'GUTS'!BI550,0)),"")</f>
        <v/>
      </c>
      <c r="J549" s="127" t="str">
        <f>IFERROR(INDEX(GUTS!AI550:'GUTS'!BH550,MATCH(5,GUTS!AK550:'GUTS'!BI550,0)),"")</f>
        <v/>
      </c>
      <c r="K549" s="127" t="str">
        <f>IFERROR(INDEX(GUTS!AJ550:'GUTS'!BH550,MATCH(5,GUTS!AK550:'GUTS'!BI550,0)),"")</f>
        <v/>
      </c>
      <c r="L549" s="127" t="str">
        <f>IFERROR(INDEX(GUTS!AI550:'GUTS'!BH550,MATCH(6,GUTS!AK550:'GUTS'!BI550,0)),"")</f>
        <v/>
      </c>
      <c r="M549" s="127" t="str">
        <f>IFERROR(INDEX(GUTS!AJ550:'GUTS'!BH550,MATCH(6,GUTS!AK550:'GUTS'!BI550,0)),"")</f>
        <v/>
      </c>
      <c r="N549" s="127" t="e">
        <f>Audit!#REF!</f>
        <v>#REF!</v>
      </c>
      <c r="O549" s="127" t="e">
        <f>Audit!#REF!</f>
        <v>#REF!</v>
      </c>
      <c r="P549" s="127" t="e">
        <f>Audit!#REF!</f>
        <v>#REF!</v>
      </c>
    </row>
    <row r="550" spans="1:16" hidden="1">
      <c r="A550" s="127" t="e">
        <f>Audit!#REF!</f>
        <v>#REF!</v>
      </c>
      <c r="B550" s="127" t="str">
        <f>IFERROR(INDEX(GUTS!AI551:'GUTS'!BH551,MATCH(1,GUTS!AK551:'GUTS'!BI551,0)),"")</f>
        <v/>
      </c>
      <c r="C550" s="127" t="str">
        <f>IFERROR(INDEX(GUTS!AJ551:'GUTS'!BH551,MATCH(1,GUTS!AK551:'GUTS'!BI551,0)),"")</f>
        <v/>
      </c>
      <c r="D550" s="127" t="str">
        <f>IFERROR(INDEX(GUTS!AI551:'GUTS'!BH551,MATCH(2,GUTS!AK551:'GUTS'!BI551,0)),"")</f>
        <v/>
      </c>
      <c r="E550" s="127" t="str">
        <f>IFERROR(INDEX(GUTS!AJ551:'GUTS'!BH551,MATCH(2,GUTS!AK551:'GUTS'!BI551,0)),"")</f>
        <v/>
      </c>
      <c r="F550" s="127" t="str">
        <f>IFERROR(INDEX(GUTS!AI551:'GUTS'!BH551,MATCH(3,GUTS!AK551:'GUTS'!BI551,0)),"")</f>
        <v/>
      </c>
      <c r="G550" s="127" t="str">
        <f>IFERROR(INDEX(GUTS!AJ551:'GUTS'!BH551,MATCH(3,GUTS!AK551:'GUTS'!BI551,0)),"")</f>
        <v/>
      </c>
      <c r="H550" s="127" t="str">
        <f>IFERROR(INDEX(GUTS!AI551:'GUTS'!BH551,MATCH(4,GUTS!AK551:'GUTS'!BI551,0)),"")</f>
        <v/>
      </c>
      <c r="I550" s="127" t="str">
        <f>IFERROR(INDEX(GUTS!AJ551:'GUTS'!BH551,MATCH(4,GUTS!AK551:'GUTS'!BI551,0)),"")</f>
        <v/>
      </c>
      <c r="J550" s="127" t="str">
        <f>IFERROR(INDEX(GUTS!AI551:'GUTS'!BH551,MATCH(5,GUTS!AK551:'GUTS'!BI551,0)),"")</f>
        <v/>
      </c>
      <c r="K550" s="127" t="str">
        <f>IFERROR(INDEX(GUTS!AJ551:'GUTS'!BH551,MATCH(5,GUTS!AK551:'GUTS'!BI551,0)),"")</f>
        <v/>
      </c>
      <c r="L550" s="127" t="str">
        <f>IFERROR(INDEX(GUTS!AI551:'GUTS'!BH551,MATCH(6,GUTS!AK551:'GUTS'!BI551,0)),"")</f>
        <v/>
      </c>
      <c r="M550" s="127" t="str">
        <f>IFERROR(INDEX(GUTS!AJ551:'GUTS'!BH551,MATCH(6,GUTS!AK551:'GUTS'!BI551,0)),"")</f>
        <v/>
      </c>
      <c r="N550" s="127" t="e">
        <f>Audit!#REF!</f>
        <v>#REF!</v>
      </c>
      <c r="O550" s="127" t="e">
        <f>Audit!#REF!</f>
        <v>#REF!</v>
      </c>
      <c r="P550" s="127" t="e">
        <f>Audit!#REF!</f>
        <v>#REF!</v>
      </c>
    </row>
    <row r="551" spans="1:16" hidden="1">
      <c r="A551" s="127" t="e">
        <f>Audit!#REF!</f>
        <v>#REF!</v>
      </c>
      <c r="B551" s="127" t="str">
        <f>IFERROR(INDEX(GUTS!AI552:'GUTS'!BH552,MATCH(1,GUTS!AK552:'GUTS'!BI552,0)),"")</f>
        <v/>
      </c>
      <c r="C551" s="127" t="str">
        <f>IFERROR(INDEX(GUTS!AJ552:'GUTS'!BH552,MATCH(1,GUTS!AK552:'GUTS'!BI552,0)),"")</f>
        <v/>
      </c>
      <c r="D551" s="127" t="str">
        <f>IFERROR(INDEX(GUTS!AI552:'GUTS'!BH552,MATCH(2,GUTS!AK552:'GUTS'!BI552,0)),"")</f>
        <v/>
      </c>
      <c r="E551" s="127" t="str">
        <f>IFERROR(INDEX(GUTS!AJ552:'GUTS'!BH552,MATCH(2,GUTS!AK552:'GUTS'!BI552,0)),"")</f>
        <v/>
      </c>
      <c r="F551" s="127" t="str">
        <f>IFERROR(INDEX(GUTS!AI552:'GUTS'!BH552,MATCH(3,GUTS!AK552:'GUTS'!BI552,0)),"")</f>
        <v/>
      </c>
      <c r="G551" s="127" t="str">
        <f>IFERROR(INDEX(GUTS!AJ552:'GUTS'!BH552,MATCH(3,GUTS!AK552:'GUTS'!BI552,0)),"")</f>
        <v/>
      </c>
      <c r="H551" s="127" t="str">
        <f>IFERROR(INDEX(GUTS!AI552:'GUTS'!BH552,MATCH(4,GUTS!AK552:'GUTS'!BI552,0)),"")</f>
        <v/>
      </c>
      <c r="I551" s="127" t="str">
        <f>IFERROR(INDEX(GUTS!AJ552:'GUTS'!BH552,MATCH(4,GUTS!AK552:'GUTS'!BI552,0)),"")</f>
        <v/>
      </c>
      <c r="J551" s="127" t="str">
        <f>IFERROR(INDEX(GUTS!AI552:'GUTS'!BH552,MATCH(5,GUTS!AK552:'GUTS'!BI552,0)),"")</f>
        <v/>
      </c>
      <c r="K551" s="127" t="str">
        <f>IFERROR(INDEX(GUTS!AJ552:'GUTS'!BH552,MATCH(5,GUTS!AK552:'GUTS'!BI552,0)),"")</f>
        <v/>
      </c>
      <c r="L551" s="127" t="str">
        <f>IFERROR(INDEX(GUTS!AI552:'GUTS'!BH552,MATCH(6,GUTS!AK552:'GUTS'!BI552,0)),"")</f>
        <v/>
      </c>
      <c r="M551" s="127" t="str">
        <f>IFERROR(INDEX(GUTS!AJ552:'GUTS'!BH552,MATCH(6,GUTS!AK552:'GUTS'!BI552,0)),"")</f>
        <v/>
      </c>
      <c r="N551" s="127" t="e">
        <f>Audit!#REF!</f>
        <v>#REF!</v>
      </c>
      <c r="O551" s="127" t="e">
        <f>Audit!#REF!</f>
        <v>#REF!</v>
      </c>
      <c r="P551" s="127" t="e">
        <f>Audit!#REF!</f>
        <v>#REF!</v>
      </c>
    </row>
    <row r="552" spans="1:16" hidden="1">
      <c r="A552" s="127" t="e">
        <f>Audit!#REF!</f>
        <v>#REF!</v>
      </c>
      <c r="B552" s="127" t="str">
        <f>IFERROR(INDEX(GUTS!AI553:'GUTS'!BH553,MATCH(1,GUTS!AK553:'GUTS'!BI553,0)),"")</f>
        <v/>
      </c>
      <c r="C552" s="127" t="str">
        <f>IFERROR(INDEX(GUTS!AJ553:'GUTS'!BH553,MATCH(1,GUTS!AK553:'GUTS'!BI553,0)),"")</f>
        <v/>
      </c>
      <c r="D552" s="127" t="str">
        <f>IFERROR(INDEX(GUTS!AI553:'GUTS'!BH553,MATCH(2,GUTS!AK553:'GUTS'!BI553,0)),"")</f>
        <v/>
      </c>
      <c r="E552" s="127" t="str">
        <f>IFERROR(INDEX(GUTS!AJ553:'GUTS'!BH553,MATCH(2,GUTS!AK553:'GUTS'!BI553,0)),"")</f>
        <v/>
      </c>
      <c r="F552" s="127" t="str">
        <f>IFERROR(INDEX(GUTS!AI553:'GUTS'!BH553,MATCH(3,GUTS!AK553:'GUTS'!BI553,0)),"")</f>
        <v/>
      </c>
      <c r="G552" s="127" t="str">
        <f>IFERROR(INDEX(GUTS!AJ553:'GUTS'!BH553,MATCH(3,GUTS!AK553:'GUTS'!BI553,0)),"")</f>
        <v/>
      </c>
      <c r="H552" s="127" t="str">
        <f>IFERROR(INDEX(GUTS!AI553:'GUTS'!BH553,MATCH(4,GUTS!AK553:'GUTS'!BI553,0)),"")</f>
        <v/>
      </c>
      <c r="I552" s="127" t="str">
        <f>IFERROR(INDEX(GUTS!AJ553:'GUTS'!BH553,MATCH(4,GUTS!AK553:'GUTS'!BI553,0)),"")</f>
        <v/>
      </c>
      <c r="J552" s="127" t="str">
        <f>IFERROR(INDEX(GUTS!AI553:'GUTS'!BH553,MATCH(5,GUTS!AK553:'GUTS'!BI553,0)),"")</f>
        <v/>
      </c>
      <c r="K552" s="127" t="str">
        <f>IFERROR(INDEX(GUTS!AJ553:'GUTS'!BH553,MATCH(5,GUTS!AK553:'GUTS'!BI553,0)),"")</f>
        <v/>
      </c>
      <c r="L552" s="127" t="str">
        <f>IFERROR(INDEX(GUTS!AI553:'GUTS'!BH553,MATCH(6,GUTS!AK553:'GUTS'!BI553,0)),"")</f>
        <v/>
      </c>
      <c r="M552" s="127" t="str">
        <f>IFERROR(INDEX(GUTS!AJ553:'GUTS'!BH553,MATCH(6,GUTS!AK553:'GUTS'!BI553,0)),"")</f>
        <v/>
      </c>
      <c r="N552" s="127" t="e">
        <f>Audit!#REF!</f>
        <v>#REF!</v>
      </c>
      <c r="O552" s="127" t="e">
        <f>Audit!#REF!</f>
        <v>#REF!</v>
      </c>
      <c r="P552" s="127" t="e">
        <f>Audit!#REF!</f>
        <v>#REF!</v>
      </c>
    </row>
    <row r="553" spans="1:16" hidden="1">
      <c r="A553" s="127" t="e">
        <f>Audit!#REF!</f>
        <v>#REF!</v>
      </c>
      <c r="B553" s="127" t="str">
        <f>IFERROR(INDEX(GUTS!AI554:'GUTS'!BH554,MATCH(1,GUTS!AK554:'GUTS'!BI554,0)),"")</f>
        <v/>
      </c>
      <c r="C553" s="127" t="str">
        <f>IFERROR(INDEX(GUTS!AJ554:'GUTS'!BH554,MATCH(1,GUTS!AK554:'GUTS'!BI554,0)),"")</f>
        <v/>
      </c>
      <c r="D553" s="127" t="str">
        <f>IFERROR(INDEX(GUTS!AI554:'GUTS'!BH554,MATCH(2,GUTS!AK554:'GUTS'!BI554,0)),"")</f>
        <v/>
      </c>
      <c r="E553" s="127" t="str">
        <f>IFERROR(INDEX(GUTS!AJ554:'GUTS'!BH554,MATCH(2,GUTS!AK554:'GUTS'!BI554,0)),"")</f>
        <v/>
      </c>
      <c r="F553" s="127" t="str">
        <f>IFERROR(INDEX(GUTS!AI554:'GUTS'!BH554,MATCH(3,GUTS!AK554:'GUTS'!BI554,0)),"")</f>
        <v/>
      </c>
      <c r="G553" s="127" t="str">
        <f>IFERROR(INDEX(GUTS!AJ554:'GUTS'!BH554,MATCH(3,GUTS!AK554:'GUTS'!BI554,0)),"")</f>
        <v/>
      </c>
      <c r="H553" s="127" t="str">
        <f>IFERROR(INDEX(GUTS!AI554:'GUTS'!BH554,MATCH(4,GUTS!AK554:'GUTS'!BI554,0)),"")</f>
        <v/>
      </c>
      <c r="I553" s="127" t="str">
        <f>IFERROR(INDEX(GUTS!AJ554:'GUTS'!BH554,MATCH(4,GUTS!AK554:'GUTS'!BI554,0)),"")</f>
        <v/>
      </c>
      <c r="J553" s="127" t="str">
        <f>IFERROR(INDEX(GUTS!AI554:'GUTS'!BH554,MATCH(5,GUTS!AK554:'GUTS'!BI554,0)),"")</f>
        <v/>
      </c>
      <c r="K553" s="127" t="str">
        <f>IFERROR(INDEX(GUTS!AJ554:'GUTS'!BH554,MATCH(5,GUTS!AK554:'GUTS'!BI554,0)),"")</f>
        <v/>
      </c>
      <c r="L553" s="127" t="str">
        <f>IFERROR(INDEX(GUTS!AI554:'GUTS'!BH554,MATCH(6,GUTS!AK554:'GUTS'!BI554,0)),"")</f>
        <v/>
      </c>
      <c r="M553" s="127" t="str">
        <f>IFERROR(INDEX(GUTS!AJ554:'GUTS'!BH554,MATCH(6,GUTS!AK554:'GUTS'!BI554,0)),"")</f>
        <v/>
      </c>
      <c r="N553" s="127" t="e">
        <f>Audit!#REF!</f>
        <v>#REF!</v>
      </c>
      <c r="O553" s="127" t="e">
        <f>Audit!#REF!</f>
        <v>#REF!</v>
      </c>
      <c r="P553" s="127" t="e">
        <f>Audit!#REF!</f>
        <v>#REF!</v>
      </c>
    </row>
    <row r="554" spans="1:16" hidden="1">
      <c r="A554" s="127" t="e">
        <f>Audit!#REF!</f>
        <v>#REF!</v>
      </c>
      <c r="B554" s="127" t="str">
        <f>IFERROR(INDEX(GUTS!AI555:'GUTS'!BH555,MATCH(1,GUTS!AK555:'GUTS'!BI555,0)),"")</f>
        <v/>
      </c>
      <c r="C554" s="127" t="str">
        <f>IFERROR(INDEX(GUTS!AJ555:'GUTS'!BH555,MATCH(1,GUTS!AK555:'GUTS'!BI555,0)),"")</f>
        <v/>
      </c>
      <c r="D554" s="127" t="str">
        <f>IFERROR(INDEX(GUTS!AI555:'GUTS'!BH555,MATCH(2,GUTS!AK555:'GUTS'!BI555,0)),"")</f>
        <v/>
      </c>
      <c r="E554" s="127" t="str">
        <f>IFERROR(INDEX(GUTS!AJ555:'GUTS'!BH555,MATCH(2,GUTS!AK555:'GUTS'!BI555,0)),"")</f>
        <v/>
      </c>
      <c r="F554" s="127" t="str">
        <f>IFERROR(INDEX(GUTS!AI555:'GUTS'!BH555,MATCH(3,GUTS!AK555:'GUTS'!BI555,0)),"")</f>
        <v/>
      </c>
      <c r="G554" s="127" t="str">
        <f>IFERROR(INDEX(GUTS!AJ555:'GUTS'!BH555,MATCH(3,GUTS!AK555:'GUTS'!BI555,0)),"")</f>
        <v/>
      </c>
      <c r="H554" s="127" t="str">
        <f>IFERROR(INDEX(GUTS!AI555:'GUTS'!BH555,MATCH(4,GUTS!AK555:'GUTS'!BI555,0)),"")</f>
        <v/>
      </c>
      <c r="I554" s="127" t="str">
        <f>IFERROR(INDEX(GUTS!AJ555:'GUTS'!BH555,MATCH(4,GUTS!AK555:'GUTS'!BI555,0)),"")</f>
        <v/>
      </c>
      <c r="J554" s="127" t="str">
        <f>IFERROR(INDEX(GUTS!AI555:'GUTS'!BH555,MATCH(5,GUTS!AK555:'GUTS'!BI555,0)),"")</f>
        <v/>
      </c>
      <c r="K554" s="127" t="str">
        <f>IFERROR(INDEX(GUTS!AJ555:'GUTS'!BH555,MATCH(5,GUTS!AK555:'GUTS'!BI555,0)),"")</f>
        <v/>
      </c>
      <c r="L554" s="127" t="str">
        <f>IFERROR(INDEX(GUTS!AI555:'GUTS'!BH555,MATCH(6,GUTS!AK555:'GUTS'!BI555,0)),"")</f>
        <v/>
      </c>
      <c r="M554" s="127" t="str">
        <f>IFERROR(INDEX(GUTS!AJ555:'GUTS'!BH555,MATCH(6,GUTS!AK555:'GUTS'!BI555,0)),"")</f>
        <v/>
      </c>
      <c r="N554" s="127" t="e">
        <f>Audit!#REF!</f>
        <v>#REF!</v>
      </c>
      <c r="O554" s="127" t="e">
        <f>Audit!#REF!</f>
        <v>#REF!</v>
      </c>
      <c r="P554" s="127" t="e">
        <f>Audit!#REF!</f>
        <v>#REF!</v>
      </c>
    </row>
    <row r="555" spans="1:16" hidden="1">
      <c r="A555" s="127" t="e">
        <f>Audit!#REF!</f>
        <v>#REF!</v>
      </c>
      <c r="B555" s="127" t="str">
        <f>IFERROR(INDEX(GUTS!AI556:'GUTS'!BH556,MATCH(1,GUTS!AK556:'GUTS'!BI556,0)),"")</f>
        <v/>
      </c>
      <c r="C555" s="127" t="str">
        <f>IFERROR(INDEX(GUTS!AJ556:'GUTS'!BH556,MATCH(1,GUTS!AK556:'GUTS'!BI556,0)),"")</f>
        <v/>
      </c>
      <c r="D555" s="127" t="str">
        <f>IFERROR(INDEX(GUTS!AI556:'GUTS'!BH556,MATCH(2,GUTS!AK556:'GUTS'!BI556,0)),"")</f>
        <v/>
      </c>
      <c r="E555" s="127" t="str">
        <f>IFERROR(INDEX(GUTS!AJ556:'GUTS'!BH556,MATCH(2,GUTS!AK556:'GUTS'!BI556,0)),"")</f>
        <v/>
      </c>
      <c r="F555" s="127" t="str">
        <f>IFERROR(INDEX(GUTS!AI556:'GUTS'!BH556,MATCH(3,GUTS!AK556:'GUTS'!BI556,0)),"")</f>
        <v/>
      </c>
      <c r="G555" s="127" t="str">
        <f>IFERROR(INDEX(GUTS!AJ556:'GUTS'!BH556,MATCH(3,GUTS!AK556:'GUTS'!BI556,0)),"")</f>
        <v/>
      </c>
      <c r="H555" s="127" t="str">
        <f>IFERROR(INDEX(GUTS!AI556:'GUTS'!BH556,MATCH(4,GUTS!AK556:'GUTS'!BI556,0)),"")</f>
        <v/>
      </c>
      <c r="I555" s="127" t="str">
        <f>IFERROR(INDEX(GUTS!AJ556:'GUTS'!BH556,MATCH(4,GUTS!AK556:'GUTS'!BI556,0)),"")</f>
        <v/>
      </c>
      <c r="J555" s="127" t="str">
        <f>IFERROR(INDEX(GUTS!AI556:'GUTS'!BH556,MATCH(5,GUTS!AK556:'GUTS'!BI556,0)),"")</f>
        <v/>
      </c>
      <c r="K555" s="127" t="str">
        <f>IFERROR(INDEX(GUTS!AJ556:'GUTS'!BH556,MATCH(5,GUTS!AK556:'GUTS'!BI556,0)),"")</f>
        <v/>
      </c>
      <c r="L555" s="127" t="str">
        <f>IFERROR(INDEX(GUTS!AI556:'GUTS'!BH556,MATCH(6,GUTS!AK556:'GUTS'!BI556,0)),"")</f>
        <v/>
      </c>
      <c r="M555" s="127" t="str">
        <f>IFERROR(INDEX(GUTS!AJ556:'GUTS'!BH556,MATCH(6,GUTS!AK556:'GUTS'!BI556,0)),"")</f>
        <v/>
      </c>
      <c r="N555" s="127" t="e">
        <f>Audit!#REF!</f>
        <v>#REF!</v>
      </c>
      <c r="O555" s="127" t="e">
        <f>Audit!#REF!</f>
        <v>#REF!</v>
      </c>
      <c r="P555" s="127" t="e">
        <f>Audit!#REF!</f>
        <v>#REF!</v>
      </c>
    </row>
    <row r="556" spans="1:16" hidden="1">
      <c r="A556" s="127" t="e">
        <f>Audit!#REF!</f>
        <v>#REF!</v>
      </c>
      <c r="B556" s="127" t="str">
        <f>IFERROR(INDEX(GUTS!AI557:'GUTS'!BH557,MATCH(1,GUTS!AK557:'GUTS'!BI557,0)),"")</f>
        <v/>
      </c>
      <c r="C556" s="127" t="str">
        <f>IFERROR(INDEX(GUTS!AJ557:'GUTS'!BH557,MATCH(1,GUTS!AK557:'GUTS'!BI557,0)),"")</f>
        <v/>
      </c>
      <c r="D556" s="127" t="str">
        <f>IFERROR(INDEX(GUTS!AI557:'GUTS'!BH557,MATCH(2,GUTS!AK557:'GUTS'!BI557,0)),"")</f>
        <v/>
      </c>
      <c r="E556" s="127" t="str">
        <f>IFERROR(INDEX(GUTS!AJ557:'GUTS'!BH557,MATCH(2,GUTS!AK557:'GUTS'!BI557,0)),"")</f>
        <v/>
      </c>
      <c r="F556" s="127" t="str">
        <f>IFERROR(INDEX(GUTS!AI557:'GUTS'!BH557,MATCH(3,GUTS!AK557:'GUTS'!BI557,0)),"")</f>
        <v/>
      </c>
      <c r="G556" s="127" t="str">
        <f>IFERROR(INDEX(GUTS!AJ557:'GUTS'!BH557,MATCH(3,GUTS!AK557:'GUTS'!BI557,0)),"")</f>
        <v/>
      </c>
      <c r="H556" s="127" t="str">
        <f>IFERROR(INDEX(GUTS!AI557:'GUTS'!BH557,MATCH(4,GUTS!AK557:'GUTS'!BI557,0)),"")</f>
        <v/>
      </c>
      <c r="I556" s="127" t="str">
        <f>IFERROR(INDEX(GUTS!AJ557:'GUTS'!BH557,MATCH(4,GUTS!AK557:'GUTS'!BI557,0)),"")</f>
        <v/>
      </c>
      <c r="J556" s="127" t="str">
        <f>IFERROR(INDEX(GUTS!AI557:'GUTS'!BH557,MATCH(5,GUTS!AK557:'GUTS'!BI557,0)),"")</f>
        <v/>
      </c>
      <c r="K556" s="127" t="str">
        <f>IFERROR(INDEX(GUTS!AJ557:'GUTS'!BH557,MATCH(5,GUTS!AK557:'GUTS'!BI557,0)),"")</f>
        <v/>
      </c>
      <c r="L556" s="127" t="str">
        <f>IFERROR(INDEX(GUTS!AI557:'GUTS'!BH557,MATCH(6,GUTS!AK557:'GUTS'!BI557,0)),"")</f>
        <v/>
      </c>
      <c r="M556" s="127" t="str">
        <f>IFERROR(INDEX(GUTS!AJ557:'GUTS'!BH557,MATCH(6,GUTS!AK557:'GUTS'!BI557,0)),"")</f>
        <v/>
      </c>
      <c r="N556" s="127" t="e">
        <f>Audit!#REF!</f>
        <v>#REF!</v>
      </c>
      <c r="O556" s="127" t="e">
        <f>Audit!#REF!</f>
        <v>#REF!</v>
      </c>
      <c r="P556" s="127" t="e">
        <f>Audit!#REF!</f>
        <v>#REF!</v>
      </c>
    </row>
    <row r="557" spans="1:16" hidden="1">
      <c r="A557" s="127" t="e">
        <f>Audit!#REF!</f>
        <v>#REF!</v>
      </c>
      <c r="B557" s="127" t="str">
        <f>IFERROR(INDEX(GUTS!AI558:'GUTS'!BH558,MATCH(1,GUTS!AK558:'GUTS'!BI558,0)),"")</f>
        <v/>
      </c>
      <c r="C557" s="127" t="str">
        <f>IFERROR(INDEX(GUTS!AJ558:'GUTS'!BH558,MATCH(1,GUTS!AK558:'GUTS'!BI558,0)),"")</f>
        <v/>
      </c>
      <c r="D557" s="127" t="str">
        <f>IFERROR(INDEX(GUTS!AI558:'GUTS'!BH558,MATCH(2,GUTS!AK558:'GUTS'!BI558,0)),"")</f>
        <v/>
      </c>
      <c r="E557" s="127" t="str">
        <f>IFERROR(INDEX(GUTS!AJ558:'GUTS'!BH558,MATCH(2,GUTS!AK558:'GUTS'!BI558,0)),"")</f>
        <v/>
      </c>
      <c r="F557" s="127" t="str">
        <f>IFERROR(INDEX(GUTS!AI558:'GUTS'!BH558,MATCH(3,GUTS!AK558:'GUTS'!BI558,0)),"")</f>
        <v/>
      </c>
      <c r="G557" s="127" t="str">
        <f>IFERROR(INDEX(GUTS!AJ558:'GUTS'!BH558,MATCH(3,GUTS!AK558:'GUTS'!BI558,0)),"")</f>
        <v/>
      </c>
      <c r="H557" s="127" t="str">
        <f>IFERROR(INDEX(GUTS!AI558:'GUTS'!BH558,MATCH(4,GUTS!AK558:'GUTS'!BI558,0)),"")</f>
        <v/>
      </c>
      <c r="I557" s="127" t="str">
        <f>IFERROR(INDEX(GUTS!AJ558:'GUTS'!BH558,MATCH(4,GUTS!AK558:'GUTS'!BI558,0)),"")</f>
        <v/>
      </c>
      <c r="J557" s="127" t="str">
        <f>IFERROR(INDEX(GUTS!AI558:'GUTS'!BH558,MATCH(5,GUTS!AK558:'GUTS'!BI558,0)),"")</f>
        <v/>
      </c>
      <c r="K557" s="127" t="str">
        <f>IFERROR(INDEX(GUTS!AJ558:'GUTS'!BH558,MATCH(5,GUTS!AK558:'GUTS'!BI558,0)),"")</f>
        <v/>
      </c>
      <c r="L557" s="127" t="str">
        <f>IFERROR(INDEX(GUTS!AI558:'GUTS'!BH558,MATCH(6,GUTS!AK558:'GUTS'!BI558,0)),"")</f>
        <v/>
      </c>
      <c r="M557" s="127" t="str">
        <f>IFERROR(INDEX(GUTS!AJ558:'GUTS'!BH558,MATCH(6,GUTS!AK558:'GUTS'!BI558,0)),"")</f>
        <v/>
      </c>
      <c r="N557" s="127" t="e">
        <f>Audit!#REF!</f>
        <v>#REF!</v>
      </c>
      <c r="O557" s="127" t="e">
        <f>Audit!#REF!</f>
        <v>#REF!</v>
      </c>
      <c r="P557" s="127" t="e">
        <f>Audit!#REF!</f>
        <v>#REF!</v>
      </c>
    </row>
    <row r="558" spans="1:16" hidden="1">
      <c r="A558" s="127" t="e">
        <f>Audit!#REF!</f>
        <v>#REF!</v>
      </c>
      <c r="B558" s="127" t="str">
        <f>IFERROR(INDEX(GUTS!AI559:'GUTS'!BH559,MATCH(1,GUTS!AK559:'GUTS'!BI559,0)),"")</f>
        <v/>
      </c>
      <c r="C558" s="127" t="str">
        <f>IFERROR(INDEX(GUTS!AJ559:'GUTS'!BH559,MATCH(1,GUTS!AK559:'GUTS'!BI559,0)),"")</f>
        <v/>
      </c>
      <c r="D558" s="127" t="str">
        <f>IFERROR(INDEX(GUTS!AI559:'GUTS'!BH559,MATCH(2,GUTS!AK559:'GUTS'!BI559,0)),"")</f>
        <v/>
      </c>
      <c r="E558" s="127" t="str">
        <f>IFERROR(INDEX(GUTS!AJ559:'GUTS'!BH559,MATCH(2,GUTS!AK559:'GUTS'!BI559,0)),"")</f>
        <v/>
      </c>
      <c r="F558" s="127" t="str">
        <f>IFERROR(INDEX(GUTS!AI559:'GUTS'!BH559,MATCH(3,GUTS!AK559:'GUTS'!BI559,0)),"")</f>
        <v/>
      </c>
      <c r="G558" s="127" t="str">
        <f>IFERROR(INDEX(GUTS!AJ559:'GUTS'!BH559,MATCH(3,GUTS!AK559:'GUTS'!BI559,0)),"")</f>
        <v/>
      </c>
      <c r="H558" s="127" t="str">
        <f>IFERROR(INDEX(GUTS!AI559:'GUTS'!BH559,MATCH(4,GUTS!AK559:'GUTS'!BI559,0)),"")</f>
        <v/>
      </c>
      <c r="I558" s="127" t="str">
        <f>IFERROR(INDEX(GUTS!AJ559:'GUTS'!BH559,MATCH(4,GUTS!AK559:'GUTS'!BI559,0)),"")</f>
        <v/>
      </c>
      <c r="J558" s="127" t="str">
        <f>IFERROR(INDEX(GUTS!AI559:'GUTS'!BH559,MATCH(5,GUTS!AK559:'GUTS'!BI559,0)),"")</f>
        <v/>
      </c>
      <c r="K558" s="127" t="str">
        <f>IFERROR(INDEX(GUTS!AJ559:'GUTS'!BH559,MATCH(5,GUTS!AK559:'GUTS'!BI559,0)),"")</f>
        <v/>
      </c>
      <c r="L558" s="127" t="str">
        <f>IFERROR(INDEX(GUTS!AI559:'GUTS'!BH559,MATCH(6,GUTS!AK559:'GUTS'!BI559,0)),"")</f>
        <v/>
      </c>
      <c r="M558" s="127" t="str">
        <f>IFERROR(INDEX(GUTS!AJ559:'GUTS'!BH559,MATCH(6,GUTS!AK559:'GUTS'!BI559,0)),"")</f>
        <v/>
      </c>
      <c r="N558" s="127" t="e">
        <f>Audit!#REF!</f>
        <v>#REF!</v>
      </c>
      <c r="O558" s="127" t="e">
        <f>Audit!#REF!</f>
        <v>#REF!</v>
      </c>
      <c r="P558" s="127" t="e">
        <f>Audit!#REF!</f>
        <v>#REF!</v>
      </c>
    </row>
    <row r="559" spans="1:16" hidden="1">
      <c r="A559" s="127" t="e">
        <f>Audit!#REF!</f>
        <v>#REF!</v>
      </c>
      <c r="B559" s="127" t="str">
        <f>IFERROR(INDEX(GUTS!AI560:'GUTS'!BH560,MATCH(1,GUTS!AK560:'GUTS'!BI560,0)),"")</f>
        <v/>
      </c>
      <c r="C559" s="127" t="str">
        <f>IFERROR(INDEX(GUTS!AJ560:'GUTS'!BH560,MATCH(1,GUTS!AK560:'GUTS'!BI560,0)),"")</f>
        <v/>
      </c>
      <c r="D559" s="127" t="str">
        <f>IFERROR(INDEX(GUTS!AI560:'GUTS'!BH560,MATCH(2,GUTS!AK560:'GUTS'!BI560,0)),"")</f>
        <v/>
      </c>
      <c r="E559" s="127" t="str">
        <f>IFERROR(INDEX(GUTS!AJ560:'GUTS'!BH560,MATCH(2,GUTS!AK560:'GUTS'!BI560,0)),"")</f>
        <v/>
      </c>
      <c r="F559" s="127" t="str">
        <f>IFERROR(INDEX(GUTS!AI560:'GUTS'!BH560,MATCH(3,GUTS!AK560:'GUTS'!BI560,0)),"")</f>
        <v/>
      </c>
      <c r="G559" s="127" t="str">
        <f>IFERROR(INDEX(GUTS!AJ560:'GUTS'!BH560,MATCH(3,GUTS!AK560:'GUTS'!BI560,0)),"")</f>
        <v/>
      </c>
      <c r="H559" s="127" t="str">
        <f>IFERROR(INDEX(GUTS!AI560:'GUTS'!BH560,MATCH(4,GUTS!AK560:'GUTS'!BI560,0)),"")</f>
        <v/>
      </c>
      <c r="I559" s="127" t="str">
        <f>IFERROR(INDEX(GUTS!AJ560:'GUTS'!BH560,MATCH(4,GUTS!AK560:'GUTS'!BI560,0)),"")</f>
        <v/>
      </c>
      <c r="J559" s="127" t="str">
        <f>IFERROR(INDEX(GUTS!AI560:'GUTS'!BH560,MATCH(5,GUTS!AK560:'GUTS'!BI560,0)),"")</f>
        <v/>
      </c>
      <c r="K559" s="127" t="str">
        <f>IFERROR(INDEX(GUTS!AJ560:'GUTS'!BH560,MATCH(5,GUTS!AK560:'GUTS'!BI560,0)),"")</f>
        <v/>
      </c>
      <c r="L559" s="127" t="str">
        <f>IFERROR(INDEX(GUTS!AI560:'GUTS'!BH560,MATCH(6,GUTS!AK560:'GUTS'!BI560,0)),"")</f>
        <v/>
      </c>
      <c r="M559" s="127" t="str">
        <f>IFERROR(INDEX(GUTS!AJ560:'GUTS'!BH560,MATCH(6,GUTS!AK560:'GUTS'!BI560,0)),"")</f>
        <v/>
      </c>
      <c r="N559" s="127" t="e">
        <f>Audit!#REF!</f>
        <v>#REF!</v>
      </c>
      <c r="O559" s="127" t="e">
        <f>Audit!#REF!</f>
        <v>#REF!</v>
      </c>
      <c r="P559" s="127" t="e">
        <f>Audit!#REF!</f>
        <v>#REF!</v>
      </c>
    </row>
    <row r="560" spans="1:16" hidden="1">
      <c r="A560" s="127" t="e">
        <f>Audit!#REF!</f>
        <v>#REF!</v>
      </c>
      <c r="B560" s="127" t="str">
        <f>IFERROR(INDEX(GUTS!AI561:'GUTS'!BH561,MATCH(1,GUTS!AK561:'GUTS'!BI561,0)),"")</f>
        <v/>
      </c>
      <c r="C560" s="127" t="str">
        <f>IFERROR(INDEX(GUTS!AJ561:'GUTS'!BH561,MATCH(1,GUTS!AK561:'GUTS'!BI561,0)),"")</f>
        <v/>
      </c>
      <c r="D560" s="127" t="str">
        <f>IFERROR(INDEX(GUTS!AI561:'GUTS'!BH561,MATCH(2,GUTS!AK561:'GUTS'!BI561,0)),"")</f>
        <v/>
      </c>
      <c r="E560" s="127" t="str">
        <f>IFERROR(INDEX(GUTS!AJ561:'GUTS'!BH561,MATCH(2,GUTS!AK561:'GUTS'!BI561,0)),"")</f>
        <v/>
      </c>
      <c r="F560" s="127" t="str">
        <f>IFERROR(INDEX(GUTS!AI561:'GUTS'!BH561,MATCH(3,GUTS!AK561:'GUTS'!BI561,0)),"")</f>
        <v/>
      </c>
      <c r="G560" s="127" t="str">
        <f>IFERROR(INDEX(GUTS!AJ561:'GUTS'!BH561,MATCH(3,GUTS!AK561:'GUTS'!BI561,0)),"")</f>
        <v/>
      </c>
      <c r="H560" s="127" t="str">
        <f>IFERROR(INDEX(GUTS!AI561:'GUTS'!BH561,MATCH(4,GUTS!AK561:'GUTS'!BI561,0)),"")</f>
        <v/>
      </c>
      <c r="I560" s="127" t="str">
        <f>IFERROR(INDEX(GUTS!AJ561:'GUTS'!BH561,MATCH(4,GUTS!AK561:'GUTS'!BI561,0)),"")</f>
        <v/>
      </c>
      <c r="J560" s="127" t="str">
        <f>IFERROR(INDEX(GUTS!AI561:'GUTS'!BH561,MATCH(5,GUTS!AK561:'GUTS'!BI561,0)),"")</f>
        <v/>
      </c>
      <c r="K560" s="127" t="str">
        <f>IFERROR(INDEX(GUTS!AJ561:'GUTS'!BH561,MATCH(5,GUTS!AK561:'GUTS'!BI561,0)),"")</f>
        <v/>
      </c>
      <c r="L560" s="127" t="str">
        <f>IFERROR(INDEX(GUTS!AI561:'GUTS'!BH561,MATCH(6,GUTS!AK561:'GUTS'!BI561,0)),"")</f>
        <v/>
      </c>
      <c r="M560" s="127" t="str">
        <f>IFERROR(INDEX(GUTS!AJ561:'GUTS'!BH561,MATCH(6,GUTS!AK561:'GUTS'!BI561,0)),"")</f>
        <v/>
      </c>
      <c r="N560" s="127" t="e">
        <f>Audit!#REF!</f>
        <v>#REF!</v>
      </c>
      <c r="O560" s="127" t="e">
        <f>Audit!#REF!</f>
        <v>#REF!</v>
      </c>
      <c r="P560" s="127" t="e">
        <f>Audit!#REF!</f>
        <v>#REF!</v>
      </c>
    </row>
    <row r="561" spans="1:16">
      <c r="A561" s="127" t="e">
        <f>Audit!#REF!</f>
        <v>#REF!</v>
      </c>
      <c r="B561" s="127" t="str">
        <f>IFERROR(INDEX(GUTS!AI562:'GUTS'!BH562,MATCH(1,GUTS!AK562:'GUTS'!BI562,0)),"")</f>
        <v/>
      </c>
      <c r="C561" s="127" t="str">
        <f>IFERROR(INDEX(GUTS!AJ562:'GUTS'!BH562,MATCH(1,GUTS!AK562:'GUTS'!BI562,0)),"")</f>
        <v/>
      </c>
      <c r="D561" s="127" t="str">
        <f>IFERROR(INDEX(GUTS!AI562:'GUTS'!BH562,MATCH(2,GUTS!AK562:'GUTS'!BI562,0)),"")</f>
        <v/>
      </c>
      <c r="E561" s="127" t="str">
        <f>IFERROR(INDEX(GUTS!AJ562:'GUTS'!BH562,MATCH(2,GUTS!AK562:'GUTS'!BI562,0)),"")</f>
        <v/>
      </c>
      <c r="F561" s="127" t="str">
        <f>IFERROR(INDEX(GUTS!AI562:'GUTS'!BH562,MATCH(3,GUTS!AK562:'GUTS'!BI562,0)),"")</f>
        <v/>
      </c>
      <c r="G561" s="127" t="str">
        <f>IFERROR(INDEX(GUTS!AJ562:'GUTS'!BH562,MATCH(3,GUTS!AK562:'GUTS'!BI562,0)),"")</f>
        <v/>
      </c>
      <c r="H561" s="127" t="str">
        <f>IFERROR(INDEX(GUTS!AI562:'GUTS'!BH562,MATCH(4,GUTS!AK562:'GUTS'!BI562,0)),"")</f>
        <v/>
      </c>
      <c r="I561" s="127" t="str">
        <f>IFERROR(INDEX(GUTS!AJ562:'GUTS'!BH562,MATCH(4,GUTS!AK562:'GUTS'!BI562,0)),"")</f>
        <v/>
      </c>
      <c r="J561" s="127" t="str">
        <f>IFERROR(INDEX(GUTS!AI562:'GUTS'!BH562,MATCH(5,GUTS!AK562:'GUTS'!BI562,0)),"")</f>
        <v/>
      </c>
      <c r="K561" s="127" t="str">
        <f>IFERROR(INDEX(GUTS!AJ562:'GUTS'!BH562,MATCH(5,GUTS!AK562:'GUTS'!BI562,0)),"")</f>
        <v/>
      </c>
      <c r="L561" s="127" t="str">
        <f>IFERROR(INDEX(GUTS!AI562:'GUTS'!BH562,MATCH(6,GUTS!AK562:'GUTS'!BI562,0)),"")</f>
        <v/>
      </c>
      <c r="M561" s="127" t="str">
        <f>IFERROR(INDEX(GUTS!AJ562:'GUTS'!BH562,MATCH(6,GUTS!AK562:'GUTS'!BI562,0)),"")</f>
        <v/>
      </c>
      <c r="N561" s="127" t="e">
        <f>Audit!#REF!</f>
        <v>#REF!</v>
      </c>
      <c r="O561" s="127" t="e">
        <f>Audit!#REF!</f>
        <v>#REF!</v>
      </c>
      <c r="P561" s="127" t="e">
        <f>Audit!#REF!</f>
        <v>#REF!</v>
      </c>
    </row>
    <row r="562" spans="1:16" hidden="1">
      <c r="A562" s="127" t="e">
        <f>Audit!#REF!</f>
        <v>#REF!</v>
      </c>
      <c r="B562" s="127" t="str">
        <f>IFERROR(INDEX(GUTS!AI563:'GUTS'!BH563,MATCH(1,GUTS!AK563:'GUTS'!BI563,0)),"")</f>
        <v/>
      </c>
      <c r="C562" s="127" t="str">
        <f>IFERROR(INDEX(GUTS!AJ563:'GUTS'!BH563,MATCH(1,GUTS!AK563:'GUTS'!BI563,0)),"")</f>
        <v/>
      </c>
      <c r="D562" s="127" t="str">
        <f>IFERROR(INDEX(GUTS!AI563:'GUTS'!BH563,MATCH(2,GUTS!AK563:'GUTS'!BI563,0)),"")</f>
        <v/>
      </c>
      <c r="E562" s="127" t="str">
        <f>IFERROR(INDEX(GUTS!AJ563:'GUTS'!BH563,MATCH(2,GUTS!AK563:'GUTS'!BI563,0)),"")</f>
        <v/>
      </c>
      <c r="F562" s="127" t="str">
        <f>IFERROR(INDEX(GUTS!AI563:'GUTS'!BH563,MATCH(3,GUTS!AK563:'GUTS'!BI563,0)),"")</f>
        <v/>
      </c>
      <c r="G562" s="127" t="str">
        <f>IFERROR(INDEX(GUTS!AJ563:'GUTS'!BH563,MATCH(3,GUTS!AK563:'GUTS'!BI563,0)),"")</f>
        <v/>
      </c>
      <c r="H562" s="127" t="str">
        <f>IFERROR(INDEX(GUTS!AI563:'GUTS'!BH563,MATCH(4,GUTS!AK563:'GUTS'!BI563,0)),"")</f>
        <v/>
      </c>
      <c r="I562" s="127" t="str">
        <f>IFERROR(INDEX(GUTS!AJ563:'GUTS'!BH563,MATCH(4,GUTS!AK563:'GUTS'!BI563,0)),"")</f>
        <v/>
      </c>
      <c r="J562" s="127" t="str">
        <f>IFERROR(INDEX(GUTS!AI563:'GUTS'!BH563,MATCH(5,GUTS!AK563:'GUTS'!BI563,0)),"")</f>
        <v/>
      </c>
      <c r="K562" s="127" t="str">
        <f>IFERROR(INDEX(GUTS!AJ563:'GUTS'!BH563,MATCH(5,GUTS!AK563:'GUTS'!BI563,0)),"")</f>
        <v/>
      </c>
      <c r="L562" s="127" t="str">
        <f>IFERROR(INDEX(GUTS!AI563:'GUTS'!BH563,MATCH(6,GUTS!AK563:'GUTS'!BI563,0)),"")</f>
        <v/>
      </c>
      <c r="M562" s="127" t="str">
        <f>IFERROR(INDEX(GUTS!AJ563:'GUTS'!BH563,MATCH(6,GUTS!AK563:'GUTS'!BI563,0)),"")</f>
        <v/>
      </c>
      <c r="N562" s="127" t="e">
        <f>Audit!#REF!</f>
        <v>#REF!</v>
      </c>
      <c r="O562" s="127" t="e">
        <f>Audit!#REF!</f>
        <v>#REF!</v>
      </c>
      <c r="P562" s="127" t="e">
        <f>Audit!#REF!</f>
        <v>#REF!</v>
      </c>
    </row>
    <row r="563" spans="1:16">
      <c r="A563" s="127" t="e">
        <f>Audit!#REF!</f>
        <v>#REF!</v>
      </c>
      <c r="B563" s="127" t="str">
        <f>IFERROR(INDEX(GUTS!AI564:'GUTS'!BH564,MATCH(1,GUTS!AK564:'GUTS'!BI564,0)),"")</f>
        <v/>
      </c>
      <c r="C563" s="127" t="str">
        <f>IFERROR(INDEX(GUTS!AJ564:'GUTS'!BH564,MATCH(1,GUTS!AK564:'GUTS'!BI564,0)),"")</f>
        <v/>
      </c>
      <c r="D563" s="127" t="str">
        <f>IFERROR(INDEX(GUTS!AI564:'GUTS'!BH564,MATCH(2,GUTS!AK564:'GUTS'!BI564,0)),"")</f>
        <v/>
      </c>
      <c r="E563" s="127" t="str">
        <f>IFERROR(INDEX(GUTS!AJ564:'GUTS'!BH564,MATCH(2,GUTS!AK564:'GUTS'!BI564,0)),"")</f>
        <v/>
      </c>
      <c r="F563" s="127" t="str">
        <f>IFERROR(INDEX(GUTS!AI564:'GUTS'!BH564,MATCH(3,GUTS!AK564:'GUTS'!BI564,0)),"")</f>
        <v/>
      </c>
      <c r="G563" s="127" t="str">
        <f>IFERROR(INDEX(GUTS!AJ564:'GUTS'!BH564,MATCH(3,GUTS!AK564:'GUTS'!BI564,0)),"")</f>
        <v/>
      </c>
      <c r="H563" s="127" t="str">
        <f>IFERROR(INDEX(GUTS!AI564:'GUTS'!BH564,MATCH(4,GUTS!AK564:'GUTS'!BI564,0)),"")</f>
        <v/>
      </c>
      <c r="I563" s="127" t="str">
        <f>IFERROR(INDEX(GUTS!AJ564:'GUTS'!BH564,MATCH(4,GUTS!AK564:'GUTS'!BI564,0)),"")</f>
        <v/>
      </c>
      <c r="J563" s="127" t="str">
        <f>IFERROR(INDEX(GUTS!AI564:'GUTS'!BH564,MATCH(5,GUTS!AK564:'GUTS'!BI564,0)),"")</f>
        <v/>
      </c>
      <c r="K563" s="127" t="str">
        <f>IFERROR(INDEX(GUTS!AJ564:'GUTS'!BH564,MATCH(5,GUTS!AK564:'GUTS'!BI564,0)),"")</f>
        <v/>
      </c>
      <c r="L563" s="127" t="str">
        <f>IFERROR(INDEX(GUTS!AI564:'GUTS'!BH564,MATCH(6,GUTS!AK564:'GUTS'!BI564,0)),"")</f>
        <v/>
      </c>
      <c r="M563" s="127" t="str">
        <f>IFERROR(INDEX(GUTS!AJ564:'GUTS'!BH564,MATCH(6,GUTS!AK564:'GUTS'!BI564,0)),"")</f>
        <v/>
      </c>
      <c r="N563" s="127" t="e">
        <f>Audit!#REF!</f>
        <v>#REF!</v>
      </c>
      <c r="O563" s="127" t="e">
        <f>Audit!#REF!</f>
        <v>#REF!</v>
      </c>
      <c r="P563" s="127" t="e">
        <f>Audit!#REF!</f>
        <v>#REF!</v>
      </c>
    </row>
    <row r="564" spans="1:16" hidden="1">
      <c r="A564" s="127" t="e">
        <f>Audit!#REF!</f>
        <v>#REF!</v>
      </c>
      <c r="B564" s="127" t="str">
        <f>IFERROR(INDEX(GUTS!AI565:'GUTS'!BH565,MATCH(1,GUTS!AK565:'GUTS'!BI565,0)),"")</f>
        <v/>
      </c>
      <c r="C564" s="127" t="str">
        <f>IFERROR(INDEX(GUTS!AJ565:'GUTS'!BH565,MATCH(1,GUTS!AK565:'GUTS'!BI565,0)),"")</f>
        <v/>
      </c>
      <c r="D564" s="127" t="str">
        <f>IFERROR(INDEX(GUTS!AI565:'GUTS'!BH565,MATCH(2,GUTS!AK565:'GUTS'!BI565,0)),"")</f>
        <v/>
      </c>
      <c r="E564" s="127" t="str">
        <f>IFERROR(INDEX(GUTS!AJ565:'GUTS'!BH565,MATCH(2,GUTS!AK565:'GUTS'!BI565,0)),"")</f>
        <v/>
      </c>
      <c r="F564" s="127" t="str">
        <f>IFERROR(INDEX(GUTS!AI565:'GUTS'!BH565,MATCH(3,GUTS!AK565:'GUTS'!BI565,0)),"")</f>
        <v/>
      </c>
      <c r="G564" s="127" t="str">
        <f>IFERROR(INDEX(GUTS!AJ565:'GUTS'!BH565,MATCH(3,GUTS!AK565:'GUTS'!BI565,0)),"")</f>
        <v/>
      </c>
      <c r="H564" s="127" t="str">
        <f>IFERROR(INDEX(GUTS!AI565:'GUTS'!BH565,MATCH(4,GUTS!AK565:'GUTS'!BI565,0)),"")</f>
        <v/>
      </c>
      <c r="I564" s="127" t="str">
        <f>IFERROR(INDEX(GUTS!AJ565:'GUTS'!BH565,MATCH(4,GUTS!AK565:'GUTS'!BI565,0)),"")</f>
        <v/>
      </c>
      <c r="J564" s="127" t="str">
        <f>IFERROR(INDEX(GUTS!AI565:'GUTS'!BH565,MATCH(5,GUTS!AK565:'GUTS'!BI565,0)),"")</f>
        <v/>
      </c>
      <c r="K564" s="127" t="str">
        <f>IFERROR(INDEX(GUTS!AJ565:'GUTS'!BH565,MATCH(5,GUTS!AK565:'GUTS'!BI565,0)),"")</f>
        <v/>
      </c>
      <c r="L564" s="127" t="str">
        <f>IFERROR(INDEX(GUTS!AI565:'GUTS'!BH565,MATCH(6,GUTS!AK565:'GUTS'!BI565,0)),"")</f>
        <v/>
      </c>
      <c r="M564" s="127" t="str">
        <f>IFERROR(INDEX(GUTS!AJ565:'GUTS'!BH565,MATCH(6,GUTS!AK565:'GUTS'!BI565,0)),"")</f>
        <v/>
      </c>
      <c r="N564" s="127" t="e">
        <f>Audit!#REF!</f>
        <v>#REF!</v>
      </c>
      <c r="O564" s="127" t="e">
        <f>Audit!#REF!</f>
        <v>#REF!</v>
      </c>
      <c r="P564" s="127" t="e">
        <f>Audit!#REF!</f>
        <v>#REF!</v>
      </c>
    </row>
    <row r="565" spans="1:16">
      <c r="A565" s="127" t="e">
        <f>Audit!#REF!</f>
        <v>#REF!</v>
      </c>
      <c r="B565" s="127" t="str">
        <f>IFERROR(INDEX(GUTS!AI566:'GUTS'!BH566,MATCH(1,GUTS!AK566:'GUTS'!BI566,0)),"")</f>
        <v/>
      </c>
      <c r="C565" s="127" t="str">
        <f>IFERROR(INDEX(GUTS!AJ566:'GUTS'!BH566,MATCH(1,GUTS!AK566:'GUTS'!BI566,0)),"")</f>
        <v/>
      </c>
      <c r="D565" s="127" t="str">
        <f>IFERROR(INDEX(GUTS!AI566:'GUTS'!BH566,MATCH(2,GUTS!AK566:'GUTS'!BI566,0)),"")</f>
        <v/>
      </c>
      <c r="E565" s="127" t="str">
        <f>IFERROR(INDEX(GUTS!AJ566:'GUTS'!BH566,MATCH(2,GUTS!AK566:'GUTS'!BI566,0)),"")</f>
        <v/>
      </c>
      <c r="F565" s="127" t="str">
        <f>IFERROR(INDEX(GUTS!AI566:'GUTS'!BH566,MATCH(3,GUTS!AK566:'GUTS'!BI566,0)),"")</f>
        <v/>
      </c>
      <c r="G565" s="127" t="str">
        <f>IFERROR(INDEX(GUTS!AJ566:'GUTS'!BH566,MATCH(3,GUTS!AK566:'GUTS'!BI566,0)),"")</f>
        <v/>
      </c>
      <c r="H565" s="127" t="str">
        <f>IFERROR(INDEX(GUTS!AI566:'GUTS'!BH566,MATCH(4,GUTS!AK566:'GUTS'!BI566,0)),"")</f>
        <v/>
      </c>
      <c r="I565" s="127" t="str">
        <f>IFERROR(INDEX(GUTS!AJ566:'GUTS'!BH566,MATCH(4,GUTS!AK566:'GUTS'!BI566,0)),"")</f>
        <v/>
      </c>
      <c r="J565" s="127" t="str">
        <f>IFERROR(INDEX(GUTS!AI566:'GUTS'!BH566,MATCH(5,GUTS!AK566:'GUTS'!BI566,0)),"")</f>
        <v/>
      </c>
      <c r="K565" s="127" t="str">
        <f>IFERROR(INDEX(GUTS!AJ566:'GUTS'!BH566,MATCH(5,GUTS!AK566:'GUTS'!BI566,0)),"")</f>
        <v/>
      </c>
      <c r="L565" s="127" t="str">
        <f>IFERROR(INDEX(GUTS!AI566:'GUTS'!BH566,MATCH(6,GUTS!AK566:'GUTS'!BI566,0)),"")</f>
        <v/>
      </c>
      <c r="M565" s="127" t="str">
        <f>IFERROR(INDEX(GUTS!AJ566:'GUTS'!BH566,MATCH(6,GUTS!AK566:'GUTS'!BI566,0)),"")</f>
        <v/>
      </c>
      <c r="N565" s="127" t="e">
        <f>Audit!#REF!</f>
        <v>#REF!</v>
      </c>
      <c r="O565" s="127" t="e">
        <f>Audit!#REF!</f>
        <v>#REF!</v>
      </c>
      <c r="P565" s="127" t="e">
        <f>Audit!#REF!</f>
        <v>#REF!</v>
      </c>
    </row>
    <row r="566" spans="1:16" hidden="1">
      <c r="A566" s="127" t="e">
        <f>Audit!#REF!</f>
        <v>#REF!</v>
      </c>
      <c r="B566" s="127" t="str">
        <f>IFERROR(INDEX(GUTS!AI567:'GUTS'!BH567,MATCH(1,GUTS!AK567:'GUTS'!BI567,0)),"")</f>
        <v/>
      </c>
      <c r="C566" s="127" t="str">
        <f>IFERROR(INDEX(GUTS!AJ567:'GUTS'!BH567,MATCH(1,GUTS!AK567:'GUTS'!BI567,0)),"")</f>
        <v/>
      </c>
      <c r="D566" s="127" t="str">
        <f>IFERROR(INDEX(GUTS!AI567:'GUTS'!BH567,MATCH(2,GUTS!AK567:'GUTS'!BI567,0)),"")</f>
        <v/>
      </c>
      <c r="E566" s="127" t="str">
        <f>IFERROR(INDEX(GUTS!AJ567:'GUTS'!BH567,MATCH(2,GUTS!AK567:'GUTS'!BI567,0)),"")</f>
        <v/>
      </c>
      <c r="F566" s="127" t="str">
        <f>IFERROR(INDEX(GUTS!AI567:'GUTS'!BH567,MATCH(3,GUTS!AK567:'GUTS'!BI567,0)),"")</f>
        <v/>
      </c>
      <c r="G566" s="127" t="str">
        <f>IFERROR(INDEX(GUTS!AJ567:'GUTS'!BH567,MATCH(3,GUTS!AK567:'GUTS'!BI567,0)),"")</f>
        <v/>
      </c>
      <c r="H566" s="127" t="str">
        <f>IFERROR(INDEX(GUTS!AI567:'GUTS'!BH567,MATCH(4,GUTS!AK567:'GUTS'!BI567,0)),"")</f>
        <v/>
      </c>
      <c r="I566" s="127" t="str">
        <f>IFERROR(INDEX(GUTS!AJ567:'GUTS'!BH567,MATCH(4,GUTS!AK567:'GUTS'!BI567,0)),"")</f>
        <v/>
      </c>
      <c r="J566" s="127" t="str">
        <f>IFERROR(INDEX(GUTS!AI567:'GUTS'!BH567,MATCH(5,GUTS!AK567:'GUTS'!BI567,0)),"")</f>
        <v/>
      </c>
      <c r="K566" s="127" t="str">
        <f>IFERROR(INDEX(GUTS!AJ567:'GUTS'!BH567,MATCH(5,GUTS!AK567:'GUTS'!BI567,0)),"")</f>
        <v/>
      </c>
      <c r="L566" s="127" t="str">
        <f>IFERROR(INDEX(GUTS!AI567:'GUTS'!BH567,MATCH(6,GUTS!AK567:'GUTS'!BI567,0)),"")</f>
        <v/>
      </c>
      <c r="M566" s="127" t="str">
        <f>IFERROR(INDEX(GUTS!AJ567:'GUTS'!BH567,MATCH(6,GUTS!AK567:'GUTS'!BI567,0)),"")</f>
        <v/>
      </c>
      <c r="N566" s="127" t="e">
        <f>Audit!#REF!</f>
        <v>#REF!</v>
      </c>
      <c r="O566" s="127" t="e">
        <f>Audit!#REF!</f>
        <v>#REF!</v>
      </c>
      <c r="P566" s="127" t="e">
        <f>Audit!#REF!</f>
        <v>#REF!</v>
      </c>
    </row>
    <row r="567" spans="1:16">
      <c r="A567" s="127" t="e">
        <f>Audit!#REF!</f>
        <v>#REF!</v>
      </c>
      <c r="B567" s="127" t="str">
        <f>IFERROR(INDEX(GUTS!AI568:'GUTS'!BH568,MATCH(1,GUTS!AK568:'GUTS'!BI568,0)),"")</f>
        <v/>
      </c>
      <c r="C567" s="127" t="str">
        <f>IFERROR(INDEX(GUTS!AJ568:'GUTS'!BH568,MATCH(1,GUTS!AK568:'GUTS'!BI568,0)),"")</f>
        <v/>
      </c>
      <c r="D567" s="127" t="str">
        <f>IFERROR(INDEX(GUTS!AI568:'GUTS'!BH568,MATCH(2,GUTS!AK568:'GUTS'!BI568,0)),"")</f>
        <v/>
      </c>
      <c r="E567" s="127" t="str">
        <f>IFERROR(INDEX(GUTS!AJ568:'GUTS'!BH568,MATCH(2,GUTS!AK568:'GUTS'!BI568,0)),"")</f>
        <v/>
      </c>
      <c r="F567" s="127" t="str">
        <f>IFERROR(INDEX(GUTS!AI568:'GUTS'!BH568,MATCH(3,GUTS!AK568:'GUTS'!BI568,0)),"")</f>
        <v/>
      </c>
      <c r="G567" s="127" t="str">
        <f>IFERROR(INDEX(GUTS!AJ568:'GUTS'!BH568,MATCH(3,GUTS!AK568:'GUTS'!BI568,0)),"")</f>
        <v/>
      </c>
      <c r="H567" s="127" t="str">
        <f>IFERROR(INDEX(GUTS!AI568:'GUTS'!BH568,MATCH(4,GUTS!AK568:'GUTS'!BI568,0)),"")</f>
        <v/>
      </c>
      <c r="I567" s="127" t="str">
        <f>IFERROR(INDEX(GUTS!AJ568:'GUTS'!BH568,MATCH(4,GUTS!AK568:'GUTS'!BI568,0)),"")</f>
        <v/>
      </c>
      <c r="J567" s="127" t="str">
        <f>IFERROR(INDEX(GUTS!AI568:'GUTS'!BH568,MATCH(5,GUTS!AK568:'GUTS'!BI568,0)),"")</f>
        <v/>
      </c>
      <c r="K567" s="127" t="str">
        <f>IFERROR(INDEX(GUTS!AJ568:'GUTS'!BH568,MATCH(5,GUTS!AK568:'GUTS'!BI568,0)),"")</f>
        <v/>
      </c>
      <c r="L567" s="127" t="str">
        <f>IFERROR(INDEX(GUTS!AI568:'GUTS'!BH568,MATCH(6,GUTS!AK568:'GUTS'!BI568,0)),"")</f>
        <v/>
      </c>
      <c r="M567" s="127" t="str">
        <f>IFERROR(INDEX(GUTS!AJ568:'GUTS'!BH568,MATCH(6,GUTS!AK568:'GUTS'!BI568,0)),"")</f>
        <v/>
      </c>
      <c r="N567" s="127" t="e">
        <f>Audit!#REF!</f>
        <v>#REF!</v>
      </c>
      <c r="O567" s="127" t="e">
        <f>Audit!#REF!</f>
        <v>#REF!</v>
      </c>
      <c r="P567" s="127" t="e">
        <f>Audit!#REF!</f>
        <v>#REF!</v>
      </c>
    </row>
    <row r="568" spans="1:16" hidden="1">
      <c r="A568" s="127" t="e">
        <f>Audit!#REF!</f>
        <v>#REF!</v>
      </c>
      <c r="B568" s="127" t="str">
        <f>IFERROR(INDEX(GUTS!AI569:'GUTS'!BH569,MATCH(1,GUTS!AK569:'GUTS'!BI569,0)),"")</f>
        <v/>
      </c>
      <c r="C568" s="127" t="str">
        <f>IFERROR(INDEX(GUTS!AJ569:'GUTS'!BH569,MATCH(1,GUTS!AK569:'GUTS'!BI569,0)),"")</f>
        <v/>
      </c>
      <c r="D568" s="127" t="str">
        <f>IFERROR(INDEX(GUTS!AI569:'GUTS'!BH569,MATCH(2,GUTS!AK569:'GUTS'!BI569,0)),"")</f>
        <v/>
      </c>
      <c r="E568" s="127" t="str">
        <f>IFERROR(INDEX(GUTS!AJ569:'GUTS'!BH569,MATCH(2,GUTS!AK569:'GUTS'!BI569,0)),"")</f>
        <v/>
      </c>
      <c r="F568" s="127" t="str">
        <f>IFERROR(INDEX(GUTS!AI569:'GUTS'!BH569,MATCH(3,GUTS!AK569:'GUTS'!BI569,0)),"")</f>
        <v/>
      </c>
      <c r="G568" s="127" t="str">
        <f>IFERROR(INDEX(GUTS!AJ569:'GUTS'!BH569,MATCH(3,GUTS!AK569:'GUTS'!BI569,0)),"")</f>
        <v/>
      </c>
      <c r="H568" s="127" t="str">
        <f>IFERROR(INDEX(GUTS!AI569:'GUTS'!BH569,MATCH(4,GUTS!AK569:'GUTS'!BI569,0)),"")</f>
        <v/>
      </c>
      <c r="I568" s="127" t="str">
        <f>IFERROR(INDEX(GUTS!AJ569:'GUTS'!BH569,MATCH(4,GUTS!AK569:'GUTS'!BI569,0)),"")</f>
        <v/>
      </c>
      <c r="J568" s="127" t="str">
        <f>IFERROR(INDEX(GUTS!AI569:'GUTS'!BH569,MATCH(5,GUTS!AK569:'GUTS'!BI569,0)),"")</f>
        <v/>
      </c>
      <c r="K568" s="127" t="str">
        <f>IFERROR(INDEX(GUTS!AJ569:'GUTS'!BH569,MATCH(5,GUTS!AK569:'GUTS'!BI569,0)),"")</f>
        <v/>
      </c>
      <c r="L568" s="127" t="str">
        <f>IFERROR(INDEX(GUTS!AI569:'GUTS'!BH569,MATCH(6,GUTS!AK569:'GUTS'!BI569,0)),"")</f>
        <v/>
      </c>
      <c r="M568" s="127" t="str">
        <f>IFERROR(INDEX(GUTS!AJ569:'GUTS'!BH569,MATCH(6,GUTS!AK569:'GUTS'!BI569,0)),"")</f>
        <v/>
      </c>
      <c r="N568" s="127" t="e">
        <f>Audit!#REF!</f>
        <v>#REF!</v>
      </c>
      <c r="O568" s="127" t="e">
        <f>Audit!#REF!</f>
        <v>#REF!</v>
      </c>
      <c r="P568" s="127" t="e">
        <f>Audit!#REF!</f>
        <v>#REF!</v>
      </c>
    </row>
    <row r="569" spans="1:16">
      <c r="A569" s="127" t="e">
        <f>Audit!#REF!</f>
        <v>#REF!</v>
      </c>
      <c r="B569" s="127" t="str">
        <f>IFERROR(INDEX(GUTS!AI570:'GUTS'!BH570,MATCH(1,GUTS!AK570:'GUTS'!BI570,0)),"")</f>
        <v/>
      </c>
      <c r="C569" s="127" t="str">
        <f>IFERROR(INDEX(GUTS!AJ570:'GUTS'!BH570,MATCH(1,GUTS!AK570:'GUTS'!BI570,0)),"")</f>
        <v/>
      </c>
      <c r="D569" s="127" t="str">
        <f>IFERROR(INDEX(GUTS!AI570:'GUTS'!BH570,MATCH(2,GUTS!AK570:'GUTS'!BI570,0)),"")</f>
        <v/>
      </c>
      <c r="E569" s="127" t="str">
        <f>IFERROR(INDEX(GUTS!AJ570:'GUTS'!BH570,MATCH(2,GUTS!AK570:'GUTS'!BI570,0)),"")</f>
        <v/>
      </c>
      <c r="F569" s="127" t="str">
        <f>IFERROR(INDEX(GUTS!AI570:'GUTS'!BH570,MATCH(3,GUTS!AK570:'GUTS'!BI570,0)),"")</f>
        <v/>
      </c>
      <c r="G569" s="127" t="str">
        <f>IFERROR(INDEX(GUTS!AJ570:'GUTS'!BH570,MATCH(3,GUTS!AK570:'GUTS'!BI570,0)),"")</f>
        <v/>
      </c>
      <c r="H569" s="127" t="str">
        <f>IFERROR(INDEX(GUTS!AI570:'GUTS'!BH570,MATCH(4,GUTS!AK570:'GUTS'!BI570,0)),"")</f>
        <v/>
      </c>
      <c r="I569" s="127" t="str">
        <f>IFERROR(INDEX(GUTS!AJ570:'GUTS'!BH570,MATCH(4,GUTS!AK570:'GUTS'!BI570,0)),"")</f>
        <v/>
      </c>
      <c r="J569" s="127" t="str">
        <f>IFERROR(INDEX(GUTS!AI570:'GUTS'!BH570,MATCH(5,GUTS!AK570:'GUTS'!BI570,0)),"")</f>
        <v/>
      </c>
      <c r="K569" s="127" t="str">
        <f>IFERROR(INDEX(GUTS!AJ570:'GUTS'!BH570,MATCH(5,GUTS!AK570:'GUTS'!BI570,0)),"")</f>
        <v/>
      </c>
      <c r="L569" s="127" t="str">
        <f>IFERROR(INDEX(GUTS!AI570:'GUTS'!BH570,MATCH(6,GUTS!AK570:'GUTS'!BI570,0)),"")</f>
        <v/>
      </c>
      <c r="M569" s="127" t="str">
        <f>IFERROR(INDEX(GUTS!AJ570:'GUTS'!BH570,MATCH(6,GUTS!AK570:'GUTS'!BI570,0)),"")</f>
        <v/>
      </c>
      <c r="N569" s="127" t="e">
        <f>Audit!#REF!</f>
        <v>#REF!</v>
      </c>
      <c r="O569" s="127" t="e">
        <f>Audit!#REF!</f>
        <v>#REF!</v>
      </c>
      <c r="P569" s="127" t="e">
        <f>Audit!#REF!</f>
        <v>#REF!</v>
      </c>
    </row>
    <row r="570" spans="1:16" hidden="1">
      <c r="A570" s="127" t="e">
        <f>Audit!#REF!</f>
        <v>#REF!</v>
      </c>
      <c r="B570" s="127" t="str">
        <f>IFERROR(INDEX(GUTS!AI571:'GUTS'!BH571,MATCH(1,GUTS!AK571:'GUTS'!BI571,0)),"")</f>
        <v/>
      </c>
      <c r="C570" s="127" t="str">
        <f>IFERROR(INDEX(GUTS!AJ571:'GUTS'!BH571,MATCH(1,GUTS!AK571:'GUTS'!BI571,0)),"")</f>
        <v/>
      </c>
      <c r="D570" s="127" t="str">
        <f>IFERROR(INDEX(GUTS!AI571:'GUTS'!BH571,MATCH(2,GUTS!AK571:'GUTS'!BI571,0)),"")</f>
        <v/>
      </c>
      <c r="E570" s="127" t="str">
        <f>IFERROR(INDEX(GUTS!AJ571:'GUTS'!BH571,MATCH(2,GUTS!AK571:'GUTS'!BI571,0)),"")</f>
        <v/>
      </c>
      <c r="F570" s="127" t="str">
        <f>IFERROR(INDEX(GUTS!AI571:'GUTS'!BH571,MATCH(3,GUTS!AK571:'GUTS'!BI571,0)),"")</f>
        <v/>
      </c>
      <c r="G570" s="127" t="str">
        <f>IFERROR(INDEX(GUTS!AJ571:'GUTS'!BH571,MATCH(3,GUTS!AK571:'GUTS'!BI571,0)),"")</f>
        <v/>
      </c>
      <c r="H570" s="127" t="str">
        <f>IFERROR(INDEX(GUTS!AI571:'GUTS'!BH571,MATCH(4,GUTS!AK571:'GUTS'!BI571,0)),"")</f>
        <v/>
      </c>
      <c r="I570" s="127" t="str">
        <f>IFERROR(INDEX(GUTS!AJ571:'GUTS'!BH571,MATCH(4,GUTS!AK571:'GUTS'!BI571,0)),"")</f>
        <v/>
      </c>
      <c r="J570" s="127" t="str">
        <f>IFERROR(INDEX(GUTS!AI571:'GUTS'!BH571,MATCH(5,GUTS!AK571:'GUTS'!BI571,0)),"")</f>
        <v/>
      </c>
      <c r="K570" s="127" t="str">
        <f>IFERROR(INDEX(GUTS!AJ571:'GUTS'!BH571,MATCH(5,GUTS!AK571:'GUTS'!BI571,0)),"")</f>
        <v/>
      </c>
      <c r="L570" s="127" t="str">
        <f>IFERROR(INDEX(GUTS!AI571:'GUTS'!BH571,MATCH(6,GUTS!AK571:'GUTS'!BI571,0)),"")</f>
        <v/>
      </c>
      <c r="M570" s="127" t="str">
        <f>IFERROR(INDEX(GUTS!AJ571:'GUTS'!BH571,MATCH(6,GUTS!AK571:'GUTS'!BI571,0)),"")</f>
        <v/>
      </c>
      <c r="N570" s="127" t="e">
        <f>Audit!#REF!</f>
        <v>#REF!</v>
      </c>
      <c r="O570" s="127" t="e">
        <f>Audit!#REF!</f>
        <v>#REF!</v>
      </c>
      <c r="P570" s="127" t="e">
        <f>Audit!#REF!</f>
        <v>#REF!</v>
      </c>
    </row>
    <row r="571" spans="1:16">
      <c r="A571" s="127" t="e">
        <f>Audit!#REF!</f>
        <v>#REF!</v>
      </c>
      <c r="B571" s="127" t="str">
        <f>IFERROR(INDEX(GUTS!AI572:'GUTS'!BH572,MATCH(1,GUTS!AK572:'GUTS'!BI572,0)),"")</f>
        <v/>
      </c>
      <c r="C571" s="127" t="str">
        <f>IFERROR(INDEX(GUTS!AJ572:'GUTS'!BH572,MATCH(1,GUTS!AK572:'GUTS'!BI572,0)),"")</f>
        <v/>
      </c>
      <c r="D571" s="127" t="str">
        <f>IFERROR(INDEX(GUTS!AI572:'GUTS'!BH572,MATCH(2,GUTS!AK572:'GUTS'!BI572,0)),"")</f>
        <v/>
      </c>
      <c r="E571" s="127" t="str">
        <f>IFERROR(INDEX(GUTS!AJ572:'GUTS'!BH572,MATCH(2,GUTS!AK572:'GUTS'!BI572,0)),"")</f>
        <v/>
      </c>
      <c r="F571" s="127" t="str">
        <f>IFERROR(INDEX(GUTS!AI572:'GUTS'!BH572,MATCH(3,GUTS!AK572:'GUTS'!BI572,0)),"")</f>
        <v/>
      </c>
      <c r="G571" s="127" t="str">
        <f>IFERROR(INDEX(GUTS!AJ572:'GUTS'!BH572,MATCH(3,GUTS!AK572:'GUTS'!BI572,0)),"")</f>
        <v/>
      </c>
      <c r="H571" s="127" t="str">
        <f>IFERROR(INDEX(GUTS!AI572:'GUTS'!BH572,MATCH(4,GUTS!AK572:'GUTS'!BI572,0)),"")</f>
        <v/>
      </c>
      <c r="I571" s="127" t="str">
        <f>IFERROR(INDEX(GUTS!AJ572:'GUTS'!BH572,MATCH(4,GUTS!AK572:'GUTS'!BI572,0)),"")</f>
        <v/>
      </c>
      <c r="J571" s="127" t="str">
        <f>IFERROR(INDEX(GUTS!AI572:'GUTS'!BH572,MATCH(5,GUTS!AK572:'GUTS'!BI572,0)),"")</f>
        <v/>
      </c>
      <c r="K571" s="127" t="str">
        <f>IFERROR(INDEX(GUTS!AJ572:'GUTS'!BH572,MATCH(5,GUTS!AK572:'GUTS'!BI572,0)),"")</f>
        <v/>
      </c>
      <c r="L571" s="127" t="str">
        <f>IFERROR(INDEX(GUTS!AI572:'GUTS'!BH572,MATCH(6,GUTS!AK572:'GUTS'!BI572,0)),"")</f>
        <v/>
      </c>
      <c r="M571" s="127" t="str">
        <f>IFERROR(INDEX(GUTS!AJ572:'GUTS'!BH572,MATCH(6,GUTS!AK572:'GUTS'!BI572,0)),"")</f>
        <v/>
      </c>
      <c r="N571" s="127" t="e">
        <f>Audit!#REF!</f>
        <v>#REF!</v>
      </c>
      <c r="O571" s="127" t="e">
        <f>Audit!#REF!</f>
        <v>#REF!</v>
      </c>
      <c r="P571" s="127" t="e">
        <f>Audit!#REF!</f>
        <v>#REF!</v>
      </c>
    </row>
    <row r="572" spans="1:16" hidden="1">
      <c r="A572" s="127" t="e">
        <f>Audit!#REF!</f>
        <v>#REF!</v>
      </c>
      <c r="B572" s="127" t="str">
        <f>IFERROR(INDEX(GUTS!AI573:'GUTS'!BH573,MATCH(1,GUTS!AK573:'GUTS'!BI573,0)),"")</f>
        <v/>
      </c>
      <c r="C572" s="127" t="str">
        <f>IFERROR(INDEX(GUTS!AJ573:'GUTS'!BH573,MATCH(1,GUTS!AK573:'GUTS'!BI573,0)),"")</f>
        <v/>
      </c>
      <c r="D572" s="127" t="str">
        <f>IFERROR(INDEX(GUTS!AI573:'GUTS'!BH573,MATCH(2,GUTS!AK573:'GUTS'!BI573,0)),"")</f>
        <v/>
      </c>
      <c r="E572" s="127" t="str">
        <f>IFERROR(INDEX(GUTS!AJ573:'GUTS'!BH573,MATCH(2,GUTS!AK573:'GUTS'!BI573,0)),"")</f>
        <v/>
      </c>
      <c r="F572" s="127" t="str">
        <f>IFERROR(INDEX(GUTS!AI573:'GUTS'!BH573,MATCH(3,GUTS!AK573:'GUTS'!BI573,0)),"")</f>
        <v/>
      </c>
      <c r="G572" s="127" t="str">
        <f>IFERROR(INDEX(GUTS!AJ573:'GUTS'!BH573,MATCH(3,GUTS!AK573:'GUTS'!BI573,0)),"")</f>
        <v/>
      </c>
      <c r="H572" s="127" t="str">
        <f>IFERROR(INDEX(GUTS!AI573:'GUTS'!BH573,MATCH(4,GUTS!AK573:'GUTS'!BI573,0)),"")</f>
        <v/>
      </c>
      <c r="I572" s="127" t="str">
        <f>IFERROR(INDEX(GUTS!AJ573:'GUTS'!BH573,MATCH(4,GUTS!AK573:'GUTS'!BI573,0)),"")</f>
        <v/>
      </c>
      <c r="J572" s="127" t="str">
        <f>IFERROR(INDEX(GUTS!AI573:'GUTS'!BH573,MATCH(5,GUTS!AK573:'GUTS'!BI573,0)),"")</f>
        <v/>
      </c>
      <c r="K572" s="127" t="str">
        <f>IFERROR(INDEX(GUTS!AJ573:'GUTS'!BH573,MATCH(5,GUTS!AK573:'GUTS'!BI573,0)),"")</f>
        <v/>
      </c>
      <c r="L572" s="127" t="str">
        <f>IFERROR(INDEX(GUTS!AI573:'GUTS'!BH573,MATCH(6,GUTS!AK573:'GUTS'!BI573,0)),"")</f>
        <v/>
      </c>
      <c r="M572" s="127" t="str">
        <f>IFERROR(INDEX(GUTS!AJ573:'GUTS'!BH573,MATCH(6,GUTS!AK573:'GUTS'!BI573,0)),"")</f>
        <v/>
      </c>
      <c r="N572" s="127" t="e">
        <f>Audit!#REF!</f>
        <v>#REF!</v>
      </c>
      <c r="O572" s="127" t="e">
        <f>Audit!#REF!</f>
        <v>#REF!</v>
      </c>
      <c r="P572" s="127" t="e">
        <f>Audit!#REF!</f>
        <v>#REF!</v>
      </c>
    </row>
    <row r="573" spans="1:16" hidden="1">
      <c r="A573" s="127" t="e">
        <f>Audit!#REF!</f>
        <v>#REF!</v>
      </c>
      <c r="B573" s="127" t="str">
        <f>IFERROR(INDEX(GUTS!AI574:'GUTS'!BH574,MATCH(1,GUTS!AK574:'GUTS'!BI574,0)),"")</f>
        <v/>
      </c>
      <c r="C573" s="127" t="str">
        <f>IFERROR(INDEX(GUTS!AJ574:'GUTS'!BH574,MATCH(1,GUTS!AK574:'GUTS'!BI574,0)),"")</f>
        <v/>
      </c>
      <c r="D573" s="127" t="str">
        <f>IFERROR(INDEX(GUTS!AI574:'GUTS'!BH574,MATCH(2,GUTS!AK574:'GUTS'!BI574,0)),"")</f>
        <v/>
      </c>
      <c r="E573" s="127" t="str">
        <f>IFERROR(INDEX(GUTS!AJ574:'GUTS'!BH574,MATCH(2,GUTS!AK574:'GUTS'!BI574,0)),"")</f>
        <v/>
      </c>
      <c r="F573" s="127" t="str">
        <f>IFERROR(INDEX(GUTS!AI574:'GUTS'!BH574,MATCH(3,GUTS!AK574:'GUTS'!BI574,0)),"")</f>
        <v/>
      </c>
      <c r="G573" s="127" t="str">
        <f>IFERROR(INDEX(GUTS!AJ574:'GUTS'!BH574,MATCH(3,GUTS!AK574:'GUTS'!BI574,0)),"")</f>
        <v/>
      </c>
      <c r="H573" s="127" t="str">
        <f>IFERROR(INDEX(GUTS!AI574:'GUTS'!BH574,MATCH(4,GUTS!AK574:'GUTS'!BI574,0)),"")</f>
        <v/>
      </c>
      <c r="I573" s="127" t="str">
        <f>IFERROR(INDEX(GUTS!AJ574:'GUTS'!BH574,MATCH(4,GUTS!AK574:'GUTS'!BI574,0)),"")</f>
        <v/>
      </c>
      <c r="J573" s="127" t="str">
        <f>IFERROR(INDEX(GUTS!AI574:'GUTS'!BH574,MATCH(5,GUTS!AK574:'GUTS'!BI574,0)),"")</f>
        <v/>
      </c>
      <c r="K573" s="127" t="str">
        <f>IFERROR(INDEX(GUTS!AJ574:'GUTS'!BH574,MATCH(5,GUTS!AK574:'GUTS'!BI574,0)),"")</f>
        <v/>
      </c>
      <c r="L573" s="127" t="str">
        <f>IFERROR(INDEX(GUTS!AI574:'GUTS'!BH574,MATCH(6,GUTS!AK574:'GUTS'!BI574,0)),"")</f>
        <v/>
      </c>
      <c r="M573" s="127" t="str">
        <f>IFERROR(INDEX(GUTS!AJ574:'GUTS'!BH574,MATCH(6,GUTS!AK574:'GUTS'!BI574,0)),"")</f>
        <v/>
      </c>
      <c r="N573" s="127" t="e">
        <f>Audit!#REF!</f>
        <v>#REF!</v>
      </c>
      <c r="O573" s="127" t="e">
        <f>Audit!#REF!</f>
        <v>#REF!</v>
      </c>
      <c r="P573" s="127" t="e">
        <f>Audit!#REF!</f>
        <v>#REF!</v>
      </c>
    </row>
    <row r="574" spans="1:16" hidden="1">
      <c r="A574" s="127" t="e">
        <f>Audit!#REF!</f>
        <v>#REF!</v>
      </c>
      <c r="B574" s="127" t="str">
        <f>IFERROR(INDEX(GUTS!AI575:'GUTS'!BH575,MATCH(1,GUTS!AK575:'GUTS'!BI575,0)),"")</f>
        <v/>
      </c>
      <c r="C574" s="127" t="str">
        <f>IFERROR(INDEX(GUTS!AJ575:'GUTS'!BH575,MATCH(1,GUTS!AK575:'GUTS'!BI575,0)),"")</f>
        <v/>
      </c>
      <c r="D574" s="127" t="str">
        <f>IFERROR(INDEX(GUTS!AI575:'GUTS'!BH575,MATCH(2,GUTS!AK575:'GUTS'!BI575,0)),"")</f>
        <v/>
      </c>
      <c r="E574" s="127" t="str">
        <f>IFERROR(INDEX(GUTS!AJ575:'GUTS'!BH575,MATCH(2,GUTS!AK575:'GUTS'!BI575,0)),"")</f>
        <v/>
      </c>
      <c r="F574" s="127" t="str">
        <f>IFERROR(INDEX(GUTS!AI575:'GUTS'!BH575,MATCH(3,GUTS!AK575:'GUTS'!BI575,0)),"")</f>
        <v/>
      </c>
      <c r="G574" s="127" t="str">
        <f>IFERROR(INDEX(GUTS!AJ575:'GUTS'!BH575,MATCH(3,GUTS!AK575:'GUTS'!BI575,0)),"")</f>
        <v/>
      </c>
      <c r="H574" s="127" t="str">
        <f>IFERROR(INDEX(GUTS!AI575:'GUTS'!BH575,MATCH(4,GUTS!AK575:'GUTS'!BI575,0)),"")</f>
        <v/>
      </c>
      <c r="I574" s="127" t="str">
        <f>IFERROR(INDEX(GUTS!AJ575:'GUTS'!BH575,MATCH(4,GUTS!AK575:'GUTS'!BI575,0)),"")</f>
        <v/>
      </c>
      <c r="J574" s="127" t="str">
        <f>IFERROR(INDEX(GUTS!AI575:'GUTS'!BH575,MATCH(5,GUTS!AK575:'GUTS'!BI575,0)),"")</f>
        <v/>
      </c>
      <c r="K574" s="127" t="str">
        <f>IFERROR(INDEX(GUTS!AJ575:'GUTS'!BH575,MATCH(5,GUTS!AK575:'GUTS'!BI575,0)),"")</f>
        <v/>
      </c>
      <c r="L574" s="127" t="str">
        <f>IFERROR(INDEX(GUTS!AI575:'GUTS'!BH575,MATCH(6,GUTS!AK575:'GUTS'!BI575,0)),"")</f>
        <v/>
      </c>
      <c r="M574" s="127" t="str">
        <f>IFERROR(INDEX(GUTS!AJ575:'GUTS'!BH575,MATCH(6,GUTS!AK575:'GUTS'!BI575,0)),"")</f>
        <v/>
      </c>
      <c r="N574" s="127" t="e">
        <f>Audit!#REF!</f>
        <v>#REF!</v>
      </c>
      <c r="O574" s="127" t="e">
        <f>Audit!#REF!</f>
        <v>#REF!</v>
      </c>
      <c r="P574" s="127" t="e">
        <f>Audit!#REF!</f>
        <v>#REF!</v>
      </c>
    </row>
    <row r="575" spans="1:16" hidden="1">
      <c r="A575" s="127" t="e">
        <f>Audit!#REF!</f>
        <v>#REF!</v>
      </c>
      <c r="B575" s="127" t="str">
        <f>IFERROR(INDEX(GUTS!AI576:'GUTS'!BH576,MATCH(1,GUTS!AK576:'GUTS'!BI576,0)),"")</f>
        <v/>
      </c>
      <c r="C575" s="127" t="str">
        <f>IFERROR(INDEX(GUTS!AJ576:'GUTS'!BH576,MATCH(1,GUTS!AK576:'GUTS'!BI576,0)),"")</f>
        <v/>
      </c>
      <c r="D575" s="127" t="str">
        <f>IFERROR(INDEX(GUTS!AI576:'GUTS'!BH576,MATCH(2,GUTS!AK576:'GUTS'!BI576,0)),"")</f>
        <v/>
      </c>
      <c r="E575" s="127" t="str">
        <f>IFERROR(INDEX(GUTS!AJ576:'GUTS'!BH576,MATCH(2,GUTS!AK576:'GUTS'!BI576,0)),"")</f>
        <v/>
      </c>
      <c r="F575" s="127" t="str">
        <f>IFERROR(INDEX(GUTS!AI576:'GUTS'!BH576,MATCH(3,GUTS!AK576:'GUTS'!BI576,0)),"")</f>
        <v/>
      </c>
      <c r="G575" s="127" t="str">
        <f>IFERROR(INDEX(GUTS!AJ576:'GUTS'!BH576,MATCH(3,GUTS!AK576:'GUTS'!BI576,0)),"")</f>
        <v/>
      </c>
      <c r="H575" s="127" t="str">
        <f>IFERROR(INDEX(GUTS!AI576:'GUTS'!BH576,MATCH(4,GUTS!AK576:'GUTS'!BI576,0)),"")</f>
        <v/>
      </c>
      <c r="I575" s="127" t="str">
        <f>IFERROR(INDEX(GUTS!AJ576:'GUTS'!BH576,MATCH(4,GUTS!AK576:'GUTS'!BI576,0)),"")</f>
        <v/>
      </c>
      <c r="J575" s="127" t="str">
        <f>IFERROR(INDEX(GUTS!AI576:'GUTS'!BH576,MATCH(5,GUTS!AK576:'GUTS'!BI576,0)),"")</f>
        <v/>
      </c>
      <c r="K575" s="127" t="str">
        <f>IFERROR(INDEX(GUTS!AJ576:'GUTS'!BH576,MATCH(5,GUTS!AK576:'GUTS'!BI576,0)),"")</f>
        <v/>
      </c>
      <c r="L575" s="127" t="str">
        <f>IFERROR(INDEX(GUTS!AI576:'GUTS'!BH576,MATCH(6,GUTS!AK576:'GUTS'!BI576,0)),"")</f>
        <v/>
      </c>
      <c r="M575" s="127" t="str">
        <f>IFERROR(INDEX(GUTS!AJ576:'GUTS'!BH576,MATCH(6,GUTS!AK576:'GUTS'!BI576,0)),"")</f>
        <v/>
      </c>
      <c r="N575" s="127" t="e">
        <f>Audit!#REF!</f>
        <v>#REF!</v>
      </c>
      <c r="O575" s="127" t="e">
        <f>Audit!#REF!</f>
        <v>#REF!</v>
      </c>
      <c r="P575" s="127" t="e">
        <f>Audit!#REF!</f>
        <v>#REF!</v>
      </c>
    </row>
    <row r="576" spans="1:16" hidden="1">
      <c r="A576" s="127" t="e">
        <f>Audit!#REF!</f>
        <v>#REF!</v>
      </c>
      <c r="B576" s="127" t="str">
        <f>IFERROR(INDEX(GUTS!AI577:'GUTS'!BH577,MATCH(1,GUTS!AK577:'GUTS'!BI577,0)),"")</f>
        <v/>
      </c>
      <c r="C576" s="127" t="str">
        <f>IFERROR(INDEX(GUTS!AJ577:'GUTS'!BH577,MATCH(1,GUTS!AK577:'GUTS'!BI577,0)),"")</f>
        <v/>
      </c>
      <c r="D576" s="127" t="str">
        <f>IFERROR(INDEX(GUTS!AI577:'GUTS'!BH577,MATCH(2,GUTS!AK577:'GUTS'!BI577,0)),"")</f>
        <v/>
      </c>
      <c r="E576" s="127" t="str">
        <f>IFERROR(INDEX(GUTS!AJ577:'GUTS'!BH577,MATCH(2,GUTS!AK577:'GUTS'!BI577,0)),"")</f>
        <v/>
      </c>
      <c r="F576" s="127" t="str">
        <f>IFERROR(INDEX(GUTS!AI577:'GUTS'!BH577,MATCH(3,GUTS!AK577:'GUTS'!BI577,0)),"")</f>
        <v/>
      </c>
      <c r="G576" s="127" t="str">
        <f>IFERROR(INDEX(GUTS!AJ577:'GUTS'!BH577,MATCH(3,GUTS!AK577:'GUTS'!BI577,0)),"")</f>
        <v/>
      </c>
      <c r="H576" s="127" t="str">
        <f>IFERROR(INDEX(GUTS!AI577:'GUTS'!BH577,MATCH(4,GUTS!AK577:'GUTS'!BI577,0)),"")</f>
        <v/>
      </c>
      <c r="I576" s="127" t="str">
        <f>IFERROR(INDEX(GUTS!AJ577:'GUTS'!BH577,MATCH(4,GUTS!AK577:'GUTS'!BI577,0)),"")</f>
        <v/>
      </c>
      <c r="J576" s="127" t="str">
        <f>IFERROR(INDEX(GUTS!AI577:'GUTS'!BH577,MATCH(5,GUTS!AK577:'GUTS'!BI577,0)),"")</f>
        <v/>
      </c>
      <c r="K576" s="127" t="str">
        <f>IFERROR(INDEX(GUTS!AJ577:'GUTS'!BH577,MATCH(5,GUTS!AK577:'GUTS'!BI577,0)),"")</f>
        <v/>
      </c>
      <c r="L576" s="127" t="str">
        <f>IFERROR(INDEX(GUTS!AI577:'GUTS'!BH577,MATCH(6,GUTS!AK577:'GUTS'!BI577,0)),"")</f>
        <v/>
      </c>
      <c r="M576" s="127" t="str">
        <f>IFERROR(INDEX(GUTS!AJ577:'GUTS'!BH577,MATCH(6,GUTS!AK577:'GUTS'!BI577,0)),"")</f>
        <v/>
      </c>
      <c r="N576" s="127" t="e">
        <f>Audit!#REF!</f>
        <v>#REF!</v>
      </c>
      <c r="O576" s="127" t="e">
        <f>Audit!#REF!</f>
        <v>#REF!</v>
      </c>
      <c r="P576" s="127" t="e">
        <f>Audit!#REF!</f>
        <v>#REF!</v>
      </c>
    </row>
    <row r="577" spans="1:16" hidden="1">
      <c r="A577" s="127" t="e">
        <f>Audit!#REF!</f>
        <v>#REF!</v>
      </c>
      <c r="B577" s="127" t="str">
        <f>IFERROR(INDEX(GUTS!AI578:'GUTS'!BH578,MATCH(1,GUTS!AK578:'GUTS'!BI578,0)),"")</f>
        <v/>
      </c>
      <c r="C577" s="127" t="str">
        <f>IFERROR(INDEX(GUTS!AJ578:'GUTS'!BH578,MATCH(1,GUTS!AK578:'GUTS'!BI578,0)),"")</f>
        <v/>
      </c>
      <c r="D577" s="127" t="str">
        <f>IFERROR(INDEX(GUTS!AI578:'GUTS'!BH578,MATCH(2,GUTS!AK578:'GUTS'!BI578,0)),"")</f>
        <v/>
      </c>
      <c r="E577" s="127" t="str">
        <f>IFERROR(INDEX(GUTS!AJ578:'GUTS'!BH578,MATCH(2,GUTS!AK578:'GUTS'!BI578,0)),"")</f>
        <v/>
      </c>
      <c r="F577" s="127" t="str">
        <f>IFERROR(INDEX(GUTS!AI578:'GUTS'!BH578,MATCH(3,GUTS!AK578:'GUTS'!BI578,0)),"")</f>
        <v/>
      </c>
      <c r="G577" s="127" t="str">
        <f>IFERROR(INDEX(GUTS!AJ578:'GUTS'!BH578,MATCH(3,GUTS!AK578:'GUTS'!BI578,0)),"")</f>
        <v/>
      </c>
      <c r="H577" s="127" t="str">
        <f>IFERROR(INDEX(GUTS!AI578:'GUTS'!BH578,MATCH(4,GUTS!AK578:'GUTS'!BI578,0)),"")</f>
        <v/>
      </c>
      <c r="I577" s="127" t="str">
        <f>IFERROR(INDEX(GUTS!AJ578:'GUTS'!BH578,MATCH(4,GUTS!AK578:'GUTS'!BI578,0)),"")</f>
        <v/>
      </c>
      <c r="J577" s="127" t="str">
        <f>IFERROR(INDEX(GUTS!AI578:'GUTS'!BH578,MATCH(5,GUTS!AK578:'GUTS'!BI578,0)),"")</f>
        <v/>
      </c>
      <c r="K577" s="127" t="str">
        <f>IFERROR(INDEX(GUTS!AJ578:'GUTS'!BH578,MATCH(5,GUTS!AK578:'GUTS'!BI578,0)),"")</f>
        <v/>
      </c>
      <c r="L577" s="127" t="str">
        <f>IFERROR(INDEX(GUTS!AI578:'GUTS'!BH578,MATCH(6,GUTS!AK578:'GUTS'!BI578,0)),"")</f>
        <v/>
      </c>
      <c r="M577" s="127" t="str">
        <f>IFERROR(INDEX(GUTS!AJ578:'GUTS'!BH578,MATCH(6,GUTS!AK578:'GUTS'!BI578,0)),"")</f>
        <v/>
      </c>
      <c r="N577" s="127" t="e">
        <f>Audit!#REF!</f>
        <v>#REF!</v>
      </c>
      <c r="O577" s="127" t="e">
        <f>Audit!#REF!</f>
        <v>#REF!</v>
      </c>
      <c r="P577" s="127" t="e">
        <f>Audit!#REF!</f>
        <v>#REF!</v>
      </c>
    </row>
    <row r="578" spans="1:16" hidden="1">
      <c r="A578" s="127" t="e">
        <f>Audit!#REF!</f>
        <v>#REF!</v>
      </c>
      <c r="B578" s="127" t="str">
        <f>IFERROR(INDEX(GUTS!AI579:'GUTS'!BH579,MATCH(1,GUTS!AK579:'GUTS'!BI579,0)),"")</f>
        <v/>
      </c>
      <c r="C578" s="127" t="str">
        <f>IFERROR(INDEX(GUTS!AJ579:'GUTS'!BH579,MATCH(1,GUTS!AK579:'GUTS'!BI579,0)),"")</f>
        <v/>
      </c>
      <c r="D578" s="127" t="str">
        <f>IFERROR(INDEX(GUTS!AI579:'GUTS'!BH579,MATCH(2,GUTS!AK579:'GUTS'!BI579,0)),"")</f>
        <v/>
      </c>
      <c r="E578" s="127" t="str">
        <f>IFERROR(INDEX(GUTS!AJ579:'GUTS'!BH579,MATCH(2,GUTS!AK579:'GUTS'!BI579,0)),"")</f>
        <v/>
      </c>
      <c r="F578" s="127" t="str">
        <f>IFERROR(INDEX(GUTS!AI579:'GUTS'!BH579,MATCH(3,GUTS!AK579:'GUTS'!BI579,0)),"")</f>
        <v/>
      </c>
      <c r="G578" s="127" t="str">
        <f>IFERROR(INDEX(GUTS!AJ579:'GUTS'!BH579,MATCH(3,GUTS!AK579:'GUTS'!BI579,0)),"")</f>
        <v/>
      </c>
      <c r="H578" s="127" t="str">
        <f>IFERROR(INDEX(GUTS!AI579:'GUTS'!BH579,MATCH(4,GUTS!AK579:'GUTS'!BI579,0)),"")</f>
        <v/>
      </c>
      <c r="I578" s="127" t="str">
        <f>IFERROR(INDEX(GUTS!AJ579:'GUTS'!BH579,MATCH(4,GUTS!AK579:'GUTS'!BI579,0)),"")</f>
        <v/>
      </c>
      <c r="J578" s="127" t="str">
        <f>IFERROR(INDEX(GUTS!AI579:'GUTS'!BH579,MATCH(5,GUTS!AK579:'GUTS'!BI579,0)),"")</f>
        <v/>
      </c>
      <c r="K578" s="127" t="str">
        <f>IFERROR(INDEX(GUTS!AJ579:'GUTS'!BH579,MATCH(5,GUTS!AK579:'GUTS'!BI579,0)),"")</f>
        <v/>
      </c>
      <c r="L578" s="127" t="str">
        <f>IFERROR(INDEX(GUTS!AI579:'GUTS'!BH579,MATCH(6,GUTS!AK579:'GUTS'!BI579,0)),"")</f>
        <v/>
      </c>
      <c r="M578" s="127" t="str">
        <f>IFERROR(INDEX(GUTS!AJ579:'GUTS'!BH579,MATCH(6,GUTS!AK579:'GUTS'!BI579,0)),"")</f>
        <v/>
      </c>
      <c r="N578" s="127" t="e">
        <f>Audit!#REF!</f>
        <v>#REF!</v>
      </c>
      <c r="O578" s="127" t="e">
        <f>Audit!#REF!</f>
        <v>#REF!</v>
      </c>
      <c r="P578" s="127" t="e">
        <f>Audit!#REF!</f>
        <v>#REF!</v>
      </c>
    </row>
    <row r="579" spans="1:16" hidden="1">
      <c r="A579" s="127" t="e">
        <f>Audit!#REF!</f>
        <v>#REF!</v>
      </c>
      <c r="B579" s="127" t="str">
        <f>IFERROR(INDEX(GUTS!AI580:'GUTS'!BH580,MATCH(1,GUTS!AK580:'GUTS'!BI580,0)),"")</f>
        <v/>
      </c>
      <c r="C579" s="127" t="str">
        <f>IFERROR(INDEX(GUTS!AJ580:'GUTS'!BH580,MATCH(1,GUTS!AK580:'GUTS'!BI580,0)),"")</f>
        <v/>
      </c>
      <c r="D579" s="127" t="str">
        <f>IFERROR(INDEX(GUTS!AI580:'GUTS'!BH580,MATCH(2,GUTS!AK580:'GUTS'!BI580,0)),"")</f>
        <v/>
      </c>
      <c r="E579" s="127" t="str">
        <f>IFERROR(INDEX(GUTS!AJ580:'GUTS'!BH580,MATCH(2,GUTS!AK580:'GUTS'!BI580,0)),"")</f>
        <v/>
      </c>
      <c r="F579" s="127" t="str">
        <f>IFERROR(INDEX(GUTS!AI580:'GUTS'!BH580,MATCH(3,GUTS!AK580:'GUTS'!BI580,0)),"")</f>
        <v/>
      </c>
      <c r="G579" s="127" t="str">
        <f>IFERROR(INDEX(GUTS!AJ580:'GUTS'!BH580,MATCH(3,GUTS!AK580:'GUTS'!BI580,0)),"")</f>
        <v/>
      </c>
      <c r="H579" s="127" t="str">
        <f>IFERROR(INDEX(GUTS!AI580:'GUTS'!BH580,MATCH(4,GUTS!AK580:'GUTS'!BI580,0)),"")</f>
        <v/>
      </c>
      <c r="I579" s="127" t="str">
        <f>IFERROR(INDEX(GUTS!AJ580:'GUTS'!BH580,MATCH(4,GUTS!AK580:'GUTS'!BI580,0)),"")</f>
        <v/>
      </c>
      <c r="J579" s="127" t="str">
        <f>IFERROR(INDEX(GUTS!AI580:'GUTS'!BH580,MATCH(5,GUTS!AK580:'GUTS'!BI580,0)),"")</f>
        <v/>
      </c>
      <c r="K579" s="127" t="str">
        <f>IFERROR(INDEX(GUTS!AJ580:'GUTS'!BH580,MATCH(5,GUTS!AK580:'GUTS'!BI580,0)),"")</f>
        <v/>
      </c>
      <c r="L579" s="127" t="str">
        <f>IFERROR(INDEX(GUTS!AI580:'GUTS'!BH580,MATCH(6,GUTS!AK580:'GUTS'!BI580,0)),"")</f>
        <v/>
      </c>
      <c r="M579" s="127" t="str">
        <f>IFERROR(INDEX(GUTS!AJ580:'GUTS'!BH580,MATCH(6,GUTS!AK580:'GUTS'!BI580,0)),"")</f>
        <v/>
      </c>
      <c r="N579" s="127" t="e">
        <f>Audit!#REF!</f>
        <v>#REF!</v>
      </c>
      <c r="O579" s="127" t="e">
        <f>Audit!#REF!</f>
        <v>#REF!</v>
      </c>
      <c r="P579" s="127" t="e">
        <f>Audit!#REF!</f>
        <v>#REF!</v>
      </c>
    </row>
    <row r="580" spans="1:16" hidden="1">
      <c r="A580" s="127" t="e">
        <f>Audit!#REF!</f>
        <v>#REF!</v>
      </c>
      <c r="B580" s="127" t="str">
        <f>IFERROR(INDEX(GUTS!AI581:'GUTS'!BH581,MATCH(1,GUTS!AK581:'GUTS'!BI581,0)),"")</f>
        <v/>
      </c>
      <c r="C580" s="127" t="str">
        <f>IFERROR(INDEX(GUTS!AJ581:'GUTS'!BH581,MATCH(1,GUTS!AK581:'GUTS'!BI581,0)),"")</f>
        <v/>
      </c>
      <c r="D580" s="127" t="str">
        <f>IFERROR(INDEX(GUTS!AI581:'GUTS'!BH581,MATCH(2,GUTS!AK581:'GUTS'!BI581,0)),"")</f>
        <v/>
      </c>
      <c r="E580" s="127" t="str">
        <f>IFERROR(INDEX(GUTS!AJ581:'GUTS'!BH581,MATCH(2,GUTS!AK581:'GUTS'!BI581,0)),"")</f>
        <v/>
      </c>
      <c r="F580" s="127" t="str">
        <f>IFERROR(INDEX(GUTS!AI581:'GUTS'!BH581,MATCH(3,GUTS!AK581:'GUTS'!BI581,0)),"")</f>
        <v/>
      </c>
      <c r="G580" s="127" t="str">
        <f>IFERROR(INDEX(GUTS!AJ581:'GUTS'!BH581,MATCH(3,GUTS!AK581:'GUTS'!BI581,0)),"")</f>
        <v/>
      </c>
      <c r="H580" s="127" t="str">
        <f>IFERROR(INDEX(GUTS!AI581:'GUTS'!BH581,MATCH(4,GUTS!AK581:'GUTS'!BI581,0)),"")</f>
        <v/>
      </c>
      <c r="I580" s="127" t="str">
        <f>IFERROR(INDEX(GUTS!AJ581:'GUTS'!BH581,MATCH(4,GUTS!AK581:'GUTS'!BI581,0)),"")</f>
        <v/>
      </c>
      <c r="J580" s="127" t="str">
        <f>IFERROR(INDEX(GUTS!AI581:'GUTS'!BH581,MATCH(5,GUTS!AK581:'GUTS'!BI581,0)),"")</f>
        <v/>
      </c>
      <c r="K580" s="127" t="str">
        <f>IFERROR(INDEX(GUTS!AJ581:'GUTS'!BH581,MATCH(5,GUTS!AK581:'GUTS'!BI581,0)),"")</f>
        <v/>
      </c>
      <c r="L580" s="127" t="str">
        <f>IFERROR(INDEX(GUTS!AI581:'GUTS'!BH581,MATCH(6,GUTS!AK581:'GUTS'!BI581,0)),"")</f>
        <v/>
      </c>
      <c r="M580" s="127" t="str">
        <f>IFERROR(INDEX(GUTS!AJ581:'GUTS'!BH581,MATCH(6,GUTS!AK581:'GUTS'!BI581,0)),"")</f>
        <v/>
      </c>
      <c r="N580" s="127" t="e">
        <f>Audit!#REF!</f>
        <v>#REF!</v>
      </c>
      <c r="O580" s="127" t="e">
        <f>Audit!#REF!</f>
        <v>#REF!</v>
      </c>
      <c r="P580" s="127" t="e">
        <f>Audit!#REF!</f>
        <v>#REF!</v>
      </c>
    </row>
    <row r="581" spans="1:16" hidden="1">
      <c r="A581" s="127" t="e">
        <f>Audit!#REF!</f>
        <v>#REF!</v>
      </c>
      <c r="B581" s="127" t="str">
        <f>IFERROR(INDEX(GUTS!AI582:'GUTS'!BH582,MATCH(1,GUTS!AK582:'GUTS'!BI582,0)),"")</f>
        <v/>
      </c>
      <c r="C581" s="127" t="str">
        <f>IFERROR(INDEX(GUTS!AJ582:'GUTS'!BH582,MATCH(1,GUTS!AK582:'GUTS'!BI582,0)),"")</f>
        <v/>
      </c>
      <c r="D581" s="127" t="str">
        <f>IFERROR(INDEX(GUTS!AI582:'GUTS'!BH582,MATCH(2,GUTS!AK582:'GUTS'!BI582,0)),"")</f>
        <v/>
      </c>
      <c r="E581" s="127" t="str">
        <f>IFERROR(INDEX(GUTS!AJ582:'GUTS'!BH582,MATCH(2,GUTS!AK582:'GUTS'!BI582,0)),"")</f>
        <v/>
      </c>
      <c r="F581" s="127" t="str">
        <f>IFERROR(INDEX(GUTS!AI582:'GUTS'!BH582,MATCH(3,GUTS!AK582:'GUTS'!BI582,0)),"")</f>
        <v/>
      </c>
      <c r="G581" s="127" t="str">
        <f>IFERROR(INDEX(GUTS!AJ582:'GUTS'!BH582,MATCH(3,GUTS!AK582:'GUTS'!BI582,0)),"")</f>
        <v/>
      </c>
      <c r="H581" s="127" t="str">
        <f>IFERROR(INDEX(GUTS!AI582:'GUTS'!BH582,MATCH(4,GUTS!AK582:'GUTS'!BI582,0)),"")</f>
        <v/>
      </c>
      <c r="I581" s="127" t="str">
        <f>IFERROR(INDEX(GUTS!AJ582:'GUTS'!BH582,MATCH(4,GUTS!AK582:'GUTS'!BI582,0)),"")</f>
        <v/>
      </c>
      <c r="J581" s="127" t="str">
        <f>IFERROR(INDEX(GUTS!AI582:'GUTS'!BH582,MATCH(5,GUTS!AK582:'GUTS'!BI582,0)),"")</f>
        <v/>
      </c>
      <c r="K581" s="127" t="str">
        <f>IFERROR(INDEX(GUTS!AJ582:'GUTS'!BH582,MATCH(5,GUTS!AK582:'GUTS'!BI582,0)),"")</f>
        <v/>
      </c>
      <c r="L581" s="127" t="str">
        <f>IFERROR(INDEX(GUTS!AI582:'GUTS'!BH582,MATCH(6,GUTS!AK582:'GUTS'!BI582,0)),"")</f>
        <v/>
      </c>
      <c r="M581" s="127" t="str">
        <f>IFERROR(INDEX(GUTS!AJ582:'GUTS'!BH582,MATCH(6,GUTS!AK582:'GUTS'!BI582,0)),"")</f>
        <v/>
      </c>
      <c r="N581" s="127" t="e">
        <f>Audit!#REF!</f>
        <v>#REF!</v>
      </c>
      <c r="O581" s="127" t="e">
        <f>Audit!#REF!</f>
        <v>#REF!</v>
      </c>
      <c r="P581" s="127" t="e">
        <f>Audit!#REF!</f>
        <v>#REF!</v>
      </c>
    </row>
    <row r="582" spans="1:16" hidden="1">
      <c r="A582" s="127" t="e">
        <f>Audit!#REF!</f>
        <v>#REF!</v>
      </c>
      <c r="B582" s="127" t="str">
        <f>IFERROR(INDEX(GUTS!AI583:'GUTS'!BH583,MATCH(1,GUTS!AK583:'GUTS'!BI583,0)),"")</f>
        <v/>
      </c>
      <c r="C582" s="127" t="str">
        <f>IFERROR(INDEX(GUTS!AJ583:'GUTS'!BH583,MATCH(1,GUTS!AK583:'GUTS'!BI583,0)),"")</f>
        <v/>
      </c>
      <c r="D582" s="127" t="str">
        <f>IFERROR(INDEX(GUTS!AI583:'GUTS'!BH583,MATCH(2,GUTS!AK583:'GUTS'!BI583,0)),"")</f>
        <v/>
      </c>
      <c r="E582" s="127" t="str">
        <f>IFERROR(INDEX(GUTS!AJ583:'GUTS'!BH583,MATCH(2,GUTS!AK583:'GUTS'!BI583,0)),"")</f>
        <v/>
      </c>
      <c r="F582" s="127" t="str">
        <f>IFERROR(INDEX(GUTS!AI583:'GUTS'!BH583,MATCH(3,GUTS!AK583:'GUTS'!BI583,0)),"")</f>
        <v/>
      </c>
      <c r="G582" s="127" t="str">
        <f>IFERROR(INDEX(GUTS!AJ583:'GUTS'!BH583,MATCH(3,GUTS!AK583:'GUTS'!BI583,0)),"")</f>
        <v/>
      </c>
      <c r="H582" s="127" t="str">
        <f>IFERROR(INDEX(GUTS!AI583:'GUTS'!BH583,MATCH(4,GUTS!AK583:'GUTS'!BI583,0)),"")</f>
        <v/>
      </c>
      <c r="I582" s="127" t="str">
        <f>IFERROR(INDEX(GUTS!AJ583:'GUTS'!BH583,MATCH(4,GUTS!AK583:'GUTS'!BI583,0)),"")</f>
        <v/>
      </c>
      <c r="J582" s="127" t="str">
        <f>IFERROR(INDEX(GUTS!AI583:'GUTS'!BH583,MATCH(5,GUTS!AK583:'GUTS'!BI583,0)),"")</f>
        <v/>
      </c>
      <c r="K582" s="127" t="str">
        <f>IFERROR(INDEX(GUTS!AJ583:'GUTS'!BH583,MATCH(5,GUTS!AK583:'GUTS'!BI583,0)),"")</f>
        <v/>
      </c>
      <c r="L582" s="127" t="str">
        <f>IFERROR(INDEX(GUTS!AI583:'GUTS'!BH583,MATCH(6,GUTS!AK583:'GUTS'!BI583,0)),"")</f>
        <v/>
      </c>
      <c r="M582" s="127" t="str">
        <f>IFERROR(INDEX(GUTS!AJ583:'GUTS'!BH583,MATCH(6,GUTS!AK583:'GUTS'!BI583,0)),"")</f>
        <v/>
      </c>
      <c r="N582" s="127" t="e">
        <f>Audit!#REF!</f>
        <v>#REF!</v>
      </c>
      <c r="O582" s="127" t="e">
        <f>Audit!#REF!</f>
        <v>#REF!</v>
      </c>
      <c r="P582" s="127" t="e">
        <f>Audit!#REF!</f>
        <v>#REF!</v>
      </c>
    </row>
    <row r="583" spans="1:16" hidden="1">
      <c r="A583" s="127" t="e">
        <f>Audit!#REF!</f>
        <v>#REF!</v>
      </c>
      <c r="B583" s="127" t="str">
        <f>IFERROR(INDEX(GUTS!AI584:'GUTS'!BH584,MATCH(1,GUTS!AK584:'GUTS'!BI584,0)),"")</f>
        <v/>
      </c>
      <c r="C583" s="127" t="str">
        <f>IFERROR(INDEX(GUTS!AJ584:'GUTS'!BH584,MATCH(1,GUTS!AK584:'GUTS'!BI584,0)),"")</f>
        <v/>
      </c>
      <c r="D583" s="127" t="str">
        <f>IFERROR(INDEX(GUTS!AI584:'GUTS'!BH584,MATCH(2,GUTS!AK584:'GUTS'!BI584,0)),"")</f>
        <v/>
      </c>
      <c r="E583" s="127" t="str">
        <f>IFERROR(INDEX(GUTS!AJ584:'GUTS'!BH584,MATCH(2,GUTS!AK584:'GUTS'!BI584,0)),"")</f>
        <v/>
      </c>
      <c r="F583" s="127" t="str">
        <f>IFERROR(INDEX(GUTS!AI584:'GUTS'!BH584,MATCH(3,GUTS!AK584:'GUTS'!BI584,0)),"")</f>
        <v/>
      </c>
      <c r="G583" s="127" t="str">
        <f>IFERROR(INDEX(GUTS!AJ584:'GUTS'!BH584,MATCH(3,GUTS!AK584:'GUTS'!BI584,0)),"")</f>
        <v/>
      </c>
      <c r="H583" s="127" t="str">
        <f>IFERROR(INDEX(GUTS!AI584:'GUTS'!BH584,MATCH(4,GUTS!AK584:'GUTS'!BI584,0)),"")</f>
        <v/>
      </c>
      <c r="I583" s="127" t="str">
        <f>IFERROR(INDEX(GUTS!AJ584:'GUTS'!BH584,MATCH(4,GUTS!AK584:'GUTS'!BI584,0)),"")</f>
        <v/>
      </c>
      <c r="J583" s="127" t="str">
        <f>IFERROR(INDEX(GUTS!AI584:'GUTS'!BH584,MATCH(5,GUTS!AK584:'GUTS'!BI584,0)),"")</f>
        <v/>
      </c>
      <c r="K583" s="127" t="str">
        <f>IFERROR(INDEX(GUTS!AJ584:'GUTS'!BH584,MATCH(5,GUTS!AK584:'GUTS'!BI584,0)),"")</f>
        <v/>
      </c>
      <c r="L583" s="127" t="str">
        <f>IFERROR(INDEX(GUTS!AI584:'GUTS'!BH584,MATCH(6,GUTS!AK584:'GUTS'!BI584,0)),"")</f>
        <v/>
      </c>
      <c r="M583" s="127" t="str">
        <f>IFERROR(INDEX(GUTS!AJ584:'GUTS'!BH584,MATCH(6,GUTS!AK584:'GUTS'!BI584,0)),"")</f>
        <v/>
      </c>
      <c r="N583" s="127" t="e">
        <f>Audit!#REF!</f>
        <v>#REF!</v>
      </c>
      <c r="O583" s="127" t="e">
        <f>Audit!#REF!</f>
        <v>#REF!</v>
      </c>
      <c r="P583" s="127" t="e">
        <f>Audit!#REF!</f>
        <v>#REF!</v>
      </c>
    </row>
    <row r="584" spans="1:16" hidden="1">
      <c r="A584" s="127" t="e">
        <f>Audit!#REF!</f>
        <v>#REF!</v>
      </c>
      <c r="B584" s="127" t="str">
        <f>IFERROR(INDEX(GUTS!AI585:'GUTS'!BH585,MATCH(1,GUTS!AK585:'GUTS'!BI585,0)),"")</f>
        <v/>
      </c>
      <c r="C584" s="127" t="str">
        <f>IFERROR(INDEX(GUTS!AJ585:'GUTS'!BH585,MATCH(1,GUTS!AK585:'GUTS'!BI585,0)),"")</f>
        <v/>
      </c>
      <c r="D584" s="127" t="str">
        <f>IFERROR(INDEX(GUTS!AI585:'GUTS'!BH585,MATCH(2,GUTS!AK585:'GUTS'!BI585,0)),"")</f>
        <v/>
      </c>
      <c r="E584" s="127" t="str">
        <f>IFERROR(INDEX(GUTS!AJ585:'GUTS'!BH585,MATCH(2,GUTS!AK585:'GUTS'!BI585,0)),"")</f>
        <v/>
      </c>
      <c r="F584" s="127" t="str">
        <f>IFERROR(INDEX(GUTS!AI585:'GUTS'!BH585,MATCH(3,GUTS!AK585:'GUTS'!BI585,0)),"")</f>
        <v/>
      </c>
      <c r="G584" s="127" t="str">
        <f>IFERROR(INDEX(GUTS!AJ585:'GUTS'!BH585,MATCH(3,GUTS!AK585:'GUTS'!BI585,0)),"")</f>
        <v/>
      </c>
      <c r="H584" s="127" t="str">
        <f>IFERROR(INDEX(GUTS!AI585:'GUTS'!BH585,MATCH(4,GUTS!AK585:'GUTS'!BI585,0)),"")</f>
        <v/>
      </c>
      <c r="I584" s="127" t="str">
        <f>IFERROR(INDEX(GUTS!AJ585:'GUTS'!BH585,MATCH(4,GUTS!AK585:'GUTS'!BI585,0)),"")</f>
        <v/>
      </c>
      <c r="J584" s="127" t="str">
        <f>IFERROR(INDEX(GUTS!AI585:'GUTS'!BH585,MATCH(5,GUTS!AK585:'GUTS'!BI585,0)),"")</f>
        <v/>
      </c>
      <c r="K584" s="127" t="str">
        <f>IFERROR(INDEX(GUTS!AJ585:'GUTS'!BH585,MATCH(5,GUTS!AK585:'GUTS'!BI585,0)),"")</f>
        <v/>
      </c>
      <c r="L584" s="127" t="str">
        <f>IFERROR(INDEX(GUTS!AI585:'GUTS'!BH585,MATCH(6,GUTS!AK585:'GUTS'!BI585,0)),"")</f>
        <v/>
      </c>
      <c r="M584" s="127" t="str">
        <f>IFERROR(INDEX(GUTS!AJ585:'GUTS'!BH585,MATCH(6,GUTS!AK585:'GUTS'!BI585,0)),"")</f>
        <v/>
      </c>
      <c r="N584" s="127" t="e">
        <f>Audit!#REF!</f>
        <v>#REF!</v>
      </c>
      <c r="O584" s="127" t="e">
        <f>Audit!#REF!</f>
        <v>#REF!</v>
      </c>
      <c r="P584" s="127" t="e">
        <f>Audit!#REF!</f>
        <v>#REF!</v>
      </c>
    </row>
    <row r="585" spans="1:16">
      <c r="A585" s="127" t="e">
        <f>Audit!#REF!</f>
        <v>#REF!</v>
      </c>
      <c r="B585" s="127" t="str">
        <f>IFERROR(INDEX(GUTS!AI586:'GUTS'!BH586,MATCH(1,GUTS!AK586:'GUTS'!BI586,0)),"")</f>
        <v/>
      </c>
      <c r="C585" s="127" t="str">
        <f>IFERROR(INDEX(GUTS!AJ586:'GUTS'!BH586,MATCH(1,GUTS!AK586:'GUTS'!BI586,0)),"")</f>
        <v/>
      </c>
      <c r="D585" s="127" t="str">
        <f>IFERROR(INDEX(GUTS!AI586:'GUTS'!BH586,MATCH(2,GUTS!AK586:'GUTS'!BI586,0)),"")</f>
        <v/>
      </c>
      <c r="E585" s="127" t="str">
        <f>IFERROR(INDEX(GUTS!AJ586:'GUTS'!BH586,MATCH(2,GUTS!AK586:'GUTS'!BI586,0)),"")</f>
        <v/>
      </c>
      <c r="F585" s="127" t="str">
        <f>IFERROR(INDEX(GUTS!AI586:'GUTS'!BH586,MATCH(3,GUTS!AK586:'GUTS'!BI586,0)),"")</f>
        <v/>
      </c>
      <c r="G585" s="127" t="str">
        <f>IFERROR(INDEX(GUTS!AJ586:'GUTS'!BH586,MATCH(3,GUTS!AK586:'GUTS'!BI586,0)),"")</f>
        <v/>
      </c>
      <c r="H585" s="127" t="str">
        <f>IFERROR(INDEX(GUTS!AI586:'GUTS'!BH586,MATCH(4,GUTS!AK586:'GUTS'!BI586,0)),"")</f>
        <v/>
      </c>
      <c r="I585" s="127" t="str">
        <f>IFERROR(INDEX(GUTS!AJ586:'GUTS'!BH586,MATCH(4,GUTS!AK586:'GUTS'!BI586,0)),"")</f>
        <v/>
      </c>
      <c r="J585" s="127" t="str">
        <f>IFERROR(INDEX(GUTS!AI586:'GUTS'!BH586,MATCH(5,GUTS!AK586:'GUTS'!BI586,0)),"")</f>
        <v/>
      </c>
      <c r="K585" s="127" t="str">
        <f>IFERROR(INDEX(GUTS!AJ586:'GUTS'!BH586,MATCH(5,GUTS!AK586:'GUTS'!BI586,0)),"")</f>
        <v/>
      </c>
      <c r="L585" s="127" t="str">
        <f>IFERROR(INDEX(GUTS!AI586:'GUTS'!BH586,MATCH(6,GUTS!AK586:'GUTS'!BI586,0)),"")</f>
        <v/>
      </c>
      <c r="M585" s="127" t="str">
        <f>IFERROR(INDEX(GUTS!AJ586:'GUTS'!BH586,MATCH(6,GUTS!AK586:'GUTS'!BI586,0)),"")</f>
        <v/>
      </c>
      <c r="N585" s="127" t="e">
        <f>Audit!#REF!</f>
        <v>#REF!</v>
      </c>
      <c r="O585" s="127" t="e">
        <f>Audit!#REF!</f>
        <v>#REF!</v>
      </c>
      <c r="P585" s="127" t="e">
        <f>Audit!#REF!</f>
        <v>#REF!</v>
      </c>
    </row>
    <row r="586" spans="1:16" hidden="1">
      <c r="A586" s="127" t="e">
        <f>Audit!#REF!</f>
        <v>#REF!</v>
      </c>
      <c r="B586" s="127" t="str">
        <f>IFERROR(INDEX(GUTS!AI587:'GUTS'!BH587,MATCH(1,GUTS!AK587:'GUTS'!BI587,0)),"")</f>
        <v/>
      </c>
      <c r="C586" s="127" t="str">
        <f>IFERROR(INDEX(GUTS!AJ587:'GUTS'!BH587,MATCH(1,GUTS!AK587:'GUTS'!BI587,0)),"")</f>
        <v/>
      </c>
      <c r="D586" s="127" t="str">
        <f>IFERROR(INDEX(GUTS!AI587:'GUTS'!BH587,MATCH(2,GUTS!AK587:'GUTS'!BI587,0)),"")</f>
        <v/>
      </c>
      <c r="E586" s="127" t="str">
        <f>IFERROR(INDEX(GUTS!AJ587:'GUTS'!BH587,MATCH(2,GUTS!AK587:'GUTS'!BI587,0)),"")</f>
        <v/>
      </c>
      <c r="F586" s="127" t="str">
        <f>IFERROR(INDEX(GUTS!AI587:'GUTS'!BH587,MATCH(3,GUTS!AK587:'GUTS'!BI587,0)),"")</f>
        <v/>
      </c>
      <c r="G586" s="127" t="str">
        <f>IFERROR(INDEX(GUTS!AJ587:'GUTS'!BH587,MATCH(3,GUTS!AK587:'GUTS'!BI587,0)),"")</f>
        <v/>
      </c>
      <c r="H586" s="127" t="str">
        <f>IFERROR(INDEX(GUTS!AI587:'GUTS'!BH587,MATCH(4,GUTS!AK587:'GUTS'!BI587,0)),"")</f>
        <v/>
      </c>
      <c r="I586" s="127" t="str">
        <f>IFERROR(INDEX(GUTS!AJ587:'GUTS'!BH587,MATCH(4,GUTS!AK587:'GUTS'!BI587,0)),"")</f>
        <v/>
      </c>
      <c r="J586" s="127" t="str">
        <f>IFERROR(INDEX(GUTS!AI587:'GUTS'!BH587,MATCH(5,GUTS!AK587:'GUTS'!BI587,0)),"")</f>
        <v/>
      </c>
      <c r="K586" s="127" t="str">
        <f>IFERROR(INDEX(GUTS!AJ587:'GUTS'!BH587,MATCH(5,GUTS!AK587:'GUTS'!BI587,0)),"")</f>
        <v/>
      </c>
      <c r="L586" s="127" t="str">
        <f>IFERROR(INDEX(GUTS!AI587:'GUTS'!BH587,MATCH(6,GUTS!AK587:'GUTS'!BI587,0)),"")</f>
        <v/>
      </c>
      <c r="M586" s="127" t="str">
        <f>IFERROR(INDEX(GUTS!AJ587:'GUTS'!BH587,MATCH(6,GUTS!AK587:'GUTS'!BI587,0)),"")</f>
        <v/>
      </c>
      <c r="N586" s="127" t="e">
        <f>Audit!#REF!</f>
        <v>#REF!</v>
      </c>
      <c r="O586" s="127" t="e">
        <f>Audit!#REF!</f>
        <v>#REF!</v>
      </c>
      <c r="P586" s="127" t="e">
        <f>Audit!#REF!</f>
        <v>#REF!</v>
      </c>
    </row>
    <row r="587" spans="1:16">
      <c r="A587" s="127" t="e">
        <f>Audit!#REF!</f>
        <v>#REF!</v>
      </c>
      <c r="B587" s="127" t="str">
        <f>IFERROR(INDEX(GUTS!AI588:'GUTS'!BH588,MATCH(1,GUTS!AK588:'GUTS'!BI588,0)),"")</f>
        <v/>
      </c>
      <c r="C587" s="127" t="str">
        <f>IFERROR(INDEX(GUTS!AJ588:'GUTS'!BH588,MATCH(1,GUTS!AK588:'GUTS'!BI588,0)),"")</f>
        <v/>
      </c>
      <c r="D587" s="127" t="str">
        <f>IFERROR(INDEX(GUTS!AI588:'GUTS'!BH588,MATCH(2,GUTS!AK588:'GUTS'!BI588,0)),"")</f>
        <v/>
      </c>
      <c r="E587" s="127" t="str">
        <f>IFERROR(INDEX(GUTS!AJ588:'GUTS'!BH588,MATCH(2,GUTS!AK588:'GUTS'!BI588,0)),"")</f>
        <v/>
      </c>
      <c r="F587" s="127" t="str">
        <f>IFERROR(INDEX(GUTS!AI588:'GUTS'!BH588,MATCH(3,GUTS!AK588:'GUTS'!BI588,0)),"")</f>
        <v/>
      </c>
      <c r="G587" s="127" t="str">
        <f>IFERROR(INDEX(GUTS!AJ588:'GUTS'!BH588,MATCH(3,GUTS!AK588:'GUTS'!BI588,0)),"")</f>
        <v/>
      </c>
      <c r="H587" s="127" t="str">
        <f>IFERROR(INDEX(GUTS!AI588:'GUTS'!BH588,MATCH(4,GUTS!AK588:'GUTS'!BI588,0)),"")</f>
        <v/>
      </c>
      <c r="I587" s="127" t="str">
        <f>IFERROR(INDEX(GUTS!AJ588:'GUTS'!BH588,MATCH(4,GUTS!AK588:'GUTS'!BI588,0)),"")</f>
        <v/>
      </c>
      <c r="J587" s="127" t="str">
        <f>IFERROR(INDEX(GUTS!AI588:'GUTS'!BH588,MATCH(5,GUTS!AK588:'GUTS'!BI588,0)),"")</f>
        <v/>
      </c>
      <c r="K587" s="127" t="str">
        <f>IFERROR(INDEX(GUTS!AJ588:'GUTS'!BH588,MATCH(5,GUTS!AK588:'GUTS'!BI588,0)),"")</f>
        <v/>
      </c>
      <c r="L587" s="127" t="str">
        <f>IFERROR(INDEX(GUTS!AI588:'GUTS'!BH588,MATCH(6,GUTS!AK588:'GUTS'!BI588,0)),"")</f>
        <v/>
      </c>
      <c r="M587" s="127" t="str">
        <f>IFERROR(INDEX(GUTS!AJ588:'GUTS'!BH588,MATCH(6,GUTS!AK588:'GUTS'!BI588,0)),"")</f>
        <v/>
      </c>
      <c r="N587" s="127" t="e">
        <f>Audit!#REF!</f>
        <v>#REF!</v>
      </c>
      <c r="O587" s="127" t="e">
        <f>Audit!#REF!</f>
        <v>#REF!</v>
      </c>
      <c r="P587" s="127" t="e">
        <f>Audit!#REF!</f>
        <v>#REF!</v>
      </c>
    </row>
    <row r="588" spans="1:16" hidden="1">
      <c r="A588" s="127" t="e">
        <f>Audit!#REF!</f>
        <v>#REF!</v>
      </c>
      <c r="B588" s="127" t="str">
        <f>IFERROR(INDEX(GUTS!AI589:'GUTS'!BH589,MATCH(1,GUTS!AK589:'GUTS'!BI589,0)),"")</f>
        <v/>
      </c>
      <c r="C588" s="127" t="str">
        <f>IFERROR(INDEX(GUTS!AJ589:'GUTS'!BH589,MATCH(1,GUTS!AK589:'GUTS'!BI589,0)),"")</f>
        <v/>
      </c>
      <c r="D588" s="127" t="str">
        <f>IFERROR(INDEX(GUTS!AI589:'GUTS'!BH589,MATCH(2,GUTS!AK589:'GUTS'!BI589,0)),"")</f>
        <v/>
      </c>
      <c r="E588" s="127" t="str">
        <f>IFERROR(INDEX(GUTS!AJ589:'GUTS'!BH589,MATCH(2,GUTS!AK589:'GUTS'!BI589,0)),"")</f>
        <v/>
      </c>
      <c r="F588" s="127" t="str">
        <f>IFERROR(INDEX(GUTS!AI589:'GUTS'!BH589,MATCH(3,GUTS!AK589:'GUTS'!BI589,0)),"")</f>
        <v/>
      </c>
      <c r="G588" s="127" t="str">
        <f>IFERROR(INDEX(GUTS!AJ589:'GUTS'!BH589,MATCH(3,GUTS!AK589:'GUTS'!BI589,0)),"")</f>
        <v/>
      </c>
      <c r="H588" s="127" t="str">
        <f>IFERROR(INDEX(GUTS!AI589:'GUTS'!BH589,MATCH(4,GUTS!AK589:'GUTS'!BI589,0)),"")</f>
        <v/>
      </c>
      <c r="I588" s="127" t="str">
        <f>IFERROR(INDEX(GUTS!AJ589:'GUTS'!BH589,MATCH(4,GUTS!AK589:'GUTS'!BI589,0)),"")</f>
        <v/>
      </c>
      <c r="J588" s="127" t="str">
        <f>IFERROR(INDEX(GUTS!AI589:'GUTS'!BH589,MATCH(5,GUTS!AK589:'GUTS'!BI589,0)),"")</f>
        <v/>
      </c>
      <c r="K588" s="127" t="str">
        <f>IFERROR(INDEX(GUTS!AJ589:'GUTS'!BH589,MATCH(5,GUTS!AK589:'GUTS'!BI589,0)),"")</f>
        <v/>
      </c>
      <c r="L588" s="127" t="str">
        <f>IFERROR(INDEX(GUTS!AI589:'GUTS'!BH589,MATCH(6,GUTS!AK589:'GUTS'!BI589,0)),"")</f>
        <v/>
      </c>
      <c r="M588" s="127" t="str">
        <f>IFERROR(INDEX(GUTS!AJ589:'GUTS'!BH589,MATCH(6,GUTS!AK589:'GUTS'!BI589,0)),"")</f>
        <v/>
      </c>
      <c r="N588" s="127" t="e">
        <f>Audit!#REF!</f>
        <v>#REF!</v>
      </c>
      <c r="O588" s="127" t="e">
        <f>Audit!#REF!</f>
        <v>#REF!</v>
      </c>
      <c r="P588" s="127" t="e">
        <f>Audit!#REF!</f>
        <v>#REF!</v>
      </c>
    </row>
    <row r="589" spans="1:16">
      <c r="A589" s="127" t="e">
        <f>Audit!#REF!</f>
        <v>#REF!</v>
      </c>
      <c r="B589" s="127" t="str">
        <f>IFERROR(INDEX(GUTS!AI590:'GUTS'!BH590,MATCH(1,GUTS!AK590:'GUTS'!BI590,0)),"")</f>
        <v/>
      </c>
      <c r="C589" s="127" t="str">
        <f>IFERROR(INDEX(GUTS!AJ590:'GUTS'!BH590,MATCH(1,GUTS!AK590:'GUTS'!BI590,0)),"")</f>
        <v/>
      </c>
      <c r="D589" s="127" t="str">
        <f>IFERROR(INDEX(GUTS!AI590:'GUTS'!BH590,MATCH(2,GUTS!AK590:'GUTS'!BI590,0)),"")</f>
        <v/>
      </c>
      <c r="E589" s="127" t="str">
        <f>IFERROR(INDEX(GUTS!AJ590:'GUTS'!BH590,MATCH(2,GUTS!AK590:'GUTS'!BI590,0)),"")</f>
        <v/>
      </c>
      <c r="F589" s="127" t="str">
        <f>IFERROR(INDEX(GUTS!AI590:'GUTS'!BH590,MATCH(3,GUTS!AK590:'GUTS'!BI590,0)),"")</f>
        <v/>
      </c>
      <c r="G589" s="127" t="str">
        <f>IFERROR(INDEX(GUTS!AJ590:'GUTS'!BH590,MATCH(3,GUTS!AK590:'GUTS'!BI590,0)),"")</f>
        <v/>
      </c>
      <c r="H589" s="127" t="str">
        <f>IFERROR(INDEX(GUTS!AI590:'GUTS'!BH590,MATCH(4,GUTS!AK590:'GUTS'!BI590,0)),"")</f>
        <v/>
      </c>
      <c r="I589" s="127" t="str">
        <f>IFERROR(INDEX(GUTS!AJ590:'GUTS'!BH590,MATCH(4,GUTS!AK590:'GUTS'!BI590,0)),"")</f>
        <v/>
      </c>
      <c r="J589" s="127" t="str">
        <f>IFERROR(INDEX(GUTS!AI590:'GUTS'!BH590,MATCH(5,GUTS!AK590:'GUTS'!BI590,0)),"")</f>
        <v/>
      </c>
      <c r="K589" s="127" t="str">
        <f>IFERROR(INDEX(GUTS!AJ590:'GUTS'!BH590,MATCH(5,GUTS!AK590:'GUTS'!BI590,0)),"")</f>
        <v/>
      </c>
      <c r="L589" s="127" t="str">
        <f>IFERROR(INDEX(GUTS!AI590:'GUTS'!BH590,MATCH(6,GUTS!AK590:'GUTS'!BI590,0)),"")</f>
        <v/>
      </c>
      <c r="M589" s="127" t="str">
        <f>IFERROR(INDEX(GUTS!AJ590:'GUTS'!BH590,MATCH(6,GUTS!AK590:'GUTS'!BI590,0)),"")</f>
        <v/>
      </c>
      <c r="N589" s="127" t="e">
        <f>Audit!#REF!</f>
        <v>#REF!</v>
      </c>
      <c r="O589" s="127" t="e">
        <f>Audit!#REF!</f>
        <v>#REF!</v>
      </c>
      <c r="P589" s="127" t="e">
        <f>Audit!#REF!</f>
        <v>#REF!</v>
      </c>
    </row>
    <row r="590" spans="1:16" hidden="1">
      <c r="A590" s="127" t="e">
        <f>Audit!#REF!</f>
        <v>#REF!</v>
      </c>
      <c r="B590" s="127" t="str">
        <f>IFERROR(INDEX(GUTS!AI591:'GUTS'!BH591,MATCH(1,GUTS!AK591:'GUTS'!BI591,0)),"")</f>
        <v/>
      </c>
      <c r="C590" s="127" t="str">
        <f>IFERROR(INDEX(GUTS!AJ591:'GUTS'!BH591,MATCH(1,GUTS!AK591:'GUTS'!BI591,0)),"")</f>
        <v/>
      </c>
      <c r="D590" s="127" t="str">
        <f>IFERROR(INDEX(GUTS!AI591:'GUTS'!BH591,MATCH(2,GUTS!AK591:'GUTS'!BI591,0)),"")</f>
        <v/>
      </c>
      <c r="E590" s="127" t="str">
        <f>IFERROR(INDEX(GUTS!AJ591:'GUTS'!BH591,MATCH(2,GUTS!AK591:'GUTS'!BI591,0)),"")</f>
        <v/>
      </c>
      <c r="F590" s="127" t="str">
        <f>IFERROR(INDEX(GUTS!AI591:'GUTS'!BH591,MATCH(3,GUTS!AK591:'GUTS'!BI591,0)),"")</f>
        <v/>
      </c>
      <c r="G590" s="127" t="str">
        <f>IFERROR(INDEX(GUTS!AJ591:'GUTS'!BH591,MATCH(3,GUTS!AK591:'GUTS'!BI591,0)),"")</f>
        <v/>
      </c>
      <c r="H590" s="127" t="str">
        <f>IFERROR(INDEX(GUTS!AI591:'GUTS'!BH591,MATCH(4,GUTS!AK591:'GUTS'!BI591,0)),"")</f>
        <v/>
      </c>
      <c r="I590" s="127" t="str">
        <f>IFERROR(INDEX(GUTS!AJ591:'GUTS'!BH591,MATCH(4,GUTS!AK591:'GUTS'!BI591,0)),"")</f>
        <v/>
      </c>
      <c r="J590" s="127" t="str">
        <f>IFERROR(INDEX(GUTS!AI591:'GUTS'!BH591,MATCH(5,GUTS!AK591:'GUTS'!BI591,0)),"")</f>
        <v/>
      </c>
      <c r="K590" s="127" t="str">
        <f>IFERROR(INDEX(GUTS!AJ591:'GUTS'!BH591,MATCH(5,GUTS!AK591:'GUTS'!BI591,0)),"")</f>
        <v/>
      </c>
      <c r="L590" s="127" t="str">
        <f>IFERROR(INDEX(GUTS!AI591:'GUTS'!BH591,MATCH(6,GUTS!AK591:'GUTS'!BI591,0)),"")</f>
        <v/>
      </c>
      <c r="M590" s="127" t="str">
        <f>IFERROR(INDEX(GUTS!AJ591:'GUTS'!BH591,MATCH(6,GUTS!AK591:'GUTS'!BI591,0)),"")</f>
        <v/>
      </c>
      <c r="N590" s="127" t="e">
        <f>Audit!#REF!</f>
        <v>#REF!</v>
      </c>
      <c r="O590" s="127" t="e">
        <f>Audit!#REF!</f>
        <v>#REF!</v>
      </c>
      <c r="P590" s="127" t="e">
        <f>Audit!#REF!</f>
        <v>#REF!</v>
      </c>
    </row>
    <row r="591" spans="1:16">
      <c r="A591" s="127" t="e">
        <f>Audit!#REF!</f>
        <v>#REF!</v>
      </c>
      <c r="B591" s="127" t="str">
        <f>IFERROR(INDEX(GUTS!AI592:'GUTS'!BH592,MATCH(1,GUTS!AK592:'GUTS'!BI592,0)),"")</f>
        <v/>
      </c>
      <c r="C591" s="127" t="str">
        <f>IFERROR(INDEX(GUTS!AJ592:'GUTS'!BH592,MATCH(1,GUTS!AK592:'GUTS'!BI592,0)),"")</f>
        <v/>
      </c>
      <c r="D591" s="127" t="str">
        <f>IFERROR(INDEX(GUTS!AI592:'GUTS'!BH592,MATCH(2,GUTS!AK592:'GUTS'!BI592,0)),"")</f>
        <v/>
      </c>
      <c r="E591" s="127" t="str">
        <f>IFERROR(INDEX(GUTS!AJ592:'GUTS'!BH592,MATCH(2,GUTS!AK592:'GUTS'!BI592,0)),"")</f>
        <v/>
      </c>
      <c r="F591" s="127" t="str">
        <f>IFERROR(INDEX(GUTS!AI592:'GUTS'!BH592,MATCH(3,GUTS!AK592:'GUTS'!BI592,0)),"")</f>
        <v/>
      </c>
      <c r="G591" s="127" t="str">
        <f>IFERROR(INDEX(GUTS!AJ592:'GUTS'!BH592,MATCH(3,GUTS!AK592:'GUTS'!BI592,0)),"")</f>
        <v/>
      </c>
      <c r="H591" s="127" t="str">
        <f>IFERROR(INDEX(GUTS!AI592:'GUTS'!BH592,MATCH(4,GUTS!AK592:'GUTS'!BI592,0)),"")</f>
        <v/>
      </c>
      <c r="I591" s="127" t="str">
        <f>IFERROR(INDEX(GUTS!AJ592:'GUTS'!BH592,MATCH(4,GUTS!AK592:'GUTS'!BI592,0)),"")</f>
        <v/>
      </c>
      <c r="J591" s="127" t="str">
        <f>IFERROR(INDEX(GUTS!AI592:'GUTS'!BH592,MATCH(5,GUTS!AK592:'GUTS'!BI592,0)),"")</f>
        <v/>
      </c>
      <c r="K591" s="127" t="str">
        <f>IFERROR(INDEX(GUTS!AJ592:'GUTS'!BH592,MATCH(5,GUTS!AK592:'GUTS'!BI592,0)),"")</f>
        <v/>
      </c>
      <c r="L591" s="127" t="str">
        <f>IFERROR(INDEX(GUTS!AI592:'GUTS'!BH592,MATCH(6,GUTS!AK592:'GUTS'!BI592,0)),"")</f>
        <v/>
      </c>
      <c r="M591" s="127" t="str">
        <f>IFERROR(INDEX(GUTS!AJ592:'GUTS'!BH592,MATCH(6,GUTS!AK592:'GUTS'!BI592,0)),"")</f>
        <v/>
      </c>
      <c r="N591" s="127" t="e">
        <f>Audit!#REF!</f>
        <v>#REF!</v>
      </c>
      <c r="O591" s="127" t="e">
        <f>Audit!#REF!</f>
        <v>#REF!</v>
      </c>
      <c r="P591" s="127" t="e">
        <f>Audit!#REF!</f>
        <v>#REF!</v>
      </c>
    </row>
    <row r="592" spans="1:16" hidden="1">
      <c r="A592" s="127" t="e">
        <f>Audit!#REF!</f>
        <v>#REF!</v>
      </c>
      <c r="B592" s="127" t="str">
        <f>IFERROR(INDEX(GUTS!AI593:'GUTS'!BH593,MATCH(1,GUTS!AK593:'GUTS'!BI593,0)),"")</f>
        <v/>
      </c>
      <c r="C592" s="127" t="str">
        <f>IFERROR(INDEX(GUTS!AJ593:'GUTS'!BH593,MATCH(1,GUTS!AK593:'GUTS'!BI593,0)),"")</f>
        <v/>
      </c>
      <c r="D592" s="127" t="str">
        <f>IFERROR(INDEX(GUTS!AI593:'GUTS'!BH593,MATCH(2,GUTS!AK593:'GUTS'!BI593,0)),"")</f>
        <v/>
      </c>
      <c r="E592" s="127" t="str">
        <f>IFERROR(INDEX(GUTS!AJ593:'GUTS'!BH593,MATCH(2,GUTS!AK593:'GUTS'!BI593,0)),"")</f>
        <v/>
      </c>
      <c r="F592" s="127" t="str">
        <f>IFERROR(INDEX(GUTS!AI593:'GUTS'!BH593,MATCH(3,GUTS!AK593:'GUTS'!BI593,0)),"")</f>
        <v/>
      </c>
      <c r="G592" s="127" t="str">
        <f>IFERROR(INDEX(GUTS!AJ593:'GUTS'!BH593,MATCH(3,GUTS!AK593:'GUTS'!BI593,0)),"")</f>
        <v/>
      </c>
      <c r="H592" s="127" t="str">
        <f>IFERROR(INDEX(GUTS!AI593:'GUTS'!BH593,MATCH(4,GUTS!AK593:'GUTS'!BI593,0)),"")</f>
        <v/>
      </c>
      <c r="I592" s="127" t="str">
        <f>IFERROR(INDEX(GUTS!AJ593:'GUTS'!BH593,MATCH(4,GUTS!AK593:'GUTS'!BI593,0)),"")</f>
        <v/>
      </c>
      <c r="J592" s="127" t="str">
        <f>IFERROR(INDEX(GUTS!AI593:'GUTS'!BH593,MATCH(5,GUTS!AK593:'GUTS'!BI593,0)),"")</f>
        <v/>
      </c>
      <c r="K592" s="127" t="str">
        <f>IFERROR(INDEX(GUTS!AJ593:'GUTS'!BH593,MATCH(5,GUTS!AK593:'GUTS'!BI593,0)),"")</f>
        <v/>
      </c>
      <c r="L592" s="127" t="str">
        <f>IFERROR(INDEX(GUTS!AI593:'GUTS'!BH593,MATCH(6,GUTS!AK593:'GUTS'!BI593,0)),"")</f>
        <v/>
      </c>
      <c r="M592" s="127" t="str">
        <f>IFERROR(INDEX(GUTS!AJ593:'GUTS'!BH593,MATCH(6,GUTS!AK593:'GUTS'!BI593,0)),"")</f>
        <v/>
      </c>
      <c r="N592" s="127" t="e">
        <f>Audit!#REF!</f>
        <v>#REF!</v>
      </c>
      <c r="O592" s="127" t="e">
        <f>Audit!#REF!</f>
        <v>#REF!</v>
      </c>
      <c r="P592" s="127" t="e">
        <f>Audit!#REF!</f>
        <v>#REF!</v>
      </c>
    </row>
    <row r="593" spans="1:16" hidden="1">
      <c r="A593" s="127" t="e">
        <f>Audit!#REF!</f>
        <v>#REF!</v>
      </c>
      <c r="B593" s="127" t="str">
        <f>IFERROR(INDEX(GUTS!AI594:'GUTS'!BH594,MATCH(1,GUTS!AK594:'GUTS'!BI594,0)),"")</f>
        <v/>
      </c>
      <c r="C593" s="127" t="str">
        <f>IFERROR(INDEX(GUTS!AJ594:'GUTS'!BH594,MATCH(1,GUTS!AK594:'GUTS'!BI594,0)),"")</f>
        <v/>
      </c>
      <c r="D593" s="127" t="str">
        <f>IFERROR(INDEX(GUTS!AI594:'GUTS'!BH594,MATCH(2,GUTS!AK594:'GUTS'!BI594,0)),"")</f>
        <v/>
      </c>
      <c r="E593" s="127" t="str">
        <f>IFERROR(INDEX(GUTS!AJ594:'GUTS'!BH594,MATCH(2,GUTS!AK594:'GUTS'!BI594,0)),"")</f>
        <v/>
      </c>
      <c r="F593" s="127" t="str">
        <f>IFERROR(INDEX(GUTS!AI594:'GUTS'!BH594,MATCH(3,GUTS!AK594:'GUTS'!BI594,0)),"")</f>
        <v/>
      </c>
      <c r="G593" s="127" t="str">
        <f>IFERROR(INDEX(GUTS!AJ594:'GUTS'!BH594,MATCH(3,GUTS!AK594:'GUTS'!BI594,0)),"")</f>
        <v/>
      </c>
      <c r="H593" s="127" t="str">
        <f>IFERROR(INDEX(GUTS!AI594:'GUTS'!BH594,MATCH(4,GUTS!AK594:'GUTS'!BI594,0)),"")</f>
        <v/>
      </c>
      <c r="I593" s="127" t="str">
        <f>IFERROR(INDEX(GUTS!AJ594:'GUTS'!BH594,MATCH(4,GUTS!AK594:'GUTS'!BI594,0)),"")</f>
        <v/>
      </c>
      <c r="J593" s="127" t="str">
        <f>IFERROR(INDEX(GUTS!AI594:'GUTS'!BH594,MATCH(5,GUTS!AK594:'GUTS'!BI594,0)),"")</f>
        <v/>
      </c>
      <c r="K593" s="127" t="str">
        <f>IFERROR(INDEX(GUTS!AJ594:'GUTS'!BH594,MATCH(5,GUTS!AK594:'GUTS'!BI594,0)),"")</f>
        <v/>
      </c>
      <c r="L593" s="127" t="str">
        <f>IFERROR(INDEX(GUTS!AI594:'GUTS'!BH594,MATCH(6,GUTS!AK594:'GUTS'!BI594,0)),"")</f>
        <v/>
      </c>
      <c r="M593" s="127" t="str">
        <f>IFERROR(INDEX(GUTS!AJ594:'GUTS'!BH594,MATCH(6,GUTS!AK594:'GUTS'!BI594,0)),"")</f>
        <v/>
      </c>
      <c r="N593" s="127" t="e">
        <f>Audit!#REF!</f>
        <v>#REF!</v>
      </c>
      <c r="O593" s="127" t="e">
        <f>Audit!#REF!</f>
        <v>#REF!</v>
      </c>
      <c r="P593" s="127" t="e">
        <f>Audit!#REF!</f>
        <v>#REF!</v>
      </c>
    </row>
    <row r="594" spans="1:16" hidden="1">
      <c r="A594" s="127" t="e">
        <f>Audit!#REF!</f>
        <v>#REF!</v>
      </c>
      <c r="B594" s="127" t="str">
        <f>IFERROR(INDEX(GUTS!AI595:'GUTS'!BH595,MATCH(1,GUTS!AK595:'GUTS'!BI595,0)),"")</f>
        <v/>
      </c>
      <c r="C594" s="127" t="str">
        <f>IFERROR(INDEX(GUTS!AJ595:'GUTS'!BH595,MATCH(1,GUTS!AK595:'GUTS'!BI595,0)),"")</f>
        <v/>
      </c>
      <c r="D594" s="127" t="str">
        <f>IFERROR(INDEX(GUTS!AI595:'GUTS'!BH595,MATCH(2,GUTS!AK595:'GUTS'!BI595,0)),"")</f>
        <v/>
      </c>
      <c r="E594" s="127" t="str">
        <f>IFERROR(INDEX(GUTS!AJ595:'GUTS'!BH595,MATCH(2,GUTS!AK595:'GUTS'!BI595,0)),"")</f>
        <v/>
      </c>
      <c r="F594" s="127" t="str">
        <f>IFERROR(INDEX(GUTS!AI595:'GUTS'!BH595,MATCH(3,GUTS!AK595:'GUTS'!BI595,0)),"")</f>
        <v/>
      </c>
      <c r="G594" s="127" t="str">
        <f>IFERROR(INDEX(GUTS!AJ595:'GUTS'!BH595,MATCH(3,GUTS!AK595:'GUTS'!BI595,0)),"")</f>
        <v/>
      </c>
      <c r="H594" s="127" t="str">
        <f>IFERROR(INDEX(GUTS!AI595:'GUTS'!BH595,MATCH(4,GUTS!AK595:'GUTS'!BI595,0)),"")</f>
        <v/>
      </c>
      <c r="I594" s="127" t="str">
        <f>IFERROR(INDEX(GUTS!AJ595:'GUTS'!BH595,MATCH(4,GUTS!AK595:'GUTS'!BI595,0)),"")</f>
        <v/>
      </c>
      <c r="J594" s="127" t="str">
        <f>IFERROR(INDEX(GUTS!AI595:'GUTS'!BH595,MATCH(5,GUTS!AK595:'GUTS'!BI595,0)),"")</f>
        <v/>
      </c>
      <c r="K594" s="127" t="str">
        <f>IFERROR(INDEX(GUTS!AJ595:'GUTS'!BH595,MATCH(5,GUTS!AK595:'GUTS'!BI595,0)),"")</f>
        <v/>
      </c>
      <c r="L594" s="127" t="str">
        <f>IFERROR(INDEX(GUTS!AI595:'GUTS'!BH595,MATCH(6,GUTS!AK595:'GUTS'!BI595,0)),"")</f>
        <v/>
      </c>
      <c r="M594" s="127" t="str">
        <f>IFERROR(INDEX(GUTS!AJ595:'GUTS'!BH595,MATCH(6,GUTS!AK595:'GUTS'!BI595,0)),"")</f>
        <v/>
      </c>
      <c r="N594" s="127" t="e">
        <f>Audit!#REF!</f>
        <v>#REF!</v>
      </c>
      <c r="O594" s="127" t="e">
        <f>Audit!#REF!</f>
        <v>#REF!</v>
      </c>
      <c r="P594" s="127" t="e">
        <f>Audit!#REF!</f>
        <v>#REF!</v>
      </c>
    </row>
    <row r="595" spans="1:16">
      <c r="A595" s="127" t="e">
        <f>Audit!#REF!</f>
        <v>#REF!</v>
      </c>
      <c r="B595" s="127" t="str">
        <f>IFERROR(INDEX(GUTS!AI596:'GUTS'!BH596,MATCH(1,GUTS!AK596:'GUTS'!BI596,0)),"")</f>
        <v/>
      </c>
      <c r="C595" s="127" t="str">
        <f>IFERROR(INDEX(GUTS!AJ596:'GUTS'!BH596,MATCH(1,GUTS!AK596:'GUTS'!BI596,0)),"")</f>
        <v/>
      </c>
      <c r="D595" s="127" t="str">
        <f>IFERROR(INDEX(GUTS!AI596:'GUTS'!BH596,MATCH(2,GUTS!AK596:'GUTS'!BI596,0)),"")</f>
        <v/>
      </c>
      <c r="E595" s="127" t="str">
        <f>IFERROR(INDEX(GUTS!AJ596:'GUTS'!BH596,MATCH(2,GUTS!AK596:'GUTS'!BI596,0)),"")</f>
        <v/>
      </c>
      <c r="F595" s="127" t="str">
        <f>IFERROR(INDEX(GUTS!AI596:'GUTS'!BH596,MATCH(3,GUTS!AK596:'GUTS'!BI596,0)),"")</f>
        <v/>
      </c>
      <c r="G595" s="127" t="str">
        <f>IFERROR(INDEX(GUTS!AJ596:'GUTS'!BH596,MATCH(3,GUTS!AK596:'GUTS'!BI596,0)),"")</f>
        <v/>
      </c>
      <c r="H595" s="127" t="str">
        <f>IFERROR(INDEX(GUTS!AI596:'GUTS'!BH596,MATCH(4,GUTS!AK596:'GUTS'!BI596,0)),"")</f>
        <v/>
      </c>
      <c r="I595" s="127" t="str">
        <f>IFERROR(INDEX(GUTS!AJ596:'GUTS'!BH596,MATCH(4,GUTS!AK596:'GUTS'!BI596,0)),"")</f>
        <v/>
      </c>
      <c r="J595" s="127" t="str">
        <f>IFERROR(INDEX(GUTS!AI596:'GUTS'!BH596,MATCH(5,GUTS!AK596:'GUTS'!BI596,0)),"")</f>
        <v/>
      </c>
      <c r="K595" s="127" t="str">
        <f>IFERROR(INDEX(GUTS!AJ596:'GUTS'!BH596,MATCH(5,GUTS!AK596:'GUTS'!BI596,0)),"")</f>
        <v/>
      </c>
      <c r="L595" s="127" t="str">
        <f>IFERROR(INDEX(GUTS!AI596:'GUTS'!BH596,MATCH(6,GUTS!AK596:'GUTS'!BI596,0)),"")</f>
        <v/>
      </c>
      <c r="M595" s="127" t="str">
        <f>IFERROR(INDEX(GUTS!AJ596:'GUTS'!BH596,MATCH(6,GUTS!AK596:'GUTS'!BI596,0)),"")</f>
        <v/>
      </c>
      <c r="N595" s="127" t="e">
        <f>Audit!#REF!</f>
        <v>#REF!</v>
      </c>
      <c r="O595" s="127" t="e">
        <f>Audit!#REF!</f>
        <v>#REF!</v>
      </c>
      <c r="P595" s="127" t="e">
        <f>Audit!#REF!</f>
        <v>#REF!</v>
      </c>
    </row>
    <row r="596" spans="1:16" hidden="1">
      <c r="A596" s="127" t="e">
        <f>Audit!#REF!</f>
        <v>#REF!</v>
      </c>
      <c r="B596" s="127" t="str">
        <f>IFERROR(INDEX(GUTS!AI597:'GUTS'!BH597,MATCH(1,GUTS!AK597:'GUTS'!BI597,0)),"")</f>
        <v/>
      </c>
      <c r="C596" s="127" t="str">
        <f>IFERROR(INDEX(GUTS!AJ597:'GUTS'!BH597,MATCH(1,GUTS!AK597:'GUTS'!BI597,0)),"")</f>
        <v/>
      </c>
      <c r="D596" s="127" t="str">
        <f>IFERROR(INDEX(GUTS!AI597:'GUTS'!BH597,MATCH(2,GUTS!AK597:'GUTS'!BI597,0)),"")</f>
        <v/>
      </c>
      <c r="E596" s="127" t="str">
        <f>IFERROR(INDEX(GUTS!AJ597:'GUTS'!BH597,MATCH(2,GUTS!AK597:'GUTS'!BI597,0)),"")</f>
        <v/>
      </c>
      <c r="F596" s="127" t="str">
        <f>IFERROR(INDEX(GUTS!AI597:'GUTS'!BH597,MATCH(3,GUTS!AK597:'GUTS'!BI597,0)),"")</f>
        <v/>
      </c>
      <c r="G596" s="127" t="str">
        <f>IFERROR(INDEX(GUTS!AJ597:'GUTS'!BH597,MATCH(3,GUTS!AK597:'GUTS'!BI597,0)),"")</f>
        <v/>
      </c>
      <c r="H596" s="127" t="str">
        <f>IFERROR(INDEX(GUTS!AI597:'GUTS'!BH597,MATCH(4,GUTS!AK597:'GUTS'!BI597,0)),"")</f>
        <v/>
      </c>
      <c r="I596" s="127" t="str">
        <f>IFERROR(INDEX(GUTS!AJ597:'GUTS'!BH597,MATCH(4,GUTS!AK597:'GUTS'!BI597,0)),"")</f>
        <v/>
      </c>
      <c r="J596" s="127" t="str">
        <f>IFERROR(INDEX(GUTS!AI597:'GUTS'!BH597,MATCH(5,GUTS!AK597:'GUTS'!BI597,0)),"")</f>
        <v/>
      </c>
      <c r="K596" s="127" t="str">
        <f>IFERROR(INDEX(GUTS!AJ597:'GUTS'!BH597,MATCH(5,GUTS!AK597:'GUTS'!BI597,0)),"")</f>
        <v/>
      </c>
      <c r="L596" s="127" t="str">
        <f>IFERROR(INDEX(GUTS!AI597:'GUTS'!BH597,MATCH(6,GUTS!AK597:'GUTS'!BI597,0)),"")</f>
        <v/>
      </c>
      <c r="M596" s="127" t="str">
        <f>IFERROR(INDEX(GUTS!AJ597:'GUTS'!BH597,MATCH(6,GUTS!AK597:'GUTS'!BI597,0)),"")</f>
        <v/>
      </c>
      <c r="N596" s="127" t="e">
        <f>Audit!#REF!</f>
        <v>#REF!</v>
      </c>
      <c r="O596" s="127" t="e">
        <f>Audit!#REF!</f>
        <v>#REF!</v>
      </c>
      <c r="P596" s="127" t="e">
        <f>Audit!#REF!</f>
        <v>#REF!</v>
      </c>
    </row>
    <row r="597" spans="1:16" hidden="1">
      <c r="A597" s="127" t="e">
        <f>Audit!#REF!</f>
        <v>#REF!</v>
      </c>
      <c r="B597" s="127" t="str">
        <f>IFERROR(INDEX(GUTS!AI598:'GUTS'!BH598,MATCH(1,GUTS!AK598:'GUTS'!BI598,0)),"")</f>
        <v/>
      </c>
      <c r="C597" s="127" t="str">
        <f>IFERROR(INDEX(GUTS!AJ598:'GUTS'!BH598,MATCH(1,GUTS!AK598:'GUTS'!BI598,0)),"")</f>
        <v/>
      </c>
      <c r="D597" s="127" t="str">
        <f>IFERROR(INDEX(GUTS!AI598:'GUTS'!BH598,MATCH(2,GUTS!AK598:'GUTS'!BI598,0)),"")</f>
        <v/>
      </c>
      <c r="E597" s="127" t="str">
        <f>IFERROR(INDEX(GUTS!AJ598:'GUTS'!BH598,MATCH(2,GUTS!AK598:'GUTS'!BI598,0)),"")</f>
        <v/>
      </c>
      <c r="F597" s="127" t="str">
        <f>IFERROR(INDEX(GUTS!AI598:'GUTS'!BH598,MATCH(3,GUTS!AK598:'GUTS'!BI598,0)),"")</f>
        <v/>
      </c>
      <c r="G597" s="127" t="str">
        <f>IFERROR(INDEX(GUTS!AJ598:'GUTS'!BH598,MATCH(3,GUTS!AK598:'GUTS'!BI598,0)),"")</f>
        <v/>
      </c>
      <c r="H597" s="127" t="str">
        <f>IFERROR(INDEX(GUTS!AI598:'GUTS'!BH598,MATCH(4,GUTS!AK598:'GUTS'!BI598,0)),"")</f>
        <v/>
      </c>
      <c r="I597" s="127" t="str">
        <f>IFERROR(INDEX(GUTS!AJ598:'GUTS'!BH598,MATCH(4,GUTS!AK598:'GUTS'!BI598,0)),"")</f>
        <v/>
      </c>
      <c r="J597" s="127" t="str">
        <f>IFERROR(INDEX(GUTS!AI598:'GUTS'!BH598,MATCH(5,GUTS!AK598:'GUTS'!BI598,0)),"")</f>
        <v/>
      </c>
      <c r="K597" s="127" t="str">
        <f>IFERROR(INDEX(GUTS!AJ598:'GUTS'!BH598,MATCH(5,GUTS!AK598:'GUTS'!BI598,0)),"")</f>
        <v/>
      </c>
      <c r="L597" s="127" t="str">
        <f>IFERROR(INDEX(GUTS!AI598:'GUTS'!BH598,MATCH(6,GUTS!AK598:'GUTS'!BI598,0)),"")</f>
        <v/>
      </c>
      <c r="M597" s="127" t="str">
        <f>IFERROR(INDEX(GUTS!AJ598:'GUTS'!BH598,MATCH(6,GUTS!AK598:'GUTS'!BI598,0)),"")</f>
        <v/>
      </c>
      <c r="N597" s="127" t="e">
        <f>Audit!#REF!</f>
        <v>#REF!</v>
      </c>
      <c r="O597" s="127" t="e">
        <f>Audit!#REF!</f>
        <v>#REF!</v>
      </c>
      <c r="P597" s="127" t="e">
        <f>Audit!#REF!</f>
        <v>#REF!</v>
      </c>
    </row>
    <row r="598" spans="1:16" hidden="1">
      <c r="A598" s="127" t="e">
        <f>Audit!#REF!</f>
        <v>#REF!</v>
      </c>
      <c r="B598" s="127" t="str">
        <f>IFERROR(INDEX(GUTS!AI599:'GUTS'!BH599,MATCH(1,GUTS!AK599:'GUTS'!BI599,0)),"")</f>
        <v/>
      </c>
      <c r="C598" s="127" t="str">
        <f>IFERROR(INDEX(GUTS!AJ599:'GUTS'!BH599,MATCH(1,GUTS!AK599:'GUTS'!BI599,0)),"")</f>
        <v/>
      </c>
      <c r="D598" s="127" t="str">
        <f>IFERROR(INDEX(GUTS!AI599:'GUTS'!BH599,MATCH(2,GUTS!AK599:'GUTS'!BI599,0)),"")</f>
        <v/>
      </c>
      <c r="E598" s="127" t="str">
        <f>IFERROR(INDEX(GUTS!AJ599:'GUTS'!BH599,MATCH(2,GUTS!AK599:'GUTS'!BI599,0)),"")</f>
        <v/>
      </c>
      <c r="F598" s="127" t="str">
        <f>IFERROR(INDEX(GUTS!AI599:'GUTS'!BH599,MATCH(3,GUTS!AK599:'GUTS'!BI599,0)),"")</f>
        <v/>
      </c>
      <c r="G598" s="127" t="str">
        <f>IFERROR(INDEX(GUTS!AJ599:'GUTS'!BH599,MATCH(3,GUTS!AK599:'GUTS'!BI599,0)),"")</f>
        <v/>
      </c>
      <c r="H598" s="127" t="str">
        <f>IFERROR(INDEX(GUTS!AI599:'GUTS'!BH599,MATCH(4,GUTS!AK599:'GUTS'!BI599,0)),"")</f>
        <v/>
      </c>
      <c r="I598" s="127" t="str">
        <f>IFERROR(INDEX(GUTS!AJ599:'GUTS'!BH599,MATCH(4,GUTS!AK599:'GUTS'!BI599,0)),"")</f>
        <v/>
      </c>
      <c r="J598" s="127" t="str">
        <f>IFERROR(INDEX(GUTS!AI599:'GUTS'!BH599,MATCH(5,GUTS!AK599:'GUTS'!BI599,0)),"")</f>
        <v/>
      </c>
      <c r="K598" s="127" t="str">
        <f>IFERROR(INDEX(GUTS!AJ599:'GUTS'!BH599,MATCH(5,GUTS!AK599:'GUTS'!BI599,0)),"")</f>
        <v/>
      </c>
      <c r="L598" s="127" t="str">
        <f>IFERROR(INDEX(GUTS!AI599:'GUTS'!BH599,MATCH(6,GUTS!AK599:'GUTS'!BI599,0)),"")</f>
        <v/>
      </c>
      <c r="M598" s="127" t="str">
        <f>IFERROR(INDEX(GUTS!AJ599:'GUTS'!BH599,MATCH(6,GUTS!AK599:'GUTS'!BI599,0)),"")</f>
        <v/>
      </c>
      <c r="N598" s="127" t="e">
        <f>Audit!#REF!</f>
        <v>#REF!</v>
      </c>
      <c r="O598" s="127" t="e">
        <f>Audit!#REF!</f>
        <v>#REF!</v>
      </c>
      <c r="P598" s="127" t="e">
        <f>Audit!#REF!</f>
        <v>#REF!</v>
      </c>
    </row>
    <row r="599" spans="1:16" hidden="1">
      <c r="A599" s="127" t="e">
        <f>Audit!#REF!</f>
        <v>#REF!</v>
      </c>
      <c r="B599" s="127" t="str">
        <f>IFERROR(INDEX(GUTS!AI600:'GUTS'!BH600,MATCH(1,GUTS!AK600:'GUTS'!BI600,0)),"")</f>
        <v/>
      </c>
      <c r="C599" s="127" t="str">
        <f>IFERROR(INDEX(GUTS!AJ600:'GUTS'!BH600,MATCH(1,GUTS!AK600:'GUTS'!BI600,0)),"")</f>
        <v/>
      </c>
      <c r="D599" s="127" t="str">
        <f>IFERROR(INDEX(GUTS!AI600:'GUTS'!BH600,MATCH(2,GUTS!AK600:'GUTS'!BI600,0)),"")</f>
        <v/>
      </c>
      <c r="E599" s="127" t="str">
        <f>IFERROR(INDEX(GUTS!AJ600:'GUTS'!BH600,MATCH(2,GUTS!AK600:'GUTS'!BI600,0)),"")</f>
        <v/>
      </c>
      <c r="F599" s="127" t="str">
        <f>IFERROR(INDEX(GUTS!AI600:'GUTS'!BH600,MATCH(3,GUTS!AK600:'GUTS'!BI600,0)),"")</f>
        <v/>
      </c>
      <c r="G599" s="127" t="str">
        <f>IFERROR(INDEX(GUTS!AJ600:'GUTS'!BH600,MATCH(3,GUTS!AK600:'GUTS'!BI600,0)),"")</f>
        <v/>
      </c>
      <c r="H599" s="127" t="str">
        <f>IFERROR(INDEX(GUTS!AI600:'GUTS'!BH600,MATCH(4,GUTS!AK600:'GUTS'!BI600,0)),"")</f>
        <v/>
      </c>
      <c r="I599" s="127" t="str">
        <f>IFERROR(INDEX(GUTS!AJ600:'GUTS'!BH600,MATCH(4,GUTS!AK600:'GUTS'!BI600,0)),"")</f>
        <v/>
      </c>
      <c r="J599" s="127" t="str">
        <f>IFERROR(INDEX(GUTS!AI600:'GUTS'!BH600,MATCH(5,GUTS!AK600:'GUTS'!BI600,0)),"")</f>
        <v/>
      </c>
      <c r="K599" s="127" t="str">
        <f>IFERROR(INDEX(GUTS!AJ600:'GUTS'!BH600,MATCH(5,GUTS!AK600:'GUTS'!BI600,0)),"")</f>
        <v/>
      </c>
      <c r="L599" s="127" t="str">
        <f>IFERROR(INDEX(GUTS!AI600:'GUTS'!BH600,MATCH(6,GUTS!AK600:'GUTS'!BI600,0)),"")</f>
        <v/>
      </c>
      <c r="M599" s="127" t="str">
        <f>IFERROR(INDEX(GUTS!AJ600:'GUTS'!BH600,MATCH(6,GUTS!AK600:'GUTS'!BI600,0)),"")</f>
        <v/>
      </c>
      <c r="N599" s="127" t="e">
        <f>Audit!#REF!</f>
        <v>#REF!</v>
      </c>
      <c r="O599" s="127" t="e">
        <f>Audit!#REF!</f>
        <v>#REF!</v>
      </c>
      <c r="P599" s="127" t="e">
        <f>Audit!#REF!</f>
        <v>#REF!</v>
      </c>
    </row>
    <row r="600" spans="1:16" hidden="1">
      <c r="A600" s="127" t="e">
        <f>Audit!#REF!</f>
        <v>#REF!</v>
      </c>
      <c r="B600" s="127" t="str">
        <f>IFERROR(INDEX(GUTS!AI601:'GUTS'!BH601,MATCH(1,GUTS!AK601:'GUTS'!BI601,0)),"")</f>
        <v/>
      </c>
      <c r="C600" s="127" t="str">
        <f>IFERROR(INDEX(GUTS!AJ601:'GUTS'!BH601,MATCH(1,GUTS!AK601:'GUTS'!BI601,0)),"")</f>
        <v/>
      </c>
      <c r="D600" s="127" t="str">
        <f>IFERROR(INDEX(GUTS!AI601:'GUTS'!BH601,MATCH(2,GUTS!AK601:'GUTS'!BI601,0)),"")</f>
        <v/>
      </c>
      <c r="E600" s="127" t="str">
        <f>IFERROR(INDEX(GUTS!AJ601:'GUTS'!BH601,MATCH(2,GUTS!AK601:'GUTS'!BI601,0)),"")</f>
        <v/>
      </c>
      <c r="F600" s="127" t="str">
        <f>IFERROR(INDEX(GUTS!AI601:'GUTS'!BH601,MATCH(3,GUTS!AK601:'GUTS'!BI601,0)),"")</f>
        <v/>
      </c>
      <c r="G600" s="127" t="str">
        <f>IFERROR(INDEX(GUTS!AJ601:'GUTS'!BH601,MATCH(3,GUTS!AK601:'GUTS'!BI601,0)),"")</f>
        <v/>
      </c>
      <c r="H600" s="127" t="str">
        <f>IFERROR(INDEX(GUTS!AI601:'GUTS'!BH601,MATCH(4,GUTS!AK601:'GUTS'!BI601,0)),"")</f>
        <v/>
      </c>
      <c r="I600" s="127" t="str">
        <f>IFERROR(INDEX(GUTS!AJ601:'GUTS'!BH601,MATCH(4,GUTS!AK601:'GUTS'!BI601,0)),"")</f>
        <v/>
      </c>
      <c r="J600" s="127" t="str">
        <f>IFERROR(INDEX(GUTS!AI601:'GUTS'!BH601,MATCH(5,GUTS!AK601:'GUTS'!BI601,0)),"")</f>
        <v/>
      </c>
      <c r="K600" s="127" t="str">
        <f>IFERROR(INDEX(GUTS!AJ601:'GUTS'!BH601,MATCH(5,GUTS!AK601:'GUTS'!BI601,0)),"")</f>
        <v/>
      </c>
      <c r="L600" s="127" t="str">
        <f>IFERROR(INDEX(GUTS!AI601:'GUTS'!BH601,MATCH(6,GUTS!AK601:'GUTS'!BI601,0)),"")</f>
        <v/>
      </c>
      <c r="M600" s="127" t="str">
        <f>IFERROR(INDEX(GUTS!AJ601:'GUTS'!BH601,MATCH(6,GUTS!AK601:'GUTS'!BI601,0)),"")</f>
        <v/>
      </c>
      <c r="N600" s="127" t="e">
        <f>Audit!#REF!</f>
        <v>#REF!</v>
      </c>
      <c r="O600" s="127" t="e">
        <f>Audit!#REF!</f>
        <v>#REF!</v>
      </c>
      <c r="P600" s="127" t="e">
        <f>Audit!#REF!</f>
        <v>#REF!</v>
      </c>
    </row>
    <row r="601" spans="1:16" hidden="1">
      <c r="A601" s="127" t="e">
        <f>Audit!#REF!</f>
        <v>#REF!</v>
      </c>
      <c r="B601" s="127" t="str">
        <f>IFERROR(INDEX(GUTS!AI602:'GUTS'!BH602,MATCH(1,GUTS!AK602:'GUTS'!BI602,0)),"")</f>
        <v/>
      </c>
      <c r="C601" s="127" t="str">
        <f>IFERROR(INDEX(GUTS!AJ602:'GUTS'!BH602,MATCH(1,GUTS!AK602:'GUTS'!BI602,0)),"")</f>
        <v/>
      </c>
      <c r="D601" s="127" t="str">
        <f>IFERROR(INDEX(GUTS!AI602:'GUTS'!BH602,MATCH(2,GUTS!AK602:'GUTS'!BI602,0)),"")</f>
        <v/>
      </c>
      <c r="E601" s="127" t="str">
        <f>IFERROR(INDEX(GUTS!AJ602:'GUTS'!BH602,MATCH(2,GUTS!AK602:'GUTS'!BI602,0)),"")</f>
        <v/>
      </c>
      <c r="F601" s="127" t="str">
        <f>IFERROR(INDEX(GUTS!AI602:'GUTS'!BH602,MATCH(3,GUTS!AK602:'GUTS'!BI602,0)),"")</f>
        <v/>
      </c>
      <c r="G601" s="127" t="str">
        <f>IFERROR(INDEX(GUTS!AJ602:'GUTS'!BH602,MATCH(3,GUTS!AK602:'GUTS'!BI602,0)),"")</f>
        <v/>
      </c>
      <c r="H601" s="127" t="str">
        <f>IFERROR(INDEX(GUTS!AI602:'GUTS'!BH602,MATCH(4,GUTS!AK602:'GUTS'!BI602,0)),"")</f>
        <v/>
      </c>
      <c r="I601" s="127" t="str">
        <f>IFERROR(INDEX(GUTS!AJ602:'GUTS'!BH602,MATCH(4,GUTS!AK602:'GUTS'!BI602,0)),"")</f>
        <v/>
      </c>
      <c r="J601" s="127" t="str">
        <f>IFERROR(INDEX(GUTS!AI602:'GUTS'!BH602,MATCH(5,GUTS!AK602:'GUTS'!BI602,0)),"")</f>
        <v/>
      </c>
      <c r="K601" s="127" t="str">
        <f>IFERROR(INDEX(GUTS!AJ602:'GUTS'!BH602,MATCH(5,GUTS!AK602:'GUTS'!BI602,0)),"")</f>
        <v/>
      </c>
      <c r="L601" s="127" t="str">
        <f>IFERROR(INDEX(GUTS!AI602:'GUTS'!BH602,MATCH(6,GUTS!AK602:'GUTS'!BI602,0)),"")</f>
        <v/>
      </c>
      <c r="M601" s="127" t="str">
        <f>IFERROR(INDEX(GUTS!AJ602:'GUTS'!BH602,MATCH(6,GUTS!AK602:'GUTS'!BI602,0)),"")</f>
        <v/>
      </c>
      <c r="N601" s="127" t="e">
        <f>Audit!#REF!</f>
        <v>#REF!</v>
      </c>
      <c r="O601" s="127" t="e">
        <f>Audit!#REF!</f>
        <v>#REF!</v>
      </c>
      <c r="P601" s="127" t="e">
        <f>Audit!#REF!</f>
        <v>#REF!</v>
      </c>
    </row>
    <row r="602" spans="1:16" hidden="1">
      <c r="A602" s="127" t="e">
        <f>Audit!#REF!</f>
        <v>#REF!</v>
      </c>
      <c r="B602" s="127" t="str">
        <f>IFERROR(INDEX(GUTS!AI603:'GUTS'!BH603,MATCH(1,GUTS!AK603:'GUTS'!BI603,0)),"")</f>
        <v/>
      </c>
      <c r="C602" s="127" t="str">
        <f>IFERROR(INDEX(GUTS!AJ603:'GUTS'!BH603,MATCH(1,GUTS!AK603:'GUTS'!BI603,0)),"")</f>
        <v/>
      </c>
      <c r="D602" s="127" t="str">
        <f>IFERROR(INDEX(GUTS!AI603:'GUTS'!BH603,MATCH(2,GUTS!AK603:'GUTS'!BI603,0)),"")</f>
        <v/>
      </c>
      <c r="E602" s="127" t="str">
        <f>IFERROR(INDEX(GUTS!AJ603:'GUTS'!BH603,MATCH(2,GUTS!AK603:'GUTS'!BI603,0)),"")</f>
        <v/>
      </c>
      <c r="F602" s="127" t="str">
        <f>IFERROR(INDEX(GUTS!AI603:'GUTS'!BH603,MATCH(3,GUTS!AK603:'GUTS'!BI603,0)),"")</f>
        <v/>
      </c>
      <c r="G602" s="127" t="str">
        <f>IFERROR(INDEX(GUTS!AJ603:'GUTS'!BH603,MATCH(3,GUTS!AK603:'GUTS'!BI603,0)),"")</f>
        <v/>
      </c>
      <c r="H602" s="127" t="str">
        <f>IFERROR(INDEX(GUTS!AI603:'GUTS'!BH603,MATCH(4,GUTS!AK603:'GUTS'!BI603,0)),"")</f>
        <v/>
      </c>
      <c r="I602" s="127" t="str">
        <f>IFERROR(INDEX(GUTS!AJ603:'GUTS'!BH603,MATCH(4,GUTS!AK603:'GUTS'!BI603,0)),"")</f>
        <v/>
      </c>
      <c r="J602" s="127" t="str">
        <f>IFERROR(INDEX(GUTS!AI603:'GUTS'!BH603,MATCH(5,GUTS!AK603:'GUTS'!BI603,0)),"")</f>
        <v/>
      </c>
      <c r="K602" s="127" t="str">
        <f>IFERROR(INDEX(GUTS!AJ603:'GUTS'!BH603,MATCH(5,GUTS!AK603:'GUTS'!BI603,0)),"")</f>
        <v/>
      </c>
      <c r="L602" s="127" t="str">
        <f>IFERROR(INDEX(GUTS!AI603:'GUTS'!BH603,MATCH(6,GUTS!AK603:'GUTS'!BI603,0)),"")</f>
        <v/>
      </c>
      <c r="M602" s="127" t="str">
        <f>IFERROR(INDEX(GUTS!AJ603:'GUTS'!BH603,MATCH(6,GUTS!AK603:'GUTS'!BI603,0)),"")</f>
        <v/>
      </c>
      <c r="N602" s="127" t="e">
        <f>Audit!#REF!</f>
        <v>#REF!</v>
      </c>
      <c r="O602" s="127" t="e">
        <f>Audit!#REF!</f>
        <v>#REF!</v>
      </c>
      <c r="P602" s="127" t="e">
        <f>Audit!#REF!</f>
        <v>#REF!</v>
      </c>
    </row>
    <row r="603" spans="1:16" hidden="1">
      <c r="A603" s="127" t="e">
        <f>Audit!#REF!</f>
        <v>#REF!</v>
      </c>
      <c r="B603" s="127" t="str">
        <f>IFERROR(INDEX(GUTS!AI604:'GUTS'!BH604,MATCH(1,GUTS!AK604:'GUTS'!BI604,0)),"")</f>
        <v/>
      </c>
      <c r="C603" s="127" t="str">
        <f>IFERROR(INDEX(GUTS!AJ604:'GUTS'!BH604,MATCH(1,GUTS!AK604:'GUTS'!BI604,0)),"")</f>
        <v/>
      </c>
      <c r="D603" s="127" t="str">
        <f>IFERROR(INDEX(GUTS!AI604:'GUTS'!BH604,MATCH(2,GUTS!AK604:'GUTS'!BI604,0)),"")</f>
        <v/>
      </c>
      <c r="E603" s="127" t="str">
        <f>IFERROR(INDEX(GUTS!AJ604:'GUTS'!BH604,MATCH(2,GUTS!AK604:'GUTS'!BI604,0)),"")</f>
        <v/>
      </c>
      <c r="F603" s="127" t="str">
        <f>IFERROR(INDEX(GUTS!AI604:'GUTS'!BH604,MATCH(3,GUTS!AK604:'GUTS'!BI604,0)),"")</f>
        <v/>
      </c>
      <c r="G603" s="127" t="str">
        <f>IFERROR(INDEX(GUTS!AJ604:'GUTS'!BH604,MATCH(3,GUTS!AK604:'GUTS'!BI604,0)),"")</f>
        <v/>
      </c>
      <c r="H603" s="127" t="str">
        <f>IFERROR(INDEX(GUTS!AI604:'GUTS'!BH604,MATCH(4,GUTS!AK604:'GUTS'!BI604,0)),"")</f>
        <v/>
      </c>
      <c r="I603" s="127" t="str">
        <f>IFERROR(INDEX(GUTS!AJ604:'GUTS'!BH604,MATCH(4,GUTS!AK604:'GUTS'!BI604,0)),"")</f>
        <v/>
      </c>
      <c r="J603" s="127" t="str">
        <f>IFERROR(INDEX(GUTS!AI604:'GUTS'!BH604,MATCH(5,GUTS!AK604:'GUTS'!BI604,0)),"")</f>
        <v/>
      </c>
      <c r="K603" s="127" t="str">
        <f>IFERROR(INDEX(GUTS!AJ604:'GUTS'!BH604,MATCH(5,GUTS!AK604:'GUTS'!BI604,0)),"")</f>
        <v/>
      </c>
      <c r="L603" s="127" t="str">
        <f>IFERROR(INDEX(GUTS!AI604:'GUTS'!BH604,MATCH(6,GUTS!AK604:'GUTS'!BI604,0)),"")</f>
        <v/>
      </c>
      <c r="M603" s="127" t="str">
        <f>IFERROR(INDEX(GUTS!AJ604:'GUTS'!BH604,MATCH(6,GUTS!AK604:'GUTS'!BI604,0)),"")</f>
        <v/>
      </c>
      <c r="N603" s="127" t="e">
        <f>Audit!#REF!</f>
        <v>#REF!</v>
      </c>
      <c r="O603" s="127" t="e">
        <f>Audit!#REF!</f>
        <v>#REF!</v>
      </c>
      <c r="P603" s="127" t="e">
        <f>Audit!#REF!</f>
        <v>#REF!</v>
      </c>
    </row>
    <row r="604" spans="1:16" hidden="1">
      <c r="A604" s="127" t="e">
        <f>Audit!#REF!</f>
        <v>#REF!</v>
      </c>
      <c r="B604" s="127" t="str">
        <f>IFERROR(INDEX(GUTS!AI605:'GUTS'!BH605,MATCH(1,GUTS!AK605:'GUTS'!BI605,0)),"")</f>
        <v/>
      </c>
      <c r="C604" s="127" t="str">
        <f>IFERROR(INDEX(GUTS!AJ605:'GUTS'!BH605,MATCH(1,GUTS!AK605:'GUTS'!BI605,0)),"")</f>
        <v/>
      </c>
      <c r="D604" s="127" t="str">
        <f>IFERROR(INDEX(GUTS!AI605:'GUTS'!BH605,MATCH(2,GUTS!AK605:'GUTS'!BI605,0)),"")</f>
        <v/>
      </c>
      <c r="E604" s="127" t="str">
        <f>IFERROR(INDEX(GUTS!AJ605:'GUTS'!BH605,MATCH(2,GUTS!AK605:'GUTS'!BI605,0)),"")</f>
        <v/>
      </c>
      <c r="F604" s="127" t="str">
        <f>IFERROR(INDEX(GUTS!AI605:'GUTS'!BH605,MATCH(3,GUTS!AK605:'GUTS'!BI605,0)),"")</f>
        <v/>
      </c>
      <c r="G604" s="127" t="str">
        <f>IFERROR(INDEX(GUTS!AJ605:'GUTS'!BH605,MATCH(3,GUTS!AK605:'GUTS'!BI605,0)),"")</f>
        <v/>
      </c>
      <c r="H604" s="127" t="str">
        <f>IFERROR(INDEX(GUTS!AI605:'GUTS'!BH605,MATCH(4,GUTS!AK605:'GUTS'!BI605,0)),"")</f>
        <v/>
      </c>
      <c r="I604" s="127" t="str">
        <f>IFERROR(INDEX(GUTS!AJ605:'GUTS'!BH605,MATCH(4,GUTS!AK605:'GUTS'!BI605,0)),"")</f>
        <v/>
      </c>
      <c r="J604" s="127" t="str">
        <f>IFERROR(INDEX(GUTS!AI605:'GUTS'!BH605,MATCH(5,GUTS!AK605:'GUTS'!BI605,0)),"")</f>
        <v/>
      </c>
      <c r="K604" s="127" t="str">
        <f>IFERROR(INDEX(GUTS!AJ605:'GUTS'!BH605,MATCH(5,GUTS!AK605:'GUTS'!BI605,0)),"")</f>
        <v/>
      </c>
      <c r="L604" s="127" t="str">
        <f>IFERROR(INDEX(GUTS!AI605:'GUTS'!BH605,MATCH(6,GUTS!AK605:'GUTS'!BI605,0)),"")</f>
        <v/>
      </c>
      <c r="M604" s="127" t="str">
        <f>IFERROR(INDEX(GUTS!AJ605:'GUTS'!BH605,MATCH(6,GUTS!AK605:'GUTS'!BI605,0)),"")</f>
        <v/>
      </c>
      <c r="N604" s="127" t="e">
        <f>Audit!#REF!</f>
        <v>#REF!</v>
      </c>
      <c r="O604" s="127" t="e">
        <f>Audit!#REF!</f>
        <v>#REF!</v>
      </c>
      <c r="P604" s="127" t="e">
        <f>Audit!#REF!</f>
        <v>#REF!</v>
      </c>
    </row>
    <row r="605" spans="1:16" hidden="1">
      <c r="A605" s="127" t="e">
        <f>Audit!#REF!</f>
        <v>#REF!</v>
      </c>
      <c r="B605" s="127" t="str">
        <f>IFERROR(INDEX(GUTS!AI606:'GUTS'!BH606,MATCH(1,GUTS!AK606:'GUTS'!BI606,0)),"")</f>
        <v/>
      </c>
      <c r="C605" s="127" t="str">
        <f>IFERROR(INDEX(GUTS!AJ606:'GUTS'!BH606,MATCH(1,GUTS!AK606:'GUTS'!BI606,0)),"")</f>
        <v/>
      </c>
      <c r="D605" s="127" t="str">
        <f>IFERROR(INDEX(GUTS!AI606:'GUTS'!BH606,MATCH(2,GUTS!AK606:'GUTS'!BI606,0)),"")</f>
        <v/>
      </c>
      <c r="E605" s="127" t="str">
        <f>IFERROR(INDEX(GUTS!AJ606:'GUTS'!BH606,MATCH(2,GUTS!AK606:'GUTS'!BI606,0)),"")</f>
        <v/>
      </c>
      <c r="F605" s="127" t="str">
        <f>IFERROR(INDEX(GUTS!AI606:'GUTS'!BH606,MATCH(3,GUTS!AK606:'GUTS'!BI606,0)),"")</f>
        <v/>
      </c>
      <c r="G605" s="127" t="str">
        <f>IFERROR(INDEX(GUTS!AJ606:'GUTS'!BH606,MATCH(3,GUTS!AK606:'GUTS'!BI606,0)),"")</f>
        <v/>
      </c>
      <c r="H605" s="127" t="str">
        <f>IFERROR(INDEX(GUTS!AI606:'GUTS'!BH606,MATCH(4,GUTS!AK606:'GUTS'!BI606,0)),"")</f>
        <v/>
      </c>
      <c r="I605" s="127" t="str">
        <f>IFERROR(INDEX(GUTS!AJ606:'GUTS'!BH606,MATCH(4,GUTS!AK606:'GUTS'!BI606,0)),"")</f>
        <v/>
      </c>
      <c r="J605" s="127" t="str">
        <f>IFERROR(INDEX(GUTS!AI606:'GUTS'!BH606,MATCH(5,GUTS!AK606:'GUTS'!BI606,0)),"")</f>
        <v/>
      </c>
      <c r="K605" s="127" t="str">
        <f>IFERROR(INDEX(GUTS!AJ606:'GUTS'!BH606,MATCH(5,GUTS!AK606:'GUTS'!BI606,0)),"")</f>
        <v/>
      </c>
      <c r="L605" s="127" t="str">
        <f>IFERROR(INDEX(GUTS!AI606:'GUTS'!BH606,MATCH(6,GUTS!AK606:'GUTS'!BI606,0)),"")</f>
        <v/>
      </c>
      <c r="M605" s="127" t="str">
        <f>IFERROR(INDEX(GUTS!AJ606:'GUTS'!BH606,MATCH(6,GUTS!AK606:'GUTS'!BI606,0)),"")</f>
        <v/>
      </c>
      <c r="N605" s="127" t="e">
        <f>Audit!#REF!</f>
        <v>#REF!</v>
      </c>
      <c r="O605" s="127" t="e">
        <f>Audit!#REF!</f>
        <v>#REF!</v>
      </c>
      <c r="P605" s="127" t="e">
        <f>Audit!#REF!</f>
        <v>#REF!</v>
      </c>
    </row>
    <row r="606" spans="1:16" hidden="1">
      <c r="A606" s="127" t="e">
        <f>Audit!#REF!</f>
        <v>#REF!</v>
      </c>
      <c r="B606" s="127" t="str">
        <f>IFERROR(INDEX(GUTS!AI607:'GUTS'!BH607,MATCH(1,GUTS!AK607:'GUTS'!BI607,0)),"")</f>
        <v/>
      </c>
      <c r="C606" s="127" t="str">
        <f>IFERROR(INDEX(GUTS!AJ607:'GUTS'!BH607,MATCH(1,GUTS!AK607:'GUTS'!BI607,0)),"")</f>
        <v/>
      </c>
      <c r="D606" s="127" t="str">
        <f>IFERROR(INDEX(GUTS!AI607:'GUTS'!BH607,MATCH(2,GUTS!AK607:'GUTS'!BI607,0)),"")</f>
        <v/>
      </c>
      <c r="E606" s="127" t="str">
        <f>IFERROR(INDEX(GUTS!AJ607:'GUTS'!BH607,MATCH(2,GUTS!AK607:'GUTS'!BI607,0)),"")</f>
        <v/>
      </c>
      <c r="F606" s="127" t="str">
        <f>IFERROR(INDEX(GUTS!AI607:'GUTS'!BH607,MATCH(3,GUTS!AK607:'GUTS'!BI607,0)),"")</f>
        <v/>
      </c>
      <c r="G606" s="127" t="str">
        <f>IFERROR(INDEX(GUTS!AJ607:'GUTS'!BH607,MATCH(3,GUTS!AK607:'GUTS'!BI607,0)),"")</f>
        <v/>
      </c>
      <c r="H606" s="127" t="str">
        <f>IFERROR(INDEX(GUTS!AI607:'GUTS'!BH607,MATCH(4,GUTS!AK607:'GUTS'!BI607,0)),"")</f>
        <v/>
      </c>
      <c r="I606" s="127" t="str">
        <f>IFERROR(INDEX(GUTS!AJ607:'GUTS'!BH607,MATCH(4,GUTS!AK607:'GUTS'!BI607,0)),"")</f>
        <v/>
      </c>
      <c r="J606" s="127" t="str">
        <f>IFERROR(INDEX(GUTS!AI607:'GUTS'!BH607,MATCH(5,GUTS!AK607:'GUTS'!BI607,0)),"")</f>
        <v/>
      </c>
      <c r="K606" s="127" t="str">
        <f>IFERROR(INDEX(GUTS!AJ607:'GUTS'!BH607,MATCH(5,GUTS!AK607:'GUTS'!BI607,0)),"")</f>
        <v/>
      </c>
      <c r="L606" s="127" t="str">
        <f>IFERROR(INDEX(GUTS!AI607:'GUTS'!BH607,MATCH(6,GUTS!AK607:'GUTS'!BI607,0)),"")</f>
        <v/>
      </c>
      <c r="M606" s="127" t="str">
        <f>IFERROR(INDEX(GUTS!AJ607:'GUTS'!BH607,MATCH(6,GUTS!AK607:'GUTS'!BI607,0)),"")</f>
        <v/>
      </c>
      <c r="N606" s="127" t="e">
        <f>Audit!#REF!</f>
        <v>#REF!</v>
      </c>
      <c r="O606" s="127" t="e">
        <f>Audit!#REF!</f>
        <v>#REF!</v>
      </c>
      <c r="P606" s="127" t="e">
        <f>Audit!#REF!</f>
        <v>#REF!</v>
      </c>
    </row>
    <row r="607" spans="1:16" hidden="1">
      <c r="A607" s="127" t="e">
        <f>Audit!#REF!</f>
        <v>#REF!</v>
      </c>
      <c r="B607" s="127" t="str">
        <f>IFERROR(INDEX(GUTS!AI608:'GUTS'!BH608,MATCH(1,GUTS!AK608:'GUTS'!BI608,0)),"")</f>
        <v/>
      </c>
      <c r="C607" s="127" t="str">
        <f>IFERROR(INDEX(GUTS!AJ608:'GUTS'!BH608,MATCH(1,GUTS!AK608:'GUTS'!BI608,0)),"")</f>
        <v/>
      </c>
      <c r="D607" s="127" t="str">
        <f>IFERROR(INDEX(GUTS!AI608:'GUTS'!BH608,MATCH(2,GUTS!AK608:'GUTS'!BI608,0)),"")</f>
        <v/>
      </c>
      <c r="E607" s="127" t="str">
        <f>IFERROR(INDEX(GUTS!AJ608:'GUTS'!BH608,MATCH(2,GUTS!AK608:'GUTS'!BI608,0)),"")</f>
        <v/>
      </c>
      <c r="F607" s="127" t="str">
        <f>IFERROR(INDEX(GUTS!AI608:'GUTS'!BH608,MATCH(3,GUTS!AK608:'GUTS'!BI608,0)),"")</f>
        <v/>
      </c>
      <c r="G607" s="127" t="str">
        <f>IFERROR(INDEX(GUTS!AJ608:'GUTS'!BH608,MATCH(3,GUTS!AK608:'GUTS'!BI608,0)),"")</f>
        <v/>
      </c>
      <c r="H607" s="127" t="str">
        <f>IFERROR(INDEX(GUTS!AI608:'GUTS'!BH608,MATCH(4,GUTS!AK608:'GUTS'!BI608,0)),"")</f>
        <v/>
      </c>
      <c r="I607" s="127" t="str">
        <f>IFERROR(INDEX(GUTS!AJ608:'GUTS'!BH608,MATCH(4,GUTS!AK608:'GUTS'!BI608,0)),"")</f>
        <v/>
      </c>
      <c r="J607" s="127" t="str">
        <f>IFERROR(INDEX(GUTS!AI608:'GUTS'!BH608,MATCH(5,GUTS!AK608:'GUTS'!BI608,0)),"")</f>
        <v/>
      </c>
      <c r="K607" s="127" t="str">
        <f>IFERROR(INDEX(GUTS!AJ608:'GUTS'!BH608,MATCH(5,GUTS!AK608:'GUTS'!BI608,0)),"")</f>
        <v/>
      </c>
      <c r="L607" s="127" t="str">
        <f>IFERROR(INDEX(GUTS!AI608:'GUTS'!BH608,MATCH(6,GUTS!AK608:'GUTS'!BI608,0)),"")</f>
        <v/>
      </c>
      <c r="M607" s="127" t="str">
        <f>IFERROR(INDEX(GUTS!AJ608:'GUTS'!BH608,MATCH(6,GUTS!AK608:'GUTS'!BI608,0)),"")</f>
        <v/>
      </c>
      <c r="N607" s="127" t="e">
        <f>Audit!#REF!</f>
        <v>#REF!</v>
      </c>
      <c r="O607" s="127" t="e">
        <f>Audit!#REF!</f>
        <v>#REF!</v>
      </c>
      <c r="P607" s="127" t="e">
        <f>Audit!#REF!</f>
        <v>#REF!</v>
      </c>
    </row>
    <row r="608" spans="1:16" hidden="1">
      <c r="A608" s="127" t="e">
        <f>Audit!#REF!</f>
        <v>#REF!</v>
      </c>
      <c r="B608" s="127" t="str">
        <f>IFERROR(INDEX(GUTS!AI609:'GUTS'!BH609,MATCH(1,GUTS!AK609:'GUTS'!BI609,0)),"")</f>
        <v/>
      </c>
      <c r="C608" s="127" t="str">
        <f>IFERROR(INDEX(GUTS!AJ609:'GUTS'!BH609,MATCH(1,GUTS!AK609:'GUTS'!BI609,0)),"")</f>
        <v/>
      </c>
      <c r="D608" s="127" t="str">
        <f>IFERROR(INDEX(GUTS!AI609:'GUTS'!BH609,MATCH(2,GUTS!AK609:'GUTS'!BI609,0)),"")</f>
        <v/>
      </c>
      <c r="E608" s="127" t="str">
        <f>IFERROR(INDEX(GUTS!AJ609:'GUTS'!BH609,MATCH(2,GUTS!AK609:'GUTS'!BI609,0)),"")</f>
        <v/>
      </c>
      <c r="F608" s="127" t="str">
        <f>IFERROR(INDEX(GUTS!AI609:'GUTS'!BH609,MATCH(3,GUTS!AK609:'GUTS'!BI609,0)),"")</f>
        <v/>
      </c>
      <c r="G608" s="127" t="str">
        <f>IFERROR(INDEX(GUTS!AJ609:'GUTS'!BH609,MATCH(3,GUTS!AK609:'GUTS'!BI609,0)),"")</f>
        <v/>
      </c>
      <c r="H608" s="127" t="str">
        <f>IFERROR(INDEX(GUTS!AI609:'GUTS'!BH609,MATCH(4,GUTS!AK609:'GUTS'!BI609,0)),"")</f>
        <v/>
      </c>
      <c r="I608" s="127" t="str">
        <f>IFERROR(INDEX(GUTS!AJ609:'GUTS'!BH609,MATCH(4,GUTS!AK609:'GUTS'!BI609,0)),"")</f>
        <v/>
      </c>
      <c r="J608" s="127" t="str">
        <f>IFERROR(INDEX(GUTS!AI609:'GUTS'!BH609,MATCH(5,GUTS!AK609:'GUTS'!BI609,0)),"")</f>
        <v/>
      </c>
      <c r="K608" s="127" t="str">
        <f>IFERROR(INDEX(GUTS!AJ609:'GUTS'!BH609,MATCH(5,GUTS!AK609:'GUTS'!BI609,0)),"")</f>
        <v/>
      </c>
      <c r="L608" s="127" t="str">
        <f>IFERROR(INDEX(GUTS!AI609:'GUTS'!BH609,MATCH(6,GUTS!AK609:'GUTS'!BI609,0)),"")</f>
        <v/>
      </c>
      <c r="M608" s="127" t="str">
        <f>IFERROR(INDEX(GUTS!AJ609:'GUTS'!BH609,MATCH(6,GUTS!AK609:'GUTS'!BI609,0)),"")</f>
        <v/>
      </c>
      <c r="N608" s="127" t="e">
        <f>Audit!#REF!</f>
        <v>#REF!</v>
      </c>
      <c r="O608" s="127" t="e">
        <f>Audit!#REF!</f>
        <v>#REF!</v>
      </c>
      <c r="P608" s="127" t="e">
        <f>Audit!#REF!</f>
        <v>#REF!</v>
      </c>
    </row>
    <row r="609" spans="1:16">
      <c r="A609" s="127" t="e">
        <f>Audit!#REF!</f>
        <v>#REF!</v>
      </c>
      <c r="B609" s="127" t="str">
        <f>IFERROR(INDEX(GUTS!AI610:'GUTS'!BH610,MATCH(1,GUTS!AK610:'GUTS'!BI610,0)),"")</f>
        <v/>
      </c>
      <c r="C609" s="127" t="str">
        <f>IFERROR(INDEX(GUTS!AJ610:'GUTS'!BH610,MATCH(1,GUTS!AK610:'GUTS'!BI610,0)),"")</f>
        <v/>
      </c>
      <c r="D609" s="127" t="str">
        <f>IFERROR(INDEX(GUTS!AI610:'GUTS'!BH610,MATCH(2,GUTS!AK610:'GUTS'!BI610,0)),"")</f>
        <v/>
      </c>
      <c r="E609" s="127" t="str">
        <f>IFERROR(INDEX(GUTS!AJ610:'GUTS'!BH610,MATCH(2,GUTS!AK610:'GUTS'!BI610,0)),"")</f>
        <v/>
      </c>
      <c r="F609" s="127" t="str">
        <f>IFERROR(INDEX(GUTS!AI610:'GUTS'!BH610,MATCH(3,GUTS!AK610:'GUTS'!BI610,0)),"")</f>
        <v/>
      </c>
      <c r="G609" s="127" t="str">
        <f>IFERROR(INDEX(GUTS!AJ610:'GUTS'!BH610,MATCH(3,GUTS!AK610:'GUTS'!BI610,0)),"")</f>
        <v/>
      </c>
      <c r="H609" s="127" t="str">
        <f>IFERROR(INDEX(GUTS!AI610:'GUTS'!BH610,MATCH(4,GUTS!AK610:'GUTS'!BI610,0)),"")</f>
        <v/>
      </c>
      <c r="I609" s="127" t="str">
        <f>IFERROR(INDEX(GUTS!AJ610:'GUTS'!BH610,MATCH(4,GUTS!AK610:'GUTS'!BI610,0)),"")</f>
        <v/>
      </c>
      <c r="J609" s="127" t="str">
        <f>IFERROR(INDEX(GUTS!AI610:'GUTS'!BH610,MATCH(5,GUTS!AK610:'GUTS'!BI610,0)),"")</f>
        <v/>
      </c>
      <c r="K609" s="127" t="str">
        <f>IFERROR(INDEX(GUTS!AJ610:'GUTS'!BH610,MATCH(5,GUTS!AK610:'GUTS'!BI610,0)),"")</f>
        <v/>
      </c>
      <c r="L609" s="127" t="str">
        <f>IFERROR(INDEX(GUTS!AI610:'GUTS'!BH610,MATCH(6,GUTS!AK610:'GUTS'!BI610,0)),"")</f>
        <v/>
      </c>
      <c r="M609" s="127" t="str">
        <f>IFERROR(INDEX(GUTS!AJ610:'GUTS'!BH610,MATCH(6,GUTS!AK610:'GUTS'!BI610,0)),"")</f>
        <v/>
      </c>
      <c r="N609" s="127" t="e">
        <f>Audit!#REF!</f>
        <v>#REF!</v>
      </c>
      <c r="O609" s="127" t="e">
        <f>Audit!#REF!</f>
        <v>#REF!</v>
      </c>
      <c r="P609" s="127" t="e">
        <f>Audit!#REF!</f>
        <v>#REF!</v>
      </c>
    </row>
    <row r="610" spans="1:16" hidden="1">
      <c r="A610" s="127" t="e">
        <f>Audit!#REF!</f>
        <v>#REF!</v>
      </c>
      <c r="B610" s="127" t="str">
        <f>IFERROR(INDEX(GUTS!AI611:'GUTS'!BH611,MATCH(1,GUTS!AK611:'GUTS'!BI611,0)),"")</f>
        <v/>
      </c>
      <c r="C610" s="127" t="str">
        <f>IFERROR(INDEX(GUTS!AJ611:'GUTS'!BH611,MATCH(1,GUTS!AK611:'GUTS'!BI611,0)),"")</f>
        <v/>
      </c>
      <c r="D610" s="127" t="str">
        <f>IFERROR(INDEX(GUTS!AI611:'GUTS'!BH611,MATCH(2,GUTS!AK611:'GUTS'!BI611,0)),"")</f>
        <v/>
      </c>
      <c r="E610" s="127" t="str">
        <f>IFERROR(INDEX(GUTS!AJ611:'GUTS'!BH611,MATCH(2,GUTS!AK611:'GUTS'!BI611,0)),"")</f>
        <v/>
      </c>
      <c r="F610" s="127" t="str">
        <f>IFERROR(INDEX(GUTS!AI611:'GUTS'!BH611,MATCH(3,GUTS!AK611:'GUTS'!BI611,0)),"")</f>
        <v/>
      </c>
      <c r="G610" s="127" t="str">
        <f>IFERROR(INDEX(GUTS!AJ611:'GUTS'!BH611,MATCH(3,GUTS!AK611:'GUTS'!BI611,0)),"")</f>
        <v/>
      </c>
      <c r="H610" s="127" t="str">
        <f>IFERROR(INDEX(GUTS!AI611:'GUTS'!BH611,MATCH(4,GUTS!AK611:'GUTS'!BI611,0)),"")</f>
        <v/>
      </c>
      <c r="I610" s="127" t="str">
        <f>IFERROR(INDEX(GUTS!AJ611:'GUTS'!BH611,MATCH(4,GUTS!AK611:'GUTS'!BI611,0)),"")</f>
        <v/>
      </c>
      <c r="J610" s="127" t="str">
        <f>IFERROR(INDEX(GUTS!AI611:'GUTS'!BH611,MATCH(5,GUTS!AK611:'GUTS'!BI611,0)),"")</f>
        <v/>
      </c>
      <c r="K610" s="127" t="str">
        <f>IFERROR(INDEX(GUTS!AJ611:'GUTS'!BH611,MATCH(5,GUTS!AK611:'GUTS'!BI611,0)),"")</f>
        <v/>
      </c>
      <c r="L610" s="127" t="str">
        <f>IFERROR(INDEX(GUTS!AI611:'GUTS'!BH611,MATCH(6,GUTS!AK611:'GUTS'!BI611,0)),"")</f>
        <v/>
      </c>
      <c r="M610" s="127" t="str">
        <f>IFERROR(INDEX(GUTS!AJ611:'GUTS'!BH611,MATCH(6,GUTS!AK611:'GUTS'!BI611,0)),"")</f>
        <v/>
      </c>
      <c r="N610" s="127" t="e">
        <f>Audit!#REF!</f>
        <v>#REF!</v>
      </c>
      <c r="O610" s="127" t="e">
        <f>Audit!#REF!</f>
        <v>#REF!</v>
      </c>
      <c r="P610" s="127" t="e">
        <f>Audit!#REF!</f>
        <v>#REF!</v>
      </c>
    </row>
    <row r="611" spans="1:16">
      <c r="A611" s="127" t="e">
        <f>Audit!#REF!</f>
        <v>#REF!</v>
      </c>
      <c r="B611" s="127" t="str">
        <f>IFERROR(INDEX(GUTS!AI612:'GUTS'!BH612,MATCH(1,GUTS!AK612:'GUTS'!BI612,0)),"")</f>
        <v/>
      </c>
      <c r="C611" s="127" t="str">
        <f>IFERROR(INDEX(GUTS!AJ612:'GUTS'!BH612,MATCH(1,GUTS!AK612:'GUTS'!BI612,0)),"")</f>
        <v/>
      </c>
      <c r="D611" s="127" t="str">
        <f>IFERROR(INDEX(GUTS!AI612:'GUTS'!BH612,MATCH(2,GUTS!AK612:'GUTS'!BI612,0)),"")</f>
        <v/>
      </c>
      <c r="E611" s="127" t="str">
        <f>IFERROR(INDEX(GUTS!AJ612:'GUTS'!BH612,MATCH(2,GUTS!AK612:'GUTS'!BI612,0)),"")</f>
        <v/>
      </c>
      <c r="F611" s="127" t="str">
        <f>IFERROR(INDEX(GUTS!AI612:'GUTS'!BH612,MATCH(3,GUTS!AK612:'GUTS'!BI612,0)),"")</f>
        <v/>
      </c>
      <c r="G611" s="127" t="str">
        <f>IFERROR(INDEX(GUTS!AJ612:'GUTS'!BH612,MATCH(3,GUTS!AK612:'GUTS'!BI612,0)),"")</f>
        <v/>
      </c>
      <c r="H611" s="127" t="str">
        <f>IFERROR(INDEX(GUTS!AI612:'GUTS'!BH612,MATCH(4,GUTS!AK612:'GUTS'!BI612,0)),"")</f>
        <v/>
      </c>
      <c r="I611" s="127" t="str">
        <f>IFERROR(INDEX(GUTS!AJ612:'GUTS'!BH612,MATCH(4,GUTS!AK612:'GUTS'!BI612,0)),"")</f>
        <v/>
      </c>
      <c r="J611" s="127" t="str">
        <f>IFERROR(INDEX(GUTS!AI612:'GUTS'!BH612,MATCH(5,GUTS!AK612:'GUTS'!BI612,0)),"")</f>
        <v/>
      </c>
      <c r="K611" s="127" t="str">
        <f>IFERROR(INDEX(GUTS!AJ612:'GUTS'!BH612,MATCH(5,GUTS!AK612:'GUTS'!BI612,0)),"")</f>
        <v/>
      </c>
      <c r="L611" s="127" t="str">
        <f>IFERROR(INDEX(GUTS!AI612:'GUTS'!BH612,MATCH(6,GUTS!AK612:'GUTS'!BI612,0)),"")</f>
        <v/>
      </c>
      <c r="M611" s="127" t="str">
        <f>IFERROR(INDEX(GUTS!AJ612:'GUTS'!BH612,MATCH(6,GUTS!AK612:'GUTS'!BI612,0)),"")</f>
        <v/>
      </c>
      <c r="N611" s="127" t="e">
        <f>Audit!#REF!</f>
        <v>#REF!</v>
      </c>
      <c r="O611" s="127" t="e">
        <f>Audit!#REF!</f>
        <v>#REF!</v>
      </c>
      <c r="P611" s="127" t="e">
        <f>Audit!#REF!</f>
        <v>#REF!</v>
      </c>
    </row>
    <row r="612" spans="1:16" hidden="1">
      <c r="A612" s="127" t="e">
        <f>Audit!#REF!</f>
        <v>#REF!</v>
      </c>
      <c r="B612" s="127" t="str">
        <f>IFERROR(INDEX(GUTS!AI613:'GUTS'!BH613,MATCH(1,GUTS!AK613:'GUTS'!BI613,0)),"")</f>
        <v/>
      </c>
      <c r="C612" s="127" t="str">
        <f>IFERROR(INDEX(GUTS!AJ613:'GUTS'!BH613,MATCH(1,GUTS!AK613:'GUTS'!BI613,0)),"")</f>
        <v/>
      </c>
      <c r="D612" s="127" t="str">
        <f>IFERROR(INDEX(GUTS!AI613:'GUTS'!BH613,MATCH(2,GUTS!AK613:'GUTS'!BI613,0)),"")</f>
        <v/>
      </c>
      <c r="E612" s="127" t="str">
        <f>IFERROR(INDEX(GUTS!AJ613:'GUTS'!BH613,MATCH(2,GUTS!AK613:'GUTS'!BI613,0)),"")</f>
        <v/>
      </c>
      <c r="F612" s="127" t="str">
        <f>IFERROR(INDEX(GUTS!AI613:'GUTS'!BH613,MATCH(3,GUTS!AK613:'GUTS'!BI613,0)),"")</f>
        <v/>
      </c>
      <c r="G612" s="127" t="str">
        <f>IFERROR(INDEX(GUTS!AJ613:'GUTS'!BH613,MATCH(3,GUTS!AK613:'GUTS'!BI613,0)),"")</f>
        <v/>
      </c>
      <c r="H612" s="127" t="str">
        <f>IFERROR(INDEX(GUTS!AI613:'GUTS'!BH613,MATCH(4,GUTS!AK613:'GUTS'!BI613,0)),"")</f>
        <v/>
      </c>
      <c r="I612" s="127" t="str">
        <f>IFERROR(INDEX(GUTS!AJ613:'GUTS'!BH613,MATCH(4,GUTS!AK613:'GUTS'!BI613,0)),"")</f>
        <v/>
      </c>
      <c r="J612" s="127" t="str">
        <f>IFERROR(INDEX(GUTS!AI613:'GUTS'!BH613,MATCH(5,GUTS!AK613:'GUTS'!BI613,0)),"")</f>
        <v/>
      </c>
      <c r="K612" s="127" t="str">
        <f>IFERROR(INDEX(GUTS!AJ613:'GUTS'!BH613,MATCH(5,GUTS!AK613:'GUTS'!BI613,0)),"")</f>
        <v/>
      </c>
      <c r="L612" s="127" t="str">
        <f>IFERROR(INDEX(GUTS!AI613:'GUTS'!BH613,MATCH(6,GUTS!AK613:'GUTS'!BI613,0)),"")</f>
        <v/>
      </c>
      <c r="M612" s="127" t="str">
        <f>IFERROR(INDEX(GUTS!AJ613:'GUTS'!BH613,MATCH(6,GUTS!AK613:'GUTS'!BI613,0)),"")</f>
        <v/>
      </c>
      <c r="N612" s="127" t="e">
        <f>Audit!#REF!</f>
        <v>#REF!</v>
      </c>
      <c r="O612" s="127" t="e">
        <f>Audit!#REF!</f>
        <v>#REF!</v>
      </c>
      <c r="P612" s="127" t="e">
        <f>Audit!#REF!</f>
        <v>#REF!</v>
      </c>
    </row>
    <row r="613" spans="1:16">
      <c r="A613" s="127" t="e">
        <f>Audit!#REF!</f>
        <v>#REF!</v>
      </c>
      <c r="B613" s="127" t="str">
        <f>IFERROR(INDEX(GUTS!AI614:'GUTS'!BH614,MATCH(1,GUTS!AK614:'GUTS'!BI614,0)),"")</f>
        <v/>
      </c>
      <c r="C613" s="127" t="str">
        <f>IFERROR(INDEX(GUTS!AJ614:'GUTS'!BH614,MATCH(1,GUTS!AK614:'GUTS'!BI614,0)),"")</f>
        <v/>
      </c>
      <c r="D613" s="127" t="str">
        <f>IFERROR(INDEX(GUTS!AI614:'GUTS'!BH614,MATCH(2,GUTS!AK614:'GUTS'!BI614,0)),"")</f>
        <v/>
      </c>
      <c r="E613" s="127" t="str">
        <f>IFERROR(INDEX(GUTS!AJ614:'GUTS'!BH614,MATCH(2,GUTS!AK614:'GUTS'!BI614,0)),"")</f>
        <v/>
      </c>
      <c r="F613" s="127" t="str">
        <f>IFERROR(INDEX(GUTS!AI614:'GUTS'!BH614,MATCH(3,GUTS!AK614:'GUTS'!BI614,0)),"")</f>
        <v/>
      </c>
      <c r="G613" s="127" t="str">
        <f>IFERROR(INDEX(GUTS!AJ614:'GUTS'!BH614,MATCH(3,GUTS!AK614:'GUTS'!BI614,0)),"")</f>
        <v/>
      </c>
      <c r="H613" s="127" t="str">
        <f>IFERROR(INDEX(GUTS!AI614:'GUTS'!BH614,MATCH(4,GUTS!AK614:'GUTS'!BI614,0)),"")</f>
        <v/>
      </c>
      <c r="I613" s="127" t="str">
        <f>IFERROR(INDEX(GUTS!AJ614:'GUTS'!BH614,MATCH(4,GUTS!AK614:'GUTS'!BI614,0)),"")</f>
        <v/>
      </c>
      <c r="J613" s="127" t="str">
        <f>IFERROR(INDEX(GUTS!AI614:'GUTS'!BH614,MATCH(5,GUTS!AK614:'GUTS'!BI614,0)),"")</f>
        <v/>
      </c>
      <c r="K613" s="127" t="str">
        <f>IFERROR(INDEX(GUTS!AJ614:'GUTS'!BH614,MATCH(5,GUTS!AK614:'GUTS'!BI614,0)),"")</f>
        <v/>
      </c>
      <c r="L613" s="127" t="str">
        <f>IFERROR(INDEX(GUTS!AI614:'GUTS'!BH614,MATCH(6,GUTS!AK614:'GUTS'!BI614,0)),"")</f>
        <v/>
      </c>
      <c r="M613" s="127" t="str">
        <f>IFERROR(INDEX(GUTS!AJ614:'GUTS'!BH614,MATCH(6,GUTS!AK614:'GUTS'!BI614,0)),"")</f>
        <v/>
      </c>
      <c r="N613" s="127" t="e">
        <f>Audit!#REF!</f>
        <v>#REF!</v>
      </c>
      <c r="O613" s="127" t="e">
        <f>Audit!#REF!</f>
        <v>#REF!</v>
      </c>
      <c r="P613" s="127" t="e">
        <f>Audit!#REF!</f>
        <v>#REF!</v>
      </c>
    </row>
    <row r="614" spans="1:16" hidden="1">
      <c r="A614" s="127" t="e">
        <f>Audit!#REF!</f>
        <v>#REF!</v>
      </c>
      <c r="B614" s="127" t="str">
        <f>IFERROR(INDEX(GUTS!AI615:'GUTS'!BH615,MATCH(1,GUTS!AK615:'GUTS'!BI615,0)),"")</f>
        <v/>
      </c>
      <c r="C614" s="127" t="str">
        <f>IFERROR(INDEX(GUTS!AJ615:'GUTS'!BH615,MATCH(1,GUTS!AK615:'GUTS'!BI615,0)),"")</f>
        <v/>
      </c>
      <c r="D614" s="127" t="str">
        <f>IFERROR(INDEX(GUTS!AI615:'GUTS'!BH615,MATCH(2,GUTS!AK615:'GUTS'!BI615,0)),"")</f>
        <v/>
      </c>
      <c r="E614" s="127" t="str">
        <f>IFERROR(INDEX(GUTS!AJ615:'GUTS'!BH615,MATCH(2,GUTS!AK615:'GUTS'!BI615,0)),"")</f>
        <v/>
      </c>
      <c r="F614" s="127" t="str">
        <f>IFERROR(INDEX(GUTS!AI615:'GUTS'!BH615,MATCH(3,GUTS!AK615:'GUTS'!BI615,0)),"")</f>
        <v/>
      </c>
      <c r="G614" s="127" t="str">
        <f>IFERROR(INDEX(GUTS!AJ615:'GUTS'!BH615,MATCH(3,GUTS!AK615:'GUTS'!BI615,0)),"")</f>
        <v/>
      </c>
      <c r="H614" s="127" t="str">
        <f>IFERROR(INDEX(GUTS!AI615:'GUTS'!BH615,MATCH(4,GUTS!AK615:'GUTS'!BI615,0)),"")</f>
        <v/>
      </c>
      <c r="I614" s="127" t="str">
        <f>IFERROR(INDEX(GUTS!AJ615:'GUTS'!BH615,MATCH(4,GUTS!AK615:'GUTS'!BI615,0)),"")</f>
        <v/>
      </c>
      <c r="J614" s="127" t="str">
        <f>IFERROR(INDEX(GUTS!AI615:'GUTS'!BH615,MATCH(5,GUTS!AK615:'GUTS'!BI615,0)),"")</f>
        <v/>
      </c>
      <c r="K614" s="127" t="str">
        <f>IFERROR(INDEX(GUTS!AJ615:'GUTS'!BH615,MATCH(5,GUTS!AK615:'GUTS'!BI615,0)),"")</f>
        <v/>
      </c>
      <c r="L614" s="127" t="str">
        <f>IFERROR(INDEX(GUTS!AI615:'GUTS'!BH615,MATCH(6,GUTS!AK615:'GUTS'!BI615,0)),"")</f>
        <v/>
      </c>
      <c r="M614" s="127" t="str">
        <f>IFERROR(INDEX(GUTS!AJ615:'GUTS'!BH615,MATCH(6,GUTS!AK615:'GUTS'!BI615,0)),"")</f>
        <v/>
      </c>
      <c r="N614" s="127" t="e">
        <f>Audit!#REF!</f>
        <v>#REF!</v>
      </c>
      <c r="O614" s="127" t="e">
        <f>Audit!#REF!</f>
        <v>#REF!</v>
      </c>
      <c r="P614" s="127" t="e">
        <f>Audit!#REF!</f>
        <v>#REF!</v>
      </c>
    </row>
    <row r="615" spans="1:16">
      <c r="A615" s="127" t="e">
        <f>Audit!#REF!</f>
        <v>#REF!</v>
      </c>
      <c r="B615" s="127" t="str">
        <f>IFERROR(INDEX(GUTS!AI616:'GUTS'!BH616,MATCH(1,GUTS!AK616:'GUTS'!BI616,0)),"")</f>
        <v/>
      </c>
      <c r="C615" s="127" t="str">
        <f>IFERROR(INDEX(GUTS!AJ616:'GUTS'!BH616,MATCH(1,GUTS!AK616:'GUTS'!BI616,0)),"")</f>
        <v/>
      </c>
      <c r="D615" s="127" t="str">
        <f>IFERROR(INDEX(GUTS!AI616:'GUTS'!BH616,MATCH(2,GUTS!AK616:'GUTS'!BI616,0)),"")</f>
        <v/>
      </c>
      <c r="E615" s="127" t="str">
        <f>IFERROR(INDEX(GUTS!AJ616:'GUTS'!BH616,MATCH(2,GUTS!AK616:'GUTS'!BI616,0)),"")</f>
        <v/>
      </c>
      <c r="F615" s="127" t="str">
        <f>IFERROR(INDEX(GUTS!AI616:'GUTS'!BH616,MATCH(3,GUTS!AK616:'GUTS'!BI616,0)),"")</f>
        <v/>
      </c>
      <c r="G615" s="127" t="str">
        <f>IFERROR(INDEX(GUTS!AJ616:'GUTS'!BH616,MATCH(3,GUTS!AK616:'GUTS'!BI616,0)),"")</f>
        <v/>
      </c>
      <c r="H615" s="127" t="str">
        <f>IFERROR(INDEX(GUTS!AI616:'GUTS'!BH616,MATCH(4,GUTS!AK616:'GUTS'!BI616,0)),"")</f>
        <v/>
      </c>
      <c r="I615" s="127" t="str">
        <f>IFERROR(INDEX(GUTS!AJ616:'GUTS'!BH616,MATCH(4,GUTS!AK616:'GUTS'!BI616,0)),"")</f>
        <v/>
      </c>
      <c r="J615" s="127" t="str">
        <f>IFERROR(INDEX(GUTS!AI616:'GUTS'!BH616,MATCH(5,GUTS!AK616:'GUTS'!BI616,0)),"")</f>
        <v/>
      </c>
      <c r="K615" s="127" t="str">
        <f>IFERROR(INDEX(GUTS!AJ616:'GUTS'!BH616,MATCH(5,GUTS!AK616:'GUTS'!BI616,0)),"")</f>
        <v/>
      </c>
      <c r="L615" s="127" t="str">
        <f>IFERROR(INDEX(GUTS!AI616:'GUTS'!BH616,MATCH(6,GUTS!AK616:'GUTS'!BI616,0)),"")</f>
        <v/>
      </c>
      <c r="M615" s="127" t="str">
        <f>IFERROR(INDEX(GUTS!AJ616:'GUTS'!BH616,MATCH(6,GUTS!AK616:'GUTS'!BI616,0)),"")</f>
        <v/>
      </c>
      <c r="N615" s="127" t="e">
        <f>Audit!#REF!</f>
        <v>#REF!</v>
      </c>
      <c r="O615" s="127" t="e">
        <f>Audit!#REF!</f>
        <v>#REF!</v>
      </c>
      <c r="P615" s="127" t="e">
        <f>Audit!#REF!</f>
        <v>#REF!</v>
      </c>
    </row>
    <row r="616" spans="1:16" hidden="1">
      <c r="A616" s="127" t="e">
        <f>Audit!#REF!</f>
        <v>#REF!</v>
      </c>
      <c r="B616" s="127" t="str">
        <f>IFERROR(INDEX(GUTS!AI617:'GUTS'!BH617,MATCH(1,GUTS!AK617:'GUTS'!BI617,0)),"")</f>
        <v/>
      </c>
      <c r="C616" s="127" t="str">
        <f>IFERROR(INDEX(GUTS!AJ617:'GUTS'!BH617,MATCH(1,GUTS!AK617:'GUTS'!BI617,0)),"")</f>
        <v/>
      </c>
      <c r="D616" s="127" t="str">
        <f>IFERROR(INDEX(GUTS!AI617:'GUTS'!BH617,MATCH(2,GUTS!AK617:'GUTS'!BI617,0)),"")</f>
        <v/>
      </c>
      <c r="E616" s="127" t="str">
        <f>IFERROR(INDEX(GUTS!AJ617:'GUTS'!BH617,MATCH(2,GUTS!AK617:'GUTS'!BI617,0)),"")</f>
        <v/>
      </c>
      <c r="F616" s="127" t="str">
        <f>IFERROR(INDEX(GUTS!AI617:'GUTS'!BH617,MATCH(3,GUTS!AK617:'GUTS'!BI617,0)),"")</f>
        <v/>
      </c>
      <c r="G616" s="127" t="str">
        <f>IFERROR(INDEX(GUTS!AJ617:'GUTS'!BH617,MATCH(3,GUTS!AK617:'GUTS'!BI617,0)),"")</f>
        <v/>
      </c>
      <c r="H616" s="127" t="str">
        <f>IFERROR(INDEX(GUTS!AI617:'GUTS'!BH617,MATCH(4,GUTS!AK617:'GUTS'!BI617,0)),"")</f>
        <v/>
      </c>
      <c r="I616" s="127" t="str">
        <f>IFERROR(INDEX(GUTS!AJ617:'GUTS'!BH617,MATCH(4,GUTS!AK617:'GUTS'!BI617,0)),"")</f>
        <v/>
      </c>
      <c r="J616" s="127" t="str">
        <f>IFERROR(INDEX(GUTS!AI617:'GUTS'!BH617,MATCH(5,GUTS!AK617:'GUTS'!BI617,0)),"")</f>
        <v/>
      </c>
      <c r="K616" s="127" t="str">
        <f>IFERROR(INDEX(GUTS!AJ617:'GUTS'!BH617,MATCH(5,GUTS!AK617:'GUTS'!BI617,0)),"")</f>
        <v/>
      </c>
      <c r="L616" s="127" t="str">
        <f>IFERROR(INDEX(GUTS!AI617:'GUTS'!BH617,MATCH(6,GUTS!AK617:'GUTS'!BI617,0)),"")</f>
        <v/>
      </c>
      <c r="M616" s="127" t="str">
        <f>IFERROR(INDEX(GUTS!AJ617:'GUTS'!BH617,MATCH(6,GUTS!AK617:'GUTS'!BI617,0)),"")</f>
        <v/>
      </c>
      <c r="N616" s="127" t="e">
        <f>Audit!#REF!</f>
        <v>#REF!</v>
      </c>
      <c r="O616" s="127" t="e">
        <f>Audit!#REF!</f>
        <v>#REF!</v>
      </c>
      <c r="P616" s="127" t="e">
        <f>Audit!#REF!</f>
        <v>#REF!</v>
      </c>
    </row>
    <row r="617" spans="1:16" hidden="1">
      <c r="A617" s="127" t="e">
        <f>Audit!#REF!</f>
        <v>#REF!</v>
      </c>
      <c r="B617" s="127" t="str">
        <f>IFERROR(INDEX(GUTS!AI618:'GUTS'!BH618,MATCH(1,GUTS!AK618:'GUTS'!BI618,0)),"")</f>
        <v/>
      </c>
      <c r="C617" s="127" t="str">
        <f>IFERROR(INDEX(GUTS!AJ618:'GUTS'!BH618,MATCH(1,GUTS!AK618:'GUTS'!BI618,0)),"")</f>
        <v/>
      </c>
      <c r="D617" s="127" t="str">
        <f>IFERROR(INDEX(GUTS!AI618:'GUTS'!BH618,MATCH(2,GUTS!AK618:'GUTS'!BI618,0)),"")</f>
        <v/>
      </c>
      <c r="E617" s="127" t="str">
        <f>IFERROR(INDEX(GUTS!AJ618:'GUTS'!BH618,MATCH(2,GUTS!AK618:'GUTS'!BI618,0)),"")</f>
        <v/>
      </c>
      <c r="F617" s="127" t="str">
        <f>IFERROR(INDEX(GUTS!AI618:'GUTS'!BH618,MATCH(3,GUTS!AK618:'GUTS'!BI618,0)),"")</f>
        <v/>
      </c>
      <c r="G617" s="127" t="str">
        <f>IFERROR(INDEX(GUTS!AJ618:'GUTS'!BH618,MATCH(3,GUTS!AK618:'GUTS'!BI618,0)),"")</f>
        <v/>
      </c>
      <c r="H617" s="127" t="str">
        <f>IFERROR(INDEX(GUTS!AI618:'GUTS'!BH618,MATCH(4,GUTS!AK618:'GUTS'!BI618,0)),"")</f>
        <v/>
      </c>
      <c r="I617" s="127" t="str">
        <f>IFERROR(INDEX(GUTS!AJ618:'GUTS'!BH618,MATCH(4,GUTS!AK618:'GUTS'!BI618,0)),"")</f>
        <v/>
      </c>
      <c r="J617" s="127" t="str">
        <f>IFERROR(INDEX(GUTS!AI618:'GUTS'!BH618,MATCH(5,GUTS!AK618:'GUTS'!BI618,0)),"")</f>
        <v/>
      </c>
      <c r="K617" s="127" t="str">
        <f>IFERROR(INDEX(GUTS!AJ618:'GUTS'!BH618,MATCH(5,GUTS!AK618:'GUTS'!BI618,0)),"")</f>
        <v/>
      </c>
      <c r="L617" s="127" t="str">
        <f>IFERROR(INDEX(GUTS!AI618:'GUTS'!BH618,MATCH(6,GUTS!AK618:'GUTS'!BI618,0)),"")</f>
        <v/>
      </c>
      <c r="M617" s="127" t="str">
        <f>IFERROR(INDEX(GUTS!AJ618:'GUTS'!BH618,MATCH(6,GUTS!AK618:'GUTS'!BI618,0)),"")</f>
        <v/>
      </c>
      <c r="N617" s="127" t="e">
        <f>Audit!#REF!</f>
        <v>#REF!</v>
      </c>
      <c r="O617" s="127" t="e">
        <f>Audit!#REF!</f>
        <v>#REF!</v>
      </c>
      <c r="P617" s="127" t="e">
        <f>Audit!#REF!</f>
        <v>#REF!</v>
      </c>
    </row>
    <row r="618" spans="1:16" hidden="1">
      <c r="A618" s="127" t="e">
        <f>Audit!#REF!</f>
        <v>#REF!</v>
      </c>
      <c r="B618" s="127" t="str">
        <f>IFERROR(INDEX(GUTS!AI619:'GUTS'!BH619,MATCH(1,GUTS!AK619:'GUTS'!BI619,0)),"")</f>
        <v/>
      </c>
      <c r="C618" s="127" t="str">
        <f>IFERROR(INDEX(GUTS!AJ619:'GUTS'!BH619,MATCH(1,GUTS!AK619:'GUTS'!BI619,0)),"")</f>
        <v/>
      </c>
      <c r="D618" s="127" t="str">
        <f>IFERROR(INDEX(GUTS!AI619:'GUTS'!BH619,MATCH(2,GUTS!AK619:'GUTS'!BI619,0)),"")</f>
        <v/>
      </c>
      <c r="E618" s="127" t="str">
        <f>IFERROR(INDEX(GUTS!AJ619:'GUTS'!BH619,MATCH(2,GUTS!AK619:'GUTS'!BI619,0)),"")</f>
        <v/>
      </c>
      <c r="F618" s="127" t="str">
        <f>IFERROR(INDEX(GUTS!AI619:'GUTS'!BH619,MATCH(3,GUTS!AK619:'GUTS'!BI619,0)),"")</f>
        <v/>
      </c>
      <c r="G618" s="127" t="str">
        <f>IFERROR(INDEX(GUTS!AJ619:'GUTS'!BH619,MATCH(3,GUTS!AK619:'GUTS'!BI619,0)),"")</f>
        <v/>
      </c>
      <c r="H618" s="127" t="str">
        <f>IFERROR(INDEX(GUTS!AI619:'GUTS'!BH619,MATCH(4,GUTS!AK619:'GUTS'!BI619,0)),"")</f>
        <v/>
      </c>
      <c r="I618" s="127" t="str">
        <f>IFERROR(INDEX(GUTS!AJ619:'GUTS'!BH619,MATCH(4,GUTS!AK619:'GUTS'!BI619,0)),"")</f>
        <v/>
      </c>
      <c r="J618" s="127" t="str">
        <f>IFERROR(INDEX(GUTS!AI619:'GUTS'!BH619,MATCH(5,GUTS!AK619:'GUTS'!BI619,0)),"")</f>
        <v/>
      </c>
      <c r="K618" s="127" t="str">
        <f>IFERROR(INDEX(GUTS!AJ619:'GUTS'!BH619,MATCH(5,GUTS!AK619:'GUTS'!BI619,0)),"")</f>
        <v/>
      </c>
      <c r="L618" s="127" t="str">
        <f>IFERROR(INDEX(GUTS!AI619:'GUTS'!BH619,MATCH(6,GUTS!AK619:'GUTS'!BI619,0)),"")</f>
        <v/>
      </c>
      <c r="M618" s="127" t="str">
        <f>IFERROR(INDEX(GUTS!AJ619:'GUTS'!BH619,MATCH(6,GUTS!AK619:'GUTS'!BI619,0)),"")</f>
        <v/>
      </c>
      <c r="N618" s="127" t="e">
        <f>Audit!#REF!</f>
        <v>#REF!</v>
      </c>
      <c r="O618" s="127" t="e">
        <f>Audit!#REF!</f>
        <v>#REF!</v>
      </c>
      <c r="P618" s="127" t="e">
        <f>Audit!#REF!</f>
        <v>#REF!</v>
      </c>
    </row>
    <row r="619" spans="1:16">
      <c r="A619" s="127" t="e">
        <f>Audit!#REF!</f>
        <v>#REF!</v>
      </c>
      <c r="B619" s="127" t="str">
        <f>IFERROR(INDEX(GUTS!AI620:'GUTS'!BH620,MATCH(1,GUTS!AK620:'GUTS'!BI620,0)),"")</f>
        <v/>
      </c>
      <c r="C619" s="127" t="str">
        <f>IFERROR(INDEX(GUTS!AJ620:'GUTS'!BH620,MATCH(1,GUTS!AK620:'GUTS'!BI620,0)),"")</f>
        <v/>
      </c>
      <c r="D619" s="127" t="str">
        <f>IFERROR(INDEX(GUTS!AI620:'GUTS'!BH620,MATCH(2,GUTS!AK620:'GUTS'!BI620,0)),"")</f>
        <v/>
      </c>
      <c r="E619" s="127" t="str">
        <f>IFERROR(INDEX(GUTS!AJ620:'GUTS'!BH620,MATCH(2,GUTS!AK620:'GUTS'!BI620,0)),"")</f>
        <v/>
      </c>
      <c r="F619" s="127" t="str">
        <f>IFERROR(INDEX(GUTS!AI620:'GUTS'!BH620,MATCH(3,GUTS!AK620:'GUTS'!BI620,0)),"")</f>
        <v/>
      </c>
      <c r="G619" s="127" t="str">
        <f>IFERROR(INDEX(GUTS!AJ620:'GUTS'!BH620,MATCH(3,GUTS!AK620:'GUTS'!BI620,0)),"")</f>
        <v/>
      </c>
      <c r="H619" s="127" t="str">
        <f>IFERROR(INDEX(GUTS!AI620:'GUTS'!BH620,MATCH(4,GUTS!AK620:'GUTS'!BI620,0)),"")</f>
        <v/>
      </c>
      <c r="I619" s="127" t="str">
        <f>IFERROR(INDEX(GUTS!AJ620:'GUTS'!BH620,MATCH(4,GUTS!AK620:'GUTS'!BI620,0)),"")</f>
        <v/>
      </c>
      <c r="J619" s="127" t="str">
        <f>IFERROR(INDEX(GUTS!AI620:'GUTS'!BH620,MATCH(5,GUTS!AK620:'GUTS'!BI620,0)),"")</f>
        <v/>
      </c>
      <c r="K619" s="127" t="str">
        <f>IFERROR(INDEX(GUTS!AJ620:'GUTS'!BH620,MATCH(5,GUTS!AK620:'GUTS'!BI620,0)),"")</f>
        <v/>
      </c>
      <c r="L619" s="127" t="str">
        <f>IFERROR(INDEX(GUTS!AI620:'GUTS'!BH620,MATCH(6,GUTS!AK620:'GUTS'!BI620,0)),"")</f>
        <v/>
      </c>
      <c r="M619" s="127" t="str">
        <f>IFERROR(INDEX(GUTS!AJ620:'GUTS'!BH620,MATCH(6,GUTS!AK620:'GUTS'!BI620,0)),"")</f>
        <v/>
      </c>
      <c r="N619" s="127" t="e">
        <f>Audit!#REF!</f>
        <v>#REF!</v>
      </c>
      <c r="O619" s="127" t="e">
        <f>Audit!#REF!</f>
        <v>#REF!</v>
      </c>
      <c r="P619" s="127" t="e">
        <f>Audit!#REF!</f>
        <v>#REF!</v>
      </c>
    </row>
    <row r="620" spans="1:16" hidden="1">
      <c r="A620" s="127" t="e">
        <f>Audit!#REF!</f>
        <v>#REF!</v>
      </c>
      <c r="B620" s="127" t="str">
        <f>IFERROR(INDEX(GUTS!AI621:'GUTS'!BH621,MATCH(1,GUTS!AK621:'GUTS'!BI621,0)),"")</f>
        <v/>
      </c>
      <c r="C620" s="127" t="str">
        <f>IFERROR(INDEX(GUTS!AJ621:'GUTS'!BH621,MATCH(1,GUTS!AK621:'GUTS'!BI621,0)),"")</f>
        <v/>
      </c>
      <c r="D620" s="127" t="str">
        <f>IFERROR(INDEX(GUTS!AI621:'GUTS'!BH621,MATCH(2,GUTS!AK621:'GUTS'!BI621,0)),"")</f>
        <v/>
      </c>
      <c r="E620" s="127" t="str">
        <f>IFERROR(INDEX(GUTS!AJ621:'GUTS'!BH621,MATCH(2,GUTS!AK621:'GUTS'!BI621,0)),"")</f>
        <v/>
      </c>
      <c r="F620" s="127" t="str">
        <f>IFERROR(INDEX(GUTS!AI621:'GUTS'!BH621,MATCH(3,GUTS!AK621:'GUTS'!BI621,0)),"")</f>
        <v/>
      </c>
      <c r="G620" s="127" t="str">
        <f>IFERROR(INDEX(GUTS!AJ621:'GUTS'!BH621,MATCH(3,GUTS!AK621:'GUTS'!BI621,0)),"")</f>
        <v/>
      </c>
      <c r="H620" s="127" t="str">
        <f>IFERROR(INDEX(GUTS!AI621:'GUTS'!BH621,MATCH(4,GUTS!AK621:'GUTS'!BI621,0)),"")</f>
        <v/>
      </c>
      <c r="I620" s="127" t="str">
        <f>IFERROR(INDEX(GUTS!AJ621:'GUTS'!BH621,MATCH(4,GUTS!AK621:'GUTS'!BI621,0)),"")</f>
        <v/>
      </c>
      <c r="J620" s="127" t="str">
        <f>IFERROR(INDEX(GUTS!AI621:'GUTS'!BH621,MATCH(5,GUTS!AK621:'GUTS'!BI621,0)),"")</f>
        <v/>
      </c>
      <c r="K620" s="127" t="str">
        <f>IFERROR(INDEX(GUTS!AJ621:'GUTS'!BH621,MATCH(5,GUTS!AK621:'GUTS'!BI621,0)),"")</f>
        <v/>
      </c>
      <c r="L620" s="127" t="str">
        <f>IFERROR(INDEX(GUTS!AI621:'GUTS'!BH621,MATCH(6,GUTS!AK621:'GUTS'!BI621,0)),"")</f>
        <v/>
      </c>
      <c r="M620" s="127" t="str">
        <f>IFERROR(INDEX(GUTS!AJ621:'GUTS'!BH621,MATCH(6,GUTS!AK621:'GUTS'!BI621,0)),"")</f>
        <v/>
      </c>
      <c r="N620" s="127" t="e">
        <f>Audit!#REF!</f>
        <v>#REF!</v>
      </c>
      <c r="O620" s="127" t="e">
        <f>Audit!#REF!</f>
        <v>#REF!</v>
      </c>
      <c r="P620" s="127" t="e">
        <f>Audit!#REF!</f>
        <v>#REF!</v>
      </c>
    </row>
    <row r="621" spans="1:16" hidden="1">
      <c r="A621" s="127" t="e">
        <f>Audit!#REF!</f>
        <v>#REF!</v>
      </c>
      <c r="B621" s="127" t="str">
        <f>IFERROR(INDEX(GUTS!AI622:'GUTS'!BH622,MATCH(1,GUTS!AK622:'GUTS'!BI622,0)),"")</f>
        <v/>
      </c>
      <c r="C621" s="127" t="str">
        <f>IFERROR(INDEX(GUTS!AJ622:'GUTS'!BH622,MATCH(1,GUTS!AK622:'GUTS'!BI622,0)),"")</f>
        <v/>
      </c>
      <c r="D621" s="127" t="str">
        <f>IFERROR(INDEX(GUTS!AI622:'GUTS'!BH622,MATCH(2,GUTS!AK622:'GUTS'!BI622,0)),"")</f>
        <v/>
      </c>
      <c r="E621" s="127" t="str">
        <f>IFERROR(INDEX(GUTS!AJ622:'GUTS'!BH622,MATCH(2,GUTS!AK622:'GUTS'!BI622,0)),"")</f>
        <v/>
      </c>
      <c r="F621" s="127" t="str">
        <f>IFERROR(INDEX(GUTS!AI622:'GUTS'!BH622,MATCH(3,GUTS!AK622:'GUTS'!BI622,0)),"")</f>
        <v/>
      </c>
      <c r="G621" s="127" t="str">
        <f>IFERROR(INDEX(GUTS!AJ622:'GUTS'!BH622,MATCH(3,GUTS!AK622:'GUTS'!BI622,0)),"")</f>
        <v/>
      </c>
      <c r="H621" s="127" t="str">
        <f>IFERROR(INDEX(GUTS!AI622:'GUTS'!BH622,MATCH(4,GUTS!AK622:'GUTS'!BI622,0)),"")</f>
        <v/>
      </c>
      <c r="I621" s="127" t="str">
        <f>IFERROR(INDEX(GUTS!AJ622:'GUTS'!BH622,MATCH(4,GUTS!AK622:'GUTS'!BI622,0)),"")</f>
        <v/>
      </c>
      <c r="J621" s="127" t="str">
        <f>IFERROR(INDEX(GUTS!AI622:'GUTS'!BH622,MATCH(5,GUTS!AK622:'GUTS'!BI622,0)),"")</f>
        <v/>
      </c>
      <c r="K621" s="127" t="str">
        <f>IFERROR(INDEX(GUTS!AJ622:'GUTS'!BH622,MATCH(5,GUTS!AK622:'GUTS'!BI622,0)),"")</f>
        <v/>
      </c>
      <c r="L621" s="127" t="str">
        <f>IFERROR(INDEX(GUTS!AI622:'GUTS'!BH622,MATCH(6,GUTS!AK622:'GUTS'!BI622,0)),"")</f>
        <v/>
      </c>
      <c r="M621" s="127" t="str">
        <f>IFERROR(INDEX(GUTS!AJ622:'GUTS'!BH622,MATCH(6,GUTS!AK622:'GUTS'!BI622,0)),"")</f>
        <v/>
      </c>
      <c r="N621" s="127" t="e">
        <f>Audit!#REF!</f>
        <v>#REF!</v>
      </c>
      <c r="O621" s="127" t="e">
        <f>Audit!#REF!</f>
        <v>#REF!</v>
      </c>
      <c r="P621" s="127" t="e">
        <f>Audit!#REF!</f>
        <v>#REF!</v>
      </c>
    </row>
    <row r="622" spans="1:16" hidden="1">
      <c r="A622" s="127" t="e">
        <f>Audit!#REF!</f>
        <v>#REF!</v>
      </c>
      <c r="B622" s="127" t="str">
        <f>IFERROR(INDEX(GUTS!AI623:'GUTS'!BH623,MATCH(1,GUTS!AK623:'GUTS'!BI623,0)),"")</f>
        <v/>
      </c>
      <c r="C622" s="127" t="str">
        <f>IFERROR(INDEX(GUTS!AJ623:'GUTS'!BH623,MATCH(1,GUTS!AK623:'GUTS'!BI623,0)),"")</f>
        <v/>
      </c>
      <c r="D622" s="127" t="str">
        <f>IFERROR(INDEX(GUTS!AI623:'GUTS'!BH623,MATCH(2,GUTS!AK623:'GUTS'!BI623,0)),"")</f>
        <v/>
      </c>
      <c r="E622" s="127" t="str">
        <f>IFERROR(INDEX(GUTS!AJ623:'GUTS'!BH623,MATCH(2,GUTS!AK623:'GUTS'!BI623,0)),"")</f>
        <v/>
      </c>
      <c r="F622" s="127" t="str">
        <f>IFERROR(INDEX(GUTS!AI623:'GUTS'!BH623,MATCH(3,GUTS!AK623:'GUTS'!BI623,0)),"")</f>
        <v/>
      </c>
      <c r="G622" s="127" t="str">
        <f>IFERROR(INDEX(GUTS!AJ623:'GUTS'!BH623,MATCH(3,GUTS!AK623:'GUTS'!BI623,0)),"")</f>
        <v/>
      </c>
      <c r="H622" s="127" t="str">
        <f>IFERROR(INDEX(GUTS!AI623:'GUTS'!BH623,MATCH(4,GUTS!AK623:'GUTS'!BI623,0)),"")</f>
        <v/>
      </c>
      <c r="I622" s="127" t="str">
        <f>IFERROR(INDEX(GUTS!AJ623:'GUTS'!BH623,MATCH(4,GUTS!AK623:'GUTS'!BI623,0)),"")</f>
        <v/>
      </c>
      <c r="J622" s="127" t="str">
        <f>IFERROR(INDEX(GUTS!AI623:'GUTS'!BH623,MATCH(5,GUTS!AK623:'GUTS'!BI623,0)),"")</f>
        <v/>
      </c>
      <c r="K622" s="127" t="str">
        <f>IFERROR(INDEX(GUTS!AJ623:'GUTS'!BH623,MATCH(5,GUTS!AK623:'GUTS'!BI623,0)),"")</f>
        <v/>
      </c>
      <c r="L622" s="127" t="str">
        <f>IFERROR(INDEX(GUTS!AI623:'GUTS'!BH623,MATCH(6,GUTS!AK623:'GUTS'!BI623,0)),"")</f>
        <v/>
      </c>
      <c r="M622" s="127" t="str">
        <f>IFERROR(INDEX(GUTS!AJ623:'GUTS'!BH623,MATCH(6,GUTS!AK623:'GUTS'!BI623,0)),"")</f>
        <v/>
      </c>
      <c r="N622" s="127" t="e">
        <f>Audit!#REF!</f>
        <v>#REF!</v>
      </c>
      <c r="O622" s="127" t="e">
        <f>Audit!#REF!</f>
        <v>#REF!</v>
      </c>
      <c r="P622" s="127" t="e">
        <f>Audit!#REF!</f>
        <v>#REF!</v>
      </c>
    </row>
    <row r="623" spans="1:16" hidden="1">
      <c r="A623" s="127" t="e">
        <f>Audit!#REF!</f>
        <v>#REF!</v>
      </c>
      <c r="B623" s="127" t="str">
        <f>IFERROR(INDEX(GUTS!AI624:'GUTS'!BH624,MATCH(1,GUTS!AK624:'GUTS'!BI624,0)),"")</f>
        <v/>
      </c>
      <c r="C623" s="127" t="str">
        <f>IFERROR(INDEX(GUTS!AJ624:'GUTS'!BH624,MATCH(1,GUTS!AK624:'GUTS'!BI624,0)),"")</f>
        <v/>
      </c>
      <c r="D623" s="127" t="str">
        <f>IFERROR(INDEX(GUTS!AI624:'GUTS'!BH624,MATCH(2,GUTS!AK624:'GUTS'!BI624,0)),"")</f>
        <v/>
      </c>
      <c r="E623" s="127" t="str">
        <f>IFERROR(INDEX(GUTS!AJ624:'GUTS'!BH624,MATCH(2,GUTS!AK624:'GUTS'!BI624,0)),"")</f>
        <v/>
      </c>
      <c r="F623" s="127" t="str">
        <f>IFERROR(INDEX(GUTS!AI624:'GUTS'!BH624,MATCH(3,GUTS!AK624:'GUTS'!BI624,0)),"")</f>
        <v/>
      </c>
      <c r="G623" s="127" t="str">
        <f>IFERROR(INDEX(GUTS!AJ624:'GUTS'!BH624,MATCH(3,GUTS!AK624:'GUTS'!BI624,0)),"")</f>
        <v/>
      </c>
      <c r="H623" s="127" t="str">
        <f>IFERROR(INDEX(GUTS!AI624:'GUTS'!BH624,MATCH(4,GUTS!AK624:'GUTS'!BI624,0)),"")</f>
        <v/>
      </c>
      <c r="I623" s="127" t="str">
        <f>IFERROR(INDEX(GUTS!AJ624:'GUTS'!BH624,MATCH(4,GUTS!AK624:'GUTS'!BI624,0)),"")</f>
        <v/>
      </c>
      <c r="J623" s="127" t="str">
        <f>IFERROR(INDEX(GUTS!AI624:'GUTS'!BH624,MATCH(5,GUTS!AK624:'GUTS'!BI624,0)),"")</f>
        <v/>
      </c>
      <c r="K623" s="127" t="str">
        <f>IFERROR(INDEX(GUTS!AJ624:'GUTS'!BH624,MATCH(5,GUTS!AK624:'GUTS'!BI624,0)),"")</f>
        <v/>
      </c>
      <c r="L623" s="127" t="str">
        <f>IFERROR(INDEX(GUTS!AI624:'GUTS'!BH624,MATCH(6,GUTS!AK624:'GUTS'!BI624,0)),"")</f>
        <v/>
      </c>
      <c r="M623" s="127" t="str">
        <f>IFERROR(INDEX(GUTS!AJ624:'GUTS'!BH624,MATCH(6,GUTS!AK624:'GUTS'!BI624,0)),"")</f>
        <v/>
      </c>
      <c r="N623" s="127" t="e">
        <f>Audit!#REF!</f>
        <v>#REF!</v>
      </c>
      <c r="O623" s="127" t="e">
        <f>Audit!#REF!</f>
        <v>#REF!</v>
      </c>
      <c r="P623" s="127" t="e">
        <f>Audit!#REF!</f>
        <v>#REF!</v>
      </c>
    </row>
    <row r="624" spans="1:16" hidden="1">
      <c r="A624" s="127" t="e">
        <f>Audit!#REF!</f>
        <v>#REF!</v>
      </c>
      <c r="B624" s="127" t="str">
        <f>IFERROR(INDEX(GUTS!AI625:'GUTS'!BH625,MATCH(1,GUTS!AK625:'GUTS'!BI625,0)),"")</f>
        <v/>
      </c>
      <c r="C624" s="127" t="str">
        <f>IFERROR(INDEX(GUTS!AJ625:'GUTS'!BH625,MATCH(1,GUTS!AK625:'GUTS'!BI625,0)),"")</f>
        <v/>
      </c>
      <c r="D624" s="127" t="str">
        <f>IFERROR(INDEX(GUTS!AI625:'GUTS'!BH625,MATCH(2,GUTS!AK625:'GUTS'!BI625,0)),"")</f>
        <v/>
      </c>
      <c r="E624" s="127" t="str">
        <f>IFERROR(INDEX(GUTS!AJ625:'GUTS'!BH625,MATCH(2,GUTS!AK625:'GUTS'!BI625,0)),"")</f>
        <v/>
      </c>
      <c r="F624" s="127" t="str">
        <f>IFERROR(INDEX(GUTS!AI625:'GUTS'!BH625,MATCH(3,GUTS!AK625:'GUTS'!BI625,0)),"")</f>
        <v/>
      </c>
      <c r="G624" s="127" t="str">
        <f>IFERROR(INDEX(GUTS!AJ625:'GUTS'!BH625,MATCH(3,GUTS!AK625:'GUTS'!BI625,0)),"")</f>
        <v/>
      </c>
      <c r="H624" s="127" t="str">
        <f>IFERROR(INDEX(GUTS!AI625:'GUTS'!BH625,MATCH(4,GUTS!AK625:'GUTS'!BI625,0)),"")</f>
        <v/>
      </c>
      <c r="I624" s="127" t="str">
        <f>IFERROR(INDEX(GUTS!AJ625:'GUTS'!BH625,MATCH(4,GUTS!AK625:'GUTS'!BI625,0)),"")</f>
        <v/>
      </c>
      <c r="J624" s="127" t="str">
        <f>IFERROR(INDEX(GUTS!AI625:'GUTS'!BH625,MATCH(5,GUTS!AK625:'GUTS'!BI625,0)),"")</f>
        <v/>
      </c>
      <c r="K624" s="127" t="str">
        <f>IFERROR(INDEX(GUTS!AJ625:'GUTS'!BH625,MATCH(5,GUTS!AK625:'GUTS'!BI625,0)),"")</f>
        <v/>
      </c>
      <c r="L624" s="127" t="str">
        <f>IFERROR(INDEX(GUTS!AI625:'GUTS'!BH625,MATCH(6,GUTS!AK625:'GUTS'!BI625,0)),"")</f>
        <v/>
      </c>
      <c r="M624" s="127" t="str">
        <f>IFERROR(INDEX(GUTS!AJ625:'GUTS'!BH625,MATCH(6,GUTS!AK625:'GUTS'!BI625,0)),"")</f>
        <v/>
      </c>
      <c r="N624" s="127" t="e">
        <f>Audit!#REF!</f>
        <v>#REF!</v>
      </c>
      <c r="O624" s="127" t="e">
        <f>Audit!#REF!</f>
        <v>#REF!</v>
      </c>
      <c r="P624" s="127" t="e">
        <f>Audit!#REF!</f>
        <v>#REF!</v>
      </c>
    </row>
    <row r="625" spans="1:16" hidden="1">
      <c r="A625" s="127" t="e">
        <f>Audit!#REF!</f>
        <v>#REF!</v>
      </c>
      <c r="B625" s="127" t="str">
        <f>IFERROR(INDEX(GUTS!AI626:'GUTS'!BH626,MATCH(1,GUTS!AK626:'GUTS'!BI626,0)),"")</f>
        <v/>
      </c>
      <c r="C625" s="127" t="str">
        <f>IFERROR(INDEX(GUTS!AJ626:'GUTS'!BH626,MATCH(1,GUTS!AK626:'GUTS'!BI626,0)),"")</f>
        <v/>
      </c>
      <c r="D625" s="127" t="str">
        <f>IFERROR(INDEX(GUTS!AI626:'GUTS'!BH626,MATCH(2,GUTS!AK626:'GUTS'!BI626,0)),"")</f>
        <v/>
      </c>
      <c r="E625" s="127" t="str">
        <f>IFERROR(INDEX(GUTS!AJ626:'GUTS'!BH626,MATCH(2,GUTS!AK626:'GUTS'!BI626,0)),"")</f>
        <v/>
      </c>
      <c r="F625" s="127" t="str">
        <f>IFERROR(INDEX(GUTS!AI626:'GUTS'!BH626,MATCH(3,GUTS!AK626:'GUTS'!BI626,0)),"")</f>
        <v/>
      </c>
      <c r="G625" s="127" t="str">
        <f>IFERROR(INDEX(GUTS!AJ626:'GUTS'!BH626,MATCH(3,GUTS!AK626:'GUTS'!BI626,0)),"")</f>
        <v/>
      </c>
      <c r="H625" s="127" t="str">
        <f>IFERROR(INDEX(GUTS!AI626:'GUTS'!BH626,MATCH(4,GUTS!AK626:'GUTS'!BI626,0)),"")</f>
        <v/>
      </c>
      <c r="I625" s="127" t="str">
        <f>IFERROR(INDEX(GUTS!AJ626:'GUTS'!BH626,MATCH(4,GUTS!AK626:'GUTS'!BI626,0)),"")</f>
        <v/>
      </c>
      <c r="J625" s="127" t="str">
        <f>IFERROR(INDEX(GUTS!AI626:'GUTS'!BH626,MATCH(5,GUTS!AK626:'GUTS'!BI626,0)),"")</f>
        <v/>
      </c>
      <c r="K625" s="127" t="str">
        <f>IFERROR(INDEX(GUTS!AJ626:'GUTS'!BH626,MATCH(5,GUTS!AK626:'GUTS'!BI626,0)),"")</f>
        <v/>
      </c>
      <c r="L625" s="127" t="str">
        <f>IFERROR(INDEX(GUTS!AI626:'GUTS'!BH626,MATCH(6,GUTS!AK626:'GUTS'!BI626,0)),"")</f>
        <v/>
      </c>
      <c r="M625" s="127" t="str">
        <f>IFERROR(INDEX(GUTS!AJ626:'GUTS'!BH626,MATCH(6,GUTS!AK626:'GUTS'!BI626,0)),"")</f>
        <v/>
      </c>
      <c r="N625" s="127" t="e">
        <f>Audit!#REF!</f>
        <v>#REF!</v>
      </c>
      <c r="O625" s="127" t="e">
        <f>Audit!#REF!</f>
        <v>#REF!</v>
      </c>
      <c r="P625" s="127" t="e">
        <f>Audit!#REF!</f>
        <v>#REF!</v>
      </c>
    </row>
    <row r="626" spans="1:16" hidden="1">
      <c r="A626" s="127" t="e">
        <f>Audit!#REF!</f>
        <v>#REF!</v>
      </c>
      <c r="B626" s="127" t="str">
        <f>IFERROR(INDEX(GUTS!AI627:'GUTS'!BH627,MATCH(1,GUTS!AK627:'GUTS'!BI627,0)),"")</f>
        <v/>
      </c>
      <c r="C626" s="127" t="str">
        <f>IFERROR(INDEX(GUTS!AJ627:'GUTS'!BH627,MATCH(1,GUTS!AK627:'GUTS'!BI627,0)),"")</f>
        <v/>
      </c>
      <c r="D626" s="127" t="str">
        <f>IFERROR(INDEX(GUTS!AI627:'GUTS'!BH627,MATCH(2,GUTS!AK627:'GUTS'!BI627,0)),"")</f>
        <v/>
      </c>
      <c r="E626" s="127" t="str">
        <f>IFERROR(INDEX(GUTS!AJ627:'GUTS'!BH627,MATCH(2,GUTS!AK627:'GUTS'!BI627,0)),"")</f>
        <v/>
      </c>
      <c r="F626" s="127" t="str">
        <f>IFERROR(INDEX(GUTS!AI627:'GUTS'!BH627,MATCH(3,GUTS!AK627:'GUTS'!BI627,0)),"")</f>
        <v/>
      </c>
      <c r="G626" s="127" t="str">
        <f>IFERROR(INDEX(GUTS!AJ627:'GUTS'!BH627,MATCH(3,GUTS!AK627:'GUTS'!BI627,0)),"")</f>
        <v/>
      </c>
      <c r="H626" s="127" t="str">
        <f>IFERROR(INDEX(GUTS!AI627:'GUTS'!BH627,MATCH(4,GUTS!AK627:'GUTS'!BI627,0)),"")</f>
        <v/>
      </c>
      <c r="I626" s="127" t="str">
        <f>IFERROR(INDEX(GUTS!AJ627:'GUTS'!BH627,MATCH(4,GUTS!AK627:'GUTS'!BI627,0)),"")</f>
        <v/>
      </c>
      <c r="J626" s="127" t="str">
        <f>IFERROR(INDEX(GUTS!AI627:'GUTS'!BH627,MATCH(5,GUTS!AK627:'GUTS'!BI627,0)),"")</f>
        <v/>
      </c>
      <c r="K626" s="127" t="str">
        <f>IFERROR(INDEX(GUTS!AJ627:'GUTS'!BH627,MATCH(5,GUTS!AK627:'GUTS'!BI627,0)),"")</f>
        <v/>
      </c>
      <c r="L626" s="127" t="str">
        <f>IFERROR(INDEX(GUTS!AI627:'GUTS'!BH627,MATCH(6,GUTS!AK627:'GUTS'!BI627,0)),"")</f>
        <v/>
      </c>
      <c r="M626" s="127" t="str">
        <f>IFERROR(INDEX(GUTS!AJ627:'GUTS'!BH627,MATCH(6,GUTS!AK627:'GUTS'!BI627,0)),"")</f>
        <v/>
      </c>
      <c r="N626" s="127" t="e">
        <f>Audit!#REF!</f>
        <v>#REF!</v>
      </c>
      <c r="O626" s="127" t="e">
        <f>Audit!#REF!</f>
        <v>#REF!</v>
      </c>
      <c r="P626" s="127" t="e">
        <f>Audit!#REF!</f>
        <v>#REF!</v>
      </c>
    </row>
    <row r="627" spans="1:16" hidden="1">
      <c r="A627" s="127" t="e">
        <f>Audit!#REF!</f>
        <v>#REF!</v>
      </c>
      <c r="B627" s="127" t="str">
        <f>IFERROR(INDEX(GUTS!AI628:'GUTS'!BH628,MATCH(1,GUTS!AK628:'GUTS'!BI628,0)),"")</f>
        <v/>
      </c>
      <c r="C627" s="127" t="str">
        <f>IFERROR(INDEX(GUTS!AJ628:'GUTS'!BH628,MATCH(1,GUTS!AK628:'GUTS'!BI628,0)),"")</f>
        <v/>
      </c>
      <c r="D627" s="127" t="str">
        <f>IFERROR(INDEX(GUTS!AI628:'GUTS'!BH628,MATCH(2,GUTS!AK628:'GUTS'!BI628,0)),"")</f>
        <v/>
      </c>
      <c r="E627" s="127" t="str">
        <f>IFERROR(INDEX(GUTS!AJ628:'GUTS'!BH628,MATCH(2,GUTS!AK628:'GUTS'!BI628,0)),"")</f>
        <v/>
      </c>
      <c r="F627" s="127" t="str">
        <f>IFERROR(INDEX(GUTS!AI628:'GUTS'!BH628,MATCH(3,GUTS!AK628:'GUTS'!BI628,0)),"")</f>
        <v/>
      </c>
      <c r="G627" s="127" t="str">
        <f>IFERROR(INDEX(GUTS!AJ628:'GUTS'!BH628,MATCH(3,GUTS!AK628:'GUTS'!BI628,0)),"")</f>
        <v/>
      </c>
      <c r="H627" s="127" t="str">
        <f>IFERROR(INDEX(GUTS!AI628:'GUTS'!BH628,MATCH(4,GUTS!AK628:'GUTS'!BI628,0)),"")</f>
        <v/>
      </c>
      <c r="I627" s="127" t="str">
        <f>IFERROR(INDEX(GUTS!AJ628:'GUTS'!BH628,MATCH(4,GUTS!AK628:'GUTS'!BI628,0)),"")</f>
        <v/>
      </c>
      <c r="J627" s="127" t="str">
        <f>IFERROR(INDEX(GUTS!AI628:'GUTS'!BH628,MATCH(5,GUTS!AK628:'GUTS'!BI628,0)),"")</f>
        <v/>
      </c>
      <c r="K627" s="127" t="str">
        <f>IFERROR(INDEX(GUTS!AJ628:'GUTS'!BH628,MATCH(5,GUTS!AK628:'GUTS'!BI628,0)),"")</f>
        <v/>
      </c>
      <c r="L627" s="127" t="str">
        <f>IFERROR(INDEX(GUTS!AI628:'GUTS'!BH628,MATCH(6,GUTS!AK628:'GUTS'!BI628,0)),"")</f>
        <v/>
      </c>
      <c r="M627" s="127" t="str">
        <f>IFERROR(INDEX(GUTS!AJ628:'GUTS'!BH628,MATCH(6,GUTS!AK628:'GUTS'!BI628,0)),"")</f>
        <v/>
      </c>
      <c r="N627" s="127" t="e">
        <f>Audit!#REF!</f>
        <v>#REF!</v>
      </c>
      <c r="O627" s="127" t="e">
        <f>Audit!#REF!</f>
        <v>#REF!</v>
      </c>
      <c r="P627" s="127" t="e">
        <f>Audit!#REF!</f>
        <v>#REF!</v>
      </c>
    </row>
    <row r="628" spans="1:16" hidden="1">
      <c r="A628" s="127" t="e">
        <f>Audit!#REF!</f>
        <v>#REF!</v>
      </c>
      <c r="B628" s="127" t="str">
        <f>IFERROR(INDEX(GUTS!AI629:'GUTS'!BH629,MATCH(1,GUTS!AK629:'GUTS'!BI629,0)),"")</f>
        <v/>
      </c>
      <c r="C628" s="127" t="str">
        <f>IFERROR(INDEX(GUTS!AJ629:'GUTS'!BH629,MATCH(1,GUTS!AK629:'GUTS'!BI629,0)),"")</f>
        <v/>
      </c>
      <c r="D628" s="127" t="str">
        <f>IFERROR(INDEX(GUTS!AI629:'GUTS'!BH629,MATCH(2,GUTS!AK629:'GUTS'!BI629,0)),"")</f>
        <v/>
      </c>
      <c r="E628" s="127" t="str">
        <f>IFERROR(INDEX(GUTS!AJ629:'GUTS'!BH629,MATCH(2,GUTS!AK629:'GUTS'!BI629,0)),"")</f>
        <v/>
      </c>
      <c r="F628" s="127" t="str">
        <f>IFERROR(INDEX(GUTS!AI629:'GUTS'!BH629,MATCH(3,GUTS!AK629:'GUTS'!BI629,0)),"")</f>
        <v/>
      </c>
      <c r="G628" s="127" t="str">
        <f>IFERROR(INDEX(GUTS!AJ629:'GUTS'!BH629,MATCH(3,GUTS!AK629:'GUTS'!BI629,0)),"")</f>
        <v/>
      </c>
      <c r="H628" s="127" t="str">
        <f>IFERROR(INDEX(GUTS!AI629:'GUTS'!BH629,MATCH(4,GUTS!AK629:'GUTS'!BI629,0)),"")</f>
        <v/>
      </c>
      <c r="I628" s="127" t="str">
        <f>IFERROR(INDEX(GUTS!AJ629:'GUTS'!BH629,MATCH(4,GUTS!AK629:'GUTS'!BI629,0)),"")</f>
        <v/>
      </c>
      <c r="J628" s="127" t="str">
        <f>IFERROR(INDEX(GUTS!AI629:'GUTS'!BH629,MATCH(5,GUTS!AK629:'GUTS'!BI629,0)),"")</f>
        <v/>
      </c>
      <c r="K628" s="127" t="str">
        <f>IFERROR(INDEX(GUTS!AJ629:'GUTS'!BH629,MATCH(5,GUTS!AK629:'GUTS'!BI629,0)),"")</f>
        <v/>
      </c>
      <c r="L628" s="127" t="str">
        <f>IFERROR(INDEX(GUTS!AI629:'GUTS'!BH629,MATCH(6,GUTS!AK629:'GUTS'!BI629,0)),"")</f>
        <v/>
      </c>
      <c r="M628" s="127" t="str">
        <f>IFERROR(INDEX(GUTS!AJ629:'GUTS'!BH629,MATCH(6,GUTS!AK629:'GUTS'!BI629,0)),"")</f>
        <v/>
      </c>
      <c r="N628" s="127" t="e">
        <f>Audit!#REF!</f>
        <v>#REF!</v>
      </c>
      <c r="O628" s="127" t="e">
        <f>Audit!#REF!</f>
        <v>#REF!</v>
      </c>
      <c r="P628" s="127" t="e">
        <f>Audit!#REF!</f>
        <v>#REF!</v>
      </c>
    </row>
    <row r="629" spans="1:16" hidden="1">
      <c r="A629" s="127" t="e">
        <f>Audit!#REF!</f>
        <v>#REF!</v>
      </c>
      <c r="B629" s="127" t="str">
        <f>IFERROR(INDEX(GUTS!AI630:'GUTS'!BH630,MATCH(1,GUTS!AK630:'GUTS'!BI630,0)),"")</f>
        <v/>
      </c>
      <c r="C629" s="127" t="str">
        <f>IFERROR(INDEX(GUTS!AJ630:'GUTS'!BH630,MATCH(1,GUTS!AK630:'GUTS'!BI630,0)),"")</f>
        <v/>
      </c>
      <c r="D629" s="127" t="str">
        <f>IFERROR(INDEX(GUTS!AI630:'GUTS'!BH630,MATCH(2,GUTS!AK630:'GUTS'!BI630,0)),"")</f>
        <v/>
      </c>
      <c r="E629" s="127" t="str">
        <f>IFERROR(INDEX(GUTS!AJ630:'GUTS'!BH630,MATCH(2,GUTS!AK630:'GUTS'!BI630,0)),"")</f>
        <v/>
      </c>
      <c r="F629" s="127" t="str">
        <f>IFERROR(INDEX(GUTS!AI630:'GUTS'!BH630,MATCH(3,GUTS!AK630:'GUTS'!BI630,0)),"")</f>
        <v/>
      </c>
      <c r="G629" s="127" t="str">
        <f>IFERROR(INDEX(GUTS!AJ630:'GUTS'!BH630,MATCH(3,GUTS!AK630:'GUTS'!BI630,0)),"")</f>
        <v/>
      </c>
      <c r="H629" s="127" t="str">
        <f>IFERROR(INDEX(GUTS!AI630:'GUTS'!BH630,MATCH(4,GUTS!AK630:'GUTS'!BI630,0)),"")</f>
        <v/>
      </c>
      <c r="I629" s="127" t="str">
        <f>IFERROR(INDEX(GUTS!AJ630:'GUTS'!BH630,MATCH(4,GUTS!AK630:'GUTS'!BI630,0)),"")</f>
        <v/>
      </c>
      <c r="J629" s="127" t="str">
        <f>IFERROR(INDEX(GUTS!AI630:'GUTS'!BH630,MATCH(5,GUTS!AK630:'GUTS'!BI630,0)),"")</f>
        <v/>
      </c>
      <c r="K629" s="127" t="str">
        <f>IFERROR(INDEX(GUTS!AJ630:'GUTS'!BH630,MATCH(5,GUTS!AK630:'GUTS'!BI630,0)),"")</f>
        <v/>
      </c>
      <c r="L629" s="127" t="str">
        <f>IFERROR(INDEX(GUTS!AI630:'GUTS'!BH630,MATCH(6,GUTS!AK630:'GUTS'!BI630,0)),"")</f>
        <v/>
      </c>
      <c r="M629" s="127" t="str">
        <f>IFERROR(INDEX(GUTS!AJ630:'GUTS'!BH630,MATCH(6,GUTS!AK630:'GUTS'!BI630,0)),"")</f>
        <v/>
      </c>
      <c r="N629" s="127" t="e">
        <f>Audit!#REF!</f>
        <v>#REF!</v>
      </c>
      <c r="O629" s="127" t="e">
        <f>Audit!#REF!</f>
        <v>#REF!</v>
      </c>
      <c r="P629" s="127" t="e">
        <f>Audit!#REF!</f>
        <v>#REF!</v>
      </c>
    </row>
    <row r="630" spans="1:16" hidden="1">
      <c r="A630" s="127" t="e">
        <f>Audit!#REF!</f>
        <v>#REF!</v>
      </c>
      <c r="B630" s="127" t="str">
        <f>IFERROR(INDEX(GUTS!AI631:'GUTS'!BH631,MATCH(1,GUTS!AK631:'GUTS'!BI631,0)),"")</f>
        <v/>
      </c>
      <c r="C630" s="127" t="str">
        <f>IFERROR(INDEX(GUTS!AJ631:'GUTS'!BH631,MATCH(1,GUTS!AK631:'GUTS'!BI631,0)),"")</f>
        <v/>
      </c>
      <c r="D630" s="127" t="str">
        <f>IFERROR(INDEX(GUTS!AI631:'GUTS'!BH631,MATCH(2,GUTS!AK631:'GUTS'!BI631,0)),"")</f>
        <v/>
      </c>
      <c r="E630" s="127" t="str">
        <f>IFERROR(INDEX(GUTS!AJ631:'GUTS'!BH631,MATCH(2,GUTS!AK631:'GUTS'!BI631,0)),"")</f>
        <v/>
      </c>
      <c r="F630" s="127" t="str">
        <f>IFERROR(INDEX(GUTS!AI631:'GUTS'!BH631,MATCH(3,GUTS!AK631:'GUTS'!BI631,0)),"")</f>
        <v/>
      </c>
      <c r="G630" s="127" t="str">
        <f>IFERROR(INDEX(GUTS!AJ631:'GUTS'!BH631,MATCH(3,GUTS!AK631:'GUTS'!BI631,0)),"")</f>
        <v/>
      </c>
      <c r="H630" s="127" t="str">
        <f>IFERROR(INDEX(GUTS!AI631:'GUTS'!BH631,MATCH(4,GUTS!AK631:'GUTS'!BI631,0)),"")</f>
        <v/>
      </c>
      <c r="I630" s="127" t="str">
        <f>IFERROR(INDEX(GUTS!AJ631:'GUTS'!BH631,MATCH(4,GUTS!AK631:'GUTS'!BI631,0)),"")</f>
        <v/>
      </c>
      <c r="J630" s="127" t="str">
        <f>IFERROR(INDEX(GUTS!AI631:'GUTS'!BH631,MATCH(5,GUTS!AK631:'GUTS'!BI631,0)),"")</f>
        <v/>
      </c>
      <c r="K630" s="127" t="str">
        <f>IFERROR(INDEX(GUTS!AJ631:'GUTS'!BH631,MATCH(5,GUTS!AK631:'GUTS'!BI631,0)),"")</f>
        <v/>
      </c>
      <c r="L630" s="127" t="str">
        <f>IFERROR(INDEX(GUTS!AI631:'GUTS'!BH631,MATCH(6,GUTS!AK631:'GUTS'!BI631,0)),"")</f>
        <v/>
      </c>
      <c r="M630" s="127" t="str">
        <f>IFERROR(INDEX(GUTS!AJ631:'GUTS'!BH631,MATCH(6,GUTS!AK631:'GUTS'!BI631,0)),"")</f>
        <v/>
      </c>
      <c r="N630" s="127" t="e">
        <f>Audit!#REF!</f>
        <v>#REF!</v>
      </c>
      <c r="O630" s="127" t="e">
        <f>Audit!#REF!</f>
        <v>#REF!</v>
      </c>
      <c r="P630" s="127" t="e">
        <f>Audit!#REF!</f>
        <v>#REF!</v>
      </c>
    </row>
    <row r="631" spans="1:16" hidden="1">
      <c r="A631" s="127" t="e">
        <f>Audit!#REF!</f>
        <v>#REF!</v>
      </c>
      <c r="B631" s="127" t="str">
        <f>IFERROR(INDEX(GUTS!AI632:'GUTS'!BH632,MATCH(1,GUTS!AK632:'GUTS'!BI632,0)),"")</f>
        <v/>
      </c>
      <c r="C631" s="127" t="str">
        <f>IFERROR(INDEX(GUTS!AJ632:'GUTS'!BH632,MATCH(1,GUTS!AK632:'GUTS'!BI632,0)),"")</f>
        <v/>
      </c>
      <c r="D631" s="127" t="str">
        <f>IFERROR(INDEX(GUTS!AI632:'GUTS'!BH632,MATCH(2,GUTS!AK632:'GUTS'!BI632,0)),"")</f>
        <v/>
      </c>
      <c r="E631" s="127" t="str">
        <f>IFERROR(INDEX(GUTS!AJ632:'GUTS'!BH632,MATCH(2,GUTS!AK632:'GUTS'!BI632,0)),"")</f>
        <v/>
      </c>
      <c r="F631" s="127" t="str">
        <f>IFERROR(INDEX(GUTS!AI632:'GUTS'!BH632,MATCH(3,GUTS!AK632:'GUTS'!BI632,0)),"")</f>
        <v/>
      </c>
      <c r="G631" s="127" t="str">
        <f>IFERROR(INDEX(GUTS!AJ632:'GUTS'!BH632,MATCH(3,GUTS!AK632:'GUTS'!BI632,0)),"")</f>
        <v/>
      </c>
      <c r="H631" s="127" t="str">
        <f>IFERROR(INDEX(GUTS!AI632:'GUTS'!BH632,MATCH(4,GUTS!AK632:'GUTS'!BI632,0)),"")</f>
        <v/>
      </c>
      <c r="I631" s="127" t="str">
        <f>IFERROR(INDEX(GUTS!AJ632:'GUTS'!BH632,MATCH(4,GUTS!AK632:'GUTS'!BI632,0)),"")</f>
        <v/>
      </c>
      <c r="J631" s="127" t="str">
        <f>IFERROR(INDEX(GUTS!AI632:'GUTS'!BH632,MATCH(5,GUTS!AK632:'GUTS'!BI632,0)),"")</f>
        <v/>
      </c>
      <c r="K631" s="127" t="str">
        <f>IFERROR(INDEX(GUTS!AJ632:'GUTS'!BH632,MATCH(5,GUTS!AK632:'GUTS'!BI632,0)),"")</f>
        <v/>
      </c>
      <c r="L631" s="127" t="str">
        <f>IFERROR(INDEX(GUTS!AI632:'GUTS'!BH632,MATCH(6,GUTS!AK632:'GUTS'!BI632,0)),"")</f>
        <v/>
      </c>
      <c r="M631" s="127" t="str">
        <f>IFERROR(INDEX(GUTS!AJ632:'GUTS'!BH632,MATCH(6,GUTS!AK632:'GUTS'!BI632,0)),"")</f>
        <v/>
      </c>
      <c r="N631" s="127" t="e">
        <f>Audit!#REF!</f>
        <v>#REF!</v>
      </c>
      <c r="O631" s="127" t="e">
        <f>Audit!#REF!</f>
        <v>#REF!</v>
      </c>
      <c r="P631" s="127" t="e">
        <f>Audit!#REF!</f>
        <v>#REF!</v>
      </c>
    </row>
    <row r="632" spans="1:16" hidden="1">
      <c r="A632" s="127" t="e">
        <f>Audit!#REF!</f>
        <v>#REF!</v>
      </c>
      <c r="B632" s="127" t="str">
        <f>IFERROR(INDEX(GUTS!AI633:'GUTS'!BH633,MATCH(1,GUTS!AK633:'GUTS'!BI633,0)),"")</f>
        <v/>
      </c>
      <c r="C632" s="127" t="str">
        <f>IFERROR(INDEX(GUTS!AJ633:'GUTS'!BH633,MATCH(1,GUTS!AK633:'GUTS'!BI633,0)),"")</f>
        <v/>
      </c>
      <c r="D632" s="127" t="str">
        <f>IFERROR(INDEX(GUTS!AI633:'GUTS'!BH633,MATCH(2,GUTS!AK633:'GUTS'!BI633,0)),"")</f>
        <v/>
      </c>
      <c r="E632" s="127" t="str">
        <f>IFERROR(INDEX(GUTS!AJ633:'GUTS'!BH633,MATCH(2,GUTS!AK633:'GUTS'!BI633,0)),"")</f>
        <v/>
      </c>
      <c r="F632" s="127" t="str">
        <f>IFERROR(INDEX(GUTS!AI633:'GUTS'!BH633,MATCH(3,GUTS!AK633:'GUTS'!BI633,0)),"")</f>
        <v/>
      </c>
      <c r="G632" s="127" t="str">
        <f>IFERROR(INDEX(GUTS!AJ633:'GUTS'!BH633,MATCH(3,GUTS!AK633:'GUTS'!BI633,0)),"")</f>
        <v/>
      </c>
      <c r="H632" s="127" t="str">
        <f>IFERROR(INDEX(GUTS!AI633:'GUTS'!BH633,MATCH(4,GUTS!AK633:'GUTS'!BI633,0)),"")</f>
        <v/>
      </c>
      <c r="I632" s="127" t="str">
        <f>IFERROR(INDEX(GUTS!AJ633:'GUTS'!BH633,MATCH(4,GUTS!AK633:'GUTS'!BI633,0)),"")</f>
        <v/>
      </c>
      <c r="J632" s="127" t="str">
        <f>IFERROR(INDEX(GUTS!AI633:'GUTS'!BH633,MATCH(5,GUTS!AK633:'GUTS'!BI633,0)),"")</f>
        <v/>
      </c>
      <c r="K632" s="127" t="str">
        <f>IFERROR(INDEX(GUTS!AJ633:'GUTS'!BH633,MATCH(5,GUTS!AK633:'GUTS'!BI633,0)),"")</f>
        <v/>
      </c>
      <c r="L632" s="127" t="str">
        <f>IFERROR(INDEX(GUTS!AI633:'GUTS'!BH633,MATCH(6,GUTS!AK633:'GUTS'!BI633,0)),"")</f>
        <v/>
      </c>
      <c r="M632" s="127" t="str">
        <f>IFERROR(INDEX(GUTS!AJ633:'GUTS'!BH633,MATCH(6,GUTS!AK633:'GUTS'!BI633,0)),"")</f>
        <v/>
      </c>
      <c r="N632" s="127" t="e">
        <f>Audit!#REF!</f>
        <v>#REF!</v>
      </c>
      <c r="O632" s="127" t="e">
        <f>Audit!#REF!</f>
        <v>#REF!</v>
      </c>
      <c r="P632" s="127" t="e">
        <f>Audit!#REF!</f>
        <v>#REF!</v>
      </c>
    </row>
    <row r="633" spans="1:16">
      <c r="A633" s="127" t="e">
        <f>Audit!#REF!</f>
        <v>#REF!</v>
      </c>
      <c r="B633" s="127" t="str">
        <f>IFERROR(INDEX(GUTS!AI634:'GUTS'!BH634,MATCH(1,GUTS!AK634:'GUTS'!BI634,0)),"")</f>
        <v/>
      </c>
      <c r="C633" s="127" t="str">
        <f>IFERROR(INDEX(GUTS!AJ634:'GUTS'!BH634,MATCH(1,GUTS!AK634:'GUTS'!BI634,0)),"")</f>
        <v/>
      </c>
      <c r="D633" s="127" t="str">
        <f>IFERROR(INDEX(GUTS!AI634:'GUTS'!BH634,MATCH(2,GUTS!AK634:'GUTS'!BI634,0)),"")</f>
        <v/>
      </c>
      <c r="E633" s="127" t="str">
        <f>IFERROR(INDEX(GUTS!AJ634:'GUTS'!BH634,MATCH(2,GUTS!AK634:'GUTS'!BI634,0)),"")</f>
        <v/>
      </c>
      <c r="F633" s="127" t="str">
        <f>IFERROR(INDEX(GUTS!AI634:'GUTS'!BH634,MATCH(3,GUTS!AK634:'GUTS'!BI634,0)),"")</f>
        <v/>
      </c>
      <c r="G633" s="127" t="str">
        <f>IFERROR(INDEX(GUTS!AJ634:'GUTS'!BH634,MATCH(3,GUTS!AK634:'GUTS'!BI634,0)),"")</f>
        <v/>
      </c>
      <c r="H633" s="127" t="str">
        <f>IFERROR(INDEX(GUTS!AI634:'GUTS'!BH634,MATCH(4,GUTS!AK634:'GUTS'!BI634,0)),"")</f>
        <v/>
      </c>
      <c r="I633" s="127" t="str">
        <f>IFERROR(INDEX(GUTS!AJ634:'GUTS'!BH634,MATCH(4,GUTS!AK634:'GUTS'!BI634,0)),"")</f>
        <v/>
      </c>
      <c r="J633" s="127" t="str">
        <f>IFERROR(INDEX(GUTS!AI634:'GUTS'!BH634,MATCH(5,GUTS!AK634:'GUTS'!BI634,0)),"")</f>
        <v/>
      </c>
      <c r="K633" s="127" t="str">
        <f>IFERROR(INDEX(GUTS!AJ634:'GUTS'!BH634,MATCH(5,GUTS!AK634:'GUTS'!BI634,0)),"")</f>
        <v/>
      </c>
      <c r="L633" s="127" t="str">
        <f>IFERROR(INDEX(GUTS!AI634:'GUTS'!BH634,MATCH(6,GUTS!AK634:'GUTS'!BI634,0)),"")</f>
        <v/>
      </c>
      <c r="M633" s="127" t="str">
        <f>IFERROR(INDEX(GUTS!AJ634:'GUTS'!BH634,MATCH(6,GUTS!AK634:'GUTS'!BI634,0)),"")</f>
        <v/>
      </c>
      <c r="N633" s="127" t="e">
        <f>Audit!#REF!</f>
        <v>#REF!</v>
      </c>
      <c r="O633" s="127" t="e">
        <f>Audit!#REF!</f>
        <v>#REF!</v>
      </c>
      <c r="P633" s="127" t="e">
        <f>Audit!#REF!</f>
        <v>#REF!</v>
      </c>
    </row>
    <row r="634" spans="1:16" hidden="1">
      <c r="A634" s="127" t="e">
        <f>Audit!#REF!</f>
        <v>#REF!</v>
      </c>
      <c r="B634" s="127" t="str">
        <f>IFERROR(INDEX(GUTS!AI635:'GUTS'!BH635,MATCH(1,GUTS!AK635:'GUTS'!BI635,0)),"")</f>
        <v/>
      </c>
      <c r="C634" s="127" t="str">
        <f>IFERROR(INDEX(GUTS!AJ635:'GUTS'!BH635,MATCH(1,GUTS!AK635:'GUTS'!BI635,0)),"")</f>
        <v/>
      </c>
      <c r="D634" s="127" t="str">
        <f>IFERROR(INDEX(GUTS!AI635:'GUTS'!BH635,MATCH(2,GUTS!AK635:'GUTS'!BI635,0)),"")</f>
        <v/>
      </c>
      <c r="E634" s="127" t="str">
        <f>IFERROR(INDEX(GUTS!AJ635:'GUTS'!BH635,MATCH(2,GUTS!AK635:'GUTS'!BI635,0)),"")</f>
        <v/>
      </c>
      <c r="F634" s="127" t="str">
        <f>IFERROR(INDEX(GUTS!AI635:'GUTS'!BH635,MATCH(3,GUTS!AK635:'GUTS'!BI635,0)),"")</f>
        <v/>
      </c>
      <c r="G634" s="127" t="str">
        <f>IFERROR(INDEX(GUTS!AJ635:'GUTS'!BH635,MATCH(3,GUTS!AK635:'GUTS'!BI635,0)),"")</f>
        <v/>
      </c>
      <c r="H634" s="127" t="str">
        <f>IFERROR(INDEX(GUTS!AI635:'GUTS'!BH635,MATCH(4,GUTS!AK635:'GUTS'!BI635,0)),"")</f>
        <v/>
      </c>
      <c r="I634" s="127" t="str">
        <f>IFERROR(INDEX(GUTS!AJ635:'GUTS'!BH635,MATCH(4,GUTS!AK635:'GUTS'!BI635,0)),"")</f>
        <v/>
      </c>
      <c r="J634" s="127" t="str">
        <f>IFERROR(INDEX(GUTS!AI635:'GUTS'!BH635,MATCH(5,GUTS!AK635:'GUTS'!BI635,0)),"")</f>
        <v/>
      </c>
      <c r="K634" s="127" t="str">
        <f>IFERROR(INDEX(GUTS!AJ635:'GUTS'!BH635,MATCH(5,GUTS!AK635:'GUTS'!BI635,0)),"")</f>
        <v/>
      </c>
      <c r="L634" s="127" t="str">
        <f>IFERROR(INDEX(GUTS!AI635:'GUTS'!BH635,MATCH(6,GUTS!AK635:'GUTS'!BI635,0)),"")</f>
        <v/>
      </c>
      <c r="M634" s="127" t="str">
        <f>IFERROR(INDEX(GUTS!AJ635:'GUTS'!BH635,MATCH(6,GUTS!AK635:'GUTS'!BI635,0)),"")</f>
        <v/>
      </c>
      <c r="N634" s="127" t="e">
        <f>Audit!#REF!</f>
        <v>#REF!</v>
      </c>
      <c r="O634" s="127" t="e">
        <f>Audit!#REF!</f>
        <v>#REF!</v>
      </c>
      <c r="P634" s="127" t="e">
        <f>Audit!#REF!</f>
        <v>#REF!</v>
      </c>
    </row>
    <row r="635" spans="1:16">
      <c r="A635" s="127" t="e">
        <f>Audit!#REF!</f>
        <v>#REF!</v>
      </c>
      <c r="B635" s="127" t="str">
        <f>IFERROR(INDEX(GUTS!AI636:'GUTS'!BH636,MATCH(1,GUTS!AK636:'GUTS'!BI636,0)),"")</f>
        <v/>
      </c>
      <c r="C635" s="127" t="str">
        <f>IFERROR(INDEX(GUTS!AJ636:'GUTS'!BH636,MATCH(1,GUTS!AK636:'GUTS'!BI636,0)),"")</f>
        <v/>
      </c>
      <c r="D635" s="127" t="str">
        <f>IFERROR(INDEX(GUTS!AI636:'GUTS'!BH636,MATCH(2,GUTS!AK636:'GUTS'!BI636,0)),"")</f>
        <v/>
      </c>
      <c r="E635" s="127" t="str">
        <f>IFERROR(INDEX(GUTS!AJ636:'GUTS'!BH636,MATCH(2,GUTS!AK636:'GUTS'!BI636,0)),"")</f>
        <v/>
      </c>
      <c r="F635" s="127" t="str">
        <f>IFERROR(INDEX(GUTS!AI636:'GUTS'!BH636,MATCH(3,GUTS!AK636:'GUTS'!BI636,0)),"")</f>
        <v/>
      </c>
      <c r="G635" s="127" t="str">
        <f>IFERROR(INDEX(GUTS!AJ636:'GUTS'!BH636,MATCH(3,GUTS!AK636:'GUTS'!BI636,0)),"")</f>
        <v/>
      </c>
      <c r="H635" s="127" t="str">
        <f>IFERROR(INDEX(GUTS!AI636:'GUTS'!BH636,MATCH(4,GUTS!AK636:'GUTS'!BI636,0)),"")</f>
        <v/>
      </c>
      <c r="I635" s="127" t="str">
        <f>IFERROR(INDEX(GUTS!AJ636:'GUTS'!BH636,MATCH(4,GUTS!AK636:'GUTS'!BI636,0)),"")</f>
        <v/>
      </c>
      <c r="J635" s="127" t="str">
        <f>IFERROR(INDEX(GUTS!AI636:'GUTS'!BH636,MATCH(5,GUTS!AK636:'GUTS'!BI636,0)),"")</f>
        <v/>
      </c>
      <c r="K635" s="127" t="str">
        <f>IFERROR(INDEX(GUTS!AJ636:'GUTS'!BH636,MATCH(5,GUTS!AK636:'GUTS'!BI636,0)),"")</f>
        <v/>
      </c>
      <c r="L635" s="127" t="str">
        <f>IFERROR(INDEX(GUTS!AI636:'GUTS'!BH636,MATCH(6,GUTS!AK636:'GUTS'!BI636,0)),"")</f>
        <v/>
      </c>
      <c r="M635" s="127" t="str">
        <f>IFERROR(INDEX(GUTS!AJ636:'GUTS'!BH636,MATCH(6,GUTS!AK636:'GUTS'!BI636,0)),"")</f>
        <v/>
      </c>
      <c r="N635" s="127" t="e">
        <f>Audit!#REF!</f>
        <v>#REF!</v>
      </c>
      <c r="O635" s="127" t="e">
        <f>Audit!#REF!</f>
        <v>#REF!</v>
      </c>
      <c r="P635" s="127" t="e">
        <f>Audit!#REF!</f>
        <v>#REF!</v>
      </c>
    </row>
    <row r="636" spans="1:16" hidden="1">
      <c r="A636" s="127" t="e">
        <f>Audit!#REF!</f>
        <v>#REF!</v>
      </c>
      <c r="B636" s="127" t="str">
        <f>IFERROR(INDEX(GUTS!AI637:'GUTS'!BH637,MATCH(1,GUTS!AK637:'GUTS'!BI637,0)),"")</f>
        <v/>
      </c>
      <c r="C636" s="127" t="str">
        <f>IFERROR(INDEX(GUTS!AJ637:'GUTS'!BH637,MATCH(1,GUTS!AK637:'GUTS'!BI637,0)),"")</f>
        <v/>
      </c>
      <c r="D636" s="127" t="str">
        <f>IFERROR(INDEX(GUTS!AI637:'GUTS'!BH637,MATCH(2,GUTS!AK637:'GUTS'!BI637,0)),"")</f>
        <v/>
      </c>
      <c r="E636" s="127" t="str">
        <f>IFERROR(INDEX(GUTS!AJ637:'GUTS'!BH637,MATCH(2,GUTS!AK637:'GUTS'!BI637,0)),"")</f>
        <v/>
      </c>
      <c r="F636" s="127" t="str">
        <f>IFERROR(INDEX(GUTS!AI637:'GUTS'!BH637,MATCH(3,GUTS!AK637:'GUTS'!BI637,0)),"")</f>
        <v/>
      </c>
      <c r="G636" s="127" t="str">
        <f>IFERROR(INDEX(GUTS!AJ637:'GUTS'!BH637,MATCH(3,GUTS!AK637:'GUTS'!BI637,0)),"")</f>
        <v/>
      </c>
      <c r="H636" s="127" t="str">
        <f>IFERROR(INDEX(GUTS!AI637:'GUTS'!BH637,MATCH(4,GUTS!AK637:'GUTS'!BI637,0)),"")</f>
        <v/>
      </c>
      <c r="I636" s="127" t="str">
        <f>IFERROR(INDEX(GUTS!AJ637:'GUTS'!BH637,MATCH(4,GUTS!AK637:'GUTS'!BI637,0)),"")</f>
        <v/>
      </c>
      <c r="J636" s="127" t="str">
        <f>IFERROR(INDEX(GUTS!AI637:'GUTS'!BH637,MATCH(5,GUTS!AK637:'GUTS'!BI637,0)),"")</f>
        <v/>
      </c>
      <c r="K636" s="127" t="str">
        <f>IFERROR(INDEX(GUTS!AJ637:'GUTS'!BH637,MATCH(5,GUTS!AK637:'GUTS'!BI637,0)),"")</f>
        <v/>
      </c>
      <c r="L636" s="127" t="str">
        <f>IFERROR(INDEX(GUTS!AI637:'GUTS'!BH637,MATCH(6,GUTS!AK637:'GUTS'!BI637,0)),"")</f>
        <v/>
      </c>
      <c r="M636" s="127" t="str">
        <f>IFERROR(INDEX(GUTS!AJ637:'GUTS'!BH637,MATCH(6,GUTS!AK637:'GUTS'!BI637,0)),"")</f>
        <v/>
      </c>
      <c r="N636" s="127" t="e">
        <f>Audit!#REF!</f>
        <v>#REF!</v>
      </c>
      <c r="O636" s="127" t="e">
        <f>Audit!#REF!</f>
        <v>#REF!</v>
      </c>
      <c r="P636" s="127" t="e">
        <f>Audit!#REF!</f>
        <v>#REF!</v>
      </c>
    </row>
    <row r="637" spans="1:16">
      <c r="A637" s="127" t="e">
        <f>Audit!#REF!</f>
        <v>#REF!</v>
      </c>
      <c r="B637" s="127" t="str">
        <f>IFERROR(INDEX(GUTS!AI638:'GUTS'!BH638,MATCH(1,GUTS!AK638:'GUTS'!BI638,0)),"")</f>
        <v/>
      </c>
      <c r="C637" s="127" t="str">
        <f>IFERROR(INDEX(GUTS!AJ638:'GUTS'!BH638,MATCH(1,GUTS!AK638:'GUTS'!BI638,0)),"")</f>
        <v/>
      </c>
      <c r="D637" s="127" t="str">
        <f>IFERROR(INDEX(GUTS!AI638:'GUTS'!BH638,MATCH(2,GUTS!AK638:'GUTS'!BI638,0)),"")</f>
        <v/>
      </c>
      <c r="E637" s="127" t="str">
        <f>IFERROR(INDEX(GUTS!AJ638:'GUTS'!BH638,MATCH(2,GUTS!AK638:'GUTS'!BI638,0)),"")</f>
        <v/>
      </c>
      <c r="F637" s="127" t="str">
        <f>IFERROR(INDEX(GUTS!AI638:'GUTS'!BH638,MATCH(3,GUTS!AK638:'GUTS'!BI638,0)),"")</f>
        <v/>
      </c>
      <c r="G637" s="127" t="str">
        <f>IFERROR(INDEX(GUTS!AJ638:'GUTS'!BH638,MATCH(3,GUTS!AK638:'GUTS'!BI638,0)),"")</f>
        <v/>
      </c>
      <c r="H637" s="127" t="str">
        <f>IFERROR(INDEX(GUTS!AI638:'GUTS'!BH638,MATCH(4,GUTS!AK638:'GUTS'!BI638,0)),"")</f>
        <v/>
      </c>
      <c r="I637" s="127" t="str">
        <f>IFERROR(INDEX(GUTS!AJ638:'GUTS'!BH638,MATCH(4,GUTS!AK638:'GUTS'!BI638,0)),"")</f>
        <v/>
      </c>
      <c r="J637" s="127" t="str">
        <f>IFERROR(INDEX(GUTS!AI638:'GUTS'!BH638,MATCH(5,GUTS!AK638:'GUTS'!BI638,0)),"")</f>
        <v/>
      </c>
      <c r="K637" s="127" t="str">
        <f>IFERROR(INDEX(GUTS!AJ638:'GUTS'!BH638,MATCH(5,GUTS!AK638:'GUTS'!BI638,0)),"")</f>
        <v/>
      </c>
      <c r="L637" s="127" t="str">
        <f>IFERROR(INDEX(GUTS!AI638:'GUTS'!BH638,MATCH(6,GUTS!AK638:'GUTS'!BI638,0)),"")</f>
        <v/>
      </c>
      <c r="M637" s="127" t="str">
        <f>IFERROR(INDEX(GUTS!AJ638:'GUTS'!BH638,MATCH(6,GUTS!AK638:'GUTS'!BI638,0)),"")</f>
        <v/>
      </c>
      <c r="N637" s="127" t="e">
        <f>Audit!#REF!</f>
        <v>#REF!</v>
      </c>
      <c r="O637" s="127" t="e">
        <f>Audit!#REF!</f>
        <v>#REF!</v>
      </c>
      <c r="P637" s="127" t="e">
        <f>Audit!#REF!</f>
        <v>#REF!</v>
      </c>
    </row>
    <row r="638" spans="1:16" hidden="1">
      <c r="A638" s="127" t="e">
        <f>Audit!#REF!</f>
        <v>#REF!</v>
      </c>
      <c r="B638" s="127" t="str">
        <f>IFERROR(INDEX(GUTS!AI639:'GUTS'!BH639,MATCH(1,GUTS!AK639:'GUTS'!BI639,0)),"")</f>
        <v/>
      </c>
      <c r="C638" s="127" t="str">
        <f>IFERROR(INDEX(GUTS!AJ639:'GUTS'!BH639,MATCH(1,GUTS!AK639:'GUTS'!BI639,0)),"")</f>
        <v/>
      </c>
      <c r="D638" s="127" t="str">
        <f>IFERROR(INDEX(GUTS!AI639:'GUTS'!BH639,MATCH(2,GUTS!AK639:'GUTS'!BI639,0)),"")</f>
        <v/>
      </c>
      <c r="E638" s="127" t="str">
        <f>IFERROR(INDEX(GUTS!AJ639:'GUTS'!BH639,MATCH(2,GUTS!AK639:'GUTS'!BI639,0)),"")</f>
        <v/>
      </c>
      <c r="F638" s="127" t="str">
        <f>IFERROR(INDEX(GUTS!AI639:'GUTS'!BH639,MATCH(3,GUTS!AK639:'GUTS'!BI639,0)),"")</f>
        <v/>
      </c>
      <c r="G638" s="127" t="str">
        <f>IFERROR(INDEX(GUTS!AJ639:'GUTS'!BH639,MATCH(3,GUTS!AK639:'GUTS'!BI639,0)),"")</f>
        <v/>
      </c>
      <c r="H638" s="127" t="str">
        <f>IFERROR(INDEX(GUTS!AI639:'GUTS'!BH639,MATCH(4,GUTS!AK639:'GUTS'!BI639,0)),"")</f>
        <v/>
      </c>
      <c r="I638" s="127" t="str">
        <f>IFERROR(INDEX(GUTS!AJ639:'GUTS'!BH639,MATCH(4,GUTS!AK639:'GUTS'!BI639,0)),"")</f>
        <v/>
      </c>
      <c r="J638" s="127" t="str">
        <f>IFERROR(INDEX(GUTS!AI639:'GUTS'!BH639,MATCH(5,GUTS!AK639:'GUTS'!BI639,0)),"")</f>
        <v/>
      </c>
      <c r="K638" s="127" t="str">
        <f>IFERROR(INDEX(GUTS!AJ639:'GUTS'!BH639,MATCH(5,GUTS!AK639:'GUTS'!BI639,0)),"")</f>
        <v/>
      </c>
      <c r="L638" s="127" t="str">
        <f>IFERROR(INDEX(GUTS!AI639:'GUTS'!BH639,MATCH(6,GUTS!AK639:'GUTS'!BI639,0)),"")</f>
        <v/>
      </c>
      <c r="M638" s="127" t="str">
        <f>IFERROR(INDEX(GUTS!AJ639:'GUTS'!BH639,MATCH(6,GUTS!AK639:'GUTS'!BI639,0)),"")</f>
        <v/>
      </c>
      <c r="N638" s="127" t="e">
        <f>Audit!#REF!</f>
        <v>#REF!</v>
      </c>
      <c r="O638" s="127" t="e">
        <f>Audit!#REF!</f>
        <v>#REF!</v>
      </c>
      <c r="P638" s="127" t="e">
        <f>Audit!#REF!</f>
        <v>#REF!</v>
      </c>
    </row>
    <row r="639" spans="1:16">
      <c r="A639" s="127" t="e">
        <f>Audit!#REF!</f>
        <v>#REF!</v>
      </c>
      <c r="B639" s="127" t="str">
        <f>IFERROR(INDEX(GUTS!AI640:'GUTS'!BH640,MATCH(1,GUTS!AK640:'GUTS'!BI640,0)),"")</f>
        <v/>
      </c>
      <c r="C639" s="127" t="str">
        <f>IFERROR(INDEX(GUTS!AJ640:'GUTS'!BH640,MATCH(1,GUTS!AK640:'GUTS'!BI640,0)),"")</f>
        <v/>
      </c>
      <c r="D639" s="127" t="str">
        <f>IFERROR(INDEX(GUTS!AI640:'GUTS'!BH640,MATCH(2,GUTS!AK640:'GUTS'!BI640,0)),"")</f>
        <v/>
      </c>
      <c r="E639" s="127" t="str">
        <f>IFERROR(INDEX(GUTS!AJ640:'GUTS'!BH640,MATCH(2,GUTS!AK640:'GUTS'!BI640,0)),"")</f>
        <v/>
      </c>
      <c r="F639" s="127" t="str">
        <f>IFERROR(INDEX(GUTS!AI640:'GUTS'!BH640,MATCH(3,GUTS!AK640:'GUTS'!BI640,0)),"")</f>
        <v/>
      </c>
      <c r="G639" s="127" t="str">
        <f>IFERROR(INDEX(GUTS!AJ640:'GUTS'!BH640,MATCH(3,GUTS!AK640:'GUTS'!BI640,0)),"")</f>
        <v/>
      </c>
      <c r="H639" s="127" t="str">
        <f>IFERROR(INDEX(GUTS!AI640:'GUTS'!BH640,MATCH(4,GUTS!AK640:'GUTS'!BI640,0)),"")</f>
        <v/>
      </c>
      <c r="I639" s="127" t="str">
        <f>IFERROR(INDEX(GUTS!AJ640:'GUTS'!BH640,MATCH(4,GUTS!AK640:'GUTS'!BI640,0)),"")</f>
        <v/>
      </c>
      <c r="J639" s="127" t="str">
        <f>IFERROR(INDEX(GUTS!AI640:'GUTS'!BH640,MATCH(5,GUTS!AK640:'GUTS'!BI640,0)),"")</f>
        <v/>
      </c>
      <c r="K639" s="127" t="str">
        <f>IFERROR(INDEX(GUTS!AJ640:'GUTS'!BH640,MATCH(5,GUTS!AK640:'GUTS'!BI640,0)),"")</f>
        <v/>
      </c>
      <c r="L639" s="127" t="str">
        <f>IFERROR(INDEX(GUTS!AI640:'GUTS'!BH640,MATCH(6,GUTS!AK640:'GUTS'!BI640,0)),"")</f>
        <v/>
      </c>
      <c r="M639" s="127" t="str">
        <f>IFERROR(INDEX(GUTS!AJ640:'GUTS'!BH640,MATCH(6,GUTS!AK640:'GUTS'!BI640,0)),"")</f>
        <v/>
      </c>
      <c r="N639" s="127" t="e">
        <f>Audit!#REF!</f>
        <v>#REF!</v>
      </c>
      <c r="O639" s="127" t="e">
        <f>Audit!#REF!</f>
        <v>#REF!</v>
      </c>
      <c r="P639" s="127" t="e">
        <f>Audit!#REF!</f>
        <v>#REF!</v>
      </c>
    </row>
    <row r="640" spans="1:16" hidden="1">
      <c r="A640" s="127" t="e">
        <f>Audit!#REF!</f>
        <v>#REF!</v>
      </c>
      <c r="B640" s="127" t="str">
        <f>IFERROR(INDEX(GUTS!AI641:'GUTS'!BH641,MATCH(1,GUTS!AK641:'GUTS'!BI641,0)),"")</f>
        <v/>
      </c>
      <c r="C640" s="127" t="str">
        <f>IFERROR(INDEX(GUTS!AJ641:'GUTS'!BH641,MATCH(1,GUTS!AK641:'GUTS'!BI641,0)),"")</f>
        <v/>
      </c>
      <c r="D640" s="127" t="str">
        <f>IFERROR(INDEX(GUTS!AI641:'GUTS'!BH641,MATCH(2,GUTS!AK641:'GUTS'!BI641,0)),"")</f>
        <v/>
      </c>
      <c r="E640" s="127" t="str">
        <f>IFERROR(INDEX(GUTS!AJ641:'GUTS'!BH641,MATCH(2,GUTS!AK641:'GUTS'!BI641,0)),"")</f>
        <v/>
      </c>
      <c r="F640" s="127" t="str">
        <f>IFERROR(INDEX(GUTS!AI641:'GUTS'!BH641,MATCH(3,GUTS!AK641:'GUTS'!BI641,0)),"")</f>
        <v/>
      </c>
      <c r="G640" s="127" t="str">
        <f>IFERROR(INDEX(GUTS!AJ641:'GUTS'!BH641,MATCH(3,GUTS!AK641:'GUTS'!BI641,0)),"")</f>
        <v/>
      </c>
      <c r="H640" s="127" t="str">
        <f>IFERROR(INDEX(GUTS!AI641:'GUTS'!BH641,MATCH(4,GUTS!AK641:'GUTS'!BI641,0)),"")</f>
        <v/>
      </c>
      <c r="I640" s="127" t="str">
        <f>IFERROR(INDEX(GUTS!AJ641:'GUTS'!BH641,MATCH(4,GUTS!AK641:'GUTS'!BI641,0)),"")</f>
        <v/>
      </c>
      <c r="J640" s="127" t="str">
        <f>IFERROR(INDEX(GUTS!AI641:'GUTS'!BH641,MATCH(5,GUTS!AK641:'GUTS'!BI641,0)),"")</f>
        <v/>
      </c>
      <c r="K640" s="127" t="str">
        <f>IFERROR(INDEX(GUTS!AJ641:'GUTS'!BH641,MATCH(5,GUTS!AK641:'GUTS'!BI641,0)),"")</f>
        <v/>
      </c>
      <c r="L640" s="127" t="str">
        <f>IFERROR(INDEX(GUTS!AI641:'GUTS'!BH641,MATCH(6,GUTS!AK641:'GUTS'!BI641,0)),"")</f>
        <v/>
      </c>
      <c r="M640" s="127" t="str">
        <f>IFERROR(INDEX(GUTS!AJ641:'GUTS'!BH641,MATCH(6,GUTS!AK641:'GUTS'!BI641,0)),"")</f>
        <v/>
      </c>
      <c r="N640" s="127" t="e">
        <f>Audit!#REF!</f>
        <v>#REF!</v>
      </c>
      <c r="O640" s="127" t="e">
        <f>Audit!#REF!</f>
        <v>#REF!</v>
      </c>
      <c r="P640" s="127" t="e">
        <f>Audit!#REF!</f>
        <v>#REF!</v>
      </c>
    </row>
    <row r="641" spans="1:16">
      <c r="A641" s="127" t="e">
        <f>Audit!#REF!</f>
        <v>#REF!</v>
      </c>
      <c r="B641" s="127" t="str">
        <f>IFERROR(INDEX(GUTS!AI642:'GUTS'!BH642,MATCH(1,GUTS!AK642:'GUTS'!BI642,0)),"")</f>
        <v/>
      </c>
      <c r="C641" s="127" t="str">
        <f>IFERROR(INDEX(GUTS!AJ642:'GUTS'!BH642,MATCH(1,GUTS!AK642:'GUTS'!BI642,0)),"")</f>
        <v/>
      </c>
      <c r="D641" s="127" t="str">
        <f>IFERROR(INDEX(GUTS!AI642:'GUTS'!BH642,MATCH(2,GUTS!AK642:'GUTS'!BI642,0)),"")</f>
        <v/>
      </c>
      <c r="E641" s="127" t="str">
        <f>IFERROR(INDEX(GUTS!AJ642:'GUTS'!BH642,MATCH(2,GUTS!AK642:'GUTS'!BI642,0)),"")</f>
        <v/>
      </c>
      <c r="F641" s="127" t="str">
        <f>IFERROR(INDEX(GUTS!AI642:'GUTS'!BH642,MATCH(3,GUTS!AK642:'GUTS'!BI642,0)),"")</f>
        <v/>
      </c>
      <c r="G641" s="127" t="str">
        <f>IFERROR(INDEX(GUTS!AJ642:'GUTS'!BH642,MATCH(3,GUTS!AK642:'GUTS'!BI642,0)),"")</f>
        <v/>
      </c>
      <c r="H641" s="127" t="str">
        <f>IFERROR(INDEX(GUTS!AI642:'GUTS'!BH642,MATCH(4,GUTS!AK642:'GUTS'!BI642,0)),"")</f>
        <v/>
      </c>
      <c r="I641" s="127" t="str">
        <f>IFERROR(INDEX(GUTS!AJ642:'GUTS'!BH642,MATCH(4,GUTS!AK642:'GUTS'!BI642,0)),"")</f>
        <v/>
      </c>
      <c r="J641" s="127" t="str">
        <f>IFERROR(INDEX(GUTS!AI642:'GUTS'!BH642,MATCH(5,GUTS!AK642:'GUTS'!BI642,0)),"")</f>
        <v/>
      </c>
      <c r="K641" s="127" t="str">
        <f>IFERROR(INDEX(GUTS!AJ642:'GUTS'!BH642,MATCH(5,GUTS!AK642:'GUTS'!BI642,0)),"")</f>
        <v/>
      </c>
      <c r="L641" s="127" t="str">
        <f>IFERROR(INDEX(GUTS!AI642:'GUTS'!BH642,MATCH(6,GUTS!AK642:'GUTS'!BI642,0)),"")</f>
        <v/>
      </c>
      <c r="M641" s="127" t="str">
        <f>IFERROR(INDEX(GUTS!AJ642:'GUTS'!BH642,MATCH(6,GUTS!AK642:'GUTS'!BI642,0)),"")</f>
        <v/>
      </c>
      <c r="N641" s="127" t="e">
        <f>Audit!#REF!</f>
        <v>#REF!</v>
      </c>
      <c r="O641" s="127" t="e">
        <f>Audit!#REF!</f>
        <v>#REF!</v>
      </c>
      <c r="P641" s="127" t="e">
        <f>Audit!#REF!</f>
        <v>#REF!</v>
      </c>
    </row>
    <row r="642" spans="1:16" hidden="1">
      <c r="A642" s="127" t="e">
        <f>Audit!#REF!</f>
        <v>#REF!</v>
      </c>
      <c r="B642" s="127" t="str">
        <f>IFERROR(INDEX(GUTS!AI643:'GUTS'!BH643,MATCH(1,GUTS!AK643:'GUTS'!BI643,0)),"")</f>
        <v/>
      </c>
      <c r="C642" s="127" t="str">
        <f>IFERROR(INDEX(GUTS!AJ643:'GUTS'!BH643,MATCH(1,GUTS!AK643:'GUTS'!BI643,0)),"")</f>
        <v/>
      </c>
      <c r="D642" s="127" t="str">
        <f>IFERROR(INDEX(GUTS!AI643:'GUTS'!BH643,MATCH(2,GUTS!AK643:'GUTS'!BI643,0)),"")</f>
        <v/>
      </c>
      <c r="E642" s="127" t="str">
        <f>IFERROR(INDEX(GUTS!AJ643:'GUTS'!BH643,MATCH(2,GUTS!AK643:'GUTS'!BI643,0)),"")</f>
        <v/>
      </c>
      <c r="F642" s="127" t="str">
        <f>IFERROR(INDEX(GUTS!AI643:'GUTS'!BH643,MATCH(3,GUTS!AK643:'GUTS'!BI643,0)),"")</f>
        <v/>
      </c>
      <c r="G642" s="127" t="str">
        <f>IFERROR(INDEX(GUTS!AJ643:'GUTS'!BH643,MATCH(3,GUTS!AK643:'GUTS'!BI643,0)),"")</f>
        <v/>
      </c>
      <c r="H642" s="127" t="str">
        <f>IFERROR(INDEX(GUTS!AI643:'GUTS'!BH643,MATCH(4,GUTS!AK643:'GUTS'!BI643,0)),"")</f>
        <v/>
      </c>
      <c r="I642" s="127" t="str">
        <f>IFERROR(INDEX(GUTS!AJ643:'GUTS'!BH643,MATCH(4,GUTS!AK643:'GUTS'!BI643,0)),"")</f>
        <v/>
      </c>
      <c r="J642" s="127" t="str">
        <f>IFERROR(INDEX(GUTS!AI643:'GUTS'!BH643,MATCH(5,GUTS!AK643:'GUTS'!BI643,0)),"")</f>
        <v/>
      </c>
      <c r="K642" s="127" t="str">
        <f>IFERROR(INDEX(GUTS!AJ643:'GUTS'!BH643,MATCH(5,GUTS!AK643:'GUTS'!BI643,0)),"")</f>
        <v/>
      </c>
      <c r="L642" s="127" t="str">
        <f>IFERROR(INDEX(GUTS!AI643:'GUTS'!BH643,MATCH(6,GUTS!AK643:'GUTS'!BI643,0)),"")</f>
        <v/>
      </c>
      <c r="M642" s="127" t="str">
        <f>IFERROR(INDEX(GUTS!AJ643:'GUTS'!BH643,MATCH(6,GUTS!AK643:'GUTS'!BI643,0)),"")</f>
        <v/>
      </c>
      <c r="N642" s="127" t="e">
        <f>Audit!#REF!</f>
        <v>#REF!</v>
      </c>
      <c r="O642" s="127" t="e">
        <f>Audit!#REF!</f>
        <v>#REF!</v>
      </c>
      <c r="P642" s="127" t="e">
        <f>Audit!#REF!</f>
        <v>#REF!</v>
      </c>
    </row>
    <row r="643" spans="1:16" hidden="1">
      <c r="A643" s="127" t="e">
        <f>Audit!#REF!</f>
        <v>#REF!</v>
      </c>
      <c r="B643" s="127" t="str">
        <f>IFERROR(INDEX(GUTS!AI644:'GUTS'!BH644,MATCH(1,GUTS!AK644:'GUTS'!BI644,0)),"")</f>
        <v/>
      </c>
      <c r="C643" s="127" t="str">
        <f>IFERROR(INDEX(GUTS!AJ644:'GUTS'!BH644,MATCH(1,GUTS!AK644:'GUTS'!BI644,0)),"")</f>
        <v/>
      </c>
      <c r="D643" s="127" t="str">
        <f>IFERROR(INDEX(GUTS!AI644:'GUTS'!BH644,MATCH(2,GUTS!AK644:'GUTS'!BI644,0)),"")</f>
        <v/>
      </c>
      <c r="E643" s="127" t="str">
        <f>IFERROR(INDEX(GUTS!AJ644:'GUTS'!BH644,MATCH(2,GUTS!AK644:'GUTS'!BI644,0)),"")</f>
        <v/>
      </c>
      <c r="F643" s="127" t="str">
        <f>IFERROR(INDEX(GUTS!AI644:'GUTS'!BH644,MATCH(3,GUTS!AK644:'GUTS'!BI644,0)),"")</f>
        <v/>
      </c>
      <c r="G643" s="127" t="str">
        <f>IFERROR(INDEX(GUTS!AJ644:'GUTS'!BH644,MATCH(3,GUTS!AK644:'GUTS'!BI644,0)),"")</f>
        <v/>
      </c>
      <c r="H643" s="127" t="str">
        <f>IFERROR(INDEX(GUTS!AI644:'GUTS'!BH644,MATCH(4,GUTS!AK644:'GUTS'!BI644,0)),"")</f>
        <v/>
      </c>
      <c r="I643" s="127" t="str">
        <f>IFERROR(INDEX(GUTS!AJ644:'GUTS'!BH644,MATCH(4,GUTS!AK644:'GUTS'!BI644,0)),"")</f>
        <v/>
      </c>
      <c r="J643" s="127" t="str">
        <f>IFERROR(INDEX(GUTS!AI644:'GUTS'!BH644,MATCH(5,GUTS!AK644:'GUTS'!BI644,0)),"")</f>
        <v/>
      </c>
      <c r="K643" s="127" t="str">
        <f>IFERROR(INDEX(GUTS!AJ644:'GUTS'!BH644,MATCH(5,GUTS!AK644:'GUTS'!BI644,0)),"")</f>
        <v/>
      </c>
      <c r="L643" s="127" t="str">
        <f>IFERROR(INDEX(GUTS!AI644:'GUTS'!BH644,MATCH(6,GUTS!AK644:'GUTS'!BI644,0)),"")</f>
        <v/>
      </c>
      <c r="M643" s="127" t="str">
        <f>IFERROR(INDEX(GUTS!AJ644:'GUTS'!BH644,MATCH(6,GUTS!AK644:'GUTS'!BI644,0)),"")</f>
        <v/>
      </c>
      <c r="N643" s="127" t="e">
        <f>Audit!#REF!</f>
        <v>#REF!</v>
      </c>
      <c r="O643" s="127" t="e">
        <f>Audit!#REF!</f>
        <v>#REF!</v>
      </c>
      <c r="P643" s="127" t="e">
        <f>Audit!#REF!</f>
        <v>#REF!</v>
      </c>
    </row>
    <row r="644" spans="1:16" hidden="1">
      <c r="A644" s="127" t="e">
        <f>Audit!#REF!</f>
        <v>#REF!</v>
      </c>
      <c r="B644" s="127" t="str">
        <f>IFERROR(INDEX(GUTS!AI645:'GUTS'!BH645,MATCH(1,GUTS!AK645:'GUTS'!BI645,0)),"")</f>
        <v/>
      </c>
      <c r="C644" s="127" t="str">
        <f>IFERROR(INDEX(GUTS!AJ645:'GUTS'!BH645,MATCH(1,GUTS!AK645:'GUTS'!BI645,0)),"")</f>
        <v/>
      </c>
      <c r="D644" s="127" t="str">
        <f>IFERROR(INDEX(GUTS!AI645:'GUTS'!BH645,MATCH(2,GUTS!AK645:'GUTS'!BI645,0)),"")</f>
        <v/>
      </c>
      <c r="E644" s="127" t="str">
        <f>IFERROR(INDEX(GUTS!AJ645:'GUTS'!BH645,MATCH(2,GUTS!AK645:'GUTS'!BI645,0)),"")</f>
        <v/>
      </c>
      <c r="F644" s="127" t="str">
        <f>IFERROR(INDEX(GUTS!AI645:'GUTS'!BH645,MATCH(3,GUTS!AK645:'GUTS'!BI645,0)),"")</f>
        <v/>
      </c>
      <c r="G644" s="127" t="str">
        <f>IFERROR(INDEX(GUTS!AJ645:'GUTS'!BH645,MATCH(3,GUTS!AK645:'GUTS'!BI645,0)),"")</f>
        <v/>
      </c>
      <c r="H644" s="127" t="str">
        <f>IFERROR(INDEX(GUTS!AI645:'GUTS'!BH645,MATCH(4,GUTS!AK645:'GUTS'!BI645,0)),"")</f>
        <v/>
      </c>
      <c r="I644" s="127" t="str">
        <f>IFERROR(INDEX(GUTS!AJ645:'GUTS'!BH645,MATCH(4,GUTS!AK645:'GUTS'!BI645,0)),"")</f>
        <v/>
      </c>
      <c r="J644" s="127" t="str">
        <f>IFERROR(INDEX(GUTS!AI645:'GUTS'!BH645,MATCH(5,GUTS!AK645:'GUTS'!BI645,0)),"")</f>
        <v/>
      </c>
      <c r="K644" s="127" t="str">
        <f>IFERROR(INDEX(GUTS!AJ645:'GUTS'!BH645,MATCH(5,GUTS!AK645:'GUTS'!BI645,0)),"")</f>
        <v/>
      </c>
      <c r="L644" s="127" t="str">
        <f>IFERROR(INDEX(GUTS!AI645:'GUTS'!BH645,MATCH(6,GUTS!AK645:'GUTS'!BI645,0)),"")</f>
        <v/>
      </c>
      <c r="M644" s="127" t="str">
        <f>IFERROR(INDEX(GUTS!AJ645:'GUTS'!BH645,MATCH(6,GUTS!AK645:'GUTS'!BI645,0)),"")</f>
        <v/>
      </c>
      <c r="N644" s="127" t="e">
        <f>Audit!#REF!</f>
        <v>#REF!</v>
      </c>
      <c r="O644" s="127" t="e">
        <f>Audit!#REF!</f>
        <v>#REF!</v>
      </c>
      <c r="P644" s="127" t="e">
        <f>Audit!#REF!</f>
        <v>#REF!</v>
      </c>
    </row>
    <row r="645" spans="1:16" hidden="1">
      <c r="A645" s="127" t="e">
        <f>Audit!#REF!</f>
        <v>#REF!</v>
      </c>
      <c r="B645" s="127" t="str">
        <f>IFERROR(INDEX(GUTS!AI646:'GUTS'!BH646,MATCH(1,GUTS!AK646:'GUTS'!BI646,0)),"")</f>
        <v/>
      </c>
      <c r="C645" s="127" t="str">
        <f>IFERROR(INDEX(GUTS!AJ646:'GUTS'!BH646,MATCH(1,GUTS!AK646:'GUTS'!BI646,0)),"")</f>
        <v/>
      </c>
      <c r="D645" s="127" t="str">
        <f>IFERROR(INDEX(GUTS!AI646:'GUTS'!BH646,MATCH(2,GUTS!AK646:'GUTS'!BI646,0)),"")</f>
        <v/>
      </c>
      <c r="E645" s="127" t="str">
        <f>IFERROR(INDEX(GUTS!AJ646:'GUTS'!BH646,MATCH(2,GUTS!AK646:'GUTS'!BI646,0)),"")</f>
        <v/>
      </c>
      <c r="F645" s="127" t="str">
        <f>IFERROR(INDEX(GUTS!AI646:'GUTS'!BH646,MATCH(3,GUTS!AK646:'GUTS'!BI646,0)),"")</f>
        <v/>
      </c>
      <c r="G645" s="127" t="str">
        <f>IFERROR(INDEX(GUTS!AJ646:'GUTS'!BH646,MATCH(3,GUTS!AK646:'GUTS'!BI646,0)),"")</f>
        <v/>
      </c>
      <c r="H645" s="127" t="str">
        <f>IFERROR(INDEX(GUTS!AI646:'GUTS'!BH646,MATCH(4,GUTS!AK646:'GUTS'!BI646,0)),"")</f>
        <v/>
      </c>
      <c r="I645" s="127" t="str">
        <f>IFERROR(INDEX(GUTS!AJ646:'GUTS'!BH646,MATCH(4,GUTS!AK646:'GUTS'!BI646,0)),"")</f>
        <v/>
      </c>
      <c r="J645" s="127" t="str">
        <f>IFERROR(INDEX(GUTS!AI646:'GUTS'!BH646,MATCH(5,GUTS!AK646:'GUTS'!BI646,0)),"")</f>
        <v/>
      </c>
      <c r="K645" s="127" t="str">
        <f>IFERROR(INDEX(GUTS!AJ646:'GUTS'!BH646,MATCH(5,GUTS!AK646:'GUTS'!BI646,0)),"")</f>
        <v/>
      </c>
      <c r="L645" s="127" t="str">
        <f>IFERROR(INDEX(GUTS!AI646:'GUTS'!BH646,MATCH(6,GUTS!AK646:'GUTS'!BI646,0)),"")</f>
        <v/>
      </c>
      <c r="M645" s="127" t="str">
        <f>IFERROR(INDEX(GUTS!AJ646:'GUTS'!BH646,MATCH(6,GUTS!AK646:'GUTS'!BI646,0)),"")</f>
        <v/>
      </c>
      <c r="N645" s="127" t="e">
        <f>Audit!#REF!</f>
        <v>#REF!</v>
      </c>
      <c r="O645" s="127" t="e">
        <f>Audit!#REF!</f>
        <v>#REF!</v>
      </c>
      <c r="P645" s="127" t="e">
        <f>Audit!#REF!</f>
        <v>#REF!</v>
      </c>
    </row>
    <row r="646" spans="1:16" hidden="1">
      <c r="A646" s="127" t="e">
        <f>Audit!#REF!</f>
        <v>#REF!</v>
      </c>
      <c r="B646" s="127" t="str">
        <f>IFERROR(INDEX(GUTS!AI647:'GUTS'!BH647,MATCH(1,GUTS!AK647:'GUTS'!BI647,0)),"")</f>
        <v/>
      </c>
      <c r="C646" s="127" t="str">
        <f>IFERROR(INDEX(GUTS!AJ647:'GUTS'!BH647,MATCH(1,GUTS!AK647:'GUTS'!BI647,0)),"")</f>
        <v/>
      </c>
      <c r="D646" s="127" t="str">
        <f>IFERROR(INDEX(GUTS!AI647:'GUTS'!BH647,MATCH(2,GUTS!AK647:'GUTS'!BI647,0)),"")</f>
        <v/>
      </c>
      <c r="E646" s="127" t="str">
        <f>IFERROR(INDEX(GUTS!AJ647:'GUTS'!BH647,MATCH(2,GUTS!AK647:'GUTS'!BI647,0)),"")</f>
        <v/>
      </c>
      <c r="F646" s="127" t="str">
        <f>IFERROR(INDEX(GUTS!AI647:'GUTS'!BH647,MATCH(3,GUTS!AK647:'GUTS'!BI647,0)),"")</f>
        <v/>
      </c>
      <c r="G646" s="127" t="str">
        <f>IFERROR(INDEX(GUTS!AJ647:'GUTS'!BH647,MATCH(3,GUTS!AK647:'GUTS'!BI647,0)),"")</f>
        <v/>
      </c>
      <c r="H646" s="127" t="str">
        <f>IFERROR(INDEX(GUTS!AI647:'GUTS'!BH647,MATCH(4,GUTS!AK647:'GUTS'!BI647,0)),"")</f>
        <v/>
      </c>
      <c r="I646" s="127" t="str">
        <f>IFERROR(INDEX(GUTS!AJ647:'GUTS'!BH647,MATCH(4,GUTS!AK647:'GUTS'!BI647,0)),"")</f>
        <v/>
      </c>
      <c r="J646" s="127" t="str">
        <f>IFERROR(INDEX(GUTS!AI647:'GUTS'!BH647,MATCH(5,GUTS!AK647:'GUTS'!BI647,0)),"")</f>
        <v/>
      </c>
      <c r="K646" s="127" t="str">
        <f>IFERROR(INDEX(GUTS!AJ647:'GUTS'!BH647,MATCH(5,GUTS!AK647:'GUTS'!BI647,0)),"")</f>
        <v/>
      </c>
      <c r="L646" s="127" t="str">
        <f>IFERROR(INDEX(GUTS!AI647:'GUTS'!BH647,MATCH(6,GUTS!AK647:'GUTS'!BI647,0)),"")</f>
        <v/>
      </c>
      <c r="M646" s="127" t="str">
        <f>IFERROR(INDEX(GUTS!AJ647:'GUTS'!BH647,MATCH(6,GUTS!AK647:'GUTS'!BI647,0)),"")</f>
        <v/>
      </c>
      <c r="N646" s="127" t="e">
        <f>Audit!#REF!</f>
        <v>#REF!</v>
      </c>
      <c r="O646" s="127" t="e">
        <f>Audit!#REF!</f>
        <v>#REF!</v>
      </c>
      <c r="P646" s="127" t="e">
        <f>Audit!#REF!</f>
        <v>#REF!</v>
      </c>
    </row>
    <row r="647" spans="1:16" hidden="1">
      <c r="A647" s="127" t="e">
        <f>Audit!#REF!</f>
        <v>#REF!</v>
      </c>
      <c r="B647" s="127" t="str">
        <f>IFERROR(INDEX(GUTS!AI648:'GUTS'!BH648,MATCH(1,GUTS!AK648:'GUTS'!BI648,0)),"")</f>
        <v/>
      </c>
      <c r="C647" s="127" t="str">
        <f>IFERROR(INDEX(GUTS!AJ648:'GUTS'!BH648,MATCH(1,GUTS!AK648:'GUTS'!BI648,0)),"")</f>
        <v/>
      </c>
      <c r="D647" s="127" t="str">
        <f>IFERROR(INDEX(GUTS!AI648:'GUTS'!BH648,MATCH(2,GUTS!AK648:'GUTS'!BI648,0)),"")</f>
        <v/>
      </c>
      <c r="E647" s="127" t="str">
        <f>IFERROR(INDEX(GUTS!AJ648:'GUTS'!BH648,MATCH(2,GUTS!AK648:'GUTS'!BI648,0)),"")</f>
        <v/>
      </c>
      <c r="F647" s="127" t="str">
        <f>IFERROR(INDEX(GUTS!AI648:'GUTS'!BH648,MATCH(3,GUTS!AK648:'GUTS'!BI648,0)),"")</f>
        <v/>
      </c>
      <c r="G647" s="127" t="str">
        <f>IFERROR(INDEX(GUTS!AJ648:'GUTS'!BH648,MATCH(3,GUTS!AK648:'GUTS'!BI648,0)),"")</f>
        <v/>
      </c>
      <c r="H647" s="127" t="str">
        <f>IFERROR(INDEX(GUTS!AI648:'GUTS'!BH648,MATCH(4,GUTS!AK648:'GUTS'!BI648,0)),"")</f>
        <v/>
      </c>
      <c r="I647" s="127" t="str">
        <f>IFERROR(INDEX(GUTS!AJ648:'GUTS'!BH648,MATCH(4,GUTS!AK648:'GUTS'!BI648,0)),"")</f>
        <v/>
      </c>
      <c r="J647" s="127" t="str">
        <f>IFERROR(INDEX(GUTS!AI648:'GUTS'!BH648,MATCH(5,GUTS!AK648:'GUTS'!BI648,0)),"")</f>
        <v/>
      </c>
      <c r="K647" s="127" t="str">
        <f>IFERROR(INDEX(GUTS!AJ648:'GUTS'!BH648,MATCH(5,GUTS!AK648:'GUTS'!BI648,0)),"")</f>
        <v/>
      </c>
      <c r="L647" s="127" t="str">
        <f>IFERROR(INDEX(GUTS!AI648:'GUTS'!BH648,MATCH(6,GUTS!AK648:'GUTS'!BI648,0)),"")</f>
        <v/>
      </c>
      <c r="M647" s="127" t="str">
        <f>IFERROR(INDEX(GUTS!AJ648:'GUTS'!BH648,MATCH(6,GUTS!AK648:'GUTS'!BI648,0)),"")</f>
        <v/>
      </c>
      <c r="N647" s="127" t="e">
        <f>Audit!#REF!</f>
        <v>#REF!</v>
      </c>
      <c r="O647" s="127" t="e">
        <f>Audit!#REF!</f>
        <v>#REF!</v>
      </c>
      <c r="P647" s="127" t="e">
        <f>Audit!#REF!</f>
        <v>#REF!</v>
      </c>
    </row>
    <row r="648" spans="1:16" hidden="1">
      <c r="A648" s="127" t="e">
        <f>Audit!#REF!</f>
        <v>#REF!</v>
      </c>
      <c r="B648" s="127" t="str">
        <f>IFERROR(INDEX(GUTS!AI649:'GUTS'!BH649,MATCH(1,GUTS!AK649:'GUTS'!BI649,0)),"")</f>
        <v/>
      </c>
      <c r="C648" s="127" t="str">
        <f>IFERROR(INDEX(GUTS!AJ649:'GUTS'!BH649,MATCH(1,GUTS!AK649:'GUTS'!BI649,0)),"")</f>
        <v/>
      </c>
      <c r="D648" s="127" t="str">
        <f>IFERROR(INDEX(GUTS!AI649:'GUTS'!BH649,MATCH(2,GUTS!AK649:'GUTS'!BI649,0)),"")</f>
        <v/>
      </c>
      <c r="E648" s="127" t="str">
        <f>IFERROR(INDEX(GUTS!AJ649:'GUTS'!BH649,MATCH(2,GUTS!AK649:'GUTS'!BI649,0)),"")</f>
        <v/>
      </c>
      <c r="F648" s="127" t="str">
        <f>IFERROR(INDEX(GUTS!AI649:'GUTS'!BH649,MATCH(3,GUTS!AK649:'GUTS'!BI649,0)),"")</f>
        <v/>
      </c>
      <c r="G648" s="127" t="str">
        <f>IFERROR(INDEX(GUTS!AJ649:'GUTS'!BH649,MATCH(3,GUTS!AK649:'GUTS'!BI649,0)),"")</f>
        <v/>
      </c>
      <c r="H648" s="127" t="str">
        <f>IFERROR(INDEX(GUTS!AI649:'GUTS'!BH649,MATCH(4,GUTS!AK649:'GUTS'!BI649,0)),"")</f>
        <v/>
      </c>
      <c r="I648" s="127" t="str">
        <f>IFERROR(INDEX(GUTS!AJ649:'GUTS'!BH649,MATCH(4,GUTS!AK649:'GUTS'!BI649,0)),"")</f>
        <v/>
      </c>
      <c r="J648" s="127" t="str">
        <f>IFERROR(INDEX(GUTS!AI649:'GUTS'!BH649,MATCH(5,GUTS!AK649:'GUTS'!BI649,0)),"")</f>
        <v/>
      </c>
      <c r="K648" s="127" t="str">
        <f>IFERROR(INDEX(GUTS!AJ649:'GUTS'!BH649,MATCH(5,GUTS!AK649:'GUTS'!BI649,0)),"")</f>
        <v/>
      </c>
      <c r="L648" s="127" t="str">
        <f>IFERROR(INDEX(GUTS!AI649:'GUTS'!BH649,MATCH(6,GUTS!AK649:'GUTS'!BI649,0)),"")</f>
        <v/>
      </c>
      <c r="M648" s="127" t="str">
        <f>IFERROR(INDEX(GUTS!AJ649:'GUTS'!BH649,MATCH(6,GUTS!AK649:'GUTS'!BI649,0)),"")</f>
        <v/>
      </c>
      <c r="N648" s="127" t="e">
        <f>Audit!#REF!</f>
        <v>#REF!</v>
      </c>
      <c r="O648" s="127" t="e">
        <f>Audit!#REF!</f>
        <v>#REF!</v>
      </c>
      <c r="P648" s="127" t="e">
        <f>Audit!#REF!</f>
        <v>#REF!</v>
      </c>
    </row>
    <row r="649" spans="1:16" hidden="1">
      <c r="A649" s="127" t="e">
        <f>Audit!#REF!</f>
        <v>#REF!</v>
      </c>
      <c r="B649" s="127" t="str">
        <f>IFERROR(INDEX(GUTS!AI650:'GUTS'!BH650,MATCH(1,GUTS!AK650:'GUTS'!BI650,0)),"")</f>
        <v/>
      </c>
      <c r="C649" s="127" t="str">
        <f>IFERROR(INDEX(GUTS!AJ650:'GUTS'!BH650,MATCH(1,GUTS!AK650:'GUTS'!BI650,0)),"")</f>
        <v/>
      </c>
      <c r="D649" s="127" t="str">
        <f>IFERROR(INDEX(GUTS!AI650:'GUTS'!BH650,MATCH(2,GUTS!AK650:'GUTS'!BI650,0)),"")</f>
        <v/>
      </c>
      <c r="E649" s="127" t="str">
        <f>IFERROR(INDEX(GUTS!AJ650:'GUTS'!BH650,MATCH(2,GUTS!AK650:'GUTS'!BI650,0)),"")</f>
        <v/>
      </c>
      <c r="F649" s="127" t="str">
        <f>IFERROR(INDEX(GUTS!AI650:'GUTS'!BH650,MATCH(3,GUTS!AK650:'GUTS'!BI650,0)),"")</f>
        <v/>
      </c>
      <c r="G649" s="127" t="str">
        <f>IFERROR(INDEX(GUTS!AJ650:'GUTS'!BH650,MATCH(3,GUTS!AK650:'GUTS'!BI650,0)),"")</f>
        <v/>
      </c>
      <c r="H649" s="127" t="str">
        <f>IFERROR(INDEX(GUTS!AI650:'GUTS'!BH650,MATCH(4,GUTS!AK650:'GUTS'!BI650,0)),"")</f>
        <v/>
      </c>
      <c r="I649" s="127" t="str">
        <f>IFERROR(INDEX(GUTS!AJ650:'GUTS'!BH650,MATCH(4,GUTS!AK650:'GUTS'!BI650,0)),"")</f>
        <v/>
      </c>
      <c r="J649" s="127" t="str">
        <f>IFERROR(INDEX(GUTS!AI650:'GUTS'!BH650,MATCH(5,GUTS!AK650:'GUTS'!BI650,0)),"")</f>
        <v/>
      </c>
      <c r="K649" s="127" t="str">
        <f>IFERROR(INDEX(GUTS!AJ650:'GUTS'!BH650,MATCH(5,GUTS!AK650:'GUTS'!BI650,0)),"")</f>
        <v/>
      </c>
      <c r="L649" s="127" t="str">
        <f>IFERROR(INDEX(GUTS!AI650:'GUTS'!BH650,MATCH(6,GUTS!AK650:'GUTS'!BI650,0)),"")</f>
        <v/>
      </c>
      <c r="M649" s="127" t="str">
        <f>IFERROR(INDEX(GUTS!AJ650:'GUTS'!BH650,MATCH(6,GUTS!AK650:'GUTS'!BI650,0)),"")</f>
        <v/>
      </c>
      <c r="N649" s="127" t="e">
        <f>Audit!#REF!</f>
        <v>#REF!</v>
      </c>
      <c r="O649" s="127" t="e">
        <f>Audit!#REF!</f>
        <v>#REF!</v>
      </c>
      <c r="P649" s="127" t="e">
        <f>Audit!#REF!</f>
        <v>#REF!</v>
      </c>
    </row>
    <row r="650" spans="1:16" hidden="1">
      <c r="A650" s="127" t="e">
        <f>Audit!#REF!</f>
        <v>#REF!</v>
      </c>
      <c r="B650" s="127" t="str">
        <f>IFERROR(INDEX(GUTS!AI651:'GUTS'!BH651,MATCH(1,GUTS!AK651:'GUTS'!BI651,0)),"")</f>
        <v/>
      </c>
      <c r="C650" s="127" t="str">
        <f>IFERROR(INDEX(GUTS!AJ651:'GUTS'!BH651,MATCH(1,GUTS!AK651:'GUTS'!BI651,0)),"")</f>
        <v/>
      </c>
      <c r="D650" s="127" t="str">
        <f>IFERROR(INDEX(GUTS!AI651:'GUTS'!BH651,MATCH(2,GUTS!AK651:'GUTS'!BI651,0)),"")</f>
        <v/>
      </c>
      <c r="E650" s="127" t="str">
        <f>IFERROR(INDEX(GUTS!AJ651:'GUTS'!BH651,MATCH(2,GUTS!AK651:'GUTS'!BI651,0)),"")</f>
        <v/>
      </c>
      <c r="F650" s="127" t="str">
        <f>IFERROR(INDEX(GUTS!AI651:'GUTS'!BH651,MATCH(3,GUTS!AK651:'GUTS'!BI651,0)),"")</f>
        <v/>
      </c>
      <c r="G650" s="127" t="str">
        <f>IFERROR(INDEX(GUTS!AJ651:'GUTS'!BH651,MATCH(3,GUTS!AK651:'GUTS'!BI651,0)),"")</f>
        <v/>
      </c>
      <c r="H650" s="127" t="str">
        <f>IFERROR(INDEX(GUTS!AI651:'GUTS'!BH651,MATCH(4,GUTS!AK651:'GUTS'!BI651,0)),"")</f>
        <v/>
      </c>
      <c r="I650" s="127" t="str">
        <f>IFERROR(INDEX(GUTS!AJ651:'GUTS'!BH651,MATCH(4,GUTS!AK651:'GUTS'!BI651,0)),"")</f>
        <v/>
      </c>
      <c r="J650" s="127" t="str">
        <f>IFERROR(INDEX(GUTS!AI651:'GUTS'!BH651,MATCH(5,GUTS!AK651:'GUTS'!BI651,0)),"")</f>
        <v/>
      </c>
      <c r="K650" s="127" t="str">
        <f>IFERROR(INDEX(GUTS!AJ651:'GUTS'!BH651,MATCH(5,GUTS!AK651:'GUTS'!BI651,0)),"")</f>
        <v/>
      </c>
      <c r="L650" s="127" t="str">
        <f>IFERROR(INDEX(GUTS!AI651:'GUTS'!BH651,MATCH(6,GUTS!AK651:'GUTS'!BI651,0)),"")</f>
        <v/>
      </c>
      <c r="M650" s="127" t="str">
        <f>IFERROR(INDEX(GUTS!AJ651:'GUTS'!BH651,MATCH(6,GUTS!AK651:'GUTS'!BI651,0)),"")</f>
        <v/>
      </c>
      <c r="N650" s="127" t="e">
        <f>Audit!#REF!</f>
        <v>#REF!</v>
      </c>
      <c r="O650" s="127" t="e">
        <f>Audit!#REF!</f>
        <v>#REF!</v>
      </c>
      <c r="P650" s="127" t="e">
        <f>Audit!#REF!</f>
        <v>#REF!</v>
      </c>
    </row>
    <row r="651" spans="1:16" hidden="1">
      <c r="A651" s="127" t="e">
        <f>Audit!#REF!</f>
        <v>#REF!</v>
      </c>
      <c r="B651" s="127" t="str">
        <f>IFERROR(INDEX(GUTS!AI652:'GUTS'!BH652,MATCH(1,GUTS!AK652:'GUTS'!BI652,0)),"")</f>
        <v/>
      </c>
      <c r="C651" s="127" t="str">
        <f>IFERROR(INDEX(GUTS!AJ652:'GUTS'!BH652,MATCH(1,GUTS!AK652:'GUTS'!BI652,0)),"")</f>
        <v/>
      </c>
      <c r="D651" s="127" t="str">
        <f>IFERROR(INDEX(GUTS!AI652:'GUTS'!BH652,MATCH(2,GUTS!AK652:'GUTS'!BI652,0)),"")</f>
        <v/>
      </c>
      <c r="E651" s="127" t="str">
        <f>IFERROR(INDEX(GUTS!AJ652:'GUTS'!BH652,MATCH(2,GUTS!AK652:'GUTS'!BI652,0)),"")</f>
        <v/>
      </c>
      <c r="F651" s="127" t="str">
        <f>IFERROR(INDEX(GUTS!AI652:'GUTS'!BH652,MATCH(3,GUTS!AK652:'GUTS'!BI652,0)),"")</f>
        <v/>
      </c>
      <c r="G651" s="127" t="str">
        <f>IFERROR(INDEX(GUTS!AJ652:'GUTS'!BH652,MATCH(3,GUTS!AK652:'GUTS'!BI652,0)),"")</f>
        <v/>
      </c>
      <c r="H651" s="127" t="str">
        <f>IFERROR(INDEX(GUTS!AI652:'GUTS'!BH652,MATCH(4,GUTS!AK652:'GUTS'!BI652,0)),"")</f>
        <v/>
      </c>
      <c r="I651" s="127" t="str">
        <f>IFERROR(INDEX(GUTS!AJ652:'GUTS'!BH652,MATCH(4,GUTS!AK652:'GUTS'!BI652,0)),"")</f>
        <v/>
      </c>
      <c r="J651" s="127" t="str">
        <f>IFERROR(INDEX(GUTS!AI652:'GUTS'!BH652,MATCH(5,GUTS!AK652:'GUTS'!BI652,0)),"")</f>
        <v/>
      </c>
      <c r="K651" s="127" t="str">
        <f>IFERROR(INDEX(GUTS!AJ652:'GUTS'!BH652,MATCH(5,GUTS!AK652:'GUTS'!BI652,0)),"")</f>
        <v/>
      </c>
      <c r="L651" s="127" t="str">
        <f>IFERROR(INDEX(GUTS!AI652:'GUTS'!BH652,MATCH(6,GUTS!AK652:'GUTS'!BI652,0)),"")</f>
        <v/>
      </c>
      <c r="M651" s="127" t="str">
        <f>IFERROR(INDEX(GUTS!AJ652:'GUTS'!BH652,MATCH(6,GUTS!AK652:'GUTS'!BI652,0)),"")</f>
        <v/>
      </c>
      <c r="N651" s="127" t="e">
        <f>Audit!#REF!</f>
        <v>#REF!</v>
      </c>
      <c r="O651" s="127" t="e">
        <f>Audit!#REF!</f>
        <v>#REF!</v>
      </c>
      <c r="P651" s="127" t="e">
        <f>Audit!#REF!</f>
        <v>#REF!</v>
      </c>
    </row>
    <row r="652" spans="1:16" hidden="1">
      <c r="A652" s="127" t="e">
        <f>Audit!#REF!</f>
        <v>#REF!</v>
      </c>
      <c r="B652" s="127" t="str">
        <f>IFERROR(INDEX(GUTS!AI653:'GUTS'!BH653,MATCH(1,GUTS!AK653:'GUTS'!BI653,0)),"")</f>
        <v/>
      </c>
      <c r="C652" s="127" t="str">
        <f>IFERROR(INDEX(GUTS!AJ653:'GUTS'!BH653,MATCH(1,GUTS!AK653:'GUTS'!BI653,0)),"")</f>
        <v/>
      </c>
      <c r="D652" s="127" t="str">
        <f>IFERROR(INDEX(GUTS!AI653:'GUTS'!BH653,MATCH(2,GUTS!AK653:'GUTS'!BI653,0)),"")</f>
        <v/>
      </c>
      <c r="E652" s="127" t="str">
        <f>IFERROR(INDEX(GUTS!AJ653:'GUTS'!BH653,MATCH(2,GUTS!AK653:'GUTS'!BI653,0)),"")</f>
        <v/>
      </c>
      <c r="F652" s="127" t="str">
        <f>IFERROR(INDEX(GUTS!AI653:'GUTS'!BH653,MATCH(3,GUTS!AK653:'GUTS'!BI653,0)),"")</f>
        <v/>
      </c>
      <c r="G652" s="127" t="str">
        <f>IFERROR(INDEX(GUTS!AJ653:'GUTS'!BH653,MATCH(3,GUTS!AK653:'GUTS'!BI653,0)),"")</f>
        <v/>
      </c>
      <c r="H652" s="127" t="str">
        <f>IFERROR(INDEX(GUTS!AI653:'GUTS'!BH653,MATCH(4,GUTS!AK653:'GUTS'!BI653,0)),"")</f>
        <v/>
      </c>
      <c r="I652" s="127" t="str">
        <f>IFERROR(INDEX(GUTS!AJ653:'GUTS'!BH653,MATCH(4,GUTS!AK653:'GUTS'!BI653,0)),"")</f>
        <v/>
      </c>
      <c r="J652" s="127" t="str">
        <f>IFERROR(INDEX(GUTS!AI653:'GUTS'!BH653,MATCH(5,GUTS!AK653:'GUTS'!BI653,0)),"")</f>
        <v/>
      </c>
      <c r="K652" s="127" t="str">
        <f>IFERROR(INDEX(GUTS!AJ653:'GUTS'!BH653,MATCH(5,GUTS!AK653:'GUTS'!BI653,0)),"")</f>
        <v/>
      </c>
      <c r="L652" s="127" t="str">
        <f>IFERROR(INDEX(GUTS!AI653:'GUTS'!BH653,MATCH(6,GUTS!AK653:'GUTS'!BI653,0)),"")</f>
        <v/>
      </c>
      <c r="M652" s="127" t="str">
        <f>IFERROR(INDEX(GUTS!AJ653:'GUTS'!BH653,MATCH(6,GUTS!AK653:'GUTS'!BI653,0)),"")</f>
        <v/>
      </c>
      <c r="N652" s="127" t="e">
        <f>Audit!#REF!</f>
        <v>#REF!</v>
      </c>
      <c r="O652" s="127" t="e">
        <f>Audit!#REF!</f>
        <v>#REF!</v>
      </c>
      <c r="P652" s="127" t="e">
        <f>Audit!#REF!</f>
        <v>#REF!</v>
      </c>
    </row>
    <row r="653" spans="1:16" hidden="1">
      <c r="A653" s="127" t="e">
        <f>Audit!#REF!</f>
        <v>#REF!</v>
      </c>
      <c r="B653" s="127" t="str">
        <f>IFERROR(INDEX(GUTS!AI654:'GUTS'!BH654,MATCH(1,GUTS!AK654:'GUTS'!BI654,0)),"")</f>
        <v/>
      </c>
      <c r="C653" s="127" t="str">
        <f>IFERROR(INDEX(GUTS!AJ654:'GUTS'!BH654,MATCH(1,GUTS!AK654:'GUTS'!BI654,0)),"")</f>
        <v/>
      </c>
      <c r="D653" s="127" t="str">
        <f>IFERROR(INDEX(GUTS!AI654:'GUTS'!BH654,MATCH(2,GUTS!AK654:'GUTS'!BI654,0)),"")</f>
        <v/>
      </c>
      <c r="E653" s="127" t="str">
        <f>IFERROR(INDEX(GUTS!AJ654:'GUTS'!BH654,MATCH(2,GUTS!AK654:'GUTS'!BI654,0)),"")</f>
        <v/>
      </c>
      <c r="F653" s="127" t="str">
        <f>IFERROR(INDEX(GUTS!AI654:'GUTS'!BH654,MATCH(3,GUTS!AK654:'GUTS'!BI654,0)),"")</f>
        <v/>
      </c>
      <c r="G653" s="127" t="str">
        <f>IFERROR(INDEX(GUTS!AJ654:'GUTS'!BH654,MATCH(3,GUTS!AK654:'GUTS'!BI654,0)),"")</f>
        <v/>
      </c>
      <c r="H653" s="127" t="str">
        <f>IFERROR(INDEX(GUTS!AI654:'GUTS'!BH654,MATCH(4,GUTS!AK654:'GUTS'!BI654,0)),"")</f>
        <v/>
      </c>
      <c r="I653" s="127" t="str">
        <f>IFERROR(INDEX(GUTS!AJ654:'GUTS'!BH654,MATCH(4,GUTS!AK654:'GUTS'!BI654,0)),"")</f>
        <v/>
      </c>
      <c r="J653" s="127" t="str">
        <f>IFERROR(INDEX(GUTS!AI654:'GUTS'!BH654,MATCH(5,GUTS!AK654:'GUTS'!BI654,0)),"")</f>
        <v/>
      </c>
      <c r="K653" s="127" t="str">
        <f>IFERROR(INDEX(GUTS!AJ654:'GUTS'!BH654,MATCH(5,GUTS!AK654:'GUTS'!BI654,0)),"")</f>
        <v/>
      </c>
      <c r="L653" s="127" t="str">
        <f>IFERROR(INDEX(GUTS!AI654:'GUTS'!BH654,MATCH(6,GUTS!AK654:'GUTS'!BI654,0)),"")</f>
        <v/>
      </c>
      <c r="M653" s="127" t="str">
        <f>IFERROR(INDEX(GUTS!AJ654:'GUTS'!BH654,MATCH(6,GUTS!AK654:'GUTS'!BI654,0)),"")</f>
        <v/>
      </c>
      <c r="N653" s="127" t="e">
        <f>Audit!#REF!</f>
        <v>#REF!</v>
      </c>
      <c r="O653" s="127" t="e">
        <f>Audit!#REF!</f>
        <v>#REF!</v>
      </c>
      <c r="P653" s="127" t="e">
        <f>Audit!#REF!</f>
        <v>#REF!</v>
      </c>
    </row>
    <row r="654" spans="1:16">
      <c r="A654" s="127" t="e">
        <f>Audit!#REF!</f>
        <v>#REF!</v>
      </c>
      <c r="B654" s="127" t="str">
        <f>IFERROR(INDEX(GUTS!AI655:'GUTS'!BH655,MATCH(1,GUTS!AK655:'GUTS'!BI655,0)),"")</f>
        <v/>
      </c>
      <c r="C654" s="127" t="str">
        <f>IFERROR(INDEX(GUTS!AJ655:'GUTS'!BH655,MATCH(1,GUTS!AK655:'GUTS'!BI655,0)),"")</f>
        <v/>
      </c>
      <c r="D654" s="127" t="str">
        <f>IFERROR(INDEX(GUTS!AI655:'GUTS'!BH655,MATCH(2,GUTS!AK655:'GUTS'!BI655,0)),"")</f>
        <v/>
      </c>
      <c r="E654" s="127" t="str">
        <f>IFERROR(INDEX(GUTS!AJ655:'GUTS'!BH655,MATCH(2,GUTS!AK655:'GUTS'!BI655,0)),"")</f>
        <v/>
      </c>
      <c r="F654" s="127" t="str">
        <f>IFERROR(INDEX(GUTS!AI655:'GUTS'!BH655,MATCH(3,GUTS!AK655:'GUTS'!BI655,0)),"")</f>
        <v/>
      </c>
      <c r="G654" s="127" t="str">
        <f>IFERROR(INDEX(GUTS!AJ655:'GUTS'!BH655,MATCH(3,GUTS!AK655:'GUTS'!BI655,0)),"")</f>
        <v/>
      </c>
      <c r="H654" s="127" t="str">
        <f>IFERROR(INDEX(GUTS!AI655:'GUTS'!BH655,MATCH(4,GUTS!AK655:'GUTS'!BI655,0)),"")</f>
        <v/>
      </c>
      <c r="I654" s="127" t="str">
        <f>IFERROR(INDEX(GUTS!AJ655:'GUTS'!BH655,MATCH(4,GUTS!AK655:'GUTS'!BI655,0)),"")</f>
        <v/>
      </c>
      <c r="J654" s="127" t="str">
        <f>IFERROR(INDEX(GUTS!AI655:'GUTS'!BH655,MATCH(5,GUTS!AK655:'GUTS'!BI655,0)),"")</f>
        <v/>
      </c>
      <c r="K654" s="127" t="str">
        <f>IFERROR(INDEX(GUTS!AJ655:'GUTS'!BH655,MATCH(5,GUTS!AK655:'GUTS'!BI655,0)),"")</f>
        <v/>
      </c>
      <c r="L654" s="127" t="str">
        <f>IFERROR(INDEX(GUTS!AI655:'GUTS'!BH655,MATCH(6,GUTS!AK655:'GUTS'!BI655,0)),"")</f>
        <v/>
      </c>
      <c r="M654" s="127" t="str">
        <f>IFERROR(INDEX(GUTS!AJ655:'GUTS'!BH655,MATCH(6,GUTS!AK655:'GUTS'!BI655,0)),"")</f>
        <v/>
      </c>
      <c r="N654" s="127" t="e">
        <f>Audit!#REF!</f>
        <v>#REF!</v>
      </c>
      <c r="O654" s="127" t="e">
        <f>Audit!#REF!</f>
        <v>#REF!</v>
      </c>
      <c r="P654" s="127" t="e">
        <f>Audit!#REF!</f>
        <v>#REF!</v>
      </c>
    </row>
    <row r="655" spans="1:16" hidden="1">
      <c r="A655" s="127" t="e">
        <f>Audit!#REF!</f>
        <v>#REF!</v>
      </c>
      <c r="B655" s="127" t="str">
        <f>IFERROR(INDEX(GUTS!AI656:'GUTS'!BH656,MATCH(1,GUTS!AK656:'GUTS'!BI656,0)),"")</f>
        <v/>
      </c>
      <c r="C655" s="127" t="str">
        <f>IFERROR(INDEX(GUTS!AJ656:'GUTS'!BH656,MATCH(1,GUTS!AK656:'GUTS'!BI656,0)),"")</f>
        <v/>
      </c>
      <c r="D655" s="127" t="str">
        <f>IFERROR(INDEX(GUTS!AI656:'GUTS'!BH656,MATCH(2,GUTS!AK656:'GUTS'!BI656,0)),"")</f>
        <v/>
      </c>
      <c r="E655" s="127" t="str">
        <f>IFERROR(INDEX(GUTS!AJ656:'GUTS'!BH656,MATCH(2,GUTS!AK656:'GUTS'!BI656,0)),"")</f>
        <v/>
      </c>
      <c r="F655" s="127" t="str">
        <f>IFERROR(INDEX(GUTS!AI656:'GUTS'!BH656,MATCH(3,GUTS!AK656:'GUTS'!BI656,0)),"")</f>
        <v/>
      </c>
      <c r="G655" s="127" t="str">
        <f>IFERROR(INDEX(GUTS!AJ656:'GUTS'!BH656,MATCH(3,GUTS!AK656:'GUTS'!BI656,0)),"")</f>
        <v/>
      </c>
      <c r="H655" s="127" t="str">
        <f>IFERROR(INDEX(GUTS!AI656:'GUTS'!BH656,MATCH(4,GUTS!AK656:'GUTS'!BI656,0)),"")</f>
        <v/>
      </c>
      <c r="I655" s="127" t="str">
        <f>IFERROR(INDEX(GUTS!AJ656:'GUTS'!BH656,MATCH(4,GUTS!AK656:'GUTS'!BI656,0)),"")</f>
        <v/>
      </c>
      <c r="J655" s="127" t="str">
        <f>IFERROR(INDEX(GUTS!AI656:'GUTS'!BH656,MATCH(5,GUTS!AK656:'GUTS'!BI656,0)),"")</f>
        <v/>
      </c>
      <c r="K655" s="127" t="str">
        <f>IFERROR(INDEX(GUTS!AJ656:'GUTS'!BH656,MATCH(5,GUTS!AK656:'GUTS'!BI656,0)),"")</f>
        <v/>
      </c>
      <c r="L655" s="127" t="str">
        <f>IFERROR(INDEX(GUTS!AI656:'GUTS'!BH656,MATCH(6,GUTS!AK656:'GUTS'!BI656,0)),"")</f>
        <v/>
      </c>
      <c r="M655" s="127" t="str">
        <f>IFERROR(INDEX(GUTS!AJ656:'GUTS'!BH656,MATCH(6,GUTS!AK656:'GUTS'!BI656,0)),"")</f>
        <v/>
      </c>
      <c r="N655" s="127" t="e">
        <f>Audit!#REF!</f>
        <v>#REF!</v>
      </c>
      <c r="O655" s="127" t="e">
        <f>Audit!#REF!</f>
        <v>#REF!</v>
      </c>
      <c r="P655" s="127" t="e">
        <f>Audit!#REF!</f>
        <v>#REF!</v>
      </c>
    </row>
    <row r="656" spans="1:16" hidden="1">
      <c r="A656" s="127" t="e">
        <f>Audit!#REF!</f>
        <v>#REF!</v>
      </c>
      <c r="B656" s="127" t="str">
        <f>IFERROR(INDEX(GUTS!AI657:'GUTS'!BH657,MATCH(1,GUTS!AK657:'GUTS'!BI657,0)),"")</f>
        <v/>
      </c>
      <c r="C656" s="127" t="str">
        <f>IFERROR(INDEX(GUTS!AJ657:'GUTS'!BH657,MATCH(1,GUTS!AK657:'GUTS'!BI657,0)),"")</f>
        <v/>
      </c>
      <c r="D656" s="127" t="str">
        <f>IFERROR(INDEX(GUTS!AI657:'GUTS'!BH657,MATCH(2,GUTS!AK657:'GUTS'!BI657,0)),"")</f>
        <v/>
      </c>
      <c r="E656" s="127" t="str">
        <f>IFERROR(INDEX(GUTS!AJ657:'GUTS'!BH657,MATCH(2,GUTS!AK657:'GUTS'!BI657,0)),"")</f>
        <v/>
      </c>
      <c r="F656" s="127" t="str">
        <f>IFERROR(INDEX(GUTS!AI657:'GUTS'!BH657,MATCH(3,GUTS!AK657:'GUTS'!BI657,0)),"")</f>
        <v/>
      </c>
      <c r="G656" s="127" t="str">
        <f>IFERROR(INDEX(GUTS!AJ657:'GUTS'!BH657,MATCH(3,GUTS!AK657:'GUTS'!BI657,0)),"")</f>
        <v/>
      </c>
      <c r="H656" s="127" t="str">
        <f>IFERROR(INDEX(GUTS!AI657:'GUTS'!BH657,MATCH(4,GUTS!AK657:'GUTS'!BI657,0)),"")</f>
        <v/>
      </c>
      <c r="I656" s="127" t="str">
        <f>IFERROR(INDEX(GUTS!AJ657:'GUTS'!BH657,MATCH(4,GUTS!AK657:'GUTS'!BI657,0)),"")</f>
        <v/>
      </c>
      <c r="J656" s="127" t="str">
        <f>IFERROR(INDEX(GUTS!AI657:'GUTS'!BH657,MATCH(5,GUTS!AK657:'GUTS'!BI657,0)),"")</f>
        <v/>
      </c>
      <c r="K656" s="127" t="str">
        <f>IFERROR(INDEX(GUTS!AJ657:'GUTS'!BH657,MATCH(5,GUTS!AK657:'GUTS'!BI657,0)),"")</f>
        <v/>
      </c>
      <c r="L656" s="127" t="str">
        <f>IFERROR(INDEX(GUTS!AI657:'GUTS'!BH657,MATCH(6,GUTS!AK657:'GUTS'!BI657,0)),"")</f>
        <v/>
      </c>
      <c r="M656" s="127" t="str">
        <f>IFERROR(INDEX(GUTS!AJ657:'GUTS'!BH657,MATCH(6,GUTS!AK657:'GUTS'!BI657,0)),"")</f>
        <v/>
      </c>
      <c r="N656" s="127" t="e">
        <f>Audit!#REF!</f>
        <v>#REF!</v>
      </c>
      <c r="O656" s="127" t="e">
        <f>Audit!#REF!</f>
        <v>#REF!</v>
      </c>
      <c r="P656" s="127" t="e">
        <f>Audit!#REF!</f>
        <v>#REF!</v>
      </c>
    </row>
    <row r="657" spans="1:16">
      <c r="A657" s="127" t="e">
        <f>Audit!#REF!</f>
        <v>#REF!</v>
      </c>
      <c r="B657" s="127" t="str">
        <f>IFERROR(INDEX(GUTS!AI658:'GUTS'!BH658,MATCH(1,GUTS!AK658:'GUTS'!BI658,0)),"")</f>
        <v/>
      </c>
      <c r="C657" s="127" t="str">
        <f>IFERROR(INDEX(GUTS!AJ658:'GUTS'!BH658,MATCH(1,GUTS!AK658:'GUTS'!BI658,0)),"")</f>
        <v/>
      </c>
      <c r="D657" s="127" t="str">
        <f>IFERROR(INDEX(GUTS!AI658:'GUTS'!BH658,MATCH(2,GUTS!AK658:'GUTS'!BI658,0)),"")</f>
        <v/>
      </c>
      <c r="E657" s="127" t="str">
        <f>IFERROR(INDEX(GUTS!AJ658:'GUTS'!BH658,MATCH(2,GUTS!AK658:'GUTS'!BI658,0)),"")</f>
        <v/>
      </c>
      <c r="F657" s="127" t="str">
        <f>IFERROR(INDEX(GUTS!AI658:'GUTS'!BH658,MATCH(3,GUTS!AK658:'GUTS'!BI658,0)),"")</f>
        <v/>
      </c>
      <c r="G657" s="127" t="str">
        <f>IFERROR(INDEX(GUTS!AJ658:'GUTS'!BH658,MATCH(3,GUTS!AK658:'GUTS'!BI658,0)),"")</f>
        <v/>
      </c>
      <c r="H657" s="127" t="str">
        <f>IFERROR(INDEX(GUTS!AI658:'GUTS'!BH658,MATCH(4,GUTS!AK658:'GUTS'!BI658,0)),"")</f>
        <v/>
      </c>
      <c r="I657" s="127" t="str">
        <f>IFERROR(INDEX(GUTS!AJ658:'GUTS'!BH658,MATCH(4,GUTS!AK658:'GUTS'!BI658,0)),"")</f>
        <v/>
      </c>
      <c r="J657" s="127" t="str">
        <f>IFERROR(INDEX(GUTS!AI658:'GUTS'!BH658,MATCH(5,GUTS!AK658:'GUTS'!BI658,0)),"")</f>
        <v/>
      </c>
      <c r="K657" s="127" t="str">
        <f>IFERROR(INDEX(GUTS!AJ658:'GUTS'!BH658,MATCH(5,GUTS!AK658:'GUTS'!BI658,0)),"")</f>
        <v/>
      </c>
      <c r="L657" s="127" t="str">
        <f>IFERROR(INDEX(GUTS!AI658:'GUTS'!BH658,MATCH(6,GUTS!AK658:'GUTS'!BI658,0)),"")</f>
        <v/>
      </c>
      <c r="M657" s="127" t="str">
        <f>IFERROR(INDEX(GUTS!AJ658:'GUTS'!BH658,MATCH(6,GUTS!AK658:'GUTS'!BI658,0)),"")</f>
        <v/>
      </c>
      <c r="N657" s="127" t="e">
        <f>Audit!#REF!</f>
        <v>#REF!</v>
      </c>
      <c r="O657" s="127" t="e">
        <f>Audit!#REF!</f>
        <v>#REF!</v>
      </c>
      <c r="P657" s="127" t="e">
        <f>Audit!#REF!</f>
        <v>#REF!</v>
      </c>
    </row>
    <row r="658" spans="1:16">
      <c r="A658" s="127" t="e">
        <f>Audit!#REF!</f>
        <v>#REF!</v>
      </c>
      <c r="B658" s="127" t="str">
        <f>IFERROR(INDEX(GUTS!AI659:'GUTS'!BH659,MATCH(1,GUTS!AK659:'GUTS'!BI659,0)),"")</f>
        <v/>
      </c>
      <c r="C658" s="127" t="str">
        <f>IFERROR(INDEX(GUTS!AJ659:'GUTS'!BH659,MATCH(1,GUTS!AK659:'GUTS'!BI659,0)),"")</f>
        <v/>
      </c>
      <c r="D658" s="127" t="str">
        <f>IFERROR(INDEX(GUTS!AI659:'GUTS'!BH659,MATCH(2,GUTS!AK659:'GUTS'!BI659,0)),"")</f>
        <v/>
      </c>
      <c r="E658" s="127" t="str">
        <f>IFERROR(INDEX(GUTS!AJ659:'GUTS'!BH659,MATCH(2,GUTS!AK659:'GUTS'!BI659,0)),"")</f>
        <v/>
      </c>
      <c r="F658" s="127" t="str">
        <f>IFERROR(INDEX(GUTS!AI659:'GUTS'!BH659,MATCH(3,GUTS!AK659:'GUTS'!BI659,0)),"")</f>
        <v/>
      </c>
      <c r="G658" s="127" t="str">
        <f>IFERROR(INDEX(GUTS!AJ659:'GUTS'!BH659,MATCH(3,GUTS!AK659:'GUTS'!BI659,0)),"")</f>
        <v/>
      </c>
      <c r="H658" s="127" t="str">
        <f>IFERROR(INDEX(GUTS!AI659:'GUTS'!BH659,MATCH(4,GUTS!AK659:'GUTS'!BI659,0)),"")</f>
        <v/>
      </c>
      <c r="I658" s="127" t="str">
        <f>IFERROR(INDEX(GUTS!AJ659:'GUTS'!BH659,MATCH(4,GUTS!AK659:'GUTS'!BI659,0)),"")</f>
        <v/>
      </c>
      <c r="J658" s="127" t="str">
        <f>IFERROR(INDEX(GUTS!AI659:'GUTS'!BH659,MATCH(5,GUTS!AK659:'GUTS'!BI659,0)),"")</f>
        <v/>
      </c>
      <c r="K658" s="127" t="str">
        <f>IFERROR(INDEX(GUTS!AJ659:'GUTS'!BH659,MATCH(5,GUTS!AK659:'GUTS'!BI659,0)),"")</f>
        <v/>
      </c>
      <c r="L658" s="127" t="str">
        <f>IFERROR(INDEX(GUTS!AI659:'GUTS'!BH659,MATCH(6,GUTS!AK659:'GUTS'!BI659,0)),"")</f>
        <v/>
      </c>
      <c r="M658" s="127" t="str">
        <f>IFERROR(INDEX(GUTS!AJ659:'GUTS'!BH659,MATCH(6,GUTS!AK659:'GUTS'!BI659,0)),"")</f>
        <v/>
      </c>
      <c r="N658" s="127" t="e">
        <f>Audit!#REF!</f>
        <v>#REF!</v>
      </c>
      <c r="O658" s="127" t="e">
        <f>Audit!#REF!</f>
        <v>#REF!</v>
      </c>
      <c r="P658" s="127" t="e">
        <f>Audit!#REF!</f>
        <v>#REF!</v>
      </c>
    </row>
    <row r="659" spans="1:16">
      <c r="A659" s="127" t="e">
        <f>Audit!#REF!</f>
        <v>#REF!</v>
      </c>
      <c r="B659" s="127" t="str">
        <f>IFERROR(INDEX(GUTS!AI660:'GUTS'!BH660,MATCH(1,GUTS!AK660:'GUTS'!BI660,0)),"")</f>
        <v/>
      </c>
      <c r="C659" s="127" t="str">
        <f>IFERROR(INDEX(GUTS!AJ660:'GUTS'!BH660,MATCH(1,GUTS!AK660:'GUTS'!BI660,0)),"")</f>
        <v/>
      </c>
      <c r="D659" s="127" t="str">
        <f>IFERROR(INDEX(GUTS!AI660:'GUTS'!BH660,MATCH(2,GUTS!AK660:'GUTS'!BI660,0)),"")</f>
        <v/>
      </c>
      <c r="E659" s="127" t="str">
        <f>IFERROR(INDEX(GUTS!AJ660:'GUTS'!BH660,MATCH(2,GUTS!AK660:'GUTS'!BI660,0)),"")</f>
        <v/>
      </c>
      <c r="F659" s="127" t="str">
        <f>IFERROR(INDEX(GUTS!AI660:'GUTS'!BH660,MATCH(3,GUTS!AK660:'GUTS'!BI660,0)),"")</f>
        <v/>
      </c>
      <c r="G659" s="127" t="str">
        <f>IFERROR(INDEX(GUTS!AJ660:'GUTS'!BH660,MATCH(3,GUTS!AK660:'GUTS'!BI660,0)),"")</f>
        <v/>
      </c>
      <c r="H659" s="127" t="str">
        <f>IFERROR(INDEX(GUTS!AI660:'GUTS'!BH660,MATCH(4,GUTS!AK660:'GUTS'!BI660,0)),"")</f>
        <v/>
      </c>
      <c r="I659" s="127" t="str">
        <f>IFERROR(INDEX(GUTS!AJ660:'GUTS'!BH660,MATCH(4,GUTS!AK660:'GUTS'!BI660,0)),"")</f>
        <v/>
      </c>
      <c r="J659" s="127" t="str">
        <f>IFERROR(INDEX(GUTS!AI660:'GUTS'!BH660,MATCH(5,GUTS!AK660:'GUTS'!BI660,0)),"")</f>
        <v/>
      </c>
      <c r="K659" s="127" t="str">
        <f>IFERROR(INDEX(GUTS!AJ660:'GUTS'!BH660,MATCH(5,GUTS!AK660:'GUTS'!BI660,0)),"")</f>
        <v/>
      </c>
      <c r="L659" s="127" t="str">
        <f>IFERROR(INDEX(GUTS!AI660:'GUTS'!BH660,MATCH(6,GUTS!AK660:'GUTS'!BI660,0)),"")</f>
        <v/>
      </c>
      <c r="M659" s="127" t="str">
        <f>IFERROR(INDEX(GUTS!AJ660:'GUTS'!BH660,MATCH(6,GUTS!AK660:'GUTS'!BI660,0)),"")</f>
        <v/>
      </c>
      <c r="N659" s="127" t="e">
        <f>Audit!#REF!</f>
        <v>#REF!</v>
      </c>
      <c r="O659" s="127" t="e">
        <f>Audit!#REF!</f>
        <v>#REF!</v>
      </c>
      <c r="P659" s="127" t="e">
        <f>Audit!#REF!</f>
        <v>#REF!</v>
      </c>
    </row>
    <row r="660" spans="1:16">
      <c r="A660" s="127" t="e">
        <f>Audit!#REF!</f>
        <v>#REF!</v>
      </c>
      <c r="B660" s="127" t="str">
        <f>IFERROR(INDEX(GUTS!AI661:'GUTS'!BH661,MATCH(1,GUTS!AK661:'GUTS'!BI661,0)),"")</f>
        <v/>
      </c>
      <c r="C660" s="127" t="str">
        <f>IFERROR(INDEX(GUTS!AJ661:'GUTS'!BH661,MATCH(1,GUTS!AK661:'GUTS'!BI661,0)),"")</f>
        <v/>
      </c>
      <c r="D660" s="127" t="str">
        <f>IFERROR(INDEX(GUTS!AI661:'GUTS'!BH661,MATCH(2,GUTS!AK661:'GUTS'!BI661,0)),"")</f>
        <v/>
      </c>
      <c r="E660" s="127" t="str">
        <f>IFERROR(INDEX(GUTS!AJ661:'GUTS'!BH661,MATCH(2,GUTS!AK661:'GUTS'!BI661,0)),"")</f>
        <v/>
      </c>
      <c r="F660" s="127" t="str">
        <f>IFERROR(INDEX(GUTS!AI661:'GUTS'!BH661,MATCH(3,GUTS!AK661:'GUTS'!BI661,0)),"")</f>
        <v/>
      </c>
      <c r="G660" s="127" t="str">
        <f>IFERROR(INDEX(GUTS!AJ661:'GUTS'!BH661,MATCH(3,GUTS!AK661:'GUTS'!BI661,0)),"")</f>
        <v/>
      </c>
      <c r="H660" s="127" t="str">
        <f>IFERROR(INDEX(GUTS!AI661:'GUTS'!BH661,MATCH(4,GUTS!AK661:'GUTS'!BI661,0)),"")</f>
        <v/>
      </c>
      <c r="I660" s="127" t="str">
        <f>IFERROR(INDEX(GUTS!AJ661:'GUTS'!BH661,MATCH(4,GUTS!AK661:'GUTS'!BI661,0)),"")</f>
        <v/>
      </c>
      <c r="J660" s="127" t="str">
        <f>IFERROR(INDEX(GUTS!AI661:'GUTS'!BH661,MATCH(5,GUTS!AK661:'GUTS'!BI661,0)),"")</f>
        <v/>
      </c>
      <c r="K660" s="127" t="str">
        <f>IFERROR(INDEX(GUTS!AJ661:'GUTS'!BH661,MATCH(5,GUTS!AK661:'GUTS'!BI661,0)),"")</f>
        <v/>
      </c>
      <c r="L660" s="127" t="str">
        <f>IFERROR(INDEX(GUTS!AI661:'GUTS'!BH661,MATCH(6,GUTS!AK661:'GUTS'!BI661,0)),"")</f>
        <v/>
      </c>
      <c r="M660" s="127" t="str">
        <f>IFERROR(INDEX(GUTS!AJ661:'GUTS'!BH661,MATCH(6,GUTS!AK661:'GUTS'!BI661,0)),"")</f>
        <v/>
      </c>
      <c r="N660" s="127" t="e">
        <f>Audit!#REF!</f>
        <v>#REF!</v>
      </c>
      <c r="O660" s="127" t="e">
        <f>Audit!#REF!</f>
        <v>#REF!</v>
      </c>
      <c r="P660" s="127" t="e">
        <f>Audit!#REF!</f>
        <v>#REF!</v>
      </c>
    </row>
    <row r="661" spans="1:16">
      <c r="A661" s="127" t="e">
        <f>Audit!#REF!</f>
        <v>#REF!</v>
      </c>
      <c r="B661" s="127" t="str">
        <f>IFERROR(INDEX(GUTS!AI662:'GUTS'!BH662,MATCH(1,GUTS!AK662:'GUTS'!BI662,0)),"")</f>
        <v/>
      </c>
      <c r="C661" s="127" t="str">
        <f>IFERROR(INDEX(GUTS!AJ662:'GUTS'!BH662,MATCH(1,GUTS!AK662:'GUTS'!BI662,0)),"")</f>
        <v/>
      </c>
      <c r="D661" s="127" t="str">
        <f>IFERROR(INDEX(GUTS!AI662:'GUTS'!BH662,MATCH(2,GUTS!AK662:'GUTS'!BI662,0)),"")</f>
        <v/>
      </c>
      <c r="E661" s="127" t="str">
        <f>IFERROR(INDEX(GUTS!AJ662:'GUTS'!BH662,MATCH(2,GUTS!AK662:'GUTS'!BI662,0)),"")</f>
        <v/>
      </c>
      <c r="F661" s="127" t="str">
        <f>IFERROR(INDEX(GUTS!AI662:'GUTS'!BH662,MATCH(3,GUTS!AK662:'GUTS'!BI662,0)),"")</f>
        <v/>
      </c>
      <c r="G661" s="127" t="str">
        <f>IFERROR(INDEX(GUTS!AJ662:'GUTS'!BH662,MATCH(3,GUTS!AK662:'GUTS'!BI662,0)),"")</f>
        <v/>
      </c>
      <c r="H661" s="127" t="str">
        <f>IFERROR(INDEX(GUTS!AI662:'GUTS'!BH662,MATCH(4,GUTS!AK662:'GUTS'!BI662,0)),"")</f>
        <v/>
      </c>
      <c r="I661" s="127" t="str">
        <f>IFERROR(INDEX(GUTS!AJ662:'GUTS'!BH662,MATCH(4,GUTS!AK662:'GUTS'!BI662,0)),"")</f>
        <v/>
      </c>
      <c r="J661" s="127" t="str">
        <f>IFERROR(INDEX(GUTS!AI662:'GUTS'!BH662,MATCH(5,GUTS!AK662:'GUTS'!BI662,0)),"")</f>
        <v/>
      </c>
      <c r="K661" s="127" t="str">
        <f>IFERROR(INDEX(GUTS!AJ662:'GUTS'!BH662,MATCH(5,GUTS!AK662:'GUTS'!BI662,0)),"")</f>
        <v/>
      </c>
      <c r="L661" s="127" t="str">
        <f>IFERROR(INDEX(GUTS!AI662:'GUTS'!BH662,MATCH(6,GUTS!AK662:'GUTS'!BI662,0)),"")</f>
        <v/>
      </c>
      <c r="M661" s="127" t="str">
        <f>IFERROR(INDEX(GUTS!AJ662:'GUTS'!BH662,MATCH(6,GUTS!AK662:'GUTS'!BI662,0)),"")</f>
        <v/>
      </c>
      <c r="N661" s="127" t="e">
        <f>Audit!#REF!</f>
        <v>#REF!</v>
      </c>
      <c r="O661" s="127" t="e">
        <f>Audit!#REF!</f>
        <v>#REF!</v>
      </c>
      <c r="P661" s="127" t="e">
        <f>Audit!#REF!</f>
        <v>#REF!</v>
      </c>
    </row>
    <row r="662" spans="1:16" hidden="1">
      <c r="A662" s="127" t="e">
        <f>Audit!#REF!</f>
        <v>#REF!</v>
      </c>
      <c r="B662" s="127" t="str">
        <f>IFERROR(INDEX(GUTS!AI663:'GUTS'!BH663,MATCH(1,GUTS!AK663:'GUTS'!BI663,0)),"")</f>
        <v/>
      </c>
      <c r="C662" s="127" t="str">
        <f>IFERROR(INDEX(GUTS!AJ663:'GUTS'!BH663,MATCH(1,GUTS!AK663:'GUTS'!BI663,0)),"")</f>
        <v/>
      </c>
      <c r="D662" s="127" t="str">
        <f>IFERROR(INDEX(GUTS!AI663:'GUTS'!BH663,MATCH(2,GUTS!AK663:'GUTS'!BI663,0)),"")</f>
        <v/>
      </c>
      <c r="E662" s="127" t="str">
        <f>IFERROR(INDEX(GUTS!AJ663:'GUTS'!BH663,MATCH(2,GUTS!AK663:'GUTS'!BI663,0)),"")</f>
        <v/>
      </c>
      <c r="F662" s="127" t="str">
        <f>IFERROR(INDEX(GUTS!AI663:'GUTS'!BH663,MATCH(3,GUTS!AK663:'GUTS'!BI663,0)),"")</f>
        <v/>
      </c>
      <c r="G662" s="127" t="str">
        <f>IFERROR(INDEX(GUTS!AJ663:'GUTS'!BH663,MATCH(3,GUTS!AK663:'GUTS'!BI663,0)),"")</f>
        <v/>
      </c>
      <c r="H662" s="127" t="str">
        <f>IFERROR(INDEX(GUTS!AI663:'GUTS'!BH663,MATCH(4,GUTS!AK663:'GUTS'!BI663,0)),"")</f>
        <v/>
      </c>
      <c r="I662" s="127" t="str">
        <f>IFERROR(INDEX(GUTS!AJ663:'GUTS'!BH663,MATCH(4,GUTS!AK663:'GUTS'!BI663,0)),"")</f>
        <v/>
      </c>
      <c r="J662" s="127" t="str">
        <f>IFERROR(INDEX(GUTS!AI663:'GUTS'!BH663,MATCH(5,GUTS!AK663:'GUTS'!BI663,0)),"")</f>
        <v/>
      </c>
      <c r="K662" s="127" t="str">
        <f>IFERROR(INDEX(GUTS!AJ663:'GUTS'!BH663,MATCH(5,GUTS!AK663:'GUTS'!BI663,0)),"")</f>
        <v/>
      </c>
      <c r="L662" s="127" t="str">
        <f>IFERROR(INDEX(GUTS!AI663:'GUTS'!BH663,MATCH(6,GUTS!AK663:'GUTS'!BI663,0)),"")</f>
        <v/>
      </c>
      <c r="M662" s="127" t="str">
        <f>IFERROR(INDEX(GUTS!AJ663:'GUTS'!BH663,MATCH(6,GUTS!AK663:'GUTS'!BI663,0)),"")</f>
        <v/>
      </c>
      <c r="N662" s="127" t="e">
        <f>Audit!#REF!</f>
        <v>#REF!</v>
      </c>
      <c r="O662" s="127" t="e">
        <f>Audit!#REF!</f>
        <v>#REF!</v>
      </c>
      <c r="P662" s="127" t="e">
        <f>Audit!#REF!</f>
        <v>#REF!</v>
      </c>
    </row>
    <row r="663" spans="1:16">
      <c r="A663" s="127" t="e">
        <f>Audit!#REF!</f>
        <v>#REF!</v>
      </c>
      <c r="B663" s="127" t="str">
        <f>IFERROR(INDEX(GUTS!AI664:'GUTS'!BH664,MATCH(1,GUTS!AK664:'GUTS'!BI664,0)),"")</f>
        <v/>
      </c>
      <c r="C663" s="127" t="str">
        <f>IFERROR(INDEX(GUTS!AJ664:'GUTS'!BH664,MATCH(1,GUTS!AK664:'GUTS'!BI664,0)),"")</f>
        <v/>
      </c>
      <c r="D663" s="127" t="str">
        <f>IFERROR(INDEX(GUTS!AI664:'GUTS'!BH664,MATCH(2,GUTS!AK664:'GUTS'!BI664,0)),"")</f>
        <v/>
      </c>
      <c r="E663" s="127" t="str">
        <f>IFERROR(INDEX(GUTS!AJ664:'GUTS'!BH664,MATCH(2,GUTS!AK664:'GUTS'!BI664,0)),"")</f>
        <v/>
      </c>
      <c r="F663" s="127" t="str">
        <f>IFERROR(INDEX(GUTS!AI664:'GUTS'!BH664,MATCH(3,GUTS!AK664:'GUTS'!BI664,0)),"")</f>
        <v/>
      </c>
      <c r="G663" s="127" t="str">
        <f>IFERROR(INDEX(GUTS!AJ664:'GUTS'!BH664,MATCH(3,GUTS!AK664:'GUTS'!BI664,0)),"")</f>
        <v/>
      </c>
      <c r="H663" s="127" t="str">
        <f>IFERROR(INDEX(GUTS!AI664:'GUTS'!BH664,MATCH(4,GUTS!AK664:'GUTS'!BI664,0)),"")</f>
        <v/>
      </c>
      <c r="I663" s="127" t="str">
        <f>IFERROR(INDEX(GUTS!AJ664:'GUTS'!BH664,MATCH(4,GUTS!AK664:'GUTS'!BI664,0)),"")</f>
        <v/>
      </c>
      <c r="J663" s="127" t="str">
        <f>IFERROR(INDEX(GUTS!AI664:'GUTS'!BH664,MATCH(5,GUTS!AK664:'GUTS'!BI664,0)),"")</f>
        <v/>
      </c>
      <c r="K663" s="127" t="str">
        <f>IFERROR(INDEX(GUTS!AJ664:'GUTS'!BH664,MATCH(5,GUTS!AK664:'GUTS'!BI664,0)),"")</f>
        <v/>
      </c>
      <c r="L663" s="127" t="str">
        <f>IFERROR(INDEX(GUTS!AI664:'GUTS'!BH664,MATCH(6,GUTS!AK664:'GUTS'!BI664,0)),"")</f>
        <v/>
      </c>
      <c r="M663" s="127" t="str">
        <f>IFERROR(INDEX(GUTS!AJ664:'GUTS'!BH664,MATCH(6,GUTS!AK664:'GUTS'!BI664,0)),"")</f>
        <v/>
      </c>
      <c r="N663" s="127" t="e">
        <f>Audit!#REF!</f>
        <v>#REF!</v>
      </c>
      <c r="O663" s="127" t="e">
        <f>Audit!#REF!</f>
        <v>#REF!</v>
      </c>
      <c r="P663" s="127" t="e">
        <f>Audit!#REF!</f>
        <v>#REF!</v>
      </c>
    </row>
    <row r="664" spans="1:16" hidden="1">
      <c r="A664" s="127" t="e">
        <f>Audit!#REF!</f>
        <v>#REF!</v>
      </c>
      <c r="B664" s="127" t="str">
        <f>IFERROR(INDEX(GUTS!AI665:'GUTS'!BH665,MATCH(1,GUTS!AK665:'GUTS'!BI665,0)),"")</f>
        <v/>
      </c>
      <c r="C664" s="127" t="str">
        <f>IFERROR(INDEX(GUTS!AJ665:'GUTS'!BH665,MATCH(1,GUTS!AK665:'GUTS'!BI665,0)),"")</f>
        <v/>
      </c>
      <c r="D664" s="127" t="str">
        <f>IFERROR(INDEX(GUTS!AI665:'GUTS'!BH665,MATCH(2,GUTS!AK665:'GUTS'!BI665,0)),"")</f>
        <v/>
      </c>
      <c r="E664" s="127" t="str">
        <f>IFERROR(INDEX(GUTS!AJ665:'GUTS'!BH665,MATCH(2,GUTS!AK665:'GUTS'!BI665,0)),"")</f>
        <v/>
      </c>
      <c r="F664" s="127" t="str">
        <f>IFERROR(INDEX(GUTS!AI665:'GUTS'!BH665,MATCH(3,GUTS!AK665:'GUTS'!BI665,0)),"")</f>
        <v/>
      </c>
      <c r="G664" s="127" t="str">
        <f>IFERROR(INDEX(GUTS!AJ665:'GUTS'!BH665,MATCH(3,GUTS!AK665:'GUTS'!BI665,0)),"")</f>
        <v/>
      </c>
      <c r="H664" s="127" t="str">
        <f>IFERROR(INDEX(GUTS!AI665:'GUTS'!BH665,MATCH(4,GUTS!AK665:'GUTS'!BI665,0)),"")</f>
        <v/>
      </c>
      <c r="I664" s="127" t="str">
        <f>IFERROR(INDEX(GUTS!AJ665:'GUTS'!BH665,MATCH(4,GUTS!AK665:'GUTS'!BI665,0)),"")</f>
        <v/>
      </c>
      <c r="J664" s="127" t="str">
        <f>IFERROR(INDEX(GUTS!AI665:'GUTS'!BH665,MATCH(5,GUTS!AK665:'GUTS'!BI665,0)),"")</f>
        <v/>
      </c>
      <c r="K664" s="127" t="str">
        <f>IFERROR(INDEX(GUTS!AJ665:'GUTS'!BH665,MATCH(5,GUTS!AK665:'GUTS'!BI665,0)),"")</f>
        <v/>
      </c>
      <c r="L664" s="127" t="str">
        <f>IFERROR(INDEX(GUTS!AI665:'GUTS'!BH665,MATCH(6,GUTS!AK665:'GUTS'!BI665,0)),"")</f>
        <v/>
      </c>
      <c r="M664" s="127" t="str">
        <f>IFERROR(INDEX(GUTS!AJ665:'GUTS'!BH665,MATCH(6,GUTS!AK665:'GUTS'!BI665,0)),"")</f>
        <v/>
      </c>
      <c r="N664" s="127" t="e">
        <f>Audit!#REF!</f>
        <v>#REF!</v>
      </c>
      <c r="O664" s="127" t="e">
        <f>Audit!#REF!</f>
        <v>#REF!</v>
      </c>
      <c r="P664" s="127" t="e">
        <f>Audit!#REF!</f>
        <v>#REF!</v>
      </c>
    </row>
    <row r="665" spans="1:16">
      <c r="A665" s="127" t="e">
        <f>Audit!#REF!</f>
        <v>#REF!</v>
      </c>
      <c r="B665" s="127" t="str">
        <f>IFERROR(INDEX(GUTS!AI666:'GUTS'!BH666,MATCH(1,GUTS!AK666:'GUTS'!BI666,0)),"")</f>
        <v/>
      </c>
      <c r="C665" s="127" t="str">
        <f>IFERROR(INDEX(GUTS!AJ666:'GUTS'!BH666,MATCH(1,GUTS!AK666:'GUTS'!BI666,0)),"")</f>
        <v/>
      </c>
      <c r="D665" s="127" t="str">
        <f>IFERROR(INDEX(GUTS!AI666:'GUTS'!BH666,MATCH(2,GUTS!AK666:'GUTS'!BI666,0)),"")</f>
        <v/>
      </c>
      <c r="E665" s="127" t="str">
        <f>IFERROR(INDEX(GUTS!AJ666:'GUTS'!BH666,MATCH(2,GUTS!AK666:'GUTS'!BI666,0)),"")</f>
        <v/>
      </c>
      <c r="F665" s="127" t="str">
        <f>IFERROR(INDEX(GUTS!AI666:'GUTS'!BH666,MATCH(3,GUTS!AK666:'GUTS'!BI666,0)),"")</f>
        <v/>
      </c>
      <c r="G665" s="127" t="str">
        <f>IFERROR(INDEX(GUTS!AJ666:'GUTS'!BH666,MATCH(3,GUTS!AK666:'GUTS'!BI666,0)),"")</f>
        <v/>
      </c>
      <c r="H665" s="127" t="str">
        <f>IFERROR(INDEX(GUTS!AI666:'GUTS'!BH666,MATCH(4,GUTS!AK666:'GUTS'!BI666,0)),"")</f>
        <v/>
      </c>
      <c r="I665" s="127" t="str">
        <f>IFERROR(INDEX(GUTS!AJ666:'GUTS'!BH666,MATCH(4,GUTS!AK666:'GUTS'!BI666,0)),"")</f>
        <v/>
      </c>
      <c r="J665" s="127" t="str">
        <f>IFERROR(INDEX(GUTS!AI666:'GUTS'!BH666,MATCH(5,GUTS!AK666:'GUTS'!BI666,0)),"")</f>
        <v/>
      </c>
      <c r="K665" s="127" t="str">
        <f>IFERROR(INDEX(GUTS!AJ666:'GUTS'!BH666,MATCH(5,GUTS!AK666:'GUTS'!BI666,0)),"")</f>
        <v/>
      </c>
      <c r="L665" s="127" t="str">
        <f>IFERROR(INDEX(GUTS!AI666:'GUTS'!BH666,MATCH(6,GUTS!AK666:'GUTS'!BI666,0)),"")</f>
        <v/>
      </c>
      <c r="M665" s="127" t="str">
        <f>IFERROR(INDEX(GUTS!AJ666:'GUTS'!BH666,MATCH(6,GUTS!AK666:'GUTS'!BI666,0)),"")</f>
        <v/>
      </c>
      <c r="N665" s="127" t="e">
        <f>Audit!#REF!</f>
        <v>#REF!</v>
      </c>
      <c r="O665" s="127" t="e">
        <f>Audit!#REF!</f>
        <v>#REF!</v>
      </c>
      <c r="P665" s="127" t="e">
        <f>Audit!#REF!</f>
        <v>#REF!</v>
      </c>
    </row>
    <row r="666" spans="1:16" hidden="1">
      <c r="A666" s="127" t="e">
        <f>Audit!#REF!</f>
        <v>#REF!</v>
      </c>
      <c r="B666" s="127" t="str">
        <f>IFERROR(INDEX(GUTS!AI667:'GUTS'!BH667,MATCH(1,GUTS!AK667:'GUTS'!BI667,0)),"")</f>
        <v/>
      </c>
      <c r="C666" s="127" t="str">
        <f>IFERROR(INDEX(GUTS!AJ667:'GUTS'!BH667,MATCH(1,GUTS!AK667:'GUTS'!BI667,0)),"")</f>
        <v/>
      </c>
      <c r="D666" s="127" t="str">
        <f>IFERROR(INDEX(GUTS!AI667:'GUTS'!BH667,MATCH(2,GUTS!AK667:'GUTS'!BI667,0)),"")</f>
        <v/>
      </c>
      <c r="E666" s="127" t="str">
        <f>IFERROR(INDEX(GUTS!AJ667:'GUTS'!BH667,MATCH(2,GUTS!AK667:'GUTS'!BI667,0)),"")</f>
        <v/>
      </c>
      <c r="F666" s="127" t="str">
        <f>IFERROR(INDEX(GUTS!AI667:'GUTS'!BH667,MATCH(3,GUTS!AK667:'GUTS'!BI667,0)),"")</f>
        <v/>
      </c>
      <c r="G666" s="127" t="str">
        <f>IFERROR(INDEX(GUTS!AJ667:'GUTS'!BH667,MATCH(3,GUTS!AK667:'GUTS'!BI667,0)),"")</f>
        <v/>
      </c>
      <c r="H666" s="127" t="str">
        <f>IFERROR(INDEX(GUTS!AI667:'GUTS'!BH667,MATCH(4,GUTS!AK667:'GUTS'!BI667,0)),"")</f>
        <v/>
      </c>
      <c r="I666" s="127" t="str">
        <f>IFERROR(INDEX(GUTS!AJ667:'GUTS'!BH667,MATCH(4,GUTS!AK667:'GUTS'!BI667,0)),"")</f>
        <v/>
      </c>
      <c r="J666" s="127" t="str">
        <f>IFERROR(INDEX(GUTS!AI667:'GUTS'!BH667,MATCH(5,GUTS!AK667:'GUTS'!BI667,0)),"")</f>
        <v/>
      </c>
      <c r="K666" s="127" t="str">
        <f>IFERROR(INDEX(GUTS!AJ667:'GUTS'!BH667,MATCH(5,GUTS!AK667:'GUTS'!BI667,0)),"")</f>
        <v/>
      </c>
      <c r="L666" s="127" t="str">
        <f>IFERROR(INDEX(GUTS!AI667:'GUTS'!BH667,MATCH(6,GUTS!AK667:'GUTS'!BI667,0)),"")</f>
        <v/>
      </c>
      <c r="M666" s="127" t="str">
        <f>IFERROR(INDEX(GUTS!AJ667:'GUTS'!BH667,MATCH(6,GUTS!AK667:'GUTS'!BI667,0)),"")</f>
        <v/>
      </c>
      <c r="N666" s="127" t="e">
        <f>Audit!#REF!</f>
        <v>#REF!</v>
      </c>
      <c r="O666" s="127" t="e">
        <f>Audit!#REF!</f>
        <v>#REF!</v>
      </c>
      <c r="P666" s="127" t="e">
        <f>Audit!#REF!</f>
        <v>#REF!</v>
      </c>
    </row>
    <row r="667" spans="1:16">
      <c r="A667" s="127" t="e">
        <f>Audit!#REF!</f>
        <v>#REF!</v>
      </c>
      <c r="B667" s="127" t="str">
        <f>IFERROR(INDEX(GUTS!AI668:'GUTS'!BH668,MATCH(1,GUTS!AK668:'GUTS'!BI668,0)),"")</f>
        <v/>
      </c>
      <c r="C667" s="127" t="str">
        <f>IFERROR(INDEX(GUTS!AJ668:'GUTS'!BH668,MATCH(1,GUTS!AK668:'GUTS'!BI668,0)),"")</f>
        <v/>
      </c>
      <c r="D667" s="127" t="str">
        <f>IFERROR(INDEX(GUTS!AI668:'GUTS'!BH668,MATCH(2,GUTS!AK668:'GUTS'!BI668,0)),"")</f>
        <v/>
      </c>
      <c r="E667" s="127" t="str">
        <f>IFERROR(INDEX(GUTS!AJ668:'GUTS'!BH668,MATCH(2,GUTS!AK668:'GUTS'!BI668,0)),"")</f>
        <v/>
      </c>
      <c r="F667" s="127" t="str">
        <f>IFERROR(INDEX(GUTS!AI668:'GUTS'!BH668,MATCH(3,GUTS!AK668:'GUTS'!BI668,0)),"")</f>
        <v/>
      </c>
      <c r="G667" s="127" t="str">
        <f>IFERROR(INDEX(GUTS!AJ668:'GUTS'!BH668,MATCH(3,GUTS!AK668:'GUTS'!BI668,0)),"")</f>
        <v/>
      </c>
      <c r="H667" s="127" t="str">
        <f>IFERROR(INDEX(GUTS!AI668:'GUTS'!BH668,MATCH(4,GUTS!AK668:'GUTS'!BI668,0)),"")</f>
        <v/>
      </c>
      <c r="I667" s="127" t="str">
        <f>IFERROR(INDEX(GUTS!AJ668:'GUTS'!BH668,MATCH(4,GUTS!AK668:'GUTS'!BI668,0)),"")</f>
        <v/>
      </c>
      <c r="J667" s="127" t="str">
        <f>IFERROR(INDEX(GUTS!AI668:'GUTS'!BH668,MATCH(5,GUTS!AK668:'GUTS'!BI668,0)),"")</f>
        <v/>
      </c>
      <c r="K667" s="127" t="str">
        <f>IFERROR(INDEX(GUTS!AJ668:'GUTS'!BH668,MATCH(5,GUTS!AK668:'GUTS'!BI668,0)),"")</f>
        <v/>
      </c>
      <c r="L667" s="127" t="str">
        <f>IFERROR(INDEX(GUTS!AI668:'GUTS'!BH668,MATCH(6,GUTS!AK668:'GUTS'!BI668,0)),"")</f>
        <v/>
      </c>
      <c r="M667" s="127" t="str">
        <f>IFERROR(INDEX(GUTS!AJ668:'GUTS'!BH668,MATCH(6,GUTS!AK668:'GUTS'!BI668,0)),"")</f>
        <v/>
      </c>
      <c r="N667" s="127" t="e">
        <f>Audit!#REF!</f>
        <v>#REF!</v>
      </c>
      <c r="O667" s="127" t="e">
        <f>Audit!#REF!</f>
        <v>#REF!</v>
      </c>
      <c r="P667" s="127" t="e">
        <f>Audit!#REF!</f>
        <v>#REF!</v>
      </c>
    </row>
    <row r="668" spans="1:16" hidden="1">
      <c r="A668" s="127" t="e">
        <f>Audit!#REF!</f>
        <v>#REF!</v>
      </c>
      <c r="B668" s="127" t="str">
        <f>IFERROR(INDEX(GUTS!AI669:'GUTS'!BH669,MATCH(1,GUTS!AK669:'GUTS'!BI669,0)),"")</f>
        <v/>
      </c>
      <c r="C668" s="127" t="str">
        <f>IFERROR(INDEX(GUTS!AJ669:'GUTS'!BH669,MATCH(1,GUTS!AK669:'GUTS'!BI669,0)),"")</f>
        <v/>
      </c>
      <c r="D668" s="127" t="str">
        <f>IFERROR(INDEX(GUTS!AI669:'GUTS'!BH669,MATCH(2,GUTS!AK669:'GUTS'!BI669,0)),"")</f>
        <v/>
      </c>
      <c r="E668" s="127" t="str">
        <f>IFERROR(INDEX(GUTS!AJ669:'GUTS'!BH669,MATCH(2,GUTS!AK669:'GUTS'!BI669,0)),"")</f>
        <v/>
      </c>
      <c r="F668" s="127" t="str">
        <f>IFERROR(INDEX(GUTS!AI669:'GUTS'!BH669,MATCH(3,GUTS!AK669:'GUTS'!BI669,0)),"")</f>
        <v/>
      </c>
      <c r="G668" s="127" t="str">
        <f>IFERROR(INDEX(GUTS!AJ669:'GUTS'!BH669,MATCH(3,GUTS!AK669:'GUTS'!BI669,0)),"")</f>
        <v/>
      </c>
      <c r="H668" s="127" t="str">
        <f>IFERROR(INDEX(GUTS!AI669:'GUTS'!BH669,MATCH(4,GUTS!AK669:'GUTS'!BI669,0)),"")</f>
        <v/>
      </c>
      <c r="I668" s="127" t="str">
        <f>IFERROR(INDEX(GUTS!AJ669:'GUTS'!BH669,MATCH(4,GUTS!AK669:'GUTS'!BI669,0)),"")</f>
        <v/>
      </c>
      <c r="J668" s="127" t="str">
        <f>IFERROR(INDEX(GUTS!AI669:'GUTS'!BH669,MATCH(5,GUTS!AK669:'GUTS'!BI669,0)),"")</f>
        <v/>
      </c>
      <c r="K668" s="127" t="str">
        <f>IFERROR(INDEX(GUTS!AJ669:'GUTS'!BH669,MATCH(5,GUTS!AK669:'GUTS'!BI669,0)),"")</f>
        <v/>
      </c>
      <c r="L668" s="127" t="str">
        <f>IFERROR(INDEX(GUTS!AI669:'GUTS'!BH669,MATCH(6,GUTS!AK669:'GUTS'!BI669,0)),"")</f>
        <v/>
      </c>
      <c r="M668" s="127" t="str">
        <f>IFERROR(INDEX(GUTS!AJ669:'GUTS'!BH669,MATCH(6,GUTS!AK669:'GUTS'!BI669,0)),"")</f>
        <v/>
      </c>
      <c r="N668" s="127" t="e">
        <f>Audit!#REF!</f>
        <v>#REF!</v>
      </c>
      <c r="O668" s="127" t="e">
        <f>Audit!#REF!</f>
        <v>#REF!</v>
      </c>
      <c r="P668" s="127" t="e">
        <f>Audit!#REF!</f>
        <v>#REF!</v>
      </c>
    </row>
    <row r="669" spans="1:16" hidden="1">
      <c r="A669" s="127" t="e">
        <f>Audit!#REF!</f>
        <v>#REF!</v>
      </c>
      <c r="B669" s="127" t="str">
        <f>IFERROR(INDEX(GUTS!AI670:'GUTS'!BH670,MATCH(1,GUTS!AK670:'GUTS'!BI670,0)),"")</f>
        <v/>
      </c>
      <c r="C669" s="127" t="str">
        <f>IFERROR(INDEX(GUTS!AJ670:'GUTS'!BH670,MATCH(1,GUTS!AK670:'GUTS'!BI670,0)),"")</f>
        <v/>
      </c>
      <c r="D669" s="127" t="str">
        <f>IFERROR(INDEX(GUTS!AI670:'GUTS'!BH670,MATCH(2,GUTS!AK670:'GUTS'!BI670,0)),"")</f>
        <v/>
      </c>
      <c r="E669" s="127" t="str">
        <f>IFERROR(INDEX(GUTS!AJ670:'GUTS'!BH670,MATCH(2,GUTS!AK670:'GUTS'!BI670,0)),"")</f>
        <v/>
      </c>
      <c r="F669" s="127" t="str">
        <f>IFERROR(INDEX(GUTS!AI670:'GUTS'!BH670,MATCH(3,GUTS!AK670:'GUTS'!BI670,0)),"")</f>
        <v/>
      </c>
      <c r="G669" s="127" t="str">
        <f>IFERROR(INDEX(GUTS!AJ670:'GUTS'!BH670,MATCH(3,GUTS!AK670:'GUTS'!BI670,0)),"")</f>
        <v/>
      </c>
      <c r="H669" s="127" t="str">
        <f>IFERROR(INDEX(GUTS!AI670:'GUTS'!BH670,MATCH(4,GUTS!AK670:'GUTS'!BI670,0)),"")</f>
        <v/>
      </c>
      <c r="I669" s="127" t="str">
        <f>IFERROR(INDEX(GUTS!AJ670:'GUTS'!BH670,MATCH(4,GUTS!AK670:'GUTS'!BI670,0)),"")</f>
        <v/>
      </c>
      <c r="J669" s="127" t="str">
        <f>IFERROR(INDEX(GUTS!AI670:'GUTS'!BH670,MATCH(5,GUTS!AK670:'GUTS'!BI670,0)),"")</f>
        <v/>
      </c>
      <c r="K669" s="127" t="str">
        <f>IFERROR(INDEX(GUTS!AJ670:'GUTS'!BH670,MATCH(5,GUTS!AK670:'GUTS'!BI670,0)),"")</f>
        <v/>
      </c>
      <c r="L669" s="127" t="str">
        <f>IFERROR(INDEX(GUTS!AI670:'GUTS'!BH670,MATCH(6,GUTS!AK670:'GUTS'!BI670,0)),"")</f>
        <v/>
      </c>
      <c r="M669" s="127" t="str">
        <f>IFERROR(INDEX(GUTS!AJ670:'GUTS'!BH670,MATCH(6,GUTS!AK670:'GUTS'!BI670,0)),"")</f>
        <v/>
      </c>
      <c r="N669" s="127" t="e">
        <f>Audit!#REF!</f>
        <v>#REF!</v>
      </c>
      <c r="O669" s="127" t="e">
        <f>Audit!#REF!</f>
        <v>#REF!</v>
      </c>
      <c r="P669" s="127" t="e">
        <f>Audit!#REF!</f>
        <v>#REF!</v>
      </c>
    </row>
    <row r="670" spans="1:16" hidden="1">
      <c r="A670" s="127" t="e">
        <f>Audit!#REF!</f>
        <v>#REF!</v>
      </c>
      <c r="B670" s="127" t="str">
        <f>IFERROR(INDEX(GUTS!AI671:'GUTS'!BH671,MATCH(1,GUTS!AK671:'GUTS'!BI671,0)),"")</f>
        <v/>
      </c>
      <c r="C670" s="127" t="str">
        <f>IFERROR(INDEX(GUTS!AJ671:'GUTS'!BH671,MATCH(1,GUTS!AK671:'GUTS'!BI671,0)),"")</f>
        <v/>
      </c>
      <c r="D670" s="127" t="str">
        <f>IFERROR(INDEX(GUTS!AI671:'GUTS'!BH671,MATCH(2,GUTS!AK671:'GUTS'!BI671,0)),"")</f>
        <v/>
      </c>
      <c r="E670" s="127" t="str">
        <f>IFERROR(INDEX(GUTS!AJ671:'GUTS'!BH671,MATCH(2,GUTS!AK671:'GUTS'!BI671,0)),"")</f>
        <v/>
      </c>
      <c r="F670" s="127" t="str">
        <f>IFERROR(INDEX(GUTS!AI671:'GUTS'!BH671,MATCH(3,GUTS!AK671:'GUTS'!BI671,0)),"")</f>
        <v/>
      </c>
      <c r="G670" s="127" t="str">
        <f>IFERROR(INDEX(GUTS!AJ671:'GUTS'!BH671,MATCH(3,GUTS!AK671:'GUTS'!BI671,0)),"")</f>
        <v/>
      </c>
      <c r="H670" s="127" t="str">
        <f>IFERROR(INDEX(GUTS!AI671:'GUTS'!BH671,MATCH(4,GUTS!AK671:'GUTS'!BI671,0)),"")</f>
        <v/>
      </c>
      <c r="I670" s="127" t="str">
        <f>IFERROR(INDEX(GUTS!AJ671:'GUTS'!BH671,MATCH(4,GUTS!AK671:'GUTS'!BI671,0)),"")</f>
        <v/>
      </c>
      <c r="J670" s="127" t="str">
        <f>IFERROR(INDEX(GUTS!AI671:'GUTS'!BH671,MATCH(5,GUTS!AK671:'GUTS'!BI671,0)),"")</f>
        <v/>
      </c>
      <c r="K670" s="127" t="str">
        <f>IFERROR(INDEX(GUTS!AJ671:'GUTS'!BH671,MATCH(5,GUTS!AK671:'GUTS'!BI671,0)),"")</f>
        <v/>
      </c>
      <c r="L670" s="127" t="str">
        <f>IFERROR(INDEX(GUTS!AI671:'GUTS'!BH671,MATCH(6,GUTS!AK671:'GUTS'!BI671,0)),"")</f>
        <v/>
      </c>
      <c r="M670" s="127" t="str">
        <f>IFERROR(INDEX(GUTS!AJ671:'GUTS'!BH671,MATCH(6,GUTS!AK671:'GUTS'!BI671,0)),"")</f>
        <v/>
      </c>
      <c r="N670" s="127" t="e">
        <f>Audit!#REF!</f>
        <v>#REF!</v>
      </c>
      <c r="O670" s="127" t="e">
        <f>Audit!#REF!</f>
        <v>#REF!</v>
      </c>
      <c r="P670" s="127" t="e">
        <f>Audit!#REF!</f>
        <v>#REF!</v>
      </c>
    </row>
    <row r="671" spans="1:16">
      <c r="A671" s="127" t="e">
        <f>Audit!#REF!</f>
        <v>#REF!</v>
      </c>
      <c r="B671" s="127" t="str">
        <f>IFERROR(INDEX(GUTS!AI672:'GUTS'!BH672,MATCH(1,GUTS!AK672:'GUTS'!BI672,0)),"")</f>
        <v/>
      </c>
      <c r="C671" s="127" t="str">
        <f>IFERROR(INDEX(GUTS!AJ672:'GUTS'!BH672,MATCH(1,GUTS!AK672:'GUTS'!BI672,0)),"")</f>
        <v/>
      </c>
      <c r="D671" s="127" t="str">
        <f>IFERROR(INDEX(GUTS!AI672:'GUTS'!BH672,MATCH(2,GUTS!AK672:'GUTS'!BI672,0)),"")</f>
        <v/>
      </c>
      <c r="E671" s="127" t="str">
        <f>IFERROR(INDEX(GUTS!AJ672:'GUTS'!BH672,MATCH(2,GUTS!AK672:'GUTS'!BI672,0)),"")</f>
        <v/>
      </c>
      <c r="F671" s="127" t="str">
        <f>IFERROR(INDEX(GUTS!AI672:'GUTS'!BH672,MATCH(3,GUTS!AK672:'GUTS'!BI672,0)),"")</f>
        <v/>
      </c>
      <c r="G671" s="127" t="str">
        <f>IFERROR(INDEX(GUTS!AJ672:'GUTS'!BH672,MATCH(3,GUTS!AK672:'GUTS'!BI672,0)),"")</f>
        <v/>
      </c>
      <c r="H671" s="127" t="str">
        <f>IFERROR(INDEX(GUTS!AI672:'GUTS'!BH672,MATCH(4,GUTS!AK672:'GUTS'!BI672,0)),"")</f>
        <v/>
      </c>
      <c r="I671" s="127" t="str">
        <f>IFERROR(INDEX(GUTS!AJ672:'GUTS'!BH672,MATCH(4,GUTS!AK672:'GUTS'!BI672,0)),"")</f>
        <v/>
      </c>
      <c r="J671" s="127" t="str">
        <f>IFERROR(INDEX(GUTS!AI672:'GUTS'!BH672,MATCH(5,GUTS!AK672:'GUTS'!BI672,0)),"")</f>
        <v/>
      </c>
      <c r="K671" s="127" t="str">
        <f>IFERROR(INDEX(GUTS!AJ672:'GUTS'!BH672,MATCH(5,GUTS!AK672:'GUTS'!BI672,0)),"")</f>
        <v/>
      </c>
      <c r="L671" s="127" t="str">
        <f>IFERROR(INDEX(GUTS!AI672:'GUTS'!BH672,MATCH(6,GUTS!AK672:'GUTS'!BI672,0)),"")</f>
        <v/>
      </c>
      <c r="M671" s="127" t="str">
        <f>IFERROR(INDEX(GUTS!AJ672:'GUTS'!BH672,MATCH(6,GUTS!AK672:'GUTS'!BI672,0)),"")</f>
        <v/>
      </c>
      <c r="N671" s="127" t="e">
        <f>Audit!#REF!</f>
        <v>#REF!</v>
      </c>
      <c r="O671" s="127" t="e">
        <f>Audit!#REF!</f>
        <v>#REF!</v>
      </c>
      <c r="P671" s="127" t="e">
        <f>Audit!#REF!</f>
        <v>#REF!</v>
      </c>
    </row>
    <row r="672" spans="1:16">
      <c r="A672" s="127" t="e">
        <f>Audit!#REF!</f>
        <v>#REF!</v>
      </c>
      <c r="B672" s="127" t="str">
        <f>IFERROR(INDEX(GUTS!AI673:'GUTS'!BH673,MATCH(1,GUTS!AK673:'GUTS'!BI673,0)),"")</f>
        <v/>
      </c>
      <c r="C672" s="127" t="str">
        <f>IFERROR(INDEX(GUTS!AJ673:'GUTS'!BH673,MATCH(1,GUTS!AK673:'GUTS'!BI673,0)),"")</f>
        <v/>
      </c>
      <c r="D672" s="127" t="str">
        <f>IFERROR(INDEX(GUTS!AI673:'GUTS'!BH673,MATCH(2,GUTS!AK673:'GUTS'!BI673,0)),"")</f>
        <v/>
      </c>
      <c r="E672" s="127" t="str">
        <f>IFERROR(INDEX(GUTS!AJ673:'GUTS'!BH673,MATCH(2,GUTS!AK673:'GUTS'!BI673,0)),"")</f>
        <v/>
      </c>
      <c r="F672" s="127" t="str">
        <f>IFERROR(INDEX(GUTS!AI673:'GUTS'!BH673,MATCH(3,GUTS!AK673:'GUTS'!BI673,0)),"")</f>
        <v/>
      </c>
      <c r="G672" s="127" t="str">
        <f>IFERROR(INDEX(GUTS!AJ673:'GUTS'!BH673,MATCH(3,GUTS!AK673:'GUTS'!BI673,0)),"")</f>
        <v/>
      </c>
      <c r="H672" s="127" t="str">
        <f>IFERROR(INDEX(GUTS!AI673:'GUTS'!BH673,MATCH(4,GUTS!AK673:'GUTS'!BI673,0)),"")</f>
        <v/>
      </c>
      <c r="I672" s="127" t="str">
        <f>IFERROR(INDEX(GUTS!AJ673:'GUTS'!BH673,MATCH(4,GUTS!AK673:'GUTS'!BI673,0)),"")</f>
        <v/>
      </c>
      <c r="J672" s="127" t="str">
        <f>IFERROR(INDEX(GUTS!AI673:'GUTS'!BH673,MATCH(5,GUTS!AK673:'GUTS'!BI673,0)),"")</f>
        <v/>
      </c>
      <c r="K672" s="127" t="str">
        <f>IFERROR(INDEX(GUTS!AJ673:'GUTS'!BH673,MATCH(5,GUTS!AK673:'GUTS'!BI673,0)),"")</f>
        <v/>
      </c>
      <c r="L672" s="127" t="str">
        <f>IFERROR(INDEX(GUTS!AI673:'GUTS'!BH673,MATCH(6,GUTS!AK673:'GUTS'!BI673,0)),"")</f>
        <v/>
      </c>
      <c r="M672" s="127" t="str">
        <f>IFERROR(INDEX(GUTS!AJ673:'GUTS'!BH673,MATCH(6,GUTS!AK673:'GUTS'!BI673,0)),"")</f>
        <v/>
      </c>
      <c r="N672" s="127" t="e">
        <f>Audit!#REF!</f>
        <v>#REF!</v>
      </c>
      <c r="O672" s="127" t="e">
        <f>Audit!#REF!</f>
        <v>#REF!</v>
      </c>
      <c r="P672" s="127" t="e">
        <f>Audit!#REF!</f>
        <v>#REF!</v>
      </c>
    </row>
    <row r="673" spans="1:16">
      <c r="A673" s="127" t="e">
        <f>Audit!#REF!</f>
        <v>#REF!</v>
      </c>
      <c r="B673" s="127" t="str">
        <f>IFERROR(INDEX(GUTS!AI674:'GUTS'!BH674,MATCH(1,GUTS!AK674:'GUTS'!BI674,0)),"")</f>
        <v/>
      </c>
      <c r="C673" s="127" t="str">
        <f>IFERROR(INDEX(GUTS!AJ674:'GUTS'!BH674,MATCH(1,GUTS!AK674:'GUTS'!BI674,0)),"")</f>
        <v/>
      </c>
      <c r="D673" s="127" t="str">
        <f>IFERROR(INDEX(GUTS!AI674:'GUTS'!BH674,MATCH(2,GUTS!AK674:'GUTS'!BI674,0)),"")</f>
        <v/>
      </c>
      <c r="E673" s="127" t="str">
        <f>IFERROR(INDEX(GUTS!AJ674:'GUTS'!BH674,MATCH(2,GUTS!AK674:'GUTS'!BI674,0)),"")</f>
        <v/>
      </c>
      <c r="F673" s="127" t="str">
        <f>IFERROR(INDEX(GUTS!AI674:'GUTS'!BH674,MATCH(3,GUTS!AK674:'GUTS'!BI674,0)),"")</f>
        <v/>
      </c>
      <c r="G673" s="127" t="str">
        <f>IFERROR(INDEX(GUTS!AJ674:'GUTS'!BH674,MATCH(3,GUTS!AK674:'GUTS'!BI674,0)),"")</f>
        <v/>
      </c>
      <c r="H673" s="127" t="str">
        <f>IFERROR(INDEX(GUTS!AI674:'GUTS'!BH674,MATCH(4,GUTS!AK674:'GUTS'!BI674,0)),"")</f>
        <v/>
      </c>
      <c r="I673" s="127" t="str">
        <f>IFERROR(INDEX(GUTS!AJ674:'GUTS'!BH674,MATCH(4,GUTS!AK674:'GUTS'!BI674,0)),"")</f>
        <v/>
      </c>
      <c r="J673" s="127" t="str">
        <f>IFERROR(INDEX(GUTS!AI674:'GUTS'!BH674,MATCH(5,GUTS!AK674:'GUTS'!BI674,0)),"")</f>
        <v/>
      </c>
      <c r="K673" s="127" t="str">
        <f>IFERROR(INDEX(GUTS!AJ674:'GUTS'!BH674,MATCH(5,GUTS!AK674:'GUTS'!BI674,0)),"")</f>
        <v/>
      </c>
      <c r="L673" s="127" t="str">
        <f>IFERROR(INDEX(GUTS!AI674:'GUTS'!BH674,MATCH(6,GUTS!AK674:'GUTS'!BI674,0)),"")</f>
        <v/>
      </c>
      <c r="M673" s="127" t="str">
        <f>IFERROR(INDEX(GUTS!AJ674:'GUTS'!BH674,MATCH(6,GUTS!AK674:'GUTS'!BI674,0)),"")</f>
        <v/>
      </c>
      <c r="N673" s="127" t="e">
        <f>Audit!#REF!</f>
        <v>#REF!</v>
      </c>
      <c r="O673" s="127" t="e">
        <f>Audit!#REF!</f>
        <v>#REF!</v>
      </c>
      <c r="P673" s="127" t="e">
        <f>Audit!#REF!</f>
        <v>#REF!</v>
      </c>
    </row>
    <row r="674" spans="1:16" hidden="1">
      <c r="A674" s="127" t="e">
        <f>Audit!#REF!</f>
        <v>#REF!</v>
      </c>
      <c r="B674" s="127" t="str">
        <f>IFERROR(INDEX(GUTS!AI675:'GUTS'!BH675,MATCH(1,GUTS!AK675:'GUTS'!BI675,0)),"")</f>
        <v/>
      </c>
      <c r="C674" s="127" t="str">
        <f>IFERROR(INDEX(GUTS!AJ675:'GUTS'!BH675,MATCH(1,GUTS!AK675:'GUTS'!BI675,0)),"")</f>
        <v/>
      </c>
      <c r="D674" s="127" t="str">
        <f>IFERROR(INDEX(GUTS!AI675:'GUTS'!BH675,MATCH(2,GUTS!AK675:'GUTS'!BI675,0)),"")</f>
        <v/>
      </c>
      <c r="E674" s="127" t="str">
        <f>IFERROR(INDEX(GUTS!AJ675:'GUTS'!BH675,MATCH(2,GUTS!AK675:'GUTS'!BI675,0)),"")</f>
        <v/>
      </c>
      <c r="F674" s="127" t="str">
        <f>IFERROR(INDEX(GUTS!AI675:'GUTS'!BH675,MATCH(3,GUTS!AK675:'GUTS'!BI675,0)),"")</f>
        <v/>
      </c>
      <c r="G674" s="127" t="str">
        <f>IFERROR(INDEX(GUTS!AJ675:'GUTS'!BH675,MATCH(3,GUTS!AK675:'GUTS'!BI675,0)),"")</f>
        <v/>
      </c>
      <c r="H674" s="127" t="str">
        <f>IFERROR(INDEX(GUTS!AI675:'GUTS'!BH675,MATCH(4,GUTS!AK675:'GUTS'!BI675,0)),"")</f>
        <v/>
      </c>
      <c r="I674" s="127" t="str">
        <f>IFERROR(INDEX(GUTS!AJ675:'GUTS'!BH675,MATCH(4,GUTS!AK675:'GUTS'!BI675,0)),"")</f>
        <v/>
      </c>
      <c r="J674" s="127" t="str">
        <f>IFERROR(INDEX(GUTS!AI675:'GUTS'!BH675,MATCH(5,GUTS!AK675:'GUTS'!BI675,0)),"")</f>
        <v/>
      </c>
      <c r="K674" s="127" t="str">
        <f>IFERROR(INDEX(GUTS!AJ675:'GUTS'!BH675,MATCH(5,GUTS!AK675:'GUTS'!BI675,0)),"")</f>
        <v/>
      </c>
      <c r="L674" s="127" t="str">
        <f>IFERROR(INDEX(GUTS!AI675:'GUTS'!BH675,MATCH(6,GUTS!AK675:'GUTS'!BI675,0)),"")</f>
        <v/>
      </c>
      <c r="M674" s="127" t="str">
        <f>IFERROR(INDEX(GUTS!AJ675:'GUTS'!BH675,MATCH(6,GUTS!AK675:'GUTS'!BI675,0)),"")</f>
        <v/>
      </c>
      <c r="N674" s="127" t="e">
        <f>Audit!#REF!</f>
        <v>#REF!</v>
      </c>
      <c r="O674" s="127" t="e">
        <f>Audit!#REF!</f>
        <v>#REF!</v>
      </c>
      <c r="P674" s="127" t="e">
        <f>Audit!#REF!</f>
        <v>#REF!</v>
      </c>
    </row>
    <row r="675" spans="1:16" hidden="1">
      <c r="A675" s="127" t="e">
        <f>Audit!#REF!</f>
        <v>#REF!</v>
      </c>
      <c r="B675" s="127" t="str">
        <f>IFERROR(INDEX(GUTS!AI676:'GUTS'!BH676,MATCH(1,GUTS!AK676:'GUTS'!BI676,0)),"")</f>
        <v/>
      </c>
      <c r="C675" s="127" t="str">
        <f>IFERROR(INDEX(GUTS!AJ676:'GUTS'!BH676,MATCH(1,GUTS!AK676:'GUTS'!BI676,0)),"")</f>
        <v/>
      </c>
      <c r="D675" s="127" t="str">
        <f>IFERROR(INDEX(GUTS!AI676:'GUTS'!BH676,MATCH(2,GUTS!AK676:'GUTS'!BI676,0)),"")</f>
        <v/>
      </c>
      <c r="E675" s="127" t="str">
        <f>IFERROR(INDEX(GUTS!AJ676:'GUTS'!BH676,MATCH(2,GUTS!AK676:'GUTS'!BI676,0)),"")</f>
        <v/>
      </c>
      <c r="F675" s="127" t="str">
        <f>IFERROR(INDEX(GUTS!AI676:'GUTS'!BH676,MATCH(3,GUTS!AK676:'GUTS'!BI676,0)),"")</f>
        <v/>
      </c>
      <c r="G675" s="127" t="str">
        <f>IFERROR(INDEX(GUTS!AJ676:'GUTS'!BH676,MATCH(3,GUTS!AK676:'GUTS'!BI676,0)),"")</f>
        <v/>
      </c>
      <c r="H675" s="127" t="str">
        <f>IFERROR(INDEX(GUTS!AI676:'GUTS'!BH676,MATCH(4,GUTS!AK676:'GUTS'!BI676,0)),"")</f>
        <v/>
      </c>
      <c r="I675" s="127" t="str">
        <f>IFERROR(INDEX(GUTS!AJ676:'GUTS'!BH676,MATCH(4,GUTS!AK676:'GUTS'!BI676,0)),"")</f>
        <v/>
      </c>
      <c r="J675" s="127" t="str">
        <f>IFERROR(INDEX(GUTS!AI676:'GUTS'!BH676,MATCH(5,GUTS!AK676:'GUTS'!BI676,0)),"")</f>
        <v/>
      </c>
      <c r="K675" s="127" t="str">
        <f>IFERROR(INDEX(GUTS!AJ676:'GUTS'!BH676,MATCH(5,GUTS!AK676:'GUTS'!BI676,0)),"")</f>
        <v/>
      </c>
      <c r="L675" s="127" t="str">
        <f>IFERROR(INDEX(GUTS!AI676:'GUTS'!BH676,MATCH(6,GUTS!AK676:'GUTS'!BI676,0)),"")</f>
        <v/>
      </c>
      <c r="M675" s="127" t="str">
        <f>IFERROR(INDEX(GUTS!AJ676:'GUTS'!BH676,MATCH(6,GUTS!AK676:'GUTS'!BI676,0)),"")</f>
        <v/>
      </c>
      <c r="N675" s="127" t="e">
        <f>Audit!#REF!</f>
        <v>#REF!</v>
      </c>
      <c r="O675" s="127" t="e">
        <f>Audit!#REF!</f>
        <v>#REF!</v>
      </c>
      <c r="P675" s="127" t="e">
        <f>Audit!#REF!</f>
        <v>#REF!</v>
      </c>
    </row>
    <row r="676" spans="1:16" hidden="1">
      <c r="A676" s="127" t="e">
        <f>Audit!#REF!</f>
        <v>#REF!</v>
      </c>
      <c r="B676" s="127" t="str">
        <f>IFERROR(INDEX(GUTS!AI677:'GUTS'!BH677,MATCH(1,GUTS!AK677:'GUTS'!BI677,0)),"")</f>
        <v/>
      </c>
      <c r="C676" s="127" t="str">
        <f>IFERROR(INDEX(GUTS!AJ677:'GUTS'!BH677,MATCH(1,GUTS!AK677:'GUTS'!BI677,0)),"")</f>
        <v/>
      </c>
      <c r="D676" s="127" t="str">
        <f>IFERROR(INDEX(GUTS!AI677:'GUTS'!BH677,MATCH(2,GUTS!AK677:'GUTS'!BI677,0)),"")</f>
        <v/>
      </c>
      <c r="E676" s="127" t="str">
        <f>IFERROR(INDEX(GUTS!AJ677:'GUTS'!BH677,MATCH(2,GUTS!AK677:'GUTS'!BI677,0)),"")</f>
        <v/>
      </c>
      <c r="F676" s="127" t="str">
        <f>IFERROR(INDEX(GUTS!AI677:'GUTS'!BH677,MATCH(3,GUTS!AK677:'GUTS'!BI677,0)),"")</f>
        <v/>
      </c>
      <c r="G676" s="127" t="str">
        <f>IFERROR(INDEX(GUTS!AJ677:'GUTS'!BH677,MATCH(3,GUTS!AK677:'GUTS'!BI677,0)),"")</f>
        <v/>
      </c>
      <c r="H676" s="127" t="str">
        <f>IFERROR(INDEX(GUTS!AI677:'GUTS'!BH677,MATCH(4,GUTS!AK677:'GUTS'!BI677,0)),"")</f>
        <v/>
      </c>
      <c r="I676" s="127" t="str">
        <f>IFERROR(INDEX(GUTS!AJ677:'GUTS'!BH677,MATCH(4,GUTS!AK677:'GUTS'!BI677,0)),"")</f>
        <v/>
      </c>
      <c r="J676" s="127" t="str">
        <f>IFERROR(INDEX(GUTS!AI677:'GUTS'!BH677,MATCH(5,GUTS!AK677:'GUTS'!BI677,0)),"")</f>
        <v/>
      </c>
      <c r="K676" s="127" t="str">
        <f>IFERROR(INDEX(GUTS!AJ677:'GUTS'!BH677,MATCH(5,GUTS!AK677:'GUTS'!BI677,0)),"")</f>
        <v/>
      </c>
      <c r="L676" s="127" t="str">
        <f>IFERROR(INDEX(GUTS!AI677:'GUTS'!BH677,MATCH(6,GUTS!AK677:'GUTS'!BI677,0)),"")</f>
        <v/>
      </c>
      <c r="M676" s="127" t="str">
        <f>IFERROR(INDEX(GUTS!AJ677:'GUTS'!BH677,MATCH(6,GUTS!AK677:'GUTS'!BI677,0)),"")</f>
        <v/>
      </c>
      <c r="N676" s="127" t="e">
        <f>Audit!#REF!</f>
        <v>#REF!</v>
      </c>
      <c r="O676" s="127" t="e">
        <f>Audit!#REF!</f>
        <v>#REF!</v>
      </c>
      <c r="P676" s="127" t="e">
        <f>Audit!#REF!</f>
        <v>#REF!</v>
      </c>
    </row>
    <row r="677" spans="1:16" hidden="1">
      <c r="A677" s="127" t="e">
        <f>Audit!#REF!</f>
        <v>#REF!</v>
      </c>
      <c r="B677" s="127" t="str">
        <f>IFERROR(INDEX(GUTS!AI678:'GUTS'!BH678,MATCH(1,GUTS!AK678:'GUTS'!BI678,0)),"")</f>
        <v/>
      </c>
      <c r="C677" s="127" t="str">
        <f>IFERROR(INDEX(GUTS!AJ678:'GUTS'!BH678,MATCH(1,GUTS!AK678:'GUTS'!BI678,0)),"")</f>
        <v/>
      </c>
      <c r="D677" s="127" t="str">
        <f>IFERROR(INDEX(GUTS!AI678:'GUTS'!BH678,MATCH(2,GUTS!AK678:'GUTS'!BI678,0)),"")</f>
        <v/>
      </c>
      <c r="E677" s="127" t="str">
        <f>IFERROR(INDEX(GUTS!AJ678:'GUTS'!BH678,MATCH(2,GUTS!AK678:'GUTS'!BI678,0)),"")</f>
        <v/>
      </c>
      <c r="F677" s="127" t="str">
        <f>IFERROR(INDEX(GUTS!AI678:'GUTS'!BH678,MATCH(3,GUTS!AK678:'GUTS'!BI678,0)),"")</f>
        <v/>
      </c>
      <c r="G677" s="127" t="str">
        <f>IFERROR(INDEX(GUTS!AJ678:'GUTS'!BH678,MATCH(3,GUTS!AK678:'GUTS'!BI678,0)),"")</f>
        <v/>
      </c>
      <c r="H677" s="127" t="str">
        <f>IFERROR(INDEX(GUTS!AI678:'GUTS'!BH678,MATCH(4,GUTS!AK678:'GUTS'!BI678,0)),"")</f>
        <v/>
      </c>
      <c r="I677" s="127" t="str">
        <f>IFERROR(INDEX(GUTS!AJ678:'GUTS'!BH678,MATCH(4,GUTS!AK678:'GUTS'!BI678,0)),"")</f>
        <v/>
      </c>
      <c r="J677" s="127" t="str">
        <f>IFERROR(INDEX(GUTS!AI678:'GUTS'!BH678,MATCH(5,GUTS!AK678:'GUTS'!BI678,0)),"")</f>
        <v/>
      </c>
      <c r="K677" s="127" t="str">
        <f>IFERROR(INDEX(GUTS!AJ678:'GUTS'!BH678,MATCH(5,GUTS!AK678:'GUTS'!BI678,0)),"")</f>
        <v/>
      </c>
      <c r="L677" s="127" t="str">
        <f>IFERROR(INDEX(GUTS!AI678:'GUTS'!BH678,MATCH(6,GUTS!AK678:'GUTS'!BI678,0)),"")</f>
        <v/>
      </c>
      <c r="M677" s="127" t="str">
        <f>IFERROR(INDEX(GUTS!AJ678:'GUTS'!BH678,MATCH(6,GUTS!AK678:'GUTS'!BI678,0)),"")</f>
        <v/>
      </c>
      <c r="N677" s="127" t="e">
        <f>Audit!#REF!</f>
        <v>#REF!</v>
      </c>
      <c r="O677" s="127" t="e">
        <f>Audit!#REF!</f>
        <v>#REF!</v>
      </c>
      <c r="P677" s="127" t="e">
        <f>Audit!#REF!</f>
        <v>#REF!</v>
      </c>
    </row>
    <row r="678" spans="1:16" hidden="1">
      <c r="A678" s="127" t="e">
        <f>Audit!#REF!</f>
        <v>#REF!</v>
      </c>
      <c r="B678" s="127" t="str">
        <f>IFERROR(INDEX(GUTS!AI679:'GUTS'!BH679,MATCH(1,GUTS!AK679:'GUTS'!BI679,0)),"")</f>
        <v/>
      </c>
      <c r="C678" s="127" t="str">
        <f>IFERROR(INDEX(GUTS!AJ679:'GUTS'!BH679,MATCH(1,GUTS!AK679:'GUTS'!BI679,0)),"")</f>
        <v/>
      </c>
      <c r="D678" s="127" t="str">
        <f>IFERROR(INDEX(GUTS!AI679:'GUTS'!BH679,MATCH(2,GUTS!AK679:'GUTS'!BI679,0)),"")</f>
        <v/>
      </c>
      <c r="E678" s="127" t="str">
        <f>IFERROR(INDEX(GUTS!AJ679:'GUTS'!BH679,MATCH(2,GUTS!AK679:'GUTS'!BI679,0)),"")</f>
        <v/>
      </c>
      <c r="F678" s="127" t="str">
        <f>IFERROR(INDEX(GUTS!AI679:'GUTS'!BH679,MATCH(3,GUTS!AK679:'GUTS'!BI679,0)),"")</f>
        <v/>
      </c>
      <c r="G678" s="127" t="str">
        <f>IFERROR(INDEX(GUTS!AJ679:'GUTS'!BH679,MATCH(3,GUTS!AK679:'GUTS'!BI679,0)),"")</f>
        <v/>
      </c>
      <c r="H678" s="127" t="str">
        <f>IFERROR(INDEX(GUTS!AI679:'GUTS'!BH679,MATCH(4,GUTS!AK679:'GUTS'!BI679,0)),"")</f>
        <v/>
      </c>
      <c r="I678" s="127" t="str">
        <f>IFERROR(INDEX(GUTS!AJ679:'GUTS'!BH679,MATCH(4,GUTS!AK679:'GUTS'!BI679,0)),"")</f>
        <v/>
      </c>
      <c r="J678" s="127" t="str">
        <f>IFERROR(INDEX(GUTS!AI679:'GUTS'!BH679,MATCH(5,GUTS!AK679:'GUTS'!BI679,0)),"")</f>
        <v/>
      </c>
      <c r="K678" s="127" t="str">
        <f>IFERROR(INDEX(GUTS!AJ679:'GUTS'!BH679,MATCH(5,GUTS!AK679:'GUTS'!BI679,0)),"")</f>
        <v/>
      </c>
      <c r="L678" s="127" t="str">
        <f>IFERROR(INDEX(GUTS!AI679:'GUTS'!BH679,MATCH(6,GUTS!AK679:'GUTS'!BI679,0)),"")</f>
        <v/>
      </c>
      <c r="M678" s="127" t="str">
        <f>IFERROR(INDEX(GUTS!AJ679:'GUTS'!BH679,MATCH(6,GUTS!AK679:'GUTS'!BI679,0)),"")</f>
        <v/>
      </c>
      <c r="N678" s="127" t="e">
        <f>Audit!#REF!</f>
        <v>#REF!</v>
      </c>
      <c r="O678" s="127" t="e">
        <f>Audit!#REF!</f>
        <v>#REF!</v>
      </c>
      <c r="P678" s="127" t="e">
        <f>Audit!#REF!</f>
        <v>#REF!</v>
      </c>
    </row>
    <row r="679" spans="1:16" hidden="1">
      <c r="A679" s="127" t="e">
        <f>Audit!#REF!</f>
        <v>#REF!</v>
      </c>
      <c r="B679" s="127" t="str">
        <f>IFERROR(INDEX(GUTS!AI680:'GUTS'!BH680,MATCH(1,GUTS!AK680:'GUTS'!BI680,0)),"")</f>
        <v/>
      </c>
      <c r="C679" s="127" t="str">
        <f>IFERROR(INDEX(GUTS!AJ680:'GUTS'!BH680,MATCH(1,GUTS!AK680:'GUTS'!BI680,0)),"")</f>
        <v/>
      </c>
      <c r="D679" s="127" t="str">
        <f>IFERROR(INDEX(GUTS!AI680:'GUTS'!BH680,MATCH(2,GUTS!AK680:'GUTS'!BI680,0)),"")</f>
        <v/>
      </c>
      <c r="E679" s="127" t="str">
        <f>IFERROR(INDEX(GUTS!AJ680:'GUTS'!BH680,MATCH(2,GUTS!AK680:'GUTS'!BI680,0)),"")</f>
        <v/>
      </c>
      <c r="F679" s="127" t="str">
        <f>IFERROR(INDEX(GUTS!AI680:'GUTS'!BH680,MATCH(3,GUTS!AK680:'GUTS'!BI680,0)),"")</f>
        <v/>
      </c>
      <c r="G679" s="127" t="str">
        <f>IFERROR(INDEX(GUTS!AJ680:'GUTS'!BH680,MATCH(3,GUTS!AK680:'GUTS'!BI680,0)),"")</f>
        <v/>
      </c>
      <c r="H679" s="127" t="str">
        <f>IFERROR(INDEX(GUTS!AI680:'GUTS'!BH680,MATCH(4,GUTS!AK680:'GUTS'!BI680,0)),"")</f>
        <v/>
      </c>
      <c r="I679" s="127" t="str">
        <f>IFERROR(INDEX(GUTS!AJ680:'GUTS'!BH680,MATCH(4,GUTS!AK680:'GUTS'!BI680,0)),"")</f>
        <v/>
      </c>
      <c r="J679" s="127" t="str">
        <f>IFERROR(INDEX(GUTS!AI680:'GUTS'!BH680,MATCH(5,GUTS!AK680:'GUTS'!BI680,0)),"")</f>
        <v/>
      </c>
      <c r="K679" s="127" t="str">
        <f>IFERROR(INDEX(GUTS!AJ680:'GUTS'!BH680,MATCH(5,GUTS!AK680:'GUTS'!BI680,0)),"")</f>
        <v/>
      </c>
      <c r="L679" s="127" t="str">
        <f>IFERROR(INDEX(GUTS!AI680:'GUTS'!BH680,MATCH(6,GUTS!AK680:'GUTS'!BI680,0)),"")</f>
        <v/>
      </c>
      <c r="M679" s="127" t="str">
        <f>IFERROR(INDEX(GUTS!AJ680:'GUTS'!BH680,MATCH(6,GUTS!AK680:'GUTS'!BI680,0)),"")</f>
        <v/>
      </c>
      <c r="N679" s="127" t="e">
        <f>Audit!#REF!</f>
        <v>#REF!</v>
      </c>
      <c r="O679" s="127" t="e">
        <f>Audit!#REF!</f>
        <v>#REF!</v>
      </c>
      <c r="P679" s="127" t="e">
        <f>Audit!#REF!</f>
        <v>#REF!</v>
      </c>
    </row>
    <row r="680" spans="1:16">
      <c r="A680" s="127" t="e">
        <f>Audit!#REF!</f>
        <v>#REF!</v>
      </c>
      <c r="B680" s="127" t="str">
        <f>IFERROR(INDEX(GUTS!AI681:'GUTS'!BH681,MATCH(1,GUTS!AK681:'GUTS'!BI681,0)),"")</f>
        <v/>
      </c>
      <c r="C680" s="127" t="str">
        <f>IFERROR(INDEX(GUTS!AJ681:'GUTS'!BH681,MATCH(1,GUTS!AK681:'GUTS'!BI681,0)),"")</f>
        <v/>
      </c>
      <c r="D680" s="127" t="str">
        <f>IFERROR(INDEX(GUTS!AI681:'GUTS'!BH681,MATCH(2,GUTS!AK681:'GUTS'!BI681,0)),"")</f>
        <v/>
      </c>
      <c r="E680" s="127" t="str">
        <f>IFERROR(INDEX(GUTS!AJ681:'GUTS'!BH681,MATCH(2,GUTS!AK681:'GUTS'!BI681,0)),"")</f>
        <v/>
      </c>
      <c r="F680" s="127" t="str">
        <f>IFERROR(INDEX(GUTS!AI681:'GUTS'!BH681,MATCH(3,GUTS!AK681:'GUTS'!BI681,0)),"")</f>
        <v/>
      </c>
      <c r="G680" s="127" t="str">
        <f>IFERROR(INDEX(GUTS!AJ681:'GUTS'!BH681,MATCH(3,GUTS!AK681:'GUTS'!BI681,0)),"")</f>
        <v/>
      </c>
      <c r="H680" s="127" t="str">
        <f>IFERROR(INDEX(GUTS!AI681:'GUTS'!BH681,MATCH(4,GUTS!AK681:'GUTS'!BI681,0)),"")</f>
        <v/>
      </c>
      <c r="I680" s="127" t="str">
        <f>IFERROR(INDEX(GUTS!AJ681:'GUTS'!BH681,MATCH(4,GUTS!AK681:'GUTS'!BI681,0)),"")</f>
        <v/>
      </c>
      <c r="J680" s="127" t="str">
        <f>IFERROR(INDEX(GUTS!AI681:'GUTS'!BH681,MATCH(5,GUTS!AK681:'GUTS'!BI681,0)),"")</f>
        <v/>
      </c>
      <c r="K680" s="127" t="str">
        <f>IFERROR(INDEX(GUTS!AJ681:'GUTS'!BH681,MATCH(5,GUTS!AK681:'GUTS'!BI681,0)),"")</f>
        <v/>
      </c>
      <c r="L680" s="127" t="str">
        <f>IFERROR(INDEX(GUTS!AI681:'GUTS'!BH681,MATCH(6,GUTS!AK681:'GUTS'!BI681,0)),"")</f>
        <v/>
      </c>
      <c r="M680" s="127" t="str">
        <f>IFERROR(INDEX(GUTS!AJ681:'GUTS'!BH681,MATCH(6,GUTS!AK681:'GUTS'!BI681,0)),"")</f>
        <v/>
      </c>
      <c r="N680" s="127" t="e">
        <f>Audit!#REF!</f>
        <v>#REF!</v>
      </c>
      <c r="O680" s="127" t="e">
        <f>Audit!#REF!</f>
        <v>#REF!</v>
      </c>
      <c r="P680" s="127" t="e">
        <f>Audit!#REF!</f>
        <v>#REF!</v>
      </c>
    </row>
    <row r="681" spans="1:16">
      <c r="A681" s="127" t="e">
        <f>Audit!#REF!</f>
        <v>#REF!</v>
      </c>
      <c r="B681" s="127" t="str">
        <f>IFERROR(INDEX(GUTS!AI682:'GUTS'!BH682,MATCH(1,GUTS!AK682:'GUTS'!BI682,0)),"")</f>
        <v/>
      </c>
      <c r="C681" s="127" t="str">
        <f>IFERROR(INDEX(GUTS!AJ682:'GUTS'!BH682,MATCH(1,GUTS!AK682:'GUTS'!BI682,0)),"")</f>
        <v/>
      </c>
      <c r="D681" s="127" t="str">
        <f>IFERROR(INDEX(GUTS!AI682:'GUTS'!BH682,MATCH(2,GUTS!AK682:'GUTS'!BI682,0)),"")</f>
        <v/>
      </c>
      <c r="E681" s="127" t="str">
        <f>IFERROR(INDEX(GUTS!AJ682:'GUTS'!BH682,MATCH(2,GUTS!AK682:'GUTS'!BI682,0)),"")</f>
        <v/>
      </c>
      <c r="F681" s="127" t="str">
        <f>IFERROR(INDEX(GUTS!AI682:'GUTS'!BH682,MATCH(3,GUTS!AK682:'GUTS'!BI682,0)),"")</f>
        <v/>
      </c>
      <c r="G681" s="127" t="str">
        <f>IFERROR(INDEX(GUTS!AJ682:'GUTS'!BH682,MATCH(3,GUTS!AK682:'GUTS'!BI682,0)),"")</f>
        <v/>
      </c>
      <c r="H681" s="127" t="str">
        <f>IFERROR(INDEX(GUTS!AI682:'GUTS'!BH682,MATCH(4,GUTS!AK682:'GUTS'!BI682,0)),"")</f>
        <v/>
      </c>
      <c r="I681" s="127" t="str">
        <f>IFERROR(INDEX(GUTS!AJ682:'GUTS'!BH682,MATCH(4,GUTS!AK682:'GUTS'!BI682,0)),"")</f>
        <v/>
      </c>
      <c r="J681" s="127" t="str">
        <f>IFERROR(INDEX(GUTS!AI682:'GUTS'!BH682,MATCH(5,GUTS!AK682:'GUTS'!BI682,0)),"")</f>
        <v/>
      </c>
      <c r="K681" s="127" t="str">
        <f>IFERROR(INDEX(GUTS!AJ682:'GUTS'!BH682,MATCH(5,GUTS!AK682:'GUTS'!BI682,0)),"")</f>
        <v/>
      </c>
      <c r="L681" s="127" t="str">
        <f>IFERROR(INDEX(GUTS!AI682:'GUTS'!BH682,MATCH(6,GUTS!AK682:'GUTS'!BI682,0)),"")</f>
        <v/>
      </c>
      <c r="M681" s="127" t="str">
        <f>IFERROR(INDEX(GUTS!AJ682:'GUTS'!BH682,MATCH(6,GUTS!AK682:'GUTS'!BI682,0)),"")</f>
        <v/>
      </c>
      <c r="N681" s="127" t="e">
        <f>Audit!#REF!</f>
        <v>#REF!</v>
      </c>
      <c r="O681" s="127" t="e">
        <f>Audit!#REF!</f>
        <v>#REF!</v>
      </c>
      <c r="P681" s="127" t="e">
        <f>Audit!#REF!</f>
        <v>#REF!</v>
      </c>
    </row>
    <row r="682" spans="1:16">
      <c r="A682" s="127" t="e">
        <f>Audit!#REF!</f>
        <v>#REF!</v>
      </c>
      <c r="B682" s="127" t="str">
        <f>IFERROR(INDEX(GUTS!AI683:'GUTS'!BH683,MATCH(1,GUTS!AK683:'GUTS'!BI683,0)),"")</f>
        <v/>
      </c>
      <c r="C682" s="127" t="str">
        <f>IFERROR(INDEX(GUTS!AJ683:'GUTS'!BH683,MATCH(1,GUTS!AK683:'GUTS'!BI683,0)),"")</f>
        <v/>
      </c>
      <c r="D682" s="127" t="str">
        <f>IFERROR(INDEX(GUTS!AI683:'GUTS'!BH683,MATCH(2,GUTS!AK683:'GUTS'!BI683,0)),"")</f>
        <v/>
      </c>
      <c r="E682" s="127" t="str">
        <f>IFERROR(INDEX(GUTS!AJ683:'GUTS'!BH683,MATCH(2,GUTS!AK683:'GUTS'!BI683,0)),"")</f>
        <v/>
      </c>
      <c r="F682" s="127" t="str">
        <f>IFERROR(INDEX(GUTS!AI683:'GUTS'!BH683,MATCH(3,GUTS!AK683:'GUTS'!BI683,0)),"")</f>
        <v/>
      </c>
      <c r="G682" s="127" t="str">
        <f>IFERROR(INDEX(GUTS!AJ683:'GUTS'!BH683,MATCH(3,GUTS!AK683:'GUTS'!BI683,0)),"")</f>
        <v/>
      </c>
      <c r="H682" s="127" t="str">
        <f>IFERROR(INDEX(GUTS!AI683:'GUTS'!BH683,MATCH(4,GUTS!AK683:'GUTS'!BI683,0)),"")</f>
        <v/>
      </c>
      <c r="I682" s="127" t="str">
        <f>IFERROR(INDEX(GUTS!AJ683:'GUTS'!BH683,MATCH(4,GUTS!AK683:'GUTS'!BI683,0)),"")</f>
        <v/>
      </c>
      <c r="J682" s="127" t="str">
        <f>IFERROR(INDEX(GUTS!AI683:'GUTS'!BH683,MATCH(5,GUTS!AK683:'GUTS'!BI683,0)),"")</f>
        <v/>
      </c>
      <c r="K682" s="127" t="str">
        <f>IFERROR(INDEX(GUTS!AJ683:'GUTS'!BH683,MATCH(5,GUTS!AK683:'GUTS'!BI683,0)),"")</f>
        <v/>
      </c>
      <c r="L682" s="127" t="str">
        <f>IFERROR(INDEX(GUTS!AI683:'GUTS'!BH683,MATCH(6,GUTS!AK683:'GUTS'!BI683,0)),"")</f>
        <v/>
      </c>
      <c r="M682" s="127" t="str">
        <f>IFERROR(INDEX(GUTS!AJ683:'GUTS'!BH683,MATCH(6,GUTS!AK683:'GUTS'!BI683,0)),"")</f>
        <v/>
      </c>
      <c r="N682" s="127" t="e">
        <f>Audit!#REF!</f>
        <v>#REF!</v>
      </c>
      <c r="O682" s="127" t="e">
        <f>Audit!#REF!</f>
        <v>#REF!</v>
      </c>
      <c r="P682" s="127" t="e">
        <f>Audit!#REF!</f>
        <v>#REF!</v>
      </c>
    </row>
    <row r="683" spans="1:16">
      <c r="A683" s="127" t="e">
        <f>Audit!#REF!</f>
        <v>#REF!</v>
      </c>
      <c r="B683" s="127" t="str">
        <f>IFERROR(INDEX(GUTS!AI684:'GUTS'!BH684,MATCH(1,GUTS!AK684:'GUTS'!BI684,0)),"")</f>
        <v/>
      </c>
      <c r="C683" s="127" t="str">
        <f>IFERROR(INDEX(GUTS!AJ684:'GUTS'!BH684,MATCH(1,GUTS!AK684:'GUTS'!BI684,0)),"")</f>
        <v/>
      </c>
      <c r="D683" s="127" t="str">
        <f>IFERROR(INDEX(GUTS!AI684:'GUTS'!BH684,MATCH(2,GUTS!AK684:'GUTS'!BI684,0)),"")</f>
        <v/>
      </c>
      <c r="E683" s="127" t="str">
        <f>IFERROR(INDEX(GUTS!AJ684:'GUTS'!BH684,MATCH(2,GUTS!AK684:'GUTS'!BI684,0)),"")</f>
        <v/>
      </c>
      <c r="F683" s="127" t="str">
        <f>IFERROR(INDEX(GUTS!AI684:'GUTS'!BH684,MATCH(3,GUTS!AK684:'GUTS'!BI684,0)),"")</f>
        <v/>
      </c>
      <c r="G683" s="127" t="str">
        <f>IFERROR(INDEX(GUTS!AJ684:'GUTS'!BH684,MATCH(3,GUTS!AK684:'GUTS'!BI684,0)),"")</f>
        <v/>
      </c>
      <c r="H683" s="127" t="str">
        <f>IFERROR(INDEX(GUTS!AI684:'GUTS'!BH684,MATCH(4,GUTS!AK684:'GUTS'!BI684,0)),"")</f>
        <v/>
      </c>
      <c r="I683" s="127" t="str">
        <f>IFERROR(INDEX(GUTS!AJ684:'GUTS'!BH684,MATCH(4,GUTS!AK684:'GUTS'!BI684,0)),"")</f>
        <v/>
      </c>
      <c r="J683" s="127" t="str">
        <f>IFERROR(INDEX(GUTS!AI684:'GUTS'!BH684,MATCH(5,GUTS!AK684:'GUTS'!BI684,0)),"")</f>
        <v/>
      </c>
      <c r="K683" s="127" t="str">
        <f>IFERROR(INDEX(GUTS!AJ684:'GUTS'!BH684,MATCH(5,GUTS!AK684:'GUTS'!BI684,0)),"")</f>
        <v/>
      </c>
      <c r="L683" s="127" t="str">
        <f>IFERROR(INDEX(GUTS!AI684:'GUTS'!BH684,MATCH(6,GUTS!AK684:'GUTS'!BI684,0)),"")</f>
        <v/>
      </c>
      <c r="M683" s="127" t="str">
        <f>IFERROR(INDEX(GUTS!AJ684:'GUTS'!BH684,MATCH(6,GUTS!AK684:'GUTS'!BI684,0)),"")</f>
        <v/>
      </c>
      <c r="N683" s="127" t="e">
        <f>Audit!#REF!</f>
        <v>#REF!</v>
      </c>
      <c r="O683" s="127" t="e">
        <f>Audit!#REF!</f>
        <v>#REF!</v>
      </c>
      <c r="P683" s="127" t="e">
        <f>Audit!#REF!</f>
        <v>#REF!</v>
      </c>
    </row>
    <row r="684" spans="1:16">
      <c r="A684" s="127" t="e">
        <f>Audit!#REF!</f>
        <v>#REF!</v>
      </c>
      <c r="B684" s="127" t="str">
        <f>IFERROR(INDEX(GUTS!AI685:'GUTS'!BH685,MATCH(1,GUTS!AK685:'GUTS'!BI685,0)),"")</f>
        <v/>
      </c>
      <c r="C684" s="127" t="str">
        <f>IFERROR(INDEX(GUTS!AJ685:'GUTS'!BH685,MATCH(1,GUTS!AK685:'GUTS'!BI685,0)),"")</f>
        <v/>
      </c>
      <c r="D684" s="127" t="str">
        <f>IFERROR(INDEX(GUTS!AI685:'GUTS'!BH685,MATCH(2,GUTS!AK685:'GUTS'!BI685,0)),"")</f>
        <v/>
      </c>
      <c r="E684" s="127" t="str">
        <f>IFERROR(INDEX(GUTS!AJ685:'GUTS'!BH685,MATCH(2,GUTS!AK685:'GUTS'!BI685,0)),"")</f>
        <v/>
      </c>
      <c r="F684" s="127" t="str">
        <f>IFERROR(INDEX(GUTS!AI685:'GUTS'!BH685,MATCH(3,GUTS!AK685:'GUTS'!BI685,0)),"")</f>
        <v/>
      </c>
      <c r="G684" s="127" t="str">
        <f>IFERROR(INDEX(GUTS!AJ685:'GUTS'!BH685,MATCH(3,GUTS!AK685:'GUTS'!BI685,0)),"")</f>
        <v/>
      </c>
      <c r="H684" s="127" t="str">
        <f>IFERROR(INDEX(GUTS!AI685:'GUTS'!BH685,MATCH(4,GUTS!AK685:'GUTS'!BI685,0)),"")</f>
        <v/>
      </c>
      <c r="I684" s="127" t="str">
        <f>IFERROR(INDEX(GUTS!AJ685:'GUTS'!BH685,MATCH(4,GUTS!AK685:'GUTS'!BI685,0)),"")</f>
        <v/>
      </c>
      <c r="J684" s="127" t="str">
        <f>IFERROR(INDEX(GUTS!AI685:'GUTS'!BH685,MATCH(5,GUTS!AK685:'GUTS'!BI685,0)),"")</f>
        <v/>
      </c>
      <c r="K684" s="127" t="str">
        <f>IFERROR(INDEX(GUTS!AJ685:'GUTS'!BH685,MATCH(5,GUTS!AK685:'GUTS'!BI685,0)),"")</f>
        <v/>
      </c>
      <c r="L684" s="127" t="str">
        <f>IFERROR(INDEX(GUTS!AI685:'GUTS'!BH685,MATCH(6,GUTS!AK685:'GUTS'!BI685,0)),"")</f>
        <v/>
      </c>
      <c r="M684" s="127" t="str">
        <f>IFERROR(INDEX(GUTS!AJ685:'GUTS'!BH685,MATCH(6,GUTS!AK685:'GUTS'!BI685,0)),"")</f>
        <v/>
      </c>
      <c r="N684" s="127" t="e">
        <f>Audit!#REF!</f>
        <v>#REF!</v>
      </c>
      <c r="O684" s="127" t="e">
        <f>Audit!#REF!</f>
        <v>#REF!</v>
      </c>
      <c r="P684" s="127" t="e">
        <f>Audit!#REF!</f>
        <v>#REF!</v>
      </c>
    </row>
    <row r="685" spans="1:16">
      <c r="A685" s="127" t="e">
        <f>Audit!#REF!</f>
        <v>#REF!</v>
      </c>
      <c r="B685" s="127" t="str">
        <f>IFERROR(INDEX(GUTS!AI686:'GUTS'!BH686,MATCH(1,GUTS!AK686:'GUTS'!BI686,0)),"")</f>
        <v/>
      </c>
      <c r="C685" s="127" t="str">
        <f>IFERROR(INDEX(GUTS!AJ686:'GUTS'!BH686,MATCH(1,GUTS!AK686:'GUTS'!BI686,0)),"")</f>
        <v/>
      </c>
      <c r="D685" s="127" t="str">
        <f>IFERROR(INDEX(GUTS!AI686:'GUTS'!BH686,MATCH(2,GUTS!AK686:'GUTS'!BI686,0)),"")</f>
        <v/>
      </c>
      <c r="E685" s="127" t="str">
        <f>IFERROR(INDEX(GUTS!AJ686:'GUTS'!BH686,MATCH(2,GUTS!AK686:'GUTS'!BI686,0)),"")</f>
        <v/>
      </c>
      <c r="F685" s="127" t="str">
        <f>IFERROR(INDEX(GUTS!AI686:'GUTS'!BH686,MATCH(3,GUTS!AK686:'GUTS'!BI686,0)),"")</f>
        <v/>
      </c>
      <c r="G685" s="127" t="str">
        <f>IFERROR(INDEX(GUTS!AJ686:'GUTS'!BH686,MATCH(3,GUTS!AK686:'GUTS'!BI686,0)),"")</f>
        <v/>
      </c>
      <c r="H685" s="127" t="str">
        <f>IFERROR(INDEX(GUTS!AI686:'GUTS'!BH686,MATCH(4,GUTS!AK686:'GUTS'!BI686,0)),"")</f>
        <v/>
      </c>
      <c r="I685" s="127" t="str">
        <f>IFERROR(INDEX(GUTS!AJ686:'GUTS'!BH686,MATCH(4,GUTS!AK686:'GUTS'!BI686,0)),"")</f>
        <v/>
      </c>
      <c r="J685" s="127" t="str">
        <f>IFERROR(INDEX(GUTS!AI686:'GUTS'!BH686,MATCH(5,GUTS!AK686:'GUTS'!BI686,0)),"")</f>
        <v/>
      </c>
      <c r="K685" s="127" t="str">
        <f>IFERROR(INDEX(GUTS!AJ686:'GUTS'!BH686,MATCH(5,GUTS!AK686:'GUTS'!BI686,0)),"")</f>
        <v/>
      </c>
      <c r="L685" s="127" t="str">
        <f>IFERROR(INDEX(GUTS!AI686:'GUTS'!BH686,MATCH(6,GUTS!AK686:'GUTS'!BI686,0)),"")</f>
        <v/>
      </c>
      <c r="M685" s="127" t="str">
        <f>IFERROR(INDEX(GUTS!AJ686:'GUTS'!BH686,MATCH(6,GUTS!AK686:'GUTS'!BI686,0)),"")</f>
        <v/>
      </c>
      <c r="N685" s="127" t="e">
        <f>Audit!#REF!</f>
        <v>#REF!</v>
      </c>
      <c r="O685" s="127" t="e">
        <f>Audit!#REF!</f>
        <v>#REF!</v>
      </c>
      <c r="P685" s="127" t="e">
        <f>Audit!#REF!</f>
        <v>#REF!</v>
      </c>
    </row>
    <row r="686" spans="1:16">
      <c r="A686" s="127" t="e">
        <f>Audit!#REF!</f>
        <v>#REF!</v>
      </c>
      <c r="B686" s="127" t="str">
        <f>IFERROR(INDEX(GUTS!AI687:'GUTS'!BH687,MATCH(1,GUTS!AK687:'GUTS'!BI687,0)),"")</f>
        <v/>
      </c>
      <c r="C686" s="127" t="str">
        <f>IFERROR(INDEX(GUTS!AJ687:'GUTS'!BH687,MATCH(1,GUTS!AK687:'GUTS'!BI687,0)),"")</f>
        <v/>
      </c>
      <c r="D686" s="127" t="str">
        <f>IFERROR(INDEX(GUTS!AI687:'GUTS'!BH687,MATCH(2,GUTS!AK687:'GUTS'!BI687,0)),"")</f>
        <v/>
      </c>
      <c r="E686" s="127" t="str">
        <f>IFERROR(INDEX(GUTS!AJ687:'GUTS'!BH687,MATCH(2,GUTS!AK687:'GUTS'!BI687,0)),"")</f>
        <v/>
      </c>
      <c r="F686" s="127" t="str">
        <f>IFERROR(INDEX(GUTS!AI687:'GUTS'!BH687,MATCH(3,GUTS!AK687:'GUTS'!BI687,0)),"")</f>
        <v/>
      </c>
      <c r="G686" s="127" t="str">
        <f>IFERROR(INDEX(GUTS!AJ687:'GUTS'!BH687,MATCH(3,GUTS!AK687:'GUTS'!BI687,0)),"")</f>
        <v/>
      </c>
      <c r="H686" s="127" t="str">
        <f>IFERROR(INDEX(GUTS!AI687:'GUTS'!BH687,MATCH(4,GUTS!AK687:'GUTS'!BI687,0)),"")</f>
        <v/>
      </c>
      <c r="I686" s="127" t="str">
        <f>IFERROR(INDEX(GUTS!AJ687:'GUTS'!BH687,MATCH(4,GUTS!AK687:'GUTS'!BI687,0)),"")</f>
        <v/>
      </c>
      <c r="J686" s="127" t="str">
        <f>IFERROR(INDEX(GUTS!AI687:'GUTS'!BH687,MATCH(5,GUTS!AK687:'GUTS'!BI687,0)),"")</f>
        <v/>
      </c>
      <c r="K686" s="127" t="str">
        <f>IFERROR(INDEX(GUTS!AJ687:'GUTS'!BH687,MATCH(5,GUTS!AK687:'GUTS'!BI687,0)),"")</f>
        <v/>
      </c>
      <c r="L686" s="127" t="str">
        <f>IFERROR(INDEX(GUTS!AI687:'GUTS'!BH687,MATCH(6,GUTS!AK687:'GUTS'!BI687,0)),"")</f>
        <v/>
      </c>
      <c r="M686" s="127" t="str">
        <f>IFERROR(INDEX(GUTS!AJ687:'GUTS'!BH687,MATCH(6,GUTS!AK687:'GUTS'!BI687,0)),"")</f>
        <v/>
      </c>
      <c r="N686" s="127" t="e">
        <f>Audit!#REF!</f>
        <v>#REF!</v>
      </c>
      <c r="O686" s="127" t="e">
        <f>Audit!#REF!</f>
        <v>#REF!</v>
      </c>
      <c r="P686" s="127" t="e">
        <f>Audit!#REF!</f>
        <v>#REF!</v>
      </c>
    </row>
    <row r="687" spans="1:16">
      <c r="A687" s="127" t="e">
        <f>Audit!#REF!</f>
        <v>#REF!</v>
      </c>
      <c r="B687" s="127" t="str">
        <f>IFERROR(INDEX(GUTS!AI688:'GUTS'!BH688,MATCH(1,GUTS!AK688:'GUTS'!BI688,0)),"")</f>
        <v/>
      </c>
      <c r="C687" s="127" t="str">
        <f>IFERROR(INDEX(GUTS!AJ688:'GUTS'!BH688,MATCH(1,GUTS!AK688:'GUTS'!BI688,0)),"")</f>
        <v/>
      </c>
      <c r="D687" s="127" t="str">
        <f>IFERROR(INDEX(GUTS!AI688:'GUTS'!BH688,MATCH(2,GUTS!AK688:'GUTS'!BI688,0)),"")</f>
        <v/>
      </c>
      <c r="E687" s="127" t="str">
        <f>IFERROR(INDEX(GUTS!AJ688:'GUTS'!BH688,MATCH(2,GUTS!AK688:'GUTS'!BI688,0)),"")</f>
        <v/>
      </c>
      <c r="F687" s="127" t="str">
        <f>IFERROR(INDEX(GUTS!AI688:'GUTS'!BH688,MATCH(3,GUTS!AK688:'GUTS'!BI688,0)),"")</f>
        <v/>
      </c>
      <c r="G687" s="127" t="str">
        <f>IFERROR(INDEX(GUTS!AJ688:'GUTS'!BH688,MATCH(3,GUTS!AK688:'GUTS'!BI688,0)),"")</f>
        <v/>
      </c>
      <c r="H687" s="127" t="str">
        <f>IFERROR(INDEX(GUTS!AI688:'GUTS'!BH688,MATCH(4,GUTS!AK688:'GUTS'!BI688,0)),"")</f>
        <v/>
      </c>
      <c r="I687" s="127" t="str">
        <f>IFERROR(INDEX(GUTS!AJ688:'GUTS'!BH688,MATCH(4,GUTS!AK688:'GUTS'!BI688,0)),"")</f>
        <v/>
      </c>
      <c r="J687" s="127" t="str">
        <f>IFERROR(INDEX(GUTS!AI688:'GUTS'!BH688,MATCH(5,GUTS!AK688:'GUTS'!BI688,0)),"")</f>
        <v/>
      </c>
      <c r="K687" s="127" t="str">
        <f>IFERROR(INDEX(GUTS!AJ688:'GUTS'!BH688,MATCH(5,GUTS!AK688:'GUTS'!BI688,0)),"")</f>
        <v/>
      </c>
      <c r="L687" s="127" t="str">
        <f>IFERROR(INDEX(GUTS!AI688:'GUTS'!BH688,MATCH(6,GUTS!AK688:'GUTS'!BI688,0)),"")</f>
        <v/>
      </c>
      <c r="M687" s="127" t="str">
        <f>IFERROR(INDEX(GUTS!AJ688:'GUTS'!BH688,MATCH(6,GUTS!AK688:'GUTS'!BI688,0)),"")</f>
        <v/>
      </c>
      <c r="N687" s="127" t="e">
        <f>Audit!#REF!</f>
        <v>#REF!</v>
      </c>
      <c r="O687" s="127" t="e">
        <f>Audit!#REF!</f>
        <v>#REF!</v>
      </c>
      <c r="P687" s="127" t="e">
        <f>Audit!#REF!</f>
        <v>#REF!</v>
      </c>
    </row>
    <row r="688" spans="1:16" hidden="1">
      <c r="A688" s="127" t="e">
        <f>Audit!#REF!</f>
        <v>#REF!</v>
      </c>
      <c r="B688" s="127" t="str">
        <f>IFERROR(INDEX(GUTS!AI689:'GUTS'!BH689,MATCH(1,GUTS!AK689:'GUTS'!BI689,0)),"")</f>
        <v/>
      </c>
      <c r="C688" s="127" t="str">
        <f>IFERROR(INDEX(GUTS!AJ689:'GUTS'!BH689,MATCH(1,GUTS!AK689:'GUTS'!BI689,0)),"")</f>
        <v/>
      </c>
      <c r="D688" s="127" t="str">
        <f>IFERROR(INDEX(GUTS!AI689:'GUTS'!BH689,MATCH(2,GUTS!AK689:'GUTS'!BI689,0)),"")</f>
        <v/>
      </c>
      <c r="E688" s="127" t="str">
        <f>IFERROR(INDEX(GUTS!AJ689:'GUTS'!BH689,MATCH(2,GUTS!AK689:'GUTS'!BI689,0)),"")</f>
        <v/>
      </c>
      <c r="F688" s="127" t="str">
        <f>IFERROR(INDEX(GUTS!AI689:'GUTS'!BH689,MATCH(3,GUTS!AK689:'GUTS'!BI689,0)),"")</f>
        <v/>
      </c>
      <c r="G688" s="127" t="str">
        <f>IFERROR(INDEX(GUTS!AJ689:'GUTS'!BH689,MATCH(3,GUTS!AK689:'GUTS'!BI689,0)),"")</f>
        <v/>
      </c>
      <c r="H688" s="127" t="str">
        <f>IFERROR(INDEX(GUTS!AI689:'GUTS'!BH689,MATCH(4,GUTS!AK689:'GUTS'!BI689,0)),"")</f>
        <v/>
      </c>
      <c r="I688" s="127" t="str">
        <f>IFERROR(INDEX(GUTS!AJ689:'GUTS'!BH689,MATCH(4,GUTS!AK689:'GUTS'!BI689,0)),"")</f>
        <v/>
      </c>
      <c r="J688" s="127" t="str">
        <f>IFERROR(INDEX(GUTS!AI689:'GUTS'!BH689,MATCH(5,GUTS!AK689:'GUTS'!BI689,0)),"")</f>
        <v/>
      </c>
      <c r="K688" s="127" t="str">
        <f>IFERROR(INDEX(GUTS!AJ689:'GUTS'!BH689,MATCH(5,GUTS!AK689:'GUTS'!BI689,0)),"")</f>
        <v/>
      </c>
      <c r="L688" s="127" t="str">
        <f>IFERROR(INDEX(GUTS!AI689:'GUTS'!BH689,MATCH(6,GUTS!AK689:'GUTS'!BI689,0)),"")</f>
        <v/>
      </c>
      <c r="M688" s="127" t="str">
        <f>IFERROR(INDEX(GUTS!AJ689:'GUTS'!BH689,MATCH(6,GUTS!AK689:'GUTS'!BI689,0)),"")</f>
        <v/>
      </c>
      <c r="N688" s="127" t="e">
        <f>Audit!#REF!</f>
        <v>#REF!</v>
      </c>
      <c r="O688" s="127" t="e">
        <f>Audit!#REF!</f>
        <v>#REF!</v>
      </c>
      <c r="P688" s="127" t="e">
        <f>Audit!#REF!</f>
        <v>#REF!</v>
      </c>
    </row>
    <row r="689" spans="1:16">
      <c r="A689" s="127" t="e">
        <f>Audit!#REF!</f>
        <v>#REF!</v>
      </c>
      <c r="B689" s="127" t="str">
        <f>IFERROR(INDEX(GUTS!AI690:'GUTS'!BH690,MATCH(1,GUTS!AK690:'GUTS'!BI690,0)),"")</f>
        <v/>
      </c>
      <c r="C689" s="127" t="str">
        <f>IFERROR(INDEX(GUTS!AJ690:'GUTS'!BH690,MATCH(1,GUTS!AK690:'GUTS'!BI690,0)),"")</f>
        <v/>
      </c>
      <c r="D689" s="127" t="str">
        <f>IFERROR(INDEX(GUTS!AI690:'GUTS'!BH690,MATCH(2,GUTS!AK690:'GUTS'!BI690,0)),"")</f>
        <v/>
      </c>
      <c r="E689" s="127" t="str">
        <f>IFERROR(INDEX(GUTS!AJ690:'GUTS'!BH690,MATCH(2,GUTS!AK690:'GUTS'!BI690,0)),"")</f>
        <v/>
      </c>
      <c r="F689" s="127" t="str">
        <f>IFERROR(INDEX(GUTS!AI690:'GUTS'!BH690,MATCH(3,GUTS!AK690:'GUTS'!BI690,0)),"")</f>
        <v/>
      </c>
      <c r="G689" s="127" t="str">
        <f>IFERROR(INDEX(GUTS!AJ690:'GUTS'!BH690,MATCH(3,GUTS!AK690:'GUTS'!BI690,0)),"")</f>
        <v/>
      </c>
      <c r="H689" s="127" t="str">
        <f>IFERROR(INDEX(GUTS!AI690:'GUTS'!BH690,MATCH(4,GUTS!AK690:'GUTS'!BI690,0)),"")</f>
        <v/>
      </c>
      <c r="I689" s="127" t="str">
        <f>IFERROR(INDEX(GUTS!AJ690:'GUTS'!BH690,MATCH(4,GUTS!AK690:'GUTS'!BI690,0)),"")</f>
        <v/>
      </c>
      <c r="J689" s="127" t="str">
        <f>IFERROR(INDEX(GUTS!AI690:'GUTS'!BH690,MATCH(5,GUTS!AK690:'GUTS'!BI690,0)),"")</f>
        <v/>
      </c>
      <c r="K689" s="127" t="str">
        <f>IFERROR(INDEX(GUTS!AJ690:'GUTS'!BH690,MATCH(5,GUTS!AK690:'GUTS'!BI690,0)),"")</f>
        <v/>
      </c>
      <c r="L689" s="127" t="str">
        <f>IFERROR(INDEX(GUTS!AI690:'GUTS'!BH690,MATCH(6,GUTS!AK690:'GUTS'!BI690,0)),"")</f>
        <v/>
      </c>
      <c r="M689" s="127" t="str">
        <f>IFERROR(INDEX(GUTS!AJ690:'GUTS'!BH690,MATCH(6,GUTS!AK690:'GUTS'!BI690,0)),"")</f>
        <v/>
      </c>
      <c r="N689" s="127" t="e">
        <f>Audit!#REF!</f>
        <v>#REF!</v>
      </c>
      <c r="O689" s="127" t="e">
        <f>Audit!#REF!</f>
        <v>#REF!</v>
      </c>
      <c r="P689" s="127" t="e">
        <f>Audit!#REF!</f>
        <v>#REF!</v>
      </c>
    </row>
    <row r="690" spans="1:16" hidden="1">
      <c r="A690" s="127" t="e">
        <f>Audit!#REF!</f>
        <v>#REF!</v>
      </c>
      <c r="B690" s="127" t="str">
        <f>IFERROR(INDEX(GUTS!AI691:'GUTS'!BH691,MATCH(1,GUTS!AK691:'GUTS'!BI691,0)),"")</f>
        <v/>
      </c>
      <c r="C690" s="127" t="str">
        <f>IFERROR(INDEX(GUTS!AJ691:'GUTS'!BH691,MATCH(1,GUTS!AK691:'GUTS'!BI691,0)),"")</f>
        <v/>
      </c>
      <c r="D690" s="127" t="str">
        <f>IFERROR(INDEX(GUTS!AI691:'GUTS'!BH691,MATCH(2,GUTS!AK691:'GUTS'!BI691,0)),"")</f>
        <v/>
      </c>
      <c r="E690" s="127" t="str">
        <f>IFERROR(INDEX(GUTS!AJ691:'GUTS'!BH691,MATCH(2,GUTS!AK691:'GUTS'!BI691,0)),"")</f>
        <v/>
      </c>
      <c r="F690" s="127" t="str">
        <f>IFERROR(INDEX(GUTS!AI691:'GUTS'!BH691,MATCH(3,GUTS!AK691:'GUTS'!BI691,0)),"")</f>
        <v/>
      </c>
      <c r="G690" s="127" t="str">
        <f>IFERROR(INDEX(GUTS!AJ691:'GUTS'!BH691,MATCH(3,GUTS!AK691:'GUTS'!BI691,0)),"")</f>
        <v/>
      </c>
      <c r="H690" s="127" t="str">
        <f>IFERROR(INDEX(GUTS!AI691:'GUTS'!BH691,MATCH(4,GUTS!AK691:'GUTS'!BI691,0)),"")</f>
        <v/>
      </c>
      <c r="I690" s="127" t="str">
        <f>IFERROR(INDEX(GUTS!AJ691:'GUTS'!BH691,MATCH(4,GUTS!AK691:'GUTS'!BI691,0)),"")</f>
        <v/>
      </c>
      <c r="J690" s="127" t="str">
        <f>IFERROR(INDEX(GUTS!AI691:'GUTS'!BH691,MATCH(5,GUTS!AK691:'GUTS'!BI691,0)),"")</f>
        <v/>
      </c>
      <c r="K690" s="127" t="str">
        <f>IFERROR(INDEX(GUTS!AJ691:'GUTS'!BH691,MATCH(5,GUTS!AK691:'GUTS'!BI691,0)),"")</f>
        <v/>
      </c>
      <c r="L690" s="127" t="str">
        <f>IFERROR(INDEX(GUTS!AI691:'GUTS'!BH691,MATCH(6,GUTS!AK691:'GUTS'!BI691,0)),"")</f>
        <v/>
      </c>
      <c r="M690" s="127" t="str">
        <f>IFERROR(INDEX(GUTS!AJ691:'GUTS'!BH691,MATCH(6,GUTS!AK691:'GUTS'!BI691,0)),"")</f>
        <v/>
      </c>
      <c r="N690" s="127" t="e">
        <f>Audit!#REF!</f>
        <v>#REF!</v>
      </c>
      <c r="O690" s="127" t="e">
        <f>Audit!#REF!</f>
        <v>#REF!</v>
      </c>
      <c r="P690" s="127" t="e">
        <f>Audit!#REF!</f>
        <v>#REF!</v>
      </c>
    </row>
    <row r="691" spans="1:16">
      <c r="A691" s="127" t="e">
        <f>Audit!#REF!</f>
        <v>#REF!</v>
      </c>
      <c r="B691" s="127" t="str">
        <f>IFERROR(INDEX(GUTS!AI692:'GUTS'!BH692,MATCH(1,GUTS!AK692:'GUTS'!BI692,0)),"")</f>
        <v/>
      </c>
      <c r="C691" s="127" t="str">
        <f>IFERROR(INDEX(GUTS!AJ692:'GUTS'!BH692,MATCH(1,GUTS!AK692:'GUTS'!BI692,0)),"")</f>
        <v/>
      </c>
      <c r="D691" s="127" t="str">
        <f>IFERROR(INDEX(GUTS!AI692:'GUTS'!BH692,MATCH(2,GUTS!AK692:'GUTS'!BI692,0)),"")</f>
        <v/>
      </c>
      <c r="E691" s="127" t="str">
        <f>IFERROR(INDEX(GUTS!AJ692:'GUTS'!BH692,MATCH(2,GUTS!AK692:'GUTS'!BI692,0)),"")</f>
        <v/>
      </c>
      <c r="F691" s="127" t="str">
        <f>IFERROR(INDEX(GUTS!AI692:'GUTS'!BH692,MATCH(3,GUTS!AK692:'GUTS'!BI692,0)),"")</f>
        <v/>
      </c>
      <c r="G691" s="127" t="str">
        <f>IFERROR(INDEX(GUTS!AJ692:'GUTS'!BH692,MATCH(3,GUTS!AK692:'GUTS'!BI692,0)),"")</f>
        <v/>
      </c>
      <c r="H691" s="127" t="str">
        <f>IFERROR(INDEX(GUTS!AI692:'GUTS'!BH692,MATCH(4,GUTS!AK692:'GUTS'!BI692,0)),"")</f>
        <v/>
      </c>
      <c r="I691" s="127" t="str">
        <f>IFERROR(INDEX(GUTS!AJ692:'GUTS'!BH692,MATCH(4,GUTS!AK692:'GUTS'!BI692,0)),"")</f>
        <v/>
      </c>
      <c r="J691" s="127" t="str">
        <f>IFERROR(INDEX(GUTS!AI692:'GUTS'!BH692,MATCH(5,GUTS!AK692:'GUTS'!BI692,0)),"")</f>
        <v/>
      </c>
      <c r="K691" s="127" t="str">
        <f>IFERROR(INDEX(GUTS!AJ692:'GUTS'!BH692,MATCH(5,GUTS!AK692:'GUTS'!BI692,0)),"")</f>
        <v/>
      </c>
      <c r="L691" s="127" t="str">
        <f>IFERROR(INDEX(GUTS!AI692:'GUTS'!BH692,MATCH(6,GUTS!AK692:'GUTS'!BI692,0)),"")</f>
        <v/>
      </c>
      <c r="M691" s="127" t="str">
        <f>IFERROR(INDEX(GUTS!AJ692:'GUTS'!BH692,MATCH(6,GUTS!AK692:'GUTS'!BI692,0)),"")</f>
        <v/>
      </c>
      <c r="N691" s="127" t="e">
        <f>Audit!#REF!</f>
        <v>#REF!</v>
      </c>
      <c r="O691" s="127" t="e">
        <f>Audit!#REF!</f>
        <v>#REF!</v>
      </c>
      <c r="P691" s="127" t="e">
        <f>Audit!#REF!</f>
        <v>#REF!</v>
      </c>
    </row>
    <row r="692" spans="1:16" hidden="1">
      <c r="A692" s="127" t="e">
        <f>Audit!#REF!</f>
        <v>#REF!</v>
      </c>
      <c r="B692" s="127" t="str">
        <f>IFERROR(INDEX(GUTS!AI693:'GUTS'!BH693,MATCH(1,GUTS!AK693:'GUTS'!BI693,0)),"")</f>
        <v/>
      </c>
      <c r="C692" s="127" t="str">
        <f>IFERROR(INDEX(GUTS!AJ693:'GUTS'!BH693,MATCH(1,GUTS!AK693:'GUTS'!BI693,0)),"")</f>
        <v/>
      </c>
      <c r="D692" s="127" t="str">
        <f>IFERROR(INDEX(GUTS!AI693:'GUTS'!BH693,MATCH(2,GUTS!AK693:'GUTS'!BI693,0)),"")</f>
        <v/>
      </c>
      <c r="E692" s="127" t="str">
        <f>IFERROR(INDEX(GUTS!AJ693:'GUTS'!BH693,MATCH(2,GUTS!AK693:'GUTS'!BI693,0)),"")</f>
        <v/>
      </c>
      <c r="F692" s="127" t="str">
        <f>IFERROR(INDEX(GUTS!AI693:'GUTS'!BH693,MATCH(3,GUTS!AK693:'GUTS'!BI693,0)),"")</f>
        <v/>
      </c>
      <c r="G692" s="127" t="str">
        <f>IFERROR(INDEX(GUTS!AJ693:'GUTS'!BH693,MATCH(3,GUTS!AK693:'GUTS'!BI693,0)),"")</f>
        <v/>
      </c>
      <c r="H692" s="127" t="str">
        <f>IFERROR(INDEX(GUTS!AI693:'GUTS'!BH693,MATCH(4,GUTS!AK693:'GUTS'!BI693,0)),"")</f>
        <v/>
      </c>
      <c r="I692" s="127" t="str">
        <f>IFERROR(INDEX(GUTS!AJ693:'GUTS'!BH693,MATCH(4,GUTS!AK693:'GUTS'!BI693,0)),"")</f>
        <v/>
      </c>
      <c r="J692" s="127" t="str">
        <f>IFERROR(INDEX(GUTS!AI693:'GUTS'!BH693,MATCH(5,GUTS!AK693:'GUTS'!BI693,0)),"")</f>
        <v/>
      </c>
      <c r="K692" s="127" t="str">
        <f>IFERROR(INDEX(GUTS!AJ693:'GUTS'!BH693,MATCH(5,GUTS!AK693:'GUTS'!BI693,0)),"")</f>
        <v/>
      </c>
      <c r="L692" s="127" t="str">
        <f>IFERROR(INDEX(GUTS!AI693:'GUTS'!BH693,MATCH(6,GUTS!AK693:'GUTS'!BI693,0)),"")</f>
        <v/>
      </c>
      <c r="M692" s="127" t="str">
        <f>IFERROR(INDEX(GUTS!AJ693:'GUTS'!BH693,MATCH(6,GUTS!AK693:'GUTS'!BI693,0)),"")</f>
        <v/>
      </c>
      <c r="N692" s="127" t="e">
        <f>Audit!#REF!</f>
        <v>#REF!</v>
      </c>
      <c r="O692" s="127" t="e">
        <f>Audit!#REF!</f>
        <v>#REF!</v>
      </c>
      <c r="P692" s="127" t="e">
        <f>Audit!#REF!</f>
        <v>#REF!</v>
      </c>
    </row>
    <row r="693" spans="1:16" hidden="1">
      <c r="A693" s="127" t="e">
        <f>Audit!#REF!</f>
        <v>#REF!</v>
      </c>
      <c r="B693" s="127" t="str">
        <f>IFERROR(INDEX(GUTS!AI694:'GUTS'!BH694,MATCH(1,GUTS!AK694:'GUTS'!BI694,0)),"")</f>
        <v/>
      </c>
      <c r="C693" s="127" t="str">
        <f>IFERROR(INDEX(GUTS!AJ694:'GUTS'!BH694,MATCH(1,GUTS!AK694:'GUTS'!BI694,0)),"")</f>
        <v/>
      </c>
      <c r="D693" s="127" t="str">
        <f>IFERROR(INDEX(GUTS!AI694:'GUTS'!BH694,MATCH(2,GUTS!AK694:'GUTS'!BI694,0)),"")</f>
        <v/>
      </c>
      <c r="E693" s="127" t="str">
        <f>IFERROR(INDEX(GUTS!AJ694:'GUTS'!BH694,MATCH(2,GUTS!AK694:'GUTS'!BI694,0)),"")</f>
        <v/>
      </c>
      <c r="F693" s="127" t="str">
        <f>IFERROR(INDEX(GUTS!AI694:'GUTS'!BH694,MATCH(3,GUTS!AK694:'GUTS'!BI694,0)),"")</f>
        <v/>
      </c>
      <c r="G693" s="127" t="str">
        <f>IFERROR(INDEX(GUTS!AJ694:'GUTS'!BH694,MATCH(3,GUTS!AK694:'GUTS'!BI694,0)),"")</f>
        <v/>
      </c>
      <c r="H693" s="127" t="str">
        <f>IFERROR(INDEX(GUTS!AI694:'GUTS'!BH694,MATCH(4,GUTS!AK694:'GUTS'!BI694,0)),"")</f>
        <v/>
      </c>
      <c r="I693" s="127" t="str">
        <f>IFERROR(INDEX(GUTS!AJ694:'GUTS'!BH694,MATCH(4,GUTS!AK694:'GUTS'!BI694,0)),"")</f>
        <v/>
      </c>
      <c r="J693" s="127" t="str">
        <f>IFERROR(INDEX(GUTS!AI694:'GUTS'!BH694,MATCH(5,GUTS!AK694:'GUTS'!BI694,0)),"")</f>
        <v/>
      </c>
      <c r="K693" s="127" t="str">
        <f>IFERROR(INDEX(GUTS!AJ694:'GUTS'!BH694,MATCH(5,GUTS!AK694:'GUTS'!BI694,0)),"")</f>
        <v/>
      </c>
      <c r="L693" s="127" t="str">
        <f>IFERROR(INDEX(GUTS!AI694:'GUTS'!BH694,MATCH(6,GUTS!AK694:'GUTS'!BI694,0)),"")</f>
        <v/>
      </c>
      <c r="M693" s="127" t="str">
        <f>IFERROR(INDEX(GUTS!AJ694:'GUTS'!BH694,MATCH(6,GUTS!AK694:'GUTS'!BI694,0)),"")</f>
        <v/>
      </c>
      <c r="N693" s="127" t="e">
        <f>Audit!#REF!</f>
        <v>#REF!</v>
      </c>
      <c r="O693" s="127" t="e">
        <f>Audit!#REF!</f>
        <v>#REF!</v>
      </c>
      <c r="P693" s="127" t="e">
        <f>Audit!#REF!</f>
        <v>#REF!</v>
      </c>
    </row>
    <row r="694" spans="1:16">
      <c r="A694" s="127" t="e">
        <f>Audit!#REF!</f>
        <v>#REF!</v>
      </c>
      <c r="B694" s="127" t="str">
        <f>IFERROR(INDEX(GUTS!AI695:'GUTS'!BH695,MATCH(1,GUTS!AK695:'GUTS'!BI695,0)),"")</f>
        <v/>
      </c>
      <c r="C694" s="127" t="str">
        <f>IFERROR(INDEX(GUTS!AJ695:'GUTS'!BH695,MATCH(1,GUTS!AK695:'GUTS'!BI695,0)),"")</f>
        <v/>
      </c>
      <c r="D694" s="127" t="str">
        <f>IFERROR(INDEX(GUTS!AI695:'GUTS'!BH695,MATCH(2,GUTS!AK695:'GUTS'!BI695,0)),"")</f>
        <v/>
      </c>
      <c r="E694" s="127" t="str">
        <f>IFERROR(INDEX(GUTS!AJ695:'GUTS'!BH695,MATCH(2,GUTS!AK695:'GUTS'!BI695,0)),"")</f>
        <v/>
      </c>
      <c r="F694" s="127" t="str">
        <f>IFERROR(INDEX(GUTS!AI695:'GUTS'!BH695,MATCH(3,GUTS!AK695:'GUTS'!BI695,0)),"")</f>
        <v/>
      </c>
      <c r="G694" s="127" t="str">
        <f>IFERROR(INDEX(GUTS!AJ695:'GUTS'!BH695,MATCH(3,GUTS!AK695:'GUTS'!BI695,0)),"")</f>
        <v/>
      </c>
      <c r="H694" s="127" t="str">
        <f>IFERROR(INDEX(GUTS!AI695:'GUTS'!BH695,MATCH(4,GUTS!AK695:'GUTS'!BI695,0)),"")</f>
        <v/>
      </c>
      <c r="I694" s="127" t="str">
        <f>IFERROR(INDEX(GUTS!AJ695:'GUTS'!BH695,MATCH(4,GUTS!AK695:'GUTS'!BI695,0)),"")</f>
        <v/>
      </c>
      <c r="J694" s="127" t="str">
        <f>IFERROR(INDEX(GUTS!AI695:'GUTS'!BH695,MATCH(5,GUTS!AK695:'GUTS'!BI695,0)),"")</f>
        <v/>
      </c>
      <c r="K694" s="127" t="str">
        <f>IFERROR(INDEX(GUTS!AJ695:'GUTS'!BH695,MATCH(5,GUTS!AK695:'GUTS'!BI695,0)),"")</f>
        <v/>
      </c>
      <c r="L694" s="127" t="str">
        <f>IFERROR(INDEX(GUTS!AI695:'GUTS'!BH695,MATCH(6,GUTS!AK695:'GUTS'!BI695,0)),"")</f>
        <v/>
      </c>
      <c r="M694" s="127" t="str">
        <f>IFERROR(INDEX(GUTS!AJ695:'GUTS'!BH695,MATCH(6,GUTS!AK695:'GUTS'!BI695,0)),"")</f>
        <v/>
      </c>
      <c r="N694" s="127" t="e">
        <f>Audit!#REF!</f>
        <v>#REF!</v>
      </c>
      <c r="O694" s="127" t="e">
        <f>Audit!#REF!</f>
        <v>#REF!</v>
      </c>
      <c r="P694" s="127" t="e">
        <f>Audit!#REF!</f>
        <v>#REF!</v>
      </c>
    </row>
    <row r="695" spans="1:16">
      <c r="A695" s="127" t="e">
        <f>Audit!#REF!</f>
        <v>#REF!</v>
      </c>
      <c r="B695" s="127" t="str">
        <f>IFERROR(INDEX(GUTS!AI696:'GUTS'!BH696,MATCH(1,GUTS!AK696:'GUTS'!BI696,0)),"")</f>
        <v/>
      </c>
      <c r="C695" s="127" t="str">
        <f>IFERROR(INDEX(GUTS!AJ696:'GUTS'!BH696,MATCH(1,GUTS!AK696:'GUTS'!BI696,0)),"")</f>
        <v/>
      </c>
      <c r="D695" s="127" t="str">
        <f>IFERROR(INDEX(GUTS!AI696:'GUTS'!BH696,MATCH(2,GUTS!AK696:'GUTS'!BI696,0)),"")</f>
        <v/>
      </c>
      <c r="E695" s="127" t="str">
        <f>IFERROR(INDEX(GUTS!AJ696:'GUTS'!BH696,MATCH(2,GUTS!AK696:'GUTS'!BI696,0)),"")</f>
        <v/>
      </c>
      <c r="F695" s="127" t="str">
        <f>IFERROR(INDEX(GUTS!AI696:'GUTS'!BH696,MATCH(3,GUTS!AK696:'GUTS'!BI696,0)),"")</f>
        <v/>
      </c>
      <c r="G695" s="127" t="str">
        <f>IFERROR(INDEX(GUTS!AJ696:'GUTS'!BH696,MATCH(3,GUTS!AK696:'GUTS'!BI696,0)),"")</f>
        <v/>
      </c>
      <c r="H695" s="127" t="str">
        <f>IFERROR(INDEX(GUTS!AI696:'GUTS'!BH696,MATCH(4,GUTS!AK696:'GUTS'!BI696,0)),"")</f>
        <v/>
      </c>
      <c r="I695" s="127" t="str">
        <f>IFERROR(INDEX(GUTS!AJ696:'GUTS'!BH696,MATCH(4,GUTS!AK696:'GUTS'!BI696,0)),"")</f>
        <v/>
      </c>
      <c r="J695" s="127" t="str">
        <f>IFERROR(INDEX(GUTS!AI696:'GUTS'!BH696,MATCH(5,GUTS!AK696:'GUTS'!BI696,0)),"")</f>
        <v/>
      </c>
      <c r="K695" s="127" t="str">
        <f>IFERROR(INDEX(GUTS!AJ696:'GUTS'!BH696,MATCH(5,GUTS!AK696:'GUTS'!BI696,0)),"")</f>
        <v/>
      </c>
      <c r="L695" s="127" t="str">
        <f>IFERROR(INDEX(GUTS!AI696:'GUTS'!BH696,MATCH(6,GUTS!AK696:'GUTS'!BI696,0)),"")</f>
        <v/>
      </c>
      <c r="M695" s="127" t="str">
        <f>IFERROR(INDEX(GUTS!AJ696:'GUTS'!BH696,MATCH(6,GUTS!AK696:'GUTS'!BI696,0)),"")</f>
        <v/>
      </c>
      <c r="N695" s="127" t="e">
        <f>Audit!#REF!</f>
        <v>#REF!</v>
      </c>
      <c r="O695" s="127" t="e">
        <f>Audit!#REF!</f>
        <v>#REF!</v>
      </c>
      <c r="P695" s="127" t="e">
        <f>Audit!#REF!</f>
        <v>#REF!</v>
      </c>
    </row>
    <row r="696" spans="1:16">
      <c r="A696" s="127" t="e">
        <f>Audit!#REF!</f>
        <v>#REF!</v>
      </c>
      <c r="B696" s="127" t="str">
        <f>IFERROR(INDEX(GUTS!AI697:'GUTS'!BH697,MATCH(1,GUTS!AK697:'GUTS'!BI697,0)),"")</f>
        <v/>
      </c>
      <c r="C696" s="127" t="str">
        <f>IFERROR(INDEX(GUTS!AJ697:'GUTS'!BH697,MATCH(1,GUTS!AK697:'GUTS'!BI697,0)),"")</f>
        <v/>
      </c>
      <c r="D696" s="127" t="str">
        <f>IFERROR(INDEX(GUTS!AI697:'GUTS'!BH697,MATCH(2,GUTS!AK697:'GUTS'!BI697,0)),"")</f>
        <v/>
      </c>
      <c r="E696" s="127" t="str">
        <f>IFERROR(INDEX(GUTS!AJ697:'GUTS'!BH697,MATCH(2,GUTS!AK697:'GUTS'!BI697,0)),"")</f>
        <v/>
      </c>
      <c r="F696" s="127" t="str">
        <f>IFERROR(INDEX(GUTS!AI697:'GUTS'!BH697,MATCH(3,GUTS!AK697:'GUTS'!BI697,0)),"")</f>
        <v/>
      </c>
      <c r="G696" s="127" t="str">
        <f>IFERROR(INDEX(GUTS!AJ697:'GUTS'!BH697,MATCH(3,GUTS!AK697:'GUTS'!BI697,0)),"")</f>
        <v/>
      </c>
      <c r="H696" s="127" t="str">
        <f>IFERROR(INDEX(GUTS!AI697:'GUTS'!BH697,MATCH(4,GUTS!AK697:'GUTS'!BI697,0)),"")</f>
        <v/>
      </c>
      <c r="I696" s="127" t="str">
        <f>IFERROR(INDEX(GUTS!AJ697:'GUTS'!BH697,MATCH(4,GUTS!AK697:'GUTS'!BI697,0)),"")</f>
        <v/>
      </c>
      <c r="J696" s="127" t="str">
        <f>IFERROR(INDEX(GUTS!AI697:'GUTS'!BH697,MATCH(5,GUTS!AK697:'GUTS'!BI697,0)),"")</f>
        <v/>
      </c>
      <c r="K696" s="127" t="str">
        <f>IFERROR(INDEX(GUTS!AJ697:'GUTS'!BH697,MATCH(5,GUTS!AK697:'GUTS'!BI697,0)),"")</f>
        <v/>
      </c>
      <c r="L696" s="127" t="str">
        <f>IFERROR(INDEX(GUTS!AI697:'GUTS'!BH697,MATCH(6,GUTS!AK697:'GUTS'!BI697,0)),"")</f>
        <v/>
      </c>
      <c r="M696" s="127" t="str">
        <f>IFERROR(INDEX(GUTS!AJ697:'GUTS'!BH697,MATCH(6,GUTS!AK697:'GUTS'!BI697,0)),"")</f>
        <v/>
      </c>
      <c r="N696" s="127" t="e">
        <f>Audit!#REF!</f>
        <v>#REF!</v>
      </c>
      <c r="O696" s="127" t="e">
        <f>Audit!#REF!</f>
        <v>#REF!</v>
      </c>
      <c r="P696" s="127" t="e">
        <f>Audit!#REF!</f>
        <v>#REF!</v>
      </c>
    </row>
    <row r="697" spans="1:16" hidden="1">
      <c r="A697" s="127" t="e">
        <f>Audit!#REF!</f>
        <v>#REF!</v>
      </c>
      <c r="B697" s="127" t="str">
        <f>IFERROR(INDEX(GUTS!AI698:'GUTS'!BH698,MATCH(1,GUTS!AK698:'GUTS'!BI698,0)),"")</f>
        <v/>
      </c>
      <c r="C697" s="127" t="str">
        <f>IFERROR(INDEX(GUTS!AJ698:'GUTS'!BH698,MATCH(1,GUTS!AK698:'GUTS'!BI698,0)),"")</f>
        <v/>
      </c>
      <c r="D697" s="127" t="str">
        <f>IFERROR(INDEX(GUTS!AI698:'GUTS'!BH698,MATCH(2,GUTS!AK698:'GUTS'!BI698,0)),"")</f>
        <v/>
      </c>
      <c r="E697" s="127" t="str">
        <f>IFERROR(INDEX(GUTS!AJ698:'GUTS'!BH698,MATCH(2,GUTS!AK698:'GUTS'!BI698,0)),"")</f>
        <v/>
      </c>
      <c r="F697" s="127" t="str">
        <f>IFERROR(INDEX(GUTS!AI698:'GUTS'!BH698,MATCH(3,GUTS!AK698:'GUTS'!BI698,0)),"")</f>
        <v/>
      </c>
      <c r="G697" s="127" t="str">
        <f>IFERROR(INDEX(GUTS!AJ698:'GUTS'!BH698,MATCH(3,GUTS!AK698:'GUTS'!BI698,0)),"")</f>
        <v/>
      </c>
      <c r="H697" s="127" t="str">
        <f>IFERROR(INDEX(GUTS!AI698:'GUTS'!BH698,MATCH(4,GUTS!AK698:'GUTS'!BI698,0)),"")</f>
        <v/>
      </c>
      <c r="I697" s="127" t="str">
        <f>IFERROR(INDEX(GUTS!AJ698:'GUTS'!BH698,MATCH(4,GUTS!AK698:'GUTS'!BI698,0)),"")</f>
        <v/>
      </c>
      <c r="J697" s="127" t="str">
        <f>IFERROR(INDEX(GUTS!AI698:'GUTS'!BH698,MATCH(5,GUTS!AK698:'GUTS'!BI698,0)),"")</f>
        <v/>
      </c>
      <c r="K697" s="127" t="str">
        <f>IFERROR(INDEX(GUTS!AJ698:'GUTS'!BH698,MATCH(5,GUTS!AK698:'GUTS'!BI698,0)),"")</f>
        <v/>
      </c>
      <c r="L697" s="127" t="str">
        <f>IFERROR(INDEX(GUTS!AI698:'GUTS'!BH698,MATCH(6,GUTS!AK698:'GUTS'!BI698,0)),"")</f>
        <v/>
      </c>
      <c r="M697" s="127" t="str">
        <f>IFERROR(INDEX(GUTS!AJ698:'GUTS'!BH698,MATCH(6,GUTS!AK698:'GUTS'!BI698,0)),"")</f>
        <v/>
      </c>
      <c r="N697" s="127" t="e">
        <f>Audit!#REF!</f>
        <v>#REF!</v>
      </c>
      <c r="O697" s="127" t="e">
        <f>Audit!#REF!</f>
        <v>#REF!</v>
      </c>
      <c r="P697" s="127" t="e">
        <f>Audit!#REF!</f>
        <v>#REF!</v>
      </c>
    </row>
    <row r="698" spans="1:16" hidden="1">
      <c r="A698" s="127" t="e">
        <f>Audit!#REF!</f>
        <v>#REF!</v>
      </c>
      <c r="B698" s="127" t="str">
        <f>IFERROR(INDEX(GUTS!AI699:'GUTS'!BH699,MATCH(1,GUTS!AK699:'GUTS'!BI699,0)),"")</f>
        <v/>
      </c>
      <c r="C698" s="127" t="str">
        <f>IFERROR(INDEX(GUTS!AJ699:'GUTS'!BH699,MATCH(1,GUTS!AK699:'GUTS'!BI699,0)),"")</f>
        <v/>
      </c>
      <c r="D698" s="127" t="str">
        <f>IFERROR(INDEX(GUTS!AI699:'GUTS'!BH699,MATCH(2,GUTS!AK699:'GUTS'!BI699,0)),"")</f>
        <v/>
      </c>
      <c r="E698" s="127" t="str">
        <f>IFERROR(INDEX(GUTS!AJ699:'GUTS'!BH699,MATCH(2,GUTS!AK699:'GUTS'!BI699,0)),"")</f>
        <v/>
      </c>
      <c r="F698" s="127" t="str">
        <f>IFERROR(INDEX(GUTS!AI699:'GUTS'!BH699,MATCH(3,GUTS!AK699:'GUTS'!BI699,0)),"")</f>
        <v/>
      </c>
      <c r="G698" s="127" t="str">
        <f>IFERROR(INDEX(GUTS!AJ699:'GUTS'!BH699,MATCH(3,GUTS!AK699:'GUTS'!BI699,0)),"")</f>
        <v/>
      </c>
      <c r="H698" s="127" t="str">
        <f>IFERROR(INDEX(GUTS!AI699:'GUTS'!BH699,MATCH(4,GUTS!AK699:'GUTS'!BI699,0)),"")</f>
        <v/>
      </c>
      <c r="I698" s="127" t="str">
        <f>IFERROR(INDEX(GUTS!AJ699:'GUTS'!BH699,MATCH(4,GUTS!AK699:'GUTS'!BI699,0)),"")</f>
        <v/>
      </c>
      <c r="J698" s="127" t="str">
        <f>IFERROR(INDEX(GUTS!AI699:'GUTS'!BH699,MATCH(5,GUTS!AK699:'GUTS'!BI699,0)),"")</f>
        <v/>
      </c>
      <c r="K698" s="127" t="str">
        <f>IFERROR(INDEX(GUTS!AJ699:'GUTS'!BH699,MATCH(5,GUTS!AK699:'GUTS'!BI699,0)),"")</f>
        <v/>
      </c>
      <c r="L698" s="127" t="str">
        <f>IFERROR(INDEX(GUTS!AI699:'GUTS'!BH699,MATCH(6,GUTS!AK699:'GUTS'!BI699,0)),"")</f>
        <v/>
      </c>
      <c r="M698" s="127" t="str">
        <f>IFERROR(INDEX(GUTS!AJ699:'GUTS'!BH699,MATCH(6,GUTS!AK699:'GUTS'!BI699,0)),"")</f>
        <v/>
      </c>
      <c r="N698" s="127" t="e">
        <f>Audit!#REF!</f>
        <v>#REF!</v>
      </c>
      <c r="O698" s="127" t="e">
        <f>Audit!#REF!</f>
        <v>#REF!</v>
      </c>
      <c r="P698" s="127" t="e">
        <f>Audit!#REF!</f>
        <v>#REF!</v>
      </c>
    </row>
    <row r="699" spans="1:16" hidden="1">
      <c r="A699" s="127" t="e">
        <f>Audit!#REF!</f>
        <v>#REF!</v>
      </c>
      <c r="B699" s="127" t="str">
        <f>IFERROR(INDEX(GUTS!AI700:'GUTS'!BH700,MATCH(1,GUTS!AK700:'GUTS'!BI700,0)),"")</f>
        <v/>
      </c>
      <c r="C699" s="127" t="str">
        <f>IFERROR(INDEX(GUTS!AJ700:'GUTS'!BH700,MATCH(1,GUTS!AK700:'GUTS'!BI700,0)),"")</f>
        <v/>
      </c>
      <c r="D699" s="127" t="str">
        <f>IFERROR(INDEX(GUTS!AI700:'GUTS'!BH700,MATCH(2,GUTS!AK700:'GUTS'!BI700,0)),"")</f>
        <v/>
      </c>
      <c r="E699" s="127" t="str">
        <f>IFERROR(INDEX(GUTS!AJ700:'GUTS'!BH700,MATCH(2,GUTS!AK700:'GUTS'!BI700,0)),"")</f>
        <v/>
      </c>
      <c r="F699" s="127" t="str">
        <f>IFERROR(INDEX(GUTS!AI700:'GUTS'!BH700,MATCH(3,GUTS!AK700:'GUTS'!BI700,0)),"")</f>
        <v/>
      </c>
      <c r="G699" s="127" t="str">
        <f>IFERROR(INDEX(GUTS!AJ700:'GUTS'!BH700,MATCH(3,GUTS!AK700:'GUTS'!BI700,0)),"")</f>
        <v/>
      </c>
      <c r="H699" s="127" t="str">
        <f>IFERROR(INDEX(GUTS!AI700:'GUTS'!BH700,MATCH(4,GUTS!AK700:'GUTS'!BI700,0)),"")</f>
        <v/>
      </c>
      <c r="I699" s="127" t="str">
        <f>IFERROR(INDEX(GUTS!AJ700:'GUTS'!BH700,MATCH(4,GUTS!AK700:'GUTS'!BI700,0)),"")</f>
        <v/>
      </c>
      <c r="J699" s="127" t="str">
        <f>IFERROR(INDEX(GUTS!AI700:'GUTS'!BH700,MATCH(5,GUTS!AK700:'GUTS'!BI700,0)),"")</f>
        <v/>
      </c>
      <c r="K699" s="127" t="str">
        <f>IFERROR(INDEX(GUTS!AJ700:'GUTS'!BH700,MATCH(5,GUTS!AK700:'GUTS'!BI700,0)),"")</f>
        <v/>
      </c>
      <c r="L699" s="127" t="str">
        <f>IFERROR(INDEX(GUTS!AI700:'GUTS'!BH700,MATCH(6,GUTS!AK700:'GUTS'!BI700,0)),"")</f>
        <v/>
      </c>
      <c r="M699" s="127" t="str">
        <f>IFERROR(INDEX(GUTS!AJ700:'GUTS'!BH700,MATCH(6,GUTS!AK700:'GUTS'!BI700,0)),"")</f>
        <v/>
      </c>
      <c r="N699" s="127" t="e">
        <f>Audit!#REF!</f>
        <v>#REF!</v>
      </c>
      <c r="O699" s="127" t="e">
        <f>Audit!#REF!</f>
        <v>#REF!</v>
      </c>
      <c r="P699" s="127" t="e">
        <f>Audit!#REF!</f>
        <v>#REF!</v>
      </c>
    </row>
    <row r="700" spans="1:16" hidden="1">
      <c r="A700" s="127" t="e">
        <f>Audit!#REF!</f>
        <v>#REF!</v>
      </c>
      <c r="B700" s="127" t="str">
        <f>IFERROR(INDEX(GUTS!AI701:'GUTS'!BH701,MATCH(1,GUTS!AK701:'GUTS'!BI701,0)),"")</f>
        <v/>
      </c>
      <c r="C700" s="127" t="str">
        <f>IFERROR(INDEX(GUTS!AJ701:'GUTS'!BH701,MATCH(1,GUTS!AK701:'GUTS'!BI701,0)),"")</f>
        <v/>
      </c>
      <c r="D700" s="127" t="str">
        <f>IFERROR(INDEX(GUTS!AI701:'GUTS'!BH701,MATCH(2,GUTS!AK701:'GUTS'!BI701,0)),"")</f>
        <v/>
      </c>
      <c r="E700" s="127" t="str">
        <f>IFERROR(INDEX(GUTS!AJ701:'GUTS'!BH701,MATCH(2,GUTS!AK701:'GUTS'!BI701,0)),"")</f>
        <v/>
      </c>
      <c r="F700" s="127" t="str">
        <f>IFERROR(INDEX(GUTS!AI701:'GUTS'!BH701,MATCH(3,GUTS!AK701:'GUTS'!BI701,0)),"")</f>
        <v/>
      </c>
      <c r="G700" s="127" t="str">
        <f>IFERROR(INDEX(GUTS!AJ701:'GUTS'!BH701,MATCH(3,GUTS!AK701:'GUTS'!BI701,0)),"")</f>
        <v/>
      </c>
      <c r="H700" s="127" t="str">
        <f>IFERROR(INDEX(GUTS!AI701:'GUTS'!BH701,MATCH(4,GUTS!AK701:'GUTS'!BI701,0)),"")</f>
        <v/>
      </c>
      <c r="I700" s="127" t="str">
        <f>IFERROR(INDEX(GUTS!AJ701:'GUTS'!BH701,MATCH(4,GUTS!AK701:'GUTS'!BI701,0)),"")</f>
        <v/>
      </c>
      <c r="J700" s="127" t="str">
        <f>IFERROR(INDEX(GUTS!AI701:'GUTS'!BH701,MATCH(5,GUTS!AK701:'GUTS'!BI701,0)),"")</f>
        <v/>
      </c>
      <c r="K700" s="127" t="str">
        <f>IFERROR(INDEX(GUTS!AJ701:'GUTS'!BH701,MATCH(5,GUTS!AK701:'GUTS'!BI701,0)),"")</f>
        <v/>
      </c>
      <c r="L700" s="127" t="str">
        <f>IFERROR(INDEX(GUTS!AI701:'GUTS'!BH701,MATCH(6,GUTS!AK701:'GUTS'!BI701,0)),"")</f>
        <v/>
      </c>
      <c r="M700" s="127" t="str">
        <f>IFERROR(INDEX(GUTS!AJ701:'GUTS'!BH701,MATCH(6,GUTS!AK701:'GUTS'!BI701,0)),"")</f>
        <v/>
      </c>
      <c r="N700" s="127" t="e">
        <f>Audit!#REF!</f>
        <v>#REF!</v>
      </c>
      <c r="O700" s="127" t="e">
        <f>Audit!#REF!</f>
        <v>#REF!</v>
      </c>
      <c r="P700" s="127" t="e">
        <f>Audit!#REF!</f>
        <v>#REF!</v>
      </c>
    </row>
    <row r="701" spans="1:16" hidden="1">
      <c r="A701" s="127" t="e">
        <f>Audit!#REF!</f>
        <v>#REF!</v>
      </c>
      <c r="B701" s="127" t="str">
        <f>IFERROR(INDEX(GUTS!AI702:'GUTS'!BH702,MATCH(1,GUTS!AK702:'GUTS'!BI702,0)),"")</f>
        <v/>
      </c>
      <c r="C701" s="127" t="str">
        <f>IFERROR(INDEX(GUTS!AJ702:'GUTS'!BH702,MATCH(1,GUTS!AK702:'GUTS'!BI702,0)),"")</f>
        <v/>
      </c>
      <c r="D701" s="127" t="str">
        <f>IFERROR(INDEX(GUTS!AI702:'GUTS'!BH702,MATCH(2,GUTS!AK702:'GUTS'!BI702,0)),"")</f>
        <v/>
      </c>
      <c r="E701" s="127" t="str">
        <f>IFERROR(INDEX(GUTS!AJ702:'GUTS'!BH702,MATCH(2,GUTS!AK702:'GUTS'!BI702,0)),"")</f>
        <v/>
      </c>
      <c r="F701" s="127" t="str">
        <f>IFERROR(INDEX(GUTS!AI702:'GUTS'!BH702,MATCH(3,GUTS!AK702:'GUTS'!BI702,0)),"")</f>
        <v/>
      </c>
      <c r="G701" s="127" t="str">
        <f>IFERROR(INDEX(GUTS!AJ702:'GUTS'!BH702,MATCH(3,GUTS!AK702:'GUTS'!BI702,0)),"")</f>
        <v/>
      </c>
      <c r="H701" s="127" t="str">
        <f>IFERROR(INDEX(GUTS!AI702:'GUTS'!BH702,MATCH(4,GUTS!AK702:'GUTS'!BI702,0)),"")</f>
        <v/>
      </c>
      <c r="I701" s="127" t="str">
        <f>IFERROR(INDEX(GUTS!AJ702:'GUTS'!BH702,MATCH(4,GUTS!AK702:'GUTS'!BI702,0)),"")</f>
        <v/>
      </c>
      <c r="J701" s="127" t="str">
        <f>IFERROR(INDEX(GUTS!AI702:'GUTS'!BH702,MATCH(5,GUTS!AK702:'GUTS'!BI702,0)),"")</f>
        <v/>
      </c>
      <c r="K701" s="127" t="str">
        <f>IFERROR(INDEX(GUTS!AJ702:'GUTS'!BH702,MATCH(5,GUTS!AK702:'GUTS'!BI702,0)),"")</f>
        <v/>
      </c>
      <c r="L701" s="127" t="str">
        <f>IFERROR(INDEX(GUTS!AI702:'GUTS'!BH702,MATCH(6,GUTS!AK702:'GUTS'!BI702,0)),"")</f>
        <v/>
      </c>
      <c r="M701" s="127" t="str">
        <f>IFERROR(INDEX(GUTS!AJ702:'GUTS'!BH702,MATCH(6,GUTS!AK702:'GUTS'!BI702,0)),"")</f>
        <v/>
      </c>
      <c r="N701" s="127" t="e">
        <f>Audit!#REF!</f>
        <v>#REF!</v>
      </c>
      <c r="O701" s="127" t="e">
        <f>Audit!#REF!</f>
        <v>#REF!</v>
      </c>
      <c r="P701" s="127" t="e">
        <f>Audit!#REF!</f>
        <v>#REF!</v>
      </c>
    </row>
    <row r="702" spans="1:16" hidden="1">
      <c r="A702" s="127" t="e">
        <f>Audit!#REF!</f>
        <v>#REF!</v>
      </c>
      <c r="B702" s="127" t="str">
        <f>IFERROR(INDEX(GUTS!AI703:'GUTS'!BH703,MATCH(1,GUTS!AK703:'GUTS'!BI703,0)),"")</f>
        <v/>
      </c>
      <c r="C702" s="127" t="str">
        <f>IFERROR(INDEX(GUTS!AJ703:'GUTS'!BH703,MATCH(1,GUTS!AK703:'GUTS'!BI703,0)),"")</f>
        <v/>
      </c>
      <c r="D702" s="127" t="str">
        <f>IFERROR(INDEX(GUTS!AI703:'GUTS'!BH703,MATCH(2,GUTS!AK703:'GUTS'!BI703,0)),"")</f>
        <v/>
      </c>
      <c r="E702" s="127" t="str">
        <f>IFERROR(INDEX(GUTS!AJ703:'GUTS'!BH703,MATCH(2,GUTS!AK703:'GUTS'!BI703,0)),"")</f>
        <v/>
      </c>
      <c r="F702" s="127" t="str">
        <f>IFERROR(INDEX(GUTS!AI703:'GUTS'!BH703,MATCH(3,GUTS!AK703:'GUTS'!BI703,0)),"")</f>
        <v/>
      </c>
      <c r="G702" s="127" t="str">
        <f>IFERROR(INDEX(GUTS!AJ703:'GUTS'!BH703,MATCH(3,GUTS!AK703:'GUTS'!BI703,0)),"")</f>
        <v/>
      </c>
      <c r="H702" s="127" t="str">
        <f>IFERROR(INDEX(GUTS!AI703:'GUTS'!BH703,MATCH(4,GUTS!AK703:'GUTS'!BI703,0)),"")</f>
        <v/>
      </c>
      <c r="I702" s="127" t="str">
        <f>IFERROR(INDEX(GUTS!AJ703:'GUTS'!BH703,MATCH(4,GUTS!AK703:'GUTS'!BI703,0)),"")</f>
        <v/>
      </c>
      <c r="J702" s="127" t="str">
        <f>IFERROR(INDEX(GUTS!AI703:'GUTS'!BH703,MATCH(5,GUTS!AK703:'GUTS'!BI703,0)),"")</f>
        <v/>
      </c>
      <c r="K702" s="127" t="str">
        <f>IFERROR(INDEX(GUTS!AJ703:'GUTS'!BH703,MATCH(5,GUTS!AK703:'GUTS'!BI703,0)),"")</f>
        <v/>
      </c>
      <c r="L702" s="127" t="str">
        <f>IFERROR(INDEX(GUTS!AI703:'GUTS'!BH703,MATCH(6,GUTS!AK703:'GUTS'!BI703,0)),"")</f>
        <v/>
      </c>
      <c r="M702" s="127" t="str">
        <f>IFERROR(INDEX(GUTS!AJ703:'GUTS'!BH703,MATCH(6,GUTS!AK703:'GUTS'!BI703,0)),"")</f>
        <v/>
      </c>
      <c r="N702" s="127" t="e">
        <f>Audit!#REF!</f>
        <v>#REF!</v>
      </c>
      <c r="O702" s="127" t="e">
        <f>Audit!#REF!</f>
        <v>#REF!</v>
      </c>
      <c r="P702" s="127" t="e">
        <f>Audit!#REF!</f>
        <v>#REF!</v>
      </c>
    </row>
    <row r="703" spans="1:16" hidden="1">
      <c r="A703" s="127" t="e">
        <f>Audit!#REF!</f>
        <v>#REF!</v>
      </c>
      <c r="B703" s="127" t="str">
        <f>IFERROR(INDEX(GUTS!AI704:'GUTS'!BH704,MATCH(1,GUTS!AK704:'GUTS'!BI704,0)),"")</f>
        <v/>
      </c>
      <c r="C703" s="127" t="str">
        <f>IFERROR(INDEX(GUTS!AJ704:'GUTS'!BH704,MATCH(1,GUTS!AK704:'GUTS'!BI704,0)),"")</f>
        <v/>
      </c>
      <c r="D703" s="127" t="str">
        <f>IFERROR(INDEX(GUTS!AI704:'GUTS'!BH704,MATCH(2,GUTS!AK704:'GUTS'!BI704,0)),"")</f>
        <v/>
      </c>
      <c r="E703" s="127" t="str">
        <f>IFERROR(INDEX(GUTS!AJ704:'GUTS'!BH704,MATCH(2,GUTS!AK704:'GUTS'!BI704,0)),"")</f>
        <v/>
      </c>
      <c r="F703" s="127" t="str">
        <f>IFERROR(INDEX(GUTS!AI704:'GUTS'!BH704,MATCH(3,GUTS!AK704:'GUTS'!BI704,0)),"")</f>
        <v/>
      </c>
      <c r="G703" s="127" t="str">
        <f>IFERROR(INDEX(GUTS!AJ704:'GUTS'!BH704,MATCH(3,GUTS!AK704:'GUTS'!BI704,0)),"")</f>
        <v/>
      </c>
      <c r="H703" s="127" t="str">
        <f>IFERROR(INDEX(GUTS!AI704:'GUTS'!BH704,MATCH(4,GUTS!AK704:'GUTS'!BI704,0)),"")</f>
        <v/>
      </c>
      <c r="I703" s="127" t="str">
        <f>IFERROR(INDEX(GUTS!AJ704:'GUTS'!BH704,MATCH(4,GUTS!AK704:'GUTS'!BI704,0)),"")</f>
        <v/>
      </c>
      <c r="J703" s="127" t="str">
        <f>IFERROR(INDEX(GUTS!AI704:'GUTS'!BH704,MATCH(5,GUTS!AK704:'GUTS'!BI704,0)),"")</f>
        <v/>
      </c>
      <c r="K703" s="127" t="str">
        <f>IFERROR(INDEX(GUTS!AJ704:'GUTS'!BH704,MATCH(5,GUTS!AK704:'GUTS'!BI704,0)),"")</f>
        <v/>
      </c>
      <c r="L703" s="127" t="str">
        <f>IFERROR(INDEX(GUTS!AI704:'GUTS'!BH704,MATCH(6,GUTS!AK704:'GUTS'!BI704,0)),"")</f>
        <v/>
      </c>
      <c r="M703" s="127" t="str">
        <f>IFERROR(INDEX(GUTS!AJ704:'GUTS'!BH704,MATCH(6,GUTS!AK704:'GUTS'!BI704,0)),"")</f>
        <v/>
      </c>
      <c r="N703" s="127" t="e">
        <f>Audit!#REF!</f>
        <v>#REF!</v>
      </c>
      <c r="O703" s="127" t="e">
        <f>Audit!#REF!</f>
        <v>#REF!</v>
      </c>
      <c r="P703" s="127" t="e">
        <f>Audit!#REF!</f>
        <v>#REF!</v>
      </c>
    </row>
    <row r="704" spans="1:16" hidden="1">
      <c r="A704" s="127" t="e">
        <f>Audit!#REF!</f>
        <v>#REF!</v>
      </c>
      <c r="B704" s="127" t="str">
        <f>IFERROR(INDEX(GUTS!AI705:'GUTS'!BH705,MATCH(1,GUTS!AK705:'GUTS'!BI705,0)),"")</f>
        <v/>
      </c>
      <c r="C704" s="127" t="str">
        <f>IFERROR(INDEX(GUTS!AJ705:'GUTS'!BH705,MATCH(1,GUTS!AK705:'GUTS'!BI705,0)),"")</f>
        <v/>
      </c>
      <c r="D704" s="127" t="str">
        <f>IFERROR(INDEX(GUTS!AI705:'GUTS'!BH705,MATCH(2,GUTS!AK705:'GUTS'!BI705,0)),"")</f>
        <v/>
      </c>
      <c r="E704" s="127" t="str">
        <f>IFERROR(INDEX(GUTS!AJ705:'GUTS'!BH705,MATCH(2,GUTS!AK705:'GUTS'!BI705,0)),"")</f>
        <v/>
      </c>
      <c r="F704" s="127" t="str">
        <f>IFERROR(INDEX(GUTS!AI705:'GUTS'!BH705,MATCH(3,GUTS!AK705:'GUTS'!BI705,0)),"")</f>
        <v/>
      </c>
      <c r="G704" s="127" t="str">
        <f>IFERROR(INDEX(GUTS!AJ705:'GUTS'!BH705,MATCH(3,GUTS!AK705:'GUTS'!BI705,0)),"")</f>
        <v/>
      </c>
      <c r="H704" s="127" t="str">
        <f>IFERROR(INDEX(GUTS!AI705:'GUTS'!BH705,MATCH(4,GUTS!AK705:'GUTS'!BI705,0)),"")</f>
        <v/>
      </c>
      <c r="I704" s="127" t="str">
        <f>IFERROR(INDEX(GUTS!AJ705:'GUTS'!BH705,MATCH(4,GUTS!AK705:'GUTS'!BI705,0)),"")</f>
        <v/>
      </c>
      <c r="J704" s="127" t="str">
        <f>IFERROR(INDEX(GUTS!AI705:'GUTS'!BH705,MATCH(5,GUTS!AK705:'GUTS'!BI705,0)),"")</f>
        <v/>
      </c>
      <c r="K704" s="127" t="str">
        <f>IFERROR(INDEX(GUTS!AJ705:'GUTS'!BH705,MATCH(5,GUTS!AK705:'GUTS'!BI705,0)),"")</f>
        <v/>
      </c>
      <c r="L704" s="127" t="str">
        <f>IFERROR(INDEX(GUTS!AI705:'GUTS'!BH705,MATCH(6,GUTS!AK705:'GUTS'!BI705,0)),"")</f>
        <v/>
      </c>
      <c r="M704" s="127" t="str">
        <f>IFERROR(INDEX(GUTS!AJ705:'GUTS'!BH705,MATCH(6,GUTS!AK705:'GUTS'!BI705,0)),"")</f>
        <v/>
      </c>
      <c r="N704" s="127" t="e">
        <f>Audit!#REF!</f>
        <v>#REF!</v>
      </c>
      <c r="O704" s="127" t="e">
        <f>Audit!#REF!</f>
        <v>#REF!</v>
      </c>
      <c r="P704" s="127" t="e">
        <f>Audit!#REF!</f>
        <v>#REF!</v>
      </c>
    </row>
    <row r="705" spans="1:16">
      <c r="A705" s="127" t="e">
        <f>Audit!#REF!</f>
        <v>#REF!</v>
      </c>
      <c r="B705" s="127" t="str">
        <f>IFERROR(INDEX(GUTS!AI706:'GUTS'!BH706,MATCH(1,GUTS!AK706:'GUTS'!BI706,0)),"")</f>
        <v/>
      </c>
      <c r="C705" s="127" t="str">
        <f>IFERROR(INDEX(GUTS!AJ706:'GUTS'!BH706,MATCH(1,GUTS!AK706:'GUTS'!BI706,0)),"")</f>
        <v/>
      </c>
      <c r="D705" s="127" t="str">
        <f>IFERROR(INDEX(GUTS!AI706:'GUTS'!BH706,MATCH(2,GUTS!AK706:'GUTS'!BI706,0)),"")</f>
        <v/>
      </c>
      <c r="E705" s="127" t="str">
        <f>IFERROR(INDEX(GUTS!AJ706:'GUTS'!BH706,MATCH(2,GUTS!AK706:'GUTS'!BI706,0)),"")</f>
        <v/>
      </c>
      <c r="F705" s="127" t="str">
        <f>IFERROR(INDEX(GUTS!AI706:'GUTS'!BH706,MATCH(3,GUTS!AK706:'GUTS'!BI706,0)),"")</f>
        <v/>
      </c>
      <c r="G705" s="127" t="str">
        <f>IFERROR(INDEX(GUTS!AJ706:'GUTS'!BH706,MATCH(3,GUTS!AK706:'GUTS'!BI706,0)),"")</f>
        <v/>
      </c>
      <c r="H705" s="127" t="str">
        <f>IFERROR(INDEX(GUTS!AI706:'GUTS'!BH706,MATCH(4,GUTS!AK706:'GUTS'!BI706,0)),"")</f>
        <v/>
      </c>
      <c r="I705" s="127" t="str">
        <f>IFERROR(INDEX(GUTS!AJ706:'GUTS'!BH706,MATCH(4,GUTS!AK706:'GUTS'!BI706,0)),"")</f>
        <v/>
      </c>
      <c r="J705" s="127" t="str">
        <f>IFERROR(INDEX(GUTS!AI706:'GUTS'!BH706,MATCH(5,GUTS!AK706:'GUTS'!BI706,0)),"")</f>
        <v/>
      </c>
      <c r="K705" s="127" t="str">
        <f>IFERROR(INDEX(GUTS!AJ706:'GUTS'!BH706,MATCH(5,GUTS!AK706:'GUTS'!BI706,0)),"")</f>
        <v/>
      </c>
      <c r="L705" s="127" t="str">
        <f>IFERROR(INDEX(GUTS!AI706:'GUTS'!BH706,MATCH(6,GUTS!AK706:'GUTS'!BI706,0)),"")</f>
        <v/>
      </c>
      <c r="M705" s="127" t="str">
        <f>IFERROR(INDEX(GUTS!AJ706:'GUTS'!BH706,MATCH(6,GUTS!AK706:'GUTS'!BI706,0)),"")</f>
        <v/>
      </c>
      <c r="N705" s="127" t="e">
        <f>Audit!#REF!</f>
        <v>#REF!</v>
      </c>
      <c r="O705" s="127" t="e">
        <f>Audit!#REF!</f>
        <v>#REF!</v>
      </c>
      <c r="P705" s="127" t="e">
        <f>Audit!#REF!</f>
        <v>#REF!</v>
      </c>
    </row>
    <row r="706" spans="1:16" hidden="1">
      <c r="A706" s="127" t="e">
        <f>Audit!#REF!</f>
        <v>#REF!</v>
      </c>
      <c r="B706" s="127" t="str">
        <f>IFERROR(INDEX(GUTS!AI707:'GUTS'!BH707,MATCH(1,GUTS!AK707:'GUTS'!BI707,0)),"")</f>
        <v/>
      </c>
      <c r="C706" s="127" t="str">
        <f>IFERROR(INDEX(GUTS!AJ707:'GUTS'!BH707,MATCH(1,GUTS!AK707:'GUTS'!BI707,0)),"")</f>
        <v/>
      </c>
      <c r="D706" s="127" t="str">
        <f>IFERROR(INDEX(GUTS!AI707:'GUTS'!BH707,MATCH(2,GUTS!AK707:'GUTS'!BI707,0)),"")</f>
        <v/>
      </c>
      <c r="E706" s="127" t="str">
        <f>IFERROR(INDEX(GUTS!AJ707:'GUTS'!BH707,MATCH(2,GUTS!AK707:'GUTS'!BI707,0)),"")</f>
        <v/>
      </c>
      <c r="F706" s="127" t="str">
        <f>IFERROR(INDEX(GUTS!AI707:'GUTS'!BH707,MATCH(3,GUTS!AK707:'GUTS'!BI707,0)),"")</f>
        <v/>
      </c>
      <c r="G706" s="127" t="str">
        <f>IFERROR(INDEX(GUTS!AJ707:'GUTS'!BH707,MATCH(3,GUTS!AK707:'GUTS'!BI707,0)),"")</f>
        <v/>
      </c>
      <c r="H706" s="127" t="str">
        <f>IFERROR(INDEX(GUTS!AI707:'GUTS'!BH707,MATCH(4,GUTS!AK707:'GUTS'!BI707,0)),"")</f>
        <v/>
      </c>
      <c r="I706" s="127" t="str">
        <f>IFERROR(INDEX(GUTS!AJ707:'GUTS'!BH707,MATCH(4,GUTS!AK707:'GUTS'!BI707,0)),"")</f>
        <v/>
      </c>
      <c r="J706" s="127" t="str">
        <f>IFERROR(INDEX(GUTS!AI707:'GUTS'!BH707,MATCH(5,GUTS!AK707:'GUTS'!BI707,0)),"")</f>
        <v/>
      </c>
      <c r="K706" s="127" t="str">
        <f>IFERROR(INDEX(GUTS!AJ707:'GUTS'!BH707,MATCH(5,GUTS!AK707:'GUTS'!BI707,0)),"")</f>
        <v/>
      </c>
      <c r="L706" s="127" t="str">
        <f>IFERROR(INDEX(GUTS!AI707:'GUTS'!BH707,MATCH(6,GUTS!AK707:'GUTS'!BI707,0)),"")</f>
        <v/>
      </c>
      <c r="M706" s="127" t="str">
        <f>IFERROR(INDEX(GUTS!AJ707:'GUTS'!BH707,MATCH(6,GUTS!AK707:'GUTS'!BI707,0)),"")</f>
        <v/>
      </c>
      <c r="N706" s="127" t="e">
        <f>Audit!#REF!</f>
        <v>#REF!</v>
      </c>
      <c r="O706" s="127" t="e">
        <f>Audit!#REF!</f>
        <v>#REF!</v>
      </c>
      <c r="P706" s="127" t="e">
        <f>Audit!#REF!</f>
        <v>#REF!</v>
      </c>
    </row>
    <row r="707" spans="1:16">
      <c r="A707" s="127" t="e">
        <f>Audit!#REF!</f>
        <v>#REF!</v>
      </c>
      <c r="B707" s="127" t="str">
        <f>IFERROR(INDEX(GUTS!AI708:'GUTS'!BH708,MATCH(1,GUTS!AK708:'GUTS'!BI708,0)),"")</f>
        <v/>
      </c>
      <c r="C707" s="127" t="str">
        <f>IFERROR(INDEX(GUTS!AJ708:'GUTS'!BH708,MATCH(1,GUTS!AK708:'GUTS'!BI708,0)),"")</f>
        <v/>
      </c>
      <c r="D707" s="127" t="str">
        <f>IFERROR(INDEX(GUTS!AI708:'GUTS'!BH708,MATCH(2,GUTS!AK708:'GUTS'!BI708,0)),"")</f>
        <v/>
      </c>
      <c r="E707" s="127" t="str">
        <f>IFERROR(INDEX(GUTS!AJ708:'GUTS'!BH708,MATCH(2,GUTS!AK708:'GUTS'!BI708,0)),"")</f>
        <v/>
      </c>
      <c r="F707" s="127" t="str">
        <f>IFERROR(INDEX(GUTS!AI708:'GUTS'!BH708,MATCH(3,GUTS!AK708:'GUTS'!BI708,0)),"")</f>
        <v/>
      </c>
      <c r="G707" s="127" t="str">
        <f>IFERROR(INDEX(GUTS!AJ708:'GUTS'!BH708,MATCH(3,GUTS!AK708:'GUTS'!BI708,0)),"")</f>
        <v/>
      </c>
      <c r="H707" s="127" t="str">
        <f>IFERROR(INDEX(GUTS!AI708:'GUTS'!BH708,MATCH(4,GUTS!AK708:'GUTS'!BI708,0)),"")</f>
        <v/>
      </c>
      <c r="I707" s="127" t="str">
        <f>IFERROR(INDEX(GUTS!AJ708:'GUTS'!BH708,MATCH(4,GUTS!AK708:'GUTS'!BI708,0)),"")</f>
        <v/>
      </c>
      <c r="J707" s="127" t="str">
        <f>IFERROR(INDEX(GUTS!AI708:'GUTS'!BH708,MATCH(5,GUTS!AK708:'GUTS'!BI708,0)),"")</f>
        <v/>
      </c>
      <c r="K707" s="127" t="str">
        <f>IFERROR(INDEX(GUTS!AJ708:'GUTS'!BH708,MATCH(5,GUTS!AK708:'GUTS'!BI708,0)),"")</f>
        <v/>
      </c>
      <c r="L707" s="127" t="str">
        <f>IFERROR(INDEX(GUTS!AI708:'GUTS'!BH708,MATCH(6,GUTS!AK708:'GUTS'!BI708,0)),"")</f>
        <v/>
      </c>
      <c r="M707" s="127" t="str">
        <f>IFERROR(INDEX(GUTS!AJ708:'GUTS'!BH708,MATCH(6,GUTS!AK708:'GUTS'!BI708,0)),"")</f>
        <v/>
      </c>
      <c r="N707" s="127" t="e">
        <f>Audit!#REF!</f>
        <v>#REF!</v>
      </c>
      <c r="O707" s="127" t="e">
        <f>Audit!#REF!</f>
        <v>#REF!</v>
      </c>
      <c r="P707" s="127" t="e">
        <f>Audit!#REF!</f>
        <v>#REF!</v>
      </c>
    </row>
    <row r="708" spans="1:16" hidden="1">
      <c r="A708" s="127" t="e">
        <f>Audit!#REF!</f>
        <v>#REF!</v>
      </c>
      <c r="B708" s="127" t="str">
        <f>IFERROR(INDEX(GUTS!AI709:'GUTS'!BH709,MATCH(1,GUTS!AK709:'GUTS'!BI709,0)),"")</f>
        <v/>
      </c>
      <c r="C708" s="127" t="str">
        <f>IFERROR(INDEX(GUTS!AJ709:'GUTS'!BH709,MATCH(1,GUTS!AK709:'GUTS'!BI709,0)),"")</f>
        <v/>
      </c>
      <c r="D708" s="127" t="str">
        <f>IFERROR(INDEX(GUTS!AI709:'GUTS'!BH709,MATCH(2,GUTS!AK709:'GUTS'!BI709,0)),"")</f>
        <v/>
      </c>
      <c r="E708" s="127" t="str">
        <f>IFERROR(INDEX(GUTS!AJ709:'GUTS'!BH709,MATCH(2,GUTS!AK709:'GUTS'!BI709,0)),"")</f>
        <v/>
      </c>
      <c r="F708" s="127" t="str">
        <f>IFERROR(INDEX(GUTS!AI709:'GUTS'!BH709,MATCH(3,GUTS!AK709:'GUTS'!BI709,0)),"")</f>
        <v/>
      </c>
      <c r="G708" s="127" t="str">
        <f>IFERROR(INDEX(GUTS!AJ709:'GUTS'!BH709,MATCH(3,GUTS!AK709:'GUTS'!BI709,0)),"")</f>
        <v/>
      </c>
      <c r="H708" s="127" t="str">
        <f>IFERROR(INDEX(GUTS!AI709:'GUTS'!BH709,MATCH(4,GUTS!AK709:'GUTS'!BI709,0)),"")</f>
        <v/>
      </c>
      <c r="I708" s="127" t="str">
        <f>IFERROR(INDEX(GUTS!AJ709:'GUTS'!BH709,MATCH(4,GUTS!AK709:'GUTS'!BI709,0)),"")</f>
        <v/>
      </c>
      <c r="J708" s="127" t="str">
        <f>IFERROR(INDEX(GUTS!AI709:'GUTS'!BH709,MATCH(5,GUTS!AK709:'GUTS'!BI709,0)),"")</f>
        <v/>
      </c>
      <c r="K708" s="127" t="str">
        <f>IFERROR(INDEX(GUTS!AJ709:'GUTS'!BH709,MATCH(5,GUTS!AK709:'GUTS'!BI709,0)),"")</f>
        <v/>
      </c>
      <c r="L708" s="127" t="str">
        <f>IFERROR(INDEX(GUTS!AI709:'GUTS'!BH709,MATCH(6,GUTS!AK709:'GUTS'!BI709,0)),"")</f>
        <v/>
      </c>
      <c r="M708" s="127" t="str">
        <f>IFERROR(INDEX(GUTS!AJ709:'GUTS'!BH709,MATCH(6,GUTS!AK709:'GUTS'!BI709,0)),"")</f>
        <v/>
      </c>
      <c r="N708" s="127" t="e">
        <f>Audit!#REF!</f>
        <v>#REF!</v>
      </c>
      <c r="O708" s="127" t="e">
        <f>Audit!#REF!</f>
        <v>#REF!</v>
      </c>
      <c r="P708" s="127" t="e">
        <f>Audit!#REF!</f>
        <v>#REF!</v>
      </c>
    </row>
    <row r="709" spans="1:16">
      <c r="A709" s="127" t="e">
        <f>Audit!#REF!</f>
        <v>#REF!</v>
      </c>
      <c r="B709" s="127" t="str">
        <f>IFERROR(INDEX(GUTS!AI710:'GUTS'!BH710,MATCH(1,GUTS!AK710:'GUTS'!BI710,0)),"")</f>
        <v/>
      </c>
      <c r="C709" s="127" t="str">
        <f>IFERROR(INDEX(GUTS!AJ710:'GUTS'!BH710,MATCH(1,GUTS!AK710:'GUTS'!BI710,0)),"")</f>
        <v/>
      </c>
      <c r="D709" s="127" t="str">
        <f>IFERROR(INDEX(GUTS!AI710:'GUTS'!BH710,MATCH(2,GUTS!AK710:'GUTS'!BI710,0)),"")</f>
        <v/>
      </c>
      <c r="E709" s="127" t="str">
        <f>IFERROR(INDEX(GUTS!AJ710:'GUTS'!BH710,MATCH(2,GUTS!AK710:'GUTS'!BI710,0)),"")</f>
        <v/>
      </c>
      <c r="F709" s="127" t="str">
        <f>IFERROR(INDEX(GUTS!AI710:'GUTS'!BH710,MATCH(3,GUTS!AK710:'GUTS'!BI710,0)),"")</f>
        <v/>
      </c>
      <c r="G709" s="127" t="str">
        <f>IFERROR(INDEX(GUTS!AJ710:'GUTS'!BH710,MATCH(3,GUTS!AK710:'GUTS'!BI710,0)),"")</f>
        <v/>
      </c>
      <c r="H709" s="127" t="str">
        <f>IFERROR(INDEX(GUTS!AI710:'GUTS'!BH710,MATCH(4,GUTS!AK710:'GUTS'!BI710,0)),"")</f>
        <v/>
      </c>
      <c r="I709" s="127" t="str">
        <f>IFERROR(INDEX(GUTS!AJ710:'GUTS'!BH710,MATCH(4,GUTS!AK710:'GUTS'!BI710,0)),"")</f>
        <v/>
      </c>
      <c r="J709" s="127" t="str">
        <f>IFERROR(INDEX(GUTS!AI710:'GUTS'!BH710,MATCH(5,GUTS!AK710:'GUTS'!BI710,0)),"")</f>
        <v/>
      </c>
      <c r="K709" s="127" t="str">
        <f>IFERROR(INDEX(GUTS!AJ710:'GUTS'!BH710,MATCH(5,GUTS!AK710:'GUTS'!BI710,0)),"")</f>
        <v/>
      </c>
      <c r="L709" s="127" t="str">
        <f>IFERROR(INDEX(GUTS!AI710:'GUTS'!BH710,MATCH(6,GUTS!AK710:'GUTS'!BI710,0)),"")</f>
        <v/>
      </c>
      <c r="M709" s="127" t="str">
        <f>IFERROR(INDEX(GUTS!AJ710:'GUTS'!BH710,MATCH(6,GUTS!AK710:'GUTS'!BI710,0)),"")</f>
        <v/>
      </c>
      <c r="N709" s="127" t="e">
        <f>Audit!#REF!</f>
        <v>#REF!</v>
      </c>
      <c r="O709" s="127" t="e">
        <f>Audit!#REF!</f>
        <v>#REF!</v>
      </c>
      <c r="P709" s="127" t="e">
        <f>Audit!#REF!</f>
        <v>#REF!</v>
      </c>
    </row>
    <row r="710" spans="1:16" hidden="1">
      <c r="A710" s="127" t="e">
        <f>Audit!#REF!</f>
        <v>#REF!</v>
      </c>
      <c r="B710" s="127" t="str">
        <f>IFERROR(INDEX(GUTS!AI711:'GUTS'!BH711,MATCH(1,GUTS!AK711:'GUTS'!BI711,0)),"")</f>
        <v/>
      </c>
      <c r="C710" s="127" t="str">
        <f>IFERROR(INDEX(GUTS!AJ711:'GUTS'!BH711,MATCH(1,GUTS!AK711:'GUTS'!BI711,0)),"")</f>
        <v/>
      </c>
      <c r="D710" s="127" t="str">
        <f>IFERROR(INDEX(GUTS!AI711:'GUTS'!BH711,MATCH(2,GUTS!AK711:'GUTS'!BI711,0)),"")</f>
        <v/>
      </c>
      <c r="E710" s="127" t="str">
        <f>IFERROR(INDEX(GUTS!AJ711:'GUTS'!BH711,MATCH(2,GUTS!AK711:'GUTS'!BI711,0)),"")</f>
        <v/>
      </c>
      <c r="F710" s="127" t="str">
        <f>IFERROR(INDEX(GUTS!AI711:'GUTS'!BH711,MATCH(3,GUTS!AK711:'GUTS'!BI711,0)),"")</f>
        <v/>
      </c>
      <c r="G710" s="127" t="str">
        <f>IFERROR(INDEX(GUTS!AJ711:'GUTS'!BH711,MATCH(3,GUTS!AK711:'GUTS'!BI711,0)),"")</f>
        <v/>
      </c>
      <c r="H710" s="127" t="str">
        <f>IFERROR(INDEX(GUTS!AI711:'GUTS'!BH711,MATCH(4,GUTS!AK711:'GUTS'!BI711,0)),"")</f>
        <v/>
      </c>
      <c r="I710" s="127" t="str">
        <f>IFERROR(INDEX(GUTS!AJ711:'GUTS'!BH711,MATCH(4,GUTS!AK711:'GUTS'!BI711,0)),"")</f>
        <v/>
      </c>
      <c r="J710" s="127" t="str">
        <f>IFERROR(INDEX(GUTS!AI711:'GUTS'!BH711,MATCH(5,GUTS!AK711:'GUTS'!BI711,0)),"")</f>
        <v/>
      </c>
      <c r="K710" s="127" t="str">
        <f>IFERROR(INDEX(GUTS!AJ711:'GUTS'!BH711,MATCH(5,GUTS!AK711:'GUTS'!BI711,0)),"")</f>
        <v/>
      </c>
      <c r="L710" s="127" t="str">
        <f>IFERROR(INDEX(GUTS!AI711:'GUTS'!BH711,MATCH(6,GUTS!AK711:'GUTS'!BI711,0)),"")</f>
        <v/>
      </c>
      <c r="M710" s="127" t="str">
        <f>IFERROR(INDEX(GUTS!AJ711:'GUTS'!BH711,MATCH(6,GUTS!AK711:'GUTS'!BI711,0)),"")</f>
        <v/>
      </c>
      <c r="N710" s="127" t="e">
        <f>Audit!#REF!</f>
        <v>#REF!</v>
      </c>
      <c r="O710" s="127" t="e">
        <f>Audit!#REF!</f>
        <v>#REF!</v>
      </c>
      <c r="P710" s="127" t="e">
        <f>Audit!#REF!</f>
        <v>#REF!</v>
      </c>
    </row>
    <row r="711" spans="1:16">
      <c r="A711" s="127" t="e">
        <f>Audit!#REF!</f>
        <v>#REF!</v>
      </c>
      <c r="B711" s="127" t="str">
        <f>IFERROR(INDEX(GUTS!AI712:'GUTS'!BH712,MATCH(1,GUTS!AK712:'GUTS'!BI712,0)),"")</f>
        <v/>
      </c>
      <c r="C711" s="127" t="str">
        <f>IFERROR(INDEX(GUTS!AJ712:'GUTS'!BH712,MATCH(1,GUTS!AK712:'GUTS'!BI712,0)),"")</f>
        <v/>
      </c>
      <c r="D711" s="127" t="str">
        <f>IFERROR(INDEX(GUTS!AI712:'GUTS'!BH712,MATCH(2,GUTS!AK712:'GUTS'!BI712,0)),"")</f>
        <v/>
      </c>
      <c r="E711" s="127" t="str">
        <f>IFERROR(INDEX(GUTS!AJ712:'GUTS'!BH712,MATCH(2,GUTS!AK712:'GUTS'!BI712,0)),"")</f>
        <v/>
      </c>
      <c r="F711" s="127" t="str">
        <f>IFERROR(INDEX(GUTS!AI712:'GUTS'!BH712,MATCH(3,GUTS!AK712:'GUTS'!BI712,0)),"")</f>
        <v/>
      </c>
      <c r="G711" s="127" t="str">
        <f>IFERROR(INDEX(GUTS!AJ712:'GUTS'!BH712,MATCH(3,GUTS!AK712:'GUTS'!BI712,0)),"")</f>
        <v/>
      </c>
      <c r="H711" s="127" t="str">
        <f>IFERROR(INDEX(GUTS!AI712:'GUTS'!BH712,MATCH(4,GUTS!AK712:'GUTS'!BI712,0)),"")</f>
        <v/>
      </c>
      <c r="I711" s="127" t="str">
        <f>IFERROR(INDEX(GUTS!AJ712:'GUTS'!BH712,MATCH(4,GUTS!AK712:'GUTS'!BI712,0)),"")</f>
        <v/>
      </c>
      <c r="J711" s="127" t="str">
        <f>IFERROR(INDEX(GUTS!AI712:'GUTS'!BH712,MATCH(5,GUTS!AK712:'GUTS'!BI712,0)),"")</f>
        <v/>
      </c>
      <c r="K711" s="127" t="str">
        <f>IFERROR(INDEX(GUTS!AJ712:'GUTS'!BH712,MATCH(5,GUTS!AK712:'GUTS'!BI712,0)),"")</f>
        <v/>
      </c>
      <c r="L711" s="127" t="str">
        <f>IFERROR(INDEX(GUTS!AI712:'GUTS'!BH712,MATCH(6,GUTS!AK712:'GUTS'!BI712,0)),"")</f>
        <v/>
      </c>
      <c r="M711" s="127" t="str">
        <f>IFERROR(INDEX(GUTS!AJ712:'GUTS'!BH712,MATCH(6,GUTS!AK712:'GUTS'!BI712,0)),"")</f>
        <v/>
      </c>
      <c r="N711" s="127" t="e">
        <f>Audit!#REF!</f>
        <v>#REF!</v>
      </c>
      <c r="O711" s="127" t="e">
        <f>Audit!#REF!</f>
        <v>#REF!</v>
      </c>
      <c r="P711" s="127" t="e">
        <f>Audit!#REF!</f>
        <v>#REF!</v>
      </c>
    </row>
    <row r="712" spans="1:16" hidden="1">
      <c r="A712" s="127" t="e">
        <f>Audit!#REF!</f>
        <v>#REF!</v>
      </c>
      <c r="B712" s="127" t="str">
        <f>IFERROR(INDEX(GUTS!AI713:'GUTS'!BH713,MATCH(1,GUTS!AK713:'GUTS'!BI713,0)),"")</f>
        <v/>
      </c>
      <c r="C712" s="127" t="str">
        <f>IFERROR(INDEX(GUTS!AJ713:'GUTS'!BH713,MATCH(1,GUTS!AK713:'GUTS'!BI713,0)),"")</f>
        <v/>
      </c>
      <c r="D712" s="127" t="str">
        <f>IFERROR(INDEX(GUTS!AI713:'GUTS'!BH713,MATCH(2,GUTS!AK713:'GUTS'!BI713,0)),"")</f>
        <v/>
      </c>
      <c r="E712" s="127" t="str">
        <f>IFERROR(INDEX(GUTS!AJ713:'GUTS'!BH713,MATCH(2,GUTS!AK713:'GUTS'!BI713,0)),"")</f>
        <v/>
      </c>
      <c r="F712" s="127" t="str">
        <f>IFERROR(INDEX(GUTS!AI713:'GUTS'!BH713,MATCH(3,GUTS!AK713:'GUTS'!BI713,0)),"")</f>
        <v/>
      </c>
      <c r="G712" s="127" t="str">
        <f>IFERROR(INDEX(GUTS!AJ713:'GUTS'!BH713,MATCH(3,GUTS!AK713:'GUTS'!BI713,0)),"")</f>
        <v/>
      </c>
      <c r="H712" s="127" t="str">
        <f>IFERROR(INDEX(GUTS!AI713:'GUTS'!BH713,MATCH(4,GUTS!AK713:'GUTS'!BI713,0)),"")</f>
        <v/>
      </c>
      <c r="I712" s="127" t="str">
        <f>IFERROR(INDEX(GUTS!AJ713:'GUTS'!BH713,MATCH(4,GUTS!AK713:'GUTS'!BI713,0)),"")</f>
        <v/>
      </c>
      <c r="J712" s="127" t="str">
        <f>IFERROR(INDEX(GUTS!AI713:'GUTS'!BH713,MATCH(5,GUTS!AK713:'GUTS'!BI713,0)),"")</f>
        <v/>
      </c>
      <c r="K712" s="127" t="str">
        <f>IFERROR(INDEX(GUTS!AJ713:'GUTS'!BH713,MATCH(5,GUTS!AK713:'GUTS'!BI713,0)),"")</f>
        <v/>
      </c>
      <c r="L712" s="127" t="str">
        <f>IFERROR(INDEX(GUTS!AI713:'GUTS'!BH713,MATCH(6,GUTS!AK713:'GUTS'!BI713,0)),"")</f>
        <v/>
      </c>
      <c r="M712" s="127" t="str">
        <f>IFERROR(INDEX(GUTS!AJ713:'GUTS'!BH713,MATCH(6,GUTS!AK713:'GUTS'!BI713,0)),"")</f>
        <v/>
      </c>
      <c r="N712" s="127" t="e">
        <f>Audit!#REF!</f>
        <v>#REF!</v>
      </c>
      <c r="O712" s="127" t="e">
        <f>Audit!#REF!</f>
        <v>#REF!</v>
      </c>
      <c r="P712" s="127" t="e">
        <f>Audit!#REF!</f>
        <v>#REF!</v>
      </c>
    </row>
    <row r="713" spans="1:16">
      <c r="A713" s="127" t="e">
        <f>Audit!#REF!</f>
        <v>#REF!</v>
      </c>
      <c r="B713" s="127" t="str">
        <f>IFERROR(INDEX(GUTS!AI714:'GUTS'!BH714,MATCH(1,GUTS!AK714:'GUTS'!BI714,0)),"")</f>
        <v/>
      </c>
      <c r="C713" s="127" t="str">
        <f>IFERROR(INDEX(GUTS!AJ714:'GUTS'!BH714,MATCH(1,GUTS!AK714:'GUTS'!BI714,0)),"")</f>
        <v/>
      </c>
      <c r="D713" s="127" t="str">
        <f>IFERROR(INDEX(GUTS!AI714:'GUTS'!BH714,MATCH(2,GUTS!AK714:'GUTS'!BI714,0)),"")</f>
        <v/>
      </c>
      <c r="E713" s="127" t="str">
        <f>IFERROR(INDEX(GUTS!AJ714:'GUTS'!BH714,MATCH(2,GUTS!AK714:'GUTS'!BI714,0)),"")</f>
        <v/>
      </c>
      <c r="F713" s="127" t="str">
        <f>IFERROR(INDEX(GUTS!AI714:'GUTS'!BH714,MATCH(3,GUTS!AK714:'GUTS'!BI714,0)),"")</f>
        <v/>
      </c>
      <c r="G713" s="127" t="str">
        <f>IFERROR(INDEX(GUTS!AJ714:'GUTS'!BH714,MATCH(3,GUTS!AK714:'GUTS'!BI714,0)),"")</f>
        <v/>
      </c>
      <c r="H713" s="127" t="str">
        <f>IFERROR(INDEX(GUTS!AI714:'GUTS'!BH714,MATCH(4,GUTS!AK714:'GUTS'!BI714,0)),"")</f>
        <v/>
      </c>
      <c r="I713" s="127" t="str">
        <f>IFERROR(INDEX(GUTS!AJ714:'GUTS'!BH714,MATCH(4,GUTS!AK714:'GUTS'!BI714,0)),"")</f>
        <v/>
      </c>
      <c r="J713" s="127" t="str">
        <f>IFERROR(INDEX(GUTS!AI714:'GUTS'!BH714,MATCH(5,GUTS!AK714:'GUTS'!BI714,0)),"")</f>
        <v/>
      </c>
      <c r="K713" s="127" t="str">
        <f>IFERROR(INDEX(GUTS!AJ714:'GUTS'!BH714,MATCH(5,GUTS!AK714:'GUTS'!BI714,0)),"")</f>
        <v/>
      </c>
      <c r="L713" s="127" t="str">
        <f>IFERROR(INDEX(GUTS!AI714:'GUTS'!BH714,MATCH(6,GUTS!AK714:'GUTS'!BI714,0)),"")</f>
        <v/>
      </c>
      <c r="M713" s="127" t="str">
        <f>IFERROR(INDEX(GUTS!AJ714:'GUTS'!BH714,MATCH(6,GUTS!AK714:'GUTS'!BI714,0)),"")</f>
        <v/>
      </c>
      <c r="N713" s="127" t="e">
        <f>Audit!#REF!</f>
        <v>#REF!</v>
      </c>
      <c r="O713" s="127" t="e">
        <f>Audit!#REF!</f>
        <v>#REF!</v>
      </c>
      <c r="P713" s="127" t="e">
        <f>Audit!#REF!</f>
        <v>#REF!</v>
      </c>
    </row>
    <row r="714" spans="1:16" hidden="1">
      <c r="A714" s="127" t="e">
        <f>Audit!#REF!</f>
        <v>#REF!</v>
      </c>
      <c r="B714" s="127" t="str">
        <f>IFERROR(INDEX(GUTS!AI715:'GUTS'!BH715,MATCH(1,GUTS!AK715:'GUTS'!BI715,0)),"")</f>
        <v/>
      </c>
      <c r="C714" s="127" t="str">
        <f>IFERROR(INDEX(GUTS!AJ715:'GUTS'!BH715,MATCH(1,GUTS!AK715:'GUTS'!BI715,0)),"")</f>
        <v/>
      </c>
      <c r="D714" s="127" t="str">
        <f>IFERROR(INDEX(GUTS!AI715:'GUTS'!BH715,MATCH(2,GUTS!AK715:'GUTS'!BI715,0)),"")</f>
        <v/>
      </c>
      <c r="E714" s="127" t="str">
        <f>IFERROR(INDEX(GUTS!AJ715:'GUTS'!BH715,MATCH(2,GUTS!AK715:'GUTS'!BI715,0)),"")</f>
        <v/>
      </c>
      <c r="F714" s="127" t="str">
        <f>IFERROR(INDEX(GUTS!AI715:'GUTS'!BH715,MATCH(3,GUTS!AK715:'GUTS'!BI715,0)),"")</f>
        <v/>
      </c>
      <c r="G714" s="127" t="str">
        <f>IFERROR(INDEX(GUTS!AJ715:'GUTS'!BH715,MATCH(3,GUTS!AK715:'GUTS'!BI715,0)),"")</f>
        <v/>
      </c>
      <c r="H714" s="127" t="str">
        <f>IFERROR(INDEX(GUTS!AI715:'GUTS'!BH715,MATCH(4,GUTS!AK715:'GUTS'!BI715,0)),"")</f>
        <v/>
      </c>
      <c r="I714" s="127" t="str">
        <f>IFERROR(INDEX(GUTS!AJ715:'GUTS'!BH715,MATCH(4,GUTS!AK715:'GUTS'!BI715,0)),"")</f>
        <v/>
      </c>
      <c r="J714" s="127" t="str">
        <f>IFERROR(INDEX(GUTS!AI715:'GUTS'!BH715,MATCH(5,GUTS!AK715:'GUTS'!BI715,0)),"")</f>
        <v/>
      </c>
      <c r="K714" s="127" t="str">
        <f>IFERROR(INDEX(GUTS!AJ715:'GUTS'!BH715,MATCH(5,GUTS!AK715:'GUTS'!BI715,0)),"")</f>
        <v/>
      </c>
      <c r="L714" s="127" t="str">
        <f>IFERROR(INDEX(GUTS!AI715:'GUTS'!BH715,MATCH(6,GUTS!AK715:'GUTS'!BI715,0)),"")</f>
        <v/>
      </c>
      <c r="M714" s="127" t="str">
        <f>IFERROR(INDEX(GUTS!AJ715:'GUTS'!BH715,MATCH(6,GUTS!AK715:'GUTS'!BI715,0)),"")</f>
        <v/>
      </c>
      <c r="N714" s="127" t="e">
        <f>Audit!#REF!</f>
        <v>#REF!</v>
      </c>
      <c r="O714" s="127" t="e">
        <f>Audit!#REF!</f>
        <v>#REF!</v>
      </c>
      <c r="P714" s="127" t="e">
        <f>Audit!#REF!</f>
        <v>#REF!</v>
      </c>
    </row>
    <row r="715" spans="1:16">
      <c r="A715" s="127" t="e">
        <f>Audit!#REF!</f>
        <v>#REF!</v>
      </c>
      <c r="B715" s="127" t="str">
        <f>IFERROR(INDEX(GUTS!AI716:'GUTS'!BH716,MATCH(1,GUTS!AK716:'GUTS'!BI716,0)),"")</f>
        <v/>
      </c>
      <c r="C715" s="127" t="str">
        <f>IFERROR(INDEX(GUTS!AJ716:'GUTS'!BH716,MATCH(1,GUTS!AK716:'GUTS'!BI716,0)),"")</f>
        <v/>
      </c>
      <c r="D715" s="127" t="str">
        <f>IFERROR(INDEX(GUTS!AI716:'GUTS'!BH716,MATCH(2,GUTS!AK716:'GUTS'!BI716,0)),"")</f>
        <v/>
      </c>
      <c r="E715" s="127" t="str">
        <f>IFERROR(INDEX(GUTS!AJ716:'GUTS'!BH716,MATCH(2,GUTS!AK716:'GUTS'!BI716,0)),"")</f>
        <v/>
      </c>
      <c r="F715" s="127" t="str">
        <f>IFERROR(INDEX(GUTS!AI716:'GUTS'!BH716,MATCH(3,GUTS!AK716:'GUTS'!BI716,0)),"")</f>
        <v/>
      </c>
      <c r="G715" s="127" t="str">
        <f>IFERROR(INDEX(GUTS!AJ716:'GUTS'!BH716,MATCH(3,GUTS!AK716:'GUTS'!BI716,0)),"")</f>
        <v/>
      </c>
      <c r="H715" s="127" t="str">
        <f>IFERROR(INDEX(GUTS!AI716:'GUTS'!BH716,MATCH(4,GUTS!AK716:'GUTS'!BI716,0)),"")</f>
        <v/>
      </c>
      <c r="I715" s="127" t="str">
        <f>IFERROR(INDEX(GUTS!AJ716:'GUTS'!BH716,MATCH(4,GUTS!AK716:'GUTS'!BI716,0)),"")</f>
        <v/>
      </c>
      <c r="J715" s="127" t="str">
        <f>IFERROR(INDEX(GUTS!AI716:'GUTS'!BH716,MATCH(5,GUTS!AK716:'GUTS'!BI716,0)),"")</f>
        <v/>
      </c>
      <c r="K715" s="127" t="str">
        <f>IFERROR(INDEX(GUTS!AJ716:'GUTS'!BH716,MATCH(5,GUTS!AK716:'GUTS'!BI716,0)),"")</f>
        <v/>
      </c>
      <c r="L715" s="127" t="str">
        <f>IFERROR(INDEX(GUTS!AI716:'GUTS'!BH716,MATCH(6,GUTS!AK716:'GUTS'!BI716,0)),"")</f>
        <v/>
      </c>
      <c r="M715" s="127" t="str">
        <f>IFERROR(INDEX(GUTS!AJ716:'GUTS'!BH716,MATCH(6,GUTS!AK716:'GUTS'!BI716,0)),"")</f>
        <v/>
      </c>
      <c r="N715" s="127" t="e">
        <f>Audit!#REF!</f>
        <v>#REF!</v>
      </c>
      <c r="O715" s="127" t="e">
        <f>Audit!#REF!</f>
        <v>#REF!</v>
      </c>
      <c r="P715" s="127" t="e">
        <f>Audit!#REF!</f>
        <v>#REF!</v>
      </c>
    </row>
    <row r="716" spans="1:16" hidden="1">
      <c r="A716" s="127" t="e">
        <f>Audit!#REF!</f>
        <v>#REF!</v>
      </c>
      <c r="B716" s="127" t="str">
        <f>IFERROR(INDEX(GUTS!AI717:'GUTS'!BH717,MATCH(1,GUTS!AK717:'GUTS'!BI717,0)),"")</f>
        <v/>
      </c>
      <c r="C716" s="127" t="str">
        <f>IFERROR(INDEX(GUTS!AJ717:'GUTS'!BH717,MATCH(1,GUTS!AK717:'GUTS'!BI717,0)),"")</f>
        <v/>
      </c>
      <c r="D716" s="127" t="str">
        <f>IFERROR(INDEX(GUTS!AI717:'GUTS'!BH717,MATCH(2,GUTS!AK717:'GUTS'!BI717,0)),"")</f>
        <v/>
      </c>
      <c r="E716" s="127" t="str">
        <f>IFERROR(INDEX(GUTS!AJ717:'GUTS'!BH717,MATCH(2,GUTS!AK717:'GUTS'!BI717,0)),"")</f>
        <v/>
      </c>
      <c r="F716" s="127" t="str">
        <f>IFERROR(INDEX(GUTS!AI717:'GUTS'!BH717,MATCH(3,GUTS!AK717:'GUTS'!BI717,0)),"")</f>
        <v/>
      </c>
      <c r="G716" s="127" t="str">
        <f>IFERROR(INDEX(GUTS!AJ717:'GUTS'!BH717,MATCH(3,GUTS!AK717:'GUTS'!BI717,0)),"")</f>
        <v/>
      </c>
      <c r="H716" s="127" t="str">
        <f>IFERROR(INDEX(GUTS!AI717:'GUTS'!BH717,MATCH(4,GUTS!AK717:'GUTS'!BI717,0)),"")</f>
        <v/>
      </c>
      <c r="I716" s="127" t="str">
        <f>IFERROR(INDEX(GUTS!AJ717:'GUTS'!BH717,MATCH(4,GUTS!AK717:'GUTS'!BI717,0)),"")</f>
        <v/>
      </c>
      <c r="J716" s="127" t="str">
        <f>IFERROR(INDEX(GUTS!AI717:'GUTS'!BH717,MATCH(5,GUTS!AK717:'GUTS'!BI717,0)),"")</f>
        <v/>
      </c>
      <c r="K716" s="127" t="str">
        <f>IFERROR(INDEX(GUTS!AJ717:'GUTS'!BH717,MATCH(5,GUTS!AK717:'GUTS'!BI717,0)),"")</f>
        <v/>
      </c>
      <c r="L716" s="127" t="str">
        <f>IFERROR(INDEX(GUTS!AI717:'GUTS'!BH717,MATCH(6,GUTS!AK717:'GUTS'!BI717,0)),"")</f>
        <v/>
      </c>
      <c r="M716" s="127" t="str">
        <f>IFERROR(INDEX(GUTS!AJ717:'GUTS'!BH717,MATCH(6,GUTS!AK717:'GUTS'!BI717,0)),"")</f>
        <v/>
      </c>
      <c r="N716" s="127" t="e">
        <f>Audit!#REF!</f>
        <v>#REF!</v>
      </c>
      <c r="O716" s="127" t="e">
        <f>Audit!#REF!</f>
        <v>#REF!</v>
      </c>
      <c r="P716" s="127" t="e">
        <f>Audit!#REF!</f>
        <v>#REF!</v>
      </c>
    </row>
    <row r="717" spans="1:16" hidden="1">
      <c r="A717" s="127" t="e">
        <f>Audit!#REF!</f>
        <v>#REF!</v>
      </c>
      <c r="B717" s="127" t="str">
        <f>IFERROR(INDEX(GUTS!AI718:'GUTS'!BH718,MATCH(1,GUTS!AK718:'GUTS'!BI718,0)),"")</f>
        <v/>
      </c>
      <c r="C717" s="127" t="str">
        <f>IFERROR(INDEX(GUTS!AJ718:'GUTS'!BH718,MATCH(1,GUTS!AK718:'GUTS'!BI718,0)),"")</f>
        <v/>
      </c>
      <c r="D717" s="127" t="str">
        <f>IFERROR(INDEX(GUTS!AI718:'GUTS'!BH718,MATCH(2,GUTS!AK718:'GUTS'!BI718,0)),"")</f>
        <v/>
      </c>
      <c r="E717" s="127" t="str">
        <f>IFERROR(INDEX(GUTS!AJ718:'GUTS'!BH718,MATCH(2,GUTS!AK718:'GUTS'!BI718,0)),"")</f>
        <v/>
      </c>
      <c r="F717" s="127" t="str">
        <f>IFERROR(INDEX(GUTS!AI718:'GUTS'!BH718,MATCH(3,GUTS!AK718:'GUTS'!BI718,0)),"")</f>
        <v/>
      </c>
      <c r="G717" s="127" t="str">
        <f>IFERROR(INDEX(GUTS!AJ718:'GUTS'!BH718,MATCH(3,GUTS!AK718:'GUTS'!BI718,0)),"")</f>
        <v/>
      </c>
      <c r="H717" s="127" t="str">
        <f>IFERROR(INDEX(GUTS!AI718:'GUTS'!BH718,MATCH(4,GUTS!AK718:'GUTS'!BI718,0)),"")</f>
        <v/>
      </c>
      <c r="I717" s="127" t="str">
        <f>IFERROR(INDEX(GUTS!AJ718:'GUTS'!BH718,MATCH(4,GUTS!AK718:'GUTS'!BI718,0)),"")</f>
        <v/>
      </c>
      <c r="J717" s="127" t="str">
        <f>IFERROR(INDEX(GUTS!AI718:'GUTS'!BH718,MATCH(5,GUTS!AK718:'GUTS'!BI718,0)),"")</f>
        <v/>
      </c>
      <c r="K717" s="127" t="str">
        <f>IFERROR(INDEX(GUTS!AJ718:'GUTS'!BH718,MATCH(5,GUTS!AK718:'GUTS'!BI718,0)),"")</f>
        <v/>
      </c>
      <c r="L717" s="127" t="str">
        <f>IFERROR(INDEX(GUTS!AI718:'GUTS'!BH718,MATCH(6,GUTS!AK718:'GUTS'!BI718,0)),"")</f>
        <v/>
      </c>
      <c r="M717" s="127" t="str">
        <f>IFERROR(INDEX(GUTS!AJ718:'GUTS'!BH718,MATCH(6,GUTS!AK718:'GUTS'!BI718,0)),"")</f>
        <v/>
      </c>
      <c r="N717" s="127" t="e">
        <f>Audit!#REF!</f>
        <v>#REF!</v>
      </c>
      <c r="O717" s="127" t="e">
        <f>Audit!#REF!</f>
        <v>#REF!</v>
      </c>
      <c r="P717" s="127" t="e">
        <f>Audit!#REF!</f>
        <v>#REF!</v>
      </c>
    </row>
    <row r="718" spans="1:16" hidden="1">
      <c r="A718" s="127" t="e">
        <f>Audit!#REF!</f>
        <v>#REF!</v>
      </c>
      <c r="B718" s="127" t="str">
        <f>IFERROR(INDEX(GUTS!AI719:'GUTS'!BH719,MATCH(1,GUTS!AK719:'GUTS'!BI719,0)),"")</f>
        <v/>
      </c>
      <c r="C718" s="127" t="str">
        <f>IFERROR(INDEX(GUTS!AJ719:'GUTS'!BH719,MATCH(1,GUTS!AK719:'GUTS'!BI719,0)),"")</f>
        <v/>
      </c>
      <c r="D718" s="127" t="str">
        <f>IFERROR(INDEX(GUTS!AI719:'GUTS'!BH719,MATCH(2,GUTS!AK719:'GUTS'!BI719,0)),"")</f>
        <v/>
      </c>
      <c r="E718" s="127" t="str">
        <f>IFERROR(INDEX(GUTS!AJ719:'GUTS'!BH719,MATCH(2,GUTS!AK719:'GUTS'!BI719,0)),"")</f>
        <v/>
      </c>
      <c r="F718" s="127" t="str">
        <f>IFERROR(INDEX(GUTS!AI719:'GUTS'!BH719,MATCH(3,GUTS!AK719:'GUTS'!BI719,0)),"")</f>
        <v/>
      </c>
      <c r="G718" s="127" t="str">
        <f>IFERROR(INDEX(GUTS!AJ719:'GUTS'!BH719,MATCH(3,GUTS!AK719:'GUTS'!BI719,0)),"")</f>
        <v/>
      </c>
      <c r="H718" s="127" t="str">
        <f>IFERROR(INDEX(GUTS!AI719:'GUTS'!BH719,MATCH(4,GUTS!AK719:'GUTS'!BI719,0)),"")</f>
        <v/>
      </c>
      <c r="I718" s="127" t="str">
        <f>IFERROR(INDEX(GUTS!AJ719:'GUTS'!BH719,MATCH(4,GUTS!AK719:'GUTS'!BI719,0)),"")</f>
        <v/>
      </c>
      <c r="J718" s="127" t="str">
        <f>IFERROR(INDEX(GUTS!AI719:'GUTS'!BH719,MATCH(5,GUTS!AK719:'GUTS'!BI719,0)),"")</f>
        <v/>
      </c>
      <c r="K718" s="127" t="str">
        <f>IFERROR(INDEX(GUTS!AJ719:'GUTS'!BH719,MATCH(5,GUTS!AK719:'GUTS'!BI719,0)),"")</f>
        <v/>
      </c>
      <c r="L718" s="127" t="str">
        <f>IFERROR(INDEX(GUTS!AI719:'GUTS'!BH719,MATCH(6,GUTS!AK719:'GUTS'!BI719,0)),"")</f>
        <v/>
      </c>
      <c r="M718" s="127" t="str">
        <f>IFERROR(INDEX(GUTS!AJ719:'GUTS'!BH719,MATCH(6,GUTS!AK719:'GUTS'!BI719,0)),"")</f>
        <v/>
      </c>
      <c r="N718" s="127" t="e">
        <f>Audit!#REF!</f>
        <v>#REF!</v>
      </c>
      <c r="O718" s="127" t="e">
        <f>Audit!#REF!</f>
        <v>#REF!</v>
      </c>
      <c r="P718" s="127" t="e">
        <f>Audit!#REF!</f>
        <v>#REF!</v>
      </c>
    </row>
    <row r="719" spans="1:16" hidden="1">
      <c r="A719" s="127" t="e">
        <f>Audit!#REF!</f>
        <v>#REF!</v>
      </c>
      <c r="B719" s="127" t="str">
        <f>IFERROR(INDEX(GUTS!AI720:'GUTS'!BH720,MATCH(1,GUTS!AK720:'GUTS'!BI720,0)),"")</f>
        <v/>
      </c>
      <c r="C719" s="127" t="str">
        <f>IFERROR(INDEX(GUTS!AJ720:'GUTS'!BH720,MATCH(1,GUTS!AK720:'GUTS'!BI720,0)),"")</f>
        <v/>
      </c>
      <c r="D719" s="127" t="str">
        <f>IFERROR(INDEX(GUTS!AI720:'GUTS'!BH720,MATCH(2,GUTS!AK720:'GUTS'!BI720,0)),"")</f>
        <v/>
      </c>
      <c r="E719" s="127" t="str">
        <f>IFERROR(INDEX(GUTS!AJ720:'GUTS'!BH720,MATCH(2,GUTS!AK720:'GUTS'!BI720,0)),"")</f>
        <v/>
      </c>
      <c r="F719" s="127" t="str">
        <f>IFERROR(INDEX(GUTS!AI720:'GUTS'!BH720,MATCH(3,GUTS!AK720:'GUTS'!BI720,0)),"")</f>
        <v/>
      </c>
      <c r="G719" s="127" t="str">
        <f>IFERROR(INDEX(GUTS!AJ720:'GUTS'!BH720,MATCH(3,GUTS!AK720:'GUTS'!BI720,0)),"")</f>
        <v/>
      </c>
      <c r="H719" s="127" t="str">
        <f>IFERROR(INDEX(GUTS!AI720:'GUTS'!BH720,MATCH(4,GUTS!AK720:'GUTS'!BI720,0)),"")</f>
        <v/>
      </c>
      <c r="I719" s="127" t="str">
        <f>IFERROR(INDEX(GUTS!AJ720:'GUTS'!BH720,MATCH(4,GUTS!AK720:'GUTS'!BI720,0)),"")</f>
        <v/>
      </c>
      <c r="J719" s="127" t="str">
        <f>IFERROR(INDEX(GUTS!AI720:'GUTS'!BH720,MATCH(5,GUTS!AK720:'GUTS'!BI720,0)),"")</f>
        <v/>
      </c>
      <c r="K719" s="127" t="str">
        <f>IFERROR(INDEX(GUTS!AJ720:'GUTS'!BH720,MATCH(5,GUTS!AK720:'GUTS'!BI720,0)),"")</f>
        <v/>
      </c>
      <c r="L719" s="127" t="str">
        <f>IFERROR(INDEX(GUTS!AI720:'GUTS'!BH720,MATCH(6,GUTS!AK720:'GUTS'!BI720,0)),"")</f>
        <v/>
      </c>
      <c r="M719" s="127" t="str">
        <f>IFERROR(INDEX(GUTS!AJ720:'GUTS'!BH720,MATCH(6,GUTS!AK720:'GUTS'!BI720,0)),"")</f>
        <v/>
      </c>
      <c r="N719" s="127" t="e">
        <f>Audit!#REF!</f>
        <v>#REF!</v>
      </c>
      <c r="O719" s="127" t="e">
        <f>Audit!#REF!</f>
        <v>#REF!</v>
      </c>
      <c r="P719" s="127" t="e">
        <f>Audit!#REF!</f>
        <v>#REF!</v>
      </c>
    </row>
    <row r="720" spans="1:16" hidden="1">
      <c r="A720" s="127" t="e">
        <f>Audit!#REF!</f>
        <v>#REF!</v>
      </c>
      <c r="B720" s="127" t="str">
        <f>IFERROR(INDEX(GUTS!AI721:'GUTS'!BH721,MATCH(1,GUTS!AK721:'GUTS'!BI721,0)),"")</f>
        <v/>
      </c>
      <c r="C720" s="127" t="str">
        <f>IFERROR(INDEX(GUTS!AJ721:'GUTS'!BH721,MATCH(1,GUTS!AK721:'GUTS'!BI721,0)),"")</f>
        <v/>
      </c>
      <c r="D720" s="127" t="str">
        <f>IFERROR(INDEX(GUTS!AI721:'GUTS'!BH721,MATCH(2,GUTS!AK721:'GUTS'!BI721,0)),"")</f>
        <v/>
      </c>
      <c r="E720" s="127" t="str">
        <f>IFERROR(INDEX(GUTS!AJ721:'GUTS'!BH721,MATCH(2,GUTS!AK721:'GUTS'!BI721,0)),"")</f>
        <v/>
      </c>
      <c r="F720" s="127" t="str">
        <f>IFERROR(INDEX(GUTS!AI721:'GUTS'!BH721,MATCH(3,GUTS!AK721:'GUTS'!BI721,0)),"")</f>
        <v/>
      </c>
      <c r="G720" s="127" t="str">
        <f>IFERROR(INDEX(GUTS!AJ721:'GUTS'!BH721,MATCH(3,GUTS!AK721:'GUTS'!BI721,0)),"")</f>
        <v/>
      </c>
      <c r="H720" s="127" t="str">
        <f>IFERROR(INDEX(GUTS!AI721:'GUTS'!BH721,MATCH(4,GUTS!AK721:'GUTS'!BI721,0)),"")</f>
        <v/>
      </c>
      <c r="I720" s="127" t="str">
        <f>IFERROR(INDEX(GUTS!AJ721:'GUTS'!BH721,MATCH(4,GUTS!AK721:'GUTS'!BI721,0)),"")</f>
        <v/>
      </c>
      <c r="J720" s="127" t="str">
        <f>IFERROR(INDEX(GUTS!AI721:'GUTS'!BH721,MATCH(5,GUTS!AK721:'GUTS'!BI721,0)),"")</f>
        <v/>
      </c>
      <c r="K720" s="127" t="str">
        <f>IFERROR(INDEX(GUTS!AJ721:'GUTS'!BH721,MATCH(5,GUTS!AK721:'GUTS'!BI721,0)),"")</f>
        <v/>
      </c>
      <c r="L720" s="127" t="str">
        <f>IFERROR(INDEX(GUTS!AI721:'GUTS'!BH721,MATCH(6,GUTS!AK721:'GUTS'!BI721,0)),"")</f>
        <v/>
      </c>
      <c r="M720" s="127" t="str">
        <f>IFERROR(INDEX(GUTS!AJ721:'GUTS'!BH721,MATCH(6,GUTS!AK721:'GUTS'!BI721,0)),"")</f>
        <v/>
      </c>
      <c r="N720" s="127" t="e">
        <f>Audit!#REF!</f>
        <v>#REF!</v>
      </c>
      <c r="O720" s="127" t="e">
        <f>Audit!#REF!</f>
        <v>#REF!</v>
      </c>
      <c r="P720" s="127" t="e">
        <f>Audit!#REF!</f>
        <v>#REF!</v>
      </c>
    </row>
    <row r="721" spans="1:16" hidden="1">
      <c r="A721" s="127" t="e">
        <f>Audit!#REF!</f>
        <v>#REF!</v>
      </c>
      <c r="B721" s="127" t="str">
        <f>IFERROR(INDEX(GUTS!AI722:'GUTS'!BH722,MATCH(1,GUTS!AK722:'GUTS'!BI722,0)),"")</f>
        <v/>
      </c>
      <c r="C721" s="127" t="str">
        <f>IFERROR(INDEX(GUTS!AJ722:'GUTS'!BH722,MATCH(1,GUTS!AK722:'GUTS'!BI722,0)),"")</f>
        <v/>
      </c>
      <c r="D721" s="127" t="str">
        <f>IFERROR(INDEX(GUTS!AI722:'GUTS'!BH722,MATCH(2,GUTS!AK722:'GUTS'!BI722,0)),"")</f>
        <v/>
      </c>
      <c r="E721" s="127" t="str">
        <f>IFERROR(INDEX(GUTS!AJ722:'GUTS'!BH722,MATCH(2,GUTS!AK722:'GUTS'!BI722,0)),"")</f>
        <v/>
      </c>
      <c r="F721" s="127" t="str">
        <f>IFERROR(INDEX(GUTS!AI722:'GUTS'!BH722,MATCH(3,GUTS!AK722:'GUTS'!BI722,0)),"")</f>
        <v/>
      </c>
      <c r="G721" s="127" t="str">
        <f>IFERROR(INDEX(GUTS!AJ722:'GUTS'!BH722,MATCH(3,GUTS!AK722:'GUTS'!BI722,0)),"")</f>
        <v/>
      </c>
      <c r="H721" s="127" t="str">
        <f>IFERROR(INDEX(GUTS!AI722:'GUTS'!BH722,MATCH(4,GUTS!AK722:'GUTS'!BI722,0)),"")</f>
        <v/>
      </c>
      <c r="I721" s="127" t="str">
        <f>IFERROR(INDEX(GUTS!AJ722:'GUTS'!BH722,MATCH(4,GUTS!AK722:'GUTS'!BI722,0)),"")</f>
        <v/>
      </c>
      <c r="J721" s="127" t="str">
        <f>IFERROR(INDEX(GUTS!AI722:'GUTS'!BH722,MATCH(5,GUTS!AK722:'GUTS'!BI722,0)),"")</f>
        <v/>
      </c>
      <c r="K721" s="127" t="str">
        <f>IFERROR(INDEX(GUTS!AJ722:'GUTS'!BH722,MATCH(5,GUTS!AK722:'GUTS'!BI722,0)),"")</f>
        <v/>
      </c>
      <c r="L721" s="127" t="str">
        <f>IFERROR(INDEX(GUTS!AI722:'GUTS'!BH722,MATCH(6,GUTS!AK722:'GUTS'!BI722,0)),"")</f>
        <v/>
      </c>
      <c r="M721" s="127" t="str">
        <f>IFERROR(INDEX(GUTS!AJ722:'GUTS'!BH722,MATCH(6,GUTS!AK722:'GUTS'!BI722,0)),"")</f>
        <v/>
      </c>
      <c r="N721" s="127" t="e">
        <f>Audit!#REF!</f>
        <v>#REF!</v>
      </c>
      <c r="O721" s="127" t="e">
        <f>Audit!#REF!</f>
        <v>#REF!</v>
      </c>
      <c r="P721" s="127" t="e">
        <f>Audit!#REF!</f>
        <v>#REF!</v>
      </c>
    </row>
    <row r="722" spans="1:16" hidden="1">
      <c r="A722" s="127" t="e">
        <f>Audit!#REF!</f>
        <v>#REF!</v>
      </c>
      <c r="B722" s="127" t="str">
        <f>IFERROR(INDEX(GUTS!AI723:'GUTS'!BH723,MATCH(1,GUTS!AK723:'GUTS'!BI723,0)),"")</f>
        <v/>
      </c>
      <c r="C722" s="127" t="str">
        <f>IFERROR(INDEX(GUTS!AJ723:'GUTS'!BH723,MATCH(1,GUTS!AK723:'GUTS'!BI723,0)),"")</f>
        <v/>
      </c>
      <c r="D722" s="127" t="str">
        <f>IFERROR(INDEX(GUTS!AI723:'GUTS'!BH723,MATCH(2,GUTS!AK723:'GUTS'!BI723,0)),"")</f>
        <v/>
      </c>
      <c r="E722" s="127" t="str">
        <f>IFERROR(INDEX(GUTS!AJ723:'GUTS'!BH723,MATCH(2,GUTS!AK723:'GUTS'!BI723,0)),"")</f>
        <v/>
      </c>
      <c r="F722" s="127" t="str">
        <f>IFERROR(INDEX(GUTS!AI723:'GUTS'!BH723,MATCH(3,GUTS!AK723:'GUTS'!BI723,0)),"")</f>
        <v/>
      </c>
      <c r="G722" s="127" t="str">
        <f>IFERROR(INDEX(GUTS!AJ723:'GUTS'!BH723,MATCH(3,GUTS!AK723:'GUTS'!BI723,0)),"")</f>
        <v/>
      </c>
      <c r="H722" s="127" t="str">
        <f>IFERROR(INDEX(GUTS!AI723:'GUTS'!BH723,MATCH(4,GUTS!AK723:'GUTS'!BI723,0)),"")</f>
        <v/>
      </c>
      <c r="I722" s="127" t="str">
        <f>IFERROR(INDEX(GUTS!AJ723:'GUTS'!BH723,MATCH(4,GUTS!AK723:'GUTS'!BI723,0)),"")</f>
        <v/>
      </c>
      <c r="J722" s="127" t="str">
        <f>IFERROR(INDEX(GUTS!AI723:'GUTS'!BH723,MATCH(5,GUTS!AK723:'GUTS'!BI723,0)),"")</f>
        <v/>
      </c>
      <c r="K722" s="127" t="str">
        <f>IFERROR(INDEX(GUTS!AJ723:'GUTS'!BH723,MATCH(5,GUTS!AK723:'GUTS'!BI723,0)),"")</f>
        <v/>
      </c>
      <c r="L722" s="127" t="str">
        <f>IFERROR(INDEX(GUTS!AI723:'GUTS'!BH723,MATCH(6,GUTS!AK723:'GUTS'!BI723,0)),"")</f>
        <v/>
      </c>
      <c r="M722" s="127" t="str">
        <f>IFERROR(INDEX(GUTS!AJ723:'GUTS'!BH723,MATCH(6,GUTS!AK723:'GUTS'!BI723,0)),"")</f>
        <v/>
      </c>
      <c r="N722" s="127" t="e">
        <f>Audit!#REF!</f>
        <v>#REF!</v>
      </c>
      <c r="O722" s="127" t="e">
        <f>Audit!#REF!</f>
        <v>#REF!</v>
      </c>
      <c r="P722" s="127" t="e">
        <f>Audit!#REF!</f>
        <v>#REF!</v>
      </c>
    </row>
    <row r="723" spans="1:16" hidden="1">
      <c r="A723" s="127" t="e">
        <f>Audit!#REF!</f>
        <v>#REF!</v>
      </c>
      <c r="B723" s="127" t="str">
        <f>IFERROR(INDEX(GUTS!AI724:'GUTS'!BH724,MATCH(1,GUTS!AK724:'GUTS'!BI724,0)),"")</f>
        <v/>
      </c>
      <c r="C723" s="127" t="str">
        <f>IFERROR(INDEX(GUTS!AJ724:'GUTS'!BH724,MATCH(1,GUTS!AK724:'GUTS'!BI724,0)),"")</f>
        <v/>
      </c>
      <c r="D723" s="127" t="str">
        <f>IFERROR(INDEX(GUTS!AI724:'GUTS'!BH724,MATCH(2,GUTS!AK724:'GUTS'!BI724,0)),"")</f>
        <v/>
      </c>
      <c r="E723" s="127" t="str">
        <f>IFERROR(INDEX(GUTS!AJ724:'GUTS'!BH724,MATCH(2,GUTS!AK724:'GUTS'!BI724,0)),"")</f>
        <v/>
      </c>
      <c r="F723" s="127" t="str">
        <f>IFERROR(INDEX(GUTS!AI724:'GUTS'!BH724,MATCH(3,GUTS!AK724:'GUTS'!BI724,0)),"")</f>
        <v/>
      </c>
      <c r="G723" s="127" t="str">
        <f>IFERROR(INDEX(GUTS!AJ724:'GUTS'!BH724,MATCH(3,GUTS!AK724:'GUTS'!BI724,0)),"")</f>
        <v/>
      </c>
      <c r="H723" s="127" t="str">
        <f>IFERROR(INDEX(GUTS!AI724:'GUTS'!BH724,MATCH(4,GUTS!AK724:'GUTS'!BI724,0)),"")</f>
        <v/>
      </c>
      <c r="I723" s="127" t="str">
        <f>IFERROR(INDEX(GUTS!AJ724:'GUTS'!BH724,MATCH(4,GUTS!AK724:'GUTS'!BI724,0)),"")</f>
        <v/>
      </c>
      <c r="J723" s="127" t="str">
        <f>IFERROR(INDEX(GUTS!AI724:'GUTS'!BH724,MATCH(5,GUTS!AK724:'GUTS'!BI724,0)),"")</f>
        <v/>
      </c>
      <c r="K723" s="127" t="str">
        <f>IFERROR(INDEX(GUTS!AJ724:'GUTS'!BH724,MATCH(5,GUTS!AK724:'GUTS'!BI724,0)),"")</f>
        <v/>
      </c>
      <c r="L723" s="127" t="str">
        <f>IFERROR(INDEX(GUTS!AI724:'GUTS'!BH724,MATCH(6,GUTS!AK724:'GUTS'!BI724,0)),"")</f>
        <v/>
      </c>
      <c r="M723" s="127" t="str">
        <f>IFERROR(INDEX(GUTS!AJ724:'GUTS'!BH724,MATCH(6,GUTS!AK724:'GUTS'!BI724,0)),"")</f>
        <v/>
      </c>
      <c r="N723" s="127" t="e">
        <f>Audit!#REF!</f>
        <v>#REF!</v>
      </c>
      <c r="O723" s="127" t="e">
        <f>Audit!#REF!</f>
        <v>#REF!</v>
      </c>
      <c r="P723" s="127" t="e">
        <f>Audit!#REF!</f>
        <v>#REF!</v>
      </c>
    </row>
    <row r="724" spans="1:16" hidden="1">
      <c r="A724" s="127" t="e">
        <f>Audit!#REF!</f>
        <v>#REF!</v>
      </c>
      <c r="B724" s="127" t="str">
        <f>IFERROR(INDEX(GUTS!AI725:'GUTS'!BH725,MATCH(1,GUTS!AK725:'GUTS'!BI725,0)),"")</f>
        <v/>
      </c>
      <c r="C724" s="127" t="str">
        <f>IFERROR(INDEX(GUTS!AJ725:'GUTS'!BH725,MATCH(1,GUTS!AK725:'GUTS'!BI725,0)),"")</f>
        <v/>
      </c>
      <c r="D724" s="127" t="str">
        <f>IFERROR(INDEX(GUTS!AI725:'GUTS'!BH725,MATCH(2,GUTS!AK725:'GUTS'!BI725,0)),"")</f>
        <v/>
      </c>
      <c r="E724" s="127" t="str">
        <f>IFERROR(INDEX(GUTS!AJ725:'GUTS'!BH725,MATCH(2,GUTS!AK725:'GUTS'!BI725,0)),"")</f>
        <v/>
      </c>
      <c r="F724" s="127" t="str">
        <f>IFERROR(INDEX(GUTS!AI725:'GUTS'!BH725,MATCH(3,GUTS!AK725:'GUTS'!BI725,0)),"")</f>
        <v/>
      </c>
      <c r="G724" s="127" t="str">
        <f>IFERROR(INDEX(GUTS!AJ725:'GUTS'!BH725,MATCH(3,GUTS!AK725:'GUTS'!BI725,0)),"")</f>
        <v/>
      </c>
      <c r="H724" s="127" t="str">
        <f>IFERROR(INDEX(GUTS!AI725:'GUTS'!BH725,MATCH(4,GUTS!AK725:'GUTS'!BI725,0)),"")</f>
        <v/>
      </c>
      <c r="I724" s="127" t="str">
        <f>IFERROR(INDEX(GUTS!AJ725:'GUTS'!BH725,MATCH(4,GUTS!AK725:'GUTS'!BI725,0)),"")</f>
        <v/>
      </c>
      <c r="J724" s="127" t="str">
        <f>IFERROR(INDEX(GUTS!AI725:'GUTS'!BH725,MATCH(5,GUTS!AK725:'GUTS'!BI725,0)),"")</f>
        <v/>
      </c>
      <c r="K724" s="127" t="str">
        <f>IFERROR(INDEX(GUTS!AJ725:'GUTS'!BH725,MATCH(5,GUTS!AK725:'GUTS'!BI725,0)),"")</f>
        <v/>
      </c>
      <c r="L724" s="127" t="str">
        <f>IFERROR(INDEX(GUTS!AI725:'GUTS'!BH725,MATCH(6,GUTS!AK725:'GUTS'!BI725,0)),"")</f>
        <v/>
      </c>
      <c r="M724" s="127" t="str">
        <f>IFERROR(INDEX(GUTS!AJ725:'GUTS'!BH725,MATCH(6,GUTS!AK725:'GUTS'!BI725,0)),"")</f>
        <v/>
      </c>
      <c r="N724" s="127" t="e">
        <f>Audit!#REF!</f>
        <v>#REF!</v>
      </c>
      <c r="O724" s="127" t="e">
        <f>Audit!#REF!</f>
        <v>#REF!</v>
      </c>
      <c r="P724" s="127" t="e">
        <f>Audit!#REF!</f>
        <v>#REF!</v>
      </c>
    </row>
    <row r="725" spans="1:16" hidden="1">
      <c r="A725" s="127" t="e">
        <f>Audit!#REF!</f>
        <v>#REF!</v>
      </c>
      <c r="B725" s="127" t="str">
        <f>IFERROR(INDEX(GUTS!AI726:'GUTS'!BH726,MATCH(1,GUTS!AK726:'GUTS'!BI726,0)),"")</f>
        <v/>
      </c>
      <c r="C725" s="127" t="str">
        <f>IFERROR(INDEX(GUTS!AJ726:'GUTS'!BH726,MATCH(1,GUTS!AK726:'GUTS'!BI726,0)),"")</f>
        <v/>
      </c>
      <c r="D725" s="127" t="str">
        <f>IFERROR(INDEX(GUTS!AI726:'GUTS'!BH726,MATCH(2,GUTS!AK726:'GUTS'!BI726,0)),"")</f>
        <v/>
      </c>
      <c r="E725" s="127" t="str">
        <f>IFERROR(INDEX(GUTS!AJ726:'GUTS'!BH726,MATCH(2,GUTS!AK726:'GUTS'!BI726,0)),"")</f>
        <v/>
      </c>
      <c r="F725" s="127" t="str">
        <f>IFERROR(INDEX(GUTS!AI726:'GUTS'!BH726,MATCH(3,GUTS!AK726:'GUTS'!BI726,0)),"")</f>
        <v/>
      </c>
      <c r="G725" s="127" t="str">
        <f>IFERROR(INDEX(GUTS!AJ726:'GUTS'!BH726,MATCH(3,GUTS!AK726:'GUTS'!BI726,0)),"")</f>
        <v/>
      </c>
      <c r="H725" s="127" t="str">
        <f>IFERROR(INDEX(GUTS!AI726:'GUTS'!BH726,MATCH(4,GUTS!AK726:'GUTS'!BI726,0)),"")</f>
        <v/>
      </c>
      <c r="I725" s="127" t="str">
        <f>IFERROR(INDEX(GUTS!AJ726:'GUTS'!BH726,MATCH(4,GUTS!AK726:'GUTS'!BI726,0)),"")</f>
        <v/>
      </c>
      <c r="J725" s="127" t="str">
        <f>IFERROR(INDEX(GUTS!AI726:'GUTS'!BH726,MATCH(5,GUTS!AK726:'GUTS'!BI726,0)),"")</f>
        <v/>
      </c>
      <c r="K725" s="127" t="str">
        <f>IFERROR(INDEX(GUTS!AJ726:'GUTS'!BH726,MATCH(5,GUTS!AK726:'GUTS'!BI726,0)),"")</f>
        <v/>
      </c>
      <c r="L725" s="127" t="str">
        <f>IFERROR(INDEX(GUTS!AI726:'GUTS'!BH726,MATCH(6,GUTS!AK726:'GUTS'!BI726,0)),"")</f>
        <v/>
      </c>
      <c r="M725" s="127" t="str">
        <f>IFERROR(INDEX(GUTS!AJ726:'GUTS'!BH726,MATCH(6,GUTS!AK726:'GUTS'!BI726,0)),"")</f>
        <v/>
      </c>
      <c r="N725" s="127" t="e">
        <f>Audit!#REF!</f>
        <v>#REF!</v>
      </c>
      <c r="O725" s="127" t="e">
        <f>Audit!#REF!</f>
        <v>#REF!</v>
      </c>
      <c r="P725" s="127" t="e">
        <f>Audit!#REF!</f>
        <v>#REF!</v>
      </c>
    </row>
    <row r="726" spans="1:16" hidden="1">
      <c r="A726" s="127" t="e">
        <f>Audit!#REF!</f>
        <v>#REF!</v>
      </c>
      <c r="B726" s="127" t="str">
        <f>IFERROR(INDEX(GUTS!AI727:'GUTS'!BH727,MATCH(1,GUTS!AK727:'GUTS'!BI727,0)),"")</f>
        <v/>
      </c>
      <c r="C726" s="127" t="str">
        <f>IFERROR(INDEX(GUTS!AJ727:'GUTS'!BH727,MATCH(1,GUTS!AK727:'GUTS'!BI727,0)),"")</f>
        <v/>
      </c>
      <c r="D726" s="127" t="str">
        <f>IFERROR(INDEX(GUTS!AI727:'GUTS'!BH727,MATCH(2,GUTS!AK727:'GUTS'!BI727,0)),"")</f>
        <v/>
      </c>
      <c r="E726" s="127" t="str">
        <f>IFERROR(INDEX(GUTS!AJ727:'GUTS'!BH727,MATCH(2,GUTS!AK727:'GUTS'!BI727,0)),"")</f>
        <v/>
      </c>
      <c r="F726" s="127" t="str">
        <f>IFERROR(INDEX(GUTS!AI727:'GUTS'!BH727,MATCH(3,GUTS!AK727:'GUTS'!BI727,0)),"")</f>
        <v/>
      </c>
      <c r="G726" s="127" t="str">
        <f>IFERROR(INDEX(GUTS!AJ727:'GUTS'!BH727,MATCH(3,GUTS!AK727:'GUTS'!BI727,0)),"")</f>
        <v/>
      </c>
      <c r="H726" s="127" t="str">
        <f>IFERROR(INDEX(GUTS!AI727:'GUTS'!BH727,MATCH(4,GUTS!AK727:'GUTS'!BI727,0)),"")</f>
        <v/>
      </c>
      <c r="I726" s="127" t="str">
        <f>IFERROR(INDEX(GUTS!AJ727:'GUTS'!BH727,MATCH(4,GUTS!AK727:'GUTS'!BI727,0)),"")</f>
        <v/>
      </c>
      <c r="J726" s="127" t="str">
        <f>IFERROR(INDEX(GUTS!AI727:'GUTS'!BH727,MATCH(5,GUTS!AK727:'GUTS'!BI727,0)),"")</f>
        <v/>
      </c>
      <c r="K726" s="127" t="str">
        <f>IFERROR(INDEX(GUTS!AJ727:'GUTS'!BH727,MATCH(5,GUTS!AK727:'GUTS'!BI727,0)),"")</f>
        <v/>
      </c>
      <c r="L726" s="127" t="str">
        <f>IFERROR(INDEX(GUTS!AI727:'GUTS'!BH727,MATCH(6,GUTS!AK727:'GUTS'!BI727,0)),"")</f>
        <v/>
      </c>
      <c r="M726" s="127" t="str">
        <f>IFERROR(INDEX(GUTS!AJ727:'GUTS'!BH727,MATCH(6,GUTS!AK727:'GUTS'!BI727,0)),"")</f>
        <v/>
      </c>
      <c r="N726" s="127" t="e">
        <f>Audit!#REF!</f>
        <v>#REF!</v>
      </c>
      <c r="O726" s="127" t="e">
        <f>Audit!#REF!</f>
        <v>#REF!</v>
      </c>
      <c r="P726" s="127" t="e">
        <f>Audit!#REF!</f>
        <v>#REF!</v>
      </c>
    </row>
    <row r="727" spans="1:16" hidden="1">
      <c r="A727" s="127" t="e">
        <f>Audit!#REF!</f>
        <v>#REF!</v>
      </c>
      <c r="B727" s="127" t="str">
        <f>IFERROR(INDEX(GUTS!AI728:'GUTS'!BH728,MATCH(1,GUTS!AK728:'GUTS'!BI728,0)),"")</f>
        <v/>
      </c>
      <c r="C727" s="127" t="str">
        <f>IFERROR(INDEX(GUTS!AJ728:'GUTS'!BH728,MATCH(1,GUTS!AK728:'GUTS'!BI728,0)),"")</f>
        <v/>
      </c>
      <c r="D727" s="127" t="str">
        <f>IFERROR(INDEX(GUTS!AI728:'GUTS'!BH728,MATCH(2,GUTS!AK728:'GUTS'!BI728,0)),"")</f>
        <v/>
      </c>
      <c r="E727" s="127" t="str">
        <f>IFERROR(INDEX(GUTS!AJ728:'GUTS'!BH728,MATCH(2,GUTS!AK728:'GUTS'!BI728,0)),"")</f>
        <v/>
      </c>
      <c r="F727" s="127" t="str">
        <f>IFERROR(INDEX(GUTS!AI728:'GUTS'!BH728,MATCH(3,GUTS!AK728:'GUTS'!BI728,0)),"")</f>
        <v/>
      </c>
      <c r="G727" s="127" t="str">
        <f>IFERROR(INDEX(GUTS!AJ728:'GUTS'!BH728,MATCH(3,GUTS!AK728:'GUTS'!BI728,0)),"")</f>
        <v/>
      </c>
      <c r="H727" s="127" t="str">
        <f>IFERROR(INDEX(GUTS!AI728:'GUTS'!BH728,MATCH(4,GUTS!AK728:'GUTS'!BI728,0)),"")</f>
        <v/>
      </c>
      <c r="I727" s="127" t="str">
        <f>IFERROR(INDEX(GUTS!AJ728:'GUTS'!BH728,MATCH(4,GUTS!AK728:'GUTS'!BI728,0)),"")</f>
        <v/>
      </c>
      <c r="J727" s="127" t="str">
        <f>IFERROR(INDEX(GUTS!AI728:'GUTS'!BH728,MATCH(5,GUTS!AK728:'GUTS'!BI728,0)),"")</f>
        <v/>
      </c>
      <c r="K727" s="127" t="str">
        <f>IFERROR(INDEX(GUTS!AJ728:'GUTS'!BH728,MATCH(5,GUTS!AK728:'GUTS'!BI728,0)),"")</f>
        <v/>
      </c>
      <c r="L727" s="127" t="str">
        <f>IFERROR(INDEX(GUTS!AI728:'GUTS'!BH728,MATCH(6,GUTS!AK728:'GUTS'!BI728,0)),"")</f>
        <v/>
      </c>
      <c r="M727" s="127" t="str">
        <f>IFERROR(INDEX(GUTS!AJ728:'GUTS'!BH728,MATCH(6,GUTS!AK728:'GUTS'!BI728,0)),"")</f>
        <v/>
      </c>
      <c r="N727" s="127" t="e">
        <f>Audit!#REF!</f>
        <v>#REF!</v>
      </c>
      <c r="O727" s="127" t="e">
        <f>Audit!#REF!</f>
        <v>#REF!</v>
      </c>
      <c r="P727" s="127" t="e">
        <f>Audit!#REF!</f>
        <v>#REF!</v>
      </c>
    </row>
    <row r="728" spans="1:16" hidden="1">
      <c r="A728" s="127" t="e">
        <f>Audit!#REF!</f>
        <v>#REF!</v>
      </c>
      <c r="B728" s="127" t="str">
        <f>IFERROR(INDEX(GUTS!AI729:'GUTS'!BH729,MATCH(1,GUTS!AK729:'GUTS'!BI729,0)),"")</f>
        <v/>
      </c>
      <c r="C728" s="127" t="str">
        <f>IFERROR(INDEX(GUTS!AJ729:'GUTS'!BH729,MATCH(1,GUTS!AK729:'GUTS'!BI729,0)),"")</f>
        <v/>
      </c>
      <c r="D728" s="127" t="str">
        <f>IFERROR(INDEX(GUTS!AI729:'GUTS'!BH729,MATCH(2,GUTS!AK729:'GUTS'!BI729,0)),"")</f>
        <v/>
      </c>
      <c r="E728" s="127" t="str">
        <f>IFERROR(INDEX(GUTS!AJ729:'GUTS'!BH729,MATCH(2,GUTS!AK729:'GUTS'!BI729,0)),"")</f>
        <v/>
      </c>
      <c r="F728" s="127" t="str">
        <f>IFERROR(INDEX(GUTS!AI729:'GUTS'!BH729,MATCH(3,GUTS!AK729:'GUTS'!BI729,0)),"")</f>
        <v/>
      </c>
      <c r="G728" s="127" t="str">
        <f>IFERROR(INDEX(GUTS!AJ729:'GUTS'!BH729,MATCH(3,GUTS!AK729:'GUTS'!BI729,0)),"")</f>
        <v/>
      </c>
      <c r="H728" s="127" t="str">
        <f>IFERROR(INDEX(GUTS!AI729:'GUTS'!BH729,MATCH(4,GUTS!AK729:'GUTS'!BI729,0)),"")</f>
        <v/>
      </c>
      <c r="I728" s="127" t="str">
        <f>IFERROR(INDEX(GUTS!AJ729:'GUTS'!BH729,MATCH(4,GUTS!AK729:'GUTS'!BI729,0)),"")</f>
        <v/>
      </c>
      <c r="J728" s="127" t="str">
        <f>IFERROR(INDEX(GUTS!AI729:'GUTS'!BH729,MATCH(5,GUTS!AK729:'GUTS'!BI729,0)),"")</f>
        <v/>
      </c>
      <c r="K728" s="127" t="str">
        <f>IFERROR(INDEX(GUTS!AJ729:'GUTS'!BH729,MATCH(5,GUTS!AK729:'GUTS'!BI729,0)),"")</f>
        <v/>
      </c>
      <c r="L728" s="127" t="str">
        <f>IFERROR(INDEX(GUTS!AI729:'GUTS'!BH729,MATCH(6,GUTS!AK729:'GUTS'!BI729,0)),"")</f>
        <v/>
      </c>
      <c r="M728" s="127" t="str">
        <f>IFERROR(INDEX(GUTS!AJ729:'GUTS'!BH729,MATCH(6,GUTS!AK729:'GUTS'!BI729,0)),"")</f>
        <v/>
      </c>
      <c r="N728" s="127" t="e">
        <f>Audit!#REF!</f>
        <v>#REF!</v>
      </c>
      <c r="O728" s="127" t="e">
        <f>Audit!#REF!</f>
        <v>#REF!</v>
      </c>
      <c r="P728" s="127" t="e">
        <f>Audit!#REF!</f>
        <v>#REF!</v>
      </c>
    </row>
    <row r="729" spans="1:16">
      <c r="A729" s="127" t="e">
        <f>Audit!#REF!</f>
        <v>#REF!</v>
      </c>
      <c r="B729" s="127" t="str">
        <f>IFERROR(INDEX(GUTS!AI730:'GUTS'!BH730,MATCH(1,GUTS!AK730:'GUTS'!BI730,0)),"")</f>
        <v/>
      </c>
      <c r="C729" s="127" t="str">
        <f>IFERROR(INDEX(GUTS!AJ730:'GUTS'!BH730,MATCH(1,GUTS!AK730:'GUTS'!BI730,0)),"")</f>
        <v/>
      </c>
      <c r="D729" s="127" t="str">
        <f>IFERROR(INDEX(GUTS!AI730:'GUTS'!BH730,MATCH(2,GUTS!AK730:'GUTS'!BI730,0)),"")</f>
        <v/>
      </c>
      <c r="E729" s="127" t="str">
        <f>IFERROR(INDEX(GUTS!AJ730:'GUTS'!BH730,MATCH(2,GUTS!AK730:'GUTS'!BI730,0)),"")</f>
        <v/>
      </c>
      <c r="F729" s="127" t="str">
        <f>IFERROR(INDEX(GUTS!AI730:'GUTS'!BH730,MATCH(3,GUTS!AK730:'GUTS'!BI730,0)),"")</f>
        <v/>
      </c>
      <c r="G729" s="127" t="str">
        <f>IFERROR(INDEX(GUTS!AJ730:'GUTS'!BH730,MATCH(3,GUTS!AK730:'GUTS'!BI730,0)),"")</f>
        <v/>
      </c>
      <c r="H729" s="127" t="str">
        <f>IFERROR(INDEX(GUTS!AI730:'GUTS'!BH730,MATCH(4,GUTS!AK730:'GUTS'!BI730,0)),"")</f>
        <v/>
      </c>
      <c r="I729" s="127" t="str">
        <f>IFERROR(INDEX(GUTS!AJ730:'GUTS'!BH730,MATCH(4,GUTS!AK730:'GUTS'!BI730,0)),"")</f>
        <v/>
      </c>
      <c r="J729" s="127" t="str">
        <f>IFERROR(INDEX(GUTS!AI730:'GUTS'!BH730,MATCH(5,GUTS!AK730:'GUTS'!BI730,0)),"")</f>
        <v/>
      </c>
      <c r="K729" s="127" t="str">
        <f>IFERROR(INDEX(GUTS!AJ730:'GUTS'!BH730,MATCH(5,GUTS!AK730:'GUTS'!BI730,0)),"")</f>
        <v/>
      </c>
      <c r="L729" s="127" t="str">
        <f>IFERROR(INDEX(GUTS!AI730:'GUTS'!BH730,MATCH(6,GUTS!AK730:'GUTS'!BI730,0)),"")</f>
        <v/>
      </c>
      <c r="M729" s="127" t="str">
        <f>IFERROR(INDEX(GUTS!AJ730:'GUTS'!BH730,MATCH(6,GUTS!AK730:'GUTS'!BI730,0)),"")</f>
        <v/>
      </c>
      <c r="N729" s="127" t="e">
        <f>Audit!#REF!</f>
        <v>#REF!</v>
      </c>
      <c r="O729" s="127" t="e">
        <f>Audit!#REF!</f>
        <v>#REF!</v>
      </c>
      <c r="P729" s="127" t="e">
        <f>Audit!#REF!</f>
        <v>#REF!</v>
      </c>
    </row>
    <row r="730" spans="1:16" hidden="1">
      <c r="A730" s="127" t="e">
        <f>Audit!#REF!</f>
        <v>#REF!</v>
      </c>
      <c r="B730" s="127" t="str">
        <f>IFERROR(INDEX(GUTS!AI731:'GUTS'!BH731,MATCH(1,GUTS!AK731:'GUTS'!BI731,0)),"")</f>
        <v/>
      </c>
      <c r="C730" s="127" t="str">
        <f>IFERROR(INDEX(GUTS!AJ731:'GUTS'!BH731,MATCH(1,GUTS!AK731:'GUTS'!BI731,0)),"")</f>
        <v/>
      </c>
      <c r="D730" s="127" t="str">
        <f>IFERROR(INDEX(GUTS!AI731:'GUTS'!BH731,MATCH(2,GUTS!AK731:'GUTS'!BI731,0)),"")</f>
        <v/>
      </c>
      <c r="E730" s="127" t="str">
        <f>IFERROR(INDEX(GUTS!AJ731:'GUTS'!BH731,MATCH(2,GUTS!AK731:'GUTS'!BI731,0)),"")</f>
        <v/>
      </c>
      <c r="F730" s="127" t="str">
        <f>IFERROR(INDEX(GUTS!AI731:'GUTS'!BH731,MATCH(3,GUTS!AK731:'GUTS'!BI731,0)),"")</f>
        <v/>
      </c>
      <c r="G730" s="127" t="str">
        <f>IFERROR(INDEX(GUTS!AJ731:'GUTS'!BH731,MATCH(3,GUTS!AK731:'GUTS'!BI731,0)),"")</f>
        <v/>
      </c>
      <c r="H730" s="127" t="str">
        <f>IFERROR(INDEX(GUTS!AI731:'GUTS'!BH731,MATCH(4,GUTS!AK731:'GUTS'!BI731,0)),"")</f>
        <v/>
      </c>
      <c r="I730" s="127" t="str">
        <f>IFERROR(INDEX(GUTS!AJ731:'GUTS'!BH731,MATCH(4,GUTS!AK731:'GUTS'!BI731,0)),"")</f>
        <v/>
      </c>
      <c r="J730" s="127" t="str">
        <f>IFERROR(INDEX(GUTS!AI731:'GUTS'!BH731,MATCH(5,GUTS!AK731:'GUTS'!BI731,0)),"")</f>
        <v/>
      </c>
      <c r="K730" s="127" t="str">
        <f>IFERROR(INDEX(GUTS!AJ731:'GUTS'!BH731,MATCH(5,GUTS!AK731:'GUTS'!BI731,0)),"")</f>
        <v/>
      </c>
      <c r="L730" s="127" t="str">
        <f>IFERROR(INDEX(GUTS!AI731:'GUTS'!BH731,MATCH(6,GUTS!AK731:'GUTS'!BI731,0)),"")</f>
        <v/>
      </c>
      <c r="M730" s="127" t="str">
        <f>IFERROR(INDEX(GUTS!AJ731:'GUTS'!BH731,MATCH(6,GUTS!AK731:'GUTS'!BI731,0)),"")</f>
        <v/>
      </c>
      <c r="N730" s="127" t="e">
        <f>Audit!#REF!</f>
        <v>#REF!</v>
      </c>
      <c r="O730" s="127" t="e">
        <f>Audit!#REF!</f>
        <v>#REF!</v>
      </c>
      <c r="P730" s="127" t="e">
        <f>Audit!#REF!</f>
        <v>#REF!</v>
      </c>
    </row>
    <row r="731" spans="1:16">
      <c r="A731" s="127" t="e">
        <f>Audit!#REF!</f>
        <v>#REF!</v>
      </c>
      <c r="B731" s="127" t="str">
        <f>IFERROR(INDEX(GUTS!AI732:'GUTS'!BH732,MATCH(1,GUTS!AK732:'GUTS'!BI732,0)),"")</f>
        <v/>
      </c>
      <c r="C731" s="127" t="str">
        <f>IFERROR(INDEX(GUTS!AJ732:'GUTS'!BH732,MATCH(1,GUTS!AK732:'GUTS'!BI732,0)),"")</f>
        <v/>
      </c>
      <c r="D731" s="127" t="str">
        <f>IFERROR(INDEX(GUTS!AI732:'GUTS'!BH732,MATCH(2,GUTS!AK732:'GUTS'!BI732,0)),"")</f>
        <v/>
      </c>
      <c r="E731" s="127" t="str">
        <f>IFERROR(INDEX(GUTS!AJ732:'GUTS'!BH732,MATCH(2,GUTS!AK732:'GUTS'!BI732,0)),"")</f>
        <v/>
      </c>
      <c r="F731" s="127" t="str">
        <f>IFERROR(INDEX(GUTS!AI732:'GUTS'!BH732,MATCH(3,GUTS!AK732:'GUTS'!BI732,0)),"")</f>
        <v/>
      </c>
      <c r="G731" s="127" t="str">
        <f>IFERROR(INDEX(GUTS!AJ732:'GUTS'!BH732,MATCH(3,GUTS!AK732:'GUTS'!BI732,0)),"")</f>
        <v/>
      </c>
      <c r="H731" s="127" t="str">
        <f>IFERROR(INDEX(GUTS!AI732:'GUTS'!BH732,MATCH(4,GUTS!AK732:'GUTS'!BI732,0)),"")</f>
        <v/>
      </c>
      <c r="I731" s="127" t="str">
        <f>IFERROR(INDEX(GUTS!AJ732:'GUTS'!BH732,MATCH(4,GUTS!AK732:'GUTS'!BI732,0)),"")</f>
        <v/>
      </c>
      <c r="J731" s="127" t="str">
        <f>IFERROR(INDEX(GUTS!AI732:'GUTS'!BH732,MATCH(5,GUTS!AK732:'GUTS'!BI732,0)),"")</f>
        <v/>
      </c>
      <c r="K731" s="127" t="str">
        <f>IFERROR(INDEX(GUTS!AJ732:'GUTS'!BH732,MATCH(5,GUTS!AK732:'GUTS'!BI732,0)),"")</f>
        <v/>
      </c>
      <c r="L731" s="127" t="str">
        <f>IFERROR(INDEX(GUTS!AI732:'GUTS'!BH732,MATCH(6,GUTS!AK732:'GUTS'!BI732,0)),"")</f>
        <v/>
      </c>
      <c r="M731" s="127" t="str">
        <f>IFERROR(INDEX(GUTS!AJ732:'GUTS'!BH732,MATCH(6,GUTS!AK732:'GUTS'!BI732,0)),"")</f>
        <v/>
      </c>
      <c r="N731" s="127" t="e">
        <f>Audit!#REF!</f>
        <v>#REF!</v>
      </c>
      <c r="O731" s="127" t="e">
        <f>Audit!#REF!</f>
        <v>#REF!</v>
      </c>
      <c r="P731" s="127" t="e">
        <f>Audit!#REF!</f>
        <v>#REF!</v>
      </c>
    </row>
    <row r="732" spans="1:16" hidden="1">
      <c r="A732" s="127" t="e">
        <f>Audit!#REF!</f>
        <v>#REF!</v>
      </c>
      <c r="B732" s="127" t="str">
        <f>IFERROR(INDEX(GUTS!AI733:'GUTS'!BH733,MATCH(1,GUTS!AK733:'GUTS'!BI733,0)),"")</f>
        <v/>
      </c>
      <c r="C732" s="127" t="str">
        <f>IFERROR(INDEX(GUTS!AJ733:'GUTS'!BH733,MATCH(1,GUTS!AK733:'GUTS'!BI733,0)),"")</f>
        <v/>
      </c>
      <c r="D732" s="127" t="str">
        <f>IFERROR(INDEX(GUTS!AI733:'GUTS'!BH733,MATCH(2,GUTS!AK733:'GUTS'!BI733,0)),"")</f>
        <v/>
      </c>
      <c r="E732" s="127" t="str">
        <f>IFERROR(INDEX(GUTS!AJ733:'GUTS'!BH733,MATCH(2,GUTS!AK733:'GUTS'!BI733,0)),"")</f>
        <v/>
      </c>
      <c r="F732" s="127" t="str">
        <f>IFERROR(INDEX(GUTS!AI733:'GUTS'!BH733,MATCH(3,GUTS!AK733:'GUTS'!BI733,0)),"")</f>
        <v/>
      </c>
      <c r="G732" s="127" t="str">
        <f>IFERROR(INDEX(GUTS!AJ733:'GUTS'!BH733,MATCH(3,GUTS!AK733:'GUTS'!BI733,0)),"")</f>
        <v/>
      </c>
      <c r="H732" s="127" t="str">
        <f>IFERROR(INDEX(GUTS!AI733:'GUTS'!BH733,MATCH(4,GUTS!AK733:'GUTS'!BI733,0)),"")</f>
        <v/>
      </c>
      <c r="I732" s="127" t="str">
        <f>IFERROR(INDEX(GUTS!AJ733:'GUTS'!BH733,MATCH(4,GUTS!AK733:'GUTS'!BI733,0)),"")</f>
        <v/>
      </c>
      <c r="J732" s="127" t="str">
        <f>IFERROR(INDEX(GUTS!AI733:'GUTS'!BH733,MATCH(5,GUTS!AK733:'GUTS'!BI733,0)),"")</f>
        <v/>
      </c>
      <c r="K732" s="127" t="str">
        <f>IFERROR(INDEX(GUTS!AJ733:'GUTS'!BH733,MATCH(5,GUTS!AK733:'GUTS'!BI733,0)),"")</f>
        <v/>
      </c>
      <c r="L732" s="127" t="str">
        <f>IFERROR(INDEX(GUTS!AI733:'GUTS'!BH733,MATCH(6,GUTS!AK733:'GUTS'!BI733,0)),"")</f>
        <v/>
      </c>
      <c r="M732" s="127" t="str">
        <f>IFERROR(INDEX(GUTS!AJ733:'GUTS'!BH733,MATCH(6,GUTS!AK733:'GUTS'!BI733,0)),"")</f>
        <v/>
      </c>
      <c r="N732" s="127" t="e">
        <f>Audit!#REF!</f>
        <v>#REF!</v>
      </c>
      <c r="O732" s="127" t="e">
        <f>Audit!#REF!</f>
        <v>#REF!</v>
      </c>
      <c r="P732" s="127" t="e">
        <f>Audit!#REF!</f>
        <v>#REF!</v>
      </c>
    </row>
    <row r="733" spans="1:16">
      <c r="A733" s="127" t="e">
        <f>Audit!#REF!</f>
        <v>#REF!</v>
      </c>
      <c r="B733" s="127" t="str">
        <f>IFERROR(INDEX(GUTS!AI734:'GUTS'!BH734,MATCH(1,GUTS!AK734:'GUTS'!BI734,0)),"")</f>
        <v/>
      </c>
      <c r="C733" s="127" t="str">
        <f>IFERROR(INDEX(GUTS!AJ734:'GUTS'!BH734,MATCH(1,GUTS!AK734:'GUTS'!BI734,0)),"")</f>
        <v/>
      </c>
      <c r="D733" s="127" t="str">
        <f>IFERROR(INDEX(GUTS!AI734:'GUTS'!BH734,MATCH(2,GUTS!AK734:'GUTS'!BI734,0)),"")</f>
        <v/>
      </c>
      <c r="E733" s="127" t="str">
        <f>IFERROR(INDEX(GUTS!AJ734:'GUTS'!BH734,MATCH(2,GUTS!AK734:'GUTS'!BI734,0)),"")</f>
        <v/>
      </c>
      <c r="F733" s="127" t="str">
        <f>IFERROR(INDEX(GUTS!AI734:'GUTS'!BH734,MATCH(3,GUTS!AK734:'GUTS'!BI734,0)),"")</f>
        <v/>
      </c>
      <c r="G733" s="127" t="str">
        <f>IFERROR(INDEX(GUTS!AJ734:'GUTS'!BH734,MATCH(3,GUTS!AK734:'GUTS'!BI734,0)),"")</f>
        <v/>
      </c>
      <c r="H733" s="127" t="str">
        <f>IFERROR(INDEX(GUTS!AI734:'GUTS'!BH734,MATCH(4,GUTS!AK734:'GUTS'!BI734,0)),"")</f>
        <v/>
      </c>
      <c r="I733" s="127" t="str">
        <f>IFERROR(INDEX(GUTS!AJ734:'GUTS'!BH734,MATCH(4,GUTS!AK734:'GUTS'!BI734,0)),"")</f>
        <v/>
      </c>
      <c r="J733" s="127" t="str">
        <f>IFERROR(INDEX(GUTS!AI734:'GUTS'!BH734,MATCH(5,GUTS!AK734:'GUTS'!BI734,0)),"")</f>
        <v/>
      </c>
      <c r="K733" s="127" t="str">
        <f>IFERROR(INDEX(GUTS!AJ734:'GUTS'!BH734,MATCH(5,GUTS!AK734:'GUTS'!BI734,0)),"")</f>
        <v/>
      </c>
      <c r="L733" s="127" t="str">
        <f>IFERROR(INDEX(GUTS!AI734:'GUTS'!BH734,MATCH(6,GUTS!AK734:'GUTS'!BI734,0)),"")</f>
        <v/>
      </c>
      <c r="M733" s="127" t="str">
        <f>IFERROR(INDEX(GUTS!AJ734:'GUTS'!BH734,MATCH(6,GUTS!AK734:'GUTS'!BI734,0)),"")</f>
        <v/>
      </c>
      <c r="N733" s="127" t="e">
        <f>Audit!#REF!</f>
        <v>#REF!</v>
      </c>
      <c r="O733" s="127" t="e">
        <f>Audit!#REF!</f>
        <v>#REF!</v>
      </c>
      <c r="P733" s="127" t="e">
        <f>Audit!#REF!</f>
        <v>#REF!</v>
      </c>
    </row>
    <row r="734" spans="1:16" hidden="1">
      <c r="A734" s="127" t="e">
        <f>Audit!#REF!</f>
        <v>#REF!</v>
      </c>
      <c r="B734" s="127" t="str">
        <f>IFERROR(INDEX(GUTS!AI735:'GUTS'!BH735,MATCH(1,GUTS!AK735:'GUTS'!BI735,0)),"")</f>
        <v/>
      </c>
      <c r="C734" s="127" t="str">
        <f>IFERROR(INDEX(GUTS!AJ735:'GUTS'!BH735,MATCH(1,GUTS!AK735:'GUTS'!BI735,0)),"")</f>
        <v/>
      </c>
      <c r="D734" s="127" t="str">
        <f>IFERROR(INDEX(GUTS!AI735:'GUTS'!BH735,MATCH(2,GUTS!AK735:'GUTS'!BI735,0)),"")</f>
        <v/>
      </c>
      <c r="E734" s="127" t="str">
        <f>IFERROR(INDEX(GUTS!AJ735:'GUTS'!BH735,MATCH(2,GUTS!AK735:'GUTS'!BI735,0)),"")</f>
        <v/>
      </c>
      <c r="F734" s="127" t="str">
        <f>IFERROR(INDEX(GUTS!AI735:'GUTS'!BH735,MATCH(3,GUTS!AK735:'GUTS'!BI735,0)),"")</f>
        <v/>
      </c>
      <c r="G734" s="127" t="str">
        <f>IFERROR(INDEX(GUTS!AJ735:'GUTS'!BH735,MATCH(3,GUTS!AK735:'GUTS'!BI735,0)),"")</f>
        <v/>
      </c>
      <c r="H734" s="127" t="str">
        <f>IFERROR(INDEX(GUTS!AI735:'GUTS'!BH735,MATCH(4,GUTS!AK735:'GUTS'!BI735,0)),"")</f>
        <v/>
      </c>
      <c r="I734" s="127" t="str">
        <f>IFERROR(INDEX(GUTS!AJ735:'GUTS'!BH735,MATCH(4,GUTS!AK735:'GUTS'!BI735,0)),"")</f>
        <v/>
      </c>
      <c r="J734" s="127" t="str">
        <f>IFERROR(INDEX(GUTS!AI735:'GUTS'!BH735,MATCH(5,GUTS!AK735:'GUTS'!BI735,0)),"")</f>
        <v/>
      </c>
      <c r="K734" s="127" t="str">
        <f>IFERROR(INDEX(GUTS!AJ735:'GUTS'!BH735,MATCH(5,GUTS!AK735:'GUTS'!BI735,0)),"")</f>
        <v/>
      </c>
      <c r="L734" s="127" t="str">
        <f>IFERROR(INDEX(GUTS!AI735:'GUTS'!BH735,MATCH(6,GUTS!AK735:'GUTS'!BI735,0)),"")</f>
        <v/>
      </c>
      <c r="M734" s="127" t="str">
        <f>IFERROR(INDEX(GUTS!AJ735:'GUTS'!BH735,MATCH(6,GUTS!AK735:'GUTS'!BI735,0)),"")</f>
        <v/>
      </c>
      <c r="N734" s="127" t="e">
        <f>Audit!#REF!</f>
        <v>#REF!</v>
      </c>
      <c r="O734" s="127" t="e">
        <f>Audit!#REF!</f>
        <v>#REF!</v>
      </c>
      <c r="P734" s="127" t="e">
        <f>Audit!#REF!</f>
        <v>#REF!</v>
      </c>
    </row>
    <row r="735" spans="1:16">
      <c r="A735" s="127" t="e">
        <f>Audit!#REF!</f>
        <v>#REF!</v>
      </c>
      <c r="B735" s="127" t="str">
        <f>IFERROR(INDEX(GUTS!AI736:'GUTS'!BH736,MATCH(1,GUTS!AK736:'GUTS'!BI736,0)),"")</f>
        <v/>
      </c>
      <c r="C735" s="127" t="str">
        <f>IFERROR(INDEX(GUTS!AJ736:'GUTS'!BH736,MATCH(1,GUTS!AK736:'GUTS'!BI736,0)),"")</f>
        <v/>
      </c>
      <c r="D735" s="127" t="str">
        <f>IFERROR(INDEX(GUTS!AI736:'GUTS'!BH736,MATCH(2,GUTS!AK736:'GUTS'!BI736,0)),"")</f>
        <v/>
      </c>
      <c r="E735" s="127" t="str">
        <f>IFERROR(INDEX(GUTS!AJ736:'GUTS'!BH736,MATCH(2,GUTS!AK736:'GUTS'!BI736,0)),"")</f>
        <v/>
      </c>
      <c r="F735" s="127" t="str">
        <f>IFERROR(INDEX(GUTS!AI736:'GUTS'!BH736,MATCH(3,GUTS!AK736:'GUTS'!BI736,0)),"")</f>
        <v/>
      </c>
      <c r="G735" s="127" t="str">
        <f>IFERROR(INDEX(GUTS!AJ736:'GUTS'!BH736,MATCH(3,GUTS!AK736:'GUTS'!BI736,0)),"")</f>
        <v/>
      </c>
      <c r="H735" s="127" t="str">
        <f>IFERROR(INDEX(GUTS!AI736:'GUTS'!BH736,MATCH(4,GUTS!AK736:'GUTS'!BI736,0)),"")</f>
        <v/>
      </c>
      <c r="I735" s="127" t="str">
        <f>IFERROR(INDEX(GUTS!AJ736:'GUTS'!BH736,MATCH(4,GUTS!AK736:'GUTS'!BI736,0)),"")</f>
        <v/>
      </c>
      <c r="J735" s="127" t="str">
        <f>IFERROR(INDEX(GUTS!AI736:'GUTS'!BH736,MATCH(5,GUTS!AK736:'GUTS'!BI736,0)),"")</f>
        <v/>
      </c>
      <c r="K735" s="127" t="str">
        <f>IFERROR(INDEX(GUTS!AJ736:'GUTS'!BH736,MATCH(5,GUTS!AK736:'GUTS'!BI736,0)),"")</f>
        <v/>
      </c>
      <c r="L735" s="127" t="str">
        <f>IFERROR(INDEX(GUTS!AI736:'GUTS'!BH736,MATCH(6,GUTS!AK736:'GUTS'!BI736,0)),"")</f>
        <v/>
      </c>
      <c r="M735" s="127" t="str">
        <f>IFERROR(INDEX(GUTS!AJ736:'GUTS'!BH736,MATCH(6,GUTS!AK736:'GUTS'!BI736,0)),"")</f>
        <v/>
      </c>
      <c r="N735" s="127" t="e">
        <f>Audit!#REF!</f>
        <v>#REF!</v>
      </c>
      <c r="O735" s="127" t="e">
        <f>Audit!#REF!</f>
        <v>#REF!</v>
      </c>
      <c r="P735" s="127" t="e">
        <f>Audit!#REF!</f>
        <v>#REF!</v>
      </c>
    </row>
    <row r="736" spans="1:16" hidden="1">
      <c r="A736" s="127" t="e">
        <f>Audit!#REF!</f>
        <v>#REF!</v>
      </c>
      <c r="B736" s="127" t="str">
        <f>IFERROR(INDEX(GUTS!AI737:'GUTS'!BH737,MATCH(1,GUTS!AK737:'GUTS'!BI737,0)),"")</f>
        <v/>
      </c>
      <c r="C736" s="127" t="str">
        <f>IFERROR(INDEX(GUTS!AJ737:'GUTS'!BH737,MATCH(1,GUTS!AK737:'GUTS'!BI737,0)),"")</f>
        <v/>
      </c>
      <c r="D736" s="127" t="str">
        <f>IFERROR(INDEX(GUTS!AI737:'GUTS'!BH737,MATCH(2,GUTS!AK737:'GUTS'!BI737,0)),"")</f>
        <v/>
      </c>
      <c r="E736" s="127" t="str">
        <f>IFERROR(INDEX(GUTS!AJ737:'GUTS'!BH737,MATCH(2,GUTS!AK737:'GUTS'!BI737,0)),"")</f>
        <v/>
      </c>
      <c r="F736" s="127" t="str">
        <f>IFERROR(INDEX(GUTS!AI737:'GUTS'!BH737,MATCH(3,GUTS!AK737:'GUTS'!BI737,0)),"")</f>
        <v/>
      </c>
      <c r="G736" s="127" t="str">
        <f>IFERROR(INDEX(GUTS!AJ737:'GUTS'!BH737,MATCH(3,GUTS!AK737:'GUTS'!BI737,0)),"")</f>
        <v/>
      </c>
      <c r="H736" s="127" t="str">
        <f>IFERROR(INDEX(GUTS!AI737:'GUTS'!BH737,MATCH(4,GUTS!AK737:'GUTS'!BI737,0)),"")</f>
        <v/>
      </c>
      <c r="I736" s="127" t="str">
        <f>IFERROR(INDEX(GUTS!AJ737:'GUTS'!BH737,MATCH(4,GUTS!AK737:'GUTS'!BI737,0)),"")</f>
        <v/>
      </c>
      <c r="J736" s="127" t="str">
        <f>IFERROR(INDEX(GUTS!AI737:'GUTS'!BH737,MATCH(5,GUTS!AK737:'GUTS'!BI737,0)),"")</f>
        <v/>
      </c>
      <c r="K736" s="127" t="str">
        <f>IFERROR(INDEX(GUTS!AJ737:'GUTS'!BH737,MATCH(5,GUTS!AK737:'GUTS'!BI737,0)),"")</f>
        <v/>
      </c>
      <c r="L736" s="127" t="str">
        <f>IFERROR(INDEX(GUTS!AI737:'GUTS'!BH737,MATCH(6,GUTS!AK737:'GUTS'!BI737,0)),"")</f>
        <v/>
      </c>
      <c r="M736" s="127" t="str">
        <f>IFERROR(INDEX(GUTS!AJ737:'GUTS'!BH737,MATCH(6,GUTS!AK737:'GUTS'!BI737,0)),"")</f>
        <v/>
      </c>
      <c r="N736" s="127" t="e">
        <f>Audit!#REF!</f>
        <v>#REF!</v>
      </c>
      <c r="O736" s="127" t="e">
        <f>Audit!#REF!</f>
        <v>#REF!</v>
      </c>
      <c r="P736" s="127" t="e">
        <f>Audit!#REF!</f>
        <v>#REF!</v>
      </c>
    </row>
    <row r="737" spans="1:16">
      <c r="A737" s="127" t="e">
        <f>Audit!#REF!</f>
        <v>#REF!</v>
      </c>
      <c r="B737" s="127" t="str">
        <f>IFERROR(INDEX(GUTS!AI738:'GUTS'!BH738,MATCH(1,GUTS!AK738:'GUTS'!BI738,0)),"")</f>
        <v/>
      </c>
      <c r="C737" s="127" t="str">
        <f>IFERROR(INDEX(GUTS!AJ738:'GUTS'!BH738,MATCH(1,GUTS!AK738:'GUTS'!BI738,0)),"")</f>
        <v/>
      </c>
      <c r="D737" s="127" t="str">
        <f>IFERROR(INDEX(GUTS!AI738:'GUTS'!BH738,MATCH(2,GUTS!AK738:'GUTS'!BI738,0)),"")</f>
        <v/>
      </c>
      <c r="E737" s="127" t="str">
        <f>IFERROR(INDEX(GUTS!AJ738:'GUTS'!BH738,MATCH(2,GUTS!AK738:'GUTS'!BI738,0)),"")</f>
        <v/>
      </c>
      <c r="F737" s="127" t="str">
        <f>IFERROR(INDEX(GUTS!AI738:'GUTS'!BH738,MATCH(3,GUTS!AK738:'GUTS'!BI738,0)),"")</f>
        <v/>
      </c>
      <c r="G737" s="127" t="str">
        <f>IFERROR(INDEX(GUTS!AJ738:'GUTS'!BH738,MATCH(3,GUTS!AK738:'GUTS'!BI738,0)),"")</f>
        <v/>
      </c>
      <c r="H737" s="127" t="str">
        <f>IFERROR(INDEX(GUTS!AI738:'GUTS'!BH738,MATCH(4,GUTS!AK738:'GUTS'!BI738,0)),"")</f>
        <v/>
      </c>
      <c r="I737" s="127" t="str">
        <f>IFERROR(INDEX(GUTS!AJ738:'GUTS'!BH738,MATCH(4,GUTS!AK738:'GUTS'!BI738,0)),"")</f>
        <v/>
      </c>
      <c r="J737" s="127" t="str">
        <f>IFERROR(INDEX(GUTS!AI738:'GUTS'!BH738,MATCH(5,GUTS!AK738:'GUTS'!BI738,0)),"")</f>
        <v/>
      </c>
      <c r="K737" s="127" t="str">
        <f>IFERROR(INDEX(GUTS!AJ738:'GUTS'!BH738,MATCH(5,GUTS!AK738:'GUTS'!BI738,0)),"")</f>
        <v/>
      </c>
      <c r="L737" s="127" t="str">
        <f>IFERROR(INDEX(GUTS!AI738:'GUTS'!BH738,MATCH(6,GUTS!AK738:'GUTS'!BI738,0)),"")</f>
        <v/>
      </c>
      <c r="M737" s="127" t="str">
        <f>IFERROR(INDEX(GUTS!AJ738:'GUTS'!BH738,MATCH(6,GUTS!AK738:'GUTS'!BI738,0)),"")</f>
        <v/>
      </c>
      <c r="N737" s="127" t="e">
        <f>Audit!#REF!</f>
        <v>#REF!</v>
      </c>
      <c r="O737" s="127" t="e">
        <f>Audit!#REF!</f>
        <v>#REF!</v>
      </c>
      <c r="P737" s="127" t="e">
        <f>Audit!#REF!</f>
        <v>#REF!</v>
      </c>
    </row>
    <row r="738" spans="1:16" hidden="1">
      <c r="A738" s="127" t="e">
        <f>Audit!#REF!</f>
        <v>#REF!</v>
      </c>
      <c r="B738" s="127" t="str">
        <f>IFERROR(INDEX(GUTS!AI739:'GUTS'!BH739,MATCH(1,GUTS!AK739:'GUTS'!BI739,0)),"")</f>
        <v/>
      </c>
      <c r="C738" s="127" t="str">
        <f>IFERROR(INDEX(GUTS!AJ739:'GUTS'!BH739,MATCH(1,GUTS!AK739:'GUTS'!BI739,0)),"")</f>
        <v/>
      </c>
      <c r="D738" s="127" t="str">
        <f>IFERROR(INDEX(GUTS!AI739:'GUTS'!BH739,MATCH(2,GUTS!AK739:'GUTS'!BI739,0)),"")</f>
        <v/>
      </c>
      <c r="E738" s="127" t="str">
        <f>IFERROR(INDEX(GUTS!AJ739:'GUTS'!BH739,MATCH(2,GUTS!AK739:'GUTS'!BI739,0)),"")</f>
        <v/>
      </c>
      <c r="F738" s="127" t="str">
        <f>IFERROR(INDEX(GUTS!AI739:'GUTS'!BH739,MATCH(3,GUTS!AK739:'GUTS'!BI739,0)),"")</f>
        <v/>
      </c>
      <c r="G738" s="127" t="str">
        <f>IFERROR(INDEX(GUTS!AJ739:'GUTS'!BH739,MATCH(3,GUTS!AK739:'GUTS'!BI739,0)),"")</f>
        <v/>
      </c>
      <c r="H738" s="127" t="str">
        <f>IFERROR(INDEX(GUTS!AI739:'GUTS'!BH739,MATCH(4,GUTS!AK739:'GUTS'!BI739,0)),"")</f>
        <v/>
      </c>
      <c r="I738" s="127" t="str">
        <f>IFERROR(INDEX(GUTS!AJ739:'GUTS'!BH739,MATCH(4,GUTS!AK739:'GUTS'!BI739,0)),"")</f>
        <v/>
      </c>
      <c r="J738" s="127" t="str">
        <f>IFERROR(INDEX(GUTS!AI739:'GUTS'!BH739,MATCH(5,GUTS!AK739:'GUTS'!BI739,0)),"")</f>
        <v/>
      </c>
      <c r="K738" s="127" t="str">
        <f>IFERROR(INDEX(GUTS!AJ739:'GUTS'!BH739,MATCH(5,GUTS!AK739:'GUTS'!BI739,0)),"")</f>
        <v/>
      </c>
      <c r="L738" s="127" t="str">
        <f>IFERROR(INDEX(GUTS!AI739:'GUTS'!BH739,MATCH(6,GUTS!AK739:'GUTS'!BI739,0)),"")</f>
        <v/>
      </c>
      <c r="M738" s="127" t="str">
        <f>IFERROR(INDEX(GUTS!AJ739:'GUTS'!BH739,MATCH(6,GUTS!AK739:'GUTS'!BI739,0)),"")</f>
        <v/>
      </c>
      <c r="N738" s="127" t="e">
        <f>Audit!#REF!</f>
        <v>#REF!</v>
      </c>
      <c r="O738" s="127" t="e">
        <f>Audit!#REF!</f>
        <v>#REF!</v>
      </c>
      <c r="P738" s="127" t="e">
        <f>Audit!#REF!</f>
        <v>#REF!</v>
      </c>
    </row>
    <row r="739" spans="1:16">
      <c r="A739" s="127" t="e">
        <f>Audit!#REF!</f>
        <v>#REF!</v>
      </c>
      <c r="B739" s="127" t="str">
        <f>IFERROR(INDEX(GUTS!AI740:'GUTS'!BH740,MATCH(1,GUTS!AK740:'GUTS'!BI740,0)),"")</f>
        <v/>
      </c>
      <c r="C739" s="127" t="str">
        <f>IFERROR(INDEX(GUTS!AJ740:'GUTS'!BH740,MATCH(1,GUTS!AK740:'GUTS'!BI740,0)),"")</f>
        <v/>
      </c>
      <c r="D739" s="127" t="str">
        <f>IFERROR(INDEX(GUTS!AI740:'GUTS'!BH740,MATCH(2,GUTS!AK740:'GUTS'!BI740,0)),"")</f>
        <v/>
      </c>
      <c r="E739" s="127" t="str">
        <f>IFERROR(INDEX(GUTS!AJ740:'GUTS'!BH740,MATCH(2,GUTS!AK740:'GUTS'!BI740,0)),"")</f>
        <v/>
      </c>
      <c r="F739" s="127" t="str">
        <f>IFERROR(INDEX(GUTS!AI740:'GUTS'!BH740,MATCH(3,GUTS!AK740:'GUTS'!BI740,0)),"")</f>
        <v/>
      </c>
      <c r="G739" s="127" t="str">
        <f>IFERROR(INDEX(GUTS!AJ740:'GUTS'!BH740,MATCH(3,GUTS!AK740:'GUTS'!BI740,0)),"")</f>
        <v/>
      </c>
      <c r="H739" s="127" t="str">
        <f>IFERROR(INDEX(GUTS!AI740:'GUTS'!BH740,MATCH(4,GUTS!AK740:'GUTS'!BI740,0)),"")</f>
        <v/>
      </c>
      <c r="I739" s="127" t="str">
        <f>IFERROR(INDEX(GUTS!AJ740:'GUTS'!BH740,MATCH(4,GUTS!AK740:'GUTS'!BI740,0)),"")</f>
        <v/>
      </c>
      <c r="J739" s="127" t="str">
        <f>IFERROR(INDEX(GUTS!AI740:'GUTS'!BH740,MATCH(5,GUTS!AK740:'GUTS'!BI740,0)),"")</f>
        <v/>
      </c>
      <c r="K739" s="127" t="str">
        <f>IFERROR(INDEX(GUTS!AJ740:'GUTS'!BH740,MATCH(5,GUTS!AK740:'GUTS'!BI740,0)),"")</f>
        <v/>
      </c>
      <c r="L739" s="127" t="str">
        <f>IFERROR(INDEX(GUTS!AI740:'GUTS'!BH740,MATCH(6,GUTS!AK740:'GUTS'!BI740,0)),"")</f>
        <v/>
      </c>
      <c r="M739" s="127" t="str">
        <f>IFERROR(INDEX(GUTS!AJ740:'GUTS'!BH740,MATCH(6,GUTS!AK740:'GUTS'!BI740,0)),"")</f>
        <v/>
      </c>
      <c r="N739" s="127" t="e">
        <f>Audit!#REF!</f>
        <v>#REF!</v>
      </c>
      <c r="O739" s="127" t="e">
        <f>Audit!#REF!</f>
        <v>#REF!</v>
      </c>
      <c r="P739" s="127" t="e">
        <f>Audit!#REF!</f>
        <v>#REF!</v>
      </c>
    </row>
    <row r="740" spans="1:16" hidden="1">
      <c r="A740" s="127" t="e">
        <f>Audit!#REF!</f>
        <v>#REF!</v>
      </c>
      <c r="B740" s="127" t="str">
        <f>IFERROR(INDEX(GUTS!AI741:'GUTS'!BH741,MATCH(1,GUTS!AK741:'GUTS'!BI741,0)),"")</f>
        <v/>
      </c>
      <c r="C740" s="127" t="str">
        <f>IFERROR(INDEX(GUTS!AJ741:'GUTS'!BH741,MATCH(1,GUTS!AK741:'GUTS'!BI741,0)),"")</f>
        <v/>
      </c>
      <c r="D740" s="127" t="str">
        <f>IFERROR(INDEX(GUTS!AI741:'GUTS'!BH741,MATCH(2,GUTS!AK741:'GUTS'!BI741,0)),"")</f>
        <v/>
      </c>
      <c r="E740" s="127" t="str">
        <f>IFERROR(INDEX(GUTS!AJ741:'GUTS'!BH741,MATCH(2,GUTS!AK741:'GUTS'!BI741,0)),"")</f>
        <v/>
      </c>
      <c r="F740" s="127" t="str">
        <f>IFERROR(INDEX(GUTS!AI741:'GUTS'!BH741,MATCH(3,GUTS!AK741:'GUTS'!BI741,0)),"")</f>
        <v/>
      </c>
      <c r="G740" s="127" t="str">
        <f>IFERROR(INDEX(GUTS!AJ741:'GUTS'!BH741,MATCH(3,GUTS!AK741:'GUTS'!BI741,0)),"")</f>
        <v/>
      </c>
      <c r="H740" s="127" t="str">
        <f>IFERROR(INDEX(GUTS!AI741:'GUTS'!BH741,MATCH(4,GUTS!AK741:'GUTS'!BI741,0)),"")</f>
        <v/>
      </c>
      <c r="I740" s="127" t="str">
        <f>IFERROR(INDEX(GUTS!AJ741:'GUTS'!BH741,MATCH(4,GUTS!AK741:'GUTS'!BI741,0)),"")</f>
        <v/>
      </c>
      <c r="J740" s="127" t="str">
        <f>IFERROR(INDEX(GUTS!AI741:'GUTS'!BH741,MATCH(5,GUTS!AK741:'GUTS'!BI741,0)),"")</f>
        <v/>
      </c>
      <c r="K740" s="127" t="str">
        <f>IFERROR(INDEX(GUTS!AJ741:'GUTS'!BH741,MATCH(5,GUTS!AK741:'GUTS'!BI741,0)),"")</f>
        <v/>
      </c>
      <c r="L740" s="127" t="str">
        <f>IFERROR(INDEX(GUTS!AI741:'GUTS'!BH741,MATCH(6,GUTS!AK741:'GUTS'!BI741,0)),"")</f>
        <v/>
      </c>
      <c r="M740" s="127" t="str">
        <f>IFERROR(INDEX(GUTS!AJ741:'GUTS'!BH741,MATCH(6,GUTS!AK741:'GUTS'!BI741,0)),"")</f>
        <v/>
      </c>
      <c r="N740" s="127" t="e">
        <f>Audit!#REF!</f>
        <v>#REF!</v>
      </c>
      <c r="O740" s="127" t="e">
        <f>Audit!#REF!</f>
        <v>#REF!</v>
      </c>
      <c r="P740" s="127" t="e">
        <f>Audit!#REF!</f>
        <v>#REF!</v>
      </c>
    </row>
    <row r="741" spans="1:16" hidden="1">
      <c r="A741" s="127" t="e">
        <f>Audit!#REF!</f>
        <v>#REF!</v>
      </c>
      <c r="B741" s="127" t="str">
        <f>IFERROR(INDEX(GUTS!AI742:'GUTS'!BH742,MATCH(1,GUTS!AK742:'GUTS'!BI742,0)),"")</f>
        <v/>
      </c>
      <c r="C741" s="127" t="str">
        <f>IFERROR(INDEX(GUTS!AJ742:'GUTS'!BH742,MATCH(1,GUTS!AK742:'GUTS'!BI742,0)),"")</f>
        <v/>
      </c>
      <c r="D741" s="127" t="str">
        <f>IFERROR(INDEX(GUTS!AI742:'GUTS'!BH742,MATCH(2,GUTS!AK742:'GUTS'!BI742,0)),"")</f>
        <v/>
      </c>
      <c r="E741" s="127" t="str">
        <f>IFERROR(INDEX(GUTS!AJ742:'GUTS'!BH742,MATCH(2,GUTS!AK742:'GUTS'!BI742,0)),"")</f>
        <v/>
      </c>
      <c r="F741" s="127" t="str">
        <f>IFERROR(INDEX(GUTS!AI742:'GUTS'!BH742,MATCH(3,GUTS!AK742:'GUTS'!BI742,0)),"")</f>
        <v/>
      </c>
      <c r="G741" s="127" t="str">
        <f>IFERROR(INDEX(GUTS!AJ742:'GUTS'!BH742,MATCH(3,GUTS!AK742:'GUTS'!BI742,0)),"")</f>
        <v/>
      </c>
      <c r="H741" s="127" t="str">
        <f>IFERROR(INDEX(GUTS!AI742:'GUTS'!BH742,MATCH(4,GUTS!AK742:'GUTS'!BI742,0)),"")</f>
        <v/>
      </c>
      <c r="I741" s="127" t="str">
        <f>IFERROR(INDEX(GUTS!AJ742:'GUTS'!BH742,MATCH(4,GUTS!AK742:'GUTS'!BI742,0)),"")</f>
        <v/>
      </c>
      <c r="J741" s="127" t="str">
        <f>IFERROR(INDEX(GUTS!AI742:'GUTS'!BH742,MATCH(5,GUTS!AK742:'GUTS'!BI742,0)),"")</f>
        <v/>
      </c>
      <c r="K741" s="127" t="str">
        <f>IFERROR(INDEX(GUTS!AJ742:'GUTS'!BH742,MATCH(5,GUTS!AK742:'GUTS'!BI742,0)),"")</f>
        <v/>
      </c>
      <c r="L741" s="127" t="str">
        <f>IFERROR(INDEX(GUTS!AI742:'GUTS'!BH742,MATCH(6,GUTS!AK742:'GUTS'!BI742,0)),"")</f>
        <v/>
      </c>
      <c r="M741" s="127" t="str">
        <f>IFERROR(INDEX(GUTS!AJ742:'GUTS'!BH742,MATCH(6,GUTS!AK742:'GUTS'!BI742,0)),"")</f>
        <v/>
      </c>
      <c r="N741" s="127" t="e">
        <f>Audit!#REF!</f>
        <v>#REF!</v>
      </c>
      <c r="O741" s="127" t="e">
        <f>Audit!#REF!</f>
        <v>#REF!</v>
      </c>
      <c r="P741" s="127" t="e">
        <f>Audit!#REF!</f>
        <v>#REF!</v>
      </c>
    </row>
    <row r="742" spans="1:16" hidden="1">
      <c r="A742" s="127" t="e">
        <f>Audit!#REF!</f>
        <v>#REF!</v>
      </c>
      <c r="B742" s="127" t="str">
        <f>IFERROR(INDEX(GUTS!AI743:'GUTS'!BH743,MATCH(1,GUTS!AK743:'GUTS'!BI743,0)),"")</f>
        <v/>
      </c>
      <c r="C742" s="127" t="str">
        <f>IFERROR(INDEX(GUTS!AJ743:'GUTS'!BH743,MATCH(1,GUTS!AK743:'GUTS'!BI743,0)),"")</f>
        <v/>
      </c>
      <c r="D742" s="127" t="str">
        <f>IFERROR(INDEX(GUTS!AI743:'GUTS'!BH743,MATCH(2,GUTS!AK743:'GUTS'!BI743,0)),"")</f>
        <v/>
      </c>
      <c r="E742" s="127" t="str">
        <f>IFERROR(INDEX(GUTS!AJ743:'GUTS'!BH743,MATCH(2,GUTS!AK743:'GUTS'!BI743,0)),"")</f>
        <v/>
      </c>
      <c r="F742" s="127" t="str">
        <f>IFERROR(INDEX(GUTS!AI743:'GUTS'!BH743,MATCH(3,GUTS!AK743:'GUTS'!BI743,0)),"")</f>
        <v/>
      </c>
      <c r="G742" s="127" t="str">
        <f>IFERROR(INDEX(GUTS!AJ743:'GUTS'!BH743,MATCH(3,GUTS!AK743:'GUTS'!BI743,0)),"")</f>
        <v/>
      </c>
      <c r="H742" s="127" t="str">
        <f>IFERROR(INDEX(GUTS!AI743:'GUTS'!BH743,MATCH(4,GUTS!AK743:'GUTS'!BI743,0)),"")</f>
        <v/>
      </c>
      <c r="I742" s="127" t="str">
        <f>IFERROR(INDEX(GUTS!AJ743:'GUTS'!BH743,MATCH(4,GUTS!AK743:'GUTS'!BI743,0)),"")</f>
        <v/>
      </c>
      <c r="J742" s="127" t="str">
        <f>IFERROR(INDEX(GUTS!AI743:'GUTS'!BH743,MATCH(5,GUTS!AK743:'GUTS'!BI743,0)),"")</f>
        <v/>
      </c>
      <c r="K742" s="127" t="str">
        <f>IFERROR(INDEX(GUTS!AJ743:'GUTS'!BH743,MATCH(5,GUTS!AK743:'GUTS'!BI743,0)),"")</f>
        <v/>
      </c>
      <c r="L742" s="127" t="str">
        <f>IFERROR(INDEX(GUTS!AI743:'GUTS'!BH743,MATCH(6,GUTS!AK743:'GUTS'!BI743,0)),"")</f>
        <v/>
      </c>
      <c r="M742" s="127" t="str">
        <f>IFERROR(INDEX(GUTS!AJ743:'GUTS'!BH743,MATCH(6,GUTS!AK743:'GUTS'!BI743,0)),"")</f>
        <v/>
      </c>
      <c r="N742" s="127" t="e">
        <f>Audit!#REF!</f>
        <v>#REF!</v>
      </c>
      <c r="O742" s="127" t="e">
        <f>Audit!#REF!</f>
        <v>#REF!</v>
      </c>
      <c r="P742" s="127" t="e">
        <f>Audit!#REF!</f>
        <v>#REF!</v>
      </c>
    </row>
    <row r="743" spans="1:16" hidden="1">
      <c r="A743" s="127" t="e">
        <f>Audit!#REF!</f>
        <v>#REF!</v>
      </c>
      <c r="B743" s="127" t="str">
        <f>IFERROR(INDEX(GUTS!AI744:'GUTS'!BH744,MATCH(1,GUTS!AK744:'GUTS'!BI744,0)),"")</f>
        <v/>
      </c>
      <c r="C743" s="127" t="str">
        <f>IFERROR(INDEX(GUTS!AJ744:'GUTS'!BH744,MATCH(1,GUTS!AK744:'GUTS'!BI744,0)),"")</f>
        <v/>
      </c>
      <c r="D743" s="127" t="str">
        <f>IFERROR(INDEX(GUTS!AI744:'GUTS'!BH744,MATCH(2,GUTS!AK744:'GUTS'!BI744,0)),"")</f>
        <v/>
      </c>
      <c r="E743" s="127" t="str">
        <f>IFERROR(INDEX(GUTS!AJ744:'GUTS'!BH744,MATCH(2,GUTS!AK744:'GUTS'!BI744,0)),"")</f>
        <v/>
      </c>
      <c r="F743" s="127" t="str">
        <f>IFERROR(INDEX(GUTS!AI744:'GUTS'!BH744,MATCH(3,GUTS!AK744:'GUTS'!BI744,0)),"")</f>
        <v/>
      </c>
      <c r="G743" s="127" t="str">
        <f>IFERROR(INDEX(GUTS!AJ744:'GUTS'!BH744,MATCH(3,GUTS!AK744:'GUTS'!BI744,0)),"")</f>
        <v/>
      </c>
      <c r="H743" s="127" t="str">
        <f>IFERROR(INDEX(GUTS!AI744:'GUTS'!BH744,MATCH(4,GUTS!AK744:'GUTS'!BI744,0)),"")</f>
        <v/>
      </c>
      <c r="I743" s="127" t="str">
        <f>IFERROR(INDEX(GUTS!AJ744:'GUTS'!BH744,MATCH(4,GUTS!AK744:'GUTS'!BI744,0)),"")</f>
        <v/>
      </c>
      <c r="J743" s="127" t="str">
        <f>IFERROR(INDEX(GUTS!AI744:'GUTS'!BH744,MATCH(5,GUTS!AK744:'GUTS'!BI744,0)),"")</f>
        <v/>
      </c>
      <c r="K743" s="127" t="str">
        <f>IFERROR(INDEX(GUTS!AJ744:'GUTS'!BH744,MATCH(5,GUTS!AK744:'GUTS'!BI744,0)),"")</f>
        <v/>
      </c>
      <c r="L743" s="127" t="str">
        <f>IFERROR(INDEX(GUTS!AI744:'GUTS'!BH744,MATCH(6,GUTS!AK744:'GUTS'!BI744,0)),"")</f>
        <v/>
      </c>
      <c r="M743" s="127" t="str">
        <f>IFERROR(INDEX(GUTS!AJ744:'GUTS'!BH744,MATCH(6,GUTS!AK744:'GUTS'!BI744,0)),"")</f>
        <v/>
      </c>
      <c r="N743" s="127" t="e">
        <f>Audit!#REF!</f>
        <v>#REF!</v>
      </c>
      <c r="O743" s="127" t="e">
        <f>Audit!#REF!</f>
        <v>#REF!</v>
      </c>
      <c r="P743" s="127" t="e">
        <f>Audit!#REF!</f>
        <v>#REF!</v>
      </c>
    </row>
    <row r="744" spans="1:16" hidden="1">
      <c r="A744" s="127" t="e">
        <f>Audit!#REF!</f>
        <v>#REF!</v>
      </c>
      <c r="B744" s="127" t="str">
        <f>IFERROR(INDEX(GUTS!AI745:'GUTS'!BH745,MATCH(1,GUTS!AK745:'GUTS'!BI745,0)),"")</f>
        <v/>
      </c>
      <c r="C744" s="127" t="str">
        <f>IFERROR(INDEX(GUTS!AJ745:'GUTS'!BH745,MATCH(1,GUTS!AK745:'GUTS'!BI745,0)),"")</f>
        <v/>
      </c>
      <c r="D744" s="127" t="str">
        <f>IFERROR(INDEX(GUTS!AI745:'GUTS'!BH745,MATCH(2,GUTS!AK745:'GUTS'!BI745,0)),"")</f>
        <v/>
      </c>
      <c r="E744" s="127" t="str">
        <f>IFERROR(INDEX(GUTS!AJ745:'GUTS'!BH745,MATCH(2,GUTS!AK745:'GUTS'!BI745,0)),"")</f>
        <v/>
      </c>
      <c r="F744" s="127" t="str">
        <f>IFERROR(INDEX(GUTS!AI745:'GUTS'!BH745,MATCH(3,GUTS!AK745:'GUTS'!BI745,0)),"")</f>
        <v/>
      </c>
      <c r="G744" s="127" t="str">
        <f>IFERROR(INDEX(GUTS!AJ745:'GUTS'!BH745,MATCH(3,GUTS!AK745:'GUTS'!BI745,0)),"")</f>
        <v/>
      </c>
      <c r="H744" s="127" t="str">
        <f>IFERROR(INDEX(GUTS!AI745:'GUTS'!BH745,MATCH(4,GUTS!AK745:'GUTS'!BI745,0)),"")</f>
        <v/>
      </c>
      <c r="I744" s="127" t="str">
        <f>IFERROR(INDEX(GUTS!AJ745:'GUTS'!BH745,MATCH(4,GUTS!AK745:'GUTS'!BI745,0)),"")</f>
        <v/>
      </c>
      <c r="J744" s="127" t="str">
        <f>IFERROR(INDEX(GUTS!AI745:'GUTS'!BH745,MATCH(5,GUTS!AK745:'GUTS'!BI745,0)),"")</f>
        <v/>
      </c>
      <c r="K744" s="127" t="str">
        <f>IFERROR(INDEX(GUTS!AJ745:'GUTS'!BH745,MATCH(5,GUTS!AK745:'GUTS'!BI745,0)),"")</f>
        <v/>
      </c>
      <c r="L744" s="127" t="str">
        <f>IFERROR(INDEX(GUTS!AI745:'GUTS'!BH745,MATCH(6,GUTS!AK745:'GUTS'!BI745,0)),"")</f>
        <v/>
      </c>
      <c r="M744" s="127" t="str">
        <f>IFERROR(INDEX(GUTS!AJ745:'GUTS'!BH745,MATCH(6,GUTS!AK745:'GUTS'!BI745,0)),"")</f>
        <v/>
      </c>
      <c r="N744" s="127" t="e">
        <f>Audit!#REF!</f>
        <v>#REF!</v>
      </c>
      <c r="O744" s="127" t="e">
        <f>Audit!#REF!</f>
        <v>#REF!</v>
      </c>
      <c r="P744" s="127" t="e">
        <f>Audit!#REF!</f>
        <v>#REF!</v>
      </c>
    </row>
    <row r="745" spans="1:16" hidden="1">
      <c r="A745" s="127" t="e">
        <f>Audit!#REF!</f>
        <v>#REF!</v>
      </c>
      <c r="B745" s="127" t="str">
        <f>IFERROR(INDEX(GUTS!AI746:'GUTS'!BH746,MATCH(1,GUTS!AK746:'GUTS'!BI746,0)),"")</f>
        <v/>
      </c>
      <c r="C745" s="127" t="str">
        <f>IFERROR(INDEX(GUTS!AJ746:'GUTS'!BH746,MATCH(1,GUTS!AK746:'GUTS'!BI746,0)),"")</f>
        <v/>
      </c>
      <c r="D745" s="127" t="str">
        <f>IFERROR(INDEX(GUTS!AI746:'GUTS'!BH746,MATCH(2,GUTS!AK746:'GUTS'!BI746,0)),"")</f>
        <v/>
      </c>
      <c r="E745" s="127" t="str">
        <f>IFERROR(INDEX(GUTS!AJ746:'GUTS'!BH746,MATCH(2,GUTS!AK746:'GUTS'!BI746,0)),"")</f>
        <v/>
      </c>
      <c r="F745" s="127" t="str">
        <f>IFERROR(INDEX(GUTS!AI746:'GUTS'!BH746,MATCH(3,GUTS!AK746:'GUTS'!BI746,0)),"")</f>
        <v/>
      </c>
      <c r="G745" s="127" t="str">
        <f>IFERROR(INDEX(GUTS!AJ746:'GUTS'!BH746,MATCH(3,GUTS!AK746:'GUTS'!BI746,0)),"")</f>
        <v/>
      </c>
      <c r="H745" s="127" t="str">
        <f>IFERROR(INDEX(GUTS!AI746:'GUTS'!BH746,MATCH(4,GUTS!AK746:'GUTS'!BI746,0)),"")</f>
        <v/>
      </c>
      <c r="I745" s="127" t="str">
        <f>IFERROR(INDEX(GUTS!AJ746:'GUTS'!BH746,MATCH(4,GUTS!AK746:'GUTS'!BI746,0)),"")</f>
        <v/>
      </c>
      <c r="J745" s="127" t="str">
        <f>IFERROR(INDEX(GUTS!AI746:'GUTS'!BH746,MATCH(5,GUTS!AK746:'GUTS'!BI746,0)),"")</f>
        <v/>
      </c>
      <c r="K745" s="127" t="str">
        <f>IFERROR(INDEX(GUTS!AJ746:'GUTS'!BH746,MATCH(5,GUTS!AK746:'GUTS'!BI746,0)),"")</f>
        <v/>
      </c>
      <c r="L745" s="127" t="str">
        <f>IFERROR(INDEX(GUTS!AI746:'GUTS'!BH746,MATCH(6,GUTS!AK746:'GUTS'!BI746,0)),"")</f>
        <v/>
      </c>
      <c r="M745" s="127" t="str">
        <f>IFERROR(INDEX(GUTS!AJ746:'GUTS'!BH746,MATCH(6,GUTS!AK746:'GUTS'!BI746,0)),"")</f>
        <v/>
      </c>
      <c r="N745" s="127" t="e">
        <f>Audit!#REF!</f>
        <v>#REF!</v>
      </c>
      <c r="O745" s="127" t="e">
        <f>Audit!#REF!</f>
        <v>#REF!</v>
      </c>
      <c r="P745" s="127" t="e">
        <f>Audit!#REF!</f>
        <v>#REF!</v>
      </c>
    </row>
    <row r="746" spans="1:16" hidden="1">
      <c r="A746" s="127" t="e">
        <f>Audit!#REF!</f>
        <v>#REF!</v>
      </c>
      <c r="B746" s="127" t="str">
        <f>IFERROR(INDEX(GUTS!AI747:'GUTS'!BH747,MATCH(1,GUTS!AK747:'GUTS'!BI747,0)),"")</f>
        <v/>
      </c>
      <c r="C746" s="127" t="str">
        <f>IFERROR(INDEX(GUTS!AJ747:'GUTS'!BH747,MATCH(1,GUTS!AK747:'GUTS'!BI747,0)),"")</f>
        <v/>
      </c>
      <c r="D746" s="127" t="str">
        <f>IFERROR(INDEX(GUTS!AI747:'GUTS'!BH747,MATCH(2,GUTS!AK747:'GUTS'!BI747,0)),"")</f>
        <v/>
      </c>
      <c r="E746" s="127" t="str">
        <f>IFERROR(INDEX(GUTS!AJ747:'GUTS'!BH747,MATCH(2,GUTS!AK747:'GUTS'!BI747,0)),"")</f>
        <v/>
      </c>
      <c r="F746" s="127" t="str">
        <f>IFERROR(INDEX(GUTS!AI747:'GUTS'!BH747,MATCH(3,GUTS!AK747:'GUTS'!BI747,0)),"")</f>
        <v/>
      </c>
      <c r="G746" s="127" t="str">
        <f>IFERROR(INDEX(GUTS!AJ747:'GUTS'!BH747,MATCH(3,GUTS!AK747:'GUTS'!BI747,0)),"")</f>
        <v/>
      </c>
      <c r="H746" s="127" t="str">
        <f>IFERROR(INDEX(GUTS!AI747:'GUTS'!BH747,MATCH(4,GUTS!AK747:'GUTS'!BI747,0)),"")</f>
        <v/>
      </c>
      <c r="I746" s="127" t="str">
        <f>IFERROR(INDEX(GUTS!AJ747:'GUTS'!BH747,MATCH(4,GUTS!AK747:'GUTS'!BI747,0)),"")</f>
        <v/>
      </c>
      <c r="J746" s="127" t="str">
        <f>IFERROR(INDEX(GUTS!AI747:'GUTS'!BH747,MATCH(5,GUTS!AK747:'GUTS'!BI747,0)),"")</f>
        <v/>
      </c>
      <c r="K746" s="127" t="str">
        <f>IFERROR(INDEX(GUTS!AJ747:'GUTS'!BH747,MATCH(5,GUTS!AK747:'GUTS'!BI747,0)),"")</f>
        <v/>
      </c>
      <c r="L746" s="127" t="str">
        <f>IFERROR(INDEX(GUTS!AI747:'GUTS'!BH747,MATCH(6,GUTS!AK747:'GUTS'!BI747,0)),"")</f>
        <v/>
      </c>
      <c r="M746" s="127" t="str">
        <f>IFERROR(INDEX(GUTS!AJ747:'GUTS'!BH747,MATCH(6,GUTS!AK747:'GUTS'!BI747,0)),"")</f>
        <v/>
      </c>
      <c r="N746" s="127" t="e">
        <f>Audit!#REF!</f>
        <v>#REF!</v>
      </c>
      <c r="O746" s="127" t="e">
        <f>Audit!#REF!</f>
        <v>#REF!</v>
      </c>
      <c r="P746" s="127" t="e">
        <f>Audit!#REF!</f>
        <v>#REF!</v>
      </c>
    </row>
    <row r="747" spans="1:16" hidden="1">
      <c r="A747" s="127" t="e">
        <f>Audit!#REF!</f>
        <v>#REF!</v>
      </c>
      <c r="B747" s="127" t="str">
        <f>IFERROR(INDEX(GUTS!AI748:'GUTS'!BH748,MATCH(1,GUTS!AK748:'GUTS'!BI748,0)),"")</f>
        <v/>
      </c>
      <c r="C747" s="127" t="str">
        <f>IFERROR(INDEX(GUTS!AJ748:'GUTS'!BH748,MATCH(1,GUTS!AK748:'GUTS'!BI748,0)),"")</f>
        <v/>
      </c>
      <c r="D747" s="127" t="str">
        <f>IFERROR(INDEX(GUTS!AI748:'GUTS'!BH748,MATCH(2,GUTS!AK748:'GUTS'!BI748,0)),"")</f>
        <v/>
      </c>
      <c r="E747" s="127" t="str">
        <f>IFERROR(INDEX(GUTS!AJ748:'GUTS'!BH748,MATCH(2,GUTS!AK748:'GUTS'!BI748,0)),"")</f>
        <v/>
      </c>
      <c r="F747" s="127" t="str">
        <f>IFERROR(INDEX(GUTS!AI748:'GUTS'!BH748,MATCH(3,GUTS!AK748:'GUTS'!BI748,0)),"")</f>
        <v/>
      </c>
      <c r="G747" s="127" t="str">
        <f>IFERROR(INDEX(GUTS!AJ748:'GUTS'!BH748,MATCH(3,GUTS!AK748:'GUTS'!BI748,0)),"")</f>
        <v/>
      </c>
      <c r="H747" s="127" t="str">
        <f>IFERROR(INDEX(GUTS!AI748:'GUTS'!BH748,MATCH(4,GUTS!AK748:'GUTS'!BI748,0)),"")</f>
        <v/>
      </c>
      <c r="I747" s="127" t="str">
        <f>IFERROR(INDEX(GUTS!AJ748:'GUTS'!BH748,MATCH(4,GUTS!AK748:'GUTS'!BI748,0)),"")</f>
        <v/>
      </c>
      <c r="J747" s="127" t="str">
        <f>IFERROR(INDEX(GUTS!AI748:'GUTS'!BH748,MATCH(5,GUTS!AK748:'GUTS'!BI748,0)),"")</f>
        <v/>
      </c>
      <c r="K747" s="127" t="str">
        <f>IFERROR(INDEX(GUTS!AJ748:'GUTS'!BH748,MATCH(5,GUTS!AK748:'GUTS'!BI748,0)),"")</f>
        <v/>
      </c>
      <c r="L747" s="127" t="str">
        <f>IFERROR(INDEX(GUTS!AI748:'GUTS'!BH748,MATCH(6,GUTS!AK748:'GUTS'!BI748,0)),"")</f>
        <v/>
      </c>
      <c r="M747" s="127" t="str">
        <f>IFERROR(INDEX(GUTS!AJ748:'GUTS'!BH748,MATCH(6,GUTS!AK748:'GUTS'!BI748,0)),"")</f>
        <v/>
      </c>
      <c r="N747" s="127" t="e">
        <f>Audit!#REF!</f>
        <v>#REF!</v>
      </c>
      <c r="O747" s="127" t="e">
        <f>Audit!#REF!</f>
        <v>#REF!</v>
      </c>
      <c r="P747" s="127" t="e">
        <f>Audit!#REF!</f>
        <v>#REF!</v>
      </c>
    </row>
    <row r="748" spans="1:16" hidden="1">
      <c r="A748" s="127" t="e">
        <f>Audit!#REF!</f>
        <v>#REF!</v>
      </c>
      <c r="B748" s="127" t="str">
        <f>IFERROR(INDEX(GUTS!AI749:'GUTS'!BH749,MATCH(1,GUTS!AK749:'GUTS'!BI749,0)),"")</f>
        <v/>
      </c>
      <c r="C748" s="127" t="str">
        <f>IFERROR(INDEX(GUTS!AJ749:'GUTS'!BH749,MATCH(1,GUTS!AK749:'GUTS'!BI749,0)),"")</f>
        <v/>
      </c>
      <c r="D748" s="127" t="str">
        <f>IFERROR(INDEX(GUTS!AI749:'GUTS'!BH749,MATCH(2,GUTS!AK749:'GUTS'!BI749,0)),"")</f>
        <v/>
      </c>
      <c r="E748" s="127" t="str">
        <f>IFERROR(INDEX(GUTS!AJ749:'GUTS'!BH749,MATCH(2,GUTS!AK749:'GUTS'!BI749,0)),"")</f>
        <v/>
      </c>
      <c r="F748" s="127" t="str">
        <f>IFERROR(INDEX(GUTS!AI749:'GUTS'!BH749,MATCH(3,GUTS!AK749:'GUTS'!BI749,0)),"")</f>
        <v/>
      </c>
      <c r="G748" s="127" t="str">
        <f>IFERROR(INDEX(GUTS!AJ749:'GUTS'!BH749,MATCH(3,GUTS!AK749:'GUTS'!BI749,0)),"")</f>
        <v/>
      </c>
      <c r="H748" s="127" t="str">
        <f>IFERROR(INDEX(GUTS!AI749:'GUTS'!BH749,MATCH(4,GUTS!AK749:'GUTS'!BI749,0)),"")</f>
        <v/>
      </c>
      <c r="I748" s="127" t="str">
        <f>IFERROR(INDEX(GUTS!AJ749:'GUTS'!BH749,MATCH(4,GUTS!AK749:'GUTS'!BI749,0)),"")</f>
        <v/>
      </c>
      <c r="J748" s="127" t="str">
        <f>IFERROR(INDEX(GUTS!AI749:'GUTS'!BH749,MATCH(5,GUTS!AK749:'GUTS'!BI749,0)),"")</f>
        <v/>
      </c>
      <c r="K748" s="127" t="str">
        <f>IFERROR(INDEX(GUTS!AJ749:'GUTS'!BH749,MATCH(5,GUTS!AK749:'GUTS'!BI749,0)),"")</f>
        <v/>
      </c>
      <c r="L748" s="127" t="str">
        <f>IFERROR(INDEX(GUTS!AI749:'GUTS'!BH749,MATCH(6,GUTS!AK749:'GUTS'!BI749,0)),"")</f>
        <v/>
      </c>
      <c r="M748" s="127" t="str">
        <f>IFERROR(INDEX(GUTS!AJ749:'GUTS'!BH749,MATCH(6,GUTS!AK749:'GUTS'!BI749,0)),"")</f>
        <v/>
      </c>
      <c r="N748" s="127" t="e">
        <f>Audit!#REF!</f>
        <v>#REF!</v>
      </c>
      <c r="O748" s="127" t="e">
        <f>Audit!#REF!</f>
        <v>#REF!</v>
      </c>
      <c r="P748" s="127" t="e">
        <f>Audit!#REF!</f>
        <v>#REF!</v>
      </c>
    </row>
    <row r="749" spans="1:16" hidden="1">
      <c r="A749" s="127" t="e">
        <f>Audit!#REF!</f>
        <v>#REF!</v>
      </c>
      <c r="B749" s="127" t="str">
        <f>IFERROR(INDEX(GUTS!AI750:'GUTS'!BH750,MATCH(1,GUTS!AK750:'GUTS'!BI750,0)),"")</f>
        <v/>
      </c>
      <c r="C749" s="127" t="str">
        <f>IFERROR(INDEX(GUTS!AJ750:'GUTS'!BH750,MATCH(1,GUTS!AK750:'GUTS'!BI750,0)),"")</f>
        <v/>
      </c>
      <c r="D749" s="127" t="str">
        <f>IFERROR(INDEX(GUTS!AI750:'GUTS'!BH750,MATCH(2,GUTS!AK750:'GUTS'!BI750,0)),"")</f>
        <v/>
      </c>
      <c r="E749" s="127" t="str">
        <f>IFERROR(INDEX(GUTS!AJ750:'GUTS'!BH750,MATCH(2,GUTS!AK750:'GUTS'!BI750,0)),"")</f>
        <v/>
      </c>
      <c r="F749" s="127" t="str">
        <f>IFERROR(INDEX(GUTS!AI750:'GUTS'!BH750,MATCH(3,GUTS!AK750:'GUTS'!BI750,0)),"")</f>
        <v/>
      </c>
      <c r="G749" s="127" t="str">
        <f>IFERROR(INDEX(GUTS!AJ750:'GUTS'!BH750,MATCH(3,GUTS!AK750:'GUTS'!BI750,0)),"")</f>
        <v/>
      </c>
      <c r="H749" s="127" t="str">
        <f>IFERROR(INDEX(GUTS!AI750:'GUTS'!BH750,MATCH(4,GUTS!AK750:'GUTS'!BI750,0)),"")</f>
        <v/>
      </c>
      <c r="I749" s="127" t="str">
        <f>IFERROR(INDEX(GUTS!AJ750:'GUTS'!BH750,MATCH(4,GUTS!AK750:'GUTS'!BI750,0)),"")</f>
        <v/>
      </c>
      <c r="J749" s="127" t="str">
        <f>IFERROR(INDEX(GUTS!AI750:'GUTS'!BH750,MATCH(5,GUTS!AK750:'GUTS'!BI750,0)),"")</f>
        <v/>
      </c>
      <c r="K749" s="127" t="str">
        <f>IFERROR(INDEX(GUTS!AJ750:'GUTS'!BH750,MATCH(5,GUTS!AK750:'GUTS'!BI750,0)),"")</f>
        <v/>
      </c>
      <c r="L749" s="127" t="str">
        <f>IFERROR(INDEX(GUTS!AI750:'GUTS'!BH750,MATCH(6,GUTS!AK750:'GUTS'!BI750,0)),"")</f>
        <v/>
      </c>
      <c r="M749" s="127" t="str">
        <f>IFERROR(INDEX(GUTS!AJ750:'GUTS'!BH750,MATCH(6,GUTS!AK750:'GUTS'!BI750,0)),"")</f>
        <v/>
      </c>
      <c r="N749" s="127" t="e">
        <f>Audit!#REF!</f>
        <v>#REF!</v>
      </c>
      <c r="O749" s="127" t="e">
        <f>Audit!#REF!</f>
        <v>#REF!</v>
      </c>
      <c r="P749" s="127" t="e">
        <f>Audit!#REF!</f>
        <v>#REF!</v>
      </c>
    </row>
    <row r="750" spans="1:16" hidden="1">
      <c r="A750" s="127" t="e">
        <f>Audit!#REF!</f>
        <v>#REF!</v>
      </c>
      <c r="B750" s="127" t="str">
        <f>IFERROR(INDEX(GUTS!AI751:'GUTS'!BH751,MATCH(1,GUTS!AK751:'GUTS'!BI751,0)),"")</f>
        <v/>
      </c>
      <c r="C750" s="127" t="str">
        <f>IFERROR(INDEX(GUTS!AJ751:'GUTS'!BH751,MATCH(1,GUTS!AK751:'GUTS'!BI751,0)),"")</f>
        <v/>
      </c>
      <c r="D750" s="127" t="str">
        <f>IFERROR(INDEX(GUTS!AI751:'GUTS'!BH751,MATCH(2,GUTS!AK751:'GUTS'!BI751,0)),"")</f>
        <v/>
      </c>
      <c r="E750" s="127" t="str">
        <f>IFERROR(INDEX(GUTS!AJ751:'GUTS'!BH751,MATCH(2,GUTS!AK751:'GUTS'!BI751,0)),"")</f>
        <v/>
      </c>
      <c r="F750" s="127" t="str">
        <f>IFERROR(INDEX(GUTS!AI751:'GUTS'!BH751,MATCH(3,GUTS!AK751:'GUTS'!BI751,0)),"")</f>
        <v/>
      </c>
      <c r="G750" s="127" t="str">
        <f>IFERROR(INDEX(GUTS!AJ751:'GUTS'!BH751,MATCH(3,GUTS!AK751:'GUTS'!BI751,0)),"")</f>
        <v/>
      </c>
      <c r="H750" s="127" t="str">
        <f>IFERROR(INDEX(GUTS!AI751:'GUTS'!BH751,MATCH(4,GUTS!AK751:'GUTS'!BI751,0)),"")</f>
        <v/>
      </c>
      <c r="I750" s="127" t="str">
        <f>IFERROR(INDEX(GUTS!AJ751:'GUTS'!BH751,MATCH(4,GUTS!AK751:'GUTS'!BI751,0)),"")</f>
        <v/>
      </c>
      <c r="J750" s="127" t="str">
        <f>IFERROR(INDEX(GUTS!AI751:'GUTS'!BH751,MATCH(5,GUTS!AK751:'GUTS'!BI751,0)),"")</f>
        <v/>
      </c>
      <c r="K750" s="127" t="str">
        <f>IFERROR(INDEX(GUTS!AJ751:'GUTS'!BH751,MATCH(5,GUTS!AK751:'GUTS'!BI751,0)),"")</f>
        <v/>
      </c>
      <c r="L750" s="127" t="str">
        <f>IFERROR(INDEX(GUTS!AI751:'GUTS'!BH751,MATCH(6,GUTS!AK751:'GUTS'!BI751,0)),"")</f>
        <v/>
      </c>
      <c r="M750" s="127" t="str">
        <f>IFERROR(INDEX(GUTS!AJ751:'GUTS'!BH751,MATCH(6,GUTS!AK751:'GUTS'!BI751,0)),"")</f>
        <v/>
      </c>
      <c r="N750" s="127" t="e">
        <f>Audit!#REF!</f>
        <v>#REF!</v>
      </c>
      <c r="O750" s="127" t="e">
        <f>Audit!#REF!</f>
        <v>#REF!</v>
      </c>
      <c r="P750" s="127" t="e">
        <f>Audit!#REF!</f>
        <v>#REF!</v>
      </c>
    </row>
    <row r="751" spans="1:16" hidden="1">
      <c r="A751" s="127" t="e">
        <f>Audit!#REF!</f>
        <v>#REF!</v>
      </c>
      <c r="B751" s="127" t="str">
        <f>IFERROR(INDEX(GUTS!AI752:'GUTS'!BH752,MATCH(1,GUTS!AK752:'GUTS'!BI752,0)),"")</f>
        <v/>
      </c>
      <c r="C751" s="127" t="str">
        <f>IFERROR(INDEX(GUTS!AJ752:'GUTS'!BH752,MATCH(1,GUTS!AK752:'GUTS'!BI752,0)),"")</f>
        <v/>
      </c>
      <c r="D751" s="127" t="str">
        <f>IFERROR(INDEX(GUTS!AI752:'GUTS'!BH752,MATCH(2,GUTS!AK752:'GUTS'!BI752,0)),"")</f>
        <v/>
      </c>
      <c r="E751" s="127" t="str">
        <f>IFERROR(INDEX(GUTS!AJ752:'GUTS'!BH752,MATCH(2,GUTS!AK752:'GUTS'!BI752,0)),"")</f>
        <v/>
      </c>
      <c r="F751" s="127" t="str">
        <f>IFERROR(INDEX(GUTS!AI752:'GUTS'!BH752,MATCH(3,GUTS!AK752:'GUTS'!BI752,0)),"")</f>
        <v/>
      </c>
      <c r="G751" s="127" t="str">
        <f>IFERROR(INDEX(GUTS!AJ752:'GUTS'!BH752,MATCH(3,GUTS!AK752:'GUTS'!BI752,0)),"")</f>
        <v/>
      </c>
      <c r="H751" s="127" t="str">
        <f>IFERROR(INDEX(GUTS!AI752:'GUTS'!BH752,MATCH(4,GUTS!AK752:'GUTS'!BI752,0)),"")</f>
        <v/>
      </c>
      <c r="I751" s="127" t="str">
        <f>IFERROR(INDEX(GUTS!AJ752:'GUTS'!BH752,MATCH(4,GUTS!AK752:'GUTS'!BI752,0)),"")</f>
        <v/>
      </c>
      <c r="J751" s="127" t="str">
        <f>IFERROR(INDEX(GUTS!AI752:'GUTS'!BH752,MATCH(5,GUTS!AK752:'GUTS'!BI752,0)),"")</f>
        <v/>
      </c>
      <c r="K751" s="127" t="str">
        <f>IFERROR(INDEX(GUTS!AJ752:'GUTS'!BH752,MATCH(5,GUTS!AK752:'GUTS'!BI752,0)),"")</f>
        <v/>
      </c>
      <c r="L751" s="127" t="str">
        <f>IFERROR(INDEX(GUTS!AI752:'GUTS'!BH752,MATCH(6,GUTS!AK752:'GUTS'!BI752,0)),"")</f>
        <v/>
      </c>
      <c r="M751" s="127" t="str">
        <f>IFERROR(INDEX(GUTS!AJ752:'GUTS'!BH752,MATCH(6,GUTS!AK752:'GUTS'!BI752,0)),"")</f>
        <v/>
      </c>
      <c r="N751" s="127" t="e">
        <f>Audit!#REF!</f>
        <v>#REF!</v>
      </c>
      <c r="O751" s="127" t="e">
        <f>Audit!#REF!</f>
        <v>#REF!</v>
      </c>
      <c r="P751" s="127" t="e">
        <f>Audit!#REF!</f>
        <v>#REF!</v>
      </c>
    </row>
    <row r="752" spans="1:16" hidden="1">
      <c r="A752" s="127" t="e">
        <f>Audit!#REF!</f>
        <v>#REF!</v>
      </c>
      <c r="B752" s="127" t="str">
        <f>IFERROR(INDEX(GUTS!AI753:'GUTS'!BH753,MATCH(1,GUTS!AK753:'GUTS'!BI753,0)),"")</f>
        <v/>
      </c>
      <c r="C752" s="127" t="str">
        <f>IFERROR(INDEX(GUTS!AJ753:'GUTS'!BH753,MATCH(1,GUTS!AK753:'GUTS'!BI753,0)),"")</f>
        <v/>
      </c>
      <c r="D752" s="127" t="str">
        <f>IFERROR(INDEX(GUTS!AI753:'GUTS'!BH753,MATCH(2,GUTS!AK753:'GUTS'!BI753,0)),"")</f>
        <v/>
      </c>
      <c r="E752" s="127" t="str">
        <f>IFERROR(INDEX(GUTS!AJ753:'GUTS'!BH753,MATCH(2,GUTS!AK753:'GUTS'!BI753,0)),"")</f>
        <v/>
      </c>
      <c r="F752" s="127" t="str">
        <f>IFERROR(INDEX(GUTS!AI753:'GUTS'!BH753,MATCH(3,GUTS!AK753:'GUTS'!BI753,0)),"")</f>
        <v/>
      </c>
      <c r="G752" s="127" t="str">
        <f>IFERROR(INDEX(GUTS!AJ753:'GUTS'!BH753,MATCH(3,GUTS!AK753:'GUTS'!BI753,0)),"")</f>
        <v/>
      </c>
      <c r="H752" s="127" t="str">
        <f>IFERROR(INDEX(GUTS!AI753:'GUTS'!BH753,MATCH(4,GUTS!AK753:'GUTS'!BI753,0)),"")</f>
        <v/>
      </c>
      <c r="I752" s="127" t="str">
        <f>IFERROR(INDEX(GUTS!AJ753:'GUTS'!BH753,MATCH(4,GUTS!AK753:'GUTS'!BI753,0)),"")</f>
        <v/>
      </c>
      <c r="J752" s="127" t="str">
        <f>IFERROR(INDEX(GUTS!AI753:'GUTS'!BH753,MATCH(5,GUTS!AK753:'GUTS'!BI753,0)),"")</f>
        <v/>
      </c>
      <c r="K752" s="127" t="str">
        <f>IFERROR(INDEX(GUTS!AJ753:'GUTS'!BH753,MATCH(5,GUTS!AK753:'GUTS'!BI753,0)),"")</f>
        <v/>
      </c>
      <c r="L752" s="127" t="str">
        <f>IFERROR(INDEX(GUTS!AI753:'GUTS'!BH753,MATCH(6,GUTS!AK753:'GUTS'!BI753,0)),"")</f>
        <v/>
      </c>
      <c r="M752" s="127" t="str">
        <f>IFERROR(INDEX(GUTS!AJ753:'GUTS'!BH753,MATCH(6,GUTS!AK753:'GUTS'!BI753,0)),"")</f>
        <v/>
      </c>
      <c r="N752" s="127" t="e">
        <f>Audit!#REF!</f>
        <v>#REF!</v>
      </c>
      <c r="O752" s="127" t="e">
        <f>Audit!#REF!</f>
        <v>#REF!</v>
      </c>
      <c r="P752" s="127" t="e">
        <f>Audit!#REF!</f>
        <v>#REF!</v>
      </c>
    </row>
    <row r="753" spans="1:16">
      <c r="A753" s="127" t="e">
        <f>Audit!#REF!</f>
        <v>#REF!</v>
      </c>
      <c r="B753" s="127" t="str">
        <f>IFERROR(INDEX(GUTS!AI754:'GUTS'!BH754,MATCH(1,GUTS!AK754:'GUTS'!BI754,0)),"")</f>
        <v/>
      </c>
      <c r="C753" s="127" t="str">
        <f>IFERROR(INDEX(GUTS!AJ754:'GUTS'!BH754,MATCH(1,GUTS!AK754:'GUTS'!BI754,0)),"")</f>
        <v/>
      </c>
      <c r="D753" s="127" t="str">
        <f>IFERROR(INDEX(GUTS!AI754:'GUTS'!BH754,MATCH(2,GUTS!AK754:'GUTS'!BI754,0)),"")</f>
        <v/>
      </c>
      <c r="E753" s="127" t="str">
        <f>IFERROR(INDEX(GUTS!AJ754:'GUTS'!BH754,MATCH(2,GUTS!AK754:'GUTS'!BI754,0)),"")</f>
        <v/>
      </c>
      <c r="F753" s="127" t="str">
        <f>IFERROR(INDEX(GUTS!AI754:'GUTS'!BH754,MATCH(3,GUTS!AK754:'GUTS'!BI754,0)),"")</f>
        <v/>
      </c>
      <c r="G753" s="127" t="str">
        <f>IFERROR(INDEX(GUTS!AJ754:'GUTS'!BH754,MATCH(3,GUTS!AK754:'GUTS'!BI754,0)),"")</f>
        <v/>
      </c>
      <c r="H753" s="127" t="str">
        <f>IFERROR(INDEX(GUTS!AI754:'GUTS'!BH754,MATCH(4,GUTS!AK754:'GUTS'!BI754,0)),"")</f>
        <v/>
      </c>
      <c r="I753" s="127" t="str">
        <f>IFERROR(INDEX(GUTS!AJ754:'GUTS'!BH754,MATCH(4,GUTS!AK754:'GUTS'!BI754,0)),"")</f>
        <v/>
      </c>
      <c r="J753" s="127" t="str">
        <f>IFERROR(INDEX(GUTS!AI754:'GUTS'!BH754,MATCH(5,GUTS!AK754:'GUTS'!BI754,0)),"")</f>
        <v/>
      </c>
      <c r="K753" s="127" t="str">
        <f>IFERROR(INDEX(GUTS!AJ754:'GUTS'!BH754,MATCH(5,GUTS!AK754:'GUTS'!BI754,0)),"")</f>
        <v/>
      </c>
      <c r="L753" s="127" t="str">
        <f>IFERROR(INDEX(GUTS!AI754:'GUTS'!BH754,MATCH(6,GUTS!AK754:'GUTS'!BI754,0)),"")</f>
        <v/>
      </c>
      <c r="M753" s="127" t="str">
        <f>IFERROR(INDEX(GUTS!AJ754:'GUTS'!BH754,MATCH(6,GUTS!AK754:'GUTS'!BI754,0)),"")</f>
        <v/>
      </c>
      <c r="N753" s="127" t="e">
        <f>Audit!#REF!</f>
        <v>#REF!</v>
      </c>
      <c r="O753" s="127" t="e">
        <f>Audit!#REF!</f>
        <v>#REF!</v>
      </c>
      <c r="P753" s="127" t="e">
        <f>Audit!#REF!</f>
        <v>#REF!</v>
      </c>
    </row>
    <row r="754" spans="1:16" hidden="1">
      <c r="A754" s="127" t="e">
        <f>Audit!#REF!</f>
        <v>#REF!</v>
      </c>
      <c r="B754" s="127" t="str">
        <f>IFERROR(INDEX(GUTS!AI755:'GUTS'!BH755,MATCH(1,GUTS!AK755:'GUTS'!BI755,0)),"")</f>
        <v/>
      </c>
      <c r="C754" s="127" t="str">
        <f>IFERROR(INDEX(GUTS!AJ755:'GUTS'!BH755,MATCH(1,GUTS!AK755:'GUTS'!BI755,0)),"")</f>
        <v/>
      </c>
      <c r="D754" s="127" t="str">
        <f>IFERROR(INDEX(GUTS!AI755:'GUTS'!BH755,MATCH(2,GUTS!AK755:'GUTS'!BI755,0)),"")</f>
        <v/>
      </c>
      <c r="E754" s="127" t="str">
        <f>IFERROR(INDEX(GUTS!AJ755:'GUTS'!BH755,MATCH(2,GUTS!AK755:'GUTS'!BI755,0)),"")</f>
        <v/>
      </c>
      <c r="F754" s="127" t="str">
        <f>IFERROR(INDEX(GUTS!AI755:'GUTS'!BH755,MATCH(3,GUTS!AK755:'GUTS'!BI755,0)),"")</f>
        <v/>
      </c>
      <c r="G754" s="127" t="str">
        <f>IFERROR(INDEX(GUTS!AJ755:'GUTS'!BH755,MATCH(3,GUTS!AK755:'GUTS'!BI755,0)),"")</f>
        <v/>
      </c>
      <c r="H754" s="127" t="str">
        <f>IFERROR(INDEX(GUTS!AI755:'GUTS'!BH755,MATCH(4,GUTS!AK755:'GUTS'!BI755,0)),"")</f>
        <v/>
      </c>
      <c r="I754" s="127" t="str">
        <f>IFERROR(INDEX(GUTS!AJ755:'GUTS'!BH755,MATCH(4,GUTS!AK755:'GUTS'!BI755,0)),"")</f>
        <v/>
      </c>
      <c r="J754" s="127" t="str">
        <f>IFERROR(INDEX(GUTS!AI755:'GUTS'!BH755,MATCH(5,GUTS!AK755:'GUTS'!BI755,0)),"")</f>
        <v/>
      </c>
      <c r="K754" s="127" t="str">
        <f>IFERROR(INDEX(GUTS!AJ755:'GUTS'!BH755,MATCH(5,GUTS!AK755:'GUTS'!BI755,0)),"")</f>
        <v/>
      </c>
      <c r="L754" s="127" t="str">
        <f>IFERROR(INDEX(GUTS!AI755:'GUTS'!BH755,MATCH(6,GUTS!AK755:'GUTS'!BI755,0)),"")</f>
        <v/>
      </c>
      <c r="M754" s="127" t="str">
        <f>IFERROR(INDEX(GUTS!AJ755:'GUTS'!BH755,MATCH(6,GUTS!AK755:'GUTS'!BI755,0)),"")</f>
        <v/>
      </c>
      <c r="N754" s="127" t="e">
        <f>Audit!#REF!</f>
        <v>#REF!</v>
      </c>
      <c r="O754" s="127" t="e">
        <f>Audit!#REF!</f>
        <v>#REF!</v>
      </c>
      <c r="P754" s="127" t="e">
        <f>Audit!#REF!</f>
        <v>#REF!</v>
      </c>
    </row>
    <row r="755" spans="1:16">
      <c r="A755" s="127" t="e">
        <f>Audit!#REF!</f>
        <v>#REF!</v>
      </c>
      <c r="B755" s="127" t="str">
        <f>IFERROR(INDEX(GUTS!AI756:'GUTS'!BH756,MATCH(1,GUTS!AK756:'GUTS'!BI756,0)),"")</f>
        <v/>
      </c>
      <c r="C755" s="127" t="str">
        <f>IFERROR(INDEX(GUTS!AJ756:'GUTS'!BH756,MATCH(1,GUTS!AK756:'GUTS'!BI756,0)),"")</f>
        <v/>
      </c>
      <c r="D755" s="127" t="str">
        <f>IFERROR(INDEX(GUTS!AI756:'GUTS'!BH756,MATCH(2,GUTS!AK756:'GUTS'!BI756,0)),"")</f>
        <v/>
      </c>
      <c r="E755" s="127" t="str">
        <f>IFERROR(INDEX(GUTS!AJ756:'GUTS'!BH756,MATCH(2,GUTS!AK756:'GUTS'!BI756,0)),"")</f>
        <v/>
      </c>
      <c r="F755" s="127" t="str">
        <f>IFERROR(INDEX(GUTS!AI756:'GUTS'!BH756,MATCH(3,GUTS!AK756:'GUTS'!BI756,0)),"")</f>
        <v/>
      </c>
      <c r="G755" s="127" t="str">
        <f>IFERROR(INDEX(GUTS!AJ756:'GUTS'!BH756,MATCH(3,GUTS!AK756:'GUTS'!BI756,0)),"")</f>
        <v/>
      </c>
      <c r="H755" s="127" t="str">
        <f>IFERROR(INDEX(GUTS!AI756:'GUTS'!BH756,MATCH(4,GUTS!AK756:'GUTS'!BI756,0)),"")</f>
        <v/>
      </c>
      <c r="I755" s="127" t="str">
        <f>IFERROR(INDEX(GUTS!AJ756:'GUTS'!BH756,MATCH(4,GUTS!AK756:'GUTS'!BI756,0)),"")</f>
        <v/>
      </c>
      <c r="J755" s="127" t="str">
        <f>IFERROR(INDEX(GUTS!AI756:'GUTS'!BH756,MATCH(5,GUTS!AK756:'GUTS'!BI756,0)),"")</f>
        <v/>
      </c>
      <c r="K755" s="127" t="str">
        <f>IFERROR(INDEX(GUTS!AJ756:'GUTS'!BH756,MATCH(5,GUTS!AK756:'GUTS'!BI756,0)),"")</f>
        <v/>
      </c>
      <c r="L755" s="127" t="str">
        <f>IFERROR(INDEX(GUTS!AI756:'GUTS'!BH756,MATCH(6,GUTS!AK756:'GUTS'!BI756,0)),"")</f>
        <v/>
      </c>
      <c r="M755" s="127" t="str">
        <f>IFERROR(INDEX(GUTS!AJ756:'GUTS'!BH756,MATCH(6,GUTS!AK756:'GUTS'!BI756,0)),"")</f>
        <v/>
      </c>
      <c r="N755" s="127" t="e">
        <f>Audit!#REF!</f>
        <v>#REF!</v>
      </c>
      <c r="O755" s="127" t="e">
        <f>Audit!#REF!</f>
        <v>#REF!</v>
      </c>
      <c r="P755" s="127" t="e">
        <f>Audit!#REF!</f>
        <v>#REF!</v>
      </c>
    </row>
    <row r="756" spans="1:16" hidden="1">
      <c r="A756" s="127" t="e">
        <f>Audit!#REF!</f>
        <v>#REF!</v>
      </c>
      <c r="B756" s="127" t="str">
        <f>IFERROR(INDEX(GUTS!AI757:'GUTS'!BH757,MATCH(1,GUTS!AK757:'GUTS'!BI757,0)),"")</f>
        <v/>
      </c>
      <c r="C756" s="127" t="str">
        <f>IFERROR(INDEX(GUTS!AJ757:'GUTS'!BH757,MATCH(1,GUTS!AK757:'GUTS'!BI757,0)),"")</f>
        <v/>
      </c>
      <c r="D756" s="127" t="str">
        <f>IFERROR(INDEX(GUTS!AI757:'GUTS'!BH757,MATCH(2,GUTS!AK757:'GUTS'!BI757,0)),"")</f>
        <v/>
      </c>
      <c r="E756" s="127" t="str">
        <f>IFERROR(INDEX(GUTS!AJ757:'GUTS'!BH757,MATCH(2,GUTS!AK757:'GUTS'!BI757,0)),"")</f>
        <v/>
      </c>
      <c r="F756" s="127" t="str">
        <f>IFERROR(INDEX(GUTS!AI757:'GUTS'!BH757,MATCH(3,GUTS!AK757:'GUTS'!BI757,0)),"")</f>
        <v/>
      </c>
      <c r="G756" s="127" t="str">
        <f>IFERROR(INDEX(GUTS!AJ757:'GUTS'!BH757,MATCH(3,GUTS!AK757:'GUTS'!BI757,0)),"")</f>
        <v/>
      </c>
      <c r="H756" s="127" t="str">
        <f>IFERROR(INDEX(GUTS!AI757:'GUTS'!BH757,MATCH(4,GUTS!AK757:'GUTS'!BI757,0)),"")</f>
        <v/>
      </c>
      <c r="I756" s="127" t="str">
        <f>IFERROR(INDEX(GUTS!AJ757:'GUTS'!BH757,MATCH(4,GUTS!AK757:'GUTS'!BI757,0)),"")</f>
        <v/>
      </c>
      <c r="J756" s="127" t="str">
        <f>IFERROR(INDEX(GUTS!AI757:'GUTS'!BH757,MATCH(5,GUTS!AK757:'GUTS'!BI757,0)),"")</f>
        <v/>
      </c>
      <c r="K756" s="127" t="str">
        <f>IFERROR(INDEX(GUTS!AJ757:'GUTS'!BH757,MATCH(5,GUTS!AK757:'GUTS'!BI757,0)),"")</f>
        <v/>
      </c>
      <c r="L756" s="127" t="str">
        <f>IFERROR(INDEX(GUTS!AI757:'GUTS'!BH757,MATCH(6,GUTS!AK757:'GUTS'!BI757,0)),"")</f>
        <v/>
      </c>
      <c r="M756" s="127" t="str">
        <f>IFERROR(INDEX(GUTS!AJ757:'GUTS'!BH757,MATCH(6,GUTS!AK757:'GUTS'!BI757,0)),"")</f>
        <v/>
      </c>
      <c r="N756" s="127" t="e">
        <f>Audit!#REF!</f>
        <v>#REF!</v>
      </c>
      <c r="O756" s="127" t="e">
        <f>Audit!#REF!</f>
        <v>#REF!</v>
      </c>
      <c r="P756" s="127" t="e">
        <f>Audit!#REF!</f>
        <v>#REF!</v>
      </c>
    </row>
    <row r="757" spans="1:16">
      <c r="A757" s="127" t="e">
        <f>Audit!#REF!</f>
        <v>#REF!</v>
      </c>
      <c r="B757" s="127" t="str">
        <f>IFERROR(INDEX(GUTS!AI758:'GUTS'!BH758,MATCH(1,GUTS!AK758:'GUTS'!BI758,0)),"")</f>
        <v/>
      </c>
      <c r="C757" s="127" t="str">
        <f>IFERROR(INDEX(GUTS!AJ758:'GUTS'!BH758,MATCH(1,GUTS!AK758:'GUTS'!BI758,0)),"")</f>
        <v/>
      </c>
      <c r="D757" s="127" t="str">
        <f>IFERROR(INDEX(GUTS!AI758:'GUTS'!BH758,MATCH(2,GUTS!AK758:'GUTS'!BI758,0)),"")</f>
        <v/>
      </c>
      <c r="E757" s="127" t="str">
        <f>IFERROR(INDEX(GUTS!AJ758:'GUTS'!BH758,MATCH(2,GUTS!AK758:'GUTS'!BI758,0)),"")</f>
        <v/>
      </c>
      <c r="F757" s="127" t="str">
        <f>IFERROR(INDEX(GUTS!AI758:'GUTS'!BH758,MATCH(3,GUTS!AK758:'GUTS'!BI758,0)),"")</f>
        <v/>
      </c>
      <c r="G757" s="127" t="str">
        <f>IFERROR(INDEX(GUTS!AJ758:'GUTS'!BH758,MATCH(3,GUTS!AK758:'GUTS'!BI758,0)),"")</f>
        <v/>
      </c>
      <c r="H757" s="127" t="str">
        <f>IFERROR(INDEX(GUTS!AI758:'GUTS'!BH758,MATCH(4,GUTS!AK758:'GUTS'!BI758,0)),"")</f>
        <v/>
      </c>
      <c r="I757" s="127" t="str">
        <f>IFERROR(INDEX(GUTS!AJ758:'GUTS'!BH758,MATCH(4,GUTS!AK758:'GUTS'!BI758,0)),"")</f>
        <v/>
      </c>
      <c r="J757" s="127" t="str">
        <f>IFERROR(INDEX(GUTS!AI758:'GUTS'!BH758,MATCH(5,GUTS!AK758:'GUTS'!BI758,0)),"")</f>
        <v/>
      </c>
      <c r="K757" s="127" t="str">
        <f>IFERROR(INDEX(GUTS!AJ758:'GUTS'!BH758,MATCH(5,GUTS!AK758:'GUTS'!BI758,0)),"")</f>
        <v/>
      </c>
      <c r="L757" s="127" t="str">
        <f>IFERROR(INDEX(GUTS!AI758:'GUTS'!BH758,MATCH(6,GUTS!AK758:'GUTS'!BI758,0)),"")</f>
        <v/>
      </c>
      <c r="M757" s="127" t="str">
        <f>IFERROR(INDEX(GUTS!AJ758:'GUTS'!BH758,MATCH(6,GUTS!AK758:'GUTS'!BI758,0)),"")</f>
        <v/>
      </c>
      <c r="N757" s="127" t="e">
        <f>Audit!#REF!</f>
        <v>#REF!</v>
      </c>
      <c r="O757" s="127" t="e">
        <f>Audit!#REF!</f>
        <v>#REF!</v>
      </c>
      <c r="P757" s="127" t="e">
        <f>Audit!#REF!</f>
        <v>#REF!</v>
      </c>
    </row>
    <row r="758" spans="1:16" hidden="1">
      <c r="A758" s="127" t="e">
        <f>Audit!#REF!</f>
        <v>#REF!</v>
      </c>
      <c r="B758" s="127" t="str">
        <f>IFERROR(INDEX(GUTS!AI759:'GUTS'!BH759,MATCH(1,GUTS!AK759:'GUTS'!BI759,0)),"")</f>
        <v/>
      </c>
      <c r="C758" s="127" t="str">
        <f>IFERROR(INDEX(GUTS!AJ759:'GUTS'!BH759,MATCH(1,GUTS!AK759:'GUTS'!BI759,0)),"")</f>
        <v/>
      </c>
      <c r="D758" s="127" t="str">
        <f>IFERROR(INDEX(GUTS!AI759:'GUTS'!BH759,MATCH(2,GUTS!AK759:'GUTS'!BI759,0)),"")</f>
        <v/>
      </c>
      <c r="E758" s="127" t="str">
        <f>IFERROR(INDEX(GUTS!AJ759:'GUTS'!BH759,MATCH(2,GUTS!AK759:'GUTS'!BI759,0)),"")</f>
        <v/>
      </c>
      <c r="F758" s="127" t="str">
        <f>IFERROR(INDEX(GUTS!AI759:'GUTS'!BH759,MATCH(3,GUTS!AK759:'GUTS'!BI759,0)),"")</f>
        <v/>
      </c>
      <c r="G758" s="127" t="str">
        <f>IFERROR(INDEX(GUTS!AJ759:'GUTS'!BH759,MATCH(3,GUTS!AK759:'GUTS'!BI759,0)),"")</f>
        <v/>
      </c>
      <c r="H758" s="127" t="str">
        <f>IFERROR(INDEX(GUTS!AI759:'GUTS'!BH759,MATCH(4,GUTS!AK759:'GUTS'!BI759,0)),"")</f>
        <v/>
      </c>
      <c r="I758" s="127" t="str">
        <f>IFERROR(INDEX(GUTS!AJ759:'GUTS'!BH759,MATCH(4,GUTS!AK759:'GUTS'!BI759,0)),"")</f>
        <v/>
      </c>
      <c r="J758" s="127" t="str">
        <f>IFERROR(INDEX(GUTS!AI759:'GUTS'!BH759,MATCH(5,GUTS!AK759:'GUTS'!BI759,0)),"")</f>
        <v/>
      </c>
      <c r="K758" s="127" t="str">
        <f>IFERROR(INDEX(GUTS!AJ759:'GUTS'!BH759,MATCH(5,GUTS!AK759:'GUTS'!BI759,0)),"")</f>
        <v/>
      </c>
      <c r="L758" s="127" t="str">
        <f>IFERROR(INDEX(GUTS!AI759:'GUTS'!BH759,MATCH(6,GUTS!AK759:'GUTS'!BI759,0)),"")</f>
        <v/>
      </c>
      <c r="M758" s="127" t="str">
        <f>IFERROR(INDEX(GUTS!AJ759:'GUTS'!BH759,MATCH(6,GUTS!AK759:'GUTS'!BI759,0)),"")</f>
        <v/>
      </c>
      <c r="N758" s="127" t="e">
        <f>Audit!#REF!</f>
        <v>#REF!</v>
      </c>
      <c r="O758" s="127" t="e">
        <f>Audit!#REF!</f>
        <v>#REF!</v>
      </c>
      <c r="P758" s="127" t="e">
        <f>Audit!#REF!</f>
        <v>#REF!</v>
      </c>
    </row>
    <row r="759" spans="1:16" hidden="1">
      <c r="A759" s="127" t="e">
        <f>Audit!#REF!</f>
        <v>#REF!</v>
      </c>
      <c r="B759" s="127" t="str">
        <f>IFERROR(INDEX(GUTS!AI760:'GUTS'!BH760,MATCH(1,GUTS!AK760:'GUTS'!BI760,0)),"")</f>
        <v/>
      </c>
      <c r="C759" s="127" t="str">
        <f>IFERROR(INDEX(GUTS!AJ760:'GUTS'!BH760,MATCH(1,GUTS!AK760:'GUTS'!BI760,0)),"")</f>
        <v/>
      </c>
      <c r="D759" s="127" t="str">
        <f>IFERROR(INDEX(GUTS!AI760:'GUTS'!BH760,MATCH(2,GUTS!AK760:'GUTS'!BI760,0)),"")</f>
        <v/>
      </c>
      <c r="E759" s="127" t="str">
        <f>IFERROR(INDEX(GUTS!AJ760:'GUTS'!BH760,MATCH(2,GUTS!AK760:'GUTS'!BI760,0)),"")</f>
        <v/>
      </c>
      <c r="F759" s="127" t="str">
        <f>IFERROR(INDEX(GUTS!AI760:'GUTS'!BH760,MATCH(3,GUTS!AK760:'GUTS'!BI760,0)),"")</f>
        <v/>
      </c>
      <c r="G759" s="127" t="str">
        <f>IFERROR(INDEX(GUTS!AJ760:'GUTS'!BH760,MATCH(3,GUTS!AK760:'GUTS'!BI760,0)),"")</f>
        <v/>
      </c>
      <c r="H759" s="127" t="str">
        <f>IFERROR(INDEX(GUTS!AI760:'GUTS'!BH760,MATCH(4,GUTS!AK760:'GUTS'!BI760,0)),"")</f>
        <v/>
      </c>
      <c r="I759" s="127" t="str">
        <f>IFERROR(INDEX(GUTS!AJ760:'GUTS'!BH760,MATCH(4,GUTS!AK760:'GUTS'!BI760,0)),"")</f>
        <v/>
      </c>
      <c r="J759" s="127" t="str">
        <f>IFERROR(INDEX(GUTS!AI760:'GUTS'!BH760,MATCH(5,GUTS!AK760:'GUTS'!BI760,0)),"")</f>
        <v/>
      </c>
      <c r="K759" s="127" t="str">
        <f>IFERROR(INDEX(GUTS!AJ760:'GUTS'!BH760,MATCH(5,GUTS!AK760:'GUTS'!BI760,0)),"")</f>
        <v/>
      </c>
      <c r="L759" s="127" t="str">
        <f>IFERROR(INDEX(GUTS!AI760:'GUTS'!BH760,MATCH(6,GUTS!AK760:'GUTS'!BI760,0)),"")</f>
        <v/>
      </c>
      <c r="M759" s="127" t="str">
        <f>IFERROR(INDEX(GUTS!AJ760:'GUTS'!BH760,MATCH(6,GUTS!AK760:'GUTS'!BI760,0)),"")</f>
        <v/>
      </c>
      <c r="N759" s="127" t="e">
        <f>Audit!#REF!</f>
        <v>#REF!</v>
      </c>
      <c r="O759" s="127" t="e">
        <f>Audit!#REF!</f>
        <v>#REF!</v>
      </c>
      <c r="P759" s="127" t="e">
        <f>Audit!#REF!</f>
        <v>#REF!</v>
      </c>
    </row>
    <row r="760" spans="1:16">
      <c r="A760" s="127" t="e">
        <f>Audit!#REF!</f>
        <v>#REF!</v>
      </c>
      <c r="B760" s="127" t="str">
        <f>IFERROR(INDEX(GUTS!AI761:'GUTS'!BH761,MATCH(1,GUTS!AK761:'GUTS'!BI761,0)),"")</f>
        <v/>
      </c>
      <c r="C760" s="127" t="str">
        <f>IFERROR(INDEX(GUTS!AJ761:'GUTS'!BH761,MATCH(1,GUTS!AK761:'GUTS'!BI761,0)),"")</f>
        <v/>
      </c>
      <c r="D760" s="127" t="str">
        <f>IFERROR(INDEX(GUTS!AI761:'GUTS'!BH761,MATCH(2,GUTS!AK761:'GUTS'!BI761,0)),"")</f>
        <v/>
      </c>
      <c r="E760" s="127" t="str">
        <f>IFERROR(INDEX(GUTS!AJ761:'GUTS'!BH761,MATCH(2,GUTS!AK761:'GUTS'!BI761,0)),"")</f>
        <v/>
      </c>
      <c r="F760" s="127" t="str">
        <f>IFERROR(INDEX(GUTS!AI761:'GUTS'!BH761,MATCH(3,GUTS!AK761:'GUTS'!BI761,0)),"")</f>
        <v/>
      </c>
      <c r="G760" s="127" t="str">
        <f>IFERROR(INDEX(GUTS!AJ761:'GUTS'!BH761,MATCH(3,GUTS!AK761:'GUTS'!BI761,0)),"")</f>
        <v/>
      </c>
      <c r="H760" s="127" t="str">
        <f>IFERROR(INDEX(GUTS!AI761:'GUTS'!BH761,MATCH(4,GUTS!AK761:'GUTS'!BI761,0)),"")</f>
        <v/>
      </c>
      <c r="I760" s="127" t="str">
        <f>IFERROR(INDEX(GUTS!AJ761:'GUTS'!BH761,MATCH(4,GUTS!AK761:'GUTS'!BI761,0)),"")</f>
        <v/>
      </c>
      <c r="J760" s="127" t="str">
        <f>IFERROR(INDEX(GUTS!AI761:'GUTS'!BH761,MATCH(5,GUTS!AK761:'GUTS'!BI761,0)),"")</f>
        <v/>
      </c>
      <c r="K760" s="127" t="str">
        <f>IFERROR(INDEX(GUTS!AJ761:'GUTS'!BH761,MATCH(5,GUTS!AK761:'GUTS'!BI761,0)),"")</f>
        <v/>
      </c>
      <c r="L760" s="127" t="str">
        <f>IFERROR(INDEX(GUTS!AI761:'GUTS'!BH761,MATCH(6,GUTS!AK761:'GUTS'!BI761,0)),"")</f>
        <v/>
      </c>
      <c r="M760" s="127" t="str">
        <f>IFERROR(INDEX(GUTS!AJ761:'GUTS'!BH761,MATCH(6,GUTS!AK761:'GUTS'!BI761,0)),"")</f>
        <v/>
      </c>
      <c r="N760" s="127" t="e">
        <f>Audit!#REF!</f>
        <v>#REF!</v>
      </c>
      <c r="O760" s="127" t="e">
        <f>Audit!#REF!</f>
        <v>#REF!</v>
      </c>
      <c r="P760" s="127" t="e">
        <f>Audit!#REF!</f>
        <v>#REF!</v>
      </c>
    </row>
    <row r="761" spans="1:16">
      <c r="A761" s="127" t="e">
        <f>Audit!#REF!</f>
        <v>#REF!</v>
      </c>
      <c r="B761" s="127" t="str">
        <f>IFERROR(INDEX(GUTS!AI762:'GUTS'!BH762,MATCH(1,GUTS!AK762:'GUTS'!BI762,0)),"")</f>
        <v/>
      </c>
      <c r="C761" s="127" t="str">
        <f>IFERROR(INDEX(GUTS!AJ762:'GUTS'!BH762,MATCH(1,GUTS!AK762:'GUTS'!BI762,0)),"")</f>
        <v/>
      </c>
      <c r="D761" s="127" t="str">
        <f>IFERROR(INDEX(GUTS!AI762:'GUTS'!BH762,MATCH(2,GUTS!AK762:'GUTS'!BI762,0)),"")</f>
        <v/>
      </c>
      <c r="E761" s="127" t="str">
        <f>IFERROR(INDEX(GUTS!AJ762:'GUTS'!BH762,MATCH(2,GUTS!AK762:'GUTS'!BI762,0)),"")</f>
        <v/>
      </c>
      <c r="F761" s="127" t="str">
        <f>IFERROR(INDEX(GUTS!AI762:'GUTS'!BH762,MATCH(3,GUTS!AK762:'GUTS'!BI762,0)),"")</f>
        <v/>
      </c>
      <c r="G761" s="127" t="str">
        <f>IFERROR(INDEX(GUTS!AJ762:'GUTS'!BH762,MATCH(3,GUTS!AK762:'GUTS'!BI762,0)),"")</f>
        <v/>
      </c>
      <c r="H761" s="127" t="str">
        <f>IFERROR(INDEX(GUTS!AI762:'GUTS'!BH762,MATCH(4,GUTS!AK762:'GUTS'!BI762,0)),"")</f>
        <v/>
      </c>
      <c r="I761" s="127" t="str">
        <f>IFERROR(INDEX(GUTS!AJ762:'GUTS'!BH762,MATCH(4,GUTS!AK762:'GUTS'!BI762,0)),"")</f>
        <v/>
      </c>
      <c r="J761" s="127" t="str">
        <f>IFERROR(INDEX(GUTS!AI762:'GUTS'!BH762,MATCH(5,GUTS!AK762:'GUTS'!BI762,0)),"")</f>
        <v/>
      </c>
      <c r="K761" s="127" t="str">
        <f>IFERROR(INDEX(GUTS!AJ762:'GUTS'!BH762,MATCH(5,GUTS!AK762:'GUTS'!BI762,0)),"")</f>
        <v/>
      </c>
      <c r="L761" s="127" t="str">
        <f>IFERROR(INDEX(GUTS!AI762:'GUTS'!BH762,MATCH(6,GUTS!AK762:'GUTS'!BI762,0)),"")</f>
        <v/>
      </c>
      <c r="M761" s="127" t="str">
        <f>IFERROR(INDEX(GUTS!AJ762:'GUTS'!BH762,MATCH(6,GUTS!AK762:'GUTS'!BI762,0)),"")</f>
        <v/>
      </c>
      <c r="N761" s="127" t="e">
        <f>Audit!#REF!</f>
        <v>#REF!</v>
      </c>
      <c r="O761" s="127" t="e">
        <f>Audit!#REF!</f>
        <v>#REF!</v>
      </c>
      <c r="P761" s="127" t="e">
        <f>Audit!#REF!</f>
        <v>#REF!</v>
      </c>
    </row>
    <row r="762" spans="1:16" hidden="1">
      <c r="A762" s="127" t="e">
        <f>Audit!#REF!</f>
        <v>#REF!</v>
      </c>
      <c r="B762" s="127" t="str">
        <f>IFERROR(INDEX(GUTS!AI763:'GUTS'!BH763,MATCH(1,GUTS!AK763:'GUTS'!BI763,0)),"")</f>
        <v/>
      </c>
      <c r="C762" s="127" t="str">
        <f>IFERROR(INDEX(GUTS!AJ763:'GUTS'!BH763,MATCH(1,GUTS!AK763:'GUTS'!BI763,0)),"")</f>
        <v/>
      </c>
      <c r="D762" s="127" t="str">
        <f>IFERROR(INDEX(GUTS!AI763:'GUTS'!BH763,MATCH(2,GUTS!AK763:'GUTS'!BI763,0)),"")</f>
        <v/>
      </c>
      <c r="E762" s="127" t="str">
        <f>IFERROR(INDEX(GUTS!AJ763:'GUTS'!BH763,MATCH(2,GUTS!AK763:'GUTS'!BI763,0)),"")</f>
        <v/>
      </c>
      <c r="F762" s="127" t="str">
        <f>IFERROR(INDEX(GUTS!AI763:'GUTS'!BH763,MATCH(3,GUTS!AK763:'GUTS'!BI763,0)),"")</f>
        <v/>
      </c>
      <c r="G762" s="127" t="str">
        <f>IFERROR(INDEX(GUTS!AJ763:'GUTS'!BH763,MATCH(3,GUTS!AK763:'GUTS'!BI763,0)),"")</f>
        <v/>
      </c>
      <c r="H762" s="127" t="str">
        <f>IFERROR(INDEX(GUTS!AI763:'GUTS'!BH763,MATCH(4,GUTS!AK763:'GUTS'!BI763,0)),"")</f>
        <v/>
      </c>
      <c r="I762" s="127" t="str">
        <f>IFERROR(INDEX(GUTS!AJ763:'GUTS'!BH763,MATCH(4,GUTS!AK763:'GUTS'!BI763,0)),"")</f>
        <v/>
      </c>
      <c r="J762" s="127" t="str">
        <f>IFERROR(INDEX(GUTS!AI763:'GUTS'!BH763,MATCH(5,GUTS!AK763:'GUTS'!BI763,0)),"")</f>
        <v/>
      </c>
      <c r="K762" s="127" t="str">
        <f>IFERROR(INDEX(GUTS!AJ763:'GUTS'!BH763,MATCH(5,GUTS!AK763:'GUTS'!BI763,0)),"")</f>
        <v/>
      </c>
      <c r="L762" s="127" t="str">
        <f>IFERROR(INDEX(GUTS!AI763:'GUTS'!BH763,MATCH(6,GUTS!AK763:'GUTS'!BI763,0)),"")</f>
        <v/>
      </c>
      <c r="M762" s="127" t="str">
        <f>IFERROR(INDEX(GUTS!AJ763:'GUTS'!BH763,MATCH(6,GUTS!AK763:'GUTS'!BI763,0)),"")</f>
        <v/>
      </c>
      <c r="N762" s="127" t="e">
        <f>Audit!#REF!</f>
        <v>#REF!</v>
      </c>
      <c r="O762" s="127" t="e">
        <f>Audit!#REF!</f>
        <v>#REF!</v>
      </c>
      <c r="P762" s="127" t="e">
        <f>Audit!#REF!</f>
        <v>#REF!</v>
      </c>
    </row>
    <row r="763" spans="1:16">
      <c r="A763" s="127" t="e">
        <f>Audit!#REF!</f>
        <v>#REF!</v>
      </c>
      <c r="B763" s="127" t="str">
        <f>IFERROR(INDEX(GUTS!AI764:'GUTS'!BH764,MATCH(1,GUTS!AK764:'GUTS'!BI764,0)),"")</f>
        <v/>
      </c>
      <c r="C763" s="127" t="str">
        <f>IFERROR(INDEX(GUTS!AJ764:'GUTS'!BH764,MATCH(1,GUTS!AK764:'GUTS'!BI764,0)),"")</f>
        <v/>
      </c>
      <c r="D763" s="127" t="str">
        <f>IFERROR(INDEX(GUTS!AI764:'GUTS'!BH764,MATCH(2,GUTS!AK764:'GUTS'!BI764,0)),"")</f>
        <v/>
      </c>
      <c r="E763" s="127" t="str">
        <f>IFERROR(INDEX(GUTS!AJ764:'GUTS'!BH764,MATCH(2,GUTS!AK764:'GUTS'!BI764,0)),"")</f>
        <v/>
      </c>
      <c r="F763" s="127" t="str">
        <f>IFERROR(INDEX(GUTS!AI764:'GUTS'!BH764,MATCH(3,GUTS!AK764:'GUTS'!BI764,0)),"")</f>
        <v/>
      </c>
      <c r="G763" s="127" t="str">
        <f>IFERROR(INDEX(GUTS!AJ764:'GUTS'!BH764,MATCH(3,GUTS!AK764:'GUTS'!BI764,0)),"")</f>
        <v/>
      </c>
      <c r="H763" s="127" t="str">
        <f>IFERROR(INDEX(GUTS!AI764:'GUTS'!BH764,MATCH(4,GUTS!AK764:'GUTS'!BI764,0)),"")</f>
        <v/>
      </c>
      <c r="I763" s="127" t="str">
        <f>IFERROR(INDEX(GUTS!AJ764:'GUTS'!BH764,MATCH(4,GUTS!AK764:'GUTS'!BI764,0)),"")</f>
        <v/>
      </c>
      <c r="J763" s="127" t="str">
        <f>IFERROR(INDEX(GUTS!AI764:'GUTS'!BH764,MATCH(5,GUTS!AK764:'GUTS'!BI764,0)),"")</f>
        <v/>
      </c>
      <c r="K763" s="127" t="str">
        <f>IFERROR(INDEX(GUTS!AJ764:'GUTS'!BH764,MATCH(5,GUTS!AK764:'GUTS'!BI764,0)),"")</f>
        <v/>
      </c>
      <c r="L763" s="127" t="str">
        <f>IFERROR(INDEX(GUTS!AI764:'GUTS'!BH764,MATCH(6,GUTS!AK764:'GUTS'!BI764,0)),"")</f>
        <v/>
      </c>
      <c r="M763" s="127" t="str">
        <f>IFERROR(INDEX(GUTS!AJ764:'GUTS'!BH764,MATCH(6,GUTS!AK764:'GUTS'!BI764,0)),"")</f>
        <v/>
      </c>
      <c r="N763" s="127" t="e">
        <f>Audit!#REF!</f>
        <v>#REF!</v>
      </c>
      <c r="O763" s="127" t="e">
        <f>Audit!#REF!</f>
        <v>#REF!</v>
      </c>
      <c r="P763" s="127" t="e">
        <f>Audit!#REF!</f>
        <v>#REF!</v>
      </c>
    </row>
    <row r="764" spans="1:16" hidden="1">
      <c r="A764" s="127" t="e">
        <f>Audit!#REF!</f>
        <v>#REF!</v>
      </c>
      <c r="B764" s="127" t="str">
        <f>IFERROR(INDEX(GUTS!AI765:'GUTS'!BH765,MATCH(1,GUTS!AK765:'GUTS'!BI765,0)),"")</f>
        <v/>
      </c>
      <c r="C764" s="127" t="str">
        <f>IFERROR(INDEX(GUTS!AJ765:'GUTS'!BH765,MATCH(1,GUTS!AK765:'GUTS'!BI765,0)),"")</f>
        <v/>
      </c>
      <c r="D764" s="127" t="str">
        <f>IFERROR(INDEX(GUTS!AI765:'GUTS'!BH765,MATCH(2,GUTS!AK765:'GUTS'!BI765,0)),"")</f>
        <v/>
      </c>
      <c r="E764" s="127" t="str">
        <f>IFERROR(INDEX(GUTS!AJ765:'GUTS'!BH765,MATCH(2,GUTS!AK765:'GUTS'!BI765,0)),"")</f>
        <v/>
      </c>
      <c r="F764" s="127" t="str">
        <f>IFERROR(INDEX(GUTS!AI765:'GUTS'!BH765,MATCH(3,GUTS!AK765:'GUTS'!BI765,0)),"")</f>
        <v/>
      </c>
      <c r="G764" s="127" t="str">
        <f>IFERROR(INDEX(GUTS!AJ765:'GUTS'!BH765,MATCH(3,GUTS!AK765:'GUTS'!BI765,0)),"")</f>
        <v/>
      </c>
      <c r="H764" s="127" t="str">
        <f>IFERROR(INDEX(GUTS!AI765:'GUTS'!BH765,MATCH(4,GUTS!AK765:'GUTS'!BI765,0)),"")</f>
        <v/>
      </c>
      <c r="I764" s="127" t="str">
        <f>IFERROR(INDEX(GUTS!AJ765:'GUTS'!BH765,MATCH(4,GUTS!AK765:'GUTS'!BI765,0)),"")</f>
        <v/>
      </c>
      <c r="J764" s="127" t="str">
        <f>IFERROR(INDEX(GUTS!AI765:'GUTS'!BH765,MATCH(5,GUTS!AK765:'GUTS'!BI765,0)),"")</f>
        <v/>
      </c>
      <c r="K764" s="127" t="str">
        <f>IFERROR(INDEX(GUTS!AJ765:'GUTS'!BH765,MATCH(5,GUTS!AK765:'GUTS'!BI765,0)),"")</f>
        <v/>
      </c>
      <c r="L764" s="127" t="str">
        <f>IFERROR(INDEX(GUTS!AI765:'GUTS'!BH765,MATCH(6,GUTS!AK765:'GUTS'!BI765,0)),"")</f>
        <v/>
      </c>
      <c r="M764" s="127" t="str">
        <f>IFERROR(INDEX(GUTS!AJ765:'GUTS'!BH765,MATCH(6,GUTS!AK765:'GUTS'!BI765,0)),"")</f>
        <v/>
      </c>
      <c r="N764" s="127" t="e">
        <f>Audit!#REF!</f>
        <v>#REF!</v>
      </c>
      <c r="O764" s="127" t="e">
        <f>Audit!#REF!</f>
        <v>#REF!</v>
      </c>
      <c r="P764" s="127" t="e">
        <f>Audit!#REF!</f>
        <v>#REF!</v>
      </c>
    </row>
    <row r="765" spans="1:16" hidden="1">
      <c r="A765" s="127" t="e">
        <f>Audit!#REF!</f>
        <v>#REF!</v>
      </c>
      <c r="B765" s="127" t="str">
        <f>IFERROR(INDEX(GUTS!AI766:'GUTS'!BH766,MATCH(1,GUTS!AK766:'GUTS'!BI766,0)),"")</f>
        <v/>
      </c>
      <c r="C765" s="127" t="str">
        <f>IFERROR(INDEX(GUTS!AJ766:'GUTS'!BH766,MATCH(1,GUTS!AK766:'GUTS'!BI766,0)),"")</f>
        <v/>
      </c>
      <c r="D765" s="127" t="str">
        <f>IFERROR(INDEX(GUTS!AI766:'GUTS'!BH766,MATCH(2,GUTS!AK766:'GUTS'!BI766,0)),"")</f>
        <v/>
      </c>
      <c r="E765" s="127" t="str">
        <f>IFERROR(INDEX(GUTS!AJ766:'GUTS'!BH766,MATCH(2,GUTS!AK766:'GUTS'!BI766,0)),"")</f>
        <v/>
      </c>
      <c r="F765" s="127" t="str">
        <f>IFERROR(INDEX(GUTS!AI766:'GUTS'!BH766,MATCH(3,GUTS!AK766:'GUTS'!BI766,0)),"")</f>
        <v/>
      </c>
      <c r="G765" s="127" t="str">
        <f>IFERROR(INDEX(GUTS!AJ766:'GUTS'!BH766,MATCH(3,GUTS!AK766:'GUTS'!BI766,0)),"")</f>
        <v/>
      </c>
      <c r="H765" s="127" t="str">
        <f>IFERROR(INDEX(GUTS!AI766:'GUTS'!BH766,MATCH(4,GUTS!AK766:'GUTS'!BI766,0)),"")</f>
        <v/>
      </c>
      <c r="I765" s="127" t="str">
        <f>IFERROR(INDEX(GUTS!AJ766:'GUTS'!BH766,MATCH(4,GUTS!AK766:'GUTS'!BI766,0)),"")</f>
        <v/>
      </c>
      <c r="J765" s="127" t="str">
        <f>IFERROR(INDEX(GUTS!AI766:'GUTS'!BH766,MATCH(5,GUTS!AK766:'GUTS'!BI766,0)),"")</f>
        <v/>
      </c>
      <c r="K765" s="127" t="str">
        <f>IFERROR(INDEX(GUTS!AJ766:'GUTS'!BH766,MATCH(5,GUTS!AK766:'GUTS'!BI766,0)),"")</f>
        <v/>
      </c>
      <c r="L765" s="127" t="str">
        <f>IFERROR(INDEX(GUTS!AI766:'GUTS'!BH766,MATCH(6,GUTS!AK766:'GUTS'!BI766,0)),"")</f>
        <v/>
      </c>
      <c r="M765" s="127" t="str">
        <f>IFERROR(INDEX(GUTS!AJ766:'GUTS'!BH766,MATCH(6,GUTS!AK766:'GUTS'!BI766,0)),"")</f>
        <v/>
      </c>
      <c r="N765" s="127" t="e">
        <f>Audit!#REF!</f>
        <v>#REF!</v>
      </c>
      <c r="O765" s="127" t="e">
        <f>Audit!#REF!</f>
        <v>#REF!</v>
      </c>
      <c r="P765" s="127" t="e">
        <f>Audit!#REF!</f>
        <v>#REF!</v>
      </c>
    </row>
    <row r="766" spans="1:16" hidden="1">
      <c r="A766" s="127" t="e">
        <f>Audit!#REF!</f>
        <v>#REF!</v>
      </c>
      <c r="B766" s="127" t="str">
        <f>IFERROR(INDEX(GUTS!AI767:'GUTS'!BH767,MATCH(1,GUTS!AK767:'GUTS'!BI767,0)),"")</f>
        <v/>
      </c>
      <c r="C766" s="127" t="str">
        <f>IFERROR(INDEX(GUTS!AJ767:'GUTS'!BH767,MATCH(1,GUTS!AK767:'GUTS'!BI767,0)),"")</f>
        <v/>
      </c>
      <c r="D766" s="127" t="str">
        <f>IFERROR(INDEX(GUTS!AI767:'GUTS'!BH767,MATCH(2,GUTS!AK767:'GUTS'!BI767,0)),"")</f>
        <v/>
      </c>
      <c r="E766" s="127" t="str">
        <f>IFERROR(INDEX(GUTS!AJ767:'GUTS'!BH767,MATCH(2,GUTS!AK767:'GUTS'!BI767,0)),"")</f>
        <v/>
      </c>
      <c r="F766" s="127" t="str">
        <f>IFERROR(INDEX(GUTS!AI767:'GUTS'!BH767,MATCH(3,GUTS!AK767:'GUTS'!BI767,0)),"")</f>
        <v/>
      </c>
      <c r="G766" s="127" t="str">
        <f>IFERROR(INDEX(GUTS!AJ767:'GUTS'!BH767,MATCH(3,GUTS!AK767:'GUTS'!BI767,0)),"")</f>
        <v/>
      </c>
      <c r="H766" s="127" t="str">
        <f>IFERROR(INDEX(GUTS!AI767:'GUTS'!BH767,MATCH(4,GUTS!AK767:'GUTS'!BI767,0)),"")</f>
        <v/>
      </c>
      <c r="I766" s="127" t="str">
        <f>IFERROR(INDEX(GUTS!AJ767:'GUTS'!BH767,MATCH(4,GUTS!AK767:'GUTS'!BI767,0)),"")</f>
        <v/>
      </c>
      <c r="J766" s="127" t="str">
        <f>IFERROR(INDEX(GUTS!AI767:'GUTS'!BH767,MATCH(5,GUTS!AK767:'GUTS'!BI767,0)),"")</f>
        <v/>
      </c>
      <c r="K766" s="127" t="str">
        <f>IFERROR(INDEX(GUTS!AJ767:'GUTS'!BH767,MATCH(5,GUTS!AK767:'GUTS'!BI767,0)),"")</f>
        <v/>
      </c>
      <c r="L766" s="127" t="str">
        <f>IFERROR(INDEX(GUTS!AI767:'GUTS'!BH767,MATCH(6,GUTS!AK767:'GUTS'!BI767,0)),"")</f>
        <v/>
      </c>
      <c r="M766" s="127" t="str">
        <f>IFERROR(INDEX(GUTS!AJ767:'GUTS'!BH767,MATCH(6,GUTS!AK767:'GUTS'!BI767,0)),"")</f>
        <v/>
      </c>
      <c r="N766" s="127" t="e">
        <f>Audit!#REF!</f>
        <v>#REF!</v>
      </c>
      <c r="O766" s="127" t="e">
        <f>Audit!#REF!</f>
        <v>#REF!</v>
      </c>
      <c r="P766" s="127" t="e">
        <f>Audit!#REF!</f>
        <v>#REF!</v>
      </c>
    </row>
    <row r="767" spans="1:16" hidden="1">
      <c r="A767" s="127" t="e">
        <f>Audit!#REF!</f>
        <v>#REF!</v>
      </c>
      <c r="B767" s="127" t="str">
        <f>IFERROR(INDEX(GUTS!AI768:'GUTS'!BH768,MATCH(1,GUTS!AK768:'GUTS'!BI768,0)),"")</f>
        <v/>
      </c>
      <c r="C767" s="127" t="str">
        <f>IFERROR(INDEX(GUTS!AJ768:'GUTS'!BH768,MATCH(1,GUTS!AK768:'GUTS'!BI768,0)),"")</f>
        <v/>
      </c>
      <c r="D767" s="127" t="str">
        <f>IFERROR(INDEX(GUTS!AI768:'GUTS'!BH768,MATCH(2,GUTS!AK768:'GUTS'!BI768,0)),"")</f>
        <v/>
      </c>
      <c r="E767" s="127" t="str">
        <f>IFERROR(INDEX(GUTS!AJ768:'GUTS'!BH768,MATCH(2,GUTS!AK768:'GUTS'!BI768,0)),"")</f>
        <v/>
      </c>
      <c r="F767" s="127" t="str">
        <f>IFERROR(INDEX(GUTS!AI768:'GUTS'!BH768,MATCH(3,GUTS!AK768:'GUTS'!BI768,0)),"")</f>
        <v/>
      </c>
      <c r="G767" s="127" t="str">
        <f>IFERROR(INDEX(GUTS!AJ768:'GUTS'!BH768,MATCH(3,GUTS!AK768:'GUTS'!BI768,0)),"")</f>
        <v/>
      </c>
      <c r="H767" s="127" t="str">
        <f>IFERROR(INDEX(GUTS!AI768:'GUTS'!BH768,MATCH(4,GUTS!AK768:'GUTS'!BI768,0)),"")</f>
        <v/>
      </c>
      <c r="I767" s="127" t="str">
        <f>IFERROR(INDEX(GUTS!AJ768:'GUTS'!BH768,MATCH(4,GUTS!AK768:'GUTS'!BI768,0)),"")</f>
        <v/>
      </c>
      <c r="J767" s="127" t="str">
        <f>IFERROR(INDEX(GUTS!AI768:'GUTS'!BH768,MATCH(5,GUTS!AK768:'GUTS'!BI768,0)),"")</f>
        <v/>
      </c>
      <c r="K767" s="127" t="str">
        <f>IFERROR(INDEX(GUTS!AJ768:'GUTS'!BH768,MATCH(5,GUTS!AK768:'GUTS'!BI768,0)),"")</f>
        <v/>
      </c>
      <c r="L767" s="127" t="str">
        <f>IFERROR(INDEX(GUTS!AI768:'GUTS'!BH768,MATCH(6,GUTS!AK768:'GUTS'!BI768,0)),"")</f>
        <v/>
      </c>
      <c r="M767" s="127" t="str">
        <f>IFERROR(INDEX(GUTS!AJ768:'GUTS'!BH768,MATCH(6,GUTS!AK768:'GUTS'!BI768,0)),"")</f>
        <v/>
      </c>
      <c r="N767" s="127" t="e">
        <f>Audit!#REF!</f>
        <v>#REF!</v>
      </c>
      <c r="O767" s="127" t="e">
        <f>Audit!#REF!</f>
        <v>#REF!</v>
      </c>
      <c r="P767" s="127" t="e">
        <f>Audit!#REF!</f>
        <v>#REF!</v>
      </c>
    </row>
    <row r="768" spans="1:16" hidden="1">
      <c r="A768" s="127" t="e">
        <f>Audit!#REF!</f>
        <v>#REF!</v>
      </c>
      <c r="B768" s="127" t="str">
        <f>IFERROR(INDEX(GUTS!AI769:'GUTS'!BH769,MATCH(1,GUTS!AK769:'GUTS'!BI769,0)),"")</f>
        <v/>
      </c>
      <c r="C768" s="127" t="str">
        <f>IFERROR(INDEX(GUTS!AJ769:'GUTS'!BH769,MATCH(1,GUTS!AK769:'GUTS'!BI769,0)),"")</f>
        <v/>
      </c>
      <c r="D768" s="127" t="str">
        <f>IFERROR(INDEX(GUTS!AI769:'GUTS'!BH769,MATCH(2,GUTS!AK769:'GUTS'!BI769,0)),"")</f>
        <v/>
      </c>
      <c r="E768" s="127" t="str">
        <f>IFERROR(INDEX(GUTS!AJ769:'GUTS'!BH769,MATCH(2,GUTS!AK769:'GUTS'!BI769,0)),"")</f>
        <v/>
      </c>
      <c r="F768" s="127" t="str">
        <f>IFERROR(INDEX(GUTS!AI769:'GUTS'!BH769,MATCH(3,GUTS!AK769:'GUTS'!BI769,0)),"")</f>
        <v/>
      </c>
      <c r="G768" s="127" t="str">
        <f>IFERROR(INDEX(GUTS!AJ769:'GUTS'!BH769,MATCH(3,GUTS!AK769:'GUTS'!BI769,0)),"")</f>
        <v/>
      </c>
      <c r="H768" s="127" t="str">
        <f>IFERROR(INDEX(GUTS!AI769:'GUTS'!BH769,MATCH(4,GUTS!AK769:'GUTS'!BI769,0)),"")</f>
        <v/>
      </c>
      <c r="I768" s="127" t="str">
        <f>IFERROR(INDEX(GUTS!AJ769:'GUTS'!BH769,MATCH(4,GUTS!AK769:'GUTS'!BI769,0)),"")</f>
        <v/>
      </c>
      <c r="J768" s="127" t="str">
        <f>IFERROR(INDEX(GUTS!AI769:'GUTS'!BH769,MATCH(5,GUTS!AK769:'GUTS'!BI769,0)),"")</f>
        <v/>
      </c>
      <c r="K768" s="127" t="str">
        <f>IFERROR(INDEX(GUTS!AJ769:'GUTS'!BH769,MATCH(5,GUTS!AK769:'GUTS'!BI769,0)),"")</f>
        <v/>
      </c>
      <c r="L768" s="127" t="str">
        <f>IFERROR(INDEX(GUTS!AI769:'GUTS'!BH769,MATCH(6,GUTS!AK769:'GUTS'!BI769,0)),"")</f>
        <v/>
      </c>
      <c r="M768" s="127" t="str">
        <f>IFERROR(INDEX(GUTS!AJ769:'GUTS'!BH769,MATCH(6,GUTS!AK769:'GUTS'!BI769,0)),"")</f>
        <v/>
      </c>
      <c r="N768" s="127" t="e">
        <f>Audit!#REF!</f>
        <v>#REF!</v>
      </c>
      <c r="O768" s="127" t="e">
        <f>Audit!#REF!</f>
        <v>#REF!</v>
      </c>
      <c r="P768" s="127" t="e">
        <f>Audit!#REF!</f>
        <v>#REF!</v>
      </c>
    </row>
    <row r="769" spans="1:16" hidden="1">
      <c r="A769" s="127" t="e">
        <f>Audit!#REF!</f>
        <v>#REF!</v>
      </c>
      <c r="B769" s="127" t="str">
        <f>IFERROR(INDEX(GUTS!AI770:'GUTS'!BH770,MATCH(1,GUTS!AK770:'GUTS'!BI770,0)),"")</f>
        <v/>
      </c>
      <c r="C769" s="127" t="str">
        <f>IFERROR(INDEX(GUTS!AJ770:'GUTS'!BH770,MATCH(1,GUTS!AK770:'GUTS'!BI770,0)),"")</f>
        <v/>
      </c>
      <c r="D769" s="127" t="str">
        <f>IFERROR(INDEX(GUTS!AI770:'GUTS'!BH770,MATCH(2,GUTS!AK770:'GUTS'!BI770,0)),"")</f>
        <v/>
      </c>
      <c r="E769" s="127" t="str">
        <f>IFERROR(INDEX(GUTS!AJ770:'GUTS'!BH770,MATCH(2,GUTS!AK770:'GUTS'!BI770,0)),"")</f>
        <v/>
      </c>
      <c r="F769" s="127" t="str">
        <f>IFERROR(INDEX(GUTS!AI770:'GUTS'!BH770,MATCH(3,GUTS!AK770:'GUTS'!BI770,0)),"")</f>
        <v/>
      </c>
      <c r="G769" s="127" t="str">
        <f>IFERROR(INDEX(GUTS!AJ770:'GUTS'!BH770,MATCH(3,GUTS!AK770:'GUTS'!BI770,0)),"")</f>
        <v/>
      </c>
      <c r="H769" s="127" t="str">
        <f>IFERROR(INDEX(GUTS!AI770:'GUTS'!BH770,MATCH(4,GUTS!AK770:'GUTS'!BI770,0)),"")</f>
        <v/>
      </c>
      <c r="I769" s="127" t="str">
        <f>IFERROR(INDEX(GUTS!AJ770:'GUTS'!BH770,MATCH(4,GUTS!AK770:'GUTS'!BI770,0)),"")</f>
        <v/>
      </c>
      <c r="J769" s="127" t="str">
        <f>IFERROR(INDEX(GUTS!AI770:'GUTS'!BH770,MATCH(5,GUTS!AK770:'GUTS'!BI770,0)),"")</f>
        <v/>
      </c>
      <c r="K769" s="127" t="str">
        <f>IFERROR(INDEX(GUTS!AJ770:'GUTS'!BH770,MATCH(5,GUTS!AK770:'GUTS'!BI770,0)),"")</f>
        <v/>
      </c>
      <c r="L769" s="127" t="str">
        <f>IFERROR(INDEX(GUTS!AI770:'GUTS'!BH770,MATCH(6,GUTS!AK770:'GUTS'!BI770,0)),"")</f>
        <v/>
      </c>
      <c r="M769" s="127" t="str">
        <f>IFERROR(INDEX(GUTS!AJ770:'GUTS'!BH770,MATCH(6,GUTS!AK770:'GUTS'!BI770,0)),"")</f>
        <v/>
      </c>
      <c r="N769" s="127" t="e">
        <f>Audit!#REF!</f>
        <v>#REF!</v>
      </c>
      <c r="O769" s="127" t="e">
        <f>Audit!#REF!</f>
        <v>#REF!</v>
      </c>
      <c r="P769" s="127" t="e">
        <f>Audit!#REF!</f>
        <v>#REF!</v>
      </c>
    </row>
    <row r="770" spans="1:16" hidden="1">
      <c r="A770" s="127" t="e">
        <f>Audit!#REF!</f>
        <v>#REF!</v>
      </c>
      <c r="B770" s="127" t="str">
        <f>IFERROR(INDEX(GUTS!AI771:'GUTS'!BH771,MATCH(1,GUTS!AK771:'GUTS'!BI771,0)),"")</f>
        <v/>
      </c>
      <c r="C770" s="127" t="str">
        <f>IFERROR(INDEX(GUTS!AJ771:'GUTS'!BH771,MATCH(1,GUTS!AK771:'GUTS'!BI771,0)),"")</f>
        <v/>
      </c>
      <c r="D770" s="127" t="str">
        <f>IFERROR(INDEX(GUTS!AI771:'GUTS'!BH771,MATCH(2,GUTS!AK771:'GUTS'!BI771,0)),"")</f>
        <v/>
      </c>
      <c r="E770" s="127" t="str">
        <f>IFERROR(INDEX(GUTS!AJ771:'GUTS'!BH771,MATCH(2,GUTS!AK771:'GUTS'!BI771,0)),"")</f>
        <v/>
      </c>
      <c r="F770" s="127" t="str">
        <f>IFERROR(INDEX(GUTS!AI771:'GUTS'!BH771,MATCH(3,GUTS!AK771:'GUTS'!BI771,0)),"")</f>
        <v/>
      </c>
      <c r="G770" s="127" t="str">
        <f>IFERROR(INDEX(GUTS!AJ771:'GUTS'!BH771,MATCH(3,GUTS!AK771:'GUTS'!BI771,0)),"")</f>
        <v/>
      </c>
      <c r="H770" s="127" t="str">
        <f>IFERROR(INDEX(GUTS!AI771:'GUTS'!BH771,MATCH(4,GUTS!AK771:'GUTS'!BI771,0)),"")</f>
        <v/>
      </c>
      <c r="I770" s="127" t="str">
        <f>IFERROR(INDEX(GUTS!AJ771:'GUTS'!BH771,MATCH(4,GUTS!AK771:'GUTS'!BI771,0)),"")</f>
        <v/>
      </c>
      <c r="J770" s="127" t="str">
        <f>IFERROR(INDEX(GUTS!AI771:'GUTS'!BH771,MATCH(5,GUTS!AK771:'GUTS'!BI771,0)),"")</f>
        <v/>
      </c>
      <c r="K770" s="127" t="str">
        <f>IFERROR(INDEX(GUTS!AJ771:'GUTS'!BH771,MATCH(5,GUTS!AK771:'GUTS'!BI771,0)),"")</f>
        <v/>
      </c>
      <c r="L770" s="127" t="str">
        <f>IFERROR(INDEX(GUTS!AI771:'GUTS'!BH771,MATCH(6,GUTS!AK771:'GUTS'!BI771,0)),"")</f>
        <v/>
      </c>
      <c r="M770" s="127" t="str">
        <f>IFERROR(INDEX(GUTS!AJ771:'GUTS'!BH771,MATCH(6,GUTS!AK771:'GUTS'!BI771,0)),"")</f>
        <v/>
      </c>
      <c r="N770" s="127" t="e">
        <f>Audit!#REF!</f>
        <v>#REF!</v>
      </c>
      <c r="O770" s="127" t="e">
        <f>Audit!#REF!</f>
        <v>#REF!</v>
      </c>
      <c r="P770" s="127" t="e">
        <f>Audit!#REF!</f>
        <v>#REF!</v>
      </c>
    </row>
    <row r="771" spans="1:16" hidden="1">
      <c r="A771" s="127" t="e">
        <f>Audit!#REF!</f>
        <v>#REF!</v>
      </c>
      <c r="B771" s="127" t="str">
        <f>IFERROR(INDEX(GUTS!AI772:'GUTS'!BH772,MATCH(1,GUTS!AK772:'GUTS'!BI772,0)),"")</f>
        <v/>
      </c>
      <c r="C771" s="127" t="str">
        <f>IFERROR(INDEX(GUTS!AJ772:'GUTS'!BH772,MATCH(1,GUTS!AK772:'GUTS'!BI772,0)),"")</f>
        <v/>
      </c>
      <c r="D771" s="127" t="str">
        <f>IFERROR(INDEX(GUTS!AI772:'GUTS'!BH772,MATCH(2,GUTS!AK772:'GUTS'!BI772,0)),"")</f>
        <v/>
      </c>
      <c r="E771" s="127" t="str">
        <f>IFERROR(INDEX(GUTS!AJ772:'GUTS'!BH772,MATCH(2,GUTS!AK772:'GUTS'!BI772,0)),"")</f>
        <v/>
      </c>
      <c r="F771" s="127" t="str">
        <f>IFERROR(INDEX(GUTS!AI772:'GUTS'!BH772,MATCH(3,GUTS!AK772:'GUTS'!BI772,0)),"")</f>
        <v/>
      </c>
      <c r="G771" s="127" t="str">
        <f>IFERROR(INDEX(GUTS!AJ772:'GUTS'!BH772,MATCH(3,GUTS!AK772:'GUTS'!BI772,0)),"")</f>
        <v/>
      </c>
      <c r="H771" s="127" t="str">
        <f>IFERROR(INDEX(GUTS!AI772:'GUTS'!BH772,MATCH(4,GUTS!AK772:'GUTS'!BI772,0)),"")</f>
        <v/>
      </c>
      <c r="I771" s="127" t="str">
        <f>IFERROR(INDEX(GUTS!AJ772:'GUTS'!BH772,MATCH(4,GUTS!AK772:'GUTS'!BI772,0)),"")</f>
        <v/>
      </c>
      <c r="J771" s="127" t="str">
        <f>IFERROR(INDEX(GUTS!AI772:'GUTS'!BH772,MATCH(5,GUTS!AK772:'GUTS'!BI772,0)),"")</f>
        <v/>
      </c>
      <c r="K771" s="127" t="str">
        <f>IFERROR(INDEX(GUTS!AJ772:'GUTS'!BH772,MATCH(5,GUTS!AK772:'GUTS'!BI772,0)),"")</f>
        <v/>
      </c>
      <c r="L771" s="127" t="str">
        <f>IFERROR(INDEX(GUTS!AI772:'GUTS'!BH772,MATCH(6,GUTS!AK772:'GUTS'!BI772,0)),"")</f>
        <v/>
      </c>
      <c r="M771" s="127" t="str">
        <f>IFERROR(INDEX(GUTS!AJ772:'GUTS'!BH772,MATCH(6,GUTS!AK772:'GUTS'!BI772,0)),"")</f>
        <v/>
      </c>
      <c r="N771" s="127" t="e">
        <f>Audit!#REF!</f>
        <v>#REF!</v>
      </c>
      <c r="O771" s="127" t="e">
        <f>Audit!#REF!</f>
        <v>#REF!</v>
      </c>
      <c r="P771" s="127" t="e">
        <f>Audit!#REF!</f>
        <v>#REF!</v>
      </c>
    </row>
    <row r="772" spans="1:16" hidden="1">
      <c r="A772" s="127" t="e">
        <f>Audit!#REF!</f>
        <v>#REF!</v>
      </c>
      <c r="B772" s="127" t="str">
        <f>IFERROR(INDEX(GUTS!AI773:'GUTS'!BH773,MATCH(1,GUTS!AK773:'GUTS'!BI773,0)),"")</f>
        <v/>
      </c>
      <c r="C772" s="127" t="str">
        <f>IFERROR(INDEX(GUTS!AJ773:'GUTS'!BH773,MATCH(1,GUTS!AK773:'GUTS'!BI773,0)),"")</f>
        <v/>
      </c>
      <c r="D772" s="127" t="str">
        <f>IFERROR(INDEX(GUTS!AI773:'GUTS'!BH773,MATCH(2,GUTS!AK773:'GUTS'!BI773,0)),"")</f>
        <v/>
      </c>
      <c r="E772" s="127" t="str">
        <f>IFERROR(INDEX(GUTS!AJ773:'GUTS'!BH773,MATCH(2,GUTS!AK773:'GUTS'!BI773,0)),"")</f>
        <v/>
      </c>
      <c r="F772" s="127" t="str">
        <f>IFERROR(INDEX(GUTS!AI773:'GUTS'!BH773,MATCH(3,GUTS!AK773:'GUTS'!BI773,0)),"")</f>
        <v/>
      </c>
      <c r="G772" s="127" t="str">
        <f>IFERROR(INDEX(GUTS!AJ773:'GUTS'!BH773,MATCH(3,GUTS!AK773:'GUTS'!BI773,0)),"")</f>
        <v/>
      </c>
      <c r="H772" s="127" t="str">
        <f>IFERROR(INDEX(GUTS!AI773:'GUTS'!BH773,MATCH(4,GUTS!AK773:'GUTS'!BI773,0)),"")</f>
        <v/>
      </c>
      <c r="I772" s="127" t="str">
        <f>IFERROR(INDEX(GUTS!AJ773:'GUTS'!BH773,MATCH(4,GUTS!AK773:'GUTS'!BI773,0)),"")</f>
        <v/>
      </c>
      <c r="J772" s="127" t="str">
        <f>IFERROR(INDEX(GUTS!AI773:'GUTS'!BH773,MATCH(5,GUTS!AK773:'GUTS'!BI773,0)),"")</f>
        <v/>
      </c>
      <c r="K772" s="127" t="str">
        <f>IFERROR(INDEX(GUTS!AJ773:'GUTS'!BH773,MATCH(5,GUTS!AK773:'GUTS'!BI773,0)),"")</f>
        <v/>
      </c>
      <c r="L772" s="127" t="str">
        <f>IFERROR(INDEX(GUTS!AI773:'GUTS'!BH773,MATCH(6,GUTS!AK773:'GUTS'!BI773,0)),"")</f>
        <v/>
      </c>
      <c r="M772" s="127" t="str">
        <f>IFERROR(INDEX(GUTS!AJ773:'GUTS'!BH773,MATCH(6,GUTS!AK773:'GUTS'!BI773,0)),"")</f>
        <v/>
      </c>
      <c r="N772" s="127" t="e">
        <f>Audit!#REF!</f>
        <v>#REF!</v>
      </c>
      <c r="O772" s="127" t="e">
        <f>Audit!#REF!</f>
        <v>#REF!</v>
      </c>
      <c r="P772" s="127" t="e">
        <f>Audit!#REF!</f>
        <v>#REF!</v>
      </c>
    </row>
    <row r="773" spans="1:16" hidden="1">
      <c r="A773" s="127" t="e">
        <f>Audit!#REF!</f>
        <v>#REF!</v>
      </c>
      <c r="B773" s="127" t="str">
        <f>IFERROR(INDEX(GUTS!AI774:'GUTS'!BH774,MATCH(1,GUTS!AK774:'GUTS'!BI774,0)),"")</f>
        <v/>
      </c>
      <c r="C773" s="127" t="str">
        <f>IFERROR(INDEX(GUTS!AJ774:'GUTS'!BH774,MATCH(1,GUTS!AK774:'GUTS'!BI774,0)),"")</f>
        <v/>
      </c>
      <c r="D773" s="127" t="str">
        <f>IFERROR(INDEX(GUTS!AI774:'GUTS'!BH774,MATCH(2,GUTS!AK774:'GUTS'!BI774,0)),"")</f>
        <v/>
      </c>
      <c r="E773" s="127" t="str">
        <f>IFERROR(INDEX(GUTS!AJ774:'GUTS'!BH774,MATCH(2,GUTS!AK774:'GUTS'!BI774,0)),"")</f>
        <v/>
      </c>
      <c r="F773" s="127" t="str">
        <f>IFERROR(INDEX(GUTS!AI774:'GUTS'!BH774,MATCH(3,GUTS!AK774:'GUTS'!BI774,0)),"")</f>
        <v/>
      </c>
      <c r="G773" s="127" t="str">
        <f>IFERROR(INDEX(GUTS!AJ774:'GUTS'!BH774,MATCH(3,GUTS!AK774:'GUTS'!BI774,0)),"")</f>
        <v/>
      </c>
      <c r="H773" s="127" t="str">
        <f>IFERROR(INDEX(GUTS!AI774:'GUTS'!BH774,MATCH(4,GUTS!AK774:'GUTS'!BI774,0)),"")</f>
        <v/>
      </c>
      <c r="I773" s="127" t="str">
        <f>IFERROR(INDEX(GUTS!AJ774:'GUTS'!BH774,MATCH(4,GUTS!AK774:'GUTS'!BI774,0)),"")</f>
        <v/>
      </c>
      <c r="J773" s="127" t="str">
        <f>IFERROR(INDEX(GUTS!AI774:'GUTS'!BH774,MATCH(5,GUTS!AK774:'GUTS'!BI774,0)),"")</f>
        <v/>
      </c>
      <c r="K773" s="127" t="str">
        <f>IFERROR(INDEX(GUTS!AJ774:'GUTS'!BH774,MATCH(5,GUTS!AK774:'GUTS'!BI774,0)),"")</f>
        <v/>
      </c>
      <c r="L773" s="127" t="str">
        <f>IFERROR(INDEX(GUTS!AI774:'GUTS'!BH774,MATCH(6,GUTS!AK774:'GUTS'!BI774,0)),"")</f>
        <v/>
      </c>
      <c r="M773" s="127" t="str">
        <f>IFERROR(INDEX(GUTS!AJ774:'GUTS'!BH774,MATCH(6,GUTS!AK774:'GUTS'!BI774,0)),"")</f>
        <v/>
      </c>
      <c r="N773" s="127" t="e">
        <f>Audit!#REF!</f>
        <v>#REF!</v>
      </c>
      <c r="O773" s="127" t="e">
        <f>Audit!#REF!</f>
        <v>#REF!</v>
      </c>
      <c r="P773" s="127" t="e">
        <f>Audit!#REF!</f>
        <v>#REF!</v>
      </c>
    </row>
    <row r="774" spans="1:16" hidden="1">
      <c r="A774" s="127" t="e">
        <f>Audit!#REF!</f>
        <v>#REF!</v>
      </c>
      <c r="B774" s="127" t="str">
        <f>IFERROR(INDEX(GUTS!AI775:'GUTS'!BH775,MATCH(1,GUTS!AK775:'GUTS'!BI775,0)),"")</f>
        <v/>
      </c>
      <c r="C774" s="127" t="str">
        <f>IFERROR(INDEX(GUTS!AJ775:'GUTS'!BH775,MATCH(1,GUTS!AK775:'GUTS'!BI775,0)),"")</f>
        <v/>
      </c>
      <c r="D774" s="127" t="str">
        <f>IFERROR(INDEX(GUTS!AI775:'GUTS'!BH775,MATCH(2,GUTS!AK775:'GUTS'!BI775,0)),"")</f>
        <v/>
      </c>
      <c r="E774" s="127" t="str">
        <f>IFERROR(INDEX(GUTS!AJ775:'GUTS'!BH775,MATCH(2,GUTS!AK775:'GUTS'!BI775,0)),"")</f>
        <v/>
      </c>
      <c r="F774" s="127" t="str">
        <f>IFERROR(INDEX(GUTS!AI775:'GUTS'!BH775,MATCH(3,GUTS!AK775:'GUTS'!BI775,0)),"")</f>
        <v/>
      </c>
      <c r="G774" s="127" t="str">
        <f>IFERROR(INDEX(GUTS!AJ775:'GUTS'!BH775,MATCH(3,GUTS!AK775:'GUTS'!BI775,0)),"")</f>
        <v/>
      </c>
      <c r="H774" s="127" t="str">
        <f>IFERROR(INDEX(GUTS!AI775:'GUTS'!BH775,MATCH(4,GUTS!AK775:'GUTS'!BI775,0)),"")</f>
        <v/>
      </c>
      <c r="I774" s="127" t="str">
        <f>IFERROR(INDEX(GUTS!AJ775:'GUTS'!BH775,MATCH(4,GUTS!AK775:'GUTS'!BI775,0)),"")</f>
        <v/>
      </c>
      <c r="J774" s="127" t="str">
        <f>IFERROR(INDEX(GUTS!AI775:'GUTS'!BH775,MATCH(5,GUTS!AK775:'GUTS'!BI775,0)),"")</f>
        <v/>
      </c>
      <c r="K774" s="127" t="str">
        <f>IFERROR(INDEX(GUTS!AJ775:'GUTS'!BH775,MATCH(5,GUTS!AK775:'GUTS'!BI775,0)),"")</f>
        <v/>
      </c>
      <c r="L774" s="127" t="str">
        <f>IFERROR(INDEX(GUTS!AI775:'GUTS'!BH775,MATCH(6,GUTS!AK775:'GUTS'!BI775,0)),"")</f>
        <v/>
      </c>
      <c r="M774" s="127" t="str">
        <f>IFERROR(INDEX(GUTS!AJ775:'GUTS'!BH775,MATCH(6,GUTS!AK775:'GUTS'!BI775,0)),"")</f>
        <v/>
      </c>
      <c r="N774" s="127" t="e">
        <f>Audit!#REF!</f>
        <v>#REF!</v>
      </c>
      <c r="O774" s="127" t="e">
        <f>Audit!#REF!</f>
        <v>#REF!</v>
      </c>
      <c r="P774" s="127" t="e">
        <f>Audit!#REF!</f>
        <v>#REF!</v>
      </c>
    </row>
    <row r="775" spans="1:16" hidden="1">
      <c r="A775" s="127" t="e">
        <f>Audit!#REF!</f>
        <v>#REF!</v>
      </c>
      <c r="B775" s="127" t="str">
        <f>IFERROR(INDEX(GUTS!AI776:'GUTS'!BH776,MATCH(1,GUTS!AK776:'GUTS'!BI776,0)),"")</f>
        <v/>
      </c>
      <c r="C775" s="127" t="str">
        <f>IFERROR(INDEX(GUTS!AJ776:'GUTS'!BH776,MATCH(1,GUTS!AK776:'GUTS'!BI776,0)),"")</f>
        <v/>
      </c>
      <c r="D775" s="127" t="str">
        <f>IFERROR(INDEX(GUTS!AI776:'GUTS'!BH776,MATCH(2,GUTS!AK776:'GUTS'!BI776,0)),"")</f>
        <v/>
      </c>
      <c r="E775" s="127" t="str">
        <f>IFERROR(INDEX(GUTS!AJ776:'GUTS'!BH776,MATCH(2,GUTS!AK776:'GUTS'!BI776,0)),"")</f>
        <v/>
      </c>
      <c r="F775" s="127" t="str">
        <f>IFERROR(INDEX(GUTS!AI776:'GUTS'!BH776,MATCH(3,GUTS!AK776:'GUTS'!BI776,0)),"")</f>
        <v/>
      </c>
      <c r="G775" s="127" t="str">
        <f>IFERROR(INDEX(GUTS!AJ776:'GUTS'!BH776,MATCH(3,GUTS!AK776:'GUTS'!BI776,0)),"")</f>
        <v/>
      </c>
      <c r="H775" s="127" t="str">
        <f>IFERROR(INDEX(GUTS!AI776:'GUTS'!BH776,MATCH(4,GUTS!AK776:'GUTS'!BI776,0)),"")</f>
        <v/>
      </c>
      <c r="I775" s="127" t="str">
        <f>IFERROR(INDEX(GUTS!AJ776:'GUTS'!BH776,MATCH(4,GUTS!AK776:'GUTS'!BI776,0)),"")</f>
        <v/>
      </c>
      <c r="J775" s="127" t="str">
        <f>IFERROR(INDEX(GUTS!AI776:'GUTS'!BH776,MATCH(5,GUTS!AK776:'GUTS'!BI776,0)),"")</f>
        <v/>
      </c>
      <c r="K775" s="127" t="str">
        <f>IFERROR(INDEX(GUTS!AJ776:'GUTS'!BH776,MATCH(5,GUTS!AK776:'GUTS'!BI776,0)),"")</f>
        <v/>
      </c>
      <c r="L775" s="127" t="str">
        <f>IFERROR(INDEX(GUTS!AI776:'GUTS'!BH776,MATCH(6,GUTS!AK776:'GUTS'!BI776,0)),"")</f>
        <v/>
      </c>
      <c r="M775" s="127" t="str">
        <f>IFERROR(INDEX(GUTS!AJ776:'GUTS'!BH776,MATCH(6,GUTS!AK776:'GUTS'!BI776,0)),"")</f>
        <v/>
      </c>
      <c r="N775" s="127" t="e">
        <f>Audit!#REF!</f>
        <v>#REF!</v>
      </c>
      <c r="O775" s="127" t="e">
        <f>Audit!#REF!</f>
        <v>#REF!</v>
      </c>
      <c r="P775" s="127" t="e">
        <f>Audit!#REF!</f>
        <v>#REF!</v>
      </c>
    </row>
    <row r="776" spans="1:16" hidden="1">
      <c r="A776" s="127" t="e">
        <f>Audit!#REF!</f>
        <v>#REF!</v>
      </c>
      <c r="B776" s="127" t="str">
        <f>IFERROR(INDEX(GUTS!AI777:'GUTS'!BH777,MATCH(1,GUTS!AK777:'GUTS'!BI777,0)),"")</f>
        <v/>
      </c>
      <c r="C776" s="127" t="str">
        <f>IFERROR(INDEX(GUTS!AJ777:'GUTS'!BH777,MATCH(1,GUTS!AK777:'GUTS'!BI777,0)),"")</f>
        <v/>
      </c>
      <c r="D776" s="127" t="str">
        <f>IFERROR(INDEX(GUTS!AI777:'GUTS'!BH777,MATCH(2,GUTS!AK777:'GUTS'!BI777,0)),"")</f>
        <v/>
      </c>
      <c r="E776" s="127" t="str">
        <f>IFERROR(INDEX(GUTS!AJ777:'GUTS'!BH777,MATCH(2,GUTS!AK777:'GUTS'!BI777,0)),"")</f>
        <v/>
      </c>
      <c r="F776" s="127" t="str">
        <f>IFERROR(INDEX(GUTS!AI777:'GUTS'!BH777,MATCH(3,GUTS!AK777:'GUTS'!BI777,0)),"")</f>
        <v/>
      </c>
      <c r="G776" s="127" t="str">
        <f>IFERROR(INDEX(GUTS!AJ777:'GUTS'!BH777,MATCH(3,GUTS!AK777:'GUTS'!BI777,0)),"")</f>
        <v/>
      </c>
      <c r="H776" s="127" t="str">
        <f>IFERROR(INDEX(GUTS!AI777:'GUTS'!BH777,MATCH(4,GUTS!AK777:'GUTS'!BI777,0)),"")</f>
        <v/>
      </c>
      <c r="I776" s="127" t="str">
        <f>IFERROR(INDEX(GUTS!AJ777:'GUTS'!BH777,MATCH(4,GUTS!AK777:'GUTS'!BI777,0)),"")</f>
        <v/>
      </c>
      <c r="J776" s="127" t="str">
        <f>IFERROR(INDEX(GUTS!AI777:'GUTS'!BH777,MATCH(5,GUTS!AK777:'GUTS'!BI777,0)),"")</f>
        <v/>
      </c>
      <c r="K776" s="127" t="str">
        <f>IFERROR(INDEX(GUTS!AJ777:'GUTS'!BH777,MATCH(5,GUTS!AK777:'GUTS'!BI777,0)),"")</f>
        <v/>
      </c>
      <c r="L776" s="127" t="str">
        <f>IFERROR(INDEX(GUTS!AI777:'GUTS'!BH777,MATCH(6,GUTS!AK777:'GUTS'!BI777,0)),"")</f>
        <v/>
      </c>
      <c r="M776" s="127" t="str">
        <f>IFERROR(INDEX(GUTS!AJ777:'GUTS'!BH777,MATCH(6,GUTS!AK777:'GUTS'!BI777,0)),"")</f>
        <v/>
      </c>
      <c r="N776" s="127" t="e">
        <f>Audit!#REF!</f>
        <v>#REF!</v>
      </c>
      <c r="O776" s="127" t="e">
        <f>Audit!#REF!</f>
        <v>#REF!</v>
      </c>
      <c r="P776" s="127" t="e">
        <f>Audit!#REF!</f>
        <v>#REF!</v>
      </c>
    </row>
    <row r="777" spans="1:16">
      <c r="A777" s="127" t="e">
        <f>Audit!#REF!</f>
        <v>#REF!</v>
      </c>
      <c r="B777" s="127" t="str">
        <f>IFERROR(INDEX(GUTS!AI778:'GUTS'!BH778,MATCH(1,GUTS!AK778:'GUTS'!BI778,0)),"")</f>
        <v/>
      </c>
      <c r="C777" s="127" t="str">
        <f>IFERROR(INDEX(GUTS!AJ778:'GUTS'!BH778,MATCH(1,GUTS!AK778:'GUTS'!BI778,0)),"")</f>
        <v/>
      </c>
      <c r="D777" s="127" t="str">
        <f>IFERROR(INDEX(GUTS!AI778:'GUTS'!BH778,MATCH(2,GUTS!AK778:'GUTS'!BI778,0)),"")</f>
        <v/>
      </c>
      <c r="E777" s="127" t="str">
        <f>IFERROR(INDEX(GUTS!AJ778:'GUTS'!BH778,MATCH(2,GUTS!AK778:'GUTS'!BI778,0)),"")</f>
        <v/>
      </c>
      <c r="F777" s="127" t="str">
        <f>IFERROR(INDEX(GUTS!AI778:'GUTS'!BH778,MATCH(3,GUTS!AK778:'GUTS'!BI778,0)),"")</f>
        <v/>
      </c>
      <c r="G777" s="127" t="str">
        <f>IFERROR(INDEX(GUTS!AJ778:'GUTS'!BH778,MATCH(3,GUTS!AK778:'GUTS'!BI778,0)),"")</f>
        <v/>
      </c>
      <c r="H777" s="127" t="str">
        <f>IFERROR(INDEX(GUTS!AI778:'GUTS'!BH778,MATCH(4,GUTS!AK778:'GUTS'!BI778,0)),"")</f>
        <v/>
      </c>
      <c r="I777" s="127" t="str">
        <f>IFERROR(INDEX(GUTS!AJ778:'GUTS'!BH778,MATCH(4,GUTS!AK778:'GUTS'!BI778,0)),"")</f>
        <v/>
      </c>
      <c r="J777" s="127" t="str">
        <f>IFERROR(INDEX(GUTS!AI778:'GUTS'!BH778,MATCH(5,GUTS!AK778:'GUTS'!BI778,0)),"")</f>
        <v/>
      </c>
      <c r="K777" s="127" t="str">
        <f>IFERROR(INDEX(GUTS!AJ778:'GUTS'!BH778,MATCH(5,GUTS!AK778:'GUTS'!BI778,0)),"")</f>
        <v/>
      </c>
      <c r="L777" s="127" t="str">
        <f>IFERROR(INDEX(GUTS!AI778:'GUTS'!BH778,MATCH(6,GUTS!AK778:'GUTS'!BI778,0)),"")</f>
        <v/>
      </c>
      <c r="M777" s="127" t="str">
        <f>IFERROR(INDEX(GUTS!AJ778:'GUTS'!BH778,MATCH(6,GUTS!AK778:'GUTS'!BI778,0)),"")</f>
        <v/>
      </c>
      <c r="N777" s="127" t="e">
        <f>Audit!#REF!</f>
        <v>#REF!</v>
      </c>
      <c r="O777" s="127" t="e">
        <f>Audit!#REF!</f>
        <v>#REF!</v>
      </c>
      <c r="P777" s="127" t="e">
        <f>Audit!#REF!</f>
        <v>#REF!</v>
      </c>
    </row>
    <row r="778" spans="1:16" hidden="1">
      <c r="A778" s="127" t="e">
        <f>Audit!#REF!</f>
        <v>#REF!</v>
      </c>
      <c r="B778" s="127" t="str">
        <f>IFERROR(INDEX(GUTS!AI779:'GUTS'!BH779,MATCH(1,GUTS!AK779:'GUTS'!BI779,0)),"")</f>
        <v/>
      </c>
      <c r="C778" s="127" t="str">
        <f>IFERROR(INDEX(GUTS!AJ779:'GUTS'!BH779,MATCH(1,GUTS!AK779:'GUTS'!BI779,0)),"")</f>
        <v/>
      </c>
      <c r="D778" s="127" t="str">
        <f>IFERROR(INDEX(GUTS!AI779:'GUTS'!BH779,MATCH(2,GUTS!AK779:'GUTS'!BI779,0)),"")</f>
        <v/>
      </c>
      <c r="E778" s="127" t="str">
        <f>IFERROR(INDEX(GUTS!AJ779:'GUTS'!BH779,MATCH(2,GUTS!AK779:'GUTS'!BI779,0)),"")</f>
        <v/>
      </c>
      <c r="F778" s="127" t="str">
        <f>IFERROR(INDEX(GUTS!AI779:'GUTS'!BH779,MATCH(3,GUTS!AK779:'GUTS'!BI779,0)),"")</f>
        <v/>
      </c>
      <c r="G778" s="127" t="str">
        <f>IFERROR(INDEX(GUTS!AJ779:'GUTS'!BH779,MATCH(3,GUTS!AK779:'GUTS'!BI779,0)),"")</f>
        <v/>
      </c>
      <c r="H778" s="127" t="str">
        <f>IFERROR(INDEX(GUTS!AI779:'GUTS'!BH779,MATCH(4,GUTS!AK779:'GUTS'!BI779,0)),"")</f>
        <v/>
      </c>
      <c r="I778" s="127" t="str">
        <f>IFERROR(INDEX(GUTS!AJ779:'GUTS'!BH779,MATCH(4,GUTS!AK779:'GUTS'!BI779,0)),"")</f>
        <v/>
      </c>
      <c r="J778" s="127" t="str">
        <f>IFERROR(INDEX(GUTS!AI779:'GUTS'!BH779,MATCH(5,GUTS!AK779:'GUTS'!BI779,0)),"")</f>
        <v/>
      </c>
      <c r="K778" s="127" t="str">
        <f>IFERROR(INDEX(GUTS!AJ779:'GUTS'!BH779,MATCH(5,GUTS!AK779:'GUTS'!BI779,0)),"")</f>
        <v/>
      </c>
      <c r="L778" s="127" t="str">
        <f>IFERROR(INDEX(GUTS!AI779:'GUTS'!BH779,MATCH(6,GUTS!AK779:'GUTS'!BI779,0)),"")</f>
        <v/>
      </c>
      <c r="M778" s="127" t="str">
        <f>IFERROR(INDEX(GUTS!AJ779:'GUTS'!BH779,MATCH(6,GUTS!AK779:'GUTS'!BI779,0)),"")</f>
        <v/>
      </c>
      <c r="N778" s="127" t="e">
        <f>Audit!#REF!</f>
        <v>#REF!</v>
      </c>
      <c r="O778" s="127" t="e">
        <f>Audit!#REF!</f>
        <v>#REF!</v>
      </c>
      <c r="P778" s="127" t="e">
        <f>Audit!#REF!</f>
        <v>#REF!</v>
      </c>
    </row>
    <row r="779" spans="1:16">
      <c r="A779" s="127" t="e">
        <f>Audit!#REF!</f>
        <v>#REF!</v>
      </c>
      <c r="B779" s="127" t="str">
        <f>IFERROR(INDEX(GUTS!AI780:'GUTS'!BH780,MATCH(1,GUTS!AK780:'GUTS'!BI780,0)),"")</f>
        <v/>
      </c>
      <c r="C779" s="127" t="str">
        <f>IFERROR(INDEX(GUTS!AJ780:'GUTS'!BH780,MATCH(1,GUTS!AK780:'GUTS'!BI780,0)),"")</f>
        <v/>
      </c>
      <c r="D779" s="127" t="str">
        <f>IFERROR(INDEX(GUTS!AI780:'GUTS'!BH780,MATCH(2,GUTS!AK780:'GUTS'!BI780,0)),"")</f>
        <v/>
      </c>
      <c r="E779" s="127" t="str">
        <f>IFERROR(INDEX(GUTS!AJ780:'GUTS'!BH780,MATCH(2,GUTS!AK780:'GUTS'!BI780,0)),"")</f>
        <v/>
      </c>
      <c r="F779" s="127" t="str">
        <f>IFERROR(INDEX(GUTS!AI780:'GUTS'!BH780,MATCH(3,GUTS!AK780:'GUTS'!BI780,0)),"")</f>
        <v/>
      </c>
      <c r="G779" s="127" t="str">
        <f>IFERROR(INDEX(GUTS!AJ780:'GUTS'!BH780,MATCH(3,GUTS!AK780:'GUTS'!BI780,0)),"")</f>
        <v/>
      </c>
      <c r="H779" s="127" t="str">
        <f>IFERROR(INDEX(GUTS!AI780:'GUTS'!BH780,MATCH(4,GUTS!AK780:'GUTS'!BI780,0)),"")</f>
        <v/>
      </c>
      <c r="I779" s="127" t="str">
        <f>IFERROR(INDEX(GUTS!AJ780:'GUTS'!BH780,MATCH(4,GUTS!AK780:'GUTS'!BI780,0)),"")</f>
        <v/>
      </c>
      <c r="J779" s="127" t="str">
        <f>IFERROR(INDEX(GUTS!AI780:'GUTS'!BH780,MATCH(5,GUTS!AK780:'GUTS'!BI780,0)),"")</f>
        <v/>
      </c>
      <c r="K779" s="127" t="str">
        <f>IFERROR(INDEX(GUTS!AJ780:'GUTS'!BH780,MATCH(5,GUTS!AK780:'GUTS'!BI780,0)),"")</f>
        <v/>
      </c>
      <c r="L779" s="127" t="str">
        <f>IFERROR(INDEX(GUTS!AI780:'GUTS'!BH780,MATCH(6,GUTS!AK780:'GUTS'!BI780,0)),"")</f>
        <v/>
      </c>
      <c r="M779" s="127" t="str">
        <f>IFERROR(INDEX(GUTS!AJ780:'GUTS'!BH780,MATCH(6,GUTS!AK780:'GUTS'!BI780,0)),"")</f>
        <v/>
      </c>
      <c r="N779" s="127" t="e">
        <f>Audit!#REF!</f>
        <v>#REF!</v>
      </c>
      <c r="O779" s="127" t="e">
        <f>Audit!#REF!</f>
        <v>#REF!</v>
      </c>
      <c r="P779" s="127" t="e">
        <f>Audit!#REF!</f>
        <v>#REF!</v>
      </c>
    </row>
    <row r="780" spans="1:16">
      <c r="A780" s="127" t="e">
        <f>Audit!#REF!</f>
        <v>#REF!</v>
      </c>
      <c r="B780" s="127" t="str">
        <f>IFERROR(INDEX(GUTS!AI781:'GUTS'!BH781,MATCH(1,GUTS!AK781:'GUTS'!BI781,0)),"")</f>
        <v/>
      </c>
      <c r="C780" s="127" t="str">
        <f>IFERROR(INDEX(GUTS!AJ781:'GUTS'!BH781,MATCH(1,GUTS!AK781:'GUTS'!BI781,0)),"")</f>
        <v/>
      </c>
      <c r="D780" s="127" t="str">
        <f>IFERROR(INDEX(GUTS!AI781:'GUTS'!BH781,MATCH(2,GUTS!AK781:'GUTS'!BI781,0)),"")</f>
        <v/>
      </c>
      <c r="E780" s="127" t="str">
        <f>IFERROR(INDEX(GUTS!AJ781:'GUTS'!BH781,MATCH(2,GUTS!AK781:'GUTS'!BI781,0)),"")</f>
        <v/>
      </c>
      <c r="F780" s="127" t="str">
        <f>IFERROR(INDEX(GUTS!AI781:'GUTS'!BH781,MATCH(3,GUTS!AK781:'GUTS'!BI781,0)),"")</f>
        <v/>
      </c>
      <c r="G780" s="127" t="str">
        <f>IFERROR(INDEX(GUTS!AJ781:'GUTS'!BH781,MATCH(3,GUTS!AK781:'GUTS'!BI781,0)),"")</f>
        <v/>
      </c>
      <c r="H780" s="127" t="str">
        <f>IFERROR(INDEX(GUTS!AI781:'GUTS'!BH781,MATCH(4,GUTS!AK781:'GUTS'!BI781,0)),"")</f>
        <v/>
      </c>
      <c r="I780" s="127" t="str">
        <f>IFERROR(INDEX(GUTS!AJ781:'GUTS'!BH781,MATCH(4,GUTS!AK781:'GUTS'!BI781,0)),"")</f>
        <v/>
      </c>
      <c r="J780" s="127" t="str">
        <f>IFERROR(INDEX(GUTS!AI781:'GUTS'!BH781,MATCH(5,GUTS!AK781:'GUTS'!BI781,0)),"")</f>
        <v/>
      </c>
      <c r="K780" s="127" t="str">
        <f>IFERROR(INDEX(GUTS!AJ781:'GUTS'!BH781,MATCH(5,GUTS!AK781:'GUTS'!BI781,0)),"")</f>
        <v/>
      </c>
      <c r="L780" s="127" t="str">
        <f>IFERROR(INDEX(GUTS!AI781:'GUTS'!BH781,MATCH(6,GUTS!AK781:'GUTS'!BI781,0)),"")</f>
        <v/>
      </c>
      <c r="M780" s="127" t="str">
        <f>IFERROR(INDEX(GUTS!AJ781:'GUTS'!BH781,MATCH(6,GUTS!AK781:'GUTS'!BI781,0)),"")</f>
        <v/>
      </c>
      <c r="N780" s="127" t="e">
        <f>Audit!#REF!</f>
        <v>#REF!</v>
      </c>
      <c r="O780" s="127" t="e">
        <f>Audit!#REF!</f>
        <v>#REF!</v>
      </c>
      <c r="P780" s="127" t="e">
        <f>Audit!#REF!</f>
        <v>#REF!</v>
      </c>
    </row>
    <row r="781" spans="1:16">
      <c r="A781" s="127" t="e">
        <f>Audit!#REF!</f>
        <v>#REF!</v>
      </c>
      <c r="B781" s="127" t="str">
        <f>IFERROR(INDEX(GUTS!AI782:'GUTS'!BH782,MATCH(1,GUTS!AK782:'GUTS'!BI782,0)),"")</f>
        <v/>
      </c>
      <c r="C781" s="127" t="str">
        <f>IFERROR(INDEX(GUTS!AJ782:'GUTS'!BH782,MATCH(1,GUTS!AK782:'GUTS'!BI782,0)),"")</f>
        <v/>
      </c>
      <c r="D781" s="127" t="str">
        <f>IFERROR(INDEX(GUTS!AI782:'GUTS'!BH782,MATCH(2,GUTS!AK782:'GUTS'!BI782,0)),"")</f>
        <v/>
      </c>
      <c r="E781" s="127" t="str">
        <f>IFERROR(INDEX(GUTS!AJ782:'GUTS'!BH782,MATCH(2,GUTS!AK782:'GUTS'!BI782,0)),"")</f>
        <v/>
      </c>
      <c r="F781" s="127" t="str">
        <f>IFERROR(INDEX(GUTS!AI782:'GUTS'!BH782,MATCH(3,GUTS!AK782:'GUTS'!BI782,0)),"")</f>
        <v/>
      </c>
      <c r="G781" s="127" t="str">
        <f>IFERROR(INDEX(GUTS!AJ782:'GUTS'!BH782,MATCH(3,GUTS!AK782:'GUTS'!BI782,0)),"")</f>
        <v/>
      </c>
      <c r="H781" s="127" t="str">
        <f>IFERROR(INDEX(GUTS!AI782:'GUTS'!BH782,MATCH(4,GUTS!AK782:'GUTS'!BI782,0)),"")</f>
        <v/>
      </c>
      <c r="I781" s="127" t="str">
        <f>IFERROR(INDEX(GUTS!AJ782:'GUTS'!BH782,MATCH(4,GUTS!AK782:'GUTS'!BI782,0)),"")</f>
        <v/>
      </c>
      <c r="J781" s="127" t="str">
        <f>IFERROR(INDEX(GUTS!AI782:'GUTS'!BH782,MATCH(5,GUTS!AK782:'GUTS'!BI782,0)),"")</f>
        <v/>
      </c>
      <c r="K781" s="127" t="str">
        <f>IFERROR(INDEX(GUTS!AJ782:'GUTS'!BH782,MATCH(5,GUTS!AK782:'GUTS'!BI782,0)),"")</f>
        <v/>
      </c>
      <c r="L781" s="127" t="str">
        <f>IFERROR(INDEX(GUTS!AI782:'GUTS'!BH782,MATCH(6,GUTS!AK782:'GUTS'!BI782,0)),"")</f>
        <v/>
      </c>
      <c r="M781" s="127" t="str">
        <f>IFERROR(INDEX(GUTS!AJ782:'GUTS'!BH782,MATCH(6,GUTS!AK782:'GUTS'!BI782,0)),"")</f>
        <v/>
      </c>
      <c r="N781" s="127" t="e">
        <f>Audit!#REF!</f>
        <v>#REF!</v>
      </c>
      <c r="O781" s="127" t="e">
        <f>Audit!#REF!</f>
        <v>#REF!</v>
      </c>
      <c r="P781" s="127" t="e">
        <f>Audit!#REF!</f>
        <v>#REF!</v>
      </c>
    </row>
    <row r="782" spans="1:16" hidden="1">
      <c r="A782" s="127" t="e">
        <f>Audit!#REF!</f>
        <v>#REF!</v>
      </c>
      <c r="B782" s="127" t="str">
        <f>IFERROR(INDEX(GUTS!AI783:'GUTS'!BH783,MATCH(1,GUTS!AK783:'GUTS'!BI783,0)),"")</f>
        <v/>
      </c>
      <c r="C782" s="127" t="str">
        <f>IFERROR(INDEX(GUTS!AJ783:'GUTS'!BH783,MATCH(1,GUTS!AK783:'GUTS'!BI783,0)),"")</f>
        <v/>
      </c>
      <c r="D782" s="127" t="str">
        <f>IFERROR(INDEX(GUTS!AI783:'GUTS'!BH783,MATCH(2,GUTS!AK783:'GUTS'!BI783,0)),"")</f>
        <v/>
      </c>
      <c r="E782" s="127" t="str">
        <f>IFERROR(INDEX(GUTS!AJ783:'GUTS'!BH783,MATCH(2,GUTS!AK783:'GUTS'!BI783,0)),"")</f>
        <v/>
      </c>
      <c r="F782" s="127" t="str">
        <f>IFERROR(INDEX(GUTS!AI783:'GUTS'!BH783,MATCH(3,GUTS!AK783:'GUTS'!BI783,0)),"")</f>
        <v/>
      </c>
      <c r="G782" s="127" t="str">
        <f>IFERROR(INDEX(GUTS!AJ783:'GUTS'!BH783,MATCH(3,GUTS!AK783:'GUTS'!BI783,0)),"")</f>
        <v/>
      </c>
      <c r="H782" s="127" t="str">
        <f>IFERROR(INDEX(GUTS!AI783:'GUTS'!BH783,MATCH(4,GUTS!AK783:'GUTS'!BI783,0)),"")</f>
        <v/>
      </c>
      <c r="I782" s="127" t="str">
        <f>IFERROR(INDEX(GUTS!AJ783:'GUTS'!BH783,MATCH(4,GUTS!AK783:'GUTS'!BI783,0)),"")</f>
        <v/>
      </c>
      <c r="J782" s="127" t="str">
        <f>IFERROR(INDEX(GUTS!AI783:'GUTS'!BH783,MATCH(5,GUTS!AK783:'GUTS'!BI783,0)),"")</f>
        <v/>
      </c>
      <c r="K782" s="127" t="str">
        <f>IFERROR(INDEX(GUTS!AJ783:'GUTS'!BH783,MATCH(5,GUTS!AK783:'GUTS'!BI783,0)),"")</f>
        <v/>
      </c>
      <c r="L782" s="127" t="str">
        <f>IFERROR(INDEX(GUTS!AI783:'GUTS'!BH783,MATCH(6,GUTS!AK783:'GUTS'!BI783,0)),"")</f>
        <v/>
      </c>
      <c r="M782" s="127" t="str">
        <f>IFERROR(INDEX(GUTS!AJ783:'GUTS'!BH783,MATCH(6,GUTS!AK783:'GUTS'!BI783,0)),"")</f>
        <v/>
      </c>
      <c r="N782" s="127" t="e">
        <f>Audit!#REF!</f>
        <v>#REF!</v>
      </c>
      <c r="O782" s="127" t="e">
        <f>Audit!#REF!</f>
        <v>#REF!</v>
      </c>
      <c r="P782" s="127" t="e">
        <f>Audit!#REF!</f>
        <v>#REF!</v>
      </c>
    </row>
    <row r="783" spans="1:16">
      <c r="A783" s="127" t="e">
        <f>Audit!#REF!</f>
        <v>#REF!</v>
      </c>
      <c r="B783" s="127" t="str">
        <f>IFERROR(INDEX(GUTS!AI784:'GUTS'!BH784,MATCH(1,GUTS!AK784:'GUTS'!BI784,0)),"")</f>
        <v/>
      </c>
      <c r="C783" s="127" t="str">
        <f>IFERROR(INDEX(GUTS!AJ784:'GUTS'!BH784,MATCH(1,GUTS!AK784:'GUTS'!BI784,0)),"")</f>
        <v/>
      </c>
      <c r="D783" s="127" t="str">
        <f>IFERROR(INDEX(GUTS!AI784:'GUTS'!BH784,MATCH(2,GUTS!AK784:'GUTS'!BI784,0)),"")</f>
        <v/>
      </c>
      <c r="E783" s="127" t="str">
        <f>IFERROR(INDEX(GUTS!AJ784:'GUTS'!BH784,MATCH(2,GUTS!AK784:'GUTS'!BI784,0)),"")</f>
        <v/>
      </c>
      <c r="F783" s="127" t="str">
        <f>IFERROR(INDEX(GUTS!AI784:'GUTS'!BH784,MATCH(3,GUTS!AK784:'GUTS'!BI784,0)),"")</f>
        <v/>
      </c>
      <c r="G783" s="127" t="str">
        <f>IFERROR(INDEX(GUTS!AJ784:'GUTS'!BH784,MATCH(3,GUTS!AK784:'GUTS'!BI784,0)),"")</f>
        <v/>
      </c>
      <c r="H783" s="127" t="str">
        <f>IFERROR(INDEX(GUTS!AI784:'GUTS'!BH784,MATCH(4,GUTS!AK784:'GUTS'!BI784,0)),"")</f>
        <v/>
      </c>
      <c r="I783" s="127" t="str">
        <f>IFERROR(INDEX(GUTS!AJ784:'GUTS'!BH784,MATCH(4,GUTS!AK784:'GUTS'!BI784,0)),"")</f>
        <v/>
      </c>
      <c r="J783" s="127" t="str">
        <f>IFERROR(INDEX(GUTS!AI784:'GUTS'!BH784,MATCH(5,GUTS!AK784:'GUTS'!BI784,0)),"")</f>
        <v/>
      </c>
      <c r="K783" s="127" t="str">
        <f>IFERROR(INDEX(GUTS!AJ784:'GUTS'!BH784,MATCH(5,GUTS!AK784:'GUTS'!BI784,0)),"")</f>
        <v/>
      </c>
      <c r="L783" s="127" t="str">
        <f>IFERROR(INDEX(GUTS!AI784:'GUTS'!BH784,MATCH(6,GUTS!AK784:'GUTS'!BI784,0)),"")</f>
        <v/>
      </c>
      <c r="M783" s="127" t="str">
        <f>IFERROR(INDEX(GUTS!AJ784:'GUTS'!BH784,MATCH(6,GUTS!AK784:'GUTS'!BI784,0)),"")</f>
        <v/>
      </c>
      <c r="N783" s="127" t="e">
        <f>Audit!#REF!</f>
        <v>#REF!</v>
      </c>
      <c r="O783" s="127" t="e">
        <f>Audit!#REF!</f>
        <v>#REF!</v>
      </c>
      <c r="P783" s="127" t="e">
        <f>Audit!#REF!</f>
        <v>#REF!</v>
      </c>
    </row>
    <row r="784" spans="1:16" hidden="1">
      <c r="A784" s="127" t="e">
        <f>Audit!#REF!</f>
        <v>#REF!</v>
      </c>
      <c r="B784" s="127" t="str">
        <f>IFERROR(INDEX(GUTS!AI785:'GUTS'!BH785,MATCH(1,GUTS!AK785:'GUTS'!BI785,0)),"")</f>
        <v/>
      </c>
      <c r="C784" s="127" t="str">
        <f>IFERROR(INDEX(GUTS!AJ785:'GUTS'!BH785,MATCH(1,GUTS!AK785:'GUTS'!BI785,0)),"")</f>
        <v/>
      </c>
      <c r="D784" s="127" t="str">
        <f>IFERROR(INDEX(GUTS!AI785:'GUTS'!BH785,MATCH(2,GUTS!AK785:'GUTS'!BI785,0)),"")</f>
        <v/>
      </c>
      <c r="E784" s="127" t="str">
        <f>IFERROR(INDEX(GUTS!AJ785:'GUTS'!BH785,MATCH(2,GUTS!AK785:'GUTS'!BI785,0)),"")</f>
        <v/>
      </c>
      <c r="F784" s="127" t="str">
        <f>IFERROR(INDEX(GUTS!AI785:'GUTS'!BH785,MATCH(3,GUTS!AK785:'GUTS'!BI785,0)),"")</f>
        <v/>
      </c>
      <c r="G784" s="127" t="str">
        <f>IFERROR(INDEX(GUTS!AJ785:'GUTS'!BH785,MATCH(3,GUTS!AK785:'GUTS'!BI785,0)),"")</f>
        <v/>
      </c>
      <c r="H784" s="127" t="str">
        <f>IFERROR(INDEX(GUTS!AI785:'GUTS'!BH785,MATCH(4,GUTS!AK785:'GUTS'!BI785,0)),"")</f>
        <v/>
      </c>
      <c r="I784" s="127" t="str">
        <f>IFERROR(INDEX(GUTS!AJ785:'GUTS'!BH785,MATCH(4,GUTS!AK785:'GUTS'!BI785,0)),"")</f>
        <v/>
      </c>
      <c r="J784" s="127" t="str">
        <f>IFERROR(INDEX(GUTS!AI785:'GUTS'!BH785,MATCH(5,GUTS!AK785:'GUTS'!BI785,0)),"")</f>
        <v/>
      </c>
      <c r="K784" s="127" t="str">
        <f>IFERROR(INDEX(GUTS!AJ785:'GUTS'!BH785,MATCH(5,GUTS!AK785:'GUTS'!BI785,0)),"")</f>
        <v/>
      </c>
      <c r="L784" s="127" t="str">
        <f>IFERROR(INDEX(GUTS!AI785:'GUTS'!BH785,MATCH(6,GUTS!AK785:'GUTS'!BI785,0)),"")</f>
        <v/>
      </c>
      <c r="M784" s="127" t="str">
        <f>IFERROR(INDEX(GUTS!AJ785:'GUTS'!BH785,MATCH(6,GUTS!AK785:'GUTS'!BI785,0)),"")</f>
        <v/>
      </c>
      <c r="N784" s="127" t="e">
        <f>Audit!#REF!</f>
        <v>#REF!</v>
      </c>
      <c r="O784" s="127" t="e">
        <f>Audit!#REF!</f>
        <v>#REF!</v>
      </c>
      <c r="P784" s="127" t="e">
        <f>Audit!#REF!</f>
        <v>#REF!</v>
      </c>
    </row>
    <row r="785" spans="1:16">
      <c r="A785" s="127" t="e">
        <f>Audit!#REF!</f>
        <v>#REF!</v>
      </c>
      <c r="B785" s="127" t="str">
        <f>IFERROR(INDEX(GUTS!AI786:'GUTS'!BH786,MATCH(1,GUTS!AK786:'GUTS'!BI786,0)),"")</f>
        <v/>
      </c>
      <c r="C785" s="127" t="str">
        <f>IFERROR(INDEX(GUTS!AJ786:'GUTS'!BH786,MATCH(1,GUTS!AK786:'GUTS'!BI786,0)),"")</f>
        <v/>
      </c>
      <c r="D785" s="127" t="str">
        <f>IFERROR(INDEX(GUTS!AI786:'GUTS'!BH786,MATCH(2,GUTS!AK786:'GUTS'!BI786,0)),"")</f>
        <v/>
      </c>
      <c r="E785" s="127" t="str">
        <f>IFERROR(INDEX(GUTS!AJ786:'GUTS'!BH786,MATCH(2,GUTS!AK786:'GUTS'!BI786,0)),"")</f>
        <v/>
      </c>
      <c r="F785" s="127" t="str">
        <f>IFERROR(INDEX(GUTS!AI786:'GUTS'!BH786,MATCH(3,GUTS!AK786:'GUTS'!BI786,0)),"")</f>
        <v/>
      </c>
      <c r="G785" s="127" t="str">
        <f>IFERROR(INDEX(GUTS!AJ786:'GUTS'!BH786,MATCH(3,GUTS!AK786:'GUTS'!BI786,0)),"")</f>
        <v/>
      </c>
      <c r="H785" s="127" t="str">
        <f>IFERROR(INDEX(GUTS!AI786:'GUTS'!BH786,MATCH(4,GUTS!AK786:'GUTS'!BI786,0)),"")</f>
        <v/>
      </c>
      <c r="I785" s="127" t="str">
        <f>IFERROR(INDEX(GUTS!AJ786:'GUTS'!BH786,MATCH(4,GUTS!AK786:'GUTS'!BI786,0)),"")</f>
        <v/>
      </c>
      <c r="J785" s="127" t="str">
        <f>IFERROR(INDEX(GUTS!AI786:'GUTS'!BH786,MATCH(5,GUTS!AK786:'GUTS'!BI786,0)),"")</f>
        <v/>
      </c>
      <c r="K785" s="127" t="str">
        <f>IFERROR(INDEX(GUTS!AJ786:'GUTS'!BH786,MATCH(5,GUTS!AK786:'GUTS'!BI786,0)),"")</f>
        <v/>
      </c>
      <c r="L785" s="127" t="str">
        <f>IFERROR(INDEX(GUTS!AI786:'GUTS'!BH786,MATCH(6,GUTS!AK786:'GUTS'!BI786,0)),"")</f>
        <v/>
      </c>
      <c r="M785" s="127" t="str">
        <f>IFERROR(INDEX(GUTS!AJ786:'GUTS'!BH786,MATCH(6,GUTS!AK786:'GUTS'!BI786,0)),"")</f>
        <v/>
      </c>
      <c r="N785" s="127" t="e">
        <f>Audit!#REF!</f>
        <v>#REF!</v>
      </c>
      <c r="O785" s="127" t="e">
        <f>Audit!#REF!</f>
        <v>#REF!</v>
      </c>
      <c r="P785" s="127" t="e">
        <f>Audit!#REF!</f>
        <v>#REF!</v>
      </c>
    </row>
    <row r="786" spans="1:16" hidden="1">
      <c r="A786" s="127" t="e">
        <f>Audit!#REF!</f>
        <v>#REF!</v>
      </c>
      <c r="B786" s="127" t="str">
        <f>IFERROR(INDEX(GUTS!AI787:'GUTS'!BH787,MATCH(1,GUTS!AK787:'GUTS'!BI787,0)),"")</f>
        <v/>
      </c>
      <c r="C786" s="127" t="str">
        <f>IFERROR(INDEX(GUTS!AJ787:'GUTS'!BH787,MATCH(1,GUTS!AK787:'GUTS'!BI787,0)),"")</f>
        <v/>
      </c>
      <c r="D786" s="127" t="str">
        <f>IFERROR(INDEX(GUTS!AI787:'GUTS'!BH787,MATCH(2,GUTS!AK787:'GUTS'!BI787,0)),"")</f>
        <v/>
      </c>
      <c r="E786" s="127" t="str">
        <f>IFERROR(INDEX(GUTS!AJ787:'GUTS'!BH787,MATCH(2,GUTS!AK787:'GUTS'!BI787,0)),"")</f>
        <v/>
      </c>
      <c r="F786" s="127" t="str">
        <f>IFERROR(INDEX(GUTS!AI787:'GUTS'!BH787,MATCH(3,GUTS!AK787:'GUTS'!BI787,0)),"")</f>
        <v/>
      </c>
      <c r="G786" s="127" t="str">
        <f>IFERROR(INDEX(GUTS!AJ787:'GUTS'!BH787,MATCH(3,GUTS!AK787:'GUTS'!BI787,0)),"")</f>
        <v/>
      </c>
      <c r="H786" s="127" t="str">
        <f>IFERROR(INDEX(GUTS!AI787:'GUTS'!BH787,MATCH(4,GUTS!AK787:'GUTS'!BI787,0)),"")</f>
        <v/>
      </c>
      <c r="I786" s="127" t="str">
        <f>IFERROR(INDEX(GUTS!AJ787:'GUTS'!BH787,MATCH(4,GUTS!AK787:'GUTS'!BI787,0)),"")</f>
        <v/>
      </c>
      <c r="J786" s="127" t="str">
        <f>IFERROR(INDEX(GUTS!AI787:'GUTS'!BH787,MATCH(5,GUTS!AK787:'GUTS'!BI787,0)),"")</f>
        <v/>
      </c>
      <c r="K786" s="127" t="str">
        <f>IFERROR(INDEX(GUTS!AJ787:'GUTS'!BH787,MATCH(5,GUTS!AK787:'GUTS'!BI787,0)),"")</f>
        <v/>
      </c>
      <c r="L786" s="127" t="str">
        <f>IFERROR(INDEX(GUTS!AI787:'GUTS'!BH787,MATCH(6,GUTS!AK787:'GUTS'!BI787,0)),"")</f>
        <v/>
      </c>
      <c r="M786" s="127" t="str">
        <f>IFERROR(INDEX(GUTS!AJ787:'GUTS'!BH787,MATCH(6,GUTS!AK787:'GUTS'!BI787,0)),"")</f>
        <v/>
      </c>
      <c r="N786" s="127" t="e">
        <f>Audit!#REF!</f>
        <v>#REF!</v>
      </c>
      <c r="O786" s="127" t="e">
        <f>Audit!#REF!</f>
        <v>#REF!</v>
      </c>
      <c r="P786" s="127" t="e">
        <f>Audit!#REF!</f>
        <v>#REF!</v>
      </c>
    </row>
    <row r="787" spans="1:16">
      <c r="A787" s="127" t="e">
        <f>Audit!#REF!</f>
        <v>#REF!</v>
      </c>
      <c r="B787" s="127" t="str">
        <f>IFERROR(INDEX(GUTS!AI788:'GUTS'!BH788,MATCH(1,GUTS!AK788:'GUTS'!BI788,0)),"")</f>
        <v/>
      </c>
      <c r="C787" s="127" t="str">
        <f>IFERROR(INDEX(GUTS!AJ788:'GUTS'!BH788,MATCH(1,GUTS!AK788:'GUTS'!BI788,0)),"")</f>
        <v/>
      </c>
      <c r="D787" s="127" t="str">
        <f>IFERROR(INDEX(GUTS!AI788:'GUTS'!BH788,MATCH(2,GUTS!AK788:'GUTS'!BI788,0)),"")</f>
        <v/>
      </c>
      <c r="E787" s="127" t="str">
        <f>IFERROR(INDEX(GUTS!AJ788:'GUTS'!BH788,MATCH(2,GUTS!AK788:'GUTS'!BI788,0)),"")</f>
        <v/>
      </c>
      <c r="F787" s="127" t="str">
        <f>IFERROR(INDEX(GUTS!AI788:'GUTS'!BH788,MATCH(3,GUTS!AK788:'GUTS'!BI788,0)),"")</f>
        <v/>
      </c>
      <c r="G787" s="127" t="str">
        <f>IFERROR(INDEX(GUTS!AJ788:'GUTS'!BH788,MATCH(3,GUTS!AK788:'GUTS'!BI788,0)),"")</f>
        <v/>
      </c>
      <c r="H787" s="127" t="str">
        <f>IFERROR(INDEX(GUTS!AI788:'GUTS'!BH788,MATCH(4,GUTS!AK788:'GUTS'!BI788,0)),"")</f>
        <v/>
      </c>
      <c r="I787" s="127" t="str">
        <f>IFERROR(INDEX(GUTS!AJ788:'GUTS'!BH788,MATCH(4,GUTS!AK788:'GUTS'!BI788,0)),"")</f>
        <v/>
      </c>
      <c r="J787" s="127" t="str">
        <f>IFERROR(INDEX(GUTS!AI788:'GUTS'!BH788,MATCH(5,GUTS!AK788:'GUTS'!BI788,0)),"")</f>
        <v/>
      </c>
      <c r="K787" s="127" t="str">
        <f>IFERROR(INDEX(GUTS!AJ788:'GUTS'!BH788,MATCH(5,GUTS!AK788:'GUTS'!BI788,0)),"")</f>
        <v/>
      </c>
      <c r="L787" s="127" t="str">
        <f>IFERROR(INDEX(GUTS!AI788:'GUTS'!BH788,MATCH(6,GUTS!AK788:'GUTS'!BI788,0)),"")</f>
        <v/>
      </c>
      <c r="M787" s="127" t="str">
        <f>IFERROR(INDEX(GUTS!AJ788:'GUTS'!BH788,MATCH(6,GUTS!AK788:'GUTS'!BI788,0)),"")</f>
        <v/>
      </c>
      <c r="N787" s="127" t="e">
        <f>Audit!#REF!</f>
        <v>#REF!</v>
      </c>
      <c r="O787" s="127" t="e">
        <f>Audit!#REF!</f>
        <v>#REF!</v>
      </c>
      <c r="P787" s="127" t="e">
        <f>Audit!#REF!</f>
        <v>#REF!</v>
      </c>
    </row>
    <row r="788" spans="1:16" hidden="1">
      <c r="A788" s="127" t="e">
        <f>Audit!#REF!</f>
        <v>#REF!</v>
      </c>
      <c r="B788" s="127" t="str">
        <f>IFERROR(INDEX(GUTS!AI789:'GUTS'!BH789,MATCH(1,GUTS!AK789:'GUTS'!BI789,0)),"")</f>
        <v/>
      </c>
      <c r="C788" s="127" t="str">
        <f>IFERROR(INDEX(GUTS!AJ789:'GUTS'!BH789,MATCH(1,GUTS!AK789:'GUTS'!BI789,0)),"")</f>
        <v/>
      </c>
      <c r="D788" s="127" t="str">
        <f>IFERROR(INDEX(GUTS!AI789:'GUTS'!BH789,MATCH(2,GUTS!AK789:'GUTS'!BI789,0)),"")</f>
        <v/>
      </c>
      <c r="E788" s="127" t="str">
        <f>IFERROR(INDEX(GUTS!AJ789:'GUTS'!BH789,MATCH(2,GUTS!AK789:'GUTS'!BI789,0)),"")</f>
        <v/>
      </c>
      <c r="F788" s="127" t="str">
        <f>IFERROR(INDEX(GUTS!AI789:'GUTS'!BH789,MATCH(3,GUTS!AK789:'GUTS'!BI789,0)),"")</f>
        <v/>
      </c>
      <c r="G788" s="127" t="str">
        <f>IFERROR(INDEX(GUTS!AJ789:'GUTS'!BH789,MATCH(3,GUTS!AK789:'GUTS'!BI789,0)),"")</f>
        <v/>
      </c>
      <c r="H788" s="127" t="str">
        <f>IFERROR(INDEX(GUTS!AI789:'GUTS'!BH789,MATCH(4,GUTS!AK789:'GUTS'!BI789,0)),"")</f>
        <v/>
      </c>
      <c r="I788" s="127" t="str">
        <f>IFERROR(INDEX(GUTS!AJ789:'GUTS'!BH789,MATCH(4,GUTS!AK789:'GUTS'!BI789,0)),"")</f>
        <v/>
      </c>
      <c r="J788" s="127" t="str">
        <f>IFERROR(INDEX(GUTS!AI789:'GUTS'!BH789,MATCH(5,GUTS!AK789:'GUTS'!BI789,0)),"")</f>
        <v/>
      </c>
      <c r="K788" s="127" t="str">
        <f>IFERROR(INDEX(GUTS!AJ789:'GUTS'!BH789,MATCH(5,GUTS!AK789:'GUTS'!BI789,0)),"")</f>
        <v/>
      </c>
      <c r="L788" s="127" t="str">
        <f>IFERROR(INDEX(GUTS!AI789:'GUTS'!BH789,MATCH(6,GUTS!AK789:'GUTS'!BI789,0)),"")</f>
        <v/>
      </c>
      <c r="M788" s="127" t="str">
        <f>IFERROR(INDEX(GUTS!AJ789:'GUTS'!BH789,MATCH(6,GUTS!AK789:'GUTS'!BI789,0)),"")</f>
        <v/>
      </c>
      <c r="N788" s="127" t="e">
        <f>Audit!#REF!</f>
        <v>#REF!</v>
      </c>
      <c r="O788" s="127" t="e">
        <f>Audit!#REF!</f>
        <v>#REF!</v>
      </c>
      <c r="P788" s="127" t="e">
        <f>Audit!#REF!</f>
        <v>#REF!</v>
      </c>
    </row>
    <row r="789" spans="1:16" hidden="1">
      <c r="A789" s="127" t="e">
        <f>Audit!#REF!</f>
        <v>#REF!</v>
      </c>
      <c r="B789" s="127" t="str">
        <f>IFERROR(INDEX(GUTS!AI790:'GUTS'!BH790,MATCH(1,GUTS!AK790:'GUTS'!BI790,0)),"")</f>
        <v/>
      </c>
      <c r="C789" s="127" t="str">
        <f>IFERROR(INDEX(GUTS!AJ790:'GUTS'!BH790,MATCH(1,GUTS!AK790:'GUTS'!BI790,0)),"")</f>
        <v/>
      </c>
      <c r="D789" s="127" t="str">
        <f>IFERROR(INDEX(GUTS!AI790:'GUTS'!BH790,MATCH(2,GUTS!AK790:'GUTS'!BI790,0)),"")</f>
        <v/>
      </c>
      <c r="E789" s="127" t="str">
        <f>IFERROR(INDEX(GUTS!AJ790:'GUTS'!BH790,MATCH(2,GUTS!AK790:'GUTS'!BI790,0)),"")</f>
        <v/>
      </c>
      <c r="F789" s="127" t="str">
        <f>IFERROR(INDEX(GUTS!AI790:'GUTS'!BH790,MATCH(3,GUTS!AK790:'GUTS'!BI790,0)),"")</f>
        <v/>
      </c>
      <c r="G789" s="127" t="str">
        <f>IFERROR(INDEX(GUTS!AJ790:'GUTS'!BH790,MATCH(3,GUTS!AK790:'GUTS'!BI790,0)),"")</f>
        <v/>
      </c>
      <c r="H789" s="127" t="str">
        <f>IFERROR(INDEX(GUTS!AI790:'GUTS'!BH790,MATCH(4,GUTS!AK790:'GUTS'!BI790,0)),"")</f>
        <v/>
      </c>
      <c r="I789" s="127" t="str">
        <f>IFERROR(INDEX(GUTS!AJ790:'GUTS'!BH790,MATCH(4,GUTS!AK790:'GUTS'!BI790,0)),"")</f>
        <v/>
      </c>
      <c r="J789" s="127" t="str">
        <f>IFERROR(INDEX(GUTS!AI790:'GUTS'!BH790,MATCH(5,GUTS!AK790:'GUTS'!BI790,0)),"")</f>
        <v/>
      </c>
      <c r="K789" s="127" t="str">
        <f>IFERROR(INDEX(GUTS!AJ790:'GUTS'!BH790,MATCH(5,GUTS!AK790:'GUTS'!BI790,0)),"")</f>
        <v/>
      </c>
      <c r="L789" s="127" t="str">
        <f>IFERROR(INDEX(GUTS!AI790:'GUTS'!BH790,MATCH(6,GUTS!AK790:'GUTS'!BI790,0)),"")</f>
        <v/>
      </c>
      <c r="M789" s="127" t="str">
        <f>IFERROR(INDEX(GUTS!AJ790:'GUTS'!BH790,MATCH(6,GUTS!AK790:'GUTS'!BI790,0)),"")</f>
        <v/>
      </c>
      <c r="N789" s="127" t="e">
        <f>Audit!#REF!</f>
        <v>#REF!</v>
      </c>
      <c r="O789" s="127" t="e">
        <f>Audit!#REF!</f>
        <v>#REF!</v>
      </c>
      <c r="P789" s="127" t="e">
        <f>Audit!#REF!</f>
        <v>#REF!</v>
      </c>
    </row>
    <row r="790" spans="1:16" hidden="1">
      <c r="A790" s="127" t="e">
        <f>Audit!#REF!</f>
        <v>#REF!</v>
      </c>
      <c r="B790" s="127" t="str">
        <f>IFERROR(INDEX(GUTS!AI791:'GUTS'!BH791,MATCH(1,GUTS!AK791:'GUTS'!BI791,0)),"")</f>
        <v/>
      </c>
      <c r="C790" s="127" t="str">
        <f>IFERROR(INDEX(GUTS!AJ791:'GUTS'!BH791,MATCH(1,GUTS!AK791:'GUTS'!BI791,0)),"")</f>
        <v/>
      </c>
      <c r="D790" s="127" t="str">
        <f>IFERROR(INDEX(GUTS!AI791:'GUTS'!BH791,MATCH(2,GUTS!AK791:'GUTS'!BI791,0)),"")</f>
        <v/>
      </c>
      <c r="E790" s="127" t="str">
        <f>IFERROR(INDEX(GUTS!AJ791:'GUTS'!BH791,MATCH(2,GUTS!AK791:'GUTS'!BI791,0)),"")</f>
        <v/>
      </c>
      <c r="F790" s="127" t="str">
        <f>IFERROR(INDEX(GUTS!AI791:'GUTS'!BH791,MATCH(3,GUTS!AK791:'GUTS'!BI791,0)),"")</f>
        <v/>
      </c>
      <c r="G790" s="127" t="str">
        <f>IFERROR(INDEX(GUTS!AJ791:'GUTS'!BH791,MATCH(3,GUTS!AK791:'GUTS'!BI791,0)),"")</f>
        <v/>
      </c>
      <c r="H790" s="127" t="str">
        <f>IFERROR(INDEX(GUTS!AI791:'GUTS'!BH791,MATCH(4,GUTS!AK791:'GUTS'!BI791,0)),"")</f>
        <v/>
      </c>
      <c r="I790" s="127" t="str">
        <f>IFERROR(INDEX(GUTS!AJ791:'GUTS'!BH791,MATCH(4,GUTS!AK791:'GUTS'!BI791,0)),"")</f>
        <v/>
      </c>
      <c r="J790" s="127" t="str">
        <f>IFERROR(INDEX(GUTS!AI791:'GUTS'!BH791,MATCH(5,GUTS!AK791:'GUTS'!BI791,0)),"")</f>
        <v/>
      </c>
      <c r="K790" s="127" t="str">
        <f>IFERROR(INDEX(GUTS!AJ791:'GUTS'!BH791,MATCH(5,GUTS!AK791:'GUTS'!BI791,0)),"")</f>
        <v/>
      </c>
      <c r="L790" s="127" t="str">
        <f>IFERROR(INDEX(GUTS!AI791:'GUTS'!BH791,MATCH(6,GUTS!AK791:'GUTS'!BI791,0)),"")</f>
        <v/>
      </c>
      <c r="M790" s="127" t="str">
        <f>IFERROR(INDEX(GUTS!AJ791:'GUTS'!BH791,MATCH(6,GUTS!AK791:'GUTS'!BI791,0)),"")</f>
        <v/>
      </c>
      <c r="N790" s="127" t="e">
        <f>Audit!#REF!</f>
        <v>#REF!</v>
      </c>
      <c r="O790" s="127" t="e">
        <f>Audit!#REF!</f>
        <v>#REF!</v>
      </c>
      <c r="P790" s="127" t="e">
        <f>Audit!#REF!</f>
        <v>#REF!</v>
      </c>
    </row>
    <row r="791" spans="1:16" hidden="1">
      <c r="A791" s="127" t="e">
        <f>Audit!#REF!</f>
        <v>#REF!</v>
      </c>
      <c r="B791" s="127" t="str">
        <f>IFERROR(INDEX(GUTS!AI792:'GUTS'!BH792,MATCH(1,GUTS!AK792:'GUTS'!BI792,0)),"")</f>
        <v/>
      </c>
      <c r="C791" s="127" t="str">
        <f>IFERROR(INDEX(GUTS!AJ792:'GUTS'!BH792,MATCH(1,GUTS!AK792:'GUTS'!BI792,0)),"")</f>
        <v/>
      </c>
      <c r="D791" s="127" t="str">
        <f>IFERROR(INDEX(GUTS!AI792:'GUTS'!BH792,MATCH(2,GUTS!AK792:'GUTS'!BI792,0)),"")</f>
        <v/>
      </c>
      <c r="E791" s="127" t="str">
        <f>IFERROR(INDEX(GUTS!AJ792:'GUTS'!BH792,MATCH(2,GUTS!AK792:'GUTS'!BI792,0)),"")</f>
        <v/>
      </c>
      <c r="F791" s="127" t="str">
        <f>IFERROR(INDEX(GUTS!AI792:'GUTS'!BH792,MATCH(3,GUTS!AK792:'GUTS'!BI792,0)),"")</f>
        <v/>
      </c>
      <c r="G791" s="127" t="str">
        <f>IFERROR(INDEX(GUTS!AJ792:'GUTS'!BH792,MATCH(3,GUTS!AK792:'GUTS'!BI792,0)),"")</f>
        <v/>
      </c>
      <c r="H791" s="127" t="str">
        <f>IFERROR(INDEX(GUTS!AI792:'GUTS'!BH792,MATCH(4,GUTS!AK792:'GUTS'!BI792,0)),"")</f>
        <v/>
      </c>
      <c r="I791" s="127" t="str">
        <f>IFERROR(INDEX(GUTS!AJ792:'GUTS'!BH792,MATCH(4,GUTS!AK792:'GUTS'!BI792,0)),"")</f>
        <v/>
      </c>
      <c r="J791" s="127" t="str">
        <f>IFERROR(INDEX(GUTS!AI792:'GUTS'!BH792,MATCH(5,GUTS!AK792:'GUTS'!BI792,0)),"")</f>
        <v/>
      </c>
      <c r="K791" s="127" t="str">
        <f>IFERROR(INDEX(GUTS!AJ792:'GUTS'!BH792,MATCH(5,GUTS!AK792:'GUTS'!BI792,0)),"")</f>
        <v/>
      </c>
      <c r="L791" s="127" t="str">
        <f>IFERROR(INDEX(GUTS!AI792:'GUTS'!BH792,MATCH(6,GUTS!AK792:'GUTS'!BI792,0)),"")</f>
        <v/>
      </c>
      <c r="M791" s="127" t="str">
        <f>IFERROR(INDEX(GUTS!AJ792:'GUTS'!BH792,MATCH(6,GUTS!AK792:'GUTS'!BI792,0)),"")</f>
        <v/>
      </c>
      <c r="N791" s="127" t="e">
        <f>Audit!#REF!</f>
        <v>#REF!</v>
      </c>
      <c r="O791" s="127" t="e">
        <f>Audit!#REF!</f>
        <v>#REF!</v>
      </c>
      <c r="P791" s="127" t="e">
        <f>Audit!#REF!</f>
        <v>#REF!</v>
      </c>
    </row>
    <row r="792" spans="1:16" hidden="1">
      <c r="A792" s="127" t="e">
        <f>Audit!#REF!</f>
        <v>#REF!</v>
      </c>
      <c r="B792" s="127" t="str">
        <f>IFERROR(INDEX(GUTS!AI793:'GUTS'!BH793,MATCH(1,GUTS!AK793:'GUTS'!BI793,0)),"")</f>
        <v/>
      </c>
      <c r="C792" s="127" t="str">
        <f>IFERROR(INDEX(GUTS!AJ793:'GUTS'!BH793,MATCH(1,GUTS!AK793:'GUTS'!BI793,0)),"")</f>
        <v/>
      </c>
      <c r="D792" s="127" t="str">
        <f>IFERROR(INDEX(GUTS!AI793:'GUTS'!BH793,MATCH(2,GUTS!AK793:'GUTS'!BI793,0)),"")</f>
        <v/>
      </c>
      <c r="E792" s="127" t="str">
        <f>IFERROR(INDEX(GUTS!AJ793:'GUTS'!BH793,MATCH(2,GUTS!AK793:'GUTS'!BI793,0)),"")</f>
        <v/>
      </c>
      <c r="F792" s="127" t="str">
        <f>IFERROR(INDEX(GUTS!AI793:'GUTS'!BH793,MATCH(3,GUTS!AK793:'GUTS'!BI793,0)),"")</f>
        <v/>
      </c>
      <c r="G792" s="127" t="str">
        <f>IFERROR(INDEX(GUTS!AJ793:'GUTS'!BH793,MATCH(3,GUTS!AK793:'GUTS'!BI793,0)),"")</f>
        <v/>
      </c>
      <c r="H792" s="127" t="str">
        <f>IFERROR(INDEX(GUTS!AI793:'GUTS'!BH793,MATCH(4,GUTS!AK793:'GUTS'!BI793,0)),"")</f>
        <v/>
      </c>
      <c r="I792" s="127" t="str">
        <f>IFERROR(INDEX(GUTS!AJ793:'GUTS'!BH793,MATCH(4,GUTS!AK793:'GUTS'!BI793,0)),"")</f>
        <v/>
      </c>
      <c r="J792" s="127" t="str">
        <f>IFERROR(INDEX(GUTS!AI793:'GUTS'!BH793,MATCH(5,GUTS!AK793:'GUTS'!BI793,0)),"")</f>
        <v/>
      </c>
      <c r="K792" s="127" t="str">
        <f>IFERROR(INDEX(GUTS!AJ793:'GUTS'!BH793,MATCH(5,GUTS!AK793:'GUTS'!BI793,0)),"")</f>
        <v/>
      </c>
      <c r="L792" s="127" t="str">
        <f>IFERROR(INDEX(GUTS!AI793:'GUTS'!BH793,MATCH(6,GUTS!AK793:'GUTS'!BI793,0)),"")</f>
        <v/>
      </c>
      <c r="M792" s="127" t="str">
        <f>IFERROR(INDEX(GUTS!AJ793:'GUTS'!BH793,MATCH(6,GUTS!AK793:'GUTS'!BI793,0)),"")</f>
        <v/>
      </c>
      <c r="N792" s="127" t="e">
        <f>Audit!#REF!</f>
        <v>#REF!</v>
      </c>
      <c r="O792" s="127" t="e">
        <f>Audit!#REF!</f>
        <v>#REF!</v>
      </c>
      <c r="P792" s="127" t="e">
        <f>Audit!#REF!</f>
        <v>#REF!</v>
      </c>
    </row>
    <row r="793" spans="1:16" hidden="1">
      <c r="A793" s="127" t="e">
        <f>Audit!#REF!</f>
        <v>#REF!</v>
      </c>
      <c r="B793" s="127" t="str">
        <f>IFERROR(INDEX(GUTS!AI794:'GUTS'!BH794,MATCH(1,GUTS!AK794:'GUTS'!BI794,0)),"")</f>
        <v/>
      </c>
      <c r="C793" s="127" t="str">
        <f>IFERROR(INDEX(GUTS!AJ794:'GUTS'!BH794,MATCH(1,GUTS!AK794:'GUTS'!BI794,0)),"")</f>
        <v/>
      </c>
      <c r="D793" s="127" t="str">
        <f>IFERROR(INDEX(GUTS!AI794:'GUTS'!BH794,MATCH(2,GUTS!AK794:'GUTS'!BI794,0)),"")</f>
        <v/>
      </c>
      <c r="E793" s="127" t="str">
        <f>IFERROR(INDEX(GUTS!AJ794:'GUTS'!BH794,MATCH(2,GUTS!AK794:'GUTS'!BI794,0)),"")</f>
        <v/>
      </c>
      <c r="F793" s="127" t="str">
        <f>IFERROR(INDEX(GUTS!AI794:'GUTS'!BH794,MATCH(3,GUTS!AK794:'GUTS'!BI794,0)),"")</f>
        <v/>
      </c>
      <c r="G793" s="127" t="str">
        <f>IFERROR(INDEX(GUTS!AJ794:'GUTS'!BH794,MATCH(3,GUTS!AK794:'GUTS'!BI794,0)),"")</f>
        <v/>
      </c>
      <c r="H793" s="127" t="str">
        <f>IFERROR(INDEX(GUTS!AI794:'GUTS'!BH794,MATCH(4,GUTS!AK794:'GUTS'!BI794,0)),"")</f>
        <v/>
      </c>
      <c r="I793" s="127" t="str">
        <f>IFERROR(INDEX(GUTS!AJ794:'GUTS'!BH794,MATCH(4,GUTS!AK794:'GUTS'!BI794,0)),"")</f>
        <v/>
      </c>
      <c r="J793" s="127" t="str">
        <f>IFERROR(INDEX(GUTS!AI794:'GUTS'!BH794,MATCH(5,GUTS!AK794:'GUTS'!BI794,0)),"")</f>
        <v/>
      </c>
      <c r="K793" s="127" t="str">
        <f>IFERROR(INDEX(GUTS!AJ794:'GUTS'!BH794,MATCH(5,GUTS!AK794:'GUTS'!BI794,0)),"")</f>
        <v/>
      </c>
      <c r="L793" s="127" t="str">
        <f>IFERROR(INDEX(GUTS!AI794:'GUTS'!BH794,MATCH(6,GUTS!AK794:'GUTS'!BI794,0)),"")</f>
        <v/>
      </c>
      <c r="M793" s="127" t="str">
        <f>IFERROR(INDEX(GUTS!AJ794:'GUTS'!BH794,MATCH(6,GUTS!AK794:'GUTS'!BI794,0)),"")</f>
        <v/>
      </c>
      <c r="N793" s="127" t="e">
        <f>Audit!#REF!</f>
        <v>#REF!</v>
      </c>
      <c r="O793" s="127" t="e">
        <f>Audit!#REF!</f>
        <v>#REF!</v>
      </c>
      <c r="P793" s="127" t="e">
        <f>Audit!#REF!</f>
        <v>#REF!</v>
      </c>
    </row>
    <row r="794" spans="1:16" hidden="1">
      <c r="A794" s="127" t="e">
        <f>Audit!#REF!</f>
        <v>#REF!</v>
      </c>
      <c r="B794" s="127" t="str">
        <f>IFERROR(INDEX(GUTS!AI795:'GUTS'!BH795,MATCH(1,GUTS!AK795:'GUTS'!BI795,0)),"")</f>
        <v/>
      </c>
      <c r="C794" s="127" t="str">
        <f>IFERROR(INDEX(GUTS!AJ795:'GUTS'!BH795,MATCH(1,GUTS!AK795:'GUTS'!BI795,0)),"")</f>
        <v/>
      </c>
      <c r="D794" s="127" t="str">
        <f>IFERROR(INDEX(GUTS!AI795:'GUTS'!BH795,MATCH(2,GUTS!AK795:'GUTS'!BI795,0)),"")</f>
        <v/>
      </c>
      <c r="E794" s="127" t="str">
        <f>IFERROR(INDEX(GUTS!AJ795:'GUTS'!BH795,MATCH(2,GUTS!AK795:'GUTS'!BI795,0)),"")</f>
        <v/>
      </c>
      <c r="F794" s="127" t="str">
        <f>IFERROR(INDEX(GUTS!AI795:'GUTS'!BH795,MATCH(3,GUTS!AK795:'GUTS'!BI795,0)),"")</f>
        <v/>
      </c>
      <c r="G794" s="127" t="str">
        <f>IFERROR(INDEX(GUTS!AJ795:'GUTS'!BH795,MATCH(3,GUTS!AK795:'GUTS'!BI795,0)),"")</f>
        <v/>
      </c>
      <c r="H794" s="127" t="str">
        <f>IFERROR(INDEX(GUTS!AI795:'GUTS'!BH795,MATCH(4,GUTS!AK795:'GUTS'!BI795,0)),"")</f>
        <v/>
      </c>
      <c r="I794" s="127" t="str">
        <f>IFERROR(INDEX(GUTS!AJ795:'GUTS'!BH795,MATCH(4,GUTS!AK795:'GUTS'!BI795,0)),"")</f>
        <v/>
      </c>
      <c r="J794" s="127" t="str">
        <f>IFERROR(INDEX(GUTS!AI795:'GUTS'!BH795,MATCH(5,GUTS!AK795:'GUTS'!BI795,0)),"")</f>
        <v/>
      </c>
      <c r="K794" s="127" t="str">
        <f>IFERROR(INDEX(GUTS!AJ795:'GUTS'!BH795,MATCH(5,GUTS!AK795:'GUTS'!BI795,0)),"")</f>
        <v/>
      </c>
      <c r="L794" s="127" t="str">
        <f>IFERROR(INDEX(GUTS!AI795:'GUTS'!BH795,MATCH(6,GUTS!AK795:'GUTS'!BI795,0)),"")</f>
        <v/>
      </c>
      <c r="M794" s="127" t="str">
        <f>IFERROR(INDEX(GUTS!AJ795:'GUTS'!BH795,MATCH(6,GUTS!AK795:'GUTS'!BI795,0)),"")</f>
        <v/>
      </c>
      <c r="N794" s="127" t="e">
        <f>Audit!#REF!</f>
        <v>#REF!</v>
      </c>
      <c r="O794" s="127" t="e">
        <f>Audit!#REF!</f>
        <v>#REF!</v>
      </c>
      <c r="P794" s="127" t="e">
        <f>Audit!#REF!</f>
        <v>#REF!</v>
      </c>
    </row>
    <row r="795" spans="1:16" hidden="1">
      <c r="A795" s="127" t="e">
        <f>Audit!#REF!</f>
        <v>#REF!</v>
      </c>
      <c r="B795" s="127" t="str">
        <f>IFERROR(INDEX(GUTS!AI796:'GUTS'!BH796,MATCH(1,GUTS!AK796:'GUTS'!BI796,0)),"")</f>
        <v/>
      </c>
      <c r="C795" s="127" t="str">
        <f>IFERROR(INDEX(GUTS!AJ796:'GUTS'!BH796,MATCH(1,GUTS!AK796:'GUTS'!BI796,0)),"")</f>
        <v/>
      </c>
      <c r="D795" s="127" t="str">
        <f>IFERROR(INDEX(GUTS!AI796:'GUTS'!BH796,MATCH(2,GUTS!AK796:'GUTS'!BI796,0)),"")</f>
        <v/>
      </c>
      <c r="E795" s="127" t="str">
        <f>IFERROR(INDEX(GUTS!AJ796:'GUTS'!BH796,MATCH(2,GUTS!AK796:'GUTS'!BI796,0)),"")</f>
        <v/>
      </c>
      <c r="F795" s="127" t="str">
        <f>IFERROR(INDEX(GUTS!AI796:'GUTS'!BH796,MATCH(3,GUTS!AK796:'GUTS'!BI796,0)),"")</f>
        <v/>
      </c>
      <c r="G795" s="127" t="str">
        <f>IFERROR(INDEX(GUTS!AJ796:'GUTS'!BH796,MATCH(3,GUTS!AK796:'GUTS'!BI796,0)),"")</f>
        <v/>
      </c>
      <c r="H795" s="127" t="str">
        <f>IFERROR(INDEX(GUTS!AI796:'GUTS'!BH796,MATCH(4,GUTS!AK796:'GUTS'!BI796,0)),"")</f>
        <v/>
      </c>
      <c r="I795" s="127" t="str">
        <f>IFERROR(INDEX(GUTS!AJ796:'GUTS'!BH796,MATCH(4,GUTS!AK796:'GUTS'!BI796,0)),"")</f>
        <v/>
      </c>
      <c r="J795" s="127" t="str">
        <f>IFERROR(INDEX(GUTS!AI796:'GUTS'!BH796,MATCH(5,GUTS!AK796:'GUTS'!BI796,0)),"")</f>
        <v/>
      </c>
      <c r="K795" s="127" t="str">
        <f>IFERROR(INDEX(GUTS!AJ796:'GUTS'!BH796,MATCH(5,GUTS!AK796:'GUTS'!BI796,0)),"")</f>
        <v/>
      </c>
      <c r="L795" s="127" t="str">
        <f>IFERROR(INDEX(GUTS!AI796:'GUTS'!BH796,MATCH(6,GUTS!AK796:'GUTS'!BI796,0)),"")</f>
        <v/>
      </c>
      <c r="M795" s="127" t="str">
        <f>IFERROR(INDEX(GUTS!AJ796:'GUTS'!BH796,MATCH(6,GUTS!AK796:'GUTS'!BI796,0)),"")</f>
        <v/>
      </c>
      <c r="N795" s="127" t="e">
        <f>Audit!#REF!</f>
        <v>#REF!</v>
      </c>
      <c r="O795" s="127" t="e">
        <f>Audit!#REF!</f>
        <v>#REF!</v>
      </c>
      <c r="P795" s="127" t="e">
        <f>Audit!#REF!</f>
        <v>#REF!</v>
      </c>
    </row>
    <row r="796" spans="1:16">
      <c r="A796" s="127" t="e">
        <f>Audit!#REF!</f>
        <v>#REF!</v>
      </c>
      <c r="B796" s="127" t="str">
        <f>IFERROR(INDEX(GUTS!AI797:'GUTS'!BH797,MATCH(1,GUTS!AK797:'GUTS'!BI797,0)),"")</f>
        <v/>
      </c>
      <c r="C796" s="127" t="str">
        <f>IFERROR(INDEX(GUTS!AJ797:'GUTS'!BH797,MATCH(1,GUTS!AK797:'GUTS'!BI797,0)),"")</f>
        <v/>
      </c>
      <c r="D796" s="127" t="str">
        <f>IFERROR(INDEX(GUTS!AI797:'GUTS'!BH797,MATCH(2,GUTS!AK797:'GUTS'!BI797,0)),"")</f>
        <v/>
      </c>
      <c r="E796" s="127" t="str">
        <f>IFERROR(INDEX(GUTS!AJ797:'GUTS'!BH797,MATCH(2,GUTS!AK797:'GUTS'!BI797,0)),"")</f>
        <v/>
      </c>
      <c r="F796" s="127" t="str">
        <f>IFERROR(INDEX(GUTS!AI797:'GUTS'!BH797,MATCH(3,GUTS!AK797:'GUTS'!BI797,0)),"")</f>
        <v/>
      </c>
      <c r="G796" s="127" t="str">
        <f>IFERROR(INDEX(GUTS!AJ797:'GUTS'!BH797,MATCH(3,GUTS!AK797:'GUTS'!BI797,0)),"")</f>
        <v/>
      </c>
      <c r="H796" s="127" t="str">
        <f>IFERROR(INDEX(GUTS!AI797:'GUTS'!BH797,MATCH(4,GUTS!AK797:'GUTS'!BI797,0)),"")</f>
        <v/>
      </c>
      <c r="I796" s="127" t="str">
        <f>IFERROR(INDEX(GUTS!AJ797:'GUTS'!BH797,MATCH(4,GUTS!AK797:'GUTS'!BI797,0)),"")</f>
        <v/>
      </c>
      <c r="J796" s="127" t="str">
        <f>IFERROR(INDEX(GUTS!AI797:'GUTS'!BH797,MATCH(5,GUTS!AK797:'GUTS'!BI797,0)),"")</f>
        <v/>
      </c>
      <c r="K796" s="127" t="str">
        <f>IFERROR(INDEX(GUTS!AJ797:'GUTS'!BH797,MATCH(5,GUTS!AK797:'GUTS'!BI797,0)),"")</f>
        <v/>
      </c>
      <c r="L796" s="127" t="str">
        <f>IFERROR(INDEX(GUTS!AI797:'GUTS'!BH797,MATCH(6,GUTS!AK797:'GUTS'!BI797,0)),"")</f>
        <v/>
      </c>
      <c r="M796" s="127" t="str">
        <f>IFERROR(INDEX(GUTS!AJ797:'GUTS'!BH797,MATCH(6,GUTS!AK797:'GUTS'!BI797,0)),"")</f>
        <v/>
      </c>
      <c r="N796" s="127" t="e">
        <f>Audit!#REF!</f>
        <v>#REF!</v>
      </c>
      <c r="O796" s="127" t="e">
        <f>Audit!#REF!</f>
        <v>#REF!</v>
      </c>
      <c r="P796" s="127" t="e">
        <f>Audit!#REF!</f>
        <v>#REF!</v>
      </c>
    </row>
    <row r="797" spans="1:16">
      <c r="A797" s="127" t="e">
        <f>Audit!#REF!</f>
        <v>#REF!</v>
      </c>
      <c r="B797" s="127" t="str">
        <f>IFERROR(INDEX(GUTS!AI798:'GUTS'!BH798,MATCH(1,GUTS!AK798:'GUTS'!BI798,0)),"")</f>
        <v/>
      </c>
      <c r="C797" s="127" t="str">
        <f>IFERROR(INDEX(GUTS!AJ798:'GUTS'!BH798,MATCH(1,GUTS!AK798:'GUTS'!BI798,0)),"")</f>
        <v/>
      </c>
      <c r="D797" s="127" t="str">
        <f>IFERROR(INDEX(GUTS!AI798:'GUTS'!BH798,MATCH(2,GUTS!AK798:'GUTS'!BI798,0)),"")</f>
        <v/>
      </c>
      <c r="E797" s="127" t="str">
        <f>IFERROR(INDEX(GUTS!AJ798:'GUTS'!BH798,MATCH(2,GUTS!AK798:'GUTS'!BI798,0)),"")</f>
        <v/>
      </c>
      <c r="F797" s="127" t="str">
        <f>IFERROR(INDEX(GUTS!AI798:'GUTS'!BH798,MATCH(3,GUTS!AK798:'GUTS'!BI798,0)),"")</f>
        <v/>
      </c>
      <c r="G797" s="127" t="str">
        <f>IFERROR(INDEX(GUTS!AJ798:'GUTS'!BH798,MATCH(3,GUTS!AK798:'GUTS'!BI798,0)),"")</f>
        <v/>
      </c>
      <c r="H797" s="127" t="str">
        <f>IFERROR(INDEX(GUTS!AI798:'GUTS'!BH798,MATCH(4,GUTS!AK798:'GUTS'!BI798,0)),"")</f>
        <v/>
      </c>
      <c r="I797" s="127" t="str">
        <f>IFERROR(INDEX(GUTS!AJ798:'GUTS'!BH798,MATCH(4,GUTS!AK798:'GUTS'!BI798,0)),"")</f>
        <v/>
      </c>
      <c r="J797" s="127" t="str">
        <f>IFERROR(INDEX(GUTS!AI798:'GUTS'!BH798,MATCH(5,GUTS!AK798:'GUTS'!BI798,0)),"")</f>
        <v/>
      </c>
      <c r="K797" s="127" t="str">
        <f>IFERROR(INDEX(GUTS!AJ798:'GUTS'!BH798,MATCH(5,GUTS!AK798:'GUTS'!BI798,0)),"")</f>
        <v/>
      </c>
      <c r="L797" s="127" t="str">
        <f>IFERROR(INDEX(GUTS!AI798:'GUTS'!BH798,MATCH(6,GUTS!AK798:'GUTS'!BI798,0)),"")</f>
        <v/>
      </c>
      <c r="M797" s="127" t="str">
        <f>IFERROR(INDEX(GUTS!AJ798:'GUTS'!BH798,MATCH(6,GUTS!AK798:'GUTS'!BI798,0)),"")</f>
        <v/>
      </c>
      <c r="N797" s="127" t="e">
        <f>Audit!#REF!</f>
        <v>#REF!</v>
      </c>
      <c r="O797" s="127" t="e">
        <f>Audit!#REF!</f>
        <v>#REF!</v>
      </c>
      <c r="P797" s="127" t="e">
        <f>Audit!#REF!</f>
        <v>#REF!</v>
      </c>
    </row>
    <row r="798" spans="1:16" hidden="1">
      <c r="A798" s="127" t="e">
        <f>Audit!#REF!</f>
        <v>#REF!</v>
      </c>
      <c r="B798" s="127" t="str">
        <f>IFERROR(INDEX(GUTS!AI799:'GUTS'!BH799,MATCH(1,GUTS!AK799:'GUTS'!BI799,0)),"")</f>
        <v/>
      </c>
      <c r="C798" s="127" t="str">
        <f>IFERROR(INDEX(GUTS!AJ799:'GUTS'!BH799,MATCH(1,GUTS!AK799:'GUTS'!BI799,0)),"")</f>
        <v/>
      </c>
      <c r="D798" s="127" t="str">
        <f>IFERROR(INDEX(GUTS!AI799:'GUTS'!BH799,MATCH(2,GUTS!AK799:'GUTS'!BI799,0)),"")</f>
        <v/>
      </c>
      <c r="E798" s="127" t="str">
        <f>IFERROR(INDEX(GUTS!AJ799:'GUTS'!BH799,MATCH(2,GUTS!AK799:'GUTS'!BI799,0)),"")</f>
        <v/>
      </c>
      <c r="F798" s="127" t="str">
        <f>IFERROR(INDEX(GUTS!AI799:'GUTS'!BH799,MATCH(3,GUTS!AK799:'GUTS'!BI799,0)),"")</f>
        <v/>
      </c>
      <c r="G798" s="127" t="str">
        <f>IFERROR(INDEX(GUTS!AJ799:'GUTS'!BH799,MATCH(3,GUTS!AK799:'GUTS'!BI799,0)),"")</f>
        <v/>
      </c>
      <c r="H798" s="127" t="str">
        <f>IFERROR(INDEX(GUTS!AI799:'GUTS'!BH799,MATCH(4,GUTS!AK799:'GUTS'!BI799,0)),"")</f>
        <v/>
      </c>
      <c r="I798" s="127" t="str">
        <f>IFERROR(INDEX(GUTS!AJ799:'GUTS'!BH799,MATCH(4,GUTS!AK799:'GUTS'!BI799,0)),"")</f>
        <v/>
      </c>
      <c r="J798" s="127" t="str">
        <f>IFERROR(INDEX(GUTS!AI799:'GUTS'!BH799,MATCH(5,GUTS!AK799:'GUTS'!BI799,0)),"")</f>
        <v/>
      </c>
      <c r="K798" s="127" t="str">
        <f>IFERROR(INDEX(GUTS!AJ799:'GUTS'!BH799,MATCH(5,GUTS!AK799:'GUTS'!BI799,0)),"")</f>
        <v/>
      </c>
      <c r="L798" s="127" t="str">
        <f>IFERROR(INDEX(GUTS!AI799:'GUTS'!BH799,MATCH(6,GUTS!AK799:'GUTS'!BI799,0)),"")</f>
        <v/>
      </c>
      <c r="M798" s="127" t="str">
        <f>IFERROR(INDEX(GUTS!AJ799:'GUTS'!BH799,MATCH(6,GUTS!AK799:'GUTS'!BI799,0)),"")</f>
        <v/>
      </c>
      <c r="N798" s="127" t="e">
        <f>Audit!#REF!</f>
        <v>#REF!</v>
      </c>
      <c r="O798" s="127" t="e">
        <f>Audit!#REF!</f>
        <v>#REF!</v>
      </c>
      <c r="P798" s="127" t="e">
        <f>Audit!#REF!</f>
        <v>#REF!</v>
      </c>
    </row>
    <row r="799" spans="1:16" hidden="1">
      <c r="A799" s="127" t="e">
        <f>Audit!#REF!</f>
        <v>#REF!</v>
      </c>
      <c r="B799" s="127" t="str">
        <f>IFERROR(INDEX(GUTS!AI800:'GUTS'!BH800,MATCH(1,GUTS!AK800:'GUTS'!BI800,0)),"")</f>
        <v/>
      </c>
      <c r="C799" s="127" t="str">
        <f>IFERROR(INDEX(GUTS!AJ800:'GUTS'!BH800,MATCH(1,GUTS!AK800:'GUTS'!BI800,0)),"")</f>
        <v/>
      </c>
      <c r="D799" s="127" t="str">
        <f>IFERROR(INDEX(GUTS!AI800:'GUTS'!BH800,MATCH(2,GUTS!AK800:'GUTS'!BI800,0)),"")</f>
        <v/>
      </c>
      <c r="E799" s="127" t="str">
        <f>IFERROR(INDEX(GUTS!AJ800:'GUTS'!BH800,MATCH(2,GUTS!AK800:'GUTS'!BI800,0)),"")</f>
        <v/>
      </c>
      <c r="F799" s="127" t="str">
        <f>IFERROR(INDEX(GUTS!AI800:'GUTS'!BH800,MATCH(3,GUTS!AK800:'GUTS'!BI800,0)),"")</f>
        <v/>
      </c>
      <c r="G799" s="127" t="str">
        <f>IFERROR(INDEX(GUTS!AJ800:'GUTS'!BH800,MATCH(3,GUTS!AK800:'GUTS'!BI800,0)),"")</f>
        <v/>
      </c>
      <c r="H799" s="127" t="str">
        <f>IFERROR(INDEX(GUTS!AI800:'GUTS'!BH800,MATCH(4,GUTS!AK800:'GUTS'!BI800,0)),"")</f>
        <v/>
      </c>
      <c r="I799" s="127" t="str">
        <f>IFERROR(INDEX(GUTS!AJ800:'GUTS'!BH800,MATCH(4,GUTS!AK800:'GUTS'!BI800,0)),"")</f>
        <v/>
      </c>
      <c r="J799" s="127" t="str">
        <f>IFERROR(INDEX(GUTS!AI800:'GUTS'!BH800,MATCH(5,GUTS!AK800:'GUTS'!BI800,0)),"")</f>
        <v/>
      </c>
      <c r="K799" s="127" t="str">
        <f>IFERROR(INDEX(GUTS!AJ800:'GUTS'!BH800,MATCH(5,GUTS!AK800:'GUTS'!BI800,0)),"")</f>
        <v/>
      </c>
      <c r="L799" s="127" t="str">
        <f>IFERROR(INDEX(GUTS!AI800:'GUTS'!BH800,MATCH(6,GUTS!AK800:'GUTS'!BI800,0)),"")</f>
        <v/>
      </c>
      <c r="M799" s="127" t="str">
        <f>IFERROR(INDEX(GUTS!AJ800:'GUTS'!BH800,MATCH(6,GUTS!AK800:'GUTS'!BI800,0)),"")</f>
        <v/>
      </c>
      <c r="N799" s="127" t="e">
        <f>Audit!#REF!</f>
        <v>#REF!</v>
      </c>
      <c r="O799" s="127" t="e">
        <f>Audit!#REF!</f>
        <v>#REF!</v>
      </c>
      <c r="P799" s="127" t="e">
        <f>Audit!#REF!</f>
        <v>#REF!</v>
      </c>
    </row>
    <row r="800" spans="1:16" hidden="1">
      <c r="A800" s="127" t="e">
        <f>Audit!#REF!</f>
        <v>#REF!</v>
      </c>
      <c r="B800" s="127" t="str">
        <f>IFERROR(INDEX(GUTS!AI801:'GUTS'!BH801,MATCH(1,GUTS!AK801:'GUTS'!BI801,0)),"")</f>
        <v/>
      </c>
      <c r="C800" s="127" t="str">
        <f>IFERROR(INDEX(GUTS!AJ801:'GUTS'!BH801,MATCH(1,GUTS!AK801:'GUTS'!BI801,0)),"")</f>
        <v/>
      </c>
      <c r="D800" s="127" t="str">
        <f>IFERROR(INDEX(GUTS!AI801:'GUTS'!BH801,MATCH(2,GUTS!AK801:'GUTS'!BI801,0)),"")</f>
        <v/>
      </c>
      <c r="E800" s="127" t="str">
        <f>IFERROR(INDEX(GUTS!AJ801:'GUTS'!BH801,MATCH(2,GUTS!AK801:'GUTS'!BI801,0)),"")</f>
        <v/>
      </c>
      <c r="F800" s="127" t="str">
        <f>IFERROR(INDEX(GUTS!AI801:'GUTS'!BH801,MATCH(3,GUTS!AK801:'GUTS'!BI801,0)),"")</f>
        <v/>
      </c>
      <c r="G800" s="127" t="str">
        <f>IFERROR(INDEX(GUTS!AJ801:'GUTS'!BH801,MATCH(3,GUTS!AK801:'GUTS'!BI801,0)),"")</f>
        <v/>
      </c>
      <c r="H800" s="127" t="str">
        <f>IFERROR(INDEX(GUTS!AI801:'GUTS'!BH801,MATCH(4,GUTS!AK801:'GUTS'!BI801,0)),"")</f>
        <v/>
      </c>
      <c r="I800" s="127" t="str">
        <f>IFERROR(INDEX(GUTS!AJ801:'GUTS'!BH801,MATCH(4,GUTS!AK801:'GUTS'!BI801,0)),"")</f>
        <v/>
      </c>
      <c r="J800" s="127" t="str">
        <f>IFERROR(INDEX(GUTS!AI801:'GUTS'!BH801,MATCH(5,GUTS!AK801:'GUTS'!BI801,0)),"")</f>
        <v/>
      </c>
      <c r="K800" s="127" t="str">
        <f>IFERROR(INDEX(GUTS!AJ801:'GUTS'!BH801,MATCH(5,GUTS!AK801:'GUTS'!BI801,0)),"")</f>
        <v/>
      </c>
      <c r="L800" s="127" t="str">
        <f>IFERROR(INDEX(GUTS!AI801:'GUTS'!BH801,MATCH(6,GUTS!AK801:'GUTS'!BI801,0)),"")</f>
        <v/>
      </c>
      <c r="M800" s="127" t="str">
        <f>IFERROR(INDEX(GUTS!AJ801:'GUTS'!BH801,MATCH(6,GUTS!AK801:'GUTS'!BI801,0)),"")</f>
        <v/>
      </c>
      <c r="N800" s="127" t="e">
        <f>Audit!#REF!</f>
        <v>#REF!</v>
      </c>
      <c r="O800" s="127" t="e">
        <f>Audit!#REF!</f>
        <v>#REF!</v>
      </c>
      <c r="P800" s="127" t="e">
        <f>Audit!#REF!</f>
        <v>#REF!</v>
      </c>
    </row>
    <row r="801" spans="1:16">
      <c r="A801" s="127" t="e">
        <f>Audit!#REF!</f>
        <v>#REF!</v>
      </c>
      <c r="B801" s="127" t="str">
        <f>IFERROR(INDEX(GUTS!AI802:'GUTS'!BH802,MATCH(1,GUTS!AK802:'GUTS'!BI802,0)),"")</f>
        <v/>
      </c>
      <c r="C801" s="127" t="str">
        <f>IFERROR(INDEX(GUTS!AJ802:'GUTS'!BH802,MATCH(1,GUTS!AK802:'GUTS'!BI802,0)),"")</f>
        <v/>
      </c>
      <c r="D801" s="127" t="str">
        <f>IFERROR(INDEX(GUTS!AI802:'GUTS'!BH802,MATCH(2,GUTS!AK802:'GUTS'!BI802,0)),"")</f>
        <v/>
      </c>
      <c r="E801" s="127" t="str">
        <f>IFERROR(INDEX(GUTS!AJ802:'GUTS'!BH802,MATCH(2,GUTS!AK802:'GUTS'!BI802,0)),"")</f>
        <v/>
      </c>
      <c r="F801" s="127" t="str">
        <f>IFERROR(INDEX(GUTS!AI802:'GUTS'!BH802,MATCH(3,GUTS!AK802:'GUTS'!BI802,0)),"")</f>
        <v/>
      </c>
      <c r="G801" s="127" t="str">
        <f>IFERROR(INDEX(GUTS!AJ802:'GUTS'!BH802,MATCH(3,GUTS!AK802:'GUTS'!BI802,0)),"")</f>
        <v/>
      </c>
      <c r="H801" s="127" t="str">
        <f>IFERROR(INDEX(GUTS!AI802:'GUTS'!BH802,MATCH(4,GUTS!AK802:'GUTS'!BI802,0)),"")</f>
        <v/>
      </c>
      <c r="I801" s="127" t="str">
        <f>IFERROR(INDEX(GUTS!AJ802:'GUTS'!BH802,MATCH(4,GUTS!AK802:'GUTS'!BI802,0)),"")</f>
        <v/>
      </c>
      <c r="J801" s="127" t="str">
        <f>IFERROR(INDEX(GUTS!AI802:'GUTS'!BH802,MATCH(5,GUTS!AK802:'GUTS'!BI802,0)),"")</f>
        <v/>
      </c>
      <c r="K801" s="127" t="str">
        <f>IFERROR(INDEX(GUTS!AJ802:'GUTS'!BH802,MATCH(5,GUTS!AK802:'GUTS'!BI802,0)),"")</f>
        <v/>
      </c>
      <c r="L801" s="127" t="str">
        <f>IFERROR(INDEX(GUTS!AI802:'GUTS'!BH802,MATCH(6,GUTS!AK802:'GUTS'!BI802,0)),"")</f>
        <v/>
      </c>
      <c r="M801" s="127" t="str">
        <f>IFERROR(INDEX(GUTS!AJ802:'GUTS'!BH802,MATCH(6,GUTS!AK802:'GUTS'!BI802,0)),"")</f>
        <v/>
      </c>
      <c r="N801" s="127" t="e">
        <f>Audit!#REF!</f>
        <v>#REF!</v>
      </c>
      <c r="O801" s="127" t="e">
        <f>Audit!#REF!</f>
        <v>#REF!</v>
      </c>
      <c r="P801" s="127" t="e">
        <f>Audit!#REF!</f>
        <v>#REF!</v>
      </c>
    </row>
    <row r="802" spans="1:16" hidden="1">
      <c r="A802" s="127" t="e">
        <f>Audit!#REF!</f>
        <v>#REF!</v>
      </c>
      <c r="B802" s="127" t="str">
        <f>IFERROR(INDEX(GUTS!AI803:'GUTS'!BH803,MATCH(1,GUTS!AK803:'GUTS'!BI803,0)),"")</f>
        <v/>
      </c>
      <c r="C802" s="127" t="str">
        <f>IFERROR(INDEX(GUTS!AJ803:'GUTS'!BH803,MATCH(1,GUTS!AK803:'GUTS'!BI803,0)),"")</f>
        <v/>
      </c>
      <c r="D802" s="127" t="str">
        <f>IFERROR(INDEX(GUTS!AI803:'GUTS'!BH803,MATCH(2,GUTS!AK803:'GUTS'!BI803,0)),"")</f>
        <v/>
      </c>
      <c r="E802" s="127" t="str">
        <f>IFERROR(INDEX(GUTS!AJ803:'GUTS'!BH803,MATCH(2,GUTS!AK803:'GUTS'!BI803,0)),"")</f>
        <v/>
      </c>
      <c r="F802" s="127" t="str">
        <f>IFERROR(INDEX(GUTS!AI803:'GUTS'!BH803,MATCH(3,GUTS!AK803:'GUTS'!BI803,0)),"")</f>
        <v/>
      </c>
      <c r="G802" s="127" t="str">
        <f>IFERROR(INDEX(GUTS!AJ803:'GUTS'!BH803,MATCH(3,GUTS!AK803:'GUTS'!BI803,0)),"")</f>
        <v/>
      </c>
      <c r="H802" s="127" t="str">
        <f>IFERROR(INDEX(GUTS!AI803:'GUTS'!BH803,MATCH(4,GUTS!AK803:'GUTS'!BI803,0)),"")</f>
        <v/>
      </c>
      <c r="I802" s="127" t="str">
        <f>IFERROR(INDEX(GUTS!AJ803:'GUTS'!BH803,MATCH(4,GUTS!AK803:'GUTS'!BI803,0)),"")</f>
        <v/>
      </c>
      <c r="J802" s="127" t="str">
        <f>IFERROR(INDEX(GUTS!AI803:'GUTS'!BH803,MATCH(5,GUTS!AK803:'GUTS'!BI803,0)),"")</f>
        <v/>
      </c>
      <c r="K802" s="127" t="str">
        <f>IFERROR(INDEX(GUTS!AJ803:'GUTS'!BH803,MATCH(5,GUTS!AK803:'GUTS'!BI803,0)),"")</f>
        <v/>
      </c>
      <c r="L802" s="127" t="str">
        <f>IFERROR(INDEX(GUTS!AI803:'GUTS'!BH803,MATCH(6,GUTS!AK803:'GUTS'!BI803,0)),"")</f>
        <v/>
      </c>
      <c r="M802" s="127" t="str">
        <f>IFERROR(INDEX(GUTS!AJ803:'GUTS'!BH803,MATCH(6,GUTS!AK803:'GUTS'!BI803,0)),"")</f>
        <v/>
      </c>
      <c r="N802" s="127" t="e">
        <f>Audit!#REF!</f>
        <v>#REF!</v>
      </c>
      <c r="O802" s="127" t="e">
        <f>Audit!#REF!</f>
        <v>#REF!</v>
      </c>
      <c r="P802" s="127" t="e">
        <f>Audit!#REF!</f>
        <v>#REF!</v>
      </c>
    </row>
    <row r="803" spans="1:16">
      <c r="A803" s="127" t="e">
        <f>Audit!#REF!</f>
        <v>#REF!</v>
      </c>
      <c r="B803" s="127" t="str">
        <f>IFERROR(INDEX(GUTS!AI804:'GUTS'!BH804,MATCH(1,GUTS!AK804:'GUTS'!BI804,0)),"")</f>
        <v/>
      </c>
      <c r="C803" s="127" t="str">
        <f>IFERROR(INDEX(GUTS!AJ804:'GUTS'!BH804,MATCH(1,GUTS!AK804:'GUTS'!BI804,0)),"")</f>
        <v/>
      </c>
      <c r="D803" s="127" t="str">
        <f>IFERROR(INDEX(GUTS!AI804:'GUTS'!BH804,MATCH(2,GUTS!AK804:'GUTS'!BI804,0)),"")</f>
        <v/>
      </c>
      <c r="E803" s="127" t="str">
        <f>IFERROR(INDEX(GUTS!AJ804:'GUTS'!BH804,MATCH(2,GUTS!AK804:'GUTS'!BI804,0)),"")</f>
        <v/>
      </c>
      <c r="F803" s="127" t="str">
        <f>IFERROR(INDEX(GUTS!AI804:'GUTS'!BH804,MATCH(3,GUTS!AK804:'GUTS'!BI804,0)),"")</f>
        <v/>
      </c>
      <c r="G803" s="127" t="str">
        <f>IFERROR(INDEX(GUTS!AJ804:'GUTS'!BH804,MATCH(3,GUTS!AK804:'GUTS'!BI804,0)),"")</f>
        <v/>
      </c>
      <c r="H803" s="127" t="str">
        <f>IFERROR(INDEX(GUTS!AI804:'GUTS'!BH804,MATCH(4,GUTS!AK804:'GUTS'!BI804,0)),"")</f>
        <v/>
      </c>
      <c r="I803" s="127" t="str">
        <f>IFERROR(INDEX(GUTS!AJ804:'GUTS'!BH804,MATCH(4,GUTS!AK804:'GUTS'!BI804,0)),"")</f>
        <v/>
      </c>
      <c r="J803" s="127" t="str">
        <f>IFERROR(INDEX(GUTS!AI804:'GUTS'!BH804,MATCH(5,GUTS!AK804:'GUTS'!BI804,0)),"")</f>
        <v/>
      </c>
      <c r="K803" s="127" t="str">
        <f>IFERROR(INDEX(GUTS!AJ804:'GUTS'!BH804,MATCH(5,GUTS!AK804:'GUTS'!BI804,0)),"")</f>
        <v/>
      </c>
      <c r="L803" s="127" t="str">
        <f>IFERROR(INDEX(GUTS!AI804:'GUTS'!BH804,MATCH(6,GUTS!AK804:'GUTS'!BI804,0)),"")</f>
        <v/>
      </c>
      <c r="M803" s="127" t="str">
        <f>IFERROR(INDEX(GUTS!AJ804:'GUTS'!BH804,MATCH(6,GUTS!AK804:'GUTS'!BI804,0)),"")</f>
        <v/>
      </c>
      <c r="N803" s="127" t="e">
        <f>Audit!#REF!</f>
        <v>#REF!</v>
      </c>
      <c r="O803" s="127" t="e">
        <f>Audit!#REF!</f>
        <v>#REF!</v>
      </c>
      <c r="P803" s="127" t="e">
        <f>Audit!#REF!</f>
        <v>#REF!</v>
      </c>
    </row>
    <row r="804" spans="1:16" hidden="1">
      <c r="A804" s="127" t="e">
        <f>Audit!#REF!</f>
        <v>#REF!</v>
      </c>
      <c r="B804" s="127" t="str">
        <f>IFERROR(INDEX(GUTS!AI805:'GUTS'!BH805,MATCH(1,GUTS!AK805:'GUTS'!BI805,0)),"")</f>
        <v/>
      </c>
      <c r="C804" s="127" t="str">
        <f>IFERROR(INDEX(GUTS!AJ805:'GUTS'!BH805,MATCH(1,GUTS!AK805:'GUTS'!BI805,0)),"")</f>
        <v/>
      </c>
      <c r="D804" s="127" t="str">
        <f>IFERROR(INDEX(GUTS!AI805:'GUTS'!BH805,MATCH(2,GUTS!AK805:'GUTS'!BI805,0)),"")</f>
        <v/>
      </c>
      <c r="E804" s="127" t="str">
        <f>IFERROR(INDEX(GUTS!AJ805:'GUTS'!BH805,MATCH(2,GUTS!AK805:'GUTS'!BI805,0)),"")</f>
        <v/>
      </c>
      <c r="F804" s="127" t="str">
        <f>IFERROR(INDEX(GUTS!AI805:'GUTS'!BH805,MATCH(3,GUTS!AK805:'GUTS'!BI805,0)),"")</f>
        <v/>
      </c>
      <c r="G804" s="127" t="str">
        <f>IFERROR(INDEX(GUTS!AJ805:'GUTS'!BH805,MATCH(3,GUTS!AK805:'GUTS'!BI805,0)),"")</f>
        <v/>
      </c>
      <c r="H804" s="127" t="str">
        <f>IFERROR(INDEX(GUTS!AI805:'GUTS'!BH805,MATCH(4,GUTS!AK805:'GUTS'!BI805,0)),"")</f>
        <v/>
      </c>
      <c r="I804" s="127" t="str">
        <f>IFERROR(INDEX(GUTS!AJ805:'GUTS'!BH805,MATCH(4,GUTS!AK805:'GUTS'!BI805,0)),"")</f>
        <v/>
      </c>
      <c r="J804" s="127" t="str">
        <f>IFERROR(INDEX(GUTS!AI805:'GUTS'!BH805,MATCH(5,GUTS!AK805:'GUTS'!BI805,0)),"")</f>
        <v/>
      </c>
      <c r="K804" s="127" t="str">
        <f>IFERROR(INDEX(GUTS!AJ805:'GUTS'!BH805,MATCH(5,GUTS!AK805:'GUTS'!BI805,0)),"")</f>
        <v/>
      </c>
      <c r="L804" s="127" t="str">
        <f>IFERROR(INDEX(GUTS!AI805:'GUTS'!BH805,MATCH(6,GUTS!AK805:'GUTS'!BI805,0)),"")</f>
        <v/>
      </c>
      <c r="M804" s="127" t="str">
        <f>IFERROR(INDEX(GUTS!AJ805:'GUTS'!BH805,MATCH(6,GUTS!AK805:'GUTS'!BI805,0)),"")</f>
        <v/>
      </c>
      <c r="N804" s="127" t="e">
        <f>Audit!#REF!</f>
        <v>#REF!</v>
      </c>
      <c r="O804" s="127" t="e">
        <f>Audit!#REF!</f>
        <v>#REF!</v>
      </c>
      <c r="P804" s="127" t="e">
        <f>Audit!#REF!</f>
        <v>#REF!</v>
      </c>
    </row>
    <row r="805" spans="1:16">
      <c r="A805" s="127" t="e">
        <f>Audit!#REF!</f>
        <v>#REF!</v>
      </c>
      <c r="B805" s="127" t="str">
        <f>IFERROR(INDEX(GUTS!AI806:'GUTS'!BH806,MATCH(1,GUTS!AK806:'GUTS'!BI806,0)),"")</f>
        <v/>
      </c>
      <c r="C805" s="127" t="str">
        <f>IFERROR(INDEX(GUTS!AJ806:'GUTS'!BH806,MATCH(1,GUTS!AK806:'GUTS'!BI806,0)),"")</f>
        <v/>
      </c>
      <c r="D805" s="127" t="str">
        <f>IFERROR(INDEX(GUTS!AI806:'GUTS'!BH806,MATCH(2,GUTS!AK806:'GUTS'!BI806,0)),"")</f>
        <v/>
      </c>
      <c r="E805" s="127" t="str">
        <f>IFERROR(INDEX(GUTS!AJ806:'GUTS'!BH806,MATCH(2,GUTS!AK806:'GUTS'!BI806,0)),"")</f>
        <v/>
      </c>
      <c r="F805" s="127" t="str">
        <f>IFERROR(INDEX(GUTS!AI806:'GUTS'!BH806,MATCH(3,GUTS!AK806:'GUTS'!BI806,0)),"")</f>
        <v/>
      </c>
      <c r="G805" s="127" t="str">
        <f>IFERROR(INDEX(GUTS!AJ806:'GUTS'!BH806,MATCH(3,GUTS!AK806:'GUTS'!BI806,0)),"")</f>
        <v/>
      </c>
      <c r="H805" s="127" t="str">
        <f>IFERROR(INDEX(GUTS!AI806:'GUTS'!BH806,MATCH(4,GUTS!AK806:'GUTS'!BI806,0)),"")</f>
        <v/>
      </c>
      <c r="I805" s="127" t="str">
        <f>IFERROR(INDEX(GUTS!AJ806:'GUTS'!BH806,MATCH(4,GUTS!AK806:'GUTS'!BI806,0)),"")</f>
        <v/>
      </c>
      <c r="J805" s="127" t="str">
        <f>IFERROR(INDEX(GUTS!AI806:'GUTS'!BH806,MATCH(5,GUTS!AK806:'GUTS'!BI806,0)),"")</f>
        <v/>
      </c>
      <c r="K805" s="127" t="str">
        <f>IFERROR(INDEX(GUTS!AJ806:'GUTS'!BH806,MATCH(5,GUTS!AK806:'GUTS'!BI806,0)),"")</f>
        <v/>
      </c>
      <c r="L805" s="127" t="str">
        <f>IFERROR(INDEX(GUTS!AI806:'GUTS'!BH806,MATCH(6,GUTS!AK806:'GUTS'!BI806,0)),"")</f>
        <v/>
      </c>
      <c r="M805" s="127" t="str">
        <f>IFERROR(INDEX(GUTS!AJ806:'GUTS'!BH806,MATCH(6,GUTS!AK806:'GUTS'!BI806,0)),"")</f>
        <v/>
      </c>
      <c r="N805" s="127" t="e">
        <f>Audit!#REF!</f>
        <v>#REF!</v>
      </c>
      <c r="O805" s="127" t="e">
        <f>Audit!#REF!</f>
        <v>#REF!</v>
      </c>
      <c r="P805" s="127" t="e">
        <f>Audit!#REF!</f>
        <v>#REF!</v>
      </c>
    </row>
    <row r="806" spans="1:16" hidden="1">
      <c r="A806" s="127" t="e">
        <f>Audit!#REF!</f>
        <v>#REF!</v>
      </c>
      <c r="B806" s="127" t="str">
        <f>IFERROR(INDEX(GUTS!AI807:'GUTS'!BH807,MATCH(1,GUTS!AK807:'GUTS'!BI807,0)),"")</f>
        <v/>
      </c>
      <c r="C806" s="127" t="str">
        <f>IFERROR(INDEX(GUTS!AJ807:'GUTS'!BH807,MATCH(1,GUTS!AK807:'GUTS'!BI807,0)),"")</f>
        <v/>
      </c>
      <c r="D806" s="127" t="str">
        <f>IFERROR(INDEX(GUTS!AI807:'GUTS'!BH807,MATCH(2,GUTS!AK807:'GUTS'!BI807,0)),"")</f>
        <v/>
      </c>
      <c r="E806" s="127" t="str">
        <f>IFERROR(INDEX(GUTS!AJ807:'GUTS'!BH807,MATCH(2,GUTS!AK807:'GUTS'!BI807,0)),"")</f>
        <v/>
      </c>
      <c r="F806" s="127" t="str">
        <f>IFERROR(INDEX(GUTS!AI807:'GUTS'!BH807,MATCH(3,GUTS!AK807:'GUTS'!BI807,0)),"")</f>
        <v/>
      </c>
      <c r="G806" s="127" t="str">
        <f>IFERROR(INDEX(GUTS!AJ807:'GUTS'!BH807,MATCH(3,GUTS!AK807:'GUTS'!BI807,0)),"")</f>
        <v/>
      </c>
      <c r="H806" s="127" t="str">
        <f>IFERROR(INDEX(GUTS!AI807:'GUTS'!BH807,MATCH(4,GUTS!AK807:'GUTS'!BI807,0)),"")</f>
        <v/>
      </c>
      <c r="I806" s="127" t="str">
        <f>IFERROR(INDEX(GUTS!AJ807:'GUTS'!BH807,MATCH(4,GUTS!AK807:'GUTS'!BI807,0)),"")</f>
        <v/>
      </c>
      <c r="J806" s="127" t="str">
        <f>IFERROR(INDEX(GUTS!AI807:'GUTS'!BH807,MATCH(5,GUTS!AK807:'GUTS'!BI807,0)),"")</f>
        <v/>
      </c>
      <c r="K806" s="127" t="str">
        <f>IFERROR(INDEX(GUTS!AJ807:'GUTS'!BH807,MATCH(5,GUTS!AK807:'GUTS'!BI807,0)),"")</f>
        <v/>
      </c>
      <c r="L806" s="127" t="str">
        <f>IFERROR(INDEX(GUTS!AI807:'GUTS'!BH807,MATCH(6,GUTS!AK807:'GUTS'!BI807,0)),"")</f>
        <v/>
      </c>
      <c r="M806" s="127" t="str">
        <f>IFERROR(INDEX(GUTS!AJ807:'GUTS'!BH807,MATCH(6,GUTS!AK807:'GUTS'!BI807,0)),"")</f>
        <v/>
      </c>
      <c r="N806" s="127" t="e">
        <f>Audit!#REF!</f>
        <v>#REF!</v>
      </c>
      <c r="O806" s="127" t="e">
        <f>Audit!#REF!</f>
        <v>#REF!</v>
      </c>
      <c r="P806" s="127" t="e">
        <f>Audit!#REF!</f>
        <v>#REF!</v>
      </c>
    </row>
    <row r="807" spans="1:16">
      <c r="A807" s="127" t="e">
        <f>Audit!#REF!</f>
        <v>#REF!</v>
      </c>
      <c r="B807" s="127" t="str">
        <f>IFERROR(INDEX(GUTS!AI808:'GUTS'!BH808,MATCH(1,GUTS!AK808:'GUTS'!BI808,0)),"")</f>
        <v/>
      </c>
      <c r="C807" s="127" t="str">
        <f>IFERROR(INDEX(GUTS!AJ808:'GUTS'!BH808,MATCH(1,GUTS!AK808:'GUTS'!BI808,0)),"")</f>
        <v/>
      </c>
      <c r="D807" s="127" t="str">
        <f>IFERROR(INDEX(GUTS!AI808:'GUTS'!BH808,MATCH(2,GUTS!AK808:'GUTS'!BI808,0)),"")</f>
        <v/>
      </c>
      <c r="E807" s="127" t="str">
        <f>IFERROR(INDEX(GUTS!AJ808:'GUTS'!BH808,MATCH(2,GUTS!AK808:'GUTS'!BI808,0)),"")</f>
        <v/>
      </c>
      <c r="F807" s="127" t="str">
        <f>IFERROR(INDEX(GUTS!AI808:'GUTS'!BH808,MATCH(3,GUTS!AK808:'GUTS'!BI808,0)),"")</f>
        <v/>
      </c>
      <c r="G807" s="127" t="str">
        <f>IFERROR(INDEX(GUTS!AJ808:'GUTS'!BH808,MATCH(3,GUTS!AK808:'GUTS'!BI808,0)),"")</f>
        <v/>
      </c>
      <c r="H807" s="127" t="str">
        <f>IFERROR(INDEX(GUTS!AI808:'GUTS'!BH808,MATCH(4,GUTS!AK808:'GUTS'!BI808,0)),"")</f>
        <v/>
      </c>
      <c r="I807" s="127" t="str">
        <f>IFERROR(INDEX(GUTS!AJ808:'GUTS'!BH808,MATCH(4,GUTS!AK808:'GUTS'!BI808,0)),"")</f>
        <v/>
      </c>
      <c r="J807" s="127" t="str">
        <f>IFERROR(INDEX(GUTS!AI808:'GUTS'!BH808,MATCH(5,GUTS!AK808:'GUTS'!BI808,0)),"")</f>
        <v/>
      </c>
      <c r="K807" s="127" t="str">
        <f>IFERROR(INDEX(GUTS!AJ808:'GUTS'!BH808,MATCH(5,GUTS!AK808:'GUTS'!BI808,0)),"")</f>
        <v/>
      </c>
      <c r="L807" s="127" t="str">
        <f>IFERROR(INDEX(GUTS!AI808:'GUTS'!BH808,MATCH(6,GUTS!AK808:'GUTS'!BI808,0)),"")</f>
        <v/>
      </c>
      <c r="M807" s="127" t="str">
        <f>IFERROR(INDEX(GUTS!AJ808:'GUTS'!BH808,MATCH(6,GUTS!AK808:'GUTS'!BI808,0)),"")</f>
        <v/>
      </c>
      <c r="N807" s="127" t="e">
        <f>Audit!#REF!</f>
        <v>#REF!</v>
      </c>
      <c r="O807" s="127" t="e">
        <f>Audit!#REF!</f>
        <v>#REF!</v>
      </c>
      <c r="P807" s="127" t="e">
        <f>Audit!#REF!</f>
        <v>#REF!</v>
      </c>
    </row>
    <row r="808" spans="1:16">
      <c r="A808" s="127" t="e">
        <f>Audit!#REF!</f>
        <v>#REF!</v>
      </c>
      <c r="B808" s="127" t="str">
        <f>IFERROR(INDEX(GUTS!AI809:'GUTS'!BH809,MATCH(1,GUTS!AK809:'GUTS'!BI809,0)),"")</f>
        <v/>
      </c>
      <c r="C808" s="127" t="str">
        <f>IFERROR(INDEX(GUTS!AJ809:'GUTS'!BH809,MATCH(1,GUTS!AK809:'GUTS'!BI809,0)),"")</f>
        <v/>
      </c>
      <c r="D808" s="127" t="str">
        <f>IFERROR(INDEX(GUTS!AI809:'GUTS'!BH809,MATCH(2,GUTS!AK809:'GUTS'!BI809,0)),"")</f>
        <v/>
      </c>
      <c r="E808" s="127" t="str">
        <f>IFERROR(INDEX(GUTS!AJ809:'GUTS'!BH809,MATCH(2,GUTS!AK809:'GUTS'!BI809,0)),"")</f>
        <v/>
      </c>
      <c r="F808" s="127" t="str">
        <f>IFERROR(INDEX(GUTS!AI809:'GUTS'!BH809,MATCH(3,GUTS!AK809:'GUTS'!BI809,0)),"")</f>
        <v/>
      </c>
      <c r="G808" s="127" t="str">
        <f>IFERROR(INDEX(GUTS!AJ809:'GUTS'!BH809,MATCH(3,GUTS!AK809:'GUTS'!BI809,0)),"")</f>
        <v/>
      </c>
      <c r="H808" s="127" t="str">
        <f>IFERROR(INDEX(GUTS!AI809:'GUTS'!BH809,MATCH(4,GUTS!AK809:'GUTS'!BI809,0)),"")</f>
        <v/>
      </c>
      <c r="I808" s="127" t="str">
        <f>IFERROR(INDEX(GUTS!AJ809:'GUTS'!BH809,MATCH(4,GUTS!AK809:'GUTS'!BI809,0)),"")</f>
        <v/>
      </c>
      <c r="J808" s="127" t="str">
        <f>IFERROR(INDEX(GUTS!AI809:'GUTS'!BH809,MATCH(5,GUTS!AK809:'GUTS'!BI809,0)),"")</f>
        <v/>
      </c>
      <c r="K808" s="127" t="str">
        <f>IFERROR(INDEX(GUTS!AJ809:'GUTS'!BH809,MATCH(5,GUTS!AK809:'GUTS'!BI809,0)),"")</f>
        <v/>
      </c>
      <c r="L808" s="127" t="str">
        <f>IFERROR(INDEX(GUTS!AI809:'GUTS'!BH809,MATCH(6,GUTS!AK809:'GUTS'!BI809,0)),"")</f>
        <v/>
      </c>
      <c r="M808" s="127" t="str">
        <f>IFERROR(INDEX(GUTS!AJ809:'GUTS'!BH809,MATCH(6,GUTS!AK809:'GUTS'!BI809,0)),"")</f>
        <v/>
      </c>
      <c r="N808" s="127" t="e">
        <f>Audit!#REF!</f>
        <v>#REF!</v>
      </c>
      <c r="O808" s="127" t="e">
        <f>Audit!#REF!</f>
        <v>#REF!</v>
      </c>
      <c r="P808" s="127" t="e">
        <f>Audit!#REF!</f>
        <v>#REF!</v>
      </c>
    </row>
    <row r="809" spans="1:16">
      <c r="A809" s="127" t="e">
        <f>Audit!#REF!</f>
        <v>#REF!</v>
      </c>
      <c r="B809" s="127" t="str">
        <f>IFERROR(INDEX(GUTS!AI810:'GUTS'!BH810,MATCH(1,GUTS!AK810:'GUTS'!BI810,0)),"")</f>
        <v/>
      </c>
      <c r="C809" s="127" t="str">
        <f>IFERROR(INDEX(GUTS!AJ810:'GUTS'!BH810,MATCH(1,GUTS!AK810:'GUTS'!BI810,0)),"")</f>
        <v/>
      </c>
      <c r="D809" s="127" t="str">
        <f>IFERROR(INDEX(GUTS!AI810:'GUTS'!BH810,MATCH(2,GUTS!AK810:'GUTS'!BI810,0)),"")</f>
        <v/>
      </c>
      <c r="E809" s="127" t="str">
        <f>IFERROR(INDEX(GUTS!AJ810:'GUTS'!BH810,MATCH(2,GUTS!AK810:'GUTS'!BI810,0)),"")</f>
        <v/>
      </c>
      <c r="F809" s="127" t="str">
        <f>IFERROR(INDEX(GUTS!AI810:'GUTS'!BH810,MATCH(3,GUTS!AK810:'GUTS'!BI810,0)),"")</f>
        <v/>
      </c>
      <c r="G809" s="127" t="str">
        <f>IFERROR(INDEX(GUTS!AJ810:'GUTS'!BH810,MATCH(3,GUTS!AK810:'GUTS'!BI810,0)),"")</f>
        <v/>
      </c>
      <c r="H809" s="127" t="str">
        <f>IFERROR(INDEX(GUTS!AI810:'GUTS'!BH810,MATCH(4,GUTS!AK810:'GUTS'!BI810,0)),"")</f>
        <v/>
      </c>
      <c r="I809" s="127" t="str">
        <f>IFERROR(INDEX(GUTS!AJ810:'GUTS'!BH810,MATCH(4,GUTS!AK810:'GUTS'!BI810,0)),"")</f>
        <v/>
      </c>
      <c r="J809" s="127" t="str">
        <f>IFERROR(INDEX(GUTS!AI810:'GUTS'!BH810,MATCH(5,GUTS!AK810:'GUTS'!BI810,0)),"")</f>
        <v/>
      </c>
      <c r="K809" s="127" t="str">
        <f>IFERROR(INDEX(GUTS!AJ810:'GUTS'!BH810,MATCH(5,GUTS!AK810:'GUTS'!BI810,0)),"")</f>
        <v/>
      </c>
      <c r="L809" s="127" t="str">
        <f>IFERROR(INDEX(GUTS!AI810:'GUTS'!BH810,MATCH(6,GUTS!AK810:'GUTS'!BI810,0)),"")</f>
        <v/>
      </c>
      <c r="M809" s="127" t="str">
        <f>IFERROR(INDEX(GUTS!AJ810:'GUTS'!BH810,MATCH(6,GUTS!AK810:'GUTS'!BI810,0)),"")</f>
        <v/>
      </c>
      <c r="N809" s="127" t="e">
        <f>Audit!#REF!</f>
        <v>#REF!</v>
      </c>
      <c r="O809" s="127" t="e">
        <f>Audit!#REF!</f>
        <v>#REF!</v>
      </c>
      <c r="P809" s="127" t="e">
        <f>Audit!#REF!</f>
        <v>#REF!</v>
      </c>
    </row>
    <row r="810" spans="1:16" hidden="1">
      <c r="A810" s="127" t="e">
        <f>Audit!#REF!</f>
        <v>#REF!</v>
      </c>
      <c r="B810" s="127" t="str">
        <f>IFERROR(INDEX(GUTS!AI811:'GUTS'!BH811,MATCH(1,GUTS!AK811:'GUTS'!BI811,0)),"")</f>
        <v/>
      </c>
      <c r="C810" s="127" t="str">
        <f>IFERROR(INDEX(GUTS!AJ811:'GUTS'!BH811,MATCH(1,GUTS!AK811:'GUTS'!BI811,0)),"")</f>
        <v/>
      </c>
      <c r="D810" s="127" t="str">
        <f>IFERROR(INDEX(GUTS!AI811:'GUTS'!BH811,MATCH(2,GUTS!AK811:'GUTS'!BI811,0)),"")</f>
        <v/>
      </c>
      <c r="E810" s="127" t="str">
        <f>IFERROR(INDEX(GUTS!AJ811:'GUTS'!BH811,MATCH(2,GUTS!AK811:'GUTS'!BI811,0)),"")</f>
        <v/>
      </c>
      <c r="F810" s="127" t="str">
        <f>IFERROR(INDEX(GUTS!AI811:'GUTS'!BH811,MATCH(3,GUTS!AK811:'GUTS'!BI811,0)),"")</f>
        <v/>
      </c>
      <c r="G810" s="127" t="str">
        <f>IFERROR(INDEX(GUTS!AJ811:'GUTS'!BH811,MATCH(3,GUTS!AK811:'GUTS'!BI811,0)),"")</f>
        <v/>
      </c>
      <c r="H810" s="127" t="str">
        <f>IFERROR(INDEX(GUTS!AI811:'GUTS'!BH811,MATCH(4,GUTS!AK811:'GUTS'!BI811,0)),"")</f>
        <v/>
      </c>
      <c r="I810" s="127" t="str">
        <f>IFERROR(INDEX(GUTS!AJ811:'GUTS'!BH811,MATCH(4,GUTS!AK811:'GUTS'!BI811,0)),"")</f>
        <v/>
      </c>
      <c r="J810" s="127" t="str">
        <f>IFERROR(INDEX(GUTS!AI811:'GUTS'!BH811,MATCH(5,GUTS!AK811:'GUTS'!BI811,0)),"")</f>
        <v/>
      </c>
      <c r="K810" s="127" t="str">
        <f>IFERROR(INDEX(GUTS!AJ811:'GUTS'!BH811,MATCH(5,GUTS!AK811:'GUTS'!BI811,0)),"")</f>
        <v/>
      </c>
      <c r="L810" s="127" t="str">
        <f>IFERROR(INDEX(GUTS!AI811:'GUTS'!BH811,MATCH(6,GUTS!AK811:'GUTS'!BI811,0)),"")</f>
        <v/>
      </c>
      <c r="M810" s="127" t="str">
        <f>IFERROR(INDEX(GUTS!AJ811:'GUTS'!BH811,MATCH(6,GUTS!AK811:'GUTS'!BI811,0)),"")</f>
        <v/>
      </c>
      <c r="N810" s="127" t="e">
        <f>Audit!#REF!</f>
        <v>#REF!</v>
      </c>
      <c r="O810" s="127" t="e">
        <f>Audit!#REF!</f>
        <v>#REF!</v>
      </c>
      <c r="P810" s="127" t="e">
        <f>Audit!#REF!</f>
        <v>#REF!</v>
      </c>
    </row>
    <row r="811" spans="1:16">
      <c r="A811" s="127" t="e">
        <f>Audit!#REF!</f>
        <v>#REF!</v>
      </c>
      <c r="B811" s="127" t="str">
        <f>IFERROR(INDEX(GUTS!AI812:'GUTS'!BH812,MATCH(1,GUTS!AK812:'GUTS'!BI812,0)),"")</f>
        <v/>
      </c>
      <c r="C811" s="127" t="str">
        <f>IFERROR(INDEX(GUTS!AJ812:'GUTS'!BH812,MATCH(1,GUTS!AK812:'GUTS'!BI812,0)),"")</f>
        <v/>
      </c>
      <c r="D811" s="127" t="str">
        <f>IFERROR(INDEX(GUTS!AI812:'GUTS'!BH812,MATCH(2,GUTS!AK812:'GUTS'!BI812,0)),"")</f>
        <v/>
      </c>
      <c r="E811" s="127" t="str">
        <f>IFERROR(INDEX(GUTS!AJ812:'GUTS'!BH812,MATCH(2,GUTS!AK812:'GUTS'!BI812,0)),"")</f>
        <v/>
      </c>
      <c r="F811" s="127" t="str">
        <f>IFERROR(INDEX(GUTS!AI812:'GUTS'!BH812,MATCH(3,GUTS!AK812:'GUTS'!BI812,0)),"")</f>
        <v/>
      </c>
      <c r="G811" s="127" t="str">
        <f>IFERROR(INDEX(GUTS!AJ812:'GUTS'!BH812,MATCH(3,GUTS!AK812:'GUTS'!BI812,0)),"")</f>
        <v/>
      </c>
      <c r="H811" s="127" t="str">
        <f>IFERROR(INDEX(GUTS!AI812:'GUTS'!BH812,MATCH(4,GUTS!AK812:'GUTS'!BI812,0)),"")</f>
        <v/>
      </c>
      <c r="I811" s="127" t="str">
        <f>IFERROR(INDEX(GUTS!AJ812:'GUTS'!BH812,MATCH(4,GUTS!AK812:'GUTS'!BI812,0)),"")</f>
        <v/>
      </c>
      <c r="J811" s="127" t="str">
        <f>IFERROR(INDEX(GUTS!AI812:'GUTS'!BH812,MATCH(5,GUTS!AK812:'GUTS'!BI812,0)),"")</f>
        <v/>
      </c>
      <c r="K811" s="127" t="str">
        <f>IFERROR(INDEX(GUTS!AJ812:'GUTS'!BH812,MATCH(5,GUTS!AK812:'GUTS'!BI812,0)),"")</f>
        <v/>
      </c>
      <c r="L811" s="127" t="str">
        <f>IFERROR(INDEX(GUTS!AI812:'GUTS'!BH812,MATCH(6,GUTS!AK812:'GUTS'!BI812,0)),"")</f>
        <v/>
      </c>
      <c r="M811" s="127" t="str">
        <f>IFERROR(INDEX(GUTS!AJ812:'GUTS'!BH812,MATCH(6,GUTS!AK812:'GUTS'!BI812,0)),"")</f>
        <v/>
      </c>
      <c r="N811" s="127" t="e">
        <f>Audit!#REF!</f>
        <v>#REF!</v>
      </c>
      <c r="O811" s="127" t="e">
        <f>Audit!#REF!</f>
        <v>#REF!</v>
      </c>
      <c r="P811" s="127" t="e">
        <f>Audit!#REF!</f>
        <v>#REF!</v>
      </c>
    </row>
    <row r="812" spans="1:16" hidden="1">
      <c r="A812" s="127" t="e">
        <f>Audit!#REF!</f>
        <v>#REF!</v>
      </c>
      <c r="B812" s="127" t="str">
        <f>IFERROR(INDEX(GUTS!AI813:'GUTS'!BH813,MATCH(1,GUTS!AK813:'GUTS'!BI813,0)),"")</f>
        <v/>
      </c>
      <c r="C812" s="127" t="str">
        <f>IFERROR(INDEX(GUTS!AJ813:'GUTS'!BH813,MATCH(1,GUTS!AK813:'GUTS'!BI813,0)),"")</f>
        <v/>
      </c>
      <c r="D812" s="127" t="str">
        <f>IFERROR(INDEX(GUTS!AI813:'GUTS'!BH813,MATCH(2,GUTS!AK813:'GUTS'!BI813,0)),"")</f>
        <v/>
      </c>
      <c r="E812" s="127" t="str">
        <f>IFERROR(INDEX(GUTS!AJ813:'GUTS'!BH813,MATCH(2,GUTS!AK813:'GUTS'!BI813,0)),"")</f>
        <v/>
      </c>
      <c r="F812" s="127" t="str">
        <f>IFERROR(INDEX(GUTS!AI813:'GUTS'!BH813,MATCH(3,GUTS!AK813:'GUTS'!BI813,0)),"")</f>
        <v/>
      </c>
      <c r="G812" s="127" t="str">
        <f>IFERROR(INDEX(GUTS!AJ813:'GUTS'!BH813,MATCH(3,GUTS!AK813:'GUTS'!BI813,0)),"")</f>
        <v/>
      </c>
      <c r="H812" s="127" t="str">
        <f>IFERROR(INDEX(GUTS!AI813:'GUTS'!BH813,MATCH(4,GUTS!AK813:'GUTS'!BI813,0)),"")</f>
        <v/>
      </c>
      <c r="I812" s="127" t="str">
        <f>IFERROR(INDEX(GUTS!AJ813:'GUTS'!BH813,MATCH(4,GUTS!AK813:'GUTS'!BI813,0)),"")</f>
        <v/>
      </c>
      <c r="J812" s="127" t="str">
        <f>IFERROR(INDEX(GUTS!AI813:'GUTS'!BH813,MATCH(5,GUTS!AK813:'GUTS'!BI813,0)),"")</f>
        <v/>
      </c>
      <c r="K812" s="127" t="str">
        <f>IFERROR(INDEX(GUTS!AJ813:'GUTS'!BH813,MATCH(5,GUTS!AK813:'GUTS'!BI813,0)),"")</f>
        <v/>
      </c>
      <c r="L812" s="127" t="str">
        <f>IFERROR(INDEX(GUTS!AI813:'GUTS'!BH813,MATCH(6,GUTS!AK813:'GUTS'!BI813,0)),"")</f>
        <v/>
      </c>
      <c r="M812" s="127" t="str">
        <f>IFERROR(INDEX(GUTS!AJ813:'GUTS'!BH813,MATCH(6,GUTS!AK813:'GUTS'!BI813,0)),"")</f>
        <v/>
      </c>
      <c r="N812" s="127" t="e">
        <f>Audit!#REF!</f>
        <v>#REF!</v>
      </c>
      <c r="O812" s="127" t="e">
        <f>Audit!#REF!</f>
        <v>#REF!</v>
      </c>
      <c r="P812" s="127" t="e">
        <f>Audit!#REF!</f>
        <v>#REF!</v>
      </c>
    </row>
    <row r="813" spans="1:16" hidden="1">
      <c r="A813" s="127" t="e">
        <f>Audit!#REF!</f>
        <v>#REF!</v>
      </c>
      <c r="B813" s="127" t="str">
        <f>IFERROR(INDEX(GUTS!AI814:'GUTS'!BH814,MATCH(1,GUTS!AK814:'GUTS'!BI814,0)),"")</f>
        <v/>
      </c>
      <c r="C813" s="127" t="str">
        <f>IFERROR(INDEX(GUTS!AJ814:'GUTS'!BH814,MATCH(1,GUTS!AK814:'GUTS'!BI814,0)),"")</f>
        <v/>
      </c>
      <c r="D813" s="127" t="str">
        <f>IFERROR(INDEX(GUTS!AI814:'GUTS'!BH814,MATCH(2,GUTS!AK814:'GUTS'!BI814,0)),"")</f>
        <v/>
      </c>
      <c r="E813" s="127" t="str">
        <f>IFERROR(INDEX(GUTS!AJ814:'GUTS'!BH814,MATCH(2,GUTS!AK814:'GUTS'!BI814,0)),"")</f>
        <v/>
      </c>
      <c r="F813" s="127" t="str">
        <f>IFERROR(INDEX(GUTS!AI814:'GUTS'!BH814,MATCH(3,GUTS!AK814:'GUTS'!BI814,0)),"")</f>
        <v/>
      </c>
      <c r="G813" s="127" t="str">
        <f>IFERROR(INDEX(GUTS!AJ814:'GUTS'!BH814,MATCH(3,GUTS!AK814:'GUTS'!BI814,0)),"")</f>
        <v/>
      </c>
      <c r="H813" s="127" t="str">
        <f>IFERROR(INDEX(GUTS!AI814:'GUTS'!BH814,MATCH(4,GUTS!AK814:'GUTS'!BI814,0)),"")</f>
        <v/>
      </c>
      <c r="I813" s="127" t="str">
        <f>IFERROR(INDEX(GUTS!AJ814:'GUTS'!BH814,MATCH(4,GUTS!AK814:'GUTS'!BI814,0)),"")</f>
        <v/>
      </c>
      <c r="J813" s="127" t="str">
        <f>IFERROR(INDEX(GUTS!AI814:'GUTS'!BH814,MATCH(5,GUTS!AK814:'GUTS'!BI814,0)),"")</f>
        <v/>
      </c>
      <c r="K813" s="127" t="str">
        <f>IFERROR(INDEX(GUTS!AJ814:'GUTS'!BH814,MATCH(5,GUTS!AK814:'GUTS'!BI814,0)),"")</f>
        <v/>
      </c>
      <c r="L813" s="127" t="str">
        <f>IFERROR(INDEX(GUTS!AI814:'GUTS'!BH814,MATCH(6,GUTS!AK814:'GUTS'!BI814,0)),"")</f>
        <v/>
      </c>
      <c r="M813" s="127" t="str">
        <f>IFERROR(INDEX(GUTS!AJ814:'GUTS'!BH814,MATCH(6,GUTS!AK814:'GUTS'!BI814,0)),"")</f>
        <v/>
      </c>
      <c r="N813" s="127" t="e">
        <f>Audit!#REF!</f>
        <v>#REF!</v>
      </c>
      <c r="O813" s="127" t="e">
        <f>Audit!#REF!</f>
        <v>#REF!</v>
      </c>
      <c r="P813" s="127" t="e">
        <f>Audit!#REF!</f>
        <v>#REF!</v>
      </c>
    </row>
    <row r="814" spans="1:16" hidden="1">
      <c r="A814" s="127" t="e">
        <f>Audit!#REF!</f>
        <v>#REF!</v>
      </c>
      <c r="B814" s="127" t="str">
        <f>IFERROR(INDEX(GUTS!AI815:'GUTS'!BH815,MATCH(1,GUTS!AK815:'GUTS'!BI815,0)),"")</f>
        <v/>
      </c>
      <c r="C814" s="127" t="str">
        <f>IFERROR(INDEX(GUTS!AJ815:'GUTS'!BH815,MATCH(1,GUTS!AK815:'GUTS'!BI815,0)),"")</f>
        <v/>
      </c>
      <c r="D814" s="127" t="str">
        <f>IFERROR(INDEX(GUTS!AI815:'GUTS'!BH815,MATCH(2,GUTS!AK815:'GUTS'!BI815,0)),"")</f>
        <v/>
      </c>
      <c r="E814" s="127" t="str">
        <f>IFERROR(INDEX(GUTS!AJ815:'GUTS'!BH815,MATCH(2,GUTS!AK815:'GUTS'!BI815,0)),"")</f>
        <v/>
      </c>
      <c r="F814" s="127" t="str">
        <f>IFERROR(INDEX(GUTS!AI815:'GUTS'!BH815,MATCH(3,GUTS!AK815:'GUTS'!BI815,0)),"")</f>
        <v/>
      </c>
      <c r="G814" s="127" t="str">
        <f>IFERROR(INDEX(GUTS!AJ815:'GUTS'!BH815,MATCH(3,GUTS!AK815:'GUTS'!BI815,0)),"")</f>
        <v/>
      </c>
      <c r="H814" s="127" t="str">
        <f>IFERROR(INDEX(GUTS!AI815:'GUTS'!BH815,MATCH(4,GUTS!AK815:'GUTS'!BI815,0)),"")</f>
        <v/>
      </c>
      <c r="I814" s="127" t="str">
        <f>IFERROR(INDEX(GUTS!AJ815:'GUTS'!BH815,MATCH(4,GUTS!AK815:'GUTS'!BI815,0)),"")</f>
        <v/>
      </c>
      <c r="J814" s="127" t="str">
        <f>IFERROR(INDEX(GUTS!AI815:'GUTS'!BH815,MATCH(5,GUTS!AK815:'GUTS'!BI815,0)),"")</f>
        <v/>
      </c>
      <c r="K814" s="127" t="str">
        <f>IFERROR(INDEX(GUTS!AJ815:'GUTS'!BH815,MATCH(5,GUTS!AK815:'GUTS'!BI815,0)),"")</f>
        <v/>
      </c>
      <c r="L814" s="127" t="str">
        <f>IFERROR(INDEX(GUTS!AI815:'GUTS'!BH815,MATCH(6,GUTS!AK815:'GUTS'!BI815,0)),"")</f>
        <v/>
      </c>
      <c r="M814" s="127" t="str">
        <f>IFERROR(INDEX(GUTS!AJ815:'GUTS'!BH815,MATCH(6,GUTS!AK815:'GUTS'!BI815,0)),"")</f>
        <v/>
      </c>
      <c r="N814" s="127" t="e">
        <f>Audit!#REF!</f>
        <v>#REF!</v>
      </c>
      <c r="O814" s="127" t="e">
        <f>Audit!#REF!</f>
        <v>#REF!</v>
      </c>
      <c r="P814" s="127" t="e">
        <f>Audit!#REF!</f>
        <v>#REF!</v>
      </c>
    </row>
    <row r="815" spans="1:16" hidden="1">
      <c r="A815" s="127" t="e">
        <f>Audit!#REF!</f>
        <v>#REF!</v>
      </c>
      <c r="B815" s="127" t="str">
        <f>IFERROR(INDEX(GUTS!AI816:'GUTS'!BH816,MATCH(1,GUTS!AK816:'GUTS'!BI816,0)),"")</f>
        <v/>
      </c>
      <c r="C815" s="127" t="str">
        <f>IFERROR(INDEX(GUTS!AJ816:'GUTS'!BH816,MATCH(1,GUTS!AK816:'GUTS'!BI816,0)),"")</f>
        <v/>
      </c>
      <c r="D815" s="127" t="str">
        <f>IFERROR(INDEX(GUTS!AI816:'GUTS'!BH816,MATCH(2,GUTS!AK816:'GUTS'!BI816,0)),"")</f>
        <v/>
      </c>
      <c r="E815" s="127" t="str">
        <f>IFERROR(INDEX(GUTS!AJ816:'GUTS'!BH816,MATCH(2,GUTS!AK816:'GUTS'!BI816,0)),"")</f>
        <v/>
      </c>
      <c r="F815" s="127" t="str">
        <f>IFERROR(INDEX(GUTS!AI816:'GUTS'!BH816,MATCH(3,GUTS!AK816:'GUTS'!BI816,0)),"")</f>
        <v/>
      </c>
      <c r="G815" s="127" t="str">
        <f>IFERROR(INDEX(GUTS!AJ816:'GUTS'!BH816,MATCH(3,GUTS!AK816:'GUTS'!BI816,0)),"")</f>
        <v/>
      </c>
      <c r="H815" s="127" t="str">
        <f>IFERROR(INDEX(GUTS!AI816:'GUTS'!BH816,MATCH(4,GUTS!AK816:'GUTS'!BI816,0)),"")</f>
        <v/>
      </c>
      <c r="I815" s="127" t="str">
        <f>IFERROR(INDEX(GUTS!AJ816:'GUTS'!BH816,MATCH(4,GUTS!AK816:'GUTS'!BI816,0)),"")</f>
        <v/>
      </c>
      <c r="J815" s="127" t="str">
        <f>IFERROR(INDEX(GUTS!AI816:'GUTS'!BH816,MATCH(5,GUTS!AK816:'GUTS'!BI816,0)),"")</f>
        <v/>
      </c>
      <c r="K815" s="127" t="str">
        <f>IFERROR(INDEX(GUTS!AJ816:'GUTS'!BH816,MATCH(5,GUTS!AK816:'GUTS'!BI816,0)),"")</f>
        <v/>
      </c>
      <c r="L815" s="127" t="str">
        <f>IFERROR(INDEX(GUTS!AI816:'GUTS'!BH816,MATCH(6,GUTS!AK816:'GUTS'!BI816,0)),"")</f>
        <v/>
      </c>
      <c r="M815" s="127" t="str">
        <f>IFERROR(INDEX(GUTS!AJ816:'GUTS'!BH816,MATCH(6,GUTS!AK816:'GUTS'!BI816,0)),"")</f>
        <v/>
      </c>
      <c r="N815" s="127" t="e">
        <f>Audit!#REF!</f>
        <v>#REF!</v>
      </c>
      <c r="O815" s="127" t="e">
        <f>Audit!#REF!</f>
        <v>#REF!</v>
      </c>
      <c r="P815" s="127" t="e">
        <f>Audit!#REF!</f>
        <v>#REF!</v>
      </c>
    </row>
    <row r="816" spans="1:16" hidden="1">
      <c r="A816" s="127" t="e">
        <f>Audit!#REF!</f>
        <v>#REF!</v>
      </c>
      <c r="B816" s="127" t="str">
        <f>IFERROR(INDEX(GUTS!AI817:'GUTS'!BH817,MATCH(1,GUTS!AK817:'GUTS'!BI817,0)),"")</f>
        <v/>
      </c>
      <c r="C816" s="127" t="str">
        <f>IFERROR(INDEX(GUTS!AJ817:'GUTS'!BH817,MATCH(1,GUTS!AK817:'GUTS'!BI817,0)),"")</f>
        <v/>
      </c>
      <c r="D816" s="127" t="str">
        <f>IFERROR(INDEX(GUTS!AI817:'GUTS'!BH817,MATCH(2,GUTS!AK817:'GUTS'!BI817,0)),"")</f>
        <v/>
      </c>
      <c r="E816" s="127" t="str">
        <f>IFERROR(INDEX(GUTS!AJ817:'GUTS'!BH817,MATCH(2,GUTS!AK817:'GUTS'!BI817,0)),"")</f>
        <v/>
      </c>
      <c r="F816" s="127" t="str">
        <f>IFERROR(INDEX(GUTS!AI817:'GUTS'!BH817,MATCH(3,GUTS!AK817:'GUTS'!BI817,0)),"")</f>
        <v/>
      </c>
      <c r="G816" s="127" t="str">
        <f>IFERROR(INDEX(GUTS!AJ817:'GUTS'!BH817,MATCH(3,GUTS!AK817:'GUTS'!BI817,0)),"")</f>
        <v/>
      </c>
      <c r="H816" s="127" t="str">
        <f>IFERROR(INDEX(GUTS!AI817:'GUTS'!BH817,MATCH(4,GUTS!AK817:'GUTS'!BI817,0)),"")</f>
        <v/>
      </c>
      <c r="I816" s="127" t="str">
        <f>IFERROR(INDEX(GUTS!AJ817:'GUTS'!BH817,MATCH(4,GUTS!AK817:'GUTS'!BI817,0)),"")</f>
        <v/>
      </c>
      <c r="J816" s="127" t="str">
        <f>IFERROR(INDEX(GUTS!AI817:'GUTS'!BH817,MATCH(5,GUTS!AK817:'GUTS'!BI817,0)),"")</f>
        <v/>
      </c>
      <c r="K816" s="127" t="str">
        <f>IFERROR(INDEX(GUTS!AJ817:'GUTS'!BH817,MATCH(5,GUTS!AK817:'GUTS'!BI817,0)),"")</f>
        <v/>
      </c>
      <c r="L816" s="127" t="str">
        <f>IFERROR(INDEX(GUTS!AI817:'GUTS'!BH817,MATCH(6,GUTS!AK817:'GUTS'!BI817,0)),"")</f>
        <v/>
      </c>
      <c r="M816" s="127" t="str">
        <f>IFERROR(INDEX(GUTS!AJ817:'GUTS'!BH817,MATCH(6,GUTS!AK817:'GUTS'!BI817,0)),"")</f>
        <v/>
      </c>
      <c r="N816" s="127" t="e">
        <f>Audit!#REF!</f>
        <v>#REF!</v>
      </c>
      <c r="O816" s="127" t="e">
        <f>Audit!#REF!</f>
        <v>#REF!</v>
      </c>
      <c r="P816" s="127" t="e">
        <f>Audit!#REF!</f>
        <v>#REF!</v>
      </c>
    </row>
    <row r="817" spans="1:16" hidden="1">
      <c r="A817" s="127" t="e">
        <f>Audit!#REF!</f>
        <v>#REF!</v>
      </c>
      <c r="B817" s="127" t="str">
        <f>IFERROR(INDEX(GUTS!AI818:'GUTS'!BH818,MATCH(1,GUTS!AK818:'GUTS'!BI818,0)),"")</f>
        <v/>
      </c>
      <c r="C817" s="127" t="str">
        <f>IFERROR(INDEX(GUTS!AJ818:'GUTS'!BH818,MATCH(1,GUTS!AK818:'GUTS'!BI818,0)),"")</f>
        <v/>
      </c>
      <c r="D817" s="127" t="str">
        <f>IFERROR(INDEX(GUTS!AI818:'GUTS'!BH818,MATCH(2,GUTS!AK818:'GUTS'!BI818,0)),"")</f>
        <v/>
      </c>
      <c r="E817" s="127" t="str">
        <f>IFERROR(INDEX(GUTS!AJ818:'GUTS'!BH818,MATCH(2,GUTS!AK818:'GUTS'!BI818,0)),"")</f>
        <v/>
      </c>
      <c r="F817" s="127" t="str">
        <f>IFERROR(INDEX(GUTS!AI818:'GUTS'!BH818,MATCH(3,GUTS!AK818:'GUTS'!BI818,0)),"")</f>
        <v/>
      </c>
      <c r="G817" s="127" t="str">
        <f>IFERROR(INDEX(GUTS!AJ818:'GUTS'!BH818,MATCH(3,GUTS!AK818:'GUTS'!BI818,0)),"")</f>
        <v/>
      </c>
      <c r="H817" s="127" t="str">
        <f>IFERROR(INDEX(GUTS!AI818:'GUTS'!BH818,MATCH(4,GUTS!AK818:'GUTS'!BI818,0)),"")</f>
        <v/>
      </c>
      <c r="I817" s="127" t="str">
        <f>IFERROR(INDEX(GUTS!AJ818:'GUTS'!BH818,MATCH(4,GUTS!AK818:'GUTS'!BI818,0)),"")</f>
        <v/>
      </c>
      <c r="J817" s="127" t="str">
        <f>IFERROR(INDEX(GUTS!AI818:'GUTS'!BH818,MATCH(5,GUTS!AK818:'GUTS'!BI818,0)),"")</f>
        <v/>
      </c>
      <c r="K817" s="127" t="str">
        <f>IFERROR(INDEX(GUTS!AJ818:'GUTS'!BH818,MATCH(5,GUTS!AK818:'GUTS'!BI818,0)),"")</f>
        <v/>
      </c>
      <c r="L817" s="127" t="str">
        <f>IFERROR(INDEX(GUTS!AI818:'GUTS'!BH818,MATCH(6,GUTS!AK818:'GUTS'!BI818,0)),"")</f>
        <v/>
      </c>
      <c r="M817" s="127" t="str">
        <f>IFERROR(INDEX(GUTS!AJ818:'GUTS'!BH818,MATCH(6,GUTS!AK818:'GUTS'!BI818,0)),"")</f>
        <v/>
      </c>
      <c r="N817" s="127" t="e">
        <f>Audit!#REF!</f>
        <v>#REF!</v>
      </c>
      <c r="O817" s="127" t="e">
        <f>Audit!#REF!</f>
        <v>#REF!</v>
      </c>
      <c r="P817" s="127" t="e">
        <f>Audit!#REF!</f>
        <v>#REF!</v>
      </c>
    </row>
    <row r="818" spans="1:16" hidden="1">
      <c r="A818" s="127" t="e">
        <f>Audit!#REF!</f>
        <v>#REF!</v>
      </c>
      <c r="B818" s="127" t="str">
        <f>IFERROR(INDEX(GUTS!AI819:'GUTS'!BH819,MATCH(1,GUTS!AK819:'GUTS'!BI819,0)),"")</f>
        <v/>
      </c>
      <c r="C818" s="127" t="str">
        <f>IFERROR(INDEX(GUTS!AJ819:'GUTS'!BH819,MATCH(1,GUTS!AK819:'GUTS'!BI819,0)),"")</f>
        <v/>
      </c>
      <c r="D818" s="127" t="str">
        <f>IFERROR(INDEX(GUTS!AI819:'GUTS'!BH819,MATCH(2,GUTS!AK819:'GUTS'!BI819,0)),"")</f>
        <v/>
      </c>
      <c r="E818" s="127" t="str">
        <f>IFERROR(INDEX(GUTS!AJ819:'GUTS'!BH819,MATCH(2,GUTS!AK819:'GUTS'!BI819,0)),"")</f>
        <v/>
      </c>
      <c r="F818" s="127" t="str">
        <f>IFERROR(INDEX(GUTS!AI819:'GUTS'!BH819,MATCH(3,GUTS!AK819:'GUTS'!BI819,0)),"")</f>
        <v/>
      </c>
      <c r="G818" s="127" t="str">
        <f>IFERROR(INDEX(GUTS!AJ819:'GUTS'!BH819,MATCH(3,GUTS!AK819:'GUTS'!BI819,0)),"")</f>
        <v/>
      </c>
      <c r="H818" s="127" t="str">
        <f>IFERROR(INDEX(GUTS!AI819:'GUTS'!BH819,MATCH(4,GUTS!AK819:'GUTS'!BI819,0)),"")</f>
        <v/>
      </c>
      <c r="I818" s="127" t="str">
        <f>IFERROR(INDEX(GUTS!AJ819:'GUTS'!BH819,MATCH(4,GUTS!AK819:'GUTS'!BI819,0)),"")</f>
        <v/>
      </c>
      <c r="J818" s="127" t="str">
        <f>IFERROR(INDEX(GUTS!AI819:'GUTS'!BH819,MATCH(5,GUTS!AK819:'GUTS'!BI819,0)),"")</f>
        <v/>
      </c>
      <c r="K818" s="127" t="str">
        <f>IFERROR(INDEX(GUTS!AJ819:'GUTS'!BH819,MATCH(5,GUTS!AK819:'GUTS'!BI819,0)),"")</f>
        <v/>
      </c>
      <c r="L818" s="127" t="str">
        <f>IFERROR(INDEX(GUTS!AI819:'GUTS'!BH819,MATCH(6,GUTS!AK819:'GUTS'!BI819,0)),"")</f>
        <v/>
      </c>
      <c r="M818" s="127" t="str">
        <f>IFERROR(INDEX(GUTS!AJ819:'GUTS'!BH819,MATCH(6,GUTS!AK819:'GUTS'!BI819,0)),"")</f>
        <v/>
      </c>
      <c r="N818" s="127" t="e">
        <f>Audit!#REF!</f>
        <v>#REF!</v>
      </c>
      <c r="O818" s="127" t="e">
        <f>Audit!#REF!</f>
        <v>#REF!</v>
      </c>
      <c r="P818" s="127" t="e">
        <f>Audit!#REF!</f>
        <v>#REF!</v>
      </c>
    </row>
    <row r="819" spans="1:16" hidden="1">
      <c r="A819" s="127" t="e">
        <f>Audit!#REF!</f>
        <v>#REF!</v>
      </c>
      <c r="B819" s="127" t="str">
        <f>IFERROR(INDEX(GUTS!AI820:'GUTS'!BH820,MATCH(1,GUTS!AK820:'GUTS'!BI820,0)),"")</f>
        <v/>
      </c>
      <c r="C819" s="127" t="str">
        <f>IFERROR(INDEX(GUTS!AJ820:'GUTS'!BH820,MATCH(1,GUTS!AK820:'GUTS'!BI820,0)),"")</f>
        <v/>
      </c>
      <c r="D819" s="127" t="str">
        <f>IFERROR(INDEX(GUTS!AI820:'GUTS'!BH820,MATCH(2,GUTS!AK820:'GUTS'!BI820,0)),"")</f>
        <v/>
      </c>
      <c r="E819" s="127" t="str">
        <f>IFERROR(INDEX(GUTS!AJ820:'GUTS'!BH820,MATCH(2,GUTS!AK820:'GUTS'!BI820,0)),"")</f>
        <v/>
      </c>
      <c r="F819" s="127" t="str">
        <f>IFERROR(INDEX(GUTS!AI820:'GUTS'!BH820,MATCH(3,GUTS!AK820:'GUTS'!BI820,0)),"")</f>
        <v/>
      </c>
      <c r="G819" s="127" t="str">
        <f>IFERROR(INDEX(GUTS!AJ820:'GUTS'!BH820,MATCH(3,GUTS!AK820:'GUTS'!BI820,0)),"")</f>
        <v/>
      </c>
      <c r="H819" s="127" t="str">
        <f>IFERROR(INDEX(GUTS!AI820:'GUTS'!BH820,MATCH(4,GUTS!AK820:'GUTS'!BI820,0)),"")</f>
        <v/>
      </c>
      <c r="I819" s="127" t="str">
        <f>IFERROR(INDEX(GUTS!AJ820:'GUTS'!BH820,MATCH(4,GUTS!AK820:'GUTS'!BI820,0)),"")</f>
        <v/>
      </c>
      <c r="J819" s="127" t="str">
        <f>IFERROR(INDEX(GUTS!AI820:'GUTS'!BH820,MATCH(5,GUTS!AK820:'GUTS'!BI820,0)),"")</f>
        <v/>
      </c>
      <c r="K819" s="127" t="str">
        <f>IFERROR(INDEX(GUTS!AJ820:'GUTS'!BH820,MATCH(5,GUTS!AK820:'GUTS'!BI820,0)),"")</f>
        <v/>
      </c>
      <c r="L819" s="127" t="str">
        <f>IFERROR(INDEX(GUTS!AI820:'GUTS'!BH820,MATCH(6,GUTS!AK820:'GUTS'!BI820,0)),"")</f>
        <v/>
      </c>
      <c r="M819" s="127" t="str">
        <f>IFERROR(INDEX(GUTS!AJ820:'GUTS'!BH820,MATCH(6,GUTS!AK820:'GUTS'!BI820,0)),"")</f>
        <v/>
      </c>
      <c r="N819" s="127" t="e">
        <f>Audit!#REF!</f>
        <v>#REF!</v>
      </c>
      <c r="O819" s="127" t="e">
        <f>Audit!#REF!</f>
        <v>#REF!</v>
      </c>
      <c r="P819" s="127" t="e">
        <f>Audit!#REF!</f>
        <v>#REF!</v>
      </c>
    </row>
    <row r="820" spans="1:16" hidden="1">
      <c r="A820" s="127" t="e">
        <f>Audit!#REF!</f>
        <v>#REF!</v>
      </c>
      <c r="B820" s="127" t="str">
        <f>IFERROR(INDEX(GUTS!AI821:'GUTS'!BH821,MATCH(1,GUTS!AK821:'GUTS'!BI821,0)),"")</f>
        <v/>
      </c>
      <c r="C820" s="127" t="str">
        <f>IFERROR(INDEX(GUTS!AJ821:'GUTS'!BH821,MATCH(1,GUTS!AK821:'GUTS'!BI821,0)),"")</f>
        <v/>
      </c>
      <c r="D820" s="127" t="str">
        <f>IFERROR(INDEX(GUTS!AI821:'GUTS'!BH821,MATCH(2,GUTS!AK821:'GUTS'!BI821,0)),"")</f>
        <v/>
      </c>
      <c r="E820" s="127" t="str">
        <f>IFERROR(INDEX(GUTS!AJ821:'GUTS'!BH821,MATCH(2,GUTS!AK821:'GUTS'!BI821,0)),"")</f>
        <v/>
      </c>
      <c r="F820" s="127" t="str">
        <f>IFERROR(INDEX(GUTS!AI821:'GUTS'!BH821,MATCH(3,GUTS!AK821:'GUTS'!BI821,0)),"")</f>
        <v/>
      </c>
      <c r="G820" s="127" t="str">
        <f>IFERROR(INDEX(GUTS!AJ821:'GUTS'!BH821,MATCH(3,GUTS!AK821:'GUTS'!BI821,0)),"")</f>
        <v/>
      </c>
      <c r="H820" s="127" t="str">
        <f>IFERROR(INDEX(GUTS!AI821:'GUTS'!BH821,MATCH(4,GUTS!AK821:'GUTS'!BI821,0)),"")</f>
        <v/>
      </c>
      <c r="I820" s="127" t="str">
        <f>IFERROR(INDEX(GUTS!AJ821:'GUTS'!BH821,MATCH(4,GUTS!AK821:'GUTS'!BI821,0)),"")</f>
        <v/>
      </c>
      <c r="J820" s="127" t="str">
        <f>IFERROR(INDEX(GUTS!AI821:'GUTS'!BH821,MATCH(5,GUTS!AK821:'GUTS'!BI821,0)),"")</f>
        <v/>
      </c>
      <c r="K820" s="127" t="str">
        <f>IFERROR(INDEX(GUTS!AJ821:'GUTS'!BH821,MATCH(5,GUTS!AK821:'GUTS'!BI821,0)),"")</f>
        <v/>
      </c>
      <c r="L820" s="127" t="str">
        <f>IFERROR(INDEX(GUTS!AI821:'GUTS'!BH821,MATCH(6,GUTS!AK821:'GUTS'!BI821,0)),"")</f>
        <v/>
      </c>
      <c r="M820" s="127" t="str">
        <f>IFERROR(INDEX(GUTS!AJ821:'GUTS'!BH821,MATCH(6,GUTS!AK821:'GUTS'!BI821,0)),"")</f>
        <v/>
      </c>
      <c r="N820" s="127" t="e">
        <f>Audit!#REF!</f>
        <v>#REF!</v>
      </c>
      <c r="O820" s="127" t="e">
        <f>Audit!#REF!</f>
        <v>#REF!</v>
      </c>
      <c r="P820" s="127" t="e">
        <f>Audit!#REF!</f>
        <v>#REF!</v>
      </c>
    </row>
    <row r="821" spans="1:16" hidden="1">
      <c r="A821" s="127" t="e">
        <f>Audit!#REF!</f>
        <v>#REF!</v>
      </c>
      <c r="B821" s="127" t="str">
        <f>IFERROR(INDEX(GUTS!AI822:'GUTS'!BH822,MATCH(1,GUTS!AK822:'GUTS'!BI822,0)),"")</f>
        <v/>
      </c>
      <c r="C821" s="127" t="str">
        <f>IFERROR(INDEX(GUTS!AJ822:'GUTS'!BH822,MATCH(1,GUTS!AK822:'GUTS'!BI822,0)),"")</f>
        <v/>
      </c>
      <c r="D821" s="127" t="str">
        <f>IFERROR(INDEX(GUTS!AI822:'GUTS'!BH822,MATCH(2,GUTS!AK822:'GUTS'!BI822,0)),"")</f>
        <v/>
      </c>
      <c r="E821" s="127" t="str">
        <f>IFERROR(INDEX(GUTS!AJ822:'GUTS'!BH822,MATCH(2,GUTS!AK822:'GUTS'!BI822,0)),"")</f>
        <v/>
      </c>
      <c r="F821" s="127" t="str">
        <f>IFERROR(INDEX(GUTS!AI822:'GUTS'!BH822,MATCH(3,GUTS!AK822:'GUTS'!BI822,0)),"")</f>
        <v/>
      </c>
      <c r="G821" s="127" t="str">
        <f>IFERROR(INDEX(GUTS!AJ822:'GUTS'!BH822,MATCH(3,GUTS!AK822:'GUTS'!BI822,0)),"")</f>
        <v/>
      </c>
      <c r="H821" s="127" t="str">
        <f>IFERROR(INDEX(GUTS!AI822:'GUTS'!BH822,MATCH(4,GUTS!AK822:'GUTS'!BI822,0)),"")</f>
        <v/>
      </c>
      <c r="I821" s="127" t="str">
        <f>IFERROR(INDEX(GUTS!AJ822:'GUTS'!BH822,MATCH(4,GUTS!AK822:'GUTS'!BI822,0)),"")</f>
        <v/>
      </c>
      <c r="J821" s="127" t="str">
        <f>IFERROR(INDEX(GUTS!AI822:'GUTS'!BH822,MATCH(5,GUTS!AK822:'GUTS'!BI822,0)),"")</f>
        <v/>
      </c>
      <c r="K821" s="127" t="str">
        <f>IFERROR(INDEX(GUTS!AJ822:'GUTS'!BH822,MATCH(5,GUTS!AK822:'GUTS'!BI822,0)),"")</f>
        <v/>
      </c>
      <c r="L821" s="127" t="str">
        <f>IFERROR(INDEX(GUTS!AI822:'GUTS'!BH822,MATCH(6,GUTS!AK822:'GUTS'!BI822,0)),"")</f>
        <v/>
      </c>
      <c r="M821" s="127" t="str">
        <f>IFERROR(INDEX(GUTS!AJ822:'GUTS'!BH822,MATCH(6,GUTS!AK822:'GUTS'!BI822,0)),"")</f>
        <v/>
      </c>
      <c r="N821" s="127" t="e">
        <f>Audit!#REF!</f>
        <v>#REF!</v>
      </c>
      <c r="O821" s="127" t="e">
        <f>Audit!#REF!</f>
        <v>#REF!</v>
      </c>
      <c r="P821" s="127" t="e">
        <f>Audit!#REF!</f>
        <v>#REF!</v>
      </c>
    </row>
    <row r="822" spans="1:16" hidden="1">
      <c r="A822" s="127" t="e">
        <f>Audit!#REF!</f>
        <v>#REF!</v>
      </c>
      <c r="B822" s="127" t="str">
        <f>IFERROR(INDEX(GUTS!AI823:'GUTS'!BH823,MATCH(1,GUTS!AK823:'GUTS'!BI823,0)),"")</f>
        <v/>
      </c>
      <c r="C822" s="127" t="str">
        <f>IFERROR(INDEX(GUTS!AJ823:'GUTS'!BH823,MATCH(1,GUTS!AK823:'GUTS'!BI823,0)),"")</f>
        <v/>
      </c>
      <c r="D822" s="127" t="str">
        <f>IFERROR(INDEX(GUTS!AI823:'GUTS'!BH823,MATCH(2,GUTS!AK823:'GUTS'!BI823,0)),"")</f>
        <v/>
      </c>
      <c r="E822" s="127" t="str">
        <f>IFERROR(INDEX(GUTS!AJ823:'GUTS'!BH823,MATCH(2,GUTS!AK823:'GUTS'!BI823,0)),"")</f>
        <v/>
      </c>
      <c r="F822" s="127" t="str">
        <f>IFERROR(INDEX(GUTS!AI823:'GUTS'!BH823,MATCH(3,GUTS!AK823:'GUTS'!BI823,0)),"")</f>
        <v/>
      </c>
      <c r="G822" s="127" t="str">
        <f>IFERROR(INDEX(GUTS!AJ823:'GUTS'!BH823,MATCH(3,GUTS!AK823:'GUTS'!BI823,0)),"")</f>
        <v/>
      </c>
      <c r="H822" s="127" t="str">
        <f>IFERROR(INDEX(GUTS!AI823:'GUTS'!BH823,MATCH(4,GUTS!AK823:'GUTS'!BI823,0)),"")</f>
        <v/>
      </c>
      <c r="I822" s="127" t="str">
        <f>IFERROR(INDEX(GUTS!AJ823:'GUTS'!BH823,MATCH(4,GUTS!AK823:'GUTS'!BI823,0)),"")</f>
        <v/>
      </c>
      <c r="J822" s="127" t="str">
        <f>IFERROR(INDEX(GUTS!AI823:'GUTS'!BH823,MATCH(5,GUTS!AK823:'GUTS'!BI823,0)),"")</f>
        <v/>
      </c>
      <c r="K822" s="127" t="str">
        <f>IFERROR(INDEX(GUTS!AJ823:'GUTS'!BH823,MATCH(5,GUTS!AK823:'GUTS'!BI823,0)),"")</f>
        <v/>
      </c>
      <c r="L822" s="127" t="str">
        <f>IFERROR(INDEX(GUTS!AI823:'GUTS'!BH823,MATCH(6,GUTS!AK823:'GUTS'!BI823,0)),"")</f>
        <v/>
      </c>
      <c r="M822" s="127" t="str">
        <f>IFERROR(INDEX(GUTS!AJ823:'GUTS'!BH823,MATCH(6,GUTS!AK823:'GUTS'!BI823,0)),"")</f>
        <v/>
      </c>
      <c r="N822" s="127" t="e">
        <f>Audit!#REF!</f>
        <v>#REF!</v>
      </c>
      <c r="O822" s="127" t="e">
        <f>Audit!#REF!</f>
        <v>#REF!</v>
      </c>
      <c r="P822" s="127" t="e">
        <f>Audit!#REF!</f>
        <v>#REF!</v>
      </c>
    </row>
    <row r="823" spans="1:16" hidden="1">
      <c r="A823" s="127" t="e">
        <f>Audit!#REF!</f>
        <v>#REF!</v>
      </c>
      <c r="B823" s="127" t="str">
        <f>IFERROR(INDEX(GUTS!AI824:'GUTS'!BH824,MATCH(1,GUTS!AK824:'GUTS'!BI824,0)),"")</f>
        <v/>
      </c>
      <c r="C823" s="127" t="str">
        <f>IFERROR(INDEX(GUTS!AJ824:'GUTS'!BH824,MATCH(1,GUTS!AK824:'GUTS'!BI824,0)),"")</f>
        <v/>
      </c>
      <c r="D823" s="127" t="str">
        <f>IFERROR(INDEX(GUTS!AI824:'GUTS'!BH824,MATCH(2,GUTS!AK824:'GUTS'!BI824,0)),"")</f>
        <v/>
      </c>
      <c r="E823" s="127" t="str">
        <f>IFERROR(INDEX(GUTS!AJ824:'GUTS'!BH824,MATCH(2,GUTS!AK824:'GUTS'!BI824,0)),"")</f>
        <v/>
      </c>
      <c r="F823" s="127" t="str">
        <f>IFERROR(INDEX(GUTS!AI824:'GUTS'!BH824,MATCH(3,GUTS!AK824:'GUTS'!BI824,0)),"")</f>
        <v/>
      </c>
      <c r="G823" s="127" t="str">
        <f>IFERROR(INDEX(GUTS!AJ824:'GUTS'!BH824,MATCH(3,GUTS!AK824:'GUTS'!BI824,0)),"")</f>
        <v/>
      </c>
      <c r="H823" s="127" t="str">
        <f>IFERROR(INDEX(GUTS!AI824:'GUTS'!BH824,MATCH(4,GUTS!AK824:'GUTS'!BI824,0)),"")</f>
        <v/>
      </c>
      <c r="I823" s="127" t="str">
        <f>IFERROR(INDEX(GUTS!AJ824:'GUTS'!BH824,MATCH(4,GUTS!AK824:'GUTS'!BI824,0)),"")</f>
        <v/>
      </c>
      <c r="J823" s="127" t="str">
        <f>IFERROR(INDEX(GUTS!AI824:'GUTS'!BH824,MATCH(5,GUTS!AK824:'GUTS'!BI824,0)),"")</f>
        <v/>
      </c>
      <c r="K823" s="127" t="str">
        <f>IFERROR(INDEX(GUTS!AJ824:'GUTS'!BH824,MATCH(5,GUTS!AK824:'GUTS'!BI824,0)),"")</f>
        <v/>
      </c>
      <c r="L823" s="127" t="str">
        <f>IFERROR(INDEX(GUTS!AI824:'GUTS'!BH824,MATCH(6,GUTS!AK824:'GUTS'!BI824,0)),"")</f>
        <v/>
      </c>
      <c r="M823" s="127" t="str">
        <f>IFERROR(INDEX(GUTS!AJ824:'GUTS'!BH824,MATCH(6,GUTS!AK824:'GUTS'!BI824,0)),"")</f>
        <v/>
      </c>
      <c r="N823" s="127" t="e">
        <f>Audit!#REF!</f>
        <v>#REF!</v>
      </c>
      <c r="O823" s="127" t="e">
        <f>Audit!#REF!</f>
        <v>#REF!</v>
      </c>
      <c r="P823" s="127" t="e">
        <f>Audit!#REF!</f>
        <v>#REF!</v>
      </c>
    </row>
    <row r="824" spans="1:16" hidden="1">
      <c r="A824" s="127" t="e">
        <f>Audit!#REF!</f>
        <v>#REF!</v>
      </c>
      <c r="B824" s="127" t="str">
        <f>IFERROR(INDEX(GUTS!AI825:'GUTS'!BH825,MATCH(1,GUTS!AK825:'GUTS'!BI825,0)),"")</f>
        <v/>
      </c>
      <c r="C824" s="127" t="str">
        <f>IFERROR(INDEX(GUTS!AJ825:'GUTS'!BH825,MATCH(1,GUTS!AK825:'GUTS'!BI825,0)),"")</f>
        <v/>
      </c>
      <c r="D824" s="127" t="str">
        <f>IFERROR(INDEX(GUTS!AI825:'GUTS'!BH825,MATCH(2,GUTS!AK825:'GUTS'!BI825,0)),"")</f>
        <v/>
      </c>
      <c r="E824" s="127" t="str">
        <f>IFERROR(INDEX(GUTS!AJ825:'GUTS'!BH825,MATCH(2,GUTS!AK825:'GUTS'!BI825,0)),"")</f>
        <v/>
      </c>
      <c r="F824" s="127" t="str">
        <f>IFERROR(INDEX(GUTS!AI825:'GUTS'!BH825,MATCH(3,GUTS!AK825:'GUTS'!BI825,0)),"")</f>
        <v/>
      </c>
      <c r="G824" s="127" t="str">
        <f>IFERROR(INDEX(GUTS!AJ825:'GUTS'!BH825,MATCH(3,GUTS!AK825:'GUTS'!BI825,0)),"")</f>
        <v/>
      </c>
      <c r="H824" s="127" t="str">
        <f>IFERROR(INDEX(GUTS!AI825:'GUTS'!BH825,MATCH(4,GUTS!AK825:'GUTS'!BI825,0)),"")</f>
        <v/>
      </c>
      <c r="I824" s="127" t="str">
        <f>IFERROR(INDEX(GUTS!AJ825:'GUTS'!BH825,MATCH(4,GUTS!AK825:'GUTS'!BI825,0)),"")</f>
        <v/>
      </c>
      <c r="J824" s="127" t="str">
        <f>IFERROR(INDEX(GUTS!AI825:'GUTS'!BH825,MATCH(5,GUTS!AK825:'GUTS'!BI825,0)),"")</f>
        <v/>
      </c>
      <c r="K824" s="127" t="str">
        <f>IFERROR(INDEX(GUTS!AJ825:'GUTS'!BH825,MATCH(5,GUTS!AK825:'GUTS'!BI825,0)),"")</f>
        <v/>
      </c>
      <c r="L824" s="127" t="str">
        <f>IFERROR(INDEX(GUTS!AI825:'GUTS'!BH825,MATCH(6,GUTS!AK825:'GUTS'!BI825,0)),"")</f>
        <v/>
      </c>
      <c r="M824" s="127" t="str">
        <f>IFERROR(INDEX(GUTS!AJ825:'GUTS'!BH825,MATCH(6,GUTS!AK825:'GUTS'!BI825,0)),"")</f>
        <v/>
      </c>
      <c r="N824" s="127" t="e">
        <f>Audit!#REF!</f>
        <v>#REF!</v>
      </c>
      <c r="O824" s="127" t="e">
        <f>Audit!#REF!</f>
        <v>#REF!</v>
      </c>
      <c r="P824" s="127" t="e">
        <f>Audit!#REF!</f>
        <v>#REF!</v>
      </c>
    </row>
    <row r="825" spans="1:16">
      <c r="A825" s="127" t="e">
        <f>Audit!#REF!</f>
        <v>#REF!</v>
      </c>
      <c r="B825" s="127" t="str">
        <f>IFERROR(INDEX(GUTS!AI826:'GUTS'!BH826,MATCH(1,GUTS!AK826:'GUTS'!BI826,0)),"")</f>
        <v/>
      </c>
      <c r="C825" s="127" t="str">
        <f>IFERROR(INDEX(GUTS!AJ826:'GUTS'!BH826,MATCH(1,GUTS!AK826:'GUTS'!BI826,0)),"")</f>
        <v/>
      </c>
      <c r="D825" s="127" t="str">
        <f>IFERROR(INDEX(GUTS!AI826:'GUTS'!BH826,MATCH(2,GUTS!AK826:'GUTS'!BI826,0)),"")</f>
        <v/>
      </c>
      <c r="E825" s="127" t="str">
        <f>IFERROR(INDEX(GUTS!AJ826:'GUTS'!BH826,MATCH(2,GUTS!AK826:'GUTS'!BI826,0)),"")</f>
        <v/>
      </c>
      <c r="F825" s="127" t="str">
        <f>IFERROR(INDEX(GUTS!AI826:'GUTS'!BH826,MATCH(3,GUTS!AK826:'GUTS'!BI826,0)),"")</f>
        <v/>
      </c>
      <c r="G825" s="127" t="str">
        <f>IFERROR(INDEX(GUTS!AJ826:'GUTS'!BH826,MATCH(3,GUTS!AK826:'GUTS'!BI826,0)),"")</f>
        <v/>
      </c>
      <c r="H825" s="127" t="str">
        <f>IFERROR(INDEX(GUTS!AI826:'GUTS'!BH826,MATCH(4,GUTS!AK826:'GUTS'!BI826,0)),"")</f>
        <v/>
      </c>
      <c r="I825" s="127" t="str">
        <f>IFERROR(INDEX(GUTS!AJ826:'GUTS'!BH826,MATCH(4,GUTS!AK826:'GUTS'!BI826,0)),"")</f>
        <v/>
      </c>
      <c r="J825" s="127" t="str">
        <f>IFERROR(INDEX(GUTS!AI826:'GUTS'!BH826,MATCH(5,GUTS!AK826:'GUTS'!BI826,0)),"")</f>
        <v/>
      </c>
      <c r="K825" s="127" t="str">
        <f>IFERROR(INDEX(GUTS!AJ826:'GUTS'!BH826,MATCH(5,GUTS!AK826:'GUTS'!BI826,0)),"")</f>
        <v/>
      </c>
      <c r="L825" s="127" t="str">
        <f>IFERROR(INDEX(GUTS!AI826:'GUTS'!BH826,MATCH(6,GUTS!AK826:'GUTS'!BI826,0)),"")</f>
        <v/>
      </c>
      <c r="M825" s="127" t="str">
        <f>IFERROR(INDEX(GUTS!AJ826:'GUTS'!BH826,MATCH(6,GUTS!AK826:'GUTS'!BI826,0)),"")</f>
        <v/>
      </c>
      <c r="N825" s="127" t="e">
        <f>Audit!#REF!</f>
        <v>#REF!</v>
      </c>
      <c r="O825" s="127" t="e">
        <f>Audit!#REF!</f>
        <v>#REF!</v>
      </c>
      <c r="P825" s="127" t="e">
        <f>Audit!#REF!</f>
        <v>#REF!</v>
      </c>
    </row>
    <row r="826" spans="1:16" hidden="1">
      <c r="A826" s="127" t="e">
        <f>Audit!#REF!</f>
        <v>#REF!</v>
      </c>
      <c r="B826" s="127" t="str">
        <f>IFERROR(INDEX(GUTS!AI827:'GUTS'!BH827,MATCH(1,GUTS!AK827:'GUTS'!BI827,0)),"")</f>
        <v/>
      </c>
      <c r="C826" s="127" t="str">
        <f>IFERROR(INDEX(GUTS!AJ827:'GUTS'!BH827,MATCH(1,GUTS!AK827:'GUTS'!BI827,0)),"")</f>
        <v/>
      </c>
      <c r="D826" s="127" t="str">
        <f>IFERROR(INDEX(GUTS!AI827:'GUTS'!BH827,MATCH(2,GUTS!AK827:'GUTS'!BI827,0)),"")</f>
        <v/>
      </c>
      <c r="E826" s="127" t="str">
        <f>IFERROR(INDEX(GUTS!AJ827:'GUTS'!BH827,MATCH(2,GUTS!AK827:'GUTS'!BI827,0)),"")</f>
        <v/>
      </c>
      <c r="F826" s="127" t="str">
        <f>IFERROR(INDEX(GUTS!AI827:'GUTS'!BH827,MATCH(3,GUTS!AK827:'GUTS'!BI827,0)),"")</f>
        <v/>
      </c>
      <c r="G826" s="127" t="str">
        <f>IFERROR(INDEX(GUTS!AJ827:'GUTS'!BH827,MATCH(3,GUTS!AK827:'GUTS'!BI827,0)),"")</f>
        <v/>
      </c>
      <c r="H826" s="127" t="str">
        <f>IFERROR(INDEX(GUTS!AI827:'GUTS'!BH827,MATCH(4,GUTS!AK827:'GUTS'!BI827,0)),"")</f>
        <v/>
      </c>
      <c r="I826" s="127" t="str">
        <f>IFERROR(INDEX(GUTS!AJ827:'GUTS'!BH827,MATCH(4,GUTS!AK827:'GUTS'!BI827,0)),"")</f>
        <v/>
      </c>
      <c r="J826" s="127" t="str">
        <f>IFERROR(INDEX(GUTS!AI827:'GUTS'!BH827,MATCH(5,GUTS!AK827:'GUTS'!BI827,0)),"")</f>
        <v/>
      </c>
      <c r="K826" s="127" t="str">
        <f>IFERROR(INDEX(GUTS!AJ827:'GUTS'!BH827,MATCH(5,GUTS!AK827:'GUTS'!BI827,0)),"")</f>
        <v/>
      </c>
      <c r="L826" s="127" t="str">
        <f>IFERROR(INDEX(GUTS!AI827:'GUTS'!BH827,MATCH(6,GUTS!AK827:'GUTS'!BI827,0)),"")</f>
        <v/>
      </c>
      <c r="M826" s="127" t="str">
        <f>IFERROR(INDEX(GUTS!AJ827:'GUTS'!BH827,MATCH(6,GUTS!AK827:'GUTS'!BI827,0)),"")</f>
        <v/>
      </c>
      <c r="N826" s="127" t="e">
        <f>Audit!#REF!</f>
        <v>#REF!</v>
      </c>
      <c r="O826" s="127" t="e">
        <f>Audit!#REF!</f>
        <v>#REF!</v>
      </c>
      <c r="P826" s="127" t="e">
        <f>Audit!#REF!</f>
        <v>#REF!</v>
      </c>
    </row>
    <row r="827" spans="1:16">
      <c r="A827" s="127" t="e">
        <f>Audit!#REF!</f>
        <v>#REF!</v>
      </c>
      <c r="B827" s="127" t="str">
        <f>IFERROR(INDEX(GUTS!AI828:'GUTS'!BH828,MATCH(1,GUTS!AK828:'GUTS'!BI828,0)),"")</f>
        <v/>
      </c>
      <c r="C827" s="127" t="str">
        <f>IFERROR(INDEX(GUTS!AJ828:'GUTS'!BH828,MATCH(1,GUTS!AK828:'GUTS'!BI828,0)),"")</f>
        <v/>
      </c>
      <c r="D827" s="127" t="str">
        <f>IFERROR(INDEX(GUTS!AI828:'GUTS'!BH828,MATCH(2,GUTS!AK828:'GUTS'!BI828,0)),"")</f>
        <v/>
      </c>
      <c r="E827" s="127" t="str">
        <f>IFERROR(INDEX(GUTS!AJ828:'GUTS'!BH828,MATCH(2,GUTS!AK828:'GUTS'!BI828,0)),"")</f>
        <v/>
      </c>
      <c r="F827" s="127" t="str">
        <f>IFERROR(INDEX(GUTS!AI828:'GUTS'!BH828,MATCH(3,GUTS!AK828:'GUTS'!BI828,0)),"")</f>
        <v/>
      </c>
      <c r="G827" s="127" t="str">
        <f>IFERROR(INDEX(GUTS!AJ828:'GUTS'!BH828,MATCH(3,GUTS!AK828:'GUTS'!BI828,0)),"")</f>
        <v/>
      </c>
      <c r="H827" s="127" t="str">
        <f>IFERROR(INDEX(GUTS!AI828:'GUTS'!BH828,MATCH(4,GUTS!AK828:'GUTS'!BI828,0)),"")</f>
        <v/>
      </c>
      <c r="I827" s="127" t="str">
        <f>IFERROR(INDEX(GUTS!AJ828:'GUTS'!BH828,MATCH(4,GUTS!AK828:'GUTS'!BI828,0)),"")</f>
        <v/>
      </c>
      <c r="J827" s="127" t="str">
        <f>IFERROR(INDEX(GUTS!AI828:'GUTS'!BH828,MATCH(5,GUTS!AK828:'GUTS'!BI828,0)),"")</f>
        <v/>
      </c>
      <c r="K827" s="127" t="str">
        <f>IFERROR(INDEX(GUTS!AJ828:'GUTS'!BH828,MATCH(5,GUTS!AK828:'GUTS'!BI828,0)),"")</f>
        <v/>
      </c>
      <c r="L827" s="127" t="str">
        <f>IFERROR(INDEX(GUTS!AI828:'GUTS'!BH828,MATCH(6,GUTS!AK828:'GUTS'!BI828,0)),"")</f>
        <v/>
      </c>
      <c r="M827" s="127" t="str">
        <f>IFERROR(INDEX(GUTS!AJ828:'GUTS'!BH828,MATCH(6,GUTS!AK828:'GUTS'!BI828,0)),"")</f>
        <v/>
      </c>
      <c r="N827" s="127" t="e">
        <f>Audit!#REF!</f>
        <v>#REF!</v>
      </c>
      <c r="O827" s="127" t="e">
        <f>Audit!#REF!</f>
        <v>#REF!</v>
      </c>
      <c r="P827" s="127" t="e">
        <f>Audit!#REF!</f>
        <v>#REF!</v>
      </c>
    </row>
    <row r="828" spans="1:16" hidden="1">
      <c r="A828" s="127" t="e">
        <f>Audit!#REF!</f>
        <v>#REF!</v>
      </c>
      <c r="B828" s="127" t="str">
        <f>IFERROR(INDEX(GUTS!AI829:'GUTS'!BH829,MATCH(1,GUTS!AK829:'GUTS'!BI829,0)),"")</f>
        <v/>
      </c>
      <c r="C828" s="127" t="str">
        <f>IFERROR(INDEX(GUTS!AJ829:'GUTS'!BH829,MATCH(1,GUTS!AK829:'GUTS'!BI829,0)),"")</f>
        <v/>
      </c>
      <c r="D828" s="127" t="str">
        <f>IFERROR(INDEX(GUTS!AI829:'GUTS'!BH829,MATCH(2,GUTS!AK829:'GUTS'!BI829,0)),"")</f>
        <v/>
      </c>
      <c r="E828" s="127" t="str">
        <f>IFERROR(INDEX(GUTS!AJ829:'GUTS'!BH829,MATCH(2,GUTS!AK829:'GUTS'!BI829,0)),"")</f>
        <v/>
      </c>
      <c r="F828" s="127" t="str">
        <f>IFERROR(INDEX(GUTS!AI829:'GUTS'!BH829,MATCH(3,GUTS!AK829:'GUTS'!BI829,0)),"")</f>
        <v/>
      </c>
      <c r="G828" s="127" t="str">
        <f>IFERROR(INDEX(GUTS!AJ829:'GUTS'!BH829,MATCH(3,GUTS!AK829:'GUTS'!BI829,0)),"")</f>
        <v/>
      </c>
      <c r="H828" s="127" t="str">
        <f>IFERROR(INDEX(GUTS!AI829:'GUTS'!BH829,MATCH(4,GUTS!AK829:'GUTS'!BI829,0)),"")</f>
        <v/>
      </c>
      <c r="I828" s="127" t="str">
        <f>IFERROR(INDEX(GUTS!AJ829:'GUTS'!BH829,MATCH(4,GUTS!AK829:'GUTS'!BI829,0)),"")</f>
        <v/>
      </c>
      <c r="J828" s="127" t="str">
        <f>IFERROR(INDEX(GUTS!AI829:'GUTS'!BH829,MATCH(5,GUTS!AK829:'GUTS'!BI829,0)),"")</f>
        <v/>
      </c>
      <c r="K828" s="127" t="str">
        <f>IFERROR(INDEX(GUTS!AJ829:'GUTS'!BH829,MATCH(5,GUTS!AK829:'GUTS'!BI829,0)),"")</f>
        <v/>
      </c>
      <c r="L828" s="127" t="str">
        <f>IFERROR(INDEX(GUTS!AI829:'GUTS'!BH829,MATCH(6,GUTS!AK829:'GUTS'!BI829,0)),"")</f>
        <v/>
      </c>
      <c r="M828" s="127" t="str">
        <f>IFERROR(INDEX(GUTS!AJ829:'GUTS'!BH829,MATCH(6,GUTS!AK829:'GUTS'!BI829,0)),"")</f>
        <v/>
      </c>
      <c r="N828" s="127" t="e">
        <f>Audit!#REF!</f>
        <v>#REF!</v>
      </c>
      <c r="O828" s="127" t="e">
        <f>Audit!#REF!</f>
        <v>#REF!</v>
      </c>
      <c r="P828" s="127" t="e">
        <f>Audit!#REF!</f>
        <v>#REF!</v>
      </c>
    </row>
    <row r="829" spans="1:16">
      <c r="A829" s="127" t="e">
        <f>Audit!#REF!</f>
        <v>#REF!</v>
      </c>
      <c r="B829" s="127" t="str">
        <f>IFERROR(INDEX(GUTS!AI830:'GUTS'!BH830,MATCH(1,GUTS!AK830:'GUTS'!BI830,0)),"")</f>
        <v/>
      </c>
      <c r="C829" s="127" t="str">
        <f>IFERROR(INDEX(GUTS!AJ830:'GUTS'!BH830,MATCH(1,GUTS!AK830:'GUTS'!BI830,0)),"")</f>
        <v/>
      </c>
      <c r="D829" s="127" t="str">
        <f>IFERROR(INDEX(GUTS!AI830:'GUTS'!BH830,MATCH(2,GUTS!AK830:'GUTS'!BI830,0)),"")</f>
        <v/>
      </c>
      <c r="E829" s="127" t="str">
        <f>IFERROR(INDEX(GUTS!AJ830:'GUTS'!BH830,MATCH(2,GUTS!AK830:'GUTS'!BI830,0)),"")</f>
        <v/>
      </c>
      <c r="F829" s="127" t="str">
        <f>IFERROR(INDEX(GUTS!AI830:'GUTS'!BH830,MATCH(3,GUTS!AK830:'GUTS'!BI830,0)),"")</f>
        <v/>
      </c>
      <c r="G829" s="127" t="str">
        <f>IFERROR(INDEX(GUTS!AJ830:'GUTS'!BH830,MATCH(3,GUTS!AK830:'GUTS'!BI830,0)),"")</f>
        <v/>
      </c>
      <c r="H829" s="127" t="str">
        <f>IFERROR(INDEX(GUTS!AI830:'GUTS'!BH830,MATCH(4,GUTS!AK830:'GUTS'!BI830,0)),"")</f>
        <v/>
      </c>
      <c r="I829" s="127" t="str">
        <f>IFERROR(INDEX(GUTS!AJ830:'GUTS'!BH830,MATCH(4,GUTS!AK830:'GUTS'!BI830,0)),"")</f>
        <v/>
      </c>
      <c r="J829" s="127" t="str">
        <f>IFERROR(INDEX(GUTS!AI830:'GUTS'!BH830,MATCH(5,GUTS!AK830:'GUTS'!BI830,0)),"")</f>
        <v/>
      </c>
      <c r="K829" s="127" t="str">
        <f>IFERROR(INDEX(GUTS!AJ830:'GUTS'!BH830,MATCH(5,GUTS!AK830:'GUTS'!BI830,0)),"")</f>
        <v/>
      </c>
      <c r="L829" s="127" t="str">
        <f>IFERROR(INDEX(GUTS!AI830:'GUTS'!BH830,MATCH(6,GUTS!AK830:'GUTS'!BI830,0)),"")</f>
        <v/>
      </c>
      <c r="M829" s="127" t="str">
        <f>IFERROR(INDEX(GUTS!AJ830:'GUTS'!BH830,MATCH(6,GUTS!AK830:'GUTS'!BI830,0)),"")</f>
        <v/>
      </c>
      <c r="N829" s="127" t="e">
        <f>Audit!#REF!</f>
        <v>#REF!</v>
      </c>
      <c r="O829" s="127" t="e">
        <f>Audit!#REF!</f>
        <v>#REF!</v>
      </c>
      <c r="P829" s="127" t="e">
        <f>Audit!#REF!</f>
        <v>#REF!</v>
      </c>
    </row>
    <row r="830" spans="1:16" hidden="1">
      <c r="A830" s="127" t="e">
        <f>Audit!#REF!</f>
        <v>#REF!</v>
      </c>
      <c r="B830" s="127" t="str">
        <f>IFERROR(INDEX(GUTS!AI831:'GUTS'!BH831,MATCH(1,GUTS!AK831:'GUTS'!BI831,0)),"")</f>
        <v/>
      </c>
      <c r="C830" s="127" t="str">
        <f>IFERROR(INDEX(GUTS!AJ831:'GUTS'!BH831,MATCH(1,GUTS!AK831:'GUTS'!BI831,0)),"")</f>
        <v/>
      </c>
      <c r="D830" s="127" t="str">
        <f>IFERROR(INDEX(GUTS!AI831:'GUTS'!BH831,MATCH(2,GUTS!AK831:'GUTS'!BI831,0)),"")</f>
        <v/>
      </c>
      <c r="E830" s="127" t="str">
        <f>IFERROR(INDEX(GUTS!AJ831:'GUTS'!BH831,MATCH(2,GUTS!AK831:'GUTS'!BI831,0)),"")</f>
        <v/>
      </c>
      <c r="F830" s="127" t="str">
        <f>IFERROR(INDEX(GUTS!AI831:'GUTS'!BH831,MATCH(3,GUTS!AK831:'GUTS'!BI831,0)),"")</f>
        <v/>
      </c>
      <c r="G830" s="127" t="str">
        <f>IFERROR(INDEX(GUTS!AJ831:'GUTS'!BH831,MATCH(3,GUTS!AK831:'GUTS'!BI831,0)),"")</f>
        <v/>
      </c>
      <c r="H830" s="127" t="str">
        <f>IFERROR(INDEX(GUTS!AI831:'GUTS'!BH831,MATCH(4,GUTS!AK831:'GUTS'!BI831,0)),"")</f>
        <v/>
      </c>
      <c r="I830" s="127" t="str">
        <f>IFERROR(INDEX(GUTS!AJ831:'GUTS'!BH831,MATCH(4,GUTS!AK831:'GUTS'!BI831,0)),"")</f>
        <v/>
      </c>
      <c r="J830" s="127" t="str">
        <f>IFERROR(INDEX(GUTS!AI831:'GUTS'!BH831,MATCH(5,GUTS!AK831:'GUTS'!BI831,0)),"")</f>
        <v/>
      </c>
      <c r="K830" s="127" t="str">
        <f>IFERROR(INDEX(GUTS!AJ831:'GUTS'!BH831,MATCH(5,GUTS!AK831:'GUTS'!BI831,0)),"")</f>
        <v/>
      </c>
      <c r="L830" s="127" t="str">
        <f>IFERROR(INDEX(GUTS!AI831:'GUTS'!BH831,MATCH(6,GUTS!AK831:'GUTS'!BI831,0)),"")</f>
        <v/>
      </c>
      <c r="M830" s="127" t="str">
        <f>IFERROR(INDEX(GUTS!AJ831:'GUTS'!BH831,MATCH(6,GUTS!AK831:'GUTS'!BI831,0)),"")</f>
        <v/>
      </c>
      <c r="N830" s="127" t="e">
        <f>Audit!#REF!</f>
        <v>#REF!</v>
      </c>
      <c r="O830" s="127" t="e">
        <f>Audit!#REF!</f>
        <v>#REF!</v>
      </c>
      <c r="P830" s="127" t="e">
        <f>Audit!#REF!</f>
        <v>#REF!</v>
      </c>
    </row>
    <row r="831" spans="1:16">
      <c r="A831" s="127" t="e">
        <f>Audit!#REF!</f>
        <v>#REF!</v>
      </c>
      <c r="B831" s="127" t="str">
        <f>IFERROR(INDEX(GUTS!AI832:'GUTS'!BH832,MATCH(1,GUTS!AK832:'GUTS'!BI832,0)),"")</f>
        <v/>
      </c>
      <c r="C831" s="127" t="str">
        <f>IFERROR(INDEX(GUTS!AJ832:'GUTS'!BH832,MATCH(1,GUTS!AK832:'GUTS'!BI832,0)),"")</f>
        <v/>
      </c>
      <c r="D831" s="127" t="str">
        <f>IFERROR(INDEX(GUTS!AI832:'GUTS'!BH832,MATCH(2,GUTS!AK832:'GUTS'!BI832,0)),"")</f>
        <v/>
      </c>
      <c r="E831" s="127" t="str">
        <f>IFERROR(INDEX(GUTS!AJ832:'GUTS'!BH832,MATCH(2,GUTS!AK832:'GUTS'!BI832,0)),"")</f>
        <v/>
      </c>
      <c r="F831" s="127" t="str">
        <f>IFERROR(INDEX(GUTS!AI832:'GUTS'!BH832,MATCH(3,GUTS!AK832:'GUTS'!BI832,0)),"")</f>
        <v/>
      </c>
      <c r="G831" s="127" t="str">
        <f>IFERROR(INDEX(GUTS!AJ832:'GUTS'!BH832,MATCH(3,GUTS!AK832:'GUTS'!BI832,0)),"")</f>
        <v/>
      </c>
      <c r="H831" s="127" t="str">
        <f>IFERROR(INDEX(GUTS!AI832:'GUTS'!BH832,MATCH(4,GUTS!AK832:'GUTS'!BI832,0)),"")</f>
        <v/>
      </c>
      <c r="I831" s="127" t="str">
        <f>IFERROR(INDEX(GUTS!AJ832:'GUTS'!BH832,MATCH(4,GUTS!AK832:'GUTS'!BI832,0)),"")</f>
        <v/>
      </c>
      <c r="J831" s="127" t="str">
        <f>IFERROR(INDEX(GUTS!AI832:'GUTS'!BH832,MATCH(5,GUTS!AK832:'GUTS'!BI832,0)),"")</f>
        <v/>
      </c>
      <c r="K831" s="127" t="str">
        <f>IFERROR(INDEX(GUTS!AJ832:'GUTS'!BH832,MATCH(5,GUTS!AK832:'GUTS'!BI832,0)),"")</f>
        <v/>
      </c>
      <c r="L831" s="127" t="str">
        <f>IFERROR(INDEX(GUTS!AI832:'GUTS'!BH832,MATCH(6,GUTS!AK832:'GUTS'!BI832,0)),"")</f>
        <v/>
      </c>
      <c r="M831" s="127" t="str">
        <f>IFERROR(INDEX(GUTS!AJ832:'GUTS'!BH832,MATCH(6,GUTS!AK832:'GUTS'!BI832,0)),"")</f>
        <v/>
      </c>
      <c r="N831" s="127" t="e">
        <f>Audit!#REF!</f>
        <v>#REF!</v>
      </c>
      <c r="O831" s="127" t="e">
        <f>Audit!#REF!</f>
        <v>#REF!</v>
      </c>
      <c r="P831" s="127" t="e">
        <f>Audit!#REF!</f>
        <v>#REF!</v>
      </c>
    </row>
    <row r="832" spans="1:16" hidden="1">
      <c r="A832" s="127" t="e">
        <f>Audit!#REF!</f>
        <v>#REF!</v>
      </c>
      <c r="B832" s="127" t="str">
        <f>IFERROR(INDEX(GUTS!AI833:'GUTS'!BH833,MATCH(1,GUTS!AK833:'GUTS'!BI833,0)),"")</f>
        <v/>
      </c>
      <c r="C832" s="127" t="str">
        <f>IFERROR(INDEX(GUTS!AJ833:'GUTS'!BH833,MATCH(1,GUTS!AK833:'GUTS'!BI833,0)),"")</f>
        <v/>
      </c>
      <c r="D832" s="127" t="str">
        <f>IFERROR(INDEX(GUTS!AI833:'GUTS'!BH833,MATCH(2,GUTS!AK833:'GUTS'!BI833,0)),"")</f>
        <v/>
      </c>
      <c r="E832" s="127" t="str">
        <f>IFERROR(INDEX(GUTS!AJ833:'GUTS'!BH833,MATCH(2,GUTS!AK833:'GUTS'!BI833,0)),"")</f>
        <v/>
      </c>
      <c r="F832" s="127" t="str">
        <f>IFERROR(INDEX(GUTS!AI833:'GUTS'!BH833,MATCH(3,GUTS!AK833:'GUTS'!BI833,0)),"")</f>
        <v/>
      </c>
      <c r="G832" s="127" t="str">
        <f>IFERROR(INDEX(GUTS!AJ833:'GUTS'!BH833,MATCH(3,GUTS!AK833:'GUTS'!BI833,0)),"")</f>
        <v/>
      </c>
      <c r="H832" s="127" t="str">
        <f>IFERROR(INDEX(GUTS!AI833:'GUTS'!BH833,MATCH(4,GUTS!AK833:'GUTS'!BI833,0)),"")</f>
        <v/>
      </c>
      <c r="I832" s="127" t="str">
        <f>IFERROR(INDEX(GUTS!AJ833:'GUTS'!BH833,MATCH(4,GUTS!AK833:'GUTS'!BI833,0)),"")</f>
        <v/>
      </c>
      <c r="J832" s="127" t="str">
        <f>IFERROR(INDEX(GUTS!AI833:'GUTS'!BH833,MATCH(5,GUTS!AK833:'GUTS'!BI833,0)),"")</f>
        <v/>
      </c>
      <c r="K832" s="127" t="str">
        <f>IFERROR(INDEX(GUTS!AJ833:'GUTS'!BH833,MATCH(5,GUTS!AK833:'GUTS'!BI833,0)),"")</f>
        <v/>
      </c>
      <c r="L832" s="127" t="str">
        <f>IFERROR(INDEX(GUTS!AI833:'GUTS'!BH833,MATCH(6,GUTS!AK833:'GUTS'!BI833,0)),"")</f>
        <v/>
      </c>
      <c r="M832" s="127" t="str">
        <f>IFERROR(INDEX(GUTS!AJ833:'GUTS'!BH833,MATCH(6,GUTS!AK833:'GUTS'!BI833,0)),"")</f>
        <v/>
      </c>
      <c r="N832" s="127" t="e">
        <f>Audit!#REF!</f>
        <v>#REF!</v>
      </c>
      <c r="O832" s="127" t="e">
        <f>Audit!#REF!</f>
        <v>#REF!</v>
      </c>
      <c r="P832" s="127" t="e">
        <f>Audit!#REF!</f>
        <v>#REF!</v>
      </c>
    </row>
    <row r="833" spans="1:16">
      <c r="A833" s="127" t="e">
        <f>Audit!#REF!</f>
        <v>#REF!</v>
      </c>
      <c r="B833" s="127" t="str">
        <f>IFERROR(INDEX(GUTS!AI834:'GUTS'!BH834,MATCH(1,GUTS!AK834:'GUTS'!BI834,0)),"")</f>
        <v/>
      </c>
      <c r="C833" s="127" t="str">
        <f>IFERROR(INDEX(GUTS!AJ834:'GUTS'!BH834,MATCH(1,GUTS!AK834:'GUTS'!BI834,0)),"")</f>
        <v/>
      </c>
      <c r="D833" s="127" t="str">
        <f>IFERROR(INDEX(GUTS!AI834:'GUTS'!BH834,MATCH(2,GUTS!AK834:'GUTS'!BI834,0)),"")</f>
        <v/>
      </c>
      <c r="E833" s="127" t="str">
        <f>IFERROR(INDEX(GUTS!AJ834:'GUTS'!BH834,MATCH(2,GUTS!AK834:'GUTS'!BI834,0)),"")</f>
        <v/>
      </c>
      <c r="F833" s="127" t="str">
        <f>IFERROR(INDEX(GUTS!AI834:'GUTS'!BH834,MATCH(3,GUTS!AK834:'GUTS'!BI834,0)),"")</f>
        <v/>
      </c>
      <c r="G833" s="127" t="str">
        <f>IFERROR(INDEX(GUTS!AJ834:'GUTS'!BH834,MATCH(3,GUTS!AK834:'GUTS'!BI834,0)),"")</f>
        <v/>
      </c>
      <c r="H833" s="127" t="str">
        <f>IFERROR(INDEX(GUTS!AI834:'GUTS'!BH834,MATCH(4,GUTS!AK834:'GUTS'!BI834,0)),"")</f>
        <v/>
      </c>
      <c r="I833" s="127" t="str">
        <f>IFERROR(INDEX(GUTS!AJ834:'GUTS'!BH834,MATCH(4,GUTS!AK834:'GUTS'!BI834,0)),"")</f>
        <v/>
      </c>
      <c r="J833" s="127" t="str">
        <f>IFERROR(INDEX(GUTS!AI834:'GUTS'!BH834,MATCH(5,GUTS!AK834:'GUTS'!BI834,0)),"")</f>
        <v/>
      </c>
      <c r="K833" s="127" t="str">
        <f>IFERROR(INDEX(GUTS!AJ834:'GUTS'!BH834,MATCH(5,GUTS!AK834:'GUTS'!BI834,0)),"")</f>
        <v/>
      </c>
      <c r="L833" s="127" t="str">
        <f>IFERROR(INDEX(GUTS!AI834:'GUTS'!BH834,MATCH(6,GUTS!AK834:'GUTS'!BI834,0)),"")</f>
        <v/>
      </c>
      <c r="M833" s="127" t="str">
        <f>IFERROR(INDEX(GUTS!AJ834:'GUTS'!BH834,MATCH(6,GUTS!AK834:'GUTS'!BI834,0)),"")</f>
        <v/>
      </c>
      <c r="N833" s="127" t="e">
        <f>Audit!#REF!</f>
        <v>#REF!</v>
      </c>
      <c r="O833" s="127" t="e">
        <f>Audit!#REF!</f>
        <v>#REF!</v>
      </c>
      <c r="P833" s="127" t="e">
        <f>Audit!#REF!</f>
        <v>#REF!</v>
      </c>
    </row>
    <row r="834" spans="1:16" hidden="1">
      <c r="A834" s="127" t="e">
        <f>Audit!#REF!</f>
        <v>#REF!</v>
      </c>
      <c r="B834" s="127" t="str">
        <f>IFERROR(INDEX(GUTS!AI835:'GUTS'!BH835,MATCH(1,GUTS!AK835:'GUTS'!BI835,0)),"")</f>
        <v/>
      </c>
      <c r="C834" s="127" t="str">
        <f>IFERROR(INDEX(GUTS!AJ835:'GUTS'!BH835,MATCH(1,GUTS!AK835:'GUTS'!BI835,0)),"")</f>
        <v/>
      </c>
      <c r="D834" s="127" t="str">
        <f>IFERROR(INDEX(GUTS!AI835:'GUTS'!BH835,MATCH(2,GUTS!AK835:'GUTS'!BI835,0)),"")</f>
        <v/>
      </c>
      <c r="E834" s="127" t="str">
        <f>IFERROR(INDEX(GUTS!AJ835:'GUTS'!BH835,MATCH(2,GUTS!AK835:'GUTS'!BI835,0)),"")</f>
        <v/>
      </c>
      <c r="F834" s="127" t="str">
        <f>IFERROR(INDEX(GUTS!AI835:'GUTS'!BH835,MATCH(3,GUTS!AK835:'GUTS'!BI835,0)),"")</f>
        <v/>
      </c>
      <c r="G834" s="127" t="str">
        <f>IFERROR(INDEX(GUTS!AJ835:'GUTS'!BH835,MATCH(3,GUTS!AK835:'GUTS'!BI835,0)),"")</f>
        <v/>
      </c>
      <c r="H834" s="127" t="str">
        <f>IFERROR(INDEX(GUTS!AI835:'GUTS'!BH835,MATCH(4,GUTS!AK835:'GUTS'!BI835,0)),"")</f>
        <v/>
      </c>
      <c r="I834" s="127" t="str">
        <f>IFERROR(INDEX(GUTS!AJ835:'GUTS'!BH835,MATCH(4,GUTS!AK835:'GUTS'!BI835,0)),"")</f>
        <v/>
      </c>
      <c r="J834" s="127" t="str">
        <f>IFERROR(INDEX(GUTS!AI835:'GUTS'!BH835,MATCH(5,GUTS!AK835:'GUTS'!BI835,0)),"")</f>
        <v/>
      </c>
      <c r="K834" s="127" t="str">
        <f>IFERROR(INDEX(GUTS!AJ835:'GUTS'!BH835,MATCH(5,GUTS!AK835:'GUTS'!BI835,0)),"")</f>
        <v/>
      </c>
      <c r="L834" s="127" t="str">
        <f>IFERROR(INDEX(GUTS!AI835:'GUTS'!BH835,MATCH(6,GUTS!AK835:'GUTS'!BI835,0)),"")</f>
        <v/>
      </c>
      <c r="M834" s="127" t="str">
        <f>IFERROR(INDEX(GUTS!AJ835:'GUTS'!BH835,MATCH(6,GUTS!AK835:'GUTS'!BI835,0)),"")</f>
        <v/>
      </c>
      <c r="N834" s="127" t="e">
        <f>Audit!#REF!</f>
        <v>#REF!</v>
      </c>
      <c r="O834" s="127" t="e">
        <f>Audit!#REF!</f>
        <v>#REF!</v>
      </c>
      <c r="P834" s="127" t="e">
        <f>Audit!#REF!</f>
        <v>#REF!</v>
      </c>
    </row>
    <row r="835" spans="1:16">
      <c r="A835" s="127" t="e">
        <f>Audit!#REF!</f>
        <v>#REF!</v>
      </c>
      <c r="B835" s="127" t="str">
        <f>IFERROR(INDEX(GUTS!AI836:'GUTS'!BH836,MATCH(1,GUTS!AK836:'GUTS'!BI836,0)),"")</f>
        <v/>
      </c>
      <c r="C835" s="127" t="str">
        <f>IFERROR(INDEX(GUTS!AJ836:'GUTS'!BH836,MATCH(1,GUTS!AK836:'GUTS'!BI836,0)),"")</f>
        <v/>
      </c>
      <c r="D835" s="127" t="str">
        <f>IFERROR(INDEX(GUTS!AI836:'GUTS'!BH836,MATCH(2,GUTS!AK836:'GUTS'!BI836,0)),"")</f>
        <v/>
      </c>
      <c r="E835" s="127" t="str">
        <f>IFERROR(INDEX(GUTS!AJ836:'GUTS'!BH836,MATCH(2,GUTS!AK836:'GUTS'!BI836,0)),"")</f>
        <v/>
      </c>
      <c r="F835" s="127" t="str">
        <f>IFERROR(INDEX(GUTS!AI836:'GUTS'!BH836,MATCH(3,GUTS!AK836:'GUTS'!BI836,0)),"")</f>
        <v/>
      </c>
      <c r="G835" s="127" t="str">
        <f>IFERROR(INDEX(GUTS!AJ836:'GUTS'!BH836,MATCH(3,GUTS!AK836:'GUTS'!BI836,0)),"")</f>
        <v/>
      </c>
      <c r="H835" s="127" t="str">
        <f>IFERROR(INDEX(GUTS!AI836:'GUTS'!BH836,MATCH(4,GUTS!AK836:'GUTS'!BI836,0)),"")</f>
        <v/>
      </c>
      <c r="I835" s="127" t="str">
        <f>IFERROR(INDEX(GUTS!AJ836:'GUTS'!BH836,MATCH(4,GUTS!AK836:'GUTS'!BI836,0)),"")</f>
        <v/>
      </c>
      <c r="J835" s="127" t="str">
        <f>IFERROR(INDEX(GUTS!AI836:'GUTS'!BH836,MATCH(5,GUTS!AK836:'GUTS'!BI836,0)),"")</f>
        <v/>
      </c>
      <c r="K835" s="127" t="str">
        <f>IFERROR(INDEX(GUTS!AJ836:'GUTS'!BH836,MATCH(5,GUTS!AK836:'GUTS'!BI836,0)),"")</f>
        <v/>
      </c>
      <c r="L835" s="127" t="str">
        <f>IFERROR(INDEX(GUTS!AI836:'GUTS'!BH836,MATCH(6,GUTS!AK836:'GUTS'!BI836,0)),"")</f>
        <v/>
      </c>
      <c r="M835" s="127" t="str">
        <f>IFERROR(INDEX(GUTS!AJ836:'GUTS'!BH836,MATCH(6,GUTS!AK836:'GUTS'!BI836,0)),"")</f>
        <v/>
      </c>
      <c r="N835" s="127" t="e">
        <f>Audit!#REF!</f>
        <v>#REF!</v>
      </c>
      <c r="O835" s="127" t="e">
        <f>Audit!#REF!</f>
        <v>#REF!</v>
      </c>
      <c r="P835" s="127" t="e">
        <f>Audit!#REF!</f>
        <v>#REF!</v>
      </c>
    </row>
    <row r="836" spans="1:16" hidden="1">
      <c r="A836" s="127" t="e">
        <f>Audit!#REF!</f>
        <v>#REF!</v>
      </c>
      <c r="B836" s="127" t="str">
        <f>IFERROR(INDEX(GUTS!AI837:'GUTS'!BH837,MATCH(1,GUTS!AK837:'GUTS'!BI837,0)),"")</f>
        <v/>
      </c>
      <c r="C836" s="127" t="str">
        <f>IFERROR(INDEX(GUTS!AJ837:'GUTS'!BH837,MATCH(1,GUTS!AK837:'GUTS'!BI837,0)),"")</f>
        <v/>
      </c>
      <c r="D836" s="127" t="str">
        <f>IFERROR(INDEX(GUTS!AI837:'GUTS'!BH837,MATCH(2,GUTS!AK837:'GUTS'!BI837,0)),"")</f>
        <v/>
      </c>
      <c r="E836" s="127" t="str">
        <f>IFERROR(INDEX(GUTS!AJ837:'GUTS'!BH837,MATCH(2,GUTS!AK837:'GUTS'!BI837,0)),"")</f>
        <v/>
      </c>
      <c r="F836" s="127" t="str">
        <f>IFERROR(INDEX(GUTS!AI837:'GUTS'!BH837,MATCH(3,GUTS!AK837:'GUTS'!BI837,0)),"")</f>
        <v/>
      </c>
      <c r="G836" s="127" t="str">
        <f>IFERROR(INDEX(GUTS!AJ837:'GUTS'!BH837,MATCH(3,GUTS!AK837:'GUTS'!BI837,0)),"")</f>
        <v/>
      </c>
      <c r="H836" s="127" t="str">
        <f>IFERROR(INDEX(GUTS!AI837:'GUTS'!BH837,MATCH(4,GUTS!AK837:'GUTS'!BI837,0)),"")</f>
        <v/>
      </c>
      <c r="I836" s="127" t="str">
        <f>IFERROR(INDEX(GUTS!AJ837:'GUTS'!BH837,MATCH(4,GUTS!AK837:'GUTS'!BI837,0)),"")</f>
        <v/>
      </c>
      <c r="J836" s="127" t="str">
        <f>IFERROR(INDEX(GUTS!AI837:'GUTS'!BH837,MATCH(5,GUTS!AK837:'GUTS'!BI837,0)),"")</f>
        <v/>
      </c>
      <c r="K836" s="127" t="str">
        <f>IFERROR(INDEX(GUTS!AJ837:'GUTS'!BH837,MATCH(5,GUTS!AK837:'GUTS'!BI837,0)),"")</f>
        <v/>
      </c>
      <c r="L836" s="127" t="str">
        <f>IFERROR(INDEX(GUTS!AI837:'GUTS'!BH837,MATCH(6,GUTS!AK837:'GUTS'!BI837,0)),"")</f>
        <v/>
      </c>
      <c r="M836" s="127" t="str">
        <f>IFERROR(INDEX(GUTS!AJ837:'GUTS'!BH837,MATCH(6,GUTS!AK837:'GUTS'!BI837,0)),"")</f>
        <v/>
      </c>
      <c r="N836" s="127" t="e">
        <f>Audit!#REF!</f>
        <v>#REF!</v>
      </c>
      <c r="O836" s="127" t="e">
        <f>Audit!#REF!</f>
        <v>#REF!</v>
      </c>
      <c r="P836" s="127" t="e">
        <f>Audit!#REF!</f>
        <v>#REF!</v>
      </c>
    </row>
    <row r="837" spans="1:16" hidden="1">
      <c r="A837" s="127" t="e">
        <f>Audit!#REF!</f>
        <v>#REF!</v>
      </c>
      <c r="B837" s="127" t="str">
        <f>IFERROR(INDEX(GUTS!AI838:'GUTS'!BH838,MATCH(1,GUTS!AK838:'GUTS'!BI838,0)),"")</f>
        <v/>
      </c>
      <c r="C837" s="127" t="str">
        <f>IFERROR(INDEX(GUTS!AJ838:'GUTS'!BH838,MATCH(1,GUTS!AK838:'GUTS'!BI838,0)),"")</f>
        <v/>
      </c>
      <c r="D837" s="127" t="str">
        <f>IFERROR(INDEX(GUTS!AI838:'GUTS'!BH838,MATCH(2,GUTS!AK838:'GUTS'!BI838,0)),"")</f>
        <v/>
      </c>
      <c r="E837" s="127" t="str">
        <f>IFERROR(INDEX(GUTS!AJ838:'GUTS'!BH838,MATCH(2,GUTS!AK838:'GUTS'!BI838,0)),"")</f>
        <v/>
      </c>
      <c r="F837" s="127" t="str">
        <f>IFERROR(INDEX(GUTS!AI838:'GUTS'!BH838,MATCH(3,GUTS!AK838:'GUTS'!BI838,0)),"")</f>
        <v/>
      </c>
      <c r="G837" s="127" t="str">
        <f>IFERROR(INDEX(GUTS!AJ838:'GUTS'!BH838,MATCH(3,GUTS!AK838:'GUTS'!BI838,0)),"")</f>
        <v/>
      </c>
      <c r="H837" s="127" t="str">
        <f>IFERROR(INDEX(GUTS!AI838:'GUTS'!BH838,MATCH(4,GUTS!AK838:'GUTS'!BI838,0)),"")</f>
        <v/>
      </c>
      <c r="I837" s="127" t="str">
        <f>IFERROR(INDEX(GUTS!AJ838:'GUTS'!BH838,MATCH(4,GUTS!AK838:'GUTS'!BI838,0)),"")</f>
        <v/>
      </c>
      <c r="J837" s="127" t="str">
        <f>IFERROR(INDEX(GUTS!AI838:'GUTS'!BH838,MATCH(5,GUTS!AK838:'GUTS'!BI838,0)),"")</f>
        <v/>
      </c>
      <c r="K837" s="127" t="str">
        <f>IFERROR(INDEX(GUTS!AJ838:'GUTS'!BH838,MATCH(5,GUTS!AK838:'GUTS'!BI838,0)),"")</f>
        <v/>
      </c>
      <c r="L837" s="127" t="str">
        <f>IFERROR(INDEX(GUTS!AI838:'GUTS'!BH838,MATCH(6,GUTS!AK838:'GUTS'!BI838,0)),"")</f>
        <v/>
      </c>
      <c r="M837" s="127" t="str">
        <f>IFERROR(INDEX(GUTS!AJ838:'GUTS'!BH838,MATCH(6,GUTS!AK838:'GUTS'!BI838,0)),"")</f>
        <v/>
      </c>
      <c r="N837" s="127" t="e">
        <f>Audit!#REF!</f>
        <v>#REF!</v>
      </c>
      <c r="O837" s="127" t="e">
        <f>Audit!#REF!</f>
        <v>#REF!</v>
      </c>
      <c r="P837" s="127" t="e">
        <f>Audit!#REF!</f>
        <v>#REF!</v>
      </c>
    </row>
    <row r="838" spans="1:16" hidden="1">
      <c r="A838" s="127" t="e">
        <f>Audit!#REF!</f>
        <v>#REF!</v>
      </c>
      <c r="B838" s="127" t="str">
        <f>IFERROR(INDEX(GUTS!AI839:'GUTS'!BH839,MATCH(1,GUTS!AK839:'GUTS'!BI839,0)),"")</f>
        <v/>
      </c>
      <c r="C838" s="127" t="str">
        <f>IFERROR(INDEX(GUTS!AJ839:'GUTS'!BH839,MATCH(1,GUTS!AK839:'GUTS'!BI839,0)),"")</f>
        <v/>
      </c>
      <c r="D838" s="127" t="str">
        <f>IFERROR(INDEX(GUTS!AI839:'GUTS'!BH839,MATCH(2,GUTS!AK839:'GUTS'!BI839,0)),"")</f>
        <v/>
      </c>
      <c r="E838" s="127" t="str">
        <f>IFERROR(INDEX(GUTS!AJ839:'GUTS'!BH839,MATCH(2,GUTS!AK839:'GUTS'!BI839,0)),"")</f>
        <v/>
      </c>
      <c r="F838" s="127" t="str">
        <f>IFERROR(INDEX(GUTS!AI839:'GUTS'!BH839,MATCH(3,GUTS!AK839:'GUTS'!BI839,0)),"")</f>
        <v/>
      </c>
      <c r="G838" s="127" t="str">
        <f>IFERROR(INDEX(GUTS!AJ839:'GUTS'!BH839,MATCH(3,GUTS!AK839:'GUTS'!BI839,0)),"")</f>
        <v/>
      </c>
      <c r="H838" s="127" t="str">
        <f>IFERROR(INDEX(GUTS!AI839:'GUTS'!BH839,MATCH(4,GUTS!AK839:'GUTS'!BI839,0)),"")</f>
        <v/>
      </c>
      <c r="I838" s="127" t="str">
        <f>IFERROR(INDEX(GUTS!AJ839:'GUTS'!BH839,MATCH(4,GUTS!AK839:'GUTS'!BI839,0)),"")</f>
        <v/>
      </c>
      <c r="J838" s="127" t="str">
        <f>IFERROR(INDEX(GUTS!AI839:'GUTS'!BH839,MATCH(5,GUTS!AK839:'GUTS'!BI839,0)),"")</f>
        <v/>
      </c>
      <c r="K838" s="127" t="str">
        <f>IFERROR(INDEX(GUTS!AJ839:'GUTS'!BH839,MATCH(5,GUTS!AK839:'GUTS'!BI839,0)),"")</f>
        <v/>
      </c>
      <c r="L838" s="127" t="str">
        <f>IFERROR(INDEX(GUTS!AI839:'GUTS'!BH839,MATCH(6,GUTS!AK839:'GUTS'!BI839,0)),"")</f>
        <v/>
      </c>
      <c r="M838" s="127" t="str">
        <f>IFERROR(INDEX(GUTS!AJ839:'GUTS'!BH839,MATCH(6,GUTS!AK839:'GUTS'!BI839,0)),"")</f>
        <v/>
      </c>
      <c r="N838" s="127" t="e">
        <f>Audit!#REF!</f>
        <v>#REF!</v>
      </c>
      <c r="O838" s="127" t="e">
        <f>Audit!#REF!</f>
        <v>#REF!</v>
      </c>
      <c r="P838" s="127" t="e">
        <f>Audit!#REF!</f>
        <v>#REF!</v>
      </c>
    </row>
    <row r="839" spans="1:16" hidden="1">
      <c r="A839" s="127" t="e">
        <f>Audit!#REF!</f>
        <v>#REF!</v>
      </c>
      <c r="B839" s="127" t="str">
        <f>IFERROR(INDEX(GUTS!AI840:'GUTS'!BH840,MATCH(1,GUTS!AK840:'GUTS'!BI840,0)),"")</f>
        <v/>
      </c>
      <c r="C839" s="127" t="str">
        <f>IFERROR(INDEX(GUTS!AJ840:'GUTS'!BH840,MATCH(1,GUTS!AK840:'GUTS'!BI840,0)),"")</f>
        <v/>
      </c>
      <c r="D839" s="127" t="str">
        <f>IFERROR(INDEX(GUTS!AI840:'GUTS'!BH840,MATCH(2,GUTS!AK840:'GUTS'!BI840,0)),"")</f>
        <v/>
      </c>
      <c r="E839" s="127" t="str">
        <f>IFERROR(INDEX(GUTS!AJ840:'GUTS'!BH840,MATCH(2,GUTS!AK840:'GUTS'!BI840,0)),"")</f>
        <v/>
      </c>
      <c r="F839" s="127" t="str">
        <f>IFERROR(INDEX(GUTS!AI840:'GUTS'!BH840,MATCH(3,GUTS!AK840:'GUTS'!BI840,0)),"")</f>
        <v/>
      </c>
      <c r="G839" s="127" t="str">
        <f>IFERROR(INDEX(GUTS!AJ840:'GUTS'!BH840,MATCH(3,GUTS!AK840:'GUTS'!BI840,0)),"")</f>
        <v/>
      </c>
      <c r="H839" s="127" t="str">
        <f>IFERROR(INDEX(GUTS!AI840:'GUTS'!BH840,MATCH(4,GUTS!AK840:'GUTS'!BI840,0)),"")</f>
        <v/>
      </c>
      <c r="I839" s="127" t="str">
        <f>IFERROR(INDEX(GUTS!AJ840:'GUTS'!BH840,MATCH(4,GUTS!AK840:'GUTS'!BI840,0)),"")</f>
        <v/>
      </c>
      <c r="J839" s="127" t="str">
        <f>IFERROR(INDEX(GUTS!AI840:'GUTS'!BH840,MATCH(5,GUTS!AK840:'GUTS'!BI840,0)),"")</f>
        <v/>
      </c>
      <c r="K839" s="127" t="str">
        <f>IFERROR(INDEX(GUTS!AJ840:'GUTS'!BH840,MATCH(5,GUTS!AK840:'GUTS'!BI840,0)),"")</f>
        <v/>
      </c>
      <c r="L839" s="127" t="str">
        <f>IFERROR(INDEX(GUTS!AI840:'GUTS'!BH840,MATCH(6,GUTS!AK840:'GUTS'!BI840,0)),"")</f>
        <v/>
      </c>
      <c r="M839" s="127" t="str">
        <f>IFERROR(INDEX(GUTS!AJ840:'GUTS'!BH840,MATCH(6,GUTS!AK840:'GUTS'!BI840,0)),"")</f>
        <v/>
      </c>
      <c r="N839" s="127" t="e">
        <f>Audit!#REF!</f>
        <v>#REF!</v>
      </c>
      <c r="O839" s="127" t="e">
        <f>Audit!#REF!</f>
        <v>#REF!</v>
      </c>
      <c r="P839" s="127" t="e">
        <f>Audit!#REF!</f>
        <v>#REF!</v>
      </c>
    </row>
    <row r="840" spans="1:16" hidden="1">
      <c r="A840" s="127" t="e">
        <f>Audit!#REF!</f>
        <v>#REF!</v>
      </c>
      <c r="B840" s="127" t="str">
        <f>IFERROR(INDEX(GUTS!AI841:'GUTS'!BH841,MATCH(1,GUTS!AK841:'GUTS'!BI841,0)),"")</f>
        <v/>
      </c>
      <c r="C840" s="127" t="str">
        <f>IFERROR(INDEX(GUTS!AJ841:'GUTS'!BH841,MATCH(1,GUTS!AK841:'GUTS'!BI841,0)),"")</f>
        <v/>
      </c>
      <c r="D840" s="127" t="str">
        <f>IFERROR(INDEX(GUTS!AI841:'GUTS'!BH841,MATCH(2,GUTS!AK841:'GUTS'!BI841,0)),"")</f>
        <v/>
      </c>
      <c r="E840" s="127" t="str">
        <f>IFERROR(INDEX(GUTS!AJ841:'GUTS'!BH841,MATCH(2,GUTS!AK841:'GUTS'!BI841,0)),"")</f>
        <v/>
      </c>
      <c r="F840" s="127" t="str">
        <f>IFERROR(INDEX(GUTS!AI841:'GUTS'!BH841,MATCH(3,GUTS!AK841:'GUTS'!BI841,0)),"")</f>
        <v/>
      </c>
      <c r="G840" s="127" t="str">
        <f>IFERROR(INDEX(GUTS!AJ841:'GUTS'!BH841,MATCH(3,GUTS!AK841:'GUTS'!BI841,0)),"")</f>
        <v/>
      </c>
      <c r="H840" s="127" t="str">
        <f>IFERROR(INDEX(GUTS!AI841:'GUTS'!BH841,MATCH(4,GUTS!AK841:'GUTS'!BI841,0)),"")</f>
        <v/>
      </c>
      <c r="I840" s="127" t="str">
        <f>IFERROR(INDEX(GUTS!AJ841:'GUTS'!BH841,MATCH(4,GUTS!AK841:'GUTS'!BI841,0)),"")</f>
        <v/>
      </c>
      <c r="J840" s="127" t="str">
        <f>IFERROR(INDEX(GUTS!AI841:'GUTS'!BH841,MATCH(5,GUTS!AK841:'GUTS'!BI841,0)),"")</f>
        <v/>
      </c>
      <c r="K840" s="127" t="str">
        <f>IFERROR(INDEX(GUTS!AJ841:'GUTS'!BH841,MATCH(5,GUTS!AK841:'GUTS'!BI841,0)),"")</f>
        <v/>
      </c>
      <c r="L840" s="127" t="str">
        <f>IFERROR(INDEX(GUTS!AI841:'GUTS'!BH841,MATCH(6,GUTS!AK841:'GUTS'!BI841,0)),"")</f>
        <v/>
      </c>
      <c r="M840" s="127" t="str">
        <f>IFERROR(INDEX(GUTS!AJ841:'GUTS'!BH841,MATCH(6,GUTS!AK841:'GUTS'!BI841,0)),"")</f>
        <v/>
      </c>
      <c r="N840" s="127" t="e">
        <f>Audit!#REF!</f>
        <v>#REF!</v>
      </c>
      <c r="O840" s="127" t="e">
        <f>Audit!#REF!</f>
        <v>#REF!</v>
      </c>
      <c r="P840" s="127" t="e">
        <f>Audit!#REF!</f>
        <v>#REF!</v>
      </c>
    </row>
    <row r="841" spans="1:16" hidden="1">
      <c r="A841" s="127" t="e">
        <f>Audit!#REF!</f>
        <v>#REF!</v>
      </c>
      <c r="B841" s="127" t="str">
        <f>IFERROR(INDEX(GUTS!AI842:'GUTS'!BH842,MATCH(1,GUTS!AK842:'GUTS'!BI842,0)),"")</f>
        <v/>
      </c>
      <c r="C841" s="127" t="str">
        <f>IFERROR(INDEX(GUTS!AJ842:'GUTS'!BH842,MATCH(1,GUTS!AK842:'GUTS'!BI842,0)),"")</f>
        <v/>
      </c>
      <c r="D841" s="127" t="str">
        <f>IFERROR(INDEX(GUTS!AI842:'GUTS'!BH842,MATCH(2,GUTS!AK842:'GUTS'!BI842,0)),"")</f>
        <v/>
      </c>
      <c r="E841" s="127" t="str">
        <f>IFERROR(INDEX(GUTS!AJ842:'GUTS'!BH842,MATCH(2,GUTS!AK842:'GUTS'!BI842,0)),"")</f>
        <v/>
      </c>
      <c r="F841" s="127" t="str">
        <f>IFERROR(INDEX(GUTS!AI842:'GUTS'!BH842,MATCH(3,GUTS!AK842:'GUTS'!BI842,0)),"")</f>
        <v/>
      </c>
      <c r="G841" s="127" t="str">
        <f>IFERROR(INDEX(GUTS!AJ842:'GUTS'!BH842,MATCH(3,GUTS!AK842:'GUTS'!BI842,0)),"")</f>
        <v/>
      </c>
      <c r="H841" s="127" t="str">
        <f>IFERROR(INDEX(GUTS!AI842:'GUTS'!BH842,MATCH(4,GUTS!AK842:'GUTS'!BI842,0)),"")</f>
        <v/>
      </c>
      <c r="I841" s="127" t="str">
        <f>IFERROR(INDEX(GUTS!AJ842:'GUTS'!BH842,MATCH(4,GUTS!AK842:'GUTS'!BI842,0)),"")</f>
        <v/>
      </c>
      <c r="J841" s="127" t="str">
        <f>IFERROR(INDEX(GUTS!AI842:'GUTS'!BH842,MATCH(5,GUTS!AK842:'GUTS'!BI842,0)),"")</f>
        <v/>
      </c>
      <c r="K841" s="127" t="str">
        <f>IFERROR(INDEX(GUTS!AJ842:'GUTS'!BH842,MATCH(5,GUTS!AK842:'GUTS'!BI842,0)),"")</f>
        <v/>
      </c>
      <c r="L841" s="127" t="str">
        <f>IFERROR(INDEX(GUTS!AI842:'GUTS'!BH842,MATCH(6,GUTS!AK842:'GUTS'!BI842,0)),"")</f>
        <v/>
      </c>
      <c r="M841" s="127" t="str">
        <f>IFERROR(INDEX(GUTS!AJ842:'GUTS'!BH842,MATCH(6,GUTS!AK842:'GUTS'!BI842,0)),"")</f>
        <v/>
      </c>
      <c r="N841" s="127" t="e">
        <f>Audit!#REF!</f>
        <v>#REF!</v>
      </c>
      <c r="O841" s="127" t="e">
        <f>Audit!#REF!</f>
        <v>#REF!</v>
      </c>
      <c r="P841" s="127" t="e">
        <f>Audit!#REF!</f>
        <v>#REF!</v>
      </c>
    </row>
    <row r="842" spans="1:16" hidden="1">
      <c r="A842" s="127" t="e">
        <f>Audit!#REF!</f>
        <v>#REF!</v>
      </c>
      <c r="B842" s="127" t="str">
        <f>IFERROR(INDEX(GUTS!AI843:'GUTS'!BH843,MATCH(1,GUTS!AK843:'GUTS'!BI843,0)),"")</f>
        <v/>
      </c>
      <c r="C842" s="127" t="str">
        <f>IFERROR(INDEX(GUTS!AJ843:'GUTS'!BH843,MATCH(1,GUTS!AK843:'GUTS'!BI843,0)),"")</f>
        <v/>
      </c>
      <c r="D842" s="127" t="str">
        <f>IFERROR(INDEX(GUTS!AI843:'GUTS'!BH843,MATCH(2,GUTS!AK843:'GUTS'!BI843,0)),"")</f>
        <v/>
      </c>
      <c r="E842" s="127" t="str">
        <f>IFERROR(INDEX(GUTS!AJ843:'GUTS'!BH843,MATCH(2,GUTS!AK843:'GUTS'!BI843,0)),"")</f>
        <v/>
      </c>
      <c r="F842" s="127" t="str">
        <f>IFERROR(INDEX(GUTS!AI843:'GUTS'!BH843,MATCH(3,GUTS!AK843:'GUTS'!BI843,0)),"")</f>
        <v/>
      </c>
      <c r="G842" s="127" t="str">
        <f>IFERROR(INDEX(GUTS!AJ843:'GUTS'!BH843,MATCH(3,GUTS!AK843:'GUTS'!BI843,0)),"")</f>
        <v/>
      </c>
      <c r="H842" s="127" t="str">
        <f>IFERROR(INDEX(GUTS!AI843:'GUTS'!BH843,MATCH(4,GUTS!AK843:'GUTS'!BI843,0)),"")</f>
        <v/>
      </c>
      <c r="I842" s="127" t="str">
        <f>IFERROR(INDEX(GUTS!AJ843:'GUTS'!BH843,MATCH(4,GUTS!AK843:'GUTS'!BI843,0)),"")</f>
        <v/>
      </c>
      <c r="J842" s="127" t="str">
        <f>IFERROR(INDEX(GUTS!AI843:'GUTS'!BH843,MATCH(5,GUTS!AK843:'GUTS'!BI843,0)),"")</f>
        <v/>
      </c>
      <c r="K842" s="127" t="str">
        <f>IFERROR(INDEX(GUTS!AJ843:'GUTS'!BH843,MATCH(5,GUTS!AK843:'GUTS'!BI843,0)),"")</f>
        <v/>
      </c>
      <c r="L842" s="127" t="str">
        <f>IFERROR(INDEX(GUTS!AI843:'GUTS'!BH843,MATCH(6,GUTS!AK843:'GUTS'!BI843,0)),"")</f>
        <v/>
      </c>
      <c r="M842" s="127" t="str">
        <f>IFERROR(INDEX(GUTS!AJ843:'GUTS'!BH843,MATCH(6,GUTS!AK843:'GUTS'!BI843,0)),"")</f>
        <v/>
      </c>
      <c r="N842" s="127" t="e">
        <f>Audit!#REF!</f>
        <v>#REF!</v>
      </c>
      <c r="O842" s="127" t="e">
        <f>Audit!#REF!</f>
        <v>#REF!</v>
      </c>
      <c r="P842" s="127" t="e">
        <f>Audit!#REF!</f>
        <v>#REF!</v>
      </c>
    </row>
    <row r="843" spans="1:16" hidden="1">
      <c r="A843" s="127" t="e">
        <f>Audit!#REF!</f>
        <v>#REF!</v>
      </c>
      <c r="B843" s="127" t="str">
        <f>IFERROR(INDEX(GUTS!AI844:'GUTS'!BH844,MATCH(1,GUTS!AK844:'GUTS'!BI844,0)),"")</f>
        <v/>
      </c>
      <c r="C843" s="127" t="str">
        <f>IFERROR(INDEX(GUTS!AJ844:'GUTS'!BH844,MATCH(1,GUTS!AK844:'GUTS'!BI844,0)),"")</f>
        <v/>
      </c>
      <c r="D843" s="127" t="str">
        <f>IFERROR(INDEX(GUTS!AI844:'GUTS'!BH844,MATCH(2,GUTS!AK844:'GUTS'!BI844,0)),"")</f>
        <v/>
      </c>
      <c r="E843" s="127" t="str">
        <f>IFERROR(INDEX(GUTS!AJ844:'GUTS'!BH844,MATCH(2,GUTS!AK844:'GUTS'!BI844,0)),"")</f>
        <v/>
      </c>
      <c r="F843" s="127" t="str">
        <f>IFERROR(INDEX(GUTS!AI844:'GUTS'!BH844,MATCH(3,GUTS!AK844:'GUTS'!BI844,0)),"")</f>
        <v/>
      </c>
      <c r="G843" s="127" t="str">
        <f>IFERROR(INDEX(GUTS!AJ844:'GUTS'!BH844,MATCH(3,GUTS!AK844:'GUTS'!BI844,0)),"")</f>
        <v/>
      </c>
      <c r="H843" s="127" t="str">
        <f>IFERROR(INDEX(GUTS!AI844:'GUTS'!BH844,MATCH(4,GUTS!AK844:'GUTS'!BI844,0)),"")</f>
        <v/>
      </c>
      <c r="I843" s="127" t="str">
        <f>IFERROR(INDEX(GUTS!AJ844:'GUTS'!BH844,MATCH(4,GUTS!AK844:'GUTS'!BI844,0)),"")</f>
        <v/>
      </c>
      <c r="J843" s="127" t="str">
        <f>IFERROR(INDEX(GUTS!AI844:'GUTS'!BH844,MATCH(5,GUTS!AK844:'GUTS'!BI844,0)),"")</f>
        <v/>
      </c>
      <c r="K843" s="127" t="str">
        <f>IFERROR(INDEX(GUTS!AJ844:'GUTS'!BH844,MATCH(5,GUTS!AK844:'GUTS'!BI844,0)),"")</f>
        <v/>
      </c>
      <c r="L843" s="127" t="str">
        <f>IFERROR(INDEX(GUTS!AI844:'GUTS'!BH844,MATCH(6,GUTS!AK844:'GUTS'!BI844,0)),"")</f>
        <v/>
      </c>
      <c r="M843" s="127" t="str">
        <f>IFERROR(INDEX(GUTS!AJ844:'GUTS'!BH844,MATCH(6,GUTS!AK844:'GUTS'!BI844,0)),"")</f>
        <v/>
      </c>
      <c r="N843" s="127" t="e">
        <f>Audit!#REF!</f>
        <v>#REF!</v>
      </c>
      <c r="O843" s="127" t="e">
        <f>Audit!#REF!</f>
        <v>#REF!</v>
      </c>
      <c r="P843" s="127" t="e">
        <f>Audit!#REF!</f>
        <v>#REF!</v>
      </c>
    </row>
    <row r="844" spans="1:16" hidden="1">
      <c r="A844" s="127" t="e">
        <f>Audit!#REF!</f>
        <v>#REF!</v>
      </c>
      <c r="B844" s="127" t="str">
        <f>IFERROR(INDEX(GUTS!AI845:'GUTS'!BH845,MATCH(1,GUTS!AK845:'GUTS'!BI845,0)),"")</f>
        <v/>
      </c>
      <c r="C844" s="127" t="str">
        <f>IFERROR(INDEX(GUTS!AJ845:'GUTS'!BH845,MATCH(1,GUTS!AK845:'GUTS'!BI845,0)),"")</f>
        <v/>
      </c>
      <c r="D844" s="127" t="str">
        <f>IFERROR(INDEX(GUTS!AI845:'GUTS'!BH845,MATCH(2,GUTS!AK845:'GUTS'!BI845,0)),"")</f>
        <v/>
      </c>
      <c r="E844" s="127" t="str">
        <f>IFERROR(INDEX(GUTS!AJ845:'GUTS'!BH845,MATCH(2,GUTS!AK845:'GUTS'!BI845,0)),"")</f>
        <v/>
      </c>
      <c r="F844" s="127" t="str">
        <f>IFERROR(INDEX(GUTS!AI845:'GUTS'!BH845,MATCH(3,GUTS!AK845:'GUTS'!BI845,0)),"")</f>
        <v/>
      </c>
      <c r="G844" s="127" t="str">
        <f>IFERROR(INDEX(GUTS!AJ845:'GUTS'!BH845,MATCH(3,GUTS!AK845:'GUTS'!BI845,0)),"")</f>
        <v/>
      </c>
      <c r="H844" s="127" t="str">
        <f>IFERROR(INDEX(GUTS!AI845:'GUTS'!BH845,MATCH(4,GUTS!AK845:'GUTS'!BI845,0)),"")</f>
        <v/>
      </c>
      <c r="I844" s="127" t="str">
        <f>IFERROR(INDEX(GUTS!AJ845:'GUTS'!BH845,MATCH(4,GUTS!AK845:'GUTS'!BI845,0)),"")</f>
        <v/>
      </c>
      <c r="J844" s="127" t="str">
        <f>IFERROR(INDEX(GUTS!AI845:'GUTS'!BH845,MATCH(5,GUTS!AK845:'GUTS'!BI845,0)),"")</f>
        <v/>
      </c>
      <c r="K844" s="127" t="str">
        <f>IFERROR(INDEX(GUTS!AJ845:'GUTS'!BH845,MATCH(5,GUTS!AK845:'GUTS'!BI845,0)),"")</f>
        <v/>
      </c>
      <c r="L844" s="127" t="str">
        <f>IFERROR(INDEX(GUTS!AI845:'GUTS'!BH845,MATCH(6,GUTS!AK845:'GUTS'!BI845,0)),"")</f>
        <v/>
      </c>
      <c r="M844" s="127" t="str">
        <f>IFERROR(INDEX(GUTS!AJ845:'GUTS'!BH845,MATCH(6,GUTS!AK845:'GUTS'!BI845,0)),"")</f>
        <v/>
      </c>
      <c r="N844" s="127" t="e">
        <f>Audit!#REF!</f>
        <v>#REF!</v>
      </c>
      <c r="O844" s="127" t="e">
        <f>Audit!#REF!</f>
        <v>#REF!</v>
      </c>
      <c r="P844" s="127" t="e">
        <f>Audit!#REF!</f>
        <v>#REF!</v>
      </c>
    </row>
    <row r="845" spans="1:16" hidden="1">
      <c r="A845" s="127" t="e">
        <f>Audit!#REF!</f>
        <v>#REF!</v>
      </c>
      <c r="B845" s="127" t="str">
        <f>IFERROR(INDEX(GUTS!AI846:'GUTS'!BH846,MATCH(1,GUTS!AK846:'GUTS'!BI846,0)),"")</f>
        <v/>
      </c>
      <c r="C845" s="127" t="str">
        <f>IFERROR(INDEX(GUTS!AJ846:'GUTS'!BH846,MATCH(1,GUTS!AK846:'GUTS'!BI846,0)),"")</f>
        <v/>
      </c>
      <c r="D845" s="127" t="str">
        <f>IFERROR(INDEX(GUTS!AI846:'GUTS'!BH846,MATCH(2,GUTS!AK846:'GUTS'!BI846,0)),"")</f>
        <v/>
      </c>
      <c r="E845" s="127" t="str">
        <f>IFERROR(INDEX(GUTS!AJ846:'GUTS'!BH846,MATCH(2,GUTS!AK846:'GUTS'!BI846,0)),"")</f>
        <v/>
      </c>
      <c r="F845" s="127" t="str">
        <f>IFERROR(INDEX(GUTS!AI846:'GUTS'!BH846,MATCH(3,GUTS!AK846:'GUTS'!BI846,0)),"")</f>
        <v/>
      </c>
      <c r="G845" s="127" t="str">
        <f>IFERROR(INDEX(GUTS!AJ846:'GUTS'!BH846,MATCH(3,GUTS!AK846:'GUTS'!BI846,0)),"")</f>
        <v/>
      </c>
      <c r="H845" s="127" t="str">
        <f>IFERROR(INDEX(GUTS!AI846:'GUTS'!BH846,MATCH(4,GUTS!AK846:'GUTS'!BI846,0)),"")</f>
        <v/>
      </c>
      <c r="I845" s="127" t="str">
        <f>IFERROR(INDEX(GUTS!AJ846:'GUTS'!BH846,MATCH(4,GUTS!AK846:'GUTS'!BI846,0)),"")</f>
        <v/>
      </c>
      <c r="J845" s="127" t="str">
        <f>IFERROR(INDEX(GUTS!AI846:'GUTS'!BH846,MATCH(5,GUTS!AK846:'GUTS'!BI846,0)),"")</f>
        <v/>
      </c>
      <c r="K845" s="127" t="str">
        <f>IFERROR(INDEX(GUTS!AJ846:'GUTS'!BH846,MATCH(5,GUTS!AK846:'GUTS'!BI846,0)),"")</f>
        <v/>
      </c>
      <c r="L845" s="127" t="str">
        <f>IFERROR(INDEX(GUTS!AI846:'GUTS'!BH846,MATCH(6,GUTS!AK846:'GUTS'!BI846,0)),"")</f>
        <v/>
      </c>
      <c r="M845" s="127" t="str">
        <f>IFERROR(INDEX(GUTS!AJ846:'GUTS'!BH846,MATCH(6,GUTS!AK846:'GUTS'!BI846,0)),"")</f>
        <v/>
      </c>
      <c r="N845" s="127" t="e">
        <f>Audit!#REF!</f>
        <v>#REF!</v>
      </c>
      <c r="O845" s="127" t="e">
        <f>Audit!#REF!</f>
        <v>#REF!</v>
      </c>
      <c r="P845" s="127" t="e">
        <f>Audit!#REF!</f>
        <v>#REF!</v>
      </c>
    </row>
    <row r="846" spans="1:16" hidden="1">
      <c r="A846" s="127" t="e">
        <f>Audit!#REF!</f>
        <v>#REF!</v>
      </c>
      <c r="B846" s="127" t="str">
        <f>IFERROR(INDEX(GUTS!AI847:'GUTS'!BH847,MATCH(1,GUTS!AK847:'GUTS'!BI847,0)),"")</f>
        <v/>
      </c>
      <c r="C846" s="127" t="str">
        <f>IFERROR(INDEX(GUTS!AJ847:'GUTS'!BH847,MATCH(1,GUTS!AK847:'GUTS'!BI847,0)),"")</f>
        <v/>
      </c>
      <c r="D846" s="127" t="str">
        <f>IFERROR(INDEX(GUTS!AI847:'GUTS'!BH847,MATCH(2,GUTS!AK847:'GUTS'!BI847,0)),"")</f>
        <v/>
      </c>
      <c r="E846" s="127" t="str">
        <f>IFERROR(INDEX(GUTS!AJ847:'GUTS'!BH847,MATCH(2,GUTS!AK847:'GUTS'!BI847,0)),"")</f>
        <v/>
      </c>
      <c r="F846" s="127" t="str">
        <f>IFERROR(INDEX(GUTS!AI847:'GUTS'!BH847,MATCH(3,GUTS!AK847:'GUTS'!BI847,0)),"")</f>
        <v/>
      </c>
      <c r="G846" s="127" t="str">
        <f>IFERROR(INDEX(GUTS!AJ847:'GUTS'!BH847,MATCH(3,GUTS!AK847:'GUTS'!BI847,0)),"")</f>
        <v/>
      </c>
      <c r="H846" s="127" t="str">
        <f>IFERROR(INDEX(GUTS!AI847:'GUTS'!BH847,MATCH(4,GUTS!AK847:'GUTS'!BI847,0)),"")</f>
        <v/>
      </c>
      <c r="I846" s="127" t="str">
        <f>IFERROR(INDEX(GUTS!AJ847:'GUTS'!BH847,MATCH(4,GUTS!AK847:'GUTS'!BI847,0)),"")</f>
        <v/>
      </c>
      <c r="J846" s="127" t="str">
        <f>IFERROR(INDEX(GUTS!AI847:'GUTS'!BH847,MATCH(5,GUTS!AK847:'GUTS'!BI847,0)),"")</f>
        <v/>
      </c>
      <c r="K846" s="127" t="str">
        <f>IFERROR(INDEX(GUTS!AJ847:'GUTS'!BH847,MATCH(5,GUTS!AK847:'GUTS'!BI847,0)),"")</f>
        <v/>
      </c>
      <c r="L846" s="127" t="str">
        <f>IFERROR(INDEX(GUTS!AI847:'GUTS'!BH847,MATCH(6,GUTS!AK847:'GUTS'!BI847,0)),"")</f>
        <v/>
      </c>
      <c r="M846" s="127" t="str">
        <f>IFERROR(INDEX(GUTS!AJ847:'GUTS'!BH847,MATCH(6,GUTS!AK847:'GUTS'!BI847,0)),"")</f>
        <v/>
      </c>
      <c r="N846" s="127" t="e">
        <f>Audit!#REF!</f>
        <v>#REF!</v>
      </c>
      <c r="O846" s="127" t="e">
        <f>Audit!#REF!</f>
        <v>#REF!</v>
      </c>
      <c r="P846" s="127" t="e">
        <f>Audit!#REF!</f>
        <v>#REF!</v>
      </c>
    </row>
    <row r="847" spans="1:16" hidden="1">
      <c r="A847" s="127" t="e">
        <f>Audit!#REF!</f>
        <v>#REF!</v>
      </c>
      <c r="B847" s="127" t="str">
        <f>IFERROR(INDEX(GUTS!AI848:'GUTS'!BH848,MATCH(1,GUTS!AK848:'GUTS'!BI848,0)),"")</f>
        <v/>
      </c>
      <c r="C847" s="127" t="str">
        <f>IFERROR(INDEX(GUTS!AJ848:'GUTS'!BH848,MATCH(1,GUTS!AK848:'GUTS'!BI848,0)),"")</f>
        <v/>
      </c>
      <c r="D847" s="127" t="str">
        <f>IFERROR(INDEX(GUTS!AI848:'GUTS'!BH848,MATCH(2,GUTS!AK848:'GUTS'!BI848,0)),"")</f>
        <v/>
      </c>
      <c r="E847" s="127" t="str">
        <f>IFERROR(INDEX(GUTS!AJ848:'GUTS'!BH848,MATCH(2,GUTS!AK848:'GUTS'!BI848,0)),"")</f>
        <v/>
      </c>
      <c r="F847" s="127" t="str">
        <f>IFERROR(INDEX(GUTS!AI848:'GUTS'!BH848,MATCH(3,GUTS!AK848:'GUTS'!BI848,0)),"")</f>
        <v/>
      </c>
      <c r="G847" s="127" t="str">
        <f>IFERROR(INDEX(GUTS!AJ848:'GUTS'!BH848,MATCH(3,GUTS!AK848:'GUTS'!BI848,0)),"")</f>
        <v/>
      </c>
      <c r="H847" s="127" t="str">
        <f>IFERROR(INDEX(GUTS!AI848:'GUTS'!BH848,MATCH(4,GUTS!AK848:'GUTS'!BI848,0)),"")</f>
        <v/>
      </c>
      <c r="I847" s="127" t="str">
        <f>IFERROR(INDEX(GUTS!AJ848:'GUTS'!BH848,MATCH(4,GUTS!AK848:'GUTS'!BI848,0)),"")</f>
        <v/>
      </c>
      <c r="J847" s="127" t="str">
        <f>IFERROR(INDEX(GUTS!AI848:'GUTS'!BH848,MATCH(5,GUTS!AK848:'GUTS'!BI848,0)),"")</f>
        <v/>
      </c>
      <c r="K847" s="127" t="str">
        <f>IFERROR(INDEX(GUTS!AJ848:'GUTS'!BH848,MATCH(5,GUTS!AK848:'GUTS'!BI848,0)),"")</f>
        <v/>
      </c>
      <c r="L847" s="127" t="str">
        <f>IFERROR(INDEX(GUTS!AI848:'GUTS'!BH848,MATCH(6,GUTS!AK848:'GUTS'!BI848,0)),"")</f>
        <v/>
      </c>
      <c r="M847" s="127" t="str">
        <f>IFERROR(INDEX(GUTS!AJ848:'GUTS'!BH848,MATCH(6,GUTS!AK848:'GUTS'!BI848,0)),"")</f>
        <v/>
      </c>
      <c r="N847" s="127" t="e">
        <f>Audit!#REF!</f>
        <v>#REF!</v>
      </c>
      <c r="O847" s="127" t="e">
        <f>Audit!#REF!</f>
        <v>#REF!</v>
      </c>
      <c r="P847" s="127" t="e">
        <f>Audit!#REF!</f>
        <v>#REF!</v>
      </c>
    </row>
    <row r="848" spans="1:16" hidden="1">
      <c r="A848" s="127" t="e">
        <f>Audit!#REF!</f>
        <v>#REF!</v>
      </c>
      <c r="B848" s="127" t="str">
        <f>IFERROR(INDEX(GUTS!AI849:'GUTS'!BH849,MATCH(1,GUTS!AK849:'GUTS'!BI849,0)),"")</f>
        <v/>
      </c>
      <c r="C848" s="127" t="str">
        <f>IFERROR(INDEX(GUTS!AJ849:'GUTS'!BH849,MATCH(1,GUTS!AK849:'GUTS'!BI849,0)),"")</f>
        <v/>
      </c>
      <c r="D848" s="127" t="str">
        <f>IFERROR(INDEX(GUTS!AI849:'GUTS'!BH849,MATCH(2,GUTS!AK849:'GUTS'!BI849,0)),"")</f>
        <v/>
      </c>
      <c r="E848" s="127" t="str">
        <f>IFERROR(INDEX(GUTS!AJ849:'GUTS'!BH849,MATCH(2,GUTS!AK849:'GUTS'!BI849,0)),"")</f>
        <v/>
      </c>
      <c r="F848" s="127" t="str">
        <f>IFERROR(INDEX(GUTS!AI849:'GUTS'!BH849,MATCH(3,GUTS!AK849:'GUTS'!BI849,0)),"")</f>
        <v/>
      </c>
      <c r="G848" s="127" t="str">
        <f>IFERROR(INDEX(GUTS!AJ849:'GUTS'!BH849,MATCH(3,GUTS!AK849:'GUTS'!BI849,0)),"")</f>
        <v/>
      </c>
      <c r="H848" s="127" t="str">
        <f>IFERROR(INDEX(GUTS!AI849:'GUTS'!BH849,MATCH(4,GUTS!AK849:'GUTS'!BI849,0)),"")</f>
        <v/>
      </c>
      <c r="I848" s="127" t="str">
        <f>IFERROR(INDEX(GUTS!AJ849:'GUTS'!BH849,MATCH(4,GUTS!AK849:'GUTS'!BI849,0)),"")</f>
        <v/>
      </c>
      <c r="J848" s="127" t="str">
        <f>IFERROR(INDEX(GUTS!AI849:'GUTS'!BH849,MATCH(5,GUTS!AK849:'GUTS'!BI849,0)),"")</f>
        <v/>
      </c>
      <c r="K848" s="127" t="str">
        <f>IFERROR(INDEX(GUTS!AJ849:'GUTS'!BH849,MATCH(5,GUTS!AK849:'GUTS'!BI849,0)),"")</f>
        <v/>
      </c>
      <c r="L848" s="127" t="str">
        <f>IFERROR(INDEX(GUTS!AI849:'GUTS'!BH849,MATCH(6,GUTS!AK849:'GUTS'!BI849,0)),"")</f>
        <v/>
      </c>
      <c r="M848" s="127" t="str">
        <f>IFERROR(INDEX(GUTS!AJ849:'GUTS'!BH849,MATCH(6,GUTS!AK849:'GUTS'!BI849,0)),"")</f>
        <v/>
      </c>
      <c r="N848" s="127" t="e">
        <f>Audit!#REF!</f>
        <v>#REF!</v>
      </c>
      <c r="O848" s="127" t="e">
        <f>Audit!#REF!</f>
        <v>#REF!</v>
      </c>
      <c r="P848" s="127" t="e">
        <f>Audit!#REF!</f>
        <v>#REF!</v>
      </c>
    </row>
    <row r="849" spans="1:16">
      <c r="A849" s="127" t="e">
        <f>Audit!#REF!</f>
        <v>#REF!</v>
      </c>
      <c r="B849" s="127" t="str">
        <f>IFERROR(INDEX(GUTS!AI850:'GUTS'!BH850,MATCH(1,GUTS!AK850:'GUTS'!BI850,0)),"")</f>
        <v/>
      </c>
      <c r="C849" s="127" t="str">
        <f>IFERROR(INDEX(GUTS!AJ850:'GUTS'!BH850,MATCH(1,GUTS!AK850:'GUTS'!BI850,0)),"")</f>
        <v/>
      </c>
      <c r="D849" s="127" t="str">
        <f>IFERROR(INDEX(GUTS!AI850:'GUTS'!BH850,MATCH(2,GUTS!AK850:'GUTS'!BI850,0)),"")</f>
        <v/>
      </c>
      <c r="E849" s="127" t="str">
        <f>IFERROR(INDEX(GUTS!AJ850:'GUTS'!BH850,MATCH(2,GUTS!AK850:'GUTS'!BI850,0)),"")</f>
        <v/>
      </c>
      <c r="F849" s="127" t="str">
        <f>IFERROR(INDEX(GUTS!AI850:'GUTS'!BH850,MATCH(3,GUTS!AK850:'GUTS'!BI850,0)),"")</f>
        <v/>
      </c>
      <c r="G849" s="127" t="str">
        <f>IFERROR(INDEX(GUTS!AJ850:'GUTS'!BH850,MATCH(3,GUTS!AK850:'GUTS'!BI850,0)),"")</f>
        <v/>
      </c>
      <c r="H849" s="127" t="str">
        <f>IFERROR(INDEX(GUTS!AI850:'GUTS'!BH850,MATCH(4,GUTS!AK850:'GUTS'!BI850,0)),"")</f>
        <v/>
      </c>
      <c r="I849" s="127" t="str">
        <f>IFERROR(INDEX(GUTS!AJ850:'GUTS'!BH850,MATCH(4,GUTS!AK850:'GUTS'!BI850,0)),"")</f>
        <v/>
      </c>
      <c r="J849" s="127" t="str">
        <f>IFERROR(INDEX(GUTS!AI850:'GUTS'!BH850,MATCH(5,GUTS!AK850:'GUTS'!BI850,0)),"")</f>
        <v/>
      </c>
      <c r="K849" s="127" t="str">
        <f>IFERROR(INDEX(GUTS!AJ850:'GUTS'!BH850,MATCH(5,GUTS!AK850:'GUTS'!BI850,0)),"")</f>
        <v/>
      </c>
      <c r="L849" s="127" t="str">
        <f>IFERROR(INDEX(GUTS!AI850:'GUTS'!BH850,MATCH(6,GUTS!AK850:'GUTS'!BI850,0)),"")</f>
        <v/>
      </c>
      <c r="M849" s="127" t="str">
        <f>IFERROR(INDEX(GUTS!AJ850:'GUTS'!BH850,MATCH(6,GUTS!AK850:'GUTS'!BI850,0)),"")</f>
        <v/>
      </c>
      <c r="N849" s="127" t="e">
        <f>Audit!#REF!</f>
        <v>#REF!</v>
      </c>
      <c r="O849" s="127" t="e">
        <f>Audit!#REF!</f>
        <v>#REF!</v>
      </c>
      <c r="P849" s="127" t="e">
        <f>Audit!#REF!</f>
        <v>#REF!</v>
      </c>
    </row>
    <row r="850" spans="1:16" hidden="1">
      <c r="A850" s="127" t="e">
        <f>Audit!#REF!</f>
        <v>#REF!</v>
      </c>
      <c r="B850" s="127" t="str">
        <f>IFERROR(INDEX(GUTS!AI851:'GUTS'!BH851,MATCH(1,GUTS!AK851:'GUTS'!BI851,0)),"")</f>
        <v/>
      </c>
      <c r="C850" s="127" t="str">
        <f>IFERROR(INDEX(GUTS!AJ851:'GUTS'!BH851,MATCH(1,GUTS!AK851:'GUTS'!BI851,0)),"")</f>
        <v/>
      </c>
      <c r="D850" s="127" t="str">
        <f>IFERROR(INDEX(GUTS!AI851:'GUTS'!BH851,MATCH(2,GUTS!AK851:'GUTS'!BI851,0)),"")</f>
        <v/>
      </c>
      <c r="E850" s="127" t="str">
        <f>IFERROR(INDEX(GUTS!AJ851:'GUTS'!BH851,MATCH(2,GUTS!AK851:'GUTS'!BI851,0)),"")</f>
        <v/>
      </c>
      <c r="F850" s="127" t="str">
        <f>IFERROR(INDEX(GUTS!AI851:'GUTS'!BH851,MATCH(3,GUTS!AK851:'GUTS'!BI851,0)),"")</f>
        <v/>
      </c>
      <c r="G850" s="127" t="str">
        <f>IFERROR(INDEX(GUTS!AJ851:'GUTS'!BH851,MATCH(3,GUTS!AK851:'GUTS'!BI851,0)),"")</f>
        <v/>
      </c>
      <c r="H850" s="127" t="str">
        <f>IFERROR(INDEX(GUTS!AI851:'GUTS'!BH851,MATCH(4,GUTS!AK851:'GUTS'!BI851,0)),"")</f>
        <v/>
      </c>
      <c r="I850" s="127" t="str">
        <f>IFERROR(INDEX(GUTS!AJ851:'GUTS'!BH851,MATCH(4,GUTS!AK851:'GUTS'!BI851,0)),"")</f>
        <v/>
      </c>
      <c r="J850" s="127" t="str">
        <f>IFERROR(INDEX(GUTS!AI851:'GUTS'!BH851,MATCH(5,GUTS!AK851:'GUTS'!BI851,0)),"")</f>
        <v/>
      </c>
      <c r="K850" s="127" t="str">
        <f>IFERROR(INDEX(GUTS!AJ851:'GUTS'!BH851,MATCH(5,GUTS!AK851:'GUTS'!BI851,0)),"")</f>
        <v/>
      </c>
      <c r="L850" s="127" t="str">
        <f>IFERROR(INDEX(GUTS!AI851:'GUTS'!BH851,MATCH(6,GUTS!AK851:'GUTS'!BI851,0)),"")</f>
        <v/>
      </c>
      <c r="M850" s="127" t="str">
        <f>IFERROR(INDEX(GUTS!AJ851:'GUTS'!BH851,MATCH(6,GUTS!AK851:'GUTS'!BI851,0)),"")</f>
        <v/>
      </c>
      <c r="N850" s="127" t="e">
        <f>Audit!#REF!</f>
        <v>#REF!</v>
      </c>
      <c r="O850" s="127" t="e">
        <f>Audit!#REF!</f>
        <v>#REF!</v>
      </c>
      <c r="P850" s="127" t="e">
        <f>Audit!#REF!</f>
        <v>#REF!</v>
      </c>
    </row>
    <row r="851" spans="1:16">
      <c r="A851" s="127" t="e">
        <f>Audit!#REF!</f>
        <v>#REF!</v>
      </c>
      <c r="B851" s="127" t="str">
        <f>IFERROR(INDEX(GUTS!AI852:'GUTS'!BH852,MATCH(1,GUTS!AK852:'GUTS'!BI852,0)),"")</f>
        <v/>
      </c>
      <c r="C851" s="127" t="str">
        <f>IFERROR(INDEX(GUTS!AJ852:'GUTS'!BH852,MATCH(1,GUTS!AK852:'GUTS'!BI852,0)),"")</f>
        <v/>
      </c>
      <c r="D851" s="127" t="str">
        <f>IFERROR(INDEX(GUTS!AI852:'GUTS'!BH852,MATCH(2,GUTS!AK852:'GUTS'!BI852,0)),"")</f>
        <v/>
      </c>
      <c r="E851" s="127" t="str">
        <f>IFERROR(INDEX(GUTS!AJ852:'GUTS'!BH852,MATCH(2,GUTS!AK852:'GUTS'!BI852,0)),"")</f>
        <v/>
      </c>
      <c r="F851" s="127" t="str">
        <f>IFERROR(INDEX(GUTS!AI852:'GUTS'!BH852,MATCH(3,GUTS!AK852:'GUTS'!BI852,0)),"")</f>
        <v/>
      </c>
      <c r="G851" s="127" t="str">
        <f>IFERROR(INDEX(GUTS!AJ852:'GUTS'!BH852,MATCH(3,GUTS!AK852:'GUTS'!BI852,0)),"")</f>
        <v/>
      </c>
      <c r="H851" s="127" t="str">
        <f>IFERROR(INDEX(GUTS!AI852:'GUTS'!BH852,MATCH(4,GUTS!AK852:'GUTS'!BI852,0)),"")</f>
        <v/>
      </c>
      <c r="I851" s="127" t="str">
        <f>IFERROR(INDEX(GUTS!AJ852:'GUTS'!BH852,MATCH(4,GUTS!AK852:'GUTS'!BI852,0)),"")</f>
        <v/>
      </c>
      <c r="J851" s="127" t="str">
        <f>IFERROR(INDEX(GUTS!AI852:'GUTS'!BH852,MATCH(5,GUTS!AK852:'GUTS'!BI852,0)),"")</f>
        <v/>
      </c>
      <c r="K851" s="127" t="str">
        <f>IFERROR(INDEX(GUTS!AJ852:'GUTS'!BH852,MATCH(5,GUTS!AK852:'GUTS'!BI852,0)),"")</f>
        <v/>
      </c>
      <c r="L851" s="127" t="str">
        <f>IFERROR(INDEX(GUTS!AI852:'GUTS'!BH852,MATCH(6,GUTS!AK852:'GUTS'!BI852,0)),"")</f>
        <v/>
      </c>
      <c r="M851" s="127" t="str">
        <f>IFERROR(INDEX(GUTS!AJ852:'GUTS'!BH852,MATCH(6,GUTS!AK852:'GUTS'!BI852,0)),"")</f>
        <v/>
      </c>
      <c r="N851" s="127" t="e">
        <f>Audit!#REF!</f>
        <v>#REF!</v>
      </c>
      <c r="O851" s="127" t="e">
        <f>Audit!#REF!</f>
        <v>#REF!</v>
      </c>
      <c r="P851" s="127" t="e">
        <f>Audit!#REF!</f>
        <v>#REF!</v>
      </c>
    </row>
    <row r="852" spans="1:16" hidden="1">
      <c r="A852" s="127" t="e">
        <f>Audit!#REF!</f>
        <v>#REF!</v>
      </c>
      <c r="B852" s="127" t="str">
        <f>IFERROR(INDEX(GUTS!AI853:'GUTS'!BH853,MATCH(1,GUTS!AK853:'GUTS'!BI853,0)),"")</f>
        <v/>
      </c>
      <c r="C852" s="127" t="str">
        <f>IFERROR(INDEX(GUTS!AJ853:'GUTS'!BH853,MATCH(1,GUTS!AK853:'GUTS'!BI853,0)),"")</f>
        <v/>
      </c>
      <c r="D852" s="127" t="str">
        <f>IFERROR(INDEX(GUTS!AI853:'GUTS'!BH853,MATCH(2,GUTS!AK853:'GUTS'!BI853,0)),"")</f>
        <v/>
      </c>
      <c r="E852" s="127" t="str">
        <f>IFERROR(INDEX(GUTS!AJ853:'GUTS'!BH853,MATCH(2,GUTS!AK853:'GUTS'!BI853,0)),"")</f>
        <v/>
      </c>
      <c r="F852" s="127" t="str">
        <f>IFERROR(INDEX(GUTS!AI853:'GUTS'!BH853,MATCH(3,GUTS!AK853:'GUTS'!BI853,0)),"")</f>
        <v/>
      </c>
      <c r="G852" s="127" t="str">
        <f>IFERROR(INDEX(GUTS!AJ853:'GUTS'!BH853,MATCH(3,GUTS!AK853:'GUTS'!BI853,0)),"")</f>
        <v/>
      </c>
      <c r="H852" s="127" t="str">
        <f>IFERROR(INDEX(GUTS!AI853:'GUTS'!BH853,MATCH(4,GUTS!AK853:'GUTS'!BI853,0)),"")</f>
        <v/>
      </c>
      <c r="I852" s="127" t="str">
        <f>IFERROR(INDEX(GUTS!AJ853:'GUTS'!BH853,MATCH(4,GUTS!AK853:'GUTS'!BI853,0)),"")</f>
        <v/>
      </c>
      <c r="J852" s="127" t="str">
        <f>IFERROR(INDEX(GUTS!AI853:'GUTS'!BH853,MATCH(5,GUTS!AK853:'GUTS'!BI853,0)),"")</f>
        <v/>
      </c>
      <c r="K852" s="127" t="str">
        <f>IFERROR(INDEX(GUTS!AJ853:'GUTS'!BH853,MATCH(5,GUTS!AK853:'GUTS'!BI853,0)),"")</f>
        <v/>
      </c>
      <c r="L852" s="127" t="str">
        <f>IFERROR(INDEX(GUTS!AI853:'GUTS'!BH853,MATCH(6,GUTS!AK853:'GUTS'!BI853,0)),"")</f>
        <v/>
      </c>
      <c r="M852" s="127" t="str">
        <f>IFERROR(INDEX(GUTS!AJ853:'GUTS'!BH853,MATCH(6,GUTS!AK853:'GUTS'!BI853,0)),"")</f>
        <v/>
      </c>
      <c r="N852" s="127" t="e">
        <f>Audit!#REF!</f>
        <v>#REF!</v>
      </c>
      <c r="O852" s="127" t="e">
        <f>Audit!#REF!</f>
        <v>#REF!</v>
      </c>
      <c r="P852" s="127" t="e">
        <f>Audit!#REF!</f>
        <v>#REF!</v>
      </c>
    </row>
    <row r="853" spans="1:16">
      <c r="A853" s="127" t="e">
        <f>Audit!#REF!</f>
        <v>#REF!</v>
      </c>
      <c r="B853" s="127" t="str">
        <f>IFERROR(INDEX(GUTS!AI854:'GUTS'!BH854,MATCH(1,GUTS!AK854:'GUTS'!BI854,0)),"")</f>
        <v/>
      </c>
      <c r="C853" s="127" t="str">
        <f>IFERROR(INDEX(GUTS!AJ854:'GUTS'!BH854,MATCH(1,GUTS!AK854:'GUTS'!BI854,0)),"")</f>
        <v/>
      </c>
      <c r="D853" s="127" t="str">
        <f>IFERROR(INDEX(GUTS!AI854:'GUTS'!BH854,MATCH(2,GUTS!AK854:'GUTS'!BI854,0)),"")</f>
        <v/>
      </c>
      <c r="E853" s="127" t="str">
        <f>IFERROR(INDEX(GUTS!AJ854:'GUTS'!BH854,MATCH(2,GUTS!AK854:'GUTS'!BI854,0)),"")</f>
        <v/>
      </c>
      <c r="F853" s="127" t="str">
        <f>IFERROR(INDEX(GUTS!AI854:'GUTS'!BH854,MATCH(3,GUTS!AK854:'GUTS'!BI854,0)),"")</f>
        <v/>
      </c>
      <c r="G853" s="127" t="str">
        <f>IFERROR(INDEX(GUTS!AJ854:'GUTS'!BH854,MATCH(3,GUTS!AK854:'GUTS'!BI854,0)),"")</f>
        <v/>
      </c>
      <c r="H853" s="127" t="str">
        <f>IFERROR(INDEX(GUTS!AI854:'GUTS'!BH854,MATCH(4,GUTS!AK854:'GUTS'!BI854,0)),"")</f>
        <v/>
      </c>
      <c r="I853" s="127" t="str">
        <f>IFERROR(INDEX(GUTS!AJ854:'GUTS'!BH854,MATCH(4,GUTS!AK854:'GUTS'!BI854,0)),"")</f>
        <v/>
      </c>
      <c r="J853" s="127" t="str">
        <f>IFERROR(INDEX(GUTS!AI854:'GUTS'!BH854,MATCH(5,GUTS!AK854:'GUTS'!BI854,0)),"")</f>
        <v/>
      </c>
      <c r="K853" s="127" t="str">
        <f>IFERROR(INDEX(GUTS!AJ854:'GUTS'!BH854,MATCH(5,GUTS!AK854:'GUTS'!BI854,0)),"")</f>
        <v/>
      </c>
      <c r="L853" s="127" t="str">
        <f>IFERROR(INDEX(GUTS!AI854:'GUTS'!BH854,MATCH(6,GUTS!AK854:'GUTS'!BI854,0)),"")</f>
        <v/>
      </c>
      <c r="M853" s="127" t="str">
        <f>IFERROR(INDEX(GUTS!AJ854:'GUTS'!BH854,MATCH(6,GUTS!AK854:'GUTS'!BI854,0)),"")</f>
        <v/>
      </c>
      <c r="N853" s="127" t="e">
        <f>Audit!#REF!</f>
        <v>#REF!</v>
      </c>
      <c r="O853" s="127" t="e">
        <f>Audit!#REF!</f>
        <v>#REF!</v>
      </c>
      <c r="P853" s="127" t="e">
        <f>Audit!#REF!</f>
        <v>#REF!</v>
      </c>
    </row>
    <row r="854" spans="1:16" hidden="1">
      <c r="A854" s="127" t="e">
        <f>Audit!#REF!</f>
        <v>#REF!</v>
      </c>
      <c r="B854" s="127" t="str">
        <f>IFERROR(INDEX(GUTS!AI855:'GUTS'!BH855,MATCH(1,GUTS!AK855:'GUTS'!BI855,0)),"")</f>
        <v/>
      </c>
      <c r="C854" s="127" t="str">
        <f>IFERROR(INDEX(GUTS!AJ855:'GUTS'!BH855,MATCH(1,GUTS!AK855:'GUTS'!BI855,0)),"")</f>
        <v/>
      </c>
      <c r="D854" s="127" t="str">
        <f>IFERROR(INDEX(GUTS!AI855:'GUTS'!BH855,MATCH(2,GUTS!AK855:'GUTS'!BI855,0)),"")</f>
        <v/>
      </c>
      <c r="E854" s="127" t="str">
        <f>IFERROR(INDEX(GUTS!AJ855:'GUTS'!BH855,MATCH(2,GUTS!AK855:'GUTS'!BI855,0)),"")</f>
        <v/>
      </c>
      <c r="F854" s="127" t="str">
        <f>IFERROR(INDEX(GUTS!AI855:'GUTS'!BH855,MATCH(3,GUTS!AK855:'GUTS'!BI855,0)),"")</f>
        <v/>
      </c>
      <c r="G854" s="127" t="str">
        <f>IFERROR(INDEX(GUTS!AJ855:'GUTS'!BH855,MATCH(3,GUTS!AK855:'GUTS'!BI855,0)),"")</f>
        <v/>
      </c>
      <c r="H854" s="127" t="str">
        <f>IFERROR(INDEX(GUTS!AI855:'GUTS'!BH855,MATCH(4,GUTS!AK855:'GUTS'!BI855,0)),"")</f>
        <v/>
      </c>
      <c r="I854" s="127" t="str">
        <f>IFERROR(INDEX(GUTS!AJ855:'GUTS'!BH855,MATCH(4,GUTS!AK855:'GUTS'!BI855,0)),"")</f>
        <v/>
      </c>
      <c r="J854" s="127" t="str">
        <f>IFERROR(INDEX(GUTS!AI855:'GUTS'!BH855,MATCH(5,GUTS!AK855:'GUTS'!BI855,0)),"")</f>
        <v/>
      </c>
      <c r="K854" s="127" t="str">
        <f>IFERROR(INDEX(GUTS!AJ855:'GUTS'!BH855,MATCH(5,GUTS!AK855:'GUTS'!BI855,0)),"")</f>
        <v/>
      </c>
      <c r="L854" s="127" t="str">
        <f>IFERROR(INDEX(GUTS!AI855:'GUTS'!BH855,MATCH(6,GUTS!AK855:'GUTS'!BI855,0)),"")</f>
        <v/>
      </c>
      <c r="M854" s="127" t="str">
        <f>IFERROR(INDEX(GUTS!AJ855:'GUTS'!BH855,MATCH(6,GUTS!AK855:'GUTS'!BI855,0)),"")</f>
        <v/>
      </c>
      <c r="N854" s="127" t="e">
        <f>Audit!#REF!</f>
        <v>#REF!</v>
      </c>
      <c r="O854" s="127" t="e">
        <f>Audit!#REF!</f>
        <v>#REF!</v>
      </c>
      <c r="P854" s="127" t="e">
        <f>Audit!#REF!</f>
        <v>#REF!</v>
      </c>
    </row>
    <row r="855" spans="1:16" hidden="1">
      <c r="A855" s="127" t="e">
        <f>Audit!#REF!</f>
        <v>#REF!</v>
      </c>
      <c r="B855" s="127" t="str">
        <f>IFERROR(INDEX(GUTS!AI856:'GUTS'!BH856,MATCH(1,GUTS!AK856:'GUTS'!BI856,0)),"")</f>
        <v/>
      </c>
      <c r="C855" s="127" t="str">
        <f>IFERROR(INDEX(GUTS!AJ856:'GUTS'!BH856,MATCH(1,GUTS!AK856:'GUTS'!BI856,0)),"")</f>
        <v/>
      </c>
      <c r="D855" s="127" t="str">
        <f>IFERROR(INDEX(GUTS!AI856:'GUTS'!BH856,MATCH(2,GUTS!AK856:'GUTS'!BI856,0)),"")</f>
        <v/>
      </c>
      <c r="E855" s="127" t="str">
        <f>IFERROR(INDEX(GUTS!AJ856:'GUTS'!BH856,MATCH(2,GUTS!AK856:'GUTS'!BI856,0)),"")</f>
        <v/>
      </c>
      <c r="F855" s="127" t="str">
        <f>IFERROR(INDEX(GUTS!AI856:'GUTS'!BH856,MATCH(3,GUTS!AK856:'GUTS'!BI856,0)),"")</f>
        <v/>
      </c>
      <c r="G855" s="127" t="str">
        <f>IFERROR(INDEX(GUTS!AJ856:'GUTS'!BH856,MATCH(3,GUTS!AK856:'GUTS'!BI856,0)),"")</f>
        <v/>
      </c>
      <c r="H855" s="127" t="str">
        <f>IFERROR(INDEX(GUTS!AI856:'GUTS'!BH856,MATCH(4,GUTS!AK856:'GUTS'!BI856,0)),"")</f>
        <v/>
      </c>
      <c r="I855" s="127" t="str">
        <f>IFERROR(INDEX(GUTS!AJ856:'GUTS'!BH856,MATCH(4,GUTS!AK856:'GUTS'!BI856,0)),"")</f>
        <v/>
      </c>
      <c r="J855" s="127" t="str">
        <f>IFERROR(INDEX(GUTS!AI856:'GUTS'!BH856,MATCH(5,GUTS!AK856:'GUTS'!BI856,0)),"")</f>
        <v/>
      </c>
      <c r="K855" s="127" t="str">
        <f>IFERROR(INDEX(GUTS!AJ856:'GUTS'!BH856,MATCH(5,GUTS!AK856:'GUTS'!BI856,0)),"")</f>
        <v/>
      </c>
      <c r="L855" s="127" t="str">
        <f>IFERROR(INDEX(GUTS!AI856:'GUTS'!BH856,MATCH(6,GUTS!AK856:'GUTS'!BI856,0)),"")</f>
        <v/>
      </c>
      <c r="M855" s="127" t="str">
        <f>IFERROR(INDEX(GUTS!AJ856:'GUTS'!BH856,MATCH(6,GUTS!AK856:'GUTS'!BI856,0)),"")</f>
        <v/>
      </c>
      <c r="N855" s="127" t="e">
        <f>Audit!#REF!</f>
        <v>#REF!</v>
      </c>
      <c r="O855" s="127" t="e">
        <f>Audit!#REF!</f>
        <v>#REF!</v>
      </c>
      <c r="P855" s="127" t="e">
        <f>Audit!#REF!</f>
        <v>#REF!</v>
      </c>
    </row>
    <row r="856" spans="1:16">
      <c r="A856" s="127" t="e">
        <f>Audit!#REF!</f>
        <v>#REF!</v>
      </c>
      <c r="B856" s="127" t="str">
        <f>IFERROR(INDEX(GUTS!AI857:'GUTS'!BH857,MATCH(1,GUTS!AK857:'GUTS'!BI857,0)),"")</f>
        <v/>
      </c>
      <c r="C856" s="127" t="str">
        <f>IFERROR(INDEX(GUTS!AJ857:'GUTS'!BH857,MATCH(1,GUTS!AK857:'GUTS'!BI857,0)),"")</f>
        <v/>
      </c>
      <c r="D856" s="127" t="str">
        <f>IFERROR(INDEX(GUTS!AI857:'GUTS'!BH857,MATCH(2,GUTS!AK857:'GUTS'!BI857,0)),"")</f>
        <v/>
      </c>
      <c r="E856" s="127" t="str">
        <f>IFERROR(INDEX(GUTS!AJ857:'GUTS'!BH857,MATCH(2,GUTS!AK857:'GUTS'!BI857,0)),"")</f>
        <v/>
      </c>
      <c r="F856" s="127" t="str">
        <f>IFERROR(INDEX(GUTS!AI857:'GUTS'!BH857,MATCH(3,GUTS!AK857:'GUTS'!BI857,0)),"")</f>
        <v/>
      </c>
      <c r="G856" s="127" t="str">
        <f>IFERROR(INDEX(GUTS!AJ857:'GUTS'!BH857,MATCH(3,GUTS!AK857:'GUTS'!BI857,0)),"")</f>
        <v/>
      </c>
      <c r="H856" s="127" t="str">
        <f>IFERROR(INDEX(GUTS!AI857:'GUTS'!BH857,MATCH(4,GUTS!AK857:'GUTS'!BI857,0)),"")</f>
        <v/>
      </c>
      <c r="I856" s="127" t="str">
        <f>IFERROR(INDEX(GUTS!AJ857:'GUTS'!BH857,MATCH(4,GUTS!AK857:'GUTS'!BI857,0)),"")</f>
        <v/>
      </c>
      <c r="J856" s="127" t="str">
        <f>IFERROR(INDEX(GUTS!AI857:'GUTS'!BH857,MATCH(5,GUTS!AK857:'GUTS'!BI857,0)),"")</f>
        <v/>
      </c>
      <c r="K856" s="127" t="str">
        <f>IFERROR(INDEX(GUTS!AJ857:'GUTS'!BH857,MATCH(5,GUTS!AK857:'GUTS'!BI857,0)),"")</f>
        <v/>
      </c>
      <c r="L856" s="127" t="str">
        <f>IFERROR(INDEX(GUTS!AI857:'GUTS'!BH857,MATCH(6,GUTS!AK857:'GUTS'!BI857,0)),"")</f>
        <v/>
      </c>
      <c r="M856" s="127" t="str">
        <f>IFERROR(INDEX(GUTS!AJ857:'GUTS'!BH857,MATCH(6,GUTS!AK857:'GUTS'!BI857,0)),"")</f>
        <v/>
      </c>
      <c r="N856" s="127" t="e">
        <f>Audit!#REF!</f>
        <v>#REF!</v>
      </c>
      <c r="O856" s="127" t="e">
        <f>Audit!#REF!</f>
        <v>#REF!</v>
      </c>
      <c r="P856" s="127" t="e">
        <f>Audit!#REF!</f>
        <v>#REF!</v>
      </c>
    </row>
    <row r="857" spans="1:16">
      <c r="A857" s="127" t="e">
        <f>Audit!#REF!</f>
        <v>#REF!</v>
      </c>
      <c r="B857" s="127" t="str">
        <f>IFERROR(INDEX(GUTS!AI858:'GUTS'!BH858,MATCH(1,GUTS!AK858:'GUTS'!BI858,0)),"")</f>
        <v/>
      </c>
      <c r="C857" s="127" t="str">
        <f>IFERROR(INDEX(GUTS!AJ858:'GUTS'!BH858,MATCH(1,GUTS!AK858:'GUTS'!BI858,0)),"")</f>
        <v/>
      </c>
      <c r="D857" s="127" t="str">
        <f>IFERROR(INDEX(GUTS!AI858:'GUTS'!BH858,MATCH(2,GUTS!AK858:'GUTS'!BI858,0)),"")</f>
        <v/>
      </c>
      <c r="E857" s="127" t="str">
        <f>IFERROR(INDEX(GUTS!AJ858:'GUTS'!BH858,MATCH(2,GUTS!AK858:'GUTS'!BI858,0)),"")</f>
        <v/>
      </c>
      <c r="F857" s="127" t="str">
        <f>IFERROR(INDEX(GUTS!AI858:'GUTS'!BH858,MATCH(3,GUTS!AK858:'GUTS'!BI858,0)),"")</f>
        <v/>
      </c>
      <c r="G857" s="127" t="str">
        <f>IFERROR(INDEX(GUTS!AJ858:'GUTS'!BH858,MATCH(3,GUTS!AK858:'GUTS'!BI858,0)),"")</f>
        <v/>
      </c>
      <c r="H857" s="127" t="str">
        <f>IFERROR(INDEX(GUTS!AI858:'GUTS'!BH858,MATCH(4,GUTS!AK858:'GUTS'!BI858,0)),"")</f>
        <v/>
      </c>
      <c r="I857" s="127" t="str">
        <f>IFERROR(INDEX(GUTS!AJ858:'GUTS'!BH858,MATCH(4,GUTS!AK858:'GUTS'!BI858,0)),"")</f>
        <v/>
      </c>
      <c r="J857" s="127" t="str">
        <f>IFERROR(INDEX(GUTS!AI858:'GUTS'!BH858,MATCH(5,GUTS!AK858:'GUTS'!BI858,0)),"")</f>
        <v/>
      </c>
      <c r="K857" s="127" t="str">
        <f>IFERROR(INDEX(GUTS!AJ858:'GUTS'!BH858,MATCH(5,GUTS!AK858:'GUTS'!BI858,0)),"")</f>
        <v/>
      </c>
      <c r="L857" s="127" t="str">
        <f>IFERROR(INDEX(GUTS!AI858:'GUTS'!BH858,MATCH(6,GUTS!AK858:'GUTS'!BI858,0)),"")</f>
        <v/>
      </c>
      <c r="M857" s="127" t="str">
        <f>IFERROR(INDEX(GUTS!AJ858:'GUTS'!BH858,MATCH(6,GUTS!AK858:'GUTS'!BI858,0)),"")</f>
        <v/>
      </c>
      <c r="N857" s="127" t="e">
        <f>Audit!#REF!</f>
        <v>#REF!</v>
      </c>
      <c r="O857" s="127" t="e">
        <f>Audit!#REF!</f>
        <v>#REF!</v>
      </c>
      <c r="P857" s="127" t="e">
        <f>Audit!#REF!</f>
        <v>#REF!</v>
      </c>
    </row>
    <row r="858" spans="1:16" hidden="1">
      <c r="A858" s="127" t="e">
        <f>Audit!#REF!</f>
        <v>#REF!</v>
      </c>
      <c r="B858" s="127" t="str">
        <f>IFERROR(INDEX(GUTS!AI859:'GUTS'!BH859,MATCH(1,GUTS!AK859:'GUTS'!BI859,0)),"")</f>
        <v/>
      </c>
      <c r="C858" s="127" t="str">
        <f>IFERROR(INDEX(GUTS!AJ859:'GUTS'!BH859,MATCH(1,GUTS!AK859:'GUTS'!BI859,0)),"")</f>
        <v/>
      </c>
      <c r="D858" s="127" t="str">
        <f>IFERROR(INDEX(GUTS!AI859:'GUTS'!BH859,MATCH(2,GUTS!AK859:'GUTS'!BI859,0)),"")</f>
        <v/>
      </c>
      <c r="E858" s="127" t="str">
        <f>IFERROR(INDEX(GUTS!AJ859:'GUTS'!BH859,MATCH(2,GUTS!AK859:'GUTS'!BI859,0)),"")</f>
        <v/>
      </c>
      <c r="F858" s="127" t="str">
        <f>IFERROR(INDEX(GUTS!AI859:'GUTS'!BH859,MATCH(3,GUTS!AK859:'GUTS'!BI859,0)),"")</f>
        <v/>
      </c>
      <c r="G858" s="127" t="str">
        <f>IFERROR(INDEX(GUTS!AJ859:'GUTS'!BH859,MATCH(3,GUTS!AK859:'GUTS'!BI859,0)),"")</f>
        <v/>
      </c>
      <c r="H858" s="127" t="str">
        <f>IFERROR(INDEX(GUTS!AI859:'GUTS'!BH859,MATCH(4,GUTS!AK859:'GUTS'!BI859,0)),"")</f>
        <v/>
      </c>
      <c r="I858" s="127" t="str">
        <f>IFERROR(INDEX(GUTS!AJ859:'GUTS'!BH859,MATCH(4,GUTS!AK859:'GUTS'!BI859,0)),"")</f>
        <v/>
      </c>
      <c r="J858" s="127" t="str">
        <f>IFERROR(INDEX(GUTS!AI859:'GUTS'!BH859,MATCH(5,GUTS!AK859:'GUTS'!BI859,0)),"")</f>
        <v/>
      </c>
      <c r="K858" s="127" t="str">
        <f>IFERROR(INDEX(GUTS!AJ859:'GUTS'!BH859,MATCH(5,GUTS!AK859:'GUTS'!BI859,0)),"")</f>
        <v/>
      </c>
      <c r="L858" s="127" t="str">
        <f>IFERROR(INDEX(GUTS!AI859:'GUTS'!BH859,MATCH(6,GUTS!AK859:'GUTS'!BI859,0)),"")</f>
        <v/>
      </c>
      <c r="M858" s="127" t="str">
        <f>IFERROR(INDEX(GUTS!AJ859:'GUTS'!BH859,MATCH(6,GUTS!AK859:'GUTS'!BI859,0)),"")</f>
        <v/>
      </c>
      <c r="N858" s="127" t="e">
        <f>Audit!#REF!</f>
        <v>#REF!</v>
      </c>
      <c r="O858" s="127" t="e">
        <f>Audit!#REF!</f>
        <v>#REF!</v>
      </c>
      <c r="P858" s="127" t="e">
        <f>Audit!#REF!</f>
        <v>#REF!</v>
      </c>
    </row>
    <row r="859" spans="1:16">
      <c r="A859" s="127" t="e">
        <f>Audit!#REF!</f>
        <v>#REF!</v>
      </c>
      <c r="B859" s="127" t="str">
        <f>IFERROR(INDEX(GUTS!AI860:'GUTS'!BH860,MATCH(1,GUTS!AK860:'GUTS'!BI860,0)),"")</f>
        <v/>
      </c>
      <c r="C859" s="127" t="str">
        <f>IFERROR(INDEX(GUTS!AJ860:'GUTS'!BH860,MATCH(1,GUTS!AK860:'GUTS'!BI860,0)),"")</f>
        <v/>
      </c>
      <c r="D859" s="127" t="str">
        <f>IFERROR(INDEX(GUTS!AI860:'GUTS'!BH860,MATCH(2,GUTS!AK860:'GUTS'!BI860,0)),"")</f>
        <v/>
      </c>
      <c r="E859" s="127" t="str">
        <f>IFERROR(INDEX(GUTS!AJ860:'GUTS'!BH860,MATCH(2,GUTS!AK860:'GUTS'!BI860,0)),"")</f>
        <v/>
      </c>
      <c r="F859" s="127" t="str">
        <f>IFERROR(INDEX(GUTS!AI860:'GUTS'!BH860,MATCH(3,GUTS!AK860:'GUTS'!BI860,0)),"")</f>
        <v/>
      </c>
      <c r="G859" s="127" t="str">
        <f>IFERROR(INDEX(GUTS!AJ860:'GUTS'!BH860,MATCH(3,GUTS!AK860:'GUTS'!BI860,0)),"")</f>
        <v/>
      </c>
      <c r="H859" s="127" t="str">
        <f>IFERROR(INDEX(GUTS!AI860:'GUTS'!BH860,MATCH(4,GUTS!AK860:'GUTS'!BI860,0)),"")</f>
        <v/>
      </c>
      <c r="I859" s="127" t="str">
        <f>IFERROR(INDEX(GUTS!AJ860:'GUTS'!BH860,MATCH(4,GUTS!AK860:'GUTS'!BI860,0)),"")</f>
        <v/>
      </c>
      <c r="J859" s="127" t="str">
        <f>IFERROR(INDEX(GUTS!AI860:'GUTS'!BH860,MATCH(5,GUTS!AK860:'GUTS'!BI860,0)),"")</f>
        <v/>
      </c>
      <c r="K859" s="127" t="str">
        <f>IFERROR(INDEX(GUTS!AJ860:'GUTS'!BH860,MATCH(5,GUTS!AK860:'GUTS'!BI860,0)),"")</f>
        <v/>
      </c>
      <c r="L859" s="127" t="str">
        <f>IFERROR(INDEX(GUTS!AI860:'GUTS'!BH860,MATCH(6,GUTS!AK860:'GUTS'!BI860,0)),"")</f>
        <v/>
      </c>
      <c r="M859" s="127" t="str">
        <f>IFERROR(INDEX(GUTS!AJ860:'GUTS'!BH860,MATCH(6,GUTS!AK860:'GUTS'!BI860,0)),"")</f>
        <v/>
      </c>
      <c r="N859" s="127" t="e">
        <f>Audit!#REF!</f>
        <v>#REF!</v>
      </c>
      <c r="O859" s="127" t="e">
        <f>Audit!#REF!</f>
        <v>#REF!</v>
      </c>
      <c r="P859" s="127" t="e">
        <f>Audit!#REF!</f>
        <v>#REF!</v>
      </c>
    </row>
    <row r="860" spans="1:16" hidden="1">
      <c r="A860" s="127" t="e">
        <f>Audit!#REF!</f>
        <v>#REF!</v>
      </c>
      <c r="B860" s="127" t="str">
        <f>IFERROR(INDEX(GUTS!AI861:'GUTS'!BH861,MATCH(1,GUTS!AK861:'GUTS'!BI861,0)),"")</f>
        <v/>
      </c>
      <c r="C860" s="127" t="str">
        <f>IFERROR(INDEX(GUTS!AJ861:'GUTS'!BH861,MATCH(1,GUTS!AK861:'GUTS'!BI861,0)),"")</f>
        <v/>
      </c>
      <c r="D860" s="127" t="str">
        <f>IFERROR(INDEX(GUTS!AI861:'GUTS'!BH861,MATCH(2,GUTS!AK861:'GUTS'!BI861,0)),"")</f>
        <v/>
      </c>
      <c r="E860" s="127" t="str">
        <f>IFERROR(INDEX(GUTS!AJ861:'GUTS'!BH861,MATCH(2,GUTS!AK861:'GUTS'!BI861,0)),"")</f>
        <v/>
      </c>
      <c r="F860" s="127" t="str">
        <f>IFERROR(INDEX(GUTS!AI861:'GUTS'!BH861,MATCH(3,GUTS!AK861:'GUTS'!BI861,0)),"")</f>
        <v/>
      </c>
      <c r="G860" s="127" t="str">
        <f>IFERROR(INDEX(GUTS!AJ861:'GUTS'!BH861,MATCH(3,GUTS!AK861:'GUTS'!BI861,0)),"")</f>
        <v/>
      </c>
      <c r="H860" s="127" t="str">
        <f>IFERROR(INDEX(GUTS!AI861:'GUTS'!BH861,MATCH(4,GUTS!AK861:'GUTS'!BI861,0)),"")</f>
        <v/>
      </c>
      <c r="I860" s="127" t="str">
        <f>IFERROR(INDEX(GUTS!AJ861:'GUTS'!BH861,MATCH(4,GUTS!AK861:'GUTS'!BI861,0)),"")</f>
        <v/>
      </c>
      <c r="J860" s="127" t="str">
        <f>IFERROR(INDEX(GUTS!AI861:'GUTS'!BH861,MATCH(5,GUTS!AK861:'GUTS'!BI861,0)),"")</f>
        <v/>
      </c>
      <c r="K860" s="127" t="str">
        <f>IFERROR(INDEX(GUTS!AJ861:'GUTS'!BH861,MATCH(5,GUTS!AK861:'GUTS'!BI861,0)),"")</f>
        <v/>
      </c>
      <c r="L860" s="127" t="str">
        <f>IFERROR(INDEX(GUTS!AI861:'GUTS'!BH861,MATCH(6,GUTS!AK861:'GUTS'!BI861,0)),"")</f>
        <v/>
      </c>
      <c r="M860" s="127" t="str">
        <f>IFERROR(INDEX(GUTS!AJ861:'GUTS'!BH861,MATCH(6,GUTS!AK861:'GUTS'!BI861,0)),"")</f>
        <v/>
      </c>
      <c r="N860" s="127" t="e">
        <f>Audit!#REF!</f>
        <v>#REF!</v>
      </c>
      <c r="O860" s="127" t="e">
        <f>Audit!#REF!</f>
        <v>#REF!</v>
      </c>
      <c r="P860" s="127" t="e">
        <f>Audit!#REF!</f>
        <v>#REF!</v>
      </c>
    </row>
    <row r="861" spans="1:16" hidden="1">
      <c r="A861" s="127" t="e">
        <f>Audit!#REF!</f>
        <v>#REF!</v>
      </c>
      <c r="B861" s="127" t="str">
        <f>IFERROR(INDEX(GUTS!AI862:'GUTS'!BH862,MATCH(1,GUTS!AK862:'GUTS'!BI862,0)),"")</f>
        <v/>
      </c>
      <c r="C861" s="127" t="str">
        <f>IFERROR(INDEX(GUTS!AJ862:'GUTS'!BH862,MATCH(1,GUTS!AK862:'GUTS'!BI862,0)),"")</f>
        <v/>
      </c>
      <c r="D861" s="127" t="str">
        <f>IFERROR(INDEX(GUTS!AI862:'GUTS'!BH862,MATCH(2,GUTS!AK862:'GUTS'!BI862,0)),"")</f>
        <v/>
      </c>
      <c r="E861" s="127" t="str">
        <f>IFERROR(INDEX(GUTS!AJ862:'GUTS'!BH862,MATCH(2,GUTS!AK862:'GUTS'!BI862,0)),"")</f>
        <v/>
      </c>
      <c r="F861" s="127" t="str">
        <f>IFERROR(INDEX(GUTS!AI862:'GUTS'!BH862,MATCH(3,GUTS!AK862:'GUTS'!BI862,0)),"")</f>
        <v/>
      </c>
      <c r="G861" s="127" t="str">
        <f>IFERROR(INDEX(GUTS!AJ862:'GUTS'!BH862,MATCH(3,GUTS!AK862:'GUTS'!BI862,0)),"")</f>
        <v/>
      </c>
      <c r="H861" s="127" t="str">
        <f>IFERROR(INDEX(GUTS!AI862:'GUTS'!BH862,MATCH(4,GUTS!AK862:'GUTS'!BI862,0)),"")</f>
        <v/>
      </c>
      <c r="I861" s="127" t="str">
        <f>IFERROR(INDEX(GUTS!AJ862:'GUTS'!BH862,MATCH(4,GUTS!AK862:'GUTS'!BI862,0)),"")</f>
        <v/>
      </c>
      <c r="J861" s="127" t="str">
        <f>IFERROR(INDEX(GUTS!AI862:'GUTS'!BH862,MATCH(5,GUTS!AK862:'GUTS'!BI862,0)),"")</f>
        <v/>
      </c>
      <c r="K861" s="127" t="str">
        <f>IFERROR(INDEX(GUTS!AJ862:'GUTS'!BH862,MATCH(5,GUTS!AK862:'GUTS'!BI862,0)),"")</f>
        <v/>
      </c>
      <c r="L861" s="127" t="str">
        <f>IFERROR(INDEX(GUTS!AI862:'GUTS'!BH862,MATCH(6,GUTS!AK862:'GUTS'!BI862,0)),"")</f>
        <v/>
      </c>
      <c r="M861" s="127" t="str">
        <f>IFERROR(INDEX(GUTS!AJ862:'GUTS'!BH862,MATCH(6,GUTS!AK862:'GUTS'!BI862,0)),"")</f>
        <v/>
      </c>
      <c r="N861" s="127" t="e">
        <f>Audit!#REF!</f>
        <v>#REF!</v>
      </c>
      <c r="O861" s="127" t="e">
        <f>Audit!#REF!</f>
        <v>#REF!</v>
      </c>
      <c r="P861" s="127" t="e">
        <f>Audit!#REF!</f>
        <v>#REF!</v>
      </c>
    </row>
    <row r="862" spans="1:16" hidden="1">
      <c r="A862" s="127" t="e">
        <f>Audit!#REF!</f>
        <v>#REF!</v>
      </c>
      <c r="B862" s="127" t="str">
        <f>IFERROR(INDEX(GUTS!AI863:'GUTS'!BH863,MATCH(1,GUTS!AK863:'GUTS'!BI863,0)),"")</f>
        <v/>
      </c>
      <c r="C862" s="127" t="str">
        <f>IFERROR(INDEX(GUTS!AJ863:'GUTS'!BH863,MATCH(1,GUTS!AK863:'GUTS'!BI863,0)),"")</f>
        <v/>
      </c>
      <c r="D862" s="127" t="str">
        <f>IFERROR(INDEX(GUTS!AI863:'GUTS'!BH863,MATCH(2,GUTS!AK863:'GUTS'!BI863,0)),"")</f>
        <v/>
      </c>
      <c r="E862" s="127" t="str">
        <f>IFERROR(INDEX(GUTS!AJ863:'GUTS'!BH863,MATCH(2,GUTS!AK863:'GUTS'!BI863,0)),"")</f>
        <v/>
      </c>
      <c r="F862" s="127" t="str">
        <f>IFERROR(INDEX(GUTS!AI863:'GUTS'!BH863,MATCH(3,GUTS!AK863:'GUTS'!BI863,0)),"")</f>
        <v/>
      </c>
      <c r="G862" s="127" t="str">
        <f>IFERROR(INDEX(GUTS!AJ863:'GUTS'!BH863,MATCH(3,GUTS!AK863:'GUTS'!BI863,0)),"")</f>
        <v/>
      </c>
      <c r="H862" s="127" t="str">
        <f>IFERROR(INDEX(GUTS!AI863:'GUTS'!BH863,MATCH(4,GUTS!AK863:'GUTS'!BI863,0)),"")</f>
        <v/>
      </c>
      <c r="I862" s="127" t="str">
        <f>IFERROR(INDEX(GUTS!AJ863:'GUTS'!BH863,MATCH(4,GUTS!AK863:'GUTS'!BI863,0)),"")</f>
        <v/>
      </c>
      <c r="J862" s="127" t="str">
        <f>IFERROR(INDEX(GUTS!AI863:'GUTS'!BH863,MATCH(5,GUTS!AK863:'GUTS'!BI863,0)),"")</f>
        <v/>
      </c>
      <c r="K862" s="127" t="str">
        <f>IFERROR(INDEX(GUTS!AJ863:'GUTS'!BH863,MATCH(5,GUTS!AK863:'GUTS'!BI863,0)),"")</f>
        <v/>
      </c>
      <c r="L862" s="127" t="str">
        <f>IFERROR(INDEX(GUTS!AI863:'GUTS'!BH863,MATCH(6,GUTS!AK863:'GUTS'!BI863,0)),"")</f>
        <v/>
      </c>
      <c r="M862" s="127" t="str">
        <f>IFERROR(INDEX(GUTS!AJ863:'GUTS'!BH863,MATCH(6,GUTS!AK863:'GUTS'!BI863,0)),"")</f>
        <v/>
      </c>
      <c r="N862" s="127" t="e">
        <f>Audit!#REF!</f>
        <v>#REF!</v>
      </c>
      <c r="O862" s="127" t="e">
        <f>Audit!#REF!</f>
        <v>#REF!</v>
      </c>
      <c r="P862" s="127" t="e">
        <f>Audit!#REF!</f>
        <v>#REF!</v>
      </c>
    </row>
    <row r="863" spans="1:16" hidden="1">
      <c r="A863" s="127" t="e">
        <f>Audit!#REF!</f>
        <v>#REF!</v>
      </c>
      <c r="B863" s="127" t="str">
        <f>IFERROR(INDEX(GUTS!AI864:'GUTS'!BH864,MATCH(1,GUTS!AK864:'GUTS'!BI864,0)),"")</f>
        <v/>
      </c>
      <c r="C863" s="127" t="str">
        <f>IFERROR(INDEX(GUTS!AJ864:'GUTS'!BH864,MATCH(1,GUTS!AK864:'GUTS'!BI864,0)),"")</f>
        <v/>
      </c>
      <c r="D863" s="127" t="str">
        <f>IFERROR(INDEX(GUTS!AI864:'GUTS'!BH864,MATCH(2,GUTS!AK864:'GUTS'!BI864,0)),"")</f>
        <v/>
      </c>
      <c r="E863" s="127" t="str">
        <f>IFERROR(INDEX(GUTS!AJ864:'GUTS'!BH864,MATCH(2,GUTS!AK864:'GUTS'!BI864,0)),"")</f>
        <v/>
      </c>
      <c r="F863" s="127" t="str">
        <f>IFERROR(INDEX(GUTS!AI864:'GUTS'!BH864,MATCH(3,GUTS!AK864:'GUTS'!BI864,0)),"")</f>
        <v/>
      </c>
      <c r="G863" s="127" t="str">
        <f>IFERROR(INDEX(GUTS!AJ864:'GUTS'!BH864,MATCH(3,GUTS!AK864:'GUTS'!BI864,0)),"")</f>
        <v/>
      </c>
      <c r="H863" s="127" t="str">
        <f>IFERROR(INDEX(GUTS!AI864:'GUTS'!BH864,MATCH(4,GUTS!AK864:'GUTS'!BI864,0)),"")</f>
        <v/>
      </c>
      <c r="I863" s="127" t="str">
        <f>IFERROR(INDEX(GUTS!AJ864:'GUTS'!BH864,MATCH(4,GUTS!AK864:'GUTS'!BI864,0)),"")</f>
        <v/>
      </c>
      <c r="J863" s="127" t="str">
        <f>IFERROR(INDEX(GUTS!AI864:'GUTS'!BH864,MATCH(5,GUTS!AK864:'GUTS'!BI864,0)),"")</f>
        <v/>
      </c>
      <c r="K863" s="127" t="str">
        <f>IFERROR(INDEX(GUTS!AJ864:'GUTS'!BH864,MATCH(5,GUTS!AK864:'GUTS'!BI864,0)),"")</f>
        <v/>
      </c>
      <c r="L863" s="127" t="str">
        <f>IFERROR(INDEX(GUTS!AI864:'GUTS'!BH864,MATCH(6,GUTS!AK864:'GUTS'!BI864,0)),"")</f>
        <v/>
      </c>
      <c r="M863" s="127" t="str">
        <f>IFERROR(INDEX(GUTS!AJ864:'GUTS'!BH864,MATCH(6,GUTS!AK864:'GUTS'!BI864,0)),"")</f>
        <v/>
      </c>
      <c r="N863" s="127" t="e">
        <f>Audit!#REF!</f>
        <v>#REF!</v>
      </c>
      <c r="O863" s="127" t="e">
        <f>Audit!#REF!</f>
        <v>#REF!</v>
      </c>
      <c r="P863" s="127" t="e">
        <f>Audit!#REF!</f>
        <v>#REF!</v>
      </c>
    </row>
    <row r="864" spans="1:16" hidden="1">
      <c r="A864" s="127" t="e">
        <f>Audit!#REF!</f>
        <v>#REF!</v>
      </c>
      <c r="B864" s="127" t="str">
        <f>IFERROR(INDEX(GUTS!AI865:'GUTS'!BH865,MATCH(1,GUTS!AK865:'GUTS'!BI865,0)),"")</f>
        <v/>
      </c>
      <c r="C864" s="127" t="str">
        <f>IFERROR(INDEX(GUTS!AJ865:'GUTS'!BH865,MATCH(1,GUTS!AK865:'GUTS'!BI865,0)),"")</f>
        <v/>
      </c>
      <c r="D864" s="127" t="str">
        <f>IFERROR(INDEX(GUTS!AI865:'GUTS'!BH865,MATCH(2,GUTS!AK865:'GUTS'!BI865,0)),"")</f>
        <v/>
      </c>
      <c r="E864" s="127" t="str">
        <f>IFERROR(INDEX(GUTS!AJ865:'GUTS'!BH865,MATCH(2,GUTS!AK865:'GUTS'!BI865,0)),"")</f>
        <v/>
      </c>
      <c r="F864" s="127" t="str">
        <f>IFERROR(INDEX(GUTS!AI865:'GUTS'!BH865,MATCH(3,GUTS!AK865:'GUTS'!BI865,0)),"")</f>
        <v/>
      </c>
      <c r="G864" s="127" t="str">
        <f>IFERROR(INDEX(GUTS!AJ865:'GUTS'!BH865,MATCH(3,GUTS!AK865:'GUTS'!BI865,0)),"")</f>
        <v/>
      </c>
      <c r="H864" s="127" t="str">
        <f>IFERROR(INDEX(GUTS!AI865:'GUTS'!BH865,MATCH(4,GUTS!AK865:'GUTS'!BI865,0)),"")</f>
        <v/>
      </c>
      <c r="I864" s="127" t="str">
        <f>IFERROR(INDEX(GUTS!AJ865:'GUTS'!BH865,MATCH(4,GUTS!AK865:'GUTS'!BI865,0)),"")</f>
        <v/>
      </c>
      <c r="J864" s="127" t="str">
        <f>IFERROR(INDEX(GUTS!AI865:'GUTS'!BH865,MATCH(5,GUTS!AK865:'GUTS'!BI865,0)),"")</f>
        <v/>
      </c>
      <c r="K864" s="127" t="str">
        <f>IFERROR(INDEX(GUTS!AJ865:'GUTS'!BH865,MATCH(5,GUTS!AK865:'GUTS'!BI865,0)),"")</f>
        <v/>
      </c>
      <c r="L864" s="127" t="str">
        <f>IFERROR(INDEX(GUTS!AI865:'GUTS'!BH865,MATCH(6,GUTS!AK865:'GUTS'!BI865,0)),"")</f>
        <v/>
      </c>
      <c r="M864" s="127" t="str">
        <f>IFERROR(INDEX(GUTS!AJ865:'GUTS'!BH865,MATCH(6,GUTS!AK865:'GUTS'!BI865,0)),"")</f>
        <v/>
      </c>
      <c r="N864" s="127" t="e">
        <f>Audit!#REF!</f>
        <v>#REF!</v>
      </c>
      <c r="O864" s="127" t="e">
        <f>Audit!#REF!</f>
        <v>#REF!</v>
      </c>
      <c r="P864" s="127" t="e">
        <f>Audit!#REF!</f>
        <v>#REF!</v>
      </c>
    </row>
    <row r="865" spans="1:16" hidden="1">
      <c r="A865" s="127" t="e">
        <f>Audit!#REF!</f>
        <v>#REF!</v>
      </c>
      <c r="B865" s="127" t="str">
        <f>IFERROR(INDEX(GUTS!AI866:'GUTS'!BH866,MATCH(1,GUTS!AK866:'GUTS'!BI866,0)),"")</f>
        <v/>
      </c>
      <c r="C865" s="127" t="str">
        <f>IFERROR(INDEX(GUTS!AJ866:'GUTS'!BH866,MATCH(1,GUTS!AK866:'GUTS'!BI866,0)),"")</f>
        <v/>
      </c>
      <c r="D865" s="127" t="str">
        <f>IFERROR(INDEX(GUTS!AI866:'GUTS'!BH866,MATCH(2,GUTS!AK866:'GUTS'!BI866,0)),"")</f>
        <v/>
      </c>
      <c r="E865" s="127" t="str">
        <f>IFERROR(INDEX(GUTS!AJ866:'GUTS'!BH866,MATCH(2,GUTS!AK866:'GUTS'!BI866,0)),"")</f>
        <v/>
      </c>
      <c r="F865" s="127" t="str">
        <f>IFERROR(INDEX(GUTS!AI866:'GUTS'!BH866,MATCH(3,GUTS!AK866:'GUTS'!BI866,0)),"")</f>
        <v/>
      </c>
      <c r="G865" s="127" t="str">
        <f>IFERROR(INDEX(GUTS!AJ866:'GUTS'!BH866,MATCH(3,GUTS!AK866:'GUTS'!BI866,0)),"")</f>
        <v/>
      </c>
      <c r="H865" s="127" t="str">
        <f>IFERROR(INDEX(GUTS!AI866:'GUTS'!BH866,MATCH(4,GUTS!AK866:'GUTS'!BI866,0)),"")</f>
        <v/>
      </c>
      <c r="I865" s="127" t="str">
        <f>IFERROR(INDEX(GUTS!AJ866:'GUTS'!BH866,MATCH(4,GUTS!AK866:'GUTS'!BI866,0)),"")</f>
        <v/>
      </c>
      <c r="J865" s="127" t="str">
        <f>IFERROR(INDEX(GUTS!AI866:'GUTS'!BH866,MATCH(5,GUTS!AK866:'GUTS'!BI866,0)),"")</f>
        <v/>
      </c>
      <c r="K865" s="127" t="str">
        <f>IFERROR(INDEX(GUTS!AJ866:'GUTS'!BH866,MATCH(5,GUTS!AK866:'GUTS'!BI866,0)),"")</f>
        <v/>
      </c>
      <c r="L865" s="127" t="str">
        <f>IFERROR(INDEX(GUTS!AI866:'GUTS'!BH866,MATCH(6,GUTS!AK866:'GUTS'!BI866,0)),"")</f>
        <v/>
      </c>
      <c r="M865" s="127" t="str">
        <f>IFERROR(INDEX(GUTS!AJ866:'GUTS'!BH866,MATCH(6,GUTS!AK866:'GUTS'!BI866,0)),"")</f>
        <v/>
      </c>
      <c r="N865" s="127" t="e">
        <f>Audit!#REF!</f>
        <v>#REF!</v>
      </c>
      <c r="O865" s="127" t="e">
        <f>Audit!#REF!</f>
        <v>#REF!</v>
      </c>
      <c r="P865" s="127" t="e">
        <f>Audit!#REF!</f>
        <v>#REF!</v>
      </c>
    </row>
    <row r="866" spans="1:16" hidden="1">
      <c r="A866" s="127" t="e">
        <f>Audit!#REF!</f>
        <v>#REF!</v>
      </c>
      <c r="B866" s="127" t="str">
        <f>IFERROR(INDEX(GUTS!AI867:'GUTS'!BH867,MATCH(1,GUTS!AK867:'GUTS'!BI867,0)),"")</f>
        <v/>
      </c>
      <c r="C866" s="127" t="str">
        <f>IFERROR(INDEX(GUTS!AJ867:'GUTS'!BH867,MATCH(1,GUTS!AK867:'GUTS'!BI867,0)),"")</f>
        <v/>
      </c>
      <c r="D866" s="127" t="str">
        <f>IFERROR(INDEX(GUTS!AI867:'GUTS'!BH867,MATCH(2,GUTS!AK867:'GUTS'!BI867,0)),"")</f>
        <v/>
      </c>
      <c r="E866" s="127" t="str">
        <f>IFERROR(INDEX(GUTS!AJ867:'GUTS'!BH867,MATCH(2,GUTS!AK867:'GUTS'!BI867,0)),"")</f>
        <v/>
      </c>
      <c r="F866" s="127" t="str">
        <f>IFERROR(INDEX(GUTS!AI867:'GUTS'!BH867,MATCH(3,GUTS!AK867:'GUTS'!BI867,0)),"")</f>
        <v/>
      </c>
      <c r="G866" s="127" t="str">
        <f>IFERROR(INDEX(GUTS!AJ867:'GUTS'!BH867,MATCH(3,GUTS!AK867:'GUTS'!BI867,0)),"")</f>
        <v/>
      </c>
      <c r="H866" s="127" t="str">
        <f>IFERROR(INDEX(GUTS!AI867:'GUTS'!BH867,MATCH(4,GUTS!AK867:'GUTS'!BI867,0)),"")</f>
        <v/>
      </c>
      <c r="I866" s="127" t="str">
        <f>IFERROR(INDEX(GUTS!AJ867:'GUTS'!BH867,MATCH(4,GUTS!AK867:'GUTS'!BI867,0)),"")</f>
        <v/>
      </c>
      <c r="J866" s="127" t="str">
        <f>IFERROR(INDEX(GUTS!AI867:'GUTS'!BH867,MATCH(5,GUTS!AK867:'GUTS'!BI867,0)),"")</f>
        <v/>
      </c>
      <c r="K866" s="127" t="str">
        <f>IFERROR(INDEX(GUTS!AJ867:'GUTS'!BH867,MATCH(5,GUTS!AK867:'GUTS'!BI867,0)),"")</f>
        <v/>
      </c>
      <c r="L866" s="127" t="str">
        <f>IFERROR(INDEX(GUTS!AI867:'GUTS'!BH867,MATCH(6,GUTS!AK867:'GUTS'!BI867,0)),"")</f>
        <v/>
      </c>
      <c r="M866" s="127" t="str">
        <f>IFERROR(INDEX(GUTS!AJ867:'GUTS'!BH867,MATCH(6,GUTS!AK867:'GUTS'!BI867,0)),"")</f>
        <v/>
      </c>
      <c r="N866" s="127" t="e">
        <f>Audit!#REF!</f>
        <v>#REF!</v>
      </c>
      <c r="O866" s="127" t="e">
        <f>Audit!#REF!</f>
        <v>#REF!</v>
      </c>
      <c r="P866" s="127" t="e">
        <f>Audit!#REF!</f>
        <v>#REF!</v>
      </c>
    </row>
    <row r="867" spans="1:16" hidden="1">
      <c r="A867" s="127" t="e">
        <f>Audit!#REF!</f>
        <v>#REF!</v>
      </c>
      <c r="B867" s="127" t="str">
        <f>IFERROR(INDEX(GUTS!AI868:'GUTS'!BH868,MATCH(1,GUTS!AK868:'GUTS'!BI868,0)),"")</f>
        <v/>
      </c>
      <c r="C867" s="127" t="str">
        <f>IFERROR(INDEX(GUTS!AJ868:'GUTS'!BH868,MATCH(1,GUTS!AK868:'GUTS'!BI868,0)),"")</f>
        <v/>
      </c>
      <c r="D867" s="127" t="str">
        <f>IFERROR(INDEX(GUTS!AI868:'GUTS'!BH868,MATCH(2,GUTS!AK868:'GUTS'!BI868,0)),"")</f>
        <v/>
      </c>
      <c r="E867" s="127" t="str">
        <f>IFERROR(INDEX(GUTS!AJ868:'GUTS'!BH868,MATCH(2,GUTS!AK868:'GUTS'!BI868,0)),"")</f>
        <v/>
      </c>
      <c r="F867" s="127" t="str">
        <f>IFERROR(INDEX(GUTS!AI868:'GUTS'!BH868,MATCH(3,GUTS!AK868:'GUTS'!BI868,0)),"")</f>
        <v/>
      </c>
      <c r="G867" s="127" t="str">
        <f>IFERROR(INDEX(GUTS!AJ868:'GUTS'!BH868,MATCH(3,GUTS!AK868:'GUTS'!BI868,0)),"")</f>
        <v/>
      </c>
      <c r="H867" s="127" t="str">
        <f>IFERROR(INDEX(GUTS!AI868:'GUTS'!BH868,MATCH(4,GUTS!AK868:'GUTS'!BI868,0)),"")</f>
        <v/>
      </c>
      <c r="I867" s="127" t="str">
        <f>IFERROR(INDEX(GUTS!AJ868:'GUTS'!BH868,MATCH(4,GUTS!AK868:'GUTS'!BI868,0)),"")</f>
        <v/>
      </c>
      <c r="J867" s="127" t="str">
        <f>IFERROR(INDEX(GUTS!AI868:'GUTS'!BH868,MATCH(5,GUTS!AK868:'GUTS'!BI868,0)),"")</f>
        <v/>
      </c>
      <c r="K867" s="127" t="str">
        <f>IFERROR(INDEX(GUTS!AJ868:'GUTS'!BH868,MATCH(5,GUTS!AK868:'GUTS'!BI868,0)),"")</f>
        <v/>
      </c>
      <c r="L867" s="127" t="str">
        <f>IFERROR(INDEX(GUTS!AI868:'GUTS'!BH868,MATCH(6,GUTS!AK868:'GUTS'!BI868,0)),"")</f>
        <v/>
      </c>
      <c r="M867" s="127" t="str">
        <f>IFERROR(INDEX(GUTS!AJ868:'GUTS'!BH868,MATCH(6,GUTS!AK868:'GUTS'!BI868,0)),"")</f>
        <v/>
      </c>
      <c r="N867" s="127" t="e">
        <f>Audit!#REF!</f>
        <v>#REF!</v>
      </c>
      <c r="O867" s="127" t="e">
        <f>Audit!#REF!</f>
        <v>#REF!</v>
      </c>
      <c r="P867" s="127" t="e">
        <f>Audit!#REF!</f>
        <v>#REF!</v>
      </c>
    </row>
    <row r="868" spans="1:16">
      <c r="A868" s="127" t="e">
        <f>Audit!#REF!</f>
        <v>#REF!</v>
      </c>
      <c r="B868" s="127" t="str">
        <f>IFERROR(INDEX(GUTS!AI869:'GUTS'!BH869,MATCH(1,GUTS!AK869:'GUTS'!BI869,0)),"")</f>
        <v/>
      </c>
      <c r="C868" s="127" t="str">
        <f>IFERROR(INDEX(GUTS!AJ869:'GUTS'!BH869,MATCH(1,GUTS!AK869:'GUTS'!BI869,0)),"")</f>
        <v/>
      </c>
      <c r="D868" s="127" t="str">
        <f>IFERROR(INDEX(GUTS!AI869:'GUTS'!BH869,MATCH(2,GUTS!AK869:'GUTS'!BI869,0)),"")</f>
        <v/>
      </c>
      <c r="E868" s="127" t="str">
        <f>IFERROR(INDEX(GUTS!AJ869:'GUTS'!BH869,MATCH(2,GUTS!AK869:'GUTS'!BI869,0)),"")</f>
        <v/>
      </c>
      <c r="F868" s="127" t="str">
        <f>IFERROR(INDEX(GUTS!AI869:'GUTS'!BH869,MATCH(3,GUTS!AK869:'GUTS'!BI869,0)),"")</f>
        <v/>
      </c>
      <c r="G868" s="127" t="str">
        <f>IFERROR(INDEX(GUTS!AJ869:'GUTS'!BH869,MATCH(3,GUTS!AK869:'GUTS'!BI869,0)),"")</f>
        <v/>
      </c>
      <c r="H868" s="127" t="str">
        <f>IFERROR(INDEX(GUTS!AI869:'GUTS'!BH869,MATCH(4,GUTS!AK869:'GUTS'!BI869,0)),"")</f>
        <v/>
      </c>
      <c r="I868" s="127" t="str">
        <f>IFERROR(INDEX(GUTS!AJ869:'GUTS'!BH869,MATCH(4,GUTS!AK869:'GUTS'!BI869,0)),"")</f>
        <v/>
      </c>
      <c r="J868" s="127" t="str">
        <f>IFERROR(INDEX(GUTS!AI869:'GUTS'!BH869,MATCH(5,GUTS!AK869:'GUTS'!BI869,0)),"")</f>
        <v/>
      </c>
      <c r="K868" s="127" t="str">
        <f>IFERROR(INDEX(GUTS!AJ869:'GUTS'!BH869,MATCH(5,GUTS!AK869:'GUTS'!BI869,0)),"")</f>
        <v/>
      </c>
      <c r="L868" s="127" t="str">
        <f>IFERROR(INDEX(GUTS!AI869:'GUTS'!BH869,MATCH(6,GUTS!AK869:'GUTS'!BI869,0)),"")</f>
        <v/>
      </c>
      <c r="M868" s="127" t="str">
        <f>IFERROR(INDEX(GUTS!AJ869:'GUTS'!BH869,MATCH(6,GUTS!AK869:'GUTS'!BI869,0)),"")</f>
        <v/>
      </c>
      <c r="N868" s="127" t="e">
        <f>Audit!#REF!</f>
        <v>#REF!</v>
      </c>
      <c r="O868" s="127" t="e">
        <f>Audit!#REF!</f>
        <v>#REF!</v>
      </c>
      <c r="P868" s="127" t="e">
        <f>Audit!#REF!</f>
        <v>#REF!</v>
      </c>
    </row>
    <row r="869" spans="1:16" hidden="1">
      <c r="A869" s="127" t="e">
        <f>Audit!#REF!</f>
        <v>#REF!</v>
      </c>
      <c r="B869" s="127" t="str">
        <f>IFERROR(INDEX(GUTS!AI870:'GUTS'!BH870,MATCH(1,GUTS!AK870:'GUTS'!BI870,0)),"")</f>
        <v/>
      </c>
      <c r="C869" s="127" t="str">
        <f>IFERROR(INDEX(GUTS!AJ870:'GUTS'!BH870,MATCH(1,GUTS!AK870:'GUTS'!BI870,0)),"")</f>
        <v/>
      </c>
      <c r="D869" s="127" t="str">
        <f>IFERROR(INDEX(GUTS!AI870:'GUTS'!BH870,MATCH(2,GUTS!AK870:'GUTS'!BI870,0)),"")</f>
        <v/>
      </c>
      <c r="E869" s="127" t="str">
        <f>IFERROR(INDEX(GUTS!AJ870:'GUTS'!BH870,MATCH(2,GUTS!AK870:'GUTS'!BI870,0)),"")</f>
        <v/>
      </c>
      <c r="F869" s="127" t="str">
        <f>IFERROR(INDEX(GUTS!AI870:'GUTS'!BH870,MATCH(3,GUTS!AK870:'GUTS'!BI870,0)),"")</f>
        <v/>
      </c>
      <c r="G869" s="127" t="str">
        <f>IFERROR(INDEX(GUTS!AJ870:'GUTS'!BH870,MATCH(3,GUTS!AK870:'GUTS'!BI870,0)),"")</f>
        <v/>
      </c>
      <c r="H869" s="127" t="str">
        <f>IFERROR(INDEX(GUTS!AI870:'GUTS'!BH870,MATCH(4,GUTS!AK870:'GUTS'!BI870,0)),"")</f>
        <v/>
      </c>
      <c r="I869" s="127" t="str">
        <f>IFERROR(INDEX(GUTS!AJ870:'GUTS'!BH870,MATCH(4,GUTS!AK870:'GUTS'!BI870,0)),"")</f>
        <v/>
      </c>
      <c r="J869" s="127" t="str">
        <f>IFERROR(INDEX(GUTS!AI870:'GUTS'!BH870,MATCH(5,GUTS!AK870:'GUTS'!BI870,0)),"")</f>
        <v/>
      </c>
      <c r="K869" s="127" t="str">
        <f>IFERROR(INDEX(GUTS!AJ870:'GUTS'!BH870,MATCH(5,GUTS!AK870:'GUTS'!BI870,0)),"")</f>
        <v/>
      </c>
      <c r="L869" s="127" t="str">
        <f>IFERROR(INDEX(GUTS!AI870:'GUTS'!BH870,MATCH(6,GUTS!AK870:'GUTS'!BI870,0)),"")</f>
        <v/>
      </c>
      <c r="M869" s="127" t="str">
        <f>IFERROR(INDEX(GUTS!AJ870:'GUTS'!BH870,MATCH(6,GUTS!AK870:'GUTS'!BI870,0)),"")</f>
        <v/>
      </c>
      <c r="N869" s="127" t="e">
        <f>Audit!#REF!</f>
        <v>#REF!</v>
      </c>
      <c r="O869" s="127" t="e">
        <f>Audit!#REF!</f>
        <v>#REF!</v>
      </c>
      <c r="P869" s="127" t="e">
        <f>Audit!#REF!</f>
        <v>#REF!</v>
      </c>
    </row>
    <row r="870" spans="1:16" hidden="1">
      <c r="A870" s="127" t="e">
        <f>Audit!#REF!</f>
        <v>#REF!</v>
      </c>
      <c r="B870" s="127" t="str">
        <f>IFERROR(INDEX(GUTS!AI871:'GUTS'!BH871,MATCH(1,GUTS!AK871:'GUTS'!BI871,0)),"")</f>
        <v/>
      </c>
      <c r="C870" s="127" t="str">
        <f>IFERROR(INDEX(GUTS!AJ871:'GUTS'!BH871,MATCH(1,GUTS!AK871:'GUTS'!BI871,0)),"")</f>
        <v/>
      </c>
      <c r="D870" s="127" t="str">
        <f>IFERROR(INDEX(GUTS!AI871:'GUTS'!BH871,MATCH(2,GUTS!AK871:'GUTS'!BI871,0)),"")</f>
        <v/>
      </c>
      <c r="E870" s="127" t="str">
        <f>IFERROR(INDEX(GUTS!AJ871:'GUTS'!BH871,MATCH(2,GUTS!AK871:'GUTS'!BI871,0)),"")</f>
        <v/>
      </c>
      <c r="F870" s="127" t="str">
        <f>IFERROR(INDEX(GUTS!AI871:'GUTS'!BH871,MATCH(3,GUTS!AK871:'GUTS'!BI871,0)),"")</f>
        <v/>
      </c>
      <c r="G870" s="127" t="str">
        <f>IFERROR(INDEX(GUTS!AJ871:'GUTS'!BH871,MATCH(3,GUTS!AK871:'GUTS'!BI871,0)),"")</f>
        <v/>
      </c>
      <c r="H870" s="127" t="str">
        <f>IFERROR(INDEX(GUTS!AI871:'GUTS'!BH871,MATCH(4,GUTS!AK871:'GUTS'!BI871,0)),"")</f>
        <v/>
      </c>
      <c r="I870" s="127" t="str">
        <f>IFERROR(INDEX(GUTS!AJ871:'GUTS'!BH871,MATCH(4,GUTS!AK871:'GUTS'!BI871,0)),"")</f>
        <v/>
      </c>
      <c r="J870" s="127" t="str">
        <f>IFERROR(INDEX(GUTS!AI871:'GUTS'!BH871,MATCH(5,GUTS!AK871:'GUTS'!BI871,0)),"")</f>
        <v/>
      </c>
      <c r="K870" s="127" t="str">
        <f>IFERROR(INDEX(GUTS!AJ871:'GUTS'!BH871,MATCH(5,GUTS!AK871:'GUTS'!BI871,0)),"")</f>
        <v/>
      </c>
      <c r="L870" s="127" t="str">
        <f>IFERROR(INDEX(GUTS!AI871:'GUTS'!BH871,MATCH(6,GUTS!AK871:'GUTS'!BI871,0)),"")</f>
        <v/>
      </c>
      <c r="M870" s="127" t="str">
        <f>IFERROR(INDEX(GUTS!AJ871:'GUTS'!BH871,MATCH(6,GUTS!AK871:'GUTS'!BI871,0)),"")</f>
        <v/>
      </c>
      <c r="N870" s="127" t="e">
        <f>Audit!#REF!</f>
        <v>#REF!</v>
      </c>
      <c r="O870" s="127" t="e">
        <f>Audit!#REF!</f>
        <v>#REF!</v>
      </c>
      <c r="P870" s="127" t="e">
        <f>Audit!#REF!</f>
        <v>#REF!</v>
      </c>
    </row>
    <row r="871" spans="1:16" hidden="1">
      <c r="A871" s="127" t="e">
        <f>Audit!#REF!</f>
        <v>#REF!</v>
      </c>
      <c r="B871" s="127" t="str">
        <f>IFERROR(INDEX(GUTS!AI872:'GUTS'!BH872,MATCH(1,GUTS!AK872:'GUTS'!BI872,0)),"")</f>
        <v/>
      </c>
      <c r="C871" s="127" t="str">
        <f>IFERROR(INDEX(GUTS!AJ872:'GUTS'!BH872,MATCH(1,GUTS!AK872:'GUTS'!BI872,0)),"")</f>
        <v/>
      </c>
      <c r="D871" s="127" t="str">
        <f>IFERROR(INDEX(GUTS!AI872:'GUTS'!BH872,MATCH(2,GUTS!AK872:'GUTS'!BI872,0)),"")</f>
        <v/>
      </c>
      <c r="E871" s="127" t="str">
        <f>IFERROR(INDEX(GUTS!AJ872:'GUTS'!BH872,MATCH(2,GUTS!AK872:'GUTS'!BI872,0)),"")</f>
        <v/>
      </c>
      <c r="F871" s="127" t="str">
        <f>IFERROR(INDEX(GUTS!AI872:'GUTS'!BH872,MATCH(3,GUTS!AK872:'GUTS'!BI872,0)),"")</f>
        <v/>
      </c>
      <c r="G871" s="127" t="str">
        <f>IFERROR(INDEX(GUTS!AJ872:'GUTS'!BH872,MATCH(3,GUTS!AK872:'GUTS'!BI872,0)),"")</f>
        <v/>
      </c>
      <c r="H871" s="127" t="str">
        <f>IFERROR(INDEX(GUTS!AI872:'GUTS'!BH872,MATCH(4,GUTS!AK872:'GUTS'!BI872,0)),"")</f>
        <v/>
      </c>
      <c r="I871" s="127" t="str">
        <f>IFERROR(INDEX(GUTS!AJ872:'GUTS'!BH872,MATCH(4,GUTS!AK872:'GUTS'!BI872,0)),"")</f>
        <v/>
      </c>
      <c r="J871" s="127" t="str">
        <f>IFERROR(INDEX(GUTS!AI872:'GUTS'!BH872,MATCH(5,GUTS!AK872:'GUTS'!BI872,0)),"")</f>
        <v/>
      </c>
      <c r="K871" s="127" t="str">
        <f>IFERROR(INDEX(GUTS!AJ872:'GUTS'!BH872,MATCH(5,GUTS!AK872:'GUTS'!BI872,0)),"")</f>
        <v/>
      </c>
      <c r="L871" s="127" t="str">
        <f>IFERROR(INDEX(GUTS!AI872:'GUTS'!BH872,MATCH(6,GUTS!AK872:'GUTS'!BI872,0)),"")</f>
        <v/>
      </c>
      <c r="M871" s="127" t="str">
        <f>IFERROR(INDEX(GUTS!AJ872:'GUTS'!BH872,MATCH(6,GUTS!AK872:'GUTS'!BI872,0)),"")</f>
        <v/>
      </c>
      <c r="N871" s="127" t="e">
        <f>Audit!#REF!</f>
        <v>#REF!</v>
      </c>
      <c r="O871" s="127" t="e">
        <f>Audit!#REF!</f>
        <v>#REF!</v>
      </c>
      <c r="P871" s="127" t="e">
        <f>Audit!#REF!</f>
        <v>#REF!</v>
      </c>
    </row>
    <row r="872" spans="1:16" hidden="1">
      <c r="A872" s="127" t="e">
        <f>Audit!#REF!</f>
        <v>#REF!</v>
      </c>
      <c r="B872" s="127" t="str">
        <f>IFERROR(INDEX(GUTS!AI873:'GUTS'!BH873,MATCH(1,GUTS!AK873:'GUTS'!BI873,0)),"")</f>
        <v/>
      </c>
      <c r="C872" s="127" t="str">
        <f>IFERROR(INDEX(GUTS!AJ873:'GUTS'!BH873,MATCH(1,GUTS!AK873:'GUTS'!BI873,0)),"")</f>
        <v/>
      </c>
      <c r="D872" s="127" t="str">
        <f>IFERROR(INDEX(GUTS!AI873:'GUTS'!BH873,MATCH(2,GUTS!AK873:'GUTS'!BI873,0)),"")</f>
        <v/>
      </c>
      <c r="E872" s="127" t="str">
        <f>IFERROR(INDEX(GUTS!AJ873:'GUTS'!BH873,MATCH(2,GUTS!AK873:'GUTS'!BI873,0)),"")</f>
        <v/>
      </c>
      <c r="F872" s="127" t="str">
        <f>IFERROR(INDEX(GUTS!AI873:'GUTS'!BH873,MATCH(3,GUTS!AK873:'GUTS'!BI873,0)),"")</f>
        <v/>
      </c>
      <c r="G872" s="127" t="str">
        <f>IFERROR(INDEX(GUTS!AJ873:'GUTS'!BH873,MATCH(3,GUTS!AK873:'GUTS'!BI873,0)),"")</f>
        <v/>
      </c>
      <c r="H872" s="127" t="str">
        <f>IFERROR(INDEX(GUTS!AI873:'GUTS'!BH873,MATCH(4,GUTS!AK873:'GUTS'!BI873,0)),"")</f>
        <v/>
      </c>
      <c r="I872" s="127" t="str">
        <f>IFERROR(INDEX(GUTS!AJ873:'GUTS'!BH873,MATCH(4,GUTS!AK873:'GUTS'!BI873,0)),"")</f>
        <v/>
      </c>
      <c r="J872" s="127" t="str">
        <f>IFERROR(INDEX(GUTS!AI873:'GUTS'!BH873,MATCH(5,GUTS!AK873:'GUTS'!BI873,0)),"")</f>
        <v/>
      </c>
      <c r="K872" s="127" t="str">
        <f>IFERROR(INDEX(GUTS!AJ873:'GUTS'!BH873,MATCH(5,GUTS!AK873:'GUTS'!BI873,0)),"")</f>
        <v/>
      </c>
      <c r="L872" s="127" t="str">
        <f>IFERROR(INDEX(GUTS!AI873:'GUTS'!BH873,MATCH(6,GUTS!AK873:'GUTS'!BI873,0)),"")</f>
        <v/>
      </c>
      <c r="M872" s="127" t="str">
        <f>IFERROR(INDEX(GUTS!AJ873:'GUTS'!BH873,MATCH(6,GUTS!AK873:'GUTS'!BI873,0)),"")</f>
        <v/>
      </c>
      <c r="N872" s="127" t="e">
        <f>Audit!#REF!</f>
        <v>#REF!</v>
      </c>
      <c r="O872" s="127" t="e">
        <f>Audit!#REF!</f>
        <v>#REF!</v>
      </c>
      <c r="P872" s="127" t="e">
        <f>Audit!#REF!</f>
        <v>#REF!</v>
      </c>
    </row>
    <row r="873" spans="1:16">
      <c r="A873" s="127" t="e">
        <f>Audit!#REF!</f>
        <v>#REF!</v>
      </c>
      <c r="B873" s="127" t="str">
        <f>IFERROR(INDEX(GUTS!AI874:'GUTS'!BH874,MATCH(1,GUTS!AK874:'GUTS'!BI874,0)),"")</f>
        <v/>
      </c>
      <c r="C873" s="127" t="str">
        <f>IFERROR(INDEX(GUTS!AJ874:'GUTS'!BH874,MATCH(1,GUTS!AK874:'GUTS'!BI874,0)),"")</f>
        <v/>
      </c>
      <c r="D873" s="127" t="str">
        <f>IFERROR(INDEX(GUTS!AI874:'GUTS'!BH874,MATCH(2,GUTS!AK874:'GUTS'!BI874,0)),"")</f>
        <v/>
      </c>
      <c r="E873" s="127" t="str">
        <f>IFERROR(INDEX(GUTS!AJ874:'GUTS'!BH874,MATCH(2,GUTS!AK874:'GUTS'!BI874,0)),"")</f>
        <v/>
      </c>
      <c r="F873" s="127" t="str">
        <f>IFERROR(INDEX(GUTS!AI874:'GUTS'!BH874,MATCH(3,GUTS!AK874:'GUTS'!BI874,0)),"")</f>
        <v/>
      </c>
      <c r="G873" s="127" t="str">
        <f>IFERROR(INDEX(GUTS!AJ874:'GUTS'!BH874,MATCH(3,GUTS!AK874:'GUTS'!BI874,0)),"")</f>
        <v/>
      </c>
      <c r="H873" s="127" t="str">
        <f>IFERROR(INDEX(GUTS!AI874:'GUTS'!BH874,MATCH(4,GUTS!AK874:'GUTS'!BI874,0)),"")</f>
        <v/>
      </c>
      <c r="I873" s="127" t="str">
        <f>IFERROR(INDEX(GUTS!AJ874:'GUTS'!BH874,MATCH(4,GUTS!AK874:'GUTS'!BI874,0)),"")</f>
        <v/>
      </c>
      <c r="J873" s="127" t="str">
        <f>IFERROR(INDEX(GUTS!AI874:'GUTS'!BH874,MATCH(5,GUTS!AK874:'GUTS'!BI874,0)),"")</f>
        <v/>
      </c>
      <c r="K873" s="127" t="str">
        <f>IFERROR(INDEX(GUTS!AJ874:'GUTS'!BH874,MATCH(5,GUTS!AK874:'GUTS'!BI874,0)),"")</f>
        <v/>
      </c>
      <c r="L873" s="127" t="str">
        <f>IFERROR(INDEX(GUTS!AI874:'GUTS'!BH874,MATCH(6,GUTS!AK874:'GUTS'!BI874,0)),"")</f>
        <v/>
      </c>
      <c r="M873" s="127" t="str">
        <f>IFERROR(INDEX(GUTS!AJ874:'GUTS'!BH874,MATCH(6,GUTS!AK874:'GUTS'!BI874,0)),"")</f>
        <v/>
      </c>
      <c r="N873" s="127" t="e">
        <f>Audit!#REF!</f>
        <v>#REF!</v>
      </c>
      <c r="O873" s="127" t="e">
        <f>Audit!#REF!</f>
        <v>#REF!</v>
      </c>
      <c r="P873" s="127" t="e">
        <f>Audit!#REF!</f>
        <v>#REF!</v>
      </c>
    </row>
    <row r="874" spans="1:16" hidden="1">
      <c r="A874" s="127" t="e">
        <f>Audit!#REF!</f>
        <v>#REF!</v>
      </c>
      <c r="B874" s="127" t="str">
        <f>IFERROR(INDEX(GUTS!AI875:'GUTS'!BH875,MATCH(1,GUTS!AK875:'GUTS'!BI875,0)),"")</f>
        <v/>
      </c>
      <c r="C874" s="127" t="str">
        <f>IFERROR(INDEX(GUTS!AJ875:'GUTS'!BH875,MATCH(1,GUTS!AK875:'GUTS'!BI875,0)),"")</f>
        <v/>
      </c>
      <c r="D874" s="127" t="str">
        <f>IFERROR(INDEX(GUTS!AI875:'GUTS'!BH875,MATCH(2,GUTS!AK875:'GUTS'!BI875,0)),"")</f>
        <v/>
      </c>
      <c r="E874" s="127" t="str">
        <f>IFERROR(INDEX(GUTS!AJ875:'GUTS'!BH875,MATCH(2,GUTS!AK875:'GUTS'!BI875,0)),"")</f>
        <v/>
      </c>
      <c r="F874" s="127" t="str">
        <f>IFERROR(INDEX(GUTS!AI875:'GUTS'!BH875,MATCH(3,GUTS!AK875:'GUTS'!BI875,0)),"")</f>
        <v/>
      </c>
      <c r="G874" s="127" t="str">
        <f>IFERROR(INDEX(GUTS!AJ875:'GUTS'!BH875,MATCH(3,GUTS!AK875:'GUTS'!BI875,0)),"")</f>
        <v/>
      </c>
      <c r="H874" s="127" t="str">
        <f>IFERROR(INDEX(GUTS!AI875:'GUTS'!BH875,MATCH(4,GUTS!AK875:'GUTS'!BI875,0)),"")</f>
        <v/>
      </c>
      <c r="I874" s="127" t="str">
        <f>IFERROR(INDEX(GUTS!AJ875:'GUTS'!BH875,MATCH(4,GUTS!AK875:'GUTS'!BI875,0)),"")</f>
        <v/>
      </c>
      <c r="J874" s="127" t="str">
        <f>IFERROR(INDEX(GUTS!AI875:'GUTS'!BH875,MATCH(5,GUTS!AK875:'GUTS'!BI875,0)),"")</f>
        <v/>
      </c>
      <c r="K874" s="127" t="str">
        <f>IFERROR(INDEX(GUTS!AJ875:'GUTS'!BH875,MATCH(5,GUTS!AK875:'GUTS'!BI875,0)),"")</f>
        <v/>
      </c>
      <c r="L874" s="127" t="str">
        <f>IFERROR(INDEX(GUTS!AI875:'GUTS'!BH875,MATCH(6,GUTS!AK875:'GUTS'!BI875,0)),"")</f>
        <v/>
      </c>
      <c r="M874" s="127" t="str">
        <f>IFERROR(INDEX(GUTS!AJ875:'GUTS'!BH875,MATCH(6,GUTS!AK875:'GUTS'!BI875,0)),"")</f>
        <v/>
      </c>
      <c r="N874" s="127" t="e">
        <f>Audit!#REF!</f>
        <v>#REF!</v>
      </c>
      <c r="O874" s="127" t="e">
        <f>Audit!#REF!</f>
        <v>#REF!</v>
      </c>
      <c r="P874" s="127" t="e">
        <f>Audit!#REF!</f>
        <v>#REF!</v>
      </c>
    </row>
    <row r="875" spans="1:16">
      <c r="A875" s="127" t="e">
        <f>Audit!#REF!</f>
        <v>#REF!</v>
      </c>
      <c r="B875" s="127" t="str">
        <f>IFERROR(INDEX(GUTS!AI876:'GUTS'!BH876,MATCH(1,GUTS!AK876:'GUTS'!BI876,0)),"")</f>
        <v/>
      </c>
      <c r="C875" s="127" t="str">
        <f>IFERROR(INDEX(GUTS!AJ876:'GUTS'!BH876,MATCH(1,GUTS!AK876:'GUTS'!BI876,0)),"")</f>
        <v/>
      </c>
      <c r="D875" s="127" t="str">
        <f>IFERROR(INDEX(GUTS!AI876:'GUTS'!BH876,MATCH(2,GUTS!AK876:'GUTS'!BI876,0)),"")</f>
        <v/>
      </c>
      <c r="E875" s="127" t="str">
        <f>IFERROR(INDEX(GUTS!AJ876:'GUTS'!BH876,MATCH(2,GUTS!AK876:'GUTS'!BI876,0)),"")</f>
        <v/>
      </c>
      <c r="F875" s="127" t="str">
        <f>IFERROR(INDEX(GUTS!AI876:'GUTS'!BH876,MATCH(3,GUTS!AK876:'GUTS'!BI876,0)),"")</f>
        <v/>
      </c>
      <c r="G875" s="127" t="str">
        <f>IFERROR(INDEX(GUTS!AJ876:'GUTS'!BH876,MATCH(3,GUTS!AK876:'GUTS'!BI876,0)),"")</f>
        <v/>
      </c>
      <c r="H875" s="127" t="str">
        <f>IFERROR(INDEX(GUTS!AI876:'GUTS'!BH876,MATCH(4,GUTS!AK876:'GUTS'!BI876,0)),"")</f>
        <v/>
      </c>
      <c r="I875" s="127" t="str">
        <f>IFERROR(INDEX(GUTS!AJ876:'GUTS'!BH876,MATCH(4,GUTS!AK876:'GUTS'!BI876,0)),"")</f>
        <v/>
      </c>
      <c r="J875" s="127" t="str">
        <f>IFERROR(INDEX(GUTS!AI876:'GUTS'!BH876,MATCH(5,GUTS!AK876:'GUTS'!BI876,0)),"")</f>
        <v/>
      </c>
      <c r="K875" s="127" t="str">
        <f>IFERROR(INDEX(GUTS!AJ876:'GUTS'!BH876,MATCH(5,GUTS!AK876:'GUTS'!BI876,0)),"")</f>
        <v/>
      </c>
      <c r="L875" s="127" t="str">
        <f>IFERROR(INDEX(GUTS!AI876:'GUTS'!BH876,MATCH(6,GUTS!AK876:'GUTS'!BI876,0)),"")</f>
        <v/>
      </c>
      <c r="M875" s="127" t="str">
        <f>IFERROR(INDEX(GUTS!AJ876:'GUTS'!BH876,MATCH(6,GUTS!AK876:'GUTS'!BI876,0)),"")</f>
        <v/>
      </c>
      <c r="N875" s="127" t="e">
        <f>Audit!#REF!</f>
        <v>#REF!</v>
      </c>
      <c r="O875" s="127" t="e">
        <f>Audit!#REF!</f>
        <v>#REF!</v>
      </c>
      <c r="P875" s="127" t="e">
        <f>Audit!#REF!</f>
        <v>#REF!</v>
      </c>
    </row>
    <row r="876" spans="1:16" hidden="1">
      <c r="A876" s="127" t="e">
        <f>Audit!#REF!</f>
        <v>#REF!</v>
      </c>
      <c r="B876" s="127" t="str">
        <f>IFERROR(INDEX(GUTS!AI877:'GUTS'!BH877,MATCH(1,GUTS!AK877:'GUTS'!BI877,0)),"")</f>
        <v/>
      </c>
      <c r="C876" s="127" t="str">
        <f>IFERROR(INDEX(GUTS!AJ877:'GUTS'!BH877,MATCH(1,GUTS!AK877:'GUTS'!BI877,0)),"")</f>
        <v/>
      </c>
      <c r="D876" s="127" t="str">
        <f>IFERROR(INDEX(GUTS!AI877:'GUTS'!BH877,MATCH(2,GUTS!AK877:'GUTS'!BI877,0)),"")</f>
        <v/>
      </c>
      <c r="E876" s="127" t="str">
        <f>IFERROR(INDEX(GUTS!AJ877:'GUTS'!BH877,MATCH(2,GUTS!AK877:'GUTS'!BI877,0)),"")</f>
        <v/>
      </c>
      <c r="F876" s="127" t="str">
        <f>IFERROR(INDEX(GUTS!AI877:'GUTS'!BH877,MATCH(3,GUTS!AK877:'GUTS'!BI877,0)),"")</f>
        <v/>
      </c>
      <c r="G876" s="127" t="str">
        <f>IFERROR(INDEX(GUTS!AJ877:'GUTS'!BH877,MATCH(3,GUTS!AK877:'GUTS'!BI877,0)),"")</f>
        <v/>
      </c>
      <c r="H876" s="127" t="str">
        <f>IFERROR(INDEX(GUTS!AI877:'GUTS'!BH877,MATCH(4,GUTS!AK877:'GUTS'!BI877,0)),"")</f>
        <v/>
      </c>
      <c r="I876" s="127" t="str">
        <f>IFERROR(INDEX(GUTS!AJ877:'GUTS'!BH877,MATCH(4,GUTS!AK877:'GUTS'!BI877,0)),"")</f>
        <v/>
      </c>
      <c r="J876" s="127" t="str">
        <f>IFERROR(INDEX(GUTS!AI877:'GUTS'!BH877,MATCH(5,GUTS!AK877:'GUTS'!BI877,0)),"")</f>
        <v/>
      </c>
      <c r="K876" s="127" t="str">
        <f>IFERROR(INDEX(GUTS!AJ877:'GUTS'!BH877,MATCH(5,GUTS!AK877:'GUTS'!BI877,0)),"")</f>
        <v/>
      </c>
      <c r="L876" s="127" t="str">
        <f>IFERROR(INDEX(GUTS!AI877:'GUTS'!BH877,MATCH(6,GUTS!AK877:'GUTS'!BI877,0)),"")</f>
        <v/>
      </c>
      <c r="M876" s="127" t="str">
        <f>IFERROR(INDEX(GUTS!AJ877:'GUTS'!BH877,MATCH(6,GUTS!AK877:'GUTS'!BI877,0)),"")</f>
        <v/>
      </c>
      <c r="N876" s="127" t="e">
        <f>Audit!#REF!</f>
        <v>#REF!</v>
      </c>
      <c r="O876" s="127" t="e">
        <f>Audit!#REF!</f>
        <v>#REF!</v>
      </c>
      <c r="P876" s="127" t="e">
        <f>Audit!#REF!</f>
        <v>#REF!</v>
      </c>
    </row>
    <row r="877" spans="1:16">
      <c r="A877" s="127" t="e">
        <f>Audit!#REF!</f>
        <v>#REF!</v>
      </c>
      <c r="B877" s="127" t="str">
        <f>IFERROR(INDEX(GUTS!AI878:'GUTS'!BH878,MATCH(1,GUTS!AK878:'GUTS'!BI878,0)),"")</f>
        <v/>
      </c>
      <c r="C877" s="127" t="str">
        <f>IFERROR(INDEX(GUTS!AJ878:'GUTS'!BH878,MATCH(1,GUTS!AK878:'GUTS'!BI878,0)),"")</f>
        <v/>
      </c>
      <c r="D877" s="127" t="str">
        <f>IFERROR(INDEX(GUTS!AI878:'GUTS'!BH878,MATCH(2,GUTS!AK878:'GUTS'!BI878,0)),"")</f>
        <v/>
      </c>
      <c r="E877" s="127" t="str">
        <f>IFERROR(INDEX(GUTS!AJ878:'GUTS'!BH878,MATCH(2,GUTS!AK878:'GUTS'!BI878,0)),"")</f>
        <v/>
      </c>
      <c r="F877" s="127" t="str">
        <f>IFERROR(INDEX(GUTS!AI878:'GUTS'!BH878,MATCH(3,GUTS!AK878:'GUTS'!BI878,0)),"")</f>
        <v/>
      </c>
      <c r="G877" s="127" t="str">
        <f>IFERROR(INDEX(GUTS!AJ878:'GUTS'!BH878,MATCH(3,GUTS!AK878:'GUTS'!BI878,0)),"")</f>
        <v/>
      </c>
      <c r="H877" s="127" t="str">
        <f>IFERROR(INDEX(GUTS!AI878:'GUTS'!BH878,MATCH(4,GUTS!AK878:'GUTS'!BI878,0)),"")</f>
        <v/>
      </c>
      <c r="I877" s="127" t="str">
        <f>IFERROR(INDEX(GUTS!AJ878:'GUTS'!BH878,MATCH(4,GUTS!AK878:'GUTS'!BI878,0)),"")</f>
        <v/>
      </c>
      <c r="J877" s="127" t="str">
        <f>IFERROR(INDEX(GUTS!AI878:'GUTS'!BH878,MATCH(5,GUTS!AK878:'GUTS'!BI878,0)),"")</f>
        <v/>
      </c>
      <c r="K877" s="127" t="str">
        <f>IFERROR(INDEX(GUTS!AJ878:'GUTS'!BH878,MATCH(5,GUTS!AK878:'GUTS'!BI878,0)),"")</f>
        <v/>
      </c>
      <c r="L877" s="127" t="str">
        <f>IFERROR(INDEX(GUTS!AI878:'GUTS'!BH878,MATCH(6,GUTS!AK878:'GUTS'!BI878,0)),"")</f>
        <v/>
      </c>
      <c r="M877" s="127" t="str">
        <f>IFERROR(INDEX(GUTS!AJ878:'GUTS'!BH878,MATCH(6,GUTS!AK878:'GUTS'!BI878,0)),"")</f>
        <v/>
      </c>
      <c r="N877" s="127" t="e">
        <f>Audit!#REF!</f>
        <v>#REF!</v>
      </c>
      <c r="O877" s="127" t="e">
        <f>Audit!#REF!</f>
        <v>#REF!</v>
      </c>
      <c r="P877" s="127" t="e">
        <f>Audit!#REF!</f>
        <v>#REF!</v>
      </c>
    </row>
    <row r="878" spans="1:16" hidden="1">
      <c r="A878" s="127" t="e">
        <f>Audit!#REF!</f>
        <v>#REF!</v>
      </c>
      <c r="B878" s="127" t="str">
        <f>IFERROR(INDEX(GUTS!AI879:'GUTS'!BH879,MATCH(1,GUTS!AK879:'GUTS'!BI879,0)),"")</f>
        <v/>
      </c>
      <c r="C878" s="127" t="str">
        <f>IFERROR(INDEX(GUTS!AJ879:'GUTS'!BH879,MATCH(1,GUTS!AK879:'GUTS'!BI879,0)),"")</f>
        <v/>
      </c>
      <c r="D878" s="127" t="str">
        <f>IFERROR(INDEX(GUTS!AI879:'GUTS'!BH879,MATCH(2,GUTS!AK879:'GUTS'!BI879,0)),"")</f>
        <v/>
      </c>
      <c r="E878" s="127" t="str">
        <f>IFERROR(INDEX(GUTS!AJ879:'GUTS'!BH879,MATCH(2,GUTS!AK879:'GUTS'!BI879,0)),"")</f>
        <v/>
      </c>
      <c r="F878" s="127" t="str">
        <f>IFERROR(INDEX(GUTS!AI879:'GUTS'!BH879,MATCH(3,GUTS!AK879:'GUTS'!BI879,0)),"")</f>
        <v/>
      </c>
      <c r="G878" s="127" t="str">
        <f>IFERROR(INDEX(GUTS!AJ879:'GUTS'!BH879,MATCH(3,GUTS!AK879:'GUTS'!BI879,0)),"")</f>
        <v/>
      </c>
      <c r="H878" s="127" t="str">
        <f>IFERROR(INDEX(GUTS!AI879:'GUTS'!BH879,MATCH(4,GUTS!AK879:'GUTS'!BI879,0)),"")</f>
        <v/>
      </c>
      <c r="I878" s="127" t="str">
        <f>IFERROR(INDEX(GUTS!AJ879:'GUTS'!BH879,MATCH(4,GUTS!AK879:'GUTS'!BI879,0)),"")</f>
        <v/>
      </c>
      <c r="J878" s="127" t="str">
        <f>IFERROR(INDEX(GUTS!AI879:'GUTS'!BH879,MATCH(5,GUTS!AK879:'GUTS'!BI879,0)),"")</f>
        <v/>
      </c>
      <c r="K878" s="127" t="str">
        <f>IFERROR(INDEX(GUTS!AJ879:'GUTS'!BH879,MATCH(5,GUTS!AK879:'GUTS'!BI879,0)),"")</f>
        <v/>
      </c>
      <c r="L878" s="127" t="str">
        <f>IFERROR(INDEX(GUTS!AI879:'GUTS'!BH879,MATCH(6,GUTS!AK879:'GUTS'!BI879,0)),"")</f>
        <v/>
      </c>
      <c r="M878" s="127" t="str">
        <f>IFERROR(INDEX(GUTS!AJ879:'GUTS'!BH879,MATCH(6,GUTS!AK879:'GUTS'!BI879,0)),"")</f>
        <v/>
      </c>
      <c r="N878" s="127" t="e">
        <f>Audit!#REF!</f>
        <v>#REF!</v>
      </c>
      <c r="O878" s="127" t="e">
        <f>Audit!#REF!</f>
        <v>#REF!</v>
      </c>
      <c r="P878" s="127" t="e">
        <f>Audit!#REF!</f>
        <v>#REF!</v>
      </c>
    </row>
    <row r="879" spans="1:16">
      <c r="A879" s="127" t="e">
        <f>Audit!#REF!</f>
        <v>#REF!</v>
      </c>
      <c r="B879" s="127" t="str">
        <f>IFERROR(INDEX(GUTS!AI880:'GUTS'!BH880,MATCH(1,GUTS!AK880:'GUTS'!BI880,0)),"")</f>
        <v/>
      </c>
      <c r="C879" s="127" t="str">
        <f>IFERROR(INDEX(GUTS!AJ880:'GUTS'!BH880,MATCH(1,GUTS!AK880:'GUTS'!BI880,0)),"")</f>
        <v/>
      </c>
      <c r="D879" s="127" t="str">
        <f>IFERROR(INDEX(GUTS!AI880:'GUTS'!BH880,MATCH(2,GUTS!AK880:'GUTS'!BI880,0)),"")</f>
        <v/>
      </c>
      <c r="E879" s="127" t="str">
        <f>IFERROR(INDEX(GUTS!AJ880:'GUTS'!BH880,MATCH(2,GUTS!AK880:'GUTS'!BI880,0)),"")</f>
        <v/>
      </c>
      <c r="F879" s="127" t="str">
        <f>IFERROR(INDEX(GUTS!AI880:'GUTS'!BH880,MATCH(3,GUTS!AK880:'GUTS'!BI880,0)),"")</f>
        <v/>
      </c>
      <c r="G879" s="127" t="str">
        <f>IFERROR(INDEX(GUTS!AJ880:'GUTS'!BH880,MATCH(3,GUTS!AK880:'GUTS'!BI880,0)),"")</f>
        <v/>
      </c>
      <c r="H879" s="127" t="str">
        <f>IFERROR(INDEX(GUTS!AI880:'GUTS'!BH880,MATCH(4,GUTS!AK880:'GUTS'!BI880,0)),"")</f>
        <v/>
      </c>
      <c r="I879" s="127" t="str">
        <f>IFERROR(INDEX(GUTS!AJ880:'GUTS'!BH880,MATCH(4,GUTS!AK880:'GUTS'!BI880,0)),"")</f>
        <v/>
      </c>
      <c r="J879" s="127" t="str">
        <f>IFERROR(INDEX(GUTS!AI880:'GUTS'!BH880,MATCH(5,GUTS!AK880:'GUTS'!BI880,0)),"")</f>
        <v/>
      </c>
      <c r="K879" s="127" t="str">
        <f>IFERROR(INDEX(GUTS!AJ880:'GUTS'!BH880,MATCH(5,GUTS!AK880:'GUTS'!BI880,0)),"")</f>
        <v/>
      </c>
      <c r="L879" s="127" t="str">
        <f>IFERROR(INDEX(GUTS!AI880:'GUTS'!BH880,MATCH(6,GUTS!AK880:'GUTS'!BI880,0)),"")</f>
        <v/>
      </c>
      <c r="M879" s="127" t="str">
        <f>IFERROR(INDEX(GUTS!AJ880:'GUTS'!BH880,MATCH(6,GUTS!AK880:'GUTS'!BI880,0)),"")</f>
        <v/>
      </c>
      <c r="N879" s="127" t="e">
        <f>Audit!#REF!</f>
        <v>#REF!</v>
      </c>
      <c r="O879" s="127" t="e">
        <f>Audit!#REF!</f>
        <v>#REF!</v>
      </c>
      <c r="P879" s="127" t="e">
        <f>Audit!#REF!</f>
        <v>#REF!</v>
      </c>
    </row>
    <row r="880" spans="1:16" hidden="1">
      <c r="A880" s="127" t="e">
        <f>Audit!#REF!</f>
        <v>#REF!</v>
      </c>
      <c r="B880" s="127" t="str">
        <f>IFERROR(INDEX(GUTS!AI881:'GUTS'!BH881,MATCH(1,GUTS!AK881:'GUTS'!BI881,0)),"")</f>
        <v/>
      </c>
      <c r="C880" s="127" t="str">
        <f>IFERROR(INDEX(GUTS!AJ881:'GUTS'!BH881,MATCH(1,GUTS!AK881:'GUTS'!BI881,0)),"")</f>
        <v/>
      </c>
      <c r="D880" s="127" t="str">
        <f>IFERROR(INDEX(GUTS!AI881:'GUTS'!BH881,MATCH(2,GUTS!AK881:'GUTS'!BI881,0)),"")</f>
        <v/>
      </c>
      <c r="E880" s="127" t="str">
        <f>IFERROR(INDEX(GUTS!AJ881:'GUTS'!BH881,MATCH(2,GUTS!AK881:'GUTS'!BI881,0)),"")</f>
        <v/>
      </c>
      <c r="F880" s="127" t="str">
        <f>IFERROR(INDEX(GUTS!AI881:'GUTS'!BH881,MATCH(3,GUTS!AK881:'GUTS'!BI881,0)),"")</f>
        <v/>
      </c>
      <c r="G880" s="127" t="str">
        <f>IFERROR(INDEX(GUTS!AJ881:'GUTS'!BH881,MATCH(3,GUTS!AK881:'GUTS'!BI881,0)),"")</f>
        <v/>
      </c>
      <c r="H880" s="127" t="str">
        <f>IFERROR(INDEX(GUTS!AI881:'GUTS'!BH881,MATCH(4,GUTS!AK881:'GUTS'!BI881,0)),"")</f>
        <v/>
      </c>
      <c r="I880" s="127" t="str">
        <f>IFERROR(INDEX(GUTS!AJ881:'GUTS'!BH881,MATCH(4,GUTS!AK881:'GUTS'!BI881,0)),"")</f>
        <v/>
      </c>
      <c r="J880" s="127" t="str">
        <f>IFERROR(INDEX(GUTS!AI881:'GUTS'!BH881,MATCH(5,GUTS!AK881:'GUTS'!BI881,0)),"")</f>
        <v/>
      </c>
      <c r="K880" s="127" t="str">
        <f>IFERROR(INDEX(GUTS!AJ881:'GUTS'!BH881,MATCH(5,GUTS!AK881:'GUTS'!BI881,0)),"")</f>
        <v/>
      </c>
      <c r="L880" s="127" t="str">
        <f>IFERROR(INDEX(GUTS!AI881:'GUTS'!BH881,MATCH(6,GUTS!AK881:'GUTS'!BI881,0)),"")</f>
        <v/>
      </c>
      <c r="M880" s="127" t="str">
        <f>IFERROR(INDEX(GUTS!AJ881:'GUTS'!BH881,MATCH(6,GUTS!AK881:'GUTS'!BI881,0)),"")</f>
        <v/>
      </c>
      <c r="N880" s="127" t="e">
        <f>Audit!#REF!</f>
        <v>#REF!</v>
      </c>
      <c r="O880" s="127" t="e">
        <f>Audit!#REF!</f>
        <v>#REF!</v>
      </c>
      <c r="P880" s="127" t="e">
        <f>Audit!#REF!</f>
        <v>#REF!</v>
      </c>
    </row>
    <row r="881" spans="1:16">
      <c r="A881" s="127" t="e">
        <f>Audit!#REF!</f>
        <v>#REF!</v>
      </c>
      <c r="B881" s="127" t="str">
        <f>IFERROR(INDEX(GUTS!AI882:'GUTS'!BH882,MATCH(1,GUTS!AK882:'GUTS'!BI882,0)),"")</f>
        <v/>
      </c>
      <c r="C881" s="127" t="str">
        <f>IFERROR(INDEX(GUTS!AJ882:'GUTS'!BH882,MATCH(1,GUTS!AK882:'GUTS'!BI882,0)),"")</f>
        <v/>
      </c>
      <c r="D881" s="127" t="str">
        <f>IFERROR(INDEX(GUTS!AI882:'GUTS'!BH882,MATCH(2,GUTS!AK882:'GUTS'!BI882,0)),"")</f>
        <v/>
      </c>
      <c r="E881" s="127" t="str">
        <f>IFERROR(INDEX(GUTS!AJ882:'GUTS'!BH882,MATCH(2,GUTS!AK882:'GUTS'!BI882,0)),"")</f>
        <v/>
      </c>
      <c r="F881" s="127" t="str">
        <f>IFERROR(INDEX(GUTS!AI882:'GUTS'!BH882,MATCH(3,GUTS!AK882:'GUTS'!BI882,0)),"")</f>
        <v/>
      </c>
      <c r="G881" s="127" t="str">
        <f>IFERROR(INDEX(GUTS!AJ882:'GUTS'!BH882,MATCH(3,GUTS!AK882:'GUTS'!BI882,0)),"")</f>
        <v/>
      </c>
      <c r="H881" s="127" t="str">
        <f>IFERROR(INDEX(GUTS!AI882:'GUTS'!BH882,MATCH(4,GUTS!AK882:'GUTS'!BI882,0)),"")</f>
        <v/>
      </c>
      <c r="I881" s="127" t="str">
        <f>IFERROR(INDEX(GUTS!AJ882:'GUTS'!BH882,MATCH(4,GUTS!AK882:'GUTS'!BI882,0)),"")</f>
        <v/>
      </c>
      <c r="J881" s="127" t="str">
        <f>IFERROR(INDEX(GUTS!AI882:'GUTS'!BH882,MATCH(5,GUTS!AK882:'GUTS'!BI882,0)),"")</f>
        <v/>
      </c>
      <c r="K881" s="127" t="str">
        <f>IFERROR(INDEX(GUTS!AJ882:'GUTS'!BH882,MATCH(5,GUTS!AK882:'GUTS'!BI882,0)),"")</f>
        <v/>
      </c>
      <c r="L881" s="127" t="str">
        <f>IFERROR(INDEX(GUTS!AI882:'GUTS'!BH882,MATCH(6,GUTS!AK882:'GUTS'!BI882,0)),"")</f>
        <v/>
      </c>
      <c r="M881" s="127" t="str">
        <f>IFERROR(INDEX(GUTS!AJ882:'GUTS'!BH882,MATCH(6,GUTS!AK882:'GUTS'!BI882,0)),"")</f>
        <v/>
      </c>
      <c r="N881" s="127" t="e">
        <f>Audit!#REF!</f>
        <v>#REF!</v>
      </c>
      <c r="O881" s="127" t="e">
        <f>Audit!#REF!</f>
        <v>#REF!</v>
      </c>
      <c r="P881" s="127" t="e">
        <f>Audit!#REF!</f>
        <v>#REF!</v>
      </c>
    </row>
    <row r="882" spans="1:16" hidden="1">
      <c r="A882" s="127" t="e">
        <f>Audit!#REF!</f>
        <v>#REF!</v>
      </c>
      <c r="B882" s="127" t="str">
        <f>IFERROR(INDEX(GUTS!AI883:'GUTS'!BH883,MATCH(1,GUTS!AK883:'GUTS'!BI883,0)),"")</f>
        <v/>
      </c>
      <c r="C882" s="127" t="str">
        <f>IFERROR(INDEX(GUTS!AJ883:'GUTS'!BH883,MATCH(1,GUTS!AK883:'GUTS'!BI883,0)),"")</f>
        <v/>
      </c>
      <c r="D882" s="127" t="str">
        <f>IFERROR(INDEX(GUTS!AI883:'GUTS'!BH883,MATCH(2,GUTS!AK883:'GUTS'!BI883,0)),"")</f>
        <v/>
      </c>
      <c r="E882" s="127" t="str">
        <f>IFERROR(INDEX(GUTS!AJ883:'GUTS'!BH883,MATCH(2,GUTS!AK883:'GUTS'!BI883,0)),"")</f>
        <v/>
      </c>
      <c r="F882" s="127" t="str">
        <f>IFERROR(INDEX(GUTS!AI883:'GUTS'!BH883,MATCH(3,GUTS!AK883:'GUTS'!BI883,0)),"")</f>
        <v/>
      </c>
      <c r="G882" s="127" t="str">
        <f>IFERROR(INDEX(GUTS!AJ883:'GUTS'!BH883,MATCH(3,GUTS!AK883:'GUTS'!BI883,0)),"")</f>
        <v/>
      </c>
      <c r="H882" s="127" t="str">
        <f>IFERROR(INDEX(GUTS!AI883:'GUTS'!BH883,MATCH(4,GUTS!AK883:'GUTS'!BI883,0)),"")</f>
        <v/>
      </c>
      <c r="I882" s="127" t="str">
        <f>IFERROR(INDEX(GUTS!AJ883:'GUTS'!BH883,MATCH(4,GUTS!AK883:'GUTS'!BI883,0)),"")</f>
        <v/>
      </c>
      <c r="J882" s="127" t="str">
        <f>IFERROR(INDEX(GUTS!AI883:'GUTS'!BH883,MATCH(5,GUTS!AK883:'GUTS'!BI883,0)),"")</f>
        <v/>
      </c>
      <c r="K882" s="127" t="str">
        <f>IFERROR(INDEX(GUTS!AJ883:'GUTS'!BH883,MATCH(5,GUTS!AK883:'GUTS'!BI883,0)),"")</f>
        <v/>
      </c>
      <c r="L882" s="127" t="str">
        <f>IFERROR(INDEX(GUTS!AI883:'GUTS'!BH883,MATCH(6,GUTS!AK883:'GUTS'!BI883,0)),"")</f>
        <v/>
      </c>
      <c r="M882" s="127" t="str">
        <f>IFERROR(INDEX(GUTS!AJ883:'GUTS'!BH883,MATCH(6,GUTS!AK883:'GUTS'!BI883,0)),"")</f>
        <v/>
      </c>
      <c r="N882" s="127" t="e">
        <f>Audit!#REF!</f>
        <v>#REF!</v>
      </c>
      <c r="O882" s="127" t="e">
        <f>Audit!#REF!</f>
        <v>#REF!</v>
      </c>
      <c r="P882" s="127" t="e">
        <f>Audit!#REF!</f>
        <v>#REF!</v>
      </c>
    </row>
    <row r="883" spans="1:16" hidden="1">
      <c r="A883" s="127" t="e">
        <f>Audit!#REF!</f>
        <v>#REF!</v>
      </c>
      <c r="B883" s="127" t="str">
        <f>IFERROR(INDEX(GUTS!AI884:'GUTS'!BH884,MATCH(1,GUTS!AK884:'GUTS'!BI884,0)),"")</f>
        <v/>
      </c>
      <c r="C883" s="127" t="str">
        <f>IFERROR(INDEX(GUTS!AJ884:'GUTS'!BH884,MATCH(1,GUTS!AK884:'GUTS'!BI884,0)),"")</f>
        <v/>
      </c>
      <c r="D883" s="127" t="str">
        <f>IFERROR(INDEX(GUTS!AI884:'GUTS'!BH884,MATCH(2,GUTS!AK884:'GUTS'!BI884,0)),"")</f>
        <v/>
      </c>
      <c r="E883" s="127" t="str">
        <f>IFERROR(INDEX(GUTS!AJ884:'GUTS'!BH884,MATCH(2,GUTS!AK884:'GUTS'!BI884,0)),"")</f>
        <v/>
      </c>
      <c r="F883" s="127" t="str">
        <f>IFERROR(INDEX(GUTS!AI884:'GUTS'!BH884,MATCH(3,GUTS!AK884:'GUTS'!BI884,0)),"")</f>
        <v/>
      </c>
      <c r="G883" s="127" t="str">
        <f>IFERROR(INDEX(GUTS!AJ884:'GUTS'!BH884,MATCH(3,GUTS!AK884:'GUTS'!BI884,0)),"")</f>
        <v/>
      </c>
      <c r="H883" s="127" t="str">
        <f>IFERROR(INDEX(GUTS!AI884:'GUTS'!BH884,MATCH(4,GUTS!AK884:'GUTS'!BI884,0)),"")</f>
        <v/>
      </c>
      <c r="I883" s="127" t="str">
        <f>IFERROR(INDEX(GUTS!AJ884:'GUTS'!BH884,MATCH(4,GUTS!AK884:'GUTS'!BI884,0)),"")</f>
        <v/>
      </c>
      <c r="J883" s="127" t="str">
        <f>IFERROR(INDEX(GUTS!AI884:'GUTS'!BH884,MATCH(5,GUTS!AK884:'GUTS'!BI884,0)),"")</f>
        <v/>
      </c>
      <c r="K883" s="127" t="str">
        <f>IFERROR(INDEX(GUTS!AJ884:'GUTS'!BH884,MATCH(5,GUTS!AK884:'GUTS'!BI884,0)),"")</f>
        <v/>
      </c>
      <c r="L883" s="127" t="str">
        <f>IFERROR(INDEX(GUTS!AI884:'GUTS'!BH884,MATCH(6,GUTS!AK884:'GUTS'!BI884,0)),"")</f>
        <v/>
      </c>
      <c r="M883" s="127" t="str">
        <f>IFERROR(INDEX(GUTS!AJ884:'GUTS'!BH884,MATCH(6,GUTS!AK884:'GUTS'!BI884,0)),"")</f>
        <v/>
      </c>
      <c r="N883" s="127" t="e">
        <f>Audit!#REF!</f>
        <v>#REF!</v>
      </c>
      <c r="O883" s="127" t="e">
        <f>Audit!#REF!</f>
        <v>#REF!</v>
      </c>
      <c r="P883" s="127" t="e">
        <f>Audit!#REF!</f>
        <v>#REF!</v>
      </c>
    </row>
    <row r="884" spans="1:16">
      <c r="A884" s="127" t="e">
        <f>Audit!#REF!</f>
        <v>#REF!</v>
      </c>
      <c r="B884" s="127" t="str">
        <f>IFERROR(INDEX(GUTS!AI885:'GUTS'!BH885,MATCH(1,GUTS!AK885:'GUTS'!BI885,0)),"")</f>
        <v/>
      </c>
      <c r="C884" s="127" t="str">
        <f>IFERROR(INDEX(GUTS!AJ885:'GUTS'!BH885,MATCH(1,GUTS!AK885:'GUTS'!BI885,0)),"")</f>
        <v/>
      </c>
      <c r="D884" s="127" t="str">
        <f>IFERROR(INDEX(GUTS!AI885:'GUTS'!BH885,MATCH(2,GUTS!AK885:'GUTS'!BI885,0)),"")</f>
        <v/>
      </c>
      <c r="E884" s="127" t="str">
        <f>IFERROR(INDEX(GUTS!AJ885:'GUTS'!BH885,MATCH(2,GUTS!AK885:'GUTS'!BI885,0)),"")</f>
        <v/>
      </c>
      <c r="F884" s="127" t="str">
        <f>IFERROR(INDEX(GUTS!AI885:'GUTS'!BH885,MATCH(3,GUTS!AK885:'GUTS'!BI885,0)),"")</f>
        <v/>
      </c>
      <c r="G884" s="127" t="str">
        <f>IFERROR(INDEX(GUTS!AJ885:'GUTS'!BH885,MATCH(3,GUTS!AK885:'GUTS'!BI885,0)),"")</f>
        <v/>
      </c>
      <c r="H884" s="127" t="str">
        <f>IFERROR(INDEX(GUTS!AI885:'GUTS'!BH885,MATCH(4,GUTS!AK885:'GUTS'!BI885,0)),"")</f>
        <v/>
      </c>
      <c r="I884" s="127" t="str">
        <f>IFERROR(INDEX(GUTS!AJ885:'GUTS'!BH885,MATCH(4,GUTS!AK885:'GUTS'!BI885,0)),"")</f>
        <v/>
      </c>
      <c r="J884" s="127" t="str">
        <f>IFERROR(INDEX(GUTS!AI885:'GUTS'!BH885,MATCH(5,GUTS!AK885:'GUTS'!BI885,0)),"")</f>
        <v/>
      </c>
      <c r="K884" s="127" t="str">
        <f>IFERROR(INDEX(GUTS!AJ885:'GUTS'!BH885,MATCH(5,GUTS!AK885:'GUTS'!BI885,0)),"")</f>
        <v/>
      </c>
      <c r="L884" s="127" t="str">
        <f>IFERROR(INDEX(GUTS!AI885:'GUTS'!BH885,MATCH(6,GUTS!AK885:'GUTS'!BI885,0)),"")</f>
        <v/>
      </c>
      <c r="M884" s="127" t="str">
        <f>IFERROR(INDEX(GUTS!AJ885:'GUTS'!BH885,MATCH(6,GUTS!AK885:'GUTS'!BI885,0)),"")</f>
        <v/>
      </c>
      <c r="N884" s="127" t="e">
        <f>Audit!#REF!</f>
        <v>#REF!</v>
      </c>
      <c r="O884" s="127" t="e">
        <f>Audit!#REF!</f>
        <v>#REF!</v>
      </c>
      <c r="P884" s="127" t="e">
        <f>Audit!#REF!</f>
        <v>#REF!</v>
      </c>
    </row>
    <row r="885" spans="1:16">
      <c r="A885" s="127" t="e">
        <f>Audit!#REF!</f>
        <v>#REF!</v>
      </c>
      <c r="B885" s="127" t="str">
        <f>IFERROR(INDEX(GUTS!AI886:'GUTS'!BH886,MATCH(1,GUTS!AK886:'GUTS'!BI886,0)),"")</f>
        <v/>
      </c>
      <c r="C885" s="127" t="str">
        <f>IFERROR(INDEX(GUTS!AJ886:'GUTS'!BH886,MATCH(1,GUTS!AK886:'GUTS'!BI886,0)),"")</f>
        <v/>
      </c>
      <c r="D885" s="127" t="str">
        <f>IFERROR(INDEX(GUTS!AI886:'GUTS'!BH886,MATCH(2,GUTS!AK886:'GUTS'!BI886,0)),"")</f>
        <v/>
      </c>
      <c r="E885" s="127" t="str">
        <f>IFERROR(INDEX(GUTS!AJ886:'GUTS'!BH886,MATCH(2,GUTS!AK886:'GUTS'!BI886,0)),"")</f>
        <v/>
      </c>
      <c r="F885" s="127" t="str">
        <f>IFERROR(INDEX(GUTS!AI886:'GUTS'!BH886,MATCH(3,GUTS!AK886:'GUTS'!BI886,0)),"")</f>
        <v/>
      </c>
      <c r="G885" s="127" t="str">
        <f>IFERROR(INDEX(GUTS!AJ886:'GUTS'!BH886,MATCH(3,GUTS!AK886:'GUTS'!BI886,0)),"")</f>
        <v/>
      </c>
      <c r="H885" s="127" t="str">
        <f>IFERROR(INDEX(GUTS!AI886:'GUTS'!BH886,MATCH(4,GUTS!AK886:'GUTS'!BI886,0)),"")</f>
        <v/>
      </c>
      <c r="I885" s="127" t="str">
        <f>IFERROR(INDEX(GUTS!AJ886:'GUTS'!BH886,MATCH(4,GUTS!AK886:'GUTS'!BI886,0)),"")</f>
        <v/>
      </c>
      <c r="J885" s="127" t="str">
        <f>IFERROR(INDEX(GUTS!AI886:'GUTS'!BH886,MATCH(5,GUTS!AK886:'GUTS'!BI886,0)),"")</f>
        <v/>
      </c>
      <c r="K885" s="127" t="str">
        <f>IFERROR(INDEX(GUTS!AJ886:'GUTS'!BH886,MATCH(5,GUTS!AK886:'GUTS'!BI886,0)),"")</f>
        <v/>
      </c>
      <c r="L885" s="127" t="str">
        <f>IFERROR(INDEX(GUTS!AI886:'GUTS'!BH886,MATCH(6,GUTS!AK886:'GUTS'!BI886,0)),"")</f>
        <v/>
      </c>
      <c r="M885" s="127" t="str">
        <f>IFERROR(INDEX(GUTS!AJ886:'GUTS'!BH886,MATCH(6,GUTS!AK886:'GUTS'!BI886,0)),"")</f>
        <v/>
      </c>
      <c r="N885" s="127" t="e">
        <f>Audit!#REF!</f>
        <v>#REF!</v>
      </c>
      <c r="O885" s="127" t="e">
        <f>Audit!#REF!</f>
        <v>#REF!</v>
      </c>
      <c r="P885" s="127" t="e">
        <f>Audit!#REF!</f>
        <v>#REF!</v>
      </c>
    </row>
    <row r="886" spans="1:16" hidden="1">
      <c r="A886" s="127" t="e">
        <f>Audit!#REF!</f>
        <v>#REF!</v>
      </c>
      <c r="B886" s="127" t="str">
        <f>IFERROR(INDEX(GUTS!AI887:'GUTS'!BH887,MATCH(1,GUTS!AK887:'GUTS'!BI887,0)),"")</f>
        <v/>
      </c>
      <c r="C886" s="127" t="str">
        <f>IFERROR(INDEX(GUTS!AJ887:'GUTS'!BH887,MATCH(1,GUTS!AK887:'GUTS'!BI887,0)),"")</f>
        <v/>
      </c>
      <c r="D886" s="127" t="str">
        <f>IFERROR(INDEX(GUTS!AI887:'GUTS'!BH887,MATCH(2,GUTS!AK887:'GUTS'!BI887,0)),"")</f>
        <v/>
      </c>
      <c r="E886" s="127" t="str">
        <f>IFERROR(INDEX(GUTS!AJ887:'GUTS'!BH887,MATCH(2,GUTS!AK887:'GUTS'!BI887,0)),"")</f>
        <v/>
      </c>
      <c r="F886" s="127" t="str">
        <f>IFERROR(INDEX(GUTS!AI887:'GUTS'!BH887,MATCH(3,GUTS!AK887:'GUTS'!BI887,0)),"")</f>
        <v/>
      </c>
      <c r="G886" s="127" t="str">
        <f>IFERROR(INDEX(GUTS!AJ887:'GUTS'!BH887,MATCH(3,GUTS!AK887:'GUTS'!BI887,0)),"")</f>
        <v/>
      </c>
      <c r="H886" s="127" t="str">
        <f>IFERROR(INDEX(GUTS!AI887:'GUTS'!BH887,MATCH(4,GUTS!AK887:'GUTS'!BI887,0)),"")</f>
        <v/>
      </c>
      <c r="I886" s="127" t="str">
        <f>IFERROR(INDEX(GUTS!AJ887:'GUTS'!BH887,MATCH(4,GUTS!AK887:'GUTS'!BI887,0)),"")</f>
        <v/>
      </c>
      <c r="J886" s="127" t="str">
        <f>IFERROR(INDEX(GUTS!AI887:'GUTS'!BH887,MATCH(5,GUTS!AK887:'GUTS'!BI887,0)),"")</f>
        <v/>
      </c>
      <c r="K886" s="127" t="str">
        <f>IFERROR(INDEX(GUTS!AJ887:'GUTS'!BH887,MATCH(5,GUTS!AK887:'GUTS'!BI887,0)),"")</f>
        <v/>
      </c>
      <c r="L886" s="127" t="str">
        <f>IFERROR(INDEX(GUTS!AI887:'GUTS'!BH887,MATCH(6,GUTS!AK887:'GUTS'!BI887,0)),"")</f>
        <v/>
      </c>
      <c r="M886" s="127" t="str">
        <f>IFERROR(INDEX(GUTS!AJ887:'GUTS'!BH887,MATCH(6,GUTS!AK887:'GUTS'!BI887,0)),"")</f>
        <v/>
      </c>
      <c r="N886" s="127" t="e">
        <f>Audit!#REF!</f>
        <v>#REF!</v>
      </c>
      <c r="O886" s="127" t="e">
        <f>Audit!#REF!</f>
        <v>#REF!</v>
      </c>
      <c r="P886" s="127" t="e">
        <f>Audit!#REF!</f>
        <v>#REF!</v>
      </c>
    </row>
    <row r="887" spans="1:16">
      <c r="A887" s="127" t="e">
        <f>Audit!#REF!</f>
        <v>#REF!</v>
      </c>
      <c r="B887" s="127" t="str">
        <f>IFERROR(INDEX(GUTS!AI888:'GUTS'!BH888,MATCH(1,GUTS!AK888:'GUTS'!BI888,0)),"")</f>
        <v/>
      </c>
      <c r="C887" s="127" t="str">
        <f>IFERROR(INDEX(GUTS!AJ888:'GUTS'!BH888,MATCH(1,GUTS!AK888:'GUTS'!BI888,0)),"")</f>
        <v/>
      </c>
      <c r="D887" s="127" t="str">
        <f>IFERROR(INDEX(GUTS!AI888:'GUTS'!BH888,MATCH(2,GUTS!AK888:'GUTS'!BI888,0)),"")</f>
        <v/>
      </c>
      <c r="E887" s="127" t="str">
        <f>IFERROR(INDEX(GUTS!AJ888:'GUTS'!BH888,MATCH(2,GUTS!AK888:'GUTS'!BI888,0)),"")</f>
        <v/>
      </c>
      <c r="F887" s="127" t="str">
        <f>IFERROR(INDEX(GUTS!AI888:'GUTS'!BH888,MATCH(3,GUTS!AK888:'GUTS'!BI888,0)),"")</f>
        <v/>
      </c>
      <c r="G887" s="127" t="str">
        <f>IFERROR(INDEX(GUTS!AJ888:'GUTS'!BH888,MATCH(3,GUTS!AK888:'GUTS'!BI888,0)),"")</f>
        <v/>
      </c>
      <c r="H887" s="127" t="str">
        <f>IFERROR(INDEX(GUTS!AI888:'GUTS'!BH888,MATCH(4,GUTS!AK888:'GUTS'!BI888,0)),"")</f>
        <v/>
      </c>
      <c r="I887" s="127" t="str">
        <f>IFERROR(INDEX(GUTS!AJ888:'GUTS'!BH888,MATCH(4,GUTS!AK888:'GUTS'!BI888,0)),"")</f>
        <v/>
      </c>
      <c r="J887" s="127" t="str">
        <f>IFERROR(INDEX(GUTS!AI888:'GUTS'!BH888,MATCH(5,GUTS!AK888:'GUTS'!BI888,0)),"")</f>
        <v/>
      </c>
      <c r="K887" s="127" t="str">
        <f>IFERROR(INDEX(GUTS!AJ888:'GUTS'!BH888,MATCH(5,GUTS!AK888:'GUTS'!BI888,0)),"")</f>
        <v/>
      </c>
      <c r="L887" s="127" t="str">
        <f>IFERROR(INDEX(GUTS!AI888:'GUTS'!BH888,MATCH(6,GUTS!AK888:'GUTS'!BI888,0)),"")</f>
        <v/>
      </c>
      <c r="M887" s="127" t="str">
        <f>IFERROR(INDEX(GUTS!AJ888:'GUTS'!BH888,MATCH(6,GUTS!AK888:'GUTS'!BI888,0)),"")</f>
        <v/>
      </c>
      <c r="N887" s="127" t="e">
        <f>Audit!#REF!</f>
        <v>#REF!</v>
      </c>
      <c r="O887" s="127" t="e">
        <f>Audit!#REF!</f>
        <v>#REF!</v>
      </c>
      <c r="P887" s="127" t="e">
        <f>Audit!#REF!</f>
        <v>#REF!</v>
      </c>
    </row>
    <row r="888" spans="1:16" hidden="1">
      <c r="A888" s="127" t="e">
        <f>Audit!#REF!</f>
        <v>#REF!</v>
      </c>
      <c r="B888" s="127" t="str">
        <f>IFERROR(INDEX(GUTS!AI889:'GUTS'!BH889,MATCH(1,GUTS!AK889:'GUTS'!BI889,0)),"")</f>
        <v/>
      </c>
      <c r="C888" s="127" t="str">
        <f>IFERROR(INDEX(GUTS!AJ889:'GUTS'!BH889,MATCH(1,GUTS!AK889:'GUTS'!BI889,0)),"")</f>
        <v/>
      </c>
      <c r="D888" s="127" t="str">
        <f>IFERROR(INDEX(GUTS!AI889:'GUTS'!BH889,MATCH(2,GUTS!AK889:'GUTS'!BI889,0)),"")</f>
        <v/>
      </c>
      <c r="E888" s="127" t="str">
        <f>IFERROR(INDEX(GUTS!AJ889:'GUTS'!BH889,MATCH(2,GUTS!AK889:'GUTS'!BI889,0)),"")</f>
        <v/>
      </c>
      <c r="F888" s="127" t="str">
        <f>IFERROR(INDEX(GUTS!AI889:'GUTS'!BH889,MATCH(3,GUTS!AK889:'GUTS'!BI889,0)),"")</f>
        <v/>
      </c>
      <c r="G888" s="127" t="str">
        <f>IFERROR(INDEX(GUTS!AJ889:'GUTS'!BH889,MATCH(3,GUTS!AK889:'GUTS'!BI889,0)),"")</f>
        <v/>
      </c>
      <c r="H888" s="127" t="str">
        <f>IFERROR(INDEX(GUTS!AI889:'GUTS'!BH889,MATCH(4,GUTS!AK889:'GUTS'!BI889,0)),"")</f>
        <v/>
      </c>
      <c r="I888" s="127" t="str">
        <f>IFERROR(INDEX(GUTS!AJ889:'GUTS'!BH889,MATCH(4,GUTS!AK889:'GUTS'!BI889,0)),"")</f>
        <v/>
      </c>
      <c r="J888" s="127" t="str">
        <f>IFERROR(INDEX(GUTS!AI889:'GUTS'!BH889,MATCH(5,GUTS!AK889:'GUTS'!BI889,0)),"")</f>
        <v/>
      </c>
      <c r="K888" s="127" t="str">
        <f>IFERROR(INDEX(GUTS!AJ889:'GUTS'!BH889,MATCH(5,GUTS!AK889:'GUTS'!BI889,0)),"")</f>
        <v/>
      </c>
      <c r="L888" s="127" t="str">
        <f>IFERROR(INDEX(GUTS!AI889:'GUTS'!BH889,MATCH(6,GUTS!AK889:'GUTS'!BI889,0)),"")</f>
        <v/>
      </c>
      <c r="M888" s="127" t="str">
        <f>IFERROR(INDEX(GUTS!AJ889:'GUTS'!BH889,MATCH(6,GUTS!AK889:'GUTS'!BI889,0)),"")</f>
        <v/>
      </c>
      <c r="N888" s="127" t="e">
        <f>Audit!#REF!</f>
        <v>#REF!</v>
      </c>
      <c r="O888" s="127" t="e">
        <f>Audit!#REF!</f>
        <v>#REF!</v>
      </c>
      <c r="P888" s="127" t="e">
        <f>Audit!#REF!</f>
        <v>#REF!</v>
      </c>
    </row>
    <row r="889" spans="1:16" hidden="1">
      <c r="A889" s="127" t="e">
        <f>Audit!#REF!</f>
        <v>#REF!</v>
      </c>
      <c r="B889" s="127" t="str">
        <f>IFERROR(INDEX(GUTS!AI890:'GUTS'!BH890,MATCH(1,GUTS!AK890:'GUTS'!BI890,0)),"")</f>
        <v/>
      </c>
      <c r="C889" s="127" t="str">
        <f>IFERROR(INDEX(GUTS!AJ890:'GUTS'!BH890,MATCH(1,GUTS!AK890:'GUTS'!BI890,0)),"")</f>
        <v/>
      </c>
      <c r="D889" s="127" t="str">
        <f>IFERROR(INDEX(GUTS!AI890:'GUTS'!BH890,MATCH(2,GUTS!AK890:'GUTS'!BI890,0)),"")</f>
        <v/>
      </c>
      <c r="E889" s="127" t="str">
        <f>IFERROR(INDEX(GUTS!AJ890:'GUTS'!BH890,MATCH(2,GUTS!AK890:'GUTS'!BI890,0)),"")</f>
        <v/>
      </c>
      <c r="F889" s="127" t="str">
        <f>IFERROR(INDEX(GUTS!AI890:'GUTS'!BH890,MATCH(3,GUTS!AK890:'GUTS'!BI890,0)),"")</f>
        <v/>
      </c>
      <c r="G889" s="127" t="str">
        <f>IFERROR(INDEX(GUTS!AJ890:'GUTS'!BH890,MATCH(3,GUTS!AK890:'GUTS'!BI890,0)),"")</f>
        <v/>
      </c>
      <c r="H889" s="127" t="str">
        <f>IFERROR(INDEX(GUTS!AI890:'GUTS'!BH890,MATCH(4,GUTS!AK890:'GUTS'!BI890,0)),"")</f>
        <v/>
      </c>
      <c r="I889" s="127" t="str">
        <f>IFERROR(INDEX(GUTS!AJ890:'GUTS'!BH890,MATCH(4,GUTS!AK890:'GUTS'!BI890,0)),"")</f>
        <v/>
      </c>
      <c r="J889" s="127" t="str">
        <f>IFERROR(INDEX(GUTS!AI890:'GUTS'!BH890,MATCH(5,GUTS!AK890:'GUTS'!BI890,0)),"")</f>
        <v/>
      </c>
      <c r="K889" s="127" t="str">
        <f>IFERROR(INDEX(GUTS!AJ890:'GUTS'!BH890,MATCH(5,GUTS!AK890:'GUTS'!BI890,0)),"")</f>
        <v/>
      </c>
      <c r="L889" s="127" t="str">
        <f>IFERROR(INDEX(GUTS!AI890:'GUTS'!BH890,MATCH(6,GUTS!AK890:'GUTS'!BI890,0)),"")</f>
        <v/>
      </c>
      <c r="M889" s="127" t="str">
        <f>IFERROR(INDEX(GUTS!AJ890:'GUTS'!BH890,MATCH(6,GUTS!AK890:'GUTS'!BI890,0)),"")</f>
        <v/>
      </c>
      <c r="N889" s="127" t="e">
        <f>Audit!#REF!</f>
        <v>#REF!</v>
      </c>
      <c r="O889" s="127" t="e">
        <f>Audit!#REF!</f>
        <v>#REF!</v>
      </c>
      <c r="P889" s="127" t="e">
        <f>Audit!#REF!</f>
        <v>#REF!</v>
      </c>
    </row>
    <row r="890" spans="1:16" hidden="1">
      <c r="A890" s="127" t="e">
        <f>Audit!#REF!</f>
        <v>#REF!</v>
      </c>
      <c r="B890" s="127" t="str">
        <f>IFERROR(INDEX(GUTS!AI891:'GUTS'!BH891,MATCH(1,GUTS!AK891:'GUTS'!BI891,0)),"")</f>
        <v/>
      </c>
      <c r="C890" s="127" t="str">
        <f>IFERROR(INDEX(GUTS!AJ891:'GUTS'!BH891,MATCH(1,GUTS!AK891:'GUTS'!BI891,0)),"")</f>
        <v/>
      </c>
      <c r="D890" s="127" t="str">
        <f>IFERROR(INDEX(GUTS!AI891:'GUTS'!BH891,MATCH(2,GUTS!AK891:'GUTS'!BI891,0)),"")</f>
        <v/>
      </c>
      <c r="E890" s="127" t="str">
        <f>IFERROR(INDEX(GUTS!AJ891:'GUTS'!BH891,MATCH(2,GUTS!AK891:'GUTS'!BI891,0)),"")</f>
        <v/>
      </c>
      <c r="F890" s="127" t="str">
        <f>IFERROR(INDEX(GUTS!AI891:'GUTS'!BH891,MATCH(3,GUTS!AK891:'GUTS'!BI891,0)),"")</f>
        <v/>
      </c>
      <c r="G890" s="127" t="str">
        <f>IFERROR(INDEX(GUTS!AJ891:'GUTS'!BH891,MATCH(3,GUTS!AK891:'GUTS'!BI891,0)),"")</f>
        <v/>
      </c>
      <c r="H890" s="127" t="str">
        <f>IFERROR(INDEX(GUTS!AI891:'GUTS'!BH891,MATCH(4,GUTS!AK891:'GUTS'!BI891,0)),"")</f>
        <v/>
      </c>
      <c r="I890" s="127" t="str">
        <f>IFERROR(INDEX(GUTS!AJ891:'GUTS'!BH891,MATCH(4,GUTS!AK891:'GUTS'!BI891,0)),"")</f>
        <v/>
      </c>
      <c r="J890" s="127" t="str">
        <f>IFERROR(INDEX(GUTS!AI891:'GUTS'!BH891,MATCH(5,GUTS!AK891:'GUTS'!BI891,0)),"")</f>
        <v/>
      </c>
      <c r="K890" s="127" t="str">
        <f>IFERROR(INDEX(GUTS!AJ891:'GUTS'!BH891,MATCH(5,GUTS!AK891:'GUTS'!BI891,0)),"")</f>
        <v/>
      </c>
      <c r="L890" s="127" t="str">
        <f>IFERROR(INDEX(GUTS!AI891:'GUTS'!BH891,MATCH(6,GUTS!AK891:'GUTS'!BI891,0)),"")</f>
        <v/>
      </c>
      <c r="M890" s="127" t="str">
        <f>IFERROR(INDEX(GUTS!AJ891:'GUTS'!BH891,MATCH(6,GUTS!AK891:'GUTS'!BI891,0)),"")</f>
        <v/>
      </c>
      <c r="N890" s="127" t="e">
        <f>Audit!#REF!</f>
        <v>#REF!</v>
      </c>
      <c r="O890" s="127" t="e">
        <f>Audit!#REF!</f>
        <v>#REF!</v>
      </c>
      <c r="P890" s="127" t="e">
        <f>Audit!#REF!</f>
        <v>#REF!</v>
      </c>
    </row>
    <row r="891" spans="1:16" hidden="1">
      <c r="A891" s="127" t="e">
        <f>Audit!#REF!</f>
        <v>#REF!</v>
      </c>
      <c r="B891" s="127" t="str">
        <f>IFERROR(INDEX(GUTS!AI892:'GUTS'!BH892,MATCH(1,GUTS!AK892:'GUTS'!BI892,0)),"")</f>
        <v/>
      </c>
      <c r="C891" s="127" t="str">
        <f>IFERROR(INDEX(GUTS!AJ892:'GUTS'!BH892,MATCH(1,GUTS!AK892:'GUTS'!BI892,0)),"")</f>
        <v/>
      </c>
      <c r="D891" s="127" t="str">
        <f>IFERROR(INDEX(GUTS!AI892:'GUTS'!BH892,MATCH(2,GUTS!AK892:'GUTS'!BI892,0)),"")</f>
        <v/>
      </c>
      <c r="E891" s="127" t="str">
        <f>IFERROR(INDEX(GUTS!AJ892:'GUTS'!BH892,MATCH(2,GUTS!AK892:'GUTS'!BI892,0)),"")</f>
        <v/>
      </c>
      <c r="F891" s="127" t="str">
        <f>IFERROR(INDEX(GUTS!AI892:'GUTS'!BH892,MATCH(3,GUTS!AK892:'GUTS'!BI892,0)),"")</f>
        <v/>
      </c>
      <c r="G891" s="127" t="str">
        <f>IFERROR(INDEX(GUTS!AJ892:'GUTS'!BH892,MATCH(3,GUTS!AK892:'GUTS'!BI892,0)),"")</f>
        <v/>
      </c>
      <c r="H891" s="127" t="str">
        <f>IFERROR(INDEX(GUTS!AI892:'GUTS'!BH892,MATCH(4,GUTS!AK892:'GUTS'!BI892,0)),"")</f>
        <v/>
      </c>
      <c r="I891" s="127" t="str">
        <f>IFERROR(INDEX(GUTS!AJ892:'GUTS'!BH892,MATCH(4,GUTS!AK892:'GUTS'!BI892,0)),"")</f>
        <v/>
      </c>
      <c r="J891" s="127" t="str">
        <f>IFERROR(INDEX(GUTS!AI892:'GUTS'!BH892,MATCH(5,GUTS!AK892:'GUTS'!BI892,0)),"")</f>
        <v/>
      </c>
      <c r="K891" s="127" t="str">
        <f>IFERROR(INDEX(GUTS!AJ892:'GUTS'!BH892,MATCH(5,GUTS!AK892:'GUTS'!BI892,0)),"")</f>
        <v/>
      </c>
      <c r="L891" s="127" t="str">
        <f>IFERROR(INDEX(GUTS!AI892:'GUTS'!BH892,MATCH(6,GUTS!AK892:'GUTS'!BI892,0)),"")</f>
        <v/>
      </c>
      <c r="M891" s="127" t="str">
        <f>IFERROR(INDEX(GUTS!AJ892:'GUTS'!BH892,MATCH(6,GUTS!AK892:'GUTS'!BI892,0)),"")</f>
        <v/>
      </c>
      <c r="N891" s="127" t="e">
        <f>Audit!#REF!</f>
        <v>#REF!</v>
      </c>
      <c r="O891" s="127" t="e">
        <f>Audit!#REF!</f>
        <v>#REF!</v>
      </c>
      <c r="P891" s="127" t="e">
        <f>Audit!#REF!</f>
        <v>#REF!</v>
      </c>
    </row>
    <row r="892" spans="1:16" hidden="1">
      <c r="A892" s="127" t="e">
        <f>Audit!#REF!</f>
        <v>#REF!</v>
      </c>
      <c r="B892" s="127" t="str">
        <f>IFERROR(INDEX(GUTS!AI893:'GUTS'!BH893,MATCH(1,GUTS!AK893:'GUTS'!BI893,0)),"")</f>
        <v/>
      </c>
      <c r="C892" s="127" t="str">
        <f>IFERROR(INDEX(GUTS!AJ893:'GUTS'!BH893,MATCH(1,GUTS!AK893:'GUTS'!BI893,0)),"")</f>
        <v/>
      </c>
      <c r="D892" s="127" t="str">
        <f>IFERROR(INDEX(GUTS!AI893:'GUTS'!BH893,MATCH(2,GUTS!AK893:'GUTS'!BI893,0)),"")</f>
        <v/>
      </c>
      <c r="E892" s="127" t="str">
        <f>IFERROR(INDEX(GUTS!AJ893:'GUTS'!BH893,MATCH(2,GUTS!AK893:'GUTS'!BI893,0)),"")</f>
        <v/>
      </c>
      <c r="F892" s="127" t="str">
        <f>IFERROR(INDEX(GUTS!AI893:'GUTS'!BH893,MATCH(3,GUTS!AK893:'GUTS'!BI893,0)),"")</f>
        <v/>
      </c>
      <c r="G892" s="127" t="str">
        <f>IFERROR(INDEX(GUTS!AJ893:'GUTS'!BH893,MATCH(3,GUTS!AK893:'GUTS'!BI893,0)),"")</f>
        <v/>
      </c>
      <c r="H892" s="127" t="str">
        <f>IFERROR(INDEX(GUTS!AI893:'GUTS'!BH893,MATCH(4,GUTS!AK893:'GUTS'!BI893,0)),"")</f>
        <v/>
      </c>
      <c r="I892" s="127" t="str">
        <f>IFERROR(INDEX(GUTS!AJ893:'GUTS'!BH893,MATCH(4,GUTS!AK893:'GUTS'!BI893,0)),"")</f>
        <v/>
      </c>
      <c r="J892" s="127" t="str">
        <f>IFERROR(INDEX(GUTS!AI893:'GUTS'!BH893,MATCH(5,GUTS!AK893:'GUTS'!BI893,0)),"")</f>
        <v/>
      </c>
      <c r="K892" s="127" t="str">
        <f>IFERROR(INDEX(GUTS!AJ893:'GUTS'!BH893,MATCH(5,GUTS!AK893:'GUTS'!BI893,0)),"")</f>
        <v/>
      </c>
      <c r="L892" s="127" t="str">
        <f>IFERROR(INDEX(GUTS!AI893:'GUTS'!BH893,MATCH(6,GUTS!AK893:'GUTS'!BI893,0)),"")</f>
        <v/>
      </c>
      <c r="M892" s="127" t="str">
        <f>IFERROR(INDEX(GUTS!AJ893:'GUTS'!BH893,MATCH(6,GUTS!AK893:'GUTS'!BI893,0)),"")</f>
        <v/>
      </c>
      <c r="N892" s="127" t="e">
        <f>Audit!#REF!</f>
        <v>#REF!</v>
      </c>
      <c r="O892" s="127" t="e">
        <f>Audit!#REF!</f>
        <v>#REF!</v>
      </c>
      <c r="P892" s="127" t="e">
        <f>Audit!#REF!</f>
        <v>#REF!</v>
      </c>
    </row>
    <row r="893" spans="1:16" hidden="1">
      <c r="A893" s="127" t="e">
        <f>Audit!#REF!</f>
        <v>#REF!</v>
      </c>
      <c r="B893" s="127" t="str">
        <f>IFERROR(INDEX(GUTS!AI894:'GUTS'!BH894,MATCH(1,GUTS!AK894:'GUTS'!BI894,0)),"")</f>
        <v/>
      </c>
      <c r="C893" s="127" t="str">
        <f>IFERROR(INDEX(GUTS!AJ894:'GUTS'!BH894,MATCH(1,GUTS!AK894:'GUTS'!BI894,0)),"")</f>
        <v/>
      </c>
      <c r="D893" s="127" t="str">
        <f>IFERROR(INDEX(GUTS!AI894:'GUTS'!BH894,MATCH(2,GUTS!AK894:'GUTS'!BI894,0)),"")</f>
        <v/>
      </c>
      <c r="E893" s="127" t="str">
        <f>IFERROR(INDEX(GUTS!AJ894:'GUTS'!BH894,MATCH(2,GUTS!AK894:'GUTS'!BI894,0)),"")</f>
        <v/>
      </c>
      <c r="F893" s="127" t="str">
        <f>IFERROR(INDEX(GUTS!AI894:'GUTS'!BH894,MATCH(3,GUTS!AK894:'GUTS'!BI894,0)),"")</f>
        <v/>
      </c>
      <c r="G893" s="127" t="str">
        <f>IFERROR(INDEX(GUTS!AJ894:'GUTS'!BH894,MATCH(3,GUTS!AK894:'GUTS'!BI894,0)),"")</f>
        <v/>
      </c>
      <c r="H893" s="127" t="str">
        <f>IFERROR(INDEX(GUTS!AI894:'GUTS'!BH894,MATCH(4,GUTS!AK894:'GUTS'!BI894,0)),"")</f>
        <v/>
      </c>
      <c r="I893" s="127" t="str">
        <f>IFERROR(INDEX(GUTS!AJ894:'GUTS'!BH894,MATCH(4,GUTS!AK894:'GUTS'!BI894,0)),"")</f>
        <v/>
      </c>
      <c r="J893" s="127" t="str">
        <f>IFERROR(INDEX(GUTS!AI894:'GUTS'!BH894,MATCH(5,GUTS!AK894:'GUTS'!BI894,0)),"")</f>
        <v/>
      </c>
      <c r="K893" s="127" t="str">
        <f>IFERROR(INDEX(GUTS!AJ894:'GUTS'!BH894,MATCH(5,GUTS!AK894:'GUTS'!BI894,0)),"")</f>
        <v/>
      </c>
      <c r="L893" s="127" t="str">
        <f>IFERROR(INDEX(GUTS!AI894:'GUTS'!BH894,MATCH(6,GUTS!AK894:'GUTS'!BI894,0)),"")</f>
        <v/>
      </c>
      <c r="M893" s="127" t="str">
        <f>IFERROR(INDEX(GUTS!AJ894:'GUTS'!BH894,MATCH(6,GUTS!AK894:'GUTS'!BI894,0)),"")</f>
        <v/>
      </c>
      <c r="N893" s="127" t="e">
        <f>Audit!#REF!</f>
        <v>#REF!</v>
      </c>
      <c r="O893" s="127" t="e">
        <f>Audit!#REF!</f>
        <v>#REF!</v>
      </c>
      <c r="P893" s="127" t="e">
        <f>Audit!#REF!</f>
        <v>#REF!</v>
      </c>
    </row>
    <row r="894" spans="1:16" hidden="1">
      <c r="A894" s="127" t="e">
        <f>Audit!#REF!</f>
        <v>#REF!</v>
      </c>
      <c r="B894" s="127" t="str">
        <f>IFERROR(INDEX(GUTS!AI895:'GUTS'!BH895,MATCH(1,GUTS!AK895:'GUTS'!BI895,0)),"")</f>
        <v/>
      </c>
      <c r="C894" s="127" t="str">
        <f>IFERROR(INDEX(GUTS!AJ895:'GUTS'!BH895,MATCH(1,GUTS!AK895:'GUTS'!BI895,0)),"")</f>
        <v/>
      </c>
      <c r="D894" s="127" t="str">
        <f>IFERROR(INDEX(GUTS!AI895:'GUTS'!BH895,MATCH(2,GUTS!AK895:'GUTS'!BI895,0)),"")</f>
        <v/>
      </c>
      <c r="E894" s="127" t="str">
        <f>IFERROR(INDEX(GUTS!AJ895:'GUTS'!BH895,MATCH(2,GUTS!AK895:'GUTS'!BI895,0)),"")</f>
        <v/>
      </c>
      <c r="F894" s="127" t="str">
        <f>IFERROR(INDEX(GUTS!AI895:'GUTS'!BH895,MATCH(3,GUTS!AK895:'GUTS'!BI895,0)),"")</f>
        <v/>
      </c>
      <c r="G894" s="127" t="str">
        <f>IFERROR(INDEX(GUTS!AJ895:'GUTS'!BH895,MATCH(3,GUTS!AK895:'GUTS'!BI895,0)),"")</f>
        <v/>
      </c>
      <c r="H894" s="127" t="str">
        <f>IFERROR(INDEX(GUTS!AI895:'GUTS'!BH895,MATCH(4,GUTS!AK895:'GUTS'!BI895,0)),"")</f>
        <v/>
      </c>
      <c r="I894" s="127" t="str">
        <f>IFERROR(INDEX(GUTS!AJ895:'GUTS'!BH895,MATCH(4,GUTS!AK895:'GUTS'!BI895,0)),"")</f>
        <v/>
      </c>
      <c r="J894" s="127" t="str">
        <f>IFERROR(INDEX(GUTS!AI895:'GUTS'!BH895,MATCH(5,GUTS!AK895:'GUTS'!BI895,0)),"")</f>
        <v/>
      </c>
      <c r="K894" s="127" t="str">
        <f>IFERROR(INDEX(GUTS!AJ895:'GUTS'!BH895,MATCH(5,GUTS!AK895:'GUTS'!BI895,0)),"")</f>
        <v/>
      </c>
      <c r="L894" s="127" t="str">
        <f>IFERROR(INDEX(GUTS!AI895:'GUTS'!BH895,MATCH(6,GUTS!AK895:'GUTS'!BI895,0)),"")</f>
        <v/>
      </c>
      <c r="M894" s="127" t="str">
        <f>IFERROR(INDEX(GUTS!AJ895:'GUTS'!BH895,MATCH(6,GUTS!AK895:'GUTS'!BI895,0)),"")</f>
        <v/>
      </c>
      <c r="N894" s="127" t="e">
        <f>Audit!#REF!</f>
        <v>#REF!</v>
      </c>
      <c r="O894" s="127" t="e">
        <f>Audit!#REF!</f>
        <v>#REF!</v>
      </c>
      <c r="P894" s="127" t="e">
        <f>Audit!#REF!</f>
        <v>#REF!</v>
      </c>
    </row>
    <row r="895" spans="1:16">
      <c r="A895" s="127" t="e">
        <f>Audit!#REF!</f>
        <v>#REF!</v>
      </c>
      <c r="B895" s="127" t="str">
        <f>IFERROR(INDEX(GUTS!AI896:'GUTS'!BH896,MATCH(1,GUTS!AK896:'GUTS'!BI896,0)),"")</f>
        <v/>
      </c>
      <c r="C895" s="127" t="str">
        <f>IFERROR(INDEX(GUTS!AJ896:'GUTS'!BH896,MATCH(1,GUTS!AK896:'GUTS'!BI896,0)),"")</f>
        <v/>
      </c>
      <c r="D895" s="127" t="str">
        <f>IFERROR(INDEX(GUTS!AI896:'GUTS'!BH896,MATCH(2,GUTS!AK896:'GUTS'!BI896,0)),"")</f>
        <v/>
      </c>
      <c r="E895" s="127" t="str">
        <f>IFERROR(INDEX(GUTS!AJ896:'GUTS'!BH896,MATCH(2,GUTS!AK896:'GUTS'!BI896,0)),"")</f>
        <v/>
      </c>
      <c r="F895" s="127" t="str">
        <f>IFERROR(INDEX(GUTS!AI896:'GUTS'!BH896,MATCH(3,GUTS!AK896:'GUTS'!BI896,0)),"")</f>
        <v/>
      </c>
      <c r="G895" s="127" t="str">
        <f>IFERROR(INDEX(GUTS!AJ896:'GUTS'!BH896,MATCH(3,GUTS!AK896:'GUTS'!BI896,0)),"")</f>
        <v/>
      </c>
      <c r="H895" s="127" t="str">
        <f>IFERROR(INDEX(GUTS!AI896:'GUTS'!BH896,MATCH(4,GUTS!AK896:'GUTS'!BI896,0)),"")</f>
        <v/>
      </c>
      <c r="I895" s="127" t="str">
        <f>IFERROR(INDEX(GUTS!AJ896:'GUTS'!BH896,MATCH(4,GUTS!AK896:'GUTS'!BI896,0)),"")</f>
        <v/>
      </c>
      <c r="J895" s="127" t="str">
        <f>IFERROR(INDEX(GUTS!AI896:'GUTS'!BH896,MATCH(5,GUTS!AK896:'GUTS'!BI896,0)),"")</f>
        <v/>
      </c>
      <c r="K895" s="127" t="str">
        <f>IFERROR(INDEX(GUTS!AJ896:'GUTS'!BH896,MATCH(5,GUTS!AK896:'GUTS'!BI896,0)),"")</f>
        <v/>
      </c>
      <c r="L895" s="127" t="str">
        <f>IFERROR(INDEX(GUTS!AI896:'GUTS'!BH896,MATCH(6,GUTS!AK896:'GUTS'!BI896,0)),"")</f>
        <v/>
      </c>
      <c r="M895" s="127" t="str">
        <f>IFERROR(INDEX(GUTS!AJ896:'GUTS'!BH896,MATCH(6,GUTS!AK896:'GUTS'!BI896,0)),"")</f>
        <v/>
      </c>
      <c r="N895" s="127" t="e">
        <f>Audit!#REF!</f>
        <v>#REF!</v>
      </c>
      <c r="O895" s="127" t="e">
        <f>Audit!#REF!</f>
        <v>#REF!</v>
      </c>
      <c r="P895" s="127" t="e">
        <f>Audit!#REF!</f>
        <v>#REF!</v>
      </c>
    </row>
    <row r="896" spans="1:16" hidden="1">
      <c r="A896" s="127" t="e">
        <f>Audit!#REF!</f>
        <v>#REF!</v>
      </c>
      <c r="B896" s="127" t="str">
        <f>IFERROR(INDEX(GUTS!AI897:'GUTS'!BH897,MATCH(1,GUTS!AK897:'GUTS'!BI897,0)),"")</f>
        <v/>
      </c>
      <c r="C896" s="127" t="str">
        <f>IFERROR(INDEX(GUTS!AJ897:'GUTS'!BH897,MATCH(1,GUTS!AK897:'GUTS'!BI897,0)),"")</f>
        <v/>
      </c>
      <c r="D896" s="127" t="str">
        <f>IFERROR(INDEX(GUTS!AI897:'GUTS'!BH897,MATCH(2,GUTS!AK897:'GUTS'!BI897,0)),"")</f>
        <v/>
      </c>
      <c r="E896" s="127" t="str">
        <f>IFERROR(INDEX(GUTS!AJ897:'GUTS'!BH897,MATCH(2,GUTS!AK897:'GUTS'!BI897,0)),"")</f>
        <v/>
      </c>
      <c r="F896" s="127" t="str">
        <f>IFERROR(INDEX(GUTS!AI897:'GUTS'!BH897,MATCH(3,GUTS!AK897:'GUTS'!BI897,0)),"")</f>
        <v/>
      </c>
      <c r="G896" s="127" t="str">
        <f>IFERROR(INDEX(GUTS!AJ897:'GUTS'!BH897,MATCH(3,GUTS!AK897:'GUTS'!BI897,0)),"")</f>
        <v/>
      </c>
      <c r="H896" s="127" t="str">
        <f>IFERROR(INDEX(GUTS!AI897:'GUTS'!BH897,MATCH(4,GUTS!AK897:'GUTS'!BI897,0)),"")</f>
        <v/>
      </c>
      <c r="I896" s="127" t="str">
        <f>IFERROR(INDEX(GUTS!AJ897:'GUTS'!BH897,MATCH(4,GUTS!AK897:'GUTS'!BI897,0)),"")</f>
        <v/>
      </c>
      <c r="J896" s="127" t="str">
        <f>IFERROR(INDEX(GUTS!AI897:'GUTS'!BH897,MATCH(5,GUTS!AK897:'GUTS'!BI897,0)),"")</f>
        <v/>
      </c>
      <c r="K896" s="127" t="str">
        <f>IFERROR(INDEX(GUTS!AJ897:'GUTS'!BH897,MATCH(5,GUTS!AK897:'GUTS'!BI897,0)),"")</f>
        <v/>
      </c>
      <c r="L896" s="127" t="str">
        <f>IFERROR(INDEX(GUTS!AI897:'GUTS'!BH897,MATCH(6,GUTS!AK897:'GUTS'!BI897,0)),"")</f>
        <v/>
      </c>
      <c r="M896" s="127" t="str">
        <f>IFERROR(INDEX(GUTS!AJ897:'GUTS'!BH897,MATCH(6,GUTS!AK897:'GUTS'!BI897,0)),"")</f>
        <v/>
      </c>
      <c r="N896" s="127" t="e">
        <f>Audit!#REF!</f>
        <v>#REF!</v>
      </c>
      <c r="O896" s="127" t="e">
        <f>Audit!#REF!</f>
        <v>#REF!</v>
      </c>
      <c r="P896" s="127" t="e">
        <f>Audit!#REF!</f>
        <v>#REF!</v>
      </c>
    </row>
    <row r="897" spans="1:16" hidden="1">
      <c r="A897" s="127" t="e">
        <f>Audit!#REF!</f>
        <v>#REF!</v>
      </c>
      <c r="B897" s="127" t="str">
        <f>IFERROR(INDEX(GUTS!AI898:'GUTS'!BH898,MATCH(1,GUTS!AK898:'GUTS'!BI898,0)),"")</f>
        <v/>
      </c>
      <c r="C897" s="127" t="str">
        <f>IFERROR(INDEX(GUTS!AJ898:'GUTS'!BH898,MATCH(1,GUTS!AK898:'GUTS'!BI898,0)),"")</f>
        <v/>
      </c>
      <c r="D897" s="127" t="str">
        <f>IFERROR(INDEX(GUTS!AI898:'GUTS'!BH898,MATCH(2,GUTS!AK898:'GUTS'!BI898,0)),"")</f>
        <v/>
      </c>
      <c r="E897" s="127" t="str">
        <f>IFERROR(INDEX(GUTS!AJ898:'GUTS'!BH898,MATCH(2,GUTS!AK898:'GUTS'!BI898,0)),"")</f>
        <v/>
      </c>
      <c r="F897" s="127" t="str">
        <f>IFERROR(INDEX(GUTS!AI898:'GUTS'!BH898,MATCH(3,GUTS!AK898:'GUTS'!BI898,0)),"")</f>
        <v/>
      </c>
      <c r="G897" s="127" t="str">
        <f>IFERROR(INDEX(GUTS!AJ898:'GUTS'!BH898,MATCH(3,GUTS!AK898:'GUTS'!BI898,0)),"")</f>
        <v/>
      </c>
      <c r="H897" s="127" t="str">
        <f>IFERROR(INDEX(GUTS!AI898:'GUTS'!BH898,MATCH(4,GUTS!AK898:'GUTS'!BI898,0)),"")</f>
        <v/>
      </c>
      <c r="I897" s="127" t="str">
        <f>IFERROR(INDEX(GUTS!AJ898:'GUTS'!BH898,MATCH(4,GUTS!AK898:'GUTS'!BI898,0)),"")</f>
        <v/>
      </c>
      <c r="J897" s="127" t="str">
        <f>IFERROR(INDEX(GUTS!AI898:'GUTS'!BH898,MATCH(5,GUTS!AK898:'GUTS'!BI898,0)),"")</f>
        <v/>
      </c>
      <c r="K897" s="127" t="str">
        <f>IFERROR(INDEX(GUTS!AJ898:'GUTS'!BH898,MATCH(5,GUTS!AK898:'GUTS'!BI898,0)),"")</f>
        <v/>
      </c>
      <c r="L897" s="127" t="str">
        <f>IFERROR(INDEX(GUTS!AI898:'GUTS'!BH898,MATCH(6,GUTS!AK898:'GUTS'!BI898,0)),"")</f>
        <v/>
      </c>
      <c r="M897" s="127" t="str">
        <f>IFERROR(INDEX(GUTS!AJ898:'GUTS'!BH898,MATCH(6,GUTS!AK898:'GUTS'!BI898,0)),"")</f>
        <v/>
      </c>
      <c r="N897" s="127" t="e">
        <f>Audit!#REF!</f>
        <v>#REF!</v>
      </c>
      <c r="O897" s="127" t="e">
        <f>Audit!#REF!</f>
        <v>#REF!</v>
      </c>
      <c r="P897" s="127" t="e">
        <f>Audit!#REF!</f>
        <v>#REF!</v>
      </c>
    </row>
    <row r="898" spans="1:16" hidden="1">
      <c r="A898" s="127" t="e">
        <f>Audit!#REF!</f>
        <v>#REF!</v>
      </c>
      <c r="B898" s="127" t="str">
        <f>IFERROR(INDEX(GUTS!AI899:'GUTS'!BH899,MATCH(1,GUTS!AK899:'GUTS'!BI899,0)),"")</f>
        <v/>
      </c>
      <c r="C898" s="127" t="str">
        <f>IFERROR(INDEX(GUTS!AJ899:'GUTS'!BH899,MATCH(1,GUTS!AK899:'GUTS'!BI899,0)),"")</f>
        <v/>
      </c>
      <c r="D898" s="127" t="str">
        <f>IFERROR(INDEX(GUTS!AI899:'GUTS'!BH899,MATCH(2,GUTS!AK899:'GUTS'!BI899,0)),"")</f>
        <v/>
      </c>
      <c r="E898" s="127" t="str">
        <f>IFERROR(INDEX(GUTS!AJ899:'GUTS'!BH899,MATCH(2,GUTS!AK899:'GUTS'!BI899,0)),"")</f>
        <v/>
      </c>
      <c r="F898" s="127" t="str">
        <f>IFERROR(INDEX(GUTS!AI899:'GUTS'!BH899,MATCH(3,GUTS!AK899:'GUTS'!BI899,0)),"")</f>
        <v/>
      </c>
      <c r="G898" s="127" t="str">
        <f>IFERROR(INDEX(GUTS!AJ899:'GUTS'!BH899,MATCH(3,GUTS!AK899:'GUTS'!BI899,0)),"")</f>
        <v/>
      </c>
      <c r="H898" s="127" t="str">
        <f>IFERROR(INDEX(GUTS!AI899:'GUTS'!BH899,MATCH(4,GUTS!AK899:'GUTS'!BI899,0)),"")</f>
        <v/>
      </c>
      <c r="I898" s="127" t="str">
        <f>IFERROR(INDEX(GUTS!AJ899:'GUTS'!BH899,MATCH(4,GUTS!AK899:'GUTS'!BI899,0)),"")</f>
        <v/>
      </c>
      <c r="J898" s="127" t="str">
        <f>IFERROR(INDEX(GUTS!AI899:'GUTS'!BH899,MATCH(5,GUTS!AK899:'GUTS'!BI899,0)),"")</f>
        <v/>
      </c>
      <c r="K898" s="127" t="str">
        <f>IFERROR(INDEX(GUTS!AJ899:'GUTS'!BH899,MATCH(5,GUTS!AK899:'GUTS'!BI899,0)),"")</f>
        <v/>
      </c>
      <c r="L898" s="127" t="str">
        <f>IFERROR(INDEX(GUTS!AI899:'GUTS'!BH899,MATCH(6,GUTS!AK899:'GUTS'!BI899,0)),"")</f>
        <v/>
      </c>
      <c r="M898" s="127" t="str">
        <f>IFERROR(INDEX(GUTS!AJ899:'GUTS'!BH899,MATCH(6,GUTS!AK899:'GUTS'!BI899,0)),"")</f>
        <v/>
      </c>
      <c r="N898" s="127" t="e">
        <f>Audit!#REF!</f>
        <v>#REF!</v>
      </c>
      <c r="O898" s="127" t="e">
        <f>Audit!#REF!</f>
        <v>#REF!</v>
      </c>
      <c r="P898" s="127" t="e">
        <f>Audit!#REF!</f>
        <v>#REF!</v>
      </c>
    </row>
    <row r="899" spans="1:16" hidden="1">
      <c r="A899" s="127" t="e">
        <f>Audit!#REF!</f>
        <v>#REF!</v>
      </c>
      <c r="B899" s="127" t="str">
        <f>IFERROR(INDEX(GUTS!AI900:'GUTS'!BH900,MATCH(1,GUTS!AK900:'GUTS'!BI900,0)),"")</f>
        <v/>
      </c>
      <c r="C899" s="127" t="str">
        <f>IFERROR(INDEX(GUTS!AJ900:'GUTS'!BH900,MATCH(1,GUTS!AK900:'GUTS'!BI900,0)),"")</f>
        <v/>
      </c>
      <c r="D899" s="127" t="str">
        <f>IFERROR(INDEX(GUTS!AI900:'GUTS'!BH900,MATCH(2,GUTS!AK900:'GUTS'!BI900,0)),"")</f>
        <v/>
      </c>
      <c r="E899" s="127" t="str">
        <f>IFERROR(INDEX(GUTS!AJ900:'GUTS'!BH900,MATCH(2,GUTS!AK900:'GUTS'!BI900,0)),"")</f>
        <v/>
      </c>
      <c r="F899" s="127" t="str">
        <f>IFERROR(INDEX(GUTS!AI900:'GUTS'!BH900,MATCH(3,GUTS!AK900:'GUTS'!BI900,0)),"")</f>
        <v/>
      </c>
      <c r="G899" s="127" t="str">
        <f>IFERROR(INDEX(GUTS!AJ900:'GUTS'!BH900,MATCH(3,GUTS!AK900:'GUTS'!BI900,0)),"")</f>
        <v/>
      </c>
      <c r="H899" s="127" t="str">
        <f>IFERROR(INDEX(GUTS!AI900:'GUTS'!BH900,MATCH(4,GUTS!AK900:'GUTS'!BI900,0)),"")</f>
        <v/>
      </c>
      <c r="I899" s="127" t="str">
        <f>IFERROR(INDEX(GUTS!AJ900:'GUTS'!BH900,MATCH(4,GUTS!AK900:'GUTS'!BI900,0)),"")</f>
        <v/>
      </c>
      <c r="J899" s="127" t="str">
        <f>IFERROR(INDEX(GUTS!AI900:'GUTS'!BH900,MATCH(5,GUTS!AK900:'GUTS'!BI900,0)),"")</f>
        <v/>
      </c>
      <c r="K899" s="127" t="str">
        <f>IFERROR(INDEX(GUTS!AJ900:'GUTS'!BH900,MATCH(5,GUTS!AK900:'GUTS'!BI900,0)),"")</f>
        <v/>
      </c>
      <c r="L899" s="127" t="str">
        <f>IFERROR(INDEX(GUTS!AI900:'GUTS'!BH900,MATCH(6,GUTS!AK900:'GUTS'!BI900,0)),"")</f>
        <v/>
      </c>
      <c r="M899" s="127" t="str">
        <f>IFERROR(INDEX(GUTS!AJ900:'GUTS'!BH900,MATCH(6,GUTS!AK900:'GUTS'!BI900,0)),"")</f>
        <v/>
      </c>
      <c r="N899" s="127" t="e">
        <f>Audit!#REF!</f>
        <v>#REF!</v>
      </c>
      <c r="O899" s="127" t="e">
        <f>Audit!#REF!</f>
        <v>#REF!</v>
      </c>
      <c r="P899" s="127" t="e">
        <f>Audit!#REF!</f>
        <v>#REF!</v>
      </c>
    </row>
    <row r="900" spans="1:16">
      <c r="A900" s="127" t="e">
        <f>Audit!#REF!</f>
        <v>#REF!</v>
      </c>
      <c r="B900" s="127" t="str">
        <f>IFERROR(INDEX(GUTS!AI901:'GUTS'!BH901,MATCH(1,GUTS!AK901:'GUTS'!BI901,0)),"")</f>
        <v/>
      </c>
      <c r="C900" s="127" t="str">
        <f>IFERROR(INDEX(GUTS!AJ901:'GUTS'!BH901,MATCH(1,GUTS!AK901:'GUTS'!BI901,0)),"")</f>
        <v/>
      </c>
      <c r="D900" s="127" t="str">
        <f>IFERROR(INDEX(GUTS!AI901:'GUTS'!BH901,MATCH(2,GUTS!AK901:'GUTS'!BI901,0)),"")</f>
        <v/>
      </c>
      <c r="E900" s="127" t="str">
        <f>IFERROR(INDEX(GUTS!AJ901:'GUTS'!BH901,MATCH(2,GUTS!AK901:'GUTS'!BI901,0)),"")</f>
        <v/>
      </c>
      <c r="F900" s="127" t="str">
        <f>IFERROR(INDEX(GUTS!AI901:'GUTS'!BH901,MATCH(3,GUTS!AK901:'GUTS'!BI901,0)),"")</f>
        <v/>
      </c>
      <c r="G900" s="127" t="str">
        <f>IFERROR(INDEX(GUTS!AJ901:'GUTS'!BH901,MATCH(3,GUTS!AK901:'GUTS'!BI901,0)),"")</f>
        <v/>
      </c>
      <c r="H900" s="127" t="str">
        <f>IFERROR(INDEX(GUTS!AI901:'GUTS'!BH901,MATCH(4,GUTS!AK901:'GUTS'!BI901,0)),"")</f>
        <v/>
      </c>
      <c r="I900" s="127" t="str">
        <f>IFERROR(INDEX(GUTS!AJ901:'GUTS'!BH901,MATCH(4,GUTS!AK901:'GUTS'!BI901,0)),"")</f>
        <v/>
      </c>
      <c r="J900" s="127" t="str">
        <f>IFERROR(INDEX(GUTS!AI901:'GUTS'!BH901,MATCH(5,GUTS!AK901:'GUTS'!BI901,0)),"")</f>
        <v/>
      </c>
      <c r="K900" s="127" t="str">
        <f>IFERROR(INDEX(GUTS!AJ901:'GUTS'!BH901,MATCH(5,GUTS!AK901:'GUTS'!BI901,0)),"")</f>
        <v/>
      </c>
      <c r="L900" s="127" t="str">
        <f>IFERROR(INDEX(GUTS!AI901:'GUTS'!BH901,MATCH(6,GUTS!AK901:'GUTS'!BI901,0)),"")</f>
        <v/>
      </c>
      <c r="M900" s="127" t="str">
        <f>IFERROR(INDEX(GUTS!AJ901:'GUTS'!BH901,MATCH(6,GUTS!AK901:'GUTS'!BI901,0)),"")</f>
        <v/>
      </c>
      <c r="N900" s="127" t="e">
        <f>Audit!#REF!</f>
        <v>#REF!</v>
      </c>
      <c r="O900" s="127" t="e">
        <f>Audit!#REF!</f>
        <v>#REF!</v>
      </c>
      <c r="P900" s="127" t="e">
        <f>Audit!#REF!</f>
        <v>#REF!</v>
      </c>
    </row>
    <row r="901" spans="1:16" hidden="1">
      <c r="A901" s="127" t="e">
        <f>Audit!#REF!</f>
        <v>#REF!</v>
      </c>
      <c r="B901" s="127" t="str">
        <f>IFERROR(INDEX(GUTS!AI902:'GUTS'!BH902,MATCH(1,GUTS!AK902:'GUTS'!BI902,0)),"")</f>
        <v/>
      </c>
      <c r="C901" s="127" t="str">
        <f>IFERROR(INDEX(GUTS!AJ902:'GUTS'!BH902,MATCH(1,GUTS!AK902:'GUTS'!BI902,0)),"")</f>
        <v/>
      </c>
      <c r="D901" s="127" t="str">
        <f>IFERROR(INDEX(GUTS!AI902:'GUTS'!BH902,MATCH(2,GUTS!AK902:'GUTS'!BI902,0)),"")</f>
        <v/>
      </c>
      <c r="E901" s="127" t="str">
        <f>IFERROR(INDEX(GUTS!AJ902:'GUTS'!BH902,MATCH(2,GUTS!AK902:'GUTS'!BI902,0)),"")</f>
        <v/>
      </c>
      <c r="F901" s="127" t="str">
        <f>IFERROR(INDEX(GUTS!AI902:'GUTS'!BH902,MATCH(3,GUTS!AK902:'GUTS'!BI902,0)),"")</f>
        <v/>
      </c>
      <c r="G901" s="127" t="str">
        <f>IFERROR(INDEX(GUTS!AJ902:'GUTS'!BH902,MATCH(3,GUTS!AK902:'GUTS'!BI902,0)),"")</f>
        <v/>
      </c>
      <c r="H901" s="127" t="str">
        <f>IFERROR(INDEX(GUTS!AI902:'GUTS'!BH902,MATCH(4,GUTS!AK902:'GUTS'!BI902,0)),"")</f>
        <v/>
      </c>
      <c r="I901" s="127" t="str">
        <f>IFERROR(INDEX(GUTS!AJ902:'GUTS'!BH902,MATCH(4,GUTS!AK902:'GUTS'!BI902,0)),"")</f>
        <v/>
      </c>
      <c r="J901" s="127" t="str">
        <f>IFERROR(INDEX(GUTS!AI902:'GUTS'!BH902,MATCH(5,GUTS!AK902:'GUTS'!BI902,0)),"")</f>
        <v/>
      </c>
      <c r="K901" s="127" t="str">
        <f>IFERROR(INDEX(GUTS!AJ902:'GUTS'!BH902,MATCH(5,GUTS!AK902:'GUTS'!BI902,0)),"")</f>
        <v/>
      </c>
      <c r="L901" s="127" t="str">
        <f>IFERROR(INDEX(GUTS!AI902:'GUTS'!BH902,MATCH(6,GUTS!AK902:'GUTS'!BI902,0)),"")</f>
        <v/>
      </c>
      <c r="M901" s="127" t="str">
        <f>IFERROR(INDEX(GUTS!AJ902:'GUTS'!BH902,MATCH(6,GUTS!AK902:'GUTS'!BI902,0)),"")</f>
        <v/>
      </c>
      <c r="N901" s="127" t="e">
        <f>Audit!#REF!</f>
        <v>#REF!</v>
      </c>
      <c r="O901" s="127" t="e">
        <f>Audit!#REF!</f>
        <v>#REF!</v>
      </c>
      <c r="P901" s="127" t="e">
        <f>Audit!#REF!</f>
        <v>#REF!</v>
      </c>
    </row>
    <row r="902" spans="1:16">
      <c r="A902" s="127" t="e">
        <f>Audit!#REF!</f>
        <v>#REF!</v>
      </c>
      <c r="B902" s="127" t="str">
        <f>IFERROR(INDEX(GUTS!AI903:'GUTS'!BH903,MATCH(1,GUTS!AK903:'GUTS'!BI903,0)),"")</f>
        <v/>
      </c>
      <c r="C902" s="127" t="str">
        <f>IFERROR(INDEX(GUTS!AJ903:'GUTS'!BH903,MATCH(1,GUTS!AK903:'GUTS'!BI903,0)),"")</f>
        <v/>
      </c>
      <c r="D902" s="127" t="str">
        <f>IFERROR(INDEX(GUTS!AI903:'GUTS'!BH903,MATCH(2,GUTS!AK903:'GUTS'!BI903,0)),"")</f>
        <v/>
      </c>
      <c r="E902" s="127" t="str">
        <f>IFERROR(INDEX(GUTS!AJ903:'GUTS'!BH903,MATCH(2,GUTS!AK903:'GUTS'!BI903,0)),"")</f>
        <v/>
      </c>
      <c r="F902" s="127" t="str">
        <f>IFERROR(INDEX(GUTS!AI903:'GUTS'!BH903,MATCH(3,GUTS!AK903:'GUTS'!BI903,0)),"")</f>
        <v/>
      </c>
      <c r="G902" s="127" t="str">
        <f>IFERROR(INDEX(GUTS!AJ903:'GUTS'!BH903,MATCH(3,GUTS!AK903:'GUTS'!BI903,0)),"")</f>
        <v/>
      </c>
      <c r="H902" s="127" t="str">
        <f>IFERROR(INDEX(GUTS!AI903:'GUTS'!BH903,MATCH(4,GUTS!AK903:'GUTS'!BI903,0)),"")</f>
        <v/>
      </c>
      <c r="I902" s="127" t="str">
        <f>IFERROR(INDEX(GUTS!AJ903:'GUTS'!BH903,MATCH(4,GUTS!AK903:'GUTS'!BI903,0)),"")</f>
        <v/>
      </c>
      <c r="J902" s="127" t="str">
        <f>IFERROR(INDEX(GUTS!AI903:'GUTS'!BH903,MATCH(5,GUTS!AK903:'GUTS'!BI903,0)),"")</f>
        <v/>
      </c>
      <c r="K902" s="127" t="str">
        <f>IFERROR(INDEX(GUTS!AJ903:'GUTS'!BH903,MATCH(5,GUTS!AK903:'GUTS'!BI903,0)),"")</f>
        <v/>
      </c>
      <c r="L902" s="127" t="str">
        <f>IFERROR(INDEX(GUTS!AI903:'GUTS'!BH903,MATCH(6,GUTS!AK903:'GUTS'!BI903,0)),"")</f>
        <v/>
      </c>
      <c r="M902" s="127" t="str">
        <f>IFERROR(INDEX(GUTS!AJ903:'GUTS'!BH903,MATCH(6,GUTS!AK903:'GUTS'!BI903,0)),"")</f>
        <v/>
      </c>
      <c r="N902" s="127" t="e">
        <f>Audit!#REF!</f>
        <v>#REF!</v>
      </c>
      <c r="O902" s="127" t="e">
        <f>Audit!#REF!</f>
        <v>#REF!</v>
      </c>
      <c r="P902" s="127" t="e">
        <f>Audit!#REF!</f>
        <v>#REF!</v>
      </c>
    </row>
    <row r="903" spans="1:16" hidden="1">
      <c r="A903" s="127" t="e">
        <f>Audit!#REF!</f>
        <v>#REF!</v>
      </c>
      <c r="B903" s="127" t="str">
        <f>IFERROR(INDEX(GUTS!AI904:'GUTS'!BH904,MATCH(1,GUTS!AK904:'GUTS'!BI904,0)),"")</f>
        <v/>
      </c>
      <c r="C903" s="127" t="str">
        <f>IFERROR(INDEX(GUTS!AJ904:'GUTS'!BH904,MATCH(1,GUTS!AK904:'GUTS'!BI904,0)),"")</f>
        <v/>
      </c>
      <c r="D903" s="127" t="str">
        <f>IFERROR(INDEX(GUTS!AI904:'GUTS'!BH904,MATCH(2,GUTS!AK904:'GUTS'!BI904,0)),"")</f>
        <v/>
      </c>
      <c r="E903" s="127" t="str">
        <f>IFERROR(INDEX(GUTS!AJ904:'GUTS'!BH904,MATCH(2,GUTS!AK904:'GUTS'!BI904,0)),"")</f>
        <v/>
      </c>
      <c r="F903" s="127" t="str">
        <f>IFERROR(INDEX(GUTS!AI904:'GUTS'!BH904,MATCH(3,GUTS!AK904:'GUTS'!BI904,0)),"")</f>
        <v/>
      </c>
      <c r="G903" s="127" t="str">
        <f>IFERROR(INDEX(GUTS!AJ904:'GUTS'!BH904,MATCH(3,GUTS!AK904:'GUTS'!BI904,0)),"")</f>
        <v/>
      </c>
      <c r="H903" s="127" t="str">
        <f>IFERROR(INDEX(GUTS!AI904:'GUTS'!BH904,MATCH(4,GUTS!AK904:'GUTS'!BI904,0)),"")</f>
        <v/>
      </c>
      <c r="I903" s="127" t="str">
        <f>IFERROR(INDEX(GUTS!AJ904:'GUTS'!BH904,MATCH(4,GUTS!AK904:'GUTS'!BI904,0)),"")</f>
        <v/>
      </c>
      <c r="J903" s="127" t="str">
        <f>IFERROR(INDEX(GUTS!AI904:'GUTS'!BH904,MATCH(5,GUTS!AK904:'GUTS'!BI904,0)),"")</f>
        <v/>
      </c>
      <c r="K903" s="127" t="str">
        <f>IFERROR(INDEX(GUTS!AJ904:'GUTS'!BH904,MATCH(5,GUTS!AK904:'GUTS'!BI904,0)),"")</f>
        <v/>
      </c>
      <c r="L903" s="127" t="str">
        <f>IFERROR(INDEX(GUTS!AI904:'GUTS'!BH904,MATCH(6,GUTS!AK904:'GUTS'!BI904,0)),"")</f>
        <v/>
      </c>
      <c r="M903" s="127" t="str">
        <f>IFERROR(INDEX(GUTS!AJ904:'GUTS'!BH904,MATCH(6,GUTS!AK904:'GUTS'!BI904,0)),"")</f>
        <v/>
      </c>
      <c r="N903" s="127" t="e">
        <f>Audit!#REF!</f>
        <v>#REF!</v>
      </c>
      <c r="O903" s="127" t="e">
        <f>Audit!#REF!</f>
        <v>#REF!</v>
      </c>
      <c r="P903" s="127" t="e">
        <f>Audit!#REF!</f>
        <v>#REF!</v>
      </c>
    </row>
    <row r="904" spans="1:16">
      <c r="A904" s="127" t="e">
        <f>Audit!#REF!</f>
        <v>#REF!</v>
      </c>
      <c r="B904" s="127" t="str">
        <f>IFERROR(INDEX(GUTS!AI905:'GUTS'!BH905,MATCH(1,GUTS!AK905:'GUTS'!BI905,0)),"")</f>
        <v/>
      </c>
      <c r="C904" s="127" t="str">
        <f>IFERROR(INDEX(GUTS!AJ905:'GUTS'!BH905,MATCH(1,GUTS!AK905:'GUTS'!BI905,0)),"")</f>
        <v/>
      </c>
      <c r="D904" s="127" t="str">
        <f>IFERROR(INDEX(GUTS!AI905:'GUTS'!BH905,MATCH(2,GUTS!AK905:'GUTS'!BI905,0)),"")</f>
        <v/>
      </c>
      <c r="E904" s="127" t="str">
        <f>IFERROR(INDEX(GUTS!AJ905:'GUTS'!BH905,MATCH(2,GUTS!AK905:'GUTS'!BI905,0)),"")</f>
        <v/>
      </c>
      <c r="F904" s="127" t="str">
        <f>IFERROR(INDEX(GUTS!AI905:'GUTS'!BH905,MATCH(3,GUTS!AK905:'GUTS'!BI905,0)),"")</f>
        <v/>
      </c>
      <c r="G904" s="127" t="str">
        <f>IFERROR(INDEX(GUTS!AJ905:'GUTS'!BH905,MATCH(3,GUTS!AK905:'GUTS'!BI905,0)),"")</f>
        <v/>
      </c>
      <c r="H904" s="127" t="str">
        <f>IFERROR(INDEX(GUTS!AI905:'GUTS'!BH905,MATCH(4,GUTS!AK905:'GUTS'!BI905,0)),"")</f>
        <v/>
      </c>
      <c r="I904" s="127" t="str">
        <f>IFERROR(INDEX(GUTS!AJ905:'GUTS'!BH905,MATCH(4,GUTS!AK905:'GUTS'!BI905,0)),"")</f>
        <v/>
      </c>
      <c r="J904" s="127" t="str">
        <f>IFERROR(INDEX(GUTS!AI905:'GUTS'!BH905,MATCH(5,GUTS!AK905:'GUTS'!BI905,0)),"")</f>
        <v/>
      </c>
      <c r="K904" s="127" t="str">
        <f>IFERROR(INDEX(GUTS!AJ905:'GUTS'!BH905,MATCH(5,GUTS!AK905:'GUTS'!BI905,0)),"")</f>
        <v/>
      </c>
      <c r="L904" s="127" t="str">
        <f>IFERROR(INDEX(GUTS!AI905:'GUTS'!BH905,MATCH(6,GUTS!AK905:'GUTS'!BI905,0)),"")</f>
        <v/>
      </c>
      <c r="M904" s="127" t="str">
        <f>IFERROR(INDEX(GUTS!AJ905:'GUTS'!BH905,MATCH(6,GUTS!AK905:'GUTS'!BI905,0)),"")</f>
        <v/>
      </c>
      <c r="N904" s="127" t="e">
        <f>Audit!#REF!</f>
        <v>#REF!</v>
      </c>
      <c r="O904" s="127" t="e">
        <f>Audit!#REF!</f>
        <v>#REF!</v>
      </c>
      <c r="P904" s="127" t="e">
        <f>Audit!#REF!</f>
        <v>#REF!</v>
      </c>
    </row>
    <row r="905" spans="1:16" hidden="1">
      <c r="A905" s="127" t="e">
        <f>Audit!#REF!</f>
        <v>#REF!</v>
      </c>
      <c r="B905" s="127" t="str">
        <f>IFERROR(INDEX(GUTS!AI906:'GUTS'!BH906,MATCH(1,GUTS!AK906:'GUTS'!BI906,0)),"")</f>
        <v/>
      </c>
      <c r="C905" s="127" t="str">
        <f>IFERROR(INDEX(GUTS!AJ906:'GUTS'!BH906,MATCH(1,GUTS!AK906:'GUTS'!BI906,0)),"")</f>
        <v/>
      </c>
      <c r="D905" s="127" t="str">
        <f>IFERROR(INDEX(GUTS!AI906:'GUTS'!BH906,MATCH(2,GUTS!AK906:'GUTS'!BI906,0)),"")</f>
        <v/>
      </c>
      <c r="E905" s="127" t="str">
        <f>IFERROR(INDEX(GUTS!AJ906:'GUTS'!BH906,MATCH(2,GUTS!AK906:'GUTS'!BI906,0)),"")</f>
        <v/>
      </c>
      <c r="F905" s="127" t="str">
        <f>IFERROR(INDEX(GUTS!AI906:'GUTS'!BH906,MATCH(3,GUTS!AK906:'GUTS'!BI906,0)),"")</f>
        <v/>
      </c>
      <c r="G905" s="127" t="str">
        <f>IFERROR(INDEX(GUTS!AJ906:'GUTS'!BH906,MATCH(3,GUTS!AK906:'GUTS'!BI906,0)),"")</f>
        <v/>
      </c>
      <c r="H905" s="127" t="str">
        <f>IFERROR(INDEX(GUTS!AI906:'GUTS'!BH906,MATCH(4,GUTS!AK906:'GUTS'!BI906,0)),"")</f>
        <v/>
      </c>
      <c r="I905" s="127" t="str">
        <f>IFERROR(INDEX(GUTS!AJ906:'GUTS'!BH906,MATCH(4,GUTS!AK906:'GUTS'!BI906,0)),"")</f>
        <v/>
      </c>
      <c r="J905" s="127" t="str">
        <f>IFERROR(INDEX(GUTS!AI906:'GUTS'!BH906,MATCH(5,GUTS!AK906:'GUTS'!BI906,0)),"")</f>
        <v/>
      </c>
      <c r="K905" s="127" t="str">
        <f>IFERROR(INDEX(GUTS!AJ906:'GUTS'!BH906,MATCH(5,GUTS!AK906:'GUTS'!BI906,0)),"")</f>
        <v/>
      </c>
      <c r="L905" s="127" t="str">
        <f>IFERROR(INDEX(GUTS!AI906:'GUTS'!BH906,MATCH(6,GUTS!AK906:'GUTS'!BI906,0)),"")</f>
        <v/>
      </c>
      <c r="M905" s="127" t="str">
        <f>IFERROR(INDEX(GUTS!AJ906:'GUTS'!BH906,MATCH(6,GUTS!AK906:'GUTS'!BI906,0)),"")</f>
        <v/>
      </c>
      <c r="N905" s="127" t="e">
        <f>Audit!#REF!</f>
        <v>#REF!</v>
      </c>
      <c r="O905" s="127" t="e">
        <f>Audit!#REF!</f>
        <v>#REF!</v>
      </c>
      <c r="P905" s="127" t="e">
        <f>Audit!#REF!</f>
        <v>#REF!</v>
      </c>
    </row>
    <row r="906" spans="1:16" hidden="1">
      <c r="A906" s="127" t="e">
        <f>Audit!#REF!</f>
        <v>#REF!</v>
      </c>
      <c r="B906" s="127" t="str">
        <f>IFERROR(INDEX(GUTS!AI907:'GUTS'!BH907,MATCH(1,GUTS!AK907:'GUTS'!BI907,0)),"")</f>
        <v/>
      </c>
      <c r="C906" s="127" t="str">
        <f>IFERROR(INDEX(GUTS!AJ907:'GUTS'!BH907,MATCH(1,GUTS!AK907:'GUTS'!BI907,0)),"")</f>
        <v/>
      </c>
      <c r="D906" s="127" t="str">
        <f>IFERROR(INDEX(GUTS!AI907:'GUTS'!BH907,MATCH(2,GUTS!AK907:'GUTS'!BI907,0)),"")</f>
        <v/>
      </c>
      <c r="E906" s="127" t="str">
        <f>IFERROR(INDEX(GUTS!AJ907:'GUTS'!BH907,MATCH(2,GUTS!AK907:'GUTS'!BI907,0)),"")</f>
        <v/>
      </c>
      <c r="F906" s="127" t="str">
        <f>IFERROR(INDEX(GUTS!AI907:'GUTS'!BH907,MATCH(3,GUTS!AK907:'GUTS'!BI907,0)),"")</f>
        <v/>
      </c>
      <c r="G906" s="127" t="str">
        <f>IFERROR(INDEX(GUTS!AJ907:'GUTS'!BH907,MATCH(3,GUTS!AK907:'GUTS'!BI907,0)),"")</f>
        <v/>
      </c>
      <c r="H906" s="127" t="str">
        <f>IFERROR(INDEX(GUTS!AI907:'GUTS'!BH907,MATCH(4,GUTS!AK907:'GUTS'!BI907,0)),"")</f>
        <v/>
      </c>
      <c r="I906" s="127" t="str">
        <f>IFERROR(INDEX(GUTS!AJ907:'GUTS'!BH907,MATCH(4,GUTS!AK907:'GUTS'!BI907,0)),"")</f>
        <v/>
      </c>
      <c r="J906" s="127" t="str">
        <f>IFERROR(INDEX(GUTS!AI907:'GUTS'!BH907,MATCH(5,GUTS!AK907:'GUTS'!BI907,0)),"")</f>
        <v/>
      </c>
      <c r="K906" s="127" t="str">
        <f>IFERROR(INDEX(GUTS!AJ907:'GUTS'!BH907,MATCH(5,GUTS!AK907:'GUTS'!BI907,0)),"")</f>
        <v/>
      </c>
      <c r="L906" s="127" t="str">
        <f>IFERROR(INDEX(GUTS!AI907:'GUTS'!BH907,MATCH(6,GUTS!AK907:'GUTS'!BI907,0)),"")</f>
        <v/>
      </c>
      <c r="M906" s="127" t="str">
        <f>IFERROR(INDEX(GUTS!AJ907:'GUTS'!BH907,MATCH(6,GUTS!AK907:'GUTS'!BI907,0)),"")</f>
        <v/>
      </c>
      <c r="N906" s="127" t="e">
        <f>Audit!#REF!</f>
        <v>#REF!</v>
      </c>
      <c r="O906" s="127" t="e">
        <f>Audit!#REF!</f>
        <v>#REF!</v>
      </c>
      <c r="P906" s="127" t="e">
        <f>Audit!#REF!</f>
        <v>#REF!</v>
      </c>
    </row>
    <row r="907" spans="1:16" hidden="1">
      <c r="A907" s="127" t="e">
        <f>Audit!#REF!</f>
        <v>#REF!</v>
      </c>
      <c r="B907" s="127" t="str">
        <f>IFERROR(INDEX(GUTS!AI908:'GUTS'!BH908,MATCH(1,GUTS!AK908:'GUTS'!BI908,0)),"")</f>
        <v/>
      </c>
      <c r="C907" s="127" t="str">
        <f>IFERROR(INDEX(GUTS!AJ908:'GUTS'!BH908,MATCH(1,GUTS!AK908:'GUTS'!BI908,0)),"")</f>
        <v/>
      </c>
      <c r="D907" s="127" t="str">
        <f>IFERROR(INDEX(GUTS!AI908:'GUTS'!BH908,MATCH(2,GUTS!AK908:'GUTS'!BI908,0)),"")</f>
        <v/>
      </c>
      <c r="E907" s="127" t="str">
        <f>IFERROR(INDEX(GUTS!AJ908:'GUTS'!BH908,MATCH(2,GUTS!AK908:'GUTS'!BI908,0)),"")</f>
        <v/>
      </c>
      <c r="F907" s="127" t="str">
        <f>IFERROR(INDEX(GUTS!AI908:'GUTS'!BH908,MATCH(3,GUTS!AK908:'GUTS'!BI908,0)),"")</f>
        <v/>
      </c>
      <c r="G907" s="127" t="str">
        <f>IFERROR(INDEX(GUTS!AJ908:'GUTS'!BH908,MATCH(3,GUTS!AK908:'GUTS'!BI908,0)),"")</f>
        <v/>
      </c>
      <c r="H907" s="127" t="str">
        <f>IFERROR(INDEX(GUTS!AI908:'GUTS'!BH908,MATCH(4,GUTS!AK908:'GUTS'!BI908,0)),"")</f>
        <v/>
      </c>
      <c r="I907" s="127" t="str">
        <f>IFERROR(INDEX(GUTS!AJ908:'GUTS'!BH908,MATCH(4,GUTS!AK908:'GUTS'!BI908,0)),"")</f>
        <v/>
      </c>
      <c r="J907" s="127" t="str">
        <f>IFERROR(INDEX(GUTS!AI908:'GUTS'!BH908,MATCH(5,GUTS!AK908:'GUTS'!BI908,0)),"")</f>
        <v/>
      </c>
      <c r="K907" s="127" t="str">
        <f>IFERROR(INDEX(GUTS!AJ908:'GUTS'!BH908,MATCH(5,GUTS!AK908:'GUTS'!BI908,0)),"")</f>
        <v/>
      </c>
      <c r="L907" s="127" t="str">
        <f>IFERROR(INDEX(GUTS!AI908:'GUTS'!BH908,MATCH(6,GUTS!AK908:'GUTS'!BI908,0)),"")</f>
        <v/>
      </c>
      <c r="M907" s="127" t="str">
        <f>IFERROR(INDEX(GUTS!AJ908:'GUTS'!BH908,MATCH(6,GUTS!AK908:'GUTS'!BI908,0)),"")</f>
        <v/>
      </c>
      <c r="N907" s="127" t="e">
        <f>Audit!#REF!</f>
        <v>#REF!</v>
      </c>
      <c r="O907" s="127" t="e">
        <f>Audit!#REF!</f>
        <v>#REF!</v>
      </c>
      <c r="P907" s="127" t="e">
        <f>Audit!#REF!</f>
        <v>#REF!</v>
      </c>
    </row>
    <row r="908" spans="1:16">
      <c r="A908" s="127" t="e">
        <f>Audit!#REF!</f>
        <v>#REF!</v>
      </c>
      <c r="B908" s="127" t="str">
        <f>IFERROR(INDEX(GUTS!AI909:'GUTS'!BH909,MATCH(1,GUTS!AK909:'GUTS'!BI909,0)),"")</f>
        <v/>
      </c>
      <c r="C908" s="127" t="str">
        <f>IFERROR(INDEX(GUTS!AJ909:'GUTS'!BH909,MATCH(1,GUTS!AK909:'GUTS'!BI909,0)),"")</f>
        <v/>
      </c>
      <c r="D908" s="127" t="str">
        <f>IFERROR(INDEX(GUTS!AI909:'GUTS'!BH909,MATCH(2,GUTS!AK909:'GUTS'!BI909,0)),"")</f>
        <v/>
      </c>
      <c r="E908" s="127" t="str">
        <f>IFERROR(INDEX(GUTS!AJ909:'GUTS'!BH909,MATCH(2,GUTS!AK909:'GUTS'!BI909,0)),"")</f>
        <v/>
      </c>
      <c r="F908" s="127" t="str">
        <f>IFERROR(INDEX(GUTS!AI909:'GUTS'!BH909,MATCH(3,GUTS!AK909:'GUTS'!BI909,0)),"")</f>
        <v/>
      </c>
      <c r="G908" s="127" t="str">
        <f>IFERROR(INDEX(GUTS!AJ909:'GUTS'!BH909,MATCH(3,GUTS!AK909:'GUTS'!BI909,0)),"")</f>
        <v/>
      </c>
      <c r="H908" s="127" t="str">
        <f>IFERROR(INDEX(GUTS!AI909:'GUTS'!BH909,MATCH(4,GUTS!AK909:'GUTS'!BI909,0)),"")</f>
        <v/>
      </c>
      <c r="I908" s="127" t="str">
        <f>IFERROR(INDEX(GUTS!AJ909:'GUTS'!BH909,MATCH(4,GUTS!AK909:'GUTS'!BI909,0)),"")</f>
        <v/>
      </c>
      <c r="J908" s="127" t="str">
        <f>IFERROR(INDEX(GUTS!AI909:'GUTS'!BH909,MATCH(5,GUTS!AK909:'GUTS'!BI909,0)),"")</f>
        <v/>
      </c>
      <c r="K908" s="127" t="str">
        <f>IFERROR(INDEX(GUTS!AJ909:'GUTS'!BH909,MATCH(5,GUTS!AK909:'GUTS'!BI909,0)),"")</f>
        <v/>
      </c>
      <c r="L908" s="127" t="str">
        <f>IFERROR(INDEX(GUTS!AI909:'GUTS'!BH909,MATCH(6,GUTS!AK909:'GUTS'!BI909,0)),"")</f>
        <v/>
      </c>
      <c r="M908" s="127" t="str">
        <f>IFERROR(INDEX(GUTS!AJ909:'GUTS'!BH909,MATCH(6,GUTS!AK909:'GUTS'!BI909,0)),"")</f>
        <v/>
      </c>
      <c r="N908" s="127" t="e">
        <f>Audit!#REF!</f>
        <v>#REF!</v>
      </c>
      <c r="O908" s="127" t="e">
        <f>Audit!#REF!</f>
        <v>#REF!</v>
      </c>
      <c r="P908" s="127" t="e">
        <f>Audit!#REF!</f>
        <v>#REF!</v>
      </c>
    </row>
    <row r="909" spans="1:16" hidden="1">
      <c r="A909" s="127" t="e">
        <f>Audit!#REF!</f>
        <v>#REF!</v>
      </c>
      <c r="B909" s="127" t="str">
        <f>IFERROR(INDEX(GUTS!AI910:'GUTS'!BH910,MATCH(1,GUTS!AK910:'GUTS'!BI910,0)),"")</f>
        <v/>
      </c>
      <c r="C909" s="127" t="str">
        <f>IFERROR(INDEX(GUTS!AJ910:'GUTS'!BH910,MATCH(1,GUTS!AK910:'GUTS'!BI910,0)),"")</f>
        <v/>
      </c>
      <c r="D909" s="127" t="str">
        <f>IFERROR(INDEX(GUTS!AI910:'GUTS'!BH910,MATCH(2,GUTS!AK910:'GUTS'!BI910,0)),"")</f>
        <v/>
      </c>
      <c r="E909" s="127" t="str">
        <f>IFERROR(INDEX(GUTS!AJ910:'GUTS'!BH910,MATCH(2,GUTS!AK910:'GUTS'!BI910,0)),"")</f>
        <v/>
      </c>
      <c r="F909" s="127" t="str">
        <f>IFERROR(INDEX(GUTS!AI910:'GUTS'!BH910,MATCH(3,GUTS!AK910:'GUTS'!BI910,0)),"")</f>
        <v/>
      </c>
      <c r="G909" s="127" t="str">
        <f>IFERROR(INDEX(GUTS!AJ910:'GUTS'!BH910,MATCH(3,GUTS!AK910:'GUTS'!BI910,0)),"")</f>
        <v/>
      </c>
      <c r="H909" s="127" t="str">
        <f>IFERROR(INDEX(GUTS!AI910:'GUTS'!BH910,MATCH(4,GUTS!AK910:'GUTS'!BI910,0)),"")</f>
        <v/>
      </c>
      <c r="I909" s="127" t="str">
        <f>IFERROR(INDEX(GUTS!AJ910:'GUTS'!BH910,MATCH(4,GUTS!AK910:'GUTS'!BI910,0)),"")</f>
        <v/>
      </c>
      <c r="J909" s="127" t="str">
        <f>IFERROR(INDEX(GUTS!AI910:'GUTS'!BH910,MATCH(5,GUTS!AK910:'GUTS'!BI910,0)),"")</f>
        <v/>
      </c>
      <c r="K909" s="127" t="str">
        <f>IFERROR(INDEX(GUTS!AJ910:'GUTS'!BH910,MATCH(5,GUTS!AK910:'GUTS'!BI910,0)),"")</f>
        <v/>
      </c>
      <c r="L909" s="127" t="str">
        <f>IFERROR(INDEX(GUTS!AI910:'GUTS'!BH910,MATCH(6,GUTS!AK910:'GUTS'!BI910,0)),"")</f>
        <v/>
      </c>
      <c r="M909" s="127" t="str">
        <f>IFERROR(INDEX(GUTS!AJ910:'GUTS'!BH910,MATCH(6,GUTS!AK910:'GUTS'!BI910,0)),"")</f>
        <v/>
      </c>
      <c r="N909" s="127" t="e">
        <f>Audit!#REF!</f>
        <v>#REF!</v>
      </c>
      <c r="O909" s="127" t="e">
        <f>Audit!#REF!</f>
        <v>#REF!</v>
      </c>
      <c r="P909" s="127" t="e">
        <f>Audit!#REF!</f>
        <v>#REF!</v>
      </c>
    </row>
    <row r="910" spans="1:16" hidden="1">
      <c r="A910" s="127" t="e">
        <f>Audit!#REF!</f>
        <v>#REF!</v>
      </c>
      <c r="B910" s="127" t="str">
        <f>IFERROR(INDEX(GUTS!AI911:'GUTS'!BH911,MATCH(1,GUTS!AK911:'GUTS'!BI911,0)),"")</f>
        <v/>
      </c>
      <c r="C910" s="127" t="str">
        <f>IFERROR(INDEX(GUTS!AJ911:'GUTS'!BH911,MATCH(1,GUTS!AK911:'GUTS'!BI911,0)),"")</f>
        <v/>
      </c>
      <c r="D910" s="127" t="str">
        <f>IFERROR(INDEX(GUTS!AI911:'GUTS'!BH911,MATCH(2,GUTS!AK911:'GUTS'!BI911,0)),"")</f>
        <v/>
      </c>
      <c r="E910" s="127" t="str">
        <f>IFERROR(INDEX(GUTS!AJ911:'GUTS'!BH911,MATCH(2,GUTS!AK911:'GUTS'!BI911,0)),"")</f>
        <v/>
      </c>
      <c r="F910" s="127" t="str">
        <f>IFERROR(INDEX(GUTS!AI911:'GUTS'!BH911,MATCH(3,GUTS!AK911:'GUTS'!BI911,0)),"")</f>
        <v/>
      </c>
      <c r="G910" s="127" t="str">
        <f>IFERROR(INDEX(GUTS!AJ911:'GUTS'!BH911,MATCH(3,GUTS!AK911:'GUTS'!BI911,0)),"")</f>
        <v/>
      </c>
      <c r="H910" s="127" t="str">
        <f>IFERROR(INDEX(GUTS!AI911:'GUTS'!BH911,MATCH(4,GUTS!AK911:'GUTS'!BI911,0)),"")</f>
        <v/>
      </c>
      <c r="I910" s="127" t="str">
        <f>IFERROR(INDEX(GUTS!AJ911:'GUTS'!BH911,MATCH(4,GUTS!AK911:'GUTS'!BI911,0)),"")</f>
        <v/>
      </c>
      <c r="J910" s="127" t="str">
        <f>IFERROR(INDEX(GUTS!AI911:'GUTS'!BH911,MATCH(5,GUTS!AK911:'GUTS'!BI911,0)),"")</f>
        <v/>
      </c>
      <c r="K910" s="127" t="str">
        <f>IFERROR(INDEX(GUTS!AJ911:'GUTS'!BH911,MATCH(5,GUTS!AK911:'GUTS'!BI911,0)),"")</f>
        <v/>
      </c>
      <c r="L910" s="127" t="str">
        <f>IFERROR(INDEX(GUTS!AI911:'GUTS'!BH911,MATCH(6,GUTS!AK911:'GUTS'!BI911,0)),"")</f>
        <v/>
      </c>
      <c r="M910" s="127" t="str">
        <f>IFERROR(INDEX(GUTS!AJ911:'GUTS'!BH911,MATCH(6,GUTS!AK911:'GUTS'!BI911,0)),"")</f>
        <v/>
      </c>
      <c r="N910" s="127" t="e">
        <f>Audit!#REF!</f>
        <v>#REF!</v>
      </c>
      <c r="O910" s="127" t="e">
        <f>Audit!#REF!</f>
        <v>#REF!</v>
      </c>
      <c r="P910" s="127" t="e">
        <f>Audit!#REF!</f>
        <v>#REF!</v>
      </c>
    </row>
    <row r="911" spans="1:16" hidden="1">
      <c r="A911" s="127" t="e">
        <f>Audit!#REF!</f>
        <v>#REF!</v>
      </c>
      <c r="B911" s="127" t="str">
        <f>IFERROR(INDEX(GUTS!AI912:'GUTS'!BH912,MATCH(1,GUTS!AK912:'GUTS'!BI912,0)),"")</f>
        <v/>
      </c>
      <c r="C911" s="127" t="str">
        <f>IFERROR(INDEX(GUTS!AJ912:'GUTS'!BH912,MATCH(1,GUTS!AK912:'GUTS'!BI912,0)),"")</f>
        <v/>
      </c>
      <c r="D911" s="127" t="str">
        <f>IFERROR(INDEX(GUTS!AI912:'GUTS'!BH912,MATCH(2,GUTS!AK912:'GUTS'!BI912,0)),"")</f>
        <v/>
      </c>
      <c r="E911" s="127" t="str">
        <f>IFERROR(INDEX(GUTS!AJ912:'GUTS'!BH912,MATCH(2,GUTS!AK912:'GUTS'!BI912,0)),"")</f>
        <v/>
      </c>
      <c r="F911" s="127" t="str">
        <f>IFERROR(INDEX(GUTS!AI912:'GUTS'!BH912,MATCH(3,GUTS!AK912:'GUTS'!BI912,0)),"")</f>
        <v/>
      </c>
      <c r="G911" s="127" t="str">
        <f>IFERROR(INDEX(GUTS!AJ912:'GUTS'!BH912,MATCH(3,GUTS!AK912:'GUTS'!BI912,0)),"")</f>
        <v/>
      </c>
      <c r="H911" s="127" t="str">
        <f>IFERROR(INDEX(GUTS!AI912:'GUTS'!BH912,MATCH(4,GUTS!AK912:'GUTS'!BI912,0)),"")</f>
        <v/>
      </c>
      <c r="I911" s="127" t="str">
        <f>IFERROR(INDEX(GUTS!AJ912:'GUTS'!BH912,MATCH(4,GUTS!AK912:'GUTS'!BI912,0)),"")</f>
        <v/>
      </c>
      <c r="J911" s="127" t="str">
        <f>IFERROR(INDEX(GUTS!AI912:'GUTS'!BH912,MATCH(5,GUTS!AK912:'GUTS'!BI912,0)),"")</f>
        <v/>
      </c>
      <c r="K911" s="127" t="str">
        <f>IFERROR(INDEX(GUTS!AJ912:'GUTS'!BH912,MATCH(5,GUTS!AK912:'GUTS'!BI912,0)),"")</f>
        <v/>
      </c>
      <c r="L911" s="127" t="str">
        <f>IFERROR(INDEX(GUTS!AI912:'GUTS'!BH912,MATCH(6,GUTS!AK912:'GUTS'!BI912,0)),"")</f>
        <v/>
      </c>
      <c r="M911" s="127" t="str">
        <f>IFERROR(INDEX(GUTS!AJ912:'GUTS'!BH912,MATCH(6,GUTS!AK912:'GUTS'!BI912,0)),"")</f>
        <v/>
      </c>
      <c r="N911" s="127" t="e">
        <f>Audit!#REF!</f>
        <v>#REF!</v>
      </c>
      <c r="O911" s="127" t="e">
        <f>Audit!#REF!</f>
        <v>#REF!</v>
      </c>
      <c r="P911" s="127" t="e">
        <f>Audit!#REF!</f>
        <v>#REF!</v>
      </c>
    </row>
    <row r="912" spans="1:16" hidden="1">
      <c r="A912" s="127" t="e">
        <f>Audit!#REF!</f>
        <v>#REF!</v>
      </c>
      <c r="B912" s="127" t="str">
        <f>IFERROR(INDEX(GUTS!AI913:'GUTS'!BH913,MATCH(1,GUTS!AK913:'GUTS'!BI913,0)),"")</f>
        <v/>
      </c>
      <c r="C912" s="127" t="str">
        <f>IFERROR(INDEX(GUTS!AJ913:'GUTS'!BH913,MATCH(1,GUTS!AK913:'GUTS'!BI913,0)),"")</f>
        <v/>
      </c>
      <c r="D912" s="127" t="str">
        <f>IFERROR(INDEX(GUTS!AI913:'GUTS'!BH913,MATCH(2,GUTS!AK913:'GUTS'!BI913,0)),"")</f>
        <v/>
      </c>
      <c r="E912" s="127" t="str">
        <f>IFERROR(INDEX(GUTS!AJ913:'GUTS'!BH913,MATCH(2,GUTS!AK913:'GUTS'!BI913,0)),"")</f>
        <v/>
      </c>
      <c r="F912" s="127" t="str">
        <f>IFERROR(INDEX(GUTS!AI913:'GUTS'!BH913,MATCH(3,GUTS!AK913:'GUTS'!BI913,0)),"")</f>
        <v/>
      </c>
      <c r="G912" s="127" t="str">
        <f>IFERROR(INDEX(GUTS!AJ913:'GUTS'!BH913,MATCH(3,GUTS!AK913:'GUTS'!BI913,0)),"")</f>
        <v/>
      </c>
      <c r="H912" s="127" t="str">
        <f>IFERROR(INDEX(GUTS!AI913:'GUTS'!BH913,MATCH(4,GUTS!AK913:'GUTS'!BI913,0)),"")</f>
        <v/>
      </c>
      <c r="I912" s="127" t="str">
        <f>IFERROR(INDEX(GUTS!AJ913:'GUTS'!BH913,MATCH(4,GUTS!AK913:'GUTS'!BI913,0)),"")</f>
        <v/>
      </c>
      <c r="J912" s="127" t="str">
        <f>IFERROR(INDEX(GUTS!AI913:'GUTS'!BH913,MATCH(5,GUTS!AK913:'GUTS'!BI913,0)),"")</f>
        <v/>
      </c>
      <c r="K912" s="127" t="str">
        <f>IFERROR(INDEX(GUTS!AJ913:'GUTS'!BH913,MATCH(5,GUTS!AK913:'GUTS'!BI913,0)),"")</f>
        <v/>
      </c>
      <c r="L912" s="127" t="str">
        <f>IFERROR(INDEX(GUTS!AI913:'GUTS'!BH913,MATCH(6,GUTS!AK913:'GUTS'!BI913,0)),"")</f>
        <v/>
      </c>
      <c r="M912" s="127" t="str">
        <f>IFERROR(INDEX(GUTS!AJ913:'GUTS'!BH913,MATCH(6,GUTS!AK913:'GUTS'!BI913,0)),"")</f>
        <v/>
      </c>
      <c r="N912" s="127" t="e">
        <f>Audit!#REF!</f>
        <v>#REF!</v>
      </c>
      <c r="O912" s="127" t="e">
        <f>Audit!#REF!</f>
        <v>#REF!</v>
      </c>
      <c r="P912" s="127" t="e">
        <f>Audit!#REF!</f>
        <v>#REF!</v>
      </c>
    </row>
    <row r="913" spans="1:16" hidden="1">
      <c r="A913" s="127" t="e">
        <f>Audit!#REF!</f>
        <v>#REF!</v>
      </c>
      <c r="B913" s="127" t="str">
        <f>IFERROR(INDEX(GUTS!AI914:'GUTS'!BH914,MATCH(1,GUTS!AK914:'GUTS'!BI914,0)),"")</f>
        <v/>
      </c>
      <c r="C913" s="127" t="str">
        <f>IFERROR(INDEX(GUTS!AJ914:'GUTS'!BH914,MATCH(1,GUTS!AK914:'GUTS'!BI914,0)),"")</f>
        <v/>
      </c>
      <c r="D913" s="127" t="str">
        <f>IFERROR(INDEX(GUTS!AI914:'GUTS'!BH914,MATCH(2,GUTS!AK914:'GUTS'!BI914,0)),"")</f>
        <v/>
      </c>
      <c r="E913" s="127" t="str">
        <f>IFERROR(INDEX(GUTS!AJ914:'GUTS'!BH914,MATCH(2,GUTS!AK914:'GUTS'!BI914,0)),"")</f>
        <v/>
      </c>
      <c r="F913" s="127" t="str">
        <f>IFERROR(INDEX(GUTS!AI914:'GUTS'!BH914,MATCH(3,GUTS!AK914:'GUTS'!BI914,0)),"")</f>
        <v/>
      </c>
      <c r="G913" s="127" t="str">
        <f>IFERROR(INDEX(GUTS!AJ914:'GUTS'!BH914,MATCH(3,GUTS!AK914:'GUTS'!BI914,0)),"")</f>
        <v/>
      </c>
      <c r="H913" s="127" t="str">
        <f>IFERROR(INDEX(GUTS!AI914:'GUTS'!BH914,MATCH(4,GUTS!AK914:'GUTS'!BI914,0)),"")</f>
        <v/>
      </c>
      <c r="I913" s="127" t="str">
        <f>IFERROR(INDEX(GUTS!AJ914:'GUTS'!BH914,MATCH(4,GUTS!AK914:'GUTS'!BI914,0)),"")</f>
        <v/>
      </c>
      <c r="J913" s="127" t="str">
        <f>IFERROR(INDEX(GUTS!AI914:'GUTS'!BH914,MATCH(5,GUTS!AK914:'GUTS'!BI914,0)),"")</f>
        <v/>
      </c>
      <c r="K913" s="127" t="str">
        <f>IFERROR(INDEX(GUTS!AJ914:'GUTS'!BH914,MATCH(5,GUTS!AK914:'GUTS'!BI914,0)),"")</f>
        <v/>
      </c>
      <c r="L913" s="127" t="str">
        <f>IFERROR(INDEX(GUTS!AI914:'GUTS'!BH914,MATCH(6,GUTS!AK914:'GUTS'!BI914,0)),"")</f>
        <v/>
      </c>
      <c r="M913" s="127" t="str">
        <f>IFERROR(INDEX(GUTS!AJ914:'GUTS'!BH914,MATCH(6,GUTS!AK914:'GUTS'!BI914,0)),"")</f>
        <v/>
      </c>
      <c r="N913" s="127" t="e">
        <f>Audit!#REF!</f>
        <v>#REF!</v>
      </c>
      <c r="O913" s="127" t="e">
        <f>Audit!#REF!</f>
        <v>#REF!</v>
      </c>
      <c r="P913" s="127" t="e">
        <f>Audit!#REF!</f>
        <v>#REF!</v>
      </c>
    </row>
    <row r="914" spans="1:16" hidden="1">
      <c r="A914" s="127" t="e">
        <f>Audit!#REF!</f>
        <v>#REF!</v>
      </c>
      <c r="B914" s="127" t="str">
        <f>IFERROR(INDEX(GUTS!AI915:'GUTS'!BH915,MATCH(1,GUTS!AK915:'GUTS'!BI915,0)),"")</f>
        <v/>
      </c>
      <c r="C914" s="127" t="str">
        <f>IFERROR(INDEX(GUTS!AJ915:'GUTS'!BH915,MATCH(1,GUTS!AK915:'GUTS'!BI915,0)),"")</f>
        <v/>
      </c>
      <c r="D914" s="127" t="str">
        <f>IFERROR(INDEX(GUTS!AI915:'GUTS'!BH915,MATCH(2,GUTS!AK915:'GUTS'!BI915,0)),"")</f>
        <v/>
      </c>
      <c r="E914" s="127" t="str">
        <f>IFERROR(INDEX(GUTS!AJ915:'GUTS'!BH915,MATCH(2,GUTS!AK915:'GUTS'!BI915,0)),"")</f>
        <v/>
      </c>
      <c r="F914" s="127" t="str">
        <f>IFERROR(INDEX(GUTS!AI915:'GUTS'!BH915,MATCH(3,GUTS!AK915:'GUTS'!BI915,0)),"")</f>
        <v/>
      </c>
      <c r="G914" s="127" t="str">
        <f>IFERROR(INDEX(GUTS!AJ915:'GUTS'!BH915,MATCH(3,GUTS!AK915:'GUTS'!BI915,0)),"")</f>
        <v/>
      </c>
      <c r="H914" s="127" t="str">
        <f>IFERROR(INDEX(GUTS!AI915:'GUTS'!BH915,MATCH(4,GUTS!AK915:'GUTS'!BI915,0)),"")</f>
        <v/>
      </c>
      <c r="I914" s="127" t="str">
        <f>IFERROR(INDEX(GUTS!AJ915:'GUTS'!BH915,MATCH(4,GUTS!AK915:'GUTS'!BI915,0)),"")</f>
        <v/>
      </c>
      <c r="J914" s="127" t="str">
        <f>IFERROR(INDEX(GUTS!AI915:'GUTS'!BH915,MATCH(5,GUTS!AK915:'GUTS'!BI915,0)),"")</f>
        <v/>
      </c>
      <c r="K914" s="127" t="str">
        <f>IFERROR(INDEX(GUTS!AJ915:'GUTS'!BH915,MATCH(5,GUTS!AK915:'GUTS'!BI915,0)),"")</f>
        <v/>
      </c>
      <c r="L914" s="127" t="str">
        <f>IFERROR(INDEX(GUTS!AI915:'GUTS'!BH915,MATCH(6,GUTS!AK915:'GUTS'!BI915,0)),"")</f>
        <v/>
      </c>
      <c r="M914" s="127" t="str">
        <f>IFERROR(INDEX(GUTS!AJ915:'GUTS'!BH915,MATCH(6,GUTS!AK915:'GUTS'!BI915,0)),"")</f>
        <v/>
      </c>
      <c r="N914" s="127" t="e">
        <f>Audit!#REF!</f>
        <v>#REF!</v>
      </c>
      <c r="O914" s="127" t="e">
        <f>Audit!#REF!</f>
        <v>#REF!</v>
      </c>
      <c r="P914" s="127" t="e">
        <f>Audit!#REF!</f>
        <v>#REF!</v>
      </c>
    </row>
    <row r="915" spans="1:16" hidden="1">
      <c r="A915" s="127" t="e">
        <f>Audit!#REF!</f>
        <v>#REF!</v>
      </c>
      <c r="B915" s="127" t="str">
        <f>IFERROR(INDEX(GUTS!AI916:'GUTS'!BH916,MATCH(1,GUTS!AK916:'GUTS'!BI916,0)),"")</f>
        <v/>
      </c>
      <c r="C915" s="127" t="str">
        <f>IFERROR(INDEX(GUTS!AJ916:'GUTS'!BH916,MATCH(1,GUTS!AK916:'GUTS'!BI916,0)),"")</f>
        <v/>
      </c>
      <c r="D915" s="127" t="str">
        <f>IFERROR(INDEX(GUTS!AI916:'GUTS'!BH916,MATCH(2,GUTS!AK916:'GUTS'!BI916,0)),"")</f>
        <v/>
      </c>
      <c r="E915" s="127" t="str">
        <f>IFERROR(INDEX(GUTS!AJ916:'GUTS'!BH916,MATCH(2,GUTS!AK916:'GUTS'!BI916,0)),"")</f>
        <v/>
      </c>
      <c r="F915" s="127" t="str">
        <f>IFERROR(INDEX(GUTS!AI916:'GUTS'!BH916,MATCH(3,GUTS!AK916:'GUTS'!BI916,0)),"")</f>
        <v/>
      </c>
      <c r="G915" s="127" t="str">
        <f>IFERROR(INDEX(GUTS!AJ916:'GUTS'!BH916,MATCH(3,GUTS!AK916:'GUTS'!BI916,0)),"")</f>
        <v/>
      </c>
      <c r="H915" s="127" t="str">
        <f>IFERROR(INDEX(GUTS!AI916:'GUTS'!BH916,MATCH(4,GUTS!AK916:'GUTS'!BI916,0)),"")</f>
        <v/>
      </c>
      <c r="I915" s="127" t="str">
        <f>IFERROR(INDEX(GUTS!AJ916:'GUTS'!BH916,MATCH(4,GUTS!AK916:'GUTS'!BI916,0)),"")</f>
        <v/>
      </c>
      <c r="J915" s="127" t="str">
        <f>IFERROR(INDEX(GUTS!AI916:'GUTS'!BH916,MATCH(5,GUTS!AK916:'GUTS'!BI916,0)),"")</f>
        <v/>
      </c>
      <c r="K915" s="127" t="str">
        <f>IFERROR(INDEX(GUTS!AJ916:'GUTS'!BH916,MATCH(5,GUTS!AK916:'GUTS'!BI916,0)),"")</f>
        <v/>
      </c>
      <c r="L915" s="127" t="str">
        <f>IFERROR(INDEX(GUTS!AI916:'GUTS'!BH916,MATCH(6,GUTS!AK916:'GUTS'!BI916,0)),"")</f>
        <v/>
      </c>
      <c r="M915" s="127" t="str">
        <f>IFERROR(INDEX(GUTS!AJ916:'GUTS'!BH916,MATCH(6,GUTS!AK916:'GUTS'!BI916,0)),"")</f>
        <v/>
      </c>
      <c r="N915" s="127" t="e">
        <f>Audit!#REF!</f>
        <v>#REF!</v>
      </c>
      <c r="O915" s="127" t="e">
        <f>Audit!#REF!</f>
        <v>#REF!</v>
      </c>
      <c r="P915" s="127" t="e">
        <f>Audit!#REF!</f>
        <v>#REF!</v>
      </c>
    </row>
    <row r="916" spans="1:16" hidden="1">
      <c r="A916" s="127" t="e">
        <f>Audit!#REF!</f>
        <v>#REF!</v>
      </c>
      <c r="B916" s="127" t="str">
        <f>IFERROR(INDEX(GUTS!AI917:'GUTS'!BH917,MATCH(1,GUTS!AK917:'GUTS'!BI917,0)),"")</f>
        <v/>
      </c>
      <c r="C916" s="127" t="str">
        <f>IFERROR(INDEX(GUTS!AJ917:'GUTS'!BH917,MATCH(1,GUTS!AK917:'GUTS'!BI917,0)),"")</f>
        <v/>
      </c>
      <c r="D916" s="127" t="str">
        <f>IFERROR(INDEX(GUTS!AI917:'GUTS'!BH917,MATCH(2,GUTS!AK917:'GUTS'!BI917,0)),"")</f>
        <v/>
      </c>
      <c r="E916" s="127" t="str">
        <f>IFERROR(INDEX(GUTS!AJ917:'GUTS'!BH917,MATCH(2,GUTS!AK917:'GUTS'!BI917,0)),"")</f>
        <v/>
      </c>
      <c r="F916" s="127" t="str">
        <f>IFERROR(INDEX(GUTS!AI917:'GUTS'!BH917,MATCH(3,GUTS!AK917:'GUTS'!BI917,0)),"")</f>
        <v/>
      </c>
      <c r="G916" s="127" t="str">
        <f>IFERROR(INDEX(GUTS!AJ917:'GUTS'!BH917,MATCH(3,GUTS!AK917:'GUTS'!BI917,0)),"")</f>
        <v/>
      </c>
      <c r="H916" s="127" t="str">
        <f>IFERROR(INDEX(GUTS!AI917:'GUTS'!BH917,MATCH(4,GUTS!AK917:'GUTS'!BI917,0)),"")</f>
        <v/>
      </c>
      <c r="I916" s="127" t="str">
        <f>IFERROR(INDEX(GUTS!AJ917:'GUTS'!BH917,MATCH(4,GUTS!AK917:'GUTS'!BI917,0)),"")</f>
        <v/>
      </c>
      <c r="J916" s="127" t="str">
        <f>IFERROR(INDEX(GUTS!AI917:'GUTS'!BH917,MATCH(5,GUTS!AK917:'GUTS'!BI917,0)),"")</f>
        <v/>
      </c>
      <c r="K916" s="127" t="str">
        <f>IFERROR(INDEX(GUTS!AJ917:'GUTS'!BH917,MATCH(5,GUTS!AK917:'GUTS'!BI917,0)),"")</f>
        <v/>
      </c>
      <c r="L916" s="127" t="str">
        <f>IFERROR(INDEX(GUTS!AI917:'GUTS'!BH917,MATCH(6,GUTS!AK917:'GUTS'!BI917,0)),"")</f>
        <v/>
      </c>
      <c r="M916" s="127" t="str">
        <f>IFERROR(INDEX(GUTS!AJ917:'GUTS'!BH917,MATCH(6,GUTS!AK917:'GUTS'!BI917,0)),"")</f>
        <v/>
      </c>
      <c r="N916" s="127" t="e">
        <f>Audit!#REF!</f>
        <v>#REF!</v>
      </c>
      <c r="O916" s="127" t="e">
        <f>Audit!#REF!</f>
        <v>#REF!</v>
      </c>
      <c r="P916" s="127" t="e">
        <f>Audit!#REF!</f>
        <v>#REF!</v>
      </c>
    </row>
    <row r="917" spans="1:16" hidden="1">
      <c r="A917" s="127" t="e">
        <f>Audit!#REF!</f>
        <v>#REF!</v>
      </c>
      <c r="B917" s="127" t="str">
        <f>IFERROR(INDEX(GUTS!AI918:'GUTS'!BH918,MATCH(1,GUTS!AK918:'GUTS'!BI918,0)),"")</f>
        <v/>
      </c>
      <c r="C917" s="127" t="str">
        <f>IFERROR(INDEX(GUTS!AJ918:'GUTS'!BH918,MATCH(1,GUTS!AK918:'GUTS'!BI918,0)),"")</f>
        <v/>
      </c>
      <c r="D917" s="127" t="str">
        <f>IFERROR(INDEX(GUTS!AI918:'GUTS'!BH918,MATCH(2,GUTS!AK918:'GUTS'!BI918,0)),"")</f>
        <v/>
      </c>
      <c r="E917" s="127" t="str">
        <f>IFERROR(INDEX(GUTS!AJ918:'GUTS'!BH918,MATCH(2,GUTS!AK918:'GUTS'!BI918,0)),"")</f>
        <v/>
      </c>
      <c r="F917" s="127" t="str">
        <f>IFERROR(INDEX(GUTS!AI918:'GUTS'!BH918,MATCH(3,GUTS!AK918:'GUTS'!BI918,0)),"")</f>
        <v/>
      </c>
      <c r="G917" s="127" t="str">
        <f>IFERROR(INDEX(GUTS!AJ918:'GUTS'!BH918,MATCH(3,GUTS!AK918:'GUTS'!BI918,0)),"")</f>
        <v/>
      </c>
      <c r="H917" s="127" t="str">
        <f>IFERROR(INDEX(GUTS!AI918:'GUTS'!BH918,MATCH(4,GUTS!AK918:'GUTS'!BI918,0)),"")</f>
        <v/>
      </c>
      <c r="I917" s="127" t="str">
        <f>IFERROR(INDEX(GUTS!AJ918:'GUTS'!BH918,MATCH(4,GUTS!AK918:'GUTS'!BI918,0)),"")</f>
        <v/>
      </c>
      <c r="J917" s="127" t="str">
        <f>IFERROR(INDEX(GUTS!AI918:'GUTS'!BH918,MATCH(5,GUTS!AK918:'GUTS'!BI918,0)),"")</f>
        <v/>
      </c>
      <c r="K917" s="127" t="str">
        <f>IFERROR(INDEX(GUTS!AJ918:'GUTS'!BH918,MATCH(5,GUTS!AK918:'GUTS'!BI918,0)),"")</f>
        <v/>
      </c>
      <c r="L917" s="127" t="str">
        <f>IFERROR(INDEX(GUTS!AI918:'GUTS'!BH918,MATCH(6,GUTS!AK918:'GUTS'!BI918,0)),"")</f>
        <v/>
      </c>
      <c r="M917" s="127" t="str">
        <f>IFERROR(INDEX(GUTS!AJ918:'GUTS'!BH918,MATCH(6,GUTS!AK918:'GUTS'!BI918,0)),"")</f>
        <v/>
      </c>
      <c r="N917" s="127" t="e">
        <f>Audit!#REF!</f>
        <v>#REF!</v>
      </c>
      <c r="O917" s="127" t="e">
        <f>Audit!#REF!</f>
        <v>#REF!</v>
      </c>
      <c r="P917" s="127" t="e">
        <f>Audit!#REF!</f>
        <v>#REF!</v>
      </c>
    </row>
    <row r="918" spans="1:16" hidden="1">
      <c r="A918" s="127" t="e">
        <f>Audit!#REF!</f>
        <v>#REF!</v>
      </c>
      <c r="B918" s="127" t="str">
        <f>IFERROR(INDEX(GUTS!AI919:'GUTS'!BH919,MATCH(1,GUTS!AK919:'GUTS'!BI919,0)),"")</f>
        <v/>
      </c>
      <c r="C918" s="127" t="str">
        <f>IFERROR(INDEX(GUTS!AJ919:'GUTS'!BH919,MATCH(1,GUTS!AK919:'GUTS'!BI919,0)),"")</f>
        <v/>
      </c>
      <c r="D918" s="127" t="str">
        <f>IFERROR(INDEX(GUTS!AI919:'GUTS'!BH919,MATCH(2,GUTS!AK919:'GUTS'!BI919,0)),"")</f>
        <v/>
      </c>
      <c r="E918" s="127" t="str">
        <f>IFERROR(INDEX(GUTS!AJ919:'GUTS'!BH919,MATCH(2,GUTS!AK919:'GUTS'!BI919,0)),"")</f>
        <v/>
      </c>
      <c r="F918" s="127" t="str">
        <f>IFERROR(INDEX(GUTS!AI919:'GUTS'!BH919,MATCH(3,GUTS!AK919:'GUTS'!BI919,0)),"")</f>
        <v/>
      </c>
      <c r="G918" s="127" t="str">
        <f>IFERROR(INDEX(GUTS!AJ919:'GUTS'!BH919,MATCH(3,GUTS!AK919:'GUTS'!BI919,0)),"")</f>
        <v/>
      </c>
      <c r="H918" s="127" t="str">
        <f>IFERROR(INDEX(GUTS!AI919:'GUTS'!BH919,MATCH(4,GUTS!AK919:'GUTS'!BI919,0)),"")</f>
        <v/>
      </c>
      <c r="I918" s="127" t="str">
        <f>IFERROR(INDEX(GUTS!AJ919:'GUTS'!BH919,MATCH(4,GUTS!AK919:'GUTS'!BI919,0)),"")</f>
        <v/>
      </c>
      <c r="J918" s="127" t="str">
        <f>IFERROR(INDEX(GUTS!AI919:'GUTS'!BH919,MATCH(5,GUTS!AK919:'GUTS'!BI919,0)),"")</f>
        <v/>
      </c>
      <c r="K918" s="127" t="str">
        <f>IFERROR(INDEX(GUTS!AJ919:'GUTS'!BH919,MATCH(5,GUTS!AK919:'GUTS'!BI919,0)),"")</f>
        <v/>
      </c>
      <c r="L918" s="127" t="str">
        <f>IFERROR(INDEX(GUTS!AI919:'GUTS'!BH919,MATCH(6,GUTS!AK919:'GUTS'!BI919,0)),"")</f>
        <v/>
      </c>
      <c r="M918" s="127" t="str">
        <f>IFERROR(INDEX(GUTS!AJ919:'GUTS'!BH919,MATCH(6,GUTS!AK919:'GUTS'!BI919,0)),"")</f>
        <v/>
      </c>
      <c r="N918" s="127" t="e">
        <f>Audit!#REF!</f>
        <v>#REF!</v>
      </c>
      <c r="O918" s="127" t="e">
        <f>Audit!#REF!</f>
        <v>#REF!</v>
      </c>
      <c r="P918" s="127" t="e">
        <f>Audit!#REF!</f>
        <v>#REF!</v>
      </c>
    </row>
    <row r="919" spans="1:16" hidden="1">
      <c r="A919" s="127" t="e">
        <f>Audit!#REF!</f>
        <v>#REF!</v>
      </c>
      <c r="B919" s="127" t="str">
        <f>IFERROR(INDEX(GUTS!AI920:'GUTS'!BH920,MATCH(1,GUTS!AK920:'GUTS'!BI920,0)),"")</f>
        <v/>
      </c>
      <c r="C919" s="127" t="str">
        <f>IFERROR(INDEX(GUTS!AJ920:'GUTS'!BH920,MATCH(1,GUTS!AK920:'GUTS'!BI920,0)),"")</f>
        <v/>
      </c>
      <c r="D919" s="127" t="str">
        <f>IFERROR(INDEX(GUTS!AI920:'GUTS'!BH920,MATCH(2,GUTS!AK920:'GUTS'!BI920,0)),"")</f>
        <v/>
      </c>
      <c r="E919" s="127" t="str">
        <f>IFERROR(INDEX(GUTS!AJ920:'GUTS'!BH920,MATCH(2,GUTS!AK920:'GUTS'!BI920,0)),"")</f>
        <v/>
      </c>
      <c r="F919" s="127" t="str">
        <f>IFERROR(INDEX(GUTS!AI920:'GUTS'!BH920,MATCH(3,GUTS!AK920:'GUTS'!BI920,0)),"")</f>
        <v/>
      </c>
      <c r="G919" s="127" t="str">
        <f>IFERROR(INDEX(GUTS!AJ920:'GUTS'!BH920,MATCH(3,GUTS!AK920:'GUTS'!BI920,0)),"")</f>
        <v/>
      </c>
      <c r="H919" s="127" t="str">
        <f>IFERROR(INDEX(GUTS!AI920:'GUTS'!BH920,MATCH(4,GUTS!AK920:'GUTS'!BI920,0)),"")</f>
        <v/>
      </c>
      <c r="I919" s="127" t="str">
        <f>IFERROR(INDEX(GUTS!AJ920:'GUTS'!BH920,MATCH(4,GUTS!AK920:'GUTS'!BI920,0)),"")</f>
        <v/>
      </c>
      <c r="J919" s="127" t="str">
        <f>IFERROR(INDEX(GUTS!AI920:'GUTS'!BH920,MATCH(5,GUTS!AK920:'GUTS'!BI920,0)),"")</f>
        <v/>
      </c>
      <c r="K919" s="127" t="str">
        <f>IFERROR(INDEX(GUTS!AJ920:'GUTS'!BH920,MATCH(5,GUTS!AK920:'GUTS'!BI920,0)),"")</f>
        <v/>
      </c>
      <c r="L919" s="127" t="str">
        <f>IFERROR(INDEX(GUTS!AI920:'GUTS'!BH920,MATCH(6,GUTS!AK920:'GUTS'!BI920,0)),"")</f>
        <v/>
      </c>
      <c r="M919" s="127" t="str">
        <f>IFERROR(INDEX(GUTS!AJ920:'GUTS'!BH920,MATCH(6,GUTS!AK920:'GUTS'!BI920,0)),"")</f>
        <v/>
      </c>
      <c r="N919" s="127" t="e">
        <f>Audit!#REF!</f>
        <v>#REF!</v>
      </c>
      <c r="O919" s="127" t="e">
        <f>Audit!#REF!</f>
        <v>#REF!</v>
      </c>
      <c r="P919" s="127" t="e">
        <f>Audit!#REF!</f>
        <v>#REF!</v>
      </c>
    </row>
    <row r="920" spans="1:16" hidden="1">
      <c r="A920" s="127" t="e">
        <f>Audit!#REF!</f>
        <v>#REF!</v>
      </c>
      <c r="B920" s="127" t="str">
        <f>IFERROR(INDEX(GUTS!AI921:'GUTS'!BH921,MATCH(1,GUTS!AK921:'GUTS'!BI921,0)),"")</f>
        <v/>
      </c>
      <c r="C920" s="127" t="str">
        <f>IFERROR(INDEX(GUTS!AJ921:'GUTS'!BH921,MATCH(1,GUTS!AK921:'GUTS'!BI921,0)),"")</f>
        <v/>
      </c>
      <c r="D920" s="127" t="str">
        <f>IFERROR(INDEX(GUTS!AI921:'GUTS'!BH921,MATCH(2,GUTS!AK921:'GUTS'!BI921,0)),"")</f>
        <v/>
      </c>
      <c r="E920" s="127" t="str">
        <f>IFERROR(INDEX(GUTS!AJ921:'GUTS'!BH921,MATCH(2,GUTS!AK921:'GUTS'!BI921,0)),"")</f>
        <v/>
      </c>
      <c r="F920" s="127" t="str">
        <f>IFERROR(INDEX(GUTS!AI921:'GUTS'!BH921,MATCH(3,GUTS!AK921:'GUTS'!BI921,0)),"")</f>
        <v/>
      </c>
      <c r="G920" s="127" t="str">
        <f>IFERROR(INDEX(GUTS!AJ921:'GUTS'!BH921,MATCH(3,GUTS!AK921:'GUTS'!BI921,0)),"")</f>
        <v/>
      </c>
      <c r="H920" s="127" t="str">
        <f>IFERROR(INDEX(GUTS!AI921:'GUTS'!BH921,MATCH(4,GUTS!AK921:'GUTS'!BI921,0)),"")</f>
        <v/>
      </c>
      <c r="I920" s="127" t="str">
        <f>IFERROR(INDEX(GUTS!AJ921:'GUTS'!BH921,MATCH(4,GUTS!AK921:'GUTS'!BI921,0)),"")</f>
        <v/>
      </c>
      <c r="J920" s="127" t="str">
        <f>IFERROR(INDEX(GUTS!AI921:'GUTS'!BH921,MATCH(5,GUTS!AK921:'GUTS'!BI921,0)),"")</f>
        <v/>
      </c>
      <c r="K920" s="127" t="str">
        <f>IFERROR(INDEX(GUTS!AJ921:'GUTS'!BH921,MATCH(5,GUTS!AK921:'GUTS'!BI921,0)),"")</f>
        <v/>
      </c>
      <c r="L920" s="127" t="str">
        <f>IFERROR(INDEX(GUTS!AI921:'GUTS'!BH921,MATCH(6,GUTS!AK921:'GUTS'!BI921,0)),"")</f>
        <v/>
      </c>
      <c r="M920" s="127" t="str">
        <f>IFERROR(INDEX(GUTS!AJ921:'GUTS'!BH921,MATCH(6,GUTS!AK921:'GUTS'!BI921,0)),"")</f>
        <v/>
      </c>
      <c r="N920" s="127" t="e">
        <f>Audit!#REF!</f>
        <v>#REF!</v>
      </c>
      <c r="O920" s="127" t="e">
        <f>Audit!#REF!</f>
        <v>#REF!</v>
      </c>
      <c r="P920" s="127" t="e">
        <f>Audit!#REF!</f>
        <v>#REF!</v>
      </c>
    </row>
    <row r="921" spans="1:16" hidden="1">
      <c r="A921" s="127" t="e">
        <f>Audit!#REF!</f>
        <v>#REF!</v>
      </c>
      <c r="B921" s="127" t="str">
        <f>IFERROR(INDEX(GUTS!AI922:'GUTS'!BH922,MATCH(1,GUTS!AK922:'GUTS'!BI922,0)),"")</f>
        <v/>
      </c>
      <c r="C921" s="127" t="str">
        <f>IFERROR(INDEX(GUTS!AJ922:'GUTS'!BH922,MATCH(1,GUTS!AK922:'GUTS'!BI922,0)),"")</f>
        <v/>
      </c>
      <c r="D921" s="127" t="str">
        <f>IFERROR(INDEX(GUTS!AI922:'GUTS'!BH922,MATCH(2,GUTS!AK922:'GUTS'!BI922,0)),"")</f>
        <v/>
      </c>
      <c r="E921" s="127" t="str">
        <f>IFERROR(INDEX(GUTS!AJ922:'GUTS'!BH922,MATCH(2,GUTS!AK922:'GUTS'!BI922,0)),"")</f>
        <v/>
      </c>
      <c r="F921" s="127" t="str">
        <f>IFERROR(INDEX(GUTS!AI922:'GUTS'!BH922,MATCH(3,GUTS!AK922:'GUTS'!BI922,0)),"")</f>
        <v/>
      </c>
      <c r="G921" s="127" t="str">
        <f>IFERROR(INDEX(GUTS!AJ922:'GUTS'!BH922,MATCH(3,GUTS!AK922:'GUTS'!BI922,0)),"")</f>
        <v/>
      </c>
      <c r="H921" s="127" t="str">
        <f>IFERROR(INDEX(GUTS!AI922:'GUTS'!BH922,MATCH(4,GUTS!AK922:'GUTS'!BI922,0)),"")</f>
        <v/>
      </c>
      <c r="I921" s="127" t="str">
        <f>IFERROR(INDEX(GUTS!AJ922:'GUTS'!BH922,MATCH(4,GUTS!AK922:'GUTS'!BI922,0)),"")</f>
        <v/>
      </c>
      <c r="J921" s="127" t="str">
        <f>IFERROR(INDEX(GUTS!AI922:'GUTS'!BH922,MATCH(5,GUTS!AK922:'GUTS'!BI922,0)),"")</f>
        <v/>
      </c>
      <c r="K921" s="127" t="str">
        <f>IFERROR(INDEX(GUTS!AJ922:'GUTS'!BH922,MATCH(5,GUTS!AK922:'GUTS'!BI922,0)),"")</f>
        <v/>
      </c>
      <c r="L921" s="127" t="str">
        <f>IFERROR(INDEX(GUTS!AI922:'GUTS'!BH922,MATCH(6,GUTS!AK922:'GUTS'!BI922,0)),"")</f>
        <v/>
      </c>
      <c r="M921" s="127" t="str">
        <f>IFERROR(INDEX(GUTS!AJ922:'GUTS'!BH922,MATCH(6,GUTS!AK922:'GUTS'!BI922,0)),"")</f>
        <v/>
      </c>
      <c r="N921" s="127" t="e">
        <f>Audit!#REF!</f>
        <v>#REF!</v>
      </c>
      <c r="O921" s="127" t="e">
        <f>Audit!#REF!</f>
        <v>#REF!</v>
      </c>
      <c r="P921" s="127" t="e">
        <f>Audit!#REF!</f>
        <v>#REF!</v>
      </c>
    </row>
    <row r="922" spans="1:16" hidden="1">
      <c r="A922" s="127" t="e">
        <f>Audit!#REF!</f>
        <v>#REF!</v>
      </c>
      <c r="B922" s="127" t="str">
        <f>IFERROR(INDEX(GUTS!AI923:'GUTS'!BH923,MATCH(1,GUTS!AK923:'GUTS'!BI923,0)),"")</f>
        <v/>
      </c>
      <c r="C922" s="127" t="str">
        <f>IFERROR(INDEX(GUTS!AJ923:'GUTS'!BH923,MATCH(1,GUTS!AK923:'GUTS'!BI923,0)),"")</f>
        <v/>
      </c>
      <c r="D922" s="127" t="str">
        <f>IFERROR(INDEX(GUTS!AI923:'GUTS'!BH923,MATCH(2,GUTS!AK923:'GUTS'!BI923,0)),"")</f>
        <v/>
      </c>
      <c r="E922" s="127" t="str">
        <f>IFERROR(INDEX(GUTS!AJ923:'GUTS'!BH923,MATCH(2,GUTS!AK923:'GUTS'!BI923,0)),"")</f>
        <v/>
      </c>
      <c r="F922" s="127" t="str">
        <f>IFERROR(INDEX(GUTS!AI923:'GUTS'!BH923,MATCH(3,GUTS!AK923:'GUTS'!BI923,0)),"")</f>
        <v/>
      </c>
      <c r="G922" s="127" t="str">
        <f>IFERROR(INDEX(GUTS!AJ923:'GUTS'!BH923,MATCH(3,GUTS!AK923:'GUTS'!BI923,0)),"")</f>
        <v/>
      </c>
      <c r="H922" s="127" t="str">
        <f>IFERROR(INDEX(GUTS!AI923:'GUTS'!BH923,MATCH(4,GUTS!AK923:'GUTS'!BI923,0)),"")</f>
        <v/>
      </c>
      <c r="I922" s="127" t="str">
        <f>IFERROR(INDEX(GUTS!AJ923:'GUTS'!BH923,MATCH(4,GUTS!AK923:'GUTS'!BI923,0)),"")</f>
        <v/>
      </c>
      <c r="J922" s="127" t="str">
        <f>IFERROR(INDEX(GUTS!AI923:'GUTS'!BH923,MATCH(5,GUTS!AK923:'GUTS'!BI923,0)),"")</f>
        <v/>
      </c>
      <c r="K922" s="127" t="str">
        <f>IFERROR(INDEX(GUTS!AJ923:'GUTS'!BH923,MATCH(5,GUTS!AK923:'GUTS'!BI923,0)),"")</f>
        <v/>
      </c>
      <c r="L922" s="127" t="str">
        <f>IFERROR(INDEX(GUTS!AI923:'GUTS'!BH923,MATCH(6,GUTS!AK923:'GUTS'!BI923,0)),"")</f>
        <v/>
      </c>
      <c r="M922" s="127" t="str">
        <f>IFERROR(INDEX(GUTS!AJ923:'GUTS'!BH923,MATCH(6,GUTS!AK923:'GUTS'!BI923,0)),"")</f>
        <v/>
      </c>
      <c r="N922" s="127" t="e">
        <f>Audit!#REF!</f>
        <v>#REF!</v>
      </c>
      <c r="O922" s="127" t="e">
        <f>Audit!#REF!</f>
        <v>#REF!</v>
      </c>
      <c r="P922" s="127" t="e">
        <f>Audit!#REF!</f>
        <v>#REF!</v>
      </c>
    </row>
    <row r="923" spans="1:16" hidden="1">
      <c r="A923" s="127" t="e">
        <f>Audit!#REF!</f>
        <v>#REF!</v>
      </c>
      <c r="B923" s="127" t="str">
        <f>IFERROR(INDEX(GUTS!AI924:'GUTS'!BH924,MATCH(1,GUTS!AK924:'GUTS'!BI924,0)),"")</f>
        <v/>
      </c>
      <c r="C923" s="127" t="str">
        <f>IFERROR(INDEX(GUTS!AJ924:'GUTS'!BH924,MATCH(1,GUTS!AK924:'GUTS'!BI924,0)),"")</f>
        <v/>
      </c>
      <c r="D923" s="127" t="str">
        <f>IFERROR(INDEX(GUTS!AI924:'GUTS'!BH924,MATCH(2,GUTS!AK924:'GUTS'!BI924,0)),"")</f>
        <v/>
      </c>
      <c r="E923" s="127" t="str">
        <f>IFERROR(INDEX(GUTS!AJ924:'GUTS'!BH924,MATCH(2,GUTS!AK924:'GUTS'!BI924,0)),"")</f>
        <v/>
      </c>
      <c r="F923" s="127" t="str">
        <f>IFERROR(INDEX(GUTS!AI924:'GUTS'!BH924,MATCH(3,GUTS!AK924:'GUTS'!BI924,0)),"")</f>
        <v/>
      </c>
      <c r="G923" s="127" t="str">
        <f>IFERROR(INDEX(GUTS!AJ924:'GUTS'!BH924,MATCH(3,GUTS!AK924:'GUTS'!BI924,0)),"")</f>
        <v/>
      </c>
      <c r="H923" s="127" t="str">
        <f>IFERROR(INDEX(GUTS!AI924:'GUTS'!BH924,MATCH(4,GUTS!AK924:'GUTS'!BI924,0)),"")</f>
        <v/>
      </c>
      <c r="I923" s="127" t="str">
        <f>IFERROR(INDEX(GUTS!AJ924:'GUTS'!BH924,MATCH(4,GUTS!AK924:'GUTS'!BI924,0)),"")</f>
        <v/>
      </c>
      <c r="J923" s="127" t="str">
        <f>IFERROR(INDEX(GUTS!AI924:'GUTS'!BH924,MATCH(5,GUTS!AK924:'GUTS'!BI924,0)),"")</f>
        <v/>
      </c>
      <c r="K923" s="127" t="str">
        <f>IFERROR(INDEX(GUTS!AJ924:'GUTS'!BH924,MATCH(5,GUTS!AK924:'GUTS'!BI924,0)),"")</f>
        <v/>
      </c>
      <c r="L923" s="127" t="str">
        <f>IFERROR(INDEX(GUTS!AI924:'GUTS'!BH924,MATCH(6,GUTS!AK924:'GUTS'!BI924,0)),"")</f>
        <v/>
      </c>
      <c r="M923" s="127" t="str">
        <f>IFERROR(INDEX(GUTS!AJ924:'GUTS'!BH924,MATCH(6,GUTS!AK924:'GUTS'!BI924,0)),"")</f>
        <v/>
      </c>
      <c r="N923" s="127" t="e">
        <f>Audit!#REF!</f>
        <v>#REF!</v>
      </c>
      <c r="O923" s="127" t="e">
        <f>Audit!#REF!</f>
        <v>#REF!</v>
      </c>
      <c r="P923" s="127" t="e">
        <f>Audit!#REF!</f>
        <v>#REF!</v>
      </c>
    </row>
    <row r="924" spans="1:16" hidden="1">
      <c r="A924" s="127" t="e">
        <f>Audit!#REF!</f>
        <v>#REF!</v>
      </c>
      <c r="B924" s="127" t="str">
        <f>IFERROR(INDEX(GUTS!AI925:'GUTS'!BH925,MATCH(1,GUTS!AK925:'GUTS'!BI925,0)),"")</f>
        <v/>
      </c>
      <c r="C924" s="127" t="str">
        <f>IFERROR(INDEX(GUTS!AJ925:'GUTS'!BH925,MATCH(1,GUTS!AK925:'GUTS'!BI925,0)),"")</f>
        <v/>
      </c>
      <c r="D924" s="127" t="str">
        <f>IFERROR(INDEX(GUTS!AI925:'GUTS'!BH925,MATCH(2,GUTS!AK925:'GUTS'!BI925,0)),"")</f>
        <v/>
      </c>
      <c r="E924" s="127" t="str">
        <f>IFERROR(INDEX(GUTS!AJ925:'GUTS'!BH925,MATCH(2,GUTS!AK925:'GUTS'!BI925,0)),"")</f>
        <v/>
      </c>
      <c r="F924" s="127" t="str">
        <f>IFERROR(INDEX(GUTS!AI925:'GUTS'!BH925,MATCH(3,GUTS!AK925:'GUTS'!BI925,0)),"")</f>
        <v/>
      </c>
      <c r="G924" s="127" t="str">
        <f>IFERROR(INDEX(GUTS!AJ925:'GUTS'!BH925,MATCH(3,GUTS!AK925:'GUTS'!BI925,0)),"")</f>
        <v/>
      </c>
      <c r="H924" s="127" t="str">
        <f>IFERROR(INDEX(GUTS!AI925:'GUTS'!BH925,MATCH(4,GUTS!AK925:'GUTS'!BI925,0)),"")</f>
        <v/>
      </c>
      <c r="I924" s="127" t="str">
        <f>IFERROR(INDEX(GUTS!AJ925:'GUTS'!BH925,MATCH(4,GUTS!AK925:'GUTS'!BI925,0)),"")</f>
        <v/>
      </c>
      <c r="J924" s="127" t="str">
        <f>IFERROR(INDEX(GUTS!AI925:'GUTS'!BH925,MATCH(5,GUTS!AK925:'GUTS'!BI925,0)),"")</f>
        <v/>
      </c>
      <c r="K924" s="127" t="str">
        <f>IFERROR(INDEX(GUTS!AJ925:'GUTS'!BH925,MATCH(5,GUTS!AK925:'GUTS'!BI925,0)),"")</f>
        <v/>
      </c>
      <c r="L924" s="127" t="str">
        <f>IFERROR(INDEX(GUTS!AI925:'GUTS'!BH925,MATCH(6,GUTS!AK925:'GUTS'!BI925,0)),"")</f>
        <v/>
      </c>
      <c r="M924" s="127" t="str">
        <f>IFERROR(INDEX(GUTS!AJ925:'GUTS'!BH925,MATCH(6,GUTS!AK925:'GUTS'!BI925,0)),"")</f>
        <v/>
      </c>
      <c r="N924" s="127" t="e">
        <f>Audit!#REF!</f>
        <v>#REF!</v>
      </c>
      <c r="O924" s="127" t="e">
        <f>Audit!#REF!</f>
        <v>#REF!</v>
      </c>
      <c r="P924" s="127" t="e">
        <f>Audit!#REF!</f>
        <v>#REF!</v>
      </c>
    </row>
    <row r="925" spans="1:16" hidden="1">
      <c r="A925" s="127" t="e">
        <f>Audit!#REF!</f>
        <v>#REF!</v>
      </c>
      <c r="B925" s="127" t="str">
        <f>IFERROR(INDEX(GUTS!AI926:'GUTS'!BH926,MATCH(1,GUTS!AK926:'GUTS'!BI926,0)),"")</f>
        <v/>
      </c>
      <c r="C925" s="127" t="str">
        <f>IFERROR(INDEX(GUTS!AJ926:'GUTS'!BH926,MATCH(1,GUTS!AK926:'GUTS'!BI926,0)),"")</f>
        <v/>
      </c>
      <c r="D925" s="127" t="str">
        <f>IFERROR(INDEX(GUTS!AI926:'GUTS'!BH926,MATCH(2,GUTS!AK926:'GUTS'!BI926,0)),"")</f>
        <v/>
      </c>
      <c r="E925" s="127" t="str">
        <f>IFERROR(INDEX(GUTS!AJ926:'GUTS'!BH926,MATCH(2,GUTS!AK926:'GUTS'!BI926,0)),"")</f>
        <v/>
      </c>
      <c r="F925" s="127" t="str">
        <f>IFERROR(INDEX(GUTS!AI926:'GUTS'!BH926,MATCH(3,GUTS!AK926:'GUTS'!BI926,0)),"")</f>
        <v/>
      </c>
      <c r="G925" s="127" t="str">
        <f>IFERROR(INDEX(GUTS!AJ926:'GUTS'!BH926,MATCH(3,GUTS!AK926:'GUTS'!BI926,0)),"")</f>
        <v/>
      </c>
      <c r="H925" s="127" t="str">
        <f>IFERROR(INDEX(GUTS!AI926:'GUTS'!BH926,MATCH(4,GUTS!AK926:'GUTS'!BI926,0)),"")</f>
        <v/>
      </c>
      <c r="I925" s="127" t="str">
        <f>IFERROR(INDEX(GUTS!AJ926:'GUTS'!BH926,MATCH(4,GUTS!AK926:'GUTS'!BI926,0)),"")</f>
        <v/>
      </c>
      <c r="J925" s="127" t="str">
        <f>IFERROR(INDEX(GUTS!AI926:'GUTS'!BH926,MATCH(5,GUTS!AK926:'GUTS'!BI926,0)),"")</f>
        <v/>
      </c>
      <c r="K925" s="127" t="str">
        <f>IFERROR(INDEX(GUTS!AJ926:'GUTS'!BH926,MATCH(5,GUTS!AK926:'GUTS'!BI926,0)),"")</f>
        <v/>
      </c>
      <c r="L925" s="127" t="str">
        <f>IFERROR(INDEX(GUTS!AI926:'GUTS'!BH926,MATCH(6,GUTS!AK926:'GUTS'!BI926,0)),"")</f>
        <v/>
      </c>
      <c r="M925" s="127" t="str">
        <f>IFERROR(INDEX(GUTS!AJ926:'GUTS'!BH926,MATCH(6,GUTS!AK926:'GUTS'!BI926,0)),"")</f>
        <v/>
      </c>
      <c r="N925" s="127" t="e">
        <f>Audit!#REF!</f>
        <v>#REF!</v>
      </c>
      <c r="O925" s="127" t="e">
        <f>Audit!#REF!</f>
        <v>#REF!</v>
      </c>
      <c r="P925" s="127" t="e">
        <f>Audit!#REF!</f>
        <v>#REF!</v>
      </c>
    </row>
    <row r="926" spans="1:16" hidden="1">
      <c r="A926" s="127" t="e">
        <f>Audit!#REF!</f>
        <v>#REF!</v>
      </c>
      <c r="B926" s="127" t="str">
        <f>IFERROR(INDEX(GUTS!AI927:'GUTS'!BH927,MATCH(1,GUTS!AK927:'GUTS'!BI927,0)),"")</f>
        <v/>
      </c>
      <c r="C926" s="127" t="str">
        <f>IFERROR(INDEX(GUTS!AJ927:'GUTS'!BH927,MATCH(1,GUTS!AK927:'GUTS'!BI927,0)),"")</f>
        <v/>
      </c>
      <c r="D926" s="127" t="str">
        <f>IFERROR(INDEX(GUTS!AI927:'GUTS'!BH927,MATCH(2,GUTS!AK927:'GUTS'!BI927,0)),"")</f>
        <v/>
      </c>
      <c r="E926" s="127" t="str">
        <f>IFERROR(INDEX(GUTS!AJ927:'GUTS'!BH927,MATCH(2,GUTS!AK927:'GUTS'!BI927,0)),"")</f>
        <v/>
      </c>
      <c r="F926" s="127" t="str">
        <f>IFERROR(INDEX(GUTS!AI927:'GUTS'!BH927,MATCH(3,GUTS!AK927:'GUTS'!BI927,0)),"")</f>
        <v/>
      </c>
      <c r="G926" s="127" t="str">
        <f>IFERROR(INDEX(GUTS!AJ927:'GUTS'!BH927,MATCH(3,GUTS!AK927:'GUTS'!BI927,0)),"")</f>
        <v/>
      </c>
      <c r="H926" s="127" t="str">
        <f>IFERROR(INDEX(GUTS!AI927:'GUTS'!BH927,MATCH(4,GUTS!AK927:'GUTS'!BI927,0)),"")</f>
        <v/>
      </c>
      <c r="I926" s="127" t="str">
        <f>IFERROR(INDEX(GUTS!AJ927:'GUTS'!BH927,MATCH(4,GUTS!AK927:'GUTS'!BI927,0)),"")</f>
        <v/>
      </c>
      <c r="J926" s="127" t="str">
        <f>IFERROR(INDEX(GUTS!AI927:'GUTS'!BH927,MATCH(5,GUTS!AK927:'GUTS'!BI927,0)),"")</f>
        <v/>
      </c>
      <c r="K926" s="127" t="str">
        <f>IFERROR(INDEX(GUTS!AJ927:'GUTS'!BH927,MATCH(5,GUTS!AK927:'GUTS'!BI927,0)),"")</f>
        <v/>
      </c>
      <c r="L926" s="127" t="str">
        <f>IFERROR(INDEX(GUTS!AI927:'GUTS'!BH927,MATCH(6,GUTS!AK927:'GUTS'!BI927,0)),"")</f>
        <v/>
      </c>
      <c r="M926" s="127" t="str">
        <f>IFERROR(INDEX(GUTS!AJ927:'GUTS'!BH927,MATCH(6,GUTS!AK927:'GUTS'!BI927,0)),"")</f>
        <v/>
      </c>
      <c r="N926" s="127" t="e">
        <f>Audit!#REF!</f>
        <v>#REF!</v>
      </c>
      <c r="O926" s="127" t="e">
        <f>Audit!#REF!</f>
        <v>#REF!</v>
      </c>
      <c r="P926" s="127" t="e">
        <f>Audit!#REF!</f>
        <v>#REF!</v>
      </c>
    </row>
    <row r="927" spans="1:16" hidden="1">
      <c r="A927" s="127" t="e">
        <f>Audit!#REF!</f>
        <v>#REF!</v>
      </c>
      <c r="B927" s="127" t="str">
        <f>IFERROR(INDEX(GUTS!AI928:'GUTS'!BH928,MATCH(1,GUTS!AK928:'GUTS'!BI928,0)),"")</f>
        <v/>
      </c>
      <c r="C927" s="127" t="str">
        <f>IFERROR(INDEX(GUTS!AJ928:'GUTS'!BH928,MATCH(1,GUTS!AK928:'GUTS'!BI928,0)),"")</f>
        <v/>
      </c>
      <c r="D927" s="127" t="str">
        <f>IFERROR(INDEX(GUTS!AI928:'GUTS'!BH928,MATCH(2,GUTS!AK928:'GUTS'!BI928,0)),"")</f>
        <v/>
      </c>
      <c r="E927" s="127" t="str">
        <f>IFERROR(INDEX(GUTS!AJ928:'GUTS'!BH928,MATCH(2,GUTS!AK928:'GUTS'!BI928,0)),"")</f>
        <v/>
      </c>
      <c r="F927" s="127" t="str">
        <f>IFERROR(INDEX(GUTS!AI928:'GUTS'!BH928,MATCH(3,GUTS!AK928:'GUTS'!BI928,0)),"")</f>
        <v/>
      </c>
      <c r="G927" s="127" t="str">
        <f>IFERROR(INDEX(GUTS!AJ928:'GUTS'!BH928,MATCH(3,GUTS!AK928:'GUTS'!BI928,0)),"")</f>
        <v/>
      </c>
      <c r="H927" s="127" t="str">
        <f>IFERROR(INDEX(GUTS!AI928:'GUTS'!BH928,MATCH(4,GUTS!AK928:'GUTS'!BI928,0)),"")</f>
        <v/>
      </c>
      <c r="I927" s="127" t="str">
        <f>IFERROR(INDEX(GUTS!AJ928:'GUTS'!BH928,MATCH(4,GUTS!AK928:'GUTS'!BI928,0)),"")</f>
        <v/>
      </c>
      <c r="J927" s="127" t="str">
        <f>IFERROR(INDEX(GUTS!AI928:'GUTS'!BH928,MATCH(5,GUTS!AK928:'GUTS'!BI928,0)),"")</f>
        <v/>
      </c>
      <c r="K927" s="127" t="str">
        <f>IFERROR(INDEX(GUTS!AJ928:'GUTS'!BH928,MATCH(5,GUTS!AK928:'GUTS'!BI928,0)),"")</f>
        <v/>
      </c>
      <c r="L927" s="127" t="str">
        <f>IFERROR(INDEX(GUTS!AI928:'GUTS'!BH928,MATCH(6,GUTS!AK928:'GUTS'!BI928,0)),"")</f>
        <v/>
      </c>
      <c r="M927" s="127" t="str">
        <f>IFERROR(INDEX(GUTS!AJ928:'GUTS'!BH928,MATCH(6,GUTS!AK928:'GUTS'!BI928,0)),"")</f>
        <v/>
      </c>
      <c r="N927" s="127" t="e">
        <f>Audit!#REF!</f>
        <v>#REF!</v>
      </c>
      <c r="O927" s="127" t="e">
        <f>Audit!#REF!</f>
        <v>#REF!</v>
      </c>
      <c r="P927" s="127" t="e">
        <f>Audit!#REF!</f>
        <v>#REF!</v>
      </c>
    </row>
    <row r="928" spans="1:16" hidden="1">
      <c r="A928" s="127" t="e">
        <f>Audit!#REF!</f>
        <v>#REF!</v>
      </c>
      <c r="B928" s="127" t="str">
        <f>IFERROR(INDEX(GUTS!AI929:'GUTS'!BH929,MATCH(1,GUTS!AK929:'GUTS'!BI929,0)),"")</f>
        <v/>
      </c>
      <c r="C928" s="127" t="str">
        <f>IFERROR(INDEX(GUTS!AJ929:'GUTS'!BH929,MATCH(1,GUTS!AK929:'GUTS'!BI929,0)),"")</f>
        <v/>
      </c>
      <c r="D928" s="127" t="str">
        <f>IFERROR(INDEX(GUTS!AI929:'GUTS'!BH929,MATCH(2,GUTS!AK929:'GUTS'!BI929,0)),"")</f>
        <v/>
      </c>
      <c r="E928" s="127" t="str">
        <f>IFERROR(INDEX(GUTS!AJ929:'GUTS'!BH929,MATCH(2,GUTS!AK929:'GUTS'!BI929,0)),"")</f>
        <v/>
      </c>
      <c r="F928" s="127" t="str">
        <f>IFERROR(INDEX(GUTS!AI929:'GUTS'!BH929,MATCH(3,GUTS!AK929:'GUTS'!BI929,0)),"")</f>
        <v/>
      </c>
      <c r="G928" s="127" t="str">
        <f>IFERROR(INDEX(GUTS!AJ929:'GUTS'!BH929,MATCH(3,GUTS!AK929:'GUTS'!BI929,0)),"")</f>
        <v/>
      </c>
      <c r="H928" s="127" t="str">
        <f>IFERROR(INDEX(GUTS!AI929:'GUTS'!BH929,MATCH(4,GUTS!AK929:'GUTS'!BI929,0)),"")</f>
        <v/>
      </c>
      <c r="I928" s="127" t="str">
        <f>IFERROR(INDEX(GUTS!AJ929:'GUTS'!BH929,MATCH(4,GUTS!AK929:'GUTS'!BI929,0)),"")</f>
        <v/>
      </c>
      <c r="J928" s="127" t="str">
        <f>IFERROR(INDEX(GUTS!AI929:'GUTS'!BH929,MATCH(5,GUTS!AK929:'GUTS'!BI929,0)),"")</f>
        <v/>
      </c>
      <c r="K928" s="127" t="str">
        <f>IFERROR(INDEX(GUTS!AJ929:'GUTS'!BH929,MATCH(5,GUTS!AK929:'GUTS'!BI929,0)),"")</f>
        <v/>
      </c>
      <c r="L928" s="127" t="str">
        <f>IFERROR(INDEX(GUTS!AI929:'GUTS'!BH929,MATCH(6,GUTS!AK929:'GUTS'!BI929,0)),"")</f>
        <v/>
      </c>
      <c r="M928" s="127" t="str">
        <f>IFERROR(INDEX(GUTS!AJ929:'GUTS'!BH929,MATCH(6,GUTS!AK929:'GUTS'!BI929,0)),"")</f>
        <v/>
      </c>
      <c r="N928" s="127" t="e">
        <f>Audit!#REF!</f>
        <v>#REF!</v>
      </c>
      <c r="O928" s="127" t="e">
        <f>Audit!#REF!</f>
        <v>#REF!</v>
      </c>
      <c r="P928" s="127" t="e">
        <f>Audit!#REF!</f>
        <v>#REF!</v>
      </c>
    </row>
    <row r="929" spans="1:16" hidden="1">
      <c r="A929" s="127" t="e">
        <f>Audit!#REF!</f>
        <v>#REF!</v>
      </c>
      <c r="B929" s="127" t="str">
        <f>IFERROR(INDEX(GUTS!AI930:'GUTS'!BH930,MATCH(1,GUTS!AK930:'GUTS'!BI930,0)),"")</f>
        <v/>
      </c>
      <c r="C929" s="127" t="str">
        <f>IFERROR(INDEX(GUTS!AJ930:'GUTS'!BH930,MATCH(1,GUTS!AK930:'GUTS'!BI930,0)),"")</f>
        <v/>
      </c>
      <c r="D929" s="127" t="str">
        <f>IFERROR(INDEX(GUTS!AI930:'GUTS'!BH930,MATCH(2,GUTS!AK930:'GUTS'!BI930,0)),"")</f>
        <v/>
      </c>
      <c r="E929" s="127" t="str">
        <f>IFERROR(INDEX(GUTS!AJ930:'GUTS'!BH930,MATCH(2,GUTS!AK930:'GUTS'!BI930,0)),"")</f>
        <v/>
      </c>
      <c r="F929" s="127" t="str">
        <f>IFERROR(INDEX(GUTS!AI930:'GUTS'!BH930,MATCH(3,GUTS!AK930:'GUTS'!BI930,0)),"")</f>
        <v/>
      </c>
      <c r="G929" s="127" t="str">
        <f>IFERROR(INDEX(GUTS!AJ930:'GUTS'!BH930,MATCH(3,GUTS!AK930:'GUTS'!BI930,0)),"")</f>
        <v/>
      </c>
      <c r="H929" s="127" t="str">
        <f>IFERROR(INDEX(GUTS!AI930:'GUTS'!BH930,MATCH(4,GUTS!AK930:'GUTS'!BI930,0)),"")</f>
        <v/>
      </c>
      <c r="I929" s="127" t="str">
        <f>IFERROR(INDEX(GUTS!AJ930:'GUTS'!BH930,MATCH(4,GUTS!AK930:'GUTS'!BI930,0)),"")</f>
        <v/>
      </c>
      <c r="J929" s="127" t="str">
        <f>IFERROR(INDEX(GUTS!AI930:'GUTS'!BH930,MATCH(5,GUTS!AK930:'GUTS'!BI930,0)),"")</f>
        <v/>
      </c>
      <c r="K929" s="127" t="str">
        <f>IFERROR(INDEX(GUTS!AJ930:'GUTS'!BH930,MATCH(5,GUTS!AK930:'GUTS'!BI930,0)),"")</f>
        <v/>
      </c>
      <c r="L929" s="127" t="str">
        <f>IFERROR(INDEX(GUTS!AI930:'GUTS'!BH930,MATCH(6,GUTS!AK930:'GUTS'!BI930,0)),"")</f>
        <v/>
      </c>
      <c r="M929" s="127" t="str">
        <f>IFERROR(INDEX(GUTS!AJ930:'GUTS'!BH930,MATCH(6,GUTS!AK930:'GUTS'!BI930,0)),"")</f>
        <v/>
      </c>
      <c r="N929" s="127" t="e">
        <f>Audit!#REF!</f>
        <v>#REF!</v>
      </c>
      <c r="O929" s="127" t="e">
        <f>Audit!#REF!</f>
        <v>#REF!</v>
      </c>
      <c r="P929" s="127" t="e">
        <f>Audit!#REF!</f>
        <v>#REF!</v>
      </c>
    </row>
    <row r="930" spans="1:16" hidden="1">
      <c r="A930" s="127" t="e">
        <f>Audit!#REF!</f>
        <v>#REF!</v>
      </c>
      <c r="B930" s="127" t="str">
        <f>IFERROR(INDEX(GUTS!AI931:'GUTS'!BH931,MATCH(1,GUTS!AK931:'GUTS'!BI931,0)),"")</f>
        <v/>
      </c>
      <c r="C930" s="127" t="str">
        <f>IFERROR(INDEX(GUTS!AJ931:'GUTS'!BH931,MATCH(1,GUTS!AK931:'GUTS'!BI931,0)),"")</f>
        <v/>
      </c>
      <c r="D930" s="127" t="str">
        <f>IFERROR(INDEX(GUTS!AI931:'GUTS'!BH931,MATCH(2,GUTS!AK931:'GUTS'!BI931,0)),"")</f>
        <v/>
      </c>
      <c r="E930" s="127" t="str">
        <f>IFERROR(INDEX(GUTS!AJ931:'GUTS'!BH931,MATCH(2,GUTS!AK931:'GUTS'!BI931,0)),"")</f>
        <v/>
      </c>
      <c r="F930" s="127" t="str">
        <f>IFERROR(INDEX(GUTS!AI931:'GUTS'!BH931,MATCH(3,GUTS!AK931:'GUTS'!BI931,0)),"")</f>
        <v/>
      </c>
      <c r="G930" s="127" t="str">
        <f>IFERROR(INDEX(GUTS!AJ931:'GUTS'!BH931,MATCH(3,GUTS!AK931:'GUTS'!BI931,0)),"")</f>
        <v/>
      </c>
      <c r="H930" s="127" t="str">
        <f>IFERROR(INDEX(GUTS!AI931:'GUTS'!BH931,MATCH(4,GUTS!AK931:'GUTS'!BI931,0)),"")</f>
        <v/>
      </c>
      <c r="I930" s="127" t="str">
        <f>IFERROR(INDEX(GUTS!AJ931:'GUTS'!BH931,MATCH(4,GUTS!AK931:'GUTS'!BI931,0)),"")</f>
        <v/>
      </c>
      <c r="J930" s="127" t="str">
        <f>IFERROR(INDEX(GUTS!AI931:'GUTS'!BH931,MATCH(5,GUTS!AK931:'GUTS'!BI931,0)),"")</f>
        <v/>
      </c>
      <c r="K930" s="127" t="str">
        <f>IFERROR(INDEX(GUTS!AJ931:'GUTS'!BH931,MATCH(5,GUTS!AK931:'GUTS'!BI931,0)),"")</f>
        <v/>
      </c>
      <c r="L930" s="127" t="str">
        <f>IFERROR(INDEX(GUTS!AI931:'GUTS'!BH931,MATCH(6,GUTS!AK931:'GUTS'!BI931,0)),"")</f>
        <v/>
      </c>
      <c r="M930" s="127" t="str">
        <f>IFERROR(INDEX(GUTS!AJ931:'GUTS'!BH931,MATCH(6,GUTS!AK931:'GUTS'!BI931,0)),"")</f>
        <v/>
      </c>
      <c r="N930" s="127" t="e">
        <f>Audit!#REF!</f>
        <v>#REF!</v>
      </c>
      <c r="O930" s="127" t="e">
        <f>Audit!#REF!</f>
        <v>#REF!</v>
      </c>
      <c r="P930" s="127" t="e">
        <f>Audit!#REF!</f>
        <v>#REF!</v>
      </c>
    </row>
    <row r="931" spans="1:16" hidden="1">
      <c r="A931" s="127" t="e">
        <f>Audit!#REF!</f>
        <v>#REF!</v>
      </c>
      <c r="B931" s="127" t="str">
        <f>IFERROR(INDEX(GUTS!AI932:'GUTS'!BH932,MATCH(1,GUTS!AK932:'GUTS'!BI932,0)),"")</f>
        <v/>
      </c>
      <c r="C931" s="127" t="str">
        <f>IFERROR(INDEX(GUTS!AJ932:'GUTS'!BH932,MATCH(1,GUTS!AK932:'GUTS'!BI932,0)),"")</f>
        <v/>
      </c>
      <c r="D931" s="127" t="str">
        <f>IFERROR(INDEX(GUTS!AI932:'GUTS'!BH932,MATCH(2,GUTS!AK932:'GUTS'!BI932,0)),"")</f>
        <v/>
      </c>
      <c r="E931" s="127" t="str">
        <f>IFERROR(INDEX(GUTS!AJ932:'GUTS'!BH932,MATCH(2,GUTS!AK932:'GUTS'!BI932,0)),"")</f>
        <v/>
      </c>
      <c r="F931" s="127" t="str">
        <f>IFERROR(INDEX(GUTS!AI932:'GUTS'!BH932,MATCH(3,GUTS!AK932:'GUTS'!BI932,0)),"")</f>
        <v/>
      </c>
      <c r="G931" s="127" t="str">
        <f>IFERROR(INDEX(GUTS!AJ932:'GUTS'!BH932,MATCH(3,GUTS!AK932:'GUTS'!BI932,0)),"")</f>
        <v/>
      </c>
      <c r="H931" s="127" t="str">
        <f>IFERROR(INDEX(GUTS!AI932:'GUTS'!BH932,MATCH(4,GUTS!AK932:'GUTS'!BI932,0)),"")</f>
        <v/>
      </c>
      <c r="I931" s="127" t="str">
        <f>IFERROR(INDEX(GUTS!AJ932:'GUTS'!BH932,MATCH(4,GUTS!AK932:'GUTS'!BI932,0)),"")</f>
        <v/>
      </c>
      <c r="J931" s="127" t="str">
        <f>IFERROR(INDEX(GUTS!AI932:'GUTS'!BH932,MATCH(5,GUTS!AK932:'GUTS'!BI932,0)),"")</f>
        <v/>
      </c>
      <c r="K931" s="127" t="str">
        <f>IFERROR(INDEX(GUTS!AJ932:'GUTS'!BH932,MATCH(5,GUTS!AK932:'GUTS'!BI932,0)),"")</f>
        <v/>
      </c>
      <c r="L931" s="127" t="str">
        <f>IFERROR(INDEX(GUTS!AI932:'GUTS'!BH932,MATCH(6,GUTS!AK932:'GUTS'!BI932,0)),"")</f>
        <v/>
      </c>
      <c r="M931" s="127" t="str">
        <f>IFERROR(INDEX(GUTS!AJ932:'GUTS'!BH932,MATCH(6,GUTS!AK932:'GUTS'!BI932,0)),"")</f>
        <v/>
      </c>
      <c r="N931" s="127" t="e">
        <f>Audit!#REF!</f>
        <v>#REF!</v>
      </c>
      <c r="O931" s="127" t="e">
        <f>Audit!#REF!</f>
        <v>#REF!</v>
      </c>
      <c r="P931" s="127" t="e">
        <f>Audit!#REF!</f>
        <v>#REF!</v>
      </c>
    </row>
    <row r="932" spans="1:16">
      <c r="A932" s="127" t="e">
        <f>Audit!#REF!</f>
        <v>#REF!</v>
      </c>
      <c r="B932" s="127" t="str">
        <f>IFERROR(INDEX(GUTS!AI933:'GUTS'!BH933,MATCH(1,GUTS!AK933:'GUTS'!BI933,0)),"")</f>
        <v/>
      </c>
      <c r="C932" s="127" t="str">
        <f>IFERROR(INDEX(GUTS!AJ933:'GUTS'!BH933,MATCH(1,GUTS!AK933:'GUTS'!BI933,0)),"")</f>
        <v/>
      </c>
      <c r="D932" s="127" t="str">
        <f>IFERROR(INDEX(GUTS!AI933:'GUTS'!BH933,MATCH(2,GUTS!AK933:'GUTS'!BI933,0)),"")</f>
        <v/>
      </c>
      <c r="E932" s="127" t="str">
        <f>IFERROR(INDEX(GUTS!AJ933:'GUTS'!BH933,MATCH(2,GUTS!AK933:'GUTS'!BI933,0)),"")</f>
        <v/>
      </c>
      <c r="F932" s="127" t="str">
        <f>IFERROR(INDEX(GUTS!AI933:'GUTS'!BH933,MATCH(3,GUTS!AK933:'GUTS'!BI933,0)),"")</f>
        <v/>
      </c>
      <c r="G932" s="127" t="str">
        <f>IFERROR(INDEX(GUTS!AJ933:'GUTS'!BH933,MATCH(3,GUTS!AK933:'GUTS'!BI933,0)),"")</f>
        <v/>
      </c>
      <c r="H932" s="127" t="str">
        <f>IFERROR(INDEX(GUTS!AI933:'GUTS'!BH933,MATCH(4,GUTS!AK933:'GUTS'!BI933,0)),"")</f>
        <v/>
      </c>
      <c r="I932" s="127" t="str">
        <f>IFERROR(INDEX(GUTS!AJ933:'GUTS'!BH933,MATCH(4,GUTS!AK933:'GUTS'!BI933,0)),"")</f>
        <v/>
      </c>
      <c r="J932" s="127" t="str">
        <f>IFERROR(INDEX(GUTS!AI933:'GUTS'!BH933,MATCH(5,GUTS!AK933:'GUTS'!BI933,0)),"")</f>
        <v/>
      </c>
      <c r="K932" s="127" t="str">
        <f>IFERROR(INDEX(GUTS!AJ933:'GUTS'!BH933,MATCH(5,GUTS!AK933:'GUTS'!BI933,0)),"")</f>
        <v/>
      </c>
      <c r="L932" s="127" t="str">
        <f>IFERROR(INDEX(GUTS!AI933:'GUTS'!BH933,MATCH(6,GUTS!AK933:'GUTS'!BI933,0)),"")</f>
        <v/>
      </c>
      <c r="M932" s="127" t="str">
        <f>IFERROR(INDEX(GUTS!AJ933:'GUTS'!BH933,MATCH(6,GUTS!AK933:'GUTS'!BI933,0)),"")</f>
        <v/>
      </c>
      <c r="N932" s="127" t="e">
        <f>Audit!#REF!</f>
        <v>#REF!</v>
      </c>
      <c r="O932" s="127" t="e">
        <f>Audit!#REF!</f>
        <v>#REF!</v>
      </c>
      <c r="P932" s="127" t="e">
        <f>Audit!#REF!</f>
        <v>#REF!</v>
      </c>
    </row>
    <row r="933" spans="1:16" hidden="1">
      <c r="A933" s="127" t="e">
        <f>Audit!#REF!</f>
        <v>#REF!</v>
      </c>
      <c r="B933" s="127" t="str">
        <f>IFERROR(INDEX(GUTS!AI934:'GUTS'!BH934,MATCH(1,GUTS!AK934:'GUTS'!BI934,0)),"")</f>
        <v/>
      </c>
      <c r="C933" s="127" t="str">
        <f>IFERROR(INDEX(GUTS!AJ934:'GUTS'!BH934,MATCH(1,GUTS!AK934:'GUTS'!BI934,0)),"")</f>
        <v/>
      </c>
      <c r="D933" s="127" t="str">
        <f>IFERROR(INDEX(GUTS!AI934:'GUTS'!BH934,MATCH(2,GUTS!AK934:'GUTS'!BI934,0)),"")</f>
        <v/>
      </c>
      <c r="E933" s="127" t="str">
        <f>IFERROR(INDEX(GUTS!AJ934:'GUTS'!BH934,MATCH(2,GUTS!AK934:'GUTS'!BI934,0)),"")</f>
        <v/>
      </c>
      <c r="F933" s="127" t="str">
        <f>IFERROR(INDEX(GUTS!AI934:'GUTS'!BH934,MATCH(3,GUTS!AK934:'GUTS'!BI934,0)),"")</f>
        <v/>
      </c>
      <c r="G933" s="127" t="str">
        <f>IFERROR(INDEX(GUTS!AJ934:'GUTS'!BH934,MATCH(3,GUTS!AK934:'GUTS'!BI934,0)),"")</f>
        <v/>
      </c>
      <c r="H933" s="127" t="str">
        <f>IFERROR(INDEX(GUTS!AI934:'GUTS'!BH934,MATCH(4,GUTS!AK934:'GUTS'!BI934,0)),"")</f>
        <v/>
      </c>
      <c r="I933" s="127" t="str">
        <f>IFERROR(INDEX(GUTS!AJ934:'GUTS'!BH934,MATCH(4,GUTS!AK934:'GUTS'!BI934,0)),"")</f>
        <v/>
      </c>
      <c r="J933" s="127" t="str">
        <f>IFERROR(INDEX(GUTS!AI934:'GUTS'!BH934,MATCH(5,GUTS!AK934:'GUTS'!BI934,0)),"")</f>
        <v/>
      </c>
      <c r="K933" s="127" t="str">
        <f>IFERROR(INDEX(GUTS!AJ934:'GUTS'!BH934,MATCH(5,GUTS!AK934:'GUTS'!BI934,0)),"")</f>
        <v/>
      </c>
      <c r="L933" s="127" t="str">
        <f>IFERROR(INDEX(GUTS!AI934:'GUTS'!BH934,MATCH(6,GUTS!AK934:'GUTS'!BI934,0)),"")</f>
        <v/>
      </c>
      <c r="M933" s="127" t="str">
        <f>IFERROR(INDEX(GUTS!AJ934:'GUTS'!BH934,MATCH(6,GUTS!AK934:'GUTS'!BI934,0)),"")</f>
        <v/>
      </c>
      <c r="N933" s="127" t="e">
        <f>Audit!#REF!</f>
        <v>#REF!</v>
      </c>
      <c r="O933" s="127" t="e">
        <f>Audit!#REF!</f>
        <v>#REF!</v>
      </c>
      <c r="P933" s="127" t="e">
        <f>Audit!#REF!</f>
        <v>#REF!</v>
      </c>
    </row>
    <row r="934" spans="1:16" hidden="1">
      <c r="A934" s="127" t="e">
        <f>Audit!#REF!</f>
        <v>#REF!</v>
      </c>
      <c r="B934" s="127" t="str">
        <f>IFERROR(INDEX(GUTS!AI935:'GUTS'!BH935,MATCH(1,GUTS!AK935:'GUTS'!BI935,0)),"")</f>
        <v/>
      </c>
      <c r="C934" s="127" t="str">
        <f>IFERROR(INDEX(GUTS!AJ935:'GUTS'!BH935,MATCH(1,GUTS!AK935:'GUTS'!BI935,0)),"")</f>
        <v/>
      </c>
      <c r="D934" s="127" t="str">
        <f>IFERROR(INDEX(GUTS!AI935:'GUTS'!BH935,MATCH(2,GUTS!AK935:'GUTS'!BI935,0)),"")</f>
        <v/>
      </c>
      <c r="E934" s="127" t="str">
        <f>IFERROR(INDEX(GUTS!AJ935:'GUTS'!BH935,MATCH(2,GUTS!AK935:'GUTS'!BI935,0)),"")</f>
        <v/>
      </c>
      <c r="F934" s="127" t="str">
        <f>IFERROR(INDEX(GUTS!AI935:'GUTS'!BH935,MATCH(3,GUTS!AK935:'GUTS'!BI935,0)),"")</f>
        <v/>
      </c>
      <c r="G934" s="127" t="str">
        <f>IFERROR(INDEX(GUTS!AJ935:'GUTS'!BH935,MATCH(3,GUTS!AK935:'GUTS'!BI935,0)),"")</f>
        <v/>
      </c>
      <c r="H934" s="127" t="str">
        <f>IFERROR(INDEX(GUTS!AI935:'GUTS'!BH935,MATCH(4,GUTS!AK935:'GUTS'!BI935,0)),"")</f>
        <v/>
      </c>
      <c r="I934" s="127" t="str">
        <f>IFERROR(INDEX(GUTS!AJ935:'GUTS'!BH935,MATCH(4,GUTS!AK935:'GUTS'!BI935,0)),"")</f>
        <v/>
      </c>
      <c r="J934" s="127" t="str">
        <f>IFERROR(INDEX(GUTS!AI935:'GUTS'!BH935,MATCH(5,GUTS!AK935:'GUTS'!BI935,0)),"")</f>
        <v/>
      </c>
      <c r="K934" s="127" t="str">
        <f>IFERROR(INDEX(GUTS!AJ935:'GUTS'!BH935,MATCH(5,GUTS!AK935:'GUTS'!BI935,0)),"")</f>
        <v/>
      </c>
      <c r="L934" s="127" t="str">
        <f>IFERROR(INDEX(GUTS!AI935:'GUTS'!BH935,MATCH(6,GUTS!AK935:'GUTS'!BI935,0)),"")</f>
        <v/>
      </c>
      <c r="M934" s="127" t="str">
        <f>IFERROR(INDEX(GUTS!AJ935:'GUTS'!BH935,MATCH(6,GUTS!AK935:'GUTS'!BI935,0)),"")</f>
        <v/>
      </c>
      <c r="N934" s="127" t="e">
        <f>Audit!#REF!</f>
        <v>#REF!</v>
      </c>
      <c r="O934" s="127" t="e">
        <f>Audit!#REF!</f>
        <v>#REF!</v>
      </c>
      <c r="P934" s="127" t="e">
        <f>Audit!#REF!</f>
        <v>#REF!</v>
      </c>
    </row>
    <row r="935" spans="1:16" hidden="1">
      <c r="A935" s="127" t="e">
        <f>Audit!#REF!</f>
        <v>#REF!</v>
      </c>
      <c r="B935" s="127" t="str">
        <f>IFERROR(INDEX(GUTS!AI936:'GUTS'!BH936,MATCH(1,GUTS!AK936:'GUTS'!BI936,0)),"")</f>
        <v/>
      </c>
      <c r="C935" s="127" t="str">
        <f>IFERROR(INDEX(GUTS!AJ936:'GUTS'!BH936,MATCH(1,GUTS!AK936:'GUTS'!BI936,0)),"")</f>
        <v/>
      </c>
      <c r="D935" s="127" t="str">
        <f>IFERROR(INDEX(GUTS!AI936:'GUTS'!BH936,MATCH(2,GUTS!AK936:'GUTS'!BI936,0)),"")</f>
        <v/>
      </c>
      <c r="E935" s="127" t="str">
        <f>IFERROR(INDEX(GUTS!AJ936:'GUTS'!BH936,MATCH(2,GUTS!AK936:'GUTS'!BI936,0)),"")</f>
        <v/>
      </c>
      <c r="F935" s="127" t="str">
        <f>IFERROR(INDEX(GUTS!AI936:'GUTS'!BH936,MATCH(3,GUTS!AK936:'GUTS'!BI936,0)),"")</f>
        <v/>
      </c>
      <c r="G935" s="127" t="str">
        <f>IFERROR(INDEX(GUTS!AJ936:'GUTS'!BH936,MATCH(3,GUTS!AK936:'GUTS'!BI936,0)),"")</f>
        <v/>
      </c>
      <c r="H935" s="127" t="str">
        <f>IFERROR(INDEX(GUTS!AI936:'GUTS'!BH936,MATCH(4,GUTS!AK936:'GUTS'!BI936,0)),"")</f>
        <v/>
      </c>
      <c r="I935" s="127" t="str">
        <f>IFERROR(INDEX(GUTS!AJ936:'GUTS'!BH936,MATCH(4,GUTS!AK936:'GUTS'!BI936,0)),"")</f>
        <v/>
      </c>
      <c r="J935" s="127" t="str">
        <f>IFERROR(INDEX(GUTS!AI936:'GUTS'!BH936,MATCH(5,GUTS!AK936:'GUTS'!BI936,0)),"")</f>
        <v/>
      </c>
      <c r="K935" s="127" t="str">
        <f>IFERROR(INDEX(GUTS!AJ936:'GUTS'!BH936,MATCH(5,GUTS!AK936:'GUTS'!BI936,0)),"")</f>
        <v/>
      </c>
      <c r="L935" s="127" t="str">
        <f>IFERROR(INDEX(GUTS!AI936:'GUTS'!BH936,MATCH(6,GUTS!AK936:'GUTS'!BI936,0)),"")</f>
        <v/>
      </c>
      <c r="M935" s="127" t="str">
        <f>IFERROR(INDEX(GUTS!AJ936:'GUTS'!BH936,MATCH(6,GUTS!AK936:'GUTS'!BI936,0)),"")</f>
        <v/>
      </c>
      <c r="N935" s="127" t="e">
        <f>Audit!#REF!</f>
        <v>#REF!</v>
      </c>
      <c r="O935" s="127" t="e">
        <f>Audit!#REF!</f>
        <v>#REF!</v>
      </c>
      <c r="P935" s="127" t="e">
        <f>Audit!#REF!</f>
        <v>#REF!</v>
      </c>
    </row>
    <row r="936" spans="1:16" hidden="1">
      <c r="A936" s="127" t="e">
        <f>Audit!#REF!</f>
        <v>#REF!</v>
      </c>
      <c r="B936" s="127" t="str">
        <f>IFERROR(INDEX(GUTS!AI937:'GUTS'!BH937,MATCH(1,GUTS!AK937:'GUTS'!BI937,0)),"")</f>
        <v/>
      </c>
      <c r="C936" s="127" t="str">
        <f>IFERROR(INDEX(GUTS!AJ937:'GUTS'!BH937,MATCH(1,GUTS!AK937:'GUTS'!BI937,0)),"")</f>
        <v/>
      </c>
      <c r="D936" s="127" t="str">
        <f>IFERROR(INDEX(GUTS!AI937:'GUTS'!BH937,MATCH(2,GUTS!AK937:'GUTS'!BI937,0)),"")</f>
        <v/>
      </c>
      <c r="E936" s="127" t="str">
        <f>IFERROR(INDEX(GUTS!AJ937:'GUTS'!BH937,MATCH(2,GUTS!AK937:'GUTS'!BI937,0)),"")</f>
        <v/>
      </c>
      <c r="F936" s="127" t="str">
        <f>IFERROR(INDEX(GUTS!AI937:'GUTS'!BH937,MATCH(3,GUTS!AK937:'GUTS'!BI937,0)),"")</f>
        <v/>
      </c>
      <c r="G936" s="127" t="str">
        <f>IFERROR(INDEX(GUTS!AJ937:'GUTS'!BH937,MATCH(3,GUTS!AK937:'GUTS'!BI937,0)),"")</f>
        <v/>
      </c>
      <c r="H936" s="127" t="str">
        <f>IFERROR(INDEX(GUTS!AI937:'GUTS'!BH937,MATCH(4,GUTS!AK937:'GUTS'!BI937,0)),"")</f>
        <v/>
      </c>
      <c r="I936" s="127" t="str">
        <f>IFERROR(INDEX(GUTS!AJ937:'GUTS'!BH937,MATCH(4,GUTS!AK937:'GUTS'!BI937,0)),"")</f>
        <v/>
      </c>
      <c r="J936" s="127" t="str">
        <f>IFERROR(INDEX(GUTS!AI937:'GUTS'!BH937,MATCH(5,GUTS!AK937:'GUTS'!BI937,0)),"")</f>
        <v/>
      </c>
      <c r="K936" s="127" t="str">
        <f>IFERROR(INDEX(GUTS!AJ937:'GUTS'!BH937,MATCH(5,GUTS!AK937:'GUTS'!BI937,0)),"")</f>
        <v/>
      </c>
      <c r="L936" s="127" t="str">
        <f>IFERROR(INDEX(GUTS!AI937:'GUTS'!BH937,MATCH(6,GUTS!AK937:'GUTS'!BI937,0)),"")</f>
        <v/>
      </c>
      <c r="M936" s="127" t="str">
        <f>IFERROR(INDEX(GUTS!AJ937:'GUTS'!BH937,MATCH(6,GUTS!AK937:'GUTS'!BI937,0)),"")</f>
        <v/>
      </c>
      <c r="N936" s="127" t="e">
        <f>Audit!#REF!</f>
        <v>#REF!</v>
      </c>
      <c r="O936" s="127" t="e">
        <f>Audit!#REF!</f>
        <v>#REF!</v>
      </c>
      <c r="P936" s="127" t="e">
        <f>Audit!#REF!</f>
        <v>#REF!</v>
      </c>
    </row>
    <row r="937" spans="1:16" hidden="1">
      <c r="A937" s="127" t="e">
        <f>Audit!#REF!</f>
        <v>#REF!</v>
      </c>
      <c r="B937" s="127" t="str">
        <f>IFERROR(INDEX(GUTS!AI938:'GUTS'!BH938,MATCH(1,GUTS!AK938:'GUTS'!BI938,0)),"")</f>
        <v/>
      </c>
      <c r="C937" s="127" t="str">
        <f>IFERROR(INDEX(GUTS!AJ938:'GUTS'!BH938,MATCH(1,GUTS!AK938:'GUTS'!BI938,0)),"")</f>
        <v/>
      </c>
      <c r="D937" s="127" t="str">
        <f>IFERROR(INDEX(GUTS!AI938:'GUTS'!BH938,MATCH(2,GUTS!AK938:'GUTS'!BI938,0)),"")</f>
        <v/>
      </c>
      <c r="E937" s="127" t="str">
        <f>IFERROR(INDEX(GUTS!AJ938:'GUTS'!BH938,MATCH(2,GUTS!AK938:'GUTS'!BI938,0)),"")</f>
        <v/>
      </c>
      <c r="F937" s="127" t="str">
        <f>IFERROR(INDEX(GUTS!AI938:'GUTS'!BH938,MATCH(3,GUTS!AK938:'GUTS'!BI938,0)),"")</f>
        <v/>
      </c>
      <c r="G937" s="127" t="str">
        <f>IFERROR(INDEX(GUTS!AJ938:'GUTS'!BH938,MATCH(3,GUTS!AK938:'GUTS'!BI938,0)),"")</f>
        <v/>
      </c>
      <c r="H937" s="127" t="str">
        <f>IFERROR(INDEX(GUTS!AI938:'GUTS'!BH938,MATCH(4,GUTS!AK938:'GUTS'!BI938,0)),"")</f>
        <v/>
      </c>
      <c r="I937" s="127" t="str">
        <f>IFERROR(INDEX(GUTS!AJ938:'GUTS'!BH938,MATCH(4,GUTS!AK938:'GUTS'!BI938,0)),"")</f>
        <v/>
      </c>
      <c r="J937" s="127" t="str">
        <f>IFERROR(INDEX(GUTS!AI938:'GUTS'!BH938,MATCH(5,GUTS!AK938:'GUTS'!BI938,0)),"")</f>
        <v/>
      </c>
      <c r="K937" s="127" t="str">
        <f>IFERROR(INDEX(GUTS!AJ938:'GUTS'!BH938,MATCH(5,GUTS!AK938:'GUTS'!BI938,0)),"")</f>
        <v/>
      </c>
      <c r="L937" s="127" t="str">
        <f>IFERROR(INDEX(GUTS!AI938:'GUTS'!BH938,MATCH(6,GUTS!AK938:'GUTS'!BI938,0)),"")</f>
        <v/>
      </c>
      <c r="M937" s="127" t="str">
        <f>IFERROR(INDEX(GUTS!AJ938:'GUTS'!BH938,MATCH(6,GUTS!AK938:'GUTS'!BI938,0)),"")</f>
        <v/>
      </c>
      <c r="N937" s="127" t="e">
        <f>Audit!#REF!</f>
        <v>#REF!</v>
      </c>
      <c r="O937" s="127" t="e">
        <f>Audit!#REF!</f>
        <v>#REF!</v>
      </c>
      <c r="P937" s="127" t="e">
        <f>Audit!#REF!</f>
        <v>#REF!</v>
      </c>
    </row>
    <row r="938" spans="1:16" hidden="1">
      <c r="A938" s="127" t="e">
        <f>Audit!#REF!</f>
        <v>#REF!</v>
      </c>
      <c r="B938" s="127" t="str">
        <f>IFERROR(INDEX(GUTS!AI939:'GUTS'!BH939,MATCH(1,GUTS!AK939:'GUTS'!BI939,0)),"")</f>
        <v/>
      </c>
      <c r="C938" s="127" t="str">
        <f>IFERROR(INDEX(GUTS!AJ939:'GUTS'!BH939,MATCH(1,GUTS!AK939:'GUTS'!BI939,0)),"")</f>
        <v/>
      </c>
      <c r="D938" s="127" t="str">
        <f>IFERROR(INDEX(GUTS!AI939:'GUTS'!BH939,MATCH(2,GUTS!AK939:'GUTS'!BI939,0)),"")</f>
        <v/>
      </c>
      <c r="E938" s="127" t="str">
        <f>IFERROR(INDEX(GUTS!AJ939:'GUTS'!BH939,MATCH(2,GUTS!AK939:'GUTS'!BI939,0)),"")</f>
        <v/>
      </c>
      <c r="F938" s="127" t="str">
        <f>IFERROR(INDEX(GUTS!AI939:'GUTS'!BH939,MATCH(3,GUTS!AK939:'GUTS'!BI939,0)),"")</f>
        <v/>
      </c>
      <c r="G938" s="127" t="str">
        <f>IFERROR(INDEX(GUTS!AJ939:'GUTS'!BH939,MATCH(3,GUTS!AK939:'GUTS'!BI939,0)),"")</f>
        <v/>
      </c>
      <c r="H938" s="127" t="str">
        <f>IFERROR(INDEX(GUTS!AI939:'GUTS'!BH939,MATCH(4,GUTS!AK939:'GUTS'!BI939,0)),"")</f>
        <v/>
      </c>
      <c r="I938" s="127" t="str">
        <f>IFERROR(INDEX(GUTS!AJ939:'GUTS'!BH939,MATCH(4,GUTS!AK939:'GUTS'!BI939,0)),"")</f>
        <v/>
      </c>
      <c r="J938" s="127" t="str">
        <f>IFERROR(INDEX(GUTS!AI939:'GUTS'!BH939,MATCH(5,GUTS!AK939:'GUTS'!BI939,0)),"")</f>
        <v/>
      </c>
      <c r="K938" s="127" t="str">
        <f>IFERROR(INDEX(GUTS!AJ939:'GUTS'!BH939,MATCH(5,GUTS!AK939:'GUTS'!BI939,0)),"")</f>
        <v/>
      </c>
      <c r="L938" s="127" t="str">
        <f>IFERROR(INDEX(GUTS!AI939:'GUTS'!BH939,MATCH(6,GUTS!AK939:'GUTS'!BI939,0)),"")</f>
        <v/>
      </c>
      <c r="M938" s="127" t="str">
        <f>IFERROR(INDEX(GUTS!AJ939:'GUTS'!BH939,MATCH(6,GUTS!AK939:'GUTS'!BI939,0)),"")</f>
        <v/>
      </c>
      <c r="N938" s="127" t="e">
        <f>Audit!#REF!</f>
        <v>#REF!</v>
      </c>
      <c r="O938" s="127" t="e">
        <f>Audit!#REF!</f>
        <v>#REF!</v>
      </c>
      <c r="P938" s="127" t="e">
        <f>Audit!#REF!</f>
        <v>#REF!</v>
      </c>
    </row>
    <row r="939" spans="1:16" hidden="1">
      <c r="A939" s="127" t="e">
        <f>Audit!#REF!</f>
        <v>#REF!</v>
      </c>
      <c r="B939" s="127" t="str">
        <f>IFERROR(INDEX(GUTS!AI940:'GUTS'!BH940,MATCH(1,GUTS!AK940:'GUTS'!BI940,0)),"")</f>
        <v/>
      </c>
      <c r="C939" s="127" t="str">
        <f>IFERROR(INDEX(GUTS!AJ940:'GUTS'!BH940,MATCH(1,GUTS!AK940:'GUTS'!BI940,0)),"")</f>
        <v/>
      </c>
      <c r="D939" s="127" t="str">
        <f>IFERROR(INDEX(GUTS!AI940:'GUTS'!BH940,MATCH(2,GUTS!AK940:'GUTS'!BI940,0)),"")</f>
        <v/>
      </c>
      <c r="E939" s="127" t="str">
        <f>IFERROR(INDEX(GUTS!AJ940:'GUTS'!BH940,MATCH(2,GUTS!AK940:'GUTS'!BI940,0)),"")</f>
        <v/>
      </c>
      <c r="F939" s="127" t="str">
        <f>IFERROR(INDEX(GUTS!AI940:'GUTS'!BH940,MATCH(3,GUTS!AK940:'GUTS'!BI940,0)),"")</f>
        <v/>
      </c>
      <c r="G939" s="127" t="str">
        <f>IFERROR(INDEX(GUTS!AJ940:'GUTS'!BH940,MATCH(3,GUTS!AK940:'GUTS'!BI940,0)),"")</f>
        <v/>
      </c>
      <c r="H939" s="127" t="str">
        <f>IFERROR(INDEX(GUTS!AI940:'GUTS'!BH940,MATCH(4,GUTS!AK940:'GUTS'!BI940,0)),"")</f>
        <v/>
      </c>
      <c r="I939" s="127" t="str">
        <f>IFERROR(INDEX(GUTS!AJ940:'GUTS'!BH940,MATCH(4,GUTS!AK940:'GUTS'!BI940,0)),"")</f>
        <v/>
      </c>
      <c r="J939" s="127" t="str">
        <f>IFERROR(INDEX(GUTS!AI940:'GUTS'!BH940,MATCH(5,GUTS!AK940:'GUTS'!BI940,0)),"")</f>
        <v/>
      </c>
      <c r="K939" s="127" t="str">
        <f>IFERROR(INDEX(GUTS!AJ940:'GUTS'!BH940,MATCH(5,GUTS!AK940:'GUTS'!BI940,0)),"")</f>
        <v/>
      </c>
      <c r="L939" s="127" t="str">
        <f>IFERROR(INDEX(GUTS!AI940:'GUTS'!BH940,MATCH(6,GUTS!AK940:'GUTS'!BI940,0)),"")</f>
        <v/>
      </c>
      <c r="M939" s="127" t="str">
        <f>IFERROR(INDEX(GUTS!AJ940:'GUTS'!BH940,MATCH(6,GUTS!AK940:'GUTS'!BI940,0)),"")</f>
        <v/>
      </c>
      <c r="N939" s="127" t="e">
        <f>Audit!#REF!</f>
        <v>#REF!</v>
      </c>
      <c r="O939" s="127" t="e">
        <f>Audit!#REF!</f>
        <v>#REF!</v>
      </c>
      <c r="P939" s="127" t="e">
        <f>Audit!#REF!</f>
        <v>#REF!</v>
      </c>
    </row>
    <row r="940" spans="1:16" hidden="1">
      <c r="A940" s="127" t="e">
        <f>Audit!#REF!</f>
        <v>#REF!</v>
      </c>
      <c r="B940" s="127" t="str">
        <f>IFERROR(INDEX(GUTS!AI941:'GUTS'!BH941,MATCH(1,GUTS!AK941:'GUTS'!BI941,0)),"")</f>
        <v/>
      </c>
      <c r="C940" s="127" t="str">
        <f>IFERROR(INDEX(GUTS!AJ941:'GUTS'!BH941,MATCH(1,GUTS!AK941:'GUTS'!BI941,0)),"")</f>
        <v/>
      </c>
      <c r="D940" s="127" t="str">
        <f>IFERROR(INDEX(GUTS!AI941:'GUTS'!BH941,MATCH(2,GUTS!AK941:'GUTS'!BI941,0)),"")</f>
        <v/>
      </c>
      <c r="E940" s="127" t="str">
        <f>IFERROR(INDEX(GUTS!AJ941:'GUTS'!BH941,MATCH(2,GUTS!AK941:'GUTS'!BI941,0)),"")</f>
        <v/>
      </c>
      <c r="F940" s="127" t="str">
        <f>IFERROR(INDEX(GUTS!AI941:'GUTS'!BH941,MATCH(3,GUTS!AK941:'GUTS'!BI941,0)),"")</f>
        <v/>
      </c>
      <c r="G940" s="127" t="str">
        <f>IFERROR(INDEX(GUTS!AJ941:'GUTS'!BH941,MATCH(3,GUTS!AK941:'GUTS'!BI941,0)),"")</f>
        <v/>
      </c>
      <c r="H940" s="127" t="str">
        <f>IFERROR(INDEX(GUTS!AI941:'GUTS'!BH941,MATCH(4,GUTS!AK941:'GUTS'!BI941,0)),"")</f>
        <v/>
      </c>
      <c r="I940" s="127" t="str">
        <f>IFERROR(INDEX(GUTS!AJ941:'GUTS'!BH941,MATCH(4,GUTS!AK941:'GUTS'!BI941,0)),"")</f>
        <v/>
      </c>
      <c r="J940" s="127" t="str">
        <f>IFERROR(INDEX(GUTS!AI941:'GUTS'!BH941,MATCH(5,GUTS!AK941:'GUTS'!BI941,0)),"")</f>
        <v/>
      </c>
      <c r="K940" s="127" t="str">
        <f>IFERROR(INDEX(GUTS!AJ941:'GUTS'!BH941,MATCH(5,GUTS!AK941:'GUTS'!BI941,0)),"")</f>
        <v/>
      </c>
      <c r="L940" s="127" t="str">
        <f>IFERROR(INDEX(GUTS!AI941:'GUTS'!BH941,MATCH(6,GUTS!AK941:'GUTS'!BI941,0)),"")</f>
        <v/>
      </c>
      <c r="M940" s="127" t="str">
        <f>IFERROR(INDEX(GUTS!AJ941:'GUTS'!BH941,MATCH(6,GUTS!AK941:'GUTS'!BI941,0)),"")</f>
        <v/>
      </c>
      <c r="N940" s="127" t="e">
        <f>Audit!#REF!</f>
        <v>#REF!</v>
      </c>
      <c r="O940" s="127" t="e">
        <f>Audit!#REF!</f>
        <v>#REF!</v>
      </c>
      <c r="P940" s="127" t="e">
        <f>Audit!#REF!</f>
        <v>#REF!</v>
      </c>
    </row>
    <row r="941" spans="1:16" hidden="1">
      <c r="A941" s="127" t="e">
        <f>Audit!#REF!</f>
        <v>#REF!</v>
      </c>
      <c r="B941" s="127" t="str">
        <f>IFERROR(INDEX(GUTS!AI942:'GUTS'!BH942,MATCH(1,GUTS!AK942:'GUTS'!BI942,0)),"")</f>
        <v/>
      </c>
      <c r="C941" s="127" t="str">
        <f>IFERROR(INDEX(GUTS!AJ942:'GUTS'!BH942,MATCH(1,GUTS!AK942:'GUTS'!BI942,0)),"")</f>
        <v/>
      </c>
      <c r="D941" s="127" t="str">
        <f>IFERROR(INDEX(GUTS!AI942:'GUTS'!BH942,MATCH(2,GUTS!AK942:'GUTS'!BI942,0)),"")</f>
        <v/>
      </c>
      <c r="E941" s="127" t="str">
        <f>IFERROR(INDEX(GUTS!AJ942:'GUTS'!BH942,MATCH(2,GUTS!AK942:'GUTS'!BI942,0)),"")</f>
        <v/>
      </c>
      <c r="F941" s="127" t="str">
        <f>IFERROR(INDEX(GUTS!AI942:'GUTS'!BH942,MATCH(3,GUTS!AK942:'GUTS'!BI942,0)),"")</f>
        <v/>
      </c>
      <c r="G941" s="127" t="str">
        <f>IFERROR(INDEX(GUTS!AJ942:'GUTS'!BH942,MATCH(3,GUTS!AK942:'GUTS'!BI942,0)),"")</f>
        <v/>
      </c>
      <c r="H941" s="127" t="str">
        <f>IFERROR(INDEX(GUTS!AI942:'GUTS'!BH942,MATCH(4,GUTS!AK942:'GUTS'!BI942,0)),"")</f>
        <v/>
      </c>
      <c r="I941" s="127" t="str">
        <f>IFERROR(INDEX(GUTS!AJ942:'GUTS'!BH942,MATCH(4,GUTS!AK942:'GUTS'!BI942,0)),"")</f>
        <v/>
      </c>
      <c r="J941" s="127" t="str">
        <f>IFERROR(INDEX(GUTS!AI942:'GUTS'!BH942,MATCH(5,GUTS!AK942:'GUTS'!BI942,0)),"")</f>
        <v/>
      </c>
      <c r="K941" s="127" t="str">
        <f>IFERROR(INDEX(GUTS!AJ942:'GUTS'!BH942,MATCH(5,GUTS!AK942:'GUTS'!BI942,0)),"")</f>
        <v/>
      </c>
      <c r="L941" s="127" t="str">
        <f>IFERROR(INDEX(GUTS!AI942:'GUTS'!BH942,MATCH(6,GUTS!AK942:'GUTS'!BI942,0)),"")</f>
        <v/>
      </c>
      <c r="M941" s="127" t="str">
        <f>IFERROR(INDEX(GUTS!AJ942:'GUTS'!BH942,MATCH(6,GUTS!AK942:'GUTS'!BI942,0)),"")</f>
        <v/>
      </c>
      <c r="N941" s="127" t="e">
        <f>Audit!#REF!</f>
        <v>#REF!</v>
      </c>
      <c r="O941" s="127" t="e">
        <f>Audit!#REF!</f>
        <v>#REF!</v>
      </c>
      <c r="P941" s="127" t="e">
        <f>Audit!#REF!</f>
        <v>#REF!</v>
      </c>
    </row>
    <row r="942" spans="1:16" hidden="1">
      <c r="A942" s="127" t="e">
        <f>Audit!#REF!</f>
        <v>#REF!</v>
      </c>
      <c r="B942" s="127" t="str">
        <f>IFERROR(INDEX(GUTS!AI943:'GUTS'!BH943,MATCH(1,GUTS!AK943:'GUTS'!BI943,0)),"")</f>
        <v/>
      </c>
      <c r="C942" s="127" t="str">
        <f>IFERROR(INDEX(GUTS!AJ943:'GUTS'!BH943,MATCH(1,GUTS!AK943:'GUTS'!BI943,0)),"")</f>
        <v/>
      </c>
      <c r="D942" s="127" t="str">
        <f>IFERROR(INDEX(GUTS!AI943:'GUTS'!BH943,MATCH(2,GUTS!AK943:'GUTS'!BI943,0)),"")</f>
        <v/>
      </c>
      <c r="E942" s="127" t="str">
        <f>IFERROR(INDEX(GUTS!AJ943:'GUTS'!BH943,MATCH(2,GUTS!AK943:'GUTS'!BI943,0)),"")</f>
        <v/>
      </c>
      <c r="F942" s="127" t="str">
        <f>IFERROR(INDEX(GUTS!AI943:'GUTS'!BH943,MATCH(3,GUTS!AK943:'GUTS'!BI943,0)),"")</f>
        <v/>
      </c>
      <c r="G942" s="127" t="str">
        <f>IFERROR(INDEX(GUTS!AJ943:'GUTS'!BH943,MATCH(3,GUTS!AK943:'GUTS'!BI943,0)),"")</f>
        <v/>
      </c>
      <c r="H942" s="127" t="str">
        <f>IFERROR(INDEX(GUTS!AI943:'GUTS'!BH943,MATCH(4,GUTS!AK943:'GUTS'!BI943,0)),"")</f>
        <v/>
      </c>
      <c r="I942" s="127" t="str">
        <f>IFERROR(INDEX(GUTS!AJ943:'GUTS'!BH943,MATCH(4,GUTS!AK943:'GUTS'!BI943,0)),"")</f>
        <v/>
      </c>
      <c r="J942" s="127" t="str">
        <f>IFERROR(INDEX(GUTS!AI943:'GUTS'!BH943,MATCH(5,GUTS!AK943:'GUTS'!BI943,0)),"")</f>
        <v/>
      </c>
      <c r="K942" s="127" t="str">
        <f>IFERROR(INDEX(GUTS!AJ943:'GUTS'!BH943,MATCH(5,GUTS!AK943:'GUTS'!BI943,0)),"")</f>
        <v/>
      </c>
      <c r="L942" s="127" t="str">
        <f>IFERROR(INDEX(GUTS!AI943:'GUTS'!BH943,MATCH(6,GUTS!AK943:'GUTS'!BI943,0)),"")</f>
        <v/>
      </c>
      <c r="M942" s="127" t="str">
        <f>IFERROR(INDEX(GUTS!AJ943:'GUTS'!BH943,MATCH(6,GUTS!AK943:'GUTS'!BI943,0)),"")</f>
        <v/>
      </c>
      <c r="N942" s="127" t="e">
        <f>Audit!#REF!</f>
        <v>#REF!</v>
      </c>
      <c r="O942" s="127" t="e">
        <f>Audit!#REF!</f>
        <v>#REF!</v>
      </c>
      <c r="P942" s="127" t="e">
        <f>Audit!#REF!</f>
        <v>#REF!</v>
      </c>
    </row>
    <row r="943" spans="1:16" hidden="1">
      <c r="A943" s="127" t="e">
        <f>Audit!#REF!</f>
        <v>#REF!</v>
      </c>
      <c r="B943" s="127" t="str">
        <f>IFERROR(INDEX(GUTS!AI944:'GUTS'!BH944,MATCH(1,GUTS!AK944:'GUTS'!BI944,0)),"")</f>
        <v/>
      </c>
      <c r="C943" s="127" t="str">
        <f>IFERROR(INDEX(GUTS!AJ944:'GUTS'!BH944,MATCH(1,GUTS!AK944:'GUTS'!BI944,0)),"")</f>
        <v/>
      </c>
      <c r="D943" s="127" t="str">
        <f>IFERROR(INDEX(GUTS!AI944:'GUTS'!BH944,MATCH(2,GUTS!AK944:'GUTS'!BI944,0)),"")</f>
        <v/>
      </c>
      <c r="E943" s="127" t="str">
        <f>IFERROR(INDEX(GUTS!AJ944:'GUTS'!BH944,MATCH(2,GUTS!AK944:'GUTS'!BI944,0)),"")</f>
        <v/>
      </c>
      <c r="F943" s="127" t="str">
        <f>IFERROR(INDEX(GUTS!AI944:'GUTS'!BH944,MATCH(3,GUTS!AK944:'GUTS'!BI944,0)),"")</f>
        <v/>
      </c>
      <c r="G943" s="127" t="str">
        <f>IFERROR(INDEX(GUTS!AJ944:'GUTS'!BH944,MATCH(3,GUTS!AK944:'GUTS'!BI944,0)),"")</f>
        <v/>
      </c>
      <c r="H943" s="127" t="str">
        <f>IFERROR(INDEX(GUTS!AI944:'GUTS'!BH944,MATCH(4,GUTS!AK944:'GUTS'!BI944,0)),"")</f>
        <v/>
      </c>
      <c r="I943" s="127" t="str">
        <f>IFERROR(INDEX(GUTS!AJ944:'GUTS'!BH944,MATCH(4,GUTS!AK944:'GUTS'!BI944,0)),"")</f>
        <v/>
      </c>
      <c r="J943" s="127" t="str">
        <f>IFERROR(INDEX(GUTS!AI944:'GUTS'!BH944,MATCH(5,GUTS!AK944:'GUTS'!BI944,0)),"")</f>
        <v/>
      </c>
      <c r="K943" s="127" t="str">
        <f>IFERROR(INDEX(GUTS!AJ944:'GUTS'!BH944,MATCH(5,GUTS!AK944:'GUTS'!BI944,0)),"")</f>
        <v/>
      </c>
      <c r="L943" s="127" t="str">
        <f>IFERROR(INDEX(GUTS!AI944:'GUTS'!BH944,MATCH(6,GUTS!AK944:'GUTS'!BI944,0)),"")</f>
        <v/>
      </c>
      <c r="M943" s="127" t="str">
        <f>IFERROR(INDEX(GUTS!AJ944:'GUTS'!BH944,MATCH(6,GUTS!AK944:'GUTS'!BI944,0)),"")</f>
        <v/>
      </c>
      <c r="N943" s="127" t="e">
        <f>Audit!#REF!</f>
        <v>#REF!</v>
      </c>
      <c r="O943" s="127" t="e">
        <f>Audit!#REF!</f>
        <v>#REF!</v>
      </c>
      <c r="P943" s="127" t="e">
        <f>Audit!#REF!</f>
        <v>#REF!</v>
      </c>
    </row>
    <row r="944" spans="1:16" hidden="1">
      <c r="A944" s="127" t="e">
        <f>Audit!#REF!</f>
        <v>#REF!</v>
      </c>
      <c r="B944" s="127" t="str">
        <f>IFERROR(INDEX(GUTS!AI945:'GUTS'!BH945,MATCH(1,GUTS!AK945:'GUTS'!BI945,0)),"")</f>
        <v/>
      </c>
      <c r="C944" s="127" t="str">
        <f>IFERROR(INDEX(GUTS!AJ945:'GUTS'!BH945,MATCH(1,GUTS!AK945:'GUTS'!BI945,0)),"")</f>
        <v/>
      </c>
      <c r="D944" s="127" t="str">
        <f>IFERROR(INDEX(GUTS!AI945:'GUTS'!BH945,MATCH(2,GUTS!AK945:'GUTS'!BI945,0)),"")</f>
        <v/>
      </c>
      <c r="E944" s="127" t="str">
        <f>IFERROR(INDEX(GUTS!AJ945:'GUTS'!BH945,MATCH(2,GUTS!AK945:'GUTS'!BI945,0)),"")</f>
        <v/>
      </c>
      <c r="F944" s="127" t="str">
        <f>IFERROR(INDEX(GUTS!AI945:'GUTS'!BH945,MATCH(3,GUTS!AK945:'GUTS'!BI945,0)),"")</f>
        <v/>
      </c>
      <c r="G944" s="127" t="str">
        <f>IFERROR(INDEX(GUTS!AJ945:'GUTS'!BH945,MATCH(3,GUTS!AK945:'GUTS'!BI945,0)),"")</f>
        <v/>
      </c>
      <c r="H944" s="127" t="str">
        <f>IFERROR(INDEX(GUTS!AI945:'GUTS'!BH945,MATCH(4,GUTS!AK945:'GUTS'!BI945,0)),"")</f>
        <v/>
      </c>
      <c r="I944" s="127" t="str">
        <f>IFERROR(INDEX(GUTS!AJ945:'GUTS'!BH945,MATCH(4,GUTS!AK945:'GUTS'!BI945,0)),"")</f>
        <v/>
      </c>
      <c r="J944" s="127" t="str">
        <f>IFERROR(INDEX(GUTS!AI945:'GUTS'!BH945,MATCH(5,GUTS!AK945:'GUTS'!BI945,0)),"")</f>
        <v/>
      </c>
      <c r="K944" s="127" t="str">
        <f>IFERROR(INDEX(GUTS!AJ945:'GUTS'!BH945,MATCH(5,GUTS!AK945:'GUTS'!BI945,0)),"")</f>
        <v/>
      </c>
      <c r="L944" s="127" t="str">
        <f>IFERROR(INDEX(GUTS!AI945:'GUTS'!BH945,MATCH(6,GUTS!AK945:'GUTS'!BI945,0)),"")</f>
        <v/>
      </c>
      <c r="M944" s="127" t="str">
        <f>IFERROR(INDEX(GUTS!AJ945:'GUTS'!BH945,MATCH(6,GUTS!AK945:'GUTS'!BI945,0)),"")</f>
        <v/>
      </c>
      <c r="N944" s="127" t="e">
        <f>Audit!#REF!</f>
        <v>#REF!</v>
      </c>
      <c r="O944" s="127" t="e">
        <f>Audit!#REF!</f>
        <v>#REF!</v>
      </c>
      <c r="P944" s="127" t="e">
        <f>Audit!#REF!</f>
        <v>#REF!</v>
      </c>
    </row>
    <row r="945" spans="1:16" hidden="1">
      <c r="A945" s="127" t="e">
        <f>Audit!#REF!</f>
        <v>#REF!</v>
      </c>
      <c r="B945" s="127" t="str">
        <f>IFERROR(INDEX(GUTS!AI946:'GUTS'!BH946,MATCH(1,GUTS!AK946:'GUTS'!BI946,0)),"")</f>
        <v/>
      </c>
      <c r="C945" s="127" t="str">
        <f>IFERROR(INDEX(GUTS!AJ946:'GUTS'!BH946,MATCH(1,GUTS!AK946:'GUTS'!BI946,0)),"")</f>
        <v/>
      </c>
      <c r="D945" s="127" t="str">
        <f>IFERROR(INDEX(GUTS!AI946:'GUTS'!BH946,MATCH(2,GUTS!AK946:'GUTS'!BI946,0)),"")</f>
        <v/>
      </c>
      <c r="E945" s="127" t="str">
        <f>IFERROR(INDEX(GUTS!AJ946:'GUTS'!BH946,MATCH(2,GUTS!AK946:'GUTS'!BI946,0)),"")</f>
        <v/>
      </c>
      <c r="F945" s="127" t="str">
        <f>IFERROR(INDEX(GUTS!AI946:'GUTS'!BH946,MATCH(3,GUTS!AK946:'GUTS'!BI946,0)),"")</f>
        <v/>
      </c>
      <c r="G945" s="127" t="str">
        <f>IFERROR(INDEX(GUTS!AJ946:'GUTS'!BH946,MATCH(3,GUTS!AK946:'GUTS'!BI946,0)),"")</f>
        <v/>
      </c>
      <c r="H945" s="127" t="str">
        <f>IFERROR(INDEX(GUTS!AI946:'GUTS'!BH946,MATCH(4,GUTS!AK946:'GUTS'!BI946,0)),"")</f>
        <v/>
      </c>
      <c r="I945" s="127" t="str">
        <f>IFERROR(INDEX(GUTS!AJ946:'GUTS'!BH946,MATCH(4,GUTS!AK946:'GUTS'!BI946,0)),"")</f>
        <v/>
      </c>
      <c r="J945" s="127" t="str">
        <f>IFERROR(INDEX(GUTS!AI946:'GUTS'!BH946,MATCH(5,GUTS!AK946:'GUTS'!BI946,0)),"")</f>
        <v/>
      </c>
      <c r="K945" s="127" t="str">
        <f>IFERROR(INDEX(GUTS!AJ946:'GUTS'!BH946,MATCH(5,GUTS!AK946:'GUTS'!BI946,0)),"")</f>
        <v/>
      </c>
      <c r="L945" s="127" t="str">
        <f>IFERROR(INDEX(GUTS!AI946:'GUTS'!BH946,MATCH(6,GUTS!AK946:'GUTS'!BI946,0)),"")</f>
        <v/>
      </c>
      <c r="M945" s="127" t="str">
        <f>IFERROR(INDEX(GUTS!AJ946:'GUTS'!BH946,MATCH(6,GUTS!AK946:'GUTS'!BI946,0)),"")</f>
        <v/>
      </c>
      <c r="N945" s="127" t="e">
        <f>Audit!#REF!</f>
        <v>#REF!</v>
      </c>
      <c r="O945" s="127" t="e">
        <f>Audit!#REF!</f>
        <v>#REF!</v>
      </c>
      <c r="P945" s="127" t="e">
        <f>Audit!#REF!</f>
        <v>#REF!</v>
      </c>
    </row>
    <row r="946" spans="1:16" hidden="1">
      <c r="A946" s="127" t="e">
        <f>Audit!#REF!</f>
        <v>#REF!</v>
      </c>
      <c r="B946" s="127" t="str">
        <f>IFERROR(INDEX(GUTS!AI947:'GUTS'!BH947,MATCH(1,GUTS!AK947:'GUTS'!BI947,0)),"")</f>
        <v/>
      </c>
      <c r="C946" s="127" t="str">
        <f>IFERROR(INDEX(GUTS!AJ947:'GUTS'!BH947,MATCH(1,GUTS!AK947:'GUTS'!BI947,0)),"")</f>
        <v/>
      </c>
      <c r="D946" s="127" t="str">
        <f>IFERROR(INDEX(GUTS!AI947:'GUTS'!BH947,MATCH(2,GUTS!AK947:'GUTS'!BI947,0)),"")</f>
        <v/>
      </c>
      <c r="E946" s="127" t="str">
        <f>IFERROR(INDEX(GUTS!AJ947:'GUTS'!BH947,MATCH(2,GUTS!AK947:'GUTS'!BI947,0)),"")</f>
        <v/>
      </c>
      <c r="F946" s="127" t="str">
        <f>IFERROR(INDEX(GUTS!AI947:'GUTS'!BH947,MATCH(3,GUTS!AK947:'GUTS'!BI947,0)),"")</f>
        <v/>
      </c>
      <c r="G946" s="127" t="str">
        <f>IFERROR(INDEX(GUTS!AJ947:'GUTS'!BH947,MATCH(3,GUTS!AK947:'GUTS'!BI947,0)),"")</f>
        <v/>
      </c>
      <c r="H946" s="127" t="str">
        <f>IFERROR(INDEX(GUTS!AI947:'GUTS'!BH947,MATCH(4,GUTS!AK947:'GUTS'!BI947,0)),"")</f>
        <v/>
      </c>
      <c r="I946" s="127" t="str">
        <f>IFERROR(INDEX(GUTS!AJ947:'GUTS'!BH947,MATCH(4,GUTS!AK947:'GUTS'!BI947,0)),"")</f>
        <v/>
      </c>
      <c r="J946" s="127" t="str">
        <f>IFERROR(INDEX(GUTS!AI947:'GUTS'!BH947,MATCH(5,GUTS!AK947:'GUTS'!BI947,0)),"")</f>
        <v/>
      </c>
      <c r="K946" s="127" t="str">
        <f>IFERROR(INDEX(GUTS!AJ947:'GUTS'!BH947,MATCH(5,GUTS!AK947:'GUTS'!BI947,0)),"")</f>
        <v/>
      </c>
      <c r="L946" s="127" t="str">
        <f>IFERROR(INDEX(GUTS!AI947:'GUTS'!BH947,MATCH(6,GUTS!AK947:'GUTS'!BI947,0)),"")</f>
        <v/>
      </c>
      <c r="M946" s="127" t="str">
        <f>IFERROR(INDEX(GUTS!AJ947:'GUTS'!BH947,MATCH(6,GUTS!AK947:'GUTS'!BI947,0)),"")</f>
        <v/>
      </c>
      <c r="N946" s="127" t="e">
        <f>Audit!#REF!</f>
        <v>#REF!</v>
      </c>
      <c r="O946" s="127" t="e">
        <f>Audit!#REF!</f>
        <v>#REF!</v>
      </c>
      <c r="P946" s="127" t="e">
        <f>Audit!#REF!</f>
        <v>#REF!</v>
      </c>
    </row>
    <row r="947" spans="1:16" hidden="1">
      <c r="A947" s="127" t="e">
        <f>Audit!#REF!</f>
        <v>#REF!</v>
      </c>
      <c r="B947" s="127" t="str">
        <f>IFERROR(INDEX(GUTS!AI948:'GUTS'!BH948,MATCH(1,GUTS!AK948:'GUTS'!BI948,0)),"")</f>
        <v/>
      </c>
      <c r="C947" s="127" t="str">
        <f>IFERROR(INDEX(GUTS!AJ948:'GUTS'!BH948,MATCH(1,GUTS!AK948:'GUTS'!BI948,0)),"")</f>
        <v/>
      </c>
      <c r="D947" s="127" t="str">
        <f>IFERROR(INDEX(GUTS!AI948:'GUTS'!BH948,MATCH(2,GUTS!AK948:'GUTS'!BI948,0)),"")</f>
        <v/>
      </c>
      <c r="E947" s="127" t="str">
        <f>IFERROR(INDEX(GUTS!AJ948:'GUTS'!BH948,MATCH(2,GUTS!AK948:'GUTS'!BI948,0)),"")</f>
        <v/>
      </c>
      <c r="F947" s="127" t="str">
        <f>IFERROR(INDEX(GUTS!AI948:'GUTS'!BH948,MATCH(3,GUTS!AK948:'GUTS'!BI948,0)),"")</f>
        <v/>
      </c>
      <c r="G947" s="127" t="str">
        <f>IFERROR(INDEX(GUTS!AJ948:'GUTS'!BH948,MATCH(3,GUTS!AK948:'GUTS'!BI948,0)),"")</f>
        <v/>
      </c>
      <c r="H947" s="127" t="str">
        <f>IFERROR(INDEX(GUTS!AI948:'GUTS'!BH948,MATCH(4,GUTS!AK948:'GUTS'!BI948,0)),"")</f>
        <v/>
      </c>
      <c r="I947" s="127" t="str">
        <f>IFERROR(INDEX(GUTS!AJ948:'GUTS'!BH948,MATCH(4,GUTS!AK948:'GUTS'!BI948,0)),"")</f>
        <v/>
      </c>
      <c r="J947" s="127" t="str">
        <f>IFERROR(INDEX(GUTS!AI948:'GUTS'!BH948,MATCH(5,GUTS!AK948:'GUTS'!BI948,0)),"")</f>
        <v/>
      </c>
      <c r="K947" s="127" t="str">
        <f>IFERROR(INDEX(GUTS!AJ948:'GUTS'!BH948,MATCH(5,GUTS!AK948:'GUTS'!BI948,0)),"")</f>
        <v/>
      </c>
      <c r="L947" s="127" t="str">
        <f>IFERROR(INDEX(GUTS!AI948:'GUTS'!BH948,MATCH(6,GUTS!AK948:'GUTS'!BI948,0)),"")</f>
        <v/>
      </c>
      <c r="M947" s="127" t="str">
        <f>IFERROR(INDEX(GUTS!AJ948:'GUTS'!BH948,MATCH(6,GUTS!AK948:'GUTS'!BI948,0)),"")</f>
        <v/>
      </c>
      <c r="N947" s="127" t="e">
        <f>Audit!#REF!</f>
        <v>#REF!</v>
      </c>
      <c r="O947" s="127" t="e">
        <f>Audit!#REF!</f>
        <v>#REF!</v>
      </c>
      <c r="P947" s="127" t="e">
        <f>Audit!#REF!</f>
        <v>#REF!</v>
      </c>
    </row>
    <row r="948" spans="1:16" hidden="1">
      <c r="A948" s="127" t="e">
        <f>Audit!#REF!</f>
        <v>#REF!</v>
      </c>
      <c r="B948" s="127" t="str">
        <f>IFERROR(INDEX(GUTS!AI949:'GUTS'!BH949,MATCH(1,GUTS!AK949:'GUTS'!BI949,0)),"")</f>
        <v/>
      </c>
      <c r="C948" s="127" t="str">
        <f>IFERROR(INDEX(GUTS!AJ949:'GUTS'!BH949,MATCH(1,GUTS!AK949:'GUTS'!BI949,0)),"")</f>
        <v/>
      </c>
      <c r="D948" s="127" t="str">
        <f>IFERROR(INDEX(GUTS!AI949:'GUTS'!BH949,MATCH(2,GUTS!AK949:'GUTS'!BI949,0)),"")</f>
        <v/>
      </c>
      <c r="E948" s="127" t="str">
        <f>IFERROR(INDEX(GUTS!AJ949:'GUTS'!BH949,MATCH(2,GUTS!AK949:'GUTS'!BI949,0)),"")</f>
        <v/>
      </c>
      <c r="F948" s="127" t="str">
        <f>IFERROR(INDEX(GUTS!AI949:'GUTS'!BH949,MATCH(3,GUTS!AK949:'GUTS'!BI949,0)),"")</f>
        <v/>
      </c>
      <c r="G948" s="127" t="str">
        <f>IFERROR(INDEX(GUTS!AJ949:'GUTS'!BH949,MATCH(3,GUTS!AK949:'GUTS'!BI949,0)),"")</f>
        <v/>
      </c>
      <c r="H948" s="127" t="str">
        <f>IFERROR(INDEX(GUTS!AI949:'GUTS'!BH949,MATCH(4,GUTS!AK949:'GUTS'!BI949,0)),"")</f>
        <v/>
      </c>
      <c r="I948" s="127" t="str">
        <f>IFERROR(INDEX(GUTS!AJ949:'GUTS'!BH949,MATCH(4,GUTS!AK949:'GUTS'!BI949,0)),"")</f>
        <v/>
      </c>
      <c r="J948" s="127" t="str">
        <f>IFERROR(INDEX(GUTS!AI949:'GUTS'!BH949,MATCH(5,GUTS!AK949:'GUTS'!BI949,0)),"")</f>
        <v/>
      </c>
      <c r="K948" s="127" t="str">
        <f>IFERROR(INDEX(GUTS!AJ949:'GUTS'!BH949,MATCH(5,GUTS!AK949:'GUTS'!BI949,0)),"")</f>
        <v/>
      </c>
      <c r="L948" s="127" t="str">
        <f>IFERROR(INDEX(GUTS!AI949:'GUTS'!BH949,MATCH(6,GUTS!AK949:'GUTS'!BI949,0)),"")</f>
        <v/>
      </c>
      <c r="M948" s="127" t="str">
        <f>IFERROR(INDEX(GUTS!AJ949:'GUTS'!BH949,MATCH(6,GUTS!AK949:'GUTS'!BI949,0)),"")</f>
        <v/>
      </c>
      <c r="N948" s="127" t="e">
        <f>Audit!#REF!</f>
        <v>#REF!</v>
      </c>
      <c r="O948" s="127" t="e">
        <f>Audit!#REF!</f>
        <v>#REF!</v>
      </c>
      <c r="P948" s="127" t="e">
        <f>Audit!#REF!</f>
        <v>#REF!</v>
      </c>
    </row>
    <row r="949" spans="1:16" hidden="1">
      <c r="A949" s="127" t="e">
        <f>Audit!#REF!</f>
        <v>#REF!</v>
      </c>
      <c r="B949" s="127" t="str">
        <f>IFERROR(INDEX(GUTS!AI950:'GUTS'!BH950,MATCH(1,GUTS!AK950:'GUTS'!BI950,0)),"")</f>
        <v/>
      </c>
      <c r="C949" s="127" t="str">
        <f>IFERROR(INDEX(GUTS!AJ950:'GUTS'!BH950,MATCH(1,GUTS!AK950:'GUTS'!BI950,0)),"")</f>
        <v/>
      </c>
      <c r="D949" s="127" t="str">
        <f>IFERROR(INDEX(GUTS!AI950:'GUTS'!BH950,MATCH(2,GUTS!AK950:'GUTS'!BI950,0)),"")</f>
        <v/>
      </c>
      <c r="E949" s="127" t="str">
        <f>IFERROR(INDEX(GUTS!AJ950:'GUTS'!BH950,MATCH(2,GUTS!AK950:'GUTS'!BI950,0)),"")</f>
        <v/>
      </c>
      <c r="F949" s="127" t="str">
        <f>IFERROR(INDEX(GUTS!AI950:'GUTS'!BH950,MATCH(3,GUTS!AK950:'GUTS'!BI950,0)),"")</f>
        <v/>
      </c>
      <c r="G949" s="127" t="str">
        <f>IFERROR(INDEX(GUTS!AJ950:'GUTS'!BH950,MATCH(3,GUTS!AK950:'GUTS'!BI950,0)),"")</f>
        <v/>
      </c>
      <c r="H949" s="127" t="str">
        <f>IFERROR(INDEX(GUTS!AI950:'GUTS'!BH950,MATCH(4,GUTS!AK950:'GUTS'!BI950,0)),"")</f>
        <v/>
      </c>
      <c r="I949" s="127" t="str">
        <f>IFERROR(INDEX(GUTS!AJ950:'GUTS'!BH950,MATCH(4,GUTS!AK950:'GUTS'!BI950,0)),"")</f>
        <v/>
      </c>
      <c r="J949" s="127" t="str">
        <f>IFERROR(INDEX(GUTS!AI950:'GUTS'!BH950,MATCH(5,GUTS!AK950:'GUTS'!BI950,0)),"")</f>
        <v/>
      </c>
      <c r="K949" s="127" t="str">
        <f>IFERROR(INDEX(GUTS!AJ950:'GUTS'!BH950,MATCH(5,GUTS!AK950:'GUTS'!BI950,0)),"")</f>
        <v/>
      </c>
      <c r="L949" s="127" t="str">
        <f>IFERROR(INDEX(GUTS!AI950:'GUTS'!BH950,MATCH(6,GUTS!AK950:'GUTS'!BI950,0)),"")</f>
        <v/>
      </c>
      <c r="M949" s="127" t="str">
        <f>IFERROR(INDEX(GUTS!AJ950:'GUTS'!BH950,MATCH(6,GUTS!AK950:'GUTS'!BI950,0)),"")</f>
        <v/>
      </c>
      <c r="N949" s="127" t="e">
        <f>Audit!#REF!</f>
        <v>#REF!</v>
      </c>
      <c r="O949" s="127" t="e">
        <f>Audit!#REF!</f>
        <v>#REF!</v>
      </c>
      <c r="P949" s="127" t="e">
        <f>Audit!#REF!</f>
        <v>#REF!</v>
      </c>
    </row>
    <row r="950" spans="1:16" hidden="1">
      <c r="A950" s="127" t="e">
        <f>Audit!#REF!</f>
        <v>#REF!</v>
      </c>
      <c r="B950" s="127" t="str">
        <f>IFERROR(INDEX(GUTS!AI951:'GUTS'!BH951,MATCH(1,GUTS!AK951:'GUTS'!BI951,0)),"")</f>
        <v/>
      </c>
      <c r="C950" s="127" t="str">
        <f>IFERROR(INDEX(GUTS!AJ951:'GUTS'!BH951,MATCH(1,GUTS!AK951:'GUTS'!BI951,0)),"")</f>
        <v/>
      </c>
      <c r="D950" s="127" t="str">
        <f>IFERROR(INDEX(GUTS!AI951:'GUTS'!BH951,MATCH(2,GUTS!AK951:'GUTS'!BI951,0)),"")</f>
        <v/>
      </c>
      <c r="E950" s="127" t="str">
        <f>IFERROR(INDEX(GUTS!AJ951:'GUTS'!BH951,MATCH(2,GUTS!AK951:'GUTS'!BI951,0)),"")</f>
        <v/>
      </c>
      <c r="F950" s="127" t="str">
        <f>IFERROR(INDEX(GUTS!AI951:'GUTS'!BH951,MATCH(3,GUTS!AK951:'GUTS'!BI951,0)),"")</f>
        <v/>
      </c>
      <c r="G950" s="127" t="str">
        <f>IFERROR(INDEX(GUTS!AJ951:'GUTS'!BH951,MATCH(3,GUTS!AK951:'GUTS'!BI951,0)),"")</f>
        <v/>
      </c>
      <c r="H950" s="127" t="str">
        <f>IFERROR(INDEX(GUTS!AI951:'GUTS'!BH951,MATCH(4,GUTS!AK951:'GUTS'!BI951,0)),"")</f>
        <v/>
      </c>
      <c r="I950" s="127" t="str">
        <f>IFERROR(INDEX(GUTS!AJ951:'GUTS'!BH951,MATCH(4,GUTS!AK951:'GUTS'!BI951,0)),"")</f>
        <v/>
      </c>
      <c r="J950" s="127" t="str">
        <f>IFERROR(INDEX(GUTS!AI951:'GUTS'!BH951,MATCH(5,GUTS!AK951:'GUTS'!BI951,0)),"")</f>
        <v/>
      </c>
      <c r="K950" s="127" t="str">
        <f>IFERROR(INDEX(GUTS!AJ951:'GUTS'!BH951,MATCH(5,GUTS!AK951:'GUTS'!BI951,0)),"")</f>
        <v/>
      </c>
      <c r="L950" s="127" t="str">
        <f>IFERROR(INDEX(GUTS!AI951:'GUTS'!BH951,MATCH(6,GUTS!AK951:'GUTS'!BI951,0)),"")</f>
        <v/>
      </c>
      <c r="M950" s="127" t="str">
        <f>IFERROR(INDEX(GUTS!AJ951:'GUTS'!BH951,MATCH(6,GUTS!AK951:'GUTS'!BI951,0)),"")</f>
        <v/>
      </c>
      <c r="N950" s="127" t="e">
        <f>Audit!#REF!</f>
        <v>#REF!</v>
      </c>
      <c r="O950" s="127" t="e">
        <f>Audit!#REF!</f>
        <v>#REF!</v>
      </c>
      <c r="P950" s="127" t="e">
        <f>Audit!#REF!</f>
        <v>#REF!</v>
      </c>
    </row>
    <row r="951" spans="1:16" hidden="1">
      <c r="A951" s="127" t="e">
        <f>Audit!#REF!</f>
        <v>#REF!</v>
      </c>
      <c r="B951" s="127" t="str">
        <f>IFERROR(INDEX(GUTS!AI952:'GUTS'!BH952,MATCH(1,GUTS!AK952:'GUTS'!BI952,0)),"")</f>
        <v/>
      </c>
      <c r="C951" s="127" t="str">
        <f>IFERROR(INDEX(GUTS!AJ952:'GUTS'!BH952,MATCH(1,GUTS!AK952:'GUTS'!BI952,0)),"")</f>
        <v/>
      </c>
      <c r="D951" s="127" t="str">
        <f>IFERROR(INDEX(GUTS!AI952:'GUTS'!BH952,MATCH(2,GUTS!AK952:'GUTS'!BI952,0)),"")</f>
        <v/>
      </c>
      <c r="E951" s="127" t="str">
        <f>IFERROR(INDEX(GUTS!AJ952:'GUTS'!BH952,MATCH(2,GUTS!AK952:'GUTS'!BI952,0)),"")</f>
        <v/>
      </c>
      <c r="F951" s="127" t="str">
        <f>IFERROR(INDEX(GUTS!AI952:'GUTS'!BH952,MATCH(3,GUTS!AK952:'GUTS'!BI952,0)),"")</f>
        <v/>
      </c>
      <c r="G951" s="127" t="str">
        <f>IFERROR(INDEX(GUTS!AJ952:'GUTS'!BH952,MATCH(3,GUTS!AK952:'GUTS'!BI952,0)),"")</f>
        <v/>
      </c>
      <c r="H951" s="127" t="str">
        <f>IFERROR(INDEX(GUTS!AI952:'GUTS'!BH952,MATCH(4,GUTS!AK952:'GUTS'!BI952,0)),"")</f>
        <v/>
      </c>
      <c r="I951" s="127" t="str">
        <f>IFERROR(INDEX(GUTS!AJ952:'GUTS'!BH952,MATCH(4,GUTS!AK952:'GUTS'!BI952,0)),"")</f>
        <v/>
      </c>
      <c r="J951" s="127" t="str">
        <f>IFERROR(INDEX(GUTS!AI952:'GUTS'!BH952,MATCH(5,GUTS!AK952:'GUTS'!BI952,0)),"")</f>
        <v/>
      </c>
      <c r="K951" s="127" t="str">
        <f>IFERROR(INDEX(GUTS!AJ952:'GUTS'!BH952,MATCH(5,GUTS!AK952:'GUTS'!BI952,0)),"")</f>
        <v/>
      </c>
      <c r="L951" s="127" t="str">
        <f>IFERROR(INDEX(GUTS!AI952:'GUTS'!BH952,MATCH(6,GUTS!AK952:'GUTS'!BI952,0)),"")</f>
        <v/>
      </c>
      <c r="M951" s="127" t="str">
        <f>IFERROR(INDEX(GUTS!AJ952:'GUTS'!BH952,MATCH(6,GUTS!AK952:'GUTS'!BI952,0)),"")</f>
        <v/>
      </c>
      <c r="N951" s="127" t="e">
        <f>Audit!#REF!</f>
        <v>#REF!</v>
      </c>
      <c r="O951" s="127" t="e">
        <f>Audit!#REF!</f>
        <v>#REF!</v>
      </c>
      <c r="P951" s="127" t="e">
        <f>Audit!#REF!</f>
        <v>#REF!</v>
      </c>
    </row>
    <row r="952" spans="1:16" hidden="1">
      <c r="A952" s="127" t="e">
        <f>Audit!#REF!</f>
        <v>#REF!</v>
      </c>
      <c r="B952" s="127" t="str">
        <f>IFERROR(INDEX(GUTS!AI953:'GUTS'!BH953,MATCH(1,GUTS!AK953:'GUTS'!BI953,0)),"")</f>
        <v/>
      </c>
      <c r="C952" s="127" t="str">
        <f>IFERROR(INDEX(GUTS!AJ953:'GUTS'!BH953,MATCH(1,GUTS!AK953:'GUTS'!BI953,0)),"")</f>
        <v/>
      </c>
      <c r="D952" s="127" t="str">
        <f>IFERROR(INDEX(GUTS!AI953:'GUTS'!BH953,MATCH(2,GUTS!AK953:'GUTS'!BI953,0)),"")</f>
        <v/>
      </c>
      <c r="E952" s="127" t="str">
        <f>IFERROR(INDEX(GUTS!AJ953:'GUTS'!BH953,MATCH(2,GUTS!AK953:'GUTS'!BI953,0)),"")</f>
        <v/>
      </c>
      <c r="F952" s="127" t="str">
        <f>IFERROR(INDEX(GUTS!AI953:'GUTS'!BH953,MATCH(3,GUTS!AK953:'GUTS'!BI953,0)),"")</f>
        <v/>
      </c>
      <c r="G952" s="127" t="str">
        <f>IFERROR(INDEX(GUTS!AJ953:'GUTS'!BH953,MATCH(3,GUTS!AK953:'GUTS'!BI953,0)),"")</f>
        <v/>
      </c>
      <c r="H952" s="127" t="str">
        <f>IFERROR(INDEX(GUTS!AI953:'GUTS'!BH953,MATCH(4,GUTS!AK953:'GUTS'!BI953,0)),"")</f>
        <v/>
      </c>
      <c r="I952" s="127" t="str">
        <f>IFERROR(INDEX(GUTS!AJ953:'GUTS'!BH953,MATCH(4,GUTS!AK953:'GUTS'!BI953,0)),"")</f>
        <v/>
      </c>
      <c r="J952" s="127" t="str">
        <f>IFERROR(INDEX(GUTS!AI953:'GUTS'!BH953,MATCH(5,GUTS!AK953:'GUTS'!BI953,0)),"")</f>
        <v/>
      </c>
      <c r="K952" s="127" t="str">
        <f>IFERROR(INDEX(GUTS!AJ953:'GUTS'!BH953,MATCH(5,GUTS!AK953:'GUTS'!BI953,0)),"")</f>
        <v/>
      </c>
      <c r="L952" s="127" t="str">
        <f>IFERROR(INDEX(GUTS!AI953:'GUTS'!BH953,MATCH(6,GUTS!AK953:'GUTS'!BI953,0)),"")</f>
        <v/>
      </c>
      <c r="M952" s="127" t="str">
        <f>IFERROR(INDEX(GUTS!AJ953:'GUTS'!BH953,MATCH(6,GUTS!AK953:'GUTS'!BI953,0)),"")</f>
        <v/>
      </c>
      <c r="N952" s="127" t="e">
        <f>Audit!#REF!</f>
        <v>#REF!</v>
      </c>
      <c r="O952" s="127" t="e">
        <f>Audit!#REF!</f>
        <v>#REF!</v>
      </c>
      <c r="P952" s="127" t="e">
        <f>Audit!#REF!</f>
        <v>#REF!</v>
      </c>
    </row>
    <row r="953" spans="1:16" hidden="1">
      <c r="A953" s="127" t="e">
        <f>Audit!#REF!</f>
        <v>#REF!</v>
      </c>
      <c r="B953" s="127" t="str">
        <f>IFERROR(INDEX(GUTS!AI954:'GUTS'!BH954,MATCH(1,GUTS!AK954:'GUTS'!BI954,0)),"")</f>
        <v/>
      </c>
      <c r="C953" s="127" t="str">
        <f>IFERROR(INDEX(GUTS!AJ954:'GUTS'!BH954,MATCH(1,GUTS!AK954:'GUTS'!BI954,0)),"")</f>
        <v/>
      </c>
      <c r="D953" s="127" t="str">
        <f>IFERROR(INDEX(GUTS!AI954:'GUTS'!BH954,MATCH(2,GUTS!AK954:'GUTS'!BI954,0)),"")</f>
        <v/>
      </c>
      <c r="E953" s="127" t="str">
        <f>IFERROR(INDEX(GUTS!AJ954:'GUTS'!BH954,MATCH(2,GUTS!AK954:'GUTS'!BI954,0)),"")</f>
        <v/>
      </c>
      <c r="F953" s="127" t="str">
        <f>IFERROR(INDEX(GUTS!AI954:'GUTS'!BH954,MATCH(3,GUTS!AK954:'GUTS'!BI954,0)),"")</f>
        <v/>
      </c>
      <c r="G953" s="127" t="str">
        <f>IFERROR(INDEX(GUTS!AJ954:'GUTS'!BH954,MATCH(3,GUTS!AK954:'GUTS'!BI954,0)),"")</f>
        <v/>
      </c>
      <c r="H953" s="127" t="str">
        <f>IFERROR(INDEX(GUTS!AI954:'GUTS'!BH954,MATCH(4,GUTS!AK954:'GUTS'!BI954,0)),"")</f>
        <v/>
      </c>
      <c r="I953" s="127" t="str">
        <f>IFERROR(INDEX(GUTS!AJ954:'GUTS'!BH954,MATCH(4,GUTS!AK954:'GUTS'!BI954,0)),"")</f>
        <v/>
      </c>
      <c r="J953" s="127" t="str">
        <f>IFERROR(INDEX(GUTS!AI954:'GUTS'!BH954,MATCH(5,GUTS!AK954:'GUTS'!BI954,0)),"")</f>
        <v/>
      </c>
      <c r="K953" s="127" t="str">
        <f>IFERROR(INDEX(GUTS!AJ954:'GUTS'!BH954,MATCH(5,GUTS!AK954:'GUTS'!BI954,0)),"")</f>
        <v/>
      </c>
      <c r="L953" s="127" t="str">
        <f>IFERROR(INDEX(GUTS!AI954:'GUTS'!BH954,MATCH(6,GUTS!AK954:'GUTS'!BI954,0)),"")</f>
        <v/>
      </c>
      <c r="M953" s="127" t="str">
        <f>IFERROR(INDEX(GUTS!AJ954:'GUTS'!BH954,MATCH(6,GUTS!AK954:'GUTS'!BI954,0)),"")</f>
        <v/>
      </c>
      <c r="N953" s="127" t="e">
        <f>Audit!#REF!</f>
        <v>#REF!</v>
      </c>
      <c r="O953" s="127" t="e">
        <f>Audit!#REF!</f>
        <v>#REF!</v>
      </c>
      <c r="P953" s="127" t="e">
        <f>Audit!#REF!</f>
        <v>#REF!</v>
      </c>
    </row>
    <row r="954" spans="1:16" hidden="1">
      <c r="A954" s="127" t="e">
        <f>Audit!#REF!</f>
        <v>#REF!</v>
      </c>
      <c r="B954" s="127" t="str">
        <f>IFERROR(INDEX(GUTS!AI955:'GUTS'!BH955,MATCH(1,GUTS!AK955:'GUTS'!BI955,0)),"")</f>
        <v/>
      </c>
      <c r="C954" s="127" t="str">
        <f>IFERROR(INDEX(GUTS!AJ955:'GUTS'!BH955,MATCH(1,GUTS!AK955:'GUTS'!BI955,0)),"")</f>
        <v/>
      </c>
      <c r="D954" s="127" t="str">
        <f>IFERROR(INDEX(GUTS!AI955:'GUTS'!BH955,MATCH(2,GUTS!AK955:'GUTS'!BI955,0)),"")</f>
        <v/>
      </c>
      <c r="E954" s="127" t="str">
        <f>IFERROR(INDEX(GUTS!AJ955:'GUTS'!BH955,MATCH(2,GUTS!AK955:'GUTS'!BI955,0)),"")</f>
        <v/>
      </c>
      <c r="F954" s="127" t="str">
        <f>IFERROR(INDEX(GUTS!AI955:'GUTS'!BH955,MATCH(3,GUTS!AK955:'GUTS'!BI955,0)),"")</f>
        <v/>
      </c>
      <c r="G954" s="127" t="str">
        <f>IFERROR(INDEX(GUTS!AJ955:'GUTS'!BH955,MATCH(3,GUTS!AK955:'GUTS'!BI955,0)),"")</f>
        <v/>
      </c>
      <c r="H954" s="127" t="str">
        <f>IFERROR(INDEX(GUTS!AI955:'GUTS'!BH955,MATCH(4,GUTS!AK955:'GUTS'!BI955,0)),"")</f>
        <v/>
      </c>
      <c r="I954" s="127" t="str">
        <f>IFERROR(INDEX(GUTS!AJ955:'GUTS'!BH955,MATCH(4,GUTS!AK955:'GUTS'!BI955,0)),"")</f>
        <v/>
      </c>
      <c r="J954" s="127" t="str">
        <f>IFERROR(INDEX(GUTS!AI955:'GUTS'!BH955,MATCH(5,GUTS!AK955:'GUTS'!BI955,0)),"")</f>
        <v/>
      </c>
      <c r="K954" s="127" t="str">
        <f>IFERROR(INDEX(GUTS!AJ955:'GUTS'!BH955,MATCH(5,GUTS!AK955:'GUTS'!BI955,0)),"")</f>
        <v/>
      </c>
      <c r="L954" s="127" t="str">
        <f>IFERROR(INDEX(GUTS!AI955:'GUTS'!BH955,MATCH(6,GUTS!AK955:'GUTS'!BI955,0)),"")</f>
        <v/>
      </c>
      <c r="M954" s="127" t="str">
        <f>IFERROR(INDEX(GUTS!AJ955:'GUTS'!BH955,MATCH(6,GUTS!AK955:'GUTS'!BI955,0)),"")</f>
        <v/>
      </c>
      <c r="N954" s="127" t="e">
        <f>Audit!#REF!</f>
        <v>#REF!</v>
      </c>
      <c r="O954" s="127" t="e">
        <f>Audit!#REF!</f>
        <v>#REF!</v>
      </c>
      <c r="P954" s="127" t="e">
        <f>Audit!#REF!</f>
        <v>#REF!</v>
      </c>
    </row>
    <row r="955" spans="1:16" hidden="1">
      <c r="A955" s="127" t="e">
        <f>Audit!#REF!</f>
        <v>#REF!</v>
      </c>
      <c r="B955" s="127" t="str">
        <f>IFERROR(INDEX(GUTS!AI956:'GUTS'!BH956,MATCH(1,GUTS!AK956:'GUTS'!BI956,0)),"")</f>
        <v/>
      </c>
      <c r="C955" s="127" t="str">
        <f>IFERROR(INDEX(GUTS!AJ956:'GUTS'!BH956,MATCH(1,GUTS!AK956:'GUTS'!BI956,0)),"")</f>
        <v/>
      </c>
      <c r="D955" s="127" t="str">
        <f>IFERROR(INDEX(GUTS!AI956:'GUTS'!BH956,MATCH(2,GUTS!AK956:'GUTS'!BI956,0)),"")</f>
        <v/>
      </c>
      <c r="E955" s="127" t="str">
        <f>IFERROR(INDEX(GUTS!AJ956:'GUTS'!BH956,MATCH(2,GUTS!AK956:'GUTS'!BI956,0)),"")</f>
        <v/>
      </c>
      <c r="F955" s="127" t="str">
        <f>IFERROR(INDEX(GUTS!AI956:'GUTS'!BH956,MATCH(3,GUTS!AK956:'GUTS'!BI956,0)),"")</f>
        <v/>
      </c>
      <c r="G955" s="127" t="str">
        <f>IFERROR(INDEX(GUTS!AJ956:'GUTS'!BH956,MATCH(3,GUTS!AK956:'GUTS'!BI956,0)),"")</f>
        <v/>
      </c>
      <c r="H955" s="127" t="str">
        <f>IFERROR(INDEX(GUTS!AI956:'GUTS'!BH956,MATCH(4,GUTS!AK956:'GUTS'!BI956,0)),"")</f>
        <v/>
      </c>
      <c r="I955" s="127" t="str">
        <f>IFERROR(INDEX(GUTS!AJ956:'GUTS'!BH956,MATCH(4,GUTS!AK956:'GUTS'!BI956,0)),"")</f>
        <v/>
      </c>
      <c r="J955" s="127" t="str">
        <f>IFERROR(INDEX(GUTS!AI956:'GUTS'!BH956,MATCH(5,GUTS!AK956:'GUTS'!BI956,0)),"")</f>
        <v/>
      </c>
      <c r="K955" s="127" t="str">
        <f>IFERROR(INDEX(GUTS!AJ956:'GUTS'!BH956,MATCH(5,GUTS!AK956:'GUTS'!BI956,0)),"")</f>
        <v/>
      </c>
      <c r="L955" s="127" t="str">
        <f>IFERROR(INDEX(GUTS!AI956:'GUTS'!BH956,MATCH(6,GUTS!AK956:'GUTS'!BI956,0)),"")</f>
        <v/>
      </c>
      <c r="M955" s="127" t="str">
        <f>IFERROR(INDEX(GUTS!AJ956:'GUTS'!BH956,MATCH(6,GUTS!AK956:'GUTS'!BI956,0)),"")</f>
        <v/>
      </c>
      <c r="N955" s="127" t="e">
        <f>Audit!#REF!</f>
        <v>#REF!</v>
      </c>
      <c r="O955" s="127" t="e">
        <f>Audit!#REF!</f>
        <v>#REF!</v>
      </c>
      <c r="P955" s="127" t="e">
        <f>Audit!#REF!</f>
        <v>#REF!</v>
      </c>
    </row>
    <row r="956" spans="1:16">
      <c r="A956" s="127" t="e">
        <f>Audit!#REF!</f>
        <v>#REF!</v>
      </c>
      <c r="B956" s="127" t="str">
        <f>IFERROR(INDEX(GUTS!AI957:'GUTS'!BH957,MATCH(1,GUTS!AK957:'GUTS'!BI957,0)),"")</f>
        <v/>
      </c>
      <c r="C956" s="127" t="str">
        <f>IFERROR(INDEX(GUTS!AJ957:'GUTS'!BH957,MATCH(1,GUTS!AK957:'GUTS'!BI957,0)),"")</f>
        <v/>
      </c>
      <c r="D956" s="127" t="str">
        <f>IFERROR(INDEX(GUTS!AI957:'GUTS'!BH957,MATCH(2,GUTS!AK957:'GUTS'!BI957,0)),"")</f>
        <v/>
      </c>
      <c r="E956" s="127" t="str">
        <f>IFERROR(INDEX(GUTS!AJ957:'GUTS'!BH957,MATCH(2,GUTS!AK957:'GUTS'!BI957,0)),"")</f>
        <v/>
      </c>
      <c r="F956" s="127" t="str">
        <f>IFERROR(INDEX(GUTS!AI957:'GUTS'!BH957,MATCH(3,GUTS!AK957:'GUTS'!BI957,0)),"")</f>
        <v/>
      </c>
      <c r="G956" s="127" t="str">
        <f>IFERROR(INDEX(GUTS!AJ957:'GUTS'!BH957,MATCH(3,GUTS!AK957:'GUTS'!BI957,0)),"")</f>
        <v/>
      </c>
      <c r="H956" s="127" t="str">
        <f>IFERROR(INDEX(GUTS!AI957:'GUTS'!BH957,MATCH(4,GUTS!AK957:'GUTS'!BI957,0)),"")</f>
        <v/>
      </c>
      <c r="I956" s="127" t="str">
        <f>IFERROR(INDEX(GUTS!AJ957:'GUTS'!BH957,MATCH(4,GUTS!AK957:'GUTS'!BI957,0)),"")</f>
        <v/>
      </c>
      <c r="J956" s="127" t="str">
        <f>IFERROR(INDEX(GUTS!AI957:'GUTS'!BH957,MATCH(5,GUTS!AK957:'GUTS'!BI957,0)),"")</f>
        <v/>
      </c>
      <c r="K956" s="127" t="str">
        <f>IFERROR(INDEX(GUTS!AJ957:'GUTS'!BH957,MATCH(5,GUTS!AK957:'GUTS'!BI957,0)),"")</f>
        <v/>
      </c>
      <c r="L956" s="127" t="str">
        <f>IFERROR(INDEX(GUTS!AI957:'GUTS'!BH957,MATCH(6,GUTS!AK957:'GUTS'!BI957,0)),"")</f>
        <v/>
      </c>
      <c r="M956" s="127" t="str">
        <f>IFERROR(INDEX(GUTS!AJ957:'GUTS'!BH957,MATCH(6,GUTS!AK957:'GUTS'!BI957,0)),"")</f>
        <v/>
      </c>
      <c r="N956" s="127" t="e">
        <f>Audit!#REF!</f>
        <v>#REF!</v>
      </c>
      <c r="O956" s="127" t="e">
        <f>Audit!#REF!</f>
        <v>#REF!</v>
      </c>
      <c r="P956" s="127" t="e">
        <f>Audit!#REF!</f>
        <v>#REF!</v>
      </c>
    </row>
    <row r="957" spans="1:16" hidden="1">
      <c r="A957" s="127" t="e">
        <f>Audit!#REF!</f>
        <v>#REF!</v>
      </c>
      <c r="B957" s="127" t="str">
        <f>IFERROR(INDEX(GUTS!AI958:'GUTS'!BH958,MATCH(1,GUTS!AK958:'GUTS'!BI958,0)),"")</f>
        <v/>
      </c>
      <c r="C957" s="127" t="str">
        <f>IFERROR(INDEX(GUTS!AJ958:'GUTS'!BH958,MATCH(1,GUTS!AK958:'GUTS'!BI958,0)),"")</f>
        <v/>
      </c>
      <c r="D957" s="127" t="str">
        <f>IFERROR(INDEX(GUTS!AI958:'GUTS'!BH958,MATCH(2,GUTS!AK958:'GUTS'!BI958,0)),"")</f>
        <v/>
      </c>
      <c r="E957" s="127" t="str">
        <f>IFERROR(INDEX(GUTS!AJ958:'GUTS'!BH958,MATCH(2,GUTS!AK958:'GUTS'!BI958,0)),"")</f>
        <v/>
      </c>
      <c r="F957" s="127" t="str">
        <f>IFERROR(INDEX(GUTS!AI958:'GUTS'!BH958,MATCH(3,GUTS!AK958:'GUTS'!BI958,0)),"")</f>
        <v/>
      </c>
      <c r="G957" s="127" t="str">
        <f>IFERROR(INDEX(GUTS!AJ958:'GUTS'!BH958,MATCH(3,GUTS!AK958:'GUTS'!BI958,0)),"")</f>
        <v/>
      </c>
      <c r="H957" s="127" t="str">
        <f>IFERROR(INDEX(GUTS!AI958:'GUTS'!BH958,MATCH(4,GUTS!AK958:'GUTS'!BI958,0)),"")</f>
        <v/>
      </c>
      <c r="I957" s="127" t="str">
        <f>IFERROR(INDEX(GUTS!AJ958:'GUTS'!BH958,MATCH(4,GUTS!AK958:'GUTS'!BI958,0)),"")</f>
        <v/>
      </c>
      <c r="J957" s="127" t="str">
        <f>IFERROR(INDEX(GUTS!AI958:'GUTS'!BH958,MATCH(5,GUTS!AK958:'GUTS'!BI958,0)),"")</f>
        <v/>
      </c>
      <c r="K957" s="127" t="str">
        <f>IFERROR(INDEX(GUTS!AJ958:'GUTS'!BH958,MATCH(5,GUTS!AK958:'GUTS'!BI958,0)),"")</f>
        <v/>
      </c>
      <c r="L957" s="127" t="str">
        <f>IFERROR(INDEX(GUTS!AI958:'GUTS'!BH958,MATCH(6,GUTS!AK958:'GUTS'!BI958,0)),"")</f>
        <v/>
      </c>
      <c r="M957" s="127" t="str">
        <f>IFERROR(INDEX(GUTS!AJ958:'GUTS'!BH958,MATCH(6,GUTS!AK958:'GUTS'!BI958,0)),"")</f>
        <v/>
      </c>
      <c r="N957" s="127" t="e">
        <f>Audit!#REF!</f>
        <v>#REF!</v>
      </c>
      <c r="O957" s="127" t="e">
        <f>Audit!#REF!</f>
        <v>#REF!</v>
      </c>
      <c r="P957" s="127" t="e">
        <f>Audit!#REF!</f>
        <v>#REF!</v>
      </c>
    </row>
    <row r="958" spans="1:16" hidden="1">
      <c r="A958" s="127" t="e">
        <f>Audit!#REF!</f>
        <v>#REF!</v>
      </c>
      <c r="B958" s="127" t="str">
        <f>IFERROR(INDEX(GUTS!AI959:'GUTS'!BH959,MATCH(1,GUTS!AK959:'GUTS'!BI959,0)),"")</f>
        <v/>
      </c>
      <c r="C958" s="127" t="str">
        <f>IFERROR(INDEX(GUTS!AJ959:'GUTS'!BH959,MATCH(1,GUTS!AK959:'GUTS'!BI959,0)),"")</f>
        <v/>
      </c>
      <c r="D958" s="127" t="str">
        <f>IFERROR(INDEX(GUTS!AI959:'GUTS'!BH959,MATCH(2,GUTS!AK959:'GUTS'!BI959,0)),"")</f>
        <v/>
      </c>
      <c r="E958" s="127" t="str">
        <f>IFERROR(INDEX(GUTS!AJ959:'GUTS'!BH959,MATCH(2,GUTS!AK959:'GUTS'!BI959,0)),"")</f>
        <v/>
      </c>
      <c r="F958" s="127" t="str">
        <f>IFERROR(INDEX(GUTS!AI959:'GUTS'!BH959,MATCH(3,GUTS!AK959:'GUTS'!BI959,0)),"")</f>
        <v/>
      </c>
      <c r="G958" s="127" t="str">
        <f>IFERROR(INDEX(GUTS!AJ959:'GUTS'!BH959,MATCH(3,GUTS!AK959:'GUTS'!BI959,0)),"")</f>
        <v/>
      </c>
      <c r="H958" s="127" t="str">
        <f>IFERROR(INDEX(GUTS!AI959:'GUTS'!BH959,MATCH(4,GUTS!AK959:'GUTS'!BI959,0)),"")</f>
        <v/>
      </c>
      <c r="I958" s="127" t="str">
        <f>IFERROR(INDEX(GUTS!AJ959:'GUTS'!BH959,MATCH(4,GUTS!AK959:'GUTS'!BI959,0)),"")</f>
        <v/>
      </c>
      <c r="J958" s="127" t="str">
        <f>IFERROR(INDEX(GUTS!AI959:'GUTS'!BH959,MATCH(5,GUTS!AK959:'GUTS'!BI959,0)),"")</f>
        <v/>
      </c>
      <c r="K958" s="127" t="str">
        <f>IFERROR(INDEX(GUTS!AJ959:'GUTS'!BH959,MATCH(5,GUTS!AK959:'GUTS'!BI959,0)),"")</f>
        <v/>
      </c>
      <c r="L958" s="127" t="str">
        <f>IFERROR(INDEX(GUTS!AI959:'GUTS'!BH959,MATCH(6,GUTS!AK959:'GUTS'!BI959,0)),"")</f>
        <v/>
      </c>
      <c r="M958" s="127" t="str">
        <f>IFERROR(INDEX(GUTS!AJ959:'GUTS'!BH959,MATCH(6,GUTS!AK959:'GUTS'!BI959,0)),"")</f>
        <v/>
      </c>
      <c r="N958" s="127" t="e">
        <f>Audit!#REF!</f>
        <v>#REF!</v>
      </c>
      <c r="O958" s="127" t="e">
        <f>Audit!#REF!</f>
        <v>#REF!</v>
      </c>
      <c r="P958" s="127" t="e">
        <f>Audit!#REF!</f>
        <v>#REF!</v>
      </c>
    </row>
    <row r="959" spans="1:16" hidden="1">
      <c r="A959" s="127" t="e">
        <f>Audit!#REF!</f>
        <v>#REF!</v>
      </c>
      <c r="B959" s="127" t="str">
        <f>IFERROR(INDEX(GUTS!AI960:'GUTS'!BH960,MATCH(1,GUTS!AK960:'GUTS'!BI960,0)),"")</f>
        <v/>
      </c>
      <c r="C959" s="127" t="str">
        <f>IFERROR(INDEX(GUTS!AJ960:'GUTS'!BH960,MATCH(1,GUTS!AK960:'GUTS'!BI960,0)),"")</f>
        <v/>
      </c>
      <c r="D959" s="127" t="str">
        <f>IFERROR(INDEX(GUTS!AI960:'GUTS'!BH960,MATCH(2,GUTS!AK960:'GUTS'!BI960,0)),"")</f>
        <v/>
      </c>
      <c r="E959" s="127" t="str">
        <f>IFERROR(INDEX(GUTS!AJ960:'GUTS'!BH960,MATCH(2,GUTS!AK960:'GUTS'!BI960,0)),"")</f>
        <v/>
      </c>
      <c r="F959" s="127" t="str">
        <f>IFERROR(INDEX(GUTS!AI960:'GUTS'!BH960,MATCH(3,GUTS!AK960:'GUTS'!BI960,0)),"")</f>
        <v/>
      </c>
      <c r="G959" s="127" t="str">
        <f>IFERROR(INDEX(GUTS!AJ960:'GUTS'!BH960,MATCH(3,GUTS!AK960:'GUTS'!BI960,0)),"")</f>
        <v/>
      </c>
      <c r="H959" s="127" t="str">
        <f>IFERROR(INDEX(GUTS!AI960:'GUTS'!BH960,MATCH(4,GUTS!AK960:'GUTS'!BI960,0)),"")</f>
        <v/>
      </c>
      <c r="I959" s="127" t="str">
        <f>IFERROR(INDEX(GUTS!AJ960:'GUTS'!BH960,MATCH(4,GUTS!AK960:'GUTS'!BI960,0)),"")</f>
        <v/>
      </c>
      <c r="J959" s="127" t="str">
        <f>IFERROR(INDEX(GUTS!AI960:'GUTS'!BH960,MATCH(5,GUTS!AK960:'GUTS'!BI960,0)),"")</f>
        <v/>
      </c>
      <c r="K959" s="127" t="str">
        <f>IFERROR(INDEX(GUTS!AJ960:'GUTS'!BH960,MATCH(5,GUTS!AK960:'GUTS'!BI960,0)),"")</f>
        <v/>
      </c>
      <c r="L959" s="127" t="str">
        <f>IFERROR(INDEX(GUTS!AI960:'GUTS'!BH960,MATCH(6,GUTS!AK960:'GUTS'!BI960,0)),"")</f>
        <v/>
      </c>
      <c r="M959" s="127" t="str">
        <f>IFERROR(INDEX(GUTS!AJ960:'GUTS'!BH960,MATCH(6,GUTS!AK960:'GUTS'!BI960,0)),"")</f>
        <v/>
      </c>
      <c r="N959" s="127" t="e">
        <f>Audit!#REF!</f>
        <v>#REF!</v>
      </c>
      <c r="O959" s="127" t="e">
        <f>Audit!#REF!</f>
        <v>#REF!</v>
      </c>
      <c r="P959" s="127" t="e">
        <f>Audit!#REF!</f>
        <v>#REF!</v>
      </c>
    </row>
    <row r="960" spans="1:16" hidden="1">
      <c r="A960" s="127" t="e">
        <f>Audit!#REF!</f>
        <v>#REF!</v>
      </c>
      <c r="B960" s="127" t="str">
        <f>IFERROR(INDEX(GUTS!AI961:'GUTS'!BH961,MATCH(1,GUTS!AK961:'GUTS'!BI961,0)),"")</f>
        <v/>
      </c>
      <c r="C960" s="127" t="str">
        <f>IFERROR(INDEX(GUTS!AJ961:'GUTS'!BH961,MATCH(1,GUTS!AK961:'GUTS'!BI961,0)),"")</f>
        <v/>
      </c>
      <c r="D960" s="127" t="str">
        <f>IFERROR(INDEX(GUTS!AI961:'GUTS'!BH961,MATCH(2,GUTS!AK961:'GUTS'!BI961,0)),"")</f>
        <v/>
      </c>
      <c r="E960" s="127" t="str">
        <f>IFERROR(INDEX(GUTS!AJ961:'GUTS'!BH961,MATCH(2,GUTS!AK961:'GUTS'!BI961,0)),"")</f>
        <v/>
      </c>
      <c r="F960" s="127" t="str">
        <f>IFERROR(INDEX(GUTS!AI961:'GUTS'!BH961,MATCH(3,GUTS!AK961:'GUTS'!BI961,0)),"")</f>
        <v/>
      </c>
      <c r="G960" s="127" t="str">
        <f>IFERROR(INDEX(GUTS!AJ961:'GUTS'!BH961,MATCH(3,GUTS!AK961:'GUTS'!BI961,0)),"")</f>
        <v/>
      </c>
      <c r="H960" s="127" t="str">
        <f>IFERROR(INDEX(GUTS!AI961:'GUTS'!BH961,MATCH(4,GUTS!AK961:'GUTS'!BI961,0)),"")</f>
        <v/>
      </c>
      <c r="I960" s="127" t="str">
        <f>IFERROR(INDEX(GUTS!AJ961:'GUTS'!BH961,MATCH(4,GUTS!AK961:'GUTS'!BI961,0)),"")</f>
        <v/>
      </c>
      <c r="J960" s="127" t="str">
        <f>IFERROR(INDEX(GUTS!AI961:'GUTS'!BH961,MATCH(5,GUTS!AK961:'GUTS'!BI961,0)),"")</f>
        <v/>
      </c>
      <c r="K960" s="127" t="str">
        <f>IFERROR(INDEX(GUTS!AJ961:'GUTS'!BH961,MATCH(5,GUTS!AK961:'GUTS'!BI961,0)),"")</f>
        <v/>
      </c>
      <c r="L960" s="127" t="str">
        <f>IFERROR(INDEX(GUTS!AI961:'GUTS'!BH961,MATCH(6,GUTS!AK961:'GUTS'!BI961,0)),"")</f>
        <v/>
      </c>
      <c r="M960" s="127" t="str">
        <f>IFERROR(INDEX(GUTS!AJ961:'GUTS'!BH961,MATCH(6,GUTS!AK961:'GUTS'!BI961,0)),"")</f>
        <v/>
      </c>
      <c r="N960" s="127" t="e">
        <f>Audit!#REF!</f>
        <v>#REF!</v>
      </c>
      <c r="O960" s="127" t="e">
        <f>Audit!#REF!</f>
        <v>#REF!</v>
      </c>
      <c r="P960" s="127" t="e">
        <f>Audit!#REF!</f>
        <v>#REF!</v>
      </c>
    </row>
    <row r="961" spans="1:16" hidden="1">
      <c r="A961" s="127" t="e">
        <f>Audit!#REF!</f>
        <v>#REF!</v>
      </c>
      <c r="B961" s="127" t="str">
        <f>IFERROR(INDEX(GUTS!AI962:'GUTS'!BH962,MATCH(1,GUTS!AK962:'GUTS'!BI962,0)),"")</f>
        <v/>
      </c>
      <c r="C961" s="127" t="str">
        <f>IFERROR(INDEX(GUTS!AJ962:'GUTS'!BH962,MATCH(1,GUTS!AK962:'GUTS'!BI962,0)),"")</f>
        <v/>
      </c>
      <c r="D961" s="127" t="str">
        <f>IFERROR(INDEX(GUTS!AI962:'GUTS'!BH962,MATCH(2,GUTS!AK962:'GUTS'!BI962,0)),"")</f>
        <v/>
      </c>
      <c r="E961" s="127" t="str">
        <f>IFERROR(INDEX(GUTS!AJ962:'GUTS'!BH962,MATCH(2,GUTS!AK962:'GUTS'!BI962,0)),"")</f>
        <v/>
      </c>
      <c r="F961" s="127" t="str">
        <f>IFERROR(INDEX(GUTS!AI962:'GUTS'!BH962,MATCH(3,GUTS!AK962:'GUTS'!BI962,0)),"")</f>
        <v/>
      </c>
      <c r="G961" s="127" t="str">
        <f>IFERROR(INDEX(GUTS!AJ962:'GUTS'!BH962,MATCH(3,GUTS!AK962:'GUTS'!BI962,0)),"")</f>
        <v/>
      </c>
      <c r="H961" s="127" t="str">
        <f>IFERROR(INDEX(GUTS!AI962:'GUTS'!BH962,MATCH(4,GUTS!AK962:'GUTS'!BI962,0)),"")</f>
        <v/>
      </c>
      <c r="I961" s="127" t="str">
        <f>IFERROR(INDEX(GUTS!AJ962:'GUTS'!BH962,MATCH(4,GUTS!AK962:'GUTS'!BI962,0)),"")</f>
        <v/>
      </c>
      <c r="J961" s="127" t="str">
        <f>IFERROR(INDEX(GUTS!AI962:'GUTS'!BH962,MATCH(5,GUTS!AK962:'GUTS'!BI962,0)),"")</f>
        <v/>
      </c>
      <c r="K961" s="127" t="str">
        <f>IFERROR(INDEX(GUTS!AJ962:'GUTS'!BH962,MATCH(5,GUTS!AK962:'GUTS'!BI962,0)),"")</f>
        <v/>
      </c>
      <c r="L961" s="127" t="str">
        <f>IFERROR(INDEX(GUTS!AI962:'GUTS'!BH962,MATCH(6,GUTS!AK962:'GUTS'!BI962,0)),"")</f>
        <v/>
      </c>
      <c r="M961" s="127" t="str">
        <f>IFERROR(INDEX(GUTS!AJ962:'GUTS'!BH962,MATCH(6,GUTS!AK962:'GUTS'!BI962,0)),"")</f>
        <v/>
      </c>
      <c r="N961" s="127" t="e">
        <f>Audit!#REF!</f>
        <v>#REF!</v>
      </c>
      <c r="O961" s="127" t="e">
        <f>Audit!#REF!</f>
        <v>#REF!</v>
      </c>
      <c r="P961" s="127" t="e">
        <f>Audit!#REF!</f>
        <v>#REF!</v>
      </c>
    </row>
    <row r="962" spans="1:16" hidden="1">
      <c r="A962" s="127" t="e">
        <f>Audit!#REF!</f>
        <v>#REF!</v>
      </c>
      <c r="B962" s="127" t="str">
        <f>IFERROR(INDEX(GUTS!AI963:'GUTS'!BH963,MATCH(1,GUTS!AK963:'GUTS'!BI963,0)),"")</f>
        <v/>
      </c>
      <c r="C962" s="127" t="str">
        <f>IFERROR(INDEX(GUTS!AJ963:'GUTS'!BH963,MATCH(1,GUTS!AK963:'GUTS'!BI963,0)),"")</f>
        <v/>
      </c>
      <c r="D962" s="127" t="str">
        <f>IFERROR(INDEX(GUTS!AI963:'GUTS'!BH963,MATCH(2,GUTS!AK963:'GUTS'!BI963,0)),"")</f>
        <v/>
      </c>
      <c r="E962" s="127" t="str">
        <f>IFERROR(INDEX(GUTS!AJ963:'GUTS'!BH963,MATCH(2,GUTS!AK963:'GUTS'!BI963,0)),"")</f>
        <v/>
      </c>
      <c r="F962" s="127" t="str">
        <f>IFERROR(INDEX(GUTS!AI963:'GUTS'!BH963,MATCH(3,GUTS!AK963:'GUTS'!BI963,0)),"")</f>
        <v/>
      </c>
      <c r="G962" s="127" t="str">
        <f>IFERROR(INDEX(GUTS!AJ963:'GUTS'!BH963,MATCH(3,GUTS!AK963:'GUTS'!BI963,0)),"")</f>
        <v/>
      </c>
      <c r="H962" s="127" t="str">
        <f>IFERROR(INDEX(GUTS!AI963:'GUTS'!BH963,MATCH(4,GUTS!AK963:'GUTS'!BI963,0)),"")</f>
        <v/>
      </c>
      <c r="I962" s="127" t="str">
        <f>IFERROR(INDEX(GUTS!AJ963:'GUTS'!BH963,MATCH(4,GUTS!AK963:'GUTS'!BI963,0)),"")</f>
        <v/>
      </c>
      <c r="J962" s="127" t="str">
        <f>IFERROR(INDEX(GUTS!AI963:'GUTS'!BH963,MATCH(5,GUTS!AK963:'GUTS'!BI963,0)),"")</f>
        <v/>
      </c>
      <c r="K962" s="127" t="str">
        <f>IFERROR(INDEX(GUTS!AJ963:'GUTS'!BH963,MATCH(5,GUTS!AK963:'GUTS'!BI963,0)),"")</f>
        <v/>
      </c>
      <c r="L962" s="127" t="str">
        <f>IFERROR(INDEX(GUTS!AI963:'GUTS'!BH963,MATCH(6,GUTS!AK963:'GUTS'!BI963,0)),"")</f>
        <v/>
      </c>
      <c r="M962" s="127" t="str">
        <f>IFERROR(INDEX(GUTS!AJ963:'GUTS'!BH963,MATCH(6,GUTS!AK963:'GUTS'!BI963,0)),"")</f>
        <v/>
      </c>
      <c r="N962" s="127" t="e">
        <f>Audit!#REF!</f>
        <v>#REF!</v>
      </c>
      <c r="O962" s="127" t="e">
        <f>Audit!#REF!</f>
        <v>#REF!</v>
      </c>
      <c r="P962" s="127" t="e">
        <f>Audit!#REF!</f>
        <v>#REF!</v>
      </c>
    </row>
    <row r="963" spans="1:16" hidden="1">
      <c r="A963" s="127" t="e">
        <f>Audit!#REF!</f>
        <v>#REF!</v>
      </c>
      <c r="B963" s="127" t="str">
        <f>IFERROR(INDEX(GUTS!AI964:'GUTS'!BH964,MATCH(1,GUTS!AK964:'GUTS'!BI964,0)),"")</f>
        <v/>
      </c>
      <c r="C963" s="127" t="str">
        <f>IFERROR(INDEX(GUTS!AJ964:'GUTS'!BH964,MATCH(1,GUTS!AK964:'GUTS'!BI964,0)),"")</f>
        <v/>
      </c>
      <c r="D963" s="127" t="str">
        <f>IFERROR(INDEX(GUTS!AI964:'GUTS'!BH964,MATCH(2,GUTS!AK964:'GUTS'!BI964,0)),"")</f>
        <v/>
      </c>
      <c r="E963" s="127" t="str">
        <f>IFERROR(INDEX(GUTS!AJ964:'GUTS'!BH964,MATCH(2,GUTS!AK964:'GUTS'!BI964,0)),"")</f>
        <v/>
      </c>
      <c r="F963" s="127" t="str">
        <f>IFERROR(INDEX(GUTS!AI964:'GUTS'!BH964,MATCH(3,GUTS!AK964:'GUTS'!BI964,0)),"")</f>
        <v/>
      </c>
      <c r="G963" s="127" t="str">
        <f>IFERROR(INDEX(GUTS!AJ964:'GUTS'!BH964,MATCH(3,GUTS!AK964:'GUTS'!BI964,0)),"")</f>
        <v/>
      </c>
      <c r="H963" s="127" t="str">
        <f>IFERROR(INDEX(GUTS!AI964:'GUTS'!BH964,MATCH(4,GUTS!AK964:'GUTS'!BI964,0)),"")</f>
        <v/>
      </c>
      <c r="I963" s="127" t="str">
        <f>IFERROR(INDEX(GUTS!AJ964:'GUTS'!BH964,MATCH(4,GUTS!AK964:'GUTS'!BI964,0)),"")</f>
        <v/>
      </c>
      <c r="J963" s="127" t="str">
        <f>IFERROR(INDEX(GUTS!AI964:'GUTS'!BH964,MATCH(5,GUTS!AK964:'GUTS'!BI964,0)),"")</f>
        <v/>
      </c>
      <c r="K963" s="127" t="str">
        <f>IFERROR(INDEX(GUTS!AJ964:'GUTS'!BH964,MATCH(5,GUTS!AK964:'GUTS'!BI964,0)),"")</f>
        <v/>
      </c>
      <c r="L963" s="127" t="str">
        <f>IFERROR(INDEX(GUTS!AI964:'GUTS'!BH964,MATCH(6,GUTS!AK964:'GUTS'!BI964,0)),"")</f>
        <v/>
      </c>
      <c r="M963" s="127" t="str">
        <f>IFERROR(INDEX(GUTS!AJ964:'GUTS'!BH964,MATCH(6,GUTS!AK964:'GUTS'!BI964,0)),"")</f>
        <v/>
      </c>
      <c r="N963" s="127" t="e">
        <f>Audit!#REF!</f>
        <v>#REF!</v>
      </c>
      <c r="O963" s="127" t="e">
        <f>Audit!#REF!</f>
        <v>#REF!</v>
      </c>
      <c r="P963" s="127" t="e">
        <f>Audit!#REF!</f>
        <v>#REF!</v>
      </c>
    </row>
    <row r="964" spans="1:16" hidden="1">
      <c r="A964" s="127" t="e">
        <f>Audit!#REF!</f>
        <v>#REF!</v>
      </c>
      <c r="B964" s="127" t="str">
        <f>IFERROR(INDEX(GUTS!AI965:'GUTS'!BH965,MATCH(1,GUTS!AK965:'GUTS'!BI965,0)),"")</f>
        <v/>
      </c>
      <c r="C964" s="127" t="str">
        <f>IFERROR(INDEX(GUTS!AJ965:'GUTS'!BH965,MATCH(1,GUTS!AK965:'GUTS'!BI965,0)),"")</f>
        <v/>
      </c>
      <c r="D964" s="127" t="str">
        <f>IFERROR(INDEX(GUTS!AI965:'GUTS'!BH965,MATCH(2,GUTS!AK965:'GUTS'!BI965,0)),"")</f>
        <v/>
      </c>
      <c r="E964" s="127" t="str">
        <f>IFERROR(INDEX(GUTS!AJ965:'GUTS'!BH965,MATCH(2,GUTS!AK965:'GUTS'!BI965,0)),"")</f>
        <v/>
      </c>
      <c r="F964" s="127" t="str">
        <f>IFERROR(INDEX(GUTS!AI965:'GUTS'!BH965,MATCH(3,GUTS!AK965:'GUTS'!BI965,0)),"")</f>
        <v/>
      </c>
      <c r="G964" s="127" t="str">
        <f>IFERROR(INDEX(GUTS!AJ965:'GUTS'!BH965,MATCH(3,GUTS!AK965:'GUTS'!BI965,0)),"")</f>
        <v/>
      </c>
      <c r="H964" s="127" t="str">
        <f>IFERROR(INDEX(GUTS!AI965:'GUTS'!BH965,MATCH(4,GUTS!AK965:'GUTS'!BI965,0)),"")</f>
        <v/>
      </c>
      <c r="I964" s="127" t="str">
        <f>IFERROR(INDEX(GUTS!AJ965:'GUTS'!BH965,MATCH(4,GUTS!AK965:'GUTS'!BI965,0)),"")</f>
        <v/>
      </c>
      <c r="J964" s="127" t="str">
        <f>IFERROR(INDEX(GUTS!AI965:'GUTS'!BH965,MATCH(5,GUTS!AK965:'GUTS'!BI965,0)),"")</f>
        <v/>
      </c>
      <c r="K964" s="127" t="str">
        <f>IFERROR(INDEX(GUTS!AJ965:'GUTS'!BH965,MATCH(5,GUTS!AK965:'GUTS'!BI965,0)),"")</f>
        <v/>
      </c>
      <c r="L964" s="127" t="str">
        <f>IFERROR(INDEX(GUTS!AI965:'GUTS'!BH965,MATCH(6,GUTS!AK965:'GUTS'!BI965,0)),"")</f>
        <v/>
      </c>
      <c r="M964" s="127" t="str">
        <f>IFERROR(INDEX(GUTS!AJ965:'GUTS'!BH965,MATCH(6,GUTS!AK965:'GUTS'!BI965,0)),"")</f>
        <v/>
      </c>
      <c r="N964" s="127" t="e">
        <f>Audit!#REF!</f>
        <v>#REF!</v>
      </c>
      <c r="O964" s="127" t="e">
        <f>Audit!#REF!</f>
        <v>#REF!</v>
      </c>
      <c r="P964" s="127" t="e">
        <f>Audit!#REF!</f>
        <v>#REF!</v>
      </c>
    </row>
    <row r="965" spans="1:16">
      <c r="A965" s="127" t="e">
        <f>Audit!#REF!</f>
        <v>#REF!</v>
      </c>
      <c r="B965" s="127" t="str">
        <f>IFERROR(INDEX(GUTS!AI966:'GUTS'!BH966,MATCH(1,GUTS!AK966:'GUTS'!BI966,0)),"")</f>
        <v/>
      </c>
      <c r="C965" s="127" t="str">
        <f>IFERROR(INDEX(GUTS!AJ966:'GUTS'!BH966,MATCH(1,GUTS!AK966:'GUTS'!BI966,0)),"")</f>
        <v/>
      </c>
      <c r="D965" s="127" t="str">
        <f>IFERROR(INDEX(GUTS!AI966:'GUTS'!BH966,MATCH(2,GUTS!AK966:'GUTS'!BI966,0)),"")</f>
        <v/>
      </c>
      <c r="E965" s="127" t="str">
        <f>IFERROR(INDEX(GUTS!AJ966:'GUTS'!BH966,MATCH(2,GUTS!AK966:'GUTS'!BI966,0)),"")</f>
        <v/>
      </c>
      <c r="F965" s="127" t="str">
        <f>IFERROR(INDEX(GUTS!AI966:'GUTS'!BH966,MATCH(3,GUTS!AK966:'GUTS'!BI966,0)),"")</f>
        <v/>
      </c>
      <c r="G965" s="127" t="str">
        <f>IFERROR(INDEX(GUTS!AJ966:'GUTS'!BH966,MATCH(3,GUTS!AK966:'GUTS'!BI966,0)),"")</f>
        <v/>
      </c>
      <c r="H965" s="127" t="str">
        <f>IFERROR(INDEX(GUTS!AI966:'GUTS'!BH966,MATCH(4,GUTS!AK966:'GUTS'!BI966,0)),"")</f>
        <v/>
      </c>
      <c r="I965" s="127" t="str">
        <f>IFERROR(INDEX(GUTS!AJ966:'GUTS'!BH966,MATCH(4,GUTS!AK966:'GUTS'!BI966,0)),"")</f>
        <v/>
      </c>
      <c r="J965" s="127" t="str">
        <f>IFERROR(INDEX(GUTS!AI966:'GUTS'!BH966,MATCH(5,GUTS!AK966:'GUTS'!BI966,0)),"")</f>
        <v/>
      </c>
      <c r="K965" s="127" t="str">
        <f>IFERROR(INDEX(GUTS!AJ966:'GUTS'!BH966,MATCH(5,GUTS!AK966:'GUTS'!BI966,0)),"")</f>
        <v/>
      </c>
      <c r="L965" s="127" t="str">
        <f>IFERROR(INDEX(GUTS!AI966:'GUTS'!BH966,MATCH(6,GUTS!AK966:'GUTS'!BI966,0)),"")</f>
        <v/>
      </c>
      <c r="M965" s="127" t="str">
        <f>IFERROR(INDEX(GUTS!AJ966:'GUTS'!BH966,MATCH(6,GUTS!AK966:'GUTS'!BI966,0)),"")</f>
        <v/>
      </c>
      <c r="N965" s="127" t="e">
        <f>Audit!#REF!</f>
        <v>#REF!</v>
      </c>
      <c r="O965" s="127" t="e">
        <f>Audit!#REF!</f>
        <v>#REF!</v>
      </c>
      <c r="P965" s="127" t="e">
        <f>Audit!#REF!</f>
        <v>#REF!</v>
      </c>
    </row>
    <row r="966" spans="1:16" hidden="1">
      <c r="A966" s="127" t="e">
        <f>Audit!#REF!</f>
        <v>#REF!</v>
      </c>
      <c r="B966" s="127" t="str">
        <f>IFERROR(INDEX(GUTS!AI967:'GUTS'!BH967,MATCH(1,GUTS!AK967:'GUTS'!BI967,0)),"")</f>
        <v/>
      </c>
      <c r="C966" s="127" t="str">
        <f>IFERROR(INDEX(GUTS!AJ967:'GUTS'!BH967,MATCH(1,GUTS!AK967:'GUTS'!BI967,0)),"")</f>
        <v/>
      </c>
      <c r="D966" s="127" t="str">
        <f>IFERROR(INDEX(GUTS!AI967:'GUTS'!BH967,MATCH(2,GUTS!AK967:'GUTS'!BI967,0)),"")</f>
        <v/>
      </c>
      <c r="E966" s="127" t="str">
        <f>IFERROR(INDEX(GUTS!AJ967:'GUTS'!BH967,MATCH(2,GUTS!AK967:'GUTS'!BI967,0)),"")</f>
        <v/>
      </c>
      <c r="F966" s="127" t="str">
        <f>IFERROR(INDEX(GUTS!AI967:'GUTS'!BH967,MATCH(3,GUTS!AK967:'GUTS'!BI967,0)),"")</f>
        <v/>
      </c>
      <c r="G966" s="127" t="str">
        <f>IFERROR(INDEX(GUTS!AJ967:'GUTS'!BH967,MATCH(3,GUTS!AK967:'GUTS'!BI967,0)),"")</f>
        <v/>
      </c>
      <c r="H966" s="127" t="str">
        <f>IFERROR(INDEX(GUTS!AI967:'GUTS'!BH967,MATCH(4,GUTS!AK967:'GUTS'!BI967,0)),"")</f>
        <v/>
      </c>
      <c r="I966" s="127" t="str">
        <f>IFERROR(INDEX(GUTS!AJ967:'GUTS'!BH967,MATCH(4,GUTS!AK967:'GUTS'!BI967,0)),"")</f>
        <v/>
      </c>
      <c r="J966" s="127" t="str">
        <f>IFERROR(INDEX(GUTS!AI967:'GUTS'!BH967,MATCH(5,GUTS!AK967:'GUTS'!BI967,0)),"")</f>
        <v/>
      </c>
      <c r="K966" s="127" t="str">
        <f>IFERROR(INDEX(GUTS!AJ967:'GUTS'!BH967,MATCH(5,GUTS!AK967:'GUTS'!BI967,0)),"")</f>
        <v/>
      </c>
      <c r="L966" s="127" t="str">
        <f>IFERROR(INDEX(GUTS!AI967:'GUTS'!BH967,MATCH(6,GUTS!AK967:'GUTS'!BI967,0)),"")</f>
        <v/>
      </c>
      <c r="M966" s="127" t="str">
        <f>IFERROR(INDEX(GUTS!AJ967:'GUTS'!BH967,MATCH(6,GUTS!AK967:'GUTS'!BI967,0)),"")</f>
        <v/>
      </c>
      <c r="N966" s="127" t="e">
        <f>Audit!#REF!</f>
        <v>#REF!</v>
      </c>
      <c r="O966" s="127" t="e">
        <f>Audit!#REF!</f>
        <v>#REF!</v>
      </c>
      <c r="P966" s="127" t="e">
        <f>Audit!#REF!</f>
        <v>#REF!</v>
      </c>
    </row>
    <row r="967" spans="1:16" hidden="1">
      <c r="A967" s="127" t="e">
        <f>Audit!#REF!</f>
        <v>#REF!</v>
      </c>
      <c r="B967" s="127" t="str">
        <f>IFERROR(INDEX(GUTS!AI968:'GUTS'!BH968,MATCH(1,GUTS!AK968:'GUTS'!BI968,0)),"")</f>
        <v/>
      </c>
      <c r="C967" s="127" t="str">
        <f>IFERROR(INDEX(GUTS!AJ968:'GUTS'!BH968,MATCH(1,GUTS!AK968:'GUTS'!BI968,0)),"")</f>
        <v/>
      </c>
      <c r="D967" s="127" t="str">
        <f>IFERROR(INDEX(GUTS!AI968:'GUTS'!BH968,MATCH(2,GUTS!AK968:'GUTS'!BI968,0)),"")</f>
        <v/>
      </c>
      <c r="E967" s="127" t="str">
        <f>IFERROR(INDEX(GUTS!AJ968:'GUTS'!BH968,MATCH(2,GUTS!AK968:'GUTS'!BI968,0)),"")</f>
        <v/>
      </c>
      <c r="F967" s="127" t="str">
        <f>IFERROR(INDEX(GUTS!AI968:'GUTS'!BH968,MATCH(3,GUTS!AK968:'GUTS'!BI968,0)),"")</f>
        <v/>
      </c>
      <c r="G967" s="127" t="str">
        <f>IFERROR(INDEX(GUTS!AJ968:'GUTS'!BH968,MATCH(3,GUTS!AK968:'GUTS'!BI968,0)),"")</f>
        <v/>
      </c>
      <c r="H967" s="127" t="str">
        <f>IFERROR(INDEX(GUTS!AI968:'GUTS'!BH968,MATCH(4,GUTS!AK968:'GUTS'!BI968,0)),"")</f>
        <v/>
      </c>
      <c r="I967" s="127" t="str">
        <f>IFERROR(INDEX(GUTS!AJ968:'GUTS'!BH968,MATCH(4,GUTS!AK968:'GUTS'!BI968,0)),"")</f>
        <v/>
      </c>
      <c r="J967" s="127" t="str">
        <f>IFERROR(INDEX(GUTS!AI968:'GUTS'!BH968,MATCH(5,GUTS!AK968:'GUTS'!BI968,0)),"")</f>
        <v/>
      </c>
      <c r="K967" s="127" t="str">
        <f>IFERROR(INDEX(GUTS!AJ968:'GUTS'!BH968,MATCH(5,GUTS!AK968:'GUTS'!BI968,0)),"")</f>
        <v/>
      </c>
      <c r="L967" s="127" t="str">
        <f>IFERROR(INDEX(GUTS!AI968:'GUTS'!BH968,MATCH(6,GUTS!AK968:'GUTS'!BI968,0)),"")</f>
        <v/>
      </c>
      <c r="M967" s="127" t="str">
        <f>IFERROR(INDEX(GUTS!AJ968:'GUTS'!BH968,MATCH(6,GUTS!AK968:'GUTS'!BI968,0)),"")</f>
        <v/>
      </c>
      <c r="N967" s="127" t="e">
        <f>Audit!#REF!</f>
        <v>#REF!</v>
      </c>
      <c r="O967" s="127" t="e">
        <f>Audit!#REF!</f>
        <v>#REF!</v>
      </c>
      <c r="P967" s="127" t="e">
        <f>Audit!#REF!</f>
        <v>#REF!</v>
      </c>
    </row>
    <row r="968" spans="1:16" hidden="1">
      <c r="A968" s="127" t="e">
        <f>Audit!#REF!</f>
        <v>#REF!</v>
      </c>
      <c r="B968" s="127" t="str">
        <f>IFERROR(INDEX(GUTS!AI969:'GUTS'!BH969,MATCH(1,GUTS!AK969:'GUTS'!BI969,0)),"")</f>
        <v/>
      </c>
      <c r="C968" s="127" t="str">
        <f>IFERROR(INDEX(GUTS!AJ969:'GUTS'!BH969,MATCH(1,GUTS!AK969:'GUTS'!BI969,0)),"")</f>
        <v/>
      </c>
      <c r="D968" s="127" t="str">
        <f>IFERROR(INDEX(GUTS!AI969:'GUTS'!BH969,MATCH(2,GUTS!AK969:'GUTS'!BI969,0)),"")</f>
        <v/>
      </c>
      <c r="E968" s="127" t="str">
        <f>IFERROR(INDEX(GUTS!AJ969:'GUTS'!BH969,MATCH(2,GUTS!AK969:'GUTS'!BI969,0)),"")</f>
        <v/>
      </c>
      <c r="F968" s="127" t="str">
        <f>IFERROR(INDEX(GUTS!AI969:'GUTS'!BH969,MATCH(3,GUTS!AK969:'GUTS'!BI969,0)),"")</f>
        <v/>
      </c>
      <c r="G968" s="127" t="str">
        <f>IFERROR(INDEX(GUTS!AJ969:'GUTS'!BH969,MATCH(3,GUTS!AK969:'GUTS'!BI969,0)),"")</f>
        <v/>
      </c>
      <c r="H968" s="127" t="str">
        <f>IFERROR(INDEX(GUTS!AI969:'GUTS'!BH969,MATCH(4,GUTS!AK969:'GUTS'!BI969,0)),"")</f>
        <v/>
      </c>
      <c r="I968" s="127" t="str">
        <f>IFERROR(INDEX(GUTS!AJ969:'GUTS'!BH969,MATCH(4,GUTS!AK969:'GUTS'!BI969,0)),"")</f>
        <v/>
      </c>
      <c r="J968" s="127" t="str">
        <f>IFERROR(INDEX(GUTS!AI969:'GUTS'!BH969,MATCH(5,GUTS!AK969:'GUTS'!BI969,0)),"")</f>
        <v/>
      </c>
      <c r="K968" s="127" t="str">
        <f>IFERROR(INDEX(GUTS!AJ969:'GUTS'!BH969,MATCH(5,GUTS!AK969:'GUTS'!BI969,0)),"")</f>
        <v/>
      </c>
      <c r="L968" s="127" t="str">
        <f>IFERROR(INDEX(GUTS!AI969:'GUTS'!BH969,MATCH(6,GUTS!AK969:'GUTS'!BI969,0)),"")</f>
        <v/>
      </c>
      <c r="M968" s="127" t="str">
        <f>IFERROR(INDEX(GUTS!AJ969:'GUTS'!BH969,MATCH(6,GUTS!AK969:'GUTS'!BI969,0)),"")</f>
        <v/>
      </c>
      <c r="N968" s="127" t="e">
        <f>Audit!#REF!</f>
        <v>#REF!</v>
      </c>
      <c r="O968" s="127" t="e">
        <f>Audit!#REF!</f>
        <v>#REF!</v>
      </c>
      <c r="P968" s="127" t="e">
        <f>Audit!#REF!</f>
        <v>#REF!</v>
      </c>
    </row>
    <row r="969" spans="1:16" hidden="1">
      <c r="A969" s="127" t="e">
        <f>Audit!#REF!</f>
        <v>#REF!</v>
      </c>
      <c r="B969" s="127" t="str">
        <f>IFERROR(INDEX(GUTS!AI970:'GUTS'!BH970,MATCH(1,GUTS!AK970:'GUTS'!BI970,0)),"")</f>
        <v/>
      </c>
      <c r="C969" s="127" t="str">
        <f>IFERROR(INDEX(GUTS!AJ970:'GUTS'!BH970,MATCH(1,GUTS!AK970:'GUTS'!BI970,0)),"")</f>
        <v/>
      </c>
      <c r="D969" s="127" t="str">
        <f>IFERROR(INDEX(GUTS!AI970:'GUTS'!BH970,MATCH(2,GUTS!AK970:'GUTS'!BI970,0)),"")</f>
        <v/>
      </c>
      <c r="E969" s="127" t="str">
        <f>IFERROR(INDEX(GUTS!AJ970:'GUTS'!BH970,MATCH(2,GUTS!AK970:'GUTS'!BI970,0)),"")</f>
        <v/>
      </c>
      <c r="F969" s="127" t="str">
        <f>IFERROR(INDEX(GUTS!AI970:'GUTS'!BH970,MATCH(3,GUTS!AK970:'GUTS'!BI970,0)),"")</f>
        <v/>
      </c>
      <c r="G969" s="127" t="str">
        <f>IFERROR(INDEX(GUTS!AJ970:'GUTS'!BH970,MATCH(3,GUTS!AK970:'GUTS'!BI970,0)),"")</f>
        <v/>
      </c>
      <c r="H969" s="127" t="str">
        <f>IFERROR(INDEX(GUTS!AI970:'GUTS'!BH970,MATCH(4,GUTS!AK970:'GUTS'!BI970,0)),"")</f>
        <v/>
      </c>
      <c r="I969" s="127" t="str">
        <f>IFERROR(INDEX(GUTS!AJ970:'GUTS'!BH970,MATCH(4,GUTS!AK970:'GUTS'!BI970,0)),"")</f>
        <v/>
      </c>
      <c r="J969" s="127" t="str">
        <f>IFERROR(INDEX(GUTS!AI970:'GUTS'!BH970,MATCH(5,GUTS!AK970:'GUTS'!BI970,0)),"")</f>
        <v/>
      </c>
      <c r="K969" s="127" t="str">
        <f>IFERROR(INDEX(GUTS!AJ970:'GUTS'!BH970,MATCH(5,GUTS!AK970:'GUTS'!BI970,0)),"")</f>
        <v/>
      </c>
      <c r="L969" s="127" t="str">
        <f>IFERROR(INDEX(GUTS!AI970:'GUTS'!BH970,MATCH(6,GUTS!AK970:'GUTS'!BI970,0)),"")</f>
        <v/>
      </c>
      <c r="M969" s="127" t="str">
        <f>IFERROR(INDEX(GUTS!AJ970:'GUTS'!BH970,MATCH(6,GUTS!AK970:'GUTS'!BI970,0)),"")</f>
        <v/>
      </c>
      <c r="N969" s="127" t="e">
        <f>Audit!#REF!</f>
        <v>#REF!</v>
      </c>
      <c r="O969" s="127" t="e">
        <f>Audit!#REF!</f>
        <v>#REF!</v>
      </c>
      <c r="P969" s="127" t="e">
        <f>Audit!#REF!</f>
        <v>#REF!</v>
      </c>
    </row>
    <row r="970" spans="1:16" hidden="1">
      <c r="A970" s="127" t="e">
        <f>Audit!#REF!</f>
        <v>#REF!</v>
      </c>
      <c r="B970" s="127" t="str">
        <f>IFERROR(INDEX(GUTS!AI971:'GUTS'!BH971,MATCH(1,GUTS!AK971:'GUTS'!BI971,0)),"")</f>
        <v/>
      </c>
      <c r="C970" s="127" t="str">
        <f>IFERROR(INDEX(GUTS!AJ971:'GUTS'!BH971,MATCH(1,GUTS!AK971:'GUTS'!BI971,0)),"")</f>
        <v/>
      </c>
      <c r="D970" s="127" t="str">
        <f>IFERROR(INDEX(GUTS!AI971:'GUTS'!BH971,MATCH(2,GUTS!AK971:'GUTS'!BI971,0)),"")</f>
        <v/>
      </c>
      <c r="E970" s="127" t="str">
        <f>IFERROR(INDEX(GUTS!AJ971:'GUTS'!BH971,MATCH(2,GUTS!AK971:'GUTS'!BI971,0)),"")</f>
        <v/>
      </c>
      <c r="F970" s="127" t="str">
        <f>IFERROR(INDEX(GUTS!AI971:'GUTS'!BH971,MATCH(3,GUTS!AK971:'GUTS'!BI971,0)),"")</f>
        <v/>
      </c>
      <c r="G970" s="127" t="str">
        <f>IFERROR(INDEX(GUTS!AJ971:'GUTS'!BH971,MATCH(3,GUTS!AK971:'GUTS'!BI971,0)),"")</f>
        <v/>
      </c>
      <c r="H970" s="127" t="str">
        <f>IFERROR(INDEX(GUTS!AI971:'GUTS'!BH971,MATCH(4,GUTS!AK971:'GUTS'!BI971,0)),"")</f>
        <v/>
      </c>
      <c r="I970" s="127" t="str">
        <f>IFERROR(INDEX(GUTS!AJ971:'GUTS'!BH971,MATCH(4,GUTS!AK971:'GUTS'!BI971,0)),"")</f>
        <v/>
      </c>
      <c r="J970" s="127" t="str">
        <f>IFERROR(INDEX(GUTS!AI971:'GUTS'!BH971,MATCH(5,GUTS!AK971:'GUTS'!BI971,0)),"")</f>
        <v/>
      </c>
      <c r="K970" s="127" t="str">
        <f>IFERROR(INDEX(GUTS!AJ971:'GUTS'!BH971,MATCH(5,GUTS!AK971:'GUTS'!BI971,0)),"")</f>
        <v/>
      </c>
      <c r="L970" s="127" t="str">
        <f>IFERROR(INDEX(GUTS!AI971:'GUTS'!BH971,MATCH(6,GUTS!AK971:'GUTS'!BI971,0)),"")</f>
        <v/>
      </c>
      <c r="M970" s="127" t="str">
        <f>IFERROR(INDEX(GUTS!AJ971:'GUTS'!BH971,MATCH(6,GUTS!AK971:'GUTS'!BI971,0)),"")</f>
        <v/>
      </c>
      <c r="N970" s="127" t="e">
        <f>Audit!#REF!</f>
        <v>#REF!</v>
      </c>
      <c r="O970" s="127" t="e">
        <f>Audit!#REF!</f>
        <v>#REF!</v>
      </c>
      <c r="P970" s="127" t="e">
        <f>Audit!#REF!</f>
        <v>#REF!</v>
      </c>
    </row>
    <row r="971" spans="1:16" hidden="1">
      <c r="A971" s="127" t="e">
        <f>Audit!#REF!</f>
        <v>#REF!</v>
      </c>
      <c r="B971" s="127" t="str">
        <f>IFERROR(INDEX(GUTS!AI972:'GUTS'!BH972,MATCH(1,GUTS!AK972:'GUTS'!BI972,0)),"")</f>
        <v/>
      </c>
      <c r="C971" s="127" t="str">
        <f>IFERROR(INDEX(GUTS!AJ972:'GUTS'!BH972,MATCH(1,GUTS!AK972:'GUTS'!BI972,0)),"")</f>
        <v/>
      </c>
      <c r="D971" s="127" t="str">
        <f>IFERROR(INDEX(GUTS!AI972:'GUTS'!BH972,MATCH(2,GUTS!AK972:'GUTS'!BI972,0)),"")</f>
        <v/>
      </c>
      <c r="E971" s="127" t="str">
        <f>IFERROR(INDEX(GUTS!AJ972:'GUTS'!BH972,MATCH(2,GUTS!AK972:'GUTS'!BI972,0)),"")</f>
        <v/>
      </c>
      <c r="F971" s="127" t="str">
        <f>IFERROR(INDEX(GUTS!AI972:'GUTS'!BH972,MATCH(3,GUTS!AK972:'GUTS'!BI972,0)),"")</f>
        <v/>
      </c>
      <c r="G971" s="127" t="str">
        <f>IFERROR(INDEX(GUTS!AJ972:'GUTS'!BH972,MATCH(3,GUTS!AK972:'GUTS'!BI972,0)),"")</f>
        <v/>
      </c>
      <c r="H971" s="127" t="str">
        <f>IFERROR(INDEX(GUTS!AI972:'GUTS'!BH972,MATCH(4,GUTS!AK972:'GUTS'!BI972,0)),"")</f>
        <v/>
      </c>
      <c r="I971" s="127" t="str">
        <f>IFERROR(INDEX(GUTS!AJ972:'GUTS'!BH972,MATCH(4,GUTS!AK972:'GUTS'!BI972,0)),"")</f>
        <v/>
      </c>
      <c r="J971" s="127" t="str">
        <f>IFERROR(INDEX(GUTS!AI972:'GUTS'!BH972,MATCH(5,GUTS!AK972:'GUTS'!BI972,0)),"")</f>
        <v/>
      </c>
      <c r="K971" s="127" t="str">
        <f>IFERROR(INDEX(GUTS!AJ972:'GUTS'!BH972,MATCH(5,GUTS!AK972:'GUTS'!BI972,0)),"")</f>
        <v/>
      </c>
      <c r="L971" s="127" t="str">
        <f>IFERROR(INDEX(GUTS!AI972:'GUTS'!BH972,MATCH(6,GUTS!AK972:'GUTS'!BI972,0)),"")</f>
        <v/>
      </c>
      <c r="M971" s="127" t="str">
        <f>IFERROR(INDEX(GUTS!AJ972:'GUTS'!BH972,MATCH(6,GUTS!AK972:'GUTS'!BI972,0)),"")</f>
        <v/>
      </c>
      <c r="N971" s="127" t="e">
        <f>Audit!#REF!</f>
        <v>#REF!</v>
      </c>
      <c r="O971" s="127" t="e">
        <f>Audit!#REF!</f>
        <v>#REF!</v>
      </c>
      <c r="P971" s="127" t="e">
        <f>Audit!#REF!</f>
        <v>#REF!</v>
      </c>
    </row>
    <row r="972" spans="1:16" hidden="1">
      <c r="A972" s="127" t="e">
        <f>Audit!#REF!</f>
        <v>#REF!</v>
      </c>
      <c r="B972" s="127" t="str">
        <f>IFERROR(INDEX(GUTS!AI973:'GUTS'!BH973,MATCH(1,GUTS!AK973:'GUTS'!BI973,0)),"")</f>
        <v/>
      </c>
      <c r="C972" s="127" t="str">
        <f>IFERROR(INDEX(GUTS!AJ973:'GUTS'!BH973,MATCH(1,GUTS!AK973:'GUTS'!BI973,0)),"")</f>
        <v/>
      </c>
      <c r="D972" s="127" t="str">
        <f>IFERROR(INDEX(GUTS!AI973:'GUTS'!BH973,MATCH(2,GUTS!AK973:'GUTS'!BI973,0)),"")</f>
        <v/>
      </c>
      <c r="E972" s="127" t="str">
        <f>IFERROR(INDEX(GUTS!AJ973:'GUTS'!BH973,MATCH(2,GUTS!AK973:'GUTS'!BI973,0)),"")</f>
        <v/>
      </c>
      <c r="F972" s="127" t="str">
        <f>IFERROR(INDEX(GUTS!AI973:'GUTS'!BH973,MATCH(3,GUTS!AK973:'GUTS'!BI973,0)),"")</f>
        <v/>
      </c>
      <c r="G972" s="127" t="str">
        <f>IFERROR(INDEX(GUTS!AJ973:'GUTS'!BH973,MATCH(3,GUTS!AK973:'GUTS'!BI973,0)),"")</f>
        <v/>
      </c>
      <c r="H972" s="127" t="str">
        <f>IFERROR(INDEX(GUTS!AI973:'GUTS'!BH973,MATCH(4,GUTS!AK973:'GUTS'!BI973,0)),"")</f>
        <v/>
      </c>
      <c r="I972" s="127" t="str">
        <f>IFERROR(INDEX(GUTS!AJ973:'GUTS'!BH973,MATCH(4,GUTS!AK973:'GUTS'!BI973,0)),"")</f>
        <v/>
      </c>
      <c r="J972" s="127" t="str">
        <f>IFERROR(INDEX(GUTS!AI973:'GUTS'!BH973,MATCH(5,GUTS!AK973:'GUTS'!BI973,0)),"")</f>
        <v/>
      </c>
      <c r="K972" s="127" t="str">
        <f>IFERROR(INDEX(GUTS!AJ973:'GUTS'!BH973,MATCH(5,GUTS!AK973:'GUTS'!BI973,0)),"")</f>
        <v/>
      </c>
      <c r="L972" s="127" t="str">
        <f>IFERROR(INDEX(GUTS!AI973:'GUTS'!BH973,MATCH(6,GUTS!AK973:'GUTS'!BI973,0)),"")</f>
        <v/>
      </c>
      <c r="M972" s="127" t="str">
        <f>IFERROR(INDEX(GUTS!AJ973:'GUTS'!BH973,MATCH(6,GUTS!AK973:'GUTS'!BI973,0)),"")</f>
        <v/>
      </c>
      <c r="N972" s="127" t="e">
        <f>Audit!#REF!</f>
        <v>#REF!</v>
      </c>
      <c r="O972" s="127" t="e">
        <f>Audit!#REF!</f>
        <v>#REF!</v>
      </c>
      <c r="P972" s="127" t="e">
        <f>Audit!#REF!</f>
        <v>#REF!</v>
      </c>
    </row>
    <row r="973" spans="1:16" hidden="1">
      <c r="A973" s="127" t="e">
        <f>Audit!#REF!</f>
        <v>#REF!</v>
      </c>
      <c r="B973" s="127" t="str">
        <f>IFERROR(INDEX(GUTS!AI974:'GUTS'!BH974,MATCH(1,GUTS!AK974:'GUTS'!BI974,0)),"")</f>
        <v/>
      </c>
      <c r="C973" s="127" t="str">
        <f>IFERROR(INDEX(GUTS!AJ974:'GUTS'!BH974,MATCH(1,GUTS!AK974:'GUTS'!BI974,0)),"")</f>
        <v/>
      </c>
      <c r="D973" s="127" t="str">
        <f>IFERROR(INDEX(GUTS!AI974:'GUTS'!BH974,MATCH(2,GUTS!AK974:'GUTS'!BI974,0)),"")</f>
        <v/>
      </c>
      <c r="E973" s="127" t="str">
        <f>IFERROR(INDEX(GUTS!AJ974:'GUTS'!BH974,MATCH(2,GUTS!AK974:'GUTS'!BI974,0)),"")</f>
        <v/>
      </c>
      <c r="F973" s="127" t="str">
        <f>IFERROR(INDEX(GUTS!AI974:'GUTS'!BH974,MATCH(3,GUTS!AK974:'GUTS'!BI974,0)),"")</f>
        <v/>
      </c>
      <c r="G973" s="127" t="str">
        <f>IFERROR(INDEX(GUTS!AJ974:'GUTS'!BH974,MATCH(3,GUTS!AK974:'GUTS'!BI974,0)),"")</f>
        <v/>
      </c>
      <c r="H973" s="127" t="str">
        <f>IFERROR(INDEX(GUTS!AI974:'GUTS'!BH974,MATCH(4,GUTS!AK974:'GUTS'!BI974,0)),"")</f>
        <v/>
      </c>
      <c r="I973" s="127" t="str">
        <f>IFERROR(INDEX(GUTS!AJ974:'GUTS'!BH974,MATCH(4,GUTS!AK974:'GUTS'!BI974,0)),"")</f>
        <v/>
      </c>
      <c r="J973" s="127" t="str">
        <f>IFERROR(INDEX(GUTS!AI974:'GUTS'!BH974,MATCH(5,GUTS!AK974:'GUTS'!BI974,0)),"")</f>
        <v/>
      </c>
      <c r="K973" s="127" t="str">
        <f>IFERROR(INDEX(GUTS!AJ974:'GUTS'!BH974,MATCH(5,GUTS!AK974:'GUTS'!BI974,0)),"")</f>
        <v/>
      </c>
      <c r="L973" s="127" t="str">
        <f>IFERROR(INDEX(GUTS!AI974:'GUTS'!BH974,MATCH(6,GUTS!AK974:'GUTS'!BI974,0)),"")</f>
        <v/>
      </c>
      <c r="M973" s="127" t="str">
        <f>IFERROR(INDEX(GUTS!AJ974:'GUTS'!BH974,MATCH(6,GUTS!AK974:'GUTS'!BI974,0)),"")</f>
        <v/>
      </c>
      <c r="N973" s="127" t="e">
        <f>Audit!#REF!</f>
        <v>#REF!</v>
      </c>
      <c r="O973" s="127" t="e">
        <f>Audit!#REF!</f>
        <v>#REF!</v>
      </c>
      <c r="P973" s="127" t="e">
        <f>Audit!#REF!</f>
        <v>#REF!</v>
      </c>
    </row>
    <row r="974" spans="1:16" hidden="1">
      <c r="A974" s="127" t="e">
        <f>Audit!#REF!</f>
        <v>#REF!</v>
      </c>
      <c r="B974" s="127" t="str">
        <f>IFERROR(INDEX(GUTS!AI975:'GUTS'!BH975,MATCH(1,GUTS!AK975:'GUTS'!BI975,0)),"")</f>
        <v/>
      </c>
      <c r="C974" s="127" t="str">
        <f>IFERROR(INDEX(GUTS!AJ975:'GUTS'!BH975,MATCH(1,GUTS!AK975:'GUTS'!BI975,0)),"")</f>
        <v/>
      </c>
      <c r="D974" s="127" t="str">
        <f>IFERROR(INDEX(GUTS!AI975:'GUTS'!BH975,MATCH(2,GUTS!AK975:'GUTS'!BI975,0)),"")</f>
        <v/>
      </c>
      <c r="E974" s="127" t="str">
        <f>IFERROR(INDEX(GUTS!AJ975:'GUTS'!BH975,MATCH(2,GUTS!AK975:'GUTS'!BI975,0)),"")</f>
        <v/>
      </c>
      <c r="F974" s="127" t="str">
        <f>IFERROR(INDEX(GUTS!AI975:'GUTS'!BH975,MATCH(3,GUTS!AK975:'GUTS'!BI975,0)),"")</f>
        <v/>
      </c>
      <c r="G974" s="127" t="str">
        <f>IFERROR(INDEX(GUTS!AJ975:'GUTS'!BH975,MATCH(3,GUTS!AK975:'GUTS'!BI975,0)),"")</f>
        <v/>
      </c>
      <c r="H974" s="127" t="str">
        <f>IFERROR(INDEX(GUTS!AI975:'GUTS'!BH975,MATCH(4,GUTS!AK975:'GUTS'!BI975,0)),"")</f>
        <v/>
      </c>
      <c r="I974" s="127" t="str">
        <f>IFERROR(INDEX(GUTS!AJ975:'GUTS'!BH975,MATCH(4,GUTS!AK975:'GUTS'!BI975,0)),"")</f>
        <v/>
      </c>
      <c r="J974" s="127" t="str">
        <f>IFERROR(INDEX(GUTS!AI975:'GUTS'!BH975,MATCH(5,GUTS!AK975:'GUTS'!BI975,0)),"")</f>
        <v/>
      </c>
      <c r="K974" s="127" t="str">
        <f>IFERROR(INDEX(GUTS!AJ975:'GUTS'!BH975,MATCH(5,GUTS!AK975:'GUTS'!BI975,0)),"")</f>
        <v/>
      </c>
      <c r="L974" s="127" t="str">
        <f>IFERROR(INDEX(GUTS!AI975:'GUTS'!BH975,MATCH(6,GUTS!AK975:'GUTS'!BI975,0)),"")</f>
        <v/>
      </c>
      <c r="M974" s="127" t="str">
        <f>IFERROR(INDEX(GUTS!AJ975:'GUTS'!BH975,MATCH(6,GUTS!AK975:'GUTS'!BI975,0)),"")</f>
        <v/>
      </c>
      <c r="N974" s="127" t="e">
        <f>Audit!#REF!</f>
        <v>#REF!</v>
      </c>
      <c r="O974" s="127" t="e">
        <f>Audit!#REF!</f>
        <v>#REF!</v>
      </c>
      <c r="P974" s="127" t="e">
        <f>Audit!#REF!</f>
        <v>#REF!</v>
      </c>
    </row>
    <row r="975" spans="1:16" hidden="1">
      <c r="A975" s="127" t="e">
        <f>Audit!#REF!</f>
        <v>#REF!</v>
      </c>
      <c r="B975" s="127" t="str">
        <f>IFERROR(INDEX(GUTS!AI976:'GUTS'!BH976,MATCH(1,GUTS!AK976:'GUTS'!BI976,0)),"")</f>
        <v/>
      </c>
      <c r="C975" s="127" t="str">
        <f>IFERROR(INDEX(GUTS!AJ976:'GUTS'!BH976,MATCH(1,GUTS!AK976:'GUTS'!BI976,0)),"")</f>
        <v/>
      </c>
      <c r="D975" s="127" t="str">
        <f>IFERROR(INDEX(GUTS!AI976:'GUTS'!BH976,MATCH(2,GUTS!AK976:'GUTS'!BI976,0)),"")</f>
        <v/>
      </c>
      <c r="E975" s="127" t="str">
        <f>IFERROR(INDEX(GUTS!AJ976:'GUTS'!BH976,MATCH(2,GUTS!AK976:'GUTS'!BI976,0)),"")</f>
        <v/>
      </c>
      <c r="F975" s="127" t="str">
        <f>IFERROR(INDEX(GUTS!AI976:'GUTS'!BH976,MATCH(3,GUTS!AK976:'GUTS'!BI976,0)),"")</f>
        <v/>
      </c>
      <c r="G975" s="127" t="str">
        <f>IFERROR(INDEX(GUTS!AJ976:'GUTS'!BH976,MATCH(3,GUTS!AK976:'GUTS'!BI976,0)),"")</f>
        <v/>
      </c>
      <c r="H975" s="127" t="str">
        <f>IFERROR(INDEX(GUTS!AI976:'GUTS'!BH976,MATCH(4,GUTS!AK976:'GUTS'!BI976,0)),"")</f>
        <v/>
      </c>
      <c r="I975" s="127" t="str">
        <f>IFERROR(INDEX(GUTS!AJ976:'GUTS'!BH976,MATCH(4,GUTS!AK976:'GUTS'!BI976,0)),"")</f>
        <v/>
      </c>
      <c r="J975" s="127" t="str">
        <f>IFERROR(INDEX(GUTS!AI976:'GUTS'!BH976,MATCH(5,GUTS!AK976:'GUTS'!BI976,0)),"")</f>
        <v/>
      </c>
      <c r="K975" s="127" t="str">
        <f>IFERROR(INDEX(GUTS!AJ976:'GUTS'!BH976,MATCH(5,GUTS!AK976:'GUTS'!BI976,0)),"")</f>
        <v/>
      </c>
      <c r="L975" s="127" t="str">
        <f>IFERROR(INDEX(GUTS!AI976:'GUTS'!BH976,MATCH(6,GUTS!AK976:'GUTS'!BI976,0)),"")</f>
        <v/>
      </c>
      <c r="M975" s="127" t="str">
        <f>IFERROR(INDEX(GUTS!AJ976:'GUTS'!BH976,MATCH(6,GUTS!AK976:'GUTS'!BI976,0)),"")</f>
        <v/>
      </c>
      <c r="N975" s="127" t="e">
        <f>Audit!#REF!</f>
        <v>#REF!</v>
      </c>
      <c r="O975" s="127" t="e">
        <f>Audit!#REF!</f>
        <v>#REF!</v>
      </c>
      <c r="P975" s="127" t="e">
        <f>Audit!#REF!</f>
        <v>#REF!</v>
      </c>
    </row>
    <row r="976" spans="1:16" hidden="1">
      <c r="A976" s="127" t="e">
        <f>Audit!#REF!</f>
        <v>#REF!</v>
      </c>
      <c r="B976" s="127" t="str">
        <f>IFERROR(INDEX(GUTS!AI977:'GUTS'!BH977,MATCH(1,GUTS!AK977:'GUTS'!BI977,0)),"")</f>
        <v/>
      </c>
      <c r="C976" s="127" t="str">
        <f>IFERROR(INDEX(GUTS!AJ977:'GUTS'!BH977,MATCH(1,GUTS!AK977:'GUTS'!BI977,0)),"")</f>
        <v/>
      </c>
      <c r="D976" s="127" t="str">
        <f>IFERROR(INDEX(GUTS!AI977:'GUTS'!BH977,MATCH(2,GUTS!AK977:'GUTS'!BI977,0)),"")</f>
        <v/>
      </c>
      <c r="E976" s="127" t="str">
        <f>IFERROR(INDEX(GUTS!AJ977:'GUTS'!BH977,MATCH(2,GUTS!AK977:'GUTS'!BI977,0)),"")</f>
        <v/>
      </c>
      <c r="F976" s="127" t="str">
        <f>IFERROR(INDEX(GUTS!AI977:'GUTS'!BH977,MATCH(3,GUTS!AK977:'GUTS'!BI977,0)),"")</f>
        <v/>
      </c>
      <c r="G976" s="127" t="str">
        <f>IFERROR(INDEX(GUTS!AJ977:'GUTS'!BH977,MATCH(3,GUTS!AK977:'GUTS'!BI977,0)),"")</f>
        <v/>
      </c>
      <c r="H976" s="127" t="str">
        <f>IFERROR(INDEX(GUTS!AI977:'GUTS'!BH977,MATCH(4,GUTS!AK977:'GUTS'!BI977,0)),"")</f>
        <v/>
      </c>
      <c r="I976" s="127" t="str">
        <f>IFERROR(INDEX(GUTS!AJ977:'GUTS'!BH977,MATCH(4,GUTS!AK977:'GUTS'!BI977,0)),"")</f>
        <v/>
      </c>
      <c r="J976" s="127" t="str">
        <f>IFERROR(INDEX(GUTS!AI977:'GUTS'!BH977,MATCH(5,GUTS!AK977:'GUTS'!BI977,0)),"")</f>
        <v/>
      </c>
      <c r="K976" s="127" t="str">
        <f>IFERROR(INDEX(GUTS!AJ977:'GUTS'!BH977,MATCH(5,GUTS!AK977:'GUTS'!BI977,0)),"")</f>
        <v/>
      </c>
      <c r="L976" s="127" t="str">
        <f>IFERROR(INDEX(GUTS!AI977:'GUTS'!BH977,MATCH(6,GUTS!AK977:'GUTS'!BI977,0)),"")</f>
        <v/>
      </c>
      <c r="M976" s="127" t="str">
        <f>IFERROR(INDEX(GUTS!AJ977:'GUTS'!BH977,MATCH(6,GUTS!AK977:'GUTS'!BI977,0)),"")</f>
        <v/>
      </c>
      <c r="N976" s="127" t="e">
        <f>Audit!#REF!</f>
        <v>#REF!</v>
      </c>
      <c r="O976" s="127" t="e">
        <f>Audit!#REF!</f>
        <v>#REF!</v>
      </c>
      <c r="P976" s="127" t="e">
        <f>Audit!#REF!</f>
        <v>#REF!</v>
      </c>
    </row>
    <row r="977" spans="1:16" hidden="1">
      <c r="A977" s="127" t="e">
        <f>Audit!#REF!</f>
        <v>#REF!</v>
      </c>
      <c r="B977" s="127" t="str">
        <f>IFERROR(INDEX(GUTS!AI978:'GUTS'!BH978,MATCH(1,GUTS!AK978:'GUTS'!BI978,0)),"")</f>
        <v/>
      </c>
      <c r="C977" s="127" t="str">
        <f>IFERROR(INDEX(GUTS!AJ978:'GUTS'!BH978,MATCH(1,GUTS!AK978:'GUTS'!BI978,0)),"")</f>
        <v/>
      </c>
      <c r="D977" s="127" t="str">
        <f>IFERROR(INDEX(GUTS!AI978:'GUTS'!BH978,MATCH(2,GUTS!AK978:'GUTS'!BI978,0)),"")</f>
        <v/>
      </c>
      <c r="E977" s="127" t="str">
        <f>IFERROR(INDEX(GUTS!AJ978:'GUTS'!BH978,MATCH(2,GUTS!AK978:'GUTS'!BI978,0)),"")</f>
        <v/>
      </c>
      <c r="F977" s="127" t="str">
        <f>IFERROR(INDEX(GUTS!AI978:'GUTS'!BH978,MATCH(3,GUTS!AK978:'GUTS'!BI978,0)),"")</f>
        <v/>
      </c>
      <c r="G977" s="127" t="str">
        <f>IFERROR(INDEX(GUTS!AJ978:'GUTS'!BH978,MATCH(3,GUTS!AK978:'GUTS'!BI978,0)),"")</f>
        <v/>
      </c>
      <c r="H977" s="127" t="str">
        <f>IFERROR(INDEX(GUTS!AI978:'GUTS'!BH978,MATCH(4,GUTS!AK978:'GUTS'!BI978,0)),"")</f>
        <v/>
      </c>
      <c r="I977" s="127" t="str">
        <f>IFERROR(INDEX(GUTS!AJ978:'GUTS'!BH978,MATCH(4,GUTS!AK978:'GUTS'!BI978,0)),"")</f>
        <v/>
      </c>
      <c r="J977" s="127" t="str">
        <f>IFERROR(INDEX(GUTS!AI978:'GUTS'!BH978,MATCH(5,GUTS!AK978:'GUTS'!BI978,0)),"")</f>
        <v/>
      </c>
      <c r="K977" s="127" t="str">
        <f>IFERROR(INDEX(GUTS!AJ978:'GUTS'!BH978,MATCH(5,GUTS!AK978:'GUTS'!BI978,0)),"")</f>
        <v/>
      </c>
      <c r="L977" s="127" t="str">
        <f>IFERROR(INDEX(GUTS!AI978:'GUTS'!BH978,MATCH(6,GUTS!AK978:'GUTS'!BI978,0)),"")</f>
        <v/>
      </c>
      <c r="M977" s="127" t="str">
        <f>IFERROR(INDEX(GUTS!AJ978:'GUTS'!BH978,MATCH(6,GUTS!AK978:'GUTS'!BI978,0)),"")</f>
        <v/>
      </c>
      <c r="N977" s="127" t="e">
        <f>Audit!#REF!</f>
        <v>#REF!</v>
      </c>
      <c r="O977" s="127" t="e">
        <f>Audit!#REF!</f>
        <v>#REF!</v>
      </c>
      <c r="P977" s="127" t="e">
        <f>Audit!#REF!</f>
        <v>#REF!</v>
      </c>
    </row>
    <row r="978" spans="1:16" hidden="1">
      <c r="A978" s="127" t="e">
        <f>Audit!#REF!</f>
        <v>#REF!</v>
      </c>
      <c r="B978" s="127" t="str">
        <f>IFERROR(INDEX(GUTS!AI979:'GUTS'!BH979,MATCH(1,GUTS!AK979:'GUTS'!BI979,0)),"")</f>
        <v/>
      </c>
      <c r="C978" s="127" t="str">
        <f>IFERROR(INDEX(GUTS!AJ979:'GUTS'!BH979,MATCH(1,GUTS!AK979:'GUTS'!BI979,0)),"")</f>
        <v/>
      </c>
      <c r="D978" s="127" t="str">
        <f>IFERROR(INDEX(GUTS!AI979:'GUTS'!BH979,MATCH(2,GUTS!AK979:'GUTS'!BI979,0)),"")</f>
        <v/>
      </c>
      <c r="E978" s="127" t="str">
        <f>IFERROR(INDEX(GUTS!AJ979:'GUTS'!BH979,MATCH(2,GUTS!AK979:'GUTS'!BI979,0)),"")</f>
        <v/>
      </c>
      <c r="F978" s="127" t="str">
        <f>IFERROR(INDEX(GUTS!AI979:'GUTS'!BH979,MATCH(3,GUTS!AK979:'GUTS'!BI979,0)),"")</f>
        <v/>
      </c>
      <c r="G978" s="127" t="str">
        <f>IFERROR(INDEX(GUTS!AJ979:'GUTS'!BH979,MATCH(3,GUTS!AK979:'GUTS'!BI979,0)),"")</f>
        <v/>
      </c>
      <c r="H978" s="127" t="str">
        <f>IFERROR(INDEX(GUTS!AI979:'GUTS'!BH979,MATCH(4,GUTS!AK979:'GUTS'!BI979,0)),"")</f>
        <v/>
      </c>
      <c r="I978" s="127" t="str">
        <f>IFERROR(INDEX(GUTS!AJ979:'GUTS'!BH979,MATCH(4,GUTS!AK979:'GUTS'!BI979,0)),"")</f>
        <v/>
      </c>
      <c r="J978" s="127" t="str">
        <f>IFERROR(INDEX(GUTS!AI979:'GUTS'!BH979,MATCH(5,GUTS!AK979:'GUTS'!BI979,0)),"")</f>
        <v/>
      </c>
      <c r="K978" s="127" t="str">
        <f>IFERROR(INDEX(GUTS!AJ979:'GUTS'!BH979,MATCH(5,GUTS!AK979:'GUTS'!BI979,0)),"")</f>
        <v/>
      </c>
      <c r="L978" s="127" t="str">
        <f>IFERROR(INDEX(GUTS!AI979:'GUTS'!BH979,MATCH(6,GUTS!AK979:'GUTS'!BI979,0)),"")</f>
        <v/>
      </c>
      <c r="M978" s="127" t="str">
        <f>IFERROR(INDEX(GUTS!AJ979:'GUTS'!BH979,MATCH(6,GUTS!AK979:'GUTS'!BI979,0)),"")</f>
        <v/>
      </c>
      <c r="N978" s="127" t="e">
        <f>Audit!#REF!</f>
        <v>#REF!</v>
      </c>
      <c r="O978" s="127" t="e">
        <f>Audit!#REF!</f>
        <v>#REF!</v>
      </c>
      <c r="P978" s="127" t="e">
        <f>Audit!#REF!</f>
        <v>#REF!</v>
      </c>
    </row>
    <row r="979" spans="1:16" hidden="1">
      <c r="A979" s="127" t="e">
        <f>Audit!#REF!</f>
        <v>#REF!</v>
      </c>
      <c r="B979" s="127" t="str">
        <f>IFERROR(INDEX(GUTS!AI980:'GUTS'!BH980,MATCH(1,GUTS!AK980:'GUTS'!BI980,0)),"")</f>
        <v/>
      </c>
      <c r="C979" s="127" t="str">
        <f>IFERROR(INDEX(GUTS!AJ980:'GUTS'!BH980,MATCH(1,GUTS!AK980:'GUTS'!BI980,0)),"")</f>
        <v/>
      </c>
      <c r="D979" s="127" t="str">
        <f>IFERROR(INDEX(GUTS!AI980:'GUTS'!BH980,MATCH(2,GUTS!AK980:'GUTS'!BI980,0)),"")</f>
        <v/>
      </c>
      <c r="E979" s="127" t="str">
        <f>IFERROR(INDEX(GUTS!AJ980:'GUTS'!BH980,MATCH(2,GUTS!AK980:'GUTS'!BI980,0)),"")</f>
        <v/>
      </c>
      <c r="F979" s="127" t="str">
        <f>IFERROR(INDEX(GUTS!AI980:'GUTS'!BH980,MATCH(3,GUTS!AK980:'GUTS'!BI980,0)),"")</f>
        <v/>
      </c>
      <c r="G979" s="127" t="str">
        <f>IFERROR(INDEX(GUTS!AJ980:'GUTS'!BH980,MATCH(3,GUTS!AK980:'GUTS'!BI980,0)),"")</f>
        <v/>
      </c>
      <c r="H979" s="127" t="str">
        <f>IFERROR(INDEX(GUTS!AI980:'GUTS'!BH980,MATCH(4,GUTS!AK980:'GUTS'!BI980,0)),"")</f>
        <v/>
      </c>
      <c r="I979" s="127" t="str">
        <f>IFERROR(INDEX(GUTS!AJ980:'GUTS'!BH980,MATCH(4,GUTS!AK980:'GUTS'!BI980,0)),"")</f>
        <v/>
      </c>
      <c r="J979" s="127" t="str">
        <f>IFERROR(INDEX(GUTS!AI980:'GUTS'!BH980,MATCH(5,GUTS!AK980:'GUTS'!BI980,0)),"")</f>
        <v/>
      </c>
      <c r="K979" s="127" t="str">
        <f>IFERROR(INDEX(GUTS!AJ980:'GUTS'!BH980,MATCH(5,GUTS!AK980:'GUTS'!BI980,0)),"")</f>
        <v/>
      </c>
      <c r="L979" s="127" t="str">
        <f>IFERROR(INDEX(GUTS!AI980:'GUTS'!BH980,MATCH(6,GUTS!AK980:'GUTS'!BI980,0)),"")</f>
        <v/>
      </c>
      <c r="M979" s="127" t="str">
        <f>IFERROR(INDEX(GUTS!AJ980:'GUTS'!BH980,MATCH(6,GUTS!AK980:'GUTS'!BI980,0)),"")</f>
        <v/>
      </c>
      <c r="N979" s="127" t="e">
        <f>Audit!#REF!</f>
        <v>#REF!</v>
      </c>
      <c r="O979" s="127" t="e">
        <f>Audit!#REF!</f>
        <v>#REF!</v>
      </c>
      <c r="P979" s="127" t="e">
        <f>Audit!#REF!</f>
        <v>#REF!</v>
      </c>
    </row>
    <row r="980" spans="1:16">
      <c r="A980" s="127" t="e">
        <f>Audit!#REF!</f>
        <v>#REF!</v>
      </c>
      <c r="B980" s="127" t="str">
        <f>IFERROR(INDEX(GUTS!AI981:'GUTS'!BH981,MATCH(1,GUTS!AK981:'GUTS'!BI981,0)),"")</f>
        <v/>
      </c>
      <c r="C980" s="127" t="str">
        <f>IFERROR(INDEX(GUTS!AJ981:'GUTS'!BH981,MATCH(1,GUTS!AK981:'GUTS'!BI981,0)),"")</f>
        <v/>
      </c>
      <c r="D980" s="127" t="str">
        <f>IFERROR(INDEX(GUTS!AI981:'GUTS'!BH981,MATCH(2,GUTS!AK981:'GUTS'!BI981,0)),"")</f>
        <v/>
      </c>
      <c r="E980" s="127" t="str">
        <f>IFERROR(INDEX(GUTS!AJ981:'GUTS'!BH981,MATCH(2,GUTS!AK981:'GUTS'!BI981,0)),"")</f>
        <v/>
      </c>
      <c r="F980" s="127" t="str">
        <f>IFERROR(INDEX(GUTS!AI981:'GUTS'!BH981,MATCH(3,GUTS!AK981:'GUTS'!BI981,0)),"")</f>
        <v/>
      </c>
      <c r="G980" s="127" t="str">
        <f>IFERROR(INDEX(GUTS!AJ981:'GUTS'!BH981,MATCH(3,GUTS!AK981:'GUTS'!BI981,0)),"")</f>
        <v/>
      </c>
      <c r="H980" s="127" t="str">
        <f>IFERROR(INDEX(GUTS!AI981:'GUTS'!BH981,MATCH(4,GUTS!AK981:'GUTS'!BI981,0)),"")</f>
        <v/>
      </c>
      <c r="I980" s="127" t="str">
        <f>IFERROR(INDEX(GUTS!AJ981:'GUTS'!BH981,MATCH(4,GUTS!AK981:'GUTS'!BI981,0)),"")</f>
        <v/>
      </c>
      <c r="J980" s="127" t="str">
        <f>IFERROR(INDEX(GUTS!AI981:'GUTS'!BH981,MATCH(5,GUTS!AK981:'GUTS'!BI981,0)),"")</f>
        <v/>
      </c>
      <c r="K980" s="127" t="str">
        <f>IFERROR(INDEX(GUTS!AJ981:'GUTS'!BH981,MATCH(5,GUTS!AK981:'GUTS'!BI981,0)),"")</f>
        <v/>
      </c>
      <c r="L980" s="127" t="str">
        <f>IFERROR(INDEX(GUTS!AI981:'GUTS'!BH981,MATCH(6,GUTS!AK981:'GUTS'!BI981,0)),"")</f>
        <v/>
      </c>
      <c r="M980" s="127" t="str">
        <f>IFERROR(INDEX(GUTS!AJ981:'GUTS'!BH981,MATCH(6,GUTS!AK981:'GUTS'!BI981,0)),"")</f>
        <v/>
      </c>
      <c r="N980" s="127" t="e">
        <f>Audit!#REF!</f>
        <v>#REF!</v>
      </c>
      <c r="O980" s="127" t="e">
        <f>Audit!#REF!</f>
        <v>#REF!</v>
      </c>
      <c r="P980" s="127" t="e">
        <f>Audit!#REF!</f>
        <v>#REF!</v>
      </c>
    </row>
    <row r="981" spans="1:16" hidden="1">
      <c r="A981" s="127" t="e">
        <f>Audit!#REF!</f>
        <v>#REF!</v>
      </c>
      <c r="B981" s="127" t="str">
        <f>IFERROR(INDEX(GUTS!AI982:'GUTS'!BH982,MATCH(1,GUTS!AK982:'GUTS'!BI982,0)),"")</f>
        <v/>
      </c>
      <c r="C981" s="127" t="str">
        <f>IFERROR(INDEX(GUTS!AJ982:'GUTS'!BH982,MATCH(1,GUTS!AK982:'GUTS'!BI982,0)),"")</f>
        <v/>
      </c>
      <c r="D981" s="127" t="str">
        <f>IFERROR(INDEX(GUTS!AI982:'GUTS'!BH982,MATCH(2,GUTS!AK982:'GUTS'!BI982,0)),"")</f>
        <v/>
      </c>
      <c r="E981" s="127" t="str">
        <f>IFERROR(INDEX(GUTS!AJ982:'GUTS'!BH982,MATCH(2,GUTS!AK982:'GUTS'!BI982,0)),"")</f>
        <v/>
      </c>
      <c r="F981" s="127" t="str">
        <f>IFERROR(INDEX(GUTS!AI982:'GUTS'!BH982,MATCH(3,GUTS!AK982:'GUTS'!BI982,0)),"")</f>
        <v/>
      </c>
      <c r="G981" s="127" t="str">
        <f>IFERROR(INDEX(GUTS!AJ982:'GUTS'!BH982,MATCH(3,GUTS!AK982:'GUTS'!BI982,0)),"")</f>
        <v/>
      </c>
      <c r="H981" s="127" t="str">
        <f>IFERROR(INDEX(GUTS!AI982:'GUTS'!BH982,MATCH(4,GUTS!AK982:'GUTS'!BI982,0)),"")</f>
        <v/>
      </c>
      <c r="I981" s="127" t="str">
        <f>IFERROR(INDEX(GUTS!AJ982:'GUTS'!BH982,MATCH(4,GUTS!AK982:'GUTS'!BI982,0)),"")</f>
        <v/>
      </c>
      <c r="J981" s="127" t="str">
        <f>IFERROR(INDEX(GUTS!AI982:'GUTS'!BH982,MATCH(5,GUTS!AK982:'GUTS'!BI982,0)),"")</f>
        <v/>
      </c>
      <c r="K981" s="127" t="str">
        <f>IFERROR(INDEX(GUTS!AJ982:'GUTS'!BH982,MATCH(5,GUTS!AK982:'GUTS'!BI982,0)),"")</f>
        <v/>
      </c>
      <c r="L981" s="127" t="str">
        <f>IFERROR(INDEX(GUTS!AI982:'GUTS'!BH982,MATCH(6,GUTS!AK982:'GUTS'!BI982,0)),"")</f>
        <v/>
      </c>
      <c r="M981" s="127" t="str">
        <f>IFERROR(INDEX(GUTS!AJ982:'GUTS'!BH982,MATCH(6,GUTS!AK982:'GUTS'!BI982,0)),"")</f>
        <v/>
      </c>
      <c r="N981" s="127" t="e">
        <f>Audit!#REF!</f>
        <v>#REF!</v>
      </c>
      <c r="O981" s="127" t="e">
        <f>Audit!#REF!</f>
        <v>#REF!</v>
      </c>
      <c r="P981" s="127" t="e">
        <f>Audit!#REF!</f>
        <v>#REF!</v>
      </c>
    </row>
    <row r="982" spans="1:16" hidden="1">
      <c r="A982" s="127" t="e">
        <f>Audit!#REF!</f>
        <v>#REF!</v>
      </c>
      <c r="B982" s="127" t="str">
        <f>IFERROR(INDEX(GUTS!AI983:'GUTS'!BH983,MATCH(1,GUTS!AK983:'GUTS'!BI983,0)),"")</f>
        <v/>
      </c>
      <c r="C982" s="127" t="str">
        <f>IFERROR(INDEX(GUTS!AJ983:'GUTS'!BH983,MATCH(1,GUTS!AK983:'GUTS'!BI983,0)),"")</f>
        <v/>
      </c>
      <c r="D982" s="127" t="str">
        <f>IFERROR(INDEX(GUTS!AI983:'GUTS'!BH983,MATCH(2,GUTS!AK983:'GUTS'!BI983,0)),"")</f>
        <v/>
      </c>
      <c r="E982" s="127" t="str">
        <f>IFERROR(INDEX(GUTS!AJ983:'GUTS'!BH983,MATCH(2,GUTS!AK983:'GUTS'!BI983,0)),"")</f>
        <v/>
      </c>
      <c r="F982" s="127" t="str">
        <f>IFERROR(INDEX(GUTS!AI983:'GUTS'!BH983,MATCH(3,GUTS!AK983:'GUTS'!BI983,0)),"")</f>
        <v/>
      </c>
      <c r="G982" s="127" t="str">
        <f>IFERROR(INDEX(GUTS!AJ983:'GUTS'!BH983,MATCH(3,GUTS!AK983:'GUTS'!BI983,0)),"")</f>
        <v/>
      </c>
      <c r="H982" s="127" t="str">
        <f>IFERROR(INDEX(GUTS!AI983:'GUTS'!BH983,MATCH(4,GUTS!AK983:'GUTS'!BI983,0)),"")</f>
        <v/>
      </c>
      <c r="I982" s="127" t="str">
        <f>IFERROR(INDEX(GUTS!AJ983:'GUTS'!BH983,MATCH(4,GUTS!AK983:'GUTS'!BI983,0)),"")</f>
        <v/>
      </c>
      <c r="J982" s="127" t="str">
        <f>IFERROR(INDEX(GUTS!AI983:'GUTS'!BH983,MATCH(5,GUTS!AK983:'GUTS'!BI983,0)),"")</f>
        <v/>
      </c>
      <c r="K982" s="127" t="str">
        <f>IFERROR(INDEX(GUTS!AJ983:'GUTS'!BH983,MATCH(5,GUTS!AK983:'GUTS'!BI983,0)),"")</f>
        <v/>
      </c>
      <c r="L982" s="127" t="str">
        <f>IFERROR(INDEX(GUTS!AI983:'GUTS'!BH983,MATCH(6,GUTS!AK983:'GUTS'!BI983,0)),"")</f>
        <v/>
      </c>
      <c r="M982" s="127" t="str">
        <f>IFERROR(INDEX(GUTS!AJ983:'GUTS'!BH983,MATCH(6,GUTS!AK983:'GUTS'!BI983,0)),"")</f>
        <v/>
      </c>
      <c r="N982" s="127" t="e">
        <f>Audit!#REF!</f>
        <v>#REF!</v>
      </c>
      <c r="O982" s="127" t="e">
        <f>Audit!#REF!</f>
        <v>#REF!</v>
      </c>
      <c r="P982" s="127" t="e">
        <f>Audit!#REF!</f>
        <v>#REF!</v>
      </c>
    </row>
    <row r="983" spans="1:16" hidden="1">
      <c r="A983" s="127" t="e">
        <f>Audit!#REF!</f>
        <v>#REF!</v>
      </c>
      <c r="B983" s="127" t="str">
        <f>IFERROR(INDEX(GUTS!AI984:'GUTS'!BH984,MATCH(1,GUTS!AK984:'GUTS'!BI984,0)),"")</f>
        <v/>
      </c>
      <c r="C983" s="127" t="str">
        <f>IFERROR(INDEX(GUTS!AJ984:'GUTS'!BH984,MATCH(1,GUTS!AK984:'GUTS'!BI984,0)),"")</f>
        <v/>
      </c>
      <c r="D983" s="127" t="str">
        <f>IFERROR(INDEX(GUTS!AI984:'GUTS'!BH984,MATCH(2,GUTS!AK984:'GUTS'!BI984,0)),"")</f>
        <v/>
      </c>
      <c r="E983" s="127" t="str">
        <f>IFERROR(INDEX(GUTS!AJ984:'GUTS'!BH984,MATCH(2,GUTS!AK984:'GUTS'!BI984,0)),"")</f>
        <v/>
      </c>
      <c r="F983" s="127" t="str">
        <f>IFERROR(INDEX(GUTS!AI984:'GUTS'!BH984,MATCH(3,GUTS!AK984:'GUTS'!BI984,0)),"")</f>
        <v/>
      </c>
      <c r="G983" s="127" t="str">
        <f>IFERROR(INDEX(GUTS!AJ984:'GUTS'!BH984,MATCH(3,GUTS!AK984:'GUTS'!BI984,0)),"")</f>
        <v/>
      </c>
      <c r="H983" s="127" t="str">
        <f>IFERROR(INDEX(GUTS!AI984:'GUTS'!BH984,MATCH(4,GUTS!AK984:'GUTS'!BI984,0)),"")</f>
        <v/>
      </c>
      <c r="I983" s="127" t="str">
        <f>IFERROR(INDEX(GUTS!AJ984:'GUTS'!BH984,MATCH(4,GUTS!AK984:'GUTS'!BI984,0)),"")</f>
        <v/>
      </c>
      <c r="J983" s="127" t="str">
        <f>IFERROR(INDEX(GUTS!AI984:'GUTS'!BH984,MATCH(5,GUTS!AK984:'GUTS'!BI984,0)),"")</f>
        <v/>
      </c>
      <c r="K983" s="127" t="str">
        <f>IFERROR(INDEX(GUTS!AJ984:'GUTS'!BH984,MATCH(5,GUTS!AK984:'GUTS'!BI984,0)),"")</f>
        <v/>
      </c>
      <c r="L983" s="127" t="str">
        <f>IFERROR(INDEX(GUTS!AI984:'GUTS'!BH984,MATCH(6,GUTS!AK984:'GUTS'!BI984,0)),"")</f>
        <v/>
      </c>
      <c r="M983" s="127" t="str">
        <f>IFERROR(INDEX(GUTS!AJ984:'GUTS'!BH984,MATCH(6,GUTS!AK984:'GUTS'!BI984,0)),"")</f>
        <v/>
      </c>
      <c r="N983" s="127" t="e">
        <f>Audit!#REF!</f>
        <v>#REF!</v>
      </c>
      <c r="O983" s="127" t="e">
        <f>Audit!#REF!</f>
        <v>#REF!</v>
      </c>
      <c r="P983" s="127" t="e">
        <f>Audit!#REF!</f>
        <v>#REF!</v>
      </c>
    </row>
    <row r="984" spans="1:16" hidden="1">
      <c r="A984" s="127" t="e">
        <f>Audit!#REF!</f>
        <v>#REF!</v>
      </c>
      <c r="B984" s="127" t="str">
        <f>IFERROR(INDEX(GUTS!AI985:'GUTS'!BH985,MATCH(1,GUTS!AK985:'GUTS'!BI985,0)),"")</f>
        <v/>
      </c>
      <c r="C984" s="127" t="str">
        <f>IFERROR(INDEX(GUTS!AJ985:'GUTS'!BH985,MATCH(1,GUTS!AK985:'GUTS'!BI985,0)),"")</f>
        <v/>
      </c>
      <c r="D984" s="127" t="str">
        <f>IFERROR(INDEX(GUTS!AI985:'GUTS'!BH985,MATCH(2,GUTS!AK985:'GUTS'!BI985,0)),"")</f>
        <v/>
      </c>
      <c r="E984" s="127" t="str">
        <f>IFERROR(INDEX(GUTS!AJ985:'GUTS'!BH985,MATCH(2,GUTS!AK985:'GUTS'!BI985,0)),"")</f>
        <v/>
      </c>
      <c r="F984" s="127" t="str">
        <f>IFERROR(INDEX(GUTS!AI985:'GUTS'!BH985,MATCH(3,GUTS!AK985:'GUTS'!BI985,0)),"")</f>
        <v/>
      </c>
      <c r="G984" s="127" t="str">
        <f>IFERROR(INDEX(GUTS!AJ985:'GUTS'!BH985,MATCH(3,GUTS!AK985:'GUTS'!BI985,0)),"")</f>
        <v/>
      </c>
      <c r="H984" s="127" t="str">
        <f>IFERROR(INDEX(GUTS!AI985:'GUTS'!BH985,MATCH(4,GUTS!AK985:'GUTS'!BI985,0)),"")</f>
        <v/>
      </c>
      <c r="I984" s="127" t="str">
        <f>IFERROR(INDEX(GUTS!AJ985:'GUTS'!BH985,MATCH(4,GUTS!AK985:'GUTS'!BI985,0)),"")</f>
        <v/>
      </c>
      <c r="J984" s="127" t="str">
        <f>IFERROR(INDEX(GUTS!AI985:'GUTS'!BH985,MATCH(5,GUTS!AK985:'GUTS'!BI985,0)),"")</f>
        <v/>
      </c>
      <c r="K984" s="127" t="str">
        <f>IFERROR(INDEX(GUTS!AJ985:'GUTS'!BH985,MATCH(5,GUTS!AK985:'GUTS'!BI985,0)),"")</f>
        <v/>
      </c>
      <c r="L984" s="127" t="str">
        <f>IFERROR(INDEX(GUTS!AI985:'GUTS'!BH985,MATCH(6,GUTS!AK985:'GUTS'!BI985,0)),"")</f>
        <v/>
      </c>
      <c r="M984" s="127" t="str">
        <f>IFERROR(INDEX(GUTS!AJ985:'GUTS'!BH985,MATCH(6,GUTS!AK985:'GUTS'!BI985,0)),"")</f>
        <v/>
      </c>
      <c r="N984" s="127" t="e">
        <f>Audit!#REF!</f>
        <v>#REF!</v>
      </c>
      <c r="O984" s="127" t="e">
        <f>Audit!#REF!</f>
        <v>#REF!</v>
      </c>
      <c r="P984" s="127" t="e">
        <f>Audit!#REF!</f>
        <v>#REF!</v>
      </c>
    </row>
    <row r="985" spans="1:16">
      <c r="A985" s="127" t="e">
        <f>Audit!#REF!</f>
        <v>#REF!</v>
      </c>
      <c r="B985" s="127" t="str">
        <f>IFERROR(INDEX(GUTS!AI986:'GUTS'!BH986,MATCH(1,GUTS!AK986:'GUTS'!BI986,0)),"")</f>
        <v/>
      </c>
      <c r="C985" s="127" t="str">
        <f>IFERROR(INDEX(GUTS!AJ986:'GUTS'!BH986,MATCH(1,GUTS!AK986:'GUTS'!BI986,0)),"")</f>
        <v/>
      </c>
      <c r="D985" s="127" t="str">
        <f>IFERROR(INDEX(GUTS!AI986:'GUTS'!BH986,MATCH(2,GUTS!AK986:'GUTS'!BI986,0)),"")</f>
        <v/>
      </c>
      <c r="E985" s="127" t="str">
        <f>IFERROR(INDEX(GUTS!AJ986:'GUTS'!BH986,MATCH(2,GUTS!AK986:'GUTS'!BI986,0)),"")</f>
        <v/>
      </c>
      <c r="F985" s="127" t="str">
        <f>IFERROR(INDEX(GUTS!AI986:'GUTS'!BH986,MATCH(3,GUTS!AK986:'GUTS'!BI986,0)),"")</f>
        <v/>
      </c>
      <c r="G985" s="127" t="str">
        <f>IFERROR(INDEX(GUTS!AJ986:'GUTS'!BH986,MATCH(3,GUTS!AK986:'GUTS'!BI986,0)),"")</f>
        <v/>
      </c>
      <c r="H985" s="127" t="str">
        <f>IFERROR(INDEX(GUTS!AI986:'GUTS'!BH986,MATCH(4,GUTS!AK986:'GUTS'!BI986,0)),"")</f>
        <v/>
      </c>
      <c r="I985" s="127" t="str">
        <f>IFERROR(INDEX(GUTS!AJ986:'GUTS'!BH986,MATCH(4,GUTS!AK986:'GUTS'!BI986,0)),"")</f>
        <v/>
      </c>
      <c r="J985" s="127" t="str">
        <f>IFERROR(INDEX(GUTS!AI986:'GUTS'!BH986,MATCH(5,GUTS!AK986:'GUTS'!BI986,0)),"")</f>
        <v/>
      </c>
      <c r="K985" s="127" t="str">
        <f>IFERROR(INDEX(GUTS!AJ986:'GUTS'!BH986,MATCH(5,GUTS!AK986:'GUTS'!BI986,0)),"")</f>
        <v/>
      </c>
      <c r="L985" s="127" t="str">
        <f>IFERROR(INDEX(GUTS!AI986:'GUTS'!BH986,MATCH(6,GUTS!AK986:'GUTS'!BI986,0)),"")</f>
        <v/>
      </c>
      <c r="M985" s="127" t="str">
        <f>IFERROR(INDEX(GUTS!AJ986:'GUTS'!BH986,MATCH(6,GUTS!AK986:'GUTS'!BI986,0)),"")</f>
        <v/>
      </c>
      <c r="N985" s="127" t="e">
        <f>Audit!#REF!</f>
        <v>#REF!</v>
      </c>
      <c r="O985" s="127" t="e">
        <f>Audit!#REF!</f>
        <v>#REF!</v>
      </c>
      <c r="P985" s="127" t="e">
        <f>Audit!#REF!</f>
        <v>#REF!</v>
      </c>
    </row>
    <row r="986" spans="1:16" hidden="1">
      <c r="A986" s="127" t="e">
        <f>Audit!#REF!</f>
        <v>#REF!</v>
      </c>
      <c r="B986" s="127" t="str">
        <f>IFERROR(INDEX(GUTS!AI987:'GUTS'!BH987,MATCH(1,GUTS!AK987:'GUTS'!BI987,0)),"")</f>
        <v/>
      </c>
      <c r="C986" s="127" t="str">
        <f>IFERROR(INDEX(GUTS!AJ987:'GUTS'!BH987,MATCH(1,GUTS!AK987:'GUTS'!BI987,0)),"")</f>
        <v/>
      </c>
      <c r="D986" s="127" t="str">
        <f>IFERROR(INDEX(GUTS!AI987:'GUTS'!BH987,MATCH(2,GUTS!AK987:'GUTS'!BI987,0)),"")</f>
        <v/>
      </c>
      <c r="E986" s="127" t="str">
        <f>IFERROR(INDEX(GUTS!AJ987:'GUTS'!BH987,MATCH(2,GUTS!AK987:'GUTS'!BI987,0)),"")</f>
        <v/>
      </c>
      <c r="F986" s="127" t="str">
        <f>IFERROR(INDEX(GUTS!AI987:'GUTS'!BH987,MATCH(3,GUTS!AK987:'GUTS'!BI987,0)),"")</f>
        <v/>
      </c>
      <c r="G986" s="127" t="str">
        <f>IFERROR(INDEX(GUTS!AJ987:'GUTS'!BH987,MATCH(3,GUTS!AK987:'GUTS'!BI987,0)),"")</f>
        <v/>
      </c>
      <c r="H986" s="127" t="str">
        <f>IFERROR(INDEX(GUTS!AI987:'GUTS'!BH987,MATCH(4,GUTS!AK987:'GUTS'!BI987,0)),"")</f>
        <v/>
      </c>
      <c r="I986" s="127" t="str">
        <f>IFERROR(INDEX(GUTS!AJ987:'GUTS'!BH987,MATCH(4,GUTS!AK987:'GUTS'!BI987,0)),"")</f>
        <v/>
      </c>
      <c r="J986" s="127" t="str">
        <f>IFERROR(INDEX(GUTS!AI987:'GUTS'!BH987,MATCH(5,GUTS!AK987:'GUTS'!BI987,0)),"")</f>
        <v/>
      </c>
      <c r="K986" s="127" t="str">
        <f>IFERROR(INDEX(GUTS!AJ987:'GUTS'!BH987,MATCH(5,GUTS!AK987:'GUTS'!BI987,0)),"")</f>
        <v/>
      </c>
      <c r="L986" s="127" t="str">
        <f>IFERROR(INDEX(GUTS!AI987:'GUTS'!BH987,MATCH(6,GUTS!AK987:'GUTS'!BI987,0)),"")</f>
        <v/>
      </c>
      <c r="M986" s="127" t="str">
        <f>IFERROR(INDEX(GUTS!AJ987:'GUTS'!BH987,MATCH(6,GUTS!AK987:'GUTS'!BI987,0)),"")</f>
        <v/>
      </c>
      <c r="N986" s="127" t="e">
        <f>Audit!#REF!</f>
        <v>#REF!</v>
      </c>
      <c r="O986" s="127" t="e">
        <f>Audit!#REF!</f>
        <v>#REF!</v>
      </c>
      <c r="P986" s="127" t="e">
        <f>Audit!#REF!</f>
        <v>#REF!</v>
      </c>
    </row>
    <row r="987" spans="1:16" hidden="1">
      <c r="A987" s="127" t="e">
        <f>Audit!#REF!</f>
        <v>#REF!</v>
      </c>
      <c r="B987" s="127" t="str">
        <f>IFERROR(INDEX(GUTS!AI988:'GUTS'!BH988,MATCH(1,GUTS!AK988:'GUTS'!BI988,0)),"")</f>
        <v/>
      </c>
      <c r="C987" s="127" t="str">
        <f>IFERROR(INDEX(GUTS!AJ988:'GUTS'!BH988,MATCH(1,GUTS!AK988:'GUTS'!BI988,0)),"")</f>
        <v/>
      </c>
      <c r="D987" s="127" t="str">
        <f>IFERROR(INDEX(GUTS!AI988:'GUTS'!BH988,MATCH(2,GUTS!AK988:'GUTS'!BI988,0)),"")</f>
        <v/>
      </c>
      <c r="E987" s="127" t="str">
        <f>IFERROR(INDEX(GUTS!AJ988:'GUTS'!BH988,MATCH(2,GUTS!AK988:'GUTS'!BI988,0)),"")</f>
        <v/>
      </c>
      <c r="F987" s="127" t="str">
        <f>IFERROR(INDEX(GUTS!AI988:'GUTS'!BH988,MATCH(3,GUTS!AK988:'GUTS'!BI988,0)),"")</f>
        <v/>
      </c>
      <c r="G987" s="127" t="str">
        <f>IFERROR(INDEX(GUTS!AJ988:'GUTS'!BH988,MATCH(3,GUTS!AK988:'GUTS'!BI988,0)),"")</f>
        <v/>
      </c>
      <c r="H987" s="127" t="str">
        <f>IFERROR(INDEX(GUTS!AI988:'GUTS'!BH988,MATCH(4,GUTS!AK988:'GUTS'!BI988,0)),"")</f>
        <v/>
      </c>
      <c r="I987" s="127" t="str">
        <f>IFERROR(INDEX(GUTS!AJ988:'GUTS'!BH988,MATCH(4,GUTS!AK988:'GUTS'!BI988,0)),"")</f>
        <v/>
      </c>
      <c r="J987" s="127" t="str">
        <f>IFERROR(INDEX(GUTS!AI988:'GUTS'!BH988,MATCH(5,GUTS!AK988:'GUTS'!BI988,0)),"")</f>
        <v/>
      </c>
      <c r="K987" s="127" t="str">
        <f>IFERROR(INDEX(GUTS!AJ988:'GUTS'!BH988,MATCH(5,GUTS!AK988:'GUTS'!BI988,0)),"")</f>
        <v/>
      </c>
      <c r="L987" s="127" t="str">
        <f>IFERROR(INDEX(GUTS!AI988:'GUTS'!BH988,MATCH(6,GUTS!AK988:'GUTS'!BI988,0)),"")</f>
        <v/>
      </c>
      <c r="M987" s="127" t="str">
        <f>IFERROR(INDEX(GUTS!AJ988:'GUTS'!BH988,MATCH(6,GUTS!AK988:'GUTS'!BI988,0)),"")</f>
        <v/>
      </c>
      <c r="N987" s="127" t="e">
        <f>Audit!#REF!</f>
        <v>#REF!</v>
      </c>
      <c r="O987" s="127" t="e">
        <f>Audit!#REF!</f>
        <v>#REF!</v>
      </c>
      <c r="P987" s="127" t="e">
        <f>Audit!#REF!</f>
        <v>#REF!</v>
      </c>
    </row>
    <row r="988" spans="1:16" hidden="1">
      <c r="A988" s="127" t="e">
        <f>Audit!#REF!</f>
        <v>#REF!</v>
      </c>
      <c r="B988" s="127" t="str">
        <f>IFERROR(INDEX(GUTS!AI989:'GUTS'!BH989,MATCH(1,GUTS!AK989:'GUTS'!BI989,0)),"")</f>
        <v/>
      </c>
      <c r="C988" s="127" t="str">
        <f>IFERROR(INDEX(GUTS!AJ989:'GUTS'!BH989,MATCH(1,GUTS!AK989:'GUTS'!BI989,0)),"")</f>
        <v/>
      </c>
      <c r="D988" s="127" t="str">
        <f>IFERROR(INDEX(GUTS!AI989:'GUTS'!BH989,MATCH(2,GUTS!AK989:'GUTS'!BI989,0)),"")</f>
        <v/>
      </c>
      <c r="E988" s="127" t="str">
        <f>IFERROR(INDEX(GUTS!AJ989:'GUTS'!BH989,MATCH(2,GUTS!AK989:'GUTS'!BI989,0)),"")</f>
        <v/>
      </c>
      <c r="F988" s="127" t="str">
        <f>IFERROR(INDEX(GUTS!AI989:'GUTS'!BH989,MATCH(3,GUTS!AK989:'GUTS'!BI989,0)),"")</f>
        <v/>
      </c>
      <c r="G988" s="127" t="str">
        <f>IFERROR(INDEX(GUTS!AJ989:'GUTS'!BH989,MATCH(3,GUTS!AK989:'GUTS'!BI989,0)),"")</f>
        <v/>
      </c>
      <c r="H988" s="127" t="str">
        <f>IFERROR(INDEX(GUTS!AI989:'GUTS'!BH989,MATCH(4,GUTS!AK989:'GUTS'!BI989,0)),"")</f>
        <v/>
      </c>
      <c r="I988" s="127" t="str">
        <f>IFERROR(INDEX(GUTS!AJ989:'GUTS'!BH989,MATCH(4,GUTS!AK989:'GUTS'!BI989,0)),"")</f>
        <v/>
      </c>
      <c r="J988" s="127" t="str">
        <f>IFERROR(INDEX(GUTS!AI989:'GUTS'!BH989,MATCH(5,GUTS!AK989:'GUTS'!BI989,0)),"")</f>
        <v/>
      </c>
      <c r="K988" s="127" t="str">
        <f>IFERROR(INDEX(GUTS!AJ989:'GUTS'!BH989,MATCH(5,GUTS!AK989:'GUTS'!BI989,0)),"")</f>
        <v/>
      </c>
      <c r="L988" s="127" t="str">
        <f>IFERROR(INDEX(GUTS!AI989:'GUTS'!BH989,MATCH(6,GUTS!AK989:'GUTS'!BI989,0)),"")</f>
        <v/>
      </c>
      <c r="M988" s="127" t="str">
        <f>IFERROR(INDEX(GUTS!AJ989:'GUTS'!BH989,MATCH(6,GUTS!AK989:'GUTS'!BI989,0)),"")</f>
        <v/>
      </c>
      <c r="N988" s="127" t="e">
        <f>Audit!#REF!</f>
        <v>#REF!</v>
      </c>
      <c r="O988" s="127" t="e">
        <f>Audit!#REF!</f>
        <v>#REF!</v>
      </c>
      <c r="P988" s="127" t="e">
        <f>Audit!#REF!</f>
        <v>#REF!</v>
      </c>
    </row>
    <row r="989" spans="1:16" hidden="1">
      <c r="A989" s="127" t="e">
        <f>Audit!#REF!</f>
        <v>#REF!</v>
      </c>
      <c r="B989" s="127" t="str">
        <f>IFERROR(INDEX(GUTS!AI990:'GUTS'!BH990,MATCH(1,GUTS!AK990:'GUTS'!BI990,0)),"")</f>
        <v/>
      </c>
      <c r="C989" s="127" t="str">
        <f>IFERROR(INDEX(GUTS!AJ990:'GUTS'!BH990,MATCH(1,GUTS!AK990:'GUTS'!BI990,0)),"")</f>
        <v/>
      </c>
      <c r="D989" s="127" t="str">
        <f>IFERROR(INDEX(GUTS!AI990:'GUTS'!BH990,MATCH(2,GUTS!AK990:'GUTS'!BI990,0)),"")</f>
        <v/>
      </c>
      <c r="E989" s="127" t="str">
        <f>IFERROR(INDEX(GUTS!AJ990:'GUTS'!BH990,MATCH(2,GUTS!AK990:'GUTS'!BI990,0)),"")</f>
        <v/>
      </c>
      <c r="F989" s="127" t="str">
        <f>IFERROR(INDEX(GUTS!AI990:'GUTS'!BH990,MATCH(3,GUTS!AK990:'GUTS'!BI990,0)),"")</f>
        <v/>
      </c>
      <c r="G989" s="127" t="str">
        <f>IFERROR(INDEX(GUTS!AJ990:'GUTS'!BH990,MATCH(3,GUTS!AK990:'GUTS'!BI990,0)),"")</f>
        <v/>
      </c>
      <c r="H989" s="127" t="str">
        <f>IFERROR(INDEX(GUTS!AI990:'GUTS'!BH990,MATCH(4,GUTS!AK990:'GUTS'!BI990,0)),"")</f>
        <v/>
      </c>
      <c r="I989" s="127" t="str">
        <f>IFERROR(INDEX(GUTS!AJ990:'GUTS'!BH990,MATCH(4,GUTS!AK990:'GUTS'!BI990,0)),"")</f>
        <v/>
      </c>
      <c r="J989" s="127" t="str">
        <f>IFERROR(INDEX(GUTS!AI990:'GUTS'!BH990,MATCH(5,GUTS!AK990:'GUTS'!BI990,0)),"")</f>
        <v/>
      </c>
      <c r="K989" s="127" t="str">
        <f>IFERROR(INDEX(GUTS!AJ990:'GUTS'!BH990,MATCH(5,GUTS!AK990:'GUTS'!BI990,0)),"")</f>
        <v/>
      </c>
      <c r="L989" s="127" t="str">
        <f>IFERROR(INDEX(GUTS!AI990:'GUTS'!BH990,MATCH(6,GUTS!AK990:'GUTS'!BI990,0)),"")</f>
        <v/>
      </c>
      <c r="M989" s="127" t="str">
        <f>IFERROR(INDEX(GUTS!AJ990:'GUTS'!BH990,MATCH(6,GUTS!AK990:'GUTS'!BI990,0)),"")</f>
        <v/>
      </c>
      <c r="N989" s="127" t="e">
        <f>Audit!#REF!</f>
        <v>#REF!</v>
      </c>
      <c r="O989" s="127" t="e">
        <f>Audit!#REF!</f>
        <v>#REF!</v>
      </c>
      <c r="P989" s="127" t="e">
        <f>Audit!#REF!</f>
        <v>#REF!</v>
      </c>
    </row>
    <row r="990" spans="1:16" hidden="1">
      <c r="A990" s="127" t="e">
        <f>Audit!#REF!</f>
        <v>#REF!</v>
      </c>
      <c r="B990" s="127" t="str">
        <f>IFERROR(INDEX(GUTS!AI991:'GUTS'!BH991,MATCH(1,GUTS!AK991:'GUTS'!BI991,0)),"")</f>
        <v/>
      </c>
      <c r="C990" s="127" t="str">
        <f>IFERROR(INDEX(GUTS!AJ991:'GUTS'!BH991,MATCH(1,GUTS!AK991:'GUTS'!BI991,0)),"")</f>
        <v/>
      </c>
      <c r="D990" s="127" t="str">
        <f>IFERROR(INDEX(GUTS!AI991:'GUTS'!BH991,MATCH(2,GUTS!AK991:'GUTS'!BI991,0)),"")</f>
        <v/>
      </c>
      <c r="E990" s="127" t="str">
        <f>IFERROR(INDEX(GUTS!AJ991:'GUTS'!BH991,MATCH(2,GUTS!AK991:'GUTS'!BI991,0)),"")</f>
        <v/>
      </c>
      <c r="F990" s="127" t="str">
        <f>IFERROR(INDEX(GUTS!AI991:'GUTS'!BH991,MATCH(3,GUTS!AK991:'GUTS'!BI991,0)),"")</f>
        <v/>
      </c>
      <c r="G990" s="127" t="str">
        <f>IFERROR(INDEX(GUTS!AJ991:'GUTS'!BH991,MATCH(3,GUTS!AK991:'GUTS'!BI991,0)),"")</f>
        <v/>
      </c>
      <c r="H990" s="127" t="str">
        <f>IFERROR(INDEX(GUTS!AI991:'GUTS'!BH991,MATCH(4,GUTS!AK991:'GUTS'!BI991,0)),"")</f>
        <v/>
      </c>
      <c r="I990" s="127" t="str">
        <f>IFERROR(INDEX(GUTS!AJ991:'GUTS'!BH991,MATCH(4,GUTS!AK991:'GUTS'!BI991,0)),"")</f>
        <v/>
      </c>
      <c r="J990" s="127" t="str">
        <f>IFERROR(INDEX(GUTS!AI991:'GUTS'!BH991,MATCH(5,GUTS!AK991:'GUTS'!BI991,0)),"")</f>
        <v/>
      </c>
      <c r="K990" s="127" t="str">
        <f>IFERROR(INDEX(GUTS!AJ991:'GUTS'!BH991,MATCH(5,GUTS!AK991:'GUTS'!BI991,0)),"")</f>
        <v/>
      </c>
      <c r="L990" s="127" t="str">
        <f>IFERROR(INDEX(GUTS!AI991:'GUTS'!BH991,MATCH(6,GUTS!AK991:'GUTS'!BI991,0)),"")</f>
        <v/>
      </c>
      <c r="M990" s="127" t="str">
        <f>IFERROR(INDEX(GUTS!AJ991:'GUTS'!BH991,MATCH(6,GUTS!AK991:'GUTS'!BI991,0)),"")</f>
        <v/>
      </c>
      <c r="N990" s="127" t="e">
        <f>Audit!#REF!</f>
        <v>#REF!</v>
      </c>
      <c r="O990" s="127" t="e">
        <f>Audit!#REF!</f>
        <v>#REF!</v>
      </c>
      <c r="P990" s="127" t="e">
        <f>Audit!#REF!</f>
        <v>#REF!</v>
      </c>
    </row>
    <row r="991" spans="1:16" hidden="1">
      <c r="A991" s="127" t="e">
        <f>Audit!#REF!</f>
        <v>#REF!</v>
      </c>
      <c r="B991" s="127" t="str">
        <f>IFERROR(INDEX(GUTS!AI992:'GUTS'!BH992,MATCH(1,GUTS!AK992:'GUTS'!BI992,0)),"")</f>
        <v/>
      </c>
      <c r="C991" s="127" t="str">
        <f>IFERROR(INDEX(GUTS!AJ992:'GUTS'!BH992,MATCH(1,GUTS!AK992:'GUTS'!BI992,0)),"")</f>
        <v/>
      </c>
      <c r="D991" s="127" t="str">
        <f>IFERROR(INDEX(GUTS!AI992:'GUTS'!BH992,MATCH(2,GUTS!AK992:'GUTS'!BI992,0)),"")</f>
        <v/>
      </c>
      <c r="E991" s="127" t="str">
        <f>IFERROR(INDEX(GUTS!AJ992:'GUTS'!BH992,MATCH(2,GUTS!AK992:'GUTS'!BI992,0)),"")</f>
        <v/>
      </c>
      <c r="F991" s="127" t="str">
        <f>IFERROR(INDEX(GUTS!AI992:'GUTS'!BH992,MATCH(3,GUTS!AK992:'GUTS'!BI992,0)),"")</f>
        <v/>
      </c>
      <c r="G991" s="127" t="str">
        <f>IFERROR(INDEX(GUTS!AJ992:'GUTS'!BH992,MATCH(3,GUTS!AK992:'GUTS'!BI992,0)),"")</f>
        <v/>
      </c>
      <c r="H991" s="127" t="str">
        <f>IFERROR(INDEX(GUTS!AI992:'GUTS'!BH992,MATCH(4,GUTS!AK992:'GUTS'!BI992,0)),"")</f>
        <v/>
      </c>
      <c r="I991" s="127" t="str">
        <f>IFERROR(INDEX(GUTS!AJ992:'GUTS'!BH992,MATCH(4,GUTS!AK992:'GUTS'!BI992,0)),"")</f>
        <v/>
      </c>
      <c r="J991" s="127" t="str">
        <f>IFERROR(INDEX(GUTS!AI992:'GUTS'!BH992,MATCH(5,GUTS!AK992:'GUTS'!BI992,0)),"")</f>
        <v/>
      </c>
      <c r="K991" s="127" t="str">
        <f>IFERROR(INDEX(GUTS!AJ992:'GUTS'!BH992,MATCH(5,GUTS!AK992:'GUTS'!BI992,0)),"")</f>
        <v/>
      </c>
      <c r="L991" s="127" t="str">
        <f>IFERROR(INDEX(GUTS!AI992:'GUTS'!BH992,MATCH(6,GUTS!AK992:'GUTS'!BI992,0)),"")</f>
        <v/>
      </c>
      <c r="M991" s="127" t="str">
        <f>IFERROR(INDEX(GUTS!AJ992:'GUTS'!BH992,MATCH(6,GUTS!AK992:'GUTS'!BI992,0)),"")</f>
        <v/>
      </c>
      <c r="N991" s="127" t="e">
        <f>Audit!#REF!</f>
        <v>#REF!</v>
      </c>
      <c r="O991" s="127" t="e">
        <f>Audit!#REF!</f>
        <v>#REF!</v>
      </c>
      <c r="P991" s="127" t="e">
        <f>Audit!#REF!</f>
        <v>#REF!</v>
      </c>
    </row>
    <row r="992" spans="1:16" hidden="1">
      <c r="A992" s="127" t="e">
        <f>Audit!#REF!</f>
        <v>#REF!</v>
      </c>
      <c r="B992" s="127" t="str">
        <f>IFERROR(INDEX(GUTS!AI993:'GUTS'!BH993,MATCH(1,GUTS!AK993:'GUTS'!BI993,0)),"")</f>
        <v/>
      </c>
      <c r="C992" s="127" t="str">
        <f>IFERROR(INDEX(GUTS!AJ993:'GUTS'!BH993,MATCH(1,GUTS!AK993:'GUTS'!BI993,0)),"")</f>
        <v/>
      </c>
      <c r="D992" s="127" t="str">
        <f>IFERROR(INDEX(GUTS!AI993:'GUTS'!BH993,MATCH(2,GUTS!AK993:'GUTS'!BI993,0)),"")</f>
        <v/>
      </c>
      <c r="E992" s="127" t="str">
        <f>IFERROR(INDEX(GUTS!AJ993:'GUTS'!BH993,MATCH(2,GUTS!AK993:'GUTS'!BI993,0)),"")</f>
        <v/>
      </c>
      <c r="F992" s="127" t="str">
        <f>IFERROR(INDEX(GUTS!AI993:'GUTS'!BH993,MATCH(3,GUTS!AK993:'GUTS'!BI993,0)),"")</f>
        <v/>
      </c>
      <c r="G992" s="127" t="str">
        <f>IFERROR(INDEX(GUTS!AJ993:'GUTS'!BH993,MATCH(3,GUTS!AK993:'GUTS'!BI993,0)),"")</f>
        <v/>
      </c>
      <c r="H992" s="127" t="str">
        <f>IFERROR(INDEX(GUTS!AI993:'GUTS'!BH993,MATCH(4,GUTS!AK993:'GUTS'!BI993,0)),"")</f>
        <v/>
      </c>
      <c r="I992" s="127" t="str">
        <f>IFERROR(INDEX(GUTS!AJ993:'GUTS'!BH993,MATCH(4,GUTS!AK993:'GUTS'!BI993,0)),"")</f>
        <v/>
      </c>
      <c r="J992" s="127" t="str">
        <f>IFERROR(INDEX(GUTS!AI993:'GUTS'!BH993,MATCH(5,GUTS!AK993:'GUTS'!BI993,0)),"")</f>
        <v/>
      </c>
      <c r="K992" s="127" t="str">
        <f>IFERROR(INDEX(GUTS!AJ993:'GUTS'!BH993,MATCH(5,GUTS!AK993:'GUTS'!BI993,0)),"")</f>
        <v/>
      </c>
      <c r="L992" s="127" t="str">
        <f>IFERROR(INDEX(GUTS!AI993:'GUTS'!BH993,MATCH(6,GUTS!AK993:'GUTS'!BI993,0)),"")</f>
        <v/>
      </c>
      <c r="M992" s="127" t="str">
        <f>IFERROR(INDEX(GUTS!AJ993:'GUTS'!BH993,MATCH(6,GUTS!AK993:'GUTS'!BI993,0)),"")</f>
        <v/>
      </c>
      <c r="N992" s="127" t="e">
        <f>Audit!#REF!</f>
        <v>#REF!</v>
      </c>
      <c r="O992" s="127" t="e">
        <f>Audit!#REF!</f>
        <v>#REF!</v>
      </c>
      <c r="P992" s="127" t="e">
        <f>Audit!#REF!</f>
        <v>#REF!</v>
      </c>
    </row>
    <row r="993" spans="1:16" hidden="1">
      <c r="A993" s="127" t="e">
        <f>Audit!#REF!</f>
        <v>#REF!</v>
      </c>
      <c r="B993" s="127" t="str">
        <f>IFERROR(INDEX(GUTS!AI994:'GUTS'!BH994,MATCH(1,GUTS!AK994:'GUTS'!BI994,0)),"")</f>
        <v/>
      </c>
      <c r="C993" s="127" t="str">
        <f>IFERROR(INDEX(GUTS!AJ994:'GUTS'!BH994,MATCH(1,GUTS!AK994:'GUTS'!BI994,0)),"")</f>
        <v/>
      </c>
      <c r="D993" s="127" t="str">
        <f>IFERROR(INDEX(GUTS!AI994:'GUTS'!BH994,MATCH(2,GUTS!AK994:'GUTS'!BI994,0)),"")</f>
        <v/>
      </c>
      <c r="E993" s="127" t="str">
        <f>IFERROR(INDEX(GUTS!AJ994:'GUTS'!BH994,MATCH(2,GUTS!AK994:'GUTS'!BI994,0)),"")</f>
        <v/>
      </c>
      <c r="F993" s="127" t="str">
        <f>IFERROR(INDEX(GUTS!AI994:'GUTS'!BH994,MATCH(3,GUTS!AK994:'GUTS'!BI994,0)),"")</f>
        <v/>
      </c>
      <c r="G993" s="127" t="str">
        <f>IFERROR(INDEX(GUTS!AJ994:'GUTS'!BH994,MATCH(3,GUTS!AK994:'GUTS'!BI994,0)),"")</f>
        <v/>
      </c>
      <c r="H993" s="127" t="str">
        <f>IFERROR(INDEX(GUTS!AI994:'GUTS'!BH994,MATCH(4,GUTS!AK994:'GUTS'!BI994,0)),"")</f>
        <v/>
      </c>
      <c r="I993" s="127" t="str">
        <f>IFERROR(INDEX(GUTS!AJ994:'GUTS'!BH994,MATCH(4,GUTS!AK994:'GUTS'!BI994,0)),"")</f>
        <v/>
      </c>
      <c r="J993" s="127" t="str">
        <f>IFERROR(INDEX(GUTS!AI994:'GUTS'!BH994,MATCH(5,GUTS!AK994:'GUTS'!BI994,0)),"")</f>
        <v/>
      </c>
      <c r="K993" s="127" t="str">
        <f>IFERROR(INDEX(GUTS!AJ994:'GUTS'!BH994,MATCH(5,GUTS!AK994:'GUTS'!BI994,0)),"")</f>
        <v/>
      </c>
      <c r="L993" s="127" t="str">
        <f>IFERROR(INDEX(GUTS!AI994:'GUTS'!BH994,MATCH(6,GUTS!AK994:'GUTS'!BI994,0)),"")</f>
        <v/>
      </c>
      <c r="M993" s="127" t="str">
        <f>IFERROR(INDEX(GUTS!AJ994:'GUTS'!BH994,MATCH(6,GUTS!AK994:'GUTS'!BI994,0)),"")</f>
        <v/>
      </c>
      <c r="N993" s="127" t="e">
        <f>Audit!#REF!</f>
        <v>#REF!</v>
      </c>
      <c r="O993" s="127" t="e">
        <f>Audit!#REF!</f>
        <v>#REF!</v>
      </c>
      <c r="P993" s="127" t="e">
        <f>Audit!#REF!</f>
        <v>#REF!</v>
      </c>
    </row>
    <row r="994" spans="1:16" hidden="1">
      <c r="A994" s="127" t="e">
        <f>Audit!#REF!</f>
        <v>#REF!</v>
      </c>
      <c r="B994" s="127" t="str">
        <f>IFERROR(INDEX(GUTS!AI995:'GUTS'!BH995,MATCH(1,GUTS!AK995:'GUTS'!BI995,0)),"")</f>
        <v/>
      </c>
      <c r="C994" s="127" t="str">
        <f>IFERROR(INDEX(GUTS!AJ995:'GUTS'!BH995,MATCH(1,GUTS!AK995:'GUTS'!BI995,0)),"")</f>
        <v/>
      </c>
      <c r="D994" s="127" t="str">
        <f>IFERROR(INDEX(GUTS!AI995:'GUTS'!BH995,MATCH(2,GUTS!AK995:'GUTS'!BI995,0)),"")</f>
        <v/>
      </c>
      <c r="E994" s="127" t="str">
        <f>IFERROR(INDEX(GUTS!AJ995:'GUTS'!BH995,MATCH(2,GUTS!AK995:'GUTS'!BI995,0)),"")</f>
        <v/>
      </c>
      <c r="F994" s="127" t="str">
        <f>IFERROR(INDEX(GUTS!AI995:'GUTS'!BH995,MATCH(3,GUTS!AK995:'GUTS'!BI995,0)),"")</f>
        <v/>
      </c>
      <c r="G994" s="127" t="str">
        <f>IFERROR(INDEX(GUTS!AJ995:'GUTS'!BH995,MATCH(3,GUTS!AK995:'GUTS'!BI995,0)),"")</f>
        <v/>
      </c>
      <c r="H994" s="127" t="str">
        <f>IFERROR(INDEX(GUTS!AI995:'GUTS'!BH995,MATCH(4,GUTS!AK995:'GUTS'!BI995,0)),"")</f>
        <v/>
      </c>
      <c r="I994" s="127" t="str">
        <f>IFERROR(INDEX(GUTS!AJ995:'GUTS'!BH995,MATCH(4,GUTS!AK995:'GUTS'!BI995,0)),"")</f>
        <v/>
      </c>
      <c r="J994" s="127" t="str">
        <f>IFERROR(INDEX(GUTS!AI995:'GUTS'!BH995,MATCH(5,GUTS!AK995:'GUTS'!BI995,0)),"")</f>
        <v/>
      </c>
      <c r="K994" s="127" t="str">
        <f>IFERROR(INDEX(GUTS!AJ995:'GUTS'!BH995,MATCH(5,GUTS!AK995:'GUTS'!BI995,0)),"")</f>
        <v/>
      </c>
      <c r="L994" s="127" t="str">
        <f>IFERROR(INDEX(GUTS!AI995:'GUTS'!BH995,MATCH(6,GUTS!AK995:'GUTS'!BI995,0)),"")</f>
        <v/>
      </c>
      <c r="M994" s="127" t="str">
        <f>IFERROR(INDEX(GUTS!AJ995:'GUTS'!BH995,MATCH(6,GUTS!AK995:'GUTS'!BI995,0)),"")</f>
        <v/>
      </c>
      <c r="N994" s="127" t="e">
        <f>Audit!#REF!</f>
        <v>#REF!</v>
      </c>
      <c r="O994" s="127" t="e">
        <f>Audit!#REF!</f>
        <v>#REF!</v>
      </c>
      <c r="P994" s="127" t="e">
        <f>Audit!#REF!</f>
        <v>#REF!</v>
      </c>
    </row>
    <row r="995" spans="1:16" hidden="1">
      <c r="A995" s="127" t="e">
        <f>Audit!#REF!</f>
        <v>#REF!</v>
      </c>
      <c r="B995" s="127" t="str">
        <f>IFERROR(INDEX(GUTS!AI996:'GUTS'!BH996,MATCH(1,GUTS!AK996:'GUTS'!BI996,0)),"")</f>
        <v/>
      </c>
      <c r="C995" s="127" t="str">
        <f>IFERROR(INDEX(GUTS!AJ996:'GUTS'!BH996,MATCH(1,GUTS!AK996:'GUTS'!BI996,0)),"")</f>
        <v/>
      </c>
      <c r="D995" s="127" t="str">
        <f>IFERROR(INDEX(GUTS!AI996:'GUTS'!BH996,MATCH(2,GUTS!AK996:'GUTS'!BI996,0)),"")</f>
        <v/>
      </c>
      <c r="E995" s="127" t="str">
        <f>IFERROR(INDEX(GUTS!AJ996:'GUTS'!BH996,MATCH(2,GUTS!AK996:'GUTS'!BI996,0)),"")</f>
        <v/>
      </c>
      <c r="F995" s="127" t="str">
        <f>IFERROR(INDEX(GUTS!AI996:'GUTS'!BH996,MATCH(3,GUTS!AK996:'GUTS'!BI996,0)),"")</f>
        <v/>
      </c>
      <c r="G995" s="127" t="str">
        <f>IFERROR(INDEX(GUTS!AJ996:'GUTS'!BH996,MATCH(3,GUTS!AK996:'GUTS'!BI996,0)),"")</f>
        <v/>
      </c>
      <c r="H995" s="127" t="str">
        <f>IFERROR(INDEX(GUTS!AI996:'GUTS'!BH996,MATCH(4,GUTS!AK996:'GUTS'!BI996,0)),"")</f>
        <v/>
      </c>
      <c r="I995" s="127" t="str">
        <f>IFERROR(INDEX(GUTS!AJ996:'GUTS'!BH996,MATCH(4,GUTS!AK996:'GUTS'!BI996,0)),"")</f>
        <v/>
      </c>
      <c r="J995" s="127" t="str">
        <f>IFERROR(INDEX(GUTS!AI996:'GUTS'!BH996,MATCH(5,GUTS!AK996:'GUTS'!BI996,0)),"")</f>
        <v/>
      </c>
      <c r="K995" s="127" t="str">
        <f>IFERROR(INDEX(GUTS!AJ996:'GUTS'!BH996,MATCH(5,GUTS!AK996:'GUTS'!BI996,0)),"")</f>
        <v/>
      </c>
      <c r="L995" s="127" t="str">
        <f>IFERROR(INDEX(GUTS!AI996:'GUTS'!BH996,MATCH(6,GUTS!AK996:'GUTS'!BI996,0)),"")</f>
        <v/>
      </c>
      <c r="M995" s="127" t="str">
        <f>IFERROR(INDEX(GUTS!AJ996:'GUTS'!BH996,MATCH(6,GUTS!AK996:'GUTS'!BI996,0)),"")</f>
        <v/>
      </c>
      <c r="N995" s="127" t="e">
        <f>Audit!#REF!</f>
        <v>#REF!</v>
      </c>
      <c r="O995" s="127" t="e">
        <f>Audit!#REF!</f>
        <v>#REF!</v>
      </c>
      <c r="P995" s="127" t="e">
        <f>Audit!#REF!</f>
        <v>#REF!</v>
      </c>
    </row>
    <row r="996" spans="1:16" hidden="1">
      <c r="A996" s="127" t="e">
        <f>Audit!#REF!</f>
        <v>#REF!</v>
      </c>
      <c r="B996" s="127" t="str">
        <f>IFERROR(INDEX(GUTS!AI997:'GUTS'!BH997,MATCH(1,GUTS!AK997:'GUTS'!BI997,0)),"")</f>
        <v/>
      </c>
      <c r="C996" s="127" t="str">
        <f>IFERROR(INDEX(GUTS!AJ997:'GUTS'!BH997,MATCH(1,GUTS!AK997:'GUTS'!BI997,0)),"")</f>
        <v/>
      </c>
      <c r="D996" s="127" t="str">
        <f>IFERROR(INDEX(GUTS!AI997:'GUTS'!BH997,MATCH(2,GUTS!AK997:'GUTS'!BI997,0)),"")</f>
        <v/>
      </c>
      <c r="E996" s="127" t="str">
        <f>IFERROR(INDEX(GUTS!AJ997:'GUTS'!BH997,MATCH(2,GUTS!AK997:'GUTS'!BI997,0)),"")</f>
        <v/>
      </c>
      <c r="F996" s="127" t="str">
        <f>IFERROR(INDEX(GUTS!AI997:'GUTS'!BH997,MATCH(3,GUTS!AK997:'GUTS'!BI997,0)),"")</f>
        <v/>
      </c>
      <c r="G996" s="127" t="str">
        <f>IFERROR(INDEX(GUTS!AJ997:'GUTS'!BH997,MATCH(3,GUTS!AK997:'GUTS'!BI997,0)),"")</f>
        <v/>
      </c>
      <c r="H996" s="127" t="str">
        <f>IFERROR(INDEX(GUTS!AI997:'GUTS'!BH997,MATCH(4,GUTS!AK997:'GUTS'!BI997,0)),"")</f>
        <v/>
      </c>
      <c r="I996" s="127" t="str">
        <f>IFERROR(INDEX(GUTS!AJ997:'GUTS'!BH997,MATCH(4,GUTS!AK997:'GUTS'!BI997,0)),"")</f>
        <v/>
      </c>
      <c r="J996" s="127" t="str">
        <f>IFERROR(INDEX(GUTS!AI997:'GUTS'!BH997,MATCH(5,GUTS!AK997:'GUTS'!BI997,0)),"")</f>
        <v/>
      </c>
      <c r="K996" s="127" t="str">
        <f>IFERROR(INDEX(GUTS!AJ997:'GUTS'!BH997,MATCH(5,GUTS!AK997:'GUTS'!BI997,0)),"")</f>
        <v/>
      </c>
      <c r="L996" s="127" t="str">
        <f>IFERROR(INDEX(GUTS!AI997:'GUTS'!BH997,MATCH(6,GUTS!AK997:'GUTS'!BI997,0)),"")</f>
        <v/>
      </c>
      <c r="M996" s="127" t="str">
        <f>IFERROR(INDEX(GUTS!AJ997:'GUTS'!BH997,MATCH(6,GUTS!AK997:'GUTS'!BI997,0)),"")</f>
        <v/>
      </c>
      <c r="N996" s="127" t="e">
        <f>Audit!#REF!</f>
        <v>#REF!</v>
      </c>
      <c r="O996" s="127" t="e">
        <f>Audit!#REF!</f>
        <v>#REF!</v>
      </c>
      <c r="P996" s="127" t="e">
        <f>Audit!#REF!</f>
        <v>#REF!</v>
      </c>
    </row>
    <row r="997" spans="1:16" hidden="1">
      <c r="A997" s="127" t="e">
        <f>Audit!#REF!</f>
        <v>#REF!</v>
      </c>
      <c r="B997" s="127" t="str">
        <f>IFERROR(INDEX(GUTS!AI998:'GUTS'!BH998,MATCH(1,GUTS!AK998:'GUTS'!BI998,0)),"")</f>
        <v/>
      </c>
      <c r="C997" s="127" t="str">
        <f>IFERROR(INDEX(GUTS!AJ998:'GUTS'!BH998,MATCH(1,GUTS!AK998:'GUTS'!BI998,0)),"")</f>
        <v/>
      </c>
      <c r="D997" s="127" t="str">
        <f>IFERROR(INDEX(GUTS!AI998:'GUTS'!BH998,MATCH(2,GUTS!AK998:'GUTS'!BI998,0)),"")</f>
        <v/>
      </c>
      <c r="E997" s="127" t="str">
        <f>IFERROR(INDEX(GUTS!AJ998:'GUTS'!BH998,MATCH(2,GUTS!AK998:'GUTS'!BI998,0)),"")</f>
        <v/>
      </c>
      <c r="F997" s="127" t="str">
        <f>IFERROR(INDEX(GUTS!AI998:'GUTS'!BH998,MATCH(3,GUTS!AK998:'GUTS'!BI998,0)),"")</f>
        <v/>
      </c>
      <c r="G997" s="127" t="str">
        <f>IFERROR(INDEX(GUTS!AJ998:'GUTS'!BH998,MATCH(3,GUTS!AK998:'GUTS'!BI998,0)),"")</f>
        <v/>
      </c>
      <c r="H997" s="127" t="str">
        <f>IFERROR(INDEX(GUTS!AI998:'GUTS'!BH998,MATCH(4,GUTS!AK998:'GUTS'!BI998,0)),"")</f>
        <v/>
      </c>
      <c r="I997" s="127" t="str">
        <f>IFERROR(INDEX(GUTS!AJ998:'GUTS'!BH998,MATCH(4,GUTS!AK998:'GUTS'!BI998,0)),"")</f>
        <v/>
      </c>
      <c r="J997" s="127" t="str">
        <f>IFERROR(INDEX(GUTS!AI998:'GUTS'!BH998,MATCH(5,GUTS!AK998:'GUTS'!BI998,0)),"")</f>
        <v/>
      </c>
      <c r="K997" s="127" t="str">
        <f>IFERROR(INDEX(GUTS!AJ998:'GUTS'!BH998,MATCH(5,GUTS!AK998:'GUTS'!BI998,0)),"")</f>
        <v/>
      </c>
      <c r="L997" s="127" t="str">
        <f>IFERROR(INDEX(GUTS!AI998:'GUTS'!BH998,MATCH(6,GUTS!AK998:'GUTS'!BI998,0)),"")</f>
        <v/>
      </c>
      <c r="M997" s="127" t="str">
        <f>IFERROR(INDEX(GUTS!AJ998:'GUTS'!BH998,MATCH(6,GUTS!AK998:'GUTS'!BI998,0)),"")</f>
        <v/>
      </c>
      <c r="N997" s="127" t="e">
        <f>Audit!#REF!</f>
        <v>#REF!</v>
      </c>
      <c r="O997" s="127" t="e">
        <f>Audit!#REF!</f>
        <v>#REF!</v>
      </c>
      <c r="P997" s="127" t="e">
        <f>Audit!#REF!</f>
        <v>#REF!</v>
      </c>
    </row>
    <row r="998" spans="1:16" hidden="1">
      <c r="A998" s="127" t="e">
        <f>Audit!#REF!</f>
        <v>#REF!</v>
      </c>
      <c r="B998" s="127" t="str">
        <f>IFERROR(INDEX(GUTS!AI999:'GUTS'!BH999,MATCH(1,GUTS!AK999:'GUTS'!BI999,0)),"")</f>
        <v/>
      </c>
      <c r="C998" s="127" t="str">
        <f>IFERROR(INDEX(GUTS!AJ999:'GUTS'!BH999,MATCH(1,GUTS!AK999:'GUTS'!BI999,0)),"")</f>
        <v/>
      </c>
      <c r="D998" s="127" t="str">
        <f>IFERROR(INDEX(GUTS!AI999:'GUTS'!BH999,MATCH(2,GUTS!AK999:'GUTS'!BI999,0)),"")</f>
        <v/>
      </c>
      <c r="E998" s="127" t="str">
        <f>IFERROR(INDEX(GUTS!AJ999:'GUTS'!BH999,MATCH(2,GUTS!AK999:'GUTS'!BI999,0)),"")</f>
        <v/>
      </c>
      <c r="F998" s="127" t="str">
        <f>IFERROR(INDEX(GUTS!AI999:'GUTS'!BH999,MATCH(3,GUTS!AK999:'GUTS'!BI999,0)),"")</f>
        <v/>
      </c>
      <c r="G998" s="127" t="str">
        <f>IFERROR(INDEX(GUTS!AJ999:'GUTS'!BH999,MATCH(3,GUTS!AK999:'GUTS'!BI999,0)),"")</f>
        <v/>
      </c>
      <c r="H998" s="127" t="str">
        <f>IFERROR(INDEX(GUTS!AI999:'GUTS'!BH999,MATCH(4,GUTS!AK999:'GUTS'!BI999,0)),"")</f>
        <v/>
      </c>
      <c r="I998" s="127" t="str">
        <f>IFERROR(INDEX(GUTS!AJ999:'GUTS'!BH999,MATCH(4,GUTS!AK999:'GUTS'!BI999,0)),"")</f>
        <v/>
      </c>
      <c r="J998" s="127" t="str">
        <f>IFERROR(INDEX(GUTS!AI999:'GUTS'!BH999,MATCH(5,GUTS!AK999:'GUTS'!BI999,0)),"")</f>
        <v/>
      </c>
      <c r="K998" s="127" t="str">
        <f>IFERROR(INDEX(GUTS!AJ999:'GUTS'!BH999,MATCH(5,GUTS!AK999:'GUTS'!BI999,0)),"")</f>
        <v/>
      </c>
      <c r="L998" s="127" t="str">
        <f>IFERROR(INDEX(GUTS!AI999:'GUTS'!BH999,MATCH(6,GUTS!AK999:'GUTS'!BI999,0)),"")</f>
        <v/>
      </c>
      <c r="M998" s="127" t="str">
        <f>IFERROR(INDEX(GUTS!AJ999:'GUTS'!BH999,MATCH(6,GUTS!AK999:'GUTS'!BI999,0)),"")</f>
        <v/>
      </c>
      <c r="N998" s="127" t="e">
        <f>Audit!#REF!</f>
        <v>#REF!</v>
      </c>
      <c r="O998" s="127" t="e">
        <f>Audit!#REF!</f>
        <v>#REF!</v>
      </c>
      <c r="P998" s="127" t="e">
        <f>Audit!#REF!</f>
        <v>#REF!</v>
      </c>
    </row>
    <row r="999" spans="1:16" hidden="1">
      <c r="A999" s="127" t="e">
        <f>Audit!#REF!</f>
        <v>#REF!</v>
      </c>
      <c r="B999" s="127" t="str">
        <f>IFERROR(INDEX(GUTS!AI1000:'GUTS'!BH1000,MATCH(1,GUTS!AK1000:'GUTS'!BI1000,0)),"")</f>
        <v/>
      </c>
      <c r="C999" s="127" t="str">
        <f>IFERROR(INDEX(GUTS!AJ1000:'GUTS'!BH1000,MATCH(1,GUTS!AK1000:'GUTS'!BI1000,0)),"")</f>
        <v/>
      </c>
      <c r="D999" s="127" t="str">
        <f>IFERROR(INDEX(GUTS!AI1000:'GUTS'!BH1000,MATCH(2,GUTS!AK1000:'GUTS'!BI1000,0)),"")</f>
        <v/>
      </c>
      <c r="E999" s="127" t="str">
        <f>IFERROR(INDEX(GUTS!AJ1000:'GUTS'!BH1000,MATCH(2,GUTS!AK1000:'GUTS'!BI1000,0)),"")</f>
        <v/>
      </c>
      <c r="F999" s="127" t="str">
        <f>IFERROR(INDEX(GUTS!AI1000:'GUTS'!BH1000,MATCH(3,GUTS!AK1000:'GUTS'!BI1000,0)),"")</f>
        <v/>
      </c>
      <c r="G999" s="127" t="str">
        <f>IFERROR(INDEX(GUTS!AJ1000:'GUTS'!BH1000,MATCH(3,GUTS!AK1000:'GUTS'!BI1000,0)),"")</f>
        <v/>
      </c>
      <c r="H999" s="127" t="str">
        <f>IFERROR(INDEX(GUTS!AI1000:'GUTS'!BH1000,MATCH(4,GUTS!AK1000:'GUTS'!BI1000,0)),"")</f>
        <v/>
      </c>
      <c r="I999" s="127" t="str">
        <f>IFERROR(INDEX(GUTS!AJ1000:'GUTS'!BH1000,MATCH(4,GUTS!AK1000:'GUTS'!BI1000,0)),"")</f>
        <v/>
      </c>
      <c r="J999" s="127" t="str">
        <f>IFERROR(INDEX(GUTS!AI1000:'GUTS'!BH1000,MATCH(5,GUTS!AK1000:'GUTS'!BI1000,0)),"")</f>
        <v/>
      </c>
      <c r="K999" s="127" t="str">
        <f>IFERROR(INDEX(GUTS!AJ1000:'GUTS'!BH1000,MATCH(5,GUTS!AK1000:'GUTS'!BI1000,0)),"")</f>
        <v/>
      </c>
      <c r="L999" s="127" t="str">
        <f>IFERROR(INDEX(GUTS!AI1000:'GUTS'!BH1000,MATCH(6,GUTS!AK1000:'GUTS'!BI1000,0)),"")</f>
        <v/>
      </c>
      <c r="M999" s="127" t="str">
        <f>IFERROR(INDEX(GUTS!AJ1000:'GUTS'!BH1000,MATCH(6,GUTS!AK1000:'GUTS'!BI1000,0)),"")</f>
        <v/>
      </c>
      <c r="N999" s="127" t="e">
        <f>Audit!#REF!</f>
        <v>#REF!</v>
      </c>
      <c r="O999" s="127" t="e">
        <f>Audit!#REF!</f>
        <v>#REF!</v>
      </c>
      <c r="P999" s="127" t="e">
        <f>Audit!#REF!</f>
        <v>#REF!</v>
      </c>
    </row>
    <row r="1000" spans="1:16" hidden="1">
      <c r="A1000" s="127" t="e">
        <f>Audit!#REF!</f>
        <v>#REF!</v>
      </c>
      <c r="B1000" s="127" t="str">
        <f>IFERROR(INDEX(GUTS!AI1001:'GUTS'!BH1001,MATCH(1,GUTS!AK1001:'GUTS'!BI1001,0)),"")</f>
        <v/>
      </c>
      <c r="C1000" s="127" t="str">
        <f>IFERROR(INDEX(GUTS!AJ1001:'GUTS'!BH1001,MATCH(1,GUTS!AK1001:'GUTS'!BI1001,0)),"")</f>
        <v/>
      </c>
      <c r="D1000" s="127" t="str">
        <f>IFERROR(INDEX(GUTS!AI1001:'GUTS'!BH1001,MATCH(2,GUTS!AK1001:'GUTS'!BI1001,0)),"")</f>
        <v/>
      </c>
      <c r="E1000" s="127" t="str">
        <f>IFERROR(INDEX(GUTS!AJ1001:'GUTS'!BH1001,MATCH(2,GUTS!AK1001:'GUTS'!BI1001,0)),"")</f>
        <v/>
      </c>
      <c r="F1000" s="127" t="str">
        <f>IFERROR(INDEX(GUTS!AI1001:'GUTS'!BH1001,MATCH(3,GUTS!AK1001:'GUTS'!BI1001,0)),"")</f>
        <v/>
      </c>
      <c r="G1000" s="127" t="str">
        <f>IFERROR(INDEX(GUTS!AJ1001:'GUTS'!BH1001,MATCH(3,GUTS!AK1001:'GUTS'!BI1001,0)),"")</f>
        <v/>
      </c>
      <c r="H1000" s="127" t="str">
        <f>IFERROR(INDEX(GUTS!AI1001:'GUTS'!BH1001,MATCH(4,GUTS!AK1001:'GUTS'!BI1001,0)),"")</f>
        <v/>
      </c>
      <c r="I1000" s="127" t="str">
        <f>IFERROR(INDEX(GUTS!AJ1001:'GUTS'!BH1001,MATCH(4,GUTS!AK1001:'GUTS'!BI1001,0)),"")</f>
        <v/>
      </c>
      <c r="J1000" s="127" t="str">
        <f>IFERROR(INDEX(GUTS!AI1001:'GUTS'!BH1001,MATCH(5,GUTS!AK1001:'GUTS'!BI1001,0)),"")</f>
        <v/>
      </c>
      <c r="K1000" s="127" t="str">
        <f>IFERROR(INDEX(GUTS!AJ1001:'GUTS'!BH1001,MATCH(5,GUTS!AK1001:'GUTS'!BI1001,0)),"")</f>
        <v/>
      </c>
      <c r="L1000" s="127" t="str">
        <f>IFERROR(INDEX(GUTS!AI1001:'GUTS'!BH1001,MATCH(6,GUTS!AK1001:'GUTS'!BI1001,0)),"")</f>
        <v/>
      </c>
      <c r="M1000" s="127" t="str">
        <f>IFERROR(INDEX(GUTS!AJ1001:'GUTS'!BH1001,MATCH(6,GUTS!AK1001:'GUTS'!BI1001,0)),"")</f>
        <v/>
      </c>
      <c r="N1000" s="127" t="e">
        <f>Audit!#REF!</f>
        <v>#REF!</v>
      </c>
      <c r="O1000" s="127" t="e">
        <f>Audit!#REF!</f>
        <v>#REF!</v>
      </c>
      <c r="P1000" s="127" t="e">
        <f>Audit!#REF!</f>
        <v>#REF!</v>
      </c>
    </row>
    <row r="1001" spans="1:16" hidden="1">
      <c r="A1001" s="127" t="e">
        <f>Audit!#REF!</f>
        <v>#REF!</v>
      </c>
      <c r="B1001" s="127" t="str">
        <f>IFERROR(INDEX(GUTS!AI1002:'GUTS'!BH1002,MATCH(1,GUTS!AK1002:'GUTS'!BI1002,0)),"")</f>
        <v/>
      </c>
      <c r="C1001" s="127" t="str">
        <f>IFERROR(INDEX(GUTS!AJ1002:'GUTS'!BH1002,MATCH(1,GUTS!AK1002:'GUTS'!BI1002,0)),"")</f>
        <v/>
      </c>
      <c r="D1001" s="127" t="str">
        <f>IFERROR(INDEX(GUTS!AI1002:'GUTS'!BH1002,MATCH(2,GUTS!AK1002:'GUTS'!BI1002,0)),"")</f>
        <v/>
      </c>
      <c r="E1001" s="127" t="str">
        <f>IFERROR(INDEX(GUTS!AJ1002:'GUTS'!BH1002,MATCH(2,GUTS!AK1002:'GUTS'!BI1002,0)),"")</f>
        <v/>
      </c>
      <c r="F1001" s="127" t="str">
        <f>IFERROR(INDEX(GUTS!AI1002:'GUTS'!BH1002,MATCH(3,GUTS!AK1002:'GUTS'!BI1002,0)),"")</f>
        <v/>
      </c>
      <c r="G1001" s="127" t="str">
        <f>IFERROR(INDEX(GUTS!AJ1002:'GUTS'!BH1002,MATCH(3,GUTS!AK1002:'GUTS'!BI1002,0)),"")</f>
        <v/>
      </c>
      <c r="H1001" s="127" t="str">
        <f>IFERROR(INDEX(GUTS!AI1002:'GUTS'!BH1002,MATCH(4,GUTS!AK1002:'GUTS'!BI1002,0)),"")</f>
        <v/>
      </c>
      <c r="I1001" s="127" t="str">
        <f>IFERROR(INDEX(GUTS!AJ1002:'GUTS'!BH1002,MATCH(4,GUTS!AK1002:'GUTS'!BI1002,0)),"")</f>
        <v/>
      </c>
      <c r="J1001" s="127" t="str">
        <f>IFERROR(INDEX(GUTS!AI1002:'GUTS'!BH1002,MATCH(5,GUTS!AK1002:'GUTS'!BI1002,0)),"")</f>
        <v/>
      </c>
      <c r="K1001" s="127" t="str">
        <f>IFERROR(INDEX(GUTS!AJ1002:'GUTS'!BH1002,MATCH(5,GUTS!AK1002:'GUTS'!BI1002,0)),"")</f>
        <v/>
      </c>
      <c r="L1001" s="127" t="str">
        <f>IFERROR(INDEX(GUTS!AI1002:'GUTS'!BH1002,MATCH(6,GUTS!AK1002:'GUTS'!BI1002,0)),"")</f>
        <v/>
      </c>
      <c r="M1001" s="127" t="str">
        <f>IFERROR(INDEX(GUTS!AJ1002:'GUTS'!BH1002,MATCH(6,GUTS!AK1002:'GUTS'!BI1002,0)),"")</f>
        <v/>
      </c>
      <c r="N1001" s="127" t="e">
        <f>Audit!#REF!</f>
        <v>#REF!</v>
      </c>
      <c r="O1001" s="127" t="e">
        <f>Audit!#REF!</f>
        <v>#REF!</v>
      </c>
      <c r="P1001" s="127" t="e">
        <f>Audit!#REF!</f>
        <v>#REF!</v>
      </c>
    </row>
    <row r="1002" spans="1:16" hidden="1">
      <c r="A1002" s="127" t="e">
        <f>Audit!#REF!</f>
        <v>#REF!</v>
      </c>
      <c r="B1002" s="127" t="str">
        <f>IFERROR(INDEX(GUTS!AI1003:'GUTS'!BH1003,MATCH(1,GUTS!AK1003:'GUTS'!BI1003,0)),"")</f>
        <v/>
      </c>
      <c r="C1002" s="127" t="str">
        <f>IFERROR(INDEX(GUTS!AJ1003:'GUTS'!BH1003,MATCH(1,GUTS!AK1003:'GUTS'!BI1003,0)),"")</f>
        <v/>
      </c>
      <c r="D1002" s="127" t="str">
        <f>IFERROR(INDEX(GUTS!AI1003:'GUTS'!BH1003,MATCH(2,GUTS!AK1003:'GUTS'!BI1003,0)),"")</f>
        <v/>
      </c>
      <c r="E1002" s="127" t="str">
        <f>IFERROR(INDEX(GUTS!AJ1003:'GUTS'!BH1003,MATCH(2,GUTS!AK1003:'GUTS'!BI1003,0)),"")</f>
        <v/>
      </c>
      <c r="F1002" s="127" t="str">
        <f>IFERROR(INDEX(GUTS!AI1003:'GUTS'!BH1003,MATCH(3,GUTS!AK1003:'GUTS'!BI1003,0)),"")</f>
        <v/>
      </c>
      <c r="G1002" s="127" t="str">
        <f>IFERROR(INDEX(GUTS!AJ1003:'GUTS'!BH1003,MATCH(3,GUTS!AK1003:'GUTS'!BI1003,0)),"")</f>
        <v/>
      </c>
      <c r="H1002" s="127" t="str">
        <f>IFERROR(INDEX(GUTS!AI1003:'GUTS'!BH1003,MATCH(4,GUTS!AK1003:'GUTS'!BI1003,0)),"")</f>
        <v/>
      </c>
      <c r="I1002" s="127" t="str">
        <f>IFERROR(INDEX(GUTS!AJ1003:'GUTS'!BH1003,MATCH(4,GUTS!AK1003:'GUTS'!BI1003,0)),"")</f>
        <v/>
      </c>
      <c r="J1002" s="127" t="str">
        <f>IFERROR(INDEX(GUTS!AI1003:'GUTS'!BH1003,MATCH(5,GUTS!AK1003:'GUTS'!BI1003,0)),"")</f>
        <v/>
      </c>
      <c r="K1002" s="127" t="str">
        <f>IFERROR(INDEX(GUTS!AJ1003:'GUTS'!BH1003,MATCH(5,GUTS!AK1003:'GUTS'!BI1003,0)),"")</f>
        <v/>
      </c>
      <c r="L1002" s="127" t="str">
        <f>IFERROR(INDEX(GUTS!AI1003:'GUTS'!BH1003,MATCH(6,GUTS!AK1003:'GUTS'!BI1003,0)),"")</f>
        <v/>
      </c>
      <c r="M1002" s="127" t="str">
        <f>IFERROR(INDEX(GUTS!AJ1003:'GUTS'!BH1003,MATCH(6,GUTS!AK1003:'GUTS'!BI1003,0)),"")</f>
        <v/>
      </c>
      <c r="N1002" s="127" t="e">
        <f>Audit!#REF!</f>
        <v>#REF!</v>
      </c>
      <c r="O1002" s="127" t="e">
        <f>Audit!#REF!</f>
        <v>#REF!</v>
      </c>
      <c r="P1002" s="127" t="e">
        <f>Audit!#REF!</f>
        <v>#REF!</v>
      </c>
    </row>
    <row r="1003" spans="1:16" hidden="1">
      <c r="A1003" s="127" t="e">
        <f>Audit!#REF!</f>
        <v>#REF!</v>
      </c>
      <c r="B1003" s="127" t="str">
        <f>IFERROR(INDEX(GUTS!AI1004:'GUTS'!BH1004,MATCH(1,GUTS!AK1004:'GUTS'!BI1004,0)),"")</f>
        <v/>
      </c>
      <c r="C1003" s="127" t="str">
        <f>IFERROR(INDEX(GUTS!AJ1004:'GUTS'!BH1004,MATCH(1,GUTS!AK1004:'GUTS'!BI1004,0)),"")</f>
        <v/>
      </c>
      <c r="D1003" s="127" t="str">
        <f>IFERROR(INDEX(GUTS!AI1004:'GUTS'!BH1004,MATCH(2,GUTS!AK1004:'GUTS'!BI1004,0)),"")</f>
        <v/>
      </c>
      <c r="E1003" s="127" t="str">
        <f>IFERROR(INDEX(GUTS!AJ1004:'GUTS'!BH1004,MATCH(2,GUTS!AK1004:'GUTS'!BI1004,0)),"")</f>
        <v/>
      </c>
      <c r="F1003" s="127" t="str">
        <f>IFERROR(INDEX(GUTS!AI1004:'GUTS'!BH1004,MATCH(3,GUTS!AK1004:'GUTS'!BI1004,0)),"")</f>
        <v/>
      </c>
      <c r="G1003" s="127" t="str">
        <f>IFERROR(INDEX(GUTS!AJ1004:'GUTS'!BH1004,MATCH(3,GUTS!AK1004:'GUTS'!BI1004,0)),"")</f>
        <v/>
      </c>
      <c r="H1003" s="127" t="str">
        <f>IFERROR(INDEX(GUTS!AI1004:'GUTS'!BH1004,MATCH(4,GUTS!AK1004:'GUTS'!BI1004,0)),"")</f>
        <v/>
      </c>
      <c r="I1003" s="127" t="str">
        <f>IFERROR(INDEX(GUTS!AJ1004:'GUTS'!BH1004,MATCH(4,GUTS!AK1004:'GUTS'!BI1004,0)),"")</f>
        <v/>
      </c>
      <c r="J1003" s="127" t="str">
        <f>IFERROR(INDEX(GUTS!AI1004:'GUTS'!BH1004,MATCH(5,GUTS!AK1004:'GUTS'!BI1004,0)),"")</f>
        <v/>
      </c>
      <c r="K1003" s="127" t="str">
        <f>IFERROR(INDEX(GUTS!AJ1004:'GUTS'!BH1004,MATCH(5,GUTS!AK1004:'GUTS'!BI1004,0)),"")</f>
        <v/>
      </c>
      <c r="L1003" s="127" t="str">
        <f>IFERROR(INDEX(GUTS!AI1004:'GUTS'!BH1004,MATCH(6,GUTS!AK1004:'GUTS'!BI1004,0)),"")</f>
        <v/>
      </c>
      <c r="M1003" s="127" t="str">
        <f>IFERROR(INDEX(GUTS!AJ1004:'GUTS'!BH1004,MATCH(6,GUTS!AK1004:'GUTS'!BI1004,0)),"")</f>
        <v/>
      </c>
      <c r="N1003" s="127" t="e">
        <f>Audit!#REF!</f>
        <v>#REF!</v>
      </c>
      <c r="O1003" s="127" t="e">
        <f>Audit!#REF!</f>
        <v>#REF!</v>
      </c>
      <c r="P1003" s="127" t="e">
        <f>Audit!#REF!</f>
        <v>#REF!</v>
      </c>
    </row>
    <row r="1004" spans="1:16">
      <c r="A1004" s="127" t="e">
        <f>Audit!#REF!</f>
        <v>#REF!</v>
      </c>
      <c r="B1004" s="127" t="str">
        <f>IFERROR(INDEX(GUTS!AI1005:'GUTS'!BH1005,MATCH(1,GUTS!AK1005:'GUTS'!BI1005,0)),"")</f>
        <v/>
      </c>
      <c r="C1004" s="127" t="str">
        <f>IFERROR(INDEX(GUTS!AJ1005:'GUTS'!BH1005,MATCH(1,GUTS!AK1005:'GUTS'!BI1005,0)),"")</f>
        <v/>
      </c>
      <c r="D1004" s="127" t="str">
        <f>IFERROR(INDEX(GUTS!AI1005:'GUTS'!BH1005,MATCH(2,GUTS!AK1005:'GUTS'!BI1005,0)),"")</f>
        <v/>
      </c>
      <c r="E1004" s="127" t="str">
        <f>IFERROR(INDEX(GUTS!AJ1005:'GUTS'!BH1005,MATCH(2,GUTS!AK1005:'GUTS'!BI1005,0)),"")</f>
        <v/>
      </c>
      <c r="F1004" s="127" t="str">
        <f>IFERROR(INDEX(GUTS!AI1005:'GUTS'!BH1005,MATCH(3,GUTS!AK1005:'GUTS'!BI1005,0)),"")</f>
        <v/>
      </c>
      <c r="G1004" s="127" t="str">
        <f>IFERROR(INDEX(GUTS!AJ1005:'GUTS'!BH1005,MATCH(3,GUTS!AK1005:'GUTS'!BI1005,0)),"")</f>
        <v/>
      </c>
      <c r="H1004" s="127" t="str">
        <f>IFERROR(INDEX(GUTS!AI1005:'GUTS'!BH1005,MATCH(4,GUTS!AK1005:'GUTS'!BI1005,0)),"")</f>
        <v/>
      </c>
      <c r="I1004" s="127" t="str">
        <f>IFERROR(INDEX(GUTS!AJ1005:'GUTS'!BH1005,MATCH(4,GUTS!AK1005:'GUTS'!BI1005,0)),"")</f>
        <v/>
      </c>
      <c r="J1004" s="127" t="str">
        <f>IFERROR(INDEX(GUTS!AI1005:'GUTS'!BH1005,MATCH(5,GUTS!AK1005:'GUTS'!BI1005,0)),"")</f>
        <v/>
      </c>
      <c r="K1004" s="127" t="str">
        <f>IFERROR(INDEX(GUTS!AJ1005:'GUTS'!BH1005,MATCH(5,GUTS!AK1005:'GUTS'!BI1005,0)),"")</f>
        <v/>
      </c>
      <c r="L1004" s="127" t="str">
        <f>IFERROR(INDEX(GUTS!AI1005:'GUTS'!BH1005,MATCH(6,GUTS!AK1005:'GUTS'!BI1005,0)),"")</f>
        <v/>
      </c>
      <c r="M1004" s="127" t="str">
        <f>IFERROR(INDEX(GUTS!AJ1005:'GUTS'!BH1005,MATCH(6,GUTS!AK1005:'GUTS'!BI1005,0)),"")</f>
        <v/>
      </c>
      <c r="N1004" s="127" t="e">
        <f>Audit!#REF!</f>
        <v>#REF!</v>
      </c>
      <c r="O1004" s="127" t="e">
        <f>Audit!#REF!</f>
        <v>#REF!</v>
      </c>
      <c r="P1004" s="127" t="e">
        <f>Audit!#REF!</f>
        <v>#REF!</v>
      </c>
    </row>
    <row r="1005" spans="1:16">
      <c r="A1005" s="127" t="e">
        <f>Audit!#REF!</f>
        <v>#REF!</v>
      </c>
      <c r="B1005" s="127" t="str">
        <f>IFERROR(INDEX(GUTS!AI1006:'GUTS'!BH1006,MATCH(1,GUTS!AK1006:'GUTS'!BI1006,0)),"")</f>
        <v/>
      </c>
      <c r="C1005" s="127" t="str">
        <f>IFERROR(INDEX(GUTS!AJ1006:'GUTS'!BH1006,MATCH(1,GUTS!AK1006:'GUTS'!BI1006,0)),"")</f>
        <v/>
      </c>
      <c r="D1005" s="127" t="str">
        <f>IFERROR(INDEX(GUTS!AI1006:'GUTS'!BH1006,MATCH(2,GUTS!AK1006:'GUTS'!BI1006,0)),"")</f>
        <v/>
      </c>
      <c r="E1005" s="127" t="str">
        <f>IFERROR(INDEX(GUTS!AJ1006:'GUTS'!BH1006,MATCH(2,GUTS!AK1006:'GUTS'!BI1006,0)),"")</f>
        <v/>
      </c>
      <c r="F1005" s="127" t="str">
        <f>IFERROR(INDEX(GUTS!AI1006:'GUTS'!BH1006,MATCH(3,GUTS!AK1006:'GUTS'!BI1006,0)),"")</f>
        <v/>
      </c>
      <c r="G1005" s="127" t="str">
        <f>IFERROR(INDEX(GUTS!AJ1006:'GUTS'!BH1006,MATCH(3,GUTS!AK1006:'GUTS'!BI1006,0)),"")</f>
        <v/>
      </c>
      <c r="H1005" s="127" t="str">
        <f>IFERROR(INDEX(GUTS!AI1006:'GUTS'!BH1006,MATCH(4,GUTS!AK1006:'GUTS'!BI1006,0)),"")</f>
        <v/>
      </c>
      <c r="I1005" s="127" t="str">
        <f>IFERROR(INDEX(GUTS!AJ1006:'GUTS'!BH1006,MATCH(4,GUTS!AK1006:'GUTS'!BI1006,0)),"")</f>
        <v/>
      </c>
      <c r="J1005" s="127" t="str">
        <f>IFERROR(INDEX(GUTS!AI1006:'GUTS'!BH1006,MATCH(5,GUTS!AK1006:'GUTS'!BI1006,0)),"")</f>
        <v/>
      </c>
      <c r="K1005" s="127" t="str">
        <f>IFERROR(INDEX(GUTS!AJ1006:'GUTS'!BH1006,MATCH(5,GUTS!AK1006:'GUTS'!BI1006,0)),"")</f>
        <v/>
      </c>
      <c r="L1005" s="127" t="str">
        <f>IFERROR(INDEX(GUTS!AI1006:'GUTS'!BH1006,MATCH(6,GUTS!AK1006:'GUTS'!BI1006,0)),"")</f>
        <v/>
      </c>
      <c r="M1005" s="127" t="str">
        <f>IFERROR(INDEX(GUTS!AJ1006:'GUTS'!BH1006,MATCH(6,GUTS!AK1006:'GUTS'!BI1006,0)),"")</f>
        <v/>
      </c>
      <c r="N1005" s="127" t="e">
        <f>Audit!#REF!</f>
        <v>#REF!</v>
      </c>
      <c r="O1005" s="127" t="e">
        <f>Audit!#REF!</f>
        <v>#REF!</v>
      </c>
      <c r="P1005" s="127" t="e">
        <f>Audit!#REF!</f>
        <v>#REF!</v>
      </c>
    </row>
    <row r="1006" spans="1:16" hidden="1">
      <c r="A1006" s="127" t="e">
        <f>Audit!#REF!</f>
        <v>#REF!</v>
      </c>
      <c r="B1006" s="127" t="str">
        <f>IFERROR(INDEX(GUTS!AI1007:'GUTS'!BH1007,MATCH(1,GUTS!AK1007:'GUTS'!BI1007,0)),"")</f>
        <v/>
      </c>
      <c r="C1006" s="127" t="str">
        <f>IFERROR(INDEX(GUTS!AJ1007:'GUTS'!BH1007,MATCH(1,GUTS!AK1007:'GUTS'!BI1007,0)),"")</f>
        <v/>
      </c>
      <c r="D1006" s="127" t="str">
        <f>IFERROR(INDEX(GUTS!AI1007:'GUTS'!BH1007,MATCH(2,GUTS!AK1007:'GUTS'!BI1007,0)),"")</f>
        <v/>
      </c>
      <c r="E1006" s="127" t="str">
        <f>IFERROR(INDEX(GUTS!AJ1007:'GUTS'!BH1007,MATCH(2,GUTS!AK1007:'GUTS'!BI1007,0)),"")</f>
        <v/>
      </c>
      <c r="F1006" s="127" t="str">
        <f>IFERROR(INDEX(GUTS!AI1007:'GUTS'!BH1007,MATCH(3,GUTS!AK1007:'GUTS'!BI1007,0)),"")</f>
        <v/>
      </c>
      <c r="G1006" s="127" t="str">
        <f>IFERROR(INDEX(GUTS!AJ1007:'GUTS'!BH1007,MATCH(3,GUTS!AK1007:'GUTS'!BI1007,0)),"")</f>
        <v/>
      </c>
      <c r="H1006" s="127" t="str">
        <f>IFERROR(INDEX(GUTS!AI1007:'GUTS'!BH1007,MATCH(4,GUTS!AK1007:'GUTS'!BI1007,0)),"")</f>
        <v/>
      </c>
      <c r="I1006" s="127" t="str">
        <f>IFERROR(INDEX(GUTS!AJ1007:'GUTS'!BH1007,MATCH(4,GUTS!AK1007:'GUTS'!BI1007,0)),"")</f>
        <v/>
      </c>
      <c r="J1006" s="127" t="str">
        <f>IFERROR(INDEX(GUTS!AI1007:'GUTS'!BH1007,MATCH(5,GUTS!AK1007:'GUTS'!BI1007,0)),"")</f>
        <v/>
      </c>
      <c r="K1006" s="127" t="str">
        <f>IFERROR(INDEX(GUTS!AJ1007:'GUTS'!BH1007,MATCH(5,GUTS!AK1007:'GUTS'!BI1007,0)),"")</f>
        <v/>
      </c>
      <c r="L1006" s="127" t="str">
        <f>IFERROR(INDEX(GUTS!AI1007:'GUTS'!BH1007,MATCH(6,GUTS!AK1007:'GUTS'!BI1007,0)),"")</f>
        <v/>
      </c>
      <c r="M1006" s="127" t="str">
        <f>IFERROR(INDEX(GUTS!AJ1007:'GUTS'!BH1007,MATCH(6,GUTS!AK1007:'GUTS'!BI1007,0)),"")</f>
        <v/>
      </c>
      <c r="N1006" s="127" t="e">
        <f>Audit!#REF!</f>
        <v>#REF!</v>
      </c>
      <c r="O1006" s="127" t="e">
        <f>Audit!#REF!</f>
        <v>#REF!</v>
      </c>
      <c r="P1006" s="127" t="e">
        <f>Audit!#REF!</f>
        <v>#REF!</v>
      </c>
    </row>
    <row r="1007" spans="1:16" hidden="1">
      <c r="A1007" s="127" t="e">
        <f>Audit!#REF!</f>
        <v>#REF!</v>
      </c>
      <c r="B1007" s="127" t="str">
        <f>IFERROR(INDEX(GUTS!AI1008:'GUTS'!BH1008,MATCH(1,GUTS!AK1008:'GUTS'!BI1008,0)),"")</f>
        <v/>
      </c>
      <c r="C1007" s="127" t="str">
        <f>IFERROR(INDEX(GUTS!AJ1008:'GUTS'!BH1008,MATCH(1,GUTS!AK1008:'GUTS'!BI1008,0)),"")</f>
        <v/>
      </c>
      <c r="D1007" s="127" t="str">
        <f>IFERROR(INDEX(GUTS!AI1008:'GUTS'!BH1008,MATCH(2,GUTS!AK1008:'GUTS'!BI1008,0)),"")</f>
        <v/>
      </c>
      <c r="E1007" s="127" t="str">
        <f>IFERROR(INDEX(GUTS!AJ1008:'GUTS'!BH1008,MATCH(2,GUTS!AK1008:'GUTS'!BI1008,0)),"")</f>
        <v/>
      </c>
      <c r="F1007" s="127" t="str">
        <f>IFERROR(INDEX(GUTS!AI1008:'GUTS'!BH1008,MATCH(3,GUTS!AK1008:'GUTS'!BI1008,0)),"")</f>
        <v/>
      </c>
      <c r="G1007" s="127" t="str">
        <f>IFERROR(INDEX(GUTS!AJ1008:'GUTS'!BH1008,MATCH(3,GUTS!AK1008:'GUTS'!BI1008,0)),"")</f>
        <v/>
      </c>
      <c r="H1007" s="127" t="str">
        <f>IFERROR(INDEX(GUTS!AI1008:'GUTS'!BH1008,MATCH(4,GUTS!AK1008:'GUTS'!BI1008,0)),"")</f>
        <v/>
      </c>
      <c r="I1007" s="127" t="str">
        <f>IFERROR(INDEX(GUTS!AJ1008:'GUTS'!BH1008,MATCH(4,GUTS!AK1008:'GUTS'!BI1008,0)),"")</f>
        <v/>
      </c>
      <c r="J1007" s="127" t="str">
        <f>IFERROR(INDEX(GUTS!AI1008:'GUTS'!BH1008,MATCH(5,GUTS!AK1008:'GUTS'!BI1008,0)),"")</f>
        <v/>
      </c>
      <c r="K1007" s="127" t="str">
        <f>IFERROR(INDEX(GUTS!AJ1008:'GUTS'!BH1008,MATCH(5,GUTS!AK1008:'GUTS'!BI1008,0)),"")</f>
        <v/>
      </c>
      <c r="L1007" s="127" t="str">
        <f>IFERROR(INDEX(GUTS!AI1008:'GUTS'!BH1008,MATCH(6,GUTS!AK1008:'GUTS'!BI1008,0)),"")</f>
        <v/>
      </c>
      <c r="M1007" s="127" t="str">
        <f>IFERROR(INDEX(GUTS!AJ1008:'GUTS'!BH1008,MATCH(6,GUTS!AK1008:'GUTS'!BI1008,0)),"")</f>
        <v/>
      </c>
      <c r="N1007" s="127" t="e">
        <f>Audit!#REF!</f>
        <v>#REF!</v>
      </c>
      <c r="O1007" s="127" t="e">
        <f>Audit!#REF!</f>
        <v>#REF!</v>
      </c>
      <c r="P1007" s="127" t="e">
        <f>Audit!#REF!</f>
        <v>#REF!</v>
      </c>
    </row>
    <row r="1008" spans="1:16" hidden="1">
      <c r="A1008" s="127" t="e">
        <f>Audit!#REF!</f>
        <v>#REF!</v>
      </c>
      <c r="B1008" s="127" t="str">
        <f>IFERROR(INDEX(GUTS!AI1009:'GUTS'!BH1009,MATCH(1,GUTS!AK1009:'GUTS'!BI1009,0)),"")</f>
        <v/>
      </c>
      <c r="C1008" s="127" t="str">
        <f>IFERROR(INDEX(GUTS!AJ1009:'GUTS'!BH1009,MATCH(1,GUTS!AK1009:'GUTS'!BI1009,0)),"")</f>
        <v/>
      </c>
      <c r="D1008" s="127" t="str">
        <f>IFERROR(INDEX(GUTS!AI1009:'GUTS'!BH1009,MATCH(2,GUTS!AK1009:'GUTS'!BI1009,0)),"")</f>
        <v/>
      </c>
      <c r="E1008" s="127" t="str">
        <f>IFERROR(INDEX(GUTS!AJ1009:'GUTS'!BH1009,MATCH(2,GUTS!AK1009:'GUTS'!BI1009,0)),"")</f>
        <v/>
      </c>
      <c r="F1008" s="127" t="str">
        <f>IFERROR(INDEX(GUTS!AI1009:'GUTS'!BH1009,MATCH(3,GUTS!AK1009:'GUTS'!BI1009,0)),"")</f>
        <v/>
      </c>
      <c r="G1008" s="127" t="str">
        <f>IFERROR(INDEX(GUTS!AJ1009:'GUTS'!BH1009,MATCH(3,GUTS!AK1009:'GUTS'!BI1009,0)),"")</f>
        <v/>
      </c>
      <c r="H1008" s="127" t="str">
        <f>IFERROR(INDEX(GUTS!AI1009:'GUTS'!BH1009,MATCH(4,GUTS!AK1009:'GUTS'!BI1009,0)),"")</f>
        <v/>
      </c>
      <c r="I1008" s="127" t="str">
        <f>IFERROR(INDEX(GUTS!AJ1009:'GUTS'!BH1009,MATCH(4,GUTS!AK1009:'GUTS'!BI1009,0)),"")</f>
        <v/>
      </c>
      <c r="J1008" s="127" t="str">
        <f>IFERROR(INDEX(GUTS!AI1009:'GUTS'!BH1009,MATCH(5,GUTS!AK1009:'GUTS'!BI1009,0)),"")</f>
        <v/>
      </c>
      <c r="K1008" s="127" t="str">
        <f>IFERROR(INDEX(GUTS!AJ1009:'GUTS'!BH1009,MATCH(5,GUTS!AK1009:'GUTS'!BI1009,0)),"")</f>
        <v/>
      </c>
      <c r="L1008" s="127" t="str">
        <f>IFERROR(INDEX(GUTS!AI1009:'GUTS'!BH1009,MATCH(6,GUTS!AK1009:'GUTS'!BI1009,0)),"")</f>
        <v/>
      </c>
      <c r="M1008" s="127" t="str">
        <f>IFERROR(INDEX(GUTS!AJ1009:'GUTS'!BH1009,MATCH(6,GUTS!AK1009:'GUTS'!BI1009,0)),"")</f>
        <v/>
      </c>
      <c r="N1008" s="127" t="e">
        <f>Audit!#REF!</f>
        <v>#REF!</v>
      </c>
      <c r="O1008" s="127" t="e">
        <f>Audit!#REF!</f>
        <v>#REF!</v>
      </c>
      <c r="P1008" s="127" t="e">
        <f>Audit!#REF!</f>
        <v>#REF!</v>
      </c>
    </row>
    <row r="1009" spans="1:16" hidden="1">
      <c r="A1009" s="127" t="e">
        <f>Audit!#REF!</f>
        <v>#REF!</v>
      </c>
      <c r="B1009" s="127" t="str">
        <f>IFERROR(INDEX(GUTS!AI1010:'GUTS'!BH1010,MATCH(1,GUTS!AK1010:'GUTS'!BI1010,0)),"")</f>
        <v/>
      </c>
      <c r="C1009" s="127" t="str">
        <f>IFERROR(INDEX(GUTS!AJ1010:'GUTS'!BH1010,MATCH(1,GUTS!AK1010:'GUTS'!BI1010,0)),"")</f>
        <v/>
      </c>
      <c r="D1009" s="127" t="str">
        <f>IFERROR(INDEX(GUTS!AI1010:'GUTS'!BH1010,MATCH(2,GUTS!AK1010:'GUTS'!BI1010,0)),"")</f>
        <v/>
      </c>
      <c r="E1009" s="127" t="str">
        <f>IFERROR(INDEX(GUTS!AJ1010:'GUTS'!BH1010,MATCH(2,GUTS!AK1010:'GUTS'!BI1010,0)),"")</f>
        <v/>
      </c>
      <c r="F1009" s="127" t="str">
        <f>IFERROR(INDEX(GUTS!AI1010:'GUTS'!BH1010,MATCH(3,GUTS!AK1010:'GUTS'!BI1010,0)),"")</f>
        <v/>
      </c>
      <c r="G1009" s="127" t="str">
        <f>IFERROR(INDEX(GUTS!AJ1010:'GUTS'!BH1010,MATCH(3,GUTS!AK1010:'GUTS'!BI1010,0)),"")</f>
        <v/>
      </c>
      <c r="H1009" s="127" t="str">
        <f>IFERROR(INDEX(GUTS!AI1010:'GUTS'!BH1010,MATCH(4,GUTS!AK1010:'GUTS'!BI1010,0)),"")</f>
        <v/>
      </c>
      <c r="I1009" s="127" t="str">
        <f>IFERROR(INDEX(GUTS!AJ1010:'GUTS'!BH1010,MATCH(4,GUTS!AK1010:'GUTS'!BI1010,0)),"")</f>
        <v/>
      </c>
      <c r="J1009" s="127" t="str">
        <f>IFERROR(INDEX(GUTS!AI1010:'GUTS'!BH1010,MATCH(5,GUTS!AK1010:'GUTS'!BI1010,0)),"")</f>
        <v/>
      </c>
      <c r="K1009" s="127" t="str">
        <f>IFERROR(INDEX(GUTS!AJ1010:'GUTS'!BH1010,MATCH(5,GUTS!AK1010:'GUTS'!BI1010,0)),"")</f>
        <v/>
      </c>
      <c r="L1009" s="127" t="str">
        <f>IFERROR(INDEX(GUTS!AI1010:'GUTS'!BH1010,MATCH(6,GUTS!AK1010:'GUTS'!BI1010,0)),"")</f>
        <v/>
      </c>
      <c r="M1009" s="127" t="str">
        <f>IFERROR(INDEX(GUTS!AJ1010:'GUTS'!BH1010,MATCH(6,GUTS!AK1010:'GUTS'!BI1010,0)),"")</f>
        <v/>
      </c>
      <c r="N1009" s="127" t="e">
        <f>Audit!#REF!</f>
        <v>#REF!</v>
      </c>
      <c r="O1009" s="127" t="e">
        <f>Audit!#REF!</f>
        <v>#REF!</v>
      </c>
      <c r="P1009" s="127" t="e">
        <f>Audit!#REF!</f>
        <v>#REF!</v>
      </c>
    </row>
    <row r="1010" spans="1:16" hidden="1">
      <c r="A1010" s="127" t="e">
        <f>Audit!#REF!</f>
        <v>#REF!</v>
      </c>
      <c r="B1010" s="127" t="str">
        <f>IFERROR(INDEX(GUTS!AI1011:'GUTS'!BH1011,MATCH(1,GUTS!AK1011:'GUTS'!BI1011,0)),"")</f>
        <v/>
      </c>
      <c r="C1010" s="127" t="str">
        <f>IFERROR(INDEX(GUTS!AJ1011:'GUTS'!BH1011,MATCH(1,GUTS!AK1011:'GUTS'!BI1011,0)),"")</f>
        <v/>
      </c>
      <c r="D1010" s="127" t="str">
        <f>IFERROR(INDEX(GUTS!AI1011:'GUTS'!BH1011,MATCH(2,GUTS!AK1011:'GUTS'!BI1011,0)),"")</f>
        <v/>
      </c>
      <c r="E1010" s="127" t="str">
        <f>IFERROR(INDEX(GUTS!AJ1011:'GUTS'!BH1011,MATCH(2,GUTS!AK1011:'GUTS'!BI1011,0)),"")</f>
        <v/>
      </c>
      <c r="F1010" s="127" t="str">
        <f>IFERROR(INDEX(GUTS!AI1011:'GUTS'!BH1011,MATCH(3,GUTS!AK1011:'GUTS'!BI1011,0)),"")</f>
        <v/>
      </c>
      <c r="G1010" s="127" t="str">
        <f>IFERROR(INDEX(GUTS!AJ1011:'GUTS'!BH1011,MATCH(3,GUTS!AK1011:'GUTS'!BI1011,0)),"")</f>
        <v/>
      </c>
      <c r="H1010" s="127" t="str">
        <f>IFERROR(INDEX(GUTS!AI1011:'GUTS'!BH1011,MATCH(4,GUTS!AK1011:'GUTS'!BI1011,0)),"")</f>
        <v/>
      </c>
      <c r="I1010" s="127" t="str">
        <f>IFERROR(INDEX(GUTS!AJ1011:'GUTS'!BH1011,MATCH(4,GUTS!AK1011:'GUTS'!BI1011,0)),"")</f>
        <v/>
      </c>
      <c r="J1010" s="127" t="str">
        <f>IFERROR(INDEX(GUTS!AI1011:'GUTS'!BH1011,MATCH(5,GUTS!AK1011:'GUTS'!BI1011,0)),"")</f>
        <v/>
      </c>
      <c r="K1010" s="127" t="str">
        <f>IFERROR(INDEX(GUTS!AJ1011:'GUTS'!BH1011,MATCH(5,GUTS!AK1011:'GUTS'!BI1011,0)),"")</f>
        <v/>
      </c>
      <c r="L1010" s="127" t="str">
        <f>IFERROR(INDEX(GUTS!AI1011:'GUTS'!BH1011,MATCH(6,GUTS!AK1011:'GUTS'!BI1011,0)),"")</f>
        <v/>
      </c>
      <c r="M1010" s="127" t="str">
        <f>IFERROR(INDEX(GUTS!AJ1011:'GUTS'!BH1011,MATCH(6,GUTS!AK1011:'GUTS'!BI1011,0)),"")</f>
        <v/>
      </c>
      <c r="N1010" s="127" t="e">
        <f>Audit!#REF!</f>
        <v>#REF!</v>
      </c>
      <c r="O1010" s="127" t="e">
        <f>Audit!#REF!</f>
        <v>#REF!</v>
      </c>
      <c r="P1010" s="127" t="e">
        <f>Audit!#REF!</f>
        <v>#REF!</v>
      </c>
    </row>
    <row r="1011" spans="1:16" hidden="1">
      <c r="A1011" s="127" t="e">
        <f>Audit!#REF!</f>
        <v>#REF!</v>
      </c>
      <c r="B1011" s="127" t="str">
        <f>IFERROR(INDEX(GUTS!AI1012:'GUTS'!BH1012,MATCH(1,GUTS!AK1012:'GUTS'!BI1012,0)),"")</f>
        <v/>
      </c>
      <c r="C1011" s="127" t="str">
        <f>IFERROR(INDEX(GUTS!AJ1012:'GUTS'!BH1012,MATCH(1,GUTS!AK1012:'GUTS'!BI1012,0)),"")</f>
        <v/>
      </c>
      <c r="D1011" s="127" t="str">
        <f>IFERROR(INDEX(GUTS!AI1012:'GUTS'!BH1012,MATCH(2,GUTS!AK1012:'GUTS'!BI1012,0)),"")</f>
        <v/>
      </c>
      <c r="E1011" s="127" t="str">
        <f>IFERROR(INDEX(GUTS!AJ1012:'GUTS'!BH1012,MATCH(2,GUTS!AK1012:'GUTS'!BI1012,0)),"")</f>
        <v/>
      </c>
      <c r="F1011" s="127" t="str">
        <f>IFERROR(INDEX(GUTS!AI1012:'GUTS'!BH1012,MATCH(3,GUTS!AK1012:'GUTS'!BI1012,0)),"")</f>
        <v/>
      </c>
      <c r="G1011" s="127" t="str">
        <f>IFERROR(INDEX(GUTS!AJ1012:'GUTS'!BH1012,MATCH(3,GUTS!AK1012:'GUTS'!BI1012,0)),"")</f>
        <v/>
      </c>
      <c r="H1011" s="127" t="str">
        <f>IFERROR(INDEX(GUTS!AI1012:'GUTS'!BH1012,MATCH(4,GUTS!AK1012:'GUTS'!BI1012,0)),"")</f>
        <v/>
      </c>
      <c r="I1011" s="127" t="str">
        <f>IFERROR(INDEX(GUTS!AJ1012:'GUTS'!BH1012,MATCH(4,GUTS!AK1012:'GUTS'!BI1012,0)),"")</f>
        <v/>
      </c>
      <c r="J1011" s="127" t="str">
        <f>IFERROR(INDEX(GUTS!AI1012:'GUTS'!BH1012,MATCH(5,GUTS!AK1012:'GUTS'!BI1012,0)),"")</f>
        <v/>
      </c>
      <c r="K1011" s="127" t="str">
        <f>IFERROR(INDEX(GUTS!AJ1012:'GUTS'!BH1012,MATCH(5,GUTS!AK1012:'GUTS'!BI1012,0)),"")</f>
        <v/>
      </c>
      <c r="L1011" s="127" t="str">
        <f>IFERROR(INDEX(GUTS!AI1012:'GUTS'!BH1012,MATCH(6,GUTS!AK1012:'GUTS'!BI1012,0)),"")</f>
        <v/>
      </c>
      <c r="M1011" s="127" t="str">
        <f>IFERROR(INDEX(GUTS!AJ1012:'GUTS'!BH1012,MATCH(6,GUTS!AK1012:'GUTS'!BI1012,0)),"")</f>
        <v/>
      </c>
      <c r="N1011" s="127" t="e">
        <f>Audit!#REF!</f>
        <v>#REF!</v>
      </c>
      <c r="O1011" s="127" t="e">
        <f>Audit!#REF!</f>
        <v>#REF!</v>
      </c>
      <c r="P1011" s="127" t="e">
        <f>Audit!#REF!</f>
        <v>#REF!</v>
      </c>
    </row>
    <row r="1012" spans="1:16" hidden="1">
      <c r="A1012" s="127" t="e">
        <f>Audit!#REF!</f>
        <v>#REF!</v>
      </c>
      <c r="B1012" s="127" t="str">
        <f>IFERROR(INDEX(GUTS!AI1013:'GUTS'!BH1013,MATCH(1,GUTS!AK1013:'GUTS'!BI1013,0)),"")</f>
        <v/>
      </c>
      <c r="C1012" s="127" t="str">
        <f>IFERROR(INDEX(GUTS!AJ1013:'GUTS'!BH1013,MATCH(1,GUTS!AK1013:'GUTS'!BI1013,0)),"")</f>
        <v/>
      </c>
      <c r="D1012" s="127" t="str">
        <f>IFERROR(INDEX(GUTS!AI1013:'GUTS'!BH1013,MATCH(2,GUTS!AK1013:'GUTS'!BI1013,0)),"")</f>
        <v/>
      </c>
      <c r="E1012" s="127" t="str">
        <f>IFERROR(INDEX(GUTS!AJ1013:'GUTS'!BH1013,MATCH(2,GUTS!AK1013:'GUTS'!BI1013,0)),"")</f>
        <v/>
      </c>
      <c r="F1012" s="127" t="str">
        <f>IFERROR(INDEX(GUTS!AI1013:'GUTS'!BH1013,MATCH(3,GUTS!AK1013:'GUTS'!BI1013,0)),"")</f>
        <v/>
      </c>
      <c r="G1012" s="127" t="str">
        <f>IFERROR(INDEX(GUTS!AJ1013:'GUTS'!BH1013,MATCH(3,GUTS!AK1013:'GUTS'!BI1013,0)),"")</f>
        <v/>
      </c>
      <c r="H1012" s="127" t="str">
        <f>IFERROR(INDEX(GUTS!AI1013:'GUTS'!BH1013,MATCH(4,GUTS!AK1013:'GUTS'!BI1013,0)),"")</f>
        <v/>
      </c>
      <c r="I1012" s="127" t="str">
        <f>IFERROR(INDEX(GUTS!AJ1013:'GUTS'!BH1013,MATCH(4,GUTS!AK1013:'GUTS'!BI1013,0)),"")</f>
        <v/>
      </c>
      <c r="J1012" s="127" t="str">
        <f>IFERROR(INDEX(GUTS!AI1013:'GUTS'!BH1013,MATCH(5,GUTS!AK1013:'GUTS'!BI1013,0)),"")</f>
        <v/>
      </c>
      <c r="K1012" s="127" t="str">
        <f>IFERROR(INDEX(GUTS!AJ1013:'GUTS'!BH1013,MATCH(5,GUTS!AK1013:'GUTS'!BI1013,0)),"")</f>
        <v/>
      </c>
      <c r="L1012" s="127" t="str">
        <f>IFERROR(INDEX(GUTS!AI1013:'GUTS'!BH1013,MATCH(6,GUTS!AK1013:'GUTS'!BI1013,0)),"")</f>
        <v/>
      </c>
      <c r="M1012" s="127" t="str">
        <f>IFERROR(INDEX(GUTS!AJ1013:'GUTS'!BH1013,MATCH(6,GUTS!AK1013:'GUTS'!BI1013,0)),"")</f>
        <v/>
      </c>
      <c r="N1012" s="127" t="e">
        <f>Audit!#REF!</f>
        <v>#REF!</v>
      </c>
      <c r="O1012" s="127" t="e">
        <f>Audit!#REF!</f>
        <v>#REF!</v>
      </c>
      <c r="P1012" s="127" t="e">
        <f>Audit!#REF!</f>
        <v>#REF!</v>
      </c>
    </row>
    <row r="1013" spans="1:16">
      <c r="A1013" s="127" t="e">
        <f>Audit!#REF!</f>
        <v>#REF!</v>
      </c>
      <c r="B1013" s="127" t="str">
        <f>IFERROR(INDEX(GUTS!AI1014:'GUTS'!BH1014,MATCH(1,GUTS!AK1014:'GUTS'!BI1014,0)),"")</f>
        <v/>
      </c>
      <c r="C1013" s="127" t="str">
        <f>IFERROR(INDEX(GUTS!AJ1014:'GUTS'!BH1014,MATCH(1,GUTS!AK1014:'GUTS'!BI1014,0)),"")</f>
        <v/>
      </c>
      <c r="D1013" s="127" t="str">
        <f>IFERROR(INDEX(GUTS!AI1014:'GUTS'!BH1014,MATCH(2,GUTS!AK1014:'GUTS'!BI1014,0)),"")</f>
        <v/>
      </c>
      <c r="E1013" s="127" t="str">
        <f>IFERROR(INDEX(GUTS!AJ1014:'GUTS'!BH1014,MATCH(2,GUTS!AK1014:'GUTS'!BI1014,0)),"")</f>
        <v/>
      </c>
      <c r="F1013" s="127" t="str">
        <f>IFERROR(INDEX(GUTS!AI1014:'GUTS'!BH1014,MATCH(3,GUTS!AK1014:'GUTS'!BI1014,0)),"")</f>
        <v/>
      </c>
      <c r="G1013" s="127" t="str">
        <f>IFERROR(INDEX(GUTS!AJ1014:'GUTS'!BH1014,MATCH(3,GUTS!AK1014:'GUTS'!BI1014,0)),"")</f>
        <v/>
      </c>
      <c r="H1013" s="127" t="str">
        <f>IFERROR(INDEX(GUTS!AI1014:'GUTS'!BH1014,MATCH(4,GUTS!AK1014:'GUTS'!BI1014,0)),"")</f>
        <v/>
      </c>
      <c r="I1013" s="127" t="str">
        <f>IFERROR(INDEX(GUTS!AJ1014:'GUTS'!BH1014,MATCH(4,GUTS!AK1014:'GUTS'!BI1014,0)),"")</f>
        <v/>
      </c>
      <c r="J1013" s="127" t="str">
        <f>IFERROR(INDEX(GUTS!AI1014:'GUTS'!BH1014,MATCH(5,GUTS!AK1014:'GUTS'!BI1014,0)),"")</f>
        <v/>
      </c>
      <c r="K1013" s="127" t="str">
        <f>IFERROR(INDEX(GUTS!AJ1014:'GUTS'!BH1014,MATCH(5,GUTS!AK1014:'GUTS'!BI1014,0)),"")</f>
        <v/>
      </c>
      <c r="L1013" s="127" t="str">
        <f>IFERROR(INDEX(GUTS!AI1014:'GUTS'!BH1014,MATCH(6,GUTS!AK1014:'GUTS'!BI1014,0)),"")</f>
        <v/>
      </c>
      <c r="M1013" s="127" t="str">
        <f>IFERROR(INDEX(GUTS!AJ1014:'GUTS'!BH1014,MATCH(6,GUTS!AK1014:'GUTS'!BI1014,0)),"")</f>
        <v/>
      </c>
      <c r="N1013" s="127" t="e">
        <f>Audit!#REF!</f>
        <v>#REF!</v>
      </c>
      <c r="O1013" s="127" t="e">
        <f>Audit!#REF!</f>
        <v>#REF!</v>
      </c>
      <c r="P1013" s="127" t="e">
        <f>Audit!#REF!</f>
        <v>#REF!</v>
      </c>
    </row>
    <row r="1014" spans="1:16" hidden="1">
      <c r="A1014" s="127" t="e">
        <f>Audit!#REF!</f>
        <v>#REF!</v>
      </c>
      <c r="B1014" s="127" t="str">
        <f>IFERROR(INDEX(GUTS!AI1015:'GUTS'!BH1015,MATCH(1,GUTS!AK1015:'GUTS'!BI1015,0)),"")</f>
        <v/>
      </c>
      <c r="C1014" s="127" t="str">
        <f>IFERROR(INDEX(GUTS!AJ1015:'GUTS'!BH1015,MATCH(1,GUTS!AK1015:'GUTS'!BI1015,0)),"")</f>
        <v/>
      </c>
      <c r="D1014" s="127" t="str">
        <f>IFERROR(INDEX(GUTS!AI1015:'GUTS'!BH1015,MATCH(2,GUTS!AK1015:'GUTS'!BI1015,0)),"")</f>
        <v/>
      </c>
      <c r="E1014" s="127" t="str">
        <f>IFERROR(INDEX(GUTS!AJ1015:'GUTS'!BH1015,MATCH(2,GUTS!AK1015:'GUTS'!BI1015,0)),"")</f>
        <v/>
      </c>
      <c r="F1014" s="127" t="str">
        <f>IFERROR(INDEX(GUTS!AI1015:'GUTS'!BH1015,MATCH(3,GUTS!AK1015:'GUTS'!BI1015,0)),"")</f>
        <v/>
      </c>
      <c r="G1014" s="127" t="str">
        <f>IFERROR(INDEX(GUTS!AJ1015:'GUTS'!BH1015,MATCH(3,GUTS!AK1015:'GUTS'!BI1015,0)),"")</f>
        <v/>
      </c>
      <c r="H1014" s="127" t="str">
        <f>IFERROR(INDEX(GUTS!AI1015:'GUTS'!BH1015,MATCH(4,GUTS!AK1015:'GUTS'!BI1015,0)),"")</f>
        <v/>
      </c>
      <c r="I1014" s="127" t="str">
        <f>IFERROR(INDEX(GUTS!AJ1015:'GUTS'!BH1015,MATCH(4,GUTS!AK1015:'GUTS'!BI1015,0)),"")</f>
        <v/>
      </c>
      <c r="J1014" s="127" t="str">
        <f>IFERROR(INDEX(GUTS!AI1015:'GUTS'!BH1015,MATCH(5,GUTS!AK1015:'GUTS'!BI1015,0)),"")</f>
        <v/>
      </c>
      <c r="K1014" s="127" t="str">
        <f>IFERROR(INDEX(GUTS!AJ1015:'GUTS'!BH1015,MATCH(5,GUTS!AK1015:'GUTS'!BI1015,0)),"")</f>
        <v/>
      </c>
      <c r="L1014" s="127" t="str">
        <f>IFERROR(INDEX(GUTS!AI1015:'GUTS'!BH1015,MATCH(6,GUTS!AK1015:'GUTS'!BI1015,0)),"")</f>
        <v/>
      </c>
      <c r="M1014" s="127" t="str">
        <f>IFERROR(INDEX(GUTS!AJ1015:'GUTS'!BH1015,MATCH(6,GUTS!AK1015:'GUTS'!BI1015,0)),"")</f>
        <v/>
      </c>
      <c r="N1014" s="127" t="e">
        <f>Audit!#REF!</f>
        <v>#REF!</v>
      </c>
      <c r="O1014" s="127" t="e">
        <f>Audit!#REF!</f>
        <v>#REF!</v>
      </c>
      <c r="P1014" s="127" t="e">
        <f>Audit!#REF!</f>
        <v>#REF!</v>
      </c>
    </row>
    <row r="1015" spans="1:16" hidden="1">
      <c r="A1015" s="127" t="e">
        <f>Audit!#REF!</f>
        <v>#REF!</v>
      </c>
      <c r="B1015" s="127" t="str">
        <f>IFERROR(INDEX(GUTS!AI1016:'GUTS'!BH1016,MATCH(1,GUTS!AK1016:'GUTS'!BI1016,0)),"")</f>
        <v/>
      </c>
      <c r="C1015" s="127" t="str">
        <f>IFERROR(INDEX(GUTS!AJ1016:'GUTS'!BH1016,MATCH(1,GUTS!AK1016:'GUTS'!BI1016,0)),"")</f>
        <v/>
      </c>
      <c r="D1015" s="127" t="str">
        <f>IFERROR(INDEX(GUTS!AI1016:'GUTS'!BH1016,MATCH(2,GUTS!AK1016:'GUTS'!BI1016,0)),"")</f>
        <v/>
      </c>
      <c r="E1015" s="127" t="str">
        <f>IFERROR(INDEX(GUTS!AJ1016:'GUTS'!BH1016,MATCH(2,GUTS!AK1016:'GUTS'!BI1016,0)),"")</f>
        <v/>
      </c>
      <c r="F1015" s="127" t="str">
        <f>IFERROR(INDEX(GUTS!AI1016:'GUTS'!BH1016,MATCH(3,GUTS!AK1016:'GUTS'!BI1016,0)),"")</f>
        <v/>
      </c>
      <c r="G1015" s="127" t="str">
        <f>IFERROR(INDEX(GUTS!AJ1016:'GUTS'!BH1016,MATCH(3,GUTS!AK1016:'GUTS'!BI1016,0)),"")</f>
        <v/>
      </c>
      <c r="H1015" s="127" t="str">
        <f>IFERROR(INDEX(GUTS!AI1016:'GUTS'!BH1016,MATCH(4,GUTS!AK1016:'GUTS'!BI1016,0)),"")</f>
        <v/>
      </c>
      <c r="I1015" s="127" t="str">
        <f>IFERROR(INDEX(GUTS!AJ1016:'GUTS'!BH1016,MATCH(4,GUTS!AK1016:'GUTS'!BI1016,0)),"")</f>
        <v/>
      </c>
      <c r="J1015" s="127" t="str">
        <f>IFERROR(INDEX(GUTS!AI1016:'GUTS'!BH1016,MATCH(5,GUTS!AK1016:'GUTS'!BI1016,0)),"")</f>
        <v/>
      </c>
      <c r="K1015" s="127" t="str">
        <f>IFERROR(INDEX(GUTS!AJ1016:'GUTS'!BH1016,MATCH(5,GUTS!AK1016:'GUTS'!BI1016,0)),"")</f>
        <v/>
      </c>
      <c r="L1015" s="127" t="str">
        <f>IFERROR(INDEX(GUTS!AI1016:'GUTS'!BH1016,MATCH(6,GUTS!AK1016:'GUTS'!BI1016,0)),"")</f>
        <v/>
      </c>
      <c r="M1015" s="127" t="str">
        <f>IFERROR(INDEX(GUTS!AJ1016:'GUTS'!BH1016,MATCH(6,GUTS!AK1016:'GUTS'!BI1016,0)),"")</f>
        <v/>
      </c>
      <c r="N1015" s="127" t="e">
        <f>Audit!#REF!</f>
        <v>#REF!</v>
      </c>
      <c r="O1015" s="127" t="e">
        <f>Audit!#REF!</f>
        <v>#REF!</v>
      </c>
      <c r="P1015" s="127" t="e">
        <f>Audit!#REF!</f>
        <v>#REF!</v>
      </c>
    </row>
    <row r="1016" spans="1:16" hidden="1">
      <c r="A1016" s="127" t="e">
        <f>Audit!#REF!</f>
        <v>#REF!</v>
      </c>
      <c r="B1016" s="127" t="str">
        <f>IFERROR(INDEX(GUTS!AI1017:'GUTS'!BH1017,MATCH(1,GUTS!AK1017:'GUTS'!BI1017,0)),"")</f>
        <v/>
      </c>
      <c r="C1016" s="127" t="str">
        <f>IFERROR(INDEX(GUTS!AJ1017:'GUTS'!BH1017,MATCH(1,GUTS!AK1017:'GUTS'!BI1017,0)),"")</f>
        <v/>
      </c>
      <c r="D1016" s="127" t="str">
        <f>IFERROR(INDEX(GUTS!AI1017:'GUTS'!BH1017,MATCH(2,GUTS!AK1017:'GUTS'!BI1017,0)),"")</f>
        <v/>
      </c>
      <c r="E1016" s="127" t="str">
        <f>IFERROR(INDEX(GUTS!AJ1017:'GUTS'!BH1017,MATCH(2,GUTS!AK1017:'GUTS'!BI1017,0)),"")</f>
        <v/>
      </c>
      <c r="F1016" s="127" t="str">
        <f>IFERROR(INDEX(GUTS!AI1017:'GUTS'!BH1017,MATCH(3,GUTS!AK1017:'GUTS'!BI1017,0)),"")</f>
        <v/>
      </c>
      <c r="G1016" s="127" t="str">
        <f>IFERROR(INDEX(GUTS!AJ1017:'GUTS'!BH1017,MATCH(3,GUTS!AK1017:'GUTS'!BI1017,0)),"")</f>
        <v/>
      </c>
      <c r="H1016" s="127" t="str">
        <f>IFERROR(INDEX(GUTS!AI1017:'GUTS'!BH1017,MATCH(4,GUTS!AK1017:'GUTS'!BI1017,0)),"")</f>
        <v/>
      </c>
      <c r="I1016" s="127" t="str">
        <f>IFERROR(INDEX(GUTS!AJ1017:'GUTS'!BH1017,MATCH(4,GUTS!AK1017:'GUTS'!BI1017,0)),"")</f>
        <v/>
      </c>
      <c r="J1016" s="127" t="str">
        <f>IFERROR(INDEX(GUTS!AI1017:'GUTS'!BH1017,MATCH(5,GUTS!AK1017:'GUTS'!BI1017,0)),"")</f>
        <v/>
      </c>
      <c r="K1016" s="127" t="str">
        <f>IFERROR(INDEX(GUTS!AJ1017:'GUTS'!BH1017,MATCH(5,GUTS!AK1017:'GUTS'!BI1017,0)),"")</f>
        <v/>
      </c>
      <c r="L1016" s="127" t="str">
        <f>IFERROR(INDEX(GUTS!AI1017:'GUTS'!BH1017,MATCH(6,GUTS!AK1017:'GUTS'!BI1017,0)),"")</f>
        <v/>
      </c>
      <c r="M1016" s="127" t="str">
        <f>IFERROR(INDEX(GUTS!AJ1017:'GUTS'!BH1017,MATCH(6,GUTS!AK1017:'GUTS'!BI1017,0)),"")</f>
        <v/>
      </c>
      <c r="N1016" s="127" t="e">
        <f>Audit!#REF!</f>
        <v>#REF!</v>
      </c>
      <c r="O1016" s="127" t="e">
        <f>Audit!#REF!</f>
        <v>#REF!</v>
      </c>
      <c r="P1016" s="127" t="e">
        <f>Audit!#REF!</f>
        <v>#REF!</v>
      </c>
    </row>
    <row r="1017" spans="1:16" hidden="1">
      <c r="A1017" s="127" t="e">
        <f>Audit!#REF!</f>
        <v>#REF!</v>
      </c>
      <c r="B1017" s="127" t="str">
        <f>IFERROR(INDEX(GUTS!AI1018:'GUTS'!BH1018,MATCH(1,GUTS!AK1018:'GUTS'!BI1018,0)),"")</f>
        <v/>
      </c>
      <c r="C1017" s="127" t="str">
        <f>IFERROR(INDEX(GUTS!AJ1018:'GUTS'!BH1018,MATCH(1,GUTS!AK1018:'GUTS'!BI1018,0)),"")</f>
        <v/>
      </c>
      <c r="D1017" s="127" t="str">
        <f>IFERROR(INDEX(GUTS!AI1018:'GUTS'!BH1018,MATCH(2,GUTS!AK1018:'GUTS'!BI1018,0)),"")</f>
        <v/>
      </c>
      <c r="E1017" s="127" t="str">
        <f>IFERROR(INDEX(GUTS!AJ1018:'GUTS'!BH1018,MATCH(2,GUTS!AK1018:'GUTS'!BI1018,0)),"")</f>
        <v/>
      </c>
      <c r="F1017" s="127" t="str">
        <f>IFERROR(INDEX(GUTS!AI1018:'GUTS'!BH1018,MATCH(3,GUTS!AK1018:'GUTS'!BI1018,0)),"")</f>
        <v/>
      </c>
      <c r="G1017" s="127" t="str">
        <f>IFERROR(INDEX(GUTS!AJ1018:'GUTS'!BH1018,MATCH(3,GUTS!AK1018:'GUTS'!BI1018,0)),"")</f>
        <v/>
      </c>
      <c r="H1017" s="127" t="str">
        <f>IFERROR(INDEX(GUTS!AI1018:'GUTS'!BH1018,MATCH(4,GUTS!AK1018:'GUTS'!BI1018,0)),"")</f>
        <v/>
      </c>
      <c r="I1017" s="127" t="str">
        <f>IFERROR(INDEX(GUTS!AJ1018:'GUTS'!BH1018,MATCH(4,GUTS!AK1018:'GUTS'!BI1018,0)),"")</f>
        <v/>
      </c>
      <c r="J1017" s="127" t="str">
        <f>IFERROR(INDEX(GUTS!AI1018:'GUTS'!BH1018,MATCH(5,GUTS!AK1018:'GUTS'!BI1018,0)),"")</f>
        <v/>
      </c>
      <c r="K1017" s="127" t="str">
        <f>IFERROR(INDEX(GUTS!AJ1018:'GUTS'!BH1018,MATCH(5,GUTS!AK1018:'GUTS'!BI1018,0)),"")</f>
        <v/>
      </c>
      <c r="L1017" s="127" t="str">
        <f>IFERROR(INDEX(GUTS!AI1018:'GUTS'!BH1018,MATCH(6,GUTS!AK1018:'GUTS'!BI1018,0)),"")</f>
        <v/>
      </c>
      <c r="M1017" s="127" t="str">
        <f>IFERROR(INDEX(GUTS!AJ1018:'GUTS'!BH1018,MATCH(6,GUTS!AK1018:'GUTS'!BI1018,0)),"")</f>
        <v/>
      </c>
      <c r="N1017" s="127" t="e">
        <f>Audit!#REF!</f>
        <v>#REF!</v>
      </c>
      <c r="O1017" s="127" t="e">
        <f>Audit!#REF!</f>
        <v>#REF!</v>
      </c>
      <c r="P1017" s="127" t="e">
        <f>Audit!#REF!</f>
        <v>#REF!</v>
      </c>
    </row>
    <row r="1018" spans="1:16" hidden="1">
      <c r="A1018" s="127" t="e">
        <f>Audit!#REF!</f>
        <v>#REF!</v>
      </c>
      <c r="B1018" s="127" t="str">
        <f>IFERROR(INDEX(GUTS!AI1019:'GUTS'!BH1019,MATCH(1,GUTS!AK1019:'GUTS'!BI1019,0)),"")</f>
        <v/>
      </c>
      <c r="C1018" s="127" t="str">
        <f>IFERROR(INDEX(GUTS!AJ1019:'GUTS'!BH1019,MATCH(1,GUTS!AK1019:'GUTS'!BI1019,0)),"")</f>
        <v/>
      </c>
      <c r="D1018" s="127" t="str">
        <f>IFERROR(INDEX(GUTS!AI1019:'GUTS'!BH1019,MATCH(2,GUTS!AK1019:'GUTS'!BI1019,0)),"")</f>
        <v/>
      </c>
      <c r="E1018" s="127" t="str">
        <f>IFERROR(INDEX(GUTS!AJ1019:'GUTS'!BH1019,MATCH(2,GUTS!AK1019:'GUTS'!BI1019,0)),"")</f>
        <v/>
      </c>
      <c r="F1018" s="127" t="str">
        <f>IFERROR(INDEX(GUTS!AI1019:'GUTS'!BH1019,MATCH(3,GUTS!AK1019:'GUTS'!BI1019,0)),"")</f>
        <v/>
      </c>
      <c r="G1018" s="127" t="str">
        <f>IFERROR(INDEX(GUTS!AJ1019:'GUTS'!BH1019,MATCH(3,GUTS!AK1019:'GUTS'!BI1019,0)),"")</f>
        <v/>
      </c>
      <c r="H1018" s="127" t="str">
        <f>IFERROR(INDEX(GUTS!AI1019:'GUTS'!BH1019,MATCH(4,GUTS!AK1019:'GUTS'!BI1019,0)),"")</f>
        <v/>
      </c>
      <c r="I1018" s="127" t="str">
        <f>IFERROR(INDEX(GUTS!AJ1019:'GUTS'!BH1019,MATCH(4,GUTS!AK1019:'GUTS'!BI1019,0)),"")</f>
        <v/>
      </c>
      <c r="J1018" s="127" t="str">
        <f>IFERROR(INDEX(GUTS!AI1019:'GUTS'!BH1019,MATCH(5,GUTS!AK1019:'GUTS'!BI1019,0)),"")</f>
        <v/>
      </c>
      <c r="K1018" s="127" t="str">
        <f>IFERROR(INDEX(GUTS!AJ1019:'GUTS'!BH1019,MATCH(5,GUTS!AK1019:'GUTS'!BI1019,0)),"")</f>
        <v/>
      </c>
      <c r="L1018" s="127" t="str">
        <f>IFERROR(INDEX(GUTS!AI1019:'GUTS'!BH1019,MATCH(6,GUTS!AK1019:'GUTS'!BI1019,0)),"")</f>
        <v/>
      </c>
      <c r="M1018" s="127" t="str">
        <f>IFERROR(INDEX(GUTS!AJ1019:'GUTS'!BH1019,MATCH(6,GUTS!AK1019:'GUTS'!BI1019,0)),"")</f>
        <v/>
      </c>
      <c r="N1018" s="127" t="e">
        <f>Audit!#REF!</f>
        <v>#REF!</v>
      </c>
      <c r="O1018" s="127" t="e">
        <f>Audit!#REF!</f>
        <v>#REF!</v>
      </c>
      <c r="P1018" s="127" t="e">
        <f>Audit!#REF!</f>
        <v>#REF!</v>
      </c>
    </row>
    <row r="1019" spans="1:16" hidden="1">
      <c r="A1019" s="127" t="e">
        <f>Audit!#REF!</f>
        <v>#REF!</v>
      </c>
      <c r="B1019" s="127" t="str">
        <f>IFERROR(INDEX(GUTS!AI1020:'GUTS'!BH1020,MATCH(1,GUTS!AK1020:'GUTS'!BI1020,0)),"")</f>
        <v/>
      </c>
      <c r="C1019" s="127" t="str">
        <f>IFERROR(INDEX(GUTS!AJ1020:'GUTS'!BH1020,MATCH(1,GUTS!AK1020:'GUTS'!BI1020,0)),"")</f>
        <v/>
      </c>
      <c r="D1019" s="127" t="str">
        <f>IFERROR(INDEX(GUTS!AI1020:'GUTS'!BH1020,MATCH(2,GUTS!AK1020:'GUTS'!BI1020,0)),"")</f>
        <v/>
      </c>
      <c r="E1019" s="127" t="str">
        <f>IFERROR(INDEX(GUTS!AJ1020:'GUTS'!BH1020,MATCH(2,GUTS!AK1020:'GUTS'!BI1020,0)),"")</f>
        <v/>
      </c>
      <c r="F1019" s="127" t="str">
        <f>IFERROR(INDEX(GUTS!AI1020:'GUTS'!BH1020,MATCH(3,GUTS!AK1020:'GUTS'!BI1020,0)),"")</f>
        <v/>
      </c>
      <c r="G1019" s="127" t="str">
        <f>IFERROR(INDEX(GUTS!AJ1020:'GUTS'!BH1020,MATCH(3,GUTS!AK1020:'GUTS'!BI1020,0)),"")</f>
        <v/>
      </c>
      <c r="H1019" s="127" t="str">
        <f>IFERROR(INDEX(GUTS!AI1020:'GUTS'!BH1020,MATCH(4,GUTS!AK1020:'GUTS'!BI1020,0)),"")</f>
        <v/>
      </c>
      <c r="I1019" s="127" t="str">
        <f>IFERROR(INDEX(GUTS!AJ1020:'GUTS'!BH1020,MATCH(4,GUTS!AK1020:'GUTS'!BI1020,0)),"")</f>
        <v/>
      </c>
      <c r="J1019" s="127" t="str">
        <f>IFERROR(INDEX(GUTS!AI1020:'GUTS'!BH1020,MATCH(5,GUTS!AK1020:'GUTS'!BI1020,0)),"")</f>
        <v/>
      </c>
      <c r="K1019" s="127" t="str">
        <f>IFERROR(INDEX(GUTS!AJ1020:'GUTS'!BH1020,MATCH(5,GUTS!AK1020:'GUTS'!BI1020,0)),"")</f>
        <v/>
      </c>
      <c r="L1019" s="127" t="str">
        <f>IFERROR(INDEX(GUTS!AI1020:'GUTS'!BH1020,MATCH(6,GUTS!AK1020:'GUTS'!BI1020,0)),"")</f>
        <v/>
      </c>
      <c r="M1019" s="127" t="str">
        <f>IFERROR(INDEX(GUTS!AJ1020:'GUTS'!BH1020,MATCH(6,GUTS!AK1020:'GUTS'!BI1020,0)),"")</f>
        <v/>
      </c>
      <c r="N1019" s="127" t="e">
        <f>Audit!#REF!</f>
        <v>#REF!</v>
      </c>
      <c r="O1019" s="127" t="e">
        <f>Audit!#REF!</f>
        <v>#REF!</v>
      </c>
      <c r="P1019" s="127" t="e">
        <f>Audit!#REF!</f>
        <v>#REF!</v>
      </c>
    </row>
    <row r="1020" spans="1:16" hidden="1">
      <c r="A1020" s="127" t="e">
        <f>Audit!#REF!</f>
        <v>#REF!</v>
      </c>
      <c r="B1020" s="127" t="str">
        <f>IFERROR(INDEX(GUTS!AI1021:'GUTS'!BH1021,MATCH(1,GUTS!AK1021:'GUTS'!BI1021,0)),"")</f>
        <v/>
      </c>
      <c r="C1020" s="127" t="str">
        <f>IFERROR(INDEX(GUTS!AJ1021:'GUTS'!BH1021,MATCH(1,GUTS!AK1021:'GUTS'!BI1021,0)),"")</f>
        <v/>
      </c>
      <c r="D1020" s="127" t="str">
        <f>IFERROR(INDEX(GUTS!AI1021:'GUTS'!BH1021,MATCH(2,GUTS!AK1021:'GUTS'!BI1021,0)),"")</f>
        <v/>
      </c>
      <c r="E1020" s="127" t="str">
        <f>IFERROR(INDEX(GUTS!AJ1021:'GUTS'!BH1021,MATCH(2,GUTS!AK1021:'GUTS'!BI1021,0)),"")</f>
        <v/>
      </c>
      <c r="F1020" s="127" t="str">
        <f>IFERROR(INDEX(GUTS!AI1021:'GUTS'!BH1021,MATCH(3,GUTS!AK1021:'GUTS'!BI1021,0)),"")</f>
        <v/>
      </c>
      <c r="G1020" s="127" t="str">
        <f>IFERROR(INDEX(GUTS!AJ1021:'GUTS'!BH1021,MATCH(3,GUTS!AK1021:'GUTS'!BI1021,0)),"")</f>
        <v/>
      </c>
      <c r="H1020" s="127" t="str">
        <f>IFERROR(INDEX(GUTS!AI1021:'GUTS'!BH1021,MATCH(4,GUTS!AK1021:'GUTS'!BI1021,0)),"")</f>
        <v/>
      </c>
      <c r="I1020" s="127" t="str">
        <f>IFERROR(INDEX(GUTS!AJ1021:'GUTS'!BH1021,MATCH(4,GUTS!AK1021:'GUTS'!BI1021,0)),"")</f>
        <v/>
      </c>
      <c r="J1020" s="127" t="str">
        <f>IFERROR(INDEX(GUTS!AI1021:'GUTS'!BH1021,MATCH(5,GUTS!AK1021:'GUTS'!BI1021,0)),"")</f>
        <v/>
      </c>
      <c r="K1020" s="127" t="str">
        <f>IFERROR(INDEX(GUTS!AJ1021:'GUTS'!BH1021,MATCH(5,GUTS!AK1021:'GUTS'!BI1021,0)),"")</f>
        <v/>
      </c>
      <c r="L1020" s="127" t="str">
        <f>IFERROR(INDEX(GUTS!AI1021:'GUTS'!BH1021,MATCH(6,GUTS!AK1021:'GUTS'!BI1021,0)),"")</f>
        <v/>
      </c>
      <c r="M1020" s="127" t="str">
        <f>IFERROR(INDEX(GUTS!AJ1021:'GUTS'!BH1021,MATCH(6,GUTS!AK1021:'GUTS'!BI1021,0)),"")</f>
        <v/>
      </c>
      <c r="N1020" s="127" t="e">
        <f>Audit!#REF!</f>
        <v>#REF!</v>
      </c>
      <c r="O1020" s="127" t="e">
        <f>Audit!#REF!</f>
        <v>#REF!</v>
      </c>
      <c r="P1020" s="127" t="e">
        <f>Audit!#REF!</f>
        <v>#REF!</v>
      </c>
    </row>
    <row r="1021" spans="1:16" hidden="1">
      <c r="A1021" s="127" t="e">
        <f>Audit!#REF!</f>
        <v>#REF!</v>
      </c>
      <c r="B1021" s="127" t="str">
        <f>IFERROR(INDEX(GUTS!AI1022:'GUTS'!BH1022,MATCH(1,GUTS!AK1022:'GUTS'!BI1022,0)),"")</f>
        <v/>
      </c>
      <c r="C1021" s="127" t="str">
        <f>IFERROR(INDEX(GUTS!AJ1022:'GUTS'!BH1022,MATCH(1,GUTS!AK1022:'GUTS'!BI1022,0)),"")</f>
        <v/>
      </c>
      <c r="D1021" s="127" t="str">
        <f>IFERROR(INDEX(GUTS!AI1022:'GUTS'!BH1022,MATCH(2,GUTS!AK1022:'GUTS'!BI1022,0)),"")</f>
        <v/>
      </c>
      <c r="E1021" s="127" t="str">
        <f>IFERROR(INDEX(GUTS!AJ1022:'GUTS'!BH1022,MATCH(2,GUTS!AK1022:'GUTS'!BI1022,0)),"")</f>
        <v/>
      </c>
      <c r="F1021" s="127" t="str">
        <f>IFERROR(INDEX(GUTS!AI1022:'GUTS'!BH1022,MATCH(3,GUTS!AK1022:'GUTS'!BI1022,0)),"")</f>
        <v/>
      </c>
      <c r="G1021" s="127" t="str">
        <f>IFERROR(INDEX(GUTS!AJ1022:'GUTS'!BH1022,MATCH(3,GUTS!AK1022:'GUTS'!BI1022,0)),"")</f>
        <v/>
      </c>
      <c r="H1021" s="127" t="str">
        <f>IFERROR(INDEX(GUTS!AI1022:'GUTS'!BH1022,MATCH(4,GUTS!AK1022:'GUTS'!BI1022,0)),"")</f>
        <v/>
      </c>
      <c r="I1021" s="127" t="str">
        <f>IFERROR(INDEX(GUTS!AJ1022:'GUTS'!BH1022,MATCH(4,GUTS!AK1022:'GUTS'!BI1022,0)),"")</f>
        <v/>
      </c>
      <c r="J1021" s="127" t="str">
        <f>IFERROR(INDEX(GUTS!AI1022:'GUTS'!BH1022,MATCH(5,GUTS!AK1022:'GUTS'!BI1022,0)),"")</f>
        <v/>
      </c>
      <c r="K1021" s="127" t="str">
        <f>IFERROR(INDEX(GUTS!AJ1022:'GUTS'!BH1022,MATCH(5,GUTS!AK1022:'GUTS'!BI1022,0)),"")</f>
        <v/>
      </c>
      <c r="L1021" s="127" t="str">
        <f>IFERROR(INDEX(GUTS!AI1022:'GUTS'!BH1022,MATCH(6,GUTS!AK1022:'GUTS'!BI1022,0)),"")</f>
        <v/>
      </c>
      <c r="M1021" s="127" t="str">
        <f>IFERROR(INDEX(GUTS!AJ1022:'GUTS'!BH1022,MATCH(6,GUTS!AK1022:'GUTS'!BI1022,0)),"")</f>
        <v/>
      </c>
      <c r="N1021" s="127" t="e">
        <f>Audit!#REF!</f>
        <v>#REF!</v>
      </c>
      <c r="O1021" s="127" t="e">
        <f>Audit!#REF!</f>
        <v>#REF!</v>
      </c>
      <c r="P1021" s="127" t="e">
        <f>Audit!#REF!</f>
        <v>#REF!</v>
      </c>
    </row>
    <row r="1022" spans="1:16" hidden="1">
      <c r="A1022" s="127" t="e">
        <f>Audit!#REF!</f>
        <v>#REF!</v>
      </c>
      <c r="B1022" s="127" t="str">
        <f>IFERROR(INDEX(GUTS!AI1023:'GUTS'!BH1023,MATCH(1,GUTS!AK1023:'GUTS'!BI1023,0)),"")</f>
        <v/>
      </c>
      <c r="C1022" s="127" t="str">
        <f>IFERROR(INDEX(GUTS!AJ1023:'GUTS'!BH1023,MATCH(1,GUTS!AK1023:'GUTS'!BI1023,0)),"")</f>
        <v/>
      </c>
      <c r="D1022" s="127" t="str">
        <f>IFERROR(INDEX(GUTS!AI1023:'GUTS'!BH1023,MATCH(2,GUTS!AK1023:'GUTS'!BI1023,0)),"")</f>
        <v/>
      </c>
      <c r="E1022" s="127" t="str">
        <f>IFERROR(INDEX(GUTS!AJ1023:'GUTS'!BH1023,MATCH(2,GUTS!AK1023:'GUTS'!BI1023,0)),"")</f>
        <v/>
      </c>
      <c r="F1022" s="127" t="str">
        <f>IFERROR(INDEX(GUTS!AI1023:'GUTS'!BH1023,MATCH(3,GUTS!AK1023:'GUTS'!BI1023,0)),"")</f>
        <v/>
      </c>
      <c r="G1022" s="127" t="str">
        <f>IFERROR(INDEX(GUTS!AJ1023:'GUTS'!BH1023,MATCH(3,GUTS!AK1023:'GUTS'!BI1023,0)),"")</f>
        <v/>
      </c>
      <c r="H1022" s="127" t="str">
        <f>IFERROR(INDEX(GUTS!AI1023:'GUTS'!BH1023,MATCH(4,GUTS!AK1023:'GUTS'!BI1023,0)),"")</f>
        <v/>
      </c>
      <c r="I1022" s="127" t="str">
        <f>IFERROR(INDEX(GUTS!AJ1023:'GUTS'!BH1023,MATCH(4,GUTS!AK1023:'GUTS'!BI1023,0)),"")</f>
        <v/>
      </c>
      <c r="J1022" s="127" t="str">
        <f>IFERROR(INDEX(GUTS!AI1023:'GUTS'!BH1023,MATCH(5,GUTS!AK1023:'GUTS'!BI1023,0)),"")</f>
        <v/>
      </c>
      <c r="K1022" s="127" t="str">
        <f>IFERROR(INDEX(GUTS!AJ1023:'GUTS'!BH1023,MATCH(5,GUTS!AK1023:'GUTS'!BI1023,0)),"")</f>
        <v/>
      </c>
      <c r="L1022" s="127" t="str">
        <f>IFERROR(INDEX(GUTS!AI1023:'GUTS'!BH1023,MATCH(6,GUTS!AK1023:'GUTS'!BI1023,0)),"")</f>
        <v/>
      </c>
      <c r="M1022" s="127" t="str">
        <f>IFERROR(INDEX(GUTS!AJ1023:'GUTS'!BH1023,MATCH(6,GUTS!AK1023:'GUTS'!BI1023,0)),"")</f>
        <v/>
      </c>
      <c r="N1022" s="127" t="e">
        <f>Audit!#REF!</f>
        <v>#REF!</v>
      </c>
      <c r="O1022" s="127" t="e">
        <f>Audit!#REF!</f>
        <v>#REF!</v>
      </c>
      <c r="P1022" s="127" t="e">
        <f>Audit!#REF!</f>
        <v>#REF!</v>
      </c>
    </row>
    <row r="1023" spans="1:16" hidden="1">
      <c r="A1023" s="127" t="e">
        <f>Audit!#REF!</f>
        <v>#REF!</v>
      </c>
      <c r="B1023" s="127" t="str">
        <f>IFERROR(INDEX(GUTS!AI1024:'GUTS'!BH1024,MATCH(1,GUTS!AK1024:'GUTS'!BI1024,0)),"")</f>
        <v/>
      </c>
      <c r="C1023" s="127" t="str">
        <f>IFERROR(INDEX(GUTS!AJ1024:'GUTS'!BH1024,MATCH(1,GUTS!AK1024:'GUTS'!BI1024,0)),"")</f>
        <v/>
      </c>
      <c r="D1023" s="127" t="str">
        <f>IFERROR(INDEX(GUTS!AI1024:'GUTS'!BH1024,MATCH(2,GUTS!AK1024:'GUTS'!BI1024,0)),"")</f>
        <v/>
      </c>
      <c r="E1023" s="127" t="str">
        <f>IFERROR(INDEX(GUTS!AJ1024:'GUTS'!BH1024,MATCH(2,GUTS!AK1024:'GUTS'!BI1024,0)),"")</f>
        <v/>
      </c>
      <c r="F1023" s="127" t="str">
        <f>IFERROR(INDEX(GUTS!AI1024:'GUTS'!BH1024,MATCH(3,GUTS!AK1024:'GUTS'!BI1024,0)),"")</f>
        <v/>
      </c>
      <c r="G1023" s="127" t="str">
        <f>IFERROR(INDEX(GUTS!AJ1024:'GUTS'!BH1024,MATCH(3,GUTS!AK1024:'GUTS'!BI1024,0)),"")</f>
        <v/>
      </c>
      <c r="H1023" s="127" t="str">
        <f>IFERROR(INDEX(GUTS!AI1024:'GUTS'!BH1024,MATCH(4,GUTS!AK1024:'GUTS'!BI1024,0)),"")</f>
        <v/>
      </c>
      <c r="I1023" s="127" t="str">
        <f>IFERROR(INDEX(GUTS!AJ1024:'GUTS'!BH1024,MATCH(4,GUTS!AK1024:'GUTS'!BI1024,0)),"")</f>
        <v/>
      </c>
      <c r="J1023" s="127" t="str">
        <f>IFERROR(INDEX(GUTS!AI1024:'GUTS'!BH1024,MATCH(5,GUTS!AK1024:'GUTS'!BI1024,0)),"")</f>
        <v/>
      </c>
      <c r="K1023" s="127" t="str">
        <f>IFERROR(INDEX(GUTS!AJ1024:'GUTS'!BH1024,MATCH(5,GUTS!AK1024:'GUTS'!BI1024,0)),"")</f>
        <v/>
      </c>
      <c r="L1023" s="127" t="str">
        <f>IFERROR(INDEX(GUTS!AI1024:'GUTS'!BH1024,MATCH(6,GUTS!AK1024:'GUTS'!BI1024,0)),"")</f>
        <v/>
      </c>
      <c r="M1023" s="127" t="str">
        <f>IFERROR(INDEX(GUTS!AJ1024:'GUTS'!BH1024,MATCH(6,GUTS!AK1024:'GUTS'!BI1024,0)),"")</f>
        <v/>
      </c>
      <c r="N1023" s="127" t="e">
        <f>Audit!#REF!</f>
        <v>#REF!</v>
      </c>
      <c r="O1023" s="127" t="e">
        <f>Audit!#REF!</f>
        <v>#REF!</v>
      </c>
      <c r="P1023" s="127" t="e">
        <f>Audit!#REF!</f>
        <v>#REF!</v>
      </c>
    </row>
    <row r="1024" spans="1:16" hidden="1">
      <c r="A1024" s="127" t="e">
        <f>Audit!#REF!</f>
        <v>#REF!</v>
      </c>
      <c r="B1024" s="127" t="str">
        <f>IFERROR(INDEX(GUTS!AI1025:'GUTS'!BH1025,MATCH(1,GUTS!AK1025:'GUTS'!BI1025,0)),"")</f>
        <v/>
      </c>
      <c r="C1024" s="127" t="str">
        <f>IFERROR(INDEX(GUTS!AJ1025:'GUTS'!BH1025,MATCH(1,GUTS!AK1025:'GUTS'!BI1025,0)),"")</f>
        <v/>
      </c>
      <c r="D1024" s="127" t="str">
        <f>IFERROR(INDEX(GUTS!AI1025:'GUTS'!BH1025,MATCH(2,GUTS!AK1025:'GUTS'!BI1025,0)),"")</f>
        <v/>
      </c>
      <c r="E1024" s="127" t="str">
        <f>IFERROR(INDEX(GUTS!AJ1025:'GUTS'!BH1025,MATCH(2,GUTS!AK1025:'GUTS'!BI1025,0)),"")</f>
        <v/>
      </c>
      <c r="F1024" s="127" t="str">
        <f>IFERROR(INDEX(GUTS!AI1025:'GUTS'!BH1025,MATCH(3,GUTS!AK1025:'GUTS'!BI1025,0)),"")</f>
        <v/>
      </c>
      <c r="G1024" s="127" t="str">
        <f>IFERROR(INDEX(GUTS!AJ1025:'GUTS'!BH1025,MATCH(3,GUTS!AK1025:'GUTS'!BI1025,0)),"")</f>
        <v/>
      </c>
      <c r="H1024" s="127" t="str">
        <f>IFERROR(INDEX(GUTS!AI1025:'GUTS'!BH1025,MATCH(4,GUTS!AK1025:'GUTS'!BI1025,0)),"")</f>
        <v/>
      </c>
      <c r="I1024" s="127" t="str">
        <f>IFERROR(INDEX(GUTS!AJ1025:'GUTS'!BH1025,MATCH(4,GUTS!AK1025:'GUTS'!BI1025,0)),"")</f>
        <v/>
      </c>
      <c r="J1024" s="127" t="str">
        <f>IFERROR(INDEX(GUTS!AI1025:'GUTS'!BH1025,MATCH(5,GUTS!AK1025:'GUTS'!BI1025,0)),"")</f>
        <v/>
      </c>
      <c r="K1024" s="127" t="str">
        <f>IFERROR(INDEX(GUTS!AJ1025:'GUTS'!BH1025,MATCH(5,GUTS!AK1025:'GUTS'!BI1025,0)),"")</f>
        <v/>
      </c>
      <c r="L1024" s="127" t="str">
        <f>IFERROR(INDEX(GUTS!AI1025:'GUTS'!BH1025,MATCH(6,GUTS!AK1025:'GUTS'!BI1025,0)),"")</f>
        <v/>
      </c>
      <c r="M1024" s="127" t="str">
        <f>IFERROR(INDEX(GUTS!AJ1025:'GUTS'!BH1025,MATCH(6,GUTS!AK1025:'GUTS'!BI1025,0)),"")</f>
        <v/>
      </c>
      <c r="N1024" s="127" t="e">
        <f>Audit!#REF!</f>
        <v>#REF!</v>
      </c>
      <c r="O1024" s="127" t="e">
        <f>Audit!#REF!</f>
        <v>#REF!</v>
      </c>
      <c r="P1024" s="127" t="e">
        <f>Audit!#REF!</f>
        <v>#REF!</v>
      </c>
    </row>
    <row r="1025" spans="1:16" hidden="1">
      <c r="A1025" s="127" t="e">
        <f>Audit!#REF!</f>
        <v>#REF!</v>
      </c>
      <c r="B1025" s="127" t="str">
        <f>IFERROR(INDEX(GUTS!AI1026:'GUTS'!BH1026,MATCH(1,GUTS!AK1026:'GUTS'!BI1026,0)),"")</f>
        <v/>
      </c>
      <c r="C1025" s="127" t="str">
        <f>IFERROR(INDEX(GUTS!AJ1026:'GUTS'!BH1026,MATCH(1,GUTS!AK1026:'GUTS'!BI1026,0)),"")</f>
        <v/>
      </c>
      <c r="D1025" s="127" t="str">
        <f>IFERROR(INDEX(GUTS!AI1026:'GUTS'!BH1026,MATCH(2,GUTS!AK1026:'GUTS'!BI1026,0)),"")</f>
        <v/>
      </c>
      <c r="E1025" s="127" t="str">
        <f>IFERROR(INDEX(GUTS!AJ1026:'GUTS'!BH1026,MATCH(2,GUTS!AK1026:'GUTS'!BI1026,0)),"")</f>
        <v/>
      </c>
      <c r="F1025" s="127" t="str">
        <f>IFERROR(INDEX(GUTS!AI1026:'GUTS'!BH1026,MATCH(3,GUTS!AK1026:'GUTS'!BI1026,0)),"")</f>
        <v/>
      </c>
      <c r="G1025" s="127" t="str">
        <f>IFERROR(INDEX(GUTS!AJ1026:'GUTS'!BH1026,MATCH(3,GUTS!AK1026:'GUTS'!BI1026,0)),"")</f>
        <v/>
      </c>
      <c r="H1025" s="127" t="str">
        <f>IFERROR(INDEX(GUTS!AI1026:'GUTS'!BH1026,MATCH(4,GUTS!AK1026:'GUTS'!BI1026,0)),"")</f>
        <v/>
      </c>
      <c r="I1025" s="127" t="str">
        <f>IFERROR(INDEX(GUTS!AJ1026:'GUTS'!BH1026,MATCH(4,GUTS!AK1026:'GUTS'!BI1026,0)),"")</f>
        <v/>
      </c>
      <c r="J1025" s="127" t="str">
        <f>IFERROR(INDEX(GUTS!AI1026:'GUTS'!BH1026,MATCH(5,GUTS!AK1026:'GUTS'!BI1026,0)),"")</f>
        <v/>
      </c>
      <c r="K1025" s="127" t="str">
        <f>IFERROR(INDEX(GUTS!AJ1026:'GUTS'!BH1026,MATCH(5,GUTS!AK1026:'GUTS'!BI1026,0)),"")</f>
        <v/>
      </c>
      <c r="L1025" s="127" t="str">
        <f>IFERROR(INDEX(GUTS!AI1026:'GUTS'!BH1026,MATCH(6,GUTS!AK1026:'GUTS'!BI1026,0)),"")</f>
        <v/>
      </c>
      <c r="M1025" s="127" t="str">
        <f>IFERROR(INDEX(GUTS!AJ1026:'GUTS'!BH1026,MATCH(6,GUTS!AK1026:'GUTS'!BI1026,0)),"")</f>
        <v/>
      </c>
      <c r="N1025" s="127" t="e">
        <f>Audit!#REF!</f>
        <v>#REF!</v>
      </c>
      <c r="O1025" s="127" t="e">
        <f>Audit!#REF!</f>
        <v>#REF!</v>
      </c>
      <c r="P1025" s="127" t="e">
        <f>Audit!#REF!</f>
        <v>#REF!</v>
      </c>
    </row>
    <row r="1026" spans="1:16" hidden="1">
      <c r="A1026" s="127" t="e">
        <f>Audit!#REF!</f>
        <v>#REF!</v>
      </c>
      <c r="B1026" s="127" t="str">
        <f>IFERROR(INDEX(GUTS!AI1027:'GUTS'!BH1027,MATCH(1,GUTS!AK1027:'GUTS'!BI1027,0)),"")</f>
        <v/>
      </c>
      <c r="C1026" s="127" t="str">
        <f>IFERROR(INDEX(GUTS!AJ1027:'GUTS'!BH1027,MATCH(1,GUTS!AK1027:'GUTS'!BI1027,0)),"")</f>
        <v/>
      </c>
      <c r="D1026" s="127" t="str">
        <f>IFERROR(INDEX(GUTS!AI1027:'GUTS'!BH1027,MATCH(2,GUTS!AK1027:'GUTS'!BI1027,0)),"")</f>
        <v/>
      </c>
      <c r="E1026" s="127" t="str">
        <f>IFERROR(INDEX(GUTS!AJ1027:'GUTS'!BH1027,MATCH(2,GUTS!AK1027:'GUTS'!BI1027,0)),"")</f>
        <v/>
      </c>
      <c r="F1026" s="127" t="str">
        <f>IFERROR(INDEX(GUTS!AI1027:'GUTS'!BH1027,MATCH(3,GUTS!AK1027:'GUTS'!BI1027,0)),"")</f>
        <v/>
      </c>
      <c r="G1026" s="127" t="str">
        <f>IFERROR(INDEX(GUTS!AJ1027:'GUTS'!BH1027,MATCH(3,GUTS!AK1027:'GUTS'!BI1027,0)),"")</f>
        <v/>
      </c>
      <c r="H1026" s="127" t="str">
        <f>IFERROR(INDEX(GUTS!AI1027:'GUTS'!BH1027,MATCH(4,GUTS!AK1027:'GUTS'!BI1027,0)),"")</f>
        <v/>
      </c>
      <c r="I1026" s="127" t="str">
        <f>IFERROR(INDEX(GUTS!AJ1027:'GUTS'!BH1027,MATCH(4,GUTS!AK1027:'GUTS'!BI1027,0)),"")</f>
        <v/>
      </c>
      <c r="J1026" s="127" t="str">
        <f>IFERROR(INDEX(GUTS!AI1027:'GUTS'!BH1027,MATCH(5,GUTS!AK1027:'GUTS'!BI1027,0)),"")</f>
        <v/>
      </c>
      <c r="K1026" s="127" t="str">
        <f>IFERROR(INDEX(GUTS!AJ1027:'GUTS'!BH1027,MATCH(5,GUTS!AK1027:'GUTS'!BI1027,0)),"")</f>
        <v/>
      </c>
      <c r="L1026" s="127" t="str">
        <f>IFERROR(INDEX(GUTS!AI1027:'GUTS'!BH1027,MATCH(6,GUTS!AK1027:'GUTS'!BI1027,0)),"")</f>
        <v/>
      </c>
      <c r="M1026" s="127" t="str">
        <f>IFERROR(INDEX(GUTS!AJ1027:'GUTS'!BH1027,MATCH(6,GUTS!AK1027:'GUTS'!BI1027,0)),"")</f>
        <v/>
      </c>
      <c r="N1026" s="127" t="e">
        <f>Audit!#REF!</f>
        <v>#REF!</v>
      </c>
      <c r="O1026" s="127" t="e">
        <f>Audit!#REF!</f>
        <v>#REF!</v>
      </c>
      <c r="P1026" s="127" t="e">
        <f>Audit!#REF!</f>
        <v>#REF!</v>
      </c>
    </row>
    <row r="1027" spans="1:16" hidden="1">
      <c r="A1027" s="127" t="e">
        <f>Audit!#REF!</f>
        <v>#REF!</v>
      </c>
      <c r="B1027" s="127" t="str">
        <f>IFERROR(INDEX(GUTS!AI1028:'GUTS'!BH1028,MATCH(1,GUTS!AK1028:'GUTS'!BI1028,0)),"")</f>
        <v/>
      </c>
      <c r="C1027" s="127" t="str">
        <f>IFERROR(INDEX(GUTS!AJ1028:'GUTS'!BH1028,MATCH(1,GUTS!AK1028:'GUTS'!BI1028,0)),"")</f>
        <v/>
      </c>
      <c r="D1027" s="127" t="str">
        <f>IFERROR(INDEX(GUTS!AI1028:'GUTS'!BH1028,MATCH(2,GUTS!AK1028:'GUTS'!BI1028,0)),"")</f>
        <v/>
      </c>
      <c r="E1027" s="127" t="str">
        <f>IFERROR(INDEX(GUTS!AJ1028:'GUTS'!BH1028,MATCH(2,GUTS!AK1028:'GUTS'!BI1028,0)),"")</f>
        <v/>
      </c>
      <c r="F1027" s="127" t="str">
        <f>IFERROR(INDEX(GUTS!AI1028:'GUTS'!BH1028,MATCH(3,GUTS!AK1028:'GUTS'!BI1028,0)),"")</f>
        <v/>
      </c>
      <c r="G1027" s="127" t="str">
        <f>IFERROR(INDEX(GUTS!AJ1028:'GUTS'!BH1028,MATCH(3,GUTS!AK1028:'GUTS'!BI1028,0)),"")</f>
        <v/>
      </c>
      <c r="H1027" s="127" t="str">
        <f>IFERROR(INDEX(GUTS!AI1028:'GUTS'!BH1028,MATCH(4,GUTS!AK1028:'GUTS'!BI1028,0)),"")</f>
        <v/>
      </c>
      <c r="I1027" s="127" t="str">
        <f>IFERROR(INDEX(GUTS!AJ1028:'GUTS'!BH1028,MATCH(4,GUTS!AK1028:'GUTS'!BI1028,0)),"")</f>
        <v/>
      </c>
      <c r="J1027" s="127" t="str">
        <f>IFERROR(INDEX(GUTS!AI1028:'GUTS'!BH1028,MATCH(5,GUTS!AK1028:'GUTS'!BI1028,0)),"")</f>
        <v/>
      </c>
      <c r="K1027" s="127" t="str">
        <f>IFERROR(INDEX(GUTS!AJ1028:'GUTS'!BH1028,MATCH(5,GUTS!AK1028:'GUTS'!BI1028,0)),"")</f>
        <v/>
      </c>
      <c r="L1027" s="127" t="str">
        <f>IFERROR(INDEX(GUTS!AI1028:'GUTS'!BH1028,MATCH(6,GUTS!AK1028:'GUTS'!BI1028,0)),"")</f>
        <v/>
      </c>
      <c r="M1027" s="127" t="str">
        <f>IFERROR(INDEX(GUTS!AJ1028:'GUTS'!BH1028,MATCH(6,GUTS!AK1028:'GUTS'!BI1028,0)),"")</f>
        <v/>
      </c>
      <c r="N1027" s="127" t="e">
        <f>Audit!#REF!</f>
        <v>#REF!</v>
      </c>
      <c r="O1027" s="127" t="e">
        <f>Audit!#REF!</f>
        <v>#REF!</v>
      </c>
      <c r="P1027" s="127" t="e">
        <f>Audit!#REF!</f>
        <v>#REF!</v>
      </c>
    </row>
    <row r="1028" spans="1:16">
      <c r="A1028" s="127" t="e">
        <f>Audit!#REF!</f>
        <v>#REF!</v>
      </c>
      <c r="B1028" s="127" t="str">
        <f>IFERROR(INDEX(GUTS!AI1029:'GUTS'!BH1029,MATCH(1,GUTS!AK1029:'GUTS'!BI1029,0)),"")</f>
        <v/>
      </c>
      <c r="C1028" s="127" t="str">
        <f>IFERROR(INDEX(GUTS!AJ1029:'GUTS'!BH1029,MATCH(1,GUTS!AK1029:'GUTS'!BI1029,0)),"")</f>
        <v/>
      </c>
      <c r="D1028" s="127" t="str">
        <f>IFERROR(INDEX(GUTS!AI1029:'GUTS'!BH1029,MATCH(2,GUTS!AK1029:'GUTS'!BI1029,0)),"")</f>
        <v/>
      </c>
      <c r="E1028" s="127" t="str">
        <f>IFERROR(INDEX(GUTS!AJ1029:'GUTS'!BH1029,MATCH(2,GUTS!AK1029:'GUTS'!BI1029,0)),"")</f>
        <v/>
      </c>
      <c r="F1028" s="127" t="str">
        <f>IFERROR(INDEX(GUTS!AI1029:'GUTS'!BH1029,MATCH(3,GUTS!AK1029:'GUTS'!BI1029,0)),"")</f>
        <v/>
      </c>
      <c r="G1028" s="127" t="str">
        <f>IFERROR(INDEX(GUTS!AJ1029:'GUTS'!BH1029,MATCH(3,GUTS!AK1029:'GUTS'!BI1029,0)),"")</f>
        <v/>
      </c>
      <c r="H1028" s="127" t="str">
        <f>IFERROR(INDEX(GUTS!AI1029:'GUTS'!BH1029,MATCH(4,GUTS!AK1029:'GUTS'!BI1029,0)),"")</f>
        <v/>
      </c>
      <c r="I1028" s="127" t="str">
        <f>IFERROR(INDEX(GUTS!AJ1029:'GUTS'!BH1029,MATCH(4,GUTS!AK1029:'GUTS'!BI1029,0)),"")</f>
        <v/>
      </c>
      <c r="J1028" s="127" t="str">
        <f>IFERROR(INDEX(GUTS!AI1029:'GUTS'!BH1029,MATCH(5,GUTS!AK1029:'GUTS'!BI1029,0)),"")</f>
        <v/>
      </c>
      <c r="K1028" s="127" t="str">
        <f>IFERROR(INDEX(GUTS!AJ1029:'GUTS'!BH1029,MATCH(5,GUTS!AK1029:'GUTS'!BI1029,0)),"")</f>
        <v/>
      </c>
      <c r="L1028" s="127" t="str">
        <f>IFERROR(INDEX(GUTS!AI1029:'GUTS'!BH1029,MATCH(6,GUTS!AK1029:'GUTS'!BI1029,0)),"")</f>
        <v/>
      </c>
      <c r="M1028" s="127" t="str">
        <f>IFERROR(INDEX(GUTS!AJ1029:'GUTS'!BH1029,MATCH(6,GUTS!AK1029:'GUTS'!BI1029,0)),"")</f>
        <v/>
      </c>
      <c r="N1028" s="127" t="e">
        <f>Audit!#REF!</f>
        <v>#REF!</v>
      </c>
      <c r="O1028" s="127" t="e">
        <f>Audit!#REF!</f>
        <v>#REF!</v>
      </c>
      <c r="P1028" s="127" t="e">
        <f>Audit!#REF!</f>
        <v>#REF!</v>
      </c>
    </row>
    <row r="1029" spans="1:16" hidden="1">
      <c r="A1029" s="127" t="e">
        <f>Audit!#REF!</f>
        <v>#REF!</v>
      </c>
      <c r="B1029" s="127" t="str">
        <f>IFERROR(INDEX(GUTS!AI1030:'GUTS'!BH1030,MATCH(1,GUTS!AK1030:'GUTS'!BI1030,0)),"")</f>
        <v/>
      </c>
      <c r="C1029" s="127" t="str">
        <f>IFERROR(INDEX(GUTS!AJ1030:'GUTS'!BH1030,MATCH(1,GUTS!AK1030:'GUTS'!BI1030,0)),"")</f>
        <v/>
      </c>
      <c r="D1029" s="127" t="str">
        <f>IFERROR(INDEX(GUTS!AI1030:'GUTS'!BH1030,MATCH(2,GUTS!AK1030:'GUTS'!BI1030,0)),"")</f>
        <v/>
      </c>
      <c r="E1029" s="127" t="str">
        <f>IFERROR(INDEX(GUTS!AJ1030:'GUTS'!BH1030,MATCH(2,GUTS!AK1030:'GUTS'!BI1030,0)),"")</f>
        <v/>
      </c>
      <c r="F1029" s="127" t="str">
        <f>IFERROR(INDEX(GUTS!AI1030:'GUTS'!BH1030,MATCH(3,GUTS!AK1030:'GUTS'!BI1030,0)),"")</f>
        <v/>
      </c>
      <c r="G1029" s="127" t="str">
        <f>IFERROR(INDEX(GUTS!AJ1030:'GUTS'!BH1030,MATCH(3,GUTS!AK1030:'GUTS'!BI1030,0)),"")</f>
        <v/>
      </c>
      <c r="H1029" s="127" t="str">
        <f>IFERROR(INDEX(GUTS!AI1030:'GUTS'!BH1030,MATCH(4,GUTS!AK1030:'GUTS'!BI1030,0)),"")</f>
        <v/>
      </c>
      <c r="I1029" s="127" t="str">
        <f>IFERROR(INDEX(GUTS!AJ1030:'GUTS'!BH1030,MATCH(4,GUTS!AK1030:'GUTS'!BI1030,0)),"")</f>
        <v/>
      </c>
      <c r="J1029" s="127" t="str">
        <f>IFERROR(INDEX(GUTS!AI1030:'GUTS'!BH1030,MATCH(5,GUTS!AK1030:'GUTS'!BI1030,0)),"")</f>
        <v/>
      </c>
      <c r="K1029" s="127" t="str">
        <f>IFERROR(INDEX(GUTS!AJ1030:'GUTS'!BH1030,MATCH(5,GUTS!AK1030:'GUTS'!BI1030,0)),"")</f>
        <v/>
      </c>
      <c r="L1029" s="127" t="str">
        <f>IFERROR(INDEX(GUTS!AI1030:'GUTS'!BH1030,MATCH(6,GUTS!AK1030:'GUTS'!BI1030,0)),"")</f>
        <v/>
      </c>
      <c r="M1029" s="127" t="str">
        <f>IFERROR(INDEX(GUTS!AJ1030:'GUTS'!BH1030,MATCH(6,GUTS!AK1030:'GUTS'!BI1030,0)),"")</f>
        <v/>
      </c>
      <c r="N1029" s="127" t="e">
        <f>Audit!#REF!</f>
        <v>#REF!</v>
      </c>
      <c r="O1029" s="127" t="e">
        <f>Audit!#REF!</f>
        <v>#REF!</v>
      </c>
      <c r="P1029" s="127" t="e">
        <f>Audit!#REF!</f>
        <v>#REF!</v>
      </c>
    </row>
    <row r="1030" spans="1:16" hidden="1">
      <c r="A1030" s="127" t="e">
        <f>Audit!#REF!</f>
        <v>#REF!</v>
      </c>
      <c r="B1030" s="127" t="str">
        <f>IFERROR(INDEX(GUTS!AI1031:'GUTS'!BH1031,MATCH(1,GUTS!AK1031:'GUTS'!BI1031,0)),"")</f>
        <v/>
      </c>
      <c r="C1030" s="127" t="str">
        <f>IFERROR(INDEX(GUTS!AJ1031:'GUTS'!BH1031,MATCH(1,GUTS!AK1031:'GUTS'!BI1031,0)),"")</f>
        <v/>
      </c>
      <c r="D1030" s="127" t="str">
        <f>IFERROR(INDEX(GUTS!AI1031:'GUTS'!BH1031,MATCH(2,GUTS!AK1031:'GUTS'!BI1031,0)),"")</f>
        <v/>
      </c>
      <c r="E1030" s="127" t="str">
        <f>IFERROR(INDEX(GUTS!AJ1031:'GUTS'!BH1031,MATCH(2,GUTS!AK1031:'GUTS'!BI1031,0)),"")</f>
        <v/>
      </c>
      <c r="F1030" s="127" t="str">
        <f>IFERROR(INDEX(GUTS!AI1031:'GUTS'!BH1031,MATCH(3,GUTS!AK1031:'GUTS'!BI1031,0)),"")</f>
        <v/>
      </c>
      <c r="G1030" s="127" t="str">
        <f>IFERROR(INDEX(GUTS!AJ1031:'GUTS'!BH1031,MATCH(3,GUTS!AK1031:'GUTS'!BI1031,0)),"")</f>
        <v/>
      </c>
      <c r="H1030" s="127" t="str">
        <f>IFERROR(INDEX(GUTS!AI1031:'GUTS'!BH1031,MATCH(4,GUTS!AK1031:'GUTS'!BI1031,0)),"")</f>
        <v/>
      </c>
      <c r="I1030" s="127" t="str">
        <f>IFERROR(INDEX(GUTS!AJ1031:'GUTS'!BH1031,MATCH(4,GUTS!AK1031:'GUTS'!BI1031,0)),"")</f>
        <v/>
      </c>
      <c r="J1030" s="127" t="str">
        <f>IFERROR(INDEX(GUTS!AI1031:'GUTS'!BH1031,MATCH(5,GUTS!AK1031:'GUTS'!BI1031,0)),"")</f>
        <v/>
      </c>
      <c r="K1030" s="127" t="str">
        <f>IFERROR(INDEX(GUTS!AJ1031:'GUTS'!BH1031,MATCH(5,GUTS!AK1031:'GUTS'!BI1031,0)),"")</f>
        <v/>
      </c>
      <c r="L1030" s="127" t="str">
        <f>IFERROR(INDEX(GUTS!AI1031:'GUTS'!BH1031,MATCH(6,GUTS!AK1031:'GUTS'!BI1031,0)),"")</f>
        <v/>
      </c>
      <c r="M1030" s="127" t="str">
        <f>IFERROR(INDEX(GUTS!AJ1031:'GUTS'!BH1031,MATCH(6,GUTS!AK1031:'GUTS'!BI1031,0)),"")</f>
        <v/>
      </c>
      <c r="N1030" s="127" t="e">
        <f>Audit!#REF!</f>
        <v>#REF!</v>
      </c>
      <c r="O1030" s="127" t="e">
        <f>Audit!#REF!</f>
        <v>#REF!</v>
      </c>
      <c r="P1030" s="127" t="e">
        <f>Audit!#REF!</f>
        <v>#REF!</v>
      </c>
    </row>
    <row r="1031" spans="1:16" hidden="1">
      <c r="A1031" s="127" t="e">
        <f>Audit!#REF!</f>
        <v>#REF!</v>
      </c>
      <c r="B1031" s="127" t="str">
        <f>IFERROR(INDEX(GUTS!AI1032:'GUTS'!BH1032,MATCH(1,GUTS!AK1032:'GUTS'!BI1032,0)),"")</f>
        <v/>
      </c>
      <c r="C1031" s="127" t="str">
        <f>IFERROR(INDEX(GUTS!AJ1032:'GUTS'!BH1032,MATCH(1,GUTS!AK1032:'GUTS'!BI1032,0)),"")</f>
        <v/>
      </c>
      <c r="D1031" s="127" t="str">
        <f>IFERROR(INDEX(GUTS!AI1032:'GUTS'!BH1032,MATCH(2,GUTS!AK1032:'GUTS'!BI1032,0)),"")</f>
        <v/>
      </c>
      <c r="E1031" s="127" t="str">
        <f>IFERROR(INDEX(GUTS!AJ1032:'GUTS'!BH1032,MATCH(2,GUTS!AK1032:'GUTS'!BI1032,0)),"")</f>
        <v/>
      </c>
      <c r="F1031" s="127" t="str">
        <f>IFERROR(INDEX(GUTS!AI1032:'GUTS'!BH1032,MATCH(3,GUTS!AK1032:'GUTS'!BI1032,0)),"")</f>
        <v/>
      </c>
      <c r="G1031" s="127" t="str">
        <f>IFERROR(INDEX(GUTS!AJ1032:'GUTS'!BH1032,MATCH(3,GUTS!AK1032:'GUTS'!BI1032,0)),"")</f>
        <v/>
      </c>
      <c r="H1031" s="127" t="str">
        <f>IFERROR(INDEX(GUTS!AI1032:'GUTS'!BH1032,MATCH(4,GUTS!AK1032:'GUTS'!BI1032,0)),"")</f>
        <v/>
      </c>
      <c r="I1031" s="127" t="str">
        <f>IFERROR(INDEX(GUTS!AJ1032:'GUTS'!BH1032,MATCH(4,GUTS!AK1032:'GUTS'!BI1032,0)),"")</f>
        <v/>
      </c>
      <c r="J1031" s="127" t="str">
        <f>IFERROR(INDEX(GUTS!AI1032:'GUTS'!BH1032,MATCH(5,GUTS!AK1032:'GUTS'!BI1032,0)),"")</f>
        <v/>
      </c>
      <c r="K1031" s="127" t="str">
        <f>IFERROR(INDEX(GUTS!AJ1032:'GUTS'!BH1032,MATCH(5,GUTS!AK1032:'GUTS'!BI1032,0)),"")</f>
        <v/>
      </c>
      <c r="L1031" s="127" t="str">
        <f>IFERROR(INDEX(GUTS!AI1032:'GUTS'!BH1032,MATCH(6,GUTS!AK1032:'GUTS'!BI1032,0)),"")</f>
        <v/>
      </c>
      <c r="M1031" s="127" t="str">
        <f>IFERROR(INDEX(GUTS!AJ1032:'GUTS'!BH1032,MATCH(6,GUTS!AK1032:'GUTS'!BI1032,0)),"")</f>
        <v/>
      </c>
      <c r="N1031" s="127" t="e">
        <f>Audit!#REF!</f>
        <v>#REF!</v>
      </c>
      <c r="O1031" s="127" t="e">
        <f>Audit!#REF!</f>
        <v>#REF!</v>
      </c>
      <c r="P1031" s="127" t="e">
        <f>Audit!#REF!</f>
        <v>#REF!</v>
      </c>
    </row>
    <row r="1032" spans="1:16" hidden="1">
      <c r="A1032" s="127" t="e">
        <f>Audit!#REF!</f>
        <v>#REF!</v>
      </c>
      <c r="B1032" s="127" t="str">
        <f>IFERROR(INDEX(GUTS!AI1033:'GUTS'!BH1033,MATCH(1,GUTS!AK1033:'GUTS'!BI1033,0)),"")</f>
        <v/>
      </c>
      <c r="C1032" s="127" t="str">
        <f>IFERROR(INDEX(GUTS!AJ1033:'GUTS'!BH1033,MATCH(1,GUTS!AK1033:'GUTS'!BI1033,0)),"")</f>
        <v/>
      </c>
      <c r="D1032" s="127" t="str">
        <f>IFERROR(INDEX(GUTS!AI1033:'GUTS'!BH1033,MATCH(2,GUTS!AK1033:'GUTS'!BI1033,0)),"")</f>
        <v/>
      </c>
      <c r="E1032" s="127" t="str">
        <f>IFERROR(INDEX(GUTS!AJ1033:'GUTS'!BH1033,MATCH(2,GUTS!AK1033:'GUTS'!BI1033,0)),"")</f>
        <v/>
      </c>
      <c r="F1032" s="127" t="str">
        <f>IFERROR(INDEX(GUTS!AI1033:'GUTS'!BH1033,MATCH(3,GUTS!AK1033:'GUTS'!BI1033,0)),"")</f>
        <v/>
      </c>
      <c r="G1032" s="127" t="str">
        <f>IFERROR(INDEX(GUTS!AJ1033:'GUTS'!BH1033,MATCH(3,GUTS!AK1033:'GUTS'!BI1033,0)),"")</f>
        <v/>
      </c>
      <c r="H1032" s="127" t="str">
        <f>IFERROR(INDEX(GUTS!AI1033:'GUTS'!BH1033,MATCH(4,GUTS!AK1033:'GUTS'!BI1033,0)),"")</f>
        <v/>
      </c>
      <c r="I1032" s="127" t="str">
        <f>IFERROR(INDEX(GUTS!AJ1033:'GUTS'!BH1033,MATCH(4,GUTS!AK1033:'GUTS'!BI1033,0)),"")</f>
        <v/>
      </c>
      <c r="J1032" s="127" t="str">
        <f>IFERROR(INDEX(GUTS!AI1033:'GUTS'!BH1033,MATCH(5,GUTS!AK1033:'GUTS'!BI1033,0)),"")</f>
        <v/>
      </c>
      <c r="K1032" s="127" t="str">
        <f>IFERROR(INDEX(GUTS!AJ1033:'GUTS'!BH1033,MATCH(5,GUTS!AK1033:'GUTS'!BI1033,0)),"")</f>
        <v/>
      </c>
      <c r="L1032" s="127" t="str">
        <f>IFERROR(INDEX(GUTS!AI1033:'GUTS'!BH1033,MATCH(6,GUTS!AK1033:'GUTS'!BI1033,0)),"")</f>
        <v/>
      </c>
      <c r="M1032" s="127" t="str">
        <f>IFERROR(INDEX(GUTS!AJ1033:'GUTS'!BH1033,MATCH(6,GUTS!AK1033:'GUTS'!BI1033,0)),"")</f>
        <v/>
      </c>
      <c r="N1032" s="127" t="e">
        <f>Audit!#REF!</f>
        <v>#REF!</v>
      </c>
      <c r="O1032" s="127" t="e">
        <f>Audit!#REF!</f>
        <v>#REF!</v>
      </c>
      <c r="P1032" s="127" t="e">
        <f>Audit!#REF!</f>
        <v>#REF!</v>
      </c>
    </row>
    <row r="1033" spans="1:16" hidden="1">
      <c r="A1033" s="127" t="e">
        <f>Audit!#REF!</f>
        <v>#REF!</v>
      </c>
      <c r="B1033" s="127" t="str">
        <f>IFERROR(INDEX(GUTS!AI1034:'GUTS'!BH1034,MATCH(1,GUTS!AK1034:'GUTS'!BI1034,0)),"")</f>
        <v/>
      </c>
      <c r="C1033" s="127" t="str">
        <f>IFERROR(INDEX(GUTS!AJ1034:'GUTS'!BH1034,MATCH(1,GUTS!AK1034:'GUTS'!BI1034,0)),"")</f>
        <v/>
      </c>
      <c r="D1033" s="127" t="str">
        <f>IFERROR(INDEX(GUTS!AI1034:'GUTS'!BH1034,MATCH(2,GUTS!AK1034:'GUTS'!BI1034,0)),"")</f>
        <v/>
      </c>
      <c r="E1033" s="127" t="str">
        <f>IFERROR(INDEX(GUTS!AJ1034:'GUTS'!BH1034,MATCH(2,GUTS!AK1034:'GUTS'!BI1034,0)),"")</f>
        <v/>
      </c>
      <c r="F1033" s="127" t="str">
        <f>IFERROR(INDEX(GUTS!AI1034:'GUTS'!BH1034,MATCH(3,GUTS!AK1034:'GUTS'!BI1034,0)),"")</f>
        <v/>
      </c>
      <c r="G1033" s="127" t="str">
        <f>IFERROR(INDEX(GUTS!AJ1034:'GUTS'!BH1034,MATCH(3,GUTS!AK1034:'GUTS'!BI1034,0)),"")</f>
        <v/>
      </c>
      <c r="H1033" s="127" t="str">
        <f>IFERROR(INDEX(GUTS!AI1034:'GUTS'!BH1034,MATCH(4,GUTS!AK1034:'GUTS'!BI1034,0)),"")</f>
        <v/>
      </c>
      <c r="I1033" s="127" t="str">
        <f>IFERROR(INDEX(GUTS!AJ1034:'GUTS'!BH1034,MATCH(4,GUTS!AK1034:'GUTS'!BI1034,0)),"")</f>
        <v/>
      </c>
      <c r="J1033" s="127" t="str">
        <f>IFERROR(INDEX(GUTS!AI1034:'GUTS'!BH1034,MATCH(5,GUTS!AK1034:'GUTS'!BI1034,0)),"")</f>
        <v/>
      </c>
      <c r="K1033" s="127" t="str">
        <f>IFERROR(INDEX(GUTS!AJ1034:'GUTS'!BH1034,MATCH(5,GUTS!AK1034:'GUTS'!BI1034,0)),"")</f>
        <v/>
      </c>
      <c r="L1033" s="127" t="str">
        <f>IFERROR(INDEX(GUTS!AI1034:'GUTS'!BH1034,MATCH(6,GUTS!AK1034:'GUTS'!BI1034,0)),"")</f>
        <v/>
      </c>
      <c r="M1033" s="127" t="str">
        <f>IFERROR(INDEX(GUTS!AJ1034:'GUTS'!BH1034,MATCH(6,GUTS!AK1034:'GUTS'!BI1034,0)),"")</f>
        <v/>
      </c>
      <c r="N1033" s="127" t="e">
        <f>Audit!#REF!</f>
        <v>#REF!</v>
      </c>
      <c r="O1033" s="127" t="e">
        <f>Audit!#REF!</f>
        <v>#REF!</v>
      </c>
      <c r="P1033" s="127" t="e">
        <f>Audit!#REF!</f>
        <v>#REF!</v>
      </c>
    </row>
    <row r="1034" spans="1:16" hidden="1">
      <c r="A1034" s="127" t="e">
        <f>Audit!#REF!</f>
        <v>#REF!</v>
      </c>
      <c r="B1034" s="127" t="str">
        <f>IFERROR(INDEX(GUTS!AI1035:'GUTS'!BH1035,MATCH(1,GUTS!AK1035:'GUTS'!BI1035,0)),"")</f>
        <v/>
      </c>
      <c r="C1034" s="127" t="str">
        <f>IFERROR(INDEX(GUTS!AJ1035:'GUTS'!BH1035,MATCH(1,GUTS!AK1035:'GUTS'!BI1035,0)),"")</f>
        <v/>
      </c>
      <c r="D1034" s="127" t="str">
        <f>IFERROR(INDEX(GUTS!AI1035:'GUTS'!BH1035,MATCH(2,GUTS!AK1035:'GUTS'!BI1035,0)),"")</f>
        <v/>
      </c>
      <c r="E1034" s="127" t="str">
        <f>IFERROR(INDEX(GUTS!AJ1035:'GUTS'!BH1035,MATCH(2,GUTS!AK1035:'GUTS'!BI1035,0)),"")</f>
        <v/>
      </c>
      <c r="F1034" s="127" t="str">
        <f>IFERROR(INDEX(GUTS!AI1035:'GUTS'!BH1035,MATCH(3,GUTS!AK1035:'GUTS'!BI1035,0)),"")</f>
        <v/>
      </c>
      <c r="G1034" s="127" t="str">
        <f>IFERROR(INDEX(GUTS!AJ1035:'GUTS'!BH1035,MATCH(3,GUTS!AK1035:'GUTS'!BI1035,0)),"")</f>
        <v/>
      </c>
      <c r="H1034" s="127" t="str">
        <f>IFERROR(INDEX(GUTS!AI1035:'GUTS'!BH1035,MATCH(4,GUTS!AK1035:'GUTS'!BI1035,0)),"")</f>
        <v/>
      </c>
      <c r="I1034" s="127" t="str">
        <f>IFERROR(INDEX(GUTS!AJ1035:'GUTS'!BH1035,MATCH(4,GUTS!AK1035:'GUTS'!BI1035,0)),"")</f>
        <v/>
      </c>
      <c r="J1034" s="127" t="str">
        <f>IFERROR(INDEX(GUTS!AI1035:'GUTS'!BH1035,MATCH(5,GUTS!AK1035:'GUTS'!BI1035,0)),"")</f>
        <v/>
      </c>
      <c r="K1034" s="127" t="str">
        <f>IFERROR(INDEX(GUTS!AJ1035:'GUTS'!BH1035,MATCH(5,GUTS!AK1035:'GUTS'!BI1035,0)),"")</f>
        <v/>
      </c>
      <c r="L1034" s="127" t="str">
        <f>IFERROR(INDEX(GUTS!AI1035:'GUTS'!BH1035,MATCH(6,GUTS!AK1035:'GUTS'!BI1035,0)),"")</f>
        <v/>
      </c>
      <c r="M1034" s="127" t="str">
        <f>IFERROR(INDEX(GUTS!AJ1035:'GUTS'!BH1035,MATCH(6,GUTS!AK1035:'GUTS'!BI1035,0)),"")</f>
        <v/>
      </c>
      <c r="N1034" s="127" t="e">
        <f>Audit!#REF!</f>
        <v>#REF!</v>
      </c>
      <c r="O1034" s="127" t="e">
        <f>Audit!#REF!</f>
        <v>#REF!</v>
      </c>
      <c r="P1034" s="127" t="e">
        <f>Audit!#REF!</f>
        <v>#REF!</v>
      </c>
    </row>
    <row r="1035" spans="1:16" hidden="1">
      <c r="A1035" s="127" t="e">
        <f>Audit!#REF!</f>
        <v>#REF!</v>
      </c>
      <c r="B1035" s="127" t="str">
        <f>IFERROR(INDEX(GUTS!AI1036:'GUTS'!BH1036,MATCH(1,GUTS!AK1036:'GUTS'!BI1036,0)),"")</f>
        <v/>
      </c>
      <c r="C1035" s="127" t="str">
        <f>IFERROR(INDEX(GUTS!AJ1036:'GUTS'!BH1036,MATCH(1,GUTS!AK1036:'GUTS'!BI1036,0)),"")</f>
        <v/>
      </c>
      <c r="D1035" s="127" t="str">
        <f>IFERROR(INDEX(GUTS!AI1036:'GUTS'!BH1036,MATCH(2,GUTS!AK1036:'GUTS'!BI1036,0)),"")</f>
        <v/>
      </c>
      <c r="E1035" s="127" t="str">
        <f>IFERROR(INDEX(GUTS!AJ1036:'GUTS'!BH1036,MATCH(2,GUTS!AK1036:'GUTS'!BI1036,0)),"")</f>
        <v/>
      </c>
      <c r="F1035" s="127" t="str">
        <f>IFERROR(INDEX(GUTS!AI1036:'GUTS'!BH1036,MATCH(3,GUTS!AK1036:'GUTS'!BI1036,0)),"")</f>
        <v/>
      </c>
      <c r="G1035" s="127" t="str">
        <f>IFERROR(INDEX(GUTS!AJ1036:'GUTS'!BH1036,MATCH(3,GUTS!AK1036:'GUTS'!BI1036,0)),"")</f>
        <v/>
      </c>
      <c r="H1035" s="127" t="str">
        <f>IFERROR(INDEX(GUTS!AI1036:'GUTS'!BH1036,MATCH(4,GUTS!AK1036:'GUTS'!BI1036,0)),"")</f>
        <v/>
      </c>
      <c r="I1035" s="127" t="str">
        <f>IFERROR(INDEX(GUTS!AJ1036:'GUTS'!BH1036,MATCH(4,GUTS!AK1036:'GUTS'!BI1036,0)),"")</f>
        <v/>
      </c>
      <c r="J1035" s="127" t="str">
        <f>IFERROR(INDEX(GUTS!AI1036:'GUTS'!BH1036,MATCH(5,GUTS!AK1036:'GUTS'!BI1036,0)),"")</f>
        <v/>
      </c>
      <c r="K1035" s="127" t="str">
        <f>IFERROR(INDEX(GUTS!AJ1036:'GUTS'!BH1036,MATCH(5,GUTS!AK1036:'GUTS'!BI1036,0)),"")</f>
        <v/>
      </c>
      <c r="L1035" s="127" t="str">
        <f>IFERROR(INDEX(GUTS!AI1036:'GUTS'!BH1036,MATCH(6,GUTS!AK1036:'GUTS'!BI1036,0)),"")</f>
        <v/>
      </c>
      <c r="M1035" s="127" t="str">
        <f>IFERROR(INDEX(GUTS!AJ1036:'GUTS'!BH1036,MATCH(6,GUTS!AK1036:'GUTS'!BI1036,0)),"")</f>
        <v/>
      </c>
      <c r="N1035" s="127" t="e">
        <f>Audit!#REF!</f>
        <v>#REF!</v>
      </c>
      <c r="O1035" s="127" t="e">
        <f>Audit!#REF!</f>
        <v>#REF!</v>
      </c>
      <c r="P1035" s="127" t="e">
        <f>Audit!#REF!</f>
        <v>#REF!</v>
      </c>
    </row>
    <row r="1036" spans="1:16" hidden="1">
      <c r="A1036" s="127" t="e">
        <f>Audit!#REF!</f>
        <v>#REF!</v>
      </c>
      <c r="B1036" s="127" t="str">
        <f>IFERROR(INDEX(GUTS!AI1037:'GUTS'!BH1037,MATCH(1,GUTS!AK1037:'GUTS'!BI1037,0)),"")</f>
        <v/>
      </c>
      <c r="C1036" s="127" t="str">
        <f>IFERROR(INDEX(GUTS!AJ1037:'GUTS'!BH1037,MATCH(1,GUTS!AK1037:'GUTS'!BI1037,0)),"")</f>
        <v/>
      </c>
      <c r="D1036" s="127" t="str">
        <f>IFERROR(INDEX(GUTS!AI1037:'GUTS'!BH1037,MATCH(2,GUTS!AK1037:'GUTS'!BI1037,0)),"")</f>
        <v/>
      </c>
      <c r="E1036" s="127" t="str">
        <f>IFERROR(INDEX(GUTS!AJ1037:'GUTS'!BH1037,MATCH(2,GUTS!AK1037:'GUTS'!BI1037,0)),"")</f>
        <v/>
      </c>
      <c r="F1036" s="127" t="str">
        <f>IFERROR(INDEX(GUTS!AI1037:'GUTS'!BH1037,MATCH(3,GUTS!AK1037:'GUTS'!BI1037,0)),"")</f>
        <v/>
      </c>
      <c r="G1036" s="127" t="str">
        <f>IFERROR(INDEX(GUTS!AJ1037:'GUTS'!BH1037,MATCH(3,GUTS!AK1037:'GUTS'!BI1037,0)),"")</f>
        <v/>
      </c>
      <c r="H1036" s="127" t="str">
        <f>IFERROR(INDEX(GUTS!AI1037:'GUTS'!BH1037,MATCH(4,GUTS!AK1037:'GUTS'!BI1037,0)),"")</f>
        <v/>
      </c>
      <c r="I1036" s="127" t="str">
        <f>IFERROR(INDEX(GUTS!AJ1037:'GUTS'!BH1037,MATCH(4,GUTS!AK1037:'GUTS'!BI1037,0)),"")</f>
        <v/>
      </c>
      <c r="J1036" s="127" t="str">
        <f>IFERROR(INDEX(GUTS!AI1037:'GUTS'!BH1037,MATCH(5,GUTS!AK1037:'GUTS'!BI1037,0)),"")</f>
        <v/>
      </c>
      <c r="K1036" s="127" t="str">
        <f>IFERROR(INDEX(GUTS!AJ1037:'GUTS'!BH1037,MATCH(5,GUTS!AK1037:'GUTS'!BI1037,0)),"")</f>
        <v/>
      </c>
      <c r="L1036" s="127" t="str">
        <f>IFERROR(INDEX(GUTS!AI1037:'GUTS'!BH1037,MATCH(6,GUTS!AK1037:'GUTS'!BI1037,0)),"")</f>
        <v/>
      </c>
      <c r="M1036" s="127" t="str">
        <f>IFERROR(INDEX(GUTS!AJ1037:'GUTS'!BH1037,MATCH(6,GUTS!AK1037:'GUTS'!BI1037,0)),"")</f>
        <v/>
      </c>
      <c r="N1036" s="127" t="e">
        <f>Audit!#REF!</f>
        <v>#REF!</v>
      </c>
      <c r="O1036" s="127" t="e">
        <f>Audit!#REF!</f>
        <v>#REF!</v>
      </c>
      <c r="P1036" s="127" t="e">
        <f>Audit!#REF!</f>
        <v>#REF!</v>
      </c>
    </row>
    <row r="1037" spans="1:16" hidden="1">
      <c r="A1037" s="127" t="e">
        <f>Audit!#REF!</f>
        <v>#REF!</v>
      </c>
      <c r="B1037" s="127" t="str">
        <f>IFERROR(INDEX(GUTS!AI1038:'GUTS'!BH1038,MATCH(1,GUTS!AK1038:'GUTS'!BI1038,0)),"")</f>
        <v/>
      </c>
      <c r="C1037" s="127" t="str">
        <f>IFERROR(INDEX(GUTS!AJ1038:'GUTS'!BH1038,MATCH(1,GUTS!AK1038:'GUTS'!BI1038,0)),"")</f>
        <v/>
      </c>
      <c r="D1037" s="127" t="str">
        <f>IFERROR(INDEX(GUTS!AI1038:'GUTS'!BH1038,MATCH(2,GUTS!AK1038:'GUTS'!BI1038,0)),"")</f>
        <v/>
      </c>
      <c r="E1037" s="127" t="str">
        <f>IFERROR(INDEX(GUTS!AJ1038:'GUTS'!BH1038,MATCH(2,GUTS!AK1038:'GUTS'!BI1038,0)),"")</f>
        <v/>
      </c>
      <c r="F1037" s="127" t="str">
        <f>IFERROR(INDEX(GUTS!AI1038:'GUTS'!BH1038,MATCH(3,GUTS!AK1038:'GUTS'!BI1038,0)),"")</f>
        <v/>
      </c>
      <c r="G1037" s="127" t="str">
        <f>IFERROR(INDEX(GUTS!AJ1038:'GUTS'!BH1038,MATCH(3,GUTS!AK1038:'GUTS'!BI1038,0)),"")</f>
        <v/>
      </c>
      <c r="H1037" s="127" t="str">
        <f>IFERROR(INDEX(GUTS!AI1038:'GUTS'!BH1038,MATCH(4,GUTS!AK1038:'GUTS'!BI1038,0)),"")</f>
        <v/>
      </c>
      <c r="I1037" s="127" t="str">
        <f>IFERROR(INDEX(GUTS!AJ1038:'GUTS'!BH1038,MATCH(4,GUTS!AK1038:'GUTS'!BI1038,0)),"")</f>
        <v/>
      </c>
      <c r="J1037" s="127" t="str">
        <f>IFERROR(INDEX(GUTS!AI1038:'GUTS'!BH1038,MATCH(5,GUTS!AK1038:'GUTS'!BI1038,0)),"")</f>
        <v/>
      </c>
      <c r="K1037" s="127" t="str">
        <f>IFERROR(INDEX(GUTS!AJ1038:'GUTS'!BH1038,MATCH(5,GUTS!AK1038:'GUTS'!BI1038,0)),"")</f>
        <v/>
      </c>
      <c r="L1037" s="127" t="str">
        <f>IFERROR(INDEX(GUTS!AI1038:'GUTS'!BH1038,MATCH(6,GUTS!AK1038:'GUTS'!BI1038,0)),"")</f>
        <v/>
      </c>
      <c r="M1037" s="127" t="str">
        <f>IFERROR(INDEX(GUTS!AJ1038:'GUTS'!BH1038,MATCH(6,GUTS!AK1038:'GUTS'!BI1038,0)),"")</f>
        <v/>
      </c>
      <c r="N1037" s="127" t="e">
        <f>Audit!#REF!</f>
        <v>#REF!</v>
      </c>
      <c r="O1037" s="127" t="e">
        <f>Audit!#REF!</f>
        <v>#REF!</v>
      </c>
      <c r="P1037" s="127" t="e">
        <f>Audit!#REF!</f>
        <v>#REF!</v>
      </c>
    </row>
    <row r="1038" spans="1:16" hidden="1">
      <c r="A1038" s="127" t="e">
        <f>Audit!#REF!</f>
        <v>#REF!</v>
      </c>
      <c r="B1038" s="127" t="str">
        <f>IFERROR(INDEX(GUTS!AI1039:'GUTS'!BH1039,MATCH(1,GUTS!AK1039:'GUTS'!BI1039,0)),"")</f>
        <v/>
      </c>
      <c r="C1038" s="127" t="str">
        <f>IFERROR(INDEX(GUTS!AJ1039:'GUTS'!BH1039,MATCH(1,GUTS!AK1039:'GUTS'!BI1039,0)),"")</f>
        <v/>
      </c>
      <c r="D1038" s="127" t="str">
        <f>IFERROR(INDEX(GUTS!AI1039:'GUTS'!BH1039,MATCH(2,GUTS!AK1039:'GUTS'!BI1039,0)),"")</f>
        <v/>
      </c>
      <c r="E1038" s="127" t="str">
        <f>IFERROR(INDEX(GUTS!AJ1039:'GUTS'!BH1039,MATCH(2,GUTS!AK1039:'GUTS'!BI1039,0)),"")</f>
        <v/>
      </c>
      <c r="F1038" s="127" t="str">
        <f>IFERROR(INDEX(GUTS!AI1039:'GUTS'!BH1039,MATCH(3,GUTS!AK1039:'GUTS'!BI1039,0)),"")</f>
        <v/>
      </c>
      <c r="G1038" s="127" t="str">
        <f>IFERROR(INDEX(GUTS!AJ1039:'GUTS'!BH1039,MATCH(3,GUTS!AK1039:'GUTS'!BI1039,0)),"")</f>
        <v/>
      </c>
      <c r="H1038" s="127" t="str">
        <f>IFERROR(INDEX(GUTS!AI1039:'GUTS'!BH1039,MATCH(4,GUTS!AK1039:'GUTS'!BI1039,0)),"")</f>
        <v/>
      </c>
      <c r="I1038" s="127" t="str">
        <f>IFERROR(INDEX(GUTS!AJ1039:'GUTS'!BH1039,MATCH(4,GUTS!AK1039:'GUTS'!BI1039,0)),"")</f>
        <v/>
      </c>
      <c r="J1038" s="127" t="str">
        <f>IFERROR(INDEX(GUTS!AI1039:'GUTS'!BH1039,MATCH(5,GUTS!AK1039:'GUTS'!BI1039,0)),"")</f>
        <v/>
      </c>
      <c r="K1038" s="127" t="str">
        <f>IFERROR(INDEX(GUTS!AJ1039:'GUTS'!BH1039,MATCH(5,GUTS!AK1039:'GUTS'!BI1039,0)),"")</f>
        <v/>
      </c>
      <c r="L1038" s="127" t="str">
        <f>IFERROR(INDEX(GUTS!AI1039:'GUTS'!BH1039,MATCH(6,GUTS!AK1039:'GUTS'!BI1039,0)),"")</f>
        <v/>
      </c>
      <c r="M1038" s="127" t="str">
        <f>IFERROR(INDEX(GUTS!AJ1039:'GUTS'!BH1039,MATCH(6,GUTS!AK1039:'GUTS'!BI1039,0)),"")</f>
        <v/>
      </c>
      <c r="N1038" s="127" t="e">
        <f>Audit!#REF!</f>
        <v>#REF!</v>
      </c>
      <c r="O1038" s="127" t="e">
        <f>Audit!#REF!</f>
        <v>#REF!</v>
      </c>
      <c r="P1038" s="127" t="e">
        <f>Audit!#REF!</f>
        <v>#REF!</v>
      </c>
    </row>
    <row r="1039" spans="1:16" hidden="1">
      <c r="A1039" s="127" t="e">
        <f>Audit!#REF!</f>
        <v>#REF!</v>
      </c>
      <c r="B1039" s="127" t="str">
        <f>IFERROR(INDEX(GUTS!AI1040:'GUTS'!BH1040,MATCH(1,GUTS!AK1040:'GUTS'!BI1040,0)),"")</f>
        <v/>
      </c>
      <c r="C1039" s="127" t="str">
        <f>IFERROR(INDEX(GUTS!AJ1040:'GUTS'!BH1040,MATCH(1,GUTS!AK1040:'GUTS'!BI1040,0)),"")</f>
        <v/>
      </c>
      <c r="D1039" s="127" t="str">
        <f>IFERROR(INDEX(GUTS!AI1040:'GUTS'!BH1040,MATCH(2,GUTS!AK1040:'GUTS'!BI1040,0)),"")</f>
        <v/>
      </c>
      <c r="E1039" s="127" t="str">
        <f>IFERROR(INDEX(GUTS!AJ1040:'GUTS'!BH1040,MATCH(2,GUTS!AK1040:'GUTS'!BI1040,0)),"")</f>
        <v/>
      </c>
      <c r="F1039" s="127" t="str">
        <f>IFERROR(INDEX(GUTS!AI1040:'GUTS'!BH1040,MATCH(3,GUTS!AK1040:'GUTS'!BI1040,0)),"")</f>
        <v/>
      </c>
      <c r="G1039" s="127" t="str">
        <f>IFERROR(INDEX(GUTS!AJ1040:'GUTS'!BH1040,MATCH(3,GUTS!AK1040:'GUTS'!BI1040,0)),"")</f>
        <v/>
      </c>
      <c r="H1039" s="127" t="str">
        <f>IFERROR(INDEX(GUTS!AI1040:'GUTS'!BH1040,MATCH(4,GUTS!AK1040:'GUTS'!BI1040,0)),"")</f>
        <v/>
      </c>
      <c r="I1039" s="127" t="str">
        <f>IFERROR(INDEX(GUTS!AJ1040:'GUTS'!BH1040,MATCH(4,GUTS!AK1040:'GUTS'!BI1040,0)),"")</f>
        <v/>
      </c>
      <c r="J1039" s="127" t="str">
        <f>IFERROR(INDEX(GUTS!AI1040:'GUTS'!BH1040,MATCH(5,GUTS!AK1040:'GUTS'!BI1040,0)),"")</f>
        <v/>
      </c>
      <c r="K1039" s="127" t="str">
        <f>IFERROR(INDEX(GUTS!AJ1040:'GUTS'!BH1040,MATCH(5,GUTS!AK1040:'GUTS'!BI1040,0)),"")</f>
        <v/>
      </c>
      <c r="L1039" s="127" t="str">
        <f>IFERROR(INDEX(GUTS!AI1040:'GUTS'!BH1040,MATCH(6,GUTS!AK1040:'GUTS'!BI1040,0)),"")</f>
        <v/>
      </c>
      <c r="M1039" s="127" t="str">
        <f>IFERROR(INDEX(GUTS!AJ1040:'GUTS'!BH1040,MATCH(6,GUTS!AK1040:'GUTS'!BI1040,0)),"")</f>
        <v/>
      </c>
      <c r="N1039" s="127" t="e">
        <f>Audit!#REF!</f>
        <v>#REF!</v>
      </c>
      <c r="O1039" s="127" t="e">
        <f>Audit!#REF!</f>
        <v>#REF!</v>
      </c>
      <c r="P1039" s="127" t="e">
        <f>Audit!#REF!</f>
        <v>#REF!</v>
      </c>
    </row>
    <row r="1040" spans="1:16" hidden="1">
      <c r="A1040" s="127" t="e">
        <f>Audit!#REF!</f>
        <v>#REF!</v>
      </c>
      <c r="B1040" s="127" t="str">
        <f>IFERROR(INDEX(GUTS!AI1041:'GUTS'!BH1041,MATCH(1,GUTS!AK1041:'GUTS'!BI1041,0)),"")</f>
        <v/>
      </c>
      <c r="C1040" s="127" t="str">
        <f>IFERROR(INDEX(GUTS!AJ1041:'GUTS'!BH1041,MATCH(1,GUTS!AK1041:'GUTS'!BI1041,0)),"")</f>
        <v/>
      </c>
      <c r="D1040" s="127" t="str">
        <f>IFERROR(INDEX(GUTS!AI1041:'GUTS'!BH1041,MATCH(2,GUTS!AK1041:'GUTS'!BI1041,0)),"")</f>
        <v/>
      </c>
      <c r="E1040" s="127" t="str">
        <f>IFERROR(INDEX(GUTS!AJ1041:'GUTS'!BH1041,MATCH(2,GUTS!AK1041:'GUTS'!BI1041,0)),"")</f>
        <v/>
      </c>
      <c r="F1040" s="127" t="str">
        <f>IFERROR(INDEX(GUTS!AI1041:'GUTS'!BH1041,MATCH(3,GUTS!AK1041:'GUTS'!BI1041,0)),"")</f>
        <v/>
      </c>
      <c r="G1040" s="127" t="str">
        <f>IFERROR(INDEX(GUTS!AJ1041:'GUTS'!BH1041,MATCH(3,GUTS!AK1041:'GUTS'!BI1041,0)),"")</f>
        <v/>
      </c>
      <c r="H1040" s="127" t="str">
        <f>IFERROR(INDEX(GUTS!AI1041:'GUTS'!BH1041,MATCH(4,GUTS!AK1041:'GUTS'!BI1041,0)),"")</f>
        <v/>
      </c>
      <c r="I1040" s="127" t="str">
        <f>IFERROR(INDEX(GUTS!AJ1041:'GUTS'!BH1041,MATCH(4,GUTS!AK1041:'GUTS'!BI1041,0)),"")</f>
        <v/>
      </c>
      <c r="J1040" s="127" t="str">
        <f>IFERROR(INDEX(GUTS!AI1041:'GUTS'!BH1041,MATCH(5,GUTS!AK1041:'GUTS'!BI1041,0)),"")</f>
        <v/>
      </c>
      <c r="K1040" s="127" t="str">
        <f>IFERROR(INDEX(GUTS!AJ1041:'GUTS'!BH1041,MATCH(5,GUTS!AK1041:'GUTS'!BI1041,0)),"")</f>
        <v/>
      </c>
      <c r="L1040" s="127" t="str">
        <f>IFERROR(INDEX(GUTS!AI1041:'GUTS'!BH1041,MATCH(6,GUTS!AK1041:'GUTS'!BI1041,0)),"")</f>
        <v/>
      </c>
      <c r="M1040" s="127" t="str">
        <f>IFERROR(INDEX(GUTS!AJ1041:'GUTS'!BH1041,MATCH(6,GUTS!AK1041:'GUTS'!BI1041,0)),"")</f>
        <v/>
      </c>
      <c r="N1040" s="127" t="e">
        <f>Audit!#REF!</f>
        <v>#REF!</v>
      </c>
      <c r="O1040" s="127" t="e">
        <f>Audit!#REF!</f>
        <v>#REF!</v>
      </c>
      <c r="P1040" s="127" t="e">
        <f>Audit!#REF!</f>
        <v>#REF!</v>
      </c>
    </row>
    <row r="1041" spans="1:16" hidden="1">
      <c r="A1041" s="127" t="e">
        <f>Audit!#REF!</f>
        <v>#REF!</v>
      </c>
      <c r="B1041" s="127" t="str">
        <f>IFERROR(INDEX(GUTS!AI1042:'GUTS'!BH1042,MATCH(1,GUTS!AK1042:'GUTS'!BI1042,0)),"")</f>
        <v/>
      </c>
      <c r="C1041" s="127" t="str">
        <f>IFERROR(INDEX(GUTS!AJ1042:'GUTS'!BH1042,MATCH(1,GUTS!AK1042:'GUTS'!BI1042,0)),"")</f>
        <v/>
      </c>
      <c r="D1041" s="127" t="str">
        <f>IFERROR(INDEX(GUTS!AI1042:'GUTS'!BH1042,MATCH(2,GUTS!AK1042:'GUTS'!BI1042,0)),"")</f>
        <v/>
      </c>
      <c r="E1041" s="127" t="str">
        <f>IFERROR(INDEX(GUTS!AJ1042:'GUTS'!BH1042,MATCH(2,GUTS!AK1042:'GUTS'!BI1042,0)),"")</f>
        <v/>
      </c>
      <c r="F1041" s="127" t="str">
        <f>IFERROR(INDEX(GUTS!AI1042:'GUTS'!BH1042,MATCH(3,GUTS!AK1042:'GUTS'!BI1042,0)),"")</f>
        <v/>
      </c>
      <c r="G1041" s="127" t="str">
        <f>IFERROR(INDEX(GUTS!AJ1042:'GUTS'!BH1042,MATCH(3,GUTS!AK1042:'GUTS'!BI1042,0)),"")</f>
        <v/>
      </c>
      <c r="H1041" s="127" t="str">
        <f>IFERROR(INDEX(GUTS!AI1042:'GUTS'!BH1042,MATCH(4,GUTS!AK1042:'GUTS'!BI1042,0)),"")</f>
        <v/>
      </c>
      <c r="I1041" s="127" t="str">
        <f>IFERROR(INDEX(GUTS!AJ1042:'GUTS'!BH1042,MATCH(4,GUTS!AK1042:'GUTS'!BI1042,0)),"")</f>
        <v/>
      </c>
      <c r="J1041" s="127" t="str">
        <f>IFERROR(INDEX(GUTS!AI1042:'GUTS'!BH1042,MATCH(5,GUTS!AK1042:'GUTS'!BI1042,0)),"")</f>
        <v/>
      </c>
      <c r="K1041" s="127" t="str">
        <f>IFERROR(INDEX(GUTS!AJ1042:'GUTS'!BH1042,MATCH(5,GUTS!AK1042:'GUTS'!BI1042,0)),"")</f>
        <v/>
      </c>
      <c r="L1041" s="127" t="str">
        <f>IFERROR(INDEX(GUTS!AI1042:'GUTS'!BH1042,MATCH(6,GUTS!AK1042:'GUTS'!BI1042,0)),"")</f>
        <v/>
      </c>
      <c r="M1041" s="127" t="str">
        <f>IFERROR(INDEX(GUTS!AJ1042:'GUTS'!BH1042,MATCH(6,GUTS!AK1042:'GUTS'!BI1042,0)),"")</f>
        <v/>
      </c>
      <c r="N1041" s="127" t="e">
        <f>Audit!#REF!</f>
        <v>#REF!</v>
      </c>
      <c r="O1041" s="127" t="e">
        <f>Audit!#REF!</f>
        <v>#REF!</v>
      </c>
      <c r="P1041" s="127" t="e">
        <f>Audit!#REF!</f>
        <v>#REF!</v>
      </c>
    </row>
    <row r="1042" spans="1:16" hidden="1">
      <c r="A1042" s="127" t="e">
        <f>Audit!#REF!</f>
        <v>#REF!</v>
      </c>
      <c r="B1042" s="127" t="str">
        <f>IFERROR(INDEX(GUTS!AI1043:'GUTS'!BH1043,MATCH(1,GUTS!AK1043:'GUTS'!BI1043,0)),"")</f>
        <v/>
      </c>
      <c r="C1042" s="127" t="str">
        <f>IFERROR(INDEX(GUTS!AJ1043:'GUTS'!BH1043,MATCH(1,GUTS!AK1043:'GUTS'!BI1043,0)),"")</f>
        <v/>
      </c>
      <c r="D1042" s="127" t="str">
        <f>IFERROR(INDEX(GUTS!AI1043:'GUTS'!BH1043,MATCH(2,GUTS!AK1043:'GUTS'!BI1043,0)),"")</f>
        <v/>
      </c>
      <c r="E1042" s="127" t="str">
        <f>IFERROR(INDEX(GUTS!AJ1043:'GUTS'!BH1043,MATCH(2,GUTS!AK1043:'GUTS'!BI1043,0)),"")</f>
        <v/>
      </c>
      <c r="F1042" s="127" t="str">
        <f>IFERROR(INDEX(GUTS!AI1043:'GUTS'!BH1043,MATCH(3,GUTS!AK1043:'GUTS'!BI1043,0)),"")</f>
        <v/>
      </c>
      <c r="G1042" s="127" t="str">
        <f>IFERROR(INDEX(GUTS!AJ1043:'GUTS'!BH1043,MATCH(3,GUTS!AK1043:'GUTS'!BI1043,0)),"")</f>
        <v/>
      </c>
      <c r="H1042" s="127" t="str">
        <f>IFERROR(INDEX(GUTS!AI1043:'GUTS'!BH1043,MATCH(4,GUTS!AK1043:'GUTS'!BI1043,0)),"")</f>
        <v/>
      </c>
      <c r="I1042" s="127" t="str">
        <f>IFERROR(INDEX(GUTS!AJ1043:'GUTS'!BH1043,MATCH(4,GUTS!AK1043:'GUTS'!BI1043,0)),"")</f>
        <v/>
      </c>
      <c r="J1042" s="127" t="str">
        <f>IFERROR(INDEX(GUTS!AI1043:'GUTS'!BH1043,MATCH(5,GUTS!AK1043:'GUTS'!BI1043,0)),"")</f>
        <v/>
      </c>
      <c r="K1042" s="127" t="str">
        <f>IFERROR(INDEX(GUTS!AJ1043:'GUTS'!BH1043,MATCH(5,GUTS!AK1043:'GUTS'!BI1043,0)),"")</f>
        <v/>
      </c>
      <c r="L1042" s="127" t="str">
        <f>IFERROR(INDEX(GUTS!AI1043:'GUTS'!BH1043,MATCH(6,GUTS!AK1043:'GUTS'!BI1043,0)),"")</f>
        <v/>
      </c>
      <c r="M1042" s="127" t="str">
        <f>IFERROR(INDEX(GUTS!AJ1043:'GUTS'!BH1043,MATCH(6,GUTS!AK1043:'GUTS'!BI1043,0)),"")</f>
        <v/>
      </c>
      <c r="N1042" s="127" t="e">
        <f>Audit!#REF!</f>
        <v>#REF!</v>
      </c>
      <c r="O1042" s="127" t="e">
        <f>Audit!#REF!</f>
        <v>#REF!</v>
      </c>
      <c r="P1042" s="127" t="e">
        <f>Audit!#REF!</f>
        <v>#REF!</v>
      </c>
    </row>
    <row r="1043" spans="1:16" hidden="1">
      <c r="A1043" s="127" t="e">
        <f>Audit!#REF!</f>
        <v>#REF!</v>
      </c>
      <c r="B1043" s="127" t="str">
        <f>IFERROR(INDEX(GUTS!AI1044:'GUTS'!BH1044,MATCH(1,GUTS!AK1044:'GUTS'!BI1044,0)),"")</f>
        <v/>
      </c>
      <c r="C1043" s="127" t="str">
        <f>IFERROR(INDEX(GUTS!AJ1044:'GUTS'!BH1044,MATCH(1,GUTS!AK1044:'GUTS'!BI1044,0)),"")</f>
        <v/>
      </c>
      <c r="D1043" s="127" t="str">
        <f>IFERROR(INDEX(GUTS!AI1044:'GUTS'!BH1044,MATCH(2,GUTS!AK1044:'GUTS'!BI1044,0)),"")</f>
        <v/>
      </c>
      <c r="E1043" s="127" t="str">
        <f>IFERROR(INDEX(GUTS!AJ1044:'GUTS'!BH1044,MATCH(2,GUTS!AK1044:'GUTS'!BI1044,0)),"")</f>
        <v/>
      </c>
      <c r="F1043" s="127" t="str">
        <f>IFERROR(INDEX(GUTS!AI1044:'GUTS'!BH1044,MATCH(3,GUTS!AK1044:'GUTS'!BI1044,0)),"")</f>
        <v/>
      </c>
      <c r="G1043" s="127" t="str">
        <f>IFERROR(INDEX(GUTS!AJ1044:'GUTS'!BH1044,MATCH(3,GUTS!AK1044:'GUTS'!BI1044,0)),"")</f>
        <v/>
      </c>
      <c r="H1043" s="127" t="str">
        <f>IFERROR(INDEX(GUTS!AI1044:'GUTS'!BH1044,MATCH(4,GUTS!AK1044:'GUTS'!BI1044,0)),"")</f>
        <v/>
      </c>
      <c r="I1043" s="127" t="str">
        <f>IFERROR(INDEX(GUTS!AJ1044:'GUTS'!BH1044,MATCH(4,GUTS!AK1044:'GUTS'!BI1044,0)),"")</f>
        <v/>
      </c>
      <c r="J1043" s="127" t="str">
        <f>IFERROR(INDEX(GUTS!AI1044:'GUTS'!BH1044,MATCH(5,GUTS!AK1044:'GUTS'!BI1044,0)),"")</f>
        <v/>
      </c>
      <c r="K1043" s="127" t="str">
        <f>IFERROR(INDEX(GUTS!AJ1044:'GUTS'!BH1044,MATCH(5,GUTS!AK1044:'GUTS'!BI1044,0)),"")</f>
        <v/>
      </c>
      <c r="L1043" s="127" t="str">
        <f>IFERROR(INDEX(GUTS!AI1044:'GUTS'!BH1044,MATCH(6,GUTS!AK1044:'GUTS'!BI1044,0)),"")</f>
        <v/>
      </c>
      <c r="M1043" s="127" t="str">
        <f>IFERROR(INDEX(GUTS!AJ1044:'GUTS'!BH1044,MATCH(6,GUTS!AK1044:'GUTS'!BI1044,0)),"")</f>
        <v/>
      </c>
      <c r="N1043" s="127" t="e">
        <f>Audit!#REF!</f>
        <v>#REF!</v>
      </c>
      <c r="O1043" s="127" t="e">
        <f>Audit!#REF!</f>
        <v>#REF!</v>
      </c>
      <c r="P1043" s="127" t="e">
        <f>Audit!#REF!</f>
        <v>#REF!</v>
      </c>
    </row>
    <row r="1044" spans="1:16" hidden="1">
      <c r="A1044" s="127" t="e">
        <f>Audit!#REF!</f>
        <v>#REF!</v>
      </c>
      <c r="B1044" s="127" t="str">
        <f>IFERROR(INDEX(GUTS!AI1045:'GUTS'!BH1045,MATCH(1,GUTS!AK1045:'GUTS'!BI1045,0)),"")</f>
        <v/>
      </c>
      <c r="C1044" s="127" t="str">
        <f>IFERROR(INDEX(GUTS!AJ1045:'GUTS'!BH1045,MATCH(1,GUTS!AK1045:'GUTS'!BI1045,0)),"")</f>
        <v/>
      </c>
      <c r="D1044" s="127" t="str">
        <f>IFERROR(INDEX(GUTS!AI1045:'GUTS'!BH1045,MATCH(2,GUTS!AK1045:'GUTS'!BI1045,0)),"")</f>
        <v/>
      </c>
      <c r="E1044" s="127" t="str">
        <f>IFERROR(INDEX(GUTS!AJ1045:'GUTS'!BH1045,MATCH(2,GUTS!AK1045:'GUTS'!BI1045,0)),"")</f>
        <v/>
      </c>
      <c r="F1044" s="127" t="str">
        <f>IFERROR(INDEX(GUTS!AI1045:'GUTS'!BH1045,MATCH(3,GUTS!AK1045:'GUTS'!BI1045,0)),"")</f>
        <v/>
      </c>
      <c r="G1044" s="127" t="str">
        <f>IFERROR(INDEX(GUTS!AJ1045:'GUTS'!BH1045,MATCH(3,GUTS!AK1045:'GUTS'!BI1045,0)),"")</f>
        <v/>
      </c>
      <c r="H1044" s="127" t="str">
        <f>IFERROR(INDEX(GUTS!AI1045:'GUTS'!BH1045,MATCH(4,GUTS!AK1045:'GUTS'!BI1045,0)),"")</f>
        <v/>
      </c>
      <c r="I1044" s="127" t="str">
        <f>IFERROR(INDEX(GUTS!AJ1045:'GUTS'!BH1045,MATCH(4,GUTS!AK1045:'GUTS'!BI1045,0)),"")</f>
        <v/>
      </c>
      <c r="J1044" s="127" t="str">
        <f>IFERROR(INDEX(GUTS!AI1045:'GUTS'!BH1045,MATCH(5,GUTS!AK1045:'GUTS'!BI1045,0)),"")</f>
        <v/>
      </c>
      <c r="K1044" s="127" t="str">
        <f>IFERROR(INDEX(GUTS!AJ1045:'GUTS'!BH1045,MATCH(5,GUTS!AK1045:'GUTS'!BI1045,0)),"")</f>
        <v/>
      </c>
      <c r="L1044" s="127" t="str">
        <f>IFERROR(INDEX(GUTS!AI1045:'GUTS'!BH1045,MATCH(6,GUTS!AK1045:'GUTS'!BI1045,0)),"")</f>
        <v/>
      </c>
      <c r="M1044" s="127" t="str">
        <f>IFERROR(INDEX(GUTS!AJ1045:'GUTS'!BH1045,MATCH(6,GUTS!AK1045:'GUTS'!BI1045,0)),"")</f>
        <v/>
      </c>
      <c r="N1044" s="127" t="e">
        <f>Audit!#REF!</f>
        <v>#REF!</v>
      </c>
      <c r="O1044" s="127" t="e">
        <f>Audit!#REF!</f>
        <v>#REF!</v>
      </c>
      <c r="P1044" s="127" t="e">
        <f>Audit!#REF!</f>
        <v>#REF!</v>
      </c>
    </row>
    <row r="1045" spans="1:16" hidden="1">
      <c r="A1045" s="127" t="e">
        <f>Audit!#REF!</f>
        <v>#REF!</v>
      </c>
      <c r="B1045" s="127" t="str">
        <f>IFERROR(INDEX(GUTS!AI1046:'GUTS'!BH1046,MATCH(1,GUTS!AK1046:'GUTS'!BI1046,0)),"")</f>
        <v/>
      </c>
      <c r="C1045" s="127" t="str">
        <f>IFERROR(INDEX(GUTS!AJ1046:'GUTS'!BH1046,MATCH(1,GUTS!AK1046:'GUTS'!BI1046,0)),"")</f>
        <v/>
      </c>
      <c r="D1045" s="127" t="str">
        <f>IFERROR(INDEX(GUTS!AI1046:'GUTS'!BH1046,MATCH(2,GUTS!AK1046:'GUTS'!BI1046,0)),"")</f>
        <v/>
      </c>
      <c r="E1045" s="127" t="str">
        <f>IFERROR(INDEX(GUTS!AJ1046:'GUTS'!BH1046,MATCH(2,GUTS!AK1046:'GUTS'!BI1046,0)),"")</f>
        <v/>
      </c>
      <c r="F1045" s="127" t="str">
        <f>IFERROR(INDEX(GUTS!AI1046:'GUTS'!BH1046,MATCH(3,GUTS!AK1046:'GUTS'!BI1046,0)),"")</f>
        <v/>
      </c>
      <c r="G1045" s="127" t="str">
        <f>IFERROR(INDEX(GUTS!AJ1046:'GUTS'!BH1046,MATCH(3,GUTS!AK1046:'GUTS'!BI1046,0)),"")</f>
        <v/>
      </c>
      <c r="H1045" s="127" t="str">
        <f>IFERROR(INDEX(GUTS!AI1046:'GUTS'!BH1046,MATCH(4,GUTS!AK1046:'GUTS'!BI1046,0)),"")</f>
        <v/>
      </c>
      <c r="I1045" s="127" t="str">
        <f>IFERROR(INDEX(GUTS!AJ1046:'GUTS'!BH1046,MATCH(4,GUTS!AK1046:'GUTS'!BI1046,0)),"")</f>
        <v/>
      </c>
      <c r="J1045" s="127" t="str">
        <f>IFERROR(INDEX(GUTS!AI1046:'GUTS'!BH1046,MATCH(5,GUTS!AK1046:'GUTS'!BI1046,0)),"")</f>
        <v/>
      </c>
      <c r="K1045" s="127" t="str">
        <f>IFERROR(INDEX(GUTS!AJ1046:'GUTS'!BH1046,MATCH(5,GUTS!AK1046:'GUTS'!BI1046,0)),"")</f>
        <v/>
      </c>
      <c r="L1045" s="127" t="str">
        <f>IFERROR(INDEX(GUTS!AI1046:'GUTS'!BH1046,MATCH(6,GUTS!AK1046:'GUTS'!BI1046,0)),"")</f>
        <v/>
      </c>
      <c r="M1045" s="127" t="str">
        <f>IFERROR(INDEX(GUTS!AJ1046:'GUTS'!BH1046,MATCH(6,GUTS!AK1046:'GUTS'!BI1046,0)),"")</f>
        <v/>
      </c>
      <c r="N1045" s="127" t="e">
        <f>Audit!#REF!</f>
        <v>#REF!</v>
      </c>
      <c r="O1045" s="127" t="e">
        <f>Audit!#REF!</f>
        <v>#REF!</v>
      </c>
      <c r="P1045" s="127" t="e">
        <f>Audit!#REF!</f>
        <v>#REF!</v>
      </c>
    </row>
    <row r="1046" spans="1:16" hidden="1">
      <c r="A1046" s="127" t="e">
        <f>Audit!#REF!</f>
        <v>#REF!</v>
      </c>
      <c r="B1046" s="127" t="str">
        <f>IFERROR(INDEX(GUTS!AI1047:'GUTS'!BH1047,MATCH(1,GUTS!AK1047:'GUTS'!BI1047,0)),"")</f>
        <v/>
      </c>
      <c r="C1046" s="127" t="str">
        <f>IFERROR(INDEX(GUTS!AJ1047:'GUTS'!BH1047,MATCH(1,GUTS!AK1047:'GUTS'!BI1047,0)),"")</f>
        <v/>
      </c>
      <c r="D1046" s="127" t="str">
        <f>IFERROR(INDEX(GUTS!AI1047:'GUTS'!BH1047,MATCH(2,GUTS!AK1047:'GUTS'!BI1047,0)),"")</f>
        <v/>
      </c>
      <c r="E1046" s="127" t="str">
        <f>IFERROR(INDEX(GUTS!AJ1047:'GUTS'!BH1047,MATCH(2,GUTS!AK1047:'GUTS'!BI1047,0)),"")</f>
        <v/>
      </c>
      <c r="F1046" s="127" t="str">
        <f>IFERROR(INDEX(GUTS!AI1047:'GUTS'!BH1047,MATCH(3,GUTS!AK1047:'GUTS'!BI1047,0)),"")</f>
        <v/>
      </c>
      <c r="G1046" s="127" t="str">
        <f>IFERROR(INDEX(GUTS!AJ1047:'GUTS'!BH1047,MATCH(3,GUTS!AK1047:'GUTS'!BI1047,0)),"")</f>
        <v/>
      </c>
      <c r="H1046" s="127" t="str">
        <f>IFERROR(INDEX(GUTS!AI1047:'GUTS'!BH1047,MATCH(4,GUTS!AK1047:'GUTS'!BI1047,0)),"")</f>
        <v/>
      </c>
      <c r="I1046" s="127" t="str">
        <f>IFERROR(INDEX(GUTS!AJ1047:'GUTS'!BH1047,MATCH(4,GUTS!AK1047:'GUTS'!BI1047,0)),"")</f>
        <v/>
      </c>
      <c r="J1046" s="127" t="str">
        <f>IFERROR(INDEX(GUTS!AI1047:'GUTS'!BH1047,MATCH(5,GUTS!AK1047:'GUTS'!BI1047,0)),"")</f>
        <v/>
      </c>
      <c r="K1046" s="127" t="str">
        <f>IFERROR(INDEX(GUTS!AJ1047:'GUTS'!BH1047,MATCH(5,GUTS!AK1047:'GUTS'!BI1047,0)),"")</f>
        <v/>
      </c>
      <c r="L1046" s="127" t="str">
        <f>IFERROR(INDEX(GUTS!AI1047:'GUTS'!BH1047,MATCH(6,GUTS!AK1047:'GUTS'!BI1047,0)),"")</f>
        <v/>
      </c>
      <c r="M1046" s="127" t="str">
        <f>IFERROR(INDEX(GUTS!AJ1047:'GUTS'!BH1047,MATCH(6,GUTS!AK1047:'GUTS'!BI1047,0)),"")</f>
        <v/>
      </c>
      <c r="N1046" s="127" t="e">
        <f>Audit!#REF!</f>
        <v>#REF!</v>
      </c>
      <c r="O1046" s="127" t="e">
        <f>Audit!#REF!</f>
        <v>#REF!</v>
      </c>
      <c r="P1046" s="127" t="e">
        <f>Audit!#REF!</f>
        <v>#REF!</v>
      </c>
    </row>
    <row r="1047" spans="1:16">
      <c r="A1047" s="127" t="e">
        <f>Audit!#REF!</f>
        <v>#REF!</v>
      </c>
      <c r="B1047" s="127" t="str">
        <f>IFERROR(INDEX(GUTS!AI1048:'GUTS'!BH1048,MATCH(1,GUTS!AK1048:'GUTS'!BI1048,0)),"")</f>
        <v/>
      </c>
      <c r="C1047" s="127" t="str">
        <f>IFERROR(INDEX(GUTS!AJ1048:'GUTS'!BH1048,MATCH(1,GUTS!AK1048:'GUTS'!BI1048,0)),"")</f>
        <v/>
      </c>
      <c r="D1047" s="127" t="str">
        <f>IFERROR(INDEX(GUTS!AI1048:'GUTS'!BH1048,MATCH(2,GUTS!AK1048:'GUTS'!BI1048,0)),"")</f>
        <v/>
      </c>
      <c r="E1047" s="127" t="str">
        <f>IFERROR(INDEX(GUTS!AJ1048:'GUTS'!BH1048,MATCH(2,GUTS!AK1048:'GUTS'!BI1048,0)),"")</f>
        <v/>
      </c>
      <c r="F1047" s="127" t="str">
        <f>IFERROR(INDEX(GUTS!AI1048:'GUTS'!BH1048,MATCH(3,GUTS!AK1048:'GUTS'!BI1048,0)),"")</f>
        <v/>
      </c>
      <c r="G1047" s="127" t="str">
        <f>IFERROR(INDEX(GUTS!AJ1048:'GUTS'!BH1048,MATCH(3,GUTS!AK1048:'GUTS'!BI1048,0)),"")</f>
        <v/>
      </c>
      <c r="H1047" s="127" t="str">
        <f>IFERROR(INDEX(GUTS!AI1048:'GUTS'!BH1048,MATCH(4,GUTS!AK1048:'GUTS'!BI1048,0)),"")</f>
        <v/>
      </c>
      <c r="I1047" s="127" t="str">
        <f>IFERROR(INDEX(GUTS!AJ1048:'GUTS'!BH1048,MATCH(4,GUTS!AK1048:'GUTS'!BI1048,0)),"")</f>
        <v/>
      </c>
      <c r="J1047" s="127" t="str">
        <f>IFERROR(INDEX(GUTS!AI1048:'GUTS'!BH1048,MATCH(5,GUTS!AK1048:'GUTS'!BI1048,0)),"")</f>
        <v/>
      </c>
      <c r="K1047" s="127" t="str">
        <f>IFERROR(INDEX(GUTS!AJ1048:'GUTS'!BH1048,MATCH(5,GUTS!AK1048:'GUTS'!BI1048,0)),"")</f>
        <v/>
      </c>
      <c r="L1047" s="127" t="str">
        <f>IFERROR(INDEX(GUTS!AI1048:'GUTS'!BH1048,MATCH(6,GUTS!AK1048:'GUTS'!BI1048,0)),"")</f>
        <v/>
      </c>
      <c r="M1047" s="127" t="str">
        <f>IFERROR(INDEX(GUTS!AJ1048:'GUTS'!BH1048,MATCH(6,GUTS!AK1048:'GUTS'!BI1048,0)),"")</f>
        <v/>
      </c>
      <c r="N1047" s="127" t="e">
        <f>Audit!#REF!</f>
        <v>#REF!</v>
      </c>
      <c r="O1047" s="127" t="e">
        <f>Audit!#REF!</f>
        <v>#REF!</v>
      </c>
      <c r="P1047" s="127" t="e">
        <f>Audit!#REF!</f>
        <v>#REF!</v>
      </c>
    </row>
    <row r="1048" spans="1:16" hidden="1">
      <c r="A1048" s="127" t="e">
        <f>Audit!#REF!</f>
        <v>#REF!</v>
      </c>
      <c r="B1048" s="127" t="str">
        <f>IFERROR(INDEX(GUTS!AI1049:'GUTS'!BH1049,MATCH(1,GUTS!AK1049:'GUTS'!BI1049,0)),"")</f>
        <v/>
      </c>
      <c r="C1048" s="127" t="str">
        <f>IFERROR(INDEX(GUTS!AJ1049:'GUTS'!BH1049,MATCH(1,GUTS!AK1049:'GUTS'!BI1049,0)),"")</f>
        <v/>
      </c>
      <c r="D1048" s="127" t="str">
        <f>IFERROR(INDEX(GUTS!AI1049:'GUTS'!BH1049,MATCH(2,GUTS!AK1049:'GUTS'!BI1049,0)),"")</f>
        <v/>
      </c>
      <c r="E1048" s="127" t="str">
        <f>IFERROR(INDEX(GUTS!AJ1049:'GUTS'!BH1049,MATCH(2,GUTS!AK1049:'GUTS'!BI1049,0)),"")</f>
        <v/>
      </c>
      <c r="F1048" s="127" t="str">
        <f>IFERROR(INDEX(GUTS!AI1049:'GUTS'!BH1049,MATCH(3,GUTS!AK1049:'GUTS'!BI1049,0)),"")</f>
        <v/>
      </c>
      <c r="G1048" s="127" t="str">
        <f>IFERROR(INDEX(GUTS!AJ1049:'GUTS'!BH1049,MATCH(3,GUTS!AK1049:'GUTS'!BI1049,0)),"")</f>
        <v/>
      </c>
      <c r="H1048" s="127" t="str">
        <f>IFERROR(INDEX(GUTS!AI1049:'GUTS'!BH1049,MATCH(4,GUTS!AK1049:'GUTS'!BI1049,0)),"")</f>
        <v/>
      </c>
      <c r="I1048" s="127" t="str">
        <f>IFERROR(INDEX(GUTS!AJ1049:'GUTS'!BH1049,MATCH(4,GUTS!AK1049:'GUTS'!BI1049,0)),"")</f>
        <v/>
      </c>
      <c r="J1048" s="127" t="str">
        <f>IFERROR(INDEX(GUTS!AI1049:'GUTS'!BH1049,MATCH(5,GUTS!AK1049:'GUTS'!BI1049,0)),"")</f>
        <v/>
      </c>
      <c r="K1048" s="127" t="str">
        <f>IFERROR(INDEX(GUTS!AJ1049:'GUTS'!BH1049,MATCH(5,GUTS!AK1049:'GUTS'!BI1049,0)),"")</f>
        <v/>
      </c>
      <c r="L1048" s="127" t="str">
        <f>IFERROR(INDEX(GUTS!AI1049:'GUTS'!BH1049,MATCH(6,GUTS!AK1049:'GUTS'!BI1049,0)),"")</f>
        <v/>
      </c>
      <c r="M1048" s="127" t="str">
        <f>IFERROR(INDEX(GUTS!AJ1049:'GUTS'!BH1049,MATCH(6,GUTS!AK1049:'GUTS'!BI1049,0)),"")</f>
        <v/>
      </c>
      <c r="N1048" s="127" t="e">
        <f>Audit!#REF!</f>
        <v>#REF!</v>
      </c>
      <c r="O1048" s="127" t="e">
        <f>Audit!#REF!</f>
        <v>#REF!</v>
      </c>
      <c r="P1048" s="127" t="e">
        <f>Audit!#REF!</f>
        <v>#REF!</v>
      </c>
    </row>
    <row r="1049" spans="1:16" hidden="1">
      <c r="A1049" s="127" t="e">
        <f>Audit!#REF!</f>
        <v>#REF!</v>
      </c>
      <c r="B1049" s="127" t="str">
        <f>IFERROR(INDEX(GUTS!AI1050:'GUTS'!BH1050,MATCH(1,GUTS!AK1050:'GUTS'!BI1050,0)),"")</f>
        <v/>
      </c>
      <c r="C1049" s="127" t="str">
        <f>IFERROR(INDEX(GUTS!AJ1050:'GUTS'!BH1050,MATCH(1,GUTS!AK1050:'GUTS'!BI1050,0)),"")</f>
        <v/>
      </c>
      <c r="D1049" s="127" t="str">
        <f>IFERROR(INDEX(GUTS!AI1050:'GUTS'!BH1050,MATCH(2,GUTS!AK1050:'GUTS'!BI1050,0)),"")</f>
        <v/>
      </c>
      <c r="E1049" s="127" t="str">
        <f>IFERROR(INDEX(GUTS!AJ1050:'GUTS'!BH1050,MATCH(2,GUTS!AK1050:'GUTS'!BI1050,0)),"")</f>
        <v/>
      </c>
      <c r="F1049" s="127" t="str">
        <f>IFERROR(INDEX(GUTS!AI1050:'GUTS'!BH1050,MATCH(3,GUTS!AK1050:'GUTS'!BI1050,0)),"")</f>
        <v/>
      </c>
      <c r="G1049" s="127" t="str">
        <f>IFERROR(INDEX(GUTS!AJ1050:'GUTS'!BH1050,MATCH(3,GUTS!AK1050:'GUTS'!BI1050,0)),"")</f>
        <v/>
      </c>
      <c r="H1049" s="127" t="str">
        <f>IFERROR(INDEX(GUTS!AI1050:'GUTS'!BH1050,MATCH(4,GUTS!AK1050:'GUTS'!BI1050,0)),"")</f>
        <v/>
      </c>
      <c r="I1049" s="127" t="str">
        <f>IFERROR(INDEX(GUTS!AJ1050:'GUTS'!BH1050,MATCH(4,GUTS!AK1050:'GUTS'!BI1050,0)),"")</f>
        <v/>
      </c>
      <c r="J1049" s="127" t="str">
        <f>IFERROR(INDEX(GUTS!AI1050:'GUTS'!BH1050,MATCH(5,GUTS!AK1050:'GUTS'!BI1050,0)),"")</f>
        <v/>
      </c>
      <c r="K1049" s="127" t="str">
        <f>IFERROR(INDEX(GUTS!AJ1050:'GUTS'!BH1050,MATCH(5,GUTS!AK1050:'GUTS'!BI1050,0)),"")</f>
        <v/>
      </c>
      <c r="L1049" s="127" t="str">
        <f>IFERROR(INDEX(GUTS!AI1050:'GUTS'!BH1050,MATCH(6,GUTS!AK1050:'GUTS'!BI1050,0)),"")</f>
        <v/>
      </c>
      <c r="M1049" s="127" t="str">
        <f>IFERROR(INDEX(GUTS!AJ1050:'GUTS'!BH1050,MATCH(6,GUTS!AK1050:'GUTS'!BI1050,0)),"")</f>
        <v/>
      </c>
      <c r="N1049" s="127" t="e">
        <f>Audit!#REF!</f>
        <v>#REF!</v>
      </c>
      <c r="O1049" s="127" t="e">
        <f>Audit!#REF!</f>
        <v>#REF!</v>
      </c>
      <c r="P1049" s="127" t="e">
        <f>Audit!#REF!</f>
        <v>#REF!</v>
      </c>
    </row>
    <row r="1050" spans="1:16" hidden="1">
      <c r="A1050" s="127" t="e">
        <f>Audit!#REF!</f>
        <v>#REF!</v>
      </c>
      <c r="B1050" s="127" t="str">
        <f>IFERROR(INDEX(GUTS!AI1051:'GUTS'!BH1051,MATCH(1,GUTS!AK1051:'GUTS'!BI1051,0)),"")</f>
        <v/>
      </c>
      <c r="C1050" s="127" t="str">
        <f>IFERROR(INDEX(GUTS!AJ1051:'GUTS'!BH1051,MATCH(1,GUTS!AK1051:'GUTS'!BI1051,0)),"")</f>
        <v/>
      </c>
      <c r="D1050" s="127" t="str">
        <f>IFERROR(INDEX(GUTS!AI1051:'GUTS'!BH1051,MATCH(2,GUTS!AK1051:'GUTS'!BI1051,0)),"")</f>
        <v/>
      </c>
      <c r="E1050" s="127" t="str">
        <f>IFERROR(INDEX(GUTS!AJ1051:'GUTS'!BH1051,MATCH(2,GUTS!AK1051:'GUTS'!BI1051,0)),"")</f>
        <v/>
      </c>
      <c r="F1050" s="127" t="str">
        <f>IFERROR(INDEX(GUTS!AI1051:'GUTS'!BH1051,MATCH(3,GUTS!AK1051:'GUTS'!BI1051,0)),"")</f>
        <v/>
      </c>
      <c r="G1050" s="127" t="str">
        <f>IFERROR(INDEX(GUTS!AJ1051:'GUTS'!BH1051,MATCH(3,GUTS!AK1051:'GUTS'!BI1051,0)),"")</f>
        <v/>
      </c>
      <c r="H1050" s="127" t="str">
        <f>IFERROR(INDEX(GUTS!AI1051:'GUTS'!BH1051,MATCH(4,GUTS!AK1051:'GUTS'!BI1051,0)),"")</f>
        <v/>
      </c>
      <c r="I1050" s="127" t="str">
        <f>IFERROR(INDEX(GUTS!AJ1051:'GUTS'!BH1051,MATCH(4,GUTS!AK1051:'GUTS'!BI1051,0)),"")</f>
        <v/>
      </c>
      <c r="J1050" s="127" t="str">
        <f>IFERROR(INDEX(GUTS!AI1051:'GUTS'!BH1051,MATCH(5,GUTS!AK1051:'GUTS'!BI1051,0)),"")</f>
        <v/>
      </c>
      <c r="K1050" s="127" t="str">
        <f>IFERROR(INDEX(GUTS!AJ1051:'GUTS'!BH1051,MATCH(5,GUTS!AK1051:'GUTS'!BI1051,0)),"")</f>
        <v/>
      </c>
      <c r="L1050" s="127" t="str">
        <f>IFERROR(INDEX(GUTS!AI1051:'GUTS'!BH1051,MATCH(6,GUTS!AK1051:'GUTS'!BI1051,0)),"")</f>
        <v/>
      </c>
      <c r="M1050" s="127" t="str">
        <f>IFERROR(INDEX(GUTS!AJ1051:'GUTS'!BH1051,MATCH(6,GUTS!AK1051:'GUTS'!BI1051,0)),"")</f>
        <v/>
      </c>
      <c r="N1050" s="127" t="e">
        <f>Audit!#REF!</f>
        <v>#REF!</v>
      </c>
      <c r="O1050" s="127" t="e">
        <f>Audit!#REF!</f>
        <v>#REF!</v>
      </c>
      <c r="P1050" s="127" t="e">
        <f>Audit!#REF!</f>
        <v>#REF!</v>
      </c>
    </row>
    <row r="1051" spans="1:16" hidden="1">
      <c r="A1051" s="127" t="e">
        <f>Audit!#REF!</f>
        <v>#REF!</v>
      </c>
      <c r="B1051" s="127" t="str">
        <f>IFERROR(INDEX(GUTS!AI1052:'GUTS'!BH1052,MATCH(1,GUTS!AK1052:'GUTS'!BI1052,0)),"")</f>
        <v/>
      </c>
      <c r="C1051" s="127" t="str">
        <f>IFERROR(INDEX(GUTS!AJ1052:'GUTS'!BH1052,MATCH(1,GUTS!AK1052:'GUTS'!BI1052,0)),"")</f>
        <v/>
      </c>
      <c r="D1051" s="127" t="str">
        <f>IFERROR(INDEX(GUTS!AI1052:'GUTS'!BH1052,MATCH(2,GUTS!AK1052:'GUTS'!BI1052,0)),"")</f>
        <v/>
      </c>
      <c r="E1051" s="127" t="str">
        <f>IFERROR(INDEX(GUTS!AJ1052:'GUTS'!BH1052,MATCH(2,GUTS!AK1052:'GUTS'!BI1052,0)),"")</f>
        <v/>
      </c>
      <c r="F1051" s="127" t="str">
        <f>IFERROR(INDEX(GUTS!AI1052:'GUTS'!BH1052,MATCH(3,GUTS!AK1052:'GUTS'!BI1052,0)),"")</f>
        <v/>
      </c>
      <c r="G1051" s="127" t="str">
        <f>IFERROR(INDEX(GUTS!AJ1052:'GUTS'!BH1052,MATCH(3,GUTS!AK1052:'GUTS'!BI1052,0)),"")</f>
        <v/>
      </c>
      <c r="H1051" s="127" t="str">
        <f>IFERROR(INDEX(GUTS!AI1052:'GUTS'!BH1052,MATCH(4,GUTS!AK1052:'GUTS'!BI1052,0)),"")</f>
        <v/>
      </c>
      <c r="I1051" s="127" t="str">
        <f>IFERROR(INDEX(GUTS!AJ1052:'GUTS'!BH1052,MATCH(4,GUTS!AK1052:'GUTS'!BI1052,0)),"")</f>
        <v/>
      </c>
      <c r="J1051" s="127" t="str">
        <f>IFERROR(INDEX(GUTS!AI1052:'GUTS'!BH1052,MATCH(5,GUTS!AK1052:'GUTS'!BI1052,0)),"")</f>
        <v/>
      </c>
      <c r="K1051" s="127" t="str">
        <f>IFERROR(INDEX(GUTS!AJ1052:'GUTS'!BH1052,MATCH(5,GUTS!AK1052:'GUTS'!BI1052,0)),"")</f>
        <v/>
      </c>
      <c r="L1051" s="127" t="str">
        <f>IFERROR(INDEX(GUTS!AI1052:'GUTS'!BH1052,MATCH(6,GUTS!AK1052:'GUTS'!BI1052,0)),"")</f>
        <v/>
      </c>
      <c r="M1051" s="127" t="str">
        <f>IFERROR(INDEX(GUTS!AJ1052:'GUTS'!BH1052,MATCH(6,GUTS!AK1052:'GUTS'!BI1052,0)),"")</f>
        <v/>
      </c>
      <c r="N1051" s="127" t="e">
        <f>Audit!#REF!</f>
        <v>#REF!</v>
      </c>
      <c r="O1051" s="127" t="e">
        <f>Audit!#REF!</f>
        <v>#REF!</v>
      </c>
      <c r="P1051" s="127" t="e">
        <f>Audit!#REF!</f>
        <v>#REF!</v>
      </c>
    </row>
    <row r="1052" spans="1:16" hidden="1">
      <c r="A1052" s="127" t="e">
        <f>Audit!#REF!</f>
        <v>#REF!</v>
      </c>
      <c r="B1052" s="127" t="str">
        <f>IFERROR(INDEX(GUTS!AI1053:'GUTS'!BH1053,MATCH(1,GUTS!AK1053:'GUTS'!BI1053,0)),"")</f>
        <v/>
      </c>
      <c r="C1052" s="127" t="str">
        <f>IFERROR(INDEX(GUTS!AJ1053:'GUTS'!BH1053,MATCH(1,GUTS!AK1053:'GUTS'!BI1053,0)),"")</f>
        <v/>
      </c>
      <c r="D1052" s="127" t="str">
        <f>IFERROR(INDEX(GUTS!AI1053:'GUTS'!BH1053,MATCH(2,GUTS!AK1053:'GUTS'!BI1053,0)),"")</f>
        <v/>
      </c>
      <c r="E1052" s="127" t="str">
        <f>IFERROR(INDEX(GUTS!AJ1053:'GUTS'!BH1053,MATCH(2,GUTS!AK1053:'GUTS'!BI1053,0)),"")</f>
        <v/>
      </c>
      <c r="F1052" s="127" t="str">
        <f>IFERROR(INDEX(GUTS!AI1053:'GUTS'!BH1053,MATCH(3,GUTS!AK1053:'GUTS'!BI1053,0)),"")</f>
        <v/>
      </c>
      <c r="G1052" s="127" t="str">
        <f>IFERROR(INDEX(GUTS!AJ1053:'GUTS'!BH1053,MATCH(3,GUTS!AK1053:'GUTS'!BI1053,0)),"")</f>
        <v/>
      </c>
      <c r="H1052" s="127" t="str">
        <f>IFERROR(INDEX(GUTS!AI1053:'GUTS'!BH1053,MATCH(4,GUTS!AK1053:'GUTS'!BI1053,0)),"")</f>
        <v/>
      </c>
      <c r="I1052" s="127" t="str">
        <f>IFERROR(INDEX(GUTS!AJ1053:'GUTS'!BH1053,MATCH(4,GUTS!AK1053:'GUTS'!BI1053,0)),"")</f>
        <v/>
      </c>
      <c r="J1052" s="127" t="str">
        <f>IFERROR(INDEX(GUTS!AI1053:'GUTS'!BH1053,MATCH(5,GUTS!AK1053:'GUTS'!BI1053,0)),"")</f>
        <v/>
      </c>
      <c r="K1052" s="127" t="str">
        <f>IFERROR(INDEX(GUTS!AJ1053:'GUTS'!BH1053,MATCH(5,GUTS!AK1053:'GUTS'!BI1053,0)),"")</f>
        <v/>
      </c>
      <c r="L1052" s="127" t="str">
        <f>IFERROR(INDEX(GUTS!AI1053:'GUTS'!BH1053,MATCH(6,GUTS!AK1053:'GUTS'!BI1053,0)),"")</f>
        <v/>
      </c>
      <c r="M1052" s="127" t="str">
        <f>IFERROR(INDEX(GUTS!AJ1053:'GUTS'!BH1053,MATCH(6,GUTS!AK1053:'GUTS'!BI1053,0)),"")</f>
        <v/>
      </c>
      <c r="N1052" s="127" t="e">
        <f>Audit!#REF!</f>
        <v>#REF!</v>
      </c>
      <c r="O1052" s="127" t="e">
        <f>Audit!#REF!</f>
        <v>#REF!</v>
      </c>
      <c r="P1052" s="127" t="e">
        <f>Audit!#REF!</f>
        <v>#REF!</v>
      </c>
    </row>
    <row r="1053" spans="1:16" hidden="1">
      <c r="A1053" s="127" t="e">
        <f>Audit!#REF!</f>
        <v>#REF!</v>
      </c>
      <c r="B1053" s="127" t="str">
        <f>IFERROR(INDEX(GUTS!AI1054:'GUTS'!BH1054,MATCH(1,GUTS!AK1054:'GUTS'!BI1054,0)),"")</f>
        <v/>
      </c>
      <c r="C1053" s="127" t="str">
        <f>IFERROR(INDEX(GUTS!AJ1054:'GUTS'!BH1054,MATCH(1,GUTS!AK1054:'GUTS'!BI1054,0)),"")</f>
        <v/>
      </c>
      <c r="D1053" s="127" t="str">
        <f>IFERROR(INDEX(GUTS!AI1054:'GUTS'!BH1054,MATCH(2,GUTS!AK1054:'GUTS'!BI1054,0)),"")</f>
        <v/>
      </c>
      <c r="E1053" s="127" t="str">
        <f>IFERROR(INDEX(GUTS!AJ1054:'GUTS'!BH1054,MATCH(2,GUTS!AK1054:'GUTS'!BI1054,0)),"")</f>
        <v/>
      </c>
      <c r="F1053" s="127" t="str">
        <f>IFERROR(INDEX(GUTS!AI1054:'GUTS'!BH1054,MATCH(3,GUTS!AK1054:'GUTS'!BI1054,0)),"")</f>
        <v/>
      </c>
      <c r="G1053" s="127" t="str">
        <f>IFERROR(INDEX(GUTS!AJ1054:'GUTS'!BH1054,MATCH(3,GUTS!AK1054:'GUTS'!BI1054,0)),"")</f>
        <v/>
      </c>
      <c r="H1053" s="127" t="str">
        <f>IFERROR(INDEX(GUTS!AI1054:'GUTS'!BH1054,MATCH(4,GUTS!AK1054:'GUTS'!BI1054,0)),"")</f>
        <v/>
      </c>
      <c r="I1053" s="127" t="str">
        <f>IFERROR(INDEX(GUTS!AJ1054:'GUTS'!BH1054,MATCH(4,GUTS!AK1054:'GUTS'!BI1054,0)),"")</f>
        <v/>
      </c>
      <c r="J1053" s="127" t="str">
        <f>IFERROR(INDEX(GUTS!AI1054:'GUTS'!BH1054,MATCH(5,GUTS!AK1054:'GUTS'!BI1054,0)),"")</f>
        <v/>
      </c>
      <c r="K1053" s="127" t="str">
        <f>IFERROR(INDEX(GUTS!AJ1054:'GUTS'!BH1054,MATCH(5,GUTS!AK1054:'GUTS'!BI1054,0)),"")</f>
        <v/>
      </c>
      <c r="L1053" s="127" t="str">
        <f>IFERROR(INDEX(GUTS!AI1054:'GUTS'!BH1054,MATCH(6,GUTS!AK1054:'GUTS'!BI1054,0)),"")</f>
        <v/>
      </c>
      <c r="M1053" s="127" t="str">
        <f>IFERROR(INDEX(GUTS!AJ1054:'GUTS'!BH1054,MATCH(6,GUTS!AK1054:'GUTS'!BI1054,0)),"")</f>
        <v/>
      </c>
      <c r="N1053" s="127" t="e">
        <f>Audit!#REF!</f>
        <v>#REF!</v>
      </c>
      <c r="O1053" s="127" t="e">
        <f>Audit!#REF!</f>
        <v>#REF!</v>
      </c>
      <c r="P1053" s="127" t="e">
        <f>Audit!#REF!</f>
        <v>#REF!</v>
      </c>
    </row>
    <row r="1054" spans="1:16" hidden="1">
      <c r="A1054" s="127" t="e">
        <f>Audit!#REF!</f>
        <v>#REF!</v>
      </c>
      <c r="B1054" s="127" t="str">
        <f>IFERROR(INDEX(GUTS!AI1055:'GUTS'!BH1055,MATCH(1,GUTS!AK1055:'GUTS'!BI1055,0)),"")</f>
        <v/>
      </c>
      <c r="C1054" s="127" t="str">
        <f>IFERROR(INDEX(GUTS!AJ1055:'GUTS'!BH1055,MATCH(1,GUTS!AK1055:'GUTS'!BI1055,0)),"")</f>
        <v/>
      </c>
      <c r="D1054" s="127" t="str">
        <f>IFERROR(INDEX(GUTS!AI1055:'GUTS'!BH1055,MATCH(2,GUTS!AK1055:'GUTS'!BI1055,0)),"")</f>
        <v/>
      </c>
      <c r="E1054" s="127" t="str">
        <f>IFERROR(INDEX(GUTS!AJ1055:'GUTS'!BH1055,MATCH(2,GUTS!AK1055:'GUTS'!BI1055,0)),"")</f>
        <v/>
      </c>
      <c r="F1054" s="127" t="str">
        <f>IFERROR(INDEX(GUTS!AI1055:'GUTS'!BH1055,MATCH(3,GUTS!AK1055:'GUTS'!BI1055,0)),"")</f>
        <v/>
      </c>
      <c r="G1054" s="127" t="str">
        <f>IFERROR(INDEX(GUTS!AJ1055:'GUTS'!BH1055,MATCH(3,GUTS!AK1055:'GUTS'!BI1055,0)),"")</f>
        <v/>
      </c>
      <c r="H1054" s="127" t="str">
        <f>IFERROR(INDEX(GUTS!AI1055:'GUTS'!BH1055,MATCH(4,GUTS!AK1055:'GUTS'!BI1055,0)),"")</f>
        <v/>
      </c>
      <c r="I1054" s="127" t="str">
        <f>IFERROR(INDEX(GUTS!AJ1055:'GUTS'!BH1055,MATCH(4,GUTS!AK1055:'GUTS'!BI1055,0)),"")</f>
        <v/>
      </c>
      <c r="J1054" s="127" t="str">
        <f>IFERROR(INDEX(GUTS!AI1055:'GUTS'!BH1055,MATCH(5,GUTS!AK1055:'GUTS'!BI1055,0)),"")</f>
        <v/>
      </c>
      <c r="K1054" s="127" t="str">
        <f>IFERROR(INDEX(GUTS!AJ1055:'GUTS'!BH1055,MATCH(5,GUTS!AK1055:'GUTS'!BI1055,0)),"")</f>
        <v/>
      </c>
      <c r="L1054" s="127" t="str">
        <f>IFERROR(INDEX(GUTS!AI1055:'GUTS'!BH1055,MATCH(6,GUTS!AK1055:'GUTS'!BI1055,0)),"")</f>
        <v/>
      </c>
      <c r="M1054" s="127" t="str">
        <f>IFERROR(INDEX(GUTS!AJ1055:'GUTS'!BH1055,MATCH(6,GUTS!AK1055:'GUTS'!BI1055,0)),"")</f>
        <v/>
      </c>
      <c r="N1054" s="127" t="e">
        <f>Audit!#REF!</f>
        <v>#REF!</v>
      </c>
      <c r="O1054" s="127" t="e">
        <f>Audit!#REF!</f>
        <v>#REF!</v>
      </c>
      <c r="P1054" s="127" t="e">
        <f>Audit!#REF!</f>
        <v>#REF!</v>
      </c>
    </row>
    <row r="1055" spans="1:16" hidden="1">
      <c r="A1055" s="127" t="e">
        <f>Audit!#REF!</f>
        <v>#REF!</v>
      </c>
      <c r="B1055" s="127" t="str">
        <f>IFERROR(INDEX(GUTS!AI1056:'GUTS'!BH1056,MATCH(1,GUTS!AK1056:'GUTS'!BI1056,0)),"")</f>
        <v/>
      </c>
      <c r="C1055" s="127" t="str">
        <f>IFERROR(INDEX(GUTS!AJ1056:'GUTS'!BH1056,MATCH(1,GUTS!AK1056:'GUTS'!BI1056,0)),"")</f>
        <v/>
      </c>
      <c r="D1055" s="127" t="str">
        <f>IFERROR(INDEX(GUTS!AI1056:'GUTS'!BH1056,MATCH(2,GUTS!AK1056:'GUTS'!BI1056,0)),"")</f>
        <v/>
      </c>
      <c r="E1055" s="127" t="str">
        <f>IFERROR(INDEX(GUTS!AJ1056:'GUTS'!BH1056,MATCH(2,GUTS!AK1056:'GUTS'!BI1056,0)),"")</f>
        <v/>
      </c>
      <c r="F1055" s="127" t="str">
        <f>IFERROR(INDEX(GUTS!AI1056:'GUTS'!BH1056,MATCH(3,GUTS!AK1056:'GUTS'!BI1056,0)),"")</f>
        <v/>
      </c>
      <c r="G1055" s="127" t="str">
        <f>IFERROR(INDEX(GUTS!AJ1056:'GUTS'!BH1056,MATCH(3,GUTS!AK1056:'GUTS'!BI1056,0)),"")</f>
        <v/>
      </c>
      <c r="H1055" s="127" t="str">
        <f>IFERROR(INDEX(GUTS!AI1056:'GUTS'!BH1056,MATCH(4,GUTS!AK1056:'GUTS'!BI1056,0)),"")</f>
        <v/>
      </c>
      <c r="I1055" s="127" t="str">
        <f>IFERROR(INDEX(GUTS!AJ1056:'GUTS'!BH1056,MATCH(4,GUTS!AK1056:'GUTS'!BI1056,0)),"")</f>
        <v/>
      </c>
      <c r="J1055" s="127" t="str">
        <f>IFERROR(INDEX(GUTS!AI1056:'GUTS'!BH1056,MATCH(5,GUTS!AK1056:'GUTS'!BI1056,0)),"")</f>
        <v/>
      </c>
      <c r="K1055" s="127" t="str">
        <f>IFERROR(INDEX(GUTS!AJ1056:'GUTS'!BH1056,MATCH(5,GUTS!AK1056:'GUTS'!BI1056,0)),"")</f>
        <v/>
      </c>
      <c r="L1055" s="127" t="str">
        <f>IFERROR(INDEX(GUTS!AI1056:'GUTS'!BH1056,MATCH(6,GUTS!AK1056:'GUTS'!BI1056,0)),"")</f>
        <v/>
      </c>
      <c r="M1055" s="127" t="str">
        <f>IFERROR(INDEX(GUTS!AJ1056:'GUTS'!BH1056,MATCH(6,GUTS!AK1056:'GUTS'!BI1056,0)),"")</f>
        <v/>
      </c>
      <c r="N1055" s="127" t="e">
        <f>Audit!#REF!</f>
        <v>#REF!</v>
      </c>
      <c r="O1055" s="127" t="e">
        <f>Audit!#REF!</f>
        <v>#REF!</v>
      </c>
      <c r="P1055" s="127" t="e">
        <f>Audit!#REF!</f>
        <v>#REF!</v>
      </c>
    </row>
    <row r="1056" spans="1:16" hidden="1">
      <c r="A1056" s="127" t="e">
        <f>Audit!#REF!</f>
        <v>#REF!</v>
      </c>
      <c r="B1056" s="127" t="str">
        <f>IFERROR(INDEX(GUTS!AI1057:'GUTS'!BH1057,MATCH(1,GUTS!AK1057:'GUTS'!BI1057,0)),"")</f>
        <v/>
      </c>
      <c r="C1056" s="127" t="str">
        <f>IFERROR(INDEX(GUTS!AJ1057:'GUTS'!BH1057,MATCH(1,GUTS!AK1057:'GUTS'!BI1057,0)),"")</f>
        <v/>
      </c>
      <c r="D1056" s="127" t="str">
        <f>IFERROR(INDEX(GUTS!AI1057:'GUTS'!BH1057,MATCH(2,GUTS!AK1057:'GUTS'!BI1057,0)),"")</f>
        <v/>
      </c>
      <c r="E1056" s="127" t="str">
        <f>IFERROR(INDEX(GUTS!AJ1057:'GUTS'!BH1057,MATCH(2,GUTS!AK1057:'GUTS'!BI1057,0)),"")</f>
        <v/>
      </c>
      <c r="F1056" s="127" t="str">
        <f>IFERROR(INDEX(GUTS!AI1057:'GUTS'!BH1057,MATCH(3,GUTS!AK1057:'GUTS'!BI1057,0)),"")</f>
        <v/>
      </c>
      <c r="G1056" s="127" t="str">
        <f>IFERROR(INDEX(GUTS!AJ1057:'GUTS'!BH1057,MATCH(3,GUTS!AK1057:'GUTS'!BI1057,0)),"")</f>
        <v/>
      </c>
      <c r="H1056" s="127" t="str">
        <f>IFERROR(INDEX(GUTS!AI1057:'GUTS'!BH1057,MATCH(4,GUTS!AK1057:'GUTS'!BI1057,0)),"")</f>
        <v/>
      </c>
      <c r="I1056" s="127" t="str">
        <f>IFERROR(INDEX(GUTS!AJ1057:'GUTS'!BH1057,MATCH(4,GUTS!AK1057:'GUTS'!BI1057,0)),"")</f>
        <v/>
      </c>
      <c r="J1056" s="127" t="str">
        <f>IFERROR(INDEX(GUTS!AI1057:'GUTS'!BH1057,MATCH(5,GUTS!AK1057:'GUTS'!BI1057,0)),"")</f>
        <v/>
      </c>
      <c r="K1056" s="127" t="str">
        <f>IFERROR(INDEX(GUTS!AJ1057:'GUTS'!BH1057,MATCH(5,GUTS!AK1057:'GUTS'!BI1057,0)),"")</f>
        <v/>
      </c>
      <c r="L1056" s="127" t="str">
        <f>IFERROR(INDEX(GUTS!AI1057:'GUTS'!BH1057,MATCH(6,GUTS!AK1057:'GUTS'!BI1057,0)),"")</f>
        <v/>
      </c>
      <c r="M1056" s="127" t="str">
        <f>IFERROR(INDEX(GUTS!AJ1057:'GUTS'!BH1057,MATCH(6,GUTS!AK1057:'GUTS'!BI1057,0)),"")</f>
        <v/>
      </c>
      <c r="N1056" s="127" t="e">
        <f>Audit!#REF!</f>
        <v>#REF!</v>
      </c>
      <c r="O1056" s="127" t="e">
        <f>Audit!#REF!</f>
        <v>#REF!</v>
      </c>
      <c r="P1056" s="127" t="e">
        <f>Audit!#REF!</f>
        <v>#REF!</v>
      </c>
    </row>
    <row r="1057" spans="1:16" hidden="1">
      <c r="A1057" s="127" t="e">
        <f>Audit!#REF!</f>
        <v>#REF!</v>
      </c>
      <c r="B1057" s="127" t="str">
        <f>IFERROR(INDEX(GUTS!AI1058:'GUTS'!BH1058,MATCH(1,GUTS!AK1058:'GUTS'!BI1058,0)),"")</f>
        <v/>
      </c>
      <c r="C1057" s="127" t="str">
        <f>IFERROR(INDEX(GUTS!AJ1058:'GUTS'!BH1058,MATCH(1,GUTS!AK1058:'GUTS'!BI1058,0)),"")</f>
        <v/>
      </c>
      <c r="D1057" s="127" t="str">
        <f>IFERROR(INDEX(GUTS!AI1058:'GUTS'!BH1058,MATCH(2,GUTS!AK1058:'GUTS'!BI1058,0)),"")</f>
        <v/>
      </c>
      <c r="E1057" s="127" t="str">
        <f>IFERROR(INDEX(GUTS!AJ1058:'GUTS'!BH1058,MATCH(2,GUTS!AK1058:'GUTS'!BI1058,0)),"")</f>
        <v/>
      </c>
      <c r="F1057" s="127" t="str">
        <f>IFERROR(INDEX(GUTS!AI1058:'GUTS'!BH1058,MATCH(3,GUTS!AK1058:'GUTS'!BI1058,0)),"")</f>
        <v/>
      </c>
      <c r="G1057" s="127" t="str">
        <f>IFERROR(INDEX(GUTS!AJ1058:'GUTS'!BH1058,MATCH(3,GUTS!AK1058:'GUTS'!BI1058,0)),"")</f>
        <v/>
      </c>
      <c r="H1057" s="127" t="str">
        <f>IFERROR(INDEX(GUTS!AI1058:'GUTS'!BH1058,MATCH(4,GUTS!AK1058:'GUTS'!BI1058,0)),"")</f>
        <v/>
      </c>
      <c r="I1057" s="127" t="str">
        <f>IFERROR(INDEX(GUTS!AJ1058:'GUTS'!BH1058,MATCH(4,GUTS!AK1058:'GUTS'!BI1058,0)),"")</f>
        <v/>
      </c>
      <c r="J1057" s="127" t="str">
        <f>IFERROR(INDEX(GUTS!AI1058:'GUTS'!BH1058,MATCH(5,GUTS!AK1058:'GUTS'!BI1058,0)),"")</f>
        <v/>
      </c>
      <c r="K1057" s="127" t="str">
        <f>IFERROR(INDEX(GUTS!AJ1058:'GUTS'!BH1058,MATCH(5,GUTS!AK1058:'GUTS'!BI1058,0)),"")</f>
        <v/>
      </c>
      <c r="L1057" s="127" t="str">
        <f>IFERROR(INDEX(GUTS!AI1058:'GUTS'!BH1058,MATCH(6,GUTS!AK1058:'GUTS'!BI1058,0)),"")</f>
        <v/>
      </c>
      <c r="M1057" s="127" t="str">
        <f>IFERROR(INDEX(GUTS!AJ1058:'GUTS'!BH1058,MATCH(6,GUTS!AK1058:'GUTS'!BI1058,0)),"")</f>
        <v/>
      </c>
      <c r="N1057" s="127" t="e">
        <f>Audit!#REF!</f>
        <v>#REF!</v>
      </c>
      <c r="O1057" s="127" t="e">
        <f>Audit!#REF!</f>
        <v>#REF!</v>
      </c>
      <c r="P1057" s="127" t="e">
        <f>Audit!#REF!</f>
        <v>#REF!</v>
      </c>
    </row>
    <row r="1058" spans="1:16" hidden="1">
      <c r="A1058" s="127" t="e">
        <f>Audit!#REF!</f>
        <v>#REF!</v>
      </c>
      <c r="B1058" s="127" t="str">
        <f>IFERROR(INDEX(GUTS!AI1059:'GUTS'!BH1059,MATCH(1,GUTS!AK1059:'GUTS'!BI1059,0)),"")</f>
        <v/>
      </c>
      <c r="C1058" s="127" t="str">
        <f>IFERROR(INDEX(GUTS!AJ1059:'GUTS'!BH1059,MATCH(1,GUTS!AK1059:'GUTS'!BI1059,0)),"")</f>
        <v/>
      </c>
      <c r="D1058" s="127" t="str">
        <f>IFERROR(INDEX(GUTS!AI1059:'GUTS'!BH1059,MATCH(2,GUTS!AK1059:'GUTS'!BI1059,0)),"")</f>
        <v/>
      </c>
      <c r="E1058" s="127" t="str">
        <f>IFERROR(INDEX(GUTS!AJ1059:'GUTS'!BH1059,MATCH(2,GUTS!AK1059:'GUTS'!BI1059,0)),"")</f>
        <v/>
      </c>
      <c r="F1058" s="127" t="str">
        <f>IFERROR(INDEX(GUTS!AI1059:'GUTS'!BH1059,MATCH(3,GUTS!AK1059:'GUTS'!BI1059,0)),"")</f>
        <v/>
      </c>
      <c r="G1058" s="127" t="str">
        <f>IFERROR(INDEX(GUTS!AJ1059:'GUTS'!BH1059,MATCH(3,GUTS!AK1059:'GUTS'!BI1059,0)),"")</f>
        <v/>
      </c>
      <c r="H1058" s="127" t="str">
        <f>IFERROR(INDEX(GUTS!AI1059:'GUTS'!BH1059,MATCH(4,GUTS!AK1059:'GUTS'!BI1059,0)),"")</f>
        <v/>
      </c>
      <c r="I1058" s="127" t="str">
        <f>IFERROR(INDEX(GUTS!AJ1059:'GUTS'!BH1059,MATCH(4,GUTS!AK1059:'GUTS'!BI1059,0)),"")</f>
        <v/>
      </c>
      <c r="J1058" s="127" t="str">
        <f>IFERROR(INDEX(GUTS!AI1059:'GUTS'!BH1059,MATCH(5,GUTS!AK1059:'GUTS'!BI1059,0)),"")</f>
        <v/>
      </c>
      <c r="K1058" s="127" t="str">
        <f>IFERROR(INDEX(GUTS!AJ1059:'GUTS'!BH1059,MATCH(5,GUTS!AK1059:'GUTS'!BI1059,0)),"")</f>
        <v/>
      </c>
      <c r="L1058" s="127" t="str">
        <f>IFERROR(INDEX(GUTS!AI1059:'GUTS'!BH1059,MATCH(6,GUTS!AK1059:'GUTS'!BI1059,0)),"")</f>
        <v/>
      </c>
      <c r="M1058" s="127" t="str">
        <f>IFERROR(INDEX(GUTS!AJ1059:'GUTS'!BH1059,MATCH(6,GUTS!AK1059:'GUTS'!BI1059,0)),"")</f>
        <v/>
      </c>
      <c r="N1058" s="127" t="e">
        <f>Audit!#REF!</f>
        <v>#REF!</v>
      </c>
      <c r="O1058" s="127" t="e">
        <f>Audit!#REF!</f>
        <v>#REF!</v>
      </c>
      <c r="P1058" s="127" t="e">
        <f>Audit!#REF!</f>
        <v>#REF!</v>
      </c>
    </row>
    <row r="1059" spans="1:16" hidden="1">
      <c r="A1059" s="127" t="e">
        <f>Audit!#REF!</f>
        <v>#REF!</v>
      </c>
      <c r="B1059" s="127" t="str">
        <f>IFERROR(INDEX(GUTS!AI1060:'GUTS'!BH1060,MATCH(1,GUTS!AK1060:'GUTS'!BI1060,0)),"")</f>
        <v/>
      </c>
      <c r="C1059" s="127" t="str">
        <f>IFERROR(INDEX(GUTS!AJ1060:'GUTS'!BH1060,MATCH(1,GUTS!AK1060:'GUTS'!BI1060,0)),"")</f>
        <v/>
      </c>
      <c r="D1059" s="127" t="str">
        <f>IFERROR(INDEX(GUTS!AI1060:'GUTS'!BH1060,MATCH(2,GUTS!AK1060:'GUTS'!BI1060,0)),"")</f>
        <v/>
      </c>
      <c r="E1059" s="127" t="str">
        <f>IFERROR(INDEX(GUTS!AJ1060:'GUTS'!BH1060,MATCH(2,GUTS!AK1060:'GUTS'!BI1060,0)),"")</f>
        <v/>
      </c>
      <c r="F1059" s="127" t="str">
        <f>IFERROR(INDEX(GUTS!AI1060:'GUTS'!BH1060,MATCH(3,GUTS!AK1060:'GUTS'!BI1060,0)),"")</f>
        <v/>
      </c>
      <c r="G1059" s="127" t="str">
        <f>IFERROR(INDEX(GUTS!AJ1060:'GUTS'!BH1060,MATCH(3,GUTS!AK1060:'GUTS'!BI1060,0)),"")</f>
        <v/>
      </c>
      <c r="H1059" s="127" t="str">
        <f>IFERROR(INDEX(GUTS!AI1060:'GUTS'!BH1060,MATCH(4,GUTS!AK1060:'GUTS'!BI1060,0)),"")</f>
        <v/>
      </c>
      <c r="I1059" s="127" t="str">
        <f>IFERROR(INDEX(GUTS!AJ1060:'GUTS'!BH1060,MATCH(4,GUTS!AK1060:'GUTS'!BI1060,0)),"")</f>
        <v/>
      </c>
      <c r="J1059" s="127" t="str">
        <f>IFERROR(INDEX(GUTS!AI1060:'GUTS'!BH1060,MATCH(5,GUTS!AK1060:'GUTS'!BI1060,0)),"")</f>
        <v/>
      </c>
      <c r="K1059" s="127" t="str">
        <f>IFERROR(INDEX(GUTS!AJ1060:'GUTS'!BH1060,MATCH(5,GUTS!AK1060:'GUTS'!BI1060,0)),"")</f>
        <v/>
      </c>
      <c r="L1059" s="127" t="str">
        <f>IFERROR(INDEX(GUTS!AI1060:'GUTS'!BH1060,MATCH(6,GUTS!AK1060:'GUTS'!BI1060,0)),"")</f>
        <v/>
      </c>
      <c r="M1059" s="127" t="str">
        <f>IFERROR(INDEX(GUTS!AJ1060:'GUTS'!BH1060,MATCH(6,GUTS!AK1060:'GUTS'!BI1060,0)),"")</f>
        <v/>
      </c>
      <c r="N1059" s="127" t="e">
        <f>Audit!#REF!</f>
        <v>#REF!</v>
      </c>
      <c r="O1059" s="127" t="e">
        <f>Audit!#REF!</f>
        <v>#REF!</v>
      </c>
      <c r="P1059" s="127" t="e">
        <f>Audit!#REF!</f>
        <v>#REF!</v>
      </c>
    </row>
    <row r="1060" spans="1:16" hidden="1">
      <c r="A1060" s="127" t="e">
        <f>Audit!#REF!</f>
        <v>#REF!</v>
      </c>
      <c r="B1060" s="127" t="str">
        <f>IFERROR(INDEX(GUTS!AI1061:'GUTS'!BH1061,MATCH(1,GUTS!AK1061:'GUTS'!BI1061,0)),"")</f>
        <v/>
      </c>
      <c r="C1060" s="127" t="str">
        <f>IFERROR(INDEX(GUTS!AJ1061:'GUTS'!BH1061,MATCH(1,GUTS!AK1061:'GUTS'!BI1061,0)),"")</f>
        <v/>
      </c>
      <c r="D1060" s="127" t="str">
        <f>IFERROR(INDEX(GUTS!AI1061:'GUTS'!BH1061,MATCH(2,GUTS!AK1061:'GUTS'!BI1061,0)),"")</f>
        <v/>
      </c>
      <c r="E1060" s="127" t="str">
        <f>IFERROR(INDEX(GUTS!AJ1061:'GUTS'!BH1061,MATCH(2,GUTS!AK1061:'GUTS'!BI1061,0)),"")</f>
        <v/>
      </c>
      <c r="F1060" s="127" t="str">
        <f>IFERROR(INDEX(GUTS!AI1061:'GUTS'!BH1061,MATCH(3,GUTS!AK1061:'GUTS'!BI1061,0)),"")</f>
        <v/>
      </c>
      <c r="G1060" s="127" t="str">
        <f>IFERROR(INDEX(GUTS!AJ1061:'GUTS'!BH1061,MATCH(3,GUTS!AK1061:'GUTS'!BI1061,0)),"")</f>
        <v/>
      </c>
      <c r="H1060" s="127" t="str">
        <f>IFERROR(INDEX(GUTS!AI1061:'GUTS'!BH1061,MATCH(4,GUTS!AK1061:'GUTS'!BI1061,0)),"")</f>
        <v/>
      </c>
      <c r="I1060" s="127" t="str">
        <f>IFERROR(INDEX(GUTS!AJ1061:'GUTS'!BH1061,MATCH(4,GUTS!AK1061:'GUTS'!BI1061,0)),"")</f>
        <v/>
      </c>
      <c r="J1060" s="127" t="str">
        <f>IFERROR(INDEX(GUTS!AI1061:'GUTS'!BH1061,MATCH(5,GUTS!AK1061:'GUTS'!BI1061,0)),"")</f>
        <v/>
      </c>
      <c r="K1060" s="127" t="str">
        <f>IFERROR(INDEX(GUTS!AJ1061:'GUTS'!BH1061,MATCH(5,GUTS!AK1061:'GUTS'!BI1061,0)),"")</f>
        <v/>
      </c>
      <c r="L1060" s="127" t="str">
        <f>IFERROR(INDEX(GUTS!AI1061:'GUTS'!BH1061,MATCH(6,GUTS!AK1061:'GUTS'!BI1061,0)),"")</f>
        <v/>
      </c>
      <c r="M1060" s="127" t="str">
        <f>IFERROR(INDEX(GUTS!AJ1061:'GUTS'!BH1061,MATCH(6,GUTS!AK1061:'GUTS'!BI1061,0)),"")</f>
        <v/>
      </c>
      <c r="N1060" s="127" t="e">
        <f>Audit!#REF!</f>
        <v>#REF!</v>
      </c>
      <c r="O1060" s="127" t="e">
        <f>Audit!#REF!</f>
        <v>#REF!</v>
      </c>
      <c r="P1060" s="127" t="e">
        <f>Audit!#REF!</f>
        <v>#REF!</v>
      </c>
    </row>
    <row r="1061" spans="1:16">
      <c r="A1061" s="127" t="e">
        <f>Audit!#REF!</f>
        <v>#REF!</v>
      </c>
      <c r="B1061" s="127" t="str">
        <f>IFERROR(INDEX(GUTS!AI1062:'GUTS'!BH1062,MATCH(1,GUTS!AK1062:'GUTS'!BI1062,0)),"")</f>
        <v/>
      </c>
      <c r="C1061" s="127" t="str">
        <f>IFERROR(INDEX(GUTS!AJ1062:'GUTS'!BH1062,MATCH(1,GUTS!AK1062:'GUTS'!BI1062,0)),"")</f>
        <v/>
      </c>
      <c r="D1061" s="127" t="str">
        <f>IFERROR(INDEX(GUTS!AI1062:'GUTS'!BH1062,MATCH(2,GUTS!AK1062:'GUTS'!BI1062,0)),"")</f>
        <v/>
      </c>
      <c r="E1061" s="127" t="str">
        <f>IFERROR(INDEX(GUTS!AJ1062:'GUTS'!BH1062,MATCH(2,GUTS!AK1062:'GUTS'!BI1062,0)),"")</f>
        <v/>
      </c>
      <c r="F1061" s="127" t="str">
        <f>IFERROR(INDEX(GUTS!AI1062:'GUTS'!BH1062,MATCH(3,GUTS!AK1062:'GUTS'!BI1062,0)),"")</f>
        <v/>
      </c>
      <c r="G1061" s="127" t="str">
        <f>IFERROR(INDEX(GUTS!AJ1062:'GUTS'!BH1062,MATCH(3,GUTS!AK1062:'GUTS'!BI1062,0)),"")</f>
        <v/>
      </c>
      <c r="H1061" s="127" t="str">
        <f>IFERROR(INDEX(GUTS!AI1062:'GUTS'!BH1062,MATCH(4,GUTS!AK1062:'GUTS'!BI1062,0)),"")</f>
        <v/>
      </c>
      <c r="I1061" s="127" t="str">
        <f>IFERROR(INDEX(GUTS!AJ1062:'GUTS'!BH1062,MATCH(4,GUTS!AK1062:'GUTS'!BI1062,0)),"")</f>
        <v/>
      </c>
      <c r="J1061" s="127" t="str">
        <f>IFERROR(INDEX(GUTS!AI1062:'GUTS'!BH1062,MATCH(5,GUTS!AK1062:'GUTS'!BI1062,0)),"")</f>
        <v/>
      </c>
      <c r="K1061" s="127" t="str">
        <f>IFERROR(INDEX(GUTS!AJ1062:'GUTS'!BH1062,MATCH(5,GUTS!AK1062:'GUTS'!BI1062,0)),"")</f>
        <v/>
      </c>
      <c r="L1061" s="127" t="str">
        <f>IFERROR(INDEX(GUTS!AI1062:'GUTS'!BH1062,MATCH(6,GUTS!AK1062:'GUTS'!BI1062,0)),"")</f>
        <v/>
      </c>
      <c r="M1061" s="127" t="str">
        <f>IFERROR(INDEX(GUTS!AJ1062:'GUTS'!BH1062,MATCH(6,GUTS!AK1062:'GUTS'!BI1062,0)),"")</f>
        <v/>
      </c>
      <c r="N1061" s="127" t="e">
        <f>Audit!#REF!</f>
        <v>#REF!</v>
      </c>
      <c r="O1061" s="127" t="e">
        <f>Audit!#REF!</f>
        <v>#REF!</v>
      </c>
      <c r="P1061" s="127" t="e">
        <f>Audit!#REF!</f>
        <v>#REF!</v>
      </c>
    </row>
    <row r="1062" spans="1:16" hidden="1">
      <c r="A1062" s="127" t="e">
        <f>Audit!#REF!</f>
        <v>#REF!</v>
      </c>
      <c r="B1062" s="127" t="str">
        <f>IFERROR(INDEX(GUTS!AI1063:'GUTS'!BH1063,MATCH(1,GUTS!AK1063:'GUTS'!BI1063,0)),"")</f>
        <v/>
      </c>
      <c r="C1062" s="127" t="str">
        <f>IFERROR(INDEX(GUTS!AJ1063:'GUTS'!BH1063,MATCH(1,GUTS!AK1063:'GUTS'!BI1063,0)),"")</f>
        <v/>
      </c>
      <c r="D1062" s="127" t="str">
        <f>IFERROR(INDEX(GUTS!AI1063:'GUTS'!BH1063,MATCH(2,GUTS!AK1063:'GUTS'!BI1063,0)),"")</f>
        <v/>
      </c>
      <c r="E1062" s="127" t="str">
        <f>IFERROR(INDEX(GUTS!AJ1063:'GUTS'!BH1063,MATCH(2,GUTS!AK1063:'GUTS'!BI1063,0)),"")</f>
        <v/>
      </c>
      <c r="F1062" s="127" t="str">
        <f>IFERROR(INDEX(GUTS!AI1063:'GUTS'!BH1063,MATCH(3,GUTS!AK1063:'GUTS'!BI1063,0)),"")</f>
        <v/>
      </c>
      <c r="G1062" s="127" t="str">
        <f>IFERROR(INDEX(GUTS!AJ1063:'GUTS'!BH1063,MATCH(3,GUTS!AK1063:'GUTS'!BI1063,0)),"")</f>
        <v/>
      </c>
      <c r="H1062" s="127" t="str">
        <f>IFERROR(INDEX(GUTS!AI1063:'GUTS'!BH1063,MATCH(4,GUTS!AK1063:'GUTS'!BI1063,0)),"")</f>
        <v/>
      </c>
      <c r="I1062" s="127" t="str">
        <f>IFERROR(INDEX(GUTS!AJ1063:'GUTS'!BH1063,MATCH(4,GUTS!AK1063:'GUTS'!BI1063,0)),"")</f>
        <v/>
      </c>
      <c r="J1062" s="127" t="str">
        <f>IFERROR(INDEX(GUTS!AI1063:'GUTS'!BH1063,MATCH(5,GUTS!AK1063:'GUTS'!BI1063,0)),"")</f>
        <v/>
      </c>
      <c r="K1062" s="127" t="str">
        <f>IFERROR(INDEX(GUTS!AJ1063:'GUTS'!BH1063,MATCH(5,GUTS!AK1063:'GUTS'!BI1063,0)),"")</f>
        <v/>
      </c>
      <c r="L1062" s="127" t="str">
        <f>IFERROR(INDEX(GUTS!AI1063:'GUTS'!BH1063,MATCH(6,GUTS!AK1063:'GUTS'!BI1063,0)),"")</f>
        <v/>
      </c>
      <c r="M1062" s="127" t="str">
        <f>IFERROR(INDEX(GUTS!AJ1063:'GUTS'!BH1063,MATCH(6,GUTS!AK1063:'GUTS'!BI1063,0)),"")</f>
        <v/>
      </c>
      <c r="N1062" s="127" t="e">
        <f>Audit!#REF!</f>
        <v>#REF!</v>
      </c>
      <c r="O1062" s="127" t="e">
        <f>Audit!#REF!</f>
        <v>#REF!</v>
      </c>
      <c r="P1062" s="127" t="e">
        <f>Audit!#REF!</f>
        <v>#REF!</v>
      </c>
    </row>
    <row r="1063" spans="1:16" hidden="1">
      <c r="A1063" s="127" t="e">
        <f>Audit!#REF!</f>
        <v>#REF!</v>
      </c>
      <c r="B1063" s="127" t="str">
        <f>IFERROR(INDEX(GUTS!AI1064:'GUTS'!BH1064,MATCH(1,GUTS!AK1064:'GUTS'!BI1064,0)),"")</f>
        <v/>
      </c>
      <c r="C1063" s="127" t="str">
        <f>IFERROR(INDEX(GUTS!AJ1064:'GUTS'!BH1064,MATCH(1,GUTS!AK1064:'GUTS'!BI1064,0)),"")</f>
        <v/>
      </c>
      <c r="D1063" s="127" t="str">
        <f>IFERROR(INDEX(GUTS!AI1064:'GUTS'!BH1064,MATCH(2,GUTS!AK1064:'GUTS'!BI1064,0)),"")</f>
        <v/>
      </c>
      <c r="E1063" s="127" t="str">
        <f>IFERROR(INDEX(GUTS!AJ1064:'GUTS'!BH1064,MATCH(2,GUTS!AK1064:'GUTS'!BI1064,0)),"")</f>
        <v/>
      </c>
      <c r="F1063" s="127" t="str">
        <f>IFERROR(INDEX(GUTS!AI1064:'GUTS'!BH1064,MATCH(3,GUTS!AK1064:'GUTS'!BI1064,0)),"")</f>
        <v/>
      </c>
      <c r="G1063" s="127" t="str">
        <f>IFERROR(INDEX(GUTS!AJ1064:'GUTS'!BH1064,MATCH(3,GUTS!AK1064:'GUTS'!BI1064,0)),"")</f>
        <v/>
      </c>
      <c r="H1063" s="127" t="str">
        <f>IFERROR(INDEX(GUTS!AI1064:'GUTS'!BH1064,MATCH(4,GUTS!AK1064:'GUTS'!BI1064,0)),"")</f>
        <v/>
      </c>
      <c r="I1063" s="127" t="str">
        <f>IFERROR(INDEX(GUTS!AJ1064:'GUTS'!BH1064,MATCH(4,GUTS!AK1064:'GUTS'!BI1064,0)),"")</f>
        <v/>
      </c>
      <c r="J1063" s="127" t="str">
        <f>IFERROR(INDEX(GUTS!AI1064:'GUTS'!BH1064,MATCH(5,GUTS!AK1064:'GUTS'!BI1064,0)),"")</f>
        <v/>
      </c>
      <c r="K1063" s="127" t="str">
        <f>IFERROR(INDEX(GUTS!AJ1064:'GUTS'!BH1064,MATCH(5,GUTS!AK1064:'GUTS'!BI1064,0)),"")</f>
        <v/>
      </c>
      <c r="L1063" s="127" t="str">
        <f>IFERROR(INDEX(GUTS!AI1064:'GUTS'!BH1064,MATCH(6,GUTS!AK1064:'GUTS'!BI1064,0)),"")</f>
        <v/>
      </c>
      <c r="M1063" s="127" t="str">
        <f>IFERROR(INDEX(GUTS!AJ1064:'GUTS'!BH1064,MATCH(6,GUTS!AK1064:'GUTS'!BI1064,0)),"")</f>
        <v/>
      </c>
      <c r="N1063" s="127" t="e">
        <f>Audit!#REF!</f>
        <v>#REF!</v>
      </c>
      <c r="O1063" s="127" t="e">
        <f>Audit!#REF!</f>
        <v>#REF!</v>
      </c>
      <c r="P1063" s="127" t="e">
        <f>Audit!#REF!</f>
        <v>#REF!</v>
      </c>
    </row>
    <row r="1064" spans="1:16" hidden="1">
      <c r="A1064" s="127" t="e">
        <f>Audit!#REF!</f>
        <v>#REF!</v>
      </c>
      <c r="B1064" s="127" t="str">
        <f>IFERROR(INDEX(GUTS!AI1065:'GUTS'!BH1065,MATCH(1,GUTS!AK1065:'GUTS'!BI1065,0)),"")</f>
        <v/>
      </c>
      <c r="C1064" s="127" t="str">
        <f>IFERROR(INDEX(GUTS!AJ1065:'GUTS'!BH1065,MATCH(1,GUTS!AK1065:'GUTS'!BI1065,0)),"")</f>
        <v/>
      </c>
      <c r="D1064" s="127" t="str">
        <f>IFERROR(INDEX(GUTS!AI1065:'GUTS'!BH1065,MATCH(2,GUTS!AK1065:'GUTS'!BI1065,0)),"")</f>
        <v/>
      </c>
      <c r="E1064" s="127" t="str">
        <f>IFERROR(INDEX(GUTS!AJ1065:'GUTS'!BH1065,MATCH(2,GUTS!AK1065:'GUTS'!BI1065,0)),"")</f>
        <v/>
      </c>
      <c r="F1064" s="127" t="str">
        <f>IFERROR(INDEX(GUTS!AI1065:'GUTS'!BH1065,MATCH(3,GUTS!AK1065:'GUTS'!BI1065,0)),"")</f>
        <v/>
      </c>
      <c r="G1064" s="127" t="str">
        <f>IFERROR(INDEX(GUTS!AJ1065:'GUTS'!BH1065,MATCH(3,GUTS!AK1065:'GUTS'!BI1065,0)),"")</f>
        <v/>
      </c>
      <c r="H1064" s="127" t="str">
        <f>IFERROR(INDEX(GUTS!AI1065:'GUTS'!BH1065,MATCH(4,GUTS!AK1065:'GUTS'!BI1065,0)),"")</f>
        <v/>
      </c>
      <c r="I1064" s="127" t="str">
        <f>IFERROR(INDEX(GUTS!AJ1065:'GUTS'!BH1065,MATCH(4,GUTS!AK1065:'GUTS'!BI1065,0)),"")</f>
        <v/>
      </c>
      <c r="J1064" s="127" t="str">
        <f>IFERROR(INDEX(GUTS!AI1065:'GUTS'!BH1065,MATCH(5,GUTS!AK1065:'GUTS'!BI1065,0)),"")</f>
        <v/>
      </c>
      <c r="K1064" s="127" t="str">
        <f>IFERROR(INDEX(GUTS!AJ1065:'GUTS'!BH1065,MATCH(5,GUTS!AK1065:'GUTS'!BI1065,0)),"")</f>
        <v/>
      </c>
      <c r="L1064" s="127" t="str">
        <f>IFERROR(INDEX(GUTS!AI1065:'GUTS'!BH1065,MATCH(6,GUTS!AK1065:'GUTS'!BI1065,0)),"")</f>
        <v/>
      </c>
      <c r="M1064" s="127" t="str">
        <f>IFERROR(INDEX(GUTS!AJ1065:'GUTS'!BH1065,MATCH(6,GUTS!AK1065:'GUTS'!BI1065,0)),"")</f>
        <v/>
      </c>
      <c r="N1064" s="127" t="e">
        <f>Audit!#REF!</f>
        <v>#REF!</v>
      </c>
      <c r="O1064" s="127" t="e">
        <f>Audit!#REF!</f>
        <v>#REF!</v>
      </c>
      <c r="P1064" s="127" t="e">
        <f>Audit!#REF!</f>
        <v>#REF!</v>
      </c>
    </row>
    <row r="1065" spans="1:16" hidden="1">
      <c r="A1065" s="127" t="e">
        <f>Audit!#REF!</f>
        <v>#REF!</v>
      </c>
      <c r="B1065" s="127" t="str">
        <f>IFERROR(INDEX(GUTS!AI1066:'GUTS'!BH1066,MATCH(1,GUTS!AK1066:'GUTS'!BI1066,0)),"")</f>
        <v/>
      </c>
      <c r="C1065" s="127" t="str">
        <f>IFERROR(INDEX(GUTS!AJ1066:'GUTS'!BH1066,MATCH(1,GUTS!AK1066:'GUTS'!BI1066,0)),"")</f>
        <v/>
      </c>
      <c r="D1065" s="127" t="str">
        <f>IFERROR(INDEX(GUTS!AI1066:'GUTS'!BH1066,MATCH(2,GUTS!AK1066:'GUTS'!BI1066,0)),"")</f>
        <v/>
      </c>
      <c r="E1065" s="127" t="str">
        <f>IFERROR(INDEX(GUTS!AJ1066:'GUTS'!BH1066,MATCH(2,GUTS!AK1066:'GUTS'!BI1066,0)),"")</f>
        <v/>
      </c>
      <c r="F1065" s="127" t="str">
        <f>IFERROR(INDEX(GUTS!AI1066:'GUTS'!BH1066,MATCH(3,GUTS!AK1066:'GUTS'!BI1066,0)),"")</f>
        <v/>
      </c>
      <c r="G1065" s="127" t="str">
        <f>IFERROR(INDEX(GUTS!AJ1066:'GUTS'!BH1066,MATCH(3,GUTS!AK1066:'GUTS'!BI1066,0)),"")</f>
        <v/>
      </c>
      <c r="H1065" s="127" t="str">
        <f>IFERROR(INDEX(GUTS!AI1066:'GUTS'!BH1066,MATCH(4,GUTS!AK1066:'GUTS'!BI1066,0)),"")</f>
        <v/>
      </c>
      <c r="I1065" s="127" t="str">
        <f>IFERROR(INDEX(GUTS!AJ1066:'GUTS'!BH1066,MATCH(4,GUTS!AK1066:'GUTS'!BI1066,0)),"")</f>
        <v/>
      </c>
      <c r="J1065" s="127" t="str">
        <f>IFERROR(INDEX(GUTS!AI1066:'GUTS'!BH1066,MATCH(5,GUTS!AK1066:'GUTS'!BI1066,0)),"")</f>
        <v/>
      </c>
      <c r="K1065" s="127" t="str">
        <f>IFERROR(INDEX(GUTS!AJ1066:'GUTS'!BH1066,MATCH(5,GUTS!AK1066:'GUTS'!BI1066,0)),"")</f>
        <v/>
      </c>
      <c r="L1065" s="127" t="str">
        <f>IFERROR(INDEX(GUTS!AI1066:'GUTS'!BH1066,MATCH(6,GUTS!AK1066:'GUTS'!BI1066,0)),"")</f>
        <v/>
      </c>
      <c r="M1065" s="127" t="str">
        <f>IFERROR(INDEX(GUTS!AJ1066:'GUTS'!BH1066,MATCH(6,GUTS!AK1066:'GUTS'!BI1066,0)),"")</f>
        <v/>
      </c>
      <c r="N1065" s="127" t="e">
        <f>Audit!#REF!</f>
        <v>#REF!</v>
      </c>
      <c r="O1065" s="127" t="e">
        <f>Audit!#REF!</f>
        <v>#REF!</v>
      </c>
      <c r="P1065" s="127" t="e">
        <f>Audit!#REF!</f>
        <v>#REF!</v>
      </c>
    </row>
    <row r="1066" spans="1:16" hidden="1">
      <c r="A1066" s="127" t="e">
        <f>Audit!#REF!</f>
        <v>#REF!</v>
      </c>
      <c r="B1066" s="127" t="str">
        <f>IFERROR(INDEX(GUTS!AI1067:'GUTS'!BH1067,MATCH(1,GUTS!AK1067:'GUTS'!BI1067,0)),"")</f>
        <v/>
      </c>
      <c r="C1066" s="127" t="str">
        <f>IFERROR(INDEX(GUTS!AJ1067:'GUTS'!BH1067,MATCH(1,GUTS!AK1067:'GUTS'!BI1067,0)),"")</f>
        <v/>
      </c>
      <c r="D1066" s="127" t="str">
        <f>IFERROR(INDEX(GUTS!AI1067:'GUTS'!BH1067,MATCH(2,GUTS!AK1067:'GUTS'!BI1067,0)),"")</f>
        <v/>
      </c>
      <c r="E1066" s="127" t="str">
        <f>IFERROR(INDEX(GUTS!AJ1067:'GUTS'!BH1067,MATCH(2,GUTS!AK1067:'GUTS'!BI1067,0)),"")</f>
        <v/>
      </c>
      <c r="F1066" s="127" t="str">
        <f>IFERROR(INDEX(GUTS!AI1067:'GUTS'!BH1067,MATCH(3,GUTS!AK1067:'GUTS'!BI1067,0)),"")</f>
        <v/>
      </c>
      <c r="G1066" s="127" t="str">
        <f>IFERROR(INDEX(GUTS!AJ1067:'GUTS'!BH1067,MATCH(3,GUTS!AK1067:'GUTS'!BI1067,0)),"")</f>
        <v/>
      </c>
      <c r="H1066" s="127" t="str">
        <f>IFERROR(INDEX(GUTS!AI1067:'GUTS'!BH1067,MATCH(4,GUTS!AK1067:'GUTS'!BI1067,0)),"")</f>
        <v/>
      </c>
      <c r="I1066" s="127" t="str">
        <f>IFERROR(INDEX(GUTS!AJ1067:'GUTS'!BH1067,MATCH(4,GUTS!AK1067:'GUTS'!BI1067,0)),"")</f>
        <v/>
      </c>
      <c r="J1066" s="127" t="str">
        <f>IFERROR(INDEX(GUTS!AI1067:'GUTS'!BH1067,MATCH(5,GUTS!AK1067:'GUTS'!BI1067,0)),"")</f>
        <v/>
      </c>
      <c r="K1066" s="127" t="str">
        <f>IFERROR(INDEX(GUTS!AJ1067:'GUTS'!BH1067,MATCH(5,GUTS!AK1067:'GUTS'!BI1067,0)),"")</f>
        <v/>
      </c>
      <c r="L1066" s="127" t="str">
        <f>IFERROR(INDEX(GUTS!AI1067:'GUTS'!BH1067,MATCH(6,GUTS!AK1067:'GUTS'!BI1067,0)),"")</f>
        <v/>
      </c>
      <c r="M1066" s="127" t="str">
        <f>IFERROR(INDEX(GUTS!AJ1067:'GUTS'!BH1067,MATCH(6,GUTS!AK1067:'GUTS'!BI1067,0)),"")</f>
        <v/>
      </c>
      <c r="N1066" s="127" t="e">
        <f>Audit!#REF!</f>
        <v>#REF!</v>
      </c>
      <c r="O1066" s="127" t="e">
        <f>Audit!#REF!</f>
        <v>#REF!</v>
      </c>
      <c r="P1066" s="127" t="e">
        <f>Audit!#REF!</f>
        <v>#REF!</v>
      </c>
    </row>
    <row r="1067" spans="1:16" hidden="1">
      <c r="A1067" s="127" t="e">
        <f>Audit!#REF!</f>
        <v>#REF!</v>
      </c>
      <c r="B1067" s="127" t="str">
        <f>IFERROR(INDEX(GUTS!AI1068:'GUTS'!BH1068,MATCH(1,GUTS!AK1068:'GUTS'!BI1068,0)),"")</f>
        <v/>
      </c>
      <c r="C1067" s="127" t="str">
        <f>IFERROR(INDEX(GUTS!AJ1068:'GUTS'!BH1068,MATCH(1,GUTS!AK1068:'GUTS'!BI1068,0)),"")</f>
        <v/>
      </c>
      <c r="D1067" s="127" t="str">
        <f>IFERROR(INDEX(GUTS!AI1068:'GUTS'!BH1068,MATCH(2,GUTS!AK1068:'GUTS'!BI1068,0)),"")</f>
        <v/>
      </c>
      <c r="E1067" s="127" t="str">
        <f>IFERROR(INDEX(GUTS!AJ1068:'GUTS'!BH1068,MATCH(2,GUTS!AK1068:'GUTS'!BI1068,0)),"")</f>
        <v/>
      </c>
      <c r="F1067" s="127" t="str">
        <f>IFERROR(INDEX(GUTS!AI1068:'GUTS'!BH1068,MATCH(3,GUTS!AK1068:'GUTS'!BI1068,0)),"")</f>
        <v/>
      </c>
      <c r="G1067" s="127" t="str">
        <f>IFERROR(INDEX(GUTS!AJ1068:'GUTS'!BH1068,MATCH(3,GUTS!AK1068:'GUTS'!BI1068,0)),"")</f>
        <v/>
      </c>
      <c r="H1067" s="127" t="str">
        <f>IFERROR(INDEX(GUTS!AI1068:'GUTS'!BH1068,MATCH(4,GUTS!AK1068:'GUTS'!BI1068,0)),"")</f>
        <v/>
      </c>
      <c r="I1067" s="127" t="str">
        <f>IFERROR(INDEX(GUTS!AJ1068:'GUTS'!BH1068,MATCH(4,GUTS!AK1068:'GUTS'!BI1068,0)),"")</f>
        <v/>
      </c>
      <c r="J1067" s="127" t="str">
        <f>IFERROR(INDEX(GUTS!AI1068:'GUTS'!BH1068,MATCH(5,GUTS!AK1068:'GUTS'!BI1068,0)),"")</f>
        <v/>
      </c>
      <c r="K1067" s="127" t="str">
        <f>IFERROR(INDEX(GUTS!AJ1068:'GUTS'!BH1068,MATCH(5,GUTS!AK1068:'GUTS'!BI1068,0)),"")</f>
        <v/>
      </c>
      <c r="L1067" s="127" t="str">
        <f>IFERROR(INDEX(GUTS!AI1068:'GUTS'!BH1068,MATCH(6,GUTS!AK1068:'GUTS'!BI1068,0)),"")</f>
        <v/>
      </c>
      <c r="M1067" s="127" t="str">
        <f>IFERROR(INDEX(GUTS!AJ1068:'GUTS'!BH1068,MATCH(6,GUTS!AK1068:'GUTS'!BI1068,0)),"")</f>
        <v/>
      </c>
      <c r="N1067" s="127" t="e">
        <f>Audit!#REF!</f>
        <v>#REF!</v>
      </c>
      <c r="O1067" s="127" t="e">
        <f>Audit!#REF!</f>
        <v>#REF!</v>
      </c>
      <c r="P1067" s="127" t="e">
        <f>Audit!#REF!</f>
        <v>#REF!</v>
      </c>
    </row>
    <row r="1068" spans="1:16" hidden="1">
      <c r="A1068" s="127" t="e">
        <f>Audit!#REF!</f>
        <v>#REF!</v>
      </c>
      <c r="B1068" s="127" t="str">
        <f>IFERROR(INDEX(GUTS!AI1069:'GUTS'!BH1069,MATCH(1,GUTS!AK1069:'GUTS'!BI1069,0)),"")</f>
        <v/>
      </c>
      <c r="C1068" s="127" t="str">
        <f>IFERROR(INDEX(GUTS!AJ1069:'GUTS'!BH1069,MATCH(1,GUTS!AK1069:'GUTS'!BI1069,0)),"")</f>
        <v/>
      </c>
      <c r="D1068" s="127" t="str">
        <f>IFERROR(INDEX(GUTS!AI1069:'GUTS'!BH1069,MATCH(2,GUTS!AK1069:'GUTS'!BI1069,0)),"")</f>
        <v/>
      </c>
      <c r="E1068" s="127" t="str">
        <f>IFERROR(INDEX(GUTS!AJ1069:'GUTS'!BH1069,MATCH(2,GUTS!AK1069:'GUTS'!BI1069,0)),"")</f>
        <v/>
      </c>
      <c r="F1068" s="127" t="str">
        <f>IFERROR(INDEX(GUTS!AI1069:'GUTS'!BH1069,MATCH(3,GUTS!AK1069:'GUTS'!BI1069,0)),"")</f>
        <v/>
      </c>
      <c r="G1068" s="127" t="str">
        <f>IFERROR(INDEX(GUTS!AJ1069:'GUTS'!BH1069,MATCH(3,GUTS!AK1069:'GUTS'!BI1069,0)),"")</f>
        <v/>
      </c>
      <c r="H1068" s="127" t="str">
        <f>IFERROR(INDEX(GUTS!AI1069:'GUTS'!BH1069,MATCH(4,GUTS!AK1069:'GUTS'!BI1069,0)),"")</f>
        <v/>
      </c>
      <c r="I1068" s="127" t="str">
        <f>IFERROR(INDEX(GUTS!AJ1069:'GUTS'!BH1069,MATCH(4,GUTS!AK1069:'GUTS'!BI1069,0)),"")</f>
        <v/>
      </c>
      <c r="J1068" s="127" t="str">
        <f>IFERROR(INDEX(GUTS!AI1069:'GUTS'!BH1069,MATCH(5,GUTS!AK1069:'GUTS'!BI1069,0)),"")</f>
        <v/>
      </c>
      <c r="K1068" s="127" t="str">
        <f>IFERROR(INDEX(GUTS!AJ1069:'GUTS'!BH1069,MATCH(5,GUTS!AK1069:'GUTS'!BI1069,0)),"")</f>
        <v/>
      </c>
      <c r="L1068" s="127" t="str">
        <f>IFERROR(INDEX(GUTS!AI1069:'GUTS'!BH1069,MATCH(6,GUTS!AK1069:'GUTS'!BI1069,0)),"")</f>
        <v/>
      </c>
      <c r="M1068" s="127" t="str">
        <f>IFERROR(INDEX(GUTS!AJ1069:'GUTS'!BH1069,MATCH(6,GUTS!AK1069:'GUTS'!BI1069,0)),"")</f>
        <v/>
      </c>
      <c r="N1068" s="127" t="e">
        <f>Audit!#REF!</f>
        <v>#REF!</v>
      </c>
      <c r="O1068" s="127" t="e">
        <f>Audit!#REF!</f>
        <v>#REF!</v>
      </c>
      <c r="P1068" s="127" t="e">
        <f>Audit!#REF!</f>
        <v>#REF!</v>
      </c>
    </row>
    <row r="1069" spans="1:16" hidden="1">
      <c r="A1069" s="127" t="e">
        <f>Audit!#REF!</f>
        <v>#REF!</v>
      </c>
      <c r="B1069" s="127" t="str">
        <f>IFERROR(INDEX(GUTS!AI1070:'GUTS'!BH1070,MATCH(1,GUTS!AK1070:'GUTS'!BI1070,0)),"")</f>
        <v/>
      </c>
      <c r="C1069" s="127" t="str">
        <f>IFERROR(INDEX(GUTS!AJ1070:'GUTS'!BH1070,MATCH(1,GUTS!AK1070:'GUTS'!BI1070,0)),"")</f>
        <v/>
      </c>
      <c r="D1069" s="127" t="str">
        <f>IFERROR(INDEX(GUTS!AI1070:'GUTS'!BH1070,MATCH(2,GUTS!AK1070:'GUTS'!BI1070,0)),"")</f>
        <v/>
      </c>
      <c r="E1069" s="127" t="str">
        <f>IFERROR(INDEX(GUTS!AJ1070:'GUTS'!BH1070,MATCH(2,GUTS!AK1070:'GUTS'!BI1070,0)),"")</f>
        <v/>
      </c>
      <c r="F1069" s="127" t="str">
        <f>IFERROR(INDEX(GUTS!AI1070:'GUTS'!BH1070,MATCH(3,GUTS!AK1070:'GUTS'!BI1070,0)),"")</f>
        <v/>
      </c>
      <c r="G1069" s="127" t="str">
        <f>IFERROR(INDEX(GUTS!AJ1070:'GUTS'!BH1070,MATCH(3,GUTS!AK1070:'GUTS'!BI1070,0)),"")</f>
        <v/>
      </c>
      <c r="H1069" s="127" t="str">
        <f>IFERROR(INDEX(GUTS!AI1070:'GUTS'!BH1070,MATCH(4,GUTS!AK1070:'GUTS'!BI1070,0)),"")</f>
        <v/>
      </c>
      <c r="I1069" s="127" t="str">
        <f>IFERROR(INDEX(GUTS!AJ1070:'GUTS'!BH1070,MATCH(4,GUTS!AK1070:'GUTS'!BI1070,0)),"")</f>
        <v/>
      </c>
      <c r="J1069" s="127" t="str">
        <f>IFERROR(INDEX(GUTS!AI1070:'GUTS'!BH1070,MATCH(5,GUTS!AK1070:'GUTS'!BI1070,0)),"")</f>
        <v/>
      </c>
      <c r="K1069" s="127" t="str">
        <f>IFERROR(INDEX(GUTS!AJ1070:'GUTS'!BH1070,MATCH(5,GUTS!AK1070:'GUTS'!BI1070,0)),"")</f>
        <v/>
      </c>
      <c r="L1069" s="127" t="str">
        <f>IFERROR(INDEX(GUTS!AI1070:'GUTS'!BH1070,MATCH(6,GUTS!AK1070:'GUTS'!BI1070,0)),"")</f>
        <v/>
      </c>
      <c r="M1069" s="127" t="str">
        <f>IFERROR(INDEX(GUTS!AJ1070:'GUTS'!BH1070,MATCH(6,GUTS!AK1070:'GUTS'!BI1070,0)),"")</f>
        <v/>
      </c>
      <c r="N1069" s="127" t="e">
        <f>Audit!#REF!</f>
        <v>#REF!</v>
      </c>
      <c r="O1069" s="127" t="e">
        <f>Audit!#REF!</f>
        <v>#REF!</v>
      </c>
      <c r="P1069" s="127" t="e">
        <f>Audit!#REF!</f>
        <v>#REF!</v>
      </c>
    </row>
    <row r="1070" spans="1:16" hidden="1">
      <c r="A1070" s="127" t="e">
        <f>Audit!#REF!</f>
        <v>#REF!</v>
      </c>
      <c r="B1070" s="127" t="str">
        <f>IFERROR(INDEX(GUTS!AI1071:'GUTS'!BH1071,MATCH(1,GUTS!AK1071:'GUTS'!BI1071,0)),"")</f>
        <v/>
      </c>
      <c r="C1070" s="127" t="str">
        <f>IFERROR(INDEX(GUTS!AJ1071:'GUTS'!BH1071,MATCH(1,GUTS!AK1071:'GUTS'!BI1071,0)),"")</f>
        <v/>
      </c>
      <c r="D1070" s="127" t="str">
        <f>IFERROR(INDEX(GUTS!AI1071:'GUTS'!BH1071,MATCH(2,GUTS!AK1071:'GUTS'!BI1071,0)),"")</f>
        <v/>
      </c>
      <c r="E1070" s="127" t="str">
        <f>IFERROR(INDEX(GUTS!AJ1071:'GUTS'!BH1071,MATCH(2,GUTS!AK1071:'GUTS'!BI1071,0)),"")</f>
        <v/>
      </c>
      <c r="F1070" s="127" t="str">
        <f>IFERROR(INDEX(GUTS!AI1071:'GUTS'!BH1071,MATCH(3,GUTS!AK1071:'GUTS'!BI1071,0)),"")</f>
        <v/>
      </c>
      <c r="G1070" s="127" t="str">
        <f>IFERROR(INDEX(GUTS!AJ1071:'GUTS'!BH1071,MATCH(3,GUTS!AK1071:'GUTS'!BI1071,0)),"")</f>
        <v/>
      </c>
      <c r="H1070" s="127" t="str">
        <f>IFERROR(INDEX(GUTS!AI1071:'GUTS'!BH1071,MATCH(4,GUTS!AK1071:'GUTS'!BI1071,0)),"")</f>
        <v/>
      </c>
      <c r="I1070" s="127" t="str">
        <f>IFERROR(INDEX(GUTS!AJ1071:'GUTS'!BH1071,MATCH(4,GUTS!AK1071:'GUTS'!BI1071,0)),"")</f>
        <v/>
      </c>
      <c r="J1070" s="127" t="str">
        <f>IFERROR(INDEX(GUTS!AI1071:'GUTS'!BH1071,MATCH(5,GUTS!AK1071:'GUTS'!BI1071,0)),"")</f>
        <v/>
      </c>
      <c r="K1070" s="127" t="str">
        <f>IFERROR(INDEX(GUTS!AJ1071:'GUTS'!BH1071,MATCH(5,GUTS!AK1071:'GUTS'!BI1071,0)),"")</f>
        <v/>
      </c>
      <c r="L1070" s="127" t="str">
        <f>IFERROR(INDEX(GUTS!AI1071:'GUTS'!BH1071,MATCH(6,GUTS!AK1071:'GUTS'!BI1071,0)),"")</f>
        <v/>
      </c>
      <c r="M1070" s="127" t="str">
        <f>IFERROR(INDEX(GUTS!AJ1071:'GUTS'!BH1071,MATCH(6,GUTS!AK1071:'GUTS'!BI1071,0)),"")</f>
        <v/>
      </c>
      <c r="N1070" s="127" t="e">
        <f>Audit!#REF!</f>
        <v>#REF!</v>
      </c>
      <c r="O1070" s="127" t="e">
        <f>Audit!#REF!</f>
        <v>#REF!</v>
      </c>
      <c r="P1070" s="127" t="e">
        <f>Audit!#REF!</f>
        <v>#REF!</v>
      </c>
    </row>
    <row r="1071" spans="1:16" hidden="1">
      <c r="A1071" s="127" t="e">
        <f>Audit!#REF!</f>
        <v>#REF!</v>
      </c>
      <c r="B1071" s="127" t="str">
        <f>IFERROR(INDEX(GUTS!AI1072:'GUTS'!BH1072,MATCH(1,GUTS!AK1072:'GUTS'!BI1072,0)),"")</f>
        <v/>
      </c>
      <c r="C1071" s="127" t="str">
        <f>IFERROR(INDEX(GUTS!AJ1072:'GUTS'!BH1072,MATCH(1,GUTS!AK1072:'GUTS'!BI1072,0)),"")</f>
        <v/>
      </c>
      <c r="D1071" s="127" t="str">
        <f>IFERROR(INDEX(GUTS!AI1072:'GUTS'!BH1072,MATCH(2,GUTS!AK1072:'GUTS'!BI1072,0)),"")</f>
        <v/>
      </c>
      <c r="E1071" s="127" t="str">
        <f>IFERROR(INDEX(GUTS!AJ1072:'GUTS'!BH1072,MATCH(2,GUTS!AK1072:'GUTS'!BI1072,0)),"")</f>
        <v/>
      </c>
      <c r="F1071" s="127" t="str">
        <f>IFERROR(INDEX(GUTS!AI1072:'GUTS'!BH1072,MATCH(3,GUTS!AK1072:'GUTS'!BI1072,0)),"")</f>
        <v/>
      </c>
      <c r="G1071" s="127" t="str">
        <f>IFERROR(INDEX(GUTS!AJ1072:'GUTS'!BH1072,MATCH(3,GUTS!AK1072:'GUTS'!BI1072,0)),"")</f>
        <v/>
      </c>
      <c r="H1071" s="127" t="str">
        <f>IFERROR(INDEX(GUTS!AI1072:'GUTS'!BH1072,MATCH(4,GUTS!AK1072:'GUTS'!BI1072,0)),"")</f>
        <v/>
      </c>
      <c r="I1071" s="127" t="str">
        <f>IFERROR(INDEX(GUTS!AJ1072:'GUTS'!BH1072,MATCH(4,GUTS!AK1072:'GUTS'!BI1072,0)),"")</f>
        <v/>
      </c>
      <c r="J1071" s="127" t="str">
        <f>IFERROR(INDEX(GUTS!AI1072:'GUTS'!BH1072,MATCH(5,GUTS!AK1072:'GUTS'!BI1072,0)),"")</f>
        <v/>
      </c>
      <c r="K1071" s="127" t="str">
        <f>IFERROR(INDEX(GUTS!AJ1072:'GUTS'!BH1072,MATCH(5,GUTS!AK1072:'GUTS'!BI1072,0)),"")</f>
        <v/>
      </c>
      <c r="L1071" s="127" t="str">
        <f>IFERROR(INDEX(GUTS!AI1072:'GUTS'!BH1072,MATCH(6,GUTS!AK1072:'GUTS'!BI1072,0)),"")</f>
        <v/>
      </c>
      <c r="M1071" s="127" t="str">
        <f>IFERROR(INDEX(GUTS!AJ1072:'GUTS'!BH1072,MATCH(6,GUTS!AK1072:'GUTS'!BI1072,0)),"")</f>
        <v/>
      </c>
      <c r="N1071" s="127" t="e">
        <f>Audit!#REF!</f>
        <v>#REF!</v>
      </c>
      <c r="O1071" s="127" t="e">
        <f>Audit!#REF!</f>
        <v>#REF!</v>
      </c>
      <c r="P1071" s="127" t="e">
        <f>Audit!#REF!</f>
        <v>#REF!</v>
      </c>
    </row>
    <row r="1072" spans="1:16" hidden="1">
      <c r="A1072" s="127" t="e">
        <f>Audit!#REF!</f>
        <v>#REF!</v>
      </c>
      <c r="B1072" s="127" t="str">
        <f>IFERROR(INDEX(GUTS!AI1073:'GUTS'!BH1073,MATCH(1,GUTS!AK1073:'GUTS'!BI1073,0)),"")</f>
        <v/>
      </c>
      <c r="C1072" s="127" t="str">
        <f>IFERROR(INDEX(GUTS!AJ1073:'GUTS'!BH1073,MATCH(1,GUTS!AK1073:'GUTS'!BI1073,0)),"")</f>
        <v/>
      </c>
      <c r="D1072" s="127" t="str">
        <f>IFERROR(INDEX(GUTS!AI1073:'GUTS'!BH1073,MATCH(2,GUTS!AK1073:'GUTS'!BI1073,0)),"")</f>
        <v/>
      </c>
      <c r="E1072" s="127" t="str">
        <f>IFERROR(INDEX(GUTS!AJ1073:'GUTS'!BH1073,MATCH(2,GUTS!AK1073:'GUTS'!BI1073,0)),"")</f>
        <v/>
      </c>
      <c r="F1072" s="127" t="str">
        <f>IFERROR(INDEX(GUTS!AI1073:'GUTS'!BH1073,MATCH(3,GUTS!AK1073:'GUTS'!BI1073,0)),"")</f>
        <v/>
      </c>
      <c r="G1072" s="127" t="str">
        <f>IFERROR(INDEX(GUTS!AJ1073:'GUTS'!BH1073,MATCH(3,GUTS!AK1073:'GUTS'!BI1073,0)),"")</f>
        <v/>
      </c>
      <c r="H1072" s="127" t="str">
        <f>IFERROR(INDEX(GUTS!AI1073:'GUTS'!BH1073,MATCH(4,GUTS!AK1073:'GUTS'!BI1073,0)),"")</f>
        <v/>
      </c>
      <c r="I1072" s="127" t="str">
        <f>IFERROR(INDEX(GUTS!AJ1073:'GUTS'!BH1073,MATCH(4,GUTS!AK1073:'GUTS'!BI1073,0)),"")</f>
        <v/>
      </c>
      <c r="J1072" s="127" t="str">
        <f>IFERROR(INDEX(GUTS!AI1073:'GUTS'!BH1073,MATCH(5,GUTS!AK1073:'GUTS'!BI1073,0)),"")</f>
        <v/>
      </c>
      <c r="K1072" s="127" t="str">
        <f>IFERROR(INDEX(GUTS!AJ1073:'GUTS'!BH1073,MATCH(5,GUTS!AK1073:'GUTS'!BI1073,0)),"")</f>
        <v/>
      </c>
      <c r="L1072" s="127" t="str">
        <f>IFERROR(INDEX(GUTS!AI1073:'GUTS'!BH1073,MATCH(6,GUTS!AK1073:'GUTS'!BI1073,0)),"")</f>
        <v/>
      </c>
      <c r="M1072" s="127" t="str">
        <f>IFERROR(INDEX(GUTS!AJ1073:'GUTS'!BH1073,MATCH(6,GUTS!AK1073:'GUTS'!BI1073,0)),"")</f>
        <v/>
      </c>
      <c r="N1072" s="127" t="e">
        <f>Audit!#REF!</f>
        <v>#REF!</v>
      </c>
      <c r="O1072" s="127" t="e">
        <f>Audit!#REF!</f>
        <v>#REF!</v>
      </c>
      <c r="P1072" s="127" t="e">
        <f>Audit!#REF!</f>
        <v>#REF!</v>
      </c>
    </row>
    <row r="1073" spans="1:16" hidden="1">
      <c r="A1073" s="127" t="e">
        <f>Audit!#REF!</f>
        <v>#REF!</v>
      </c>
      <c r="B1073" s="127" t="str">
        <f>IFERROR(INDEX(GUTS!AI1074:'GUTS'!BH1074,MATCH(1,GUTS!AK1074:'GUTS'!BI1074,0)),"")</f>
        <v/>
      </c>
      <c r="C1073" s="127" t="str">
        <f>IFERROR(INDEX(GUTS!AJ1074:'GUTS'!BH1074,MATCH(1,GUTS!AK1074:'GUTS'!BI1074,0)),"")</f>
        <v/>
      </c>
      <c r="D1073" s="127" t="str">
        <f>IFERROR(INDEX(GUTS!AI1074:'GUTS'!BH1074,MATCH(2,GUTS!AK1074:'GUTS'!BI1074,0)),"")</f>
        <v/>
      </c>
      <c r="E1073" s="127" t="str">
        <f>IFERROR(INDEX(GUTS!AJ1074:'GUTS'!BH1074,MATCH(2,GUTS!AK1074:'GUTS'!BI1074,0)),"")</f>
        <v/>
      </c>
      <c r="F1073" s="127" t="str">
        <f>IFERROR(INDEX(GUTS!AI1074:'GUTS'!BH1074,MATCH(3,GUTS!AK1074:'GUTS'!BI1074,0)),"")</f>
        <v/>
      </c>
      <c r="G1073" s="127" t="str">
        <f>IFERROR(INDEX(GUTS!AJ1074:'GUTS'!BH1074,MATCH(3,GUTS!AK1074:'GUTS'!BI1074,0)),"")</f>
        <v/>
      </c>
      <c r="H1073" s="127" t="str">
        <f>IFERROR(INDEX(GUTS!AI1074:'GUTS'!BH1074,MATCH(4,GUTS!AK1074:'GUTS'!BI1074,0)),"")</f>
        <v/>
      </c>
      <c r="I1073" s="127" t="str">
        <f>IFERROR(INDEX(GUTS!AJ1074:'GUTS'!BH1074,MATCH(4,GUTS!AK1074:'GUTS'!BI1074,0)),"")</f>
        <v/>
      </c>
      <c r="J1073" s="127" t="str">
        <f>IFERROR(INDEX(GUTS!AI1074:'GUTS'!BH1074,MATCH(5,GUTS!AK1074:'GUTS'!BI1074,0)),"")</f>
        <v/>
      </c>
      <c r="K1073" s="127" t="str">
        <f>IFERROR(INDEX(GUTS!AJ1074:'GUTS'!BH1074,MATCH(5,GUTS!AK1074:'GUTS'!BI1074,0)),"")</f>
        <v/>
      </c>
      <c r="L1073" s="127" t="str">
        <f>IFERROR(INDEX(GUTS!AI1074:'GUTS'!BH1074,MATCH(6,GUTS!AK1074:'GUTS'!BI1074,0)),"")</f>
        <v/>
      </c>
      <c r="M1073" s="127" t="str">
        <f>IFERROR(INDEX(GUTS!AJ1074:'GUTS'!BH1074,MATCH(6,GUTS!AK1074:'GUTS'!BI1074,0)),"")</f>
        <v/>
      </c>
      <c r="N1073" s="127" t="e">
        <f>Audit!#REF!</f>
        <v>#REF!</v>
      </c>
      <c r="O1073" s="127" t="e">
        <f>Audit!#REF!</f>
        <v>#REF!</v>
      </c>
      <c r="P1073" s="127" t="e">
        <f>Audit!#REF!</f>
        <v>#REF!</v>
      </c>
    </row>
    <row r="1074" spans="1:16" hidden="1">
      <c r="A1074" s="127" t="e">
        <f>Audit!#REF!</f>
        <v>#REF!</v>
      </c>
      <c r="B1074" s="127" t="str">
        <f>IFERROR(INDEX(GUTS!AI1075:'GUTS'!BH1075,MATCH(1,GUTS!AK1075:'GUTS'!BI1075,0)),"")</f>
        <v/>
      </c>
      <c r="C1074" s="127" t="str">
        <f>IFERROR(INDEX(GUTS!AJ1075:'GUTS'!BH1075,MATCH(1,GUTS!AK1075:'GUTS'!BI1075,0)),"")</f>
        <v/>
      </c>
      <c r="D1074" s="127" t="str">
        <f>IFERROR(INDEX(GUTS!AI1075:'GUTS'!BH1075,MATCH(2,GUTS!AK1075:'GUTS'!BI1075,0)),"")</f>
        <v/>
      </c>
      <c r="E1074" s="127" t="str">
        <f>IFERROR(INDEX(GUTS!AJ1075:'GUTS'!BH1075,MATCH(2,GUTS!AK1075:'GUTS'!BI1075,0)),"")</f>
        <v/>
      </c>
      <c r="F1074" s="127" t="str">
        <f>IFERROR(INDEX(GUTS!AI1075:'GUTS'!BH1075,MATCH(3,GUTS!AK1075:'GUTS'!BI1075,0)),"")</f>
        <v/>
      </c>
      <c r="G1074" s="127" t="str">
        <f>IFERROR(INDEX(GUTS!AJ1075:'GUTS'!BH1075,MATCH(3,GUTS!AK1075:'GUTS'!BI1075,0)),"")</f>
        <v/>
      </c>
      <c r="H1074" s="127" t="str">
        <f>IFERROR(INDEX(GUTS!AI1075:'GUTS'!BH1075,MATCH(4,GUTS!AK1075:'GUTS'!BI1075,0)),"")</f>
        <v/>
      </c>
      <c r="I1074" s="127" t="str">
        <f>IFERROR(INDEX(GUTS!AJ1075:'GUTS'!BH1075,MATCH(4,GUTS!AK1075:'GUTS'!BI1075,0)),"")</f>
        <v/>
      </c>
      <c r="J1074" s="127" t="str">
        <f>IFERROR(INDEX(GUTS!AI1075:'GUTS'!BH1075,MATCH(5,GUTS!AK1075:'GUTS'!BI1075,0)),"")</f>
        <v/>
      </c>
      <c r="K1074" s="127" t="str">
        <f>IFERROR(INDEX(GUTS!AJ1075:'GUTS'!BH1075,MATCH(5,GUTS!AK1075:'GUTS'!BI1075,0)),"")</f>
        <v/>
      </c>
      <c r="L1074" s="127" t="str">
        <f>IFERROR(INDEX(GUTS!AI1075:'GUTS'!BH1075,MATCH(6,GUTS!AK1075:'GUTS'!BI1075,0)),"")</f>
        <v/>
      </c>
      <c r="M1074" s="127" t="str">
        <f>IFERROR(INDEX(GUTS!AJ1075:'GUTS'!BH1075,MATCH(6,GUTS!AK1075:'GUTS'!BI1075,0)),"")</f>
        <v/>
      </c>
      <c r="N1074" s="127" t="e">
        <f>Audit!#REF!</f>
        <v>#REF!</v>
      </c>
      <c r="O1074" s="127" t="e">
        <f>Audit!#REF!</f>
        <v>#REF!</v>
      </c>
      <c r="P1074" s="127" t="e">
        <f>Audit!#REF!</f>
        <v>#REF!</v>
      </c>
    </row>
    <row r="1075" spans="1:16" hidden="1">
      <c r="A1075" s="127" t="e">
        <f>Audit!#REF!</f>
        <v>#REF!</v>
      </c>
      <c r="B1075" s="127" t="str">
        <f>IFERROR(INDEX(GUTS!AI1076:'GUTS'!BH1076,MATCH(1,GUTS!AK1076:'GUTS'!BI1076,0)),"")</f>
        <v/>
      </c>
      <c r="C1075" s="127" t="str">
        <f>IFERROR(INDEX(GUTS!AJ1076:'GUTS'!BH1076,MATCH(1,GUTS!AK1076:'GUTS'!BI1076,0)),"")</f>
        <v/>
      </c>
      <c r="D1075" s="127" t="str">
        <f>IFERROR(INDEX(GUTS!AI1076:'GUTS'!BH1076,MATCH(2,GUTS!AK1076:'GUTS'!BI1076,0)),"")</f>
        <v/>
      </c>
      <c r="E1075" s="127" t="str">
        <f>IFERROR(INDEX(GUTS!AJ1076:'GUTS'!BH1076,MATCH(2,GUTS!AK1076:'GUTS'!BI1076,0)),"")</f>
        <v/>
      </c>
      <c r="F1075" s="127" t="str">
        <f>IFERROR(INDEX(GUTS!AI1076:'GUTS'!BH1076,MATCH(3,GUTS!AK1076:'GUTS'!BI1076,0)),"")</f>
        <v/>
      </c>
      <c r="G1075" s="127" t="str">
        <f>IFERROR(INDEX(GUTS!AJ1076:'GUTS'!BH1076,MATCH(3,GUTS!AK1076:'GUTS'!BI1076,0)),"")</f>
        <v/>
      </c>
      <c r="H1075" s="127" t="str">
        <f>IFERROR(INDEX(GUTS!AI1076:'GUTS'!BH1076,MATCH(4,GUTS!AK1076:'GUTS'!BI1076,0)),"")</f>
        <v/>
      </c>
      <c r="I1075" s="127" t="str">
        <f>IFERROR(INDEX(GUTS!AJ1076:'GUTS'!BH1076,MATCH(4,GUTS!AK1076:'GUTS'!BI1076,0)),"")</f>
        <v/>
      </c>
      <c r="J1075" s="127" t="str">
        <f>IFERROR(INDEX(GUTS!AI1076:'GUTS'!BH1076,MATCH(5,GUTS!AK1076:'GUTS'!BI1076,0)),"")</f>
        <v/>
      </c>
      <c r="K1075" s="127" t="str">
        <f>IFERROR(INDEX(GUTS!AJ1076:'GUTS'!BH1076,MATCH(5,GUTS!AK1076:'GUTS'!BI1076,0)),"")</f>
        <v/>
      </c>
      <c r="L1075" s="127" t="str">
        <f>IFERROR(INDEX(GUTS!AI1076:'GUTS'!BH1076,MATCH(6,GUTS!AK1076:'GUTS'!BI1076,0)),"")</f>
        <v/>
      </c>
      <c r="M1075" s="127" t="str">
        <f>IFERROR(INDEX(GUTS!AJ1076:'GUTS'!BH1076,MATCH(6,GUTS!AK1076:'GUTS'!BI1076,0)),"")</f>
        <v/>
      </c>
      <c r="N1075" s="127" t="e">
        <f>Audit!#REF!</f>
        <v>#REF!</v>
      </c>
      <c r="O1075" s="127" t="e">
        <f>Audit!#REF!</f>
        <v>#REF!</v>
      </c>
      <c r="P1075" s="127" t="e">
        <f>Audit!#REF!</f>
        <v>#REF!</v>
      </c>
    </row>
    <row r="1076" spans="1:16">
      <c r="A1076" s="127" t="e">
        <f>Audit!#REF!</f>
        <v>#REF!</v>
      </c>
      <c r="B1076" s="127" t="str">
        <f>IFERROR(INDEX(GUTS!AI1077:'GUTS'!BH1077,MATCH(1,GUTS!AK1077:'GUTS'!BI1077,0)),"")</f>
        <v/>
      </c>
      <c r="C1076" s="127" t="str">
        <f>IFERROR(INDEX(GUTS!AJ1077:'GUTS'!BH1077,MATCH(1,GUTS!AK1077:'GUTS'!BI1077,0)),"")</f>
        <v/>
      </c>
      <c r="D1076" s="127" t="str">
        <f>IFERROR(INDEX(GUTS!AI1077:'GUTS'!BH1077,MATCH(2,GUTS!AK1077:'GUTS'!BI1077,0)),"")</f>
        <v/>
      </c>
      <c r="E1076" s="127" t="str">
        <f>IFERROR(INDEX(GUTS!AJ1077:'GUTS'!BH1077,MATCH(2,GUTS!AK1077:'GUTS'!BI1077,0)),"")</f>
        <v/>
      </c>
      <c r="F1076" s="127" t="str">
        <f>IFERROR(INDEX(GUTS!AI1077:'GUTS'!BH1077,MATCH(3,GUTS!AK1077:'GUTS'!BI1077,0)),"")</f>
        <v/>
      </c>
      <c r="G1076" s="127" t="str">
        <f>IFERROR(INDEX(GUTS!AJ1077:'GUTS'!BH1077,MATCH(3,GUTS!AK1077:'GUTS'!BI1077,0)),"")</f>
        <v/>
      </c>
      <c r="H1076" s="127" t="str">
        <f>IFERROR(INDEX(GUTS!AI1077:'GUTS'!BH1077,MATCH(4,GUTS!AK1077:'GUTS'!BI1077,0)),"")</f>
        <v/>
      </c>
      <c r="I1076" s="127" t="str">
        <f>IFERROR(INDEX(GUTS!AJ1077:'GUTS'!BH1077,MATCH(4,GUTS!AK1077:'GUTS'!BI1077,0)),"")</f>
        <v/>
      </c>
      <c r="J1076" s="127" t="str">
        <f>IFERROR(INDEX(GUTS!AI1077:'GUTS'!BH1077,MATCH(5,GUTS!AK1077:'GUTS'!BI1077,0)),"")</f>
        <v/>
      </c>
      <c r="K1076" s="127" t="str">
        <f>IFERROR(INDEX(GUTS!AJ1077:'GUTS'!BH1077,MATCH(5,GUTS!AK1077:'GUTS'!BI1077,0)),"")</f>
        <v/>
      </c>
      <c r="L1076" s="127" t="str">
        <f>IFERROR(INDEX(GUTS!AI1077:'GUTS'!BH1077,MATCH(6,GUTS!AK1077:'GUTS'!BI1077,0)),"")</f>
        <v/>
      </c>
      <c r="M1076" s="127" t="str">
        <f>IFERROR(INDEX(GUTS!AJ1077:'GUTS'!BH1077,MATCH(6,GUTS!AK1077:'GUTS'!BI1077,0)),"")</f>
        <v/>
      </c>
      <c r="N1076" s="127" t="e">
        <f>Audit!#REF!</f>
        <v>#REF!</v>
      </c>
      <c r="O1076" s="127" t="e">
        <f>Audit!#REF!</f>
        <v>#REF!</v>
      </c>
      <c r="P1076" s="127" t="e">
        <f>Audit!#REF!</f>
        <v>#REF!</v>
      </c>
    </row>
    <row r="1077" spans="1:16" hidden="1">
      <c r="A1077" s="127" t="e">
        <f>Audit!#REF!</f>
        <v>#REF!</v>
      </c>
      <c r="B1077" s="127" t="str">
        <f>IFERROR(INDEX(GUTS!AI1078:'GUTS'!BH1078,MATCH(1,GUTS!AK1078:'GUTS'!BI1078,0)),"")</f>
        <v/>
      </c>
      <c r="C1077" s="127" t="str">
        <f>IFERROR(INDEX(GUTS!AJ1078:'GUTS'!BH1078,MATCH(1,GUTS!AK1078:'GUTS'!BI1078,0)),"")</f>
        <v/>
      </c>
      <c r="D1077" s="127" t="str">
        <f>IFERROR(INDEX(GUTS!AI1078:'GUTS'!BH1078,MATCH(2,GUTS!AK1078:'GUTS'!BI1078,0)),"")</f>
        <v/>
      </c>
      <c r="E1077" s="127" t="str">
        <f>IFERROR(INDEX(GUTS!AJ1078:'GUTS'!BH1078,MATCH(2,GUTS!AK1078:'GUTS'!BI1078,0)),"")</f>
        <v/>
      </c>
      <c r="F1077" s="127" t="str">
        <f>IFERROR(INDEX(GUTS!AI1078:'GUTS'!BH1078,MATCH(3,GUTS!AK1078:'GUTS'!BI1078,0)),"")</f>
        <v/>
      </c>
      <c r="G1077" s="127" t="str">
        <f>IFERROR(INDEX(GUTS!AJ1078:'GUTS'!BH1078,MATCH(3,GUTS!AK1078:'GUTS'!BI1078,0)),"")</f>
        <v/>
      </c>
      <c r="H1077" s="127" t="str">
        <f>IFERROR(INDEX(GUTS!AI1078:'GUTS'!BH1078,MATCH(4,GUTS!AK1078:'GUTS'!BI1078,0)),"")</f>
        <v/>
      </c>
      <c r="I1077" s="127" t="str">
        <f>IFERROR(INDEX(GUTS!AJ1078:'GUTS'!BH1078,MATCH(4,GUTS!AK1078:'GUTS'!BI1078,0)),"")</f>
        <v/>
      </c>
      <c r="J1077" s="127" t="str">
        <f>IFERROR(INDEX(GUTS!AI1078:'GUTS'!BH1078,MATCH(5,GUTS!AK1078:'GUTS'!BI1078,0)),"")</f>
        <v/>
      </c>
      <c r="K1077" s="127" t="str">
        <f>IFERROR(INDEX(GUTS!AJ1078:'GUTS'!BH1078,MATCH(5,GUTS!AK1078:'GUTS'!BI1078,0)),"")</f>
        <v/>
      </c>
      <c r="L1077" s="127" t="str">
        <f>IFERROR(INDEX(GUTS!AI1078:'GUTS'!BH1078,MATCH(6,GUTS!AK1078:'GUTS'!BI1078,0)),"")</f>
        <v/>
      </c>
      <c r="M1077" s="127" t="str">
        <f>IFERROR(INDEX(GUTS!AJ1078:'GUTS'!BH1078,MATCH(6,GUTS!AK1078:'GUTS'!BI1078,0)),"")</f>
        <v/>
      </c>
      <c r="N1077" s="127" t="e">
        <f>Audit!#REF!</f>
        <v>#REF!</v>
      </c>
      <c r="O1077" s="127" t="e">
        <f>Audit!#REF!</f>
        <v>#REF!</v>
      </c>
      <c r="P1077" s="127" t="e">
        <f>Audit!#REF!</f>
        <v>#REF!</v>
      </c>
    </row>
    <row r="1078" spans="1:16" hidden="1">
      <c r="A1078" s="127" t="e">
        <f>Audit!#REF!</f>
        <v>#REF!</v>
      </c>
      <c r="B1078" s="127" t="str">
        <f>IFERROR(INDEX(GUTS!AI1079:'GUTS'!BH1079,MATCH(1,GUTS!AK1079:'GUTS'!BI1079,0)),"")</f>
        <v/>
      </c>
      <c r="C1078" s="127" t="str">
        <f>IFERROR(INDEX(GUTS!AJ1079:'GUTS'!BH1079,MATCH(1,GUTS!AK1079:'GUTS'!BI1079,0)),"")</f>
        <v/>
      </c>
      <c r="D1078" s="127" t="str">
        <f>IFERROR(INDEX(GUTS!AI1079:'GUTS'!BH1079,MATCH(2,GUTS!AK1079:'GUTS'!BI1079,0)),"")</f>
        <v/>
      </c>
      <c r="E1078" s="127" t="str">
        <f>IFERROR(INDEX(GUTS!AJ1079:'GUTS'!BH1079,MATCH(2,GUTS!AK1079:'GUTS'!BI1079,0)),"")</f>
        <v/>
      </c>
      <c r="F1078" s="127" t="str">
        <f>IFERROR(INDEX(GUTS!AI1079:'GUTS'!BH1079,MATCH(3,GUTS!AK1079:'GUTS'!BI1079,0)),"")</f>
        <v/>
      </c>
      <c r="G1078" s="127" t="str">
        <f>IFERROR(INDEX(GUTS!AJ1079:'GUTS'!BH1079,MATCH(3,GUTS!AK1079:'GUTS'!BI1079,0)),"")</f>
        <v/>
      </c>
      <c r="H1078" s="127" t="str">
        <f>IFERROR(INDEX(GUTS!AI1079:'GUTS'!BH1079,MATCH(4,GUTS!AK1079:'GUTS'!BI1079,0)),"")</f>
        <v/>
      </c>
      <c r="I1078" s="127" t="str">
        <f>IFERROR(INDEX(GUTS!AJ1079:'GUTS'!BH1079,MATCH(4,GUTS!AK1079:'GUTS'!BI1079,0)),"")</f>
        <v/>
      </c>
      <c r="J1078" s="127" t="str">
        <f>IFERROR(INDEX(GUTS!AI1079:'GUTS'!BH1079,MATCH(5,GUTS!AK1079:'GUTS'!BI1079,0)),"")</f>
        <v/>
      </c>
      <c r="K1078" s="127" t="str">
        <f>IFERROR(INDEX(GUTS!AJ1079:'GUTS'!BH1079,MATCH(5,GUTS!AK1079:'GUTS'!BI1079,0)),"")</f>
        <v/>
      </c>
      <c r="L1078" s="127" t="str">
        <f>IFERROR(INDEX(GUTS!AI1079:'GUTS'!BH1079,MATCH(6,GUTS!AK1079:'GUTS'!BI1079,0)),"")</f>
        <v/>
      </c>
      <c r="M1078" s="127" t="str">
        <f>IFERROR(INDEX(GUTS!AJ1079:'GUTS'!BH1079,MATCH(6,GUTS!AK1079:'GUTS'!BI1079,0)),"")</f>
        <v/>
      </c>
      <c r="N1078" s="127" t="e">
        <f>Audit!#REF!</f>
        <v>#REF!</v>
      </c>
      <c r="O1078" s="127" t="e">
        <f>Audit!#REF!</f>
        <v>#REF!</v>
      </c>
      <c r="P1078" s="127" t="e">
        <f>Audit!#REF!</f>
        <v>#REF!</v>
      </c>
    </row>
    <row r="1079" spans="1:16" hidden="1">
      <c r="A1079" s="127" t="e">
        <f>Audit!#REF!</f>
        <v>#REF!</v>
      </c>
      <c r="B1079" s="127" t="str">
        <f>IFERROR(INDEX(GUTS!AI1080:'GUTS'!BH1080,MATCH(1,GUTS!AK1080:'GUTS'!BI1080,0)),"")</f>
        <v/>
      </c>
      <c r="C1079" s="127" t="str">
        <f>IFERROR(INDEX(GUTS!AJ1080:'GUTS'!BH1080,MATCH(1,GUTS!AK1080:'GUTS'!BI1080,0)),"")</f>
        <v/>
      </c>
      <c r="D1079" s="127" t="str">
        <f>IFERROR(INDEX(GUTS!AI1080:'GUTS'!BH1080,MATCH(2,GUTS!AK1080:'GUTS'!BI1080,0)),"")</f>
        <v/>
      </c>
      <c r="E1079" s="127" t="str">
        <f>IFERROR(INDEX(GUTS!AJ1080:'GUTS'!BH1080,MATCH(2,GUTS!AK1080:'GUTS'!BI1080,0)),"")</f>
        <v/>
      </c>
      <c r="F1079" s="127" t="str">
        <f>IFERROR(INDEX(GUTS!AI1080:'GUTS'!BH1080,MATCH(3,GUTS!AK1080:'GUTS'!BI1080,0)),"")</f>
        <v/>
      </c>
      <c r="G1079" s="127" t="str">
        <f>IFERROR(INDEX(GUTS!AJ1080:'GUTS'!BH1080,MATCH(3,GUTS!AK1080:'GUTS'!BI1080,0)),"")</f>
        <v/>
      </c>
      <c r="H1079" s="127" t="str">
        <f>IFERROR(INDEX(GUTS!AI1080:'GUTS'!BH1080,MATCH(4,GUTS!AK1080:'GUTS'!BI1080,0)),"")</f>
        <v/>
      </c>
      <c r="I1079" s="127" t="str">
        <f>IFERROR(INDEX(GUTS!AJ1080:'GUTS'!BH1080,MATCH(4,GUTS!AK1080:'GUTS'!BI1080,0)),"")</f>
        <v/>
      </c>
      <c r="J1079" s="127" t="str">
        <f>IFERROR(INDEX(GUTS!AI1080:'GUTS'!BH1080,MATCH(5,GUTS!AK1080:'GUTS'!BI1080,0)),"")</f>
        <v/>
      </c>
      <c r="K1079" s="127" t="str">
        <f>IFERROR(INDEX(GUTS!AJ1080:'GUTS'!BH1080,MATCH(5,GUTS!AK1080:'GUTS'!BI1080,0)),"")</f>
        <v/>
      </c>
      <c r="L1079" s="127" t="str">
        <f>IFERROR(INDEX(GUTS!AI1080:'GUTS'!BH1080,MATCH(6,GUTS!AK1080:'GUTS'!BI1080,0)),"")</f>
        <v/>
      </c>
      <c r="M1079" s="127" t="str">
        <f>IFERROR(INDEX(GUTS!AJ1080:'GUTS'!BH1080,MATCH(6,GUTS!AK1080:'GUTS'!BI1080,0)),"")</f>
        <v/>
      </c>
      <c r="N1079" s="127" t="e">
        <f>Audit!#REF!</f>
        <v>#REF!</v>
      </c>
      <c r="O1079" s="127" t="e">
        <f>Audit!#REF!</f>
        <v>#REF!</v>
      </c>
      <c r="P1079" s="127" t="e">
        <f>Audit!#REF!</f>
        <v>#REF!</v>
      </c>
    </row>
    <row r="1080" spans="1:16" hidden="1">
      <c r="A1080" s="127" t="e">
        <f>Audit!#REF!</f>
        <v>#REF!</v>
      </c>
      <c r="B1080" s="127" t="str">
        <f>IFERROR(INDEX(GUTS!AI1081:'GUTS'!BH1081,MATCH(1,GUTS!AK1081:'GUTS'!BI1081,0)),"")</f>
        <v/>
      </c>
      <c r="C1080" s="127" t="str">
        <f>IFERROR(INDEX(GUTS!AJ1081:'GUTS'!BH1081,MATCH(1,GUTS!AK1081:'GUTS'!BI1081,0)),"")</f>
        <v/>
      </c>
      <c r="D1080" s="127" t="str">
        <f>IFERROR(INDEX(GUTS!AI1081:'GUTS'!BH1081,MATCH(2,GUTS!AK1081:'GUTS'!BI1081,0)),"")</f>
        <v/>
      </c>
      <c r="E1080" s="127" t="str">
        <f>IFERROR(INDEX(GUTS!AJ1081:'GUTS'!BH1081,MATCH(2,GUTS!AK1081:'GUTS'!BI1081,0)),"")</f>
        <v/>
      </c>
      <c r="F1080" s="127" t="str">
        <f>IFERROR(INDEX(GUTS!AI1081:'GUTS'!BH1081,MATCH(3,GUTS!AK1081:'GUTS'!BI1081,0)),"")</f>
        <v/>
      </c>
      <c r="G1080" s="127" t="str">
        <f>IFERROR(INDEX(GUTS!AJ1081:'GUTS'!BH1081,MATCH(3,GUTS!AK1081:'GUTS'!BI1081,0)),"")</f>
        <v/>
      </c>
      <c r="H1080" s="127" t="str">
        <f>IFERROR(INDEX(GUTS!AI1081:'GUTS'!BH1081,MATCH(4,GUTS!AK1081:'GUTS'!BI1081,0)),"")</f>
        <v/>
      </c>
      <c r="I1080" s="127" t="str">
        <f>IFERROR(INDEX(GUTS!AJ1081:'GUTS'!BH1081,MATCH(4,GUTS!AK1081:'GUTS'!BI1081,0)),"")</f>
        <v/>
      </c>
      <c r="J1080" s="127" t="str">
        <f>IFERROR(INDEX(GUTS!AI1081:'GUTS'!BH1081,MATCH(5,GUTS!AK1081:'GUTS'!BI1081,0)),"")</f>
        <v/>
      </c>
      <c r="K1080" s="127" t="str">
        <f>IFERROR(INDEX(GUTS!AJ1081:'GUTS'!BH1081,MATCH(5,GUTS!AK1081:'GUTS'!BI1081,0)),"")</f>
        <v/>
      </c>
      <c r="L1080" s="127" t="str">
        <f>IFERROR(INDEX(GUTS!AI1081:'GUTS'!BH1081,MATCH(6,GUTS!AK1081:'GUTS'!BI1081,0)),"")</f>
        <v/>
      </c>
      <c r="M1080" s="127" t="str">
        <f>IFERROR(INDEX(GUTS!AJ1081:'GUTS'!BH1081,MATCH(6,GUTS!AK1081:'GUTS'!BI1081,0)),"")</f>
        <v/>
      </c>
      <c r="N1080" s="127" t="e">
        <f>Audit!#REF!</f>
        <v>#REF!</v>
      </c>
      <c r="O1080" s="127" t="e">
        <f>Audit!#REF!</f>
        <v>#REF!</v>
      </c>
      <c r="P1080" s="127" t="e">
        <f>Audit!#REF!</f>
        <v>#REF!</v>
      </c>
    </row>
    <row r="1081" spans="1:16" hidden="1">
      <c r="A1081" s="127" t="e">
        <f>Audit!#REF!</f>
        <v>#REF!</v>
      </c>
      <c r="B1081" s="127" t="str">
        <f>IFERROR(INDEX(GUTS!AI1082:'GUTS'!BH1082,MATCH(1,GUTS!AK1082:'GUTS'!BI1082,0)),"")</f>
        <v/>
      </c>
      <c r="C1081" s="127" t="str">
        <f>IFERROR(INDEX(GUTS!AJ1082:'GUTS'!BH1082,MATCH(1,GUTS!AK1082:'GUTS'!BI1082,0)),"")</f>
        <v/>
      </c>
      <c r="D1081" s="127" t="str">
        <f>IFERROR(INDEX(GUTS!AI1082:'GUTS'!BH1082,MATCH(2,GUTS!AK1082:'GUTS'!BI1082,0)),"")</f>
        <v/>
      </c>
      <c r="E1081" s="127" t="str">
        <f>IFERROR(INDEX(GUTS!AJ1082:'GUTS'!BH1082,MATCH(2,GUTS!AK1082:'GUTS'!BI1082,0)),"")</f>
        <v/>
      </c>
      <c r="F1081" s="127" t="str">
        <f>IFERROR(INDEX(GUTS!AI1082:'GUTS'!BH1082,MATCH(3,GUTS!AK1082:'GUTS'!BI1082,0)),"")</f>
        <v/>
      </c>
      <c r="G1081" s="127" t="str">
        <f>IFERROR(INDEX(GUTS!AJ1082:'GUTS'!BH1082,MATCH(3,GUTS!AK1082:'GUTS'!BI1082,0)),"")</f>
        <v/>
      </c>
      <c r="H1081" s="127" t="str">
        <f>IFERROR(INDEX(GUTS!AI1082:'GUTS'!BH1082,MATCH(4,GUTS!AK1082:'GUTS'!BI1082,0)),"")</f>
        <v/>
      </c>
      <c r="I1081" s="127" t="str">
        <f>IFERROR(INDEX(GUTS!AJ1082:'GUTS'!BH1082,MATCH(4,GUTS!AK1082:'GUTS'!BI1082,0)),"")</f>
        <v/>
      </c>
      <c r="J1081" s="127" t="str">
        <f>IFERROR(INDEX(GUTS!AI1082:'GUTS'!BH1082,MATCH(5,GUTS!AK1082:'GUTS'!BI1082,0)),"")</f>
        <v/>
      </c>
      <c r="K1081" s="127" t="str">
        <f>IFERROR(INDEX(GUTS!AJ1082:'GUTS'!BH1082,MATCH(5,GUTS!AK1082:'GUTS'!BI1082,0)),"")</f>
        <v/>
      </c>
      <c r="L1081" s="127" t="str">
        <f>IFERROR(INDEX(GUTS!AI1082:'GUTS'!BH1082,MATCH(6,GUTS!AK1082:'GUTS'!BI1082,0)),"")</f>
        <v/>
      </c>
      <c r="M1081" s="127" t="str">
        <f>IFERROR(INDEX(GUTS!AJ1082:'GUTS'!BH1082,MATCH(6,GUTS!AK1082:'GUTS'!BI1082,0)),"")</f>
        <v/>
      </c>
      <c r="N1081" s="127" t="e">
        <f>Audit!#REF!</f>
        <v>#REF!</v>
      </c>
      <c r="O1081" s="127" t="e">
        <f>Audit!#REF!</f>
        <v>#REF!</v>
      </c>
      <c r="P1081" s="127" t="e">
        <f>Audit!#REF!</f>
        <v>#REF!</v>
      </c>
    </row>
    <row r="1082" spans="1:16" hidden="1">
      <c r="A1082" s="127" t="e">
        <f>Audit!#REF!</f>
        <v>#REF!</v>
      </c>
      <c r="B1082" s="127" t="str">
        <f>IFERROR(INDEX(GUTS!AI1083:'GUTS'!BH1083,MATCH(1,GUTS!AK1083:'GUTS'!BI1083,0)),"")</f>
        <v/>
      </c>
      <c r="C1082" s="127" t="str">
        <f>IFERROR(INDEX(GUTS!AJ1083:'GUTS'!BH1083,MATCH(1,GUTS!AK1083:'GUTS'!BI1083,0)),"")</f>
        <v/>
      </c>
      <c r="D1082" s="127" t="str">
        <f>IFERROR(INDEX(GUTS!AI1083:'GUTS'!BH1083,MATCH(2,GUTS!AK1083:'GUTS'!BI1083,0)),"")</f>
        <v/>
      </c>
      <c r="E1082" s="127" t="str">
        <f>IFERROR(INDEX(GUTS!AJ1083:'GUTS'!BH1083,MATCH(2,GUTS!AK1083:'GUTS'!BI1083,0)),"")</f>
        <v/>
      </c>
      <c r="F1082" s="127" t="str">
        <f>IFERROR(INDEX(GUTS!AI1083:'GUTS'!BH1083,MATCH(3,GUTS!AK1083:'GUTS'!BI1083,0)),"")</f>
        <v/>
      </c>
      <c r="G1082" s="127" t="str">
        <f>IFERROR(INDEX(GUTS!AJ1083:'GUTS'!BH1083,MATCH(3,GUTS!AK1083:'GUTS'!BI1083,0)),"")</f>
        <v/>
      </c>
      <c r="H1082" s="127" t="str">
        <f>IFERROR(INDEX(GUTS!AI1083:'GUTS'!BH1083,MATCH(4,GUTS!AK1083:'GUTS'!BI1083,0)),"")</f>
        <v/>
      </c>
      <c r="I1082" s="127" t="str">
        <f>IFERROR(INDEX(GUTS!AJ1083:'GUTS'!BH1083,MATCH(4,GUTS!AK1083:'GUTS'!BI1083,0)),"")</f>
        <v/>
      </c>
      <c r="J1082" s="127" t="str">
        <f>IFERROR(INDEX(GUTS!AI1083:'GUTS'!BH1083,MATCH(5,GUTS!AK1083:'GUTS'!BI1083,0)),"")</f>
        <v/>
      </c>
      <c r="K1082" s="127" t="str">
        <f>IFERROR(INDEX(GUTS!AJ1083:'GUTS'!BH1083,MATCH(5,GUTS!AK1083:'GUTS'!BI1083,0)),"")</f>
        <v/>
      </c>
      <c r="L1082" s="127" t="str">
        <f>IFERROR(INDEX(GUTS!AI1083:'GUTS'!BH1083,MATCH(6,GUTS!AK1083:'GUTS'!BI1083,0)),"")</f>
        <v/>
      </c>
      <c r="M1082" s="127" t="str">
        <f>IFERROR(INDEX(GUTS!AJ1083:'GUTS'!BH1083,MATCH(6,GUTS!AK1083:'GUTS'!BI1083,0)),"")</f>
        <v/>
      </c>
      <c r="N1082" s="127" t="e">
        <f>Audit!#REF!</f>
        <v>#REF!</v>
      </c>
      <c r="O1082" s="127" t="e">
        <f>Audit!#REF!</f>
        <v>#REF!</v>
      </c>
      <c r="P1082" s="127" t="e">
        <f>Audit!#REF!</f>
        <v>#REF!</v>
      </c>
    </row>
    <row r="1083" spans="1:16" hidden="1">
      <c r="A1083" s="127" t="e">
        <f>Audit!#REF!</f>
        <v>#REF!</v>
      </c>
      <c r="B1083" s="127" t="str">
        <f>IFERROR(INDEX(GUTS!AI1084:'GUTS'!BH1084,MATCH(1,GUTS!AK1084:'GUTS'!BI1084,0)),"")</f>
        <v/>
      </c>
      <c r="C1083" s="127" t="str">
        <f>IFERROR(INDEX(GUTS!AJ1084:'GUTS'!BH1084,MATCH(1,GUTS!AK1084:'GUTS'!BI1084,0)),"")</f>
        <v/>
      </c>
      <c r="D1083" s="127" t="str">
        <f>IFERROR(INDEX(GUTS!AI1084:'GUTS'!BH1084,MATCH(2,GUTS!AK1084:'GUTS'!BI1084,0)),"")</f>
        <v/>
      </c>
      <c r="E1083" s="127" t="str">
        <f>IFERROR(INDEX(GUTS!AJ1084:'GUTS'!BH1084,MATCH(2,GUTS!AK1084:'GUTS'!BI1084,0)),"")</f>
        <v/>
      </c>
      <c r="F1083" s="127" t="str">
        <f>IFERROR(INDEX(GUTS!AI1084:'GUTS'!BH1084,MATCH(3,GUTS!AK1084:'GUTS'!BI1084,0)),"")</f>
        <v/>
      </c>
      <c r="G1083" s="127" t="str">
        <f>IFERROR(INDEX(GUTS!AJ1084:'GUTS'!BH1084,MATCH(3,GUTS!AK1084:'GUTS'!BI1084,0)),"")</f>
        <v/>
      </c>
      <c r="H1083" s="127" t="str">
        <f>IFERROR(INDEX(GUTS!AI1084:'GUTS'!BH1084,MATCH(4,GUTS!AK1084:'GUTS'!BI1084,0)),"")</f>
        <v/>
      </c>
      <c r="I1083" s="127" t="str">
        <f>IFERROR(INDEX(GUTS!AJ1084:'GUTS'!BH1084,MATCH(4,GUTS!AK1084:'GUTS'!BI1084,0)),"")</f>
        <v/>
      </c>
      <c r="J1083" s="127" t="str">
        <f>IFERROR(INDEX(GUTS!AI1084:'GUTS'!BH1084,MATCH(5,GUTS!AK1084:'GUTS'!BI1084,0)),"")</f>
        <v/>
      </c>
      <c r="K1083" s="127" t="str">
        <f>IFERROR(INDEX(GUTS!AJ1084:'GUTS'!BH1084,MATCH(5,GUTS!AK1084:'GUTS'!BI1084,0)),"")</f>
        <v/>
      </c>
      <c r="L1083" s="127" t="str">
        <f>IFERROR(INDEX(GUTS!AI1084:'GUTS'!BH1084,MATCH(6,GUTS!AK1084:'GUTS'!BI1084,0)),"")</f>
        <v/>
      </c>
      <c r="M1083" s="127" t="str">
        <f>IFERROR(INDEX(GUTS!AJ1084:'GUTS'!BH1084,MATCH(6,GUTS!AK1084:'GUTS'!BI1084,0)),"")</f>
        <v/>
      </c>
      <c r="N1083" s="127" t="e">
        <f>Audit!#REF!</f>
        <v>#REF!</v>
      </c>
      <c r="O1083" s="127" t="e">
        <f>Audit!#REF!</f>
        <v>#REF!</v>
      </c>
      <c r="P1083" s="127" t="e">
        <f>Audit!#REF!</f>
        <v>#REF!</v>
      </c>
    </row>
    <row r="1084" spans="1:16" hidden="1">
      <c r="A1084" s="127" t="e">
        <f>Audit!#REF!</f>
        <v>#REF!</v>
      </c>
      <c r="B1084" s="127" t="str">
        <f>IFERROR(INDEX(GUTS!AI1085:'GUTS'!BH1085,MATCH(1,GUTS!AK1085:'GUTS'!BI1085,0)),"")</f>
        <v/>
      </c>
      <c r="C1084" s="127" t="str">
        <f>IFERROR(INDEX(GUTS!AJ1085:'GUTS'!BH1085,MATCH(1,GUTS!AK1085:'GUTS'!BI1085,0)),"")</f>
        <v/>
      </c>
      <c r="D1084" s="127" t="str">
        <f>IFERROR(INDEX(GUTS!AI1085:'GUTS'!BH1085,MATCH(2,GUTS!AK1085:'GUTS'!BI1085,0)),"")</f>
        <v/>
      </c>
      <c r="E1084" s="127" t="str">
        <f>IFERROR(INDEX(GUTS!AJ1085:'GUTS'!BH1085,MATCH(2,GUTS!AK1085:'GUTS'!BI1085,0)),"")</f>
        <v/>
      </c>
      <c r="F1084" s="127" t="str">
        <f>IFERROR(INDEX(GUTS!AI1085:'GUTS'!BH1085,MATCH(3,GUTS!AK1085:'GUTS'!BI1085,0)),"")</f>
        <v/>
      </c>
      <c r="G1084" s="127" t="str">
        <f>IFERROR(INDEX(GUTS!AJ1085:'GUTS'!BH1085,MATCH(3,GUTS!AK1085:'GUTS'!BI1085,0)),"")</f>
        <v/>
      </c>
      <c r="H1084" s="127" t="str">
        <f>IFERROR(INDEX(GUTS!AI1085:'GUTS'!BH1085,MATCH(4,GUTS!AK1085:'GUTS'!BI1085,0)),"")</f>
        <v/>
      </c>
      <c r="I1084" s="127" t="str">
        <f>IFERROR(INDEX(GUTS!AJ1085:'GUTS'!BH1085,MATCH(4,GUTS!AK1085:'GUTS'!BI1085,0)),"")</f>
        <v/>
      </c>
      <c r="J1084" s="127" t="str">
        <f>IFERROR(INDEX(GUTS!AI1085:'GUTS'!BH1085,MATCH(5,GUTS!AK1085:'GUTS'!BI1085,0)),"")</f>
        <v/>
      </c>
      <c r="K1084" s="127" t="str">
        <f>IFERROR(INDEX(GUTS!AJ1085:'GUTS'!BH1085,MATCH(5,GUTS!AK1085:'GUTS'!BI1085,0)),"")</f>
        <v/>
      </c>
      <c r="L1084" s="127" t="str">
        <f>IFERROR(INDEX(GUTS!AI1085:'GUTS'!BH1085,MATCH(6,GUTS!AK1085:'GUTS'!BI1085,0)),"")</f>
        <v/>
      </c>
      <c r="M1084" s="127" t="str">
        <f>IFERROR(INDEX(GUTS!AJ1085:'GUTS'!BH1085,MATCH(6,GUTS!AK1085:'GUTS'!BI1085,0)),"")</f>
        <v/>
      </c>
      <c r="N1084" s="127" t="e">
        <f>Audit!#REF!</f>
        <v>#REF!</v>
      </c>
      <c r="O1084" s="127" t="e">
        <f>Audit!#REF!</f>
        <v>#REF!</v>
      </c>
      <c r="P1084" s="127" t="e">
        <f>Audit!#REF!</f>
        <v>#REF!</v>
      </c>
    </row>
    <row r="1085" spans="1:16" hidden="1">
      <c r="A1085" s="127" t="e">
        <f>Audit!#REF!</f>
        <v>#REF!</v>
      </c>
      <c r="B1085" s="127" t="str">
        <f>IFERROR(INDEX(GUTS!AI1086:'GUTS'!BH1086,MATCH(1,GUTS!AK1086:'GUTS'!BI1086,0)),"")</f>
        <v/>
      </c>
      <c r="C1085" s="127" t="str">
        <f>IFERROR(INDEX(GUTS!AJ1086:'GUTS'!BH1086,MATCH(1,GUTS!AK1086:'GUTS'!BI1086,0)),"")</f>
        <v/>
      </c>
      <c r="D1085" s="127" t="str">
        <f>IFERROR(INDEX(GUTS!AI1086:'GUTS'!BH1086,MATCH(2,GUTS!AK1086:'GUTS'!BI1086,0)),"")</f>
        <v/>
      </c>
      <c r="E1085" s="127" t="str">
        <f>IFERROR(INDEX(GUTS!AJ1086:'GUTS'!BH1086,MATCH(2,GUTS!AK1086:'GUTS'!BI1086,0)),"")</f>
        <v/>
      </c>
      <c r="F1085" s="127" t="str">
        <f>IFERROR(INDEX(GUTS!AI1086:'GUTS'!BH1086,MATCH(3,GUTS!AK1086:'GUTS'!BI1086,0)),"")</f>
        <v/>
      </c>
      <c r="G1085" s="127" t="str">
        <f>IFERROR(INDEX(GUTS!AJ1086:'GUTS'!BH1086,MATCH(3,GUTS!AK1086:'GUTS'!BI1086,0)),"")</f>
        <v/>
      </c>
      <c r="H1085" s="127" t="str">
        <f>IFERROR(INDEX(GUTS!AI1086:'GUTS'!BH1086,MATCH(4,GUTS!AK1086:'GUTS'!BI1086,0)),"")</f>
        <v/>
      </c>
      <c r="I1085" s="127" t="str">
        <f>IFERROR(INDEX(GUTS!AJ1086:'GUTS'!BH1086,MATCH(4,GUTS!AK1086:'GUTS'!BI1086,0)),"")</f>
        <v/>
      </c>
      <c r="J1085" s="127" t="str">
        <f>IFERROR(INDEX(GUTS!AI1086:'GUTS'!BH1086,MATCH(5,GUTS!AK1086:'GUTS'!BI1086,0)),"")</f>
        <v/>
      </c>
      <c r="K1085" s="127" t="str">
        <f>IFERROR(INDEX(GUTS!AJ1086:'GUTS'!BH1086,MATCH(5,GUTS!AK1086:'GUTS'!BI1086,0)),"")</f>
        <v/>
      </c>
      <c r="L1085" s="127" t="str">
        <f>IFERROR(INDEX(GUTS!AI1086:'GUTS'!BH1086,MATCH(6,GUTS!AK1086:'GUTS'!BI1086,0)),"")</f>
        <v/>
      </c>
      <c r="M1085" s="127" t="str">
        <f>IFERROR(INDEX(GUTS!AJ1086:'GUTS'!BH1086,MATCH(6,GUTS!AK1086:'GUTS'!BI1086,0)),"")</f>
        <v/>
      </c>
      <c r="N1085" s="127" t="e">
        <f>Audit!#REF!</f>
        <v>#REF!</v>
      </c>
      <c r="O1085" s="127" t="e">
        <f>Audit!#REF!</f>
        <v>#REF!</v>
      </c>
      <c r="P1085" s="127" t="e">
        <f>Audit!#REF!</f>
        <v>#REF!</v>
      </c>
    </row>
    <row r="1086" spans="1:16" hidden="1">
      <c r="A1086" s="127" t="e">
        <f>Audit!#REF!</f>
        <v>#REF!</v>
      </c>
      <c r="B1086" s="127" t="str">
        <f>IFERROR(INDEX(GUTS!AI1087:'GUTS'!BH1087,MATCH(1,GUTS!AK1087:'GUTS'!BI1087,0)),"")</f>
        <v/>
      </c>
      <c r="C1086" s="127" t="str">
        <f>IFERROR(INDEX(GUTS!AJ1087:'GUTS'!BH1087,MATCH(1,GUTS!AK1087:'GUTS'!BI1087,0)),"")</f>
        <v/>
      </c>
      <c r="D1086" s="127" t="str">
        <f>IFERROR(INDEX(GUTS!AI1087:'GUTS'!BH1087,MATCH(2,GUTS!AK1087:'GUTS'!BI1087,0)),"")</f>
        <v/>
      </c>
      <c r="E1086" s="127" t="str">
        <f>IFERROR(INDEX(GUTS!AJ1087:'GUTS'!BH1087,MATCH(2,GUTS!AK1087:'GUTS'!BI1087,0)),"")</f>
        <v/>
      </c>
      <c r="F1086" s="127" t="str">
        <f>IFERROR(INDEX(GUTS!AI1087:'GUTS'!BH1087,MATCH(3,GUTS!AK1087:'GUTS'!BI1087,0)),"")</f>
        <v/>
      </c>
      <c r="G1086" s="127" t="str">
        <f>IFERROR(INDEX(GUTS!AJ1087:'GUTS'!BH1087,MATCH(3,GUTS!AK1087:'GUTS'!BI1087,0)),"")</f>
        <v/>
      </c>
      <c r="H1086" s="127" t="str">
        <f>IFERROR(INDEX(GUTS!AI1087:'GUTS'!BH1087,MATCH(4,GUTS!AK1087:'GUTS'!BI1087,0)),"")</f>
        <v/>
      </c>
      <c r="I1086" s="127" t="str">
        <f>IFERROR(INDEX(GUTS!AJ1087:'GUTS'!BH1087,MATCH(4,GUTS!AK1087:'GUTS'!BI1087,0)),"")</f>
        <v/>
      </c>
      <c r="J1086" s="127" t="str">
        <f>IFERROR(INDEX(GUTS!AI1087:'GUTS'!BH1087,MATCH(5,GUTS!AK1087:'GUTS'!BI1087,0)),"")</f>
        <v/>
      </c>
      <c r="K1086" s="127" t="str">
        <f>IFERROR(INDEX(GUTS!AJ1087:'GUTS'!BH1087,MATCH(5,GUTS!AK1087:'GUTS'!BI1087,0)),"")</f>
        <v/>
      </c>
      <c r="L1086" s="127" t="str">
        <f>IFERROR(INDEX(GUTS!AI1087:'GUTS'!BH1087,MATCH(6,GUTS!AK1087:'GUTS'!BI1087,0)),"")</f>
        <v/>
      </c>
      <c r="M1086" s="127" t="str">
        <f>IFERROR(INDEX(GUTS!AJ1087:'GUTS'!BH1087,MATCH(6,GUTS!AK1087:'GUTS'!BI1087,0)),"")</f>
        <v/>
      </c>
      <c r="N1086" s="127" t="e">
        <f>Audit!#REF!</f>
        <v>#REF!</v>
      </c>
      <c r="O1086" s="127" t="e">
        <f>Audit!#REF!</f>
        <v>#REF!</v>
      </c>
      <c r="P1086" s="127" t="e">
        <f>Audit!#REF!</f>
        <v>#REF!</v>
      </c>
    </row>
    <row r="1087" spans="1:16" hidden="1">
      <c r="A1087" s="127" t="e">
        <f>Audit!#REF!</f>
        <v>#REF!</v>
      </c>
      <c r="B1087" s="127" t="str">
        <f>IFERROR(INDEX(GUTS!AI1088:'GUTS'!BH1088,MATCH(1,GUTS!AK1088:'GUTS'!BI1088,0)),"")</f>
        <v/>
      </c>
      <c r="C1087" s="127" t="str">
        <f>IFERROR(INDEX(GUTS!AJ1088:'GUTS'!BH1088,MATCH(1,GUTS!AK1088:'GUTS'!BI1088,0)),"")</f>
        <v/>
      </c>
      <c r="D1087" s="127" t="str">
        <f>IFERROR(INDEX(GUTS!AI1088:'GUTS'!BH1088,MATCH(2,GUTS!AK1088:'GUTS'!BI1088,0)),"")</f>
        <v/>
      </c>
      <c r="E1087" s="127" t="str">
        <f>IFERROR(INDEX(GUTS!AJ1088:'GUTS'!BH1088,MATCH(2,GUTS!AK1088:'GUTS'!BI1088,0)),"")</f>
        <v/>
      </c>
      <c r="F1087" s="127" t="str">
        <f>IFERROR(INDEX(GUTS!AI1088:'GUTS'!BH1088,MATCH(3,GUTS!AK1088:'GUTS'!BI1088,0)),"")</f>
        <v/>
      </c>
      <c r="G1087" s="127" t="str">
        <f>IFERROR(INDEX(GUTS!AJ1088:'GUTS'!BH1088,MATCH(3,GUTS!AK1088:'GUTS'!BI1088,0)),"")</f>
        <v/>
      </c>
      <c r="H1087" s="127" t="str">
        <f>IFERROR(INDEX(GUTS!AI1088:'GUTS'!BH1088,MATCH(4,GUTS!AK1088:'GUTS'!BI1088,0)),"")</f>
        <v/>
      </c>
      <c r="I1087" s="127" t="str">
        <f>IFERROR(INDEX(GUTS!AJ1088:'GUTS'!BH1088,MATCH(4,GUTS!AK1088:'GUTS'!BI1088,0)),"")</f>
        <v/>
      </c>
      <c r="J1087" s="127" t="str">
        <f>IFERROR(INDEX(GUTS!AI1088:'GUTS'!BH1088,MATCH(5,GUTS!AK1088:'GUTS'!BI1088,0)),"")</f>
        <v/>
      </c>
      <c r="K1087" s="127" t="str">
        <f>IFERROR(INDEX(GUTS!AJ1088:'GUTS'!BH1088,MATCH(5,GUTS!AK1088:'GUTS'!BI1088,0)),"")</f>
        <v/>
      </c>
      <c r="L1087" s="127" t="str">
        <f>IFERROR(INDEX(GUTS!AI1088:'GUTS'!BH1088,MATCH(6,GUTS!AK1088:'GUTS'!BI1088,0)),"")</f>
        <v/>
      </c>
      <c r="M1087" s="127" t="str">
        <f>IFERROR(INDEX(GUTS!AJ1088:'GUTS'!BH1088,MATCH(6,GUTS!AK1088:'GUTS'!BI1088,0)),"")</f>
        <v/>
      </c>
      <c r="N1087" s="127" t="e">
        <f>Audit!#REF!</f>
        <v>#REF!</v>
      </c>
      <c r="O1087" s="127" t="e">
        <f>Audit!#REF!</f>
        <v>#REF!</v>
      </c>
      <c r="P1087" s="127" t="e">
        <f>Audit!#REF!</f>
        <v>#REF!</v>
      </c>
    </row>
    <row r="1088" spans="1:16" hidden="1">
      <c r="A1088" s="127" t="e">
        <f>Audit!#REF!</f>
        <v>#REF!</v>
      </c>
      <c r="B1088" s="127" t="str">
        <f>IFERROR(INDEX(GUTS!AI1089:'GUTS'!BH1089,MATCH(1,GUTS!AK1089:'GUTS'!BI1089,0)),"")</f>
        <v/>
      </c>
      <c r="C1088" s="127" t="str">
        <f>IFERROR(INDEX(GUTS!AJ1089:'GUTS'!BH1089,MATCH(1,GUTS!AK1089:'GUTS'!BI1089,0)),"")</f>
        <v/>
      </c>
      <c r="D1088" s="127" t="str">
        <f>IFERROR(INDEX(GUTS!AI1089:'GUTS'!BH1089,MATCH(2,GUTS!AK1089:'GUTS'!BI1089,0)),"")</f>
        <v/>
      </c>
      <c r="E1088" s="127" t="str">
        <f>IFERROR(INDEX(GUTS!AJ1089:'GUTS'!BH1089,MATCH(2,GUTS!AK1089:'GUTS'!BI1089,0)),"")</f>
        <v/>
      </c>
      <c r="F1088" s="127" t="str">
        <f>IFERROR(INDEX(GUTS!AI1089:'GUTS'!BH1089,MATCH(3,GUTS!AK1089:'GUTS'!BI1089,0)),"")</f>
        <v/>
      </c>
      <c r="G1088" s="127" t="str">
        <f>IFERROR(INDEX(GUTS!AJ1089:'GUTS'!BH1089,MATCH(3,GUTS!AK1089:'GUTS'!BI1089,0)),"")</f>
        <v/>
      </c>
      <c r="H1088" s="127" t="str">
        <f>IFERROR(INDEX(GUTS!AI1089:'GUTS'!BH1089,MATCH(4,GUTS!AK1089:'GUTS'!BI1089,0)),"")</f>
        <v/>
      </c>
      <c r="I1088" s="127" t="str">
        <f>IFERROR(INDEX(GUTS!AJ1089:'GUTS'!BH1089,MATCH(4,GUTS!AK1089:'GUTS'!BI1089,0)),"")</f>
        <v/>
      </c>
      <c r="J1088" s="127" t="str">
        <f>IFERROR(INDEX(GUTS!AI1089:'GUTS'!BH1089,MATCH(5,GUTS!AK1089:'GUTS'!BI1089,0)),"")</f>
        <v/>
      </c>
      <c r="K1088" s="127" t="str">
        <f>IFERROR(INDEX(GUTS!AJ1089:'GUTS'!BH1089,MATCH(5,GUTS!AK1089:'GUTS'!BI1089,0)),"")</f>
        <v/>
      </c>
      <c r="L1088" s="127" t="str">
        <f>IFERROR(INDEX(GUTS!AI1089:'GUTS'!BH1089,MATCH(6,GUTS!AK1089:'GUTS'!BI1089,0)),"")</f>
        <v/>
      </c>
      <c r="M1088" s="127" t="str">
        <f>IFERROR(INDEX(GUTS!AJ1089:'GUTS'!BH1089,MATCH(6,GUTS!AK1089:'GUTS'!BI1089,0)),"")</f>
        <v/>
      </c>
      <c r="N1088" s="127" t="e">
        <f>Audit!#REF!</f>
        <v>#REF!</v>
      </c>
      <c r="O1088" s="127" t="e">
        <f>Audit!#REF!</f>
        <v>#REF!</v>
      </c>
      <c r="P1088" s="127" t="e">
        <f>Audit!#REF!</f>
        <v>#REF!</v>
      </c>
    </row>
    <row r="1089" spans="1:16" hidden="1">
      <c r="A1089" s="127" t="e">
        <f>Audit!#REF!</f>
        <v>#REF!</v>
      </c>
      <c r="B1089" s="127" t="str">
        <f>IFERROR(INDEX(GUTS!AI1090:'GUTS'!BH1090,MATCH(1,GUTS!AK1090:'GUTS'!BI1090,0)),"")</f>
        <v/>
      </c>
      <c r="C1089" s="127" t="str">
        <f>IFERROR(INDEX(GUTS!AJ1090:'GUTS'!BH1090,MATCH(1,GUTS!AK1090:'GUTS'!BI1090,0)),"")</f>
        <v/>
      </c>
      <c r="D1089" s="127" t="str">
        <f>IFERROR(INDEX(GUTS!AI1090:'GUTS'!BH1090,MATCH(2,GUTS!AK1090:'GUTS'!BI1090,0)),"")</f>
        <v/>
      </c>
      <c r="E1089" s="127" t="str">
        <f>IFERROR(INDEX(GUTS!AJ1090:'GUTS'!BH1090,MATCH(2,GUTS!AK1090:'GUTS'!BI1090,0)),"")</f>
        <v/>
      </c>
      <c r="F1089" s="127" t="str">
        <f>IFERROR(INDEX(GUTS!AI1090:'GUTS'!BH1090,MATCH(3,GUTS!AK1090:'GUTS'!BI1090,0)),"")</f>
        <v/>
      </c>
      <c r="G1089" s="127" t="str">
        <f>IFERROR(INDEX(GUTS!AJ1090:'GUTS'!BH1090,MATCH(3,GUTS!AK1090:'GUTS'!BI1090,0)),"")</f>
        <v/>
      </c>
      <c r="H1089" s="127" t="str">
        <f>IFERROR(INDEX(GUTS!AI1090:'GUTS'!BH1090,MATCH(4,GUTS!AK1090:'GUTS'!BI1090,0)),"")</f>
        <v/>
      </c>
      <c r="I1089" s="127" t="str">
        <f>IFERROR(INDEX(GUTS!AJ1090:'GUTS'!BH1090,MATCH(4,GUTS!AK1090:'GUTS'!BI1090,0)),"")</f>
        <v/>
      </c>
      <c r="J1089" s="127" t="str">
        <f>IFERROR(INDEX(GUTS!AI1090:'GUTS'!BH1090,MATCH(5,GUTS!AK1090:'GUTS'!BI1090,0)),"")</f>
        <v/>
      </c>
      <c r="K1089" s="127" t="str">
        <f>IFERROR(INDEX(GUTS!AJ1090:'GUTS'!BH1090,MATCH(5,GUTS!AK1090:'GUTS'!BI1090,0)),"")</f>
        <v/>
      </c>
      <c r="L1089" s="127" t="str">
        <f>IFERROR(INDEX(GUTS!AI1090:'GUTS'!BH1090,MATCH(6,GUTS!AK1090:'GUTS'!BI1090,0)),"")</f>
        <v/>
      </c>
      <c r="M1089" s="127" t="str">
        <f>IFERROR(INDEX(GUTS!AJ1090:'GUTS'!BH1090,MATCH(6,GUTS!AK1090:'GUTS'!BI1090,0)),"")</f>
        <v/>
      </c>
      <c r="N1089" s="127" t="e">
        <f>Audit!#REF!</f>
        <v>#REF!</v>
      </c>
      <c r="O1089" s="127" t="e">
        <f>Audit!#REF!</f>
        <v>#REF!</v>
      </c>
      <c r="P1089" s="127" t="e">
        <f>Audit!#REF!</f>
        <v>#REF!</v>
      </c>
    </row>
    <row r="1090" spans="1:16" hidden="1">
      <c r="A1090" s="127" t="e">
        <f>Audit!#REF!</f>
        <v>#REF!</v>
      </c>
      <c r="B1090" s="127" t="str">
        <f>IFERROR(INDEX(GUTS!AI1091:'GUTS'!BH1091,MATCH(1,GUTS!AK1091:'GUTS'!BI1091,0)),"")</f>
        <v/>
      </c>
      <c r="C1090" s="127" t="str">
        <f>IFERROR(INDEX(GUTS!AJ1091:'GUTS'!BH1091,MATCH(1,GUTS!AK1091:'GUTS'!BI1091,0)),"")</f>
        <v/>
      </c>
      <c r="D1090" s="127" t="str">
        <f>IFERROR(INDEX(GUTS!AI1091:'GUTS'!BH1091,MATCH(2,GUTS!AK1091:'GUTS'!BI1091,0)),"")</f>
        <v/>
      </c>
      <c r="E1090" s="127" t="str">
        <f>IFERROR(INDEX(GUTS!AJ1091:'GUTS'!BH1091,MATCH(2,GUTS!AK1091:'GUTS'!BI1091,0)),"")</f>
        <v/>
      </c>
      <c r="F1090" s="127" t="str">
        <f>IFERROR(INDEX(GUTS!AI1091:'GUTS'!BH1091,MATCH(3,GUTS!AK1091:'GUTS'!BI1091,0)),"")</f>
        <v/>
      </c>
      <c r="G1090" s="127" t="str">
        <f>IFERROR(INDEX(GUTS!AJ1091:'GUTS'!BH1091,MATCH(3,GUTS!AK1091:'GUTS'!BI1091,0)),"")</f>
        <v/>
      </c>
      <c r="H1090" s="127" t="str">
        <f>IFERROR(INDEX(GUTS!AI1091:'GUTS'!BH1091,MATCH(4,GUTS!AK1091:'GUTS'!BI1091,0)),"")</f>
        <v/>
      </c>
      <c r="I1090" s="127" t="str">
        <f>IFERROR(INDEX(GUTS!AJ1091:'GUTS'!BH1091,MATCH(4,GUTS!AK1091:'GUTS'!BI1091,0)),"")</f>
        <v/>
      </c>
      <c r="J1090" s="127" t="str">
        <f>IFERROR(INDEX(GUTS!AI1091:'GUTS'!BH1091,MATCH(5,GUTS!AK1091:'GUTS'!BI1091,0)),"")</f>
        <v/>
      </c>
      <c r="K1090" s="127" t="str">
        <f>IFERROR(INDEX(GUTS!AJ1091:'GUTS'!BH1091,MATCH(5,GUTS!AK1091:'GUTS'!BI1091,0)),"")</f>
        <v/>
      </c>
      <c r="L1090" s="127" t="str">
        <f>IFERROR(INDEX(GUTS!AI1091:'GUTS'!BH1091,MATCH(6,GUTS!AK1091:'GUTS'!BI1091,0)),"")</f>
        <v/>
      </c>
      <c r="M1090" s="127" t="str">
        <f>IFERROR(INDEX(GUTS!AJ1091:'GUTS'!BH1091,MATCH(6,GUTS!AK1091:'GUTS'!BI1091,0)),"")</f>
        <v/>
      </c>
      <c r="N1090" s="127" t="e">
        <f>Audit!#REF!</f>
        <v>#REF!</v>
      </c>
      <c r="O1090" s="127" t="e">
        <f>Audit!#REF!</f>
        <v>#REF!</v>
      </c>
      <c r="P1090" s="127" t="e">
        <f>Audit!#REF!</f>
        <v>#REF!</v>
      </c>
    </row>
    <row r="1091" spans="1:16" hidden="1">
      <c r="A1091" s="127" t="e">
        <f>Audit!#REF!</f>
        <v>#REF!</v>
      </c>
      <c r="B1091" s="127" t="str">
        <f>IFERROR(INDEX(GUTS!AI1092:'GUTS'!BH1092,MATCH(1,GUTS!AK1092:'GUTS'!BI1092,0)),"")</f>
        <v/>
      </c>
      <c r="C1091" s="127" t="str">
        <f>IFERROR(INDEX(GUTS!AJ1092:'GUTS'!BH1092,MATCH(1,GUTS!AK1092:'GUTS'!BI1092,0)),"")</f>
        <v/>
      </c>
      <c r="D1091" s="127" t="str">
        <f>IFERROR(INDEX(GUTS!AI1092:'GUTS'!BH1092,MATCH(2,GUTS!AK1092:'GUTS'!BI1092,0)),"")</f>
        <v/>
      </c>
      <c r="E1091" s="127" t="str">
        <f>IFERROR(INDEX(GUTS!AJ1092:'GUTS'!BH1092,MATCH(2,GUTS!AK1092:'GUTS'!BI1092,0)),"")</f>
        <v/>
      </c>
      <c r="F1091" s="127" t="str">
        <f>IFERROR(INDEX(GUTS!AI1092:'GUTS'!BH1092,MATCH(3,GUTS!AK1092:'GUTS'!BI1092,0)),"")</f>
        <v/>
      </c>
      <c r="G1091" s="127" t="str">
        <f>IFERROR(INDEX(GUTS!AJ1092:'GUTS'!BH1092,MATCH(3,GUTS!AK1092:'GUTS'!BI1092,0)),"")</f>
        <v/>
      </c>
      <c r="H1091" s="127" t="str">
        <f>IFERROR(INDEX(GUTS!AI1092:'GUTS'!BH1092,MATCH(4,GUTS!AK1092:'GUTS'!BI1092,0)),"")</f>
        <v/>
      </c>
      <c r="I1091" s="127" t="str">
        <f>IFERROR(INDEX(GUTS!AJ1092:'GUTS'!BH1092,MATCH(4,GUTS!AK1092:'GUTS'!BI1092,0)),"")</f>
        <v/>
      </c>
      <c r="J1091" s="127" t="str">
        <f>IFERROR(INDEX(GUTS!AI1092:'GUTS'!BH1092,MATCH(5,GUTS!AK1092:'GUTS'!BI1092,0)),"")</f>
        <v/>
      </c>
      <c r="K1091" s="127" t="str">
        <f>IFERROR(INDEX(GUTS!AJ1092:'GUTS'!BH1092,MATCH(5,GUTS!AK1092:'GUTS'!BI1092,0)),"")</f>
        <v/>
      </c>
      <c r="L1091" s="127" t="str">
        <f>IFERROR(INDEX(GUTS!AI1092:'GUTS'!BH1092,MATCH(6,GUTS!AK1092:'GUTS'!BI1092,0)),"")</f>
        <v/>
      </c>
      <c r="M1091" s="127" t="str">
        <f>IFERROR(INDEX(GUTS!AJ1092:'GUTS'!BH1092,MATCH(6,GUTS!AK1092:'GUTS'!BI1092,0)),"")</f>
        <v/>
      </c>
      <c r="N1091" s="127" t="e">
        <f>Audit!#REF!</f>
        <v>#REF!</v>
      </c>
      <c r="O1091" s="127" t="e">
        <f>Audit!#REF!</f>
        <v>#REF!</v>
      </c>
      <c r="P1091" s="127" t="e">
        <f>Audit!#REF!</f>
        <v>#REF!</v>
      </c>
    </row>
    <row r="1092" spans="1:16" hidden="1">
      <c r="A1092" s="127" t="e">
        <f>Audit!#REF!</f>
        <v>#REF!</v>
      </c>
      <c r="B1092" s="127" t="str">
        <f>IFERROR(INDEX(GUTS!AI1093:'GUTS'!BH1093,MATCH(1,GUTS!AK1093:'GUTS'!BI1093,0)),"")</f>
        <v/>
      </c>
      <c r="C1092" s="127" t="str">
        <f>IFERROR(INDEX(GUTS!AJ1093:'GUTS'!BH1093,MATCH(1,GUTS!AK1093:'GUTS'!BI1093,0)),"")</f>
        <v/>
      </c>
      <c r="D1092" s="127" t="str">
        <f>IFERROR(INDEX(GUTS!AI1093:'GUTS'!BH1093,MATCH(2,GUTS!AK1093:'GUTS'!BI1093,0)),"")</f>
        <v/>
      </c>
      <c r="E1092" s="127" t="str">
        <f>IFERROR(INDEX(GUTS!AJ1093:'GUTS'!BH1093,MATCH(2,GUTS!AK1093:'GUTS'!BI1093,0)),"")</f>
        <v/>
      </c>
      <c r="F1092" s="127" t="str">
        <f>IFERROR(INDEX(GUTS!AI1093:'GUTS'!BH1093,MATCH(3,GUTS!AK1093:'GUTS'!BI1093,0)),"")</f>
        <v/>
      </c>
      <c r="G1092" s="127" t="str">
        <f>IFERROR(INDEX(GUTS!AJ1093:'GUTS'!BH1093,MATCH(3,GUTS!AK1093:'GUTS'!BI1093,0)),"")</f>
        <v/>
      </c>
      <c r="H1092" s="127" t="str">
        <f>IFERROR(INDEX(GUTS!AI1093:'GUTS'!BH1093,MATCH(4,GUTS!AK1093:'GUTS'!BI1093,0)),"")</f>
        <v/>
      </c>
      <c r="I1092" s="127" t="str">
        <f>IFERROR(INDEX(GUTS!AJ1093:'GUTS'!BH1093,MATCH(4,GUTS!AK1093:'GUTS'!BI1093,0)),"")</f>
        <v/>
      </c>
      <c r="J1092" s="127" t="str">
        <f>IFERROR(INDEX(GUTS!AI1093:'GUTS'!BH1093,MATCH(5,GUTS!AK1093:'GUTS'!BI1093,0)),"")</f>
        <v/>
      </c>
      <c r="K1092" s="127" t="str">
        <f>IFERROR(INDEX(GUTS!AJ1093:'GUTS'!BH1093,MATCH(5,GUTS!AK1093:'GUTS'!BI1093,0)),"")</f>
        <v/>
      </c>
      <c r="L1092" s="127" t="str">
        <f>IFERROR(INDEX(GUTS!AI1093:'GUTS'!BH1093,MATCH(6,GUTS!AK1093:'GUTS'!BI1093,0)),"")</f>
        <v/>
      </c>
      <c r="M1092" s="127" t="str">
        <f>IFERROR(INDEX(GUTS!AJ1093:'GUTS'!BH1093,MATCH(6,GUTS!AK1093:'GUTS'!BI1093,0)),"")</f>
        <v/>
      </c>
      <c r="N1092" s="127" t="e">
        <f>Audit!#REF!</f>
        <v>#REF!</v>
      </c>
      <c r="O1092" s="127" t="e">
        <f>Audit!#REF!</f>
        <v>#REF!</v>
      </c>
      <c r="P1092" s="127" t="e">
        <f>Audit!#REF!</f>
        <v>#REF!</v>
      </c>
    </row>
    <row r="1093" spans="1:16" hidden="1">
      <c r="A1093" s="127" t="e">
        <f>Audit!#REF!</f>
        <v>#REF!</v>
      </c>
      <c r="B1093" s="127" t="str">
        <f>IFERROR(INDEX(GUTS!AI1094:'GUTS'!BH1094,MATCH(1,GUTS!AK1094:'GUTS'!BI1094,0)),"")</f>
        <v/>
      </c>
      <c r="C1093" s="127" t="str">
        <f>IFERROR(INDEX(GUTS!AJ1094:'GUTS'!BH1094,MATCH(1,GUTS!AK1094:'GUTS'!BI1094,0)),"")</f>
        <v/>
      </c>
      <c r="D1093" s="127" t="str">
        <f>IFERROR(INDEX(GUTS!AI1094:'GUTS'!BH1094,MATCH(2,GUTS!AK1094:'GUTS'!BI1094,0)),"")</f>
        <v/>
      </c>
      <c r="E1093" s="127" t="str">
        <f>IFERROR(INDEX(GUTS!AJ1094:'GUTS'!BH1094,MATCH(2,GUTS!AK1094:'GUTS'!BI1094,0)),"")</f>
        <v/>
      </c>
      <c r="F1093" s="127" t="str">
        <f>IFERROR(INDEX(GUTS!AI1094:'GUTS'!BH1094,MATCH(3,GUTS!AK1094:'GUTS'!BI1094,0)),"")</f>
        <v/>
      </c>
      <c r="G1093" s="127" t="str">
        <f>IFERROR(INDEX(GUTS!AJ1094:'GUTS'!BH1094,MATCH(3,GUTS!AK1094:'GUTS'!BI1094,0)),"")</f>
        <v/>
      </c>
      <c r="H1093" s="127" t="str">
        <f>IFERROR(INDEX(GUTS!AI1094:'GUTS'!BH1094,MATCH(4,GUTS!AK1094:'GUTS'!BI1094,0)),"")</f>
        <v/>
      </c>
      <c r="I1093" s="127" t="str">
        <f>IFERROR(INDEX(GUTS!AJ1094:'GUTS'!BH1094,MATCH(4,GUTS!AK1094:'GUTS'!BI1094,0)),"")</f>
        <v/>
      </c>
      <c r="J1093" s="127" t="str">
        <f>IFERROR(INDEX(GUTS!AI1094:'GUTS'!BH1094,MATCH(5,GUTS!AK1094:'GUTS'!BI1094,0)),"")</f>
        <v/>
      </c>
      <c r="K1093" s="127" t="str">
        <f>IFERROR(INDEX(GUTS!AJ1094:'GUTS'!BH1094,MATCH(5,GUTS!AK1094:'GUTS'!BI1094,0)),"")</f>
        <v/>
      </c>
      <c r="L1093" s="127" t="str">
        <f>IFERROR(INDEX(GUTS!AI1094:'GUTS'!BH1094,MATCH(6,GUTS!AK1094:'GUTS'!BI1094,0)),"")</f>
        <v/>
      </c>
      <c r="M1093" s="127" t="str">
        <f>IFERROR(INDEX(GUTS!AJ1094:'GUTS'!BH1094,MATCH(6,GUTS!AK1094:'GUTS'!BI1094,0)),"")</f>
        <v/>
      </c>
      <c r="N1093" s="127" t="e">
        <f>Audit!#REF!</f>
        <v>#REF!</v>
      </c>
      <c r="O1093" s="127" t="e">
        <f>Audit!#REF!</f>
        <v>#REF!</v>
      </c>
      <c r="P1093" s="127" t="e">
        <f>Audit!#REF!</f>
        <v>#REF!</v>
      </c>
    </row>
    <row r="1094" spans="1:16" hidden="1">
      <c r="A1094" s="127" t="e">
        <f>Audit!#REF!</f>
        <v>#REF!</v>
      </c>
      <c r="B1094" s="127" t="str">
        <f>IFERROR(INDEX(GUTS!AI1095:'GUTS'!BH1095,MATCH(1,GUTS!AK1095:'GUTS'!BI1095,0)),"")</f>
        <v/>
      </c>
      <c r="C1094" s="127" t="str">
        <f>IFERROR(INDEX(GUTS!AJ1095:'GUTS'!BH1095,MATCH(1,GUTS!AK1095:'GUTS'!BI1095,0)),"")</f>
        <v/>
      </c>
      <c r="D1094" s="127" t="str">
        <f>IFERROR(INDEX(GUTS!AI1095:'GUTS'!BH1095,MATCH(2,GUTS!AK1095:'GUTS'!BI1095,0)),"")</f>
        <v/>
      </c>
      <c r="E1094" s="127" t="str">
        <f>IFERROR(INDEX(GUTS!AJ1095:'GUTS'!BH1095,MATCH(2,GUTS!AK1095:'GUTS'!BI1095,0)),"")</f>
        <v/>
      </c>
      <c r="F1094" s="127" t="str">
        <f>IFERROR(INDEX(GUTS!AI1095:'GUTS'!BH1095,MATCH(3,GUTS!AK1095:'GUTS'!BI1095,0)),"")</f>
        <v/>
      </c>
      <c r="G1094" s="127" t="str">
        <f>IFERROR(INDEX(GUTS!AJ1095:'GUTS'!BH1095,MATCH(3,GUTS!AK1095:'GUTS'!BI1095,0)),"")</f>
        <v/>
      </c>
      <c r="H1094" s="127" t="str">
        <f>IFERROR(INDEX(GUTS!AI1095:'GUTS'!BH1095,MATCH(4,GUTS!AK1095:'GUTS'!BI1095,0)),"")</f>
        <v/>
      </c>
      <c r="I1094" s="127" t="str">
        <f>IFERROR(INDEX(GUTS!AJ1095:'GUTS'!BH1095,MATCH(4,GUTS!AK1095:'GUTS'!BI1095,0)),"")</f>
        <v/>
      </c>
      <c r="J1094" s="127" t="str">
        <f>IFERROR(INDEX(GUTS!AI1095:'GUTS'!BH1095,MATCH(5,GUTS!AK1095:'GUTS'!BI1095,0)),"")</f>
        <v/>
      </c>
      <c r="K1094" s="127" t="str">
        <f>IFERROR(INDEX(GUTS!AJ1095:'GUTS'!BH1095,MATCH(5,GUTS!AK1095:'GUTS'!BI1095,0)),"")</f>
        <v/>
      </c>
      <c r="L1094" s="127" t="str">
        <f>IFERROR(INDEX(GUTS!AI1095:'GUTS'!BH1095,MATCH(6,GUTS!AK1095:'GUTS'!BI1095,0)),"")</f>
        <v/>
      </c>
      <c r="M1094" s="127" t="str">
        <f>IFERROR(INDEX(GUTS!AJ1095:'GUTS'!BH1095,MATCH(6,GUTS!AK1095:'GUTS'!BI1095,0)),"")</f>
        <v/>
      </c>
      <c r="N1094" s="127" t="e">
        <f>Audit!#REF!</f>
        <v>#REF!</v>
      </c>
      <c r="O1094" s="127" t="e">
        <f>Audit!#REF!</f>
        <v>#REF!</v>
      </c>
      <c r="P1094" s="127" t="e">
        <f>Audit!#REF!</f>
        <v>#REF!</v>
      </c>
    </row>
    <row r="1095" spans="1:16" hidden="1">
      <c r="A1095" s="127" t="e">
        <f>Audit!#REF!</f>
        <v>#REF!</v>
      </c>
      <c r="B1095" s="127" t="str">
        <f>IFERROR(INDEX(GUTS!AI1096:'GUTS'!BH1096,MATCH(1,GUTS!AK1096:'GUTS'!BI1096,0)),"")</f>
        <v/>
      </c>
      <c r="C1095" s="127" t="str">
        <f>IFERROR(INDEX(GUTS!AJ1096:'GUTS'!BH1096,MATCH(1,GUTS!AK1096:'GUTS'!BI1096,0)),"")</f>
        <v/>
      </c>
      <c r="D1095" s="127" t="str">
        <f>IFERROR(INDEX(GUTS!AI1096:'GUTS'!BH1096,MATCH(2,GUTS!AK1096:'GUTS'!BI1096,0)),"")</f>
        <v/>
      </c>
      <c r="E1095" s="127" t="str">
        <f>IFERROR(INDEX(GUTS!AJ1096:'GUTS'!BH1096,MATCH(2,GUTS!AK1096:'GUTS'!BI1096,0)),"")</f>
        <v/>
      </c>
      <c r="F1095" s="127" t="str">
        <f>IFERROR(INDEX(GUTS!AI1096:'GUTS'!BH1096,MATCH(3,GUTS!AK1096:'GUTS'!BI1096,0)),"")</f>
        <v/>
      </c>
      <c r="G1095" s="127" t="str">
        <f>IFERROR(INDEX(GUTS!AJ1096:'GUTS'!BH1096,MATCH(3,GUTS!AK1096:'GUTS'!BI1096,0)),"")</f>
        <v/>
      </c>
      <c r="H1095" s="127" t="str">
        <f>IFERROR(INDEX(GUTS!AI1096:'GUTS'!BH1096,MATCH(4,GUTS!AK1096:'GUTS'!BI1096,0)),"")</f>
        <v/>
      </c>
      <c r="I1095" s="127" t="str">
        <f>IFERROR(INDEX(GUTS!AJ1096:'GUTS'!BH1096,MATCH(4,GUTS!AK1096:'GUTS'!BI1096,0)),"")</f>
        <v/>
      </c>
      <c r="J1095" s="127" t="str">
        <f>IFERROR(INDEX(GUTS!AI1096:'GUTS'!BH1096,MATCH(5,GUTS!AK1096:'GUTS'!BI1096,0)),"")</f>
        <v/>
      </c>
      <c r="K1095" s="127" t="str">
        <f>IFERROR(INDEX(GUTS!AJ1096:'GUTS'!BH1096,MATCH(5,GUTS!AK1096:'GUTS'!BI1096,0)),"")</f>
        <v/>
      </c>
      <c r="L1095" s="127" t="str">
        <f>IFERROR(INDEX(GUTS!AI1096:'GUTS'!BH1096,MATCH(6,GUTS!AK1096:'GUTS'!BI1096,0)),"")</f>
        <v/>
      </c>
      <c r="M1095" s="127" t="str">
        <f>IFERROR(INDEX(GUTS!AJ1096:'GUTS'!BH1096,MATCH(6,GUTS!AK1096:'GUTS'!BI1096,0)),"")</f>
        <v/>
      </c>
      <c r="N1095" s="127" t="e">
        <f>Audit!#REF!</f>
        <v>#REF!</v>
      </c>
      <c r="O1095" s="127" t="e">
        <f>Audit!#REF!</f>
        <v>#REF!</v>
      </c>
      <c r="P1095" s="127" t="e">
        <f>Audit!#REF!</f>
        <v>#REF!</v>
      </c>
    </row>
    <row r="1096" spans="1:16" hidden="1">
      <c r="A1096" s="127" t="e">
        <f>Audit!#REF!</f>
        <v>#REF!</v>
      </c>
      <c r="B1096" s="127" t="str">
        <f>IFERROR(INDEX(GUTS!AI1097:'GUTS'!BH1097,MATCH(1,GUTS!AK1097:'GUTS'!BI1097,0)),"")</f>
        <v/>
      </c>
      <c r="C1096" s="127" t="str">
        <f>IFERROR(INDEX(GUTS!AJ1097:'GUTS'!BH1097,MATCH(1,GUTS!AK1097:'GUTS'!BI1097,0)),"")</f>
        <v/>
      </c>
      <c r="D1096" s="127" t="str">
        <f>IFERROR(INDEX(GUTS!AI1097:'GUTS'!BH1097,MATCH(2,GUTS!AK1097:'GUTS'!BI1097,0)),"")</f>
        <v/>
      </c>
      <c r="E1096" s="127" t="str">
        <f>IFERROR(INDEX(GUTS!AJ1097:'GUTS'!BH1097,MATCH(2,GUTS!AK1097:'GUTS'!BI1097,0)),"")</f>
        <v/>
      </c>
      <c r="F1096" s="127" t="str">
        <f>IFERROR(INDEX(GUTS!AI1097:'GUTS'!BH1097,MATCH(3,GUTS!AK1097:'GUTS'!BI1097,0)),"")</f>
        <v/>
      </c>
      <c r="G1096" s="127" t="str">
        <f>IFERROR(INDEX(GUTS!AJ1097:'GUTS'!BH1097,MATCH(3,GUTS!AK1097:'GUTS'!BI1097,0)),"")</f>
        <v/>
      </c>
      <c r="H1096" s="127" t="str">
        <f>IFERROR(INDEX(GUTS!AI1097:'GUTS'!BH1097,MATCH(4,GUTS!AK1097:'GUTS'!BI1097,0)),"")</f>
        <v/>
      </c>
      <c r="I1096" s="127" t="str">
        <f>IFERROR(INDEX(GUTS!AJ1097:'GUTS'!BH1097,MATCH(4,GUTS!AK1097:'GUTS'!BI1097,0)),"")</f>
        <v/>
      </c>
      <c r="J1096" s="127" t="str">
        <f>IFERROR(INDEX(GUTS!AI1097:'GUTS'!BH1097,MATCH(5,GUTS!AK1097:'GUTS'!BI1097,0)),"")</f>
        <v/>
      </c>
      <c r="K1096" s="127" t="str">
        <f>IFERROR(INDEX(GUTS!AJ1097:'GUTS'!BH1097,MATCH(5,GUTS!AK1097:'GUTS'!BI1097,0)),"")</f>
        <v/>
      </c>
      <c r="L1096" s="127" t="str">
        <f>IFERROR(INDEX(GUTS!AI1097:'GUTS'!BH1097,MATCH(6,GUTS!AK1097:'GUTS'!BI1097,0)),"")</f>
        <v/>
      </c>
      <c r="M1096" s="127" t="str">
        <f>IFERROR(INDEX(GUTS!AJ1097:'GUTS'!BH1097,MATCH(6,GUTS!AK1097:'GUTS'!BI1097,0)),"")</f>
        <v/>
      </c>
      <c r="N1096" s="127" t="e">
        <f>Audit!#REF!</f>
        <v>#REF!</v>
      </c>
      <c r="O1096" s="127" t="e">
        <f>Audit!#REF!</f>
        <v>#REF!</v>
      </c>
      <c r="P1096" s="127" t="e">
        <f>Audit!#REF!</f>
        <v>#REF!</v>
      </c>
    </row>
    <row r="1097" spans="1:16" hidden="1">
      <c r="A1097" s="127" t="e">
        <f>Audit!#REF!</f>
        <v>#REF!</v>
      </c>
      <c r="B1097" s="127" t="str">
        <f>IFERROR(INDEX(GUTS!AI1098:'GUTS'!BH1098,MATCH(1,GUTS!AK1098:'GUTS'!BI1098,0)),"")</f>
        <v/>
      </c>
      <c r="C1097" s="127" t="str">
        <f>IFERROR(INDEX(GUTS!AJ1098:'GUTS'!BH1098,MATCH(1,GUTS!AK1098:'GUTS'!BI1098,0)),"")</f>
        <v/>
      </c>
      <c r="D1097" s="127" t="str">
        <f>IFERROR(INDEX(GUTS!AI1098:'GUTS'!BH1098,MATCH(2,GUTS!AK1098:'GUTS'!BI1098,0)),"")</f>
        <v/>
      </c>
      <c r="E1097" s="127" t="str">
        <f>IFERROR(INDEX(GUTS!AJ1098:'GUTS'!BH1098,MATCH(2,GUTS!AK1098:'GUTS'!BI1098,0)),"")</f>
        <v/>
      </c>
      <c r="F1097" s="127" t="str">
        <f>IFERROR(INDEX(GUTS!AI1098:'GUTS'!BH1098,MATCH(3,GUTS!AK1098:'GUTS'!BI1098,0)),"")</f>
        <v/>
      </c>
      <c r="G1097" s="127" t="str">
        <f>IFERROR(INDEX(GUTS!AJ1098:'GUTS'!BH1098,MATCH(3,GUTS!AK1098:'GUTS'!BI1098,0)),"")</f>
        <v/>
      </c>
      <c r="H1097" s="127" t="str">
        <f>IFERROR(INDEX(GUTS!AI1098:'GUTS'!BH1098,MATCH(4,GUTS!AK1098:'GUTS'!BI1098,0)),"")</f>
        <v/>
      </c>
      <c r="I1097" s="127" t="str">
        <f>IFERROR(INDEX(GUTS!AJ1098:'GUTS'!BH1098,MATCH(4,GUTS!AK1098:'GUTS'!BI1098,0)),"")</f>
        <v/>
      </c>
      <c r="J1097" s="127" t="str">
        <f>IFERROR(INDEX(GUTS!AI1098:'GUTS'!BH1098,MATCH(5,GUTS!AK1098:'GUTS'!BI1098,0)),"")</f>
        <v/>
      </c>
      <c r="K1097" s="127" t="str">
        <f>IFERROR(INDEX(GUTS!AJ1098:'GUTS'!BH1098,MATCH(5,GUTS!AK1098:'GUTS'!BI1098,0)),"")</f>
        <v/>
      </c>
      <c r="L1097" s="127" t="str">
        <f>IFERROR(INDEX(GUTS!AI1098:'GUTS'!BH1098,MATCH(6,GUTS!AK1098:'GUTS'!BI1098,0)),"")</f>
        <v/>
      </c>
      <c r="M1097" s="127" t="str">
        <f>IFERROR(INDEX(GUTS!AJ1098:'GUTS'!BH1098,MATCH(6,GUTS!AK1098:'GUTS'!BI1098,0)),"")</f>
        <v/>
      </c>
      <c r="N1097" s="127" t="e">
        <f>Audit!#REF!</f>
        <v>#REF!</v>
      </c>
      <c r="O1097" s="127" t="e">
        <f>Audit!#REF!</f>
        <v>#REF!</v>
      </c>
      <c r="P1097" s="127" t="e">
        <f>Audit!#REF!</f>
        <v>#REF!</v>
      </c>
    </row>
    <row r="1098" spans="1:16" hidden="1">
      <c r="A1098" s="127" t="e">
        <f>Audit!#REF!</f>
        <v>#REF!</v>
      </c>
      <c r="B1098" s="127" t="str">
        <f>IFERROR(INDEX(GUTS!AI1099:'GUTS'!BH1099,MATCH(1,GUTS!AK1099:'GUTS'!BI1099,0)),"")</f>
        <v/>
      </c>
      <c r="C1098" s="127" t="str">
        <f>IFERROR(INDEX(GUTS!AJ1099:'GUTS'!BH1099,MATCH(1,GUTS!AK1099:'GUTS'!BI1099,0)),"")</f>
        <v/>
      </c>
      <c r="D1098" s="127" t="str">
        <f>IFERROR(INDEX(GUTS!AI1099:'GUTS'!BH1099,MATCH(2,GUTS!AK1099:'GUTS'!BI1099,0)),"")</f>
        <v/>
      </c>
      <c r="E1098" s="127" t="str">
        <f>IFERROR(INDEX(GUTS!AJ1099:'GUTS'!BH1099,MATCH(2,GUTS!AK1099:'GUTS'!BI1099,0)),"")</f>
        <v/>
      </c>
      <c r="F1098" s="127" t="str">
        <f>IFERROR(INDEX(GUTS!AI1099:'GUTS'!BH1099,MATCH(3,GUTS!AK1099:'GUTS'!BI1099,0)),"")</f>
        <v/>
      </c>
      <c r="G1098" s="127" t="str">
        <f>IFERROR(INDEX(GUTS!AJ1099:'GUTS'!BH1099,MATCH(3,GUTS!AK1099:'GUTS'!BI1099,0)),"")</f>
        <v/>
      </c>
      <c r="H1098" s="127" t="str">
        <f>IFERROR(INDEX(GUTS!AI1099:'GUTS'!BH1099,MATCH(4,GUTS!AK1099:'GUTS'!BI1099,0)),"")</f>
        <v/>
      </c>
      <c r="I1098" s="127" t="str">
        <f>IFERROR(INDEX(GUTS!AJ1099:'GUTS'!BH1099,MATCH(4,GUTS!AK1099:'GUTS'!BI1099,0)),"")</f>
        <v/>
      </c>
      <c r="J1098" s="127" t="str">
        <f>IFERROR(INDEX(GUTS!AI1099:'GUTS'!BH1099,MATCH(5,GUTS!AK1099:'GUTS'!BI1099,0)),"")</f>
        <v/>
      </c>
      <c r="K1098" s="127" t="str">
        <f>IFERROR(INDEX(GUTS!AJ1099:'GUTS'!BH1099,MATCH(5,GUTS!AK1099:'GUTS'!BI1099,0)),"")</f>
        <v/>
      </c>
      <c r="L1098" s="127" t="str">
        <f>IFERROR(INDEX(GUTS!AI1099:'GUTS'!BH1099,MATCH(6,GUTS!AK1099:'GUTS'!BI1099,0)),"")</f>
        <v/>
      </c>
      <c r="M1098" s="127" t="str">
        <f>IFERROR(INDEX(GUTS!AJ1099:'GUTS'!BH1099,MATCH(6,GUTS!AK1099:'GUTS'!BI1099,0)),"")</f>
        <v/>
      </c>
      <c r="N1098" s="127" t="e">
        <f>Audit!#REF!</f>
        <v>#REF!</v>
      </c>
      <c r="O1098" s="127" t="e">
        <f>Audit!#REF!</f>
        <v>#REF!</v>
      </c>
      <c r="P1098" s="127" t="e">
        <f>Audit!#REF!</f>
        <v>#REF!</v>
      </c>
    </row>
    <row r="1099" spans="1:16" hidden="1">
      <c r="A1099" s="127" t="e">
        <f>Audit!#REF!</f>
        <v>#REF!</v>
      </c>
      <c r="B1099" s="127" t="str">
        <f>IFERROR(INDEX(GUTS!AI1100:'GUTS'!BH1100,MATCH(1,GUTS!AK1100:'GUTS'!BI1100,0)),"")</f>
        <v/>
      </c>
      <c r="C1099" s="127" t="str">
        <f>IFERROR(INDEX(GUTS!AJ1100:'GUTS'!BH1100,MATCH(1,GUTS!AK1100:'GUTS'!BI1100,0)),"")</f>
        <v/>
      </c>
      <c r="D1099" s="127" t="str">
        <f>IFERROR(INDEX(GUTS!AI1100:'GUTS'!BH1100,MATCH(2,GUTS!AK1100:'GUTS'!BI1100,0)),"")</f>
        <v/>
      </c>
      <c r="E1099" s="127" t="str">
        <f>IFERROR(INDEX(GUTS!AJ1100:'GUTS'!BH1100,MATCH(2,GUTS!AK1100:'GUTS'!BI1100,0)),"")</f>
        <v/>
      </c>
      <c r="F1099" s="127" t="str">
        <f>IFERROR(INDEX(GUTS!AI1100:'GUTS'!BH1100,MATCH(3,GUTS!AK1100:'GUTS'!BI1100,0)),"")</f>
        <v/>
      </c>
      <c r="G1099" s="127" t="str">
        <f>IFERROR(INDEX(GUTS!AJ1100:'GUTS'!BH1100,MATCH(3,GUTS!AK1100:'GUTS'!BI1100,0)),"")</f>
        <v/>
      </c>
      <c r="H1099" s="127" t="str">
        <f>IFERROR(INDEX(GUTS!AI1100:'GUTS'!BH1100,MATCH(4,GUTS!AK1100:'GUTS'!BI1100,0)),"")</f>
        <v/>
      </c>
      <c r="I1099" s="127" t="str">
        <f>IFERROR(INDEX(GUTS!AJ1100:'GUTS'!BH1100,MATCH(4,GUTS!AK1100:'GUTS'!BI1100,0)),"")</f>
        <v/>
      </c>
      <c r="J1099" s="127" t="str">
        <f>IFERROR(INDEX(GUTS!AI1100:'GUTS'!BH1100,MATCH(5,GUTS!AK1100:'GUTS'!BI1100,0)),"")</f>
        <v/>
      </c>
      <c r="K1099" s="127" t="str">
        <f>IFERROR(INDEX(GUTS!AJ1100:'GUTS'!BH1100,MATCH(5,GUTS!AK1100:'GUTS'!BI1100,0)),"")</f>
        <v/>
      </c>
      <c r="L1099" s="127" t="str">
        <f>IFERROR(INDEX(GUTS!AI1100:'GUTS'!BH1100,MATCH(6,GUTS!AK1100:'GUTS'!BI1100,0)),"")</f>
        <v/>
      </c>
      <c r="M1099" s="127" t="str">
        <f>IFERROR(INDEX(GUTS!AJ1100:'GUTS'!BH1100,MATCH(6,GUTS!AK1100:'GUTS'!BI1100,0)),"")</f>
        <v/>
      </c>
      <c r="N1099" s="127" t="e">
        <f>Audit!#REF!</f>
        <v>#REF!</v>
      </c>
      <c r="O1099" s="127" t="e">
        <f>Audit!#REF!</f>
        <v>#REF!</v>
      </c>
      <c r="P1099" s="127" t="e">
        <f>Audit!#REF!</f>
        <v>#REF!</v>
      </c>
    </row>
    <row r="1100" spans="1:16">
      <c r="A1100" s="127" t="e">
        <f>Audit!#REF!</f>
        <v>#REF!</v>
      </c>
      <c r="B1100" s="127" t="str">
        <f>IFERROR(INDEX(GUTS!AI1101:'GUTS'!BH1101,MATCH(1,GUTS!AK1101:'GUTS'!BI1101,0)),"")</f>
        <v/>
      </c>
      <c r="C1100" s="127" t="str">
        <f>IFERROR(INDEX(GUTS!AJ1101:'GUTS'!BH1101,MATCH(1,GUTS!AK1101:'GUTS'!BI1101,0)),"")</f>
        <v/>
      </c>
      <c r="D1100" s="127" t="str">
        <f>IFERROR(INDEX(GUTS!AI1101:'GUTS'!BH1101,MATCH(2,GUTS!AK1101:'GUTS'!BI1101,0)),"")</f>
        <v/>
      </c>
      <c r="E1100" s="127" t="str">
        <f>IFERROR(INDEX(GUTS!AJ1101:'GUTS'!BH1101,MATCH(2,GUTS!AK1101:'GUTS'!BI1101,0)),"")</f>
        <v/>
      </c>
      <c r="F1100" s="127" t="str">
        <f>IFERROR(INDEX(GUTS!AI1101:'GUTS'!BH1101,MATCH(3,GUTS!AK1101:'GUTS'!BI1101,0)),"")</f>
        <v/>
      </c>
      <c r="G1100" s="127" t="str">
        <f>IFERROR(INDEX(GUTS!AJ1101:'GUTS'!BH1101,MATCH(3,GUTS!AK1101:'GUTS'!BI1101,0)),"")</f>
        <v/>
      </c>
      <c r="H1100" s="127" t="str">
        <f>IFERROR(INDEX(GUTS!AI1101:'GUTS'!BH1101,MATCH(4,GUTS!AK1101:'GUTS'!BI1101,0)),"")</f>
        <v/>
      </c>
      <c r="I1100" s="127" t="str">
        <f>IFERROR(INDEX(GUTS!AJ1101:'GUTS'!BH1101,MATCH(4,GUTS!AK1101:'GUTS'!BI1101,0)),"")</f>
        <v/>
      </c>
      <c r="J1100" s="127" t="str">
        <f>IFERROR(INDEX(GUTS!AI1101:'GUTS'!BH1101,MATCH(5,GUTS!AK1101:'GUTS'!BI1101,0)),"")</f>
        <v/>
      </c>
      <c r="K1100" s="127" t="str">
        <f>IFERROR(INDEX(GUTS!AJ1101:'GUTS'!BH1101,MATCH(5,GUTS!AK1101:'GUTS'!BI1101,0)),"")</f>
        <v/>
      </c>
      <c r="L1100" s="127" t="str">
        <f>IFERROR(INDEX(GUTS!AI1101:'GUTS'!BH1101,MATCH(6,GUTS!AK1101:'GUTS'!BI1101,0)),"")</f>
        <v/>
      </c>
      <c r="M1100" s="127" t="str">
        <f>IFERROR(INDEX(GUTS!AJ1101:'GUTS'!BH1101,MATCH(6,GUTS!AK1101:'GUTS'!BI1101,0)),"")</f>
        <v/>
      </c>
      <c r="N1100" s="127" t="e">
        <f>Audit!#REF!</f>
        <v>#REF!</v>
      </c>
      <c r="O1100" s="127" t="e">
        <f>Audit!#REF!</f>
        <v>#REF!</v>
      </c>
      <c r="P1100" s="127" t="e">
        <f>Audit!#REF!</f>
        <v>#REF!</v>
      </c>
    </row>
    <row r="1101" spans="1:16" hidden="1">
      <c r="A1101" s="127" t="e">
        <f>Audit!#REF!</f>
        <v>#REF!</v>
      </c>
      <c r="B1101" s="127" t="str">
        <f>IFERROR(INDEX(GUTS!AI1102:'GUTS'!BH1102,MATCH(1,GUTS!AK1102:'GUTS'!BI1102,0)),"")</f>
        <v/>
      </c>
      <c r="C1101" s="127" t="str">
        <f>IFERROR(INDEX(GUTS!AJ1102:'GUTS'!BH1102,MATCH(1,GUTS!AK1102:'GUTS'!BI1102,0)),"")</f>
        <v/>
      </c>
      <c r="D1101" s="127" t="str">
        <f>IFERROR(INDEX(GUTS!AI1102:'GUTS'!BH1102,MATCH(2,GUTS!AK1102:'GUTS'!BI1102,0)),"")</f>
        <v/>
      </c>
      <c r="E1101" s="127" t="str">
        <f>IFERROR(INDEX(GUTS!AJ1102:'GUTS'!BH1102,MATCH(2,GUTS!AK1102:'GUTS'!BI1102,0)),"")</f>
        <v/>
      </c>
      <c r="F1101" s="127" t="str">
        <f>IFERROR(INDEX(GUTS!AI1102:'GUTS'!BH1102,MATCH(3,GUTS!AK1102:'GUTS'!BI1102,0)),"")</f>
        <v/>
      </c>
      <c r="G1101" s="127" t="str">
        <f>IFERROR(INDEX(GUTS!AJ1102:'GUTS'!BH1102,MATCH(3,GUTS!AK1102:'GUTS'!BI1102,0)),"")</f>
        <v/>
      </c>
      <c r="H1101" s="127" t="str">
        <f>IFERROR(INDEX(GUTS!AI1102:'GUTS'!BH1102,MATCH(4,GUTS!AK1102:'GUTS'!BI1102,0)),"")</f>
        <v/>
      </c>
      <c r="I1101" s="127" t="str">
        <f>IFERROR(INDEX(GUTS!AJ1102:'GUTS'!BH1102,MATCH(4,GUTS!AK1102:'GUTS'!BI1102,0)),"")</f>
        <v/>
      </c>
      <c r="J1101" s="127" t="str">
        <f>IFERROR(INDEX(GUTS!AI1102:'GUTS'!BH1102,MATCH(5,GUTS!AK1102:'GUTS'!BI1102,0)),"")</f>
        <v/>
      </c>
      <c r="K1101" s="127" t="str">
        <f>IFERROR(INDEX(GUTS!AJ1102:'GUTS'!BH1102,MATCH(5,GUTS!AK1102:'GUTS'!BI1102,0)),"")</f>
        <v/>
      </c>
      <c r="L1101" s="127" t="str">
        <f>IFERROR(INDEX(GUTS!AI1102:'GUTS'!BH1102,MATCH(6,GUTS!AK1102:'GUTS'!BI1102,0)),"")</f>
        <v/>
      </c>
      <c r="M1101" s="127" t="str">
        <f>IFERROR(INDEX(GUTS!AJ1102:'GUTS'!BH1102,MATCH(6,GUTS!AK1102:'GUTS'!BI1102,0)),"")</f>
        <v/>
      </c>
      <c r="N1101" s="127" t="e">
        <f>Audit!#REF!</f>
        <v>#REF!</v>
      </c>
      <c r="O1101" s="127" t="e">
        <f>Audit!#REF!</f>
        <v>#REF!</v>
      </c>
      <c r="P1101" s="127" t="e">
        <f>Audit!#REF!</f>
        <v>#REF!</v>
      </c>
    </row>
    <row r="1102" spans="1:16" hidden="1">
      <c r="A1102" s="127" t="e">
        <f>Audit!#REF!</f>
        <v>#REF!</v>
      </c>
      <c r="B1102" s="127" t="str">
        <f>IFERROR(INDEX(GUTS!AI1103:'GUTS'!BH1103,MATCH(1,GUTS!AK1103:'GUTS'!BI1103,0)),"")</f>
        <v/>
      </c>
      <c r="C1102" s="127" t="str">
        <f>IFERROR(INDEX(GUTS!AJ1103:'GUTS'!BH1103,MATCH(1,GUTS!AK1103:'GUTS'!BI1103,0)),"")</f>
        <v/>
      </c>
      <c r="D1102" s="127" t="str">
        <f>IFERROR(INDEX(GUTS!AI1103:'GUTS'!BH1103,MATCH(2,GUTS!AK1103:'GUTS'!BI1103,0)),"")</f>
        <v/>
      </c>
      <c r="E1102" s="127" t="str">
        <f>IFERROR(INDEX(GUTS!AJ1103:'GUTS'!BH1103,MATCH(2,GUTS!AK1103:'GUTS'!BI1103,0)),"")</f>
        <v/>
      </c>
      <c r="F1102" s="127" t="str">
        <f>IFERROR(INDEX(GUTS!AI1103:'GUTS'!BH1103,MATCH(3,GUTS!AK1103:'GUTS'!BI1103,0)),"")</f>
        <v/>
      </c>
      <c r="G1102" s="127" t="str">
        <f>IFERROR(INDEX(GUTS!AJ1103:'GUTS'!BH1103,MATCH(3,GUTS!AK1103:'GUTS'!BI1103,0)),"")</f>
        <v/>
      </c>
      <c r="H1102" s="127" t="str">
        <f>IFERROR(INDEX(GUTS!AI1103:'GUTS'!BH1103,MATCH(4,GUTS!AK1103:'GUTS'!BI1103,0)),"")</f>
        <v/>
      </c>
      <c r="I1102" s="127" t="str">
        <f>IFERROR(INDEX(GUTS!AJ1103:'GUTS'!BH1103,MATCH(4,GUTS!AK1103:'GUTS'!BI1103,0)),"")</f>
        <v/>
      </c>
      <c r="J1102" s="127" t="str">
        <f>IFERROR(INDEX(GUTS!AI1103:'GUTS'!BH1103,MATCH(5,GUTS!AK1103:'GUTS'!BI1103,0)),"")</f>
        <v/>
      </c>
      <c r="K1102" s="127" t="str">
        <f>IFERROR(INDEX(GUTS!AJ1103:'GUTS'!BH1103,MATCH(5,GUTS!AK1103:'GUTS'!BI1103,0)),"")</f>
        <v/>
      </c>
      <c r="L1102" s="127" t="str">
        <f>IFERROR(INDEX(GUTS!AI1103:'GUTS'!BH1103,MATCH(6,GUTS!AK1103:'GUTS'!BI1103,0)),"")</f>
        <v/>
      </c>
      <c r="M1102" s="127" t="str">
        <f>IFERROR(INDEX(GUTS!AJ1103:'GUTS'!BH1103,MATCH(6,GUTS!AK1103:'GUTS'!BI1103,0)),"")</f>
        <v/>
      </c>
      <c r="N1102" s="127" t="e">
        <f>Audit!#REF!</f>
        <v>#REF!</v>
      </c>
      <c r="O1102" s="127" t="e">
        <f>Audit!#REF!</f>
        <v>#REF!</v>
      </c>
      <c r="P1102" s="127" t="e">
        <f>Audit!#REF!</f>
        <v>#REF!</v>
      </c>
    </row>
    <row r="1103" spans="1:16" hidden="1">
      <c r="A1103" s="127" t="e">
        <f>Audit!#REF!</f>
        <v>#REF!</v>
      </c>
      <c r="B1103" s="127" t="str">
        <f>IFERROR(INDEX(GUTS!AI1104:'GUTS'!BH1104,MATCH(1,GUTS!AK1104:'GUTS'!BI1104,0)),"")</f>
        <v/>
      </c>
      <c r="C1103" s="127" t="str">
        <f>IFERROR(INDEX(GUTS!AJ1104:'GUTS'!BH1104,MATCH(1,GUTS!AK1104:'GUTS'!BI1104,0)),"")</f>
        <v/>
      </c>
      <c r="D1103" s="127" t="str">
        <f>IFERROR(INDEX(GUTS!AI1104:'GUTS'!BH1104,MATCH(2,GUTS!AK1104:'GUTS'!BI1104,0)),"")</f>
        <v/>
      </c>
      <c r="E1103" s="127" t="str">
        <f>IFERROR(INDEX(GUTS!AJ1104:'GUTS'!BH1104,MATCH(2,GUTS!AK1104:'GUTS'!BI1104,0)),"")</f>
        <v/>
      </c>
      <c r="F1103" s="127" t="str">
        <f>IFERROR(INDEX(GUTS!AI1104:'GUTS'!BH1104,MATCH(3,GUTS!AK1104:'GUTS'!BI1104,0)),"")</f>
        <v/>
      </c>
      <c r="G1103" s="127" t="str">
        <f>IFERROR(INDEX(GUTS!AJ1104:'GUTS'!BH1104,MATCH(3,GUTS!AK1104:'GUTS'!BI1104,0)),"")</f>
        <v/>
      </c>
      <c r="H1103" s="127" t="str">
        <f>IFERROR(INDEX(GUTS!AI1104:'GUTS'!BH1104,MATCH(4,GUTS!AK1104:'GUTS'!BI1104,0)),"")</f>
        <v/>
      </c>
      <c r="I1103" s="127" t="str">
        <f>IFERROR(INDEX(GUTS!AJ1104:'GUTS'!BH1104,MATCH(4,GUTS!AK1104:'GUTS'!BI1104,0)),"")</f>
        <v/>
      </c>
      <c r="J1103" s="127" t="str">
        <f>IFERROR(INDEX(GUTS!AI1104:'GUTS'!BH1104,MATCH(5,GUTS!AK1104:'GUTS'!BI1104,0)),"")</f>
        <v/>
      </c>
      <c r="K1103" s="127" t="str">
        <f>IFERROR(INDEX(GUTS!AJ1104:'GUTS'!BH1104,MATCH(5,GUTS!AK1104:'GUTS'!BI1104,0)),"")</f>
        <v/>
      </c>
      <c r="L1103" s="127" t="str">
        <f>IFERROR(INDEX(GUTS!AI1104:'GUTS'!BH1104,MATCH(6,GUTS!AK1104:'GUTS'!BI1104,0)),"")</f>
        <v/>
      </c>
      <c r="M1103" s="127" t="str">
        <f>IFERROR(INDEX(GUTS!AJ1104:'GUTS'!BH1104,MATCH(6,GUTS!AK1104:'GUTS'!BI1104,0)),"")</f>
        <v/>
      </c>
      <c r="N1103" s="127" t="e">
        <f>Audit!#REF!</f>
        <v>#REF!</v>
      </c>
      <c r="O1103" s="127" t="e">
        <f>Audit!#REF!</f>
        <v>#REF!</v>
      </c>
      <c r="P1103" s="127" t="e">
        <f>Audit!#REF!</f>
        <v>#REF!</v>
      </c>
    </row>
    <row r="1104" spans="1:16" hidden="1">
      <c r="A1104" s="127" t="e">
        <f>Audit!#REF!</f>
        <v>#REF!</v>
      </c>
      <c r="B1104" s="127" t="str">
        <f>IFERROR(INDEX(GUTS!AI1105:'GUTS'!BH1105,MATCH(1,GUTS!AK1105:'GUTS'!BI1105,0)),"")</f>
        <v/>
      </c>
      <c r="C1104" s="127" t="str">
        <f>IFERROR(INDEX(GUTS!AJ1105:'GUTS'!BH1105,MATCH(1,GUTS!AK1105:'GUTS'!BI1105,0)),"")</f>
        <v/>
      </c>
      <c r="D1104" s="127" t="str">
        <f>IFERROR(INDEX(GUTS!AI1105:'GUTS'!BH1105,MATCH(2,GUTS!AK1105:'GUTS'!BI1105,0)),"")</f>
        <v/>
      </c>
      <c r="E1104" s="127" t="str">
        <f>IFERROR(INDEX(GUTS!AJ1105:'GUTS'!BH1105,MATCH(2,GUTS!AK1105:'GUTS'!BI1105,0)),"")</f>
        <v/>
      </c>
      <c r="F1104" s="127" t="str">
        <f>IFERROR(INDEX(GUTS!AI1105:'GUTS'!BH1105,MATCH(3,GUTS!AK1105:'GUTS'!BI1105,0)),"")</f>
        <v/>
      </c>
      <c r="G1104" s="127" t="str">
        <f>IFERROR(INDEX(GUTS!AJ1105:'GUTS'!BH1105,MATCH(3,GUTS!AK1105:'GUTS'!BI1105,0)),"")</f>
        <v/>
      </c>
      <c r="H1104" s="127" t="str">
        <f>IFERROR(INDEX(GUTS!AI1105:'GUTS'!BH1105,MATCH(4,GUTS!AK1105:'GUTS'!BI1105,0)),"")</f>
        <v/>
      </c>
      <c r="I1104" s="127" t="str">
        <f>IFERROR(INDEX(GUTS!AJ1105:'GUTS'!BH1105,MATCH(4,GUTS!AK1105:'GUTS'!BI1105,0)),"")</f>
        <v/>
      </c>
      <c r="J1104" s="127" t="str">
        <f>IFERROR(INDEX(GUTS!AI1105:'GUTS'!BH1105,MATCH(5,GUTS!AK1105:'GUTS'!BI1105,0)),"")</f>
        <v/>
      </c>
      <c r="K1104" s="127" t="str">
        <f>IFERROR(INDEX(GUTS!AJ1105:'GUTS'!BH1105,MATCH(5,GUTS!AK1105:'GUTS'!BI1105,0)),"")</f>
        <v/>
      </c>
      <c r="L1104" s="127" t="str">
        <f>IFERROR(INDEX(GUTS!AI1105:'GUTS'!BH1105,MATCH(6,GUTS!AK1105:'GUTS'!BI1105,0)),"")</f>
        <v/>
      </c>
      <c r="M1104" s="127" t="str">
        <f>IFERROR(INDEX(GUTS!AJ1105:'GUTS'!BH1105,MATCH(6,GUTS!AK1105:'GUTS'!BI1105,0)),"")</f>
        <v/>
      </c>
      <c r="N1104" s="127" t="e">
        <f>Audit!#REF!</f>
        <v>#REF!</v>
      </c>
      <c r="O1104" s="127" t="e">
        <f>Audit!#REF!</f>
        <v>#REF!</v>
      </c>
      <c r="P1104" s="127" t="e">
        <f>Audit!#REF!</f>
        <v>#REF!</v>
      </c>
    </row>
    <row r="1105" spans="1:16" hidden="1">
      <c r="A1105" s="127" t="e">
        <f>Audit!#REF!</f>
        <v>#REF!</v>
      </c>
      <c r="B1105" s="127" t="str">
        <f>IFERROR(INDEX(GUTS!AI1106:'GUTS'!BH1106,MATCH(1,GUTS!AK1106:'GUTS'!BI1106,0)),"")</f>
        <v/>
      </c>
      <c r="C1105" s="127" t="str">
        <f>IFERROR(INDEX(GUTS!AJ1106:'GUTS'!BH1106,MATCH(1,GUTS!AK1106:'GUTS'!BI1106,0)),"")</f>
        <v/>
      </c>
      <c r="D1105" s="127" t="str">
        <f>IFERROR(INDEX(GUTS!AI1106:'GUTS'!BH1106,MATCH(2,GUTS!AK1106:'GUTS'!BI1106,0)),"")</f>
        <v/>
      </c>
      <c r="E1105" s="127" t="str">
        <f>IFERROR(INDEX(GUTS!AJ1106:'GUTS'!BH1106,MATCH(2,GUTS!AK1106:'GUTS'!BI1106,0)),"")</f>
        <v/>
      </c>
      <c r="F1105" s="127" t="str">
        <f>IFERROR(INDEX(GUTS!AI1106:'GUTS'!BH1106,MATCH(3,GUTS!AK1106:'GUTS'!BI1106,0)),"")</f>
        <v/>
      </c>
      <c r="G1105" s="127" t="str">
        <f>IFERROR(INDEX(GUTS!AJ1106:'GUTS'!BH1106,MATCH(3,GUTS!AK1106:'GUTS'!BI1106,0)),"")</f>
        <v/>
      </c>
      <c r="H1105" s="127" t="str">
        <f>IFERROR(INDEX(GUTS!AI1106:'GUTS'!BH1106,MATCH(4,GUTS!AK1106:'GUTS'!BI1106,0)),"")</f>
        <v/>
      </c>
      <c r="I1105" s="127" t="str">
        <f>IFERROR(INDEX(GUTS!AJ1106:'GUTS'!BH1106,MATCH(4,GUTS!AK1106:'GUTS'!BI1106,0)),"")</f>
        <v/>
      </c>
      <c r="J1105" s="127" t="str">
        <f>IFERROR(INDEX(GUTS!AI1106:'GUTS'!BH1106,MATCH(5,GUTS!AK1106:'GUTS'!BI1106,0)),"")</f>
        <v/>
      </c>
      <c r="K1105" s="127" t="str">
        <f>IFERROR(INDEX(GUTS!AJ1106:'GUTS'!BH1106,MATCH(5,GUTS!AK1106:'GUTS'!BI1106,0)),"")</f>
        <v/>
      </c>
      <c r="L1105" s="127" t="str">
        <f>IFERROR(INDEX(GUTS!AI1106:'GUTS'!BH1106,MATCH(6,GUTS!AK1106:'GUTS'!BI1106,0)),"")</f>
        <v/>
      </c>
      <c r="M1105" s="127" t="str">
        <f>IFERROR(INDEX(GUTS!AJ1106:'GUTS'!BH1106,MATCH(6,GUTS!AK1106:'GUTS'!BI1106,0)),"")</f>
        <v/>
      </c>
      <c r="N1105" s="127" t="e">
        <f>Audit!#REF!</f>
        <v>#REF!</v>
      </c>
      <c r="O1105" s="127" t="e">
        <f>Audit!#REF!</f>
        <v>#REF!</v>
      </c>
      <c r="P1105" s="127" t="e">
        <f>Audit!#REF!</f>
        <v>#REF!</v>
      </c>
    </row>
    <row r="1106" spans="1:16" hidden="1">
      <c r="A1106" s="127" t="e">
        <f>Audit!#REF!</f>
        <v>#REF!</v>
      </c>
      <c r="B1106" s="127" t="str">
        <f>IFERROR(INDEX(GUTS!AI1107:'GUTS'!BH1107,MATCH(1,GUTS!AK1107:'GUTS'!BI1107,0)),"")</f>
        <v/>
      </c>
      <c r="C1106" s="127" t="str">
        <f>IFERROR(INDEX(GUTS!AJ1107:'GUTS'!BH1107,MATCH(1,GUTS!AK1107:'GUTS'!BI1107,0)),"")</f>
        <v/>
      </c>
      <c r="D1106" s="127" t="str">
        <f>IFERROR(INDEX(GUTS!AI1107:'GUTS'!BH1107,MATCH(2,GUTS!AK1107:'GUTS'!BI1107,0)),"")</f>
        <v/>
      </c>
      <c r="E1106" s="127" t="str">
        <f>IFERROR(INDEX(GUTS!AJ1107:'GUTS'!BH1107,MATCH(2,GUTS!AK1107:'GUTS'!BI1107,0)),"")</f>
        <v/>
      </c>
      <c r="F1106" s="127" t="str">
        <f>IFERROR(INDEX(GUTS!AI1107:'GUTS'!BH1107,MATCH(3,GUTS!AK1107:'GUTS'!BI1107,0)),"")</f>
        <v/>
      </c>
      <c r="G1106" s="127" t="str">
        <f>IFERROR(INDEX(GUTS!AJ1107:'GUTS'!BH1107,MATCH(3,GUTS!AK1107:'GUTS'!BI1107,0)),"")</f>
        <v/>
      </c>
      <c r="H1106" s="127" t="str">
        <f>IFERROR(INDEX(GUTS!AI1107:'GUTS'!BH1107,MATCH(4,GUTS!AK1107:'GUTS'!BI1107,0)),"")</f>
        <v/>
      </c>
      <c r="I1106" s="127" t="str">
        <f>IFERROR(INDEX(GUTS!AJ1107:'GUTS'!BH1107,MATCH(4,GUTS!AK1107:'GUTS'!BI1107,0)),"")</f>
        <v/>
      </c>
      <c r="J1106" s="127" t="str">
        <f>IFERROR(INDEX(GUTS!AI1107:'GUTS'!BH1107,MATCH(5,GUTS!AK1107:'GUTS'!BI1107,0)),"")</f>
        <v/>
      </c>
      <c r="K1106" s="127" t="str">
        <f>IFERROR(INDEX(GUTS!AJ1107:'GUTS'!BH1107,MATCH(5,GUTS!AK1107:'GUTS'!BI1107,0)),"")</f>
        <v/>
      </c>
      <c r="L1106" s="127" t="str">
        <f>IFERROR(INDEX(GUTS!AI1107:'GUTS'!BH1107,MATCH(6,GUTS!AK1107:'GUTS'!BI1107,0)),"")</f>
        <v/>
      </c>
      <c r="M1106" s="127" t="str">
        <f>IFERROR(INDEX(GUTS!AJ1107:'GUTS'!BH1107,MATCH(6,GUTS!AK1107:'GUTS'!BI1107,0)),"")</f>
        <v/>
      </c>
      <c r="N1106" s="127" t="e">
        <f>Audit!#REF!</f>
        <v>#REF!</v>
      </c>
      <c r="O1106" s="127" t="e">
        <f>Audit!#REF!</f>
        <v>#REF!</v>
      </c>
      <c r="P1106" s="127" t="e">
        <f>Audit!#REF!</f>
        <v>#REF!</v>
      </c>
    </row>
    <row r="1107" spans="1:16" hidden="1">
      <c r="A1107" s="127" t="e">
        <f>Audit!#REF!</f>
        <v>#REF!</v>
      </c>
      <c r="B1107" s="127" t="str">
        <f>IFERROR(INDEX(GUTS!AI1108:'GUTS'!BH1108,MATCH(1,GUTS!AK1108:'GUTS'!BI1108,0)),"")</f>
        <v/>
      </c>
      <c r="C1107" s="127" t="str">
        <f>IFERROR(INDEX(GUTS!AJ1108:'GUTS'!BH1108,MATCH(1,GUTS!AK1108:'GUTS'!BI1108,0)),"")</f>
        <v/>
      </c>
      <c r="D1107" s="127" t="str">
        <f>IFERROR(INDEX(GUTS!AI1108:'GUTS'!BH1108,MATCH(2,GUTS!AK1108:'GUTS'!BI1108,0)),"")</f>
        <v/>
      </c>
      <c r="E1107" s="127" t="str">
        <f>IFERROR(INDEX(GUTS!AJ1108:'GUTS'!BH1108,MATCH(2,GUTS!AK1108:'GUTS'!BI1108,0)),"")</f>
        <v/>
      </c>
      <c r="F1107" s="127" t="str">
        <f>IFERROR(INDEX(GUTS!AI1108:'GUTS'!BH1108,MATCH(3,GUTS!AK1108:'GUTS'!BI1108,0)),"")</f>
        <v/>
      </c>
      <c r="G1107" s="127" t="str">
        <f>IFERROR(INDEX(GUTS!AJ1108:'GUTS'!BH1108,MATCH(3,GUTS!AK1108:'GUTS'!BI1108,0)),"")</f>
        <v/>
      </c>
      <c r="H1107" s="127" t="str">
        <f>IFERROR(INDEX(GUTS!AI1108:'GUTS'!BH1108,MATCH(4,GUTS!AK1108:'GUTS'!BI1108,0)),"")</f>
        <v/>
      </c>
      <c r="I1107" s="127" t="str">
        <f>IFERROR(INDEX(GUTS!AJ1108:'GUTS'!BH1108,MATCH(4,GUTS!AK1108:'GUTS'!BI1108,0)),"")</f>
        <v/>
      </c>
      <c r="J1107" s="127" t="str">
        <f>IFERROR(INDEX(GUTS!AI1108:'GUTS'!BH1108,MATCH(5,GUTS!AK1108:'GUTS'!BI1108,0)),"")</f>
        <v/>
      </c>
      <c r="K1107" s="127" t="str">
        <f>IFERROR(INDEX(GUTS!AJ1108:'GUTS'!BH1108,MATCH(5,GUTS!AK1108:'GUTS'!BI1108,0)),"")</f>
        <v/>
      </c>
      <c r="L1107" s="127" t="str">
        <f>IFERROR(INDEX(GUTS!AI1108:'GUTS'!BH1108,MATCH(6,GUTS!AK1108:'GUTS'!BI1108,0)),"")</f>
        <v/>
      </c>
      <c r="M1107" s="127" t="str">
        <f>IFERROR(INDEX(GUTS!AJ1108:'GUTS'!BH1108,MATCH(6,GUTS!AK1108:'GUTS'!BI1108,0)),"")</f>
        <v/>
      </c>
      <c r="N1107" s="127" t="e">
        <f>Audit!#REF!</f>
        <v>#REF!</v>
      </c>
      <c r="O1107" s="127" t="e">
        <f>Audit!#REF!</f>
        <v>#REF!</v>
      </c>
      <c r="P1107" s="127" t="e">
        <f>Audit!#REF!</f>
        <v>#REF!</v>
      </c>
    </row>
    <row r="1108" spans="1:16" hidden="1">
      <c r="A1108" s="127" t="e">
        <f>Audit!#REF!</f>
        <v>#REF!</v>
      </c>
      <c r="B1108" s="127" t="str">
        <f>IFERROR(INDEX(GUTS!AI1109:'GUTS'!BH1109,MATCH(1,GUTS!AK1109:'GUTS'!BI1109,0)),"")</f>
        <v/>
      </c>
      <c r="C1108" s="127" t="str">
        <f>IFERROR(INDEX(GUTS!AJ1109:'GUTS'!BH1109,MATCH(1,GUTS!AK1109:'GUTS'!BI1109,0)),"")</f>
        <v/>
      </c>
      <c r="D1108" s="127" t="str">
        <f>IFERROR(INDEX(GUTS!AI1109:'GUTS'!BH1109,MATCH(2,GUTS!AK1109:'GUTS'!BI1109,0)),"")</f>
        <v/>
      </c>
      <c r="E1108" s="127" t="str">
        <f>IFERROR(INDEX(GUTS!AJ1109:'GUTS'!BH1109,MATCH(2,GUTS!AK1109:'GUTS'!BI1109,0)),"")</f>
        <v/>
      </c>
      <c r="F1108" s="127" t="str">
        <f>IFERROR(INDEX(GUTS!AI1109:'GUTS'!BH1109,MATCH(3,GUTS!AK1109:'GUTS'!BI1109,0)),"")</f>
        <v/>
      </c>
      <c r="G1108" s="127" t="str">
        <f>IFERROR(INDEX(GUTS!AJ1109:'GUTS'!BH1109,MATCH(3,GUTS!AK1109:'GUTS'!BI1109,0)),"")</f>
        <v/>
      </c>
      <c r="H1108" s="127" t="str">
        <f>IFERROR(INDEX(GUTS!AI1109:'GUTS'!BH1109,MATCH(4,GUTS!AK1109:'GUTS'!BI1109,0)),"")</f>
        <v/>
      </c>
      <c r="I1108" s="127" t="str">
        <f>IFERROR(INDEX(GUTS!AJ1109:'GUTS'!BH1109,MATCH(4,GUTS!AK1109:'GUTS'!BI1109,0)),"")</f>
        <v/>
      </c>
      <c r="J1108" s="127" t="str">
        <f>IFERROR(INDEX(GUTS!AI1109:'GUTS'!BH1109,MATCH(5,GUTS!AK1109:'GUTS'!BI1109,0)),"")</f>
        <v/>
      </c>
      <c r="K1108" s="127" t="str">
        <f>IFERROR(INDEX(GUTS!AJ1109:'GUTS'!BH1109,MATCH(5,GUTS!AK1109:'GUTS'!BI1109,0)),"")</f>
        <v/>
      </c>
      <c r="L1108" s="127" t="str">
        <f>IFERROR(INDEX(GUTS!AI1109:'GUTS'!BH1109,MATCH(6,GUTS!AK1109:'GUTS'!BI1109,0)),"")</f>
        <v/>
      </c>
      <c r="M1108" s="127" t="str">
        <f>IFERROR(INDEX(GUTS!AJ1109:'GUTS'!BH1109,MATCH(6,GUTS!AK1109:'GUTS'!BI1109,0)),"")</f>
        <v/>
      </c>
      <c r="N1108" s="127" t="e">
        <f>Audit!#REF!</f>
        <v>#REF!</v>
      </c>
      <c r="O1108" s="127" t="e">
        <f>Audit!#REF!</f>
        <v>#REF!</v>
      </c>
      <c r="P1108" s="127" t="e">
        <f>Audit!#REF!</f>
        <v>#REF!</v>
      </c>
    </row>
    <row r="1109" spans="1:16">
      <c r="A1109" s="127" t="e">
        <f>Audit!#REF!</f>
        <v>#REF!</v>
      </c>
      <c r="B1109" s="127" t="str">
        <f>IFERROR(INDEX(GUTS!AI1110:'GUTS'!BH1110,MATCH(1,GUTS!AK1110:'GUTS'!BI1110,0)),"")</f>
        <v/>
      </c>
      <c r="C1109" s="127" t="str">
        <f>IFERROR(INDEX(GUTS!AJ1110:'GUTS'!BH1110,MATCH(1,GUTS!AK1110:'GUTS'!BI1110,0)),"")</f>
        <v/>
      </c>
      <c r="D1109" s="127" t="str">
        <f>IFERROR(INDEX(GUTS!AI1110:'GUTS'!BH1110,MATCH(2,GUTS!AK1110:'GUTS'!BI1110,0)),"")</f>
        <v/>
      </c>
      <c r="E1109" s="127" t="str">
        <f>IFERROR(INDEX(GUTS!AJ1110:'GUTS'!BH1110,MATCH(2,GUTS!AK1110:'GUTS'!BI1110,0)),"")</f>
        <v/>
      </c>
      <c r="F1109" s="127" t="str">
        <f>IFERROR(INDEX(GUTS!AI1110:'GUTS'!BH1110,MATCH(3,GUTS!AK1110:'GUTS'!BI1110,0)),"")</f>
        <v/>
      </c>
      <c r="G1109" s="127" t="str">
        <f>IFERROR(INDEX(GUTS!AJ1110:'GUTS'!BH1110,MATCH(3,GUTS!AK1110:'GUTS'!BI1110,0)),"")</f>
        <v/>
      </c>
      <c r="H1109" s="127" t="str">
        <f>IFERROR(INDEX(GUTS!AI1110:'GUTS'!BH1110,MATCH(4,GUTS!AK1110:'GUTS'!BI1110,0)),"")</f>
        <v/>
      </c>
      <c r="I1109" s="127" t="str">
        <f>IFERROR(INDEX(GUTS!AJ1110:'GUTS'!BH1110,MATCH(4,GUTS!AK1110:'GUTS'!BI1110,0)),"")</f>
        <v/>
      </c>
      <c r="J1109" s="127" t="str">
        <f>IFERROR(INDEX(GUTS!AI1110:'GUTS'!BH1110,MATCH(5,GUTS!AK1110:'GUTS'!BI1110,0)),"")</f>
        <v/>
      </c>
      <c r="K1109" s="127" t="str">
        <f>IFERROR(INDEX(GUTS!AJ1110:'GUTS'!BH1110,MATCH(5,GUTS!AK1110:'GUTS'!BI1110,0)),"")</f>
        <v/>
      </c>
      <c r="L1109" s="127" t="str">
        <f>IFERROR(INDEX(GUTS!AI1110:'GUTS'!BH1110,MATCH(6,GUTS!AK1110:'GUTS'!BI1110,0)),"")</f>
        <v/>
      </c>
      <c r="M1109" s="127" t="str">
        <f>IFERROR(INDEX(GUTS!AJ1110:'GUTS'!BH1110,MATCH(6,GUTS!AK1110:'GUTS'!BI1110,0)),"")</f>
        <v/>
      </c>
      <c r="N1109" s="127" t="e">
        <f>Audit!#REF!</f>
        <v>#REF!</v>
      </c>
      <c r="O1109" s="127" t="e">
        <f>Audit!#REF!</f>
        <v>#REF!</v>
      </c>
      <c r="P1109" s="127" t="e">
        <f>Audit!#REF!</f>
        <v>#REF!</v>
      </c>
    </row>
    <row r="1110" spans="1:16" hidden="1">
      <c r="A1110" s="127" t="e">
        <f>Audit!#REF!</f>
        <v>#REF!</v>
      </c>
      <c r="B1110" s="127" t="str">
        <f>IFERROR(INDEX(GUTS!AI1111:'GUTS'!BH1111,MATCH(1,GUTS!AK1111:'GUTS'!BI1111,0)),"")</f>
        <v/>
      </c>
      <c r="C1110" s="127" t="str">
        <f>IFERROR(INDEX(GUTS!AJ1111:'GUTS'!BH1111,MATCH(1,GUTS!AK1111:'GUTS'!BI1111,0)),"")</f>
        <v/>
      </c>
      <c r="D1110" s="127" t="str">
        <f>IFERROR(INDEX(GUTS!AI1111:'GUTS'!BH1111,MATCH(2,GUTS!AK1111:'GUTS'!BI1111,0)),"")</f>
        <v/>
      </c>
      <c r="E1110" s="127" t="str">
        <f>IFERROR(INDEX(GUTS!AJ1111:'GUTS'!BH1111,MATCH(2,GUTS!AK1111:'GUTS'!BI1111,0)),"")</f>
        <v/>
      </c>
      <c r="F1110" s="127" t="str">
        <f>IFERROR(INDEX(GUTS!AI1111:'GUTS'!BH1111,MATCH(3,GUTS!AK1111:'GUTS'!BI1111,0)),"")</f>
        <v/>
      </c>
      <c r="G1110" s="127" t="str">
        <f>IFERROR(INDEX(GUTS!AJ1111:'GUTS'!BH1111,MATCH(3,GUTS!AK1111:'GUTS'!BI1111,0)),"")</f>
        <v/>
      </c>
      <c r="H1110" s="127" t="str">
        <f>IFERROR(INDEX(GUTS!AI1111:'GUTS'!BH1111,MATCH(4,GUTS!AK1111:'GUTS'!BI1111,0)),"")</f>
        <v/>
      </c>
      <c r="I1110" s="127" t="str">
        <f>IFERROR(INDEX(GUTS!AJ1111:'GUTS'!BH1111,MATCH(4,GUTS!AK1111:'GUTS'!BI1111,0)),"")</f>
        <v/>
      </c>
      <c r="J1110" s="127" t="str">
        <f>IFERROR(INDEX(GUTS!AI1111:'GUTS'!BH1111,MATCH(5,GUTS!AK1111:'GUTS'!BI1111,0)),"")</f>
        <v/>
      </c>
      <c r="K1110" s="127" t="str">
        <f>IFERROR(INDEX(GUTS!AJ1111:'GUTS'!BH1111,MATCH(5,GUTS!AK1111:'GUTS'!BI1111,0)),"")</f>
        <v/>
      </c>
      <c r="L1110" s="127" t="str">
        <f>IFERROR(INDEX(GUTS!AI1111:'GUTS'!BH1111,MATCH(6,GUTS!AK1111:'GUTS'!BI1111,0)),"")</f>
        <v/>
      </c>
      <c r="M1110" s="127" t="str">
        <f>IFERROR(INDEX(GUTS!AJ1111:'GUTS'!BH1111,MATCH(6,GUTS!AK1111:'GUTS'!BI1111,0)),"")</f>
        <v/>
      </c>
      <c r="N1110" s="127" t="e">
        <f>Audit!#REF!</f>
        <v>#REF!</v>
      </c>
      <c r="O1110" s="127" t="e">
        <f>Audit!#REF!</f>
        <v>#REF!</v>
      </c>
      <c r="P1110" s="127" t="e">
        <f>Audit!#REF!</f>
        <v>#REF!</v>
      </c>
    </row>
    <row r="1111" spans="1:16" hidden="1">
      <c r="A1111" s="127" t="e">
        <f>Audit!#REF!</f>
        <v>#REF!</v>
      </c>
      <c r="B1111" s="127" t="str">
        <f>IFERROR(INDEX(GUTS!AI1112:'GUTS'!BH1112,MATCH(1,GUTS!AK1112:'GUTS'!BI1112,0)),"")</f>
        <v/>
      </c>
      <c r="C1111" s="127" t="str">
        <f>IFERROR(INDEX(GUTS!AJ1112:'GUTS'!BH1112,MATCH(1,GUTS!AK1112:'GUTS'!BI1112,0)),"")</f>
        <v/>
      </c>
      <c r="D1111" s="127" t="str">
        <f>IFERROR(INDEX(GUTS!AI1112:'GUTS'!BH1112,MATCH(2,GUTS!AK1112:'GUTS'!BI1112,0)),"")</f>
        <v/>
      </c>
      <c r="E1111" s="127" t="str">
        <f>IFERROR(INDEX(GUTS!AJ1112:'GUTS'!BH1112,MATCH(2,GUTS!AK1112:'GUTS'!BI1112,0)),"")</f>
        <v/>
      </c>
      <c r="F1111" s="127" t="str">
        <f>IFERROR(INDEX(GUTS!AI1112:'GUTS'!BH1112,MATCH(3,GUTS!AK1112:'GUTS'!BI1112,0)),"")</f>
        <v/>
      </c>
      <c r="G1111" s="127" t="str">
        <f>IFERROR(INDEX(GUTS!AJ1112:'GUTS'!BH1112,MATCH(3,GUTS!AK1112:'GUTS'!BI1112,0)),"")</f>
        <v/>
      </c>
      <c r="H1111" s="127" t="str">
        <f>IFERROR(INDEX(GUTS!AI1112:'GUTS'!BH1112,MATCH(4,GUTS!AK1112:'GUTS'!BI1112,0)),"")</f>
        <v/>
      </c>
      <c r="I1111" s="127" t="str">
        <f>IFERROR(INDEX(GUTS!AJ1112:'GUTS'!BH1112,MATCH(4,GUTS!AK1112:'GUTS'!BI1112,0)),"")</f>
        <v/>
      </c>
      <c r="J1111" s="127" t="str">
        <f>IFERROR(INDEX(GUTS!AI1112:'GUTS'!BH1112,MATCH(5,GUTS!AK1112:'GUTS'!BI1112,0)),"")</f>
        <v/>
      </c>
      <c r="K1111" s="127" t="str">
        <f>IFERROR(INDEX(GUTS!AJ1112:'GUTS'!BH1112,MATCH(5,GUTS!AK1112:'GUTS'!BI1112,0)),"")</f>
        <v/>
      </c>
      <c r="L1111" s="127" t="str">
        <f>IFERROR(INDEX(GUTS!AI1112:'GUTS'!BH1112,MATCH(6,GUTS!AK1112:'GUTS'!BI1112,0)),"")</f>
        <v/>
      </c>
      <c r="M1111" s="127" t="str">
        <f>IFERROR(INDEX(GUTS!AJ1112:'GUTS'!BH1112,MATCH(6,GUTS!AK1112:'GUTS'!BI1112,0)),"")</f>
        <v/>
      </c>
      <c r="N1111" s="127" t="e">
        <f>Audit!#REF!</f>
        <v>#REF!</v>
      </c>
      <c r="O1111" s="127" t="e">
        <f>Audit!#REF!</f>
        <v>#REF!</v>
      </c>
      <c r="P1111" s="127" t="e">
        <f>Audit!#REF!</f>
        <v>#REF!</v>
      </c>
    </row>
    <row r="1112" spans="1:16" hidden="1">
      <c r="A1112" s="127" t="e">
        <f>Audit!#REF!</f>
        <v>#REF!</v>
      </c>
      <c r="B1112" s="127" t="str">
        <f>IFERROR(INDEX(GUTS!AI1113:'GUTS'!BH1113,MATCH(1,GUTS!AK1113:'GUTS'!BI1113,0)),"")</f>
        <v/>
      </c>
      <c r="C1112" s="127" t="str">
        <f>IFERROR(INDEX(GUTS!AJ1113:'GUTS'!BH1113,MATCH(1,GUTS!AK1113:'GUTS'!BI1113,0)),"")</f>
        <v/>
      </c>
      <c r="D1112" s="127" t="str">
        <f>IFERROR(INDEX(GUTS!AI1113:'GUTS'!BH1113,MATCH(2,GUTS!AK1113:'GUTS'!BI1113,0)),"")</f>
        <v/>
      </c>
      <c r="E1112" s="127" t="str">
        <f>IFERROR(INDEX(GUTS!AJ1113:'GUTS'!BH1113,MATCH(2,GUTS!AK1113:'GUTS'!BI1113,0)),"")</f>
        <v/>
      </c>
      <c r="F1112" s="127" t="str">
        <f>IFERROR(INDEX(GUTS!AI1113:'GUTS'!BH1113,MATCH(3,GUTS!AK1113:'GUTS'!BI1113,0)),"")</f>
        <v/>
      </c>
      <c r="G1112" s="127" t="str">
        <f>IFERROR(INDEX(GUTS!AJ1113:'GUTS'!BH1113,MATCH(3,GUTS!AK1113:'GUTS'!BI1113,0)),"")</f>
        <v/>
      </c>
      <c r="H1112" s="127" t="str">
        <f>IFERROR(INDEX(GUTS!AI1113:'GUTS'!BH1113,MATCH(4,GUTS!AK1113:'GUTS'!BI1113,0)),"")</f>
        <v/>
      </c>
      <c r="I1112" s="127" t="str">
        <f>IFERROR(INDEX(GUTS!AJ1113:'GUTS'!BH1113,MATCH(4,GUTS!AK1113:'GUTS'!BI1113,0)),"")</f>
        <v/>
      </c>
      <c r="J1112" s="127" t="str">
        <f>IFERROR(INDEX(GUTS!AI1113:'GUTS'!BH1113,MATCH(5,GUTS!AK1113:'GUTS'!BI1113,0)),"")</f>
        <v/>
      </c>
      <c r="K1112" s="127" t="str">
        <f>IFERROR(INDEX(GUTS!AJ1113:'GUTS'!BH1113,MATCH(5,GUTS!AK1113:'GUTS'!BI1113,0)),"")</f>
        <v/>
      </c>
      <c r="L1112" s="127" t="str">
        <f>IFERROR(INDEX(GUTS!AI1113:'GUTS'!BH1113,MATCH(6,GUTS!AK1113:'GUTS'!BI1113,0)),"")</f>
        <v/>
      </c>
      <c r="M1112" s="127" t="str">
        <f>IFERROR(INDEX(GUTS!AJ1113:'GUTS'!BH1113,MATCH(6,GUTS!AK1113:'GUTS'!BI1113,0)),"")</f>
        <v/>
      </c>
      <c r="N1112" s="127" t="e">
        <f>Audit!#REF!</f>
        <v>#REF!</v>
      </c>
      <c r="O1112" s="127" t="e">
        <f>Audit!#REF!</f>
        <v>#REF!</v>
      </c>
      <c r="P1112" s="127" t="e">
        <f>Audit!#REF!</f>
        <v>#REF!</v>
      </c>
    </row>
    <row r="1113" spans="1:16" hidden="1">
      <c r="A1113" s="127" t="e">
        <f>Audit!#REF!</f>
        <v>#REF!</v>
      </c>
      <c r="B1113" s="127" t="str">
        <f>IFERROR(INDEX(GUTS!AI1114:'GUTS'!BH1114,MATCH(1,GUTS!AK1114:'GUTS'!BI1114,0)),"")</f>
        <v/>
      </c>
      <c r="C1113" s="127" t="str">
        <f>IFERROR(INDEX(GUTS!AJ1114:'GUTS'!BH1114,MATCH(1,GUTS!AK1114:'GUTS'!BI1114,0)),"")</f>
        <v/>
      </c>
      <c r="D1113" s="127" t="str">
        <f>IFERROR(INDEX(GUTS!AI1114:'GUTS'!BH1114,MATCH(2,GUTS!AK1114:'GUTS'!BI1114,0)),"")</f>
        <v/>
      </c>
      <c r="E1113" s="127" t="str">
        <f>IFERROR(INDEX(GUTS!AJ1114:'GUTS'!BH1114,MATCH(2,GUTS!AK1114:'GUTS'!BI1114,0)),"")</f>
        <v/>
      </c>
      <c r="F1113" s="127" t="str">
        <f>IFERROR(INDEX(GUTS!AI1114:'GUTS'!BH1114,MATCH(3,GUTS!AK1114:'GUTS'!BI1114,0)),"")</f>
        <v/>
      </c>
      <c r="G1113" s="127" t="str">
        <f>IFERROR(INDEX(GUTS!AJ1114:'GUTS'!BH1114,MATCH(3,GUTS!AK1114:'GUTS'!BI1114,0)),"")</f>
        <v/>
      </c>
      <c r="H1113" s="127" t="str">
        <f>IFERROR(INDEX(GUTS!AI1114:'GUTS'!BH1114,MATCH(4,GUTS!AK1114:'GUTS'!BI1114,0)),"")</f>
        <v/>
      </c>
      <c r="I1113" s="127" t="str">
        <f>IFERROR(INDEX(GUTS!AJ1114:'GUTS'!BH1114,MATCH(4,GUTS!AK1114:'GUTS'!BI1114,0)),"")</f>
        <v/>
      </c>
      <c r="J1113" s="127" t="str">
        <f>IFERROR(INDEX(GUTS!AI1114:'GUTS'!BH1114,MATCH(5,GUTS!AK1114:'GUTS'!BI1114,0)),"")</f>
        <v/>
      </c>
      <c r="K1113" s="127" t="str">
        <f>IFERROR(INDEX(GUTS!AJ1114:'GUTS'!BH1114,MATCH(5,GUTS!AK1114:'GUTS'!BI1114,0)),"")</f>
        <v/>
      </c>
      <c r="L1113" s="127" t="str">
        <f>IFERROR(INDEX(GUTS!AI1114:'GUTS'!BH1114,MATCH(6,GUTS!AK1114:'GUTS'!BI1114,0)),"")</f>
        <v/>
      </c>
      <c r="M1113" s="127" t="str">
        <f>IFERROR(INDEX(GUTS!AJ1114:'GUTS'!BH1114,MATCH(6,GUTS!AK1114:'GUTS'!BI1114,0)),"")</f>
        <v/>
      </c>
      <c r="N1113" s="127" t="e">
        <f>Audit!#REF!</f>
        <v>#REF!</v>
      </c>
      <c r="O1113" s="127" t="e">
        <f>Audit!#REF!</f>
        <v>#REF!</v>
      </c>
      <c r="P1113" s="127" t="e">
        <f>Audit!#REF!</f>
        <v>#REF!</v>
      </c>
    </row>
    <row r="1114" spans="1:16" hidden="1">
      <c r="A1114" s="127" t="e">
        <f>Audit!#REF!</f>
        <v>#REF!</v>
      </c>
      <c r="B1114" s="127" t="str">
        <f>IFERROR(INDEX(GUTS!AI1115:'GUTS'!BH1115,MATCH(1,GUTS!AK1115:'GUTS'!BI1115,0)),"")</f>
        <v/>
      </c>
      <c r="C1114" s="127" t="str">
        <f>IFERROR(INDEX(GUTS!AJ1115:'GUTS'!BH1115,MATCH(1,GUTS!AK1115:'GUTS'!BI1115,0)),"")</f>
        <v/>
      </c>
      <c r="D1114" s="127" t="str">
        <f>IFERROR(INDEX(GUTS!AI1115:'GUTS'!BH1115,MATCH(2,GUTS!AK1115:'GUTS'!BI1115,0)),"")</f>
        <v/>
      </c>
      <c r="E1114" s="127" t="str">
        <f>IFERROR(INDEX(GUTS!AJ1115:'GUTS'!BH1115,MATCH(2,GUTS!AK1115:'GUTS'!BI1115,0)),"")</f>
        <v/>
      </c>
      <c r="F1114" s="127" t="str">
        <f>IFERROR(INDEX(GUTS!AI1115:'GUTS'!BH1115,MATCH(3,GUTS!AK1115:'GUTS'!BI1115,0)),"")</f>
        <v/>
      </c>
      <c r="G1114" s="127" t="str">
        <f>IFERROR(INDEX(GUTS!AJ1115:'GUTS'!BH1115,MATCH(3,GUTS!AK1115:'GUTS'!BI1115,0)),"")</f>
        <v/>
      </c>
      <c r="H1114" s="127" t="str">
        <f>IFERROR(INDEX(GUTS!AI1115:'GUTS'!BH1115,MATCH(4,GUTS!AK1115:'GUTS'!BI1115,0)),"")</f>
        <v/>
      </c>
      <c r="I1114" s="127" t="str">
        <f>IFERROR(INDEX(GUTS!AJ1115:'GUTS'!BH1115,MATCH(4,GUTS!AK1115:'GUTS'!BI1115,0)),"")</f>
        <v/>
      </c>
      <c r="J1114" s="127" t="str">
        <f>IFERROR(INDEX(GUTS!AI1115:'GUTS'!BH1115,MATCH(5,GUTS!AK1115:'GUTS'!BI1115,0)),"")</f>
        <v/>
      </c>
      <c r="K1114" s="127" t="str">
        <f>IFERROR(INDEX(GUTS!AJ1115:'GUTS'!BH1115,MATCH(5,GUTS!AK1115:'GUTS'!BI1115,0)),"")</f>
        <v/>
      </c>
      <c r="L1114" s="127" t="str">
        <f>IFERROR(INDEX(GUTS!AI1115:'GUTS'!BH1115,MATCH(6,GUTS!AK1115:'GUTS'!BI1115,0)),"")</f>
        <v/>
      </c>
      <c r="M1114" s="127" t="str">
        <f>IFERROR(INDEX(GUTS!AJ1115:'GUTS'!BH1115,MATCH(6,GUTS!AK1115:'GUTS'!BI1115,0)),"")</f>
        <v/>
      </c>
      <c r="N1114" s="127" t="e">
        <f>Audit!#REF!</f>
        <v>#REF!</v>
      </c>
      <c r="O1114" s="127" t="e">
        <f>Audit!#REF!</f>
        <v>#REF!</v>
      </c>
      <c r="P1114" s="127" t="e">
        <f>Audit!#REF!</f>
        <v>#REF!</v>
      </c>
    </row>
    <row r="1115" spans="1:16" hidden="1">
      <c r="A1115" s="127" t="e">
        <f>Audit!#REF!</f>
        <v>#REF!</v>
      </c>
      <c r="B1115" s="127" t="str">
        <f>IFERROR(INDEX(GUTS!AI1116:'GUTS'!BH1116,MATCH(1,GUTS!AK1116:'GUTS'!BI1116,0)),"")</f>
        <v/>
      </c>
      <c r="C1115" s="127" t="str">
        <f>IFERROR(INDEX(GUTS!AJ1116:'GUTS'!BH1116,MATCH(1,GUTS!AK1116:'GUTS'!BI1116,0)),"")</f>
        <v/>
      </c>
      <c r="D1115" s="127" t="str">
        <f>IFERROR(INDEX(GUTS!AI1116:'GUTS'!BH1116,MATCH(2,GUTS!AK1116:'GUTS'!BI1116,0)),"")</f>
        <v/>
      </c>
      <c r="E1115" s="127" t="str">
        <f>IFERROR(INDEX(GUTS!AJ1116:'GUTS'!BH1116,MATCH(2,GUTS!AK1116:'GUTS'!BI1116,0)),"")</f>
        <v/>
      </c>
      <c r="F1115" s="127" t="str">
        <f>IFERROR(INDEX(GUTS!AI1116:'GUTS'!BH1116,MATCH(3,GUTS!AK1116:'GUTS'!BI1116,0)),"")</f>
        <v/>
      </c>
      <c r="G1115" s="127" t="str">
        <f>IFERROR(INDEX(GUTS!AJ1116:'GUTS'!BH1116,MATCH(3,GUTS!AK1116:'GUTS'!BI1116,0)),"")</f>
        <v/>
      </c>
      <c r="H1115" s="127" t="str">
        <f>IFERROR(INDEX(GUTS!AI1116:'GUTS'!BH1116,MATCH(4,GUTS!AK1116:'GUTS'!BI1116,0)),"")</f>
        <v/>
      </c>
      <c r="I1115" s="127" t="str">
        <f>IFERROR(INDEX(GUTS!AJ1116:'GUTS'!BH1116,MATCH(4,GUTS!AK1116:'GUTS'!BI1116,0)),"")</f>
        <v/>
      </c>
      <c r="J1115" s="127" t="str">
        <f>IFERROR(INDEX(GUTS!AI1116:'GUTS'!BH1116,MATCH(5,GUTS!AK1116:'GUTS'!BI1116,0)),"")</f>
        <v/>
      </c>
      <c r="K1115" s="127" t="str">
        <f>IFERROR(INDEX(GUTS!AJ1116:'GUTS'!BH1116,MATCH(5,GUTS!AK1116:'GUTS'!BI1116,0)),"")</f>
        <v/>
      </c>
      <c r="L1115" s="127" t="str">
        <f>IFERROR(INDEX(GUTS!AI1116:'GUTS'!BH1116,MATCH(6,GUTS!AK1116:'GUTS'!BI1116,0)),"")</f>
        <v/>
      </c>
      <c r="M1115" s="127" t="str">
        <f>IFERROR(INDEX(GUTS!AJ1116:'GUTS'!BH1116,MATCH(6,GUTS!AK1116:'GUTS'!BI1116,0)),"")</f>
        <v/>
      </c>
      <c r="N1115" s="127" t="e">
        <f>Audit!#REF!</f>
        <v>#REF!</v>
      </c>
      <c r="O1115" s="127" t="e">
        <f>Audit!#REF!</f>
        <v>#REF!</v>
      </c>
      <c r="P1115" s="127" t="e">
        <f>Audit!#REF!</f>
        <v>#REF!</v>
      </c>
    </row>
    <row r="1116" spans="1:16" hidden="1">
      <c r="A1116" s="127" t="e">
        <f>Audit!#REF!</f>
        <v>#REF!</v>
      </c>
      <c r="B1116" s="127" t="str">
        <f>IFERROR(INDEX(GUTS!AI1117:'GUTS'!BH1117,MATCH(1,GUTS!AK1117:'GUTS'!BI1117,0)),"")</f>
        <v/>
      </c>
      <c r="C1116" s="127" t="str">
        <f>IFERROR(INDEX(GUTS!AJ1117:'GUTS'!BH1117,MATCH(1,GUTS!AK1117:'GUTS'!BI1117,0)),"")</f>
        <v/>
      </c>
      <c r="D1116" s="127" t="str">
        <f>IFERROR(INDEX(GUTS!AI1117:'GUTS'!BH1117,MATCH(2,GUTS!AK1117:'GUTS'!BI1117,0)),"")</f>
        <v/>
      </c>
      <c r="E1116" s="127" t="str">
        <f>IFERROR(INDEX(GUTS!AJ1117:'GUTS'!BH1117,MATCH(2,GUTS!AK1117:'GUTS'!BI1117,0)),"")</f>
        <v/>
      </c>
      <c r="F1116" s="127" t="str">
        <f>IFERROR(INDEX(GUTS!AI1117:'GUTS'!BH1117,MATCH(3,GUTS!AK1117:'GUTS'!BI1117,0)),"")</f>
        <v/>
      </c>
      <c r="G1116" s="127" t="str">
        <f>IFERROR(INDEX(GUTS!AJ1117:'GUTS'!BH1117,MATCH(3,GUTS!AK1117:'GUTS'!BI1117,0)),"")</f>
        <v/>
      </c>
      <c r="H1116" s="127" t="str">
        <f>IFERROR(INDEX(GUTS!AI1117:'GUTS'!BH1117,MATCH(4,GUTS!AK1117:'GUTS'!BI1117,0)),"")</f>
        <v/>
      </c>
      <c r="I1116" s="127" t="str">
        <f>IFERROR(INDEX(GUTS!AJ1117:'GUTS'!BH1117,MATCH(4,GUTS!AK1117:'GUTS'!BI1117,0)),"")</f>
        <v/>
      </c>
      <c r="J1116" s="127" t="str">
        <f>IFERROR(INDEX(GUTS!AI1117:'GUTS'!BH1117,MATCH(5,GUTS!AK1117:'GUTS'!BI1117,0)),"")</f>
        <v/>
      </c>
      <c r="K1116" s="127" t="str">
        <f>IFERROR(INDEX(GUTS!AJ1117:'GUTS'!BH1117,MATCH(5,GUTS!AK1117:'GUTS'!BI1117,0)),"")</f>
        <v/>
      </c>
      <c r="L1116" s="127" t="str">
        <f>IFERROR(INDEX(GUTS!AI1117:'GUTS'!BH1117,MATCH(6,GUTS!AK1117:'GUTS'!BI1117,0)),"")</f>
        <v/>
      </c>
      <c r="M1116" s="127" t="str">
        <f>IFERROR(INDEX(GUTS!AJ1117:'GUTS'!BH1117,MATCH(6,GUTS!AK1117:'GUTS'!BI1117,0)),"")</f>
        <v/>
      </c>
      <c r="N1116" s="127" t="e">
        <f>Audit!#REF!</f>
        <v>#REF!</v>
      </c>
      <c r="O1116" s="127" t="e">
        <f>Audit!#REF!</f>
        <v>#REF!</v>
      </c>
      <c r="P1116" s="127" t="e">
        <f>Audit!#REF!</f>
        <v>#REF!</v>
      </c>
    </row>
    <row r="1117" spans="1:16" hidden="1">
      <c r="A1117" s="127" t="e">
        <f>Audit!#REF!</f>
        <v>#REF!</v>
      </c>
      <c r="B1117" s="127" t="str">
        <f>IFERROR(INDEX(GUTS!AI1118:'GUTS'!BH1118,MATCH(1,GUTS!AK1118:'GUTS'!BI1118,0)),"")</f>
        <v/>
      </c>
      <c r="C1117" s="127" t="str">
        <f>IFERROR(INDEX(GUTS!AJ1118:'GUTS'!BH1118,MATCH(1,GUTS!AK1118:'GUTS'!BI1118,0)),"")</f>
        <v/>
      </c>
      <c r="D1117" s="127" t="str">
        <f>IFERROR(INDEX(GUTS!AI1118:'GUTS'!BH1118,MATCH(2,GUTS!AK1118:'GUTS'!BI1118,0)),"")</f>
        <v/>
      </c>
      <c r="E1117" s="127" t="str">
        <f>IFERROR(INDEX(GUTS!AJ1118:'GUTS'!BH1118,MATCH(2,GUTS!AK1118:'GUTS'!BI1118,0)),"")</f>
        <v/>
      </c>
      <c r="F1117" s="127" t="str">
        <f>IFERROR(INDEX(GUTS!AI1118:'GUTS'!BH1118,MATCH(3,GUTS!AK1118:'GUTS'!BI1118,0)),"")</f>
        <v/>
      </c>
      <c r="G1117" s="127" t="str">
        <f>IFERROR(INDEX(GUTS!AJ1118:'GUTS'!BH1118,MATCH(3,GUTS!AK1118:'GUTS'!BI1118,0)),"")</f>
        <v/>
      </c>
      <c r="H1117" s="127" t="str">
        <f>IFERROR(INDEX(GUTS!AI1118:'GUTS'!BH1118,MATCH(4,GUTS!AK1118:'GUTS'!BI1118,0)),"")</f>
        <v/>
      </c>
      <c r="I1117" s="127" t="str">
        <f>IFERROR(INDEX(GUTS!AJ1118:'GUTS'!BH1118,MATCH(4,GUTS!AK1118:'GUTS'!BI1118,0)),"")</f>
        <v/>
      </c>
      <c r="J1117" s="127" t="str">
        <f>IFERROR(INDEX(GUTS!AI1118:'GUTS'!BH1118,MATCH(5,GUTS!AK1118:'GUTS'!BI1118,0)),"")</f>
        <v/>
      </c>
      <c r="K1117" s="127" t="str">
        <f>IFERROR(INDEX(GUTS!AJ1118:'GUTS'!BH1118,MATCH(5,GUTS!AK1118:'GUTS'!BI1118,0)),"")</f>
        <v/>
      </c>
      <c r="L1117" s="127" t="str">
        <f>IFERROR(INDEX(GUTS!AI1118:'GUTS'!BH1118,MATCH(6,GUTS!AK1118:'GUTS'!BI1118,0)),"")</f>
        <v/>
      </c>
      <c r="M1117" s="127" t="str">
        <f>IFERROR(INDEX(GUTS!AJ1118:'GUTS'!BH1118,MATCH(6,GUTS!AK1118:'GUTS'!BI1118,0)),"")</f>
        <v/>
      </c>
      <c r="N1117" s="127" t="e">
        <f>Audit!#REF!</f>
        <v>#REF!</v>
      </c>
      <c r="O1117" s="127" t="e">
        <f>Audit!#REF!</f>
        <v>#REF!</v>
      </c>
      <c r="P1117" s="127" t="e">
        <f>Audit!#REF!</f>
        <v>#REF!</v>
      </c>
    </row>
    <row r="1118" spans="1:16" hidden="1">
      <c r="A1118" s="127" t="e">
        <f>Audit!#REF!</f>
        <v>#REF!</v>
      </c>
      <c r="B1118" s="127" t="str">
        <f>IFERROR(INDEX(GUTS!AI1119:'GUTS'!BH1119,MATCH(1,GUTS!AK1119:'GUTS'!BI1119,0)),"")</f>
        <v/>
      </c>
      <c r="C1118" s="127" t="str">
        <f>IFERROR(INDEX(GUTS!AJ1119:'GUTS'!BH1119,MATCH(1,GUTS!AK1119:'GUTS'!BI1119,0)),"")</f>
        <v/>
      </c>
      <c r="D1118" s="127" t="str">
        <f>IFERROR(INDEX(GUTS!AI1119:'GUTS'!BH1119,MATCH(2,GUTS!AK1119:'GUTS'!BI1119,0)),"")</f>
        <v/>
      </c>
      <c r="E1118" s="127" t="str">
        <f>IFERROR(INDEX(GUTS!AJ1119:'GUTS'!BH1119,MATCH(2,GUTS!AK1119:'GUTS'!BI1119,0)),"")</f>
        <v/>
      </c>
      <c r="F1118" s="127" t="str">
        <f>IFERROR(INDEX(GUTS!AI1119:'GUTS'!BH1119,MATCH(3,GUTS!AK1119:'GUTS'!BI1119,0)),"")</f>
        <v/>
      </c>
      <c r="G1118" s="127" t="str">
        <f>IFERROR(INDEX(GUTS!AJ1119:'GUTS'!BH1119,MATCH(3,GUTS!AK1119:'GUTS'!BI1119,0)),"")</f>
        <v/>
      </c>
      <c r="H1118" s="127" t="str">
        <f>IFERROR(INDEX(GUTS!AI1119:'GUTS'!BH1119,MATCH(4,GUTS!AK1119:'GUTS'!BI1119,0)),"")</f>
        <v/>
      </c>
      <c r="I1118" s="127" t="str">
        <f>IFERROR(INDEX(GUTS!AJ1119:'GUTS'!BH1119,MATCH(4,GUTS!AK1119:'GUTS'!BI1119,0)),"")</f>
        <v/>
      </c>
      <c r="J1118" s="127" t="str">
        <f>IFERROR(INDEX(GUTS!AI1119:'GUTS'!BH1119,MATCH(5,GUTS!AK1119:'GUTS'!BI1119,0)),"")</f>
        <v/>
      </c>
      <c r="K1118" s="127" t="str">
        <f>IFERROR(INDEX(GUTS!AJ1119:'GUTS'!BH1119,MATCH(5,GUTS!AK1119:'GUTS'!BI1119,0)),"")</f>
        <v/>
      </c>
      <c r="L1118" s="127" t="str">
        <f>IFERROR(INDEX(GUTS!AI1119:'GUTS'!BH1119,MATCH(6,GUTS!AK1119:'GUTS'!BI1119,0)),"")</f>
        <v/>
      </c>
      <c r="M1118" s="127" t="str">
        <f>IFERROR(INDEX(GUTS!AJ1119:'GUTS'!BH1119,MATCH(6,GUTS!AK1119:'GUTS'!BI1119,0)),"")</f>
        <v/>
      </c>
      <c r="N1118" s="127" t="e">
        <f>Audit!#REF!</f>
        <v>#REF!</v>
      </c>
      <c r="O1118" s="127" t="e">
        <f>Audit!#REF!</f>
        <v>#REF!</v>
      </c>
      <c r="P1118" s="127" t="e">
        <f>Audit!#REF!</f>
        <v>#REF!</v>
      </c>
    </row>
    <row r="1119" spans="1:16" hidden="1">
      <c r="A1119" s="127" t="e">
        <f>Audit!#REF!</f>
        <v>#REF!</v>
      </c>
      <c r="B1119" s="127" t="str">
        <f>IFERROR(INDEX(GUTS!AI1120:'GUTS'!BH1120,MATCH(1,GUTS!AK1120:'GUTS'!BI1120,0)),"")</f>
        <v/>
      </c>
      <c r="C1119" s="127" t="str">
        <f>IFERROR(INDEX(GUTS!AJ1120:'GUTS'!BH1120,MATCH(1,GUTS!AK1120:'GUTS'!BI1120,0)),"")</f>
        <v/>
      </c>
      <c r="D1119" s="127" t="str">
        <f>IFERROR(INDEX(GUTS!AI1120:'GUTS'!BH1120,MATCH(2,GUTS!AK1120:'GUTS'!BI1120,0)),"")</f>
        <v/>
      </c>
      <c r="E1119" s="127" t="str">
        <f>IFERROR(INDEX(GUTS!AJ1120:'GUTS'!BH1120,MATCH(2,GUTS!AK1120:'GUTS'!BI1120,0)),"")</f>
        <v/>
      </c>
      <c r="F1119" s="127" t="str">
        <f>IFERROR(INDEX(GUTS!AI1120:'GUTS'!BH1120,MATCH(3,GUTS!AK1120:'GUTS'!BI1120,0)),"")</f>
        <v/>
      </c>
      <c r="G1119" s="127" t="str">
        <f>IFERROR(INDEX(GUTS!AJ1120:'GUTS'!BH1120,MATCH(3,GUTS!AK1120:'GUTS'!BI1120,0)),"")</f>
        <v/>
      </c>
      <c r="H1119" s="127" t="str">
        <f>IFERROR(INDEX(GUTS!AI1120:'GUTS'!BH1120,MATCH(4,GUTS!AK1120:'GUTS'!BI1120,0)),"")</f>
        <v/>
      </c>
      <c r="I1119" s="127" t="str">
        <f>IFERROR(INDEX(GUTS!AJ1120:'GUTS'!BH1120,MATCH(4,GUTS!AK1120:'GUTS'!BI1120,0)),"")</f>
        <v/>
      </c>
      <c r="J1119" s="127" t="str">
        <f>IFERROR(INDEX(GUTS!AI1120:'GUTS'!BH1120,MATCH(5,GUTS!AK1120:'GUTS'!BI1120,0)),"")</f>
        <v/>
      </c>
      <c r="K1119" s="127" t="str">
        <f>IFERROR(INDEX(GUTS!AJ1120:'GUTS'!BH1120,MATCH(5,GUTS!AK1120:'GUTS'!BI1120,0)),"")</f>
        <v/>
      </c>
      <c r="L1119" s="127" t="str">
        <f>IFERROR(INDEX(GUTS!AI1120:'GUTS'!BH1120,MATCH(6,GUTS!AK1120:'GUTS'!BI1120,0)),"")</f>
        <v/>
      </c>
      <c r="M1119" s="127" t="str">
        <f>IFERROR(INDEX(GUTS!AJ1120:'GUTS'!BH1120,MATCH(6,GUTS!AK1120:'GUTS'!BI1120,0)),"")</f>
        <v/>
      </c>
      <c r="N1119" s="127" t="e">
        <f>Audit!#REF!</f>
        <v>#REF!</v>
      </c>
      <c r="O1119" s="127" t="e">
        <f>Audit!#REF!</f>
        <v>#REF!</v>
      </c>
      <c r="P1119" s="127" t="e">
        <f>Audit!#REF!</f>
        <v>#REF!</v>
      </c>
    </row>
    <row r="1120" spans="1:16" hidden="1">
      <c r="A1120" s="127" t="e">
        <f>Audit!#REF!</f>
        <v>#REF!</v>
      </c>
      <c r="B1120" s="127" t="str">
        <f>IFERROR(INDEX(GUTS!AI1121:'GUTS'!BH1121,MATCH(1,GUTS!AK1121:'GUTS'!BI1121,0)),"")</f>
        <v/>
      </c>
      <c r="C1120" s="127" t="str">
        <f>IFERROR(INDEX(GUTS!AJ1121:'GUTS'!BH1121,MATCH(1,GUTS!AK1121:'GUTS'!BI1121,0)),"")</f>
        <v/>
      </c>
      <c r="D1120" s="127" t="str">
        <f>IFERROR(INDEX(GUTS!AI1121:'GUTS'!BH1121,MATCH(2,GUTS!AK1121:'GUTS'!BI1121,0)),"")</f>
        <v/>
      </c>
      <c r="E1120" s="127" t="str">
        <f>IFERROR(INDEX(GUTS!AJ1121:'GUTS'!BH1121,MATCH(2,GUTS!AK1121:'GUTS'!BI1121,0)),"")</f>
        <v/>
      </c>
      <c r="F1120" s="127" t="str">
        <f>IFERROR(INDEX(GUTS!AI1121:'GUTS'!BH1121,MATCH(3,GUTS!AK1121:'GUTS'!BI1121,0)),"")</f>
        <v/>
      </c>
      <c r="G1120" s="127" t="str">
        <f>IFERROR(INDEX(GUTS!AJ1121:'GUTS'!BH1121,MATCH(3,GUTS!AK1121:'GUTS'!BI1121,0)),"")</f>
        <v/>
      </c>
      <c r="H1120" s="127" t="str">
        <f>IFERROR(INDEX(GUTS!AI1121:'GUTS'!BH1121,MATCH(4,GUTS!AK1121:'GUTS'!BI1121,0)),"")</f>
        <v/>
      </c>
      <c r="I1120" s="127" t="str">
        <f>IFERROR(INDEX(GUTS!AJ1121:'GUTS'!BH1121,MATCH(4,GUTS!AK1121:'GUTS'!BI1121,0)),"")</f>
        <v/>
      </c>
      <c r="J1120" s="127" t="str">
        <f>IFERROR(INDEX(GUTS!AI1121:'GUTS'!BH1121,MATCH(5,GUTS!AK1121:'GUTS'!BI1121,0)),"")</f>
        <v/>
      </c>
      <c r="K1120" s="127" t="str">
        <f>IFERROR(INDEX(GUTS!AJ1121:'GUTS'!BH1121,MATCH(5,GUTS!AK1121:'GUTS'!BI1121,0)),"")</f>
        <v/>
      </c>
      <c r="L1120" s="127" t="str">
        <f>IFERROR(INDEX(GUTS!AI1121:'GUTS'!BH1121,MATCH(6,GUTS!AK1121:'GUTS'!BI1121,0)),"")</f>
        <v/>
      </c>
      <c r="M1120" s="127" t="str">
        <f>IFERROR(INDEX(GUTS!AJ1121:'GUTS'!BH1121,MATCH(6,GUTS!AK1121:'GUTS'!BI1121,0)),"")</f>
        <v/>
      </c>
      <c r="N1120" s="127" t="e">
        <f>Audit!#REF!</f>
        <v>#REF!</v>
      </c>
      <c r="O1120" s="127" t="e">
        <f>Audit!#REF!</f>
        <v>#REF!</v>
      </c>
      <c r="P1120" s="127" t="e">
        <f>Audit!#REF!</f>
        <v>#REF!</v>
      </c>
    </row>
    <row r="1121" spans="1:16" hidden="1">
      <c r="A1121" s="127" t="e">
        <f>Audit!#REF!</f>
        <v>#REF!</v>
      </c>
      <c r="B1121" s="127" t="str">
        <f>IFERROR(INDEX(GUTS!AI1122:'GUTS'!BH1122,MATCH(1,GUTS!AK1122:'GUTS'!BI1122,0)),"")</f>
        <v/>
      </c>
      <c r="C1121" s="127" t="str">
        <f>IFERROR(INDEX(GUTS!AJ1122:'GUTS'!BH1122,MATCH(1,GUTS!AK1122:'GUTS'!BI1122,0)),"")</f>
        <v/>
      </c>
      <c r="D1121" s="127" t="str">
        <f>IFERROR(INDEX(GUTS!AI1122:'GUTS'!BH1122,MATCH(2,GUTS!AK1122:'GUTS'!BI1122,0)),"")</f>
        <v/>
      </c>
      <c r="E1121" s="127" t="str">
        <f>IFERROR(INDEX(GUTS!AJ1122:'GUTS'!BH1122,MATCH(2,GUTS!AK1122:'GUTS'!BI1122,0)),"")</f>
        <v/>
      </c>
      <c r="F1121" s="127" t="str">
        <f>IFERROR(INDEX(GUTS!AI1122:'GUTS'!BH1122,MATCH(3,GUTS!AK1122:'GUTS'!BI1122,0)),"")</f>
        <v/>
      </c>
      <c r="G1121" s="127" t="str">
        <f>IFERROR(INDEX(GUTS!AJ1122:'GUTS'!BH1122,MATCH(3,GUTS!AK1122:'GUTS'!BI1122,0)),"")</f>
        <v/>
      </c>
      <c r="H1121" s="127" t="str">
        <f>IFERROR(INDEX(GUTS!AI1122:'GUTS'!BH1122,MATCH(4,GUTS!AK1122:'GUTS'!BI1122,0)),"")</f>
        <v/>
      </c>
      <c r="I1121" s="127" t="str">
        <f>IFERROR(INDEX(GUTS!AJ1122:'GUTS'!BH1122,MATCH(4,GUTS!AK1122:'GUTS'!BI1122,0)),"")</f>
        <v/>
      </c>
      <c r="J1121" s="127" t="str">
        <f>IFERROR(INDEX(GUTS!AI1122:'GUTS'!BH1122,MATCH(5,GUTS!AK1122:'GUTS'!BI1122,0)),"")</f>
        <v/>
      </c>
      <c r="K1121" s="127" t="str">
        <f>IFERROR(INDEX(GUTS!AJ1122:'GUTS'!BH1122,MATCH(5,GUTS!AK1122:'GUTS'!BI1122,0)),"")</f>
        <v/>
      </c>
      <c r="L1121" s="127" t="str">
        <f>IFERROR(INDEX(GUTS!AI1122:'GUTS'!BH1122,MATCH(6,GUTS!AK1122:'GUTS'!BI1122,0)),"")</f>
        <v/>
      </c>
      <c r="M1121" s="127" t="str">
        <f>IFERROR(INDEX(GUTS!AJ1122:'GUTS'!BH1122,MATCH(6,GUTS!AK1122:'GUTS'!BI1122,0)),"")</f>
        <v/>
      </c>
      <c r="N1121" s="127" t="e">
        <f>Audit!#REF!</f>
        <v>#REF!</v>
      </c>
      <c r="O1121" s="127" t="e">
        <f>Audit!#REF!</f>
        <v>#REF!</v>
      </c>
      <c r="P1121" s="127" t="e">
        <f>Audit!#REF!</f>
        <v>#REF!</v>
      </c>
    </row>
    <row r="1122" spans="1:16" hidden="1">
      <c r="A1122" s="127" t="e">
        <f>Audit!#REF!</f>
        <v>#REF!</v>
      </c>
      <c r="B1122" s="127" t="str">
        <f>IFERROR(INDEX(GUTS!AI1123:'GUTS'!BH1123,MATCH(1,GUTS!AK1123:'GUTS'!BI1123,0)),"")</f>
        <v/>
      </c>
      <c r="C1122" s="127" t="str">
        <f>IFERROR(INDEX(GUTS!AJ1123:'GUTS'!BH1123,MATCH(1,GUTS!AK1123:'GUTS'!BI1123,0)),"")</f>
        <v/>
      </c>
      <c r="D1122" s="127" t="str">
        <f>IFERROR(INDEX(GUTS!AI1123:'GUTS'!BH1123,MATCH(2,GUTS!AK1123:'GUTS'!BI1123,0)),"")</f>
        <v/>
      </c>
      <c r="E1122" s="127" t="str">
        <f>IFERROR(INDEX(GUTS!AJ1123:'GUTS'!BH1123,MATCH(2,GUTS!AK1123:'GUTS'!BI1123,0)),"")</f>
        <v/>
      </c>
      <c r="F1122" s="127" t="str">
        <f>IFERROR(INDEX(GUTS!AI1123:'GUTS'!BH1123,MATCH(3,GUTS!AK1123:'GUTS'!BI1123,0)),"")</f>
        <v/>
      </c>
      <c r="G1122" s="127" t="str">
        <f>IFERROR(INDEX(GUTS!AJ1123:'GUTS'!BH1123,MATCH(3,GUTS!AK1123:'GUTS'!BI1123,0)),"")</f>
        <v/>
      </c>
      <c r="H1122" s="127" t="str">
        <f>IFERROR(INDEX(GUTS!AI1123:'GUTS'!BH1123,MATCH(4,GUTS!AK1123:'GUTS'!BI1123,0)),"")</f>
        <v/>
      </c>
      <c r="I1122" s="127" t="str">
        <f>IFERROR(INDEX(GUTS!AJ1123:'GUTS'!BH1123,MATCH(4,GUTS!AK1123:'GUTS'!BI1123,0)),"")</f>
        <v/>
      </c>
      <c r="J1122" s="127" t="str">
        <f>IFERROR(INDEX(GUTS!AI1123:'GUTS'!BH1123,MATCH(5,GUTS!AK1123:'GUTS'!BI1123,0)),"")</f>
        <v/>
      </c>
      <c r="K1122" s="127" t="str">
        <f>IFERROR(INDEX(GUTS!AJ1123:'GUTS'!BH1123,MATCH(5,GUTS!AK1123:'GUTS'!BI1123,0)),"")</f>
        <v/>
      </c>
      <c r="L1122" s="127" t="str">
        <f>IFERROR(INDEX(GUTS!AI1123:'GUTS'!BH1123,MATCH(6,GUTS!AK1123:'GUTS'!BI1123,0)),"")</f>
        <v/>
      </c>
      <c r="M1122" s="127" t="str">
        <f>IFERROR(INDEX(GUTS!AJ1123:'GUTS'!BH1123,MATCH(6,GUTS!AK1123:'GUTS'!BI1123,0)),"")</f>
        <v/>
      </c>
      <c r="N1122" s="127" t="e">
        <f>Audit!#REF!</f>
        <v>#REF!</v>
      </c>
      <c r="O1122" s="127" t="e">
        <f>Audit!#REF!</f>
        <v>#REF!</v>
      </c>
      <c r="P1122" s="127" t="e">
        <f>Audit!#REF!</f>
        <v>#REF!</v>
      </c>
    </row>
    <row r="1123" spans="1:16" hidden="1">
      <c r="A1123" s="127" t="e">
        <f>Audit!#REF!</f>
        <v>#REF!</v>
      </c>
      <c r="B1123" s="127" t="str">
        <f>IFERROR(INDEX(GUTS!AI1124:'GUTS'!BH1124,MATCH(1,GUTS!AK1124:'GUTS'!BI1124,0)),"")</f>
        <v/>
      </c>
      <c r="C1123" s="127" t="str">
        <f>IFERROR(INDEX(GUTS!AJ1124:'GUTS'!BH1124,MATCH(1,GUTS!AK1124:'GUTS'!BI1124,0)),"")</f>
        <v/>
      </c>
      <c r="D1123" s="127" t="str">
        <f>IFERROR(INDEX(GUTS!AI1124:'GUTS'!BH1124,MATCH(2,GUTS!AK1124:'GUTS'!BI1124,0)),"")</f>
        <v/>
      </c>
      <c r="E1123" s="127" t="str">
        <f>IFERROR(INDEX(GUTS!AJ1124:'GUTS'!BH1124,MATCH(2,GUTS!AK1124:'GUTS'!BI1124,0)),"")</f>
        <v/>
      </c>
      <c r="F1123" s="127" t="str">
        <f>IFERROR(INDEX(GUTS!AI1124:'GUTS'!BH1124,MATCH(3,GUTS!AK1124:'GUTS'!BI1124,0)),"")</f>
        <v/>
      </c>
      <c r="G1123" s="127" t="str">
        <f>IFERROR(INDEX(GUTS!AJ1124:'GUTS'!BH1124,MATCH(3,GUTS!AK1124:'GUTS'!BI1124,0)),"")</f>
        <v/>
      </c>
      <c r="H1123" s="127" t="str">
        <f>IFERROR(INDEX(GUTS!AI1124:'GUTS'!BH1124,MATCH(4,GUTS!AK1124:'GUTS'!BI1124,0)),"")</f>
        <v/>
      </c>
      <c r="I1123" s="127" t="str">
        <f>IFERROR(INDEX(GUTS!AJ1124:'GUTS'!BH1124,MATCH(4,GUTS!AK1124:'GUTS'!BI1124,0)),"")</f>
        <v/>
      </c>
      <c r="J1123" s="127" t="str">
        <f>IFERROR(INDEX(GUTS!AI1124:'GUTS'!BH1124,MATCH(5,GUTS!AK1124:'GUTS'!BI1124,0)),"")</f>
        <v/>
      </c>
      <c r="K1123" s="127" t="str">
        <f>IFERROR(INDEX(GUTS!AJ1124:'GUTS'!BH1124,MATCH(5,GUTS!AK1124:'GUTS'!BI1124,0)),"")</f>
        <v/>
      </c>
      <c r="L1123" s="127" t="str">
        <f>IFERROR(INDEX(GUTS!AI1124:'GUTS'!BH1124,MATCH(6,GUTS!AK1124:'GUTS'!BI1124,0)),"")</f>
        <v/>
      </c>
      <c r="M1123" s="127" t="str">
        <f>IFERROR(INDEX(GUTS!AJ1124:'GUTS'!BH1124,MATCH(6,GUTS!AK1124:'GUTS'!BI1124,0)),"")</f>
        <v/>
      </c>
      <c r="N1123" s="127" t="e">
        <f>Audit!#REF!</f>
        <v>#REF!</v>
      </c>
      <c r="O1123" s="127" t="e">
        <f>Audit!#REF!</f>
        <v>#REF!</v>
      </c>
      <c r="P1123" s="127" t="e">
        <f>Audit!#REF!</f>
        <v>#REF!</v>
      </c>
    </row>
    <row r="1124" spans="1:16">
      <c r="A1124" s="127" t="e">
        <f>Audit!#REF!</f>
        <v>#REF!</v>
      </c>
      <c r="B1124" s="127" t="str">
        <f>IFERROR(INDEX(GUTS!AI1125:'GUTS'!BH1125,MATCH(1,GUTS!AK1125:'GUTS'!BI1125,0)),"")</f>
        <v/>
      </c>
      <c r="C1124" s="127" t="str">
        <f>IFERROR(INDEX(GUTS!AJ1125:'GUTS'!BH1125,MATCH(1,GUTS!AK1125:'GUTS'!BI1125,0)),"")</f>
        <v/>
      </c>
      <c r="D1124" s="127" t="str">
        <f>IFERROR(INDEX(GUTS!AI1125:'GUTS'!BH1125,MATCH(2,GUTS!AK1125:'GUTS'!BI1125,0)),"")</f>
        <v/>
      </c>
      <c r="E1124" s="127" t="str">
        <f>IFERROR(INDEX(GUTS!AJ1125:'GUTS'!BH1125,MATCH(2,GUTS!AK1125:'GUTS'!BI1125,0)),"")</f>
        <v/>
      </c>
      <c r="F1124" s="127" t="str">
        <f>IFERROR(INDEX(GUTS!AI1125:'GUTS'!BH1125,MATCH(3,GUTS!AK1125:'GUTS'!BI1125,0)),"")</f>
        <v/>
      </c>
      <c r="G1124" s="127" t="str">
        <f>IFERROR(INDEX(GUTS!AJ1125:'GUTS'!BH1125,MATCH(3,GUTS!AK1125:'GUTS'!BI1125,0)),"")</f>
        <v/>
      </c>
      <c r="H1124" s="127" t="str">
        <f>IFERROR(INDEX(GUTS!AI1125:'GUTS'!BH1125,MATCH(4,GUTS!AK1125:'GUTS'!BI1125,0)),"")</f>
        <v/>
      </c>
      <c r="I1124" s="127" t="str">
        <f>IFERROR(INDEX(GUTS!AJ1125:'GUTS'!BH1125,MATCH(4,GUTS!AK1125:'GUTS'!BI1125,0)),"")</f>
        <v/>
      </c>
      <c r="J1124" s="127" t="str">
        <f>IFERROR(INDEX(GUTS!AI1125:'GUTS'!BH1125,MATCH(5,GUTS!AK1125:'GUTS'!BI1125,0)),"")</f>
        <v/>
      </c>
      <c r="K1124" s="127" t="str">
        <f>IFERROR(INDEX(GUTS!AJ1125:'GUTS'!BH1125,MATCH(5,GUTS!AK1125:'GUTS'!BI1125,0)),"")</f>
        <v/>
      </c>
      <c r="L1124" s="127" t="str">
        <f>IFERROR(INDEX(GUTS!AI1125:'GUTS'!BH1125,MATCH(6,GUTS!AK1125:'GUTS'!BI1125,0)),"")</f>
        <v/>
      </c>
      <c r="M1124" s="127" t="str">
        <f>IFERROR(INDEX(GUTS!AJ1125:'GUTS'!BH1125,MATCH(6,GUTS!AK1125:'GUTS'!BI1125,0)),"")</f>
        <v/>
      </c>
      <c r="N1124" s="127" t="e">
        <f>Audit!#REF!</f>
        <v>#REF!</v>
      </c>
      <c r="O1124" s="127" t="e">
        <f>Audit!#REF!</f>
        <v>#REF!</v>
      </c>
      <c r="P1124" s="127" t="e">
        <f>Audit!#REF!</f>
        <v>#REF!</v>
      </c>
    </row>
    <row r="1125" spans="1:16" hidden="1">
      <c r="A1125" s="127" t="e">
        <f>Audit!#REF!</f>
        <v>#REF!</v>
      </c>
      <c r="B1125" s="127" t="str">
        <f>IFERROR(INDEX(GUTS!AI1126:'GUTS'!BH1126,MATCH(1,GUTS!AK1126:'GUTS'!BI1126,0)),"")</f>
        <v/>
      </c>
      <c r="C1125" s="127" t="str">
        <f>IFERROR(INDEX(GUTS!AJ1126:'GUTS'!BH1126,MATCH(1,GUTS!AK1126:'GUTS'!BI1126,0)),"")</f>
        <v/>
      </c>
      <c r="D1125" s="127" t="str">
        <f>IFERROR(INDEX(GUTS!AI1126:'GUTS'!BH1126,MATCH(2,GUTS!AK1126:'GUTS'!BI1126,0)),"")</f>
        <v/>
      </c>
      <c r="E1125" s="127" t="str">
        <f>IFERROR(INDEX(GUTS!AJ1126:'GUTS'!BH1126,MATCH(2,GUTS!AK1126:'GUTS'!BI1126,0)),"")</f>
        <v/>
      </c>
      <c r="F1125" s="127" t="str">
        <f>IFERROR(INDEX(GUTS!AI1126:'GUTS'!BH1126,MATCH(3,GUTS!AK1126:'GUTS'!BI1126,0)),"")</f>
        <v/>
      </c>
      <c r="G1125" s="127" t="str">
        <f>IFERROR(INDEX(GUTS!AJ1126:'GUTS'!BH1126,MATCH(3,GUTS!AK1126:'GUTS'!BI1126,0)),"")</f>
        <v/>
      </c>
      <c r="H1125" s="127" t="str">
        <f>IFERROR(INDEX(GUTS!AI1126:'GUTS'!BH1126,MATCH(4,GUTS!AK1126:'GUTS'!BI1126,0)),"")</f>
        <v/>
      </c>
      <c r="I1125" s="127" t="str">
        <f>IFERROR(INDEX(GUTS!AJ1126:'GUTS'!BH1126,MATCH(4,GUTS!AK1126:'GUTS'!BI1126,0)),"")</f>
        <v/>
      </c>
      <c r="J1125" s="127" t="str">
        <f>IFERROR(INDEX(GUTS!AI1126:'GUTS'!BH1126,MATCH(5,GUTS!AK1126:'GUTS'!BI1126,0)),"")</f>
        <v/>
      </c>
      <c r="K1125" s="127" t="str">
        <f>IFERROR(INDEX(GUTS!AJ1126:'GUTS'!BH1126,MATCH(5,GUTS!AK1126:'GUTS'!BI1126,0)),"")</f>
        <v/>
      </c>
      <c r="L1125" s="127" t="str">
        <f>IFERROR(INDEX(GUTS!AI1126:'GUTS'!BH1126,MATCH(6,GUTS!AK1126:'GUTS'!BI1126,0)),"")</f>
        <v/>
      </c>
      <c r="M1125" s="127" t="str">
        <f>IFERROR(INDEX(GUTS!AJ1126:'GUTS'!BH1126,MATCH(6,GUTS!AK1126:'GUTS'!BI1126,0)),"")</f>
        <v/>
      </c>
      <c r="N1125" s="127" t="e">
        <f>Audit!#REF!</f>
        <v>#REF!</v>
      </c>
      <c r="O1125" s="127" t="e">
        <f>Audit!#REF!</f>
        <v>#REF!</v>
      </c>
      <c r="P1125" s="127" t="e">
        <f>Audit!#REF!</f>
        <v>#REF!</v>
      </c>
    </row>
    <row r="1126" spans="1:16" hidden="1">
      <c r="A1126" s="127" t="e">
        <f>Audit!#REF!</f>
        <v>#REF!</v>
      </c>
      <c r="B1126" s="127" t="str">
        <f>IFERROR(INDEX(GUTS!AI1127:'GUTS'!BH1127,MATCH(1,GUTS!AK1127:'GUTS'!BI1127,0)),"")</f>
        <v/>
      </c>
      <c r="C1126" s="127" t="str">
        <f>IFERROR(INDEX(GUTS!AJ1127:'GUTS'!BH1127,MATCH(1,GUTS!AK1127:'GUTS'!BI1127,0)),"")</f>
        <v/>
      </c>
      <c r="D1126" s="127" t="str">
        <f>IFERROR(INDEX(GUTS!AI1127:'GUTS'!BH1127,MATCH(2,GUTS!AK1127:'GUTS'!BI1127,0)),"")</f>
        <v/>
      </c>
      <c r="E1126" s="127" t="str">
        <f>IFERROR(INDEX(GUTS!AJ1127:'GUTS'!BH1127,MATCH(2,GUTS!AK1127:'GUTS'!BI1127,0)),"")</f>
        <v/>
      </c>
      <c r="F1126" s="127" t="str">
        <f>IFERROR(INDEX(GUTS!AI1127:'GUTS'!BH1127,MATCH(3,GUTS!AK1127:'GUTS'!BI1127,0)),"")</f>
        <v/>
      </c>
      <c r="G1126" s="127" t="str">
        <f>IFERROR(INDEX(GUTS!AJ1127:'GUTS'!BH1127,MATCH(3,GUTS!AK1127:'GUTS'!BI1127,0)),"")</f>
        <v/>
      </c>
      <c r="H1126" s="127" t="str">
        <f>IFERROR(INDEX(GUTS!AI1127:'GUTS'!BH1127,MATCH(4,GUTS!AK1127:'GUTS'!BI1127,0)),"")</f>
        <v/>
      </c>
      <c r="I1126" s="127" t="str">
        <f>IFERROR(INDEX(GUTS!AJ1127:'GUTS'!BH1127,MATCH(4,GUTS!AK1127:'GUTS'!BI1127,0)),"")</f>
        <v/>
      </c>
      <c r="J1126" s="127" t="str">
        <f>IFERROR(INDEX(GUTS!AI1127:'GUTS'!BH1127,MATCH(5,GUTS!AK1127:'GUTS'!BI1127,0)),"")</f>
        <v/>
      </c>
      <c r="K1126" s="127" t="str">
        <f>IFERROR(INDEX(GUTS!AJ1127:'GUTS'!BH1127,MATCH(5,GUTS!AK1127:'GUTS'!BI1127,0)),"")</f>
        <v/>
      </c>
      <c r="L1126" s="127" t="str">
        <f>IFERROR(INDEX(GUTS!AI1127:'GUTS'!BH1127,MATCH(6,GUTS!AK1127:'GUTS'!BI1127,0)),"")</f>
        <v/>
      </c>
      <c r="M1126" s="127" t="str">
        <f>IFERROR(INDEX(GUTS!AJ1127:'GUTS'!BH1127,MATCH(6,GUTS!AK1127:'GUTS'!BI1127,0)),"")</f>
        <v/>
      </c>
      <c r="N1126" s="127" t="e">
        <f>Audit!#REF!</f>
        <v>#REF!</v>
      </c>
      <c r="O1126" s="127" t="e">
        <f>Audit!#REF!</f>
        <v>#REF!</v>
      </c>
      <c r="P1126" s="127" t="e">
        <f>Audit!#REF!</f>
        <v>#REF!</v>
      </c>
    </row>
    <row r="1127" spans="1:16" hidden="1">
      <c r="A1127" s="127" t="e">
        <f>Audit!#REF!</f>
        <v>#REF!</v>
      </c>
      <c r="B1127" s="127" t="str">
        <f>IFERROR(INDEX(GUTS!AI1128:'GUTS'!BH1128,MATCH(1,GUTS!AK1128:'GUTS'!BI1128,0)),"")</f>
        <v/>
      </c>
      <c r="C1127" s="127" t="str">
        <f>IFERROR(INDEX(GUTS!AJ1128:'GUTS'!BH1128,MATCH(1,GUTS!AK1128:'GUTS'!BI1128,0)),"")</f>
        <v/>
      </c>
      <c r="D1127" s="127" t="str">
        <f>IFERROR(INDEX(GUTS!AI1128:'GUTS'!BH1128,MATCH(2,GUTS!AK1128:'GUTS'!BI1128,0)),"")</f>
        <v/>
      </c>
      <c r="E1127" s="127" t="str">
        <f>IFERROR(INDEX(GUTS!AJ1128:'GUTS'!BH1128,MATCH(2,GUTS!AK1128:'GUTS'!BI1128,0)),"")</f>
        <v/>
      </c>
      <c r="F1127" s="127" t="str">
        <f>IFERROR(INDEX(GUTS!AI1128:'GUTS'!BH1128,MATCH(3,GUTS!AK1128:'GUTS'!BI1128,0)),"")</f>
        <v/>
      </c>
      <c r="G1127" s="127" t="str">
        <f>IFERROR(INDEX(GUTS!AJ1128:'GUTS'!BH1128,MATCH(3,GUTS!AK1128:'GUTS'!BI1128,0)),"")</f>
        <v/>
      </c>
      <c r="H1127" s="127" t="str">
        <f>IFERROR(INDEX(GUTS!AI1128:'GUTS'!BH1128,MATCH(4,GUTS!AK1128:'GUTS'!BI1128,0)),"")</f>
        <v/>
      </c>
      <c r="I1127" s="127" t="str">
        <f>IFERROR(INDEX(GUTS!AJ1128:'GUTS'!BH1128,MATCH(4,GUTS!AK1128:'GUTS'!BI1128,0)),"")</f>
        <v/>
      </c>
      <c r="J1127" s="127" t="str">
        <f>IFERROR(INDEX(GUTS!AI1128:'GUTS'!BH1128,MATCH(5,GUTS!AK1128:'GUTS'!BI1128,0)),"")</f>
        <v/>
      </c>
      <c r="K1127" s="127" t="str">
        <f>IFERROR(INDEX(GUTS!AJ1128:'GUTS'!BH1128,MATCH(5,GUTS!AK1128:'GUTS'!BI1128,0)),"")</f>
        <v/>
      </c>
      <c r="L1127" s="127" t="str">
        <f>IFERROR(INDEX(GUTS!AI1128:'GUTS'!BH1128,MATCH(6,GUTS!AK1128:'GUTS'!BI1128,0)),"")</f>
        <v/>
      </c>
      <c r="M1127" s="127" t="str">
        <f>IFERROR(INDEX(GUTS!AJ1128:'GUTS'!BH1128,MATCH(6,GUTS!AK1128:'GUTS'!BI1128,0)),"")</f>
        <v/>
      </c>
      <c r="N1127" s="127" t="e">
        <f>Audit!#REF!</f>
        <v>#REF!</v>
      </c>
      <c r="O1127" s="127" t="e">
        <f>Audit!#REF!</f>
        <v>#REF!</v>
      </c>
      <c r="P1127" s="127" t="e">
        <f>Audit!#REF!</f>
        <v>#REF!</v>
      </c>
    </row>
    <row r="1128" spans="1:16">
      <c r="A1128" s="127" t="e">
        <f>Audit!#REF!</f>
        <v>#REF!</v>
      </c>
      <c r="B1128" s="127" t="str">
        <f>IFERROR(INDEX(GUTS!AI1129:'GUTS'!BH1129,MATCH(1,GUTS!AK1129:'GUTS'!BI1129,0)),"")</f>
        <v/>
      </c>
      <c r="C1128" s="127" t="str">
        <f>IFERROR(INDEX(GUTS!AJ1129:'GUTS'!BH1129,MATCH(1,GUTS!AK1129:'GUTS'!BI1129,0)),"")</f>
        <v/>
      </c>
      <c r="D1128" s="127" t="str">
        <f>IFERROR(INDEX(GUTS!AI1129:'GUTS'!BH1129,MATCH(2,GUTS!AK1129:'GUTS'!BI1129,0)),"")</f>
        <v/>
      </c>
      <c r="E1128" s="127" t="str">
        <f>IFERROR(INDEX(GUTS!AJ1129:'GUTS'!BH1129,MATCH(2,GUTS!AK1129:'GUTS'!BI1129,0)),"")</f>
        <v/>
      </c>
      <c r="F1128" s="127" t="str">
        <f>IFERROR(INDEX(GUTS!AI1129:'GUTS'!BH1129,MATCH(3,GUTS!AK1129:'GUTS'!BI1129,0)),"")</f>
        <v/>
      </c>
      <c r="G1128" s="127" t="str">
        <f>IFERROR(INDEX(GUTS!AJ1129:'GUTS'!BH1129,MATCH(3,GUTS!AK1129:'GUTS'!BI1129,0)),"")</f>
        <v/>
      </c>
      <c r="H1128" s="127" t="str">
        <f>IFERROR(INDEX(GUTS!AI1129:'GUTS'!BH1129,MATCH(4,GUTS!AK1129:'GUTS'!BI1129,0)),"")</f>
        <v/>
      </c>
      <c r="I1128" s="127" t="str">
        <f>IFERROR(INDEX(GUTS!AJ1129:'GUTS'!BH1129,MATCH(4,GUTS!AK1129:'GUTS'!BI1129,0)),"")</f>
        <v/>
      </c>
      <c r="J1128" s="127" t="str">
        <f>IFERROR(INDEX(GUTS!AI1129:'GUTS'!BH1129,MATCH(5,GUTS!AK1129:'GUTS'!BI1129,0)),"")</f>
        <v/>
      </c>
      <c r="K1128" s="127" t="str">
        <f>IFERROR(INDEX(GUTS!AJ1129:'GUTS'!BH1129,MATCH(5,GUTS!AK1129:'GUTS'!BI1129,0)),"")</f>
        <v/>
      </c>
      <c r="L1128" s="127" t="str">
        <f>IFERROR(INDEX(GUTS!AI1129:'GUTS'!BH1129,MATCH(6,GUTS!AK1129:'GUTS'!BI1129,0)),"")</f>
        <v/>
      </c>
      <c r="M1128" s="127" t="str">
        <f>IFERROR(INDEX(GUTS!AJ1129:'GUTS'!BH1129,MATCH(6,GUTS!AK1129:'GUTS'!BI1129,0)),"")</f>
        <v/>
      </c>
      <c r="N1128" s="127" t="e">
        <f>Audit!#REF!</f>
        <v>#REF!</v>
      </c>
      <c r="O1128" s="127" t="e">
        <f>Audit!#REF!</f>
        <v>#REF!</v>
      </c>
      <c r="P1128" s="127" t="e">
        <f>Audit!#REF!</f>
        <v>#REF!</v>
      </c>
    </row>
    <row r="1129" spans="1:16" hidden="1">
      <c r="A1129" s="127" t="e">
        <f>Audit!#REF!</f>
        <v>#REF!</v>
      </c>
      <c r="B1129" s="127" t="str">
        <f>IFERROR(INDEX(GUTS!AI1130:'GUTS'!BH1130,MATCH(1,GUTS!AK1130:'GUTS'!BI1130,0)),"")</f>
        <v/>
      </c>
      <c r="C1129" s="127" t="str">
        <f>IFERROR(INDEX(GUTS!AJ1130:'GUTS'!BH1130,MATCH(1,GUTS!AK1130:'GUTS'!BI1130,0)),"")</f>
        <v/>
      </c>
      <c r="D1129" s="127" t="str">
        <f>IFERROR(INDEX(GUTS!AI1130:'GUTS'!BH1130,MATCH(2,GUTS!AK1130:'GUTS'!BI1130,0)),"")</f>
        <v/>
      </c>
      <c r="E1129" s="127" t="str">
        <f>IFERROR(INDEX(GUTS!AJ1130:'GUTS'!BH1130,MATCH(2,GUTS!AK1130:'GUTS'!BI1130,0)),"")</f>
        <v/>
      </c>
      <c r="F1129" s="127" t="str">
        <f>IFERROR(INDEX(GUTS!AI1130:'GUTS'!BH1130,MATCH(3,GUTS!AK1130:'GUTS'!BI1130,0)),"")</f>
        <v/>
      </c>
      <c r="G1129" s="127" t="str">
        <f>IFERROR(INDEX(GUTS!AJ1130:'GUTS'!BH1130,MATCH(3,GUTS!AK1130:'GUTS'!BI1130,0)),"")</f>
        <v/>
      </c>
      <c r="H1129" s="127" t="str">
        <f>IFERROR(INDEX(GUTS!AI1130:'GUTS'!BH1130,MATCH(4,GUTS!AK1130:'GUTS'!BI1130,0)),"")</f>
        <v/>
      </c>
      <c r="I1129" s="127" t="str">
        <f>IFERROR(INDEX(GUTS!AJ1130:'GUTS'!BH1130,MATCH(4,GUTS!AK1130:'GUTS'!BI1130,0)),"")</f>
        <v/>
      </c>
      <c r="J1129" s="127" t="str">
        <f>IFERROR(INDEX(GUTS!AI1130:'GUTS'!BH1130,MATCH(5,GUTS!AK1130:'GUTS'!BI1130,0)),"")</f>
        <v/>
      </c>
      <c r="K1129" s="127" t="str">
        <f>IFERROR(INDEX(GUTS!AJ1130:'GUTS'!BH1130,MATCH(5,GUTS!AK1130:'GUTS'!BI1130,0)),"")</f>
        <v/>
      </c>
      <c r="L1129" s="127" t="str">
        <f>IFERROR(INDEX(GUTS!AI1130:'GUTS'!BH1130,MATCH(6,GUTS!AK1130:'GUTS'!BI1130,0)),"")</f>
        <v/>
      </c>
      <c r="M1129" s="127" t="str">
        <f>IFERROR(INDEX(GUTS!AJ1130:'GUTS'!BH1130,MATCH(6,GUTS!AK1130:'GUTS'!BI1130,0)),"")</f>
        <v/>
      </c>
      <c r="N1129" s="127" t="e">
        <f>Audit!#REF!</f>
        <v>#REF!</v>
      </c>
      <c r="O1129" s="127" t="e">
        <f>Audit!#REF!</f>
        <v>#REF!</v>
      </c>
      <c r="P1129" s="127" t="e">
        <f>Audit!#REF!</f>
        <v>#REF!</v>
      </c>
    </row>
    <row r="1130" spans="1:16" hidden="1">
      <c r="A1130" s="127" t="e">
        <f>Audit!#REF!</f>
        <v>#REF!</v>
      </c>
      <c r="B1130" s="127" t="str">
        <f>IFERROR(INDEX(GUTS!AI1131:'GUTS'!BH1131,MATCH(1,GUTS!AK1131:'GUTS'!BI1131,0)),"")</f>
        <v/>
      </c>
      <c r="C1130" s="127" t="str">
        <f>IFERROR(INDEX(GUTS!AJ1131:'GUTS'!BH1131,MATCH(1,GUTS!AK1131:'GUTS'!BI1131,0)),"")</f>
        <v/>
      </c>
      <c r="D1130" s="127" t="str">
        <f>IFERROR(INDEX(GUTS!AI1131:'GUTS'!BH1131,MATCH(2,GUTS!AK1131:'GUTS'!BI1131,0)),"")</f>
        <v/>
      </c>
      <c r="E1130" s="127" t="str">
        <f>IFERROR(INDEX(GUTS!AJ1131:'GUTS'!BH1131,MATCH(2,GUTS!AK1131:'GUTS'!BI1131,0)),"")</f>
        <v/>
      </c>
      <c r="F1130" s="127" t="str">
        <f>IFERROR(INDEX(GUTS!AI1131:'GUTS'!BH1131,MATCH(3,GUTS!AK1131:'GUTS'!BI1131,0)),"")</f>
        <v/>
      </c>
      <c r="G1130" s="127" t="str">
        <f>IFERROR(INDEX(GUTS!AJ1131:'GUTS'!BH1131,MATCH(3,GUTS!AK1131:'GUTS'!BI1131,0)),"")</f>
        <v/>
      </c>
      <c r="H1130" s="127" t="str">
        <f>IFERROR(INDEX(GUTS!AI1131:'GUTS'!BH1131,MATCH(4,GUTS!AK1131:'GUTS'!BI1131,0)),"")</f>
        <v/>
      </c>
      <c r="I1130" s="127" t="str">
        <f>IFERROR(INDEX(GUTS!AJ1131:'GUTS'!BH1131,MATCH(4,GUTS!AK1131:'GUTS'!BI1131,0)),"")</f>
        <v/>
      </c>
      <c r="J1130" s="127" t="str">
        <f>IFERROR(INDEX(GUTS!AI1131:'GUTS'!BH1131,MATCH(5,GUTS!AK1131:'GUTS'!BI1131,0)),"")</f>
        <v/>
      </c>
      <c r="K1130" s="127" t="str">
        <f>IFERROR(INDEX(GUTS!AJ1131:'GUTS'!BH1131,MATCH(5,GUTS!AK1131:'GUTS'!BI1131,0)),"")</f>
        <v/>
      </c>
      <c r="L1130" s="127" t="str">
        <f>IFERROR(INDEX(GUTS!AI1131:'GUTS'!BH1131,MATCH(6,GUTS!AK1131:'GUTS'!BI1131,0)),"")</f>
        <v/>
      </c>
      <c r="M1130" s="127" t="str">
        <f>IFERROR(INDEX(GUTS!AJ1131:'GUTS'!BH1131,MATCH(6,GUTS!AK1131:'GUTS'!BI1131,0)),"")</f>
        <v/>
      </c>
      <c r="N1130" s="127" t="e">
        <f>Audit!#REF!</f>
        <v>#REF!</v>
      </c>
      <c r="O1130" s="127" t="e">
        <f>Audit!#REF!</f>
        <v>#REF!</v>
      </c>
      <c r="P1130" s="127" t="e">
        <f>Audit!#REF!</f>
        <v>#REF!</v>
      </c>
    </row>
    <row r="1131" spans="1:16" hidden="1">
      <c r="A1131" s="127" t="e">
        <f>Audit!#REF!</f>
        <v>#REF!</v>
      </c>
      <c r="B1131" s="127" t="str">
        <f>IFERROR(INDEX(GUTS!AI1132:'GUTS'!BH1132,MATCH(1,GUTS!AK1132:'GUTS'!BI1132,0)),"")</f>
        <v/>
      </c>
      <c r="C1131" s="127" t="str">
        <f>IFERROR(INDEX(GUTS!AJ1132:'GUTS'!BH1132,MATCH(1,GUTS!AK1132:'GUTS'!BI1132,0)),"")</f>
        <v/>
      </c>
      <c r="D1131" s="127" t="str">
        <f>IFERROR(INDEX(GUTS!AI1132:'GUTS'!BH1132,MATCH(2,GUTS!AK1132:'GUTS'!BI1132,0)),"")</f>
        <v/>
      </c>
      <c r="E1131" s="127" t="str">
        <f>IFERROR(INDEX(GUTS!AJ1132:'GUTS'!BH1132,MATCH(2,GUTS!AK1132:'GUTS'!BI1132,0)),"")</f>
        <v/>
      </c>
      <c r="F1131" s="127" t="str">
        <f>IFERROR(INDEX(GUTS!AI1132:'GUTS'!BH1132,MATCH(3,GUTS!AK1132:'GUTS'!BI1132,0)),"")</f>
        <v/>
      </c>
      <c r="G1131" s="127" t="str">
        <f>IFERROR(INDEX(GUTS!AJ1132:'GUTS'!BH1132,MATCH(3,GUTS!AK1132:'GUTS'!BI1132,0)),"")</f>
        <v/>
      </c>
      <c r="H1131" s="127" t="str">
        <f>IFERROR(INDEX(GUTS!AI1132:'GUTS'!BH1132,MATCH(4,GUTS!AK1132:'GUTS'!BI1132,0)),"")</f>
        <v/>
      </c>
      <c r="I1131" s="127" t="str">
        <f>IFERROR(INDEX(GUTS!AJ1132:'GUTS'!BH1132,MATCH(4,GUTS!AK1132:'GUTS'!BI1132,0)),"")</f>
        <v/>
      </c>
      <c r="J1131" s="127" t="str">
        <f>IFERROR(INDEX(GUTS!AI1132:'GUTS'!BH1132,MATCH(5,GUTS!AK1132:'GUTS'!BI1132,0)),"")</f>
        <v/>
      </c>
      <c r="K1131" s="127" t="str">
        <f>IFERROR(INDEX(GUTS!AJ1132:'GUTS'!BH1132,MATCH(5,GUTS!AK1132:'GUTS'!BI1132,0)),"")</f>
        <v/>
      </c>
      <c r="L1131" s="127" t="str">
        <f>IFERROR(INDEX(GUTS!AI1132:'GUTS'!BH1132,MATCH(6,GUTS!AK1132:'GUTS'!BI1132,0)),"")</f>
        <v/>
      </c>
      <c r="M1131" s="127" t="str">
        <f>IFERROR(INDEX(GUTS!AJ1132:'GUTS'!BH1132,MATCH(6,GUTS!AK1132:'GUTS'!BI1132,0)),"")</f>
        <v/>
      </c>
      <c r="N1131" s="127" t="e">
        <f>Audit!#REF!</f>
        <v>#REF!</v>
      </c>
      <c r="O1131" s="127" t="e">
        <f>Audit!#REF!</f>
        <v>#REF!</v>
      </c>
      <c r="P1131" s="127" t="e">
        <f>Audit!#REF!</f>
        <v>#REF!</v>
      </c>
    </row>
    <row r="1132" spans="1:16" hidden="1">
      <c r="A1132" s="127" t="e">
        <f>Audit!#REF!</f>
        <v>#REF!</v>
      </c>
      <c r="B1132" s="127" t="str">
        <f>IFERROR(INDEX(GUTS!AI1133:'GUTS'!BH1133,MATCH(1,GUTS!AK1133:'GUTS'!BI1133,0)),"")</f>
        <v/>
      </c>
      <c r="C1132" s="127" t="str">
        <f>IFERROR(INDEX(GUTS!AJ1133:'GUTS'!BH1133,MATCH(1,GUTS!AK1133:'GUTS'!BI1133,0)),"")</f>
        <v/>
      </c>
      <c r="D1132" s="127" t="str">
        <f>IFERROR(INDEX(GUTS!AI1133:'GUTS'!BH1133,MATCH(2,GUTS!AK1133:'GUTS'!BI1133,0)),"")</f>
        <v/>
      </c>
      <c r="E1132" s="127" t="str">
        <f>IFERROR(INDEX(GUTS!AJ1133:'GUTS'!BH1133,MATCH(2,GUTS!AK1133:'GUTS'!BI1133,0)),"")</f>
        <v/>
      </c>
      <c r="F1132" s="127" t="str">
        <f>IFERROR(INDEX(GUTS!AI1133:'GUTS'!BH1133,MATCH(3,GUTS!AK1133:'GUTS'!BI1133,0)),"")</f>
        <v/>
      </c>
      <c r="G1132" s="127" t="str">
        <f>IFERROR(INDEX(GUTS!AJ1133:'GUTS'!BH1133,MATCH(3,GUTS!AK1133:'GUTS'!BI1133,0)),"")</f>
        <v/>
      </c>
      <c r="H1132" s="127" t="str">
        <f>IFERROR(INDEX(GUTS!AI1133:'GUTS'!BH1133,MATCH(4,GUTS!AK1133:'GUTS'!BI1133,0)),"")</f>
        <v/>
      </c>
      <c r="I1132" s="127" t="str">
        <f>IFERROR(INDEX(GUTS!AJ1133:'GUTS'!BH1133,MATCH(4,GUTS!AK1133:'GUTS'!BI1133,0)),"")</f>
        <v/>
      </c>
      <c r="J1132" s="127" t="str">
        <f>IFERROR(INDEX(GUTS!AI1133:'GUTS'!BH1133,MATCH(5,GUTS!AK1133:'GUTS'!BI1133,0)),"")</f>
        <v/>
      </c>
      <c r="K1132" s="127" t="str">
        <f>IFERROR(INDEX(GUTS!AJ1133:'GUTS'!BH1133,MATCH(5,GUTS!AK1133:'GUTS'!BI1133,0)),"")</f>
        <v/>
      </c>
      <c r="L1132" s="127" t="str">
        <f>IFERROR(INDEX(GUTS!AI1133:'GUTS'!BH1133,MATCH(6,GUTS!AK1133:'GUTS'!BI1133,0)),"")</f>
        <v/>
      </c>
      <c r="M1132" s="127" t="str">
        <f>IFERROR(INDEX(GUTS!AJ1133:'GUTS'!BH1133,MATCH(6,GUTS!AK1133:'GUTS'!BI1133,0)),"")</f>
        <v/>
      </c>
      <c r="N1132" s="127" t="e">
        <f>Audit!#REF!</f>
        <v>#REF!</v>
      </c>
      <c r="O1132" s="127" t="e">
        <f>Audit!#REF!</f>
        <v>#REF!</v>
      </c>
      <c r="P1132" s="127" t="e">
        <f>Audit!#REF!</f>
        <v>#REF!</v>
      </c>
    </row>
    <row r="1133" spans="1:16">
      <c r="A1133" s="127" t="e">
        <f>Audit!#REF!</f>
        <v>#REF!</v>
      </c>
      <c r="B1133" s="127" t="str">
        <f>IFERROR(INDEX(GUTS!AI1134:'GUTS'!BH1134,MATCH(1,GUTS!AK1134:'GUTS'!BI1134,0)),"")</f>
        <v/>
      </c>
      <c r="C1133" s="127" t="str">
        <f>IFERROR(INDEX(GUTS!AJ1134:'GUTS'!BH1134,MATCH(1,GUTS!AK1134:'GUTS'!BI1134,0)),"")</f>
        <v/>
      </c>
      <c r="D1133" s="127" t="str">
        <f>IFERROR(INDEX(GUTS!AI1134:'GUTS'!BH1134,MATCH(2,GUTS!AK1134:'GUTS'!BI1134,0)),"")</f>
        <v/>
      </c>
      <c r="E1133" s="127" t="str">
        <f>IFERROR(INDEX(GUTS!AJ1134:'GUTS'!BH1134,MATCH(2,GUTS!AK1134:'GUTS'!BI1134,0)),"")</f>
        <v/>
      </c>
      <c r="F1133" s="127" t="str">
        <f>IFERROR(INDEX(GUTS!AI1134:'GUTS'!BH1134,MATCH(3,GUTS!AK1134:'GUTS'!BI1134,0)),"")</f>
        <v/>
      </c>
      <c r="G1133" s="127" t="str">
        <f>IFERROR(INDEX(GUTS!AJ1134:'GUTS'!BH1134,MATCH(3,GUTS!AK1134:'GUTS'!BI1134,0)),"")</f>
        <v/>
      </c>
      <c r="H1133" s="127" t="str">
        <f>IFERROR(INDEX(GUTS!AI1134:'GUTS'!BH1134,MATCH(4,GUTS!AK1134:'GUTS'!BI1134,0)),"")</f>
        <v/>
      </c>
      <c r="I1133" s="127" t="str">
        <f>IFERROR(INDEX(GUTS!AJ1134:'GUTS'!BH1134,MATCH(4,GUTS!AK1134:'GUTS'!BI1134,0)),"")</f>
        <v/>
      </c>
      <c r="J1133" s="127" t="str">
        <f>IFERROR(INDEX(GUTS!AI1134:'GUTS'!BH1134,MATCH(5,GUTS!AK1134:'GUTS'!BI1134,0)),"")</f>
        <v/>
      </c>
      <c r="K1133" s="127" t="str">
        <f>IFERROR(INDEX(GUTS!AJ1134:'GUTS'!BH1134,MATCH(5,GUTS!AK1134:'GUTS'!BI1134,0)),"")</f>
        <v/>
      </c>
      <c r="L1133" s="127" t="str">
        <f>IFERROR(INDEX(GUTS!AI1134:'GUTS'!BH1134,MATCH(6,GUTS!AK1134:'GUTS'!BI1134,0)),"")</f>
        <v/>
      </c>
      <c r="M1133" s="127" t="str">
        <f>IFERROR(INDEX(GUTS!AJ1134:'GUTS'!BH1134,MATCH(6,GUTS!AK1134:'GUTS'!BI1134,0)),"")</f>
        <v/>
      </c>
      <c r="N1133" s="127" t="e">
        <f>Audit!#REF!</f>
        <v>#REF!</v>
      </c>
      <c r="O1133" s="127" t="e">
        <f>Audit!#REF!</f>
        <v>#REF!</v>
      </c>
      <c r="P1133" s="127" t="e">
        <f>Audit!#REF!</f>
        <v>#REF!</v>
      </c>
    </row>
    <row r="1134" spans="1:16" hidden="1">
      <c r="A1134" s="127" t="e">
        <f>Audit!#REF!</f>
        <v>#REF!</v>
      </c>
      <c r="B1134" s="127" t="str">
        <f>IFERROR(INDEX(GUTS!AI1135:'GUTS'!BH1135,MATCH(1,GUTS!AK1135:'GUTS'!BI1135,0)),"")</f>
        <v/>
      </c>
      <c r="C1134" s="127" t="str">
        <f>IFERROR(INDEX(GUTS!AJ1135:'GUTS'!BH1135,MATCH(1,GUTS!AK1135:'GUTS'!BI1135,0)),"")</f>
        <v/>
      </c>
      <c r="D1134" s="127" t="str">
        <f>IFERROR(INDEX(GUTS!AI1135:'GUTS'!BH1135,MATCH(2,GUTS!AK1135:'GUTS'!BI1135,0)),"")</f>
        <v/>
      </c>
      <c r="E1134" s="127" t="str">
        <f>IFERROR(INDEX(GUTS!AJ1135:'GUTS'!BH1135,MATCH(2,GUTS!AK1135:'GUTS'!BI1135,0)),"")</f>
        <v/>
      </c>
      <c r="F1134" s="127" t="str">
        <f>IFERROR(INDEX(GUTS!AI1135:'GUTS'!BH1135,MATCH(3,GUTS!AK1135:'GUTS'!BI1135,0)),"")</f>
        <v/>
      </c>
      <c r="G1134" s="127" t="str">
        <f>IFERROR(INDEX(GUTS!AJ1135:'GUTS'!BH1135,MATCH(3,GUTS!AK1135:'GUTS'!BI1135,0)),"")</f>
        <v/>
      </c>
      <c r="H1134" s="127" t="str">
        <f>IFERROR(INDEX(GUTS!AI1135:'GUTS'!BH1135,MATCH(4,GUTS!AK1135:'GUTS'!BI1135,0)),"")</f>
        <v/>
      </c>
      <c r="I1134" s="127" t="str">
        <f>IFERROR(INDEX(GUTS!AJ1135:'GUTS'!BH1135,MATCH(4,GUTS!AK1135:'GUTS'!BI1135,0)),"")</f>
        <v/>
      </c>
      <c r="J1134" s="127" t="str">
        <f>IFERROR(INDEX(GUTS!AI1135:'GUTS'!BH1135,MATCH(5,GUTS!AK1135:'GUTS'!BI1135,0)),"")</f>
        <v/>
      </c>
      <c r="K1134" s="127" t="str">
        <f>IFERROR(INDEX(GUTS!AJ1135:'GUTS'!BH1135,MATCH(5,GUTS!AK1135:'GUTS'!BI1135,0)),"")</f>
        <v/>
      </c>
      <c r="L1134" s="127" t="str">
        <f>IFERROR(INDEX(GUTS!AI1135:'GUTS'!BH1135,MATCH(6,GUTS!AK1135:'GUTS'!BI1135,0)),"")</f>
        <v/>
      </c>
      <c r="M1134" s="127" t="str">
        <f>IFERROR(INDEX(GUTS!AJ1135:'GUTS'!BH1135,MATCH(6,GUTS!AK1135:'GUTS'!BI1135,0)),"")</f>
        <v/>
      </c>
      <c r="N1134" s="127" t="e">
        <f>Audit!#REF!</f>
        <v>#REF!</v>
      </c>
      <c r="O1134" s="127" t="e">
        <f>Audit!#REF!</f>
        <v>#REF!</v>
      </c>
      <c r="P1134" s="127" t="e">
        <f>Audit!#REF!</f>
        <v>#REF!</v>
      </c>
    </row>
    <row r="1135" spans="1:16" hidden="1">
      <c r="A1135" s="127" t="e">
        <f>Audit!#REF!</f>
        <v>#REF!</v>
      </c>
      <c r="B1135" s="127" t="str">
        <f>IFERROR(INDEX(GUTS!AI1136:'GUTS'!BH1136,MATCH(1,GUTS!AK1136:'GUTS'!BI1136,0)),"")</f>
        <v/>
      </c>
      <c r="C1135" s="127" t="str">
        <f>IFERROR(INDEX(GUTS!AJ1136:'GUTS'!BH1136,MATCH(1,GUTS!AK1136:'GUTS'!BI1136,0)),"")</f>
        <v/>
      </c>
      <c r="D1135" s="127" t="str">
        <f>IFERROR(INDEX(GUTS!AI1136:'GUTS'!BH1136,MATCH(2,GUTS!AK1136:'GUTS'!BI1136,0)),"")</f>
        <v/>
      </c>
      <c r="E1135" s="127" t="str">
        <f>IFERROR(INDEX(GUTS!AJ1136:'GUTS'!BH1136,MATCH(2,GUTS!AK1136:'GUTS'!BI1136,0)),"")</f>
        <v/>
      </c>
      <c r="F1135" s="127" t="str">
        <f>IFERROR(INDEX(GUTS!AI1136:'GUTS'!BH1136,MATCH(3,GUTS!AK1136:'GUTS'!BI1136,0)),"")</f>
        <v/>
      </c>
      <c r="G1135" s="127" t="str">
        <f>IFERROR(INDEX(GUTS!AJ1136:'GUTS'!BH1136,MATCH(3,GUTS!AK1136:'GUTS'!BI1136,0)),"")</f>
        <v/>
      </c>
      <c r="H1135" s="127" t="str">
        <f>IFERROR(INDEX(GUTS!AI1136:'GUTS'!BH1136,MATCH(4,GUTS!AK1136:'GUTS'!BI1136,0)),"")</f>
        <v/>
      </c>
      <c r="I1135" s="127" t="str">
        <f>IFERROR(INDEX(GUTS!AJ1136:'GUTS'!BH1136,MATCH(4,GUTS!AK1136:'GUTS'!BI1136,0)),"")</f>
        <v/>
      </c>
      <c r="J1135" s="127" t="str">
        <f>IFERROR(INDEX(GUTS!AI1136:'GUTS'!BH1136,MATCH(5,GUTS!AK1136:'GUTS'!BI1136,0)),"")</f>
        <v/>
      </c>
      <c r="K1135" s="127" t="str">
        <f>IFERROR(INDEX(GUTS!AJ1136:'GUTS'!BH1136,MATCH(5,GUTS!AK1136:'GUTS'!BI1136,0)),"")</f>
        <v/>
      </c>
      <c r="L1135" s="127" t="str">
        <f>IFERROR(INDEX(GUTS!AI1136:'GUTS'!BH1136,MATCH(6,GUTS!AK1136:'GUTS'!BI1136,0)),"")</f>
        <v/>
      </c>
      <c r="M1135" s="127" t="str">
        <f>IFERROR(INDEX(GUTS!AJ1136:'GUTS'!BH1136,MATCH(6,GUTS!AK1136:'GUTS'!BI1136,0)),"")</f>
        <v/>
      </c>
      <c r="N1135" s="127" t="e">
        <f>Audit!#REF!</f>
        <v>#REF!</v>
      </c>
      <c r="O1135" s="127" t="e">
        <f>Audit!#REF!</f>
        <v>#REF!</v>
      </c>
      <c r="P1135" s="127" t="e">
        <f>Audit!#REF!</f>
        <v>#REF!</v>
      </c>
    </row>
    <row r="1136" spans="1:16" hidden="1">
      <c r="A1136" s="127" t="e">
        <f>Audit!#REF!</f>
        <v>#REF!</v>
      </c>
      <c r="B1136" s="127" t="str">
        <f>IFERROR(INDEX(GUTS!AI1137:'GUTS'!BH1137,MATCH(1,GUTS!AK1137:'GUTS'!BI1137,0)),"")</f>
        <v/>
      </c>
      <c r="C1136" s="127" t="str">
        <f>IFERROR(INDEX(GUTS!AJ1137:'GUTS'!BH1137,MATCH(1,GUTS!AK1137:'GUTS'!BI1137,0)),"")</f>
        <v/>
      </c>
      <c r="D1136" s="127" t="str">
        <f>IFERROR(INDEX(GUTS!AI1137:'GUTS'!BH1137,MATCH(2,GUTS!AK1137:'GUTS'!BI1137,0)),"")</f>
        <v/>
      </c>
      <c r="E1136" s="127" t="str">
        <f>IFERROR(INDEX(GUTS!AJ1137:'GUTS'!BH1137,MATCH(2,GUTS!AK1137:'GUTS'!BI1137,0)),"")</f>
        <v/>
      </c>
      <c r="F1136" s="127" t="str">
        <f>IFERROR(INDEX(GUTS!AI1137:'GUTS'!BH1137,MATCH(3,GUTS!AK1137:'GUTS'!BI1137,0)),"")</f>
        <v/>
      </c>
      <c r="G1136" s="127" t="str">
        <f>IFERROR(INDEX(GUTS!AJ1137:'GUTS'!BH1137,MATCH(3,GUTS!AK1137:'GUTS'!BI1137,0)),"")</f>
        <v/>
      </c>
      <c r="H1136" s="127" t="str">
        <f>IFERROR(INDEX(GUTS!AI1137:'GUTS'!BH1137,MATCH(4,GUTS!AK1137:'GUTS'!BI1137,0)),"")</f>
        <v/>
      </c>
      <c r="I1136" s="127" t="str">
        <f>IFERROR(INDEX(GUTS!AJ1137:'GUTS'!BH1137,MATCH(4,GUTS!AK1137:'GUTS'!BI1137,0)),"")</f>
        <v/>
      </c>
      <c r="J1136" s="127" t="str">
        <f>IFERROR(INDEX(GUTS!AI1137:'GUTS'!BH1137,MATCH(5,GUTS!AK1137:'GUTS'!BI1137,0)),"")</f>
        <v/>
      </c>
      <c r="K1136" s="127" t="str">
        <f>IFERROR(INDEX(GUTS!AJ1137:'GUTS'!BH1137,MATCH(5,GUTS!AK1137:'GUTS'!BI1137,0)),"")</f>
        <v/>
      </c>
      <c r="L1136" s="127" t="str">
        <f>IFERROR(INDEX(GUTS!AI1137:'GUTS'!BH1137,MATCH(6,GUTS!AK1137:'GUTS'!BI1137,0)),"")</f>
        <v/>
      </c>
      <c r="M1136" s="127" t="str">
        <f>IFERROR(INDEX(GUTS!AJ1137:'GUTS'!BH1137,MATCH(6,GUTS!AK1137:'GUTS'!BI1137,0)),"")</f>
        <v/>
      </c>
      <c r="N1136" s="127" t="e">
        <f>Audit!#REF!</f>
        <v>#REF!</v>
      </c>
      <c r="O1136" s="127" t="e">
        <f>Audit!#REF!</f>
        <v>#REF!</v>
      </c>
      <c r="P1136" s="127" t="e">
        <f>Audit!#REF!</f>
        <v>#REF!</v>
      </c>
    </row>
    <row r="1137" spans="1:16" hidden="1">
      <c r="A1137" s="127" t="e">
        <f>Audit!#REF!</f>
        <v>#REF!</v>
      </c>
      <c r="B1137" s="127" t="str">
        <f>IFERROR(INDEX(GUTS!AI1138:'GUTS'!BH1138,MATCH(1,GUTS!AK1138:'GUTS'!BI1138,0)),"")</f>
        <v/>
      </c>
      <c r="C1137" s="127" t="str">
        <f>IFERROR(INDEX(GUTS!AJ1138:'GUTS'!BH1138,MATCH(1,GUTS!AK1138:'GUTS'!BI1138,0)),"")</f>
        <v/>
      </c>
      <c r="D1137" s="127" t="str">
        <f>IFERROR(INDEX(GUTS!AI1138:'GUTS'!BH1138,MATCH(2,GUTS!AK1138:'GUTS'!BI1138,0)),"")</f>
        <v/>
      </c>
      <c r="E1137" s="127" t="str">
        <f>IFERROR(INDEX(GUTS!AJ1138:'GUTS'!BH1138,MATCH(2,GUTS!AK1138:'GUTS'!BI1138,0)),"")</f>
        <v/>
      </c>
      <c r="F1137" s="127" t="str">
        <f>IFERROR(INDEX(GUTS!AI1138:'GUTS'!BH1138,MATCH(3,GUTS!AK1138:'GUTS'!BI1138,0)),"")</f>
        <v/>
      </c>
      <c r="G1137" s="127" t="str">
        <f>IFERROR(INDEX(GUTS!AJ1138:'GUTS'!BH1138,MATCH(3,GUTS!AK1138:'GUTS'!BI1138,0)),"")</f>
        <v/>
      </c>
      <c r="H1137" s="127" t="str">
        <f>IFERROR(INDEX(GUTS!AI1138:'GUTS'!BH1138,MATCH(4,GUTS!AK1138:'GUTS'!BI1138,0)),"")</f>
        <v/>
      </c>
      <c r="I1137" s="127" t="str">
        <f>IFERROR(INDEX(GUTS!AJ1138:'GUTS'!BH1138,MATCH(4,GUTS!AK1138:'GUTS'!BI1138,0)),"")</f>
        <v/>
      </c>
      <c r="J1137" s="127" t="str">
        <f>IFERROR(INDEX(GUTS!AI1138:'GUTS'!BH1138,MATCH(5,GUTS!AK1138:'GUTS'!BI1138,0)),"")</f>
        <v/>
      </c>
      <c r="K1137" s="127" t="str">
        <f>IFERROR(INDEX(GUTS!AJ1138:'GUTS'!BH1138,MATCH(5,GUTS!AK1138:'GUTS'!BI1138,0)),"")</f>
        <v/>
      </c>
      <c r="L1137" s="127" t="str">
        <f>IFERROR(INDEX(GUTS!AI1138:'GUTS'!BH1138,MATCH(6,GUTS!AK1138:'GUTS'!BI1138,0)),"")</f>
        <v/>
      </c>
      <c r="M1137" s="127" t="str">
        <f>IFERROR(INDEX(GUTS!AJ1138:'GUTS'!BH1138,MATCH(6,GUTS!AK1138:'GUTS'!BI1138,0)),"")</f>
        <v/>
      </c>
      <c r="N1137" s="127" t="e">
        <f>Audit!#REF!</f>
        <v>#REF!</v>
      </c>
      <c r="O1137" s="127" t="e">
        <f>Audit!#REF!</f>
        <v>#REF!</v>
      </c>
      <c r="P1137" s="127" t="e">
        <f>Audit!#REF!</f>
        <v>#REF!</v>
      </c>
    </row>
    <row r="1138" spans="1:16" hidden="1">
      <c r="A1138" s="127" t="e">
        <f>Audit!#REF!</f>
        <v>#REF!</v>
      </c>
      <c r="B1138" s="127" t="str">
        <f>IFERROR(INDEX(GUTS!AI1139:'GUTS'!BH1139,MATCH(1,GUTS!AK1139:'GUTS'!BI1139,0)),"")</f>
        <v/>
      </c>
      <c r="C1138" s="127" t="str">
        <f>IFERROR(INDEX(GUTS!AJ1139:'GUTS'!BH1139,MATCH(1,GUTS!AK1139:'GUTS'!BI1139,0)),"")</f>
        <v/>
      </c>
      <c r="D1138" s="127" t="str">
        <f>IFERROR(INDEX(GUTS!AI1139:'GUTS'!BH1139,MATCH(2,GUTS!AK1139:'GUTS'!BI1139,0)),"")</f>
        <v/>
      </c>
      <c r="E1138" s="127" t="str">
        <f>IFERROR(INDEX(GUTS!AJ1139:'GUTS'!BH1139,MATCH(2,GUTS!AK1139:'GUTS'!BI1139,0)),"")</f>
        <v/>
      </c>
      <c r="F1138" s="127" t="str">
        <f>IFERROR(INDEX(GUTS!AI1139:'GUTS'!BH1139,MATCH(3,GUTS!AK1139:'GUTS'!BI1139,0)),"")</f>
        <v/>
      </c>
      <c r="G1138" s="127" t="str">
        <f>IFERROR(INDEX(GUTS!AJ1139:'GUTS'!BH1139,MATCH(3,GUTS!AK1139:'GUTS'!BI1139,0)),"")</f>
        <v/>
      </c>
      <c r="H1138" s="127" t="str">
        <f>IFERROR(INDEX(GUTS!AI1139:'GUTS'!BH1139,MATCH(4,GUTS!AK1139:'GUTS'!BI1139,0)),"")</f>
        <v/>
      </c>
      <c r="I1138" s="127" t="str">
        <f>IFERROR(INDEX(GUTS!AJ1139:'GUTS'!BH1139,MATCH(4,GUTS!AK1139:'GUTS'!BI1139,0)),"")</f>
        <v/>
      </c>
      <c r="J1138" s="127" t="str">
        <f>IFERROR(INDEX(GUTS!AI1139:'GUTS'!BH1139,MATCH(5,GUTS!AK1139:'GUTS'!BI1139,0)),"")</f>
        <v/>
      </c>
      <c r="K1138" s="127" t="str">
        <f>IFERROR(INDEX(GUTS!AJ1139:'GUTS'!BH1139,MATCH(5,GUTS!AK1139:'GUTS'!BI1139,0)),"")</f>
        <v/>
      </c>
      <c r="L1138" s="127" t="str">
        <f>IFERROR(INDEX(GUTS!AI1139:'GUTS'!BH1139,MATCH(6,GUTS!AK1139:'GUTS'!BI1139,0)),"")</f>
        <v/>
      </c>
      <c r="M1138" s="127" t="str">
        <f>IFERROR(INDEX(GUTS!AJ1139:'GUTS'!BH1139,MATCH(6,GUTS!AK1139:'GUTS'!BI1139,0)),"")</f>
        <v/>
      </c>
      <c r="N1138" s="127" t="e">
        <f>Audit!#REF!</f>
        <v>#REF!</v>
      </c>
      <c r="O1138" s="127" t="e">
        <f>Audit!#REF!</f>
        <v>#REF!</v>
      </c>
      <c r="P1138" s="127" t="e">
        <f>Audit!#REF!</f>
        <v>#REF!</v>
      </c>
    </row>
    <row r="1139" spans="1:16">
      <c r="A1139" s="127" t="e">
        <f>Audit!#REF!</f>
        <v>#REF!</v>
      </c>
      <c r="B1139" s="127" t="str">
        <f>IFERROR(INDEX(GUTS!AI1140:'GUTS'!BH1140,MATCH(1,GUTS!AK1140:'GUTS'!BI1140,0)),"")</f>
        <v/>
      </c>
      <c r="C1139" s="127" t="str">
        <f>IFERROR(INDEX(GUTS!AJ1140:'GUTS'!BH1140,MATCH(1,GUTS!AK1140:'GUTS'!BI1140,0)),"")</f>
        <v/>
      </c>
      <c r="D1139" s="127" t="str">
        <f>IFERROR(INDEX(GUTS!AI1140:'GUTS'!BH1140,MATCH(2,GUTS!AK1140:'GUTS'!BI1140,0)),"")</f>
        <v/>
      </c>
      <c r="E1139" s="127" t="str">
        <f>IFERROR(INDEX(GUTS!AJ1140:'GUTS'!BH1140,MATCH(2,GUTS!AK1140:'GUTS'!BI1140,0)),"")</f>
        <v/>
      </c>
      <c r="F1139" s="127" t="str">
        <f>IFERROR(INDEX(GUTS!AI1140:'GUTS'!BH1140,MATCH(3,GUTS!AK1140:'GUTS'!BI1140,0)),"")</f>
        <v/>
      </c>
      <c r="G1139" s="127" t="str">
        <f>IFERROR(INDEX(GUTS!AJ1140:'GUTS'!BH1140,MATCH(3,GUTS!AK1140:'GUTS'!BI1140,0)),"")</f>
        <v/>
      </c>
      <c r="H1139" s="127" t="str">
        <f>IFERROR(INDEX(GUTS!AI1140:'GUTS'!BH1140,MATCH(4,GUTS!AK1140:'GUTS'!BI1140,0)),"")</f>
        <v/>
      </c>
      <c r="I1139" s="127" t="str">
        <f>IFERROR(INDEX(GUTS!AJ1140:'GUTS'!BH1140,MATCH(4,GUTS!AK1140:'GUTS'!BI1140,0)),"")</f>
        <v/>
      </c>
      <c r="J1139" s="127" t="str">
        <f>IFERROR(INDEX(GUTS!AI1140:'GUTS'!BH1140,MATCH(5,GUTS!AK1140:'GUTS'!BI1140,0)),"")</f>
        <v/>
      </c>
      <c r="K1139" s="127" t="str">
        <f>IFERROR(INDEX(GUTS!AJ1140:'GUTS'!BH1140,MATCH(5,GUTS!AK1140:'GUTS'!BI1140,0)),"")</f>
        <v/>
      </c>
      <c r="L1139" s="127" t="str">
        <f>IFERROR(INDEX(GUTS!AI1140:'GUTS'!BH1140,MATCH(6,GUTS!AK1140:'GUTS'!BI1140,0)),"")</f>
        <v/>
      </c>
      <c r="M1139" s="127" t="str">
        <f>IFERROR(INDEX(GUTS!AJ1140:'GUTS'!BH1140,MATCH(6,GUTS!AK1140:'GUTS'!BI1140,0)),"")</f>
        <v/>
      </c>
      <c r="N1139" s="127" t="e">
        <f>Audit!#REF!</f>
        <v>#REF!</v>
      </c>
      <c r="O1139" s="127" t="e">
        <f>Audit!#REF!</f>
        <v>#REF!</v>
      </c>
      <c r="P1139" s="127" t="e">
        <f>Audit!#REF!</f>
        <v>#REF!</v>
      </c>
    </row>
    <row r="1140" spans="1:16" hidden="1">
      <c r="A1140" s="127" t="e">
        <f>Audit!#REF!</f>
        <v>#REF!</v>
      </c>
      <c r="B1140" s="127" t="str">
        <f>IFERROR(INDEX(GUTS!AI1141:'GUTS'!BH1141,MATCH(1,GUTS!AK1141:'GUTS'!BI1141,0)),"")</f>
        <v/>
      </c>
      <c r="C1140" s="127" t="str">
        <f>IFERROR(INDEX(GUTS!AJ1141:'GUTS'!BH1141,MATCH(1,GUTS!AK1141:'GUTS'!BI1141,0)),"")</f>
        <v/>
      </c>
      <c r="D1140" s="127" t="str">
        <f>IFERROR(INDEX(GUTS!AI1141:'GUTS'!BH1141,MATCH(2,GUTS!AK1141:'GUTS'!BI1141,0)),"")</f>
        <v/>
      </c>
      <c r="E1140" s="127" t="str">
        <f>IFERROR(INDEX(GUTS!AJ1141:'GUTS'!BH1141,MATCH(2,GUTS!AK1141:'GUTS'!BI1141,0)),"")</f>
        <v/>
      </c>
      <c r="F1140" s="127" t="str">
        <f>IFERROR(INDEX(GUTS!AI1141:'GUTS'!BH1141,MATCH(3,GUTS!AK1141:'GUTS'!BI1141,0)),"")</f>
        <v/>
      </c>
      <c r="G1140" s="127" t="str">
        <f>IFERROR(INDEX(GUTS!AJ1141:'GUTS'!BH1141,MATCH(3,GUTS!AK1141:'GUTS'!BI1141,0)),"")</f>
        <v/>
      </c>
      <c r="H1140" s="127" t="str">
        <f>IFERROR(INDEX(GUTS!AI1141:'GUTS'!BH1141,MATCH(4,GUTS!AK1141:'GUTS'!BI1141,0)),"")</f>
        <v/>
      </c>
      <c r="I1140" s="127" t="str">
        <f>IFERROR(INDEX(GUTS!AJ1141:'GUTS'!BH1141,MATCH(4,GUTS!AK1141:'GUTS'!BI1141,0)),"")</f>
        <v/>
      </c>
      <c r="J1140" s="127" t="str">
        <f>IFERROR(INDEX(GUTS!AI1141:'GUTS'!BH1141,MATCH(5,GUTS!AK1141:'GUTS'!BI1141,0)),"")</f>
        <v/>
      </c>
      <c r="K1140" s="127" t="str">
        <f>IFERROR(INDEX(GUTS!AJ1141:'GUTS'!BH1141,MATCH(5,GUTS!AK1141:'GUTS'!BI1141,0)),"")</f>
        <v/>
      </c>
      <c r="L1140" s="127" t="str">
        <f>IFERROR(INDEX(GUTS!AI1141:'GUTS'!BH1141,MATCH(6,GUTS!AK1141:'GUTS'!BI1141,0)),"")</f>
        <v/>
      </c>
      <c r="M1140" s="127" t="str">
        <f>IFERROR(INDEX(GUTS!AJ1141:'GUTS'!BH1141,MATCH(6,GUTS!AK1141:'GUTS'!BI1141,0)),"")</f>
        <v/>
      </c>
      <c r="N1140" s="127" t="e">
        <f>Audit!#REF!</f>
        <v>#REF!</v>
      </c>
      <c r="O1140" s="127" t="e">
        <f>Audit!#REF!</f>
        <v>#REF!</v>
      </c>
      <c r="P1140" s="127" t="e">
        <f>Audit!#REF!</f>
        <v>#REF!</v>
      </c>
    </row>
    <row r="1141" spans="1:16">
      <c r="A1141" s="127" t="e">
        <f>Audit!#REF!</f>
        <v>#REF!</v>
      </c>
      <c r="B1141" s="127" t="str">
        <f>IFERROR(INDEX(GUTS!AI1142:'GUTS'!BH1142,MATCH(1,GUTS!AK1142:'GUTS'!BI1142,0)),"")</f>
        <v/>
      </c>
      <c r="C1141" s="127" t="str">
        <f>IFERROR(INDEX(GUTS!AJ1142:'GUTS'!BH1142,MATCH(1,GUTS!AK1142:'GUTS'!BI1142,0)),"")</f>
        <v/>
      </c>
      <c r="D1141" s="127" t="str">
        <f>IFERROR(INDEX(GUTS!AI1142:'GUTS'!BH1142,MATCH(2,GUTS!AK1142:'GUTS'!BI1142,0)),"")</f>
        <v/>
      </c>
      <c r="E1141" s="127" t="str">
        <f>IFERROR(INDEX(GUTS!AJ1142:'GUTS'!BH1142,MATCH(2,GUTS!AK1142:'GUTS'!BI1142,0)),"")</f>
        <v/>
      </c>
      <c r="F1141" s="127" t="str">
        <f>IFERROR(INDEX(GUTS!AI1142:'GUTS'!BH1142,MATCH(3,GUTS!AK1142:'GUTS'!BI1142,0)),"")</f>
        <v/>
      </c>
      <c r="G1141" s="127" t="str">
        <f>IFERROR(INDEX(GUTS!AJ1142:'GUTS'!BH1142,MATCH(3,GUTS!AK1142:'GUTS'!BI1142,0)),"")</f>
        <v/>
      </c>
      <c r="H1141" s="127" t="str">
        <f>IFERROR(INDEX(GUTS!AI1142:'GUTS'!BH1142,MATCH(4,GUTS!AK1142:'GUTS'!BI1142,0)),"")</f>
        <v/>
      </c>
      <c r="I1141" s="127" t="str">
        <f>IFERROR(INDEX(GUTS!AJ1142:'GUTS'!BH1142,MATCH(4,GUTS!AK1142:'GUTS'!BI1142,0)),"")</f>
        <v/>
      </c>
      <c r="J1141" s="127" t="str">
        <f>IFERROR(INDEX(GUTS!AI1142:'GUTS'!BH1142,MATCH(5,GUTS!AK1142:'GUTS'!BI1142,0)),"")</f>
        <v/>
      </c>
      <c r="K1141" s="127" t="str">
        <f>IFERROR(INDEX(GUTS!AJ1142:'GUTS'!BH1142,MATCH(5,GUTS!AK1142:'GUTS'!BI1142,0)),"")</f>
        <v/>
      </c>
      <c r="L1141" s="127" t="str">
        <f>IFERROR(INDEX(GUTS!AI1142:'GUTS'!BH1142,MATCH(6,GUTS!AK1142:'GUTS'!BI1142,0)),"")</f>
        <v/>
      </c>
      <c r="M1141" s="127" t="str">
        <f>IFERROR(INDEX(GUTS!AJ1142:'GUTS'!BH1142,MATCH(6,GUTS!AK1142:'GUTS'!BI1142,0)),"")</f>
        <v/>
      </c>
      <c r="N1141" s="127" t="e">
        <f>Audit!#REF!</f>
        <v>#REF!</v>
      </c>
      <c r="O1141" s="127" t="e">
        <f>Audit!#REF!</f>
        <v>#REF!</v>
      </c>
      <c r="P1141" s="127" t="e">
        <f>Audit!#REF!</f>
        <v>#REF!</v>
      </c>
    </row>
    <row r="1142" spans="1:16" hidden="1">
      <c r="A1142" s="127" t="e">
        <f>Audit!#REF!</f>
        <v>#REF!</v>
      </c>
      <c r="B1142" s="127" t="str">
        <f>IFERROR(INDEX(GUTS!AI1143:'GUTS'!BH1143,MATCH(1,GUTS!AK1143:'GUTS'!BI1143,0)),"")</f>
        <v/>
      </c>
      <c r="C1142" s="127" t="str">
        <f>IFERROR(INDEX(GUTS!AJ1143:'GUTS'!BH1143,MATCH(1,GUTS!AK1143:'GUTS'!BI1143,0)),"")</f>
        <v/>
      </c>
      <c r="D1142" s="127" t="str">
        <f>IFERROR(INDEX(GUTS!AI1143:'GUTS'!BH1143,MATCH(2,GUTS!AK1143:'GUTS'!BI1143,0)),"")</f>
        <v/>
      </c>
      <c r="E1142" s="127" t="str">
        <f>IFERROR(INDEX(GUTS!AJ1143:'GUTS'!BH1143,MATCH(2,GUTS!AK1143:'GUTS'!BI1143,0)),"")</f>
        <v/>
      </c>
      <c r="F1142" s="127" t="str">
        <f>IFERROR(INDEX(GUTS!AI1143:'GUTS'!BH1143,MATCH(3,GUTS!AK1143:'GUTS'!BI1143,0)),"")</f>
        <v/>
      </c>
      <c r="G1142" s="127" t="str">
        <f>IFERROR(INDEX(GUTS!AJ1143:'GUTS'!BH1143,MATCH(3,GUTS!AK1143:'GUTS'!BI1143,0)),"")</f>
        <v/>
      </c>
      <c r="H1142" s="127" t="str">
        <f>IFERROR(INDEX(GUTS!AI1143:'GUTS'!BH1143,MATCH(4,GUTS!AK1143:'GUTS'!BI1143,0)),"")</f>
        <v/>
      </c>
      <c r="I1142" s="127" t="str">
        <f>IFERROR(INDEX(GUTS!AJ1143:'GUTS'!BH1143,MATCH(4,GUTS!AK1143:'GUTS'!BI1143,0)),"")</f>
        <v/>
      </c>
      <c r="J1142" s="127" t="str">
        <f>IFERROR(INDEX(GUTS!AI1143:'GUTS'!BH1143,MATCH(5,GUTS!AK1143:'GUTS'!BI1143,0)),"")</f>
        <v/>
      </c>
      <c r="K1142" s="127" t="str">
        <f>IFERROR(INDEX(GUTS!AJ1143:'GUTS'!BH1143,MATCH(5,GUTS!AK1143:'GUTS'!BI1143,0)),"")</f>
        <v/>
      </c>
      <c r="L1142" s="127" t="str">
        <f>IFERROR(INDEX(GUTS!AI1143:'GUTS'!BH1143,MATCH(6,GUTS!AK1143:'GUTS'!BI1143,0)),"")</f>
        <v/>
      </c>
      <c r="M1142" s="127" t="str">
        <f>IFERROR(INDEX(GUTS!AJ1143:'GUTS'!BH1143,MATCH(6,GUTS!AK1143:'GUTS'!BI1143,0)),"")</f>
        <v/>
      </c>
      <c r="N1142" s="127" t="e">
        <f>Audit!#REF!</f>
        <v>#REF!</v>
      </c>
      <c r="O1142" s="127" t="e">
        <f>Audit!#REF!</f>
        <v>#REF!</v>
      </c>
      <c r="P1142" s="127" t="e">
        <f>Audit!#REF!</f>
        <v>#REF!</v>
      </c>
    </row>
    <row r="1143" spans="1:16">
      <c r="A1143" s="127" t="e">
        <f>Audit!#REF!</f>
        <v>#REF!</v>
      </c>
      <c r="B1143" s="127" t="str">
        <f>IFERROR(INDEX(GUTS!AI1144:'GUTS'!BH1144,MATCH(1,GUTS!AK1144:'GUTS'!BI1144,0)),"")</f>
        <v/>
      </c>
      <c r="C1143" s="127" t="str">
        <f>IFERROR(INDEX(GUTS!AJ1144:'GUTS'!BH1144,MATCH(1,GUTS!AK1144:'GUTS'!BI1144,0)),"")</f>
        <v/>
      </c>
      <c r="D1143" s="127" t="str">
        <f>IFERROR(INDEX(GUTS!AI1144:'GUTS'!BH1144,MATCH(2,GUTS!AK1144:'GUTS'!BI1144,0)),"")</f>
        <v/>
      </c>
      <c r="E1143" s="127" t="str">
        <f>IFERROR(INDEX(GUTS!AJ1144:'GUTS'!BH1144,MATCH(2,GUTS!AK1144:'GUTS'!BI1144,0)),"")</f>
        <v/>
      </c>
      <c r="F1143" s="127" t="str">
        <f>IFERROR(INDEX(GUTS!AI1144:'GUTS'!BH1144,MATCH(3,GUTS!AK1144:'GUTS'!BI1144,0)),"")</f>
        <v/>
      </c>
      <c r="G1143" s="127" t="str">
        <f>IFERROR(INDEX(GUTS!AJ1144:'GUTS'!BH1144,MATCH(3,GUTS!AK1144:'GUTS'!BI1144,0)),"")</f>
        <v/>
      </c>
      <c r="H1143" s="127" t="str">
        <f>IFERROR(INDEX(GUTS!AI1144:'GUTS'!BH1144,MATCH(4,GUTS!AK1144:'GUTS'!BI1144,0)),"")</f>
        <v/>
      </c>
      <c r="I1143" s="127" t="str">
        <f>IFERROR(INDEX(GUTS!AJ1144:'GUTS'!BH1144,MATCH(4,GUTS!AK1144:'GUTS'!BI1144,0)),"")</f>
        <v/>
      </c>
      <c r="J1143" s="127" t="str">
        <f>IFERROR(INDEX(GUTS!AI1144:'GUTS'!BH1144,MATCH(5,GUTS!AK1144:'GUTS'!BI1144,0)),"")</f>
        <v/>
      </c>
      <c r="K1143" s="127" t="str">
        <f>IFERROR(INDEX(GUTS!AJ1144:'GUTS'!BH1144,MATCH(5,GUTS!AK1144:'GUTS'!BI1144,0)),"")</f>
        <v/>
      </c>
      <c r="L1143" s="127" t="str">
        <f>IFERROR(INDEX(GUTS!AI1144:'GUTS'!BH1144,MATCH(6,GUTS!AK1144:'GUTS'!BI1144,0)),"")</f>
        <v/>
      </c>
      <c r="M1143" s="127" t="str">
        <f>IFERROR(INDEX(GUTS!AJ1144:'GUTS'!BH1144,MATCH(6,GUTS!AK1144:'GUTS'!BI1144,0)),"")</f>
        <v/>
      </c>
      <c r="N1143" s="127" t="e">
        <f>Audit!#REF!</f>
        <v>#REF!</v>
      </c>
      <c r="O1143" s="127" t="e">
        <f>Audit!#REF!</f>
        <v>#REF!</v>
      </c>
      <c r="P1143" s="127" t="e">
        <f>Audit!#REF!</f>
        <v>#REF!</v>
      </c>
    </row>
    <row r="1144" spans="1:16" hidden="1">
      <c r="A1144" s="127" t="e">
        <f>Audit!#REF!</f>
        <v>#REF!</v>
      </c>
      <c r="B1144" s="127" t="str">
        <f>IFERROR(INDEX(GUTS!AI1145:'GUTS'!BH1145,MATCH(1,GUTS!AK1145:'GUTS'!BI1145,0)),"")</f>
        <v/>
      </c>
      <c r="C1144" s="127" t="str">
        <f>IFERROR(INDEX(GUTS!AJ1145:'GUTS'!BH1145,MATCH(1,GUTS!AK1145:'GUTS'!BI1145,0)),"")</f>
        <v/>
      </c>
      <c r="D1144" s="127" t="str">
        <f>IFERROR(INDEX(GUTS!AI1145:'GUTS'!BH1145,MATCH(2,GUTS!AK1145:'GUTS'!BI1145,0)),"")</f>
        <v/>
      </c>
      <c r="E1144" s="127" t="str">
        <f>IFERROR(INDEX(GUTS!AJ1145:'GUTS'!BH1145,MATCH(2,GUTS!AK1145:'GUTS'!BI1145,0)),"")</f>
        <v/>
      </c>
      <c r="F1144" s="127" t="str">
        <f>IFERROR(INDEX(GUTS!AI1145:'GUTS'!BH1145,MATCH(3,GUTS!AK1145:'GUTS'!BI1145,0)),"")</f>
        <v/>
      </c>
      <c r="G1144" s="127" t="str">
        <f>IFERROR(INDEX(GUTS!AJ1145:'GUTS'!BH1145,MATCH(3,GUTS!AK1145:'GUTS'!BI1145,0)),"")</f>
        <v/>
      </c>
      <c r="H1144" s="127" t="str">
        <f>IFERROR(INDEX(GUTS!AI1145:'GUTS'!BH1145,MATCH(4,GUTS!AK1145:'GUTS'!BI1145,0)),"")</f>
        <v/>
      </c>
      <c r="I1144" s="127" t="str">
        <f>IFERROR(INDEX(GUTS!AJ1145:'GUTS'!BH1145,MATCH(4,GUTS!AK1145:'GUTS'!BI1145,0)),"")</f>
        <v/>
      </c>
      <c r="J1144" s="127" t="str">
        <f>IFERROR(INDEX(GUTS!AI1145:'GUTS'!BH1145,MATCH(5,GUTS!AK1145:'GUTS'!BI1145,0)),"")</f>
        <v/>
      </c>
      <c r="K1144" s="127" t="str">
        <f>IFERROR(INDEX(GUTS!AJ1145:'GUTS'!BH1145,MATCH(5,GUTS!AK1145:'GUTS'!BI1145,0)),"")</f>
        <v/>
      </c>
      <c r="L1144" s="127" t="str">
        <f>IFERROR(INDEX(GUTS!AI1145:'GUTS'!BH1145,MATCH(6,GUTS!AK1145:'GUTS'!BI1145,0)),"")</f>
        <v/>
      </c>
      <c r="M1144" s="127" t="str">
        <f>IFERROR(INDEX(GUTS!AJ1145:'GUTS'!BH1145,MATCH(6,GUTS!AK1145:'GUTS'!BI1145,0)),"")</f>
        <v/>
      </c>
      <c r="N1144" s="127" t="e">
        <f>Audit!#REF!</f>
        <v>#REF!</v>
      </c>
      <c r="O1144" s="127" t="e">
        <f>Audit!#REF!</f>
        <v>#REF!</v>
      </c>
      <c r="P1144" s="127" t="e">
        <f>Audit!#REF!</f>
        <v>#REF!</v>
      </c>
    </row>
    <row r="1145" spans="1:16" hidden="1">
      <c r="A1145" s="127" t="e">
        <f>Audit!#REF!</f>
        <v>#REF!</v>
      </c>
      <c r="B1145" s="127" t="str">
        <f>IFERROR(INDEX(GUTS!AI1146:'GUTS'!BH1146,MATCH(1,GUTS!AK1146:'GUTS'!BI1146,0)),"")</f>
        <v/>
      </c>
      <c r="C1145" s="127" t="str">
        <f>IFERROR(INDEX(GUTS!AJ1146:'GUTS'!BH1146,MATCH(1,GUTS!AK1146:'GUTS'!BI1146,0)),"")</f>
        <v/>
      </c>
      <c r="D1145" s="127" t="str">
        <f>IFERROR(INDEX(GUTS!AI1146:'GUTS'!BH1146,MATCH(2,GUTS!AK1146:'GUTS'!BI1146,0)),"")</f>
        <v/>
      </c>
      <c r="E1145" s="127" t="str">
        <f>IFERROR(INDEX(GUTS!AJ1146:'GUTS'!BH1146,MATCH(2,GUTS!AK1146:'GUTS'!BI1146,0)),"")</f>
        <v/>
      </c>
      <c r="F1145" s="127" t="str">
        <f>IFERROR(INDEX(GUTS!AI1146:'GUTS'!BH1146,MATCH(3,GUTS!AK1146:'GUTS'!BI1146,0)),"")</f>
        <v/>
      </c>
      <c r="G1145" s="127" t="str">
        <f>IFERROR(INDEX(GUTS!AJ1146:'GUTS'!BH1146,MATCH(3,GUTS!AK1146:'GUTS'!BI1146,0)),"")</f>
        <v/>
      </c>
      <c r="H1145" s="127" t="str">
        <f>IFERROR(INDEX(GUTS!AI1146:'GUTS'!BH1146,MATCH(4,GUTS!AK1146:'GUTS'!BI1146,0)),"")</f>
        <v/>
      </c>
      <c r="I1145" s="127" t="str">
        <f>IFERROR(INDEX(GUTS!AJ1146:'GUTS'!BH1146,MATCH(4,GUTS!AK1146:'GUTS'!BI1146,0)),"")</f>
        <v/>
      </c>
      <c r="J1145" s="127" t="str">
        <f>IFERROR(INDEX(GUTS!AI1146:'GUTS'!BH1146,MATCH(5,GUTS!AK1146:'GUTS'!BI1146,0)),"")</f>
        <v/>
      </c>
      <c r="K1145" s="127" t="str">
        <f>IFERROR(INDEX(GUTS!AJ1146:'GUTS'!BH1146,MATCH(5,GUTS!AK1146:'GUTS'!BI1146,0)),"")</f>
        <v/>
      </c>
      <c r="L1145" s="127" t="str">
        <f>IFERROR(INDEX(GUTS!AI1146:'GUTS'!BH1146,MATCH(6,GUTS!AK1146:'GUTS'!BI1146,0)),"")</f>
        <v/>
      </c>
      <c r="M1145" s="127" t="str">
        <f>IFERROR(INDEX(GUTS!AJ1146:'GUTS'!BH1146,MATCH(6,GUTS!AK1146:'GUTS'!BI1146,0)),"")</f>
        <v/>
      </c>
      <c r="N1145" s="127" t="e">
        <f>Audit!#REF!</f>
        <v>#REF!</v>
      </c>
      <c r="O1145" s="127" t="e">
        <f>Audit!#REF!</f>
        <v>#REF!</v>
      </c>
      <c r="P1145" s="127" t="e">
        <f>Audit!#REF!</f>
        <v>#REF!</v>
      </c>
    </row>
    <row r="1146" spans="1:16" hidden="1">
      <c r="A1146" s="127" t="e">
        <f>Audit!#REF!</f>
        <v>#REF!</v>
      </c>
      <c r="B1146" s="127" t="str">
        <f>IFERROR(INDEX(GUTS!AI1147:'GUTS'!BH1147,MATCH(1,GUTS!AK1147:'GUTS'!BI1147,0)),"")</f>
        <v/>
      </c>
      <c r="C1146" s="127" t="str">
        <f>IFERROR(INDEX(GUTS!AJ1147:'GUTS'!BH1147,MATCH(1,GUTS!AK1147:'GUTS'!BI1147,0)),"")</f>
        <v/>
      </c>
      <c r="D1146" s="127" t="str">
        <f>IFERROR(INDEX(GUTS!AI1147:'GUTS'!BH1147,MATCH(2,GUTS!AK1147:'GUTS'!BI1147,0)),"")</f>
        <v/>
      </c>
      <c r="E1146" s="127" t="str">
        <f>IFERROR(INDEX(GUTS!AJ1147:'GUTS'!BH1147,MATCH(2,GUTS!AK1147:'GUTS'!BI1147,0)),"")</f>
        <v/>
      </c>
      <c r="F1146" s="127" t="str">
        <f>IFERROR(INDEX(GUTS!AI1147:'GUTS'!BH1147,MATCH(3,GUTS!AK1147:'GUTS'!BI1147,0)),"")</f>
        <v/>
      </c>
      <c r="G1146" s="127" t="str">
        <f>IFERROR(INDEX(GUTS!AJ1147:'GUTS'!BH1147,MATCH(3,GUTS!AK1147:'GUTS'!BI1147,0)),"")</f>
        <v/>
      </c>
      <c r="H1146" s="127" t="str">
        <f>IFERROR(INDEX(GUTS!AI1147:'GUTS'!BH1147,MATCH(4,GUTS!AK1147:'GUTS'!BI1147,0)),"")</f>
        <v/>
      </c>
      <c r="I1146" s="127" t="str">
        <f>IFERROR(INDEX(GUTS!AJ1147:'GUTS'!BH1147,MATCH(4,GUTS!AK1147:'GUTS'!BI1147,0)),"")</f>
        <v/>
      </c>
      <c r="J1146" s="127" t="str">
        <f>IFERROR(INDEX(GUTS!AI1147:'GUTS'!BH1147,MATCH(5,GUTS!AK1147:'GUTS'!BI1147,0)),"")</f>
        <v/>
      </c>
      <c r="K1146" s="127" t="str">
        <f>IFERROR(INDEX(GUTS!AJ1147:'GUTS'!BH1147,MATCH(5,GUTS!AK1147:'GUTS'!BI1147,0)),"")</f>
        <v/>
      </c>
      <c r="L1146" s="127" t="str">
        <f>IFERROR(INDEX(GUTS!AI1147:'GUTS'!BH1147,MATCH(6,GUTS!AK1147:'GUTS'!BI1147,0)),"")</f>
        <v/>
      </c>
      <c r="M1146" s="127" t="str">
        <f>IFERROR(INDEX(GUTS!AJ1147:'GUTS'!BH1147,MATCH(6,GUTS!AK1147:'GUTS'!BI1147,0)),"")</f>
        <v/>
      </c>
      <c r="N1146" s="127" t="e">
        <f>Audit!#REF!</f>
        <v>#REF!</v>
      </c>
      <c r="O1146" s="127" t="e">
        <f>Audit!#REF!</f>
        <v>#REF!</v>
      </c>
      <c r="P1146" s="127" t="e">
        <f>Audit!#REF!</f>
        <v>#REF!</v>
      </c>
    </row>
    <row r="1147" spans="1:16" hidden="1">
      <c r="A1147" s="127" t="e">
        <f>Audit!#REF!</f>
        <v>#REF!</v>
      </c>
      <c r="B1147" s="127" t="str">
        <f>IFERROR(INDEX(GUTS!AI1148:'GUTS'!BH1148,MATCH(1,GUTS!AK1148:'GUTS'!BI1148,0)),"")</f>
        <v/>
      </c>
      <c r="C1147" s="127" t="str">
        <f>IFERROR(INDEX(GUTS!AJ1148:'GUTS'!BH1148,MATCH(1,GUTS!AK1148:'GUTS'!BI1148,0)),"")</f>
        <v/>
      </c>
      <c r="D1147" s="127" t="str">
        <f>IFERROR(INDEX(GUTS!AI1148:'GUTS'!BH1148,MATCH(2,GUTS!AK1148:'GUTS'!BI1148,0)),"")</f>
        <v/>
      </c>
      <c r="E1147" s="127" t="str">
        <f>IFERROR(INDEX(GUTS!AJ1148:'GUTS'!BH1148,MATCH(2,GUTS!AK1148:'GUTS'!BI1148,0)),"")</f>
        <v/>
      </c>
      <c r="F1147" s="127" t="str">
        <f>IFERROR(INDEX(GUTS!AI1148:'GUTS'!BH1148,MATCH(3,GUTS!AK1148:'GUTS'!BI1148,0)),"")</f>
        <v/>
      </c>
      <c r="G1147" s="127" t="str">
        <f>IFERROR(INDEX(GUTS!AJ1148:'GUTS'!BH1148,MATCH(3,GUTS!AK1148:'GUTS'!BI1148,0)),"")</f>
        <v/>
      </c>
      <c r="H1147" s="127" t="str">
        <f>IFERROR(INDEX(GUTS!AI1148:'GUTS'!BH1148,MATCH(4,GUTS!AK1148:'GUTS'!BI1148,0)),"")</f>
        <v/>
      </c>
      <c r="I1147" s="127" t="str">
        <f>IFERROR(INDEX(GUTS!AJ1148:'GUTS'!BH1148,MATCH(4,GUTS!AK1148:'GUTS'!BI1148,0)),"")</f>
        <v/>
      </c>
      <c r="J1147" s="127" t="str">
        <f>IFERROR(INDEX(GUTS!AI1148:'GUTS'!BH1148,MATCH(5,GUTS!AK1148:'GUTS'!BI1148,0)),"")</f>
        <v/>
      </c>
      <c r="K1147" s="127" t="str">
        <f>IFERROR(INDEX(GUTS!AJ1148:'GUTS'!BH1148,MATCH(5,GUTS!AK1148:'GUTS'!BI1148,0)),"")</f>
        <v/>
      </c>
      <c r="L1147" s="127" t="str">
        <f>IFERROR(INDEX(GUTS!AI1148:'GUTS'!BH1148,MATCH(6,GUTS!AK1148:'GUTS'!BI1148,0)),"")</f>
        <v/>
      </c>
      <c r="M1147" s="127" t="str">
        <f>IFERROR(INDEX(GUTS!AJ1148:'GUTS'!BH1148,MATCH(6,GUTS!AK1148:'GUTS'!BI1148,0)),"")</f>
        <v/>
      </c>
      <c r="N1147" s="127" t="e">
        <f>Audit!#REF!</f>
        <v>#REF!</v>
      </c>
      <c r="O1147" s="127" t="e">
        <f>Audit!#REF!</f>
        <v>#REF!</v>
      </c>
      <c r="P1147" s="127" t="e">
        <f>Audit!#REF!</f>
        <v>#REF!</v>
      </c>
    </row>
    <row r="1148" spans="1:16">
      <c r="A1148" s="127" t="e">
        <f>Audit!#REF!</f>
        <v>#REF!</v>
      </c>
      <c r="B1148" s="127" t="str">
        <f>IFERROR(INDEX(GUTS!AI1149:'GUTS'!BH1149,MATCH(1,GUTS!AK1149:'GUTS'!BI1149,0)),"")</f>
        <v/>
      </c>
      <c r="C1148" s="127" t="str">
        <f>IFERROR(INDEX(GUTS!AJ1149:'GUTS'!BH1149,MATCH(1,GUTS!AK1149:'GUTS'!BI1149,0)),"")</f>
        <v/>
      </c>
      <c r="D1148" s="127" t="str">
        <f>IFERROR(INDEX(GUTS!AI1149:'GUTS'!BH1149,MATCH(2,GUTS!AK1149:'GUTS'!BI1149,0)),"")</f>
        <v/>
      </c>
      <c r="E1148" s="127" t="str">
        <f>IFERROR(INDEX(GUTS!AJ1149:'GUTS'!BH1149,MATCH(2,GUTS!AK1149:'GUTS'!BI1149,0)),"")</f>
        <v/>
      </c>
      <c r="F1148" s="127" t="str">
        <f>IFERROR(INDEX(GUTS!AI1149:'GUTS'!BH1149,MATCH(3,GUTS!AK1149:'GUTS'!BI1149,0)),"")</f>
        <v/>
      </c>
      <c r="G1148" s="127" t="str">
        <f>IFERROR(INDEX(GUTS!AJ1149:'GUTS'!BH1149,MATCH(3,GUTS!AK1149:'GUTS'!BI1149,0)),"")</f>
        <v/>
      </c>
      <c r="H1148" s="127" t="str">
        <f>IFERROR(INDEX(GUTS!AI1149:'GUTS'!BH1149,MATCH(4,GUTS!AK1149:'GUTS'!BI1149,0)),"")</f>
        <v/>
      </c>
      <c r="I1148" s="127" t="str">
        <f>IFERROR(INDEX(GUTS!AJ1149:'GUTS'!BH1149,MATCH(4,GUTS!AK1149:'GUTS'!BI1149,0)),"")</f>
        <v/>
      </c>
      <c r="J1148" s="127" t="str">
        <f>IFERROR(INDEX(GUTS!AI1149:'GUTS'!BH1149,MATCH(5,GUTS!AK1149:'GUTS'!BI1149,0)),"")</f>
        <v/>
      </c>
      <c r="K1148" s="127" t="str">
        <f>IFERROR(INDEX(GUTS!AJ1149:'GUTS'!BH1149,MATCH(5,GUTS!AK1149:'GUTS'!BI1149,0)),"")</f>
        <v/>
      </c>
      <c r="L1148" s="127" t="str">
        <f>IFERROR(INDEX(GUTS!AI1149:'GUTS'!BH1149,MATCH(6,GUTS!AK1149:'GUTS'!BI1149,0)),"")</f>
        <v/>
      </c>
      <c r="M1148" s="127" t="str">
        <f>IFERROR(INDEX(GUTS!AJ1149:'GUTS'!BH1149,MATCH(6,GUTS!AK1149:'GUTS'!BI1149,0)),"")</f>
        <v/>
      </c>
      <c r="N1148" s="127" t="e">
        <f>Audit!#REF!</f>
        <v>#REF!</v>
      </c>
      <c r="O1148" s="127" t="e">
        <f>Audit!#REF!</f>
        <v>#REF!</v>
      </c>
      <c r="P1148" s="127" t="e">
        <f>Audit!#REF!</f>
        <v>#REF!</v>
      </c>
    </row>
    <row r="1149" spans="1:16" hidden="1">
      <c r="A1149" s="127" t="e">
        <f>Audit!#REF!</f>
        <v>#REF!</v>
      </c>
      <c r="B1149" s="127" t="str">
        <f>IFERROR(INDEX(GUTS!AI1150:'GUTS'!BH1150,MATCH(1,GUTS!AK1150:'GUTS'!BI1150,0)),"")</f>
        <v/>
      </c>
      <c r="C1149" s="127" t="str">
        <f>IFERROR(INDEX(GUTS!AJ1150:'GUTS'!BH1150,MATCH(1,GUTS!AK1150:'GUTS'!BI1150,0)),"")</f>
        <v/>
      </c>
      <c r="D1149" s="127" t="str">
        <f>IFERROR(INDEX(GUTS!AI1150:'GUTS'!BH1150,MATCH(2,GUTS!AK1150:'GUTS'!BI1150,0)),"")</f>
        <v/>
      </c>
      <c r="E1149" s="127" t="str">
        <f>IFERROR(INDEX(GUTS!AJ1150:'GUTS'!BH1150,MATCH(2,GUTS!AK1150:'GUTS'!BI1150,0)),"")</f>
        <v/>
      </c>
      <c r="F1149" s="127" t="str">
        <f>IFERROR(INDEX(GUTS!AI1150:'GUTS'!BH1150,MATCH(3,GUTS!AK1150:'GUTS'!BI1150,0)),"")</f>
        <v/>
      </c>
      <c r="G1149" s="127" t="str">
        <f>IFERROR(INDEX(GUTS!AJ1150:'GUTS'!BH1150,MATCH(3,GUTS!AK1150:'GUTS'!BI1150,0)),"")</f>
        <v/>
      </c>
      <c r="H1149" s="127" t="str">
        <f>IFERROR(INDEX(GUTS!AI1150:'GUTS'!BH1150,MATCH(4,GUTS!AK1150:'GUTS'!BI1150,0)),"")</f>
        <v/>
      </c>
      <c r="I1149" s="127" t="str">
        <f>IFERROR(INDEX(GUTS!AJ1150:'GUTS'!BH1150,MATCH(4,GUTS!AK1150:'GUTS'!BI1150,0)),"")</f>
        <v/>
      </c>
      <c r="J1149" s="127" t="str">
        <f>IFERROR(INDEX(GUTS!AI1150:'GUTS'!BH1150,MATCH(5,GUTS!AK1150:'GUTS'!BI1150,0)),"")</f>
        <v/>
      </c>
      <c r="K1149" s="127" t="str">
        <f>IFERROR(INDEX(GUTS!AJ1150:'GUTS'!BH1150,MATCH(5,GUTS!AK1150:'GUTS'!BI1150,0)),"")</f>
        <v/>
      </c>
      <c r="L1149" s="127" t="str">
        <f>IFERROR(INDEX(GUTS!AI1150:'GUTS'!BH1150,MATCH(6,GUTS!AK1150:'GUTS'!BI1150,0)),"")</f>
        <v/>
      </c>
      <c r="M1149" s="127" t="str">
        <f>IFERROR(INDEX(GUTS!AJ1150:'GUTS'!BH1150,MATCH(6,GUTS!AK1150:'GUTS'!BI1150,0)),"")</f>
        <v/>
      </c>
      <c r="N1149" s="127" t="e">
        <f>Audit!#REF!</f>
        <v>#REF!</v>
      </c>
      <c r="O1149" s="127" t="e">
        <f>Audit!#REF!</f>
        <v>#REF!</v>
      </c>
      <c r="P1149" s="127" t="e">
        <f>Audit!#REF!</f>
        <v>#REF!</v>
      </c>
    </row>
    <row r="1150" spans="1:16" hidden="1">
      <c r="A1150" s="127" t="e">
        <f>Audit!#REF!</f>
        <v>#REF!</v>
      </c>
      <c r="B1150" s="127" t="str">
        <f>IFERROR(INDEX(GUTS!AI1151:'GUTS'!BH1151,MATCH(1,GUTS!AK1151:'GUTS'!BI1151,0)),"")</f>
        <v/>
      </c>
      <c r="C1150" s="127" t="str">
        <f>IFERROR(INDEX(GUTS!AJ1151:'GUTS'!BH1151,MATCH(1,GUTS!AK1151:'GUTS'!BI1151,0)),"")</f>
        <v/>
      </c>
      <c r="D1150" s="127" t="str">
        <f>IFERROR(INDEX(GUTS!AI1151:'GUTS'!BH1151,MATCH(2,GUTS!AK1151:'GUTS'!BI1151,0)),"")</f>
        <v/>
      </c>
      <c r="E1150" s="127" t="str">
        <f>IFERROR(INDEX(GUTS!AJ1151:'GUTS'!BH1151,MATCH(2,GUTS!AK1151:'GUTS'!BI1151,0)),"")</f>
        <v/>
      </c>
      <c r="F1150" s="127" t="str">
        <f>IFERROR(INDEX(GUTS!AI1151:'GUTS'!BH1151,MATCH(3,GUTS!AK1151:'GUTS'!BI1151,0)),"")</f>
        <v/>
      </c>
      <c r="G1150" s="127" t="str">
        <f>IFERROR(INDEX(GUTS!AJ1151:'GUTS'!BH1151,MATCH(3,GUTS!AK1151:'GUTS'!BI1151,0)),"")</f>
        <v/>
      </c>
      <c r="H1150" s="127" t="str">
        <f>IFERROR(INDEX(GUTS!AI1151:'GUTS'!BH1151,MATCH(4,GUTS!AK1151:'GUTS'!BI1151,0)),"")</f>
        <v/>
      </c>
      <c r="I1150" s="127" t="str">
        <f>IFERROR(INDEX(GUTS!AJ1151:'GUTS'!BH1151,MATCH(4,GUTS!AK1151:'GUTS'!BI1151,0)),"")</f>
        <v/>
      </c>
      <c r="J1150" s="127" t="str">
        <f>IFERROR(INDEX(GUTS!AI1151:'GUTS'!BH1151,MATCH(5,GUTS!AK1151:'GUTS'!BI1151,0)),"")</f>
        <v/>
      </c>
      <c r="K1150" s="127" t="str">
        <f>IFERROR(INDEX(GUTS!AJ1151:'GUTS'!BH1151,MATCH(5,GUTS!AK1151:'GUTS'!BI1151,0)),"")</f>
        <v/>
      </c>
      <c r="L1150" s="127" t="str">
        <f>IFERROR(INDEX(GUTS!AI1151:'GUTS'!BH1151,MATCH(6,GUTS!AK1151:'GUTS'!BI1151,0)),"")</f>
        <v/>
      </c>
      <c r="M1150" s="127" t="str">
        <f>IFERROR(INDEX(GUTS!AJ1151:'GUTS'!BH1151,MATCH(6,GUTS!AK1151:'GUTS'!BI1151,0)),"")</f>
        <v/>
      </c>
      <c r="N1150" s="127" t="e">
        <f>Audit!#REF!</f>
        <v>#REF!</v>
      </c>
      <c r="O1150" s="127" t="e">
        <f>Audit!#REF!</f>
        <v>#REF!</v>
      </c>
      <c r="P1150" s="127" t="e">
        <f>Audit!#REF!</f>
        <v>#REF!</v>
      </c>
    </row>
    <row r="1151" spans="1:16" hidden="1">
      <c r="A1151" s="127" t="e">
        <f>Audit!#REF!</f>
        <v>#REF!</v>
      </c>
      <c r="B1151" s="127" t="str">
        <f>IFERROR(INDEX(GUTS!AI1152:'GUTS'!BH1152,MATCH(1,GUTS!AK1152:'GUTS'!BI1152,0)),"")</f>
        <v/>
      </c>
      <c r="C1151" s="127" t="str">
        <f>IFERROR(INDEX(GUTS!AJ1152:'GUTS'!BH1152,MATCH(1,GUTS!AK1152:'GUTS'!BI1152,0)),"")</f>
        <v/>
      </c>
      <c r="D1151" s="127" t="str">
        <f>IFERROR(INDEX(GUTS!AI1152:'GUTS'!BH1152,MATCH(2,GUTS!AK1152:'GUTS'!BI1152,0)),"")</f>
        <v/>
      </c>
      <c r="E1151" s="127" t="str">
        <f>IFERROR(INDEX(GUTS!AJ1152:'GUTS'!BH1152,MATCH(2,GUTS!AK1152:'GUTS'!BI1152,0)),"")</f>
        <v/>
      </c>
      <c r="F1151" s="127" t="str">
        <f>IFERROR(INDEX(GUTS!AI1152:'GUTS'!BH1152,MATCH(3,GUTS!AK1152:'GUTS'!BI1152,0)),"")</f>
        <v/>
      </c>
      <c r="G1151" s="127" t="str">
        <f>IFERROR(INDEX(GUTS!AJ1152:'GUTS'!BH1152,MATCH(3,GUTS!AK1152:'GUTS'!BI1152,0)),"")</f>
        <v/>
      </c>
      <c r="H1151" s="127" t="str">
        <f>IFERROR(INDEX(GUTS!AI1152:'GUTS'!BH1152,MATCH(4,GUTS!AK1152:'GUTS'!BI1152,0)),"")</f>
        <v/>
      </c>
      <c r="I1151" s="127" t="str">
        <f>IFERROR(INDEX(GUTS!AJ1152:'GUTS'!BH1152,MATCH(4,GUTS!AK1152:'GUTS'!BI1152,0)),"")</f>
        <v/>
      </c>
      <c r="J1151" s="127" t="str">
        <f>IFERROR(INDEX(GUTS!AI1152:'GUTS'!BH1152,MATCH(5,GUTS!AK1152:'GUTS'!BI1152,0)),"")</f>
        <v/>
      </c>
      <c r="K1151" s="127" t="str">
        <f>IFERROR(INDEX(GUTS!AJ1152:'GUTS'!BH1152,MATCH(5,GUTS!AK1152:'GUTS'!BI1152,0)),"")</f>
        <v/>
      </c>
      <c r="L1151" s="127" t="str">
        <f>IFERROR(INDEX(GUTS!AI1152:'GUTS'!BH1152,MATCH(6,GUTS!AK1152:'GUTS'!BI1152,0)),"")</f>
        <v/>
      </c>
      <c r="M1151" s="127" t="str">
        <f>IFERROR(INDEX(GUTS!AJ1152:'GUTS'!BH1152,MATCH(6,GUTS!AK1152:'GUTS'!BI1152,0)),"")</f>
        <v/>
      </c>
      <c r="N1151" s="127" t="e">
        <f>Audit!#REF!</f>
        <v>#REF!</v>
      </c>
      <c r="O1151" s="127" t="e">
        <f>Audit!#REF!</f>
        <v>#REF!</v>
      </c>
      <c r="P1151" s="127" t="e">
        <f>Audit!#REF!</f>
        <v>#REF!</v>
      </c>
    </row>
    <row r="1152" spans="1:16" hidden="1">
      <c r="A1152" s="127" t="e">
        <f>Audit!#REF!</f>
        <v>#REF!</v>
      </c>
      <c r="B1152" s="127" t="str">
        <f>IFERROR(INDEX(GUTS!AI1153:'GUTS'!BH1153,MATCH(1,GUTS!AK1153:'GUTS'!BI1153,0)),"")</f>
        <v/>
      </c>
      <c r="C1152" s="127" t="str">
        <f>IFERROR(INDEX(GUTS!AJ1153:'GUTS'!BH1153,MATCH(1,GUTS!AK1153:'GUTS'!BI1153,0)),"")</f>
        <v/>
      </c>
      <c r="D1152" s="127" t="str">
        <f>IFERROR(INDEX(GUTS!AI1153:'GUTS'!BH1153,MATCH(2,GUTS!AK1153:'GUTS'!BI1153,0)),"")</f>
        <v/>
      </c>
      <c r="E1152" s="127" t="str">
        <f>IFERROR(INDEX(GUTS!AJ1153:'GUTS'!BH1153,MATCH(2,GUTS!AK1153:'GUTS'!BI1153,0)),"")</f>
        <v/>
      </c>
      <c r="F1152" s="127" t="str">
        <f>IFERROR(INDEX(GUTS!AI1153:'GUTS'!BH1153,MATCH(3,GUTS!AK1153:'GUTS'!BI1153,0)),"")</f>
        <v/>
      </c>
      <c r="G1152" s="127" t="str">
        <f>IFERROR(INDEX(GUTS!AJ1153:'GUTS'!BH1153,MATCH(3,GUTS!AK1153:'GUTS'!BI1153,0)),"")</f>
        <v/>
      </c>
      <c r="H1152" s="127" t="str">
        <f>IFERROR(INDEX(GUTS!AI1153:'GUTS'!BH1153,MATCH(4,GUTS!AK1153:'GUTS'!BI1153,0)),"")</f>
        <v/>
      </c>
      <c r="I1152" s="127" t="str">
        <f>IFERROR(INDEX(GUTS!AJ1153:'GUTS'!BH1153,MATCH(4,GUTS!AK1153:'GUTS'!BI1153,0)),"")</f>
        <v/>
      </c>
      <c r="J1152" s="127" t="str">
        <f>IFERROR(INDEX(GUTS!AI1153:'GUTS'!BH1153,MATCH(5,GUTS!AK1153:'GUTS'!BI1153,0)),"")</f>
        <v/>
      </c>
      <c r="K1152" s="127" t="str">
        <f>IFERROR(INDEX(GUTS!AJ1153:'GUTS'!BH1153,MATCH(5,GUTS!AK1153:'GUTS'!BI1153,0)),"")</f>
        <v/>
      </c>
      <c r="L1152" s="127" t="str">
        <f>IFERROR(INDEX(GUTS!AI1153:'GUTS'!BH1153,MATCH(6,GUTS!AK1153:'GUTS'!BI1153,0)),"")</f>
        <v/>
      </c>
      <c r="M1152" s="127" t="str">
        <f>IFERROR(INDEX(GUTS!AJ1153:'GUTS'!BH1153,MATCH(6,GUTS!AK1153:'GUTS'!BI1153,0)),"")</f>
        <v/>
      </c>
      <c r="N1152" s="127" t="e">
        <f>Audit!#REF!</f>
        <v>#REF!</v>
      </c>
      <c r="O1152" s="127" t="e">
        <f>Audit!#REF!</f>
        <v>#REF!</v>
      </c>
      <c r="P1152" s="127" t="e">
        <f>Audit!#REF!</f>
        <v>#REF!</v>
      </c>
    </row>
    <row r="1153" spans="1:16" hidden="1">
      <c r="A1153" s="127" t="e">
        <f>Audit!#REF!</f>
        <v>#REF!</v>
      </c>
      <c r="B1153" s="127" t="str">
        <f>IFERROR(INDEX(GUTS!AI1154:'GUTS'!BH1154,MATCH(1,GUTS!AK1154:'GUTS'!BI1154,0)),"")</f>
        <v/>
      </c>
      <c r="C1153" s="127" t="str">
        <f>IFERROR(INDEX(GUTS!AJ1154:'GUTS'!BH1154,MATCH(1,GUTS!AK1154:'GUTS'!BI1154,0)),"")</f>
        <v/>
      </c>
      <c r="D1153" s="127" t="str">
        <f>IFERROR(INDEX(GUTS!AI1154:'GUTS'!BH1154,MATCH(2,GUTS!AK1154:'GUTS'!BI1154,0)),"")</f>
        <v/>
      </c>
      <c r="E1153" s="127" t="str">
        <f>IFERROR(INDEX(GUTS!AJ1154:'GUTS'!BH1154,MATCH(2,GUTS!AK1154:'GUTS'!BI1154,0)),"")</f>
        <v/>
      </c>
      <c r="F1153" s="127" t="str">
        <f>IFERROR(INDEX(GUTS!AI1154:'GUTS'!BH1154,MATCH(3,GUTS!AK1154:'GUTS'!BI1154,0)),"")</f>
        <v/>
      </c>
      <c r="G1153" s="127" t="str">
        <f>IFERROR(INDEX(GUTS!AJ1154:'GUTS'!BH1154,MATCH(3,GUTS!AK1154:'GUTS'!BI1154,0)),"")</f>
        <v/>
      </c>
      <c r="H1153" s="127" t="str">
        <f>IFERROR(INDEX(GUTS!AI1154:'GUTS'!BH1154,MATCH(4,GUTS!AK1154:'GUTS'!BI1154,0)),"")</f>
        <v/>
      </c>
      <c r="I1153" s="127" t="str">
        <f>IFERROR(INDEX(GUTS!AJ1154:'GUTS'!BH1154,MATCH(4,GUTS!AK1154:'GUTS'!BI1154,0)),"")</f>
        <v/>
      </c>
      <c r="J1153" s="127" t="str">
        <f>IFERROR(INDEX(GUTS!AI1154:'GUTS'!BH1154,MATCH(5,GUTS!AK1154:'GUTS'!BI1154,0)),"")</f>
        <v/>
      </c>
      <c r="K1153" s="127" t="str">
        <f>IFERROR(INDEX(GUTS!AJ1154:'GUTS'!BH1154,MATCH(5,GUTS!AK1154:'GUTS'!BI1154,0)),"")</f>
        <v/>
      </c>
      <c r="L1153" s="127" t="str">
        <f>IFERROR(INDEX(GUTS!AI1154:'GUTS'!BH1154,MATCH(6,GUTS!AK1154:'GUTS'!BI1154,0)),"")</f>
        <v/>
      </c>
      <c r="M1153" s="127" t="str">
        <f>IFERROR(INDEX(GUTS!AJ1154:'GUTS'!BH1154,MATCH(6,GUTS!AK1154:'GUTS'!BI1154,0)),"")</f>
        <v/>
      </c>
      <c r="N1153" s="127" t="e">
        <f>Audit!#REF!</f>
        <v>#REF!</v>
      </c>
      <c r="O1153" s="127" t="e">
        <f>Audit!#REF!</f>
        <v>#REF!</v>
      </c>
      <c r="P1153" s="127" t="e">
        <f>Audit!#REF!</f>
        <v>#REF!</v>
      </c>
    </row>
    <row r="1154" spans="1:16" hidden="1">
      <c r="A1154" s="127" t="e">
        <f>Audit!#REF!</f>
        <v>#REF!</v>
      </c>
      <c r="B1154" s="127" t="str">
        <f>IFERROR(INDEX(GUTS!AI1155:'GUTS'!BH1155,MATCH(1,GUTS!AK1155:'GUTS'!BI1155,0)),"")</f>
        <v/>
      </c>
      <c r="C1154" s="127" t="str">
        <f>IFERROR(INDEX(GUTS!AJ1155:'GUTS'!BH1155,MATCH(1,GUTS!AK1155:'GUTS'!BI1155,0)),"")</f>
        <v/>
      </c>
      <c r="D1154" s="127" t="str">
        <f>IFERROR(INDEX(GUTS!AI1155:'GUTS'!BH1155,MATCH(2,GUTS!AK1155:'GUTS'!BI1155,0)),"")</f>
        <v/>
      </c>
      <c r="E1154" s="127" t="str">
        <f>IFERROR(INDEX(GUTS!AJ1155:'GUTS'!BH1155,MATCH(2,GUTS!AK1155:'GUTS'!BI1155,0)),"")</f>
        <v/>
      </c>
      <c r="F1154" s="127" t="str">
        <f>IFERROR(INDEX(GUTS!AI1155:'GUTS'!BH1155,MATCH(3,GUTS!AK1155:'GUTS'!BI1155,0)),"")</f>
        <v/>
      </c>
      <c r="G1154" s="127" t="str">
        <f>IFERROR(INDEX(GUTS!AJ1155:'GUTS'!BH1155,MATCH(3,GUTS!AK1155:'GUTS'!BI1155,0)),"")</f>
        <v/>
      </c>
      <c r="H1154" s="127" t="str">
        <f>IFERROR(INDEX(GUTS!AI1155:'GUTS'!BH1155,MATCH(4,GUTS!AK1155:'GUTS'!BI1155,0)),"")</f>
        <v/>
      </c>
      <c r="I1154" s="127" t="str">
        <f>IFERROR(INDEX(GUTS!AJ1155:'GUTS'!BH1155,MATCH(4,GUTS!AK1155:'GUTS'!BI1155,0)),"")</f>
        <v/>
      </c>
      <c r="J1154" s="127" t="str">
        <f>IFERROR(INDEX(GUTS!AI1155:'GUTS'!BH1155,MATCH(5,GUTS!AK1155:'GUTS'!BI1155,0)),"")</f>
        <v/>
      </c>
      <c r="K1154" s="127" t="str">
        <f>IFERROR(INDEX(GUTS!AJ1155:'GUTS'!BH1155,MATCH(5,GUTS!AK1155:'GUTS'!BI1155,0)),"")</f>
        <v/>
      </c>
      <c r="L1154" s="127" t="str">
        <f>IFERROR(INDEX(GUTS!AI1155:'GUTS'!BH1155,MATCH(6,GUTS!AK1155:'GUTS'!BI1155,0)),"")</f>
        <v/>
      </c>
      <c r="M1154" s="127" t="str">
        <f>IFERROR(INDEX(GUTS!AJ1155:'GUTS'!BH1155,MATCH(6,GUTS!AK1155:'GUTS'!BI1155,0)),"")</f>
        <v/>
      </c>
      <c r="N1154" s="127" t="e">
        <f>Audit!#REF!</f>
        <v>#REF!</v>
      </c>
      <c r="O1154" s="127" t="e">
        <f>Audit!#REF!</f>
        <v>#REF!</v>
      </c>
      <c r="P1154" s="127" t="e">
        <f>Audit!#REF!</f>
        <v>#REF!</v>
      </c>
    </row>
    <row r="1155" spans="1:16" hidden="1">
      <c r="A1155" s="127" t="e">
        <f>Audit!#REF!</f>
        <v>#REF!</v>
      </c>
      <c r="B1155" s="127" t="str">
        <f>IFERROR(INDEX(GUTS!AI1156:'GUTS'!BH1156,MATCH(1,GUTS!AK1156:'GUTS'!BI1156,0)),"")</f>
        <v/>
      </c>
      <c r="C1155" s="127" t="str">
        <f>IFERROR(INDEX(GUTS!AJ1156:'GUTS'!BH1156,MATCH(1,GUTS!AK1156:'GUTS'!BI1156,0)),"")</f>
        <v/>
      </c>
      <c r="D1155" s="127" t="str">
        <f>IFERROR(INDEX(GUTS!AI1156:'GUTS'!BH1156,MATCH(2,GUTS!AK1156:'GUTS'!BI1156,0)),"")</f>
        <v/>
      </c>
      <c r="E1155" s="127" t="str">
        <f>IFERROR(INDEX(GUTS!AJ1156:'GUTS'!BH1156,MATCH(2,GUTS!AK1156:'GUTS'!BI1156,0)),"")</f>
        <v/>
      </c>
      <c r="F1155" s="127" t="str">
        <f>IFERROR(INDEX(GUTS!AI1156:'GUTS'!BH1156,MATCH(3,GUTS!AK1156:'GUTS'!BI1156,0)),"")</f>
        <v/>
      </c>
      <c r="G1155" s="127" t="str">
        <f>IFERROR(INDEX(GUTS!AJ1156:'GUTS'!BH1156,MATCH(3,GUTS!AK1156:'GUTS'!BI1156,0)),"")</f>
        <v/>
      </c>
      <c r="H1155" s="127" t="str">
        <f>IFERROR(INDEX(GUTS!AI1156:'GUTS'!BH1156,MATCH(4,GUTS!AK1156:'GUTS'!BI1156,0)),"")</f>
        <v/>
      </c>
      <c r="I1155" s="127" t="str">
        <f>IFERROR(INDEX(GUTS!AJ1156:'GUTS'!BH1156,MATCH(4,GUTS!AK1156:'GUTS'!BI1156,0)),"")</f>
        <v/>
      </c>
      <c r="J1155" s="127" t="str">
        <f>IFERROR(INDEX(GUTS!AI1156:'GUTS'!BH1156,MATCH(5,GUTS!AK1156:'GUTS'!BI1156,0)),"")</f>
        <v/>
      </c>
      <c r="K1155" s="127" t="str">
        <f>IFERROR(INDEX(GUTS!AJ1156:'GUTS'!BH1156,MATCH(5,GUTS!AK1156:'GUTS'!BI1156,0)),"")</f>
        <v/>
      </c>
      <c r="L1155" s="127" t="str">
        <f>IFERROR(INDEX(GUTS!AI1156:'GUTS'!BH1156,MATCH(6,GUTS!AK1156:'GUTS'!BI1156,0)),"")</f>
        <v/>
      </c>
      <c r="M1155" s="127" t="str">
        <f>IFERROR(INDEX(GUTS!AJ1156:'GUTS'!BH1156,MATCH(6,GUTS!AK1156:'GUTS'!BI1156,0)),"")</f>
        <v/>
      </c>
      <c r="N1155" s="127" t="e">
        <f>Audit!#REF!</f>
        <v>#REF!</v>
      </c>
      <c r="O1155" s="127" t="e">
        <f>Audit!#REF!</f>
        <v>#REF!</v>
      </c>
      <c r="P1155" s="127" t="e">
        <f>Audit!#REF!</f>
        <v>#REF!</v>
      </c>
    </row>
    <row r="1156" spans="1:16" hidden="1">
      <c r="A1156" s="127" t="e">
        <f>Audit!#REF!</f>
        <v>#REF!</v>
      </c>
      <c r="B1156" s="127" t="str">
        <f>IFERROR(INDEX(GUTS!AI1157:'GUTS'!BH1157,MATCH(1,GUTS!AK1157:'GUTS'!BI1157,0)),"")</f>
        <v/>
      </c>
      <c r="C1156" s="127" t="str">
        <f>IFERROR(INDEX(GUTS!AJ1157:'GUTS'!BH1157,MATCH(1,GUTS!AK1157:'GUTS'!BI1157,0)),"")</f>
        <v/>
      </c>
      <c r="D1156" s="127" t="str">
        <f>IFERROR(INDEX(GUTS!AI1157:'GUTS'!BH1157,MATCH(2,GUTS!AK1157:'GUTS'!BI1157,0)),"")</f>
        <v/>
      </c>
      <c r="E1156" s="127" t="str">
        <f>IFERROR(INDEX(GUTS!AJ1157:'GUTS'!BH1157,MATCH(2,GUTS!AK1157:'GUTS'!BI1157,0)),"")</f>
        <v/>
      </c>
      <c r="F1156" s="127" t="str">
        <f>IFERROR(INDEX(GUTS!AI1157:'GUTS'!BH1157,MATCH(3,GUTS!AK1157:'GUTS'!BI1157,0)),"")</f>
        <v/>
      </c>
      <c r="G1156" s="127" t="str">
        <f>IFERROR(INDEX(GUTS!AJ1157:'GUTS'!BH1157,MATCH(3,GUTS!AK1157:'GUTS'!BI1157,0)),"")</f>
        <v/>
      </c>
      <c r="H1156" s="127" t="str">
        <f>IFERROR(INDEX(GUTS!AI1157:'GUTS'!BH1157,MATCH(4,GUTS!AK1157:'GUTS'!BI1157,0)),"")</f>
        <v/>
      </c>
      <c r="I1156" s="127" t="str">
        <f>IFERROR(INDEX(GUTS!AJ1157:'GUTS'!BH1157,MATCH(4,GUTS!AK1157:'GUTS'!BI1157,0)),"")</f>
        <v/>
      </c>
      <c r="J1156" s="127" t="str">
        <f>IFERROR(INDEX(GUTS!AI1157:'GUTS'!BH1157,MATCH(5,GUTS!AK1157:'GUTS'!BI1157,0)),"")</f>
        <v/>
      </c>
      <c r="K1156" s="127" t="str">
        <f>IFERROR(INDEX(GUTS!AJ1157:'GUTS'!BH1157,MATCH(5,GUTS!AK1157:'GUTS'!BI1157,0)),"")</f>
        <v/>
      </c>
      <c r="L1156" s="127" t="str">
        <f>IFERROR(INDEX(GUTS!AI1157:'GUTS'!BH1157,MATCH(6,GUTS!AK1157:'GUTS'!BI1157,0)),"")</f>
        <v/>
      </c>
      <c r="M1156" s="127" t="str">
        <f>IFERROR(INDEX(GUTS!AJ1157:'GUTS'!BH1157,MATCH(6,GUTS!AK1157:'GUTS'!BI1157,0)),"")</f>
        <v/>
      </c>
      <c r="N1156" s="127" t="e">
        <f>Audit!#REF!</f>
        <v>#REF!</v>
      </c>
      <c r="O1156" s="127" t="e">
        <f>Audit!#REF!</f>
        <v>#REF!</v>
      </c>
      <c r="P1156" s="127" t="e">
        <f>Audit!#REF!</f>
        <v>#REF!</v>
      </c>
    </row>
    <row r="1157" spans="1:16">
      <c r="A1157" s="127" t="e">
        <f>Audit!#REF!</f>
        <v>#REF!</v>
      </c>
      <c r="B1157" s="127" t="str">
        <f>IFERROR(INDEX(GUTS!AI1158:'GUTS'!BH1158,MATCH(1,GUTS!AK1158:'GUTS'!BI1158,0)),"")</f>
        <v/>
      </c>
      <c r="C1157" s="127" t="str">
        <f>IFERROR(INDEX(GUTS!AJ1158:'GUTS'!BH1158,MATCH(1,GUTS!AK1158:'GUTS'!BI1158,0)),"")</f>
        <v/>
      </c>
      <c r="D1157" s="127" t="str">
        <f>IFERROR(INDEX(GUTS!AI1158:'GUTS'!BH1158,MATCH(2,GUTS!AK1158:'GUTS'!BI1158,0)),"")</f>
        <v/>
      </c>
      <c r="E1157" s="127" t="str">
        <f>IFERROR(INDEX(GUTS!AJ1158:'GUTS'!BH1158,MATCH(2,GUTS!AK1158:'GUTS'!BI1158,0)),"")</f>
        <v/>
      </c>
      <c r="F1157" s="127" t="str">
        <f>IFERROR(INDEX(GUTS!AI1158:'GUTS'!BH1158,MATCH(3,GUTS!AK1158:'GUTS'!BI1158,0)),"")</f>
        <v/>
      </c>
      <c r="G1157" s="127" t="str">
        <f>IFERROR(INDEX(GUTS!AJ1158:'GUTS'!BH1158,MATCH(3,GUTS!AK1158:'GUTS'!BI1158,0)),"")</f>
        <v/>
      </c>
      <c r="H1157" s="127" t="str">
        <f>IFERROR(INDEX(GUTS!AI1158:'GUTS'!BH1158,MATCH(4,GUTS!AK1158:'GUTS'!BI1158,0)),"")</f>
        <v/>
      </c>
      <c r="I1157" s="127" t="str">
        <f>IFERROR(INDEX(GUTS!AJ1158:'GUTS'!BH1158,MATCH(4,GUTS!AK1158:'GUTS'!BI1158,0)),"")</f>
        <v/>
      </c>
      <c r="J1157" s="127" t="str">
        <f>IFERROR(INDEX(GUTS!AI1158:'GUTS'!BH1158,MATCH(5,GUTS!AK1158:'GUTS'!BI1158,0)),"")</f>
        <v/>
      </c>
      <c r="K1157" s="127" t="str">
        <f>IFERROR(INDEX(GUTS!AJ1158:'GUTS'!BH1158,MATCH(5,GUTS!AK1158:'GUTS'!BI1158,0)),"")</f>
        <v/>
      </c>
      <c r="L1157" s="127" t="str">
        <f>IFERROR(INDEX(GUTS!AI1158:'GUTS'!BH1158,MATCH(6,GUTS!AK1158:'GUTS'!BI1158,0)),"")</f>
        <v/>
      </c>
      <c r="M1157" s="127" t="str">
        <f>IFERROR(INDEX(GUTS!AJ1158:'GUTS'!BH1158,MATCH(6,GUTS!AK1158:'GUTS'!BI1158,0)),"")</f>
        <v/>
      </c>
      <c r="N1157" s="127" t="e">
        <f>Audit!#REF!</f>
        <v>#REF!</v>
      </c>
      <c r="O1157" s="127" t="e">
        <f>Audit!#REF!</f>
        <v>#REF!</v>
      </c>
      <c r="P1157" s="127" t="e">
        <f>Audit!#REF!</f>
        <v>#REF!</v>
      </c>
    </row>
    <row r="1158" spans="1:16" hidden="1">
      <c r="A1158" s="127" t="e">
        <f>Audit!#REF!</f>
        <v>#REF!</v>
      </c>
      <c r="B1158" s="127" t="str">
        <f>IFERROR(INDEX(GUTS!AI1159:'GUTS'!BH1159,MATCH(1,GUTS!AK1159:'GUTS'!BI1159,0)),"")</f>
        <v/>
      </c>
      <c r="C1158" s="127" t="str">
        <f>IFERROR(INDEX(GUTS!AJ1159:'GUTS'!BH1159,MATCH(1,GUTS!AK1159:'GUTS'!BI1159,0)),"")</f>
        <v/>
      </c>
      <c r="D1158" s="127" t="str">
        <f>IFERROR(INDEX(GUTS!AI1159:'GUTS'!BH1159,MATCH(2,GUTS!AK1159:'GUTS'!BI1159,0)),"")</f>
        <v/>
      </c>
      <c r="E1158" s="127" t="str">
        <f>IFERROR(INDEX(GUTS!AJ1159:'GUTS'!BH1159,MATCH(2,GUTS!AK1159:'GUTS'!BI1159,0)),"")</f>
        <v/>
      </c>
      <c r="F1158" s="127" t="str">
        <f>IFERROR(INDEX(GUTS!AI1159:'GUTS'!BH1159,MATCH(3,GUTS!AK1159:'GUTS'!BI1159,0)),"")</f>
        <v/>
      </c>
      <c r="G1158" s="127" t="str">
        <f>IFERROR(INDEX(GUTS!AJ1159:'GUTS'!BH1159,MATCH(3,GUTS!AK1159:'GUTS'!BI1159,0)),"")</f>
        <v/>
      </c>
      <c r="H1158" s="127" t="str">
        <f>IFERROR(INDEX(GUTS!AI1159:'GUTS'!BH1159,MATCH(4,GUTS!AK1159:'GUTS'!BI1159,0)),"")</f>
        <v/>
      </c>
      <c r="I1158" s="127" t="str">
        <f>IFERROR(INDEX(GUTS!AJ1159:'GUTS'!BH1159,MATCH(4,GUTS!AK1159:'GUTS'!BI1159,0)),"")</f>
        <v/>
      </c>
      <c r="J1158" s="127" t="str">
        <f>IFERROR(INDEX(GUTS!AI1159:'GUTS'!BH1159,MATCH(5,GUTS!AK1159:'GUTS'!BI1159,0)),"")</f>
        <v/>
      </c>
      <c r="K1158" s="127" t="str">
        <f>IFERROR(INDEX(GUTS!AJ1159:'GUTS'!BH1159,MATCH(5,GUTS!AK1159:'GUTS'!BI1159,0)),"")</f>
        <v/>
      </c>
      <c r="L1158" s="127" t="str">
        <f>IFERROR(INDEX(GUTS!AI1159:'GUTS'!BH1159,MATCH(6,GUTS!AK1159:'GUTS'!BI1159,0)),"")</f>
        <v/>
      </c>
      <c r="M1158" s="127" t="str">
        <f>IFERROR(INDEX(GUTS!AJ1159:'GUTS'!BH1159,MATCH(6,GUTS!AK1159:'GUTS'!BI1159,0)),"")</f>
        <v/>
      </c>
      <c r="N1158" s="127" t="e">
        <f>Audit!#REF!</f>
        <v>#REF!</v>
      </c>
      <c r="O1158" s="127" t="e">
        <f>Audit!#REF!</f>
        <v>#REF!</v>
      </c>
      <c r="P1158" s="127" t="e">
        <f>Audit!#REF!</f>
        <v>#REF!</v>
      </c>
    </row>
    <row r="1159" spans="1:16" hidden="1">
      <c r="A1159" s="127" t="e">
        <f>Audit!#REF!</f>
        <v>#REF!</v>
      </c>
      <c r="B1159" s="127" t="str">
        <f>IFERROR(INDEX(GUTS!AI1160:'GUTS'!BH1160,MATCH(1,GUTS!AK1160:'GUTS'!BI1160,0)),"")</f>
        <v/>
      </c>
      <c r="C1159" s="127" t="str">
        <f>IFERROR(INDEX(GUTS!AJ1160:'GUTS'!BH1160,MATCH(1,GUTS!AK1160:'GUTS'!BI1160,0)),"")</f>
        <v/>
      </c>
      <c r="D1159" s="127" t="str">
        <f>IFERROR(INDEX(GUTS!AI1160:'GUTS'!BH1160,MATCH(2,GUTS!AK1160:'GUTS'!BI1160,0)),"")</f>
        <v/>
      </c>
      <c r="E1159" s="127" t="str">
        <f>IFERROR(INDEX(GUTS!AJ1160:'GUTS'!BH1160,MATCH(2,GUTS!AK1160:'GUTS'!BI1160,0)),"")</f>
        <v/>
      </c>
      <c r="F1159" s="127" t="str">
        <f>IFERROR(INDEX(GUTS!AI1160:'GUTS'!BH1160,MATCH(3,GUTS!AK1160:'GUTS'!BI1160,0)),"")</f>
        <v/>
      </c>
      <c r="G1159" s="127" t="str">
        <f>IFERROR(INDEX(GUTS!AJ1160:'GUTS'!BH1160,MATCH(3,GUTS!AK1160:'GUTS'!BI1160,0)),"")</f>
        <v/>
      </c>
      <c r="H1159" s="127" t="str">
        <f>IFERROR(INDEX(GUTS!AI1160:'GUTS'!BH1160,MATCH(4,GUTS!AK1160:'GUTS'!BI1160,0)),"")</f>
        <v/>
      </c>
      <c r="I1159" s="127" t="str">
        <f>IFERROR(INDEX(GUTS!AJ1160:'GUTS'!BH1160,MATCH(4,GUTS!AK1160:'GUTS'!BI1160,0)),"")</f>
        <v/>
      </c>
      <c r="J1159" s="127" t="str">
        <f>IFERROR(INDEX(GUTS!AI1160:'GUTS'!BH1160,MATCH(5,GUTS!AK1160:'GUTS'!BI1160,0)),"")</f>
        <v/>
      </c>
      <c r="K1159" s="127" t="str">
        <f>IFERROR(INDEX(GUTS!AJ1160:'GUTS'!BH1160,MATCH(5,GUTS!AK1160:'GUTS'!BI1160,0)),"")</f>
        <v/>
      </c>
      <c r="L1159" s="127" t="str">
        <f>IFERROR(INDEX(GUTS!AI1160:'GUTS'!BH1160,MATCH(6,GUTS!AK1160:'GUTS'!BI1160,0)),"")</f>
        <v/>
      </c>
      <c r="M1159" s="127" t="str">
        <f>IFERROR(INDEX(GUTS!AJ1160:'GUTS'!BH1160,MATCH(6,GUTS!AK1160:'GUTS'!BI1160,0)),"")</f>
        <v/>
      </c>
      <c r="N1159" s="127" t="e">
        <f>Audit!#REF!</f>
        <v>#REF!</v>
      </c>
      <c r="O1159" s="127" t="e">
        <f>Audit!#REF!</f>
        <v>#REF!</v>
      </c>
      <c r="P1159" s="127" t="e">
        <f>Audit!#REF!</f>
        <v>#REF!</v>
      </c>
    </row>
    <row r="1160" spans="1:16" hidden="1">
      <c r="A1160" s="127" t="e">
        <f>Audit!#REF!</f>
        <v>#REF!</v>
      </c>
      <c r="B1160" s="127" t="str">
        <f>IFERROR(INDEX(GUTS!AI1161:'GUTS'!BH1161,MATCH(1,GUTS!AK1161:'GUTS'!BI1161,0)),"")</f>
        <v/>
      </c>
      <c r="C1160" s="127" t="str">
        <f>IFERROR(INDEX(GUTS!AJ1161:'GUTS'!BH1161,MATCH(1,GUTS!AK1161:'GUTS'!BI1161,0)),"")</f>
        <v/>
      </c>
      <c r="D1160" s="127" t="str">
        <f>IFERROR(INDEX(GUTS!AI1161:'GUTS'!BH1161,MATCH(2,GUTS!AK1161:'GUTS'!BI1161,0)),"")</f>
        <v/>
      </c>
      <c r="E1160" s="127" t="str">
        <f>IFERROR(INDEX(GUTS!AJ1161:'GUTS'!BH1161,MATCH(2,GUTS!AK1161:'GUTS'!BI1161,0)),"")</f>
        <v/>
      </c>
      <c r="F1160" s="127" t="str">
        <f>IFERROR(INDEX(GUTS!AI1161:'GUTS'!BH1161,MATCH(3,GUTS!AK1161:'GUTS'!BI1161,0)),"")</f>
        <v/>
      </c>
      <c r="G1160" s="127" t="str">
        <f>IFERROR(INDEX(GUTS!AJ1161:'GUTS'!BH1161,MATCH(3,GUTS!AK1161:'GUTS'!BI1161,0)),"")</f>
        <v/>
      </c>
      <c r="H1160" s="127" t="str">
        <f>IFERROR(INDEX(GUTS!AI1161:'GUTS'!BH1161,MATCH(4,GUTS!AK1161:'GUTS'!BI1161,0)),"")</f>
        <v/>
      </c>
      <c r="I1160" s="127" t="str">
        <f>IFERROR(INDEX(GUTS!AJ1161:'GUTS'!BH1161,MATCH(4,GUTS!AK1161:'GUTS'!BI1161,0)),"")</f>
        <v/>
      </c>
      <c r="J1160" s="127" t="str">
        <f>IFERROR(INDEX(GUTS!AI1161:'GUTS'!BH1161,MATCH(5,GUTS!AK1161:'GUTS'!BI1161,0)),"")</f>
        <v/>
      </c>
      <c r="K1160" s="127" t="str">
        <f>IFERROR(INDEX(GUTS!AJ1161:'GUTS'!BH1161,MATCH(5,GUTS!AK1161:'GUTS'!BI1161,0)),"")</f>
        <v/>
      </c>
      <c r="L1160" s="127" t="str">
        <f>IFERROR(INDEX(GUTS!AI1161:'GUTS'!BH1161,MATCH(6,GUTS!AK1161:'GUTS'!BI1161,0)),"")</f>
        <v/>
      </c>
      <c r="M1160" s="127" t="str">
        <f>IFERROR(INDEX(GUTS!AJ1161:'GUTS'!BH1161,MATCH(6,GUTS!AK1161:'GUTS'!BI1161,0)),"")</f>
        <v/>
      </c>
      <c r="N1160" s="127" t="e">
        <f>Audit!#REF!</f>
        <v>#REF!</v>
      </c>
      <c r="O1160" s="127" t="e">
        <f>Audit!#REF!</f>
        <v>#REF!</v>
      </c>
      <c r="P1160" s="127" t="e">
        <f>Audit!#REF!</f>
        <v>#REF!</v>
      </c>
    </row>
    <row r="1161" spans="1:16" hidden="1">
      <c r="A1161" s="127" t="e">
        <f>Audit!#REF!</f>
        <v>#REF!</v>
      </c>
      <c r="B1161" s="127" t="str">
        <f>IFERROR(INDEX(GUTS!AI1162:'GUTS'!BH1162,MATCH(1,GUTS!AK1162:'GUTS'!BI1162,0)),"")</f>
        <v/>
      </c>
      <c r="C1161" s="127" t="str">
        <f>IFERROR(INDEX(GUTS!AJ1162:'GUTS'!BH1162,MATCH(1,GUTS!AK1162:'GUTS'!BI1162,0)),"")</f>
        <v/>
      </c>
      <c r="D1161" s="127" t="str">
        <f>IFERROR(INDEX(GUTS!AI1162:'GUTS'!BH1162,MATCH(2,GUTS!AK1162:'GUTS'!BI1162,0)),"")</f>
        <v/>
      </c>
      <c r="E1161" s="127" t="str">
        <f>IFERROR(INDEX(GUTS!AJ1162:'GUTS'!BH1162,MATCH(2,GUTS!AK1162:'GUTS'!BI1162,0)),"")</f>
        <v/>
      </c>
      <c r="F1161" s="127" t="str">
        <f>IFERROR(INDEX(GUTS!AI1162:'GUTS'!BH1162,MATCH(3,GUTS!AK1162:'GUTS'!BI1162,0)),"")</f>
        <v/>
      </c>
      <c r="G1161" s="127" t="str">
        <f>IFERROR(INDEX(GUTS!AJ1162:'GUTS'!BH1162,MATCH(3,GUTS!AK1162:'GUTS'!BI1162,0)),"")</f>
        <v/>
      </c>
      <c r="H1161" s="127" t="str">
        <f>IFERROR(INDEX(GUTS!AI1162:'GUTS'!BH1162,MATCH(4,GUTS!AK1162:'GUTS'!BI1162,0)),"")</f>
        <v/>
      </c>
      <c r="I1161" s="127" t="str">
        <f>IFERROR(INDEX(GUTS!AJ1162:'GUTS'!BH1162,MATCH(4,GUTS!AK1162:'GUTS'!BI1162,0)),"")</f>
        <v/>
      </c>
      <c r="J1161" s="127" t="str">
        <f>IFERROR(INDEX(GUTS!AI1162:'GUTS'!BH1162,MATCH(5,GUTS!AK1162:'GUTS'!BI1162,0)),"")</f>
        <v/>
      </c>
      <c r="K1161" s="127" t="str">
        <f>IFERROR(INDEX(GUTS!AJ1162:'GUTS'!BH1162,MATCH(5,GUTS!AK1162:'GUTS'!BI1162,0)),"")</f>
        <v/>
      </c>
      <c r="L1161" s="127" t="str">
        <f>IFERROR(INDEX(GUTS!AI1162:'GUTS'!BH1162,MATCH(6,GUTS!AK1162:'GUTS'!BI1162,0)),"")</f>
        <v/>
      </c>
      <c r="M1161" s="127" t="str">
        <f>IFERROR(INDEX(GUTS!AJ1162:'GUTS'!BH1162,MATCH(6,GUTS!AK1162:'GUTS'!BI1162,0)),"")</f>
        <v/>
      </c>
      <c r="N1161" s="127" t="e">
        <f>Audit!#REF!</f>
        <v>#REF!</v>
      </c>
      <c r="O1161" s="127" t="e">
        <f>Audit!#REF!</f>
        <v>#REF!</v>
      </c>
      <c r="P1161" s="127" t="e">
        <f>Audit!#REF!</f>
        <v>#REF!</v>
      </c>
    </row>
    <row r="1162" spans="1:16" hidden="1">
      <c r="A1162" s="127" t="e">
        <f>Audit!#REF!</f>
        <v>#REF!</v>
      </c>
      <c r="B1162" s="127" t="str">
        <f>IFERROR(INDEX(GUTS!AI1163:'GUTS'!BH1163,MATCH(1,GUTS!AK1163:'GUTS'!BI1163,0)),"")</f>
        <v/>
      </c>
      <c r="C1162" s="127" t="str">
        <f>IFERROR(INDEX(GUTS!AJ1163:'GUTS'!BH1163,MATCH(1,GUTS!AK1163:'GUTS'!BI1163,0)),"")</f>
        <v/>
      </c>
      <c r="D1162" s="127" t="str">
        <f>IFERROR(INDEX(GUTS!AI1163:'GUTS'!BH1163,MATCH(2,GUTS!AK1163:'GUTS'!BI1163,0)),"")</f>
        <v/>
      </c>
      <c r="E1162" s="127" t="str">
        <f>IFERROR(INDEX(GUTS!AJ1163:'GUTS'!BH1163,MATCH(2,GUTS!AK1163:'GUTS'!BI1163,0)),"")</f>
        <v/>
      </c>
      <c r="F1162" s="127" t="str">
        <f>IFERROR(INDEX(GUTS!AI1163:'GUTS'!BH1163,MATCH(3,GUTS!AK1163:'GUTS'!BI1163,0)),"")</f>
        <v/>
      </c>
      <c r="G1162" s="127" t="str">
        <f>IFERROR(INDEX(GUTS!AJ1163:'GUTS'!BH1163,MATCH(3,GUTS!AK1163:'GUTS'!BI1163,0)),"")</f>
        <v/>
      </c>
      <c r="H1162" s="127" t="str">
        <f>IFERROR(INDEX(GUTS!AI1163:'GUTS'!BH1163,MATCH(4,GUTS!AK1163:'GUTS'!BI1163,0)),"")</f>
        <v/>
      </c>
      <c r="I1162" s="127" t="str">
        <f>IFERROR(INDEX(GUTS!AJ1163:'GUTS'!BH1163,MATCH(4,GUTS!AK1163:'GUTS'!BI1163,0)),"")</f>
        <v/>
      </c>
      <c r="J1162" s="127" t="str">
        <f>IFERROR(INDEX(GUTS!AI1163:'GUTS'!BH1163,MATCH(5,GUTS!AK1163:'GUTS'!BI1163,0)),"")</f>
        <v/>
      </c>
      <c r="K1162" s="127" t="str">
        <f>IFERROR(INDEX(GUTS!AJ1163:'GUTS'!BH1163,MATCH(5,GUTS!AK1163:'GUTS'!BI1163,0)),"")</f>
        <v/>
      </c>
      <c r="L1162" s="127" t="str">
        <f>IFERROR(INDEX(GUTS!AI1163:'GUTS'!BH1163,MATCH(6,GUTS!AK1163:'GUTS'!BI1163,0)),"")</f>
        <v/>
      </c>
      <c r="M1162" s="127" t="str">
        <f>IFERROR(INDEX(GUTS!AJ1163:'GUTS'!BH1163,MATCH(6,GUTS!AK1163:'GUTS'!BI1163,0)),"")</f>
        <v/>
      </c>
      <c r="N1162" s="127" t="e">
        <f>Audit!#REF!</f>
        <v>#REF!</v>
      </c>
      <c r="O1162" s="127" t="e">
        <f>Audit!#REF!</f>
        <v>#REF!</v>
      </c>
      <c r="P1162" s="127" t="e">
        <f>Audit!#REF!</f>
        <v>#REF!</v>
      </c>
    </row>
    <row r="1163" spans="1:16" hidden="1">
      <c r="A1163" s="127" t="e">
        <f>Audit!#REF!</f>
        <v>#REF!</v>
      </c>
      <c r="B1163" s="127" t="str">
        <f>IFERROR(INDEX(GUTS!AI1164:'GUTS'!BH1164,MATCH(1,GUTS!AK1164:'GUTS'!BI1164,0)),"")</f>
        <v/>
      </c>
      <c r="C1163" s="127" t="str">
        <f>IFERROR(INDEX(GUTS!AJ1164:'GUTS'!BH1164,MATCH(1,GUTS!AK1164:'GUTS'!BI1164,0)),"")</f>
        <v/>
      </c>
      <c r="D1163" s="127" t="str">
        <f>IFERROR(INDEX(GUTS!AI1164:'GUTS'!BH1164,MATCH(2,GUTS!AK1164:'GUTS'!BI1164,0)),"")</f>
        <v/>
      </c>
      <c r="E1163" s="127" t="str">
        <f>IFERROR(INDEX(GUTS!AJ1164:'GUTS'!BH1164,MATCH(2,GUTS!AK1164:'GUTS'!BI1164,0)),"")</f>
        <v/>
      </c>
      <c r="F1163" s="127" t="str">
        <f>IFERROR(INDEX(GUTS!AI1164:'GUTS'!BH1164,MATCH(3,GUTS!AK1164:'GUTS'!BI1164,0)),"")</f>
        <v/>
      </c>
      <c r="G1163" s="127" t="str">
        <f>IFERROR(INDEX(GUTS!AJ1164:'GUTS'!BH1164,MATCH(3,GUTS!AK1164:'GUTS'!BI1164,0)),"")</f>
        <v/>
      </c>
      <c r="H1163" s="127" t="str">
        <f>IFERROR(INDEX(GUTS!AI1164:'GUTS'!BH1164,MATCH(4,GUTS!AK1164:'GUTS'!BI1164,0)),"")</f>
        <v/>
      </c>
      <c r="I1163" s="127" t="str">
        <f>IFERROR(INDEX(GUTS!AJ1164:'GUTS'!BH1164,MATCH(4,GUTS!AK1164:'GUTS'!BI1164,0)),"")</f>
        <v/>
      </c>
      <c r="J1163" s="127" t="str">
        <f>IFERROR(INDEX(GUTS!AI1164:'GUTS'!BH1164,MATCH(5,GUTS!AK1164:'GUTS'!BI1164,0)),"")</f>
        <v/>
      </c>
      <c r="K1163" s="127" t="str">
        <f>IFERROR(INDEX(GUTS!AJ1164:'GUTS'!BH1164,MATCH(5,GUTS!AK1164:'GUTS'!BI1164,0)),"")</f>
        <v/>
      </c>
      <c r="L1163" s="127" t="str">
        <f>IFERROR(INDEX(GUTS!AI1164:'GUTS'!BH1164,MATCH(6,GUTS!AK1164:'GUTS'!BI1164,0)),"")</f>
        <v/>
      </c>
      <c r="M1163" s="127" t="str">
        <f>IFERROR(INDEX(GUTS!AJ1164:'GUTS'!BH1164,MATCH(6,GUTS!AK1164:'GUTS'!BI1164,0)),"")</f>
        <v/>
      </c>
      <c r="N1163" s="127" t="e">
        <f>Audit!#REF!</f>
        <v>#REF!</v>
      </c>
      <c r="O1163" s="127" t="e">
        <f>Audit!#REF!</f>
        <v>#REF!</v>
      </c>
      <c r="P1163" s="127" t="e">
        <f>Audit!#REF!</f>
        <v>#REF!</v>
      </c>
    </row>
    <row r="1164" spans="1:16" hidden="1">
      <c r="A1164" s="127" t="e">
        <f>Audit!#REF!</f>
        <v>#REF!</v>
      </c>
      <c r="B1164" s="127" t="str">
        <f>IFERROR(INDEX(GUTS!AI1165:'GUTS'!BH1165,MATCH(1,GUTS!AK1165:'GUTS'!BI1165,0)),"")</f>
        <v/>
      </c>
      <c r="C1164" s="127" t="str">
        <f>IFERROR(INDEX(GUTS!AJ1165:'GUTS'!BH1165,MATCH(1,GUTS!AK1165:'GUTS'!BI1165,0)),"")</f>
        <v/>
      </c>
      <c r="D1164" s="127" t="str">
        <f>IFERROR(INDEX(GUTS!AI1165:'GUTS'!BH1165,MATCH(2,GUTS!AK1165:'GUTS'!BI1165,0)),"")</f>
        <v/>
      </c>
      <c r="E1164" s="127" t="str">
        <f>IFERROR(INDEX(GUTS!AJ1165:'GUTS'!BH1165,MATCH(2,GUTS!AK1165:'GUTS'!BI1165,0)),"")</f>
        <v/>
      </c>
      <c r="F1164" s="127" t="str">
        <f>IFERROR(INDEX(GUTS!AI1165:'GUTS'!BH1165,MATCH(3,GUTS!AK1165:'GUTS'!BI1165,0)),"")</f>
        <v/>
      </c>
      <c r="G1164" s="127" t="str">
        <f>IFERROR(INDEX(GUTS!AJ1165:'GUTS'!BH1165,MATCH(3,GUTS!AK1165:'GUTS'!BI1165,0)),"")</f>
        <v/>
      </c>
      <c r="H1164" s="127" t="str">
        <f>IFERROR(INDEX(GUTS!AI1165:'GUTS'!BH1165,MATCH(4,GUTS!AK1165:'GUTS'!BI1165,0)),"")</f>
        <v/>
      </c>
      <c r="I1164" s="127" t="str">
        <f>IFERROR(INDEX(GUTS!AJ1165:'GUTS'!BH1165,MATCH(4,GUTS!AK1165:'GUTS'!BI1165,0)),"")</f>
        <v/>
      </c>
      <c r="J1164" s="127" t="str">
        <f>IFERROR(INDEX(GUTS!AI1165:'GUTS'!BH1165,MATCH(5,GUTS!AK1165:'GUTS'!BI1165,0)),"")</f>
        <v/>
      </c>
      <c r="K1164" s="127" t="str">
        <f>IFERROR(INDEX(GUTS!AJ1165:'GUTS'!BH1165,MATCH(5,GUTS!AK1165:'GUTS'!BI1165,0)),"")</f>
        <v/>
      </c>
      <c r="L1164" s="127" t="str">
        <f>IFERROR(INDEX(GUTS!AI1165:'GUTS'!BH1165,MATCH(6,GUTS!AK1165:'GUTS'!BI1165,0)),"")</f>
        <v/>
      </c>
      <c r="M1164" s="127" t="str">
        <f>IFERROR(INDEX(GUTS!AJ1165:'GUTS'!BH1165,MATCH(6,GUTS!AK1165:'GUTS'!BI1165,0)),"")</f>
        <v/>
      </c>
      <c r="N1164" s="127" t="e">
        <f>Audit!#REF!</f>
        <v>#REF!</v>
      </c>
      <c r="O1164" s="127" t="e">
        <f>Audit!#REF!</f>
        <v>#REF!</v>
      </c>
      <c r="P1164" s="127" t="e">
        <f>Audit!#REF!</f>
        <v>#REF!</v>
      </c>
    </row>
    <row r="1165" spans="1:16" hidden="1">
      <c r="A1165" s="127" t="e">
        <f>Audit!#REF!</f>
        <v>#REF!</v>
      </c>
      <c r="B1165" s="127" t="str">
        <f>IFERROR(INDEX(GUTS!AI1166:'GUTS'!BH1166,MATCH(1,GUTS!AK1166:'GUTS'!BI1166,0)),"")</f>
        <v/>
      </c>
      <c r="C1165" s="127" t="str">
        <f>IFERROR(INDEX(GUTS!AJ1166:'GUTS'!BH1166,MATCH(1,GUTS!AK1166:'GUTS'!BI1166,0)),"")</f>
        <v/>
      </c>
      <c r="D1165" s="127" t="str">
        <f>IFERROR(INDEX(GUTS!AI1166:'GUTS'!BH1166,MATCH(2,GUTS!AK1166:'GUTS'!BI1166,0)),"")</f>
        <v/>
      </c>
      <c r="E1165" s="127" t="str">
        <f>IFERROR(INDEX(GUTS!AJ1166:'GUTS'!BH1166,MATCH(2,GUTS!AK1166:'GUTS'!BI1166,0)),"")</f>
        <v/>
      </c>
      <c r="F1165" s="127" t="str">
        <f>IFERROR(INDEX(GUTS!AI1166:'GUTS'!BH1166,MATCH(3,GUTS!AK1166:'GUTS'!BI1166,0)),"")</f>
        <v/>
      </c>
      <c r="G1165" s="127" t="str">
        <f>IFERROR(INDEX(GUTS!AJ1166:'GUTS'!BH1166,MATCH(3,GUTS!AK1166:'GUTS'!BI1166,0)),"")</f>
        <v/>
      </c>
      <c r="H1165" s="127" t="str">
        <f>IFERROR(INDEX(GUTS!AI1166:'GUTS'!BH1166,MATCH(4,GUTS!AK1166:'GUTS'!BI1166,0)),"")</f>
        <v/>
      </c>
      <c r="I1165" s="127" t="str">
        <f>IFERROR(INDEX(GUTS!AJ1166:'GUTS'!BH1166,MATCH(4,GUTS!AK1166:'GUTS'!BI1166,0)),"")</f>
        <v/>
      </c>
      <c r="J1165" s="127" t="str">
        <f>IFERROR(INDEX(GUTS!AI1166:'GUTS'!BH1166,MATCH(5,GUTS!AK1166:'GUTS'!BI1166,0)),"")</f>
        <v/>
      </c>
      <c r="K1165" s="127" t="str">
        <f>IFERROR(INDEX(GUTS!AJ1166:'GUTS'!BH1166,MATCH(5,GUTS!AK1166:'GUTS'!BI1166,0)),"")</f>
        <v/>
      </c>
      <c r="L1165" s="127" t="str">
        <f>IFERROR(INDEX(GUTS!AI1166:'GUTS'!BH1166,MATCH(6,GUTS!AK1166:'GUTS'!BI1166,0)),"")</f>
        <v/>
      </c>
      <c r="M1165" s="127" t="str">
        <f>IFERROR(INDEX(GUTS!AJ1166:'GUTS'!BH1166,MATCH(6,GUTS!AK1166:'GUTS'!BI1166,0)),"")</f>
        <v/>
      </c>
      <c r="N1165" s="127" t="e">
        <f>Audit!#REF!</f>
        <v>#REF!</v>
      </c>
      <c r="O1165" s="127" t="e">
        <f>Audit!#REF!</f>
        <v>#REF!</v>
      </c>
      <c r="P1165" s="127" t="e">
        <f>Audit!#REF!</f>
        <v>#REF!</v>
      </c>
    </row>
    <row r="1166" spans="1:16" hidden="1">
      <c r="A1166" s="127" t="e">
        <f>Audit!#REF!</f>
        <v>#REF!</v>
      </c>
      <c r="B1166" s="127" t="str">
        <f>IFERROR(INDEX(GUTS!AI1167:'GUTS'!BH1167,MATCH(1,GUTS!AK1167:'GUTS'!BI1167,0)),"")</f>
        <v/>
      </c>
      <c r="C1166" s="127" t="str">
        <f>IFERROR(INDEX(GUTS!AJ1167:'GUTS'!BH1167,MATCH(1,GUTS!AK1167:'GUTS'!BI1167,0)),"")</f>
        <v/>
      </c>
      <c r="D1166" s="127" t="str">
        <f>IFERROR(INDEX(GUTS!AI1167:'GUTS'!BH1167,MATCH(2,GUTS!AK1167:'GUTS'!BI1167,0)),"")</f>
        <v/>
      </c>
      <c r="E1166" s="127" t="str">
        <f>IFERROR(INDEX(GUTS!AJ1167:'GUTS'!BH1167,MATCH(2,GUTS!AK1167:'GUTS'!BI1167,0)),"")</f>
        <v/>
      </c>
      <c r="F1166" s="127" t="str">
        <f>IFERROR(INDEX(GUTS!AI1167:'GUTS'!BH1167,MATCH(3,GUTS!AK1167:'GUTS'!BI1167,0)),"")</f>
        <v/>
      </c>
      <c r="G1166" s="127" t="str">
        <f>IFERROR(INDEX(GUTS!AJ1167:'GUTS'!BH1167,MATCH(3,GUTS!AK1167:'GUTS'!BI1167,0)),"")</f>
        <v/>
      </c>
      <c r="H1166" s="127" t="str">
        <f>IFERROR(INDEX(GUTS!AI1167:'GUTS'!BH1167,MATCH(4,GUTS!AK1167:'GUTS'!BI1167,0)),"")</f>
        <v/>
      </c>
      <c r="I1166" s="127" t="str">
        <f>IFERROR(INDEX(GUTS!AJ1167:'GUTS'!BH1167,MATCH(4,GUTS!AK1167:'GUTS'!BI1167,0)),"")</f>
        <v/>
      </c>
      <c r="J1166" s="127" t="str">
        <f>IFERROR(INDEX(GUTS!AI1167:'GUTS'!BH1167,MATCH(5,GUTS!AK1167:'GUTS'!BI1167,0)),"")</f>
        <v/>
      </c>
      <c r="K1166" s="127" t="str">
        <f>IFERROR(INDEX(GUTS!AJ1167:'GUTS'!BH1167,MATCH(5,GUTS!AK1167:'GUTS'!BI1167,0)),"")</f>
        <v/>
      </c>
      <c r="L1166" s="127" t="str">
        <f>IFERROR(INDEX(GUTS!AI1167:'GUTS'!BH1167,MATCH(6,GUTS!AK1167:'GUTS'!BI1167,0)),"")</f>
        <v/>
      </c>
      <c r="M1166" s="127" t="str">
        <f>IFERROR(INDEX(GUTS!AJ1167:'GUTS'!BH1167,MATCH(6,GUTS!AK1167:'GUTS'!BI1167,0)),"")</f>
        <v/>
      </c>
      <c r="N1166" s="127" t="e">
        <f>Audit!#REF!</f>
        <v>#REF!</v>
      </c>
      <c r="O1166" s="127" t="e">
        <f>Audit!#REF!</f>
        <v>#REF!</v>
      </c>
      <c r="P1166" s="127" t="e">
        <f>Audit!#REF!</f>
        <v>#REF!</v>
      </c>
    </row>
    <row r="1167" spans="1:16" hidden="1">
      <c r="A1167" s="127" t="e">
        <f>Audit!#REF!</f>
        <v>#REF!</v>
      </c>
      <c r="B1167" s="127" t="str">
        <f>IFERROR(INDEX(GUTS!AI1168:'GUTS'!BH1168,MATCH(1,GUTS!AK1168:'GUTS'!BI1168,0)),"")</f>
        <v/>
      </c>
      <c r="C1167" s="127" t="str">
        <f>IFERROR(INDEX(GUTS!AJ1168:'GUTS'!BH1168,MATCH(1,GUTS!AK1168:'GUTS'!BI1168,0)),"")</f>
        <v/>
      </c>
      <c r="D1167" s="127" t="str">
        <f>IFERROR(INDEX(GUTS!AI1168:'GUTS'!BH1168,MATCH(2,GUTS!AK1168:'GUTS'!BI1168,0)),"")</f>
        <v/>
      </c>
      <c r="E1167" s="127" t="str">
        <f>IFERROR(INDEX(GUTS!AJ1168:'GUTS'!BH1168,MATCH(2,GUTS!AK1168:'GUTS'!BI1168,0)),"")</f>
        <v/>
      </c>
      <c r="F1167" s="127" t="str">
        <f>IFERROR(INDEX(GUTS!AI1168:'GUTS'!BH1168,MATCH(3,GUTS!AK1168:'GUTS'!BI1168,0)),"")</f>
        <v/>
      </c>
      <c r="G1167" s="127" t="str">
        <f>IFERROR(INDEX(GUTS!AJ1168:'GUTS'!BH1168,MATCH(3,GUTS!AK1168:'GUTS'!BI1168,0)),"")</f>
        <v/>
      </c>
      <c r="H1167" s="127" t="str">
        <f>IFERROR(INDEX(GUTS!AI1168:'GUTS'!BH1168,MATCH(4,GUTS!AK1168:'GUTS'!BI1168,0)),"")</f>
        <v/>
      </c>
      <c r="I1167" s="127" t="str">
        <f>IFERROR(INDEX(GUTS!AJ1168:'GUTS'!BH1168,MATCH(4,GUTS!AK1168:'GUTS'!BI1168,0)),"")</f>
        <v/>
      </c>
      <c r="J1167" s="127" t="str">
        <f>IFERROR(INDEX(GUTS!AI1168:'GUTS'!BH1168,MATCH(5,GUTS!AK1168:'GUTS'!BI1168,0)),"")</f>
        <v/>
      </c>
      <c r="K1167" s="127" t="str">
        <f>IFERROR(INDEX(GUTS!AJ1168:'GUTS'!BH1168,MATCH(5,GUTS!AK1168:'GUTS'!BI1168,0)),"")</f>
        <v/>
      </c>
      <c r="L1167" s="127" t="str">
        <f>IFERROR(INDEX(GUTS!AI1168:'GUTS'!BH1168,MATCH(6,GUTS!AK1168:'GUTS'!BI1168,0)),"")</f>
        <v/>
      </c>
      <c r="M1167" s="127" t="str">
        <f>IFERROR(INDEX(GUTS!AJ1168:'GUTS'!BH1168,MATCH(6,GUTS!AK1168:'GUTS'!BI1168,0)),"")</f>
        <v/>
      </c>
      <c r="N1167" s="127" t="e">
        <f>Audit!#REF!</f>
        <v>#REF!</v>
      </c>
      <c r="O1167" s="127" t="e">
        <f>Audit!#REF!</f>
        <v>#REF!</v>
      </c>
      <c r="P1167" s="127" t="e">
        <f>Audit!#REF!</f>
        <v>#REF!</v>
      </c>
    </row>
    <row r="1168" spans="1:16" hidden="1">
      <c r="A1168" s="127" t="e">
        <f>Audit!#REF!</f>
        <v>#REF!</v>
      </c>
      <c r="B1168" s="127" t="str">
        <f>IFERROR(INDEX(GUTS!AI1169:'GUTS'!BH1169,MATCH(1,GUTS!AK1169:'GUTS'!BI1169,0)),"")</f>
        <v/>
      </c>
      <c r="C1168" s="127" t="str">
        <f>IFERROR(INDEX(GUTS!AJ1169:'GUTS'!BH1169,MATCH(1,GUTS!AK1169:'GUTS'!BI1169,0)),"")</f>
        <v/>
      </c>
      <c r="D1168" s="127" t="str">
        <f>IFERROR(INDEX(GUTS!AI1169:'GUTS'!BH1169,MATCH(2,GUTS!AK1169:'GUTS'!BI1169,0)),"")</f>
        <v/>
      </c>
      <c r="E1168" s="127" t="str">
        <f>IFERROR(INDEX(GUTS!AJ1169:'GUTS'!BH1169,MATCH(2,GUTS!AK1169:'GUTS'!BI1169,0)),"")</f>
        <v/>
      </c>
      <c r="F1168" s="127" t="str">
        <f>IFERROR(INDEX(GUTS!AI1169:'GUTS'!BH1169,MATCH(3,GUTS!AK1169:'GUTS'!BI1169,0)),"")</f>
        <v/>
      </c>
      <c r="G1168" s="127" t="str">
        <f>IFERROR(INDEX(GUTS!AJ1169:'GUTS'!BH1169,MATCH(3,GUTS!AK1169:'GUTS'!BI1169,0)),"")</f>
        <v/>
      </c>
      <c r="H1168" s="127" t="str">
        <f>IFERROR(INDEX(GUTS!AI1169:'GUTS'!BH1169,MATCH(4,GUTS!AK1169:'GUTS'!BI1169,0)),"")</f>
        <v/>
      </c>
      <c r="I1168" s="127" t="str">
        <f>IFERROR(INDEX(GUTS!AJ1169:'GUTS'!BH1169,MATCH(4,GUTS!AK1169:'GUTS'!BI1169,0)),"")</f>
        <v/>
      </c>
      <c r="J1168" s="127" t="str">
        <f>IFERROR(INDEX(GUTS!AI1169:'GUTS'!BH1169,MATCH(5,GUTS!AK1169:'GUTS'!BI1169,0)),"")</f>
        <v/>
      </c>
      <c r="K1168" s="127" t="str">
        <f>IFERROR(INDEX(GUTS!AJ1169:'GUTS'!BH1169,MATCH(5,GUTS!AK1169:'GUTS'!BI1169,0)),"")</f>
        <v/>
      </c>
      <c r="L1168" s="127" t="str">
        <f>IFERROR(INDEX(GUTS!AI1169:'GUTS'!BH1169,MATCH(6,GUTS!AK1169:'GUTS'!BI1169,0)),"")</f>
        <v/>
      </c>
      <c r="M1168" s="127" t="str">
        <f>IFERROR(INDEX(GUTS!AJ1169:'GUTS'!BH1169,MATCH(6,GUTS!AK1169:'GUTS'!BI1169,0)),"")</f>
        <v/>
      </c>
      <c r="N1168" s="127" t="e">
        <f>Audit!#REF!</f>
        <v>#REF!</v>
      </c>
      <c r="O1168" s="127" t="e">
        <f>Audit!#REF!</f>
        <v>#REF!</v>
      </c>
      <c r="P1168" s="127" t="e">
        <f>Audit!#REF!</f>
        <v>#REF!</v>
      </c>
    </row>
    <row r="1169" spans="1:16" hidden="1">
      <c r="A1169" s="127" t="e">
        <f>Audit!#REF!</f>
        <v>#REF!</v>
      </c>
      <c r="B1169" s="127" t="str">
        <f>IFERROR(INDEX(GUTS!AI1170:'GUTS'!BH1170,MATCH(1,GUTS!AK1170:'GUTS'!BI1170,0)),"")</f>
        <v/>
      </c>
      <c r="C1169" s="127" t="str">
        <f>IFERROR(INDEX(GUTS!AJ1170:'GUTS'!BH1170,MATCH(1,GUTS!AK1170:'GUTS'!BI1170,0)),"")</f>
        <v/>
      </c>
      <c r="D1169" s="127" t="str">
        <f>IFERROR(INDEX(GUTS!AI1170:'GUTS'!BH1170,MATCH(2,GUTS!AK1170:'GUTS'!BI1170,0)),"")</f>
        <v/>
      </c>
      <c r="E1169" s="127" t="str">
        <f>IFERROR(INDEX(GUTS!AJ1170:'GUTS'!BH1170,MATCH(2,GUTS!AK1170:'GUTS'!BI1170,0)),"")</f>
        <v/>
      </c>
      <c r="F1169" s="127" t="str">
        <f>IFERROR(INDEX(GUTS!AI1170:'GUTS'!BH1170,MATCH(3,GUTS!AK1170:'GUTS'!BI1170,0)),"")</f>
        <v/>
      </c>
      <c r="G1169" s="127" t="str">
        <f>IFERROR(INDEX(GUTS!AJ1170:'GUTS'!BH1170,MATCH(3,GUTS!AK1170:'GUTS'!BI1170,0)),"")</f>
        <v/>
      </c>
      <c r="H1169" s="127" t="str">
        <f>IFERROR(INDEX(GUTS!AI1170:'GUTS'!BH1170,MATCH(4,GUTS!AK1170:'GUTS'!BI1170,0)),"")</f>
        <v/>
      </c>
      <c r="I1169" s="127" t="str">
        <f>IFERROR(INDEX(GUTS!AJ1170:'GUTS'!BH1170,MATCH(4,GUTS!AK1170:'GUTS'!BI1170,0)),"")</f>
        <v/>
      </c>
      <c r="J1169" s="127" t="str">
        <f>IFERROR(INDEX(GUTS!AI1170:'GUTS'!BH1170,MATCH(5,GUTS!AK1170:'GUTS'!BI1170,0)),"")</f>
        <v/>
      </c>
      <c r="K1169" s="127" t="str">
        <f>IFERROR(INDEX(GUTS!AJ1170:'GUTS'!BH1170,MATCH(5,GUTS!AK1170:'GUTS'!BI1170,0)),"")</f>
        <v/>
      </c>
      <c r="L1169" s="127" t="str">
        <f>IFERROR(INDEX(GUTS!AI1170:'GUTS'!BH1170,MATCH(6,GUTS!AK1170:'GUTS'!BI1170,0)),"")</f>
        <v/>
      </c>
      <c r="M1169" s="127" t="str">
        <f>IFERROR(INDEX(GUTS!AJ1170:'GUTS'!BH1170,MATCH(6,GUTS!AK1170:'GUTS'!BI1170,0)),"")</f>
        <v/>
      </c>
      <c r="N1169" s="127" t="e">
        <f>Audit!#REF!</f>
        <v>#REF!</v>
      </c>
      <c r="O1169" s="127" t="e">
        <f>Audit!#REF!</f>
        <v>#REF!</v>
      </c>
      <c r="P1169" s="127" t="e">
        <f>Audit!#REF!</f>
        <v>#REF!</v>
      </c>
    </row>
    <row r="1170" spans="1:16" hidden="1">
      <c r="A1170" s="127" t="e">
        <f>Audit!#REF!</f>
        <v>#REF!</v>
      </c>
      <c r="B1170" s="127" t="str">
        <f>IFERROR(INDEX(GUTS!AI1171:'GUTS'!BH1171,MATCH(1,GUTS!AK1171:'GUTS'!BI1171,0)),"")</f>
        <v/>
      </c>
      <c r="C1170" s="127" t="str">
        <f>IFERROR(INDEX(GUTS!AJ1171:'GUTS'!BH1171,MATCH(1,GUTS!AK1171:'GUTS'!BI1171,0)),"")</f>
        <v/>
      </c>
      <c r="D1170" s="127" t="str">
        <f>IFERROR(INDEX(GUTS!AI1171:'GUTS'!BH1171,MATCH(2,GUTS!AK1171:'GUTS'!BI1171,0)),"")</f>
        <v/>
      </c>
      <c r="E1170" s="127" t="str">
        <f>IFERROR(INDEX(GUTS!AJ1171:'GUTS'!BH1171,MATCH(2,GUTS!AK1171:'GUTS'!BI1171,0)),"")</f>
        <v/>
      </c>
      <c r="F1170" s="127" t="str">
        <f>IFERROR(INDEX(GUTS!AI1171:'GUTS'!BH1171,MATCH(3,GUTS!AK1171:'GUTS'!BI1171,0)),"")</f>
        <v/>
      </c>
      <c r="G1170" s="127" t="str">
        <f>IFERROR(INDEX(GUTS!AJ1171:'GUTS'!BH1171,MATCH(3,GUTS!AK1171:'GUTS'!BI1171,0)),"")</f>
        <v/>
      </c>
      <c r="H1170" s="127" t="str">
        <f>IFERROR(INDEX(GUTS!AI1171:'GUTS'!BH1171,MATCH(4,GUTS!AK1171:'GUTS'!BI1171,0)),"")</f>
        <v/>
      </c>
      <c r="I1170" s="127" t="str">
        <f>IFERROR(INDEX(GUTS!AJ1171:'GUTS'!BH1171,MATCH(4,GUTS!AK1171:'GUTS'!BI1171,0)),"")</f>
        <v/>
      </c>
      <c r="J1170" s="127" t="str">
        <f>IFERROR(INDEX(GUTS!AI1171:'GUTS'!BH1171,MATCH(5,GUTS!AK1171:'GUTS'!BI1171,0)),"")</f>
        <v/>
      </c>
      <c r="K1170" s="127" t="str">
        <f>IFERROR(INDEX(GUTS!AJ1171:'GUTS'!BH1171,MATCH(5,GUTS!AK1171:'GUTS'!BI1171,0)),"")</f>
        <v/>
      </c>
      <c r="L1170" s="127" t="str">
        <f>IFERROR(INDEX(GUTS!AI1171:'GUTS'!BH1171,MATCH(6,GUTS!AK1171:'GUTS'!BI1171,0)),"")</f>
        <v/>
      </c>
      <c r="M1170" s="127" t="str">
        <f>IFERROR(INDEX(GUTS!AJ1171:'GUTS'!BH1171,MATCH(6,GUTS!AK1171:'GUTS'!BI1171,0)),"")</f>
        <v/>
      </c>
      <c r="N1170" s="127" t="e">
        <f>Audit!#REF!</f>
        <v>#REF!</v>
      </c>
      <c r="O1170" s="127" t="e">
        <f>Audit!#REF!</f>
        <v>#REF!</v>
      </c>
      <c r="P1170" s="127" t="e">
        <f>Audit!#REF!</f>
        <v>#REF!</v>
      </c>
    </row>
    <row r="1171" spans="1:16" hidden="1">
      <c r="A1171" s="127" t="e">
        <f>Audit!#REF!</f>
        <v>#REF!</v>
      </c>
      <c r="B1171" s="127" t="str">
        <f>IFERROR(INDEX(GUTS!AI1172:'GUTS'!BH1172,MATCH(1,GUTS!AK1172:'GUTS'!BI1172,0)),"")</f>
        <v/>
      </c>
      <c r="C1171" s="127" t="str">
        <f>IFERROR(INDEX(GUTS!AJ1172:'GUTS'!BH1172,MATCH(1,GUTS!AK1172:'GUTS'!BI1172,0)),"")</f>
        <v/>
      </c>
      <c r="D1171" s="127" t="str">
        <f>IFERROR(INDEX(GUTS!AI1172:'GUTS'!BH1172,MATCH(2,GUTS!AK1172:'GUTS'!BI1172,0)),"")</f>
        <v/>
      </c>
      <c r="E1171" s="127" t="str">
        <f>IFERROR(INDEX(GUTS!AJ1172:'GUTS'!BH1172,MATCH(2,GUTS!AK1172:'GUTS'!BI1172,0)),"")</f>
        <v/>
      </c>
      <c r="F1171" s="127" t="str">
        <f>IFERROR(INDEX(GUTS!AI1172:'GUTS'!BH1172,MATCH(3,GUTS!AK1172:'GUTS'!BI1172,0)),"")</f>
        <v/>
      </c>
      <c r="G1171" s="127" t="str">
        <f>IFERROR(INDEX(GUTS!AJ1172:'GUTS'!BH1172,MATCH(3,GUTS!AK1172:'GUTS'!BI1172,0)),"")</f>
        <v/>
      </c>
      <c r="H1171" s="127" t="str">
        <f>IFERROR(INDEX(GUTS!AI1172:'GUTS'!BH1172,MATCH(4,GUTS!AK1172:'GUTS'!BI1172,0)),"")</f>
        <v/>
      </c>
      <c r="I1171" s="127" t="str">
        <f>IFERROR(INDEX(GUTS!AJ1172:'GUTS'!BH1172,MATCH(4,GUTS!AK1172:'GUTS'!BI1172,0)),"")</f>
        <v/>
      </c>
      <c r="J1171" s="127" t="str">
        <f>IFERROR(INDEX(GUTS!AI1172:'GUTS'!BH1172,MATCH(5,GUTS!AK1172:'GUTS'!BI1172,0)),"")</f>
        <v/>
      </c>
      <c r="K1171" s="127" t="str">
        <f>IFERROR(INDEX(GUTS!AJ1172:'GUTS'!BH1172,MATCH(5,GUTS!AK1172:'GUTS'!BI1172,0)),"")</f>
        <v/>
      </c>
      <c r="L1171" s="127" t="str">
        <f>IFERROR(INDEX(GUTS!AI1172:'GUTS'!BH1172,MATCH(6,GUTS!AK1172:'GUTS'!BI1172,0)),"")</f>
        <v/>
      </c>
      <c r="M1171" s="127" t="str">
        <f>IFERROR(INDEX(GUTS!AJ1172:'GUTS'!BH1172,MATCH(6,GUTS!AK1172:'GUTS'!BI1172,0)),"")</f>
        <v/>
      </c>
      <c r="N1171" s="127" t="e">
        <f>Audit!#REF!</f>
        <v>#REF!</v>
      </c>
      <c r="O1171" s="127" t="e">
        <f>Audit!#REF!</f>
        <v>#REF!</v>
      </c>
      <c r="P1171" s="127" t="e">
        <f>Audit!#REF!</f>
        <v>#REF!</v>
      </c>
    </row>
    <row r="1172" spans="1:16">
      <c r="A1172" s="127" t="e">
        <f>Audit!#REF!</f>
        <v>#REF!</v>
      </c>
      <c r="B1172" s="127" t="str">
        <f>IFERROR(INDEX(GUTS!AI1173:'GUTS'!BH1173,MATCH(1,GUTS!AK1173:'GUTS'!BI1173,0)),"")</f>
        <v/>
      </c>
      <c r="C1172" s="127" t="str">
        <f>IFERROR(INDEX(GUTS!AJ1173:'GUTS'!BH1173,MATCH(1,GUTS!AK1173:'GUTS'!BI1173,0)),"")</f>
        <v/>
      </c>
      <c r="D1172" s="127" t="str">
        <f>IFERROR(INDEX(GUTS!AI1173:'GUTS'!BH1173,MATCH(2,GUTS!AK1173:'GUTS'!BI1173,0)),"")</f>
        <v/>
      </c>
      <c r="E1172" s="127" t="str">
        <f>IFERROR(INDEX(GUTS!AJ1173:'GUTS'!BH1173,MATCH(2,GUTS!AK1173:'GUTS'!BI1173,0)),"")</f>
        <v/>
      </c>
      <c r="F1172" s="127" t="str">
        <f>IFERROR(INDEX(GUTS!AI1173:'GUTS'!BH1173,MATCH(3,GUTS!AK1173:'GUTS'!BI1173,0)),"")</f>
        <v/>
      </c>
      <c r="G1172" s="127" t="str">
        <f>IFERROR(INDEX(GUTS!AJ1173:'GUTS'!BH1173,MATCH(3,GUTS!AK1173:'GUTS'!BI1173,0)),"")</f>
        <v/>
      </c>
      <c r="H1172" s="127" t="str">
        <f>IFERROR(INDEX(GUTS!AI1173:'GUTS'!BH1173,MATCH(4,GUTS!AK1173:'GUTS'!BI1173,0)),"")</f>
        <v/>
      </c>
      <c r="I1172" s="127" t="str">
        <f>IFERROR(INDEX(GUTS!AJ1173:'GUTS'!BH1173,MATCH(4,GUTS!AK1173:'GUTS'!BI1173,0)),"")</f>
        <v/>
      </c>
      <c r="J1172" s="127" t="str">
        <f>IFERROR(INDEX(GUTS!AI1173:'GUTS'!BH1173,MATCH(5,GUTS!AK1173:'GUTS'!BI1173,0)),"")</f>
        <v/>
      </c>
      <c r="K1172" s="127" t="str">
        <f>IFERROR(INDEX(GUTS!AJ1173:'GUTS'!BH1173,MATCH(5,GUTS!AK1173:'GUTS'!BI1173,0)),"")</f>
        <v/>
      </c>
      <c r="L1172" s="127" t="str">
        <f>IFERROR(INDEX(GUTS!AI1173:'GUTS'!BH1173,MATCH(6,GUTS!AK1173:'GUTS'!BI1173,0)),"")</f>
        <v/>
      </c>
      <c r="M1172" s="127" t="str">
        <f>IFERROR(INDEX(GUTS!AJ1173:'GUTS'!BH1173,MATCH(6,GUTS!AK1173:'GUTS'!BI1173,0)),"")</f>
        <v/>
      </c>
      <c r="N1172" s="127" t="e">
        <f>Audit!#REF!</f>
        <v>#REF!</v>
      </c>
      <c r="O1172" s="127" t="e">
        <f>Audit!#REF!</f>
        <v>#REF!</v>
      </c>
      <c r="P1172" s="127" t="e">
        <f>Audit!#REF!</f>
        <v>#REF!</v>
      </c>
    </row>
    <row r="1173" spans="1:16" hidden="1">
      <c r="A1173" s="127" t="e">
        <f>Audit!#REF!</f>
        <v>#REF!</v>
      </c>
      <c r="B1173" s="127" t="str">
        <f>IFERROR(INDEX(GUTS!AI1174:'GUTS'!BH1174,MATCH(1,GUTS!AK1174:'GUTS'!BI1174,0)),"")</f>
        <v/>
      </c>
      <c r="C1173" s="127" t="str">
        <f>IFERROR(INDEX(GUTS!AJ1174:'GUTS'!BH1174,MATCH(1,GUTS!AK1174:'GUTS'!BI1174,0)),"")</f>
        <v/>
      </c>
      <c r="D1173" s="127" t="str">
        <f>IFERROR(INDEX(GUTS!AI1174:'GUTS'!BH1174,MATCH(2,GUTS!AK1174:'GUTS'!BI1174,0)),"")</f>
        <v/>
      </c>
      <c r="E1173" s="127" t="str">
        <f>IFERROR(INDEX(GUTS!AJ1174:'GUTS'!BH1174,MATCH(2,GUTS!AK1174:'GUTS'!BI1174,0)),"")</f>
        <v/>
      </c>
      <c r="F1173" s="127" t="str">
        <f>IFERROR(INDEX(GUTS!AI1174:'GUTS'!BH1174,MATCH(3,GUTS!AK1174:'GUTS'!BI1174,0)),"")</f>
        <v/>
      </c>
      <c r="G1173" s="127" t="str">
        <f>IFERROR(INDEX(GUTS!AJ1174:'GUTS'!BH1174,MATCH(3,GUTS!AK1174:'GUTS'!BI1174,0)),"")</f>
        <v/>
      </c>
      <c r="H1173" s="127" t="str">
        <f>IFERROR(INDEX(GUTS!AI1174:'GUTS'!BH1174,MATCH(4,GUTS!AK1174:'GUTS'!BI1174,0)),"")</f>
        <v/>
      </c>
      <c r="I1173" s="127" t="str">
        <f>IFERROR(INDEX(GUTS!AJ1174:'GUTS'!BH1174,MATCH(4,GUTS!AK1174:'GUTS'!BI1174,0)),"")</f>
        <v/>
      </c>
      <c r="J1173" s="127" t="str">
        <f>IFERROR(INDEX(GUTS!AI1174:'GUTS'!BH1174,MATCH(5,GUTS!AK1174:'GUTS'!BI1174,0)),"")</f>
        <v/>
      </c>
      <c r="K1173" s="127" t="str">
        <f>IFERROR(INDEX(GUTS!AJ1174:'GUTS'!BH1174,MATCH(5,GUTS!AK1174:'GUTS'!BI1174,0)),"")</f>
        <v/>
      </c>
      <c r="L1173" s="127" t="str">
        <f>IFERROR(INDEX(GUTS!AI1174:'GUTS'!BH1174,MATCH(6,GUTS!AK1174:'GUTS'!BI1174,0)),"")</f>
        <v/>
      </c>
      <c r="M1173" s="127" t="str">
        <f>IFERROR(INDEX(GUTS!AJ1174:'GUTS'!BH1174,MATCH(6,GUTS!AK1174:'GUTS'!BI1174,0)),"")</f>
        <v/>
      </c>
      <c r="N1173" s="127" t="e">
        <f>Audit!#REF!</f>
        <v>#REF!</v>
      </c>
      <c r="O1173" s="127" t="e">
        <f>Audit!#REF!</f>
        <v>#REF!</v>
      </c>
      <c r="P1173" s="127" t="e">
        <f>Audit!#REF!</f>
        <v>#REF!</v>
      </c>
    </row>
    <row r="1174" spans="1:16" hidden="1">
      <c r="A1174" s="127" t="e">
        <f>Audit!#REF!</f>
        <v>#REF!</v>
      </c>
      <c r="B1174" s="127" t="str">
        <f>IFERROR(INDEX(GUTS!AI1175:'GUTS'!BH1175,MATCH(1,GUTS!AK1175:'GUTS'!BI1175,0)),"")</f>
        <v/>
      </c>
      <c r="C1174" s="127" t="str">
        <f>IFERROR(INDEX(GUTS!AJ1175:'GUTS'!BH1175,MATCH(1,GUTS!AK1175:'GUTS'!BI1175,0)),"")</f>
        <v/>
      </c>
      <c r="D1174" s="127" t="str">
        <f>IFERROR(INDEX(GUTS!AI1175:'GUTS'!BH1175,MATCH(2,GUTS!AK1175:'GUTS'!BI1175,0)),"")</f>
        <v/>
      </c>
      <c r="E1174" s="127" t="str">
        <f>IFERROR(INDEX(GUTS!AJ1175:'GUTS'!BH1175,MATCH(2,GUTS!AK1175:'GUTS'!BI1175,0)),"")</f>
        <v/>
      </c>
      <c r="F1174" s="127" t="str">
        <f>IFERROR(INDEX(GUTS!AI1175:'GUTS'!BH1175,MATCH(3,GUTS!AK1175:'GUTS'!BI1175,0)),"")</f>
        <v/>
      </c>
      <c r="G1174" s="127" t="str">
        <f>IFERROR(INDEX(GUTS!AJ1175:'GUTS'!BH1175,MATCH(3,GUTS!AK1175:'GUTS'!BI1175,0)),"")</f>
        <v/>
      </c>
      <c r="H1174" s="127" t="str">
        <f>IFERROR(INDEX(GUTS!AI1175:'GUTS'!BH1175,MATCH(4,GUTS!AK1175:'GUTS'!BI1175,0)),"")</f>
        <v/>
      </c>
      <c r="I1174" s="127" t="str">
        <f>IFERROR(INDEX(GUTS!AJ1175:'GUTS'!BH1175,MATCH(4,GUTS!AK1175:'GUTS'!BI1175,0)),"")</f>
        <v/>
      </c>
      <c r="J1174" s="127" t="str">
        <f>IFERROR(INDEX(GUTS!AI1175:'GUTS'!BH1175,MATCH(5,GUTS!AK1175:'GUTS'!BI1175,0)),"")</f>
        <v/>
      </c>
      <c r="K1174" s="127" t="str">
        <f>IFERROR(INDEX(GUTS!AJ1175:'GUTS'!BH1175,MATCH(5,GUTS!AK1175:'GUTS'!BI1175,0)),"")</f>
        <v/>
      </c>
      <c r="L1174" s="127" t="str">
        <f>IFERROR(INDEX(GUTS!AI1175:'GUTS'!BH1175,MATCH(6,GUTS!AK1175:'GUTS'!BI1175,0)),"")</f>
        <v/>
      </c>
      <c r="M1174" s="127" t="str">
        <f>IFERROR(INDEX(GUTS!AJ1175:'GUTS'!BH1175,MATCH(6,GUTS!AK1175:'GUTS'!BI1175,0)),"")</f>
        <v/>
      </c>
      <c r="N1174" s="127" t="e">
        <f>Audit!#REF!</f>
        <v>#REF!</v>
      </c>
      <c r="O1174" s="127" t="e">
        <f>Audit!#REF!</f>
        <v>#REF!</v>
      </c>
      <c r="P1174" s="127" t="e">
        <f>Audit!#REF!</f>
        <v>#REF!</v>
      </c>
    </row>
    <row r="1175" spans="1:16" hidden="1">
      <c r="A1175" s="127" t="e">
        <f>Audit!#REF!</f>
        <v>#REF!</v>
      </c>
      <c r="B1175" s="127" t="str">
        <f>IFERROR(INDEX(GUTS!AI1176:'GUTS'!BH1176,MATCH(1,GUTS!AK1176:'GUTS'!BI1176,0)),"")</f>
        <v/>
      </c>
      <c r="C1175" s="127" t="str">
        <f>IFERROR(INDEX(GUTS!AJ1176:'GUTS'!BH1176,MATCH(1,GUTS!AK1176:'GUTS'!BI1176,0)),"")</f>
        <v/>
      </c>
      <c r="D1175" s="127" t="str">
        <f>IFERROR(INDEX(GUTS!AI1176:'GUTS'!BH1176,MATCH(2,GUTS!AK1176:'GUTS'!BI1176,0)),"")</f>
        <v/>
      </c>
      <c r="E1175" s="127" t="str">
        <f>IFERROR(INDEX(GUTS!AJ1176:'GUTS'!BH1176,MATCH(2,GUTS!AK1176:'GUTS'!BI1176,0)),"")</f>
        <v/>
      </c>
      <c r="F1175" s="127" t="str">
        <f>IFERROR(INDEX(GUTS!AI1176:'GUTS'!BH1176,MATCH(3,GUTS!AK1176:'GUTS'!BI1176,0)),"")</f>
        <v/>
      </c>
      <c r="G1175" s="127" t="str">
        <f>IFERROR(INDEX(GUTS!AJ1176:'GUTS'!BH1176,MATCH(3,GUTS!AK1176:'GUTS'!BI1176,0)),"")</f>
        <v/>
      </c>
      <c r="H1175" s="127" t="str">
        <f>IFERROR(INDEX(GUTS!AI1176:'GUTS'!BH1176,MATCH(4,GUTS!AK1176:'GUTS'!BI1176,0)),"")</f>
        <v/>
      </c>
      <c r="I1175" s="127" t="str">
        <f>IFERROR(INDEX(GUTS!AJ1176:'GUTS'!BH1176,MATCH(4,GUTS!AK1176:'GUTS'!BI1176,0)),"")</f>
        <v/>
      </c>
      <c r="J1175" s="127" t="str">
        <f>IFERROR(INDEX(GUTS!AI1176:'GUTS'!BH1176,MATCH(5,GUTS!AK1176:'GUTS'!BI1176,0)),"")</f>
        <v/>
      </c>
      <c r="K1175" s="127" t="str">
        <f>IFERROR(INDEX(GUTS!AJ1176:'GUTS'!BH1176,MATCH(5,GUTS!AK1176:'GUTS'!BI1176,0)),"")</f>
        <v/>
      </c>
      <c r="L1175" s="127" t="str">
        <f>IFERROR(INDEX(GUTS!AI1176:'GUTS'!BH1176,MATCH(6,GUTS!AK1176:'GUTS'!BI1176,0)),"")</f>
        <v/>
      </c>
      <c r="M1175" s="127" t="str">
        <f>IFERROR(INDEX(GUTS!AJ1176:'GUTS'!BH1176,MATCH(6,GUTS!AK1176:'GUTS'!BI1176,0)),"")</f>
        <v/>
      </c>
      <c r="N1175" s="127" t="e">
        <f>Audit!#REF!</f>
        <v>#REF!</v>
      </c>
      <c r="O1175" s="127" t="e">
        <f>Audit!#REF!</f>
        <v>#REF!</v>
      </c>
      <c r="P1175" s="127" t="e">
        <f>Audit!#REF!</f>
        <v>#REF!</v>
      </c>
    </row>
    <row r="1176" spans="1:16" hidden="1">
      <c r="A1176" s="127" t="e">
        <f>Audit!#REF!</f>
        <v>#REF!</v>
      </c>
      <c r="B1176" s="127" t="str">
        <f>IFERROR(INDEX(GUTS!AI1177:'GUTS'!BH1177,MATCH(1,GUTS!AK1177:'GUTS'!BI1177,0)),"")</f>
        <v/>
      </c>
      <c r="C1176" s="127" t="str">
        <f>IFERROR(INDEX(GUTS!AJ1177:'GUTS'!BH1177,MATCH(1,GUTS!AK1177:'GUTS'!BI1177,0)),"")</f>
        <v/>
      </c>
      <c r="D1176" s="127" t="str">
        <f>IFERROR(INDEX(GUTS!AI1177:'GUTS'!BH1177,MATCH(2,GUTS!AK1177:'GUTS'!BI1177,0)),"")</f>
        <v/>
      </c>
      <c r="E1176" s="127" t="str">
        <f>IFERROR(INDEX(GUTS!AJ1177:'GUTS'!BH1177,MATCH(2,GUTS!AK1177:'GUTS'!BI1177,0)),"")</f>
        <v/>
      </c>
      <c r="F1176" s="127" t="str">
        <f>IFERROR(INDEX(GUTS!AI1177:'GUTS'!BH1177,MATCH(3,GUTS!AK1177:'GUTS'!BI1177,0)),"")</f>
        <v/>
      </c>
      <c r="G1176" s="127" t="str">
        <f>IFERROR(INDEX(GUTS!AJ1177:'GUTS'!BH1177,MATCH(3,GUTS!AK1177:'GUTS'!BI1177,0)),"")</f>
        <v/>
      </c>
      <c r="H1176" s="127" t="str">
        <f>IFERROR(INDEX(GUTS!AI1177:'GUTS'!BH1177,MATCH(4,GUTS!AK1177:'GUTS'!BI1177,0)),"")</f>
        <v/>
      </c>
      <c r="I1176" s="127" t="str">
        <f>IFERROR(INDEX(GUTS!AJ1177:'GUTS'!BH1177,MATCH(4,GUTS!AK1177:'GUTS'!BI1177,0)),"")</f>
        <v/>
      </c>
      <c r="J1176" s="127" t="str">
        <f>IFERROR(INDEX(GUTS!AI1177:'GUTS'!BH1177,MATCH(5,GUTS!AK1177:'GUTS'!BI1177,0)),"")</f>
        <v/>
      </c>
      <c r="K1176" s="127" t="str">
        <f>IFERROR(INDEX(GUTS!AJ1177:'GUTS'!BH1177,MATCH(5,GUTS!AK1177:'GUTS'!BI1177,0)),"")</f>
        <v/>
      </c>
      <c r="L1176" s="127" t="str">
        <f>IFERROR(INDEX(GUTS!AI1177:'GUTS'!BH1177,MATCH(6,GUTS!AK1177:'GUTS'!BI1177,0)),"")</f>
        <v/>
      </c>
      <c r="M1176" s="127" t="str">
        <f>IFERROR(INDEX(GUTS!AJ1177:'GUTS'!BH1177,MATCH(6,GUTS!AK1177:'GUTS'!BI1177,0)),"")</f>
        <v/>
      </c>
      <c r="N1176" s="127" t="e">
        <f>Audit!#REF!</f>
        <v>#REF!</v>
      </c>
      <c r="O1176" s="127" t="e">
        <f>Audit!#REF!</f>
        <v>#REF!</v>
      </c>
      <c r="P1176" s="127" t="e">
        <f>Audit!#REF!</f>
        <v>#REF!</v>
      </c>
    </row>
    <row r="1177" spans="1:16" hidden="1">
      <c r="A1177" s="127" t="e">
        <f>Audit!#REF!</f>
        <v>#REF!</v>
      </c>
      <c r="B1177" s="127" t="str">
        <f>IFERROR(INDEX(GUTS!AI1178:'GUTS'!BH1178,MATCH(1,GUTS!AK1178:'GUTS'!BI1178,0)),"")</f>
        <v/>
      </c>
      <c r="C1177" s="127" t="str">
        <f>IFERROR(INDEX(GUTS!AJ1178:'GUTS'!BH1178,MATCH(1,GUTS!AK1178:'GUTS'!BI1178,0)),"")</f>
        <v/>
      </c>
      <c r="D1177" s="127" t="str">
        <f>IFERROR(INDEX(GUTS!AI1178:'GUTS'!BH1178,MATCH(2,GUTS!AK1178:'GUTS'!BI1178,0)),"")</f>
        <v/>
      </c>
      <c r="E1177" s="127" t="str">
        <f>IFERROR(INDEX(GUTS!AJ1178:'GUTS'!BH1178,MATCH(2,GUTS!AK1178:'GUTS'!BI1178,0)),"")</f>
        <v/>
      </c>
      <c r="F1177" s="127" t="str">
        <f>IFERROR(INDEX(GUTS!AI1178:'GUTS'!BH1178,MATCH(3,GUTS!AK1178:'GUTS'!BI1178,0)),"")</f>
        <v/>
      </c>
      <c r="G1177" s="127" t="str">
        <f>IFERROR(INDEX(GUTS!AJ1178:'GUTS'!BH1178,MATCH(3,GUTS!AK1178:'GUTS'!BI1178,0)),"")</f>
        <v/>
      </c>
      <c r="H1177" s="127" t="str">
        <f>IFERROR(INDEX(GUTS!AI1178:'GUTS'!BH1178,MATCH(4,GUTS!AK1178:'GUTS'!BI1178,0)),"")</f>
        <v/>
      </c>
      <c r="I1177" s="127" t="str">
        <f>IFERROR(INDEX(GUTS!AJ1178:'GUTS'!BH1178,MATCH(4,GUTS!AK1178:'GUTS'!BI1178,0)),"")</f>
        <v/>
      </c>
      <c r="J1177" s="127" t="str">
        <f>IFERROR(INDEX(GUTS!AI1178:'GUTS'!BH1178,MATCH(5,GUTS!AK1178:'GUTS'!BI1178,0)),"")</f>
        <v/>
      </c>
      <c r="K1177" s="127" t="str">
        <f>IFERROR(INDEX(GUTS!AJ1178:'GUTS'!BH1178,MATCH(5,GUTS!AK1178:'GUTS'!BI1178,0)),"")</f>
        <v/>
      </c>
      <c r="L1177" s="127" t="str">
        <f>IFERROR(INDEX(GUTS!AI1178:'GUTS'!BH1178,MATCH(6,GUTS!AK1178:'GUTS'!BI1178,0)),"")</f>
        <v/>
      </c>
      <c r="M1177" s="127" t="str">
        <f>IFERROR(INDEX(GUTS!AJ1178:'GUTS'!BH1178,MATCH(6,GUTS!AK1178:'GUTS'!BI1178,0)),"")</f>
        <v/>
      </c>
      <c r="N1177" s="127" t="e">
        <f>Audit!#REF!</f>
        <v>#REF!</v>
      </c>
      <c r="O1177" s="127" t="e">
        <f>Audit!#REF!</f>
        <v>#REF!</v>
      </c>
      <c r="P1177" s="127" t="e">
        <f>Audit!#REF!</f>
        <v>#REF!</v>
      </c>
    </row>
    <row r="1178" spans="1:16" hidden="1">
      <c r="A1178" s="127" t="e">
        <f>Audit!#REF!</f>
        <v>#REF!</v>
      </c>
      <c r="B1178" s="127" t="str">
        <f>IFERROR(INDEX(GUTS!AI1179:'GUTS'!BH1179,MATCH(1,GUTS!AK1179:'GUTS'!BI1179,0)),"")</f>
        <v/>
      </c>
      <c r="C1178" s="127" t="str">
        <f>IFERROR(INDEX(GUTS!AJ1179:'GUTS'!BH1179,MATCH(1,GUTS!AK1179:'GUTS'!BI1179,0)),"")</f>
        <v/>
      </c>
      <c r="D1178" s="127" t="str">
        <f>IFERROR(INDEX(GUTS!AI1179:'GUTS'!BH1179,MATCH(2,GUTS!AK1179:'GUTS'!BI1179,0)),"")</f>
        <v/>
      </c>
      <c r="E1178" s="127" t="str">
        <f>IFERROR(INDEX(GUTS!AJ1179:'GUTS'!BH1179,MATCH(2,GUTS!AK1179:'GUTS'!BI1179,0)),"")</f>
        <v/>
      </c>
      <c r="F1178" s="127" t="str">
        <f>IFERROR(INDEX(GUTS!AI1179:'GUTS'!BH1179,MATCH(3,GUTS!AK1179:'GUTS'!BI1179,0)),"")</f>
        <v/>
      </c>
      <c r="G1178" s="127" t="str">
        <f>IFERROR(INDEX(GUTS!AJ1179:'GUTS'!BH1179,MATCH(3,GUTS!AK1179:'GUTS'!BI1179,0)),"")</f>
        <v/>
      </c>
      <c r="H1178" s="127" t="str">
        <f>IFERROR(INDEX(GUTS!AI1179:'GUTS'!BH1179,MATCH(4,GUTS!AK1179:'GUTS'!BI1179,0)),"")</f>
        <v/>
      </c>
      <c r="I1178" s="127" t="str">
        <f>IFERROR(INDEX(GUTS!AJ1179:'GUTS'!BH1179,MATCH(4,GUTS!AK1179:'GUTS'!BI1179,0)),"")</f>
        <v/>
      </c>
      <c r="J1178" s="127" t="str">
        <f>IFERROR(INDEX(GUTS!AI1179:'GUTS'!BH1179,MATCH(5,GUTS!AK1179:'GUTS'!BI1179,0)),"")</f>
        <v/>
      </c>
      <c r="K1178" s="127" t="str">
        <f>IFERROR(INDEX(GUTS!AJ1179:'GUTS'!BH1179,MATCH(5,GUTS!AK1179:'GUTS'!BI1179,0)),"")</f>
        <v/>
      </c>
      <c r="L1178" s="127" t="str">
        <f>IFERROR(INDEX(GUTS!AI1179:'GUTS'!BH1179,MATCH(6,GUTS!AK1179:'GUTS'!BI1179,0)),"")</f>
        <v/>
      </c>
      <c r="M1178" s="127" t="str">
        <f>IFERROR(INDEX(GUTS!AJ1179:'GUTS'!BH1179,MATCH(6,GUTS!AK1179:'GUTS'!BI1179,0)),"")</f>
        <v/>
      </c>
      <c r="N1178" s="127" t="e">
        <f>Audit!#REF!</f>
        <v>#REF!</v>
      </c>
      <c r="O1178" s="127" t="e">
        <f>Audit!#REF!</f>
        <v>#REF!</v>
      </c>
      <c r="P1178" s="127" t="e">
        <f>Audit!#REF!</f>
        <v>#REF!</v>
      </c>
    </row>
    <row r="1179" spans="1:16" hidden="1">
      <c r="A1179" s="127" t="e">
        <f>Audit!#REF!</f>
        <v>#REF!</v>
      </c>
      <c r="B1179" s="127" t="str">
        <f>IFERROR(INDEX(GUTS!AI1180:'GUTS'!BH1180,MATCH(1,GUTS!AK1180:'GUTS'!BI1180,0)),"")</f>
        <v/>
      </c>
      <c r="C1179" s="127" t="str">
        <f>IFERROR(INDEX(GUTS!AJ1180:'GUTS'!BH1180,MATCH(1,GUTS!AK1180:'GUTS'!BI1180,0)),"")</f>
        <v/>
      </c>
      <c r="D1179" s="127" t="str">
        <f>IFERROR(INDEX(GUTS!AI1180:'GUTS'!BH1180,MATCH(2,GUTS!AK1180:'GUTS'!BI1180,0)),"")</f>
        <v/>
      </c>
      <c r="E1179" s="127" t="str">
        <f>IFERROR(INDEX(GUTS!AJ1180:'GUTS'!BH1180,MATCH(2,GUTS!AK1180:'GUTS'!BI1180,0)),"")</f>
        <v/>
      </c>
      <c r="F1179" s="127" t="str">
        <f>IFERROR(INDEX(GUTS!AI1180:'GUTS'!BH1180,MATCH(3,GUTS!AK1180:'GUTS'!BI1180,0)),"")</f>
        <v/>
      </c>
      <c r="G1179" s="127" t="str">
        <f>IFERROR(INDEX(GUTS!AJ1180:'GUTS'!BH1180,MATCH(3,GUTS!AK1180:'GUTS'!BI1180,0)),"")</f>
        <v/>
      </c>
      <c r="H1179" s="127" t="str">
        <f>IFERROR(INDEX(GUTS!AI1180:'GUTS'!BH1180,MATCH(4,GUTS!AK1180:'GUTS'!BI1180,0)),"")</f>
        <v/>
      </c>
      <c r="I1179" s="127" t="str">
        <f>IFERROR(INDEX(GUTS!AJ1180:'GUTS'!BH1180,MATCH(4,GUTS!AK1180:'GUTS'!BI1180,0)),"")</f>
        <v/>
      </c>
      <c r="J1179" s="127" t="str">
        <f>IFERROR(INDEX(GUTS!AI1180:'GUTS'!BH1180,MATCH(5,GUTS!AK1180:'GUTS'!BI1180,0)),"")</f>
        <v/>
      </c>
      <c r="K1179" s="127" t="str">
        <f>IFERROR(INDEX(GUTS!AJ1180:'GUTS'!BH1180,MATCH(5,GUTS!AK1180:'GUTS'!BI1180,0)),"")</f>
        <v/>
      </c>
      <c r="L1179" s="127" t="str">
        <f>IFERROR(INDEX(GUTS!AI1180:'GUTS'!BH1180,MATCH(6,GUTS!AK1180:'GUTS'!BI1180,0)),"")</f>
        <v/>
      </c>
      <c r="M1179" s="127" t="str">
        <f>IFERROR(INDEX(GUTS!AJ1180:'GUTS'!BH1180,MATCH(6,GUTS!AK1180:'GUTS'!BI1180,0)),"")</f>
        <v/>
      </c>
      <c r="N1179" s="127" t="e">
        <f>Audit!#REF!</f>
        <v>#REF!</v>
      </c>
      <c r="O1179" s="127" t="e">
        <f>Audit!#REF!</f>
        <v>#REF!</v>
      </c>
      <c r="P1179" s="127" t="e">
        <f>Audit!#REF!</f>
        <v>#REF!</v>
      </c>
    </row>
    <row r="1180" spans="1:16" hidden="1">
      <c r="A1180" s="127" t="e">
        <f>Audit!#REF!</f>
        <v>#REF!</v>
      </c>
      <c r="B1180" s="127" t="str">
        <f>IFERROR(INDEX(GUTS!AI1181:'GUTS'!BH1181,MATCH(1,GUTS!AK1181:'GUTS'!BI1181,0)),"")</f>
        <v/>
      </c>
      <c r="C1180" s="127" t="str">
        <f>IFERROR(INDEX(GUTS!AJ1181:'GUTS'!BH1181,MATCH(1,GUTS!AK1181:'GUTS'!BI1181,0)),"")</f>
        <v/>
      </c>
      <c r="D1180" s="127" t="str">
        <f>IFERROR(INDEX(GUTS!AI1181:'GUTS'!BH1181,MATCH(2,GUTS!AK1181:'GUTS'!BI1181,0)),"")</f>
        <v/>
      </c>
      <c r="E1180" s="127" t="str">
        <f>IFERROR(INDEX(GUTS!AJ1181:'GUTS'!BH1181,MATCH(2,GUTS!AK1181:'GUTS'!BI1181,0)),"")</f>
        <v/>
      </c>
      <c r="F1180" s="127" t="str">
        <f>IFERROR(INDEX(GUTS!AI1181:'GUTS'!BH1181,MATCH(3,GUTS!AK1181:'GUTS'!BI1181,0)),"")</f>
        <v/>
      </c>
      <c r="G1180" s="127" t="str">
        <f>IFERROR(INDEX(GUTS!AJ1181:'GUTS'!BH1181,MATCH(3,GUTS!AK1181:'GUTS'!BI1181,0)),"")</f>
        <v/>
      </c>
      <c r="H1180" s="127" t="str">
        <f>IFERROR(INDEX(GUTS!AI1181:'GUTS'!BH1181,MATCH(4,GUTS!AK1181:'GUTS'!BI1181,0)),"")</f>
        <v/>
      </c>
      <c r="I1180" s="127" t="str">
        <f>IFERROR(INDEX(GUTS!AJ1181:'GUTS'!BH1181,MATCH(4,GUTS!AK1181:'GUTS'!BI1181,0)),"")</f>
        <v/>
      </c>
      <c r="J1180" s="127" t="str">
        <f>IFERROR(INDEX(GUTS!AI1181:'GUTS'!BH1181,MATCH(5,GUTS!AK1181:'GUTS'!BI1181,0)),"")</f>
        <v/>
      </c>
      <c r="K1180" s="127" t="str">
        <f>IFERROR(INDEX(GUTS!AJ1181:'GUTS'!BH1181,MATCH(5,GUTS!AK1181:'GUTS'!BI1181,0)),"")</f>
        <v/>
      </c>
      <c r="L1180" s="127" t="str">
        <f>IFERROR(INDEX(GUTS!AI1181:'GUTS'!BH1181,MATCH(6,GUTS!AK1181:'GUTS'!BI1181,0)),"")</f>
        <v/>
      </c>
      <c r="M1180" s="127" t="str">
        <f>IFERROR(INDEX(GUTS!AJ1181:'GUTS'!BH1181,MATCH(6,GUTS!AK1181:'GUTS'!BI1181,0)),"")</f>
        <v/>
      </c>
      <c r="N1180" s="127" t="e">
        <f>Audit!#REF!</f>
        <v>#REF!</v>
      </c>
      <c r="O1180" s="127" t="e">
        <f>Audit!#REF!</f>
        <v>#REF!</v>
      </c>
      <c r="P1180" s="127" t="e">
        <f>Audit!#REF!</f>
        <v>#REF!</v>
      </c>
    </row>
    <row r="1181" spans="1:16">
      <c r="A1181" s="127" t="e">
        <f>Audit!#REF!</f>
        <v>#REF!</v>
      </c>
      <c r="B1181" s="127" t="str">
        <f>IFERROR(INDEX(GUTS!AI1182:'GUTS'!BH1182,MATCH(1,GUTS!AK1182:'GUTS'!BI1182,0)),"")</f>
        <v/>
      </c>
      <c r="C1181" s="127" t="str">
        <f>IFERROR(INDEX(GUTS!AJ1182:'GUTS'!BH1182,MATCH(1,GUTS!AK1182:'GUTS'!BI1182,0)),"")</f>
        <v/>
      </c>
      <c r="D1181" s="127" t="str">
        <f>IFERROR(INDEX(GUTS!AI1182:'GUTS'!BH1182,MATCH(2,GUTS!AK1182:'GUTS'!BI1182,0)),"")</f>
        <v/>
      </c>
      <c r="E1181" s="127" t="str">
        <f>IFERROR(INDEX(GUTS!AJ1182:'GUTS'!BH1182,MATCH(2,GUTS!AK1182:'GUTS'!BI1182,0)),"")</f>
        <v/>
      </c>
      <c r="F1181" s="127" t="str">
        <f>IFERROR(INDEX(GUTS!AI1182:'GUTS'!BH1182,MATCH(3,GUTS!AK1182:'GUTS'!BI1182,0)),"")</f>
        <v/>
      </c>
      <c r="G1181" s="127" t="str">
        <f>IFERROR(INDEX(GUTS!AJ1182:'GUTS'!BH1182,MATCH(3,GUTS!AK1182:'GUTS'!BI1182,0)),"")</f>
        <v/>
      </c>
      <c r="H1181" s="127" t="str">
        <f>IFERROR(INDEX(GUTS!AI1182:'GUTS'!BH1182,MATCH(4,GUTS!AK1182:'GUTS'!BI1182,0)),"")</f>
        <v/>
      </c>
      <c r="I1181" s="127" t="str">
        <f>IFERROR(INDEX(GUTS!AJ1182:'GUTS'!BH1182,MATCH(4,GUTS!AK1182:'GUTS'!BI1182,0)),"")</f>
        <v/>
      </c>
      <c r="J1181" s="127" t="str">
        <f>IFERROR(INDEX(GUTS!AI1182:'GUTS'!BH1182,MATCH(5,GUTS!AK1182:'GUTS'!BI1182,0)),"")</f>
        <v/>
      </c>
      <c r="K1181" s="127" t="str">
        <f>IFERROR(INDEX(GUTS!AJ1182:'GUTS'!BH1182,MATCH(5,GUTS!AK1182:'GUTS'!BI1182,0)),"")</f>
        <v/>
      </c>
      <c r="L1181" s="127" t="str">
        <f>IFERROR(INDEX(GUTS!AI1182:'GUTS'!BH1182,MATCH(6,GUTS!AK1182:'GUTS'!BI1182,0)),"")</f>
        <v/>
      </c>
      <c r="M1181" s="127" t="str">
        <f>IFERROR(INDEX(GUTS!AJ1182:'GUTS'!BH1182,MATCH(6,GUTS!AK1182:'GUTS'!BI1182,0)),"")</f>
        <v/>
      </c>
      <c r="N1181" s="127" t="e">
        <f>Audit!#REF!</f>
        <v>#REF!</v>
      </c>
      <c r="O1181" s="127" t="e">
        <f>Audit!#REF!</f>
        <v>#REF!</v>
      </c>
      <c r="P1181" s="127" t="e">
        <f>Audit!#REF!</f>
        <v>#REF!</v>
      </c>
    </row>
    <row r="1182" spans="1:16" hidden="1">
      <c r="A1182" s="127" t="e">
        <f>Audit!#REF!</f>
        <v>#REF!</v>
      </c>
      <c r="B1182" s="127" t="str">
        <f>IFERROR(INDEX(GUTS!AI1183:'GUTS'!BH1183,MATCH(1,GUTS!AK1183:'GUTS'!BI1183,0)),"")</f>
        <v/>
      </c>
      <c r="C1182" s="127" t="str">
        <f>IFERROR(INDEX(GUTS!AJ1183:'GUTS'!BH1183,MATCH(1,GUTS!AK1183:'GUTS'!BI1183,0)),"")</f>
        <v/>
      </c>
      <c r="D1182" s="127" t="str">
        <f>IFERROR(INDEX(GUTS!AI1183:'GUTS'!BH1183,MATCH(2,GUTS!AK1183:'GUTS'!BI1183,0)),"")</f>
        <v/>
      </c>
      <c r="E1182" s="127" t="str">
        <f>IFERROR(INDEX(GUTS!AJ1183:'GUTS'!BH1183,MATCH(2,GUTS!AK1183:'GUTS'!BI1183,0)),"")</f>
        <v/>
      </c>
      <c r="F1182" s="127" t="str">
        <f>IFERROR(INDEX(GUTS!AI1183:'GUTS'!BH1183,MATCH(3,GUTS!AK1183:'GUTS'!BI1183,0)),"")</f>
        <v/>
      </c>
      <c r="G1182" s="127" t="str">
        <f>IFERROR(INDEX(GUTS!AJ1183:'GUTS'!BH1183,MATCH(3,GUTS!AK1183:'GUTS'!BI1183,0)),"")</f>
        <v/>
      </c>
      <c r="H1182" s="127" t="str">
        <f>IFERROR(INDEX(GUTS!AI1183:'GUTS'!BH1183,MATCH(4,GUTS!AK1183:'GUTS'!BI1183,0)),"")</f>
        <v/>
      </c>
      <c r="I1182" s="127" t="str">
        <f>IFERROR(INDEX(GUTS!AJ1183:'GUTS'!BH1183,MATCH(4,GUTS!AK1183:'GUTS'!BI1183,0)),"")</f>
        <v/>
      </c>
      <c r="J1182" s="127" t="str">
        <f>IFERROR(INDEX(GUTS!AI1183:'GUTS'!BH1183,MATCH(5,GUTS!AK1183:'GUTS'!BI1183,0)),"")</f>
        <v/>
      </c>
      <c r="K1182" s="127" t="str">
        <f>IFERROR(INDEX(GUTS!AJ1183:'GUTS'!BH1183,MATCH(5,GUTS!AK1183:'GUTS'!BI1183,0)),"")</f>
        <v/>
      </c>
      <c r="L1182" s="127" t="str">
        <f>IFERROR(INDEX(GUTS!AI1183:'GUTS'!BH1183,MATCH(6,GUTS!AK1183:'GUTS'!BI1183,0)),"")</f>
        <v/>
      </c>
      <c r="M1182" s="127" t="str">
        <f>IFERROR(INDEX(GUTS!AJ1183:'GUTS'!BH1183,MATCH(6,GUTS!AK1183:'GUTS'!BI1183,0)),"")</f>
        <v/>
      </c>
      <c r="N1182" s="127" t="e">
        <f>Audit!#REF!</f>
        <v>#REF!</v>
      </c>
      <c r="O1182" s="127" t="e">
        <f>Audit!#REF!</f>
        <v>#REF!</v>
      </c>
      <c r="P1182" s="127" t="e">
        <f>Audit!#REF!</f>
        <v>#REF!</v>
      </c>
    </row>
    <row r="1183" spans="1:16" hidden="1">
      <c r="A1183" s="127" t="e">
        <f>Audit!#REF!</f>
        <v>#REF!</v>
      </c>
      <c r="B1183" s="127" t="str">
        <f>IFERROR(INDEX(GUTS!AI1184:'GUTS'!BH1184,MATCH(1,GUTS!AK1184:'GUTS'!BI1184,0)),"")</f>
        <v/>
      </c>
      <c r="C1183" s="127" t="str">
        <f>IFERROR(INDEX(GUTS!AJ1184:'GUTS'!BH1184,MATCH(1,GUTS!AK1184:'GUTS'!BI1184,0)),"")</f>
        <v/>
      </c>
      <c r="D1183" s="127" t="str">
        <f>IFERROR(INDEX(GUTS!AI1184:'GUTS'!BH1184,MATCH(2,GUTS!AK1184:'GUTS'!BI1184,0)),"")</f>
        <v/>
      </c>
      <c r="E1183" s="127" t="str">
        <f>IFERROR(INDEX(GUTS!AJ1184:'GUTS'!BH1184,MATCH(2,GUTS!AK1184:'GUTS'!BI1184,0)),"")</f>
        <v/>
      </c>
      <c r="F1183" s="127" t="str">
        <f>IFERROR(INDEX(GUTS!AI1184:'GUTS'!BH1184,MATCH(3,GUTS!AK1184:'GUTS'!BI1184,0)),"")</f>
        <v/>
      </c>
      <c r="G1183" s="127" t="str">
        <f>IFERROR(INDEX(GUTS!AJ1184:'GUTS'!BH1184,MATCH(3,GUTS!AK1184:'GUTS'!BI1184,0)),"")</f>
        <v/>
      </c>
      <c r="H1183" s="127" t="str">
        <f>IFERROR(INDEX(GUTS!AI1184:'GUTS'!BH1184,MATCH(4,GUTS!AK1184:'GUTS'!BI1184,0)),"")</f>
        <v/>
      </c>
      <c r="I1183" s="127" t="str">
        <f>IFERROR(INDEX(GUTS!AJ1184:'GUTS'!BH1184,MATCH(4,GUTS!AK1184:'GUTS'!BI1184,0)),"")</f>
        <v/>
      </c>
      <c r="J1183" s="127" t="str">
        <f>IFERROR(INDEX(GUTS!AI1184:'GUTS'!BH1184,MATCH(5,GUTS!AK1184:'GUTS'!BI1184,0)),"")</f>
        <v/>
      </c>
      <c r="K1183" s="127" t="str">
        <f>IFERROR(INDEX(GUTS!AJ1184:'GUTS'!BH1184,MATCH(5,GUTS!AK1184:'GUTS'!BI1184,0)),"")</f>
        <v/>
      </c>
      <c r="L1183" s="127" t="str">
        <f>IFERROR(INDEX(GUTS!AI1184:'GUTS'!BH1184,MATCH(6,GUTS!AK1184:'GUTS'!BI1184,0)),"")</f>
        <v/>
      </c>
      <c r="M1183" s="127" t="str">
        <f>IFERROR(INDEX(GUTS!AJ1184:'GUTS'!BH1184,MATCH(6,GUTS!AK1184:'GUTS'!BI1184,0)),"")</f>
        <v/>
      </c>
      <c r="N1183" s="127" t="e">
        <f>Audit!#REF!</f>
        <v>#REF!</v>
      </c>
      <c r="O1183" s="127" t="e">
        <f>Audit!#REF!</f>
        <v>#REF!</v>
      </c>
      <c r="P1183" s="127" t="e">
        <f>Audit!#REF!</f>
        <v>#REF!</v>
      </c>
    </row>
    <row r="1184" spans="1:16" hidden="1">
      <c r="A1184" s="127" t="e">
        <f>Audit!#REF!</f>
        <v>#REF!</v>
      </c>
      <c r="B1184" s="127" t="str">
        <f>IFERROR(INDEX(GUTS!AI1185:'GUTS'!BH1185,MATCH(1,GUTS!AK1185:'GUTS'!BI1185,0)),"")</f>
        <v/>
      </c>
      <c r="C1184" s="127" t="str">
        <f>IFERROR(INDEX(GUTS!AJ1185:'GUTS'!BH1185,MATCH(1,GUTS!AK1185:'GUTS'!BI1185,0)),"")</f>
        <v/>
      </c>
      <c r="D1184" s="127" t="str">
        <f>IFERROR(INDEX(GUTS!AI1185:'GUTS'!BH1185,MATCH(2,GUTS!AK1185:'GUTS'!BI1185,0)),"")</f>
        <v/>
      </c>
      <c r="E1184" s="127" t="str">
        <f>IFERROR(INDEX(GUTS!AJ1185:'GUTS'!BH1185,MATCH(2,GUTS!AK1185:'GUTS'!BI1185,0)),"")</f>
        <v/>
      </c>
      <c r="F1184" s="127" t="str">
        <f>IFERROR(INDEX(GUTS!AI1185:'GUTS'!BH1185,MATCH(3,GUTS!AK1185:'GUTS'!BI1185,0)),"")</f>
        <v/>
      </c>
      <c r="G1184" s="127" t="str">
        <f>IFERROR(INDEX(GUTS!AJ1185:'GUTS'!BH1185,MATCH(3,GUTS!AK1185:'GUTS'!BI1185,0)),"")</f>
        <v/>
      </c>
      <c r="H1184" s="127" t="str">
        <f>IFERROR(INDEX(GUTS!AI1185:'GUTS'!BH1185,MATCH(4,GUTS!AK1185:'GUTS'!BI1185,0)),"")</f>
        <v/>
      </c>
      <c r="I1184" s="127" t="str">
        <f>IFERROR(INDEX(GUTS!AJ1185:'GUTS'!BH1185,MATCH(4,GUTS!AK1185:'GUTS'!BI1185,0)),"")</f>
        <v/>
      </c>
      <c r="J1184" s="127" t="str">
        <f>IFERROR(INDEX(GUTS!AI1185:'GUTS'!BH1185,MATCH(5,GUTS!AK1185:'GUTS'!BI1185,0)),"")</f>
        <v/>
      </c>
      <c r="K1184" s="127" t="str">
        <f>IFERROR(INDEX(GUTS!AJ1185:'GUTS'!BH1185,MATCH(5,GUTS!AK1185:'GUTS'!BI1185,0)),"")</f>
        <v/>
      </c>
      <c r="L1184" s="127" t="str">
        <f>IFERROR(INDEX(GUTS!AI1185:'GUTS'!BH1185,MATCH(6,GUTS!AK1185:'GUTS'!BI1185,0)),"")</f>
        <v/>
      </c>
      <c r="M1184" s="127" t="str">
        <f>IFERROR(INDEX(GUTS!AJ1185:'GUTS'!BH1185,MATCH(6,GUTS!AK1185:'GUTS'!BI1185,0)),"")</f>
        <v/>
      </c>
      <c r="N1184" s="127" t="e">
        <f>Audit!#REF!</f>
        <v>#REF!</v>
      </c>
      <c r="O1184" s="127" t="e">
        <f>Audit!#REF!</f>
        <v>#REF!</v>
      </c>
      <c r="P1184" s="127" t="e">
        <f>Audit!#REF!</f>
        <v>#REF!</v>
      </c>
    </row>
    <row r="1185" spans="1:16" hidden="1">
      <c r="A1185" s="127" t="e">
        <f>Audit!#REF!</f>
        <v>#REF!</v>
      </c>
      <c r="B1185" s="127" t="str">
        <f>IFERROR(INDEX(GUTS!AI1186:'GUTS'!BH1186,MATCH(1,GUTS!AK1186:'GUTS'!BI1186,0)),"")</f>
        <v/>
      </c>
      <c r="C1185" s="127" t="str">
        <f>IFERROR(INDEX(GUTS!AJ1186:'GUTS'!BH1186,MATCH(1,GUTS!AK1186:'GUTS'!BI1186,0)),"")</f>
        <v/>
      </c>
      <c r="D1185" s="127" t="str">
        <f>IFERROR(INDEX(GUTS!AI1186:'GUTS'!BH1186,MATCH(2,GUTS!AK1186:'GUTS'!BI1186,0)),"")</f>
        <v/>
      </c>
      <c r="E1185" s="127" t="str">
        <f>IFERROR(INDEX(GUTS!AJ1186:'GUTS'!BH1186,MATCH(2,GUTS!AK1186:'GUTS'!BI1186,0)),"")</f>
        <v/>
      </c>
      <c r="F1185" s="127" t="str">
        <f>IFERROR(INDEX(GUTS!AI1186:'GUTS'!BH1186,MATCH(3,GUTS!AK1186:'GUTS'!BI1186,0)),"")</f>
        <v/>
      </c>
      <c r="G1185" s="127" t="str">
        <f>IFERROR(INDEX(GUTS!AJ1186:'GUTS'!BH1186,MATCH(3,GUTS!AK1186:'GUTS'!BI1186,0)),"")</f>
        <v/>
      </c>
      <c r="H1185" s="127" t="str">
        <f>IFERROR(INDEX(GUTS!AI1186:'GUTS'!BH1186,MATCH(4,GUTS!AK1186:'GUTS'!BI1186,0)),"")</f>
        <v/>
      </c>
      <c r="I1185" s="127" t="str">
        <f>IFERROR(INDEX(GUTS!AJ1186:'GUTS'!BH1186,MATCH(4,GUTS!AK1186:'GUTS'!BI1186,0)),"")</f>
        <v/>
      </c>
      <c r="J1185" s="127" t="str">
        <f>IFERROR(INDEX(GUTS!AI1186:'GUTS'!BH1186,MATCH(5,GUTS!AK1186:'GUTS'!BI1186,0)),"")</f>
        <v/>
      </c>
      <c r="K1185" s="127" t="str">
        <f>IFERROR(INDEX(GUTS!AJ1186:'GUTS'!BH1186,MATCH(5,GUTS!AK1186:'GUTS'!BI1186,0)),"")</f>
        <v/>
      </c>
      <c r="L1185" s="127" t="str">
        <f>IFERROR(INDEX(GUTS!AI1186:'GUTS'!BH1186,MATCH(6,GUTS!AK1186:'GUTS'!BI1186,0)),"")</f>
        <v/>
      </c>
      <c r="M1185" s="127" t="str">
        <f>IFERROR(INDEX(GUTS!AJ1186:'GUTS'!BH1186,MATCH(6,GUTS!AK1186:'GUTS'!BI1186,0)),"")</f>
        <v/>
      </c>
      <c r="N1185" s="127" t="e">
        <f>Audit!#REF!</f>
        <v>#REF!</v>
      </c>
      <c r="O1185" s="127" t="e">
        <f>Audit!#REF!</f>
        <v>#REF!</v>
      </c>
      <c r="P1185" s="127" t="e">
        <f>Audit!#REF!</f>
        <v>#REF!</v>
      </c>
    </row>
    <row r="1186" spans="1:16" hidden="1">
      <c r="A1186" s="127" t="e">
        <f>Audit!#REF!</f>
        <v>#REF!</v>
      </c>
      <c r="B1186" s="127" t="str">
        <f>IFERROR(INDEX(GUTS!AI1187:'GUTS'!BH1187,MATCH(1,GUTS!AK1187:'GUTS'!BI1187,0)),"")</f>
        <v/>
      </c>
      <c r="C1186" s="127" t="str">
        <f>IFERROR(INDEX(GUTS!AJ1187:'GUTS'!BH1187,MATCH(1,GUTS!AK1187:'GUTS'!BI1187,0)),"")</f>
        <v/>
      </c>
      <c r="D1186" s="127" t="str">
        <f>IFERROR(INDEX(GUTS!AI1187:'GUTS'!BH1187,MATCH(2,GUTS!AK1187:'GUTS'!BI1187,0)),"")</f>
        <v/>
      </c>
      <c r="E1186" s="127" t="str">
        <f>IFERROR(INDEX(GUTS!AJ1187:'GUTS'!BH1187,MATCH(2,GUTS!AK1187:'GUTS'!BI1187,0)),"")</f>
        <v/>
      </c>
      <c r="F1186" s="127" t="str">
        <f>IFERROR(INDEX(GUTS!AI1187:'GUTS'!BH1187,MATCH(3,GUTS!AK1187:'GUTS'!BI1187,0)),"")</f>
        <v/>
      </c>
      <c r="G1186" s="127" t="str">
        <f>IFERROR(INDEX(GUTS!AJ1187:'GUTS'!BH1187,MATCH(3,GUTS!AK1187:'GUTS'!BI1187,0)),"")</f>
        <v/>
      </c>
      <c r="H1186" s="127" t="str">
        <f>IFERROR(INDEX(GUTS!AI1187:'GUTS'!BH1187,MATCH(4,GUTS!AK1187:'GUTS'!BI1187,0)),"")</f>
        <v/>
      </c>
      <c r="I1186" s="127" t="str">
        <f>IFERROR(INDEX(GUTS!AJ1187:'GUTS'!BH1187,MATCH(4,GUTS!AK1187:'GUTS'!BI1187,0)),"")</f>
        <v/>
      </c>
      <c r="J1186" s="127" t="str">
        <f>IFERROR(INDEX(GUTS!AI1187:'GUTS'!BH1187,MATCH(5,GUTS!AK1187:'GUTS'!BI1187,0)),"")</f>
        <v/>
      </c>
      <c r="K1186" s="127" t="str">
        <f>IFERROR(INDEX(GUTS!AJ1187:'GUTS'!BH1187,MATCH(5,GUTS!AK1187:'GUTS'!BI1187,0)),"")</f>
        <v/>
      </c>
      <c r="L1186" s="127" t="str">
        <f>IFERROR(INDEX(GUTS!AI1187:'GUTS'!BH1187,MATCH(6,GUTS!AK1187:'GUTS'!BI1187,0)),"")</f>
        <v/>
      </c>
      <c r="M1186" s="127" t="str">
        <f>IFERROR(INDEX(GUTS!AJ1187:'GUTS'!BH1187,MATCH(6,GUTS!AK1187:'GUTS'!BI1187,0)),"")</f>
        <v/>
      </c>
      <c r="N1186" s="127" t="e">
        <f>Audit!#REF!</f>
        <v>#REF!</v>
      </c>
      <c r="O1186" s="127" t="e">
        <f>Audit!#REF!</f>
        <v>#REF!</v>
      </c>
      <c r="P1186" s="127" t="e">
        <f>Audit!#REF!</f>
        <v>#REF!</v>
      </c>
    </row>
    <row r="1187" spans="1:16" hidden="1">
      <c r="A1187" s="127" t="e">
        <f>Audit!#REF!</f>
        <v>#REF!</v>
      </c>
      <c r="B1187" s="127" t="str">
        <f>IFERROR(INDEX(GUTS!AI1188:'GUTS'!BH1188,MATCH(1,GUTS!AK1188:'GUTS'!BI1188,0)),"")</f>
        <v/>
      </c>
      <c r="C1187" s="127" t="str">
        <f>IFERROR(INDEX(GUTS!AJ1188:'GUTS'!BH1188,MATCH(1,GUTS!AK1188:'GUTS'!BI1188,0)),"")</f>
        <v/>
      </c>
      <c r="D1187" s="127" t="str">
        <f>IFERROR(INDEX(GUTS!AI1188:'GUTS'!BH1188,MATCH(2,GUTS!AK1188:'GUTS'!BI1188,0)),"")</f>
        <v/>
      </c>
      <c r="E1187" s="127" t="str">
        <f>IFERROR(INDEX(GUTS!AJ1188:'GUTS'!BH1188,MATCH(2,GUTS!AK1188:'GUTS'!BI1188,0)),"")</f>
        <v/>
      </c>
      <c r="F1187" s="127" t="str">
        <f>IFERROR(INDEX(GUTS!AI1188:'GUTS'!BH1188,MATCH(3,GUTS!AK1188:'GUTS'!BI1188,0)),"")</f>
        <v/>
      </c>
      <c r="G1187" s="127" t="str">
        <f>IFERROR(INDEX(GUTS!AJ1188:'GUTS'!BH1188,MATCH(3,GUTS!AK1188:'GUTS'!BI1188,0)),"")</f>
        <v/>
      </c>
      <c r="H1187" s="127" t="str">
        <f>IFERROR(INDEX(GUTS!AI1188:'GUTS'!BH1188,MATCH(4,GUTS!AK1188:'GUTS'!BI1188,0)),"")</f>
        <v/>
      </c>
      <c r="I1187" s="127" t="str">
        <f>IFERROR(INDEX(GUTS!AJ1188:'GUTS'!BH1188,MATCH(4,GUTS!AK1188:'GUTS'!BI1188,0)),"")</f>
        <v/>
      </c>
      <c r="J1187" s="127" t="str">
        <f>IFERROR(INDEX(GUTS!AI1188:'GUTS'!BH1188,MATCH(5,GUTS!AK1188:'GUTS'!BI1188,0)),"")</f>
        <v/>
      </c>
      <c r="K1187" s="127" t="str">
        <f>IFERROR(INDEX(GUTS!AJ1188:'GUTS'!BH1188,MATCH(5,GUTS!AK1188:'GUTS'!BI1188,0)),"")</f>
        <v/>
      </c>
      <c r="L1187" s="127" t="str">
        <f>IFERROR(INDEX(GUTS!AI1188:'GUTS'!BH1188,MATCH(6,GUTS!AK1188:'GUTS'!BI1188,0)),"")</f>
        <v/>
      </c>
      <c r="M1187" s="127" t="str">
        <f>IFERROR(INDEX(GUTS!AJ1188:'GUTS'!BH1188,MATCH(6,GUTS!AK1188:'GUTS'!BI1188,0)),"")</f>
        <v/>
      </c>
      <c r="N1187" s="127" t="e">
        <f>Audit!#REF!</f>
        <v>#REF!</v>
      </c>
      <c r="O1187" s="127" t="e">
        <f>Audit!#REF!</f>
        <v>#REF!</v>
      </c>
      <c r="P1187" s="127" t="e">
        <f>Audit!#REF!</f>
        <v>#REF!</v>
      </c>
    </row>
    <row r="1188" spans="1:16" hidden="1">
      <c r="A1188" s="127" t="e">
        <f>Audit!#REF!</f>
        <v>#REF!</v>
      </c>
      <c r="B1188" s="127" t="str">
        <f>IFERROR(INDEX(GUTS!AI1189:'GUTS'!BH1189,MATCH(1,GUTS!AK1189:'GUTS'!BI1189,0)),"")</f>
        <v/>
      </c>
      <c r="C1188" s="127" t="str">
        <f>IFERROR(INDEX(GUTS!AJ1189:'GUTS'!BH1189,MATCH(1,GUTS!AK1189:'GUTS'!BI1189,0)),"")</f>
        <v/>
      </c>
      <c r="D1188" s="127" t="str">
        <f>IFERROR(INDEX(GUTS!AI1189:'GUTS'!BH1189,MATCH(2,GUTS!AK1189:'GUTS'!BI1189,0)),"")</f>
        <v/>
      </c>
      <c r="E1188" s="127" t="str">
        <f>IFERROR(INDEX(GUTS!AJ1189:'GUTS'!BH1189,MATCH(2,GUTS!AK1189:'GUTS'!BI1189,0)),"")</f>
        <v/>
      </c>
      <c r="F1188" s="127" t="str">
        <f>IFERROR(INDEX(GUTS!AI1189:'GUTS'!BH1189,MATCH(3,GUTS!AK1189:'GUTS'!BI1189,0)),"")</f>
        <v/>
      </c>
      <c r="G1188" s="127" t="str">
        <f>IFERROR(INDEX(GUTS!AJ1189:'GUTS'!BH1189,MATCH(3,GUTS!AK1189:'GUTS'!BI1189,0)),"")</f>
        <v/>
      </c>
      <c r="H1188" s="127" t="str">
        <f>IFERROR(INDEX(GUTS!AI1189:'GUTS'!BH1189,MATCH(4,GUTS!AK1189:'GUTS'!BI1189,0)),"")</f>
        <v/>
      </c>
      <c r="I1188" s="127" t="str">
        <f>IFERROR(INDEX(GUTS!AJ1189:'GUTS'!BH1189,MATCH(4,GUTS!AK1189:'GUTS'!BI1189,0)),"")</f>
        <v/>
      </c>
      <c r="J1188" s="127" t="str">
        <f>IFERROR(INDEX(GUTS!AI1189:'GUTS'!BH1189,MATCH(5,GUTS!AK1189:'GUTS'!BI1189,0)),"")</f>
        <v/>
      </c>
      <c r="K1188" s="127" t="str">
        <f>IFERROR(INDEX(GUTS!AJ1189:'GUTS'!BH1189,MATCH(5,GUTS!AK1189:'GUTS'!BI1189,0)),"")</f>
        <v/>
      </c>
      <c r="L1188" s="127" t="str">
        <f>IFERROR(INDEX(GUTS!AI1189:'GUTS'!BH1189,MATCH(6,GUTS!AK1189:'GUTS'!BI1189,0)),"")</f>
        <v/>
      </c>
      <c r="M1188" s="127" t="str">
        <f>IFERROR(INDEX(GUTS!AJ1189:'GUTS'!BH1189,MATCH(6,GUTS!AK1189:'GUTS'!BI1189,0)),"")</f>
        <v/>
      </c>
      <c r="N1188" s="127" t="e">
        <f>Audit!#REF!</f>
        <v>#REF!</v>
      </c>
      <c r="O1188" s="127" t="e">
        <f>Audit!#REF!</f>
        <v>#REF!</v>
      </c>
      <c r="P1188" s="127" t="e">
        <f>Audit!#REF!</f>
        <v>#REF!</v>
      </c>
    </row>
    <row r="1189" spans="1:16" hidden="1">
      <c r="A1189" s="127" t="e">
        <f>Audit!#REF!</f>
        <v>#REF!</v>
      </c>
      <c r="B1189" s="127" t="str">
        <f>IFERROR(INDEX(GUTS!AI1190:'GUTS'!BH1190,MATCH(1,GUTS!AK1190:'GUTS'!BI1190,0)),"")</f>
        <v/>
      </c>
      <c r="C1189" s="127" t="str">
        <f>IFERROR(INDEX(GUTS!AJ1190:'GUTS'!BH1190,MATCH(1,GUTS!AK1190:'GUTS'!BI1190,0)),"")</f>
        <v/>
      </c>
      <c r="D1189" s="127" t="str">
        <f>IFERROR(INDEX(GUTS!AI1190:'GUTS'!BH1190,MATCH(2,GUTS!AK1190:'GUTS'!BI1190,0)),"")</f>
        <v/>
      </c>
      <c r="E1189" s="127" t="str">
        <f>IFERROR(INDEX(GUTS!AJ1190:'GUTS'!BH1190,MATCH(2,GUTS!AK1190:'GUTS'!BI1190,0)),"")</f>
        <v/>
      </c>
      <c r="F1189" s="127" t="str">
        <f>IFERROR(INDEX(GUTS!AI1190:'GUTS'!BH1190,MATCH(3,GUTS!AK1190:'GUTS'!BI1190,0)),"")</f>
        <v/>
      </c>
      <c r="G1189" s="127" t="str">
        <f>IFERROR(INDEX(GUTS!AJ1190:'GUTS'!BH1190,MATCH(3,GUTS!AK1190:'GUTS'!BI1190,0)),"")</f>
        <v/>
      </c>
      <c r="H1189" s="127" t="str">
        <f>IFERROR(INDEX(GUTS!AI1190:'GUTS'!BH1190,MATCH(4,GUTS!AK1190:'GUTS'!BI1190,0)),"")</f>
        <v/>
      </c>
      <c r="I1189" s="127" t="str">
        <f>IFERROR(INDEX(GUTS!AJ1190:'GUTS'!BH1190,MATCH(4,GUTS!AK1190:'GUTS'!BI1190,0)),"")</f>
        <v/>
      </c>
      <c r="J1189" s="127" t="str">
        <f>IFERROR(INDEX(GUTS!AI1190:'GUTS'!BH1190,MATCH(5,GUTS!AK1190:'GUTS'!BI1190,0)),"")</f>
        <v/>
      </c>
      <c r="K1189" s="127" t="str">
        <f>IFERROR(INDEX(GUTS!AJ1190:'GUTS'!BH1190,MATCH(5,GUTS!AK1190:'GUTS'!BI1190,0)),"")</f>
        <v/>
      </c>
      <c r="L1189" s="127" t="str">
        <f>IFERROR(INDEX(GUTS!AI1190:'GUTS'!BH1190,MATCH(6,GUTS!AK1190:'GUTS'!BI1190,0)),"")</f>
        <v/>
      </c>
      <c r="M1189" s="127" t="str">
        <f>IFERROR(INDEX(GUTS!AJ1190:'GUTS'!BH1190,MATCH(6,GUTS!AK1190:'GUTS'!BI1190,0)),"")</f>
        <v/>
      </c>
      <c r="N1189" s="127" t="e">
        <f>Audit!#REF!</f>
        <v>#REF!</v>
      </c>
      <c r="O1189" s="127" t="e">
        <f>Audit!#REF!</f>
        <v>#REF!</v>
      </c>
      <c r="P1189" s="127" t="e">
        <f>Audit!#REF!</f>
        <v>#REF!</v>
      </c>
    </row>
    <row r="1190" spans="1:16" hidden="1">
      <c r="A1190" s="127" t="e">
        <f>Audit!#REF!</f>
        <v>#REF!</v>
      </c>
      <c r="B1190" s="127" t="str">
        <f>IFERROR(INDEX(GUTS!AI1191:'GUTS'!BH1191,MATCH(1,GUTS!AK1191:'GUTS'!BI1191,0)),"")</f>
        <v/>
      </c>
      <c r="C1190" s="127" t="str">
        <f>IFERROR(INDEX(GUTS!AJ1191:'GUTS'!BH1191,MATCH(1,GUTS!AK1191:'GUTS'!BI1191,0)),"")</f>
        <v/>
      </c>
      <c r="D1190" s="127" t="str">
        <f>IFERROR(INDEX(GUTS!AI1191:'GUTS'!BH1191,MATCH(2,GUTS!AK1191:'GUTS'!BI1191,0)),"")</f>
        <v/>
      </c>
      <c r="E1190" s="127" t="str">
        <f>IFERROR(INDEX(GUTS!AJ1191:'GUTS'!BH1191,MATCH(2,GUTS!AK1191:'GUTS'!BI1191,0)),"")</f>
        <v/>
      </c>
      <c r="F1190" s="127" t="str">
        <f>IFERROR(INDEX(GUTS!AI1191:'GUTS'!BH1191,MATCH(3,GUTS!AK1191:'GUTS'!BI1191,0)),"")</f>
        <v/>
      </c>
      <c r="G1190" s="127" t="str">
        <f>IFERROR(INDEX(GUTS!AJ1191:'GUTS'!BH1191,MATCH(3,GUTS!AK1191:'GUTS'!BI1191,0)),"")</f>
        <v/>
      </c>
      <c r="H1190" s="127" t="str">
        <f>IFERROR(INDEX(GUTS!AI1191:'GUTS'!BH1191,MATCH(4,GUTS!AK1191:'GUTS'!BI1191,0)),"")</f>
        <v/>
      </c>
      <c r="I1190" s="127" t="str">
        <f>IFERROR(INDEX(GUTS!AJ1191:'GUTS'!BH1191,MATCH(4,GUTS!AK1191:'GUTS'!BI1191,0)),"")</f>
        <v/>
      </c>
      <c r="J1190" s="127" t="str">
        <f>IFERROR(INDEX(GUTS!AI1191:'GUTS'!BH1191,MATCH(5,GUTS!AK1191:'GUTS'!BI1191,0)),"")</f>
        <v/>
      </c>
      <c r="K1190" s="127" t="str">
        <f>IFERROR(INDEX(GUTS!AJ1191:'GUTS'!BH1191,MATCH(5,GUTS!AK1191:'GUTS'!BI1191,0)),"")</f>
        <v/>
      </c>
      <c r="L1190" s="127" t="str">
        <f>IFERROR(INDEX(GUTS!AI1191:'GUTS'!BH1191,MATCH(6,GUTS!AK1191:'GUTS'!BI1191,0)),"")</f>
        <v/>
      </c>
      <c r="M1190" s="127" t="str">
        <f>IFERROR(INDEX(GUTS!AJ1191:'GUTS'!BH1191,MATCH(6,GUTS!AK1191:'GUTS'!BI1191,0)),"")</f>
        <v/>
      </c>
      <c r="N1190" s="127" t="e">
        <f>Audit!#REF!</f>
        <v>#REF!</v>
      </c>
      <c r="O1190" s="127" t="e">
        <f>Audit!#REF!</f>
        <v>#REF!</v>
      </c>
      <c r="P1190" s="127" t="e">
        <f>Audit!#REF!</f>
        <v>#REF!</v>
      </c>
    </row>
    <row r="1191" spans="1:16" hidden="1">
      <c r="A1191" s="127" t="e">
        <f>Audit!#REF!</f>
        <v>#REF!</v>
      </c>
      <c r="B1191" s="127" t="str">
        <f>IFERROR(INDEX(GUTS!AI1192:'GUTS'!BH1192,MATCH(1,GUTS!AK1192:'GUTS'!BI1192,0)),"")</f>
        <v/>
      </c>
      <c r="C1191" s="127" t="str">
        <f>IFERROR(INDEX(GUTS!AJ1192:'GUTS'!BH1192,MATCH(1,GUTS!AK1192:'GUTS'!BI1192,0)),"")</f>
        <v/>
      </c>
      <c r="D1191" s="127" t="str">
        <f>IFERROR(INDEX(GUTS!AI1192:'GUTS'!BH1192,MATCH(2,GUTS!AK1192:'GUTS'!BI1192,0)),"")</f>
        <v/>
      </c>
      <c r="E1191" s="127" t="str">
        <f>IFERROR(INDEX(GUTS!AJ1192:'GUTS'!BH1192,MATCH(2,GUTS!AK1192:'GUTS'!BI1192,0)),"")</f>
        <v/>
      </c>
      <c r="F1191" s="127" t="str">
        <f>IFERROR(INDEX(GUTS!AI1192:'GUTS'!BH1192,MATCH(3,GUTS!AK1192:'GUTS'!BI1192,0)),"")</f>
        <v/>
      </c>
      <c r="G1191" s="127" t="str">
        <f>IFERROR(INDEX(GUTS!AJ1192:'GUTS'!BH1192,MATCH(3,GUTS!AK1192:'GUTS'!BI1192,0)),"")</f>
        <v/>
      </c>
      <c r="H1191" s="127" t="str">
        <f>IFERROR(INDEX(GUTS!AI1192:'GUTS'!BH1192,MATCH(4,GUTS!AK1192:'GUTS'!BI1192,0)),"")</f>
        <v/>
      </c>
      <c r="I1191" s="127" t="str">
        <f>IFERROR(INDEX(GUTS!AJ1192:'GUTS'!BH1192,MATCH(4,GUTS!AK1192:'GUTS'!BI1192,0)),"")</f>
        <v/>
      </c>
      <c r="J1191" s="127" t="str">
        <f>IFERROR(INDEX(GUTS!AI1192:'GUTS'!BH1192,MATCH(5,GUTS!AK1192:'GUTS'!BI1192,0)),"")</f>
        <v/>
      </c>
      <c r="K1191" s="127" t="str">
        <f>IFERROR(INDEX(GUTS!AJ1192:'GUTS'!BH1192,MATCH(5,GUTS!AK1192:'GUTS'!BI1192,0)),"")</f>
        <v/>
      </c>
      <c r="L1191" s="127" t="str">
        <f>IFERROR(INDEX(GUTS!AI1192:'GUTS'!BH1192,MATCH(6,GUTS!AK1192:'GUTS'!BI1192,0)),"")</f>
        <v/>
      </c>
      <c r="M1191" s="127" t="str">
        <f>IFERROR(INDEX(GUTS!AJ1192:'GUTS'!BH1192,MATCH(6,GUTS!AK1192:'GUTS'!BI1192,0)),"")</f>
        <v/>
      </c>
      <c r="N1191" s="127" t="e">
        <f>Audit!#REF!</f>
        <v>#REF!</v>
      </c>
      <c r="O1191" s="127" t="e">
        <f>Audit!#REF!</f>
        <v>#REF!</v>
      </c>
      <c r="P1191" s="127" t="e">
        <f>Audit!#REF!</f>
        <v>#REF!</v>
      </c>
    </row>
    <row r="1192" spans="1:16" hidden="1">
      <c r="A1192" s="127" t="e">
        <f>Audit!#REF!</f>
        <v>#REF!</v>
      </c>
      <c r="B1192" s="127" t="str">
        <f>IFERROR(INDEX(GUTS!AI1193:'GUTS'!BH1193,MATCH(1,GUTS!AK1193:'GUTS'!BI1193,0)),"")</f>
        <v/>
      </c>
      <c r="C1192" s="127" t="str">
        <f>IFERROR(INDEX(GUTS!AJ1193:'GUTS'!BH1193,MATCH(1,GUTS!AK1193:'GUTS'!BI1193,0)),"")</f>
        <v/>
      </c>
      <c r="D1192" s="127" t="str">
        <f>IFERROR(INDEX(GUTS!AI1193:'GUTS'!BH1193,MATCH(2,GUTS!AK1193:'GUTS'!BI1193,0)),"")</f>
        <v/>
      </c>
      <c r="E1192" s="127" t="str">
        <f>IFERROR(INDEX(GUTS!AJ1193:'GUTS'!BH1193,MATCH(2,GUTS!AK1193:'GUTS'!BI1193,0)),"")</f>
        <v/>
      </c>
      <c r="F1192" s="127" t="str">
        <f>IFERROR(INDEX(GUTS!AI1193:'GUTS'!BH1193,MATCH(3,GUTS!AK1193:'GUTS'!BI1193,0)),"")</f>
        <v/>
      </c>
      <c r="G1192" s="127" t="str">
        <f>IFERROR(INDEX(GUTS!AJ1193:'GUTS'!BH1193,MATCH(3,GUTS!AK1193:'GUTS'!BI1193,0)),"")</f>
        <v/>
      </c>
      <c r="H1192" s="127" t="str">
        <f>IFERROR(INDEX(GUTS!AI1193:'GUTS'!BH1193,MATCH(4,GUTS!AK1193:'GUTS'!BI1193,0)),"")</f>
        <v/>
      </c>
      <c r="I1192" s="127" t="str">
        <f>IFERROR(INDEX(GUTS!AJ1193:'GUTS'!BH1193,MATCH(4,GUTS!AK1193:'GUTS'!BI1193,0)),"")</f>
        <v/>
      </c>
      <c r="J1192" s="127" t="str">
        <f>IFERROR(INDEX(GUTS!AI1193:'GUTS'!BH1193,MATCH(5,GUTS!AK1193:'GUTS'!BI1193,0)),"")</f>
        <v/>
      </c>
      <c r="K1192" s="127" t="str">
        <f>IFERROR(INDEX(GUTS!AJ1193:'GUTS'!BH1193,MATCH(5,GUTS!AK1193:'GUTS'!BI1193,0)),"")</f>
        <v/>
      </c>
      <c r="L1192" s="127" t="str">
        <f>IFERROR(INDEX(GUTS!AI1193:'GUTS'!BH1193,MATCH(6,GUTS!AK1193:'GUTS'!BI1193,0)),"")</f>
        <v/>
      </c>
      <c r="M1192" s="127" t="str">
        <f>IFERROR(INDEX(GUTS!AJ1193:'GUTS'!BH1193,MATCH(6,GUTS!AK1193:'GUTS'!BI1193,0)),"")</f>
        <v/>
      </c>
      <c r="N1192" s="127" t="e">
        <f>Audit!#REF!</f>
        <v>#REF!</v>
      </c>
      <c r="O1192" s="127" t="e">
        <f>Audit!#REF!</f>
        <v>#REF!</v>
      </c>
      <c r="P1192" s="127" t="e">
        <f>Audit!#REF!</f>
        <v>#REF!</v>
      </c>
    </row>
    <row r="1193" spans="1:16" hidden="1">
      <c r="A1193" s="127" t="e">
        <f>Audit!#REF!</f>
        <v>#REF!</v>
      </c>
      <c r="B1193" s="127" t="str">
        <f>IFERROR(INDEX(GUTS!AI1194:'GUTS'!BH1194,MATCH(1,GUTS!AK1194:'GUTS'!BI1194,0)),"")</f>
        <v/>
      </c>
      <c r="C1193" s="127" t="str">
        <f>IFERROR(INDEX(GUTS!AJ1194:'GUTS'!BH1194,MATCH(1,GUTS!AK1194:'GUTS'!BI1194,0)),"")</f>
        <v/>
      </c>
      <c r="D1193" s="127" t="str">
        <f>IFERROR(INDEX(GUTS!AI1194:'GUTS'!BH1194,MATCH(2,GUTS!AK1194:'GUTS'!BI1194,0)),"")</f>
        <v/>
      </c>
      <c r="E1193" s="127" t="str">
        <f>IFERROR(INDEX(GUTS!AJ1194:'GUTS'!BH1194,MATCH(2,GUTS!AK1194:'GUTS'!BI1194,0)),"")</f>
        <v/>
      </c>
      <c r="F1193" s="127" t="str">
        <f>IFERROR(INDEX(GUTS!AI1194:'GUTS'!BH1194,MATCH(3,GUTS!AK1194:'GUTS'!BI1194,0)),"")</f>
        <v/>
      </c>
      <c r="G1193" s="127" t="str">
        <f>IFERROR(INDEX(GUTS!AJ1194:'GUTS'!BH1194,MATCH(3,GUTS!AK1194:'GUTS'!BI1194,0)),"")</f>
        <v/>
      </c>
      <c r="H1193" s="127" t="str">
        <f>IFERROR(INDEX(GUTS!AI1194:'GUTS'!BH1194,MATCH(4,GUTS!AK1194:'GUTS'!BI1194,0)),"")</f>
        <v/>
      </c>
      <c r="I1193" s="127" t="str">
        <f>IFERROR(INDEX(GUTS!AJ1194:'GUTS'!BH1194,MATCH(4,GUTS!AK1194:'GUTS'!BI1194,0)),"")</f>
        <v/>
      </c>
      <c r="J1193" s="127" t="str">
        <f>IFERROR(INDEX(GUTS!AI1194:'GUTS'!BH1194,MATCH(5,GUTS!AK1194:'GUTS'!BI1194,0)),"")</f>
        <v/>
      </c>
      <c r="K1193" s="127" t="str">
        <f>IFERROR(INDEX(GUTS!AJ1194:'GUTS'!BH1194,MATCH(5,GUTS!AK1194:'GUTS'!BI1194,0)),"")</f>
        <v/>
      </c>
      <c r="L1193" s="127" t="str">
        <f>IFERROR(INDEX(GUTS!AI1194:'GUTS'!BH1194,MATCH(6,GUTS!AK1194:'GUTS'!BI1194,0)),"")</f>
        <v/>
      </c>
      <c r="M1193" s="127" t="str">
        <f>IFERROR(INDEX(GUTS!AJ1194:'GUTS'!BH1194,MATCH(6,GUTS!AK1194:'GUTS'!BI1194,0)),"")</f>
        <v/>
      </c>
      <c r="N1193" s="127" t="e">
        <f>Audit!#REF!</f>
        <v>#REF!</v>
      </c>
      <c r="O1193" s="127" t="e">
        <f>Audit!#REF!</f>
        <v>#REF!</v>
      </c>
      <c r="P1193" s="127" t="e">
        <f>Audit!#REF!</f>
        <v>#REF!</v>
      </c>
    </row>
    <row r="1194" spans="1:16" hidden="1">
      <c r="A1194" s="127" t="e">
        <f>Audit!#REF!</f>
        <v>#REF!</v>
      </c>
      <c r="B1194" s="127" t="str">
        <f>IFERROR(INDEX(GUTS!AI1195:'GUTS'!BH1195,MATCH(1,GUTS!AK1195:'GUTS'!BI1195,0)),"")</f>
        <v/>
      </c>
      <c r="C1194" s="127" t="str">
        <f>IFERROR(INDEX(GUTS!AJ1195:'GUTS'!BH1195,MATCH(1,GUTS!AK1195:'GUTS'!BI1195,0)),"")</f>
        <v/>
      </c>
      <c r="D1194" s="127" t="str">
        <f>IFERROR(INDEX(GUTS!AI1195:'GUTS'!BH1195,MATCH(2,GUTS!AK1195:'GUTS'!BI1195,0)),"")</f>
        <v/>
      </c>
      <c r="E1194" s="127" t="str">
        <f>IFERROR(INDEX(GUTS!AJ1195:'GUTS'!BH1195,MATCH(2,GUTS!AK1195:'GUTS'!BI1195,0)),"")</f>
        <v/>
      </c>
      <c r="F1194" s="127" t="str">
        <f>IFERROR(INDEX(GUTS!AI1195:'GUTS'!BH1195,MATCH(3,GUTS!AK1195:'GUTS'!BI1195,0)),"")</f>
        <v/>
      </c>
      <c r="G1194" s="127" t="str">
        <f>IFERROR(INDEX(GUTS!AJ1195:'GUTS'!BH1195,MATCH(3,GUTS!AK1195:'GUTS'!BI1195,0)),"")</f>
        <v/>
      </c>
      <c r="H1194" s="127" t="str">
        <f>IFERROR(INDEX(GUTS!AI1195:'GUTS'!BH1195,MATCH(4,GUTS!AK1195:'GUTS'!BI1195,0)),"")</f>
        <v/>
      </c>
      <c r="I1194" s="127" t="str">
        <f>IFERROR(INDEX(GUTS!AJ1195:'GUTS'!BH1195,MATCH(4,GUTS!AK1195:'GUTS'!BI1195,0)),"")</f>
        <v/>
      </c>
      <c r="J1194" s="127" t="str">
        <f>IFERROR(INDEX(GUTS!AI1195:'GUTS'!BH1195,MATCH(5,GUTS!AK1195:'GUTS'!BI1195,0)),"")</f>
        <v/>
      </c>
      <c r="K1194" s="127" t="str">
        <f>IFERROR(INDEX(GUTS!AJ1195:'GUTS'!BH1195,MATCH(5,GUTS!AK1195:'GUTS'!BI1195,0)),"")</f>
        <v/>
      </c>
      <c r="L1194" s="127" t="str">
        <f>IFERROR(INDEX(GUTS!AI1195:'GUTS'!BH1195,MATCH(6,GUTS!AK1195:'GUTS'!BI1195,0)),"")</f>
        <v/>
      </c>
      <c r="M1194" s="127" t="str">
        <f>IFERROR(INDEX(GUTS!AJ1195:'GUTS'!BH1195,MATCH(6,GUTS!AK1195:'GUTS'!BI1195,0)),"")</f>
        <v/>
      </c>
      <c r="N1194" s="127" t="e">
        <f>Audit!#REF!</f>
        <v>#REF!</v>
      </c>
      <c r="O1194" s="127" t="e">
        <f>Audit!#REF!</f>
        <v>#REF!</v>
      </c>
      <c r="P1194" s="127" t="e">
        <f>Audit!#REF!</f>
        <v>#REF!</v>
      </c>
    </row>
    <row r="1195" spans="1:16" hidden="1">
      <c r="A1195" s="127" t="e">
        <f>Audit!#REF!</f>
        <v>#REF!</v>
      </c>
      <c r="B1195" s="127" t="str">
        <f>IFERROR(INDEX(GUTS!AI1196:'GUTS'!BH1196,MATCH(1,GUTS!AK1196:'GUTS'!BI1196,0)),"")</f>
        <v/>
      </c>
      <c r="C1195" s="127" t="str">
        <f>IFERROR(INDEX(GUTS!AJ1196:'GUTS'!BH1196,MATCH(1,GUTS!AK1196:'GUTS'!BI1196,0)),"")</f>
        <v/>
      </c>
      <c r="D1195" s="127" t="str">
        <f>IFERROR(INDEX(GUTS!AI1196:'GUTS'!BH1196,MATCH(2,GUTS!AK1196:'GUTS'!BI1196,0)),"")</f>
        <v/>
      </c>
      <c r="E1195" s="127" t="str">
        <f>IFERROR(INDEX(GUTS!AJ1196:'GUTS'!BH1196,MATCH(2,GUTS!AK1196:'GUTS'!BI1196,0)),"")</f>
        <v/>
      </c>
      <c r="F1195" s="127" t="str">
        <f>IFERROR(INDEX(GUTS!AI1196:'GUTS'!BH1196,MATCH(3,GUTS!AK1196:'GUTS'!BI1196,0)),"")</f>
        <v/>
      </c>
      <c r="G1195" s="127" t="str">
        <f>IFERROR(INDEX(GUTS!AJ1196:'GUTS'!BH1196,MATCH(3,GUTS!AK1196:'GUTS'!BI1196,0)),"")</f>
        <v/>
      </c>
      <c r="H1195" s="127" t="str">
        <f>IFERROR(INDEX(GUTS!AI1196:'GUTS'!BH1196,MATCH(4,GUTS!AK1196:'GUTS'!BI1196,0)),"")</f>
        <v/>
      </c>
      <c r="I1195" s="127" t="str">
        <f>IFERROR(INDEX(GUTS!AJ1196:'GUTS'!BH1196,MATCH(4,GUTS!AK1196:'GUTS'!BI1196,0)),"")</f>
        <v/>
      </c>
      <c r="J1195" s="127" t="str">
        <f>IFERROR(INDEX(GUTS!AI1196:'GUTS'!BH1196,MATCH(5,GUTS!AK1196:'GUTS'!BI1196,0)),"")</f>
        <v/>
      </c>
      <c r="K1195" s="127" t="str">
        <f>IFERROR(INDEX(GUTS!AJ1196:'GUTS'!BH1196,MATCH(5,GUTS!AK1196:'GUTS'!BI1196,0)),"")</f>
        <v/>
      </c>
      <c r="L1195" s="127" t="str">
        <f>IFERROR(INDEX(GUTS!AI1196:'GUTS'!BH1196,MATCH(6,GUTS!AK1196:'GUTS'!BI1196,0)),"")</f>
        <v/>
      </c>
      <c r="M1195" s="127" t="str">
        <f>IFERROR(INDEX(GUTS!AJ1196:'GUTS'!BH1196,MATCH(6,GUTS!AK1196:'GUTS'!BI1196,0)),"")</f>
        <v/>
      </c>
      <c r="N1195" s="127" t="e">
        <f>Audit!#REF!</f>
        <v>#REF!</v>
      </c>
      <c r="O1195" s="127" t="e">
        <f>Audit!#REF!</f>
        <v>#REF!</v>
      </c>
      <c r="P1195" s="127" t="e">
        <f>Audit!#REF!</f>
        <v>#REF!</v>
      </c>
    </row>
    <row r="1196" spans="1:16">
      <c r="A1196" s="127" t="e">
        <f>Audit!#REF!</f>
        <v>#REF!</v>
      </c>
      <c r="B1196" s="127" t="str">
        <f>IFERROR(INDEX(GUTS!AI1197:'GUTS'!BH1197,MATCH(1,GUTS!AK1197:'GUTS'!BI1197,0)),"")</f>
        <v/>
      </c>
      <c r="C1196" s="127" t="str">
        <f>IFERROR(INDEX(GUTS!AJ1197:'GUTS'!BH1197,MATCH(1,GUTS!AK1197:'GUTS'!BI1197,0)),"")</f>
        <v/>
      </c>
      <c r="D1196" s="127" t="str">
        <f>IFERROR(INDEX(GUTS!AI1197:'GUTS'!BH1197,MATCH(2,GUTS!AK1197:'GUTS'!BI1197,0)),"")</f>
        <v/>
      </c>
      <c r="E1196" s="127" t="str">
        <f>IFERROR(INDEX(GUTS!AJ1197:'GUTS'!BH1197,MATCH(2,GUTS!AK1197:'GUTS'!BI1197,0)),"")</f>
        <v/>
      </c>
      <c r="F1196" s="127" t="str">
        <f>IFERROR(INDEX(GUTS!AI1197:'GUTS'!BH1197,MATCH(3,GUTS!AK1197:'GUTS'!BI1197,0)),"")</f>
        <v/>
      </c>
      <c r="G1196" s="127" t="str">
        <f>IFERROR(INDEX(GUTS!AJ1197:'GUTS'!BH1197,MATCH(3,GUTS!AK1197:'GUTS'!BI1197,0)),"")</f>
        <v/>
      </c>
      <c r="H1196" s="127" t="str">
        <f>IFERROR(INDEX(GUTS!AI1197:'GUTS'!BH1197,MATCH(4,GUTS!AK1197:'GUTS'!BI1197,0)),"")</f>
        <v/>
      </c>
      <c r="I1196" s="127" t="str">
        <f>IFERROR(INDEX(GUTS!AJ1197:'GUTS'!BH1197,MATCH(4,GUTS!AK1197:'GUTS'!BI1197,0)),"")</f>
        <v/>
      </c>
      <c r="J1196" s="127" t="str">
        <f>IFERROR(INDEX(GUTS!AI1197:'GUTS'!BH1197,MATCH(5,GUTS!AK1197:'GUTS'!BI1197,0)),"")</f>
        <v/>
      </c>
      <c r="K1196" s="127" t="str">
        <f>IFERROR(INDEX(GUTS!AJ1197:'GUTS'!BH1197,MATCH(5,GUTS!AK1197:'GUTS'!BI1197,0)),"")</f>
        <v/>
      </c>
      <c r="L1196" s="127" t="str">
        <f>IFERROR(INDEX(GUTS!AI1197:'GUTS'!BH1197,MATCH(6,GUTS!AK1197:'GUTS'!BI1197,0)),"")</f>
        <v/>
      </c>
      <c r="M1196" s="127" t="str">
        <f>IFERROR(INDEX(GUTS!AJ1197:'GUTS'!BH1197,MATCH(6,GUTS!AK1197:'GUTS'!BI1197,0)),"")</f>
        <v/>
      </c>
      <c r="N1196" s="127" t="e">
        <f>Audit!#REF!</f>
        <v>#REF!</v>
      </c>
      <c r="O1196" s="127" t="e">
        <f>Audit!#REF!</f>
        <v>#REF!</v>
      </c>
      <c r="P1196" s="127" t="e">
        <f>Audit!#REF!</f>
        <v>#REF!</v>
      </c>
    </row>
    <row r="1197" spans="1:16" hidden="1">
      <c r="A1197" s="127" t="e">
        <f>Audit!#REF!</f>
        <v>#REF!</v>
      </c>
      <c r="B1197" s="127" t="str">
        <f>IFERROR(INDEX(GUTS!AI1198:'GUTS'!BH1198,MATCH(1,GUTS!AK1198:'GUTS'!BI1198,0)),"")</f>
        <v/>
      </c>
      <c r="C1197" s="127" t="str">
        <f>IFERROR(INDEX(GUTS!AJ1198:'GUTS'!BH1198,MATCH(1,GUTS!AK1198:'GUTS'!BI1198,0)),"")</f>
        <v/>
      </c>
      <c r="D1197" s="127" t="str">
        <f>IFERROR(INDEX(GUTS!AI1198:'GUTS'!BH1198,MATCH(2,GUTS!AK1198:'GUTS'!BI1198,0)),"")</f>
        <v/>
      </c>
      <c r="E1197" s="127" t="str">
        <f>IFERROR(INDEX(GUTS!AJ1198:'GUTS'!BH1198,MATCH(2,GUTS!AK1198:'GUTS'!BI1198,0)),"")</f>
        <v/>
      </c>
      <c r="F1197" s="127" t="str">
        <f>IFERROR(INDEX(GUTS!AI1198:'GUTS'!BH1198,MATCH(3,GUTS!AK1198:'GUTS'!BI1198,0)),"")</f>
        <v/>
      </c>
      <c r="G1197" s="127" t="str">
        <f>IFERROR(INDEX(GUTS!AJ1198:'GUTS'!BH1198,MATCH(3,GUTS!AK1198:'GUTS'!BI1198,0)),"")</f>
        <v/>
      </c>
      <c r="H1197" s="127" t="str">
        <f>IFERROR(INDEX(GUTS!AI1198:'GUTS'!BH1198,MATCH(4,GUTS!AK1198:'GUTS'!BI1198,0)),"")</f>
        <v/>
      </c>
      <c r="I1197" s="127" t="str">
        <f>IFERROR(INDEX(GUTS!AJ1198:'GUTS'!BH1198,MATCH(4,GUTS!AK1198:'GUTS'!BI1198,0)),"")</f>
        <v/>
      </c>
      <c r="J1197" s="127" t="str">
        <f>IFERROR(INDEX(GUTS!AI1198:'GUTS'!BH1198,MATCH(5,GUTS!AK1198:'GUTS'!BI1198,0)),"")</f>
        <v/>
      </c>
      <c r="K1197" s="127" t="str">
        <f>IFERROR(INDEX(GUTS!AJ1198:'GUTS'!BH1198,MATCH(5,GUTS!AK1198:'GUTS'!BI1198,0)),"")</f>
        <v/>
      </c>
      <c r="L1197" s="127" t="str">
        <f>IFERROR(INDEX(GUTS!AI1198:'GUTS'!BH1198,MATCH(6,GUTS!AK1198:'GUTS'!BI1198,0)),"")</f>
        <v/>
      </c>
      <c r="M1197" s="127" t="str">
        <f>IFERROR(INDEX(GUTS!AJ1198:'GUTS'!BH1198,MATCH(6,GUTS!AK1198:'GUTS'!BI1198,0)),"")</f>
        <v/>
      </c>
      <c r="N1197" s="127" t="e">
        <f>Audit!#REF!</f>
        <v>#REF!</v>
      </c>
      <c r="O1197" s="127" t="e">
        <f>Audit!#REF!</f>
        <v>#REF!</v>
      </c>
      <c r="P1197" s="127" t="e">
        <f>Audit!#REF!</f>
        <v>#REF!</v>
      </c>
    </row>
    <row r="1198" spans="1:16" hidden="1">
      <c r="A1198" s="127" t="e">
        <f>Audit!#REF!</f>
        <v>#REF!</v>
      </c>
      <c r="B1198" s="127" t="str">
        <f>IFERROR(INDEX(GUTS!AI1199:'GUTS'!BH1199,MATCH(1,GUTS!AK1199:'GUTS'!BI1199,0)),"")</f>
        <v/>
      </c>
      <c r="C1198" s="127" t="str">
        <f>IFERROR(INDEX(GUTS!AJ1199:'GUTS'!BH1199,MATCH(1,GUTS!AK1199:'GUTS'!BI1199,0)),"")</f>
        <v/>
      </c>
      <c r="D1198" s="127" t="str">
        <f>IFERROR(INDEX(GUTS!AI1199:'GUTS'!BH1199,MATCH(2,GUTS!AK1199:'GUTS'!BI1199,0)),"")</f>
        <v/>
      </c>
      <c r="E1198" s="127" t="str">
        <f>IFERROR(INDEX(GUTS!AJ1199:'GUTS'!BH1199,MATCH(2,GUTS!AK1199:'GUTS'!BI1199,0)),"")</f>
        <v/>
      </c>
      <c r="F1198" s="127" t="str">
        <f>IFERROR(INDEX(GUTS!AI1199:'GUTS'!BH1199,MATCH(3,GUTS!AK1199:'GUTS'!BI1199,0)),"")</f>
        <v/>
      </c>
      <c r="G1198" s="127" t="str">
        <f>IFERROR(INDEX(GUTS!AJ1199:'GUTS'!BH1199,MATCH(3,GUTS!AK1199:'GUTS'!BI1199,0)),"")</f>
        <v/>
      </c>
      <c r="H1198" s="127" t="str">
        <f>IFERROR(INDEX(GUTS!AI1199:'GUTS'!BH1199,MATCH(4,GUTS!AK1199:'GUTS'!BI1199,0)),"")</f>
        <v/>
      </c>
      <c r="I1198" s="127" t="str">
        <f>IFERROR(INDEX(GUTS!AJ1199:'GUTS'!BH1199,MATCH(4,GUTS!AK1199:'GUTS'!BI1199,0)),"")</f>
        <v/>
      </c>
      <c r="J1198" s="127" t="str">
        <f>IFERROR(INDEX(GUTS!AI1199:'GUTS'!BH1199,MATCH(5,GUTS!AK1199:'GUTS'!BI1199,0)),"")</f>
        <v/>
      </c>
      <c r="K1198" s="127" t="str">
        <f>IFERROR(INDEX(GUTS!AJ1199:'GUTS'!BH1199,MATCH(5,GUTS!AK1199:'GUTS'!BI1199,0)),"")</f>
        <v/>
      </c>
      <c r="L1198" s="127" t="str">
        <f>IFERROR(INDEX(GUTS!AI1199:'GUTS'!BH1199,MATCH(6,GUTS!AK1199:'GUTS'!BI1199,0)),"")</f>
        <v/>
      </c>
      <c r="M1198" s="127" t="str">
        <f>IFERROR(INDEX(GUTS!AJ1199:'GUTS'!BH1199,MATCH(6,GUTS!AK1199:'GUTS'!BI1199,0)),"")</f>
        <v/>
      </c>
      <c r="N1198" s="127" t="e">
        <f>Audit!#REF!</f>
        <v>#REF!</v>
      </c>
      <c r="O1198" s="127" t="e">
        <f>Audit!#REF!</f>
        <v>#REF!</v>
      </c>
      <c r="P1198" s="127" t="e">
        <f>Audit!#REF!</f>
        <v>#REF!</v>
      </c>
    </row>
    <row r="1199" spans="1:16" hidden="1">
      <c r="A1199" s="127" t="e">
        <f>Audit!#REF!</f>
        <v>#REF!</v>
      </c>
      <c r="B1199" s="127" t="str">
        <f>IFERROR(INDEX(GUTS!AI1200:'GUTS'!BH1200,MATCH(1,GUTS!AK1200:'GUTS'!BI1200,0)),"")</f>
        <v/>
      </c>
      <c r="C1199" s="127" t="str">
        <f>IFERROR(INDEX(GUTS!AJ1200:'GUTS'!BH1200,MATCH(1,GUTS!AK1200:'GUTS'!BI1200,0)),"")</f>
        <v/>
      </c>
      <c r="D1199" s="127" t="str">
        <f>IFERROR(INDEX(GUTS!AI1200:'GUTS'!BH1200,MATCH(2,GUTS!AK1200:'GUTS'!BI1200,0)),"")</f>
        <v/>
      </c>
      <c r="E1199" s="127" t="str">
        <f>IFERROR(INDEX(GUTS!AJ1200:'GUTS'!BH1200,MATCH(2,GUTS!AK1200:'GUTS'!BI1200,0)),"")</f>
        <v/>
      </c>
      <c r="F1199" s="127" t="str">
        <f>IFERROR(INDEX(GUTS!AI1200:'GUTS'!BH1200,MATCH(3,GUTS!AK1200:'GUTS'!BI1200,0)),"")</f>
        <v/>
      </c>
      <c r="G1199" s="127" t="str">
        <f>IFERROR(INDEX(GUTS!AJ1200:'GUTS'!BH1200,MATCH(3,GUTS!AK1200:'GUTS'!BI1200,0)),"")</f>
        <v/>
      </c>
      <c r="H1199" s="127" t="str">
        <f>IFERROR(INDEX(GUTS!AI1200:'GUTS'!BH1200,MATCH(4,GUTS!AK1200:'GUTS'!BI1200,0)),"")</f>
        <v/>
      </c>
      <c r="I1199" s="127" t="str">
        <f>IFERROR(INDEX(GUTS!AJ1200:'GUTS'!BH1200,MATCH(4,GUTS!AK1200:'GUTS'!BI1200,0)),"")</f>
        <v/>
      </c>
      <c r="J1199" s="127" t="str">
        <f>IFERROR(INDEX(GUTS!AI1200:'GUTS'!BH1200,MATCH(5,GUTS!AK1200:'GUTS'!BI1200,0)),"")</f>
        <v/>
      </c>
      <c r="K1199" s="127" t="str">
        <f>IFERROR(INDEX(GUTS!AJ1200:'GUTS'!BH1200,MATCH(5,GUTS!AK1200:'GUTS'!BI1200,0)),"")</f>
        <v/>
      </c>
      <c r="L1199" s="127" t="str">
        <f>IFERROR(INDEX(GUTS!AI1200:'GUTS'!BH1200,MATCH(6,GUTS!AK1200:'GUTS'!BI1200,0)),"")</f>
        <v/>
      </c>
      <c r="M1199" s="127" t="str">
        <f>IFERROR(INDEX(GUTS!AJ1200:'GUTS'!BH1200,MATCH(6,GUTS!AK1200:'GUTS'!BI1200,0)),"")</f>
        <v/>
      </c>
      <c r="N1199" s="127" t="e">
        <f>Audit!#REF!</f>
        <v>#REF!</v>
      </c>
      <c r="O1199" s="127" t="e">
        <f>Audit!#REF!</f>
        <v>#REF!</v>
      </c>
      <c r="P1199" s="127" t="e">
        <f>Audit!#REF!</f>
        <v>#REF!</v>
      </c>
    </row>
    <row r="1200" spans="1:16" hidden="1">
      <c r="A1200" s="127" t="e">
        <f>Audit!#REF!</f>
        <v>#REF!</v>
      </c>
      <c r="B1200" s="127" t="str">
        <f>IFERROR(INDEX(GUTS!AI1201:'GUTS'!BH1201,MATCH(1,GUTS!AK1201:'GUTS'!BI1201,0)),"")</f>
        <v/>
      </c>
      <c r="C1200" s="127" t="str">
        <f>IFERROR(INDEX(GUTS!AJ1201:'GUTS'!BH1201,MATCH(1,GUTS!AK1201:'GUTS'!BI1201,0)),"")</f>
        <v/>
      </c>
      <c r="D1200" s="127" t="str">
        <f>IFERROR(INDEX(GUTS!AI1201:'GUTS'!BH1201,MATCH(2,GUTS!AK1201:'GUTS'!BI1201,0)),"")</f>
        <v/>
      </c>
      <c r="E1200" s="127" t="str">
        <f>IFERROR(INDEX(GUTS!AJ1201:'GUTS'!BH1201,MATCH(2,GUTS!AK1201:'GUTS'!BI1201,0)),"")</f>
        <v/>
      </c>
      <c r="F1200" s="127" t="str">
        <f>IFERROR(INDEX(GUTS!AI1201:'GUTS'!BH1201,MATCH(3,GUTS!AK1201:'GUTS'!BI1201,0)),"")</f>
        <v/>
      </c>
      <c r="G1200" s="127" t="str">
        <f>IFERROR(INDEX(GUTS!AJ1201:'GUTS'!BH1201,MATCH(3,GUTS!AK1201:'GUTS'!BI1201,0)),"")</f>
        <v/>
      </c>
      <c r="H1200" s="127" t="str">
        <f>IFERROR(INDEX(GUTS!AI1201:'GUTS'!BH1201,MATCH(4,GUTS!AK1201:'GUTS'!BI1201,0)),"")</f>
        <v/>
      </c>
      <c r="I1200" s="127" t="str">
        <f>IFERROR(INDEX(GUTS!AJ1201:'GUTS'!BH1201,MATCH(4,GUTS!AK1201:'GUTS'!BI1201,0)),"")</f>
        <v/>
      </c>
      <c r="J1200" s="127" t="str">
        <f>IFERROR(INDEX(GUTS!AI1201:'GUTS'!BH1201,MATCH(5,GUTS!AK1201:'GUTS'!BI1201,0)),"")</f>
        <v/>
      </c>
      <c r="K1200" s="127" t="str">
        <f>IFERROR(INDEX(GUTS!AJ1201:'GUTS'!BH1201,MATCH(5,GUTS!AK1201:'GUTS'!BI1201,0)),"")</f>
        <v/>
      </c>
      <c r="L1200" s="127" t="str">
        <f>IFERROR(INDEX(GUTS!AI1201:'GUTS'!BH1201,MATCH(6,GUTS!AK1201:'GUTS'!BI1201,0)),"")</f>
        <v/>
      </c>
      <c r="M1200" s="127" t="str">
        <f>IFERROR(INDEX(GUTS!AJ1201:'GUTS'!BH1201,MATCH(6,GUTS!AK1201:'GUTS'!BI1201,0)),"")</f>
        <v/>
      </c>
      <c r="N1200" s="127" t="e">
        <f>Audit!#REF!</f>
        <v>#REF!</v>
      </c>
      <c r="O1200" s="127" t="e">
        <f>Audit!#REF!</f>
        <v>#REF!</v>
      </c>
      <c r="P1200" s="127" t="e">
        <f>Audit!#REF!</f>
        <v>#REF!</v>
      </c>
    </row>
    <row r="1201" spans="1:16" hidden="1">
      <c r="A1201" s="127" t="e">
        <f>Audit!#REF!</f>
        <v>#REF!</v>
      </c>
      <c r="B1201" s="127" t="str">
        <f>IFERROR(INDEX(GUTS!AI1202:'GUTS'!BH1202,MATCH(1,GUTS!AK1202:'GUTS'!BI1202,0)),"")</f>
        <v/>
      </c>
      <c r="C1201" s="127" t="str">
        <f>IFERROR(INDEX(GUTS!AJ1202:'GUTS'!BH1202,MATCH(1,GUTS!AK1202:'GUTS'!BI1202,0)),"")</f>
        <v/>
      </c>
      <c r="D1201" s="127" t="str">
        <f>IFERROR(INDEX(GUTS!AI1202:'GUTS'!BH1202,MATCH(2,GUTS!AK1202:'GUTS'!BI1202,0)),"")</f>
        <v/>
      </c>
      <c r="E1201" s="127" t="str">
        <f>IFERROR(INDEX(GUTS!AJ1202:'GUTS'!BH1202,MATCH(2,GUTS!AK1202:'GUTS'!BI1202,0)),"")</f>
        <v/>
      </c>
      <c r="F1201" s="127" t="str">
        <f>IFERROR(INDEX(GUTS!AI1202:'GUTS'!BH1202,MATCH(3,GUTS!AK1202:'GUTS'!BI1202,0)),"")</f>
        <v/>
      </c>
      <c r="G1201" s="127" t="str">
        <f>IFERROR(INDEX(GUTS!AJ1202:'GUTS'!BH1202,MATCH(3,GUTS!AK1202:'GUTS'!BI1202,0)),"")</f>
        <v/>
      </c>
      <c r="H1201" s="127" t="str">
        <f>IFERROR(INDEX(GUTS!AI1202:'GUTS'!BH1202,MATCH(4,GUTS!AK1202:'GUTS'!BI1202,0)),"")</f>
        <v/>
      </c>
      <c r="I1201" s="127" t="str">
        <f>IFERROR(INDEX(GUTS!AJ1202:'GUTS'!BH1202,MATCH(4,GUTS!AK1202:'GUTS'!BI1202,0)),"")</f>
        <v/>
      </c>
      <c r="J1201" s="127" t="str">
        <f>IFERROR(INDEX(GUTS!AI1202:'GUTS'!BH1202,MATCH(5,GUTS!AK1202:'GUTS'!BI1202,0)),"")</f>
        <v/>
      </c>
      <c r="K1201" s="127" t="str">
        <f>IFERROR(INDEX(GUTS!AJ1202:'GUTS'!BH1202,MATCH(5,GUTS!AK1202:'GUTS'!BI1202,0)),"")</f>
        <v/>
      </c>
      <c r="L1201" s="127" t="str">
        <f>IFERROR(INDEX(GUTS!AI1202:'GUTS'!BH1202,MATCH(6,GUTS!AK1202:'GUTS'!BI1202,0)),"")</f>
        <v/>
      </c>
      <c r="M1201" s="127" t="str">
        <f>IFERROR(INDEX(GUTS!AJ1202:'GUTS'!BH1202,MATCH(6,GUTS!AK1202:'GUTS'!BI1202,0)),"")</f>
        <v/>
      </c>
      <c r="N1201" s="127" t="e">
        <f>Audit!#REF!</f>
        <v>#REF!</v>
      </c>
      <c r="O1201" s="127" t="e">
        <f>Audit!#REF!</f>
        <v>#REF!</v>
      </c>
      <c r="P1201" s="127" t="e">
        <f>Audit!#REF!</f>
        <v>#REF!</v>
      </c>
    </row>
    <row r="1202" spans="1:16" hidden="1">
      <c r="A1202" s="127" t="e">
        <f>Audit!#REF!</f>
        <v>#REF!</v>
      </c>
      <c r="B1202" s="127" t="str">
        <f>IFERROR(INDEX(GUTS!AI1203:'GUTS'!BH1203,MATCH(1,GUTS!AK1203:'GUTS'!BI1203,0)),"")</f>
        <v/>
      </c>
      <c r="C1202" s="127" t="str">
        <f>IFERROR(INDEX(GUTS!AJ1203:'GUTS'!BH1203,MATCH(1,GUTS!AK1203:'GUTS'!BI1203,0)),"")</f>
        <v/>
      </c>
      <c r="D1202" s="127" t="str">
        <f>IFERROR(INDEX(GUTS!AI1203:'GUTS'!BH1203,MATCH(2,GUTS!AK1203:'GUTS'!BI1203,0)),"")</f>
        <v/>
      </c>
      <c r="E1202" s="127" t="str">
        <f>IFERROR(INDEX(GUTS!AJ1203:'GUTS'!BH1203,MATCH(2,GUTS!AK1203:'GUTS'!BI1203,0)),"")</f>
        <v/>
      </c>
      <c r="F1202" s="127" t="str">
        <f>IFERROR(INDEX(GUTS!AI1203:'GUTS'!BH1203,MATCH(3,GUTS!AK1203:'GUTS'!BI1203,0)),"")</f>
        <v/>
      </c>
      <c r="G1202" s="127" t="str">
        <f>IFERROR(INDEX(GUTS!AJ1203:'GUTS'!BH1203,MATCH(3,GUTS!AK1203:'GUTS'!BI1203,0)),"")</f>
        <v/>
      </c>
      <c r="H1202" s="127" t="str">
        <f>IFERROR(INDEX(GUTS!AI1203:'GUTS'!BH1203,MATCH(4,GUTS!AK1203:'GUTS'!BI1203,0)),"")</f>
        <v/>
      </c>
      <c r="I1202" s="127" t="str">
        <f>IFERROR(INDEX(GUTS!AJ1203:'GUTS'!BH1203,MATCH(4,GUTS!AK1203:'GUTS'!BI1203,0)),"")</f>
        <v/>
      </c>
      <c r="J1202" s="127" t="str">
        <f>IFERROR(INDEX(GUTS!AI1203:'GUTS'!BH1203,MATCH(5,GUTS!AK1203:'GUTS'!BI1203,0)),"")</f>
        <v/>
      </c>
      <c r="K1202" s="127" t="str">
        <f>IFERROR(INDEX(GUTS!AJ1203:'GUTS'!BH1203,MATCH(5,GUTS!AK1203:'GUTS'!BI1203,0)),"")</f>
        <v/>
      </c>
      <c r="L1202" s="127" t="str">
        <f>IFERROR(INDEX(GUTS!AI1203:'GUTS'!BH1203,MATCH(6,GUTS!AK1203:'GUTS'!BI1203,0)),"")</f>
        <v/>
      </c>
      <c r="M1202" s="127" t="str">
        <f>IFERROR(INDEX(GUTS!AJ1203:'GUTS'!BH1203,MATCH(6,GUTS!AK1203:'GUTS'!BI1203,0)),"")</f>
        <v/>
      </c>
      <c r="N1202" s="127" t="e">
        <f>Audit!#REF!</f>
        <v>#REF!</v>
      </c>
      <c r="O1202" s="127" t="e">
        <f>Audit!#REF!</f>
        <v>#REF!</v>
      </c>
      <c r="P1202" s="127" t="e">
        <f>Audit!#REF!</f>
        <v>#REF!</v>
      </c>
    </row>
    <row r="1203" spans="1:16" hidden="1">
      <c r="A1203" s="127" t="e">
        <f>Audit!#REF!</f>
        <v>#REF!</v>
      </c>
      <c r="B1203" s="127" t="str">
        <f>IFERROR(INDEX(GUTS!AI1204:'GUTS'!BH1204,MATCH(1,GUTS!AK1204:'GUTS'!BI1204,0)),"")</f>
        <v/>
      </c>
      <c r="C1203" s="127" t="str">
        <f>IFERROR(INDEX(GUTS!AJ1204:'GUTS'!BH1204,MATCH(1,GUTS!AK1204:'GUTS'!BI1204,0)),"")</f>
        <v/>
      </c>
      <c r="D1203" s="127" t="str">
        <f>IFERROR(INDEX(GUTS!AI1204:'GUTS'!BH1204,MATCH(2,GUTS!AK1204:'GUTS'!BI1204,0)),"")</f>
        <v/>
      </c>
      <c r="E1203" s="127" t="str">
        <f>IFERROR(INDEX(GUTS!AJ1204:'GUTS'!BH1204,MATCH(2,GUTS!AK1204:'GUTS'!BI1204,0)),"")</f>
        <v/>
      </c>
      <c r="F1203" s="127" t="str">
        <f>IFERROR(INDEX(GUTS!AI1204:'GUTS'!BH1204,MATCH(3,GUTS!AK1204:'GUTS'!BI1204,0)),"")</f>
        <v/>
      </c>
      <c r="G1203" s="127" t="str">
        <f>IFERROR(INDEX(GUTS!AJ1204:'GUTS'!BH1204,MATCH(3,GUTS!AK1204:'GUTS'!BI1204,0)),"")</f>
        <v/>
      </c>
      <c r="H1203" s="127" t="str">
        <f>IFERROR(INDEX(GUTS!AI1204:'GUTS'!BH1204,MATCH(4,GUTS!AK1204:'GUTS'!BI1204,0)),"")</f>
        <v/>
      </c>
      <c r="I1203" s="127" t="str">
        <f>IFERROR(INDEX(GUTS!AJ1204:'GUTS'!BH1204,MATCH(4,GUTS!AK1204:'GUTS'!BI1204,0)),"")</f>
        <v/>
      </c>
      <c r="J1203" s="127" t="str">
        <f>IFERROR(INDEX(GUTS!AI1204:'GUTS'!BH1204,MATCH(5,GUTS!AK1204:'GUTS'!BI1204,0)),"")</f>
        <v/>
      </c>
      <c r="K1203" s="127" t="str">
        <f>IFERROR(INDEX(GUTS!AJ1204:'GUTS'!BH1204,MATCH(5,GUTS!AK1204:'GUTS'!BI1204,0)),"")</f>
        <v/>
      </c>
      <c r="L1203" s="127" t="str">
        <f>IFERROR(INDEX(GUTS!AI1204:'GUTS'!BH1204,MATCH(6,GUTS!AK1204:'GUTS'!BI1204,0)),"")</f>
        <v/>
      </c>
      <c r="M1203" s="127" t="str">
        <f>IFERROR(INDEX(GUTS!AJ1204:'GUTS'!BH1204,MATCH(6,GUTS!AK1204:'GUTS'!BI1204,0)),"")</f>
        <v/>
      </c>
      <c r="N1203" s="127" t="e">
        <f>Audit!#REF!</f>
        <v>#REF!</v>
      </c>
      <c r="O1203" s="127" t="e">
        <f>Audit!#REF!</f>
        <v>#REF!</v>
      </c>
      <c r="P1203" s="127" t="e">
        <f>Audit!#REF!</f>
        <v>#REF!</v>
      </c>
    </row>
    <row r="1204" spans="1:16" hidden="1">
      <c r="A1204" s="127" t="e">
        <f>Audit!#REF!</f>
        <v>#REF!</v>
      </c>
      <c r="B1204" s="127" t="str">
        <f>IFERROR(INDEX(GUTS!AI1205:'GUTS'!BH1205,MATCH(1,GUTS!AK1205:'GUTS'!BI1205,0)),"")</f>
        <v/>
      </c>
      <c r="C1204" s="127" t="str">
        <f>IFERROR(INDEX(GUTS!AJ1205:'GUTS'!BH1205,MATCH(1,GUTS!AK1205:'GUTS'!BI1205,0)),"")</f>
        <v/>
      </c>
      <c r="D1204" s="127" t="str">
        <f>IFERROR(INDEX(GUTS!AI1205:'GUTS'!BH1205,MATCH(2,GUTS!AK1205:'GUTS'!BI1205,0)),"")</f>
        <v/>
      </c>
      <c r="E1204" s="127" t="str">
        <f>IFERROR(INDEX(GUTS!AJ1205:'GUTS'!BH1205,MATCH(2,GUTS!AK1205:'GUTS'!BI1205,0)),"")</f>
        <v/>
      </c>
      <c r="F1204" s="127" t="str">
        <f>IFERROR(INDEX(GUTS!AI1205:'GUTS'!BH1205,MATCH(3,GUTS!AK1205:'GUTS'!BI1205,0)),"")</f>
        <v/>
      </c>
      <c r="G1204" s="127" t="str">
        <f>IFERROR(INDEX(GUTS!AJ1205:'GUTS'!BH1205,MATCH(3,GUTS!AK1205:'GUTS'!BI1205,0)),"")</f>
        <v/>
      </c>
      <c r="H1204" s="127" t="str">
        <f>IFERROR(INDEX(GUTS!AI1205:'GUTS'!BH1205,MATCH(4,GUTS!AK1205:'GUTS'!BI1205,0)),"")</f>
        <v/>
      </c>
      <c r="I1204" s="127" t="str">
        <f>IFERROR(INDEX(GUTS!AJ1205:'GUTS'!BH1205,MATCH(4,GUTS!AK1205:'GUTS'!BI1205,0)),"")</f>
        <v/>
      </c>
      <c r="J1204" s="127" t="str">
        <f>IFERROR(INDEX(GUTS!AI1205:'GUTS'!BH1205,MATCH(5,GUTS!AK1205:'GUTS'!BI1205,0)),"")</f>
        <v/>
      </c>
      <c r="K1204" s="127" t="str">
        <f>IFERROR(INDEX(GUTS!AJ1205:'GUTS'!BH1205,MATCH(5,GUTS!AK1205:'GUTS'!BI1205,0)),"")</f>
        <v/>
      </c>
      <c r="L1204" s="127" t="str">
        <f>IFERROR(INDEX(GUTS!AI1205:'GUTS'!BH1205,MATCH(6,GUTS!AK1205:'GUTS'!BI1205,0)),"")</f>
        <v/>
      </c>
      <c r="M1204" s="127" t="str">
        <f>IFERROR(INDEX(GUTS!AJ1205:'GUTS'!BH1205,MATCH(6,GUTS!AK1205:'GUTS'!BI1205,0)),"")</f>
        <v/>
      </c>
      <c r="N1204" s="127" t="e">
        <f>Audit!#REF!</f>
        <v>#REF!</v>
      </c>
      <c r="O1204" s="127" t="e">
        <f>Audit!#REF!</f>
        <v>#REF!</v>
      </c>
      <c r="P1204" s="127" t="e">
        <f>Audit!#REF!</f>
        <v>#REF!</v>
      </c>
    </row>
    <row r="1205" spans="1:16" hidden="1">
      <c r="A1205" s="127" t="e">
        <f>Audit!#REF!</f>
        <v>#REF!</v>
      </c>
      <c r="B1205" s="127" t="str">
        <f>IFERROR(INDEX(GUTS!AI1206:'GUTS'!BH1206,MATCH(1,GUTS!AK1206:'GUTS'!BI1206,0)),"")</f>
        <v/>
      </c>
      <c r="C1205" s="127" t="str">
        <f>IFERROR(INDEX(GUTS!AJ1206:'GUTS'!BH1206,MATCH(1,GUTS!AK1206:'GUTS'!BI1206,0)),"")</f>
        <v/>
      </c>
      <c r="D1205" s="127" t="str">
        <f>IFERROR(INDEX(GUTS!AI1206:'GUTS'!BH1206,MATCH(2,GUTS!AK1206:'GUTS'!BI1206,0)),"")</f>
        <v/>
      </c>
      <c r="E1205" s="127" t="str">
        <f>IFERROR(INDEX(GUTS!AJ1206:'GUTS'!BH1206,MATCH(2,GUTS!AK1206:'GUTS'!BI1206,0)),"")</f>
        <v/>
      </c>
      <c r="F1205" s="127" t="str">
        <f>IFERROR(INDEX(GUTS!AI1206:'GUTS'!BH1206,MATCH(3,GUTS!AK1206:'GUTS'!BI1206,0)),"")</f>
        <v/>
      </c>
      <c r="G1205" s="127" t="str">
        <f>IFERROR(INDEX(GUTS!AJ1206:'GUTS'!BH1206,MATCH(3,GUTS!AK1206:'GUTS'!BI1206,0)),"")</f>
        <v/>
      </c>
      <c r="H1205" s="127" t="str">
        <f>IFERROR(INDEX(GUTS!AI1206:'GUTS'!BH1206,MATCH(4,GUTS!AK1206:'GUTS'!BI1206,0)),"")</f>
        <v/>
      </c>
      <c r="I1205" s="127" t="str">
        <f>IFERROR(INDEX(GUTS!AJ1206:'GUTS'!BH1206,MATCH(4,GUTS!AK1206:'GUTS'!BI1206,0)),"")</f>
        <v/>
      </c>
      <c r="J1205" s="127" t="str">
        <f>IFERROR(INDEX(GUTS!AI1206:'GUTS'!BH1206,MATCH(5,GUTS!AK1206:'GUTS'!BI1206,0)),"")</f>
        <v/>
      </c>
      <c r="K1205" s="127" t="str">
        <f>IFERROR(INDEX(GUTS!AJ1206:'GUTS'!BH1206,MATCH(5,GUTS!AK1206:'GUTS'!BI1206,0)),"")</f>
        <v/>
      </c>
      <c r="L1205" s="127" t="str">
        <f>IFERROR(INDEX(GUTS!AI1206:'GUTS'!BH1206,MATCH(6,GUTS!AK1206:'GUTS'!BI1206,0)),"")</f>
        <v/>
      </c>
      <c r="M1205" s="127" t="str">
        <f>IFERROR(INDEX(GUTS!AJ1206:'GUTS'!BH1206,MATCH(6,GUTS!AK1206:'GUTS'!BI1206,0)),"")</f>
        <v/>
      </c>
      <c r="N1205" s="127" t="e">
        <f>Audit!#REF!</f>
        <v>#REF!</v>
      </c>
      <c r="O1205" s="127" t="e">
        <f>Audit!#REF!</f>
        <v>#REF!</v>
      </c>
      <c r="P1205" s="127" t="e">
        <f>Audit!#REF!</f>
        <v>#REF!</v>
      </c>
    </row>
    <row r="1206" spans="1:16" hidden="1">
      <c r="A1206" s="127" t="e">
        <f>Audit!#REF!</f>
        <v>#REF!</v>
      </c>
      <c r="B1206" s="127" t="str">
        <f>IFERROR(INDEX(GUTS!AI1207:'GUTS'!BH1207,MATCH(1,GUTS!AK1207:'GUTS'!BI1207,0)),"")</f>
        <v/>
      </c>
      <c r="C1206" s="127" t="str">
        <f>IFERROR(INDEX(GUTS!AJ1207:'GUTS'!BH1207,MATCH(1,GUTS!AK1207:'GUTS'!BI1207,0)),"")</f>
        <v/>
      </c>
      <c r="D1206" s="127" t="str">
        <f>IFERROR(INDEX(GUTS!AI1207:'GUTS'!BH1207,MATCH(2,GUTS!AK1207:'GUTS'!BI1207,0)),"")</f>
        <v/>
      </c>
      <c r="E1206" s="127" t="str">
        <f>IFERROR(INDEX(GUTS!AJ1207:'GUTS'!BH1207,MATCH(2,GUTS!AK1207:'GUTS'!BI1207,0)),"")</f>
        <v/>
      </c>
      <c r="F1206" s="127" t="str">
        <f>IFERROR(INDEX(GUTS!AI1207:'GUTS'!BH1207,MATCH(3,GUTS!AK1207:'GUTS'!BI1207,0)),"")</f>
        <v/>
      </c>
      <c r="G1206" s="127" t="str">
        <f>IFERROR(INDEX(GUTS!AJ1207:'GUTS'!BH1207,MATCH(3,GUTS!AK1207:'GUTS'!BI1207,0)),"")</f>
        <v/>
      </c>
      <c r="H1206" s="127" t="str">
        <f>IFERROR(INDEX(GUTS!AI1207:'GUTS'!BH1207,MATCH(4,GUTS!AK1207:'GUTS'!BI1207,0)),"")</f>
        <v/>
      </c>
      <c r="I1206" s="127" t="str">
        <f>IFERROR(INDEX(GUTS!AJ1207:'GUTS'!BH1207,MATCH(4,GUTS!AK1207:'GUTS'!BI1207,0)),"")</f>
        <v/>
      </c>
      <c r="J1206" s="127" t="str">
        <f>IFERROR(INDEX(GUTS!AI1207:'GUTS'!BH1207,MATCH(5,GUTS!AK1207:'GUTS'!BI1207,0)),"")</f>
        <v/>
      </c>
      <c r="K1206" s="127" t="str">
        <f>IFERROR(INDEX(GUTS!AJ1207:'GUTS'!BH1207,MATCH(5,GUTS!AK1207:'GUTS'!BI1207,0)),"")</f>
        <v/>
      </c>
      <c r="L1206" s="127" t="str">
        <f>IFERROR(INDEX(GUTS!AI1207:'GUTS'!BH1207,MATCH(6,GUTS!AK1207:'GUTS'!BI1207,0)),"")</f>
        <v/>
      </c>
      <c r="M1206" s="127" t="str">
        <f>IFERROR(INDEX(GUTS!AJ1207:'GUTS'!BH1207,MATCH(6,GUTS!AK1207:'GUTS'!BI1207,0)),"")</f>
        <v/>
      </c>
      <c r="N1206" s="127" t="e">
        <f>Audit!#REF!</f>
        <v>#REF!</v>
      </c>
      <c r="O1206" s="127" t="e">
        <f>Audit!#REF!</f>
        <v>#REF!</v>
      </c>
      <c r="P1206" s="127" t="e">
        <f>Audit!#REF!</f>
        <v>#REF!</v>
      </c>
    </row>
    <row r="1207" spans="1:16" hidden="1">
      <c r="A1207" s="127" t="e">
        <f>Audit!#REF!</f>
        <v>#REF!</v>
      </c>
      <c r="B1207" s="127" t="str">
        <f>IFERROR(INDEX(GUTS!AI1208:'GUTS'!BH1208,MATCH(1,GUTS!AK1208:'GUTS'!BI1208,0)),"")</f>
        <v/>
      </c>
      <c r="C1207" s="127" t="str">
        <f>IFERROR(INDEX(GUTS!AJ1208:'GUTS'!BH1208,MATCH(1,GUTS!AK1208:'GUTS'!BI1208,0)),"")</f>
        <v/>
      </c>
      <c r="D1207" s="127" t="str">
        <f>IFERROR(INDEX(GUTS!AI1208:'GUTS'!BH1208,MATCH(2,GUTS!AK1208:'GUTS'!BI1208,0)),"")</f>
        <v/>
      </c>
      <c r="E1207" s="127" t="str">
        <f>IFERROR(INDEX(GUTS!AJ1208:'GUTS'!BH1208,MATCH(2,GUTS!AK1208:'GUTS'!BI1208,0)),"")</f>
        <v/>
      </c>
      <c r="F1207" s="127" t="str">
        <f>IFERROR(INDEX(GUTS!AI1208:'GUTS'!BH1208,MATCH(3,GUTS!AK1208:'GUTS'!BI1208,0)),"")</f>
        <v/>
      </c>
      <c r="G1207" s="127" t="str">
        <f>IFERROR(INDEX(GUTS!AJ1208:'GUTS'!BH1208,MATCH(3,GUTS!AK1208:'GUTS'!BI1208,0)),"")</f>
        <v/>
      </c>
      <c r="H1207" s="127" t="str">
        <f>IFERROR(INDEX(GUTS!AI1208:'GUTS'!BH1208,MATCH(4,GUTS!AK1208:'GUTS'!BI1208,0)),"")</f>
        <v/>
      </c>
      <c r="I1207" s="127" t="str">
        <f>IFERROR(INDEX(GUTS!AJ1208:'GUTS'!BH1208,MATCH(4,GUTS!AK1208:'GUTS'!BI1208,0)),"")</f>
        <v/>
      </c>
      <c r="J1207" s="127" t="str">
        <f>IFERROR(INDEX(GUTS!AI1208:'GUTS'!BH1208,MATCH(5,GUTS!AK1208:'GUTS'!BI1208,0)),"")</f>
        <v/>
      </c>
      <c r="K1207" s="127" t="str">
        <f>IFERROR(INDEX(GUTS!AJ1208:'GUTS'!BH1208,MATCH(5,GUTS!AK1208:'GUTS'!BI1208,0)),"")</f>
        <v/>
      </c>
      <c r="L1207" s="127" t="str">
        <f>IFERROR(INDEX(GUTS!AI1208:'GUTS'!BH1208,MATCH(6,GUTS!AK1208:'GUTS'!BI1208,0)),"")</f>
        <v/>
      </c>
      <c r="M1207" s="127" t="str">
        <f>IFERROR(INDEX(GUTS!AJ1208:'GUTS'!BH1208,MATCH(6,GUTS!AK1208:'GUTS'!BI1208,0)),"")</f>
        <v/>
      </c>
      <c r="N1207" s="127" t="e">
        <f>Audit!#REF!</f>
        <v>#REF!</v>
      </c>
      <c r="O1207" s="127" t="e">
        <f>Audit!#REF!</f>
        <v>#REF!</v>
      </c>
      <c r="P1207" s="127" t="e">
        <f>Audit!#REF!</f>
        <v>#REF!</v>
      </c>
    </row>
    <row r="1208" spans="1:16">
      <c r="A1208" s="127" t="e">
        <f>Audit!#REF!</f>
        <v>#REF!</v>
      </c>
      <c r="B1208" s="127" t="str">
        <f>IFERROR(INDEX(GUTS!AI1209:'GUTS'!BH1209,MATCH(1,GUTS!AK1209:'GUTS'!BI1209,0)),"")</f>
        <v/>
      </c>
      <c r="C1208" s="127" t="str">
        <f>IFERROR(INDEX(GUTS!AJ1209:'GUTS'!BH1209,MATCH(1,GUTS!AK1209:'GUTS'!BI1209,0)),"")</f>
        <v/>
      </c>
      <c r="D1208" s="127" t="str">
        <f>IFERROR(INDEX(GUTS!AI1209:'GUTS'!BH1209,MATCH(2,GUTS!AK1209:'GUTS'!BI1209,0)),"")</f>
        <v/>
      </c>
      <c r="E1208" s="127" t="str">
        <f>IFERROR(INDEX(GUTS!AJ1209:'GUTS'!BH1209,MATCH(2,GUTS!AK1209:'GUTS'!BI1209,0)),"")</f>
        <v/>
      </c>
      <c r="F1208" s="127" t="str">
        <f>IFERROR(INDEX(GUTS!AI1209:'GUTS'!BH1209,MATCH(3,GUTS!AK1209:'GUTS'!BI1209,0)),"")</f>
        <v/>
      </c>
      <c r="G1208" s="127" t="str">
        <f>IFERROR(INDEX(GUTS!AJ1209:'GUTS'!BH1209,MATCH(3,GUTS!AK1209:'GUTS'!BI1209,0)),"")</f>
        <v/>
      </c>
      <c r="H1208" s="127" t="str">
        <f>IFERROR(INDEX(GUTS!AI1209:'GUTS'!BH1209,MATCH(4,GUTS!AK1209:'GUTS'!BI1209,0)),"")</f>
        <v/>
      </c>
      <c r="I1208" s="127" t="str">
        <f>IFERROR(INDEX(GUTS!AJ1209:'GUTS'!BH1209,MATCH(4,GUTS!AK1209:'GUTS'!BI1209,0)),"")</f>
        <v/>
      </c>
      <c r="J1208" s="127" t="str">
        <f>IFERROR(INDEX(GUTS!AI1209:'GUTS'!BH1209,MATCH(5,GUTS!AK1209:'GUTS'!BI1209,0)),"")</f>
        <v/>
      </c>
      <c r="K1208" s="127" t="str">
        <f>IFERROR(INDEX(GUTS!AJ1209:'GUTS'!BH1209,MATCH(5,GUTS!AK1209:'GUTS'!BI1209,0)),"")</f>
        <v/>
      </c>
      <c r="L1208" s="127" t="str">
        <f>IFERROR(INDEX(GUTS!AI1209:'GUTS'!BH1209,MATCH(6,GUTS!AK1209:'GUTS'!BI1209,0)),"")</f>
        <v/>
      </c>
      <c r="M1208" s="127" t="str">
        <f>IFERROR(INDEX(GUTS!AJ1209:'GUTS'!BH1209,MATCH(6,GUTS!AK1209:'GUTS'!BI1209,0)),"")</f>
        <v/>
      </c>
      <c r="N1208" s="127" t="e">
        <f>Audit!#REF!</f>
        <v>#REF!</v>
      </c>
      <c r="O1208" s="127" t="e">
        <f>Audit!#REF!</f>
        <v>#REF!</v>
      </c>
      <c r="P1208" s="127" t="e">
        <f>Audit!#REF!</f>
        <v>#REF!</v>
      </c>
    </row>
    <row r="1209" spans="1:16" hidden="1">
      <c r="A1209" s="127" t="e">
        <f>Audit!#REF!</f>
        <v>#REF!</v>
      </c>
      <c r="B1209" s="127" t="str">
        <f>IFERROR(INDEX(GUTS!AI1210:'GUTS'!BH1210,MATCH(1,GUTS!AK1210:'GUTS'!BI1210,0)),"")</f>
        <v/>
      </c>
      <c r="C1209" s="127" t="str">
        <f>IFERROR(INDEX(GUTS!AJ1210:'GUTS'!BH1210,MATCH(1,GUTS!AK1210:'GUTS'!BI1210,0)),"")</f>
        <v/>
      </c>
      <c r="D1209" s="127" t="str">
        <f>IFERROR(INDEX(GUTS!AI1210:'GUTS'!BH1210,MATCH(2,GUTS!AK1210:'GUTS'!BI1210,0)),"")</f>
        <v/>
      </c>
      <c r="E1209" s="127" t="str">
        <f>IFERROR(INDEX(GUTS!AJ1210:'GUTS'!BH1210,MATCH(2,GUTS!AK1210:'GUTS'!BI1210,0)),"")</f>
        <v/>
      </c>
      <c r="F1209" s="127" t="str">
        <f>IFERROR(INDEX(GUTS!AI1210:'GUTS'!BH1210,MATCH(3,GUTS!AK1210:'GUTS'!BI1210,0)),"")</f>
        <v/>
      </c>
      <c r="G1209" s="127" t="str">
        <f>IFERROR(INDEX(GUTS!AJ1210:'GUTS'!BH1210,MATCH(3,GUTS!AK1210:'GUTS'!BI1210,0)),"")</f>
        <v/>
      </c>
      <c r="H1209" s="127" t="str">
        <f>IFERROR(INDEX(GUTS!AI1210:'GUTS'!BH1210,MATCH(4,GUTS!AK1210:'GUTS'!BI1210,0)),"")</f>
        <v/>
      </c>
      <c r="I1209" s="127" t="str">
        <f>IFERROR(INDEX(GUTS!AJ1210:'GUTS'!BH1210,MATCH(4,GUTS!AK1210:'GUTS'!BI1210,0)),"")</f>
        <v/>
      </c>
      <c r="J1209" s="127" t="str">
        <f>IFERROR(INDEX(GUTS!AI1210:'GUTS'!BH1210,MATCH(5,GUTS!AK1210:'GUTS'!BI1210,0)),"")</f>
        <v/>
      </c>
      <c r="K1209" s="127" t="str">
        <f>IFERROR(INDEX(GUTS!AJ1210:'GUTS'!BH1210,MATCH(5,GUTS!AK1210:'GUTS'!BI1210,0)),"")</f>
        <v/>
      </c>
      <c r="L1209" s="127" t="str">
        <f>IFERROR(INDEX(GUTS!AI1210:'GUTS'!BH1210,MATCH(6,GUTS!AK1210:'GUTS'!BI1210,0)),"")</f>
        <v/>
      </c>
      <c r="M1209" s="127" t="str">
        <f>IFERROR(INDEX(GUTS!AJ1210:'GUTS'!BH1210,MATCH(6,GUTS!AK1210:'GUTS'!BI1210,0)),"")</f>
        <v/>
      </c>
      <c r="N1209" s="127" t="e">
        <f>Audit!#REF!</f>
        <v>#REF!</v>
      </c>
      <c r="O1209" s="127" t="e">
        <f>Audit!#REF!</f>
        <v>#REF!</v>
      </c>
      <c r="P1209" s="127" t="e">
        <f>Audit!#REF!</f>
        <v>#REF!</v>
      </c>
    </row>
    <row r="1210" spans="1:16" hidden="1">
      <c r="A1210" s="127" t="e">
        <f>Audit!#REF!</f>
        <v>#REF!</v>
      </c>
      <c r="B1210" s="127" t="str">
        <f>IFERROR(INDEX(GUTS!AI1211:'GUTS'!BH1211,MATCH(1,GUTS!AK1211:'GUTS'!BI1211,0)),"")</f>
        <v/>
      </c>
      <c r="C1210" s="127" t="str">
        <f>IFERROR(INDEX(GUTS!AJ1211:'GUTS'!BH1211,MATCH(1,GUTS!AK1211:'GUTS'!BI1211,0)),"")</f>
        <v/>
      </c>
      <c r="D1210" s="127" t="str">
        <f>IFERROR(INDEX(GUTS!AI1211:'GUTS'!BH1211,MATCH(2,GUTS!AK1211:'GUTS'!BI1211,0)),"")</f>
        <v/>
      </c>
      <c r="E1210" s="127" t="str">
        <f>IFERROR(INDEX(GUTS!AJ1211:'GUTS'!BH1211,MATCH(2,GUTS!AK1211:'GUTS'!BI1211,0)),"")</f>
        <v/>
      </c>
      <c r="F1210" s="127" t="str">
        <f>IFERROR(INDEX(GUTS!AI1211:'GUTS'!BH1211,MATCH(3,GUTS!AK1211:'GUTS'!BI1211,0)),"")</f>
        <v/>
      </c>
      <c r="G1210" s="127" t="str">
        <f>IFERROR(INDEX(GUTS!AJ1211:'GUTS'!BH1211,MATCH(3,GUTS!AK1211:'GUTS'!BI1211,0)),"")</f>
        <v/>
      </c>
      <c r="H1210" s="127" t="str">
        <f>IFERROR(INDEX(GUTS!AI1211:'GUTS'!BH1211,MATCH(4,GUTS!AK1211:'GUTS'!BI1211,0)),"")</f>
        <v/>
      </c>
      <c r="I1210" s="127" t="str">
        <f>IFERROR(INDEX(GUTS!AJ1211:'GUTS'!BH1211,MATCH(4,GUTS!AK1211:'GUTS'!BI1211,0)),"")</f>
        <v/>
      </c>
      <c r="J1210" s="127" t="str">
        <f>IFERROR(INDEX(GUTS!AI1211:'GUTS'!BH1211,MATCH(5,GUTS!AK1211:'GUTS'!BI1211,0)),"")</f>
        <v/>
      </c>
      <c r="K1210" s="127" t="str">
        <f>IFERROR(INDEX(GUTS!AJ1211:'GUTS'!BH1211,MATCH(5,GUTS!AK1211:'GUTS'!BI1211,0)),"")</f>
        <v/>
      </c>
      <c r="L1210" s="127" t="str">
        <f>IFERROR(INDEX(GUTS!AI1211:'GUTS'!BH1211,MATCH(6,GUTS!AK1211:'GUTS'!BI1211,0)),"")</f>
        <v/>
      </c>
      <c r="M1210" s="127" t="str">
        <f>IFERROR(INDEX(GUTS!AJ1211:'GUTS'!BH1211,MATCH(6,GUTS!AK1211:'GUTS'!BI1211,0)),"")</f>
        <v/>
      </c>
      <c r="N1210" s="127" t="e">
        <f>Audit!#REF!</f>
        <v>#REF!</v>
      </c>
      <c r="O1210" s="127" t="e">
        <f>Audit!#REF!</f>
        <v>#REF!</v>
      </c>
      <c r="P1210" s="127" t="e">
        <f>Audit!#REF!</f>
        <v>#REF!</v>
      </c>
    </row>
    <row r="1211" spans="1:16" hidden="1">
      <c r="A1211" s="127" t="e">
        <f>Audit!#REF!</f>
        <v>#REF!</v>
      </c>
      <c r="B1211" s="127" t="str">
        <f>IFERROR(INDEX(GUTS!AI1212:'GUTS'!BH1212,MATCH(1,GUTS!AK1212:'GUTS'!BI1212,0)),"")</f>
        <v/>
      </c>
      <c r="C1211" s="127" t="str">
        <f>IFERROR(INDEX(GUTS!AJ1212:'GUTS'!BH1212,MATCH(1,GUTS!AK1212:'GUTS'!BI1212,0)),"")</f>
        <v/>
      </c>
      <c r="D1211" s="127" t="str">
        <f>IFERROR(INDEX(GUTS!AI1212:'GUTS'!BH1212,MATCH(2,GUTS!AK1212:'GUTS'!BI1212,0)),"")</f>
        <v/>
      </c>
      <c r="E1211" s="127" t="str">
        <f>IFERROR(INDEX(GUTS!AJ1212:'GUTS'!BH1212,MATCH(2,GUTS!AK1212:'GUTS'!BI1212,0)),"")</f>
        <v/>
      </c>
      <c r="F1211" s="127" t="str">
        <f>IFERROR(INDEX(GUTS!AI1212:'GUTS'!BH1212,MATCH(3,GUTS!AK1212:'GUTS'!BI1212,0)),"")</f>
        <v/>
      </c>
      <c r="G1211" s="127" t="str">
        <f>IFERROR(INDEX(GUTS!AJ1212:'GUTS'!BH1212,MATCH(3,GUTS!AK1212:'GUTS'!BI1212,0)),"")</f>
        <v/>
      </c>
      <c r="H1211" s="127" t="str">
        <f>IFERROR(INDEX(GUTS!AI1212:'GUTS'!BH1212,MATCH(4,GUTS!AK1212:'GUTS'!BI1212,0)),"")</f>
        <v/>
      </c>
      <c r="I1211" s="127" t="str">
        <f>IFERROR(INDEX(GUTS!AJ1212:'GUTS'!BH1212,MATCH(4,GUTS!AK1212:'GUTS'!BI1212,0)),"")</f>
        <v/>
      </c>
      <c r="J1211" s="127" t="str">
        <f>IFERROR(INDEX(GUTS!AI1212:'GUTS'!BH1212,MATCH(5,GUTS!AK1212:'GUTS'!BI1212,0)),"")</f>
        <v/>
      </c>
      <c r="K1211" s="127" t="str">
        <f>IFERROR(INDEX(GUTS!AJ1212:'GUTS'!BH1212,MATCH(5,GUTS!AK1212:'GUTS'!BI1212,0)),"")</f>
        <v/>
      </c>
      <c r="L1211" s="127" t="str">
        <f>IFERROR(INDEX(GUTS!AI1212:'GUTS'!BH1212,MATCH(6,GUTS!AK1212:'GUTS'!BI1212,0)),"")</f>
        <v/>
      </c>
      <c r="M1211" s="127" t="str">
        <f>IFERROR(INDEX(GUTS!AJ1212:'GUTS'!BH1212,MATCH(6,GUTS!AK1212:'GUTS'!BI1212,0)),"")</f>
        <v/>
      </c>
      <c r="N1211" s="127" t="e">
        <f>Audit!#REF!</f>
        <v>#REF!</v>
      </c>
      <c r="O1211" s="127" t="e">
        <f>Audit!#REF!</f>
        <v>#REF!</v>
      </c>
      <c r="P1211" s="127" t="e">
        <f>Audit!#REF!</f>
        <v>#REF!</v>
      </c>
    </row>
    <row r="1212" spans="1:16" hidden="1">
      <c r="A1212" s="127" t="e">
        <f>Audit!#REF!</f>
        <v>#REF!</v>
      </c>
      <c r="B1212" s="127" t="str">
        <f>IFERROR(INDEX(GUTS!AI1213:'GUTS'!BH1213,MATCH(1,GUTS!AK1213:'GUTS'!BI1213,0)),"")</f>
        <v/>
      </c>
      <c r="C1212" s="127" t="str">
        <f>IFERROR(INDEX(GUTS!AJ1213:'GUTS'!BH1213,MATCH(1,GUTS!AK1213:'GUTS'!BI1213,0)),"")</f>
        <v/>
      </c>
      <c r="D1212" s="127" t="str">
        <f>IFERROR(INDEX(GUTS!AI1213:'GUTS'!BH1213,MATCH(2,GUTS!AK1213:'GUTS'!BI1213,0)),"")</f>
        <v/>
      </c>
      <c r="E1212" s="127" t="str">
        <f>IFERROR(INDEX(GUTS!AJ1213:'GUTS'!BH1213,MATCH(2,GUTS!AK1213:'GUTS'!BI1213,0)),"")</f>
        <v/>
      </c>
      <c r="F1212" s="127" t="str">
        <f>IFERROR(INDEX(GUTS!AI1213:'GUTS'!BH1213,MATCH(3,GUTS!AK1213:'GUTS'!BI1213,0)),"")</f>
        <v/>
      </c>
      <c r="G1212" s="127" t="str">
        <f>IFERROR(INDEX(GUTS!AJ1213:'GUTS'!BH1213,MATCH(3,GUTS!AK1213:'GUTS'!BI1213,0)),"")</f>
        <v/>
      </c>
      <c r="H1212" s="127" t="str">
        <f>IFERROR(INDEX(GUTS!AI1213:'GUTS'!BH1213,MATCH(4,GUTS!AK1213:'GUTS'!BI1213,0)),"")</f>
        <v/>
      </c>
      <c r="I1212" s="127" t="str">
        <f>IFERROR(INDEX(GUTS!AJ1213:'GUTS'!BH1213,MATCH(4,GUTS!AK1213:'GUTS'!BI1213,0)),"")</f>
        <v/>
      </c>
      <c r="J1212" s="127" t="str">
        <f>IFERROR(INDEX(GUTS!AI1213:'GUTS'!BH1213,MATCH(5,GUTS!AK1213:'GUTS'!BI1213,0)),"")</f>
        <v/>
      </c>
      <c r="K1212" s="127" t="str">
        <f>IFERROR(INDEX(GUTS!AJ1213:'GUTS'!BH1213,MATCH(5,GUTS!AK1213:'GUTS'!BI1213,0)),"")</f>
        <v/>
      </c>
      <c r="L1212" s="127" t="str">
        <f>IFERROR(INDEX(GUTS!AI1213:'GUTS'!BH1213,MATCH(6,GUTS!AK1213:'GUTS'!BI1213,0)),"")</f>
        <v/>
      </c>
      <c r="M1212" s="127" t="str">
        <f>IFERROR(INDEX(GUTS!AJ1213:'GUTS'!BH1213,MATCH(6,GUTS!AK1213:'GUTS'!BI1213,0)),"")</f>
        <v/>
      </c>
      <c r="N1212" s="127" t="e">
        <f>Audit!#REF!</f>
        <v>#REF!</v>
      </c>
      <c r="O1212" s="127" t="e">
        <f>Audit!#REF!</f>
        <v>#REF!</v>
      </c>
      <c r="P1212" s="127" t="e">
        <f>Audit!#REF!</f>
        <v>#REF!</v>
      </c>
    </row>
    <row r="1213" spans="1:16" hidden="1">
      <c r="A1213" s="127" t="e">
        <f>Audit!#REF!</f>
        <v>#REF!</v>
      </c>
      <c r="B1213" s="127" t="str">
        <f>IFERROR(INDEX(GUTS!AI1214:'GUTS'!BH1214,MATCH(1,GUTS!AK1214:'GUTS'!BI1214,0)),"")</f>
        <v/>
      </c>
      <c r="C1213" s="127" t="str">
        <f>IFERROR(INDEX(GUTS!AJ1214:'GUTS'!BH1214,MATCH(1,GUTS!AK1214:'GUTS'!BI1214,0)),"")</f>
        <v/>
      </c>
      <c r="D1213" s="127" t="str">
        <f>IFERROR(INDEX(GUTS!AI1214:'GUTS'!BH1214,MATCH(2,GUTS!AK1214:'GUTS'!BI1214,0)),"")</f>
        <v/>
      </c>
      <c r="E1213" s="127" t="str">
        <f>IFERROR(INDEX(GUTS!AJ1214:'GUTS'!BH1214,MATCH(2,GUTS!AK1214:'GUTS'!BI1214,0)),"")</f>
        <v/>
      </c>
      <c r="F1213" s="127" t="str">
        <f>IFERROR(INDEX(GUTS!AI1214:'GUTS'!BH1214,MATCH(3,GUTS!AK1214:'GUTS'!BI1214,0)),"")</f>
        <v/>
      </c>
      <c r="G1213" s="127" t="str">
        <f>IFERROR(INDEX(GUTS!AJ1214:'GUTS'!BH1214,MATCH(3,GUTS!AK1214:'GUTS'!BI1214,0)),"")</f>
        <v/>
      </c>
      <c r="H1213" s="127" t="str">
        <f>IFERROR(INDEX(GUTS!AI1214:'GUTS'!BH1214,MATCH(4,GUTS!AK1214:'GUTS'!BI1214,0)),"")</f>
        <v/>
      </c>
      <c r="I1213" s="127" t="str">
        <f>IFERROR(INDEX(GUTS!AJ1214:'GUTS'!BH1214,MATCH(4,GUTS!AK1214:'GUTS'!BI1214,0)),"")</f>
        <v/>
      </c>
      <c r="J1213" s="127" t="str">
        <f>IFERROR(INDEX(GUTS!AI1214:'GUTS'!BH1214,MATCH(5,GUTS!AK1214:'GUTS'!BI1214,0)),"")</f>
        <v/>
      </c>
      <c r="K1213" s="127" t="str">
        <f>IFERROR(INDEX(GUTS!AJ1214:'GUTS'!BH1214,MATCH(5,GUTS!AK1214:'GUTS'!BI1214,0)),"")</f>
        <v/>
      </c>
      <c r="L1213" s="127" t="str">
        <f>IFERROR(INDEX(GUTS!AI1214:'GUTS'!BH1214,MATCH(6,GUTS!AK1214:'GUTS'!BI1214,0)),"")</f>
        <v/>
      </c>
      <c r="M1213" s="127" t="str">
        <f>IFERROR(INDEX(GUTS!AJ1214:'GUTS'!BH1214,MATCH(6,GUTS!AK1214:'GUTS'!BI1214,0)),"")</f>
        <v/>
      </c>
      <c r="N1213" s="127" t="e">
        <f>Audit!#REF!</f>
        <v>#REF!</v>
      </c>
      <c r="O1213" s="127" t="e">
        <f>Audit!#REF!</f>
        <v>#REF!</v>
      </c>
      <c r="P1213" s="127" t="e">
        <f>Audit!#REF!</f>
        <v>#REF!</v>
      </c>
    </row>
    <row r="1214" spans="1:16" hidden="1">
      <c r="A1214" s="127" t="e">
        <f>Audit!#REF!</f>
        <v>#REF!</v>
      </c>
      <c r="B1214" s="127" t="str">
        <f>IFERROR(INDEX(GUTS!AI1215:'GUTS'!BH1215,MATCH(1,GUTS!AK1215:'GUTS'!BI1215,0)),"")</f>
        <v/>
      </c>
      <c r="C1214" s="127" t="str">
        <f>IFERROR(INDEX(GUTS!AJ1215:'GUTS'!BH1215,MATCH(1,GUTS!AK1215:'GUTS'!BI1215,0)),"")</f>
        <v/>
      </c>
      <c r="D1214" s="127" t="str">
        <f>IFERROR(INDEX(GUTS!AI1215:'GUTS'!BH1215,MATCH(2,GUTS!AK1215:'GUTS'!BI1215,0)),"")</f>
        <v/>
      </c>
      <c r="E1214" s="127" t="str">
        <f>IFERROR(INDEX(GUTS!AJ1215:'GUTS'!BH1215,MATCH(2,GUTS!AK1215:'GUTS'!BI1215,0)),"")</f>
        <v/>
      </c>
      <c r="F1214" s="127" t="str">
        <f>IFERROR(INDEX(GUTS!AI1215:'GUTS'!BH1215,MATCH(3,GUTS!AK1215:'GUTS'!BI1215,0)),"")</f>
        <v/>
      </c>
      <c r="G1214" s="127" t="str">
        <f>IFERROR(INDEX(GUTS!AJ1215:'GUTS'!BH1215,MATCH(3,GUTS!AK1215:'GUTS'!BI1215,0)),"")</f>
        <v/>
      </c>
      <c r="H1214" s="127" t="str">
        <f>IFERROR(INDEX(GUTS!AI1215:'GUTS'!BH1215,MATCH(4,GUTS!AK1215:'GUTS'!BI1215,0)),"")</f>
        <v/>
      </c>
      <c r="I1214" s="127" t="str">
        <f>IFERROR(INDEX(GUTS!AJ1215:'GUTS'!BH1215,MATCH(4,GUTS!AK1215:'GUTS'!BI1215,0)),"")</f>
        <v/>
      </c>
      <c r="J1214" s="127" t="str">
        <f>IFERROR(INDEX(GUTS!AI1215:'GUTS'!BH1215,MATCH(5,GUTS!AK1215:'GUTS'!BI1215,0)),"")</f>
        <v/>
      </c>
      <c r="K1214" s="127" t="str">
        <f>IFERROR(INDEX(GUTS!AJ1215:'GUTS'!BH1215,MATCH(5,GUTS!AK1215:'GUTS'!BI1215,0)),"")</f>
        <v/>
      </c>
      <c r="L1214" s="127" t="str">
        <f>IFERROR(INDEX(GUTS!AI1215:'GUTS'!BH1215,MATCH(6,GUTS!AK1215:'GUTS'!BI1215,0)),"")</f>
        <v/>
      </c>
      <c r="M1214" s="127" t="str">
        <f>IFERROR(INDEX(GUTS!AJ1215:'GUTS'!BH1215,MATCH(6,GUTS!AK1215:'GUTS'!BI1215,0)),"")</f>
        <v/>
      </c>
      <c r="N1214" s="127" t="e">
        <f>Audit!#REF!</f>
        <v>#REF!</v>
      </c>
      <c r="O1214" s="127" t="e">
        <f>Audit!#REF!</f>
        <v>#REF!</v>
      </c>
      <c r="P1214" s="127" t="e">
        <f>Audit!#REF!</f>
        <v>#REF!</v>
      </c>
    </row>
    <row r="1215" spans="1:16" hidden="1">
      <c r="A1215" s="127" t="e">
        <f>Audit!#REF!</f>
        <v>#REF!</v>
      </c>
      <c r="B1215" s="127" t="str">
        <f>IFERROR(INDEX(GUTS!AI1216:'GUTS'!BH1216,MATCH(1,GUTS!AK1216:'GUTS'!BI1216,0)),"")</f>
        <v/>
      </c>
      <c r="C1215" s="127" t="str">
        <f>IFERROR(INDEX(GUTS!AJ1216:'GUTS'!BH1216,MATCH(1,GUTS!AK1216:'GUTS'!BI1216,0)),"")</f>
        <v/>
      </c>
      <c r="D1215" s="127" t="str">
        <f>IFERROR(INDEX(GUTS!AI1216:'GUTS'!BH1216,MATCH(2,GUTS!AK1216:'GUTS'!BI1216,0)),"")</f>
        <v/>
      </c>
      <c r="E1215" s="127" t="str">
        <f>IFERROR(INDEX(GUTS!AJ1216:'GUTS'!BH1216,MATCH(2,GUTS!AK1216:'GUTS'!BI1216,0)),"")</f>
        <v/>
      </c>
      <c r="F1215" s="127" t="str">
        <f>IFERROR(INDEX(GUTS!AI1216:'GUTS'!BH1216,MATCH(3,GUTS!AK1216:'GUTS'!BI1216,0)),"")</f>
        <v/>
      </c>
      <c r="G1215" s="127" t="str">
        <f>IFERROR(INDEX(GUTS!AJ1216:'GUTS'!BH1216,MATCH(3,GUTS!AK1216:'GUTS'!BI1216,0)),"")</f>
        <v/>
      </c>
      <c r="H1215" s="127" t="str">
        <f>IFERROR(INDEX(GUTS!AI1216:'GUTS'!BH1216,MATCH(4,GUTS!AK1216:'GUTS'!BI1216,0)),"")</f>
        <v/>
      </c>
      <c r="I1215" s="127" t="str">
        <f>IFERROR(INDEX(GUTS!AJ1216:'GUTS'!BH1216,MATCH(4,GUTS!AK1216:'GUTS'!BI1216,0)),"")</f>
        <v/>
      </c>
      <c r="J1215" s="127" t="str">
        <f>IFERROR(INDEX(GUTS!AI1216:'GUTS'!BH1216,MATCH(5,GUTS!AK1216:'GUTS'!BI1216,0)),"")</f>
        <v/>
      </c>
      <c r="K1215" s="127" t="str">
        <f>IFERROR(INDEX(GUTS!AJ1216:'GUTS'!BH1216,MATCH(5,GUTS!AK1216:'GUTS'!BI1216,0)),"")</f>
        <v/>
      </c>
      <c r="L1215" s="127" t="str">
        <f>IFERROR(INDEX(GUTS!AI1216:'GUTS'!BH1216,MATCH(6,GUTS!AK1216:'GUTS'!BI1216,0)),"")</f>
        <v/>
      </c>
      <c r="M1215" s="127" t="str">
        <f>IFERROR(INDEX(GUTS!AJ1216:'GUTS'!BH1216,MATCH(6,GUTS!AK1216:'GUTS'!BI1216,0)),"")</f>
        <v/>
      </c>
      <c r="N1215" s="127" t="e">
        <f>Audit!#REF!</f>
        <v>#REF!</v>
      </c>
      <c r="O1215" s="127" t="e">
        <f>Audit!#REF!</f>
        <v>#REF!</v>
      </c>
      <c r="P1215" s="127" t="e">
        <f>Audit!#REF!</f>
        <v>#REF!</v>
      </c>
    </row>
    <row r="1216" spans="1:16" hidden="1">
      <c r="A1216" s="127" t="e">
        <f>Audit!#REF!</f>
        <v>#REF!</v>
      </c>
      <c r="B1216" s="127" t="str">
        <f>IFERROR(INDEX(GUTS!AI1217:'GUTS'!BH1217,MATCH(1,GUTS!AK1217:'GUTS'!BI1217,0)),"")</f>
        <v/>
      </c>
      <c r="C1216" s="127" t="str">
        <f>IFERROR(INDEX(GUTS!AJ1217:'GUTS'!BH1217,MATCH(1,GUTS!AK1217:'GUTS'!BI1217,0)),"")</f>
        <v/>
      </c>
      <c r="D1216" s="127" t="str">
        <f>IFERROR(INDEX(GUTS!AI1217:'GUTS'!BH1217,MATCH(2,GUTS!AK1217:'GUTS'!BI1217,0)),"")</f>
        <v/>
      </c>
      <c r="E1216" s="127" t="str">
        <f>IFERROR(INDEX(GUTS!AJ1217:'GUTS'!BH1217,MATCH(2,GUTS!AK1217:'GUTS'!BI1217,0)),"")</f>
        <v/>
      </c>
      <c r="F1216" s="127" t="str">
        <f>IFERROR(INDEX(GUTS!AI1217:'GUTS'!BH1217,MATCH(3,GUTS!AK1217:'GUTS'!BI1217,0)),"")</f>
        <v/>
      </c>
      <c r="G1216" s="127" t="str">
        <f>IFERROR(INDEX(GUTS!AJ1217:'GUTS'!BH1217,MATCH(3,GUTS!AK1217:'GUTS'!BI1217,0)),"")</f>
        <v/>
      </c>
      <c r="H1216" s="127" t="str">
        <f>IFERROR(INDEX(GUTS!AI1217:'GUTS'!BH1217,MATCH(4,GUTS!AK1217:'GUTS'!BI1217,0)),"")</f>
        <v/>
      </c>
      <c r="I1216" s="127" t="str">
        <f>IFERROR(INDEX(GUTS!AJ1217:'GUTS'!BH1217,MATCH(4,GUTS!AK1217:'GUTS'!BI1217,0)),"")</f>
        <v/>
      </c>
      <c r="J1216" s="127" t="str">
        <f>IFERROR(INDEX(GUTS!AI1217:'GUTS'!BH1217,MATCH(5,GUTS!AK1217:'GUTS'!BI1217,0)),"")</f>
        <v/>
      </c>
      <c r="K1216" s="127" t="str">
        <f>IFERROR(INDEX(GUTS!AJ1217:'GUTS'!BH1217,MATCH(5,GUTS!AK1217:'GUTS'!BI1217,0)),"")</f>
        <v/>
      </c>
      <c r="L1216" s="127" t="str">
        <f>IFERROR(INDEX(GUTS!AI1217:'GUTS'!BH1217,MATCH(6,GUTS!AK1217:'GUTS'!BI1217,0)),"")</f>
        <v/>
      </c>
      <c r="M1216" s="127" t="str">
        <f>IFERROR(INDEX(GUTS!AJ1217:'GUTS'!BH1217,MATCH(6,GUTS!AK1217:'GUTS'!BI1217,0)),"")</f>
        <v/>
      </c>
      <c r="N1216" s="127" t="e">
        <f>Audit!#REF!</f>
        <v>#REF!</v>
      </c>
      <c r="O1216" s="127" t="e">
        <f>Audit!#REF!</f>
        <v>#REF!</v>
      </c>
      <c r="P1216" s="127" t="e">
        <f>Audit!#REF!</f>
        <v>#REF!</v>
      </c>
    </row>
    <row r="1217" spans="1:16" hidden="1">
      <c r="A1217" s="127" t="e">
        <f>Audit!#REF!</f>
        <v>#REF!</v>
      </c>
      <c r="B1217" s="127" t="str">
        <f>IFERROR(INDEX(GUTS!AI1218:'GUTS'!BH1218,MATCH(1,GUTS!AK1218:'GUTS'!BI1218,0)),"")</f>
        <v/>
      </c>
      <c r="C1217" s="127" t="str">
        <f>IFERROR(INDEX(GUTS!AJ1218:'GUTS'!BH1218,MATCH(1,GUTS!AK1218:'GUTS'!BI1218,0)),"")</f>
        <v/>
      </c>
      <c r="D1217" s="127" t="str">
        <f>IFERROR(INDEX(GUTS!AI1218:'GUTS'!BH1218,MATCH(2,GUTS!AK1218:'GUTS'!BI1218,0)),"")</f>
        <v/>
      </c>
      <c r="E1217" s="127" t="str">
        <f>IFERROR(INDEX(GUTS!AJ1218:'GUTS'!BH1218,MATCH(2,GUTS!AK1218:'GUTS'!BI1218,0)),"")</f>
        <v/>
      </c>
      <c r="F1217" s="127" t="str">
        <f>IFERROR(INDEX(GUTS!AI1218:'GUTS'!BH1218,MATCH(3,GUTS!AK1218:'GUTS'!BI1218,0)),"")</f>
        <v/>
      </c>
      <c r="G1217" s="127" t="str">
        <f>IFERROR(INDEX(GUTS!AJ1218:'GUTS'!BH1218,MATCH(3,GUTS!AK1218:'GUTS'!BI1218,0)),"")</f>
        <v/>
      </c>
      <c r="H1217" s="127" t="str">
        <f>IFERROR(INDEX(GUTS!AI1218:'GUTS'!BH1218,MATCH(4,GUTS!AK1218:'GUTS'!BI1218,0)),"")</f>
        <v/>
      </c>
      <c r="I1217" s="127" t="str">
        <f>IFERROR(INDEX(GUTS!AJ1218:'GUTS'!BH1218,MATCH(4,GUTS!AK1218:'GUTS'!BI1218,0)),"")</f>
        <v/>
      </c>
      <c r="J1217" s="127" t="str">
        <f>IFERROR(INDEX(GUTS!AI1218:'GUTS'!BH1218,MATCH(5,GUTS!AK1218:'GUTS'!BI1218,0)),"")</f>
        <v/>
      </c>
      <c r="K1217" s="127" t="str">
        <f>IFERROR(INDEX(GUTS!AJ1218:'GUTS'!BH1218,MATCH(5,GUTS!AK1218:'GUTS'!BI1218,0)),"")</f>
        <v/>
      </c>
      <c r="L1217" s="127" t="str">
        <f>IFERROR(INDEX(GUTS!AI1218:'GUTS'!BH1218,MATCH(6,GUTS!AK1218:'GUTS'!BI1218,0)),"")</f>
        <v/>
      </c>
      <c r="M1217" s="127" t="str">
        <f>IFERROR(INDEX(GUTS!AJ1218:'GUTS'!BH1218,MATCH(6,GUTS!AK1218:'GUTS'!BI1218,0)),"")</f>
        <v/>
      </c>
      <c r="N1217" s="127" t="e">
        <f>Audit!#REF!</f>
        <v>#REF!</v>
      </c>
      <c r="O1217" s="127" t="e">
        <f>Audit!#REF!</f>
        <v>#REF!</v>
      </c>
      <c r="P1217" s="127" t="e">
        <f>Audit!#REF!</f>
        <v>#REF!</v>
      </c>
    </row>
    <row r="1218" spans="1:16" hidden="1">
      <c r="A1218" s="127" t="e">
        <f>Audit!#REF!</f>
        <v>#REF!</v>
      </c>
      <c r="B1218" s="127" t="str">
        <f>IFERROR(INDEX(GUTS!AI1219:'GUTS'!BH1219,MATCH(1,GUTS!AK1219:'GUTS'!BI1219,0)),"")</f>
        <v/>
      </c>
      <c r="C1218" s="127" t="str">
        <f>IFERROR(INDEX(GUTS!AJ1219:'GUTS'!BH1219,MATCH(1,GUTS!AK1219:'GUTS'!BI1219,0)),"")</f>
        <v/>
      </c>
      <c r="D1218" s="127" t="str">
        <f>IFERROR(INDEX(GUTS!AI1219:'GUTS'!BH1219,MATCH(2,GUTS!AK1219:'GUTS'!BI1219,0)),"")</f>
        <v/>
      </c>
      <c r="E1218" s="127" t="str">
        <f>IFERROR(INDEX(GUTS!AJ1219:'GUTS'!BH1219,MATCH(2,GUTS!AK1219:'GUTS'!BI1219,0)),"")</f>
        <v/>
      </c>
      <c r="F1218" s="127" t="str">
        <f>IFERROR(INDEX(GUTS!AI1219:'GUTS'!BH1219,MATCH(3,GUTS!AK1219:'GUTS'!BI1219,0)),"")</f>
        <v/>
      </c>
      <c r="G1218" s="127" t="str">
        <f>IFERROR(INDEX(GUTS!AJ1219:'GUTS'!BH1219,MATCH(3,GUTS!AK1219:'GUTS'!BI1219,0)),"")</f>
        <v/>
      </c>
      <c r="H1218" s="127" t="str">
        <f>IFERROR(INDEX(GUTS!AI1219:'GUTS'!BH1219,MATCH(4,GUTS!AK1219:'GUTS'!BI1219,0)),"")</f>
        <v/>
      </c>
      <c r="I1218" s="127" t="str">
        <f>IFERROR(INDEX(GUTS!AJ1219:'GUTS'!BH1219,MATCH(4,GUTS!AK1219:'GUTS'!BI1219,0)),"")</f>
        <v/>
      </c>
      <c r="J1218" s="127" t="str">
        <f>IFERROR(INDEX(GUTS!AI1219:'GUTS'!BH1219,MATCH(5,GUTS!AK1219:'GUTS'!BI1219,0)),"")</f>
        <v/>
      </c>
      <c r="K1218" s="127" t="str">
        <f>IFERROR(INDEX(GUTS!AJ1219:'GUTS'!BH1219,MATCH(5,GUTS!AK1219:'GUTS'!BI1219,0)),"")</f>
        <v/>
      </c>
      <c r="L1218" s="127" t="str">
        <f>IFERROR(INDEX(GUTS!AI1219:'GUTS'!BH1219,MATCH(6,GUTS!AK1219:'GUTS'!BI1219,0)),"")</f>
        <v/>
      </c>
      <c r="M1218" s="127" t="str">
        <f>IFERROR(INDEX(GUTS!AJ1219:'GUTS'!BH1219,MATCH(6,GUTS!AK1219:'GUTS'!BI1219,0)),"")</f>
        <v/>
      </c>
      <c r="N1218" s="127" t="e">
        <f>Audit!#REF!</f>
        <v>#REF!</v>
      </c>
      <c r="O1218" s="127" t="e">
        <f>Audit!#REF!</f>
        <v>#REF!</v>
      </c>
      <c r="P1218" s="127" t="e">
        <f>Audit!#REF!</f>
        <v>#REF!</v>
      </c>
    </row>
    <row r="1219" spans="1:16" hidden="1">
      <c r="A1219" s="127" t="e">
        <f>Audit!#REF!</f>
        <v>#REF!</v>
      </c>
      <c r="B1219" s="127" t="str">
        <f>IFERROR(INDEX(GUTS!AI1220:'GUTS'!BH1220,MATCH(1,GUTS!AK1220:'GUTS'!BI1220,0)),"")</f>
        <v/>
      </c>
      <c r="C1219" s="127" t="str">
        <f>IFERROR(INDEX(GUTS!AJ1220:'GUTS'!BH1220,MATCH(1,GUTS!AK1220:'GUTS'!BI1220,0)),"")</f>
        <v/>
      </c>
      <c r="D1219" s="127" t="str">
        <f>IFERROR(INDEX(GUTS!AI1220:'GUTS'!BH1220,MATCH(2,GUTS!AK1220:'GUTS'!BI1220,0)),"")</f>
        <v/>
      </c>
      <c r="E1219" s="127" t="str">
        <f>IFERROR(INDEX(GUTS!AJ1220:'GUTS'!BH1220,MATCH(2,GUTS!AK1220:'GUTS'!BI1220,0)),"")</f>
        <v/>
      </c>
      <c r="F1219" s="127" t="str">
        <f>IFERROR(INDEX(GUTS!AI1220:'GUTS'!BH1220,MATCH(3,GUTS!AK1220:'GUTS'!BI1220,0)),"")</f>
        <v/>
      </c>
      <c r="G1219" s="127" t="str">
        <f>IFERROR(INDEX(GUTS!AJ1220:'GUTS'!BH1220,MATCH(3,GUTS!AK1220:'GUTS'!BI1220,0)),"")</f>
        <v/>
      </c>
      <c r="H1219" s="127" t="str">
        <f>IFERROR(INDEX(GUTS!AI1220:'GUTS'!BH1220,MATCH(4,GUTS!AK1220:'GUTS'!BI1220,0)),"")</f>
        <v/>
      </c>
      <c r="I1219" s="127" t="str">
        <f>IFERROR(INDEX(GUTS!AJ1220:'GUTS'!BH1220,MATCH(4,GUTS!AK1220:'GUTS'!BI1220,0)),"")</f>
        <v/>
      </c>
      <c r="J1219" s="127" t="str">
        <f>IFERROR(INDEX(GUTS!AI1220:'GUTS'!BH1220,MATCH(5,GUTS!AK1220:'GUTS'!BI1220,0)),"")</f>
        <v/>
      </c>
      <c r="K1219" s="127" t="str">
        <f>IFERROR(INDEX(GUTS!AJ1220:'GUTS'!BH1220,MATCH(5,GUTS!AK1220:'GUTS'!BI1220,0)),"")</f>
        <v/>
      </c>
      <c r="L1219" s="127" t="str">
        <f>IFERROR(INDEX(GUTS!AI1220:'GUTS'!BH1220,MATCH(6,GUTS!AK1220:'GUTS'!BI1220,0)),"")</f>
        <v/>
      </c>
      <c r="M1219" s="127" t="str">
        <f>IFERROR(INDEX(GUTS!AJ1220:'GUTS'!BH1220,MATCH(6,GUTS!AK1220:'GUTS'!BI1220,0)),"")</f>
        <v/>
      </c>
      <c r="N1219" s="127" t="e">
        <f>Audit!#REF!</f>
        <v>#REF!</v>
      </c>
      <c r="O1219" s="127" t="e">
        <f>Audit!#REF!</f>
        <v>#REF!</v>
      </c>
      <c r="P1219" s="127" t="e">
        <f>Audit!#REF!</f>
        <v>#REF!</v>
      </c>
    </row>
    <row r="1220" spans="1:16">
      <c r="A1220" s="127" t="e">
        <f>Audit!#REF!</f>
        <v>#REF!</v>
      </c>
      <c r="B1220" s="127" t="str">
        <f>IFERROR(INDEX(GUTS!AI1221:'GUTS'!BH1221,MATCH(1,GUTS!AK1221:'GUTS'!BI1221,0)),"")</f>
        <v/>
      </c>
      <c r="C1220" s="127" t="str">
        <f>IFERROR(INDEX(GUTS!AJ1221:'GUTS'!BH1221,MATCH(1,GUTS!AK1221:'GUTS'!BI1221,0)),"")</f>
        <v/>
      </c>
      <c r="D1220" s="127" t="str">
        <f>IFERROR(INDEX(GUTS!AI1221:'GUTS'!BH1221,MATCH(2,GUTS!AK1221:'GUTS'!BI1221,0)),"")</f>
        <v/>
      </c>
      <c r="E1220" s="127" t="str">
        <f>IFERROR(INDEX(GUTS!AJ1221:'GUTS'!BH1221,MATCH(2,GUTS!AK1221:'GUTS'!BI1221,0)),"")</f>
        <v/>
      </c>
      <c r="F1220" s="127" t="str">
        <f>IFERROR(INDEX(GUTS!AI1221:'GUTS'!BH1221,MATCH(3,GUTS!AK1221:'GUTS'!BI1221,0)),"")</f>
        <v/>
      </c>
      <c r="G1220" s="127" t="str">
        <f>IFERROR(INDEX(GUTS!AJ1221:'GUTS'!BH1221,MATCH(3,GUTS!AK1221:'GUTS'!BI1221,0)),"")</f>
        <v/>
      </c>
      <c r="H1220" s="127" t="str">
        <f>IFERROR(INDEX(GUTS!AI1221:'GUTS'!BH1221,MATCH(4,GUTS!AK1221:'GUTS'!BI1221,0)),"")</f>
        <v/>
      </c>
      <c r="I1220" s="127" t="str">
        <f>IFERROR(INDEX(GUTS!AJ1221:'GUTS'!BH1221,MATCH(4,GUTS!AK1221:'GUTS'!BI1221,0)),"")</f>
        <v/>
      </c>
      <c r="J1220" s="127" t="str">
        <f>IFERROR(INDEX(GUTS!AI1221:'GUTS'!BH1221,MATCH(5,GUTS!AK1221:'GUTS'!BI1221,0)),"")</f>
        <v/>
      </c>
      <c r="K1220" s="127" t="str">
        <f>IFERROR(INDEX(GUTS!AJ1221:'GUTS'!BH1221,MATCH(5,GUTS!AK1221:'GUTS'!BI1221,0)),"")</f>
        <v/>
      </c>
      <c r="L1220" s="127" t="str">
        <f>IFERROR(INDEX(GUTS!AI1221:'GUTS'!BH1221,MATCH(6,GUTS!AK1221:'GUTS'!BI1221,0)),"")</f>
        <v/>
      </c>
      <c r="M1220" s="127" t="str">
        <f>IFERROR(INDEX(GUTS!AJ1221:'GUTS'!BH1221,MATCH(6,GUTS!AK1221:'GUTS'!BI1221,0)),"")</f>
        <v/>
      </c>
      <c r="N1220" s="127" t="e">
        <f>Audit!#REF!</f>
        <v>#REF!</v>
      </c>
      <c r="O1220" s="127" t="e">
        <f>Audit!#REF!</f>
        <v>#REF!</v>
      </c>
      <c r="P1220" s="127" t="e">
        <f>Audit!#REF!</f>
        <v>#REF!</v>
      </c>
    </row>
    <row r="1221" spans="1:16" hidden="1">
      <c r="A1221" s="127" t="e">
        <f>Audit!#REF!</f>
        <v>#REF!</v>
      </c>
      <c r="B1221" s="127" t="str">
        <f>IFERROR(INDEX(GUTS!AI1222:'GUTS'!BH1222,MATCH(1,GUTS!AK1222:'GUTS'!BI1222,0)),"")</f>
        <v/>
      </c>
      <c r="C1221" s="127" t="str">
        <f>IFERROR(INDEX(GUTS!AJ1222:'GUTS'!BH1222,MATCH(1,GUTS!AK1222:'GUTS'!BI1222,0)),"")</f>
        <v/>
      </c>
      <c r="D1221" s="127" t="str">
        <f>IFERROR(INDEX(GUTS!AI1222:'GUTS'!BH1222,MATCH(2,GUTS!AK1222:'GUTS'!BI1222,0)),"")</f>
        <v/>
      </c>
      <c r="E1221" s="127" t="str">
        <f>IFERROR(INDEX(GUTS!AJ1222:'GUTS'!BH1222,MATCH(2,GUTS!AK1222:'GUTS'!BI1222,0)),"")</f>
        <v/>
      </c>
      <c r="F1221" s="127" t="str">
        <f>IFERROR(INDEX(GUTS!AI1222:'GUTS'!BH1222,MATCH(3,GUTS!AK1222:'GUTS'!BI1222,0)),"")</f>
        <v/>
      </c>
      <c r="G1221" s="127" t="str">
        <f>IFERROR(INDEX(GUTS!AJ1222:'GUTS'!BH1222,MATCH(3,GUTS!AK1222:'GUTS'!BI1222,0)),"")</f>
        <v/>
      </c>
      <c r="H1221" s="127" t="str">
        <f>IFERROR(INDEX(GUTS!AI1222:'GUTS'!BH1222,MATCH(4,GUTS!AK1222:'GUTS'!BI1222,0)),"")</f>
        <v/>
      </c>
      <c r="I1221" s="127" t="str">
        <f>IFERROR(INDEX(GUTS!AJ1222:'GUTS'!BH1222,MATCH(4,GUTS!AK1222:'GUTS'!BI1222,0)),"")</f>
        <v/>
      </c>
      <c r="J1221" s="127" t="str">
        <f>IFERROR(INDEX(GUTS!AI1222:'GUTS'!BH1222,MATCH(5,GUTS!AK1222:'GUTS'!BI1222,0)),"")</f>
        <v/>
      </c>
      <c r="K1221" s="127" t="str">
        <f>IFERROR(INDEX(GUTS!AJ1222:'GUTS'!BH1222,MATCH(5,GUTS!AK1222:'GUTS'!BI1222,0)),"")</f>
        <v/>
      </c>
      <c r="L1221" s="127" t="str">
        <f>IFERROR(INDEX(GUTS!AI1222:'GUTS'!BH1222,MATCH(6,GUTS!AK1222:'GUTS'!BI1222,0)),"")</f>
        <v/>
      </c>
      <c r="M1221" s="127" t="str">
        <f>IFERROR(INDEX(GUTS!AJ1222:'GUTS'!BH1222,MATCH(6,GUTS!AK1222:'GUTS'!BI1222,0)),"")</f>
        <v/>
      </c>
      <c r="N1221" s="127" t="e">
        <f>Audit!#REF!</f>
        <v>#REF!</v>
      </c>
      <c r="O1221" s="127" t="e">
        <f>Audit!#REF!</f>
        <v>#REF!</v>
      </c>
      <c r="P1221" s="127" t="e">
        <f>Audit!#REF!</f>
        <v>#REF!</v>
      </c>
    </row>
    <row r="1222" spans="1:16" hidden="1">
      <c r="A1222" s="127" t="e">
        <f>Audit!#REF!</f>
        <v>#REF!</v>
      </c>
      <c r="B1222" s="127" t="str">
        <f>IFERROR(INDEX(GUTS!AI1223:'GUTS'!BH1223,MATCH(1,GUTS!AK1223:'GUTS'!BI1223,0)),"")</f>
        <v/>
      </c>
      <c r="C1222" s="127" t="str">
        <f>IFERROR(INDEX(GUTS!AJ1223:'GUTS'!BH1223,MATCH(1,GUTS!AK1223:'GUTS'!BI1223,0)),"")</f>
        <v/>
      </c>
      <c r="D1222" s="127" t="str">
        <f>IFERROR(INDEX(GUTS!AI1223:'GUTS'!BH1223,MATCH(2,GUTS!AK1223:'GUTS'!BI1223,0)),"")</f>
        <v/>
      </c>
      <c r="E1222" s="127" t="str">
        <f>IFERROR(INDEX(GUTS!AJ1223:'GUTS'!BH1223,MATCH(2,GUTS!AK1223:'GUTS'!BI1223,0)),"")</f>
        <v/>
      </c>
      <c r="F1222" s="127" t="str">
        <f>IFERROR(INDEX(GUTS!AI1223:'GUTS'!BH1223,MATCH(3,GUTS!AK1223:'GUTS'!BI1223,0)),"")</f>
        <v/>
      </c>
      <c r="G1222" s="127" t="str">
        <f>IFERROR(INDEX(GUTS!AJ1223:'GUTS'!BH1223,MATCH(3,GUTS!AK1223:'GUTS'!BI1223,0)),"")</f>
        <v/>
      </c>
      <c r="H1222" s="127" t="str">
        <f>IFERROR(INDEX(GUTS!AI1223:'GUTS'!BH1223,MATCH(4,GUTS!AK1223:'GUTS'!BI1223,0)),"")</f>
        <v/>
      </c>
      <c r="I1222" s="127" t="str">
        <f>IFERROR(INDEX(GUTS!AJ1223:'GUTS'!BH1223,MATCH(4,GUTS!AK1223:'GUTS'!BI1223,0)),"")</f>
        <v/>
      </c>
      <c r="J1222" s="127" t="str">
        <f>IFERROR(INDEX(GUTS!AI1223:'GUTS'!BH1223,MATCH(5,GUTS!AK1223:'GUTS'!BI1223,0)),"")</f>
        <v/>
      </c>
      <c r="K1222" s="127" t="str">
        <f>IFERROR(INDEX(GUTS!AJ1223:'GUTS'!BH1223,MATCH(5,GUTS!AK1223:'GUTS'!BI1223,0)),"")</f>
        <v/>
      </c>
      <c r="L1222" s="127" t="str">
        <f>IFERROR(INDEX(GUTS!AI1223:'GUTS'!BH1223,MATCH(6,GUTS!AK1223:'GUTS'!BI1223,0)),"")</f>
        <v/>
      </c>
      <c r="M1222" s="127" t="str">
        <f>IFERROR(INDEX(GUTS!AJ1223:'GUTS'!BH1223,MATCH(6,GUTS!AK1223:'GUTS'!BI1223,0)),"")</f>
        <v/>
      </c>
      <c r="N1222" s="127" t="e">
        <f>Audit!#REF!</f>
        <v>#REF!</v>
      </c>
      <c r="O1222" s="127" t="e">
        <f>Audit!#REF!</f>
        <v>#REF!</v>
      </c>
      <c r="P1222" s="127" t="e">
        <f>Audit!#REF!</f>
        <v>#REF!</v>
      </c>
    </row>
    <row r="1223" spans="1:16" hidden="1">
      <c r="A1223" s="127" t="e">
        <f>Audit!#REF!</f>
        <v>#REF!</v>
      </c>
      <c r="B1223" s="127" t="str">
        <f>IFERROR(INDEX(GUTS!AI1224:'GUTS'!BH1224,MATCH(1,GUTS!AK1224:'GUTS'!BI1224,0)),"")</f>
        <v/>
      </c>
      <c r="C1223" s="127" t="str">
        <f>IFERROR(INDEX(GUTS!AJ1224:'GUTS'!BH1224,MATCH(1,GUTS!AK1224:'GUTS'!BI1224,0)),"")</f>
        <v/>
      </c>
      <c r="D1223" s="127" t="str">
        <f>IFERROR(INDEX(GUTS!AI1224:'GUTS'!BH1224,MATCH(2,GUTS!AK1224:'GUTS'!BI1224,0)),"")</f>
        <v/>
      </c>
      <c r="E1223" s="127" t="str">
        <f>IFERROR(INDEX(GUTS!AJ1224:'GUTS'!BH1224,MATCH(2,GUTS!AK1224:'GUTS'!BI1224,0)),"")</f>
        <v/>
      </c>
      <c r="F1223" s="127" t="str">
        <f>IFERROR(INDEX(GUTS!AI1224:'GUTS'!BH1224,MATCH(3,GUTS!AK1224:'GUTS'!BI1224,0)),"")</f>
        <v/>
      </c>
      <c r="G1223" s="127" t="str">
        <f>IFERROR(INDEX(GUTS!AJ1224:'GUTS'!BH1224,MATCH(3,GUTS!AK1224:'GUTS'!BI1224,0)),"")</f>
        <v/>
      </c>
      <c r="H1223" s="127" t="str">
        <f>IFERROR(INDEX(GUTS!AI1224:'GUTS'!BH1224,MATCH(4,GUTS!AK1224:'GUTS'!BI1224,0)),"")</f>
        <v/>
      </c>
      <c r="I1223" s="127" t="str">
        <f>IFERROR(INDEX(GUTS!AJ1224:'GUTS'!BH1224,MATCH(4,GUTS!AK1224:'GUTS'!BI1224,0)),"")</f>
        <v/>
      </c>
      <c r="J1223" s="127" t="str">
        <f>IFERROR(INDEX(GUTS!AI1224:'GUTS'!BH1224,MATCH(5,GUTS!AK1224:'GUTS'!BI1224,0)),"")</f>
        <v/>
      </c>
      <c r="K1223" s="127" t="str">
        <f>IFERROR(INDEX(GUTS!AJ1224:'GUTS'!BH1224,MATCH(5,GUTS!AK1224:'GUTS'!BI1224,0)),"")</f>
        <v/>
      </c>
      <c r="L1223" s="127" t="str">
        <f>IFERROR(INDEX(GUTS!AI1224:'GUTS'!BH1224,MATCH(6,GUTS!AK1224:'GUTS'!BI1224,0)),"")</f>
        <v/>
      </c>
      <c r="M1223" s="127" t="str">
        <f>IFERROR(INDEX(GUTS!AJ1224:'GUTS'!BH1224,MATCH(6,GUTS!AK1224:'GUTS'!BI1224,0)),"")</f>
        <v/>
      </c>
      <c r="N1223" s="127" t="e">
        <f>Audit!#REF!</f>
        <v>#REF!</v>
      </c>
      <c r="O1223" s="127" t="e">
        <f>Audit!#REF!</f>
        <v>#REF!</v>
      </c>
      <c r="P1223" s="127" t="e">
        <f>Audit!#REF!</f>
        <v>#REF!</v>
      </c>
    </row>
    <row r="1224" spans="1:16" hidden="1">
      <c r="A1224" s="127" t="e">
        <f>Audit!#REF!</f>
        <v>#REF!</v>
      </c>
      <c r="B1224" s="127" t="str">
        <f>IFERROR(INDEX(GUTS!AI1225:'GUTS'!BH1225,MATCH(1,GUTS!AK1225:'GUTS'!BI1225,0)),"")</f>
        <v/>
      </c>
      <c r="C1224" s="127" t="str">
        <f>IFERROR(INDEX(GUTS!AJ1225:'GUTS'!BH1225,MATCH(1,GUTS!AK1225:'GUTS'!BI1225,0)),"")</f>
        <v/>
      </c>
      <c r="D1224" s="127" t="str">
        <f>IFERROR(INDEX(GUTS!AI1225:'GUTS'!BH1225,MATCH(2,GUTS!AK1225:'GUTS'!BI1225,0)),"")</f>
        <v/>
      </c>
      <c r="E1224" s="127" t="str">
        <f>IFERROR(INDEX(GUTS!AJ1225:'GUTS'!BH1225,MATCH(2,GUTS!AK1225:'GUTS'!BI1225,0)),"")</f>
        <v/>
      </c>
      <c r="F1224" s="127" t="str">
        <f>IFERROR(INDEX(GUTS!AI1225:'GUTS'!BH1225,MATCH(3,GUTS!AK1225:'GUTS'!BI1225,0)),"")</f>
        <v/>
      </c>
      <c r="G1224" s="127" t="str">
        <f>IFERROR(INDEX(GUTS!AJ1225:'GUTS'!BH1225,MATCH(3,GUTS!AK1225:'GUTS'!BI1225,0)),"")</f>
        <v/>
      </c>
      <c r="H1224" s="127" t="str">
        <f>IFERROR(INDEX(GUTS!AI1225:'GUTS'!BH1225,MATCH(4,GUTS!AK1225:'GUTS'!BI1225,0)),"")</f>
        <v/>
      </c>
      <c r="I1224" s="127" t="str">
        <f>IFERROR(INDEX(GUTS!AJ1225:'GUTS'!BH1225,MATCH(4,GUTS!AK1225:'GUTS'!BI1225,0)),"")</f>
        <v/>
      </c>
      <c r="J1224" s="127" t="str">
        <f>IFERROR(INDEX(GUTS!AI1225:'GUTS'!BH1225,MATCH(5,GUTS!AK1225:'GUTS'!BI1225,0)),"")</f>
        <v/>
      </c>
      <c r="K1224" s="127" t="str">
        <f>IFERROR(INDEX(GUTS!AJ1225:'GUTS'!BH1225,MATCH(5,GUTS!AK1225:'GUTS'!BI1225,0)),"")</f>
        <v/>
      </c>
      <c r="L1224" s="127" t="str">
        <f>IFERROR(INDEX(GUTS!AI1225:'GUTS'!BH1225,MATCH(6,GUTS!AK1225:'GUTS'!BI1225,0)),"")</f>
        <v/>
      </c>
      <c r="M1224" s="127" t="str">
        <f>IFERROR(INDEX(GUTS!AJ1225:'GUTS'!BH1225,MATCH(6,GUTS!AK1225:'GUTS'!BI1225,0)),"")</f>
        <v/>
      </c>
      <c r="N1224" s="127" t="e">
        <f>Audit!#REF!</f>
        <v>#REF!</v>
      </c>
      <c r="O1224" s="127" t="e">
        <f>Audit!#REF!</f>
        <v>#REF!</v>
      </c>
      <c r="P1224" s="127" t="e">
        <f>Audit!#REF!</f>
        <v>#REF!</v>
      </c>
    </row>
    <row r="1225" spans="1:16" hidden="1">
      <c r="A1225" s="127" t="e">
        <f>Audit!#REF!</f>
        <v>#REF!</v>
      </c>
      <c r="B1225" s="127" t="str">
        <f>IFERROR(INDEX(GUTS!AI1226:'GUTS'!BH1226,MATCH(1,GUTS!AK1226:'GUTS'!BI1226,0)),"")</f>
        <v/>
      </c>
      <c r="C1225" s="127" t="str">
        <f>IFERROR(INDEX(GUTS!AJ1226:'GUTS'!BH1226,MATCH(1,GUTS!AK1226:'GUTS'!BI1226,0)),"")</f>
        <v/>
      </c>
      <c r="D1225" s="127" t="str">
        <f>IFERROR(INDEX(GUTS!AI1226:'GUTS'!BH1226,MATCH(2,GUTS!AK1226:'GUTS'!BI1226,0)),"")</f>
        <v/>
      </c>
      <c r="E1225" s="127" t="str">
        <f>IFERROR(INDEX(GUTS!AJ1226:'GUTS'!BH1226,MATCH(2,GUTS!AK1226:'GUTS'!BI1226,0)),"")</f>
        <v/>
      </c>
      <c r="F1225" s="127" t="str">
        <f>IFERROR(INDEX(GUTS!AI1226:'GUTS'!BH1226,MATCH(3,GUTS!AK1226:'GUTS'!BI1226,0)),"")</f>
        <v/>
      </c>
      <c r="G1225" s="127" t="str">
        <f>IFERROR(INDEX(GUTS!AJ1226:'GUTS'!BH1226,MATCH(3,GUTS!AK1226:'GUTS'!BI1226,0)),"")</f>
        <v/>
      </c>
      <c r="H1225" s="127" t="str">
        <f>IFERROR(INDEX(GUTS!AI1226:'GUTS'!BH1226,MATCH(4,GUTS!AK1226:'GUTS'!BI1226,0)),"")</f>
        <v/>
      </c>
      <c r="I1225" s="127" t="str">
        <f>IFERROR(INDEX(GUTS!AJ1226:'GUTS'!BH1226,MATCH(4,GUTS!AK1226:'GUTS'!BI1226,0)),"")</f>
        <v/>
      </c>
      <c r="J1225" s="127" t="str">
        <f>IFERROR(INDEX(GUTS!AI1226:'GUTS'!BH1226,MATCH(5,GUTS!AK1226:'GUTS'!BI1226,0)),"")</f>
        <v/>
      </c>
      <c r="K1225" s="127" t="str">
        <f>IFERROR(INDEX(GUTS!AJ1226:'GUTS'!BH1226,MATCH(5,GUTS!AK1226:'GUTS'!BI1226,0)),"")</f>
        <v/>
      </c>
      <c r="L1225" s="127" t="str">
        <f>IFERROR(INDEX(GUTS!AI1226:'GUTS'!BH1226,MATCH(6,GUTS!AK1226:'GUTS'!BI1226,0)),"")</f>
        <v/>
      </c>
      <c r="M1225" s="127" t="str">
        <f>IFERROR(INDEX(GUTS!AJ1226:'GUTS'!BH1226,MATCH(6,GUTS!AK1226:'GUTS'!BI1226,0)),"")</f>
        <v/>
      </c>
      <c r="N1225" s="127" t="e">
        <f>Audit!#REF!</f>
        <v>#REF!</v>
      </c>
      <c r="O1225" s="127" t="e">
        <f>Audit!#REF!</f>
        <v>#REF!</v>
      </c>
      <c r="P1225" s="127" t="e">
        <f>Audit!#REF!</f>
        <v>#REF!</v>
      </c>
    </row>
    <row r="1226" spans="1:16" hidden="1">
      <c r="A1226" s="127" t="e">
        <f>Audit!#REF!</f>
        <v>#REF!</v>
      </c>
      <c r="B1226" s="127" t="str">
        <f>IFERROR(INDEX(GUTS!AI1227:'GUTS'!BH1227,MATCH(1,GUTS!AK1227:'GUTS'!BI1227,0)),"")</f>
        <v/>
      </c>
      <c r="C1226" s="127" t="str">
        <f>IFERROR(INDEX(GUTS!AJ1227:'GUTS'!BH1227,MATCH(1,GUTS!AK1227:'GUTS'!BI1227,0)),"")</f>
        <v/>
      </c>
      <c r="D1226" s="127" t="str">
        <f>IFERROR(INDEX(GUTS!AI1227:'GUTS'!BH1227,MATCH(2,GUTS!AK1227:'GUTS'!BI1227,0)),"")</f>
        <v/>
      </c>
      <c r="E1226" s="127" t="str">
        <f>IFERROR(INDEX(GUTS!AJ1227:'GUTS'!BH1227,MATCH(2,GUTS!AK1227:'GUTS'!BI1227,0)),"")</f>
        <v/>
      </c>
      <c r="F1226" s="127" t="str">
        <f>IFERROR(INDEX(GUTS!AI1227:'GUTS'!BH1227,MATCH(3,GUTS!AK1227:'GUTS'!BI1227,0)),"")</f>
        <v/>
      </c>
      <c r="G1226" s="127" t="str">
        <f>IFERROR(INDEX(GUTS!AJ1227:'GUTS'!BH1227,MATCH(3,GUTS!AK1227:'GUTS'!BI1227,0)),"")</f>
        <v/>
      </c>
      <c r="H1226" s="127" t="str">
        <f>IFERROR(INDEX(GUTS!AI1227:'GUTS'!BH1227,MATCH(4,GUTS!AK1227:'GUTS'!BI1227,0)),"")</f>
        <v/>
      </c>
      <c r="I1226" s="127" t="str">
        <f>IFERROR(INDEX(GUTS!AJ1227:'GUTS'!BH1227,MATCH(4,GUTS!AK1227:'GUTS'!BI1227,0)),"")</f>
        <v/>
      </c>
      <c r="J1226" s="127" t="str">
        <f>IFERROR(INDEX(GUTS!AI1227:'GUTS'!BH1227,MATCH(5,GUTS!AK1227:'GUTS'!BI1227,0)),"")</f>
        <v/>
      </c>
      <c r="K1226" s="127" t="str">
        <f>IFERROR(INDEX(GUTS!AJ1227:'GUTS'!BH1227,MATCH(5,GUTS!AK1227:'GUTS'!BI1227,0)),"")</f>
        <v/>
      </c>
      <c r="L1226" s="127" t="str">
        <f>IFERROR(INDEX(GUTS!AI1227:'GUTS'!BH1227,MATCH(6,GUTS!AK1227:'GUTS'!BI1227,0)),"")</f>
        <v/>
      </c>
      <c r="M1226" s="127" t="str">
        <f>IFERROR(INDEX(GUTS!AJ1227:'GUTS'!BH1227,MATCH(6,GUTS!AK1227:'GUTS'!BI1227,0)),"")</f>
        <v/>
      </c>
      <c r="N1226" s="127" t="e">
        <f>Audit!#REF!</f>
        <v>#REF!</v>
      </c>
      <c r="O1226" s="127" t="e">
        <f>Audit!#REF!</f>
        <v>#REF!</v>
      </c>
      <c r="P1226" s="127" t="e">
        <f>Audit!#REF!</f>
        <v>#REF!</v>
      </c>
    </row>
    <row r="1227" spans="1:16" hidden="1">
      <c r="A1227" s="127" t="e">
        <f>Audit!#REF!</f>
        <v>#REF!</v>
      </c>
      <c r="B1227" s="127" t="str">
        <f>IFERROR(INDEX(GUTS!AI1228:'GUTS'!BH1228,MATCH(1,GUTS!AK1228:'GUTS'!BI1228,0)),"")</f>
        <v/>
      </c>
      <c r="C1227" s="127" t="str">
        <f>IFERROR(INDEX(GUTS!AJ1228:'GUTS'!BH1228,MATCH(1,GUTS!AK1228:'GUTS'!BI1228,0)),"")</f>
        <v/>
      </c>
      <c r="D1227" s="127" t="str">
        <f>IFERROR(INDEX(GUTS!AI1228:'GUTS'!BH1228,MATCH(2,GUTS!AK1228:'GUTS'!BI1228,0)),"")</f>
        <v/>
      </c>
      <c r="E1227" s="127" t="str">
        <f>IFERROR(INDEX(GUTS!AJ1228:'GUTS'!BH1228,MATCH(2,GUTS!AK1228:'GUTS'!BI1228,0)),"")</f>
        <v/>
      </c>
      <c r="F1227" s="127" t="str">
        <f>IFERROR(INDEX(GUTS!AI1228:'GUTS'!BH1228,MATCH(3,GUTS!AK1228:'GUTS'!BI1228,0)),"")</f>
        <v/>
      </c>
      <c r="G1227" s="127" t="str">
        <f>IFERROR(INDEX(GUTS!AJ1228:'GUTS'!BH1228,MATCH(3,GUTS!AK1228:'GUTS'!BI1228,0)),"")</f>
        <v/>
      </c>
      <c r="H1227" s="127" t="str">
        <f>IFERROR(INDEX(GUTS!AI1228:'GUTS'!BH1228,MATCH(4,GUTS!AK1228:'GUTS'!BI1228,0)),"")</f>
        <v/>
      </c>
      <c r="I1227" s="127" t="str">
        <f>IFERROR(INDEX(GUTS!AJ1228:'GUTS'!BH1228,MATCH(4,GUTS!AK1228:'GUTS'!BI1228,0)),"")</f>
        <v/>
      </c>
      <c r="J1227" s="127" t="str">
        <f>IFERROR(INDEX(GUTS!AI1228:'GUTS'!BH1228,MATCH(5,GUTS!AK1228:'GUTS'!BI1228,0)),"")</f>
        <v/>
      </c>
      <c r="K1227" s="127" t="str">
        <f>IFERROR(INDEX(GUTS!AJ1228:'GUTS'!BH1228,MATCH(5,GUTS!AK1228:'GUTS'!BI1228,0)),"")</f>
        <v/>
      </c>
      <c r="L1227" s="127" t="str">
        <f>IFERROR(INDEX(GUTS!AI1228:'GUTS'!BH1228,MATCH(6,GUTS!AK1228:'GUTS'!BI1228,0)),"")</f>
        <v/>
      </c>
      <c r="M1227" s="127" t="str">
        <f>IFERROR(INDEX(GUTS!AJ1228:'GUTS'!BH1228,MATCH(6,GUTS!AK1228:'GUTS'!BI1228,0)),"")</f>
        <v/>
      </c>
      <c r="N1227" s="127" t="e">
        <f>Audit!#REF!</f>
        <v>#REF!</v>
      </c>
      <c r="O1227" s="127" t="e">
        <f>Audit!#REF!</f>
        <v>#REF!</v>
      </c>
      <c r="P1227" s="127" t="e">
        <f>Audit!#REF!</f>
        <v>#REF!</v>
      </c>
    </row>
    <row r="1228" spans="1:16" hidden="1">
      <c r="A1228" s="127" t="e">
        <f>Audit!#REF!</f>
        <v>#REF!</v>
      </c>
      <c r="B1228" s="127" t="str">
        <f>IFERROR(INDEX(GUTS!AI1229:'GUTS'!BH1229,MATCH(1,GUTS!AK1229:'GUTS'!BI1229,0)),"")</f>
        <v/>
      </c>
      <c r="C1228" s="127" t="str">
        <f>IFERROR(INDEX(GUTS!AJ1229:'GUTS'!BH1229,MATCH(1,GUTS!AK1229:'GUTS'!BI1229,0)),"")</f>
        <v/>
      </c>
      <c r="D1228" s="127" t="str">
        <f>IFERROR(INDEX(GUTS!AI1229:'GUTS'!BH1229,MATCH(2,GUTS!AK1229:'GUTS'!BI1229,0)),"")</f>
        <v/>
      </c>
      <c r="E1228" s="127" t="str">
        <f>IFERROR(INDEX(GUTS!AJ1229:'GUTS'!BH1229,MATCH(2,GUTS!AK1229:'GUTS'!BI1229,0)),"")</f>
        <v/>
      </c>
      <c r="F1228" s="127" t="str">
        <f>IFERROR(INDEX(GUTS!AI1229:'GUTS'!BH1229,MATCH(3,GUTS!AK1229:'GUTS'!BI1229,0)),"")</f>
        <v/>
      </c>
      <c r="G1228" s="127" t="str">
        <f>IFERROR(INDEX(GUTS!AJ1229:'GUTS'!BH1229,MATCH(3,GUTS!AK1229:'GUTS'!BI1229,0)),"")</f>
        <v/>
      </c>
      <c r="H1228" s="127" t="str">
        <f>IFERROR(INDEX(GUTS!AI1229:'GUTS'!BH1229,MATCH(4,GUTS!AK1229:'GUTS'!BI1229,0)),"")</f>
        <v/>
      </c>
      <c r="I1228" s="127" t="str">
        <f>IFERROR(INDEX(GUTS!AJ1229:'GUTS'!BH1229,MATCH(4,GUTS!AK1229:'GUTS'!BI1229,0)),"")</f>
        <v/>
      </c>
      <c r="J1228" s="127" t="str">
        <f>IFERROR(INDEX(GUTS!AI1229:'GUTS'!BH1229,MATCH(5,GUTS!AK1229:'GUTS'!BI1229,0)),"")</f>
        <v/>
      </c>
      <c r="K1228" s="127" t="str">
        <f>IFERROR(INDEX(GUTS!AJ1229:'GUTS'!BH1229,MATCH(5,GUTS!AK1229:'GUTS'!BI1229,0)),"")</f>
        <v/>
      </c>
      <c r="L1228" s="127" t="str">
        <f>IFERROR(INDEX(GUTS!AI1229:'GUTS'!BH1229,MATCH(6,GUTS!AK1229:'GUTS'!BI1229,0)),"")</f>
        <v/>
      </c>
      <c r="M1228" s="127" t="str">
        <f>IFERROR(INDEX(GUTS!AJ1229:'GUTS'!BH1229,MATCH(6,GUTS!AK1229:'GUTS'!BI1229,0)),"")</f>
        <v/>
      </c>
      <c r="N1228" s="127" t="e">
        <f>Audit!#REF!</f>
        <v>#REF!</v>
      </c>
      <c r="O1228" s="127" t="e">
        <f>Audit!#REF!</f>
        <v>#REF!</v>
      </c>
      <c r="P1228" s="127" t="e">
        <f>Audit!#REF!</f>
        <v>#REF!</v>
      </c>
    </row>
    <row r="1229" spans="1:16">
      <c r="A1229" s="127" t="e">
        <f>Audit!#REF!</f>
        <v>#REF!</v>
      </c>
      <c r="B1229" s="127" t="str">
        <f>IFERROR(INDEX(GUTS!AI1230:'GUTS'!BH1230,MATCH(1,GUTS!AK1230:'GUTS'!BI1230,0)),"")</f>
        <v/>
      </c>
      <c r="C1229" s="127" t="str">
        <f>IFERROR(INDEX(GUTS!AJ1230:'GUTS'!BH1230,MATCH(1,GUTS!AK1230:'GUTS'!BI1230,0)),"")</f>
        <v/>
      </c>
      <c r="D1229" s="127" t="str">
        <f>IFERROR(INDEX(GUTS!AI1230:'GUTS'!BH1230,MATCH(2,GUTS!AK1230:'GUTS'!BI1230,0)),"")</f>
        <v/>
      </c>
      <c r="E1229" s="127" t="str">
        <f>IFERROR(INDEX(GUTS!AJ1230:'GUTS'!BH1230,MATCH(2,GUTS!AK1230:'GUTS'!BI1230,0)),"")</f>
        <v/>
      </c>
      <c r="F1229" s="127" t="str">
        <f>IFERROR(INDEX(GUTS!AI1230:'GUTS'!BH1230,MATCH(3,GUTS!AK1230:'GUTS'!BI1230,0)),"")</f>
        <v/>
      </c>
      <c r="G1229" s="127" t="str">
        <f>IFERROR(INDEX(GUTS!AJ1230:'GUTS'!BH1230,MATCH(3,GUTS!AK1230:'GUTS'!BI1230,0)),"")</f>
        <v/>
      </c>
      <c r="H1229" s="127" t="str">
        <f>IFERROR(INDEX(GUTS!AI1230:'GUTS'!BH1230,MATCH(4,GUTS!AK1230:'GUTS'!BI1230,0)),"")</f>
        <v/>
      </c>
      <c r="I1229" s="127" t="str">
        <f>IFERROR(INDEX(GUTS!AJ1230:'GUTS'!BH1230,MATCH(4,GUTS!AK1230:'GUTS'!BI1230,0)),"")</f>
        <v/>
      </c>
      <c r="J1229" s="127" t="str">
        <f>IFERROR(INDEX(GUTS!AI1230:'GUTS'!BH1230,MATCH(5,GUTS!AK1230:'GUTS'!BI1230,0)),"")</f>
        <v/>
      </c>
      <c r="K1229" s="127" t="str">
        <f>IFERROR(INDEX(GUTS!AJ1230:'GUTS'!BH1230,MATCH(5,GUTS!AK1230:'GUTS'!BI1230,0)),"")</f>
        <v/>
      </c>
      <c r="L1229" s="127" t="str">
        <f>IFERROR(INDEX(GUTS!AI1230:'GUTS'!BH1230,MATCH(6,GUTS!AK1230:'GUTS'!BI1230,0)),"")</f>
        <v/>
      </c>
      <c r="M1229" s="127" t="str">
        <f>IFERROR(INDEX(GUTS!AJ1230:'GUTS'!BH1230,MATCH(6,GUTS!AK1230:'GUTS'!BI1230,0)),"")</f>
        <v/>
      </c>
      <c r="N1229" s="127" t="e">
        <f>Audit!#REF!</f>
        <v>#REF!</v>
      </c>
      <c r="O1229" s="127" t="e">
        <f>Audit!#REF!</f>
        <v>#REF!</v>
      </c>
      <c r="P1229" s="127" t="e">
        <f>Audit!#REF!</f>
        <v>#REF!</v>
      </c>
    </row>
    <row r="1230" spans="1:16" hidden="1">
      <c r="A1230" s="127" t="e">
        <f>Audit!#REF!</f>
        <v>#REF!</v>
      </c>
      <c r="B1230" s="127" t="str">
        <f>IFERROR(INDEX(GUTS!AI1231:'GUTS'!BH1231,MATCH(1,GUTS!AK1231:'GUTS'!BI1231,0)),"")</f>
        <v/>
      </c>
      <c r="C1230" s="127" t="str">
        <f>IFERROR(INDEX(GUTS!AJ1231:'GUTS'!BH1231,MATCH(1,GUTS!AK1231:'GUTS'!BI1231,0)),"")</f>
        <v/>
      </c>
      <c r="D1230" s="127" t="str">
        <f>IFERROR(INDEX(GUTS!AI1231:'GUTS'!BH1231,MATCH(2,GUTS!AK1231:'GUTS'!BI1231,0)),"")</f>
        <v/>
      </c>
      <c r="E1230" s="127" t="str">
        <f>IFERROR(INDEX(GUTS!AJ1231:'GUTS'!BH1231,MATCH(2,GUTS!AK1231:'GUTS'!BI1231,0)),"")</f>
        <v/>
      </c>
      <c r="F1230" s="127" t="str">
        <f>IFERROR(INDEX(GUTS!AI1231:'GUTS'!BH1231,MATCH(3,GUTS!AK1231:'GUTS'!BI1231,0)),"")</f>
        <v/>
      </c>
      <c r="G1230" s="127" t="str">
        <f>IFERROR(INDEX(GUTS!AJ1231:'GUTS'!BH1231,MATCH(3,GUTS!AK1231:'GUTS'!BI1231,0)),"")</f>
        <v/>
      </c>
      <c r="H1230" s="127" t="str">
        <f>IFERROR(INDEX(GUTS!AI1231:'GUTS'!BH1231,MATCH(4,GUTS!AK1231:'GUTS'!BI1231,0)),"")</f>
        <v/>
      </c>
      <c r="I1230" s="127" t="str">
        <f>IFERROR(INDEX(GUTS!AJ1231:'GUTS'!BH1231,MATCH(4,GUTS!AK1231:'GUTS'!BI1231,0)),"")</f>
        <v/>
      </c>
      <c r="J1230" s="127" t="str">
        <f>IFERROR(INDEX(GUTS!AI1231:'GUTS'!BH1231,MATCH(5,GUTS!AK1231:'GUTS'!BI1231,0)),"")</f>
        <v/>
      </c>
      <c r="K1230" s="127" t="str">
        <f>IFERROR(INDEX(GUTS!AJ1231:'GUTS'!BH1231,MATCH(5,GUTS!AK1231:'GUTS'!BI1231,0)),"")</f>
        <v/>
      </c>
      <c r="L1230" s="127" t="str">
        <f>IFERROR(INDEX(GUTS!AI1231:'GUTS'!BH1231,MATCH(6,GUTS!AK1231:'GUTS'!BI1231,0)),"")</f>
        <v/>
      </c>
      <c r="M1230" s="127" t="str">
        <f>IFERROR(INDEX(GUTS!AJ1231:'GUTS'!BH1231,MATCH(6,GUTS!AK1231:'GUTS'!BI1231,0)),"")</f>
        <v/>
      </c>
      <c r="N1230" s="127" t="e">
        <f>Audit!#REF!</f>
        <v>#REF!</v>
      </c>
      <c r="O1230" s="127" t="e">
        <f>Audit!#REF!</f>
        <v>#REF!</v>
      </c>
      <c r="P1230" s="127" t="e">
        <f>Audit!#REF!</f>
        <v>#REF!</v>
      </c>
    </row>
    <row r="1231" spans="1:16" hidden="1">
      <c r="A1231" s="127" t="e">
        <f>Audit!#REF!</f>
        <v>#REF!</v>
      </c>
      <c r="B1231" s="127" t="str">
        <f>IFERROR(INDEX(GUTS!AI1232:'GUTS'!BH1232,MATCH(1,GUTS!AK1232:'GUTS'!BI1232,0)),"")</f>
        <v/>
      </c>
      <c r="C1231" s="127" t="str">
        <f>IFERROR(INDEX(GUTS!AJ1232:'GUTS'!BH1232,MATCH(1,GUTS!AK1232:'GUTS'!BI1232,0)),"")</f>
        <v/>
      </c>
      <c r="D1231" s="127" t="str">
        <f>IFERROR(INDEX(GUTS!AI1232:'GUTS'!BH1232,MATCH(2,GUTS!AK1232:'GUTS'!BI1232,0)),"")</f>
        <v/>
      </c>
      <c r="E1231" s="127" t="str">
        <f>IFERROR(INDEX(GUTS!AJ1232:'GUTS'!BH1232,MATCH(2,GUTS!AK1232:'GUTS'!BI1232,0)),"")</f>
        <v/>
      </c>
      <c r="F1231" s="127" t="str">
        <f>IFERROR(INDEX(GUTS!AI1232:'GUTS'!BH1232,MATCH(3,GUTS!AK1232:'GUTS'!BI1232,0)),"")</f>
        <v/>
      </c>
      <c r="G1231" s="127" t="str">
        <f>IFERROR(INDEX(GUTS!AJ1232:'GUTS'!BH1232,MATCH(3,GUTS!AK1232:'GUTS'!BI1232,0)),"")</f>
        <v/>
      </c>
      <c r="H1231" s="127" t="str">
        <f>IFERROR(INDEX(GUTS!AI1232:'GUTS'!BH1232,MATCH(4,GUTS!AK1232:'GUTS'!BI1232,0)),"")</f>
        <v/>
      </c>
      <c r="I1231" s="127" t="str">
        <f>IFERROR(INDEX(GUTS!AJ1232:'GUTS'!BH1232,MATCH(4,GUTS!AK1232:'GUTS'!BI1232,0)),"")</f>
        <v/>
      </c>
      <c r="J1231" s="127" t="str">
        <f>IFERROR(INDEX(GUTS!AI1232:'GUTS'!BH1232,MATCH(5,GUTS!AK1232:'GUTS'!BI1232,0)),"")</f>
        <v/>
      </c>
      <c r="K1231" s="127" t="str">
        <f>IFERROR(INDEX(GUTS!AJ1232:'GUTS'!BH1232,MATCH(5,GUTS!AK1232:'GUTS'!BI1232,0)),"")</f>
        <v/>
      </c>
      <c r="L1231" s="127" t="str">
        <f>IFERROR(INDEX(GUTS!AI1232:'GUTS'!BH1232,MATCH(6,GUTS!AK1232:'GUTS'!BI1232,0)),"")</f>
        <v/>
      </c>
      <c r="M1231" s="127" t="str">
        <f>IFERROR(INDEX(GUTS!AJ1232:'GUTS'!BH1232,MATCH(6,GUTS!AK1232:'GUTS'!BI1232,0)),"")</f>
        <v/>
      </c>
      <c r="N1231" s="127" t="e">
        <f>Audit!#REF!</f>
        <v>#REF!</v>
      </c>
      <c r="O1231" s="127" t="e">
        <f>Audit!#REF!</f>
        <v>#REF!</v>
      </c>
      <c r="P1231" s="127" t="e">
        <f>Audit!#REF!</f>
        <v>#REF!</v>
      </c>
    </row>
    <row r="1232" spans="1:16" hidden="1">
      <c r="A1232" s="127" t="e">
        <f>Audit!#REF!</f>
        <v>#REF!</v>
      </c>
      <c r="B1232" s="127" t="str">
        <f>IFERROR(INDEX(GUTS!AI1233:'GUTS'!BH1233,MATCH(1,GUTS!AK1233:'GUTS'!BI1233,0)),"")</f>
        <v/>
      </c>
      <c r="C1232" s="127" t="str">
        <f>IFERROR(INDEX(GUTS!AJ1233:'GUTS'!BH1233,MATCH(1,GUTS!AK1233:'GUTS'!BI1233,0)),"")</f>
        <v/>
      </c>
      <c r="D1232" s="127" t="str">
        <f>IFERROR(INDEX(GUTS!AI1233:'GUTS'!BH1233,MATCH(2,GUTS!AK1233:'GUTS'!BI1233,0)),"")</f>
        <v/>
      </c>
      <c r="E1232" s="127" t="str">
        <f>IFERROR(INDEX(GUTS!AJ1233:'GUTS'!BH1233,MATCH(2,GUTS!AK1233:'GUTS'!BI1233,0)),"")</f>
        <v/>
      </c>
      <c r="F1232" s="127" t="str">
        <f>IFERROR(INDEX(GUTS!AI1233:'GUTS'!BH1233,MATCH(3,GUTS!AK1233:'GUTS'!BI1233,0)),"")</f>
        <v/>
      </c>
      <c r="G1232" s="127" t="str">
        <f>IFERROR(INDEX(GUTS!AJ1233:'GUTS'!BH1233,MATCH(3,GUTS!AK1233:'GUTS'!BI1233,0)),"")</f>
        <v/>
      </c>
      <c r="H1232" s="127" t="str">
        <f>IFERROR(INDEX(GUTS!AI1233:'GUTS'!BH1233,MATCH(4,GUTS!AK1233:'GUTS'!BI1233,0)),"")</f>
        <v/>
      </c>
      <c r="I1232" s="127" t="str">
        <f>IFERROR(INDEX(GUTS!AJ1233:'GUTS'!BH1233,MATCH(4,GUTS!AK1233:'GUTS'!BI1233,0)),"")</f>
        <v/>
      </c>
      <c r="J1232" s="127" t="str">
        <f>IFERROR(INDEX(GUTS!AI1233:'GUTS'!BH1233,MATCH(5,GUTS!AK1233:'GUTS'!BI1233,0)),"")</f>
        <v/>
      </c>
      <c r="K1232" s="127" t="str">
        <f>IFERROR(INDEX(GUTS!AJ1233:'GUTS'!BH1233,MATCH(5,GUTS!AK1233:'GUTS'!BI1233,0)),"")</f>
        <v/>
      </c>
      <c r="L1232" s="127" t="str">
        <f>IFERROR(INDEX(GUTS!AI1233:'GUTS'!BH1233,MATCH(6,GUTS!AK1233:'GUTS'!BI1233,0)),"")</f>
        <v/>
      </c>
      <c r="M1232" s="127" t="str">
        <f>IFERROR(INDEX(GUTS!AJ1233:'GUTS'!BH1233,MATCH(6,GUTS!AK1233:'GUTS'!BI1233,0)),"")</f>
        <v/>
      </c>
      <c r="N1232" s="127" t="e">
        <f>Audit!#REF!</f>
        <v>#REF!</v>
      </c>
      <c r="O1232" s="127" t="e">
        <f>Audit!#REF!</f>
        <v>#REF!</v>
      </c>
      <c r="P1232" s="127" t="e">
        <f>Audit!#REF!</f>
        <v>#REF!</v>
      </c>
    </row>
    <row r="1233" spans="1:16" hidden="1">
      <c r="A1233" s="127" t="e">
        <f>Audit!#REF!</f>
        <v>#REF!</v>
      </c>
      <c r="B1233" s="127" t="str">
        <f>IFERROR(INDEX(GUTS!AI1234:'GUTS'!BH1234,MATCH(1,GUTS!AK1234:'GUTS'!BI1234,0)),"")</f>
        <v/>
      </c>
      <c r="C1233" s="127" t="str">
        <f>IFERROR(INDEX(GUTS!AJ1234:'GUTS'!BH1234,MATCH(1,GUTS!AK1234:'GUTS'!BI1234,0)),"")</f>
        <v/>
      </c>
      <c r="D1233" s="127" t="str">
        <f>IFERROR(INDEX(GUTS!AI1234:'GUTS'!BH1234,MATCH(2,GUTS!AK1234:'GUTS'!BI1234,0)),"")</f>
        <v/>
      </c>
      <c r="E1233" s="127" t="str">
        <f>IFERROR(INDEX(GUTS!AJ1234:'GUTS'!BH1234,MATCH(2,GUTS!AK1234:'GUTS'!BI1234,0)),"")</f>
        <v/>
      </c>
      <c r="F1233" s="127" t="str">
        <f>IFERROR(INDEX(GUTS!AI1234:'GUTS'!BH1234,MATCH(3,GUTS!AK1234:'GUTS'!BI1234,0)),"")</f>
        <v/>
      </c>
      <c r="G1233" s="127" t="str">
        <f>IFERROR(INDEX(GUTS!AJ1234:'GUTS'!BH1234,MATCH(3,GUTS!AK1234:'GUTS'!BI1234,0)),"")</f>
        <v/>
      </c>
      <c r="H1233" s="127" t="str">
        <f>IFERROR(INDEX(GUTS!AI1234:'GUTS'!BH1234,MATCH(4,GUTS!AK1234:'GUTS'!BI1234,0)),"")</f>
        <v/>
      </c>
      <c r="I1233" s="127" t="str">
        <f>IFERROR(INDEX(GUTS!AJ1234:'GUTS'!BH1234,MATCH(4,GUTS!AK1234:'GUTS'!BI1234,0)),"")</f>
        <v/>
      </c>
      <c r="J1233" s="127" t="str">
        <f>IFERROR(INDEX(GUTS!AI1234:'GUTS'!BH1234,MATCH(5,GUTS!AK1234:'GUTS'!BI1234,0)),"")</f>
        <v/>
      </c>
      <c r="K1233" s="127" t="str">
        <f>IFERROR(INDEX(GUTS!AJ1234:'GUTS'!BH1234,MATCH(5,GUTS!AK1234:'GUTS'!BI1234,0)),"")</f>
        <v/>
      </c>
      <c r="L1233" s="127" t="str">
        <f>IFERROR(INDEX(GUTS!AI1234:'GUTS'!BH1234,MATCH(6,GUTS!AK1234:'GUTS'!BI1234,0)),"")</f>
        <v/>
      </c>
      <c r="M1233" s="127" t="str">
        <f>IFERROR(INDEX(GUTS!AJ1234:'GUTS'!BH1234,MATCH(6,GUTS!AK1234:'GUTS'!BI1234,0)),"")</f>
        <v/>
      </c>
      <c r="N1233" s="127" t="e">
        <f>Audit!#REF!</f>
        <v>#REF!</v>
      </c>
      <c r="O1233" s="127" t="e">
        <f>Audit!#REF!</f>
        <v>#REF!</v>
      </c>
      <c r="P1233" s="127" t="e">
        <f>Audit!#REF!</f>
        <v>#REF!</v>
      </c>
    </row>
    <row r="1234" spans="1:16" hidden="1">
      <c r="A1234" s="127" t="e">
        <f>Audit!#REF!</f>
        <v>#REF!</v>
      </c>
      <c r="B1234" s="127" t="str">
        <f>IFERROR(INDEX(GUTS!AI1235:'GUTS'!BH1235,MATCH(1,GUTS!AK1235:'GUTS'!BI1235,0)),"")</f>
        <v/>
      </c>
      <c r="C1234" s="127" t="str">
        <f>IFERROR(INDEX(GUTS!AJ1235:'GUTS'!BH1235,MATCH(1,GUTS!AK1235:'GUTS'!BI1235,0)),"")</f>
        <v/>
      </c>
      <c r="D1234" s="127" t="str">
        <f>IFERROR(INDEX(GUTS!AI1235:'GUTS'!BH1235,MATCH(2,GUTS!AK1235:'GUTS'!BI1235,0)),"")</f>
        <v/>
      </c>
      <c r="E1234" s="127" t="str">
        <f>IFERROR(INDEX(GUTS!AJ1235:'GUTS'!BH1235,MATCH(2,GUTS!AK1235:'GUTS'!BI1235,0)),"")</f>
        <v/>
      </c>
      <c r="F1234" s="127" t="str">
        <f>IFERROR(INDEX(GUTS!AI1235:'GUTS'!BH1235,MATCH(3,GUTS!AK1235:'GUTS'!BI1235,0)),"")</f>
        <v/>
      </c>
      <c r="G1234" s="127" t="str">
        <f>IFERROR(INDEX(GUTS!AJ1235:'GUTS'!BH1235,MATCH(3,GUTS!AK1235:'GUTS'!BI1235,0)),"")</f>
        <v/>
      </c>
      <c r="H1234" s="127" t="str">
        <f>IFERROR(INDEX(GUTS!AI1235:'GUTS'!BH1235,MATCH(4,GUTS!AK1235:'GUTS'!BI1235,0)),"")</f>
        <v/>
      </c>
      <c r="I1234" s="127" t="str">
        <f>IFERROR(INDEX(GUTS!AJ1235:'GUTS'!BH1235,MATCH(4,GUTS!AK1235:'GUTS'!BI1235,0)),"")</f>
        <v/>
      </c>
      <c r="J1234" s="127" t="str">
        <f>IFERROR(INDEX(GUTS!AI1235:'GUTS'!BH1235,MATCH(5,GUTS!AK1235:'GUTS'!BI1235,0)),"")</f>
        <v/>
      </c>
      <c r="K1234" s="127" t="str">
        <f>IFERROR(INDEX(GUTS!AJ1235:'GUTS'!BH1235,MATCH(5,GUTS!AK1235:'GUTS'!BI1235,0)),"")</f>
        <v/>
      </c>
      <c r="L1234" s="127" t="str">
        <f>IFERROR(INDEX(GUTS!AI1235:'GUTS'!BH1235,MATCH(6,GUTS!AK1235:'GUTS'!BI1235,0)),"")</f>
        <v/>
      </c>
      <c r="M1234" s="127" t="str">
        <f>IFERROR(INDEX(GUTS!AJ1235:'GUTS'!BH1235,MATCH(6,GUTS!AK1235:'GUTS'!BI1235,0)),"")</f>
        <v/>
      </c>
      <c r="N1234" s="127" t="e">
        <f>Audit!#REF!</f>
        <v>#REF!</v>
      </c>
      <c r="O1234" s="127" t="e">
        <f>Audit!#REF!</f>
        <v>#REF!</v>
      </c>
      <c r="P1234" s="127" t="e">
        <f>Audit!#REF!</f>
        <v>#REF!</v>
      </c>
    </row>
    <row r="1235" spans="1:16" hidden="1">
      <c r="A1235" s="127" t="e">
        <f>Audit!#REF!</f>
        <v>#REF!</v>
      </c>
      <c r="B1235" s="127" t="str">
        <f>IFERROR(INDEX(GUTS!AI1236:'GUTS'!BH1236,MATCH(1,GUTS!AK1236:'GUTS'!BI1236,0)),"")</f>
        <v/>
      </c>
      <c r="C1235" s="127" t="str">
        <f>IFERROR(INDEX(GUTS!AJ1236:'GUTS'!BH1236,MATCH(1,GUTS!AK1236:'GUTS'!BI1236,0)),"")</f>
        <v/>
      </c>
      <c r="D1235" s="127" t="str">
        <f>IFERROR(INDEX(GUTS!AI1236:'GUTS'!BH1236,MATCH(2,GUTS!AK1236:'GUTS'!BI1236,0)),"")</f>
        <v/>
      </c>
      <c r="E1235" s="127" t="str">
        <f>IFERROR(INDEX(GUTS!AJ1236:'GUTS'!BH1236,MATCH(2,GUTS!AK1236:'GUTS'!BI1236,0)),"")</f>
        <v/>
      </c>
      <c r="F1235" s="127" t="str">
        <f>IFERROR(INDEX(GUTS!AI1236:'GUTS'!BH1236,MATCH(3,GUTS!AK1236:'GUTS'!BI1236,0)),"")</f>
        <v/>
      </c>
      <c r="G1235" s="127" t="str">
        <f>IFERROR(INDEX(GUTS!AJ1236:'GUTS'!BH1236,MATCH(3,GUTS!AK1236:'GUTS'!BI1236,0)),"")</f>
        <v/>
      </c>
      <c r="H1235" s="127" t="str">
        <f>IFERROR(INDEX(GUTS!AI1236:'GUTS'!BH1236,MATCH(4,GUTS!AK1236:'GUTS'!BI1236,0)),"")</f>
        <v/>
      </c>
      <c r="I1235" s="127" t="str">
        <f>IFERROR(INDEX(GUTS!AJ1236:'GUTS'!BH1236,MATCH(4,GUTS!AK1236:'GUTS'!BI1236,0)),"")</f>
        <v/>
      </c>
      <c r="J1235" s="127" t="str">
        <f>IFERROR(INDEX(GUTS!AI1236:'GUTS'!BH1236,MATCH(5,GUTS!AK1236:'GUTS'!BI1236,0)),"")</f>
        <v/>
      </c>
      <c r="K1235" s="127" t="str">
        <f>IFERROR(INDEX(GUTS!AJ1236:'GUTS'!BH1236,MATCH(5,GUTS!AK1236:'GUTS'!BI1236,0)),"")</f>
        <v/>
      </c>
      <c r="L1235" s="127" t="str">
        <f>IFERROR(INDEX(GUTS!AI1236:'GUTS'!BH1236,MATCH(6,GUTS!AK1236:'GUTS'!BI1236,0)),"")</f>
        <v/>
      </c>
      <c r="M1235" s="127" t="str">
        <f>IFERROR(INDEX(GUTS!AJ1236:'GUTS'!BH1236,MATCH(6,GUTS!AK1236:'GUTS'!BI1236,0)),"")</f>
        <v/>
      </c>
      <c r="N1235" s="127" t="e">
        <f>Audit!#REF!</f>
        <v>#REF!</v>
      </c>
      <c r="O1235" s="127" t="e">
        <f>Audit!#REF!</f>
        <v>#REF!</v>
      </c>
      <c r="P1235" s="127" t="e">
        <f>Audit!#REF!</f>
        <v>#REF!</v>
      </c>
    </row>
    <row r="1236" spans="1:16" hidden="1">
      <c r="A1236" s="127" t="e">
        <f>Audit!#REF!</f>
        <v>#REF!</v>
      </c>
      <c r="B1236" s="127" t="str">
        <f>IFERROR(INDEX(GUTS!AI1237:'GUTS'!BH1237,MATCH(1,GUTS!AK1237:'GUTS'!BI1237,0)),"")</f>
        <v/>
      </c>
      <c r="C1236" s="127" t="str">
        <f>IFERROR(INDEX(GUTS!AJ1237:'GUTS'!BH1237,MATCH(1,GUTS!AK1237:'GUTS'!BI1237,0)),"")</f>
        <v/>
      </c>
      <c r="D1236" s="127" t="str">
        <f>IFERROR(INDEX(GUTS!AI1237:'GUTS'!BH1237,MATCH(2,GUTS!AK1237:'GUTS'!BI1237,0)),"")</f>
        <v/>
      </c>
      <c r="E1236" s="127" t="str">
        <f>IFERROR(INDEX(GUTS!AJ1237:'GUTS'!BH1237,MATCH(2,GUTS!AK1237:'GUTS'!BI1237,0)),"")</f>
        <v/>
      </c>
      <c r="F1236" s="127" t="str">
        <f>IFERROR(INDEX(GUTS!AI1237:'GUTS'!BH1237,MATCH(3,GUTS!AK1237:'GUTS'!BI1237,0)),"")</f>
        <v/>
      </c>
      <c r="G1236" s="127" t="str">
        <f>IFERROR(INDEX(GUTS!AJ1237:'GUTS'!BH1237,MATCH(3,GUTS!AK1237:'GUTS'!BI1237,0)),"")</f>
        <v/>
      </c>
      <c r="H1236" s="127" t="str">
        <f>IFERROR(INDEX(GUTS!AI1237:'GUTS'!BH1237,MATCH(4,GUTS!AK1237:'GUTS'!BI1237,0)),"")</f>
        <v/>
      </c>
      <c r="I1236" s="127" t="str">
        <f>IFERROR(INDEX(GUTS!AJ1237:'GUTS'!BH1237,MATCH(4,GUTS!AK1237:'GUTS'!BI1237,0)),"")</f>
        <v/>
      </c>
      <c r="J1236" s="127" t="str">
        <f>IFERROR(INDEX(GUTS!AI1237:'GUTS'!BH1237,MATCH(5,GUTS!AK1237:'GUTS'!BI1237,0)),"")</f>
        <v/>
      </c>
      <c r="K1236" s="127" t="str">
        <f>IFERROR(INDEX(GUTS!AJ1237:'GUTS'!BH1237,MATCH(5,GUTS!AK1237:'GUTS'!BI1237,0)),"")</f>
        <v/>
      </c>
      <c r="L1236" s="127" t="str">
        <f>IFERROR(INDEX(GUTS!AI1237:'GUTS'!BH1237,MATCH(6,GUTS!AK1237:'GUTS'!BI1237,0)),"")</f>
        <v/>
      </c>
      <c r="M1236" s="127" t="str">
        <f>IFERROR(INDEX(GUTS!AJ1237:'GUTS'!BH1237,MATCH(6,GUTS!AK1237:'GUTS'!BI1237,0)),"")</f>
        <v/>
      </c>
      <c r="N1236" s="127" t="e">
        <f>Audit!#REF!</f>
        <v>#REF!</v>
      </c>
      <c r="O1236" s="127" t="e">
        <f>Audit!#REF!</f>
        <v>#REF!</v>
      </c>
      <c r="P1236" s="127" t="e">
        <f>Audit!#REF!</f>
        <v>#REF!</v>
      </c>
    </row>
    <row r="1237" spans="1:16" hidden="1">
      <c r="A1237" s="127" t="e">
        <f>Audit!#REF!</f>
        <v>#REF!</v>
      </c>
      <c r="B1237" s="127" t="str">
        <f>IFERROR(INDEX(GUTS!AI1238:'GUTS'!BH1238,MATCH(1,GUTS!AK1238:'GUTS'!BI1238,0)),"")</f>
        <v/>
      </c>
      <c r="C1237" s="127" t="str">
        <f>IFERROR(INDEX(GUTS!AJ1238:'GUTS'!BH1238,MATCH(1,GUTS!AK1238:'GUTS'!BI1238,0)),"")</f>
        <v/>
      </c>
      <c r="D1237" s="127" t="str">
        <f>IFERROR(INDEX(GUTS!AI1238:'GUTS'!BH1238,MATCH(2,GUTS!AK1238:'GUTS'!BI1238,0)),"")</f>
        <v/>
      </c>
      <c r="E1237" s="127" t="str">
        <f>IFERROR(INDEX(GUTS!AJ1238:'GUTS'!BH1238,MATCH(2,GUTS!AK1238:'GUTS'!BI1238,0)),"")</f>
        <v/>
      </c>
      <c r="F1237" s="127" t="str">
        <f>IFERROR(INDEX(GUTS!AI1238:'GUTS'!BH1238,MATCH(3,GUTS!AK1238:'GUTS'!BI1238,0)),"")</f>
        <v/>
      </c>
      <c r="G1237" s="127" t="str">
        <f>IFERROR(INDEX(GUTS!AJ1238:'GUTS'!BH1238,MATCH(3,GUTS!AK1238:'GUTS'!BI1238,0)),"")</f>
        <v/>
      </c>
      <c r="H1237" s="127" t="str">
        <f>IFERROR(INDEX(GUTS!AI1238:'GUTS'!BH1238,MATCH(4,GUTS!AK1238:'GUTS'!BI1238,0)),"")</f>
        <v/>
      </c>
      <c r="I1237" s="127" t="str">
        <f>IFERROR(INDEX(GUTS!AJ1238:'GUTS'!BH1238,MATCH(4,GUTS!AK1238:'GUTS'!BI1238,0)),"")</f>
        <v/>
      </c>
      <c r="J1237" s="127" t="str">
        <f>IFERROR(INDEX(GUTS!AI1238:'GUTS'!BH1238,MATCH(5,GUTS!AK1238:'GUTS'!BI1238,0)),"")</f>
        <v/>
      </c>
      <c r="K1237" s="127" t="str">
        <f>IFERROR(INDEX(GUTS!AJ1238:'GUTS'!BH1238,MATCH(5,GUTS!AK1238:'GUTS'!BI1238,0)),"")</f>
        <v/>
      </c>
      <c r="L1237" s="127" t="str">
        <f>IFERROR(INDEX(GUTS!AI1238:'GUTS'!BH1238,MATCH(6,GUTS!AK1238:'GUTS'!BI1238,0)),"")</f>
        <v/>
      </c>
      <c r="M1237" s="127" t="str">
        <f>IFERROR(INDEX(GUTS!AJ1238:'GUTS'!BH1238,MATCH(6,GUTS!AK1238:'GUTS'!BI1238,0)),"")</f>
        <v/>
      </c>
      <c r="N1237" s="127" t="e">
        <f>Audit!#REF!</f>
        <v>#REF!</v>
      </c>
      <c r="O1237" s="127" t="e">
        <f>Audit!#REF!</f>
        <v>#REF!</v>
      </c>
      <c r="P1237" s="127" t="e">
        <f>Audit!#REF!</f>
        <v>#REF!</v>
      </c>
    </row>
    <row r="1238" spans="1:16" hidden="1">
      <c r="A1238" s="127" t="e">
        <f>Audit!#REF!</f>
        <v>#REF!</v>
      </c>
      <c r="B1238" s="127" t="str">
        <f>IFERROR(INDEX(GUTS!AI1239:'GUTS'!BH1239,MATCH(1,GUTS!AK1239:'GUTS'!BI1239,0)),"")</f>
        <v/>
      </c>
      <c r="C1238" s="127" t="str">
        <f>IFERROR(INDEX(GUTS!AJ1239:'GUTS'!BH1239,MATCH(1,GUTS!AK1239:'GUTS'!BI1239,0)),"")</f>
        <v/>
      </c>
      <c r="D1238" s="127" t="str">
        <f>IFERROR(INDEX(GUTS!AI1239:'GUTS'!BH1239,MATCH(2,GUTS!AK1239:'GUTS'!BI1239,0)),"")</f>
        <v/>
      </c>
      <c r="E1238" s="127" t="str">
        <f>IFERROR(INDEX(GUTS!AJ1239:'GUTS'!BH1239,MATCH(2,GUTS!AK1239:'GUTS'!BI1239,0)),"")</f>
        <v/>
      </c>
      <c r="F1238" s="127" t="str">
        <f>IFERROR(INDEX(GUTS!AI1239:'GUTS'!BH1239,MATCH(3,GUTS!AK1239:'GUTS'!BI1239,0)),"")</f>
        <v/>
      </c>
      <c r="G1238" s="127" t="str">
        <f>IFERROR(INDEX(GUTS!AJ1239:'GUTS'!BH1239,MATCH(3,GUTS!AK1239:'GUTS'!BI1239,0)),"")</f>
        <v/>
      </c>
      <c r="H1238" s="127" t="str">
        <f>IFERROR(INDEX(GUTS!AI1239:'GUTS'!BH1239,MATCH(4,GUTS!AK1239:'GUTS'!BI1239,0)),"")</f>
        <v/>
      </c>
      <c r="I1238" s="127" t="str">
        <f>IFERROR(INDEX(GUTS!AJ1239:'GUTS'!BH1239,MATCH(4,GUTS!AK1239:'GUTS'!BI1239,0)),"")</f>
        <v/>
      </c>
      <c r="J1238" s="127" t="str">
        <f>IFERROR(INDEX(GUTS!AI1239:'GUTS'!BH1239,MATCH(5,GUTS!AK1239:'GUTS'!BI1239,0)),"")</f>
        <v/>
      </c>
      <c r="K1238" s="127" t="str">
        <f>IFERROR(INDEX(GUTS!AJ1239:'GUTS'!BH1239,MATCH(5,GUTS!AK1239:'GUTS'!BI1239,0)),"")</f>
        <v/>
      </c>
      <c r="L1238" s="127" t="str">
        <f>IFERROR(INDEX(GUTS!AI1239:'GUTS'!BH1239,MATCH(6,GUTS!AK1239:'GUTS'!BI1239,0)),"")</f>
        <v/>
      </c>
      <c r="M1238" s="127" t="str">
        <f>IFERROR(INDEX(GUTS!AJ1239:'GUTS'!BH1239,MATCH(6,GUTS!AK1239:'GUTS'!BI1239,0)),"")</f>
        <v/>
      </c>
      <c r="N1238" s="127" t="e">
        <f>Audit!#REF!</f>
        <v>#REF!</v>
      </c>
      <c r="O1238" s="127" t="e">
        <f>Audit!#REF!</f>
        <v>#REF!</v>
      </c>
      <c r="P1238" s="127" t="e">
        <f>Audit!#REF!</f>
        <v>#REF!</v>
      </c>
    </row>
    <row r="1239" spans="1:16" hidden="1">
      <c r="A1239" s="127" t="e">
        <f>Audit!#REF!</f>
        <v>#REF!</v>
      </c>
      <c r="B1239" s="127" t="str">
        <f>IFERROR(INDEX(GUTS!AI1240:'GUTS'!BH1240,MATCH(1,GUTS!AK1240:'GUTS'!BI1240,0)),"")</f>
        <v/>
      </c>
      <c r="C1239" s="127" t="str">
        <f>IFERROR(INDEX(GUTS!AJ1240:'GUTS'!BH1240,MATCH(1,GUTS!AK1240:'GUTS'!BI1240,0)),"")</f>
        <v/>
      </c>
      <c r="D1239" s="127" t="str">
        <f>IFERROR(INDEX(GUTS!AI1240:'GUTS'!BH1240,MATCH(2,GUTS!AK1240:'GUTS'!BI1240,0)),"")</f>
        <v/>
      </c>
      <c r="E1239" s="127" t="str">
        <f>IFERROR(INDEX(GUTS!AJ1240:'GUTS'!BH1240,MATCH(2,GUTS!AK1240:'GUTS'!BI1240,0)),"")</f>
        <v/>
      </c>
      <c r="F1239" s="127" t="str">
        <f>IFERROR(INDEX(GUTS!AI1240:'GUTS'!BH1240,MATCH(3,GUTS!AK1240:'GUTS'!BI1240,0)),"")</f>
        <v/>
      </c>
      <c r="G1239" s="127" t="str">
        <f>IFERROR(INDEX(GUTS!AJ1240:'GUTS'!BH1240,MATCH(3,GUTS!AK1240:'GUTS'!BI1240,0)),"")</f>
        <v/>
      </c>
      <c r="H1239" s="127" t="str">
        <f>IFERROR(INDEX(GUTS!AI1240:'GUTS'!BH1240,MATCH(4,GUTS!AK1240:'GUTS'!BI1240,0)),"")</f>
        <v/>
      </c>
      <c r="I1239" s="127" t="str">
        <f>IFERROR(INDEX(GUTS!AJ1240:'GUTS'!BH1240,MATCH(4,GUTS!AK1240:'GUTS'!BI1240,0)),"")</f>
        <v/>
      </c>
      <c r="J1239" s="127" t="str">
        <f>IFERROR(INDEX(GUTS!AI1240:'GUTS'!BH1240,MATCH(5,GUTS!AK1240:'GUTS'!BI1240,0)),"")</f>
        <v/>
      </c>
      <c r="K1239" s="127" t="str">
        <f>IFERROR(INDEX(GUTS!AJ1240:'GUTS'!BH1240,MATCH(5,GUTS!AK1240:'GUTS'!BI1240,0)),"")</f>
        <v/>
      </c>
      <c r="L1239" s="127" t="str">
        <f>IFERROR(INDEX(GUTS!AI1240:'GUTS'!BH1240,MATCH(6,GUTS!AK1240:'GUTS'!BI1240,0)),"")</f>
        <v/>
      </c>
      <c r="M1239" s="127" t="str">
        <f>IFERROR(INDEX(GUTS!AJ1240:'GUTS'!BH1240,MATCH(6,GUTS!AK1240:'GUTS'!BI1240,0)),"")</f>
        <v/>
      </c>
      <c r="N1239" s="127" t="e">
        <f>Audit!#REF!</f>
        <v>#REF!</v>
      </c>
      <c r="O1239" s="127" t="e">
        <f>Audit!#REF!</f>
        <v>#REF!</v>
      </c>
      <c r="P1239" s="127" t="e">
        <f>Audit!#REF!</f>
        <v>#REF!</v>
      </c>
    </row>
    <row r="1240" spans="1:16" hidden="1">
      <c r="A1240" s="127" t="e">
        <f>Audit!#REF!</f>
        <v>#REF!</v>
      </c>
      <c r="B1240" s="127" t="str">
        <f>IFERROR(INDEX(GUTS!AI1241:'GUTS'!BH1241,MATCH(1,GUTS!AK1241:'GUTS'!BI1241,0)),"")</f>
        <v/>
      </c>
      <c r="C1240" s="127" t="str">
        <f>IFERROR(INDEX(GUTS!AJ1241:'GUTS'!BH1241,MATCH(1,GUTS!AK1241:'GUTS'!BI1241,0)),"")</f>
        <v/>
      </c>
      <c r="D1240" s="127" t="str">
        <f>IFERROR(INDEX(GUTS!AI1241:'GUTS'!BH1241,MATCH(2,GUTS!AK1241:'GUTS'!BI1241,0)),"")</f>
        <v/>
      </c>
      <c r="E1240" s="127" t="str">
        <f>IFERROR(INDEX(GUTS!AJ1241:'GUTS'!BH1241,MATCH(2,GUTS!AK1241:'GUTS'!BI1241,0)),"")</f>
        <v/>
      </c>
      <c r="F1240" s="127" t="str">
        <f>IFERROR(INDEX(GUTS!AI1241:'GUTS'!BH1241,MATCH(3,GUTS!AK1241:'GUTS'!BI1241,0)),"")</f>
        <v/>
      </c>
      <c r="G1240" s="127" t="str">
        <f>IFERROR(INDEX(GUTS!AJ1241:'GUTS'!BH1241,MATCH(3,GUTS!AK1241:'GUTS'!BI1241,0)),"")</f>
        <v/>
      </c>
      <c r="H1240" s="127" t="str">
        <f>IFERROR(INDEX(GUTS!AI1241:'GUTS'!BH1241,MATCH(4,GUTS!AK1241:'GUTS'!BI1241,0)),"")</f>
        <v/>
      </c>
      <c r="I1240" s="127" t="str">
        <f>IFERROR(INDEX(GUTS!AJ1241:'GUTS'!BH1241,MATCH(4,GUTS!AK1241:'GUTS'!BI1241,0)),"")</f>
        <v/>
      </c>
      <c r="J1240" s="127" t="str">
        <f>IFERROR(INDEX(GUTS!AI1241:'GUTS'!BH1241,MATCH(5,GUTS!AK1241:'GUTS'!BI1241,0)),"")</f>
        <v/>
      </c>
      <c r="K1240" s="127" t="str">
        <f>IFERROR(INDEX(GUTS!AJ1241:'GUTS'!BH1241,MATCH(5,GUTS!AK1241:'GUTS'!BI1241,0)),"")</f>
        <v/>
      </c>
      <c r="L1240" s="127" t="str">
        <f>IFERROR(INDEX(GUTS!AI1241:'GUTS'!BH1241,MATCH(6,GUTS!AK1241:'GUTS'!BI1241,0)),"")</f>
        <v/>
      </c>
      <c r="M1240" s="127" t="str">
        <f>IFERROR(INDEX(GUTS!AJ1241:'GUTS'!BH1241,MATCH(6,GUTS!AK1241:'GUTS'!BI1241,0)),"")</f>
        <v/>
      </c>
      <c r="N1240" s="127" t="e">
        <f>Audit!#REF!</f>
        <v>#REF!</v>
      </c>
      <c r="O1240" s="127" t="e">
        <f>Audit!#REF!</f>
        <v>#REF!</v>
      </c>
      <c r="P1240" s="127" t="e">
        <f>Audit!#REF!</f>
        <v>#REF!</v>
      </c>
    </row>
    <row r="1241" spans="1:16" hidden="1">
      <c r="A1241" s="127" t="e">
        <f>Audit!#REF!</f>
        <v>#REF!</v>
      </c>
      <c r="B1241" s="127" t="str">
        <f>IFERROR(INDEX(GUTS!AI1242:'GUTS'!BH1242,MATCH(1,GUTS!AK1242:'GUTS'!BI1242,0)),"")</f>
        <v/>
      </c>
      <c r="C1241" s="127" t="str">
        <f>IFERROR(INDEX(GUTS!AJ1242:'GUTS'!BH1242,MATCH(1,GUTS!AK1242:'GUTS'!BI1242,0)),"")</f>
        <v/>
      </c>
      <c r="D1241" s="127" t="str">
        <f>IFERROR(INDEX(GUTS!AI1242:'GUTS'!BH1242,MATCH(2,GUTS!AK1242:'GUTS'!BI1242,0)),"")</f>
        <v/>
      </c>
      <c r="E1241" s="127" t="str">
        <f>IFERROR(INDEX(GUTS!AJ1242:'GUTS'!BH1242,MATCH(2,GUTS!AK1242:'GUTS'!BI1242,0)),"")</f>
        <v/>
      </c>
      <c r="F1241" s="127" t="str">
        <f>IFERROR(INDEX(GUTS!AI1242:'GUTS'!BH1242,MATCH(3,GUTS!AK1242:'GUTS'!BI1242,0)),"")</f>
        <v/>
      </c>
      <c r="G1241" s="127" t="str">
        <f>IFERROR(INDEX(GUTS!AJ1242:'GUTS'!BH1242,MATCH(3,GUTS!AK1242:'GUTS'!BI1242,0)),"")</f>
        <v/>
      </c>
      <c r="H1241" s="127" t="str">
        <f>IFERROR(INDEX(GUTS!AI1242:'GUTS'!BH1242,MATCH(4,GUTS!AK1242:'GUTS'!BI1242,0)),"")</f>
        <v/>
      </c>
      <c r="I1241" s="127" t="str">
        <f>IFERROR(INDEX(GUTS!AJ1242:'GUTS'!BH1242,MATCH(4,GUTS!AK1242:'GUTS'!BI1242,0)),"")</f>
        <v/>
      </c>
      <c r="J1241" s="127" t="str">
        <f>IFERROR(INDEX(GUTS!AI1242:'GUTS'!BH1242,MATCH(5,GUTS!AK1242:'GUTS'!BI1242,0)),"")</f>
        <v/>
      </c>
      <c r="K1241" s="127" t="str">
        <f>IFERROR(INDEX(GUTS!AJ1242:'GUTS'!BH1242,MATCH(5,GUTS!AK1242:'GUTS'!BI1242,0)),"")</f>
        <v/>
      </c>
      <c r="L1241" s="127" t="str">
        <f>IFERROR(INDEX(GUTS!AI1242:'GUTS'!BH1242,MATCH(6,GUTS!AK1242:'GUTS'!BI1242,0)),"")</f>
        <v/>
      </c>
      <c r="M1241" s="127" t="str">
        <f>IFERROR(INDEX(GUTS!AJ1242:'GUTS'!BH1242,MATCH(6,GUTS!AK1242:'GUTS'!BI1242,0)),"")</f>
        <v/>
      </c>
      <c r="N1241" s="127" t="e">
        <f>Audit!#REF!</f>
        <v>#REF!</v>
      </c>
      <c r="O1241" s="127" t="e">
        <f>Audit!#REF!</f>
        <v>#REF!</v>
      </c>
      <c r="P1241" s="127" t="e">
        <f>Audit!#REF!</f>
        <v>#REF!</v>
      </c>
    </row>
    <row r="1242" spans="1:16" hidden="1">
      <c r="A1242" s="127" t="e">
        <f>Audit!#REF!</f>
        <v>#REF!</v>
      </c>
      <c r="B1242" s="127" t="str">
        <f>IFERROR(INDEX(GUTS!AI1243:'GUTS'!BH1243,MATCH(1,GUTS!AK1243:'GUTS'!BI1243,0)),"")</f>
        <v/>
      </c>
      <c r="C1242" s="127" t="str">
        <f>IFERROR(INDEX(GUTS!AJ1243:'GUTS'!BH1243,MATCH(1,GUTS!AK1243:'GUTS'!BI1243,0)),"")</f>
        <v/>
      </c>
      <c r="D1242" s="127" t="str">
        <f>IFERROR(INDEX(GUTS!AI1243:'GUTS'!BH1243,MATCH(2,GUTS!AK1243:'GUTS'!BI1243,0)),"")</f>
        <v/>
      </c>
      <c r="E1242" s="127" t="str">
        <f>IFERROR(INDEX(GUTS!AJ1243:'GUTS'!BH1243,MATCH(2,GUTS!AK1243:'GUTS'!BI1243,0)),"")</f>
        <v/>
      </c>
      <c r="F1242" s="127" t="str">
        <f>IFERROR(INDEX(GUTS!AI1243:'GUTS'!BH1243,MATCH(3,GUTS!AK1243:'GUTS'!BI1243,0)),"")</f>
        <v/>
      </c>
      <c r="G1242" s="127" t="str">
        <f>IFERROR(INDEX(GUTS!AJ1243:'GUTS'!BH1243,MATCH(3,GUTS!AK1243:'GUTS'!BI1243,0)),"")</f>
        <v/>
      </c>
      <c r="H1242" s="127" t="str">
        <f>IFERROR(INDEX(GUTS!AI1243:'GUTS'!BH1243,MATCH(4,GUTS!AK1243:'GUTS'!BI1243,0)),"")</f>
        <v/>
      </c>
      <c r="I1242" s="127" t="str">
        <f>IFERROR(INDEX(GUTS!AJ1243:'GUTS'!BH1243,MATCH(4,GUTS!AK1243:'GUTS'!BI1243,0)),"")</f>
        <v/>
      </c>
      <c r="J1242" s="127" t="str">
        <f>IFERROR(INDEX(GUTS!AI1243:'GUTS'!BH1243,MATCH(5,GUTS!AK1243:'GUTS'!BI1243,0)),"")</f>
        <v/>
      </c>
      <c r="K1242" s="127" t="str">
        <f>IFERROR(INDEX(GUTS!AJ1243:'GUTS'!BH1243,MATCH(5,GUTS!AK1243:'GUTS'!BI1243,0)),"")</f>
        <v/>
      </c>
      <c r="L1242" s="127" t="str">
        <f>IFERROR(INDEX(GUTS!AI1243:'GUTS'!BH1243,MATCH(6,GUTS!AK1243:'GUTS'!BI1243,0)),"")</f>
        <v/>
      </c>
      <c r="M1242" s="127" t="str">
        <f>IFERROR(INDEX(GUTS!AJ1243:'GUTS'!BH1243,MATCH(6,GUTS!AK1243:'GUTS'!BI1243,0)),"")</f>
        <v/>
      </c>
      <c r="N1242" s="127" t="e">
        <f>Audit!#REF!</f>
        <v>#REF!</v>
      </c>
      <c r="O1242" s="127" t="e">
        <f>Audit!#REF!</f>
        <v>#REF!</v>
      </c>
      <c r="P1242" s="127" t="e">
        <f>Audit!#REF!</f>
        <v>#REF!</v>
      </c>
    </row>
    <row r="1243" spans="1:16" hidden="1">
      <c r="A1243" s="127" t="e">
        <f>Audit!#REF!</f>
        <v>#REF!</v>
      </c>
      <c r="B1243" s="127" t="str">
        <f>IFERROR(INDEX(GUTS!AI1244:'GUTS'!BH1244,MATCH(1,GUTS!AK1244:'GUTS'!BI1244,0)),"")</f>
        <v/>
      </c>
      <c r="C1243" s="127" t="str">
        <f>IFERROR(INDEX(GUTS!AJ1244:'GUTS'!BH1244,MATCH(1,GUTS!AK1244:'GUTS'!BI1244,0)),"")</f>
        <v/>
      </c>
      <c r="D1243" s="127" t="str">
        <f>IFERROR(INDEX(GUTS!AI1244:'GUTS'!BH1244,MATCH(2,GUTS!AK1244:'GUTS'!BI1244,0)),"")</f>
        <v/>
      </c>
      <c r="E1243" s="127" t="str">
        <f>IFERROR(INDEX(GUTS!AJ1244:'GUTS'!BH1244,MATCH(2,GUTS!AK1244:'GUTS'!BI1244,0)),"")</f>
        <v/>
      </c>
      <c r="F1243" s="127" t="str">
        <f>IFERROR(INDEX(GUTS!AI1244:'GUTS'!BH1244,MATCH(3,GUTS!AK1244:'GUTS'!BI1244,0)),"")</f>
        <v/>
      </c>
      <c r="G1243" s="127" t="str">
        <f>IFERROR(INDEX(GUTS!AJ1244:'GUTS'!BH1244,MATCH(3,GUTS!AK1244:'GUTS'!BI1244,0)),"")</f>
        <v/>
      </c>
      <c r="H1243" s="127" t="str">
        <f>IFERROR(INDEX(GUTS!AI1244:'GUTS'!BH1244,MATCH(4,GUTS!AK1244:'GUTS'!BI1244,0)),"")</f>
        <v/>
      </c>
      <c r="I1243" s="127" t="str">
        <f>IFERROR(INDEX(GUTS!AJ1244:'GUTS'!BH1244,MATCH(4,GUTS!AK1244:'GUTS'!BI1244,0)),"")</f>
        <v/>
      </c>
      <c r="J1243" s="127" t="str">
        <f>IFERROR(INDEX(GUTS!AI1244:'GUTS'!BH1244,MATCH(5,GUTS!AK1244:'GUTS'!BI1244,0)),"")</f>
        <v/>
      </c>
      <c r="K1243" s="127" t="str">
        <f>IFERROR(INDEX(GUTS!AJ1244:'GUTS'!BH1244,MATCH(5,GUTS!AK1244:'GUTS'!BI1244,0)),"")</f>
        <v/>
      </c>
      <c r="L1243" s="127" t="str">
        <f>IFERROR(INDEX(GUTS!AI1244:'GUTS'!BH1244,MATCH(6,GUTS!AK1244:'GUTS'!BI1244,0)),"")</f>
        <v/>
      </c>
      <c r="M1243" s="127" t="str">
        <f>IFERROR(INDEX(GUTS!AJ1244:'GUTS'!BH1244,MATCH(6,GUTS!AK1244:'GUTS'!BI1244,0)),"")</f>
        <v/>
      </c>
      <c r="N1243" s="127" t="e">
        <f>Audit!#REF!</f>
        <v>#REF!</v>
      </c>
      <c r="O1243" s="127" t="e">
        <f>Audit!#REF!</f>
        <v>#REF!</v>
      </c>
      <c r="P1243" s="127" t="e">
        <f>Audit!#REF!</f>
        <v>#REF!</v>
      </c>
    </row>
    <row r="1244" spans="1:16">
      <c r="A1244" s="127" t="e">
        <f>Audit!#REF!</f>
        <v>#REF!</v>
      </c>
      <c r="B1244" s="127" t="str">
        <f>IFERROR(INDEX(GUTS!AI1245:'GUTS'!BH1245,MATCH(1,GUTS!AK1245:'GUTS'!BI1245,0)),"")</f>
        <v/>
      </c>
      <c r="C1244" s="127" t="str">
        <f>IFERROR(INDEX(GUTS!AJ1245:'GUTS'!BH1245,MATCH(1,GUTS!AK1245:'GUTS'!BI1245,0)),"")</f>
        <v/>
      </c>
      <c r="D1244" s="127" t="str">
        <f>IFERROR(INDEX(GUTS!AI1245:'GUTS'!BH1245,MATCH(2,GUTS!AK1245:'GUTS'!BI1245,0)),"")</f>
        <v/>
      </c>
      <c r="E1244" s="127" t="str">
        <f>IFERROR(INDEX(GUTS!AJ1245:'GUTS'!BH1245,MATCH(2,GUTS!AK1245:'GUTS'!BI1245,0)),"")</f>
        <v/>
      </c>
      <c r="F1244" s="127" t="str">
        <f>IFERROR(INDEX(GUTS!AI1245:'GUTS'!BH1245,MATCH(3,GUTS!AK1245:'GUTS'!BI1245,0)),"")</f>
        <v/>
      </c>
      <c r="G1244" s="127" t="str">
        <f>IFERROR(INDEX(GUTS!AJ1245:'GUTS'!BH1245,MATCH(3,GUTS!AK1245:'GUTS'!BI1245,0)),"")</f>
        <v/>
      </c>
      <c r="H1244" s="127" t="str">
        <f>IFERROR(INDEX(GUTS!AI1245:'GUTS'!BH1245,MATCH(4,GUTS!AK1245:'GUTS'!BI1245,0)),"")</f>
        <v/>
      </c>
      <c r="I1244" s="127" t="str">
        <f>IFERROR(INDEX(GUTS!AJ1245:'GUTS'!BH1245,MATCH(4,GUTS!AK1245:'GUTS'!BI1245,0)),"")</f>
        <v/>
      </c>
      <c r="J1244" s="127" t="str">
        <f>IFERROR(INDEX(GUTS!AI1245:'GUTS'!BH1245,MATCH(5,GUTS!AK1245:'GUTS'!BI1245,0)),"")</f>
        <v/>
      </c>
      <c r="K1244" s="127" t="str">
        <f>IFERROR(INDEX(GUTS!AJ1245:'GUTS'!BH1245,MATCH(5,GUTS!AK1245:'GUTS'!BI1245,0)),"")</f>
        <v/>
      </c>
      <c r="L1244" s="127" t="str">
        <f>IFERROR(INDEX(GUTS!AI1245:'GUTS'!BH1245,MATCH(6,GUTS!AK1245:'GUTS'!BI1245,0)),"")</f>
        <v/>
      </c>
      <c r="M1244" s="127" t="str">
        <f>IFERROR(INDEX(GUTS!AJ1245:'GUTS'!BH1245,MATCH(6,GUTS!AK1245:'GUTS'!BI1245,0)),"")</f>
        <v/>
      </c>
      <c r="N1244" s="127" t="e">
        <f>Audit!#REF!</f>
        <v>#REF!</v>
      </c>
      <c r="O1244" s="127" t="e">
        <f>Audit!#REF!</f>
        <v>#REF!</v>
      </c>
      <c r="P1244" s="127" t="e">
        <f>Audit!#REF!</f>
        <v>#REF!</v>
      </c>
    </row>
    <row r="1245" spans="1:16" hidden="1">
      <c r="A1245" s="127" t="e">
        <f>Audit!#REF!</f>
        <v>#REF!</v>
      </c>
      <c r="B1245" s="127" t="str">
        <f>IFERROR(INDEX(GUTS!AI1246:'GUTS'!BH1246,MATCH(1,GUTS!AK1246:'GUTS'!BI1246,0)),"")</f>
        <v/>
      </c>
      <c r="C1245" s="127" t="str">
        <f>IFERROR(INDEX(GUTS!AJ1246:'GUTS'!BH1246,MATCH(1,GUTS!AK1246:'GUTS'!BI1246,0)),"")</f>
        <v/>
      </c>
      <c r="D1245" s="127" t="str">
        <f>IFERROR(INDEX(GUTS!AI1246:'GUTS'!BH1246,MATCH(2,GUTS!AK1246:'GUTS'!BI1246,0)),"")</f>
        <v/>
      </c>
      <c r="E1245" s="127" t="str">
        <f>IFERROR(INDEX(GUTS!AJ1246:'GUTS'!BH1246,MATCH(2,GUTS!AK1246:'GUTS'!BI1246,0)),"")</f>
        <v/>
      </c>
      <c r="F1245" s="127" t="str">
        <f>IFERROR(INDEX(GUTS!AI1246:'GUTS'!BH1246,MATCH(3,GUTS!AK1246:'GUTS'!BI1246,0)),"")</f>
        <v/>
      </c>
      <c r="G1245" s="127" t="str">
        <f>IFERROR(INDEX(GUTS!AJ1246:'GUTS'!BH1246,MATCH(3,GUTS!AK1246:'GUTS'!BI1246,0)),"")</f>
        <v/>
      </c>
      <c r="H1245" s="127" t="str">
        <f>IFERROR(INDEX(GUTS!AI1246:'GUTS'!BH1246,MATCH(4,GUTS!AK1246:'GUTS'!BI1246,0)),"")</f>
        <v/>
      </c>
      <c r="I1245" s="127" t="str">
        <f>IFERROR(INDEX(GUTS!AJ1246:'GUTS'!BH1246,MATCH(4,GUTS!AK1246:'GUTS'!BI1246,0)),"")</f>
        <v/>
      </c>
      <c r="J1245" s="127" t="str">
        <f>IFERROR(INDEX(GUTS!AI1246:'GUTS'!BH1246,MATCH(5,GUTS!AK1246:'GUTS'!BI1246,0)),"")</f>
        <v/>
      </c>
      <c r="K1245" s="127" t="str">
        <f>IFERROR(INDEX(GUTS!AJ1246:'GUTS'!BH1246,MATCH(5,GUTS!AK1246:'GUTS'!BI1246,0)),"")</f>
        <v/>
      </c>
      <c r="L1245" s="127" t="str">
        <f>IFERROR(INDEX(GUTS!AI1246:'GUTS'!BH1246,MATCH(6,GUTS!AK1246:'GUTS'!BI1246,0)),"")</f>
        <v/>
      </c>
      <c r="M1245" s="127" t="str">
        <f>IFERROR(INDEX(GUTS!AJ1246:'GUTS'!BH1246,MATCH(6,GUTS!AK1246:'GUTS'!BI1246,0)),"")</f>
        <v/>
      </c>
      <c r="N1245" s="127" t="e">
        <f>Audit!#REF!</f>
        <v>#REF!</v>
      </c>
      <c r="O1245" s="127" t="e">
        <f>Audit!#REF!</f>
        <v>#REF!</v>
      </c>
      <c r="P1245" s="127" t="e">
        <f>Audit!#REF!</f>
        <v>#REF!</v>
      </c>
    </row>
    <row r="1246" spans="1:16" hidden="1">
      <c r="A1246" s="127" t="e">
        <f>Audit!#REF!</f>
        <v>#REF!</v>
      </c>
      <c r="B1246" s="127" t="str">
        <f>IFERROR(INDEX(GUTS!AI1247:'GUTS'!BH1247,MATCH(1,GUTS!AK1247:'GUTS'!BI1247,0)),"")</f>
        <v/>
      </c>
      <c r="C1246" s="127" t="str">
        <f>IFERROR(INDEX(GUTS!AJ1247:'GUTS'!BH1247,MATCH(1,GUTS!AK1247:'GUTS'!BI1247,0)),"")</f>
        <v/>
      </c>
      <c r="D1246" s="127" t="str">
        <f>IFERROR(INDEX(GUTS!AI1247:'GUTS'!BH1247,MATCH(2,GUTS!AK1247:'GUTS'!BI1247,0)),"")</f>
        <v/>
      </c>
      <c r="E1246" s="127" t="str">
        <f>IFERROR(INDEX(GUTS!AJ1247:'GUTS'!BH1247,MATCH(2,GUTS!AK1247:'GUTS'!BI1247,0)),"")</f>
        <v/>
      </c>
      <c r="F1246" s="127" t="str">
        <f>IFERROR(INDEX(GUTS!AI1247:'GUTS'!BH1247,MATCH(3,GUTS!AK1247:'GUTS'!BI1247,0)),"")</f>
        <v/>
      </c>
      <c r="G1246" s="127" t="str">
        <f>IFERROR(INDEX(GUTS!AJ1247:'GUTS'!BH1247,MATCH(3,GUTS!AK1247:'GUTS'!BI1247,0)),"")</f>
        <v/>
      </c>
      <c r="H1246" s="127" t="str">
        <f>IFERROR(INDEX(GUTS!AI1247:'GUTS'!BH1247,MATCH(4,GUTS!AK1247:'GUTS'!BI1247,0)),"")</f>
        <v/>
      </c>
      <c r="I1246" s="127" t="str">
        <f>IFERROR(INDEX(GUTS!AJ1247:'GUTS'!BH1247,MATCH(4,GUTS!AK1247:'GUTS'!BI1247,0)),"")</f>
        <v/>
      </c>
      <c r="J1246" s="127" t="str">
        <f>IFERROR(INDEX(GUTS!AI1247:'GUTS'!BH1247,MATCH(5,GUTS!AK1247:'GUTS'!BI1247,0)),"")</f>
        <v/>
      </c>
      <c r="K1246" s="127" t="str">
        <f>IFERROR(INDEX(GUTS!AJ1247:'GUTS'!BH1247,MATCH(5,GUTS!AK1247:'GUTS'!BI1247,0)),"")</f>
        <v/>
      </c>
      <c r="L1246" s="127" t="str">
        <f>IFERROR(INDEX(GUTS!AI1247:'GUTS'!BH1247,MATCH(6,GUTS!AK1247:'GUTS'!BI1247,0)),"")</f>
        <v/>
      </c>
      <c r="M1246" s="127" t="str">
        <f>IFERROR(INDEX(GUTS!AJ1247:'GUTS'!BH1247,MATCH(6,GUTS!AK1247:'GUTS'!BI1247,0)),"")</f>
        <v/>
      </c>
      <c r="N1246" s="127" t="e">
        <f>Audit!#REF!</f>
        <v>#REF!</v>
      </c>
      <c r="O1246" s="127" t="e">
        <f>Audit!#REF!</f>
        <v>#REF!</v>
      </c>
      <c r="P1246" s="127" t="e">
        <f>Audit!#REF!</f>
        <v>#REF!</v>
      </c>
    </row>
    <row r="1247" spans="1:16" hidden="1">
      <c r="A1247" s="127" t="e">
        <f>Audit!#REF!</f>
        <v>#REF!</v>
      </c>
      <c r="B1247" s="127" t="str">
        <f>IFERROR(INDEX(GUTS!AI1248:'GUTS'!BH1248,MATCH(1,GUTS!AK1248:'GUTS'!BI1248,0)),"")</f>
        <v/>
      </c>
      <c r="C1247" s="127" t="str">
        <f>IFERROR(INDEX(GUTS!AJ1248:'GUTS'!BH1248,MATCH(1,GUTS!AK1248:'GUTS'!BI1248,0)),"")</f>
        <v/>
      </c>
      <c r="D1247" s="127" t="str">
        <f>IFERROR(INDEX(GUTS!AI1248:'GUTS'!BH1248,MATCH(2,GUTS!AK1248:'GUTS'!BI1248,0)),"")</f>
        <v/>
      </c>
      <c r="E1247" s="127" t="str">
        <f>IFERROR(INDEX(GUTS!AJ1248:'GUTS'!BH1248,MATCH(2,GUTS!AK1248:'GUTS'!BI1248,0)),"")</f>
        <v/>
      </c>
      <c r="F1247" s="127" t="str">
        <f>IFERROR(INDEX(GUTS!AI1248:'GUTS'!BH1248,MATCH(3,GUTS!AK1248:'GUTS'!BI1248,0)),"")</f>
        <v/>
      </c>
      <c r="G1247" s="127" t="str">
        <f>IFERROR(INDEX(GUTS!AJ1248:'GUTS'!BH1248,MATCH(3,GUTS!AK1248:'GUTS'!BI1248,0)),"")</f>
        <v/>
      </c>
      <c r="H1247" s="127" t="str">
        <f>IFERROR(INDEX(GUTS!AI1248:'GUTS'!BH1248,MATCH(4,GUTS!AK1248:'GUTS'!BI1248,0)),"")</f>
        <v/>
      </c>
      <c r="I1247" s="127" t="str">
        <f>IFERROR(INDEX(GUTS!AJ1248:'GUTS'!BH1248,MATCH(4,GUTS!AK1248:'GUTS'!BI1248,0)),"")</f>
        <v/>
      </c>
      <c r="J1247" s="127" t="str">
        <f>IFERROR(INDEX(GUTS!AI1248:'GUTS'!BH1248,MATCH(5,GUTS!AK1248:'GUTS'!BI1248,0)),"")</f>
        <v/>
      </c>
      <c r="K1247" s="127" t="str">
        <f>IFERROR(INDEX(GUTS!AJ1248:'GUTS'!BH1248,MATCH(5,GUTS!AK1248:'GUTS'!BI1248,0)),"")</f>
        <v/>
      </c>
      <c r="L1247" s="127" t="str">
        <f>IFERROR(INDEX(GUTS!AI1248:'GUTS'!BH1248,MATCH(6,GUTS!AK1248:'GUTS'!BI1248,0)),"")</f>
        <v/>
      </c>
      <c r="M1247" s="127" t="str">
        <f>IFERROR(INDEX(GUTS!AJ1248:'GUTS'!BH1248,MATCH(6,GUTS!AK1248:'GUTS'!BI1248,0)),"")</f>
        <v/>
      </c>
      <c r="N1247" s="127" t="e">
        <f>Audit!#REF!</f>
        <v>#REF!</v>
      </c>
      <c r="O1247" s="127" t="e">
        <f>Audit!#REF!</f>
        <v>#REF!</v>
      </c>
      <c r="P1247" s="127" t="e">
        <f>Audit!#REF!</f>
        <v>#REF!</v>
      </c>
    </row>
    <row r="1248" spans="1:16" hidden="1">
      <c r="A1248" s="127" t="e">
        <f>Audit!#REF!</f>
        <v>#REF!</v>
      </c>
      <c r="B1248" s="127" t="str">
        <f>IFERROR(INDEX(GUTS!AI1249:'GUTS'!BH1249,MATCH(1,GUTS!AK1249:'GUTS'!BI1249,0)),"")</f>
        <v/>
      </c>
      <c r="C1248" s="127" t="str">
        <f>IFERROR(INDEX(GUTS!AJ1249:'GUTS'!BH1249,MATCH(1,GUTS!AK1249:'GUTS'!BI1249,0)),"")</f>
        <v/>
      </c>
      <c r="D1248" s="127" t="str">
        <f>IFERROR(INDEX(GUTS!AI1249:'GUTS'!BH1249,MATCH(2,GUTS!AK1249:'GUTS'!BI1249,0)),"")</f>
        <v/>
      </c>
      <c r="E1248" s="127" t="str">
        <f>IFERROR(INDEX(GUTS!AJ1249:'GUTS'!BH1249,MATCH(2,GUTS!AK1249:'GUTS'!BI1249,0)),"")</f>
        <v/>
      </c>
      <c r="F1248" s="127" t="str">
        <f>IFERROR(INDEX(GUTS!AI1249:'GUTS'!BH1249,MATCH(3,GUTS!AK1249:'GUTS'!BI1249,0)),"")</f>
        <v/>
      </c>
      <c r="G1248" s="127" t="str">
        <f>IFERROR(INDEX(GUTS!AJ1249:'GUTS'!BH1249,MATCH(3,GUTS!AK1249:'GUTS'!BI1249,0)),"")</f>
        <v/>
      </c>
      <c r="H1248" s="127" t="str">
        <f>IFERROR(INDEX(GUTS!AI1249:'GUTS'!BH1249,MATCH(4,GUTS!AK1249:'GUTS'!BI1249,0)),"")</f>
        <v/>
      </c>
      <c r="I1248" s="127" t="str">
        <f>IFERROR(INDEX(GUTS!AJ1249:'GUTS'!BH1249,MATCH(4,GUTS!AK1249:'GUTS'!BI1249,0)),"")</f>
        <v/>
      </c>
      <c r="J1248" s="127" t="str">
        <f>IFERROR(INDEX(GUTS!AI1249:'GUTS'!BH1249,MATCH(5,GUTS!AK1249:'GUTS'!BI1249,0)),"")</f>
        <v/>
      </c>
      <c r="K1248" s="127" t="str">
        <f>IFERROR(INDEX(GUTS!AJ1249:'GUTS'!BH1249,MATCH(5,GUTS!AK1249:'GUTS'!BI1249,0)),"")</f>
        <v/>
      </c>
      <c r="L1248" s="127" t="str">
        <f>IFERROR(INDEX(GUTS!AI1249:'GUTS'!BH1249,MATCH(6,GUTS!AK1249:'GUTS'!BI1249,0)),"")</f>
        <v/>
      </c>
      <c r="M1248" s="127" t="str">
        <f>IFERROR(INDEX(GUTS!AJ1249:'GUTS'!BH1249,MATCH(6,GUTS!AK1249:'GUTS'!BI1249,0)),"")</f>
        <v/>
      </c>
      <c r="N1248" s="127" t="e">
        <f>Audit!#REF!</f>
        <v>#REF!</v>
      </c>
      <c r="O1248" s="127" t="e">
        <f>Audit!#REF!</f>
        <v>#REF!</v>
      </c>
      <c r="P1248" s="127" t="e">
        <f>Audit!#REF!</f>
        <v>#REF!</v>
      </c>
    </row>
    <row r="1249" spans="1:16" hidden="1">
      <c r="A1249" s="127" t="e">
        <f>Audit!#REF!</f>
        <v>#REF!</v>
      </c>
      <c r="B1249" s="127" t="str">
        <f>IFERROR(INDEX(GUTS!AI1250:'GUTS'!BH1250,MATCH(1,GUTS!AK1250:'GUTS'!BI1250,0)),"")</f>
        <v/>
      </c>
      <c r="C1249" s="127" t="str">
        <f>IFERROR(INDEX(GUTS!AJ1250:'GUTS'!BH1250,MATCH(1,GUTS!AK1250:'GUTS'!BI1250,0)),"")</f>
        <v/>
      </c>
      <c r="D1249" s="127" t="str">
        <f>IFERROR(INDEX(GUTS!AI1250:'GUTS'!BH1250,MATCH(2,GUTS!AK1250:'GUTS'!BI1250,0)),"")</f>
        <v/>
      </c>
      <c r="E1249" s="127" t="str">
        <f>IFERROR(INDEX(GUTS!AJ1250:'GUTS'!BH1250,MATCH(2,GUTS!AK1250:'GUTS'!BI1250,0)),"")</f>
        <v/>
      </c>
      <c r="F1249" s="127" t="str">
        <f>IFERROR(INDEX(GUTS!AI1250:'GUTS'!BH1250,MATCH(3,GUTS!AK1250:'GUTS'!BI1250,0)),"")</f>
        <v/>
      </c>
      <c r="G1249" s="127" t="str">
        <f>IFERROR(INDEX(GUTS!AJ1250:'GUTS'!BH1250,MATCH(3,GUTS!AK1250:'GUTS'!BI1250,0)),"")</f>
        <v/>
      </c>
      <c r="H1249" s="127" t="str">
        <f>IFERROR(INDEX(GUTS!AI1250:'GUTS'!BH1250,MATCH(4,GUTS!AK1250:'GUTS'!BI1250,0)),"")</f>
        <v/>
      </c>
      <c r="I1249" s="127" t="str">
        <f>IFERROR(INDEX(GUTS!AJ1250:'GUTS'!BH1250,MATCH(4,GUTS!AK1250:'GUTS'!BI1250,0)),"")</f>
        <v/>
      </c>
      <c r="J1249" s="127" t="str">
        <f>IFERROR(INDEX(GUTS!AI1250:'GUTS'!BH1250,MATCH(5,GUTS!AK1250:'GUTS'!BI1250,0)),"")</f>
        <v/>
      </c>
      <c r="K1249" s="127" t="str">
        <f>IFERROR(INDEX(GUTS!AJ1250:'GUTS'!BH1250,MATCH(5,GUTS!AK1250:'GUTS'!BI1250,0)),"")</f>
        <v/>
      </c>
      <c r="L1249" s="127" t="str">
        <f>IFERROR(INDEX(GUTS!AI1250:'GUTS'!BH1250,MATCH(6,GUTS!AK1250:'GUTS'!BI1250,0)),"")</f>
        <v/>
      </c>
      <c r="M1249" s="127" t="str">
        <f>IFERROR(INDEX(GUTS!AJ1250:'GUTS'!BH1250,MATCH(6,GUTS!AK1250:'GUTS'!BI1250,0)),"")</f>
        <v/>
      </c>
      <c r="N1249" s="127" t="e">
        <f>Audit!#REF!</f>
        <v>#REF!</v>
      </c>
      <c r="O1249" s="127" t="e">
        <f>Audit!#REF!</f>
        <v>#REF!</v>
      </c>
      <c r="P1249" s="127" t="e">
        <f>Audit!#REF!</f>
        <v>#REF!</v>
      </c>
    </row>
    <row r="1250" spans="1:16" hidden="1">
      <c r="A1250" s="127" t="e">
        <f>Audit!#REF!</f>
        <v>#REF!</v>
      </c>
      <c r="B1250" s="127" t="str">
        <f>IFERROR(INDEX(GUTS!AI1251:'GUTS'!BH1251,MATCH(1,GUTS!AK1251:'GUTS'!BI1251,0)),"")</f>
        <v/>
      </c>
      <c r="C1250" s="127" t="str">
        <f>IFERROR(INDEX(GUTS!AJ1251:'GUTS'!BH1251,MATCH(1,GUTS!AK1251:'GUTS'!BI1251,0)),"")</f>
        <v/>
      </c>
      <c r="D1250" s="127" t="str">
        <f>IFERROR(INDEX(GUTS!AI1251:'GUTS'!BH1251,MATCH(2,GUTS!AK1251:'GUTS'!BI1251,0)),"")</f>
        <v/>
      </c>
      <c r="E1250" s="127" t="str">
        <f>IFERROR(INDEX(GUTS!AJ1251:'GUTS'!BH1251,MATCH(2,GUTS!AK1251:'GUTS'!BI1251,0)),"")</f>
        <v/>
      </c>
      <c r="F1250" s="127" t="str">
        <f>IFERROR(INDEX(GUTS!AI1251:'GUTS'!BH1251,MATCH(3,GUTS!AK1251:'GUTS'!BI1251,0)),"")</f>
        <v/>
      </c>
      <c r="G1250" s="127" t="str">
        <f>IFERROR(INDEX(GUTS!AJ1251:'GUTS'!BH1251,MATCH(3,GUTS!AK1251:'GUTS'!BI1251,0)),"")</f>
        <v/>
      </c>
      <c r="H1250" s="127" t="str">
        <f>IFERROR(INDEX(GUTS!AI1251:'GUTS'!BH1251,MATCH(4,GUTS!AK1251:'GUTS'!BI1251,0)),"")</f>
        <v/>
      </c>
      <c r="I1250" s="127" t="str">
        <f>IFERROR(INDEX(GUTS!AJ1251:'GUTS'!BH1251,MATCH(4,GUTS!AK1251:'GUTS'!BI1251,0)),"")</f>
        <v/>
      </c>
      <c r="J1250" s="127" t="str">
        <f>IFERROR(INDEX(GUTS!AI1251:'GUTS'!BH1251,MATCH(5,GUTS!AK1251:'GUTS'!BI1251,0)),"")</f>
        <v/>
      </c>
      <c r="K1250" s="127" t="str">
        <f>IFERROR(INDEX(GUTS!AJ1251:'GUTS'!BH1251,MATCH(5,GUTS!AK1251:'GUTS'!BI1251,0)),"")</f>
        <v/>
      </c>
      <c r="L1250" s="127" t="str">
        <f>IFERROR(INDEX(GUTS!AI1251:'GUTS'!BH1251,MATCH(6,GUTS!AK1251:'GUTS'!BI1251,0)),"")</f>
        <v/>
      </c>
      <c r="M1250" s="127" t="str">
        <f>IFERROR(INDEX(GUTS!AJ1251:'GUTS'!BH1251,MATCH(6,GUTS!AK1251:'GUTS'!BI1251,0)),"")</f>
        <v/>
      </c>
      <c r="N1250" s="127" t="e">
        <f>Audit!#REF!</f>
        <v>#REF!</v>
      </c>
      <c r="O1250" s="127" t="e">
        <f>Audit!#REF!</f>
        <v>#REF!</v>
      </c>
      <c r="P1250" s="127" t="e">
        <f>Audit!#REF!</f>
        <v>#REF!</v>
      </c>
    </row>
    <row r="1251" spans="1:16" hidden="1">
      <c r="A1251" s="127" t="e">
        <f>Audit!#REF!</f>
        <v>#REF!</v>
      </c>
      <c r="B1251" s="127" t="str">
        <f>IFERROR(INDEX(GUTS!AI1252:'GUTS'!BH1252,MATCH(1,GUTS!AK1252:'GUTS'!BI1252,0)),"")</f>
        <v/>
      </c>
      <c r="C1251" s="127" t="str">
        <f>IFERROR(INDEX(GUTS!AJ1252:'GUTS'!BH1252,MATCH(1,GUTS!AK1252:'GUTS'!BI1252,0)),"")</f>
        <v/>
      </c>
      <c r="D1251" s="127" t="str">
        <f>IFERROR(INDEX(GUTS!AI1252:'GUTS'!BH1252,MATCH(2,GUTS!AK1252:'GUTS'!BI1252,0)),"")</f>
        <v/>
      </c>
      <c r="E1251" s="127" t="str">
        <f>IFERROR(INDEX(GUTS!AJ1252:'GUTS'!BH1252,MATCH(2,GUTS!AK1252:'GUTS'!BI1252,0)),"")</f>
        <v/>
      </c>
      <c r="F1251" s="127" t="str">
        <f>IFERROR(INDEX(GUTS!AI1252:'GUTS'!BH1252,MATCH(3,GUTS!AK1252:'GUTS'!BI1252,0)),"")</f>
        <v/>
      </c>
      <c r="G1251" s="127" t="str">
        <f>IFERROR(INDEX(GUTS!AJ1252:'GUTS'!BH1252,MATCH(3,GUTS!AK1252:'GUTS'!BI1252,0)),"")</f>
        <v/>
      </c>
      <c r="H1251" s="127" t="str">
        <f>IFERROR(INDEX(GUTS!AI1252:'GUTS'!BH1252,MATCH(4,GUTS!AK1252:'GUTS'!BI1252,0)),"")</f>
        <v/>
      </c>
      <c r="I1251" s="127" t="str">
        <f>IFERROR(INDEX(GUTS!AJ1252:'GUTS'!BH1252,MATCH(4,GUTS!AK1252:'GUTS'!BI1252,0)),"")</f>
        <v/>
      </c>
      <c r="J1251" s="127" t="str">
        <f>IFERROR(INDEX(GUTS!AI1252:'GUTS'!BH1252,MATCH(5,GUTS!AK1252:'GUTS'!BI1252,0)),"")</f>
        <v/>
      </c>
      <c r="K1251" s="127" t="str">
        <f>IFERROR(INDEX(GUTS!AJ1252:'GUTS'!BH1252,MATCH(5,GUTS!AK1252:'GUTS'!BI1252,0)),"")</f>
        <v/>
      </c>
      <c r="L1251" s="127" t="str">
        <f>IFERROR(INDEX(GUTS!AI1252:'GUTS'!BH1252,MATCH(6,GUTS!AK1252:'GUTS'!BI1252,0)),"")</f>
        <v/>
      </c>
      <c r="M1251" s="127" t="str">
        <f>IFERROR(INDEX(GUTS!AJ1252:'GUTS'!BH1252,MATCH(6,GUTS!AK1252:'GUTS'!BI1252,0)),"")</f>
        <v/>
      </c>
      <c r="N1251" s="127" t="e">
        <f>Audit!#REF!</f>
        <v>#REF!</v>
      </c>
      <c r="O1251" s="127" t="e">
        <f>Audit!#REF!</f>
        <v>#REF!</v>
      </c>
      <c r="P1251" s="127" t="e">
        <f>Audit!#REF!</f>
        <v>#REF!</v>
      </c>
    </row>
    <row r="1252" spans="1:16" hidden="1">
      <c r="A1252" s="127" t="e">
        <f>Audit!#REF!</f>
        <v>#REF!</v>
      </c>
      <c r="B1252" s="127" t="str">
        <f>IFERROR(INDEX(GUTS!AI1253:'GUTS'!BH1253,MATCH(1,GUTS!AK1253:'GUTS'!BI1253,0)),"")</f>
        <v/>
      </c>
      <c r="C1252" s="127" t="str">
        <f>IFERROR(INDEX(GUTS!AJ1253:'GUTS'!BH1253,MATCH(1,GUTS!AK1253:'GUTS'!BI1253,0)),"")</f>
        <v/>
      </c>
      <c r="D1252" s="127" t="str">
        <f>IFERROR(INDEX(GUTS!AI1253:'GUTS'!BH1253,MATCH(2,GUTS!AK1253:'GUTS'!BI1253,0)),"")</f>
        <v/>
      </c>
      <c r="E1252" s="127" t="str">
        <f>IFERROR(INDEX(GUTS!AJ1253:'GUTS'!BH1253,MATCH(2,GUTS!AK1253:'GUTS'!BI1253,0)),"")</f>
        <v/>
      </c>
      <c r="F1252" s="127" t="str">
        <f>IFERROR(INDEX(GUTS!AI1253:'GUTS'!BH1253,MATCH(3,GUTS!AK1253:'GUTS'!BI1253,0)),"")</f>
        <v/>
      </c>
      <c r="G1252" s="127" t="str">
        <f>IFERROR(INDEX(GUTS!AJ1253:'GUTS'!BH1253,MATCH(3,GUTS!AK1253:'GUTS'!BI1253,0)),"")</f>
        <v/>
      </c>
      <c r="H1252" s="127" t="str">
        <f>IFERROR(INDEX(GUTS!AI1253:'GUTS'!BH1253,MATCH(4,GUTS!AK1253:'GUTS'!BI1253,0)),"")</f>
        <v/>
      </c>
      <c r="I1252" s="127" t="str">
        <f>IFERROR(INDEX(GUTS!AJ1253:'GUTS'!BH1253,MATCH(4,GUTS!AK1253:'GUTS'!BI1253,0)),"")</f>
        <v/>
      </c>
      <c r="J1252" s="127" t="str">
        <f>IFERROR(INDEX(GUTS!AI1253:'GUTS'!BH1253,MATCH(5,GUTS!AK1253:'GUTS'!BI1253,0)),"")</f>
        <v/>
      </c>
      <c r="K1252" s="127" t="str">
        <f>IFERROR(INDEX(GUTS!AJ1253:'GUTS'!BH1253,MATCH(5,GUTS!AK1253:'GUTS'!BI1253,0)),"")</f>
        <v/>
      </c>
      <c r="L1252" s="127" t="str">
        <f>IFERROR(INDEX(GUTS!AI1253:'GUTS'!BH1253,MATCH(6,GUTS!AK1253:'GUTS'!BI1253,0)),"")</f>
        <v/>
      </c>
      <c r="M1252" s="127" t="str">
        <f>IFERROR(INDEX(GUTS!AJ1253:'GUTS'!BH1253,MATCH(6,GUTS!AK1253:'GUTS'!BI1253,0)),"")</f>
        <v/>
      </c>
      <c r="N1252" s="127" t="e">
        <f>Audit!#REF!</f>
        <v>#REF!</v>
      </c>
      <c r="O1252" s="127" t="e">
        <f>Audit!#REF!</f>
        <v>#REF!</v>
      </c>
      <c r="P1252" s="127" t="e">
        <f>Audit!#REF!</f>
        <v>#REF!</v>
      </c>
    </row>
    <row r="1253" spans="1:16">
      <c r="A1253" s="127" t="e">
        <f>Audit!#REF!</f>
        <v>#REF!</v>
      </c>
      <c r="B1253" s="127" t="str">
        <f>IFERROR(INDEX(GUTS!AI1254:'GUTS'!BH1254,MATCH(1,GUTS!AK1254:'GUTS'!BI1254,0)),"")</f>
        <v/>
      </c>
      <c r="C1253" s="127" t="str">
        <f>IFERROR(INDEX(GUTS!AJ1254:'GUTS'!BH1254,MATCH(1,GUTS!AK1254:'GUTS'!BI1254,0)),"")</f>
        <v/>
      </c>
      <c r="D1253" s="127" t="str">
        <f>IFERROR(INDEX(GUTS!AI1254:'GUTS'!BH1254,MATCH(2,GUTS!AK1254:'GUTS'!BI1254,0)),"")</f>
        <v/>
      </c>
      <c r="E1253" s="127" t="str">
        <f>IFERROR(INDEX(GUTS!AJ1254:'GUTS'!BH1254,MATCH(2,GUTS!AK1254:'GUTS'!BI1254,0)),"")</f>
        <v/>
      </c>
      <c r="F1253" s="127" t="str">
        <f>IFERROR(INDEX(GUTS!AI1254:'GUTS'!BH1254,MATCH(3,GUTS!AK1254:'GUTS'!BI1254,0)),"")</f>
        <v/>
      </c>
      <c r="G1253" s="127" t="str">
        <f>IFERROR(INDEX(GUTS!AJ1254:'GUTS'!BH1254,MATCH(3,GUTS!AK1254:'GUTS'!BI1254,0)),"")</f>
        <v/>
      </c>
      <c r="H1253" s="127" t="str">
        <f>IFERROR(INDEX(GUTS!AI1254:'GUTS'!BH1254,MATCH(4,GUTS!AK1254:'GUTS'!BI1254,0)),"")</f>
        <v/>
      </c>
      <c r="I1253" s="127" t="str">
        <f>IFERROR(INDEX(GUTS!AJ1254:'GUTS'!BH1254,MATCH(4,GUTS!AK1254:'GUTS'!BI1254,0)),"")</f>
        <v/>
      </c>
      <c r="J1253" s="127" t="str">
        <f>IFERROR(INDEX(GUTS!AI1254:'GUTS'!BH1254,MATCH(5,GUTS!AK1254:'GUTS'!BI1254,0)),"")</f>
        <v/>
      </c>
      <c r="K1253" s="127" t="str">
        <f>IFERROR(INDEX(GUTS!AJ1254:'GUTS'!BH1254,MATCH(5,GUTS!AK1254:'GUTS'!BI1254,0)),"")</f>
        <v/>
      </c>
      <c r="L1253" s="127" t="str">
        <f>IFERROR(INDEX(GUTS!AI1254:'GUTS'!BH1254,MATCH(6,GUTS!AK1254:'GUTS'!BI1254,0)),"")</f>
        <v/>
      </c>
      <c r="M1253" s="127" t="str">
        <f>IFERROR(INDEX(GUTS!AJ1254:'GUTS'!BH1254,MATCH(6,GUTS!AK1254:'GUTS'!BI1254,0)),"")</f>
        <v/>
      </c>
      <c r="N1253" s="127" t="e">
        <f>Audit!#REF!</f>
        <v>#REF!</v>
      </c>
      <c r="O1253" s="127" t="e">
        <f>Audit!#REF!</f>
        <v>#REF!</v>
      </c>
      <c r="P1253" s="127" t="e">
        <f>Audit!#REF!</f>
        <v>#REF!</v>
      </c>
    </row>
    <row r="1254" spans="1:16" hidden="1">
      <c r="A1254" s="127" t="e">
        <f>Audit!#REF!</f>
        <v>#REF!</v>
      </c>
      <c r="B1254" s="127" t="str">
        <f>IFERROR(INDEX(GUTS!AI1255:'GUTS'!BH1255,MATCH(1,GUTS!AK1255:'GUTS'!BI1255,0)),"")</f>
        <v/>
      </c>
      <c r="C1254" s="127" t="str">
        <f>IFERROR(INDEX(GUTS!AJ1255:'GUTS'!BH1255,MATCH(1,GUTS!AK1255:'GUTS'!BI1255,0)),"")</f>
        <v/>
      </c>
      <c r="D1254" s="127" t="str">
        <f>IFERROR(INDEX(GUTS!AI1255:'GUTS'!BH1255,MATCH(2,GUTS!AK1255:'GUTS'!BI1255,0)),"")</f>
        <v/>
      </c>
      <c r="E1254" s="127" t="str">
        <f>IFERROR(INDEX(GUTS!AJ1255:'GUTS'!BH1255,MATCH(2,GUTS!AK1255:'GUTS'!BI1255,0)),"")</f>
        <v/>
      </c>
      <c r="F1254" s="127" t="str">
        <f>IFERROR(INDEX(GUTS!AI1255:'GUTS'!BH1255,MATCH(3,GUTS!AK1255:'GUTS'!BI1255,0)),"")</f>
        <v/>
      </c>
      <c r="G1254" s="127" t="str">
        <f>IFERROR(INDEX(GUTS!AJ1255:'GUTS'!BH1255,MATCH(3,GUTS!AK1255:'GUTS'!BI1255,0)),"")</f>
        <v/>
      </c>
      <c r="H1254" s="127" t="str">
        <f>IFERROR(INDEX(GUTS!AI1255:'GUTS'!BH1255,MATCH(4,GUTS!AK1255:'GUTS'!BI1255,0)),"")</f>
        <v/>
      </c>
      <c r="I1254" s="127" t="str">
        <f>IFERROR(INDEX(GUTS!AJ1255:'GUTS'!BH1255,MATCH(4,GUTS!AK1255:'GUTS'!BI1255,0)),"")</f>
        <v/>
      </c>
      <c r="J1254" s="127" t="str">
        <f>IFERROR(INDEX(GUTS!AI1255:'GUTS'!BH1255,MATCH(5,GUTS!AK1255:'GUTS'!BI1255,0)),"")</f>
        <v/>
      </c>
      <c r="K1254" s="127" t="str">
        <f>IFERROR(INDEX(GUTS!AJ1255:'GUTS'!BH1255,MATCH(5,GUTS!AK1255:'GUTS'!BI1255,0)),"")</f>
        <v/>
      </c>
      <c r="L1254" s="127" t="str">
        <f>IFERROR(INDEX(GUTS!AI1255:'GUTS'!BH1255,MATCH(6,GUTS!AK1255:'GUTS'!BI1255,0)),"")</f>
        <v/>
      </c>
      <c r="M1254" s="127" t="str">
        <f>IFERROR(INDEX(GUTS!AJ1255:'GUTS'!BH1255,MATCH(6,GUTS!AK1255:'GUTS'!BI1255,0)),"")</f>
        <v/>
      </c>
      <c r="N1254" s="127" t="e">
        <f>Audit!#REF!</f>
        <v>#REF!</v>
      </c>
      <c r="O1254" s="127" t="e">
        <f>Audit!#REF!</f>
        <v>#REF!</v>
      </c>
      <c r="P1254" s="127" t="e">
        <f>Audit!#REF!</f>
        <v>#REF!</v>
      </c>
    </row>
    <row r="1255" spans="1:16" hidden="1">
      <c r="A1255" s="127" t="e">
        <f>Audit!#REF!</f>
        <v>#REF!</v>
      </c>
      <c r="B1255" s="127" t="str">
        <f>IFERROR(INDEX(GUTS!AI1256:'GUTS'!BH1256,MATCH(1,GUTS!AK1256:'GUTS'!BI1256,0)),"")</f>
        <v/>
      </c>
      <c r="C1255" s="127" t="str">
        <f>IFERROR(INDEX(GUTS!AJ1256:'GUTS'!BH1256,MATCH(1,GUTS!AK1256:'GUTS'!BI1256,0)),"")</f>
        <v/>
      </c>
      <c r="D1255" s="127" t="str">
        <f>IFERROR(INDEX(GUTS!AI1256:'GUTS'!BH1256,MATCH(2,GUTS!AK1256:'GUTS'!BI1256,0)),"")</f>
        <v/>
      </c>
      <c r="E1255" s="127" t="str">
        <f>IFERROR(INDEX(GUTS!AJ1256:'GUTS'!BH1256,MATCH(2,GUTS!AK1256:'GUTS'!BI1256,0)),"")</f>
        <v/>
      </c>
      <c r="F1255" s="127" t="str">
        <f>IFERROR(INDEX(GUTS!AI1256:'GUTS'!BH1256,MATCH(3,GUTS!AK1256:'GUTS'!BI1256,0)),"")</f>
        <v/>
      </c>
      <c r="G1255" s="127" t="str">
        <f>IFERROR(INDEX(GUTS!AJ1256:'GUTS'!BH1256,MATCH(3,GUTS!AK1256:'GUTS'!BI1256,0)),"")</f>
        <v/>
      </c>
      <c r="H1255" s="127" t="str">
        <f>IFERROR(INDEX(GUTS!AI1256:'GUTS'!BH1256,MATCH(4,GUTS!AK1256:'GUTS'!BI1256,0)),"")</f>
        <v/>
      </c>
      <c r="I1255" s="127" t="str">
        <f>IFERROR(INDEX(GUTS!AJ1256:'GUTS'!BH1256,MATCH(4,GUTS!AK1256:'GUTS'!BI1256,0)),"")</f>
        <v/>
      </c>
      <c r="J1255" s="127" t="str">
        <f>IFERROR(INDEX(GUTS!AI1256:'GUTS'!BH1256,MATCH(5,GUTS!AK1256:'GUTS'!BI1256,0)),"")</f>
        <v/>
      </c>
      <c r="K1255" s="127" t="str">
        <f>IFERROR(INDEX(GUTS!AJ1256:'GUTS'!BH1256,MATCH(5,GUTS!AK1256:'GUTS'!BI1256,0)),"")</f>
        <v/>
      </c>
      <c r="L1255" s="127" t="str">
        <f>IFERROR(INDEX(GUTS!AI1256:'GUTS'!BH1256,MATCH(6,GUTS!AK1256:'GUTS'!BI1256,0)),"")</f>
        <v/>
      </c>
      <c r="M1255" s="127" t="str">
        <f>IFERROR(INDEX(GUTS!AJ1256:'GUTS'!BH1256,MATCH(6,GUTS!AK1256:'GUTS'!BI1256,0)),"")</f>
        <v/>
      </c>
      <c r="N1255" s="127" t="e">
        <f>Audit!#REF!</f>
        <v>#REF!</v>
      </c>
      <c r="O1255" s="127" t="e">
        <f>Audit!#REF!</f>
        <v>#REF!</v>
      </c>
      <c r="P1255" s="127" t="e">
        <f>Audit!#REF!</f>
        <v>#REF!</v>
      </c>
    </row>
    <row r="1256" spans="1:16" hidden="1">
      <c r="A1256" s="127" t="e">
        <f>Audit!#REF!</f>
        <v>#REF!</v>
      </c>
      <c r="B1256" s="127" t="str">
        <f>IFERROR(INDEX(GUTS!AI1257:'GUTS'!BH1257,MATCH(1,GUTS!AK1257:'GUTS'!BI1257,0)),"")</f>
        <v/>
      </c>
      <c r="C1256" s="127" t="str">
        <f>IFERROR(INDEX(GUTS!AJ1257:'GUTS'!BH1257,MATCH(1,GUTS!AK1257:'GUTS'!BI1257,0)),"")</f>
        <v/>
      </c>
      <c r="D1256" s="127" t="str">
        <f>IFERROR(INDEX(GUTS!AI1257:'GUTS'!BH1257,MATCH(2,GUTS!AK1257:'GUTS'!BI1257,0)),"")</f>
        <v/>
      </c>
      <c r="E1256" s="127" t="str">
        <f>IFERROR(INDEX(GUTS!AJ1257:'GUTS'!BH1257,MATCH(2,GUTS!AK1257:'GUTS'!BI1257,0)),"")</f>
        <v/>
      </c>
      <c r="F1256" s="127" t="str">
        <f>IFERROR(INDEX(GUTS!AI1257:'GUTS'!BH1257,MATCH(3,GUTS!AK1257:'GUTS'!BI1257,0)),"")</f>
        <v/>
      </c>
      <c r="G1256" s="127" t="str">
        <f>IFERROR(INDEX(GUTS!AJ1257:'GUTS'!BH1257,MATCH(3,GUTS!AK1257:'GUTS'!BI1257,0)),"")</f>
        <v/>
      </c>
      <c r="H1256" s="127" t="str">
        <f>IFERROR(INDEX(GUTS!AI1257:'GUTS'!BH1257,MATCH(4,GUTS!AK1257:'GUTS'!BI1257,0)),"")</f>
        <v/>
      </c>
      <c r="I1256" s="127" t="str">
        <f>IFERROR(INDEX(GUTS!AJ1257:'GUTS'!BH1257,MATCH(4,GUTS!AK1257:'GUTS'!BI1257,0)),"")</f>
        <v/>
      </c>
      <c r="J1256" s="127" t="str">
        <f>IFERROR(INDEX(GUTS!AI1257:'GUTS'!BH1257,MATCH(5,GUTS!AK1257:'GUTS'!BI1257,0)),"")</f>
        <v/>
      </c>
      <c r="K1256" s="127" t="str">
        <f>IFERROR(INDEX(GUTS!AJ1257:'GUTS'!BH1257,MATCH(5,GUTS!AK1257:'GUTS'!BI1257,0)),"")</f>
        <v/>
      </c>
      <c r="L1256" s="127" t="str">
        <f>IFERROR(INDEX(GUTS!AI1257:'GUTS'!BH1257,MATCH(6,GUTS!AK1257:'GUTS'!BI1257,0)),"")</f>
        <v/>
      </c>
      <c r="M1256" s="127" t="str">
        <f>IFERROR(INDEX(GUTS!AJ1257:'GUTS'!BH1257,MATCH(6,GUTS!AK1257:'GUTS'!BI1257,0)),"")</f>
        <v/>
      </c>
      <c r="N1256" s="127" t="e">
        <f>Audit!#REF!</f>
        <v>#REF!</v>
      </c>
      <c r="O1256" s="127" t="e">
        <f>Audit!#REF!</f>
        <v>#REF!</v>
      </c>
      <c r="P1256" s="127" t="e">
        <f>Audit!#REF!</f>
        <v>#REF!</v>
      </c>
    </row>
    <row r="1257" spans="1:16" hidden="1">
      <c r="A1257" s="127" t="e">
        <f>Audit!#REF!</f>
        <v>#REF!</v>
      </c>
      <c r="B1257" s="127" t="str">
        <f>IFERROR(INDEX(GUTS!AI1258:'GUTS'!BH1258,MATCH(1,GUTS!AK1258:'GUTS'!BI1258,0)),"")</f>
        <v/>
      </c>
      <c r="C1257" s="127" t="str">
        <f>IFERROR(INDEX(GUTS!AJ1258:'GUTS'!BH1258,MATCH(1,GUTS!AK1258:'GUTS'!BI1258,0)),"")</f>
        <v/>
      </c>
      <c r="D1257" s="127" t="str">
        <f>IFERROR(INDEX(GUTS!AI1258:'GUTS'!BH1258,MATCH(2,GUTS!AK1258:'GUTS'!BI1258,0)),"")</f>
        <v/>
      </c>
      <c r="E1257" s="127" t="str">
        <f>IFERROR(INDEX(GUTS!AJ1258:'GUTS'!BH1258,MATCH(2,GUTS!AK1258:'GUTS'!BI1258,0)),"")</f>
        <v/>
      </c>
      <c r="F1257" s="127" t="str">
        <f>IFERROR(INDEX(GUTS!AI1258:'GUTS'!BH1258,MATCH(3,GUTS!AK1258:'GUTS'!BI1258,0)),"")</f>
        <v/>
      </c>
      <c r="G1257" s="127" t="str">
        <f>IFERROR(INDEX(GUTS!AJ1258:'GUTS'!BH1258,MATCH(3,GUTS!AK1258:'GUTS'!BI1258,0)),"")</f>
        <v/>
      </c>
      <c r="H1257" s="127" t="str">
        <f>IFERROR(INDEX(GUTS!AI1258:'GUTS'!BH1258,MATCH(4,GUTS!AK1258:'GUTS'!BI1258,0)),"")</f>
        <v/>
      </c>
      <c r="I1257" s="127" t="str">
        <f>IFERROR(INDEX(GUTS!AJ1258:'GUTS'!BH1258,MATCH(4,GUTS!AK1258:'GUTS'!BI1258,0)),"")</f>
        <v/>
      </c>
      <c r="J1257" s="127" t="str">
        <f>IFERROR(INDEX(GUTS!AI1258:'GUTS'!BH1258,MATCH(5,GUTS!AK1258:'GUTS'!BI1258,0)),"")</f>
        <v/>
      </c>
      <c r="K1257" s="127" t="str">
        <f>IFERROR(INDEX(GUTS!AJ1258:'GUTS'!BH1258,MATCH(5,GUTS!AK1258:'GUTS'!BI1258,0)),"")</f>
        <v/>
      </c>
      <c r="L1257" s="127" t="str">
        <f>IFERROR(INDEX(GUTS!AI1258:'GUTS'!BH1258,MATCH(6,GUTS!AK1258:'GUTS'!BI1258,0)),"")</f>
        <v/>
      </c>
      <c r="M1257" s="127" t="str">
        <f>IFERROR(INDEX(GUTS!AJ1258:'GUTS'!BH1258,MATCH(6,GUTS!AK1258:'GUTS'!BI1258,0)),"")</f>
        <v/>
      </c>
      <c r="N1257" s="127" t="e">
        <f>Audit!#REF!</f>
        <v>#REF!</v>
      </c>
      <c r="O1257" s="127" t="e">
        <f>Audit!#REF!</f>
        <v>#REF!</v>
      </c>
      <c r="P1257" s="127" t="e">
        <f>Audit!#REF!</f>
        <v>#REF!</v>
      </c>
    </row>
    <row r="1258" spans="1:16" hidden="1">
      <c r="A1258" s="127" t="e">
        <f>Audit!#REF!</f>
        <v>#REF!</v>
      </c>
      <c r="B1258" s="127" t="str">
        <f>IFERROR(INDEX(GUTS!AI1259:'GUTS'!BH1259,MATCH(1,GUTS!AK1259:'GUTS'!BI1259,0)),"")</f>
        <v/>
      </c>
      <c r="C1258" s="127" t="str">
        <f>IFERROR(INDEX(GUTS!AJ1259:'GUTS'!BH1259,MATCH(1,GUTS!AK1259:'GUTS'!BI1259,0)),"")</f>
        <v/>
      </c>
      <c r="D1258" s="127" t="str">
        <f>IFERROR(INDEX(GUTS!AI1259:'GUTS'!BH1259,MATCH(2,GUTS!AK1259:'GUTS'!BI1259,0)),"")</f>
        <v/>
      </c>
      <c r="E1258" s="127" t="str">
        <f>IFERROR(INDEX(GUTS!AJ1259:'GUTS'!BH1259,MATCH(2,GUTS!AK1259:'GUTS'!BI1259,0)),"")</f>
        <v/>
      </c>
      <c r="F1258" s="127" t="str">
        <f>IFERROR(INDEX(GUTS!AI1259:'GUTS'!BH1259,MATCH(3,GUTS!AK1259:'GUTS'!BI1259,0)),"")</f>
        <v/>
      </c>
      <c r="G1258" s="127" t="str">
        <f>IFERROR(INDEX(GUTS!AJ1259:'GUTS'!BH1259,MATCH(3,GUTS!AK1259:'GUTS'!BI1259,0)),"")</f>
        <v/>
      </c>
      <c r="H1258" s="127" t="str">
        <f>IFERROR(INDEX(GUTS!AI1259:'GUTS'!BH1259,MATCH(4,GUTS!AK1259:'GUTS'!BI1259,0)),"")</f>
        <v/>
      </c>
      <c r="I1258" s="127" t="str">
        <f>IFERROR(INDEX(GUTS!AJ1259:'GUTS'!BH1259,MATCH(4,GUTS!AK1259:'GUTS'!BI1259,0)),"")</f>
        <v/>
      </c>
      <c r="J1258" s="127" t="str">
        <f>IFERROR(INDEX(GUTS!AI1259:'GUTS'!BH1259,MATCH(5,GUTS!AK1259:'GUTS'!BI1259,0)),"")</f>
        <v/>
      </c>
      <c r="K1258" s="127" t="str">
        <f>IFERROR(INDEX(GUTS!AJ1259:'GUTS'!BH1259,MATCH(5,GUTS!AK1259:'GUTS'!BI1259,0)),"")</f>
        <v/>
      </c>
      <c r="L1258" s="127" t="str">
        <f>IFERROR(INDEX(GUTS!AI1259:'GUTS'!BH1259,MATCH(6,GUTS!AK1259:'GUTS'!BI1259,0)),"")</f>
        <v/>
      </c>
      <c r="M1258" s="127" t="str">
        <f>IFERROR(INDEX(GUTS!AJ1259:'GUTS'!BH1259,MATCH(6,GUTS!AK1259:'GUTS'!BI1259,0)),"")</f>
        <v/>
      </c>
      <c r="N1258" s="127" t="e">
        <f>Audit!#REF!</f>
        <v>#REF!</v>
      </c>
      <c r="O1258" s="127" t="e">
        <f>Audit!#REF!</f>
        <v>#REF!</v>
      </c>
      <c r="P1258" s="127" t="e">
        <f>Audit!#REF!</f>
        <v>#REF!</v>
      </c>
    </row>
    <row r="1259" spans="1:16" hidden="1">
      <c r="A1259" s="127" t="e">
        <f>Audit!#REF!</f>
        <v>#REF!</v>
      </c>
      <c r="B1259" s="127" t="str">
        <f>IFERROR(INDEX(GUTS!AI1260:'GUTS'!BH1260,MATCH(1,GUTS!AK1260:'GUTS'!BI1260,0)),"")</f>
        <v/>
      </c>
      <c r="C1259" s="127" t="str">
        <f>IFERROR(INDEX(GUTS!AJ1260:'GUTS'!BH1260,MATCH(1,GUTS!AK1260:'GUTS'!BI1260,0)),"")</f>
        <v/>
      </c>
      <c r="D1259" s="127" t="str">
        <f>IFERROR(INDEX(GUTS!AI1260:'GUTS'!BH1260,MATCH(2,GUTS!AK1260:'GUTS'!BI1260,0)),"")</f>
        <v/>
      </c>
      <c r="E1259" s="127" t="str">
        <f>IFERROR(INDEX(GUTS!AJ1260:'GUTS'!BH1260,MATCH(2,GUTS!AK1260:'GUTS'!BI1260,0)),"")</f>
        <v/>
      </c>
      <c r="F1259" s="127" t="str">
        <f>IFERROR(INDEX(GUTS!AI1260:'GUTS'!BH1260,MATCH(3,GUTS!AK1260:'GUTS'!BI1260,0)),"")</f>
        <v/>
      </c>
      <c r="G1259" s="127" t="str">
        <f>IFERROR(INDEX(GUTS!AJ1260:'GUTS'!BH1260,MATCH(3,GUTS!AK1260:'GUTS'!BI1260,0)),"")</f>
        <v/>
      </c>
      <c r="H1259" s="127" t="str">
        <f>IFERROR(INDEX(GUTS!AI1260:'GUTS'!BH1260,MATCH(4,GUTS!AK1260:'GUTS'!BI1260,0)),"")</f>
        <v/>
      </c>
      <c r="I1259" s="127" t="str">
        <f>IFERROR(INDEX(GUTS!AJ1260:'GUTS'!BH1260,MATCH(4,GUTS!AK1260:'GUTS'!BI1260,0)),"")</f>
        <v/>
      </c>
      <c r="J1259" s="127" t="str">
        <f>IFERROR(INDEX(GUTS!AI1260:'GUTS'!BH1260,MATCH(5,GUTS!AK1260:'GUTS'!BI1260,0)),"")</f>
        <v/>
      </c>
      <c r="K1259" s="127" t="str">
        <f>IFERROR(INDEX(GUTS!AJ1260:'GUTS'!BH1260,MATCH(5,GUTS!AK1260:'GUTS'!BI1260,0)),"")</f>
        <v/>
      </c>
      <c r="L1259" s="127" t="str">
        <f>IFERROR(INDEX(GUTS!AI1260:'GUTS'!BH1260,MATCH(6,GUTS!AK1260:'GUTS'!BI1260,0)),"")</f>
        <v/>
      </c>
      <c r="M1259" s="127" t="str">
        <f>IFERROR(INDEX(GUTS!AJ1260:'GUTS'!BH1260,MATCH(6,GUTS!AK1260:'GUTS'!BI1260,0)),"")</f>
        <v/>
      </c>
      <c r="N1259" s="127" t="e">
        <f>Audit!#REF!</f>
        <v>#REF!</v>
      </c>
      <c r="O1259" s="127" t="e">
        <f>Audit!#REF!</f>
        <v>#REF!</v>
      </c>
      <c r="P1259" s="127" t="e">
        <f>Audit!#REF!</f>
        <v>#REF!</v>
      </c>
    </row>
    <row r="1260" spans="1:16" hidden="1">
      <c r="A1260" s="127" t="e">
        <f>Audit!#REF!</f>
        <v>#REF!</v>
      </c>
      <c r="B1260" s="127" t="str">
        <f>IFERROR(INDEX(GUTS!AI1261:'GUTS'!BH1261,MATCH(1,GUTS!AK1261:'GUTS'!BI1261,0)),"")</f>
        <v/>
      </c>
      <c r="C1260" s="127" t="str">
        <f>IFERROR(INDEX(GUTS!AJ1261:'GUTS'!BH1261,MATCH(1,GUTS!AK1261:'GUTS'!BI1261,0)),"")</f>
        <v/>
      </c>
      <c r="D1260" s="127" t="str">
        <f>IFERROR(INDEX(GUTS!AI1261:'GUTS'!BH1261,MATCH(2,GUTS!AK1261:'GUTS'!BI1261,0)),"")</f>
        <v/>
      </c>
      <c r="E1260" s="127" t="str">
        <f>IFERROR(INDEX(GUTS!AJ1261:'GUTS'!BH1261,MATCH(2,GUTS!AK1261:'GUTS'!BI1261,0)),"")</f>
        <v/>
      </c>
      <c r="F1260" s="127" t="str">
        <f>IFERROR(INDEX(GUTS!AI1261:'GUTS'!BH1261,MATCH(3,GUTS!AK1261:'GUTS'!BI1261,0)),"")</f>
        <v/>
      </c>
      <c r="G1260" s="127" t="str">
        <f>IFERROR(INDEX(GUTS!AJ1261:'GUTS'!BH1261,MATCH(3,GUTS!AK1261:'GUTS'!BI1261,0)),"")</f>
        <v/>
      </c>
      <c r="H1260" s="127" t="str">
        <f>IFERROR(INDEX(GUTS!AI1261:'GUTS'!BH1261,MATCH(4,GUTS!AK1261:'GUTS'!BI1261,0)),"")</f>
        <v/>
      </c>
      <c r="I1260" s="127" t="str">
        <f>IFERROR(INDEX(GUTS!AJ1261:'GUTS'!BH1261,MATCH(4,GUTS!AK1261:'GUTS'!BI1261,0)),"")</f>
        <v/>
      </c>
      <c r="J1260" s="127" t="str">
        <f>IFERROR(INDEX(GUTS!AI1261:'GUTS'!BH1261,MATCH(5,GUTS!AK1261:'GUTS'!BI1261,0)),"")</f>
        <v/>
      </c>
      <c r="K1260" s="127" t="str">
        <f>IFERROR(INDEX(GUTS!AJ1261:'GUTS'!BH1261,MATCH(5,GUTS!AK1261:'GUTS'!BI1261,0)),"")</f>
        <v/>
      </c>
      <c r="L1260" s="127" t="str">
        <f>IFERROR(INDEX(GUTS!AI1261:'GUTS'!BH1261,MATCH(6,GUTS!AK1261:'GUTS'!BI1261,0)),"")</f>
        <v/>
      </c>
      <c r="M1260" s="127" t="str">
        <f>IFERROR(INDEX(GUTS!AJ1261:'GUTS'!BH1261,MATCH(6,GUTS!AK1261:'GUTS'!BI1261,0)),"")</f>
        <v/>
      </c>
      <c r="N1260" s="127" t="e">
        <f>Audit!#REF!</f>
        <v>#REF!</v>
      </c>
      <c r="O1260" s="127" t="e">
        <f>Audit!#REF!</f>
        <v>#REF!</v>
      </c>
      <c r="P1260" s="127" t="e">
        <f>Audit!#REF!</f>
        <v>#REF!</v>
      </c>
    </row>
    <row r="1261" spans="1:16" hidden="1">
      <c r="A1261" s="127" t="e">
        <f>Audit!#REF!</f>
        <v>#REF!</v>
      </c>
      <c r="B1261" s="127" t="str">
        <f>IFERROR(INDEX(GUTS!AI1262:'GUTS'!BH1262,MATCH(1,GUTS!AK1262:'GUTS'!BI1262,0)),"")</f>
        <v/>
      </c>
      <c r="C1261" s="127" t="str">
        <f>IFERROR(INDEX(GUTS!AJ1262:'GUTS'!BH1262,MATCH(1,GUTS!AK1262:'GUTS'!BI1262,0)),"")</f>
        <v/>
      </c>
      <c r="D1261" s="127" t="str">
        <f>IFERROR(INDEX(GUTS!AI1262:'GUTS'!BH1262,MATCH(2,GUTS!AK1262:'GUTS'!BI1262,0)),"")</f>
        <v/>
      </c>
      <c r="E1261" s="127" t="str">
        <f>IFERROR(INDEX(GUTS!AJ1262:'GUTS'!BH1262,MATCH(2,GUTS!AK1262:'GUTS'!BI1262,0)),"")</f>
        <v/>
      </c>
      <c r="F1261" s="127" t="str">
        <f>IFERROR(INDEX(GUTS!AI1262:'GUTS'!BH1262,MATCH(3,GUTS!AK1262:'GUTS'!BI1262,0)),"")</f>
        <v/>
      </c>
      <c r="G1261" s="127" t="str">
        <f>IFERROR(INDEX(GUTS!AJ1262:'GUTS'!BH1262,MATCH(3,GUTS!AK1262:'GUTS'!BI1262,0)),"")</f>
        <v/>
      </c>
      <c r="H1261" s="127" t="str">
        <f>IFERROR(INDEX(GUTS!AI1262:'GUTS'!BH1262,MATCH(4,GUTS!AK1262:'GUTS'!BI1262,0)),"")</f>
        <v/>
      </c>
      <c r="I1261" s="127" t="str">
        <f>IFERROR(INDEX(GUTS!AJ1262:'GUTS'!BH1262,MATCH(4,GUTS!AK1262:'GUTS'!BI1262,0)),"")</f>
        <v/>
      </c>
      <c r="J1261" s="127" t="str">
        <f>IFERROR(INDEX(GUTS!AI1262:'GUTS'!BH1262,MATCH(5,GUTS!AK1262:'GUTS'!BI1262,0)),"")</f>
        <v/>
      </c>
      <c r="K1261" s="127" t="str">
        <f>IFERROR(INDEX(GUTS!AJ1262:'GUTS'!BH1262,MATCH(5,GUTS!AK1262:'GUTS'!BI1262,0)),"")</f>
        <v/>
      </c>
      <c r="L1261" s="127" t="str">
        <f>IFERROR(INDEX(GUTS!AI1262:'GUTS'!BH1262,MATCH(6,GUTS!AK1262:'GUTS'!BI1262,0)),"")</f>
        <v/>
      </c>
      <c r="M1261" s="127" t="str">
        <f>IFERROR(INDEX(GUTS!AJ1262:'GUTS'!BH1262,MATCH(6,GUTS!AK1262:'GUTS'!BI1262,0)),"")</f>
        <v/>
      </c>
      <c r="N1261" s="127" t="e">
        <f>Audit!#REF!</f>
        <v>#REF!</v>
      </c>
      <c r="O1261" s="127" t="e">
        <f>Audit!#REF!</f>
        <v>#REF!</v>
      </c>
      <c r="P1261" s="127" t="e">
        <f>Audit!#REF!</f>
        <v>#REF!</v>
      </c>
    </row>
    <row r="1262" spans="1:16" hidden="1">
      <c r="A1262" s="127" t="e">
        <f>Audit!#REF!</f>
        <v>#REF!</v>
      </c>
      <c r="B1262" s="127" t="str">
        <f>IFERROR(INDEX(GUTS!AI1263:'GUTS'!BH1263,MATCH(1,GUTS!AK1263:'GUTS'!BI1263,0)),"")</f>
        <v/>
      </c>
      <c r="C1262" s="127" t="str">
        <f>IFERROR(INDEX(GUTS!AJ1263:'GUTS'!BH1263,MATCH(1,GUTS!AK1263:'GUTS'!BI1263,0)),"")</f>
        <v/>
      </c>
      <c r="D1262" s="127" t="str">
        <f>IFERROR(INDEX(GUTS!AI1263:'GUTS'!BH1263,MATCH(2,GUTS!AK1263:'GUTS'!BI1263,0)),"")</f>
        <v/>
      </c>
      <c r="E1262" s="127" t="str">
        <f>IFERROR(INDEX(GUTS!AJ1263:'GUTS'!BH1263,MATCH(2,GUTS!AK1263:'GUTS'!BI1263,0)),"")</f>
        <v/>
      </c>
      <c r="F1262" s="127" t="str">
        <f>IFERROR(INDEX(GUTS!AI1263:'GUTS'!BH1263,MATCH(3,GUTS!AK1263:'GUTS'!BI1263,0)),"")</f>
        <v/>
      </c>
      <c r="G1262" s="127" t="str">
        <f>IFERROR(INDEX(GUTS!AJ1263:'GUTS'!BH1263,MATCH(3,GUTS!AK1263:'GUTS'!BI1263,0)),"")</f>
        <v/>
      </c>
      <c r="H1262" s="127" t="str">
        <f>IFERROR(INDEX(GUTS!AI1263:'GUTS'!BH1263,MATCH(4,GUTS!AK1263:'GUTS'!BI1263,0)),"")</f>
        <v/>
      </c>
      <c r="I1262" s="127" t="str">
        <f>IFERROR(INDEX(GUTS!AJ1263:'GUTS'!BH1263,MATCH(4,GUTS!AK1263:'GUTS'!BI1263,0)),"")</f>
        <v/>
      </c>
      <c r="J1262" s="127" t="str">
        <f>IFERROR(INDEX(GUTS!AI1263:'GUTS'!BH1263,MATCH(5,GUTS!AK1263:'GUTS'!BI1263,0)),"")</f>
        <v/>
      </c>
      <c r="K1262" s="127" t="str">
        <f>IFERROR(INDEX(GUTS!AJ1263:'GUTS'!BH1263,MATCH(5,GUTS!AK1263:'GUTS'!BI1263,0)),"")</f>
        <v/>
      </c>
      <c r="L1262" s="127" t="str">
        <f>IFERROR(INDEX(GUTS!AI1263:'GUTS'!BH1263,MATCH(6,GUTS!AK1263:'GUTS'!BI1263,0)),"")</f>
        <v/>
      </c>
      <c r="M1262" s="127" t="str">
        <f>IFERROR(INDEX(GUTS!AJ1263:'GUTS'!BH1263,MATCH(6,GUTS!AK1263:'GUTS'!BI1263,0)),"")</f>
        <v/>
      </c>
      <c r="N1262" s="127" t="e">
        <f>Audit!#REF!</f>
        <v>#REF!</v>
      </c>
      <c r="O1262" s="127" t="e">
        <f>Audit!#REF!</f>
        <v>#REF!</v>
      </c>
      <c r="P1262" s="127" t="e">
        <f>Audit!#REF!</f>
        <v>#REF!</v>
      </c>
    </row>
    <row r="1263" spans="1:16" hidden="1">
      <c r="A1263" s="127" t="e">
        <f>Audit!#REF!</f>
        <v>#REF!</v>
      </c>
      <c r="B1263" s="127" t="str">
        <f>IFERROR(INDEX(GUTS!AI1264:'GUTS'!BH1264,MATCH(1,GUTS!AK1264:'GUTS'!BI1264,0)),"")</f>
        <v/>
      </c>
      <c r="C1263" s="127" t="str">
        <f>IFERROR(INDEX(GUTS!AJ1264:'GUTS'!BH1264,MATCH(1,GUTS!AK1264:'GUTS'!BI1264,0)),"")</f>
        <v/>
      </c>
      <c r="D1263" s="127" t="str">
        <f>IFERROR(INDEX(GUTS!AI1264:'GUTS'!BH1264,MATCH(2,GUTS!AK1264:'GUTS'!BI1264,0)),"")</f>
        <v/>
      </c>
      <c r="E1263" s="127" t="str">
        <f>IFERROR(INDEX(GUTS!AJ1264:'GUTS'!BH1264,MATCH(2,GUTS!AK1264:'GUTS'!BI1264,0)),"")</f>
        <v/>
      </c>
      <c r="F1263" s="127" t="str">
        <f>IFERROR(INDEX(GUTS!AI1264:'GUTS'!BH1264,MATCH(3,GUTS!AK1264:'GUTS'!BI1264,0)),"")</f>
        <v/>
      </c>
      <c r="G1263" s="127" t="str">
        <f>IFERROR(INDEX(GUTS!AJ1264:'GUTS'!BH1264,MATCH(3,GUTS!AK1264:'GUTS'!BI1264,0)),"")</f>
        <v/>
      </c>
      <c r="H1263" s="127" t="str">
        <f>IFERROR(INDEX(GUTS!AI1264:'GUTS'!BH1264,MATCH(4,GUTS!AK1264:'GUTS'!BI1264,0)),"")</f>
        <v/>
      </c>
      <c r="I1263" s="127" t="str">
        <f>IFERROR(INDEX(GUTS!AJ1264:'GUTS'!BH1264,MATCH(4,GUTS!AK1264:'GUTS'!BI1264,0)),"")</f>
        <v/>
      </c>
      <c r="J1263" s="127" t="str">
        <f>IFERROR(INDEX(GUTS!AI1264:'GUTS'!BH1264,MATCH(5,GUTS!AK1264:'GUTS'!BI1264,0)),"")</f>
        <v/>
      </c>
      <c r="K1263" s="127" t="str">
        <f>IFERROR(INDEX(GUTS!AJ1264:'GUTS'!BH1264,MATCH(5,GUTS!AK1264:'GUTS'!BI1264,0)),"")</f>
        <v/>
      </c>
      <c r="L1263" s="127" t="str">
        <f>IFERROR(INDEX(GUTS!AI1264:'GUTS'!BH1264,MATCH(6,GUTS!AK1264:'GUTS'!BI1264,0)),"")</f>
        <v/>
      </c>
      <c r="M1263" s="127" t="str">
        <f>IFERROR(INDEX(GUTS!AJ1264:'GUTS'!BH1264,MATCH(6,GUTS!AK1264:'GUTS'!BI1264,0)),"")</f>
        <v/>
      </c>
      <c r="N1263" s="127" t="e">
        <f>Audit!#REF!</f>
        <v>#REF!</v>
      </c>
      <c r="O1263" s="127" t="e">
        <f>Audit!#REF!</f>
        <v>#REF!</v>
      </c>
      <c r="P1263" s="127" t="e">
        <f>Audit!#REF!</f>
        <v>#REF!</v>
      </c>
    </row>
    <row r="1264" spans="1:16" hidden="1">
      <c r="A1264" s="127" t="e">
        <f>Audit!#REF!</f>
        <v>#REF!</v>
      </c>
      <c r="B1264" s="127" t="str">
        <f>IFERROR(INDEX(GUTS!AI1265:'GUTS'!BH1265,MATCH(1,GUTS!AK1265:'GUTS'!BI1265,0)),"")</f>
        <v/>
      </c>
      <c r="C1264" s="127" t="str">
        <f>IFERROR(INDEX(GUTS!AJ1265:'GUTS'!BH1265,MATCH(1,GUTS!AK1265:'GUTS'!BI1265,0)),"")</f>
        <v/>
      </c>
      <c r="D1264" s="127" t="str">
        <f>IFERROR(INDEX(GUTS!AI1265:'GUTS'!BH1265,MATCH(2,GUTS!AK1265:'GUTS'!BI1265,0)),"")</f>
        <v/>
      </c>
      <c r="E1264" s="127" t="str">
        <f>IFERROR(INDEX(GUTS!AJ1265:'GUTS'!BH1265,MATCH(2,GUTS!AK1265:'GUTS'!BI1265,0)),"")</f>
        <v/>
      </c>
      <c r="F1264" s="127" t="str">
        <f>IFERROR(INDEX(GUTS!AI1265:'GUTS'!BH1265,MATCH(3,GUTS!AK1265:'GUTS'!BI1265,0)),"")</f>
        <v/>
      </c>
      <c r="G1264" s="127" t="str">
        <f>IFERROR(INDEX(GUTS!AJ1265:'GUTS'!BH1265,MATCH(3,GUTS!AK1265:'GUTS'!BI1265,0)),"")</f>
        <v/>
      </c>
      <c r="H1264" s="127" t="str">
        <f>IFERROR(INDEX(GUTS!AI1265:'GUTS'!BH1265,MATCH(4,GUTS!AK1265:'GUTS'!BI1265,0)),"")</f>
        <v/>
      </c>
      <c r="I1264" s="127" t="str">
        <f>IFERROR(INDEX(GUTS!AJ1265:'GUTS'!BH1265,MATCH(4,GUTS!AK1265:'GUTS'!BI1265,0)),"")</f>
        <v/>
      </c>
      <c r="J1264" s="127" t="str">
        <f>IFERROR(INDEX(GUTS!AI1265:'GUTS'!BH1265,MATCH(5,GUTS!AK1265:'GUTS'!BI1265,0)),"")</f>
        <v/>
      </c>
      <c r="K1264" s="127" t="str">
        <f>IFERROR(INDEX(GUTS!AJ1265:'GUTS'!BH1265,MATCH(5,GUTS!AK1265:'GUTS'!BI1265,0)),"")</f>
        <v/>
      </c>
      <c r="L1264" s="127" t="str">
        <f>IFERROR(INDEX(GUTS!AI1265:'GUTS'!BH1265,MATCH(6,GUTS!AK1265:'GUTS'!BI1265,0)),"")</f>
        <v/>
      </c>
      <c r="M1264" s="127" t="str">
        <f>IFERROR(INDEX(GUTS!AJ1265:'GUTS'!BH1265,MATCH(6,GUTS!AK1265:'GUTS'!BI1265,0)),"")</f>
        <v/>
      </c>
      <c r="N1264" s="127" t="e">
        <f>Audit!#REF!</f>
        <v>#REF!</v>
      </c>
      <c r="O1264" s="127" t="e">
        <f>Audit!#REF!</f>
        <v>#REF!</v>
      </c>
      <c r="P1264" s="127" t="e">
        <f>Audit!#REF!</f>
        <v>#REF!</v>
      </c>
    </row>
    <row r="1265" spans="1:16" hidden="1">
      <c r="A1265" s="127" t="e">
        <f>Audit!#REF!</f>
        <v>#REF!</v>
      </c>
      <c r="B1265" s="127" t="str">
        <f>IFERROR(INDEX(GUTS!AI1266:'GUTS'!BH1266,MATCH(1,GUTS!AK1266:'GUTS'!BI1266,0)),"")</f>
        <v/>
      </c>
      <c r="C1265" s="127" t="str">
        <f>IFERROR(INDEX(GUTS!AJ1266:'GUTS'!BH1266,MATCH(1,GUTS!AK1266:'GUTS'!BI1266,0)),"")</f>
        <v/>
      </c>
      <c r="D1265" s="127" t="str">
        <f>IFERROR(INDEX(GUTS!AI1266:'GUTS'!BH1266,MATCH(2,GUTS!AK1266:'GUTS'!BI1266,0)),"")</f>
        <v/>
      </c>
      <c r="E1265" s="127" t="str">
        <f>IFERROR(INDEX(GUTS!AJ1266:'GUTS'!BH1266,MATCH(2,GUTS!AK1266:'GUTS'!BI1266,0)),"")</f>
        <v/>
      </c>
      <c r="F1265" s="127" t="str">
        <f>IFERROR(INDEX(GUTS!AI1266:'GUTS'!BH1266,MATCH(3,GUTS!AK1266:'GUTS'!BI1266,0)),"")</f>
        <v/>
      </c>
      <c r="G1265" s="127" t="str">
        <f>IFERROR(INDEX(GUTS!AJ1266:'GUTS'!BH1266,MATCH(3,GUTS!AK1266:'GUTS'!BI1266,0)),"")</f>
        <v/>
      </c>
      <c r="H1265" s="127" t="str">
        <f>IFERROR(INDEX(GUTS!AI1266:'GUTS'!BH1266,MATCH(4,GUTS!AK1266:'GUTS'!BI1266,0)),"")</f>
        <v/>
      </c>
      <c r="I1265" s="127" t="str">
        <f>IFERROR(INDEX(GUTS!AJ1266:'GUTS'!BH1266,MATCH(4,GUTS!AK1266:'GUTS'!BI1266,0)),"")</f>
        <v/>
      </c>
      <c r="J1265" s="127" t="str">
        <f>IFERROR(INDEX(GUTS!AI1266:'GUTS'!BH1266,MATCH(5,GUTS!AK1266:'GUTS'!BI1266,0)),"")</f>
        <v/>
      </c>
      <c r="K1265" s="127" t="str">
        <f>IFERROR(INDEX(GUTS!AJ1266:'GUTS'!BH1266,MATCH(5,GUTS!AK1266:'GUTS'!BI1266,0)),"")</f>
        <v/>
      </c>
      <c r="L1265" s="127" t="str">
        <f>IFERROR(INDEX(GUTS!AI1266:'GUTS'!BH1266,MATCH(6,GUTS!AK1266:'GUTS'!BI1266,0)),"")</f>
        <v/>
      </c>
      <c r="M1265" s="127" t="str">
        <f>IFERROR(INDEX(GUTS!AJ1266:'GUTS'!BH1266,MATCH(6,GUTS!AK1266:'GUTS'!BI1266,0)),"")</f>
        <v/>
      </c>
      <c r="N1265" s="127" t="e">
        <f>Audit!#REF!</f>
        <v>#REF!</v>
      </c>
      <c r="O1265" s="127" t="e">
        <f>Audit!#REF!</f>
        <v>#REF!</v>
      </c>
      <c r="P1265" s="127" t="e">
        <f>Audit!#REF!</f>
        <v>#REF!</v>
      </c>
    </row>
    <row r="1266" spans="1:16" hidden="1">
      <c r="A1266" s="127" t="e">
        <f>Audit!#REF!</f>
        <v>#REF!</v>
      </c>
      <c r="B1266" s="127" t="str">
        <f>IFERROR(INDEX(GUTS!AI1267:'GUTS'!BH1267,MATCH(1,GUTS!AK1267:'GUTS'!BI1267,0)),"")</f>
        <v/>
      </c>
      <c r="C1266" s="127" t="str">
        <f>IFERROR(INDEX(GUTS!AJ1267:'GUTS'!BH1267,MATCH(1,GUTS!AK1267:'GUTS'!BI1267,0)),"")</f>
        <v/>
      </c>
      <c r="D1266" s="127" t="str">
        <f>IFERROR(INDEX(GUTS!AI1267:'GUTS'!BH1267,MATCH(2,GUTS!AK1267:'GUTS'!BI1267,0)),"")</f>
        <v/>
      </c>
      <c r="E1266" s="127" t="str">
        <f>IFERROR(INDEX(GUTS!AJ1267:'GUTS'!BH1267,MATCH(2,GUTS!AK1267:'GUTS'!BI1267,0)),"")</f>
        <v/>
      </c>
      <c r="F1266" s="127" t="str">
        <f>IFERROR(INDEX(GUTS!AI1267:'GUTS'!BH1267,MATCH(3,GUTS!AK1267:'GUTS'!BI1267,0)),"")</f>
        <v/>
      </c>
      <c r="G1266" s="127" t="str">
        <f>IFERROR(INDEX(GUTS!AJ1267:'GUTS'!BH1267,MATCH(3,GUTS!AK1267:'GUTS'!BI1267,0)),"")</f>
        <v/>
      </c>
      <c r="H1266" s="127" t="str">
        <f>IFERROR(INDEX(GUTS!AI1267:'GUTS'!BH1267,MATCH(4,GUTS!AK1267:'GUTS'!BI1267,0)),"")</f>
        <v/>
      </c>
      <c r="I1266" s="127" t="str">
        <f>IFERROR(INDEX(GUTS!AJ1267:'GUTS'!BH1267,MATCH(4,GUTS!AK1267:'GUTS'!BI1267,0)),"")</f>
        <v/>
      </c>
      <c r="J1266" s="127" t="str">
        <f>IFERROR(INDEX(GUTS!AI1267:'GUTS'!BH1267,MATCH(5,GUTS!AK1267:'GUTS'!BI1267,0)),"")</f>
        <v/>
      </c>
      <c r="K1266" s="127" t="str">
        <f>IFERROR(INDEX(GUTS!AJ1267:'GUTS'!BH1267,MATCH(5,GUTS!AK1267:'GUTS'!BI1267,0)),"")</f>
        <v/>
      </c>
      <c r="L1266" s="127" t="str">
        <f>IFERROR(INDEX(GUTS!AI1267:'GUTS'!BH1267,MATCH(6,GUTS!AK1267:'GUTS'!BI1267,0)),"")</f>
        <v/>
      </c>
      <c r="M1266" s="127" t="str">
        <f>IFERROR(INDEX(GUTS!AJ1267:'GUTS'!BH1267,MATCH(6,GUTS!AK1267:'GUTS'!BI1267,0)),"")</f>
        <v/>
      </c>
      <c r="N1266" s="127" t="e">
        <f>Audit!#REF!</f>
        <v>#REF!</v>
      </c>
      <c r="O1266" s="127" t="e">
        <f>Audit!#REF!</f>
        <v>#REF!</v>
      </c>
      <c r="P1266" s="127" t="e">
        <f>Audit!#REF!</f>
        <v>#REF!</v>
      </c>
    </row>
    <row r="1267" spans="1:16">
      <c r="A1267" s="127" t="e">
        <f>Audit!#REF!</f>
        <v>#REF!</v>
      </c>
      <c r="B1267" s="127" t="str">
        <f>IFERROR(INDEX(GUTS!AI1268:'GUTS'!BH1268,MATCH(1,GUTS!AK1268:'GUTS'!BI1268,0)),"")</f>
        <v/>
      </c>
      <c r="C1267" s="127" t="str">
        <f>IFERROR(INDEX(GUTS!AJ1268:'GUTS'!BH1268,MATCH(1,GUTS!AK1268:'GUTS'!BI1268,0)),"")</f>
        <v/>
      </c>
      <c r="D1267" s="127" t="str">
        <f>IFERROR(INDEX(GUTS!AI1268:'GUTS'!BH1268,MATCH(2,GUTS!AK1268:'GUTS'!BI1268,0)),"")</f>
        <v/>
      </c>
      <c r="E1267" s="127" t="str">
        <f>IFERROR(INDEX(GUTS!AJ1268:'GUTS'!BH1268,MATCH(2,GUTS!AK1268:'GUTS'!BI1268,0)),"")</f>
        <v/>
      </c>
      <c r="F1267" s="127" t="str">
        <f>IFERROR(INDEX(GUTS!AI1268:'GUTS'!BH1268,MATCH(3,GUTS!AK1268:'GUTS'!BI1268,0)),"")</f>
        <v/>
      </c>
      <c r="G1267" s="127" t="str">
        <f>IFERROR(INDEX(GUTS!AJ1268:'GUTS'!BH1268,MATCH(3,GUTS!AK1268:'GUTS'!BI1268,0)),"")</f>
        <v/>
      </c>
      <c r="H1267" s="127" t="str">
        <f>IFERROR(INDEX(GUTS!AI1268:'GUTS'!BH1268,MATCH(4,GUTS!AK1268:'GUTS'!BI1268,0)),"")</f>
        <v/>
      </c>
      <c r="I1267" s="127" t="str">
        <f>IFERROR(INDEX(GUTS!AJ1268:'GUTS'!BH1268,MATCH(4,GUTS!AK1268:'GUTS'!BI1268,0)),"")</f>
        <v/>
      </c>
      <c r="J1267" s="127" t="str">
        <f>IFERROR(INDEX(GUTS!AI1268:'GUTS'!BH1268,MATCH(5,GUTS!AK1268:'GUTS'!BI1268,0)),"")</f>
        <v/>
      </c>
      <c r="K1267" s="127" t="str">
        <f>IFERROR(INDEX(GUTS!AJ1268:'GUTS'!BH1268,MATCH(5,GUTS!AK1268:'GUTS'!BI1268,0)),"")</f>
        <v/>
      </c>
      <c r="L1267" s="127" t="str">
        <f>IFERROR(INDEX(GUTS!AI1268:'GUTS'!BH1268,MATCH(6,GUTS!AK1268:'GUTS'!BI1268,0)),"")</f>
        <v/>
      </c>
      <c r="M1267" s="127" t="str">
        <f>IFERROR(INDEX(GUTS!AJ1268:'GUTS'!BH1268,MATCH(6,GUTS!AK1268:'GUTS'!BI1268,0)),"")</f>
        <v/>
      </c>
      <c r="N1267" s="127" t="e">
        <f>Audit!#REF!</f>
        <v>#REF!</v>
      </c>
      <c r="O1267" s="127" t="e">
        <f>Audit!#REF!</f>
        <v>#REF!</v>
      </c>
      <c r="P1267" s="127" t="e">
        <f>Audit!#REF!</f>
        <v>#REF!</v>
      </c>
    </row>
    <row r="1268" spans="1:16" hidden="1">
      <c r="A1268" s="127" t="e">
        <f>Audit!#REF!</f>
        <v>#REF!</v>
      </c>
      <c r="B1268" s="127" t="str">
        <f>IFERROR(INDEX(GUTS!AI1269:'GUTS'!BH1269,MATCH(1,GUTS!AK1269:'GUTS'!BI1269,0)),"")</f>
        <v/>
      </c>
      <c r="C1268" s="127" t="str">
        <f>IFERROR(INDEX(GUTS!AJ1269:'GUTS'!BH1269,MATCH(1,GUTS!AK1269:'GUTS'!BI1269,0)),"")</f>
        <v/>
      </c>
      <c r="D1268" s="127" t="str">
        <f>IFERROR(INDEX(GUTS!AI1269:'GUTS'!BH1269,MATCH(2,GUTS!AK1269:'GUTS'!BI1269,0)),"")</f>
        <v/>
      </c>
      <c r="E1268" s="127" t="str">
        <f>IFERROR(INDEX(GUTS!AJ1269:'GUTS'!BH1269,MATCH(2,GUTS!AK1269:'GUTS'!BI1269,0)),"")</f>
        <v/>
      </c>
      <c r="F1268" s="127" t="str">
        <f>IFERROR(INDEX(GUTS!AI1269:'GUTS'!BH1269,MATCH(3,GUTS!AK1269:'GUTS'!BI1269,0)),"")</f>
        <v/>
      </c>
      <c r="G1268" s="127" t="str">
        <f>IFERROR(INDEX(GUTS!AJ1269:'GUTS'!BH1269,MATCH(3,GUTS!AK1269:'GUTS'!BI1269,0)),"")</f>
        <v/>
      </c>
      <c r="H1268" s="127" t="str">
        <f>IFERROR(INDEX(GUTS!AI1269:'GUTS'!BH1269,MATCH(4,GUTS!AK1269:'GUTS'!BI1269,0)),"")</f>
        <v/>
      </c>
      <c r="I1268" s="127" t="str">
        <f>IFERROR(INDEX(GUTS!AJ1269:'GUTS'!BH1269,MATCH(4,GUTS!AK1269:'GUTS'!BI1269,0)),"")</f>
        <v/>
      </c>
      <c r="J1268" s="127" t="str">
        <f>IFERROR(INDEX(GUTS!AI1269:'GUTS'!BH1269,MATCH(5,GUTS!AK1269:'GUTS'!BI1269,0)),"")</f>
        <v/>
      </c>
      <c r="K1268" s="127" t="str">
        <f>IFERROR(INDEX(GUTS!AJ1269:'GUTS'!BH1269,MATCH(5,GUTS!AK1269:'GUTS'!BI1269,0)),"")</f>
        <v/>
      </c>
      <c r="L1268" s="127" t="str">
        <f>IFERROR(INDEX(GUTS!AI1269:'GUTS'!BH1269,MATCH(6,GUTS!AK1269:'GUTS'!BI1269,0)),"")</f>
        <v/>
      </c>
      <c r="M1268" s="127" t="str">
        <f>IFERROR(INDEX(GUTS!AJ1269:'GUTS'!BH1269,MATCH(6,GUTS!AK1269:'GUTS'!BI1269,0)),"")</f>
        <v/>
      </c>
      <c r="N1268" s="127" t="e">
        <f>Audit!#REF!</f>
        <v>#REF!</v>
      </c>
      <c r="O1268" s="127" t="e">
        <f>Audit!#REF!</f>
        <v>#REF!</v>
      </c>
      <c r="P1268" s="127" t="e">
        <f>Audit!#REF!</f>
        <v>#REF!</v>
      </c>
    </row>
    <row r="1269" spans="1:16" hidden="1">
      <c r="A1269" s="127" t="e">
        <f>Audit!#REF!</f>
        <v>#REF!</v>
      </c>
      <c r="B1269" s="127" t="str">
        <f>IFERROR(INDEX(GUTS!AI1270:'GUTS'!BH1270,MATCH(1,GUTS!AK1270:'GUTS'!BI1270,0)),"")</f>
        <v/>
      </c>
      <c r="C1269" s="127" t="str">
        <f>IFERROR(INDEX(GUTS!AJ1270:'GUTS'!BH1270,MATCH(1,GUTS!AK1270:'GUTS'!BI1270,0)),"")</f>
        <v/>
      </c>
      <c r="D1269" s="127" t="str">
        <f>IFERROR(INDEX(GUTS!AI1270:'GUTS'!BH1270,MATCH(2,GUTS!AK1270:'GUTS'!BI1270,0)),"")</f>
        <v/>
      </c>
      <c r="E1269" s="127" t="str">
        <f>IFERROR(INDEX(GUTS!AJ1270:'GUTS'!BH1270,MATCH(2,GUTS!AK1270:'GUTS'!BI1270,0)),"")</f>
        <v/>
      </c>
      <c r="F1269" s="127" t="str">
        <f>IFERROR(INDEX(GUTS!AI1270:'GUTS'!BH1270,MATCH(3,GUTS!AK1270:'GUTS'!BI1270,0)),"")</f>
        <v/>
      </c>
      <c r="G1269" s="127" t="str">
        <f>IFERROR(INDEX(GUTS!AJ1270:'GUTS'!BH1270,MATCH(3,GUTS!AK1270:'GUTS'!BI1270,0)),"")</f>
        <v/>
      </c>
      <c r="H1269" s="127" t="str">
        <f>IFERROR(INDEX(GUTS!AI1270:'GUTS'!BH1270,MATCH(4,GUTS!AK1270:'GUTS'!BI1270,0)),"")</f>
        <v/>
      </c>
      <c r="I1269" s="127" t="str">
        <f>IFERROR(INDEX(GUTS!AJ1270:'GUTS'!BH1270,MATCH(4,GUTS!AK1270:'GUTS'!BI1270,0)),"")</f>
        <v/>
      </c>
      <c r="J1269" s="127" t="str">
        <f>IFERROR(INDEX(GUTS!AI1270:'GUTS'!BH1270,MATCH(5,GUTS!AK1270:'GUTS'!BI1270,0)),"")</f>
        <v/>
      </c>
      <c r="K1269" s="127" t="str">
        <f>IFERROR(INDEX(GUTS!AJ1270:'GUTS'!BH1270,MATCH(5,GUTS!AK1270:'GUTS'!BI1270,0)),"")</f>
        <v/>
      </c>
      <c r="L1269" s="127" t="str">
        <f>IFERROR(INDEX(GUTS!AI1270:'GUTS'!BH1270,MATCH(6,GUTS!AK1270:'GUTS'!BI1270,0)),"")</f>
        <v/>
      </c>
      <c r="M1269" s="127" t="str">
        <f>IFERROR(INDEX(GUTS!AJ1270:'GUTS'!BH1270,MATCH(6,GUTS!AK1270:'GUTS'!BI1270,0)),"")</f>
        <v/>
      </c>
      <c r="N1269" s="127" t="e">
        <f>Audit!#REF!</f>
        <v>#REF!</v>
      </c>
      <c r="O1269" s="127" t="e">
        <f>Audit!#REF!</f>
        <v>#REF!</v>
      </c>
      <c r="P1269" s="127" t="e">
        <f>Audit!#REF!</f>
        <v>#REF!</v>
      </c>
    </row>
    <row r="1270" spans="1:16" hidden="1">
      <c r="A1270" s="127" t="e">
        <f>Audit!#REF!</f>
        <v>#REF!</v>
      </c>
      <c r="B1270" s="127" t="str">
        <f>IFERROR(INDEX(GUTS!AI1271:'GUTS'!BH1271,MATCH(1,GUTS!AK1271:'GUTS'!BI1271,0)),"")</f>
        <v/>
      </c>
      <c r="C1270" s="127" t="str">
        <f>IFERROR(INDEX(GUTS!AJ1271:'GUTS'!BH1271,MATCH(1,GUTS!AK1271:'GUTS'!BI1271,0)),"")</f>
        <v/>
      </c>
      <c r="D1270" s="127" t="str">
        <f>IFERROR(INDEX(GUTS!AI1271:'GUTS'!BH1271,MATCH(2,GUTS!AK1271:'GUTS'!BI1271,0)),"")</f>
        <v/>
      </c>
      <c r="E1270" s="127" t="str">
        <f>IFERROR(INDEX(GUTS!AJ1271:'GUTS'!BH1271,MATCH(2,GUTS!AK1271:'GUTS'!BI1271,0)),"")</f>
        <v/>
      </c>
      <c r="F1270" s="127" t="str">
        <f>IFERROR(INDEX(GUTS!AI1271:'GUTS'!BH1271,MATCH(3,GUTS!AK1271:'GUTS'!BI1271,0)),"")</f>
        <v/>
      </c>
      <c r="G1270" s="127" t="str">
        <f>IFERROR(INDEX(GUTS!AJ1271:'GUTS'!BH1271,MATCH(3,GUTS!AK1271:'GUTS'!BI1271,0)),"")</f>
        <v/>
      </c>
      <c r="H1270" s="127" t="str">
        <f>IFERROR(INDEX(GUTS!AI1271:'GUTS'!BH1271,MATCH(4,GUTS!AK1271:'GUTS'!BI1271,0)),"")</f>
        <v/>
      </c>
      <c r="I1270" s="127" t="str">
        <f>IFERROR(INDEX(GUTS!AJ1271:'GUTS'!BH1271,MATCH(4,GUTS!AK1271:'GUTS'!BI1271,0)),"")</f>
        <v/>
      </c>
      <c r="J1270" s="127" t="str">
        <f>IFERROR(INDEX(GUTS!AI1271:'GUTS'!BH1271,MATCH(5,GUTS!AK1271:'GUTS'!BI1271,0)),"")</f>
        <v/>
      </c>
      <c r="K1270" s="127" t="str">
        <f>IFERROR(INDEX(GUTS!AJ1271:'GUTS'!BH1271,MATCH(5,GUTS!AK1271:'GUTS'!BI1271,0)),"")</f>
        <v/>
      </c>
      <c r="L1270" s="127" t="str">
        <f>IFERROR(INDEX(GUTS!AI1271:'GUTS'!BH1271,MATCH(6,GUTS!AK1271:'GUTS'!BI1271,0)),"")</f>
        <v/>
      </c>
      <c r="M1270" s="127" t="str">
        <f>IFERROR(INDEX(GUTS!AJ1271:'GUTS'!BH1271,MATCH(6,GUTS!AK1271:'GUTS'!BI1271,0)),"")</f>
        <v/>
      </c>
      <c r="N1270" s="127" t="e">
        <f>Audit!#REF!</f>
        <v>#REF!</v>
      </c>
      <c r="O1270" s="127" t="e">
        <f>Audit!#REF!</f>
        <v>#REF!</v>
      </c>
      <c r="P1270" s="127" t="e">
        <f>Audit!#REF!</f>
        <v>#REF!</v>
      </c>
    </row>
    <row r="1271" spans="1:16" hidden="1">
      <c r="A1271" s="127" t="e">
        <f>Audit!#REF!</f>
        <v>#REF!</v>
      </c>
      <c r="B1271" s="127" t="str">
        <f>IFERROR(INDEX(GUTS!AI1272:'GUTS'!BH1272,MATCH(1,GUTS!AK1272:'GUTS'!BI1272,0)),"")</f>
        <v/>
      </c>
      <c r="C1271" s="127" t="str">
        <f>IFERROR(INDEX(GUTS!AJ1272:'GUTS'!BH1272,MATCH(1,GUTS!AK1272:'GUTS'!BI1272,0)),"")</f>
        <v/>
      </c>
      <c r="D1271" s="127" t="str">
        <f>IFERROR(INDEX(GUTS!AI1272:'GUTS'!BH1272,MATCH(2,GUTS!AK1272:'GUTS'!BI1272,0)),"")</f>
        <v/>
      </c>
      <c r="E1271" s="127" t="str">
        <f>IFERROR(INDEX(GUTS!AJ1272:'GUTS'!BH1272,MATCH(2,GUTS!AK1272:'GUTS'!BI1272,0)),"")</f>
        <v/>
      </c>
      <c r="F1271" s="127" t="str">
        <f>IFERROR(INDEX(GUTS!AI1272:'GUTS'!BH1272,MATCH(3,GUTS!AK1272:'GUTS'!BI1272,0)),"")</f>
        <v/>
      </c>
      <c r="G1271" s="127" t="str">
        <f>IFERROR(INDEX(GUTS!AJ1272:'GUTS'!BH1272,MATCH(3,GUTS!AK1272:'GUTS'!BI1272,0)),"")</f>
        <v/>
      </c>
      <c r="H1271" s="127" t="str">
        <f>IFERROR(INDEX(GUTS!AI1272:'GUTS'!BH1272,MATCH(4,GUTS!AK1272:'GUTS'!BI1272,0)),"")</f>
        <v/>
      </c>
      <c r="I1271" s="127" t="str">
        <f>IFERROR(INDEX(GUTS!AJ1272:'GUTS'!BH1272,MATCH(4,GUTS!AK1272:'GUTS'!BI1272,0)),"")</f>
        <v/>
      </c>
      <c r="J1271" s="127" t="str">
        <f>IFERROR(INDEX(GUTS!AI1272:'GUTS'!BH1272,MATCH(5,GUTS!AK1272:'GUTS'!BI1272,0)),"")</f>
        <v/>
      </c>
      <c r="K1271" s="127" t="str">
        <f>IFERROR(INDEX(GUTS!AJ1272:'GUTS'!BH1272,MATCH(5,GUTS!AK1272:'GUTS'!BI1272,0)),"")</f>
        <v/>
      </c>
      <c r="L1271" s="127" t="str">
        <f>IFERROR(INDEX(GUTS!AI1272:'GUTS'!BH1272,MATCH(6,GUTS!AK1272:'GUTS'!BI1272,0)),"")</f>
        <v/>
      </c>
      <c r="M1271" s="127" t="str">
        <f>IFERROR(INDEX(GUTS!AJ1272:'GUTS'!BH1272,MATCH(6,GUTS!AK1272:'GUTS'!BI1272,0)),"")</f>
        <v/>
      </c>
      <c r="N1271" s="127" t="e">
        <f>Audit!#REF!</f>
        <v>#REF!</v>
      </c>
      <c r="O1271" s="127" t="e">
        <f>Audit!#REF!</f>
        <v>#REF!</v>
      </c>
      <c r="P1271" s="127" t="e">
        <f>Audit!#REF!</f>
        <v>#REF!</v>
      </c>
    </row>
    <row r="1272" spans="1:16" hidden="1">
      <c r="A1272" s="127" t="e">
        <f>Audit!#REF!</f>
        <v>#REF!</v>
      </c>
      <c r="B1272" s="127" t="str">
        <f>IFERROR(INDEX(GUTS!AI1273:'GUTS'!BH1273,MATCH(1,GUTS!AK1273:'GUTS'!BI1273,0)),"")</f>
        <v/>
      </c>
      <c r="C1272" s="127" t="str">
        <f>IFERROR(INDEX(GUTS!AJ1273:'GUTS'!BH1273,MATCH(1,GUTS!AK1273:'GUTS'!BI1273,0)),"")</f>
        <v/>
      </c>
      <c r="D1272" s="127" t="str">
        <f>IFERROR(INDEX(GUTS!AI1273:'GUTS'!BH1273,MATCH(2,GUTS!AK1273:'GUTS'!BI1273,0)),"")</f>
        <v/>
      </c>
      <c r="E1272" s="127" t="str">
        <f>IFERROR(INDEX(GUTS!AJ1273:'GUTS'!BH1273,MATCH(2,GUTS!AK1273:'GUTS'!BI1273,0)),"")</f>
        <v/>
      </c>
      <c r="F1272" s="127" t="str">
        <f>IFERROR(INDEX(GUTS!AI1273:'GUTS'!BH1273,MATCH(3,GUTS!AK1273:'GUTS'!BI1273,0)),"")</f>
        <v/>
      </c>
      <c r="G1272" s="127" t="str">
        <f>IFERROR(INDEX(GUTS!AJ1273:'GUTS'!BH1273,MATCH(3,GUTS!AK1273:'GUTS'!BI1273,0)),"")</f>
        <v/>
      </c>
      <c r="H1272" s="127" t="str">
        <f>IFERROR(INDEX(GUTS!AI1273:'GUTS'!BH1273,MATCH(4,GUTS!AK1273:'GUTS'!BI1273,0)),"")</f>
        <v/>
      </c>
      <c r="I1272" s="127" t="str">
        <f>IFERROR(INDEX(GUTS!AJ1273:'GUTS'!BH1273,MATCH(4,GUTS!AK1273:'GUTS'!BI1273,0)),"")</f>
        <v/>
      </c>
      <c r="J1272" s="127" t="str">
        <f>IFERROR(INDEX(GUTS!AI1273:'GUTS'!BH1273,MATCH(5,GUTS!AK1273:'GUTS'!BI1273,0)),"")</f>
        <v/>
      </c>
      <c r="K1272" s="127" t="str">
        <f>IFERROR(INDEX(GUTS!AJ1273:'GUTS'!BH1273,MATCH(5,GUTS!AK1273:'GUTS'!BI1273,0)),"")</f>
        <v/>
      </c>
      <c r="L1272" s="127" t="str">
        <f>IFERROR(INDEX(GUTS!AI1273:'GUTS'!BH1273,MATCH(6,GUTS!AK1273:'GUTS'!BI1273,0)),"")</f>
        <v/>
      </c>
      <c r="M1272" s="127" t="str">
        <f>IFERROR(INDEX(GUTS!AJ1273:'GUTS'!BH1273,MATCH(6,GUTS!AK1273:'GUTS'!BI1273,0)),"")</f>
        <v/>
      </c>
      <c r="N1272" s="127" t="e">
        <f>Audit!#REF!</f>
        <v>#REF!</v>
      </c>
      <c r="O1272" s="127" t="e">
        <f>Audit!#REF!</f>
        <v>#REF!</v>
      </c>
      <c r="P1272" s="127" t="e">
        <f>Audit!#REF!</f>
        <v>#REF!</v>
      </c>
    </row>
    <row r="1273" spans="1:16" hidden="1">
      <c r="A1273" s="127" t="e">
        <f>Audit!#REF!</f>
        <v>#REF!</v>
      </c>
      <c r="B1273" s="127" t="str">
        <f>IFERROR(INDEX(GUTS!AI1274:'GUTS'!BH1274,MATCH(1,GUTS!AK1274:'GUTS'!BI1274,0)),"")</f>
        <v/>
      </c>
      <c r="C1273" s="127" t="str">
        <f>IFERROR(INDEX(GUTS!AJ1274:'GUTS'!BH1274,MATCH(1,GUTS!AK1274:'GUTS'!BI1274,0)),"")</f>
        <v/>
      </c>
      <c r="D1273" s="127" t="str">
        <f>IFERROR(INDEX(GUTS!AI1274:'GUTS'!BH1274,MATCH(2,GUTS!AK1274:'GUTS'!BI1274,0)),"")</f>
        <v/>
      </c>
      <c r="E1273" s="127" t="str">
        <f>IFERROR(INDEX(GUTS!AJ1274:'GUTS'!BH1274,MATCH(2,GUTS!AK1274:'GUTS'!BI1274,0)),"")</f>
        <v/>
      </c>
      <c r="F1273" s="127" t="str">
        <f>IFERROR(INDEX(GUTS!AI1274:'GUTS'!BH1274,MATCH(3,GUTS!AK1274:'GUTS'!BI1274,0)),"")</f>
        <v/>
      </c>
      <c r="G1273" s="127" t="str">
        <f>IFERROR(INDEX(GUTS!AJ1274:'GUTS'!BH1274,MATCH(3,GUTS!AK1274:'GUTS'!BI1274,0)),"")</f>
        <v/>
      </c>
      <c r="H1273" s="127" t="str">
        <f>IFERROR(INDEX(GUTS!AI1274:'GUTS'!BH1274,MATCH(4,GUTS!AK1274:'GUTS'!BI1274,0)),"")</f>
        <v/>
      </c>
      <c r="I1273" s="127" t="str">
        <f>IFERROR(INDEX(GUTS!AJ1274:'GUTS'!BH1274,MATCH(4,GUTS!AK1274:'GUTS'!BI1274,0)),"")</f>
        <v/>
      </c>
      <c r="J1273" s="127" t="str">
        <f>IFERROR(INDEX(GUTS!AI1274:'GUTS'!BH1274,MATCH(5,GUTS!AK1274:'GUTS'!BI1274,0)),"")</f>
        <v/>
      </c>
      <c r="K1273" s="127" t="str">
        <f>IFERROR(INDEX(GUTS!AJ1274:'GUTS'!BH1274,MATCH(5,GUTS!AK1274:'GUTS'!BI1274,0)),"")</f>
        <v/>
      </c>
      <c r="L1273" s="127" t="str">
        <f>IFERROR(INDEX(GUTS!AI1274:'GUTS'!BH1274,MATCH(6,GUTS!AK1274:'GUTS'!BI1274,0)),"")</f>
        <v/>
      </c>
      <c r="M1273" s="127" t="str">
        <f>IFERROR(INDEX(GUTS!AJ1274:'GUTS'!BH1274,MATCH(6,GUTS!AK1274:'GUTS'!BI1274,0)),"")</f>
        <v/>
      </c>
      <c r="N1273" s="127" t="e">
        <f>Audit!#REF!</f>
        <v>#REF!</v>
      </c>
      <c r="O1273" s="127" t="e">
        <f>Audit!#REF!</f>
        <v>#REF!</v>
      </c>
      <c r="P1273" s="127" t="e">
        <f>Audit!#REF!</f>
        <v>#REF!</v>
      </c>
    </row>
    <row r="1274" spans="1:16" hidden="1">
      <c r="A1274" s="127" t="e">
        <f>Audit!#REF!</f>
        <v>#REF!</v>
      </c>
      <c r="B1274" s="127" t="str">
        <f>IFERROR(INDEX(GUTS!AI1275:'GUTS'!BH1275,MATCH(1,GUTS!AK1275:'GUTS'!BI1275,0)),"")</f>
        <v/>
      </c>
      <c r="C1274" s="127" t="str">
        <f>IFERROR(INDEX(GUTS!AJ1275:'GUTS'!BH1275,MATCH(1,GUTS!AK1275:'GUTS'!BI1275,0)),"")</f>
        <v/>
      </c>
      <c r="D1274" s="127" t="str">
        <f>IFERROR(INDEX(GUTS!AI1275:'GUTS'!BH1275,MATCH(2,GUTS!AK1275:'GUTS'!BI1275,0)),"")</f>
        <v/>
      </c>
      <c r="E1274" s="127" t="str">
        <f>IFERROR(INDEX(GUTS!AJ1275:'GUTS'!BH1275,MATCH(2,GUTS!AK1275:'GUTS'!BI1275,0)),"")</f>
        <v/>
      </c>
      <c r="F1274" s="127" t="str">
        <f>IFERROR(INDEX(GUTS!AI1275:'GUTS'!BH1275,MATCH(3,GUTS!AK1275:'GUTS'!BI1275,0)),"")</f>
        <v/>
      </c>
      <c r="G1274" s="127" t="str">
        <f>IFERROR(INDEX(GUTS!AJ1275:'GUTS'!BH1275,MATCH(3,GUTS!AK1275:'GUTS'!BI1275,0)),"")</f>
        <v/>
      </c>
      <c r="H1274" s="127" t="str">
        <f>IFERROR(INDEX(GUTS!AI1275:'GUTS'!BH1275,MATCH(4,GUTS!AK1275:'GUTS'!BI1275,0)),"")</f>
        <v/>
      </c>
      <c r="I1274" s="127" t="str">
        <f>IFERROR(INDEX(GUTS!AJ1275:'GUTS'!BH1275,MATCH(4,GUTS!AK1275:'GUTS'!BI1275,0)),"")</f>
        <v/>
      </c>
      <c r="J1274" s="127" t="str">
        <f>IFERROR(INDEX(GUTS!AI1275:'GUTS'!BH1275,MATCH(5,GUTS!AK1275:'GUTS'!BI1275,0)),"")</f>
        <v/>
      </c>
      <c r="K1274" s="127" t="str">
        <f>IFERROR(INDEX(GUTS!AJ1275:'GUTS'!BH1275,MATCH(5,GUTS!AK1275:'GUTS'!BI1275,0)),"")</f>
        <v/>
      </c>
      <c r="L1274" s="127" t="str">
        <f>IFERROR(INDEX(GUTS!AI1275:'GUTS'!BH1275,MATCH(6,GUTS!AK1275:'GUTS'!BI1275,0)),"")</f>
        <v/>
      </c>
      <c r="M1274" s="127" t="str">
        <f>IFERROR(INDEX(GUTS!AJ1275:'GUTS'!BH1275,MATCH(6,GUTS!AK1275:'GUTS'!BI1275,0)),"")</f>
        <v/>
      </c>
      <c r="N1274" s="127" t="e">
        <f>Audit!#REF!</f>
        <v>#REF!</v>
      </c>
      <c r="O1274" s="127" t="e">
        <f>Audit!#REF!</f>
        <v>#REF!</v>
      </c>
      <c r="P1274" s="127" t="e">
        <f>Audit!#REF!</f>
        <v>#REF!</v>
      </c>
    </row>
    <row r="1275" spans="1:16" hidden="1">
      <c r="A1275" s="127" t="e">
        <f>Audit!#REF!</f>
        <v>#REF!</v>
      </c>
      <c r="B1275" s="127" t="str">
        <f>IFERROR(INDEX(GUTS!AI1276:'GUTS'!BH1276,MATCH(1,GUTS!AK1276:'GUTS'!BI1276,0)),"")</f>
        <v/>
      </c>
      <c r="C1275" s="127" t="str">
        <f>IFERROR(INDEX(GUTS!AJ1276:'GUTS'!BH1276,MATCH(1,GUTS!AK1276:'GUTS'!BI1276,0)),"")</f>
        <v/>
      </c>
      <c r="D1275" s="127" t="str">
        <f>IFERROR(INDEX(GUTS!AI1276:'GUTS'!BH1276,MATCH(2,GUTS!AK1276:'GUTS'!BI1276,0)),"")</f>
        <v/>
      </c>
      <c r="E1275" s="127" t="str">
        <f>IFERROR(INDEX(GUTS!AJ1276:'GUTS'!BH1276,MATCH(2,GUTS!AK1276:'GUTS'!BI1276,0)),"")</f>
        <v/>
      </c>
      <c r="F1275" s="127" t="str">
        <f>IFERROR(INDEX(GUTS!AI1276:'GUTS'!BH1276,MATCH(3,GUTS!AK1276:'GUTS'!BI1276,0)),"")</f>
        <v/>
      </c>
      <c r="G1275" s="127" t="str">
        <f>IFERROR(INDEX(GUTS!AJ1276:'GUTS'!BH1276,MATCH(3,GUTS!AK1276:'GUTS'!BI1276,0)),"")</f>
        <v/>
      </c>
      <c r="H1275" s="127" t="str">
        <f>IFERROR(INDEX(GUTS!AI1276:'GUTS'!BH1276,MATCH(4,GUTS!AK1276:'GUTS'!BI1276,0)),"")</f>
        <v/>
      </c>
      <c r="I1275" s="127" t="str">
        <f>IFERROR(INDEX(GUTS!AJ1276:'GUTS'!BH1276,MATCH(4,GUTS!AK1276:'GUTS'!BI1276,0)),"")</f>
        <v/>
      </c>
      <c r="J1275" s="127" t="str">
        <f>IFERROR(INDEX(GUTS!AI1276:'GUTS'!BH1276,MATCH(5,GUTS!AK1276:'GUTS'!BI1276,0)),"")</f>
        <v/>
      </c>
      <c r="K1275" s="127" t="str">
        <f>IFERROR(INDEX(GUTS!AJ1276:'GUTS'!BH1276,MATCH(5,GUTS!AK1276:'GUTS'!BI1276,0)),"")</f>
        <v/>
      </c>
      <c r="L1275" s="127" t="str">
        <f>IFERROR(INDEX(GUTS!AI1276:'GUTS'!BH1276,MATCH(6,GUTS!AK1276:'GUTS'!BI1276,0)),"")</f>
        <v/>
      </c>
      <c r="M1275" s="127" t="str">
        <f>IFERROR(INDEX(GUTS!AJ1276:'GUTS'!BH1276,MATCH(6,GUTS!AK1276:'GUTS'!BI1276,0)),"")</f>
        <v/>
      </c>
      <c r="N1275" s="127" t="e">
        <f>Audit!#REF!</f>
        <v>#REF!</v>
      </c>
      <c r="O1275" s="127" t="e">
        <f>Audit!#REF!</f>
        <v>#REF!</v>
      </c>
      <c r="P1275" s="127" t="e">
        <f>Audit!#REF!</f>
        <v>#REF!</v>
      </c>
    </row>
    <row r="1276" spans="1:16" hidden="1">
      <c r="A1276" s="127" t="e">
        <f>Audit!#REF!</f>
        <v>#REF!</v>
      </c>
      <c r="B1276" s="127" t="str">
        <f>IFERROR(INDEX(GUTS!AI1277:'GUTS'!BH1277,MATCH(1,GUTS!AK1277:'GUTS'!BI1277,0)),"")</f>
        <v/>
      </c>
      <c r="C1276" s="127" t="str">
        <f>IFERROR(INDEX(GUTS!AJ1277:'GUTS'!BH1277,MATCH(1,GUTS!AK1277:'GUTS'!BI1277,0)),"")</f>
        <v/>
      </c>
      <c r="D1276" s="127" t="str">
        <f>IFERROR(INDEX(GUTS!AI1277:'GUTS'!BH1277,MATCH(2,GUTS!AK1277:'GUTS'!BI1277,0)),"")</f>
        <v/>
      </c>
      <c r="E1276" s="127" t="str">
        <f>IFERROR(INDEX(GUTS!AJ1277:'GUTS'!BH1277,MATCH(2,GUTS!AK1277:'GUTS'!BI1277,0)),"")</f>
        <v/>
      </c>
      <c r="F1276" s="127" t="str">
        <f>IFERROR(INDEX(GUTS!AI1277:'GUTS'!BH1277,MATCH(3,GUTS!AK1277:'GUTS'!BI1277,0)),"")</f>
        <v/>
      </c>
      <c r="G1276" s="127" t="str">
        <f>IFERROR(INDEX(GUTS!AJ1277:'GUTS'!BH1277,MATCH(3,GUTS!AK1277:'GUTS'!BI1277,0)),"")</f>
        <v/>
      </c>
      <c r="H1276" s="127" t="str">
        <f>IFERROR(INDEX(GUTS!AI1277:'GUTS'!BH1277,MATCH(4,GUTS!AK1277:'GUTS'!BI1277,0)),"")</f>
        <v/>
      </c>
      <c r="I1276" s="127" t="str">
        <f>IFERROR(INDEX(GUTS!AJ1277:'GUTS'!BH1277,MATCH(4,GUTS!AK1277:'GUTS'!BI1277,0)),"")</f>
        <v/>
      </c>
      <c r="J1276" s="127" t="str">
        <f>IFERROR(INDEX(GUTS!AI1277:'GUTS'!BH1277,MATCH(5,GUTS!AK1277:'GUTS'!BI1277,0)),"")</f>
        <v/>
      </c>
      <c r="K1276" s="127" t="str">
        <f>IFERROR(INDEX(GUTS!AJ1277:'GUTS'!BH1277,MATCH(5,GUTS!AK1277:'GUTS'!BI1277,0)),"")</f>
        <v/>
      </c>
      <c r="L1276" s="127" t="str">
        <f>IFERROR(INDEX(GUTS!AI1277:'GUTS'!BH1277,MATCH(6,GUTS!AK1277:'GUTS'!BI1277,0)),"")</f>
        <v/>
      </c>
      <c r="M1276" s="127" t="str">
        <f>IFERROR(INDEX(GUTS!AJ1277:'GUTS'!BH1277,MATCH(6,GUTS!AK1277:'GUTS'!BI1277,0)),"")</f>
        <v/>
      </c>
      <c r="N1276" s="127" t="e">
        <f>Audit!#REF!</f>
        <v>#REF!</v>
      </c>
      <c r="O1276" s="127" t="e">
        <f>Audit!#REF!</f>
        <v>#REF!</v>
      </c>
      <c r="P1276" s="127" t="e">
        <f>Audit!#REF!</f>
        <v>#REF!</v>
      </c>
    </row>
    <row r="1277" spans="1:16">
      <c r="A1277" s="127" t="e">
        <f>Audit!#REF!</f>
        <v>#REF!</v>
      </c>
      <c r="B1277" s="127" t="str">
        <f>IFERROR(INDEX(GUTS!AI1278:'GUTS'!BH1278,MATCH(1,GUTS!AK1278:'GUTS'!BI1278,0)),"")</f>
        <v/>
      </c>
      <c r="C1277" s="127" t="str">
        <f>IFERROR(INDEX(GUTS!AJ1278:'GUTS'!BH1278,MATCH(1,GUTS!AK1278:'GUTS'!BI1278,0)),"")</f>
        <v/>
      </c>
      <c r="D1277" s="127" t="str">
        <f>IFERROR(INDEX(GUTS!AI1278:'GUTS'!BH1278,MATCH(2,GUTS!AK1278:'GUTS'!BI1278,0)),"")</f>
        <v/>
      </c>
      <c r="E1277" s="127" t="str">
        <f>IFERROR(INDEX(GUTS!AJ1278:'GUTS'!BH1278,MATCH(2,GUTS!AK1278:'GUTS'!BI1278,0)),"")</f>
        <v/>
      </c>
      <c r="F1277" s="127" t="str">
        <f>IFERROR(INDEX(GUTS!AI1278:'GUTS'!BH1278,MATCH(3,GUTS!AK1278:'GUTS'!BI1278,0)),"")</f>
        <v/>
      </c>
      <c r="G1277" s="127" t="str">
        <f>IFERROR(INDEX(GUTS!AJ1278:'GUTS'!BH1278,MATCH(3,GUTS!AK1278:'GUTS'!BI1278,0)),"")</f>
        <v/>
      </c>
      <c r="H1277" s="127" t="str">
        <f>IFERROR(INDEX(GUTS!AI1278:'GUTS'!BH1278,MATCH(4,GUTS!AK1278:'GUTS'!BI1278,0)),"")</f>
        <v/>
      </c>
      <c r="I1277" s="127" t="str">
        <f>IFERROR(INDEX(GUTS!AJ1278:'GUTS'!BH1278,MATCH(4,GUTS!AK1278:'GUTS'!BI1278,0)),"")</f>
        <v/>
      </c>
      <c r="J1277" s="127" t="str">
        <f>IFERROR(INDEX(GUTS!AI1278:'GUTS'!BH1278,MATCH(5,GUTS!AK1278:'GUTS'!BI1278,0)),"")</f>
        <v/>
      </c>
      <c r="K1277" s="127" t="str">
        <f>IFERROR(INDEX(GUTS!AJ1278:'GUTS'!BH1278,MATCH(5,GUTS!AK1278:'GUTS'!BI1278,0)),"")</f>
        <v/>
      </c>
      <c r="L1277" s="127" t="str">
        <f>IFERROR(INDEX(GUTS!AI1278:'GUTS'!BH1278,MATCH(6,GUTS!AK1278:'GUTS'!BI1278,0)),"")</f>
        <v/>
      </c>
      <c r="M1277" s="127" t="str">
        <f>IFERROR(INDEX(GUTS!AJ1278:'GUTS'!BH1278,MATCH(6,GUTS!AK1278:'GUTS'!BI1278,0)),"")</f>
        <v/>
      </c>
      <c r="N1277" s="127" t="e">
        <f>Audit!#REF!</f>
        <v>#REF!</v>
      </c>
      <c r="O1277" s="127" t="e">
        <f>Audit!#REF!</f>
        <v>#REF!</v>
      </c>
      <c r="P1277" s="127" t="e">
        <f>Audit!#REF!</f>
        <v>#REF!</v>
      </c>
    </row>
    <row r="1278" spans="1:16">
      <c r="A1278" s="127" t="e">
        <f>Audit!#REF!</f>
        <v>#REF!</v>
      </c>
      <c r="B1278" s="127" t="str">
        <f>IFERROR(INDEX(GUTS!AI1279:'GUTS'!BH1279,MATCH(1,GUTS!AK1279:'GUTS'!BI1279,0)),"")</f>
        <v/>
      </c>
      <c r="C1278" s="127" t="str">
        <f>IFERROR(INDEX(GUTS!AJ1279:'GUTS'!BH1279,MATCH(1,GUTS!AK1279:'GUTS'!BI1279,0)),"")</f>
        <v/>
      </c>
      <c r="D1278" s="127" t="str">
        <f>IFERROR(INDEX(GUTS!AI1279:'GUTS'!BH1279,MATCH(2,GUTS!AK1279:'GUTS'!BI1279,0)),"")</f>
        <v/>
      </c>
      <c r="E1278" s="127" t="str">
        <f>IFERROR(INDEX(GUTS!AJ1279:'GUTS'!BH1279,MATCH(2,GUTS!AK1279:'GUTS'!BI1279,0)),"")</f>
        <v/>
      </c>
      <c r="F1278" s="127" t="str">
        <f>IFERROR(INDEX(GUTS!AI1279:'GUTS'!BH1279,MATCH(3,GUTS!AK1279:'GUTS'!BI1279,0)),"")</f>
        <v/>
      </c>
      <c r="G1278" s="127" t="str">
        <f>IFERROR(INDEX(GUTS!AJ1279:'GUTS'!BH1279,MATCH(3,GUTS!AK1279:'GUTS'!BI1279,0)),"")</f>
        <v/>
      </c>
      <c r="H1278" s="127" t="str">
        <f>IFERROR(INDEX(GUTS!AI1279:'GUTS'!BH1279,MATCH(4,GUTS!AK1279:'GUTS'!BI1279,0)),"")</f>
        <v/>
      </c>
      <c r="I1278" s="127" t="str">
        <f>IFERROR(INDEX(GUTS!AJ1279:'GUTS'!BH1279,MATCH(4,GUTS!AK1279:'GUTS'!BI1279,0)),"")</f>
        <v/>
      </c>
      <c r="J1278" s="127" t="str">
        <f>IFERROR(INDEX(GUTS!AI1279:'GUTS'!BH1279,MATCH(5,GUTS!AK1279:'GUTS'!BI1279,0)),"")</f>
        <v/>
      </c>
      <c r="K1278" s="127" t="str">
        <f>IFERROR(INDEX(GUTS!AJ1279:'GUTS'!BH1279,MATCH(5,GUTS!AK1279:'GUTS'!BI1279,0)),"")</f>
        <v/>
      </c>
      <c r="L1278" s="127" t="str">
        <f>IFERROR(INDEX(GUTS!AI1279:'GUTS'!BH1279,MATCH(6,GUTS!AK1279:'GUTS'!BI1279,0)),"")</f>
        <v/>
      </c>
      <c r="M1278" s="127" t="str">
        <f>IFERROR(INDEX(GUTS!AJ1279:'GUTS'!BH1279,MATCH(6,GUTS!AK1279:'GUTS'!BI1279,0)),"")</f>
        <v/>
      </c>
      <c r="N1278" s="127" t="e">
        <f>Audit!#REF!</f>
        <v>#REF!</v>
      </c>
      <c r="O1278" s="127" t="e">
        <f>Audit!#REF!</f>
        <v>#REF!</v>
      </c>
      <c r="P1278" s="127" t="e">
        <f>Audit!#REF!</f>
        <v>#REF!</v>
      </c>
    </row>
    <row r="1279" spans="1:16">
      <c r="A1279" s="127" t="e">
        <f>Audit!#REF!</f>
        <v>#REF!</v>
      </c>
      <c r="B1279" s="127" t="str">
        <f>IFERROR(INDEX(GUTS!AI1280:'GUTS'!BH1280,MATCH(1,GUTS!AK1280:'GUTS'!BI1280,0)),"")</f>
        <v/>
      </c>
      <c r="C1279" s="127" t="str">
        <f>IFERROR(INDEX(GUTS!AJ1280:'GUTS'!BH1280,MATCH(1,GUTS!AK1280:'GUTS'!BI1280,0)),"")</f>
        <v/>
      </c>
      <c r="D1279" s="127" t="str">
        <f>IFERROR(INDEX(GUTS!AI1280:'GUTS'!BH1280,MATCH(2,GUTS!AK1280:'GUTS'!BI1280,0)),"")</f>
        <v/>
      </c>
      <c r="E1279" s="127" t="str">
        <f>IFERROR(INDEX(GUTS!AJ1280:'GUTS'!BH1280,MATCH(2,GUTS!AK1280:'GUTS'!BI1280,0)),"")</f>
        <v/>
      </c>
      <c r="F1279" s="127" t="str">
        <f>IFERROR(INDEX(GUTS!AI1280:'GUTS'!BH1280,MATCH(3,GUTS!AK1280:'GUTS'!BI1280,0)),"")</f>
        <v/>
      </c>
      <c r="G1279" s="127" t="str">
        <f>IFERROR(INDEX(GUTS!AJ1280:'GUTS'!BH1280,MATCH(3,GUTS!AK1280:'GUTS'!BI1280,0)),"")</f>
        <v/>
      </c>
      <c r="H1279" s="127" t="str">
        <f>IFERROR(INDEX(GUTS!AI1280:'GUTS'!BH1280,MATCH(4,GUTS!AK1280:'GUTS'!BI1280,0)),"")</f>
        <v/>
      </c>
      <c r="I1279" s="127" t="str">
        <f>IFERROR(INDEX(GUTS!AJ1280:'GUTS'!BH1280,MATCH(4,GUTS!AK1280:'GUTS'!BI1280,0)),"")</f>
        <v/>
      </c>
      <c r="J1279" s="127" t="str">
        <f>IFERROR(INDEX(GUTS!AI1280:'GUTS'!BH1280,MATCH(5,GUTS!AK1280:'GUTS'!BI1280,0)),"")</f>
        <v/>
      </c>
      <c r="K1279" s="127" t="str">
        <f>IFERROR(INDEX(GUTS!AJ1280:'GUTS'!BH1280,MATCH(5,GUTS!AK1280:'GUTS'!BI1280,0)),"")</f>
        <v/>
      </c>
      <c r="L1279" s="127" t="str">
        <f>IFERROR(INDEX(GUTS!AI1280:'GUTS'!BH1280,MATCH(6,GUTS!AK1280:'GUTS'!BI1280,0)),"")</f>
        <v/>
      </c>
      <c r="M1279" s="127" t="str">
        <f>IFERROR(INDEX(GUTS!AJ1280:'GUTS'!BH1280,MATCH(6,GUTS!AK1280:'GUTS'!BI1280,0)),"")</f>
        <v/>
      </c>
      <c r="N1279" s="127" t="e">
        <f>Audit!#REF!</f>
        <v>#REF!</v>
      </c>
      <c r="O1279" s="127" t="e">
        <f>Audit!#REF!</f>
        <v>#REF!</v>
      </c>
      <c r="P1279" s="127" t="e">
        <f>Audit!#REF!</f>
        <v>#REF!</v>
      </c>
    </row>
    <row r="1280" spans="1:16">
      <c r="A1280" s="127" t="e">
        <f>Audit!#REF!</f>
        <v>#REF!</v>
      </c>
      <c r="B1280" s="127" t="str">
        <f>IFERROR(INDEX(GUTS!AI1281:'GUTS'!BH1281,MATCH(1,GUTS!AK1281:'GUTS'!BI1281,0)),"")</f>
        <v/>
      </c>
      <c r="C1280" s="127" t="str">
        <f>IFERROR(INDEX(GUTS!AJ1281:'GUTS'!BH1281,MATCH(1,GUTS!AK1281:'GUTS'!BI1281,0)),"")</f>
        <v/>
      </c>
      <c r="D1280" s="127" t="str">
        <f>IFERROR(INDEX(GUTS!AI1281:'GUTS'!BH1281,MATCH(2,GUTS!AK1281:'GUTS'!BI1281,0)),"")</f>
        <v/>
      </c>
      <c r="E1280" s="127" t="str">
        <f>IFERROR(INDEX(GUTS!AJ1281:'GUTS'!BH1281,MATCH(2,GUTS!AK1281:'GUTS'!BI1281,0)),"")</f>
        <v/>
      </c>
      <c r="F1280" s="127" t="str">
        <f>IFERROR(INDEX(GUTS!AI1281:'GUTS'!BH1281,MATCH(3,GUTS!AK1281:'GUTS'!BI1281,0)),"")</f>
        <v/>
      </c>
      <c r="G1280" s="127" t="str">
        <f>IFERROR(INDEX(GUTS!AJ1281:'GUTS'!BH1281,MATCH(3,GUTS!AK1281:'GUTS'!BI1281,0)),"")</f>
        <v/>
      </c>
      <c r="H1280" s="127" t="str">
        <f>IFERROR(INDEX(GUTS!AI1281:'GUTS'!BH1281,MATCH(4,GUTS!AK1281:'GUTS'!BI1281,0)),"")</f>
        <v/>
      </c>
      <c r="I1280" s="127" t="str">
        <f>IFERROR(INDEX(GUTS!AJ1281:'GUTS'!BH1281,MATCH(4,GUTS!AK1281:'GUTS'!BI1281,0)),"")</f>
        <v/>
      </c>
      <c r="J1280" s="127" t="str">
        <f>IFERROR(INDEX(GUTS!AI1281:'GUTS'!BH1281,MATCH(5,GUTS!AK1281:'GUTS'!BI1281,0)),"")</f>
        <v/>
      </c>
      <c r="K1280" s="127" t="str">
        <f>IFERROR(INDEX(GUTS!AJ1281:'GUTS'!BH1281,MATCH(5,GUTS!AK1281:'GUTS'!BI1281,0)),"")</f>
        <v/>
      </c>
      <c r="L1280" s="127" t="str">
        <f>IFERROR(INDEX(GUTS!AI1281:'GUTS'!BH1281,MATCH(6,GUTS!AK1281:'GUTS'!BI1281,0)),"")</f>
        <v/>
      </c>
      <c r="M1280" s="127" t="str">
        <f>IFERROR(INDEX(GUTS!AJ1281:'GUTS'!BH1281,MATCH(6,GUTS!AK1281:'GUTS'!BI1281,0)),"")</f>
        <v/>
      </c>
      <c r="N1280" s="127" t="e">
        <f>Audit!#REF!</f>
        <v>#REF!</v>
      </c>
      <c r="O1280" s="127" t="e">
        <f>Audit!#REF!</f>
        <v>#REF!</v>
      </c>
      <c r="P1280" s="127" t="e">
        <f>Audit!#REF!</f>
        <v>#REF!</v>
      </c>
    </row>
    <row r="1281" spans="1:16">
      <c r="A1281" s="127" t="e">
        <f>Audit!#REF!</f>
        <v>#REF!</v>
      </c>
      <c r="B1281" s="127" t="str">
        <f>IFERROR(INDEX(GUTS!AI1282:'GUTS'!BH1282,MATCH(1,GUTS!AK1282:'GUTS'!BI1282,0)),"")</f>
        <v/>
      </c>
      <c r="C1281" s="127" t="str">
        <f>IFERROR(INDEX(GUTS!AJ1282:'GUTS'!BH1282,MATCH(1,GUTS!AK1282:'GUTS'!BI1282,0)),"")</f>
        <v/>
      </c>
      <c r="D1281" s="127" t="str">
        <f>IFERROR(INDEX(GUTS!AI1282:'GUTS'!BH1282,MATCH(2,GUTS!AK1282:'GUTS'!BI1282,0)),"")</f>
        <v/>
      </c>
      <c r="E1281" s="127" t="str">
        <f>IFERROR(INDEX(GUTS!AJ1282:'GUTS'!BH1282,MATCH(2,GUTS!AK1282:'GUTS'!BI1282,0)),"")</f>
        <v/>
      </c>
      <c r="F1281" s="127" t="str">
        <f>IFERROR(INDEX(GUTS!AI1282:'GUTS'!BH1282,MATCH(3,GUTS!AK1282:'GUTS'!BI1282,0)),"")</f>
        <v/>
      </c>
      <c r="G1281" s="127" t="str">
        <f>IFERROR(INDEX(GUTS!AJ1282:'GUTS'!BH1282,MATCH(3,GUTS!AK1282:'GUTS'!BI1282,0)),"")</f>
        <v/>
      </c>
      <c r="H1281" s="127" t="str">
        <f>IFERROR(INDEX(GUTS!AI1282:'GUTS'!BH1282,MATCH(4,GUTS!AK1282:'GUTS'!BI1282,0)),"")</f>
        <v/>
      </c>
      <c r="I1281" s="127" t="str">
        <f>IFERROR(INDEX(GUTS!AJ1282:'GUTS'!BH1282,MATCH(4,GUTS!AK1282:'GUTS'!BI1282,0)),"")</f>
        <v/>
      </c>
      <c r="J1281" s="127" t="str">
        <f>IFERROR(INDEX(GUTS!AI1282:'GUTS'!BH1282,MATCH(5,GUTS!AK1282:'GUTS'!BI1282,0)),"")</f>
        <v/>
      </c>
      <c r="K1281" s="127" t="str">
        <f>IFERROR(INDEX(GUTS!AJ1282:'GUTS'!BH1282,MATCH(5,GUTS!AK1282:'GUTS'!BI1282,0)),"")</f>
        <v/>
      </c>
      <c r="L1281" s="127" t="str">
        <f>IFERROR(INDEX(GUTS!AI1282:'GUTS'!BH1282,MATCH(6,GUTS!AK1282:'GUTS'!BI1282,0)),"")</f>
        <v/>
      </c>
      <c r="M1281" s="127" t="str">
        <f>IFERROR(INDEX(GUTS!AJ1282:'GUTS'!BH1282,MATCH(6,GUTS!AK1282:'GUTS'!BI1282,0)),"")</f>
        <v/>
      </c>
      <c r="N1281" s="127" t="e">
        <f>Audit!#REF!</f>
        <v>#REF!</v>
      </c>
      <c r="O1281" s="127" t="e">
        <f>Audit!#REF!</f>
        <v>#REF!</v>
      </c>
      <c r="P1281" s="127" t="e">
        <f>Audit!#REF!</f>
        <v>#REF!</v>
      </c>
    </row>
    <row r="1282" spans="1:16">
      <c r="A1282" s="127" t="e">
        <f>Audit!#REF!</f>
        <v>#REF!</v>
      </c>
      <c r="B1282" s="127" t="str">
        <f>IFERROR(INDEX(GUTS!AI1283:'GUTS'!BH1283,MATCH(1,GUTS!AK1283:'GUTS'!BI1283,0)),"")</f>
        <v/>
      </c>
      <c r="C1282" s="127" t="str">
        <f>IFERROR(INDEX(GUTS!AJ1283:'GUTS'!BH1283,MATCH(1,GUTS!AK1283:'GUTS'!BI1283,0)),"")</f>
        <v/>
      </c>
      <c r="D1282" s="127" t="str">
        <f>IFERROR(INDEX(GUTS!AI1283:'GUTS'!BH1283,MATCH(2,GUTS!AK1283:'GUTS'!BI1283,0)),"")</f>
        <v/>
      </c>
      <c r="E1282" s="127" t="str">
        <f>IFERROR(INDEX(GUTS!AJ1283:'GUTS'!BH1283,MATCH(2,GUTS!AK1283:'GUTS'!BI1283,0)),"")</f>
        <v/>
      </c>
      <c r="F1282" s="127" t="str">
        <f>IFERROR(INDEX(GUTS!AI1283:'GUTS'!BH1283,MATCH(3,GUTS!AK1283:'GUTS'!BI1283,0)),"")</f>
        <v/>
      </c>
      <c r="G1282" s="127" t="str">
        <f>IFERROR(INDEX(GUTS!AJ1283:'GUTS'!BH1283,MATCH(3,GUTS!AK1283:'GUTS'!BI1283,0)),"")</f>
        <v/>
      </c>
      <c r="H1282" s="127" t="str">
        <f>IFERROR(INDEX(GUTS!AI1283:'GUTS'!BH1283,MATCH(4,GUTS!AK1283:'GUTS'!BI1283,0)),"")</f>
        <v/>
      </c>
      <c r="I1282" s="127" t="str">
        <f>IFERROR(INDEX(GUTS!AJ1283:'GUTS'!BH1283,MATCH(4,GUTS!AK1283:'GUTS'!BI1283,0)),"")</f>
        <v/>
      </c>
      <c r="J1282" s="127" t="str">
        <f>IFERROR(INDEX(GUTS!AI1283:'GUTS'!BH1283,MATCH(5,GUTS!AK1283:'GUTS'!BI1283,0)),"")</f>
        <v/>
      </c>
      <c r="K1282" s="127" t="str">
        <f>IFERROR(INDEX(GUTS!AJ1283:'GUTS'!BH1283,MATCH(5,GUTS!AK1283:'GUTS'!BI1283,0)),"")</f>
        <v/>
      </c>
      <c r="L1282" s="127" t="str">
        <f>IFERROR(INDEX(GUTS!AI1283:'GUTS'!BH1283,MATCH(6,GUTS!AK1283:'GUTS'!BI1283,0)),"")</f>
        <v/>
      </c>
      <c r="M1282" s="127" t="str">
        <f>IFERROR(INDEX(GUTS!AJ1283:'GUTS'!BH1283,MATCH(6,GUTS!AK1283:'GUTS'!BI1283,0)),"")</f>
        <v/>
      </c>
      <c r="N1282" s="127" t="e">
        <f>Audit!#REF!</f>
        <v>#REF!</v>
      </c>
      <c r="O1282" s="127" t="e">
        <f>Audit!#REF!</f>
        <v>#REF!</v>
      </c>
      <c r="P1282" s="127" t="e">
        <f>Audit!#REF!</f>
        <v>#REF!</v>
      </c>
    </row>
    <row r="1283" spans="1:16">
      <c r="A1283" s="127" t="e">
        <f>Audit!#REF!</f>
        <v>#REF!</v>
      </c>
      <c r="B1283" s="127" t="str">
        <f>IFERROR(INDEX(GUTS!AI1284:'GUTS'!BH1284,MATCH(1,GUTS!AK1284:'GUTS'!BI1284,0)),"")</f>
        <v/>
      </c>
      <c r="C1283" s="127" t="str">
        <f>IFERROR(INDEX(GUTS!AJ1284:'GUTS'!BH1284,MATCH(1,GUTS!AK1284:'GUTS'!BI1284,0)),"")</f>
        <v/>
      </c>
      <c r="D1283" s="127" t="str">
        <f>IFERROR(INDEX(GUTS!AI1284:'GUTS'!BH1284,MATCH(2,GUTS!AK1284:'GUTS'!BI1284,0)),"")</f>
        <v/>
      </c>
      <c r="E1283" s="127" t="str">
        <f>IFERROR(INDEX(GUTS!AJ1284:'GUTS'!BH1284,MATCH(2,GUTS!AK1284:'GUTS'!BI1284,0)),"")</f>
        <v/>
      </c>
      <c r="F1283" s="127" t="str">
        <f>IFERROR(INDEX(GUTS!AI1284:'GUTS'!BH1284,MATCH(3,GUTS!AK1284:'GUTS'!BI1284,0)),"")</f>
        <v/>
      </c>
      <c r="G1283" s="127" t="str">
        <f>IFERROR(INDEX(GUTS!AJ1284:'GUTS'!BH1284,MATCH(3,GUTS!AK1284:'GUTS'!BI1284,0)),"")</f>
        <v/>
      </c>
      <c r="H1283" s="127" t="str">
        <f>IFERROR(INDEX(GUTS!AI1284:'GUTS'!BH1284,MATCH(4,GUTS!AK1284:'GUTS'!BI1284,0)),"")</f>
        <v/>
      </c>
      <c r="I1283" s="127" t="str">
        <f>IFERROR(INDEX(GUTS!AJ1284:'GUTS'!BH1284,MATCH(4,GUTS!AK1284:'GUTS'!BI1284,0)),"")</f>
        <v/>
      </c>
      <c r="J1283" s="127" t="str">
        <f>IFERROR(INDEX(GUTS!AI1284:'GUTS'!BH1284,MATCH(5,GUTS!AK1284:'GUTS'!BI1284,0)),"")</f>
        <v/>
      </c>
      <c r="K1283" s="127" t="str">
        <f>IFERROR(INDEX(GUTS!AJ1284:'GUTS'!BH1284,MATCH(5,GUTS!AK1284:'GUTS'!BI1284,0)),"")</f>
        <v/>
      </c>
      <c r="L1283" s="127" t="str">
        <f>IFERROR(INDEX(GUTS!AI1284:'GUTS'!BH1284,MATCH(6,GUTS!AK1284:'GUTS'!BI1284,0)),"")</f>
        <v/>
      </c>
      <c r="M1283" s="127" t="str">
        <f>IFERROR(INDEX(GUTS!AJ1284:'GUTS'!BH1284,MATCH(6,GUTS!AK1284:'GUTS'!BI1284,0)),"")</f>
        <v/>
      </c>
      <c r="N1283" s="127" t="e">
        <f>Audit!#REF!</f>
        <v>#REF!</v>
      </c>
      <c r="O1283" s="127" t="e">
        <f>Audit!#REF!</f>
        <v>#REF!</v>
      </c>
      <c r="P1283" s="127" t="e">
        <f>Audit!#REF!</f>
        <v>#REF!</v>
      </c>
    </row>
    <row r="1284" spans="1:16" hidden="1">
      <c r="A1284" s="127" t="e">
        <f>Audit!#REF!</f>
        <v>#REF!</v>
      </c>
      <c r="B1284" s="127" t="str">
        <f>IFERROR(INDEX(GUTS!AI1285:'GUTS'!BH1285,MATCH(1,GUTS!AK1285:'GUTS'!BI1285,0)),"")</f>
        <v/>
      </c>
      <c r="C1284" s="127" t="str">
        <f>IFERROR(INDEX(GUTS!AJ1285:'GUTS'!BH1285,MATCH(1,GUTS!AK1285:'GUTS'!BI1285,0)),"")</f>
        <v/>
      </c>
      <c r="D1284" s="127" t="str">
        <f>IFERROR(INDEX(GUTS!AI1285:'GUTS'!BH1285,MATCH(2,GUTS!AK1285:'GUTS'!BI1285,0)),"")</f>
        <v/>
      </c>
      <c r="E1284" s="127" t="str">
        <f>IFERROR(INDEX(GUTS!AJ1285:'GUTS'!BH1285,MATCH(2,GUTS!AK1285:'GUTS'!BI1285,0)),"")</f>
        <v/>
      </c>
      <c r="F1284" s="127" t="str">
        <f>IFERROR(INDEX(GUTS!AI1285:'GUTS'!BH1285,MATCH(3,GUTS!AK1285:'GUTS'!BI1285,0)),"")</f>
        <v/>
      </c>
      <c r="G1284" s="127" t="str">
        <f>IFERROR(INDEX(GUTS!AJ1285:'GUTS'!BH1285,MATCH(3,GUTS!AK1285:'GUTS'!BI1285,0)),"")</f>
        <v/>
      </c>
      <c r="H1284" s="127" t="str">
        <f>IFERROR(INDEX(GUTS!AI1285:'GUTS'!BH1285,MATCH(4,GUTS!AK1285:'GUTS'!BI1285,0)),"")</f>
        <v/>
      </c>
      <c r="I1284" s="127" t="str">
        <f>IFERROR(INDEX(GUTS!AJ1285:'GUTS'!BH1285,MATCH(4,GUTS!AK1285:'GUTS'!BI1285,0)),"")</f>
        <v/>
      </c>
      <c r="J1284" s="127" t="str">
        <f>IFERROR(INDEX(GUTS!AI1285:'GUTS'!BH1285,MATCH(5,GUTS!AK1285:'GUTS'!BI1285,0)),"")</f>
        <v/>
      </c>
      <c r="K1284" s="127" t="str">
        <f>IFERROR(INDEX(GUTS!AJ1285:'GUTS'!BH1285,MATCH(5,GUTS!AK1285:'GUTS'!BI1285,0)),"")</f>
        <v/>
      </c>
      <c r="L1284" s="127" t="str">
        <f>IFERROR(INDEX(GUTS!AI1285:'GUTS'!BH1285,MATCH(6,GUTS!AK1285:'GUTS'!BI1285,0)),"")</f>
        <v/>
      </c>
      <c r="M1284" s="127" t="str">
        <f>IFERROR(INDEX(GUTS!AJ1285:'GUTS'!BH1285,MATCH(6,GUTS!AK1285:'GUTS'!BI1285,0)),"")</f>
        <v/>
      </c>
      <c r="N1284" s="127" t="e">
        <f>Audit!#REF!</f>
        <v>#REF!</v>
      </c>
      <c r="O1284" s="127" t="e">
        <f>Audit!#REF!</f>
        <v>#REF!</v>
      </c>
      <c r="P1284" s="127" t="e">
        <f>Audit!#REF!</f>
        <v>#REF!</v>
      </c>
    </row>
    <row r="1285" spans="1:16" hidden="1">
      <c r="A1285" s="127" t="e">
        <f>Audit!#REF!</f>
        <v>#REF!</v>
      </c>
      <c r="B1285" s="127" t="str">
        <f>IFERROR(INDEX(GUTS!AI1286:'GUTS'!BH1286,MATCH(1,GUTS!AK1286:'GUTS'!BI1286,0)),"")</f>
        <v/>
      </c>
      <c r="C1285" s="127" t="str">
        <f>IFERROR(INDEX(GUTS!AJ1286:'GUTS'!BH1286,MATCH(1,GUTS!AK1286:'GUTS'!BI1286,0)),"")</f>
        <v/>
      </c>
      <c r="D1285" s="127" t="str">
        <f>IFERROR(INDEX(GUTS!AI1286:'GUTS'!BH1286,MATCH(2,GUTS!AK1286:'GUTS'!BI1286,0)),"")</f>
        <v/>
      </c>
      <c r="E1285" s="127" t="str">
        <f>IFERROR(INDEX(GUTS!AJ1286:'GUTS'!BH1286,MATCH(2,GUTS!AK1286:'GUTS'!BI1286,0)),"")</f>
        <v/>
      </c>
      <c r="F1285" s="127" t="str">
        <f>IFERROR(INDEX(GUTS!AI1286:'GUTS'!BH1286,MATCH(3,GUTS!AK1286:'GUTS'!BI1286,0)),"")</f>
        <v/>
      </c>
      <c r="G1285" s="127" t="str">
        <f>IFERROR(INDEX(GUTS!AJ1286:'GUTS'!BH1286,MATCH(3,GUTS!AK1286:'GUTS'!BI1286,0)),"")</f>
        <v/>
      </c>
      <c r="H1285" s="127" t="str">
        <f>IFERROR(INDEX(GUTS!AI1286:'GUTS'!BH1286,MATCH(4,GUTS!AK1286:'GUTS'!BI1286,0)),"")</f>
        <v/>
      </c>
      <c r="I1285" s="127" t="str">
        <f>IFERROR(INDEX(GUTS!AJ1286:'GUTS'!BH1286,MATCH(4,GUTS!AK1286:'GUTS'!BI1286,0)),"")</f>
        <v/>
      </c>
      <c r="J1285" s="127" t="str">
        <f>IFERROR(INDEX(GUTS!AI1286:'GUTS'!BH1286,MATCH(5,GUTS!AK1286:'GUTS'!BI1286,0)),"")</f>
        <v/>
      </c>
      <c r="K1285" s="127" t="str">
        <f>IFERROR(INDEX(GUTS!AJ1286:'GUTS'!BH1286,MATCH(5,GUTS!AK1286:'GUTS'!BI1286,0)),"")</f>
        <v/>
      </c>
      <c r="L1285" s="127" t="str">
        <f>IFERROR(INDEX(GUTS!AI1286:'GUTS'!BH1286,MATCH(6,GUTS!AK1286:'GUTS'!BI1286,0)),"")</f>
        <v/>
      </c>
      <c r="M1285" s="127" t="str">
        <f>IFERROR(INDEX(GUTS!AJ1286:'GUTS'!BH1286,MATCH(6,GUTS!AK1286:'GUTS'!BI1286,0)),"")</f>
        <v/>
      </c>
      <c r="N1285" s="127" t="e">
        <f>Audit!#REF!</f>
        <v>#REF!</v>
      </c>
      <c r="O1285" s="127" t="e">
        <f>Audit!#REF!</f>
        <v>#REF!</v>
      </c>
      <c r="P1285" s="127" t="e">
        <f>Audit!#REF!</f>
        <v>#REF!</v>
      </c>
    </row>
    <row r="1286" spans="1:16" hidden="1">
      <c r="A1286" s="127" t="e">
        <f>Audit!#REF!</f>
        <v>#REF!</v>
      </c>
      <c r="B1286" s="127" t="str">
        <f>IFERROR(INDEX(GUTS!AI1287:'GUTS'!BH1287,MATCH(1,GUTS!AK1287:'GUTS'!BI1287,0)),"")</f>
        <v/>
      </c>
      <c r="C1286" s="127" t="str">
        <f>IFERROR(INDEX(GUTS!AJ1287:'GUTS'!BH1287,MATCH(1,GUTS!AK1287:'GUTS'!BI1287,0)),"")</f>
        <v/>
      </c>
      <c r="D1286" s="127" t="str">
        <f>IFERROR(INDEX(GUTS!AI1287:'GUTS'!BH1287,MATCH(2,GUTS!AK1287:'GUTS'!BI1287,0)),"")</f>
        <v/>
      </c>
      <c r="E1286" s="127" t="str">
        <f>IFERROR(INDEX(GUTS!AJ1287:'GUTS'!BH1287,MATCH(2,GUTS!AK1287:'GUTS'!BI1287,0)),"")</f>
        <v/>
      </c>
      <c r="F1286" s="127" t="str">
        <f>IFERROR(INDEX(GUTS!AI1287:'GUTS'!BH1287,MATCH(3,GUTS!AK1287:'GUTS'!BI1287,0)),"")</f>
        <v/>
      </c>
      <c r="G1286" s="127" t="str">
        <f>IFERROR(INDEX(GUTS!AJ1287:'GUTS'!BH1287,MATCH(3,GUTS!AK1287:'GUTS'!BI1287,0)),"")</f>
        <v/>
      </c>
      <c r="H1286" s="127" t="str">
        <f>IFERROR(INDEX(GUTS!AI1287:'GUTS'!BH1287,MATCH(4,GUTS!AK1287:'GUTS'!BI1287,0)),"")</f>
        <v/>
      </c>
      <c r="I1286" s="127" t="str">
        <f>IFERROR(INDEX(GUTS!AJ1287:'GUTS'!BH1287,MATCH(4,GUTS!AK1287:'GUTS'!BI1287,0)),"")</f>
        <v/>
      </c>
      <c r="J1286" s="127" t="str">
        <f>IFERROR(INDEX(GUTS!AI1287:'GUTS'!BH1287,MATCH(5,GUTS!AK1287:'GUTS'!BI1287,0)),"")</f>
        <v/>
      </c>
      <c r="K1286" s="127" t="str">
        <f>IFERROR(INDEX(GUTS!AJ1287:'GUTS'!BH1287,MATCH(5,GUTS!AK1287:'GUTS'!BI1287,0)),"")</f>
        <v/>
      </c>
      <c r="L1286" s="127" t="str">
        <f>IFERROR(INDEX(GUTS!AI1287:'GUTS'!BH1287,MATCH(6,GUTS!AK1287:'GUTS'!BI1287,0)),"")</f>
        <v/>
      </c>
      <c r="M1286" s="127" t="str">
        <f>IFERROR(INDEX(GUTS!AJ1287:'GUTS'!BH1287,MATCH(6,GUTS!AK1287:'GUTS'!BI1287,0)),"")</f>
        <v/>
      </c>
      <c r="N1286" s="127" t="e">
        <f>Audit!#REF!</f>
        <v>#REF!</v>
      </c>
      <c r="O1286" s="127" t="e">
        <f>Audit!#REF!</f>
        <v>#REF!</v>
      </c>
      <c r="P1286" s="127" t="e">
        <f>Audit!#REF!</f>
        <v>#REF!</v>
      </c>
    </row>
    <row r="1287" spans="1:16" hidden="1">
      <c r="A1287" s="127" t="e">
        <f>Audit!#REF!</f>
        <v>#REF!</v>
      </c>
      <c r="B1287" s="127" t="str">
        <f>IFERROR(INDEX(GUTS!AI1288:'GUTS'!BH1288,MATCH(1,GUTS!AK1288:'GUTS'!BI1288,0)),"")</f>
        <v/>
      </c>
      <c r="C1287" s="127" t="str">
        <f>IFERROR(INDEX(GUTS!AJ1288:'GUTS'!BH1288,MATCH(1,GUTS!AK1288:'GUTS'!BI1288,0)),"")</f>
        <v/>
      </c>
      <c r="D1287" s="127" t="str">
        <f>IFERROR(INDEX(GUTS!AI1288:'GUTS'!BH1288,MATCH(2,GUTS!AK1288:'GUTS'!BI1288,0)),"")</f>
        <v/>
      </c>
      <c r="E1287" s="127" t="str">
        <f>IFERROR(INDEX(GUTS!AJ1288:'GUTS'!BH1288,MATCH(2,GUTS!AK1288:'GUTS'!BI1288,0)),"")</f>
        <v/>
      </c>
      <c r="F1287" s="127" t="str">
        <f>IFERROR(INDEX(GUTS!AI1288:'GUTS'!BH1288,MATCH(3,GUTS!AK1288:'GUTS'!BI1288,0)),"")</f>
        <v/>
      </c>
      <c r="G1287" s="127" t="str">
        <f>IFERROR(INDEX(GUTS!AJ1288:'GUTS'!BH1288,MATCH(3,GUTS!AK1288:'GUTS'!BI1288,0)),"")</f>
        <v/>
      </c>
      <c r="H1287" s="127" t="str">
        <f>IFERROR(INDEX(GUTS!AI1288:'GUTS'!BH1288,MATCH(4,GUTS!AK1288:'GUTS'!BI1288,0)),"")</f>
        <v/>
      </c>
      <c r="I1287" s="127" t="str">
        <f>IFERROR(INDEX(GUTS!AJ1288:'GUTS'!BH1288,MATCH(4,GUTS!AK1288:'GUTS'!BI1288,0)),"")</f>
        <v/>
      </c>
      <c r="J1287" s="127" t="str">
        <f>IFERROR(INDEX(GUTS!AI1288:'GUTS'!BH1288,MATCH(5,GUTS!AK1288:'GUTS'!BI1288,0)),"")</f>
        <v/>
      </c>
      <c r="K1287" s="127" t="str">
        <f>IFERROR(INDEX(GUTS!AJ1288:'GUTS'!BH1288,MATCH(5,GUTS!AK1288:'GUTS'!BI1288,0)),"")</f>
        <v/>
      </c>
      <c r="L1287" s="127" t="str">
        <f>IFERROR(INDEX(GUTS!AI1288:'GUTS'!BH1288,MATCH(6,GUTS!AK1288:'GUTS'!BI1288,0)),"")</f>
        <v/>
      </c>
      <c r="M1287" s="127" t="str">
        <f>IFERROR(INDEX(GUTS!AJ1288:'GUTS'!BH1288,MATCH(6,GUTS!AK1288:'GUTS'!BI1288,0)),"")</f>
        <v/>
      </c>
      <c r="N1287" s="127" t="e">
        <f>Audit!#REF!</f>
        <v>#REF!</v>
      </c>
      <c r="O1287" s="127" t="e">
        <f>Audit!#REF!</f>
        <v>#REF!</v>
      </c>
      <c r="P1287" s="127" t="e">
        <f>Audit!#REF!</f>
        <v>#REF!</v>
      </c>
    </row>
    <row r="1288" spans="1:16" hidden="1">
      <c r="A1288" s="127" t="e">
        <f>Audit!#REF!</f>
        <v>#REF!</v>
      </c>
      <c r="B1288" s="127" t="str">
        <f>IFERROR(INDEX(GUTS!AI1289:'GUTS'!BH1289,MATCH(1,GUTS!AK1289:'GUTS'!BI1289,0)),"")</f>
        <v/>
      </c>
      <c r="C1288" s="127" t="str">
        <f>IFERROR(INDEX(GUTS!AJ1289:'GUTS'!BH1289,MATCH(1,GUTS!AK1289:'GUTS'!BI1289,0)),"")</f>
        <v/>
      </c>
      <c r="D1288" s="127" t="str">
        <f>IFERROR(INDEX(GUTS!AI1289:'GUTS'!BH1289,MATCH(2,GUTS!AK1289:'GUTS'!BI1289,0)),"")</f>
        <v/>
      </c>
      <c r="E1288" s="127" t="str">
        <f>IFERROR(INDEX(GUTS!AJ1289:'GUTS'!BH1289,MATCH(2,GUTS!AK1289:'GUTS'!BI1289,0)),"")</f>
        <v/>
      </c>
      <c r="F1288" s="127" t="str">
        <f>IFERROR(INDEX(GUTS!AI1289:'GUTS'!BH1289,MATCH(3,GUTS!AK1289:'GUTS'!BI1289,0)),"")</f>
        <v/>
      </c>
      <c r="G1288" s="127" t="str">
        <f>IFERROR(INDEX(GUTS!AJ1289:'GUTS'!BH1289,MATCH(3,GUTS!AK1289:'GUTS'!BI1289,0)),"")</f>
        <v/>
      </c>
      <c r="H1288" s="127" t="str">
        <f>IFERROR(INDEX(GUTS!AI1289:'GUTS'!BH1289,MATCH(4,GUTS!AK1289:'GUTS'!BI1289,0)),"")</f>
        <v/>
      </c>
      <c r="I1288" s="127" t="str">
        <f>IFERROR(INDEX(GUTS!AJ1289:'GUTS'!BH1289,MATCH(4,GUTS!AK1289:'GUTS'!BI1289,0)),"")</f>
        <v/>
      </c>
      <c r="J1288" s="127" t="str">
        <f>IFERROR(INDEX(GUTS!AI1289:'GUTS'!BH1289,MATCH(5,GUTS!AK1289:'GUTS'!BI1289,0)),"")</f>
        <v/>
      </c>
      <c r="K1288" s="127" t="str">
        <f>IFERROR(INDEX(GUTS!AJ1289:'GUTS'!BH1289,MATCH(5,GUTS!AK1289:'GUTS'!BI1289,0)),"")</f>
        <v/>
      </c>
      <c r="L1288" s="127" t="str">
        <f>IFERROR(INDEX(GUTS!AI1289:'GUTS'!BH1289,MATCH(6,GUTS!AK1289:'GUTS'!BI1289,0)),"")</f>
        <v/>
      </c>
      <c r="M1288" s="127" t="str">
        <f>IFERROR(INDEX(GUTS!AJ1289:'GUTS'!BH1289,MATCH(6,GUTS!AK1289:'GUTS'!BI1289,0)),"")</f>
        <v/>
      </c>
      <c r="N1288" s="127" t="e">
        <f>Audit!#REF!</f>
        <v>#REF!</v>
      </c>
      <c r="O1288" s="127" t="e">
        <f>Audit!#REF!</f>
        <v>#REF!</v>
      </c>
      <c r="P1288" s="127" t="e">
        <f>Audit!#REF!</f>
        <v>#REF!</v>
      </c>
    </row>
    <row r="1289" spans="1:16" hidden="1">
      <c r="A1289" s="127" t="e">
        <f>Audit!#REF!</f>
        <v>#REF!</v>
      </c>
      <c r="B1289" s="127" t="str">
        <f>IFERROR(INDEX(GUTS!AI1290:'GUTS'!BH1290,MATCH(1,GUTS!AK1290:'GUTS'!BI1290,0)),"")</f>
        <v/>
      </c>
      <c r="C1289" s="127" t="str">
        <f>IFERROR(INDEX(GUTS!AJ1290:'GUTS'!BH1290,MATCH(1,GUTS!AK1290:'GUTS'!BI1290,0)),"")</f>
        <v/>
      </c>
      <c r="D1289" s="127" t="str">
        <f>IFERROR(INDEX(GUTS!AI1290:'GUTS'!BH1290,MATCH(2,GUTS!AK1290:'GUTS'!BI1290,0)),"")</f>
        <v/>
      </c>
      <c r="E1289" s="127" t="str">
        <f>IFERROR(INDEX(GUTS!AJ1290:'GUTS'!BH1290,MATCH(2,GUTS!AK1290:'GUTS'!BI1290,0)),"")</f>
        <v/>
      </c>
      <c r="F1289" s="127" t="str">
        <f>IFERROR(INDEX(GUTS!AI1290:'GUTS'!BH1290,MATCH(3,GUTS!AK1290:'GUTS'!BI1290,0)),"")</f>
        <v/>
      </c>
      <c r="G1289" s="127" t="str">
        <f>IFERROR(INDEX(GUTS!AJ1290:'GUTS'!BH1290,MATCH(3,GUTS!AK1290:'GUTS'!BI1290,0)),"")</f>
        <v/>
      </c>
      <c r="H1289" s="127" t="str">
        <f>IFERROR(INDEX(GUTS!AI1290:'GUTS'!BH1290,MATCH(4,GUTS!AK1290:'GUTS'!BI1290,0)),"")</f>
        <v/>
      </c>
      <c r="I1289" s="127" t="str">
        <f>IFERROR(INDEX(GUTS!AJ1290:'GUTS'!BH1290,MATCH(4,GUTS!AK1290:'GUTS'!BI1290,0)),"")</f>
        <v/>
      </c>
      <c r="J1289" s="127" t="str">
        <f>IFERROR(INDEX(GUTS!AI1290:'GUTS'!BH1290,MATCH(5,GUTS!AK1290:'GUTS'!BI1290,0)),"")</f>
        <v/>
      </c>
      <c r="K1289" s="127" t="str">
        <f>IFERROR(INDEX(GUTS!AJ1290:'GUTS'!BH1290,MATCH(5,GUTS!AK1290:'GUTS'!BI1290,0)),"")</f>
        <v/>
      </c>
      <c r="L1289" s="127" t="str">
        <f>IFERROR(INDEX(GUTS!AI1290:'GUTS'!BH1290,MATCH(6,GUTS!AK1290:'GUTS'!BI1290,0)),"")</f>
        <v/>
      </c>
      <c r="M1289" s="127" t="str">
        <f>IFERROR(INDEX(GUTS!AJ1290:'GUTS'!BH1290,MATCH(6,GUTS!AK1290:'GUTS'!BI1290,0)),"")</f>
        <v/>
      </c>
      <c r="N1289" s="127" t="e">
        <f>Audit!#REF!</f>
        <v>#REF!</v>
      </c>
      <c r="O1289" s="127" t="e">
        <f>Audit!#REF!</f>
        <v>#REF!</v>
      </c>
      <c r="P1289" s="127" t="e">
        <f>Audit!#REF!</f>
        <v>#REF!</v>
      </c>
    </row>
    <row r="1290" spans="1:16" hidden="1">
      <c r="A1290" s="127" t="e">
        <f>Audit!#REF!</f>
        <v>#REF!</v>
      </c>
      <c r="B1290" s="127" t="str">
        <f>IFERROR(INDEX(GUTS!AI1291:'GUTS'!BH1291,MATCH(1,GUTS!AK1291:'GUTS'!BI1291,0)),"")</f>
        <v/>
      </c>
      <c r="C1290" s="127" t="str">
        <f>IFERROR(INDEX(GUTS!AJ1291:'GUTS'!BH1291,MATCH(1,GUTS!AK1291:'GUTS'!BI1291,0)),"")</f>
        <v/>
      </c>
      <c r="D1290" s="127" t="str">
        <f>IFERROR(INDEX(GUTS!AI1291:'GUTS'!BH1291,MATCH(2,GUTS!AK1291:'GUTS'!BI1291,0)),"")</f>
        <v/>
      </c>
      <c r="E1290" s="127" t="str">
        <f>IFERROR(INDEX(GUTS!AJ1291:'GUTS'!BH1291,MATCH(2,GUTS!AK1291:'GUTS'!BI1291,0)),"")</f>
        <v/>
      </c>
      <c r="F1290" s="127" t="str">
        <f>IFERROR(INDEX(GUTS!AI1291:'GUTS'!BH1291,MATCH(3,GUTS!AK1291:'GUTS'!BI1291,0)),"")</f>
        <v/>
      </c>
      <c r="G1290" s="127" t="str">
        <f>IFERROR(INDEX(GUTS!AJ1291:'GUTS'!BH1291,MATCH(3,GUTS!AK1291:'GUTS'!BI1291,0)),"")</f>
        <v/>
      </c>
      <c r="H1290" s="127" t="str">
        <f>IFERROR(INDEX(GUTS!AI1291:'GUTS'!BH1291,MATCH(4,GUTS!AK1291:'GUTS'!BI1291,0)),"")</f>
        <v/>
      </c>
      <c r="I1290" s="127" t="str">
        <f>IFERROR(INDEX(GUTS!AJ1291:'GUTS'!BH1291,MATCH(4,GUTS!AK1291:'GUTS'!BI1291,0)),"")</f>
        <v/>
      </c>
      <c r="J1290" s="127" t="str">
        <f>IFERROR(INDEX(GUTS!AI1291:'GUTS'!BH1291,MATCH(5,GUTS!AK1291:'GUTS'!BI1291,0)),"")</f>
        <v/>
      </c>
      <c r="K1290" s="127" t="str">
        <f>IFERROR(INDEX(GUTS!AJ1291:'GUTS'!BH1291,MATCH(5,GUTS!AK1291:'GUTS'!BI1291,0)),"")</f>
        <v/>
      </c>
      <c r="L1290" s="127" t="str">
        <f>IFERROR(INDEX(GUTS!AI1291:'GUTS'!BH1291,MATCH(6,GUTS!AK1291:'GUTS'!BI1291,0)),"")</f>
        <v/>
      </c>
      <c r="M1290" s="127" t="str">
        <f>IFERROR(INDEX(GUTS!AJ1291:'GUTS'!BH1291,MATCH(6,GUTS!AK1291:'GUTS'!BI1291,0)),"")</f>
        <v/>
      </c>
      <c r="N1290" s="127" t="e">
        <f>Audit!#REF!</f>
        <v>#REF!</v>
      </c>
      <c r="O1290" s="127" t="e">
        <f>Audit!#REF!</f>
        <v>#REF!</v>
      </c>
      <c r="P1290" s="127" t="e">
        <f>Audit!#REF!</f>
        <v>#REF!</v>
      </c>
    </row>
    <row r="1291" spans="1:16" hidden="1">
      <c r="A1291" s="127" t="e">
        <f>Audit!#REF!</f>
        <v>#REF!</v>
      </c>
      <c r="B1291" s="127" t="str">
        <f>IFERROR(INDEX(GUTS!AI1292:'GUTS'!BH1292,MATCH(1,GUTS!AK1292:'GUTS'!BI1292,0)),"")</f>
        <v/>
      </c>
      <c r="C1291" s="127" t="str">
        <f>IFERROR(INDEX(GUTS!AJ1292:'GUTS'!BH1292,MATCH(1,GUTS!AK1292:'GUTS'!BI1292,0)),"")</f>
        <v/>
      </c>
      <c r="D1291" s="127" t="str">
        <f>IFERROR(INDEX(GUTS!AI1292:'GUTS'!BH1292,MATCH(2,GUTS!AK1292:'GUTS'!BI1292,0)),"")</f>
        <v/>
      </c>
      <c r="E1291" s="127" t="str">
        <f>IFERROR(INDEX(GUTS!AJ1292:'GUTS'!BH1292,MATCH(2,GUTS!AK1292:'GUTS'!BI1292,0)),"")</f>
        <v/>
      </c>
      <c r="F1291" s="127" t="str">
        <f>IFERROR(INDEX(GUTS!AI1292:'GUTS'!BH1292,MATCH(3,GUTS!AK1292:'GUTS'!BI1292,0)),"")</f>
        <v/>
      </c>
      <c r="G1291" s="127" t="str">
        <f>IFERROR(INDEX(GUTS!AJ1292:'GUTS'!BH1292,MATCH(3,GUTS!AK1292:'GUTS'!BI1292,0)),"")</f>
        <v/>
      </c>
      <c r="H1291" s="127" t="str">
        <f>IFERROR(INDEX(GUTS!AI1292:'GUTS'!BH1292,MATCH(4,GUTS!AK1292:'GUTS'!BI1292,0)),"")</f>
        <v/>
      </c>
      <c r="I1291" s="127" t="str">
        <f>IFERROR(INDEX(GUTS!AJ1292:'GUTS'!BH1292,MATCH(4,GUTS!AK1292:'GUTS'!BI1292,0)),"")</f>
        <v/>
      </c>
      <c r="J1291" s="127" t="str">
        <f>IFERROR(INDEX(GUTS!AI1292:'GUTS'!BH1292,MATCH(5,GUTS!AK1292:'GUTS'!BI1292,0)),"")</f>
        <v/>
      </c>
      <c r="K1291" s="127" t="str">
        <f>IFERROR(INDEX(GUTS!AJ1292:'GUTS'!BH1292,MATCH(5,GUTS!AK1292:'GUTS'!BI1292,0)),"")</f>
        <v/>
      </c>
      <c r="L1291" s="127" t="str">
        <f>IFERROR(INDEX(GUTS!AI1292:'GUTS'!BH1292,MATCH(6,GUTS!AK1292:'GUTS'!BI1292,0)),"")</f>
        <v/>
      </c>
      <c r="M1291" s="127" t="str">
        <f>IFERROR(INDEX(GUTS!AJ1292:'GUTS'!BH1292,MATCH(6,GUTS!AK1292:'GUTS'!BI1292,0)),"")</f>
        <v/>
      </c>
      <c r="N1291" s="127" t="e">
        <f>Audit!#REF!</f>
        <v>#REF!</v>
      </c>
      <c r="O1291" s="127" t="e">
        <f>Audit!#REF!</f>
        <v>#REF!</v>
      </c>
      <c r="P1291" s="127" t="e">
        <f>Audit!#REF!</f>
        <v>#REF!</v>
      </c>
    </row>
    <row r="1292" spans="1:16" hidden="1">
      <c r="A1292" s="127" t="e">
        <f>Audit!#REF!</f>
        <v>#REF!</v>
      </c>
      <c r="B1292" s="127" t="str">
        <f>IFERROR(INDEX(GUTS!AI1293:'GUTS'!BH1293,MATCH(1,GUTS!AK1293:'GUTS'!BI1293,0)),"")</f>
        <v/>
      </c>
      <c r="C1292" s="127" t="str">
        <f>IFERROR(INDEX(GUTS!AJ1293:'GUTS'!BH1293,MATCH(1,GUTS!AK1293:'GUTS'!BI1293,0)),"")</f>
        <v/>
      </c>
      <c r="D1292" s="127" t="str">
        <f>IFERROR(INDEX(GUTS!AI1293:'GUTS'!BH1293,MATCH(2,GUTS!AK1293:'GUTS'!BI1293,0)),"")</f>
        <v/>
      </c>
      <c r="E1292" s="127" t="str">
        <f>IFERROR(INDEX(GUTS!AJ1293:'GUTS'!BH1293,MATCH(2,GUTS!AK1293:'GUTS'!BI1293,0)),"")</f>
        <v/>
      </c>
      <c r="F1292" s="127" t="str">
        <f>IFERROR(INDEX(GUTS!AI1293:'GUTS'!BH1293,MATCH(3,GUTS!AK1293:'GUTS'!BI1293,0)),"")</f>
        <v/>
      </c>
      <c r="G1292" s="127" t="str">
        <f>IFERROR(INDEX(GUTS!AJ1293:'GUTS'!BH1293,MATCH(3,GUTS!AK1293:'GUTS'!BI1293,0)),"")</f>
        <v/>
      </c>
      <c r="H1292" s="127" t="str">
        <f>IFERROR(INDEX(GUTS!AI1293:'GUTS'!BH1293,MATCH(4,GUTS!AK1293:'GUTS'!BI1293,0)),"")</f>
        <v/>
      </c>
      <c r="I1292" s="127" t="str">
        <f>IFERROR(INDEX(GUTS!AJ1293:'GUTS'!BH1293,MATCH(4,GUTS!AK1293:'GUTS'!BI1293,0)),"")</f>
        <v/>
      </c>
      <c r="J1292" s="127" t="str">
        <f>IFERROR(INDEX(GUTS!AI1293:'GUTS'!BH1293,MATCH(5,GUTS!AK1293:'GUTS'!BI1293,0)),"")</f>
        <v/>
      </c>
      <c r="K1292" s="127" t="str">
        <f>IFERROR(INDEX(GUTS!AJ1293:'GUTS'!BH1293,MATCH(5,GUTS!AK1293:'GUTS'!BI1293,0)),"")</f>
        <v/>
      </c>
      <c r="L1292" s="127" t="str">
        <f>IFERROR(INDEX(GUTS!AI1293:'GUTS'!BH1293,MATCH(6,GUTS!AK1293:'GUTS'!BI1293,0)),"")</f>
        <v/>
      </c>
      <c r="M1292" s="127" t="str">
        <f>IFERROR(INDEX(GUTS!AJ1293:'GUTS'!BH1293,MATCH(6,GUTS!AK1293:'GUTS'!BI1293,0)),"")</f>
        <v/>
      </c>
      <c r="N1292" s="127" t="e">
        <f>Audit!#REF!</f>
        <v>#REF!</v>
      </c>
      <c r="O1292" s="127" t="e">
        <f>Audit!#REF!</f>
        <v>#REF!</v>
      </c>
      <c r="P1292" s="127" t="e">
        <f>Audit!#REF!</f>
        <v>#REF!</v>
      </c>
    </row>
    <row r="1293" spans="1:16" hidden="1">
      <c r="A1293" s="127" t="e">
        <f>Audit!#REF!</f>
        <v>#REF!</v>
      </c>
      <c r="B1293" s="127" t="str">
        <f>IFERROR(INDEX(GUTS!AI1294:'GUTS'!BH1294,MATCH(1,GUTS!AK1294:'GUTS'!BI1294,0)),"")</f>
        <v/>
      </c>
      <c r="C1293" s="127" t="str">
        <f>IFERROR(INDEX(GUTS!AJ1294:'GUTS'!BH1294,MATCH(1,GUTS!AK1294:'GUTS'!BI1294,0)),"")</f>
        <v/>
      </c>
      <c r="D1293" s="127" t="str">
        <f>IFERROR(INDEX(GUTS!AI1294:'GUTS'!BH1294,MATCH(2,GUTS!AK1294:'GUTS'!BI1294,0)),"")</f>
        <v/>
      </c>
      <c r="E1293" s="127" t="str">
        <f>IFERROR(INDEX(GUTS!AJ1294:'GUTS'!BH1294,MATCH(2,GUTS!AK1294:'GUTS'!BI1294,0)),"")</f>
        <v/>
      </c>
      <c r="F1293" s="127" t="str">
        <f>IFERROR(INDEX(GUTS!AI1294:'GUTS'!BH1294,MATCH(3,GUTS!AK1294:'GUTS'!BI1294,0)),"")</f>
        <v/>
      </c>
      <c r="G1293" s="127" t="str">
        <f>IFERROR(INDEX(GUTS!AJ1294:'GUTS'!BH1294,MATCH(3,GUTS!AK1294:'GUTS'!BI1294,0)),"")</f>
        <v/>
      </c>
      <c r="H1293" s="127" t="str">
        <f>IFERROR(INDEX(GUTS!AI1294:'GUTS'!BH1294,MATCH(4,GUTS!AK1294:'GUTS'!BI1294,0)),"")</f>
        <v/>
      </c>
      <c r="I1293" s="127" t="str">
        <f>IFERROR(INDEX(GUTS!AJ1294:'GUTS'!BH1294,MATCH(4,GUTS!AK1294:'GUTS'!BI1294,0)),"")</f>
        <v/>
      </c>
      <c r="J1293" s="127" t="str">
        <f>IFERROR(INDEX(GUTS!AI1294:'GUTS'!BH1294,MATCH(5,GUTS!AK1294:'GUTS'!BI1294,0)),"")</f>
        <v/>
      </c>
      <c r="K1293" s="127" t="str">
        <f>IFERROR(INDEX(GUTS!AJ1294:'GUTS'!BH1294,MATCH(5,GUTS!AK1294:'GUTS'!BI1294,0)),"")</f>
        <v/>
      </c>
      <c r="L1293" s="127" t="str">
        <f>IFERROR(INDEX(GUTS!AI1294:'GUTS'!BH1294,MATCH(6,GUTS!AK1294:'GUTS'!BI1294,0)),"")</f>
        <v/>
      </c>
      <c r="M1293" s="127" t="str">
        <f>IFERROR(INDEX(GUTS!AJ1294:'GUTS'!BH1294,MATCH(6,GUTS!AK1294:'GUTS'!BI1294,0)),"")</f>
        <v/>
      </c>
      <c r="N1293" s="127" t="e">
        <f>Audit!#REF!</f>
        <v>#REF!</v>
      </c>
      <c r="O1293" s="127" t="e">
        <f>Audit!#REF!</f>
        <v>#REF!</v>
      </c>
      <c r="P1293" s="127" t="e">
        <f>Audit!#REF!</f>
        <v>#REF!</v>
      </c>
    </row>
    <row r="1294" spans="1:16" hidden="1">
      <c r="A1294" s="127" t="e">
        <f>Audit!#REF!</f>
        <v>#REF!</v>
      </c>
      <c r="B1294" s="127" t="str">
        <f>IFERROR(INDEX(GUTS!AI1295:'GUTS'!BH1295,MATCH(1,GUTS!AK1295:'GUTS'!BI1295,0)),"")</f>
        <v/>
      </c>
      <c r="C1294" s="127" t="str">
        <f>IFERROR(INDEX(GUTS!AJ1295:'GUTS'!BH1295,MATCH(1,GUTS!AK1295:'GUTS'!BI1295,0)),"")</f>
        <v/>
      </c>
      <c r="D1294" s="127" t="str">
        <f>IFERROR(INDEX(GUTS!AI1295:'GUTS'!BH1295,MATCH(2,GUTS!AK1295:'GUTS'!BI1295,0)),"")</f>
        <v/>
      </c>
      <c r="E1294" s="127" t="str">
        <f>IFERROR(INDEX(GUTS!AJ1295:'GUTS'!BH1295,MATCH(2,GUTS!AK1295:'GUTS'!BI1295,0)),"")</f>
        <v/>
      </c>
      <c r="F1294" s="127" t="str">
        <f>IFERROR(INDEX(GUTS!AI1295:'GUTS'!BH1295,MATCH(3,GUTS!AK1295:'GUTS'!BI1295,0)),"")</f>
        <v/>
      </c>
      <c r="G1294" s="127" t="str">
        <f>IFERROR(INDEX(GUTS!AJ1295:'GUTS'!BH1295,MATCH(3,GUTS!AK1295:'GUTS'!BI1295,0)),"")</f>
        <v/>
      </c>
      <c r="H1294" s="127" t="str">
        <f>IFERROR(INDEX(GUTS!AI1295:'GUTS'!BH1295,MATCH(4,GUTS!AK1295:'GUTS'!BI1295,0)),"")</f>
        <v/>
      </c>
      <c r="I1294" s="127" t="str">
        <f>IFERROR(INDEX(GUTS!AJ1295:'GUTS'!BH1295,MATCH(4,GUTS!AK1295:'GUTS'!BI1295,0)),"")</f>
        <v/>
      </c>
      <c r="J1294" s="127" t="str">
        <f>IFERROR(INDEX(GUTS!AI1295:'GUTS'!BH1295,MATCH(5,GUTS!AK1295:'GUTS'!BI1295,0)),"")</f>
        <v/>
      </c>
      <c r="K1294" s="127" t="str">
        <f>IFERROR(INDEX(GUTS!AJ1295:'GUTS'!BH1295,MATCH(5,GUTS!AK1295:'GUTS'!BI1295,0)),"")</f>
        <v/>
      </c>
      <c r="L1294" s="127" t="str">
        <f>IFERROR(INDEX(GUTS!AI1295:'GUTS'!BH1295,MATCH(6,GUTS!AK1295:'GUTS'!BI1295,0)),"")</f>
        <v/>
      </c>
      <c r="M1294" s="127" t="str">
        <f>IFERROR(INDEX(GUTS!AJ1295:'GUTS'!BH1295,MATCH(6,GUTS!AK1295:'GUTS'!BI1295,0)),"")</f>
        <v/>
      </c>
      <c r="N1294" s="127" t="e">
        <f>Audit!#REF!</f>
        <v>#REF!</v>
      </c>
      <c r="O1294" s="127" t="e">
        <f>Audit!#REF!</f>
        <v>#REF!</v>
      </c>
      <c r="P1294" s="127" t="e">
        <f>Audit!#REF!</f>
        <v>#REF!</v>
      </c>
    </row>
    <row r="1295" spans="1:16" hidden="1">
      <c r="A1295" s="127" t="e">
        <f>Audit!#REF!</f>
        <v>#REF!</v>
      </c>
      <c r="B1295" s="127" t="str">
        <f>IFERROR(INDEX(GUTS!AI1296:'GUTS'!BH1296,MATCH(1,GUTS!AK1296:'GUTS'!BI1296,0)),"")</f>
        <v/>
      </c>
      <c r="C1295" s="127" t="str">
        <f>IFERROR(INDEX(GUTS!AJ1296:'GUTS'!BH1296,MATCH(1,GUTS!AK1296:'GUTS'!BI1296,0)),"")</f>
        <v/>
      </c>
      <c r="D1295" s="127" t="str">
        <f>IFERROR(INDEX(GUTS!AI1296:'GUTS'!BH1296,MATCH(2,GUTS!AK1296:'GUTS'!BI1296,0)),"")</f>
        <v/>
      </c>
      <c r="E1295" s="127" t="str">
        <f>IFERROR(INDEX(GUTS!AJ1296:'GUTS'!BH1296,MATCH(2,GUTS!AK1296:'GUTS'!BI1296,0)),"")</f>
        <v/>
      </c>
      <c r="F1295" s="127" t="str">
        <f>IFERROR(INDEX(GUTS!AI1296:'GUTS'!BH1296,MATCH(3,GUTS!AK1296:'GUTS'!BI1296,0)),"")</f>
        <v/>
      </c>
      <c r="G1295" s="127" t="str">
        <f>IFERROR(INDEX(GUTS!AJ1296:'GUTS'!BH1296,MATCH(3,GUTS!AK1296:'GUTS'!BI1296,0)),"")</f>
        <v/>
      </c>
      <c r="H1295" s="127" t="str">
        <f>IFERROR(INDEX(GUTS!AI1296:'GUTS'!BH1296,MATCH(4,GUTS!AK1296:'GUTS'!BI1296,0)),"")</f>
        <v/>
      </c>
      <c r="I1295" s="127" t="str">
        <f>IFERROR(INDEX(GUTS!AJ1296:'GUTS'!BH1296,MATCH(4,GUTS!AK1296:'GUTS'!BI1296,0)),"")</f>
        <v/>
      </c>
      <c r="J1295" s="127" t="str">
        <f>IFERROR(INDEX(GUTS!AI1296:'GUTS'!BH1296,MATCH(5,GUTS!AK1296:'GUTS'!BI1296,0)),"")</f>
        <v/>
      </c>
      <c r="K1295" s="127" t="str">
        <f>IFERROR(INDEX(GUTS!AJ1296:'GUTS'!BH1296,MATCH(5,GUTS!AK1296:'GUTS'!BI1296,0)),"")</f>
        <v/>
      </c>
      <c r="L1295" s="127" t="str">
        <f>IFERROR(INDEX(GUTS!AI1296:'GUTS'!BH1296,MATCH(6,GUTS!AK1296:'GUTS'!BI1296,0)),"")</f>
        <v/>
      </c>
      <c r="M1295" s="127" t="str">
        <f>IFERROR(INDEX(GUTS!AJ1296:'GUTS'!BH1296,MATCH(6,GUTS!AK1296:'GUTS'!BI1296,0)),"")</f>
        <v/>
      </c>
      <c r="N1295" s="127" t="e">
        <f>Audit!#REF!</f>
        <v>#REF!</v>
      </c>
      <c r="O1295" s="127" t="e">
        <f>Audit!#REF!</f>
        <v>#REF!</v>
      </c>
      <c r="P1295" s="127" t="e">
        <f>Audit!#REF!</f>
        <v>#REF!</v>
      </c>
    </row>
    <row r="1296" spans="1:16" hidden="1">
      <c r="A1296" s="127" t="e">
        <f>Audit!#REF!</f>
        <v>#REF!</v>
      </c>
      <c r="B1296" s="127" t="str">
        <f>IFERROR(INDEX(GUTS!AI1297:'GUTS'!BH1297,MATCH(1,GUTS!AK1297:'GUTS'!BI1297,0)),"")</f>
        <v/>
      </c>
      <c r="C1296" s="127" t="str">
        <f>IFERROR(INDEX(GUTS!AJ1297:'GUTS'!BH1297,MATCH(1,GUTS!AK1297:'GUTS'!BI1297,0)),"")</f>
        <v/>
      </c>
      <c r="D1296" s="127" t="str">
        <f>IFERROR(INDEX(GUTS!AI1297:'GUTS'!BH1297,MATCH(2,GUTS!AK1297:'GUTS'!BI1297,0)),"")</f>
        <v/>
      </c>
      <c r="E1296" s="127" t="str">
        <f>IFERROR(INDEX(GUTS!AJ1297:'GUTS'!BH1297,MATCH(2,GUTS!AK1297:'GUTS'!BI1297,0)),"")</f>
        <v/>
      </c>
      <c r="F1296" s="127" t="str">
        <f>IFERROR(INDEX(GUTS!AI1297:'GUTS'!BH1297,MATCH(3,GUTS!AK1297:'GUTS'!BI1297,0)),"")</f>
        <v/>
      </c>
      <c r="G1296" s="127" t="str">
        <f>IFERROR(INDEX(GUTS!AJ1297:'GUTS'!BH1297,MATCH(3,GUTS!AK1297:'GUTS'!BI1297,0)),"")</f>
        <v/>
      </c>
      <c r="H1296" s="127" t="str">
        <f>IFERROR(INDEX(GUTS!AI1297:'GUTS'!BH1297,MATCH(4,GUTS!AK1297:'GUTS'!BI1297,0)),"")</f>
        <v/>
      </c>
      <c r="I1296" s="127" t="str">
        <f>IFERROR(INDEX(GUTS!AJ1297:'GUTS'!BH1297,MATCH(4,GUTS!AK1297:'GUTS'!BI1297,0)),"")</f>
        <v/>
      </c>
      <c r="J1296" s="127" t="str">
        <f>IFERROR(INDEX(GUTS!AI1297:'GUTS'!BH1297,MATCH(5,GUTS!AK1297:'GUTS'!BI1297,0)),"")</f>
        <v/>
      </c>
      <c r="K1296" s="127" t="str">
        <f>IFERROR(INDEX(GUTS!AJ1297:'GUTS'!BH1297,MATCH(5,GUTS!AK1297:'GUTS'!BI1297,0)),"")</f>
        <v/>
      </c>
      <c r="L1296" s="127" t="str">
        <f>IFERROR(INDEX(GUTS!AI1297:'GUTS'!BH1297,MATCH(6,GUTS!AK1297:'GUTS'!BI1297,0)),"")</f>
        <v/>
      </c>
      <c r="M1296" s="127" t="str">
        <f>IFERROR(INDEX(GUTS!AJ1297:'GUTS'!BH1297,MATCH(6,GUTS!AK1297:'GUTS'!BI1297,0)),"")</f>
        <v/>
      </c>
      <c r="N1296" s="127" t="e">
        <f>Audit!#REF!</f>
        <v>#REF!</v>
      </c>
      <c r="O1296" s="127" t="e">
        <f>Audit!#REF!</f>
        <v>#REF!</v>
      </c>
      <c r="P1296" s="127" t="e">
        <f>Audit!#REF!</f>
        <v>#REF!</v>
      </c>
    </row>
    <row r="1297" spans="1:16" hidden="1">
      <c r="A1297" s="127" t="e">
        <f>Audit!#REF!</f>
        <v>#REF!</v>
      </c>
      <c r="B1297" s="127" t="str">
        <f>IFERROR(INDEX(GUTS!AI1298:'GUTS'!BH1298,MATCH(1,GUTS!AK1298:'GUTS'!BI1298,0)),"")</f>
        <v/>
      </c>
      <c r="C1297" s="127" t="str">
        <f>IFERROR(INDEX(GUTS!AJ1298:'GUTS'!BH1298,MATCH(1,GUTS!AK1298:'GUTS'!BI1298,0)),"")</f>
        <v/>
      </c>
      <c r="D1297" s="127" t="str">
        <f>IFERROR(INDEX(GUTS!AI1298:'GUTS'!BH1298,MATCH(2,GUTS!AK1298:'GUTS'!BI1298,0)),"")</f>
        <v/>
      </c>
      <c r="E1297" s="127" t="str">
        <f>IFERROR(INDEX(GUTS!AJ1298:'GUTS'!BH1298,MATCH(2,GUTS!AK1298:'GUTS'!BI1298,0)),"")</f>
        <v/>
      </c>
      <c r="F1297" s="127" t="str">
        <f>IFERROR(INDEX(GUTS!AI1298:'GUTS'!BH1298,MATCH(3,GUTS!AK1298:'GUTS'!BI1298,0)),"")</f>
        <v/>
      </c>
      <c r="G1297" s="127" t="str">
        <f>IFERROR(INDEX(GUTS!AJ1298:'GUTS'!BH1298,MATCH(3,GUTS!AK1298:'GUTS'!BI1298,0)),"")</f>
        <v/>
      </c>
      <c r="H1297" s="127" t="str">
        <f>IFERROR(INDEX(GUTS!AI1298:'GUTS'!BH1298,MATCH(4,GUTS!AK1298:'GUTS'!BI1298,0)),"")</f>
        <v/>
      </c>
      <c r="I1297" s="127" t="str">
        <f>IFERROR(INDEX(GUTS!AJ1298:'GUTS'!BH1298,MATCH(4,GUTS!AK1298:'GUTS'!BI1298,0)),"")</f>
        <v/>
      </c>
      <c r="J1297" s="127" t="str">
        <f>IFERROR(INDEX(GUTS!AI1298:'GUTS'!BH1298,MATCH(5,GUTS!AK1298:'GUTS'!BI1298,0)),"")</f>
        <v/>
      </c>
      <c r="K1297" s="127" t="str">
        <f>IFERROR(INDEX(GUTS!AJ1298:'GUTS'!BH1298,MATCH(5,GUTS!AK1298:'GUTS'!BI1298,0)),"")</f>
        <v/>
      </c>
      <c r="L1297" s="127" t="str">
        <f>IFERROR(INDEX(GUTS!AI1298:'GUTS'!BH1298,MATCH(6,GUTS!AK1298:'GUTS'!BI1298,0)),"")</f>
        <v/>
      </c>
      <c r="M1297" s="127" t="str">
        <f>IFERROR(INDEX(GUTS!AJ1298:'GUTS'!BH1298,MATCH(6,GUTS!AK1298:'GUTS'!BI1298,0)),"")</f>
        <v/>
      </c>
      <c r="N1297" s="127" t="e">
        <f>Audit!#REF!</f>
        <v>#REF!</v>
      </c>
      <c r="O1297" s="127" t="e">
        <f>Audit!#REF!</f>
        <v>#REF!</v>
      </c>
      <c r="P1297" s="127" t="e">
        <f>Audit!#REF!</f>
        <v>#REF!</v>
      </c>
    </row>
    <row r="1298" spans="1:16">
      <c r="A1298" s="127" t="e">
        <f>Audit!#REF!</f>
        <v>#REF!</v>
      </c>
      <c r="B1298" s="127" t="str">
        <f>IFERROR(INDEX(GUTS!AI1299:'GUTS'!BH1299,MATCH(1,GUTS!AK1299:'GUTS'!BI1299,0)),"")</f>
        <v/>
      </c>
      <c r="C1298" s="127" t="str">
        <f>IFERROR(INDEX(GUTS!AJ1299:'GUTS'!BH1299,MATCH(1,GUTS!AK1299:'GUTS'!BI1299,0)),"")</f>
        <v/>
      </c>
      <c r="D1298" s="127" t="str">
        <f>IFERROR(INDEX(GUTS!AI1299:'GUTS'!BH1299,MATCH(2,GUTS!AK1299:'GUTS'!BI1299,0)),"")</f>
        <v/>
      </c>
      <c r="E1298" s="127" t="str">
        <f>IFERROR(INDEX(GUTS!AJ1299:'GUTS'!BH1299,MATCH(2,GUTS!AK1299:'GUTS'!BI1299,0)),"")</f>
        <v/>
      </c>
      <c r="F1298" s="127" t="str">
        <f>IFERROR(INDEX(GUTS!AI1299:'GUTS'!BH1299,MATCH(3,GUTS!AK1299:'GUTS'!BI1299,0)),"")</f>
        <v/>
      </c>
      <c r="G1298" s="127" t="str">
        <f>IFERROR(INDEX(GUTS!AJ1299:'GUTS'!BH1299,MATCH(3,GUTS!AK1299:'GUTS'!BI1299,0)),"")</f>
        <v/>
      </c>
      <c r="H1298" s="127" t="str">
        <f>IFERROR(INDEX(GUTS!AI1299:'GUTS'!BH1299,MATCH(4,GUTS!AK1299:'GUTS'!BI1299,0)),"")</f>
        <v/>
      </c>
      <c r="I1298" s="127" t="str">
        <f>IFERROR(INDEX(GUTS!AJ1299:'GUTS'!BH1299,MATCH(4,GUTS!AK1299:'GUTS'!BI1299,0)),"")</f>
        <v/>
      </c>
      <c r="J1298" s="127" t="str">
        <f>IFERROR(INDEX(GUTS!AI1299:'GUTS'!BH1299,MATCH(5,GUTS!AK1299:'GUTS'!BI1299,0)),"")</f>
        <v/>
      </c>
      <c r="K1298" s="127" t="str">
        <f>IFERROR(INDEX(GUTS!AJ1299:'GUTS'!BH1299,MATCH(5,GUTS!AK1299:'GUTS'!BI1299,0)),"")</f>
        <v/>
      </c>
      <c r="L1298" s="127" t="str">
        <f>IFERROR(INDEX(GUTS!AI1299:'GUTS'!BH1299,MATCH(6,GUTS!AK1299:'GUTS'!BI1299,0)),"")</f>
        <v/>
      </c>
      <c r="M1298" s="127" t="str">
        <f>IFERROR(INDEX(GUTS!AJ1299:'GUTS'!BH1299,MATCH(6,GUTS!AK1299:'GUTS'!BI1299,0)),"")</f>
        <v/>
      </c>
      <c r="N1298" s="127" t="e">
        <f>Audit!#REF!</f>
        <v>#REF!</v>
      </c>
      <c r="O1298" s="127" t="e">
        <f>Audit!#REF!</f>
        <v>#REF!</v>
      </c>
      <c r="P1298" s="127" t="e">
        <f>Audit!#REF!</f>
        <v>#REF!</v>
      </c>
    </row>
    <row r="1299" spans="1:16">
      <c r="A1299" s="127" t="e">
        <f>Audit!#REF!</f>
        <v>#REF!</v>
      </c>
      <c r="B1299" s="127" t="str">
        <f>IFERROR(INDEX(GUTS!AI1300:'GUTS'!BH1300,MATCH(1,GUTS!AK1300:'GUTS'!BI1300,0)),"")</f>
        <v/>
      </c>
      <c r="C1299" s="127" t="str">
        <f>IFERROR(INDEX(GUTS!AJ1300:'GUTS'!BH1300,MATCH(1,GUTS!AK1300:'GUTS'!BI1300,0)),"")</f>
        <v/>
      </c>
      <c r="D1299" s="127" t="str">
        <f>IFERROR(INDEX(GUTS!AI1300:'GUTS'!BH1300,MATCH(2,GUTS!AK1300:'GUTS'!BI1300,0)),"")</f>
        <v/>
      </c>
      <c r="E1299" s="127" t="str">
        <f>IFERROR(INDEX(GUTS!AJ1300:'GUTS'!BH1300,MATCH(2,GUTS!AK1300:'GUTS'!BI1300,0)),"")</f>
        <v/>
      </c>
      <c r="F1299" s="127" t="str">
        <f>IFERROR(INDEX(GUTS!AI1300:'GUTS'!BH1300,MATCH(3,GUTS!AK1300:'GUTS'!BI1300,0)),"")</f>
        <v/>
      </c>
      <c r="G1299" s="127" t="str">
        <f>IFERROR(INDEX(GUTS!AJ1300:'GUTS'!BH1300,MATCH(3,GUTS!AK1300:'GUTS'!BI1300,0)),"")</f>
        <v/>
      </c>
      <c r="H1299" s="127" t="str">
        <f>IFERROR(INDEX(GUTS!AI1300:'GUTS'!BH1300,MATCH(4,GUTS!AK1300:'GUTS'!BI1300,0)),"")</f>
        <v/>
      </c>
      <c r="I1299" s="127" t="str">
        <f>IFERROR(INDEX(GUTS!AJ1300:'GUTS'!BH1300,MATCH(4,GUTS!AK1300:'GUTS'!BI1300,0)),"")</f>
        <v/>
      </c>
      <c r="J1299" s="127" t="str">
        <f>IFERROR(INDEX(GUTS!AI1300:'GUTS'!BH1300,MATCH(5,GUTS!AK1300:'GUTS'!BI1300,0)),"")</f>
        <v/>
      </c>
      <c r="K1299" s="127" t="str">
        <f>IFERROR(INDEX(GUTS!AJ1300:'GUTS'!BH1300,MATCH(5,GUTS!AK1300:'GUTS'!BI1300,0)),"")</f>
        <v/>
      </c>
      <c r="L1299" s="127" t="str">
        <f>IFERROR(INDEX(GUTS!AI1300:'GUTS'!BH1300,MATCH(6,GUTS!AK1300:'GUTS'!BI1300,0)),"")</f>
        <v/>
      </c>
      <c r="M1299" s="127" t="str">
        <f>IFERROR(INDEX(GUTS!AJ1300:'GUTS'!BH1300,MATCH(6,GUTS!AK1300:'GUTS'!BI1300,0)),"")</f>
        <v/>
      </c>
      <c r="N1299" s="127" t="e">
        <f>Audit!#REF!</f>
        <v>#REF!</v>
      </c>
      <c r="O1299" s="127" t="e">
        <f>Audit!#REF!</f>
        <v>#REF!</v>
      </c>
      <c r="P1299" s="127" t="e">
        <f>Audit!#REF!</f>
        <v>#REF!</v>
      </c>
    </row>
    <row r="1300" spans="1:16">
      <c r="A1300" s="127" t="e">
        <f>Audit!#REF!</f>
        <v>#REF!</v>
      </c>
      <c r="B1300" s="127" t="str">
        <f>IFERROR(INDEX(GUTS!AI1301:'GUTS'!BH1301,MATCH(1,GUTS!AK1301:'GUTS'!BI1301,0)),"")</f>
        <v/>
      </c>
      <c r="C1300" s="127" t="str">
        <f>IFERROR(INDEX(GUTS!AJ1301:'GUTS'!BH1301,MATCH(1,GUTS!AK1301:'GUTS'!BI1301,0)),"")</f>
        <v/>
      </c>
      <c r="D1300" s="127" t="str">
        <f>IFERROR(INDEX(GUTS!AI1301:'GUTS'!BH1301,MATCH(2,GUTS!AK1301:'GUTS'!BI1301,0)),"")</f>
        <v/>
      </c>
      <c r="E1300" s="127" t="str">
        <f>IFERROR(INDEX(GUTS!AJ1301:'GUTS'!BH1301,MATCH(2,GUTS!AK1301:'GUTS'!BI1301,0)),"")</f>
        <v/>
      </c>
      <c r="F1300" s="127" t="str">
        <f>IFERROR(INDEX(GUTS!AI1301:'GUTS'!BH1301,MATCH(3,GUTS!AK1301:'GUTS'!BI1301,0)),"")</f>
        <v/>
      </c>
      <c r="G1300" s="127" t="str">
        <f>IFERROR(INDEX(GUTS!AJ1301:'GUTS'!BH1301,MATCH(3,GUTS!AK1301:'GUTS'!BI1301,0)),"")</f>
        <v/>
      </c>
      <c r="H1300" s="127" t="str">
        <f>IFERROR(INDEX(GUTS!AI1301:'GUTS'!BH1301,MATCH(4,GUTS!AK1301:'GUTS'!BI1301,0)),"")</f>
        <v/>
      </c>
      <c r="I1300" s="127" t="str">
        <f>IFERROR(INDEX(GUTS!AJ1301:'GUTS'!BH1301,MATCH(4,GUTS!AK1301:'GUTS'!BI1301,0)),"")</f>
        <v/>
      </c>
      <c r="J1300" s="127" t="str">
        <f>IFERROR(INDEX(GUTS!AI1301:'GUTS'!BH1301,MATCH(5,GUTS!AK1301:'GUTS'!BI1301,0)),"")</f>
        <v/>
      </c>
      <c r="K1300" s="127" t="str">
        <f>IFERROR(INDEX(GUTS!AJ1301:'GUTS'!BH1301,MATCH(5,GUTS!AK1301:'GUTS'!BI1301,0)),"")</f>
        <v/>
      </c>
      <c r="L1300" s="127" t="str">
        <f>IFERROR(INDEX(GUTS!AI1301:'GUTS'!BH1301,MATCH(6,GUTS!AK1301:'GUTS'!BI1301,0)),"")</f>
        <v/>
      </c>
      <c r="M1300" s="127" t="str">
        <f>IFERROR(INDEX(GUTS!AJ1301:'GUTS'!BH1301,MATCH(6,GUTS!AK1301:'GUTS'!BI1301,0)),"")</f>
        <v/>
      </c>
      <c r="N1300" s="127" t="e">
        <f>Audit!#REF!</f>
        <v>#REF!</v>
      </c>
      <c r="O1300" s="127" t="e">
        <f>Audit!#REF!</f>
        <v>#REF!</v>
      </c>
      <c r="P1300" s="127" t="e">
        <f>Audit!#REF!</f>
        <v>#REF!</v>
      </c>
    </row>
    <row r="1301" spans="1:16">
      <c r="A1301" s="127" t="e">
        <f>Audit!#REF!</f>
        <v>#REF!</v>
      </c>
      <c r="B1301" s="127" t="str">
        <f>IFERROR(INDEX(GUTS!AI1302:'GUTS'!BH1302,MATCH(1,GUTS!AK1302:'GUTS'!BI1302,0)),"")</f>
        <v/>
      </c>
      <c r="C1301" s="127" t="str">
        <f>IFERROR(INDEX(GUTS!AJ1302:'GUTS'!BH1302,MATCH(1,GUTS!AK1302:'GUTS'!BI1302,0)),"")</f>
        <v/>
      </c>
      <c r="D1301" s="127" t="str">
        <f>IFERROR(INDEX(GUTS!AI1302:'GUTS'!BH1302,MATCH(2,GUTS!AK1302:'GUTS'!BI1302,0)),"")</f>
        <v/>
      </c>
      <c r="E1301" s="127" t="str">
        <f>IFERROR(INDEX(GUTS!AJ1302:'GUTS'!BH1302,MATCH(2,GUTS!AK1302:'GUTS'!BI1302,0)),"")</f>
        <v/>
      </c>
      <c r="F1301" s="127" t="str">
        <f>IFERROR(INDEX(GUTS!AI1302:'GUTS'!BH1302,MATCH(3,GUTS!AK1302:'GUTS'!BI1302,0)),"")</f>
        <v/>
      </c>
      <c r="G1301" s="127" t="str">
        <f>IFERROR(INDEX(GUTS!AJ1302:'GUTS'!BH1302,MATCH(3,GUTS!AK1302:'GUTS'!BI1302,0)),"")</f>
        <v/>
      </c>
      <c r="H1301" s="127" t="str">
        <f>IFERROR(INDEX(GUTS!AI1302:'GUTS'!BH1302,MATCH(4,GUTS!AK1302:'GUTS'!BI1302,0)),"")</f>
        <v/>
      </c>
      <c r="I1301" s="127" t="str">
        <f>IFERROR(INDEX(GUTS!AJ1302:'GUTS'!BH1302,MATCH(4,GUTS!AK1302:'GUTS'!BI1302,0)),"")</f>
        <v/>
      </c>
      <c r="J1301" s="127" t="str">
        <f>IFERROR(INDEX(GUTS!AI1302:'GUTS'!BH1302,MATCH(5,GUTS!AK1302:'GUTS'!BI1302,0)),"")</f>
        <v/>
      </c>
      <c r="K1301" s="127" t="str">
        <f>IFERROR(INDEX(GUTS!AJ1302:'GUTS'!BH1302,MATCH(5,GUTS!AK1302:'GUTS'!BI1302,0)),"")</f>
        <v/>
      </c>
      <c r="L1301" s="127" t="str">
        <f>IFERROR(INDEX(GUTS!AI1302:'GUTS'!BH1302,MATCH(6,GUTS!AK1302:'GUTS'!BI1302,0)),"")</f>
        <v/>
      </c>
      <c r="M1301" s="127" t="str">
        <f>IFERROR(INDEX(GUTS!AJ1302:'GUTS'!BH1302,MATCH(6,GUTS!AK1302:'GUTS'!BI1302,0)),"")</f>
        <v/>
      </c>
      <c r="N1301" s="127" t="e">
        <f>Audit!#REF!</f>
        <v>#REF!</v>
      </c>
      <c r="O1301" s="127" t="e">
        <f>Audit!#REF!</f>
        <v>#REF!</v>
      </c>
      <c r="P1301" s="127" t="e">
        <f>Audit!#REF!</f>
        <v>#REF!</v>
      </c>
    </row>
    <row r="1302" spans="1:16">
      <c r="A1302" s="127" t="e">
        <f>Audit!#REF!</f>
        <v>#REF!</v>
      </c>
      <c r="B1302" s="127" t="str">
        <f>IFERROR(INDEX(GUTS!AI1303:'GUTS'!BH1303,MATCH(1,GUTS!AK1303:'GUTS'!BI1303,0)),"")</f>
        <v/>
      </c>
      <c r="C1302" s="127" t="str">
        <f>IFERROR(INDEX(GUTS!AJ1303:'GUTS'!BH1303,MATCH(1,GUTS!AK1303:'GUTS'!BI1303,0)),"")</f>
        <v/>
      </c>
      <c r="D1302" s="127" t="str">
        <f>IFERROR(INDEX(GUTS!AI1303:'GUTS'!BH1303,MATCH(2,GUTS!AK1303:'GUTS'!BI1303,0)),"")</f>
        <v/>
      </c>
      <c r="E1302" s="127" t="str">
        <f>IFERROR(INDEX(GUTS!AJ1303:'GUTS'!BH1303,MATCH(2,GUTS!AK1303:'GUTS'!BI1303,0)),"")</f>
        <v/>
      </c>
      <c r="F1302" s="127" t="str">
        <f>IFERROR(INDEX(GUTS!AI1303:'GUTS'!BH1303,MATCH(3,GUTS!AK1303:'GUTS'!BI1303,0)),"")</f>
        <v/>
      </c>
      <c r="G1302" s="127" t="str">
        <f>IFERROR(INDEX(GUTS!AJ1303:'GUTS'!BH1303,MATCH(3,GUTS!AK1303:'GUTS'!BI1303,0)),"")</f>
        <v/>
      </c>
      <c r="H1302" s="127" t="str">
        <f>IFERROR(INDEX(GUTS!AI1303:'GUTS'!BH1303,MATCH(4,GUTS!AK1303:'GUTS'!BI1303,0)),"")</f>
        <v/>
      </c>
      <c r="I1302" s="127" t="str">
        <f>IFERROR(INDEX(GUTS!AJ1303:'GUTS'!BH1303,MATCH(4,GUTS!AK1303:'GUTS'!BI1303,0)),"")</f>
        <v/>
      </c>
      <c r="J1302" s="127" t="str">
        <f>IFERROR(INDEX(GUTS!AI1303:'GUTS'!BH1303,MATCH(5,GUTS!AK1303:'GUTS'!BI1303,0)),"")</f>
        <v/>
      </c>
      <c r="K1302" s="127" t="str">
        <f>IFERROR(INDEX(GUTS!AJ1303:'GUTS'!BH1303,MATCH(5,GUTS!AK1303:'GUTS'!BI1303,0)),"")</f>
        <v/>
      </c>
      <c r="L1302" s="127" t="str">
        <f>IFERROR(INDEX(GUTS!AI1303:'GUTS'!BH1303,MATCH(6,GUTS!AK1303:'GUTS'!BI1303,0)),"")</f>
        <v/>
      </c>
      <c r="M1302" s="127" t="str">
        <f>IFERROR(INDEX(GUTS!AJ1303:'GUTS'!BH1303,MATCH(6,GUTS!AK1303:'GUTS'!BI1303,0)),"")</f>
        <v/>
      </c>
      <c r="N1302" s="127" t="e">
        <f>Audit!#REF!</f>
        <v>#REF!</v>
      </c>
      <c r="O1302" s="127" t="e">
        <f>Audit!#REF!</f>
        <v>#REF!</v>
      </c>
      <c r="P1302" s="127" t="e">
        <f>Audit!#REF!</f>
        <v>#REF!</v>
      </c>
    </row>
    <row r="1303" spans="1:16">
      <c r="A1303" s="127" t="e">
        <f>Audit!#REF!</f>
        <v>#REF!</v>
      </c>
      <c r="B1303" s="127" t="str">
        <f>IFERROR(INDEX(GUTS!AI1304:'GUTS'!BH1304,MATCH(1,GUTS!AK1304:'GUTS'!BI1304,0)),"")</f>
        <v/>
      </c>
      <c r="C1303" s="127" t="str">
        <f>IFERROR(INDEX(GUTS!AJ1304:'GUTS'!BH1304,MATCH(1,GUTS!AK1304:'GUTS'!BI1304,0)),"")</f>
        <v/>
      </c>
      <c r="D1303" s="127" t="str">
        <f>IFERROR(INDEX(GUTS!AI1304:'GUTS'!BH1304,MATCH(2,GUTS!AK1304:'GUTS'!BI1304,0)),"")</f>
        <v/>
      </c>
      <c r="E1303" s="127" t="str">
        <f>IFERROR(INDEX(GUTS!AJ1304:'GUTS'!BH1304,MATCH(2,GUTS!AK1304:'GUTS'!BI1304,0)),"")</f>
        <v/>
      </c>
      <c r="F1303" s="127" t="str">
        <f>IFERROR(INDEX(GUTS!AI1304:'GUTS'!BH1304,MATCH(3,GUTS!AK1304:'GUTS'!BI1304,0)),"")</f>
        <v/>
      </c>
      <c r="G1303" s="127" t="str">
        <f>IFERROR(INDEX(GUTS!AJ1304:'GUTS'!BH1304,MATCH(3,GUTS!AK1304:'GUTS'!BI1304,0)),"")</f>
        <v/>
      </c>
      <c r="H1303" s="127" t="str">
        <f>IFERROR(INDEX(GUTS!AI1304:'GUTS'!BH1304,MATCH(4,GUTS!AK1304:'GUTS'!BI1304,0)),"")</f>
        <v/>
      </c>
      <c r="I1303" s="127" t="str">
        <f>IFERROR(INDEX(GUTS!AJ1304:'GUTS'!BH1304,MATCH(4,GUTS!AK1304:'GUTS'!BI1304,0)),"")</f>
        <v/>
      </c>
      <c r="J1303" s="127" t="str">
        <f>IFERROR(INDEX(GUTS!AI1304:'GUTS'!BH1304,MATCH(5,GUTS!AK1304:'GUTS'!BI1304,0)),"")</f>
        <v/>
      </c>
      <c r="K1303" s="127" t="str">
        <f>IFERROR(INDEX(GUTS!AJ1304:'GUTS'!BH1304,MATCH(5,GUTS!AK1304:'GUTS'!BI1304,0)),"")</f>
        <v/>
      </c>
      <c r="L1303" s="127" t="str">
        <f>IFERROR(INDEX(GUTS!AI1304:'GUTS'!BH1304,MATCH(6,GUTS!AK1304:'GUTS'!BI1304,0)),"")</f>
        <v/>
      </c>
      <c r="M1303" s="127" t="str">
        <f>IFERROR(INDEX(GUTS!AJ1304:'GUTS'!BH1304,MATCH(6,GUTS!AK1304:'GUTS'!BI1304,0)),"")</f>
        <v/>
      </c>
      <c r="N1303" s="127" t="e">
        <f>Audit!#REF!</f>
        <v>#REF!</v>
      </c>
      <c r="O1303" s="127" t="e">
        <f>Audit!#REF!</f>
        <v>#REF!</v>
      </c>
      <c r="P1303" s="127" t="e">
        <f>Audit!#REF!</f>
        <v>#REF!</v>
      </c>
    </row>
    <row r="1304" spans="1:16">
      <c r="A1304" s="127" t="e">
        <f>Audit!#REF!</f>
        <v>#REF!</v>
      </c>
      <c r="B1304" s="127" t="str">
        <f>IFERROR(INDEX(GUTS!AI1305:'GUTS'!BH1305,MATCH(1,GUTS!AK1305:'GUTS'!BI1305,0)),"")</f>
        <v/>
      </c>
      <c r="C1304" s="127" t="str">
        <f>IFERROR(INDEX(GUTS!AJ1305:'GUTS'!BH1305,MATCH(1,GUTS!AK1305:'GUTS'!BI1305,0)),"")</f>
        <v/>
      </c>
      <c r="D1304" s="127" t="str">
        <f>IFERROR(INDEX(GUTS!AI1305:'GUTS'!BH1305,MATCH(2,GUTS!AK1305:'GUTS'!BI1305,0)),"")</f>
        <v/>
      </c>
      <c r="E1304" s="127" t="str">
        <f>IFERROR(INDEX(GUTS!AJ1305:'GUTS'!BH1305,MATCH(2,GUTS!AK1305:'GUTS'!BI1305,0)),"")</f>
        <v/>
      </c>
      <c r="F1304" s="127" t="str">
        <f>IFERROR(INDEX(GUTS!AI1305:'GUTS'!BH1305,MATCH(3,GUTS!AK1305:'GUTS'!BI1305,0)),"")</f>
        <v/>
      </c>
      <c r="G1304" s="127" t="str">
        <f>IFERROR(INDEX(GUTS!AJ1305:'GUTS'!BH1305,MATCH(3,GUTS!AK1305:'GUTS'!BI1305,0)),"")</f>
        <v/>
      </c>
      <c r="H1304" s="127" t="str">
        <f>IFERROR(INDEX(GUTS!AI1305:'GUTS'!BH1305,MATCH(4,GUTS!AK1305:'GUTS'!BI1305,0)),"")</f>
        <v/>
      </c>
      <c r="I1304" s="127" t="str">
        <f>IFERROR(INDEX(GUTS!AJ1305:'GUTS'!BH1305,MATCH(4,GUTS!AK1305:'GUTS'!BI1305,0)),"")</f>
        <v/>
      </c>
      <c r="J1304" s="127" t="str">
        <f>IFERROR(INDEX(GUTS!AI1305:'GUTS'!BH1305,MATCH(5,GUTS!AK1305:'GUTS'!BI1305,0)),"")</f>
        <v/>
      </c>
      <c r="K1304" s="127" t="str">
        <f>IFERROR(INDEX(GUTS!AJ1305:'GUTS'!BH1305,MATCH(5,GUTS!AK1305:'GUTS'!BI1305,0)),"")</f>
        <v/>
      </c>
      <c r="L1304" s="127" t="str">
        <f>IFERROR(INDEX(GUTS!AI1305:'GUTS'!BH1305,MATCH(6,GUTS!AK1305:'GUTS'!BI1305,0)),"")</f>
        <v/>
      </c>
      <c r="M1304" s="127" t="str">
        <f>IFERROR(INDEX(GUTS!AJ1305:'GUTS'!BH1305,MATCH(6,GUTS!AK1305:'GUTS'!BI1305,0)),"")</f>
        <v/>
      </c>
      <c r="N1304" s="127" t="e">
        <f>Audit!#REF!</f>
        <v>#REF!</v>
      </c>
      <c r="O1304" s="127" t="e">
        <f>Audit!#REF!</f>
        <v>#REF!</v>
      </c>
      <c r="P1304" s="127" t="e">
        <f>Audit!#REF!</f>
        <v>#REF!</v>
      </c>
    </row>
    <row r="1305" spans="1:16">
      <c r="A1305" s="127" t="e">
        <f>Audit!#REF!</f>
        <v>#REF!</v>
      </c>
      <c r="B1305" s="127" t="str">
        <f>IFERROR(INDEX(GUTS!AI1306:'GUTS'!BH1306,MATCH(1,GUTS!AK1306:'GUTS'!BI1306,0)),"")</f>
        <v/>
      </c>
      <c r="C1305" s="127" t="str">
        <f>IFERROR(INDEX(GUTS!AJ1306:'GUTS'!BH1306,MATCH(1,GUTS!AK1306:'GUTS'!BI1306,0)),"")</f>
        <v/>
      </c>
      <c r="D1305" s="127" t="str">
        <f>IFERROR(INDEX(GUTS!AI1306:'GUTS'!BH1306,MATCH(2,GUTS!AK1306:'GUTS'!BI1306,0)),"")</f>
        <v/>
      </c>
      <c r="E1305" s="127" t="str">
        <f>IFERROR(INDEX(GUTS!AJ1306:'GUTS'!BH1306,MATCH(2,GUTS!AK1306:'GUTS'!BI1306,0)),"")</f>
        <v/>
      </c>
      <c r="F1305" s="127" t="str">
        <f>IFERROR(INDEX(GUTS!AI1306:'GUTS'!BH1306,MATCH(3,GUTS!AK1306:'GUTS'!BI1306,0)),"")</f>
        <v/>
      </c>
      <c r="G1305" s="127" t="str">
        <f>IFERROR(INDEX(GUTS!AJ1306:'GUTS'!BH1306,MATCH(3,GUTS!AK1306:'GUTS'!BI1306,0)),"")</f>
        <v/>
      </c>
      <c r="H1305" s="127" t="str">
        <f>IFERROR(INDEX(GUTS!AI1306:'GUTS'!BH1306,MATCH(4,GUTS!AK1306:'GUTS'!BI1306,0)),"")</f>
        <v/>
      </c>
      <c r="I1305" s="127" t="str">
        <f>IFERROR(INDEX(GUTS!AJ1306:'GUTS'!BH1306,MATCH(4,GUTS!AK1306:'GUTS'!BI1306,0)),"")</f>
        <v/>
      </c>
      <c r="J1305" s="127" t="str">
        <f>IFERROR(INDEX(GUTS!AI1306:'GUTS'!BH1306,MATCH(5,GUTS!AK1306:'GUTS'!BI1306,0)),"")</f>
        <v/>
      </c>
      <c r="K1305" s="127" t="str">
        <f>IFERROR(INDEX(GUTS!AJ1306:'GUTS'!BH1306,MATCH(5,GUTS!AK1306:'GUTS'!BI1306,0)),"")</f>
        <v/>
      </c>
      <c r="L1305" s="127" t="str">
        <f>IFERROR(INDEX(GUTS!AI1306:'GUTS'!BH1306,MATCH(6,GUTS!AK1306:'GUTS'!BI1306,0)),"")</f>
        <v/>
      </c>
      <c r="M1305" s="127" t="str">
        <f>IFERROR(INDEX(GUTS!AJ1306:'GUTS'!BH1306,MATCH(6,GUTS!AK1306:'GUTS'!BI1306,0)),"")</f>
        <v/>
      </c>
      <c r="N1305" s="127" t="e">
        <f>Audit!#REF!</f>
        <v>#REF!</v>
      </c>
      <c r="O1305" s="127" t="e">
        <f>Audit!#REF!</f>
        <v>#REF!</v>
      </c>
      <c r="P1305" s="127" t="e">
        <f>Audit!#REF!</f>
        <v>#REF!</v>
      </c>
    </row>
    <row r="1306" spans="1:16">
      <c r="A1306" s="127" t="e">
        <f>Audit!#REF!</f>
        <v>#REF!</v>
      </c>
      <c r="B1306" s="127" t="str">
        <f>IFERROR(INDEX(GUTS!AI1307:'GUTS'!BH1307,MATCH(1,GUTS!AK1307:'GUTS'!BI1307,0)),"")</f>
        <v/>
      </c>
      <c r="C1306" s="127" t="str">
        <f>IFERROR(INDEX(GUTS!AJ1307:'GUTS'!BH1307,MATCH(1,GUTS!AK1307:'GUTS'!BI1307,0)),"")</f>
        <v/>
      </c>
      <c r="D1306" s="127" t="str">
        <f>IFERROR(INDEX(GUTS!AI1307:'GUTS'!BH1307,MATCH(2,GUTS!AK1307:'GUTS'!BI1307,0)),"")</f>
        <v/>
      </c>
      <c r="E1306" s="127" t="str">
        <f>IFERROR(INDEX(GUTS!AJ1307:'GUTS'!BH1307,MATCH(2,GUTS!AK1307:'GUTS'!BI1307,0)),"")</f>
        <v/>
      </c>
      <c r="F1306" s="127" t="str">
        <f>IFERROR(INDEX(GUTS!AI1307:'GUTS'!BH1307,MATCH(3,GUTS!AK1307:'GUTS'!BI1307,0)),"")</f>
        <v/>
      </c>
      <c r="G1306" s="127" t="str">
        <f>IFERROR(INDEX(GUTS!AJ1307:'GUTS'!BH1307,MATCH(3,GUTS!AK1307:'GUTS'!BI1307,0)),"")</f>
        <v/>
      </c>
      <c r="H1306" s="127" t="str">
        <f>IFERROR(INDEX(GUTS!AI1307:'GUTS'!BH1307,MATCH(4,GUTS!AK1307:'GUTS'!BI1307,0)),"")</f>
        <v/>
      </c>
      <c r="I1306" s="127" t="str">
        <f>IFERROR(INDEX(GUTS!AJ1307:'GUTS'!BH1307,MATCH(4,GUTS!AK1307:'GUTS'!BI1307,0)),"")</f>
        <v/>
      </c>
      <c r="J1306" s="127" t="str">
        <f>IFERROR(INDEX(GUTS!AI1307:'GUTS'!BH1307,MATCH(5,GUTS!AK1307:'GUTS'!BI1307,0)),"")</f>
        <v/>
      </c>
      <c r="K1306" s="127" t="str">
        <f>IFERROR(INDEX(GUTS!AJ1307:'GUTS'!BH1307,MATCH(5,GUTS!AK1307:'GUTS'!BI1307,0)),"")</f>
        <v/>
      </c>
      <c r="L1306" s="127" t="str">
        <f>IFERROR(INDEX(GUTS!AI1307:'GUTS'!BH1307,MATCH(6,GUTS!AK1307:'GUTS'!BI1307,0)),"")</f>
        <v/>
      </c>
      <c r="M1306" s="127" t="str">
        <f>IFERROR(INDEX(GUTS!AJ1307:'GUTS'!BH1307,MATCH(6,GUTS!AK1307:'GUTS'!BI1307,0)),"")</f>
        <v/>
      </c>
      <c r="N1306" s="127" t="e">
        <f>Audit!#REF!</f>
        <v>#REF!</v>
      </c>
      <c r="O1306" s="127" t="e">
        <f>Audit!#REF!</f>
        <v>#REF!</v>
      </c>
      <c r="P1306" s="127" t="e">
        <f>Audit!#REF!</f>
        <v>#REF!</v>
      </c>
    </row>
    <row r="1307" spans="1:16">
      <c r="A1307" s="127" t="e">
        <f>Audit!#REF!</f>
        <v>#REF!</v>
      </c>
      <c r="B1307" s="127" t="str">
        <f>IFERROR(INDEX(GUTS!AI1308:'GUTS'!BH1308,MATCH(1,GUTS!AK1308:'GUTS'!BI1308,0)),"")</f>
        <v/>
      </c>
      <c r="C1307" s="127" t="str">
        <f>IFERROR(INDEX(GUTS!AJ1308:'GUTS'!BH1308,MATCH(1,GUTS!AK1308:'GUTS'!BI1308,0)),"")</f>
        <v/>
      </c>
      <c r="D1307" s="127" t="str">
        <f>IFERROR(INDEX(GUTS!AI1308:'GUTS'!BH1308,MATCH(2,GUTS!AK1308:'GUTS'!BI1308,0)),"")</f>
        <v/>
      </c>
      <c r="E1307" s="127" t="str">
        <f>IFERROR(INDEX(GUTS!AJ1308:'GUTS'!BH1308,MATCH(2,GUTS!AK1308:'GUTS'!BI1308,0)),"")</f>
        <v/>
      </c>
      <c r="F1307" s="127" t="str">
        <f>IFERROR(INDEX(GUTS!AI1308:'GUTS'!BH1308,MATCH(3,GUTS!AK1308:'GUTS'!BI1308,0)),"")</f>
        <v/>
      </c>
      <c r="G1307" s="127" t="str">
        <f>IFERROR(INDEX(GUTS!AJ1308:'GUTS'!BH1308,MATCH(3,GUTS!AK1308:'GUTS'!BI1308,0)),"")</f>
        <v/>
      </c>
      <c r="H1307" s="127" t="str">
        <f>IFERROR(INDEX(GUTS!AI1308:'GUTS'!BH1308,MATCH(4,GUTS!AK1308:'GUTS'!BI1308,0)),"")</f>
        <v/>
      </c>
      <c r="I1307" s="127" t="str">
        <f>IFERROR(INDEX(GUTS!AJ1308:'GUTS'!BH1308,MATCH(4,GUTS!AK1308:'GUTS'!BI1308,0)),"")</f>
        <v/>
      </c>
      <c r="J1307" s="127" t="str">
        <f>IFERROR(INDEX(GUTS!AI1308:'GUTS'!BH1308,MATCH(5,GUTS!AK1308:'GUTS'!BI1308,0)),"")</f>
        <v/>
      </c>
      <c r="K1307" s="127" t="str">
        <f>IFERROR(INDEX(GUTS!AJ1308:'GUTS'!BH1308,MATCH(5,GUTS!AK1308:'GUTS'!BI1308,0)),"")</f>
        <v/>
      </c>
      <c r="L1307" s="127" t="str">
        <f>IFERROR(INDEX(GUTS!AI1308:'GUTS'!BH1308,MATCH(6,GUTS!AK1308:'GUTS'!BI1308,0)),"")</f>
        <v/>
      </c>
      <c r="M1307" s="127" t="str">
        <f>IFERROR(INDEX(GUTS!AJ1308:'GUTS'!BH1308,MATCH(6,GUTS!AK1308:'GUTS'!BI1308,0)),"")</f>
        <v/>
      </c>
      <c r="N1307" s="127" t="e">
        <f>Audit!#REF!</f>
        <v>#REF!</v>
      </c>
      <c r="O1307" s="127" t="e">
        <f>Audit!#REF!</f>
        <v>#REF!</v>
      </c>
      <c r="P1307" s="127" t="e">
        <f>Audit!#REF!</f>
        <v>#REF!</v>
      </c>
    </row>
    <row r="1308" spans="1:16">
      <c r="A1308" s="127" t="e">
        <f>Audit!#REF!</f>
        <v>#REF!</v>
      </c>
      <c r="B1308" s="127" t="str">
        <f>IFERROR(INDEX(GUTS!AI1309:'GUTS'!BH1309,MATCH(1,GUTS!AK1309:'GUTS'!BI1309,0)),"")</f>
        <v/>
      </c>
      <c r="C1308" s="127" t="str">
        <f>IFERROR(INDEX(GUTS!AJ1309:'GUTS'!BH1309,MATCH(1,GUTS!AK1309:'GUTS'!BI1309,0)),"")</f>
        <v/>
      </c>
      <c r="D1308" s="127" t="str">
        <f>IFERROR(INDEX(GUTS!AI1309:'GUTS'!BH1309,MATCH(2,GUTS!AK1309:'GUTS'!BI1309,0)),"")</f>
        <v/>
      </c>
      <c r="E1308" s="127" t="str">
        <f>IFERROR(INDEX(GUTS!AJ1309:'GUTS'!BH1309,MATCH(2,GUTS!AK1309:'GUTS'!BI1309,0)),"")</f>
        <v/>
      </c>
      <c r="F1308" s="127" t="str">
        <f>IFERROR(INDEX(GUTS!AI1309:'GUTS'!BH1309,MATCH(3,GUTS!AK1309:'GUTS'!BI1309,0)),"")</f>
        <v/>
      </c>
      <c r="G1308" s="127" t="str">
        <f>IFERROR(INDEX(GUTS!AJ1309:'GUTS'!BH1309,MATCH(3,GUTS!AK1309:'GUTS'!BI1309,0)),"")</f>
        <v/>
      </c>
      <c r="H1308" s="127" t="str">
        <f>IFERROR(INDEX(GUTS!AI1309:'GUTS'!BH1309,MATCH(4,GUTS!AK1309:'GUTS'!BI1309,0)),"")</f>
        <v/>
      </c>
      <c r="I1308" s="127" t="str">
        <f>IFERROR(INDEX(GUTS!AJ1309:'GUTS'!BH1309,MATCH(4,GUTS!AK1309:'GUTS'!BI1309,0)),"")</f>
        <v/>
      </c>
      <c r="J1308" s="127" t="str">
        <f>IFERROR(INDEX(GUTS!AI1309:'GUTS'!BH1309,MATCH(5,GUTS!AK1309:'GUTS'!BI1309,0)),"")</f>
        <v/>
      </c>
      <c r="K1308" s="127" t="str">
        <f>IFERROR(INDEX(GUTS!AJ1309:'GUTS'!BH1309,MATCH(5,GUTS!AK1309:'GUTS'!BI1309,0)),"")</f>
        <v/>
      </c>
      <c r="L1308" s="127" t="str">
        <f>IFERROR(INDEX(GUTS!AI1309:'GUTS'!BH1309,MATCH(6,GUTS!AK1309:'GUTS'!BI1309,0)),"")</f>
        <v/>
      </c>
      <c r="M1308" s="127" t="str">
        <f>IFERROR(INDEX(GUTS!AJ1309:'GUTS'!BH1309,MATCH(6,GUTS!AK1309:'GUTS'!BI1309,0)),"")</f>
        <v/>
      </c>
      <c r="N1308" s="127" t="e">
        <f>Audit!#REF!</f>
        <v>#REF!</v>
      </c>
      <c r="O1308" s="127" t="e">
        <f>Audit!#REF!</f>
        <v>#REF!</v>
      </c>
      <c r="P1308" s="127" t="e">
        <f>Audit!#REF!</f>
        <v>#REF!</v>
      </c>
    </row>
    <row r="1309" spans="1:16">
      <c r="A1309" s="127" t="e">
        <f>Audit!#REF!</f>
        <v>#REF!</v>
      </c>
      <c r="B1309" s="127" t="str">
        <f>IFERROR(INDEX(GUTS!AI1310:'GUTS'!BH1310,MATCH(1,GUTS!AK1310:'GUTS'!BI1310,0)),"")</f>
        <v/>
      </c>
      <c r="C1309" s="127" t="str">
        <f>IFERROR(INDEX(GUTS!AJ1310:'GUTS'!BH1310,MATCH(1,GUTS!AK1310:'GUTS'!BI1310,0)),"")</f>
        <v/>
      </c>
      <c r="D1309" s="127" t="str">
        <f>IFERROR(INDEX(GUTS!AI1310:'GUTS'!BH1310,MATCH(2,GUTS!AK1310:'GUTS'!BI1310,0)),"")</f>
        <v/>
      </c>
      <c r="E1309" s="127" t="str">
        <f>IFERROR(INDEX(GUTS!AJ1310:'GUTS'!BH1310,MATCH(2,GUTS!AK1310:'GUTS'!BI1310,0)),"")</f>
        <v/>
      </c>
      <c r="F1309" s="127" t="str">
        <f>IFERROR(INDEX(GUTS!AI1310:'GUTS'!BH1310,MATCH(3,GUTS!AK1310:'GUTS'!BI1310,0)),"")</f>
        <v/>
      </c>
      <c r="G1309" s="127" t="str">
        <f>IFERROR(INDEX(GUTS!AJ1310:'GUTS'!BH1310,MATCH(3,GUTS!AK1310:'GUTS'!BI1310,0)),"")</f>
        <v/>
      </c>
      <c r="H1309" s="127" t="str">
        <f>IFERROR(INDEX(GUTS!AI1310:'GUTS'!BH1310,MATCH(4,GUTS!AK1310:'GUTS'!BI1310,0)),"")</f>
        <v/>
      </c>
      <c r="I1309" s="127" t="str">
        <f>IFERROR(INDEX(GUTS!AJ1310:'GUTS'!BH1310,MATCH(4,GUTS!AK1310:'GUTS'!BI1310,0)),"")</f>
        <v/>
      </c>
      <c r="J1309" s="127" t="str">
        <f>IFERROR(INDEX(GUTS!AI1310:'GUTS'!BH1310,MATCH(5,GUTS!AK1310:'GUTS'!BI1310,0)),"")</f>
        <v/>
      </c>
      <c r="K1309" s="127" t="str">
        <f>IFERROR(INDEX(GUTS!AJ1310:'GUTS'!BH1310,MATCH(5,GUTS!AK1310:'GUTS'!BI1310,0)),"")</f>
        <v/>
      </c>
      <c r="L1309" s="127" t="str">
        <f>IFERROR(INDEX(GUTS!AI1310:'GUTS'!BH1310,MATCH(6,GUTS!AK1310:'GUTS'!BI1310,0)),"")</f>
        <v/>
      </c>
      <c r="M1309" s="127" t="str">
        <f>IFERROR(INDEX(GUTS!AJ1310:'GUTS'!BH1310,MATCH(6,GUTS!AK1310:'GUTS'!BI1310,0)),"")</f>
        <v/>
      </c>
      <c r="N1309" s="127" t="e">
        <f>Audit!#REF!</f>
        <v>#REF!</v>
      </c>
      <c r="O1309" s="127" t="e">
        <f>Audit!#REF!</f>
        <v>#REF!</v>
      </c>
      <c r="P1309" s="127" t="e">
        <f>Audit!#REF!</f>
        <v>#REF!</v>
      </c>
    </row>
    <row r="1310" spans="1:16">
      <c r="A1310" s="127" t="e">
        <f>Audit!#REF!</f>
        <v>#REF!</v>
      </c>
      <c r="B1310" s="127" t="str">
        <f>IFERROR(INDEX(GUTS!AI1311:'GUTS'!BH1311,MATCH(1,GUTS!AK1311:'GUTS'!BI1311,0)),"")</f>
        <v/>
      </c>
      <c r="C1310" s="127" t="str">
        <f>IFERROR(INDEX(GUTS!AJ1311:'GUTS'!BH1311,MATCH(1,GUTS!AK1311:'GUTS'!BI1311,0)),"")</f>
        <v/>
      </c>
      <c r="D1310" s="127" t="str">
        <f>IFERROR(INDEX(GUTS!AI1311:'GUTS'!BH1311,MATCH(2,GUTS!AK1311:'GUTS'!BI1311,0)),"")</f>
        <v/>
      </c>
      <c r="E1310" s="127" t="str">
        <f>IFERROR(INDEX(GUTS!AJ1311:'GUTS'!BH1311,MATCH(2,GUTS!AK1311:'GUTS'!BI1311,0)),"")</f>
        <v/>
      </c>
      <c r="F1310" s="127" t="str">
        <f>IFERROR(INDEX(GUTS!AI1311:'GUTS'!BH1311,MATCH(3,GUTS!AK1311:'GUTS'!BI1311,0)),"")</f>
        <v/>
      </c>
      <c r="G1310" s="127" t="str">
        <f>IFERROR(INDEX(GUTS!AJ1311:'GUTS'!BH1311,MATCH(3,GUTS!AK1311:'GUTS'!BI1311,0)),"")</f>
        <v/>
      </c>
      <c r="H1310" s="127" t="str">
        <f>IFERROR(INDEX(GUTS!AI1311:'GUTS'!BH1311,MATCH(4,GUTS!AK1311:'GUTS'!BI1311,0)),"")</f>
        <v/>
      </c>
      <c r="I1310" s="127" t="str">
        <f>IFERROR(INDEX(GUTS!AJ1311:'GUTS'!BH1311,MATCH(4,GUTS!AK1311:'GUTS'!BI1311,0)),"")</f>
        <v/>
      </c>
      <c r="J1310" s="127" t="str">
        <f>IFERROR(INDEX(GUTS!AI1311:'GUTS'!BH1311,MATCH(5,GUTS!AK1311:'GUTS'!BI1311,0)),"")</f>
        <v/>
      </c>
      <c r="K1310" s="127" t="str">
        <f>IFERROR(INDEX(GUTS!AJ1311:'GUTS'!BH1311,MATCH(5,GUTS!AK1311:'GUTS'!BI1311,0)),"")</f>
        <v/>
      </c>
      <c r="L1310" s="127" t="str">
        <f>IFERROR(INDEX(GUTS!AI1311:'GUTS'!BH1311,MATCH(6,GUTS!AK1311:'GUTS'!BI1311,0)),"")</f>
        <v/>
      </c>
      <c r="M1310" s="127" t="str">
        <f>IFERROR(INDEX(GUTS!AJ1311:'GUTS'!BH1311,MATCH(6,GUTS!AK1311:'GUTS'!BI1311,0)),"")</f>
        <v/>
      </c>
      <c r="N1310" s="127" t="e">
        <f>Audit!#REF!</f>
        <v>#REF!</v>
      </c>
      <c r="O1310" s="127" t="e">
        <f>Audit!#REF!</f>
        <v>#REF!</v>
      </c>
      <c r="P1310" s="127" t="e">
        <f>Audit!#REF!</f>
        <v>#REF!</v>
      </c>
    </row>
    <row r="1311" spans="1:16">
      <c r="A1311" s="127" t="e">
        <f>Audit!#REF!</f>
        <v>#REF!</v>
      </c>
      <c r="B1311" s="127" t="str">
        <f>IFERROR(INDEX(GUTS!AI1312:'GUTS'!BH1312,MATCH(1,GUTS!AK1312:'GUTS'!BI1312,0)),"")</f>
        <v/>
      </c>
      <c r="C1311" s="127" t="str">
        <f>IFERROR(INDEX(GUTS!AJ1312:'GUTS'!BH1312,MATCH(1,GUTS!AK1312:'GUTS'!BI1312,0)),"")</f>
        <v/>
      </c>
      <c r="D1311" s="127" t="str">
        <f>IFERROR(INDEX(GUTS!AI1312:'GUTS'!BH1312,MATCH(2,GUTS!AK1312:'GUTS'!BI1312,0)),"")</f>
        <v/>
      </c>
      <c r="E1311" s="127" t="str">
        <f>IFERROR(INDEX(GUTS!AJ1312:'GUTS'!BH1312,MATCH(2,GUTS!AK1312:'GUTS'!BI1312,0)),"")</f>
        <v/>
      </c>
      <c r="F1311" s="127" t="str">
        <f>IFERROR(INDEX(GUTS!AI1312:'GUTS'!BH1312,MATCH(3,GUTS!AK1312:'GUTS'!BI1312,0)),"")</f>
        <v/>
      </c>
      <c r="G1311" s="127" t="str">
        <f>IFERROR(INDEX(GUTS!AJ1312:'GUTS'!BH1312,MATCH(3,GUTS!AK1312:'GUTS'!BI1312,0)),"")</f>
        <v/>
      </c>
      <c r="H1311" s="127" t="str">
        <f>IFERROR(INDEX(GUTS!AI1312:'GUTS'!BH1312,MATCH(4,GUTS!AK1312:'GUTS'!BI1312,0)),"")</f>
        <v/>
      </c>
      <c r="I1311" s="127" t="str">
        <f>IFERROR(INDEX(GUTS!AJ1312:'GUTS'!BH1312,MATCH(4,GUTS!AK1312:'GUTS'!BI1312,0)),"")</f>
        <v/>
      </c>
      <c r="J1311" s="127" t="str">
        <f>IFERROR(INDEX(GUTS!AI1312:'GUTS'!BH1312,MATCH(5,GUTS!AK1312:'GUTS'!BI1312,0)),"")</f>
        <v/>
      </c>
      <c r="K1311" s="127" t="str">
        <f>IFERROR(INDEX(GUTS!AJ1312:'GUTS'!BH1312,MATCH(5,GUTS!AK1312:'GUTS'!BI1312,0)),"")</f>
        <v/>
      </c>
      <c r="L1311" s="127" t="str">
        <f>IFERROR(INDEX(GUTS!AI1312:'GUTS'!BH1312,MATCH(6,GUTS!AK1312:'GUTS'!BI1312,0)),"")</f>
        <v/>
      </c>
      <c r="M1311" s="127" t="str">
        <f>IFERROR(INDEX(GUTS!AJ1312:'GUTS'!BH1312,MATCH(6,GUTS!AK1312:'GUTS'!BI1312,0)),"")</f>
        <v/>
      </c>
      <c r="N1311" s="127" t="e">
        <f>Audit!#REF!</f>
        <v>#REF!</v>
      </c>
      <c r="O1311" s="127" t="e">
        <f>Audit!#REF!</f>
        <v>#REF!</v>
      </c>
      <c r="P1311" s="127" t="e">
        <f>Audit!#REF!</f>
        <v>#REF!</v>
      </c>
    </row>
    <row r="1312" spans="1:16">
      <c r="A1312" s="127" t="e">
        <f>Audit!#REF!</f>
        <v>#REF!</v>
      </c>
      <c r="B1312" s="127" t="str">
        <f>IFERROR(INDEX(GUTS!AI1313:'GUTS'!BH1313,MATCH(1,GUTS!AK1313:'GUTS'!BI1313,0)),"")</f>
        <v/>
      </c>
      <c r="C1312" s="127" t="str">
        <f>IFERROR(INDEX(GUTS!AJ1313:'GUTS'!BH1313,MATCH(1,GUTS!AK1313:'GUTS'!BI1313,0)),"")</f>
        <v/>
      </c>
      <c r="D1312" s="127" t="str">
        <f>IFERROR(INDEX(GUTS!AI1313:'GUTS'!BH1313,MATCH(2,GUTS!AK1313:'GUTS'!BI1313,0)),"")</f>
        <v/>
      </c>
      <c r="E1312" s="127" t="str">
        <f>IFERROR(INDEX(GUTS!AJ1313:'GUTS'!BH1313,MATCH(2,GUTS!AK1313:'GUTS'!BI1313,0)),"")</f>
        <v/>
      </c>
      <c r="F1312" s="127" t="str">
        <f>IFERROR(INDEX(GUTS!AI1313:'GUTS'!BH1313,MATCH(3,GUTS!AK1313:'GUTS'!BI1313,0)),"")</f>
        <v/>
      </c>
      <c r="G1312" s="127" t="str">
        <f>IFERROR(INDEX(GUTS!AJ1313:'GUTS'!BH1313,MATCH(3,GUTS!AK1313:'GUTS'!BI1313,0)),"")</f>
        <v/>
      </c>
      <c r="H1312" s="127" t="str">
        <f>IFERROR(INDEX(GUTS!AI1313:'GUTS'!BH1313,MATCH(4,GUTS!AK1313:'GUTS'!BI1313,0)),"")</f>
        <v/>
      </c>
      <c r="I1312" s="127" t="str">
        <f>IFERROR(INDEX(GUTS!AJ1313:'GUTS'!BH1313,MATCH(4,GUTS!AK1313:'GUTS'!BI1313,0)),"")</f>
        <v/>
      </c>
      <c r="J1312" s="127" t="str">
        <f>IFERROR(INDEX(GUTS!AI1313:'GUTS'!BH1313,MATCH(5,GUTS!AK1313:'GUTS'!BI1313,0)),"")</f>
        <v/>
      </c>
      <c r="K1312" s="127" t="str">
        <f>IFERROR(INDEX(GUTS!AJ1313:'GUTS'!BH1313,MATCH(5,GUTS!AK1313:'GUTS'!BI1313,0)),"")</f>
        <v/>
      </c>
      <c r="L1312" s="127" t="str">
        <f>IFERROR(INDEX(GUTS!AI1313:'GUTS'!BH1313,MATCH(6,GUTS!AK1313:'GUTS'!BI1313,0)),"")</f>
        <v/>
      </c>
      <c r="M1312" s="127" t="str">
        <f>IFERROR(INDEX(GUTS!AJ1313:'GUTS'!BH1313,MATCH(6,GUTS!AK1313:'GUTS'!BI1313,0)),"")</f>
        <v/>
      </c>
      <c r="N1312" s="127" t="e">
        <f>Audit!#REF!</f>
        <v>#REF!</v>
      </c>
      <c r="O1312" s="127" t="e">
        <f>Audit!#REF!</f>
        <v>#REF!</v>
      </c>
      <c r="P1312" s="127" t="e">
        <f>Audit!#REF!</f>
        <v>#REF!</v>
      </c>
    </row>
    <row r="1313" spans="1:16" hidden="1">
      <c r="A1313" s="127" t="e">
        <f>Audit!#REF!</f>
        <v>#REF!</v>
      </c>
      <c r="B1313" s="127" t="str">
        <f>IFERROR(INDEX(GUTS!AI1314:'GUTS'!BH1314,MATCH(1,GUTS!AK1314:'GUTS'!BI1314,0)),"")</f>
        <v/>
      </c>
      <c r="C1313" s="127" t="str">
        <f>IFERROR(INDEX(GUTS!AJ1314:'GUTS'!BH1314,MATCH(1,GUTS!AK1314:'GUTS'!BI1314,0)),"")</f>
        <v/>
      </c>
      <c r="D1313" s="127" t="str">
        <f>IFERROR(INDEX(GUTS!AI1314:'GUTS'!BH1314,MATCH(2,GUTS!AK1314:'GUTS'!BI1314,0)),"")</f>
        <v/>
      </c>
      <c r="E1313" s="127" t="str">
        <f>IFERROR(INDEX(GUTS!AJ1314:'GUTS'!BH1314,MATCH(2,GUTS!AK1314:'GUTS'!BI1314,0)),"")</f>
        <v/>
      </c>
      <c r="F1313" s="127" t="str">
        <f>IFERROR(INDEX(GUTS!AI1314:'GUTS'!BH1314,MATCH(3,GUTS!AK1314:'GUTS'!BI1314,0)),"")</f>
        <v/>
      </c>
      <c r="G1313" s="127" t="str">
        <f>IFERROR(INDEX(GUTS!AJ1314:'GUTS'!BH1314,MATCH(3,GUTS!AK1314:'GUTS'!BI1314,0)),"")</f>
        <v/>
      </c>
      <c r="H1313" s="127" t="str">
        <f>IFERROR(INDEX(GUTS!AI1314:'GUTS'!BH1314,MATCH(4,GUTS!AK1314:'GUTS'!BI1314,0)),"")</f>
        <v/>
      </c>
      <c r="I1313" s="127" t="str">
        <f>IFERROR(INDEX(GUTS!AJ1314:'GUTS'!BH1314,MATCH(4,GUTS!AK1314:'GUTS'!BI1314,0)),"")</f>
        <v/>
      </c>
      <c r="J1313" s="127" t="str">
        <f>IFERROR(INDEX(GUTS!AI1314:'GUTS'!BH1314,MATCH(5,GUTS!AK1314:'GUTS'!BI1314,0)),"")</f>
        <v/>
      </c>
      <c r="K1313" s="127" t="str">
        <f>IFERROR(INDEX(GUTS!AJ1314:'GUTS'!BH1314,MATCH(5,GUTS!AK1314:'GUTS'!BI1314,0)),"")</f>
        <v/>
      </c>
      <c r="L1313" s="127" t="str">
        <f>IFERROR(INDEX(GUTS!AI1314:'GUTS'!BH1314,MATCH(6,GUTS!AK1314:'GUTS'!BI1314,0)),"")</f>
        <v/>
      </c>
      <c r="M1313" s="127" t="str">
        <f>IFERROR(INDEX(GUTS!AJ1314:'GUTS'!BH1314,MATCH(6,GUTS!AK1314:'GUTS'!BI1314,0)),"")</f>
        <v/>
      </c>
      <c r="N1313" s="127" t="e">
        <f>Audit!#REF!</f>
        <v>#REF!</v>
      </c>
      <c r="O1313" s="127" t="e">
        <f>Audit!#REF!</f>
        <v>#REF!</v>
      </c>
      <c r="P1313" s="127" t="e">
        <f>Audit!#REF!</f>
        <v>#REF!</v>
      </c>
    </row>
    <row r="1314" spans="1:16" hidden="1">
      <c r="A1314" s="127" t="e">
        <f>Audit!#REF!</f>
        <v>#REF!</v>
      </c>
      <c r="B1314" s="127" t="str">
        <f>IFERROR(INDEX(GUTS!AI1315:'GUTS'!BH1315,MATCH(1,GUTS!AK1315:'GUTS'!BI1315,0)),"")</f>
        <v/>
      </c>
      <c r="C1314" s="127" t="str">
        <f>IFERROR(INDEX(GUTS!AJ1315:'GUTS'!BH1315,MATCH(1,GUTS!AK1315:'GUTS'!BI1315,0)),"")</f>
        <v/>
      </c>
      <c r="D1314" s="127" t="str">
        <f>IFERROR(INDEX(GUTS!AI1315:'GUTS'!BH1315,MATCH(2,GUTS!AK1315:'GUTS'!BI1315,0)),"")</f>
        <v/>
      </c>
      <c r="E1314" s="127" t="str">
        <f>IFERROR(INDEX(GUTS!AJ1315:'GUTS'!BH1315,MATCH(2,GUTS!AK1315:'GUTS'!BI1315,0)),"")</f>
        <v/>
      </c>
      <c r="F1314" s="127" t="str">
        <f>IFERROR(INDEX(GUTS!AI1315:'GUTS'!BH1315,MATCH(3,GUTS!AK1315:'GUTS'!BI1315,0)),"")</f>
        <v/>
      </c>
      <c r="G1314" s="127" t="str">
        <f>IFERROR(INDEX(GUTS!AJ1315:'GUTS'!BH1315,MATCH(3,GUTS!AK1315:'GUTS'!BI1315,0)),"")</f>
        <v/>
      </c>
      <c r="H1314" s="127" t="str">
        <f>IFERROR(INDEX(GUTS!AI1315:'GUTS'!BH1315,MATCH(4,GUTS!AK1315:'GUTS'!BI1315,0)),"")</f>
        <v/>
      </c>
      <c r="I1314" s="127" t="str">
        <f>IFERROR(INDEX(GUTS!AJ1315:'GUTS'!BH1315,MATCH(4,GUTS!AK1315:'GUTS'!BI1315,0)),"")</f>
        <v/>
      </c>
      <c r="J1314" s="127" t="str">
        <f>IFERROR(INDEX(GUTS!AI1315:'GUTS'!BH1315,MATCH(5,GUTS!AK1315:'GUTS'!BI1315,0)),"")</f>
        <v/>
      </c>
      <c r="K1314" s="127" t="str">
        <f>IFERROR(INDEX(GUTS!AJ1315:'GUTS'!BH1315,MATCH(5,GUTS!AK1315:'GUTS'!BI1315,0)),"")</f>
        <v/>
      </c>
      <c r="L1314" s="127" t="str">
        <f>IFERROR(INDEX(GUTS!AI1315:'GUTS'!BH1315,MATCH(6,GUTS!AK1315:'GUTS'!BI1315,0)),"")</f>
        <v/>
      </c>
      <c r="M1314" s="127" t="str">
        <f>IFERROR(INDEX(GUTS!AJ1315:'GUTS'!BH1315,MATCH(6,GUTS!AK1315:'GUTS'!BI1315,0)),"")</f>
        <v/>
      </c>
      <c r="N1314" s="127" t="e">
        <f>Audit!#REF!</f>
        <v>#REF!</v>
      </c>
      <c r="O1314" s="127" t="e">
        <f>Audit!#REF!</f>
        <v>#REF!</v>
      </c>
      <c r="P1314" s="127" t="e">
        <f>Audit!#REF!</f>
        <v>#REF!</v>
      </c>
    </row>
    <row r="1315" spans="1:16">
      <c r="A1315" s="127" t="e">
        <f>Audit!#REF!</f>
        <v>#REF!</v>
      </c>
      <c r="B1315" s="127" t="str">
        <f>IFERROR(INDEX(GUTS!AI1316:'GUTS'!BH1316,MATCH(1,GUTS!AK1316:'GUTS'!BI1316,0)),"")</f>
        <v/>
      </c>
      <c r="C1315" s="127" t="str">
        <f>IFERROR(INDEX(GUTS!AJ1316:'GUTS'!BH1316,MATCH(1,GUTS!AK1316:'GUTS'!BI1316,0)),"")</f>
        <v/>
      </c>
      <c r="D1315" s="127" t="str">
        <f>IFERROR(INDEX(GUTS!AI1316:'GUTS'!BH1316,MATCH(2,GUTS!AK1316:'GUTS'!BI1316,0)),"")</f>
        <v/>
      </c>
      <c r="E1315" s="127" t="str">
        <f>IFERROR(INDEX(GUTS!AJ1316:'GUTS'!BH1316,MATCH(2,GUTS!AK1316:'GUTS'!BI1316,0)),"")</f>
        <v/>
      </c>
      <c r="F1315" s="127" t="str">
        <f>IFERROR(INDEX(GUTS!AI1316:'GUTS'!BH1316,MATCH(3,GUTS!AK1316:'GUTS'!BI1316,0)),"")</f>
        <v/>
      </c>
      <c r="G1315" s="127" t="str">
        <f>IFERROR(INDEX(GUTS!AJ1316:'GUTS'!BH1316,MATCH(3,GUTS!AK1316:'GUTS'!BI1316,0)),"")</f>
        <v/>
      </c>
      <c r="H1315" s="127" t="str">
        <f>IFERROR(INDEX(GUTS!AI1316:'GUTS'!BH1316,MATCH(4,GUTS!AK1316:'GUTS'!BI1316,0)),"")</f>
        <v/>
      </c>
      <c r="I1315" s="127" t="str">
        <f>IFERROR(INDEX(GUTS!AJ1316:'GUTS'!BH1316,MATCH(4,GUTS!AK1316:'GUTS'!BI1316,0)),"")</f>
        <v/>
      </c>
      <c r="J1315" s="127" t="str">
        <f>IFERROR(INDEX(GUTS!AI1316:'GUTS'!BH1316,MATCH(5,GUTS!AK1316:'GUTS'!BI1316,0)),"")</f>
        <v/>
      </c>
      <c r="K1315" s="127" t="str">
        <f>IFERROR(INDEX(GUTS!AJ1316:'GUTS'!BH1316,MATCH(5,GUTS!AK1316:'GUTS'!BI1316,0)),"")</f>
        <v/>
      </c>
      <c r="L1315" s="127" t="str">
        <f>IFERROR(INDEX(GUTS!AI1316:'GUTS'!BH1316,MATCH(6,GUTS!AK1316:'GUTS'!BI1316,0)),"")</f>
        <v/>
      </c>
      <c r="M1315" s="127" t="str">
        <f>IFERROR(INDEX(GUTS!AJ1316:'GUTS'!BH1316,MATCH(6,GUTS!AK1316:'GUTS'!BI1316,0)),"")</f>
        <v/>
      </c>
      <c r="N1315" s="127" t="e">
        <f>Audit!#REF!</f>
        <v>#REF!</v>
      </c>
      <c r="O1315" s="127" t="e">
        <f>Audit!#REF!</f>
        <v>#REF!</v>
      </c>
      <c r="P1315" s="127" t="e">
        <f>Audit!#REF!</f>
        <v>#REF!</v>
      </c>
    </row>
    <row r="1316" spans="1:16">
      <c r="A1316" s="127" t="e">
        <f>Audit!#REF!</f>
        <v>#REF!</v>
      </c>
      <c r="B1316" s="127" t="str">
        <f>IFERROR(INDEX(GUTS!AI1317:'GUTS'!BH1317,MATCH(1,GUTS!AK1317:'GUTS'!BI1317,0)),"")</f>
        <v/>
      </c>
      <c r="C1316" s="127" t="str">
        <f>IFERROR(INDEX(GUTS!AJ1317:'GUTS'!BH1317,MATCH(1,GUTS!AK1317:'GUTS'!BI1317,0)),"")</f>
        <v/>
      </c>
      <c r="D1316" s="127" t="str">
        <f>IFERROR(INDEX(GUTS!AI1317:'GUTS'!BH1317,MATCH(2,GUTS!AK1317:'GUTS'!BI1317,0)),"")</f>
        <v/>
      </c>
      <c r="E1316" s="127" t="str">
        <f>IFERROR(INDEX(GUTS!AJ1317:'GUTS'!BH1317,MATCH(2,GUTS!AK1317:'GUTS'!BI1317,0)),"")</f>
        <v/>
      </c>
      <c r="F1316" s="127" t="str">
        <f>IFERROR(INDEX(GUTS!AI1317:'GUTS'!BH1317,MATCH(3,GUTS!AK1317:'GUTS'!BI1317,0)),"")</f>
        <v/>
      </c>
      <c r="G1316" s="127" t="str">
        <f>IFERROR(INDEX(GUTS!AJ1317:'GUTS'!BH1317,MATCH(3,GUTS!AK1317:'GUTS'!BI1317,0)),"")</f>
        <v/>
      </c>
      <c r="H1316" s="127" t="str">
        <f>IFERROR(INDEX(GUTS!AI1317:'GUTS'!BH1317,MATCH(4,GUTS!AK1317:'GUTS'!BI1317,0)),"")</f>
        <v/>
      </c>
      <c r="I1316" s="127" t="str">
        <f>IFERROR(INDEX(GUTS!AJ1317:'GUTS'!BH1317,MATCH(4,GUTS!AK1317:'GUTS'!BI1317,0)),"")</f>
        <v/>
      </c>
      <c r="J1316" s="127" t="str">
        <f>IFERROR(INDEX(GUTS!AI1317:'GUTS'!BH1317,MATCH(5,GUTS!AK1317:'GUTS'!BI1317,0)),"")</f>
        <v/>
      </c>
      <c r="K1316" s="127" t="str">
        <f>IFERROR(INDEX(GUTS!AJ1317:'GUTS'!BH1317,MATCH(5,GUTS!AK1317:'GUTS'!BI1317,0)),"")</f>
        <v/>
      </c>
      <c r="L1316" s="127" t="str">
        <f>IFERROR(INDEX(GUTS!AI1317:'GUTS'!BH1317,MATCH(6,GUTS!AK1317:'GUTS'!BI1317,0)),"")</f>
        <v/>
      </c>
      <c r="M1316" s="127" t="str">
        <f>IFERROR(INDEX(GUTS!AJ1317:'GUTS'!BH1317,MATCH(6,GUTS!AK1317:'GUTS'!BI1317,0)),"")</f>
        <v/>
      </c>
      <c r="N1316" s="127" t="e">
        <f>Audit!#REF!</f>
        <v>#REF!</v>
      </c>
      <c r="O1316" s="127" t="e">
        <f>Audit!#REF!</f>
        <v>#REF!</v>
      </c>
      <c r="P1316" s="127" t="e">
        <f>Audit!#REF!</f>
        <v>#REF!</v>
      </c>
    </row>
    <row r="1317" spans="1:16">
      <c r="A1317" s="127" t="e">
        <f>Audit!#REF!</f>
        <v>#REF!</v>
      </c>
      <c r="B1317" s="127" t="str">
        <f>IFERROR(INDEX(GUTS!AI1318:'GUTS'!BH1318,MATCH(1,GUTS!AK1318:'GUTS'!BI1318,0)),"")</f>
        <v/>
      </c>
      <c r="C1317" s="127" t="str">
        <f>IFERROR(INDEX(GUTS!AJ1318:'GUTS'!BH1318,MATCH(1,GUTS!AK1318:'GUTS'!BI1318,0)),"")</f>
        <v/>
      </c>
      <c r="D1317" s="127" t="str">
        <f>IFERROR(INDEX(GUTS!AI1318:'GUTS'!BH1318,MATCH(2,GUTS!AK1318:'GUTS'!BI1318,0)),"")</f>
        <v/>
      </c>
      <c r="E1317" s="127" t="str">
        <f>IFERROR(INDEX(GUTS!AJ1318:'GUTS'!BH1318,MATCH(2,GUTS!AK1318:'GUTS'!BI1318,0)),"")</f>
        <v/>
      </c>
      <c r="F1317" s="127" t="str">
        <f>IFERROR(INDEX(GUTS!AI1318:'GUTS'!BH1318,MATCH(3,GUTS!AK1318:'GUTS'!BI1318,0)),"")</f>
        <v/>
      </c>
      <c r="G1317" s="127" t="str">
        <f>IFERROR(INDEX(GUTS!AJ1318:'GUTS'!BH1318,MATCH(3,GUTS!AK1318:'GUTS'!BI1318,0)),"")</f>
        <v/>
      </c>
      <c r="H1317" s="127" t="str">
        <f>IFERROR(INDEX(GUTS!AI1318:'GUTS'!BH1318,MATCH(4,GUTS!AK1318:'GUTS'!BI1318,0)),"")</f>
        <v/>
      </c>
      <c r="I1317" s="127" t="str">
        <f>IFERROR(INDEX(GUTS!AJ1318:'GUTS'!BH1318,MATCH(4,GUTS!AK1318:'GUTS'!BI1318,0)),"")</f>
        <v/>
      </c>
      <c r="J1317" s="127" t="str">
        <f>IFERROR(INDEX(GUTS!AI1318:'GUTS'!BH1318,MATCH(5,GUTS!AK1318:'GUTS'!BI1318,0)),"")</f>
        <v/>
      </c>
      <c r="K1317" s="127" t="str">
        <f>IFERROR(INDEX(GUTS!AJ1318:'GUTS'!BH1318,MATCH(5,GUTS!AK1318:'GUTS'!BI1318,0)),"")</f>
        <v/>
      </c>
      <c r="L1317" s="127" t="str">
        <f>IFERROR(INDEX(GUTS!AI1318:'GUTS'!BH1318,MATCH(6,GUTS!AK1318:'GUTS'!BI1318,0)),"")</f>
        <v/>
      </c>
      <c r="M1317" s="127" t="str">
        <f>IFERROR(INDEX(GUTS!AJ1318:'GUTS'!BH1318,MATCH(6,GUTS!AK1318:'GUTS'!BI1318,0)),"")</f>
        <v/>
      </c>
      <c r="N1317" s="127" t="e">
        <f>Audit!#REF!</f>
        <v>#REF!</v>
      </c>
      <c r="O1317" s="127" t="e">
        <f>Audit!#REF!</f>
        <v>#REF!</v>
      </c>
      <c r="P1317" s="127" t="e">
        <f>Audit!#REF!</f>
        <v>#REF!</v>
      </c>
    </row>
    <row r="1318" spans="1:16">
      <c r="A1318" s="127" t="e">
        <f>Audit!#REF!</f>
        <v>#REF!</v>
      </c>
      <c r="B1318" s="127" t="str">
        <f>IFERROR(INDEX(GUTS!AI1319:'GUTS'!BH1319,MATCH(1,GUTS!AK1319:'GUTS'!BI1319,0)),"")</f>
        <v/>
      </c>
      <c r="C1318" s="127" t="str">
        <f>IFERROR(INDEX(GUTS!AJ1319:'GUTS'!BH1319,MATCH(1,GUTS!AK1319:'GUTS'!BI1319,0)),"")</f>
        <v/>
      </c>
      <c r="D1318" s="127" t="str">
        <f>IFERROR(INDEX(GUTS!AI1319:'GUTS'!BH1319,MATCH(2,GUTS!AK1319:'GUTS'!BI1319,0)),"")</f>
        <v/>
      </c>
      <c r="E1318" s="127" t="str">
        <f>IFERROR(INDEX(GUTS!AJ1319:'GUTS'!BH1319,MATCH(2,GUTS!AK1319:'GUTS'!BI1319,0)),"")</f>
        <v/>
      </c>
      <c r="F1318" s="127" t="str">
        <f>IFERROR(INDEX(GUTS!AI1319:'GUTS'!BH1319,MATCH(3,GUTS!AK1319:'GUTS'!BI1319,0)),"")</f>
        <v/>
      </c>
      <c r="G1318" s="127" t="str">
        <f>IFERROR(INDEX(GUTS!AJ1319:'GUTS'!BH1319,MATCH(3,GUTS!AK1319:'GUTS'!BI1319,0)),"")</f>
        <v/>
      </c>
      <c r="H1318" s="127" t="str">
        <f>IFERROR(INDEX(GUTS!AI1319:'GUTS'!BH1319,MATCH(4,GUTS!AK1319:'GUTS'!BI1319,0)),"")</f>
        <v/>
      </c>
      <c r="I1318" s="127" t="str">
        <f>IFERROR(INDEX(GUTS!AJ1319:'GUTS'!BH1319,MATCH(4,GUTS!AK1319:'GUTS'!BI1319,0)),"")</f>
        <v/>
      </c>
      <c r="J1318" s="127" t="str">
        <f>IFERROR(INDEX(GUTS!AI1319:'GUTS'!BH1319,MATCH(5,GUTS!AK1319:'GUTS'!BI1319,0)),"")</f>
        <v/>
      </c>
      <c r="K1318" s="127" t="str">
        <f>IFERROR(INDEX(GUTS!AJ1319:'GUTS'!BH1319,MATCH(5,GUTS!AK1319:'GUTS'!BI1319,0)),"")</f>
        <v/>
      </c>
      <c r="L1318" s="127" t="str">
        <f>IFERROR(INDEX(GUTS!AI1319:'GUTS'!BH1319,MATCH(6,GUTS!AK1319:'GUTS'!BI1319,0)),"")</f>
        <v/>
      </c>
      <c r="M1318" s="127" t="str">
        <f>IFERROR(INDEX(GUTS!AJ1319:'GUTS'!BH1319,MATCH(6,GUTS!AK1319:'GUTS'!BI1319,0)),"")</f>
        <v/>
      </c>
      <c r="N1318" s="127" t="e">
        <f>Audit!#REF!</f>
        <v>#REF!</v>
      </c>
      <c r="O1318" s="127" t="e">
        <f>Audit!#REF!</f>
        <v>#REF!</v>
      </c>
      <c r="P1318" s="127" t="e">
        <f>Audit!#REF!</f>
        <v>#REF!</v>
      </c>
    </row>
    <row r="1319" spans="1:16">
      <c r="A1319" s="127" t="e">
        <f>Audit!#REF!</f>
        <v>#REF!</v>
      </c>
      <c r="B1319" s="127" t="str">
        <f>IFERROR(INDEX(GUTS!AI1320:'GUTS'!BH1320,MATCH(1,GUTS!AK1320:'GUTS'!BI1320,0)),"")</f>
        <v/>
      </c>
      <c r="C1319" s="127" t="str">
        <f>IFERROR(INDEX(GUTS!AJ1320:'GUTS'!BH1320,MATCH(1,GUTS!AK1320:'GUTS'!BI1320,0)),"")</f>
        <v/>
      </c>
      <c r="D1319" s="127" t="str">
        <f>IFERROR(INDEX(GUTS!AI1320:'GUTS'!BH1320,MATCH(2,GUTS!AK1320:'GUTS'!BI1320,0)),"")</f>
        <v/>
      </c>
      <c r="E1319" s="127" t="str">
        <f>IFERROR(INDEX(GUTS!AJ1320:'GUTS'!BH1320,MATCH(2,GUTS!AK1320:'GUTS'!BI1320,0)),"")</f>
        <v/>
      </c>
      <c r="F1319" s="127" t="str">
        <f>IFERROR(INDEX(GUTS!AI1320:'GUTS'!BH1320,MATCH(3,GUTS!AK1320:'GUTS'!BI1320,0)),"")</f>
        <v/>
      </c>
      <c r="G1319" s="127" t="str">
        <f>IFERROR(INDEX(GUTS!AJ1320:'GUTS'!BH1320,MATCH(3,GUTS!AK1320:'GUTS'!BI1320,0)),"")</f>
        <v/>
      </c>
      <c r="H1319" s="127" t="str">
        <f>IFERROR(INDEX(GUTS!AI1320:'GUTS'!BH1320,MATCH(4,GUTS!AK1320:'GUTS'!BI1320,0)),"")</f>
        <v/>
      </c>
      <c r="I1319" s="127" t="str">
        <f>IFERROR(INDEX(GUTS!AJ1320:'GUTS'!BH1320,MATCH(4,GUTS!AK1320:'GUTS'!BI1320,0)),"")</f>
        <v/>
      </c>
      <c r="J1319" s="127" t="str">
        <f>IFERROR(INDEX(GUTS!AI1320:'GUTS'!BH1320,MATCH(5,GUTS!AK1320:'GUTS'!BI1320,0)),"")</f>
        <v/>
      </c>
      <c r="K1319" s="127" t="str">
        <f>IFERROR(INDEX(GUTS!AJ1320:'GUTS'!BH1320,MATCH(5,GUTS!AK1320:'GUTS'!BI1320,0)),"")</f>
        <v/>
      </c>
      <c r="L1319" s="127" t="str">
        <f>IFERROR(INDEX(GUTS!AI1320:'GUTS'!BH1320,MATCH(6,GUTS!AK1320:'GUTS'!BI1320,0)),"")</f>
        <v/>
      </c>
      <c r="M1319" s="127" t="str">
        <f>IFERROR(INDEX(GUTS!AJ1320:'GUTS'!BH1320,MATCH(6,GUTS!AK1320:'GUTS'!BI1320,0)),"")</f>
        <v/>
      </c>
      <c r="N1319" s="127" t="e">
        <f>Audit!#REF!</f>
        <v>#REF!</v>
      </c>
      <c r="O1319" s="127" t="e">
        <f>Audit!#REF!</f>
        <v>#REF!</v>
      </c>
      <c r="P1319" s="127" t="e">
        <f>Audit!#REF!</f>
        <v>#REF!</v>
      </c>
    </row>
    <row r="1320" spans="1:16">
      <c r="A1320" s="127" t="e">
        <f>Audit!#REF!</f>
        <v>#REF!</v>
      </c>
      <c r="B1320" s="127" t="str">
        <f>IFERROR(INDEX(GUTS!AI1321:'GUTS'!BH1321,MATCH(1,GUTS!AK1321:'GUTS'!BI1321,0)),"")</f>
        <v/>
      </c>
      <c r="C1320" s="127" t="str">
        <f>IFERROR(INDEX(GUTS!AJ1321:'GUTS'!BH1321,MATCH(1,GUTS!AK1321:'GUTS'!BI1321,0)),"")</f>
        <v/>
      </c>
      <c r="D1320" s="127" t="str">
        <f>IFERROR(INDEX(GUTS!AI1321:'GUTS'!BH1321,MATCH(2,GUTS!AK1321:'GUTS'!BI1321,0)),"")</f>
        <v/>
      </c>
      <c r="E1320" s="127" t="str">
        <f>IFERROR(INDEX(GUTS!AJ1321:'GUTS'!BH1321,MATCH(2,GUTS!AK1321:'GUTS'!BI1321,0)),"")</f>
        <v/>
      </c>
      <c r="F1320" s="127" t="str">
        <f>IFERROR(INDEX(GUTS!AI1321:'GUTS'!BH1321,MATCH(3,GUTS!AK1321:'GUTS'!BI1321,0)),"")</f>
        <v/>
      </c>
      <c r="G1320" s="127" t="str">
        <f>IFERROR(INDEX(GUTS!AJ1321:'GUTS'!BH1321,MATCH(3,GUTS!AK1321:'GUTS'!BI1321,0)),"")</f>
        <v/>
      </c>
      <c r="H1320" s="127" t="str">
        <f>IFERROR(INDEX(GUTS!AI1321:'GUTS'!BH1321,MATCH(4,GUTS!AK1321:'GUTS'!BI1321,0)),"")</f>
        <v/>
      </c>
      <c r="I1320" s="127" t="str">
        <f>IFERROR(INDEX(GUTS!AJ1321:'GUTS'!BH1321,MATCH(4,GUTS!AK1321:'GUTS'!BI1321,0)),"")</f>
        <v/>
      </c>
      <c r="J1320" s="127" t="str">
        <f>IFERROR(INDEX(GUTS!AI1321:'GUTS'!BH1321,MATCH(5,GUTS!AK1321:'GUTS'!BI1321,0)),"")</f>
        <v/>
      </c>
      <c r="K1320" s="127" t="str">
        <f>IFERROR(INDEX(GUTS!AJ1321:'GUTS'!BH1321,MATCH(5,GUTS!AK1321:'GUTS'!BI1321,0)),"")</f>
        <v/>
      </c>
      <c r="L1320" s="127" t="str">
        <f>IFERROR(INDEX(GUTS!AI1321:'GUTS'!BH1321,MATCH(6,GUTS!AK1321:'GUTS'!BI1321,0)),"")</f>
        <v/>
      </c>
      <c r="M1320" s="127" t="str">
        <f>IFERROR(INDEX(GUTS!AJ1321:'GUTS'!BH1321,MATCH(6,GUTS!AK1321:'GUTS'!BI1321,0)),"")</f>
        <v/>
      </c>
      <c r="N1320" s="127" t="e">
        <f>Audit!#REF!</f>
        <v>#REF!</v>
      </c>
      <c r="O1320" s="127" t="e">
        <f>Audit!#REF!</f>
        <v>#REF!</v>
      </c>
      <c r="P1320" s="127" t="e">
        <f>Audit!#REF!</f>
        <v>#REF!</v>
      </c>
    </row>
    <row r="1321" spans="1:16">
      <c r="A1321" s="127" t="e">
        <f>Audit!#REF!</f>
        <v>#REF!</v>
      </c>
      <c r="B1321" s="127" t="str">
        <f>IFERROR(INDEX(GUTS!AI1322:'GUTS'!BH1322,MATCH(1,GUTS!AK1322:'GUTS'!BI1322,0)),"")</f>
        <v/>
      </c>
      <c r="C1321" s="127" t="str">
        <f>IFERROR(INDEX(GUTS!AJ1322:'GUTS'!BH1322,MATCH(1,GUTS!AK1322:'GUTS'!BI1322,0)),"")</f>
        <v/>
      </c>
      <c r="D1321" s="127" t="str">
        <f>IFERROR(INDEX(GUTS!AI1322:'GUTS'!BH1322,MATCH(2,GUTS!AK1322:'GUTS'!BI1322,0)),"")</f>
        <v/>
      </c>
      <c r="E1321" s="127" t="str">
        <f>IFERROR(INDEX(GUTS!AJ1322:'GUTS'!BH1322,MATCH(2,GUTS!AK1322:'GUTS'!BI1322,0)),"")</f>
        <v/>
      </c>
      <c r="F1321" s="127" t="str">
        <f>IFERROR(INDEX(GUTS!AI1322:'GUTS'!BH1322,MATCH(3,GUTS!AK1322:'GUTS'!BI1322,0)),"")</f>
        <v/>
      </c>
      <c r="G1321" s="127" t="str">
        <f>IFERROR(INDEX(GUTS!AJ1322:'GUTS'!BH1322,MATCH(3,GUTS!AK1322:'GUTS'!BI1322,0)),"")</f>
        <v/>
      </c>
      <c r="H1321" s="127" t="str">
        <f>IFERROR(INDEX(GUTS!AI1322:'GUTS'!BH1322,MATCH(4,GUTS!AK1322:'GUTS'!BI1322,0)),"")</f>
        <v/>
      </c>
      <c r="I1321" s="127" t="str">
        <f>IFERROR(INDEX(GUTS!AJ1322:'GUTS'!BH1322,MATCH(4,GUTS!AK1322:'GUTS'!BI1322,0)),"")</f>
        <v/>
      </c>
      <c r="J1321" s="127" t="str">
        <f>IFERROR(INDEX(GUTS!AI1322:'GUTS'!BH1322,MATCH(5,GUTS!AK1322:'GUTS'!BI1322,0)),"")</f>
        <v/>
      </c>
      <c r="K1321" s="127" t="str">
        <f>IFERROR(INDEX(GUTS!AJ1322:'GUTS'!BH1322,MATCH(5,GUTS!AK1322:'GUTS'!BI1322,0)),"")</f>
        <v/>
      </c>
      <c r="L1321" s="127" t="str">
        <f>IFERROR(INDEX(GUTS!AI1322:'GUTS'!BH1322,MATCH(6,GUTS!AK1322:'GUTS'!BI1322,0)),"")</f>
        <v/>
      </c>
      <c r="M1321" s="127" t="str">
        <f>IFERROR(INDEX(GUTS!AJ1322:'GUTS'!BH1322,MATCH(6,GUTS!AK1322:'GUTS'!BI1322,0)),"")</f>
        <v/>
      </c>
      <c r="N1321" s="127" t="e">
        <f>Audit!#REF!</f>
        <v>#REF!</v>
      </c>
      <c r="O1321" s="127" t="e">
        <f>Audit!#REF!</f>
        <v>#REF!</v>
      </c>
      <c r="P1321" s="127" t="e">
        <f>Audit!#REF!</f>
        <v>#REF!</v>
      </c>
    </row>
    <row r="1322" spans="1:16">
      <c r="A1322" s="127" t="e">
        <f>Audit!#REF!</f>
        <v>#REF!</v>
      </c>
      <c r="B1322" s="127" t="str">
        <f>IFERROR(INDEX(GUTS!AI1323:'GUTS'!BH1323,MATCH(1,GUTS!AK1323:'GUTS'!BI1323,0)),"")</f>
        <v/>
      </c>
      <c r="C1322" s="127" t="str">
        <f>IFERROR(INDEX(GUTS!AJ1323:'GUTS'!BH1323,MATCH(1,GUTS!AK1323:'GUTS'!BI1323,0)),"")</f>
        <v/>
      </c>
      <c r="D1322" s="127" t="str">
        <f>IFERROR(INDEX(GUTS!AI1323:'GUTS'!BH1323,MATCH(2,GUTS!AK1323:'GUTS'!BI1323,0)),"")</f>
        <v/>
      </c>
      <c r="E1322" s="127" t="str">
        <f>IFERROR(INDEX(GUTS!AJ1323:'GUTS'!BH1323,MATCH(2,GUTS!AK1323:'GUTS'!BI1323,0)),"")</f>
        <v/>
      </c>
      <c r="F1322" s="127" t="str">
        <f>IFERROR(INDEX(GUTS!AI1323:'GUTS'!BH1323,MATCH(3,GUTS!AK1323:'GUTS'!BI1323,0)),"")</f>
        <v/>
      </c>
      <c r="G1322" s="127" t="str">
        <f>IFERROR(INDEX(GUTS!AJ1323:'GUTS'!BH1323,MATCH(3,GUTS!AK1323:'GUTS'!BI1323,0)),"")</f>
        <v/>
      </c>
      <c r="H1322" s="127" t="str">
        <f>IFERROR(INDEX(GUTS!AI1323:'GUTS'!BH1323,MATCH(4,GUTS!AK1323:'GUTS'!BI1323,0)),"")</f>
        <v/>
      </c>
      <c r="I1322" s="127" t="str">
        <f>IFERROR(INDEX(GUTS!AJ1323:'GUTS'!BH1323,MATCH(4,GUTS!AK1323:'GUTS'!BI1323,0)),"")</f>
        <v/>
      </c>
      <c r="J1322" s="127" t="str">
        <f>IFERROR(INDEX(GUTS!AI1323:'GUTS'!BH1323,MATCH(5,GUTS!AK1323:'GUTS'!BI1323,0)),"")</f>
        <v/>
      </c>
      <c r="K1322" s="127" t="str">
        <f>IFERROR(INDEX(GUTS!AJ1323:'GUTS'!BH1323,MATCH(5,GUTS!AK1323:'GUTS'!BI1323,0)),"")</f>
        <v/>
      </c>
      <c r="L1322" s="127" t="str">
        <f>IFERROR(INDEX(GUTS!AI1323:'GUTS'!BH1323,MATCH(6,GUTS!AK1323:'GUTS'!BI1323,0)),"")</f>
        <v/>
      </c>
      <c r="M1322" s="127" t="str">
        <f>IFERROR(INDEX(GUTS!AJ1323:'GUTS'!BH1323,MATCH(6,GUTS!AK1323:'GUTS'!BI1323,0)),"")</f>
        <v/>
      </c>
      <c r="N1322" s="127" t="e">
        <f>Audit!#REF!</f>
        <v>#REF!</v>
      </c>
      <c r="O1322" s="127" t="e">
        <f>Audit!#REF!</f>
        <v>#REF!</v>
      </c>
      <c r="P1322" s="127" t="e">
        <f>Audit!#REF!</f>
        <v>#REF!</v>
      </c>
    </row>
    <row r="1323" spans="1:16">
      <c r="A1323" s="127" t="e">
        <f>Audit!#REF!</f>
        <v>#REF!</v>
      </c>
      <c r="B1323" s="127" t="str">
        <f>IFERROR(INDEX(GUTS!AI1324:'GUTS'!BH1324,MATCH(1,GUTS!AK1324:'GUTS'!BI1324,0)),"")</f>
        <v/>
      </c>
      <c r="C1323" s="127" t="str">
        <f>IFERROR(INDEX(GUTS!AJ1324:'GUTS'!BH1324,MATCH(1,GUTS!AK1324:'GUTS'!BI1324,0)),"")</f>
        <v/>
      </c>
      <c r="D1323" s="127" t="str">
        <f>IFERROR(INDEX(GUTS!AI1324:'GUTS'!BH1324,MATCH(2,GUTS!AK1324:'GUTS'!BI1324,0)),"")</f>
        <v/>
      </c>
      <c r="E1323" s="127" t="str">
        <f>IFERROR(INDEX(GUTS!AJ1324:'GUTS'!BH1324,MATCH(2,GUTS!AK1324:'GUTS'!BI1324,0)),"")</f>
        <v/>
      </c>
      <c r="F1323" s="127" t="str">
        <f>IFERROR(INDEX(GUTS!AI1324:'GUTS'!BH1324,MATCH(3,GUTS!AK1324:'GUTS'!BI1324,0)),"")</f>
        <v/>
      </c>
      <c r="G1323" s="127" t="str">
        <f>IFERROR(INDEX(GUTS!AJ1324:'GUTS'!BH1324,MATCH(3,GUTS!AK1324:'GUTS'!BI1324,0)),"")</f>
        <v/>
      </c>
      <c r="H1323" s="127" t="str">
        <f>IFERROR(INDEX(GUTS!AI1324:'GUTS'!BH1324,MATCH(4,GUTS!AK1324:'GUTS'!BI1324,0)),"")</f>
        <v/>
      </c>
      <c r="I1323" s="127" t="str">
        <f>IFERROR(INDEX(GUTS!AJ1324:'GUTS'!BH1324,MATCH(4,GUTS!AK1324:'GUTS'!BI1324,0)),"")</f>
        <v/>
      </c>
      <c r="J1323" s="127" t="str">
        <f>IFERROR(INDEX(GUTS!AI1324:'GUTS'!BH1324,MATCH(5,GUTS!AK1324:'GUTS'!BI1324,0)),"")</f>
        <v/>
      </c>
      <c r="K1323" s="127" t="str">
        <f>IFERROR(INDEX(GUTS!AJ1324:'GUTS'!BH1324,MATCH(5,GUTS!AK1324:'GUTS'!BI1324,0)),"")</f>
        <v/>
      </c>
      <c r="L1323" s="127" t="str">
        <f>IFERROR(INDEX(GUTS!AI1324:'GUTS'!BH1324,MATCH(6,GUTS!AK1324:'GUTS'!BI1324,0)),"")</f>
        <v/>
      </c>
      <c r="M1323" s="127" t="str">
        <f>IFERROR(INDEX(GUTS!AJ1324:'GUTS'!BH1324,MATCH(6,GUTS!AK1324:'GUTS'!BI1324,0)),"")</f>
        <v/>
      </c>
      <c r="N1323" s="127" t="e">
        <f>Audit!#REF!</f>
        <v>#REF!</v>
      </c>
      <c r="O1323" s="127" t="e">
        <f>Audit!#REF!</f>
        <v>#REF!</v>
      </c>
      <c r="P1323" s="127" t="e">
        <f>Audit!#REF!</f>
        <v>#REF!</v>
      </c>
    </row>
    <row r="1324" spans="1:16">
      <c r="A1324" s="127" t="e">
        <f>Audit!#REF!</f>
        <v>#REF!</v>
      </c>
      <c r="B1324" s="127" t="str">
        <f>IFERROR(INDEX(GUTS!AI1325:'GUTS'!BH1325,MATCH(1,GUTS!AK1325:'GUTS'!BI1325,0)),"")</f>
        <v/>
      </c>
      <c r="C1324" s="127" t="str">
        <f>IFERROR(INDEX(GUTS!AJ1325:'GUTS'!BH1325,MATCH(1,GUTS!AK1325:'GUTS'!BI1325,0)),"")</f>
        <v/>
      </c>
      <c r="D1324" s="127" t="str">
        <f>IFERROR(INDEX(GUTS!AI1325:'GUTS'!BH1325,MATCH(2,GUTS!AK1325:'GUTS'!BI1325,0)),"")</f>
        <v/>
      </c>
      <c r="E1324" s="127" t="str">
        <f>IFERROR(INDEX(GUTS!AJ1325:'GUTS'!BH1325,MATCH(2,GUTS!AK1325:'GUTS'!BI1325,0)),"")</f>
        <v/>
      </c>
      <c r="F1324" s="127" t="str">
        <f>IFERROR(INDEX(GUTS!AI1325:'GUTS'!BH1325,MATCH(3,GUTS!AK1325:'GUTS'!BI1325,0)),"")</f>
        <v/>
      </c>
      <c r="G1324" s="127" t="str">
        <f>IFERROR(INDEX(GUTS!AJ1325:'GUTS'!BH1325,MATCH(3,GUTS!AK1325:'GUTS'!BI1325,0)),"")</f>
        <v/>
      </c>
      <c r="H1324" s="127" t="str">
        <f>IFERROR(INDEX(GUTS!AI1325:'GUTS'!BH1325,MATCH(4,GUTS!AK1325:'GUTS'!BI1325,0)),"")</f>
        <v/>
      </c>
      <c r="I1324" s="127" t="str">
        <f>IFERROR(INDEX(GUTS!AJ1325:'GUTS'!BH1325,MATCH(4,GUTS!AK1325:'GUTS'!BI1325,0)),"")</f>
        <v/>
      </c>
      <c r="J1324" s="127" t="str">
        <f>IFERROR(INDEX(GUTS!AI1325:'GUTS'!BH1325,MATCH(5,GUTS!AK1325:'GUTS'!BI1325,0)),"")</f>
        <v/>
      </c>
      <c r="K1324" s="127" t="str">
        <f>IFERROR(INDEX(GUTS!AJ1325:'GUTS'!BH1325,MATCH(5,GUTS!AK1325:'GUTS'!BI1325,0)),"")</f>
        <v/>
      </c>
      <c r="L1324" s="127" t="str">
        <f>IFERROR(INDEX(GUTS!AI1325:'GUTS'!BH1325,MATCH(6,GUTS!AK1325:'GUTS'!BI1325,0)),"")</f>
        <v/>
      </c>
      <c r="M1324" s="127" t="str">
        <f>IFERROR(INDEX(GUTS!AJ1325:'GUTS'!BH1325,MATCH(6,GUTS!AK1325:'GUTS'!BI1325,0)),"")</f>
        <v/>
      </c>
      <c r="N1324" s="127" t="e">
        <f>Audit!#REF!</f>
        <v>#REF!</v>
      </c>
      <c r="O1324" s="127" t="e">
        <f>Audit!#REF!</f>
        <v>#REF!</v>
      </c>
      <c r="P1324" s="127" t="e">
        <f>Audit!#REF!</f>
        <v>#REF!</v>
      </c>
    </row>
    <row r="1325" spans="1:16">
      <c r="A1325" s="127" t="e">
        <f>Audit!#REF!</f>
        <v>#REF!</v>
      </c>
      <c r="B1325" s="127" t="str">
        <f>IFERROR(INDEX(GUTS!AI1326:'GUTS'!BH1326,MATCH(1,GUTS!AK1326:'GUTS'!BI1326,0)),"")</f>
        <v/>
      </c>
      <c r="C1325" s="127" t="str">
        <f>IFERROR(INDEX(GUTS!AJ1326:'GUTS'!BH1326,MATCH(1,GUTS!AK1326:'GUTS'!BI1326,0)),"")</f>
        <v/>
      </c>
      <c r="D1325" s="127" t="str">
        <f>IFERROR(INDEX(GUTS!AI1326:'GUTS'!BH1326,MATCH(2,GUTS!AK1326:'GUTS'!BI1326,0)),"")</f>
        <v/>
      </c>
      <c r="E1325" s="127" t="str">
        <f>IFERROR(INDEX(GUTS!AJ1326:'GUTS'!BH1326,MATCH(2,GUTS!AK1326:'GUTS'!BI1326,0)),"")</f>
        <v/>
      </c>
      <c r="F1325" s="127" t="str">
        <f>IFERROR(INDEX(GUTS!AI1326:'GUTS'!BH1326,MATCH(3,GUTS!AK1326:'GUTS'!BI1326,0)),"")</f>
        <v/>
      </c>
      <c r="G1325" s="127" t="str">
        <f>IFERROR(INDEX(GUTS!AJ1326:'GUTS'!BH1326,MATCH(3,GUTS!AK1326:'GUTS'!BI1326,0)),"")</f>
        <v/>
      </c>
      <c r="H1325" s="127" t="str">
        <f>IFERROR(INDEX(GUTS!AI1326:'GUTS'!BH1326,MATCH(4,GUTS!AK1326:'GUTS'!BI1326,0)),"")</f>
        <v/>
      </c>
      <c r="I1325" s="127" t="str">
        <f>IFERROR(INDEX(GUTS!AJ1326:'GUTS'!BH1326,MATCH(4,GUTS!AK1326:'GUTS'!BI1326,0)),"")</f>
        <v/>
      </c>
      <c r="J1325" s="127" t="str">
        <f>IFERROR(INDEX(GUTS!AI1326:'GUTS'!BH1326,MATCH(5,GUTS!AK1326:'GUTS'!BI1326,0)),"")</f>
        <v/>
      </c>
      <c r="K1325" s="127" t="str">
        <f>IFERROR(INDEX(GUTS!AJ1326:'GUTS'!BH1326,MATCH(5,GUTS!AK1326:'GUTS'!BI1326,0)),"")</f>
        <v/>
      </c>
      <c r="L1325" s="127" t="str">
        <f>IFERROR(INDEX(GUTS!AI1326:'GUTS'!BH1326,MATCH(6,GUTS!AK1326:'GUTS'!BI1326,0)),"")</f>
        <v/>
      </c>
      <c r="M1325" s="127" t="str">
        <f>IFERROR(INDEX(GUTS!AJ1326:'GUTS'!BH1326,MATCH(6,GUTS!AK1326:'GUTS'!BI1326,0)),"")</f>
        <v/>
      </c>
      <c r="N1325" s="127" t="e">
        <f>Audit!#REF!</f>
        <v>#REF!</v>
      </c>
      <c r="O1325" s="127" t="e">
        <f>Audit!#REF!</f>
        <v>#REF!</v>
      </c>
      <c r="P1325" s="127" t="e">
        <f>Audit!#REF!</f>
        <v>#REF!</v>
      </c>
    </row>
    <row r="1326" spans="1:16">
      <c r="A1326" s="127" t="e">
        <f>Audit!#REF!</f>
        <v>#REF!</v>
      </c>
      <c r="B1326" s="127" t="str">
        <f>IFERROR(INDEX(GUTS!AI1327:'GUTS'!BH1327,MATCH(1,GUTS!AK1327:'GUTS'!BI1327,0)),"")</f>
        <v/>
      </c>
      <c r="C1326" s="127" t="str">
        <f>IFERROR(INDEX(GUTS!AJ1327:'GUTS'!BH1327,MATCH(1,GUTS!AK1327:'GUTS'!BI1327,0)),"")</f>
        <v/>
      </c>
      <c r="D1326" s="127" t="str">
        <f>IFERROR(INDEX(GUTS!AI1327:'GUTS'!BH1327,MATCH(2,GUTS!AK1327:'GUTS'!BI1327,0)),"")</f>
        <v/>
      </c>
      <c r="E1326" s="127" t="str">
        <f>IFERROR(INDEX(GUTS!AJ1327:'GUTS'!BH1327,MATCH(2,GUTS!AK1327:'GUTS'!BI1327,0)),"")</f>
        <v/>
      </c>
      <c r="F1326" s="127" t="str">
        <f>IFERROR(INDEX(GUTS!AI1327:'GUTS'!BH1327,MATCH(3,GUTS!AK1327:'GUTS'!BI1327,0)),"")</f>
        <v/>
      </c>
      <c r="G1326" s="127" t="str">
        <f>IFERROR(INDEX(GUTS!AJ1327:'GUTS'!BH1327,MATCH(3,GUTS!AK1327:'GUTS'!BI1327,0)),"")</f>
        <v/>
      </c>
      <c r="H1326" s="127" t="str">
        <f>IFERROR(INDEX(GUTS!AI1327:'GUTS'!BH1327,MATCH(4,GUTS!AK1327:'GUTS'!BI1327,0)),"")</f>
        <v/>
      </c>
      <c r="I1326" s="127" t="str">
        <f>IFERROR(INDEX(GUTS!AJ1327:'GUTS'!BH1327,MATCH(4,GUTS!AK1327:'GUTS'!BI1327,0)),"")</f>
        <v/>
      </c>
      <c r="J1326" s="127" t="str">
        <f>IFERROR(INDEX(GUTS!AI1327:'GUTS'!BH1327,MATCH(5,GUTS!AK1327:'GUTS'!BI1327,0)),"")</f>
        <v/>
      </c>
      <c r="K1326" s="127" t="str">
        <f>IFERROR(INDEX(GUTS!AJ1327:'GUTS'!BH1327,MATCH(5,GUTS!AK1327:'GUTS'!BI1327,0)),"")</f>
        <v/>
      </c>
      <c r="L1326" s="127" t="str">
        <f>IFERROR(INDEX(GUTS!AI1327:'GUTS'!BH1327,MATCH(6,GUTS!AK1327:'GUTS'!BI1327,0)),"")</f>
        <v/>
      </c>
      <c r="M1326" s="127" t="str">
        <f>IFERROR(INDEX(GUTS!AJ1327:'GUTS'!BH1327,MATCH(6,GUTS!AK1327:'GUTS'!BI1327,0)),"")</f>
        <v/>
      </c>
      <c r="N1326" s="127" t="e">
        <f>Audit!#REF!</f>
        <v>#REF!</v>
      </c>
      <c r="O1326" s="127" t="e">
        <f>Audit!#REF!</f>
        <v>#REF!</v>
      </c>
      <c r="P1326" s="127" t="e">
        <f>Audit!#REF!</f>
        <v>#REF!</v>
      </c>
    </row>
    <row r="1327" spans="1:16">
      <c r="A1327" s="127" t="e">
        <f>Audit!#REF!</f>
        <v>#REF!</v>
      </c>
      <c r="B1327" s="127" t="str">
        <f>IFERROR(INDEX(GUTS!AI1328:'GUTS'!BH1328,MATCH(1,GUTS!AK1328:'GUTS'!BI1328,0)),"")</f>
        <v/>
      </c>
      <c r="C1327" s="127" t="str">
        <f>IFERROR(INDEX(GUTS!AJ1328:'GUTS'!BH1328,MATCH(1,GUTS!AK1328:'GUTS'!BI1328,0)),"")</f>
        <v/>
      </c>
      <c r="D1327" s="127" t="str">
        <f>IFERROR(INDEX(GUTS!AI1328:'GUTS'!BH1328,MATCH(2,GUTS!AK1328:'GUTS'!BI1328,0)),"")</f>
        <v/>
      </c>
      <c r="E1327" s="127" t="str">
        <f>IFERROR(INDEX(GUTS!AJ1328:'GUTS'!BH1328,MATCH(2,GUTS!AK1328:'GUTS'!BI1328,0)),"")</f>
        <v/>
      </c>
      <c r="F1327" s="127" t="str">
        <f>IFERROR(INDEX(GUTS!AI1328:'GUTS'!BH1328,MATCH(3,GUTS!AK1328:'GUTS'!BI1328,0)),"")</f>
        <v/>
      </c>
      <c r="G1327" s="127" t="str">
        <f>IFERROR(INDEX(GUTS!AJ1328:'GUTS'!BH1328,MATCH(3,GUTS!AK1328:'GUTS'!BI1328,0)),"")</f>
        <v/>
      </c>
      <c r="H1327" s="127" t="str">
        <f>IFERROR(INDEX(GUTS!AI1328:'GUTS'!BH1328,MATCH(4,GUTS!AK1328:'GUTS'!BI1328,0)),"")</f>
        <v/>
      </c>
      <c r="I1327" s="127" t="str">
        <f>IFERROR(INDEX(GUTS!AJ1328:'GUTS'!BH1328,MATCH(4,GUTS!AK1328:'GUTS'!BI1328,0)),"")</f>
        <v/>
      </c>
      <c r="J1327" s="127" t="str">
        <f>IFERROR(INDEX(GUTS!AI1328:'GUTS'!BH1328,MATCH(5,GUTS!AK1328:'GUTS'!BI1328,0)),"")</f>
        <v/>
      </c>
      <c r="K1327" s="127" t="str">
        <f>IFERROR(INDEX(GUTS!AJ1328:'GUTS'!BH1328,MATCH(5,GUTS!AK1328:'GUTS'!BI1328,0)),"")</f>
        <v/>
      </c>
      <c r="L1327" s="127" t="str">
        <f>IFERROR(INDEX(GUTS!AI1328:'GUTS'!BH1328,MATCH(6,GUTS!AK1328:'GUTS'!BI1328,0)),"")</f>
        <v/>
      </c>
      <c r="M1327" s="127" t="str">
        <f>IFERROR(INDEX(GUTS!AJ1328:'GUTS'!BH1328,MATCH(6,GUTS!AK1328:'GUTS'!BI1328,0)),"")</f>
        <v/>
      </c>
      <c r="N1327" s="127" t="e">
        <f>Audit!#REF!</f>
        <v>#REF!</v>
      </c>
      <c r="O1327" s="127" t="e">
        <f>Audit!#REF!</f>
        <v>#REF!</v>
      </c>
      <c r="P1327" s="127" t="e">
        <f>Audit!#REF!</f>
        <v>#REF!</v>
      </c>
    </row>
    <row r="1328" spans="1:16">
      <c r="A1328" s="127" t="e">
        <f>Audit!#REF!</f>
        <v>#REF!</v>
      </c>
      <c r="B1328" s="127" t="str">
        <f>IFERROR(INDEX(GUTS!AI1329:'GUTS'!BH1329,MATCH(1,GUTS!AK1329:'GUTS'!BI1329,0)),"")</f>
        <v/>
      </c>
      <c r="C1328" s="127" t="str">
        <f>IFERROR(INDEX(GUTS!AJ1329:'GUTS'!BH1329,MATCH(1,GUTS!AK1329:'GUTS'!BI1329,0)),"")</f>
        <v/>
      </c>
      <c r="D1328" s="127" t="str">
        <f>IFERROR(INDEX(GUTS!AI1329:'GUTS'!BH1329,MATCH(2,GUTS!AK1329:'GUTS'!BI1329,0)),"")</f>
        <v/>
      </c>
      <c r="E1328" s="127" t="str">
        <f>IFERROR(INDEX(GUTS!AJ1329:'GUTS'!BH1329,MATCH(2,GUTS!AK1329:'GUTS'!BI1329,0)),"")</f>
        <v/>
      </c>
      <c r="F1328" s="127" t="str">
        <f>IFERROR(INDEX(GUTS!AI1329:'GUTS'!BH1329,MATCH(3,GUTS!AK1329:'GUTS'!BI1329,0)),"")</f>
        <v/>
      </c>
      <c r="G1328" s="127" t="str">
        <f>IFERROR(INDEX(GUTS!AJ1329:'GUTS'!BH1329,MATCH(3,GUTS!AK1329:'GUTS'!BI1329,0)),"")</f>
        <v/>
      </c>
      <c r="H1328" s="127" t="str">
        <f>IFERROR(INDEX(GUTS!AI1329:'GUTS'!BH1329,MATCH(4,GUTS!AK1329:'GUTS'!BI1329,0)),"")</f>
        <v/>
      </c>
      <c r="I1328" s="127" t="str">
        <f>IFERROR(INDEX(GUTS!AJ1329:'GUTS'!BH1329,MATCH(4,GUTS!AK1329:'GUTS'!BI1329,0)),"")</f>
        <v/>
      </c>
      <c r="J1328" s="127" t="str">
        <f>IFERROR(INDEX(GUTS!AI1329:'GUTS'!BH1329,MATCH(5,GUTS!AK1329:'GUTS'!BI1329,0)),"")</f>
        <v/>
      </c>
      <c r="K1328" s="127" t="str">
        <f>IFERROR(INDEX(GUTS!AJ1329:'GUTS'!BH1329,MATCH(5,GUTS!AK1329:'GUTS'!BI1329,0)),"")</f>
        <v/>
      </c>
      <c r="L1328" s="127" t="str">
        <f>IFERROR(INDEX(GUTS!AI1329:'GUTS'!BH1329,MATCH(6,GUTS!AK1329:'GUTS'!BI1329,0)),"")</f>
        <v/>
      </c>
      <c r="M1328" s="127" t="str">
        <f>IFERROR(INDEX(GUTS!AJ1329:'GUTS'!BH1329,MATCH(6,GUTS!AK1329:'GUTS'!BI1329,0)),"")</f>
        <v/>
      </c>
      <c r="N1328" s="127" t="e">
        <f>Audit!#REF!</f>
        <v>#REF!</v>
      </c>
      <c r="O1328" s="127" t="e">
        <f>Audit!#REF!</f>
        <v>#REF!</v>
      </c>
      <c r="P1328" s="127" t="e">
        <f>Audit!#REF!</f>
        <v>#REF!</v>
      </c>
    </row>
    <row r="1329" spans="1:16">
      <c r="A1329" s="127" t="e">
        <f>Audit!#REF!</f>
        <v>#REF!</v>
      </c>
      <c r="B1329" s="127" t="str">
        <f>IFERROR(INDEX(GUTS!AI1330:'GUTS'!BH1330,MATCH(1,GUTS!AK1330:'GUTS'!BI1330,0)),"")</f>
        <v/>
      </c>
      <c r="C1329" s="127" t="str">
        <f>IFERROR(INDEX(GUTS!AJ1330:'GUTS'!BH1330,MATCH(1,GUTS!AK1330:'GUTS'!BI1330,0)),"")</f>
        <v/>
      </c>
      <c r="D1329" s="127" t="str">
        <f>IFERROR(INDEX(GUTS!AI1330:'GUTS'!BH1330,MATCH(2,GUTS!AK1330:'GUTS'!BI1330,0)),"")</f>
        <v/>
      </c>
      <c r="E1329" s="127" t="str">
        <f>IFERROR(INDEX(GUTS!AJ1330:'GUTS'!BH1330,MATCH(2,GUTS!AK1330:'GUTS'!BI1330,0)),"")</f>
        <v/>
      </c>
      <c r="F1329" s="127" t="str">
        <f>IFERROR(INDEX(GUTS!AI1330:'GUTS'!BH1330,MATCH(3,GUTS!AK1330:'GUTS'!BI1330,0)),"")</f>
        <v/>
      </c>
      <c r="G1329" s="127" t="str">
        <f>IFERROR(INDEX(GUTS!AJ1330:'GUTS'!BH1330,MATCH(3,GUTS!AK1330:'GUTS'!BI1330,0)),"")</f>
        <v/>
      </c>
      <c r="H1329" s="127" t="str">
        <f>IFERROR(INDEX(GUTS!AI1330:'GUTS'!BH1330,MATCH(4,GUTS!AK1330:'GUTS'!BI1330,0)),"")</f>
        <v/>
      </c>
      <c r="I1329" s="127" t="str">
        <f>IFERROR(INDEX(GUTS!AJ1330:'GUTS'!BH1330,MATCH(4,GUTS!AK1330:'GUTS'!BI1330,0)),"")</f>
        <v/>
      </c>
      <c r="J1329" s="127" t="str">
        <f>IFERROR(INDEX(GUTS!AI1330:'GUTS'!BH1330,MATCH(5,GUTS!AK1330:'GUTS'!BI1330,0)),"")</f>
        <v/>
      </c>
      <c r="K1329" s="127" t="str">
        <f>IFERROR(INDEX(GUTS!AJ1330:'GUTS'!BH1330,MATCH(5,GUTS!AK1330:'GUTS'!BI1330,0)),"")</f>
        <v/>
      </c>
      <c r="L1329" s="127" t="str">
        <f>IFERROR(INDEX(GUTS!AI1330:'GUTS'!BH1330,MATCH(6,GUTS!AK1330:'GUTS'!BI1330,0)),"")</f>
        <v/>
      </c>
      <c r="M1329" s="127" t="str">
        <f>IFERROR(INDEX(GUTS!AJ1330:'GUTS'!BH1330,MATCH(6,GUTS!AK1330:'GUTS'!BI1330,0)),"")</f>
        <v/>
      </c>
      <c r="N1329" s="127" t="e">
        <f>Audit!#REF!</f>
        <v>#REF!</v>
      </c>
      <c r="O1329" s="127" t="e">
        <f>Audit!#REF!</f>
        <v>#REF!</v>
      </c>
      <c r="P1329" s="127" t="e">
        <f>Audit!#REF!</f>
        <v>#REF!</v>
      </c>
    </row>
    <row r="1330" spans="1:16">
      <c r="A1330" s="127" t="e">
        <f>Audit!#REF!</f>
        <v>#REF!</v>
      </c>
      <c r="B1330" s="127" t="str">
        <f>IFERROR(INDEX(GUTS!AI1331:'GUTS'!BH1331,MATCH(1,GUTS!AK1331:'GUTS'!BI1331,0)),"")</f>
        <v/>
      </c>
      <c r="C1330" s="127" t="str">
        <f>IFERROR(INDEX(GUTS!AJ1331:'GUTS'!BH1331,MATCH(1,GUTS!AK1331:'GUTS'!BI1331,0)),"")</f>
        <v/>
      </c>
      <c r="D1330" s="127" t="str">
        <f>IFERROR(INDEX(GUTS!AI1331:'GUTS'!BH1331,MATCH(2,GUTS!AK1331:'GUTS'!BI1331,0)),"")</f>
        <v/>
      </c>
      <c r="E1330" s="127" t="str">
        <f>IFERROR(INDEX(GUTS!AJ1331:'GUTS'!BH1331,MATCH(2,GUTS!AK1331:'GUTS'!BI1331,0)),"")</f>
        <v/>
      </c>
      <c r="F1330" s="127" t="str">
        <f>IFERROR(INDEX(GUTS!AI1331:'GUTS'!BH1331,MATCH(3,GUTS!AK1331:'GUTS'!BI1331,0)),"")</f>
        <v/>
      </c>
      <c r="G1330" s="127" t="str">
        <f>IFERROR(INDEX(GUTS!AJ1331:'GUTS'!BH1331,MATCH(3,GUTS!AK1331:'GUTS'!BI1331,0)),"")</f>
        <v/>
      </c>
      <c r="H1330" s="127" t="str">
        <f>IFERROR(INDEX(GUTS!AI1331:'GUTS'!BH1331,MATCH(4,GUTS!AK1331:'GUTS'!BI1331,0)),"")</f>
        <v/>
      </c>
      <c r="I1330" s="127" t="str">
        <f>IFERROR(INDEX(GUTS!AJ1331:'GUTS'!BH1331,MATCH(4,GUTS!AK1331:'GUTS'!BI1331,0)),"")</f>
        <v/>
      </c>
      <c r="J1330" s="127" t="str">
        <f>IFERROR(INDEX(GUTS!AI1331:'GUTS'!BH1331,MATCH(5,GUTS!AK1331:'GUTS'!BI1331,0)),"")</f>
        <v/>
      </c>
      <c r="K1330" s="127" t="str">
        <f>IFERROR(INDEX(GUTS!AJ1331:'GUTS'!BH1331,MATCH(5,GUTS!AK1331:'GUTS'!BI1331,0)),"")</f>
        <v/>
      </c>
      <c r="L1330" s="127" t="str">
        <f>IFERROR(INDEX(GUTS!AI1331:'GUTS'!BH1331,MATCH(6,GUTS!AK1331:'GUTS'!BI1331,0)),"")</f>
        <v/>
      </c>
      <c r="M1330" s="127" t="str">
        <f>IFERROR(INDEX(GUTS!AJ1331:'GUTS'!BH1331,MATCH(6,GUTS!AK1331:'GUTS'!BI1331,0)),"")</f>
        <v/>
      </c>
      <c r="N1330" s="127" t="e">
        <f>Audit!#REF!</f>
        <v>#REF!</v>
      </c>
      <c r="O1330" s="127" t="e">
        <f>Audit!#REF!</f>
        <v>#REF!</v>
      </c>
      <c r="P1330" s="127" t="e">
        <f>Audit!#REF!</f>
        <v>#REF!</v>
      </c>
    </row>
    <row r="1331" spans="1:16">
      <c r="A1331" s="127" t="e">
        <f>Audit!#REF!</f>
        <v>#REF!</v>
      </c>
      <c r="B1331" s="127" t="str">
        <f>IFERROR(INDEX(GUTS!AI1332:'GUTS'!BH1332,MATCH(1,GUTS!AK1332:'GUTS'!BI1332,0)),"")</f>
        <v/>
      </c>
      <c r="C1331" s="127" t="str">
        <f>IFERROR(INDEX(GUTS!AJ1332:'GUTS'!BH1332,MATCH(1,GUTS!AK1332:'GUTS'!BI1332,0)),"")</f>
        <v/>
      </c>
      <c r="D1331" s="127" t="str">
        <f>IFERROR(INDEX(GUTS!AI1332:'GUTS'!BH1332,MATCH(2,GUTS!AK1332:'GUTS'!BI1332,0)),"")</f>
        <v/>
      </c>
      <c r="E1331" s="127" t="str">
        <f>IFERROR(INDEX(GUTS!AJ1332:'GUTS'!BH1332,MATCH(2,GUTS!AK1332:'GUTS'!BI1332,0)),"")</f>
        <v/>
      </c>
      <c r="F1331" s="127" t="str">
        <f>IFERROR(INDEX(GUTS!AI1332:'GUTS'!BH1332,MATCH(3,GUTS!AK1332:'GUTS'!BI1332,0)),"")</f>
        <v/>
      </c>
      <c r="G1331" s="127" t="str">
        <f>IFERROR(INDEX(GUTS!AJ1332:'GUTS'!BH1332,MATCH(3,GUTS!AK1332:'GUTS'!BI1332,0)),"")</f>
        <v/>
      </c>
      <c r="H1331" s="127" t="str">
        <f>IFERROR(INDEX(GUTS!AI1332:'GUTS'!BH1332,MATCH(4,GUTS!AK1332:'GUTS'!BI1332,0)),"")</f>
        <v/>
      </c>
      <c r="I1331" s="127" t="str">
        <f>IFERROR(INDEX(GUTS!AJ1332:'GUTS'!BH1332,MATCH(4,GUTS!AK1332:'GUTS'!BI1332,0)),"")</f>
        <v/>
      </c>
      <c r="J1331" s="127" t="str">
        <f>IFERROR(INDEX(GUTS!AI1332:'GUTS'!BH1332,MATCH(5,GUTS!AK1332:'GUTS'!BI1332,0)),"")</f>
        <v/>
      </c>
      <c r="K1331" s="127" t="str">
        <f>IFERROR(INDEX(GUTS!AJ1332:'GUTS'!BH1332,MATCH(5,GUTS!AK1332:'GUTS'!BI1332,0)),"")</f>
        <v/>
      </c>
      <c r="L1331" s="127" t="str">
        <f>IFERROR(INDEX(GUTS!AI1332:'GUTS'!BH1332,MATCH(6,GUTS!AK1332:'GUTS'!BI1332,0)),"")</f>
        <v/>
      </c>
      <c r="M1331" s="127" t="str">
        <f>IFERROR(INDEX(GUTS!AJ1332:'GUTS'!BH1332,MATCH(6,GUTS!AK1332:'GUTS'!BI1332,0)),"")</f>
        <v/>
      </c>
      <c r="N1331" s="127" t="e">
        <f>Audit!#REF!</f>
        <v>#REF!</v>
      </c>
      <c r="O1331" s="127" t="e">
        <f>Audit!#REF!</f>
        <v>#REF!</v>
      </c>
      <c r="P1331" s="127" t="e">
        <f>Audit!#REF!</f>
        <v>#REF!</v>
      </c>
    </row>
    <row r="1332" spans="1:16">
      <c r="A1332" s="127" t="e">
        <f>Audit!#REF!</f>
        <v>#REF!</v>
      </c>
      <c r="B1332" s="127" t="str">
        <f>IFERROR(INDEX(GUTS!AI1333:'GUTS'!BH1333,MATCH(1,GUTS!AK1333:'GUTS'!BI1333,0)),"")</f>
        <v/>
      </c>
      <c r="C1332" s="127" t="str">
        <f>IFERROR(INDEX(GUTS!AJ1333:'GUTS'!BH1333,MATCH(1,GUTS!AK1333:'GUTS'!BI1333,0)),"")</f>
        <v/>
      </c>
      <c r="D1332" s="127" t="str">
        <f>IFERROR(INDEX(GUTS!AI1333:'GUTS'!BH1333,MATCH(2,GUTS!AK1333:'GUTS'!BI1333,0)),"")</f>
        <v/>
      </c>
      <c r="E1332" s="127" t="str">
        <f>IFERROR(INDEX(GUTS!AJ1333:'GUTS'!BH1333,MATCH(2,GUTS!AK1333:'GUTS'!BI1333,0)),"")</f>
        <v/>
      </c>
      <c r="F1332" s="127" t="str">
        <f>IFERROR(INDEX(GUTS!AI1333:'GUTS'!BH1333,MATCH(3,GUTS!AK1333:'GUTS'!BI1333,0)),"")</f>
        <v/>
      </c>
      <c r="G1332" s="127" t="str">
        <f>IFERROR(INDEX(GUTS!AJ1333:'GUTS'!BH1333,MATCH(3,GUTS!AK1333:'GUTS'!BI1333,0)),"")</f>
        <v/>
      </c>
      <c r="H1332" s="127" t="str">
        <f>IFERROR(INDEX(GUTS!AI1333:'GUTS'!BH1333,MATCH(4,GUTS!AK1333:'GUTS'!BI1333,0)),"")</f>
        <v/>
      </c>
      <c r="I1332" s="127" t="str">
        <f>IFERROR(INDEX(GUTS!AJ1333:'GUTS'!BH1333,MATCH(4,GUTS!AK1333:'GUTS'!BI1333,0)),"")</f>
        <v/>
      </c>
      <c r="J1332" s="127" t="str">
        <f>IFERROR(INDEX(GUTS!AI1333:'GUTS'!BH1333,MATCH(5,GUTS!AK1333:'GUTS'!BI1333,0)),"")</f>
        <v/>
      </c>
      <c r="K1332" s="127" t="str">
        <f>IFERROR(INDEX(GUTS!AJ1333:'GUTS'!BH1333,MATCH(5,GUTS!AK1333:'GUTS'!BI1333,0)),"")</f>
        <v/>
      </c>
      <c r="L1332" s="127" t="str">
        <f>IFERROR(INDEX(GUTS!AI1333:'GUTS'!BH1333,MATCH(6,GUTS!AK1333:'GUTS'!BI1333,0)),"")</f>
        <v/>
      </c>
      <c r="M1332" s="127" t="str">
        <f>IFERROR(INDEX(GUTS!AJ1333:'GUTS'!BH1333,MATCH(6,GUTS!AK1333:'GUTS'!BI1333,0)),"")</f>
        <v/>
      </c>
      <c r="N1332" s="127" t="e">
        <f>Audit!#REF!</f>
        <v>#REF!</v>
      </c>
      <c r="O1332" s="127" t="e">
        <f>Audit!#REF!</f>
        <v>#REF!</v>
      </c>
      <c r="P1332" s="127" t="e">
        <f>Audit!#REF!</f>
        <v>#REF!</v>
      </c>
    </row>
    <row r="1333" spans="1:16">
      <c r="A1333" s="127" t="e">
        <f>Audit!#REF!</f>
        <v>#REF!</v>
      </c>
      <c r="B1333" s="127" t="str">
        <f>IFERROR(INDEX(GUTS!AI1334:'GUTS'!BH1334,MATCH(1,GUTS!AK1334:'GUTS'!BI1334,0)),"")</f>
        <v/>
      </c>
      <c r="C1333" s="127" t="str">
        <f>IFERROR(INDEX(GUTS!AJ1334:'GUTS'!BH1334,MATCH(1,GUTS!AK1334:'GUTS'!BI1334,0)),"")</f>
        <v/>
      </c>
      <c r="D1333" s="127" t="str">
        <f>IFERROR(INDEX(GUTS!AI1334:'GUTS'!BH1334,MATCH(2,GUTS!AK1334:'GUTS'!BI1334,0)),"")</f>
        <v/>
      </c>
      <c r="E1333" s="127" t="str">
        <f>IFERROR(INDEX(GUTS!AJ1334:'GUTS'!BH1334,MATCH(2,GUTS!AK1334:'GUTS'!BI1334,0)),"")</f>
        <v/>
      </c>
      <c r="F1333" s="127" t="str">
        <f>IFERROR(INDEX(GUTS!AI1334:'GUTS'!BH1334,MATCH(3,GUTS!AK1334:'GUTS'!BI1334,0)),"")</f>
        <v/>
      </c>
      <c r="G1333" s="127" t="str">
        <f>IFERROR(INDEX(GUTS!AJ1334:'GUTS'!BH1334,MATCH(3,GUTS!AK1334:'GUTS'!BI1334,0)),"")</f>
        <v/>
      </c>
      <c r="H1333" s="127" t="str">
        <f>IFERROR(INDEX(GUTS!AI1334:'GUTS'!BH1334,MATCH(4,GUTS!AK1334:'GUTS'!BI1334,0)),"")</f>
        <v/>
      </c>
      <c r="I1333" s="127" t="str">
        <f>IFERROR(INDEX(GUTS!AJ1334:'GUTS'!BH1334,MATCH(4,GUTS!AK1334:'GUTS'!BI1334,0)),"")</f>
        <v/>
      </c>
      <c r="J1333" s="127" t="str">
        <f>IFERROR(INDEX(GUTS!AI1334:'GUTS'!BH1334,MATCH(5,GUTS!AK1334:'GUTS'!BI1334,0)),"")</f>
        <v/>
      </c>
      <c r="K1333" s="127" t="str">
        <f>IFERROR(INDEX(GUTS!AJ1334:'GUTS'!BH1334,MATCH(5,GUTS!AK1334:'GUTS'!BI1334,0)),"")</f>
        <v/>
      </c>
      <c r="L1333" s="127" t="str">
        <f>IFERROR(INDEX(GUTS!AI1334:'GUTS'!BH1334,MATCH(6,GUTS!AK1334:'GUTS'!BI1334,0)),"")</f>
        <v/>
      </c>
      <c r="M1333" s="127" t="str">
        <f>IFERROR(INDEX(GUTS!AJ1334:'GUTS'!BH1334,MATCH(6,GUTS!AK1334:'GUTS'!BI1334,0)),"")</f>
        <v/>
      </c>
      <c r="N1333" s="127" t="e">
        <f>Audit!#REF!</f>
        <v>#REF!</v>
      </c>
      <c r="O1333" s="127" t="e">
        <f>Audit!#REF!</f>
        <v>#REF!</v>
      </c>
      <c r="P1333" s="127" t="e">
        <f>Audit!#REF!</f>
        <v>#REF!</v>
      </c>
    </row>
    <row r="1334" spans="1:16">
      <c r="A1334" s="127" t="e">
        <f>Audit!#REF!</f>
        <v>#REF!</v>
      </c>
      <c r="B1334" s="127" t="str">
        <f>IFERROR(INDEX(GUTS!AI1335:'GUTS'!BH1335,MATCH(1,GUTS!AK1335:'GUTS'!BI1335,0)),"")</f>
        <v/>
      </c>
      <c r="C1334" s="127" t="str">
        <f>IFERROR(INDEX(GUTS!AJ1335:'GUTS'!BH1335,MATCH(1,GUTS!AK1335:'GUTS'!BI1335,0)),"")</f>
        <v/>
      </c>
      <c r="D1334" s="127" t="str">
        <f>IFERROR(INDEX(GUTS!AI1335:'GUTS'!BH1335,MATCH(2,GUTS!AK1335:'GUTS'!BI1335,0)),"")</f>
        <v/>
      </c>
      <c r="E1334" s="127" t="str">
        <f>IFERROR(INDEX(GUTS!AJ1335:'GUTS'!BH1335,MATCH(2,GUTS!AK1335:'GUTS'!BI1335,0)),"")</f>
        <v/>
      </c>
      <c r="F1334" s="127" t="str">
        <f>IFERROR(INDEX(GUTS!AI1335:'GUTS'!BH1335,MATCH(3,GUTS!AK1335:'GUTS'!BI1335,0)),"")</f>
        <v/>
      </c>
      <c r="G1334" s="127" t="str">
        <f>IFERROR(INDEX(GUTS!AJ1335:'GUTS'!BH1335,MATCH(3,GUTS!AK1335:'GUTS'!BI1335,0)),"")</f>
        <v/>
      </c>
      <c r="H1334" s="127" t="str">
        <f>IFERROR(INDEX(GUTS!AI1335:'GUTS'!BH1335,MATCH(4,GUTS!AK1335:'GUTS'!BI1335,0)),"")</f>
        <v/>
      </c>
      <c r="I1334" s="127" t="str">
        <f>IFERROR(INDEX(GUTS!AJ1335:'GUTS'!BH1335,MATCH(4,GUTS!AK1335:'GUTS'!BI1335,0)),"")</f>
        <v/>
      </c>
      <c r="J1334" s="127" t="str">
        <f>IFERROR(INDEX(GUTS!AI1335:'GUTS'!BH1335,MATCH(5,GUTS!AK1335:'GUTS'!BI1335,0)),"")</f>
        <v/>
      </c>
      <c r="K1334" s="127" t="str">
        <f>IFERROR(INDEX(GUTS!AJ1335:'GUTS'!BH1335,MATCH(5,GUTS!AK1335:'GUTS'!BI1335,0)),"")</f>
        <v/>
      </c>
      <c r="L1334" s="127" t="str">
        <f>IFERROR(INDEX(GUTS!AI1335:'GUTS'!BH1335,MATCH(6,GUTS!AK1335:'GUTS'!BI1335,0)),"")</f>
        <v/>
      </c>
      <c r="M1334" s="127" t="str">
        <f>IFERROR(INDEX(GUTS!AJ1335:'GUTS'!BH1335,MATCH(6,GUTS!AK1335:'GUTS'!BI1335,0)),"")</f>
        <v/>
      </c>
      <c r="N1334" s="127" t="e">
        <f>Audit!#REF!</f>
        <v>#REF!</v>
      </c>
      <c r="O1334" s="127" t="e">
        <f>Audit!#REF!</f>
        <v>#REF!</v>
      </c>
      <c r="P1334" s="127" t="e">
        <f>Audit!#REF!</f>
        <v>#REF!</v>
      </c>
    </row>
    <row r="1335" spans="1:16">
      <c r="A1335" s="127" t="e">
        <f>Audit!#REF!</f>
        <v>#REF!</v>
      </c>
      <c r="B1335" s="127" t="str">
        <f>IFERROR(INDEX(GUTS!AI1336:'GUTS'!BH1336,MATCH(1,GUTS!AK1336:'GUTS'!BI1336,0)),"")</f>
        <v/>
      </c>
      <c r="C1335" s="127" t="str">
        <f>IFERROR(INDEX(GUTS!AJ1336:'GUTS'!BH1336,MATCH(1,GUTS!AK1336:'GUTS'!BI1336,0)),"")</f>
        <v/>
      </c>
      <c r="D1335" s="127" t="str">
        <f>IFERROR(INDEX(GUTS!AI1336:'GUTS'!BH1336,MATCH(2,GUTS!AK1336:'GUTS'!BI1336,0)),"")</f>
        <v/>
      </c>
      <c r="E1335" s="127" t="str">
        <f>IFERROR(INDEX(GUTS!AJ1336:'GUTS'!BH1336,MATCH(2,GUTS!AK1336:'GUTS'!BI1336,0)),"")</f>
        <v/>
      </c>
      <c r="F1335" s="127" t="str">
        <f>IFERROR(INDEX(GUTS!AI1336:'GUTS'!BH1336,MATCH(3,GUTS!AK1336:'GUTS'!BI1336,0)),"")</f>
        <v/>
      </c>
      <c r="G1335" s="127" t="str">
        <f>IFERROR(INDEX(GUTS!AJ1336:'GUTS'!BH1336,MATCH(3,GUTS!AK1336:'GUTS'!BI1336,0)),"")</f>
        <v/>
      </c>
      <c r="H1335" s="127" t="str">
        <f>IFERROR(INDEX(GUTS!AI1336:'GUTS'!BH1336,MATCH(4,GUTS!AK1336:'GUTS'!BI1336,0)),"")</f>
        <v/>
      </c>
      <c r="I1335" s="127" t="str">
        <f>IFERROR(INDEX(GUTS!AJ1336:'GUTS'!BH1336,MATCH(4,GUTS!AK1336:'GUTS'!BI1336,0)),"")</f>
        <v/>
      </c>
      <c r="J1335" s="127" t="str">
        <f>IFERROR(INDEX(GUTS!AI1336:'GUTS'!BH1336,MATCH(5,GUTS!AK1336:'GUTS'!BI1336,0)),"")</f>
        <v/>
      </c>
      <c r="K1335" s="127" t="str">
        <f>IFERROR(INDEX(GUTS!AJ1336:'GUTS'!BH1336,MATCH(5,GUTS!AK1336:'GUTS'!BI1336,0)),"")</f>
        <v/>
      </c>
      <c r="L1335" s="127" t="str">
        <f>IFERROR(INDEX(GUTS!AI1336:'GUTS'!BH1336,MATCH(6,GUTS!AK1336:'GUTS'!BI1336,0)),"")</f>
        <v/>
      </c>
      <c r="M1335" s="127" t="str">
        <f>IFERROR(INDEX(GUTS!AJ1336:'GUTS'!BH1336,MATCH(6,GUTS!AK1336:'GUTS'!BI1336,0)),"")</f>
        <v/>
      </c>
      <c r="N1335" s="127" t="e">
        <f>Audit!#REF!</f>
        <v>#REF!</v>
      </c>
      <c r="O1335" s="127" t="e">
        <f>Audit!#REF!</f>
        <v>#REF!</v>
      </c>
      <c r="P1335" s="127" t="e">
        <f>Audit!#REF!</f>
        <v>#REF!</v>
      </c>
    </row>
    <row r="1336" spans="1:16">
      <c r="A1336" s="127" t="e">
        <f>Audit!#REF!</f>
        <v>#REF!</v>
      </c>
      <c r="B1336" s="127" t="str">
        <f>IFERROR(INDEX(GUTS!AI1337:'GUTS'!BH1337,MATCH(1,GUTS!AK1337:'GUTS'!BI1337,0)),"")</f>
        <v/>
      </c>
      <c r="C1336" s="127" t="str">
        <f>IFERROR(INDEX(GUTS!AJ1337:'GUTS'!BH1337,MATCH(1,GUTS!AK1337:'GUTS'!BI1337,0)),"")</f>
        <v/>
      </c>
      <c r="D1336" s="127" t="str">
        <f>IFERROR(INDEX(GUTS!AI1337:'GUTS'!BH1337,MATCH(2,GUTS!AK1337:'GUTS'!BI1337,0)),"")</f>
        <v/>
      </c>
      <c r="E1336" s="127" t="str">
        <f>IFERROR(INDEX(GUTS!AJ1337:'GUTS'!BH1337,MATCH(2,GUTS!AK1337:'GUTS'!BI1337,0)),"")</f>
        <v/>
      </c>
      <c r="F1336" s="127" t="str">
        <f>IFERROR(INDEX(GUTS!AI1337:'GUTS'!BH1337,MATCH(3,GUTS!AK1337:'GUTS'!BI1337,0)),"")</f>
        <v/>
      </c>
      <c r="G1336" s="127" t="str">
        <f>IFERROR(INDEX(GUTS!AJ1337:'GUTS'!BH1337,MATCH(3,GUTS!AK1337:'GUTS'!BI1337,0)),"")</f>
        <v/>
      </c>
      <c r="H1336" s="127" t="str">
        <f>IFERROR(INDEX(GUTS!AI1337:'GUTS'!BH1337,MATCH(4,GUTS!AK1337:'GUTS'!BI1337,0)),"")</f>
        <v/>
      </c>
      <c r="I1336" s="127" t="str">
        <f>IFERROR(INDEX(GUTS!AJ1337:'GUTS'!BH1337,MATCH(4,GUTS!AK1337:'GUTS'!BI1337,0)),"")</f>
        <v/>
      </c>
      <c r="J1336" s="127" t="str">
        <f>IFERROR(INDEX(GUTS!AI1337:'GUTS'!BH1337,MATCH(5,GUTS!AK1337:'GUTS'!BI1337,0)),"")</f>
        <v/>
      </c>
      <c r="K1336" s="127" t="str">
        <f>IFERROR(INDEX(GUTS!AJ1337:'GUTS'!BH1337,MATCH(5,GUTS!AK1337:'GUTS'!BI1337,0)),"")</f>
        <v/>
      </c>
      <c r="L1336" s="127" t="str">
        <f>IFERROR(INDEX(GUTS!AI1337:'GUTS'!BH1337,MATCH(6,GUTS!AK1337:'GUTS'!BI1337,0)),"")</f>
        <v/>
      </c>
      <c r="M1336" s="127" t="str">
        <f>IFERROR(INDEX(GUTS!AJ1337:'GUTS'!BH1337,MATCH(6,GUTS!AK1337:'GUTS'!BI1337,0)),"")</f>
        <v/>
      </c>
      <c r="N1336" s="127" t="e">
        <f>Audit!#REF!</f>
        <v>#REF!</v>
      </c>
      <c r="O1336" s="127" t="e">
        <f>Audit!#REF!</f>
        <v>#REF!</v>
      </c>
      <c r="P1336" s="127" t="e">
        <f>Audit!#REF!</f>
        <v>#REF!</v>
      </c>
    </row>
    <row r="1337" spans="1:16" hidden="1">
      <c r="A1337" s="127">
        <f>Audit!A103</f>
        <v>0</v>
      </c>
      <c r="B1337" s="127" t="str">
        <f>IFERROR(INDEX(GUTS!AI1338:'GUTS'!BH1338,MATCH(1,GUTS!AK1338:'GUTS'!BI1338,0)),"")</f>
        <v/>
      </c>
      <c r="C1337" s="127" t="str">
        <f>IFERROR(INDEX(GUTS!AJ1338:'GUTS'!BH1338,MATCH(1,GUTS!AK1338:'GUTS'!BI1338,0)),"")</f>
        <v/>
      </c>
      <c r="D1337" s="127" t="str">
        <f>IFERROR(INDEX(GUTS!AI1338:'GUTS'!BH1338,MATCH(2,GUTS!AK1338:'GUTS'!BI1338,0)),"")</f>
        <v/>
      </c>
      <c r="E1337" s="127" t="str">
        <f>IFERROR(INDEX(GUTS!AJ1338:'GUTS'!BH1338,MATCH(2,GUTS!AK1338:'GUTS'!BI1338,0)),"")</f>
        <v/>
      </c>
      <c r="F1337" s="127" t="str">
        <f>IFERROR(INDEX(GUTS!AI1338:'GUTS'!BH1338,MATCH(3,GUTS!AK1338:'GUTS'!BI1338,0)),"")</f>
        <v/>
      </c>
      <c r="G1337" s="127" t="str">
        <f>IFERROR(INDEX(GUTS!AJ1338:'GUTS'!BH1338,MATCH(3,GUTS!AK1338:'GUTS'!BI1338,0)),"")</f>
        <v/>
      </c>
      <c r="H1337" s="127" t="str">
        <f>IFERROR(INDEX(GUTS!AI1338:'GUTS'!BH1338,MATCH(4,GUTS!AK1338:'GUTS'!BI1338,0)),"")</f>
        <v/>
      </c>
      <c r="I1337" s="127" t="str">
        <f>IFERROR(INDEX(GUTS!AJ1338:'GUTS'!BH1338,MATCH(4,GUTS!AK1338:'GUTS'!BI1338,0)),"")</f>
        <v/>
      </c>
      <c r="J1337" s="127" t="str">
        <f>IFERROR(INDEX(GUTS!AI1338:'GUTS'!BH1338,MATCH(5,GUTS!AK1338:'GUTS'!BI1338,0)),"")</f>
        <v/>
      </c>
      <c r="K1337" s="127" t="str">
        <f>IFERROR(INDEX(GUTS!AJ1338:'GUTS'!BH1338,MATCH(5,GUTS!AK1338:'GUTS'!BI1338,0)),"")</f>
        <v/>
      </c>
      <c r="L1337" s="127" t="str">
        <f>IFERROR(INDEX(GUTS!AI1338:'GUTS'!BH1338,MATCH(6,GUTS!AK1338:'GUTS'!BI1338,0)),"")</f>
        <v/>
      </c>
      <c r="M1337" s="127" t="str">
        <f>IFERROR(INDEX(GUTS!AJ1338:'GUTS'!BH1338,MATCH(6,GUTS!AK1338:'GUTS'!BI1338,0)),"")</f>
        <v/>
      </c>
      <c r="N1337" s="127">
        <f>Audit!X103</f>
        <v>0</v>
      </c>
      <c r="O1337" s="127">
        <f>Audit!K103</f>
        <v>0</v>
      </c>
      <c r="P1337" s="127">
        <f>Audit!L103</f>
        <v>0</v>
      </c>
    </row>
    <row r="1338" spans="1:16" hidden="1">
      <c r="A1338" s="127">
        <f>Audit!A104</f>
        <v>0</v>
      </c>
      <c r="B1338" s="127" t="str">
        <f>IFERROR(INDEX(GUTS!AI1339:'GUTS'!BH1339,MATCH(1,GUTS!AK1339:'GUTS'!BI1339,0)),"")</f>
        <v/>
      </c>
      <c r="C1338" s="127" t="str">
        <f>IFERROR(INDEX(GUTS!AJ1339:'GUTS'!BH1339,MATCH(1,GUTS!AK1339:'GUTS'!BI1339,0)),"")</f>
        <v/>
      </c>
      <c r="D1338" s="127" t="str">
        <f>IFERROR(INDEX(GUTS!AI1339:'GUTS'!BH1339,MATCH(2,GUTS!AK1339:'GUTS'!BI1339,0)),"")</f>
        <v/>
      </c>
      <c r="E1338" s="127" t="str">
        <f>IFERROR(INDEX(GUTS!AJ1339:'GUTS'!BH1339,MATCH(2,GUTS!AK1339:'GUTS'!BI1339,0)),"")</f>
        <v/>
      </c>
      <c r="F1338" s="127" t="str">
        <f>IFERROR(INDEX(GUTS!AI1339:'GUTS'!BH1339,MATCH(3,GUTS!AK1339:'GUTS'!BI1339,0)),"")</f>
        <v/>
      </c>
      <c r="G1338" s="127" t="str">
        <f>IFERROR(INDEX(GUTS!AJ1339:'GUTS'!BH1339,MATCH(3,GUTS!AK1339:'GUTS'!BI1339,0)),"")</f>
        <v/>
      </c>
      <c r="H1338" s="127" t="str">
        <f>IFERROR(INDEX(GUTS!AI1339:'GUTS'!BH1339,MATCH(4,GUTS!AK1339:'GUTS'!BI1339,0)),"")</f>
        <v/>
      </c>
      <c r="I1338" s="127" t="str">
        <f>IFERROR(INDEX(GUTS!AJ1339:'GUTS'!BH1339,MATCH(4,GUTS!AK1339:'GUTS'!BI1339,0)),"")</f>
        <v/>
      </c>
      <c r="J1338" s="127" t="str">
        <f>IFERROR(INDEX(GUTS!AI1339:'GUTS'!BH1339,MATCH(5,GUTS!AK1339:'GUTS'!BI1339,0)),"")</f>
        <v/>
      </c>
      <c r="K1338" s="127" t="str">
        <f>IFERROR(INDEX(GUTS!AJ1339:'GUTS'!BH1339,MATCH(5,GUTS!AK1339:'GUTS'!BI1339,0)),"")</f>
        <v/>
      </c>
      <c r="L1338" s="127" t="str">
        <f>IFERROR(INDEX(GUTS!AI1339:'GUTS'!BH1339,MATCH(6,GUTS!AK1339:'GUTS'!BI1339,0)),"")</f>
        <v/>
      </c>
      <c r="M1338" s="127" t="str">
        <f>IFERROR(INDEX(GUTS!AJ1339:'GUTS'!BH1339,MATCH(6,GUTS!AK1339:'GUTS'!BI1339,0)),"")</f>
        <v/>
      </c>
      <c r="N1338" s="127">
        <f>Audit!X104</f>
        <v>0</v>
      </c>
      <c r="O1338" s="127">
        <f>Audit!K104</f>
        <v>0</v>
      </c>
      <c r="P1338" s="127">
        <f>Audit!L104</f>
        <v>0</v>
      </c>
    </row>
    <row r="1339" spans="1:16" hidden="1">
      <c r="A1339" s="127">
        <f>Audit!A105</f>
        <v>0</v>
      </c>
      <c r="B1339" s="127" t="str">
        <f>IFERROR(INDEX(GUTS!AI1340:'GUTS'!BH1340,MATCH(1,GUTS!AK1340:'GUTS'!BI1340,0)),"")</f>
        <v/>
      </c>
      <c r="C1339" s="127" t="str">
        <f>IFERROR(INDEX(GUTS!AJ1340:'GUTS'!BH1340,MATCH(1,GUTS!AK1340:'GUTS'!BI1340,0)),"")</f>
        <v/>
      </c>
      <c r="D1339" s="127" t="str">
        <f>IFERROR(INDEX(GUTS!AI1340:'GUTS'!BH1340,MATCH(2,GUTS!AK1340:'GUTS'!BI1340,0)),"")</f>
        <v/>
      </c>
      <c r="E1339" s="127" t="str">
        <f>IFERROR(INDEX(GUTS!AJ1340:'GUTS'!BH1340,MATCH(2,GUTS!AK1340:'GUTS'!BI1340,0)),"")</f>
        <v/>
      </c>
      <c r="F1339" s="127" t="str">
        <f>IFERROR(INDEX(GUTS!AI1340:'GUTS'!BH1340,MATCH(3,GUTS!AK1340:'GUTS'!BI1340,0)),"")</f>
        <v/>
      </c>
      <c r="G1339" s="127" t="str">
        <f>IFERROR(INDEX(GUTS!AJ1340:'GUTS'!BH1340,MATCH(3,GUTS!AK1340:'GUTS'!BI1340,0)),"")</f>
        <v/>
      </c>
      <c r="H1339" s="127" t="str">
        <f>IFERROR(INDEX(GUTS!AI1340:'GUTS'!BH1340,MATCH(4,GUTS!AK1340:'GUTS'!BI1340,0)),"")</f>
        <v/>
      </c>
      <c r="I1339" s="127" t="str">
        <f>IFERROR(INDEX(GUTS!AJ1340:'GUTS'!BH1340,MATCH(4,GUTS!AK1340:'GUTS'!BI1340,0)),"")</f>
        <v/>
      </c>
      <c r="J1339" s="127" t="str">
        <f>IFERROR(INDEX(GUTS!AI1340:'GUTS'!BH1340,MATCH(5,GUTS!AK1340:'GUTS'!BI1340,0)),"")</f>
        <v/>
      </c>
      <c r="K1339" s="127" t="str">
        <f>IFERROR(INDEX(GUTS!AJ1340:'GUTS'!BH1340,MATCH(5,GUTS!AK1340:'GUTS'!BI1340,0)),"")</f>
        <v/>
      </c>
      <c r="L1339" s="127" t="str">
        <f>IFERROR(INDEX(GUTS!AI1340:'GUTS'!BH1340,MATCH(6,GUTS!AK1340:'GUTS'!BI1340,0)),"")</f>
        <v/>
      </c>
      <c r="M1339" s="127" t="str">
        <f>IFERROR(INDEX(GUTS!AJ1340:'GUTS'!BH1340,MATCH(6,GUTS!AK1340:'GUTS'!BI1340,0)),"")</f>
        <v/>
      </c>
      <c r="N1339" s="127">
        <f>Audit!X105</f>
        <v>0</v>
      </c>
      <c r="O1339" s="127">
        <f>Audit!K105</f>
        <v>0</v>
      </c>
      <c r="P1339" s="127">
        <f>Audit!L105</f>
        <v>0</v>
      </c>
    </row>
    <row r="1340" spans="1:16" hidden="1">
      <c r="A1340" s="127">
        <f>Audit!A106</f>
        <v>0</v>
      </c>
      <c r="B1340" s="127" t="str">
        <f>IFERROR(INDEX(GUTS!AI1341:'GUTS'!BH1341,MATCH(1,GUTS!AK1341:'GUTS'!BI1341,0)),"")</f>
        <v/>
      </c>
      <c r="C1340" s="127" t="str">
        <f>IFERROR(INDEX(GUTS!AJ1341:'GUTS'!BH1341,MATCH(1,GUTS!AK1341:'GUTS'!BI1341,0)),"")</f>
        <v/>
      </c>
      <c r="D1340" s="127" t="str">
        <f>IFERROR(INDEX(GUTS!AI1341:'GUTS'!BH1341,MATCH(2,GUTS!AK1341:'GUTS'!BI1341,0)),"")</f>
        <v/>
      </c>
      <c r="E1340" s="127" t="str">
        <f>IFERROR(INDEX(GUTS!AJ1341:'GUTS'!BH1341,MATCH(2,GUTS!AK1341:'GUTS'!BI1341,0)),"")</f>
        <v/>
      </c>
      <c r="F1340" s="127" t="str">
        <f>IFERROR(INDEX(GUTS!AI1341:'GUTS'!BH1341,MATCH(3,GUTS!AK1341:'GUTS'!BI1341,0)),"")</f>
        <v/>
      </c>
      <c r="G1340" s="127" t="str">
        <f>IFERROR(INDEX(GUTS!AJ1341:'GUTS'!BH1341,MATCH(3,GUTS!AK1341:'GUTS'!BI1341,0)),"")</f>
        <v/>
      </c>
      <c r="H1340" s="127" t="str">
        <f>IFERROR(INDEX(GUTS!AI1341:'GUTS'!BH1341,MATCH(4,GUTS!AK1341:'GUTS'!BI1341,0)),"")</f>
        <v/>
      </c>
      <c r="I1340" s="127" t="str">
        <f>IFERROR(INDEX(GUTS!AJ1341:'GUTS'!BH1341,MATCH(4,GUTS!AK1341:'GUTS'!BI1341,0)),"")</f>
        <v/>
      </c>
      <c r="J1340" s="127" t="str">
        <f>IFERROR(INDEX(GUTS!AI1341:'GUTS'!BH1341,MATCH(5,GUTS!AK1341:'GUTS'!BI1341,0)),"")</f>
        <v/>
      </c>
      <c r="K1340" s="127" t="str">
        <f>IFERROR(INDEX(GUTS!AJ1341:'GUTS'!BH1341,MATCH(5,GUTS!AK1341:'GUTS'!BI1341,0)),"")</f>
        <v/>
      </c>
      <c r="L1340" s="127" t="str">
        <f>IFERROR(INDEX(GUTS!AI1341:'GUTS'!BH1341,MATCH(6,GUTS!AK1341:'GUTS'!BI1341,0)),"")</f>
        <v/>
      </c>
      <c r="M1340" s="127" t="str">
        <f>IFERROR(INDEX(GUTS!AJ1341:'GUTS'!BH1341,MATCH(6,GUTS!AK1341:'GUTS'!BI1341,0)),"")</f>
        <v/>
      </c>
      <c r="N1340" s="127">
        <f>Audit!X106</f>
        <v>0</v>
      </c>
      <c r="O1340" s="127">
        <f>Audit!K106</f>
        <v>0</v>
      </c>
      <c r="P1340" s="127">
        <f>Audit!L106</f>
        <v>0</v>
      </c>
    </row>
    <row r="1341" spans="1:16" hidden="1">
      <c r="A1341" s="127">
        <f>Audit!A107</f>
        <v>0</v>
      </c>
      <c r="B1341" s="127" t="str">
        <f>IFERROR(INDEX(GUTS!AI1342:'GUTS'!BH1342,MATCH(1,GUTS!AK1342:'GUTS'!BI1342,0)),"")</f>
        <v/>
      </c>
      <c r="C1341" s="127" t="str">
        <f>IFERROR(INDEX(GUTS!AJ1342:'GUTS'!BH1342,MATCH(1,GUTS!AK1342:'GUTS'!BI1342,0)),"")</f>
        <v/>
      </c>
      <c r="D1341" s="127" t="str">
        <f>IFERROR(INDEX(GUTS!AI1342:'GUTS'!BH1342,MATCH(2,GUTS!AK1342:'GUTS'!BI1342,0)),"")</f>
        <v/>
      </c>
      <c r="E1341" s="127" t="str">
        <f>IFERROR(INDEX(GUTS!AJ1342:'GUTS'!BH1342,MATCH(2,GUTS!AK1342:'GUTS'!BI1342,0)),"")</f>
        <v/>
      </c>
      <c r="F1341" s="127" t="str">
        <f>IFERROR(INDEX(GUTS!AI1342:'GUTS'!BH1342,MATCH(3,GUTS!AK1342:'GUTS'!BI1342,0)),"")</f>
        <v/>
      </c>
      <c r="G1341" s="127" t="str">
        <f>IFERROR(INDEX(GUTS!AJ1342:'GUTS'!BH1342,MATCH(3,GUTS!AK1342:'GUTS'!BI1342,0)),"")</f>
        <v/>
      </c>
      <c r="H1341" s="127" t="str">
        <f>IFERROR(INDEX(GUTS!AI1342:'GUTS'!BH1342,MATCH(4,GUTS!AK1342:'GUTS'!BI1342,0)),"")</f>
        <v/>
      </c>
      <c r="I1341" s="127" t="str">
        <f>IFERROR(INDEX(GUTS!AJ1342:'GUTS'!BH1342,MATCH(4,GUTS!AK1342:'GUTS'!BI1342,0)),"")</f>
        <v/>
      </c>
      <c r="J1341" s="127" t="str">
        <f>IFERROR(INDEX(GUTS!AI1342:'GUTS'!BH1342,MATCH(5,GUTS!AK1342:'GUTS'!BI1342,0)),"")</f>
        <v/>
      </c>
      <c r="K1341" s="127" t="str">
        <f>IFERROR(INDEX(GUTS!AJ1342:'GUTS'!BH1342,MATCH(5,GUTS!AK1342:'GUTS'!BI1342,0)),"")</f>
        <v/>
      </c>
      <c r="L1341" s="127" t="str">
        <f>IFERROR(INDEX(GUTS!AI1342:'GUTS'!BH1342,MATCH(6,GUTS!AK1342:'GUTS'!BI1342,0)),"")</f>
        <v/>
      </c>
      <c r="M1341" s="127" t="str">
        <f>IFERROR(INDEX(GUTS!AJ1342:'GUTS'!BH1342,MATCH(6,GUTS!AK1342:'GUTS'!BI1342,0)),"")</f>
        <v/>
      </c>
      <c r="N1341" s="127">
        <f>Audit!X107</f>
        <v>0</v>
      </c>
      <c r="O1341" s="127">
        <f>Audit!K107</f>
        <v>0</v>
      </c>
      <c r="P1341" s="127">
        <f>Audit!L107</f>
        <v>0</v>
      </c>
    </row>
    <row r="1342" spans="1:16" hidden="1">
      <c r="A1342" s="127">
        <f>Audit!A108</f>
        <v>0</v>
      </c>
      <c r="B1342" s="127" t="str">
        <f>IFERROR(INDEX(GUTS!AI1343:'GUTS'!BH1343,MATCH(1,GUTS!AK1343:'GUTS'!BI1343,0)),"")</f>
        <v/>
      </c>
      <c r="C1342" s="127" t="str">
        <f>IFERROR(INDEX(GUTS!AJ1343:'GUTS'!BH1343,MATCH(1,GUTS!AK1343:'GUTS'!BI1343,0)),"")</f>
        <v/>
      </c>
      <c r="D1342" s="127" t="str">
        <f>IFERROR(INDEX(GUTS!AI1343:'GUTS'!BH1343,MATCH(2,GUTS!AK1343:'GUTS'!BI1343,0)),"")</f>
        <v/>
      </c>
      <c r="E1342" s="127" t="str">
        <f>IFERROR(INDEX(GUTS!AJ1343:'GUTS'!BH1343,MATCH(2,GUTS!AK1343:'GUTS'!BI1343,0)),"")</f>
        <v/>
      </c>
      <c r="F1342" s="127" t="str">
        <f>IFERROR(INDEX(GUTS!AI1343:'GUTS'!BH1343,MATCH(3,GUTS!AK1343:'GUTS'!BI1343,0)),"")</f>
        <v/>
      </c>
      <c r="G1342" s="127" t="str">
        <f>IFERROR(INDEX(GUTS!AJ1343:'GUTS'!BH1343,MATCH(3,GUTS!AK1343:'GUTS'!BI1343,0)),"")</f>
        <v/>
      </c>
      <c r="H1342" s="127" t="str">
        <f>IFERROR(INDEX(GUTS!AI1343:'GUTS'!BH1343,MATCH(4,GUTS!AK1343:'GUTS'!BI1343,0)),"")</f>
        <v/>
      </c>
      <c r="I1342" s="127" t="str">
        <f>IFERROR(INDEX(GUTS!AJ1343:'GUTS'!BH1343,MATCH(4,GUTS!AK1343:'GUTS'!BI1343,0)),"")</f>
        <v/>
      </c>
      <c r="J1342" s="127" t="str">
        <f>IFERROR(INDEX(GUTS!AI1343:'GUTS'!BH1343,MATCH(5,GUTS!AK1343:'GUTS'!BI1343,0)),"")</f>
        <v/>
      </c>
      <c r="K1342" s="127" t="str">
        <f>IFERROR(INDEX(GUTS!AJ1343:'GUTS'!BH1343,MATCH(5,GUTS!AK1343:'GUTS'!BI1343,0)),"")</f>
        <v/>
      </c>
      <c r="L1342" s="127" t="str">
        <f>IFERROR(INDEX(GUTS!AI1343:'GUTS'!BH1343,MATCH(6,GUTS!AK1343:'GUTS'!BI1343,0)),"")</f>
        <v/>
      </c>
      <c r="M1342" s="127" t="str">
        <f>IFERROR(INDEX(GUTS!AJ1343:'GUTS'!BH1343,MATCH(6,GUTS!AK1343:'GUTS'!BI1343,0)),"")</f>
        <v/>
      </c>
      <c r="N1342" s="127">
        <f>Audit!X108</f>
        <v>0</v>
      </c>
      <c r="O1342" s="127">
        <f>Audit!K108</f>
        <v>0</v>
      </c>
      <c r="P1342" s="127">
        <f>Audit!L108</f>
        <v>0</v>
      </c>
    </row>
    <row r="1343" spans="1:16" hidden="1">
      <c r="A1343" s="127">
        <f>Audit!A109</f>
        <v>0</v>
      </c>
      <c r="B1343" s="127" t="str">
        <f>IFERROR(INDEX(GUTS!AI1344:'GUTS'!BH1344,MATCH(1,GUTS!AK1344:'GUTS'!BI1344,0)),"")</f>
        <v/>
      </c>
      <c r="C1343" s="127" t="str">
        <f>IFERROR(INDEX(GUTS!AJ1344:'GUTS'!BH1344,MATCH(1,GUTS!AK1344:'GUTS'!BI1344,0)),"")</f>
        <v/>
      </c>
      <c r="D1343" s="127" t="str">
        <f>IFERROR(INDEX(GUTS!AI1344:'GUTS'!BH1344,MATCH(2,GUTS!AK1344:'GUTS'!BI1344,0)),"")</f>
        <v/>
      </c>
      <c r="E1343" s="127" t="str">
        <f>IFERROR(INDEX(GUTS!AJ1344:'GUTS'!BH1344,MATCH(2,GUTS!AK1344:'GUTS'!BI1344,0)),"")</f>
        <v/>
      </c>
      <c r="F1343" s="127" t="str">
        <f>IFERROR(INDEX(GUTS!AI1344:'GUTS'!BH1344,MATCH(3,GUTS!AK1344:'GUTS'!BI1344,0)),"")</f>
        <v/>
      </c>
      <c r="G1343" s="127" t="str">
        <f>IFERROR(INDEX(GUTS!AJ1344:'GUTS'!BH1344,MATCH(3,GUTS!AK1344:'GUTS'!BI1344,0)),"")</f>
        <v/>
      </c>
      <c r="H1343" s="127" t="str">
        <f>IFERROR(INDEX(GUTS!AI1344:'GUTS'!BH1344,MATCH(4,GUTS!AK1344:'GUTS'!BI1344,0)),"")</f>
        <v/>
      </c>
      <c r="I1343" s="127" t="str">
        <f>IFERROR(INDEX(GUTS!AJ1344:'GUTS'!BH1344,MATCH(4,GUTS!AK1344:'GUTS'!BI1344,0)),"")</f>
        <v/>
      </c>
      <c r="J1343" s="127" t="str">
        <f>IFERROR(INDEX(GUTS!AI1344:'GUTS'!BH1344,MATCH(5,GUTS!AK1344:'GUTS'!BI1344,0)),"")</f>
        <v/>
      </c>
      <c r="K1343" s="127" t="str">
        <f>IFERROR(INDEX(GUTS!AJ1344:'GUTS'!BH1344,MATCH(5,GUTS!AK1344:'GUTS'!BI1344,0)),"")</f>
        <v/>
      </c>
      <c r="L1343" s="127" t="str">
        <f>IFERROR(INDEX(GUTS!AI1344:'GUTS'!BH1344,MATCH(6,GUTS!AK1344:'GUTS'!BI1344,0)),"")</f>
        <v/>
      </c>
      <c r="M1343" s="127" t="str">
        <f>IFERROR(INDEX(GUTS!AJ1344:'GUTS'!BH1344,MATCH(6,GUTS!AK1344:'GUTS'!BI1344,0)),"")</f>
        <v/>
      </c>
      <c r="N1343" s="127">
        <f>Audit!X109</f>
        <v>0</v>
      </c>
      <c r="O1343" s="127">
        <f>Audit!K109</f>
        <v>0</v>
      </c>
      <c r="P1343" s="127">
        <f>Audit!L109</f>
        <v>0</v>
      </c>
    </row>
    <row r="1344" spans="1:16" hidden="1">
      <c r="A1344" s="127">
        <f>Audit!A110</f>
        <v>0</v>
      </c>
      <c r="B1344" s="127" t="str">
        <f>IFERROR(INDEX(GUTS!AI1345:'GUTS'!BH1345,MATCH(1,GUTS!AK1345:'GUTS'!BI1345,0)),"")</f>
        <v/>
      </c>
      <c r="C1344" s="127" t="str">
        <f>IFERROR(INDEX(GUTS!AJ1345:'GUTS'!BH1345,MATCH(1,GUTS!AK1345:'GUTS'!BI1345,0)),"")</f>
        <v/>
      </c>
      <c r="D1344" s="127" t="str">
        <f>IFERROR(INDEX(GUTS!AI1345:'GUTS'!BH1345,MATCH(2,GUTS!AK1345:'GUTS'!BI1345,0)),"")</f>
        <v/>
      </c>
      <c r="E1344" s="127" t="str">
        <f>IFERROR(INDEX(GUTS!AJ1345:'GUTS'!BH1345,MATCH(2,GUTS!AK1345:'GUTS'!BI1345,0)),"")</f>
        <v/>
      </c>
      <c r="F1344" s="127" t="str">
        <f>IFERROR(INDEX(GUTS!AI1345:'GUTS'!BH1345,MATCH(3,GUTS!AK1345:'GUTS'!BI1345,0)),"")</f>
        <v/>
      </c>
      <c r="G1344" s="127" t="str">
        <f>IFERROR(INDEX(GUTS!AJ1345:'GUTS'!BH1345,MATCH(3,GUTS!AK1345:'GUTS'!BI1345,0)),"")</f>
        <v/>
      </c>
      <c r="H1344" s="127" t="str">
        <f>IFERROR(INDEX(GUTS!AI1345:'GUTS'!BH1345,MATCH(4,GUTS!AK1345:'GUTS'!BI1345,0)),"")</f>
        <v/>
      </c>
      <c r="I1344" s="127" t="str">
        <f>IFERROR(INDEX(GUTS!AJ1345:'GUTS'!BH1345,MATCH(4,GUTS!AK1345:'GUTS'!BI1345,0)),"")</f>
        <v/>
      </c>
      <c r="J1344" s="127" t="str">
        <f>IFERROR(INDEX(GUTS!AI1345:'GUTS'!BH1345,MATCH(5,GUTS!AK1345:'GUTS'!BI1345,0)),"")</f>
        <v/>
      </c>
      <c r="K1344" s="127" t="str">
        <f>IFERROR(INDEX(GUTS!AJ1345:'GUTS'!BH1345,MATCH(5,GUTS!AK1345:'GUTS'!BI1345,0)),"")</f>
        <v/>
      </c>
      <c r="L1344" s="127" t="str">
        <f>IFERROR(INDEX(GUTS!AI1345:'GUTS'!BH1345,MATCH(6,GUTS!AK1345:'GUTS'!BI1345,0)),"")</f>
        <v/>
      </c>
      <c r="M1344" s="127" t="str">
        <f>IFERROR(INDEX(GUTS!AJ1345:'GUTS'!BH1345,MATCH(6,GUTS!AK1345:'GUTS'!BI1345,0)),"")</f>
        <v/>
      </c>
      <c r="N1344" s="127">
        <f>Audit!X110</f>
        <v>0</v>
      </c>
      <c r="O1344" s="127">
        <f>Audit!K110</f>
        <v>0</v>
      </c>
      <c r="P1344" s="127">
        <f>Audit!L110</f>
        <v>0</v>
      </c>
    </row>
    <row r="1345" spans="1:16" hidden="1">
      <c r="A1345" s="127">
        <f>Audit!A111</f>
        <v>0</v>
      </c>
      <c r="B1345" s="127" t="str">
        <f>IFERROR(INDEX(GUTS!AI1346:'GUTS'!BH1346,MATCH(1,GUTS!AK1346:'GUTS'!BI1346,0)),"")</f>
        <v/>
      </c>
      <c r="C1345" s="127" t="str">
        <f>IFERROR(INDEX(GUTS!AJ1346:'GUTS'!BH1346,MATCH(1,GUTS!AK1346:'GUTS'!BI1346,0)),"")</f>
        <v/>
      </c>
      <c r="D1345" s="127" t="str">
        <f>IFERROR(INDEX(GUTS!AI1346:'GUTS'!BH1346,MATCH(2,GUTS!AK1346:'GUTS'!BI1346,0)),"")</f>
        <v/>
      </c>
      <c r="E1345" s="127" t="str">
        <f>IFERROR(INDEX(GUTS!AJ1346:'GUTS'!BH1346,MATCH(2,GUTS!AK1346:'GUTS'!BI1346,0)),"")</f>
        <v/>
      </c>
      <c r="F1345" s="127" t="str">
        <f>IFERROR(INDEX(GUTS!AI1346:'GUTS'!BH1346,MATCH(3,GUTS!AK1346:'GUTS'!BI1346,0)),"")</f>
        <v/>
      </c>
      <c r="G1345" s="127" t="str">
        <f>IFERROR(INDEX(GUTS!AJ1346:'GUTS'!BH1346,MATCH(3,GUTS!AK1346:'GUTS'!BI1346,0)),"")</f>
        <v/>
      </c>
      <c r="H1345" s="127" t="str">
        <f>IFERROR(INDEX(GUTS!AI1346:'GUTS'!BH1346,MATCH(4,GUTS!AK1346:'GUTS'!BI1346,0)),"")</f>
        <v/>
      </c>
      <c r="I1345" s="127" t="str">
        <f>IFERROR(INDEX(GUTS!AJ1346:'GUTS'!BH1346,MATCH(4,GUTS!AK1346:'GUTS'!BI1346,0)),"")</f>
        <v/>
      </c>
      <c r="J1345" s="127" t="str">
        <f>IFERROR(INDEX(GUTS!AI1346:'GUTS'!BH1346,MATCH(5,GUTS!AK1346:'GUTS'!BI1346,0)),"")</f>
        <v/>
      </c>
      <c r="K1345" s="127" t="str">
        <f>IFERROR(INDEX(GUTS!AJ1346:'GUTS'!BH1346,MATCH(5,GUTS!AK1346:'GUTS'!BI1346,0)),"")</f>
        <v/>
      </c>
      <c r="L1345" s="127" t="str">
        <f>IFERROR(INDEX(GUTS!AI1346:'GUTS'!BH1346,MATCH(6,GUTS!AK1346:'GUTS'!BI1346,0)),"")</f>
        <v/>
      </c>
      <c r="M1345" s="127" t="str">
        <f>IFERROR(INDEX(GUTS!AJ1346:'GUTS'!BH1346,MATCH(6,GUTS!AK1346:'GUTS'!BI1346,0)),"")</f>
        <v/>
      </c>
      <c r="N1345" s="127">
        <f>Audit!X111</f>
        <v>0</v>
      </c>
      <c r="O1345" s="127">
        <f>Audit!K111</f>
        <v>0</v>
      </c>
      <c r="P1345" s="127">
        <f>Audit!L111</f>
        <v>0</v>
      </c>
    </row>
    <row r="1346" spans="1:16" hidden="1">
      <c r="A1346" s="127">
        <f>Audit!A112</f>
        <v>0</v>
      </c>
      <c r="B1346" s="127" t="str">
        <f>IFERROR(INDEX(GUTS!AI1347:'GUTS'!BH1347,MATCH(1,GUTS!AK1347:'GUTS'!BI1347,0)),"")</f>
        <v/>
      </c>
      <c r="C1346" s="127" t="str">
        <f>IFERROR(INDEX(GUTS!AJ1347:'GUTS'!BH1347,MATCH(1,GUTS!AK1347:'GUTS'!BI1347,0)),"")</f>
        <v/>
      </c>
      <c r="D1346" s="127" t="str">
        <f>IFERROR(INDEX(GUTS!AI1347:'GUTS'!BH1347,MATCH(2,GUTS!AK1347:'GUTS'!BI1347,0)),"")</f>
        <v/>
      </c>
      <c r="E1346" s="127" t="str">
        <f>IFERROR(INDEX(GUTS!AJ1347:'GUTS'!BH1347,MATCH(2,GUTS!AK1347:'GUTS'!BI1347,0)),"")</f>
        <v/>
      </c>
      <c r="F1346" s="127" t="str">
        <f>IFERROR(INDEX(GUTS!AI1347:'GUTS'!BH1347,MATCH(3,GUTS!AK1347:'GUTS'!BI1347,0)),"")</f>
        <v/>
      </c>
      <c r="G1346" s="127" t="str">
        <f>IFERROR(INDEX(GUTS!AJ1347:'GUTS'!BH1347,MATCH(3,GUTS!AK1347:'GUTS'!BI1347,0)),"")</f>
        <v/>
      </c>
      <c r="H1346" s="127" t="str">
        <f>IFERROR(INDEX(GUTS!AI1347:'GUTS'!BH1347,MATCH(4,GUTS!AK1347:'GUTS'!BI1347,0)),"")</f>
        <v/>
      </c>
      <c r="I1346" s="127" t="str">
        <f>IFERROR(INDEX(GUTS!AJ1347:'GUTS'!BH1347,MATCH(4,GUTS!AK1347:'GUTS'!BI1347,0)),"")</f>
        <v/>
      </c>
      <c r="J1346" s="127" t="str">
        <f>IFERROR(INDEX(GUTS!AI1347:'GUTS'!BH1347,MATCH(5,GUTS!AK1347:'GUTS'!BI1347,0)),"")</f>
        <v/>
      </c>
      <c r="K1346" s="127" t="str">
        <f>IFERROR(INDEX(GUTS!AJ1347:'GUTS'!BH1347,MATCH(5,GUTS!AK1347:'GUTS'!BI1347,0)),"")</f>
        <v/>
      </c>
      <c r="L1346" s="127" t="str">
        <f>IFERROR(INDEX(GUTS!AI1347:'GUTS'!BH1347,MATCH(6,GUTS!AK1347:'GUTS'!BI1347,0)),"")</f>
        <v/>
      </c>
      <c r="M1346" s="127" t="str">
        <f>IFERROR(INDEX(GUTS!AJ1347:'GUTS'!BH1347,MATCH(6,GUTS!AK1347:'GUTS'!BI1347,0)),"")</f>
        <v/>
      </c>
      <c r="N1346" s="127">
        <f>Audit!X112</f>
        <v>0</v>
      </c>
      <c r="O1346" s="127">
        <f>Audit!K112</f>
        <v>0</v>
      </c>
      <c r="P1346" s="127">
        <f>Audit!L112</f>
        <v>0</v>
      </c>
    </row>
    <row r="1347" spans="1:16" hidden="1">
      <c r="A1347" s="127">
        <f>Audit!A113</f>
        <v>0</v>
      </c>
      <c r="B1347" s="127" t="str">
        <f>IFERROR(INDEX(GUTS!AI1348:'GUTS'!BH1348,MATCH(1,GUTS!AK1348:'GUTS'!BI1348,0)),"")</f>
        <v/>
      </c>
      <c r="C1347" s="127" t="str">
        <f>IFERROR(INDEX(GUTS!AJ1348:'GUTS'!BH1348,MATCH(1,GUTS!AK1348:'GUTS'!BI1348,0)),"")</f>
        <v/>
      </c>
      <c r="D1347" s="127" t="str">
        <f>IFERROR(INDEX(GUTS!AI1348:'GUTS'!BH1348,MATCH(2,GUTS!AK1348:'GUTS'!BI1348,0)),"")</f>
        <v/>
      </c>
      <c r="E1347" s="127" t="str">
        <f>IFERROR(INDEX(GUTS!AJ1348:'GUTS'!BH1348,MATCH(2,GUTS!AK1348:'GUTS'!BI1348,0)),"")</f>
        <v/>
      </c>
      <c r="F1347" s="127" t="str">
        <f>IFERROR(INDEX(GUTS!AI1348:'GUTS'!BH1348,MATCH(3,GUTS!AK1348:'GUTS'!BI1348,0)),"")</f>
        <v/>
      </c>
      <c r="G1347" s="127" t="str">
        <f>IFERROR(INDEX(GUTS!AJ1348:'GUTS'!BH1348,MATCH(3,GUTS!AK1348:'GUTS'!BI1348,0)),"")</f>
        <v/>
      </c>
      <c r="H1347" s="127" t="str">
        <f>IFERROR(INDEX(GUTS!AI1348:'GUTS'!BH1348,MATCH(4,GUTS!AK1348:'GUTS'!BI1348,0)),"")</f>
        <v/>
      </c>
      <c r="I1347" s="127" t="str">
        <f>IFERROR(INDEX(GUTS!AJ1348:'GUTS'!BH1348,MATCH(4,GUTS!AK1348:'GUTS'!BI1348,0)),"")</f>
        <v/>
      </c>
      <c r="J1347" s="127" t="str">
        <f>IFERROR(INDEX(GUTS!AI1348:'GUTS'!BH1348,MATCH(5,GUTS!AK1348:'GUTS'!BI1348,0)),"")</f>
        <v/>
      </c>
      <c r="K1347" s="127" t="str">
        <f>IFERROR(INDEX(GUTS!AJ1348:'GUTS'!BH1348,MATCH(5,GUTS!AK1348:'GUTS'!BI1348,0)),"")</f>
        <v/>
      </c>
      <c r="L1347" s="127" t="str">
        <f>IFERROR(INDEX(GUTS!AI1348:'GUTS'!BH1348,MATCH(6,GUTS!AK1348:'GUTS'!BI1348,0)),"")</f>
        <v/>
      </c>
      <c r="M1347" s="127" t="str">
        <f>IFERROR(INDEX(GUTS!AJ1348:'GUTS'!BH1348,MATCH(6,GUTS!AK1348:'GUTS'!BI1348,0)),"")</f>
        <v/>
      </c>
      <c r="N1347" s="127">
        <f>Audit!X113</f>
        <v>0</v>
      </c>
      <c r="O1347" s="127">
        <f>Audit!K113</f>
        <v>0</v>
      </c>
      <c r="P1347" s="127">
        <f>Audit!L113</f>
        <v>0</v>
      </c>
    </row>
    <row r="1348" spans="1:16" hidden="1">
      <c r="A1348" s="127">
        <f>Audit!A114</f>
        <v>0</v>
      </c>
      <c r="B1348" s="127" t="str">
        <f>IFERROR(INDEX(GUTS!AI1349:'GUTS'!BH1349,MATCH(1,GUTS!AK1349:'GUTS'!BI1349,0)),"")</f>
        <v/>
      </c>
      <c r="C1348" s="127" t="str">
        <f>IFERROR(INDEX(GUTS!AJ1349:'GUTS'!BH1349,MATCH(1,GUTS!AK1349:'GUTS'!BI1349,0)),"")</f>
        <v/>
      </c>
      <c r="D1348" s="127" t="str">
        <f>IFERROR(INDEX(GUTS!AI1349:'GUTS'!BH1349,MATCH(2,GUTS!AK1349:'GUTS'!BI1349,0)),"")</f>
        <v/>
      </c>
      <c r="E1348" s="127" t="str">
        <f>IFERROR(INDEX(GUTS!AJ1349:'GUTS'!BH1349,MATCH(2,GUTS!AK1349:'GUTS'!BI1349,0)),"")</f>
        <v/>
      </c>
      <c r="F1348" s="127" t="str">
        <f>IFERROR(INDEX(GUTS!AI1349:'GUTS'!BH1349,MATCH(3,GUTS!AK1349:'GUTS'!BI1349,0)),"")</f>
        <v/>
      </c>
      <c r="G1348" s="127" t="str">
        <f>IFERROR(INDEX(GUTS!AJ1349:'GUTS'!BH1349,MATCH(3,GUTS!AK1349:'GUTS'!BI1349,0)),"")</f>
        <v/>
      </c>
      <c r="H1348" s="127" t="str">
        <f>IFERROR(INDEX(GUTS!AI1349:'GUTS'!BH1349,MATCH(4,GUTS!AK1349:'GUTS'!BI1349,0)),"")</f>
        <v/>
      </c>
      <c r="I1348" s="127" t="str">
        <f>IFERROR(INDEX(GUTS!AJ1349:'GUTS'!BH1349,MATCH(4,GUTS!AK1349:'GUTS'!BI1349,0)),"")</f>
        <v/>
      </c>
      <c r="J1348" s="127" t="str">
        <f>IFERROR(INDEX(GUTS!AI1349:'GUTS'!BH1349,MATCH(5,GUTS!AK1349:'GUTS'!BI1349,0)),"")</f>
        <v/>
      </c>
      <c r="K1348" s="127" t="str">
        <f>IFERROR(INDEX(GUTS!AJ1349:'GUTS'!BH1349,MATCH(5,GUTS!AK1349:'GUTS'!BI1349,0)),"")</f>
        <v/>
      </c>
      <c r="L1348" s="127" t="str">
        <f>IFERROR(INDEX(GUTS!AI1349:'GUTS'!BH1349,MATCH(6,GUTS!AK1349:'GUTS'!BI1349,0)),"")</f>
        <v/>
      </c>
      <c r="M1348" s="127" t="str">
        <f>IFERROR(INDEX(GUTS!AJ1349:'GUTS'!BH1349,MATCH(6,GUTS!AK1349:'GUTS'!BI1349,0)),"")</f>
        <v/>
      </c>
      <c r="N1348" s="127">
        <f>Audit!X114</f>
        <v>0</v>
      </c>
      <c r="O1348" s="127">
        <f>Audit!K114</f>
        <v>0</v>
      </c>
      <c r="P1348" s="127">
        <f>Audit!L114</f>
        <v>0</v>
      </c>
    </row>
    <row r="1349" spans="1:16" hidden="1">
      <c r="A1349" s="127">
        <f>Audit!A115</f>
        <v>0</v>
      </c>
      <c r="B1349" s="127" t="str">
        <f>IFERROR(INDEX(GUTS!AI1350:'GUTS'!BH1350,MATCH(1,GUTS!AK1350:'GUTS'!BI1350,0)),"")</f>
        <v/>
      </c>
      <c r="C1349" s="127" t="str">
        <f>IFERROR(INDEX(GUTS!AJ1350:'GUTS'!BH1350,MATCH(1,GUTS!AK1350:'GUTS'!BI1350,0)),"")</f>
        <v/>
      </c>
      <c r="D1349" s="127" t="str">
        <f>IFERROR(INDEX(GUTS!AI1350:'GUTS'!BH1350,MATCH(2,GUTS!AK1350:'GUTS'!BI1350,0)),"")</f>
        <v/>
      </c>
      <c r="E1349" s="127" t="str">
        <f>IFERROR(INDEX(GUTS!AJ1350:'GUTS'!BH1350,MATCH(2,GUTS!AK1350:'GUTS'!BI1350,0)),"")</f>
        <v/>
      </c>
      <c r="F1349" s="127" t="str">
        <f>IFERROR(INDEX(GUTS!AI1350:'GUTS'!BH1350,MATCH(3,GUTS!AK1350:'GUTS'!BI1350,0)),"")</f>
        <v/>
      </c>
      <c r="G1349" s="127" t="str">
        <f>IFERROR(INDEX(GUTS!AJ1350:'GUTS'!BH1350,MATCH(3,GUTS!AK1350:'GUTS'!BI1350,0)),"")</f>
        <v/>
      </c>
      <c r="H1349" s="127" t="str">
        <f>IFERROR(INDEX(GUTS!AI1350:'GUTS'!BH1350,MATCH(4,GUTS!AK1350:'GUTS'!BI1350,0)),"")</f>
        <v/>
      </c>
      <c r="I1349" s="127" t="str">
        <f>IFERROR(INDEX(GUTS!AJ1350:'GUTS'!BH1350,MATCH(4,GUTS!AK1350:'GUTS'!BI1350,0)),"")</f>
        <v/>
      </c>
      <c r="J1349" s="127" t="str">
        <f>IFERROR(INDEX(GUTS!AI1350:'GUTS'!BH1350,MATCH(5,GUTS!AK1350:'GUTS'!BI1350,0)),"")</f>
        <v/>
      </c>
      <c r="K1349" s="127" t="str">
        <f>IFERROR(INDEX(GUTS!AJ1350:'GUTS'!BH1350,MATCH(5,GUTS!AK1350:'GUTS'!BI1350,0)),"")</f>
        <v/>
      </c>
      <c r="L1349" s="127" t="str">
        <f>IFERROR(INDEX(GUTS!AI1350:'GUTS'!BH1350,MATCH(6,GUTS!AK1350:'GUTS'!BI1350,0)),"")</f>
        <v/>
      </c>
      <c r="M1349" s="127" t="str">
        <f>IFERROR(INDEX(GUTS!AJ1350:'GUTS'!BH1350,MATCH(6,GUTS!AK1350:'GUTS'!BI1350,0)),"")</f>
        <v/>
      </c>
      <c r="N1349" s="127">
        <f>Audit!X115</f>
        <v>0</v>
      </c>
      <c r="O1349" s="127">
        <f>Audit!K115</f>
        <v>0</v>
      </c>
      <c r="P1349" s="127">
        <f>Audit!L115</f>
        <v>0</v>
      </c>
    </row>
    <row r="1350" spans="1:16" hidden="1">
      <c r="A1350" s="127">
        <f>Audit!A116</f>
        <v>0</v>
      </c>
      <c r="B1350" s="127" t="str">
        <f>IFERROR(INDEX(GUTS!AI1351:'GUTS'!BH1351,MATCH(1,GUTS!AK1351:'GUTS'!BI1351,0)),"")</f>
        <v/>
      </c>
      <c r="C1350" s="127" t="str">
        <f>IFERROR(INDEX(GUTS!AJ1351:'GUTS'!BH1351,MATCH(1,GUTS!AK1351:'GUTS'!BI1351,0)),"")</f>
        <v/>
      </c>
      <c r="D1350" s="127" t="str">
        <f>IFERROR(INDEX(GUTS!AI1351:'GUTS'!BH1351,MATCH(2,GUTS!AK1351:'GUTS'!BI1351,0)),"")</f>
        <v/>
      </c>
      <c r="E1350" s="127" t="str">
        <f>IFERROR(INDEX(GUTS!AJ1351:'GUTS'!BH1351,MATCH(2,GUTS!AK1351:'GUTS'!BI1351,0)),"")</f>
        <v/>
      </c>
      <c r="F1350" s="127" t="str">
        <f>IFERROR(INDEX(GUTS!AI1351:'GUTS'!BH1351,MATCH(3,GUTS!AK1351:'GUTS'!BI1351,0)),"")</f>
        <v/>
      </c>
      <c r="G1350" s="127" t="str">
        <f>IFERROR(INDEX(GUTS!AJ1351:'GUTS'!BH1351,MATCH(3,GUTS!AK1351:'GUTS'!BI1351,0)),"")</f>
        <v/>
      </c>
      <c r="H1350" s="127" t="str">
        <f>IFERROR(INDEX(GUTS!AI1351:'GUTS'!BH1351,MATCH(4,GUTS!AK1351:'GUTS'!BI1351,0)),"")</f>
        <v/>
      </c>
      <c r="I1350" s="127" t="str">
        <f>IFERROR(INDEX(GUTS!AJ1351:'GUTS'!BH1351,MATCH(4,GUTS!AK1351:'GUTS'!BI1351,0)),"")</f>
        <v/>
      </c>
      <c r="J1350" s="127" t="str">
        <f>IFERROR(INDEX(GUTS!AI1351:'GUTS'!BH1351,MATCH(5,GUTS!AK1351:'GUTS'!BI1351,0)),"")</f>
        <v/>
      </c>
      <c r="K1350" s="127" t="str">
        <f>IFERROR(INDEX(GUTS!AJ1351:'GUTS'!BH1351,MATCH(5,GUTS!AK1351:'GUTS'!BI1351,0)),"")</f>
        <v/>
      </c>
      <c r="L1350" s="127" t="str">
        <f>IFERROR(INDEX(GUTS!AI1351:'GUTS'!BH1351,MATCH(6,GUTS!AK1351:'GUTS'!BI1351,0)),"")</f>
        <v/>
      </c>
      <c r="M1350" s="127" t="str">
        <f>IFERROR(INDEX(GUTS!AJ1351:'GUTS'!BH1351,MATCH(6,GUTS!AK1351:'GUTS'!BI1351,0)),"")</f>
        <v/>
      </c>
      <c r="N1350" s="127">
        <f>Audit!X116</f>
        <v>0</v>
      </c>
      <c r="O1350" s="127">
        <f>Audit!K116</f>
        <v>0</v>
      </c>
      <c r="P1350" s="127">
        <f>Audit!L116</f>
        <v>0</v>
      </c>
    </row>
    <row r="1351" spans="1:16" hidden="1">
      <c r="A1351" s="127">
        <f>Audit!A117</f>
        <v>0</v>
      </c>
      <c r="B1351" s="127" t="str">
        <f>IFERROR(INDEX(GUTS!AI1352:'GUTS'!BH1352,MATCH(1,GUTS!AK1352:'GUTS'!BI1352,0)),"")</f>
        <v/>
      </c>
      <c r="C1351" s="127" t="str">
        <f>IFERROR(INDEX(GUTS!AJ1352:'GUTS'!BH1352,MATCH(1,GUTS!AK1352:'GUTS'!BI1352,0)),"")</f>
        <v/>
      </c>
      <c r="D1351" s="127" t="str">
        <f>IFERROR(INDEX(GUTS!AI1352:'GUTS'!BH1352,MATCH(2,GUTS!AK1352:'GUTS'!BI1352,0)),"")</f>
        <v/>
      </c>
      <c r="E1351" s="127" t="str">
        <f>IFERROR(INDEX(GUTS!AJ1352:'GUTS'!BH1352,MATCH(2,GUTS!AK1352:'GUTS'!BI1352,0)),"")</f>
        <v/>
      </c>
      <c r="F1351" s="127" t="str">
        <f>IFERROR(INDEX(GUTS!AI1352:'GUTS'!BH1352,MATCH(3,GUTS!AK1352:'GUTS'!BI1352,0)),"")</f>
        <v/>
      </c>
      <c r="G1351" s="127" t="str">
        <f>IFERROR(INDEX(GUTS!AJ1352:'GUTS'!BH1352,MATCH(3,GUTS!AK1352:'GUTS'!BI1352,0)),"")</f>
        <v/>
      </c>
      <c r="H1351" s="127" t="str">
        <f>IFERROR(INDEX(GUTS!AI1352:'GUTS'!BH1352,MATCH(4,GUTS!AK1352:'GUTS'!BI1352,0)),"")</f>
        <v/>
      </c>
      <c r="I1351" s="127" t="str">
        <f>IFERROR(INDEX(GUTS!AJ1352:'GUTS'!BH1352,MATCH(4,GUTS!AK1352:'GUTS'!BI1352,0)),"")</f>
        <v/>
      </c>
      <c r="J1351" s="127" t="str">
        <f>IFERROR(INDEX(GUTS!AI1352:'GUTS'!BH1352,MATCH(5,GUTS!AK1352:'GUTS'!BI1352,0)),"")</f>
        <v/>
      </c>
      <c r="K1351" s="127" t="str">
        <f>IFERROR(INDEX(GUTS!AJ1352:'GUTS'!BH1352,MATCH(5,GUTS!AK1352:'GUTS'!BI1352,0)),"")</f>
        <v/>
      </c>
      <c r="L1351" s="127" t="str">
        <f>IFERROR(INDEX(GUTS!AI1352:'GUTS'!BH1352,MATCH(6,GUTS!AK1352:'GUTS'!BI1352,0)),"")</f>
        <v/>
      </c>
      <c r="M1351" s="127" t="str">
        <f>IFERROR(INDEX(GUTS!AJ1352:'GUTS'!BH1352,MATCH(6,GUTS!AK1352:'GUTS'!BI1352,0)),"")</f>
        <v/>
      </c>
      <c r="N1351" s="127">
        <f>Audit!X117</f>
        <v>0</v>
      </c>
      <c r="O1351" s="127">
        <f>Audit!K117</f>
        <v>0</v>
      </c>
      <c r="P1351" s="127">
        <f>Audit!L117</f>
        <v>0</v>
      </c>
    </row>
    <row r="1352" spans="1:16" hidden="1">
      <c r="A1352" s="127">
        <f>Audit!A118</f>
        <v>0</v>
      </c>
      <c r="B1352" s="127" t="str">
        <f>IFERROR(INDEX(GUTS!AI1353:'GUTS'!BH1353,MATCH(1,GUTS!AK1353:'GUTS'!BI1353,0)),"")</f>
        <v/>
      </c>
      <c r="C1352" s="127" t="str">
        <f>IFERROR(INDEX(GUTS!AJ1353:'GUTS'!BH1353,MATCH(1,GUTS!AK1353:'GUTS'!BI1353,0)),"")</f>
        <v/>
      </c>
      <c r="D1352" s="127" t="str">
        <f>IFERROR(INDEX(GUTS!AI1353:'GUTS'!BH1353,MATCH(2,GUTS!AK1353:'GUTS'!BI1353,0)),"")</f>
        <v/>
      </c>
      <c r="E1352" s="127" t="str">
        <f>IFERROR(INDEX(GUTS!AJ1353:'GUTS'!BH1353,MATCH(2,GUTS!AK1353:'GUTS'!BI1353,0)),"")</f>
        <v/>
      </c>
      <c r="F1352" s="127" t="str">
        <f>IFERROR(INDEX(GUTS!AI1353:'GUTS'!BH1353,MATCH(3,GUTS!AK1353:'GUTS'!BI1353,0)),"")</f>
        <v/>
      </c>
      <c r="G1352" s="127" t="str">
        <f>IFERROR(INDEX(GUTS!AJ1353:'GUTS'!BH1353,MATCH(3,GUTS!AK1353:'GUTS'!BI1353,0)),"")</f>
        <v/>
      </c>
      <c r="H1352" s="127" t="str">
        <f>IFERROR(INDEX(GUTS!AI1353:'GUTS'!BH1353,MATCH(4,GUTS!AK1353:'GUTS'!BI1353,0)),"")</f>
        <v/>
      </c>
      <c r="I1352" s="127" t="str">
        <f>IFERROR(INDEX(GUTS!AJ1353:'GUTS'!BH1353,MATCH(4,GUTS!AK1353:'GUTS'!BI1353,0)),"")</f>
        <v/>
      </c>
      <c r="J1352" s="127" t="str">
        <f>IFERROR(INDEX(GUTS!AI1353:'GUTS'!BH1353,MATCH(5,GUTS!AK1353:'GUTS'!BI1353,0)),"")</f>
        <v/>
      </c>
      <c r="K1352" s="127" t="str">
        <f>IFERROR(INDEX(GUTS!AJ1353:'GUTS'!BH1353,MATCH(5,GUTS!AK1353:'GUTS'!BI1353,0)),"")</f>
        <v/>
      </c>
      <c r="L1352" s="127" t="str">
        <f>IFERROR(INDEX(GUTS!AI1353:'GUTS'!BH1353,MATCH(6,GUTS!AK1353:'GUTS'!BI1353,0)),"")</f>
        <v/>
      </c>
      <c r="M1352" s="127" t="str">
        <f>IFERROR(INDEX(GUTS!AJ1353:'GUTS'!BH1353,MATCH(6,GUTS!AK1353:'GUTS'!BI1353,0)),"")</f>
        <v/>
      </c>
      <c r="N1352" s="127">
        <f>Audit!X118</f>
        <v>0</v>
      </c>
      <c r="O1352" s="127">
        <f>Audit!K118</f>
        <v>0</v>
      </c>
      <c r="P1352" s="127">
        <f>Audit!L118</f>
        <v>0</v>
      </c>
    </row>
    <row r="1353" spans="1:16" hidden="1">
      <c r="A1353" s="127">
        <f>Audit!A119</f>
        <v>0</v>
      </c>
      <c r="B1353" s="127" t="str">
        <f>IFERROR(INDEX(GUTS!AI1354:'GUTS'!BH1354,MATCH(1,GUTS!AK1354:'GUTS'!BI1354,0)),"")</f>
        <v/>
      </c>
      <c r="C1353" s="127" t="str">
        <f>IFERROR(INDEX(GUTS!AJ1354:'GUTS'!BH1354,MATCH(1,GUTS!AK1354:'GUTS'!BI1354,0)),"")</f>
        <v/>
      </c>
      <c r="D1353" s="127" t="str">
        <f>IFERROR(INDEX(GUTS!AI1354:'GUTS'!BH1354,MATCH(2,GUTS!AK1354:'GUTS'!BI1354,0)),"")</f>
        <v/>
      </c>
      <c r="E1353" s="127" t="str">
        <f>IFERROR(INDEX(GUTS!AJ1354:'GUTS'!BH1354,MATCH(2,GUTS!AK1354:'GUTS'!BI1354,0)),"")</f>
        <v/>
      </c>
      <c r="F1353" s="127" t="str">
        <f>IFERROR(INDEX(GUTS!AI1354:'GUTS'!BH1354,MATCH(3,GUTS!AK1354:'GUTS'!BI1354,0)),"")</f>
        <v/>
      </c>
      <c r="G1353" s="127" t="str">
        <f>IFERROR(INDEX(GUTS!AJ1354:'GUTS'!BH1354,MATCH(3,GUTS!AK1354:'GUTS'!BI1354,0)),"")</f>
        <v/>
      </c>
      <c r="H1353" s="127" t="str">
        <f>IFERROR(INDEX(GUTS!AI1354:'GUTS'!BH1354,MATCH(4,GUTS!AK1354:'GUTS'!BI1354,0)),"")</f>
        <v/>
      </c>
      <c r="I1353" s="127" t="str">
        <f>IFERROR(INDEX(GUTS!AJ1354:'GUTS'!BH1354,MATCH(4,GUTS!AK1354:'GUTS'!BI1354,0)),"")</f>
        <v/>
      </c>
      <c r="J1353" s="127" t="str">
        <f>IFERROR(INDEX(GUTS!AI1354:'GUTS'!BH1354,MATCH(5,GUTS!AK1354:'GUTS'!BI1354,0)),"")</f>
        <v/>
      </c>
      <c r="K1353" s="127" t="str">
        <f>IFERROR(INDEX(GUTS!AJ1354:'GUTS'!BH1354,MATCH(5,GUTS!AK1354:'GUTS'!BI1354,0)),"")</f>
        <v/>
      </c>
      <c r="L1353" s="127" t="str">
        <f>IFERROR(INDEX(GUTS!AI1354:'GUTS'!BH1354,MATCH(6,GUTS!AK1354:'GUTS'!BI1354,0)),"")</f>
        <v/>
      </c>
      <c r="M1353" s="127" t="str">
        <f>IFERROR(INDEX(GUTS!AJ1354:'GUTS'!BH1354,MATCH(6,GUTS!AK1354:'GUTS'!BI1354,0)),"")</f>
        <v/>
      </c>
      <c r="N1353" s="127">
        <f>Audit!X119</f>
        <v>0</v>
      </c>
      <c r="O1353" s="127">
        <f>Audit!K119</f>
        <v>0</v>
      </c>
      <c r="P1353" s="127">
        <f>Audit!L119</f>
        <v>0</v>
      </c>
    </row>
    <row r="1354" spans="1:16" hidden="1">
      <c r="A1354" s="127">
        <f>Audit!A120</f>
        <v>0</v>
      </c>
      <c r="B1354" s="127" t="str">
        <f>IFERROR(INDEX(GUTS!AI1355:'GUTS'!BH1355,MATCH(1,GUTS!AK1355:'GUTS'!BI1355,0)),"")</f>
        <v/>
      </c>
      <c r="C1354" s="127" t="str">
        <f>IFERROR(INDEX(GUTS!AJ1355:'GUTS'!BH1355,MATCH(1,GUTS!AK1355:'GUTS'!BI1355,0)),"")</f>
        <v/>
      </c>
      <c r="D1354" s="127" t="str">
        <f>IFERROR(INDEX(GUTS!AI1355:'GUTS'!BH1355,MATCH(2,GUTS!AK1355:'GUTS'!BI1355,0)),"")</f>
        <v/>
      </c>
      <c r="E1354" s="127" t="str">
        <f>IFERROR(INDEX(GUTS!AJ1355:'GUTS'!BH1355,MATCH(2,GUTS!AK1355:'GUTS'!BI1355,0)),"")</f>
        <v/>
      </c>
      <c r="F1354" s="127" t="str">
        <f>IFERROR(INDEX(GUTS!AI1355:'GUTS'!BH1355,MATCH(3,GUTS!AK1355:'GUTS'!BI1355,0)),"")</f>
        <v/>
      </c>
      <c r="G1354" s="127" t="str">
        <f>IFERROR(INDEX(GUTS!AJ1355:'GUTS'!BH1355,MATCH(3,GUTS!AK1355:'GUTS'!BI1355,0)),"")</f>
        <v/>
      </c>
      <c r="H1354" s="127" t="str">
        <f>IFERROR(INDEX(GUTS!AI1355:'GUTS'!BH1355,MATCH(4,GUTS!AK1355:'GUTS'!BI1355,0)),"")</f>
        <v/>
      </c>
      <c r="I1354" s="127" t="str">
        <f>IFERROR(INDEX(GUTS!AJ1355:'GUTS'!BH1355,MATCH(4,GUTS!AK1355:'GUTS'!BI1355,0)),"")</f>
        <v/>
      </c>
      <c r="J1354" s="127" t="str">
        <f>IFERROR(INDEX(GUTS!AI1355:'GUTS'!BH1355,MATCH(5,GUTS!AK1355:'GUTS'!BI1355,0)),"")</f>
        <v/>
      </c>
      <c r="K1354" s="127" t="str">
        <f>IFERROR(INDEX(GUTS!AJ1355:'GUTS'!BH1355,MATCH(5,GUTS!AK1355:'GUTS'!BI1355,0)),"")</f>
        <v/>
      </c>
      <c r="L1354" s="127" t="str">
        <f>IFERROR(INDEX(GUTS!AI1355:'GUTS'!BH1355,MATCH(6,GUTS!AK1355:'GUTS'!BI1355,0)),"")</f>
        <v/>
      </c>
      <c r="M1354" s="127" t="str">
        <f>IFERROR(INDEX(GUTS!AJ1355:'GUTS'!BH1355,MATCH(6,GUTS!AK1355:'GUTS'!BI1355,0)),"")</f>
        <v/>
      </c>
      <c r="N1354" s="127">
        <f>Audit!X120</f>
        <v>0</v>
      </c>
      <c r="O1354" s="127">
        <f>Audit!K120</f>
        <v>0</v>
      </c>
      <c r="P1354" s="127">
        <f>Audit!L120</f>
        <v>0</v>
      </c>
    </row>
    <row r="1355" spans="1:16" hidden="1">
      <c r="A1355" s="127">
        <f>Audit!A121</f>
        <v>0</v>
      </c>
      <c r="B1355" s="127" t="str">
        <f>IFERROR(INDEX(GUTS!AI1356:'GUTS'!BH1356,MATCH(1,GUTS!AK1356:'GUTS'!BI1356,0)),"")</f>
        <v/>
      </c>
      <c r="C1355" s="127" t="str">
        <f>IFERROR(INDEX(GUTS!AJ1356:'GUTS'!BH1356,MATCH(1,GUTS!AK1356:'GUTS'!BI1356,0)),"")</f>
        <v/>
      </c>
      <c r="D1355" s="127" t="str">
        <f>IFERROR(INDEX(GUTS!AI1356:'GUTS'!BH1356,MATCH(2,GUTS!AK1356:'GUTS'!BI1356,0)),"")</f>
        <v/>
      </c>
      <c r="E1355" s="127" t="str">
        <f>IFERROR(INDEX(GUTS!AJ1356:'GUTS'!BH1356,MATCH(2,GUTS!AK1356:'GUTS'!BI1356,0)),"")</f>
        <v/>
      </c>
      <c r="F1355" s="127" t="str">
        <f>IFERROR(INDEX(GUTS!AI1356:'GUTS'!BH1356,MATCH(3,GUTS!AK1356:'GUTS'!BI1356,0)),"")</f>
        <v/>
      </c>
      <c r="G1355" s="127" t="str">
        <f>IFERROR(INDEX(GUTS!AJ1356:'GUTS'!BH1356,MATCH(3,GUTS!AK1356:'GUTS'!BI1356,0)),"")</f>
        <v/>
      </c>
      <c r="H1355" s="127" t="str">
        <f>IFERROR(INDEX(GUTS!AI1356:'GUTS'!BH1356,MATCH(4,GUTS!AK1356:'GUTS'!BI1356,0)),"")</f>
        <v/>
      </c>
      <c r="I1355" s="127" t="str">
        <f>IFERROR(INDEX(GUTS!AJ1356:'GUTS'!BH1356,MATCH(4,GUTS!AK1356:'GUTS'!BI1356,0)),"")</f>
        <v/>
      </c>
      <c r="J1355" s="127" t="str">
        <f>IFERROR(INDEX(GUTS!AI1356:'GUTS'!BH1356,MATCH(5,GUTS!AK1356:'GUTS'!BI1356,0)),"")</f>
        <v/>
      </c>
      <c r="K1355" s="127" t="str">
        <f>IFERROR(INDEX(GUTS!AJ1356:'GUTS'!BH1356,MATCH(5,GUTS!AK1356:'GUTS'!BI1356,0)),"")</f>
        <v/>
      </c>
      <c r="L1355" s="127" t="str">
        <f>IFERROR(INDEX(GUTS!AI1356:'GUTS'!BH1356,MATCH(6,GUTS!AK1356:'GUTS'!BI1356,0)),"")</f>
        <v/>
      </c>
      <c r="M1355" s="127" t="str">
        <f>IFERROR(INDEX(GUTS!AJ1356:'GUTS'!BH1356,MATCH(6,GUTS!AK1356:'GUTS'!BI1356,0)),"")</f>
        <v/>
      </c>
      <c r="N1355" s="127">
        <f>Audit!X121</f>
        <v>0</v>
      </c>
      <c r="O1355" s="127">
        <f>Audit!K121</f>
        <v>0</v>
      </c>
      <c r="P1355" s="127">
        <f>Audit!L121</f>
        <v>0</v>
      </c>
    </row>
    <row r="1356" spans="1:16" hidden="1">
      <c r="A1356" s="127">
        <f>Audit!A122</f>
        <v>0</v>
      </c>
      <c r="B1356" s="127" t="str">
        <f>IFERROR(INDEX(GUTS!AI1357:'GUTS'!BH1357,MATCH(1,GUTS!AK1357:'GUTS'!BI1357,0)),"")</f>
        <v/>
      </c>
      <c r="C1356" s="127" t="str">
        <f>IFERROR(INDEX(GUTS!AJ1357:'GUTS'!BH1357,MATCH(1,GUTS!AK1357:'GUTS'!BI1357,0)),"")</f>
        <v/>
      </c>
      <c r="D1356" s="127" t="str">
        <f>IFERROR(INDEX(GUTS!AI1357:'GUTS'!BH1357,MATCH(2,GUTS!AK1357:'GUTS'!BI1357,0)),"")</f>
        <v/>
      </c>
      <c r="E1356" s="127" t="str">
        <f>IFERROR(INDEX(GUTS!AJ1357:'GUTS'!BH1357,MATCH(2,GUTS!AK1357:'GUTS'!BI1357,0)),"")</f>
        <v/>
      </c>
      <c r="F1356" s="127" t="str">
        <f>IFERROR(INDEX(GUTS!AI1357:'GUTS'!BH1357,MATCH(3,GUTS!AK1357:'GUTS'!BI1357,0)),"")</f>
        <v/>
      </c>
      <c r="G1356" s="127" t="str">
        <f>IFERROR(INDEX(GUTS!AJ1357:'GUTS'!BH1357,MATCH(3,GUTS!AK1357:'GUTS'!BI1357,0)),"")</f>
        <v/>
      </c>
      <c r="H1356" s="127" t="str">
        <f>IFERROR(INDEX(GUTS!AI1357:'GUTS'!BH1357,MATCH(4,GUTS!AK1357:'GUTS'!BI1357,0)),"")</f>
        <v/>
      </c>
      <c r="I1356" s="127" t="str">
        <f>IFERROR(INDEX(GUTS!AJ1357:'GUTS'!BH1357,MATCH(4,GUTS!AK1357:'GUTS'!BI1357,0)),"")</f>
        <v/>
      </c>
      <c r="J1356" s="127" t="str">
        <f>IFERROR(INDEX(GUTS!AI1357:'GUTS'!BH1357,MATCH(5,GUTS!AK1357:'GUTS'!BI1357,0)),"")</f>
        <v/>
      </c>
      <c r="K1356" s="127" t="str">
        <f>IFERROR(INDEX(GUTS!AJ1357:'GUTS'!BH1357,MATCH(5,GUTS!AK1357:'GUTS'!BI1357,0)),"")</f>
        <v/>
      </c>
      <c r="L1356" s="127" t="str">
        <f>IFERROR(INDEX(GUTS!AI1357:'GUTS'!BH1357,MATCH(6,GUTS!AK1357:'GUTS'!BI1357,0)),"")</f>
        <v/>
      </c>
      <c r="M1356" s="127" t="str">
        <f>IFERROR(INDEX(GUTS!AJ1357:'GUTS'!BH1357,MATCH(6,GUTS!AK1357:'GUTS'!BI1357,0)),"")</f>
        <v/>
      </c>
      <c r="N1356" s="127">
        <f>Audit!X122</f>
        <v>0</v>
      </c>
      <c r="O1356" s="127">
        <f>Audit!K122</f>
        <v>0</v>
      </c>
      <c r="P1356" s="127">
        <f>Audit!L122</f>
        <v>0</v>
      </c>
    </row>
    <row r="1357" spans="1:16" hidden="1">
      <c r="A1357" s="127">
        <f>Audit!A123</f>
        <v>0</v>
      </c>
      <c r="B1357" s="127" t="str">
        <f>IFERROR(INDEX(GUTS!AI1358:'GUTS'!BH1358,MATCH(1,GUTS!AK1358:'GUTS'!BI1358,0)),"")</f>
        <v/>
      </c>
      <c r="C1357" s="127" t="str">
        <f>IFERROR(INDEX(GUTS!AJ1358:'GUTS'!BH1358,MATCH(1,GUTS!AK1358:'GUTS'!BI1358,0)),"")</f>
        <v/>
      </c>
      <c r="D1357" s="127" t="str">
        <f>IFERROR(INDEX(GUTS!AI1358:'GUTS'!BH1358,MATCH(2,GUTS!AK1358:'GUTS'!BI1358,0)),"")</f>
        <v/>
      </c>
      <c r="E1357" s="127" t="str">
        <f>IFERROR(INDEX(GUTS!AJ1358:'GUTS'!BH1358,MATCH(2,GUTS!AK1358:'GUTS'!BI1358,0)),"")</f>
        <v/>
      </c>
      <c r="F1357" s="127" t="str">
        <f>IFERROR(INDEX(GUTS!AI1358:'GUTS'!BH1358,MATCH(3,GUTS!AK1358:'GUTS'!BI1358,0)),"")</f>
        <v/>
      </c>
      <c r="G1357" s="127" t="str">
        <f>IFERROR(INDEX(GUTS!AJ1358:'GUTS'!BH1358,MATCH(3,GUTS!AK1358:'GUTS'!BI1358,0)),"")</f>
        <v/>
      </c>
      <c r="H1357" s="127" t="str">
        <f>IFERROR(INDEX(GUTS!AI1358:'GUTS'!BH1358,MATCH(4,GUTS!AK1358:'GUTS'!BI1358,0)),"")</f>
        <v/>
      </c>
      <c r="I1357" s="127" t="str">
        <f>IFERROR(INDEX(GUTS!AJ1358:'GUTS'!BH1358,MATCH(4,GUTS!AK1358:'GUTS'!BI1358,0)),"")</f>
        <v/>
      </c>
      <c r="J1357" s="127" t="str">
        <f>IFERROR(INDEX(GUTS!AI1358:'GUTS'!BH1358,MATCH(5,GUTS!AK1358:'GUTS'!BI1358,0)),"")</f>
        <v/>
      </c>
      <c r="K1357" s="127" t="str">
        <f>IFERROR(INDEX(GUTS!AJ1358:'GUTS'!BH1358,MATCH(5,GUTS!AK1358:'GUTS'!BI1358,0)),"")</f>
        <v/>
      </c>
      <c r="L1357" s="127" t="str">
        <f>IFERROR(INDEX(GUTS!AI1358:'GUTS'!BH1358,MATCH(6,GUTS!AK1358:'GUTS'!BI1358,0)),"")</f>
        <v/>
      </c>
      <c r="M1357" s="127" t="str">
        <f>IFERROR(INDEX(GUTS!AJ1358:'GUTS'!BH1358,MATCH(6,GUTS!AK1358:'GUTS'!BI1358,0)),"")</f>
        <v/>
      </c>
      <c r="N1357" s="127">
        <f>Audit!X123</f>
        <v>0</v>
      </c>
      <c r="O1357" s="127">
        <f>Audit!K123</f>
        <v>0</v>
      </c>
      <c r="P1357" s="127">
        <f>Audit!L123</f>
        <v>0</v>
      </c>
    </row>
    <row r="1358" spans="1:16" hidden="1">
      <c r="A1358" s="127">
        <f>Audit!A124</f>
        <v>0</v>
      </c>
      <c r="B1358" s="127" t="str">
        <f>IFERROR(INDEX(GUTS!AI1359:'GUTS'!BH1359,MATCH(1,GUTS!AK1359:'GUTS'!BI1359,0)),"")</f>
        <v/>
      </c>
      <c r="C1358" s="127" t="str">
        <f>IFERROR(INDEX(GUTS!AJ1359:'GUTS'!BH1359,MATCH(1,GUTS!AK1359:'GUTS'!BI1359,0)),"")</f>
        <v/>
      </c>
      <c r="D1358" s="127" t="str">
        <f>IFERROR(INDEX(GUTS!AI1359:'GUTS'!BH1359,MATCH(2,GUTS!AK1359:'GUTS'!BI1359,0)),"")</f>
        <v/>
      </c>
      <c r="E1358" s="127" t="str">
        <f>IFERROR(INDEX(GUTS!AJ1359:'GUTS'!BH1359,MATCH(2,GUTS!AK1359:'GUTS'!BI1359,0)),"")</f>
        <v/>
      </c>
      <c r="F1358" s="127" t="str">
        <f>IFERROR(INDEX(GUTS!AI1359:'GUTS'!BH1359,MATCH(3,GUTS!AK1359:'GUTS'!BI1359,0)),"")</f>
        <v/>
      </c>
      <c r="G1358" s="127" t="str">
        <f>IFERROR(INDEX(GUTS!AJ1359:'GUTS'!BH1359,MATCH(3,GUTS!AK1359:'GUTS'!BI1359,0)),"")</f>
        <v/>
      </c>
      <c r="H1358" s="127" t="str">
        <f>IFERROR(INDEX(GUTS!AI1359:'GUTS'!BH1359,MATCH(4,GUTS!AK1359:'GUTS'!BI1359,0)),"")</f>
        <v/>
      </c>
      <c r="I1358" s="127" t="str">
        <f>IFERROR(INDEX(GUTS!AJ1359:'GUTS'!BH1359,MATCH(4,GUTS!AK1359:'GUTS'!BI1359,0)),"")</f>
        <v/>
      </c>
      <c r="J1358" s="127" t="str">
        <f>IFERROR(INDEX(GUTS!AI1359:'GUTS'!BH1359,MATCH(5,GUTS!AK1359:'GUTS'!BI1359,0)),"")</f>
        <v/>
      </c>
      <c r="K1358" s="127" t="str">
        <f>IFERROR(INDEX(GUTS!AJ1359:'GUTS'!BH1359,MATCH(5,GUTS!AK1359:'GUTS'!BI1359,0)),"")</f>
        <v/>
      </c>
      <c r="L1358" s="127" t="str">
        <f>IFERROR(INDEX(GUTS!AI1359:'GUTS'!BH1359,MATCH(6,GUTS!AK1359:'GUTS'!BI1359,0)),"")</f>
        <v/>
      </c>
      <c r="M1358" s="127" t="str">
        <f>IFERROR(INDEX(GUTS!AJ1359:'GUTS'!BH1359,MATCH(6,GUTS!AK1359:'GUTS'!BI1359,0)),"")</f>
        <v/>
      </c>
      <c r="N1358" s="127">
        <f>Audit!X124</f>
        <v>0</v>
      </c>
      <c r="O1358" s="127">
        <f>Audit!K124</f>
        <v>0</v>
      </c>
      <c r="P1358" s="127">
        <f>Audit!L124</f>
        <v>0</v>
      </c>
    </row>
    <row r="1359" spans="1:16" hidden="1">
      <c r="A1359" s="127">
        <f>Audit!A125</f>
        <v>0</v>
      </c>
      <c r="B1359" s="127" t="str">
        <f>IFERROR(INDEX(GUTS!AI1360:'GUTS'!BH1360,MATCH(1,GUTS!AK1360:'GUTS'!BI1360,0)),"")</f>
        <v/>
      </c>
      <c r="C1359" s="127" t="str">
        <f>IFERROR(INDEX(GUTS!AJ1360:'GUTS'!BH1360,MATCH(1,GUTS!AK1360:'GUTS'!BI1360,0)),"")</f>
        <v/>
      </c>
      <c r="D1359" s="127" t="str">
        <f>IFERROR(INDEX(GUTS!AI1360:'GUTS'!BH1360,MATCH(2,GUTS!AK1360:'GUTS'!BI1360,0)),"")</f>
        <v/>
      </c>
      <c r="E1359" s="127" t="str">
        <f>IFERROR(INDEX(GUTS!AJ1360:'GUTS'!BH1360,MATCH(2,GUTS!AK1360:'GUTS'!BI1360,0)),"")</f>
        <v/>
      </c>
      <c r="F1359" s="127" t="str">
        <f>IFERROR(INDEX(GUTS!AI1360:'GUTS'!BH1360,MATCH(3,GUTS!AK1360:'GUTS'!BI1360,0)),"")</f>
        <v/>
      </c>
      <c r="G1359" s="127" t="str">
        <f>IFERROR(INDEX(GUTS!AJ1360:'GUTS'!BH1360,MATCH(3,GUTS!AK1360:'GUTS'!BI1360,0)),"")</f>
        <v/>
      </c>
      <c r="H1359" s="127" t="str">
        <f>IFERROR(INDEX(GUTS!AI1360:'GUTS'!BH1360,MATCH(4,GUTS!AK1360:'GUTS'!BI1360,0)),"")</f>
        <v/>
      </c>
      <c r="I1359" s="127" t="str">
        <f>IFERROR(INDEX(GUTS!AJ1360:'GUTS'!BH1360,MATCH(4,GUTS!AK1360:'GUTS'!BI1360,0)),"")</f>
        <v/>
      </c>
      <c r="J1359" s="127" t="str">
        <f>IFERROR(INDEX(GUTS!AI1360:'GUTS'!BH1360,MATCH(5,GUTS!AK1360:'GUTS'!BI1360,0)),"")</f>
        <v/>
      </c>
      <c r="K1359" s="127" t="str">
        <f>IFERROR(INDEX(GUTS!AJ1360:'GUTS'!BH1360,MATCH(5,GUTS!AK1360:'GUTS'!BI1360,0)),"")</f>
        <v/>
      </c>
      <c r="L1359" s="127" t="str">
        <f>IFERROR(INDEX(GUTS!AI1360:'GUTS'!BH1360,MATCH(6,GUTS!AK1360:'GUTS'!BI1360,0)),"")</f>
        <v/>
      </c>
      <c r="M1359" s="127" t="str">
        <f>IFERROR(INDEX(GUTS!AJ1360:'GUTS'!BH1360,MATCH(6,GUTS!AK1360:'GUTS'!BI1360,0)),"")</f>
        <v/>
      </c>
      <c r="N1359" s="127">
        <f>Audit!X125</f>
        <v>0</v>
      </c>
      <c r="O1359" s="127">
        <f>Audit!K125</f>
        <v>0</v>
      </c>
      <c r="P1359" s="127">
        <f>Audit!L125</f>
        <v>0</v>
      </c>
    </row>
    <row r="1360" spans="1:16" hidden="1">
      <c r="A1360" s="127">
        <f>Audit!A126</f>
        <v>0</v>
      </c>
      <c r="B1360" s="127" t="str">
        <f>IFERROR(INDEX(GUTS!AI1361:'GUTS'!BH1361,MATCH(1,GUTS!AK1361:'GUTS'!BI1361,0)),"")</f>
        <v/>
      </c>
      <c r="C1360" s="127" t="str">
        <f>IFERROR(INDEX(GUTS!AJ1361:'GUTS'!BH1361,MATCH(1,GUTS!AK1361:'GUTS'!BI1361,0)),"")</f>
        <v/>
      </c>
      <c r="D1360" s="127" t="str">
        <f>IFERROR(INDEX(GUTS!AI1361:'GUTS'!BH1361,MATCH(2,GUTS!AK1361:'GUTS'!BI1361,0)),"")</f>
        <v/>
      </c>
      <c r="E1360" s="127" t="str">
        <f>IFERROR(INDEX(GUTS!AJ1361:'GUTS'!BH1361,MATCH(2,GUTS!AK1361:'GUTS'!BI1361,0)),"")</f>
        <v/>
      </c>
      <c r="F1360" s="127" t="str">
        <f>IFERROR(INDEX(GUTS!AI1361:'GUTS'!BH1361,MATCH(3,GUTS!AK1361:'GUTS'!BI1361,0)),"")</f>
        <v/>
      </c>
      <c r="G1360" s="127" t="str">
        <f>IFERROR(INDEX(GUTS!AJ1361:'GUTS'!BH1361,MATCH(3,GUTS!AK1361:'GUTS'!BI1361,0)),"")</f>
        <v/>
      </c>
      <c r="H1360" s="127" t="str">
        <f>IFERROR(INDEX(GUTS!AI1361:'GUTS'!BH1361,MATCH(4,GUTS!AK1361:'GUTS'!BI1361,0)),"")</f>
        <v/>
      </c>
      <c r="I1360" s="127" t="str">
        <f>IFERROR(INDEX(GUTS!AJ1361:'GUTS'!BH1361,MATCH(4,GUTS!AK1361:'GUTS'!BI1361,0)),"")</f>
        <v/>
      </c>
      <c r="J1360" s="127" t="str">
        <f>IFERROR(INDEX(GUTS!AI1361:'GUTS'!BH1361,MATCH(5,GUTS!AK1361:'GUTS'!BI1361,0)),"")</f>
        <v/>
      </c>
      <c r="K1360" s="127" t="str">
        <f>IFERROR(INDEX(GUTS!AJ1361:'GUTS'!BH1361,MATCH(5,GUTS!AK1361:'GUTS'!BI1361,0)),"")</f>
        <v/>
      </c>
      <c r="L1360" s="127" t="str">
        <f>IFERROR(INDEX(GUTS!AI1361:'GUTS'!BH1361,MATCH(6,GUTS!AK1361:'GUTS'!BI1361,0)),"")</f>
        <v/>
      </c>
      <c r="M1360" s="127" t="str">
        <f>IFERROR(INDEX(GUTS!AJ1361:'GUTS'!BH1361,MATCH(6,GUTS!AK1361:'GUTS'!BI1361,0)),"")</f>
        <v/>
      </c>
      <c r="N1360" s="127">
        <f>Audit!X126</f>
        <v>0</v>
      </c>
      <c r="O1360" s="127">
        <f>Audit!K126</f>
        <v>0</v>
      </c>
      <c r="P1360" s="127">
        <f>Audit!L126</f>
        <v>0</v>
      </c>
    </row>
    <row r="1361" spans="1:16" hidden="1">
      <c r="A1361" s="127">
        <f>Audit!A127</f>
        <v>0</v>
      </c>
      <c r="B1361" s="127" t="str">
        <f>IFERROR(INDEX(GUTS!AI1362:'GUTS'!BH1362,MATCH(1,GUTS!AK1362:'GUTS'!BI1362,0)),"")</f>
        <v/>
      </c>
      <c r="C1361" s="127" t="str">
        <f>IFERROR(INDEX(GUTS!AJ1362:'GUTS'!BH1362,MATCH(1,GUTS!AK1362:'GUTS'!BI1362,0)),"")</f>
        <v/>
      </c>
      <c r="D1361" s="127" t="str">
        <f>IFERROR(INDEX(GUTS!AI1362:'GUTS'!BH1362,MATCH(2,GUTS!AK1362:'GUTS'!BI1362,0)),"")</f>
        <v/>
      </c>
      <c r="E1361" s="127" t="str">
        <f>IFERROR(INDEX(GUTS!AJ1362:'GUTS'!BH1362,MATCH(2,GUTS!AK1362:'GUTS'!BI1362,0)),"")</f>
        <v/>
      </c>
      <c r="F1361" s="127" t="str">
        <f>IFERROR(INDEX(GUTS!AI1362:'GUTS'!BH1362,MATCH(3,GUTS!AK1362:'GUTS'!BI1362,0)),"")</f>
        <v/>
      </c>
      <c r="G1361" s="127" t="str">
        <f>IFERROR(INDEX(GUTS!AJ1362:'GUTS'!BH1362,MATCH(3,GUTS!AK1362:'GUTS'!BI1362,0)),"")</f>
        <v/>
      </c>
      <c r="H1361" s="127" t="str">
        <f>IFERROR(INDEX(GUTS!AI1362:'GUTS'!BH1362,MATCH(4,GUTS!AK1362:'GUTS'!BI1362,0)),"")</f>
        <v/>
      </c>
      <c r="I1361" s="127" t="str">
        <f>IFERROR(INDEX(GUTS!AJ1362:'GUTS'!BH1362,MATCH(4,GUTS!AK1362:'GUTS'!BI1362,0)),"")</f>
        <v/>
      </c>
      <c r="J1361" s="127" t="str">
        <f>IFERROR(INDEX(GUTS!AI1362:'GUTS'!BH1362,MATCH(5,GUTS!AK1362:'GUTS'!BI1362,0)),"")</f>
        <v/>
      </c>
      <c r="K1361" s="127" t="str">
        <f>IFERROR(INDEX(GUTS!AJ1362:'GUTS'!BH1362,MATCH(5,GUTS!AK1362:'GUTS'!BI1362,0)),"")</f>
        <v/>
      </c>
      <c r="L1361" s="127" t="str">
        <f>IFERROR(INDEX(GUTS!AI1362:'GUTS'!BH1362,MATCH(6,GUTS!AK1362:'GUTS'!BI1362,0)),"")</f>
        <v/>
      </c>
      <c r="M1361" s="127" t="str">
        <f>IFERROR(INDEX(GUTS!AJ1362:'GUTS'!BH1362,MATCH(6,GUTS!AK1362:'GUTS'!BI1362,0)),"")</f>
        <v/>
      </c>
      <c r="N1361" s="127">
        <f>Audit!X127</f>
        <v>0</v>
      </c>
      <c r="O1361" s="127">
        <f>Audit!K127</f>
        <v>0</v>
      </c>
      <c r="P1361" s="127">
        <f>Audit!L127</f>
        <v>0</v>
      </c>
    </row>
    <row r="1362" spans="1:16" hidden="1">
      <c r="A1362" s="127">
        <f>Audit!A128</f>
        <v>0</v>
      </c>
      <c r="B1362" s="127" t="str">
        <f>IFERROR(INDEX(GUTS!AI1363:'GUTS'!BH1363,MATCH(1,GUTS!AK1363:'GUTS'!BI1363,0)),"")</f>
        <v/>
      </c>
      <c r="C1362" s="127" t="str">
        <f>IFERROR(INDEX(GUTS!AJ1363:'GUTS'!BH1363,MATCH(1,GUTS!AK1363:'GUTS'!BI1363,0)),"")</f>
        <v/>
      </c>
      <c r="D1362" s="127" t="str">
        <f>IFERROR(INDEX(GUTS!AI1363:'GUTS'!BH1363,MATCH(2,GUTS!AK1363:'GUTS'!BI1363,0)),"")</f>
        <v/>
      </c>
      <c r="E1362" s="127" t="str">
        <f>IFERROR(INDEX(GUTS!AJ1363:'GUTS'!BH1363,MATCH(2,GUTS!AK1363:'GUTS'!BI1363,0)),"")</f>
        <v/>
      </c>
      <c r="F1362" s="127" t="str">
        <f>IFERROR(INDEX(GUTS!AI1363:'GUTS'!BH1363,MATCH(3,GUTS!AK1363:'GUTS'!BI1363,0)),"")</f>
        <v/>
      </c>
      <c r="G1362" s="127" t="str">
        <f>IFERROR(INDEX(GUTS!AJ1363:'GUTS'!BH1363,MATCH(3,GUTS!AK1363:'GUTS'!BI1363,0)),"")</f>
        <v/>
      </c>
      <c r="H1362" s="127" t="str">
        <f>IFERROR(INDEX(GUTS!AI1363:'GUTS'!BH1363,MATCH(4,GUTS!AK1363:'GUTS'!BI1363,0)),"")</f>
        <v/>
      </c>
      <c r="I1362" s="127" t="str">
        <f>IFERROR(INDEX(GUTS!AJ1363:'GUTS'!BH1363,MATCH(4,GUTS!AK1363:'GUTS'!BI1363,0)),"")</f>
        <v/>
      </c>
      <c r="J1362" s="127" t="str">
        <f>IFERROR(INDEX(GUTS!AI1363:'GUTS'!BH1363,MATCH(5,GUTS!AK1363:'GUTS'!BI1363,0)),"")</f>
        <v/>
      </c>
      <c r="K1362" s="127" t="str">
        <f>IFERROR(INDEX(GUTS!AJ1363:'GUTS'!BH1363,MATCH(5,GUTS!AK1363:'GUTS'!BI1363,0)),"")</f>
        <v/>
      </c>
      <c r="L1362" s="127" t="str">
        <f>IFERROR(INDEX(GUTS!AI1363:'GUTS'!BH1363,MATCH(6,GUTS!AK1363:'GUTS'!BI1363,0)),"")</f>
        <v/>
      </c>
      <c r="M1362" s="127" t="str">
        <f>IFERROR(INDEX(GUTS!AJ1363:'GUTS'!BH1363,MATCH(6,GUTS!AK1363:'GUTS'!BI1363,0)),"")</f>
        <v/>
      </c>
      <c r="N1362" s="127">
        <f>Audit!X128</f>
        <v>0</v>
      </c>
      <c r="O1362" s="127">
        <f>Audit!K128</f>
        <v>0</v>
      </c>
      <c r="P1362" s="127">
        <f>Audit!L128</f>
        <v>0</v>
      </c>
    </row>
    <row r="1363" spans="1:16" hidden="1">
      <c r="A1363" s="127">
        <f>Audit!A129</f>
        <v>0</v>
      </c>
      <c r="B1363" s="127" t="str">
        <f>IFERROR(INDEX(GUTS!AI1364:'GUTS'!BH1364,MATCH(1,GUTS!AK1364:'GUTS'!BI1364,0)),"")</f>
        <v/>
      </c>
      <c r="C1363" s="127" t="str">
        <f>IFERROR(INDEX(GUTS!AJ1364:'GUTS'!BH1364,MATCH(1,GUTS!AK1364:'GUTS'!BI1364,0)),"")</f>
        <v/>
      </c>
      <c r="D1363" s="127" t="str">
        <f>IFERROR(INDEX(GUTS!AI1364:'GUTS'!BH1364,MATCH(2,GUTS!AK1364:'GUTS'!BI1364,0)),"")</f>
        <v/>
      </c>
      <c r="E1363" s="127" t="str">
        <f>IFERROR(INDEX(GUTS!AJ1364:'GUTS'!BH1364,MATCH(2,GUTS!AK1364:'GUTS'!BI1364,0)),"")</f>
        <v/>
      </c>
      <c r="F1363" s="127" t="str">
        <f>IFERROR(INDEX(GUTS!AI1364:'GUTS'!BH1364,MATCH(3,GUTS!AK1364:'GUTS'!BI1364,0)),"")</f>
        <v/>
      </c>
      <c r="G1363" s="127" t="str">
        <f>IFERROR(INDEX(GUTS!AJ1364:'GUTS'!BH1364,MATCH(3,GUTS!AK1364:'GUTS'!BI1364,0)),"")</f>
        <v/>
      </c>
      <c r="H1363" s="127" t="str">
        <f>IFERROR(INDEX(GUTS!AI1364:'GUTS'!BH1364,MATCH(4,GUTS!AK1364:'GUTS'!BI1364,0)),"")</f>
        <v/>
      </c>
      <c r="I1363" s="127" t="str">
        <f>IFERROR(INDEX(GUTS!AJ1364:'GUTS'!BH1364,MATCH(4,GUTS!AK1364:'GUTS'!BI1364,0)),"")</f>
        <v/>
      </c>
      <c r="J1363" s="127" t="str">
        <f>IFERROR(INDEX(GUTS!AI1364:'GUTS'!BH1364,MATCH(5,GUTS!AK1364:'GUTS'!BI1364,0)),"")</f>
        <v/>
      </c>
      <c r="K1363" s="127" t="str">
        <f>IFERROR(INDEX(GUTS!AJ1364:'GUTS'!BH1364,MATCH(5,GUTS!AK1364:'GUTS'!BI1364,0)),"")</f>
        <v/>
      </c>
      <c r="L1363" s="127" t="str">
        <f>IFERROR(INDEX(GUTS!AI1364:'GUTS'!BH1364,MATCH(6,GUTS!AK1364:'GUTS'!BI1364,0)),"")</f>
        <v/>
      </c>
      <c r="M1363" s="127" t="str">
        <f>IFERROR(INDEX(GUTS!AJ1364:'GUTS'!BH1364,MATCH(6,GUTS!AK1364:'GUTS'!BI1364,0)),"")</f>
        <v/>
      </c>
      <c r="N1363" s="127">
        <f>Audit!X129</f>
        <v>0</v>
      </c>
      <c r="O1363" s="127">
        <f>Audit!K129</f>
        <v>0</v>
      </c>
      <c r="P1363" s="127">
        <f>Audit!L129</f>
        <v>0</v>
      </c>
    </row>
    <row r="1364" spans="1:16" hidden="1">
      <c r="A1364" s="127">
        <f>Audit!A130</f>
        <v>0</v>
      </c>
      <c r="B1364" s="127" t="str">
        <f>IFERROR(INDEX(GUTS!AI1365:'GUTS'!BH1365,MATCH(1,GUTS!AK1365:'GUTS'!BI1365,0)),"")</f>
        <v/>
      </c>
      <c r="C1364" s="127" t="str">
        <f>IFERROR(INDEX(GUTS!AJ1365:'GUTS'!BH1365,MATCH(1,GUTS!AK1365:'GUTS'!BI1365,0)),"")</f>
        <v/>
      </c>
      <c r="D1364" s="127" t="str">
        <f>IFERROR(INDEX(GUTS!AI1365:'GUTS'!BH1365,MATCH(2,GUTS!AK1365:'GUTS'!BI1365,0)),"")</f>
        <v/>
      </c>
      <c r="E1364" s="127" t="str">
        <f>IFERROR(INDEX(GUTS!AJ1365:'GUTS'!BH1365,MATCH(2,GUTS!AK1365:'GUTS'!BI1365,0)),"")</f>
        <v/>
      </c>
      <c r="F1364" s="127" t="str">
        <f>IFERROR(INDEX(GUTS!AI1365:'GUTS'!BH1365,MATCH(3,GUTS!AK1365:'GUTS'!BI1365,0)),"")</f>
        <v/>
      </c>
      <c r="G1364" s="127" t="str">
        <f>IFERROR(INDEX(GUTS!AJ1365:'GUTS'!BH1365,MATCH(3,GUTS!AK1365:'GUTS'!BI1365,0)),"")</f>
        <v/>
      </c>
      <c r="H1364" s="127" t="str">
        <f>IFERROR(INDEX(GUTS!AI1365:'GUTS'!BH1365,MATCH(4,GUTS!AK1365:'GUTS'!BI1365,0)),"")</f>
        <v/>
      </c>
      <c r="I1364" s="127" t="str">
        <f>IFERROR(INDEX(GUTS!AJ1365:'GUTS'!BH1365,MATCH(4,GUTS!AK1365:'GUTS'!BI1365,0)),"")</f>
        <v/>
      </c>
      <c r="J1364" s="127" t="str">
        <f>IFERROR(INDEX(GUTS!AI1365:'GUTS'!BH1365,MATCH(5,GUTS!AK1365:'GUTS'!BI1365,0)),"")</f>
        <v/>
      </c>
      <c r="K1364" s="127" t="str">
        <f>IFERROR(INDEX(GUTS!AJ1365:'GUTS'!BH1365,MATCH(5,GUTS!AK1365:'GUTS'!BI1365,0)),"")</f>
        <v/>
      </c>
      <c r="L1364" s="127" t="str">
        <f>IFERROR(INDEX(GUTS!AI1365:'GUTS'!BH1365,MATCH(6,GUTS!AK1365:'GUTS'!BI1365,0)),"")</f>
        <v/>
      </c>
      <c r="M1364" s="127" t="str">
        <f>IFERROR(INDEX(GUTS!AJ1365:'GUTS'!BH1365,MATCH(6,GUTS!AK1365:'GUTS'!BI1365,0)),"")</f>
        <v/>
      </c>
      <c r="N1364" s="127">
        <f>Audit!X130</f>
        <v>0</v>
      </c>
      <c r="O1364" s="127">
        <f>Audit!K130</f>
        <v>0</v>
      </c>
      <c r="P1364" s="127">
        <f>Audit!L130</f>
        <v>0</v>
      </c>
    </row>
    <row r="1365" spans="1:16" hidden="1">
      <c r="A1365" s="127">
        <f>Audit!A131</f>
        <v>0</v>
      </c>
      <c r="B1365" s="127" t="str">
        <f>IFERROR(INDEX(GUTS!AI1366:'GUTS'!BH1366,MATCH(1,GUTS!AK1366:'GUTS'!BI1366,0)),"")</f>
        <v/>
      </c>
      <c r="C1365" s="127" t="str">
        <f>IFERROR(INDEX(GUTS!AJ1366:'GUTS'!BH1366,MATCH(1,GUTS!AK1366:'GUTS'!BI1366,0)),"")</f>
        <v/>
      </c>
      <c r="D1365" s="127" t="str">
        <f>IFERROR(INDEX(GUTS!AI1366:'GUTS'!BH1366,MATCH(2,GUTS!AK1366:'GUTS'!BI1366,0)),"")</f>
        <v/>
      </c>
      <c r="E1365" s="127" t="str">
        <f>IFERROR(INDEX(GUTS!AJ1366:'GUTS'!BH1366,MATCH(2,GUTS!AK1366:'GUTS'!BI1366,0)),"")</f>
        <v/>
      </c>
      <c r="F1365" s="127" t="str">
        <f>IFERROR(INDEX(GUTS!AI1366:'GUTS'!BH1366,MATCH(3,GUTS!AK1366:'GUTS'!BI1366,0)),"")</f>
        <v/>
      </c>
      <c r="G1365" s="127" t="str">
        <f>IFERROR(INDEX(GUTS!AJ1366:'GUTS'!BH1366,MATCH(3,GUTS!AK1366:'GUTS'!BI1366,0)),"")</f>
        <v/>
      </c>
      <c r="H1365" s="127" t="str">
        <f>IFERROR(INDEX(GUTS!AI1366:'GUTS'!BH1366,MATCH(4,GUTS!AK1366:'GUTS'!BI1366,0)),"")</f>
        <v/>
      </c>
      <c r="I1365" s="127" t="str">
        <f>IFERROR(INDEX(GUTS!AJ1366:'GUTS'!BH1366,MATCH(4,GUTS!AK1366:'GUTS'!BI1366,0)),"")</f>
        <v/>
      </c>
      <c r="J1365" s="127" t="str">
        <f>IFERROR(INDEX(GUTS!AI1366:'GUTS'!BH1366,MATCH(5,GUTS!AK1366:'GUTS'!BI1366,0)),"")</f>
        <v/>
      </c>
      <c r="K1365" s="127" t="str">
        <f>IFERROR(INDEX(GUTS!AJ1366:'GUTS'!BH1366,MATCH(5,GUTS!AK1366:'GUTS'!BI1366,0)),"")</f>
        <v/>
      </c>
      <c r="L1365" s="127" t="str">
        <f>IFERROR(INDEX(GUTS!AI1366:'GUTS'!BH1366,MATCH(6,GUTS!AK1366:'GUTS'!BI1366,0)),"")</f>
        <v/>
      </c>
      <c r="M1365" s="127" t="str">
        <f>IFERROR(INDEX(GUTS!AJ1366:'GUTS'!BH1366,MATCH(6,GUTS!AK1366:'GUTS'!BI1366,0)),"")</f>
        <v/>
      </c>
      <c r="N1365" s="127">
        <f>Audit!X131</f>
        <v>0</v>
      </c>
      <c r="O1365" s="127">
        <f>Audit!K131</f>
        <v>0</v>
      </c>
      <c r="P1365" s="127">
        <f>Audit!L131</f>
        <v>0</v>
      </c>
    </row>
    <row r="1366" spans="1:16" hidden="1">
      <c r="A1366" s="127">
        <f>Audit!A132</f>
        <v>0</v>
      </c>
      <c r="B1366" s="127" t="str">
        <f>IFERROR(INDEX(GUTS!AI1367:'GUTS'!BH1367,MATCH(1,GUTS!AK1367:'GUTS'!BI1367,0)),"")</f>
        <v/>
      </c>
      <c r="C1366" s="127" t="str">
        <f>IFERROR(INDEX(GUTS!AJ1367:'GUTS'!BH1367,MATCH(1,GUTS!AK1367:'GUTS'!BI1367,0)),"")</f>
        <v/>
      </c>
      <c r="D1366" s="127" t="str">
        <f>IFERROR(INDEX(GUTS!AI1367:'GUTS'!BH1367,MATCH(2,GUTS!AK1367:'GUTS'!BI1367,0)),"")</f>
        <v/>
      </c>
      <c r="E1366" s="127" t="str">
        <f>IFERROR(INDEX(GUTS!AJ1367:'GUTS'!BH1367,MATCH(2,GUTS!AK1367:'GUTS'!BI1367,0)),"")</f>
        <v/>
      </c>
      <c r="F1366" s="127" t="str">
        <f>IFERROR(INDEX(GUTS!AI1367:'GUTS'!BH1367,MATCH(3,GUTS!AK1367:'GUTS'!BI1367,0)),"")</f>
        <v/>
      </c>
      <c r="G1366" s="127" t="str">
        <f>IFERROR(INDEX(GUTS!AJ1367:'GUTS'!BH1367,MATCH(3,GUTS!AK1367:'GUTS'!BI1367,0)),"")</f>
        <v/>
      </c>
      <c r="H1366" s="127" t="str">
        <f>IFERROR(INDEX(GUTS!AI1367:'GUTS'!BH1367,MATCH(4,GUTS!AK1367:'GUTS'!BI1367,0)),"")</f>
        <v/>
      </c>
      <c r="I1366" s="127" t="str">
        <f>IFERROR(INDEX(GUTS!AJ1367:'GUTS'!BH1367,MATCH(4,GUTS!AK1367:'GUTS'!BI1367,0)),"")</f>
        <v/>
      </c>
      <c r="J1366" s="127" t="str">
        <f>IFERROR(INDEX(GUTS!AI1367:'GUTS'!BH1367,MATCH(5,GUTS!AK1367:'GUTS'!BI1367,0)),"")</f>
        <v/>
      </c>
      <c r="K1366" s="127" t="str">
        <f>IFERROR(INDEX(GUTS!AJ1367:'GUTS'!BH1367,MATCH(5,GUTS!AK1367:'GUTS'!BI1367,0)),"")</f>
        <v/>
      </c>
      <c r="L1366" s="127" t="str">
        <f>IFERROR(INDEX(GUTS!AI1367:'GUTS'!BH1367,MATCH(6,GUTS!AK1367:'GUTS'!BI1367,0)),"")</f>
        <v/>
      </c>
      <c r="M1366" s="127" t="str">
        <f>IFERROR(INDEX(GUTS!AJ1367:'GUTS'!BH1367,MATCH(6,GUTS!AK1367:'GUTS'!BI1367,0)),"")</f>
        <v/>
      </c>
      <c r="N1366" s="127">
        <f>Audit!X132</f>
        <v>0</v>
      </c>
      <c r="O1366" s="127">
        <f>Audit!K132</f>
        <v>0</v>
      </c>
      <c r="P1366" s="127">
        <f>Audit!L132</f>
        <v>0</v>
      </c>
    </row>
    <row r="1367" spans="1:16" hidden="1">
      <c r="A1367" s="127">
        <f>Audit!A133</f>
        <v>0</v>
      </c>
      <c r="B1367" s="127" t="str">
        <f>IFERROR(INDEX(GUTS!AI1368:'GUTS'!BH1368,MATCH(1,GUTS!AK1368:'GUTS'!BI1368,0)),"")</f>
        <v/>
      </c>
      <c r="C1367" s="127" t="str">
        <f>IFERROR(INDEX(GUTS!AJ1368:'GUTS'!BH1368,MATCH(1,GUTS!AK1368:'GUTS'!BI1368,0)),"")</f>
        <v/>
      </c>
      <c r="D1367" s="127" t="str">
        <f>IFERROR(INDEX(GUTS!AI1368:'GUTS'!BH1368,MATCH(2,GUTS!AK1368:'GUTS'!BI1368,0)),"")</f>
        <v/>
      </c>
      <c r="E1367" s="127" t="str">
        <f>IFERROR(INDEX(GUTS!AJ1368:'GUTS'!BH1368,MATCH(2,GUTS!AK1368:'GUTS'!BI1368,0)),"")</f>
        <v/>
      </c>
      <c r="F1367" s="127" t="str">
        <f>IFERROR(INDEX(GUTS!AI1368:'GUTS'!BH1368,MATCH(3,GUTS!AK1368:'GUTS'!BI1368,0)),"")</f>
        <v/>
      </c>
      <c r="G1367" s="127" t="str">
        <f>IFERROR(INDEX(GUTS!AJ1368:'GUTS'!BH1368,MATCH(3,GUTS!AK1368:'GUTS'!BI1368,0)),"")</f>
        <v/>
      </c>
      <c r="H1367" s="127" t="str">
        <f>IFERROR(INDEX(GUTS!AI1368:'GUTS'!BH1368,MATCH(4,GUTS!AK1368:'GUTS'!BI1368,0)),"")</f>
        <v/>
      </c>
      <c r="I1367" s="127" t="str">
        <f>IFERROR(INDEX(GUTS!AJ1368:'GUTS'!BH1368,MATCH(4,GUTS!AK1368:'GUTS'!BI1368,0)),"")</f>
        <v/>
      </c>
      <c r="J1367" s="127" t="str">
        <f>IFERROR(INDEX(GUTS!AI1368:'GUTS'!BH1368,MATCH(5,GUTS!AK1368:'GUTS'!BI1368,0)),"")</f>
        <v/>
      </c>
      <c r="K1367" s="127" t="str">
        <f>IFERROR(INDEX(GUTS!AJ1368:'GUTS'!BH1368,MATCH(5,GUTS!AK1368:'GUTS'!BI1368,0)),"")</f>
        <v/>
      </c>
      <c r="L1367" s="127" t="str">
        <f>IFERROR(INDEX(GUTS!AI1368:'GUTS'!BH1368,MATCH(6,GUTS!AK1368:'GUTS'!BI1368,0)),"")</f>
        <v/>
      </c>
      <c r="M1367" s="127" t="str">
        <f>IFERROR(INDEX(GUTS!AJ1368:'GUTS'!BH1368,MATCH(6,GUTS!AK1368:'GUTS'!BI1368,0)),"")</f>
        <v/>
      </c>
      <c r="N1367" s="127">
        <f>Audit!X133</f>
        <v>0</v>
      </c>
      <c r="O1367" s="127">
        <f>Audit!K133</f>
        <v>0</v>
      </c>
      <c r="P1367" s="127">
        <f>Audit!L133</f>
        <v>0</v>
      </c>
    </row>
    <row r="1368" spans="1:16" hidden="1">
      <c r="A1368" s="127">
        <f>Audit!A134</f>
        <v>0</v>
      </c>
      <c r="B1368" s="127" t="str">
        <f>IFERROR(INDEX(GUTS!AI1369:'GUTS'!BH1369,MATCH(1,GUTS!AK1369:'GUTS'!BI1369,0)),"")</f>
        <v/>
      </c>
      <c r="C1368" s="127" t="str">
        <f>IFERROR(INDEX(GUTS!AJ1369:'GUTS'!BH1369,MATCH(1,GUTS!AK1369:'GUTS'!BI1369,0)),"")</f>
        <v/>
      </c>
      <c r="D1368" s="127" t="str">
        <f>IFERROR(INDEX(GUTS!AI1369:'GUTS'!BH1369,MATCH(2,GUTS!AK1369:'GUTS'!BI1369,0)),"")</f>
        <v/>
      </c>
      <c r="E1368" s="127" t="str">
        <f>IFERROR(INDEX(GUTS!AJ1369:'GUTS'!BH1369,MATCH(2,GUTS!AK1369:'GUTS'!BI1369,0)),"")</f>
        <v/>
      </c>
      <c r="F1368" s="127" t="str">
        <f>IFERROR(INDEX(GUTS!AI1369:'GUTS'!BH1369,MATCH(3,GUTS!AK1369:'GUTS'!BI1369,0)),"")</f>
        <v/>
      </c>
      <c r="G1368" s="127" t="str">
        <f>IFERROR(INDEX(GUTS!AJ1369:'GUTS'!BH1369,MATCH(3,GUTS!AK1369:'GUTS'!BI1369,0)),"")</f>
        <v/>
      </c>
      <c r="H1368" s="127" t="str">
        <f>IFERROR(INDEX(GUTS!AI1369:'GUTS'!BH1369,MATCH(4,GUTS!AK1369:'GUTS'!BI1369,0)),"")</f>
        <v/>
      </c>
      <c r="I1368" s="127" t="str">
        <f>IFERROR(INDEX(GUTS!AJ1369:'GUTS'!BH1369,MATCH(4,GUTS!AK1369:'GUTS'!BI1369,0)),"")</f>
        <v/>
      </c>
      <c r="J1368" s="127" t="str">
        <f>IFERROR(INDEX(GUTS!AI1369:'GUTS'!BH1369,MATCH(5,GUTS!AK1369:'GUTS'!BI1369,0)),"")</f>
        <v/>
      </c>
      <c r="K1368" s="127" t="str">
        <f>IFERROR(INDEX(GUTS!AJ1369:'GUTS'!BH1369,MATCH(5,GUTS!AK1369:'GUTS'!BI1369,0)),"")</f>
        <v/>
      </c>
      <c r="L1368" s="127" t="str">
        <f>IFERROR(INDEX(GUTS!AI1369:'GUTS'!BH1369,MATCH(6,GUTS!AK1369:'GUTS'!BI1369,0)),"")</f>
        <v/>
      </c>
      <c r="M1368" s="127" t="str">
        <f>IFERROR(INDEX(GUTS!AJ1369:'GUTS'!BH1369,MATCH(6,GUTS!AK1369:'GUTS'!BI1369,0)),"")</f>
        <v/>
      </c>
      <c r="N1368" s="127">
        <f>Audit!X134</f>
        <v>0</v>
      </c>
      <c r="O1368" s="127">
        <f>Audit!K134</f>
        <v>0</v>
      </c>
      <c r="P1368" s="127">
        <f>Audit!L134</f>
        <v>0</v>
      </c>
    </row>
    <row r="1369" spans="1:16" hidden="1">
      <c r="A1369" s="127">
        <f>Audit!A135</f>
        <v>0</v>
      </c>
      <c r="B1369" s="127" t="str">
        <f>IFERROR(INDEX(GUTS!AI1370:'GUTS'!BH1370,MATCH(1,GUTS!AK1370:'GUTS'!BI1370,0)),"")</f>
        <v/>
      </c>
      <c r="C1369" s="127" t="str">
        <f>IFERROR(INDEX(GUTS!AJ1370:'GUTS'!BH1370,MATCH(1,GUTS!AK1370:'GUTS'!BI1370,0)),"")</f>
        <v/>
      </c>
      <c r="D1369" s="127" t="str">
        <f>IFERROR(INDEX(GUTS!AI1370:'GUTS'!BH1370,MATCH(2,GUTS!AK1370:'GUTS'!BI1370,0)),"")</f>
        <v/>
      </c>
      <c r="E1369" s="127" t="str">
        <f>IFERROR(INDEX(GUTS!AJ1370:'GUTS'!BH1370,MATCH(2,GUTS!AK1370:'GUTS'!BI1370,0)),"")</f>
        <v/>
      </c>
      <c r="F1369" s="127" t="str">
        <f>IFERROR(INDEX(GUTS!AI1370:'GUTS'!BH1370,MATCH(3,GUTS!AK1370:'GUTS'!BI1370,0)),"")</f>
        <v/>
      </c>
      <c r="G1369" s="127" t="str">
        <f>IFERROR(INDEX(GUTS!AJ1370:'GUTS'!BH1370,MATCH(3,GUTS!AK1370:'GUTS'!BI1370,0)),"")</f>
        <v/>
      </c>
      <c r="H1369" s="127" t="str">
        <f>IFERROR(INDEX(GUTS!AI1370:'GUTS'!BH1370,MATCH(4,GUTS!AK1370:'GUTS'!BI1370,0)),"")</f>
        <v/>
      </c>
      <c r="I1369" s="127" t="str">
        <f>IFERROR(INDEX(GUTS!AJ1370:'GUTS'!BH1370,MATCH(4,GUTS!AK1370:'GUTS'!BI1370,0)),"")</f>
        <v/>
      </c>
      <c r="J1369" s="127" t="str">
        <f>IFERROR(INDEX(GUTS!AI1370:'GUTS'!BH1370,MATCH(5,GUTS!AK1370:'GUTS'!BI1370,0)),"")</f>
        <v/>
      </c>
      <c r="K1369" s="127" t="str">
        <f>IFERROR(INDEX(GUTS!AJ1370:'GUTS'!BH1370,MATCH(5,GUTS!AK1370:'GUTS'!BI1370,0)),"")</f>
        <v/>
      </c>
      <c r="L1369" s="127" t="str">
        <f>IFERROR(INDEX(GUTS!AI1370:'GUTS'!BH1370,MATCH(6,GUTS!AK1370:'GUTS'!BI1370,0)),"")</f>
        <v/>
      </c>
      <c r="M1369" s="127" t="str">
        <f>IFERROR(INDEX(GUTS!AJ1370:'GUTS'!BH1370,MATCH(6,GUTS!AK1370:'GUTS'!BI1370,0)),"")</f>
        <v/>
      </c>
      <c r="N1369" s="127">
        <f>Audit!X135</f>
        <v>0</v>
      </c>
      <c r="O1369" s="127">
        <f>Audit!K135</f>
        <v>0</v>
      </c>
      <c r="P1369" s="127">
        <f>Audit!L135</f>
        <v>0</v>
      </c>
    </row>
    <row r="1370" spans="1:16" hidden="1">
      <c r="A1370" s="127">
        <f>Audit!A136</f>
        <v>0</v>
      </c>
      <c r="B1370" s="127" t="str">
        <f>IFERROR(INDEX(GUTS!AI1371:'GUTS'!BH1371,MATCH(1,GUTS!AK1371:'GUTS'!BI1371,0)),"")</f>
        <v/>
      </c>
      <c r="C1370" s="127" t="str">
        <f>IFERROR(INDEX(GUTS!AJ1371:'GUTS'!BH1371,MATCH(1,GUTS!AK1371:'GUTS'!BI1371,0)),"")</f>
        <v/>
      </c>
      <c r="D1370" s="127" t="str">
        <f>IFERROR(INDEX(GUTS!AI1371:'GUTS'!BH1371,MATCH(2,GUTS!AK1371:'GUTS'!BI1371,0)),"")</f>
        <v/>
      </c>
      <c r="E1370" s="127" t="str">
        <f>IFERROR(INDEX(GUTS!AJ1371:'GUTS'!BH1371,MATCH(2,GUTS!AK1371:'GUTS'!BI1371,0)),"")</f>
        <v/>
      </c>
      <c r="F1370" s="127" t="str">
        <f>IFERROR(INDEX(GUTS!AI1371:'GUTS'!BH1371,MATCH(3,GUTS!AK1371:'GUTS'!BI1371,0)),"")</f>
        <v/>
      </c>
      <c r="G1370" s="127" t="str">
        <f>IFERROR(INDEX(GUTS!AJ1371:'GUTS'!BH1371,MATCH(3,GUTS!AK1371:'GUTS'!BI1371,0)),"")</f>
        <v/>
      </c>
      <c r="H1370" s="127" t="str">
        <f>IFERROR(INDEX(GUTS!AI1371:'GUTS'!BH1371,MATCH(4,GUTS!AK1371:'GUTS'!BI1371,0)),"")</f>
        <v/>
      </c>
      <c r="I1370" s="127" t="str">
        <f>IFERROR(INDEX(GUTS!AJ1371:'GUTS'!BH1371,MATCH(4,GUTS!AK1371:'GUTS'!BI1371,0)),"")</f>
        <v/>
      </c>
      <c r="J1370" s="127" t="str">
        <f>IFERROR(INDEX(GUTS!AI1371:'GUTS'!BH1371,MATCH(5,GUTS!AK1371:'GUTS'!BI1371,0)),"")</f>
        <v/>
      </c>
      <c r="K1370" s="127" t="str">
        <f>IFERROR(INDEX(GUTS!AJ1371:'GUTS'!BH1371,MATCH(5,GUTS!AK1371:'GUTS'!BI1371,0)),"")</f>
        <v/>
      </c>
      <c r="L1370" s="127" t="str">
        <f>IFERROR(INDEX(GUTS!AI1371:'GUTS'!BH1371,MATCH(6,GUTS!AK1371:'GUTS'!BI1371,0)),"")</f>
        <v/>
      </c>
      <c r="M1370" s="127" t="str">
        <f>IFERROR(INDEX(GUTS!AJ1371:'GUTS'!BH1371,MATCH(6,GUTS!AK1371:'GUTS'!BI1371,0)),"")</f>
        <v/>
      </c>
      <c r="N1370" s="127">
        <f>Audit!X136</f>
        <v>0</v>
      </c>
      <c r="O1370" s="127">
        <f>Audit!K136</f>
        <v>0</v>
      </c>
      <c r="P1370" s="127">
        <f>Audit!L136</f>
        <v>0</v>
      </c>
    </row>
    <row r="1371" spans="1:16" hidden="1">
      <c r="A1371" s="127">
        <f>Audit!A137</f>
        <v>0</v>
      </c>
      <c r="B1371" s="127" t="str">
        <f>IFERROR(INDEX(GUTS!AI1372:'GUTS'!BH1372,MATCH(1,GUTS!AK1372:'GUTS'!BI1372,0)),"")</f>
        <v/>
      </c>
      <c r="C1371" s="127" t="str">
        <f>IFERROR(INDEX(GUTS!AJ1372:'GUTS'!BH1372,MATCH(1,GUTS!AK1372:'GUTS'!BI1372,0)),"")</f>
        <v/>
      </c>
      <c r="D1371" s="127" t="str">
        <f>IFERROR(INDEX(GUTS!AI1372:'GUTS'!BH1372,MATCH(2,GUTS!AK1372:'GUTS'!BI1372,0)),"")</f>
        <v/>
      </c>
      <c r="E1371" s="127" t="str">
        <f>IFERROR(INDEX(GUTS!AJ1372:'GUTS'!BH1372,MATCH(2,GUTS!AK1372:'GUTS'!BI1372,0)),"")</f>
        <v/>
      </c>
      <c r="F1371" s="127" t="str">
        <f>IFERROR(INDEX(GUTS!AI1372:'GUTS'!BH1372,MATCH(3,GUTS!AK1372:'GUTS'!BI1372,0)),"")</f>
        <v/>
      </c>
      <c r="G1371" s="127" t="str">
        <f>IFERROR(INDEX(GUTS!AJ1372:'GUTS'!BH1372,MATCH(3,GUTS!AK1372:'GUTS'!BI1372,0)),"")</f>
        <v/>
      </c>
      <c r="H1371" s="127" t="str">
        <f>IFERROR(INDEX(GUTS!AI1372:'GUTS'!BH1372,MATCH(4,GUTS!AK1372:'GUTS'!BI1372,0)),"")</f>
        <v/>
      </c>
      <c r="I1371" s="127" t="str">
        <f>IFERROR(INDEX(GUTS!AJ1372:'GUTS'!BH1372,MATCH(4,GUTS!AK1372:'GUTS'!BI1372,0)),"")</f>
        <v/>
      </c>
      <c r="J1371" s="127" t="str">
        <f>IFERROR(INDEX(GUTS!AI1372:'GUTS'!BH1372,MATCH(5,GUTS!AK1372:'GUTS'!BI1372,0)),"")</f>
        <v/>
      </c>
      <c r="K1371" s="127" t="str">
        <f>IFERROR(INDEX(GUTS!AJ1372:'GUTS'!BH1372,MATCH(5,GUTS!AK1372:'GUTS'!BI1372,0)),"")</f>
        <v/>
      </c>
      <c r="L1371" s="127" t="str">
        <f>IFERROR(INDEX(GUTS!AI1372:'GUTS'!BH1372,MATCH(6,GUTS!AK1372:'GUTS'!BI1372,0)),"")</f>
        <v/>
      </c>
      <c r="M1371" s="127" t="str">
        <f>IFERROR(INDEX(GUTS!AJ1372:'GUTS'!BH1372,MATCH(6,GUTS!AK1372:'GUTS'!BI1372,0)),"")</f>
        <v/>
      </c>
      <c r="N1371" s="127">
        <f>Audit!X137</f>
        <v>0</v>
      </c>
      <c r="O1371" s="127">
        <f>Audit!K137</f>
        <v>0</v>
      </c>
      <c r="P1371" s="127">
        <f>Audit!L137</f>
        <v>0</v>
      </c>
    </row>
    <row r="1372" spans="1:16" hidden="1">
      <c r="A1372" s="127">
        <f>Audit!A138</f>
        <v>0</v>
      </c>
      <c r="B1372" s="127" t="str">
        <f>IFERROR(INDEX(GUTS!AI1373:'GUTS'!BH1373,MATCH(1,GUTS!AK1373:'GUTS'!BI1373,0)),"")</f>
        <v/>
      </c>
      <c r="C1372" s="127" t="str">
        <f>IFERROR(INDEX(GUTS!AJ1373:'GUTS'!BH1373,MATCH(1,GUTS!AK1373:'GUTS'!BI1373,0)),"")</f>
        <v/>
      </c>
      <c r="D1372" s="127" t="str">
        <f>IFERROR(INDEX(GUTS!AI1373:'GUTS'!BH1373,MATCH(2,GUTS!AK1373:'GUTS'!BI1373,0)),"")</f>
        <v/>
      </c>
      <c r="E1372" s="127" t="str">
        <f>IFERROR(INDEX(GUTS!AJ1373:'GUTS'!BH1373,MATCH(2,GUTS!AK1373:'GUTS'!BI1373,0)),"")</f>
        <v/>
      </c>
      <c r="F1372" s="127" t="str">
        <f>IFERROR(INDEX(GUTS!AI1373:'GUTS'!BH1373,MATCH(3,GUTS!AK1373:'GUTS'!BI1373,0)),"")</f>
        <v/>
      </c>
      <c r="G1372" s="127" t="str">
        <f>IFERROR(INDEX(GUTS!AJ1373:'GUTS'!BH1373,MATCH(3,GUTS!AK1373:'GUTS'!BI1373,0)),"")</f>
        <v/>
      </c>
      <c r="H1372" s="127" t="str">
        <f>IFERROR(INDEX(GUTS!AI1373:'GUTS'!BH1373,MATCH(4,GUTS!AK1373:'GUTS'!BI1373,0)),"")</f>
        <v/>
      </c>
      <c r="I1372" s="127" t="str">
        <f>IFERROR(INDEX(GUTS!AJ1373:'GUTS'!BH1373,MATCH(4,GUTS!AK1373:'GUTS'!BI1373,0)),"")</f>
        <v/>
      </c>
      <c r="J1372" s="127" t="str">
        <f>IFERROR(INDEX(GUTS!AI1373:'GUTS'!BH1373,MATCH(5,GUTS!AK1373:'GUTS'!BI1373,0)),"")</f>
        <v/>
      </c>
      <c r="K1372" s="127" t="str">
        <f>IFERROR(INDEX(GUTS!AJ1373:'GUTS'!BH1373,MATCH(5,GUTS!AK1373:'GUTS'!BI1373,0)),"")</f>
        <v/>
      </c>
      <c r="L1372" s="127" t="str">
        <f>IFERROR(INDEX(GUTS!AI1373:'GUTS'!BH1373,MATCH(6,GUTS!AK1373:'GUTS'!BI1373,0)),"")</f>
        <v/>
      </c>
      <c r="M1372" s="127" t="str">
        <f>IFERROR(INDEX(GUTS!AJ1373:'GUTS'!BH1373,MATCH(6,GUTS!AK1373:'GUTS'!BI1373,0)),"")</f>
        <v/>
      </c>
      <c r="N1372" s="127">
        <f>Audit!X138</f>
        <v>0</v>
      </c>
      <c r="O1372" s="127">
        <f>Audit!K138</f>
        <v>0</v>
      </c>
      <c r="P1372" s="127">
        <f>Audit!L138</f>
        <v>0</v>
      </c>
    </row>
    <row r="1373" spans="1:16" hidden="1">
      <c r="A1373" s="127">
        <f>Audit!A139</f>
        <v>0</v>
      </c>
      <c r="B1373" s="127" t="str">
        <f>IFERROR(INDEX(GUTS!AI1374:'GUTS'!BH1374,MATCH(1,GUTS!AK1374:'GUTS'!BI1374,0)),"")</f>
        <v/>
      </c>
      <c r="C1373" s="127" t="str">
        <f>IFERROR(INDEX(GUTS!AJ1374:'GUTS'!BH1374,MATCH(1,GUTS!AK1374:'GUTS'!BI1374,0)),"")</f>
        <v/>
      </c>
      <c r="D1373" s="127" t="str">
        <f>IFERROR(INDEX(GUTS!AI1374:'GUTS'!BH1374,MATCH(2,GUTS!AK1374:'GUTS'!BI1374,0)),"")</f>
        <v/>
      </c>
      <c r="E1373" s="127" t="str">
        <f>IFERROR(INDEX(GUTS!AJ1374:'GUTS'!BH1374,MATCH(2,GUTS!AK1374:'GUTS'!BI1374,0)),"")</f>
        <v/>
      </c>
      <c r="F1373" s="127" t="str">
        <f>IFERROR(INDEX(GUTS!AI1374:'GUTS'!BH1374,MATCH(3,GUTS!AK1374:'GUTS'!BI1374,0)),"")</f>
        <v/>
      </c>
      <c r="G1373" s="127" t="str">
        <f>IFERROR(INDEX(GUTS!AJ1374:'GUTS'!BH1374,MATCH(3,GUTS!AK1374:'GUTS'!BI1374,0)),"")</f>
        <v/>
      </c>
      <c r="H1373" s="127" t="str">
        <f>IFERROR(INDEX(GUTS!AI1374:'GUTS'!BH1374,MATCH(4,GUTS!AK1374:'GUTS'!BI1374,0)),"")</f>
        <v/>
      </c>
      <c r="I1373" s="127" t="str">
        <f>IFERROR(INDEX(GUTS!AJ1374:'GUTS'!BH1374,MATCH(4,GUTS!AK1374:'GUTS'!BI1374,0)),"")</f>
        <v/>
      </c>
      <c r="J1373" s="127" t="str">
        <f>IFERROR(INDEX(GUTS!AI1374:'GUTS'!BH1374,MATCH(5,GUTS!AK1374:'GUTS'!BI1374,0)),"")</f>
        <v/>
      </c>
      <c r="K1373" s="127" t="str">
        <f>IFERROR(INDEX(GUTS!AJ1374:'GUTS'!BH1374,MATCH(5,GUTS!AK1374:'GUTS'!BI1374,0)),"")</f>
        <v/>
      </c>
      <c r="L1373" s="127" t="str">
        <f>IFERROR(INDEX(GUTS!AI1374:'GUTS'!BH1374,MATCH(6,GUTS!AK1374:'GUTS'!BI1374,0)),"")</f>
        <v/>
      </c>
      <c r="M1373" s="127" t="str">
        <f>IFERROR(INDEX(GUTS!AJ1374:'GUTS'!BH1374,MATCH(6,GUTS!AK1374:'GUTS'!BI1374,0)),"")</f>
        <v/>
      </c>
      <c r="N1373" s="127">
        <f>Audit!X139</f>
        <v>0</v>
      </c>
      <c r="O1373" s="127">
        <f>Audit!K139</f>
        <v>0</v>
      </c>
      <c r="P1373" s="127">
        <f>Audit!L139</f>
        <v>0</v>
      </c>
    </row>
    <row r="1374" spans="1:16" hidden="1">
      <c r="A1374" s="127">
        <f>Audit!A140</f>
        <v>0</v>
      </c>
      <c r="B1374" s="127" t="str">
        <f>IFERROR(INDEX(GUTS!AI1375:'GUTS'!BH1375,MATCH(1,GUTS!AK1375:'GUTS'!BI1375,0)),"")</f>
        <v/>
      </c>
      <c r="C1374" s="127" t="str">
        <f>IFERROR(INDEX(GUTS!AJ1375:'GUTS'!BH1375,MATCH(1,GUTS!AK1375:'GUTS'!BI1375,0)),"")</f>
        <v/>
      </c>
      <c r="D1374" s="127" t="str">
        <f>IFERROR(INDEX(GUTS!AI1375:'GUTS'!BH1375,MATCH(2,GUTS!AK1375:'GUTS'!BI1375,0)),"")</f>
        <v/>
      </c>
      <c r="E1374" s="127" t="str">
        <f>IFERROR(INDEX(GUTS!AJ1375:'GUTS'!BH1375,MATCH(2,GUTS!AK1375:'GUTS'!BI1375,0)),"")</f>
        <v/>
      </c>
      <c r="F1374" s="127" t="str">
        <f>IFERROR(INDEX(GUTS!AI1375:'GUTS'!BH1375,MATCH(3,GUTS!AK1375:'GUTS'!BI1375,0)),"")</f>
        <v/>
      </c>
      <c r="G1374" s="127" t="str">
        <f>IFERROR(INDEX(GUTS!AJ1375:'GUTS'!BH1375,MATCH(3,GUTS!AK1375:'GUTS'!BI1375,0)),"")</f>
        <v/>
      </c>
      <c r="H1374" s="127" t="str">
        <f>IFERROR(INDEX(GUTS!AI1375:'GUTS'!BH1375,MATCH(4,GUTS!AK1375:'GUTS'!BI1375,0)),"")</f>
        <v/>
      </c>
      <c r="I1374" s="127" t="str">
        <f>IFERROR(INDEX(GUTS!AJ1375:'GUTS'!BH1375,MATCH(4,GUTS!AK1375:'GUTS'!BI1375,0)),"")</f>
        <v/>
      </c>
      <c r="J1374" s="127" t="str">
        <f>IFERROR(INDEX(GUTS!AI1375:'GUTS'!BH1375,MATCH(5,GUTS!AK1375:'GUTS'!BI1375,0)),"")</f>
        <v/>
      </c>
      <c r="K1374" s="127" t="str">
        <f>IFERROR(INDEX(GUTS!AJ1375:'GUTS'!BH1375,MATCH(5,GUTS!AK1375:'GUTS'!BI1375,0)),"")</f>
        <v/>
      </c>
      <c r="L1374" s="127" t="str">
        <f>IFERROR(INDEX(GUTS!AI1375:'GUTS'!BH1375,MATCH(6,GUTS!AK1375:'GUTS'!BI1375,0)),"")</f>
        <v/>
      </c>
      <c r="M1374" s="127" t="str">
        <f>IFERROR(INDEX(GUTS!AJ1375:'GUTS'!BH1375,MATCH(6,GUTS!AK1375:'GUTS'!BI1375,0)),"")</f>
        <v/>
      </c>
      <c r="N1374" s="127">
        <f>Audit!X140</f>
        <v>0</v>
      </c>
      <c r="O1374" s="127">
        <f>Audit!K140</f>
        <v>0</v>
      </c>
      <c r="P1374" s="127">
        <f>Audit!L140</f>
        <v>0</v>
      </c>
    </row>
    <row r="1375" spans="1:16" hidden="1">
      <c r="A1375" s="127">
        <f>Audit!A141</f>
        <v>0</v>
      </c>
      <c r="B1375" s="127" t="str">
        <f>IFERROR(INDEX(GUTS!AI1376:'GUTS'!BH1376,MATCH(1,GUTS!AK1376:'GUTS'!BI1376,0)),"")</f>
        <v/>
      </c>
      <c r="C1375" s="127" t="str">
        <f>IFERROR(INDEX(GUTS!AJ1376:'GUTS'!BH1376,MATCH(1,GUTS!AK1376:'GUTS'!BI1376,0)),"")</f>
        <v/>
      </c>
      <c r="D1375" s="127" t="str">
        <f>IFERROR(INDEX(GUTS!AI1376:'GUTS'!BH1376,MATCH(2,GUTS!AK1376:'GUTS'!BI1376,0)),"")</f>
        <v/>
      </c>
      <c r="E1375" s="127" t="str">
        <f>IFERROR(INDEX(GUTS!AJ1376:'GUTS'!BH1376,MATCH(2,GUTS!AK1376:'GUTS'!BI1376,0)),"")</f>
        <v/>
      </c>
      <c r="F1375" s="127" t="str">
        <f>IFERROR(INDEX(GUTS!AI1376:'GUTS'!BH1376,MATCH(3,GUTS!AK1376:'GUTS'!BI1376,0)),"")</f>
        <v/>
      </c>
      <c r="G1375" s="127" t="str">
        <f>IFERROR(INDEX(GUTS!AJ1376:'GUTS'!BH1376,MATCH(3,GUTS!AK1376:'GUTS'!BI1376,0)),"")</f>
        <v/>
      </c>
      <c r="H1375" s="127" t="str">
        <f>IFERROR(INDEX(GUTS!AI1376:'GUTS'!BH1376,MATCH(4,GUTS!AK1376:'GUTS'!BI1376,0)),"")</f>
        <v/>
      </c>
      <c r="I1375" s="127" t="str">
        <f>IFERROR(INDEX(GUTS!AJ1376:'GUTS'!BH1376,MATCH(4,GUTS!AK1376:'GUTS'!BI1376,0)),"")</f>
        <v/>
      </c>
      <c r="J1375" s="127" t="str">
        <f>IFERROR(INDEX(GUTS!AI1376:'GUTS'!BH1376,MATCH(5,GUTS!AK1376:'GUTS'!BI1376,0)),"")</f>
        <v/>
      </c>
      <c r="K1375" s="127" t="str">
        <f>IFERROR(INDEX(GUTS!AJ1376:'GUTS'!BH1376,MATCH(5,GUTS!AK1376:'GUTS'!BI1376,0)),"")</f>
        <v/>
      </c>
      <c r="L1375" s="127" t="str">
        <f>IFERROR(INDEX(GUTS!AI1376:'GUTS'!BH1376,MATCH(6,GUTS!AK1376:'GUTS'!BI1376,0)),"")</f>
        <v/>
      </c>
      <c r="M1375" s="127" t="str">
        <f>IFERROR(INDEX(GUTS!AJ1376:'GUTS'!BH1376,MATCH(6,GUTS!AK1376:'GUTS'!BI1376,0)),"")</f>
        <v/>
      </c>
      <c r="N1375" s="127">
        <f>Audit!X141</f>
        <v>0</v>
      </c>
      <c r="O1375" s="127">
        <f>Audit!K141</f>
        <v>0</v>
      </c>
      <c r="P1375" s="127">
        <f>Audit!L141</f>
        <v>0</v>
      </c>
    </row>
    <row r="1376" spans="1:16" hidden="1">
      <c r="A1376" s="127">
        <f>Audit!A142</f>
        <v>0</v>
      </c>
      <c r="B1376" s="127" t="str">
        <f>IFERROR(INDEX(GUTS!AI1377:'GUTS'!BH1377,MATCH(1,GUTS!AK1377:'GUTS'!BI1377,0)),"")</f>
        <v/>
      </c>
      <c r="C1376" s="127" t="str">
        <f>IFERROR(INDEX(GUTS!AJ1377:'GUTS'!BH1377,MATCH(1,GUTS!AK1377:'GUTS'!BI1377,0)),"")</f>
        <v/>
      </c>
      <c r="D1376" s="127" t="str">
        <f>IFERROR(INDEX(GUTS!AI1377:'GUTS'!BH1377,MATCH(2,GUTS!AK1377:'GUTS'!BI1377,0)),"")</f>
        <v/>
      </c>
      <c r="E1376" s="127" t="str">
        <f>IFERROR(INDEX(GUTS!AJ1377:'GUTS'!BH1377,MATCH(2,GUTS!AK1377:'GUTS'!BI1377,0)),"")</f>
        <v/>
      </c>
      <c r="F1376" s="127" t="str">
        <f>IFERROR(INDEX(GUTS!AI1377:'GUTS'!BH1377,MATCH(3,GUTS!AK1377:'GUTS'!BI1377,0)),"")</f>
        <v/>
      </c>
      <c r="G1376" s="127" t="str">
        <f>IFERROR(INDEX(GUTS!AJ1377:'GUTS'!BH1377,MATCH(3,GUTS!AK1377:'GUTS'!BI1377,0)),"")</f>
        <v/>
      </c>
      <c r="H1376" s="127" t="str">
        <f>IFERROR(INDEX(GUTS!AI1377:'GUTS'!BH1377,MATCH(4,GUTS!AK1377:'GUTS'!BI1377,0)),"")</f>
        <v/>
      </c>
      <c r="I1376" s="127" t="str">
        <f>IFERROR(INDEX(GUTS!AJ1377:'GUTS'!BH1377,MATCH(4,GUTS!AK1377:'GUTS'!BI1377,0)),"")</f>
        <v/>
      </c>
      <c r="J1376" s="127" t="str">
        <f>IFERROR(INDEX(GUTS!AI1377:'GUTS'!BH1377,MATCH(5,GUTS!AK1377:'GUTS'!BI1377,0)),"")</f>
        <v/>
      </c>
      <c r="K1376" s="127" t="str">
        <f>IFERROR(INDEX(GUTS!AJ1377:'GUTS'!BH1377,MATCH(5,GUTS!AK1377:'GUTS'!BI1377,0)),"")</f>
        <v/>
      </c>
      <c r="L1376" s="127" t="str">
        <f>IFERROR(INDEX(GUTS!AI1377:'GUTS'!BH1377,MATCH(6,GUTS!AK1377:'GUTS'!BI1377,0)),"")</f>
        <v/>
      </c>
      <c r="M1376" s="127" t="str">
        <f>IFERROR(INDEX(GUTS!AJ1377:'GUTS'!BH1377,MATCH(6,GUTS!AK1377:'GUTS'!BI1377,0)),"")</f>
        <v/>
      </c>
      <c r="N1376" s="127">
        <f>Audit!X142</f>
        <v>0</v>
      </c>
      <c r="O1376" s="127">
        <f>Audit!K142</f>
        <v>0</v>
      </c>
      <c r="P1376" s="127">
        <f>Audit!L142</f>
        <v>0</v>
      </c>
    </row>
    <row r="1377" spans="1:16" hidden="1">
      <c r="A1377" s="127">
        <f>Audit!A143</f>
        <v>0</v>
      </c>
      <c r="B1377" s="127" t="str">
        <f>IFERROR(INDEX(GUTS!AI1378:'GUTS'!BH1378,MATCH(1,GUTS!AK1378:'GUTS'!BI1378,0)),"")</f>
        <v/>
      </c>
      <c r="C1377" s="127" t="str">
        <f>IFERROR(INDEX(GUTS!AJ1378:'GUTS'!BH1378,MATCH(1,GUTS!AK1378:'GUTS'!BI1378,0)),"")</f>
        <v/>
      </c>
      <c r="D1377" s="127" t="str">
        <f>IFERROR(INDEX(GUTS!AI1378:'GUTS'!BH1378,MATCH(2,GUTS!AK1378:'GUTS'!BI1378,0)),"")</f>
        <v/>
      </c>
      <c r="E1377" s="127" t="str">
        <f>IFERROR(INDEX(GUTS!AJ1378:'GUTS'!BH1378,MATCH(2,GUTS!AK1378:'GUTS'!BI1378,0)),"")</f>
        <v/>
      </c>
      <c r="F1377" s="127" t="str">
        <f>IFERROR(INDEX(GUTS!AI1378:'GUTS'!BH1378,MATCH(3,GUTS!AK1378:'GUTS'!BI1378,0)),"")</f>
        <v/>
      </c>
      <c r="G1377" s="127" t="str">
        <f>IFERROR(INDEX(GUTS!AJ1378:'GUTS'!BH1378,MATCH(3,GUTS!AK1378:'GUTS'!BI1378,0)),"")</f>
        <v/>
      </c>
      <c r="H1377" s="127" t="str">
        <f>IFERROR(INDEX(GUTS!AI1378:'GUTS'!BH1378,MATCH(4,GUTS!AK1378:'GUTS'!BI1378,0)),"")</f>
        <v/>
      </c>
      <c r="I1377" s="127" t="str">
        <f>IFERROR(INDEX(GUTS!AJ1378:'GUTS'!BH1378,MATCH(4,GUTS!AK1378:'GUTS'!BI1378,0)),"")</f>
        <v/>
      </c>
      <c r="J1377" s="127" t="str">
        <f>IFERROR(INDEX(GUTS!AI1378:'GUTS'!BH1378,MATCH(5,GUTS!AK1378:'GUTS'!BI1378,0)),"")</f>
        <v/>
      </c>
      <c r="K1377" s="127" t="str">
        <f>IFERROR(INDEX(GUTS!AJ1378:'GUTS'!BH1378,MATCH(5,GUTS!AK1378:'GUTS'!BI1378,0)),"")</f>
        <v/>
      </c>
      <c r="L1377" s="127" t="str">
        <f>IFERROR(INDEX(GUTS!AI1378:'GUTS'!BH1378,MATCH(6,GUTS!AK1378:'GUTS'!BI1378,0)),"")</f>
        <v/>
      </c>
      <c r="M1377" s="127" t="str">
        <f>IFERROR(INDEX(GUTS!AJ1378:'GUTS'!BH1378,MATCH(6,GUTS!AK1378:'GUTS'!BI1378,0)),"")</f>
        <v/>
      </c>
      <c r="N1377" s="127">
        <f>Audit!X143</f>
        <v>0</v>
      </c>
      <c r="O1377" s="127">
        <f>Audit!K143</f>
        <v>0</v>
      </c>
      <c r="P1377" s="127">
        <f>Audit!L143</f>
        <v>0</v>
      </c>
    </row>
    <row r="1378" spans="1:16" hidden="1">
      <c r="A1378" s="127">
        <f>Audit!A144</f>
        <v>0</v>
      </c>
      <c r="B1378" s="127" t="str">
        <f>IFERROR(INDEX(GUTS!AI1379:'GUTS'!BH1379,MATCH(1,GUTS!AK1379:'GUTS'!BI1379,0)),"")</f>
        <v/>
      </c>
      <c r="C1378" s="127" t="str">
        <f>IFERROR(INDEX(GUTS!AJ1379:'GUTS'!BH1379,MATCH(1,GUTS!AK1379:'GUTS'!BI1379,0)),"")</f>
        <v/>
      </c>
      <c r="D1378" s="127" t="str">
        <f>IFERROR(INDEX(GUTS!AI1379:'GUTS'!BH1379,MATCH(2,GUTS!AK1379:'GUTS'!BI1379,0)),"")</f>
        <v/>
      </c>
      <c r="E1378" s="127" t="str">
        <f>IFERROR(INDEX(GUTS!AJ1379:'GUTS'!BH1379,MATCH(2,GUTS!AK1379:'GUTS'!BI1379,0)),"")</f>
        <v/>
      </c>
      <c r="F1378" s="127" t="str">
        <f>IFERROR(INDEX(GUTS!AI1379:'GUTS'!BH1379,MATCH(3,GUTS!AK1379:'GUTS'!BI1379,0)),"")</f>
        <v/>
      </c>
      <c r="G1378" s="127" t="str">
        <f>IFERROR(INDEX(GUTS!AJ1379:'GUTS'!BH1379,MATCH(3,GUTS!AK1379:'GUTS'!BI1379,0)),"")</f>
        <v/>
      </c>
      <c r="H1378" s="127" t="str">
        <f>IFERROR(INDEX(GUTS!AI1379:'GUTS'!BH1379,MATCH(4,GUTS!AK1379:'GUTS'!BI1379,0)),"")</f>
        <v/>
      </c>
      <c r="I1378" s="127" t="str">
        <f>IFERROR(INDEX(GUTS!AJ1379:'GUTS'!BH1379,MATCH(4,GUTS!AK1379:'GUTS'!BI1379,0)),"")</f>
        <v/>
      </c>
      <c r="J1378" s="127" t="str">
        <f>IFERROR(INDEX(GUTS!AI1379:'GUTS'!BH1379,MATCH(5,GUTS!AK1379:'GUTS'!BI1379,0)),"")</f>
        <v/>
      </c>
      <c r="K1378" s="127" t="str">
        <f>IFERROR(INDEX(GUTS!AJ1379:'GUTS'!BH1379,MATCH(5,GUTS!AK1379:'GUTS'!BI1379,0)),"")</f>
        <v/>
      </c>
      <c r="L1378" s="127" t="str">
        <f>IFERROR(INDEX(GUTS!AI1379:'GUTS'!BH1379,MATCH(6,GUTS!AK1379:'GUTS'!BI1379,0)),"")</f>
        <v/>
      </c>
      <c r="M1378" s="127" t="str">
        <f>IFERROR(INDEX(GUTS!AJ1379:'GUTS'!BH1379,MATCH(6,GUTS!AK1379:'GUTS'!BI1379,0)),"")</f>
        <v/>
      </c>
      <c r="N1378" s="127">
        <f>Audit!X144</f>
        <v>0</v>
      </c>
      <c r="O1378" s="127">
        <f>Audit!K144</f>
        <v>0</v>
      </c>
      <c r="P1378" s="127">
        <f>Audit!L144</f>
        <v>0</v>
      </c>
    </row>
    <row r="1379" spans="1:16" hidden="1">
      <c r="A1379" s="127">
        <f>Audit!A145</f>
        <v>0</v>
      </c>
      <c r="B1379" s="127" t="str">
        <f>IFERROR(INDEX(GUTS!AI1380:'GUTS'!BH1380,MATCH(1,GUTS!AK1380:'GUTS'!BI1380,0)),"")</f>
        <v/>
      </c>
      <c r="C1379" s="127" t="str">
        <f>IFERROR(INDEX(GUTS!AJ1380:'GUTS'!BH1380,MATCH(1,GUTS!AK1380:'GUTS'!BI1380,0)),"")</f>
        <v/>
      </c>
      <c r="D1379" s="127" t="str">
        <f>IFERROR(INDEX(GUTS!AI1380:'GUTS'!BH1380,MATCH(2,GUTS!AK1380:'GUTS'!BI1380,0)),"")</f>
        <v/>
      </c>
      <c r="E1379" s="127" t="str">
        <f>IFERROR(INDEX(GUTS!AJ1380:'GUTS'!BH1380,MATCH(2,GUTS!AK1380:'GUTS'!BI1380,0)),"")</f>
        <v/>
      </c>
      <c r="F1379" s="127" t="str">
        <f>IFERROR(INDEX(GUTS!AI1380:'GUTS'!BH1380,MATCH(3,GUTS!AK1380:'GUTS'!BI1380,0)),"")</f>
        <v/>
      </c>
      <c r="G1379" s="127" t="str">
        <f>IFERROR(INDEX(GUTS!AJ1380:'GUTS'!BH1380,MATCH(3,GUTS!AK1380:'GUTS'!BI1380,0)),"")</f>
        <v/>
      </c>
      <c r="H1379" s="127" t="str">
        <f>IFERROR(INDEX(GUTS!AI1380:'GUTS'!BH1380,MATCH(4,GUTS!AK1380:'GUTS'!BI1380,0)),"")</f>
        <v/>
      </c>
      <c r="I1379" s="127" t="str">
        <f>IFERROR(INDEX(GUTS!AJ1380:'GUTS'!BH1380,MATCH(4,GUTS!AK1380:'GUTS'!BI1380,0)),"")</f>
        <v/>
      </c>
      <c r="J1379" s="127" t="str">
        <f>IFERROR(INDEX(GUTS!AI1380:'GUTS'!BH1380,MATCH(5,GUTS!AK1380:'GUTS'!BI1380,0)),"")</f>
        <v/>
      </c>
      <c r="K1379" s="127" t="str">
        <f>IFERROR(INDEX(GUTS!AJ1380:'GUTS'!BH1380,MATCH(5,GUTS!AK1380:'GUTS'!BI1380,0)),"")</f>
        <v/>
      </c>
      <c r="L1379" s="127" t="str">
        <f>IFERROR(INDEX(GUTS!AI1380:'GUTS'!BH1380,MATCH(6,GUTS!AK1380:'GUTS'!BI1380,0)),"")</f>
        <v/>
      </c>
      <c r="M1379" s="127" t="str">
        <f>IFERROR(INDEX(GUTS!AJ1380:'GUTS'!BH1380,MATCH(6,GUTS!AK1380:'GUTS'!BI1380,0)),"")</f>
        <v/>
      </c>
      <c r="N1379" s="127">
        <f>Audit!X145</f>
        <v>0</v>
      </c>
      <c r="O1379" s="127">
        <f>Audit!K145</f>
        <v>0</v>
      </c>
      <c r="P1379" s="127">
        <f>Audit!L145</f>
        <v>0</v>
      </c>
    </row>
    <row r="1380" spans="1:16" hidden="1">
      <c r="A1380" s="127">
        <f>Audit!A146</f>
        <v>0</v>
      </c>
      <c r="B1380" s="127" t="str">
        <f>IFERROR(INDEX(GUTS!AI1381:'GUTS'!BH1381,MATCH(1,GUTS!AK1381:'GUTS'!BI1381,0)),"")</f>
        <v/>
      </c>
      <c r="C1380" s="127" t="str">
        <f>IFERROR(INDEX(GUTS!AJ1381:'GUTS'!BH1381,MATCH(1,GUTS!AK1381:'GUTS'!BI1381,0)),"")</f>
        <v/>
      </c>
      <c r="D1380" s="127" t="str">
        <f>IFERROR(INDEX(GUTS!AI1381:'GUTS'!BH1381,MATCH(2,GUTS!AK1381:'GUTS'!BI1381,0)),"")</f>
        <v/>
      </c>
      <c r="E1380" s="127" t="str">
        <f>IFERROR(INDEX(GUTS!AJ1381:'GUTS'!BH1381,MATCH(2,GUTS!AK1381:'GUTS'!BI1381,0)),"")</f>
        <v/>
      </c>
      <c r="F1380" s="127" t="str">
        <f>IFERROR(INDEX(GUTS!AI1381:'GUTS'!BH1381,MATCH(3,GUTS!AK1381:'GUTS'!BI1381,0)),"")</f>
        <v/>
      </c>
      <c r="G1380" s="127" t="str">
        <f>IFERROR(INDEX(GUTS!AJ1381:'GUTS'!BH1381,MATCH(3,GUTS!AK1381:'GUTS'!BI1381,0)),"")</f>
        <v/>
      </c>
      <c r="H1380" s="127" t="str">
        <f>IFERROR(INDEX(GUTS!AI1381:'GUTS'!BH1381,MATCH(4,GUTS!AK1381:'GUTS'!BI1381,0)),"")</f>
        <v/>
      </c>
      <c r="I1380" s="127" t="str">
        <f>IFERROR(INDEX(GUTS!AJ1381:'GUTS'!BH1381,MATCH(4,GUTS!AK1381:'GUTS'!BI1381,0)),"")</f>
        <v/>
      </c>
      <c r="J1380" s="127" t="str">
        <f>IFERROR(INDEX(GUTS!AI1381:'GUTS'!BH1381,MATCH(5,GUTS!AK1381:'GUTS'!BI1381,0)),"")</f>
        <v/>
      </c>
      <c r="K1380" s="127" t="str">
        <f>IFERROR(INDEX(GUTS!AJ1381:'GUTS'!BH1381,MATCH(5,GUTS!AK1381:'GUTS'!BI1381,0)),"")</f>
        <v/>
      </c>
      <c r="L1380" s="127" t="str">
        <f>IFERROR(INDEX(GUTS!AI1381:'GUTS'!BH1381,MATCH(6,GUTS!AK1381:'GUTS'!BI1381,0)),"")</f>
        <v/>
      </c>
      <c r="M1380" s="127" t="str">
        <f>IFERROR(INDEX(GUTS!AJ1381:'GUTS'!BH1381,MATCH(6,GUTS!AK1381:'GUTS'!BI1381,0)),"")</f>
        <v/>
      </c>
      <c r="N1380" s="127">
        <f>Audit!X146</f>
        <v>0</v>
      </c>
      <c r="O1380" s="127">
        <f>Audit!K146</f>
        <v>0</v>
      </c>
      <c r="P1380" s="127">
        <f>Audit!L146</f>
        <v>0</v>
      </c>
    </row>
    <row r="1381" spans="1:16" hidden="1">
      <c r="A1381" s="127">
        <f>Audit!A147</f>
        <v>0</v>
      </c>
      <c r="B1381" s="127" t="str">
        <f>IFERROR(INDEX(GUTS!AI1382:'GUTS'!BH1382,MATCH(1,GUTS!AK1382:'GUTS'!BI1382,0)),"")</f>
        <v/>
      </c>
      <c r="C1381" s="127" t="str">
        <f>IFERROR(INDEX(GUTS!AJ1382:'GUTS'!BH1382,MATCH(1,GUTS!AK1382:'GUTS'!BI1382,0)),"")</f>
        <v/>
      </c>
      <c r="D1381" s="127" t="str">
        <f>IFERROR(INDEX(GUTS!AI1382:'GUTS'!BH1382,MATCH(2,GUTS!AK1382:'GUTS'!BI1382,0)),"")</f>
        <v/>
      </c>
      <c r="E1381" s="127" t="str">
        <f>IFERROR(INDEX(GUTS!AJ1382:'GUTS'!BH1382,MATCH(2,GUTS!AK1382:'GUTS'!BI1382,0)),"")</f>
        <v/>
      </c>
      <c r="F1381" s="127" t="str">
        <f>IFERROR(INDEX(GUTS!AI1382:'GUTS'!BH1382,MATCH(3,GUTS!AK1382:'GUTS'!BI1382,0)),"")</f>
        <v/>
      </c>
      <c r="G1381" s="127" t="str">
        <f>IFERROR(INDEX(GUTS!AJ1382:'GUTS'!BH1382,MATCH(3,GUTS!AK1382:'GUTS'!BI1382,0)),"")</f>
        <v/>
      </c>
      <c r="H1381" s="127" t="str">
        <f>IFERROR(INDEX(GUTS!AI1382:'GUTS'!BH1382,MATCH(4,GUTS!AK1382:'GUTS'!BI1382,0)),"")</f>
        <v/>
      </c>
      <c r="I1381" s="127" t="str">
        <f>IFERROR(INDEX(GUTS!AJ1382:'GUTS'!BH1382,MATCH(4,GUTS!AK1382:'GUTS'!BI1382,0)),"")</f>
        <v/>
      </c>
      <c r="J1381" s="127" t="str">
        <f>IFERROR(INDEX(GUTS!AI1382:'GUTS'!BH1382,MATCH(5,GUTS!AK1382:'GUTS'!BI1382,0)),"")</f>
        <v/>
      </c>
      <c r="K1381" s="127" t="str">
        <f>IFERROR(INDEX(GUTS!AJ1382:'GUTS'!BH1382,MATCH(5,GUTS!AK1382:'GUTS'!BI1382,0)),"")</f>
        <v/>
      </c>
      <c r="L1381" s="127" t="str">
        <f>IFERROR(INDEX(GUTS!AI1382:'GUTS'!BH1382,MATCH(6,GUTS!AK1382:'GUTS'!BI1382,0)),"")</f>
        <v/>
      </c>
      <c r="M1381" s="127" t="str">
        <f>IFERROR(INDEX(GUTS!AJ1382:'GUTS'!BH1382,MATCH(6,GUTS!AK1382:'GUTS'!BI1382,0)),"")</f>
        <v/>
      </c>
      <c r="N1381" s="127">
        <f>Audit!X147</f>
        <v>0</v>
      </c>
      <c r="O1381" s="127">
        <f>Audit!K147</f>
        <v>0</v>
      </c>
      <c r="P1381" s="127">
        <f>Audit!L147</f>
        <v>0</v>
      </c>
    </row>
    <row r="1382" spans="1:16" hidden="1">
      <c r="A1382" s="127">
        <f>Audit!A148</f>
        <v>0</v>
      </c>
      <c r="B1382" s="127" t="str">
        <f>IFERROR(INDEX(GUTS!AI1383:'GUTS'!BH1383,MATCH(1,GUTS!AK1383:'GUTS'!BI1383,0)),"")</f>
        <v/>
      </c>
      <c r="C1382" s="127" t="str">
        <f>IFERROR(INDEX(GUTS!AJ1383:'GUTS'!BH1383,MATCH(1,GUTS!AK1383:'GUTS'!BI1383,0)),"")</f>
        <v/>
      </c>
      <c r="D1382" s="127" t="str">
        <f>IFERROR(INDEX(GUTS!AI1383:'GUTS'!BH1383,MATCH(2,GUTS!AK1383:'GUTS'!BI1383,0)),"")</f>
        <v/>
      </c>
      <c r="E1382" s="127" t="str">
        <f>IFERROR(INDEX(GUTS!AJ1383:'GUTS'!BH1383,MATCH(2,GUTS!AK1383:'GUTS'!BI1383,0)),"")</f>
        <v/>
      </c>
      <c r="F1382" s="127" t="str">
        <f>IFERROR(INDEX(GUTS!AI1383:'GUTS'!BH1383,MATCH(3,GUTS!AK1383:'GUTS'!BI1383,0)),"")</f>
        <v/>
      </c>
      <c r="G1382" s="127" t="str">
        <f>IFERROR(INDEX(GUTS!AJ1383:'GUTS'!BH1383,MATCH(3,GUTS!AK1383:'GUTS'!BI1383,0)),"")</f>
        <v/>
      </c>
      <c r="H1382" s="127" t="str">
        <f>IFERROR(INDEX(GUTS!AI1383:'GUTS'!BH1383,MATCH(4,GUTS!AK1383:'GUTS'!BI1383,0)),"")</f>
        <v/>
      </c>
      <c r="I1382" s="127" t="str">
        <f>IFERROR(INDEX(GUTS!AJ1383:'GUTS'!BH1383,MATCH(4,GUTS!AK1383:'GUTS'!BI1383,0)),"")</f>
        <v/>
      </c>
      <c r="J1382" s="127" t="str">
        <f>IFERROR(INDEX(GUTS!AI1383:'GUTS'!BH1383,MATCH(5,GUTS!AK1383:'GUTS'!BI1383,0)),"")</f>
        <v/>
      </c>
      <c r="K1382" s="127" t="str">
        <f>IFERROR(INDEX(GUTS!AJ1383:'GUTS'!BH1383,MATCH(5,GUTS!AK1383:'GUTS'!BI1383,0)),"")</f>
        <v/>
      </c>
      <c r="L1382" s="127" t="str">
        <f>IFERROR(INDEX(GUTS!AI1383:'GUTS'!BH1383,MATCH(6,GUTS!AK1383:'GUTS'!BI1383,0)),"")</f>
        <v/>
      </c>
      <c r="M1382" s="127" t="str">
        <f>IFERROR(INDEX(GUTS!AJ1383:'GUTS'!BH1383,MATCH(6,GUTS!AK1383:'GUTS'!BI1383,0)),"")</f>
        <v/>
      </c>
      <c r="N1382" s="127">
        <f>Audit!X148</f>
        <v>0</v>
      </c>
      <c r="O1382" s="127">
        <f>Audit!K148</f>
        <v>0</v>
      </c>
      <c r="P1382" s="127">
        <f>Audit!L148</f>
        <v>0</v>
      </c>
    </row>
    <row r="1383" spans="1:16" hidden="1">
      <c r="A1383" s="127">
        <f>Audit!A149</f>
        <v>0</v>
      </c>
      <c r="B1383" s="127" t="str">
        <f>IFERROR(INDEX(GUTS!AI1384:'GUTS'!BH1384,MATCH(1,GUTS!AK1384:'GUTS'!BI1384,0)),"")</f>
        <v/>
      </c>
      <c r="C1383" s="127" t="str">
        <f>IFERROR(INDEX(GUTS!AJ1384:'GUTS'!BH1384,MATCH(1,GUTS!AK1384:'GUTS'!BI1384,0)),"")</f>
        <v/>
      </c>
      <c r="D1383" s="127" t="str">
        <f>IFERROR(INDEX(GUTS!AI1384:'GUTS'!BH1384,MATCH(2,GUTS!AK1384:'GUTS'!BI1384,0)),"")</f>
        <v/>
      </c>
      <c r="E1383" s="127" t="str">
        <f>IFERROR(INDEX(GUTS!AJ1384:'GUTS'!BH1384,MATCH(2,GUTS!AK1384:'GUTS'!BI1384,0)),"")</f>
        <v/>
      </c>
      <c r="F1383" s="127" t="str">
        <f>IFERROR(INDEX(GUTS!AI1384:'GUTS'!BH1384,MATCH(3,GUTS!AK1384:'GUTS'!BI1384,0)),"")</f>
        <v/>
      </c>
      <c r="G1383" s="127" t="str">
        <f>IFERROR(INDEX(GUTS!AJ1384:'GUTS'!BH1384,MATCH(3,GUTS!AK1384:'GUTS'!BI1384,0)),"")</f>
        <v/>
      </c>
      <c r="H1383" s="127" t="str">
        <f>IFERROR(INDEX(GUTS!AI1384:'GUTS'!BH1384,MATCH(4,GUTS!AK1384:'GUTS'!BI1384,0)),"")</f>
        <v/>
      </c>
      <c r="I1383" s="127" t="str">
        <f>IFERROR(INDEX(GUTS!AJ1384:'GUTS'!BH1384,MATCH(4,GUTS!AK1384:'GUTS'!BI1384,0)),"")</f>
        <v/>
      </c>
      <c r="J1383" s="127" t="str">
        <f>IFERROR(INDEX(GUTS!AI1384:'GUTS'!BH1384,MATCH(5,GUTS!AK1384:'GUTS'!BI1384,0)),"")</f>
        <v/>
      </c>
      <c r="K1383" s="127" t="str">
        <f>IFERROR(INDEX(GUTS!AJ1384:'GUTS'!BH1384,MATCH(5,GUTS!AK1384:'GUTS'!BI1384,0)),"")</f>
        <v/>
      </c>
      <c r="L1383" s="127" t="str">
        <f>IFERROR(INDEX(GUTS!AI1384:'GUTS'!BH1384,MATCH(6,GUTS!AK1384:'GUTS'!BI1384,0)),"")</f>
        <v/>
      </c>
      <c r="M1383" s="127" t="str">
        <f>IFERROR(INDEX(GUTS!AJ1384:'GUTS'!BH1384,MATCH(6,GUTS!AK1384:'GUTS'!BI1384,0)),"")</f>
        <v/>
      </c>
      <c r="N1383" s="127">
        <f>Audit!X149</f>
        <v>0</v>
      </c>
      <c r="O1383" s="127">
        <f>Audit!K149</f>
        <v>0</v>
      </c>
      <c r="P1383" s="127">
        <f>Audit!L149</f>
        <v>0</v>
      </c>
    </row>
    <row r="1384" spans="1:16" hidden="1">
      <c r="A1384" s="127">
        <f>Audit!A150</f>
        <v>0</v>
      </c>
      <c r="B1384" s="127" t="str">
        <f>IFERROR(INDEX(GUTS!AI1385:'GUTS'!BH1385,MATCH(1,GUTS!AK1385:'GUTS'!BI1385,0)),"")</f>
        <v/>
      </c>
      <c r="C1384" s="127" t="str">
        <f>IFERROR(INDEX(GUTS!AJ1385:'GUTS'!BH1385,MATCH(1,GUTS!AK1385:'GUTS'!BI1385,0)),"")</f>
        <v/>
      </c>
      <c r="D1384" s="127" t="str">
        <f>IFERROR(INDEX(GUTS!AI1385:'GUTS'!BH1385,MATCH(2,GUTS!AK1385:'GUTS'!BI1385,0)),"")</f>
        <v/>
      </c>
      <c r="E1384" s="127" t="str">
        <f>IFERROR(INDEX(GUTS!AJ1385:'GUTS'!BH1385,MATCH(2,GUTS!AK1385:'GUTS'!BI1385,0)),"")</f>
        <v/>
      </c>
      <c r="F1384" s="127" t="str">
        <f>IFERROR(INDEX(GUTS!AI1385:'GUTS'!BH1385,MATCH(3,GUTS!AK1385:'GUTS'!BI1385,0)),"")</f>
        <v/>
      </c>
      <c r="G1384" s="127" t="str">
        <f>IFERROR(INDEX(GUTS!AJ1385:'GUTS'!BH1385,MATCH(3,GUTS!AK1385:'GUTS'!BI1385,0)),"")</f>
        <v/>
      </c>
      <c r="H1384" s="127" t="str">
        <f>IFERROR(INDEX(GUTS!AI1385:'GUTS'!BH1385,MATCH(4,GUTS!AK1385:'GUTS'!BI1385,0)),"")</f>
        <v/>
      </c>
      <c r="I1384" s="127" t="str">
        <f>IFERROR(INDEX(GUTS!AJ1385:'GUTS'!BH1385,MATCH(4,GUTS!AK1385:'GUTS'!BI1385,0)),"")</f>
        <v/>
      </c>
      <c r="J1384" s="127" t="str">
        <f>IFERROR(INDEX(GUTS!AI1385:'GUTS'!BH1385,MATCH(5,GUTS!AK1385:'GUTS'!BI1385,0)),"")</f>
        <v/>
      </c>
      <c r="K1384" s="127" t="str">
        <f>IFERROR(INDEX(GUTS!AJ1385:'GUTS'!BH1385,MATCH(5,GUTS!AK1385:'GUTS'!BI1385,0)),"")</f>
        <v/>
      </c>
      <c r="L1384" s="127" t="str">
        <f>IFERROR(INDEX(GUTS!AI1385:'GUTS'!BH1385,MATCH(6,GUTS!AK1385:'GUTS'!BI1385,0)),"")</f>
        <v/>
      </c>
      <c r="M1384" s="127" t="str">
        <f>IFERROR(INDEX(GUTS!AJ1385:'GUTS'!BH1385,MATCH(6,GUTS!AK1385:'GUTS'!BI1385,0)),"")</f>
        <v/>
      </c>
      <c r="N1384" s="127">
        <f>Audit!X150</f>
        <v>0</v>
      </c>
      <c r="O1384" s="127">
        <f>Audit!K150</f>
        <v>0</v>
      </c>
      <c r="P1384" s="127">
        <f>Audit!L150</f>
        <v>0</v>
      </c>
    </row>
    <row r="1385" spans="1:16" hidden="1">
      <c r="A1385" s="127">
        <f>Audit!A151</f>
        <v>0</v>
      </c>
      <c r="B1385" s="127" t="str">
        <f>IFERROR(INDEX(GUTS!AI1386:'GUTS'!BH1386,MATCH(1,GUTS!AK1386:'GUTS'!BI1386,0)),"")</f>
        <v/>
      </c>
      <c r="C1385" s="127" t="str">
        <f>IFERROR(INDEX(GUTS!AJ1386:'GUTS'!BH1386,MATCH(1,GUTS!AK1386:'GUTS'!BI1386,0)),"")</f>
        <v/>
      </c>
      <c r="D1385" s="127" t="str">
        <f>IFERROR(INDEX(GUTS!AI1386:'GUTS'!BH1386,MATCH(2,GUTS!AK1386:'GUTS'!BI1386,0)),"")</f>
        <v/>
      </c>
      <c r="E1385" s="127" t="str">
        <f>IFERROR(INDEX(GUTS!AJ1386:'GUTS'!BH1386,MATCH(2,GUTS!AK1386:'GUTS'!BI1386,0)),"")</f>
        <v/>
      </c>
      <c r="F1385" s="127" t="str">
        <f>IFERROR(INDEX(GUTS!AI1386:'GUTS'!BH1386,MATCH(3,GUTS!AK1386:'GUTS'!BI1386,0)),"")</f>
        <v/>
      </c>
      <c r="G1385" s="127" t="str">
        <f>IFERROR(INDEX(GUTS!AJ1386:'GUTS'!BH1386,MATCH(3,GUTS!AK1386:'GUTS'!BI1386,0)),"")</f>
        <v/>
      </c>
      <c r="H1385" s="127" t="str">
        <f>IFERROR(INDEX(GUTS!AI1386:'GUTS'!BH1386,MATCH(4,GUTS!AK1386:'GUTS'!BI1386,0)),"")</f>
        <v/>
      </c>
      <c r="I1385" s="127" t="str">
        <f>IFERROR(INDEX(GUTS!AJ1386:'GUTS'!BH1386,MATCH(4,GUTS!AK1386:'GUTS'!BI1386,0)),"")</f>
        <v/>
      </c>
      <c r="J1385" s="127" t="str">
        <f>IFERROR(INDEX(GUTS!AI1386:'GUTS'!BH1386,MATCH(5,GUTS!AK1386:'GUTS'!BI1386,0)),"")</f>
        <v/>
      </c>
      <c r="K1385" s="127" t="str">
        <f>IFERROR(INDEX(GUTS!AJ1386:'GUTS'!BH1386,MATCH(5,GUTS!AK1386:'GUTS'!BI1386,0)),"")</f>
        <v/>
      </c>
      <c r="L1385" s="127" t="str">
        <f>IFERROR(INDEX(GUTS!AI1386:'GUTS'!BH1386,MATCH(6,GUTS!AK1386:'GUTS'!BI1386,0)),"")</f>
        <v/>
      </c>
      <c r="M1385" s="127" t="str">
        <f>IFERROR(INDEX(GUTS!AJ1386:'GUTS'!BH1386,MATCH(6,GUTS!AK1386:'GUTS'!BI1386,0)),"")</f>
        <v/>
      </c>
      <c r="N1385" s="127">
        <f>Audit!X151</f>
        <v>0</v>
      </c>
      <c r="O1385" s="127">
        <f>Audit!K151</f>
        <v>0</v>
      </c>
      <c r="P1385" s="127">
        <f>Audit!L151</f>
        <v>0</v>
      </c>
    </row>
    <row r="1386" spans="1:16" hidden="1">
      <c r="A1386" s="127">
        <f>Audit!A152</f>
        <v>0</v>
      </c>
      <c r="B1386" s="127" t="str">
        <f>IFERROR(INDEX(GUTS!AI1387:'GUTS'!BH1387,MATCH(1,GUTS!AK1387:'GUTS'!BI1387,0)),"")</f>
        <v/>
      </c>
      <c r="C1386" s="127" t="str">
        <f>IFERROR(INDEX(GUTS!AJ1387:'GUTS'!BH1387,MATCH(1,GUTS!AK1387:'GUTS'!BI1387,0)),"")</f>
        <v/>
      </c>
      <c r="D1386" s="127" t="str">
        <f>IFERROR(INDEX(GUTS!AI1387:'GUTS'!BH1387,MATCH(2,GUTS!AK1387:'GUTS'!BI1387,0)),"")</f>
        <v/>
      </c>
      <c r="E1386" s="127" t="str">
        <f>IFERROR(INDEX(GUTS!AJ1387:'GUTS'!BH1387,MATCH(2,GUTS!AK1387:'GUTS'!BI1387,0)),"")</f>
        <v/>
      </c>
      <c r="F1386" s="127" t="str">
        <f>IFERROR(INDEX(GUTS!AI1387:'GUTS'!BH1387,MATCH(3,GUTS!AK1387:'GUTS'!BI1387,0)),"")</f>
        <v/>
      </c>
      <c r="G1386" s="127" t="str">
        <f>IFERROR(INDEX(GUTS!AJ1387:'GUTS'!BH1387,MATCH(3,GUTS!AK1387:'GUTS'!BI1387,0)),"")</f>
        <v/>
      </c>
      <c r="H1386" s="127" t="str">
        <f>IFERROR(INDEX(GUTS!AI1387:'GUTS'!BH1387,MATCH(4,GUTS!AK1387:'GUTS'!BI1387,0)),"")</f>
        <v/>
      </c>
      <c r="I1386" s="127" t="str">
        <f>IFERROR(INDEX(GUTS!AJ1387:'GUTS'!BH1387,MATCH(4,GUTS!AK1387:'GUTS'!BI1387,0)),"")</f>
        <v/>
      </c>
      <c r="J1386" s="127" t="str">
        <f>IFERROR(INDEX(GUTS!AI1387:'GUTS'!BH1387,MATCH(5,GUTS!AK1387:'GUTS'!BI1387,0)),"")</f>
        <v/>
      </c>
      <c r="K1386" s="127" t="str">
        <f>IFERROR(INDEX(GUTS!AJ1387:'GUTS'!BH1387,MATCH(5,GUTS!AK1387:'GUTS'!BI1387,0)),"")</f>
        <v/>
      </c>
      <c r="L1386" s="127" t="str">
        <f>IFERROR(INDEX(GUTS!AI1387:'GUTS'!BH1387,MATCH(6,GUTS!AK1387:'GUTS'!BI1387,0)),"")</f>
        <v/>
      </c>
      <c r="M1386" s="127" t="str">
        <f>IFERROR(INDEX(GUTS!AJ1387:'GUTS'!BH1387,MATCH(6,GUTS!AK1387:'GUTS'!BI1387,0)),"")</f>
        <v/>
      </c>
      <c r="N1386" s="127">
        <f>Audit!X152</f>
        <v>0</v>
      </c>
      <c r="O1386" s="127">
        <f>Audit!K152</f>
        <v>0</v>
      </c>
      <c r="P1386" s="127">
        <f>Audit!L152</f>
        <v>0</v>
      </c>
    </row>
    <row r="1387" spans="1:16" hidden="1">
      <c r="A1387" s="127">
        <f>Audit!A153</f>
        <v>0</v>
      </c>
      <c r="B1387" s="127" t="str">
        <f>IFERROR(INDEX(GUTS!AI1388:'GUTS'!BH1388,MATCH(1,GUTS!AK1388:'GUTS'!BI1388,0)),"")</f>
        <v/>
      </c>
      <c r="C1387" s="127" t="str">
        <f>IFERROR(INDEX(GUTS!AJ1388:'GUTS'!BH1388,MATCH(1,GUTS!AK1388:'GUTS'!BI1388,0)),"")</f>
        <v/>
      </c>
      <c r="D1387" s="127" t="str">
        <f>IFERROR(INDEX(GUTS!AI1388:'GUTS'!BH1388,MATCH(2,GUTS!AK1388:'GUTS'!BI1388,0)),"")</f>
        <v/>
      </c>
      <c r="E1387" s="127" t="str">
        <f>IFERROR(INDEX(GUTS!AJ1388:'GUTS'!BH1388,MATCH(2,GUTS!AK1388:'GUTS'!BI1388,0)),"")</f>
        <v/>
      </c>
      <c r="F1387" s="127" t="str">
        <f>IFERROR(INDEX(GUTS!AI1388:'GUTS'!BH1388,MATCH(3,GUTS!AK1388:'GUTS'!BI1388,0)),"")</f>
        <v/>
      </c>
      <c r="G1387" s="127" t="str">
        <f>IFERROR(INDEX(GUTS!AJ1388:'GUTS'!BH1388,MATCH(3,GUTS!AK1388:'GUTS'!BI1388,0)),"")</f>
        <v/>
      </c>
      <c r="H1387" s="127" t="str">
        <f>IFERROR(INDEX(GUTS!AI1388:'GUTS'!BH1388,MATCH(4,GUTS!AK1388:'GUTS'!BI1388,0)),"")</f>
        <v/>
      </c>
      <c r="I1387" s="127" t="str">
        <f>IFERROR(INDEX(GUTS!AJ1388:'GUTS'!BH1388,MATCH(4,GUTS!AK1388:'GUTS'!BI1388,0)),"")</f>
        <v/>
      </c>
      <c r="J1387" s="127" t="str">
        <f>IFERROR(INDEX(GUTS!AI1388:'GUTS'!BH1388,MATCH(5,GUTS!AK1388:'GUTS'!BI1388,0)),"")</f>
        <v/>
      </c>
      <c r="K1387" s="127" t="str">
        <f>IFERROR(INDEX(GUTS!AJ1388:'GUTS'!BH1388,MATCH(5,GUTS!AK1388:'GUTS'!BI1388,0)),"")</f>
        <v/>
      </c>
      <c r="L1387" s="127" t="str">
        <f>IFERROR(INDEX(GUTS!AI1388:'GUTS'!BH1388,MATCH(6,GUTS!AK1388:'GUTS'!BI1388,0)),"")</f>
        <v/>
      </c>
      <c r="M1387" s="127" t="str">
        <f>IFERROR(INDEX(GUTS!AJ1388:'GUTS'!BH1388,MATCH(6,GUTS!AK1388:'GUTS'!BI1388,0)),"")</f>
        <v/>
      </c>
      <c r="N1387" s="127">
        <f>Audit!X153</f>
        <v>0</v>
      </c>
      <c r="O1387" s="127">
        <f>Audit!K153</f>
        <v>0</v>
      </c>
      <c r="P1387" s="127">
        <f>Audit!L153</f>
        <v>0</v>
      </c>
    </row>
    <row r="1388" spans="1:16" hidden="1">
      <c r="A1388" s="127">
        <f>Audit!A154</f>
        <v>0</v>
      </c>
      <c r="B1388" s="127" t="str">
        <f>IFERROR(INDEX(GUTS!AI1389:'GUTS'!BH1389,MATCH(1,GUTS!AK1389:'GUTS'!BI1389,0)),"")</f>
        <v/>
      </c>
      <c r="C1388" s="127" t="str">
        <f>IFERROR(INDEX(GUTS!AJ1389:'GUTS'!BH1389,MATCH(1,GUTS!AK1389:'GUTS'!BI1389,0)),"")</f>
        <v/>
      </c>
      <c r="D1388" s="127" t="str">
        <f>IFERROR(INDEX(GUTS!AI1389:'GUTS'!BH1389,MATCH(2,GUTS!AK1389:'GUTS'!BI1389,0)),"")</f>
        <v/>
      </c>
      <c r="E1388" s="127" t="str">
        <f>IFERROR(INDEX(GUTS!AJ1389:'GUTS'!BH1389,MATCH(2,GUTS!AK1389:'GUTS'!BI1389,0)),"")</f>
        <v/>
      </c>
      <c r="F1388" s="127" t="str">
        <f>IFERROR(INDEX(GUTS!AI1389:'GUTS'!BH1389,MATCH(3,GUTS!AK1389:'GUTS'!BI1389,0)),"")</f>
        <v/>
      </c>
      <c r="G1388" s="127" t="str">
        <f>IFERROR(INDEX(GUTS!AJ1389:'GUTS'!BH1389,MATCH(3,GUTS!AK1389:'GUTS'!BI1389,0)),"")</f>
        <v/>
      </c>
      <c r="H1388" s="127" t="str">
        <f>IFERROR(INDEX(GUTS!AI1389:'GUTS'!BH1389,MATCH(4,GUTS!AK1389:'GUTS'!BI1389,0)),"")</f>
        <v/>
      </c>
      <c r="I1388" s="127" t="str">
        <f>IFERROR(INDEX(GUTS!AJ1389:'GUTS'!BH1389,MATCH(4,GUTS!AK1389:'GUTS'!BI1389,0)),"")</f>
        <v/>
      </c>
      <c r="J1388" s="127" t="str">
        <f>IFERROR(INDEX(GUTS!AI1389:'GUTS'!BH1389,MATCH(5,GUTS!AK1389:'GUTS'!BI1389,0)),"")</f>
        <v/>
      </c>
      <c r="K1388" s="127" t="str">
        <f>IFERROR(INDEX(GUTS!AJ1389:'GUTS'!BH1389,MATCH(5,GUTS!AK1389:'GUTS'!BI1389,0)),"")</f>
        <v/>
      </c>
      <c r="L1388" s="127" t="str">
        <f>IFERROR(INDEX(GUTS!AI1389:'GUTS'!BH1389,MATCH(6,GUTS!AK1389:'GUTS'!BI1389,0)),"")</f>
        <v/>
      </c>
      <c r="M1388" s="127" t="str">
        <f>IFERROR(INDEX(GUTS!AJ1389:'GUTS'!BH1389,MATCH(6,GUTS!AK1389:'GUTS'!BI1389,0)),"")</f>
        <v/>
      </c>
      <c r="N1388" s="127">
        <f>Audit!X154</f>
        <v>0</v>
      </c>
      <c r="O1388" s="127">
        <f>Audit!K154</f>
        <v>0</v>
      </c>
      <c r="P1388" s="127">
        <f>Audit!L154</f>
        <v>0</v>
      </c>
    </row>
    <row r="1389" spans="1:16" hidden="1">
      <c r="A1389" s="127">
        <f>Audit!A155</f>
        <v>0</v>
      </c>
      <c r="B1389" s="127" t="str">
        <f>IFERROR(INDEX(GUTS!AI1390:'GUTS'!BH1390,MATCH(1,GUTS!AK1390:'GUTS'!BI1390,0)),"")</f>
        <v/>
      </c>
      <c r="C1389" s="127" t="str">
        <f>IFERROR(INDEX(GUTS!AJ1390:'GUTS'!BH1390,MATCH(1,GUTS!AK1390:'GUTS'!BI1390,0)),"")</f>
        <v/>
      </c>
      <c r="D1389" s="127" t="str">
        <f>IFERROR(INDEX(GUTS!AI1390:'GUTS'!BH1390,MATCH(2,GUTS!AK1390:'GUTS'!BI1390,0)),"")</f>
        <v/>
      </c>
      <c r="E1389" s="127" t="str">
        <f>IFERROR(INDEX(GUTS!AJ1390:'GUTS'!BH1390,MATCH(2,GUTS!AK1390:'GUTS'!BI1390,0)),"")</f>
        <v/>
      </c>
      <c r="F1389" s="127" t="str">
        <f>IFERROR(INDEX(GUTS!AI1390:'GUTS'!BH1390,MATCH(3,GUTS!AK1390:'GUTS'!BI1390,0)),"")</f>
        <v/>
      </c>
      <c r="G1389" s="127" t="str">
        <f>IFERROR(INDEX(GUTS!AJ1390:'GUTS'!BH1390,MATCH(3,GUTS!AK1390:'GUTS'!BI1390,0)),"")</f>
        <v/>
      </c>
      <c r="H1389" s="127" t="str">
        <f>IFERROR(INDEX(GUTS!AI1390:'GUTS'!BH1390,MATCH(4,GUTS!AK1390:'GUTS'!BI1390,0)),"")</f>
        <v/>
      </c>
      <c r="I1389" s="127" t="str">
        <f>IFERROR(INDEX(GUTS!AJ1390:'GUTS'!BH1390,MATCH(4,GUTS!AK1390:'GUTS'!BI1390,0)),"")</f>
        <v/>
      </c>
      <c r="J1389" s="127" t="str">
        <f>IFERROR(INDEX(GUTS!AI1390:'GUTS'!BH1390,MATCH(5,GUTS!AK1390:'GUTS'!BI1390,0)),"")</f>
        <v/>
      </c>
      <c r="K1389" s="127" t="str">
        <f>IFERROR(INDEX(GUTS!AJ1390:'GUTS'!BH1390,MATCH(5,GUTS!AK1390:'GUTS'!BI1390,0)),"")</f>
        <v/>
      </c>
      <c r="L1389" s="127" t="str">
        <f>IFERROR(INDEX(GUTS!AI1390:'GUTS'!BH1390,MATCH(6,GUTS!AK1390:'GUTS'!BI1390,0)),"")</f>
        <v/>
      </c>
      <c r="M1389" s="127" t="str">
        <f>IFERROR(INDEX(GUTS!AJ1390:'GUTS'!BH1390,MATCH(6,GUTS!AK1390:'GUTS'!BI1390,0)),"")</f>
        <v/>
      </c>
      <c r="N1389" s="127">
        <f>Audit!X155</f>
        <v>0</v>
      </c>
      <c r="O1389" s="127">
        <f>Audit!K155</f>
        <v>0</v>
      </c>
      <c r="P1389" s="127">
        <f>Audit!L155</f>
        <v>0</v>
      </c>
    </row>
    <row r="1390" spans="1:16" hidden="1">
      <c r="A1390" s="127">
        <f>Audit!A156</f>
        <v>0</v>
      </c>
      <c r="B1390" s="127" t="str">
        <f>IFERROR(INDEX(GUTS!AI1391:'GUTS'!BH1391,MATCH(1,GUTS!AK1391:'GUTS'!BI1391,0)),"")</f>
        <v/>
      </c>
      <c r="C1390" s="127" t="str">
        <f>IFERROR(INDEX(GUTS!AJ1391:'GUTS'!BH1391,MATCH(1,GUTS!AK1391:'GUTS'!BI1391,0)),"")</f>
        <v/>
      </c>
      <c r="D1390" s="127" t="str">
        <f>IFERROR(INDEX(GUTS!AI1391:'GUTS'!BH1391,MATCH(2,GUTS!AK1391:'GUTS'!BI1391,0)),"")</f>
        <v/>
      </c>
      <c r="E1390" s="127" t="str">
        <f>IFERROR(INDEX(GUTS!AJ1391:'GUTS'!BH1391,MATCH(2,GUTS!AK1391:'GUTS'!BI1391,0)),"")</f>
        <v/>
      </c>
      <c r="F1390" s="127" t="str">
        <f>IFERROR(INDEX(GUTS!AI1391:'GUTS'!BH1391,MATCH(3,GUTS!AK1391:'GUTS'!BI1391,0)),"")</f>
        <v/>
      </c>
      <c r="G1390" s="127" t="str">
        <f>IFERROR(INDEX(GUTS!AJ1391:'GUTS'!BH1391,MATCH(3,GUTS!AK1391:'GUTS'!BI1391,0)),"")</f>
        <v/>
      </c>
      <c r="H1390" s="127" t="str">
        <f>IFERROR(INDEX(GUTS!AI1391:'GUTS'!BH1391,MATCH(4,GUTS!AK1391:'GUTS'!BI1391,0)),"")</f>
        <v/>
      </c>
      <c r="I1390" s="127" t="str">
        <f>IFERROR(INDEX(GUTS!AJ1391:'GUTS'!BH1391,MATCH(4,GUTS!AK1391:'GUTS'!BI1391,0)),"")</f>
        <v/>
      </c>
      <c r="J1390" s="127" t="str">
        <f>IFERROR(INDEX(GUTS!AI1391:'GUTS'!BH1391,MATCH(5,GUTS!AK1391:'GUTS'!BI1391,0)),"")</f>
        <v/>
      </c>
      <c r="K1390" s="127" t="str">
        <f>IFERROR(INDEX(GUTS!AJ1391:'GUTS'!BH1391,MATCH(5,GUTS!AK1391:'GUTS'!BI1391,0)),"")</f>
        <v/>
      </c>
      <c r="L1390" s="127" t="str">
        <f>IFERROR(INDEX(GUTS!AI1391:'GUTS'!BH1391,MATCH(6,GUTS!AK1391:'GUTS'!BI1391,0)),"")</f>
        <v/>
      </c>
      <c r="M1390" s="127" t="str">
        <f>IFERROR(INDEX(GUTS!AJ1391:'GUTS'!BH1391,MATCH(6,GUTS!AK1391:'GUTS'!BI1391,0)),"")</f>
        <v/>
      </c>
      <c r="N1390" s="127">
        <f>Audit!X156</f>
        <v>0</v>
      </c>
      <c r="O1390" s="127">
        <f>Audit!K156</f>
        <v>0</v>
      </c>
      <c r="P1390" s="127">
        <f>Audit!L156</f>
        <v>0</v>
      </c>
    </row>
    <row r="1391" spans="1:16" hidden="1">
      <c r="A1391" s="127">
        <f>Audit!A157</f>
        <v>0</v>
      </c>
      <c r="B1391" s="127" t="str">
        <f>IFERROR(INDEX(GUTS!AI1392:'GUTS'!BH1392,MATCH(1,GUTS!AK1392:'GUTS'!BI1392,0)),"")</f>
        <v/>
      </c>
      <c r="C1391" s="127" t="str">
        <f>IFERROR(INDEX(GUTS!AJ1392:'GUTS'!BH1392,MATCH(1,GUTS!AK1392:'GUTS'!BI1392,0)),"")</f>
        <v/>
      </c>
      <c r="D1391" s="127" t="str">
        <f>IFERROR(INDEX(GUTS!AI1392:'GUTS'!BH1392,MATCH(2,GUTS!AK1392:'GUTS'!BI1392,0)),"")</f>
        <v/>
      </c>
      <c r="E1391" s="127" t="str">
        <f>IFERROR(INDEX(GUTS!AJ1392:'GUTS'!BH1392,MATCH(2,GUTS!AK1392:'GUTS'!BI1392,0)),"")</f>
        <v/>
      </c>
      <c r="F1391" s="127" t="str">
        <f>IFERROR(INDEX(GUTS!AI1392:'GUTS'!BH1392,MATCH(3,GUTS!AK1392:'GUTS'!BI1392,0)),"")</f>
        <v/>
      </c>
      <c r="G1391" s="127" t="str">
        <f>IFERROR(INDEX(GUTS!AJ1392:'GUTS'!BH1392,MATCH(3,GUTS!AK1392:'GUTS'!BI1392,0)),"")</f>
        <v/>
      </c>
      <c r="H1391" s="127" t="str">
        <f>IFERROR(INDEX(GUTS!AI1392:'GUTS'!BH1392,MATCH(4,GUTS!AK1392:'GUTS'!BI1392,0)),"")</f>
        <v/>
      </c>
      <c r="I1391" s="127" t="str">
        <f>IFERROR(INDEX(GUTS!AJ1392:'GUTS'!BH1392,MATCH(4,GUTS!AK1392:'GUTS'!BI1392,0)),"")</f>
        <v/>
      </c>
      <c r="J1391" s="127" t="str">
        <f>IFERROR(INDEX(GUTS!AI1392:'GUTS'!BH1392,MATCH(5,GUTS!AK1392:'GUTS'!BI1392,0)),"")</f>
        <v/>
      </c>
      <c r="K1391" s="127" t="str">
        <f>IFERROR(INDEX(GUTS!AJ1392:'GUTS'!BH1392,MATCH(5,GUTS!AK1392:'GUTS'!BI1392,0)),"")</f>
        <v/>
      </c>
      <c r="L1391" s="127" t="str">
        <f>IFERROR(INDEX(GUTS!AI1392:'GUTS'!BH1392,MATCH(6,GUTS!AK1392:'GUTS'!BI1392,0)),"")</f>
        <v/>
      </c>
      <c r="M1391" s="127" t="str">
        <f>IFERROR(INDEX(GUTS!AJ1392:'GUTS'!BH1392,MATCH(6,GUTS!AK1392:'GUTS'!BI1392,0)),"")</f>
        <v/>
      </c>
      <c r="N1391" s="127">
        <f>Audit!X157</f>
        <v>0</v>
      </c>
      <c r="O1391" s="127">
        <f>Audit!K157</f>
        <v>0</v>
      </c>
      <c r="P1391" s="127">
        <f>Audit!L157</f>
        <v>0</v>
      </c>
    </row>
    <row r="1392" spans="1:16" hidden="1">
      <c r="A1392" s="127">
        <f>Audit!A158</f>
        <v>0</v>
      </c>
      <c r="B1392" s="127" t="str">
        <f>IFERROR(INDEX(GUTS!AI1393:'GUTS'!BH1393,MATCH(1,GUTS!AK1393:'GUTS'!BI1393,0)),"")</f>
        <v/>
      </c>
      <c r="C1392" s="127" t="str">
        <f>IFERROR(INDEX(GUTS!AJ1393:'GUTS'!BH1393,MATCH(1,GUTS!AK1393:'GUTS'!BI1393,0)),"")</f>
        <v/>
      </c>
      <c r="D1392" s="127" t="str">
        <f>IFERROR(INDEX(GUTS!AI1393:'GUTS'!BH1393,MATCH(2,GUTS!AK1393:'GUTS'!BI1393,0)),"")</f>
        <v/>
      </c>
      <c r="E1392" s="127" t="str">
        <f>IFERROR(INDEX(GUTS!AJ1393:'GUTS'!BH1393,MATCH(2,GUTS!AK1393:'GUTS'!BI1393,0)),"")</f>
        <v/>
      </c>
      <c r="F1392" s="127" t="str">
        <f>IFERROR(INDEX(GUTS!AI1393:'GUTS'!BH1393,MATCH(3,GUTS!AK1393:'GUTS'!BI1393,0)),"")</f>
        <v/>
      </c>
      <c r="G1392" s="127" t="str">
        <f>IFERROR(INDEX(GUTS!AJ1393:'GUTS'!BH1393,MATCH(3,GUTS!AK1393:'GUTS'!BI1393,0)),"")</f>
        <v/>
      </c>
      <c r="H1392" s="127" t="str">
        <f>IFERROR(INDEX(GUTS!AI1393:'GUTS'!BH1393,MATCH(4,GUTS!AK1393:'GUTS'!BI1393,0)),"")</f>
        <v/>
      </c>
      <c r="I1392" s="127" t="str">
        <f>IFERROR(INDEX(GUTS!AJ1393:'GUTS'!BH1393,MATCH(4,GUTS!AK1393:'GUTS'!BI1393,0)),"")</f>
        <v/>
      </c>
      <c r="J1392" s="127" t="str">
        <f>IFERROR(INDEX(GUTS!AI1393:'GUTS'!BH1393,MATCH(5,GUTS!AK1393:'GUTS'!BI1393,0)),"")</f>
        <v/>
      </c>
      <c r="K1392" s="127" t="str">
        <f>IFERROR(INDEX(GUTS!AJ1393:'GUTS'!BH1393,MATCH(5,GUTS!AK1393:'GUTS'!BI1393,0)),"")</f>
        <v/>
      </c>
      <c r="L1392" s="127" t="str">
        <f>IFERROR(INDEX(GUTS!AI1393:'GUTS'!BH1393,MATCH(6,GUTS!AK1393:'GUTS'!BI1393,0)),"")</f>
        <v/>
      </c>
      <c r="M1392" s="127" t="str">
        <f>IFERROR(INDEX(GUTS!AJ1393:'GUTS'!BH1393,MATCH(6,GUTS!AK1393:'GUTS'!BI1393,0)),"")</f>
        <v/>
      </c>
      <c r="N1392" s="127">
        <f>Audit!X158</f>
        <v>0</v>
      </c>
      <c r="O1392" s="127">
        <f>Audit!K158</f>
        <v>0</v>
      </c>
      <c r="P1392" s="127">
        <f>Audit!L158</f>
        <v>0</v>
      </c>
    </row>
    <row r="1393" spans="1:16" hidden="1">
      <c r="A1393" s="127">
        <f>Audit!A159</f>
        <v>0</v>
      </c>
      <c r="B1393" s="127" t="str">
        <f>IFERROR(INDEX(GUTS!AI1394:'GUTS'!BH1394,MATCH(1,GUTS!AK1394:'GUTS'!BI1394,0)),"")</f>
        <v/>
      </c>
      <c r="C1393" s="127" t="str">
        <f>IFERROR(INDEX(GUTS!AJ1394:'GUTS'!BH1394,MATCH(1,GUTS!AK1394:'GUTS'!BI1394,0)),"")</f>
        <v/>
      </c>
      <c r="D1393" s="127" t="str">
        <f>IFERROR(INDEX(GUTS!AI1394:'GUTS'!BH1394,MATCH(2,GUTS!AK1394:'GUTS'!BI1394,0)),"")</f>
        <v/>
      </c>
      <c r="E1393" s="127" t="str">
        <f>IFERROR(INDEX(GUTS!AJ1394:'GUTS'!BH1394,MATCH(2,GUTS!AK1394:'GUTS'!BI1394,0)),"")</f>
        <v/>
      </c>
      <c r="F1393" s="127" t="str">
        <f>IFERROR(INDEX(GUTS!AI1394:'GUTS'!BH1394,MATCH(3,GUTS!AK1394:'GUTS'!BI1394,0)),"")</f>
        <v/>
      </c>
      <c r="G1393" s="127" t="str">
        <f>IFERROR(INDEX(GUTS!AJ1394:'GUTS'!BH1394,MATCH(3,GUTS!AK1394:'GUTS'!BI1394,0)),"")</f>
        <v/>
      </c>
      <c r="H1393" s="127" t="str">
        <f>IFERROR(INDEX(GUTS!AI1394:'GUTS'!BH1394,MATCH(4,GUTS!AK1394:'GUTS'!BI1394,0)),"")</f>
        <v/>
      </c>
      <c r="I1393" s="127" t="str">
        <f>IFERROR(INDEX(GUTS!AJ1394:'GUTS'!BH1394,MATCH(4,GUTS!AK1394:'GUTS'!BI1394,0)),"")</f>
        <v/>
      </c>
      <c r="J1393" s="127" t="str">
        <f>IFERROR(INDEX(GUTS!AI1394:'GUTS'!BH1394,MATCH(5,GUTS!AK1394:'GUTS'!BI1394,0)),"")</f>
        <v/>
      </c>
      <c r="K1393" s="127" t="str">
        <f>IFERROR(INDEX(GUTS!AJ1394:'GUTS'!BH1394,MATCH(5,GUTS!AK1394:'GUTS'!BI1394,0)),"")</f>
        <v/>
      </c>
      <c r="L1393" s="127" t="str">
        <f>IFERROR(INDEX(GUTS!AI1394:'GUTS'!BH1394,MATCH(6,GUTS!AK1394:'GUTS'!BI1394,0)),"")</f>
        <v/>
      </c>
      <c r="M1393" s="127" t="str">
        <f>IFERROR(INDEX(GUTS!AJ1394:'GUTS'!BH1394,MATCH(6,GUTS!AK1394:'GUTS'!BI1394,0)),"")</f>
        <v/>
      </c>
      <c r="N1393" s="127">
        <f>Audit!X159</f>
        <v>0</v>
      </c>
      <c r="O1393" s="127">
        <f>Audit!K159</f>
        <v>0</v>
      </c>
      <c r="P1393" s="127">
        <f>Audit!L159</f>
        <v>0</v>
      </c>
    </row>
    <row r="1394" spans="1:16" hidden="1">
      <c r="A1394" s="127">
        <f>Audit!A160</f>
        <v>0</v>
      </c>
      <c r="B1394" s="127" t="str">
        <f>IFERROR(INDEX(GUTS!AI1395:'GUTS'!BH1395,MATCH(1,GUTS!AK1395:'GUTS'!BI1395,0)),"")</f>
        <v/>
      </c>
      <c r="C1394" s="127" t="str">
        <f>IFERROR(INDEX(GUTS!AJ1395:'GUTS'!BH1395,MATCH(1,GUTS!AK1395:'GUTS'!BI1395,0)),"")</f>
        <v/>
      </c>
      <c r="D1394" s="127" t="str">
        <f>IFERROR(INDEX(GUTS!AI1395:'GUTS'!BH1395,MATCH(2,GUTS!AK1395:'GUTS'!BI1395,0)),"")</f>
        <v/>
      </c>
      <c r="E1394" s="127" t="str">
        <f>IFERROR(INDEX(GUTS!AJ1395:'GUTS'!BH1395,MATCH(2,GUTS!AK1395:'GUTS'!BI1395,0)),"")</f>
        <v/>
      </c>
      <c r="F1394" s="127" t="str">
        <f>IFERROR(INDEX(GUTS!AI1395:'GUTS'!BH1395,MATCH(3,GUTS!AK1395:'GUTS'!BI1395,0)),"")</f>
        <v/>
      </c>
      <c r="G1394" s="127" t="str">
        <f>IFERROR(INDEX(GUTS!AJ1395:'GUTS'!BH1395,MATCH(3,GUTS!AK1395:'GUTS'!BI1395,0)),"")</f>
        <v/>
      </c>
      <c r="H1394" s="127" t="str">
        <f>IFERROR(INDEX(GUTS!AI1395:'GUTS'!BH1395,MATCH(4,GUTS!AK1395:'GUTS'!BI1395,0)),"")</f>
        <v/>
      </c>
      <c r="I1394" s="127" t="str">
        <f>IFERROR(INDEX(GUTS!AJ1395:'GUTS'!BH1395,MATCH(4,GUTS!AK1395:'GUTS'!BI1395,0)),"")</f>
        <v/>
      </c>
      <c r="J1394" s="127" t="str">
        <f>IFERROR(INDEX(GUTS!AI1395:'GUTS'!BH1395,MATCH(5,GUTS!AK1395:'GUTS'!BI1395,0)),"")</f>
        <v/>
      </c>
      <c r="K1394" s="127" t="str">
        <f>IFERROR(INDEX(GUTS!AJ1395:'GUTS'!BH1395,MATCH(5,GUTS!AK1395:'GUTS'!BI1395,0)),"")</f>
        <v/>
      </c>
      <c r="L1394" s="127" t="str">
        <f>IFERROR(INDEX(GUTS!AI1395:'GUTS'!BH1395,MATCH(6,GUTS!AK1395:'GUTS'!BI1395,0)),"")</f>
        <v/>
      </c>
      <c r="M1394" s="127" t="str">
        <f>IFERROR(INDEX(GUTS!AJ1395:'GUTS'!BH1395,MATCH(6,GUTS!AK1395:'GUTS'!BI1395,0)),"")</f>
        <v/>
      </c>
      <c r="N1394" s="127">
        <f>Audit!X160</f>
        <v>0</v>
      </c>
      <c r="O1394" s="127">
        <f>Audit!K160</f>
        <v>0</v>
      </c>
      <c r="P1394" s="127">
        <f>Audit!L160</f>
        <v>0</v>
      </c>
    </row>
    <row r="1395" spans="1:16" hidden="1">
      <c r="A1395" s="127">
        <f>Audit!A161</f>
        <v>0</v>
      </c>
      <c r="B1395" s="127" t="str">
        <f>IFERROR(INDEX(GUTS!AI1396:'GUTS'!BH1396,MATCH(1,GUTS!AK1396:'GUTS'!BI1396,0)),"")</f>
        <v/>
      </c>
      <c r="C1395" s="127" t="str">
        <f>IFERROR(INDEX(GUTS!AJ1396:'GUTS'!BH1396,MATCH(1,GUTS!AK1396:'GUTS'!BI1396,0)),"")</f>
        <v/>
      </c>
      <c r="D1395" s="127" t="str">
        <f>IFERROR(INDEX(GUTS!AI1396:'GUTS'!BH1396,MATCH(2,GUTS!AK1396:'GUTS'!BI1396,0)),"")</f>
        <v/>
      </c>
      <c r="E1395" s="127" t="str">
        <f>IFERROR(INDEX(GUTS!AJ1396:'GUTS'!BH1396,MATCH(2,GUTS!AK1396:'GUTS'!BI1396,0)),"")</f>
        <v/>
      </c>
      <c r="F1395" s="127" t="str">
        <f>IFERROR(INDEX(GUTS!AI1396:'GUTS'!BH1396,MATCH(3,GUTS!AK1396:'GUTS'!BI1396,0)),"")</f>
        <v/>
      </c>
      <c r="G1395" s="127" t="str">
        <f>IFERROR(INDEX(GUTS!AJ1396:'GUTS'!BH1396,MATCH(3,GUTS!AK1396:'GUTS'!BI1396,0)),"")</f>
        <v/>
      </c>
      <c r="H1395" s="127" t="str">
        <f>IFERROR(INDEX(GUTS!AI1396:'GUTS'!BH1396,MATCH(4,GUTS!AK1396:'GUTS'!BI1396,0)),"")</f>
        <v/>
      </c>
      <c r="I1395" s="127" t="str">
        <f>IFERROR(INDEX(GUTS!AJ1396:'GUTS'!BH1396,MATCH(4,GUTS!AK1396:'GUTS'!BI1396,0)),"")</f>
        <v/>
      </c>
      <c r="J1395" s="127" t="str">
        <f>IFERROR(INDEX(GUTS!AI1396:'GUTS'!BH1396,MATCH(5,GUTS!AK1396:'GUTS'!BI1396,0)),"")</f>
        <v/>
      </c>
      <c r="K1395" s="127" t="str">
        <f>IFERROR(INDEX(GUTS!AJ1396:'GUTS'!BH1396,MATCH(5,GUTS!AK1396:'GUTS'!BI1396,0)),"")</f>
        <v/>
      </c>
      <c r="L1395" s="127" t="str">
        <f>IFERROR(INDEX(GUTS!AI1396:'GUTS'!BH1396,MATCH(6,GUTS!AK1396:'GUTS'!BI1396,0)),"")</f>
        <v/>
      </c>
      <c r="M1395" s="127" t="str">
        <f>IFERROR(INDEX(GUTS!AJ1396:'GUTS'!BH1396,MATCH(6,GUTS!AK1396:'GUTS'!BI1396,0)),"")</f>
        <v/>
      </c>
      <c r="N1395" s="127">
        <f>Audit!X161</f>
        <v>0</v>
      </c>
      <c r="O1395" s="127">
        <f>Audit!K161</f>
        <v>0</v>
      </c>
      <c r="P1395" s="127">
        <f>Audit!L161</f>
        <v>0</v>
      </c>
    </row>
    <row r="1396" spans="1:16" hidden="1">
      <c r="A1396" s="127">
        <f>Audit!A162</f>
        <v>0</v>
      </c>
      <c r="B1396" s="127" t="str">
        <f>IFERROR(INDEX(GUTS!AI1397:'GUTS'!BH1397,MATCH(1,GUTS!AK1397:'GUTS'!BI1397,0)),"")</f>
        <v/>
      </c>
      <c r="C1396" s="127" t="str">
        <f>IFERROR(INDEX(GUTS!AJ1397:'GUTS'!BH1397,MATCH(1,GUTS!AK1397:'GUTS'!BI1397,0)),"")</f>
        <v/>
      </c>
      <c r="D1396" s="127" t="str">
        <f>IFERROR(INDEX(GUTS!AI1397:'GUTS'!BH1397,MATCH(2,GUTS!AK1397:'GUTS'!BI1397,0)),"")</f>
        <v/>
      </c>
      <c r="E1396" s="127" t="str">
        <f>IFERROR(INDEX(GUTS!AJ1397:'GUTS'!BH1397,MATCH(2,GUTS!AK1397:'GUTS'!BI1397,0)),"")</f>
        <v/>
      </c>
      <c r="F1396" s="127" t="str">
        <f>IFERROR(INDEX(GUTS!AI1397:'GUTS'!BH1397,MATCH(3,GUTS!AK1397:'GUTS'!BI1397,0)),"")</f>
        <v/>
      </c>
      <c r="G1396" s="127" t="str">
        <f>IFERROR(INDEX(GUTS!AJ1397:'GUTS'!BH1397,MATCH(3,GUTS!AK1397:'GUTS'!BI1397,0)),"")</f>
        <v/>
      </c>
      <c r="H1396" s="127" t="str">
        <f>IFERROR(INDEX(GUTS!AI1397:'GUTS'!BH1397,MATCH(4,GUTS!AK1397:'GUTS'!BI1397,0)),"")</f>
        <v/>
      </c>
      <c r="I1396" s="127" t="str">
        <f>IFERROR(INDEX(GUTS!AJ1397:'GUTS'!BH1397,MATCH(4,GUTS!AK1397:'GUTS'!BI1397,0)),"")</f>
        <v/>
      </c>
      <c r="J1396" s="127" t="str">
        <f>IFERROR(INDEX(GUTS!AI1397:'GUTS'!BH1397,MATCH(5,GUTS!AK1397:'GUTS'!BI1397,0)),"")</f>
        <v/>
      </c>
      <c r="K1396" s="127" t="str">
        <f>IFERROR(INDEX(GUTS!AJ1397:'GUTS'!BH1397,MATCH(5,GUTS!AK1397:'GUTS'!BI1397,0)),"")</f>
        <v/>
      </c>
      <c r="L1396" s="127" t="str">
        <f>IFERROR(INDEX(GUTS!AI1397:'GUTS'!BH1397,MATCH(6,GUTS!AK1397:'GUTS'!BI1397,0)),"")</f>
        <v/>
      </c>
      <c r="M1396" s="127" t="str">
        <f>IFERROR(INDEX(GUTS!AJ1397:'GUTS'!BH1397,MATCH(6,GUTS!AK1397:'GUTS'!BI1397,0)),"")</f>
        <v/>
      </c>
      <c r="N1396" s="127">
        <f>Audit!X162</f>
        <v>0</v>
      </c>
      <c r="O1396" s="127">
        <f>Audit!K162</f>
        <v>0</v>
      </c>
      <c r="P1396" s="127">
        <f>Audit!L162</f>
        <v>0</v>
      </c>
    </row>
    <row r="1397" spans="1:16" hidden="1">
      <c r="A1397" s="127">
        <f>Audit!A163</f>
        <v>0</v>
      </c>
      <c r="B1397" s="127" t="str">
        <f>IFERROR(INDEX(GUTS!AI1398:'GUTS'!BH1398,MATCH(1,GUTS!AK1398:'GUTS'!BI1398,0)),"")</f>
        <v/>
      </c>
      <c r="C1397" s="127" t="str">
        <f>IFERROR(INDEX(GUTS!AJ1398:'GUTS'!BH1398,MATCH(1,GUTS!AK1398:'GUTS'!BI1398,0)),"")</f>
        <v/>
      </c>
      <c r="D1397" s="127" t="str">
        <f>IFERROR(INDEX(GUTS!AI1398:'GUTS'!BH1398,MATCH(2,GUTS!AK1398:'GUTS'!BI1398,0)),"")</f>
        <v/>
      </c>
      <c r="E1397" s="127" t="str">
        <f>IFERROR(INDEX(GUTS!AJ1398:'GUTS'!BH1398,MATCH(2,GUTS!AK1398:'GUTS'!BI1398,0)),"")</f>
        <v/>
      </c>
      <c r="F1397" s="127" t="str">
        <f>IFERROR(INDEX(GUTS!AI1398:'GUTS'!BH1398,MATCH(3,GUTS!AK1398:'GUTS'!BI1398,0)),"")</f>
        <v/>
      </c>
      <c r="G1397" s="127" t="str">
        <f>IFERROR(INDEX(GUTS!AJ1398:'GUTS'!BH1398,MATCH(3,GUTS!AK1398:'GUTS'!BI1398,0)),"")</f>
        <v/>
      </c>
      <c r="H1397" s="127" t="str">
        <f>IFERROR(INDEX(GUTS!AI1398:'GUTS'!BH1398,MATCH(4,GUTS!AK1398:'GUTS'!BI1398,0)),"")</f>
        <v/>
      </c>
      <c r="I1397" s="127" t="str">
        <f>IFERROR(INDEX(GUTS!AJ1398:'GUTS'!BH1398,MATCH(4,GUTS!AK1398:'GUTS'!BI1398,0)),"")</f>
        <v/>
      </c>
      <c r="J1397" s="127" t="str">
        <f>IFERROR(INDEX(GUTS!AI1398:'GUTS'!BH1398,MATCH(5,GUTS!AK1398:'GUTS'!BI1398,0)),"")</f>
        <v/>
      </c>
      <c r="K1397" s="127" t="str">
        <f>IFERROR(INDEX(GUTS!AJ1398:'GUTS'!BH1398,MATCH(5,GUTS!AK1398:'GUTS'!BI1398,0)),"")</f>
        <v/>
      </c>
      <c r="L1397" s="127" t="str">
        <f>IFERROR(INDEX(GUTS!AI1398:'GUTS'!BH1398,MATCH(6,GUTS!AK1398:'GUTS'!BI1398,0)),"")</f>
        <v/>
      </c>
      <c r="M1397" s="127" t="str">
        <f>IFERROR(INDEX(GUTS!AJ1398:'GUTS'!BH1398,MATCH(6,GUTS!AK1398:'GUTS'!BI1398,0)),"")</f>
        <v/>
      </c>
      <c r="N1397" s="127">
        <f>Audit!X163</f>
        <v>0</v>
      </c>
      <c r="O1397" s="127">
        <f>Audit!K163</f>
        <v>0</v>
      </c>
      <c r="P1397" s="127">
        <f>Audit!L163</f>
        <v>0</v>
      </c>
    </row>
    <row r="1398" spans="1:16" hidden="1">
      <c r="A1398" s="127">
        <f>Audit!A164</f>
        <v>0</v>
      </c>
      <c r="B1398" s="127" t="str">
        <f>IFERROR(INDEX(GUTS!AI1399:'GUTS'!BH1399,MATCH(1,GUTS!AK1399:'GUTS'!BI1399,0)),"")</f>
        <v/>
      </c>
      <c r="C1398" s="127" t="str">
        <f>IFERROR(INDEX(GUTS!AJ1399:'GUTS'!BH1399,MATCH(1,GUTS!AK1399:'GUTS'!BI1399,0)),"")</f>
        <v/>
      </c>
      <c r="D1398" s="127" t="str">
        <f>IFERROR(INDEX(GUTS!AI1399:'GUTS'!BH1399,MATCH(2,GUTS!AK1399:'GUTS'!BI1399,0)),"")</f>
        <v/>
      </c>
      <c r="E1398" s="127" t="str">
        <f>IFERROR(INDEX(GUTS!AJ1399:'GUTS'!BH1399,MATCH(2,GUTS!AK1399:'GUTS'!BI1399,0)),"")</f>
        <v/>
      </c>
      <c r="F1398" s="127" t="str">
        <f>IFERROR(INDEX(GUTS!AI1399:'GUTS'!BH1399,MATCH(3,GUTS!AK1399:'GUTS'!BI1399,0)),"")</f>
        <v/>
      </c>
      <c r="G1398" s="127" t="str">
        <f>IFERROR(INDEX(GUTS!AJ1399:'GUTS'!BH1399,MATCH(3,GUTS!AK1399:'GUTS'!BI1399,0)),"")</f>
        <v/>
      </c>
      <c r="H1398" s="127" t="str">
        <f>IFERROR(INDEX(GUTS!AI1399:'GUTS'!BH1399,MATCH(4,GUTS!AK1399:'GUTS'!BI1399,0)),"")</f>
        <v/>
      </c>
      <c r="I1398" s="127" t="str">
        <f>IFERROR(INDEX(GUTS!AJ1399:'GUTS'!BH1399,MATCH(4,GUTS!AK1399:'GUTS'!BI1399,0)),"")</f>
        <v/>
      </c>
      <c r="J1398" s="127" t="str">
        <f>IFERROR(INDEX(GUTS!AI1399:'GUTS'!BH1399,MATCH(5,GUTS!AK1399:'GUTS'!BI1399,0)),"")</f>
        <v/>
      </c>
      <c r="K1398" s="127" t="str">
        <f>IFERROR(INDEX(GUTS!AJ1399:'GUTS'!BH1399,MATCH(5,GUTS!AK1399:'GUTS'!BI1399,0)),"")</f>
        <v/>
      </c>
      <c r="L1398" s="127" t="str">
        <f>IFERROR(INDEX(GUTS!AI1399:'GUTS'!BH1399,MATCH(6,GUTS!AK1399:'GUTS'!BI1399,0)),"")</f>
        <v/>
      </c>
      <c r="M1398" s="127" t="str">
        <f>IFERROR(INDEX(GUTS!AJ1399:'GUTS'!BH1399,MATCH(6,GUTS!AK1399:'GUTS'!BI1399,0)),"")</f>
        <v/>
      </c>
      <c r="N1398" s="127">
        <f>Audit!X164</f>
        <v>0</v>
      </c>
      <c r="O1398" s="127">
        <f>Audit!K164</f>
        <v>0</v>
      </c>
      <c r="P1398" s="127">
        <f>Audit!L164</f>
        <v>0</v>
      </c>
    </row>
    <row r="1399" spans="1:16" hidden="1">
      <c r="A1399" s="127">
        <f>Audit!A165</f>
        <v>0</v>
      </c>
      <c r="B1399" s="127" t="str">
        <f>IFERROR(INDEX(GUTS!AI1400:'GUTS'!BH1400,MATCH(1,GUTS!AK1400:'GUTS'!BI1400,0)),"")</f>
        <v/>
      </c>
      <c r="C1399" s="127" t="str">
        <f>IFERROR(INDEX(GUTS!AJ1400:'GUTS'!BH1400,MATCH(1,GUTS!AK1400:'GUTS'!BI1400,0)),"")</f>
        <v/>
      </c>
      <c r="D1399" s="127" t="str">
        <f>IFERROR(INDEX(GUTS!AI1400:'GUTS'!BH1400,MATCH(2,GUTS!AK1400:'GUTS'!BI1400,0)),"")</f>
        <v/>
      </c>
      <c r="E1399" s="127" t="str">
        <f>IFERROR(INDEX(GUTS!AJ1400:'GUTS'!BH1400,MATCH(2,GUTS!AK1400:'GUTS'!BI1400,0)),"")</f>
        <v/>
      </c>
      <c r="F1399" s="127" t="str">
        <f>IFERROR(INDEX(GUTS!AI1400:'GUTS'!BH1400,MATCH(3,GUTS!AK1400:'GUTS'!BI1400,0)),"")</f>
        <v/>
      </c>
      <c r="G1399" s="127" t="str">
        <f>IFERROR(INDEX(GUTS!AJ1400:'GUTS'!BH1400,MATCH(3,GUTS!AK1400:'GUTS'!BI1400,0)),"")</f>
        <v/>
      </c>
      <c r="H1399" s="127" t="str">
        <f>IFERROR(INDEX(GUTS!AI1400:'GUTS'!BH1400,MATCH(4,GUTS!AK1400:'GUTS'!BI1400,0)),"")</f>
        <v/>
      </c>
      <c r="I1399" s="127" t="str">
        <f>IFERROR(INDEX(GUTS!AJ1400:'GUTS'!BH1400,MATCH(4,GUTS!AK1400:'GUTS'!BI1400,0)),"")</f>
        <v/>
      </c>
      <c r="J1399" s="127" t="str">
        <f>IFERROR(INDEX(GUTS!AI1400:'GUTS'!BH1400,MATCH(5,GUTS!AK1400:'GUTS'!BI1400,0)),"")</f>
        <v/>
      </c>
      <c r="K1399" s="127" t="str">
        <f>IFERROR(INDEX(GUTS!AJ1400:'GUTS'!BH1400,MATCH(5,GUTS!AK1400:'GUTS'!BI1400,0)),"")</f>
        <v/>
      </c>
      <c r="L1399" s="127" t="str">
        <f>IFERROR(INDEX(GUTS!AI1400:'GUTS'!BH1400,MATCH(6,GUTS!AK1400:'GUTS'!BI1400,0)),"")</f>
        <v/>
      </c>
      <c r="M1399" s="127" t="str">
        <f>IFERROR(INDEX(GUTS!AJ1400:'GUTS'!BH1400,MATCH(6,GUTS!AK1400:'GUTS'!BI1400,0)),"")</f>
        <v/>
      </c>
      <c r="N1399" s="127">
        <f>Audit!X165</f>
        <v>0</v>
      </c>
      <c r="O1399" s="127">
        <f>Audit!K165</f>
        <v>0</v>
      </c>
      <c r="P1399" s="127">
        <f>Audit!L165</f>
        <v>0</v>
      </c>
    </row>
    <row r="1400" spans="1:16" hidden="1">
      <c r="A1400" s="127">
        <f>Audit!A166</f>
        <v>0</v>
      </c>
      <c r="B1400" s="127" t="str">
        <f>IFERROR(INDEX(GUTS!AI1401:'GUTS'!BH1401,MATCH(1,GUTS!AK1401:'GUTS'!BI1401,0)),"")</f>
        <v/>
      </c>
      <c r="C1400" s="127" t="str">
        <f>IFERROR(INDEX(GUTS!AJ1401:'GUTS'!BH1401,MATCH(1,GUTS!AK1401:'GUTS'!BI1401,0)),"")</f>
        <v/>
      </c>
      <c r="D1400" s="127" t="str">
        <f>IFERROR(INDEX(GUTS!AI1401:'GUTS'!BH1401,MATCH(2,GUTS!AK1401:'GUTS'!BI1401,0)),"")</f>
        <v/>
      </c>
      <c r="E1400" s="127" t="str">
        <f>IFERROR(INDEX(GUTS!AJ1401:'GUTS'!BH1401,MATCH(2,GUTS!AK1401:'GUTS'!BI1401,0)),"")</f>
        <v/>
      </c>
      <c r="F1400" s="127" t="str">
        <f>IFERROR(INDEX(GUTS!AI1401:'GUTS'!BH1401,MATCH(3,GUTS!AK1401:'GUTS'!BI1401,0)),"")</f>
        <v/>
      </c>
      <c r="G1400" s="127" t="str">
        <f>IFERROR(INDEX(GUTS!AJ1401:'GUTS'!BH1401,MATCH(3,GUTS!AK1401:'GUTS'!BI1401,0)),"")</f>
        <v/>
      </c>
      <c r="H1400" s="127" t="str">
        <f>IFERROR(INDEX(GUTS!AI1401:'GUTS'!BH1401,MATCH(4,GUTS!AK1401:'GUTS'!BI1401,0)),"")</f>
        <v/>
      </c>
      <c r="I1400" s="127" t="str">
        <f>IFERROR(INDEX(GUTS!AJ1401:'GUTS'!BH1401,MATCH(4,GUTS!AK1401:'GUTS'!BI1401,0)),"")</f>
        <v/>
      </c>
      <c r="J1400" s="127" t="str">
        <f>IFERROR(INDEX(GUTS!AI1401:'GUTS'!BH1401,MATCH(5,GUTS!AK1401:'GUTS'!BI1401,0)),"")</f>
        <v/>
      </c>
      <c r="K1400" s="127" t="str">
        <f>IFERROR(INDEX(GUTS!AJ1401:'GUTS'!BH1401,MATCH(5,GUTS!AK1401:'GUTS'!BI1401,0)),"")</f>
        <v/>
      </c>
      <c r="L1400" s="127" t="str">
        <f>IFERROR(INDEX(GUTS!AI1401:'GUTS'!BH1401,MATCH(6,GUTS!AK1401:'GUTS'!BI1401,0)),"")</f>
        <v/>
      </c>
      <c r="M1400" s="127" t="str">
        <f>IFERROR(INDEX(GUTS!AJ1401:'GUTS'!BH1401,MATCH(6,GUTS!AK1401:'GUTS'!BI1401,0)),"")</f>
        <v/>
      </c>
      <c r="N1400" s="127">
        <f>Audit!X166</f>
        <v>0</v>
      </c>
      <c r="O1400" s="127">
        <f>Audit!K166</f>
        <v>0</v>
      </c>
      <c r="P1400" s="127">
        <f>Audit!L166</f>
        <v>0</v>
      </c>
    </row>
    <row r="1401" spans="1:16" hidden="1">
      <c r="A1401" s="127">
        <f>Audit!A167</f>
        <v>0</v>
      </c>
      <c r="B1401" s="127" t="str">
        <f>IFERROR(INDEX(GUTS!AI1402:'GUTS'!BH1402,MATCH(1,GUTS!AK1402:'GUTS'!BI1402,0)),"")</f>
        <v/>
      </c>
      <c r="C1401" s="127" t="str">
        <f>IFERROR(INDEX(GUTS!AJ1402:'GUTS'!BH1402,MATCH(1,GUTS!AK1402:'GUTS'!BI1402,0)),"")</f>
        <v/>
      </c>
      <c r="D1401" s="127" t="str">
        <f>IFERROR(INDEX(GUTS!AI1402:'GUTS'!BH1402,MATCH(2,GUTS!AK1402:'GUTS'!BI1402,0)),"")</f>
        <v/>
      </c>
      <c r="E1401" s="127" t="str">
        <f>IFERROR(INDEX(GUTS!AJ1402:'GUTS'!BH1402,MATCH(2,GUTS!AK1402:'GUTS'!BI1402,0)),"")</f>
        <v/>
      </c>
      <c r="F1401" s="127" t="str">
        <f>IFERROR(INDEX(GUTS!AI1402:'GUTS'!BH1402,MATCH(3,GUTS!AK1402:'GUTS'!BI1402,0)),"")</f>
        <v/>
      </c>
      <c r="G1401" s="127" t="str">
        <f>IFERROR(INDEX(GUTS!AJ1402:'GUTS'!BH1402,MATCH(3,GUTS!AK1402:'GUTS'!BI1402,0)),"")</f>
        <v/>
      </c>
      <c r="H1401" s="127" t="str">
        <f>IFERROR(INDEX(GUTS!AI1402:'GUTS'!BH1402,MATCH(4,GUTS!AK1402:'GUTS'!BI1402,0)),"")</f>
        <v/>
      </c>
      <c r="I1401" s="127" t="str">
        <f>IFERROR(INDEX(GUTS!AJ1402:'GUTS'!BH1402,MATCH(4,GUTS!AK1402:'GUTS'!BI1402,0)),"")</f>
        <v/>
      </c>
      <c r="J1401" s="127" t="str">
        <f>IFERROR(INDEX(GUTS!AI1402:'GUTS'!BH1402,MATCH(5,GUTS!AK1402:'GUTS'!BI1402,0)),"")</f>
        <v/>
      </c>
      <c r="K1401" s="127" t="str">
        <f>IFERROR(INDEX(GUTS!AJ1402:'GUTS'!BH1402,MATCH(5,GUTS!AK1402:'GUTS'!BI1402,0)),"")</f>
        <v/>
      </c>
      <c r="L1401" s="127" t="str">
        <f>IFERROR(INDEX(GUTS!AI1402:'GUTS'!BH1402,MATCH(6,GUTS!AK1402:'GUTS'!BI1402,0)),"")</f>
        <v/>
      </c>
      <c r="M1401" s="127" t="str">
        <f>IFERROR(INDEX(GUTS!AJ1402:'GUTS'!BH1402,MATCH(6,GUTS!AK1402:'GUTS'!BI1402,0)),"")</f>
        <v/>
      </c>
      <c r="N1401" s="127">
        <f>Audit!X167</f>
        <v>0</v>
      </c>
      <c r="O1401" s="127">
        <f>Audit!K167</f>
        <v>0</v>
      </c>
      <c r="P1401" s="127">
        <f>Audit!L167</f>
        <v>0</v>
      </c>
    </row>
    <row r="1402" spans="1:16" hidden="1">
      <c r="A1402" s="127">
        <f>Audit!A168</f>
        <v>0</v>
      </c>
      <c r="B1402" s="127" t="str">
        <f>IFERROR(INDEX(GUTS!AI1403:'GUTS'!BH1403,MATCH(1,GUTS!AK1403:'GUTS'!BI1403,0)),"")</f>
        <v/>
      </c>
      <c r="C1402" s="127" t="str">
        <f>IFERROR(INDEX(GUTS!AJ1403:'GUTS'!BH1403,MATCH(1,GUTS!AK1403:'GUTS'!BI1403,0)),"")</f>
        <v/>
      </c>
      <c r="D1402" s="127" t="str">
        <f>IFERROR(INDEX(GUTS!AI1403:'GUTS'!BH1403,MATCH(2,GUTS!AK1403:'GUTS'!BI1403,0)),"")</f>
        <v/>
      </c>
      <c r="E1402" s="127" t="str">
        <f>IFERROR(INDEX(GUTS!AJ1403:'GUTS'!BH1403,MATCH(2,GUTS!AK1403:'GUTS'!BI1403,0)),"")</f>
        <v/>
      </c>
      <c r="F1402" s="127" t="str">
        <f>IFERROR(INDEX(GUTS!AI1403:'GUTS'!BH1403,MATCH(3,GUTS!AK1403:'GUTS'!BI1403,0)),"")</f>
        <v/>
      </c>
      <c r="G1402" s="127" t="str">
        <f>IFERROR(INDEX(GUTS!AJ1403:'GUTS'!BH1403,MATCH(3,GUTS!AK1403:'GUTS'!BI1403,0)),"")</f>
        <v/>
      </c>
      <c r="H1402" s="127" t="str">
        <f>IFERROR(INDEX(GUTS!AI1403:'GUTS'!BH1403,MATCH(4,GUTS!AK1403:'GUTS'!BI1403,0)),"")</f>
        <v/>
      </c>
      <c r="I1402" s="127" t="str">
        <f>IFERROR(INDEX(GUTS!AJ1403:'GUTS'!BH1403,MATCH(4,GUTS!AK1403:'GUTS'!BI1403,0)),"")</f>
        <v/>
      </c>
      <c r="J1402" s="127" t="str">
        <f>IFERROR(INDEX(GUTS!AI1403:'GUTS'!BH1403,MATCH(5,GUTS!AK1403:'GUTS'!BI1403,0)),"")</f>
        <v/>
      </c>
      <c r="K1402" s="127" t="str">
        <f>IFERROR(INDEX(GUTS!AJ1403:'GUTS'!BH1403,MATCH(5,GUTS!AK1403:'GUTS'!BI1403,0)),"")</f>
        <v/>
      </c>
      <c r="L1402" s="127" t="str">
        <f>IFERROR(INDEX(GUTS!AI1403:'GUTS'!BH1403,MATCH(6,GUTS!AK1403:'GUTS'!BI1403,0)),"")</f>
        <v/>
      </c>
      <c r="M1402" s="127" t="str">
        <f>IFERROR(INDEX(GUTS!AJ1403:'GUTS'!BH1403,MATCH(6,GUTS!AK1403:'GUTS'!BI1403,0)),"")</f>
        <v/>
      </c>
      <c r="N1402" s="127">
        <f>Audit!X168</f>
        <v>0</v>
      </c>
      <c r="O1402" s="127">
        <f>Audit!K168</f>
        <v>0</v>
      </c>
      <c r="P1402" s="127">
        <f>Audit!L168</f>
        <v>0</v>
      </c>
    </row>
    <row r="1403" spans="1:16" hidden="1">
      <c r="A1403" s="127">
        <f>Audit!A169</f>
        <v>0</v>
      </c>
      <c r="B1403" s="127" t="str">
        <f>IFERROR(INDEX(GUTS!AI1404:'GUTS'!BH1404,MATCH(1,GUTS!AK1404:'GUTS'!BI1404,0)),"")</f>
        <v/>
      </c>
      <c r="C1403" s="127" t="str">
        <f>IFERROR(INDEX(GUTS!AJ1404:'GUTS'!BH1404,MATCH(1,GUTS!AK1404:'GUTS'!BI1404,0)),"")</f>
        <v/>
      </c>
      <c r="D1403" s="127" t="str">
        <f>IFERROR(INDEX(GUTS!AI1404:'GUTS'!BH1404,MATCH(2,GUTS!AK1404:'GUTS'!BI1404,0)),"")</f>
        <v/>
      </c>
      <c r="E1403" s="127" t="str">
        <f>IFERROR(INDEX(GUTS!AJ1404:'GUTS'!BH1404,MATCH(2,GUTS!AK1404:'GUTS'!BI1404,0)),"")</f>
        <v/>
      </c>
      <c r="F1403" s="127" t="str">
        <f>IFERROR(INDEX(GUTS!AI1404:'GUTS'!BH1404,MATCH(3,GUTS!AK1404:'GUTS'!BI1404,0)),"")</f>
        <v/>
      </c>
      <c r="G1403" s="127" t="str">
        <f>IFERROR(INDEX(GUTS!AJ1404:'GUTS'!BH1404,MATCH(3,GUTS!AK1404:'GUTS'!BI1404,0)),"")</f>
        <v/>
      </c>
      <c r="H1403" s="127" t="str">
        <f>IFERROR(INDEX(GUTS!AI1404:'GUTS'!BH1404,MATCH(4,GUTS!AK1404:'GUTS'!BI1404,0)),"")</f>
        <v/>
      </c>
      <c r="I1403" s="127" t="str">
        <f>IFERROR(INDEX(GUTS!AJ1404:'GUTS'!BH1404,MATCH(4,GUTS!AK1404:'GUTS'!BI1404,0)),"")</f>
        <v/>
      </c>
      <c r="J1403" s="127" t="str">
        <f>IFERROR(INDEX(GUTS!AI1404:'GUTS'!BH1404,MATCH(5,GUTS!AK1404:'GUTS'!BI1404,0)),"")</f>
        <v/>
      </c>
      <c r="K1403" s="127" t="str">
        <f>IFERROR(INDEX(GUTS!AJ1404:'GUTS'!BH1404,MATCH(5,GUTS!AK1404:'GUTS'!BI1404,0)),"")</f>
        <v/>
      </c>
      <c r="L1403" s="127" t="str">
        <f>IFERROR(INDEX(GUTS!AI1404:'GUTS'!BH1404,MATCH(6,GUTS!AK1404:'GUTS'!BI1404,0)),"")</f>
        <v/>
      </c>
      <c r="M1403" s="127" t="str">
        <f>IFERROR(INDEX(GUTS!AJ1404:'GUTS'!BH1404,MATCH(6,GUTS!AK1404:'GUTS'!BI1404,0)),"")</f>
        <v/>
      </c>
      <c r="N1403" s="127">
        <f>Audit!X169</f>
        <v>0</v>
      </c>
      <c r="O1403" s="127">
        <f>Audit!K169</f>
        <v>0</v>
      </c>
      <c r="P1403" s="127">
        <f>Audit!L169</f>
        <v>0</v>
      </c>
    </row>
    <row r="1404" spans="1:16" hidden="1">
      <c r="A1404" s="127">
        <f>Audit!A170</f>
        <v>0</v>
      </c>
      <c r="B1404" s="127" t="str">
        <f>IFERROR(INDEX(GUTS!AI1405:'GUTS'!BH1405,MATCH(1,GUTS!AK1405:'GUTS'!BI1405,0)),"")</f>
        <v/>
      </c>
      <c r="C1404" s="127" t="str">
        <f>IFERROR(INDEX(GUTS!AJ1405:'GUTS'!BH1405,MATCH(1,GUTS!AK1405:'GUTS'!BI1405,0)),"")</f>
        <v/>
      </c>
      <c r="D1404" s="127" t="str">
        <f>IFERROR(INDEX(GUTS!AI1405:'GUTS'!BH1405,MATCH(2,GUTS!AK1405:'GUTS'!BI1405,0)),"")</f>
        <v/>
      </c>
      <c r="E1404" s="127" t="str">
        <f>IFERROR(INDEX(GUTS!AJ1405:'GUTS'!BH1405,MATCH(2,GUTS!AK1405:'GUTS'!BI1405,0)),"")</f>
        <v/>
      </c>
      <c r="F1404" s="127" t="str">
        <f>IFERROR(INDEX(GUTS!AI1405:'GUTS'!BH1405,MATCH(3,GUTS!AK1405:'GUTS'!BI1405,0)),"")</f>
        <v/>
      </c>
      <c r="G1404" s="127" t="str">
        <f>IFERROR(INDEX(GUTS!AJ1405:'GUTS'!BH1405,MATCH(3,GUTS!AK1405:'GUTS'!BI1405,0)),"")</f>
        <v/>
      </c>
      <c r="H1404" s="127" t="str">
        <f>IFERROR(INDEX(GUTS!AI1405:'GUTS'!BH1405,MATCH(4,GUTS!AK1405:'GUTS'!BI1405,0)),"")</f>
        <v/>
      </c>
      <c r="I1404" s="127" t="str">
        <f>IFERROR(INDEX(GUTS!AJ1405:'GUTS'!BH1405,MATCH(4,GUTS!AK1405:'GUTS'!BI1405,0)),"")</f>
        <v/>
      </c>
      <c r="J1404" s="127" t="str">
        <f>IFERROR(INDEX(GUTS!AI1405:'GUTS'!BH1405,MATCH(5,GUTS!AK1405:'GUTS'!BI1405,0)),"")</f>
        <v/>
      </c>
      <c r="K1404" s="127" t="str">
        <f>IFERROR(INDEX(GUTS!AJ1405:'GUTS'!BH1405,MATCH(5,GUTS!AK1405:'GUTS'!BI1405,0)),"")</f>
        <v/>
      </c>
      <c r="L1404" s="127" t="str">
        <f>IFERROR(INDEX(GUTS!AI1405:'GUTS'!BH1405,MATCH(6,GUTS!AK1405:'GUTS'!BI1405,0)),"")</f>
        <v/>
      </c>
      <c r="M1404" s="127" t="str">
        <f>IFERROR(INDEX(GUTS!AJ1405:'GUTS'!BH1405,MATCH(6,GUTS!AK1405:'GUTS'!BI1405,0)),"")</f>
        <v/>
      </c>
      <c r="N1404" s="127">
        <f>Audit!X170</f>
        <v>0</v>
      </c>
      <c r="O1404" s="127">
        <f>Audit!K170</f>
        <v>0</v>
      </c>
      <c r="P1404" s="127">
        <f>Audit!L170</f>
        <v>0</v>
      </c>
    </row>
    <row r="1405" spans="1:16" hidden="1">
      <c r="A1405" s="127">
        <f>Audit!A171</f>
        <v>0</v>
      </c>
      <c r="B1405" s="127" t="str">
        <f>IFERROR(INDEX(GUTS!AI1406:'GUTS'!BH1406,MATCH(1,GUTS!AK1406:'GUTS'!BI1406,0)),"")</f>
        <v/>
      </c>
      <c r="C1405" s="127" t="str">
        <f>IFERROR(INDEX(GUTS!AJ1406:'GUTS'!BH1406,MATCH(1,GUTS!AK1406:'GUTS'!BI1406,0)),"")</f>
        <v/>
      </c>
      <c r="D1405" s="127" t="str">
        <f>IFERROR(INDEX(GUTS!AI1406:'GUTS'!BH1406,MATCH(2,GUTS!AK1406:'GUTS'!BI1406,0)),"")</f>
        <v/>
      </c>
      <c r="E1405" s="127" t="str">
        <f>IFERROR(INDEX(GUTS!AJ1406:'GUTS'!BH1406,MATCH(2,GUTS!AK1406:'GUTS'!BI1406,0)),"")</f>
        <v/>
      </c>
      <c r="F1405" s="127" t="str">
        <f>IFERROR(INDEX(GUTS!AI1406:'GUTS'!BH1406,MATCH(3,GUTS!AK1406:'GUTS'!BI1406,0)),"")</f>
        <v/>
      </c>
      <c r="G1405" s="127" t="str">
        <f>IFERROR(INDEX(GUTS!AJ1406:'GUTS'!BH1406,MATCH(3,GUTS!AK1406:'GUTS'!BI1406,0)),"")</f>
        <v/>
      </c>
      <c r="H1405" s="127" t="str">
        <f>IFERROR(INDEX(GUTS!AI1406:'GUTS'!BH1406,MATCH(4,GUTS!AK1406:'GUTS'!BI1406,0)),"")</f>
        <v/>
      </c>
      <c r="I1405" s="127" t="str">
        <f>IFERROR(INDEX(GUTS!AJ1406:'GUTS'!BH1406,MATCH(4,GUTS!AK1406:'GUTS'!BI1406,0)),"")</f>
        <v/>
      </c>
      <c r="J1405" s="127" t="str">
        <f>IFERROR(INDEX(GUTS!AI1406:'GUTS'!BH1406,MATCH(5,GUTS!AK1406:'GUTS'!BI1406,0)),"")</f>
        <v/>
      </c>
      <c r="K1405" s="127" t="str">
        <f>IFERROR(INDEX(GUTS!AJ1406:'GUTS'!BH1406,MATCH(5,GUTS!AK1406:'GUTS'!BI1406,0)),"")</f>
        <v/>
      </c>
      <c r="L1405" s="127" t="str">
        <f>IFERROR(INDEX(GUTS!AI1406:'GUTS'!BH1406,MATCH(6,GUTS!AK1406:'GUTS'!BI1406,0)),"")</f>
        <v/>
      </c>
      <c r="M1405" s="127" t="str">
        <f>IFERROR(INDEX(GUTS!AJ1406:'GUTS'!BH1406,MATCH(6,GUTS!AK1406:'GUTS'!BI1406,0)),"")</f>
        <v/>
      </c>
      <c r="N1405" s="127">
        <f>Audit!X171</f>
        <v>0</v>
      </c>
      <c r="O1405" s="127">
        <f>Audit!K171</f>
        <v>0</v>
      </c>
      <c r="P1405" s="127">
        <f>Audit!L171</f>
        <v>0</v>
      </c>
    </row>
    <row r="1406" spans="1:16" hidden="1">
      <c r="A1406" s="127">
        <f>Audit!A172</f>
        <v>0</v>
      </c>
      <c r="B1406" s="127" t="str">
        <f>IFERROR(INDEX(GUTS!AI1407:'GUTS'!BH1407,MATCH(1,GUTS!AK1407:'GUTS'!BI1407,0)),"")</f>
        <v/>
      </c>
      <c r="C1406" s="127" t="str">
        <f>IFERROR(INDEX(GUTS!AJ1407:'GUTS'!BH1407,MATCH(1,GUTS!AK1407:'GUTS'!BI1407,0)),"")</f>
        <v/>
      </c>
      <c r="D1406" s="127" t="str">
        <f>IFERROR(INDEX(GUTS!AI1407:'GUTS'!BH1407,MATCH(2,GUTS!AK1407:'GUTS'!BI1407,0)),"")</f>
        <v/>
      </c>
      <c r="E1406" s="127" t="str">
        <f>IFERROR(INDEX(GUTS!AJ1407:'GUTS'!BH1407,MATCH(2,GUTS!AK1407:'GUTS'!BI1407,0)),"")</f>
        <v/>
      </c>
      <c r="F1406" s="127" t="str">
        <f>IFERROR(INDEX(GUTS!AI1407:'GUTS'!BH1407,MATCH(3,GUTS!AK1407:'GUTS'!BI1407,0)),"")</f>
        <v/>
      </c>
      <c r="G1406" s="127" t="str">
        <f>IFERROR(INDEX(GUTS!AJ1407:'GUTS'!BH1407,MATCH(3,GUTS!AK1407:'GUTS'!BI1407,0)),"")</f>
        <v/>
      </c>
      <c r="H1406" s="127" t="str">
        <f>IFERROR(INDEX(GUTS!AI1407:'GUTS'!BH1407,MATCH(4,GUTS!AK1407:'GUTS'!BI1407,0)),"")</f>
        <v/>
      </c>
      <c r="I1406" s="127" t="str">
        <f>IFERROR(INDEX(GUTS!AJ1407:'GUTS'!BH1407,MATCH(4,GUTS!AK1407:'GUTS'!BI1407,0)),"")</f>
        <v/>
      </c>
      <c r="J1406" s="127" t="str">
        <f>IFERROR(INDEX(GUTS!AI1407:'GUTS'!BH1407,MATCH(5,GUTS!AK1407:'GUTS'!BI1407,0)),"")</f>
        <v/>
      </c>
      <c r="K1406" s="127" t="str">
        <f>IFERROR(INDEX(GUTS!AJ1407:'GUTS'!BH1407,MATCH(5,GUTS!AK1407:'GUTS'!BI1407,0)),"")</f>
        <v/>
      </c>
      <c r="L1406" s="127" t="str">
        <f>IFERROR(INDEX(GUTS!AI1407:'GUTS'!BH1407,MATCH(6,GUTS!AK1407:'GUTS'!BI1407,0)),"")</f>
        <v/>
      </c>
      <c r="M1406" s="127" t="str">
        <f>IFERROR(INDEX(GUTS!AJ1407:'GUTS'!BH1407,MATCH(6,GUTS!AK1407:'GUTS'!BI1407,0)),"")</f>
        <v/>
      </c>
      <c r="N1406" s="127">
        <f>Audit!X172</f>
        <v>0</v>
      </c>
      <c r="O1406" s="127">
        <f>Audit!K172</f>
        <v>0</v>
      </c>
      <c r="P1406" s="127">
        <f>Audit!L172</f>
        <v>0</v>
      </c>
    </row>
    <row r="1407" spans="1:16" hidden="1">
      <c r="A1407" s="127">
        <f>Audit!A173</f>
        <v>0</v>
      </c>
      <c r="B1407" s="127" t="str">
        <f>IFERROR(INDEX(GUTS!AI1408:'GUTS'!BH1408,MATCH(1,GUTS!AK1408:'GUTS'!BI1408,0)),"")</f>
        <v/>
      </c>
      <c r="C1407" s="127" t="str">
        <f>IFERROR(INDEX(GUTS!AJ1408:'GUTS'!BH1408,MATCH(1,GUTS!AK1408:'GUTS'!BI1408,0)),"")</f>
        <v/>
      </c>
      <c r="D1407" s="127" t="str">
        <f>IFERROR(INDEX(GUTS!AI1408:'GUTS'!BH1408,MATCH(2,GUTS!AK1408:'GUTS'!BI1408,0)),"")</f>
        <v/>
      </c>
      <c r="E1407" s="127" t="str">
        <f>IFERROR(INDEX(GUTS!AJ1408:'GUTS'!BH1408,MATCH(2,GUTS!AK1408:'GUTS'!BI1408,0)),"")</f>
        <v/>
      </c>
      <c r="F1407" s="127" t="str">
        <f>IFERROR(INDEX(GUTS!AI1408:'GUTS'!BH1408,MATCH(3,GUTS!AK1408:'GUTS'!BI1408,0)),"")</f>
        <v/>
      </c>
      <c r="G1407" s="127" t="str">
        <f>IFERROR(INDEX(GUTS!AJ1408:'GUTS'!BH1408,MATCH(3,GUTS!AK1408:'GUTS'!BI1408,0)),"")</f>
        <v/>
      </c>
      <c r="H1407" s="127" t="str">
        <f>IFERROR(INDEX(GUTS!AI1408:'GUTS'!BH1408,MATCH(4,GUTS!AK1408:'GUTS'!BI1408,0)),"")</f>
        <v/>
      </c>
      <c r="I1407" s="127" t="str">
        <f>IFERROR(INDEX(GUTS!AJ1408:'GUTS'!BH1408,MATCH(4,GUTS!AK1408:'GUTS'!BI1408,0)),"")</f>
        <v/>
      </c>
      <c r="J1407" s="127" t="str">
        <f>IFERROR(INDEX(GUTS!AI1408:'GUTS'!BH1408,MATCH(5,GUTS!AK1408:'GUTS'!BI1408,0)),"")</f>
        <v/>
      </c>
      <c r="K1407" s="127" t="str">
        <f>IFERROR(INDEX(GUTS!AJ1408:'GUTS'!BH1408,MATCH(5,GUTS!AK1408:'GUTS'!BI1408,0)),"")</f>
        <v/>
      </c>
      <c r="L1407" s="127" t="str">
        <f>IFERROR(INDEX(GUTS!AI1408:'GUTS'!BH1408,MATCH(6,GUTS!AK1408:'GUTS'!BI1408,0)),"")</f>
        <v/>
      </c>
      <c r="M1407" s="127" t="str">
        <f>IFERROR(INDEX(GUTS!AJ1408:'GUTS'!BH1408,MATCH(6,GUTS!AK1408:'GUTS'!BI1408,0)),"")</f>
        <v/>
      </c>
      <c r="N1407" s="127">
        <f>Audit!X173</f>
        <v>0</v>
      </c>
      <c r="O1407" s="127">
        <f>Audit!K173</f>
        <v>0</v>
      </c>
      <c r="P1407" s="127">
        <f>Audit!L173</f>
        <v>0</v>
      </c>
    </row>
    <row r="1408" spans="1:16" hidden="1">
      <c r="A1408" s="127">
        <f>Audit!A174</f>
        <v>0</v>
      </c>
      <c r="B1408" s="127" t="str">
        <f>IFERROR(INDEX(GUTS!AI1409:'GUTS'!BH1409,MATCH(1,GUTS!AK1409:'GUTS'!BI1409,0)),"")</f>
        <v/>
      </c>
      <c r="C1408" s="127" t="str">
        <f>IFERROR(INDEX(GUTS!AJ1409:'GUTS'!BH1409,MATCH(1,GUTS!AK1409:'GUTS'!BI1409,0)),"")</f>
        <v/>
      </c>
      <c r="D1408" s="127" t="str">
        <f>IFERROR(INDEX(GUTS!AI1409:'GUTS'!BH1409,MATCH(2,GUTS!AK1409:'GUTS'!BI1409,0)),"")</f>
        <v/>
      </c>
      <c r="E1408" s="127" t="str">
        <f>IFERROR(INDEX(GUTS!AJ1409:'GUTS'!BH1409,MATCH(2,GUTS!AK1409:'GUTS'!BI1409,0)),"")</f>
        <v/>
      </c>
      <c r="F1408" s="127" t="str">
        <f>IFERROR(INDEX(GUTS!AI1409:'GUTS'!BH1409,MATCH(3,GUTS!AK1409:'GUTS'!BI1409,0)),"")</f>
        <v/>
      </c>
      <c r="G1408" s="127" t="str">
        <f>IFERROR(INDEX(GUTS!AJ1409:'GUTS'!BH1409,MATCH(3,GUTS!AK1409:'GUTS'!BI1409,0)),"")</f>
        <v/>
      </c>
      <c r="H1408" s="127" t="str">
        <f>IFERROR(INDEX(GUTS!AI1409:'GUTS'!BH1409,MATCH(4,GUTS!AK1409:'GUTS'!BI1409,0)),"")</f>
        <v/>
      </c>
      <c r="I1408" s="127" t="str">
        <f>IFERROR(INDEX(GUTS!AJ1409:'GUTS'!BH1409,MATCH(4,GUTS!AK1409:'GUTS'!BI1409,0)),"")</f>
        <v/>
      </c>
      <c r="J1408" s="127" t="str">
        <f>IFERROR(INDEX(GUTS!AI1409:'GUTS'!BH1409,MATCH(5,GUTS!AK1409:'GUTS'!BI1409,0)),"")</f>
        <v/>
      </c>
      <c r="K1408" s="127" t="str">
        <f>IFERROR(INDEX(GUTS!AJ1409:'GUTS'!BH1409,MATCH(5,GUTS!AK1409:'GUTS'!BI1409,0)),"")</f>
        <v/>
      </c>
      <c r="L1408" s="127" t="str">
        <f>IFERROR(INDEX(GUTS!AI1409:'GUTS'!BH1409,MATCH(6,GUTS!AK1409:'GUTS'!BI1409,0)),"")</f>
        <v/>
      </c>
      <c r="M1408" s="127" t="str">
        <f>IFERROR(INDEX(GUTS!AJ1409:'GUTS'!BH1409,MATCH(6,GUTS!AK1409:'GUTS'!BI1409,0)),"")</f>
        <v/>
      </c>
      <c r="N1408" s="127">
        <f>Audit!X174</f>
        <v>0</v>
      </c>
      <c r="O1408" s="127">
        <f>Audit!K174</f>
        <v>0</v>
      </c>
      <c r="P1408" s="127">
        <f>Audit!L174</f>
        <v>0</v>
      </c>
    </row>
    <row r="1409" spans="1:16" hidden="1">
      <c r="A1409" s="127">
        <f>Audit!A175</f>
        <v>0</v>
      </c>
      <c r="B1409" s="127" t="str">
        <f>IFERROR(INDEX(GUTS!AI1410:'GUTS'!BH1410,MATCH(1,GUTS!AK1410:'GUTS'!BI1410,0)),"")</f>
        <v/>
      </c>
      <c r="C1409" s="127" t="str">
        <f>IFERROR(INDEX(GUTS!AJ1410:'GUTS'!BH1410,MATCH(1,GUTS!AK1410:'GUTS'!BI1410,0)),"")</f>
        <v/>
      </c>
      <c r="D1409" s="127" t="str">
        <f>IFERROR(INDEX(GUTS!AI1410:'GUTS'!BH1410,MATCH(2,GUTS!AK1410:'GUTS'!BI1410,0)),"")</f>
        <v/>
      </c>
      <c r="E1409" s="127" t="str">
        <f>IFERROR(INDEX(GUTS!AJ1410:'GUTS'!BH1410,MATCH(2,GUTS!AK1410:'GUTS'!BI1410,0)),"")</f>
        <v/>
      </c>
      <c r="F1409" s="127" t="str">
        <f>IFERROR(INDEX(GUTS!AI1410:'GUTS'!BH1410,MATCH(3,GUTS!AK1410:'GUTS'!BI1410,0)),"")</f>
        <v/>
      </c>
      <c r="G1409" s="127" t="str">
        <f>IFERROR(INDEX(GUTS!AJ1410:'GUTS'!BH1410,MATCH(3,GUTS!AK1410:'GUTS'!BI1410,0)),"")</f>
        <v/>
      </c>
      <c r="H1409" s="127" t="str">
        <f>IFERROR(INDEX(GUTS!AI1410:'GUTS'!BH1410,MATCH(4,GUTS!AK1410:'GUTS'!BI1410,0)),"")</f>
        <v/>
      </c>
      <c r="I1409" s="127" t="str">
        <f>IFERROR(INDEX(GUTS!AJ1410:'GUTS'!BH1410,MATCH(4,GUTS!AK1410:'GUTS'!BI1410,0)),"")</f>
        <v/>
      </c>
      <c r="J1409" s="127" t="str">
        <f>IFERROR(INDEX(GUTS!AI1410:'GUTS'!BH1410,MATCH(5,GUTS!AK1410:'GUTS'!BI1410,0)),"")</f>
        <v/>
      </c>
      <c r="K1409" s="127" t="str">
        <f>IFERROR(INDEX(GUTS!AJ1410:'GUTS'!BH1410,MATCH(5,GUTS!AK1410:'GUTS'!BI1410,0)),"")</f>
        <v/>
      </c>
      <c r="L1409" s="127" t="str">
        <f>IFERROR(INDEX(GUTS!AI1410:'GUTS'!BH1410,MATCH(6,GUTS!AK1410:'GUTS'!BI1410,0)),"")</f>
        <v/>
      </c>
      <c r="M1409" s="127" t="str">
        <f>IFERROR(INDEX(GUTS!AJ1410:'GUTS'!BH1410,MATCH(6,GUTS!AK1410:'GUTS'!BI1410,0)),"")</f>
        <v/>
      </c>
      <c r="N1409" s="127">
        <f>Audit!X175</f>
        <v>0</v>
      </c>
      <c r="O1409" s="127">
        <f>Audit!K175</f>
        <v>0</v>
      </c>
      <c r="P1409" s="127">
        <f>Audit!L175</f>
        <v>0</v>
      </c>
    </row>
    <row r="1410" spans="1:16" hidden="1">
      <c r="A1410" s="127">
        <f>Audit!A176</f>
        <v>0</v>
      </c>
      <c r="B1410" s="127" t="str">
        <f>IFERROR(INDEX(GUTS!AI1411:'GUTS'!BH1411,MATCH(1,GUTS!AK1411:'GUTS'!BI1411,0)),"")</f>
        <v/>
      </c>
      <c r="C1410" s="127" t="str">
        <f>IFERROR(INDEX(GUTS!AJ1411:'GUTS'!BH1411,MATCH(1,GUTS!AK1411:'GUTS'!BI1411,0)),"")</f>
        <v/>
      </c>
      <c r="D1410" s="127" t="str">
        <f>IFERROR(INDEX(GUTS!AI1411:'GUTS'!BH1411,MATCH(2,GUTS!AK1411:'GUTS'!BI1411,0)),"")</f>
        <v/>
      </c>
      <c r="E1410" s="127" t="str">
        <f>IFERROR(INDEX(GUTS!AJ1411:'GUTS'!BH1411,MATCH(2,GUTS!AK1411:'GUTS'!BI1411,0)),"")</f>
        <v/>
      </c>
      <c r="F1410" s="127" t="str">
        <f>IFERROR(INDEX(GUTS!AI1411:'GUTS'!BH1411,MATCH(3,GUTS!AK1411:'GUTS'!BI1411,0)),"")</f>
        <v/>
      </c>
      <c r="G1410" s="127" t="str">
        <f>IFERROR(INDEX(GUTS!AJ1411:'GUTS'!BH1411,MATCH(3,GUTS!AK1411:'GUTS'!BI1411,0)),"")</f>
        <v/>
      </c>
      <c r="H1410" s="127" t="str">
        <f>IFERROR(INDEX(GUTS!AI1411:'GUTS'!BH1411,MATCH(4,GUTS!AK1411:'GUTS'!BI1411,0)),"")</f>
        <v/>
      </c>
      <c r="I1410" s="127" t="str">
        <f>IFERROR(INDEX(GUTS!AJ1411:'GUTS'!BH1411,MATCH(4,GUTS!AK1411:'GUTS'!BI1411,0)),"")</f>
        <v/>
      </c>
      <c r="J1410" s="127" t="str">
        <f>IFERROR(INDEX(GUTS!AI1411:'GUTS'!BH1411,MATCH(5,GUTS!AK1411:'GUTS'!BI1411,0)),"")</f>
        <v/>
      </c>
      <c r="K1410" s="127" t="str">
        <f>IFERROR(INDEX(GUTS!AJ1411:'GUTS'!BH1411,MATCH(5,GUTS!AK1411:'GUTS'!BI1411,0)),"")</f>
        <v/>
      </c>
      <c r="L1410" s="127" t="str">
        <f>IFERROR(INDEX(GUTS!AI1411:'GUTS'!BH1411,MATCH(6,GUTS!AK1411:'GUTS'!BI1411,0)),"")</f>
        <v/>
      </c>
      <c r="M1410" s="127" t="str">
        <f>IFERROR(INDEX(GUTS!AJ1411:'GUTS'!BH1411,MATCH(6,GUTS!AK1411:'GUTS'!BI1411,0)),"")</f>
        <v/>
      </c>
      <c r="N1410" s="127">
        <f>Audit!X176</f>
        <v>0</v>
      </c>
      <c r="O1410" s="127">
        <f>Audit!K176</f>
        <v>0</v>
      </c>
      <c r="P1410" s="127">
        <f>Audit!L176</f>
        <v>0</v>
      </c>
    </row>
    <row r="1411" spans="1:16" hidden="1">
      <c r="A1411" s="127">
        <f>Audit!A177</f>
        <v>0</v>
      </c>
      <c r="B1411" s="127" t="str">
        <f>IFERROR(INDEX(GUTS!AI1412:'GUTS'!BH1412,MATCH(1,GUTS!AK1412:'GUTS'!BI1412,0)),"")</f>
        <v/>
      </c>
      <c r="C1411" s="127" t="str">
        <f>IFERROR(INDEX(GUTS!AJ1412:'GUTS'!BH1412,MATCH(1,GUTS!AK1412:'GUTS'!BI1412,0)),"")</f>
        <v/>
      </c>
      <c r="D1411" s="127" t="str">
        <f>IFERROR(INDEX(GUTS!AI1412:'GUTS'!BH1412,MATCH(2,GUTS!AK1412:'GUTS'!BI1412,0)),"")</f>
        <v/>
      </c>
      <c r="E1411" s="127" t="str">
        <f>IFERROR(INDEX(GUTS!AJ1412:'GUTS'!BH1412,MATCH(2,GUTS!AK1412:'GUTS'!BI1412,0)),"")</f>
        <v/>
      </c>
      <c r="F1411" s="127" t="str">
        <f>IFERROR(INDEX(GUTS!AI1412:'GUTS'!BH1412,MATCH(3,GUTS!AK1412:'GUTS'!BI1412,0)),"")</f>
        <v/>
      </c>
      <c r="G1411" s="127" t="str">
        <f>IFERROR(INDEX(GUTS!AJ1412:'GUTS'!BH1412,MATCH(3,GUTS!AK1412:'GUTS'!BI1412,0)),"")</f>
        <v/>
      </c>
      <c r="H1411" s="127" t="str">
        <f>IFERROR(INDEX(GUTS!AI1412:'GUTS'!BH1412,MATCH(4,GUTS!AK1412:'GUTS'!BI1412,0)),"")</f>
        <v/>
      </c>
      <c r="I1411" s="127" t="str">
        <f>IFERROR(INDEX(GUTS!AJ1412:'GUTS'!BH1412,MATCH(4,GUTS!AK1412:'GUTS'!BI1412,0)),"")</f>
        <v/>
      </c>
      <c r="J1411" s="127" t="str">
        <f>IFERROR(INDEX(GUTS!AI1412:'GUTS'!BH1412,MATCH(5,GUTS!AK1412:'GUTS'!BI1412,0)),"")</f>
        <v/>
      </c>
      <c r="K1411" s="127" t="str">
        <f>IFERROR(INDEX(GUTS!AJ1412:'GUTS'!BH1412,MATCH(5,GUTS!AK1412:'GUTS'!BI1412,0)),"")</f>
        <v/>
      </c>
      <c r="L1411" s="127" t="str">
        <f>IFERROR(INDEX(GUTS!AI1412:'GUTS'!BH1412,MATCH(6,GUTS!AK1412:'GUTS'!BI1412,0)),"")</f>
        <v/>
      </c>
      <c r="M1411" s="127" t="str">
        <f>IFERROR(INDEX(GUTS!AJ1412:'GUTS'!BH1412,MATCH(6,GUTS!AK1412:'GUTS'!BI1412,0)),"")</f>
        <v/>
      </c>
      <c r="N1411" s="127">
        <f>Audit!X177</f>
        <v>0</v>
      </c>
      <c r="O1411" s="127">
        <f>Audit!K177</f>
        <v>0</v>
      </c>
      <c r="P1411" s="127">
        <f>Audit!L177</f>
        <v>0</v>
      </c>
    </row>
    <row r="1412" spans="1:16" hidden="1">
      <c r="A1412" s="127">
        <f>Audit!A178</f>
        <v>0</v>
      </c>
      <c r="B1412" s="127" t="str">
        <f>IFERROR(INDEX(GUTS!AI1413:'GUTS'!BH1413,MATCH(1,GUTS!AK1413:'GUTS'!BI1413,0)),"")</f>
        <v/>
      </c>
      <c r="C1412" s="127" t="str">
        <f>IFERROR(INDEX(GUTS!AJ1413:'GUTS'!BH1413,MATCH(1,GUTS!AK1413:'GUTS'!BI1413,0)),"")</f>
        <v/>
      </c>
      <c r="D1412" s="127" t="str">
        <f>IFERROR(INDEX(GUTS!AI1413:'GUTS'!BH1413,MATCH(2,GUTS!AK1413:'GUTS'!BI1413,0)),"")</f>
        <v/>
      </c>
      <c r="E1412" s="127" t="str">
        <f>IFERROR(INDEX(GUTS!AJ1413:'GUTS'!BH1413,MATCH(2,GUTS!AK1413:'GUTS'!BI1413,0)),"")</f>
        <v/>
      </c>
      <c r="F1412" s="127" t="str">
        <f>IFERROR(INDEX(GUTS!AI1413:'GUTS'!BH1413,MATCH(3,GUTS!AK1413:'GUTS'!BI1413,0)),"")</f>
        <v/>
      </c>
      <c r="G1412" s="127" t="str">
        <f>IFERROR(INDEX(GUTS!AJ1413:'GUTS'!BH1413,MATCH(3,GUTS!AK1413:'GUTS'!BI1413,0)),"")</f>
        <v/>
      </c>
      <c r="H1412" s="127" t="str">
        <f>IFERROR(INDEX(GUTS!AI1413:'GUTS'!BH1413,MATCH(4,GUTS!AK1413:'GUTS'!BI1413,0)),"")</f>
        <v/>
      </c>
      <c r="I1412" s="127" t="str">
        <f>IFERROR(INDEX(GUTS!AJ1413:'GUTS'!BH1413,MATCH(4,GUTS!AK1413:'GUTS'!BI1413,0)),"")</f>
        <v/>
      </c>
      <c r="J1412" s="127" t="str">
        <f>IFERROR(INDEX(GUTS!AI1413:'GUTS'!BH1413,MATCH(5,GUTS!AK1413:'GUTS'!BI1413,0)),"")</f>
        <v/>
      </c>
      <c r="K1412" s="127" t="str">
        <f>IFERROR(INDEX(GUTS!AJ1413:'GUTS'!BH1413,MATCH(5,GUTS!AK1413:'GUTS'!BI1413,0)),"")</f>
        <v/>
      </c>
      <c r="L1412" s="127" t="str">
        <f>IFERROR(INDEX(GUTS!AI1413:'GUTS'!BH1413,MATCH(6,GUTS!AK1413:'GUTS'!BI1413,0)),"")</f>
        <v/>
      </c>
      <c r="M1412" s="127" t="str">
        <f>IFERROR(INDEX(GUTS!AJ1413:'GUTS'!BH1413,MATCH(6,GUTS!AK1413:'GUTS'!BI1413,0)),"")</f>
        <v/>
      </c>
      <c r="N1412" s="127">
        <f>Audit!X178</f>
        <v>0</v>
      </c>
      <c r="O1412" s="127">
        <f>Audit!K178</f>
        <v>0</v>
      </c>
      <c r="P1412" s="127">
        <f>Audit!L178</f>
        <v>0</v>
      </c>
    </row>
    <row r="1413" spans="1:16" hidden="1">
      <c r="A1413" s="127">
        <f>Audit!A179</f>
        <v>0</v>
      </c>
      <c r="B1413" s="127" t="str">
        <f>IFERROR(INDEX(GUTS!AI1414:'GUTS'!BH1414,MATCH(1,GUTS!AK1414:'GUTS'!BI1414,0)),"")</f>
        <v/>
      </c>
      <c r="C1413" s="127" t="str">
        <f>IFERROR(INDEX(GUTS!AJ1414:'GUTS'!BH1414,MATCH(1,GUTS!AK1414:'GUTS'!BI1414,0)),"")</f>
        <v/>
      </c>
      <c r="D1413" s="127" t="str">
        <f>IFERROR(INDEX(GUTS!AI1414:'GUTS'!BH1414,MATCH(2,GUTS!AK1414:'GUTS'!BI1414,0)),"")</f>
        <v/>
      </c>
      <c r="E1413" s="127" t="str">
        <f>IFERROR(INDEX(GUTS!AJ1414:'GUTS'!BH1414,MATCH(2,GUTS!AK1414:'GUTS'!BI1414,0)),"")</f>
        <v/>
      </c>
      <c r="F1413" s="127" t="str">
        <f>IFERROR(INDEX(GUTS!AI1414:'GUTS'!BH1414,MATCH(3,GUTS!AK1414:'GUTS'!BI1414,0)),"")</f>
        <v/>
      </c>
      <c r="G1413" s="127" t="str">
        <f>IFERROR(INDEX(GUTS!AJ1414:'GUTS'!BH1414,MATCH(3,GUTS!AK1414:'GUTS'!BI1414,0)),"")</f>
        <v/>
      </c>
      <c r="H1413" s="127" t="str">
        <f>IFERROR(INDEX(GUTS!AI1414:'GUTS'!BH1414,MATCH(4,GUTS!AK1414:'GUTS'!BI1414,0)),"")</f>
        <v/>
      </c>
      <c r="I1413" s="127" t="str">
        <f>IFERROR(INDEX(GUTS!AJ1414:'GUTS'!BH1414,MATCH(4,GUTS!AK1414:'GUTS'!BI1414,0)),"")</f>
        <v/>
      </c>
      <c r="J1413" s="127" t="str">
        <f>IFERROR(INDEX(GUTS!AI1414:'GUTS'!BH1414,MATCH(5,GUTS!AK1414:'GUTS'!BI1414,0)),"")</f>
        <v/>
      </c>
      <c r="K1413" s="127" t="str">
        <f>IFERROR(INDEX(GUTS!AJ1414:'GUTS'!BH1414,MATCH(5,GUTS!AK1414:'GUTS'!BI1414,0)),"")</f>
        <v/>
      </c>
      <c r="L1413" s="127" t="str">
        <f>IFERROR(INDEX(GUTS!AI1414:'GUTS'!BH1414,MATCH(6,GUTS!AK1414:'GUTS'!BI1414,0)),"")</f>
        <v/>
      </c>
      <c r="M1413" s="127" t="str">
        <f>IFERROR(INDEX(GUTS!AJ1414:'GUTS'!BH1414,MATCH(6,GUTS!AK1414:'GUTS'!BI1414,0)),"")</f>
        <v/>
      </c>
      <c r="N1413" s="127">
        <f>Audit!X179</f>
        <v>0</v>
      </c>
      <c r="O1413" s="127">
        <f>Audit!K179</f>
        <v>0</v>
      </c>
      <c r="P1413" s="127">
        <f>Audit!L179</f>
        <v>0</v>
      </c>
    </row>
    <row r="1414" spans="1:16" hidden="1">
      <c r="A1414" s="127">
        <f>Audit!A180</f>
        <v>0</v>
      </c>
      <c r="B1414" s="127" t="str">
        <f>IFERROR(INDEX(GUTS!AI1415:'GUTS'!BH1415,MATCH(1,GUTS!AK1415:'GUTS'!BI1415,0)),"")</f>
        <v/>
      </c>
      <c r="C1414" s="127" t="str">
        <f>IFERROR(INDEX(GUTS!AJ1415:'GUTS'!BH1415,MATCH(1,GUTS!AK1415:'GUTS'!BI1415,0)),"")</f>
        <v/>
      </c>
      <c r="D1414" s="127" t="str">
        <f>IFERROR(INDEX(GUTS!AI1415:'GUTS'!BH1415,MATCH(2,GUTS!AK1415:'GUTS'!BI1415,0)),"")</f>
        <v/>
      </c>
      <c r="E1414" s="127" t="str">
        <f>IFERROR(INDEX(GUTS!AJ1415:'GUTS'!BH1415,MATCH(2,GUTS!AK1415:'GUTS'!BI1415,0)),"")</f>
        <v/>
      </c>
      <c r="F1414" s="127" t="str">
        <f>IFERROR(INDEX(GUTS!AI1415:'GUTS'!BH1415,MATCH(3,GUTS!AK1415:'GUTS'!BI1415,0)),"")</f>
        <v/>
      </c>
      <c r="G1414" s="127" t="str">
        <f>IFERROR(INDEX(GUTS!AJ1415:'GUTS'!BH1415,MATCH(3,GUTS!AK1415:'GUTS'!BI1415,0)),"")</f>
        <v/>
      </c>
      <c r="H1414" s="127" t="str">
        <f>IFERROR(INDEX(GUTS!AI1415:'GUTS'!BH1415,MATCH(4,GUTS!AK1415:'GUTS'!BI1415,0)),"")</f>
        <v/>
      </c>
      <c r="I1414" s="127" t="str">
        <f>IFERROR(INDEX(GUTS!AJ1415:'GUTS'!BH1415,MATCH(4,GUTS!AK1415:'GUTS'!BI1415,0)),"")</f>
        <v/>
      </c>
      <c r="J1414" s="127" t="str">
        <f>IFERROR(INDEX(GUTS!AI1415:'GUTS'!BH1415,MATCH(5,GUTS!AK1415:'GUTS'!BI1415,0)),"")</f>
        <v/>
      </c>
      <c r="K1414" s="127" t="str">
        <f>IFERROR(INDEX(GUTS!AJ1415:'GUTS'!BH1415,MATCH(5,GUTS!AK1415:'GUTS'!BI1415,0)),"")</f>
        <v/>
      </c>
      <c r="L1414" s="127" t="str">
        <f>IFERROR(INDEX(GUTS!AI1415:'GUTS'!BH1415,MATCH(6,GUTS!AK1415:'GUTS'!BI1415,0)),"")</f>
        <v/>
      </c>
      <c r="M1414" s="127" t="str">
        <f>IFERROR(INDEX(GUTS!AJ1415:'GUTS'!BH1415,MATCH(6,GUTS!AK1415:'GUTS'!BI1415,0)),"")</f>
        <v/>
      </c>
      <c r="N1414" s="127">
        <f>Audit!X180</f>
        <v>0</v>
      </c>
      <c r="O1414" s="127">
        <f>Audit!K180</f>
        <v>0</v>
      </c>
      <c r="P1414" s="127">
        <f>Audit!L180</f>
        <v>0</v>
      </c>
    </row>
    <row r="1415" spans="1:16" hidden="1">
      <c r="A1415" s="127">
        <f>Audit!A181</f>
        <v>0</v>
      </c>
      <c r="B1415" s="127" t="str">
        <f>IFERROR(INDEX(GUTS!AI1416:'GUTS'!BH1416,MATCH(1,GUTS!AK1416:'GUTS'!BI1416,0)),"")</f>
        <v/>
      </c>
      <c r="C1415" s="127" t="str">
        <f>IFERROR(INDEX(GUTS!AJ1416:'GUTS'!BH1416,MATCH(1,GUTS!AK1416:'GUTS'!BI1416,0)),"")</f>
        <v/>
      </c>
      <c r="D1415" s="127" t="str">
        <f>IFERROR(INDEX(GUTS!AI1416:'GUTS'!BH1416,MATCH(2,GUTS!AK1416:'GUTS'!BI1416,0)),"")</f>
        <v/>
      </c>
      <c r="E1415" s="127" t="str">
        <f>IFERROR(INDEX(GUTS!AJ1416:'GUTS'!BH1416,MATCH(2,GUTS!AK1416:'GUTS'!BI1416,0)),"")</f>
        <v/>
      </c>
      <c r="F1415" s="127" t="str">
        <f>IFERROR(INDEX(GUTS!AI1416:'GUTS'!BH1416,MATCH(3,GUTS!AK1416:'GUTS'!BI1416,0)),"")</f>
        <v/>
      </c>
      <c r="G1415" s="127" t="str">
        <f>IFERROR(INDEX(GUTS!AJ1416:'GUTS'!BH1416,MATCH(3,GUTS!AK1416:'GUTS'!BI1416,0)),"")</f>
        <v/>
      </c>
      <c r="H1415" s="127" t="str">
        <f>IFERROR(INDEX(GUTS!AI1416:'GUTS'!BH1416,MATCH(4,GUTS!AK1416:'GUTS'!BI1416,0)),"")</f>
        <v/>
      </c>
      <c r="I1415" s="127" t="str">
        <f>IFERROR(INDEX(GUTS!AJ1416:'GUTS'!BH1416,MATCH(4,GUTS!AK1416:'GUTS'!BI1416,0)),"")</f>
        <v/>
      </c>
      <c r="J1415" s="127" t="str">
        <f>IFERROR(INDEX(GUTS!AI1416:'GUTS'!BH1416,MATCH(5,GUTS!AK1416:'GUTS'!BI1416,0)),"")</f>
        <v/>
      </c>
      <c r="K1415" s="127" t="str">
        <f>IFERROR(INDEX(GUTS!AJ1416:'GUTS'!BH1416,MATCH(5,GUTS!AK1416:'GUTS'!BI1416,0)),"")</f>
        <v/>
      </c>
      <c r="L1415" s="127" t="str">
        <f>IFERROR(INDEX(GUTS!AI1416:'GUTS'!BH1416,MATCH(6,GUTS!AK1416:'GUTS'!BI1416,0)),"")</f>
        <v/>
      </c>
      <c r="M1415" s="127" t="str">
        <f>IFERROR(INDEX(GUTS!AJ1416:'GUTS'!BH1416,MATCH(6,GUTS!AK1416:'GUTS'!BI1416,0)),"")</f>
        <v/>
      </c>
      <c r="N1415" s="127">
        <f>Audit!X181</f>
        <v>0</v>
      </c>
      <c r="O1415" s="127">
        <f>Audit!K181</f>
        <v>0</v>
      </c>
      <c r="P1415" s="127">
        <f>Audit!L181</f>
        <v>0</v>
      </c>
    </row>
    <row r="1416" spans="1:16" hidden="1">
      <c r="A1416" s="127">
        <f>Audit!A182</f>
        <v>0</v>
      </c>
      <c r="B1416" s="127" t="str">
        <f>IFERROR(INDEX(GUTS!AI1417:'GUTS'!BH1417,MATCH(1,GUTS!AK1417:'GUTS'!BI1417,0)),"")</f>
        <v/>
      </c>
      <c r="C1416" s="127" t="str">
        <f>IFERROR(INDEX(GUTS!AJ1417:'GUTS'!BH1417,MATCH(1,GUTS!AK1417:'GUTS'!BI1417,0)),"")</f>
        <v/>
      </c>
      <c r="D1416" s="127" t="str">
        <f>IFERROR(INDEX(GUTS!AI1417:'GUTS'!BH1417,MATCH(2,GUTS!AK1417:'GUTS'!BI1417,0)),"")</f>
        <v/>
      </c>
      <c r="E1416" s="127" t="str">
        <f>IFERROR(INDEX(GUTS!AJ1417:'GUTS'!BH1417,MATCH(2,GUTS!AK1417:'GUTS'!BI1417,0)),"")</f>
        <v/>
      </c>
      <c r="F1416" s="127" t="str">
        <f>IFERROR(INDEX(GUTS!AI1417:'GUTS'!BH1417,MATCH(3,GUTS!AK1417:'GUTS'!BI1417,0)),"")</f>
        <v/>
      </c>
      <c r="G1416" s="127" t="str">
        <f>IFERROR(INDEX(GUTS!AJ1417:'GUTS'!BH1417,MATCH(3,GUTS!AK1417:'GUTS'!BI1417,0)),"")</f>
        <v/>
      </c>
      <c r="H1416" s="127" t="str">
        <f>IFERROR(INDEX(GUTS!AI1417:'GUTS'!BH1417,MATCH(4,GUTS!AK1417:'GUTS'!BI1417,0)),"")</f>
        <v/>
      </c>
      <c r="I1416" s="127" t="str">
        <f>IFERROR(INDEX(GUTS!AJ1417:'GUTS'!BH1417,MATCH(4,GUTS!AK1417:'GUTS'!BI1417,0)),"")</f>
        <v/>
      </c>
      <c r="J1416" s="127" t="str">
        <f>IFERROR(INDEX(GUTS!AI1417:'GUTS'!BH1417,MATCH(5,GUTS!AK1417:'GUTS'!BI1417,0)),"")</f>
        <v/>
      </c>
      <c r="K1416" s="127" t="str">
        <f>IFERROR(INDEX(GUTS!AJ1417:'GUTS'!BH1417,MATCH(5,GUTS!AK1417:'GUTS'!BI1417,0)),"")</f>
        <v/>
      </c>
      <c r="L1416" s="127" t="str">
        <f>IFERROR(INDEX(GUTS!AI1417:'GUTS'!BH1417,MATCH(6,GUTS!AK1417:'GUTS'!BI1417,0)),"")</f>
        <v/>
      </c>
      <c r="M1416" s="127" t="str">
        <f>IFERROR(INDEX(GUTS!AJ1417:'GUTS'!BH1417,MATCH(6,GUTS!AK1417:'GUTS'!BI1417,0)),"")</f>
        <v/>
      </c>
      <c r="N1416" s="127">
        <f>Audit!X182</f>
        <v>0</v>
      </c>
      <c r="O1416" s="127">
        <f>Audit!K182</f>
        <v>0</v>
      </c>
      <c r="P1416" s="127">
        <f>Audit!L182</f>
        <v>0</v>
      </c>
    </row>
    <row r="1417" spans="1:16" hidden="1">
      <c r="A1417" s="127">
        <f>Audit!A183</f>
        <v>0</v>
      </c>
      <c r="B1417" s="127" t="str">
        <f>IFERROR(INDEX(GUTS!AI1418:'GUTS'!BH1418,MATCH(1,GUTS!AK1418:'GUTS'!BI1418,0)),"")</f>
        <v/>
      </c>
      <c r="C1417" s="127" t="str">
        <f>IFERROR(INDEX(GUTS!AJ1418:'GUTS'!BH1418,MATCH(1,GUTS!AK1418:'GUTS'!BI1418,0)),"")</f>
        <v/>
      </c>
      <c r="D1417" s="127" t="str">
        <f>IFERROR(INDEX(GUTS!AI1418:'GUTS'!BH1418,MATCH(2,GUTS!AK1418:'GUTS'!BI1418,0)),"")</f>
        <v/>
      </c>
      <c r="E1417" s="127" t="str">
        <f>IFERROR(INDEX(GUTS!AJ1418:'GUTS'!BH1418,MATCH(2,GUTS!AK1418:'GUTS'!BI1418,0)),"")</f>
        <v/>
      </c>
      <c r="F1417" s="127" t="str">
        <f>IFERROR(INDEX(GUTS!AI1418:'GUTS'!BH1418,MATCH(3,GUTS!AK1418:'GUTS'!BI1418,0)),"")</f>
        <v/>
      </c>
      <c r="G1417" s="127" t="str">
        <f>IFERROR(INDEX(GUTS!AJ1418:'GUTS'!BH1418,MATCH(3,GUTS!AK1418:'GUTS'!BI1418,0)),"")</f>
        <v/>
      </c>
      <c r="H1417" s="127" t="str">
        <f>IFERROR(INDEX(GUTS!AI1418:'GUTS'!BH1418,MATCH(4,GUTS!AK1418:'GUTS'!BI1418,0)),"")</f>
        <v/>
      </c>
      <c r="I1417" s="127" t="str">
        <f>IFERROR(INDEX(GUTS!AJ1418:'GUTS'!BH1418,MATCH(4,GUTS!AK1418:'GUTS'!BI1418,0)),"")</f>
        <v/>
      </c>
      <c r="J1417" s="127" t="str">
        <f>IFERROR(INDEX(GUTS!AI1418:'GUTS'!BH1418,MATCH(5,GUTS!AK1418:'GUTS'!BI1418,0)),"")</f>
        <v/>
      </c>
      <c r="K1417" s="127" t="str">
        <f>IFERROR(INDEX(GUTS!AJ1418:'GUTS'!BH1418,MATCH(5,GUTS!AK1418:'GUTS'!BI1418,0)),"")</f>
        <v/>
      </c>
      <c r="L1417" s="127" t="str">
        <f>IFERROR(INDEX(GUTS!AI1418:'GUTS'!BH1418,MATCH(6,GUTS!AK1418:'GUTS'!BI1418,0)),"")</f>
        <v/>
      </c>
      <c r="M1417" s="127" t="str">
        <f>IFERROR(INDEX(GUTS!AJ1418:'GUTS'!BH1418,MATCH(6,GUTS!AK1418:'GUTS'!BI1418,0)),"")</f>
        <v/>
      </c>
      <c r="N1417" s="127">
        <f>Audit!X183</f>
        <v>0</v>
      </c>
      <c r="O1417" s="127">
        <f>Audit!K183</f>
        <v>0</v>
      </c>
      <c r="P1417" s="127">
        <f>Audit!L183</f>
        <v>0</v>
      </c>
    </row>
    <row r="1418" spans="1:16" hidden="1">
      <c r="A1418" s="127">
        <f>Audit!A184</f>
        <v>0</v>
      </c>
      <c r="B1418" s="127" t="str">
        <f>IFERROR(INDEX(GUTS!AI1419:'GUTS'!BH1419,MATCH(1,GUTS!AK1419:'GUTS'!BI1419,0)),"")</f>
        <v/>
      </c>
      <c r="C1418" s="127" t="str">
        <f>IFERROR(INDEX(GUTS!AJ1419:'GUTS'!BH1419,MATCH(1,GUTS!AK1419:'GUTS'!BI1419,0)),"")</f>
        <v/>
      </c>
      <c r="D1418" s="127" t="str">
        <f>IFERROR(INDEX(GUTS!AI1419:'GUTS'!BH1419,MATCH(2,GUTS!AK1419:'GUTS'!BI1419,0)),"")</f>
        <v/>
      </c>
      <c r="E1418" s="127" t="str">
        <f>IFERROR(INDEX(GUTS!AJ1419:'GUTS'!BH1419,MATCH(2,GUTS!AK1419:'GUTS'!BI1419,0)),"")</f>
        <v/>
      </c>
      <c r="F1418" s="127" t="str">
        <f>IFERROR(INDEX(GUTS!AI1419:'GUTS'!BH1419,MATCH(3,GUTS!AK1419:'GUTS'!BI1419,0)),"")</f>
        <v/>
      </c>
      <c r="G1418" s="127" t="str">
        <f>IFERROR(INDEX(GUTS!AJ1419:'GUTS'!BH1419,MATCH(3,GUTS!AK1419:'GUTS'!BI1419,0)),"")</f>
        <v/>
      </c>
      <c r="H1418" s="127" t="str">
        <f>IFERROR(INDEX(GUTS!AI1419:'GUTS'!BH1419,MATCH(4,GUTS!AK1419:'GUTS'!BI1419,0)),"")</f>
        <v/>
      </c>
      <c r="I1418" s="127" t="str">
        <f>IFERROR(INDEX(GUTS!AJ1419:'GUTS'!BH1419,MATCH(4,GUTS!AK1419:'GUTS'!BI1419,0)),"")</f>
        <v/>
      </c>
      <c r="J1418" s="127" t="str">
        <f>IFERROR(INDEX(GUTS!AI1419:'GUTS'!BH1419,MATCH(5,GUTS!AK1419:'GUTS'!BI1419,0)),"")</f>
        <v/>
      </c>
      <c r="K1418" s="127" t="str">
        <f>IFERROR(INDEX(GUTS!AJ1419:'GUTS'!BH1419,MATCH(5,GUTS!AK1419:'GUTS'!BI1419,0)),"")</f>
        <v/>
      </c>
      <c r="L1418" s="127" t="str">
        <f>IFERROR(INDEX(GUTS!AI1419:'GUTS'!BH1419,MATCH(6,GUTS!AK1419:'GUTS'!BI1419,0)),"")</f>
        <v/>
      </c>
      <c r="M1418" s="127" t="str">
        <f>IFERROR(INDEX(GUTS!AJ1419:'GUTS'!BH1419,MATCH(6,GUTS!AK1419:'GUTS'!BI1419,0)),"")</f>
        <v/>
      </c>
      <c r="N1418" s="127">
        <f>Audit!X184</f>
        <v>0</v>
      </c>
      <c r="O1418" s="127">
        <f>Audit!K184</f>
        <v>0</v>
      </c>
      <c r="P1418" s="127">
        <f>Audit!L184</f>
        <v>0</v>
      </c>
    </row>
    <row r="1419" spans="1:16" hidden="1">
      <c r="A1419" s="127">
        <f>Audit!A185</f>
        <v>0</v>
      </c>
      <c r="B1419" s="127" t="str">
        <f>IFERROR(INDEX(GUTS!AI1420:'GUTS'!BH1420,MATCH(1,GUTS!AK1420:'GUTS'!BI1420,0)),"")</f>
        <v/>
      </c>
      <c r="C1419" s="127" t="str">
        <f>IFERROR(INDEX(GUTS!AJ1420:'GUTS'!BH1420,MATCH(1,GUTS!AK1420:'GUTS'!BI1420,0)),"")</f>
        <v/>
      </c>
      <c r="D1419" s="127" t="str">
        <f>IFERROR(INDEX(GUTS!AI1420:'GUTS'!BH1420,MATCH(2,GUTS!AK1420:'GUTS'!BI1420,0)),"")</f>
        <v/>
      </c>
      <c r="E1419" s="127" t="str">
        <f>IFERROR(INDEX(GUTS!AJ1420:'GUTS'!BH1420,MATCH(2,GUTS!AK1420:'GUTS'!BI1420,0)),"")</f>
        <v/>
      </c>
      <c r="F1419" s="127" t="str">
        <f>IFERROR(INDEX(GUTS!AI1420:'GUTS'!BH1420,MATCH(3,GUTS!AK1420:'GUTS'!BI1420,0)),"")</f>
        <v/>
      </c>
      <c r="G1419" s="127" t="str">
        <f>IFERROR(INDEX(GUTS!AJ1420:'GUTS'!BH1420,MATCH(3,GUTS!AK1420:'GUTS'!BI1420,0)),"")</f>
        <v/>
      </c>
      <c r="H1419" s="127" t="str">
        <f>IFERROR(INDEX(GUTS!AI1420:'GUTS'!BH1420,MATCH(4,GUTS!AK1420:'GUTS'!BI1420,0)),"")</f>
        <v/>
      </c>
      <c r="I1419" s="127" t="str">
        <f>IFERROR(INDEX(GUTS!AJ1420:'GUTS'!BH1420,MATCH(4,GUTS!AK1420:'GUTS'!BI1420,0)),"")</f>
        <v/>
      </c>
      <c r="J1419" s="127" t="str">
        <f>IFERROR(INDEX(GUTS!AI1420:'GUTS'!BH1420,MATCH(5,GUTS!AK1420:'GUTS'!BI1420,0)),"")</f>
        <v/>
      </c>
      <c r="K1419" s="127" t="str">
        <f>IFERROR(INDEX(GUTS!AJ1420:'GUTS'!BH1420,MATCH(5,GUTS!AK1420:'GUTS'!BI1420,0)),"")</f>
        <v/>
      </c>
      <c r="L1419" s="127" t="str">
        <f>IFERROR(INDEX(GUTS!AI1420:'GUTS'!BH1420,MATCH(6,GUTS!AK1420:'GUTS'!BI1420,0)),"")</f>
        <v/>
      </c>
      <c r="M1419" s="127" t="str">
        <f>IFERROR(INDEX(GUTS!AJ1420:'GUTS'!BH1420,MATCH(6,GUTS!AK1420:'GUTS'!BI1420,0)),"")</f>
        <v/>
      </c>
      <c r="N1419" s="127">
        <f>Audit!X185</f>
        <v>0</v>
      </c>
      <c r="O1419" s="127">
        <f>Audit!K185</f>
        <v>0</v>
      </c>
      <c r="P1419" s="127">
        <f>Audit!L185</f>
        <v>0</v>
      </c>
    </row>
    <row r="1420" spans="1:16" hidden="1">
      <c r="A1420" s="127">
        <f>Audit!A186</f>
        <v>0</v>
      </c>
      <c r="B1420" s="127" t="str">
        <f>IFERROR(INDEX(GUTS!AI1421:'GUTS'!BH1421,MATCH(1,GUTS!AK1421:'GUTS'!BI1421,0)),"")</f>
        <v/>
      </c>
      <c r="C1420" s="127" t="str">
        <f>IFERROR(INDEX(GUTS!AJ1421:'GUTS'!BH1421,MATCH(1,GUTS!AK1421:'GUTS'!BI1421,0)),"")</f>
        <v/>
      </c>
      <c r="D1420" s="127" t="str">
        <f>IFERROR(INDEX(GUTS!AI1421:'GUTS'!BH1421,MATCH(2,GUTS!AK1421:'GUTS'!BI1421,0)),"")</f>
        <v/>
      </c>
      <c r="E1420" s="127" t="str">
        <f>IFERROR(INDEX(GUTS!AJ1421:'GUTS'!BH1421,MATCH(2,GUTS!AK1421:'GUTS'!BI1421,0)),"")</f>
        <v/>
      </c>
      <c r="F1420" s="127" t="str">
        <f>IFERROR(INDEX(GUTS!AI1421:'GUTS'!BH1421,MATCH(3,GUTS!AK1421:'GUTS'!BI1421,0)),"")</f>
        <v/>
      </c>
      <c r="G1420" s="127" t="str">
        <f>IFERROR(INDEX(GUTS!AJ1421:'GUTS'!BH1421,MATCH(3,GUTS!AK1421:'GUTS'!BI1421,0)),"")</f>
        <v/>
      </c>
      <c r="H1420" s="127" t="str">
        <f>IFERROR(INDEX(GUTS!AI1421:'GUTS'!BH1421,MATCH(4,GUTS!AK1421:'GUTS'!BI1421,0)),"")</f>
        <v/>
      </c>
      <c r="I1420" s="127" t="str">
        <f>IFERROR(INDEX(GUTS!AJ1421:'GUTS'!BH1421,MATCH(4,GUTS!AK1421:'GUTS'!BI1421,0)),"")</f>
        <v/>
      </c>
      <c r="J1420" s="127" t="str">
        <f>IFERROR(INDEX(GUTS!AI1421:'GUTS'!BH1421,MATCH(5,GUTS!AK1421:'GUTS'!BI1421,0)),"")</f>
        <v/>
      </c>
      <c r="K1420" s="127" t="str">
        <f>IFERROR(INDEX(GUTS!AJ1421:'GUTS'!BH1421,MATCH(5,GUTS!AK1421:'GUTS'!BI1421,0)),"")</f>
        <v/>
      </c>
      <c r="L1420" s="127" t="str">
        <f>IFERROR(INDEX(GUTS!AI1421:'GUTS'!BH1421,MATCH(6,GUTS!AK1421:'GUTS'!BI1421,0)),"")</f>
        <v/>
      </c>
      <c r="M1420" s="127" t="str">
        <f>IFERROR(INDEX(GUTS!AJ1421:'GUTS'!BH1421,MATCH(6,GUTS!AK1421:'GUTS'!BI1421,0)),"")</f>
        <v/>
      </c>
      <c r="N1420" s="127">
        <f>Audit!X186</f>
        <v>0</v>
      </c>
      <c r="O1420" s="127">
        <f>Audit!K186</f>
        <v>0</v>
      </c>
      <c r="P1420" s="127">
        <f>Audit!L186</f>
        <v>0</v>
      </c>
    </row>
    <row r="1421" spans="1:16" hidden="1">
      <c r="A1421" s="127">
        <f>Audit!A187</f>
        <v>0</v>
      </c>
      <c r="B1421" s="127" t="str">
        <f>IFERROR(INDEX(GUTS!AI1422:'GUTS'!BH1422,MATCH(1,GUTS!AK1422:'GUTS'!BI1422,0)),"")</f>
        <v/>
      </c>
      <c r="C1421" s="127" t="str">
        <f>IFERROR(INDEX(GUTS!AJ1422:'GUTS'!BH1422,MATCH(1,GUTS!AK1422:'GUTS'!BI1422,0)),"")</f>
        <v/>
      </c>
      <c r="D1421" s="127" t="str">
        <f>IFERROR(INDEX(GUTS!AI1422:'GUTS'!BH1422,MATCH(2,GUTS!AK1422:'GUTS'!BI1422,0)),"")</f>
        <v/>
      </c>
      <c r="E1421" s="127" t="str">
        <f>IFERROR(INDEX(GUTS!AJ1422:'GUTS'!BH1422,MATCH(2,GUTS!AK1422:'GUTS'!BI1422,0)),"")</f>
        <v/>
      </c>
      <c r="F1421" s="127" t="str">
        <f>IFERROR(INDEX(GUTS!AI1422:'GUTS'!BH1422,MATCH(3,GUTS!AK1422:'GUTS'!BI1422,0)),"")</f>
        <v/>
      </c>
      <c r="G1421" s="127" t="str">
        <f>IFERROR(INDEX(GUTS!AJ1422:'GUTS'!BH1422,MATCH(3,GUTS!AK1422:'GUTS'!BI1422,0)),"")</f>
        <v/>
      </c>
      <c r="H1421" s="127" t="str">
        <f>IFERROR(INDEX(GUTS!AI1422:'GUTS'!BH1422,MATCH(4,GUTS!AK1422:'GUTS'!BI1422,0)),"")</f>
        <v/>
      </c>
      <c r="I1421" s="127" t="str">
        <f>IFERROR(INDEX(GUTS!AJ1422:'GUTS'!BH1422,MATCH(4,GUTS!AK1422:'GUTS'!BI1422,0)),"")</f>
        <v/>
      </c>
      <c r="J1421" s="127" t="str">
        <f>IFERROR(INDEX(GUTS!AI1422:'GUTS'!BH1422,MATCH(5,GUTS!AK1422:'GUTS'!BI1422,0)),"")</f>
        <v/>
      </c>
      <c r="K1421" s="127" t="str">
        <f>IFERROR(INDEX(GUTS!AJ1422:'GUTS'!BH1422,MATCH(5,GUTS!AK1422:'GUTS'!BI1422,0)),"")</f>
        <v/>
      </c>
      <c r="L1421" s="127" t="str">
        <f>IFERROR(INDEX(GUTS!AI1422:'GUTS'!BH1422,MATCH(6,GUTS!AK1422:'GUTS'!BI1422,0)),"")</f>
        <v/>
      </c>
      <c r="M1421" s="127" t="str">
        <f>IFERROR(INDEX(GUTS!AJ1422:'GUTS'!BH1422,MATCH(6,GUTS!AK1422:'GUTS'!BI1422,0)),"")</f>
        <v/>
      </c>
      <c r="N1421" s="127">
        <f>Audit!X187</f>
        <v>0</v>
      </c>
      <c r="O1421" s="127">
        <f>Audit!K187</f>
        <v>0</v>
      </c>
      <c r="P1421" s="127">
        <f>Audit!L187</f>
        <v>0</v>
      </c>
    </row>
    <row r="1422" spans="1:16" hidden="1">
      <c r="A1422" s="127">
        <f>Audit!A188</f>
        <v>0</v>
      </c>
      <c r="B1422" s="127" t="str">
        <f>IFERROR(INDEX(GUTS!AI1423:'GUTS'!BH1423,MATCH(1,GUTS!AK1423:'GUTS'!BI1423,0)),"")</f>
        <v/>
      </c>
      <c r="C1422" s="127" t="str">
        <f>IFERROR(INDEX(GUTS!AJ1423:'GUTS'!BH1423,MATCH(1,GUTS!AK1423:'GUTS'!BI1423,0)),"")</f>
        <v/>
      </c>
      <c r="D1422" s="127" t="str">
        <f>IFERROR(INDEX(GUTS!AI1423:'GUTS'!BH1423,MATCH(2,GUTS!AK1423:'GUTS'!BI1423,0)),"")</f>
        <v/>
      </c>
      <c r="E1422" s="127" t="str">
        <f>IFERROR(INDEX(GUTS!AJ1423:'GUTS'!BH1423,MATCH(2,GUTS!AK1423:'GUTS'!BI1423,0)),"")</f>
        <v/>
      </c>
      <c r="F1422" s="127" t="str">
        <f>IFERROR(INDEX(GUTS!AI1423:'GUTS'!BH1423,MATCH(3,GUTS!AK1423:'GUTS'!BI1423,0)),"")</f>
        <v/>
      </c>
      <c r="G1422" s="127" t="str">
        <f>IFERROR(INDEX(GUTS!AJ1423:'GUTS'!BH1423,MATCH(3,GUTS!AK1423:'GUTS'!BI1423,0)),"")</f>
        <v/>
      </c>
      <c r="H1422" s="127" t="str">
        <f>IFERROR(INDEX(GUTS!AI1423:'GUTS'!BH1423,MATCH(4,GUTS!AK1423:'GUTS'!BI1423,0)),"")</f>
        <v/>
      </c>
      <c r="I1422" s="127" t="str">
        <f>IFERROR(INDEX(GUTS!AJ1423:'GUTS'!BH1423,MATCH(4,GUTS!AK1423:'GUTS'!BI1423,0)),"")</f>
        <v/>
      </c>
      <c r="J1422" s="127" t="str">
        <f>IFERROR(INDEX(GUTS!AI1423:'GUTS'!BH1423,MATCH(5,GUTS!AK1423:'GUTS'!BI1423,0)),"")</f>
        <v/>
      </c>
      <c r="K1422" s="127" t="str">
        <f>IFERROR(INDEX(GUTS!AJ1423:'GUTS'!BH1423,MATCH(5,GUTS!AK1423:'GUTS'!BI1423,0)),"")</f>
        <v/>
      </c>
      <c r="L1422" s="127" t="str">
        <f>IFERROR(INDEX(GUTS!AI1423:'GUTS'!BH1423,MATCH(6,GUTS!AK1423:'GUTS'!BI1423,0)),"")</f>
        <v/>
      </c>
      <c r="M1422" s="127" t="str">
        <f>IFERROR(INDEX(GUTS!AJ1423:'GUTS'!BH1423,MATCH(6,GUTS!AK1423:'GUTS'!BI1423,0)),"")</f>
        <v/>
      </c>
      <c r="N1422" s="127">
        <f>Audit!X188</f>
        <v>0</v>
      </c>
      <c r="O1422" s="127">
        <f>Audit!K188</f>
        <v>0</v>
      </c>
      <c r="P1422" s="127">
        <f>Audit!L188</f>
        <v>0</v>
      </c>
    </row>
    <row r="1423" spans="1:16" hidden="1">
      <c r="A1423" s="127">
        <f>Audit!A189</f>
        <v>0</v>
      </c>
      <c r="B1423" s="127" t="str">
        <f>IFERROR(INDEX(GUTS!AI1424:'GUTS'!BH1424,MATCH(1,GUTS!AK1424:'GUTS'!BI1424,0)),"")</f>
        <v/>
      </c>
      <c r="C1423" s="127" t="str">
        <f>IFERROR(INDEX(GUTS!AJ1424:'GUTS'!BH1424,MATCH(1,GUTS!AK1424:'GUTS'!BI1424,0)),"")</f>
        <v/>
      </c>
      <c r="D1423" s="127" t="str">
        <f>IFERROR(INDEX(GUTS!AI1424:'GUTS'!BH1424,MATCH(2,GUTS!AK1424:'GUTS'!BI1424,0)),"")</f>
        <v/>
      </c>
      <c r="E1423" s="127" t="str">
        <f>IFERROR(INDEX(GUTS!AJ1424:'GUTS'!BH1424,MATCH(2,GUTS!AK1424:'GUTS'!BI1424,0)),"")</f>
        <v/>
      </c>
      <c r="F1423" s="127" t="str">
        <f>IFERROR(INDEX(GUTS!AI1424:'GUTS'!BH1424,MATCH(3,GUTS!AK1424:'GUTS'!BI1424,0)),"")</f>
        <v/>
      </c>
      <c r="G1423" s="127" t="str">
        <f>IFERROR(INDEX(GUTS!AJ1424:'GUTS'!BH1424,MATCH(3,GUTS!AK1424:'GUTS'!BI1424,0)),"")</f>
        <v/>
      </c>
      <c r="H1423" s="127" t="str">
        <f>IFERROR(INDEX(GUTS!AI1424:'GUTS'!BH1424,MATCH(4,GUTS!AK1424:'GUTS'!BI1424,0)),"")</f>
        <v/>
      </c>
      <c r="I1423" s="127" t="str">
        <f>IFERROR(INDEX(GUTS!AJ1424:'GUTS'!BH1424,MATCH(4,GUTS!AK1424:'GUTS'!BI1424,0)),"")</f>
        <v/>
      </c>
      <c r="J1423" s="127" t="str">
        <f>IFERROR(INDEX(GUTS!AI1424:'GUTS'!BH1424,MATCH(5,GUTS!AK1424:'GUTS'!BI1424,0)),"")</f>
        <v/>
      </c>
      <c r="K1423" s="127" t="str">
        <f>IFERROR(INDEX(GUTS!AJ1424:'GUTS'!BH1424,MATCH(5,GUTS!AK1424:'GUTS'!BI1424,0)),"")</f>
        <v/>
      </c>
      <c r="L1423" s="127" t="str">
        <f>IFERROR(INDEX(GUTS!AI1424:'GUTS'!BH1424,MATCH(6,GUTS!AK1424:'GUTS'!BI1424,0)),"")</f>
        <v/>
      </c>
      <c r="M1423" s="127" t="str">
        <f>IFERROR(INDEX(GUTS!AJ1424:'GUTS'!BH1424,MATCH(6,GUTS!AK1424:'GUTS'!BI1424,0)),"")</f>
        <v/>
      </c>
      <c r="N1423" s="127">
        <f>Audit!X189</f>
        <v>0</v>
      </c>
      <c r="O1423" s="127">
        <f>Audit!K189</f>
        <v>0</v>
      </c>
      <c r="P1423" s="127">
        <f>Audit!L189</f>
        <v>0</v>
      </c>
    </row>
    <row r="1424" spans="1:16" hidden="1">
      <c r="A1424" s="127">
        <f>Audit!A190</f>
        <v>0</v>
      </c>
      <c r="B1424" s="127" t="str">
        <f>IFERROR(INDEX(GUTS!AI1425:'GUTS'!BH1425,MATCH(1,GUTS!AK1425:'GUTS'!BI1425,0)),"")</f>
        <v/>
      </c>
      <c r="C1424" s="127" t="str">
        <f>IFERROR(INDEX(GUTS!AJ1425:'GUTS'!BH1425,MATCH(1,GUTS!AK1425:'GUTS'!BI1425,0)),"")</f>
        <v/>
      </c>
      <c r="D1424" s="127" t="str">
        <f>IFERROR(INDEX(GUTS!AI1425:'GUTS'!BH1425,MATCH(2,GUTS!AK1425:'GUTS'!BI1425,0)),"")</f>
        <v/>
      </c>
      <c r="E1424" s="127" t="str">
        <f>IFERROR(INDEX(GUTS!AJ1425:'GUTS'!BH1425,MATCH(2,GUTS!AK1425:'GUTS'!BI1425,0)),"")</f>
        <v/>
      </c>
      <c r="F1424" s="127" t="str">
        <f>IFERROR(INDEX(GUTS!AI1425:'GUTS'!BH1425,MATCH(3,GUTS!AK1425:'GUTS'!BI1425,0)),"")</f>
        <v/>
      </c>
      <c r="G1424" s="127" t="str">
        <f>IFERROR(INDEX(GUTS!AJ1425:'GUTS'!BH1425,MATCH(3,GUTS!AK1425:'GUTS'!BI1425,0)),"")</f>
        <v/>
      </c>
      <c r="H1424" s="127" t="str">
        <f>IFERROR(INDEX(GUTS!AI1425:'GUTS'!BH1425,MATCH(4,GUTS!AK1425:'GUTS'!BI1425,0)),"")</f>
        <v/>
      </c>
      <c r="I1424" s="127" t="str">
        <f>IFERROR(INDEX(GUTS!AJ1425:'GUTS'!BH1425,MATCH(4,GUTS!AK1425:'GUTS'!BI1425,0)),"")</f>
        <v/>
      </c>
      <c r="J1424" s="127" t="str">
        <f>IFERROR(INDEX(GUTS!AI1425:'GUTS'!BH1425,MATCH(5,GUTS!AK1425:'GUTS'!BI1425,0)),"")</f>
        <v/>
      </c>
      <c r="K1424" s="127" t="str">
        <f>IFERROR(INDEX(GUTS!AJ1425:'GUTS'!BH1425,MATCH(5,GUTS!AK1425:'GUTS'!BI1425,0)),"")</f>
        <v/>
      </c>
      <c r="L1424" s="127" t="str">
        <f>IFERROR(INDEX(GUTS!AI1425:'GUTS'!BH1425,MATCH(6,GUTS!AK1425:'GUTS'!BI1425,0)),"")</f>
        <v/>
      </c>
      <c r="M1424" s="127" t="str">
        <f>IFERROR(INDEX(GUTS!AJ1425:'GUTS'!BH1425,MATCH(6,GUTS!AK1425:'GUTS'!BI1425,0)),"")</f>
        <v/>
      </c>
      <c r="N1424" s="127">
        <f>Audit!X190</f>
        <v>0</v>
      </c>
      <c r="O1424" s="127">
        <f>Audit!K190</f>
        <v>0</v>
      </c>
      <c r="P1424" s="127">
        <f>Audit!L190</f>
        <v>0</v>
      </c>
    </row>
    <row r="1425" spans="1:16" hidden="1">
      <c r="A1425" s="127">
        <f>Audit!A191</f>
        <v>0</v>
      </c>
      <c r="B1425" s="127" t="str">
        <f>IFERROR(INDEX(GUTS!AI1426:'GUTS'!BH1426,MATCH(1,GUTS!AK1426:'GUTS'!BI1426,0)),"")</f>
        <v/>
      </c>
      <c r="C1425" s="127" t="str">
        <f>IFERROR(INDEX(GUTS!AJ1426:'GUTS'!BH1426,MATCH(1,GUTS!AK1426:'GUTS'!BI1426,0)),"")</f>
        <v/>
      </c>
      <c r="D1425" s="127" t="str">
        <f>IFERROR(INDEX(GUTS!AI1426:'GUTS'!BH1426,MATCH(2,GUTS!AK1426:'GUTS'!BI1426,0)),"")</f>
        <v/>
      </c>
      <c r="E1425" s="127" t="str">
        <f>IFERROR(INDEX(GUTS!AJ1426:'GUTS'!BH1426,MATCH(2,GUTS!AK1426:'GUTS'!BI1426,0)),"")</f>
        <v/>
      </c>
      <c r="F1425" s="127" t="str">
        <f>IFERROR(INDEX(GUTS!AI1426:'GUTS'!BH1426,MATCH(3,GUTS!AK1426:'GUTS'!BI1426,0)),"")</f>
        <v/>
      </c>
      <c r="G1425" s="127" t="str">
        <f>IFERROR(INDEX(GUTS!AJ1426:'GUTS'!BH1426,MATCH(3,GUTS!AK1426:'GUTS'!BI1426,0)),"")</f>
        <v/>
      </c>
      <c r="H1425" s="127" t="str">
        <f>IFERROR(INDEX(GUTS!AI1426:'GUTS'!BH1426,MATCH(4,GUTS!AK1426:'GUTS'!BI1426,0)),"")</f>
        <v/>
      </c>
      <c r="I1425" s="127" t="str">
        <f>IFERROR(INDEX(GUTS!AJ1426:'GUTS'!BH1426,MATCH(4,GUTS!AK1426:'GUTS'!BI1426,0)),"")</f>
        <v/>
      </c>
      <c r="J1425" s="127" t="str">
        <f>IFERROR(INDEX(GUTS!AI1426:'GUTS'!BH1426,MATCH(5,GUTS!AK1426:'GUTS'!BI1426,0)),"")</f>
        <v/>
      </c>
      <c r="K1425" s="127" t="str">
        <f>IFERROR(INDEX(GUTS!AJ1426:'GUTS'!BH1426,MATCH(5,GUTS!AK1426:'GUTS'!BI1426,0)),"")</f>
        <v/>
      </c>
      <c r="L1425" s="127" t="str">
        <f>IFERROR(INDEX(GUTS!AI1426:'GUTS'!BH1426,MATCH(6,GUTS!AK1426:'GUTS'!BI1426,0)),"")</f>
        <v/>
      </c>
      <c r="M1425" s="127" t="str">
        <f>IFERROR(INDEX(GUTS!AJ1426:'GUTS'!BH1426,MATCH(6,GUTS!AK1426:'GUTS'!BI1426,0)),"")</f>
        <v/>
      </c>
      <c r="N1425" s="127">
        <f>Audit!X191</f>
        <v>0</v>
      </c>
      <c r="O1425" s="127">
        <f>Audit!K191</f>
        <v>0</v>
      </c>
      <c r="P1425" s="127">
        <f>Audit!L191</f>
        <v>0</v>
      </c>
    </row>
    <row r="1426" spans="1:16" hidden="1">
      <c r="A1426" s="127">
        <f>Audit!A192</f>
        <v>0</v>
      </c>
      <c r="B1426" s="127" t="str">
        <f>IFERROR(INDEX(GUTS!AI1427:'GUTS'!BH1427,MATCH(1,GUTS!AK1427:'GUTS'!BI1427,0)),"")</f>
        <v/>
      </c>
      <c r="C1426" s="127" t="str">
        <f>IFERROR(INDEX(GUTS!AJ1427:'GUTS'!BH1427,MATCH(1,GUTS!AK1427:'GUTS'!BI1427,0)),"")</f>
        <v/>
      </c>
      <c r="D1426" s="127" t="str">
        <f>IFERROR(INDEX(GUTS!AI1427:'GUTS'!BH1427,MATCH(2,GUTS!AK1427:'GUTS'!BI1427,0)),"")</f>
        <v/>
      </c>
      <c r="E1426" s="127" t="str">
        <f>IFERROR(INDEX(GUTS!AJ1427:'GUTS'!BH1427,MATCH(2,GUTS!AK1427:'GUTS'!BI1427,0)),"")</f>
        <v/>
      </c>
      <c r="F1426" s="127" t="str">
        <f>IFERROR(INDEX(GUTS!AI1427:'GUTS'!BH1427,MATCH(3,GUTS!AK1427:'GUTS'!BI1427,0)),"")</f>
        <v/>
      </c>
      <c r="G1426" s="127" t="str">
        <f>IFERROR(INDEX(GUTS!AJ1427:'GUTS'!BH1427,MATCH(3,GUTS!AK1427:'GUTS'!BI1427,0)),"")</f>
        <v/>
      </c>
      <c r="H1426" s="127" t="str">
        <f>IFERROR(INDEX(GUTS!AI1427:'GUTS'!BH1427,MATCH(4,GUTS!AK1427:'GUTS'!BI1427,0)),"")</f>
        <v/>
      </c>
      <c r="I1426" s="127" t="str">
        <f>IFERROR(INDEX(GUTS!AJ1427:'GUTS'!BH1427,MATCH(4,GUTS!AK1427:'GUTS'!BI1427,0)),"")</f>
        <v/>
      </c>
      <c r="J1426" s="127" t="str">
        <f>IFERROR(INDEX(GUTS!AI1427:'GUTS'!BH1427,MATCH(5,GUTS!AK1427:'GUTS'!BI1427,0)),"")</f>
        <v/>
      </c>
      <c r="K1426" s="127" t="str">
        <f>IFERROR(INDEX(GUTS!AJ1427:'GUTS'!BH1427,MATCH(5,GUTS!AK1427:'GUTS'!BI1427,0)),"")</f>
        <v/>
      </c>
      <c r="L1426" s="127" t="str">
        <f>IFERROR(INDEX(GUTS!AI1427:'GUTS'!BH1427,MATCH(6,GUTS!AK1427:'GUTS'!BI1427,0)),"")</f>
        <v/>
      </c>
      <c r="M1426" s="127" t="str">
        <f>IFERROR(INDEX(GUTS!AJ1427:'GUTS'!BH1427,MATCH(6,GUTS!AK1427:'GUTS'!BI1427,0)),"")</f>
        <v/>
      </c>
      <c r="N1426" s="127">
        <f>Audit!X192</f>
        <v>0</v>
      </c>
      <c r="O1426" s="127">
        <f>Audit!K192</f>
        <v>0</v>
      </c>
      <c r="P1426" s="127">
        <f>Audit!L192</f>
        <v>0</v>
      </c>
    </row>
    <row r="1427" spans="1:16" hidden="1">
      <c r="A1427" s="127">
        <f>Audit!A193</f>
        <v>0</v>
      </c>
      <c r="B1427" s="127" t="str">
        <f>IFERROR(INDEX(GUTS!AI1428:'GUTS'!BH1428,MATCH(1,GUTS!AK1428:'GUTS'!BI1428,0)),"")</f>
        <v/>
      </c>
      <c r="C1427" s="127" t="str">
        <f>IFERROR(INDEX(GUTS!AJ1428:'GUTS'!BH1428,MATCH(1,GUTS!AK1428:'GUTS'!BI1428,0)),"")</f>
        <v/>
      </c>
      <c r="D1427" s="127" t="str">
        <f>IFERROR(INDEX(GUTS!AI1428:'GUTS'!BH1428,MATCH(2,GUTS!AK1428:'GUTS'!BI1428,0)),"")</f>
        <v/>
      </c>
      <c r="E1427" s="127" t="str">
        <f>IFERROR(INDEX(GUTS!AJ1428:'GUTS'!BH1428,MATCH(2,GUTS!AK1428:'GUTS'!BI1428,0)),"")</f>
        <v/>
      </c>
      <c r="F1427" s="127" t="str">
        <f>IFERROR(INDEX(GUTS!AI1428:'GUTS'!BH1428,MATCH(3,GUTS!AK1428:'GUTS'!BI1428,0)),"")</f>
        <v/>
      </c>
      <c r="G1427" s="127" t="str">
        <f>IFERROR(INDEX(GUTS!AJ1428:'GUTS'!BH1428,MATCH(3,GUTS!AK1428:'GUTS'!BI1428,0)),"")</f>
        <v/>
      </c>
      <c r="H1427" s="127" t="str">
        <f>IFERROR(INDEX(GUTS!AI1428:'GUTS'!BH1428,MATCH(4,GUTS!AK1428:'GUTS'!BI1428,0)),"")</f>
        <v/>
      </c>
      <c r="I1427" s="127" t="str">
        <f>IFERROR(INDEX(GUTS!AJ1428:'GUTS'!BH1428,MATCH(4,GUTS!AK1428:'GUTS'!BI1428,0)),"")</f>
        <v/>
      </c>
      <c r="J1427" s="127" t="str">
        <f>IFERROR(INDEX(GUTS!AI1428:'GUTS'!BH1428,MATCH(5,GUTS!AK1428:'GUTS'!BI1428,0)),"")</f>
        <v/>
      </c>
      <c r="K1427" s="127" t="str">
        <f>IFERROR(INDEX(GUTS!AJ1428:'GUTS'!BH1428,MATCH(5,GUTS!AK1428:'GUTS'!BI1428,0)),"")</f>
        <v/>
      </c>
      <c r="L1427" s="127" t="str">
        <f>IFERROR(INDEX(GUTS!AI1428:'GUTS'!BH1428,MATCH(6,GUTS!AK1428:'GUTS'!BI1428,0)),"")</f>
        <v/>
      </c>
      <c r="M1427" s="127" t="str">
        <f>IFERROR(INDEX(GUTS!AJ1428:'GUTS'!BH1428,MATCH(6,GUTS!AK1428:'GUTS'!BI1428,0)),"")</f>
        <v/>
      </c>
      <c r="N1427" s="127">
        <f>Audit!X193</f>
        <v>0</v>
      </c>
      <c r="O1427" s="127">
        <f>Audit!K193</f>
        <v>0</v>
      </c>
      <c r="P1427" s="127">
        <f>Audit!L193</f>
        <v>0</v>
      </c>
    </row>
    <row r="1428" spans="1:16" hidden="1">
      <c r="A1428" s="127">
        <f>Audit!A194</f>
        <v>0</v>
      </c>
      <c r="B1428" s="127" t="str">
        <f>IFERROR(INDEX(GUTS!AI1429:'GUTS'!BH1429,MATCH(1,GUTS!AK1429:'GUTS'!BI1429,0)),"")</f>
        <v/>
      </c>
      <c r="C1428" s="127" t="str">
        <f>IFERROR(INDEX(GUTS!AJ1429:'GUTS'!BH1429,MATCH(1,GUTS!AK1429:'GUTS'!BI1429,0)),"")</f>
        <v/>
      </c>
      <c r="D1428" s="127" t="str">
        <f>IFERROR(INDEX(GUTS!AI1429:'GUTS'!BH1429,MATCH(2,GUTS!AK1429:'GUTS'!BI1429,0)),"")</f>
        <v/>
      </c>
      <c r="E1428" s="127" t="str">
        <f>IFERROR(INDEX(GUTS!AJ1429:'GUTS'!BH1429,MATCH(2,GUTS!AK1429:'GUTS'!BI1429,0)),"")</f>
        <v/>
      </c>
      <c r="F1428" s="127" t="str">
        <f>IFERROR(INDEX(GUTS!AI1429:'GUTS'!BH1429,MATCH(3,GUTS!AK1429:'GUTS'!BI1429,0)),"")</f>
        <v/>
      </c>
      <c r="G1428" s="127" t="str">
        <f>IFERROR(INDEX(GUTS!AJ1429:'GUTS'!BH1429,MATCH(3,GUTS!AK1429:'GUTS'!BI1429,0)),"")</f>
        <v/>
      </c>
      <c r="H1428" s="127" t="str">
        <f>IFERROR(INDEX(GUTS!AI1429:'GUTS'!BH1429,MATCH(4,GUTS!AK1429:'GUTS'!BI1429,0)),"")</f>
        <v/>
      </c>
      <c r="I1428" s="127" t="str">
        <f>IFERROR(INDEX(GUTS!AJ1429:'GUTS'!BH1429,MATCH(4,GUTS!AK1429:'GUTS'!BI1429,0)),"")</f>
        <v/>
      </c>
      <c r="J1428" s="127" t="str">
        <f>IFERROR(INDEX(GUTS!AI1429:'GUTS'!BH1429,MATCH(5,GUTS!AK1429:'GUTS'!BI1429,0)),"")</f>
        <v/>
      </c>
      <c r="K1428" s="127" t="str">
        <f>IFERROR(INDEX(GUTS!AJ1429:'GUTS'!BH1429,MATCH(5,GUTS!AK1429:'GUTS'!BI1429,0)),"")</f>
        <v/>
      </c>
      <c r="L1428" s="127" t="str">
        <f>IFERROR(INDEX(GUTS!AI1429:'GUTS'!BH1429,MATCH(6,GUTS!AK1429:'GUTS'!BI1429,0)),"")</f>
        <v/>
      </c>
      <c r="M1428" s="127" t="str">
        <f>IFERROR(INDEX(GUTS!AJ1429:'GUTS'!BH1429,MATCH(6,GUTS!AK1429:'GUTS'!BI1429,0)),"")</f>
        <v/>
      </c>
      <c r="N1428" s="127">
        <f>Audit!X194</f>
        <v>0</v>
      </c>
      <c r="O1428" s="127">
        <f>Audit!K194</f>
        <v>0</v>
      </c>
      <c r="P1428" s="127">
        <f>Audit!L194</f>
        <v>0</v>
      </c>
    </row>
    <row r="1429" spans="1:16" hidden="1">
      <c r="A1429" s="127">
        <f>Audit!A195</f>
        <v>0</v>
      </c>
      <c r="B1429" s="127" t="str">
        <f>IFERROR(INDEX(GUTS!AI1430:'GUTS'!BH1430,MATCH(1,GUTS!AK1430:'GUTS'!BI1430,0)),"")</f>
        <v/>
      </c>
      <c r="C1429" s="127" t="str">
        <f>IFERROR(INDEX(GUTS!AJ1430:'GUTS'!BH1430,MATCH(1,GUTS!AK1430:'GUTS'!BI1430,0)),"")</f>
        <v/>
      </c>
      <c r="D1429" s="127" t="str">
        <f>IFERROR(INDEX(GUTS!AI1430:'GUTS'!BH1430,MATCH(2,GUTS!AK1430:'GUTS'!BI1430,0)),"")</f>
        <v/>
      </c>
      <c r="E1429" s="127" t="str">
        <f>IFERROR(INDEX(GUTS!AJ1430:'GUTS'!BH1430,MATCH(2,GUTS!AK1430:'GUTS'!BI1430,0)),"")</f>
        <v/>
      </c>
      <c r="F1429" s="127" t="str">
        <f>IFERROR(INDEX(GUTS!AI1430:'GUTS'!BH1430,MATCH(3,GUTS!AK1430:'GUTS'!BI1430,0)),"")</f>
        <v/>
      </c>
      <c r="G1429" s="127" t="str">
        <f>IFERROR(INDEX(GUTS!AJ1430:'GUTS'!BH1430,MATCH(3,GUTS!AK1430:'GUTS'!BI1430,0)),"")</f>
        <v/>
      </c>
      <c r="H1429" s="127" t="str">
        <f>IFERROR(INDEX(GUTS!AI1430:'GUTS'!BH1430,MATCH(4,GUTS!AK1430:'GUTS'!BI1430,0)),"")</f>
        <v/>
      </c>
      <c r="I1429" s="127" t="str">
        <f>IFERROR(INDEX(GUTS!AJ1430:'GUTS'!BH1430,MATCH(4,GUTS!AK1430:'GUTS'!BI1430,0)),"")</f>
        <v/>
      </c>
      <c r="J1429" s="127" t="str">
        <f>IFERROR(INDEX(GUTS!AI1430:'GUTS'!BH1430,MATCH(5,GUTS!AK1430:'GUTS'!BI1430,0)),"")</f>
        <v/>
      </c>
      <c r="K1429" s="127" t="str">
        <f>IFERROR(INDEX(GUTS!AJ1430:'GUTS'!BH1430,MATCH(5,GUTS!AK1430:'GUTS'!BI1430,0)),"")</f>
        <v/>
      </c>
      <c r="L1429" s="127" t="str">
        <f>IFERROR(INDEX(GUTS!AI1430:'GUTS'!BH1430,MATCH(6,GUTS!AK1430:'GUTS'!BI1430,0)),"")</f>
        <v/>
      </c>
      <c r="M1429" s="127" t="str">
        <f>IFERROR(INDEX(GUTS!AJ1430:'GUTS'!BH1430,MATCH(6,GUTS!AK1430:'GUTS'!BI1430,0)),"")</f>
        <v/>
      </c>
      <c r="N1429" s="127">
        <f>Audit!X195</f>
        <v>0</v>
      </c>
      <c r="O1429" s="127">
        <f>Audit!K195</f>
        <v>0</v>
      </c>
      <c r="P1429" s="127">
        <f>Audit!L195</f>
        <v>0</v>
      </c>
    </row>
    <row r="1430" spans="1:16" hidden="1">
      <c r="A1430" s="127">
        <f>Audit!A196</f>
        <v>0</v>
      </c>
      <c r="B1430" s="127" t="str">
        <f>IFERROR(INDEX(GUTS!AI1431:'GUTS'!BH1431,MATCH(1,GUTS!AK1431:'GUTS'!BI1431,0)),"")</f>
        <v/>
      </c>
      <c r="C1430" s="127" t="str">
        <f>IFERROR(INDEX(GUTS!AJ1431:'GUTS'!BH1431,MATCH(1,GUTS!AK1431:'GUTS'!BI1431,0)),"")</f>
        <v/>
      </c>
      <c r="D1430" s="127" t="str">
        <f>IFERROR(INDEX(GUTS!AI1431:'GUTS'!BH1431,MATCH(2,GUTS!AK1431:'GUTS'!BI1431,0)),"")</f>
        <v/>
      </c>
      <c r="E1430" s="127" t="str">
        <f>IFERROR(INDEX(GUTS!AJ1431:'GUTS'!BH1431,MATCH(2,GUTS!AK1431:'GUTS'!BI1431,0)),"")</f>
        <v/>
      </c>
      <c r="F1430" s="127" t="str">
        <f>IFERROR(INDEX(GUTS!AI1431:'GUTS'!BH1431,MATCH(3,GUTS!AK1431:'GUTS'!BI1431,0)),"")</f>
        <v/>
      </c>
      <c r="G1430" s="127" t="str">
        <f>IFERROR(INDEX(GUTS!AJ1431:'GUTS'!BH1431,MATCH(3,GUTS!AK1431:'GUTS'!BI1431,0)),"")</f>
        <v/>
      </c>
      <c r="H1430" s="127" t="str">
        <f>IFERROR(INDEX(GUTS!AI1431:'GUTS'!BH1431,MATCH(4,GUTS!AK1431:'GUTS'!BI1431,0)),"")</f>
        <v/>
      </c>
      <c r="I1430" s="127" t="str">
        <f>IFERROR(INDEX(GUTS!AJ1431:'GUTS'!BH1431,MATCH(4,GUTS!AK1431:'GUTS'!BI1431,0)),"")</f>
        <v/>
      </c>
      <c r="J1430" s="127" t="str">
        <f>IFERROR(INDEX(GUTS!AI1431:'GUTS'!BH1431,MATCH(5,GUTS!AK1431:'GUTS'!BI1431,0)),"")</f>
        <v/>
      </c>
      <c r="K1430" s="127" t="str">
        <f>IFERROR(INDEX(GUTS!AJ1431:'GUTS'!BH1431,MATCH(5,GUTS!AK1431:'GUTS'!BI1431,0)),"")</f>
        <v/>
      </c>
      <c r="L1430" s="127" t="str">
        <f>IFERROR(INDEX(GUTS!AI1431:'GUTS'!BH1431,MATCH(6,GUTS!AK1431:'GUTS'!BI1431,0)),"")</f>
        <v/>
      </c>
      <c r="M1430" s="127" t="str">
        <f>IFERROR(INDEX(GUTS!AJ1431:'GUTS'!BH1431,MATCH(6,GUTS!AK1431:'GUTS'!BI1431,0)),"")</f>
        <v/>
      </c>
      <c r="N1430" s="127">
        <f>Audit!X196</f>
        <v>0</v>
      </c>
      <c r="O1430" s="127">
        <f>Audit!K196</f>
        <v>0</v>
      </c>
      <c r="P1430" s="127">
        <f>Audit!L196</f>
        <v>0</v>
      </c>
    </row>
    <row r="1431" spans="1:16" hidden="1">
      <c r="A1431" s="127">
        <f>Audit!A197</f>
        <v>0</v>
      </c>
      <c r="B1431" s="127" t="str">
        <f>IFERROR(INDEX(GUTS!AI1432:'GUTS'!BH1432,MATCH(1,GUTS!AK1432:'GUTS'!BI1432,0)),"")</f>
        <v/>
      </c>
      <c r="C1431" s="127" t="str">
        <f>IFERROR(INDEX(GUTS!AJ1432:'GUTS'!BH1432,MATCH(1,GUTS!AK1432:'GUTS'!BI1432,0)),"")</f>
        <v/>
      </c>
      <c r="D1431" s="127" t="str">
        <f>IFERROR(INDEX(GUTS!AI1432:'GUTS'!BH1432,MATCH(2,GUTS!AK1432:'GUTS'!BI1432,0)),"")</f>
        <v/>
      </c>
      <c r="E1431" s="127" t="str">
        <f>IFERROR(INDEX(GUTS!AJ1432:'GUTS'!BH1432,MATCH(2,GUTS!AK1432:'GUTS'!BI1432,0)),"")</f>
        <v/>
      </c>
      <c r="F1431" s="127" t="str">
        <f>IFERROR(INDEX(GUTS!AI1432:'GUTS'!BH1432,MATCH(3,GUTS!AK1432:'GUTS'!BI1432,0)),"")</f>
        <v/>
      </c>
      <c r="G1431" s="127" t="str">
        <f>IFERROR(INDEX(GUTS!AJ1432:'GUTS'!BH1432,MATCH(3,GUTS!AK1432:'GUTS'!BI1432,0)),"")</f>
        <v/>
      </c>
      <c r="H1431" s="127" t="str">
        <f>IFERROR(INDEX(GUTS!AI1432:'GUTS'!BH1432,MATCH(4,GUTS!AK1432:'GUTS'!BI1432,0)),"")</f>
        <v/>
      </c>
      <c r="I1431" s="127" t="str">
        <f>IFERROR(INDEX(GUTS!AJ1432:'GUTS'!BH1432,MATCH(4,GUTS!AK1432:'GUTS'!BI1432,0)),"")</f>
        <v/>
      </c>
      <c r="J1431" s="127" t="str">
        <f>IFERROR(INDEX(GUTS!AI1432:'GUTS'!BH1432,MATCH(5,GUTS!AK1432:'GUTS'!BI1432,0)),"")</f>
        <v/>
      </c>
      <c r="K1431" s="127" t="str">
        <f>IFERROR(INDEX(GUTS!AJ1432:'GUTS'!BH1432,MATCH(5,GUTS!AK1432:'GUTS'!BI1432,0)),"")</f>
        <v/>
      </c>
      <c r="L1431" s="127" t="str">
        <f>IFERROR(INDEX(GUTS!AI1432:'GUTS'!BH1432,MATCH(6,GUTS!AK1432:'GUTS'!BI1432,0)),"")</f>
        <v/>
      </c>
      <c r="M1431" s="127" t="str">
        <f>IFERROR(INDEX(GUTS!AJ1432:'GUTS'!BH1432,MATCH(6,GUTS!AK1432:'GUTS'!BI1432,0)),"")</f>
        <v/>
      </c>
      <c r="N1431" s="127">
        <f>Audit!X197</f>
        <v>0</v>
      </c>
      <c r="O1431" s="127">
        <f>Audit!K197</f>
        <v>0</v>
      </c>
      <c r="P1431" s="127">
        <f>Audit!L197</f>
        <v>0</v>
      </c>
    </row>
    <row r="1432" spans="1:16" hidden="1">
      <c r="A1432" s="127">
        <f>Audit!A198</f>
        <v>0</v>
      </c>
      <c r="B1432" s="127" t="str">
        <f>IFERROR(INDEX(GUTS!AI1433:'GUTS'!BH1433,MATCH(1,GUTS!AK1433:'GUTS'!BI1433,0)),"")</f>
        <v/>
      </c>
      <c r="C1432" s="127" t="str">
        <f>IFERROR(INDEX(GUTS!AJ1433:'GUTS'!BH1433,MATCH(1,GUTS!AK1433:'GUTS'!BI1433,0)),"")</f>
        <v/>
      </c>
      <c r="D1432" s="127" t="str">
        <f>IFERROR(INDEX(GUTS!AI1433:'GUTS'!BH1433,MATCH(2,GUTS!AK1433:'GUTS'!BI1433,0)),"")</f>
        <v/>
      </c>
      <c r="E1432" s="127" t="str">
        <f>IFERROR(INDEX(GUTS!AJ1433:'GUTS'!BH1433,MATCH(2,GUTS!AK1433:'GUTS'!BI1433,0)),"")</f>
        <v/>
      </c>
      <c r="F1432" s="127" t="str">
        <f>IFERROR(INDEX(GUTS!AI1433:'GUTS'!BH1433,MATCH(3,GUTS!AK1433:'GUTS'!BI1433,0)),"")</f>
        <v/>
      </c>
      <c r="G1432" s="127" t="str">
        <f>IFERROR(INDEX(GUTS!AJ1433:'GUTS'!BH1433,MATCH(3,GUTS!AK1433:'GUTS'!BI1433,0)),"")</f>
        <v/>
      </c>
      <c r="H1432" s="127" t="str">
        <f>IFERROR(INDEX(GUTS!AI1433:'GUTS'!BH1433,MATCH(4,GUTS!AK1433:'GUTS'!BI1433,0)),"")</f>
        <v/>
      </c>
      <c r="I1432" s="127" t="str">
        <f>IFERROR(INDEX(GUTS!AJ1433:'GUTS'!BH1433,MATCH(4,GUTS!AK1433:'GUTS'!BI1433,0)),"")</f>
        <v/>
      </c>
      <c r="J1432" s="127" t="str">
        <f>IFERROR(INDEX(GUTS!AI1433:'GUTS'!BH1433,MATCH(5,GUTS!AK1433:'GUTS'!BI1433,0)),"")</f>
        <v/>
      </c>
      <c r="K1432" s="127" t="str">
        <f>IFERROR(INDEX(GUTS!AJ1433:'GUTS'!BH1433,MATCH(5,GUTS!AK1433:'GUTS'!BI1433,0)),"")</f>
        <v/>
      </c>
      <c r="L1432" s="127" t="str">
        <f>IFERROR(INDEX(GUTS!AI1433:'GUTS'!BH1433,MATCH(6,GUTS!AK1433:'GUTS'!BI1433,0)),"")</f>
        <v/>
      </c>
      <c r="M1432" s="127" t="str">
        <f>IFERROR(INDEX(GUTS!AJ1433:'GUTS'!BH1433,MATCH(6,GUTS!AK1433:'GUTS'!BI1433,0)),"")</f>
        <v/>
      </c>
      <c r="N1432" s="127">
        <f>Audit!X198</f>
        <v>0</v>
      </c>
      <c r="O1432" s="127">
        <f>Audit!K198</f>
        <v>0</v>
      </c>
      <c r="P1432" s="127">
        <f>Audit!L198</f>
        <v>0</v>
      </c>
    </row>
    <row r="1433" spans="1:16" hidden="1">
      <c r="A1433" s="127">
        <f>Audit!A199</f>
        <v>0</v>
      </c>
      <c r="B1433" s="127" t="str">
        <f>IFERROR(INDEX(GUTS!AI1434:'GUTS'!BH1434,MATCH(1,GUTS!AK1434:'GUTS'!BI1434,0)),"")</f>
        <v/>
      </c>
      <c r="C1433" s="127" t="str">
        <f>IFERROR(INDEX(GUTS!AJ1434:'GUTS'!BH1434,MATCH(1,GUTS!AK1434:'GUTS'!BI1434,0)),"")</f>
        <v/>
      </c>
      <c r="D1433" s="127" t="str">
        <f>IFERROR(INDEX(GUTS!AI1434:'GUTS'!BH1434,MATCH(2,GUTS!AK1434:'GUTS'!BI1434,0)),"")</f>
        <v/>
      </c>
      <c r="E1433" s="127" t="str">
        <f>IFERROR(INDEX(GUTS!AJ1434:'GUTS'!BH1434,MATCH(2,GUTS!AK1434:'GUTS'!BI1434,0)),"")</f>
        <v/>
      </c>
      <c r="F1433" s="127" t="str">
        <f>IFERROR(INDEX(GUTS!AI1434:'GUTS'!BH1434,MATCH(3,GUTS!AK1434:'GUTS'!BI1434,0)),"")</f>
        <v/>
      </c>
      <c r="G1433" s="127" t="str">
        <f>IFERROR(INDEX(GUTS!AJ1434:'GUTS'!BH1434,MATCH(3,GUTS!AK1434:'GUTS'!BI1434,0)),"")</f>
        <v/>
      </c>
      <c r="H1433" s="127" t="str">
        <f>IFERROR(INDEX(GUTS!AI1434:'GUTS'!BH1434,MATCH(4,GUTS!AK1434:'GUTS'!BI1434,0)),"")</f>
        <v/>
      </c>
      <c r="I1433" s="127" t="str">
        <f>IFERROR(INDEX(GUTS!AJ1434:'GUTS'!BH1434,MATCH(4,GUTS!AK1434:'GUTS'!BI1434,0)),"")</f>
        <v/>
      </c>
      <c r="J1433" s="127" t="str">
        <f>IFERROR(INDEX(GUTS!AI1434:'GUTS'!BH1434,MATCH(5,GUTS!AK1434:'GUTS'!BI1434,0)),"")</f>
        <v/>
      </c>
      <c r="K1433" s="127" t="str">
        <f>IFERROR(INDEX(GUTS!AJ1434:'GUTS'!BH1434,MATCH(5,GUTS!AK1434:'GUTS'!BI1434,0)),"")</f>
        <v/>
      </c>
      <c r="L1433" s="127" t="str">
        <f>IFERROR(INDEX(GUTS!AI1434:'GUTS'!BH1434,MATCH(6,GUTS!AK1434:'GUTS'!BI1434,0)),"")</f>
        <v/>
      </c>
      <c r="M1433" s="127" t="str">
        <f>IFERROR(INDEX(GUTS!AJ1434:'GUTS'!BH1434,MATCH(6,GUTS!AK1434:'GUTS'!BI1434,0)),"")</f>
        <v/>
      </c>
      <c r="N1433" s="127">
        <f>Audit!X199</f>
        <v>0</v>
      </c>
      <c r="O1433" s="127">
        <f>Audit!K199</f>
        <v>0</v>
      </c>
      <c r="P1433" s="127">
        <f>Audit!L199</f>
        <v>0</v>
      </c>
    </row>
    <row r="1434" spans="1:16" hidden="1">
      <c r="A1434" s="127">
        <f>Audit!A200</f>
        <v>0</v>
      </c>
      <c r="B1434" s="127" t="str">
        <f>IFERROR(INDEX(GUTS!AI1435:'GUTS'!BH1435,MATCH(1,GUTS!AK1435:'GUTS'!BI1435,0)),"")</f>
        <v/>
      </c>
      <c r="C1434" s="127" t="str">
        <f>IFERROR(INDEX(GUTS!AJ1435:'GUTS'!BH1435,MATCH(1,GUTS!AK1435:'GUTS'!BI1435,0)),"")</f>
        <v/>
      </c>
      <c r="D1434" s="127" t="str">
        <f>IFERROR(INDEX(GUTS!AI1435:'GUTS'!BH1435,MATCH(2,GUTS!AK1435:'GUTS'!BI1435,0)),"")</f>
        <v/>
      </c>
      <c r="E1434" s="127" t="str">
        <f>IFERROR(INDEX(GUTS!AJ1435:'GUTS'!BH1435,MATCH(2,GUTS!AK1435:'GUTS'!BI1435,0)),"")</f>
        <v/>
      </c>
      <c r="F1434" s="127" t="str">
        <f>IFERROR(INDEX(GUTS!AI1435:'GUTS'!BH1435,MATCH(3,GUTS!AK1435:'GUTS'!BI1435,0)),"")</f>
        <v/>
      </c>
      <c r="G1434" s="127" t="str">
        <f>IFERROR(INDEX(GUTS!AJ1435:'GUTS'!BH1435,MATCH(3,GUTS!AK1435:'GUTS'!BI1435,0)),"")</f>
        <v/>
      </c>
      <c r="H1434" s="127" t="str">
        <f>IFERROR(INDEX(GUTS!AI1435:'GUTS'!BH1435,MATCH(4,GUTS!AK1435:'GUTS'!BI1435,0)),"")</f>
        <v/>
      </c>
      <c r="I1434" s="127" t="str">
        <f>IFERROR(INDEX(GUTS!AJ1435:'GUTS'!BH1435,MATCH(4,GUTS!AK1435:'GUTS'!BI1435,0)),"")</f>
        <v/>
      </c>
      <c r="J1434" s="127" t="str">
        <f>IFERROR(INDEX(GUTS!AI1435:'GUTS'!BH1435,MATCH(5,GUTS!AK1435:'GUTS'!BI1435,0)),"")</f>
        <v/>
      </c>
      <c r="K1434" s="127" t="str">
        <f>IFERROR(INDEX(GUTS!AJ1435:'GUTS'!BH1435,MATCH(5,GUTS!AK1435:'GUTS'!BI1435,0)),"")</f>
        <v/>
      </c>
      <c r="L1434" s="127" t="str">
        <f>IFERROR(INDEX(GUTS!AI1435:'GUTS'!BH1435,MATCH(6,GUTS!AK1435:'GUTS'!BI1435,0)),"")</f>
        <v/>
      </c>
      <c r="M1434" s="127" t="str">
        <f>IFERROR(INDEX(GUTS!AJ1435:'GUTS'!BH1435,MATCH(6,GUTS!AK1435:'GUTS'!BI1435,0)),"")</f>
        <v/>
      </c>
      <c r="N1434" s="127">
        <f>Audit!X200</f>
        <v>0</v>
      </c>
      <c r="O1434" s="127">
        <f>Audit!K200</f>
        <v>0</v>
      </c>
      <c r="P1434" s="127">
        <f>Audit!L200</f>
        <v>0</v>
      </c>
    </row>
    <row r="1435" spans="1:16" hidden="1">
      <c r="A1435" s="127">
        <f>Audit!A201</f>
        <v>0</v>
      </c>
      <c r="B1435" s="127" t="str">
        <f>IFERROR(INDEX(GUTS!AI1436:'GUTS'!BH1436,MATCH(1,GUTS!AK1436:'GUTS'!BI1436,0)),"")</f>
        <v/>
      </c>
      <c r="C1435" s="127" t="str">
        <f>IFERROR(INDEX(GUTS!AJ1436:'GUTS'!BH1436,MATCH(1,GUTS!AK1436:'GUTS'!BI1436,0)),"")</f>
        <v/>
      </c>
      <c r="D1435" s="127" t="str">
        <f>IFERROR(INDEX(GUTS!AI1436:'GUTS'!BH1436,MATCH(2,GUTS!AK1436:'GUTS'!BI1436,0)),"")</f>
        <v/>
      </c>
      <c r="E1435" s="127" t="str">
        <f>IFERROR(INDEX(GUTS!AJ1436:'GUTS'!BH1436,MATCH(2,GUTS!AK1436:'GUTS'!BI1436,0)),"")</f>
        <v/>
      </c>
      <c r="F1435" s="127" t="str">
        <f>IFERROR(INDEX(GUTS!AI1436:'GUTS'!BH1436,MATCH(3,GUTS!AK1436:'GUTS'!BI1436,0)),"")</f>
        <v/>
      </c>
      <c r="G1435" s="127" t="str">
        <f>IFERROR(INDEX(GUTS!AJ1436:'GUTS'!BH1436,MATCH(3,GUTS!AK1436:'GUTS'!BI1436,0)),"")</f>
        <v/>
      </c>
      <c r="H1435" s="127" t="str">
        <f>IFERROR(INDEX(GUTS!AI1436:'GUTS'!BH1436,MATCH(4,GUTS!AK1436:'GUTS'!BI1436,0)),"")</f>
        <v/>
      </c>
      <c r="I1435" s="127" t="str">
        <f>IFERROR(INDEX(GUTS!AJ1436:'GUTS'!BH1436,MATCH(4,GUTS!AK1436:'GUTS'!BI1436,0)),"")</f>
        <v/>
      </c>
      <c r="J1435" s="127" t="str">
        <f>IFERROR(INDEX(GUTS!AI1436:'GUTS'!BH1436,MATCH(5,GUTS!AK1436:'GUTS'!BI1436,0)),"")</f>
        <v/>
      </c>
      <c r="K1435" s="127" t="str">
        <f>IFERROR(INDEX(GUTS!AJ1436:'GUTS'!BH1436,MATCH(5,GUTS!AK1436:'GUTS'!BI1436,0)),"")</f>
        <v/>
      </c>
      <c r="L1435" s="127" t="str">
        <f>IFERROR(INDEX(GUTS!AI1436:'GUTS'!BH1436,MATCH(6,GUTS!AK1436:'GUTS'!BI1436,0)),"")</f>
        <v/>
      </c>
      <c r="M1435" s="127" t="str">
        <f>IFERROR(INDEX(GUTS!AJ1436:'GUTS'!BH1436,MATCH(6,GUTS!AK1436:'GUTS'!BI1436,0)),"")</f>
        <v/>
      </c>
      <c r="N1435" s="127">
        <f>Audit!X201</f>
        <v>0</v>
      </c>
      <c r="O1435" s="127">
        <f>Audit!K201</f>
        <v>0</v>
      </c>
      <c r="P1435" s="127">
        <f>Audit!L201</f>
        <v>0</v>
      </c>
    </row>
    <row r="1436" spans="1:16" hidden="1">
      <c r="A1436" s="127">
        <f>Audit!A202</f>
        <v>0</v>
      </c>
      <c r="B1436" s="127" t="str">
        <f>IFERROR(INDEX(GUTS!AI1437:'GUTS'!BH1437,MATCH(1,GUTS!AK1437:'GUTS'!BI1437,0)),"")</f>
        <v/>
      </c>
      <c r="C1436" s="127" t="str">
        <f>IFERROR(INDEX(GUTS!AJ1437:'GUTS'!BH1437,MATCH(1,GUTS!AK1437:'GUTS'!BI1437,0)),"")</f>
        <v/>
      </c>
      <c r="D1436" s="127" t="str">
        <f>IFERROR(INDEX(GUTS!AI1437:'GUTS'!BH1437,MATCH(2,GUTS!AK1437:'GUTS'!BI1437,0)),"")</f>
        <v/>
      </c>
      <c r="E1436" s="127" t="str">
        <f>IFERROR(INDEX(GUTS!AJ1437:'GUTS'!BH1437,MATCH(2,GUTS!AK1437:'GUTS'!BI1437,0)),"")</f>
        <v/>
      </c>
      <c r="F1436" s="127" t="str">
        <f>IFERROR(INDEX(GUTS!AI1437:'GUTS'!BH1437,MATCH(3,GUTS!AK1437:'GUTS'!BI1437,0)),"")</f>
        <v/>
      </c>
      <c r="G1436" s="127" t="str">
        <f>IFERROR(INDEX(GUTS!AJ1437:'GUTS'!BH1437,MATCH(3,GUTS!AK1437:'GUTS'!BI1437,0)),"")</f>
        <v/>
      </c>
      <c r="H1436" s="127" t="str">
        <f>IFERROR(INDEX(GUTS!AI1437:'GUTS'!BH1437,MATCH(4,GUTS!AK1437:'GUTS'!BI1437,0)),"")</f>
        <v/>
      </c>
      <c r="I1436" s="127" t="str">
        <f>IFERROR(INDEX(GUTS!AJ1437:'GUTS'!BH1437,MATCH(4,GUTS!AK1437:'GUTS'!BI1437,0)),"")</f>
        <v/>
      </c>
      <c r="J1436" s="127" t="str">
        <f>IFERROR(INDEX(GUTS!AI1437:'GUTS'!BH1437,MATCH(5,GUTS!AK1437:'GUTS'!BI1437,0)),"")</f>
        <v/>
      </c>
      <c r="K1436" s="127" t="str">
        <f>IFERROR(INDEX(GUTS!AJ1437:'GUTS'!BH1437,MATCH(5,GUTS!AK1437:'GUTS'!BI1437,0)),"")</f>
        <v/>
      </c>
      <c r="L1436" s="127" t="str">
        <f>IFERROR(INDEX(GUTS!AI1437:'GUTS'!BH1437,MATCH(6,GUTS!AK1437:'GUTS'!BI1437,0)),"")</f>
        <v/>
      </c>
      <c r="M1436" s="127" t="str">
        <f>IFERROR(INDEX(GUTS!AJ1437:'GUTS'!BH1437,MATCH(6,GUTS!AK1437:'GUTS'!BI1437,0)),"")</f>
        <v/>
      </c>
      <c r="N1436" s="127">
        <f>Audit!X202</f>
        <v>0</v>
      </c>
      <c r="O1436" s="127">
        <f>Audit!K202</f>
        <v>0</v>
      </c>
      <c r="P1436" s="127">
        <f>Audit!L202</f>
        <v>0</v>
      </c>
    </row>
    <row r="1437" spans="1:16" hidden="1">
      <c r="A1437" s="127">
        <f>Audit!A203</f>
        <v>0</v>
      </c>
      <c r="B1437" s="127" t="str">
        <f>IFERROR(INDEX(GUTS!AI1438:'GUTS'!BH1438,MATCH(1,GUTS!AK1438:'GUTS'!BI1438,0)),"")</f>
        <v/>
      </c>
      <c r="C1437" s="127" t="str">
        <f>IFERROR(INDEX(GUTS!AJ1438:'GUTS'!BH1438,MATCH(1,GUTS!AK1438:'GUTS'!BI1438,0)),"")</f>
        <v/>
      </c>
      <c r="D1437" s="127" t="str">
        <f>IFERROR(INDEX(GUTS!AI1438:'GUTS'!BH1438,MATCH(2,GUTS!AK1438:'GUTS'!BI1438,0)),"")</f>
        <v/>
      </c>
      <c r="E1437" s="127" t="str">
        <f>IFERROR(INDEX(GUTS!AJ1438:'GUTS'!BH1438,MATCH(2,GUTS!AK1438:'GUTS'!BI1438,0)),"")</f>
        <v/>
      </c>
      <c r="F1437" s="127" t="str">
        <f>IFERROR(INDEX(GUTS!AI1438:'GUTS'!BH1438,MATCH(3,GUTS!AK1438:'GUTS'!BI1438,0)),"")</f>
        <v/>
      </c>
      <c r="G1437" s="127" t="str">
        <f>IFERROR(INDEX(GUTS!AJ1438:'GUTS'!BH1438,MATCH(3,GUTS!AK1438:'GUTS'!BI1438,0)),"")</f>
        <v/>
      </c>
      <c r="H1437" s="127" t="str">
        <f>IFERROR(INDEX(GUTS!AI1438:'GUTS'!BH1438,MATCH(4,GUTS!AK1438:'GUTS'!BI1438,0)),"")</f>
        <v/>
      </c>
      <c r="I1437" s="127" t="str">
        <f>IFERROR(INDEX(GUTS!AJ1438:'GUTS'!BH1438,MATCH(4,GUTS!AK1438:'GUTS'!BI1438,0)),"")</f>
        <v/>
      </c>
      <c r="J1437" s="127" t="str">
        <f>IFERROR(INDEX(GUTS!AI1438:'GUTS'!BH1438,MATCH(5,GUTS!AK1438:'GUTS'!BI1438,0)),"")</f>
        <v/>
      </c>
      <c r="K1437" s="127" t="str">
        <f>IFERROR(INDEX(GUTS!AJ1438:'GUTS'!BH1438,MATCH(5,GUTS!AK1438:'GUTS'!BI1438,0)),"")</f>
        <v/>
      </c>
      <c r="L1437" s="127" t="str">
        <f>IFERROR(INDEX(GUTS!AI1438:'GUTS'!BH1438,MATCH(6,GUTS!AK1438:'GUTS'!BI1438,0)),"")</f>
        <v/>
      </c>
      <c r="M1437" s="127" t="str">
        <f>IFERROR(INDEX(GUTS!AJ1438:'GUTS'!BH1438,MATCH(6,GUTS!AK1438:'GUTS'!BI1438,0)),"")</f>
        <v/>
      </c>
      <c r="N1437" s="127">
        <f>Audit!X203</f>
        <v>0</v>
      </c>
      <c r="O1437" s="127">
        <f>Audit!K203</f>
        <v>0</v>
      </c>
      <c r="P1437" s="127">
        <f>Audit!L203</f>
        <v>0</v>
      </c>
    </row>
    <row r="1438" spans="1:16" hidden="1">
      <c r="A1438" s="127">
        <f>Audit!A204</f>
        <v>0</v>
      </c>
      <c r="B1438" s="127" t="str">
        <f>IFERROR(INDEX(GUTS!AI1439:'GUTS'!BH1439,MATCH(1,GUTS!AK1439:'GUTS'!BI1439,0)),"")</f>
        <v/>
      </c>
      <c r="C1438" s="127" t="str">
        <f>IFERROR(INDEX(GUTS!AJ1439:'GUTS'!BH1439,MATCH(1,GUTS!AK1439:'GUTS'!BI1439,0)),"")</f>
        <v/>
      </c>
      <c r="D1438" s="127" t="str">
        <f>IFERROR(INDEX(GUTS!AI1439:'GUTS'!BH1439,MATCH(2,GUTS!AK1439:'GUTS'!BI1439,0)),"")</f>
        <v/>
      </c>
      <c r="E1438" s="127" t="str">
        <f>IFERROR(INDEX(GUTS!AJ1439:'GUTS'!BH1439,MATCH(2,GUTS!AK1439:'GUTS'!BI1439,0)),"")</f>
        <v/>
      </c>
      <c r="F1438" s="127" t="str">
        <f>IFERROR(INDEX(GUTS!AI1439:'GUTS'!BH1439,MATCH(3,GUTS!AK1439:'GUTS'!BI1439,0)),"")</f>
        <v/>
      </c>
      <c r="G1438" s="127" t="str">
        <f>IFERROR(INDEX(GUTS!AJ1439:'GUTS'!BH1439,MATCH(3,GUTS!AK1439:'GUTS'!BI1439,0)),"")</f>
        <v/>
      </c>
      <c r="H1438" s="127" t="str">
        <f>IFERROR(INDEX(GUTS!AI1439:'GUTS'!BH1439,MATCH(4,GUTS!AK1439:'GUTS'!BI1439,0)),"")</f>
        <v/>
      </c>
      <c r="I1438" s="127" t="str">
        <f>IFERROR(INDEX(GUTS!AJ1439:'GUTS'!BH1439,MATCH(4,GUTS!AK1439:'GUTS'!BI1439,0)),"")</f>
        <v/>
      </c>
      <c r="J1438" s="127" t="str">
        <f>IFERROR(INDEX(GUTS!AI1439:'GUTS'!BH1439,MATCH(5,GUTS!AK1439:'GUTS'!BI1439,0)),"")</f>
        <v/>
      </c>
      <c r="K1438" s="127" t="str">
        <f>IFERROR(INDEX(GUTS!AJ1439:'GUTS'!BH1439,MATCH(5,GUTS!AK1439:'GUTS'!BI1439,0)),"")</f>
        <v/>
      </c>
      <c r="L1438" s="127" t="str">
        <f>IFERROR(INDEX(GUTS!AI1439:'GUTS'!BH1439,MATCH(6,GUTS!AK1439:'GUTS'!BI1439,0)),"")</f>
        <v/>
      </c>
      <c r="M1438" s="127" t="str">
        <f>IFERROR(INDEX(GUTS!AJ1439:'GUTS'!BH1439,MATCH(6,GUTS!AK1439:'GUTS'!BI1439,0)),"")</f>
        <v/>
      </c>
      <c r="N1438" s="127">
        <f>Audit!X204</f>
        <v>0</v>
      </c>
      <c r="O1438" s="127">
        <f>Audit!K204</f>
        <v>0</v>
      </c>
      <c r="P1438" s="127">
        <f>Audit!L204</f>
        <v>0</v>
      </c>
    </row>
    <row r="1439" spans="1:16" hidden="1">
      <c r="A1439" s="127">
        <f>Audit!A205</f>
        <v>0</v>
      </c>
      <c r="B1439" s="127" t="str">
        <f>IFERROR(INDEX(GUTS!AI1440:'GUTS'!BH1440,MATCH(1,GUTS!AK1440:'GUTS'!BI1440,0)),"")</f>
        <v/>
      </c>
      <c r="C1439" s="127" t="str">
        <f>IFERROR(INDEX(GUTS!AJ1440:'GUTS'!BH1440,MATCH(1,GUTS!AK1440:'GUTS'!BI1440,0)),"")</f>
        <v/>
      </c>
      <c r="D1439" s="127" t="str">
        <f>IFERROR(INDEX(GUTS!AI1440:'GUTS'!BH1440,MATCH(2,GUTS!AK1440:'GUTS'!BI1440,0)),"")</f>
        <v/>
      </c>
      <c r="E1439" s="127" t="str">
        <f>IFERROR(INDEX(GUTS!AJ1440:'GUTS'!BH1440,MATCH(2,GUTS!AK1440:'GUTS'!BI1440,0)),"")</f>
        <v/>
      </c>
      <c r="F1439" s="127" t="str">
        <f>IFERROR(INDEX(GUTS!AI1440:'GUTS'!BH1440,MATCH(3,GUTS!AK1440:'GUTS'!BI1440,0)),"")</f>
        <v/>
      </c>
      <c r="G1439" s="127" t="str">
        <f>IFERROR(INDEX(GUTS!AJ1440:'GUTS'!BH1440,MATCH(3,GUTS!AK1440:'GUTS'!BI1440,0)),"")</f>
        <v/>
      </c>
      <c r="H1439" s="127" t="str">
        <f>IFERROR(INDEX(GUTS!AI1440:'GUTS'!BH1440,MATCH(4,GUTS!AK1440:'GUTS'!BI1440,0)),"")</f>
        <v/>
      </c>
      <c r="I1439" s="127" t="str">
        <f>IFERROR(INDEX(GUTS!AJ1440:'GUTS'!BH1440,MATCH(4,GUTS!AK1440:'GUTS'!BI1440,0)),"")</f>
        <v/>
      </c>
      <c r="J1439" s="127" t="str">
        <f>IFERROR(INDEX(GUTS!AI1440:'GUTS'!BH1440,MATCH(5,GUTS!AK1440:'GUTS'!BI1440,0)),"")</f>
        <v/>
      </c>
      <c r="K1439" s="127" t="str">
        <f>IFERROR(INDEX(GUTS!AJ1440:'GUTS'!BH1440,MATCH(5,GUTS!AK1440:'GUTS'!BI1440,0)),"")</f>
        <v/>
      </c>
      <c r="L1439" s="127" t="str">
        <f>IFERROR(INDEX(GUTS!AI1440:'GUTS'!BH1440,MATCH(6,GUTS!AK1440:'GUTS'!BI1440,0)),"")</f>
        <v/>
      </c>
      <c r="M1439" s="127" t="str">
        <f>IFERROR(INDEX(GUTS!AJ1440:'GUTS'!BH1440,MATCH(6,GUTS!AK1440:'GUTS'!BI1440,0)),"")</f>
        <v/>
      </c>
      <c r="N1439" s="127">
        <f>Audit!X205</f>
        <v>0</v>
      </c>
      <c r="O1439" s="127">
        <f>Audit!K205</f>
        <v>0</v>
      </c>
      <c r="P1439" s="127">
        <f>Audit!L205</f>
        <v>0</v>
      </c>
    </row>
    <row r="1440" spans="1:16" hidden="1">
      <c r="A1440" s="127">
        <f>Audit!A206</f>
        <v>0</v>
      </c>
      <c r="B1440" s="127" t="str">
        <f>IFERROR(INDEX(GUTS!AI1441:'GUTS'!BH1441,MATCH(1,GUTS!AK1441:'GUTS'!BI1441,0)),"")</f>
        <v/>
      </c>
      <c r="C1440" s="127" t="str">
        <f>IFERROR(INDEX(GUTS!AJ1441:'GUTS'!BH1441,MATCH(1,GUTS!AK1441:'GUTS'!BI1441,0)),"")</f>
        <v/>
      </c>
      <c r="D1440" s="127" t="str">
        <f>IFERROR(INDEX(GUTS!AI1441:'GUTS'!BH1441,MATCH(2,GUTS!AK1441:'GUTS'!BI1441,0)),"")</f>
        <v/>
      </c>
      <c r="E1440" s="127" t="str">
        <f>IFERROR(INDEX(GUTS!AJ1441:'GUTS'!BH1441,MATCH(2,GUTS!AK1441:'GUTS'!BI1441,0)),"")</f>
        <v/>
      </c>
      <c r="F1440" s="127" t="str">
        <f>IFERROR(INDEX(GUTS!AI1441:'GUTS'!BH1441,MATCH(3,GUTS!AK1441:'GUTS'!BI1441,0)),"")</f>
        <v/>
      </c>
      <c r="G1440" s="127" t="str">
        <f>IFERROR(INDEX(GUTS!AJ1441:'GUTS'!BH1441,MATCH(3,GUTS!AK1441:'GUTS'!BI1441,0)),"")</f>
        <v/>
      </c>
      <c r="H1440" s="127" t="str">
        <f>IFERROR(INDEX(GUTS!AI1441:'GUTS'!BH1441,MATCH(4,GUTS!AK1441:'GUTS'!BI1441,0)),"")</f>
        <v/>
      </c>
      <c r="I1440" s="127" t="str">
        <f>IFERROR(INDEX(GUTS!AJ1441:'GUTS'!BH1441,MATCH(4,GUTS!AK1441:'GUTS'!BI1441,0)),"")</f>
        <v/>
      </c>
      <c r="J1440" s="127" t="str">
        <f>IFERROR(INDEX(GUTS!AI1441:'GUTS'!BH1441,MATCH(5,GUTS!AK1441:'GUTS'!BI1441,0)),"")</f>
        <v/>
      </c>
      <c r="K1440" s="127" t="str">
        <f>IFERROR(INDEX(GUTS!AJ1441:'GUTS'!BH1441,MATCH(5,GUTS!AK1441:'GUTS'!BI1441,0)),"")</f>
        <v/>
      </c>
      <c r="L1440" s="127" t="str">
        <f>IFERROR(INDEX(GUTS!AI1441:'GUTS'!BH1441,MATCH(6,GUTS!AK1441:'GUTS'!BI1441,0)),"")</f>
        <v/>
      </c>
      <c r="M1440" s="127" t="str">
        <f>IFERROR(INDEX(GUTS!AJ1441:'GUTS'!BH1441,MATCH(6,GUTS!AK1441:'GUTS'!BI1441,0)),"")</f>
        <v/>
      </c>
      <c r="N1440" s="127">
        <f>Audit!X206</f>
        <v>0</v>
      </c>
      <c r="O1440" s="127">
        <f>Audit!K206</f>
        <v>0</v>
      </c>
      <c r="P1440" s="127">
        <f>Audit!L206</f>
        <v>0</v>
      </c>
    </row>
    <row r="1441" spans="1:16" hidden="1">
      <c r="A1441" s="127">
        <f>Audit!A207</f>
        <v>0</v>
      </c>
      <c r="B1441" s="127" t="str">
        <f>IFERROR(INDEX(GUTS!AI1442:'GUTS'!BH1442,MATCH(1,GUTS!AK1442:'GUTS'!BI1442,0)),"")</f>
        <v/>
      </c>
      <c r="C1441" s="127" t="str">
        <f>IFERROR(INDEX(GUTS!AJ1442:'GUTS'!BH1442,MATCH(1,GUTS!AK1442:'GUTS'!BI1442,0)),"")</f>
        <v/>
      </c>
      <c r="D1441" s="127" t="str">
        <f>IFERROR(INDEX(GUTS!AI1442:'GUTS'!BH1442,MATCH(2,GUTS!AK1442:'GUTS'!BI1442,0)),"")</f>
        <v/>
      </c>
      <c r="E1441" s="127" t="str">
        <f>IFERROR(INDEX(GUTS!AJ1442:'GUTS'!BH1442,MATCH(2,GUTS!AK1442:'GUTS'!BI1442,0)),"")</f>
        <v/>
      </c>
      <c r="F1441" s="127" t="str">
        <f>IFERROR(INDEX(GUTS!AI1442:'GUTS'!BH1442,MATCH(3,GUTS!AK1442:'GUTS'!BI1442,0)),"")</f>
        <v/>
      </c>
      <c r="G1441" s="127" t="str">
        <f>IFERROR(INDEX(GUTS!AJ1442:'GUTS'!BH1442,MATCH(3,GUTS!AK1442:'GUTS'!BI1442,0)),"")</f>
        <v/>
      </c>
      <c r="H1441" s="127" t="str">
        <f>IFERROR(INDEX(GUTS!AI1442:'GUTS'!BH1442,MATCH(4,GUTS!AK1442:'GUTS'!BI1442,0)),"")</f>
        <v/>
      </c>
      <c r="I1441" s="127" t="str">
        <f>IFERROR(INDEX(GUTS!AJ1442:'GUTS'!BH1442,MATCH(4,GUTS!AK1442:'GUTS'!BI1442,0)),"")</f>
        <v/>
      </c>
      <c r="J1441" s="127" t="str">
        <f>IFERROR(INDEX(GUTS!AI1442:'GUTS'!BH1442,MATCH(5,GUTS!AK1442:'GUTS'!BI1442,0)),"")</f>
        <v/>
      </c>
      <c r="K1441" s="127" t="str">
        <f>IFERROR(INDEX(GUTS!AJ1442:'GUTS'!BH1442,MATCH(5,GUTS!AK1442:'GUTS'!BI1442,0)),"")</f>
        <v/>
      </c>
      <c r="L1441" s="127" t="str">
        <f>IFERROR(INDEX(GUTS!AI1442:'GUTS'!BH1442,MATCH(6,GUTS!AK1442:'GUTS'!BI1442,0)),"")</f>
        <v/>
      </c>
      <c r="M1441" s="127" t="str">
        <f>IFERROR(INDEX(GUTS!AJ1442:'GUTS'!BH1442,MATCH(6,GUTS!AK1442:'GUTS'!BI1442,0)),"")</f>
        <v/>
      </c>
      <c r="N1441" s="127">
        <f>Audit!X207</f>
        <v>0</v>
      </c>
      <c r="O1441" s="127">
        <f>Audit!K207</f>
        <v>0</v>
      </c>
      <c r="P1441" s="127">
        <f>Audit!L207</f>
        <v>0</v>
      </c>
    </row>
    <row r="1442" spans="1:16" hidden="1">
      <c r="A1442" s="127">
        <f>Audit!A208</f>
        <v>0</v>
      </c>
      <c r="B1442" s="127" t="str">
        <f>IFERROR(INDEX(GUTS!AI1443:'GUTS'!BH1443,MATCH(1,GUTS!AK1443:'GUTS'!BI1443,0)),"")</f>
        <v/>
      </c>
      <c r="C1442" s="127" t="str">
        <f>IFERROR(INDEX(GUTS!AJ1443:'GUTS'!BH1443,MATCH(1,GUTS!AK1443:'GUTS'!BI1443,0)),"")</f>
        <v/>
      </c>
      <c r="D1442" s="127" t="str">
        <f>IFERROR(INDEX(GUTS!AI1443:'GUTS'!BH1443,MATCH(2,GUTS!AK1443:'GUTS'!BI1443,0)),"")</f>
        <v/>
      </c>
      <c r="E1442" s="127" t="str">
        <f>IFERROR(INDEX(GUTS!AJ1443:'GUTS'!BH1443,MATCH(2,GUTS!AK1443:'GUTS'!BI1443,0)),"")</f>
        <v/>
      </c>
      <c r="F1442" s="127" t="str">
        <f>IFERROR(INDEX(GUTS!AI1443:'GUTS'!BH1443,MATCH(3,GUTS!AK1443:'GUTS'!BI1443,0)),"")</f>
        <v/>
      </c>
      <c r="G1442" s="127" t="str">
        <f>IFERROR(INDEX(GUTS!AJ1443:'GUTS'!BH1443,MATCH(3,GUTS!AK1443:'GUTS'!BI1443,0)),"")</f>
        <v/>
      </c>
      <c r="H1442" s="127" t="str">
        <f>IFERROR(INDEX(GUTS!AI1443:'GUTS'!BH1443,MATCH(4,GUTS!AK1443:'GUTS'!BI1443,0)),"")</f>
        <v/>
      </c>
      <c r="I1442" s="127" t="str">
        <f>IFERROR(INDEX(GUTS!AJ1443:'GUTS'!BH1443,MATCH(4,GUTS!AK1443:'GUTS'!BI1443,0)),"")</f>
        <v/>
      </c>
      <c r="J1442" s="127" t="str">
        <f>IFERROR(INDEX(GUTS!AI1443:'GUTS'!BH1443,MATCH(5,GUTS!AK1443:'GUTS'!BI1443,0)),"")</f>
        <v/>
      </c>
      <c r="K1442" s="127" t="str">
        <f>IFERROR(INDEX(GUTS!AJ1443:'GUTS'!BH1443,MATCH(5,GUTS!AK1443:'GUTS'!BI1443,0)),"")</f>
        <v/>
      </c>
      <c r="L1442" s="127" t="str">
        <f>IFERROR(INDEX(GUTS!AI1443:'GUTS'!BH1443,MATCH(6,GUTS!AK1443:'GUTS'!BI1443,0)),"")</f>
        <v/>
      </c>
      <c r="M1442" s="127" t="str">
        <f>IFERROR(INDEX(GUTS!AJ1443:'GUTS'!BH1443,MATCH(6,GUTS!AK1443:'GUTS'!BI1443,0)),"")</f>
        <v/>
      </c>
      <c r="N1442" s="127">
        <f>Audit!X208</f>
        <v>0</v>
      </c>
      <c r="O1442" s="127">
        <f>Audit!K208</f>
        <v>0</v>
      </c>
      <c r="P1442" s="127">
        <f>Audit!L208</f>
        <v>0</v>
      </c>
    </row>
    <row r="1443" spans="1:16" hidden="1">
      <c r="A1443" s="127">
        <f>Audit!A209</f>
        <v>0</v>
      </c>
      <c r="B1443" s="127" t="str">
        <f>IFERROR(INDEX(GUTS!AI1444:'GUTS'!BH1444,MATCH(1,GUTS!AK1444:'GUTS'!BI1444,0)),"")</f>
        <v/>
      </c>
      <c r="C1443" s="127" t="str">
        <f>IFERROR(INDEX(GUTS!AJ1444:'GUTS'!BH1444,MATCH(1,GUTS!AK1444:'GUTS'!BI1444,0)),"")</f>
        <v/>
      </c>
      <c r="D1443" s="127" t="str">
        <f>IFERROR(INDEX(GUTS!AI1444:'GUTS'!BH1444,MATCH(2,GUTS!AK1444:'GUTS'!BI1444,0)),"")</f>
        <v/>
      </c>
      <c r="E1443" s="127" t="str">
        <f>IFERROR(INDEX(GUTS!AJ1444:'GUTS'!BH1444,MATCH(2,GUTS!AK1444:'GUTS'!BI1444,0)),"")</f>
        <v/>
      </c>
      <c r="F1443" s="127" t="str">
        <f>IFERROR(INDEX(GUTS!AI1444:'GUTS'!BH1444,MATCH(3,GUTS!AK1444:'GUTS'!BI1444,0)),"")</f>
        <v/>
      </c>
      <c r="G1443" s="127" t="str">
        <f>IFERROR(INDEX(GUTS!AJ1444:'GUTS'!BH1444,MATCH(3,GUTS!AK1444:'GUTS'!BI1444,0)),"")</f>
        <v/>
      </c>
      <c r="H1443" s="127" t="str">
        <f>IFERROR(INDEX(GUTS!AI1444:'GUTS'!BH1444,MATCH(4,GUTS!AK1444:'GUTS'!BI1444,0)),"")</f>
        <v/>
      </c>
      <c r="I1443" s="127" t="str">
        <f>IFERROR(INDEX(GUTS!AJ1444:'GUTS'!BH1444,MATCH(4,GUTS!AK1444:'GUTS'!BI1444,0)),"")</f>
        <v/>
      </c>
      <c r="J1443" s="127" t="str">
        <f>IFERROR(INDEX(GUTS!AI1444:'GUTS'!BH1444,MATCH(5,GUTS!AK1444:'GUTS'!BI1444,0)),"")</f>
        <v/>
      </c>
      <c r="K1443" s="127" t="str">
        <f>IFERROR(INDEX(GUTS!AJ1444:'GUTS'!BH1444,MATCH(5,GUTS!AK1444:'GUTS'!BI1444,0)),"")</f>
        <v/>
      </c>
      <c r="L1443" s="127" t="str">
        <f>IFERROR(INDEX(GUTS!AI1444:'GUTS'!BH1444,MATCH(6,GUTS!AK1444:'GUTS'!BI1444,0)),"")</f>
        <v/>
      </c>
      <c r="M1443" s="127" t="str">
        <f>IFERROR(INDEX(GUTS!AJ1444:'GUTS'!BH1444,MATCH(6,GUTS!AK1444:'GUTS'!BI1444,0)),"")</f>
        <v/>
      </c>
      <c r="N1443" s="127">
        <f>Audit!X209</f>
        <v>0</v>
      </c>
      <c r="O1443" s="127">
        <f>Audit!K209</f>
        <v>0</v>
      </c>
      <c r="P1443" s="127">
        <f>Audit!L209</f>
        <v>0</v>
      </c>
    </row>
    <row r="1444" spans="1:16" hidden="1">
      <c r="A1444" s="127">
        <f>Audit!A210</f>
        <v>0</v>
      </c>
      <c r="B1444" s="127" t="str">
        <f>IFERROR(INDEX(GUTS!AI1445:'GUTS'!BH1445,MATCH(1,GUTS!AK1445:'GUTS'!BI1445,0)),"")</f>
        <v/>
      </c>
      <c r="C1444" s="127" t="str">
        <f>IFERROR(INDEX(GUTS!AJ1445:'GUTS'!BH1445,MATCH(1,GUTS!AK1445:'GUTS'!BI1445,0)),"")</f>
        <v/>
      </c>
      <c r="D1444" s="127" t="str">
        <f>IFERROR(INDEX(GUTS!AI1445:'GUTS'!BH1445,MATCH(2,GUTS!AK1445:'GUTS'!BI1445,0)),"")</f>
        <v/>
      </c>
      <c r="E1444" s="127" t="str">
        <f>IFERROR(INDEX(GUTS!AJ1445:'GUTS'!BH1445,MATCH(2,GUTS!AK1445:'GUTS'!BI1445,0)),"")</f>
        <v/>
      </c>
      <c r="F1444" s="127" t="str">
        <f>IFERROR(INDEX(GUTS!AI1445:'GUTS'!BH1445,MATCH(3,GUTS!AK1445:'GUTS'!BI1445,0)),"")</f>
        <v/>
      </c>
      <c r="G1444" s="127" t="str">
        <f>IFERROR(INDEX(GUTS!AJ1445:'GUTS'!BH1445,MATCH(3,GUTS!AK1445:'GUTS'!BI1445,0)),"")</f>
        <v/>
      </c>
      <c r="H1444" s="127" t="str">
        <f>IFERROR(INDEX(GUTS!AI1445:'GUTS'!BH1445,MATCH(4,GUTS!AK1445:'GUTS'!BI1445,0)),"")</f>
        <v/>
      </c>
      <c r="I1444" s="127" t="str">
        <f>IFERROR(INDEX(GUTS!AJ1445:'GUTS'!BH1445,MATCH(4,GUTS!AK1445:'GUTS'!BI1445,0)),"")</f>
        <v/>
      </c>
      <c r="J1444" s="127" t="str">
        <f>IFERROR(INDEX(GUTS!AI1445:'GUTS'!BH1445,MATCH(5,GUTS!AK1445:'GUTS'!BI1445,0)),"")</f>
        <v/>
      </c>
      <c r="K1444" s="127" t="str">
        <f>IFERROR(INDEX(GUTS!AJ1445:'GUTS'!BH1445,MATCH(5,GUTS!AK1445:'GUTS'!BI1445,0)),"")</f>
        <v/>
      </c>
      <c r="L1444" s="127" t="str">
        <f>IFERROR(INDEX(GUTS!AI1445:'GUTS'!BH1445,MATCH(6,GUTS!AK1445:'GUTS'!BI1445,0)),"")</f>
        <v/>
      </c>
      <c r="M1444" s="127" t="str">
        <f>IFERROR(INDEX(GUTS!AJ1445:'GUTS'!BH1445,MATCH(6,GUTS!AK1445:'GUTS'!BI1445,0)),"")</f>
        <v/>
      </c>
      <c r="N1444" s="127">
        <f>Audit!X210</f>
        <v>0</v>
      </c>
      <c r="O1444" s="127">
        <f>Audit!K210</f>
        <v>0</v>
      </c>
      <c r="P1444" s="127">
        <f>Audit!L210</f>
        <v>0</v>
      </c>
    </row>
    <row r="1445" spans="1:16" hidden="1">
      <c r="A1445" s="127">
        <f>Audit!A211</f>
        <v>0</v>
      </c>
      <c r="B1445" s="127" t="str">
        <f>IFERROR(INDEX(GUTS!AI1446:'GUTS'!BH1446,MATCH(1,GUTS!AK1446:'GUTS'!BI1446,0)),"")</f>
        <v/>
      </c>
      <c r="C1445" s="127" t="str">
        <f>IFERROR(INDEX(GUTS!AJ1446:'GUTS'!BH1446,MATCH(1,GUTS!AK1446:'GUTS'!BI1446,0)),"")</f>
        <v/>
      </c>
      <c r="D1445" s="127" t="str">
        <f>IFERROR(INDEX(GUTS!AI1446:'GUTS'!BH1446,MATCH(2,GUTS!AK1446:'GUTS'!BI1446,0)),"")</f>
        <v/>
      </c>
      <c r="E1445" s="127" t="str">
        <f>IFERROR(INDEX(GUTS!AJ1446:'GUTS'!BH1446,MATCH(2,GUTS!AK1446:'GUTS'!BI1446,0)),"")</f>
        <v/>
      </c>
      <c r="F1445" s="127" t="str">
        <f>IFERROR(INDEX(GUTS!AI1446:'GUTS'!BH1446,MATCH(3,GUTS!AK1446:'GUTS'!BI1446,0)),"")</f>
        <v/>
      </c>
      <c r="G1445" s="127" t="str">
        <f>IFERROR(INDEX(GUTS!AJ1446:'GUTS'!BH1446,MATCH(3,GUTS!AK1446:'GUTS'!BI1446,0)),"")</f>
        <v/>
      </c>
      <c r="H1445" s="127" t="str">
        <f>IFERROR(INDEX(GUTS!AI1446:'GUTS'!BH1446,MATCH(4,GUTS!AK1446:'GUTS'!BI1446,0)),"")</f>
        <v/>
      </c>
      <c r="I1445" s="127" t="str">
        <f>IFERROR(INDEX(GUTS!AJ1446:'GUTS'!BH1446,MATCH(4,GUTS!AK1446:'GUTS'!BI1446,0)),"")</f>
        <v/>
      </c>
      <c r="J1445" s="127" t="str">
        <f>IFERROR(INDEX(GUTS!AI1446:'GUTS'!BH1446,MATCH(5,GUTS!AK1446:'GUTS'!BI1446,0)),"")</f>
        <v/>
      </c>
      <c r="K1445" s="127" t="str">
        <f>IFERROR(INDEX(GUTS!AJ1446:'GUTS'!BH1446,MATCH(5,GUTS!AK1446:'GUTS'!BI1446,0)),"")</f>
        <v/>
      </c>
      <c r="L1445" s="127" t="str">
        <f>IFERROR(INDEX(GUTS!AI1446:'GUTS'!BH1446,MATCH(6,GUTS!AK1446:'GUTS'!BI1446,0)),"")</f>
        <v/>
      </c>
      <c r="M1445" s="127" t="str">
        <f>IFERROR(INDEX(GUTS!AJ1446:'GUTS'!BH1446,MATCH(6,GUTS!AK1446:'GUTS'!BI1446,0)),"")</f>
        <v/>
      </c>
      <c r="N1445" s="127">
        <f>Audit!X211</f>
        <v>0</v>
      </c>
      <c r="O1445" s="127">
        <f>Audit!K211</f>
        <v>0</v>
      </c>
      <c r="P1445" s="127">
        <f>Audit!L211</f>
        <v>0</v>
      </c>
    </row>
    <row r="1446" spans="1:16" hidden="1">
      <c r="A1446" s="127">
        <f>Audit!A212</f>
        <v>0</v>
      </c>
      <c r="B1446" s="127" t="str">
        <f>IFERROR(INDEX(GUTS!AI1447:'GUTS'!BH1447,MATCH(1,GUTS!AK1447:'GUTS'!BI1447,0)),"")</f>
        <v/>
      </c>
      <c r="C1446" s="127" t="str">
        <f>IFERROR(INDEX(GUTS!AJ1447:'GUTS'!BH1447,MATCH(1,GUTS!AK1447:'GUTS'!BI1447,0)),"")</f>
        <v/>
      </c>
      <c r="D1446" s="127" t="str">
        <f>IFERROR(INDEX(GUTS!AI1447:'GUTS'!BH1447,MATCH(2,GUTS!AK1447:'GUTS'!BI1447,0)),"")</f>
        <v/>
      </c>
      <c r="E1446" s="127" t="str">
        <f>IFERROR(INDEX(GUTS!AJ1447:'GUTS'!BH1447,MATCH(2,GUTS!AK1447:'GUTS'!BI1447,0)),"")</f>
        <v/>
      </c>
      <c r="F1446" s="127" t="str">
        <f>IFERROR(INDEX(GUTS!AI1447:'GUTS'!BH1447,MATCH(3,GUTS!AK1447:'GUTS'!BI1447,0)),"")</f>
        <v/>
      </c>
      <c r="G1446" s="127" t="str">
        <f>IFERROR(INDEX(GUTS!AJ1447:'GUTS'!BH1447,MATCH(3,GUTS!AK1447:'GUTS'!BI1447,0)),"")</f>
        <v/>
      </c>
      <c r="H1446" s="127" t="str">
        <f>IFERROR(INDEX(GUTS!AI1447:'GUTS'!BH1447,MATCH(4,GUTS!AK1447:'GUTS'!BI1447,0)),"")</f>
        <v/>
      </c>
      <c r="I1446" s="127" t="str">
        <f>IFERROR(INDEX(GUTS!AJ1447:'GUTS'!BH1447,MATCH(4,GUTS!AK1447:'GUTS'!BI1447,0)),"")</f>
        <v/>
      </c>
      <c r="J1446" s="127" t="str">
        <f>IFERROR(INDEX(GUTS!AI1447:'GUTS'!BH1447,MATCH(5,GUTS!AK1447:'GUTS'!BI1447,0)),"")</f>
        <v/>
      </c>
      <c r="K1446" s="127" t="str">
        <f>IFERROR(INDEX(GUTS!AJ1447:'GUTS'!BH1447,MATCH(5,GUTS!AK1447:'GUTS'!BI1447,0)),"")</f>
        <v/>
      </c>
      <c r="L1446" s="127" t="str">
        <f>IFERROR(INDEX(GUTS!AI1447:'GUTS'!BH1447,MATCH(6,GUTS!AK1447:'GUTS'!BI1447,0)),"")</f>
        <v/>
      </c>
      <c r="M1446" s="127" t="str">
        <f>IFERROR(INDEX(GUTS!AJ1447:'GUTS'!BH1447,MATCH(6,GUTS!AK1447:'GUTS'!BI1447,0)),"")</f>
        <v/>
      </c>
      <c r="N1446" s="127">
        <f>Audit!X212</f>
        <v>0</v>
      </c>
      <c r="O1446" s="127">
        <f>Audit!K212</f>
        <v>0</v>
      </c>
      <c r="P1446" s="127">
        <f>Audit!L212</f>
        <v>0</v>
      </c>
    </row>
    <row r="1447" spans="1:16" hidden="1">
      <c r="A1447" s="127">
        <f>Audit!A213</f>
        <v>0</v>
      </c>
      <c r="B1447" s="127" t="str">
        <f>IFERROR(INDEX(GUTS!AI1448:'GUTS'!BH1448,MATCH(1,GUTS!AK1448:'GUTS'!BI1448,0)),"")</f>
        <v/>
      </c>
      <c r="C1447" s="127" t="str">
        <f>IFERROR(INDEX(GUTS!AJ1448:'GUTS'!BH1448,MATCH(1,GUTS!AK1448:'GUTS'!BI1448,0)),"")</f>
        <v/>
      </c>
      <c r="D1447" s="127" t="str">
        <f>IFERROR(INDEX(GUTS!AI1448:'GUTS'!BH1448,MATCH(2,GUTS!AK1448:'GUTS'!BI1448,0)),"")</f>
        <v/>
      </c>
      <c r="E1447" s="127" t="str">
        <f>IFERROR(INDEX(GUTS!AJ1448:'GUTS'!BH1448,MATCH(2,GUTS!AK1448:'GUTS'!BI1448,0)),"")</f>
        <v/>
      </c>
      <c r="F1447" s="127" t="str">
        <f>IFERROR(INDEX(GUTS!AI1448:'GUTS'!BH1448,MATCH(3,GUTS!AK1448:'GUTS'!BI1448,0)),"")</f>
        <v/>
      </c>
      <c r="G1447" s="127" t="str">
        <f>IFERROR(INDEX(GUTS!AJ1448:'GUTS'!BH1448,MATCH(3,GUTS!AK1448:'GUTS'!BI1448,0)),"")</f>
        <v/>
      </c>
      <c r="H1447" s="127" t="str">
        <f>IFERROR(INDEX(GUTS!AI1448:'GUTS'!BH1448,MATCH(4,GUTS!AK1448:'GUTS'!BI1448,0)),"")</f>
        <v/>
      </c>
      <c r="I1447" s="127" t="str">
        <f>IFERROR(INDEX(GUTS!AJ1448:'GUTS'!BH1448,MATCH(4,GUTS!AK1448:'GUTS'!BI1448,0)),"")</f>
        <v/>
      </c>
      <c r="J1447" s="127" t="str">
        <f>IFERROR(INDEX(GUTS!AI1448:'GUTS'!BH1448,MATCH(5,GUTS!AK1448:'GUTS'!BI1448,0)),"")</f>
        <v/>
      </c>
      <c r="K1447" s="127" t="str">
        <f>IFERROR(INDEX(GUTS!AJ1448:'GUTS'!BH1448,MATCH(5,GUTS!AK1448:'GUTS'!BI1448,0)),"")</f>
        <v/>
      </c>
      <c r="L1447" s="127" t="str">
        <f>IFERROR(INDEX(GUTS!AI1448:'GUTS'!BH1448,MATCH(6,GUTS!AK1448:'GUTS'!BI1448,0)),"")</f>
        <v/>
      </c>
      <c r="M1447" s="127" t="str">
        <f>IFERROR(INDEX(GUTS!AJ1448:'GUTS'!BH1448,MATCH(6,GUTS!AK1448:'GUTS'!BI1448,0)),"")</f>
        <v/>
      </c>
      <c r="N1447" s="127">
        <f>Audit!X213</f>
        <v>0</v>
      </c>
      <c r="O1447" s="127">
        <f>Audit!K213</f>
        <v>0</v>
      </c>
      <c r="P1447" s="127">
        <f>Audit!L213</f>
        <v>0</v>
      </c>
    </row>
    <row r="1448" spans="1:16" hidden="1">
      <c r="A1448" s="127">
        <f>Audit!A214</f>
        <v>0</v>
      </c>
      <c r="B1448" s="127" t="str">
        <f>IFERROR(INDEX(GUTS!AI1449:'GUTS'!BH1449,MATCH(1,GUTS!AK1449:'GUTS'!BI1449,0)),"")</f>
        <v/>
      </c>
      <c r="C1448" s="127" t="str">
        <f>IFERROR(INDEX(GUTS!AJ1449:'GUTS'!BH1449,MATCH(1,GUTS!AK1449:'GUTS'!BI1449,0)),"")</f>
        <v/>
      </c>
      <c r="D1448" s="127" t="str">
        <f>IFERROR(INDEX(GUTS!AI1449:'GUTS'!BH1449,MATCH(2,GUTS!AK1449:'GUTS'!BI1449,0)),"")</f>
        <v/>
      </c>
      <c r="E1448" s="127" t="str">
        <f>IFERROR(INDEX(GUTS!AJ1449:'GUTS'!BH1449,MATCH(2,GUTS!AK1449:'GUTS'!BI1449,0)),"")</f>
        <v/>
      </c>
      <c r="F1448" s="127" t="str">
        <f>IFERROR(INDEX(GUTS!AI1449:'GUTS'!BH1449,MATCH(3,GUTS!AK1449:'GUTS'!BI1449,0)),"")</f>
        <v/>
      </c>
      <c r="G1448" s="127" t="str">
        <f>IFERROR(INDEX(GUTS!AJ1449:'GUTS'!BH1449,MATCH(3,GUTS!AK1449:'GUTS'!BI1449,0)),"")</f>
        <v/>
      </c>
      <c r="H1448" s="127" t="str">
        <f>IFERROR(INDEX(GUTS!AI1449:'GUTS'!BH1449,MATCH(4,GUTS!AK1449:'GUTS'!BI1449,0)),"")</f>
        <v/>
      </c>
      <c r="I1448" s="127" t="str">
        <f>IFERROR(INDEX(GUTS!AJ1449:'GUTS'!BH1449,MATCH(4,GUTS!AK1449:'GUTS'!BI1449,0)),"")</f>
        <v/>
      </c>
      <c r="J1448" s="127" t="str">
        <f>IFERROR(INDEX(GUTS!AI1449:'GUTS'!BH1449,MATCH(5,GUTS!AK1449:'GUTS'!BI1449,0)),"")</f>
        <v/>
      </c>
      <c r="K1448" s="127" t="str">
        <f>IFERROR(INDEX(GUTS!AJ1449:'GUTS'!BH1449,MATCH(5,GUTS!AK1449:'GUTS'!BI1449,0)),"")</f>
        <v/>
      </c>
      <c r="L1448" s="127" t="str">
        <f>IFERROR(INDEX(GUTS!AI1449:'GUTS'!BH1449,MATCH(6,GUTS!AK1449:'GUTS'!BI1449,0)),"")</f>
        <v/>
      </c>
      <c r="M1448" s="127" t="str">
        <f>IFERROR(INDEX(GUTS!AJ1449:'GUTS'!BH1449,MATCH(6,GUTS!AK1449:'GUTS'!BI1449,0)),"")</f>
        <v/>
      </c>
      <c r="N1448" s="127">
        <f>Audit!X214</f>
        <v>0</v>
      </c>
      <c r="O1448" s="127">
        <f>Audit!K214</f>
        <v>0</v>
      </c>
      <c r="P1448" s="127">
        <f>Audit!L214</f>
        <v>0</v>
      </c>
    </row>
    <row r="1449" spans="1:16" hidden="1">
      <c r="A1449" s="127">
        <f>Audit!A215</f>
        <v>0</v>
      </c>
      <c r="B1449" s="127" t="str">
        <f>IFERROR(INDEX(GUTS!AI1450:'GUTS'!BH1450,MATCH(1,GUTS!AK1450:'GUTS'!BI1450,0)),"")</f>
        <v/>
      </c>
      <c r="C1449" s="127" t="str">
        <f>IFERROR(INDEX(GUTS!AJ1450:'GUTS'!BH1450,MATCH(1,GUTS!AK1450:'GUTS'!BI1450,0)),"")</f>
        <v/>
      </c>
      <c r="D1449" s="127" t="str">
        <f>IFERROR(INDEX(GUTS!AI1450:'GUTS'!BH1450,MATCH(2,GUTS!AK1450:'GUTS'!BI1450,0)),"")</f>
        <v/>
      </c>
      <c r="E1449" s="127" t="str">
        <f>IFERROR(INDEX(GUTS!AJ1450:'GUTS'!BH1450,MATCH(2,GUTS!AK1450:'GUTS'!BI1450,0)),"")</f>
        <v/>
      </c>
      <c r="F1449" s="127" t="str">
        <f>IFERROR(INDEX(GUTS!AI1450:'GUTS'!BH1450,MATCH(3,GUTS!AK1450:'GUTS'!BI1450,0)),"")</f>
        <v/>
      </c>
      <c r="G1449" s="127" t="str">
        <f>IFERROR(INDEX(GUTS!AJ1450:'GUTS'!BH1450,MATCH(3,GUTS!AK1450:'GUTS'!BI1450,0)),"")</f>
        <v/>
      </c>
      <c r="H1449" s="127" t="str">
        <f>IFERROR(INDEX(GUTS!AI1450:'GUTS'!BH1450,MATCH(4,GUTS!AK1450:'GUTS'!BI1450,0)),"")</f>
        <v/>
      </c>
      <c r="I1449" s="127" t="str">
        <f>IFERROR(INDEX(GUTS!AJ1450:'GUTS'!BH1450,MATCH(4,GUTS!AK1450:'GUTS'!BI1450,0)),"")</f>
        <v/>
      </c>
      <c r="J1449" s="127" t="str">
        <f>IFERROR(INDEX(GUTS!AI1450:'GUTS'!BH1450,MATCH(5,GUTS!AK1450:'GUTS'!BI1450,0)),"")</f>
        <v/>
      </c>
      <c r="K1449" s="127" t="str">
        <f>IFERROR(INDEX(GUTS!AJ1450:'GUTS'!BH1450,MATCH(5,GUTS!AK1450:'GUTS'!BI1450,0)),"")</f>
        <v/>
      </c>
      <c r="L1449" s="127" t="str">
        <f>IFERROR(INDEX(GUTS!AI1450:'GUTS'!BH1450,MATCH(6,GUTS!AK1450:'GUTS'!BI1450,0)),"")</f>
        <v/>
      </c>
      <c r="M1449" s="127" t="str">
        <f>IFERROR(INDEX(GUTS!AJ1450:'GUTS'!BH1450,MATCH(6,GUTS!AK1450:'GUTS'!BI1450,0)),"")</f>
        <v/>
      </c>
      <c r="N1449" s="127">
        <f>Audit!X215</f>
        <v>0</v>
      </c>
      <c r="O1449" s="127">
        <f>Audit!K215</f>
        <v>0</v>
      </c>
      <c r="P1449" s="127">
        <f>Audit!L215</f>
        <v>0</v>
      </c>
    </row>
    <row r="1450" spans="1:16" hidden="1">
      <c r="A1450" s="127">
        <f>Audit!A216</f>
        <v>0</v>
      </c>
      <c r="B1450" s="127" t="str">
        <f>IFERROR(INDEX(GUTS!AI1451:'GUTS'!BH1451,MATCH(1,GUTS!AK1451:'GUTS'!BI1451,0)),"")</f>
        <v/>
      </c>
      <c r="C1450" s="127" t="str">
        <f>IFERROR(INDEX(GUTS!AJ1451:'GUTS'!BH1451,MATCH(1,GUTS!AK1451:'GUTS'!BI1451,0)),"")</f>
        <v/>
      </c>
      <c r="D1450" s="127" t="str">
        <f>IFERROR(INDEX(GUTS!AI1451:'GUTS'!BH1451,MATCH(2,GUTS!AK1451:'GUTS'!BI1451,0)),"")</f>
        <v/>
      </c>
      <c r="E1450" s="127" t="str">
        <f>IFERROR(INDEX(GUTS!AJ1451:'GUTS'!BH1451,MATCH(2,GUTS!AK1451:'GUTS'!BI1451,0)),"")</f>
        <v/>
      </c>
      <c r="F1450" s="127" t="str">
        <f>IFERROR(INDEX(GUTS!AI1451:'GUTS'!BH1451,MATCH(3,GUTS!AK1451:'GUTS'!BI1451,0)),"")</f>
        <v/>
      </c>
      <c r="G1450" s="127" t="str">
        <f>IFERROR(INDEX(GUTS!AJ1451:'GUTS'!BH1451,MATCH(3,GUTS!AK1451:'GUTS'!BI1451,0)),"")</f>
        <v/>
      </c>
      <c r="H1450" s="127" t="str">
        <f>IFERROR(INDEX(GUTS!AI1451:'GUTS'!BH1451,MATCH(4,GUTS!AK1451:'GUTS'!BI1451,0)),"")</f>
        <v/>
      </c>
      <c r="I1450" s="127" t="str">
        <f>IFERROR(INDEX(GUTS!AJ1451:'GUTS'!BH1451,MATCH(4,GUTS!AK1451:'GUTS'!BI1451,0)),"")</f>
        <v/>
      </c>
      <c r="J1450" s="127" t="str">
        <f>IFERROR(INDEX(GUTS!AI1451:'GUTS'!BH1451,MATCH(5,GUTS!AK1451:'GUTS'!BI1451,0)),"")</f>
        <v/>
      </c>
      <c r="K1450" s="127" t="str">
        <f>IFERROR(INDEX(GUTS!AJ1451:'GUTS'!BH1451,MATCH(5,GUTS!AK1451:'GUTS'!BI1451,0)),"")</f>
        <v/>
      </c>
      <c r="L1450" s="127" t="str">
        <f>IFERROR(INDEX(GUTS!AI1451:'GUTS'!BH1451,MATCH(6,GUTS!AK1451:'GUTS'!BI1451,0)),"")</f>
        <v/>
      </c>
      <c r="M1450" s="127" t="str">
        <f>IFERROR(INDEX(GUTS!AJ1451:'GUTS'!BH1451,MATCH(6,GUTS!AK1451:'GUTS'!BI1451,0)),"")</f>
        <v/>
      </c>
      <c r="N1450" s="127">
        <f>Audit!X216</f>
        <v>0</v>
      </c>
      <c r="O1450" s="127">
        <f>Audit!K216</f>
        <v>0</v>
      </c>
      <c r="P1450" s="127">
        <f>Audit!L216</f>
        <v>0</v>
      </c>
    </row>
    <row r="1451" spans="1:16" hidden="1">
      <c r="A1451" s="127">
        <f>Audit!A217</f>
        <v>0</v>
      </c>
      <c r="B1451" s="127" t="str">
        <f>IFERROR(INDEX(GUTS!AI1452:'GUTS'!BH1452,MATCH(1,GUTS!AK1452:'GUTS'!BI1452,0)),"")</f>
        <v/>
      </c>
      <c r="C1451" s="127" t="str">
        <f>IFERROR(INDEX(GUTS!AJ1452:'GUTS'!BH1452,MATCH(1,GUTS!AK1452:'GUTS'!BI1452,0)),"")</f>
        <v/>
      </c>
      <c r="D1451" s="127" t="str">
        <f>IFERROR(INDEX(GUTS!AI1452:'GUTS'!BH1452,MATCH(2,GUTS!AK1452:'GUTS'!BI1452,0)),"")</f>
        <v/>
      </c>
      <c r="E1451" s="127" t="str">
        <f>IFERROR(INDEX(GUTS!AJ1452:'GUTS'!BH1452,MATCH(2,GUTS!AK1452:'GUTS'!BI1452,0)),"")</f>
        <v/>
      </c>
      <c r="F1451" s="127" t="str">
        <f>IFERROR(INDEX(GUTS!AI1452:'GUTS'!BH1452,MATCH(3,GUTS!AK1452:'GUTS'!BI1452,0)),"")</f>
        <v/>
      </c>
      <c r="G1451" s="127" t="str">
        <f>IFERROR(INDEX(GUTS!AJ1452:'GUTS'!BH1452,MATCH(3,GUTS!AK1452:'GUTS'!BI1452,0)),"")</f>
        <v/>
      </c>
      <c r="H1451" s="127" t="str">
        <f>IFERROR(INDEX(GUTS!AI1452:'GUTS'!BH1452,MATCH(4,GUTS!AK1452:'GUTS'!BI1452,0)),"")</f>
        <v/>
      </c>
      <c r="I1451" s="127" t="str">
        <f>IFERROR(INDEX(GUTS!AJ1452:'GUTS'!BH1452,MATCH(4,GUTS!AK1452:'GUTS'!BI1452,0)),"")</f>
        <v/>
      </c>
      <c r="J1451" s="127" t="str">
        <f>IFERROR(INDEX(GUTS!AI1452:'GUTS'!BH1452,MATCH(5,GUTS!AK1452:'GUTS'!BI1452,0)),"")</f>
        <v/>
      </c>
      <c r="K1451" s="127" t="str">
        <f>IFERROR(INDEX(GUTS!AJ1452:'GUTS'!BH1452,MATCH(5,GUTS!AK1452:'GUTS'!BI1452,0)),"")</f>
        <v/>
      </c>
      <c r="L1451" s="127" t="str">
        <f>IFERROR(INDEX(GUTS!AI1452:'GUTS'!BH1452,MATCH(6,GUTS!AK1452:'GUTS'!BI1452,0)),"")</f>
        <v/>
      </c>
      <c r="M1451" s="127" t="str">
        <f>IFERROR(INDEX(GUTS!AJ1452:'GUTS'!BH1452,MATCH(6,GUTS!AK1452:'GUTS'!BI1452,0)),"")</f>
        <v/>
      </c>
      <c r="N1451" s="127">
        <f>Audit!X217</f>
        <v>0</v>
      </c>
      <c r="O1451" s="127">
        <f>Audit!K217</f>
        <v>0</v>
      </c>
      <c r="P1451" s="127">
        <f>Audit!L217</f>
        <v>0</v>
      </c>
    </row>
    <row r="1452" spans="1:16" hidden="1">
      <c r="A1452" s="127">
        <f>Audit!A218</f>
        <v>0</v>
      </c>
      <c r="B1452" s="127" t="str">
        <f>IFERROR(INDEX(GUTS!AI1453:'GUTS'!BH1453,MATCH(1,GUTS!AK1453:'GUTS'!BI1453,0)),"")</f>
        <v/>
      </c>
      <c r="C1452" s="127" t="str">
        <f>IFERROR(INDEX(GUTS!AJ1453:'GUTS'!BH1453,MATCH(1,GUTS!AK1453:'GUTS'!BI1453,0)),"")</f>
        <v/>
      </c>
      <c r="D1452" s="127" t="str">
        <f>IFERROR(INDEX(GUTS!AI1453:'GUTS'!BH1453,MATCH(2,GUTS!AK1453:'GUTS'!BI1453,0)),"")</f>
        <v/>
      </c>
      <c r="E1452" s="127" t="str">
        <f>IFERROR(INDEX(GUTS!AJ1453:'GUTS'!BH1453,MATCH(2,GUTS!AK1453:'GUTS'!BI1453,0)),"")</f>
        <v/>
      </c>
      <c r="F1452" s="127" t="str">
        <f>IFERROR(INDEX(GUTS!AI1453:'GUTS'!BH1453,MATCH(3,GUTS!AK1453:'GUTS'!BI1453,0)),"")</f>
        <v/>
      </c>
      <c r="G1452" s="127" t="str">
        <f>IFERROR(INDEX(GUTS!AJ1453:'GUTS'!BH1453,MATCH(3,GUTS!AK1453:'GUTS'!BI1453,0)),"")</f>
        <v/>
      </c>
      <c r="H1452" s="127" t="str">
        <f>IFERROR(INDEX(GUTS!AI1453:'GUTS'!BH1453,MATCH(4,GUTS!AK1453:'GUTS'!BI1453,0)),"")</f>
        <v/>
      </c>
      <c r="I1452" s="127" t="str">
        <f>IFERROR(INDEX(GUTS!AJ1453:'GUTS'!BH1453,MATCH(4,GUTS!AK1453:'GUTS'!BI1453,0)),"")</f>
        <v/>
      </c>
      <c r="J1452" s="127" t="str">
        <f>IFERROR(INDEX(GUTS!AI1453:'GUTS'!BH1453,MATCH(5,GUTS!AK1453:'GUTS'!BI1453,0)),"")</f>
        <v/>
      </c>
      <c r="K1452" s="127" t="str">
        <f>IFERROR(INDEX(GUTS!AJ1453:'GUTS'!BH1453,MATCH(5,GUTS!AK1453:'GUTS'!BI1453,0)),"")</f>
        <v/>
      </c>
      <c r="L1452" s="127" t="str">
        <f>IFERROR(INDEX(GUTS!AI1453:'GUTS'!BH1453,MATCH(6,GUTS!AK1453:'GUTS'!BI1453,0)),"")</f>
        <v/>
      </c>
      <c r="M1452" s="127" t="str">
        <f>IFERROR(INDEX(GUTS!AJ1453:'GUTS'!BH1453,MATCH(6,GUTS!AK1453:'GUTS'!BI1453,0)),"")</f>
        <v/>
      </c>
      <c r="N1452" s="127">
        <f>Audit!X218</f>
        <v>0</v>
      </c>
      <c r="O1452" s="127">
        <f>Audit!K218</f>
        <v>0</v>
      </c>
      <c r="P1452" s="127">
        <f>Audit!L218</f>
        <v>0</v>
      </c>
    </row>
    <row r="1453" spans="1:16" hidden="1">
      <c r="A1453" s="127">
        <f>Audit!A219</f>
        <v>0</v>
      </c>
      <c r="B1453" s="127" t="str">
        <f>IFERROR(INDEX(GUTS!AI1454:'GUTS'!BH1454,MATCH(1,GUTS!AK1454:'GUTS'!BI1454,0)),"")</f>
        <v/>
      </c>
      <c r="C1453" s="127" t="str">
        <f>IFERROR(INDEX(GUTS!AJ1454:'GUTS'!BH1454,MATCH(1,GUTS!AK1454:'GUTS'!BI1454,0)),"")</f>
        <v/>
      </c>
      <c r="D1453" s="127" t="str">
        <f>IFERROR(INDEX(GUTS!AI1454:'GUTS'!BH1454,MATCH(2,GUTS!AK1454:'GUTS'!BI1454,0)),"")</f>
        <v/>
      </c>
      <c r="E1453" s="127" t="str">
        <f>IFERROR(INDEX(GUTS!AJ1454:'GUTS'!BH1454,MATCH(2,GUTS!AK1454:'GUTS'!BI1454,0)),"")</f>
        <v/>
      </c>
      <c r="F1453" s="127" t="str">
        <f>IFERROR(INDEX(GUTS!AI1454:'GUTS'!BH1454,MATCH(3,GUTS!AK1454:'GUTS'!BI1454,0)),"")</f>
        <v/>
      </c>
      <c r="G1453" s="127" t="str">
        <f>IFERROR(INDEX(GUTS!AJ1454:'GUTS'!BH1454,MATCH(3,GUTS!AK1454:'GUTS'!BI1454,0)),"")</f>
        <v/>
      </c>
      <c r="H1453" s="127" t="str">
        <f>IFERROR(INDEX(GUTS!AI1454:'GUTS'!BH1454,MATCH(4,GUTS!AK1454:'GUTS'!BI1454,0)),"")</f>
        <v/>
      </c>
      <c r="I1453" s="127" t="str">
        <f>IFERROR(INDEX(GUTS!AJ1454:'GUTS'!BH1454,MATCH(4,GUTS!AK1454:'GUTS'!BI1454,0)),"")</f>
        <v/>
      </c>
      <c r="J1453" s="127" t="str">
        <f>IFERROR(INDEX(GUTS!AI1454:'GUTS'!BH1454,MATCH(5,GUTS!AK1454:'GUTS'!BI1454,0)),"")</f>
        <v/>
      </c>
      <c r="K1453" s="127" t="str">
        <f>IFERROR(INDEX(GUTS!AJ1454:'GUTS'!BH1454,MATCH(5,GUTS!AK1454:'GUTS'!BI1454,0)),"")</f>
        <v/>
      </c>
      <c r="L1453" s="127" t="str">
        <f>IFERROR(INDEX(GUTS!AI1454:'GUTS'!BH1454,MATCH(6,GUTS!AK1454:'GUTS'!BI1454,0)),"")</f>
        <v/>
      </c>
      <c r="M1453" s="127" t="str">
        <f>IFERROR(INDEX(GUTS!AJ1454:'GUTS'!BH1454,MATCH(6,GUTS!AK1454:'GUTS'!BI1454,0)),"")</f>
        <v/>
      </c>
      <c r="N1453" s="127">
        <f>Audit!X219</f>
        <v>0</v>
      </c>
      <c r="O1453" s="127">
        <f>Audit!K219</f>
        <v>0</v>
      </c>
      <c r="P1453" s="127">
        <f>Audit!L219</f>
        <v>0</v>
      </c>
    </row>
    <row r="1454" spans="1:16" hidden="1">
      <c r="A1454" s="127">
        <f>Audit!A220</f>
        <v>0</v>
      </c>
      <c r="B1454" s="127" t="str">
        <f>IFERROR(INDEX(GUTS!AI1455:'GUTS'!BH1455,MATCH(1,GUTS!AK1455:'GUTS'!BI1455,0)),"")</f>
        <v/>
      </c>
      <c r="C1454" s="127" t="str">
        <f>IFERROR(INDEX(GUTS!AJ1455:'GUTS'!BH1455,MATCH(1,GUTS!AK1455:'GUTS'!BI1455,0)),"")</f>
        <v/>
      </c>
      <c r="D1454" s="127" t="str">
        <f>IFERROR(INDEX(GUTS!AI1455:'GUTS'!BH1455,MATCH(2,GUTS!AK1455:'GUTS'!BI1455,0)),"")</f>
        <v/>
      </c>
      <c r="E1454" s="127" t="str">
        <f>IFERROR(INDEX(GUTS!AJ1455:'GUTS'!BH1455,MATCH(2,GUTS!AK1455:'GUTS'!BI1455,0)),"")</f>
        <v/>
      </c>
      <c r="F1454" s="127" t="str">
        <f>IFERROR(INDEX(GUTS!AI1455:'GUTS'!BH1455,MATCH(3,GUTS!AK1455:'GUTS'!BI1455,0)),"")</f>
        <v/>
      </c>
      <c r="G1454" s="127" t="str">
        <f>IFERROR(INDEX(GUTS!AJ1455:'GUTS'!BH1455,MATCH(3,GUTS!AK1455:'GUTS'!BI1455,0)),"")</f>
        <v/>
      </c>
      <c r="H1454" s="127" t="str">
        <f>IFERROR(INDEX(GUTS!AI1455:'GUTS'!BH1455,MATCH(4,GUTS!AK1455:'GUTS'!BI1455,0)),"")</f>
        <v/>
      </c>
      <c r="I1454" s="127" t="str">
        <f>IFERROR(INDEX(GUTS!AJ1455:'GUTS'!BH1455,MATCH(4,GUTS!AK1455:'GUTS'!BI1455,0)),"")</f>
        <v/>
      </c>
      <c r="J1454" s="127" t="str">
        <f>IFERROR(INDEX(GUTS!AI1455:'GUTS'!BH1455,MATCH(5,GUTS!AK1455:'GUTS'!BI1455,0)),"")</f>
        <v/>
      </c>
      <c r="K1454" s="127" t="str">
        <f>IFERROR(INDEX(GUTS!AJ1455:'GUTS'!BH1455,MATCH(5,GUTS!AK1455:'GUTS'!BI1455,0)),"")</f>
        <v/>
      </c>
      <c r="L1454" s="127" t="str">
        <f>IFERROR(INDEX(GUTS!AI1455:'GUTS'!BH1455,MATCH(6,GUTS!AK1455:'GUTS'!BI1455,0)),"")</f>
        <v/>
      </c>
      <c r="M1454" s="127" t="str">
        <f>IFERROR(INDEX(GUTS!AJ1455:'GUTS'!BH1455,MATCH(6,GUTS!AK1455:'GUTS'!BI1455,0)),"")</f>
        <v/>
      </c>
      <c r="N1454" s="127">
        <f>Audit!X220</f>
        <v>0</v>
      </c>
      <c r="O1454" s="127">
        <f>Audit!K220</f>
        <v>0</v>
      </c>
      <c r="P1454" s="127">
        <f>Audit!L220</f>
        <v>0</v>
      </c>
    </row>
    <row r="1455" spans="1:16" hidden="1">
      <c r="A1455" s="127">
        <f>Audit!A221</f>
        <v>0</v>
      </c>
      <c r="B1455" s="127" t="str">
        <f>IFERROR(INDEX(GUTS!AI1456:'GUTS'!BH1456,MATCH(1,GUTS!AK1456:'GUTS'!BI1456,0)),"")</f>
        <v/>
      </c>
      <c r="C1455" s="127" t="str">
        <f>IFERROR(INDEX(GUTS!AJ1456:'GUTS'!BH1456,MATCH(1,GUTS!AK1456:'GUTS'!BI1456,0)),"")</f>
        <v/>
      </c>
      <c r="D1455" s="127" t="str">
        <f>IFERROR(INDEX(GUTS!AI1456:'GUTS'!BH1456,MATCH(2,GUTS!AK1456:'GUTS'!BI1456,0)),"")</f>
        <v/>
      </c>
      <c r="E1455" s="127" t="str">
        <f>IFERROR(INDEX(GUTS!AJ1456:'GUTS'!BH1456,MATCH(2,GUTS!AK1456:'GUTS'!BI1456,0)),"")</f>
        <v/>
      </c>
      <c r="F1455" s="127" t="str">
        <f>IFERROR(INDEX(GUTS!AI1456:'GUTS'!BH1456,MATCH(3,GUTS!AK1456:'GUTS'!BI1456,0)),"")</f>
        <v/>
      </c>
      <c r="G1455" s="127" t="str">
        <f>IFERROR(INDEX(GUTS!AJ1456:'GUTS'!BH1456,MATCH(3,GUTS!AK1456:'GUTS'!BI1456,0)),"")</f>
        <v/>
      </c>
      <c r="H1455" s="127" t="str">
        <f>IFERROR(INDEX(GUTS!AI1456:'GUTS'!BH1456,MATCH(4,GUTS!AK1456:'GUTS'!BI1456,0)),"")</f>
        <v/>
      </c>
      <c r="I1455" s="127" t="str">
        <f>IFERROR(INDEX(GUTS!AJ1456:'GUTS'!BH1456,MATCH(4,GUTS!AK1456:'GUTS'!BI1456,0)),"")</f>
        <v/>
      </c>
      <c r="J1455" s="127" t="str">
        <f>IFERROR(INDEX(GUTS!AI1456:'GUTS'!BH1456,MATCH(5,GUTS!AK1456:'GUTS'!BI1456,0)),"")</f>
        <v/>
      </c>
      <c r="K1455" s="127" t="str">
        <f>IFERROR(INDEX(GUTS!AJ1456:'GUTS'!BH1456,MATCH(5,GUTS!AK1456:'GUTS'!BI1456,0)),"")</f>
        <v/>
      </c>
      <c r="L1455" s="127" t="str">
        <f>IFERROR(INDEX(GUTS!AI1456:'GUTS'!BH1456,MATCH(6,GUTS!AK1456:'GUTS'!BI1456,0)),"")</f>
        <v/>
      </c>
      <c r="M1455" s="127" t="str">
        <f>IFERROR(INDEX(GUTS!AJ1456:'GUTS'!BH1456,MATCH(6,GUTS!AK1456:'GUTS'!BI1456,0)),"")</f>
        <v/>
      </c>
      <c r="N1455" s="127">
        <f>Audit!X221</f>
        <v>0</v>
      </c>
      <c r="O1455" s="127">
        <f>Audit!K221</f>
        <v>0</v>
      </c>
      <c r="P1455" s="127">
        <f>Audit!L221</f>
        <v>0</v>
      </c>
    </row>
    <row r="1456" spans="1:16" hidden="1">
      <c r="A1456" s="127">
        <f>Audit!A222</f>
        <v>0</v>
      </c>
      <c r="B1456" s="127" t="str">
        <f>IFERROR(INDEX(GUTS!AI1457:'GUTS'!BH1457,MATCH(1,GUTS!AK1457:'GUTS'!BI1457,0)),"")</f>
        <v/>
      </c>
      <c r="C1456" s="127" t="str">
        <f>IFERROR(INDEX(GUTS!AJ1457:'GUTS'!BH1457,MATCH(1,GUTS!AK1457:'GUTS'!BI1457,0)),"")</f>
        <v/>
      </c>
      <c r="D1456" s="127" t="str">
        <f>IFERROR(INDEX(GUTS!AI1457:'GUTS'!BH1457,MATCH(2,GUTS!AK1457:'GUTS'!BI1457,0)),"")</f>
        <v/>
      </c>
      <c r="E1456" s="127" t="str">
        <f>IFERROR(INDEX(GUTS!AJ1457:'GUTS'!BH1457,MATCH(2,GUTS!AK1457:'GUTS'!BI1457,0)),"")</f>
        <v/>
      </c>
      <c r="F1456" s="127" t="str">
        <f>IFERROR(INDEX(GUTS!AI1457:'GUTS'!BH1457,MATCH(3,GUTS!AK1457:'GUTS'!BI1457,0)),"")</f>
        <v/>
      </c>
      <c r="G1456" s="127" t="str">
        <f>IFERROR(INDEX(GUTS!AJ1457:'GUTS'!BH1457,MATCH(3,GUTS!AK1457:'GUTS'!BI1457,0)),"")</f>
        <v/>
      </c>
      <c r="H1456" s="127" t="str">
        <f>IFERROR(INDEX(GUTS!AI1457:'GUTS'!BH1457,MATCH(4,GUTS!AK1457:'GUTS'!BI1457,0)),"")</f>
        <v/>
      </c>
      <c r="I1456" s="127" t="str">
        <f>IFERROR(INDEX(GUTS!AJ1457:'GUTS'!BH1457,MATCH(4,GUTS!AK1457:'GUTS'!BI1457,0)),"")</f>
        <v/>
      </c>
      <c r="J1456" s="127" t="str">
        <f>IFERROR(INDEX(GUTS!AI1457:'GUTS'!BH1457,MATCH(5,GUTS!AK1457:'GUTS'!BI1457,0)),"")</f>
        <v/>
      </c>
      <c r="K1456" s="127" t="str">
        <f>IFERROR(INDEX(GUTS!AJ1457:'GUTS'!BH1457,MATCH(5,GUTS!AK1457:'GUTS'!BI1457,0)),"")</f>
        <v/>
      </c>
      <c r="L1456" s="127" t="str">
        <f>IFERROR(INDEX(GUTS!AI1457:'GUTS'!BH1457,MATCH(6,GUTS!AK1457:'GUTS'!BI1457,0)),"")</f>
        <v/>
      </c>
      <c r="M1456" s="127" t="str">
        <f>IFERROR(INDEX(GUTS!AJ1457:'GUTS'!BH1457,MATCH(6,GUTS!AK1457:'GUTS'!BI1457,0)),"")</f>
        <v/>
      </c>
      <c r="N1456" s="127">
        <f>Audit!X222</f>
        <v>0</v>
      </c>
      <c r="O1456" s="127">
        <f>Audit!K222</f>
        <v>0</v>
      </c>
      <c r="P1456" s="127">
        <f>Audit!L222</f>
        <v>0</v>
      </c>
    </row>
    <row r="1457" spans="1:16" hidden="1">
      <c r="A1457" s="127">
        <f>Audit!A223</f>
        <v>0</v>
      </c>
      <c r="B1457" s="127" t="str">
        <f>IFERROR(INDEX(GUTS!AI1458:'GUTS'!BH1458,MATCH(1,GUTS!AK1458:'GUTS'!BI1458,0)),"")</f>
        <v/>
      </c>
      <c r="C1457" s="127" t="str">
        <f>IFERROR(INDEX(GUTS!AJ1458:'GUTS'!BH1458,MATCH(1,GUTS!AK1458:'GUTS'!BI1458,0)),"")</f>
        <v/>
      </c>
      <c r="D1457" s="127" t="str">
        <f>IFERROR(INDEX(GUTS!AI1458:'GUTS'!BH1458,MATCH(2,GUTS!AK1458:'GUTS'!BI1458,0)),"")</f>
        <v/>
      </c>
      <c r="E1457" s="127" t="str">
        <f>IFERROR(INDEX(GUTS!AJ1458:'GUTS'!BH1458,MATCH(2,GUTS!AK1458:'GUTS'!BI1458,0)),"")</f>
        <v/>
      </c>
      <c r="F1457" s="127" t="str">
        <f>IFERROR(INDEX(GUTS!AI1458:'GUTS'!BH1458,MATCH(3,GUTS!AK1458:'GUTS'!BI1458,0)),"")</f>
        <v/>
      </c>
      <c r="G1457" s="127" t="str">
        <f>IFERROR(INDEX(GUTS!AJ1458:'GUTS'!BH1458,MATCH(3,GUTS!AK1458:'GUTS'!BI1458,0)),"")</f>
        <v/>
      </c>
      <c r="H1457" s="127" t="str">
        <f>IFERROR(INDEX(GUTS!AI1458:'GUTS'!BH1458,MATCH(4,GUTS!AK1458:'GUTS'!BI1458,0)),"")</f>
        <v/>
      </c>
      <c r="I1457" s="127" t="str">
        <f>IFERROR(INDEX(GUTS!AJ1458:'GUTS'!BH1458,MATCH(4,GUTS!AK1458:'GUTS'!BI1458,0)),"")</f>
        <v/>
      </c>
      <c r="J1457" s="127" t="str">
        <f>IFERROR(INDEX(GUTS!AI1458:'GUTS'!BH1458,MATCH(5,GUTS!AK1458:'GUTS'!BI1458,0)),"")</f>
        <v/>
      </c>
      <c r="K1457" s="127" t="str">
        <f>IFERROR(INDEX(GUTS!AJ1458:'GUTS'!BH1458,MATCH(5,GUTS!AK1458:'GUTS'!BI1458,0)),"")</f>
        <v/>
      </c>
      <c r="L1457" s="127" t="str">
        <f>IFERROR(INDEX(GUTS!AI1458:'GUTS'!BH1458,MATCH(6,GUTS!AK1458:'GUTS'!BI1458,0)),"")</f>
        <v/>
      </c>
      <c r="M1457" s="127" t="str">
        <f>IFERROR(INDEX(GUTS!AJ1458:'GUTS'!BH1458,MATCH(6,GUTS!AK1458:'GUTS'!BI1458,0)),"")</f>
        <v/>
      </c>
      <c r="N1457" s="127">
        <f>Audit!X223</f>
        <v>0</v>
      </c>
      <c r="O1457" s="127">
        <f>Audit!K223</f>
        <v>0</v>
      </c>
      <c r="P1457" s="127">
        <f>Audit!L223</f>
        <v>0</v>
      </c>
    </row>
    <row r="1458" spans="1:16" hidden="1">
      <c r="A1458" s="127">
        <f>Audit!A224</f>
        <v>0</v>
      </c>
      <c r="B1458" s="127" t="str">
        <f>IFERROR(INDEX(GUTS!AI1459:'GUTS'!BH1459,MATCH(1,GUTS!AK1459:'GUTS'!BI1459,0)),"")</f>
        <v/>
      </c>
      <c r="C1458" s="127" t="str">
        <f>IFERROR(INDEX(GUTS!AJ1459:'GUTS'!BH1459,MATCH(1,GUTS!AK1459:'GUTS'!BI1459,0)),"")</f>
        <v/>
      </c>
      <c r="D1458" s="127" t="str">
        <f>IFERROR(INDEX(GUTS!AI1459:'GUTS'!BH1459,MATCH(2,GUTS!AK1459:'GUTS'!BI1459,0)),"")</f>
        <v/>
      </c>
      <c r="E1458" s="127" t="str">
        <f>IFERROR(INDEX(GUTS!AJ1459:'GUTS'!BH1459,MATCH(2,GUTS!AK1459:'GUTS'!BI1459,0)),"")</f>
        <v/>
      </c>
      <c r="F1458" s="127" t="str">
        <f>IFERROR(INDEX(GUTS!AI1459:'GUTS'!BH1459,MATCH(3,GUTS!AK1459:'GUTS'!BI1459,0)),"")</f>
        <v/>
      </c>
      <c r="G1458" s="127" t="str">
        <f>IFERROR(INDEX(GUTS!AJ1459:'GUTS'!BH1459,MATCH(3,GUTS!AK1459:'GUTS'!BI1459,0)),"")</f>
        <v/>
      </c>
      <c r="H1458" s="127" t="str">
        <f>IFERROR(INDEX(GUTS!AI1459:'GUTS'!BH1459,MATCH(4,GUTS!AK1459:'GUTS'!BI1459,0)),"")</f>
        <v/>
      </c>
      <c r="I1458" s="127" t="str">
        <f>IFERROR(INDEX(GUTS!AJ1459:'GUTS'!BH1459,MATCH(4,GUTS!AK1459:'GUTS'!BI1459,0)),"")</f>
        <v/>
      </c>
      <c r="J1458" s="127" t="str">
        <f>IFERROR(INDEX(GUTS!AI1459:'GUTS'!BH1459,MATCH(5,GUTS!AK1459:'GUTS'!BI1459,0)),"")</f>
        <v/>
      </c>
      <c r="K1458" s="127" t="str">
        <f>IFERROR(INDEX(GUTS!AJ1459:'GUTS'!BH1459,MATCH(5,GUTS!AK1459:'GUTS'!BI1459,0)),"")</f>
        <v/>
      </c>
      <c r="L1458" s="127" t="str">
        <f>IFERROR(INDEX(GUTS!AI1459:'GUTS'!BH1459,MATCH(6,GUTS!AK1459:'GUTS'!BI1459,0)),"")</f>
        <v/>
      </c>
      <c r="M1458" s="127" t="str">
        <f>IFERROR(INDEX(GUTS!AJ1459:'GUTS'!BH1459,MATCH(6,GUTS!AK1459:'GUTS'!BI1459,0)),"")</f>
        <v/>
      </c>
      <c r="N1458" s="127">
        <f>Audit!X224</f>
        <v>0</v>
      </c>
      <c r="O1458" s="127">
        <f>Audit!K224</f>
        <v>0</v>
      </c>
      <c r="P1458" s="127">
        <f>Audit!L224</f>
        <v>0</v>
      </c>
    </row>
    <row r="1459" spans="1:16" hidden="1">
      <c r="A1459" s="127">
        <f>Audit!A225</f>
        <v>0</v>
      </c>
      <c r="B1459" s="127" t="str">
        <f>IFERROR(INDEX(GUTS!AI1460:'GUTS'!BH1460,MATCH(1,GUTS!AK1460:'GUTS'!BI1460,0)),"")</f>
        <v/>
      </c>
      <c r="C1459" s="127" t="str">
        <f>IFERROR(INDEX(GUTS!AJ1460:'GUTS'!BH1460,MATCH(1,GUTS!AK1460:'GUTS'!BI1460,0)),"")</f>
        <v/>
      </c>
      <c r="D1459" s="127" t="str">
        <f>IFERROR(INDEX(GUTS!AI1460:'GUTS'!BH1460,MATCH(2,GUTS!AK1460:'GUTS'!BI1460,0)),"")</f>
        <v/>
      </c>
      <c r="E1459" s="127" t="str">
        <f>IFERROR(INDEX(GUTS!AJ1460:'GUTS'!BH1460,MATCH(2,GUTS!AK1460:'GUTS'!BI1460,0)),"")</f>
        <v/>
      </c>
      <c r="F1459" s="127" t="str">
        <f>IFERROR(INDEX(GUTS!AI1460:'GUTS'!BH1460,MATCH(3,GUTS!AK1460:'GUTS'!BI1460,0)),"")</f>
        <v/>
      </c>
      <c r="G1459" s="127" t="str">
        <f>IFERROR(INDEX(GUTS!AJ1460:'GUTS'!BH1460,MATCH(3,GUTS!AK1460:'GUTS'!BI1460,0)),"")</f>
        <v/>
      </c>
      <c r="H1459" s="127" t="str">
        <f>IFERROR(INDEX(GUTS!AI1460:'GUTS'!BH1460,MATCH(4,GUTS!AK1460:'GUTS'!BI1460,0)),"")</f>
        <v/>
      </c>
      <c r="I1459" s="127" t="str">
        <f>IFERROR(INDEX(GUTS!AJ1460:'GUTS'!BH1460,MATCH(4,GUTS!AK1460:'GUTS'!BI1460,0)),"")</f>
        <v/>
      </c>
      <c r="J1459" s="127" t="str">
        <f>IFERROR(INDEX(GUTS!AI1460:'GUTS'!BH1460,MATCH(5,GUTS!AK1460:'GUTS'!BI1460,0)),"")</f>
        <v/>
      </c>
      <c r="K1459" s="127" t="str">
        <f>IFERROR(INDEX(GUTS!AJ1460:'GUTS'!BH1460,MATCH(5,GUTS!AK1460:'GUTS'!BI1460,0)),"")</f>
        <v/>
      </c>
      <c r="L1459" s="127" t="str">
        <f>IFERROR(INDEX(GUTS!AI1460:'GUTS'!BH1460,MATCH(6,GUTS!AK1460:'GUTS'!BI1460,0)),"")</f>
        <v/>
      </c>
      <c r="M1459" s="127" t="str">
        <f>IFERROR(INDEX(GUTS!AJ1460:'GUTS'!BH1460,MATCH(6,GUTS!AK1460:'GUTS'!BI1460,0)),"")</f>
        <v/>
      </c>
      <c r="N1459" s="127">
        <f>Audit!X225</f>
        <v>0</v>
      </c>
      <c r="O1459" s="127">
        <f>Audit!K225</f>
        <v>0</v>
      </c>
      <c r="P1459" s="127">
        <f>Audit!L225</f>
        <v>0</v>
      </c>
    </row>
    <row r="1460" spans="1:16" hidden="1">
      <c r="A1460" s="127">
        <f>Audit!A226</f>
        <v>0</v>
      </c>
      <c r="B1460" s="127" t="str">
        <f>IFERROR(INDEX(GUTS!AI1461:'GUTS'!BH1461,MATCH(1,GUTS!AK1461:'GUTS'!BI1461,0)),"")</f>
        <v/>
      </c>
      <c r="C1460" s="127" t="str">
        <f>IFERROR(INDEX(GUTS!AJ1461:'GUTS'!BH1461,MATCH(1,GUTS!AK1461:'GUTS'!BI1461,0)),"")</f>
        <v/>
      </c>
      <c r="D1460" s="127" t="str">
        <f>IFERROR(INDEX(GUTS!AI1461:'GUTS'!BH1461,MATCH(2,GUTS!AK1461:'GUTS'!BI1461,0)),"")</f>
        <v/>
      </c>
      <c r="E1460" s="127" t="str">
        <f>IFERROR(INDEX(GUTS!AJ1461:'GUTS'!BH1461,MATCH(2,GUTS!AK1461:'GUTS'!BI1461,0)),"")</f>
        <v/>
      </c>
      <c r="F1460" s="127" t="str">
        <f>IFERROR(INDEX(GUTS!AI1461:'GUTS'!BH1461,MATCH(3,GUTS!AK1461:'GUTS'!BI1461,0)),"")</f>
        <v/>
      </c>
      <c r="G1460" s="127" t="str">
        <f>IFERROR(INDEX(GUTS!AJ1461:'GUTS'!BH1461,MATCH(3,GUTS!AK1461:'GUTS'!BI1461,0)),"")</f>
        <v/>
      </c>
      <c r="H1460" s="127" t="str">
        <f>IFERROR(INDEX(GUTS!AI1461:'GUTS'!BH1461,MATCH(4,GUTS!AK1461:'GUTS'!BI1461,0)),"")</f>
        <v/>
      </c>
      <c r="I1460" s="127" t="str">
        <f>IFERROR(INDEX(GUTS!AJ1461:'GUTS'!BH1461,MATCH(4,GUTS!AK1461:'GUTS'!BI1461,0)),"")</f>
        <v/>
      </c>
      <c r="J1460" s="127" t="str">
        <f>IFERROR(INDEX(GUTS!AI1461:'GUTS'!BH1461,MATCH(5,GUTS!AK1461:'GUTS'!BI1461,0)),"")</f>
        <v/>
      </c>
      <c r="K1460" s="127" t="str">
        <f>IFERROR(INDEX(GUTS!AJ1461:'GUTS'!BH1461,MATCH(5,GUTS!AK1461:'GUTS'!BI1461,0)),"")</f>
        <v/>
      </c>
      <c r="L1460" s="127" t="str">
        <f>IFERROR(INDEX(GUTS!AI1461:'GUTS'!BH1461,MATCH(6,GUTS!AK1461:'GUTS'!BI1461,0)),"")</f>
        <v/>
      </c>
      <c r="M1460" s="127" t="str">
        <f>IFERROR(INDEX(GUTS!AJ1461:'GUTS'!BH1461,MATCH(6,GUTS!AK1461:'GUTS'!BI1461,0)),"")</f>
        <v/>
      </c>
      <c r="N1460" s="127">
        <f>Audit!X226</f>
        <v>0</v>
      </c>
      <c r="O1460" s="127">
        <f>Audit!K226</f>
        <v>0</v>
      </c>
      <c r="P1460" s="127">
        <f>Audit!L226</f>
        <v>0</v>
      </c>
    </row>
    <row r="1461" spans="1:16" hidden="1">
      <c r="A1461" s="127">
        <f>Audit!A227</f>
        <v>0</v>
      </c>
      <c r="B1461" s="127" t="str">
        <f>IFERROR(INDEX(GUTS!AI1462:'GUTS'!BH1462,MATCH(1,GUTS!AK1462:'GUTS'!BI1462,0)),"")</f>
        <v/>
      </c>
      <c r="C1461" s="127" t="str">
        <f>IFERROR(INDEX(GUTS!AJ1462:'GUTS'!BH1462,MATCH(1,GUTS!AK1462:'GUTS'!BI1462,0)),"")</f>
        <v/>
      </c>
      <c r="D1461" s="127" t="str">
        <f>IFERROR(INDEX(GUTS!AI1462:'GUTS'!BH1462,MATCH(2,GUTS!AK1462:'GUTS'!BI1462,0)),"")</f>
        <v/>
      </c>
      <c r="E1461" s="127" t="str">
        <f>IFERROR(INDEX(GUTS!AJ1462:'GUTS'!BH1462,MATCH(2,GUTS!AK1462:'GUTS'!BI1462,0)),"")</f>
        <v/>
      </c>
      <c r="F1461" s="127" t="str">
        <f>IFERROR(INDEX(GUTS!AI1462:'GUTS'!BH1462,MATCH(3,GUTS!AK1462:'GUTS'!BI1462,0)),"")</f>
        <v/>
      </c>
      <c r="G1461" s="127" t="str">
        <f>IFERROR(INDEX(GUTS!AJ1462:'GUTS'!BH1462,MATCH(3,GUTS!AK1462:'GUTS'!BI1462,0)),"")</f>
        <v/>
      </c>
      <c r="H1461" s="127" t="str">
        <f>IFERROR(INDEX(GUTS!AI1462:'GUTS'!BH1462,MATCH(4,GUTS!AK1462:'GUTS'!BI1462,0)),"")</f>
        <v/>
      </c>
      <c r="I1461" s="127" t="str">
        <f>IFERROR(INDEX(GUTS!AJ1462:'GUTS'!BH1462,MATCH(4,GUTS!AK1462:'GUTS'!BI1462,0)),"")</f>
        <v/>
      </c>
      <c r="J1461" s="127" t="str">
        <f>IFERROR(INDEX(GUTS!AI1462:'GUTS'!BH1462,MATCH(5,GUTS!AK1462:'GUTS'!BI1462,0)),"")</f>
        <v/>
      </c>
      <c r="K1461" s="127" t="str">
        <f>IFERROR(INDEX(GUTS!AJ1462:'GUTS'!BH1462,MATCH(5,GUTS!AK1462:'GUTS'!BI1462,0)),"")</f>
        <v/>
      </c>
      <c r="L1461" s="127" t="str">
        <f>IFERROR(INDEX(GUTS!AI1462:'GUTS'!BH1462,MATCH(6,GUTS!AK1462:'GUTS'!BI1462,0)),"")</f>
        <v/>
      </c>
      <c r="M1461" s="127" t="str">
        <f>IFERROR(INDEX(GUTS!AJ1462:'GUTS'!BH1462,MATCH(6,GUTS!AK1462:'GUTS'!BI1462,0)),"")</f>
        <v/>
      </c>
      <c r="N1461" s="127">
        <f>Audit!X227</f>
        <v>0</v>
      </c>
      <c r="O1461" s="127">
        <f>Audit!K227</f>
        <v>0</v>
      </c>
      <c r="P1461" s="127">
        <f>Audit!L227</f>
        <v>0</v>
      </c>
    </row>
    <row r="1462" spans="1:16" hidden="1">
      <c r="A1462" s="127">
        <f>Audit!A228</f>
        <v>0</v>
      </c>
      <c r="B1462" s="127" t="str">
        <f>IFERROR(INDEX(GUTS!AI1463:'GUTS'!BH1463,MATCH(1,GUTS!AK1463:'GUTS'!BI1463,0)),"")</f>
        <v/>
      </c>
      <c r="C1462" s="127" t="str">
        <f>IFERROR(INDEX(GUTS!AJ1463:'GUTS'!BH1463,MATCH(1,GUTS!AK1463:'GUTS'!BI1463,0)),"")</f>
        <v/>
      </c>
      <c r="D1462" s="127" t="str">
        <f>IFERROR(INDEX(GUTS!AI1463:'GUTS'!BH1463,MATCH(2,GUTS!AK1463:'GUTS'!BI1463,0)),"")</f>
        <v/>
      </c>
      <c r="E1462" s="127" t="str">
        <f>IFERROR(INDEX(GUTS!AJ1463:'GUTS'!BH1463,MATCH(2,GUTS!AK1463:'GUTS'!BI1463,0)),"")</f>
        <v/>
      </c>
      <c r="F1462" s="127" t="str">
        <f>IFERROR(INDEX(GUTS!AI1463:'GUTS'!BH1463,MATCH(3,GUTS!AK1463:'GUTS'!BI1463,0)),"")</f>
        <v/>
      </c>
      <c r="G1462" s="127" t="str">
        <f>IFERROR(INDEX(GUTS!AJ1463:'GUTS'!BH1463,MATCH(3,GUTS!AK1463:'GUTS'!BI1463,0)),"")</f>
        <v/>
      </c>
      <c r="H1462" s="127" t="str">
        <f>IFERROR(INDEX(GUTS!AI1463:'GUTS'!BH1463,MATCH(4,GUTS!AK1463:'GUTS'!BI1463,0)),"")</f>
        <v/>
      </c>
      <c r="I1462" s="127" t="str">
        <f>IFERROR(INDEX(GUTS!AJ1463:'GUTS'!BH1463,MATCH(4,GUTS!AK1463:'GUTS'!BI1463,0)),"")</f>
        <v/>
      </c>
      <c r="J1462" s="127" t="str">
        <f>IFERROR(INDEX(GUTS!AI1463:'GUTS'!BH1463,MATCH(5,GUTS!AK1463:'GUTS'!BI1463,0)),"")</f>
        <v/>
      </c>
      <c r="K1462" s="127" t="str">
        <f>IFERROR(INDEX(GUTS!AJ1463:'GUTS'!BH1463,MATCH(5,GUTS!AK1463:'GUTS'!BI1463,0)),"")</f>
        <v/>
      </c>
      <c r="L1462" s="127" t="str">
        <f>IFERROR(INDEX(GUTS!AI1463:'GUTS'!BH1463,MATCH(6,GUTS!AK1463:'GUTS'!BI1463,0)),"")</f>
        <v/>
      </c>
      <c r="M1462" s="127" t="str">
        <f>IFERROR(INDEX(GUTS!AJ1463:'GUTS'!BH1463,MATCH(6,GUTS!AK1463:'GUTS'!BI1463,0)),"")</f>
        <v/>
      </c>
      <c r="N1462" s="127">
        <f>Audit!X228</f>
        <v>0</v>
      </c>
      <c r="O1462" s="127">
        <f>Audit!K228</f>
        <v>0</v>
      </c>
      <c r="P1462" s="127">
        <f>Audit!L228</f>
        <v>0</v>
      </c>
    </row>
    <row r="1463" spans="1:16" hidden="1">
      <c r="A1463" s="127">
        <f>Audit!A229</f>
        <v>0</v>
      </c>
      <c r="B1463" s="127" t="str">
        <f>IFERROR(INDEX(GUTS!AI1464:'GUTS'!BH1464,MATCH(1,GUTS!AK1464:'GUTS'!BI1464,0)),"")</f>
        <v/>
      </c>
      <c r="C1463" s="127" t="str">
        <f>IFERROR(INDEX(GUTS!AJ1464:'GUTS'!BH1464,MATCH(1,GUTS!AK1464:'GUTS'!BI1464,0)),"")</f>
        <v/>
      </c>
      <c r="D1463" s="127" t="str">
        <f>IFERROR(INDEX(GUTS!AI1464:'GUTS'!BH1464,MATCH(2,GUTS!AK1464:'GUTS'!BI1464,0)),"")</f>
        <v/>
      </c>
      <c r="E1463" s="127" t="str">
        <f>IFERROR(INDEX(GUTS!AJ1464:'GUTS'!BH1464,MATCH(2,GUTS!AK1464:'GUTS'!BI1464,0)),"")</f>
        <v/>
      </c>
      <c r="F1463" s="127" t="str">
        <f>IFERROR(INDEX(GUTS!AI1464:'GUTS'!BH1464,MATCH(3,GUTS!AK1464:'GUTS'!BI1464,0)),"")</f>
        <v/>
      </c>
      <c r="G1463" s="127" t="str">
        <f>IFERROR(INDEX(GUTS!AJ1464:'GUTS'!BH1464,MATCH(3,GUTS!AK1464:'GUTS'!BI1464,0)),"")</f>
        <v/>
      </c>
      <c r="H1463" s="127" t="str">
        <f>IFERROR(INDEX(GUTS!AI1464:'GUTS'!BH1464,MATCH(4,GUTS!AK1464:'GUTS'!BI1464,0)),"")</f>
        <v/>
      </c>
      <c r="I1463" s="127" t="str">
        <f>IFERROR(INDEX(GUTS!AJ1464:'GUTS'!BH1464,MATCH(4,GUTS!AK1464:'GUTS'!BI1464,0)),"")</f>
        <v/>
      </c>
      <c r="J1463" s="127" t="str">
        <f>IFERROR(INDEX(GUTS!AI1464:'GUTS'!BH1464,MATCH(5,GUTS!AK1464:'GUTS'!BI1464,0)),"")</f>
        <v/>
      </c>
      <c r="K1463" s="127" t="str">
        <f>IFERROR(INDEX(GUTS!AJ1464:'GUTS'!BH1464,MATCH(5,GUTS!AK1464:'GUTS'!BI1464,0)),"")</f>
        <v/>
      </c>
      <c r="L1463" s="127" t="str">
        <f>IFERROR(INDEX(GUTS!AI1464:'GUTS'!BH1464,MATCH(6,GUTS!AK1464:'GUTS'!BI1464,0)),"")</f>
        <v/>
      </c>
      <c r="M1463" s="127" t="str">
        <f>IFERROR(INDEX(GUTS!AJ1464:'GUTS'!BH1464,MATCH(6,GUTS!AK1464:'GUTS'!BI1464,0)),"")</f>
        <v/>
      </c>
      <c r="N1463" s="127">
        <f>Audit!X229</f>
        <v>0</v>
      </c>
      <c r="O1463" s="127">
        <f>Audit!K229</f>
        <v>0</v>
      </c>
      <c r="P1463" s="127">
        <f>Audit!L229</f>
        <v>0</v>
      </c>
    </row>
    <row r="1464" spans="1:16" hidden="1">
      <c r="A1464" s="127">
        <f>Audit!A230</f>
        <v>0</v>
      </c>
      <c r="B1464" s="127" t="str">
        <f>IFERROR(INDEX(GUTS!AI1465:'GUTS'!BH1465,MATCH(1,GUTS!AK1465:'GUTS'!BI1465,0)),"")</f>
        <v/>
      </c>
      <c r="C1464" s="127" t="str">
        <f>IFERROR(INDEX(GUTS!AJ1465:'GUTS'!BH1465,MATCH(1,GUTS!AK1465:'GUTS'!BI1465,0)),"")</f>
        <v/>
      </c>
      <c r="D1464" s="127" t="str">
        <f>IFERROR(INDEX(GUTS!AI1465:'GUTS'!BH1465,MATCH(2,GUTS!AK1465:'GUTS'!BI1465,0)),"")</f>
        <v/>
      </c>
      <c r="E1464" s="127" t="str">
        <f>IFERROR(INDEX(GUTS!AJ1465:'GUTS'!BH1465,MATCH(2,GUTS!AK1465:'GUTS'!BI1465,0)),"")</f>
        <v/>
      </c>
      <c r="F1464" s="127" t="str">
        <f>IFERROR(INDEX(GUTS!AI1465:'GUTS'!BH1465,MATCH(3,GUTS!AK1465:'GUTS'!BI1465,0)),"")</f>
        <v/>
      </c>
      <c r="G1464" s="127" t="str">
        <f>IFERROR(INDEX(GUTS!AJ1465:'GUTS'!BH1465,MATCH(3,GUTS!AK1465:'GUTS'!BI1465,0)),"")</f>
        <v/>
      </c>
      <c r="H1464" s="127" t="str">
        <f>IFERROR(INDEX(GUTS!AI1465:'GUTS'!BH1465,MATCH(4,GUTS!AK1465:'GUTS'!BI1465,0)),"")</f>
        <v/>
      </c>
      <c r="I1464" s="127" t="str">
        <f>IFERROR(INDEX(GUTS!AJ1465:'GUTS'!BH1465,MATCH(4,GUTS!AK1465:'GUTS'!BI1465,0)),"")</f>
        <v/>
      </c>
      <c r="J1464" s="127" t="str">
        <f>IFERROR(INDEX(GUTS!AI1465:'GUTS'!BH1465,MATCH(5,GUTS!AK1465:'GUTS'!BI1465,0)),"")</f>
        <v/>
      </c>
      <c r="K1464" s="127" t="str">
        <f>IFERROR(INDEX(GUTS!AJ1465:'GUTS'!BH1465,MATCH(5,GUTS!AK1465:'GUTS'!BI1465,0)),"")</f>
        <v/>
      </c>
      <c r="L1464" s="127" t="str">
        <f>IFERROR(INDEX(GUTS!AI1465:'GUTS'!BH1465,MATCH(6,GUTS!AK1465:'GUTS'!BI1465,0)),"")</f>
        <v/>
      </c>
      <c r="M1464" s="127" t="str">
        <f>IFERROR(INDEX(GUTS!AJ1465:'GUTS'!BH1465,MATCH(6,GUTS!AK1465:'GUTS'!BI1465,0)),"")</f>
        <v/>
      </c>
      <c r="N1464" s="127">
        <f>Audit!X230</f>
        <v>0</v>
      </c>
      <c r="O1464" s="127">
        <f>Audit!K230</f>
        <v>0</v>
      </c>
      <c r="P1464" s="127">
        <f>Audit!L230</f>
        <v>0</v>
      </c>
    </row>
    <row r="1465" spans="1:16" hidden="1">
      <c r="A1465" s="127">
        <f>Audit!A231</f>
        <v>0</v>
      </c>
      <c r="B1465" s="127" t="str">
        <f>IFERROR(INDEX(GUTS!AI1466:'GUTS'!BH1466,MATCH(1,GUTS!AK1466:'GUTS'!BI1466,0)),"")</f>
        <v/>
      </c>
      <c r="C1465" s="127" t="str">
        <f>IFERROR(INDEX(GUTS!AJ1466:'GUTS'!BH1466,MATCH(1,GUTS!AK1466:'GUTS'!BI1466,0)),"")</f>
        <v/>
      </c>
      <c r="D1465" s="127" t="str">
        <f>IFERROR(INDEX(GUTS!AI1466:'GUTS'!BH1466,MATCH(2,GUTS!AK1466:'GUTS'!BI1466,0)),"")</f>
        <v/>
      </c>
      <c r="E1465" s="127" t="str">
        <f>IFERROR(INDEX(GUTS!AJ1466:'GUTS'!BH1466,MATCH(2,GUTS!AK1466:'GUTS'!BI1466,0)),"")</f>
        <v/>
      </c>
      <c r="F1465" s="127" t="str">
        <f>IFERROR(INDEX(GUTS!AI1466:'GUTS'!BH1466,MATCH(3,GUTS!AK1466:'GUTS'!BI1466,0)),"")</f>
        <v/>
      </c>
      <c r="G1465" s="127" t="str">
        <f>IFERROR(INDEX(GUTS!AJ1466:'GUTS'!BH1466,MATCH(3,GUTS!AK1466:'GUTS'!BI1466,0)),"")</f>
        <v/>
      </c>
      <c r="H1465" s="127" t="str">
        <f>IFERROR(INDEX(GUTS!AI1466:'GUTS'!BH1466,MATCH(4,GUTS!AK1466:'GUTS'!BI1466,0)),"")</f>
        <v/>
      </c>
      <c r="I1465" s="127" t="str">
        <f>IFERROR(INDEX(GUTS!AJ1466:'GUTS'!BH1466,MATCH(4,GUTS!AK1466:'GUTS'!BI1466,0)),"")</f>
        <v/>
      </c>
      <c r="J1465" s="127" t="str">
        <f>IFERROR(INDEX(GUTS!AI1466:'GUTS'!BH1466,MATCH(5,GUTS!AK1466:'GUTS'!BI1466,0)),"")</f>
        <v/>
      </c>
      <c r="K1465" s="127" t="str">
        <f>IFERROR(INDEX(GUTS!AJ1466:'GUTS'!BH1466,MATCH(5,GUTS!AK1466:'GUTS'!BI1466,0)),"")</f>
        <v/>
      </c>
      <c r="L1465" s="127" t="str">
        <f>IFERROR(INDEX(GUTS!AI1466:'GUTS'!BH1466,MATCH(6,GUTS!AK1466:'GUTS'!BI1466,0)),"")</f>
        <v/>
      </c>
      <c r="M1465" s="127" t="str">
        <f>IFERROR(INDEX(GUTS!AJ1466:'GUTS'!BH1466,MATCH(6,GUTS!AK1466:'GUTS'!BI1466,0)),"")</f>
        <v/>
      </c>
      <c r="N1465" s="127">
        <f>Audit!X231</f>
        <v>0</v>
      </c>
      <c r="O1465" s="127">
        <f>Audit!K231</f>
        <v>0</v>
      </c>
      <c r="P1465" s="127">
        <f>Audit!L231</f>
        <v>0</v>
      </c>
    </row>
    <row r="1466" spans="1:16" hidden="1">
      <c r="A1466" s="127">
        <f>Audit!A232</f>
        <v>0</v>
      </c>
      <c r="B1466" s="127" t="str">
        <f>IFERROR(INDEX(GUTS!AI1467:'GUTS'!BH1467,MATCH(1,GUTS!AK1467:'GUTS'!BI1467,0)),"")</f>
        <v/>
      </c>
      <c r="C1466" s="127" t="str">
        <f>IFERROR(INDEX(GUTS!AJ1467:'GUTS'!BH1467,MATCH(1,GUTS!AK1467:'GUTS'!BI1467,0)),"")</f>
        <v/>
      </c>
      <c r="D1466" s="127" t="str">
        <f>IFERROR(INDEX(GUTS!AI1467:'GUTS'!BH1467,MATCH(2,GUTS!AK1467:'GUTS'!BI1467,0)),"")</f>
        <v/>
      </c>
      <c r="E1466" s="127" t="str">
        <f>IFERROR(INDEX(GUTS!AJ1467:'GUTS'!BH1467,MATCH(2,GUTS!AK1467:'GUTS'!BI1467,0)),"")</f>
        <v/>
      </c>
      <c r="F1466" s="127" t="str">
        <f>IFERROR(INDEX(GUTS!AI1467:'GUTS'!BH1467,MATCH(3,GUTS!AK1467:'GUTS'!BI1467,0)),"")</f>
        <v/>
      </c>
      <c r="G1466" s="127" t="str">
        <f>IFERROR(INDEX(GUTS!AJ1467:'GUTS'!BH1467,MATCH(3,GUTS!AK1467:'GUTS'!BI1467,0)),"")</f>
        <v/>
      </c>
      <c r="H1466" s="127" t="str">
        <f>IFERROR(INDEX(GUTS!AI1467:'GUTS'!BH1467,MATCH(4,GUTS!AK1467:'GUTS'!BI1467,0)),"")</f>
        <v/>
      </c>
      <c r="I1466" s="127" t="str">
        <f>IFERROR(INDEX(GUTS!AJ1467:'GUTS'!BH1467,MATCH(4,GUTS!AK1467:'GUTS'!BI1467,0)),"")</f>
        <v/>
      </c>
      <c r="J1466" s="127" t="str">
        <f>IFERROR(INDEX(GUTS!AI1467:'GUTS'!BH1467,MATCH(5,GUTS!AK1467:'GUTS'!BI1467,0)),"")</f>
        <v/>
      </c>
      <c r="K1466" s="127" t="str">
        <f>IFERROR(INDEX(GUTS!AJ1467:'GUTS'!BH1467,MATCH(5,GUTS!AK1467:'GUTS'!BI1467,0)),"")</f>
        <v/>
      </c>
      <c r="L1466" s="127" t="str">
        <f>IFERROR(INDEX(GUTS!AI1467:'GUTS'!BH1467,MATCH(6,GUTS!AK1467:'GUTS'!BI1467,0)),"")</f>
        <v/>
      </c>
      <c r="M1466" s="127" t="str">
        <f>IFERROR(INDEX(GUTS!AJ1467:'GUTS'!BH1467,MATCH(6,GUTS!AK1467:'GUTS'!BI1467,0)),"")</f>
        <v/>
      </c>
      <c r="N1466" s="127">
        <f>Audit!X232</f>
        <v>0</v>
      </c>
      <c r="O1466" s="127">
        <f>Audit!K232</f>
        <v>0</v>
      </c>
      <c r="P1466" s="127">
        <f>Audit!L232</f>
        <v>0</v>
      </c>
    </row>
    <row r="1467" spans="1:16" hidden="1">
      <c r="A1467" s="127">
        <f>Audit!A233</f>
        <v>0</v>
      </c>
      <c r="B1467" s="127" t="str">
        <f>IFERROR(INDEX(GUTS!AI1468:'GUTS'!BH1468,MATCH(1,GUTS!AK1468:'GUTS'!BI1468,0)),"")</f>
        <v/>
      </c>
      <c r="C1467" s="127" t="str">
        <f>IFERROR(INDEX(GUTS!AJ1468:'GUTS'!BH1468,MATCH(1,GUTS!AK1468:'GUTS'!BI1468,0)),"")</f>
        <v/>
      </c>
      <c r="D1467" s="127" t="str">
        <f>IFERROR(INDEX(GUTS!AI1468:'GUTS'!BH1468,MATCH(2,GUTS!AK1468:'GUTS'!BI1468,0)),"")</f>
        <v/>
      </c>
      <c r="E1467" s="127" t="str">
        <f>IFERROR(INDEX(GUTS!AJ1468:'GUTS'!BH1468,MATCH(2,GUTS!AK1468:'GUTS'!BI1468,0)),"")</f>
        <v/>
      </c>
      <c r="F1467" s="127" t="str">
        <f>IFERROR(INDEX(GUTS!AI1468:'GUTS'!BH1468,MATCH(3,GUTS!AK1468:'GUTS'!BI1468,0)),"")</f>
        <v/>
      </c>
      <c r="G1467" s="127" t="str">
        <f>IFERROR(INDEX(GUTS!AJ1468:'GUTS'!BH1468,MATCH(3,GUTS!AK1468:'GUTS'!BI1468,0)),"")</f>
        <v/>
      </c>
      <c r="H1467" s="127" t="str">
        <f>IFERROR(INDEX(GUTS!AI1468:'GUTS'!BH1468,MATCH(4,GUTS!AK1468:'GUTS'!BI1468,0)),"")</f>
        <v/>
      </c>
      <c r="I1467" s="127" t="str">
        <f>IFERROR(INDEX(GUTS!AJ1468:'GUTS'!BH1468,MATCH(4,GUTS!AK1468:'GUTS'!BI1468,0)),"")</f>
        <v/>
      </c>
      <c r="J1467" s="127" t="str">
        <f>IFERROR(INDEX(GUTS!AI1468:'GUTS'!BH1468,MATCH(5,GUTS!AK1468:'GUTS'!BI1468,0)),"")</f>
        <v/>
      </c>
      <c r="K1467" s="127" t="str">
        <f>IFERROR(INDEX(GUTS!AJ1468:'GUTS'!BH1468,MATCH(5,GUTS!AK1468:'GUTS'!BI1468,0)),"")</f>
        <v/>
      </c>
      <c r="L1467" s="127" t="str">
        <f>IFERROR(INDEX(GUTS!AI1468:'GUTS'!BH1468,MATCH(6,GUTS!AK1468:'GUTS'!BI1468,0)),"")</f>
        <v/>
      </c>
      <c r="M1467" s="127" t="str">
        <f>IFERROR(INDEX(GUTS!AJ1468:'GUTS'!BH1468,MATCH(6,GUTS!AK1468:'GUTS'!BI1468,0)),"")</f>
        <v/>
      </c>
      <c r="N1467" s="127">
        <f>Audit!X233</f>
        <v>0</v>
      </c>
      <c r="O1467" s="127">
        <f>Audit!K233</f>
        <v>0</v>
      </c>
      <c r="P1467" s="127">
        <f>Audit!L233</f>
        <v>0</v>
      </c>
    </row>
    <row r="1468" spans="1:16" hidden="1">
      <c r="A1468" s="127">
        <f>Audit!A234</f>
        <v>0</v>
      </c>
      <c r="B1468" s="127" t="str">
        <f>IFERROR(INDEX(GUTS!AI1469:'GUTS'!BH1469,MATCH(1,GUTS!AK1469:'GUTS'!BI1469,0)),"")</f>
        <v/>
      </c>
      <c r="C1468" s="127" t="str">
        <f>IFERROR(INDEX(GUTS!AJ1469:'GUTS'!BH1469,MATCH(1,GUTS!AK1469:'GUTS'!BI1469,0)),"")</f>
        <v/>
      </c>
      <c r="D1468" s="127" t="str">
        <f>IFERROR(INDEX(GUTS!AI1469:'GUTS'!BH1469,MATCH(2,GUTS!AK1469:'GUTS'!BI1469,0)),"")</f>
        <v/>
      </c>
      <c r="E1468" s="127" t="str">
        <f>IFERROR(INDEX(GUTS!AJ1469:'GUTS'!BH1469,MATCH(2,GUTS!AK1469:'GUTS'!BI1469,0)),"")</f>
        <v/>
      </c>
      <c r="F1468" s="127" t="str">
        <f>IFERROR(INDEX(GUTS!AI1469:'GUTS'!BH1469,MATCH(3,GUTS!AK1469:'GUTS'!BI1469,0)),"")</f>
        <v/>
      </c>
      <c r="G1468" s="127" t="str">
        <f>IFERROR(INDEX(GUTS!AJ1469:'GUTS'!BH1469,MATCH(3,GUTS!AK1469:'GUTS'!BI1469,0)),"")</f>
        <v/>
      </c>
      <c r="H1468" s="127" t="str">
        <f>IFERROR(INDEX(GUTS!AI1469:'GUTS'!BH1469,MATCH(4,GUTS!AK1469:'GUTS'!BI1469,0)),"")</f>
        <v/>
      </c>
      <c r="I1468" s="127" t="str">
        <f>IFERROR(INDEX(GUTS!AJ1469:'GUTS'!BH1469,MATCH(4,GUTS!AK1469:'GUTS'!BI1469,0)),"")</f>
        <v/>
      </c>
      <c r="J1468" s="127" t="str">
        <f>IFERROR(INDEX(GUTS!AI1469:'GUTS'!BH1469,MATCH(5,GUTS!AK1469:'GUTS'!BI1469,0)),"")</f>
        <v/>
      </c>
      <c r="K1468" s="127" t="str">
        <f>IFERROR(INDEX(GUTS!AJ1469:'GUTS'!BH1469,MATCH(5,GUTS!AK1469:'GUTS'!BI1469,0)),"")</f>
        <v/>
      </c>
      <c r="L1468" s="127" t="str">
        <f>IFERROR(INDEX(GUTS!AI1469:'GUTS'!BH1469,MATCH(6,GUTS!AK1469:'GUTS'!BI1469,0)),"")</f>
        <v/>
      </c>
      <c r="M1468" s="127" t="str">
        <f>IFERROR(INDEX(GUTS!AJ1469:'GUTS'!BH1469,MATCH(6,GUTS!AK1469:'GUTS'!BI1469,0)),"")</f>
        <v/>
      </c>
      <c r="N1468" s="127">
        <f>Audit!X234</f>
        <v>0</v>
      </c>
      <c r="O1468" s="127">
        <f>Audit!K234</f>
        <v>0</v>
      </c>
      <c r="P1468" s="127">
        <f>Audit!L234</f>
        <v>0</v>
      </c>
    </row>
    <row r="1469" spans="1:16" hidden="1">
      <c r="A1469" s="127">
        <f>Audit!A235</f>
        <v>0</v>
      </c>
      <c r="B1469" s="127" t="str">
        <f>IFERROR(INDEX(GUTS!AI1470:'GUTS'!BH1470,MATCH(1,GUTS!AK1470:'GUTS'!BI1470,0)),"")</f>
        <v/>
      </c>
      <c r="C1469" s="127" t="str">
        <f>IFERROR(INDEX(GUTS!AJ1470:'GUTS'!BH1470,MATCH(1,GUTS!AK1470:'GUTS'!BI1470,0)),"")</f>
        <v/>
      </c>
      <c r="D1469" s="127" t="str">
        <f>IFERROR(INDEX(GUTS!AI1470:'GUTS'!BH1470,MATCH(2,GUTS!AK1470:'GUTS'!BI1470,0)),"")</f>
        <v/>
      </c>
      <c r="E1469" s="127" t="str">
        <f>IFERROR(INDEX(GUTS!AJ1470:'GUTS'!BH1470,MATCH(2,GUTS!AK1470:'GUTS'!BI1470,0)),"")</f>
        <v/>
      </c>
      <c r="F1469" s="127" t="str">
        <f>IFERROR(INDEX(GUTS!AI1470:'GUTS'!BH1470,MATCH(3,GUTS!AK1470:'GUTS'!BI1470,0)),"")</f>
        <v/>
      </c>
      <c r="G1469" s="127" t="str">
        <f>IFERROR(INDEX(GUTS!AJ1470:'GUTS'!BH1470,MATCH(3,GUTS!AK1470:'GUTS'!BI1470,0)),"")</f>
        <v/>
      </c>
      <c r="H1469" s="127" t="str">
        <f>IFERROR(INDEX(GUTS!AI1470:'GUTS'!BH1470,MATCH(4,GUTS!AK1470:'GUTS'!BI1470,0)),"")</f>
        <v/>
      </c>
      <c r="I1469" s="127" t="str">
        <f>IFERROR(INDEX(GUTS!AJ1470:'GUTS'!BH1470,MATCH(4,GUTS!AK1470:'GUTS'!BI1470,0)),"")</f>
        <v/>
      </c>
      <c r="J1469" s="127" t="str">
        <f>IFERROR(INDEX(GUTS!AI1470:'GUTS'!BH1470,MATCH(5,GUTS!AK1470:'GUTS'!BI1470,0)),"")</f>
        <v/>
      </c>
      <c r="K1469" s="127" t="str">
        <f>IFERROR(INDEX(GUTS!AJ1470:'GUTS'!BH1470,MATCH(5,GUTS!AK1470:'GUTS'!BI1470,0)),"")</f>
        <v/>
      </c>
      <c r="L1469" s="127" t="str">
        <f>IFERROR(INDEX(GUTS!AI1470:'GUTS'!BH1470,MATCH(6,GUTS!AK1470:'GUTS'!BI1470,0)),"")</f>
        <v/>
      </c>
      <c r="M1469" s="127" t="str">
        <f>IFERROR(INDEX(GUTS!AJ1470:'GUTS'!BH1470,MATCH(6,GUTS!AK1470:'GUTS'!BI1470,0)),"")</f>
        <v/>
      </c>
      <c r="N1469" s="127">
        <f>Audit!X235</f>
        <v>0</v>
      </c>
      <c r="O1469" s="127">
        <f>Audit!K235</f>
        <v>0</v>
      </c>
      <c r="P1469" s="127">
        <f>Audit!L235</f>
        <v>0</v>
      </c>
    </row>
    <row r="1470" spans="1:16" hidden="1">
      <c r="A1470" s="127">
        <f>Audit!A236</f>
        <v>0</v>
      </c>
      <c r="B1470" s="127" t="str">
        <f>IFERROR(INDEX(GUTS!AI1471:'GUTS'!BH1471,MATCH(1,GUTS!AK1471:'GUTS'!BI1471,0)),"")</f>
        <v/>
      </c>
      <c r="C1470" s="127" t="str">
        <f>IFERROR(INDEX(GUTS!AJ1471:'GUTS'!BH1471,MATCH(1,GUTS!AK1471:'GUTS'!BI1471,0)),"")</f>
        <v/>
      </c>
      <c r="D1470" s="127" t="str">
        <f>IFERROR(INDEX(GUTS!AI1471:'GUTS'!BH1471,MATCH(2,GUTS!AK1471:'GUTS'!BI1471,0)),"")</f>
        <v/>
      </c>
      <c r="E1470" s="127" t="str">
        <f>IFERROR(INDEX(GUTS!AJ1471:'GUTS'!BH1471,MATCH(2,GUTS!AK1471:'GUTS'!BI1471,0)),"")</f>
        <v/>
      </c>
      <c r="F1470" s="127" t="str">
        <f>IFERROR(INDEX(GUTS!AI1471:'GUTS'!BH1471,MATCH(3,GUTS!AK1471:'GUTS'!BI1471,0)),"")</f>
        <v/>
      </c>
      <c r="G1470" s="127" t="str">
        <f>IFERROR(INDEX(GUTS!AJ1471:'GUTS'!BH1471,MATCH(3,GUTS!AK1471:'GUTS'!BI1471,0)),"")</f>
        <v/>
      </c>
      <c r="H1470" s="127" t="str">
        <f>IFERROR(INDEX(GUTS!AI1471:'GUTS'!BH1471,MATCH(4,GUTS!AK1471:'GUTS'!BI1471,0)),"")</f>
        <v/>
      </c>
      <c r="I1470" s="127" t="str">
        <f>IFERROR(INDEX(GUTS!AJ1471:'GUTS'!BH1471,MATCH(4,GUTS!AK1471:'GUTS'!BI1471,0)),"")</f>
        <v/>
      </c>
      <c r="J1470" s="127" t="str">
        <f>IFERROR(INDEX(GUTS!AI1471:'GUTS'!BH1471,MATCH(5,GUTS!AK1471:'GUTS'!BI1471,0)),"")</f>
        <v/>
      </c>
      <c r="K1470" s="127" t="str">
        <f>IFERROR(INDEX(GUTS!AJ1471:'GUTS'!BH1471,MATCH(5,GUTS!AK1471:'GUTS'!BI1471,0)),"")</f>
        <v/>
      </c>
      <c r="L1470" s="127" t="str">
        <f>IFERROR(INDEX(GUTS!AI1471:'GUTS'!BH1471,MATCH(6,GUTS!AK1471:'GUTS'!BI1471,0)),"")</f>
        <v/>
      </c>
      <c r="M1470" s="127" t="str">
        <f>IFERROR(INDEX(GUTS!AJ1471:'GUTS'!BH1471,MATCH(6,GUTS!AK1471:'GUTS'!BI1471,0)),"")</f>
        <v/>
      </c>
      <c r="N1470" s="127">
        <f>Audit!X236</f>
        <v>0</v>
      </c>
      <c r="O1470" s="127">
        <f>Audit!K236</f>
        <v>0</v>
      </c>
      <c r="P1470" s="127">
        <f>Audit!L236</f>
        <v>0</v>
      </c>
    </row>
    <row r="1471" spans="1:16" hidden="1">
      <c r="A1471" s="127">
        <f>Audit!A237</f>
        <v>0</v>
      </c>
      <c r="B1471" s="127" t="str">
        <f>IFERROR(INDEX(GUTS!AI1472:'GUTS'!BH1472,MATCH(1,GUTS!AK1472:'GUTS'!BI1472,0)),"")</f>
        <v/>
      </c>
      <c r="C1471" s="127" t="str">
        <f>IFERROR(INDEX(GUTS!AJ1472:'GUTS'!BH1472,MATCH(1,GUTS!AK1472:'GUTS'!BI1472,0)),"")</f>
        <v/>
      </c>
      <c r="D1471" s="127" t="str">
        <f>IFERROR(INDEX(GUTS!AI1472:'GUTS'!BH1472,MATCH(2,GUTS!AK1472:'GUTS'!BI1472,0)),"")</f>
        <v/>
      </c>
      <c r="E1471" s="127" t="str">
        <f>IFERROR(INDEX(GUTS!AJ1472:'GUTS'!BH1472,MATCH(2,GUTS!AK1472:'GUTS'!BI1472,0)),"")</f>
        <v/>
      </c>
      <c r="F1471" s="127" t="str">
        <f>IFERROR(INDEX(GUTS!AI1472:'GUTS'!BH1472,MATCH(3,GUTS!AK1472:'GUTS'!BI1472,0)),"")</f>
        <v/>
      </c>
      <c r="G1471" s="127" t="str">
        <f>IFERROR(INDEX(GUTS!AJ1472:'GUTS'!BH1472,MATCH(3,GUTS!AK1472:'GUTS'!BI1472,0)),"")</f>
        <v/>
      </c>
      <c r="H1471" s="127" t="str">
        <f>IFERROR(INDEX(GUTS!AI1472:'GUTS'!BH1472,MATCH(4,GUTS!AK1472:'GUTS'!BI1472,0)),"")</f>
        <v/>
      </c>
      <c r="I1471" s="127" t="str">
        <f>IFERROR(INDEX(GUTS!AJ1472:'GUTS'!BH1472,MATCH(4,GUTS!AK1472:'GUTS'!BI1472,0)),"")</f>
        <v/>
      </c>
      <c r="J1471" s="127" t="str">
        <f>IFERROR(INDEX(GUTS!AI1472:'GUTS'!BH1472,MATCH(5,GUTS!AK1472:'GUTS'!BI1472,0)),"")</f>
        <v/>
      </c>
      <c r="K1471" s="127" t="str">
        <f>IFERROR(INDEX(GUTS!AJ1472:'GUTS'!BH1472,MATCH(5,GUTS!AK1472:'GUTS'!BI1472,0)),"")</f>
        <v/>
      </c>
      <c r="L1471" s="127" t="str">
        <f>IFERROR(INDEX(GUTS!AI1472:'GUTS'!BH1472,MATCH(6,GUTS!AK1472:'GUTS'!BI1472,0)),"")</f>
        <v/>
      </c>
      <c r="M1471" s="127" t="str">
        <f>IFERROR(INDEX(GUTS!AJ1472:'GUTS'!BH1472,MATCH(6,GUTS!AK1472:'GUTS'!BI1472,0)),"")</f>
        <v/>
      </c>
      <c r="N1471" s="127">
        <f>Audit!X237</f>
        <v>0</v>
      </c>
      <c r="O1471" s="127">
        <f>Audit!K237</f>
        <v>0</v>
      </c>
      <c r="P1471" s="127">
        <f>Audit!L237</f>
        <v>0</v>
      </c>
    </row>
    <row r="1472" spans="1:16" hidden="1">
      <c r="A1472" s="127">
        <f>Audit!A238</f>
        <v>0</v>
      </c>
      <c r="B1472" s="127" t="str">
        <f>IFERROR(INDEX(GUTS!AI1473:'GUTS'!BH1473,MATCH(1,GUTS!AK1473:'GUTS'!BI1473,0)),"")</f>
        <v/>
      </c>
      <c r="C1472" s="127" t="str">
        <f>IFERROR(INDEX(GUTS!AJ1473:'GUTS'!BH1473,MATCH(1,GUTS!AK1473:'GUTS'!BI1473,0)),"")</f>
        <v/>
      </c>
      <c r="D1472" s="127" t="str">
        <f>IFERROR(INDEX(GUTS!AI1473:'GUTS'!BH1473,MATCH(2,GUTS!AK1473:'GUTS'!BI1473,0)),"")</f>
        <v/>
      </c>
      <c r="E1472" s="127" t="str">
        <f>IFERROR(INDEX(GUTS!AJ1473:'GUTS'!BH1473,MATCH(2,GUTS!AK1473:'GUTS'!BI1473,0)),"")</f>
        <v/>
      </c>
      <c r="F1472" s="127" t="str">
        <f>IFERROR(INDEX(GUTS!AI1473:'GUTS'!BH1473,MATCH(3,GUTS!AK1473:'GUTS'!BI1473,0)),"")</f>
        <v/>
      </c>
      <c r="G1472" s="127" t="str">
        <f>IFERROR(INDEX(GUTS!AJ1473:'GUTS'!BH1473,MATCH(3,GUTS!AK1473:'GUTS'!BI1473,0)),"")</f>
        <v/>
      </c>
      <c r="H1472" s="127" t="str">
        <f>IFERROR(INDEX(GUTS!AI1473:'GUTS'!BH1473,MATCH(4,GUTS!AK1473:'GUTS'!BI1473,0)),"")</f>
        <v/>
      </c>
      <c r="I1472" s="127" t="str">
        <f>IFERROR(INDEX(GUTS!AJ1473:'GUTS'!BH1473,MATCH(4,GUTS!AK1473:'GUTS'!BI1473,0)),"")</f>
        <v/>
      </c>
      <c r="J1472" s="127" t="str">
        <f>IFERROR(INDEX(GUTS!AI1473:'GUTS'!BH1473,MATCH(5,GUTS!AK1473:'GUTS'!BI1473,0)),"")</f>
        <v/>
      </c>
      <c r="K1472" s="127" t="str">
        <f>IFERROR(INDEX(GUTS!AJ1473:'GUTS'!BH1473,MATCH(5,GUTS!AK1473:'GUTS'!BI1473,0)),"")</f>
        <v/>
      </c>
      <c r="L1472" s="127" t="str">
        <f>IFERROR(INDEX(GUTS!AI1473:'GUTS'!BH1473,MATCH(6,GUTS!AK1473:'GUTS'!BI1473,0)),"")</f>
        <v/>
      </c>
      <c r="M1472" s="127" t="str">
        <f>IFERROR(INDEX(GUTS!AJ1473:'GUTS'!BH1473,MATCH(6,GUTS!AK1473:'GUTS'!BI1473,0)),"")</f>
        <v/>
      </c>
      <c r="N1472" s="127">
        <f>Audit!X238</f>
        <v>0</v>
      </c>
      <c r="O1472" s="127">
        <f>Audit!K238</f>
        <v>0</v>
      </c>
      <c r="P1472" s="127">
        <f>Audit!L238</f>
        <v>0</v>
      </c>
    </row>
    <row r="1473" spans="1:16" hidden="1">
      <c r="A1473" s="127">
        <f>Audit!A239</f>
        <v>0</v>
      </c>
      <c r="B1473" s="127" t="str">
        <f>IFERROR(INDEX(GUTS!AI1474:'GUTS'!BH1474,MATCH(1,GUTS!AK1474:'GUTS'!BI1474,0)),"")</f>
        <v/>
      </c>
      <c r="C1473" s="127" t="str">
        <f>IFERROR(INDEX(GUTS!AJ1474:'GUTS'!BH1474,MATCH(1,GUTS!AK1474:'GUTS'!BI1474,0)),"")</f>
        <v/>
      </c>
      <c r="D1473" s="127" t="str">
        <f>IFERROR(INDEX(GUTS!AI1474:'GUTS'!BH1474,MATCH(2,GUTS!AK1474:'GUTS'!BI1474,0)),"")</f>
        <v/>
      </c>
      <c r="E1473" s="127" t="str">
        <f>IFERROR(INDEX(GUTS!AJ1474:'GUTS'!BH1474,MATCH(2,GUTS!AK1474:'GUTS'!BI1474,0)),"")</f>
        <v/>
      </c>
      <c r="F1473" s="127" t="str">
        <f>IFERROR(INDEX(GUTS!AI1474:'GUTS'!BH1474,MATCH(3,GUTS!AK1474:'GUTS'!BI1474,0)),"")</f>
        <v/>
      </c>
      <c r="G1473" s="127" t="str">
        <f>IFERROR(INDEX(GUTS!AJ1474:'GUTS'!BH1474,MATCH(3,GUTS!AK1474:'GUTS'!BI1474,0)),"")</f>
        <v/>
      </c>
      <c r="H1473" s="127" t="str">
        <f>IFERROR(INDEX(GUTS!AI1474:'GUTS'!BH1474,MATCH(4,GUTS!AK1474:'GUTS'!BI1474,0)),"")</f>
        <v/>
      </c>
      <c r="I1473" s="127" t="str">
        <f>IFERROR(INDEX(GUTS!AJ1474:'GUTS'!BH1474,MATCH(4,GUTS!AK1474:'GUTS'!BI1474,0)),"")</f>
        <v/>
      </c>
      <c r="J1473" s="127" t="str">
        <f>IFERROR(INDEX(GUTS!AI1474:'GUTS'!BH1474,MATCH(5,GUTS!AK1474:'GUTS'!BI1474,0)),"")</f>
        <v/>
      </c>
      <c r="K1473" s="127" t="str">
        <f>IFERROR(INDEX(GUTS!AJ1474:'GUTS'!BH1474,MATCH(5,GUTS!AK1474:'GUTS'!BI1474,0)),"")</f>
        <v/>
      </c>
      <c r="L1473" s="127" t="str">
        <f>IFERROR(INDEX(GUTS!AI1474:'GUTS'!BH1474,MATCH(6,GUTS!AK1474:'GUTS'!BI1474,0)),"")</f>
        <v/>
      </c>
      <c r="M1473" s="127" t="str">
        <f>IFERROR(INDEX(GUTS!AJ1474:'GUTS'!BH1474,MATCH(6,GUTS!AK1474:'GUTS'!BI1474,0)),"")</f>
        <v/>
      </c>
      <c r="N1473" s="127">
        <f>Audit!X239</f>
        <v>0</v>
      </c>
      <c r="O1473" s="127">
        <f>Audit!K239</f>
        <v>0</v>
      </c>
      <c r="P1473" s="127">
        <f>Audit!L239</f>
        <v>0</v>
      </c>
    </row>
    <row r="1474" spans="1:16" hidden="1">
      <c r="A1474" s="127">
        <f>Audit!A240</f>
        <v>0</v>
      </c>
      <c r="B1474" s="127" t="str">
        <f>IFERROR(INDEX(GUTS!AI1475:'GUTS'!BH1475,MATCH(1,GUTS!AK1475:'GUTS'!BI1475,0)),"")</f>
        <v/>
      </c>
      <c r="C1474" s="127" t="str">
        <f>IFERROR(INDEX(GUTS!AJ1475:'GUTS'!BH1475,MATCH(1,GUTS!AK1475:'GUTS'!BI1475,0)),"")</f>
        <v/>
      </c>
      <c r="D1474" s="127" t="str">
        <f>IFERROR(INDEX(GUTS!AI1475:'GUTS'!BH1475,MATCH(2,GUTS!AK1475:'GUTS'!BI1475,0)),"")</f>
        <v/>
      </c>
      <c r="E1474" s="127" t="str">
        <f>IFERROR(INDEX(GUTS!AJ1475:'GUTS'!BH1475,MATCH(2,GUTS!AK1475:'GUTS'!BI1475,0)),"")</f>
        <v/>
      </c>
      <c r="F1474" s="127" t="str">
        <f>IFERROR(INDEX(GUTS!AI1475:'GUTS'!BH1475,MATCH(3,GUTS!AK1475:'GUTS'!BI1475,0)),"")</f>
        <v/>
      </c>
      <c r="G1474" s="127" t="str">
        <f>IFERROR(INDEX(GUTS!AJ1475:'GUTS'!BH1475,MATCH(3,GUTS!AK1475:'GUTS'!BI1475,0)),"")</f>
        <v/>
      </c>
      <c r="H1474" s="127" t="str">
        <f>IFERROR(INDEX(GUTS!AI1475:'GUTS'!BH1475,MATCH(4,GUTS!AK1475:'GUTS'!BI1475,0)),"")</f>
        <v/>
      </c>
      <c r="I1474" s="127" t="str">
        <f>IFERROR(INDEX(GUTS!AJ1475:'GUTS'!BH1475,MATCH(4,GUTS!AK1475:'GUTS'!BI1475,0)),"")</f>
        <v/>
      </c>
      <c r="J1474" s="127" t="str">
        <f>IFERROR(INDEX(GUTS!AI1475:'GUTS'!BH1475,MATCH(5,GUTS!AK1475:'GUTS'!BI1475,0)),"")</f>
        <v/>
      </c>
      <c r="K1474" s="127" t="str">
        <f>IFERROR(INDEX(GUTS!AJ1475:'GUTS'!BH1475,MATCH(5,GUTS!AK1475:'GUTS'!BI1475,0)),"")</f>
        <v/>
      </c>
      <c r="L1474" s="127" t="str">
        <f>IFERROR(INDEX(GUTS!AI1475:'GUTS'!BH1475,MATCH(6,GUTS!AK1475:'GUTS'!BI1475,0)),"")</f>
        <v/>
      </c>
      <c r="M1474" s="127" t="str">
        <f>IFERROR(INDEX(GUTS!AJ1475:'GUTS'!BH1475,MATCH(6,GUTS!AK1475:'GUTS'!BI1475,0)),"")</f>
        <v/>
      </c>
      <c r="N1474" s="127">
        <f>Audit!X240</f>
        <v>0</v>
      </c>
      <c r="O1474" s="127">
        <f>Audit!K240</f>
        <v>0</v>
      </c>
      <c r="P1474" s="127">
        <f>Audit!L240</f>
        <v>0</v>
      </c>
    </row>
    <row r="1475" spans="1:16" hidden="1">
      <c r="A1475" s="127">
        <f>Audit!A241</f>
        <v>0</v>
      </c>
      <c r="B1475" s="127" t="str">
        <f>IFERROR(INDEX(GUTS!AI1476:'GUTS'!BH1476,MATCH(1,GUTS!AK1476:'GUTS'!BI1476,0)),"")</f>
        <v/>
      </c>
      <c r="C1475" s="127" t="str">
        <f>IFERROR(INDEX(GUTS!AJ1476:'GUTS'!BH1476,MATCH(1,GUTS!AK1476:'GUTS'!BI1476,0)),"")</f>
        <v/>
      </c>
      <c r="D1475" s="127" t="str">
        <f>IFERROR(INDEX(GUTS!AI1476:'GUTS'!BH1476,MATCH(2,GUTS!AK1476:'GUTS'!BI1476,0)),"")</f>
        <v/>
      </c>
      <c r="E1475" s="127" t="str">
        <f>IFERROR(INDEX(GUTS!AJ1476:'GUTS'!BH1476,MATCH(2,GUTS!AK1476:'GUTS'!BI1476,0)),"")</f>
        <v/>
      </c>
      <c r="F1475" s="127" t="str">
        <f>IFERROR(INDEX(GUTS!AI1476:'GUTS'!BH1476,MATCH(3,GUTS!AK1476:'GUTS'!BI1476,0)),"")</f>
        <v/>
      </c>
      <c r="G1475" s="127" t="str">
        <f>IFERROR(INDEX(GUTS!AJ1476:'GUTS'!BH1476,MATCH(3,GUTS!AK1476:'GUTS'!BI1476,0)),"")</f>
        <v/>
      </c>
      <c r="H1475" s="127" t="str">
        <f>IFERROR(INDEX(GUTS!AI1476:'GUTS'!BH1476,MATCH(4,GUTS!AK1476:'GUTS'!BI1476,0)),"")</f>
        <v/>
      </c>
      <c r="I1475" s="127" t="str">
        <f>IFERROR(INDEX(GUTS!AJ1476:'GUTS'!BH1476,MATCH(4,GUTS!AK1476:'GUTS'!BI1476,0)),"")</f>
        <v/>
      </c>
      <c r="J1475" s="127" t="str">
        <f>IFERROR(INDEX(GUTS!AI1476:'GUTS'!BH1476,MATCH(5,GUTS!AK1476:'GUTS'!BI1476,0)),"")</f>
        <v/>
      </c>
      <c r="K1475" s="127" t="str">
        <f>IFERROR(INDEX(GUTS!AJ1476:'GUTS'!BH1476,MATCH(5,GUTS!AK1476:'GUTS'!BI1476,0)),"")</f>
        <v/>
      </c>
      <c r="L1475" s="127" t="str">
        <f>IFERROR(INDEX(GUTS!AI1476:'GUTS'!BH1476,MATCH(6,GUTS!AK1476:'GUTS'!BI1476,0)),"")</f>
        <v/>
      </c>
      <c r="M1475" s="127" t="str">
        <f>IFERROR(INDEX(GUTS!AJ1476:'GUTS'!BH1476,MATCH(6,GUTS!AK1476:'GUTS'!BI1476,0)),"")</f>
        <v/>
      </c>
      <c r="N1475" s="127">
        <f>Audit!X241</f>
        <v>0</v>
      </c>
      <c r="O1475" s="127">
        <f>Audit!K241</f>
        <v>0</v>
      </c>
      <c r="P1475" s="127">
        <f>Audit!L241</f>
        <v>0</v>
      </c>
    </row>
    <row r="1476" spans="1:16" hidden="1">
      <c r="A1476" s="127">
        <f>Audit!A242</f>
        <v>0</v>
      </c>
      <c r="B1476" s="127" t="str">
        <f>IFERROR(INDEX(GUTS!AI1477:'GUTS'!BH1477,MATCH(1,GUTS!AK1477:'GUTS'!BI1477,0)),"")</f>
        <v/>
      </c>
      <c r="C1476" s="127" t="str">
        <f>IFERROR(INDEX(GUTS!AJ1477:'GUTS'!BH1477,MATCH(1,GUTS!AK1477:'GUTS'!BI1477,0)),"")</f>
        <v/>
      </c>
      <c r="D1476" s="127" t="str">
        <f>IFERROR(INDEX(GUTS!AI1477:'GUTS'!BH1477,MATCH(2,GUTS!AK1477:'GUTS'!BI1477,0)),"")</f>
        <v/>
      </c>
      <c r="E1476" s="127" t="str">
        <f>IFERROR(INDEX(GUTS!AJ1477:'GUTS'!BH1477,MATCH(2,GUTS!AK1477:'GUTS'!BI1477,0)),"")</f>
        <v/>
      </c>
      <c r="F1476" s="127" t="str">
        <f>IFERROR(INDEX(GUTS!AI1477:'GUTS'!BH1477,MATCH(3,GUTS!AK1477:'GUTS'!BI1477,0)),"")</f>
        <v/>
      </c>
      <c r="G1476" s="127" t="str">
        <f>IFERROR(INDEX(GUTS!AJ1477:'GUTS'!BH1477,MATCH(3,GUTS!AK1477:'GUTS'!BI1477,0)),"")</f>
        <v/>
      </c>
      <c r="H1476" s="127" t="str">
        <f>IFERROR(INDEX(GUTS!AI1477:'GUTS'!BH1477,MATCH(4,GUTS!AK1477:'GUTS'!BI1477,0)),"")</f>
        <v/>
      </c>
      <c r="I1476" s="127" t="str">
        <f>IFERROR(INDEX(GUTS!AJ1477:'GUTS'!BH1477,MATCH(4,GUTS!AK1477:'GUTS'!BI1477,0)),"")</f>
        <v/>
      </c>
      <c r="J1476" s="127" t="str">
        <f>IFERROR(INDEX(GUTS!AI1477:'GUTS'!BH1477,MATCH(5,GUTS!AK1477:'GUTS'!BI1477,0)),"")</f>
        <v/>
      </c>
      <c r="K1476" s="127" t="str">
        <f>IFERROR(INDEX(GUTS!AJ1477:'GUTS'!BH1477,MATCH(5,GUTS!AK1477:'GUTS'!BI1477,0)),"")</f>
        <v/>
      </c>
      <c r="L1476" s="127" t="str">
        <f>IFERROR(INDEX(GUTS!AI1477:'GUTS'!BH1477,MATCH(6,GUTS!AK1477:'GUTS'!BI1477,0)),"")</f>
        <v/>
      </c>
      <c r="M1476" s="127" t="str">
        <f>IFERROR(INDEX(GUTS!AJ1477:'GUTS'!BH1477,MATCH(6,GUTS!AK1477:'GUTS'!BI1477,0)),"")</f>
        <v/>
      </c>
      <c r="N1476" s="127">
        <f>Audit!X242</f>
        <v>0</v>
      </c>
      <c r="O1476" s="127">
        <f>Audit!K242</f>
        <v>0</v>
      </c>
      <c r="P1476" s="127">
        <f>Audit!L242</f>
        <v>0</v>
      </c>
    </row>
    <row r="1477" spans="1:16" hidden="1">
      <c r="A1477" s="127">
        <f>Audit!A243</f>
        <v>0</v>
      </c>
      <c r="B1477" s="127" t="str">
        <f>IFERROR(INDEX(GUTS!AI1478:'GUTS'!BH1478,MATCH(1,GUTS!AK1478:'GUTS'!BI1478,0)),"")</f>
        <v/>
      </c>
      <c r="C1477" s="127" t="str">
        <f>IFERROR(INDEX(GUTS!AJ1478:'GUTS'!BH1478,MATCH(1,GUTS!AK1478:'GUTS'!BI1478,0)),"")</f>
        <v/>
      </c>
      <c r="D1477" s="127" t="str">
        <f>IFERROR(INDEX(GUTS!AI1478:'GUTS'!BH1478,MATCH(2,GUTS!AK1478:'GUTS'!BI1478,0)),"")</f>
        <v/>
      </c>
      <c r="E1477" s="127" t="str">
        <f>IFERROR(INDEX(GUTS!AJ1478:'GUTS'!BH1478,MATCH(2,GUTS!AK1478:'GUTS'!BI1478,0)),"")</f>
        <v/>
      </c>
      <c r="F1477" s="127" t="str">
        <f>IFERROR(INDEX(GUTS!AI1478:'GUTS'!BH1478,MATCH(3,GUTS!AK1478:'GUTS'!BI1478,0)),"")</f>
        <v/>
      </c>
      <c r="G1477" s="127" t="str">
        <f>IFERROR(INDEX(GUTS!AJ1478:'GUTS'!BH1478,MATCH(3,GUTS!AK1478:'GUTS'!BI1478,0)),"")</f>
        <v/>
      </c>
      <c r="H1477" s="127" t="str">
        <f>IFERROR(INDEX(GUTS!AI1478:'GUTS'!BH1478,MATCH(4,GUTS!AK1478:'GUTS'!BI1478,0)),"")</f>
        <v/>
      </c>
      <c r="I1477" s="127" t="str">
        <f>IFERROR(INDEX(GUTS!AJ1478:'GUTS'!BH1478,MATCH(4,GUTS!AK1478:'GUTS'!BI1478,0)),"")</f>
        <v/>
      </c>
      <c r="J1477" s="127" t="str">
        <f>IFERROR(INDEX(GUTS!AI1478:'GUTS'!BH1478,MATCH(5,GUTS!AK1478:'GUTS'!BI1478,0)),"")</f>
        <v/>
      </c>
      <c r="K1477" s="127" t="str">
        <f>IFERROR(INDEX(GUTS!AJ1478:'GUTS'!BH1478,MATCH(5,GUTS!AK1478:'GUTS'!BI1478,0)),"")</f>
        <v/>
      </c>
      <c r="L1477" s="127" t="str">
        <f>IFERROR(INDEX(GUTS!AI1478:'GUTS'!BH1478,MATCH(6,GUTS!AK1478:'GUTS'!BI1478,0)),"")</f>
        <v/>
      </c>
      <c r="M1477" s="127" t="str">
        <f>IFERROR(INDEX(GUTS!AJ1478:'GUTS'!BH1478,MATCH(6,GUTS!AK1478:'GUTS'!BI1478,0)),"")</f>
        <v/>
      </c>
      <c r="N1477" s="127">
        <f>Audit!X243</f>
        <v>0</v>
      </c>
      <c r="O1477" s="127">
        <f>Audit!K243</f>
        <v>0</v>
      </c>
      <c r="P1477" s="127">
        <f>Audit!L243</f>
        <v>0</v>
      </c>
    </row>
    <row r="1478" spans="1:16" hidden="1">
      <c r="A1478" s="127">
        <f>Audit!A244</f>
        <v>0</v>
      </c>
      <c r="B1478" s="127" t="str">
        <f>IFERROR(INDEX(GUTS!AI1479:'GUTS'!BH1479,MATCH(1,GUTS!AK1479:'GUTS'!BI1479,0)),"")</f>
        <v/>
      </c>
      <c r="C1478" s="127" t="str">
        <f>IFERROR(INDEX(GUTS!AJ1479:'GUTS'!BH1479,MATCH(1,GUTS!AK1479:'GUTS'!BI1479,0)),"")</f>
        <v/>
      </c>
      <c r="D1478" s="127" t="str">
        <f>IFERROR(INDEX(GUTS!AI1479:'GUTS'!BH1479,MATCH(2,GUTS!AK1479:'GUTS'!BI1479,0)),"")</f>
        <v/>
      </c>
      <c r="E1478" s="127" t="str">
        <f>IFERROR(INDEX(GUTS!AJ1479:'GUTS'!BH1479,MATCH(2,GUTS!AK1479:'GUTS'!BI1479,0)),"")</f>
        <v/>
      </c>
      <c r="F1478" s="127" t="str">
        <f>IFERROR(INDEX(GUTS!AI1479:'GUTS'!BH1479,MATCH(3,GUTS!AK1479:'GUTS'!BI1479,0)),"")</f>
        <v/>
      </c>
      <c r="G1478" s="127" t="str">
        <f>IFERROR(INDEX(GUTS!AJ1479:'GUTS'!BH1479,MATCH(3,GUTS!AK1479:'GUTS'!BI1479,0)),"")</f>
        <v/>
      </c>
      <c r="H1478" s="127" t="str">
        <f>IFERROR(INDEX(GUTS!AI1479:'GUTS'!BH1479,MATCH(4,GUTS!AK1479:'GUTS'!BI1479,0)),"")</f>
        <v/>
      </c>
      <c r="I1478" s="127" t="str">
        <f>IFERROR(INDEX(GUTS!AJ1479:'GUTS'!BH1479,MATCH(4,GUTS!AK1479:'GUTS'!BI1479,0)),"")</f>
        <v/>
      </c>
      <c r="J1478" s="127" t="str">
        <f>IFERROR(INDEX(GUTS!AI1479:'GUTS'!BH1479,MATCH(5,GUTS!AK1479:'GUTS'!BI1479,0)),"")</f>
        <v/>
      </c>
      <c r="K1478" s="127" t="str">
        <f>IFERROR(INDEX(GUTS!AJ1479:'GUTS'!BH1479,MATCH(5,GUTS!AK1479:'GUTS'!BI1479,0)),"")</f>
        <v/>
      </c>
      <c r="L1478" s="127" t="str">
        <f>IFERROR(INDEX(GUTS!AI1479:'GUTS'!BH1479,MATCH(6,GUTS!AK1479:'GUTS'!BI1479,0)),"")</f>
        <v/>
      </c>
      <c r="M1478" s="127" t="str">
        <f>IFERROR(INDEX(GUTS!AJ1479:'GUTS'!BH1479,MATCH(6,GUTS!AK1479:'GUTS'!BI1479,0)),"")</f>
        <v/>
      </c>
      <c r="N1478" s="127">
        <f>Audit!X244</f>
        <v>0</v>
      </c>
      <c r="O1478" s="127">
        <f>Audit!K244</f>
        <v>0</v>
      </c>
      <c r="P1478" s="127">
        <f>Audit!L244</f>
        <v>0</v>
      </c>
    </row>
    <row r="1479" spans="1:16" hidden="1">
      <c r="A1479" s="127">
        <f>Audit!A245</f>
        <v>0</v>
      </c>
      <c r="B1479" s="127" t="str">
        <f>IFERROR(INDEX(GUTS!AI1480:'GUTS'!BH1480,MATCH(1,GUTS!AK1480:'GUTS'!BI1480,0)),"")</f>
        <v/>
      </c>
      <c r="C1479" s="127" t="str">
        <f>IFERROR(INDEX(GUTS!AJ1480:'GUTS'!BH1480,MATCH(1,GUTS!AK1480:'GUTS'!BI1480,0)),"")</f>
        <v/>
      </c>
      <c r="D1479" s="127" t="str">
        <f>IFERROR(INDEX(GUTS!AI1480:'GUTS'!BH1480,MATCH(2,GUTS!AK1480:'GUTS'!BI1480,0)),"")</f>
        <v/>
      </c>
      <c r="E1479" s="127" t="str">
        <f>IFERROR(INDEX(GUTS!AJ1480:'GUTS'!BH1480,MATCH(2,GUTS!AK1480:'GUTS'!BI1480,0)),"")</f>
        <v/>
      </c>
      <c r="F1479" s="127" t="str">
        <f>IFERROR(INDEX(GUTS!AI1480:'GUTS'!BH1480,MATCH(3,GUTS!AK1480:'GUTS'!BI1480,0)),"")</f>
        <v/>
      </c>
      <c r="G1479" s="127" t="str">
        <f>IFERROR(INDEX(GUTS!AJ1480:'GUTS'!BH1480,MATCH(3,GUTS!AK1480:'GUTS'!BI1480,0)),"")</f>
        <v/>
      </c>
      <c r="H1479" s="127" t="str">
        <f>IFERROR(INDEX(GUTS!AI1480:'GUTS'!BH1480,MATCH(4,GUTS!AK1480:'GUTS'!BI1480,0)),"")</f>
        <v/>
      </c>
      <c r="I1479" s="127" t="str">
        <f>IFERROR(INDEX(GUTS!AJ1480:'GUTS'!BH1480,MATCH(4,GUTS!AK1480:'GUTS'!BI1480,0)),"")</f>
        <v/>
      </c>
      <c r="J1479" s="127" t="str">
        <f>IFERROR(INDEX(GUTS!AI1480:'GUTS'!BH1480,MATCH(5,GUTS!AK1480:'GUTS'!BI1480,0)),"")</f>
        <v/>
      </c>
      <c r="K1479" s="127" t="str">
        <f>IFERROR(INDEX(GUTS!AJ1480:'GUTS'!BH1480,MATCH(5,GUTS!AK1480:'GUTS'!BI1480,0)),"")</f>
        <v/>
      </c>
      <c r="L1479" s="127" t="str">
        <f>IFERROR(INDEX(GUTS!AI1480:'GUTS'!BH1480,MATCH(6,GUTS!AK1480:'GUTS'!BI1480,0)),"")</f>
        <v/>
      </c>
      <c r="M1479" s="127" t="str">
        <f>IFERROR(INDEX(GUTS!AJ1480:'GUTS'!BH1480,MATCH(6,GUTS!AK1480:'GUTS'!BI1480,0)),"")</f>
        <v/>
      </c>
      <c r="N1479" s="127">
        <f>Audit!X245</f>
        <v>0</v>
      </c>
      <c r="O1479" s="127">
        <f>Audit!K245</f>
        <v>0</v>
      </c>
      <c r="P1479" s="127">
        <f>Audit!L245</f>
        <v>0</v>
      </c>
    </row>
    <row r="1480" spans="1:16" hidden="1">
      <c r="A1480" s="127">
        <f>Audit!A246</f>
        <v>0</v>
      </c>
      <c r="B1480" s="127" t="str">
        <f>IFERROR(INDEX(GUTS!AI1481:'GUTS'!BH1481,MATCH(1,GUTS!AK1481:'GUTS'!BI1481,0)),"")</f>
        <v/>
      </c>
      <c r="C1480" s="127" t="str">
        <f>IFERROR(INDEX(GUTS!AJ1481:'GUTS'!BH1481,MATCH(1,GUTS!AK1481:'GUTS'!BI1481,0)),"")</f>
        <v/>
      </c>
      <c r="D1480" s="127" t="str">
        <f>IFERROR(INDEX(GUTS!AI1481:'GUTS'!BH1481,MATCH(2,GUTS!AK1481:'GUTS'!BI1481,0)),"")</f>
        <v/>
      </c>
      <c r="E1480" s="127" t="str">
        <f>IFERROR(INDEX(GUTS!AJ1481:'GUTS'!BH1481,MATCH(2,GUTS!AK1481:'GUTS'!BI1481,0)),"")</f>
        <v/>
      </c>
      <c r="F1480" s="127" t="str">
        <f>IFERROR(INDEX(GUTS!AI1481:'GUTS'!BH1481,MATCH(3,GUTS!AK1481:'GUTS'!BI1481,0)),"")</f>
        <v/>
      </c>
      <c r="G1480" s="127" t="str">
        <f>IFERROR(INDEX(GUTS!AJ1481:'GUTS'!BH1481,MATCH(3,GUTS!AK1481:'GUTS'!BI1481,0)),"")</f>
        <v/>
      </c>
      <c r="H1480" s="127" t="str">
        <f>IFERROR(INDEX(GUTS!AI1481:'GUTS'!BH1481,MATCH(4,GUTS!AK1481:'GUTS'!BI1481,0)),"")</f>
        <v/>
      </c>
      <c r="I1480" s="127" t="str">
        <f>IFERROR(INDEX(GUTS!AJ1481:'GUTS'!BH1481,MATCH(4,GUTS!AK1481:'GUTS'!BI1481,0)),"")</f>
        <v/>
      </c>
      <c r="J1480" s="127" t="str">
        <f>IFERROR(INDEX(GUTS!AI1481:'GUTS'!BH1481,MATCH(5,GUTS!AK1481:'GUTS'!BI1481,0)),"")</f>
        <v/>
      </c>
      <c r="K1480" s="127" t="str">
        <f>IFERROR(INDEX(GUTS!AJ1481:'GUTS'!BH1481,MATCH(5,GUTS!AK1481:'GUTS'!BI1481,0)),"")</f>
        <v/>
      </c>
      <c r="L1480" s="127" t="str">
        <f>IFERROR(INDEX(GUTS!AI1481:'GUTS'!BH1481,MATCH(6,GUTS!AK1481:'GUTS'!BI1481,0)),"")</f>
        <v/>
      </c>
      <c r="M1480" s="127" t="str">
        <f>IFERROR(INDEX(GUTS!AJ1481:'GUTS'!BH1481,MATCH(6,GUTS!AK1481:'GUTS'!BI1481,0)),"")</f>
        <v/>
      </c>
      <c r="N1480" s="127">
        <f>Audit!X246</f>
        <v>0</v>
      </c>
      <c r="O1480" s="127">
        <f>Audit!K246</f>
        <v>0</v>
      </c>
      <c r="P1480" s="127">
        <f>Audit!L246</f>
        <v>0</v>
      </c>
    </row>
    <row r="1481" spans="1:16" hidden="1">
      <c r="A1481" s="127">
        <f>Audit!A247</f>
        <v>0</v>
      </c>
      <c r="B1481" s="127" t="str">
        <f>IFERROR(INDEX(GUTS!AI1482:'GUTS'!BH1482,MATCH(1,GUTS!AK1482:'GUTS'!BI1482,0)),"")</f>
        <v/>
      </c>
      <c r="C1481" s="127" t="str">
        <f>IFERROR(INDEX(GUTS!AJ1482:'GUTS'!BH1482,MATCH(1,GUTS!AK1482:'GUTS'!BI1482,0)),"")</f>
        <v/>
      </c>
      <c r="D1481" s="127" t="str">
        <f>IFERROR(INDEX(GUTS!AI1482:'GUTS'!BH1482,MATCH(2,GUTS!AK1482:'GUTS'!BI1482,0)),"")</f>
        <v/>
      </c>
      <c r="E1481" s="127" t="str">
        <f>IFERROR(INDEX(GUTS!AJ1482:'GUTS'!BH1482,MATCH(2,GUTS!AK1482:'GUTS'!BI1482,0)),"")</f>
        <v/>
      </c>
      <c r="F1481" s="127" t="str">
        <f>IFERROR(INDEX(GUTS!AI1482:'GUTS'!BH1482,MATCH(3,GUTS!AK1482:'GUTS'!BI1482,0)),"")</f>
        <v/>
      </c>
      <c r="G1481" s="127" t="str">
        <f>IFERROR(INDEX(GUTS!AJ1482:'GUTS'!BH1482,MATCH(3,GUTS!AK1482:'GUTS'!BI1482,0)),"")</f>
        <v/>
      </c>
      <c r="H1481" s="127" t="str">
        <f>IFERROR(INDEX(GUTS!AI1482:'GUTS'!BH1482,MATCH(4,GUTS!AK1482:'GUTS'!BI1482,0)),"")</f>
        <v/>
      </c>
      <c r="I1481" s="127" t="str">
        <f>IFERROR(INDEX(GUTS!AJ1482:'GUTS'!BH1482,MATCH(4,GUTS!AK1482:'GUTS'!BI1482,0)),"")</f>
        <v/>
      </c>
      <c r="J1481" s="127" t="str">
        <f>IFERROR(INDEX(GUTS!AI1482:'GUTS'!BH1482,MATCH(5,GUTS!AK1482:'GUTS'!BI1482,0)),"")</f>
        <v/>
      </c>
      <c r="K1481" s="127" t="str">
        <f>IFERROR(INDEX(GUTS!AJ1482:'GUTS'!BH1482,MATCH(5,GUTS!AK1482:'GUTS'!BI1482,0)),"")</f>
        <v/>
      </c>
      <c r="L1481" s="127" t="str">
        <f>IFERROR(INDEX(GUTS!AI1482:'GUTS'!BH1482,MATCH(6,GUTS!AK1482:'GUTS'!BI1482,0)),"")</f>
        <v/>
      </c>
      <c r="M1481" s="127" t="str">
        <f>IFERROR(INDEX(GUTS!AJ1482:'GUTS'!BH1482,MATCH(6,GUTS!AK1482:'GUTS'!BI1482,0)),"")</f>
        <v/>
      </c>
      <c r="N1481" s="127">
        <f>Audit!X247</f>
        <v>0</v>
      </c>
      <c r="O1481" s="127">
        <f>Audit!K247</f>
        <v>0</v>
      </c>
      <c r="P1481" s="127">
        <f>Audit!L247</f>
        <v>0</v>
      </c>
    </row>
    <row r="1482" spans="1:16" hidden="1">
      <c r="A1482" s="127">
        <f>Audit!A248</f>
        <v>0</v>
      </c>
      <c r="B1482" s="127" t="str">
        <f>IFERROR(INDEX(GUTS!AI1483:'GUTS'!BH1483,MATCH(1,GUTS!AK1483:'GUTS'!BI1483,0)),"")</f>
        <v/>
      </c>
      <c r="C1482" s="127" t="str">
        <f>IFERROR(INDEX(GUTS!AJ1483:'GUTS'!BH1483,MATCH(1,GUTS!AK1483:'GUTS'!BI1483,0)),"")</f>
        <v/>
      </c>
      <c r="D1482" s="127" t="str">
        <f>IFERROR(INDEX(GUTS!AI1483:'GUTS'!BH1483,MATCH(2,GUTS!AK1483:'GUTS'!BI1483,0)),"")</f>
        <v/>
      </c>
      <c r="E1482" s="127" t="str">
        <f>IFERROR(INDEX(GUTS!AJ1483:'GUTS'!BH1483,MATCH(2,GUTS!AK1483:'GUTS'!BI1483,0)),"")</f>
        <v/>
      </c>
      <c r="F1482" s="127" t="str">
        <f>IFERROR(INDEX(GUTS!AI1483:'GUTS'!BH1483,MATCH(3,GUTS!AK1483:'GUTS'!BI1483,0)),"")</f>
        <v/>
      </c>
      <c r="G1482" s="127" t="str">
        <f>IFERROR(INDEX(GUTS!AJ1483:'GUTS'!BH1483,MATCH(3,GUTS!AK1483:'GUTS'!BI1483,0)),"")</f>
        <v/>
      </c>
      <c r="H1482" s="127" t="str">
        <f>IFERROR(INDEX(GUTS!AI1483:'GUTS'!BH1483,MATCH(4,GUTS!AK1483:'GUTS'!BI1483,0)),"")</f>
        <v/>
      </c>
      <c r="I1482" s="127" t="str">
        <f>IFERROR(INDEX(GUTS!AJ1483:'GUTS'!BH1483,MATCH(4,GUTS!AK1483:'GUTS'!BI1483,0)),"")</f>
        <v/>
      </c>
      <c r="J1482" s="127" t="str">
        <f>IFERROR(INDEX(GUTS!AI1483:'GUTS'!BH1483,MATCH(5,GUTS!AK1483:'GUTS'!BI1483,0)),"")</f>
        <v/>
      </c>
      <c r="K1482" s="127" t="str">
        <f>IFERROR(INDEX(GUTS!AJ1483:'GUTS'!BH1483,MATCH(5,GUTS!AK1483:'GUTS'!BI1483,0)),"")</f>
        <v/>
      </c>
      <c r="L1482" s="127" t="str">
        <f>IFERROR(INDEX(GUTS!AI1483:'GUTS'!BH1483,MATCH(6,GUTS!AK1483:'GUTS'!BI1483,0)),"")</f>
        <v/>
      </c>
      <c r="M1482" s="127" t="str">
        <f>IFERROR(INDEX(GUTS!AJ1483:'GUTS'!BH1483,MATCH(6,GUTS!AK1483:'GUTS'!BI1483,0)),"")</f>
        <v/>
      </c>
      <c r="N1482" s="127">
        <f>Audit!X248</f>
        <v>0</v>
      </c>
      <c r="O1482" s="127">
        <f>Audit!K248</f>
        <v>0</v>
      </c>
      <c r="P1482" s="127">
        <f>Audit!L248</f>
        <v>0</v>
      </c>
    </row>
    <row r="1483" spans="1:16" hidden="1">
      <c r="A1483" s="127">
        <f>Audit!A249</f>
        <v>0</v>
      </c>
      <c r="B1483" s="127" t="str">
        <f>IFERROR(INDEX(GUTS!AI1484:'GUTS'!BH1484,MATCH(1,GUTS!AK1484:'GUTS'!BI1484,0)),"")</f>
        <v/>
      </c>
      <c r="C1483" s="127" t="str">
        <f>IFERROR(INDEX(GUTS!AJ1484:'GUTS'!BH1484,MATCH(1,GUTS!AK1484:'GUTS'!BI1484,0)),"")</f>
        <v/>
      </c>
      <c r="D1483" s="127" t="str">
        <f>IFERROR(INDEX(GUTS!AI1484:'GUTS'!BH1484,MATCH(2,GUTS!AK1484:'GUTS'!BI1484,0)),"")</f>
        <v/>
      </c>
      <c r="E1483" s="127" t="str">
        <f>IFERROR(INDEX(GUTS!AJ1484:'GUTS'!BH1484,MATCH(2,GUTS!AK1484:'GUTS'!BI1484,0)),"")</f>
        <v/>
      </c>
      <c r="F1483" s="127" t="str">
        <f>IFERROR(INDEX(GUTS!AI1484:'GUTS'!BH1484,MATCH(3,GUTS!AK1484:'GUTS'!BI1484,0)),"")</f>
        <v/>
      </c>
      <c r="G1483" s="127" t="str">
        <f>IFERROR(INDEX(GUTS!AJ1484:'GUTS'!BH1484,MATCH(3,GUTS!AK1484:'GUTS'!BI1484,0)),"")</f>
        <v/>
      </c>
      <c r="H1483" s="127" t="str">
        <f>IFERROR(INDEX(GUTS!AI1484:'GUTS'!BH1484,MATCH(4,GUTS!AK1484:'GUTS'!BI1484,0)),"")</f>
        <v/>
      </c>
      <c r="I1483" s="127" t="str">
        <f>IFERROR(INDEX(GUTS!AJ1484:'GUTS'!BH1484,MATCH(4,GUTS!AK1484:'GUTS'!BI1484,0)),"")</f>
        <v/>
      </c>
      <c r="J1483" s="127" t="str">
        <f>IFERROR(INDEX(GUTS!AI1484:'GUTS'!BH1484,MATCH(5,GUTS!AK1484:'GUTS'!BI1484,0)),"")</f>
        <v/>
      </c>
      <c r="K1483" s="127" t="str">
        <f>IFERROR(INDEX(GUTS!AJ1484:'GUTS'!BH1484,MATCH(5,GUTS!AK1484:'GUTS'!BI1484,0)),"")</f>
        <v/>
      </c>
      <c r="L1483" s="127" t="str">
        <f>IFERROR(INDEX(GUTS!AI1484:'GUTS'!BH1484,MATCH(6,GUTS!AK1484:'GUTS'!BI1484,0)),"")</f>
        <v/>
      </c>
      <c r="M1483" s="127" t="str">
        <f>IFERROR(INDEX(GUTS!AJ1484:'GUTS'!BH1484,MATCH(6,GUTS!AK1484:'GUTS'!BI1484,0)),"")</f>
        <v/>
      </c>
      <c r="N1483" s="127">
        <f>Audit!X249</f>
        <v>0</v>
      </c>
      <c r="O1483" s="127">
        <f>Audit!K249</f>
        <v>0</v>
      </c>
      <c r="P1483" s="127">
        <f>Audit!L249</f>
        <v>0</v>
      </c>
    </row>
    <row r="1484" spans="1:16" hidden="1">
      <c r="A1484" s="127">
        <f>Audit!A250</f>
        <v>0</v>
      </c>
      <c r="B1484" s="127" t="str">
        <f>IFERROR(INDEX(GUTS!AI1485:'GUTS'!BH1485,MATCH(1,GUTS!AK1485:'GUTS'!BI1485,0)),"")</f>
        <v/>
      </c>
      <c r="C1484" s="127" t="str">
        <f>IFERROR(INDEX(GUTS!AJ1485:'GUTS'!BH1485,MATCH(1,GUTS!AK1485:'GUTS'!BI1485,0)),"")</f>
        <v/>
      </c>
      <c r="D1484" s="127" t="str">
        <f>IFERROR(INDEX(GUTS!AI1485:'GUTS'!BH1485,MATCH(2,GUTS!AK1485:'GUTS'!BI1485,0)),"")</f>
        <v/>
      </c>
      <c r="E1484" s="127" t="str">
        <f>IFERROR(INDEX(GUTS!AJ1485:'GUTS'!BH1485,MATCH(2,GUTS!AK1485:'GUTS'!BI1485,0)),"")</f>
        <v/>
      </c>
      <c r="F1484" s="127" t="str">
        <f>IFERROR(INDEX(GUTS!AI1485:'GUTS'!BH1485,MATCH(3,GUTS!AK1485:'GUTS'!BI1485,0)),"")</f>
        <v/>
      </c>
      <c r="G1484" s="127" t="str">
        <f>IFERROR(INDEX(GUTS!AJ1485:'GUTS'!BH1485,MATCH(3,GUTS!AK1485:'GUTS'!BI1485,0)),"")</f>
        <v/>
      </c>
      <c r="H1484" s="127" t="str">
        <f>IFERROR(INDEX(GUTS!AI1485:'GUTS'!BH1485,MATCH(4,GUTS!AK1485:'GUTS'!BI1485,0)),"")</f>
        <v/>
      </c>
      <c r="I1484" s="127" t="str">
        <f>IFERROR(INDEX(GUTS!AJ1485:'GUTS'!BH1485,MATCH(4,GUTS!AK1485:'GUTS'!BI1485,0)),"")</f>
        <v/>
      </c>
      <c r="J1484" s="127" t="str">
        <f>IFERROR(INDEX(GUTS!AI1485:'GUTS'!BH1485,MATCH(5,GUTS!AK1485:'GUTS'!BI1485,0)),"")</f>
        <v/>
      </c>
      <c r="K1484" s="127" t="str">
        <f>IFERROR(INDEX(GUTS!AJ1485:'GUTS'!BH1485,MATCH(5,GUTS!AK1485:'GUTS'!BI1485,0)),"")</f>
        <v/>
      </c>
      <c r="L1484" s="127" t="str">
        <f>IFERROR(INDEX(GUTS!AI1485:'GUTS'!BH1485,MATCH(6,GUTS!AK1485:'GUTS'!BI1485,0)),"")</f>
        <v/>
      </c>
      <c r="M1484" s="127" t="str">
        <f>IFERROR(INDEX(GUTS!AJ1485:'GUTS'!BH1485,MATCH(6,GUTS!AK1485:'GUTS'!BI1485,0)),"")</f>
        <v/>
      </c>
      <c r="N1484" s="127">
        <f>Audit!X250</f>
        <v>0</v>
      </c>
      <c r="O1484" s="127">
        <f>Audit!K250</f>
        <v>0</v>
      </c>
      <c r="P1484" s="127">
        <f>Audit!L250</f>
        <v>0</v>
      </c>
    </row>
    <row r="1485" spans="1:16" hidden="1">
      <c r="A1485" s="127">
        <f>Audit!A251</f>
        <v>0</v>
      </c>
      <c r="B1485" s="127" t="str">
        <f>IFERROR(INDEX(GUTS!AI1486:'GUTS'!BH1486,MATCH(1,GUTS!AK1486:'GUTS'!BI1486,0)),"")</f>
        <v/>
      </c>
      <c r="C1485" s="127" t="str">
        <f>IFERROR(INDEX(GUTS!AJ1486:'GUTS'!BH1486,MATCH(1,GUTS!AK1486:'GUTS'!BI1486,0)),"")</f>
        <v/>
      </c>
      <c r="D1485" s="127" t="str">
        <f>IFERROR(INDEX(GUTS!AI1486:'GUTS'!BH1486,MATCH(2,GUTS!AK1486:'GUTS'!BI1486,0)),"")</f>
        <v/>
      </c>
      <c r="E1485" s="127" t="str">
        <f>IFERROR(INDEX(GUTS!AJ1486:'GUTS'!BH1486,MATCH(2,GUTS!AK1486:'GUTS'!BI1486,0)),"")</f>
        <v/>
      </c>
      <c r="F1485" s="127" t="str">
        <f>IFERROR(INDEX(GUTS!AI1486:'GUTS'!BH1486,MATCH(3,GUTS!AK1486:'GUTS'!BI1486,0)),"")</f>
        <v/>
      </c>
      <c r="G1485" s="127" t="str">
        <f>IFERROR(INDEX(GUTS!AJ1486:'GUTS'!BH1486,MATCH(3,GUTS!AK1486:'GUTS'!BI1486,0)),"")</f>
        <v/>
      </c>
      <c r="H1485" s="127" t="str">
        <f>IFERROR(INDEX(GUTS!AI1486:'GUTS'!BH1486,MATCH(4,GUTS!AK1486:'GUTS'!BI1486,0)),"")</f>
        <v/>
      </c>
      <c r="I1485" s="127" t="str">
        <f>IFERROR(INDEX(GUTS!AJ1486:'GUTS'!BH1486,MATCH(4,GUTS!AK1486:'GUTS'!BI1486,0)),"")</f>
        <v/>
      </c>
      <c r="J1485" s="127" t="str">
        <f>IFERROR(INDEX(GUTS!AI1486:'GUTS'!BH1486,MATCH(5,GUTS!AK1486:'GUTS'!BI1486,0)),"")</f>
        <v/>
      </c>
      <c r="K1485" s="127" t="str">
        <f>IFERROR(INDEX(GUTS!AJ1486:'GUTS'!BH1486,MATCH(5,GUTS!AK1486:'GUTS'!BI1486,0)),"")</f>
        <v/>
      </c>
      <c r="L1485" s="127" t="str">
        <f>IFERROR(INDEX(GUTS!AI1486:'GUTS'!BH1486,MATCH(6,GUTS!AK1486:'GUTS'!BI1486,0)),"")</f>
        <v/>
      </c>
      <c r="M1485" s="127" t="str">
        <f>IFERROR(INDEX(GUTS!AJ1486:'GUTS'!BH1486,MATCH(6,GUTS!AK1486:'GUTS'!BI1486,0)),"")</f>
        <v/>
      </c>
      <c r="N1485" s="127">
        <f>Audit!X251</f>
        <v>0</v>
      </c>
      <c r="O1485" s="127">
        <f>Audit!K251</f>
        <v>0</v>
      </c>
      <c r="P1485" s="127">
        <f>Audit!L251</f>
        <v>0</v>
      </c>
    </row>
    <row r="1486" spans="1:16" hidden="1">
      <c r="A1486" s="127">
        <f>Audit!A252</f>
        <v>0</v>
      </c>
      <c r="B1486" s="127" t="str">
        <f>IFERROR(INDEX(GUTS!AI1487:'GUTS'!BH1487,MATCH(1,GUTS!AK1487:'GUTS'!BI1487,0)),"")</f>
        <v/>
      </c>
      <c r="C1486" s="127" t="str">
        <f>IFERROR(INDEX(GUTS!AJ1487:'GUTS'!BH1487,MATCH(1,GUTS!AK1487:'GUTS'!BI1487,0)),"")</f>
        <v/>
      </c>
      <c r="D1486" s="127" t="str">
        <f>IFERROR(INDEX(GUTS!AI1487:'GUTS'!BH1487,MATCH(2,GUTS!AK1487:'GUTS'!BI1487,0)),"")</f>
        <v/>
      </c>
      <c r="E1486" s="127" t="str">
        <f>IFERROR(INDEX(GUTS!AJ1487:'GUTS'!BH1487,MATCH(2,GUTS!AK1487:'GUTS'!BI1487,0)),"")</f>
        <v/>
      </c>
      <c r="F1486" s="127" t="str">
        <f>IFERROR(INDEX(GUTS!AI1487:'GUTS'!BH1487,MATCH(3,GUTS!AK1487:'GUTS'!BI1487,0)),"")</f>
        <v/>
      </c>
      <c r="G1486" s="127" t="str">
        <f>IFERROR(INDEX(GUTS!AJ1487:'GUTS'!BH1487,MATCH(3,GUTS!AK1487:'GUTS'!BI1487,0)),"")</f>
        <v/>
      </c>
      <c r="H1486" s="127" t="str">
        <f>IFERROR(INDEX(GUTS!AI1487:'GUTS'!BH1487,MATCH(4,GUTS!AK1487:'GUTS'!BI1487,0)),"")</f>
        <v/>
      </c>
      <c r="I1486" s="127" t="str">
        <f>IFERROR(INDEX(GUTS!AJ1487:'GUTS'!BH1487,MATCH(4,GUTS!AK1487:'GUTS'!BI1487,0)),"")</f>
        <v/>
      </c>
      <c r="J1486" s="127" t="str">
        <f>IFERROR(INDEX(GUTS!AI1487:'GUTS'!BH1487,MATCH(5,GUTS!AK1487:'GUTS'!BI1487,0)),"")</f>
        <v/>
      </c>
      <c r="K1486" s="127" t="str">
        <f>IFERROR(INDEX(GUTS!AJ1487:'GUTS'!BH1487,MATCH(5,GUTS!AK1487:'GUTS'!BI1487,0)),"")</f>
        <v/>
      </c>
      <c r="L1486" s="127" t="str">
        <f>IFERROR(INDEX(GUTS!AI1487:'GUTS'!BH1487,MATCH(6,GUTS!AK1487:'GUTS'!BI1487,0)),"")</f>
        <v/>
      </c>
      <c r="M1486" s="127" t="str">
        <f>IFERROR(INDEX(GUTS!AJ1487:'GUTS'!BH1487,MATCH(6,GUTS!AK1487:'GUTS'!BI1487,0)),"")</f>
        <v/>
      </c>
      <c r="N1486" s="127">
        <f>Audit!X252</f>
        <v>0</v>
      </c>
      <c r="O1486" s="127">
        <f>Audit!K252</f>
        <v>0</v>
      </c>
      <c r="P1486" s="127">
        <f>Audit!L252</f>
        <v>0</v>
      </c>
    </row>
    <row r="1487" spans="1:16" hidden="1">
      <c r="A1487" s="127">
        <f>Audit!A253</f>
        <v>0</v>
      </c>
      <c r="B1487" s="127" t="str">
        <f>IFERROR(INDEX(GUTS!AI1488:'GUTS'!BH1488,MATCH(1,GUTS!AK1488:'GUTS'!BI1488,0)),"")</f>
        <v/>
      </c>
      <c r="C1487" s="127" t="str">
        <f>IFERROR(INDEX(GUTS!AJ1488:'GUTS'!BH1488,MATCH(1,GUTS!AK1488:'GUTS'!BI1488,0)),"")</f>
        <v/>
      </c>
      <c r="D1487" s="127" t="str">
        <f>IFERROR(INDEX(GUTS!AI1488:'GUTS'!BH1488,MATCH(2,GUTS!AK1488:'GUTS'!BI1488,0)),"")</f>
        <v/>
      </c>
      <c r="E1487" s="127" t="str">
        <f>IFERROR(INDEX(GUTS!AJ1488:'GUTS'!BH1488,MATCH(2,GUTS!AK1488:'GUTS'!BI1488,0)),"")</f>
        <v/>
      </c>
      <c r="F1487" s="127" t="str">
        <f>IFERROR(INDEX(GUTS!AI1488:'GUTS'!BH1488,MATCH(3,GUTS!AK1488:'GUTS'!BI1488,0)),"")</f>
        <v/>
      </c>
      <c r="G1487" s="127" t="str">
        <f>IFERROR(INDEX(GUTS!AJ1488:'GUTS'!BH1488,MATCH(3,GUTS!AK1488:'GUTS'!BI1488,0)),"")</f>
        <v/>
      </c>
      <c r="H1487" s="127" t="str">
        <f>IFERROR(INDEX(GUTS!AI1488:'GUTS'!BH1488,MATCH(4,GUTS!AK1488:'GUTS'!BI1488,0)),"")</f>
        <v/>
      </c>
      <c r="I1487" s="127" t="str">
        <f>IFERROR(INDEX(GUTS!AJ1488:'GUTS'!BH1488,MATCH(4,GUTS!AK1488:'GUTS'!BI1488,0)),"")</f>
        <v/>
      </c>
      <c r="J1487" s="127" t="str">
        <f>IFERROR(INDEX(GUTS!AI1488:'GUTS'!BH1488,MATCH(5,GUTS!AK1488:'GUTS'!BI1488,0)),"")</f>
        <v/>
      </c>
      <c r="K1487" s="127" t="str">
        <f>IFERROR(INDEX(GUTS!AJ1488:'GUTS'!BH1488,MATCH(5,GUTS!AK1488:'GUTS'!BI1488,0)),"")</f>
        <v/>
      </c>
      <c r="L1487" s="127" t="str">
        <f>IFERROR(INDEX(GUTS!AI1488:'GUTS'!BH1488,MATCH(6,GUTS!AK1488:'GUTS'!BI1488,0)),"")</f>
        <v/>
      </c>
      <c r="M1487" s="127" t="str">
        <f>IFERROR(INDEX(GUTS!AJ1488:'GUTS'!BH1488,MATCH(6,GUTS!AK1488:'GUTS'!BI1488,0)),"")</f>
        <v/>
      </c>
      <c r="N1487" s="127">
        <f>Audit!X253</f>
        <v>0</v>
      </c>
      <c r="O1487" s="127">
        <f>Audit!K253</f>
        <v>0</v>
      </c>
      <c r="P1487" s="127">
        <f>Audit!L253</f>
        <v>0</v>
      </c>
    </row>
    <row r="1488" spans="1:16" hidden="1">
      <c r="A1488" s="127">
        <f>Audit!A254</f>
        <v>0</v>
      </c>
      <c r="B1488" s="127" t="str">
        <f>IFERROR(INDEX(GUTS!AI1489:'GUTS'!BH1489,MATCH(1,GUTS!AK1489:'GUTS'!BI1489,0)),"")</f>
        <v/>
      </c>
      <c r="C1488" s="127" t="str">
        <f>IFERROR(INDEX(GUTS!AJ1489:'GUTS'!BH1489,MATCH(1,GUTS!AK1489:'GUTS'!BI1489,0)),"")</f>
        <v/>
      </c>
      <c r="D1488" s="127" t="str">
        <f>IFERROR(INDEX(GUTS!AI1489:'GUTS'!BH1489,MATCH(2,GUTS!AK1489:'GUTS'!BI1489,0)),"")</f>
        <v/>
      </c>
      <c r="E1488" s="127" t="str">
        <f>IFERROR(INDEX(GUTS!AJ1489:'GUTS'!BH1489,MATCH(2,GUTS!AK1489:'GUTS'!BI1489,0)),"")</f>
        <v/>
      </c>
      <c r="F1488" s="127" t="str">
        <f>IFERROR(INDEX(GUTS!AI1489:'GUTS'!BH1489,MATCH(3,GUTS!AK1489:'GUTS'!BI1489,0)),"")</f>
        <v/>
      </c>
      <c r="G1488" s="127" t="str">
        <f>IFERROR(INDEX(GUTS!AJ1489:'GUTS'!BH1489,MATCH(3,GUTS!AK1489:'GUTS'!BI1489,0)),"")</f>
        <v/>
      </c>
      <c r="H1488" s="127" t="str">
        <f>IFERROR(INDEX(GUTS!AI1489:'GUTS'!BH1489,MATCH(4,GUTS!AK1489:'GUTS'!BI1489,0)),"")</f>
        <v/>
      </c>
      <c r="I1488" s="127" t="str">
        <f>IFERROR(INDEX(GUTS!AJ1489:'GUTS'!BH1489,MATCH(4,GUTS!AK1489:'GUTS'!BI1489,0)),"")</f>
        <v/>
      </c>
      <c r="J1488" s="127" t="str">
        <f>IFERROR(INDEX(GUTS!AI1489:'GUTS'!BH1489,MATCH(5,GUTS!AK1489:'GUTS'!BI1489,0)),"")</f>
        <v/>
      </c>
      <c r="K1488" s="127" t="str">
        <f>IFERROR(INDEX(GUTS!AJ1489:'GUTS'!BH1489,MATCH(5,GUTS!AK1489:'GUTS'!BI1489,0)),"")</f>
        <v/>
      </c>
      <c r="L1488" s="127" t="str">
        <f>IFERROR(INDEX(GUTS!AI1489:'GUTS'!BH1489,MATCH(6,GUTS!AK1489:'GUTS'!BI1489,0)),"")</f>
        <v/>
      </c>
      <c r="M1488" s="127" t="str">
        <f>IFERROR(INDEX(GUTS!AJ1489:'GUTS'!BH1489,MATCH(6,GUTS!AK1489:'GUTS'!BI1489,0)),"")</f>
        <v/>
      </c>
      <c r="N1488" s="127">
        <f>Audit!X254</f>
        <v>0</v>
      </c>
      <c r="O1488" s="127">
        <f>Audit!K254</f>
        <v>0</v>
      </c>
      <c r="P1488" s="127">
        <f>Audit!L254</f>
        <v>0</v>
      </c>
    </row>
    <row r="1489" spans="1:16" hidden="1">
      <c r="A1489" s="127">
        <f>Audit!A255</f>
        <v>0</v>
      </c>
      <c r="B1489" s="127" t="str">
        <f>IFERROR(INDEX(GUTS!AI1490:'GUTS'!BH1490,MATCH(1,GUTS!AK1490:'GUTS'!BI1490,0)),"")</f>
        <v/>
      </c>
      <c r="C1489" s="127" t="str">
        <f>IFERROR(INDEX(GUTS!AJ1490:'GUTS'!BH1490,MATCH(1,GUTS!AK1490:'GUTS'!BI1490,0)),"")</f>
        <v/>
      </c>
      <c r="D1489" s="127" t="str">
        <f>IFERROR(INDEX(GUTS!AI1490:'GUTS'!BH1490,MATCH(2,GUTS!AK1490:'GUTS'!BI1490,0)),"")</f>
        <v/>
      </c>
      <c r="E1489" s="127" t="str">
        <f>IFERROR(INDEX(GUTS!AJ1490:'GUTS'!BH1490,MATCH(2,GUTS!AK1490:'GUTS'!BI1490,0)),"")</f>
        <v/>
      </c>
      <c r="F1489" s="127" t="str">
        <f>IFERROR(INDEX(GUTS!AI1490:'GUTS'!BH1490,MATCH(3,GUTS!AK1490:'GUTS'!BI1490,0)),"")</f>
        <v/>
      </c>
      <c r="G1489" s="127" t="str">
        <f>IFERROR(INDEX(GUTS!AJ1490:'GUTS'!BH1490,MATCH(3,GUTS!AK1490:'GUTS'!BI1490,0)),"")</f>
        <v/>
      </c>
      <c r="H1489" s="127" t="str">
        <f>IFERROR(INDEX(GUTS!AI1490:'GUTS'!BH1490,MATCH(4,GUTS!AK1490:'GUTS'!BI1490,0)),"")</f>
        <v/>
      </c>
      <c r="I1489" s="127" t="str">
        <f>IFERROR(INDEX(GUTS!AJ1490:'GUTS'!BH1490,MATCH(4,GUTS!AK1490:'GUTS'!BI1490,0)),"")</f>
        <v/>
      </c>
      <c r="J1489" s="127" t="str">
        <f>IFERROR(INDEX(GUTS!AI1490:'GUTS'!BH1490,MATCH(5,GUTS!AK1490:'GUTS'!BI1490,0)),"")</f>
        <v/>
      </c>
      <c r="K1489" s="127" t="str">
        <f>IFERROR(INDEX(GUTS!AJ1490:'GUTS'!BH1490,MATCH(5,GUTS!AK1490:'GUTS'!BI1490,0)),"")</f>
        <v/>
      </c>
      <c r="L1489" s="127" t="str">
        <f>IFERROR(INDEX(GUTS!AI1490:'GUTS'!BH1490,MATCH(6,GUTS!AK1490:'GUTS'!BI1490,0)),"")</f>
        <v/>
      </c>
      <c r="M1489" s="127" t="str">
        <f>IFERROR(INDEX(GUTS!AJ1490:'GUTS'!BH1490,MATCH(6,GUTS!AK1490:'GUTS'!BI1490,0)),"")</f>
        <v/>
      </c>
      <c r="N1489" s="127">
        <f>Audit!X255</f>
        <v>0</v>
      </c>
      <c r="O1489" s="127">
        <f>Audit!K255</f>
        <v>0</v>
      </c>
      <c r="P1489" s="127">
        <f>Audit!L255</f>
        <v>0</v>
      </c>
    </row>
    <row r="1490" spans="1:16" hidden="1">
      <c r="A1490" s="127">
        <f>Audit!A256</f>
        <v>0</v>
      </c>
      <c r="B1490" s="127" t="str">
        <f>IFERROR(INDEX(GUTS!AI1491:'GUTS'!BH1491,MATCH(1,GUTS!AK1491:'GUTS'!BI1491,0)),"")</f>
        <v/>
      </c>
      <c r="C1490" s="127" t="str">
        <f>IFERROR(INDEX(GUTS!AJ1491:'GUTS'!BH1491,MATCH(1,GUTS!AK1491:'GUTS'!BI1491,0)),"")</f>
        <v/>
      </c>
      <c r="D1490" s="127" t="str">
        <f>IFERROR(INDEX(GUTS!AI1491:'GUTS'!BH1491,MATCH(2,GUTS!AK1491:'GUTS'!BI1491,0)),"")</f>
        <v/>
      </c>
      <c r="E1490" s="127" t="str">
        <f>IFERROR(INDEX(GUTS!AJ1491:'GUTS'!BH1491,MATCH(2,GUTS!AK1491:'GUTS'!BI1491,0)),"")</f>
        <v/>
      </c>
      <c r="F1490" s="127" t="str">
        <f>IFERROR(INDEX(GUTS!AI1491:'GUTS'!BH1491,MATCH(3,GUTS!AK1491:'GUTS'!BI1491,0)),"")</f>
        <v/>
      </c>
      <c r="G1490" s="127" t="str">
        <f>IFERROR(INDEX(GUTS!AJ1491:'GUTS'!BH1491,MATCH(3,GUTS!AK1491:'GUTS'!BI1491,0)),"")</f>
        <v/>
      </c>
      <c r="H1490" s="127" t="str">
        <f>IFERROR(INDEX(GUTS!AI1491:'GUTS'!BH1491,MATCH(4,GUTS!AK1491:'GUTS'!BI1491,0)),"")</f>
        <v/>
      </c>
      <c r="I1490" s="127" t="str">
        <f>IFERROR(INDEX(GUTS!AJ1491:'GUTS'!BH1491,MATCH(4,GUTS!AK1491:'GUTS'!BI1491,0)),"")</f>
        <v/>
      </c>
      <c r="J1490" s="127" t="str">
        <f>IFERROR(INDEX(GUTS!AI1491:'GUTS'!BH1491,MATCH(5,GUTS!AK1491:'GUTS'!BI1491,0)),"")</f>
        <v/>
      </c>
      <c r="K1490" s="127" t="str">
        <f>IFERROR(INDEX(GUTS!AJ1491:'GUTS'!BH1491,MATCH(5,GUTS!AK1491:'GUTS'!BI1491,0)),"")</f>
        <v/>
      </c>
      <c r="L1490" s="127" t="str">
        <f>IFERROR(INDEX(GUTS!AI1491:'GUTS'!BH1491,MATCH(6,GUTS!AK1491:'GUTS'!BI1491,0)),"")</f>
        <v/>
      </c>
      <c r="M1490" s="127" t="str">
        <f>IFERROR(INDEX(GUTS!AJ1491:'GUTS'!BH1491,MATCH(6,GUTS!AK1491:'GUTS'!BI1491,0)),"")</f>
        <v/>
      </c>
      <c r="N1490" s="127">
        <f>Audit!X256</f>
        <v>0</v>
      </c>
      <c r="O1490" s="127">
        <f>Audit!K256</f>
        <v>0</v>
      </c>
      <c r="P1490" s="127">
        <f>Audit!L256</f>
        <v>0</v>
      </c>
    </row>
    <row r="1491" spans="1:16" hidden="1">
      <c r="A1491" s="127">
        <f>Audit!A257</f>
        <v>0</v>
      </c>
      <c r="B1491" s="127" t="str">
        <f>IFERROR(INDEX(GUTS!AI1492:'GUTS'!BH1492,MATCH(1,GUTS!AK1492:'GUTS'!BI1492,0)),"")</f>
        <v/>
      </c>
      <c r="C1491" s="127" t="str">
        <f>IFERROR(INDEX(GUTS!AJ1492:'GUTS'!BH1492,MATCH(1,GUTS!AK1492:'GUTS'!BI1492,0)),"")</f>
        <v/>
      </c>
      <c r="D1491" s="127" t="str">
        <f>IFERROR(INDEX(GUTS!AI1492:'GUTS'!BH1492,MATCH(2,GUTS!AK1492:'GUTS'!BI1492,0)),"")</f>
        <v/>
      </c>
      <c r="E1491" s="127" t="str">
        <f>IFERROR(INDEX(GUTS!AJ1492:'GUTS'!BH1492,MATCH(2,GUTS!AK1492:'GUTS'!BI1492,0)),"")</f>
        <v/>
      </c>
      <c r="F1491" s="127" t="str">
        <f>IFERROR(INDEX(GUTS!AI1492:'GUTS'!BH1492,MATCH(3,GUTS!AK1492:'GUTS'!BI1492,0)),"")</f>
        <v/>
      </c>
      <c r="G1491" s="127" t="str">
        <f>IFERROR(INDEX(GUTS!AJ1492:'GUTS'!BH1492,MATCH(3,GUTS!AK1492:'GUTS'!BI1492,0)),"")</f>
        <v/>
      </c>
      <c r="H1491" s="127" t="str">
        <f>IFERROR(INDEX(GUTS!AI1492:'GUTS'!BH1492,MATCH(4,GUTS!AK1492:'GUTS'!BI1492,0)),"")</f>
        <v/>
      </c>
      <c r="I1491" s="127" t="str">
        <f>IFERROR(INDEX(GUTS!AJ1492:'GUTS'!BH1492,MATCH(4,GUTS!AK1492:'GUTS'!BI1492,0)),"")</f>
        <v/>
      </c>
      <c r="J1491" s="127" t="str">
        <f>IFERROR(INDEX(GUTS!AI1492:'GUTS'!BH1492,MATCH(5,GUTS!AK1492:'GUTS'!BI1492,0)),"")</f>
        <v/>
      </c>
      <c r="K1491" s="127" t="str">
        <f>IFERROR(INDEX(GUTS!AJ1492:'GUTS'!BH1492,MATCH(5,GUTS!AK1492:'GUTS'!BI1492,0)),"")</f>
        <v/>
      </c>
      <c r="L1491" s="127" t="str">
        <f>IFERROR(INDEX(GUTS!AI1492:'GUTS'!BH1492,MATCH(6,GUTS!AK1492:'GUTS'!BI1492,0)),"")</f>
        <v/>
      </c>
      <c r="M1491" s="127" t="str">
        <f>IFERROR(INDEX(GUTS!AJ1492:'GUTS'!BH1492,MATCH(6,GUTS!AK1492:'GUTS'!BI1492,0)),"")</f>
        <v/>
      </c>
      <c r="N1491" s="127">
        <f>Audit!X257</f>
        <v>0</v>
      </c>
      <c r="O1491" s="127">
        <f>Audit!K257</f>
        <v>0</v>
      </c>
      <c r="P1491" s="127">
        <f>Audit!L257</f>
        <v>0</v>
      </c>
    </row>
    <row r="1492" spans="1:16" hidden="1">
      <c r="A1492" s="127">
        <f>Audit!A258</f>
        <v>0</v>
      </c>
      <c r="B1492" s="127" t="str">
        <f>IFERROR(INDEX(GUTS!AI1493:'GUTS'!BH1493,MATCH(1,GUTS!AK1493:'GUTS'!BI1493,0)),"")</f>
        <v/>
      </c>
      <c r="C1492" s="127" t="str">
        <f>IFERROR(INDEX(GUTS!AJ1493:'GUTS'!BH1493,MATCH(1,GUTS!AK1493:'GUTS'!BI1493,0)),"")</f>
        <v/>
      </c>
      <c r="D1492" s="127" t="str">
        <f>IFERROR(INDEX(GUTS!AI1493:'GUTS'!BH1493,MATCH(2,GUTS!AK1493:'GUTS'!BI1493,0)),"")</f>
        <v/>
      </c>
      <c r="E1492" s="127" t="str">
        <f>IFERROR(INDEX(GUTS!AJ1493:'GUTS'!BH1493,MATCH(2,GUTS!AK1493:'GUTS'!BI1493,0)),"")</f>
        <v/>
      </c>
      <c r="F1492" s="127" t="str">
        <f>IFERROR(INDEX(GUTS!AI1493:'GUTS'!BH1493,MATCH(3,GUTS!AK1493:'GUTS'!BI1493,0)),"")</f>
        <v/>
      </c>
      <c r="G1492" s="127" t="str">
        <f>IFERROR(INDEX(GUTS!AJ1493:'GUTS'!BH1493,MATCH(3,GUTS!AK1493:'GUTS'!BI1493,0)),"")</f>
        <v/>
      </c>
      <c r="H1492" s="127" t="str">
        <f>IFERROR(INDEX(GUTS!AI1493:'GUTS'!BH1493,MATCH(4,GUTS!AK1493:'GUTS'!BI1493,0)),"")</f>
        <v/>
      </c>
      <c r="I1492" s="127" t="str">
        <f>IFERROR(INDEX(GUTS!AJ1493:'GUTS'!BH1493,MATCH(4,GUTS!AK1493:'GUTS'!BI1493,0)),"")</f>
        <v/>
      </c>
      <c r="J1492" s="127" t="str">
        <f>IFERROR(INDEX(GUTS!AI1493:'GUTS'!BH1493,MATCH(5,GUTS!AK1493:'GUTS'!BI1493,0)),"")</f>
        <v/>
      </c>
      <c r="K1492" s="127" t="str">
        <f>IFERROR(INDEX(GUTS!AJ1493:'GUTS'!BH1493,MATCH(5,GUTS!AK1493:'GUTS'!BI1493,0)),"")</f>
        <v/>
      </c>
      <c r="L1492" s="127" t="str">
        <f>IFERROR(INDEX(GUTS!AI1493:'GUTS'!BH1493,MATCH(6,GUTS!AK1493:'GUTS'!BI1493,0)),"")</f>
        <v/>
      </c>
      <c r="M1492" s="127" t="str">
        <f>IFERROR(INDEX(GUTS!AJ1493:'GUTS'!BH1493,MATCH(6,GUTS!AK1493:'GUTS'!BI1493,0)),"")</f>
        <v/>
      </c>
      <c r="N1492" s="127">
        <f>Audit!X258</f>
        <v>0</v>
      </c>
      <c r="O1492" s="127">
        <f>Audit!K258</f>
        <v>0</v>
      </c>
      <c r="P1492" s="127">
        <f>Audit!L258</f>
        <v>0</v>
      </c>
    </row>
    <row r="1493" spans="1:16" hidden="1">
      <c r="A1493" s="127">
        <f>Audit!A259</f>
        <v>0</v>
      </c>
      <c r="B1493" s="127" t="str">
        <f>IFERROR(INDEX(GUTS!AI1494:'GUTS'!BH1494,MATCH(1,GUTS!AK1494:'GUTS'!BI1494,0)),"")</f>
        <v/>
      </c>
      <c r="C1493" s="127" t="str">
        <f>IFERROR(INDEX(GUTS!AJ1494:'GUTS'!BH1494,MATCH(1,GUTS!AK1494:'GUTS'!BI1494,0)),"")</f>
        <v/>
      </c>
      <c r="D1493" s="127" t="str">
        <f>IFERROR(INDEX(GUTS!AI1494:'GUTS'!BH1494,MATCH(2,GUTS!AK1494:'GUTS'!BI1494,0)),"")</f>
        <v/>
      </c>
      <c r="E1493" s="127" t="str">
        <f>IFERROR(INDEX(GUTS!AJ1494:'GUTS'!BH1494,MATCH(2,GUTS!AK1494:'GUTS'!BI1494,0)),"")</f>
        <v/>
      </c>
      <c r="F1493" s="127" t="str">
        <f>IFERROR(INDEX(GUTS!AI1494:'GUTS'!BH1494,MATCH(3,GUTS!AK1494:'GUTS'!BI1494,0)),"")</f>
        <v/>
      </c>
      <c r="G1493" s="127" t="str">
        <f>IFERROR(INDEX(GUTS!AJ1494:'GUTS'!BH1494,MATCH(3,GUTS!AK1494:'GUTS'!BI1494,0)),"")</f>
        <v/>
      </c>
      <c r="H1493" s="127" t="str">
        <f>IFERROR(INDEX(GUTS!AI1494:'GUTS'!BH1494,MATCH(4,GUTS!AK1494:'GUTS'!BI1494,0)),"")</f>
        <v/>
      </c>
      <c r="I1493" s="127" t="str">
        <f>IFERROR(INDEX(GUTS!AJ1494:'GUTS'!BH1494,MATCH(4,GUTS!AK1494:'GUTS'!BI1494,0)),"")</f>
        <v/>
      </c>
      <c r="J1493" s="127" t="str">
        <f>IFERROR(INDEX(GUTS!AI1494:'GUTS'!BH1494,MATCH(5,GUTS!AK1494:'GUTS'!BI1494,0)),"")</f>
        <v/>
      </c>
      <c r="K1493" s="127" t="str">
        <f>IFERROR(INDEX(GUTS!AJ1494:'GUTS'!BH1494,MATCH(5,GUTS!AK1494:'GUTS'!BI1494,0)),"")</f>
        <v/>
      </c>
      <c r="L1493" s="127" t="str">
        <f>IFERROR(INDEX(GUTS!AI1494:'GUTS'!BH1494,MATCH(6,GUTS!AK1494:'GUTS'!BI1494,0)),"")</f>
        <v/>
      </c>
      <c r="M1493" s="127" t="str">
        <f>IFERROR(INDEX(GUTS!AJ1494:'GUTS'!BH1494,MATCH(6,GUTS!AK1494:'GUTS'!BI1494,0)),"")</f>
        <v/>
      </c>
      <c r="N1493" s="127">
        <f>Audit!X259</f>
        <v>0</v>
      </c>
      <c r="O1493" s="127">
        <f>Audit!K259</f>
        <v>0</v>
      </c>
      <c r="P1493" s="127">
        <f>Audit!L259</f>
        <v>0</v>
      </c>
    </row>
    <row r="1494" spans="1:16" hidden="1">
      <c r="A1494" s="127">
        <f>Audit!A260</f>
        <v>0</v>
      </c>
      <c r="B1494" s="127" t="str">
        <f>IFERROR(INDEX(GUTS!AI1495:'GUTS'!BH1495,MATCH(1,GUTS!AK1495:'GUTS'!BI1495,0)),"")</f>
        <v/>
      </c>
      <c r="C1494" s="127" t="str">
        <f>IFERROR(INDEX(GUTS!AJ1495:'GUTS'!BH1495,MATCH(1,GUTS!AK1495:'GUTS'!BI1495,0)),"")</f>
        <v/>
      </c>
      <c r="D1494" s="127" t="str">
        <f>IFERROR(INDEX(GUTS!AI1495:'GUTS'!BH1495,MATCH(2,GUTS!AK1495:'GUTS'!BI1495,0)),"")</f>
        <v/>
      </c>
      <c r="E1494" s="127" t="str">
        <f>IFERROR(INDEX(GUTS!AJ1495:'GUTS'!BH1495,MATCH(2,GUTS!AK1495:'GUTS'!BI1495,0)),"")</f>
        <v/>
      </c>
      <c r="F1494" s="127" t="str">
        <f>IFERROR(INDEX(GUTS!AI1495:'GUTS'!BH1495,MATCH(3,GUTS!AK1495:'GUTS'!BI1495,0)),"")</f>
        <v/>
      </c>
      <c r="G1494" s="127" t="str">
        <f>IFERROR(INDEX(GUTS!AJ1495:'GUTS'!BH1495,MATCH(3,GUTS!AK1495:'GUTS'!BI1495,0)),"")</f>
        <v/>
      </c>
      <c r="H1494" s="127" t="str">
        <f>IFERROR(INDEX(GUTS!AI1495:'GUTS'!BH1495,MATCH(4,GUTS!AK1495:'GUTS'!BI1495,0)),"")</f>
        <v/>
      </c>
      <c r="I1494" s="127" t="str">
        <f>IFERROR(INDEX(GUTS!AJ1495:'GUTS'!BH1495,MATCH(4,GUTS!AK1495:'GUTS'!BI1495,0)),"")</f>
        <v/>
      </c>
      <c r="J1494" s="127" t="str">
        <f>IFERROR(INDEX(GUTS!AI1495:'GUTS'!BH1495,MATCH(5,GUTS!AK1495:'GUTS'!BI1495,0)),"")</f>
        <v/>
      </c>
      <c r="K1494" s="127" t="str">
        <f>IFERROR(INDEX(GUTS!AJ1495:'GUTS'!BH1495,MATCH(5,GUTS!AK1495:'GUTS'!BI1495,0)),"")</f>
        <v/>
      </c>
      <c r="L1494" s="127" t="str">
        <f>IFERROR(INDEX(GUTS!AI1495:'GUTS'!BH1495,MATCH(6,GUTS!AK1495:'GUTS'!BI1495,0)),"")</f>
        <v/>
      </c>
      <c r="M1494" s="127" t="str">
        <f>IFERROR(INDEX(GUTS!AJ1495:'GUTS'!BH1495,MATCH(6,GUTS!AK1495:'GUTS'!BI1495,0)),"")</f>
        <v/>
      </c>
      <c r="N1494" s="127">
        <f>Audit!X260</f>
        <v>0</v>
      </c>
      <c r="O1494" s="127">
        <f>Audit!K260</f>
        <v>0</v>
      </c>
      <c r="P1494" s="127">
        <f>Audit!L260</f>
        <v>0</v>
      </c>
    </row>
    <row r="1495" spans="1:16" hidden="1">
      <c r="A1495" s="127">
        <f>Audit!A261</f>
        <v>0</v>
      </c>
      <c r="B1495" s="127" t="str">
        <f>IFERROR(INDEX(GUTS!AI1496:'GUTS'!BH1496,MATCH(1,GUTS!AK1496:'GUTS'!BI1496,0)),"")</f>
        <v/>
      </c>
      <c r="C1495" s="127" t="str">
        <f>IFERROR(INDEX(GUTS!AJ1496:'GUTS'!BH1496,MATCH(1,GUTS!AK1496:'GUTS'!BI1496,0)),"")</f>
        <v/>
      </c>
      <c r="D1495" s="127" t="str">
        <f>IFERROR(INDEX(GUTS!AI1496:'GUTS'!BH1496,MATCH(2,GUTS!AK1496:'GUTS'!BI1496,0)),"")</f>
        <v/>
      </c>
      <c r="E1495" s="127" t="str">
        <f>IFERROR(INDEX(GUTS!AJ1496:'GUTS'!BH1496,MATCH(2,GUTS!AK1496:'GUTS'!BI1496,0)),"")</f>
        <v/>
      </c>
      <c r="F1495" s="127" t="str">
        <f>IFERROR(INDEX(GUTS!AI1496:'GUTS'!BH1496,MATCH(3,GUTS!AK1496:'GUTS'!BI1496,0)),"")</f>
        <v/>
      </c>
      <c r="G1495" s="127" t="str">
        <f>IFERROR(INDEX(GUTS!AJ1496:'GUTS'!BH1496,MATCH(3,GUTS!AK1496:'GUTS'!BI1496,0)),"")</f>
        <v/>
      </c>
      <c r="H1495" s="127" t="str">
        <f>IFERROR(INDEX(GUTS!AI1496:'GUTS'!BH1496,MATCH(4,GUTS!AK1496:'GUTS'!BI1496,0)),"")</f>
        <v/>
      </c>
      <c r="I1495" s="127" t="str">
        <f>IFERROR(INDEX(GUTS!AJ1496:'GUTS'!BH1496,MATCH(4,GUTS!AK1496:'GUTS'!BI1496,0)),"")</f>
        <v/>
      </c>
      <c r="J1495" s="127" t="str">
        <f>IFERROR(INDEX(GUTS!AI1496:'GUTS'!BH1496,MATCH(5,GUTS!AK1496:'GUTS'!BI1496,0)),"")</f>
        <v/>
      </c>
      <c r="K1495" s="127" t="str">
        <f>IFERROR(INDEX(GUTS!AJ1496:'GUTS'!BH1496,MATCH(5,GUTS!AK1496:'GUTS'!BI1496,0)),"")</f>
        <v/>
      </c>
      <c r="L1495" s="127" t="str">
        <f>IFERROR(INDEX(GUTS!AI1496:'GUTS'!BH1496,MATCH(6,GUTS!AK1496:'GUTS'!BI1496,0)),"")</f>
        <v/>
      </c>
      <c r="M1495" s="127" t="str">
        <f>IFERROR(INDEX(GUTS!AJ1496:'GUTS'!BH1496,MATCH(6,GUTS!AK1496:'GUTS'!BI1496,0)),"")</f>
        <v/>
      </c>
      <c r="N1495" s="127">
        <f>Audit!X261</f>
        <v>0</v>
      </c>
      <c r="O1495" s="127">
        <f>Audit!K261</f>
        <v>0</v>
      </c>
      <c r="P1495" s="127">
        <f>Audit!L261</f>
        <v>0</v>
      </c>
    </row>
    <row r="1496" spans="1:16" hidden="1">
      <c r="A1496" s="127">
        <f>Audit!A262</f>
        <v>0</v>
      </c>
      <c r="B1496" s="127" t="str">
        <f>IFERROR(INDEX(GUTS!AI1497:'GUTS'!BH1497,MATCH(1,GUTS!AK1497:'GUTS'!BI1497,0)),"")</f>
        <v/>
      </c>
      <c r="C1496" s="127" t="str">
        <f>IFERROR(INDEX(GUTS!AJ1497:'GUTS'!BH1497,MATCH(1,GUTS!AK1497:'GUTS'!BI1497,0)),"")</f>
        <v/>
      </c>
      <c r="D1496" s="127" t="str">
        <f>IFERROR(INDEX(GUTS!AI1497:'GUTS'!BH1497,MATCH(2,GUTS!AK1497:'GUTS'!BI1497,0)),"")</f>
        <v/>
      </c>
      <c r="E1496" s="127" t="str">
        <f>IFERROR(INDEX(GUTS!AJ1497:'GUTS'!BH1497,MATCH(2,GUTS!AK1497:'GUTS'!BI1497,0)),"")</f>
        <v/>
      </c>
      <c r="F1496" s="127" t="str">
        <f>IFERROR(INDEX(GUTS!AI1497:'GUTS'!BH1497,MATCH(3,GUTS!AK1497:'GUTS'!BI1497,0)),"")</f>
        <v/>
      </c>
      <c r="G1496" s="127" t="str">
        <f>IFERROR(INDEX(GUTS!AJ1497:'GUTS'!BH1497,MATCH(3,GUTS!AK1497:'GUTS'!BI1497,0)),"")</f>
        <v/>
      </c>
      <c r="H1496" s="127" t="str">
        <f>IFERROR(INDEX(GUTS!AI1497:'GUTS'!BH1497,MATCH(4,GUTS!AK1497:'GUTS'!BI1497,0)),"")</f>
        <v/>
      </c>
      <c r="I1496" s="127" t="str">
        <f>IFERROR(INDEX(GUTS!AJ1497:'GUTS'!BH1497,MATCH(4,GUTS!AK1497:'GUTS'!BI1497,0)),"")</f>
        <v/>
      </c>
      <c r="J1496" s="127" t="str">
        <f>IFERROR(INDEX(GUTS!AI1497:'GUTS'!BH1497,MATCH(5,GUTS!AK1497:'GUTS'!BI1497,0)),"")</f>
        <v/>
      </c>
      <c r="K1496" s="127" t="str">
        <f>IFERROR(INDEX(GUTS!AJ1497:'GUTS'!BH1497,MATCH(5,GUTS!AK1497:'GUTS'!BI1497,0)),"")</f>
        <v/>
      </c>
      <c r="L1496" s="127" t="str">
        <f>IFERROR(INDEX(GUTS!AI1497:'GUTS'!BH1497,MATCH(6,GUTS!AK1497:'GUTS'!BI1497,0)),"")</f>
        <v/>
      </c>
      <c r="M1496" s="127" t="str">
        <f>IFERROR(INDEX(GUTS!AJ1497:'GUTS'!BH1497,MATCH(6,GUTS!AK1497:'GUTS'!BI1497,0)),"")</f>
        <v/>
      </c>
      <c r="N1496" s="127">
        <f>Audit!X262</f>
        <v>0</v>
      </c>
      <c r="O1496" s="127">
        <f>Audit!K262</f>
        <v>0</v>
      </c>
      <c r="P1496" s="127">
        <f>Audit!L262</f>
        <v>0</v>
      </c>
    </row>
    <row r="1497" spans="1:16" hidden="1">
      <c r="A1497" s="127">
        <f>Audit!A263</f>
        <v>0</v>
      </c>
      <c r="B1497" s="127" t="str">
        <f>IFERROR(INDEX(GUTS!AI1498:'GUTS'!BH1498,MATCH(1,GUTS!AK1498:'GUTS'!BI1498,0)),"")</f>
        <v/>
      </c>
      <c r="C1497" s="127" t="str">
        <f>IFERROR(INDEX(GUTS!AJ1498:'GUTS'!BH1498,MATCH(1,GUTS!AK1498:'GUTS'!BI1498,0)),"")</f>
        <v/>
      </c>
      <c r="D1497" s="127" t="str">
        <f>IFERROR(INDEX(GUTS!AI1498:'GUTS'!BH1498,MATCH(2,GUTS!AK1498:'GUTS'!BI1498,0)),"")</f>
        <v/>
      </c>
      <c r="E1497" s="127" t="str">
        <f>IFERROR(INDEX(GUTS!AJ1498:'GUTS'!BH1498,MATCH(2,GUTS!AK1498:'GUTS'!BI1498,0)),"")</f>
        <v/>
      </c>
      <c r="F1497" s="127" t="str">
        <f>IFERROR(INDEX(GUTS!AI1498:'GUTS'!BH1498,MATCH(3,GUTS!AK1498:'GUTS'!BI1498,0)),"")</f>
        <v/>
      </c>
      <c r="G1497" s="127" t="str">
        <f>IFERROR(INDEX(GUTS!AJ1498:'GUTS'!BH1498,MATCH(3,GUTS!AK1498:'GUTS'!BI1498,0)),"")</f>
        <v/>
      </c>
      <c r="H1497" s="127" t="str">
        <f>IFERROR(INDEX(GUTS!AI1498:'GUTS'!BH1498,MATCH(4,GUTS!AK1498:'GUTS'!BI1498,0)),"")</f>
        <v/>
      </c>
      <c r="I1497" s="127" t="str">
        <f>IFERROR(INDEX(GUTS!AJ1498:'GUTS'!BH1498,MATCH(4,GUTS!AK1498:'GUTS'!BI1498,0)),"")</f>
        <v/>
      </c>
      <c r="J1497" s="127" t="str">
        <f>IFERROR(INDEX(GUTS!AI1498:'GUTS'!BH1498,MATCH(5,GUTS!AK1498:'GUTS'!BI1498,0)),"")</f>
        <v/>
      </c>
      <c r="K1497" s="127" t="str">
        <f>IFERROR(INDEX(GUTS!AJ1498:'GUTS'!BH1498,MATCH(5,GUTS!AK1498:'GUTS'!BI1498,0)),"")</f>
        <v/>
      </c>
      <c r="L1497" s="127" t="str">
        <f>IFERROR(INDEX(GUTS!AI1498:'GUTS'!BH1498,MATCH(6,GUTS!AK1498:'GUTS'!BI1498,0)),"")</f>
        <v/>
      </c>
      <c r="M1497" s="127" t="str">
        <f>IFERROR(INDEX(GUTS!AJ1498:'GUTS'!BH1498,MATCH(6,GUTS!AK1498:'GUTS'!BI1498,0)),"")</f>
        <v/>
      </c>
      <c r="N1497" s="127">
        <f>Audit!X263</f>
        <v>0</v>
      </c>
      <c r="O1497" s="127">
        <f>Audit!K263</f>
        <v>0</v>
      </c>
      <c r="P1497" s="127">
        <f>Audit!L263</f>
        <v>0</v>
      </c>
    </row>
    <row r="1498" spans="1:16" hidden="1">
      <c r="A1498" s="127">
        <f>Audit!A264</f>
        <v>0</v>
      </c>
      <c r="B1498" s="127" t="str">
        <f>IFERROR(INDEX(GUTS!AI1499:'GUTS'!BH1499,MATCH(1,GUTS!AK1499:'GUTS'!BI1499,0)),"")</f>
        <v/>
      </c>
      <c r="C1498" s="127" t="str">
        <f>IFERROR(INDEX(GUTS!AJ1499:'GUTS'!BH1499,MATCH(1,GUTS!AK1499:'GUTS'!BI1499,0)),"")</f>
        <v/>
      </c>
      <c r="D1498" s="127" t="str">
        <f>IFERROR(INDEX(GUTS!AI1499:'GUTS'!BH1499,MATCH(2,GUTS!AK1499:'GUTS'!BI1499,0)),"")</f>
        <v/>
      </c>
      <c r="E1498" s="127" t="str">
        <f>IFERROR(INDEX(GUTS!AJ1499:'GUTS'!BH1499,MATCH(2,GUTS!AK1499:'GUTS'!BI1499,0)),"")</f>
        <v/>
      </c>
      <c r="F1498" s="127" t="str">
        <f>IFERROR(INDEX(GUTS!AI1499:'GUTS'!BH1499,MATCH(3,GUTS!AK1499:'GUTS'!BI1499,0)),"")</f>
        <v/>
      </c>
      <c r="G1498" s="127" t="str">
        <f>IFERROR(INDEX(GUTS!AJ1499:'GUTS'!BH1499,MATCH(3,GUTS!AK1499:'GUTS'!BI1499,0)),"")</f>
        <v/>
      </c>
      <c r="H1498" s="127" t="str">
        <f>IFERROR(INDEX(GUTS!AI1499:'GUTS'!BH1499,MATCH(4,GUTS!AK1499:'GUTS'!BI1499,0)),"")</f>
        <v/>
      </c>
      <c r="I1498" s="127" t="str">
        <f>IFERROR(INDEX(GUTS!AJ1499:'GUTS'!BH1499,MATCH(4,GUTS!AK1499:'GUTS'!BI1499,0)),"")</f>
        <v/>
      </c>
      <c r="J1498" s="127" t="str">
        <f>IFERROR(INDEX(GUTS!AI1499:'GUTS'!BH1499,MATCH(5,GUTS!AK1499:'GUTS'!BI1499,0)),"")</f>
        <v/>
      </c>
      <c r="K1498" s="127" t="str">
        <f>IFERROR(INDEX(GUTS!AJ1499:'GUTS'!BH1499,MATCH(5,GUTS!AK1499:'GUTS'!BI1499,0)),"")</f>
        <v/>
      </c>
      <c r="L1498" s="127" t="str">
        <f>IFERROR(INDEX(GUTS!AI1499:'GUTS'!BH1499,MATCH(6,GUTS!AK1499:'GUTS'!BI1499,0)),"")</f>
        <v/>
      </c>
      <c r="M1498" s="127" t="str">
        <f>IFERROR(INDEX(GUTS!AJ1499:'GUTS'!BH1499,MATCH(6,GUTS!AK1499:'GUTS'!BI1499,0)),"")</f>
        <v/>
      </c>
      <c r="N1498" s="127">
        <f>Audit!X264</f>
        <v>0</v>
      </c>
      <c r="O1498" s="127">
        <f>Audit!K264</f>
        <v>0</v>
      </c>
      <c r="P1498" s="127">
        <f>Audit!L264</f>
        <v>0</v>
      </c>
    </row>
    <row r="1499" spans="1:16" hidden="1">
      <c r="A1499" s="127">
        <f>Audit!A265</f>
        <v>0</v>
      </c>
      <c r="B1499" s="127" t="str">
        <f>IFERROR(INDEX(GUTS!AI1500:'GUTS'!BH1500,MATCH(1,GUTS!AK1500:'GUTS'!BI1500,0)),"")</f>
        <v/>
      </c>
      <c r="C1499" s="127" t="str">
        <f>IFERROR(INDEX(GUTS!AJ1500:'GUTS'!BH1500,MATCH(1,GUTS!AK1500:'GUTS'!BI1500,0)),"")</f>
        <v/>
      </c>
      <c r="D1499" s="127" t="str">
        <f>IFERROR(INDEX(GUTS!AI1500:'GUTS'!BH1500,MATCH(2,GUTS!AK1500:'GUTS'!BI1500,0)),"")</f>
        <v/>
      </c>
      <c r="E1499" s="127" t="str">
        <f>IFERROR(INDEX(GUTS!AJ1500:'GUTS'!BH1500,MATCH(2,GUTS!AK1500:'GUTS'!BI1500,0)),"")</f>
        <v/>
      </c>
      <c r="F1499" s="127" t="str">
        <f>IFERROR(INDEX(GUTS!AI1500:'GUTS'!BH1500,MATCH(3,GUTS!AK1500:'GUTS'!BI1500,0)),"")</f>
        <v/>
      </c>
      <c r="G1499" s="127" t="str">
        <f>IFERROR(INDEX(GUTS!AJ1500:'GUTS'!BH1500,MATCH(3,GUTS!AK1500:'GUTS'!BI1500,0)),"")</f>
        <v/>
      </c>
      <c r="H1499" s="127" t="str">
        <f>IFERROR(INDEX(GUTS!AI1500:'GUTS'!BH1500,MATCH(4,GUTS!AK1500:'GUTS'!BI1500,0)),"")</f>
        <v/>
      </c>
      <c r="I1499" s="127" t="str">
        <f>IFERROR(INDEX(GUTS!AJ1500:'GUTS'!BH1500,MATCH(4,GUTS!AK1500:'GUTS'!BI1500,0)),"")</f>
        <v/>
      </c>
      <c r="J1499" s="127" t="str">
        <f>IFERROR(INDEX(GUTS!AI1500:'GUTS'!BH1500,MATCH(5,GUTS!AK1500:'GUTS'!BI1500,0)),"")</f>
        <v/>
      </c>
      <c r="K1499" s="127" t="str">
        <f>IFERROR(INDEX(GUTS!AJ1500:'GUTS'!BH1500,MATCH(5,GUTS!AK1500:'GUTS'!BI1500,0)),"")</f>
        <v/>
      </c>
      <c r="L1499" s="127" t="str">
        <f>IFERROR(INDEX(GUTS!AI1500:'GUTS'!BH1500,MATCH(6,GUTS!AK1500:'GUTS'!BI1500,0)),"")</f>
        <v/>
      </c>
      <c r="M1499" s="127" t="str">
        <f>IFERROR(INDEX(GUTS!AJ1500:'GUTS'!BH1500,MATCH(6,GUTS!AK1500:'GUTS'!BI1500,0)),"")</f>
        <v/>
      </c>
      <c r="N1499" s="127">
        <f>Audit!X265</f>
        <v>0</v>
      </c>
      <c r="O1499" s="127">
        <f>Audit!K265</f>
        <v>0</v>
      </c>
      <c r="P1499" s="127">
        <f>Audit!L265</f>
        <v>0</v>
      </c>
    </row>
    <row r="1500" spans="1:16" hidden="1">
      <c r="A1500" s="127">
        <f>Audit!A266</f>
        <v>0</v>
      </c>
      <c r="B1500" s="127" t="str">
        <f>IFERROR(INDEX(GUTS!AI1501:'GUTS'!BH1501,MATCH(1,GUTS!AK1501:'GUTS'!BI1501,0)),"")</f>
        <v/>
      </c>
      <c r="C1500" s="127" t="str">
        <f>IFERROR(INDEX(GUTS!AJ1501:'GUTS'!BH1501,MATCH(1,GUTS!AK1501:'GUTS'!BI1501,0)),"")</f>
        <v/>
      </c>
      <c r="D1500" s="127" t="str">
        <f>IFERROR(INDEX(GUTS!AI1501:'GUTS'!BH1501,MATCH(2,GUTS!AK1501:'GUTS'!BI1501,0)),"")</f>
        <v/>
      </c>
      <c r="E1500" s="127" t="str">
        <f>IFERROR(INDEX(GUTS!AJ1501:'GUTS'!BH1501,MATCH(2,GUTS!AK1501:'GUTS'!BI1501,0)),"")</f>
        <v/>
      </c>
      <c r="F1500" s="127" t="str">
        <f>IFERROR(INDEX(GUTS!AI1501:'GUTS'!BH1501,MATCH(3,GUTS!AK1501:'GUTS'!BI1501,0)),"")</f>
        <v/>
      </c>
      <c r="G1500" s="127" t="str">
        <f>IFERROR(INDEX(GUTS!AJ1501:'GUTS'!BH1501,MATCH(3,GUTS!AK1501:'GUTS'!BI1501,0)),"")</f>
        <v/>
      </c>
      <c r="H1500" s="127" t="str">
        <f>IFERROR(INDEX(GUTS!AI1501:'GUTS'!BH1501,MATCH(4,GUTS!AK1501:'GUTS'!BI1501,0)),"")</f>
        <v/>
      </c>
      <c r="I1500" s="127" t="str">
        <f>IFERROR(INDEX(GUTS!AJ1501:'GUTS'!BH1501,MATCH(4,GUTS!AK1501:'GUTS'!BI1501,0)),"")</f>
        <v/>
      </c>
      <c r="J1500" s="127" t="str">
        <f>IFERROR(INDEX(GUTS!AI1501:'GUTS'!BH1501,MATCH(5,GUTS!AK1501:'GUTS'!BI1501,0)),"")</f>
        <v/>
      </c>
      <c r="K1500" s="127" t="str">
        <f>IFERROR(INDEX(GUTS!AJ1501:'GUTS'!BH1501,MATCH(5,GUTS!AK1501:'GUTS'!BI1501,0)),"")</f>
        <v/>
      </c>
      <c r="L1500" s="127" t="str">
        <f>IFERROR(INDEX(GUTS!AI1501:'GUTS'!BH1501,MATCH(6,GUTS!AK1501:'GUTS'!BI1501,0)),"")</f>
        <v/>
      </c>
      <c r="M1500" s="127" t="str">
        <f>IFERROR(INDEX(GUTS!AJ1501:'GUTS'!BH1501,MATCH(6,GUTS!AK1501:'GUTS'!BI1501,0)),"")</f>
        <v/>
      </c>
      <c r="N1500" s="127">
        <f>Audit!X266</f>
        <v>0</v>
      </c>
      <c r="O1500" s="127">
        <f>Audit!K266</f>
        <v>0</v>
      </c>
      <c r="P1500" s="127">
        <f>Audit!L266</f>
        <v>0</v>
      </c>
    </row>
    <row r="1501" spans="1:16" hidden="1">
      <c r="A1501" s="127">
        <f>Audit!A267</f>
        <v>0</v>
      </c>
      <c r="B1501" s="127" t="str">
        <f>IFERROR(INDEX(GUTS!AI1502:'GUTS'!BH1502,MATCH(1,GUTS!AK1502:'GUTS'!BI1502,0)),"")</f>
        <v/>
      </c>
      <c r="C1501" s="127" t="str">
        <f>IFERROR(INDEX(GUTS!AJ1502:'GUTS'!BH1502,MATCH(1,GUTS!AK1502:'GUTS'!BI1502,0)),"")</f>
        <v/>
      </c>
      <c r="D1501" s="127" t="str">
        <f>IFERROR(INDEX(GUTS!AI1502:'GUTS'!BH1502,MATCH(2,GUTS!AK1502:'GUTS'!BI1502,0)),"")</f>
        <v/>
      </c>
      <c r="E1501" s="127" t="str">
        <f>IFERROR(INDEX(GUTS!AJ1502:'GUTS'!BH1502,MATCH(2,GUTS!AK1502:'GUTS'!BI1502,0)),"")</f>
        <v/>
      </c>
      <c r="F1501" s="127" t="str">
        <f>IFERROR(INDEX(GUTS!AI1502:'GUTS'!BH1502,MATCH(3,GUTS!AK1502:'GUTS'!BI1502,0)),"")</f>
        <v/>
      </c>
      <c r="G1501" s="127" t="str">
        <f>IFERROR(INDEX(GUTS!AJ1502:'GUTS'!BH1502,MATCH(3,GUTS!AK1502:'GUTS'!BI1502,0)),"")</f>
        <v/>
      </c>
      <c r="H1501" s="127" t="str">
        <f>IFERROR(INDEX(GUTS!AI1502:'GUTS'!BH1502,MATCH(4,GUTS!AK1502:'GUTS'!BI1502,0)),"")</f>
        <v/>
      </c>
      <c r="I1501" s="127" t="str">
        <f>IFERROR(INDEX(GUTS!AJ1502:'GUTS'!BH1502,MATCH(4,GUTS!AK1502:'GUTS'!BI1502,0)),"")</f>
        <v/>
      </c>
      <c r="J1501" s="127" t="str">
        <f>IFERROR(INDEX(GUTS!AI1502:'GUTS'!BH1502,MATCH(5,GUTS!AK1502:'GUTS'!BI1502,0)),"")</f>
        <v/>
      </c>
      <c r="K1501" s="127" t="str">
        <f>IFERROR(INDEX(GUTS!AJ1502:'GUTS'!BH1502,MATCH(5,GUTS!AK1502:'GUTS'!BI1502,0)),"")</f>
        <v/>
      </c>
      <c r="L1501" s="127" t="str">
        <f>IFERROR(INDEX(GUTS!AI1502:'GUTS'!BH1502,MATCH(6,GUTS!AK1502:'GUTS'!BI1502,0)),"")</f>
        <v/>
      </c>
      <c r="M1501" s="127" t="str">
        <f>IFERROR(INDEX(GUTS!AJ1502:'GUTS'!BH1502,MATCH(6,GUTS!AK1502:'GUTS'!BI1502,0)),"")</f>
        <v/>
      </c>
      <c r="N1501" s="127">
        <f>Audit!X267</f>
        <v>0</v>
      </c>
      <c r="O1501" s="127">
        <f>Audit!K267</f>
        <v>0</v>
      </c>
      <c r="P1501" s="127">
        <f>Audit!L267</f>
        <v>0</v>
      </c>
    </row>
    <row r="1502" spans="1:16" hidden="1">
      <c r="A1502" s="127">
        <f>Audit!A268</f>
        <v>0</v>
      </c>
      <c r="B1502" s="127" t="str">
        <f>IFERROR(INDEX(GUTS!AI1503:'GUTS'!BH1503,MATCH(1,GUTS!AK1503:'GUTS'!BI1503,0)),"")</f>
        <v/>
      </c>
      <c r="C1502" s="127" t="str">
        <f>IFERROR(INDEX(GUTS!AJ1503:'GUTS'!BH1503,MATCH(1,GUTS!AK1503:'GUTS'!BI1503,0)),"")</f>
        <v/>
      </c>
      <c r="D1502" s="127" t="str">
        <f>IFERROR(INDEX(GUTS!AI1503:'GUTS'!BH1503,MATCH(2,GUTS!AK1503:'GUTS'!BI1503,0)),"")</f>
        <v/>
      </c>
      <c r="E1502" s="127" t="str">
        <f>IFERROR(INDEX(GUTS!AJ1503:'GUTS'!BH1503,MATCH(2,GUTS!AK1503:'GUTS'!BI1503,0)),"")</f>
        <v/>
      </c>
      <c r="F1502" s="127" t="str">
        <f>IFERROR(INDEX(GUTS!AI1503:'GUTS'!BH1503,MATCH(3,GUTS!AK1503:'GUTS'!BI1503,0)),"")</f>
        <v/>
      </c>
      <c r="G1502" s="127" t="str">
        <f>IFERROR(INDEX(GUTS!AJ1503:'GUTS'!BH1503,MATCH(3,GUTS!AK1503:'GUTS'!BI1503,0)),"")</f>
        <v/>
      </c>
      <c r="H1502" s="127" t="str">
        <f>IFERROR(INDEX(GUTS!AI1503:'GUTS'!BH1503,MATCH(4,GUTS!AK1503:'GUTS'!BI1503,0)),"")</f>
        <v/>
      </c>
      <c r="I1502" s="127" t="str">
        <f>IFERROR(INDEX(GUTS!AJ1503:'GUTS'!BH1503,MATCH(4,GUTS!AK1503:'GUTS'!BI1503,0)),"")</f>
        <v/>
      </c>
      <c r="J1502" s="127" t="str">
        <f>IFERROR(INDEX(GUTS!AI1503:'GUTS'!BH1503,MATCH(5,GUTS!AK1503:'GUTS'!BI1503,0)),"")</f>
        <v/>
      </c>
      <c r="K1502" s="127" t="str">
        <f>IFERROR(INDEX(GUTS!AJ1503:'GUTS'!BH1503,MATCH(5,GUTS!AK1503:'GUTS'!BI1503,0)),"")</f>
        <v/>
      </c>
      <c r="L1502" s="127" t="str">
        <f>IFERROR(INDEX(GUTS!AI1503:'GUTS'!BH1503,MATCH(6,GUTS!AK1503:'GUTS'!BI1503,0)),"")</f>
        <v/>
      </c>
      <c r="M1502" s="127" t="str">
        <f>IFERROR(INDEX(GUTS!AJ1503:'GUTS'!BH1503,MATCH(6,GUTS!AK1503:'GUTS'!BI1503,0)),"")</f>
        <v/>
      </c>
      <c r="N1502" s="127">
        <f>Audit!X268</f>
        <v>0</v>
      </c>
      <c r="O1502" s="127">
        <f>Audit!K268</f>
        <v>0</v>
      </c>
      <c r="P1502" s="127">
        <f>Audit!L268</f>
        <v>0</v>
      </c>
    </row>
    <row r="1503" spans="1:16" hidden="1">
      <c r="A1503" s="127">
        <f>Audit!A269</f>
        <v>0</v>
      </c>
      <c r="B1503" s="127" t="str">
        <f>IFERROR(INDEX(GUTS!AI1504:'GUTS'!BH1504,MATCH(1,GUTS!AK1504:'GUTS'!BI1504,0)),"")</f>
        <v/>
      </c>
      <c r="C1503" s="127" t="str">
        <f>IFERROR(INDEX(GUTS!AJ1504:'GUTS'!BH1504,MATCH(1,GUTS!AK1504:'GUTS'!BI1504,0)),"")</f>
        <v/>
      </c>
      <c r="D1503" s="127" t="str">
        <f>IFERROR(INDEX(GUTS!AI1504:'GUTS'!BH1504,MATCH(2,GUTS!AK1504:'GUTS'!BI1504,0)),"")</f>
        <v/>
      </c>
      <c r="E1503" s="127" t="str">
        <f>IFERROR(INDEX(GUTS!AJ1504:'GUTS'!BH1504,MATCH(2,GUTS!AK1504:'GUTS'!BI1504,0)),"")</f>
        <v/>
      </c>
      <c r="F1503" s="127" t="str">
        <f>IFERROR(INDEX(GUTS!AI1504:'GUTS'!BH1504,MATCH(3,GUTS!AK1504:'GUTS'!BI1504,0)),"")</f>
        <v/>
      </c>
      <c r="G1503" s="127" t="str">
        <f>IFERROR(INDEX(GUTS!AJ1504:'GUTS'!BH1504,MATCH(3,GUTS!AK1504:'GUTS'!BI1504,0)),"")</f>
        <v/>
      </c>
      <c r="H1503" s="127" t="str">
        <f>IFERROR(INDEX(GUTS!AI1504:'GUTS'!BH1504,MATCH(4,GUTS!AK1504:'GUTS'!BI1504,0)),"")</f>
        <v/>
      </c>
      <c r="I1503" s="127" t="str">
        <f>IFERROR(INDEX(GUTS!AJ1504:'GUTS'!BH1504,MATCH(4,GUTS!AK1504:'GUTS'!BI1504,0)),"")</f>
        <v/>
      </c>
      <c r="J1503" s="127" t="str">
        <f>IFERROR(INDEX(GUTS!AI1504:'GUTS'!BH1504,MATCH(5,GUTS!AK1504:'GUTS'!BI1504,0)),"")</f>
        <v/>
      </c>
      <c r="K1503" s="127" t="str">
        <f>IFERROR(INDEX(GUTS!AJ1504:'GUTS'!BH1504,MATCH(5,GUTS!AK1504:'GUTS'!BI1504,0)),"")</f>
        <v/>
      </c>
      <c r="L1503" s="127" t="str">
        <f>IFERROR(INDEX(GUTS!AI1504:'GUTS'!BH1504,MATCH(6,GUTS!AK1504:'GUTS'!BI1504,0)),"")</f>
        <v/>
      </c>
      <c r="M1503" s="127" t="str">
        <f>IFERROR(INDEX(GUTS!AJ1504:'GUTS'!BH1504,MATCH(6,GUTS!AK1504:'GUTS'!BI1504,0)),"")</f>
        <v/>
      </c>
      <c r="N1503" s="127">
        <f>Audit!X269</f>
        <v>0</v>
      </c>
      <c r="O1503" s="127">
        <f>Audit!K269</f>
        <v>0</v>
      </c>
      <c r="P1503" s="127">
        <f>Audit!L269</f>
        <v>0</v>
      </c>
    </row>
    <row r="1504" spans="1:16" hidden="1">
      <c r="A1504" s="127">
        <f>Audit!A270</f>
        <v>0</v>
      </c>
      <c r="B1504" s="127" t="str">
        <f>IFERROR(INDEX(GUTS!AI1505:'GUTS'!BH1505,MATCH(1,GUTS!AK1505:'GUTS'!BI1505,0)),"")</f>
        <v/>
      </c>
      <c r="C1504" s="127" t="str">
        <f>IFERROR(INDEX(GUTS!AJ1505:'GUTS'!BH1505,MATCH(1,GUTS!AK1505:'GUTS'!BI1505,0)),"")</f>
        <v/>
      </c>
      <c r="D1504" s="127" t="str">
        <f>IFERROR(INDEX(GUTS!AI1505:'GUTS'!BH1505,MATCH(2,GUTS!AK1505:'GUTS'!BI1505,0)),"")</f>
        <v/>
      </c>
      <c r="E1504" s="127" t="str">
        <f>IFERROR(INDEX(GUTS!AJ1505:'GUTS'!BH1505,MATCH(2,GUTS!AK1505:'GUTS'!BI1505,0)),"")</f>
        <v/>
      </c>
      <c r="F1504" s="127" t="str">
        <f>IFERROR(INDEX(GUTS!AI1505:'GUTS'!BH1505,MATCH(3,GUTS!AK1505:'GUTS'!BI1505,0)),"")</f>
        <v/>
      </c>
      <c r="G1504" s="127" t="str">
        <f>IFERROR(INDEX(GUTS!AJ1505:'GUTS'!BH1505,MATCH(3,GUTS!AK1505:'GUTS'!BI1505,0)),"")</f>
        <v/>
      </c>
      <c r="H1504" s="127" t="str">
        <f>IFERROR(INDEX(GUTS!AI1505:'GUTS'!BH1505,MATCH(4,GUTS!AK1505:'GUTS'!BI1505,0)),"")</f>
        <v/>
      </c>
      <c r="I1504" s="127" t="str">
        <f>IFERROR(INDEX(GUTS!AJ1505:'GUTS'!BH1505,MATCH(4,GUTS!AK1505:'GUTS'!BI1505,0)),"")</f>
        <v/>
      </c>
      <c r="J1504" s="127" t="str">
        <f>IFERROR(INDEX(GUTS!AI1505:'GUTS'!BH1505,MATCH(5,GUTS!AK1505:'GUTS'!BI1505,0)),"")</f>
        <v/>
      </c>
      <c r="K1504" s="127" t="str">
        <f>IFERROR(INDEX(GUTS!AJ1505:'GUTS'!BH1505,MATCH(5,GUTS!AK1505:'GUTS'!BI1505,0)),"")</f>
        <v/>
      </c>
      <c r="L1504" s="127" t="str">
        <f>IFERROR(INDEX(GUTS!AI1505:'GUTS'!BH1505,MATCH(6,GUTS!AK1505:'GUTS'!BI1505,0)),"")</f>
        <v/>
      </c>
      <c r="M1504" s="127" t="str">
        <f>IFERROR(INDEX(GUTS!AJ1505:'GUTS'!BH1505,MATCH(6,GUTS!AK1505:'GUTS'!BI1505,0)),"")</f>
        <v/>
      </c>
      <c r="N1504" s="127">
        <f>Audit!X270</f>
        <v>0</v>
      </c>
      <c r="O1504" s="127">
        <f>Audit!K270</f>
        <v>0</v>
      </c>
      <c r="P1504" s="127">
        <f>Audit!L270</f>
        <v>0</v>
      </c>
    </row>
    <row r="1505" spans="1:16" hidden="1">
      <c r="A1505" s="127">
        <f>Audit!A271</f>
        <v>0</v>
      </c>
      <c r="B1505" s="127" t="str">
        <f>IFERROR(INDEX(GUTS!AI1506:'GUTS'!BH1506,MATCH(1,GUTS!AK1506:'GUTS'!BI1506,0)),"")</f>
        <v/>
      </c>
      <c r="C1505" s="127" t="str">
        <f>IFERROR(INDEX(GUTS!AJ1506:'GUTS'!BH1506,MATCH(1,GUTS!AK1506:'GUTS'!BI1506,0)),"")</f>
        <v/>
      </c>
      <c r="D1505" s="127" t="str">
        <f>IFERROR(INDEX(GUTS!AI1506:'GUTS'!BH1506,MATCH(2,GUTS!AK1506:'GUTS'!BI1506,0)),"")</f>
        <v/>
      </c>
      <c r="E1505" s="127" t="str">
        <f>IFERROR(INDEX(GUTS!AJ1506:'GUTS'!BH1506,MATCH(2,GUTS!AK1506:'GUTS'!BI1506,0)),"")</f>
        <v/>
      </c>
      <c r="F1505" s="127" t="str">
        <f>IFERROR(INDEX(GUTS!AI1506:'GUTS'!BH1506,MATCH(3,GUTS!AK1506:'GUTS'!BI1506,0)),"")</f>
        <v/>
      </c>
      <c r="G1505" s="127" t="str">
        <f>IFERROR(INDEX(GUTS!AJ1506:'GUTS'!BH1506,MATCH(3,GUTS!AK1506:'GUTS'!BI1506,0)),"")</f>
        <v/>
      </c>
      <c r="H1505" s="127" t="str">
        <f>IFERROR(INDEX(GUTS!AI1506:'GUTS'!BH1506,MATCH(4,GUTS!AK1506:'GUTS'!BI1506,0)),"")</f>
        <v/>
      </c>
      <c r="I1505" s="127" t="str">
        <f>IFERROR(INDEX(GUTS!AJ1506:'GUTS'!BH1506,MATCH(4,GUTS!AK1506:'GUTS'!BI1506,0)),"")</f>
        <v/>
      </c>
      <c r="J1505" s="127" t="str">
        <f>IFERROR(INDEX(GUTS!AI1506:'GUTS'!BH1506,MATCH(5,GUTS!AK1506:'GUTS'!BI1506,0)),"")</f>
        <v/>
      </c>
      <c r="K1505" s="127" t="str">
        <f>IFERROR(INDEX(GUTS!AJ1506:'GUTS'!BH1506,MATCH(5,GUTS!AK1506:'GUTS'!BI1506,0)),"")</f>
        <v/>
      </c>
      <c r="L1505" s="127" t="str">
        <f>IFERROR(INDEX(GUTS!AI1506:'GUTS'!BH1506,MATCH(6,GUTS!AK1506:'GUTS'!BI1506,0)),"")</f>
        <v/>
      </c>
      <c r="M1505" s="127" t="str">
        <f>IFERROR(INDEX(GUTS!AJ1506:'GUTS'!BH1506,MATCH(6,GUTS!AK1506:'GUTS'!BI1506,0)),"")</f>
        <v/>
      </c>
      <c r="N1505" s="127">
        <f>Audit!X271</f>
        <v>0</v>
      </c>
      <c r="O1505" s="127">
        <f>Audit!K271</f>
        <v>0</v>
      </c>
      <c r="P1505" s="127">
        <f>Audit!L271</f>
        <v>0</v>
      </c>
    </row>
    <row r="1506" spans="1:16" hidden="1">
      <c r="A1506" s="127">
        <f>Audit!A272</f>
        <v>0</v>
      </c>
      <c r="B1506" s="127" t="str">
        <f>IFERROR(INDEX(GUTS!AI1507:'GUTS'!BH1507,MATCH(1,GUTS!AK1507:'GUTS'!BI1507,0)),"")</f>
        <v/>
      </c>
      <c r="C1506" s="127" t="str">
        <f>IFERROR(INDEX(GUTS!AJ1507:'GUTS'!BH1507,MATCH(1,GUTS!AK1507:'GUTS'!BI1507,0)),"")</f>
        <v/>
      </c>
      <c r="D1506" s="127" t="str">
        <f>IFERROR(INDEX(GUTS!AI1507:'GUTS'!BH1507,MATCH(2,GUTS!AK1507:'GUTS'!BI1507,0)),"")</f>
        <v/>
      </c>
      <c r="E1506" s="127" t="str">
        <f>IFERROR(INDEX(GUTS!AJ1507:'GUTS'!BH1507,MATCH(2,GUTS!AK1507:'GUTS'!BI1507,0)),"")</f>
        <v/>
      </c>
      <c r="F1506" s="127" t="str">
        <f>IFERROR(INDEX(GUTS!AI1507:'GUTS'!BH1507,MATCH(3,GUTS!AK1507:'GUTS'!BI1507,0)),"")</f>
        <v/>
      </c>
      <c r="G1506" s="127" t="str">
        <f>IFERROR(INDEX(GUTS!AJ1507:'GUTS'!BH1507,MATCH(3,GUTS!AK1507:'GUTS'!BI1507,0)),"")</f>
        <v/>
      </c>
      <c r="H1506" s="127" t="str">
        <f>IFERROR(INDEX(GUTS!AI1507:'GUTS'!BH1507,MATCH(4,GUTS!AK1507:'GUTS'!BI1507,0)),"")</f>
        <v/>
      </c>
      <c r="I1506" s="127" t="str">
        <f>IFERROR(INDEX(GUTS!AJ1507:'GUTS'!BH1507,MATCH(4,GUTS!AK1507:'GUTS'!BI1507,0)),"")</f>
        <v/>
      </c>
      <c r="J1506" s="127" t="str">
        <f>IFERROR(INDEX(GUTS!AI1507:'GUTS'!BH1507,MATCH(5,GUTS!AK1507:'GUTS'!BI1507,0)),"")</f>
        <v/>
      </c>
      <c r="K1506" s="127" t="str">
        <f>IFERROR(INDEX(GUTS!AJ1507:'GUTS'!BH1507,MATCH(5,GUTS!AK1507:'GUTS'!BI1507,0)),"")</f>
        <v/>
      </c>
      <c r="L1506" s="127" t="str">
        <f>IFERROR(INDEX(GUTS!AI1507:'GUTS'!BH1507,MATCH(6,GUTS!AK1507:'GUTS'!BI1507,0)),"")</f>
        <v/>
      </c>
      <c r="M1506" s="127" t="str">
        <f>IFERROR(INDEX(GUTS!AJ1507:'GUTS'!BH1507,MATCH(6,GUTS!AK1507:'GUTS'!BI1507,0)),"")</f>
        <v/>
      </c>
      <c r="N1506" s="127">
        <f>Audit!X272</f>
        <v>0</v>
      </c>
      <c r="O1506" s="127">
        <f>Audit!K272</f>
        <v>0</v>
      </c>
      <c r="P1506" s="127">
        <f>Audit!L272</f>
        <v>0</v>
      </c>
    </row>
    <row r="1507" spans="1:16" hidden="1">
      <c r="A1507" s="127">
        <f>Audit!A273</f>
        <v>0</v>
      </c>
      <c r="B1507" s="127" t="str">
        <f>IFERROR(INDEX(GUTS!AI1508:'GUTS'!BH1508,MATCH(1,GUTS!AK1508:'GUTS'!BI1508,0)),"")</f>
        <v/>
      </c>
      <c r="C1507" s="127" t="str">
        <f>IFERROR(INDEX(GUTS!AJ1508:'GUTS'!BH1508,MATCH(1,GUTS!AK1508:'GUTS'!BI1508,0)),"")</f>
        <v/>
      </c>
      <c r="D1507" s="127" t="str">
        <f>IFERROR(INDEX(GUTS!AI1508:'GUTS'!BH1508,MATCH(2,GUTS!AK1508:'GUTS'!BI1508,0)),"")</f>
        <v/>
      </c>
      <c r="E1507" s="127" t="str">
        <f>IFERROR(INDEX(GUTS!AJ1508:'GUTS'!BH1508,MATCH(2,GUTS!AK1508:'GUTS'!BI1508,0)),"")</f>
        <v/>
      </c>
      <c r="F1507" s="127" t="str">
        <f>IFERROR(INDEX(GUTS!AI1508:'GUTS'!BH1508,MATCH(3,GUTS!AK1508:'GUTS'!BI1508,0)),"")</f>
        <v/>
      </c>
      <c r="G1507" s="127" t="str">
        <f>IFERROR(INDEX(GUTS!AJ1508:'GUTS'!BH1508,MATCH(3,GUTS!AK1508:'GUTS'!BI1508,0)),"")</f>
        <v/>
      </c>
      <c r="H1507" s="127" t="str">
        <f>IFERROR(INDEX(GUTS!AI1508:'GUTS'!BH1508,MATCH(4,GUTS!AK1508:'GUTS'!BI1508,0)),"")</f>
        <v/>
      </c>
      <c r="I1507" s="127" t="str">
        <f>IFERROR(INDEX(GUTS!AJ1508:'GUTS'!BH1508,MATCH(4,GUTS!AK1508:'GUTS'!BI1508,0)),"")</f>
        <v/>
      </c>
      <c r="J1507" s="127" t="str">
        <f>IFERROR(INDEX(GUTS!AI1508:'GUTS'!BH1508,MATCH(5,GUTS!AK1508:'GUTS'!BI1508,0)),"")</f>
        <v/>
      </c>
      <c r="K1507" s="127" t="str">
        <f>IFERROR(INDEX(GUTS!AJ1508:'GUTS'!BH1508,MATCH(5,GUTS!AK1508:'GUTS'!BI1508,0)),"")</f>
        <v/>
      </c>
      <c r="L1507" s="127" t="str">
        <f>IFERROR(INDEX(GUTS!AI1508:'GUTS'!BH1508,MATCH(6,GUTS!AK1508:'GUTS'!BI1508,0)),"")</f>
        <v/>
      </c>
      <c r="M1507" s="127" t="str">
        <f>IFERROR(INDEX(GUTS!AJ1508:'GUTS'!BH1508,MATCH(6,GUTS!AK1508:'GUTS'!BI1508,0)),"")</f>
        <v/>
      </c>
      <c r="N1507" s="127">
        <f>Audit!X273</f>
        <v>0</v>
      </c>
      <c r="O1507" s="127">
        <f>Audit!K273</f>
        <v>0</v>
      </c>
      <c r="P1507" s="127">
        <f>Audit!L273</f>
        <v>0</v>
      </c>
    </row>
    <row r="1508" spans="1:16" hidden="1">
      <c r="A1508" s="127">
        <f>Audit!A274</f>
        <v>0</v>
      </c>
      <c r="B1508" s="127" t="str">
        <f>IFERROR(INDEX(GUTS!AI1509:'GUTS'!BH1509,MATCH(1,GUTS!AK1509:'GUTS'!BI1509,0)),"")</f>
        <v/>
      </c>
      <c r="C1508" s="127" t="str">
        <f>IFERROR(INDEX(GUTS!AJ1509:'GUTS'!BH1509,MATCH(1,GUTS!AK1509:'GUTS'!BI1509,0)),"")</f>
        <v/>
      </c>
      <c r="D1508" s="127" t="str">
        <f>IFERROR(INDEX(GUTS!AI1509:'GUTS'!BH1509,MATCH(2,GUTS!AK1509:'GUTS'!BI1509,0)),"")</f>
        <v/>
      </c>
      <c r="E1508" s="127" t="str">
        <f>IFERROR(INDEX(GUTS!AJ1509:'GUTS'!BH1509,MATCH(2,GUTS!AK1509:'GUTS'!BI1509,0)),"")</f>
        <v/>
      </c>
      <c r="F1508" s="127" t="str">
        <f>IFERROR(INDEX(GUTS!AI1509:'GUTS'!BH1509,MATCH(3,GUTS!AK1509:'GUTS'!BI1509,0)),"")</f>
        <v/>
      </c>
      <c r="G1508" s="127" t="str">
        <f>IFERROR(INDEX(GUTS!AJ1509:'GUTS'!BH1509,MATCH(3,GUTS!AK1509:'GUTS'!BI1509,0)),"")</f>
        <v/>
      </c>
      <c r="H1508" s="127" t="str">
        <f>IFERROR(INDEX(GUTS!AI1509:'GUTS'!BH1509,MATCH(4,GUTS!AK1509:'GUTS'!BI1509,0)),"")</f>
        <v/>
      </c>
      <c r="I1508" s="127" t="str">
        <f>IFERROR(INDEX(GUTS!AJ1509:'GUTS'!BH1509,MATCH(4,GUTS!AK1509:'GUTS'!BI1509,0)),"")</f>
        <v/>
      </c>
      <c r="J1508" s="127" t="str">
        <f>IFERROR(INDEX(GUTS!AI1509:'GUTS'!BH1509,MATCH(5,GUTS!AK1509:'GUTS'!BI1509,0)),"")</f>
        <v/>
      </c>
      <c r="K1508" s="127" t="str">
        <f>IFERROR(INDEX(GUTS!AJ1509:'GUTS'!BH1509,MATCH(5,GUTS!AK1509:'GUTS'!BI1509,0)),"")</f>
        <v/>
      </c>
      <c r="L1508" s="127" t="str">
        <f>IFERROR(INDEX(GUTS!AI1509:'GUTS'!BH1509,MATCH(6,GUTS!AK1509:'GUTS'!BI1509,0)),"")</f>
        <v/>
      </c>
      <c r="M1508" s="127" t="str">
        <f>IFERROR(INDEX(GUTS!AJ1509:'GUTS'!BH1509,MATCH(6,GUTS!AK1509:'GUTS'!BI1509,0)),"")</f>
        <v/>
      </c>
      <c r="N1508" s="127">
        <f>Audit!X274</f>
        <v>0</v>
      </c>
      <c r="O1508" s="127">
        <f>Audit!K274</f>
        <v>0</v>
      </c>
      <c r="P1508" s="127">
        <f>Audit!L274</f>
        <v>0</v>
      </c>
    </row>
    <row r="1509" spans="1:16" hidden="1">
      <c r="A1509" s="127">
        <f>Audit!A275</f>
        <v>0</v>
      </c>
      <c r="B1509" s="127" t="str">
        <f>IFERROR(INDEX(GUTS!AI1510:'GUTS'!BH1510,MATCH(1,GUTS!AK1510:'GUTS'!BI1510,0)),"")</f>
        <v/>
      </c>
      <c r="C1509" s="127" t="str">
        <f>IFERROR(INDEX(GUTS!AJ1510:'GUTS'!BH1510,MATCH(1,GUTS!AK1510:'GUTS'!BI1510,0)),"")</f>
        <v/>
      </c>
      <c r="D1509" s="127" t="str">
        <f>IFERROR(INDEX(GUTS!AI1510:'GUTS'!BH1510,MATCH(2,GUTS!AK1510:'GUTS'!BI1510,0)),"")</f>
        <v/>
      </c>
      <c r="E1509" s="127" t="str">
        <f>IFERROR(INDEX(GUTS!AJ1510:'GUTS'!BH1510,MATCH(2,GUTS!AK1510:'GUTS'!BI1510,0)),"")</f>
        <v/>
      </c>
      <c r="F1509" s="127" t="str">
        <f>IFERROR(INDEX(GUTS!AI1510:'GUTS'!BH1510,MATCH(3,GUTS!AK1510:'GUTS'!BI1510,0)),"")</f>
        <v/>
      </c>
      <c r="G1509" s="127" t="str">
        <f>IFERROR(INDEX(GUTS!AJ1510:'GUTS'!BH1510,MATCH(3,GUTS!AK1510:'GUTS'!BI1510,0)),"")</f>
        <v/>
      </c>
      <c r="H1509" s="127" t="str">
        <f>IFERROR(INDEX(GUTS!AI1510:'GUTS'!BH1510,MATCH(4,GUTS!AK1510:'GUTS'!BI1510,0)),"")</f>
        <v/>
      </c>
      <c r="I1509" s="127" t="str">
        <f>IFERROR(INDEX(GUTS!AJ1510:'GUTS'!BH1510,MATCH(4,GUTS!AK1510:'GUTS'!BI1510,0)),"")</f>
        <v/>
      </c>
      <c r="J1509" s="127" t="str">
        <f>IFERROR(INDEX(GUTS!AI1510:'GUTS'!BH1510,MATCH(5,GUTS!AK1510:'GUTS'!BI1510,0)),"")</f>
        <v/>
      </c>
      <c r="K1509" s="127" t="str">
        <f>IFERROR(INDEX(GUTS!AJ1510:'GUTS'!BH1510,MATCH(5,GUTS!AK1510:'GUTS'!BI1510,0)),"")</f>
        <v/>
      </c>
      <c r="L1509" s="127" t="str">
        <f>IFERROR(INDEX(GUTS!AI1510:'GUTS'!BH1510,MATCH(6,GUTS!AK1510:'GUTS'!BI1510,0)),"")</f>
        <v/>
      </c>
      <c r="M1509" s="127" t="str">
        <f>IFERROR(INDEX(GUTS!AJ1510:'GUTS'!BH1510,MATCH(6,GUTS!AK1510:'GUTS'!BI1510,0)),"")</f>
        <v/>
      </c>
      <c r="N1509" s="127">
        <f>Audit!X275</f>
        <v>0</v>
      </c>
      <c r="O1509" s="127">
        <f>Audit!K275</f>
        <v>0</v>
      </c>
      <c r="P1509" s="127">
        <f>Audit!L275</f>
        <v>0</v>
      </c>
    </row>
    <row r="1510" spans="1:16" hidden="1">
      <c r="A1510" s="127">
        <f>Audit!A276</f>
        <v>0</v>
      </c>
      <c r="B1510" s="127" t="str">
        <f>IFERROR(INDEX(GUTS!AI1511:'GUTS'!BH1511,MATCH(1,GUTS!AK1511:'GUTS'!BI1511,0)),"")</f>
        <v/>
      </c>
      <c r="C1510" s="127" t="str">
        <f>IFERROR(INDEX(GUTS!AJ1511:'GUTS'!BH1511,MATCH(1,GUTS!AK1511:'GUTS'!BI1511,0)),"")</f>
        <v/>
      </c>
      <c r="D1510" s="127" t="str">
        <f>IFERROR(INDEX(GUTS!AI1511:'GUTS'!BH1511,MATCH(2,GUTS!AK1511:'GUTS'!BI1511,0)),"")</f>
        <v/>
      </c>
      <c r="E1510" s="127" t="str">
        <f>IFERROR(INDEX(GUTS!AJ1511:'GUTS'!BH1511,MATCH(2,GUTS!AK1511:'GUTS'!BI1511,0)),"")</f>
        <v/>
      </c>
      <c r="F1510" s="127" t="str">
        <f>IFERROR(INDEX(GUTS!AI1511:'GUTS'!BH1511,MATCH(3,GUTS!AK1511:'GUTS'!BI1511,0)),"")</f>
        <v/>
      </c>
      <c r="G1510" s="127" t="str">
        <f>IFERROR(INDEX(GUTS!AJ1511:'GUTS'!BH1511,MATCH(3,GUTS!AK1511:'GUTS'!BI1511,0)),"")</f>
        <v/>
      </c>
      <c r="H1510" s="127" t="str">
        <f>IFERROR(INDEX(GUTS!AI1511:'GUTS'!BH1511,MATCH(4,GUTS!AK1511:'GUTS'!BI1511,0)),"")</f>
        <v/>
      </c>
      <c r="I1510" s="127" t="str">
        <f>IFERROR(INDEX(GUTS!AJ1511:'GUTS'!BH1511,MATCH(4,GUTS!AK1511:'GUTS'!BI1511,0)),"")</f>
        <v/>
      </c>
      <c r="J1510" s="127" t="str">
        <f>IFERROR(INDEX(GUTS!AI1511:'GUTS'!BH1511,MATCH(5,GUTS!AK1511:'GUTS'!BI1511,0)),"")</f>
        <v/>
      </c>
      <c r="K1510" s="127" t="str">
        <f>IFERROR(INDEX(GUTS!AJ1511:'GUTS'!BH1511,MATCH(5,GUTS!AK1511:'GUTS'!BI1511,0)),"")</f>
        <v/>
      </c>
      <c r="L1510" s="127" t="str">
        <f>IFERROR(INDEX(GUTS!AI1511:'GUTS'!BH1511,MATCH(6,GUTS!AK1511:'GUTS'!BI1511,0)),"")</f>
        <v/>
      </c>
      <c r="M1510" s="127" t="str">
        <f>IFERROR(INDEX(GUTS!AJ1511:'GUTS'!BH1511,MATCH(6,GUTS!AK1511:'GUTS'!BI1511,0)),"")</f>
        <v/>
      </c>
      <c r="N1510" s="127">
        <f>Audit!X276</f>
        <v>0</v>
      </c>
      <c r="O1510" s="127">
        <f>Audit!K276</f>
        <v>0</v>
      </c>
      <c r="P1510" s="127">
        <f>Audit!L276</f>
        <v>0</v>
      </c>
    </row>
    <row r="1511" spans="1:16" hidden="1">
      <c r="A1511" s="127">
        <f>Audit!A277</f>
        <v>0</v>
      </c>
      <c r="B1511" s="127" t="str">
        <f>IFERROR(INDEX(GUTS!AI1512:'GUTS'!BH1512,MATCH(1,GUTS!AK1512:'GUTS'!BI1512,0)),"")</f>
        <v/>
      </c>
      <c r="C1511" s="127" t="str">
        <f>IFERROR(INDEX(GUTS!AJ1512:'GUTS'!BH1512,MATCH(1,GUTS!AK1512:'GUTS'!BI1512,0)),"")</f>
        <v/>
      </c>
      <c r="D1511" s="127" t="str">
        <f>IFERROR(INDEX(GUTS!AI1512:'GUTS'!BH1512,MATCH(2,GUTS!AK1512:'GUTS'!BI1512,0)),"")</f>
        <v/>
      </c>
      <c r="E1511" s="127" t="str">
        <f>IFERROR(INDEX(GUTS!AJ1512:'GUTS'!BH1512,MATCH(2,GUTS!AK1512:'GUTS'!BI1512,0)),"")</f>
        <v/>
      </c>
      <c r="F1511" s="127" t="str">
        <f>IFERROR(INDEX(GUTS!AI1512:'GUTS'!BH1512,MATCH(3,GUTS!AK1512:'GUTS'!BI1512,0)),"")</f>
        <v/>
      </c>
      <c r="G1511" s="127" t="str">
        <f>IFERROR(INDEX(GUTS!AJ1512:'GUTS'!BH1512,MATCH(3,GUTS!AK1512:'GUTS'!BI1512,0)),"")</f>
        <v/>
      </c>
      <c r="H1511" s="127" t="str">
        <f>IFERROR(INDEX(GUTS!AI1512:'GUTS'!BH1512,MATCH(4,GUTS!AK1512:'GUTS'!BI1512,0)),"")</f>
        <v/>
      </c>
      <c r="I1511" s="127" t="str">
        <f>IFERROR(INDEX(GUTS!AJ1512:'GUTS'!BH1512,MATCH(4,GUTS!AK1512:'GUTS'!BI1512,0)),"")</f>
        <v/>
      </c>
      <c r="J1511" s="127" t="str">
        <f>IFERROR(INDEX(GUTS!AI1512:'GUTS'!BH1512,MATCH(5,GUTS!AK1512:'GUTS'!BI1512,0)),"")</f>
        <v/>
      </c>
      <c r="K1511" s="127" t="str">
        <f>IFERROR(INDEX(GUTS!AJ1512:'GUTS'!BH1512,MATCH(5,GUTS!AK1512:'GUTS'!BI1512,0)),"")</f>
        <v/>
      </c>
      <c r="L1511" s="127" t="str">
        <f>IFERROR(INDEX(GUTS!AI1512:'GUTS'!BH1512,MATCH(6,GUTS!AK1512:'GUTS'!BI1512,0)),"")</f>
        <v/>
      </c>
      <c r="M1511" s="127" t="str">
        <f>IFERROR(INDEX(GUTS!AJ1512:'GUTS'!BH1512,MATCH(6,GUTS!AK1512:'GUTS'!BI1512,0)),"")</f>
        <v/>
      </c>
      <c r="N1511" s="127">
        <f>Audit!X277</f>
        <v>0</v>
      </c>
      <c r="O1511" s="127">
        <f>Audit!K277</f>
        <v>0</v>
      </c>
      <c r="P1511" s="127">
        <f>Audit!L277</f>
        <v>0</v>
      </c>
    </row>
    <row r="1512" spans="1:16" hidden="1">
      <c r="A1512" s="127">
        <f>Audit!A278</f>
        <v>0</v>
      </c>
      <c r="B1512" s="127" t="str">
        <f>IFERROR(INDEX(GUTS!AI1513:'GUTS'!BH1513,MATCH(1,GUTS!AK1513:'GUTS'!BI1513,0)),"")</f>
        <v/>
      </c>
      <c r="C1512" s="127" t="str">
        <f>IFERROR(INDEX(GUTS!AJ1513:'GUTS'!BH1513,MATCH(1,GUTS!AK1513:'GUTS'!BI1513,0)),"")</f>
        <v/>
      </c>
      <c r="D1512" s="127" t="str">
        <f>IFERROR(INDEX(GUTS!AI1513:'GUTS'!BH1513,MATCH(2,GUTS!AK1513:'GUTS'!BI1513,0)),"")</f>
        <v/>
      </c>
      <c r="E1512" s="127" t="str">
        <f>IFERROR(INDEX(GUTS!AJ1513:'GUTS'!BH1513,MATCH(2,GUTS!AK1513:'GUTS'!BI1513,0)),"")</f>
        <v/>
      </c>
      <c r="F1512" s="127" t="str">
        <f>IFERROR(INDEX(GUTS!AI1513:'GUTS'!BH1513,MATCH(3,GUTS!AK1513:'GUTS'!BI1513,0)),"")</f>
        <v/>
      </c>
      <c r="G1512" s="127" t="str">
        <f>IFERROR(INDEX(GUTS!AJ1513:'GUTS'!BH1513,MATCH(3,GUTS!AK1513:'GUTS'!BI1513,0)),"")</f>
        <v/>
      </c>
      <c r="H1512" s="127" t="str">
        <f>IFERROR(INDEX(GUTS!AI1513:'GUTS'!BH1513,MATCH(4,GUTS!AK1513:'GUTS'!BI1513,0)),"")</f>
        <v/>
      </c>
      <c r="I1512" s="127" t="str">
        <f>IFERROR(INDEX(GUTS!AJ1513:'GUTS'!BH1513,MATCH(4,GUTS!AK1513:'GUTS'!BI1513,0)),"")</f>
        <v/>
      </c>
      <c r="J1512" s="127" t="str">
        <f>IFERROR(INDEX(GUTS!AI1513:'GUTS'!BH1513,MATCH(5,GUTS!AK1513:'GUTS'!BI1513,0)),"")</f>
        <v/>
      </c>
      <c r="K1512" s="127" t="str">
        <f>IFERROR(INDEX(GUTS!AJ1513:'GUTS'!BH1513,MATCH(5,GUTS!AK1513:'GUTS'!BI1513,0)),"")</f>
        <v/>
      </c>
      <c r="L1512" s="127" t="str">
        <f>IFERROR(INDEX(GUTS!AI1513:'GUTS'!BH1513,MATCH(6,GUTS!AK1513:'GUTS'!BI1513,0)),"")</f>
        <v/>
      </c>
      <c r="M1512" s="127" t="str">
        <f>IFERROR(INDEX(GUTS!AJ1513:'GUTS'!BH1513,MATCH(6,GUTS!AK1513:'GUTS'!BI1513,0)),"")</f>
        <v/>
      </c>
      <c r="N1512" s="127">
        <f>Audit!X278</f>
        <v>0</v>
      </c>
      <c r="O1512" s="127">
        <f>Audit!K278</f>
        <v>0</v>
      </c>
      <c r="P1512" s="127">
        <f>Audit!L278</f>
        <v>0</v>
      </c>
    </row>
    <row r="1513" spans="1:16" hidden="1">
      <c r="A1513" s="127">
        <f>Audit!A279</f>
        <v>0</v>
      </c>
      <c r="B1513" s="127" t="str">
        <f>IFERROR(INDEX(GUTS!AI1514:'GUTS'!BH1514,MATCH(1,GUTS!AK1514:'GUTS'!BI1514,0)),"")</f>
        <v/>
      </c>
      <c r="C1513" s="127" t="str">
        <f>IFERROR(INDEX(GUTS!AJ1514:'GUTS'!BH1514,MATCH(1,GUTS!AK1514:'GUTS'!BI1514,0)),"")</f>
        <v/>
      </c>
      <c r="D1513" s="127" t="str">
        <f>IFERROR(INDEX(GUTS!AI1514:'GUTS'!BH1514,MATCH(2,GUTS!AK1514:'GUTS'!BI1514,0)),"")</f>
        <v/>
      </c>
      <c r="E1513" s="127" t="str">
        <f>IFERROR(INDEX(GUTS!AJ1514:'GUTS'!BH1514,MATCH(2,GUTS!AK1514:'GUTS'!BI1514,0)),"")</f>
        <v/>
      </c>
      <c r="F1513" s="127" t="str">
        <f>IFERROR(INDEX(GUTS!AI1514:'GUTS'!BH1514,MATCH(3,GUTS!AK1514:'GUTS'!BI1514,0)),"")</f>
        <v/>
      </c>
      <c r="G1513" s="127" t="str">
        <f>IFERROR(INDEX(GUTS!AJ1514:'GUTS'!BH1514,MATCH(3,GUTS!AK1514:'GUTS'!BI1514,0)),"")</f>
        <v/>
      </c>
      <c r="H1513" s="127" t="str">
        <f>IFERROR(INDEX(GUTS!AI1514:'GUTS'!BH1514,MATCH(4,GUTS!AK1514:'GUTS'!BI1514,0)),"")</f>
        <v/>
      </c>
      <c r="I1513" s="127" t="str">
        <f>IFERROR(INDEX(GUTS!AJ1514:'GUTS'!BH1514,MATCH(4,GUTS!AK1514:'GUTS'!BI1514,0)),"")</f>
        <v/>
      </c>
      <c r="J1513" s="127" t="str">
        <f>IFERROR(INDEX(GUTS!AI1514:'GUTS'!BH1514,MATCH(5,GUTS!AK1514:'GUTS'!BI1514,0)),"")</f>
        <v/>
      </c>
      <c r="K1513" s="127" t="str">
        <f>IFERROR(INDEX(GUTS!AJ1514:'GUTS'!BH1514,MATCH(5,GUTS!AK1514:'GUTS'!BI1514,0)),"")</f>
        <v/>
      </c>
      <c r="L1513" s="127" t="str">
        <f>IFERROR(INDEX(GUTS!AI1514:'GUTS'!BH1514,MATCH(6,GUTS!AK1514:'GUTS'!BI1514,0)),"")</f>
        <v/>
      </c>
      <c r="M1513" s="127" t="str">
        <f>IFERROR(INDEX(GUTS!AJ1514:'GUTS'!BH1514,MATCH(6,GUTS!AK1514:'GUTS'!BI1514,0)),"")</f>
        <v/>
      </c>
      <c r="N1513" s="127">
        <f>Audit!X279</f>
        <v>0</v>
      </c>
      <c r="O1513" s="127">
        <f>Audit!K279</f>
        <v>0</v>
      </c>
      <c r="P1513" s="127">
        <f>Audit!L279</f>
        <v>0</v>
      </c>
    </row>
    <row r="1514" spans="1:16" hidden="1">
      <c r="A1514" s="127">
        <f>Audit!A280</f>
        <v>0</v>
      </c>
      <c r="B1514" s="127" t="str">
        <f>IFERROR(INDEX(GUTS!AI1515:'GUTS'!BH1515,MATCH(1,GUTS!AK1515:'GUTS'!BI1515,0)),"")</f>
        <v/>
      </c>
      <c r="C1514" s="127" t="str">
        <f>IFERROR(INDEX(GUTS!AJ1515:'GUTS'!BH1515,MATCH(1,GUTS!AK1515:'GUTS'!BI1515,0)),"")</f>
        <v/>
      </c>
      <c r="D1514" s="127" t="str">
        <f>IFERROR(INDEX(GUTS!AI1515:'GUTS'!BH1515,MATCH(2,GUTS!AK1515:'GUTS'!BI1515,0)),"")</f>
        <v/>
      </c>
      <c r="E1514" s="127" t="str">
        <f>IFERROR(INDEX(GUTS!AJ1515:'GUTS'!BH1515,MATCH(2,GUTS!AK1515:'GUTS'!BI1515,0)),"")</f>
        <v/>
      </c>
      <c r="F1514" s="127" t="str">
        <f>IFERROR(INDEX(GUTS!AI1515:'GUTS'!BH1515,MATCH(3,GUTS!AK1515:'GUTS'!BI1515,0)),"")</f>
        <v/>
      </c>
      <c r="G1514" s="127" t="str">
        <f>IFERROR(INDEX(GUTS!AJ1515:'GUTS'!BH1515,MATCH(3,GUTS!AK1515:'GUTS'!BI1515,0)),"")</f>
        <v/>
      </c>
      <c r="H1514" s="127" t="str">
        <f>IFERROR(INDEX(GUTS!AI1515:'GUTS'!BH1515,MATCH(4,GUTS!AK1515:'GUTS'!BI1515,0)),"")</f>
        <v/>
      </c>
      <c r="I1514" s="127" t="str">
        <f>IFERROR(INDEX(GUTS!AJ1515:'GUTS'!BH1515,MATCH(4,GUTS!AK1515:'GUTS'!BI1515,0)),"")</f>
        <v/>
      </c>
      <c r="J1514" s="127" t="str">
        <f>IFERROR(INDEX(GUTS!AI1515:'GUTS'!BH1515,MATCH(5,GUTS!AK1515:'GUTS'!BI1515,0)),"")</f>
        <v/>
      </c>
      <c r="K1514" s="127" t="str">
        <f>IFERROR(INDEX(GUTS!AJ1515:'GUTS'!BH1515,MATCH(5,GUTS!AK1515:'GUTS'!BI1515,0)),"")</f>
        <v/>
      </c>
      <c r="L1514" s="127" t="str">
        <f>IFERROR(INDEX(GUTS!AI1515:'GUTS'!BH1515,MATCH(6,GUTS!AK1515:'GUTS'!BI1515,0)),"")</f>
        <v/>
      </c>
      <c r="M1514" s="127" t="str">
        <f>IFERROR(INDEX(GUTS!AJ1515:'GUTS'!BH1515,MATCH(6,GUTS!AK1515:'GUTS'!BI1515,0)),"")</f>
        <v/>
      </c>
      <c r="N1514" s="127">
        <f>Audit!X280</f>
        <v>0</v>
      </c>
      <c r="O1514" s="127">
        <f>Audit!K280</f>
        <v>0</v>
      </c>
      <c r="P1514" s="127">
        <f>Audit!L280</f>
        <v>0</v>
      </c>
    </row>
    <row r="1515" spans="1:16" hidden="1">
      <c r="A1515" s="127">
        <f>Audit!A281</f>
        <v>0</v>
      </c>
      <c r="B1515" s="127" t="str">
        <f>IFERROR(INDEX(GUTS!AI1516:'GUTS'!BH1516,MATCH(1,GUTS!AK1516:'GUTS'!BI1516,0)),"")</f>
        <v/>
      </c>
      <c r="C1515" s="127" t="str">
        <f>IFERROR(INDEX(GUTS!AJ1516:'GUTS'!BH1516,MATCH(1,GUTS!AK1516:'GUTS'!BI1516,0)),"")</f>
        <v/>
      </c>
      <c r="D1515" s="127" t="str">
        <f>IFERROR(INDEX(GUTS!AI1516:'GUTS'!BH1516,MATCH(2,GUTS!AK1516:'GUTS'!BI1516,0)),"")</f>
        <v/>
      </c>
      <c r="E1515" s="127" t="str">
        <f>IFERROR(INDEX(GUTS!AJ1516:'GUTS'!BH1516,MATCH(2,GUTS!AK1516:'GUTS'!BI1516,0)),"")</f>
        <v/>
      </c>
      <c r="F1515" s="127" t="str">
        <f>IFERROR(INDEX(GUTS!AI1516:'GUTS'!BH1516,MATCH(3,GUTS!AK1516:'GUTS'!BI1516,0)),"")</f>
        <v/>
      </c>
      <c r="G1515" s="127" t="str">
        <f>IFERROR(INDEX(GUTS!AJ1516:'GUTS'!BH1516,MATCH(3,GUTS!AK1516:'GUTS'!BI1516,0)),"")</f>
        <v/>
      </c>
      <c r="H1515" s="127" t="str">
        <f>IFERROR(INDEX(GUTS!AI1516:'GUTS'!BH1516,MATCH(4,GUTS!AK1516:'GUTS'!BI1516,0)),"")</f>
        <v/>
      </c>
      <c r="I1515" s="127" t="str">
        <f>IFERROR(INDEX(GUTS!AJ1516:'GUTS'!BH1516,MATCH(4,GUTS!AK1516:'GUTS'!BI1516,0)),"")</f>
        <v/>
      </c>
      <c r="J1515" s="127" t="str">
        <f>IFERROR(INDEX(GUTS!AI1516:'GUTS'!BH1516,MATCH(5,GUTS!AK1516:'GUTS'!BI1516,0)),"")</f>
        <v/>
      </c>
      <c r="K1515" s="127" t="str">
        <f>IFERROR(INDEX(GUTS!AJ1516:'GUTS'!BH1516,MATCH(5,GUTS!AK1516:'GUTS'!BI1516,0)),"")</f>
        <v/>
      </c>
      <c r="L1515" s="127" t="str">
        <f>IFERROR(INDEX(GUTS!AI1516:'GUTS'!BH1516,MATCH(6,GUTS!AK1516:'GUTS'!BI1516,0)),"")</f>
        <v/>
      </c>
      <c r="M1515" s="127" t="str">
        <f>IFERROR(INDEX(GUTS!AJ1516:'GUTS'!BH1516,MATCH(6,GUTS!AK1516:'GUTS'!BI1516,0)),"")</f>
        <v/>
      </c>
      <c r="N1515" s="127">
        <f>Audit!X281</f>
        <v>0</v>
      </c>
      <c r="O1515" s="127">
        <f>Audit!K281</f>
        <v>0</v>
      </c>
      <c r="P1515" s="127">
        <f>Audit!L281</f>
        <v>0</v>
      </c>
    </row>
    <row r="1516" spans="1:16" hidden="1">
      <c r="A1516" s="127">
        <f>Audit!A282</f>
        <v>0</v>
      </c>
      <c r="B1516" s="127" t="str">
        <f>IFERROR(INDEX(GUTS!AI1517:'GUTS'!BH1517,MATCH(1,GUTS!AK1517:'GUTS'!BI1517,0)),"")</f>
        <v/>
      </c>
      <c r="C1516" s="127" t="str">
        <f>IFERROR(INDEX(GUTS!AJ1517:'GUTS'!BH1517,MATCH(1,GUTS!AK1517:'GUTS'!BI1517,0)),"")</f>
        <v/>
      </c>
      <c r="D1516" s="127" t="str">
        <f>IFERROR(INDEX(GUTS!AI1517:'GUTS'!BH1517,MATCH(2,GUTS!AK1517:'GUTS'!BI1517,0)),"")</f>
        <v/>
      </c>
      <c r="E1516" s="127" t="str">
        <f>IFERROR(INDEX(GUTS!AJ1517:'GUTS'!BH1517,MATCH(2,GUTS!AK1517:'GUTS'!BI1517,0)),"")</f>
        <v/>
      </c>
      <c r="F1516" s="127" t="str">
        <f>IFERROR(INDEX(GUTS!AI1517:'GUTS'!BH1517,MATCH(3,GUTS!AK1517:'GUTS'!BI1517,0)),"")</f>
        <v/>
      </c>
      <c r="G1516" s="127" t="str">
        <f>IFERROR(INDEX(GUTS!AJ1517:'GUTS'!BH1517,MATCH(3,GUTS!AK1517:'GUTS'!BI1517,0)),"")</f>
        <v/>
      </c>
      <c r="H1516" s="127" t="str">
        <f>IFERROR(INDEX(GUTS!AI1517:'GUTS'!BH1517,MATCH(4,GUTS!AK1517:'GUTS'!BI1517,0)),"")</f>
        <v/>
      </c>
      <c r="I1516" s="127" t="str">
        <f>IFERROR(INDEX(GUTS!AJ1517:'GUTS'!BH1517,MATCH(4,GUTS!AK1517:'GUTS'!BI1517,0)),"")</f>
        <v/>
      </c>
      <c r="J1516" s="127" t="str">
        <f>IFERROR(INDEX(GUTS!AI1517:'GUTS'!BH1517,MATCH(5,GUTS!AK1517:'GUTS'!BI1517,0)),"")</f>
        <v/>
      </c>
      <c r="K1516" s="127" t="str">
        <f>IFERROR(INDEX(GUTS!AJ1517:'GUTS'!BH1517,MATCH(5,GUTS!AK1517:'GUTS'!BI1517,0)),"")</f>
        <v/>
      </c>
      <c r="L1516" s="127" t="str">
        <f>IFERROR(INDEX(GUTS!AI1517:'GUTS'!BH1517,MATCH(6,GUTS!AK1517:'GUTS'!BI1517,0)),"")</f>
        <v/>
      </c>
      <c r="M1516" s="127" t="str">
        <f>IFERROR(INDEX(GUTS!AJ1517:'GUTS'!BH1517,MATCH(6,GUTS!AK1517:'GUTS'!BI1517,0)),"")</f>
        <v/>
      </c>
      <c r="N1516" s="127">
        <f>Audit!X282</f>
        <v>0</v>
      </c>
      <c r="O1516" s="127">
        <f>Audit!K282</f>
        <v>0</v>
      </c>
      <c r="P1516" s="127">
        <f>Audit!L282</f>
        <v>0</v>
      </c>
    </row>
    <row r="1517" spans="1:16" hidden="1">
      <c r="A1517" s="127">
        <f>Audit!A283</f>
        <v>0</v>
      </c>
      <c r="B1517" s="127" t="str">
        <f>IFERROR(INDEX(GUTS!AI1518:'GUTS'!BH1518,MATCH(1,GUTS!AK1518:'GUTS'!BI1518,0)),"")</f>
        <v/>
      </c>
      <c r="C1517" s="127" t="str">
        <f>IFERROR(INDEX(GUTS!AJ1518:'GUTS'!BH1518,MATCH(1,GUTS!AK1518:'GUTS'!BI1518,0)),"")</f>
        <v/>
      </c>
      <c r="D1517" s="127" t="str">
        <f>IFERROR(INDEX(GUTS!AI1518:'GUTS'!BH1518,MATCH(2,GUTS!AK1518:'GUTS'!BI1518,0)),"")</f>
        <v/>
      </c>
      <c r="E1517" s="127" t="str">
        <f>IFERROR(INDEX(GUTS!AJ1518:'GUTS'!BH1518,MATCH(2,GUTS!AK1518:'GUTS'!BI1518,0)),"")</f>
        <v/>
      </c>
      <c r="F1517" s="127" t="str">
        <f>IFERROR(INDEX(GUTS!AI1518:'GUTS'!BH1518,MATCH(3,GUTS!AK1518:'GUTS'!BI1518,0)),"")</f>
        <v/>
      </c>
      <c r="G1517" s="127" t="str">
        <f>IFERROR(INDEX(GUTS!AJ1518:'GUTS'!BH1518,MATCH(3,GUTS!AK1518:'GUTS'!BI1518,0)),"")</f>
        <v/>
      </c>
      <c r="H1517" s="127" t="str">
        <f>IFERROR(INDEX(GUTS!AI1518:'GUTS'!BH1518,MATCH(4,GUTS!AK1518:'GUTS'!BI1518,0)),"")</f>
        <v/>
      </c>
      <c r="I1517" s="127" t="str">
        <f>IFERROR(INDEX(GUTS!AJ1518:'GUTS'!BH1518,MATCH(4,GUTS!AK1518:'GUTS'!BI1518,0)),"")</f>
        <v/>
      </c>
      <c r="J1517" s="127" t="str">
        <f>IFERROR(INDEX(GUTS!AI1518:'GUTS'!BH1518,MATCH(5,GUTS!AK1518:'GUTS'!BI1518,0)),"")</f>
        <v/>
      </c>
      <c r="K1517" s="127" t="str">
        <f>IFERROR(INDEX(GUTS!AJ1518:'GUTS'!BH1518,MATCH(5,GUTS!AK1518:'GUTS'!BI1518,0)),"")</f>
        <v/>
      </c>
      <c r="L1517" s="127" t="str">
        <f>IFERROR(INDEX(GUTS!AI1518:'GUTS'!BH1518,MATCH(6,GUTS!AK1518:'GUTS'!BI1518,0)),"")</f>
        <v/>
      </c>
      <c r="M1517" s="127" t="str">
        <f>IFERROR(INDEX(GUTS!AJ1518:'GUTS'!BH1518,MATCH(6,GUTS!AK1518:'GUTS'!BI1518,0)),"")</f>
        <v/>
      </c>
      <c r="N1517" s="127">
        <f>Audit!X283</f>
        <v>0</v>
      </c>
      <c r="O1517" s="127">
        <f>Audit!K283</f>
        <v>0</v>
      </c>
      <c r="P1517" s="127">
        <f>Audit!L283</f>
        <v>0</v>
      </c>
    </row>
    <row r="1518" spans="1:16" hidden="1">
      <c r="A1518" s="127">
        <f>Audit!A284</f>
        <v>0</v>
      </c>
      <c r="B1518" s="127" t="str">
        <f>IFERROR(INDEX(GUTS!AI1519:'GUTS'!BH1519,MATCH(1,GUTS!AK1519:'GUTS'!BI1519,0)),"")</f>
        <v/>
      </c>
      <c r="C1518" s="127" t="str">
        <f>IFERROR(INDEX(GUTS!AJ1519:'GUTS'!BH1519,MATCH(1,GUTS!AK1519:'GUTS'!BI1519,0)),"")</f>
        <v/>
      </c>
      <c r="D1518" s="127" t="str">
        <f>IFERROR(INDEX(GUTS!AI1519:'GUTS'!BH1519,MATCH(2,GUTS!AK1519:'GUTS'!BI1519,0)),"")</f>
        <v/>
      </c>
      <c r="E1518" s="127" t="str">
        <f>IFERROR(INDEX(GUTS!AJ1519:'GUTS'!BH1519,MATCH(2,GUTS!AK1519:'GUTS'!BI1519,0)),"")</f>
        <v/>
      </c>
      <c r="F1518" s="127" t="str">
        <f>IFERROR(INDEX(GUTS!AI1519:'GUTS'!BH1519,MATCH(3,GUTS!AK1519:'GUTS'!BI1519,0)),"")</f>
        <v/>
      </c>
      <c r="G1518" s="127" t="str">
        <f>IFERROR(INDEX(GUTS!AJ1519:'GUTS'!BH1519,MATCH(3,GUTS!AK1519:'GUTS'!BI1519,0)),"")</f>
        <v/>
      </c>
      <c r="H1518" s="127" t="str">
        <f>IFERROR(INDEX(GUTS!AI1519:'GUTS'!BH1519,MATCH(4,GUTS!AK1519:'GUTS'!BI1519,0)),"")</f>
        <v/>
      </c>
      <c r="I1518" s="127" t="str">
        <f>IFERROR(INDEX(GUTS!AJ1519:'GUTS'!BH1519,MATCH(4,GUTS!AK1519:'GUTS'!BI1519,0)),"")</f>
        <v/>
      </c>
      <c r="J1518" s="127" t="str">
        <f>IFERROR(INDEX(GUTS!AI1519:'GUTS'!BH1519,MATCH(5,GUTS!AK1519:'GUTS'!BI1519,0)),"")</f>
        <v/>
      </c>
      <c r="K1518" s="127" t="str">
        <f>IFERROR(INDEX(GUTS!AJ1519:'GUTS'!BH1519,MATCH(5,GUTS!AK1519:'GUTS'!BI1519,0)),"")</f>
        <v/>
      </c>
      <c r="L1518" s="127" t="str">
        <f>IFERROR(INDEX(GUTS!AI1519:'GUTS'!BH1519,MATCH(6,GUTS!AK1519:'GUTS'!BI1519,0)),"")</f>
        <v/>
      </c>
      <c r="M1518" s="127" t="str">
        <f>IFERROR(INDEX(GUTS!AJ1519:'GUTS'!BH1519,MATCH(6,GUTS!AK1519:'GUTS'!BI1519,0)),"")</f>
        <v/>
      </c>
      <c r="N1518" s="127">
        <f>Audit!X284</f>
        <v>0</v>
      </c>
      <c r="O1518" s="127">
        <f>Audit!K284</f>
        <v>0</v>
      </c>
      <c r="P1518" s="127">
        <f>Audit!L284</f>
        <v>0</v>
      </c>
    </row>
    <row r="1519" spans="1:16" hidden="1">
      <c r="A1519" s="127">
        <f>Audit!A285</f>
        <v>0</v>
      </c>
      <c r="B1519" s="127" t="str">
        <f>IFERROR(INDEX(GUTS!AI1520:'GUTS'!BH1520,MATCH(1,GUTS!AK1520:'GUTS'!BI1520,0)),"")</f>
        <v/>
      </c>
      <c r="C1519" s="127" t="str">
        <f>IFERROR(INDEX(GUTS!AJ1520:'GUTS'!BH1520,MATCH(1,GUTS!AK1520:'GUTS'!BI1520,0)),"")</f>
        <v/>
      </c>
      <c r="D1519" s="127" t="str">
        <f>IFERROR(INDEX(GUTS!AI1520:'GUTS'!BH1520,MATCH(2,GUTS!AK1520:'GUTS'!BI1520,0)),"")</f>
        <v/>
      </c>
      <c r="E1519" s="127" t="str">
        <f>IFERROR(INDEX(GUTS!AJ1520:'GUTS'!BH1520,MATCH(2,GUTS!AK1520:'GUTS'!BI1520,0)),"")</f>
        <v/>
      </c>
      <c r="F1519" s="127" t="str">
        <f>IFERROR(INDEX(GUTS!AI1520:'GUTS'!BH1520,MATCH(3,GUTS!AK1520:'GUTS'!BI1520,0)),"")</f>
        <v/>
      </c>
      <c r="G1519" s="127" t="str">
        <f>IFERROR(INDEX(GUTS!AJ1520:'GUTS'!BH1520,MATCH(3,GUTS!AK1520:'GUTS'!BI1520,0)),"")</f>
        <v/>
      </c>
      <c r="H1519" s="127" t="str">
        <f>IFERROR(INDEX(GUTS!AI1520:'GUTS'!BH1520,MATCH(4,GUTS!AK1520:'GUTS'!BI1520,0)),"")</f>
        <v/>
      </c>
      <c r="I1519" s="127" t="str">
        <f>IFERROR(INDEX(GUTS!AJ1520:'GUTS'!BH1520,MATCH(4,GUTS!AK1520:'GUTS'!BI1520,0)),"")</f>
        <v/>
      </c>
      <c r="J1519" s="127" t="str">
        <f>IFERROR(INDEX(GUTS!AI1520:'GUTS'!BH1520,MATCH(5,GUTS!AK1520:'GUTS'!BI1520,0)),"")</f>
        <v/>
      </c>
      <c r="K1519" s="127" t="str">
        <f>IFERROR(INDEX(GUTS!AJ1520:'GUTS'!BH1520,MATCH(5,GUTS!AK1520:'GUTS'!BI1520,0)),"")</f>
        <v/>
      </c>
      <c r="L1519" s="127" t="str">
        <f>IFERROR(INDEX(GUTS!AI1520:'GUTS'!BH1520,MATCH(6,GUTS!AK1520:'GUTS'!BI1520,0)),"")</f>
        <v/>
      </c>
      <c r="M1519" s="127" t="str">
        <f>IFERROR(INDEX(GUTS!AJ1520:'GUTS'!BH1520,MATCH(6,GUTS!AK1520:'GUTS'!BI1520,0)),"")</f>
        <v/>
      </c>
      <c r="N1519" s="127">
        <f>Audit!X285</f>
        <v>0</v>
      </c>
      <c r="O1519" s="127">
        <f>Audit!K285</f>
        <v>0</v>
      </c>
      <c r="P1519" s="127">
        <f>Audit!L285</f>
        <v>0</v>
      </c>
    </row>
    <row r="1520" spans="1:16" hidden="1">
      <c r="A1520" s="127">
        <f>Audit!A286</f>
        <v>0</v>
      </c>
      <c r="B1520" s="127" t="str">
        <f>IFERROR(INDEX(GUTS!AI1521:'GUTS'!BH1521,MATCH(1,GUTS!AK1521:'GUTS'!BI1521,0)),"")</f>
        <v/>
      </c>
      <c r="C1520" s="127" t="str">
        <f>IFERROR(INDEX(GUTS!AJ1521:'GUTS'!BH1521,MATCH(1,GUTS!AK1521:'GUTS'!BI1521,0)),"")</f>
        <v/>
      </c>
      <c r="D1520" s="127" t="str">
        <f>IFERROR(INDEX(GUTS!AI1521:'GUTS'!BH1521,MATCH(2,GUTS!AK1521:'GUTS'!BI1521,0)),"")</f>
        <v/>
      </c>
      <c r="E1520" s="127" t="str">
        <f>IFERROR(INDEX(GUTS!AJ1521:'GUTS'!BH1521,MATCH(2,GUTS!AK1521:'GUTS'!BI1521,0)),"")</f>
        <v/>
      </c>
      <c r="F1520" s="127" t="str">
        <f>IFERROR(INDEX(GUTS!AI1521:'GUTS'!BH1521,MATCH(3,GUTS!AK1521:'GUTS'!BI1521,0)),"")</f>
        <v/>
      </c>
      <c r="G1520" s="127" t="str">
        <f>IFERROR(INDEX(GUTS!AJ1521:'GUTS'!BH1521,MATCH(3,GUTS!AK1521:'GUTS'!BI1521,0)),"")</f>
        <v/>
      </c>
      <c r="H1520" s="127" t="str">
        <f>IFERROR(INDEX(GUTS!AI1521:'GUTS'!BH1521,MATCH(4,GUTS!AK1521:'GUTS'!BI1521,0)),"")</f>
        <v/>
      </c>
      <c r="I1520" s="127" t="str">
        <f>IFERROR(INDEX(GUTS!AJ1521:'GUTS'!BH1521,MATCH(4,GUTS!AK1521:'GUTS'!BI1521,0)),"")</f>
        <v/>
      </c>
      <c r="J1520" s="127" t="str">
        <f>IFERROR(INDEX(GUTS!AI1521:'GUTS'!BH1521,MATCH(5,GUTS!AK1521:'GUTS'!BI1521,0)),"")</f>
        <v/>
      </c>
      <c r="K1520" s="127" t="str">
        <f>IFERROR(INDEX(GUTS!AJ1521:'GUTS'!BH1521,MATCH(5,GUTS!AK1521:'GUTS'!BI1521,0)),"")</f>
        <v/>
      </c>
      <c r="L1520" s="127" t="str">
        <f>IFERROR(INDEX(GUTS!AI1521:'GUTS'!BH1521,MATCH(6,GUTS!AK1521:'GUTS'!BI1521,0)),"")</f>
        <v/>
      </c>
      <c r="M1520" s="127" t="str">
        <f>IFERROR(INDEX(GUTS!AJ1521:'GUTS'!BH1521,MATCH(6,GUTS!AK1521:'GUTS'!BI1521,0)),"")</f>
        <v/>
      </c>
      <c r="N1520" s="127">
        <f>Audit!X286</f>
        <v>0</v>
      </c>
      <c r="O1520" s="127">
        <f>Audit!K286</f>
        <v>0</v>
      </c>
      <c r="P1520" s="127">
        <f>Audit!L286</f>
        <v>0</v>
      </c>
    </row>
    <row r="1521" spans="1:16" hidden="1">
      <c r="A1521" s="127">
        <f>Audit!A287</f>
        <v>0</v>
      </c>
      <c r="B1521" s="127" t="str">
        <f>IFERROR(INDEX(GUTS!AI1522:'GUTS'!BH1522,MATCH(1,GUTS!AK1522:'GUTS'!BI1522,0)),"")</f>
        <v/>
      </c>
      <c r="C1521" s="127" t="str">
        <f>IFERROR(INDEX(GUTS!AJ1522:'GUTS'!BH1522,MATCH(1,GUTS!AK1522:'GUTS'!BI1522,0)),"")</f>
        <v/>
      </c>
      <c r="D1521" s="127" t="str">
        <f>IFERROR(INDEX(GUTS!AI1522:'GUTS'!BH1522,MATCH(2,GUTS!AK1522:'GUTS'!BI1522,0)),"")</f>
        <v/>
      </c>
      <c r="E1521" s="127" t="str">
        <f>IFERROR(INDEX(GUTS!AJ1522:'GUTS'!BH1522,MATCH(2,GUTS!AK1522:'GUTS'!BI1522,0)),"")</f>
        <v/>
      </c>
      <c r="F1521" s="127" t="str">
        <f>IFERROR(INDEX(GUTS!AI1522:'GUTS'!BH1522,MATCH(3,GUTS!AK1522:'GUTS'!BI1522,0)),"")</f>
        <v/>
      </c>
      <c r="G1521" s="127" t="str">
        <f>IFERROR(INDEX(GUTS!AJ1522:'GUTS'!BH1522,MATCH(3,GUTS!AK1522:'GUTS'!BI1522,0)),"")</f>
        <v/>
      </c>
      <c r="H1521" s="127" t="str">
        <f>IFERROR(INDEX(GUTS!AI1522:'GUTS'!BH1522,MATCH(4,GUTS!AK1522:'GUTS'!BI1522,0)),"")</f>
        <v/>
      </c>
      <c r="I1521" s="127" t="str">
        <f>IFERROR(INDEX(GUTS!AJ1522:'GUTS'!BH1522,MATCH(4,GUTS!AK1522:'GUTS'!BI1522,0)),"")</f>
        <v/>
      </c>
      <c r="J1521" s="127" t="str">
        <f>IFERROR(INDEX(GUTS!AI1522:'GUTS'!BH1522,MATCH(5,GUTS!AK1522:'GUTS'!BI1522,0)),"")</f>
        <v/>
      </c>
      <c r="K1521" s="127" t="str">
        <f>IFERROR(INDEX(GUTS!AJ1522:'GUTS'!BH1522,MATCH(5,GUTS!AK1522:'GUTS'!BI1522,0)),"")</f>
        <v/>
      </c>
      <c r="L1521" s="127" t="str">
        <f>IFERROR(INDEX(GUTS!AI1522:'GUTS'!BH1522,MATCH(6,GUTS!AK1522:'GUTS'!BI1522,0)),"")</f>
        <v/>
      </c>
      <c r="M1521" s="127" t="str">
        <f>IFERROR(INDEX(GUTS!AJ1522:'GUTS'!BH1522,MATCH(6,GUTS!AK1522:'GUTS'!BI1522,0)),"")</f>
        <v/>
      </c>
      <c r="N1521" s="127">
        <f>Audit!X287</f>
        <v>0</v>
      </c>
      <c r="O1521" s="127">
        <f>Audit!K287</f>
        <v>0</v>
      </c>
      <c r="P1521" s="127">
        <f>Audit!L287</f>
        <v>0</v>
      </c>
    </row>
    <row r="1522" spans="1:16" hidden="1">
      <c r="A1522" s="127">
        <f>Audit!A288</f>
        <v>0</v>
      </c>
      <c r="B1522" s="127" t="str">
        <f>IFERROR(INDEX(GUTS!AI1523:'GUTS'!BH1523,MATCH(1,GUTS!AK1523:'GUTS'!BI1523,0)),"")</f>
        <v/>
      </c>
      <c r="C1522" s="127" t="str">
        <f>IFERROR(INDEX(GUTS!AJ1523:'GUTS'!BH1523,MATCH(1,GUTS!AK1523:'GUTS'!BI1523,0)),"")</f>
        <v/>
      </c>
      <c r="D1522" s="127" t="str">
        <f>IFERROR(INDEX(GUTS!AI1523:'GUTS'!BH1523,MATCH(2,GUTS!AK1523:'GUTS'!BI1523,0)),"")</f>
        <v/>
      </c>
      <c r="E1522" s="127" t="str">
        <f>IFERROR(INDEX(GUTS!AJ1523:'GUTS'!BH1523,MATCH(2,GUTS!AK1523:'GUTS'!BI1523,0)),"")</f>
        <v/>
      </c>
      <c r="F1522" s="127" t="str">
        <f>IFERROR(INDEX(GUTS!AI1523:'GUTS'!BH1523,MATCH(3,GUTS!AK1523:'GUTS'!BI1523,0)),"")</f>
        <v/>
      </c>
      <c r="G1522" s="127" t="str">
        <f>IFERROR(INDEX(GUTS!AJ1523:'GUTS'!BH1523,MATCH(3,GUTS!AK1523:'GUTS'!BI1523,0)),"")</f>
        <v/>
      </c>
      <c r="H1522" s="127" t="str">
        <f>IFERROR(INDEX(GUTS!AI1523:'GUTS'!BH1523,MATCH(4,GUTS!AK1523:'GUTS'!BI1523,0)),"")</f>
        <v/>
      </c>
      <c r="I1522" s="127" t="str">
        <f>IFERROR(INDEX(GUTS!AJ1523:'GUTS'!BH1523,MATCH(4,GUTS!AK1523:'GUTS'!BI1523,0)),"")</f>
        <v/>
      </c>
      <c r="J1522" s="127" t="str">
        <f>IFERROR(INDEX(GUTS!AI1523:'GUTS'!BH1523,MATCH(5,GUTS!AK1523:'GUTS'!BI1523,0)),"")</f>
        <v/>
      </c>
      <c r="K1522" s="127" t="str">
        <f>IFERROR(INDEX(GUTS!AJ1523:'GUTS'!BH1523,MATCH(5,GUTS!AK1523:'GUTS'!BI1523,0)),"")</f>
        <v/>
      </c>
      <c r="L1522" s="127" t="str">
        <f>IFERROR(INDEX(GUTS!AI1523:'GUTS'!BH1523,MATCH(6,GUTS!AK1523:'GUTS'!BI1523,0)),"")</f>
        <v/>
      </c>
      <c r="M1522" s="127" t="str">
        <f>IFERROR(INDEX(GUTS!AJ1523:'GUTS'!BH1523,MATCH(6,GUTS!AK1523:'GUTS'!BI1523,0)),"")</f>
        <v/>
      </c>
      <c r="N1522" s="127">
        <f>Audit!X288</f>
        <v>0</v>
      </c>
      <c r="O1522" s="127">
        <f>Audit!K288</f>
        <v>0</v>
      </c>
      <c r="P1522" s="127">
        <f>Audit!L288</f>
        <v>0</v>
      </c>
    </row>
    <row r="1523" spans="1:16" hidden="1">
      <c r="A1523" s="127">
        <f>Audit!A289</f>
        <v>0</v>
      </c>
      <c r="B1523" s="127" t="str">
        <f>IFERROR(INDEX(GUTS!AI1524:'GUTS'!BH1524,MATCH(1,GUTS!AK1524:'GUTS'!BI1524,0)),"")</f>
        <v/>
      </c>
      <c r="C1523" s="127" t="str">
        <f>IFERROR(INDEX(GUTS!AJ1524:'GUTS'!BH1524,MATCH(1,GUTS!AK1524:'GUTS'!BI1524,0)),"")</f>
        <v/>
      </c>
      <c r="D1523" s="127" t="str">
        <f>IFERROR(INDEX(GUTS!AI1524:'GUTS'!BH1524,MATCH(2,GUTS!AK1524:'GUTS'!BI1524,0)),"")</f>
        <v/>
      </c>
      <c r="E1523" s="127" t="str">
        <f>IFERROR(INDEX(GUTS!AJ1524:'GUTS'!BH1524,MATCH(2,GUTS!AK1524:'GUTS'!BI1524,0)),"")</f>
        <v/>
      </c>
      <c r="F1523" s="127" t="str">
        <f>IFERROR(INDEX(GUTS!AI1524:'GUTS'!BH1524,MATCH(3,GUTS!AK1524:'GUTS'!BI1524,0)),"")</f>
        <v/>
      </c>
      <c r="G1523" s="127" t="str">
        <f>IFERROR(INDEX(GUTS!AJ1524:'GUTS'!BH1524,MATCH(3,GUTS!AK1524:'GUTS'!BI1524,0)),"")</f>
        <v/>
      </c>
      <c r="H1523" s="127" t="str">
        <f>IFERROR(INDEX(GUTS!AI1524:'GUTS'!BH1524,MATCH(4,GUTS!AK1524:'GUTS'!BI1524,0)),"")</f>
        <v/>
      </c>
      <c r="I1523" s="127" t="str">
        <f>IFERROR(INDEX(GUTS!AJ1524:'GUTS'!BH1524,MATCH(4,GUTS!AK1524:'GUTS'!BI1524,0)),"")</f>
        <v/>
      </c>
      <c r="J1523" s="127" t="str">
        <f>IFERROR(INDEX(GUTS!AI1524:'GUTS'!BH1524,MATCH(5,GUTS!AK1524:'GUTS'!BI1524,0)),"")</f>
        <v/>
      </c>
      <c r="K1523" s="127" t="str">
        <f>IFERROR(INDEX(GUTS!AJ1524:'GUTS'!BH1524,MATCH(5,GUTS!AK1524:'GUTS'!BI1524,0)),"")</f>
        <v/>
      </c>
      <c r="L1523" s="127" t="str">
        <f>IFERROR(INDEX(GUTS!AI1524:'GUTS'!BH1524,MATCH(6,GUTS!AK1524:'GUTS'!BI1524,0)),"")</f>
        <v/>
      </c>
      <c r="M1523" s="127" t="str">
        <f>IFERROR(INDEX(GUTS!AJ1524:'GUTS'!BH1524,MATCH(6,GUTS!AK1524:'GUTS'!BI1524,0)),"")</f>
        <v/>
      </c>
      <c r="N1523" s="127">
        <f>Audit!X289</f>
        <v>0</v>
      </c>
      <c r="O1523" s="127">
        <f>Audit!K289</f>
        <v>0</v>
      </c>
      <c r="P1523" s="127">
        <f>Audit!L289</f>
        <v>0</v>
      </c>
    </row>
    <row r="1524" spans="1:16" hidden="1">
      <c r="A1524" s="127">
        <f>Audit!A290</f>
        <v>0</v>
      </c>
      <c r="B1524" s="127" t="str">
        <f>IFERROR(INDEX(GUTS!AI1525:'GUTS'!BH1525,MATCH(1,GUTS!AK1525:'GUTS'!BI1525,0)),"")</f>
        <v/>
      </c>
      <c r="C1524" s="127" t="str">
        <f>IFERROR(INDEX(GUTS!AJ1525:'GUTS'!BH1525,MATCH(1,GUTS!AK1525:'GUTS'!BI1525,0)),"")</f>
        <v/>
      </c>
      <c r="D1524" s="127" t="str">
        <f>IFERROR(INDEX(GUTS!AI1525:'GUTS'!BH1525,MATCH(2,GUTS!AK1525:'GUTS'!BI1525,0)),"")</f>
        <v/>
      </c>
      <c r="E1524" s="127" t="str">
        <f>IFERROR(INDEX(GUTS!AJ1525:'GUTS'!BH1525,MATCH(2,GUTS!AK1525:'GUTS'!BI1525,0)),"")</f>
        <v/>
      </c>
      <c r="F1524" s="127" t="str">
        <f>IFERROR(INDEX(GUTS!AI1525:'GUTS'!BH1525,MATCH(3,GUTS!AK1525:'GUTS'!BI1525,0)),"")</f>
        <v/>
      </c>
      <c r="G1524" s="127" t="str">
        <f>IFERROR(INDEX(GUTS!AJ1525:'GUTS'!BH1525,MATCH(3,GUTS!AK1525:'GUTS'!BI1525,0)),"")</f>
        <v/>
      </c>
      <c r="H1524" s="127" t="str">
        <f>IFERROR(INDEX(GUTS!AI1525:'GUTS'!BH1525,MATCH(4,GUTS!AK1525:'GUTS'!BI1525,0)),"")</f>
        <v/>
      </c>
      <c r="I1524" s="127" t="str">
        <f>IFERROR(INDEX(GUTS!AJ1525:'GUTS'!BH1525,MATCH(4,GUTS!AK1525:'GUTS'!BI1525,0)),"")</f>
        <v/>
      </c>
      <c r="J1524" s="127" t="str">
        <f>IFERROR(INDEX(GUTS!AI1525:'GUTS'!BH1525,MATCH(5,GUTS!AK1525:'GUTS'!BI1525,0)),"")</f>
        <v/>
      </c>
      <c r="K1524" s="127" t="str">
        <f>IFERROR(INDEX(GUTS!AJ1525:'GUTS'!BH1525,MATCH(5,GUTS!AK1525:'GUTS'!BI1525,0)),"")</f>
        <v/>
      </c>
      <c r="L1524" s="127" t="str">
        <f>IFERROR(INDEX(GUTS!AI1525:'GUTS'!BH1525,MATCH(6,GUTS!AK1525:'GUTS'!BI1525,0)),"")</f>
        <v/>
      </c>
      <c r="M1524" s="127" t="str">
        <f>IFERROR(INDEX(GUTS!AJ1525:'GUTS'!BH1525,MATCH(6,GUTS!AK1525:'GUTS'!BI1525,0)),"")</f>
        <v/>
      </c>
      <c r="N1524" s="127">
        <f>Audit!X290</f>
        <v>0</v>
      </c>
      <c r="O1524" s="127">
        <f>Audit!K290</f>
        <v>0</v>
      </c>
      <c r="P1524" s="127">
        <f>Audit!L290</f>
        <v>0</v>
      </c>
    </row>
    <row r="1525" spans="1:16" hidden="1">
      <c r="A1525" s="127">
        <f>Audit!A291</f>
        <v>0</v>
      </c>
      <c r="B1525" s="127" t="str">
        <f>IFERROR(INDEX(GUTS!AI1526:'GUTS'!BH1526,MATCH(1,GUTS!AK1526:'GUTS'!BI1526,0)),"")</f>
        <v/>
      </c>
      <c r="C1525" s="127" t="str">
        <f>IFERROR(INDEX(GUTS!AJ1526:'GUTS'!BH1526,MATCH(1,GUTS!AK1526:'GUTS'!BI1526,0)),"")</f>
        <v/>
      </c>
      <c r="D1525" s="127" t="str">
        <f>IFERROR(INDEX(GUTS!AI1526:'GUTS'!BH1526,MATCH(2,GUTS!AK1526:'GUTS'!BI1526,0)),"")</f>
        <v/>
      </c>
      <c r="E1525" s="127" t="str">
        <f>IFERROR(INDEX(GUTS!AJ1526:'GUTS'!BH1526,MATCH(2,GUTS!AK1526:'GUTS'!BI1526,0)),"")</f>
        <v/>
      </c>
      <c r="F1525" s="127" t="str">
        <f>IFERROR(INDEX(GUTS!AI1526:'GUTS'!BH1526,MATCH(3,GUTS!AK1526:'GUTS'!BI1526,0)),"")</f>
        <v/>
      </c>
      <c r="G1525" s="127" t="str">
        <f>IFERROR(INDEX(GUTS!AJ1526:'GUTS'!BH1526,MATCH(3,GUTS!AK1526:'GUTS'!BI1526,0)),"")</f>
        <v/>
      </c>
      <c r="H1525" s="127" t="str">
        <f>IFERROR(INDEX(GUTS!AI1526:'GUTS'!BH1526,MATCH(4,GUTS!AK1526:'GUTS'!BI1526,0)),"")</f>
        <v/>
      </c>
      <c r="I1525" s="127" t="str">
        <f>IFERROR(INDEX(GUTS!AJ1526:'GUTS'!BH1526,MATCH(4,GUTS!AK1526:'GUTS'!BI1526,0)),"")</f>
        <v/>
      </c>
      <c r="J1525" s="127" t="str">
        <f>IFERROR(INDEX(GUTS!AI1526:'GUTS'!BH1526,MATCH(5,GUTS!AK1526:'GUTS'!BI1526,0)),"")</f>
        <v/>
      </c>
      <c r="K1525" s="127" t="str">
        <f>IFERROR(INDEX(GUTS!AJ1526:'GUTS'!BH1526,MATCH(5,GUTS!AK1526:'GUTS'!BI1526,0)),"")</f>
        <v/>
      </c>
      <c r="L1525" s="127" t="str">
        <f>IFERROR(INDEX(GUTS!AI1526:'GUTS'!BH1526,MATCH(6,GUTS!AK1526:'GUTS'!BI1526,0)),"")</f>
        <v/>
      </c>
      <c r="M1525" s="127" t="str">
        <f>IFERROR(INDEX(GUTS!AJ1526:'GUTS'!BH1526,MATCH(6,GUTS!AK1526:'GUTS'!BI1526,0)),"")</f>
        <v/>
      </c>
      <c r="N1525" s="127">
        <f>Audit!X291</f>
        <v>0</v>
      </c>
      <c r="O1525" s="127">
        <f>Audit!K291</f>
        <v>0</v>
      </c>
      <c r="P1525" s="127">
        <f>Audit!L291</f>
        <v>0</v>
      </c>
    </row>
    <row r="1526" spans="1:16" hidden="1">
      <c r="A1526" s="127">
        <f>Audit!A292</f>
        <v>0</v>
      </c>
      <c r="B1526" s="127" t="str">
        <f>IFERROR(INDEX(GUTS!AI1527:'GUTS'!BH1527,MATCH(1,GUTS!AK1527:'GUTS'!BI1527,0)),"")</f>
        <v/>
      </c>
      <c r="C1526" s="127" t="str">
        <f>IFERROR(INDEX(GUTS!AJ1527:'GUTS'!BH1527,MATCH(1,GUTS!AK1527:'GUTS'!BI1527,0)),"")</f>
        <v/>
      </c>
      <c r="D1526" s="127" t="str">
        <f>IFERROR(INDEX(GUTS!AI1527:'GUTS'!BH1527,MATCH(2,GUTS!AK1527:'GUTS'!BI1527,0)),"")</f>
        <v/>
      </c>
      <c r="E1526" s="127" t="str">
        <f>IFERROR(INDEX(GUTS!AJ1527:'GUTS'!BH1527,MATCH(2,GUTS!AK1527:'GUTS'!BI1527,0)),"")</f>
        <v/>
      </c>
      <c r="F1526" s="127" t="str">
        <f>IFERROR(INDEX(GUTS!AI1527:'GUTS'!BH1527,MATCH(3,GUTS!AK1527:'GUTS'!BI1527,0)),"")</f>
        <v/>
      </c>
      <c r="G1526" s="127" t="str">
        <f>IFERROR(INDEX(GUTS!AJ1527:'GUTS'!BH1527,MATCH(3,GUTS!AK1527:'GUTS'!BI1527,0)),"")</f>
        <v/>
      </c>
      <c r="H1526" s="127" t="str">
        <f>IFERROR(INDEX(GUTS!AI1527:'GUTS'!BH1527,MATCH(4,GUTS!AK1527:'GUTS'!BI1527,0)),"")</f>
        <v/>
      </c>
      <c r="I1526" s="127" t="str">
        <f>IFERROR(INDEX(GUTS!AJ1527:'GUTS'!BH1527,MATCH(4,GUTS!AK1527:'GUTS'!BI1527,0)),"")</f>
        <v/>
      </c>
      <c r="J1526" s="127" t="str">
        <f>IFERROR(INDEX(GUTS!AI1527:'GUTS'!BH1527,MATCH(5,GUTS!AK1527:'GUTS'!BI1527,0)),"")</f>
        <v/>
      </c>
      <c r="K1526" s="127" t="str">
        <f>IFERROR(INDEX(GUTS!AJ1527:'GUTS'!BH1527,MATCH(5,GUTS!AK1527:'GUTS'!BI1527,0)),"")</f>
        <v/>
      </c>
      <c r="L1526" s="127" t="str">
        <f>IFERROR(INDEX(GUTS!AI1527:'GUTS'!BH1527,MATCH(6,GUTS!AK1527:'GUTS'!BI1527,0)),"")</f>
        <v/>
      </c>
      <c r="M1526" s="127" t="str">
        <f>IFERROR(INDEX(GUTS!AJ1527:'GUTS'!BH1527,MATCH(6,GUTS!AK1527:'GUTS'!BI1527,0)),"")</f>
        <v/>
      </c>
      <c r="N1526" s="127">
        <f>Audit!X292</f>
        <v>0</v>
      </c>
      <c r="O1526" s="127">
        <f>Audit!K292</f>
        <v>0</v>
      </c>
      <c r="P1526" s="127">
        <f>Audit!L292</f>
        <v>0</v>
      </c>
    </row>
    <row r="1527" spans="1:16" hidden="1">
      <c r="A1527" s="127">
        <f>Audit!A293</f>
        <v>0</v>
      </c>
      <c r="B1527" s="127" t="str">
        <f>IFERROR(INDEX(GUTS!AI1528:'GUTS'!BH1528,MATCH(1,GUTS!AK1528:'GUTS'!BI1528,0)),"")</f>
        <v/>
      </c>
      <c r="C1527" s="127" t="str">
        <f>IFERROR(INDEX(GUTS!AJ1528:'GUTS'!BH1528,MATCH(1,GUTS!AK1528:'GUTS'!BI1528,0)),"")</f>
        <v/>
      </c>
      <c r="D1527" s="127" t="str">
        <f>IFERROR(INDEX(GUTS!AI1528:'GUTS'!BH1528,MATCH(2,GUTS!AK1528:'GUTS'!BI1528,0)),"")</f>
        <v/>
      </c>
      <c r="E1527" s="127" t="str">
        <f>IFERROR(INDEX(GUTS!AJ1528:'GUTS'!BH1528,MATCH(2,GUTS!AK1528:'GUTS'!BI1528,0)),"")</f>
        <v/>
      </c>
      <c r="F1527" s="127" t="str">
        <f>IFERROR(INDEX(GUTS!AI1528:'GUTS'!BH1528,MATCH(3,GUTS!AK1528:'GUTS'!BI1528,0)),"")</f>
        <v/>
      </c>
      <c r="G1527" s="127" t="str">
        <f>IFERROR(INDEX(GUTS!AJ1528:'GUTS'!BH1528,MATCH(3,GUTS!AK1528:'GUTS'!BI1528,0)),"")</f>
        <v/>
      </c>
      <c r="H1527" s="127" t="str">
        <f>IFERROR(INDEX(GUTS!AI1528:'GUTS'!BH1528,MATCH(4,GUTS!AK1528:'GUTS'!BI1528,0)),"")</f>
        <v/>
      </c>
      <c r="I1527" s="127" t="str">
        <f>IFERROR(INDEX(GUTS!AJ1528:'GUTS'!BH1528,MATCH(4,GUTS!AK1528:'GUTS'!BI1528,0)),"")</f>
        <v/>
      </c>
      <c r="J1527" s="127" t="str">
        <f>IFERROR(INDEX(GUTS!AI1528:'GUTS'!BH1528,MATCH(5,GUTS!AK1528:'GUTS'!BI1528,0)),"")</f>
        <v/>
      </c>
      <c r="K1527" s="127" t="str">
        <f>IFERROR(INDEX(GUTS!AJ1528:'GUTS'!BH1528,MATCH(5,GUTS!AK1528:'GUTS'!BI1528,0)),"")</f>
        <v/>
      </c>
      <c r="L1527" s="127" t="str">
        <f>IFERROR(INDEX(GUTS!AI1528:'GUTS'!BH1528,MATCH(6,GUTS!AK1528:'GUTS'!BI1528,0)),"")</f>
        <v/>
      </c>
      <c r="M1527" s="127" t="str">
        <f>IFERROR(INDEX(GUTS!AJ1528:'GUTS'!BH1528,MATCH(6,GUTS!AK1528:'GUTS'!BI1528,0)),"")</f>
        <v/>
      </c>
      <c r="N1527" s="127">
        <f>Audit!X293</f>
        <v>0</v>
      </c>
      <c r="O1527" s="127">
        <f>Audit!K293</f>
        <v>0</v>
      </c>
      <c r="P1527" s="127">
        <f>Audit!L293</f>
        <v>0</v>
      </c>
    </row>
    <row r="1528" spans="1:16" hidden="1">
      <c r="A1528" s="127">
        <f>Audit!A294</f>
        <v>0</v>
      </c>
      <c r="B1528" s="127" t="str">
        <f>IFERROR(INDEX(GUTS!AI1529:'GUTS'!BH1529,MATCH(1,GUTS!AK1529:'GUTS'!BI1529,0)),"")</f>
        <v/>
      </c>
      <c r="C1528" s="127" t="str">
        <f>IFERROR(INDEX(GUTS!AJ1529:'GUTS'!BH1529,MATCH(1,GUTS!AK1529:'GUTS'!BI1529,0)),"")</f>
        <v/>
      </c>
      <c r="D1528" s="127" t="str">
        <f>IFERROR(INDEX(GUTS!AI1529:'GUTS'!BH1529,MATCH(2,GUTS!AK1529:'GUTS'!BI1529,0)),"")</f>
        <v/>
      </c>
      <c r="E1528" s="127" t="str">
        <f>IFERROR(INDEX(GUTS!AJ1529:'GUTS'!BH1529,MATCH(2,GUTS!AK1529:'GUTS'!BI1529,0)),"")</f>
        <v/>
      </c>
      <c r="F1528" s="127" t="str">
        <f>IFERROR(INDEX(GUTS!AI1529:'GUTS'!BH1529,MATCH(3,GUTS!AK1529:'GUTS'!BI1529,0)),"")</f>
        <v/>
      </c>
      <c r="G1528" s="127" t="str">
        <f>IFERROR(INDEX(GUTS!AJ1529:'GUTS'!BH1529,MATCH(3,GUTS!AK1529:'GUTS'!BI1529,0)),"")</f>
        <v/>
      </c>
      <c r="H1528" s="127" t="str">
        <f>IFERROR(INDEX(GUTS!AI1529:'GUTS'!BH1529,MATCH(4,GUTS!AK1529:'GUTS'!BI1529,0)),"")</f>
        <v/>
      </c>
      <c r="I1528" s="127" t="str">
        <f>IFERROR(INDEX(GUTS!AJ1529:'GUTS'!BH1529,MATCH(4,GUTS!AK1529:'GUTS'!BI1529,0)),"")</f>
        <v/>
      </c>
      <c r="J1528" s="127" t="str">
        <f>IFERROR(INDEX(GUTS!AI1529:'GUTS'!BH1529,MATCH(5,GUTS!AK1529:'GUTS'!BI1529,0)),"")</f>
        <v/>
      </c>
      <c r="K1528" s="127" t="str">
        <f>IFERROR(INDEX(GUTS!AJ1529:'GUTS'!BH1529,MATCH(5,GUTS!AK1529:'GUTS'!BI1529,0)),"")</f>
        <v/>
      </c>
      <c r="L1528" s="127" t="str">
        <f>IFERROR(INDEX(GUTS!AI1529:'GUTS'!BH1529,MATCH(6,GUTS!AK1529:'GUTS'!BI1529,0)),"")</f>
        <v/>
      </c>
      <c r="M1528" s="127" t="str">
        <f>IFERROR(INDEX(GUTS!AJ1529:'GUTS'!BH1529,MATCH(6,GUTS!AK1529:'GUTS'!BI1529,0)),"")</f>
        <v/>
      </c>
      <c r="N1528" s="127">
        <f>Audit!X294</f>
        <v>0</v>
      </c>
      <c r="O1528" s="127">
        <f>Audit!K294</f>
        <v>0</v>
      </c>
      <c r="P1528" s="127">
        <f>Audit!L294</f>
        <v>0</v>
      </c>
    </row>
    <row r="1529" spans="1:16" hidden="1">
      <c r="A1529" s="127">
        <f>Audit!A295</f>
        <v>0</v>
      </c>
      <c r="B1529" s="127" t="str">
        <f>IFERROR(INDEX(GUTS!AI1530:'GUTS'!BH1530,MATCH(1,GUTS!AK1530:'GUTS'!BI1530,0)),"")</f>
        <v/>
      </c>
      <c r="C1529" s="127" t="str">
        <f>IFERROR(INDEX(GUTS!AJ1530:'GUTS'!BH1530,MATCH(1,GUTS!AK1530:'GUTS'!BI1530,0)),"")</f>
        <v/>
      </c>
      <c r="D1529" s="127" t="str">
        <f>IFERROR(INDEX(GUTS!AI1530:'GUTS'!BH1530,MATCH(2,GUTS!AK1530:'GUTS'!BI1530,0)),"")</f>
        <v/>
      </c>
      <c r="E1529" s="127" t="str">
        <f>IFERROR(INDEX(GUTS!AJ1530:'GUTS'!BH1530,MATCH(2,GUTS!AK1530:'GUTS'!BI1530,0)),"")</f>
        <v/>
      </c>
      <c r="F1529" s="127" t="str">
        <f>IFERROR(INDEX(GUTS!AI1530:'GUTS'!BH1530,MATCH(3,GUTS!AK1530:'GUTS'!BI1530,0)),"")</f>
        <v/>
      </c>
      <c r="G1529" s="127" t="str">
        <f>IFERROR(INDEX(GUTS!AJ1530:'GUTS'!BH1530,MATCH(3,GUTS!AK1530:'GUTS'!BI1530,0)),"")</f>
        <v/>
      </c>
      <c r="H1529" s="127" t="str">
        <f>IFERROR(INDEX(GUTS!AI1530:'GUTS'!BH1530,MATCH(4,GUTS!AK1530:'GUTS'!BI1530,0)),"")</f>
        <v/>
      </c>
      <c r="I1529" s="127" t="str">
        <f>IFERROR(INDEX(GUTS!AJ1530:'GUTS'!BH1530,MATCH(4,GUTS!AK1530:'GUTS'!BI1530,0)),"")</f>
        <v/>
      </c>
      <c r="J1529" s="127" t="str">
        <f>IFERROR(INDEX(GUTS!AI1530:'GUTS'!BH1530,MATCH(5,GUTS!AK1530:'GUTS'!BI1530,0)),"")</f>
        <v/>
      </c>
      <c r="K1529" s="127" t="str">
        <f>IFERROR(INDEX(GUTS!AJ1530:'GUTS'!BH1530,MATCH(5,GUTS!AK1530:'GUTS'!BI1530,0)),"")</f>
        <v/>
      </c>
      <c r="L1529" s="127" t="str">
        <f>IFERROR(INDEX(GUTS!AI1530:'GUTS'!BH1530,MATCH(6,GUTS!AK1530:'GUTS'!BI1530,0)),"")</f>
        <v/>
      </c>
      <c r="M1529" s="127" t="str">
        <f>IFERROR(INDEX(GUTS!AJ1530:'GUTS'!BH1530,MATCH(6,GUTS!AK1530:'GUTS'!BI1530,0)),"")</f>
        <v/>
      </c>
      <c r="N1529" s="127">
        <f>Audit!X295</f>
        <v>0</v>
      </c>
      <c r="O1529" s="127">
        <f>Audit!K295</f>
        <v>0</v>
      </c>
      <c r="P1529" s="127">
        <f>Audit!L295</f>
        <v>0</v>
      </c>
    </row>
    <row r="1530" spans="1:16" hidden="1">
      <c r="A1530" s="127">
        <f>Audit!A296</f>
        <v>0</v>
      </c>
      <c r="B1530" s="127" t="str">
        <f>IFERROR(INDEX(GUTS!AI1531:'GUTS'!BH1531,MATCH(1,GUTS!AK1531:'GUTS'!BI1531,0)),"")</f>
        <v/>
      </c>
      <c r="C1530" s="127" t="str">
        <f>IFERROR(INDEX(GUTS!AJ1531:'GUTS'!BH1531,MATCH(1,GUTS!AK1531:'GUTS'!BI1531,0)),"")</f>
        <v/>
      </c>
      <c r="D1530" s="127" t="str">
        <f>IFERROR(INDEX(GUTS!AI1531:'GUTS'!BH1531,MATCH(2,GUTS!AK1531:'GUTS'!BI1531,0)),"")</f>
        <v/>
      </c>
      <c r="E1530" s="127" t="str">
        <f>IFERROR(INDEX(GUTS!AJ1531:'GUTS'!BH1531,MATCH(2,GUTS!AK1531:'GUTS'!BI1531,0)),"")</f>
        <v/>
      </c>
      <c r="F1530" s="127" t="str">
        <f>IFERROR(INDEX(GUTS!AI1531:'GUTS'!BH1531,MATCH(3,GUTS!AK1531:'GUTS'!BI1531,0)),"")</f>
        <v/>
      </c>
      <c r="G1530" s="127" t="str">
        <f>IFERROR(INDEX(GUTS!AJ1531:'GUTS'!BH1531,MATCH(3,GUTS!AK1531:'GUTS'!BI1531,0)),"")</f>
        <v/>
      </c>
      <c r="H1530" s="127" t="str">
        <f>IFERROR(INDEX(GUTS!AI1531:'GUTS'!BH1531,MATCH(4,GUTS!AK1531:'GUTS'!BI1531,0)),"")</f>
        <v/>
      </c>
      <c r="I1530" s="127" t="str">
        <f>IFERROR(INDEX(GUTS!AJ1531:'GUTS'!BH1531,MATCH(4,GUTS!AK1531:'GUTS'!BI1531,0)),"")</f>
        <v/>
      </c>
      <c r="J1530" s="127" t="str">
        <f>IFERROR(INDEX(GUTS!AI1531:'GUTS'!BH1531,MATCH(5,GUTS!AK1531:'GUTS'!BI1531,0)),"")</f>
        <v/>
      </c>
      <c r="K1530" s="127" t="str">
        <f>IFERROR(INDEX(GUTS!AJ1531:'GUTS'!BH1531,MATCH(5,GUTS!AK1531:'GUTS'!BI1531,0)),"")</f>
        <v/>
      </c>
      <c r="L1530" s="127" t="str">
        <f>IFERROR(INDEX(GUTS!AI1531:'GUTS'!BH1531,MATCH(6,GUTS!AK1531:'GUTS'!BI1531,0)),"")</f>
        <v/>
      </c>
      <c r="M1530" s="127" t="str">
        <f>IFERROR(INDEX(GUTS!AJ1531:'GUTS'!BH1531,MATCH(6,GUTS!AK1531:'GUTS'!BI1531,0)),"")</f>
        <v/>
      </c>
      <c r="N1530" s="127">
        <f>Audit!X296</f>
        <v>0</v>
      </c>
      <c r="O1530" s="127">
        <f>Audit!K296</f>
        <v>0</v>
      </c>
      <c r="P1530" s="127">
        <f>Audit!L296</f>
        <v>0</v>
      </c>
    </row>
    <row r="1531" spans="1:16" hidden="1">
      <c r="A1531" s="127">
        <f>Audit!A297</f>
        <v>0</v>
      </c>
      <c r="B1531" s="127" t="str">
        <f>IFERROR(INDEX(GUTS!AI1532:'GUTS'!BH1532,MATCH(1,GUTS!AK1532:'GUTS'!BI1532,0)),"")</f>
        <v/>
      </c>
      <c r="C1531" s="127" t="str">
        <f>IFERROR(INDEX(GUTS!AJ1532:'GUTS'!BH1532,MATCH(1,GUTS!AK1532:'GUTS'!BI1532,0)),"")</f>
        <v/>
      </c>
      <c r="D1531" s="127" t="str">
        <f>IFERROR(INDEX(GUTS!AI1532:'GUTS'!BH1532,MATCH(2,GUTS!AK1532:'GUTS'!BI1532,0)),"")</f>
        <v/>
      </c>
      <c r="E1531" s="127" t="str">
        <f>IFERROR(INDEX(GUTS!AJ1532:'GUTS'!BH1532,MATCH(2,GUTS!AK1532:'GUTS'!BI1532,0)),"")</f>
        <v/>
      </c>
      <c r="F1531" s="127" t="str">
        <f>IFERROR(INDEX(GUTS!AI1532:'GUTS'!BH1532,MATCH(3,GUTS!AK1532:'GUTS'!BI1532,0)),"")</f>
        <v/>
      </c>
      <c r="G1531" s="127" t="str">
        <f>IFERROR(INDEX(GUTS!AJ1532:'GUTS'!BH1532,MATCH(3,GUTS!AK1532:'GUTS'!BI1532,0)),"")</f>
        <v/>
      </c>
      <c r="H1531" s="127" t="str">
        <f>IFERROR(INDEX(GUTS!AI1532:'GUTS'!BH1532,MATCH(4,GUTS!AK1532:'GUTS'!BI1532,0)),"")</f>
        <v/>
      </c>
      <c r="I1531" s="127" t="str">
        <f>IFERROR(INDEX(GUTS!AJ1532:'GUTS'!BH1532,MATCH(4,GUTS!AK1532:'GUTS'!BI1532,0)),"")</f>
        <v/>
      </c>
      <c r="J1531" s="127" t="str">
        <f>IFERROR(INDEX(GUTS!AI1532:'GUTS'!BH1532,MATCH(5,GUTS!AK1532:'GUTS'!BI1532,0)),"")</f>
        <v/>
      </c>
      <c r="K1531" s="127" t="str">
        <f>IFERROR(INDEX(GUTS!AJ1532:'GUTS'!BH1532,MATCH(5,GUTS!AK1532:'GUTS'!BI1532,0)),"")</f>
        <v/>
      </c>
      <c r="L1531" s="127" t="str">
        <f>IFERROR(INDEX(GUTS!AI1532:'GUTS'!BH1532,MATCH(6,GUTS!AK1532:'GUTS'!BI1532,0)),"")</f>
        <v/>
      </c>
      <c r="M1531" s="127" t="str">
        <f>IFERROR(INDEX(GUTS!AJ1532:'GUTS'!BH1532,MATCH(6,GUTS!AK1532:'GUTS'!BI1532,0)),"")</f>
        <v/>
      </c>
      <c r="N1531" s="127">
        <f>Audit!X297</f>
        <v>0</v>
      </c>
      <c r="O1531" s="127">
        <f>Audit!K297</f>
        <v>0</v>
      </c>
      <c r="P1531" s="127">
        <f>Audit!L297</f>
        <v>0</v>
      </c>
    </row>
    <row r="1532" spans="1:16" hidden="1">
      <c r="A1532" s="127">
        <f>Audit!A298</f>
        <v>0</v>
      </c>
      <c r="B1532" s="127" t="str">
        <f>IFERROR(INDEX(GUTS!AI1533:'GUTS'!BH1533,MATCH(1,GUTS!AK1533:'GUTS'!BI1533,0)),"")</f>
        <v/>
      </c>
      <c r="C1532" s="127" t="str">
        <f>IFERROR(INDEX(GUTS!AJ1533:'GUTS'!BH1533,MATCH(1,GUTS!AK1533:'GUTS'!BI1533,0)),"")</f>
        <v/>
      </c>
      <c r="D1532" s="127" t="str">
        <f>IFERROR(INDEX(GUTS!AI1533:'GUTS'!BH1533,MATCH(2,GUTS!AK1533:'GUTS'!BI1533,0)),"")</f>
        <v/>
      </c>
      <c r="E1532" s="127" t="str">
        <f>IFERROR(INDEX(GUTS!AJ1533:'GUTS'!BH1533,MATCH(2,GUTS!AK1533:'GUTS'!BI1533,0)),"")</f>
        <v/>
      </c>
      <c r="F1532" s="127" t="str">
        <f>IFERROR(INDEX(GUTS!AI1533:'GUTS'!BH1533,MATCH(3,GUTS!AK1533:'GUTS'!BI1533,0)),"")</f>
        <v/>
      </c>
      <c r="G1532" s="127" t="str">
        <f>IFERROR(INDEX(GUTS!AJ1533:'GUTS'!BH1533,MATCH(3,GUTS!AK1533:'GUTS'!BI1533,0)),"")</f>
        <v/>
      </c>
      <c r="H1532" s="127" t="str">
        <f>IFERROR(INDEX(GUTS!AI1533:'GUTS'!BH1533,MATCH(4,GUTS!AK1533:'GUTS'!BI1533,0)),"")</f>
        <v/>
      </c>
      <c r="I1532" s="127" t="str">
        <f>IFERROR(INDEX(GUTS!AJ1533:'GUTS'!BH1533,MATCH(4,GUTS!AK1533:'GUTS'!BI1533,0)),"")</f>
        <v/>
      </c>
      <c r="J1532" s="127" t="str">
        <f>IFERROR(INDEX(GUTS!AI1533:'GUTS'!BH1533,MATCH(5,GUTS!AK1533:'GUTS'!BI1533,0)),"")</f>
        <v/>
      </c>
      <c r="K1532" s="127" t="str">
        <f>IFERROR(INDEX(GUTS!AJ1533:'GUTS'!BH1533,MATCH(5,GUTS!AK1533:'GUTS'!BI1533,0)),"")</f>
        <v/>
      </c>
      <c r="L1532" s="127" t="str">
        <f>IFERROR(INDEX(GUTS!AI1533:'GUTS'!BH1533,MATCH(6,GUTS!AK1533:'GUTS'!BI1533,0)),"")</f>
        <v/>
      </c>
      <c r="M1532" s="127" t="str">
        <f>IFERROR(INDEX(GUTS!AJ1533:'GUTS'!BH1533,MATCH(6,GUTS!AK1533:'GUTS'!BI1533,0)),"")</f>
        <v/>
      </c>
      <c r="N1532" s="127">
        <f>Audit!X298</f>
        <v>0</v>
      </c>
      <c r="O1532" s="127">
        <f>Audit!K298</f>
        <v>0</v>
      </c>
      <c r="P1532" s="127">
        <f>Audit!L298</f>
        <v>0</v>
      </c>
    </row>
    <row r="1533" spans="1:16" hidden="1">
      <c r="A1533" s="127">
        <f>Audit!A299</f>
        <v>0</v>
      </c>
      <c r="B1533" s="127" t="str">
        <f>IFERROR(INDEX(GUTS!AI1534:'GUTS'!BH1534,MATCH(1,GUTS!AK1534:'GUTS'!BI1534,0)),"")</f>
        <v/>
      </c>
      <c r="C1533" s="127" t="str">
        <f>IFERROR(INDEX(GUTS!AJ1534:'GUTS'!BH1534,MATCH(1,GUTS!AK1534:'GUTS'!BI1534,0)),"")</f>
        <v/>
      </c>
      <c r="D1533" s="127" t="str">
        <f>IFERROR(INDEX(GUTS!AI1534:'GUTS'!BH1534,MATCH(2,GUTS!AK1534:'GUTS'!BI1534,0)),"")</f>
        <v/>
      </c>
      <c r="E1533" s="127" t="str">
        <f>IFERROR(INDEX(GUTS!AJ1534:'GUTS'!BH1534,MATCH(2,GUTS!AK1534:'GUTS'!BI1534,0)),"")</f>
        <v/>
      </c>
      <c r="F1533" s="127" t="str">
        <f>IFERROR(INDEX(GUTS!AI1534:'GUTS'!BH1534,MATCH(3,GUTS!AK1534:'GUTS'!BI1534,0)),"")</f>
        <v/>
      </c>
      <c r="G1533" s="127" t="str">
        <f>IFERROR(INDEX(GUTS!AJ1534:'GUTS'!BH1534,MATCH(3,GUTS!AK1534:'GUTS'!BI1534,0)),"")</f>
        <v/>
      </c>
      <c r="H1533" s="127" t="str">
        <f>IFERROR(INDEX(GUTS!AI1534:'GUTS'!BH1534,MATCH(4,GUTS!AK1534:'GUTS'!BI1534,0)),"")</f>
        <v/>
      </c>
      <c r="I1533" s="127" t="str">
        <f>IFERROR(INDEX(GUTS!AJ1534:'GUTS'!BH1534,MATCH(4,GUTS!AK1534:'GUTS'!BI1534,0)),"")</f>
        <v/>
      </c>
      <c r="J1533" s="127" t="str">
        <f>IFERROR(INDEX(GUTS!AI1534:'GUTS'!BH1534,MATCH(5,GUTS!AK1534:'GUTS'!BI1534,0)),"")</f>
        <v/>
      </c>
      <c r="K1533" s="127" t="str">
        <f>IFERROR(INDEX(GUTS!AJ1534:'GUTS'!BH1534,MATCH(5,GUTS!AK1534:'GUTS'!BI1534,0)),"")</f>
        <v/>
      </c>
      <c r="L1533" s="127" t="str">
        <f>IFERROR(INDEX(GUTS!AI1534:'GUTS'!BH1534,MATCH(6,GUTS!AK1534:'GUTS'!BI1534,0)),"")</f>
        <v/>
      </c>
      <c r="M1533" s="127" t="str">
        <f>IFERROR(INDEX(GUTS!AJ1534:'GUTS'!BH1534,MATCH(6,GUTS!AK1534:'GUTS'!BI1534,0)),"")</f>
        <v/>
      </c>
      <c r="N1533" s="127">
        <f>Audit!X299</f>
        <v>0</v>
      </c>
      <c r="O1533" s="127">
        <f>Audit!K299</f>
        <v>0</v>
      </c>
      <c r="P1533" s="127">
        <f>Audit!L299</f>
        <v>0</v>
      </c>
    </row>
    <row r="1534" spans="1:16" hidden="1">
      <c r="A1534" s="127">
        <f>Audit!A300</f>
        <v>0</v>
      </c>
      <c r="B1534" s="127" t="str">
        <f>IFERROR(INDEX(GUTS!AI1535:'GUTS'!BH1535,MATCH(1,GUTS!AK1535:'GUTS'!BI1535,0)),"")</f>
        <v/>
      </c>
      <c r="C1534" s="127" t="str">
        <f>IFERROR(INDEX(GUTS!AJ1535:'GUTS'!BH1535,MATCH(1,GUTS!AK1535:'GUTS'!BI1535,0)),"")</f>
        <v/>
      </c>
      <c r="D1534" s="127" t="str">
        <f>IFERROR(INDEX(GUTS!AI1535:'GUTS'!BH1535,MATCH(2,GUTS!AK1535:'GUTS'!BI1535,0)),"")</f>
        <v/>
      </c>
      <c r="E1534" s="127" t="str">
        <f>IFERROR(INDEX(GUTS!AJ1535:'GUTS'!BH1535,MATCH(2,GUTS!AK1535:'GUTS'!BI1535,0)),"")</f>
        <v/>
      </c>
      <c r="F1534" s="127" t="str">
        <f>IFERROR(INDEX(GUTS!AI1535:'GUTS'!BH1535,MATCH(3,GUTS!AK1535:'GUTS'!BI1535,0)),"")</f>
        <v/>
      </c>
      <c r="G1534" s="127" t="str">
        <f>IFERROR(INDEX(GUTS!AJ1535:'GUTS'!BH1535,MATCH(3,GUTS!AK1535:'GUTS'!BI1535,0)),"")</f>
        <v/>
      </c>
      <c r="H1534" s="127" t="str">
        <f>IFERROR(INDEX(GUTS!AI1535:'GUTS'!BH1535,MATCH(4,GUTS!AK1535:'GUTS'!BI1535,0)),"")</f>
        <v/>
      </c>
      <c r="I1534" s="127" t="str">
        <f>IFERROR(INDEX(GUTS!AJ1535:'GUTS'!BH1535,MATCH(4,GUTS!AK1535:'GUTS'!BI1535,0)),"")</f>
        <v/>
      </c>
      <c r="J1534" s="127" t="str">
        <f>IFERROR(INDEX(GUTS!AI1535:'GUTS'!BH1535,MATCH(5,GUTS!AK1535:'GUTS'!BI1535,0)),"")</f>
        <v/>
      </c>
      <c r="K1534" s="127" t="str">
        <f>IFERROR(INDEX(GUTS!AJ1535:'GUTS'!BH1535,MATCH(5,GUTS!AK1535:'GUTS'!BI1535,0)),"")</f>
        <v/>
      </c>
      <c r="L1534" s="127" t="str">
        <f>IFERROR(INDEX(GUTS!AI1535:'GUTS'!BH1535,MATCH(6,GUTS!AK1535:'GUTS'!BI1535,0)),"")</f>
        <v/>
      </c>
      <c r="M1534" s="127" t="str">
        <f>IFERROR(INDEX(GUTS!AJ1535:'GUTS'!BH1535,MATCH(6,GUTS!AK1535:'GUTS'!BI1535,0)),"")</f>
        <v/>
      </c>
      <c r="N1534" s="127">
        <f>Audit!X300</f>
        <v>0</v>
      </c>
      <c r="O1534" s="127">
        <f>Audit!K300</f>
        <v>0</v>
      </c>
      <c r="P1534" s="127">
        <f>Audit!L300</f>
        <v>0</v>
      </c>
    </row>
    <row r="1535" spans="1:16" hidden="1">
      <c r="A1535" s="127">
        <f>Audit!A301</f>
        <v>0</v>
      </c>
      <c r="B1535" s="127" t="str">
        <f>IFERROR(INDEX(GUTS!AI1536:'GUTS'!BH1536,MATCH(1,GUTS!AK1536:'GUTS'!BI1536,0)),"")</f>
        <v/>
      </c>
      <c r="C1535" s="127" t="str">
        <f>IFERROR(INDEX(GUTS!AJ1536:'GUTS'!BH1536,MATCH(1,GUTS!AK1536:'GUTS'!BI1536,0)),"")</f>
        <v/>
      </c>
      <c r="D1535" s="127" t="str">
        <f>IFERROR(INDEX(GUTS!AI1536:'GUTS'!BH1536,MATCH(2,GUTS!AK1536:'GUTS'!BI1536,0)),"")</f>
        <v/>
      </c>
      <c r="E1535" s="127" t="str">
        <f>IFERROR(INDEX(GUTS!AJ1536:'GUTS'!BH1536,MATCH(2,GUTS!AK1536:'GUTS'!BI1536,0)),"")</f>
        <v/>
      </c>
      <c r="F1535" s="127" t="str">
        <f>IFERROR(INDEX(GUTS!AI1536:'GUTS'!BH1536,MATCH(3,GUTS!AK1536:'GUTS'!BI1536,0)),"")</f>
        <v/>
      </c>
      <c r="G1535" s="127" t="str">
        <f>IFERROR(INDEX(GUTS!AJ1536:'GUTS'!BH1536,MATCH(3,GUTS!AK1536:'GUTS'!BI1536,0)),"")</f>
        <v/>
      </c>
      <c r="H1535" s="127" t="str">
        <f>IFERROR(INDEX(GUTS!AI1536:'GUTS'!BH1536,MATCH(4,GUTS!AK1536:'GUTS'!BI1536,0)),"")</f>
        <v/>
      </c>
      <c r="I1535" s="127" t="str">
        <f>IFERROR(INDEX(GUTS!AJ1536:'GUTS'!BH1536,MATCH(4,GUTS!AK1536:'GUTS'!BI1536,0)),"")</f>
        <v/>
      </c>
      <c r="J1535" s="127" t="str">
        <f>IFERROR(INDEX(GUTS!AI1536:'GUTS'!BH1536,MATCH(5,GUTS!AK1536:'GUTS'!BI1536,0)),"")</f>
        <v/>
      </c>
      <c r="K1535" s="127" t="str">
        <f>IFERROR(INDEX(GUTS!AJ1536:'GUTS'!BH1536,MATCH(5,GUTS!AK1536:'GUTS'!BI1536,0)),"")</f>
        <v/>
      </c>
      <c r="L1535" s="127" t="str">
        <f>IFERROR(INDEX(GUTS!AI1536:'GUTS'!BH1536,MATCH(6,GUTS!AK1536:'GUTS'!BI1536,0)),"")</f>
        <v/>
      </c>
      <c r="M1535" s="127" t="str">
        <f>IFERROR(INDEX(GUTS!AJ1536:'GUTS'!BH1536,MATCH(6,GUTS!AK1536:'GUTS'!BI1536,0)),"")</f>
        <v/>
      </c>
      <c r="N1535" s="127">
        <f>Audit!X301</f>
        <v>0</v>
      </c>
      <c r="O1535" s="127">
        <f>Audit!K301</f>
        <v>0</v>
      </c>
      <c r="P1535" s="127">
        <f>Audit!L301</f>
        <v>0</v>
      </c>
    </row>
    <row r="1536" spans="1:16" hidden="1">
      <c r="A1536" s="127">
        <f>Audit!A302</f>
        <v>0</v>
      </c>
      <c r="B1536" s="127" t="str">
        <f>IFERROR(INDEX(GUTS!AI1537:'GUTS'!BH1537,MATCH(1,GUTS!AK1537:'GUTS'!BI1537,0)),"")</f>
        <v/>
      </c>
      <c r="C1536" s="127" t="str">
        <f>IFERROR(INDEX(GUTS!AJ1537:'GUTS'!BH1537,MATCH(1,GUTS!AK1537:'GUTS'!BI1537,0)),"")</f>
        <v/>
      </c>
      <c r="D1536" s="127" t="str">
        <f>IFERROR(INDEX(GUTS!AI1537:'GUTS'!BH1537,MATCH(2,GUTS!AK1537:'GUTS'!BI1537,0)),"")</f>
        <v/>
      </c>
      <c r="E1536" s="127" t="str">
        <f>IFERROR(INDEX(GUTS!AJ1537:'GUTS'!BH1537,MATCH(2,GUTS!AK1537:'GUTS'!BI1537,0)),"")</f>
        <v/>
      </c>
      <c r="F1536" s="127" t="str">
        <f>IFERROR(INDEX(GUTS!AI1537:'GUTS'!BH1537,MATCH(3,GUTS!AK1537:'GUTS'!BI1537,0)),"")</f>
        <v/>
      </c>
      <c r="G1536" s="127" t="str">
        <f>IFERROR(INDEX(GUTS!AJ1537:'GUTS'!BH1537,MATCH(3,GUTS!AK1537:'GUTS'!BI1537,0)),"")</f>
        <v/>
      </c>
      <c r="H1536" s="127" t="str">
        <f>IFERROR(INDEX(GUTS!AI1537:'GUTS'!BH1537,MATCH(4,GUTS!AK1537:'GUTS'!BI1537,0)),"")</f>
        <v/>
      </c>
      <c r="I1536" s="127" t="str">
        <f>IFERROR(INDEX(GUTS!AJ1537:'GUTS'!BH1537,MATCH(4,GUTS!AK1537:'GUTS'!BI1537,0)),"")</f>
        <v/>
      </c>
      <c r="J1536" s="127" t="str">
        <f>IFERROR(INDEX(GUTS!AI1537:'GUTS'!BH1537,MATCH(5,GUTS!AK1537:'GUTS'!BI1537,0)),"")</f>
        <v/>
      </c>
      <c r="K1536" s="127" t="str">
        <f>IFERROR(INDEX(GUTS!AJ1537:'GUTS'!BH1537,MATCH(5,GUTS!AK1537:'GUTS'!BI1537,0)),"")</f>
        <v/>
      </c>
      <c r="L1536" s="127" t="str">
        <f>IFERROR(INDEX(GUTS!AI1537:'GUTS'!BH1537,MATCH(6,GUTS!AK1537:'GUTS'!BI1537,0)),"")</f>
        <v/>
      </c>
      <c r="M1536" s="127" t="str">
        <f>IFERROR(INDEX(GUTS!AJ1537:'GUTS'!BH1537,MATCH(6,GUTS!AK1537:'GUTS'!BI1537,0)),"")</f>
        <v/>
      </c>
      <c r="N1536" s="127">
        <f>Audit!X302</f>
        <v>0</v>
      </c>
      <c r="O1536" s="127">
        <f>Audit!K302</f>
        <v>0</v>
      </c>
      <c r="P1536" s="127">
        <f>Audit!L302</f>
        <v>0</v>
      </c>
    </row>
    <row r="1537" spans="1:16" hidden="1">
      <c r="A1537" s="127">
        <f>Audit!A303</f>
        <v>0</v>
      </c>
      <c r="B1537" s="127" t="str">
        <f>IFERROR(INDEX(GUTS!AI1538:'GUTS'!BH1538,MATCH(1,GUTS!AK1538:'GUTS'!BI1538,0)),"")</f>
        <v/>
      </c>
      <c r="C1537" s="127" t="str">
        <f>IFERROR(INDEX(GUTS!AJ1538:'GUTS'!BH1538,MATCH(1,GUTS!AK1538:'GUTS'!BI1538,0)),"")</f>
        <v/>
      </c>
      <c r="D1537" s="127" t="str">
        <f>IFERROR(INDEX(GUTS!AI1538:'GUTS'!BH1538,MATCH(2,GUTS!AK1538:'GUTS'!BI1538,0)),"")</f>
        <v/>
      </c>
      <c r="E1537" s="127" t="str">
        <f>IFERROR(INDEX(GUTS!AJ1538:'GUTS'!BH1538,MATCH(2,GUTS!AK1538:'GUTS'!BI1538,0)),"")</f>
        <v/>
      </c>
      <c r="F1537" s="127" t="str">
        <f>IFERROR(INDEX(GUTS!AI1538:'GUTS'!BH1538,MATCH(3,GUTS!AK1538:'GUTS'!BI1538,0)),"")</f>
        <v/>
      </c>
      <c r="G1537" s="127" t="str">
        <f>IFERROR(INDEX(GUTS!AJ1538:'GUTS'!BH1538,MATCH(3,GUTS!AK1538:'GUTS'!BI1538,0)),"")</f>
        <v/>
      </c>
      <c r="H1537" s="127" t="str">
        <f>IFERROR(INDEX(GUTS!AI1538:'GUTS'!BH1538,MATCH(4,GUTS!AK1538:'GUTS'!BI1538,0)),"")</f>
        <v/>
      </c>
      <c r="I1537" s="127" t="str">
        <f>IFERROR(INDEX(GUTS!AJ1538:'GUTS'!BH1538,MATCH(4,GUTS!AK1538:'GUTS'!BI1538,0)),"")</f>
        <v/>
      </c>
      <c r="J1537" s="127" t="str">
        <f>IFERROR(INDEX(GUTS!AI1538:'GUTS'!BH1538,MATCH(5,GUTS!AK1538:'GUTS'!BI1538,0)),"")</f>
        <v/>
      </c>
      <c r="K1537" s="127" t="str">
        <f>IFERROR(INDEX(GUTS!AJ1538:'GUTS'!BH1538,MATCH(5,GUTS!AK1538:'GUTS'!BI1538,0)),"")</f>
        <v/>
      </c>
      <c r="L1537" s="127" t="str">
        <f>IFERROR(INDEX(GUTS!AI1538:'GUTS'!BH1538,MATCH(6,GUTS!AK1538:'GUTS'!BI1538,0)),"")</f>
        <v/>
      </c>
      <c r="M1537" s="127" t="str">
        <f>IFERROR(INDEX(GUTS!AJ1538:'GUTS'!BH1538,MATCH(6,GUTS!AK1538:'GUTS'!BI1538,0)),"")</f>
        <v/>
      </c>
      <c r="N1537" s="127">
        <f>Audit!X303</f>
        <v>0</v>
      </c>
      <c r="O1537" s="127">
        <f>Audit!K303</f>
        <v>0</v>
      </c>
      <c r="P1537" s="127">
        <f>Audit!L303</f>
        <v>0</v>
      </c>
    </row>
    <row r="1538" spans="1:16" hidden="1">
      <c r="A1538" s="127">
        <f>Audit!A304</f>
        <v>0</v>
      </c>
      <c r="B1538" s="127" t="str">
        <f>IFERROR(INDEX(GUTS!AI1539:'GUTS'!BH1539,MATCH(1,GUTS!AK1539:'GUTS'!BI1539,0)),"")</f>
        <v/>
      </c>
      <c r="C1538" s="127" t="str">
        <f>IFERROR(INDEX(GUTS!AJ1539:'GUTS'!BH1539,MATCH(1,GUTS!AK1539:'GUTS'!BI1539,0)),"")</f>
        <v/>
      </c>
      <c r="D1538" s="127" t="str">
        <f>IFERROR(INDEX(GUTS!AI1539:'GUTS'!BH1539,MATCH(2,GUTS!AK1539:'GUTS'!BI1539,0)),"")</f>
        <v/>
      </c>
      <c r="E1538" s="127" t="str">
        <f>IFERROR(INDEX(GUTS!AJ1539:'GUTS'!BH1539,MATCH(2,GUTS!AK1539:'GUTS'!BI1539,0)),"")</f>
        <v/>
      </c>
      <c r="F1538" s="127" t="str">
        <f>IFERROR(INDEX(GUTS!AI1539:'GUTS'!BH1539,MATCH(3,GUTS!AK1539:'GUTS'!BI1539,0)),"")</f>
        <v/>
      </c>
      <c r="G1538" s="127" t="str">
        <f>IFERROR(INDEX(GUTS!AJ1539:'GUTS'!BH1539,MATCH(3,GUTS!AK1539:'GUTS'!BI1539,0)),"")</f>
        <v/>
      </c>
      <c r="H1538" s="127" t="str">
        <f>IFERROR(INDEX(GUTS!AI1539:'GUTS'!BH1539,MATCH(4,GUTS!AK1539:'GUTS'!BI1539,0)),"")</f>
        <v/>
      </c>
      <c r="I1538" s="127" t="str">
        <f>IFERROR(INDEX(GUTS!AJ1539:'GUTS'!BH1539,MATCH(4,GUTS!AK1539:'GUTS'!BI1539,0)),"")</f>
        <v/>
      </c>
      <c r="J1538" s="127" t="str">
        <f>IFERROR(INDEX(GUTS!AI1539:'GUTS'!BH1539,MATCH(5,GUTS!AK1539:'GUTS'!BI1539,0)),"")</f>
        <v/>
      </c>
      <c r="K1538" s="127" t="str">
        <f>IFERROR(INDEX(GUTS!AJ1539:'GUTS'!BH1539,MATCH(5,GUTS!AK1539:'GUTS'!BI1539,0)),"")</f>
        <v/>
      </c>
      <c r="L1538" s="127" t="str">
        <f>IFERROR(INDEX(GUTS!AI1539:'GUTS'!BH1539,MATCH(6,GUTS!AK1539:'GUTS'!BI1539,0)),"")</f>
        <v/>
      </c>
      <c r="M1538" s="127" t="str">
        <f>IFERROR(INDEX(GUTS!AJ1539:'GUTS'!BH1539,MATCH(6,GUTS!AK1539:'GUTS'!BI1539,0)),"")</f>
        <v/>
      </c>
      <c r="N1538" s="127">
        <f>Audit!X304</f>
        <v>0</v>
      </c>
      <c r="O1538" s="127">
        <f>Audit!K304</f>
        <v>0</v>
      </c>
      <c r="P1538" s="127">
        <f>Audit!L304</f>
        <v>0</v>
      </c>
    </row>
    <row r="1539" spans="1:16" hidden="1">
      <c r="A1539" s="127">
        <f>Audit!A305</f>
        <v>0</v>
      </c>
      <c r="B1539" s="127" t="str">
        <f>IFERROR(INDEX(GUTS!AI1540:'GUTS'!BH1540,MATCH(1,GUTS!AK1540:'GUTS'!BI1540,0)),"")</f>
        <v/>
      </c>
      <c r="C1539" s="127" t="str">
        <f>IFERROR(INDEX(GUTS!AJ1540:'GUTS'!BH1540,MATCH(1,GUTS!AK1540:'GUTS'!BI1540,0)),"")</f>
        <v/>
      </c>
      <c r="D1539" s="127" t="str">
        <f>IFERROR(INDEX(GUTS!AI1540:'GUTS'!BH1540,MATCH(2,GUTS!AK1540:'GUTS'!BI1540,0)),"")</f>
        <v/>
      </c>
      <c r="E1539" s="127" t="str">
        <f>IFERROR(INDEX(GUTS!AJ1540:'GUTS'!BH1540,MATCH(2,GUTS!AK1540:'GUTS'!BI1540,0)),"")</f>
        <v/>
      </c>
      <c r="F1539" s="127" t="str">
        <f>IFERROR(INDEX(GUTS!AI1540:'GUTS'!BH1540,MATCH(3,GUTS!AK1540:'GUTS'!BI1540,0)),"")</f>
        <v/>
      </c>
      <c r="G1539" s="127" t="str">
        <f>IFERROR(INDEX(GUTS!AJ1540:'GUTS'!BH1540,MATCH(3,GUTS!AK1540:'GUTS'!BI1540,0)),"")</f>
        <v/>
      </c>
      <c r="H1539" s="127" t="str">
        <f>IFERROR(INDEX(GUTS!AI1540:'GUTS'!BH1540,MATCH(4,GUTS!AK1540:'GUTS'!BI1540,0)),"")</f>
        <v/>
      </c>
      <c r="I1539" s="127" t="str">
        <f>IFERROR(INDEX(GUTS!AJ1540:'GUTS'!BH1540,MATCH(4,GUTS!AK1540:'GUTS'!BI1540,0)),"")</f>
        <v/>
      </c>
      <c r="J1539" s="127" t="str">
        <f>IFERROR(INDEX(GUTS!AI1540:'GUTS'!BH1540,MATCH(5,GUTS!AK1540:'GUTS'!BI1540,0)),"")</f>
        <v/>
      </c>
      <c r="K1539" s="127" t="str">
        <f>IFERROR(INDEX(GUTS!AJ1540:'GUTS'!BH1540,MATCH(5,GUTS!AK1540:'GUTS'!BI1540,0)),"")</f>
        <v/>
      </c>
      <c r="L1539" s="127" t="str">
        <f>IFERROR(INDEX(GUTS!AI1540:'GUTS'!BH1540,MATCH(6,GUTS!AK1540:'GUTS'!BI1540,0)),"")</f>
        <v/>
      </c>
      <c r="M1539" s="127" t="str">
        <f>IFERROR(INDEX(GUTS!AJ1540:'GUTS'!BH1540,MATCH(6,GUTS!AK1540:'GUTS'!BI1540,0)),"")</f>
        <v/>
      </c>
      <c r="N1539" s="127">
        <f>Audit!X305</f>
        <v>0</v>
      </c>
      <c r="O1539" s="127">
        <f>Audit!K305</f>
        <v>0</v>
      </c>
      <c r="P1539" s="127">
        <f>Audit!L305</f>
        <v>0</v>
      </c>
    </row>
    <row r="1540" spans="1:16" hidden="1">
      <c r="A1540" s="127">
        <f>Audit!A306</f>
        <v>0</v>
      </c>
      <c r="B1540" s="127" t="str">
        <f>IFERROR(INDEX(GUTS!AI1541:'GUTS'!BH1541,MATCH(1,GUTS!AK1541:'GUTS'!BI1541,0)),"")</f>
        <v/>
      </c>
      <c r="C1540" s="127" t="str">
        <f>IFERROR(INDEX(GUTS!AJ1541:'GUTS'!BH1541,MATCH(1,GUTS!AK1541:'GUTS'!BI1541,0)),"")</f>
        <v/>
      </c>
      <c r="D1540" s="127" t="str">
        <f>IFERROR(INDEX(GUTS!AI1541:'GUTS'!BH1541,MATCH(2,GUTS!AK1541:'GUTS'!BI1541,0)),"")</f>
        <v/>
      </c>
      <c r="E1540" s="127" t="str">
        <f>IFERROR(INDEX(GUTS!AJ1541:'GUTS'!BH1541,MATCH(2,GUTS!AK1541:'GUTS'!BI1541,0)),"")</f>
        <v/>
      </c>
      <c r="F1540" s="127" t="str">
        <f>IFERROR(INDEX(GUTS!AI1541:'GUTS'!BH1541,MATCH(3,GUTS!AK1541:'GUTS'!BI1541,0)),"")</f>
        <v/>
      </c>
      <c r="G1540" s="127" t="str">
        <f>IFERROR(INDEX(GUTS!AJ1541:'GUTS'!BH1541,MATCH(3,GUTS!AK1541:'GUTS'!BI1541,0)),"")</f>
        <v/>
      </c>
      <c r="H1540" s="127" t="str">
        <f>IFERROR(INDEX(GUTS!AI1541:'GUTS'!BH1541,MATCH(4,GUTS!AK1541:'GUTS'!BI1541,0)),"")</f>
        <v/>
      </c>
      <c r="I1540" s="127" t="str">
        <f>IFERROR(INDEX(GUTS!AJ1541:'GUTS'!BH1541,MATCH(4,GUTS!AK1541:'GUTS'!BI1541,0)),"")</f>
        <v/>
      </c>
      <c r="J1540" s="127" t="str">
        <f>IFERROR(INDEX(GUTS!AI1541:'GUTS'!BH1541,MATCH(5,GUTS!AK1541:'GUTS'!BI1541,0)),"")</f>
        <v/>
      </c>
      <c r="K1540" s="127" t="str">
        <f>IFERROR(INDEX(GUTS!AJ1541:'GUTS'!BH1541,MATCH(5,GUTS!AK1541:'GUTS'!BI1541,0)),"")</f>
        <v/>
      </c>
      <c r="L1540" s="127" t="str">
        <f>IFERROR(INDEX(GUTS!AI1541:'GUTS'!BH1541,MATCH(6,GUTS!AK1541:'GUTS'!BI1541,0)),"")</f>
        <v/>
      </c>
      <c r="M1540" s="127" t="str">
        <f>IFERROR(INDEX(GUTS!AJ1541:'GUTS'!BH1541,MATCH(6,GUTS!AK1541:'GUTS'!BI1541,0)),"")</f>
        <v/>
      </c>
      <c r="N1540" s="127">
        <f>Audit!X306</f>
        <v>0</v>
      </c>
      <c r="O1540" s="127">
        <f>Audit!K306</f>
        <v>0</v>
      </c>
      <c r="P1540" s="127">
        <f>Audit!L306</f>
        <v>0</v>
      </c>
    </row>
    <row r="1541" spans="1:16" hidden="1">
      <c r="A1541" s="127">
        <f>Audit!A307</f>
        <v>0</v>
      </c>
      <c r="B1541" s="127" t="str">
        <f>IFERROR(INDEX(GUTS!AI1542:'GUTS'!BH1542,MATCH(1,GUTS!AK1542:'GUTS'!BI1542,0)),"")</f>
        <v/>
      </c>
      <c r="C1541" s="127" t="str">
        <f>IFERROR(INDEX(GUTS!AJ1542:'GUTS'!BH1542,MATCH(1,GUTS!AK1542:'GUTS'!BI1542,0)),"")</f>
        <v/>
      </c>
      <c r="D1541" s="127" t="str">
        <f>IFERROR(INDEX(GUTS!AI1542:'GUTS'!BH1542,MATCH(2,GUTS!AK1542:'GUTS'!BI1542,0)),"")</f>
        <v/>
      </c>
      <c r="E1541" s="127" t="str">
        <f>IFERROR(INDEX(GUTS!AJ1542:'GUTS'!BH1542,MATCH(2,GUTS!AK1542:'GUTS'!BI1542,0)),"")</f>
        <v/>
      </c>
      <c r="F1541" s="127" t="str">
        <f>IFERROR(INDEX(GUTS!AI1542:'GUTS'!BH1542,MATCH(3,GUTS!AK1542:'GUTS'!BI1542,0)),"")</f>
        <v/>
      </c>
      <c r="G1541" s="127" t="str">
        <f>IFERROR(INDEX(GUTS!AJ1542:'GUTS'!BH1542,MATCH(3,GUTS!AK1542:'GUTS'!BI1542,0)),"")</f>
        <v/>
      </c>
      <c r="H1541" s="127" t="str">
        <f>IFERROR(INDEX(GUTS!AI1542:'GUTS'!BH1542,MATCH(4,GUTS!AK1542:'GUTS'!BI1542,0)),"")</f>
        <v/>
      </c>
      <c r="I1541" s="127" t="str">
        <f>IFERROR(INDEX(GUTS!AJ1542:'GUTS'!BH1542,MATCH(4,GUTS!AK1542:'GUTS'!BI1542,0)),"")</f>
        <v/>
      </c>
      <c r="J1541" s="127" t="str">
        <f>IFERROR(INDEX(GUTS!AI1542:'GUTS'!BH1542,MATCH(5,GUTS!AK1542:'GUTS'!BI1542,0)),"")</f>
        <v/>
      </c>
      <c r="K1541" s="127" t="str">
        <f>IFERROR(INDEX(GUTS!AJ1542:'GUTS'!BH1542,MATCH(5,GUTS!AK1542:'GUTS'!BI1542,0)),"")</f>
        <v/>
      </c>
      <c r="L1541" s="127" t="str">
        <f>IFERROR(INDEX(GUTS!AI1542:'GUTS'!BH1542,MATCH(6,GUTS!AK1542:'GUTS'!BI1542,0)),"")</f>
        <v/>
      </c>
      <c r="M1541" s="127" t="str">
        <f>IFERROR(INDEX(GUTS!AJ1542:'GUTS'!BH1542,MATCH(6,GUTS!AK1542:'GUTS'!BI1542,0)),"")</f>
        <v/>
      </c>
      <c r="N1541" s="127">
        <f>Audit!X307</f>
        <v>0</v>
      </c>
      <c r="O1541" s="127">
        <f>Audit!K307</f>
        <v>0</v>
      </c>
      <c r="P1541" s="127">
        <f>Audit!L307</f>
        <v>0</v>
      </c>
    </row>
    <row r="1542" spans="1:16" hidden="1">
      <c r="A1542" s="127">
        <f>Audit!A308</f>
        <v>0</v>
      </c>
      <c r="B1542" s="127" t="str">
        <f>IFERROR(INDEX(GUTS!AI1543:'GUTS'!BH1543,MATCH(1,GUTS!AK1543:'GUTS'!BI1543,0)),"")</f>
        <v/>
      </c>
      <c r="C1542" s="127" t="str">
        <f>IFERROR(INDEX(GUTS!AJ1543:'GUTS'!BH1543,MATCH(1,GUTS!AK1543:'GUTS'!BI1543,0)),"")</f>
        <v/>
      </c>
      <c r="D1542" s="127" t="str">
        <f>IFERROR(INDEX(GUTS!AI1543:'GUTS'!BH1543,MATCH(2,GUTS!AK1543:'GUTS'!BI1543,0)),"")</f>
        <v/>
      </c>
      <c r="E1542" s="127" t="str">
        <f>IFERROR(INDEX(GUTS!AJ1543:'GUTS'!BH1543,MATCH(2,GUTS!AK1543:'GUTS'!BI1543,0)),"")</f>
        <v/>
      </c>
      <c r="F1542" s="127" t="str">
        <f>IFERROR(INDEX(GUTS!AI1543:'GUTS'!BH1543,MATCH(3,GUTS!AK1543:'GUTS'!BI1543,0)),"")</f>
        <v/>
      </c>
      <c r="G1542" s="127" t="str">
        <f>IFERROR(INDEX(GUTS!AJ1543:'GUTS'!BH1543,MATCH(3,GUTS!AK1543:'GUTS'!BI1543,0)),"")</f>
        <v/>
      </c>
      <c r="H1542" s="127" t="str">
        <f>IFERROR(INDEX(GUTS!AI1543:'GUTS'!BH1543,MATCH(4,GUTS!AK1543:'GUTS'!BI1543,0)),"")</f>
        <v/>
      </c>
      <c r="I1542" s="127" t="str">
        <f>IFERROR(INDEX(GUTS!AJ1543:'GUTS'!BH1543,MATCH(4,GUTS!AK1543:'GUTS'!BI1543,0)),"")</f>
        <v/>
      </c>
      <c r="J1542" s="127" t="str">
        <f>IFERROR(INDEX(GUTS!AI1543:'GUTS'!BH1543,MATCH(5,GUTS!AK1543:'GUTS'!BI1543,0)),"")</f>
        <v/>
      </c>
      <c r="K1542" s="127" t="str">
        <f>IFERROR(INDEX(GUTS!AJ1543:'GUTS'!BH1543,MATCH(5,GUTS!AK1543:'GUTS'!BI1543,0)),"")</f>
        <v/>
      </c>
      <c r="L1542" s="127" t="str">
        <f>IFERROR(INDEX(GUTS!AI1543:'GUTS'!BH1543,MATCH(6,GUTS!AK1543:'GUTS'!BI1543,0)),"")</f>
        <v/>
      </c>
      <c r="M1542" s="127" t="str">
        <f>IFERROR(INDEX(GUTS!AJ1543:'GUTS'!BH1543,MATCH(6,GUTS!AK1543:'GUTS'!BI1543,0)),"")</f>
        <v/>
      </c>
      <c r="N1542" s="127">
        <f>Audit!X308</f>
        <v>0</v>
      </c>
      <c r="O1542" s="127">
        <f>Audit!K308</f>
        <v>0</v>
      </c>
      <c r="P1542" s="127">
        <f>Audit!L308</f>
        <v>0</v>
      </c>
    </row>
    <row r="1543" spans="1:16" hidden="1">
      <c r="A1543" s="127">
        <f>Audit!A309</f>
        <v>0</v>
      </c>
      <c r="B1543" s="127" t="str">
        <f>IFERROR(INDEX(GUTS!AI1544:'GUTS'!BH1544,MATCH(1,GUTS!AK1544:'GUTS'!BI1544,0)),"")</f>
        <v/>
      </c>
      <c r="C1543" s="127" t="str">
        <f>IFERROR(INDEX(GUTS!AJ1544:'GUTS'!BH1544,MATCH(1,GUTS!AK1544:'GUTS'!BI1544,0)),"")</f>
        <v/>
      </c>
      <c r="D1543" s="127" t="str">
        <f>IFERROR(INDEX(GUTS!AI1544:'GUTS'!BH1544,MATCH(2,GUTS!AK1544:'GUTS'!BI1544,0)),"")</f>
        <v/>
      </c>
      <c r="E1543" s="127" t="str">
        <f>IFERROR(INDEX(GUTS!AJ1544:'GUTS'!BH1544,MATCH(2,GUTS!AK1544:'GUTS'!BI1544,0)),"")</f>
        <v/>
      </c>
      <c r="F1543" s="127" t="str">
        <f>IFERROR(INDEX(GUTS!AI1544:'GUTS'!BH1544,MATCH(3,GUTS!AK1544:'GUTS'!BI1544,0)),"")</f>
        <v/>
      </c>
      <c r="G1543" s="127" t="str">
        <f>IFERROR(INDEX(GUTS!AJ1544:'GUTS'!BH1544,MATCH(3,GUTS!AK1544:'GUTS'!BI1544,0)),"")</f>
        <v/>
      </c>
      <c r="H1543" s="127" t="str">
        <f>IFERROR(INDEX(GUTS!AI1544:'GUTS'!BH1544,MATCH(4,GUTS!AK1544:'GUTS'!BI1544,0)),"")</f>
        <v/>
      </c>
      <c r="I1543" s="127" t="str">
        <f>IFERROR(INDEX(GUTS!AJ1544:'GUTS'!BH1544,MATCH(4,GUTS!AK1544:'GUTS'!BI1544,0)),"")</f>
        <v/>
      </c>
      <c r="J1543" s="127" t="str">
        <f>IFERROR(INDEX(GUTS!AI1544:'GUTS'!BH1544,MATCH(5,GUTS!AK1544:'GUTS'!BI1544,0)),"")</f>
        <v/>
      </c>
      <c r="K1543" s="127" t="str">
        <f>IFERROR(INDEX(GUTS!AJ1544:'GUTS'!BH1544,MATCH(5,GUTS!AK1544:'GUTS'!BI1544,0)),"")</f>
        <v/>
      </c>
      <c r="L1543" s="127" t="str">
        <f>IFERROR(INDEX(GUTS!AI1544:'GUTS'!BH1544,MATCH(6,GUTS!AK1544:'GUTS'!BI1544,0)),"")</f>
        <v/>
      </c>
      <c r="M1543" s="127" t="str">
        <f>IFERROR(INDEX(GUTS!AJ1544:'GUTS'!BH1544,MATCH(6,GUTS!AK1544:'GUTS'!BI1544,0)),"")</f>
        <v/>
      </c>
      <c r="N1543" s="127">
        <f>Audit!X309</f>
        <v>0</v>
      </c>
      <c r="O1543" s="127">
        <f>Audit!K309</f>
        <v>0</v>
      </c>
      <c r="P1543" s="127">
        <f>Audit!L309</f>
        <v>0</v>
      </c>
    </row>
    <row r="1544" spans="1:16" hidden="1">
      <c r="A1544" s="127">
        <f>Audit!A310</f>
        <v>0</v>
      </c>
      <c r="B1544" s="127" t="str">
        <f>IFERROR(INDEX(GUTS!AI1545:'GUTS'!BH1545,MATCH(1,GUTS!AK1545:'GUTS'!BI1545,0)),"")</f>
        <v/>
      </c>
      <c r="C1544" s="127" t="str">
        <f>IFERROR(INDEX(GUTS!AJ1545:'GUTS'!BH1545,MATCH(1,GUTS!AK1545:'GUTS'!BI1545,0)),"")</f>
        <v/>
      </c>
      <c r="D1544" s="127" t="str">
        <f>IFERROR(INDEX(GUTS!AI1545:'GUTS'!BH1545,MATCH(2,GUTS!AK1545:'GUTS'!BI1545,0)),"")</f>
        <v/>
      </c>
      <c r="E1544" s="127" t="str">
        <f>IFERROR(INDEX(GUTS!AJ1545:'GUTS'!BH1545,MATCH(2,GUTS!AK1545:'GUTS'!BI1545,0)),"")</f>
        <v/>
      </c>
      <c r="F1544" s="127" t="str">
        <f>IFERROR(INDEX(GUTS!AI1545:'GUTS'!BH1545,MATCH(3,GUTS!AK1545:'GUTS'!BI1545,0)),"")</f>
        <v/>
      </c>
      <c r="G1544" s="127" t="str">
        <f>IFERROR(INDEX(GUTS!AJ1545:'GUTS'!BH1545,MATCH(3,GUTS!AK1545:'GUTS'!BI1545,0)),"")</f>
        <v/>
      </c>
      <c r="H1544" s="127" t="str">
        <f>IFERROR(INDEX(GUTS!AI1545:'GUTS'!BH1545,MATCH(4,GUTS!AK1545:'GUTS'!BI1545,0)),"")</f>
        <v/>
      </c>
      <c r="I1544" s="127" t="str">
        <f>IFERROR(INDEX(GUTS!AJ1545:'GUTS'!BH1545,MATCH(4,GUTS!AK1545:'GUTS'!BI1545,0)),"")</f>
        <v/>
      </c>
      <c r="J1544" s="127" t="str">
        <f>IFERROR(INDEX(GUTS!AI1545:'GUTS'!BH1545,MATCH(5,GUTS!AK1545:'GUTS'!BI1545,0)),"")</f>
        <v/>
      </c>
      <c r="K1544" s="127" t="str">
        <f>IFERROR(INDEX(GUTS!AJ1545:'GUTS'!BH1545,MATCH(5,GUTS!AK1545:'GUTS'!BI1545,0)),"")</f>
        <v/>
      </c>
      <c r="L1544" s="127" t="str">
        <f>IFERROR(INDEX(GUTS!AI1545:'GUTS'!BH1545,MATCH(6,GUTS!AK1545:'GUTS'!BI1545,0)),"")</f>
        <v/>
      </c>
      <c r="M1544" s="127" t="str">
        <f>IFERROR(INDEX(GUTS!AJ1545:'GUTS'!BH1545,MATCH(6,GUTS!AK1545:'GUTS'!BI1545,0)),"")</f>
        <v/>
      </c>
      <c r="N1544" s="127">
        <f>Audit!X310</f>
        <v>0</v>
      </c>
      <c r="O1544" s="127">
        <f>Audit!K310</f>
        <v>0</v>
      </c>
      <c r="P1544" s="127">
        <f>Audit!L310</f>
        <v>0</v>
      </c>
    </row>
    <row r="1545" spans="1:16" hidden="1">
      <c r="A1545" s="127">
        <f>Audit!A311</f>
        <v>0</v>
      </c>
      <c r="B1545" s="127" t="str">
        <f>IFERROR(INDEX(GUTS!AI1546:'GUTS'!BH1546,MATCH(1,GUTS!AK1546:'GUTS'!BI1546,0)),"")</f>
        <v/>
      </c>
      <c r="C1545" s="127" t="str">
        <f>IFERROR(INDEX(GUTS!AJ1546:'GUTS'!BH1546,MATCH(1,GUTS!AK1546:'GUTS'!BI1546,0)),"")</f>
        <v/>
      </c>
      <c r="D1545" s="127" t="str">
        <f>IFERROR(INDEX(GUTS!AI1546:'GUTS'!BH1546,MATCH(2,GUTS!AK1546:'GUTS'!BI1546,0)),"")</f>
        <v/>
      </c>
      <c r="E1545" s="127" t="str">
        <f>IFERROR(INDEX(GUTS!AJ1546:'GUTS'!BH1546,MATCH(2,GUTS!AK1546:'GUTS'!BI1546,0)),"")</f>
        <v/>
      </c>
      <c r="F1545" s="127" t="str">
        <f>IFERROR(INDEX(GUTS!AI1546:'GUTS'!BH1546,MATCH(3,GUTS!AK1546:'GUTS'!BI1546,0)),"")</f>
        <v/>
      </c>
      <c r="G1545" s="127" t="str">
        <f>IFERROR(INDEX(GUTS!AJ1546:'GUTS'!BH1546,MATCH(3,GUTS!AK1546:'GUTS'!BI1546,0)),"")</f>
        <v/>
      </c>
      <c r="H1545" s="127" t="str">
        <f>IFERROR(INDEX(GUTS!AI1546:'GUTS'!BH1546,MATCH(4,GUTS!AK1546:'GUTS'!BI1546,0)),"")</f>
        <v/>
      </c>
      <c r="I1545" s="127" t="str">
        <f>IFERROR(INDEX(GUTS!AJ1546:'GUTS'!BH1546,MATCH(4,GUTS!AK1546:'GUTS'!BI1546,0)),"")</f>
        <v/>
      </c>
      <c r="J1545" s="127" t="str">
        <f>IFERROR(INDEX(GUTS!AI1546:'GUTS'!BH1546,MATCH(5,GUTS!AK1546:'GUTS'!BI1546,0)),"")</f>
        <v/>
      </c>
      <c r="K1545" s="127" t="str">
        <f>IFERROR(INDEX(GUTS!AJ1546:'GUTS'!BH1546,MATCH(5,GUTS!AK1546:'GUTS'!BI1546,0)),"")</f>
        <v/>
      </c>
      <c r="L1545" s="127" t="str">
        <f>IFERROR(INDEX(GUTS!AI1546:'GUTS'!BH1546,MATCH(6,GUTS!AK1546:'GUTS'!BI1546,0)),"")</f>
        <v/>
      </c>
      <c r="M1545" s="127" t="str">
        <f>IFERROR(INDEX(GUTS!AJ1546:'GUTS'!BH1546,MATCH(6,GUTS!AK1546:'GUTS'!BI1546,0)),"")</f>
        <v/>
      </c>
      <c r="N1545" s="127">
        <f>Audit!X311</f>
        <v>0</v>
      </c>
      <c r="O1545" s="127">
        <f>Audit!K311</f>
        <v>0</v>
      </c>
      <c r="P1545" s="127">
        <f>Audit!L311</f>
        <v>0</v>
      </c>
    </row>
    <row r="1546" spans="1:16" hidden="1">
      <c r="A1546" s="127">
        <f>Audit!A312</f>
        <v>0</v>
      </c>
      <c r="B1546" s="127" t="str">
        <f>IFERROR(INDEX(GUTS!AI1547:'GUTS'!BH1547,MATCH(1,GUTS!AK1547:'GUTS'!BI1547,0)),"")</f>
        <v/>
      </c>
      <c r="C1546" s="127" t="str">
        <f>IFERROR(INDEX(GUTS!AJ1547:'GUTS'!BH1547,MATCH(1,GUTS!AK1547:'GUTS'!BI1547,0)),"")</f>
        <v/>
      </c>
      <c r="D1546" s="127" t="str">
        <f>IFERROR(INDEX(GUTS!AI1547:'GUTS'!BH1547,MATCH(2,GUTS!AK1547:'GUTS'!BI1547,0)),"")</f>
        <v/>
      </c>
      <c r="E1546" s="127" t="str">
        <f>IFERROR(INDEX(GUTS!AJ1547:'GUTS'!BH1547,MATCH(2,GUTS!AK1547:'GUTS'!BI1547,0)),"")</f>
        <v/>
      </c>
      <c r="F1546" s="127" t="str">
        <f>IFERROR(INDEX(GUTS!AI1547:'GUTS'!BH1547,MATCH(3,GUTS!AK1547:'GUTS'!BI1547,0)),"")</f>
        <v/>
      </c>
      <c r="G1546" s="127" t="str">
        <f>IFERROR(INDEX(GUTS!AJ1547:'GUTS'!BH1547,MATCH(3,GUTS!AK1547:'GUTS'!BI1547,0)),"")</f>
        <v/>
      </c>
      <c r="H1546" s="127" t="str">
        <f>IFERROR(INDEX(GUTS!AI1547:'GUTS'!BH1547,MATCH(4,GUTS!AK1547:'GUTS'!BI1547,0)),"")</f>
        <v/>
      </c>
      <c r="I1546" s="127" t="str">
        <f>IFERROR(INDEX(GUTS!AJ1547:'GUTS'!BH1547,MATCH(4,GUTS!AK1547:'GUTS'!BI1547,0)),"")</f>
        <v/>
      </c>
      <c r="J1546" s="127" t="str">
        <f>IFERROR(INDEX(GUTS!AI1547:'GUTS'!BH1547,MATCH(5,GUTS!AK1547:'GUTS'!BI1547,0)),"")</f>
        <v/>
      </c>
      <c r="K1546" s="127" t="str">
        <f>IFERROR(INDEX(GUTS!AJ1547:'GUTS'!BH1547,MATCH(5,GUTS!AK1547:'GUTS'!BI1547,0)),"")</f>
        <v/>
      </c>
      <c r="L1546" s="127" t="str">
        <f>IFERROR(INDEX(GUTS!AI1547:'GUTS'!BH1547,MATCH(6,GUTS!AK1547:'GUTS'!BI1547,0)),"")</f>
        <v/>
      </c>
      <c r="M1546" s="127" t="str">
        <f>IFERROR(INDEX(GUTS!AJ1547:'GUTS'!BH1547,MATCH(6,GUTS!AK1547:'GUTS'!BI1547,0)),"")</f>
        <v/>
      </c>
      <c r="N1546" s="127">
        <f>Audit!X312</f>
        <v>0</v>
      </c>
      <c r="O1546" s="127">
        <f>Audit!K312</f>
        <v>0</v>
      </c>
      <c r="P1546" s="127">
        <f>Audit!L312</f>
        <v>0</v>
      </c>
    </row>
    <row r="1547" spans="1:16" hidden="1">
      <c r="A1547" s="127">
        <f>Audit!A313</f>
        <v>0</v>
      </c>
      <c r="B1547" s="127" t="str">
        <f>IFERROR(INDEX(GUTS!AI1548:'GUTS'!BH1548,MATCH(1,GUTS!AK1548:'GUTS'!BI1548,0)),"")</f>
        <v/>
      </c>
      <c r="C1547" s="127" t="str">
        <f>IFERROR(INDEX(GUTS!AJ1548:'GUTS'!BH1548,MATCH(1,GUTS!AK1548:'GUTS'!BI1548,0)),"")</f>
        <v/>
      </c>
      <c r="D1547" s="127" t="str">
        <f>IFERROR(INDEX(GUTS!AI1548:'GUTS'!BH1548,MATCH(2,GUTS!AK1548:'GUTS'!BI1548,0)),"")</f>
        <v/>
      </c>
      <c r="E1547" s="127" t="str">
        <f>IFERROR(INDEX(GUTS!AJ1548:'GUTS'!BH1548,MATCH(2,GUTS!AK1548:'GUTS'!BI1548,0)),"")</f>
        <v/>
      </c>
      <c r="F1547" s="127" t="str">
        <f>IFERROR(INDEX(GUTS!AI1548:'GUTS'!BH1548,MATCH(3,GUTS!AK1548:'GUTS'!BI1548,0)),"")</f>
        <v/>
      </c>
      <c r="G1547" s="127" t="str">
        <f>IFERROR(INDEX(GUTS!AJ1548:'GUTS'!BH1548,MATCH(3,GUTS!AK1548:'GUTS'!BI1548,0)),"")</f>
        <v/>
      </c>
      <c r="H1547" s="127" t="str">
        <f>IFERROR(INDEX(GUTS!AI1548:'GUTS'!BH1548,MATCH(4,GUTS!AK1548:'GUTS'!BI1548,0)),"")</f>
        <v/>
      </c>
      <c r="I1547" s="127" t="str">
        <f>IFERROR(INDEX(GUTS!AJ1548:'GUTS'!BH1548,MATCH(4,GUTS!AK1548:'GUTS'!BI1548,0)),"")</f>
        <v/>
      </c>
      <c r="J1547" s="127" t="str">
        <f>IFERROR(INDEX(GUTS!AI1548:'GUTS'!BH1548,MATCH(5,GUTS!AK1548:'GUTS'!BI1548,0)),"")</f>
        <v/>
      </c>
      <c r="K1547" s="127" t="str">
        <f>IFERROR(INDEX(GUTS!AJ1548:'GUTS'!BH1548,MATCH(5,GUTS!AK1548:'GUTS'!BI1548,0)),"")</f>
        <v/>
      </c>
      <c r="L1547" s="127" t="str">
        <f>IFERROR(INDEX(GUTS!AI1548:'GUTS'!BH1548,MATCH(6,GUTS!AK1548:'GUTS'!BI1548,0)),"")</f>
        <v/>
      </c>
      <c r="M1547" s="127" t="str">
        <f>IFERROR(INDEX(GUTS!AJ1548:'GUTS'!BH1548,MATCH(6,GUTS!AK1548:'GUTS'!BI1548,0)),"")</f>
        <v/>
      </c>
      <c r="N1547" s="127">
        <f>Audit!X313</f>
        <v>0</v>
      </c>
      <c r="O1547" s="127">
        <f>Audit!K313</f>
        <v>0</v>
      </c>
      <c r="P1547" s="127">
        <f>Audit!L313</f>
        <v>0</v>
      </c>
    </row>
    <row r="1548" spans="1:16" hidden="1">
      <c r="A1548" s="127">
        <f>Audit!A314</f>
        <v>0</v>
      </c>
      <c r="B1548" s="127" t="str">
        <f>IFERROR(INDEX(GUTS!AI1549:'GUTS'!BH1549,MATCH(1,GUTS!AK1549:'GUTS'!BI1549,0)),"")</f>
        <v/>
      </c>
      <c r="C1548" s="127" t="str">
        <f>IFERROR(INDEX(GUTS!AJ1549:'GUTS'!BH1549,MATCH(1,GUTS!AK1549:'GUTS'!BI1549,0)),"")</f>
        <v/>
      </c>
      <c r="D1548" s="127" t="str">
        <f>IFERROR(INDEX(GUTS!AI1549:'GUTS'!BH1549,MATCH(2,GUTS!AK1549:'GUTS'!BI1549,0)),"")</f>
        <v/>
      </c>
      <c r="E1548" s="127" t="str">
        <f>IFERROR(INDEX(GUTS!AJ1549:'GUTS'!BH1549,MATCH(2,GUTS!AK1549:'GUTS'!BI1549,0)),"")</f>
        <v/>
      </c>
      <c r="F1548" s="127" t="str">
        <f>IFERROR(INDEX(GUTS!AI1549:'GUTS'!BH1549,MATCH(3,GUTS!AK1549:'GUTS'!BI1549,0)),"")</f>
        <v/>
      </c>
      <c r="G1548" s="127" t="str">
        <f>IFERROR(INDEX(GUTS!AJ1549:'GUTS'!BH1549,MATCH(3,GUTS!AK1549:'GUTS'!BI1549,0)),"")</f>
        <v/>
      </c>
      <c r="H1548" s="127" t="str">
        <f>IFERROR(INDEX(GUTS!AI1549:'GUTS'!BH1549,MATCH(4,GUTS!AK1549:'GUTS'!BI1549,0)),"")</f>
        <v/>
      </c>
      <c r="I1548" s="127" t="str">
        <f>IFERROR(INDEX(GUTS!AJ1549:'GUTS'!BH1549,MATCH(4,GUTS!AK1549:'GUTS'!BI1549,0)),"")</f>
        <v/>
      </c>
      <c r="J1548" s="127" t="str">
        <f>IFERROR(INDEX(GUTS!AI1549:'GUTS'!BH1549,MATCH(5,GUTS!AK1549:'GUTS'!BI1549,0)),"")</f>
        <v/>
      </c>
      <c r="K1548" s="127" t="str">
        <f>IFERROR(INDEX(GUTS!AJ1549:'GUTS'!BH1549,MATCH(5,GUTS!AK1549:'GUTS'!BI1549,0)),"")</f>
        <v/>
      </c>
      <c r="L1548" s="127" t="str">
        <f>IFERROR(INDEX(GUTS!AI1549:'GUTS'!BH1549,MATCH(6,GUTS!AK1549:'GUTS'!BI1549,0)),"")</f>
        <v/>
      </c>
      <c r="M1548" s="127" t="str">
        <f>IFERROR(INDEX(GUTS!AJ1549:'GUTS'!BH1549,MATCH(6,GUTS!AK1549:'GUTS'!BI1549,0)),"")</f>
        <v/>
      </c>
      <c r="N1548" s="127">
        <f>Audit!X314</f>
        <v>0</v>
      </c>
      <c r="O1548" s="127">
        <f>Audit!K314</f>
        <v>0</v>
      </c>
      <c r="P1548" s="127">
        <f>Audit!L314</f>
        <v>0</v>
      </c>
    </row>
    <row r="1549" spans="1:16" hidden="1">
      <c r="A1549" s="127">
        <f>Audit!A315</f>
        <v>0</v>
      </c>
      <c r="B1549" s="127" t="str">
        <f>IFERROR(INDEX(GUTS!AI1550:'GUTS'!BH1550,MATCH(1,GUTS!AK1550:'GUTS'!BI1550,0)),"")</f>
        <v/>
      </c>
      <c r="C1549" s="127" t="str">
        <f>IFERROR(INDEX(GUTS!AJ1550:'GUTS'!BH1550,MATCH(1,GUTS!AK1550:'GUTS'!BI1550,0)),"")</f>
        <v/>
      </c>
      <c r="D1549" s="127" t="str">
        <f>IFERROR(INDEX(GUTS!AI1550:'GUTS'!BH1550,MATCH(2,GUTS!AK1550:'GUTS'!BI1550,0)),"")</f>
        <v/>
      </c>
      <c r="E1549" s="127" t="str">
        <f>IFERROR(INDEX(GUTS!AJ1550:'GUTS'!BH1550,MATCH(2,GUTS!AK1550:'GUTS'!BI1550,0)),"")</f>
        <v/>
      </c>
      <c r="F1549" s="127" t="str">
        <f>IFERROR(INDEX(GUTS!AI1550:'GUTS'!BH1550,MATCH(3,GUTS!AK1550:'GUTS'!BI1550,0)),"")</f>
        <v/>
      </c>
      <c r="G1549" s="127" t="str">
        <f>IFERROR(INDEX(GUTS!AJ1550:'GUTS'!BH1550,MATCH(3,GUTS!AK1550:'GUTS'!BI1550,0)),"")</f>
        <v/>
      </c>
      <c r="H1549" s="127" t="str">
        <f>IFERROR(INDEX(GUTS!AI1550:'GUTS'!BH1550,MATCH(4,GUTS!AK1550:'GUTS'!BI1550,0)),"")</f>
        <v/>
      </c>
      <c r="I1549" s="127" t="str">
        <f>IFERROR(INDEX(GUTS!AJ1550:'GUTS'!BH1550,MATCH(4,GUTS!AK1550:'GUTS'!BI1550,0)),"")</f>
        <v/>
      </c>
      <c r="J1549" s="127" t="str">
        <f>IFERROR(INDEX(GUTS!AI1550:'GUTS'!BH1550,MATCH(5,GUTS!AK1550:'GUTS'!BI1550,0)),"")</f>
        <v/>
      </c>
      <c r="K1549" s="127" t="str">
        <f>IFERROR(INDEX(GUTS!AJ1550:'GUTS'!BH1550,MATCH(5,GUTS!AK1550:'GUTS'!BI1550,0)),"")</f>
        <v/>
      </c>
      <c r="L1549" s="127" t="str">
        <f>IFERROR(INDEX(GUTS!AI1550:'GUTS'!BH1550,MATCH(6,GUTS!AK1550:'GUTS'!BI1550,0)),"")</f>
        <v/>
      </c>
      <c r="M1549" s="127" t="str">
        <f>IFERROR(INDEX(GUTS!AJ1550:'GUTS'!BH1550,MATCH(6,GUTS!AK1550:'GUTS'!BI1550,0)),"")</f>
        <v/>
      </c>
      <c r="N1549" s="127">
        <f>Audit!X315</f>
        <v>0</v>
      </c>
      <c r="O1549" s="127">
        <f>Audit!K315</f>
        <v>0</v>
      </c>
      <c r="P1549" s="127">
        <f>Audit!L315</f>
        <v>0</v>
      </c>
    </row>
    <row r="1550" spans="1:16" hidden="1">
      <c r="A1550" s="127">
        <f>Audit!A316</f>
        <v>0</v>
      </c>
      <c r="B1550" s="127" t="str">
        <f>IFERROR(INDEX(GUTS!AI1551:'GUTS'!BH1551,MATCH(1,GUTS!AK1551:'GUTS'!BI1551,0)),"")</f>
        <v/>
      </c>
      <c r="C1550" s="127" t="str">
        <f>IFERROR(INDEX(GUTS!AJ1551:'GUTS'!BH1551,MATCH(1,GUTS!AK1551:'GUTS'!BI1551,0)),"")</f>
        <v/>
      </c>
      <c r="D1550" s="127" t="str">
        <f>IFERROR(INDEX(GUTS!AI1551:'GUTS'!BH1551,MATCH(2,GUTS!AK1551:'GUTS'!BI1551,0)),"")</f>
        <v/>
      </c>
      <c r="E1550" s="127" t="str">
        <f>IFERROR(INDEX(GUTS!AJ1551:'GUTS'!BH1551,MATCH(2,GUTS!AK1551:'GUTS'!BI1551,0)),"")</f>
        <v/>
      </c>
      <c r="F1550" s="127" t="str">
        <f>IFERROR(INDEX(GUTS!AI1551:'GUTS'!BH1551,MATCH(3,GUTS!AK1551:'GUTS'!BI1551,0)),"")</f>
        <v/>
      </c>
      <c r="G1550" s="127" t="str">
        <f>IFERROR(INDEX(GUTS!AJ1551:'GUTS'!BH1551,MATCH(3,GUTS!AK1551:'GUTS'!BI1551,0)),"")</f>
        <v/>
      </c>
      <c r="H1550" s="127" t="str">
        <f>IFERROR(INDEX(GUTS!AI1551:'GUTS'!BH1551,MATCH(4,GUTS!AK1551:'GUTS'!BI1551,0)),"")</f>
        <v/>
      </c>
      <c r="I1550" s="127" t="str">
        <f>IFERROR(INDEX(GUTS!AJ1551:'GUTS'!BH1551,MATCH(4,GUTS!AK1551:'GUTS'!BI1551,0)),"")</f>
        <v/>
      </c>
      <c r="J1550" s="127" t="str">
        <f>IFERROR(INDEX(GUTS!AI1551:'GUTS'!BH1551,MATCH(5,GUTS!AK1551:'GUTS'!BI1551,0)),"")</f>
        <v/>
      </c>
      <c r="K1550" s="127" t="str">
        <f>IFERROR(INDEX(GUTS!AJ1551:'GUTS'!BH1551,MATCH(5,GUTS!AK1551:'GUTS'!BI1551,0)),"")</f>
        <v/>
      </c>
      <c r="L1550" s="127" t="str">
        <f>IFERROR(INDEX(GUTS!AI1551:'GUTS'!BH1551,MATCH(6,GUTS!AK1551:'GUTS'!BI1551,0)),"")</f>
        <v/>
      </c>
      <c r="M1550" s="127" t="str">
        <f>IFERROR(INDEX(GUTS!AJ1551:'GUTS'!BH1551,MATCH(6,GUTS!AK1551:'GUTS'!BI1551,0)),"")</f>
        <v/>
      </c>
      <c r="N1550" s="127">
        <f>Audit!X316</f>
        <v>0</v>
      </c>
      <c r="O1550" s="127">
        <f>Audit!K316</f>
        <v>0</v>
      </c>
      <c r="P1550" s="127">
        <f>Audit!L316</f>
        <v>0</v>
      </c>
    </row>
    <row r="1551" spans="1:16" hidden="1">
      <c r="A1551" s="127">
        <f>Audit!A317</f>
        <v>0</v>
      </c>
      <c r="B1551" s="127" t="str">
        <f>IFERROR(INDEX(GUTS!AI1552:'GUTS'!BH1552,MATCH(1,GUTS!AK1552:'GUTS'!BI1552,0)),"")</f>
        <v/>
      </c>
      <c r="C1551" s="127" t="str">
        <f>IFERROR(INDEX(GUTS!AJ1552:'GUTS'!BH1552,MATCH(1,GUTS!AK1552:'GUTS'!BI1552,0)),"")</f>
        <v/>
      </c>
      <c r="D1551" s="127" t="str">
        <f>IFERROR(INDEX(GUTS!AI1552:'GUTS'!BH1552,MATCH(2,GUTS!AK1552:'GUTS'!BI1552,0)),"")</f>
        <v/>
      </c>
      <c r="E1551" s="127" t="str">
        <f>IFERROR(INDEX(GUTS!AJ1552:'GUTS'!BH1552,MATCH(2,GUTS!AK1552:'GUTS'!BI1552,0)),"")</f>
        <v/>
      </c>
      <c r="F1551" s="127" t="str">
        <f>IFERROR(INDEX(GUTS!AI1552:'GUTS'!BH1552,MATCH(3,GUTS!AK1552:'GUTS'!BI1552,0)),"")</f>
        <v/>
      </c>
      <c r="G1551" s="127" t="str">
        <f>IFERROR(INDEX(GUTS!AJ1552:'GUTS'!BH1552,MATCH(3,GUTS!AK1552:'GUTS'!BI1552,0)),"")</f>
        <v/>
      </c>
      <c r="H1551" s="127" t="str">
        <f>IFERROR(INDEX(GUTS!AI1552:'GUTS'!BH1552,MATCH(4,GUTS!AK1552:'GUTS'!BI1552,0)),"")</f>
        <v/>
      </c>
      <c r="I1551" s="127" t="str">
        <f>IFERROR(INDEX(GUTS!AJ1552:'GUTS'!BH1552,MATCH(4,GUTS!AK1552:'GUTS'!BI1552,0)),"")</f>
        <v/>
      </c>
      <c r="J1551" s="127" t="str">
        <f>IFERROR(INDEX(GUTS!AI1552:'GUTS'!BH1552,MATCH(5,GUTS!AK1552:'GUTS'!BI1552,0)),"")</f>
        <v/>
      </c>
      <c r="K1551" s="127" t="str">
        <f>IFERROR(INDEX(GUTS!AJ1552:'GUTS'!BH1552,MATCH(5,GUTS!AK1552:'GUTS'!BI1552,0)),"")</f>
        <v/>
      </c>
      <c r="L1551" s="127" t="str">
        <f>IFERROR(INDEX(GUTS!AI1552:'GUTS'!BH1552,MATCH(6,GUTS!AK1552:'GUTS'!BI1552,0)),"")</f>
        <v/>
      </c>
      <c r="M1551" s="127" t="str">
        <f>IFERROR(INDEX(GUTS!AJ1552:'GUTS'!BH1552,MATCH(6,GUTS!AK1552:'GUTS'!BI1552,0)),"")</f>
        <v/>
      </c>
      <c r="N1551" s="127">
        <f>Audit!X317</f>
        <v>0</v>
      </c>
      <c r="O1551" s="127">
        <f>Audit!K317</f>
        <v>0</v>
      </c>
      <c r="P1551" s="127">
        <f>Audit!L317</f>
        <v>0</v>
      </c>
    </row>
    <row r="1552" spans="1:16" hidden="1">
      <c r="A1552" s="127">
        <f>Audit!A318</f>
        <v>0</v>
      </c>
      <c r="B1552" s="127" t="str">
        <f>IFERROR(INDEX(GUTS!AI1553:'GUTS'!BH1553,MATCH(1,GUTS!AK1553:'GUTS'!BI1553,0)),"")</f>
        <v/>
      </c>
      <c r="C1552" s="127" t="str">
        <f>IFERROR(INDEX(GUTS!AJ1553:'GUTS'!BH1553,MATCH(1,GUTS!AK1553:'GUTS'!BI1553,0)),"")</f>
        <v/>
      </c>
      <c r="D1552" s="127" t="str">
        <f>IFERROR(INDEX(GUTS!AI1553:'GUTS'!BH1553,MATCH(2,GUTS!AK1553:'GUTS'!BI1553,0)),"")</f>
        <v/>
      </c>
      <c r="E1552" s="127" t="str">
        <f>IFERROR(INDEX(GUTS!AJ1553:'GUTS'!BH1553,MATCH(2,GUTS!AK1553:'GUTS'!BI1553,0)),"")</f>
        <v/>
      </c>
      <c r="F1552" s="127" t="str">
        <f>IFERROR(INDEX(GUTS!AI1553:'GUTS'!BH1553,MATCH(3,GUTS!AK1553:'GUTS'!BI1553,0)),"")</f>
        <v/>
      </c>
      <c r="G1552" s="127" t="str">
        <f>IFERROR(INDEX(GUTS!AJ1553:'GUTS'!BH1553,MATCH(3,GUTS!AK1553:'GUTS'!BI1553,0)),"")</f>
        <v/>
      </c>
      <c r="H1552" s="127" t="str">
        <f>IFERROR(INDEX(GUTS!AI1553:'GUTS'!BH1553,MATCH(4,GUTS!AK1553:'GUTS'!BI1553,0)),"")</f>
        <v/>
      </c>
      <c r="I1552" s="127" t="str">
        <f>IFERROR(INDEX(GUTS!AJ1553:'GUTS'!BH1553,MATCH(4,GUTS!AK1553:'GUTS'!BI1553,0)),"")</f>
        <v/>
      </c>
      <c r="J1552" s="127" t="str">
        <f>IFERROR(INDEX(GUTS!AI1553:'GUTS'!BH1553,MATCH(5,GUTS!AK1553:'GUTS'!BI1553,0)),"")</f>
        <v/>
      </c>
      <c r="K1552" s="127" t="str">
        <f>IFERROR(INDEX(GUTS!AJ1553:'GUTS'!BH1553,MATCH(5,GUTS!AK1553:'GUTS'!BI1553,0)),"")</f>
        <v/>
      </c>
      <c r="L1552" s="127" t="str">
        <f>IFERROR(INDEX(GUTS!AI1553:'GUTS'!BH1553,MATCH(6,GUTS!AK1553:'GUTS'!BI1553,0)),"")</f>
        <v/>
      </c>
      <c r="M1552" s="127" t="str">
        <f>IFERROR(INDEX(GUTS!AJ1553:'GUTS'!BH1553,MATCH(6,GUTS!AK1553:'GUTS'!BI1553,0)),"")</f>
        <v/>
      </c>
      <c r="N1552" s="127">
        <f>Audit!X318</f>
        <v>0</v>
      </c>
      <c r="O1552" s="127">
        <f>Audit!K318</f>
        <v>0</v>
      </c>
      <c r="P1552" s="127">
        <f>Audit!L318</f>
        <v>0</v>
      </c>
    </row>
    <row r="1553" spans="1:16" hidden="1">
      <c r="A1553" s="127">
        <f>Audit!A319</f>
        <v>0</v>
      </c>
      <c r="B1553" s="127" t="str">
        <f>IFERROR(INDEX(GUTS!AI1554:'GUTS'!BH1554,MATCH(1,GUTS!AK1554:'GUTS'!BI1554,0)),"")</f>
        <v/>
      </c>
      <c r="C1553" s="127" t="str">
        <f>IFERROR(INDEX(GUTS!AJ1554:'GUTS'!BH1554,MATCH(1,GUTS!AK1554:'GUTS'!BI1554,0)),"")</f>
        <v/>
      </c>
      <c r="D1553" s="127" t="str">
        <f>IFERROR(INDEX(GUTS!AI1554:'GUTS'!BH1554,MATCH(2,GUTS!AK1554:'GUTS'!BI1554,0)),"")</f>
        <v/>
      </c>
      <c r="E1553" s="127" t="str">
        <f>IFERROR(INDEX(GUTS!AJ1554:'GUTS'!BH1554,MATCH(2,GUTS!AK1554:'GUTS'!BI1554,0)),"")</f>
        <v/>
      </c>
      <c r="F1553" s="127" t="str">
        <f>IFERROR(INDEX(GUTS!AI1554:'GUTS'!BH1554,MATCH(3,GUTS!AK1554:'GUTS'!BI1554,0)),"")</f>
        <v/>
      </c>
      <c r="G1553" s="127" t="str">
        <f>IFERROR(INDEX(GUTS!AJ1554:'GUTS'!BH1554,MATCH(3,GUTS!AK1554:'GUTS'!BI1554,0)),"")</f>
        <v/>
      </c>
      <c r="H1553" s="127" t="str">
        <f>IFERROR(INDEX(GUTS!AI1554:'GUTS'!BH1554,MATCH(4,GUTS!AK1554:'GUTS'!BI1554,0)),"")</f>
        <v/>
      </c>
      <c r="I1553" s="127" t="str">
        <f>IFERROR(INDEX(GUTS!AJ1554:'GUTS'!BH1554,MATCH(4,GUTS!AK1554:'GUTS'!BI1554,0)),"")</f>
        <v/>
      </c>
      <c r="J1553" s="127" t="str">
        <f>IFERROR(INDEX(GUTS!AI1554:'GUTS'!BH1554,MATCH(5,GUTS!AK1554:'GUTS'!BI1554,0)),"")</f>
        <v/>
      </c>
      <c r="K1553" s="127" t="str">
        <f>IFERROR(INDEX(GUTS!AJ1554:'GUTS'!BH1554,MATCH(5,GUTS!AK1554:'GUTS'!BI1554,0)),"")</f>
        <v/>
      </c>
      <c r="L1553" s="127" t="str">
        <f>IFERROR(INDEX(GUTS!AI1554:'GUTS'!BH1554,MATCH(6,GUTS!AK1554:'GUTS'!BI1554,0)),"")</f>
        <v/>
      </c>
      <c r="M1553" s="127" t="str">
        <f>IFERROR(INDEX(GUTS!AJ1554:'GUTS'!BH1554,MATCH(6,GUTS!AK1554:'GUTS'!BI1554,0)),"")</f>
        <v/>
      </c>
      <c r="N1553" s="127">
        <f>Audit!X319</f>
        <v>0</v>
      </c>
      <c r="O1553" s="127">
        <f>Audit!K319</f>
        <v>0</v>
      </c>
      <c r="P1553" s="127">
        <f>Audit!L319</f>
        <v>0</v>
      </c>
    </row>
    <row r="1554" spans="1:16" hidden="1">
      <c r="A1554" s="127">
        <f>Audit!A320</f>
        <v>0</v>
      </c>
      <c r="B1554" s="127" t="str">
        <f>IFERROR(INDEX(GUTS!AI1555:'GUTS'!BH1555,MATCH(1,GUTS!AK1555:'GUTS'!BI1555,0)),"")</f>
        <v/>
      </c>
      <c r="C1554" s="127" t="str">
        <f>IFERROR(INDEX(GUTS!AJ1555:'GUTS'!BH1555,MATCH(1,GUTS!AK1555:'GUTS'!BI1555,0)),"")</f>
        <v/>
      </c>
      <c r="D1554" s="127" t="str">
        <f>IFERROR(INDEX(GUTS!AI1555:'GUTS'!BH1555,MATCH(2,GUTS!AK1555:'GUTS'!BI1555,0)),"")</f>
        <v/>
      </c>
      <c r="E1554" s="127" t="str">
        <f>IFERROR(INDEX(GUTS!AJ1555:'GUTS'!BH1555,MATCH(2,GUTS!AK1555:'GUTS'!BI1555,0)),"")</f>
        <v/>
      </c>
      <c r="F1554" s="127" t="str">
        <f>IFERROR(INDEX(GUTS!AI1555:'GUTS'!BH1555,MATCH(3,GUTS!AK1555:'GUTS'!BI1555,0)),"")</f>
        <v/>
      </c>
      <c r="G1554" s="127" t="str">
        <f>IFERROR(INDEX(GUTS!AJ1555:'GUTS'!BH1555,MATCH(3,GUTS!AK1555:'GUTS'!BI1555,0)),"")</f>
        <v/>
      </c>
      <c r="H1554" s="127" t="str">
        <f>IFERROR(INDEX(GUTS!AI1555:'GUTS'!BH1555,MATCH(4,GUTS!AK1555:'GUTS'!BI1555,0)),"")</f>
        <v/>
      </c>
      <c r="I1554" s="127" t="str">
        <f>IFERROR(INDEX(GUTS!AJ1555:'GUTS'!BH1555,MATCH(4,GUTS!AK1555:'GUTS'!BI1555,0)),"")</f>
        <v/>
      </c>
      <c r="J1554" s="127" t="str">
        <f>IFERROR(INDEX(GUTS!AI1555:'GUTS'!BH1555,MATCH(5,GUTS!AK1555:'GUTS'!BI1555,0)),"")</f>
        <v/>
      </c>
      <c r="K1554" s="127" t="str">
        <f>IFERROR(INDEX(GUTS!AJ1555:'GUTS'!BH1555,MATCH(5,GUTS!AK1555:'GUTS'!BI1555,0)),"")</f>
        <v/>
      </c>
      <c r="L1554" s="127" t="str">
        <f>IFERROR(INDEX(GUTS!AI1555:'GUTS'!BH1555,MATCH(6,GUTS!AK1555:'GUTS'!BI1555,0)),"")</f>
        <v/>
      </c>
      <c r="M1554" s="127" t="str">
        <f>IFERROR(INDEX(GUTS!AJ1555:'GUTS'!BH1555,MATCH(6,GUTS!AK1555:'GUTS'!BI1555,0)),"")</f>
        <v/>
      </c>
      <c r="N1554" s="127">
        <f>Audit!X320</f>
        <v>0</v>
      </c>
      <c r="O1554" s="127">
        <f>Audit!K320</f>
        <v>0</v>
      </c>
      <c r="P1554" s="127">
        <f>Audit!L320</f>
        <v>0</v>
      </c>
    </row>
    <row r="1555" spans="1:16" hidden="1">
      <c r="A1555" s="127">
        <f>Audit!A321</f>
        <v>0</v>
      </c>
      <c r="B1555" s="127" t="str">
        <f>IFERROR(INDEX(GUTS!AI1556:'GUTS'!BH1556,MATCH(1,GUTS!AK1556:'GUTS'!BI1556,0)),"")</f>
        <v/>
      </c>
      <c r="C1555" s="127" t="str">
        <f>IFERROR(INDEX(GUTS!AJ1556:'GUTS'!BH1556,MATCH(1,GUTS!AK1556:'GUTS'!BI1556,0)),"")</f>
        <v/>
      </c>
      <c r="D1555" s="127" t="str">
        <f>IFERROR(INDEX(GUTS!AI1556:'GUTS'!BH1556,MATCH(2,GUTS!AK1556:'GUTS'!BI1556,0)),"")</f>
        <v/>
      </c>
      <c r="E1555" s="127" t="str">
        <f>IFERROR(INDEX(GUTS!AJ1556:'GUTS'!BH1556,MATCH(2,GUTS!AK1556:'GUTS'!BI1556,0)),"")</f>
        <v/>
      </c>
      <c r="F1555" s="127" t="str">
        <f>IFERROR(INDEX(GUTS!AI1556:'GUTS'!BH1556,MATCH(3,GUTS!AK1556:'GUTS'!BI1556,0)),"")</f>
        <v/>
      </c>
      <c r="G1555" s="127" t="str">
        <f>IFERROR(INDEX(GUTS!AJ1556:'GUTS'!BH1556,MATCH(3,GUTS!AK1556:'GUTS'!BI1556,0)),"")</f>
        <v/>
      </c>
      <c r="H1555" s="127" t="str">
        <f>IFERROR(INDEX(GUTS!AI1556:'GUTS'!BH1556,MATCH(4,GUTS!AK1556:'GUTS'!BI1556,0)),"")</f>
        <v/>
      </c>
      <c r="I1555" s="127" t="str">
        <f>IFERROR(INDEX(GUTS!AJ1556:'GUTS'!BH1556,MATCH(4,GUTS!AK1556:'GUTS'!BI1556,0)),"")</f>
        <v/>
      </c>
      <c r="J1555" s="127" t="str">
        <f>IFERROR(INDEX(GUTS!AI1556:'GUTS'!BH1556,MATCH(5,GUTS!AK1556:'GUTS'!BI1556,0)),"")</f>
        <v/>
      </c>
      <c r="K1555" s="127" t="str">
        <f>IFERROR(INDEX(GUTS!AJ1556:'GUTS'!BH1556,MATCH(5,GUTS!AK1556:'GUTS'!BI1556,0)),"")</f>
        <v/>
      </c>
      <c r="L1555" s="127" t="str">
        <f>IFERROR(INDEX(GUTS!AI1556:'GUTS'!BH1556,MATCH(6,GUTS!AK1556:'GUTS'!BI1556,0)),"")</f>
        <v/>
      </c>
      <c r="M1555" s="127" t="str">
        <f>IFERROR(INDEX(GUTS!AJ1556:'GUTS'!BH1556,MATCH(6,GUTS!AK1556:'GUTS'!BI1556,0)),"")</f>
        <v/>
      </c>
      <c r="N1555" s="127">
        <f>Audit!X321</f>
        <v>0</v>
      </c>
      <c r="O1555" s="127">
        <f>Audit!K321</f>
        <v>0</v>
      </c>
      <c r="P1555" s="127">
        <f>Audit!L321</f>
        <v>0</v>
      </c>
    </row>
    <row r="1556" spans="1:16" hidden="1">
      <c r="A1556" s="127">
        <f>Audit!A322</f>
        <v>0</v>
      </c>
      <c r="B1556" s="127" t="str">
        <f>IFERROR(INDEX(GUTS!AI1557:'GUTS'!BH1557,MATCH(1,GUTS!AK1557:'GUTS'!BI1557,0)),"")</f>
        <v/>
      </c>
      <c r="C1556" s="127" t="str">
        <f>IFERROR(INDEX(GUTS!AJ1557:'GUTS'!BH1557,MATCH(1,GUTS!AK1557:'GUTS'!BI1557,0)),"")</f>
        <v/>
      </c>
      <c r="D1556" s="127" t="str">
        <f>IFERROR(INDEX(GUTS!AI1557:'GUTS'!BH1557,MATCH(2,GUTS!AK1557:'GUTS'!BI1557,0)),"")</f>
        <v/>
      </c>
      <c r="E1556" s="127" t="str">
        <f>IFERROR(INDEX(GUTS!AJ1557:'GUTS'!BH1557,MATCH(2,GUTS!AK1557:'GUTS'!BI1557,0)),"")</f>
        <v/>
      </c>
      <c r="F1556" s="127" t="str">
        <f>IFERROR(INDEX(GUTS!AI1557:'GUTS'!BH1557,MATCH(3,GUTS!AK1557:'GUTS'!BI1557,0)),"")</f>
        <v/>
      </c>
      <c r="G1556" s="127" t="str">
        <f>IFERROR(INDEX(GUTS!AJ1557:'GUTS'!BH1557,MATCH(3,GUTS!AK1557:'GUTS'!BI1557,0)),"")</f>
        <v/>
      </c>
      <c r="H1556" s="127" t="str">
        <f>IFERROR(INDEX(GUTS!AI1557:'GUTS'!BH1557,MATCH(4,GUTS!AK1557:'GUTS'!BI1557,0)),"")</f>
        <v/>
      </c>
      <c r="I1556" s="127" t="str">
        <f>IFERROR(INDEX(GUTS!AJ1557:'GUTS'!BH1557,MATCH(4,GUTS!AK1557:'GUTS'!BI1557,0)),"")</f>
        <v/>
      </c>
      <c r="J1556" s="127" t="str">
        <f>IFERROR(INDEX(GUTS!AI1557:'GUTS'!BH1557,MATCH(5,GUTS!AK1557:'GUTS'!BI1557,0)),"")</f>
        <v/>
      </c>
      <c r="K1556" s="127" t="str">
        <f>IFERROR(INDEX(GUTS!AJ1557:'GUTS'!BH1557,MATCH(5,GUTS!AK1557:'GUTS'!BI1557,0)),"")</f>
        <v/>
      </c>
      <c r="L1556" s="127" t="str">
        <f>IFERROR(INDEX(GUTS!AI1557:'GUTS'!BH1557,MATCH(6,GUTS!AK1557:'GUTS'!BI1557,0)),"")</f>
        <v/>
      </c>
      <c r="M1556" s="127" t="str">
        <f>IFERROR(INDEX(GUTS!AJ1557:'GUTS'!BH1557,MATCH(6,GUTS!AK1557:'GUTS'!BI1557,0)),"")</f>
        <v/>
      </c>
      <c r="N1556" s="127">
        <f>Audit!X322</f>
        <v>0</v>
      </c>
      <c r="O1556" s="127">
        <f>Audit!K322</f>
        <v>0</v>
      </c>
      <c r="P1556" s="127">
        <f>Audit!L322</f>
        <v>0</v>
      </c>
    </row>
    <row r="1557" spans="1:16" hidden="1">
      <c r="A1557" s="127">
        <f>Audit!A323</f>
        <v>0</v>
      </c>
      <c r="B1557" s="127" t="str">
        <f>IFERROR(INDEX(GUTS!AI1558:'GUTS'!BH1558,MATCH(1,GUTS!AK1558:'GUTS'!BI1558,0)),"")</f>
        <v/>
      </c>
      <c r="C1557" s="127" t="str">
        <f>IFERROR(INDEX(GUTS!AJ1558:'GUTS'!BH1558,MATCH(1,GUTS!AK1558:'GUTS'!BI1558,0)),"")</f>
        <v/>
      </c>
      <c r="D1557" s="127" t="str">
        <f>IFERROR(INDEX(GUTS!AI1558:'GUTS'!BH1558,MATCH(2,GUTS!AK1558:'GUTS'!BI1558,0)),"")</f>
        <v/>
      </c>
      <c r="E1557" s="127" t="str">
        <f>IFERROR(INDEX(GUTS!AJ1558:'GUTS'!BH1558,MATCH(2,GUTS!AK1558:'GUTS'!BI1558,0)),"")</f>
        <v/>
      </c>
      <c r="F1557" s="127" t="str">
        <f>IFERROR(INDEX(GUTS!AI1558:'GUTS'!BH1558,MATCH(3,GUTS!AK1558:'GUTS'!BI1558,0)),"")</f>
        <v/>
      </c>
      <c r="G1557" s="127" t="str">
        <f>IFERROR(INDEX(GUTS!AJ1558:'GUTS'!BH1558,MATCH(3,GUTS!AK1558:'GUTS'!BI1558,0)),"")</f>
        <v/>
      </c>
      <c r="H1557" s="127" t="str">
        <f>IFERROR(INDEX(GUTS!AI1558:'GUTS'!BH1558,MATCH(4,GUTS!AK1558:'GUTS'!BI1558,0)),"")</f>
        <v/>
      </c>
      <c r="I1557" s="127" t="str">
        <f>IFERROR(INDEX(GUTS!AJ1558:'GUTS'!BH1558,MATCH(4,GUTS!AK1558:'GUTS'!BI1558,0)),"")</f>
        <v/>
      </c>
      <c r="J1557" s="127" t="str">
        <f>IFERROR(INDEX(GUTS!AI1558:'GUTS'!BH1558,MATCH(5,GUTS!AK1558:'GUTS'!BI1558,0)),"")</f>
        <v/>
      </c>
      <c r="K1557" s="127" t="str">
        <f>IFERROR(INDEX(GUTS!AJ1558:'GUTS'!BH1558,MATCH(5,GUTS!AK1558:'GUTS'!BI1558,0)),"")</f>
        <v/>
      </c>
      <c r="L1557" s="127" t="str">
        <f>IFERROR(INDEX(GUTS!AI1558:'GUTS'!BH1558,MATCH(6,GUTS!AK1558:'GUTS'!BI1558,0)),"")</f>
        <v/>
      </c>
      <c r="M1557" s="127" t="str">
        <f>IFERROR(INDEX(GUTS!AJ1558:'GUTS'!BH1558,MATCH(6,GUTS!AK1558:'GUTS'!BI1558,0)),"")</f>
        <v/>
      </c>
      <c r="N1557" s="127">
        <f>Audit!X323</f>
        <v>0</v>
      </c>
      <c r="O1557" s="127">
        <f>Audit!K323</f>
        <v>0</v>
      </c>
      <c r="P1557" s="127">
        <f>Audit!L323</f>
        <v>0</v>
      </c>
    </row>
    <row r="1558" spans="1:16" hidden="1">
      <c r="A1558" s="127">
        <f>Audit!A324</f>
        <v>0</v>
      </c>
      <c r="B1558" s="127" t="str">
        <f>IFERROR(INDEX(GUTS!AI1559:'GUTS'!BH1559,MATCH(1,GUTS!AK1559:'GUTS'!BI1559,0)),"")</f>
        <v/>
      </c>
      <c r="C1558" s="127" t="str">
        <f>IFERROR(INDEX(GUTS!AJ1559:'GUTS'!BH1559,MATCH(1,GUTS!AK1559:'GUTS'!BI1559,0)),"")</f>
        <v/>
      </c>
      <c r="D1558" s="127" t="str">
        <f>IFERROR(INDEX(GUTS!AI1559:'GUTS'!BH1559,MATCH(2,GUTS!AK1559:'GUTS'!BI1559,0)),"")</f>
        <v/>
      </c>
      <c r="E1558" s="127" t="str">
        <f>IFERROR(INDEX(GUTS!AJ1559:'GUTS'!BH1559,MATCH(2,GUTS!AK1559:'GUTS'!BI1559,0)),"")</f>
        <v/>
      </c>
      <c r="F1558" s="127" t="str">
        <f>IFERROR(INDEX(GUTS!AI1559:'GUTS'!BH1559,MATCH(3,GUTS!AK1559:'GUTS'!BI1559,0)),"")</f>
        <v/>
      </c>
      <c r="G1558" s="127" t="str">
        <f>IFERROR(INDEX(GUTS!AJ1559:'GUTS'!BH1559,MATCH(3,GUTS!AK1559:'GUTS'!BI1559,0)),"")</f>
        <v/>
      </c>
      <c r="H1558" s="127" t="str">
        <f>IFERROR(INDEX(GUTS!AI1559:'GUTS'!BH1559,MATCH(4,GUTS!AK1559:'GUTS'!BI1559,0)),"")</f>
        <v/>
      </c>
      <c r="I1558" s="127" t="str">
        <f>IFERROR(INDEX(GUTS!AJ1559:'GUTS'!BH1559,MATCH(4,GUTS!AK1559:'GUTS'!BI1559,0)),"")</f>
        <v/>
      </c>
      <c r="J1558" s="127" t="str">
        <f>IFERROR(INDEX(GUTS!AI1559:'GUTS'!BH1559,MATCH(5,GUTS!AK1559:'GUTS'!BI1559,0)),"")</f>
        <v/>
      </c>
      <c r="K1558" s="127" t="str">
        <f>IFERROR(INDEX(GUTS!AJ1559:'GUTS'!BH1559,MATCH(5,GUTS!AK1559:'GUTS'!BI1559,0)),"")</f>
        <v/>
      </c>
      <c r="L1558" s="127" t="str">
        <f>IFERROR(INDEX(GUTS!AI1559:'GUTS'!BH1559,MATCH(6,GUTS!AK1559:'GUTS'!BI1559,0)),"")</f>
        <v/>
      </c>
      <c r="M1558" s="127" t="str">
        <f>IFERROR(INDEX(GUTS!AJ1559:'GUTS'!BH1559,MATCH(6,GUTS!AK1559:'GUTS'!BI1559,0)),"")</f>
        <v/>
      </c>
      <c r="N1558" s="127">
        <f>Audit!X324</f>
        <v>0</v>
      </c>
      <c r="O1558" s="127">
        <f>Audit!K324</f>
        <v>0</v>
      </c>
      <c r="P1558" s="127">
        <f>Audit!L324</f>
        <v>0</v>
      </c>
    </row>
    <row r="1559" spans="1:16" hidden="1">
      <c r="A1559" s="127">
        <f>Audit!A325</f>
        <v>0</v>
      </c>
      <c r="B1559" s="127" t="str">
        <f>IFERROR(INDEX(GUTS!AI1560:'GUTS'!BH1560,MATCH(1,GUTS!AK1560:'GUTS'!BI1560,0)),"")</f>
        <v/>
      </c>
      <c r="C1559" s="127" t="str">
        <f>IFERROR(INDEX(GUTS!AJ1560:'GUTS'!BH1560,MATCH(1,GUTS!AK1560:'GUTS'!BI1560,0)),"")</f>
        <v/>
      </c>
      <c r="D1559" s="127" t="str">
        <f>IFERROR(INDEX(GUTS!AI1560:'GUTS'!BH1560,MATCH(2,GUTS!AK1560:'GUTS'!BI1560,0)),"")</f>
        <v/>
      </c>
      <c r="E1559" s="127" t="str">
        <f>IFERROR(INDEX(GUTS!AJ1560:'GUTS'!BH1560,MATCH(2,GUTS!AK1560:'GUTS'!BI1560,0)),"")</f>
        <v/>
      </c>
      <c r="F1559" s="127" t="str">
        <f>IFERROR(INDEX(GUTS!AI1560:'GUTS'!BH1560,MATCH(3,GUTS!AK1560:'GUTS'!BI1560,0)),"")</f>
        <v/>
      </c>
      <c r="G1559" s="127" t="str">
        <f>IFERROR(INDEX(GUTS!AJ1560:'GUTS'!BH1560,MATCH(3,GUTS!AK1560:'GUTS'!BI1560,0)),"")</f>
        <v/>
      </c>
      <c r="H1559" s="127" t="str">
        <f>IFERROR(INDEX(GUTS!AI1560:'GUTS'!BH1560,MATCH(4,GUTS!AK1560:'GUTS'!BI1560,0)),"")</f>
        <v/>
      </c>
      <c r="I1559" s="127" t="str">
        <f>IFERROR(INDEX(GUTS!AJ1560:'GUTS'!BH1560,MATCH(4,GUTS!AK1560:'GUTS'!BI1560,0)),"")</f>
        <v/>
      </c>
      <c r="J1559" s="127" t="str">
        <f>IFERROR(INDEX(GUTS!AI1560:'GUTS'!BH1560,MATCH(5,GUTS!AK1560:'GUTS'!BI1560,0)),"")</f>
        <v/>
      </c>
      <c r="K1559" s="127" t="str">
        <f>IFERROR(INDEX(GUTS!AJ1560:'GUTS'!BH1560,MATCH(5,GUTS!AK1560:'GUTS'!BI1560,0)),"")</f>
        <v/>
      </c>
      <c r="L1559" s="127" t="str">
        <f>IFERROR(INDEX(GUTS!AI1560:'GUTS'!BH1560,MATCH(6,GUTS!AK1560:'GUTS'!BI1560,0)),"")</f>
        <v/>
      </c>
      <c r="M1559" s="127" t="str">
        <f>IFERROR(INDEX(GUTS!AJ1560:'GUTS'!BH1560,MATCH(6,GUTS!AK1560:'GUTS'!BI1560,0)),"")</f>
        <v/>
      </c>
      <c r="N1559" s="127">
        <f>Audit!X325</f>
        <v>0</v>
      </c>
      <c r="O1559" s="127">
        <f>Audit!K325</f>
        <v>0</v>
      </c>
      <c r="P1559" s="127">
        <f>Audit!L325</f>
        <v>0</v>
      </c>
    </row>
    <row r="1560" spans="1:16" hidden="1">
      <c r="A1560" s="127">
        <f>Audit!A326</f>
        <v>0</v>
      </c>
      <c r="B1560" s="127" t="str">
        <f>IFERROR(INDEX(GUTS!AI1561:'GUTS'!BH1561,MATCH(1,GUTS!AK1561:'GUTS'!BI1561,0)),"")</f>
        <v/>
      </c>
      <c r="C1560" s="127" t="str">
        <f>IFERROR(INDEX(GUTS!AJ1561:'GUTS'!BH1561,MATCH(1,GUTS!AK1561:'GUTS'!BI1561,0)),"")</f>
        <v/>
      </c>
      <c r="D1560" s="127" t="str">
        <f>IFERROR(INDEX(GUTS!AI1561:'GUTS'!BH1561,MATCH(2,GUTS!AK1561:'GUTS'!BI1561,0)),"")</f>
        <v/>
      </c>
      <c r="E1560" s="127" t="str">
        <f>IFERROR(INDEX(GUTS!AJ1561:'GUTS'!BH1561,MATCH(2,GUTS!AK1561:'GUTS'!BI1561,0)),"")</f>
        <v/>
      </c>
      <c r="F1560" s="127" t="str">
        <f>IFERROR(INDEX(GUTS!AI1561:'GUTS'!BH1561,MATCH(3,GUTS!AK1561:'GUTS'!BI1561,0)),"")</f>
        <v/>
      </c>
      <c r="G1560" s="127" t="str">
        <f>IFERROR(INDEX(GUTS!AJ1561:'GUTS'!BH1561,MATCH(3,GUTS!AK1561:'GUTS'!BI1561,0)),"")</f>
        <v/>
      </c>
      <c r="H1560" s="127" t="str">
        <f>IFERROR(INDEX(GUTS!AI1561:'GUTS'!BH1561,MATCH(4,GUTS!AK1561:'GUTS'!BI1561,0)),"")</f>
        <v/>
      </c>
      <c r="I1560" s="127" t="str">
        <f>IFERROR(INDEX(GUTS!AJ1561:'GUTS'!BH1561,MATCH(4,GUTS!AK1561:'GUTS'!BI1561,0)),"")</f>
        <v/>
      </c>
      <c r="J1560" s="127" t="str">
        <f>IFERROR(INDEX(GUTS!AI1561:'GUTS'!BH1561,MATCH(5,GUTS!AK1561:'GUTS'!BI1561,0)),"")</f>
        <v/>
      </c>
      <c r="K1560" s="127" t="str">
        <f>IFERROR(INDEX(GUTS!AJ1561:'GUTS'!BH1561,MATCH(5,GUTS!AK1561:'GUTS'!BI1561,0)),"")</f>
        <v/>
      </c>
      <c r="L1560" s="127" t="str">
        <f>IFERROR(INDEX(GUTS!AI1561:'GUTS'!BH1561,MATCH(6,GUTS!AK1561:'GUTS'!BI1561,0)),"")</f>
        <v/>
      </c>
      <c r="M1560" s="127" t="str">
        <f>IFERROR(INDEX(GUTS!AJ1561:'GUTS'!BH1561,MATCH(6,GUTS!AK1561:'GUTS'!BI1561,0)),"")</f>
        <v/>
      </c>
      <c r="N1560" s="127">
        <f>Audit!X326</f>
        <v>0</v>
      </c>
      <c r="O1560" s="127">
        <f>Audit!K326</f>
        <v>0</v>
      </c>
      <c r="P1560" s="127">
        <f>Audit!L326</f>
        <v>0</v>
      </c>
    </row>
    <row r="1561" spans="1:16" hidden="1">
      <c r="A1561" s="127">
        <f>Audit!A327</f>
        <v>0</v>
      </c>
      <c r="B1561" s="127" t="str">
        <f>IFERROR(INDEX(GUTS!AI1562:'GUTS'!BH1562,MATCH(1,GUTS!AK1562:'GUTS'!BI1562,0)),"")</f>
        <v/>
      </c>
      <c r="C1561" s="127" t="str">
        <f>IFERROR(INDEX(GUTS!AJ1562:'GUTS'!BH1562,MATCH(1,GUTS!AK1562:'GUTS'!BI1562,0)),"")</f>
        <v/>
      </c>
      <c r="D1561" s="127" t="str">
        <f>IFERROR(INDEX(GUTS!AI1562:'GUTS'!BH1562,MATCH(2,GUTS!AK1562:'GUTS'!BI1562,0)),"")</f>
        <v/>
      </c>
      <c r="E1561" s="127" t="str">
        <f>IFERROR(INDEX(GUTS!AJ1562:'GUTS'!BH1562,MATCH(2,GUTS!AK1562:'GUTS'!BI1562,0)),"")</f>
        <v/>
      </c>
      <c r="F1561" s="127" t="str">
        <f>IFERROR(INDEX(GUTS!AI1562:'GUTS'!BH1562,MATCH(3,GUTS!AK1562:'GUTS'!BI1562,0)),"")</f>
        <v/>
      </c>
      <c r="G1561" s="127" t="str">
        <f>IFERROR(INDEX(GUTS!AJ1562:'GUTS'!BH1562,MATCH(3,GUTS!AK1562:'GUTS'!BI1562,0)),"")</f>
        <v/>
      </c>
      <c r="H1561" s="127" t="str">
        <f>IFERROR(INDEX(GUTS!AI1562:'GUTS'!BH1562,MATCH(4,GUTS!AK1562:'GUTS'!BI1562,0)),"")</f>
        <v/>
      </c>
      <c r="I1561" s="127" t="str">
        <f>IFERROR(INDEX(GUTS!AJ1562:'GUTS'!BH1562,MATCH(4,GUTS!AK1562:'GUTS'!BI1562,0)),"")</f>
        <v/>
      </c>
      <c r="J1561" s="127" t="str">
        <f>IFERROR(INDEX(GUTS!AI1562:'GUTS'!BH1562,MATCH(5,GUTS!AK1562:'GUTS'!BI1562,0)),"")</f>
        <v/>
      </c>
      <c r="K1561" s="127" t="str">
        <f>IFERROR(INDEX(GUTS!AJ1562:'GUTS'!BH1562,MATCH(5,GUTS!AK1562:'GUTS'!BI1562,0)),"")</f>
        <v/>
      </c>
      <c r="L1561" s="127" t="str">
        <f>IFERROR(INDEX(GUTS!AI1562:'GUTS'!BH1562,MATCH(6,GUTS!AK1562:'GUTS'!BI1562,0)),"")</f>
        <v/>
      </c>
      <c r="M1561" s="127" t="str">
        <f>IFERROR(INDEX(GUTS!AJ1562:'GUTS'!BH1562,MATCH(6,GUTS!AK1562:'GUTS'!BI1562,0)),"")</f>
        <v/>
      </c>
      <c r="N1561" s="127">
        <f>Audit!X327</f>
        <v>0</v>
      </c>
      <c r="O1561" s="127">
        <f>Audit!K327</f>
        <v>0</v>
      </c>
      <c r="P1561" s="127">
        <f>Audit!L327</f>
        <v>0</v>
      </c>
    </row>
    <row r="1562" spans="1:16" hidden="1">
      <c r="A1562" s="127">
        <f>Audit!A328</f>
        <v>0</v>
      </c>
      <c r="B1562" s="127" t="str">
        <f>IFERROR(INDEX(GUTS!AI1563:'GUTS'!BH1563,MATCH(1,GUTS!AK1563:'GUTS'!BI1563,0)),"")</f>
        <v/>
      </c>
      <c r="C1562" s="127" t="str">
        <f>IFERROR(INDEX(GUTS!AJ1563:'GUTS'!BH1563,MATCH(1,GUTS!AK1563:'GUTS'!BI1563,0)),"")</f>
        <v/>
      </c>
      <c r="D1562" s="127" t="str">
        <f>IFERROR(INDEX(GUTS!AI1563:'GUTS'!BH1563,MATCH(2,GUTS!AK1563:'GUTS'!BI1563,0)),"")</f>
        <v/>
      </c>
      <c r="E1562" s="127" t="str">
        <f>IFERROR(INDEX(GUTS!AJ1563:'GUTS'!BH1563,MATCH(2,GUTS!AK1563:'GUTS'!BI1563,0)),"")</f>
        <v/>
      </c>
      <c r="F1562" s="127" t="str">
        <f>IFERROR(INDEX(GUTS!AI1563:'GUTS'!BH1563,MATCH(3,GUTS!AK1563:'GUTS'!BI1563,0)),"")</f>
        <v/>
      </c>
      <c r="G1562" s="127" t="str">
        <f>IFERROR(INDEX(GUTS!AJ1563:'GUTS'!BH1563,MATCH(3,GUTS!AK1563:'GUTS'!BI1563,0)),"")</f>
        <v/>
      </c>
      <c r="H1562" s="127" t="str">
        <f>IFERROR(INDEX(GUTS!AI1563:'GUTS'!BH1563,MATCH(4,GUTS!AK1563:'GUTS'!BI1563,0)),"")</f>
        <v/>
      </c>
      <c r="I1562" s="127" t="str">
        <f>IFERROR(INDEX(GUTS!AJ1563:'GUTS'!BH1563,MATCH(4,GUTS!AK1563:'GUTS'!BI1563,0)),"")</f>
        <v/>
      </c>
      <c r="J1562" s="127" t="str">
        <f>IFERROR(INDEX(GUTS!AI1563:'GUTS'!BH1563,MATCH(5,GUTS!AK1563:'GUTS'!BI1563,0)),"")</f>
        <v/>
      </c>
      <c r="K1562" s="127" t="str">
        <f>IFERROR(INDEX(GUTS!AJ1563:'GUTS'!BH1563,MATCH(5,GUTS!AK1563:'GUTS'!BI1563,0)),"")</f>
        <v/>
      </c>
      <c r="L1562" s="127" t="str">
        <f>IFERROR(INDEX(GUTS!AI1563:'GUTS'!BH1563,MATCH(6,GUTS!AK1563:'GUTS'!BI1563,0)),"")</f>
        <v/>
      </c>
      <c r="M1562" s="127" t="str">
        <f>IFERROR(INDEX(GUTS!AJ1563:'GUTS'!BH1563,MATCH(6,GUTS!AK1563:'GUTS'!BI1563,0)),"")</f>
        <v/>
      </c>
      <c r="N1562" s="127">
        <f>Audit!X328</f>
        <v>0</v>
      </c>
      <c r="O1562" s="127">
        <f>Audit!K328</f>
        <v>0</v>
      </c>
      <c r="P1562" s="127">
        <f>Audit!L328</f>
        <v>0</v>
      </c>
    </row>
    <row r="1563" spans="1:16" hidden="1">
      <c r="A1563" s="127">
        <f>Audit!A329</f>
        <v>0</v>
      </c>
      <c r="B1563" s="127" t="str">
        <f>IFERROR(INDEX(GUTS!AI1564:'GUTS'!BH1564,MATCH(1,GUTS!AK1564:'GUTS'!BI1564,0)),"")</f>
        <v/>
      </c>
      <c r="C1563" s="127" t="str">
        <f>IFERROR(INDEX(GUTS!AJ1564:'GUTS'!BH1564,MATCH(1,GUTS!AK1564:'GUTS'!BI1564,0)),"")</f>
        <v/>
      </c>
      <c r="D1563" s="127" t="str">
        <f>IFERROR(INDEX(GUTS!AI1564:'GUTS'!BH1564,MATCH(2,GUTS!AK1564:'GUTS'!BI1564,0)),"")</f>
        <v/>
      </c>
      <c r="E1563" s="127" t="str">
        <f>IFERROR(INDEX(GUTS!AJ1564:'GUTS'!BH1564,MATCH(2,GUTS!AK1564:'GUTS'!BI1564,0)),"")</f>
        <v/>
      </c>
      <c r="F1563" s="127" t="str">
        <f>IFERROR(INDEX(GUTS!AI1564:'GUTS'!BH1564,MATCH(3,GUTS!AK1564:'GUTS'!BI1564,0)),"")</f>
        <v/>
      </c>
      <c r="G1563" s="127" t="str">
        <f>IFERROR(INDEX(GUTS!AJ1564:'GUTS'!BH1564,MATCH(3,GUTS!AK1564:'GUTS'!BI1564,0)),"")</f>
        <v/>
      </c>
      <c r="H1563" s="127" t="str">
        <f>IFERROR(INDEX(GUTS!AI1564:'GUTS'!BH1564,MATCH(4,GUTS!AK1564:'GUTS'!BI1564,0)),"")</f>
        <v/>
      </c>
      <c r="I1563" s="127" t="str">
        <f>IFERROR(INDEX(GUTS!AJ1564:'GUTS'!BH1564,MATCH(4,GUTS!AK1564:'GUTS'!BI1564,0)),"")</f>
        <v/>
      </c>
      <c r="J1563" s="127" t="str">
        <f>IFERROR(INDEX(GUTS!AI1564:'GUTS'!BH1564,MATCH(5,GUTS!AK1564:'GUTS'!BI1564,0)),"")</f>
        <v/>
      </c>
      <c r="K1563" s="127" t="str">
        <f>IFERROR(INDEX(GUTS!AJ1564:'GUTS'!BH1564,MATCH(5,GUTS!AK1564:'GUTS'!BI1564,0)),"")</f>
        <v/>
      </c>
      <c r="L1563" s="127" t="str">
        <f>IFERROR(INDEX(GUTS!AI1564:'GUTS'!BH1564,MATCH(6,GUTS!AK1564:'GUTS'!BI1564,0)),"")</f>
        <v/>
      </c>
      <c r="M1563" s="127" t="str">
        <f>IFERROR(INDEX(GUTS!AJ1564:'GUTS'!BH1564,MATCH(6,GUTS!AK1564:'GUTS'!BI1564,0)),"")</f>
        <v/>
      </c>
      <c r="N1563" s="127">
        <f>Audit!X329</f>
        <v>0</v>
      </c>
      <c r="O1563" s="127">
        <f>Audit!K329</f>
        <v>0</v>
      </c>
      <c r="P1563" s="127">
        <f>Audit!L329</f>
        <v>0</v>
      </c>
    </row>
    <row r="1564" spans="1:16" hidden="1">
      <c r="A1564" s="127">
        <f>Audit!A330</f>
        <v>0</v>
      </c>
      <c r="B1564" s="127" t="str">
        <f>IFERROR(INDEX(GUTS!AI1565:'GUTS'!BH1565,MATCH(1,GUTS!AK1565:'GUTS'!BI1565,0)),"")</f>
        <v/>
      </c>
      <c r="C1564" s="127" t="str">
        <f>IFERROR(INDEX(GUTS!AJ1565:'GUTS'!BH1565,MATCH(1,GUTS!AK1565:'GUTS'!BI1565,0)),"")</f>
        <v/>
      </c>
      <c r="D1564" s="127" t="str">
        <f>IFERROR(INDEX(GUTS!AI1565:'GUTS'!BH1565,MATCH(2,GUTS!AK1565:'GUTS'!BI1565,0)),"")</f>
        <v/>
      </c>
      <c r="E1564" s="127" t="str">
        <f>IFERROR(INDEX(GUTS!AJ1565:'GUTS'!BH1565,MATCH(2,GUTS!AK1565:'GUTS'!BI1565,0)),"")</f>
        <v/>
      </c>
      <c r="F1564" s="127" t="str">
        <f>IFERROR(INDEX(GUTS!AI1565:'GUTS'!BH1565,MATCH(3,GUTS!AK1565:'GUTS'!BI1565,0)),"")</f>
        <v/>
      </c>
      <c r="G1564" s="127" t="str">
        <f>IFERROR(INDEX(GUTS!AJ1565:'GUTS'!BH1565,MATCH(3,GUTS!AK1565:'GUTS'!BI1565,0)),"")</f>
        <v/>
      </c>
      <c r="H1564" s="127" t="str">
        <f>IFERROR(INDEX(GUTS!AI1565:'GUTS'!BH1565,MATCH(4,GUTS!AK1565:'GUTS'!BI1565,0)),"")</f>
        <v/>
      </c>
      <c r="I1564" s="127" t="str">
        <f>IFERROR(INDEX(GUTS!AJ1565:'GUTS'!BH1565,MATCH(4,GUTS!AK1565:'GUTS'!BI1565,0)),"")</f>
        <v/>
      </c>
      <c r="J1564" s="127" t="str">
        <f>IFERROR(INDEX(GUTS!AI1565:'GUTS'!BH1565,MATCH(5,GUTS!AK1565:'GUTS'!BI1565,0)),"")</f>
        <v/>
      </c>
      <c r="K1564" s="127" t="str">
        <f>IFERROR(INDEX(GUTS!AJ1565:'GUTS'!BH1565,MATCH(5,GUTS!AK1565:'GUTS'!BI1565,0)),"")</f>
        <v/>
      </c>
      <c r="L1564" s="127" t="str">
        <f>IFERROR(INDEX(GUTS!AI1565:'GUTS'!BH1565,MATCH(6,GUTS!AK1565:'GUTS'!BI1565,0)),"")</f>
        <v/>
      </c>
      <c r="M1564" s="127" t="str">
        <f>IFERROR(INDEX(GUTS!AJ1565:'GUTS'!BH1565,MATCH(6,GUTS!AK1565:'GUTS'!BI1565,0)),"")</f>
        <v/>
      </c>
      <c r="N1564" s="127">
        <f>Audit!X330</f>
        <v>0</v>
      </c>
      <c r="O1564" s="127">
        <f>Audit!K330</f>
        <v>0</v>
      </c>
      <c r="P1564" s="127">
        <f>Audit!L330</f>
        <v>0</v>
      </c>
    </row>
    <row r="1565" spans="1:16" hidden="1">
      <c r="A1565" s="127">
        <f>Audit!A331</f>
        <v>0</v>
      </c>
      <c r="B1565" s="127" t="str">
        <f>IFERROR(INDEX(GUTS!AI1566:'GUTS'!BH1566,MATCH(1,GUTS!AK1566:'GUTS'!BI1566,0)),"")</f>
        <v/>
      </c>
      <c r="C1565" s="127" t="str">
        <f>IFERROR(INDEX(GUTS!AJ1566:'GUTS'!BH1566,MATCH(1,GUTS!AK1566:'GUTS'!BI1566,0)),"")</f>
        <v/>
      </c>
      <c r="D1565" s="127" t="str">
        <f>IFERROR(INDEX(GUTS!AI1566:'GUTS'!BH1566,MATCH(2,GUTS!AK1566:'GUTS'!BI1566,0)),"")</f>
        <v/>
      </c>
      <c r="E1565" s="127" t="str">
        <f>IFERROR(INDEX(GUTS!AJ1566:'GUTS'!BH1566,MATCH(2,GUTS!AK1566:'GUTS'!BI1566,0)),"")</f>
        <v/>
      </c>
      <c r="F1565" s="127" t="str">
        <f>IFERROR(INDEX(GUTS!AI1566:'GUTS'!BH1566,MATCH(3,GUTS!AK1566:'GUTS'!BI1566,0)),"")</f>
        <v/>
      </c>
      <c r="G1565" s="127" t="str">
        <f>IFERROR(INDEX(GUTS!AJ1566:'GUTS'!BH1566,MATCH(3,GUTS!AK1566:'GUTS'!BI1566,0)),"")</f>
        <v/>
      </c>
      <c r="H1565" s="127" t="str">
        <f>IFERROR(INDEX(GUTS!AI1566:'GUTS'!BH1566,MATCH(4,GUTS!AK1566:'GUTS'!BI1566,0)),"")</f>
        <v/>
      </c>
      <c r="I1565" s="127" t="str">
        <f>IFERROR(INDEX(GUTS!AJ1566:'GUTS'!BH1566,MATCH(4,GUTS!AK1566:'GUTS'!BI1566,0)),"")</f>
        <v/>
      </c>
      <c r="J1565" s="127" t="str">
        <f>IFERROR(INDEX(GUTS!AI1566:'GUTS'!BH1566,MATCH(5,GUTS!AK1566:'GUTS'!BI1566,0)),"")</f>
        <v/>
      </c>
      <c r="K1565" s="127" t="str">
        <f>IFERROR(INDEX(GUTS!AJ1566:'GUTS'!BH1566,MATCH(5,GUTS!AK1566:'GUTS'!BI1566,0)),"")</f>
        <v/>
      </c>
      <c r="L1565" s="127" t="str">
        <f>IFERROR(INDEX(GUTS!AI1566:'GUTS'!BH1566,MATCH(6,GUTS!AK1566:'GUTS'!BI1566,0)),"")</f>
        <v/>
      </c>
      <c r="M1565" s="127" t="str">
        <f>IFERROR(INDEX(GUTS!AJ1566:'GUTS'!BH1566,MATCH(6,GUTS!AK1566:'GUTS'!BI1566,0)),"")</f>
        <v/>
      </c>
      <c r="N1565" s="127">
        <f>Audit!X331</f>
        <v>0</v>
      </c>
      <c r="O1565" s="127">
        <f>Audit!K331</f>
        <v>0</v>
      </c>
      <c r="P1565" s="127">
        <f>Audit!L331</f>
        <v>0</v>
      </c>
    </row>
    <row r="1566" spans="1:16" hidden="1">
      <c r="A1566" s="127">
        <f>Audit!A332</f>
        <v>0</v>
      </c>
      <c r="B1566" s="127" t="str">
        <f>IFERROR(INDEX(GUTS!AI1567:'GUTS'!BH1567,MATCH(1,GUTS!AK1567:'GUTS'!BI1567,0)),"")</f>
        <v/>
      </c>
      <c r="C1566" s="127" t="str">
        <f>IFERROR(INDEX(GUTS!AJ1567:'GUTS'!BH1567,MATCH(1,GUTS!AK1567:'GUTS'!BI1567,0)),"")</f>
        <v/>
      </c>
      <c r="D1566" s="127" t="str">
        <f>IFERROR(INDEX(GUTS!AI1567:'GUTS'!BH1567,MATCH(2,GUTS!AK1567:'GUTS'!BI1567,0)),"")</f>
        <v/>
      </c>
      <c r="E1566" s="127" t="str">
        <f>IFERROR(INDEX(GUTS!AJ1567:'GUTS'!BH1567,MATCH(2,GUTS!AK1567:'GUTS'!BI1567,0)),"")</f>
        <v/>
      </c>
      <c r="F1566" s="127" t="str">
        <f>IFERROR(INDEX(GUTS!AI1567:'GUTS'!BH1567,MATCH(3,GUTS!AK1567:'GUTS'!BI1567,0)),"")</f>
        <v/>
      </c>
      <c r="G1566" s="127" t="str">
        <f>IFERROR(INDEX(GUTS!AJ1567:'GUTS'!BH1567,MATCH(3,GUTS!AK1567:'GUTS'!BI1567,0)),"")</f>
        <v/>
      </c>
      <c r="H1566" s="127" t="str">
        <f>IFERROR(INDEX(GUTS!AI1567:'GUTS'!BH1567,MATCH(4,GUTS!AK1567:'GUTS'!BI1567,0)),"")</f>
        <v/>
      </c>
      <c r="I1566" s="127" t="str">
        <f>IFERROR(INDEX(GUTS!AJ1567:'GUTS'!BH1567,MATCH(4,GUTS!AK1567:'GUTS'!BI1567,0)),"")</f>
        <v/>
      </c>
      <c r="J1566" s="127" t="str">
        <f>IFERROR(INDEX(GUTS!AI1567:'GUTS'!BH1567,MATCH(5,GUTS!AK1567:'GUTS'!BI1567,0)),"")</f>
        <v/>
      </c>
      <c r="K1566" s="127" t="str">
        <f>IFERROR(INDEX(GUTS!AJ1567:'GUTS'!BH1567,MATCH(5,GUTS!AK1567:'GUTS'!BI1567,0)),"")</f>
        <v/>
      </c>
      <c r="L1566" s="127" t="str">
        <f>IFERROR(INDEX(GUTS!AI1567:'GUTS'!BH1567,MATCH(6,GUTS!AK1567:'GUTS'!BI1567,0)),"")</f>
        <v/>
      </c>
      <c r="M1566" s="127" t="str">
        <f>IFERROR(INDEX(GUTS!AJ1567:'GUTS'!BH1567,MATCH(6,GUTS!AK1567:'GUTS'!BI1567,0)),"")</f>
        <v/>
      </c>
      <c r="N1566" s="127">
        <f>Audit!X332</f>
        <v>0</v>
      </c>
      <c r="O1566" s="127">
        <f>Audit!K332</f>
        <v>0</v>
      </c>
      <c r="P1566" s="127">
        <f>Audit!L332</f>
        <v>0</v>
      </c>
    </row>
    <row r="1567" spans="1:16" hidden="1">
      <c r="A1567" s="127">
        <f>Audit!A333</f>
        <v>0</v>
      </c>
      <c r="B1567" s="127" t="str">
        <f>IFERROR(INDEX(GUTS!AI1568:'GUTS'!BH1568,MATCH(1,GUTS!AK1568:'GUTS'!BI1568,0)),"")</f>
        <v/>
      </c>
      <c r="C1567" s="127" t="str">
        <f>IFERROR(INDEX(GUTS!AJ1568:'GUTS'!BH1568,MATCH(1,GUTS!AK1568:'GUTS'!BI1568,0)),"")</f>
        <v/>
      </c>
      <c r="D1567" s="127" t="str">
        <f>IFERROR(INDEX(GUTS!AI1568:'GUTS'!BH1568,MATCH(2,GUTS!AK1568:'GUTS'!BI1568,0)),"")</f>
        <v/>
      </c>
      <c r="E1567" s="127" t="str">
        <f>IFERROR(INDEX(GUTS!AJ1568:'GUTS'!BH1568,MATCH(2,GUTS!AK1568:'GUTS'!BI1568,0)),"")</f>
        <v/>
      </c>
      <c r="F1567" s="127" t="str">
        <f>IFERROR(INDEX(GUTS!AI1568:'GUTS'!BH1568,MATCH(3,GUTS!AK1568:'GUTS'!BI1568,0)),"")</f>
        <v/>
      </c>
      <c r="G1567" s="127" t="str">
        <f>IFERROR(INDEX(GUTS!AJ1568:'GUTS'!BH1568,MATCH(3,GUTS!AK1568:'GUTS'!BI1568,0)),"")</f>
        <v/>
      </c>
      <c r="H1567" s="127" t="str">
        <f>IFERROR(INDEX(GUTS!AI1568:'GUTS'!BH1568,MATCH(4,GUTS!AK1568:'GUTS'!BI1568,0)),"")</f>
        <v/>
      </c>
      <c r="I1567" s="127" t="str">
        <f>IFERROR(INDEX(GUTS!AJ1568:'GUTS'!BH1568,MATCH(4,GUTS!AK1568:'GUTS'!BI1568,0)),"")</f>
        <v/>
      </c>
      <c r="J1567" s="127" t="str">
        <f>IFERROR(INDEX(GUTS!AI1568:'GUTS'!BH1568,MATCH(5,GUTS!AK1568:'GUTS'!BI1568,0)),"")</f>
        <v/>
      </c>
      <c r="K1567" s="127" t="str">
        <f>IFERROR(INDEX(GUTS!AJ1568:'GUTS'!BH1568,MATCH(5,GUTS!AK1568:'GUTS'!BI1568,0)),"")</f>
        <v/>
      </c>
      <c r="L1567" s="127" t="str">
        <f>IFERROR(INDEX(GUTS!AI1568:'GUTS'!BH1568,MATCH(6,GUTS!AK1568:'GUTS'!BI1568,0)),"")</f>
        <v/>
      </c>
      <c r="M1567" s="127" t="str">
        <f>IFERROR(INDEX(GUTS!AJ1568:'GUTS'!BH1568,MATCH(6,GUTS!AK1568:'GUTS'!BI1568,0)),"")</f>
        <v/>
      </c>
      <c r="N1567" s="127">
        <f>Audit!X333</f>
        <v>0</v>
      </c>
      <c r="O1567" s="127">
        <f>Audit!K333</f>
        <v>0</v>
      </c>
      <c r="P1567" s="127">
        <f>Audit!L333</f>
        <v>0</v>
      </c>
    </row>
    <row r="1568" spans="1:16" hidden="1">
      <c r="A1568" s="127">
        <f>Audit!A334</f>
        <v>0</v>
      </c>
      <c r="B1568" s="127" t="str">
        <f>IFERROR(INDEX(GUTS!AI1569:'GUTS'!BH1569,MATCH(1,GUTS!AK1569:'GUTS'!BI1569,0)),"")</f>
        <v/>
      </c>
      <c r="C1568" s="127" t="str">
        <f>IFERROR(INDEX(GUTS!AJ1569:'GUTS'!BH1569,MATCH(1,GUTS!AK1569:'GUTS'!BI1569,0)),"")</f>
        <v/>
      </c>
      <c r="D1568" s="127" t="str">
        <f>IFERROR(INDEX(GUTS!AI1569:'GUTS'!BH1569,MATCH(2,GUTS!AK1569:'GUTS'!BI1569,0)),"")</f>
        <v/>
      </c>
      <c r="E1568" s="127" t="str">
        <f>IFERROR(INDEX(GUTS!AJ1569:'GUTS'!BH1569,MATCH(2,GUTS!AK1569:'GUTS'!BI1569,0)),"")</f>
        <v/>
      </c>
      <c r="F1568" s="127" t="str">
        <f>IFERROR(INDEX(GUTS!AI1569:'GUTS'!BH1569,MATCH(3,GUTS!AK1569:'GUTS'!BI1569,0)),"")</f>
        <v/>
      </c>
      <c r="G1568" s="127" t="str">
        <f>IFERROR(INDEX(GUTS!AJ1569:'GUTS'!BH1569,MATCH(3,GUTS!AK1569:'GUTS'!BI1569,0)),"")</f>
        <v/>
      </c>
      <c r="H1568" s="127" t="str">
        <f>IFERROR(INDEX(GUTS!AI1569:'GUTS'!BH1569,MATCH(4,GUTS!AK1569:'GUTS'!BI1569,0)),"")</f>
        <v/>
      </c>
      <c r="I1568" s="127" t="str">
        <f>IFERROR(INDEX(GUTS!AJ1569:'GUTS'!BH1569,MATCH(4,GUTS!AK1569:'GUTS'!BI1569,0)),"")</f>
        <v/>
      </c>
      <c r="J1568" s="127" t="str">
        <f>IFERROR(INDEX(GUTS!AI1569:'GUTS'!BH1569,MATCH(5,GUTS!AK1569:'GUTS'!BI1569,0)),"")</f>
        <v/>
      </c>
      <c r="K1568" s="127" t="str">
        <f>IFERROR(INDEX(GUTS!AJ1569:'GUTS'!BH1569,MATCH(5,GUTS!AK1569:'GUTS'!BI1569,0)),"")</f>
        <v/>
      </c>
      <c r="L1568" s="127" t="str">
        <f>IFERROR(INDEX(GUTS!AI1569:'GUTS'!BH1569,MATCH(6,GUTS!AK1569:'GUTS'!BI1569,0)),"")</f>
        <v/>
      </c>
      <c r="M1568" s="127" t="str">
        <f>IFERROR(INDEX(GUTS!AJ1569:'GUTS'!BH1569,MATCH(6,GUTS!AK1569:'GUTS'!BI1569,0)),"")</f>
        <v/>
      </c>
      <c r="N1568" s="127">
        <f>Audit!X334</f>
        <v>0</v>
      </c>
      <c r="O1568" s="127">
        <f>Audit!K334</f>
        <v>0</v>
      </c>
      <c r="P1568" s="127">
        <f>Audit!L334</f>
        <v>0</v>
      </c>
    </row>
    <row r="1569" spans="1:16" hidden="1">
      <c r="A1569" s="127">
        <f>Audit!A335</f>
        <v>0</v>
      </c>
      <c r="B1569" s="127" t="str">
        <f>IFERROR(INDEX(GUTS!AI1570:'GUTS'!BH1570,MATCH(1,GUTS!AK1570:'GUTS'!BI1570,0)),"")</f>
        <v/>
      </c>
      <c r="C1569" s="127" t="str">
        <f>IFERROR(INDEX(GUTS!AJ1570:'GUTS'!BH1570,MATCH(1,GUTS!AK1570:'GUTS'!BI1570,0)),"")</f>
        <v/>
      </c>
      <c r="D1569" s="127" t="str">
        <f>IFERROR(INDEX(GUTS!AI1570:'GUTS'!BH1570,MATCH(2,GUTS!AK1570:'GUTS'!BI1570,0)),"")</f>
        <v/>
      </c>
      <c r="E1569" s="127" t="str">
        <f>IFERROR(INDEX(GUTS!AJ1570:'GUTS'!BH1570,MATCH(2,GUTS!AK1570:'GUTS'!BI1570,0)),"")</f>
        <v/>
      </c>
      <c r="F1569" s="127" t="str">
        <f>IFERROR(INDEX(GUTS!AI1570:'GUTS'!BH1570,MATCH(3,GUTS!AK1570:'GUTS'!BI1570,0)),"")</f>
        <v/>
      </c>
      <c r="G1569" s="127" t="str">
        <f>IFERROR(INDEX(GUTS!AJ1570:'GUTS'!BH1570,MATCH(3,GUTS!AK1570:'GUTS'!BI1570,0)),"")</f>
        <v/>
      </c>
      <c r="H1569" s="127" t="str">
        <f>IFERROR(INDEX(GUTS!AI1570:'GUTS'!BH1570,MATCH(4,GUTS!AK1570:'GUTS'!BI1570,0)),"")</f>
        <v/>
      </c>
      <c r="I1569" s="127" t="str">
        <f>IFERROR(INDEX(GUTS!AJ1570:'GUTS'!BH1570,MATCH(4,GUTS!AK1570:'GUTS'!BI1570,0)),"")</f>
        <v/>
      </c>
      <c r="J1569" s="127" t="str">
        <f>IFERROR(INDEX(GUTS!AI1570:'GUTS'!BH1570,MATCH(5,GUTS!AK1570:'GUTS'!BI1570,0)),"")</f>
        <v/>
      </c>
      <c r="K1569" s="127" t="str">
        <f>IFERROR(INDEX(GUTS!AJ1570:'GUTS'!BH1570,MATCH(5,GUTS!AK1570:'GUTS'!BI1570,0)),"")</f>
        <v/>
      </c>
      <c r="L1569" s="127" t="str">
        <f>IFERROR(INDEX(GUTS!AI1570:'GUTS'!BH1570,MATCH(6,GUTS!AK1570:'GUTS'!BI1570,0)),"")</f>
        <v/>
      </c>
      <c r="M1569" s="127" t="str">
        <f>IFERROR(INDEX(GUTS!AJ1570:'GUTS'!BH1570,MATCH(6,GUTS!AK1570:'GUTS'!BI1570,0)),"")</f>
        <v/>
      </c>
      <c r="N1569" s="127">
        <f>Audit!X335</f>
        <v>0</v>
      </c>
      <c r="O1569" s="127">
        <f>Audit!K335</f>
        <v>0</v>
      </c>
      <c r="P1569" s="127">
        <f>Audit!L335</f>
        <v>0</v>
      </c>
    </row>
    <row r="1570" spans="1:16" hidden="1">
      <c r="A1570" s="127">
        <f>Audit!A336</f>
        <v>0</v>
      </c>
      <c r="B1570" s="127" t="str">
        <f>IFERROR(INDEX(GUTS!AI1571:'GUTS'!BH1571,MATCH(1,GUTS!AK1571:'GUTS'!BI1571,0)),"")</f>
        <v/>
      </c>
      <c r="C1570" s="127" t="str">
        <f>IFERROR(INDEX(GUTS!AJ1571:'GUTS'!BH1571,MATCH(1,GUTS!AK1571:'GUTS'!BI1571,0)),"")</f>
        <v/>
      </c>
      <c r="D1570" s="127" t="str">
        <f>IFERROR(INDEX(GUTS!AI1571:'GUTS'!BH1571,MATCH(2,GUTS!AK1571:'GUTS'!BI1571,0)),"")</f>
        <v/>
      </c>
      <c r="E1570" s="127" t="str">
        <f>IFERROR(INDEX(GUTS!AJ1571:'GUTS'!BH1571,MATCH(2,GUTS!AK1571:'GUTS'!BI1571,0)),"")</f>
        <v/>
      </c>
      <c r="F1570" s="127" t="str">
        <f>IFERROR(INDEX(GUTS!AI1571:'GUTS'!BH1571,MATCH(3,GUTS!AK1571:'GUTS'!BI1571,0)),"")</f>
        <v/>
      </c>
      <c r="G1570" s="127" t="str">
        <f>IFERROR(INDEX(GUTS!AJ1571:'GUTS'!BH1571,MATCH(3,GUTS!AK1571:'GUTS'!BI1571,0)),"")</f>
        <v/>
      </c>
      <c r="H1570" s="127" t="str">
        <f>IFERROR(INDEX(GUTS!AI1571:'GUTS'!BH1571,MATCH(4,GUTS!AK1571:'GUTS'!BI1571,0)),"")</f>
        <v/>
      </c>
      <c r="I1570" s="127" t="str">
        <f>IFERROR(INDEX(GUTS!AJ1571:'GUTS'!BH1571,MATCH(4,GUTS!AK1571:'GUTS'!BI1571,0)),"")</f>
        <v/>
      </c>
      <c r="J1570" s="127" t="str">
        <f>IFERROR(INDEX(GUTS!AI1571:'GUTS'!BH1571,MATCH(5,GUTS!AK1571:'GUTS'!BI1571,0)),"")</f>
        <v/>
      </c>
      <c r="K1570" s="127" t="str">
        <f>IFERROR(INDEX(GUTS!AJ1571:'GUTS'!BH1571,MATCH(5,GUTS!AK1571:'GUTS'!BI1571,0)),"")</f>
        <v/>
      </c>
      <c r="L1570" s="127" t="str">
        <f>IFERROR(INDEX(GUTS!AI1571:'GUTS'!BH1571,MATCH(6,GUTS!AK1571:'GUTS'!BI1571,0)),"")</f>
        <v/>
      </c>
      <c r="M1570" s="127" t="str">
        <f>IFERROR(INDEX(GUTS!AJ1571:'GUTS'!BH1571,MATCH(6,GUTS!AK1571:'GUTS'!BI1571,0)),"")</f>
        <v/>
      </c>
      <c r="N1570" s="127">
        <f>Audit!X336</f>
        <v>0</v>
      </c>
      <c r="O1570" s="127">
        <f>Audit!K336</f>
        <v>0</v>
      </c>
      <c r="P1570" s="127">
        <f>Audit!L336</f>
        <v>0</v>
      </c>
    </row>
    <row r="1571" spans="1:16" hidden="1">
      <c r="A1571" s="127">
        <f>Audit!A337</f>
        <v>0</v>
      </c>
      <c r="B1571" s="127" t="str">
        <f>IFERROR(INDEX(GUTS!AI1572:'GUTS'!BH1572,MATCH(1,GUTS!AK1572:'GUTS'!BI1572,0)),"")</f>
        <v/>
      </c>
      <c r="C1571" s="127" t="str">
        <f>IFERROR(INDEX(GUTS!AJ1572:'GUTS'!BH1572,MATCH(1,GUTS!AK1572:'GUTS'!BI1572,0)),"")</f>
        <v/>
      </c>
      <c r="D1571" s="127" t="str">
        <f>IFERROR(INDEX(GUTS!AI1572:'GUTS'!BH1572,MATCH(2,GUTS!AK1572:'GUTS'!BI1572,0)),"")</f>
        <v/>
      </c>
      <c r="E1571" s="127" t="str">
        <f>IFERROR(INDEX(GUTS!AJ1572:'GUTS'!BH1572,MATCH(2,GUTS!AK1572:'GUTS'!BI1572,0)),"")</f>
        <v/>
      </c>
      <c r="F1571" s="127" t="str">
        <f>IFERROR(INDEX(GUTS!AI1572:'GUTS'!BH1572,MATCH(3,GUTS!AK1572:'GUTS'!BI1572,0)),"")</f>
        <v/>
      </c>
      <c r="G1571" s="127" t="str">
        <f>IFERROR(INDEX(GUTS!AJ1572:'GUTS'!BH1572,MATCH(3,GUTS!AK1572:'GUTS'!BI1572,0)),"")</f>
        <v/>
      </c>
      <c r="H1571" s="127" t="str">
        <f>IFERROR(INDEX(GUTS!AI1572:'GUTS'!BH1572,MATCH(4,GUTS!AK1572:'GUTS'!BI1572,0)),"")</f>
        <v/>
      </c>
      <c r="I1571" s="127" t="str">
        <f>IFERROR(INDEX(GUTS!AJ1572:'GUTS'!BH1572,MATCH(4,GUTS!AK1572:'GUTS'!BI1572,0)),"")</f>
        <v/>
      </c>
      <c r="J1571" s="127" t="str">
        <f>IFERROR(INDEX(GUTS!AI1572:'GUTS'!BH1572,MATCH(5,GUTS!AK1572:'GUTS'!BI1572,0)),"")</f>
        <v/>
      </c>
      <c r="K1571" s="127" t="str">
        <f>IFERROR(INDEX(GUTS!AJ1572:'GUTS'!BH1572,MATCH(5,GUTS!AK1572:'GUTS'!BI1572,0)),"")</f>
        <v/>
      </c>
      <c r="L1571" s="127" t="str">
        <f>IFERROR(INDEX(GUTS!AI1572:'GUTS'!BH1572,MATCH(6,GUTS!AK1572:'GUTS'!BI1572,0)),"")</f>
        <v/>
      </c>
      <c r="M1571" s="127" t="str">
        <f>IFERROR(INDEX(GUTS!AJ1572:'GUTS'!BH1572,MATCH(6,GUTS!AK1572:'GUTS'!BI1572,0)),"")</f>
        <v/>
      </c>
      <c r="N1571" s="127">
        <f>Audit!X337</f>
        <v>0</v>
      </c>
      <c r="O1571" s="127">
        <f>Audit!K337</f>
        <v>0</v>
      </c>
      <c r="P1571" s="127">
        <f>Audit!L337</f>
        <v>0</v>
      </c>
    </row>
    <row r="1572" spans="1:16" hidden="1">
      <c r="A1572" s="127">
        <f>Audit!A338</f>
        <v>0</v>
      </c>
      <c r="B1572" s="127" t="str">
        <f>IFERROR(INDEX(GUTS!AI1573:'GUTS'!BH1573,MATCH(1,GUTS!AK1573:'GUTS'!BI1573,0)),"")</f>
        <v/>
      </c>
      <c r="C1572" s="127" t="str">
        <f>IFERROR(INDEX(GUTS!AJ1573:'GUTS'!BH1573,MATCH(1,GUTS!AK1573:'GUTS'!BI1573,0)),"")</f>
        <v/>
      </c>
      <c r="D1572" s="127" t="str">
        <f>IFERROR(INDEX(GUTS!AI1573:'GUTS'!BH1573,MATCH(2,GUTS!AK1573:'GUTS'!BI1573,0)),"")</f>
        <v/>
      </c>
      <c r="E1572" s="127" t="str">
        <f>IFERROR(INDEX(GUTS!AJ1573:'GUTS'!BH1573,MATCH(2,GUTS!AK1573:'GUTS'!BI1573,0)),"")</f>
        <v/>
      </c>
      <c r="F1572" s="127" t="str">
        <f>IFERROR(INDEX(GUTS!AI1573:'GUTS'!BH1573,MATCH(3,GUTS!AK1573:'GUTS'!BI1573,0)),"")</f>
        <v/>
      </c>
      <c r="G1572" s="127" t="str">
        <f>IFERROR(INDEX(GUTS!AJ1573:'GUTS'!BH1573,MATCH(3,GUTS!AK1573:'GUTS'!BI1573,0)),"")</f>
        <v/>
      </c>
      <c r="H1572" s="127" t="str">
        <f>IFERROR(INDEX(GUTS!AI1573:'GUTS'!BH1573,MATCH(4,GUTS!AK1573:'GUTS'!BI1573,0)),"")</f>
        <v/>
      </c>
      <c r="I1572" s="127" t="str">
        <f>IFERROR(INDEX(GUTS!AJ1573:'GUTS'!BH1573,MATCH(4,GUTS!AK1573:'GUTS'!BI1573,0)),"")</f>
        <v/>
      </c>
      <c r="J1572" s="127" t="str">
        <f>IFERROR(INDEX(GUTS!AI1573:'GUTS'!BH1573,MATCH(5,GUTS!AK1573:'GUTS'!BI1573,0)),"")</f>
        <v/>
      </c>
      <c r="K1572" s="127" t="str">
        <f>IFERROR(INDEX(GUTS!AJ1573:'GUTS'!BH1573,MATCH(5,GUTS!AK1573:'GUTS'!BI1573,0)),"")</f>
        <v/>
      </c>
      <c r="L1572" s="127" t="str">
        <f>IFERROR(INDEX(GUTS!AI1573:'GUTS'!BH1573,MATCH(6,GUTS!AK1573:'GUTS'!BI1573,0)),"")</f>
        <v/>
      </c>
      <c r="M1572" s="127" t="str">
        <f>IFERROR(INDEX(GUTS!AJ1573:'GUTS'!BH1573,MATCH(6,GUTS!AK1573:'GUTS'!BI1573,0)),"")</f>
        <v/>
      </c>
      <c r="N1572" s="127">
        <f>Audit!X338</f>
        <v>0</v>
      </c>
      <c r="O1572" s="127">
        <f>Audit!K338</f>
        <v>0</v>
      </c>
      <c r="P1572" s="127">
        <f>Audit!L338</f>
        <v>0</v>
      </c>
    </row>
    <row r="1573" spans="1:16" hidden="1">
      <c r="A1573" s="127">
        <f>Audit!A339</f>
        <v>0</v>
      </c>
      <c r="B1573" s="127" t="str">
        <f>IFERROR(INDEX(GUTS!AI1574:'GUTS'!BH1574,MATCH(1,GUTS!AK1574:'GUTS'!BI1574,0)),"")</f>
        <v/>
      </c>
      <c r="C1573" s="127" t="str">
        <f>IFERROR(INDEX(GUTS!AJ1574:'GUTS'!BH1574,MATCH(1,GUTS!AK1574:'GUTS'!BI1574,0)),"")</f>
        <v/>
      </c>
      <c r="D1573" s="127" t="str">
        <f>IFERROR(INDEX(GUTS!AI1574:'GUTS'!BH1574,MATCH(2,GUTS!AK1574:'GUTS'!BI1574,0)),"")</f>
        <v/>
      </c>
      <c r="E1573" s="127" t="str">
        <f>IFERROR(INDEX(GUTS!AJ1574:'GUTS'!BH1574,MATCH(2,GUTS!AK1574:'GUTS'!BI1574,0)),"")</f>
        <v/>
      </c>
      <c r="F1573" s="127" t="str">
        <f>IFERROR(INDEX(GUTS!AI1574:'GUTS'!BH1574,MATCH(3,GUTS!AK1574:'GUTS'!BI1574,0)),"")</f>
        <v/>
      </c>
      <c r="G1573" s="127" t="str">
        <f>IFERROR(INDEX(GUTS!AJ1574:'GUTS'!BH1574,MATCH(3,GUTS!AK1574:'GUTS'!BI1574,0)),"")</f>
        <v/>
      </c>
      <c r="H1573" s="127" t="str">
        <f>IFERROR(INDEX(GUTS!AI1574:'GUTS'!BH1574,MATCH(4,GUTS!AK1574:'GUTS'!BI1574,0)),"")</f>
        <v/>
      </c>
      <c r="I1573" s="127" t="str">
        <f>IFERROR(INDEX(GUTS!AJ1574:'GUTS'!BH1574,MATCH(4,GUTS!AK1574:'GUTS'!BI1574,0)),"")</f>
        <v/>
      </c>
      <c r="J1573" s="127" t="str">
        <f>IFERROR(INDEX(GUTS!AI1574:'GUTS'!BH1574,MATCH(5,GUTS!AK1574:'GUTS'!BI1574,0)),"")</f>
        <v/>
      </c>
      <c r="K1573" s="127" t="str">
        <f>IFERROR(INDEX(GUTS!AJ1574:'GUTS'!BH1574,MATCH(5,GUTS!AK1574:'GUTS'!BI1574,0)),"")</f>
        <v/>
      </c>
      <c r="L1573" s="127" t="str">
        <f>IFERROR(INDEX(GUTS!AI1574:'GUTS'!BH1574,MATCH(6,GUTS!AK1574:'GUTS'!BI1574,0)),"")</f>
        <v/>
      </c>
      <c r="M1573" s="127" t="str">
        <f>IFERROR(INDEX(GUTS!AJ1574:'GUTS'!BH1574,MATCH(6,GUTS!AK1574:'GUTS'!BI1574,0)),"")</f>
        <v/>
      </c>
      <c r="N1573" s="127">
        <f>Audit!X339</f>
        <v>0</v>
      </c>
      <c r="O1573" s="127">
        <f>Audit!K339</f>
        <v>0</v>
      </c>
      <c r="P1573" s="127">
        <f>Audit!L339</f>
        <v>0</v>
      </c>
    </row>
    <row r="1574" spans="1:16" hidden="1">
      <c r="A1574" s="127">
        <f>Audit!A340</f>
        <v>0</v>
      </c>
      <c r="B1574" s="127" t="str">
        <f>IFERROR(INDEX(GUTS!AI1575:'GUTS'!BH1575,MATCH(1,GUTS!AK1575:'GUTS'!BI1575,0)),"")</f>
        <v/>
      </c>
      <c r="C1574" s="127" t="str">
        <f>IFERROR(INDEX(GUTS!AJ1575:'GUTS'!BH1575,MATCH(1,GUTS!AK1575:'GUTS'!BI1575,0)),"")</f>
        <v/>
      </c>
      <c r="D1574" s="127" t="str">
        <f>IFERROR(INDEX(GUTS!AI1575:'GUTS'!BH1575,MATCH(2,GUTS!AK1575:'GUTS'!BI1575,0)),"")</f>
        <v/>
      </c>
      <c r="E1574" s="127" t="str">
        <f>IFERROR(INDEX(GUTS!AJ1575:'GUTS'!BH1575,MATCH(2,GUTS!AK1575:'GUTS'!BI1575,0)),"")</f>
        <v/>
      </c>
      <c r="F1574" s="127" t="str">
        <f>IFERROR(INDEX(GUTS!AI1575:'GUTS'!BH1575,MATCH(3,GUTS!AK1575:'GUTS'!BI1575,0)),"")</f>
        <v/>
      </c>
      <c r="G1574" s="127" t="str">
        <f>IFERROR(INDEX(GUTS!AJ1575:'GUTS'!BH1575,MATCH(3,GUTS!AK1575:'GUTS'!BI1575,0)),"")</f>
        <v/>
      </c>
      <c r="H1574" s="127" t="str">
        <f>IFERROR(INDEX(GUTS!AI1575:'GUTS'!BH1575,MATCH(4,GUTS!AK1575:'GUTS'!BI1575,0)),"")</f>
        <v/>
      </c>
      <c r="I1574" s="127" t="str">
        <f>IFERROR(INDEX(GUTS!AJ1575:'GUTS'!BH1575,MATCH(4,GUTS!AK1575:'GUTS'!BI1575,0)),"")</f>
        <v/>
      </c>
      <c r="J1574" s="127" t="str">
        <f>IFERROR(INDEX(GUTS!AI1575:'GUTS'!BH1575,MATCH(5,GUTS!AK1575:'GUTS'!BI1575,0)),"")</f>
        <v/>
      </c>
      <c r="K1574" s="127" t="str">
        <f>IFERROR(INDEX(GUTS!AJ1575:'GUTS'!BH1575,MATCH(5,GUTS!AK1575:'GUTS'!BI1575,0)),"")</f>
        <v/>
      </c>
      <c r="L1574" s="127" t="str">
        <f>IFERROR(INDEX(GUTS!AI1575:'GUTS'!BH1575,MATCH(6,GUTS!AK1575:'GUTS'!BI1575,0)),"")</f>
        <v/>
      </c>
      <c r="M1574" s="127" t="str">
        <f>IFERROR(INDEX(GUTS!AJ1575:'GUTS'!BH1575,MATCH(6,GUTS!AK1575:'GUTS'!BI1575,0)),"")</f>
        <v/>
      </c>
      <c r="N1574" s="127">
        <f>Audit!X340</f>
        <v>0</v>
      </c>
      <c r="O1574" s="127">
        <f>Audit!K340</f>
        <v>0</v>
      </c>
      <c r="P1574" s="127">
        <f>Audit!L340</f>
        <v>0</v>
      </c>
    </row>
    <row r="1575" spans="1:16" hidden="1">
      <c r="A1575" s="127">
        <f>Audit!A341</f>
        <v>0</v>
      </c>
      <c r="B1575" s="127" t="str">
        <f>IFERROR(INDEX(GUTS!AI1576:'GUTS'!BH1576,MATCH(1,GUTS!AK1576:'GUTS'!BI1576,0)),"")</f>
        <v/>
      </c>
      <c r="C1575" s="127" t="str">
        <f>IFERROR(INDEX(GUTS!AJ1576:'GUTS'!BH1576,MATCH(1,GUTS!AK1576:'GUTS'!BI1576,0)),"")</f>
        <v/>
      </c>
      <c r="D1575" s="127" t="str">
        <f>IFERROR(INDEX(GUTS!AI1576:'GUTS'!BH1576,MATCH(2,GUTS!AK1576:'GUTS'!BI1576,0)),"")</f>
        <v/>
      </c>
      <c r="E1575" s="127" t="str">
        <f>IFERROR(INDEX(GUTS!AJ1576:'GUTS'!BH1576,MATCH(2,GUTS!AK1576:'GUTS'!BI1576,0)),"")</f>
        <v/>
      </c>
      <c r="F1575" s="127" t="str">
        <f>IFERROR(INDEX(GUTS!AI1576:'GUTS'!BH1576,MATCH(3,GUTS!AK1576:'GUTS'!BI1576,0)),"")</f>
        <v/>
      </c>
      <c r="G1575" s="127" t="str">
        <f>IFERROR(INDEX(GUTS!AJ1576:'GUTS'!BH1576,MATCH(3,GUTS!AK1576:'GUTS'!BI1576,0)),"")</f>
        <v/>
      </c>
      <c r="H1575" s="127" t="str">
        <f>IFERROR(INDEX(GUTS!AI1576:'GUTS'!BH1576,MATCH(4,GUTS!AK1576:'GUTS'!BI1576,0)),"")</f>
        <v/>
      </c>
      <c r="I1575" s="127" t="str">
        <f>IFERROR(INDEX(GUTS!AJ1576:'GUTS'!BH1576,MATCH(4,GUTS!AK1576:'GUTS'!BI1576,0)),"")</f>
        <v/>
      </c>
      <c r="J1575" s="127" t="str">
        <f>IFERROR(INDEX(GUTS!AI1576:'GUTS'!BH1576,MATCH(5,GUTS!AK1576:'GUTS'!BI1576,0)),"")</f>
        <v/>
      </c>
      <c r="K1575" s="127" t="str">
        <f>IFERROR(INDEX(GUTS!AJ1576:'GUTS'!BH1576,MATCH(5,GUTS!AK1576:'GUTS'!BI1576,0)),"")</f>
        <v/>
      </c>
      <c r="L1575" s="127" t="str">
        <f>IFERROR(INDEX(GUTS!AI1576:'GUTS'!BH1576,MATCH(6,GUTS!AK1576:'GUTS'!BI1576,0)),"")</f>
        <v/>
      </c>
      <c r="M1575" s="127" t="str">
        <f>IFERROR(INDEX(GUTS!AJ1576:'GUTS'!BH1576,MATCH(6,GUTS!AK1576:'GUTS'!BI1576,0)),"")</f>
        <v/>
      </c>
      <c r="N1575" s="127">
        <f>Audit!X341</f>
        <v>0</v>
      </c>
      <c r="O1575" s="127">
        <f>Audit!K341</f>
        <v>0</v>
      </c>
      <c r="P1575" s="127">
        <f>Audit!L341</f>
        <v>0</v>
      </c>
    </row>
    <row r="1576" spans="1:16" hidden="1">
      <c r="A1576" s="127">
        <f>Audit!A342</f>
        <v>0</v>
      </c>
      <c r="B1576" s="127" t="str">
        <f>IFERROR(INDEX(GUTS!AI1577:'GUTS'!BH1577,MATCH(1,GUTS!AK1577:'GUTS'!BI1577,0)),"")</f>
        <v/>
      </c>
      <c r="C1576" s="127" t="str">
        <f>IFERROR(INDEX(GUTS!AJ1577:'GUTS'!BH1577,MATCH(1,GUTS!AK1577:'GUTS'!BI1577,0)),"")</f>
        <v/>
      </c>
      <c r="D1576" s="127" t="str">
        <f>IFERROR(INDEX(GUTS!AI1577:'GUTS'!BH1577,MATCH(2,GUTS!AK1577:'GUTS'!BI1577,0)),"")</f>
        <v/>
      </c>
      <c r="E1576" s="127" t="str">
        <f>IFERROR(INDEX(GUTS!AJ1577:'GUTS'!BH1577,MATCH(2,GUTS!AK1577:'GUTS'!BI1577,0)),"")</f>
        <v/>
      </c>
      <c r="F1576" s="127" t="str">
        <f>IFERROR(INDEX(GUTS!AI1577:'GUTS'!BH1577,MATCH(3,GUTS!AK1577:'GUTS'!BI1577,0)),"")</f>
        <v/>
      </c>
      <c r="G1576" s="127" t="str">
        <f>IFERROR(INDEX(GUTS!AJ1577:'GUTS'!BH1577,MATCH(3,GUTS!AK1577:'GUTS'!BI1577,0)),"")</f>
        <v/>
      </c>
      <c r="H1576" s="127" t="str">
        <f>IFERROR(INDEX(GUTS!AI1577:'GUTS'!BH1577,MATCH(4,GUTS!AK1577:'GUTS'!BI1577,0)),"")</f>
        <v/>
      </c>
      <c r="I1576" s="127" t="str">
        <f>IFERROR(INDEX(GUTS!AJ1577:'GUTS'!BH1577,MATCH(4,GUTS!AK1577:'GUTS'!BI1577,0)),"")</f>
        <v/>
      </c>
      <c r="J1576" s="127" t="str">
        <f>IFERROR(INDEX(GUTS!AI1577:'GUTS'!BH1577,MATCH(5,GUTS!AK1577:'GUTS'!BI1577,0)),"")</f>
        <v/>
      </c>
      <c r="K1576" s="127" t="str">
        <f>IFERROR(INDEX(GUTS!AJ1577:'GUTS'!BH1577,MATCH(5,GUTS!AK1577:'GUTS'!BI1577,0)),"")</f>
        <v/>
      </c>
      <c r="L1576" s="127" t="str">
        <f>IFERROR(INDEX(GUTS!AI1577:'GUTS'!BH1577,MATCH(6,GUTS!AK1577:'GUTS'!BI1577,0)),"")</f>
        <v/>
      </c>
      <c r="M1576" s="127" t="str">
        <f>IFERROR(INDEX(GUTS!AJ1577:'GUTS'!BH1577,MATCH(6,GUTS!AK1577:'GUTS'!BI1577,0)),"")</f>
        <v/>
      </c>
      <c r="N1576" s="127">
        <f>Audit!X342</f>
        <v>0</v>
      </c>
      <c r="O1576" s="127">
        <f>Audit!K342</f>
        <v>0</v>
      </c>
      <c r="P1576" s="127">
        <f>Audit!L342</f>
        <v>0</v>
      </c>
    </row>
    <row r="1577" spans="1:16" hidden="1">
      <c r="A1577" s="127">
        <f>Audit!A343</f>
        <v>0</v>
      </c>
      <c r="B1577" s="127" t="str">
        <f>IFERROR(INDEX(GUTS!AI1578:'GUTS'!BH1578,MATCH(1,GUTS!AK1578:'GUTS'!BI1578,0)),"")</f>
        <v/>
      </c>
      <c r="C1577" s="127" t="str">
        <f>IFERROR(INDEX(GUTS!AJ1578:'GUTS'!BH1578,MATCH(1,GUTS!AK1578:'GUTS'!BI1578,0)),"")</f>
        <v/>
      </c>
      <c r="D1577" s="127" t="str">
        <f>IFERROR(INDEX(GUTS!AI1578:'GUTS'!BH1578,MATCH(2,GUTS!AK1578:'GUTS'!BI1578,0)),"")</f>
        <v/>
      </c>
      <c r="E1577" s="127" t="str">
        <f>IFERROR(INDEX(GUTS!AJ1578:'GUTS'!BH1578,MATCH(2,GUTS!AK1578:'GUTS'!BI1578,0)),"")</f>
        <v/>
      </c>
      <c r="F1577" s="127" t="str">
        <f>IFERROR(INDEX(GUTS!AI1578:'GUTS'!BH1578,MATCH(3,GUTS!AK1578:'GUTS'!BI1578,0)),"")</f>
        <v/>
      </c>
      <c r="G1577" s="127" t="str">
        <f>IFERROR(INDEX(GUTS!AJ1578:'GUTS'!BH1578,MATCH(3,GUTS!AK1578:'GUTS'!BI1578,0)),"")</f>
        <v/>
      </c>
      <c r="H1577" s="127" t="str">
        <f>IFERROR(INDEX(GUTS!AI1578:'GUTS'!BH1578,MATCH(4,GUTS!AK1578:'GUTS'!BI1578,0)),"")</f>
        <v/>
      </c>
      <c r="I1577" s="127" t="str">
        <f>IFERROR(INDEX(GUTS!AJ1578:'GUTS'!BH1578,MATCH(4,GUTS!AK1578:'GUTS'!BI1578,0)),"")</f>
        <v/>
      </c>
      <c r="J1577" s="127" t="str">
        <f>IFERROR(INDEX(GUTS!AI1578:'GUTS'!BH1578,MATCH(5,GUTS!AK1578:'GUTS'!BI1578,0)),"")</f>
        <v/>
      </c>
      <c r="K1577" s="127" t="str">
        <f>IFERROR(INDEX(GUTS!AJ1578:'GUTS'!BH1578,MATCH(5,GUTS!AK1578:'GUTS'!BI1578,0)),"")</f>
        <v/>
      </c>
      <c r="L1577" s="127" t="str">
        <f>IFERROR(INDEX(GUTS!AI1578:'GUTS'!BH1578,MATCH(6,GUTS!AK1578:'GUTS'!BI1578,0)),"")</f>
        <v/>
      </c>
      <c r="M1577" s="127" t="str">
        <f>IFERROR(INDEX(GUTS!AJ1578:'GUTS'!BH1578,MATCH(6,GUTS!AK1578:'GUTS'!BI1578,0)),"")</f>
        <v/>
      </c>
      <c r="N1577" s="127">
        <f>Audit!X343</f>
        <v>0</v>
      </c>
      <c r="O1577" s="127">
        <f>Audit!K343</f>
        <v>0</v>
      </c>
      <c r="P1577" s="127">
        <f>Audit!L343</f>
        <v>0</v>
      </c>
    </row>
    <row r="1578" spans="1:16" hidden="1">
      <c r="A1578" s="127">
        <f>Audit!A344</f>
        <v>0</v>
      </c>
      <c r="B1578" s="127" t="str">
        <f>IFERROR(INDEX(GUTS!AI1579:'GUTS'!BH1579,MATCH(1,GUTS!AK1579:'GUTS'!BI1579,0)),"")</f>
        <v/>
      </c>
      <c r="C1578" s="127" t="str">
        <f>IFERROR(INDEX(GUTS!AJ1579:'GUTS'!BH1579,MATCH(1,GUTS!AK1579:'GUTS'!BI1579,0)),"")</f>
        <v/>
      </c>
      <c r="D1578" s="127" t="str">
        <f>IFERROR(INDEX(GUTS!AI1579:'GUTS'!BH1579,MATCH(2,GUTS!AK1579:'GUTS'!BI1579,0)),"")</f>
        <v/>
      </c>
      <c r="E1578" s="127" t="str">
        <f>IFERROR(INDEX(GUTS!AJ1579:'GUTS'!BH1579,MATCH(2,GUTS!AK1579:'GUTS'!BI1579,0)),"")</f>
        <v/>
      </c>
      <c r="F1578" s="127" t="str">
        <f>IFERROR(INDEX(GUTS!AI1579:'GUTS'!BH1579,MATCH(3,GUTS!AK1579:'GUTS'!BI1579,0)),"")</f>
        <v/>
      </c>
      <c r="G1578" s="127" t="str">
        <f>IFERROR(INDEX(GUTS!AJ1579:'GUTS'!BH1579,MATCH(3,GUTS!AK1579:'GUTS'!BI1579,0)),"")</f>
        <v/>
      </c>
      <c r="H1578" s="127" t="str">
        <f>IFERROR(INDEX(GUTS!AI1579:'GUTS'!BH1579,MATCH(4,GUTS!AK1579:'GUTS'!BI1579,0)),"")</f>
        <v/>
      </c>
      <c r="I1578" s="127" t="str">
        <f>IFERROR(INDEX(GUTS!AJ1579:'GUTS'!BH1579,MATCH(4,GUTS!AK1579:'GUTS'!BI1579,0)),"")</f>
        <v/>
      </c>
      <c r="J1578" s="127" t="str">
        <f>IFERROR(INDEX(GUTS!AI1579:'GUTS'!BH1579,MATCH(5,GUTS!AK1579:'GUTS'!BI1579,0)),"")</f>
        <v/>
      </c>
      <c r="K1578" s="127" t="str">
        <f>IFERROR(INDEX(GUTS!AJ1579:'GUTS'!BH1579,MATCH(5,GUTS!AK1579:'GUTS'!BI1579,0)),"")</f>
        <v/>
      </c>
      <c r="L1578" s="127" t="str">
        <f>IFERROR(INDEX(GUTS!AI1579:'GUTS'!BH1579,MATCH(6,GUTS!AK1579:'GUTS'!BI1579,0)),"")</f>
        <v/>
      </c>
      <c r="M1578" s="127" t="str">
        <f>IFERROR(INDEX(GUTS!AJ1579:'GUTS'!BH1579,MATCH(6,GUTS!AK1579:'GUTS'!BI1579,0)),"")</f>
        <v/>
      </c>
      <c r="N1578" s="127">
        <f>Audit!X344</f>
        <v>0</v>
      </c>
      <c r="O1578" s="127">
        <f>Audit!K344</f>
        <v>0</v>
      </c>
      <c r="P1578" s="127">
        <f>Audit!L344</f>
        <v>0</v>
      </c>
    </row>
    <row r="1579" spans="1:16" hidden="1">
      <c r="A1579" s="127">
        <f>Audit!A345</f>
        <v>0</v>
      </c>
      <c r="B1579" s="127" t="str">
        <f>IFERROR(INDEX(GUTS!AI1580:'GUTS'!BH1580,MATCH(1,GUTS!AK1580:'GUTS'!BI1580,0)),"")</f>
        <v/>
      </c>
      <c r="C1579" s="127" t="str">
        <f>IFERROR(INDEX(GUTS!AJ1580:'GUTS'!BH1580,MATCH(1,GUTS!AK1580:'GUTS'!BI1580,0)),"")</f>
        <v/>
      </c>
      <c r="D1579" s="127" t="str">
        <f>IFERROR(INDEX(GUTS!AI1580:'GUTS'!BH1580,MATCH(2,GUTS!AK1580:'GUTS'!BI1580,0)),"")</f>
        <v/>
      </c>
      <c r="E1579" s="127" t="str">
        <f>IFERROR(INDEX(GUTS!AJ1580:'GUTS'!BH1580,MATCH(2,GUTS!AK1580:'GUTS'!BI1580,0)),"")</f>
        <v/>
      </c>
      <c r="F1579" s="127" t="str">
        <f>IFERROR(INDEX(GUTS!AI1580:'GUTS'!BH1580,MATCH(3,GUTS!AK1580:'GUTS'!BI1580,0)),"")</f>
        <v/>
      </c>
      <c r="G1579" s="127" t="str">
        <f>IFERROR(INDEX(GUTS!AJ1580:'GUTS'!BH1580,MATCH(3,GUTS!AK1580:'GUTS'!BI1580,0)),"")</f>
        <v/>
      </c>
      <c r="H1579" s="127" t="str">
        <f>IFERROR(INDEX(GUTS!AI1580:'GUTS'!BH1580,MATCH(4,GUTS!AK1580:'GUTS'!BI1580,0)),"")</f>
        <v/>
      </c>
      <c r="I1579" s="127" t="str">
        <f>IFERROR(INDEX(GUTS!AJ1580:'GUTS'!BH1580,MATCH(4,GUTS!AK1580:'GUTS'!BI1580,0)),"")</f>
        <v/>
      </c>
      <c r="J1579" s="127" t="str">
        <f>IFERROR(INDEX(GUTS!AI1580:'GUTS'!BH1580,MATCH(5,GUTS!AK1580:'GUTS'!BI1580,0)),"")</f>
        <v/>
      </c>
      <c r="K1579" s="127" t="str">
        <f>IFERROR(INDEX(GUTS!AJ1580:'GUTS'!BH1580,MATCH(5,GUTS!AK1580:'GUTS'!BI1580,0)),"")</f>
        <v/>
      </c>
      <c r="L1579" s="127" t="str">
        <f>IFERROR(INDEX(GUTS!AI1580:'GUTS'!BH1580,MATCH(6,GUTS!AK1580:'GUTS'!BI1580,0)),"")</f>
        <v/>
      </c>
      <c r="M1579" s="127" t="str">
        <f>IFERROR(INDEX(GUTS!AJ1580:'GUTS'!BH1580,MATCH(6,GUTS!AK1580:'GUTS'!BI1580,0)),"")</f>
        <v/>
      </c>
      <c r="N1579" s="127">
        <f>Audit!X345</f>
        <v>0</v>
      </c>
      <c r="O1579" s="127">
        <f>Audit!K345</f>
        <v>0</v>
      </c>
      <c r="P1579" s="127">
        <f>Audit!L345</f>
        <v>0</v>
      </c>
    </row>
    <row r="1580" spans="1:16" hidden="1">
      <c r="A1580" s="127">
        <f>Audit!A346</f>
        <v>0</v>
      </c>
      <c r="B1580" s="127" t="str">
        <f>IFERROR(INDEX(GUTS!AI1581:'GUTS'!BH1581,MATCH(1,GUTS!AK1581:'GUTS'!BI1581,0)),"")</f>
        <v/>
      </c>
      <c r="C1580" s="127" t="str">
        <f>IFERROR(INDEX(GUTS!AJ1581:'GUTS'!BH1581,MATCH(1,GUTS!AK1581:'GUTS'!BI1581,0)),"")</f>
        <v/>
      </c>
      <c r="D1580" s="127" t="str">
        <f>IFERROR(INDEX(GUTS!AI1581:'GUTS'!BH1581,MATCH(2,GUTS!AK1581:'GUTS'!BI1581,0)),"")</f>
        <v/>
      </c>
      <c r="E1580" s="127" t="str">
        <f>IFERROR(INDEX(GUTS!AJ1581:'GUTS'!BH1581,MATCH(2,GUTS!AK1581:'GUTS'!BI1581,0)),"")</f>
        <v/>
      </c>
      <c r="F1580" s="127" t="str">
        <f>IFERROR(INDEX(GUTS!AI1581:'GUTS'!BH1581,MATCH(3,GUTS!AK1581:'GUTS'!BI1581,0)),"")</f>
        <v/>
      </c>
      <c r="G1580" s="127" t="str">
        <f>IFERROR(INDEX(GUTS!AJ1581:'GUTS'!BH1581,MATCH(3,GUTS!AK1581:'GUTS'!BI1581,0)),"")</f>
        <v/>
      </c>
      <c r="H1580" s="127" t="str">
        <f>IFERROR(INDEX(GUTS!AI1581:'GUTS'!BH1581,MATCH(4,GUTS!AK1581:'GUTS'!BI1581,0)),"")</f>
        <v/>
      </c>
      <c r="I1580" s="127" t="str">
        <f>IFERROR(INDEX(GUTS!AJ1581:'GUTS'!BH1581,MATCH(4,GUTS!AK1581:'GUTS'!BI1581,0)),"")</f>
        <v/>
      </c>
      <c r="J1580" s="127" t="str">
        <f>IFERROR(INDEX(GUTS!AI1581:'GUTS'!BH1581,MATCH(5,GUTS!AK1581:'GUTS'!BI1581,0)),"")</f>
        <v/>
      </c>
      <c r="K1580" s="127" t="str">
        <f>IFERROR(INDEX(GUTS!AJ1581:'GUTS'!BH1581,MATCH(5,GUTS!AK1581:'GUTS'!BI1581,0)),"")</f>
        <v/>
      </c>
      <c r="L1580" s="127" t="str">
        <f>IFERROR(INDEX(GUTS!AI1581:'GUTS'!BH1581,MATCH(6,GUTS!AK1581:'GUTS'!BI1581,0)),"")</f>
        <v/>
      </c>
      <c r="M1580" s="127" t="str">
        <f>IFERROR(INDEX(GUTS!AJ1581:'GUTS'!BH1581,MATCH(6,GUTS!AK1581:'GUTS'!BI1581,0)),"")</f>
        <v/>
      </c>
      <c r="N1580" s="127">
        <f>Audit!X346</f>
        <v>0</v>
      </c>
      <c r="O1580" s="127">
        <f>Audit!K346</f>
        <v>0</v>
      </c>
      <c r="P1580" s="127">
        <f>Audit!L346</f>
        <v>0</v>
      </c>
    </row>
    <row r="1581" spans="1:16" hidden="1">
      <c r="A1581" s="127">
        <f>Audit!A347</f>
        <v>0</v>
      </c>
      <c r="B1581" s="127" t="str">
        <f>IFERROR(INDEX(GUTS!AI1582:'GUTS'!BH1582,MATCH(1,GUTS!AK1582:'GUTS'!BI1582,0)),"")</f>
        <v/>
      </c>
      <c r="C1581" s="127" t="str">
        <f>IFERROR(INDEX(GUTS!AJ1582:'GUTS'!BH1582,MATCH(1,GUTS!AK1582:'GUTS'!BI1582,0)),"")</f>
        <v/>
      </c>
      <c r="D1581" s="127" t="str">
        <f>IFERROR(INDEX(GUTS!AI1582:'GUTS'!BH1582,MATCH(2,GUTS!AK1582:'GUTS'!BI1582,0)),"")</f>
        <v/>
      </c>
      <c r="E1581" s="127" t="str">
        <f>IFERROR(INDEX(GUTS!AJ1582:'GUTS'!BH1582,MATCH(2,GUTS!AK1582:'GUTS'!BI1582,0)),"")</f>
        <v/>
      </c>
      <c r="F1581" s="127" t="str">
        <f>IFERROR(INDEX(GUTS!AI1582:'GUTS'!BH1582,MATCH(3,GUTS!AK1582:'GUTS'!BI1582,0)),"")</f>
        <v/>
      </c>
      <c r="G1581" s="127" t="str">
        <f>IFERROR(INDEX(GUTS!AJ1582:'GUTS'!BH1582,MATCH(3,GUTS!AK1582:'GUTS'!BI1582,0)),"")</f>
        <v/>
      </c>
      <c r="H1581" s="127" t="str">
        <f>IFERROR(INDEX(GUTS!AI1582:'GUTS'!BH1582,MATCH(4,GUTS!AK1582:'GUTS'!BI1582,0)),"")</f>
        <v/>
      </c>
      <c r="I1581" s="127" t="str">
        <f>IFERROR(INDEX(GUTS!AJ1582:'GUTS'!BH1582,MATCH(4,GUTS!AK1582:'GUTS'!BI1582,0)),"")</f>
        <v/>
      </c>
      <c r="J1581" s="127" t="str">
        <f>IFERROR(INDEX(GUTS!AI1582:'GUTS'!BH1582,MATCH(5,GUTS!AK1582:'GUTS'!BI1582,0)),"")</f>
        <v/>
      </c>
      <c r="K1581" s="127" t="str">
        <f>IFERROR(INDEX(GUTS!AJ1582:'GUTS'!BH1582,MATCH(5,GUTS!AK1582:'GUTS'!BI1582,0)),"")</f>
        <v/>
      </c>
      <c r="L1581" s="127" t="str">
        <f>IFERROR(INDEX(GUTS!AI1582:'GUTS'!BH1582,MATCH(6,GUTS!AK1582:'GUTS'!BI1582,0)),"")</f>
        <v/>
      </c>
      <c r="M1581" s="127" t="str">
        <f>IFERROR(INDEX(GUTS!AJ1582:'GUTS'!BH1582,MATCH(6,GUTS!AK1582:'GUTS'!BI1582,0)),"")</f>
        <v/>
      </c>
      <c r="N1581" s="127">
        <f>Audit!X347</f>
        <v>0</v>
      </c>
      <c r="O1581" s="127">
        <f>Audit!K347</f>
        <v>0</v>
      </c>
      <c r="P1581" s="127">
        <f>Audit!L347</f>
        <v>0</v>
      </c>
    </row>
    <row r="1582" spans="1:16" hidden="1">
      <c r="A1582" s="127">
        <f>Audit!A348</f>
        <v>0</v>
      </c>
      <c r="B1582" s="127" t="str">
        <f>IFERROR(INDEX(GUTS!AI1583:'GUTS'!BH1583,MATCH(1,GUTS!AK1583:'GUTS'!BI1583,0)),"")</f>
        <v/>
      </c>
      <c r="C1582" s="127" t="str">
        <f>IFERROR(INDEX(GUTS!AJ1583:'GUTS'!BH1583,MATCH(1,GUTS!AK1583:'GUTS'!BI1583,0)),"")</f>
        <v/>
      </c>
      <c r="D1582" s="127" t="str">
        <f>IFERROR(INDEX(GUTS!AI1583:'GUTS'!BH1583,MATCH(2,GUTS!AK1583:'GUTS'!BI1583,0)),"")</f>
        <v/>
      </c>
      <c r="E1582" s="127" t="str">
        <f>IFERROR(INDEX(GUTS!AJ1583:'GUTS'!BH1583,MATCH(2,GUTS!AK1583:'GUTS'!BI1583,0)),"")</f>
        <v/>
      </c>
      <c r="F1582" s="127" t="str">
        <f>IFERROR(INDEX(GUTS!AI1583:'GUTS'!BH1583,MATCH(3,GUTS!AK1583:'GUTS'!BI1583,0)),"")</f>
        <v/>
      </c>
      <c r="G1582" s="127" t="str">
        <f>IFERROR(INDEX(GUTS!AJ1583:'GUTS'!BH1583,MATCH(3,GUTS!AK1583:'GUTS'!BI1583,0)),"")</f>
        <v/>
      </c>
      <c r="H1582" s="127" t="str">
        <f>IFERROR(INDEX(GUTS!AI1583:'GUTS'!BH1583,MATCH(4,GUTS!AK1583:'GUTS'!BI1583,0)),"")</f>
        <v/>
      </c>
      <c r="I1582" s="127" t="str">
        <f>IFERROR(INDEX(GUTS!AJ1583:'GUTS'!BH1583,MATCH(4,GUTS!AK1583:'GUTS'!BI1583,0)),"")</f>
        <v/>
      </c>
      <c r="J1582" s="127" t="str">
        <f>IFERROR(INDEX(GUTS!AI1583:'GUTS'!BH1583,MATCH(5,GUTS!AK1583:'GUTS'!BI1583,0)),"")</f>
        <v/>
      </c>
      <c r="K1582" s="127" t="str">
        <f>IFERROR(INDEX(GUTS!AJ1583:'GUTS'!BH1583,MATCH(5,GUTS!AK1583:'GUTS'!BI1583,0)),"")</f>
        <v/>
      </c>
      <c r="L1582" s="127" t="str">
        <f>IFERROR(INDEX(GUTS!AI1583:'GUTS'!BH1583,MATCH(6,GUTS!AK1583:'GUTS'!BI1583,0)),"")</f>
        <v/>
      </c>
      <c r="M1582" s="127" t="str">
        <f>IFERROR(INDEX(GUTS!AJ1583:'GUTS'!BH1583,MATCH(6,GUTS!AK1583:'GUTS'!BI1583,0)),"")</f>
        <v/>
      </c>
      <c r="N1582" s="127">
        <f>Audit!X348</f>
        <v>0</v>
      </c>
      <c r="O1582" s="127">
        <f>Audit!K348</f>
        <v>0</v>
      </c>
      <c r="P1582" s="127">
        <f>Audit!L348</f>
        <v>0</v>
      </c>
    </row>
    <row r="1583" spans="1:16" hidden="1">
      <c r="A1583" s="127">
        <f>Audit!A349</f>
        <v>0</v>
      </c>
      <c r="B1583" s="127" t="str">
        <f>IFERROR(INDEX(GUTS!AI1584:'GUTS'!BH1584,MATCH(1,GUTS!AK1584:'GUTS'!BI1584,0)),"")</f>
        <v/>
      </c>
      <c r="C1583" s="127" t="str">
        <f>IFERROR(INDEX(GUTS!AJ1584:'GUTS'!BH1584,MATCH(1,GUTS!AK1584:'GUTS'!BI1584,0)),"")</f>
        <v/>
      </c>
      <c r="D1583" s="127" t="str">
        <f>IFERROR(INDEX(GUTS!AI1584:'GUTS'!BH1584,MATCH(2,GUTS!AK1584:'GUTS'!BI1584,0)),"")</f>
        <v/>
      </c>
      <c r="E1583" s="127" t="str">
        <f>IFERROR(INDEX(GUTS!AJ1584:'GUTS'!BH1584,MATCH(2,GUTS!AK1584:'GUTS'!BI1584,0)),"")</f>
        <v/>
      </c>
      <c r="F1583" s="127" t="str">
        <f>IFERROR(INDEX(GUTS!AI1584:'GUTS'!BH1584,MATCH(3,GUTS!AK1584:'GUTS'!BI1584,0)),"")</f>
        <v/>
      </c>
      <c r="G1583" s="127" t="str">
        <f>IFERROR(INDEX(GUTS!AJ1584:'GUTS'!BH1584,MATCH(3,GUTS!AK1584:'GUTS'!BI1584,0)),"")</f>
        <v/>
      </c>
      <c r="H1583" s="127" t="str">
        <f>IFERROR(INDEX(GUTS!AI1584:'GUTS'!BH1584,MATCH(4,GUTS!AK1584:'GUTS'!BI1584,0)),"")</f>
        <v/>
      </c>
      <c r="I1583" s="127" t="str">
        <f>IFERROR(INDEX(GUTS!AJ1584:'GUTS'!BH1584,MATCH(4,GUTS!AK1584:'GUTS'!BI1584,0)),"")</f>
        <v/>
      </c>
      <c r="J1583" s="127" t="str">
        <f>IFERROR(INDEX(GUTS!AI1584:'GUTS'!BH1584,MATCH(5,GUTS!AK1584:'GUTS'!BI1584,0)),"")</f>
        <v/>
      </c>
      <c r="K1583" s="127" t="str">
        <f>IFERROR(INDEX(GUTS!AJ1584:'GUTS'!BH1584,MATCH(5,GUTS!AK1584:'GUTS'!BI1584,0)),"")</f>
        <v/>
      </c>
      <c r="L1583" s="127" t="str">
        <f>IFERROR(INDEX(GUTS!AI1584:'GUTS'!BH1584,MATCH(6,GUTS!AK1584:'GUTS'!BI1584,0)),"")</f>
        <v/>
      </c>
      <c r="M1583" s="127" t="str">
        <f>IFERROR(INDEX(GUTS!AJ1584:'GUTS'!BH1584,MATCH(6,GUTS!AK1584:'GUTS'!BI1584,0)),"")</f>
        <v/>
      </c>
      <c r="N1583" s="127">
        <f>Audit!X349</f>
        <v>0</v>
      </c>
      <c r="O1583" s="127">
        <f>Audit!K349</f>
        <v>0</v>
      </c>
      <c r="P1583" s="127">
        <f>Audit!L349</f>
        <v>0</v>
      </c>
    </row>
    <row r="1584" spans="1:16" hidden="1">
      <c r="A1584" s="127">
        <f>Audit!A350</f>
        <v>0</v>
      </c>
      <c r="B1584" s="127" t="str">
        <f>IFERROR(INDEX(GUTS!AI1585:'GUTS'!BH1585,MATCH(1,GUTS!AK1585:'GUTS'!BI1585,0)),"")</f>
        <v/>
      </c>
      <c r="C1584" s="127" t="str">
        <f>IFERROR(INDEX(GUTS!AJ1585:'GUTS'!BH1585,MATCH(1,GUTS!AK1585:'GUTS'!BI1585,0)),"")</f>
        <v/>
      </c>
      <c r="D1584" s="127" t="str">
        <f>IFERROR(INDEX(GUTS!AI1585:'GUTS'!BH1585,MATCH(2,GUTS!AK1585:'GUTS'!BI1585,0)),"")</f>
        <v/>
      </c>
      <c r="E1584" s="127" t="str">
        <f>IFERROR(INDEX(GUTS!AJ1585:'GUTS'!BH1585,MATCH(2,GUTS!AK1585:'GUTS'!BI1585,0)),"")</f>
        <v/>
      </c>
      <c r="F1584" s="127" t="str">
        <f>IFERROR(INDEX(GUTS!AI1585:'GUTS'!BH1585,MATCH(3,GUTS!AK1585:'GUTS'!BI1585,0)),"")</f>
        <v/>
      </c>
      <c r="G1584" s="127" t="str">
        <f>IFERROR(INDEX(GUTS!AJ1585:'GUTS'!BH1585,MATCH(3,GUTS!AK1585:'GUTS'!BI1585,0)),"")</f>
        <v/>
      </c>
      <c r="H1584" s="127" t="str">
        <f>IFERROR(INDEX(GUTS!AI1585:'GUTS'!BH1585,MATCH(4,GUTS!AK1585:'GUTS'!BI1585,0)),"")</f>
        <v/>
      </c>
      <c r="I1584" s="127" t="str">
        <f>IFERROR(INDEX(GUTS!AJ1585:'GUTS'!BH1585,MATCH(4,GUTS!AK1585:'GUTS'!BI1585,0)),"")</f>
        <v/>
      </c>
      <c r="J1584" s="127" t="str">
        <f>IFERROR(INDEX(GUTS!AI1585:'GUTS'!BH1585,MATCH(5,GUTS!AK1585:'GUTS'!BI1585,0)),"")</f>
        <v/>
      </c>
      <c r="K1584" s="127" t="str">
        <f>IFERROR(INDEX(GUTS!AJ1585:'GUTS'!BH1585,MATCH(5,GUTS!AK1585:'GUTS'!BI1585,0)),"")</f>
        <v/>
      </c>
      <c r="L1584" s="127" t="str">
        <f>IFERROR(INDEX(GUTS!AI1585:'GUTS'!BH1585,MATCH(6,GUTS!AK1585:'GUTS'!BI1585,0)),"")</f>
        <v/>
      </c>
      <c r="M1584" s="127" t="str">
        <f>IFERROR(INDEX(GUTS!AJ1585:'GUTS'!BH1585,MATCH(6,GUTS!AK1585:'GUTS'!BI1585,0)),"")</f>
        <v/>
      </c>
      <c r="N1584" s="127">
        <f>Audit!X350</f>
        <v>0</v>
      </c>
      <c r="O1584" s="127">
        <f>Audit!K350</f>
        <v>0</v>
      </c>
      <c r="P1584" s="127">
        <f>Audit!L350</f>
        <v>0</v>
      </c>
    </row>
    <row r="1585" spans="1:16" hidden="1">
      <c r="A1585" s="127">
        <f>Audit!A351</f>
        <v>0</v>
      </c>
      <c r="B1585" s="127" t="str">
        <f>IFERROR(INDEX(GUTS!AI1586:'GUTS'!BH1586,MATCH(1,GUTS!AK1586:'GUTS'!BI1586,0)),"")</f>
        <v/>
      </c>
      <c r="C1585" s="127" t="str">
        <f>IFERROR(INDEX(GUTS!AJ1586:'GUTS'!BH1586,MATCH(1,GUTS!AK1586:'GUTS'!BI1586,0)),"")</f>
        <v/>
      </c>
      <c r="D1585" s="127" t="str">
        <f>IFERROR(INDEX(GUTS!AI1586:'GUTS'!BH1586,MATCH(2,GUTS!AK1586:'GUTS'!BI1586,0)),"")</f>
        <v/>
      </c>
      <c r="E1585" s="127" t="str">
        <f>IFERROR(INDEX(GUTS!AJ1586:'GUTS'!BH1586,MATCH(2,GUTS!AK1586:'GUTS'!BI1586,0)),"")</f>
        <v/>
      </c>
      <c r="F1585" s="127" t="str">
        <f>IFERROR(INDEX(GUTS!AI1586:'GUTS'!BH1586,MATCH(3,GUTS!AK1586:'GUTS'!BI1586,0)),"")</f>
        <v/>
      </c>
      <c r="G1585" s="127" t="str">
        <f>IFERROR(INDEX(GUTS!AJ1586:'GUTS'!BH1586,MATCH(3,GUTS!AK1586:'GUTS'!BI1586,0)),"")</f>
        <v/>
      </c>
      <c r="H1585" s="127" t="str">
        <f>IFERROR(INDEX(GUTS!AI1586:'GUTS'!BH1586,MATCH(4,GUTS!AK1586:'GUTS'!BI1586,0)),"")</f>
        <v/>
      </c>
      <c r="I1585" s="127" t="str">
        <f>IFERROR(INDEX(GUTS!AJ1586:'GUTS'!BH1586,MATCH(4,GUTS!AK1586:'GUTS'!BI1586,0)),"")</f>
        <v/>
      </c>
      <c r="J1585" s="127" t="str">
        <f>IFERROR(INDEX(GUTS!AI1586:'GUTS'!BH1586,MATCH(5,GUTS!AK1586:'GUTS'!BI1586,0)),"")</f>
        <v/>
      </c>
      <c r="K1585" s="127" t="str">
        <f>IFERROR(INDEX(GUTS!AJ1586:'GUTS'!BH1586,MATCH(5,GUTS!AK1586:'GUTS'!BI1586,0)),"")</f>
        <v/>
      </c>
      <c r="L1585" s="127" t="str">
        <f>IFERROR(INDEX(GUTS!AI1586:'GUTS'!BH1586,MATCH(6,GUTS!AK1586:'GUTS'!BI1586,0)),"")</f>
        <v/>
      </c>
      <c r="M1585" s="127" t="str">
        <f>IFERROR(INDEX(GUTS!AJ1586:'GUTS'!BH1586,MATCH(6,GUTS!AK1586:'GUTS'!BI1586,0)),"")</f>
        <v/>
      </c>
      <c r="N1585" s="127">
        <f>Audit!X351</f>
        <v>0</v>
      </c>
      <c r="O1585" s="127">
        <f>Audit!K351</f>
        <v>0</v>
      </c>
      <c r="P1585" s="127">
        <f>Audit!L351</f>
        <v>0</v>
      </c>
    </row>
    <row r="1586" spans="1:16" hidden="1">
      <c r="A1586" s="127">
        <f>Audit!A352</f>
        <v>0</v>
      </c>
      <c r="B1586" s="127" t="str">
        <f>IFERROR(INDEX(GUTS!AI1587:'GUTS'!BH1587,MATCH(1,GUTS!AK1587:'GUTS'!BI1587,0)),"")</f>
        <v/>
      </c>
      <c r="C1586" s="127" t="str">
        <f>IFERROR(INDEX(GUTS!AJ1587:'GUTS'!BH1587,MATCH(1,GUTS!AK1587:'GUTS'!BI1587,0)),"")</f>
        <v/>
      </c>
      <c r="D1586" s="127" t="str">
        <f>IFERROR(INDEX(GUTS!AI1587:'GUTS'!BH1587,MATCH(2,GUTS!AK1587:'GUTS'!BI1587,0)),"")</f>
        <v/>
      </c>
      <c r="E1586" s="127" t="str">
        <f>IFERROR(INDEX(GUTS!AJ1587:'GUTS'!BH1587,MATCH(2,GUTS!AK1587:'GUTS'!BI1587,0)),"")</f>
        <v/>
      </c>
      <c r="F1586" s="127" t="str">
        <f>IFERROR(INDEX(GUTS!AI1587:'GUTS'!BH1587,MATCH(3,GUTS!AK1587:'GUTS'!BI1587,0)),"")</f>
        <v/>
      </c>
      <c r="G1586" s="127" t="str">
        <f>IFERROR(INDEX(GUTS!AJ1587:'GUTS'!BH1587,MATCH(3,GUTS!AK1587:'GUTS'!BI1587,0)),"")</f>
        <v/>
      </c>
      <c r="H1586" s="127" t="str">
        <f>IFERROR(INDEX(GUTS!AI1587:'GUTS'!BH1587,MATCH(4,GUTS!AK1587:'GUTS'!BI1587,0)),"")</f>
        <v/>
      </c>
      <c r="I1586" s="127" t="str">
        <f>IFERROR(INDEX(GUTS!AJ1587:'GUTS'!BH1587,MATCH(4,GUTS!AK1587:'GUTS'!BI1587,0)),"")</f>
        <v/>
      </c>
      <c r="J1586" s="127" t="str">
        <f>IFERROR(INDEX(GUTS!AI1587:'GUTS'!BH1587,MATCH(5,GUTS!AK1587:'GUTS'!BI1587,0)),"")</f>
        <v/>
      </c>
      <c r="K1586" s="127" t="str">
        <f>IFERROR(INDEX(GUTS!AJ1587:'GUTS'!BH1587,MATCH(5,GUTS!AK1587:'GUTS'!BI1587,0)),"")</f>
        <v/>
      </c>
      <c r="L1586" s="127" t="str">
        <f>IFERROR(INDEX(GUTS!AI1587:'GUTS'!BH1587,MATCH(6,GUTS!AK1587:'GUTS'!BI1587,0)),"")</f>
        <v/>
      </c>
      <c r="M1586" s="127" t="str">
        <f>IFERROR(INDEX(GUTS!AJ1587:'GUTS'!BH1587,MATCH(6,GUTS!AK1587:'GUTS'!BI1587,0)),"")</f>
        <v/>
      </c>
      <c r="N1586" s="127">
        <f>Audit!X352</f>
        <v>0</v>
      </c>
      <c r="O1586" s="127">
        <f>Audit!K352</f>
        <v>0</v>
      </c>
      <c r="P1586" s="127">
        <f>Audit!L352</f>
        <v>0</v>
      </c>
    </row>
    <row r="1587" spans="1:16" hidden="1">
      <c r="A1587" s="127">
        <f>Audit!A353</f>
        <v>0</v>
      </c>
      <c r="B1587" s="127" t="str">
        <f>IFERROR(INDEX(GUTS!AI1588:'GUTS'!BH1588,MATCH(1,GUTS!AK1588:'GUTS'!BI1588,0)),"")</f>
        <v/>
      </c>
      <c r="C1587" s="127" t="str">
        <f>IFERROR(INDEX(GUTS!AJ1588:'GUTS'!BH1588,MATCH(1,GUTS!AK1588:'GUTS'!BI1588,0)),"")</f>
        <v/>
      </c>
      <c r="D1587" s="127" t="str">
        <f>IFERROR(INDEX(GUTS!AI1588:'GUTS'!BH1588,MATCH(2,GUTS!AK1588:'GUTS'!BI1588,0)),"")</f>
        <v/>
      </c>
      <c r="E1587" s="127" t="str">
        <f>IFERROR(INDEX(GUTS!AJ1588:'GUTS'!BH1588,MATCH(2,GUTS!AK1588:'GUTS'!BI1588,0)),"")</f>
        <v/>
      </c>
      <c r="F1587" s="127" t="str">
        <f>IFERROR(INDEX(GUTS!AI1588:'GUTS'!BH1588,MATCH(3,GUTS!AK1588:'GUTS'!BI1588,0)),"")</f>
        <v/>
      </c>
      <c r="G1587" s="127" t="str">
        <f>IFERROR(INDEX(GUTS!AJ1588:'GUTS'!BH1588,MATCH(3,GUTS!AK1588:'GUTS'!BI1588,0)),"")</f>
        <v/>
      </c>
      <c r="H1587" s="127" t="str">
        <f>IFERROR(INDEX(GUTS!AI1588:'GUTS'!BH1588,MATCH(4,GUTS!AK1588:'GUTS'!BI1588,0)),"")</f>
        <v/>
      </c>
      <c r="I1587" s="127" t="str">
        <f>IFERROR(INDEX(GUTS!AJ1588:'GUTS'!BH1588,MATCH(4,GUTS!AK1588:'GUTS'!BI1588,0)),"")</f>
        <v/>
      </c>
      <c r="J1587" s="127" t="str">
        <f>IFERROR(INDEX(GUTS!AI1588:'GUTS'!BH1588,MATCH(5,GUTS!AK1588:'GUTS'!BI1588,0)),"")</f>
        <v/>
      </c>
      <c r="K1587" s="127" t="str">
        <f>IFERROR(INDEX(GUTS!AJ1588:'GUTS'!BH1588,MATCH(5,GUTS!AK1588:'GUTS'!BI1588,0)),"")</f>
        <v/>
      </c>
      <c r="L1587" s="127" t="str">
        <f>IFERROR(INDEX(GUTS!AI1588:'GUTS'!BH1588,MATCH(6,GUTS!AK1588:'GUTS'!BI1588,0)),"")</f>
        <v/>
      </c>
      <c r="M1587" s="127" t="str">
        <f>IFERROR(INDEX(GUTS!AJ1588:'GUTS'!BH1588,MATCH(6,GUTS!AK1588:'GUTS'!BI1588,0)),"")</f>
        <v/>
      </c>
      <c r="N1587" s="127">
        <f>Audit!X353</f>
        <v>0</v>
      </c>
      <c r="O1587" s="127">
        <f>Audit!K353</f>
        <v>0</v>
      </c>
      <c r="P1587" s="127">
        <f>Audit!L353</f>
        <v>0</v>
      </c>
    </row>
    <row r="1588" spans="1:16" hidden="1">
      <c r="A1588" s="127">
        <f>Audit!A354</f>
        <v>0</v>
      </c>
      <c r="B1588" s="127" t="str">
        <f>IFERROR(INDEX(GUTS!AI1589:'GUTS'!BH1589,MATCH(1,GUTS!AK1589:'GUTS'!BI1589,0)),"")</f>
        <v/>
      </c>
      <c r="C1588" s="127" t="str">
        <f>IFERROR(INDEX(GUTS!AJ1589:'GUTS'!BH1589,MATCH(1,GUTS!AK1589:'GUTS'!BI1589,0)),"")</f>
        <v/>
      </c>
      <c r="D1588" s="127" t="str">
        <f>IFERROR(INDEX(GUTS!AI1589:'GUTS'!BH1589,MATCH(2,GUTS!AK1589:'GUTS'!BI1589,0)),"")</f>
        <v/>
      </c>
      <c r="E1588" s="127" t="str">
        <f>IFERROR(INDEX(GUTS!AJ1589:'GUTS'!BH1589,MATCH(2,GUTS!AK1589:'GUTS'!BI1589,0)),"")</f>
        <v/>
      </c>
      <c r="F1588" s="127" t="str">
        <f>IFERROR(INDEX(GUTS!AI1589:'GUTS'!BH1589,MATCH(3,GUTS!AK1589:'GUTS'!BI1589,0)),"")</f>
        <v/>
      </c>
      <c r="G1588" s="127" t="str">
        <f>IFERROR(INDEX(GUTS!AJ1589:'GUTS'!BH1589,MATCH(3,GUTS!AK1589:'GUTS'!BI1589,0)),"")</f>
        <v/>
      </c>
      <c r="H1588" s="127" t="str">
        <f>IFERROR(INDEX(GUTS!AI1589:'GUTS'!BH1589,MATCH(4,GUTS!AK1589:'GUTS'!BI1589,0)),"")</f>
        <v/>
      </c>
      <c r="I1588" s="127" t="str">
        <f>IFERROR(INDEX(GUTS!AJ1589:'GUTS'!BH1589,MATCH(4,GUTS!AK1589:'GUTS'!BI1589,0)),"")</f>
        <v/>
      </c>
      <c r="J1588" s="127" t="str">
        <f>IFERROR(INDEX(GUTS!AI1589:'GUTS'!BH1589,MATCH(5,GUTS!AK1589:'GUTS'!BI1589,0)),"")</f>
        <v/>
      </c>
      <c r="K1588" s="127" t="str">
        <f>IFERROR(INDEX(GUTS!AJ1589:'GUTS'!BH1589,MATCH(5,GUTS!AK1589:'GUTS'!BI1589,0)),"")</f>
        <v/>
      </c>
      <c r="L1588" s="127" t="str">
        <f>IFERROR(INDEX(GUTS!AI1589:'GUTS'!BH1589,MATCH(6,GUTS!AK1589:'GUTS'!BI1589,0)),"")</f>
        <v/>
      </c>
      <c r="M1588" s="127" t="str">
        <f>IFERROR(INDEX(GUTS!AJ1589:'GUTS'!BH1589,MATCH(6,GUTS!AK1589:'GUTS'!BI1589,0)),"")</f>
        <v/>
      </c>
      <c r="N1588" s="127">
        <f>Audit!X354</f>
        <v>0</v>
      </c>
      <c r="O1588" s="127">
        <f>Audit!K354</f>
        <v>0</v>
      </c>
      <c r="P1588" s="127">
        <f>Audit!L354</f>
        <v>0</v>
      </c>
    </row>
    <row r="1589" spans="1:16" hidden="1">
      <c r="A1589" s="127">
        <f>Audit!A355</f>
        <v>0</v>
      </c>
      <c r="B1589" s="127" t="str">
        <f>IFERROR(INDEX(GUTS!AI1590:'GUTS'!BH1590,MATCH(1,GUTS!AK1590:'GUTS'!BI1590,0)),"")</f>
        <v/>
      </c>
      <c r="C1589" s="127" t="str">
        <f>IFERROR(INDEX(GUTS!AJ1590:'GUTS'!BH1590,MATCH(1,GUTS!AK1590:'GUTS'!BI1590,0)),"")</f>
        <v/>
      </c>
      <c r="D1589" s="127" t="str">
        <f>IFERROR(INDEX(GUTS!AI1590:'GUTS'!BH1590,MATCH(2,GUTS!AK1590:'GUTS'!BI1590,0)),"")</f>
        <v/>
      </c>
      <c r="E1589" s="127" t="str">
        <f>IFERROR(INDEX(GUTS!AJ1590:'GUTS'!BH1590,MATCH(2,GUTS!AK1590:'GUTS'!BI1590,0)),"")</f>
        <v/>
      </c>
      <c r="F1589" s="127" t="str">
        <f>IFERROR(INDEX(GUTS!AI1590:'GUTS'!BH1590,MATCH(3,GUTS!AK1590:'GUTS'!BI1590,0)),"")</f>
        <v/>
      </c>
      <c r="G1589" s="127" t="str">
        <f>IFERROR(INDEX(GUTS!AJ1590:'GUTS'!BH1590,MATCH(3,GUTS!AK1590:'GUTS'!BI1590,0)),"")</f>
        <v/>
      </c>
      <c r="H1589" s="127" t="str">
        <f>IFERROR(INDEX(GUTS!AI1590:'GUTS'!BH1590,MATCH(4,GUTS!AK1590:'GUTS'!BI1590,0)),"")</f>
        <v/>
      </c>
      <c r="I1589" s="127" t="str">
        <f>IFERROR(INDEX(GUTS!AJ1590:'GUTS'!BH1590,MATCH(4,GUTS!AK1590:'GUTS'!BI1590,0)),"")</f>
        <v/>
      </c>
      <c r="J1589" s="127" t="str">
        <f>IFERROR(INDEX(GUTS!AI1590:'GUTS'!BH1590,MATCH(5,GUTS!AK1590:'GUTS'!BI1590,0)),"")</f>
        <v/>
      </c>
      <c r="K1589" s="127" t="str">
        <f>IFERROR(INDEX(GUTS!AJ1590:'GUTS'!BH1590,MATCH(5,GUTS!AK1590:'GUTS'!BI1590,0)),"")</f>
        <v/>
      </c>
      <c r="L1589" s="127" t="str">
        <f>IFERROR(INDEX(GUTS!AI1590:'GUTS'!BH1590,MATCH(6,GUTS!AK1590:'GUTS'!BI1590,0)),"")</f>
        <v/>
      </c>
      <c r="M1589" s="127" t="str">
        <f>IFERROR(INDEX(GUTS!AJ1590:'GUTS'!BH1590,MATCH(6,GUTS!AK1590:'GUTS'!BI1590,0)),"")</f>
        <v/>
      </c>
      <c r="N1589" s="127">
        <f>Audit!X355</f>
        <v>0</v>
      </c>
      <c r="O1589" s="127">
        <f>Audit!K355</f>
        <v>0</v>
      </c>
      <c r="P1589" s="127">
        <f>Audit!L355</f>
        <v>0</v>
      </c>
    </row>
    <row r="1590" spans="1:16" hidden="1">
      <c r="A1590" s="127">
        <f>Audit!A356</f>
        <v>0</v>
      </c>
      <c r="B1590" s="127" t="str">
        <f>IFERROR(INDEX(GUTS!AI1591:'GUTS'!BH1591,MATCH(1,GUTS!AK1591:'GUTS'!BI1591,0)),"")</f>
        <v/>
      </c>
      <c r="C1590" s="127" t="str">
        <f>IFERROR(INDEX(GUTS!AJ1591:'GUTS'!BH1591,MATCH(1,GUTS!AK1591:'GUTS'!BI1591,0)),"")</f>
        <v/>
      </c>
      <c r="D1590" s="127" t="str">
        <f>IFERROR(INDEX(GUTS!AI1591:'GUTS'!BH1591,MATCH(2,GUTS!AK1591:'GUTS'!BI1591,0)),"")</f>
        <v/>
      </c>
      <c r="E1590" s="127" t="str">
        <f>IFERROR(INDEX(GUTS!AJ1591:'GUTS'!BH1591,MATCH(2,GUTS!AK1591:'GUTS'!BI1591,0)),"")</f>
        <v/>
      </c>
      <c r="F1590" s="127" t="str">
        <f>IFERROR(INDEX(GUTS!AI1591:'GUTS'!BH1591,MATCH(3,GUTS!AK1591:'GUTS'!BI1591,0)),"")</f>
        <v/>
      </c>
      <c r="G1590" s="127" t="str">
        <f>IFERROR(INDEX(GUTS!AJ1591:'GUTS'!BH1591,MATCH(3,GUTS!AK1591:'GUTS'!BI1591,0)),"")</f>
        <v/>
      </c>
      <c r="H1590" s="127" t="str">
        <f>IFERROR(INDEX(GUTS!AI1591:'GUTS'!BH1591,MATCH(4,GUTS!AK1591:'GUTS'!BI1591,0)),"")</f>
        <v/>
      </c>
      <c r="I1590" s="127" t="str">
        <f>IFERROR(INDEX(GUTS!AJ1591:'GUTS'!BH1591,MATCH(4,GUTS!AK1591:'GUTS'!BI1591,0)),"")</f>
        <v/>
      </c>
      <c r="J1590" s="127" t="str">
        <f>IFERROR(INDEX(GUTS!AI1591:'GUTS'!BH1591,MATCH(5,GUTS!AK1591:'GUTS'!BI1591,0)),"")</f>
        <v/>
      </c>
      <c r="K1590" s="127" t="str">
        <f>IFERROR(INDEX(GUTS!AJ1591:'GUTS'!BH1591,MATCH(5,GUTS!AK1591:'GUTS'!BI1591,0)),"")</f>
        <v/>
      </c>
      <c r="L1590" s="127" t="str">
        <f>IFERROR(INDEX(GUTS!AI1591:'GUTS'!BH1591,MATCH(6,GUTS!AK1591:'GUTS'!BI1591,0)),"")</f>
        <v/>
      </c>
      <c r="M1590" s="127" t="str">
        <f>IFERROR(INDEX(GUTS!AJ1591:'GUTS'!BH1591,MATCH(6,GUTS!AK1591:'GUTS'!BI1591,0)),"")</f>
        <v/>
      </c>
      <c r="N1590" s="127">
        <f>Audit!X356</f>
        <v>0</v>
      </c>
      <c r="O1590" s="127">
        <f>Audit!K356</f>
        <v>0</v>
      </c>
      <c r="P1590" s="127">
        <f>Audit!L356</f>
        <v>0</v>
      </c>
    </row>
    <row r="1591" spans="1:16" hidden="1">
      <c r="A1591" s="127">
        <f>Audit!A357</f>
        <v>0</v>
      </c>
      <c r="B1591" s="127" t="str">
        <f>IFERROR(INDEX(GUTS!AI1592:'GUTS'!BH1592,MATCH(1,GUTS!AK1592:'GUTS'!BI1592,0)),"")</f>
        <v/>
      </c>
      <c r="C1591" s="127" t="str">
        <f>IFERROR(INDEX(GUTS!AJ1592:'GUTS'!BH1592,MATCH(1,GUTS!AK1592:'GUTS'!BI1592,0)),"")</f>
        <v/>
      </c>
      <c r="D1591" s="127" t="str">
        <f>IFERROR(INDEX(GUTS!AI1592:'GUTS'!BH1592,MATCH(2,GUTS!AK1592:'GUTS'!BI1592,0)),"")</f>
        <v/>
      </c>
      <c r="E1591" s="127" t="str">
        <f>IFERROR(INDEX(GUTS!AJ1592:'GUTS'!BH1592,MATCH(2,GUTS!AK1592:'GUTS'!BI1592,0)),"")</f>
        <v/>
      </c>
      <c r="F1591" s="127" t="str">
        <f>IFERROR(INDEX(GUTS!AI1592:'GUTS'!BH1592,MATCH(3,GUTS!AK1592:'GUTS'!BI1592,0)),"")</f>
        <v/>
      </c>
      <c r="G1591" s="127" t="str">
        <f>IFERROR(INDEX(GUTS!AJ1592:'GUTS'!BH1592,MATCH(3,GUTS!AK1592:'GUTS'!BI1592,0)),"")</f>
        <v/>
      </c>
      <c r="H1591" s="127" t="str">
        <f>IFERROR(INDEX(GUTS!AI1592:'GUTS'!BH1592,MATCH(4,GUTS!AK1592:'GUTS'!BI1592,0)),"")</f>
        <v/>
      </c>
      <c r="I1591" s="127" t="str">
        <f>IFERROR(INDEX(GUTS!AJ1592:'GUTS'!BH1592,MATCH(4,GUTS!AK1592:'GUTS'!BI1592,0)),"")</f>
        <v/>
      </c>
      <c r="J1591" s="127" t="str">
        <f>IFERROR(INDEX(GUTS!AI1592:'GUTS'!BH1592,MATCH(5,GUTS!AK1592:'GUTS'!BI1592,0)),"")</f>
        <v/>
      </c>
      <c r="K1591" s="127" t="str">
        <f>IFERROR(INDEX(GUTS!AJ1592:'GUTS'!BH1592,MATCH(5,GUTS!AK1592:'GUTS'!BI1592,0)),"")</f>
        <v/>
      </c>
      <c r="L1591" s="127" t="str">
        <f>IFERROR(INDEX(GUTS!AI1592:'GUTS'!BH1592,MATCH(6,GUTS!AK1592:'GUTS'!BI1592,0)),"")</f>
        <v/>
      </c>
      <c r="M1591" s="127" t="str">
        <f>IFERROR(INDEX(GUTS!AJ1592:'GUTS'!BH1592,MATCH(6,GUTS!AK1592:'GUTS'!BI1592,0)),"")</f>
        <v/>
      </c>
      <c r="N1591" s="127">
        <f>Audit!X357</f>
        <v>0</v>
      </c>
      <c r="O1591" s="127">
        <f>Audit!K357</f>
        <v>0</v>
      </c>
      <c r="P1591" s="127">
        <f>Audit!L357</f>
        <v>0</v>
      </c>
    </row>
    <row r="1592" spans="1:16" hidden="1">
      <c r="A1592" s="127">
        <f>Audit!A358</f>
        <v>0</v>
      </c>
      <c r="B1592" s="127" t="str">
        <f>IFERROR(INDEX(GUTS!AI1593:'GUTS'!BH1593,MATCH(1,GUTS!AK1593:'GUTS'!BI1593,0)),"")</f>
        <v/>
      </c>
      <c r="C1592" s="127" t="str">
        <f>IFERROR(INDEX(GUTS!AJ1593:'GUTS'!BH1593,MATCH(1,GUTS!AK1593:'GUTS'!BI1593,0)),"")</f>
        <v/>
      </c>
      <c r="D1592" s="127" t="str">
        <f>IFERROR(INDEX(GUTS!AI1593:'GUTS'!BH1593,MATCH(2,GUTS!AK1593:'GUTS'!BI1593,0)),"")</f>
        <v/>
      </c>
      <c r="E1592" s="127" t="str">
        <f>IFERROR(INDEX(GUTS!AJ1593:'GUTS'!BH1593,MATCH(2,GUTS!AK1593:'GUTS'!BI1593,0)),"")</f>
        <v/>
      </c>
      <c r="F1592" s="127" t="str">
        <f>IFERROR(INDEX(GUTS!AI1593:'GUTS'!BH1593,MATCH(3,GUTS!AK1593:'GUTS'!BI1593,0)),"")</f>
        <v/>
      </c>
      <c r="G1592" s="127" t="str">
        <f>IFERROR(INDEX(GUTS!AJ1593:'GUTS'!BH1593,MATCH(3,GUTS!AK1593:'GUTS'!BI1593,0)),"")</f>
        <v/>
      </c>
      <c r="H1592" s="127" t="str">
        <f>IFERROR(INDEX(GUTS!AI1593:'GUTS'!BH1593,MATCH(4,GUTS!AK1593:'GUTS'!BI1593,0)),"")</f>
        <v/>
      </c>
      <c r="I1592" s="127" t="str">
        <f>IFERROR(INDEX(GUTS!AJ1593:'GUTS'!BH1593,MATCH(4,GUTS!AK1593:'GUTS'!BI1593,0)),"")</f>
        <v/>
      </c>
      <c r="J1592" s="127" t="str">
        <f>IFERROR(INDEX(GUTS!AI1593:'GUTS'!BH1593,MATCH(5,GUTS!AK1593:'GUTS'!BI1593,0)),"")</f>
        <v/>
      </c>
      <c r="K1592" s="127" t="str">
        <f>IFERROR(INDEX(GUTS!AJ1593:'GUTS'!BH1593,MATCH(5,GUTS!AK1593:'GUTS'!BI1593,0)),"")</f>
        <v/>
      </c>
      <c r="L1592" s="127" t="str">
        <f>IFERROR(INDEX(GUTS!AI1593:'GUTS'!BH1593,MATCH(6,GUTS!AK1593:'GUTS'!BI1593,0)),"")</f>
        <v/>
      </c>
      <c r="M1592" s="127" t="str">
        <f>IFERROR(INDEX(GUTS!AJ1593:'GUTS'!BH1593,MATCH(6,GUTS!AK1593:'GUTS'!BI1593,0)),"")</f>
        <v/>
      </c>
      <c r="N1592" s="127">
        <f>Audit!X358</f>
        <v>0</v>
      </c>
      <c r="O1592" s="127">
        <f>Audit!K358</f>
        <v>0</v>
      </c>
      <c r="P1592" s="127">
        <f>Audit!L358</f>
        <v>0</v>
      </c>
    </row>
    <row r="1593" spans="1:16" hidden="1">
      <c r="A1593" s="127">
        <f>Audit!A359</f>
        <v>0</v>
      </c>
      <c r="B1593" s="127" t="str">
        <f>IFERROR(INDEX(GUTS!AI1594:'GUTS'!BH1594,MATCH(1,GUTS!AK1594:'GUTS'!BI1594,0)),"")</f>
        <v/>
      </c>
      <c r="C1593" s="127" t="str">
        <f>IFERROR(INDEX(GUTS!AJ1594:'GUTS'!BH1594,MATCH(1,GUTS!AK1594:'GUTS'!BI1594,0)),"")</f>
        <v/>
      </c>
      <c r="D1593" s="127" t="str">
        <f>IFERROR(INDEX(GUTS!AI1594:'GUTS'!BH1594,MATCH(2,GUTS!AK1594:'GUTS'!BI1594,0)),"")</f>
        <v/>
      </c>
      <c r="E1593" s="127" t="str">
        <f>IFERROR(INDEX(GUTS!AJ1594:'GUTS'!BH1594,MATCH(2,GUTS!AK1594:'GUTS'!BI1594,0)),"")</f>
        <v/>
      </c>
      <c r="F1593" s="127" t="str">
        <f>IFERROR(INDEX(GUTS!AI1594:'GUTS'!BH1594,MATCH(3,GUTS!AK1594:'GUTS'!BI1594,0)),"")</f>
        <v/>
      </c>
      <c r="G1593" s="127" t="str">
        <f>IFERROR(INDEX(GUTS!AJ1594:'GUTS'!BH1594,MATCH(3,GUTS!AK1594:'GUTS'!BI1594,0)),"")</f>
        <v/>
      </c>
      <c r="H1593" s="127" t="str">
        <f>IFERROR(INDEX(GUTS!AI1594:'GUTS'!BH1594,MATCH(4,GUTS!AK1594:'GUTS'!BI1594,0)),"")</f>
        <v/>
      </c>
      <c r="I1593" s="127" t="str">
        <f>IFERROR(INDEX(GUTS!AJ1594:'GUTS'!BH1594,MATCH(4,GUTS!AK1594:'GUTS'!BI1594,0)),"")</f>
        <v/>
      </c>
      <c r="J1593" s="127" t="str">
        <f>IFERROR(INDEX(GUTS!AI1594:'GUTS'!BH1594,MATCH(5,GUTS!AK1594:'GUTS'!BI1594,0)),"")</f>
        <v/>
      </c>
      <c r="K1593" s="127" t="str">
        <f>IFERROR(INDEX(GUTS!AJ1594:'GUTS'!BH1594,MATCH(5,GUTS!AK1594:'GUTS'!BI1594,0)),"")</f>
        <v/>
      </c>
      <c r="L1593" s="127" t="str">
        <f>IFERROR(INDEX(GUTS!AI1594:'GUTS'!BH1594,MATCH(6,GUTS!AK1594:'GUTS'!BI1594,0)),"")</f>
        <v/>
      </c>
      <c r="M1593" s="127" t="str">
        <f>IFERROR(INDEX(GUTS!AJ1594:'GUTS'!BH1594,MATCH(6,GUTS!AK1594:'GUTS'!BI1594,0)),"")</f>
        <v/>
      </c>
      <c r="N1593" s="127">
        <f>Audit!X359</f>
        <v>0</v>
      </c>
      <c r="O1593" s="127">
        <f>Audit!K359</f>
        <v>0</v>
      </c>
      <c r="P1593" s="127">
        <f>Audit!L359</f>
        <v>0</v>
      </c>
    </row>
    <row r="1594" spans="1:16" hidden="1">
      <c r="A1594" s="127">
        <f>Audit!A360</f>
        <v>0</v>
      </c>
      <c r="B1594" s="127" t="str">
        <f>IFERROR(INDEX(GUTS!AI1595:'GUTS'!BH1595,MATCH(1,GUTS!AK1595:'GUTS'!BI1595,0)),"")</f>
        <v/>
      </c>
      <c r="C1594" s="127" t="str">
        <f>IFERROR(INDEX(GUTS!AJ1595:'GUTS'!BH1595,MATCH(1,GUTS!AK1595:'GUTS'!BI1595,0)),"")</f>
        <v/>
      </c>
      <c r="D1594" s="127" t="str">
        <f>IFERROR(INDEX(GUTS!AI1595:'GUTS'!BH1595,MATCH(2,GUTS!AK1595:'GUTS'!BI1595,0)),"")</f>
        <v/>
      </c>
      <c r="E1594" s="127" t="str">
        <f>IFERROR(INDEX(GUTS!AJ1595:'GUTS'!BH1595,MATCH(2,GUTS!AK1595:'GUTS'!BI1595,0)),"")</f>
        <v/>
      </c>
      <c r="F1594" s="127" t="str">
        <f>IFERROR(INDEX(GUTS!AI1595:'GUTS'!BH1595,MATCH(3,GUTS!AK1595:'GUTS'!BI1595,0)),"")</f>
        <v/>
      </c>
      <c r="G1594" s="127" t="str">
        <f>IFERROR(INDEX(GUTS!AJ1595:'GUTS'!BH1595,MATCH(3,GUTS!AK1595:'GUTS'!BI1595,0)),"")</f>
        <v/>
      </c>
      <c r="H1594" s="127" t="str">
        <f>IFERROR(INDEX(GUTS!AI1595:'GUTS'!BH1595,MATCH(4,GUTS!AK1595:'GUTS'!BI1595,0)),"")</f>
        <v/>
      </c>
      <c r="I1594" s="127" t="str">
        <f>IFERROR(INDEX(GUTS!AJ1595:'GUTS'!BH1595,MATCH(4,GUTS!AK1595:'GUTS'!BI1595,0)),"")</f>
        <v/>
      </c>
      <c r="J1594" s="127" t="str">
        <f>IFERROR(INDEX(GUTS!AI1595:'GUTS'!BH1595,MATCH(5,GUTS!AK1595:'GUTS'!BI1595,0)),"")</f>
        <v/>
      </c>
      <c r="K1594" s="127" t="str">
        <f>IFERROR(INDEX(GUTS!AJ1595:'GUTS'!BH1595,MATCH(5,GUTS!AK1595:'GUTS'!BI1595,0)),"")</f>
        <v/>
      </c>
      <c r="L1594" s="127" t="str">
        <f>IFERROR(INDEX(GUTS!AI1595:'GUTS'!BH1595,MATCH(6,GUTS!AK1595:'GUTS'!BI1595,0)),"")</f>
        <v/>
      </c>
      <c r="M1594" s="127" t="str">
        <f>IFERROR(INDEX(GUTS!AJ1595:'GUTS'!BH1595,MATCH(6,GUTS!AK1595:'GUTS'!BI1595,0)),"")</f>
        <v/>
      </c>
      <c r="N1594" s="127">
        <f>Audit!X360</f>
        <v>0</v>
      </c>
      <c r="O1594" s="127">
        <f>Audit!K360</f>
        <v>0</v>
      </c>
      <c r="P1594" s="127">
        <f>Audit!L360</f>
        <v>0</v>
      </c>
    </row>
    <row r="1595" spans="1:16" hidden="1">
      <c r="A1595" s="127">
        <f>Audit!A361</f>
        <v>0</v>
      </c>
      <c r="B1595" s="127" t="str">
        <f>IFERROR(INDEX(GUTS!AI1596:'GUTS'!BH1596,MATCH(1,GUTS!AK1596:'GUTS'!BI1596,0)),"")</f>
        <v/>
      </c>
      <c r="C1595" s="127" t="str">
        <f>IFERROR(INDEX(GUTS!AJ1596:'GUTS'!BH1596,MATCH(1,GUTS!AK1596:'GUTS'!BI1596,0)),"")</f>
        <v/>
      </c>
      <c r="D1595" s="127" t="str">
        <f>IFERROR(INDEX(GUTS!AI1596:'GUTS'!BH1596,MATCH(2,GUTS!AK1596:'GUTS'!BI1596,0)),"")</f>
        <v/>
      </c>
      <c r="E1595" s="127" t="str">
        <f>IFERROR(INDEX(GUTS!AJ1596:'GUTS'!BH1596,MATCH(2,GUTS!AK1596:'GUTS'!BI1596,0)),"")</f>
        <v/>
      </c>
      <c r="F1595" s="127" t="str">
        <f>IFERROR(INDEX(GUTS!AI1596:'GUTS'!BH1596,MATCH(3,GUTS!AK1596:'GUTS'!BI1596,0)),"")</f>
        <v/>
      </c>
      <c r="G1595" s="127" t="str">
        <f>IFERROR(INDEX(GUTS!AJ1596:'GUTS'!BH1596,MATCH(3,GUTS!AK1596:'GUTS'!BI1596,0)),"")</f>
        <v/>
      </c>
      <c r="H1595" s="127" t="str">
        <f>IFERROR(INDEX(GUTS!AI1596:'GUTS'!BH1596,MATCH(4,GUTS!AK1596:'GUTS'!BI1596,0)),"")</f>
        <v/>
      </c>
      <c r="I1595" s="127" t="str">
        <f>IFERROR(INDEX(GUTS!AJ1596:'GUTS'!BH1596,MATCH(4,GUTS!AK1596:'GUTS'!BI1596,0)),"")</f>
        <v/>
      </c>
      <c r="J1595" s="127" t="str">
        <f>IFERROR(INDEX(GUTS!AI1596:'GUTS'!BH1596,MATCH(5,GUTS!AK1596:'GUTS'!BI1596,0)),"")</f>
        <v/>
      </c>
      <c r="K1595" s="127" t="str">
        <f>IFERROR(INDEX(GUTS!AJ1596:'GUTS'!BH1596,MATCH(5,GUTS!AK1596:'GUTS'!BI1596,0)),"")</f>
        <v/>
      </c>
      <c r="L1595" s="127" t="str">
        <f>IFERROR(INDEX(GUTS!AI1596:'GUTS'!BH1596,MATCH(6,GUTS!AK1596:'GUTS'!BI1596,0)),"")</f>
        <v/>
      </c>
      <c r="M1595" s="127" t="str">
        <f>IFERROR(INDEX(GUTS!AJ1596:'GUTS'!BH1596,MATCH(6,GUTS!AK1596:'GUTS'!BI1596,0)),"")</f>
        <v/>
      </c>
      <c r="N1595" s="127">
        <f>Audit!X361</f>
        <v>0</v>
      </c>
      <c r="O1595" s="127">
        <f>Audit!K361</f>
        <v>0</v>
      </c>
      <c r="P1595" s="127">
        <f>Audit!L361</f>
        <v>0</v>
      </c>
    </row>
    <row r="1596" spans="1:16" hidden="1">
      <c r="A1596" s="127">
        <f>Audit!A362</f>
        <v>0</v>
      </c>
      <c r="B1596" s="127" t="str">
        <f>IFERROR(INDEX(GUTS!AI1597:'GUTS'!BH1597,MATCH(1,GUTS!AK1597:'GUTS'!BI1597,0)),"")</f>
        <v/>
      </c>
      <c r="C1596" s="127" t="str">
        <f>IFERROR(INDEX(GUTS!AJ1597:'GUTS'!BH1597,MATCH(1,GUTS!AK1597:'GUTS'!BI1597,0)),"")</f>
        <v/>
      </c>
      <c r="D1596" s="127" t="str">
        <f>IFERROR(INDEX(GUTS!AI1597:'GUTS'!BH1597,MATCH(2,GUTS!AK1597:'GUTS'!BI1597,0)),"")</f>
        <v/>
      </c>
      <c r="E1596" s="127" t="str">
        <f>IFERROR(INDEX(GUTS!AJ1597:'GUTS'!BH1597,MATCH(2,GUTS!AK1597:'GUTS'!BI1597,0)),"")</f>
        <v/>
      </c>
      <c r="F1596" s="127" t="str">
        <f>IFERROR(INDEX(GUTS!AI1597:'GUTS'!BH1597,MATCH(3,GUTS!AK1597:'GUTS'!BI1597,0)),"")</f>
        <v/>
      </c>
      <c r="G1596" s="127" t="str">
        <f>IFERROR(INDEX(GUTS!AJ1597:'GUTS'!BH1597,MATCH(3,GUTS!AK1597:'GUTS'!BI1597,0)),"")</f>
        <v/>
      </c>
      <c r="H1596" s="127" t="str">
        <f>IFERROR(INDEX(GUTS!AI1597:'GUTS'!BH1597,MATCH(4,GUTS!AK1597:'GUTS'!BI1597,0)),"")</f>
        <v/>
      </c>
      <c r="I1596" s="127" t="str">
        <f>IFERROR(INDEX(GUTS!AJ1597:'GUTS'!BH1597,MATCH(4,GUTS!AK1597:'GUTS'!BI1597,0)),"")</f>
        <v/>
      </c>
      <c r="J1596" s="127" t="str">
        <f>IFERROR(INDEX(GUTS!AI1597:'GUTS'!BH1597,MATCH(5,GUTS!AK1597:'GUTS'!BI1597,0)),"")</f>
        <v/>
      </c>
      <c r="K1596" s="127" t="str">
        <f>IFERROR(INDEX(GUTS!AJ1597:'GUTS'!BH1597,MATCH(5,GUTS!AK1597:'GUTS'!BI1597,0)),"")</f>
        <v/>
      </c>
      <c r="L1596" s="127" t="str">
        <f>IFERROR(INDEX(GUTS!AI1597:'GUTS'!BH1597,MATCH(6,GUTS!AK1597:'GUTS'!BI1597,0)),"")</f>
        <v/>
      </c>
      <c r="M1596" s="127" t="str">
        <f>IFERROR(INDEX(GUTS!AJ1597:'GUTS'!BH1597,MATCH(6,GUTS!AK1597:'GUTS'!BI1597,0)),"")</f>
        <v/>
      </c>
      <c r="N1596" s="127">
        <f>Audit!X362</f>
        <v>0</v>
      </c>
      <c r="O1596" s="127">
        <f>Audit!K362</f>
        <v>0</v>
      </c>
      <c r="P1596" s="127">
        <f>Audit!L362</f>
        <v>0</v>
      </c>
    </row>
    <row r="1597" spans="1:16" hidden="1">
      <c r="A1597" s="127">
        <f>Audit!A363</f>
        <v>0</v>
      </c>
      <c r="B1597" s="127" t="str">
        <f>IFERROR(INDEX(GUTS!AI1598:'GUTS'!BH1598,MATCH(1,GUTS!AK1598:'GUTS'!BI1598,0)),"")</f>
        <v/>
      </c>
      <c r="C1597" s="127" t="str">
        <f>IFERROR(INDEX(GUTS!AJ1598:'GUTS'!BH1598,MATCH(1,GUTS!AK1598:'GUTS'!BI1598,0)),"")</f>
        <v/>
      </c>
      <c r="D1597" s="127" t="str">
        <f>IFERROR(INDEX(GUTS!AI1598:'GUTS'!BH1598,MATCH(2,GUTS!AK1598:'GUTS'!BI1598,0)),"")</f>
        <v/>
      </c>
      <c r="E1597" s="127" t="str">
        <f>IFERROR(INDEX(GUTS!AJ1598:'GUTS'!BH1598,MATCH(2,GUTS!AK1598:'GUTS'!BI1598,0)),"")</f>
        <v/>
      </c>
      <c r="F1597" s="127" t="str">
        <f>IFERROR(INDEX(GUTS!AI1598:'GUTS'!BH1598,MATCH(3,GUTS!AK1598:'GUTS'!BI1598,0)),"")</f>
        <v/>
      </c>
      <c r="G1597" s="127" t="str">
        <f>IFERROR(INDEX(GUTS!AJ1598:'GUTS'!BH1598,MATCH(3,GUTS!AK1598:'GUTS'!BI1598,0)),"")</f>
        <v/>
      </c>
      <c r="H1597" s="127" t="str">
        <f>IFERROR(INDEX(GUTS!AI1598:'GUTS'!BH1598,MATCH(4,GUTS!AK1598:'GUTS'!BI1598,0)),"")</f>
        <v/>
      </c>
      <c r="I1597" s="127" t="str">
        <f>IFERROR(INDEX(GUTS!AJ1598:'GUTS'!BH1598,MATCH(4,GUTS!AK1598:'GUTS'!BI1598,0)),"")</f>
        <v/>
      </c>
      <c r="J1597" s="127" t="str">
        <f>IFERROR(INDEX(GUTS!AI1598:'GUTS'!BH1598,MATCH(5,GUTS!AK1598:'GUTS'!BI1598,0)),"")</f>
        <v/>
      </c>
      <c r="K1597" s="127" t="str">
        <f>IFERROR(INDEX(GUTS!AJ1598:'GUTS'!BH1598,MATCH(5,GUTS!AK1598:'GUTS'!BI1598,0)),"")</f>
        <v/>
      </c>
      <c r="L1597" s="127" t="str">
        <f>IFERROR(INDEX(GUTS!AI1598:'GUTS'!BH1598,MATCH(6,GUTS!AK1598:'GUTS'!BI1598,0)),"")</f>
        <v/>
      </c>
      <c r="M1597" s="127" t="str">
        <f>IFERROR(INDEX(GUTS!AJ1598:'GUTS'!BH1598,MATCH(6,GUTS!AK1598:'GUTS'!BI1598,0)),"")</f>
        <v/>
      </c>
      <c r="N1597" s="127">
        <f>Audit!X363</f>
        <v>0</v>
      </c>
      <c r="O1597" s="127">
        <f>Audit!K363</f>
        <v>0</v>
      </c>
      <c r="P1597" s="127">
        <f>Audit!L363</f>
        <v>0</v>
      </c>
    </row>
    <row r="1598" spans="1:16" hidden="1">
      <c r="A1598" s="127">
        <f>Audit!A364</f>
        <v>0</v>
      </c>
      <c r="B1598" s="127" t="str">
        <f>IFERROR(INDEX(GUTS!AI1599:'GUTS'!BH1599,MATCH(1,GUTS!AK1599:'GUTS'!BI1599,0)),"")</f>
        <v/>
      </c>
      <c r="C1598" s="127" t="str">
        <f>IFERROR(INDEX(GUTS!AJ1599:'GUTS'!BH1599,MATCH(1,GUTS!AK1599:'GUTS'!BI1599,0)),"")</f>
        <v/>
      </c>
      <c r="D1598" s="127" t="str">
        <f>IFERROR(INDEX(GUTS!AI1599:'GUTS'!BH1599,MATCH(2,GUTS!AK1599:'GUTS'!BI1599,0)),"")</f>
        <v/>
      </c>
      <c r="E1598" s="127" t="str">
        <f>IFERROR(INDEX(GUTS!AJ1599:'GUTS'!BH1599,MATCH(2,GUTS!AK1599:'GUTS'!BI1599,0)),"")</f>
        <v/>
      </c>
      <c r="F1598" s="127" t="str">
        <f>IFERROR(INDEX(GUTS!AI1599:'GUTS'!BH1599,MATCH(3,GUTS!AK1599:'GUTS'!BI1599,0)),"")</f>
        <v/>
      </c>
      <c r="G1598" s="127" t="str">
        <f>IFERROR(INDEX(GUTS!AJ1599:'GUTS'!BH1599,MATCH(3,GUTS!AK1599:'GUTS'!BI1599,0)),"")</f>
        <v/>
      </c>
      <c r="H1598" s="127" t="str">
        <f>IFERROR(INDEX(GUTS!AI1599:'GUTS'!BH1599,MATCH(4,GUTS!AK1599:'GUTS'!BI1599,0)),"")</f>
        <v/>
      </c>
      <c r="I1598" s="127" t="str">
        <f>IFERROR(INDEX(GUTS!AJ1599:'GUTS'!BH1599,MATCH(4,GUTS!AK1599:'GUTS'!BI1599,0)),"")</f>
        <v/>
      </c>
      <c r="J1598" s="127" t="str">
        <f>IFERROR(INDEX(GUTS!AI1599:'GUTS'!BH1599,MATCH(5,GUTS!AK1599:'GUTS'!BI1599,0)),"")</f>
        <v/>
      </c>
      <c r="K1598" s="127" t="str">
        <f>IFERROR(INDEX(GUTS!AJ1599:'GUTS'!BH1599,MATCH(5,GUTS!AK1599:'GUTS'!BI1599,0)),"")</f>
        <v/>
      </c>
      <c r="L1598" s="127" t="str">
        <f>IFERROR(INDEX(GUTS!AI1599:'GUTS'!BH1599,MATCH(6,GUTS!AK1599:'GUTS'!BI1599,0)),"")</f>
        <v/>
      </c>
      <c r="M1598" s="127" t="str">
        <f>IFERROR(INDEX(GUTS!AJ1599:'GUTS'!BH1599,MATCH(6,GUTS!AK1599:'GUTS'!BI1599,0)),"")</f>
        <v/>
      </c>
      <c r="N1598" s="127">
        <f>Audit!X364</f>
        <v>0</v>
      </c>
      <c r="O1598" s="127">
        <f>Audit!K364</f>
        <v>0</v>
      </c>
      <c r="P1598" s="127">
        <f>Audit!L364</f>
        <v>0</v>
      </c>
    </row>
    <row r="1599" spans="1:16" hidden="1">
      <c r="A1599" s="127">
        <f>Audit!A365</f>
        <v>0</v>
      </c>
      <c r="B1599" s="127" t="str">
        <f>IFERROR(INDEX(GUTS!AI1600:'GUTS'!BH1600,MATCH(1,GUTS!AK1600:'GUTS'!BI1600,0)),"")</f>
        <v/>
      </c>
      <c r="C1599" s="127" t="str">
        <f>IFERROR(INDEX(GUTS!AJ1600:'GUTS'!BH1600,MATCH(1,GUTS!AK1600:'GUTS'!BI1600,0)),"")</f>
        <v/>
      </c>
      <c r="D1599" s="127" t="str">
        <f>IFERROR(INDEX(GUTS!AI1600:'GUTS'!BH1600,MATCH(2,GUTS!AK1600:'GUTS'!BI1600,0)),"")</f>
        <v/>
      </c>
      <c r="E1599" s="127" t="str">
        <f>IFERROR(INDEX(GUTS!AJ1600:'GUTS'!BH1600,MATCH(2,GUTS!AK1600:'GUTS'!BI1600,0)),"")</f>
        <v/>
      </c>
      <c r="F1599" s="127" t="str">
        <f>IFERROR(INDEX(GUTS!AI1600:'GUTS'!BH1600,MATCH(3,GUTS!AK1600:'GUTS'!BI1600,0)),"")</f>
        <v/>
      </c>
      <c r="G1599" s="127" t="str">
        <f>IFERROR(INDEX(GUTS!AJ1600:'GUTS'!BH1600,MATCH(3,GUTS!AK1600:'GUTS'!BI1600,0)),"")</f>
        <v/>
      </c>
      <c r="H1599" s="127" t="str">
        <f>IFERROR(INDEX(GUTS!AI1600:'GUTS'!BH1600,MATCH(4,GUTS!AK1600:'GUTS'!BI1600,0)),"")</f>
        <v/>
      </c>
      <c r="I1599" s="127" t="str">
        <f>IFERROR(INDEX(GUTS!AJ1600:'GUTS'!BH1600,MATCH(4,GUTS!AK1600:'GUTS'!BI1600,0)),"")</f>
        <v/>
      </c>
      <c r="J1599" s="127" t="str">
        <f>IFERROR(INDEX(GUTS!AI1600:'GUTS'!BH1600,MATCH(5,GUTS!AK1600:'GUTS'!BI1600,0)),"")</f>
        <v/>
      </c>
      <c r="K1599" s="127" t="str">
        <f>IFERROR(INDEX(GUTS!AJ1600:'GUTS'!BH1600,MATCH(5,GUTS!AK1600:'GUTS'!BI1600,0)),"")</f>
        <v/>
      </c>
      <c r="L1599" s="127" t="str">
        <f>IFERROR(INDEX(GUTS!AI1600:'GUTS'!BH1600,MATCH(6,GUTS!AK1600:'GUTS'!BI1600,0)),"")</f>
        <v/>
      </c>
      <c r="M1599" s="127" t="str">
        <f>IFERROR(INDEX(GUTS!AJ1600:'GUTS'!BH1600,MATCH(6,GUTS!AK1600:'GUTS'!BI1600,0)),"")</f>
        <v/>
      </c>
      <c r="N1599" s="127">
        <f>Audit!X365</f>
        <v>0</v>
      </c>
      <c r="O1599" s="127">
        <f>Audit!K365</f>
        <v>0</v>
      </c>
      <c r="P1599" s="127">
        <f>Audit!L365</f>
        <v>0</v>
      </c>
    </row>
    <row r="1600" spans="1:16" hidden="1">
      <c r="A1600" s="127">
        <f>Audit!A366</f>
        <v>0</v>
      </c>
      <c r="B1600" s="127" t="str">
        <f>IFERROR(INDEX(GUTS!AI1601:'GUTS'!BH1601,MATCH(1,GUTS!AK1601:'GUTS'!BI1601,0)),"")</f>
        <v/>
      </c>
      <c r="C1600" s="127" t="str">
        <f>IFERROR(INDEX(GUTS!AJ1601:'GUTS'!BH1601,MATCH(1,GUTS!AK1601:'GUTS'!BI1601,0)),"")</f>
        <v/>
      </c>
      <c r="D1600" s="127" t="str">
        <f>IFERROR(INDEX(GUTS!AI1601:'GUTS'!BH1601,MATCH(2,GUTS!AK1601:'GUTS'!BI1601,0)),"")</f>
        <v/>
      </c>
      <c r="E1600" s="127" t="str">
        <f>IFERROR(INDEX(GUTS!AJ1601:'GUTS'!BH1601,MATCH(2,GUTS!AK1601:'GUTS'!BI1601,0)),"")</f>
        <v/>
      </c>
      <c r="F1600" s="127" t="str">
        <f>IFERROR(INDEX(GUTS!AI1601:'GUTS'!BH1601,MATCH(3,GUTS!AK1601:'GUTS'!BI1601,0)),"")</f>
        <v/>
      </c>
      <c r="G1600" s="127" t="str">
        <f>IFERROR(INDEX(GUTS!AJ1601:'GUTS'!BH1601,MATCH(3,GUTS!AK1601:'GUTS'!BI1601,0)),"")</f>
        <v/>
      </c>
      <c r="H1600" s="127" t="str">
        <f>IFERROR(INDEX(GUTS!AI1601:'GUTS'!BH1601,MATCH(4,GUTS!AK1601:'GUTS'!BI1601,0)),"")</f>
        <v/>
      </c>
      <c r="I1600" s="127" t="str">
        <f>IFERROR(INDEX(GUTS!AJ1601:'GUTS'!BH1601,MATCH(4,GUTS!AK1601:'GUTS'!BI1601,0)),"")</f>
        <v/>
      </c>
      <c r="J1600" s="127" t="str">
        <f>IFERROR(INDEX(GUTS!AI1601:'GUTS'!BH1601,MATCH(5,GUTS!AK1601:'GUTS'!BI1601,0)),"")</f>
        <v/>
      </c>
      <c r="K1600" s="127" t="str">
        <f>IFERROR(INDEX(GUTS!AJ1601:'GUTS'!BH1601,MATCH(5,GUTS!AK1601:'GUTS'!BI1601,0)),"")</f>
        <v/>
      </c>
      <c r="L1600" s="127" t="str">
        <f>IFERROR(INDEX(GUTS!AI1601:'GUTS'!BH1601,MATCH(6,GUTS!AK1601:'GUTS'!BI1601,0)),"")</f>
        <v/>
      </c>
      <c r="M1600" s="127" t="str">
        <f>IFERROR(INDEX(GUTS!AJ1601:'GUTS'!BH1601,MATCH(6,GUTS!AK1601:'GUTS'!BI1601,0)),"")</f>
        <v/>
      </c>
      <c r="N1600" s="127">
        <f>Audit!X366</f>
        <v>0</v>
      </c>
      <c r="O1600" s="127">
        <f>Audit!K366</f>
        <v>0</v>
      </c>
      <c r="P1600" s="127">
        <f>Audit!L366</f>
        <v>0</v>
      </c>
    </row>
    <row r="1601" spans="1:16" hidden="1">
      <c r="A1601" s="127">
        <f>Audit!A367</f>
        <v>0</v>
      </c>
      <c r="B1601" s="127" t="str">
        <f>IFERROR(INDEX(GUTS!AI1602:'GUTS'!BH1602,MATCH(1,GUTS!AK1602:'GUTS'!BI1602,0)),"")</f>
        <v/>
      </c>
      <c r="C1601" s="127" t="str">
        <f>IFERROR(INDEX(GUTS!AJ1602:'GUTS'!BH1602,MATCH(1,GUTS!AK1602:'GUTS'!BI1602,0)),"")</f>
        <v/>
      </c>
      <c r="D1601" s="127" t="str">
        <f>IFERROR(INDEX(GUTS!AI1602:'GUTS'!BH1602,MATCH(2,GUTS!AK1602:'GUTS'!BI1602,0)),"")</f>
        <v/>
      </c>
      <c r="E1601" s="127" t="str">
        <f>IFERROR(INDEX(GUTS!AJ1602:'GUTS'!BH1602,MATCH(2,GUTS!AK1602:'GUTS'!BI1602,0)),"")</f>
        <v/>
      </c>
      <c r="F1601" s="127" t="str">
        <f>IFERROR(INDEX(GUTS!AI1602:'GUTS'!BH1602,MATCH(3,GUTS!AK1602:'GUTS'!BI1602,0)),"")</f>
        <v/>
      </c>
      <c r="G1601" s="127" t="str">
        <f>IFERROR(INDEX(GUTS!AJ1602:'GUTS'!BH1602,MATCH(3,GUTS!AK1602:'GUTS'!BI1602,0)),"")</f>
        <v/>
      </c>
      <c r="H1601" s="127" t="str">
        <f>IFERROR(INDEX(GUTS!AI1602:'GUTS'!BH1602,MATCH(4,GUTS!AK1602:'GUTS'!BI1602,0)),"")</f>
        <v/>
      </c>
      <c r="I1601" s="127" t="str">
        <f>IFERROR(INDEX(GUTS!AJ1602:'GUTS'!BH1602,MATCH(4,GUTS!AK1602:'GUTS'!BI1602,0)),"")</f>
        <v/>
      </c>
      <c r="J1601" s="127" t="str">
        <f>IFERROR(INDEX(GUTS!AI1602:'GUTS'!BH1602,MATCH(5,GUTS!AK1602:'GUTS'!BI1602,0)),"")</f>
        <v/>
      </c>
      <c r="K1601" s="127" t="str">
        <f>IFERROR(INDEX(GUTS!AJ1602:'GUTS'!BH1602,MATCH(5,GUTS!AK1602:'GUTS'!BI1602,0)),"")</f>
        <v/>
      </c>
      <c r="L1601" s="127" t="str">
        <f>IFERROR(INDEX(GUTS!AI1602:'GUTS'!BH1602,MATCH(6,GUTS!AK1602:'GUTS'!BI1602,0)),"")</f>
        <v/>
      </c>
      <c r="M1601" s="127" t="str">
        <f>IFERROR(INDEX(GUTS!AJ1602:'GUTS'!BH1602,MATCH(6,GUTS!AK1602:'GUTS'!BI1602,0)),"")</f>
        <v/>
      </c>
      <c r="N1601" s="127">
        <f>Audit!X367</f>
        <v>0</v>
      </c>
      <c r="O1601" s="127">
        <f>Audit!K367</f>
        <v>0</v>
      </c>
      <c r="P1601" s="127">
        <f>Audit!L367</f>
        <v>0</v>
      </c>
    </row>
    <row r="1602" spans="1:16" hidden="1">
      <c r="A1602" s="127">
        <f>Audit!A368</f>
        <v>0</v>
      </c>
      <c r="B1602" s="127" t="str">
        <f>IFERROR(INDEX(GUTS!AI1603:'GUTS'!BH1603,MATCH(1,GUTS!AK1603:'GUTS'!BI1603,0)),"")</f>
        <v/>
      </c>
      <c r="C1602" s="127" t="str">
        <f>IFERROR(INDEX(GUTS!AJ1603:'GUTS'!BH1603,MATCH(1,GUTS!AK1603:'GUTS'!BI1603,0)),"")</f>
        <v/>
      </c>
      <c r="D1602" s="127" t="str">
        <f>IFERROR(INDEX(GUTS!AI1603:'GUTS'!BH1603,MATCH(2,GUTS!AK1603:'GUTS'!BI1603,0)),"")</f>
        <v/>
      </c>
      <c r="E1602" s="127" t="str">
        <f>IFERROR(INDEX(GUTS!AJ1603:'GUTS'!BH1603,MATCH(2,GUTS!AK1603:'GUTS'!BI1603,0)),"")</f>
        <v/>
      </c>
      <c r="F1602" s="127" t="str">
        <f>IFERROR(INDEX(GUTS!AI1603:'GUTS'!BH1603,MATCH(3,GUTS!AK1603:'GUTS'!BI1603,0)),"")</f>
        <v/>
      </c>
      <c r="G1602" s="127" t="str">
        <f>IFERROR(INDEX(GUTS!AJ1603:'GUTS'!BH1603,MATCH(3,GUTS!AK1603:'GUTS'!BI1603,0)),"")</f>
        <v/>
      </c>
      <c r="H1602" s="127" t="str">
        <f>IFERROR(INDEX(GUTS!AI1603:'GUTS'!BH1603,MATCH(4,GUTS!AK1603:'GUTS'!BI1603,0)),"")</f>
        <v/>
      </c>
      <c r="I1602" s="127" t="str">
        <f>IFERROR(INDEX(GUTS!AJ1603:'GUTS'!BH1603,MATCH(4,GUTS!AK1603:'GUTS'!BI1603,0)),"")</f>
        <v/>
      </c>
      <c r="J1602" s="127" t="str">
        <f>IFERROR(INDEX(GUTS!AI1603:'GUTS'!BH1603,MATCH(5,GUTS!AK1603:'GUTS'!BI1603,0)),"")</f>
        <v/>
      </c>
      <c r="K1602" s="127" t="str">
        <f>IFERROR(INDEX(GUTS!AJ1603:'GUTS'!BH1603,MATCH(5,GUTS!AK1603:'GUTS'!BI1603,0)),"")</f>
        <v/>
      </c>
      <c r="L1602" s="127" t="str">
        <f>IFERROR(INDEX(GUTS!AI1603:'GUTS'!BH1603,MATCH(6,GUTS!AK1603:'GUTS'!BI1603,0)),"")</f>
        <v/>
      </c>
      <c r="M1602" s="127" t="str">
        <f>IFERROR(INDEX(GUTS!AJ1603:'GUTS'!BH1603,MATCH(6,GUTS!AK1603:'GUTS'!BI1603,0)),"")</f>
        <v/>
      </c>
      <c r="N1602" s="127">
        <f>Audit!X368</f>
        <v>0</v>
      </c>
      <c r="O1602" s="127">
        <f>Audit!K368</f>
        <v>0</v>
      </c>
      <c r="P1602" s="127">
        <f>Audit!L368</f>
        <v>0</v>
      </c>
    </row>
    <row r="1603" spans="1:16" hidden="1">
      <c r="A1603" s="127">
        <f>Audit!A369</f>
        <v>0</v>
      </c>
      <c r="B1603" s="127" t="str">
        <f>IFERROR(INDEX(GUTS!AI1604:'GUTS'!BH1604,MATCH(1,GUTS!AK1604:'GUTS'!BI1604,0)),"")</f>
        <v/>
      </c>
      <c r="C1603" s="127" t="str">
        <f>IFERROR(INDEX(GUTS!AJ1604:'GUTS'!BH1604,MATCH(1,GUTS!AK1604:'GUTS'!BI1604,0)),"")</f>
        <v/>
      </c>
      <c r="D1603" s="127" t="str">
        <f>IFERROR(INDEX(GUTS!AI1604:'GUTS'!BH1604,MATCH(2,GUTS!AK1604:'GUTS'!BI1604,0)),"")</f>
        <v/>
      </c>
      <c r="E1603" s="127" t="str">
        <f>IFERROR(INDEX(GUTS!AJ1604:'GUTS'!BH1604,MATCH(2,GUTS!AK1604:'GUTS'!BI1604,0)),"")</f>
        <v/>
      </c>
      <c r="F1603" s="127" t="str">
        <f>IFERROR(INDEX(GUTS!AI1604:'GUTS'!BH1604,MATCH(3,GUTS!AK1604:'GUTS'!BI1604,0)),"")</f>
        <v/>
      </c>
      <c r="G1603" s="127" t="str">
        <f>IFERROR(INDEX(GUTS!AJ1604:'GUTS'!BH1604,MATCH(3,GUTS!AK1604:'GUTS'!BI1604,0)),"")</f>
        <v/>
      </c>
      <c r="H1603" s="127" t="str">
        <f>IFERROR(INDEX(GUTS!AI1604:'GUTS'!BH1604,MATCH(4,GUTS!AK1604:'GUTS'!BI1604,0)),"")</f>
        <v/>
      </c>
      <c r="I1603" s="127" t="str">
        <f>IFERROR(INDEX(GUTS!AJ1604:'GUTS'!BH1604,MATCH(4,GUTS!AK1604:'GUTS'!BI1604,0)),"")</f>
        <v/>
      </c>
      <c r="J1603" s="127" t="str">
        <f>IFERROR(INDEX(GUTS!AI1604:'GUTS'!BH1604,MATCH(5,GUTS!AK1604:'GUTS'!BI1604,0)),"")</f>
        <v/>
      </c>
      <c r="K1603" s="127" t="str">
        <f>IFERROR(INDEX(GUTS!AJ1604:'GUTS'!BH1604,MATCH(5,GUTS!AK1604:'GUTS'!BI1604,0)),"")</f>
        <v/>
      </c>
      <c r="L1603" s="127" t="str">
        <f>IFERROR(INDEX(GUTS!AI1604:'GUTS'!BH1604,MATCH(6,GUTS!AK1604:'GUTS'!BI1604,0)),"")</f>
        <v/>
      </c>
      <c r="M1603" s="127" t="str">
        <f>IFERROR(INDEX(GUTS!AJ1604:'GUTS'!BH1604,MATCH(6,GUTS!AK1604:'GUTS'!BI1604,0)),"")</f>
        <v/>
      </c>
      <c r="N1603" s="127">
        <f>Audit!X369</f>
        <v>0</v>
      </c>
      <c r="O1603" s="127">
        <f>Audit!K369</f>
        <v>0</v>
      </c>
      <c r="P1603" s="127">
        <f>Audit!L369</f>
        <v>0</v>
      </c>
    </row>
    <row r="1604" spans="1:16" hidden="1">
      <c r="A1604" s="127">
        <f>Audit!A370</f>
        <v>0</v>
      </c>
      <c r="B1604" s="127" t="str">
        <f>IFERROR(INDEX(GUTS!AI1605:'GUTS'!BH1605,MATCH(1,GUTS!AK1605:'GUTS'!BI1605,0)),"")</f>
        <v/>
      </c>
      <c r="C1604" s="127" t="str">
        <f>IFERROR(INDEX(GUTS!AJ1605:'GUTS'!BH1605,MATCH(1,GUTS!AK1605:'GUTS'!BI1605,0)),"")</f>
        <v/>
      </c>
      <c r="D1604" s="127" t="str">
        <f>IFERROR(INDEX(GUTS!AI1605:'GUTS'!BH1605,MATCH(2,GUTS!AK1605:'GUTS'!BI1605,0)),"")</f>
        <v/>
      </c>
      <c r="E1604" s="127" t="str">
        <f>IFERROR(INDEX(GUTS!AJ1605:'GUTS'!BH1605,MATCH(2,GUTS!AK1605:'GUTS'!BI1605,0)),"")</f>
        <v/>
      </c>
      <c r="F1604" s="127" t="str">
        <f>IFERROR(INDEX(GUTS!AI1605:'GUTS'!BH1605,MATCH(3,GUTS!AK1605:'GUTS'!BI1605,0)),"")</f>
        <v/>
      </c>
      <c r="G1604" s="127" t="str">
        <f>IFERROR(INDEX(GUTS!AJ1605:'GUTS'!BH1605,MATCH(3,GUTS!AK1605:'GUTS'!BI1605,0)),"")</f>
        <v/>
      </c>
      <c r="H1604" s="127" t="str">
        <f>IFERROR(INDEX(GUTS!AI1605:'GUTS'!BH1605,MATCH(4,GUTS!AK1605:'GUTS'!BI1605,0)),"")</f>
        <v/>
      </c>
      <c r="I1604" s="127" t="str">
        <f>IFERROR(INDEX(GUTS!AJ1605:'GUTS'!BH1605,MATCH(4,GUTS!AK1605:'GUTS'!BI1605,0)),"")</f>
        <v/>
      </c>
      <c r="J1604" s="127" t="str">
        <f>IFERROR(INDEX(GUTS!AI1605:'GUTS'!BH1605,MATCH(5,GUTS!AK1605:'GUTS'!BI1605,0)),"")</f>
        <v/>
      </c>
      <c r="K1604" s="127" t="str">
        <f>IFERROR(INDEX(GUTS!AJ1605:'GUTS'!BH1605,MATCH(5,GUTS!AK1605:'GUTS'!BI1605,0)),"")</f>
        <v/>
      </c>
      <c r="L1604" s="127" t="str">
        <f>IFERROR(INDEX(GUTS!AI1605:'GUTS'!BH1605,MATCH(6,GUTS!AK1605:'GUTS'!BI1605,0)),"")</f>
        <v/>
      </c>
      <c r="M1604" s="127" t="str">
        <f>IFERROR(INDEX(GUTS!AJ1605:'GUTS'!BH1605,MATCH(6,GUTS!AK1605:'GUTS'!BI1605,0)),"")</f>
        <v/>
      </c>
      <c r="N1604" s="127">
        <f>Audit!X370</f>
        <v>0</v>
      </c>
      <c r="O1604" s="127">
        <f>Audit!K370</f>
        <v>0</v>
      </c>
      <c r="P1604" s="127">
        <f>Audit!L370</f>
        <v>0</v>
      </c>
    </row>
    <row r="1605" spans="1:16" hidden="1">
      <c r="A1605" s="127">
        <f>Audit!A371</f>
        <v>0</v>
      </c>
      <c r="B1605" s="127" t="str">
        <f>IFERROR(INDEX(GUTS!AI1606:'GUTS'!BH1606,MATCH(1,GUTS!AK1606:'GUTS'!BI1606,0)),"")</f>
        <v/>
      </c>
      <c r="C1605" s="127" t="str">
        <f>IFERROR(INDEX(GUTS!AJ1606:'GUTS'!BH1606,MATCH(1,GUTS!AK1606:'GUTS'!BI1606,0)),"")</f>
        <v/>
      </c>
      <c r="D1605" s="127" t="str">
        <f>IFERROR(INDEX(GUTS!AI1606:'GUTS'!BH1606,MATCH(2,GUTS!AK1606:'GUTS'!BI1606,0)),"")</f>
        <v/>
      </c>
      <c r="E1605" s="127" t="str">
        <f>IFERROR(INDEX(GUTS!AJ1606:'GUTS'!BH1606,MATCH(2,GUTS!AK1606:'GUTS'!BI1606,0)),"")</f>
        <v/>
      </c>
      <c r="F1605" s="127" t="str">
        <f>IFERROR(INDEX(GUTS!AI1606:'GUTS'!BH1606,MATCH(3,GUTS!AK1606:'GUTS'!BI1606,0)),"")</f>
        <v/>
      </c>
      <c r="G1605" s="127" t="str">
        <f>IFERROR(INDEX(GUTS!AJ1606:'GUTS'!BH1606,MATCH(3,GUTS!AK1606:'GUTS'!BI1606,0)),"")</f>
        <v/>
      </c>
      <c r="H1605" s="127" t="str">
        <f>IFERROR(INDEX(GUTS!AI1606:'GUTS'!BH1606,MATCH(4,GUTS!AK1606:'GUTS'!BI1606,0)),"")</f>
        <v/>
      </c>
      <c r="I1605" s="127" t="str">
        <f>IFERROR(INDEX(GUTS!AJ1606:'GUTS'!BH1606,MATCH(4,GUTS!AK1606:'GUTS'!BI1606,0)),"")</f>
        <v/>
      </c>
      <c r="J1605" s="127" t="str">
        <f>IFERROR(INDEX(GUTS!AI1606:'GUTS'!BH1606,MATCH(5,GUTS!AK1606:'GUTS'!BI1606,0)),"")</f>
        <v/>
      </c>
      <c r="K1605" s="127" t="str">
        <f>IFERROR(INDEX(GUTS!AJ1606:'GUTS'!BH1606,MATCH(5,GUTS!AK1606:'GUTS'!BI1606,0)),"")</f>
        <v/>
      </c>
      <c r="L1605" s="127" t="str">
        <f>IFERROR(INDEX(GUTS!AI1606:'GUTS'!BH1606,MATCH(6,GUTS!AK1606:'GUTS'!BI1606,0)),"")</f>
        <v/>
      </c>
      <c r="M1605" s="127" t="str">
        <f>IFERROR(INDEX(GUTS!AJ1606:'GUTS'!BH1606,MATCH(6,GUTS!AK1606:'GUTS'!BI1606,0)),"")</f>
        <v/>
      </c>
      <c r="N1605" s="127">
        <f>Audit!X371</f>
        <v>0</v>
      </c>
      <c r="O1605" s="127">
        <f>Audit!K371</f>
        <v>0</v>
      </c>
      <c r="P1605" s="127">
        <f>Audit!L371</f>
        <v>0</v>
      </c>
    </row>
    <row r="1606" spans="1:16" hidden="1">
      <c r="A1606" s="127">
        <f>Audit!A372</f>
        <v>0</v>
      </c>
      <c r="B1606" s="127" t="str">
        <f>IFERROR(INDEX(GUTS!AI1607:'GUTS'!BH1607,MATCH(1,GUTS!AK1607:'GUTS'!BI1607,0)),"")</f>
        <v/>
      </c>
      <c r="C1606" s="127" t="str">
        <f>IFERROR(INDEX(GUTS!AJ1607:'GUTS'!BH1607,MATCH(1,GUTS!AK1607:'GUTS'!BI1607,0)),"")</f>
        <v/>
      </c>
      <c r="D1606" s="127" t="str">
        <f>IFERROR(INDEX(GUTS!AI1607:'GUTS'!BH1607,MATCH(2,GUTS!AK1607:'GUTS'!BI1607,0)),"")</f>
        <v/>
      </c>
      <c r="E1606" s="127" t="str">
        <f>IFERROR(INDEX(GUTS!AJ1607:'GUTS'!BH1607,MATCH(2,GUTS!AK1607:'GUTS'!BI1607,0)),"")</f>
        <v/>
      </c>
      <c r="F1606" s="127" t="str">
        <f>IFERROR(INDEX(GUTS!AI1607:'GUTS'!BH1607,MATCH(3,GUTS!AK1607:'GUTS'!BI1607,0)),"")</f>
        <v/>
      </c>
      <c r="G1606" s="127" t="str">
        <f>IFERROR(INDEX(GUTS!AJ1607:'GUTS'!BH1607,MATCH(3,GUTS!AK1607:'GUTS'!BI1607,0)),"")</f>
        <v/>
      </c>
      <c r="H1606" s="127" t="str">
        <f>IFERROR(INDEX(GUTS!AI1607:'GUTS'!BH1607,MATCH(4,GUTS!AK1607:'GUTS'!BI1607,0)),"")</f>
        <v/>
      </c>
      <c r="I1606" s="127" t="str">
        <f>IFERROR(INDEX(GUTS!AJ1607:'GUTS'!BH1607,MATCH(4,GUTS!AK1607:'GUTS'!BI1607,0)),"")</f>
        <v/>
      </c>
      <c r="J1606" s="127" t="str">
        <f>IFERROR(INDEX(GUTS!AI1607:'GUTS'!BH1607,MATCH(5,GUTS!AK1607:'GUTS'!BI1607,0)),"")</f>
        <v/>
      </c>
      <c r="K1606" s="127" t="str">
        <f>IFERROR(INDEX(GUTS!AJ1607:'GUTS'!BH1607,MATCH(5,GUTS!AK1607:'GUTS'!BI1607,0)),"")</f>
        <v/>
      </c>
      <c r="L1606" s="127" t="str">
        <f>IFERROR(INDEX(GUTS!AI1607:'GUTS'!BH1607,MATCH(6,GUTS!AK1607:'GUTS'!BI1607,0)),"")</f>
        <v/>
      </c>
      <c r="M1606" s="127" t="str">
        <f>IFERROR(INDEX(GUTS!AJ1607:'GUTS'!BH1607,MATCH(6,GUTS!AK1607:'GUTS'!BI1607,0)),"")</f>
        <v/>
      </c>
      <c r="N1606" s="127">
        <f>Audit!X372</f>
        <v>0</v>
      </c>
      <c r="O1606" s="127">
        <f>Audit!K372</f>
        <v>0</v>
      </c>
      <c r="P1606" s="127">
        <f>Audit!L372</f>
        <v>0</v>
      </c>
    </row>
    <row r="1607" spans="1:16" hidden="1">
      <c r="A1607" s="127">
        <f>Audit!A373</f>
        <v>0</v>
      </c>
      <c r="B1607" s="127" t="str">
        <f>IFERROR(INDEX(GUTS!AI1608:'GUTS'!BH1608,MATCH(1,GUTS!AK1608:'GUTS'!BI1608,0)),"")</f>
        <v/>
      </c>
      <c r="C1607" s="127" t="str">
        <f>IFERROR(INDEX(GUTS!AJ1608:'GUTS'!BH1608,MATCH(1,GUTS!AK1608:'GUTS'!BI1608,0)),"")</f>
        <v/>
      </c>
      <c r="D1607" s="127" t="str">
        <f>IFERROR(INDEX(GUTS!AI1608:'GUTS'!BH1608,MATCH(2,GUTS!AK1608:'GUTS'!BI1608,0)),"")</f>
        <v/>
      </c>
      <c r="E1607" s="127" t="str">
        <f>IFERROR(INDEX(GUTS!AJ1608:'GUTS'!BH1608,MATCH(2,GUTS!AK1608:'GUTS'!BI1608,0)),"")</f>
        <v/>
      </c>
      <c r="F1607" s="127" t="str">
        <f>IFERROR(INDEX(GUTS!AI1608:'GUTS'!BH1608,MATCH(3,GUTS!AK1608:'GUTS'!BI1608,0)),"")</f>
        <v/>
      </c>
      <c r="G1607" s="127" t="str">
        <f>IFERROR(INDEX(GUTS!AJ1608:'GUTS'!BH1608,MATCH(3,GUTS!AK1608:'GUTS'!BI1608,0)),"")</f>
        <v/>
      </c>
      <c r="H1607" s="127" t="str">
        <f>IFERROR(INDEX(GUTS!AI1608:'GUTS'!BH1608,MATCH(4,GUTS!AK1608:'GUTS'!BI1608,0)),"")</f>
        <v/>
      </c>
      <c r="I1607" s="127" t="str">
        <f>IFERROR(INDEX(GUTS!AJ1608:'GUTS'!BH1608,MATCH(4,GUTS!AK1608:'GUTS'!BI1608,0)),"")</f>
        <v/>
      </c>
      <c r="J1607" s="127" t="str">
        <f>IFERROR(INDEX(GUTS!AI1608:'GUTS'!BH1608,MATCH(5,GUTS!AK1608:'GUTS'!BI1608,0)),"")</f>
        <v/>
      </c>
      <c r="K1607" s="127" t="str">
        <f>IFERROR(INDEX(GUTS!AJ1608:'GUTS'!BH1608,MATCH(5,GUTS!AK1608:'GUTS'!BI1608,0)),"")</f>
        <v/>
      </c>
      <c r="L1607" s="127" t="str">
        <f>IFERROR(INDEX(GUTS!AI1608:'GUTS'!BH1608,MATCH(6,GUTS!AK1608:'GUTS'!BI1608,0)),"")</f>
        <v/>
      </c>
      <c r="M1607" s="127" t="str">
        <f>IFERROR(INDEX(GUTS!AJ1608:'GUTS'!BH1608,MATCH(6,GUTS!AK1608:'GUTS'!BI1608,0)),"")</f>
        <v/>
      </c>
      <c r="N1607" s="127">
        <f>Audit!X373</f>
        <v>0</v>
      </c>
      <c r="O1607" s="127">
        <f>Audit!K373</f>
        <v>0</v>
      </c>
      <c r="P1607" s="127">
        <f>Audit!L373</f>
        <v>0</v>
      </c>
    </row>
    <row r="1608" spans="1:16" hidden="1">
      <c r="A1608" s="127">
        <f>Audit!A374</f>
        <v>0</v>
      </c>
      <c r="B1608" s="127" t="str">
        <f>IFERROR(INDEX(GUTS!AI1609:'GUTS'!BH1609,MATCH(1,GUTS!AK1609:'GUTS'!BI1609,0)),"")</f>
        <v/>
      </c>
      <c r="C1608" s="127" t="str">
        <f>IFERROR(INDEX(GUTS!AJ1609:'GUTS'!BH1609,MATCH(1,GUTS!AK1609:'GUTS'!BI1609,0)),"")</f>
        <v/>
      </c>
      <c r="D1608" s="127" t="str">
        <f>IFERROR(INDEX(GUTS!AI1609:'GUTS'!BH1609,MATCH(2,GUTS!AK1609:'GUTS'!BI1609,0)),"")</f>
        <v/>
      </c>
      <c r="E1608" s="127" t="str">
        <f>IFERROR(INDEX(GUTS!AJ1609:'GUTS'!BH1609,MATCH(2,GUTS!AK1609:'GUTS'!BI1609,0)),"")</f>
        <v/>
      </c>
      <c r="F1608" s="127" t="str">
        <f>IFERROR(INDEX(GUTS!AI1609:'GUTS'!BH1609,MATCH(3,GUTS!AK1609:'GUTS'!BI1609,0)),"")</f>
        <v/>
      </c>
      <c r="G1608" s="127" t="str">
        <f>IFERROR(INDEX(GUTS!AJ1609:'GUTS'!BH1609,MATCH(3,GUTS!AK1609:'GUTS'!BI1609,0)),"")</f>
        <v/>
      </c>
      <c r="H1608" s="127" t="str">
        <f>IFERROR(INDEX(GUTS!AI1609:'GUTS'!BH1609,MATCH(4,GUTS!AK1609:'GUTS'!BI1609,0)),"")</f>
        <v/>
      </c>
      <c r="I1608" s="127" t="str">
        <f>IFERROR(INDEX(GUTS!AJ1609:'GUTS'!BH1609,MATCH(4,GUTS!AK1609:'GUTS'!BI1609,0)),"")</f>
        <v/>
      </c>
      <c r="J1608" s="127" t="str">
        <f>IFERROR(INDEX(GUTS!AI1609:'GUTS'!BH1609,MATCH(5,GUTS!AK1609:'GUTS'!BI1609,0)),"")</f>
        <v/>
      </c>
      <c r="K1608" s="127" t="str">
        <f>IFERROR(INDEX(GUTS!AJ1609:'GUTS'!BH1609,MATCH(5,GUTS!AK1609:'GUTS'!BI1609,0)),"")</f>
        <v/>
      </c>
      <c r="L1608" s="127" t="str">
        <f>IFERROR(INDEX(GUTS!AI1609:'GUTS'!BH1609,MATCH(6,GUTS!AK1609:'GUTS'!BI1609,0)),"")</f>
        <v/>
      </c>
      <c r="M1608" s="127" t="str">
        <f>IFERROR(INDEX(GUTS!AJ1609:'GUTS'!BH1609,MATCH(6,GUTS!AK1609:'GUTS'!BI1609,0)),"")</f>
        <v/>
      </c>
      <c r="N1608" s="127">
        <f>Audit!X374</f>
        <v>0</v>
      </c>
      <c r="O1608" s="127">
        <f>Audit!K374</f>
        <v>0</v>
      </c>
      <c r="P1608" s="127">
        <f>Audit!L374</f>
        <v>0</v>
      </c>
    </row>
    <row r="1609" spans="1:16" hidden="1">
      <c r="A1609" s="127">
        <f>Audit!A375</f>
        <v>0</v>
      </c>
      <c r="B1609" s="127" t="str">
        <f>IFERROR(INDEX(GUTS!AI1610:'GUTS'!BH1610,MATCH(1,GUTS!AK1610:'GUTS'!BI1610,0)),"")</f>
        <v/>
      </c>
      <c r="C1609" s="127" t="str">
        <f>IFERROR(INDEX(GUTS!AJ1610:'GUTS'!BH1610,MATCH(1,GUTS!AK1610:'GUTS'!BI1610,0)),"")</f>
        <v/>
      </c>
      <c r="D1609" s="127" t="str">
        <f>IFERROR(INDEX(GUTS!AI1610:'GUTS'!BH1610,MATCH(2,GUTS!AK1610:'GUTS'!BI1610,0)),"")</f>
        <v/>
      </c>
      <c r="E1609" s="127" t="str">
        <f>IFERROR(INDEX(GUTS!AJ1610:'GUTS'!BH1610,MATCH(2,GUTS!AK1610:'GUTS'!BI1610,0)),"")</f>
        <v/>
      </c>
      <c r="F1609" s="127" t="str">
        <f>IFERROR(INDEX(GUTS!AI1610:'GUTS'!BH1610,MATCH(3,GUTS!AK1610:'GUTS'!BI1610,0)),"")</f>
        <v/>
      </c>
      <c r="G1609" s="127" t="str">
        <f>IFERROR(INDEX(GUTS!AJ1610:'GUTS'!BH1610,MATCH(3,GUTS!AK1610:'GUTS'!BI1610,0)),"")</f>
        <v/>
      </c>
      <c r="H1609" s="127" t="str">
        <f>IFERROR(INDEX(GUTS!AI1610:'GUTS'!BH1610,MATCH(4,GUTS!AK1610:'GUTS'!BI1610,0)),"")</f>
        <v/>
      </c>
      <c r="I1609" s="127" t="str">
        <f>IFERROR(INDEX(GUTS!AJ1610:'GUTS'!BH1610,MATCH(4,GUTS!AK1610:'GUTS'!BI1610,0)),"")</f>
        <v/>
      </c>
      <c r="J1609" s="127" t="str">
        <f>IFERROR(INDEX(GUTS!AI1610:'GUTS'!BH1610,MATCH(5,GUTS!AK1610:'GUTS'!BI1610,0)),"")</f>
        <v/>
      </c>
      <c r="K1609" s="127" t="str">
        <f>IFERROR(INDEX(GUTS!AJ1610:'GUTS'!BH1610,MATCH(5,GUTS!AK1610:'GUTS'!BI1610,0)),"")</f>
        <v/>
      </c>
      <c r="L1609" s="127" t="str">
        <f>IFERROR(INDEX(GUTS!AI1610:'GUTS'!BH1610,MATCH(6,GUTS!AK1610:'GUTS'!BI1610,0)),"")</f>
        <v/>
      </c>
      <c r="M1609" s="127" t="str">
        <f>IFERROR(INDEX(GUTS!AJ1610:'GUTS'!BH1610,MATCH(6,GUTS!AK1610:'GUTS'!BI1610,0)),"")</f>
        <v/>
      </c>
      <c r="N1609" s="127">
        <f>Audit!X375</f>
        <v>0</v>
      </c>
      <c r="O1609" s="127">
        <f>Audit!K375</f>
        <v>0</v>
      </c>
      <c r="P1609" s="127">
        <f>Audit!L375</f>
        <v>0</v>
      </c>
    </row>
    <row r="1610" spans="1:16" hidden="1">
      <c r="A1610" s="127">
        <f>Audit!A376</f>
        <v>0</v>
      </c>
      <c r="B1610" s="127" t="str">
        <f>IFERROR(INDEX(GUTS!AI1611:'GUTS'!BH1611,MATCH(1,GUTS!AK1611:'GUTS'!BI1611,0)),"")</f>
        <v/>
      </c>
      <c r="C1610" s="127" t="str">
        <f>IFERROR(INDEX(GUTS!AJ1611:'GUTS'!BH1611,MATCH(1,GUTS!AK1611:'GUTS'!BI1611,0)),"")</f>
        <v/>
      </c>
      <c r="D1610" s="127" t="str">
        <f>IFERROR(INDEX(GUTS!AI1611:'GUTS'!BH1611,MATCH(2,GUTS!AK1611:'GUTS'!BI1611,0)),"")</f>
        <v/>
      </c>
      <c r="E1610" s="127" t="str">
        <f>IFERROR(INDEX(GUTS!AJ1611:'GUTS'!BH1611,MATCH(2,GUTS!AK1611:'GUTS'!BI1611,0)),"")</f>
        <v/>
      </c>
      <c r="F1610" s="127" t="str">
        <f>IFERROR(INDEX(GUTS!AI1611:'GUTS'!BH1611,MATCH(3,GUTS!AK1611:'GUTS'!BI1611,0)),"")</f>
        <v/>
      </c>
      <c r="G1610" s="127" t="str">
        <f>IFERROR(INDEX(GUTS!AJ1611:'GUTS'!BH1611,MATCH(3,GUTS!AK1611:'GUTS'!BI1611,0)),"")</f>
        <v/>
      </c>
      <c r="H1610" s="127" t="str">
        <f>IFERROR(INDEX(GUTS!AI1611:'GUTS'!BH1611,MATCH(4,GUTS!AK1611:'GUTS'!BI1611,0)),"")</f>
        <v/>
      </c>
      <c r="I1610" s="127" t="str">
        <f>IFERROR(INDEX(GUTS!AJ1611:'GUTS'!BH1611,MATCH(4,GUTS!AK1611:'GUTS'!BI1611,0)),"")</f>
        <v/>
      </c>
      <c r="J1610" s="127" t="str">
        <f>IFERROR(INDEX(GUTS!AI1611:'GUTS'!BH1611,MATCH(5,GUTS!AK1611:'GUTS'!BI1611,0)),"")</f>
        <v/>
      </c>
      <c r="K1610" s="127" t="str">
        <f>IFERROR(INDEX(GUTS!AJ1611:'GUTS'!BH1611,MATCH(5,GUTS!AK1611:'GUTS'!BI1611,0)),"")</f>
        <v/>
      </c>
      <c r="L1610" s="127" t="str">
        <f>IFERROR(INDEX(GUTS!AI1611:'GUTS'!BH1611,MATCH(6,GUTS!AK1611:'GUTS'!BI1611,0)),"")</f>
        <v/>
      </c>
      <c r="M1610" s="127" t="str">
        <f>IFERROR(INDEX(GUTS!AJ1611:'GUTS'!BH1611,MATCH(6,GUTS!AK1611:'GUTS'!BI1611,0)),"")</f>
        <v/>
      </c>
      <c r="N1610" s="127">
        <f>Audit!X376</f>
        <v>0</v>
      </c>
      <c r="O1610" s="127">
        <f>Audit!K376</f>
        <v>0</v>
      </c>
      <c r="P1610" s="127">
        <f>Audit!L376</f>
        <v>0</v>
      </c>
    </row>
    <row r="1611" spans="1:16" hidden="1">
      <c r="A1611" s="127">
        <f>Audit!A377</f>
        <v>0</v>
      </c>
      <c r="B1611" s="127" t="str">
        <f>IFERROR(INDEX(GUTS!AI1612:'GUTS'!BH1612,MATCH(1,GUTS!AK1612:'GUTS'!BI1612,0)),"")</f>
        <v/>
      </c>
      <c r="C1611" s="127" t="str">
        <f>IFERROR(INDEX(GUTS!AJ1612:'GUTS'!BH1612,MATCH(1,GUTS!AK1612:'GUTS'!BI1612,0)),"")</f>
        <v/>
      </c>
      <c r="D1611" s="127" t="str">
        <f>IFERROR(INDEX(GUTS!AI1612:'GUTS'!BH1612,MATCH(2,GUTS!AK1612:'GUTS'!BI1612,0)),"")</f>
        <v/>
      </c>
      <c r="E1611" s="127" t="str">
        <f>IFERROR(INDEX(GUTS!AJ1612:'GUTS'!BH1612,MATCH(2,GUTS!AK1612:'GUTS'!BI1612,0)),"")</f>
        <v/>
      </c>
      <c r="F1611" s="127" t="str">
        <f>IFERROR(INDEX(GUTS!AI1612:'GUTS'!BH1612,MATCH(3,GUTS!AK1612:'GUTS'!BI1612,0)),"")</f>
        <v/>
      </c>
      <c r="G1611" s="127" t="str">
        <f>IFERROR(INDEX(GUTS!AJ1612:'GUTS'!BH1612,MATCH(3,GUTS!AK1612:'GUTS'!BI1612,0)),"")</f>
        <v/>
      </c>
      <c r="H1611" s="127" t="str">
        <f>IFERROR(INDEX(GUTS!AI1612:'GUTS'!BH1612,MATCH(4,GUTS!AK1612:'GUTS'!BI1612,0)),"")</f>
        <v/>
      </c>
      <c r="I1611" s="127" t="str">
        <f>IFERROR(INDEX(GUTS!AJ1612:'GUTS'!BH1612,MATCH(4,GUTS!AK1612:'GUTS'!BI1612,0)),"")</f>
        <v/>
      </c>
      <c r="J1611" s="127" t="str">
        <f>IFERROR(INDEX(GUTS!AI1612:'GUTS'!BH1612,MATCH(5,GUTS!AK1612:'GUTS'!BI1612,0)),"")</f>
        <v/>
      </c>
      <c r="K1611" s="127" t="str">
        <f>IFERROR(INDEX(GUTS!AJ1612:'GUTS'!BH1612,MATCH(5,GUTS!AK1612:'GUTS'!BI1612,0)),"")</f>
        <v/>
      </c>
      <c r="L1611" s="127" t="str">
        <f>IFERROR(INDEX(GUTS!AI1612:'GUTS'!BH1612,MATCH(6,GUTS!AK1612:'GUTS'!BI1612,0)),"")</f>
        <v/>
      </c>
      <c r="M1611" s="127" t="str">
        <f>IFERROR(INDEX(GUTS!AJ1612:'GUTS'!BH1612,MATCH(6,GUTS!AK1612:'GUTS'!BI1612,0)),"")</f>
        <v/>
      </c>
      <c r="N1611" s="127">
        <f>Audit!X377</f>
        <v>0</v>
      </c>
      <c r="O1611" s="127">
        <f>Audit!K377</f>
        <v>0</v>
      </c>
      <c r="P1611" s="127">
        <f>Audit!L377</f>
        <v>0</v>
      </c>
    </row>
    <row r="1612" spans="1:16" hidden="1">
      <c r="A1612" s="127">
        <f>Audit!A378</f>
        <v>0</v>
      </c>
      <c r="B1612" s="127" t="str">
        <f>IFERROR(INDEX(GUTS!AI1613:'GUTS'!BH1613,MATCH(1,GUTS!AK1613:'GUTS'!BI1613,0)),"")</f>
        <v/>
      </c>
      <c r="C1612" s="127" t="str">
        <f>IFERROR(INDEX(GUTS!AJ1613:'GUTS'!BH1613,MATCH(1,GUTS!AK1613:'GUTS'!BI1613,0)),"")</f>
        <v/>
      </c>
      <c r="D1612" s="127" t="str">
        <f>IFERROR(INDEX(GUTS!AI1613:'GUTS'!BH1613,MATCH(2,GUTS!AK1613:'GUTS'!BI1613,0)),"")</f>
        <v/>
      </c>
      <c r="E1612" s="127" t="str">
        <f>IFERROR(INDEX(GUTS!AJ1613:'GUTS'!BH1613,MATCH(2,GUTS!AK1613:'GUTS'!BI1613,0)),"")</f>
        <v/>
      </c>
      <c r="F1612" s="127" t="str">
        <f>IFERROR(INDEX(GUTS!AI1613:'GUTS'!BH1613,MATCH(3,GUTS!AK1613:'GUTS'!BI1613,0)),"")</f>
        <v/>
      </c>
      <c r="G1612" s="127" t="str">
        <f>IFERROR(INDEX(GUTS!AJ1613:'GUTS'!BH1613,MATCH(3,GUTS!AK1613:'GUTS'!BI1613,0)),"")</f>
        <v/>
      </c>
      <c r="H1612" s="127" t="str">
        <f>IFERROR(INDEX(GUTS!AI1613:'GUTS'!BH1613,MATCH(4,GUTS!AK1613:'GUTS'!BI1613,0)),"")</f>
        <v/>
      </c>
      <c r="I1612" s="127" t="str">
        <f>IFERROR(INDEX(GUTS!AJ1613:'GUTS'!BH1613,MATCH(4,GUTS!AK1613:'GUTS'!BI1613,0)),"")</f>
        <v/>
      </c>
      <c r="J1612" s="127" t="str">
        <f>IFERROR(INDEX(GUTS!AI1613:'GUTS'!BH1613,MATCH(5,GUTS!AK1613:'GUTS'!BI1613,0)),"")</f>
        <v/>
      </c>
      <c r="K1612" s="127" t="str">
        <f>IFERROR(INDEX(GUTS!AJ1613:'GUTS'!BH1613,MATCH(5,GUTS!AK1613:'GUTS'!BI1613,0)),"")</f>
        <v/>
      </c>
      <c r="L1612" s="127" t="str">
        <f>IFERROR(INDEX(GUTS!AI1613:'GUTS'!BH1613,MATCH(6,GUTS!AK1613:'GUTS'!BI1613,0)),"")</f>
        <v/>
      </c>
      <c r="M1612" s="127" t="str">
        <f>IFERROR(INDEX(GUTS!AJ1613:'GUTS'!BH1613,MATCH(6,GUTS!AK1613:'GUTS'!BI1613,0)),"")</f>
        <v/>
      </c>
      <c r="N1612" s="127">
        <f>Audit!X378</f>
        <v>0</v>
      </c>
      <c r="O1612" s="127">
        <f>Audit!K378</f>
        <v>0</v>
      </c>
      <c r="P1612" s="127">
        <f>Audit!L378</f>
        <v>0</v>
      </c>
    </row>
    <row r="1613" spans="1:16" hidden="1">
      <c r="A1613" s="127">
        <f>Audit!A379</f>
        <v>0</v>
      </c>
      <c r="B1613" s="127" t="str">
        <f>IFERROR(INDEX(GUTS!AI1614:'GUTS'!BH1614,MATCH(1,GUTS!AK1614:'GUTS'!BI1614,0)),"")</f>
        <v/>
      </c>
      <c r="C1613" s="127" t="str">
        <f>IFERROR(INDEX(GUTS!AJ1614:'GUTS'!BH1614,MATCH(1,GUTS!AK1614:'GUTS'!BI1614,0)),"")</f>
        <v/>
      </c>
      <c r="D1613" s="127" t="str">
        <f>IFERROR(INDEX(GUTS!AI1614:'GUTS'!BH1614,MATCH(2,GUTS!AK1614:'GUTS'!BI1614,0)),"")</f>
        <v/>
      </c>
      <c r="E1613" s="127" t="str">
        <f>IFERROR(INDEX(GUTS!AJ1614:'GUTS'!BH1614,MATCH(2,GUTS!AK1614:'GUTS'!BI1614,0)),"")</f>
        <v/>
      </c>
      <c r="F1613" s="127" t="str">
        <f>IFERROR(INDEX(GUTS!AI1614:'GUTS'!BH1614,MATCH(3,GUTS!AK1614:'GUTS'!BI1614,0)),"")</f>
        <v/>
      </c>
      <c r="G1613" s="127" t="str">
        <f>IFERROR(INDEX(GUTS!AJ1614:'GUTS'!BH1614,MATCH(3,GUTS!AK1614:'GUTS'!BI1614,0)),"")</f>
        <v/>
      </c>
      <c r="H1613" s="127" t="str">
        <f>IFERROR(INDEX(GUTS!AI1614:'GUTS'!BH1614,MATCH(4,GUTS!AK1614:'GUTS'!BI1614,0)),"")</f>
        <v/>
      </c>
      <c r="I1613" s="127" t="str">
        <f>IFERROR(INDEX(GUTS!AJ1614:'GUTS'!BH1614,MATCH(4,GUTS!AK1614:'GUTS'!BI1614,0)),"")</f>
        <v/>
      </c>
      <c r="J1613" s="127" t="str">
        <f>IFERROR(INDEX(GUTS!AI1614:'GUTS'!BH1614,MATCH(5,GUTS!AK1614:'GUTS'!BI1614,0)),"")</f>
        <v/>
      </c>
      <c r="K1613" s="127" t="str">
        <f>IFERROR(INDEX(GUTS!AJ1614:'GUTS'!BH1614,MATCH(5,GUTS!AK1614:'GUTS'!BI1614,0)),"")</f>
        <v/>
      </c>
      <c r="L1613" s="127" t="str">
        <f>IFERROR(INDEX(GUTS!AI1614:'GUTS'!BH1614,MATCH(6,GUTS!AK1614:'GUTS'!BI1614,0)),"")</f>
        <v/>
      </c>
      <c r="M1613" s="127" t="str">
        <f>IFERROR(INDEX(GUTS!AJ1614:'GUTS'!BH1614,MATCH(6,GUTS!AK1614:'GUTS'!BI1614,0)),"")</f>
        <v/>
      </c>
      <c r="N1613" s="127">
        <f>Audit!X379</f>
        <v>0</v>
      </c>
      <c r="O1613" s="127">
        <f>Audit!K379</f>
        <v>0</v>
      </c>
      <c r="P1613" s="127">
        <f>Audit!L379</f>
        <v>0</v>
      </c>
    </row>
    <row r="1614" spans="1:16" hidden="1">
      <c r="A1614" s="127">
        <f>Audit!A380</f>
        <v>0</v>
      </c>
      <c r="B1614" s="127" t="str">
        <f>IFERROR(INDEX(GUTS!AI1615:'GUTS'!BH1615,MATCH(1,GUTS!AK1615:'GUTS'!BI1615,0)),"")</f>
        <v/>
      </c>
      <c r="C1614" s="127" t="str">
        <f>IFERROR(INDEX(GUTS!AJ1615:'GUTS'!BH1615,MATCH(1,GUTS!AK1615:'GUTS'!BI1615,0)),"")</f>
        <v/>
      </c>
      <c r="D1614" s="127" t="str">
        <f>IFERROR(INDEX(GUTS!AI1615:'GUTS'!BH1615,MATCH(2,GUTS!AK1615:'GUTS'!BI1615,0)),"")</f>
        <v/>
      </c>
      <c r="E1614" s="127" t="str">
        <f>IFERROR(INDEX(GUTS!AJ1615:'GUTS'!BH1615,MATCH(2,GUTS!AK1615:'GUTS'!BI1615,0)),"")</f>
        <v/>
      </c>
      <c r="F1614" s="127" t="str">
        <f>IFERROR(INDEX(GUTS!AI1615:'GUTS'!BH1615,MATCH(3,GUTS!AK1615:'GUTS'!BI1615,0)),"")</f>
        <v/>
      </c>
      <c r="G1614" s="127" t="str">
        <f>IFERROR(INDEX(GUTS!AJ1615:'GUTS'!BH1615,MATCH(3,GUTS!AK1615:'GUTS'!BI1615,0)),"")</f>
        <v/>
      </c>
      <c r="H1614" s="127" t="str">
        <f>IFERROR(INDEX(GUTS!AI1615:'GUTS'!BH1615,MATCH(4,GUTS!AK1615:'GUTS'!BI1615,0)),"")</f>
        <v/>
      </c>
      <c r="I1614" s="127" t="str">
        <f>IFERROR(INDEX(GUTS!AJ1615:'GUTS'!BH1615,MATCH(4,GUTS!AK1615:'GUTS'!BI1615,0)),"")</f>
        <v/>
      </c>
      <c r="J1614" s="127" t="str">
        <f>IFERROR(INDEX(GUTS!AI1615:'GUTS'!BH1615,MATCH(5,GUTS!AK1615:'GUTS'!BI1615,0)),"")</f>
        <v/>
      </c>
      <c r="K1614" s="127" t="str">
        <f>IFERROR(INDEX(GUTS!AJ1615:'GUTS'!BH1615,MATCH(5,GUTS!AK1615:'GUTS'!BI1615,0)),"")</f>
        <v/>
      </c>
      <c r="L1614" s="127" t="str">
        <f>IFERROR(INDEX(GUTS!AI1615:'GUTS'!BH1615,MATCH(6,GUTS!AK1615:'GUTS'!BI1615,0)),"")</f>
        <v/>
      </c>
      <c r="M1614" s="127" t="str">
        <f>IFERROR(INDEX(GUTS!AJ1615:'GUTS'!BH1615,MATCH(6,GUTS!AK1615:'GUTS'!BI1615,0)),"")</f>
        <v/>
      </c>
      <c r="N1614" s="127">
        <f>Audit!X380</f>
        <v>0</v>
      </c>
      <c r="O1614" s="127">
        <f>Audit!K380</f>
        <v>0</v>
      </c>
      <c r="P1614" s="127">
        <f>Audit!L380</f>
        <v>0</v>
      </c>
    </row>
    <row r="1615" spans="1:16" hidden="1">
      <c r="A1615" s="127">
        <f>Audit!A381</f>
        <v>0</v>
      </c>
      <c r="B1615" s="127" t="str">
        <f>IFERROR(INDEX(GUTS!AI1616:'GUTS'!BH1616,MATCH(1,GUTS!AK1616:'GUTS'!BI1616,0)),"")</f>
        <v/>
      </c>
      <c r="C1615" s="127" t="str">
        <f>IFERROR(INDEX(GUTS!AJ1616:'GUTS'!BH1616,MATCH(1,GUTS!AK1616:'GUTS'!BI1616,0)),"")</f>
        <v/>
      </c>
      <c r="D1615" s="127" t="str">
        <f>IFERROR(INDEX(GUTS!AI1616:'GUTS'!BH1616,MATCH(2,GUTS!AK1616:'GUTS'!BI1616,0)),"")</f>
        <v/>
      </c>
      <c r="E1615" s="127" t="str">
        <f>IFERROR(INDEX(GUTS!AJ1616:'GUTS'!BH1616,MATCH(2,GUTS!AK1616:'GUTS'!BI1616,0)),"")</f>
        <v/>
      </c>
      <c r="F1615" s="127" t="str">
        <f>IFERROR(INDEX(GUTS!AI1616:'GUTS'!BH1616,MATCH(3,GUTS!AK1616:'GUTS'!BI1616,0)),"")</f>
        <v/>
      </c>
      <c r="G1615" s="127" t="str">
        <f>IFERROR(INDEX(GUTS!AJ1616:'GUTS'!BH1616,MATCH(3,GUTS!AK1616:'GUTS'!BI1616,0)),"")</f>
        <v/>
      </c>
      <c r="H1615" s="127" t="str">
        <f>IFERROR(INDEX(GUTS!AI1616:'GUTS'!BH1616,MATCH(4,GUTS!AK1616:'GUTS'!BI1616,0)),"")</f>
        <v/>
      </c>
      <c r="I1615" s="127" t="str">
        <f>IFERROR(INDEX(GUTS!AJ1616:'GUTS'!BH1616,MATCH(4,GUTS!AK1616:'GUTS'!BI1616,0)),"")</f>
        <v/>
      </c>
      <c r="J1615" s="127" t="str">
        <f>IFERROR(INDEX(GUTS!AI1616:'GUTS'!BH1616,MATCH(5,GUTS!AK1616:'GUTS'!BI1616,0)),"")</f>
        <v/>
      </c>
      <c r="K1615" s="127" t="str">
        <f>IFERROR(INDEX(GUTS!AJ1616:'GUTS'!BH1616,MATCH(5,GUTS!AK1616:'GUTS'!BI1616,0)),"")</f>
        <v/>
      </c>
      <c r="L1615" s="127" t="str">
        <f>IFERROR(INDEX(GUTS!AI1616:'GUTS'!BH1616,MATCH(6,GUTS!AK1616:'GUTS'!BI1616,0)),"")</f>
        <v/>
      </c>
      <c r="M1615" s="127" t="str">
        <f>IFERROR(INDEX(GUTS!AJ1616:'GUTS'!BH1616,MATCH(6,GUTS!AK1616:'GUTS'!BI1616,0)),"")</f>
        <v/>
      </c>
      <c r="N1615" s="127">
        <f>Audit!X381</f>
        <v>0</v>
      </c>
      <c r="O1615" s="127">
        <f>Audit!K381</f>
        <v>0</v>
      </c>
      <c r="P1615" s="127">
        <f>Audit!L381</f>
        <v>0</v>
      </c>
    </row>
    <row r="1616" spans="1:16" hidden="1">
      <c r="A1616" s="127">
        <f>Audit!A382</f>
        <v>0</v>
      </c>
      <c r="B1616" s="127" t="str">
        <f>IFERROR(INDEX(GUTS!AI1617:'GUTS'!BH1617,MATCH(1,GUTS!AK1617:'GUTS'!BI1617,0)),"")</f>
        <v/>
      </c>
      <c r="C1616" s="127" t="str">
        <f>IFERROR(INDEX(GUTS!AJ1617:'GUTS'!BH1617,MATCH(1,GUTS!AK1617:'GUTS'!BI1617,0)),"")</f>
        <v/>
      </c>
      <c r="D1616" s="127" t="str">
        <f>IFERROR(INDEX(GUTS!AI1617:'GUTS'!BH1617,MATCH(2,GUTS!AK1617:'GUTS'!BI1617,0)),"")</f>
        <v/>
      </c>
      <c r="E1616" s="127" t="str">
        <f>IFERROR(INDEX(GUTS!AJ1617:'GUTS'!BH1617,MATCH(2,GUTS!AK1617:'GUTS'!BI1617,0)),"")</f>
        <v/>
      </c>
      <c r="F1616" s="127" t="str">
        <f>IFERROR(INDEX(GUTS!AI1617:'GUTS'!BH1617,MATCH(3,GUTS!AK1617:'GUTS'!BI1617,0)),"")</f>
        <v/>
      </c>
      <c r="G1616" s="127" t="str">
        <f>IFERROR(INDEX(GUTS!AJ1617:'GUTS'!BH1617,MATCH(3,GUTS!AK1617:'GUTS'!BI1617,0)),"")</f>
        <v/>
      </c>
      <c r="H1616" s="127" t="str">
        <f>IFERROR(INDEX(GUTS!AI1617:'GUTS'!BH1617,MATCH(4,GUTS!AK1617:'GUTS'!BI1617,0)),"")</f>
        <v/>
      </c>
      <c r="I1616" s="127" t="str">
        <f>IFERROR(INDEX(GUTS!AJ1617:'GUTS'!BH1617,MATCH(4,GUTS!AK1617:'GUTS'!BI1617,0)),"")</f>
        <v/>
      </c>
      <c r="J1616" s="127" t="str">
        <f>IFERROR(INDEX(GUTS!AI1617:'GUTS'!BH1617,MATCH(5,GUTS!AK1617:'GUTS'!BI1617,0)),"")</f>
        <v/>
      </c>
      <c r="K1616" s="127" t="str">
        <f>IFERROR(INDEX(GUTS!AJ1617:'GUTS'!BH1617,MATCH(5,GUTS!AK1617:'GUTS'!BI1617,0)),"")</f>
        <v/>
      </c>
      <c r="L1616" s="127" t="str">
        <f>IFERROR(INDEX(GUTS!AI1617:'GUTS'!BH1617,MATCH(6,GUTS!AK1617:'GUTS'!BI1617,0)),"")</f>
        <v/>
      </c>
      <c r="M1616" s="127" t="str">
        <f>IFERROR(INDEX(GUTS!AJ1617:'GUTS'!BH1617,MATCH(6,GUTS!AK1617:'GUTS'!BI1617,0)),"")</f>
        <v/>
      </c>
      <c r="N1616" s="127">
        <f>Audit!X382</f>
        <v>0</v>
      </c>
      <c r="O1616" s="127">
        <f>Audit!K382</f>
        <v>0</v>
      </c>
      <c r="P1616" s="127">
        <f>Audit!L382</f>
        <v>0</v>
      </c>
    </row>
    <row r="1617" spans="1:16" hidden="1">
      <c r="A1617" s="127">
        <f>Audit!A383</f>
        <v>0</v>
      </c>
      <c r="B1617" s="127" t="str">
        <f>IFERROR(INDEX(GUTS!AI1618:'GUTS'!BH1618,MATCH(1,GUTS!AK1618:'GUTS'!BI1618,0)),"")</f>
        <v/>
      </c>
      <c r="C1617" s="127" t="str">
        <f>IFERROR(INDEX(GUTS!AJ1618:'GUTS'!BH1618,MATCH(1,GUTS!AK1618:'GUTS'!BI1618,0)),"")</f>
        <v/>
      </c>
      <c r="D1617" s="127" t="str">
        <f>IFERROR(INDEX(GUTS!AI1618:'GUTS'!BH1618,MATCH(2,GUTS!AK1618:'GUTS'!BI1618,0)),"")</f>
        <v/>
      </c>
      <c r="E1617" s="127" t="str">
        <f>IFERROR(INDEX(GUTS!AJ1618:'GUTS'!BH1618,MATCH(2,GUTS!AK1618:'GUTS'!BI1618,0)),"")</f>
        <v/>
      </c>
      <c r="F1617" s="127" t="str">
        <f>IFERROR(INDEX(GUTS!AI1618:'GUTS'!BH1618,MATCH(3,GUTS!AK1618:'GUTS'!BI1618,0)),"")</f>
        <v/>
      </c>
      <c r="G1617" s="127" t="str">
        <f>IFERROR(INDEX(GUTS!AJ1618:'GUTS'!BH1618,MATCH(3,GUTS!AK1618:'GUTS'!BI1618,0)),"")</f>
        <v/>
      </c>
      <c r="H1617" s="127" t="str">
        <f>IFERROR(INDEX(GUTS!AI1618:'GUTS'!BH1618,MATCH(4,GUTS!AK1618:'GUTS'!BI1618,0)),"")</f>
        <v/>
      </c>
      <c r="I1617" s="127" t="str">
        <f>IFERROR(INDEX(GUTS!AJ1618:'GUTS'!BH1618,MATCH(4,GUTS!AK1618:'GUTS'!BI1618,0)),"")</f>
        <v/>
      </c>
      <c r="J1617" s="127" t="str">
        <f>IFERROR(INDEX(GUTS!AI1618:'GUTS'!BH1618,MATCH(5,GUTS!AK1618:'GUTS'!BI1618,0)),"")</f>
        <v/>
      </c>
      <c r="K1617" s="127" t="str">
        <f>IFERROR(INDEX(GUTS!AJ1618:'GUTS'!BH1618,MATCH(5,GUTS!AK1618:'GUTS'!BI1618,0)),"")</f>
        <v/>
      </c>
      <c r="L1617" s="127" t="str">
        <f>IFERROR(INDEX(GUTS!AI1618:'GUTS'!BH1618,MATCH(6,GUTS!AK1618:'GUTS'!BI1618,0)),"")</f>
        <v/>
      </c>
      <c r="M1617" s="127" t="str">
        <f>IFERROR(INDEX(GUTS!AJ1618:'GUTS'!BH1618,MATCH(6,GUTS!AK1618:'GUTS'!BI1618,0)),"")</f>
        <v/>
      </c>
      <c r="N1617" s="127">
        <f>Audit!X383</f>
        <v>0</v>
      </c>
      <c r="O1617" s="127">
        <f>Audit!K383</f>
        <v>0</v>
      </c>
      <c r="P1617" s="127">
        <f>Audit!L383</f>
        <v>0</v>
      </c>
    </row>
    <row r="1618" spans="1:16" hidden="1">
      <c r="A1618" s="127">
        <f>Audit!A384</f>
        <v>0</v>
      </c>
      <c r="B1618" s="127" t="str">
        <f>IFERROR(INDEX(GUTS!AI1619:'GUTS'!BH1619,MATCH(1,GUTS!AK1619:'GUTS'!BI1619,0)),"")</f>
        <v/>
      </c>
      <c r="C1618" s="127" t="str">
        <f>IFERROR(INDEX(GUTS!AJ1619:'GUTS'!BH1619,MATCH(1,GUTS!AK1619:'GUTS'!BI1619,0)),"")</f>
        <v/>
      </c>
      <c r="D1618" s="127" t="str">
        <f>IFERROR(INDEX(GUTS!AI1619:'GUTS'!BH1619,MATCH(2,GUTS!AK1619:'GUTS'!BI1619,0)),"")</f>
        <v/>
      </c>
      <c r="E1618" s="127" t="str">
        <f>IFERROR(INDEX(GUTS!AJ1619:'GUTS'!BH1619,MATCH(2,GUTS!AK1619:'GUTS'!BI1619,0)),"")</f>
        <v/>
      </c>
      <c r="F1618" s="127" t="str">
        <f>IFERROR(INDEX(GUTS!AI1619:'GUTS'!BH1619,MATCH(3,GUTS!AK1619:'GUTS'!BI1619,0)),"")</f>
        <v/>
      </c>
      <c r="G1618" s="127" t="str">
        <f>IFERROR(INDEX(GUTS!AJ1619:'GUTS'!BH1619,MATCH(3,GUTS!AK1619:'GUTS'!BI1619,0)),"")</f>
        <v/>
      </c>
      <c r="H1618" s="127" t="str">
        <f>IFERROR(INDEX(GUTS!AI1619:'GUTS'!BH1619,MATCH(4,GUTS!AK1619:'GUTS'!BI1619,0)),"")</f>
        <v/>
      </c>
      <c r="I1618" s="127" t="str">
        <f>IFERROR(INDEX(GUTS!AJ1619:'GUTS'!BH1619,MATCH(4,GUTS!AK1619:'GUTS'!BI1619,0)),"")</f>
        <v/>
      </c>
      <c r="J1618" s="127" t="str">
        <f>IFERROR(INDEX(GUTS!AI1619:'GUTS'!BH1619,MATCH(5,GUTS!AK1619:'GUTS'!BI1619,0)),"")</f>
        <v/>
      </c>
      <c r="K1618" s="127" t="str">
        <f>IFERROR(INDEX(GUTS!AJ1619:'GUTS'!BH1619,MATCH(5,GUTS!AK1619:'GUTS'!BI1619,0)),"")</f>
        <v/>
      </c>
      <c r="L1618" s="127" t="str">
        <f>IFERROR(INDEX(GUTS!AI1619:'GUTS'!BH1619,MATCH(6,GUTS!AK1619:'GUTS'!BI1619,0)),"")</f>
        <v/>
      </c>
      <c r="M1618" s="127" t="str">
        <f>IFERROR(INDEX(GUTS!AJ1619:'GUTS'!BH1619,MATCH(6,GUTS!AK1619:'GUTS'!BI1619,0)),"")</f>
        <v/>
      </c>
      <c r="N1618" s="127">
        <f>Audit!X384</f>
        <v>0</v>
      </c>
      <c r="O1618" s="127">
        <f>Audit!K384</f>
        <v>0</v>
      </c>
      <c r="P1618" s="127">
        <f>Audit!L384</f>
        <v>0</v>
      </c>
    </row>
    <row r="1619" spans="1:16" hidden="1">
      <c r="A1619" s="127">
        <f>Audit!A385</f>
        <v>0</v>
      </c>
      <c r="B1619" s="127" t="str">
        <f>IFERROR(INDEX(GUTS!AI1620:'GUTS'!BH1620,MATCH(1,GUTS!AK1620:'GUTS'!BI1620,0)),"")</f>
        <v/>
      </c>
      <c r="C1619" s="127" t="str">
        <f>IFERROR(INDEX(GUTS!AJ1620:'GUTS'!BH1620,MATCH(1,GUTS!AK1620:'GUTS'!BI1620,0)),"")</f>
        <v/>
      </c>
      <c r="D1619" s="127" t="str">
        <f>IFERROR(INDEX(GUTS!AI1620:'GUTS'!BH1620,MATCH(2,GUTS!AK1620:'GUTS'!BI1620,0)),"")</f>
        <v/>
      </c>
      <c r="E1619" s="127" t="str">
        <f>IFERROR(INDEX(GUTS!AJ1620:'GUTS'!BH1620,MATCH(2,GUTS!AK1620:'GUTS'!BI1620,0)),"")</f>
        <v/>
      </c>
      <c r="F1619" s="127" t="str">
        <f>IFERROR(INDEX(GUTS!AI1620:'GUTS'!BH1620,MATCH(3,GUTS!AK1620:'GUTS'!BI1620,0)),"")</f>
        <v/>
      </c>
      <c r="G1619" s="127" t="str">
        <f>IFERROR(INDEX(GUTS!AJ1620:'GUTS'!BH1620,MATCH(3,GUTS!AK1620:'GUTS'!BI1620,0)),"")</f>
        <v/>
      </c>
      <c r="H1619" s="127" t="str">
        <f>IFERROR(INDEX(GUTS!AI1620:'GUTS'!BH1620,MATCH(4,GUTS!AK1620:'GUTS'!BI1620,0)),"")</f>
        <v/>
      </c>
      <c r="I1619" s="127" t="str">
        <f>IFERROR(INDEX(GUTS!AJ1620:'GUTS'!BH1620,MATCH(4,GUTS!AK1620:'GUTS'!BI1620,0)),"")</f>
        <v/>
      </c>
      <c r="J1619" s="127" t="str">
        <f>IFERROR(INDEX(GUTS!AI1620:'GUTS'!BH1620,MATCH(5,GUTS!AK1620:'GUTS'!BI1620,0)),"")</f>
        <v/>
      </c>
      <c r="K1619" s="127" t="str">
        <f>IFERROR(INDEX(GUTS!AJ1620:'GUTS'!BH1620,MATCH(5,GUTS!AK1620:'GUTS'!BI1620,0)),"")</f>
        <v/>
      </c>
      <c r="L1619" s="127" t="str">
        <f>IFERROR(INDEX(GUTS!AI1620:'GUTS'!BH1620,MATCH(6,GUTS!AK1620:'GUTS'!BI1620,0)),"")</f>
        <v/>
      </c>
      <c r="M1619" s="127" t="str">
        <f>IFERROR(INDEX(GUTS!AJ1620:'GUTS'!BH1620,MATCH(6,GUTS!AK1620:'GUTS'!BI1620,0)),"")</f>
        <v/>
      </c>
      <c r="N1619" s="127">
        <f>Audit!X385</f>
        <v>0</v>
      </c>
      <c r="O1619" s="127">
        <f>Audit!K385</f>
        <v>0</v>
      </c>
      <c r="P1619" s="127">
        <f>Audit!L385</f>
        <v>0</v>
      </c>
    </row>
    <row r="1620" spans="1:16" hidden="1">
      <c r="A1620" s="127">
        <f>Audit!A386</f>
        <v>0</v>
      </c>
      <c r="B1620" s="127" t="str">
        <f>IFERROR(INDEX(GUTS!AI1621:'GUTS'!BH1621,MATCH(1,GUTS!AK1621:'GUTS'!BI1621,0)),"")</f>
        <v/>
      </c>
      <c r="C1620" s="127" t="str">
        <f>IFERROR(INDEX(GUTS!AJ1621:'GUTS'!BH1621,MATCH(1,GUTS!AK1621:'GUTS'!BI1621,0)),"")</f>
        <v/>
      </c>
      <c r="D1620" s="127" t="str">
        <f>IFERROR(INDEX(GUTS!AI1621:'GUTS'!BH1621,MATCH(2,GUTS!AK1621:'GUTS'!BI1621,0)),"")</f>
        <v/>
      </c>
      <c r="E1620" s="127" t="str">
        <f>IFERROR(INDEX(GUTS!AJ1621:'GUTS'!BH1621,MATCH(2,GUTS!AK1621:'GUTS'!BI1621,0)),"")</f>
        <v/>
      </c>
      <c r="F1620" s="127" t="str">
        <f>IFERROR(INDEX(GUTS!AI1621:'GUTS'!BH1621,MATCH(3,GUTS!AK1621:'GUTS'!BI1621,0)),"")</f>
        <v/>
      </c>
      <c r="G1620" s="127" t="str">
        <f>IFERROR(INDEX(GUTS!AJ1621:'GUTS'!BH1621,MATCH(3,GUTS!AK1621:'GUTS'!BI1621,0)),"")</f>
        <v/>
      </c>
      <c r="H1620" s="127" t="str">
        <f>IFERROR(INDEX(GUTS!AI1621:'GUTS'!BH1621,MATCH(4,GUTS!AK1621:'GUTS'!BI1621,0)),"")</f>
        <v/>
      </c>
      <c r="I1620" s="127" t="str">
        <f>IFERROR(INDEX(GUTS!AJ1621:'GUTS'!BH1621,MATCH(4,GUTS!AK1621:'GUTS'!BI1621,0)),"")</f>
        <v/>
      </c>
      <c r="J1620" s="127" t="str">
        <f>IFERROR(INDEX(GUTS!AI1621:'GUTS'!BH1621,MATCH(5,GUTS!AK1621:'GUTS'!BI1621,0)),"")</f>
        <v/>
      </c>
      <c r="K1620" s="127" t="str">
        <f>IFERROR(INDEX(GUTS!AJ1621:'GUTS'!BH1621,MATCH(5,GUTS!AK1621:'GUTS'!BI1621,0)),"")</f>
        <v/>
      </c>
      <c r="L1620" s="127" t="str">
        <f>IFERROR(INDEX(GUTS!AI1621:'GUTS'!BH1621,MATCH(6,GUTS!AK1621:'GUTS'!BI1621,0)),"")</f>
        <v/>
      </c>
      <c r="M1620" s="127" t="str">
        <f>IFERROR(INDEX(GUTS!AJ1621:'GUTS'!BH1621,MATCH(6,GUTS!AK1621:'GUTS'!BI1621,0)),"")</f>
        <v/>
      </c>
      <c r="N1620" s="127">
        <f>Audit!X386</f>
        <v>0</v>
      </c>
      <c r="O1620" s="127">
        <f>Audit!K386</f>
        <v>0</v>
      </c>
      <c r="P1620" s="127">
        <f>Audit!L386</f>
        <v>0</v>
      </c>
    </row>
    <row r="1621" spans="1:16" hidden="1">
      <c r="A1621" s="127">
        <f>Audit!A387</f>
        <v>0</v>
      </c>
      <c r="B1621" s="127" t="str">
        <f>IFERROR(INDEX(GUTS!AI1622:'GUTS'!BH1622,MATCH(1,GUTS!AK1622:'GUTS'!BI1622,0)),"")</f>
        <v/>
      </c>
      <c r="C1621" s="127" t="str">
        <f>IFERROR(INDEX(GUTS!AJ1622:'GUTS'!BH1622,MATCH(1,GUTS!AK1622:'GUTS'!BI1622,0)),"")</f>
        <v/>
      </c>
      <c r="D1621" s="127" t="str">
        <f>IFERROR(INDEX(GUTS!AI1622:'GUTS'!BH1622,MATCH(2,GUTS!AK1622:'GUTS'!BI1622,0)),"")</f>
        <v/>
      </c>
      <c r="E1621" s="127" t="str">
        <f>IFERROR(INDEX(GUTS!AJ1622:'GUTS'!BH1622,MATCH(2,GUTS!AK1622:'GUTS'!BI1622,0)),"")</f>
        <v/>
      </c>
      <c r="F1621" s="127" t="str">
        <f>IFERROR(INDEX(GUTS!AI1622:'GUTS'!BH1622,MATCH(3,GUTS!AK1622:'GUTS'!BI1622,0)),"")</f>
        <v/>
      </c>
      <c r="G1621" s="127" t="str">
        <f>IFERROR(INDEX(GUTS!AJ1622:'GUTS'!BH1622,MATCH(3,GUTS!AK1622:'GUTS'!BI1622,0)),"")</f>
        <v/>
      </c>
      <c r="H1621" s="127" t="str">
        <f>IFERROR(INDEX(GUTS!AI1622:'GUTS'!BH1622,MATCH(4,GUTS!AK1622:'GUTS'!BI1622,0)),"")</f>
        <v/>
      </c>
      <c r="I1621" s="127" t="str">
        <f>IFERROR(INDEX(GUTS!AJ1622:'GUTS'!BH1622,MATCH(4,GUTS!AK1622:'GUTS'!BI1622,0)),"")</f>
        <v/>
      </c>
      <c r="J1621" s="127" t="str">
        <f>IFERROR(INDEX(GUTS!AI1622:'GUTS'!BH1622,MATCH(5,GUTS!AK1622:'GUTS'!BI1622,0)),"")</f>
        <v/>
      </c>
      <c r="K1621" s="127" t="str">
        <f>IFERROR(INDEX(GUTS!AJ1622:'GUTS'!BH1622,MATCH(5,GUTS!AK1622:'GUTS'!BI1622,0)),"")</f>
        <v/>
      </c>
      <c r="L1621" s="127" t="str">
        <f>IFERROR(INDEX(GUTS!AI1622:'GUTS'!BH1622,MATCH(6,GUTS!AK1622:'GUTS'!BI1622,0)),"")</f>
        <v/>
      </c>
      <c r="M1621" s="127" t="str">
        <f>IFERROR(INDEX(GUTS!AJ1622:'GUTS'!BH1622,MATCH(6,GUTS!AK1622:'GUTS'!BI1622,0)),"")</f>
        <v/>
      </c>
      <c r="N1621" s="127">
        <f>Audit!X387</f>
        <v>0</v>
      </c>
      <c r="O1621" s="127">
        <f>Audit!K387</f>
        <v>0</v>
      </c>
      <c r="P1621" s="127">
        <f>Audit!L387</f>
        <v>0</v>
      </c>
    </row>
    <row r="1622" spans="1:16" hidden="1">
      <c r="A1622" s="127">
        <f>Audit!A388</f>
        <v>0</v>
      </c>
      <c r="B1622" s="127" t="str">
        <f>IFERROR(INDEX(GUTS!AI1623:'GUTS'!BH1623,MATCH(1,GUTS!AK1623:'GUTS'!BI1623,0)),"")</f>
        <v/>
      </c>
      <c r="C1622" s="127" t="str">
        <f>IFERROR(INDEX(GUTS!AJ1623:'GUTS'!BH1623,MATCH(1,GUTS!AK1623:'GUTS'!BI1623,0)),"")</f>
        <v/>
      </c>
      <c r="D1622" s="127" t="str">
        <f>IFERROR(INDEX(GUTS!AI1623:'GUTS'!BH1623,MATCH(2,GUTS!AK1623:'GUTS'!BI1623,0)),"")</f>
        <v/>
      </c>
      <c r="E1622" s="127" t="str">
        <f>IFERROR(INDEX(GUTS!AJ1623:'GUTS'!BH1623,MATCH(2,GUTS!AK1623:'GUTS'!BI1623,0)),"")</f>
        <v/>
      </c>
      <c r="F1622" s="127" t="str">
        <f>IFERROR(INDEX(GUTS!AI1623:'GUTS'!BH1623,MATCH(3,GUTS!AK1623:'GUTS'!BI1623,0)),"")</f>
        <v/>
      </c>
      <c r="G1622" s="127" t="str">
        <f>IFERROR(INDEX(GUTS!AJ1623:'GUTS'!BH1623,MATCH(3,GUTS!AK1623:'GUTS'!BI1623,0)),"")</f>
        <v/>
      </c>
      <c r="H1622" s="127" t="str">
        <f>IFERROR(INDEX(GUTS!AI1623:'GUTS'!BH1623,MATCH(4,GUTS!AK1623:'GUTS'!BI1623,0)),"")</f>
        <v/>
      </c>
      <c r="I1622" s="127" t="str">
        <f>IFERROR(INDEX(GUTS!AJ1623:'GUTS'!BH1623,MATCH(4,GUTS!AK1623:'GUTS'!BI1623,0)),"")</f>
        <v/>
      </c>
      <c r="J1622" s="127" t="str">
        <f>IFERROR(INDEX(GUTS!AI1623:'GUTS'!BH1623,MATCH(5,GUTS!AK1623:'GUTS'!BI1623,0)),"")</f>
        <v/>
      </c>
      <c r="K1622" s="127" t="str">
        <f>IFERROR(INDEX(GUTS!AJ1623:'GUTS'!BH1623,MATCH(5,GUTS!AK1623:'GUTS'!BI1623,0)),"")</f>
        <v/>
      </c>
      <c r="L1622" s="127" t="str">
        <f>IFERROR(INDEX(GUTS!AI1623:'GUTS'!BH1623,MATCH(6,GUTS!AK1623:'GUTS'!BI1623,0)),"")</f>
        <v/>
      </c>
      <c r="M1622" s="127" t="str">
        <f>IFERROR(INDEX(GUTS!AJ1623:'GUTS'!BH1623,MATCH(6,GUTS!AK1623:'GUTS'!BI1623,0)),"")</f>
        <v/>
      </c>
      <c r="N1622" s="127">
        <f>Audit!X388</f>
        <v>0</v>
      </c>
      <c r="O1622" s="127">
        <f>Audit!K388</f>
        <v>0</v>
      </c>
      <c r="P1622" s="127">
        <f>Audit!L388</f>
        <v>0</v>
      </c>
    </row>
    <row r="1623" spans="1:16" hidden="1">
      <c r="A1623" s="127">
        <f>Audit!A389</f>
        <v>0</v>
      </c>
      <c r="B1623" s="127" t="str">
        <f>IFERROR(INDEX(GUTS!AI1624:'GUTS'!BH1624,MATCH(1,GUTS!AK1624:'GUTS'!BI1624,0)),"")</f>
        <v/>
      </c>
      <c r="C1623" s="127" t="str">
        <f>IFERROR(INDEX(GUTS!AJ1624:'GUTS'!BH1624,MATCH(1,GUTS!AK1624:'GUTS'!BI1624,0)),"")</f>
        <v/>
      </c>
      <c r="D1623" s="127" t="str">
        <f>IFERROR(INDEX(GUTS!AI1624:'GUTS'!BH1624,MATCH(2,GUTS!AK1624:'GUTS'!BI1624,0)),"")</f>
        <v/>
      </c>
      <c r="E1623" s="127" t="str">
        <f>IFERROR(INDEX(GUTS!AJ1624:'GUTS'!BH1624,MATCH(2,GUTS!AK1624:'GUTS'!BI1624,0)),"")</f>
        <v/>
      </c>
      <c r="F1623" s="127" t="str">
        <f>IFERROR(INDEX(GUTS!AI1624:'GUTS'!BH1624,MATCH(3,GUTS!AK1624:'GUTS'!BI1624,0)),"")</f>
        <v/>
      </c>
      <c r="G1623" s="127" t="str">
        <f>IFERROR(INDEX(GUTS!AJ1624:'GUTS'!BH1624,MATCH(3,GUTS!AK1624:'GUTS'!BI1624,0)),"")</f>
        <v/>
      </c>
      <c r="H1623" s="127" t="str">
        <f>IFERROR(INDEX(GUTS!AI1624:'GUTS'!BH1624,MATCH(4,GUTS!AK1624:'GUTS'!BI1624,0)),"")</f>
        <v/>
      </c>
      <c r="I1623" s="127" t="str">
        <f>IFERROR(INDEX(GUTS!AJ1624:'GUTS'!BH1624,MATCH(4,GUTS!AK1624:'GUTS'!BI1624,0)),"")</f>
        <v/>
      </c>
      <c r="J1623" s="127" t="str">
        <f>IFERROR(INDEX(GUTS!AI1624:'GUTS'!BH1624,MATCH(5,GUTS!AK1624:'GUTS'!BI1624,0)),"")</f>
        <v/>
      </c>
      <c r="K1623" s="127" t="str">
        <f>IFERROR(INDEX(GUTS!AJ1624:'GUTS'!BH1624,MATCH(5,GUTS!AK1624:'GUTS'!BI1624,0)),"")</f>
        <v/>
      </c>
      <c r="L1623" s="127" t="str">
        <f>IFERROR(INDEX(GUTS!AI1624:'GUTS'!BH1624,MATCH(6,GUTS!AK1624:'GUTS'!BI1624,0)),"")</f>
        <v/>
      </c>
      <c r="M1623" s="127" t="str">
        <f>IFERROR(INDEX(GUTS!AJ1624:'GUTS'!BH1624,MATCH(6,GUTS!AK1624:'GUTS'!BI1624,0)),"")</f>
        <v/>
      </c>
      <c r="N1623" s="127">
        <f>Audit!X389</f>
        <v>0</v>
      </c>
      <c r="O1623" s="127">
        <f>Audit!K389</f>
        <v>0</v>
      </c>
      <c r="P1623" s="127">
        <f>Audit!L389</f>
        <v>0</v>
      </c>
    </row>
    <row r="1624" spans="1:16" hidden="1">
      <c r="A1624" s="127">
        <f>Audit!A390</f>
        <v>0</v>
      </c>
      <c r="B1624" s="127" t="str">
        <f>IFERROR(INDEX(GUTS!AI1625:'GUTS'!BH1625,MATCH(1,GUTS!AK1625:'GUTS'!BI1625,0)),"")</f>
        <v/>
      </c>
      <c r="C1624" s="127" t="str">
        <f>IFERROR(INDEX(GUTS!AJ1625:'GUTS'!BH1625,MATCH(1,GUTS!AK1625:'GUTS'!BI1625,0)),"")</f>
        <v/>
      </c>
      <c r="D1624" s="127" t="str">
        <f>IFERROR(INDEX(GUTS!AI1625:'GUTS'!BH1625,MATCH(2,GUTS!AK1625:'GUTS'!BI1625,0)),"")</f>
        <v/>
      </c>
      <c r="E1624" s="127" t="str">
        <f>IFERROR(INDEX(GUTS!AJ1625:'GUTS'!BH1625,MATCH(2,GUTS!AK1625:'GUTS'!BI1625,0)),"")</f>
        <v/>
      </c>
      <c r="F1624" s="127" t="str">
        <f>IFERROR(INDEX(GUTS!AI1625:'GUTS'!BH1625,MATCH(3,GUTS!AK1625:'GUTS'!BI1625,0)),"")</f>
        <v/>
      </c>
      <c r="G1624" s="127" t="str">
        <f>IFERROR(INDEX(GUTS!AJ1625:'GUTS'!BH1625,MATCH(3,GUTS!AK1625:'GUTS'!BI1625,0)),"")</f>
        <v/>
      </c>
      <c r="H1624" s="127" t="str">
        <f>IFERROR(INDEX(GUTS!AI1625:'GUTS'!BH1625,MATCH(4,GUTS!AK1625:'GUTS'!BI1625,0)),"")</f>
        <v/>
      </c>
      <c r="I1624" s="127" t="str">
        <f>IFERROR(INDEX(GUTS!AJ1625:'GUTS'!BH1625,MATCH(4,GUTS!AK1625:'GUTS'!BI1625,0)),"")</f>
        <v/>
      </c>
      <c r="J1624" s="127" t="str">
        <f>IFERROR(INDEX(GUTS!AI1625:'GUTS'!BH1625,MATCH(5,GUTS!AK1625:'GUTS'!BI1625,0)),"")</f>
        <v/>
      </c>
      <c r="K1624" s="127" t="str">
        <f>IFERROR(INDEX(GUTS!AJ1625:'GUTS'!BH1625,MATCH(5,GUTS!AK1625:'GUTS'!BI1625,0)),"")</f>
        <v/>
      </c>
      <c r="L1624" s="127" t="str">
        <f>IFERROR(INDEX(GUTS!AI1625:'GUTS'!BH1625,MATCH(6,GUTS!AK1625:'GUTS'!BI1625,0)),"")</f>
        <v/>
      </c>
      <c r="M1624" s="127" t="str">
        <f>IFERROR(INDEX(GUTS!AJ1625:'GUTS'!BH1625,MATCH(6,GUTS!AK1625:'GUTS'!BI1625,0)),"")</f>
        <v/>
      </c>
      <c r="N1624" s="127">
        <f>Audit!X390</f>
        <v>0</v>
      </c>
      <c r="O1624" s="127">
        <f>Audit!K390</f>
        <v>0</v>
      </c>
      <c r="P1624" s="127">
        <f>Audit!L390</f>
        <v>0</v>
      </c>
    </row>
    <row r="1625" spans="1:16" hidden="1">
      <c r="A1625" s="127">
        <f>Audit!A391</f>
        <v>0</v>
      </c>
      <c r="B1625" s="127" t="str">
        <f>IFERROR(INDEX(GUTS!AI1626:'GUTS'!BH1626,MATCH(1,GUTS!AK1626:'GUTS'!BI1626,0)),"")</f>
        <v/>
      </c>
      <c r="C1625" s="127" t="str">
        <f>IFERROR(INDEX(GUTS!AJ1626:'GUTS'!BH1626,MATCH(1,GUTS!AK1626:'GUTS'!BI1626,0)),"")</f>
        <v/>
      </c>
      <c r="D1625" s="127" t="str">
        <f>IFERROR(INDEX(GUTS!AI1626:'GUTS'!BH1626,MATCH(2,GUTS!AK1626:'GUTS'!BI1626,0)),"")</f>
        <v/>
      </c>
      <c r="E1625" s="127" t="str">
        <f>IFERROR(INDEX(GUTS!AJ1626:'GUTS'!BH1626,MATCH(2,GUTS!AK1626:'GUTS'!BI1626,0)),"")</f>
        <v/>
      </c>
      <c r="F1625" s="127" t="str">
        <f>IFERROR(INDEX(GUTS!AI1626:'GUTS'!BH1626,MATCH(3,GUTS!AK1626:'GUTS'!BI1626,0)),"")</f>
        <v/>
      </c>
      <c r="G1625" s="127" t="str">
        <f>IFERROR(INDEX(GUTS!AJ1626:'GUTS'!BH1626,MATCH(3,GUTS!AK1626:'GUTS'!BI1626,0)),"")</f>
        <v/>
      </c>
      <c r="H1625" s="127" t="str">
        <f>IFERROR(INDEX(GUTS!AI1626:'GUTS'!BH1626,MATCH(4,GUTS!AK1626:'GUTS'!BI1626,0)),"")</f>
        <v/>
      </c>
      <c r="I1625" s="127" t="str">
        <f>IFERROR(INDEX(GUTS!AJ1626:'GUTS'!BH1626,MATCH(4,GUTS!AK1626:'GUTS'!BI1626,0)),"")</f>
        <v/>
      </c>
      <c r="J1625" s="127" t="str">
        <f>IFERROR(INDEX(GUTS!AI1626:'GUTS'!BH1626,MATCH(5,GUTS!AK1626:'GUTS'!BI1626,0)),"")</f>
        <v/>
      </c>
      <c r="K1625" s="127" t="str">
        <f>IFERROR(INDEX(GUTS!AJ1626:'GUTS'!BH1626,MATCH(5,GUTS!AK1626:'GUTS'!BI1626,0)),"")</f>
        <v/>
      </c>
      <c r="L1625" s="127" t="str">
        <f>IFERROR(INDEX(GUTS!AI1626:'GUTS'!BH1626,MATCH(6,GUTS!AK1626:'GUTS'!BI1626,0)),"")</f>
        <v/>
      </c>
      <c r="M1625" s="127" t="str">
        <f>IFERROR(INDEX(GUTS!AJ1626:'GUTS'!BH1626,MATCH(6,GUTS!AK1626:'GUTS'!BI1626,0)),"")</f>
        <v/>
      </c>
      <c r="N1625" s="127">
        <f>Audit!X391</f>
        <v>0</v>
      </c>
      <c r="O1625" s="127">
        <f>Audit!K391</f>
        <v>0</v>
      </c>
      <c r="P1625" s="127">
        <f>Audit!L391</f>
        <v>0</v>
      </c>
    </row>
    <row r="1626" spans="1:16" hidden="1">
      <c r="A1626" s="127">
        <f>Audit!A392</f>
        <v>0</v>
      </c>
      <c r="B1626" s="127" t="str">
        <f>IFERROR(INDEX(GUTS!AI1627:'GUTS'!BH1627,MATCH(1,GUTS!AK1627:'GUTS'!BI1627,0)),"")</f>
        <v/>
      </c>
      <c r="C1626" s="127" t="str">
        <f>IFERROR(INDEX(GUTS!AJ1627:'GUTS'!BH1627,MATCH(1,GUTS!AK1627:'GUTS'!BI1627,0)),"")</f>
        <v/>
      </c>
      <c r="D1626" s="127" t="str">
        <f>IFERROR(INDEX(GUTS!AI1627:'GUTS'!BH1627,MATCH(2,GUTS!AK1627:'GUTS'!BI1627,0)),"")</f>
        <v/>
      </c>
      <c r="E1626" s="127" t="str">
        <f>IFERROR(INDEX(GUTS!AJ1627:'GUTS'!BH1627,MATCH(2,GUTS!AK1627:'GUTS'!BI1627,0)),"")</f>
        <v/>
      </c>
      <c r="F1626" s="127" t="str">
        <f>IFERROR(INDEX(GUTS!AI1627:'GUTS'!BH1627,MATCH(3,GUTS!AK1627:'GUTS'!BI1627,0)),"")</f>
        <v/>
      </c>
      <c r="G1626" s="127" t="str">
        <f>IFERROR(INDEX(GUTS!AJ1627:'GUTS'!BH1627,MATCH(3,GUTS!AK1627:'GUTS'!BI1627,0)),"")</f>
        <v/>
      </c>
      <c r="H1626" s="127" t="str">
        <f>IFERROR(INDEX(GUTS!AI1627:'GUTS'!BH1627,MATCH(4,GUTS!AK1627:'GUTS'!BI1627,0)),"")</f>
        <v/>
      </c>
      <c r="I1626" s="127" t="str">
        <f>IFERROR(INDEX(GUTS!AJ1627:'GUTS'!BH1627,MATCH(4,GUTS!AK1627:'GUTS'!BI1627,0)),"")</f>
        <v/>
      </c>
      <c r="J1626" s="127" t="str">
        <f>IFERROR(INDEX(GUTS!AI1627:'GUTS'!BH1627,MATCH(5,GUTS!AK1627:'GUTS'!BI1627,0)),"")</f>
        <v/>
      </c>
      <c r="K1626" s="127" t="str">
        <f>IFERROR(INDEX(GUTS!AJ1627:'GUTS'!BH1627,MATCH(5,GUTS!AK1627:'GUTS'!BI1627,0)),"")</f>
        <v/>
      </c>
      <c r="L1626" s="127" t="str">
        <f>IFERROR(INDEX(GUTS!AI1627:'GUTS'!BH1627,MATCH(6,GUTS!AK1627:'GUTS'!BI1627,0)),"")</f>
        <v/>
      </c>
      <c r="M1626" s="127" t="str">
        <f>IFERROR(INDEX(GUTS!AJ1627:'GUTS'!BH1627,MATCH(6,GUTS!AK1627:'GUTS'!BI1627,0)),"")</f>
        <v/>
      </c>
      <c r="N1626" s="127">
        <f>Audit!X392</f>
        <v>0</v>
      </c>
      <c r="O1626" s="127">
        <f>Audit!K392</f>
        <v>0</v>
      </c>
      <c r="P1626" s="127">
        <f>Audit!L392</f>
        <v>0</v>
      </c>
    </row>
    <row r="1627" spans="1:16" hidden="1">
      <c r="A1627" s="127">
        <f>Audit!A393</f>
        <v>0</v>
      </c>
      <c r="B1627" s="127" t="str">
        <f>IFERROR(INDEX(GUTS!AI1628:'GUTS'!BH1628,MATCH(1,GUTS!AK1628:'GUTS'!BI1628,0)),"")</f>
        <v/>
      </c>
      <c r="C1627" s="127" t="str">
        <f>IFERROR(INDEX(GUTS!AJ1628:'GUTS'!BH1628,MATCH(1,GUTS!AK1628:'GUTS'!BI1628,0)),"")</f>
        <v/>
      </c>
      <c r="D1627" s="127" t="str">
        <f>IFERROR(INDEX(GUTS!AI1628:'GUTS'!BH1628,MATCH(2,GUTS!AK1628:'GUTS'!BI1628,0)),"")</f>
        <v/>
      </c>
      <c r="E1627" s="127" t="str">
        <f>IFERROR(INDEX(GUTS!AJ1628:'GUTS'!BH1628,MATCH(2,GUTS!AK1628:'GUTS'!BI1628,0)),"")</f>
        <v/>
      </c>
      <c r="F1627" s="127" t="str">
        <f>IFERROR(INDEX(GUTS!AI1628:'GUTS'!BH1628,MATCH(3,GUTS!AK1628:'GUTS'!BI1628,0)),"")</f>
        <v/>
      </c>
      <c r="G1627" s="127" t="str">
        <f>IFERROR(INDEX(GUTS!AJ1628:'GUTS'!BH1628,MATCH(3,GUTS!AK1628:'GUTS'!BI1628,0)),"")</f>
        <v/>
      </c>
      <c r="H1627" s="127" t="str">
        <f>IFERROR(INDEX(GUTS!AI1628:'GUTS'!BH1628,MATCH(4,GUTS!AK1628:'GUTS'!BI1628,0)),"")</f>
        <v/>
      </c>
      <c r="I1627" s="127" t="str">
        <f>IFERROR(INDEX(GUTS!AJ1628:'GUTS'!BH1628,MATCH(4,GUTS!AK1628:'GUTS'!BI1628,0)),"")</f>
        <v/>
      </c>
      <c r="J1627" s="127" t="str">
        <f>IFERROR(INDEX(GUTS!AI1628:'GUTS'!BH1628,MATCH(5,GUTS!AK1628:'GUTS'!BI1628,0)),"")</f>
        <v/>
      </c>
      <c r="K1627" s="127" t="str">
        <f>IFERROR(INDEX(GUTS!AJ1628:'GUTS'!BH1628,MATCH(5,GUTS!AK1628:'GUTS'!BI1628,0)),"")</f>
        <v/>
      </c>
      <c r="L1627" s="127" t="str">
        <f>IFERROR(INDEX(GUTS!AI1628:'GUTS'!BH1628,MATCH(6,GUTS!AK1628:'GUTS'!BI1628,0)),"")</f>
        <v/>
      </c>
      <c r="M1627" s="127" t="str">
        <f>IFERROR(INDEX(GUTS!AJ1628:'GUTS'!BH1628,MATCH(6,GUTS!AK1628:'GUTS'!BI1628,0)),"")</f>
        <v/>
      </c>
      <c r="N1627" s="127">
        <f>Audit!X393</f>
        <v>0</v>
      </c>
      <c r="O1627" s="127">
        <f>Audit!K393</f>
        <v>0</v>
      </c>
      <c r="P1627" s="127">
        <f>Audit!L393</f>
        <v>0</v>
      </c>
    </row>
    <row r="1628" spans="1:16" hidden="1">
      <c r="A1628" s="127">
        <f>Audit!A394</f>
        <v>0</v>
      </c>
      <c r="B1628" s="127" t="str">
        <f>IFERROR(INDEX(GUTS!AI1629:'GUTS'!BH1629,MATCH(1,GUTS!AK1629:'GUTS'!BI1629,0)),"")</f>
        <v/>
      </c>
      <c r="C1628" s="127" t="str">
        <f>IFERROR(INDEX(GUTS!AJ1629:'GUTS'!BH1629,MATCH(1,GUTS!AK1629:'GUTS'!BI1629,0)),"")</f>
        <v/>
      </c>
      <c r="D1628" s="127" t="str">
        <f>IFERROR(INDEX(GUTS!AI1629:'GUTS'!BH1629,MATCH(2,GUTS!AK1629:'GUTS'!BI1629,0)),"")</f>
        <v/>
      </c>
      <c r="E1628" s="127" t="str">
        <f>IFERROR(INDEX(GUTS!AJ1629:'GUTS'!BH1629,MATCH(2,GUTS!AK1629:'GUTS'!BI1629,0)),"")</f>
        <v/>
      </c>
      <c r="F1628" s="127" t="str">
        <f>IFERROR(INDEX(GUTS!AI1629:'GUTS'!BH1629,MATCH(3,GUTS!AK1629:'GUTS'!BI1629,0)),"")</f>
        <v/>
      </c>
      <c r="G1628" s="127" t="str">
        <f>IFERROR(INDEX(GUTS!AJ1629:'GUTS'!BH1629,MATCH(3,GUTS!AK1629:'GUTS'!BI1629,0)),"")</f>
        <v/>
      </c>
      <c r="H1628" s="127" t="str">
        <f>IFERROR(INDEX(GUTS!AI1629:'GUTS'!BH1629,MATCH(4,GUTS!AK1629:'GUTS'!BI1629,0)),"")</f>
        <v/>
      </c>
      <c r="I1628" s="127" t="str">
        <f>IFERROR(INDEX(GUTS!AJ1629:'GUTS'!BH1629,MATCH(4,GUTS!AK1629:'GUTS'!BI1629,0)),"")</f>
        <v/>
      </c>
      <c r="J1628" s="127" t="str">
        <f>IFERROR(INDEX(GUTS!AI1629:'GUTS'!BH1629,MATCH(5,GUTS!AK1629:'GUTS'!BI1629,0)),"")</f>
        <v/>
      </c>
      <c r="K1628" s="127" t="str">
        <f>IFERROR(INDEX(GUTS!AJ1629:'GUTS'!BH1629,MATCH(5,GUTS!AK1629:'GUTS'!BI1629,0)),"")</f>
        <v/>
      </c>
      <c r="L1628" s="127" t="str">
        <f>IFERROR(INDEX(GUTS!AI1629:'GUTS'!BH1629,MATCH(6,GUTS!AK1629:'GUTS'!BI1629,0)),"")</f>
        <v/>
      </c>
      <c r="M1628" s="127" t="str">
        <f>IFERROR(INDEX(GUTS!AJ1629:'GUTS'!BH1629,MATCH(6,GUTS!AK1629:'GUTS'!BI1629,0)),"")</f>
        <v/>
      </c>
      <c r="N1628" s="127">
        <f>Audit!X394</f>
        <v>0</v>
      </c>
      <c r="O1628" s="127">
        <f>Audit!K394</f>
        <v>0</v>
      </c>
      <c r="P1628" s="127">
        <f>Audit!L394</f>
        <v>0</v>
      </c>
    </row>
    <row r="1629" spans="1:16" hidden="1">
      <c r="A1629" s="127">
        <f>Audit!A395</f>
        <v>0</v>
      </c>
      <c r="B1629" s="127" t="str">
        <f>IFERROR(INDEX(GUTS!AI1630:'GUTS'!BH1630,MATCH(1,GUTS!AK1630:'GUTS'!BI1630,0)),"")</f>
        <v/>
      </c>
      <c r="C1629" s="127" t="str">
        <f>IFERROR(INDEX(GUTS!AJ1630:'GUTS'!BH1630,MATCH(1,GUTS!AK1630:'GUTS'!BI1630,0)),"")</f>
        <v/>
      </c>
      <c r="D1629" s="127" t="str">
        <f>IFERROR(INDEX(GUTS!AI1630:'GUTS'!BH1630,MATCH(2,GUTS!AK1630:'GUTS'!BI1630,0)),"")</f>
        <v/>
      </c>
      <c r="E1629" s="127" t="str">
        <f>IFERROR(INDEX(GUTS!AJ1630:'GUTS'!BH1630,MATCH(2,GUTS!AK1630:'GUTS'!BI1630,0)),"")</f>
        <v/>
      </c>
      <c r="F1629" s="127" t="str">
        <f>IFERROR(INDEX(GUTS!AI1630:'GUTS'!BH1630,MATCH(3,GUTS!AK1630:'GUTS'!BI1630,0)),"")</f>
        <v/>
      </c>
      <c r="G1629" s="127" t="str">
        <f>IFERROR(INDEX(GUTS!AJ1630:'GUTS'!BH1630,MATCH(3,GUTS!AK1630:'GUTS'!BI1630,0)),"")</f>
        <v/>
      </c>
      <c r="H1629" s="127" t="str">
        <f>IFERROR(INDEX(GUTS!AI1630:'GUTS'!BH1630,MATCH(4,GUTS!AK1630:'GUTS'!BI1630,0)),"")</f>
        <v/>
      </c>
      <c r="I1629" s="127" t="str">
        <f>IFERROR(INDEX(GUTS!AJ1630:'GUTS'!BH1630,MATCH(4,GUTS!AK1630:'GUTS'!BI1630,0)),"")</f>
        <v/>
      </c>
      <c r="J1629" s="127" t="str">
        <f>IFERROR(INDEX(GUTS!AI1630:'GUTS'!BH1630,MATCH(5,GUTS!AK1630:'GUTS'!BI1630,0)),"")</f>
        <v/>
      </c>
      <c r="K1629" s="127" t="str">
        <f>IFERROR(INDEX(GUTS!AJ1630:'GUTS'!BH1630,MATCH(5,GUTS!AK1630:'GUTS'!BI1630,0)),"")</f>
        <v/>
      </c>
      <c r="L1629" s="127" t="str">
        <f>IFERROR(INDEX(GUTS!AI1630:'GUTS'!BH1630,MATCH(6,GUTS!AK1630:'GUTS'!BI1630,0)),"")</f>
        <v/>
      </c>
      <c r="M1629" s="127" t="str">
        <f>IFERROR(INDEX(GUTS!AJ1630:'GUTS'!BH1630,MATCH(6,GUTS!AK1630:'GUTS'!BI1630,0)),"")</f>
        <v/>
      </c>
      <c r="N1629" s="127">
        <f>Audit!X395</f>
        <v>0</v>
      </c>
      <c r="O1629" s="127">
        <f>Audit!K395</f>
        <v>0</v>
      </c>
      <c r="P1629" s="127">
        <f>Audit!L395</f>
        <v>0</v>
      </c>
    </row>
    <row r="1630" spans="1:16" hidden="1">
      <c r="A1630" s="127">
        <f>Audit!A396</f>
        <v>0</v>
      </c>
      <c r="B1630" s="127" t="str">
        <f>IFERROR(INDEX(GUTS!AI1631:'GUTS'!BH1631,MATCH(1,GUTS!AK1631:'GUTS'!BI1631,0)),"")</f>
        <v/>
      </c>
      <c r="C1630" s="127" t="str">
        <f>IFERROR(INDEX(GUTS!AJ1631:'GUTS'!BH1631,MATCH(1,GUTS!AK1631:'GUTS'!BI1631,0)),"")</f>
        <v/>
      </c>
      <c r="D1630" s="127" t="str">
        <f>IFERROR(INDEX(GUTS!AI1631:'GUTS'!BH1631,MATCH(2,GUTS!AK1631:'GUTS'!BI1631,0)),"")</f>
        <v/>
      </c>
      <c r="E1630" s="127" t="str">
        <f>IFERROR(INDEX(GUTS!AJ1631:'GUTS'!BH1631,MATCH(2,GUTS!AK1631:'GUTS'!BI1631,0)),"")</f>
        <v/>
      </c>
      <c r="F1630" s="127" t="str">
        <f>IFERROR(INDEX(GUTS!AI1631:'GUTS'!BH1631,MATCH(3,GUTS!AK1631:'GUTS'!BI1631,0)),"")</f>
        <v/>
      </c>
      <c r="G1630" s="127" t="str">
        <f>IFERROR(INDEX(GUTS!AJ1631:'GUTS'!BH1631,MATCH(3,GUTS!AK1631:'GUTS'!BI1631,0)),"")</f>
        <v/>
      </c>
      <c r="H1630" s="127" t="str">
        <f>IFERROR(INDEX(GUTS!AI1631:'GUTS'!BH1631,MATCH(4,GUTS!AK1631:'GUTS'!BI1631,0)),"")</f>
        <v/>
      </c>
      <c r="I1630" s="127" t="str">
        <f>IFERROR(INDEX(GUTS!AJ1631:'GUTS'!BH1631,MATCH(4,GUTS!AK1631:'GUTS'!BI1631,0)),"")</f>
        <v/>
      </c>
      <c r="J1630" s="127" t="str">
        <f>IFERROR(INDEX(GUTS!AI1631:'GUTS'!BH1631,MATCH(5,GUTS!AK1631:'GUTS'!BI1631,0)),"")</f>
        <v/>
      </c>
      <c r="K1630" s="127" t="str">
        <f>IFERROR(INDEX(GUTS!AJ1631:'GUTS'!BH1631,MATCH(5,GUTS!AK1631:'GUTS'!BI1631,0)),"")</f>
        <v/>
      </c>
      <c r="L1630" s="127" t="str">
        <f>IFERROR(INDEX(GUTS!AI1631:'GUTS'!BH1631,MATCH(6,GUTS!AK1631:'GUTS'!BI1631,0)),"")</f>
        <v/>
      </c>
      <c r="M1630" s="127" t="str">
        <f>IFERROR(INDEX(GUTS!AJ1631:'GUTS'!BH1631,MATCH(6,GUTS!AK1631:'GUTS'!BI1631,0)),"")</f>
        <v/>
      </c>
      <c r="N1630" s="127">
        <f>Audit!X396</f>
        <v>0</v>
      </c>
      <c r="O1630" s="127">
        <f>Audit!K396</f>
        <v>0</v>
      </c>
      <c r="P1630" s="127">
        <f>Audit!L396</f>
        <v>0</v>
      </c>
    </row>
    <row r="1631" spans="1:16" hidden="1">
      <c r="A1631" s="127">
        <f>Audit!A397</f>
        <v>0</v>
      </c>
      <c r="B1631" s="127" t="str">
        <f>IFERROR(INDEX(GUTS!AI1632:'GUTS'!BH1632,MATCH(1,GUTS!AK1632:'GUTS'!BI1632,0)),"")</f>
        <v/>
      </c>
      <c r="C1631" s="127" t="str">
        <f>IFERROR(INDEX(GUTS!AJ1632:'GUTS'!BH1632,MATCH(1,GUTS!AK1632:'GUTS'!BI1632,0)),"")</f>
        <v/>
      </c>
      <c r="D1631" s="127" t="str">
        <f>IFERROR(INDEX(GUTS!AI1632:'GUTS'!BH1632,MATCH(2,GUTS!AK1632:'GUTS'!BI1632,0)),"")</f>
        <v/>
      </c>
      <c r="E1631" s="127" t="str">
        <f>IFERROR(INDEX(GUTS!AJ1632:'GUTS'!BH1632,MATCH(2,GUTS!AK1632:'GUTS'!BI1632,0)),"")</f>
        <v/>
      </c>
      <c r="F1631" s="127" t="str">
        <f>IFERROR(INDEX(GUTS!AI1632:'GUTS'!BH1632,MATCH(3,GUTS!AK1632:'GUTS'!BI1632,0)),"")</f>
        <v/>
      </c>
      <c r="G1631" s="127" t="str">
        <f>IFERROR(INDEX(GUTS!AJ1632:'GUTS'!BH1632,MATCH(3,GUTS!AK1632:'GUTS'!BI1632,0)),"")</f>
        <v/>
      </c>
      <c r="H1631" s="127" t="str">
        <f>IFERROR(INDEX(GUTS!AI1632:'GUTS'!BH1632,MATCH(4,GUTS!AK1632:'GUTS'!BI1632,0)),"")</f>
        <v/>
      </c>
      <c r="I1631" s="127" t="str">
        <f>IFERROR(INDEX(GUTS!AJ1632:'GUTS'!BH1632,MATCH(4,GUTS!AK1632:'GUTS'!BI1632,0)),"")</f>
        <v/>
      </c>
      <c r="J1631" s="127" t="str">
        <f>IFERROR(INDEX(GUTS!AI1632:'GUTS'!BH1632,MATCH(5,GUTS!AK1632:'GUTS'!BI1632,0)),"")</f>
        <v/>
      </c>
      <c r="K1631" s="127" t="str">
        <f>IFERROR(INDEX(GUTS!AJ1632:'GUTS'!BH1632,MATCH(5,GUTS!AK1632:'GUTS'!BI1632,0)),"")</f>
        <v/>
      </c>
      <c r="L1631" s="127" t="str">
        <f>IFERROR(INDEX(GUTS!AI1632:'GUTS'!BH1632,MATCH(6,GUTS!AK1632:'GUTS'!BI1632,0)),"")</f>
        <v/>
      </c>
      <c r="M1631" s="127" t="str">
        <f>IFERROR(INDEX(GUTS!AJ1632:'GUTS'!BH1632,MATCH(6,GUTS!AK1632:'GUTS'!BI1632,0)),"")</f>
        <v/>
      </c>
      <c r="N1631" s="127">
        <f>Audit!X397</f>
        <v>0</v>
      </c>
      <c r="O1631" s="127">
        <f>Audit!K397</f>
        <v>0</v>
      </c>
      <c r="P1631" s="127">
        <f>Audit!L397</f>
        <v>0</v>
      </c>
    </row>
    <row r="1632" spans="1:16" hidden="1">
      <c r="A1632" s="127">
        <f>Audit!A398</f>
        <v>0</v>
      </c>
      <c r="B1632" s="127" t="str">
        <f>IFERROR(INDEX(GUTS!AI1633:'GUTS'!BH1633,MATCH(1,GUTS!AK1633:'GUTS'!BI1633,0)),"")</f>
        <v/>
      </c>
      <c r="C1632" s="127" t="str">
        <f>IFERROR(INDEX(GUTS!AJ1633:'GUTS'!BH1633,MATCH(1,GUTS!AK1633:'GUTS'!BI1633,0)),"")</f>
        <v/>
      </c>
      <c r="D1632" s="127" t="str">
        <f>IFERROR(INDEX(GUTS!AI1633:'GUTS'!BH1633,MATCH(2,GUTS!AK1633:'GUTS'!BI1633,0)),"")</f>
        <v/>
      </c>
      <c r="E1632" s="127" t="str">
        <f>IFERROR(INDEX(GUTS!AJ1633:'GUTS'!BH1633,MATCH(2,GUTS!AK1633:'GUTS'!BI1633,0)),"")</f>
        <v/>
      </c>
      <c r="F1632" s="127" t="str">
        <f>IFERROR(INDEX(GUTS!AI1633:'GUTS'!BH1633,MATCH(3,GUTS!AK1633:'GUTS'!BI1633,0)),"")</f>
        <v/>
      </c>
      <c r="G1632" s="127" t="str">
        <f>IFERROR(INDEX(GUTS!AJ1633:'GUTS'!BH1633,MATCH(3,GUTS!AK1633:'GUTS'!BI1633,0)),"")</f>
        <v/>
      </c>
      <c r="H1632" s="127" t="str">
        <f>IFERROR(INDEX(GUTS!AI1633:'GUTS'!BH1633,MATCH(4,GUTS!AK1633:'GUTS'!BI1633,0)),"")</f>
        <v/>
      </c>
      <c r="I1632" s="127" t="str">
        <f>IFERROR(INDEX(GUTS!AJ1633:'GUTS'!BH1633,MATCH(4,GUTS!AK1633:'GUTS'!BI1633,0)),"")</f>
        <v/>
      </c>
      <c r="J1632" s="127" t="str">
        <f>IFERROR(INDEX(GUTS!AI1633:'GUTS'!BH1633,MATCH(5,GUTS!AK1633:'GUTS'!BI1633,0)),"")</f>
        <v/>
      </c>
      <c r="K1632" s="127" t="str">
        <f>IFERROR(INDEX(GUTS!AJ1633:'GUTS'!BH1633,MATCH(5,GUTS!AK1633:'GUTS'!BI1633,0)),"")</f>
        <v/>
      </c>
      <c r="L1632" s="127" t="str">
        <f>IFERROR(INDEX(GUTS!AI1633:'GUTS'!BH1633,MATCH(6,GUTS!AK1633:'GUTS'!BI1633,0)),"")</f>
        <v/>
      </c>
      <c r="M1632" s="127" t="str">
        <f>IFERROR(INDEX(GUTS!AJ1633:'GUTS'!BH1633,MATCH(6,GUTS!AK1633:'GUTS'!BI1633,0)),"")</f>
        <v/>
      </c>
      <c r="N1632" s="127">
        <f>Audit!X398</f>
        <v>0</v>
      </c>
      <c r="O1632" s="127">
        <f>Audit!K398</f>
        <v>0</v>
      </c>
      <c r="P1632" s="127">
        <f>Audit!L398</f>
        <v>0</v>
      </c>
    </row>
    <row r="1633" spans="1:16" hidden="1">
      <c r="A1633" s="127">
        <f>Audit!A399</f>
        <v>0</v>
      </c>
      <c r="B1633" s="127" t="str">
        <f>IFERROR(INDEX(GUTS!AI1634:'GUTS'!BH1634,MATCH(1,GUTS!AK1634:'GUTS'!BI1634,0)),"")</f>
        <v/>
      </c>
      <c r="C1633" s="127" t="str">
        <f>IFERROR(INDEX(GUTS!AJ1634:'GUTS'!BH1634,MATCH(1,GUTS!AK1634:'GUTS'!BI1634,0)),"")</f>
        <v/>
      </c>
      <c r="D1633" s="127" t="str">
        <f>IFERROR(INDEX(GUTS!AI1634:'GUTS'!BH1634,MATCH(2,GUTS!AK1634:'GUTS'!BI1634,0)),"")</f>
        <v/>
      </c>
      <c r="E1633" s="127" t="str">
        <f>IFERROR(INDEX(GUTS!AJ1634:'GUTS'!BH1634,MATCH(2,GUTS!AK1634:'GUTS'!BI1634,0)),"")</f>
        <v/>
      </c>
      <c r="F1633" s="127" t="str">
        <f>IFERROR(INDEX(GUTS!AI1634:'GUTS'!BH1634,MATCH(3,GUTS!AK1634:'GUTS'!BI1634,0)),"")</f>
        <v/>
      </c>
      <c r="G1633" s="127" t="str">
        <f>IFERROR(INDEX(GUTS!AJ1634:'GUTS'!BH1634,MATCH(3,GUTS!AK1634:'GUTS'!BI1634,0)),"")</f>
        <v/>
      </c>
      <c r="H1633" s="127" t="str">
        <f>IFERROR(INDEX(GUTS!AI1634:'GUTS'!BH1634,MATCH(4,GUTS!AK1634:'GUTS'!BI1634,0)),"")</f>
        <v/>
      </c>
      <c r="I1633" s="127" t="str">
        <f>IFERROR(INDEX(GUTS!AJ1634:'GUTS'!BH1634,MATCH(4,GUTS!AK1634:'GUTS'!BI1634,0)),"")</f>
        <v/>
      </c>
      <c r="J1633" s="127" t="str">
        <f>IFERROR(INDEX(GUTS!AI1634:'GUTS'!BH1634,MATCH(5,GUTS!AK1634:'GUTS'!BI1634,0)),"")</f>
        <v/>
      </c>
      <c r="K1633" s="127" t="str">
        <f>IFERROR(INDEX(GUTS!AJ1634:'GUTS'!BH1634,MATCH(5,GUTS!AK1634:'GUTS'!BI1634,0)),"")</f>
        <v/>
      </c>
      <c r="L1633" s="127" t="str">
        <f>IFERROR(INDEX(GUTS!AI1634:'GUTS'!BH1634,MATCH(6,GUTS!AK1634:'GUTS'!BI1634,0)),"")</f>
        <v/>
      </c>
      <c r="M1633" s="127" t="str">
        <f>IFERROR(INDEX(GUTS!AJ1634:'GUTS'!BH1634,MATCH(6,GUTS!AK1634:'GUTS'!BI1634,0)),"")</f>
        <v/>
      </c>
      <c r="N1633" s="127">
        <f>Audit!X399</f>
        <v>0</v>
      </c>
      <c r="O1633" s="127">
        <f>Audit!K399</f>
        <v>0</v>
      </c>
      <c r="P1633" s="127">
        <f>Audit!L399</f>
        <v>0</v>
      </c>
    </row>
    <row r="1634" spans="1:16" hidden="1">
      <c r="A1634" s="127">
        <f>Audit!A400</f>
        <v>0</v>
      </c>
      <c r="B1634" s="127" t="str">
        <f>IFERROR(INDEX(GUTS!AI1635:'GUTS'!BH1635,MATCH(1,GUTS!AK1635:'GUTS'!BI1635,0)),"")</f>
        <v/>
      </c>
      <c r="C1634" s="127" t="str">
        <f>IFERROR(INDEX(GUTS!AJ1635:'GUTS'!BH1635,MATCH(1,GUTS!AK1635:'GUTS'!BI1635,0)),"")</f>
        <v/>
      </c>
      <c r="D1634" s="127" t="str">
        <f>IFERROR(INDEX(GUTS!AI1635:'GUTS'!BH1635,MATCH(2,GUTS!AK1635:'GUTS'!BI1635,0)),"")</f>
        <v/>
      </c>
      <c r="E1634" s="127" t="str">
        <f>IFERROR(INDEX(GUTS!AJ1635:'GUTS'!BH1635,MATCH(2,GUTS!AK1635:'GUTS'!BI1635,0)),"")</f>
        <v/>
      </c>
      <c r="F1634" s="127" t="str">
        <f>IFERROR(INDEX(GUTS!AI1635:'GUTS'!BH1635,MATCH(3,GUTS!AK1635:'GUTS'!BI1635,0)),"")</f>
        <v/>
      </c>
      <c r="G1634" s="127" t="str">
        <f>IFERROR(INDEX(GUTS!AJ1635:'GUTS'!BH1635,MATCH(3,GUTS!AK1635:'GUTS'!BI1635,0)),"")</f>
        <v/>
      </c>
      <c r="H1634" s="127" t="str">
        <f>IFERROR(INDEX(GUTS!AI1635:'GUTS'!BH1635,MATCH(4,GUTS!AK1635:'GUTS'!BI1635,0)),"")</f>
        <v/>
      </c>
      <c r="I1634" s="127" t="str">
        <f>IFERROR(INDEX(GUTS!AJ1635:'GUTS'!BH1635,MATCH(4,GUTS!AK1635:'GUTS'!BI1635,0)),"")</f>
        <v/>
      </c>
      <c r="J1634" s="127" t="str">
        <f>IFERROR(INDEX(GUTS!AI1635:'GUTS'!BH1635,MATCH(5,GUTS!AK1635:'GUTS'!BI1635,0)),"")</f>
        <v/>
      </c>
      <c r="K1634" s="127" t="str">
        <f>IFERROR(INDEX(GUTS!AJ1635:'GUTS'!BH1635,MATCH(5,GUTS!AK1635:'GUTS'!BI1635,0)),"")</f>
        <v/>
      </c>
      <c r="L1634" s="127" t="str">
        <f>IFERROR(INDEX(GUTS!AI1635:'GUTS'!BH1635,MATCH(6,GUTS!AK1635:'GUTS'!BI1635,0)),"")</f>
        <v/>
      </c>
      <c r="M1634" s="127" t="str">
        <f>IFERROR(INDEX(GUTS!AJ1635:'GUTS'!BH1635,MATCH(6,GUTS!AK1635:'GUTS'!BI1635,0)),"")</f>
        <v/>
      </c>
      <c r="N1634" s="127">
        <f>Audit!X400</f>
        <v>0</v>
      </c>
      <c r="O1634" s="127">
        <f>Audit!K400</f>
        <v>0</v>
      </c>
      <c r="P1634" s="127">
        <f>Audit!L400</f>
        <v>0</v>
      </c>
    </row>
    <row r="1635" spans="1:16" hidden="1">
      <c r="A1635" s="127">
        <f>Audit!A401</f>
        <v>0</v>
      </c>
      <c r="B1635" s="127" t="str">
        <f>IFERROR(INDEX(GUTS!AI1636:'GUTS'!BH1636,MATCH(1,GUTS!AK1636:'GUTS'!BI1636,0)),"")</f>
        <v/>
      </c>
      <c r="C1635" s="127" t="str">
        <f>IFERROR(INDEX(GUTS!AJ1636:'GUTS'!BH1636,MATCH(1,GUTS!AK1636:'GUTS'!BI1636,0)),"")</f>
        <v/>
      </c>
      <c r="D1635" s="127" t="str">
        <f>IFERROR(INDEX(GUTS!AI1636:'GUTS'!BH1636,MATCH(2,GUTS!AK1636:'GUTS'!BI1636,0)),"")</f>
        <v/>
      </c>
      <c r="E1635" s="127" t="str">
        <f>IFERROR(INDEX(GUTS!AJ1636:'GUTS'!BH1636,MATCH(2,GUTS!AK1636:'GUTS'!BI1636,0)),"")</f>
        <v/>
      </c>
      <c r="F1635" s="127" t="str">
        <f>IFERROR(INDEX(GUTS!AI1636:'GUTS'!BH1636,MATCH(3,GUTS!AK1636:'GUTS'!BI1636,0)),"")</f>
        <v/>
      </c>
      <c r="G1635" s="127" t="str">
        <f>IFERROR(INDEX(GUTS!AJ1636:'GUTS'!BH1636,MATCH(3,GUTS!AK1636:'GUTS'!BI1636,0)),"")</f>
        <v/>
      </c>
      <c r="H1635" s="127" t="str">
        <f>IFERROR(INDEX(GUTS!AI1636:'GUTS'!BH1636,MATCH(4,GUTS!AK1636:'GUTS'!BI1636,0)),"")</f>
        <v/>
      </c>
      <c r="I1635" s="127" t="str">
        <f>IFERROR(INDEX(GUTS!AJ1636:'GUTS'!BH1636,MATCH(4,GUTS!AK1636:'GUTS'!BI1636,0)),"")</f>
        <v/>
      </c>
      <c r="J1635" s="127" t="str">
        <f>IFERROR(INDEX(GUTS!AI1636:'GUTS'!BH1636,MATCH(5,GUTS!AK1636:'GUTS'!BI1636,0)),"")</f>
        <v/>
      </c>
      <c r="K1635" s="127" t="str">
        <f>IFERROR(INDEX(GUTS!AJ1636:'GUTS'!BH1636,MATCH(5,GUTS!AK1636:'GUTS'!BI1636,0)),"")</f>
        <v/>
      </c>
      <c r="L1635" s="127" t="str">
        <f>IFERROR(INDEX(GUTS!AI1636:'GUTS'!BH1636,MATCH(6,GUTS!AK1636:'GUTS'!BI1636,0)),"")</f>
        <v/>
      </c>
      <c r="M1635" s="127" t="str">
        <f>IFERROR(INDEX(GUTS!AJ1636:'GUTS'!BH1636,MATCH(6,GUTS!AK1636:'GUTS'!BI1636,0)),"")</f>
        <v/>
      </c>
      <c r="N1635" s="127">
        <f>Audit!X401</f>
        <v>0</v>
      </c>
      <c r="O1635" s="127">
        <f>Audit!K401</f>
        <v>0</v>
      </c>
      <c r="P1635" s="127">
        <f>Audit!L401</f>
        <v>0</v>
      </c>
    </row>
    <row r="1636" spans="1:16" hidden="1">
      <c r="A1636" s="127">
        <f>Audit!A402</f>
        <v>0</v>
      </c>
      <c r="B1636" s="127" t="str">
        <f>IFERROR(INDEX(GUTS!AI1637:'GUTS'!BH1637,MATCH(1,GUTS!AK1637:'GUTS'!BI1637,0)),"")</f>
        <v/>
      </c>
      <c r="C1636" s="127" t="str">
        <f>IFERROR(INDEX(GUTS!AJ1637:'GUTS'!BH1637,MATCH(1,GUTS!AK1637:'GUTS'!BI1637,0)),"")</f>
        <v/>
      </c>
      <c r="D1636" s="127" t="str">
        <f>IFERROR(INDEX(GUTS!AI1637:'GUTS'!BH1637,MATCH(2,GUTS!AK1637:'GUTS'!BI1637,0)),"")</f>
        <v/>
      </c>
      <c r="E1636" s="127" t="str">
        <f>IFERROR(INDEX(GUTS!AJ1637:'GUTS'!BH1637,MATCH(2,GUTS!AK1637:'GUTS'!BI1637,0)),"")</f>
        <v/>
      </c>
      <c r="F1636" s="127" t="str">
        <f>IFERROR(INDEX(GUTS!AI1637:'GUTS'!BH1637,MATCH(3,GUTS!AK1637:'GUTS'!BI1637,0)),"")</f>
        <v/>
      </c>
      <c r="G1636" s="127" t="str">
        <f>IFERROR(INDEX(GUTS!AJ1637:'GUTS'!BH1637,MATCH(3,GUTS!AK1637:'GUTS'!BI1637,0)),"")</f>
        <v/>
      </c>
      <c r="H1636" s="127" t="str">
        <f>IFERROR(INDEX(GUTS!AI1637:'GUTS'!BH1637,MATCH(4,GUTS!AK1637:'GUTS'!BI1637,0)),"")</f>
        <v/>
      </c>
      <c r="I1636" s="127" t="str">
        <f>IFERROR(INDEX(GUTS!AJ1637:'GUTS'!BH1637,MATCH(4,GUTS!AK1637:'GUTS'!BI1637,0)),"")</f>
        <v/>
      </c>
      <c r="J1636" s="127" t="str">
        <f>IFERROR(INDEX(GUTS!AI1637:'GUTS'!BH1637,MATCH(5,GUTS!AK1637:'GUTS'!BI1637,0)),"")</f>
        <v/>
      </c>
      <c r="K1636" s="127" t="str">
        <f>IFERROR(INDEX(GUTS!AJ1637:'GUTS'!BH1637,MATCH(5,GUTS!AK1637:'GUTS'!BI1637,0)),"")</f>
        <v/>
      </c>
      <c r="L1636" s="127" t="str">
        <f>IFERROR(INDEX(GUTS!AI1637:'GUTS'!BH1637,MATCH(6,GUTS!AK1637:'GUTS'!BI1637,0)),"")</f>
        <v/>
      </c>
      <c r="M1636" s="127" t="str">
        <f>IFERROR(INDEX(GUTS!AJ1637:'GUTS'!BH1637,MATCH(6,GUTS!AK1637:'GUTS'!BI1637,0)),"")</f>
        <v/>
      </c>
      <c r="N1636" s="127">
        <f>Audit!X402</f>
        <v>0</v>
      </c>
      <c r="O1636" s="127">
        <f>Audit!K402</f>
        <v>0</v>
      </c>
      <c r="P1636" s="127">
        <f>Audit!L402</f>
        <v>0</v>
      </c>
    </row>
    <row r="1637" spans="1:16" hidden="1">
      <c r="A1637" s="127">
        <f>Audit!A403</f>
        <v>0</v>
      </c>
      <c r="B1637" s="127" t="str">
        <f>IFERROR(INDEX(GUTS!AI1638:'GUTS'!BH1638,MATCH(1,GUTS!AK1638:'GUTS'!BI1638,0)),"")</f>
        <v/>
      </c>
      <c r="C1637" s="127" t="str">
        <f>IFERROR(INDEX(GUTS!AJ1638:'GUTS'!BH1638,MATCH(1,GUTS!AK1638:'GUTS'!BI1638,0)),"")</f>
        <v/>
      </c>
      <c r="D1637" s="127" t="str">
        <f>IFERROR(INDEX(GUTS!AI1638:'GUTS'!BH1638,MATCH(2,GUTS!AK1638:'GUTS'!BI1638,0)),"")</f>
        <v/>
      </c>
      <c r="E1637" s="127" t="str">
        <f>IFERROR(INDEX(GUTS!AJ1638:'GUTS'!BH1638,MATCH(2,GUTS!AK1638:'GUTS'!BI1638,0)),"")</f>
        <v/>
      </c>
      <c r="F1637" s="127" t="str">
        <f>IFERROR(INDEX(GUTS!AI1638:'GUTS'!BH1638,MATCH(3,GUTS!AK1638:'GUTS'!BI1638,0)),"")</f>
        <v/>
      </c>
      <c r="G1637" s="127" t="str">
        <f>IFERROR(INDEX(GUTS!AJ1638:'GUTS'!BH1638,MATCH(3,GUTS!AK1638:'GUTS'!BI1638,0)),"")</f>
        <v/>
      </c>
      <c r="H1637" s="127" t="str">
        <f>IFERROR(INDEX(GUTS!AI1638:'GUTS'!BH1638,MATCH(4,GUTS!AK1638:'GUTS'!BI1638,0)),"")</f>
        <v/>
      </c>
      <c r="I1637" s="127" t="str">
        <f>IFERROR(INDEX(GUTS!AJ1638:'GUTS'!BH1638,MATCH(4,GUTS!AK1638:'GUTS'!BI1638,0)),"")</f>
        <v/>
      </c>
      <c r="J1637" s="127" t="str">
        <f>IFERROR(INDEX(GUTS!AI1638:'GUTS'!BH1638,MATCH(5,GUTS!AK1638:'GUTS'!BI1638,0)),"")</f>
        <v/>
      </c>
      <c r="K1637" s="127" t="str">
        <f>IFERROR(INDEX(GUTS!AJ1638:'GUTS'!BH1638,MATCH(5,GUTS!AK1638:'GUTS'!BI1638,0)),"")</f>
        <v/>
      </c>
      <c r="L1637" s="127" t="str">
        <f>IFERROR(INDEX(GUTS!AI1638:'GUTS'!BH1638,MATCH(6,GUTS!AK1638:'GUTS'!BI1638,0)),"")</f>
        <v/>
      </c>
      <c r="M1637" s="127" t="str">
        <f>IFERROR(INDEX(GUTS!AJ1638:'GUTS'!BH1638,MATCH(6,GUTS!AK1638:'GUTS'!BI1638,0)),"")</f>
        <v/>
      </c>
      <c r="N1637" s="127">
        <f>Audit!X403</f>
        <v>0</v>
      </c>
      <c r="O1637" s="127">
        <f>Audit!K403</f>
        <v>0</v>
      </c>
      <c r="P1637" s="127">
        <f>Audit!L403</f>
        <v>0</v>
      </c>
    </row>
    <row r="1638" spans="1:16" hidden="1">
      <c r="A1638" s="127">
        <f>Audit!A404</f>
        <v>0</v>
      </c>
      <c r="B1638" s="127" t="str">
        <f>IFERROR(INDEX(GUTS!AI1639:'GUTS'!BH1639,MATCH(1,GUTS!AK1639:'GUTS'!BI1639,0)),"")</f>
        <v/>
      </c>
      <c r="C1638" s="127" t="str">
        <f>IFERROR(INDEX(GUTS!AJ1639:'GUTS'!BH1639,MATCH(1,GUTS!AK1639:'GUTS'!BI1639,0)),"")</f>
        <v/>
      </c>
      <c r="D1638" s="127" t="str">
        <f>IFERROR(INDEX(GUTS!AI1639:'GUTS'!BH1639,MATCH(2,GUTS!AK1639:'GUTS'!BI1639,0)),"")</f>
        <v/>
      </c>
      <c r="E1638" s="127" t="str">
        <f>IFERROR(INDEX(GUTS!AJ1639:'GUTS'!BH1639,MATCH(2,GUTS!AK1639:'GUTS'!BI1639,0)),"")</f>
        <v/>
      </c>
      <c r="F1638" s="127" t="str">
        <f>IFERROR(INDEX(GUTS!AI1639:'GUTS'!BH1639,MATCH(3,GUTS!AK1639:'GUTS'!BI1639,0)),"")</f>
        <v/>
      </c>
      <c r="G1638" s="127" t="str">
        <f>IFERROR(INDEX(GUTS!AJ1639:'GUTS'!BH1639,MATCH(3,GUTS!AK1639:'GUTS'!BI1639,0)),"")</f>
        <v/>
      </c>
      <c r="H1638" s="127" t="str">
        <f>IFERROR(INDEX(GUTS!AI1639:'GUTS'!BH1639,MATCH(4,GUTS!AK1639:'GUTS'!BI1639,0)),"")</f>
        <v/>
      </c>
      <c r="I1638" s="127" t="str">
        <f>IFERROR(INDEX(GUTS!AJ1639:'GUTS'!BH1639,MATCH(4,GUTS!AK1639:'GUTS'!BI1639,0)),"")</f>
        <v/>
      </c>
      <c r="J1638" s="127" t="str">
        <f>IFERROR(INDEX(GUTS!AI1639:'GUTS'!BH1639,MATCH(5,GUTS!AK1639:'GUTS'!BI1639,0)),"")</f>
        <v/>
      </c>
      <c r="K1638" s="127" t="str">
        <f>IFERROR(INDEX(GUTS!AJ1639:'GUTS'!BH1639,MATCH(5,GUTS!AK1639:'GUTS'!BI1639,0)),"")</f>
        <v/>
      </c>
      <c r="L1638" s="127" t="str">
        <f>IFERROR(INDEX(GUTS!AI1639:'GUTS'!BH1639,MATCH(6,GUTS!AK1639:'GUTS'!BI1639,0)),"")</f>
        <v/>
      </c>
      <c r="M1638" s="127" t="str">
        <f>IFERROR(INDEX(GUTS!AJ1639:'GUTS'!BH1639,MATCH(6,GUTS!AK1639:'GUTS'!BI1639,0)),"")</f>
        <v/>
      </c>
      <c r="N1638" s="127">
        <f>Audit!X404</f>
        <v>0</v>
      </c>
      <c r="O1638" s="127">
        <f>Audit!K404</f>
        <v>0</v>
      </c>
      <c r="P1638" s="127">
        <f>Audit!L404</f>
        <v>0</v>
      </c>
    </row>
    <row r="1639" spans="1:16" hidden="1">
      <c r="A1639" s="127">
        <f>Audit!A405</f>
        <v>0</v>
      </c>
      <c r="B1639" s="127" t="str">
        <f>IFERROR(INDEX(GUTS!AI1640:'GUTS'!BH1640,MATCH(1,GUTS!AK1640:'GUTS'!BI1640,0)),"")</f>
        <v/>
      </c>
      <c r="C1639" s="127" t="str">
        <f>IFERROR(INDEX(GUTS!AJ1640:'GUTS'!BH1640,MATCH(1,GUTS!AK1640:'GUTS'!BI1640,0)),"")</f>
        <v/>
      </c>
      <c r="D1639" s="127" t="str">
        <f>IFERROR(INDEX(GUTS!AI1640:'GUTS'!BH1640,MATCH(2,GUTS!AK1640:'GUTS'!BI1640,0)),"")</f>
        <v/>
      </c>
      <c r="E1639" s="127" t="str">
        <f>IFERROR(INDEX(GUTS!AJ1640:'GUTS'!BH1640,MATCH(2,GUTS!AK1640:'GUTS'!BI1640,0)),"")</f>
        <v/>
      </c>
      <c r="F1639" s="127" t="str">
        <f>IFERROR(INDEX(GUTS!AI1640:'GUTS'!BH1640,MATCH(3,GUTS!AK1640:'GUTS'!BI1640,0)),"")</f>
        <v/>
      </c>
      <c r="G1639" s="127" t="str">
        <f>IFERROR(INDEX(GUTS!AJ1640:'GUTS'!BH1640,MATCH(3,GUTS!AK1640:'GUTS'!BI1640,0)),"")</f>
        <v/>
      </c>
      <c r="H1639" s="127" t="str">
        <f>IFERROR(INDEX(GUTS!AI1640:'GUTS'!BH1640,MATCH(4,GUTS!AK1640:'GUTS'!BI1640,0)),"")</f>
        <v/>
      </c>
      <c r="I1639" s="127" t="str">
        <f>IFERROR(INDEX(GUTS!AJ1640:'GUTS'!BH1640,MATCH(4,GUTS!AK1640:'GUTS'!BI1640,0)),"")</f>
        <v/>
      </c>
      <c r="J1639" s="127" t="str">
        <f>IFERROR(INDEX(GUTS!AI1640:'GUTS'!BH1640,MATCH(5,GUTS!AK1640:'GUTS'!BI1640,0)),"")</f>
        <v/>
      </c>
      <c r="K1639" s="127" t="str">
        <f>IFERROR(INDEX(GUTS!AJ1640:'GUTS'!BH1640,MATCH(5,GUTS!AK1640:'GUTS'!BI1640,0)),"")</f>
        <v/>
      </c>
      <c r="L1639" s="127" t="str">
        <f>IFERROR(INDEX(GUTS!AI1640:'GUTS'!BH1640,MATCH(6,GUTS!AK1640:'GUTS'!BI1640,0)),"")</f>
        <v/>
      </c>
      <c r="M1639" s="127" t="str">
        <f>IFERROR(INDEX(GUTS!AJ1640:'GUTS'!BH1640,MATCH(6,GUTS!AK1640:'GUTS'!BI1640,0)),"")</f>
        <v/>
      </c>
      <c r="N1639" s="127">
        <f>Audit!X405</f>
        <v>0</v>
      </c>
      <c r="O1639" s="127">
        <f>Audit!K405</f>
        <v>0</v>
      </c>
      <c r="P1639" s="127">
        <f>Audit!L405</f>
        <v>0</v>
      </c>
    </row>
    <row r="1640" spans="1:16" hidden="1">
      <c r="A1640" s="127">
        <f>Audit!A406</f>
        <v>0</v>
      </c>
      <c r="B1640" s="127" t="str">
        <f>IFERROR(INDEX(GUTS!AI1641:'GUTS'!BH1641,MATCH(1,GUTS!AK1641:'GUTS'!BI1641,0)),"")</f>
        <v/>
      </c>
      <c r="C1640" s="127" t="str">
        <f>IFERROR(INDEX(GUTS!AJ1641:'GUTS'!BH1641,MATCH(1,GUTS!AK1641:'GUTS'!BI1641,0)),"")</f>
        <v/>
      </c>
      <c r="D1640" s="127" t="str">
        <f>IFERROR(INDEX(GUTS!AI1641:'GUTS'!BH1641,MATCH(2,GUTS!AK1641:'GUTS'!BI1641,0)),"")</f>
        <v/>
      </c>
      <c r="E1640" s="127" t="str">
        <f>IFERROR(INDEX(GUTS!AJ1641:'GUTS'!BH1641,MATCH(2,GUTS!AK1641:'GUTS'!BI1641,0)),"")</f>
        <v/>
      </c>
      <c r="F1640" s="127" t="str">
        <f>IFERROR(INDEX(GUTS!AI1641:'GUTS'!BH1641,MATCH(3,GUTS!AK1641:'GUTS'!BI1641,0)),"")</f>
        <v/>
      </c>
      <c r="G1640" s="127" t="str">
        <f>IFERROR(INDEX(GUTS!AJ1641:'GUTS'!BH1641,MATCH(3,GUTS!AK1641:'GUTS'!BI1641,0)),"")</f>
        <v/>
      </c>
      <c r="H1640" s="127" t="str">
        <f>IFERROR(INDEX(GUTS!AI1641:'GUTS'!BH1641,MATCH(4,GUTS!AK1641:'GUTS'!BI1641,0)),"")</f>
        <v/>
      </c>
      <c r="I1640" s="127" t="str">
        <f>IFERROR(INDEX(GUTS!AJ1641:'GUTS'!BH1641,MATCH(4,GUTS!AK1641:'GUTS'!BI1641,0)),"")</f>
        <v/>
      </c>
      <c r="J1640" s="127" t="str">
        <f>IFERROR(INDEX(GUTS!AI1641:'GUTS'!BH1641,MATCH(5,GUTS!AK1641:'GUTS'!BI1641,0)),"")</f>
        <v/>
      </c>
      <c r="K1640" s="127" t="str">
        <f>IFERROR(INDEX(GUTS!AJ1641:'GUTS'!BH1641,MATCH(5,GUTS!AK1641:'GUTS'!BI1641,0)),"")</f>
        <v/>
      </c>
      <c r="L1640" s="127" t="str">
        <f>IFERROR(INDEX(GUTS!AI1641:'GUTS'!BH1641,MATCH(6,GUTS!AK1641:'GUTS'!BI1641,0)),"")</f>
        <v/>
      </c>
      <c r="M1640" s="127" t="str">
        <f>IFERROR(INDEX(GUTS!AJ1641:'GUTS'!BH1641,MATCH(6,GUTS!AK1641:'GUTS'!BI1641,0)),"")</f>
        <v/>
      </c>
      <c r="N1640" s="127">
        <f>Audit!X406</f>
        <v>0</v>
      </c>
      <c r="O1640" s="127">
        <f>Audit!K406</f>
        <v>0</v>
      </c>
      <c r="P1640" s="127">
        <f>Audit!L406</f>
        <v>0</v>
      </c>
    </row>
    <row r="1641" spans="1:16" hidden="1">
      <c r="A1641" s="127">
        <f>Audit!A407</f>
        <v>0</v>
      </c>
      <c r="B1641" s="127" t="str">
        <f>IFERROR(INDEX(GUTS!AI1642:'GUTS'!BH1642,MATCH(1,GUTS!AK1642:'GUTS'!BI1642,0)),"")</f>
        <v/>
      </c>
      <c r="C1641" s="127" t="str">
        <f>IFERROR(INDEX(GUTS!AJ1642:'GUTS'!BH1642,MATCH(1,GUTS!AK1642:'GUTS'!BI1642,0)),"")</f>
        <v/>
      </c>
      <c r="D1641" s="127" t="str">
        <f>IFERROR(INDEX(GUTS!AI1642:'GUTS'!BH1642,MATCH(2,GUTS!AK1642:'GUTS'!BI1642,0)),"")</f>
        <v/>
      </c>
      <c r="E1641" s="127" t="str">
        <f>IFERROR(INDEX(GUTS!AJ1642:'GUTS'!BH1642,MATCH(2,GUTS!AK1642:'GUTS'!BI1642,0)),"")</f>
        <v/>
      </c>
      <c r="F1641" s="127" t="str">
        <f>IFERROR(INDEX(GUTS!AI1642:'GUTS'!BH1642,MATCH(3,GUTS!AK1642:'GUTS'!BI1642,0)),"")</f>
        <v/>
      </c>
      <c r="G1641" s="127" t="str">
        <f>IFERROR(INDEX(GUTS!AJ1642:'GUTS'!BH1642,MATCH(3,GUTS!AK1642:'GUTS'!BI1642,0)),"")</f>
        <v/>
      </c>
      <c r="H1641" s="127" t="str">
        <f>IFERROR(INDEX(GUTS!AI1642:'GUTS'!BH1642,MATCH(4,GUTS!AK1642:'GUTS'!BI1642,0)),"")</f>
        <v/>
      </c>
      <c r="I1641" s="127" t="str">
        <f>IFERROR(INDEX(GUTS!AJ1642:'GUTS'!BH1642,MATCH(4,GUTS!AK1642:'GUTS'!BI1642,0)),"")</f>
        <v/>
      </c>
      <c r="J1641" s="127" t="str">
        <f>IFERROR(INDEX(GUTS!AI1642:'GUTS'!BH1642,MATCH(5,GUTS!AK1642:'GUTS'!BI1642,0)),"")</f>
        <v/>
      </c>
      <c r="K1641" s="127" t="str">
        <f>IFERROR(INDEX(GUTS!AJ1642:'GUTS'!BH1642,MATCH(5,GUTS!AK1642:'GUTS'!BI1642,0)),"")</f>
        <v/>
      </c>
      <c r="L1641" s="127" t="str">
        <f>IFERROR(INDEX(GUTS!AI1642:'GUTS'!BH1642,MATCH(6,GUTS!AK1642:'GUTS'!BI1642,0)),"")</f>
        <v/>
      </c>
      <c r="M1641" s="127" t="str">
        <f>IFERROR(INDEX(GUTS!AJ1642:'GUTS'!BH1642,MATCH(6,GUTS!AK1642:'GUTS'!BI1642,0)),"")</f>
        <v/>
      </c>
      <c r="N1641" s="127">
        <f>Audit!X407</f>
        <v>0</v>
      </c>
      <c r="O1641" s="127">
        <f>Audit!K407</f>
        <v>0</v>
      </c>
      <c r="P1641" s="127">
        <f>Audit!L407</f>
        <v>0</v>
      </c>
    </row>
    <row r="1642" spans="1:16" hidden="1">
      <c r="A1642" s="127">
        <f>Audit!A408</f>
        <v>0</v>
      </c>
      <c r="B1642" s="127" t="str">
        <f>IFERROR(INDEX(GUTS!AI1643:'GUTS'!BH1643,MATCH(1,GUTS!AK1643:'GUTS'!BI1643,0)),"")</f>
        <v/>
      </c>
      <c r="C1642" s="127" t="str">
        <f>IFERROR(INDEX(GUTS!AJ1643:'GUTS'!BH1643,MATCH(1,GUTS!AK1643:'GUTS'!BI1643,0)),"")</f>
        <v/>
      </c>
      <c r="D1642" s="127" t="str">
        <f>IFERROR(INDEX(GUTS!AI1643:'GUTS'!BH1643,MATCH(2,GUTS!AK1643:'GUTS'!BI1643,0)),"")</f>
        <v/>
      </c>
      <c r="E1642" s="127" t="str">
        <f>IFERROR(INDEX(GUTS!AJ1643:'GUTS'!BH1643,MATCH(2,GUTS!AK1643:'GUTS'!BI1643,0)),"")</f>
        <v/>
      </c>
      <c r="F1642" s="127" t="str">
        <f>IFERROR(INDEX(GUTS!AI1643:'GUTS'!BH1643,MATCH(3,GUTS!AK1643:'GUTS'!BI1643,0)),"")</f>
        <v/>
      </c>
      <c r="G1642" s="127" t="str">
        <f>IFERROR(INDEX(GUTS!AJ1643:'GUTS'!BH1643,MATCH(3,GUTS!AK1643:'GUTS'!BI1643,0)),"")</f>
        <v/>
      </c>
      <c r="H1642" s="127" t="str">
        <f>IFERROR(INDEX(GUTS!AI1643:'GUTS'!BH1643,MATCH(4,GUTS!AK1643:'GUTS'!BI1643,0)),"")</f>
        <v/>
      </c>
      <c r="I1642" s="127" t="str">
        <f>IFERROR(INDEX(GUTS!AJ1643:'GUTS'!BH1643,MATCH(4,GUTS!AK1643:'GUTS'!BI1643,0)),"")</f>
        <v/>
      </c>
      <c r="J1642" s="127" t="str">
        <f>IFERROR(INDEX(GUTS!AI1643:'GUTS'!BH1643,MATCH(5,GUTS!AK1643:'GUTS'!BI1643,0)),"")</f>
        <v/>
      </c>
      <c r="K1642" s="127" t="str">
        <f>IFERROR(INDEX(GUTS!AJ1643:'GUTS'!BH1643,MATCH(5,GUTS!AK1643:'GUTS'!BI1643,0)),"")</f>
        <v/>
      </c>
      <c r="L1642" s="127" t="str">
        <f>IFERROR(INDEX(GUTS!AI1643:'GUTS'!BH1643,MATCH(6,GUTS!AK1643:'GUTS'!BI1643,0)),"")</f>
        <v/>
      </c>
      <c r="M1642" s="127" t="str">
        <f>IFERROR(INDEX(GUTS!AJ1643:'GUTS'!BH1643,MATCH(6,GUTS!AK1643:'GUTS'!BI1643,0)),"")</f>
        <v/>
      </c>
      <c r="N1642" s="127">
        <f>Audit!X408</f>
        <v>0</v>
      </c>
      <c r="O1642" s="127">
        <f>Audit!K408</f>
        <v>0</v>
      </c>
      <c r="P1642" s="127">
        <f>Audit!L408</f>
        <v>0</v>
      </c>
    </row>
    <row r="1643" spans="1:16" hidden="1">
      <c r="A1643" s="127">
        <f>Audit!A409</f>
        <v>0</v>
      </c>
      <c r="B1643" s="127" t="str">
        <f>IFERROR(INDEX(GUTS!AI1644:'GUTS'!BH1644,MATCH(1,GUTS!AK1644:'GUTS'!BI1644,0)),"")</f>
        <v/>
      </c>
      <c r="C1643" s="127" t="str">
        <f>IFERROR(INDEX(GUTS!AJ1644:'GUTS'!BH1644,MATCH(1,GUTS!AK1644:'GUTS'!BI1644,0)),"")</f>
        <v/>
      </c>
      <c r="D1643" s="127" t="str">
        <f>IFERROR(INDEX(GUTS!AI1644:'GUTS'!BH1644,MATCH(2,GUTS!AK1644:'GUTS'!BI1644,0)),"")</f>
        <v/>
      </c>
      <c r="E1643" s="127" t="str">
        <f>IFERROR(INDEX(GUTS!AJ1644:'GUTS'!BH1644,MATCH(2,GUTS!AK1644:'GUTS'!BI1644,0)),"")</f>
        <v/>
      </c>
      <c r="F1643" s="127" t="str">
        <f>IFERROR(INDEX(GUTS!AI1644:'GUTS'!BH1644,MATCH(3,GUTS!AK1644:'GUTS'!BI1644,0)),"")</f>
        <v/>
      </c>
      <c r="G1643" s="127" t="str">
        <f>IFERROR(INDEX(GUTS!AJ1644:'GUTS'!BH1644,MATCH(3,GUTS!AK1644:'GUTS'!BI1644,0)),"")</f>
        <v/>
      </c>
      <c r="H1643" s="127" t="str">
        <f>IFERROR(INDEX(GUTS!AI1644:'GUTS'!BH1644,MATCH(4,GUTS!AK1644:'GUTS'!BI1644,0)),"")</f>
        <v/>
      </c>
      <c r="I1643" s="127" t="str">
        <f>IFERROR(INDEX(GUTS!AJ1644:'GUTS'!BH1644,MATCH(4,GUTS!AK1644:'GUTS'!BI1644,0)),"")</f>
        <v/>
      </c>
      <c r="J1643" s="127" t="str">
        <f>IFERROR(INDEX(GUTS!AI1644:'GUTS'!BH1644,MATCH(5,GUTS!AK1644:'GUTS'!BI1644,0)),"")</f>
        <v/>
      </c>
      <c r="K1643" s="127" t="str">
        <f>IFERROR(INDEX(GUTS!AJ1644:'GUTS'!BH1644,MATCH(5,GUTS!AK1644:'GUTS'!BI1644,0)),"")</f>
        <v/>
      </c>
      <c r="L1643" s="127" t="str">
        <f>IFERROR(INDEX(GUTS!AI1644:'GUTS'!BH1644,MATCH(6,GUTS!AK1644:'GUTS'!BI1644,0)),"")</f>
        <v/>
      </c>
      <c r="M1643" s="127" t="str">
        <f>IFERROR(INDEX(GUTS!AJ1644:'GUTS'!BH1644,MATCH(6,GUTS!AK1644:'GUTS'!BI1644,0)),"")</f>
        <v/>
      </c>
      <c r="N1643" s="127">
        <f>Audit!X409</f>
        <v>0</v>
      </c>
      <c r="O1643" s="127">
        <f>Audit!K409</f>
        <v>0</v>
      </c>
      <c r="P1643" s="127">
        <f>Audit!L409</f>
        <v>0</v>
      </c>
    </row>
    <row r="1644" spans="1:16" hidden="1">
      <c r="A1644" s="127">
        <f>Audit!A410</f>
        <v>0</v>
      </c>
      <c r="B1644" s="127" t="str">
        <f>IFERROR(INDEX(GUTS!AI1645:'GUTS'!BH1645,MATCH(1,GUTS!AK1645:'GUTS'!BI1645,0)),"")</f>
        <v/>
      </c>
      <c r="C1644" s="127" t="str">
        <f>IFERROR(INDEX(GUTS!AJ1645:'GUTS'!BH1645,MATCH(1,GUTS!AK1645:'GUTS'!BI1645,0)),"")</f>
        <v/>
      </c>
      <c r="D1644" s="127" t="str">
        <f>IFERROR(INDEX(GUTS!AI1645:'GUTS'!BH1645,MATCH(2,GUTS!AK1645:'GUTS'!BI1645,0)),"")</f>
        <v/>
      </c>
      <c r="E1644" s="127" t="str">
        <f>IFERROR(INDEX(GUTS!AJ1645:'GUTS'!BH1645,MATCH(2,GUTS!AK1645:'GUTS'!BI1645,0)),"")</f>
        <v/>
      </c>
      <c r="F1644" s="127" t="str">
        <f>IFERROR(INDEX(GUTS!AI1645:'GUTS'!BH1645,MATCH(3,GUTS!AK1645:'GUTS'!BI1645,0)),"")</f>
        <v/>
      </c>
      <c r="G1644" s="127" t="str">
        <f>IFERROR(INDEX(GUTS!AJ1645:'GUTS'!BH1645,MATCH(3,GUTS!AK1645:'GUTS'!BI1645,0)),"")</f>
        <v/>
      </c>
      <c r="H1644" s="127" t="str">
        <f>IFERROR(INDEX(GUTS!AI1645:'GUTS'!BH1645,MATCH(4,GUTS!AK1645:'GUTS'!BI1645,0)),"")</f>
        <v/>
      </c>
      <c r="I1644" s="127" t="str">
        <f>IFERROR(INDEX(GUTS!AJ1645:'GUTS'!BH1645,MATCH(4,GUTS!AK1645:'GUTS'!BI1645,0)),"")</f>
        <v/>
      </c>
      <c r="J1644" s="127" t="str">
        <f>IFERROR(INDEX(GUTS!AI1645:'GUTS'!BH1645,MATCH(5,GUTS!AK1645:'GUTS'!BI1645,0)),"")</f>
        <v/>
      </c>
      <c r="K1644" s="127" t="str">
        <f>IFERROR(INDEX(GUTS!AJ1645:'GUTS'!BH1645,MATCH(5,GUTS!AK1645:'GUTS'!BI1645,0)),"")</f>
        <v/>
      </c>
      <c r="L1644" s="127" t="str">
        <f>IFERROR(INDEX(GUTS!AI1645:'GUTS'!BH1645,MATCH(6,GUTS!AK1645:'GUTS'!BI1645,0)),"")</f>
        <v/>
      </c>
      <c r="M1644" s="127" t="str">
        <f>IFERROR(INDEX(GUTS!AJ1645:'GUTS'!BH1645,MATCH(6,GUTS!AK1645:'GUTS'!BI1645,0)),"")</f>
        <v/>
      </c>
      <c r="N1644" s="127">
        <f>Audit!X410</f>
        <v>0</v>
      </c>
      <c r="O1644" s="127">
        <f>Audit!K410</f>
        <v>0</v>
      </c>
      <c r="P1644" s="127">
        <f>Audit!L410</f>
        <v>0</v>
      </c>
    </row>
    <row r="1645" spans="1:16" hidden="1">
      <c r="A1645" s="127">
        <f>Audit!A411</f>
        <v>0</v>
      </c>
      <c r="B1645" s="127" t="str">
        <f>IFERROR(INDEX(GUTS!AI1646:'GUTS'!BH1646,MATCH(1,GUTS!AK1646:'GUTS'!BI1646,0)),"")</f>
        <v/>
      </c>
      <c r="C1645" s="127" t="str">
        <f>IFERROR(INDEX(GUTS!AJ1646:'GUTS'!BH1646,MATCH(1,GUTS!AK1646:'GUTS'!BI1646,0)),"")</f>
        <v/>
      </c>
      <c r="D1645" s="127" t="str">
        <f>IFERROR(INDEX(GUTS!AI1646:'GUTS'!BH1646,MATCH(2,GUTS!AK1646:'GUTS'!BI1646,0)),"")</f>
        <v/>
      </c>
      <c r="E1645" s="127" t="str">
        <f>IFERROR(INDEX(GUTS!AJ1646:'GUTS'!BH1646,MATCH(2,GUTS!AK1646:'GUTS'!BI1646,0)),"")</f>
        <v/>
      </c>
      <c r="F1645" s="127" t="str">
        <f>IFERROR(INDEX(GUTS!AI1646:'GUTS'!BH1646,MATCH(3,GUTS!AK1646:'GUTS'!BI1646,0)),"")</f>
        <v/>
      </c>
      <c r="G1645" s="127" t="str">
        <f>IFERROR(INDEX(GUTS!AJ1646:'GUTS'!BH1646,MATCH(3,GUTS!AK1646:'GUTS'!BI1646,0)),"")</f>
        <v/>
      </c>
      <c r="H1645" s="127" t="str">
        <f>IFERROR(INDEX(GUTS!AI1646:'GUTS'!BH1646,MATCH(4,GUTS!AK1646:'GUTS'!BI1646,0)),"")</f>
        <v/>
      </c>
      <c r="I1645" s="127" t="str">
        <f>IFERROR(INDEX(GUTS!AJ1646:'GUTS'!BH1646,MATCH(4,GUTS!AK1646:'GUTS'!BI1646,0)),"")</f>
        <v/>
      </c>
      <c r="J1645" s="127" t="str">
        <f>IFERROR(INDEX(GUTS!AI1646:'GUTS'!BH1646,MATCH(5,GUTS!AK1646:'GUTS'!BI1646,0)),"")</f>
        <v/>
      </c>
      <c r="K1645" s="127" t="str">
        <f>IFERROR(INDEX(GUTS!AJ1646:'GUTS'!BH1646,MATCH(5,GUTS!AK1646:'GUTS'!BI1646,0)),"")</f>
        <v/>
      </c>
      <c r="L1645" s="127" t="str">
        <f>IFERROR(INDEX(GUTS!AI1646:'GUTS'!BH1646,MATCH(6,GUTS!AK1646:'GUTS'!BI1646,0)),"")</f>
        <v/>
      </c>
      <c r="M1645" s="127" t="str">
        <f>IFERROR(INDEX(GUTS!AJ1646:'GUTS'!BH1646,MATCH(6,GUTS!AK1646:'GUTS'!BI1646,0)),"")</f>
        <v/>
      </c>
      <c r="N1645" s="127">
        <f>Audit!X411</f>
        <v>0</v>
      </c>
      <c r="O1645" s="127">
        <f>Audit!K411</f>
        <v>0</v>
      </c>
      <c r="P1645" s="127">
        <f>Audit!L411</f>
        <v>0</v>
      </c>
    </row>
    <row r="1646" spans="1:16" hidden="1">
      <c r="A1646" s="127">
        <f>Audit!A412</f>
        <v>0</v>
      </c>
      <c r="B1646" s="127" t="str">
        <f>IFERROR(INDEX(GUTS!AI1647:'GUTS'!BH1647,MATCH(1,GUTS!AK1647:'GUTS'!BI1647,0)),"")</f>
        <v/>
      </c>
      <c r="C1646" s="127" t="str">
        <f>IFERROR(INDEX(GUTS!AJ1647:'GUTS'!BH1647,MATCH(1,GUTS!AK1647:'GUTS'!BI1647,0)),"")</f>
        <v/>
      </c>
      <c r="D1646" s="127" t="str">
        <f>IFERROR(INDEX(GUTS!AI1647:'GUTS'!BH1647,MATCH(2,GUTS!AK1647:'GUTS'!BI1647,0)),"")</f>
        <v/>
      </c>
      <c r="E1646" s="127" t="str">
        <f>IFERROR(INDEX(GUTS!AJ1647:'GUTS'!BH1647,MATCH(2,GUTS!AK1647:'GUTS'!BI1647,0)),"")</f>
        <v/>
      </c>
      <c r="F1646" s="127" t="str">
        <f>IFERROR(INDEX(GUTS!AI1647:'GUTS'!BH1647,MATCH(3,GUTS!AK1647:'GUTS'!BI1647,0)),"")</f>
        <v/>
      </c>
      <c r="G1646" s="127" t="str">
        <f>IFERROR(INDEX(GUTS!AJ1647:'GUTS'!BH1647,MATCH(3,GUTS!AK1647:'GUTS'!BI1647,0)),"")</f>
        <v/>
      </c>
      <c r="H1646" s="127" t="str">
        <f>IFERROR(INDEX(GUTS!AI1647:'GUTS'!BH1647,MATCH(4,GUTS!AK1647:'GUTS'!BI1647,0)),"")</f>
        <v/>
      </c>
      <c r="I1646" s="127" t="str">
        <f>IFERROR(INDEX(GUTS!AJ1647:'GUTS'!BH1647,MATCH(4,GUTS!AK1647:'GUTS'!BI1647,0)),"")</f>
        <v/>
      </c>
      <c r="J1646" s="127" t="str">
        <f>IFERROR(INDEX(GUTS!AI1647:'GUTS'!BH1647,MATCH(5,GUTS!AK1647:'GUTS'!BI1647,0)),"")</f>
        <v/>
      </c>
      <c r="K1646" s="127" t="str">
        <f>IFERROR(INDEX(GUTS!AJ1647:'GUTS'!BH1647,MATCH(5,GUTS!AK1647:'GUTS'!BI1647,0)),"")</f>
        <v/>
      </c>
      <c r="L1646" s="127" t="str">
        <f>IFERROR(INDEX(GUTS!AI1647:'GUTS'!BH1647,MATCH(6,GUTS!AK1647:'GUTS'!BI1647,0)),"")</f>
        <v/>
      </c>
      <c r="M1646" s="127" t="str">
        <f>IFERROR(INDEX(GUTS!AJ1647:'GUTS'!BH1647,MATCH(6,GUTS!AK1647:'GUTS'!BI1647,0)),"")</f>
        <v/>
      </c>
      <c r="N1646" s="127">
        <f>Audit!X412</f>
        <v>0</v>
      </c>
      <c r="O1646" s="127">
        <f>Audit!K412</f>
        <v>0</v>
      </c>
      <c r="P1646" s="127">
        <f>Audit!L412</f>
        <v>0</v>
      </c>
    </row>
    <row r="1647" spans="1:16" hidden="1">
      <c r="A1647" s="127">
        <f>Audit!A413</f>
        <v>0</v>
      </c>
      <c r="B1647" s="127" t="str">
        <f>IFERROR(INDEX(GUTS!AI1648:'GUTS'!BH1648,MATCH(1,GUTS!AK1648:'GUTS'!BI1648,0)),"")</f>
        <v/>
      </c>
      <c r="C1647" s="127" t="str">
        <f>IFERROR(INDEX(GUTS!AJ1648:'GUTS'!BH1648,MATCH(1,GUTS!AK1648:'GUTS'!BI1648,0)),"")</f>
        <v/>
      </c>
      <c r="D1647" s="127" t="str">
        <f>IFERROR(INDEX(GUTS!AI1648:'GUTS'!BH1648,MATCH(2,GUTS!AK1648:'GUTS'!BI1648,0)),"")</f>
        <v/>
      </c>
      <c r="E1647" s="127" t="str">
        <f>IFERROR(INDEX(GUTS!AJ1648:'GUTS'!BH1648,MATCH(2,GUTS!AK1648:'GUTS'!BI1648,0)),"")</f>
        <v/>
      </c>
      <c r="F1647" s="127" t="str">
        <f>IFERROR(INDEX(GUTS!AI1648:'GUTS'!BH1648,MATCH(3,GUTS!AK1648:'GUTS'!BI1648,0)),"")</f>
        <v/>
      </c>
      <c r="G1647" s="127" t="str">
        <f>IFERROR(INDEX(GUTS!AJ1648:'GUTS'!BH1648,MATCH(3,GUTS!AK1648:'GUTS'!BI1648,0)),"")</f>
        <v/>
      </c>
      <c r="H1647" s="127" t="str">
        <f>IFERROR(INDEX(GUTS!AI1648:'GUTS'!BH1648,MATCH(4,GUTS!AK1648:'GUTS'!BI1648,0)),"")</f>
        <v/>
      </c>
      <c r="I1647" s="127" t="str">
        <f>IFERROR(INDEX(GUTS!AJ1648:'GUTS'!BH1648,MATCH(4,GUTS!AK1648:'GUTS'!BI1648,0)),"")</f>
        <v/>
      </c>
      <c r="J1647" s="127" t="str">
        <f>IFERROR(INDEX(GUTS!AI1648:'GUTS'!BH1648,MATCH(5,GUTS!AK1648:'GUTS'!BI1648,0)),"")</f>
        <v/>
      </c>
      <c r="K1647" s="127" t="str">
        <f>IFERROR(INDEX(GUTS!AJ1648:'GUTS'!BH1648,MATCH(5,GUTS!AK1648:'GUTS'!BI1648,0)),"")</f>
        <v/>
      </c>
      <c r="L1647" s="127" t="str">
        <f>IFERROR(INDEX(GUTS!AI1648:'GUTS'!BH1648,MATCH(6,GUTS!AK1648:'GUTS'!BI1648,0)),"")</f>
        <v/>
      </c>
      <c r="M1647" s="127" t="str">
        <f>IFERROR(INDEX(GUTS!AJ1648:'GUTS'!BH1648,MATCH(6,GUTS!AK1648:'GUTS'!BI1648,0)),"")</f>
        <v/>
      </c>
      <c r="N1647" s="127">
        <f>Audit!X413</f>
        <v>0</v>
      </c>
      <c r="O1647" s="127">
        <f>Audit!K413</f>
        <v>0</v>
      </c>
      <c r="P1647" s="127">
        <f>Audit!L413</f>
        <v>0</v>
      </c>
    </row>
    <row r="1648" spans="1:16" hidden="1">
      <c r="A1648" s="127">
        <f>Audit!A414</f>
        <v>0</v>
      </c>
      <c r="B1648" s="127" t="str">
        <f>IFERROR(INDEX(GUTS!AI1649:'GUTS'!BH1649,MATCH(1,GUTS!AK1649:'GUTS'!BI1649,0)),"")</f>
        <v/>
      </c>
      <c r="C1648" s="127" t="str">
        <f>IFERROR(INDEX(GUTS!AJ1649:'GUTS'!BH1649,MATCH(1,GUTS!AK1649:'GUTS'!BI1649,0)),"")</f>
        <v/>
      </c>
      <c r="D1648" s="127" t="str">
        <f>IFERROR(INDEX(GUTS!AI1649:'GUTS'!BH1649,MATCH(2,GUTS!AK1649:'GUTS'!BI1649,0)),"")</f>
        <v/>
      </c>
      <c r="E1648" s="127" t="str">
        <f>IFERROR(INDEX(GUTS!AJ1649:'GUTS'!BH1649,MATCH(2,GUTS!AK1649:'GUTS'!BI1649,0)),"")</f>
        <v/>
      </c>
      <c r="F1648" s="127" t="str">
        <f>IFERROR(INDEX(GUTS!AI1649:'GUTS'!BH1649,MATCH(3,GUTS!AK1649:'GUTS'!BI1649,0)),"")</f>
        <v/>
      </c>
      <c r="G1648" s="127" t="str">
        <f>IFERROR(INDEX(GUTS!AJ1649:'GUTS'!BH1649,MATCH(3,GUTS!AK1649:'GUTS'!BI1649,0)),"")</f>
        <v/>
      </c>
      <c r="H1648" s="127" t="str">
        <f>IFERROR(INDEX(GUTS!AI1649:'GUTS'!BH1649,MATCH(4,GUTS!AK1649:'GUTS'!BI1649,0)),"")</f>
        <v/>
      </c>
      <c r="I1648" s="127" t="str">
        <f>IFERROR(INDEX(GUTS!AJ1649:'GUTS'!BH1649,MATCH(4,GUTS!AK1649:'GUTS'!BI1649,0)),"")</f>
        <v/>
      </c>
      <c r="J1648" s="127" t="str">
        <f>IFERROR(INDEX(GUTS!AI1649:'GUTS'!BH1649,MATCH(5,GUTS!AK1649:'GUTS'!BI1649,0)),"")</f>
        <v/>
      </c>
      <c r="K1648" s="127" t="str">
        <f>IFERROR(INDEX(GUTS!AJ1649:'GUTS'!BH1649,MATCH(5,GUTS!AK1649:'GUTS'!BI1649,0)),"")</f>
        <v/>
      </c>
      <c r="L1648" s="127" t="str">
        <f>IFERROR(INDEX(GUTS!AI1649:'GUTS'!BH1649,MATCH(6,GUTS!AK1649:'GUTS'!BI1649,0)),"")</f>
        <v/>
      </c>
      <c r="M1648" s="127" t="str">
        <f>IFERROR(INDEX(GUTS!AJ1649:'GUTS'!BH1649,MATCH(6,GUTS!AK1649:'GUTS'!BI1649,0)),"")</f>
        <v/>
      </c>
      <c r="N1648" s="127">
        <f>Audit!X414</f>
        <v>0</v>
      </c>
      <c r="O1648" s="127">
        <f>Audit!K414</f>
        <v>0</v>
      </c>
      <c r="P1648" s="127">
        <f>Audit!L414</f>
        <v>0</v>
      </c>
    </row>
    <row r="1649" spans="1:16" hidden="1">
      <c r="A1649" s="127">
        <f>Audit!A415</f>
        <v>0</v>
      </c>
      <c r="B1649" s="127" t="str">
        <f>IFERROR(INDEX(GUTS!AI1650:'GUTS'!BH1650,MATCH(1,GUTS!AK1650:'GUTS'!BI1650,0)),"")</f>
        <v/>
      </c>
      <c r="C1649" s="127" t="str">
        <f>IFERROR(INDEX(GUTS!AJ1650:'GUTS'!BH1650,MATCH(1,GUTS!AK1650:'GUTS'!BI1650,0)),"")</f>
        <v/>
      </c>
      <c r="D1649" s="127" t="str">
        <f>IFERROR(INDEX(GUTS!AI1650:'GUTS'!BH1650,MATCH(2,GUTS!AK1650:'GUTS'!BI1650,0)),"")</f>
        <v/>
      </c>
      <c r="E1649" s="127" t="str">
        <f>IFERROR(INDEX(GUTS!AJ1650:'GUTS'!BH1650,MATCH(2,GUTS!AK1650:'GUTS'!BI1650,0)),"")</f>
        <v/>
      </c>
      <c r="F1649" s="127" t="str">
        <f>IFERROR(INDEX(GUTS!AI1650:'GUTS'!BH1650,MATCH(3,GUTS!AK1650:'GUTS'!BI1650,0)),"")</f>
        <v/>
      </c>
      <c r="G1649" s="127" t="str">
        <f>IFERROR(INDEX(GUTS!AJ1650:'GUTS'!BH1650,MATCH(3,GUTS!AK1650:'GUTS'!BI1650,0)),"")</f>
        <v/>
      </c>
      <c r="H1649" s="127" t="str">
        <f>IFERROR(INDEX(GUTS!AI1650:'GUTS'!BH1650,MATCH(4,GUTS!AK1650:'GUTS'!BI1650,0)),"")</f>
        <v/>
      </c>
      <c r="I1649" s="127" t="str">
        <f>IFERROR(INDEX(GUTS!AJ1650:'GUTS'!BH1650,MATCH(4,GUTS!AK1650:'GUTS'!BI1650,0)),"")</f>
        <v/>
      </c>
      <c r="J1649" s="127" t="str">
        <f>IFERROR(INDEX(GUTS!AI1650:'GUTS'!BH1650,MATCH(5,GUTS!AK1650:'GUTS'!BI1650,0)),"")</f>
        <v/>
      </c>
      <c r="K1649" s="127" t="str">
        <f>IFERROR(INDEX(GUTS!AJ1650:'GUTS'!BH1650,MATCH(5,GUTS!AK1650:'GUTS'!BI1650,0)),"")</f>
        <v/>
      </c>
      <c r="L1649" s="127" t="str">
        <f>IFERROR(INDEX(GUTS!AI1650:'GUTS'!BH1650,MATCH(6,GUTS!AK1650:'GUTS'!BI1650,0)),"")</f>
        <v/>
      </c>
      <c r="M1649" s="127" t="str">
        <f>IFERROR(INDEX(GUTS!AJ1650:'GUTS'!BH1650,MATCH(6,GUTS!AK1650:'GUTS'!BI1650,0)),"")</f>
        <v/>
      </c>
      <c r="N1649" s="127">
        <f>Audit!X415</f>
        <v>0</v>
      </c>
      <c r="O1649" s="127">
        <f>Audit!K415</f>
        <v>0</v>
      </c>
      <c r="P1649" s="127">
        <f>Audit!L415</f>
        <v>0</v>
      </c>
    </row>
    <row r="1650" spans="1:16" hidden="1">
      <c r="A1650" s="127">
        <f>Audit!A416</f>
        <v>0</v>
      </c>
      <c r="B1650" s="127" t="str">
        <f>IFERROR(INDEX(GUTS!AI1651:'GUTS'!BH1651,MATCH(1,GUTS!AK1651:'GUTS'!BI1651,0)),"")</f>
        <v/>
      </c>
      <c r="C1650" s="127" t="str">
        <f>IFERROR(INDEX(GUTS!AJ1651:'GUTS'!BH1651,MATCH(1,GUTS!AK1651:'GUTS'!BI1651,0)),"")</f>
        <v/>
      </c>
      <c r="D1650" s="127" t="str">
        <f>IFERROR(INDEX(GUTS!AI1651:'GUTS'!BH1651,MATCH(2,GUTS!AK1651:'GUTS'!BI1651,0)),"")</f>
        <v/>
      </c>
      <c r="E1650" s="127" t="str">
        <f>IFERROR(INDEX(GUTS!AJ1651:'GUTS'!BH1651,MATCH(2,GUTS!AK1651:'GUTS'!BI1651,0)),"")</f>
        <v/>
      </c>
      <c r="F1650" s="127" t="str">
        <f>IFERROR(INDEX(GUTS!AI1651:'GUTS'!BH1651,MATCH(3,GUTS!AK1651:'GUTS'!BI1651,0)),"")</f>
        <v/>
      </c>
      <c r="G1650" s="127" t="str">
        <f>IFERROR(INDEX(GUTS!AJ1651:'GUTS'!BH1651,MATCH(3,GUTS!AK1651:'GUTS'!BI1651,0)),"")</f>
        <v/>
      </c>
      <c r="H1650" s="127" t="str">
        <f>IFERROR(INDEX(GUTS!AI1651:'GUTS'!BH1651,MATCH(4,GUTS!AK1651:'GUTS'!BI1651,0)),"")</f>
        <v/>
      </c>
      <c r="I1650" s="127" t="str">
        <f>IFERROR(INDEX(GUTS!AJ1651:'GUTS'!BH1651,MATCH(4,GUTS!AK1651:'GUTS'!BI1651,0)),"")</f>
        <v/>
      </c>
      <c r="J1650" s="127" t="str">
        <f>IFERROR(INDEX(GUTS!AI1651:'GUTS'!BH1651,MATCH(5,GUTS!AK1651:'GUTS'!BI1651,0)),"")</f>
        <v/>
      </c>
      <c r="K1650" s="127" t="str">
        <f>IFERROR(INDEX(GUTS!AJ1651:'GUTS'!BH1651,MATCH(5,GUTS!AK1651:'GUTS'!BI1651,0)),"")</f>
        <v/>
      </c>
      <c r="L1650" s="127" t="str">
        <f>IFERROR(INDEX(GUTS!AI1651:'GUTS'!BH1651,MATCH(6,GUTS!AK1651:'GUTS'!BI1651,0)),"")</f>
        <v/>
      </c>
      <c r="M1650" s="127" t="str">
        <f>IFERROR(INDEX(GUTS!AJ1651:'GUTS'!BH1651,MATCH(6,GUTS!AK1651:'GUTS'!BI1651,0)),"")</f>
        <v/>
      </c>
      <c r="N1650" s="127">
        <f>Audit!X416</f>
        <v>0</v>
      </c>
      <c r="O1650" s="127">
        <f>Audit!K416</f>
        <v>0</v>
      </c>
      <c r="P1650" s="127">
        <f>Audit!L416</f>
        <v>0</v>
      </c>
    </row>
    <row r="1651" spans="1:16" hidden="1">
      <c r="A1651" s="127">
        <f>Audit!A417</f>
        <v>0</v>
      </c>
      <c r="B1651" s="127" t="str">
        <f>IFERROR(INDEX(GUTS!AI1652:'GUTS'!BH1652,MATCH(1,GUTS!AK1652:'GUTS'!BI1652,0)),"")</f>
        <v/>
      </c>
      <c r="C1651" s="127" t="str">
        <f>IFERROR(INDEX(GUTS!AJ1652:'GUTS'!BH1652,MATCH(1,GUTS!AK1652:'GUTS'!BI1652,0)),"")</f>
        <v/>
      </c>
      <c r="D1651" s="127" t="str">
        <f>IFERROR(INDEX(GUTS!AI1652:'GUTS'!BH1652,MATCH(2,GUTS!AK1652:'GUTS'!BI1652,0)),"")</f>
        <v/>
      </c>
      <c r="E1651" s="127" t="str">
        <f>IFERROR(INDEX(GUTS!AJ1652:'GUTS'!BH1652,MATCH(2,GUTS!AK1652:'GUTS'!BI1652,0)),"")</f>
        <v/>
      </c>
      <c r="F1651" s="127" t="str">
        <f>IFERROR(INDEX(GUTS!AI1652:'GUTS'!BH1652,MATCH(3,GUTS!AK1652:'GUTS'!BI1652,0)),"")</f>
        <v/>
      </c>
      <c r="G1651" s="127" t="str">
        <f>IFERROR(INDEX(GUTS!AJ1652:'GUTS'!BH1652,MATCH(3,GUTS!AK1652:'GUTS'!BI1652,0)),"")</f>
        <v/>
      </c>
      <c r="H1651" s="127" t="str">
        <f>IFERROR(INDEX(GUTS!AI1652:'GUTS'!BH1652,MATCH(4,GUTS!AK1652:'GUTS'!BI1652,0)),"")</f>
        <v/>
      </c>
      <c r="I1651" s="127" t="str">
        <f>IFERROR(INDEX(GUTS!AJ1652:'GUTS'!BH1652,MATCH(4,GUTS!AK1652:'GUTS'!BI1652,0)),"")</f>
        <v/>
      </c>
      <c r="J1651" s="127" t="str">
        <f>IFERROR(INDEX(GUTS!AI1652:'GUTS'!BH1652,MATCH(5,GUTS!AK1652:'GUTS'!BI1652,0)),"")</f>
        <v/>
      </c>
      <c r="K1651" s="127" t="str">
        <f>IFERROR(INDEX(GUTS!AJ1652:'GUTS'!BH1652,MATCH(5,GUTS!AK1652:'GUTS'!BI1652,0)),"")</f>
        <v/>
      </c>
      <c r="L1651" s="127" t="str">
        <f>IFERROR(INDEX(GUTS!AI1652:'GUTS'!BH1652,MATCH(6,GUTS!AK1652:'GUTS'!BI1652,0)),"")</f>
        <v/>
      </c>
      <c r="M1651" s="127" t="str">
        <f>IFERROR(INDEX(GUTS!AJ1652:'GUTS'!BH1652,MATCH(6,GUTS!AK1652:'GUTS'!BI1652,0)),"")</f>
        <v/>
      </c>
      <c r="N1651" s="127">
        <f>Audit!X417</f>
        <v>0</v>
      </c>
      <c r="O1651" s="127">
        <f>Audit!K417</f>
        <v>0</v>
      </c>
      <c r="P1651" s="127">
        <f>Audit!L417</f>
        <v>0</v>
      </c>
    </row>
    <row r="1652" spans="1:16" hidden="1">
      <c r="A1652" s="127">
        <f>Audit!A418</f>
        <v>0</v>
      </c>
      <c r="B1652" s="127" t="str">
        <f>IFERROR(INDEX(GUTS!AI1653:'GUTS'!BH1653,MATCH(1,GUTS!AK1653:'GUTS'!BI1653,0)),"")</f>
        <v/>
      </c>
      <c r="C1652" s="127" t="str">
        <f>IFERROR(INDEX(GUTS!AJ1653:'GUTS'!BH1653,MATCH(1,GUTS!AK1653:'GUTS'!BI1653,0)),"")</f>
        <v/>
      </c>
      <c r="D1652" s="127" t="str">
        <f>IFERROR(INDEX(GUTS!AI1653:'GUTS'!BH1653,MATCH(2,GUTS!AK1653:'GUTS'!BI1653,0)),"")</f>
        <v/>
      </c>
      <c r="E1652" s="127" t="str">
        <f>IFERROR(INDEX(GUTS!AJ1653:'GUTS'!BH1653,MATCH(2,GUTS!AK1653:'GUTS'!BI1653,0)),"")</f>
        <v/>
      </c>
      <c r="F1652" s="127" t="str">
        <f>IFERROR(INDEX(GUTS!AI1653:'GUTS'!BH1653,MATCH(3,GUTS!AK1653:'GUTS'!BI1653,0)),"")</f>
        <v/>
      </c>
      <c r="G1652" s="127" t="str">
        <f>IFERROR(INDEX(GUTS!AJ1653:'GUTS'!BH1653,MATCH(3,GUTS!AK1653:'GUTS'!BI1653,0)),"")</f>
        <v/>
      </c>
      <c r="H1652" s="127" t="str">
        <f>IFERROR(INDEX(GUTS!AI1653:'GUTS'!BH1653,MATCH(4,GUTS!AK1653:'GUTS'!BI1653,0)),"")</f>
        <v/>
      </c>
      <c r="I1652" s="127" t="str">
        <f>IFERROR(INDEX(GUTS!AJ1653:'GUTS'!BH1653,MATCH(4,GUTS!AK1653:'GUTS'!BI1653,0)),"")</f>
        <v/>
      </c>
      <c r="J1652" s="127" t="str">
        <f>IFERROR(INDEX(GUTS!AI1653:'GUTS'!BH1653,MATCH(5,GUTS!AK1653:'GUTS'!BI1653,0)),"")</f>
        <v/>
      </c>
      <c r="K1652" s="127" t="str">
        <f>IFERROR(INDEX(GUTS!AJ1653:'GUTS'!BH1653,MATCH(5,GUTS!AK1653:'GUTS'!BI1653,0)),"")</f>
        <v/>
      </c>
      <c r="L1652" s="127" t="str">
        <f>IFERROR(INDEX(GUTS!AI1653:'GUTS'!BH1653,MATCH(6,GUTS!AK1653:'GUTS'!BI1653,0)),"")</f>
        <v/>
      </c>
      <c r="M1652" s="127" t="str">
        <f>IFERROR(INDEX(GUTS!AJ1653:'GUTS'!BH1653,MATCH(6,GUTS!AK1653:'GUTS'!BI1653,0)),"")</f>
        <v/>
      </c>
      <c r="N1652" s="127">
        <f>Audit!X418</f>
        <v>0</v>
      </c>
      <c r="O1652" s="127">
        <f>Audit!K418</f>
        <v>0</v>
      </c>
      <c r="P1652" s="127">
        <f>Audit!L418</f>
        <v>0</v>
      </c>
    </row>
    <row r="1653" spans="1:16" hidden="1">
      <c r="A1653" s="127">
        <f>Audit!A419</f>
        <v>0</v>
      </c>
      <c r="B1653" s="127" t="str">
        <f>IFERROR(INDEX(GUTS!AI1654:'GUTS'!BH1654,MATCH(1,GUTS!AK1654:'GUTS'!BI1654,0)),"")</f>
        <v/>
      </c>
      <c r="C1653" s="127" t="str">
        <f>IFERROR(INDEX(GUTS!AJ1654:'GUTS'!BH1654,MATCH(1,GUTS!AK1654:'GUTS'!BI1654,0)),"")</f>
        <v/>
      </c>
      <c r="D1653" s="127" t="str">
        <f>IFERROR(INDEX(GUTS!AI1654:'GUTS'!BH1654,MATCH(2,GUTS!AK1654:'GUTS'!BI1654,0)),"")</f>
        <v/>
      </c>
      <c r="E1653" s="127" t="str">
        <f>IFERROR(INDEX(GUTS!AJ1654:'GUTS'!BH1654,MATCH(2,GUTS!AK1654:'GUTS'!BI1654,0)),"")</f>
        <v/>
      </c>
      <c r="F1653" s="127" t="str">
        <f>IFERROR(INDEX(GUTS!AI1654:'GUTS'!BH1654,MATCH(3,GUTS!AK1654:'GUTS'!BI1654,0)),"")</f>
        <v/>
      </c>
      <c r="G1653" s="127" t="str">
        <f>IFERROR(INDEX(GUTS!AJ1654:'GUTS'!BH1654,MATCH(3,GUTS!AK1654:'GUTS'!BI1654,0)),"")</f>
        <v/>
      </c>
      <c r="H1653" s="127" t="str">
        <f>IFERROR(INDEX(GUTS!AI1654:'GUTS'!BH1654,MATCH(4,GUTS!AK1654:'GUTS'!BI1654,0)),"")</f>
        <v/>
      </c>
      <c r="I1653" s="127" t="str">
        <f>IFERROR(INDEX(GUTS!AJ1654:'GUTS'!BH1654,MATCH(4,GUTS!AK1654:'GUTS'!BI1654,0)),"")</f>
        <v/>
      </c>
      <c r="J1653" s="127" t="str">
        <f>IFERROR(INDEX(GUTS!AI1654:'GUTS'!BH1654,MATCH(5,GUTS!AK1654:'GUTS'!BI1654,0)),"")</f>
        <v/>
      </c>
      <c r="K1653" s="127" t="str">
        <f>IFERROR(INDEX(GUTS!AJ1654:'GUTS'!BH1654,MATCH(5,GUTS!AK1654:'GUTS'!BI1654,0)),"")</f>
        <v/>
      </c>
      <c r="L1653" s="127" t="str">
        <f>IFERROR(INDEX(GUTS!AI1654:'GUTS'!BH1654,MATCH(6,GUTS!AK1654:'GUTS'!BI1654,0)),"")</f>
        <v/>
      </c>
      <c r="M1653" s="127" t="str">
        <f>IFERROR(INDEX(GUTS!AJ1654:'GUTS'!BH1654,MATCH(6,GUTS!AK1654:'GUTS'!BI1654,0)),"")</f>
        <v/>
      </c>
      <c r="N1653" s="127">
        <f>Audit!X419</f>
        <v>0</v>
      </c>
      <c r="O1653" s="127">
        <f>Audit!K419</f>
        <v>0</v>
      </c>
      <c r="P1653" s="127">
        <f>Audit!L419</f>
        <v>0</v>
      </c>
    </row>
    <row r="1654" spans="1:16" hidden="1">
      <c r="A1654" s="127">
        <f>Audit!A420</f>
        <v>0</v>
      </c>
      <c r="B1654" s="127" t="str">
        <f>IFERROR(INDEX(GUTS!AI1655:'GUTS'!BH1655,MATCH(1,GUTS!AK1655:'GUTS'!BI1655,0)),"")</f>
        <v/>
      </c>
      <c r="C1654" s="127" t="str">
        <f>IFERROR(INDEX(GUTS!AJ1655:'GUTS'!BH1655,MATCH(1,GUTS!AK1655:'GUTS'!BI1655,0)),"")</f>
        <v/>
      </c>
      <c r="D1654" s="127" t="str">
        <f>IFERROR(INDEX(GUTS!AI1655:'GUTS'!BH1655,MATCH(2,GUTS!AK1655:'GUTS'!BI1655,0)),"")</f>
        <v/>
      </c>
      <c r="E1654" s="127" t="str">
        <f>IFERROR(INDEX(GUTS!AJ1655:'GUTS'!BH1655,MATCH(2,GUTS!AK1655:'GUTS'!BI1655,0)),"")</f>
        <v/>
      </c>
      <c r="F1654" s="127" t="str">
        <f>IFERROR(INDEX(GUTS!AI1655:'GUTS'!BH1655,MATCH(3,GUTS!AK1655:'GUTS'!BI1655,0)),"")</f>
        <v/>
      </c>
      <c r="G1654" s="127" t="str">
        <f>IFERROR(INDEX(GUTS!AJ1655:'GUTS'!BH1655,MATCH(3,GUTS!AK1655:'GUTS'!BI1655,0)),"")</f>
        <v/>
      </c>
      <c r="H1654" s="127" t="str">
        <f>IFERROR(INDEX(GUTS!AI1655:'GUTS'!BH1655,MATCH(4,GUTS!AK1655:'GUTS'!BI1655,0)),"")</f>
        <v/>
      </c>
      <c r="I1654" s="127" t="str">
        <f>IFERROR(INDEX(GUTS!AJ1655:'GUTS'!BH1655,MATCH(4,GUTS!AK1655:'GUTS'!BI1655,0)),"")</f>
        <v/>
      </c>
      <c r="J1654" s="127" t="str">
        <f>IFERROR(INDEX(GUTS!AI1655:'GUTS'!BH1655,MATCH(5,GUTS!AK1655:'GUTS'!BI1655,0)),"")</f>
        <v/>
      </c>
      <c r="K1654" s="127" t="str">
        <f>IFERROR(INDEX(GUTS!AJ1655:'GUTS'!BH1655,MATCH(5,GUTS!AK1655:'GUTS'!BI1655,0)),"")</f>
        <v/>
      </c>
      <c r="L1654" s="127" t="str">
        <f>IFERROR(INDEX(GUTS!AI1655:'GUTS'!BH1655,MATCH(6,GUTS!AK1655:'GUTS'!BI1655,0)),"")</f>
        <v/>
      </c>
      <c r="M1654" s="127" t="str">
        <f>IFERROR(INDEX(GUTS!AJ1655:'GUTS'!BH1655,MATCH(6,GUTS!AK1655:'GUTS'!BI1655,0)),"")</f>
        <v/>
      </c>
      <c r="N1654" s="127">
        <f>Audit!X420</f>
        <v>0</v>
      </c>
      <c r="O1654" s="127">
        <f>Audit!K420</f>
        <v>0</v>
      </c>
      <c r="P1654" s="127">
        <f>Audit!L420</f>
        <v>0</v>
      </c>
    </row>
    <row r="1655" spans="1:16" hidden="1">
      <c r="A1655" s="127">
        <f>Audit!A421</f>
        <v>0</v>
      </c>
      <c r="B1655" s="127" t="str">
        <f>IFERROR(INDEX(GUTS!AI1656:'GUTS'!BH1656,MATCH(1,GUTS!AK1656:'GUTS'!BI1656,0)),"")</f>
        <v/>
      </c>
      <c r="C1655" s="127" t="str">
        <f>IFERROR(INDEX(GUTS!AJ1656:'GUTS'!BH1656,MATCH(1,GUTS!AK1656:'GUTS'!BI1656,0)),"")</f>
        <v/>
      </c>
      <c r="D1655" s="127" t="str">
        <f>IFERROR(INDEX(GUTS!AI1656:'GUTS'!BH1656,MATCH(2,GUTS!AK1656:'GUTS'!BI1656,0)),"")</f>
        <v/>
      </c>
      <c r="E1655" s="127" t="str">
        <f>IFERROR(INDEX(GUTS!AJ1656:'GUTS'!BH1656,MATCH(2,GUTS!AK1656:'GUTS'!BI1656,0)),"")</f>
        <v/>
      </c>
      <c r="F1655" s="127" t="str">
        <f>IFERROR(INDEX(GUTS!AI1656:'GUTS'!BH1656,MATCH(3,GUTS!AK1656:'GUTS'!BI1656,0)),"")</f>
        <v/>
      </c>
      <c r="G1655" s="127" t="str">
        <f>IFERROR(INDEX(GUTS!AJ1656:'GUTS'!BH1656,MATCH(3,GUTS!AK1656:'GUTS'!BI1656,0)),"")</f>
        <v/>
      </c>
      <c r="H1655" s="127" t="str">
        <f>IFERROR(INDEX(GUTS!AI1656:'GUTS'!BH1656,MATCH(4,GUTS!AK1656:'GUTS'!BI1656,0)),"")</f>
        <v/>
      </c>
      <c r="I1655" s="127" t="str">
        <f>IFERROR(INDEX(GUTS!AJ1656:'GUTS'!BH1656,MATCH(4,GUTS!AK1656:'GUTS'!BI1656,0)),"")</f>
        <v/>
      </c>
      <c r="J1655" s="127" t="str">
        <f>IFERROR(INDEX(GUTS!AI1656:'GUTS'!BH1656,MATCH(5,GUTS!AK1656:'GUTS'!BI1656,0)),"")</f>
        <v/>
      </c>
      <c r="K1655" s="127" t="str">
        <f>IFERROR(INDEX(GUTS!AJ1656:'GUTS'!BH1656,MATCH(5,GUTS!AK1656:'GUTS'!BI1656,0)),"")</f>
        <v/>
      </c>
      <c r="L1655" s="127" t="str">
        <f>IFERROR(INDEX(GUTS!AI1656:'GUTS'!BH1656,MATCH(6,GUTS!AK1656:'GUTS'!BI1656,0)),"")</f>
        <v/>
      </c>
      <c r="M1655" s="127" t="str">
        <f>IFERROR(INDEX(GUTS!AJ1656:'GUTS'!BH1656,MATCH(6,GUTS!AK1656:'GUTS'!BI1656,0)),"")</f>
        <v/>
      </c>
      <c r="N1655" s="127">
        <f>Audit!X421</f>
        <v>0</v>
      </c>
      <c r="O1655" s="127">
        <f>Audit!K421</f>
        <v>0</v>
      </c>
      <c r="P1655" s="127">
        <f>Audit!L421</f>
        <v>0</v>
      </c>
    </row>
    <row r="1656" spans="1:16" hidden="1">
      <c r="A1656" s="127">
        <f>Audit!A422</f>
        <v>0</v>
      </c>
      <c r="B1656" s="127" t="str">
        <f>IFERROR(INDEX(GUTS!AI1657:'GUTS'!BH1657,MATCH(1,GUTS!AK1657:'GUTS'!BI1657,0)),"")</f>
        <v/>
      </c>
      <c r="C1656" s="127" t="str">
        <f>IFERROR(INDEX(GUTS!AJ1657:'GUTS'!BH1657,MATCH(1,GUTS!AK1657:'GUTS'!BI1657,0)),"")</f>
        <v/>
      </c>
      <c r="D1656" s="127" t="str">
        <f>IFERROR(INDEX(GUTS!AI1657:'GUTS'!BH1657,MATCH(2,GUTS!AK1657:'GUTS'!BI1657,0)),"")</f>
        <v/>
      </c>
      <c r="E1656" s="127" t="str">
        <f>IFERROR(INDEX(GUTS!AJ1657:'GUTS'!BH1657,MATCH(2,GUTS!AK1657:'GUTS'!BI1657,0)),"")</f>
        <v/>
      </c>
      <c r="F1656" s="127" t="str">
        <f>IFERROR(INDEX(GUTS!AI1657:'GUTS'!BH1657,MATCH(3,GUTS!AK1657:'GUTS'!BI1657,0)),"")</f>
        <v/>
      </c>
      <c r="G1656" s="127" t="str">
        <f>IFERROR(INDEX(GUTS!AJ1657:'GUTS'!BH1657,MATCH(3,GUTS!AK1657:'GUTS'!BI1657,0)),"")</f>
        <v/>
      </c>
      <c r="H1656" s="127" t="str">
        <f>IFERROR(INDEX(GUTS!AI1657:'GUTS'!BH1657,MATCH(4,GUTS!AK1657:'GUTS'!BI1657,0)),"")</f>
        <v/>
      </c>
      <c r="I1656" s="127" t="str">
        <f>IFERROR(INDEX(GUTS!AJ1657:'GUTS'!BH1657,MATCH(4,GUTS!AK1657:'GUTS'!BI1657,0)),"")</f>
        <v/>
      </c>
      <c r="J1656" s="127" t="str">
        <f>IFERROR(INDEX(GUTS!AI1657:'GUTS'!BH1657,MATCH(5,GUTS!AK1657:'GUTS'!BI1657,0)),"")</f>
        <v/>
      </c>
      <c r="K1656" s="127" t="str">
        <f>IFERROR(INDEX(GUTS!AJ1657:'GUTS'!BH1657,MATCH(5,GUTS!AK1657:'GUTS'!BI1657,0)),"")</f>
        <v/>
      </c>
      <c r="L1656" s="127" t="str">
        <f>IFERROR(INDEX(GUTS!AI1657:'GUTS'!BH1657,MATCH(6,GUTS!AK1657:'GUTS'!BI1657,0)),"")</f>
        <v/>
      </c>
      <c r="M1656" s="127" t="str">
        <f>IFERROR(INDEX(GUTS!AJ1657:'GUTS'!BH1657,MATCH(6,GUTS!AK1657:'GUTS'!BI1657,0)),"")</f>
        <v/>
      </c>
      <c r="N1656" s="127">
        <f>Audit!X422</f>
        <v>0</v>
      </c>
      <c r="O1656" s="127">
        <f>Audit!K422</f>
        <v>0</v>
      </c>
      <c r="P1656" s="127">
        <f>Audit!L422</f>
        <v>0</v>
      </c>
    </row>
    <row r="1657" spans="1:16" hidden="1">
      <c r="A1657" s="127">
        <f>Audit!A423</f>
        <v>0</v>
      </c>
      <c r="B1657" s="127" t="str">
        <f>IFERROR(INDEX(GUTS!AI1658:'GUTS'!BH1658,MATCH(1,GUTS!AK1658:'GUTS'!BI1658,0)),"")</f>
        <v/>
      </c>
      <c r="C1657" s="127" t="str">
        <f>IFERROR(INDEX(GUTS!AJ1658:'GUTS'!BH1658,MATCH(1,GUTS!AK1658:'GUTS'!BI1658,0)),"")</f>
        <v/>
      </c>
      <c r="D1657" s="127" t="str">
        <f>IFERROR(INDEX(GUTS!AI1658:'GUTS'!BH1658,MATCH(2,GUTS!AK1658:'GUTS'!BI1658,0)),"")</f>
        <v/>
      </c>
      <c r="E1657" s="127" t="str">
        <f>IFERROR(INDEX(GUTS!AJ1658:'GUTS'!BH1658,MATCH(2,GUTS!AK1658:'GUTS'!BI1658,0)),"")</f>
        <v/>
      </c>
      <c r="F1657" s="127" t="str">
        <f>IFERROR(INDEX(GUTS!AI1658:'GUTS'!BH1658,MATCH(3,GUTS!AK1658:'GUTS'!BI1658,0)),"")</f>
        <v/>
      </c>
      <c r="G1657" s="127" t="str">
        <f>IFERROR(INDEX(GUTS!AJ1658:'GUTS'!BH1658,MATCH(3,GUTS!AK1658:'GUTS'!BI1658,0)),"")</f>
        <v/>
      </c>
      <c r="H1657" s="127" t="str">
        <f>IFERROR(INDEX(GUTS!AI1658:'GUTS'!BH1658,MATCH(4,GUTS!AK1658:'GUTS'!BI1658,0)),"")</f>
        <v/>
      </c>
      <c r="I1657" s="127" t="str">
        <f>IFERROR(INDEX(GUTS!AJ1658:'GUTS'!BH1658,MATCH(4,GUTS!AK1658:'GUTS'!BI1658,0)),"")</f>
        <v/>
      </c>
      <c r="J1657" s="127" t="str">
        <f>IFERROR(INDEX(GUTS!AI1658:'GUTS'!BH1658,MATCH(5,GUTS!AK1658:'GUTS'!BI1658,0)),"")</f>
        <v/>
      </c>
      <c r="K1657" s="127" t="str">
        <f>IFERROR(INDEX(GUTS!AJ1658:'GUTS'!BH1658,MATCH(5,GUTS!AK1658:'GUTS'!BI1658,0)),"")</f>
        <v/>
      </c>
      <c r="L1657" s="127" t="str">
        <f>IFERROR(INDEX(GUTS!AI1658:'GUTS'!BH1658,MATCH(6,GUTS!AK1658:'GUTS'!BI1658,0)),"")</f>
        <v/>
      </c>
      <c r="M1657" s="127" t="str">
        <f>IFERROR(INDEX(GUTS!AJ1658:'GUTS'!BH1658,MATCH(6,GUTS!AK1658:'GUTS'!BI1658,0)),"")</f>
        <v/>
      </c>
      <c r="N1657" s="127">
        <f>Audit!X423</f>
        <v>0</v>
      </c>
      <c r="O1657" s="127">
        <f>Audit!K423</f>
        <v>0</v>
      </c>
      <c r="P1657" s="127">
        <f>Audit!L423</f>
        <v>0</v>
      </c>
    </row>
    <row r="1658" spans="1:16" hidden="1">
      <c r="A1658" s="127">
        <f>Audit!A424</f>
        <v>0</v>
      </c>
      <c r="B1658" s="127" t="str">
        <f>IFERROR(INDEX(GUTS!AI1659:'GUTS'!BH1659,MATCH(1,GUTS!AK1659:'GUTS'!BI1659,0)),"")</f>
        <v/>
      </c>
      <c r="C1658" s="127" t="str">
        <f>IFERROR(INDEX(GUTS!AJ1659:'GUTS'!BH1659,MATCH(1,GUTS!AK1659:'GUTS'!BI1659,0)),"")</f>
        <v/>
      </c>
      <c r="D1658" s="127" t="str">
        <f>IFERROR(INDEX(GUTS!AI1659:'GUTS'!BH1659,MATCH(2,GUTS!AK1659:'GUTS'!BI1659,0)),"")</f>
        <v/>
      </c>
      <c r="E1658" s="127" t="str">
        <f>IFERROR(INDEX(GUTS!AJ1659:'GUTS'!BH1659,MATCH(2,GUTS!AK1659:'GUTS'!BI1659,0)),"")</f>
        <v/>
      </c>
      <c r="F1658" s="127" t="str">
        <f>IFERROR(INDEX(GUTS!AI1659:'GUTS'!BH1659,MATCH(3,GUTS!AK1659:'GUTS'!BI1659,0)),"")</f>
        <v/>
      </c>
      <c r="G1658" s="127" t="str">
        <f>IFERROR(INDEX(GUTS!AJ1659:'GUTS'!BH1659,MATCH(3,GUTS!AK1659:'GUTS'!BI1659,0)),"")</f>
        <v/>
      </c>
      <c r="H1658" s="127" t="str">
        <f>IFERROR(INDEX(GUTS!AI1659:'GUTS'!BH1659,MATCH(4,GUTS!AK1659:'GUTS'!BI1659,0)),"")</f>
        <v/>
      </c>
      <c r="I1658" s="127" t="str">
        <f>IFERROR(INDEX(GUTS!AJ1659:'GUTS'!BH1659,MATCH(4,GUTS!AK1659:'GUTS'!BI1659,0)),"")</f>
        <v/>
      </c>
      <c r="J1658" s="127" t="str">
        <f>IFERROR(INDEX(GUTS!AI1659:'GUTS'!BH1659,MATCH(5,GUTS!AK1659:'GUTS'!BI1659,0)),"")</f>
        <v/>
      </c>
      <c r="K1658" s="127" t="str">
        <f>IFERROR(INDEX(GUTS!AJ1659:'GUTS'!BH1659,MATCH(5,GUTS!AK1659:'GUTS'!BI1659,0)),"")</f>
        <v/>
      </c>
      <c r="L1658" s="127" t="str">
        <f>IFERROR(INDEX(GUTS!AI1659:'GUTS'!BH1659,MATCH(6,GUTS!AK1659:'GUTS'!BI1659,0)),"")</f>
        <v/>
      </c>
      <c r="M1658" s="127" t="str">
        <f>IFERROR(INDEX(GUTS!AJ1659:'GUTS'!BH1659,MATCH(6,GUTS!AK1659:'GUTS'!BI1659,0)),"")</f>
        <v/>
      </c>
      <c r="N1658" s="127">
        <f>Audit!X424</f>
        <v>0</v>
      </c>
      <c r="O1658" s="127">
        <f>Audit!K424</f>
        <v>0</v>
      </c>
      <c r="P1658" s="127">
        <f>Audit!L424</f>
        <v>0</v>
      </c>
    </row>
    <row r="1659" spans="1:16" hidden="1">
      <c r="A1659" s="127">
        <f>Audit!A425</f>
        <v>0</v>
      </c>
      <c r="B1659" s="127" t="str">
        <f>IFERROR(INDEX(GUTS!AI1660:'GUTS'!BH1660,MATCH(1,GUTS!AK1660:'GUTS'!BI1660,0)),"")</f>
        <v/>
      </c>
      <c r="C1659" s="127" t="str">
        <f>IFERROR(INDEX(GUTS!AJ1660:'GUTS'!BH1660,MATCH(1,GUTS!AK1660:'GUTS'!BI1660,0)),"")</f>
        <v/>
      </c>
      <c r="D1659" s="127" t="str">
        <f>IFERROR(INDEX(GUTS!AI1660:'GUTS'!BH1660,MATCH(2,GUTS!AK1660:'GUTS'!BI1660,0)),"")</f>
        <v/>
      </c>
      <c r="E1659" s="127" t="str">
        <f>IFERROR(INDEX(GUTS!AJ1660:'GUTS'!BH1660,MATCH(2,GUTS!AK1660:'GUTS'!BI1660,0)),"")</f>
        <v/>
      </c>
      <c r="F1659" s="127" t="str">
        <f>IFERROR(INDEX(GUTS!AI1660:'GUTS'!BH1660,MATCH(3,GUTS!AK1660:'GUTS'!BI1660,0)),"")</f>
        <v/>
      </c>
      <c r="G1659" s="127" t="str">
        <f>IFERROR(INDEX(GUTS!AJ1660:'GUTS'!BH1660,MATCH(3,GUTS!AK1660:'GUTS'!BI1660,0)),"")</f>
        <v/>
      </c>
      <c r="H1659" s="127" t="str">
        <f>IFERROR(INDEX(GUTS!AI1660:'GUTS'!BH1660,MATCH(4,GUTS!AK1660:'GUTS'!BI1660,0)),"")</f>
        <v/>
      </c>
      <c r="I1659" s="127" t="str">
        <f>IFERROR(INDEX(GUTS!AJ1660:'GUTS'!BH1660,MATCH(4,GUTS!AK1660:'GUTS'!BI1660,0)),"")</f>
        <v/>
      </c>
      <c r="J1659" s="127" t="str">
        <f>IFERROR(INDEX(GUTS!AI1660:'GUTS'!BH1660,MATCH(5,GUTS!AK1660:'GUTS'!BI1660,0)),"")</f>
        <v/>
      </c>
      <c r="K1659" s="127" t="str">
        <f>IFERROR(INDEX(GUTS!AJ1660:'GUTS'!BH1660,MATCH(5,GUTS!AK1660:'GUTS'!BI1660,0)),"")</f>
        <v/>
      </c>
      <c r="L1659" s="127" t="str">
        <f>IFERROR(INDEX(GUTS!AI1660:'GUTS'!BH1660,MATCH(6,GUTS!AK1660:'GUTS'!BI1660,0)),"")</f>
        <v/>
      </c>
      <c r="M1659" s="127" t="str">
        <f>IFERROR(INDEX(GUTS!AJ1660:'GUTS'!BH1660,MATCH(6,GUTS!AK1660:'GUTS'!BI1660,0)),"")</f>
        <v/>
      </c>
      <c r="N1659" s="127">
        <f>Audit!X425</f>
        <v>0</v>
      </c>
      <c r="O1659" s="127">
        <f>Audit!K425</f>
        <v>0</v>
      </c>
      <c r="P1659" s="127">
        <f>Audit!L425</f>
        <v>0</v>
      </c>
    </row>
    <row r="1660" spans="1:16" hidden="1">
      <c r="A1660" s="127">
        <f>Audit!A426</f>
        <v>0</v>
      </c>
      <c r="B1660" s="127" t="str">
        <f>IFERROR(INDEX(GUTS!AI1661:'GUTS'!BH1661,MATCH(1,GUTS!AK1661:'GUTS'!BI1661,0)),"")</f>
        <v/>
      </c>
      <c r="C1660" s="127" t="str">
        <f>IFERROR(INDEX(GUTS!AJ1661:'GUTS'!BH1661,MATCH(1,GUTS!AK1661:'GUTS'!BI1661,0)),"")</f>
        <v/>
      </c>
      <c r="D1660" s="127" t="str">
        <f>IFERROR(INDEX(GUTS!AI1661:'GUTS'!BH1661,MATCH(2,GUTS!AK1661:'GUTS'!BI1661,0)),"")</f>
        <v/>
      </c>
      <c r="E1660" s="127" t="str">
        <f>IFERROR(INDEX(GUTS!AJ1661:'GUTS'!BH1661,MATCH(2,GUTS!AK1661:'GUTS'!BI1661,0)),"")</f>
        <v/>
      </c>
      <c r="F1660" s="127" t="str">
        <f>IFERROR(INDEX(GUTS!AI1661:'GUTS'!BH1661,MATCH(3,GUTS!AK1661:'GUTS'!BI1661,0)),"")</f>
        <v/>
      </c>
      <c r="G1660" s="127" t="str">
        <f>IFERROR(INDEX(GUTS!AJ1661:'GUTS'!BH1661,MATCH(3,GUTS!AK1661:'GUTS'!BI1661,0)),"")</f>
        <v/>
      </c>
      <c r="H1660" s="127" t="str">
        <f>IFERROR(INDEX(GUTS!AI1661:'GUTS'!BH1661,MATCH(4,GUTS!AK1661:'GUTS'!BI1661,0)),"")</f>
        <v/>
      </c>
      <c r="I1660" s="127" t="str">
        <f>IFERROR(INDEX(GUTS!AJ1661:'GUTS'!BH1661,MATCH(4,GUTS!AK1661:'GUTS'!BI1661,0)),"")</f>
        <v/>
      </c>
      <c r="J1660" s="127" t="str">
        <f>IFERROR(INDEX(GUTS!AI1661:'GUTS'!BH1661,MATCH(5,GUTS!AK1661:'GUTS'!BI1661,0)),"")</f>
        <v/>
      </c>
      <c r="K1660" s="127" t="str">
        <f>IFERROR(INDEX(GUTS!AJ1661:'GUTS'!BH1661,MATCH(5,GUTS!AK1661:'GUTS'!BI1661,0)),"")</f>
        <v/>
      </c>
      <c r="L1660" s="127" t="str">
        <f>IFERROR(INDEX(GUTS!AI1661:'GUTS'!BH1661,MATCH(6,GUTS!AK1661:'GUTS'!BI1661,0)),"")</f>
        <v/>
      </c>
      <c r="M1660" s="127" t="str">
        <f>IFERROR(INDEX(GUTS!AJ1661:'GUTS'!BH1661,MATCH(6,GUTS!AK1661:'GUTS'!BI1661,0)),"")</f>
        <v/>
      </c>
      <c r="N1660" s="127">
        <f>Audit!X426</f>
        <v>0</v>
      </c>
      <c r="O1660" s="127">
        <f>Audit!K426</f>
        <v>0</v>
      </c>
      <c r="P1660" s="127">
        <f>Audit!L426</f>
        <v>0</v>
      </c>
    </row>
    <row r="1661" spans="1:16" hidden="1">
      <c r="A1661" s="127">
        <f>Audit!A427</f>
        <v>0</v>
      </c>
      <c r="B1661" s="127" t="str">
        <f>IFERROR(INDEX(GUTS!AI1662:'GUTS'!BH1662,MATCH(1,GUTS!AK1662:'GUTS'!BI1662,0)),"")</f>
        <v/>
      </c>
      <c r="C1661" s="127" t="str">
        <f>IFERROR(INDEX(GUTS!AJ1662:'GUTS'!BH1662,MATCH(1,GUTS!AK1662:'GUTS'!BI1662,0)),"")</f>
        <v/>
      </c>
      <c r="D1661" s="127" t="str">
        <f>IFERROR(INDEX(GUTS!AI1662:'GUTS'!BH1662,MATCH(2,GUTS!AK1662:'GUTS'!BI1662,0)),"")</f>
        <v/>
      </c>
      <c r="E1661" s="127" t="str">
        <f>IFERROR(INDEX(GUTS!AJ1662:'GUTS'!BH1662,MATCH(2,GUTS!AK1662:'GUTS'!BI1662,0)),"")</f>
        <v/>
      </c>
      <c r="F1661" s="127" t="str">
        <f>IFERROR(INDEX(GUTS!AI1662:'GUTS'!BH1662,MATCH(3,GUTS!AK1662:'GUTS'!BI1662,0)),"")</f>
        <v/>
      </c>
      <c r="G1661" s="127" t="str">
        <f>IFERROR(INDEX(GUTS!AJ1662:'GUTS'!BH1662,MATCH(3,GUTS!AK1662:'GUTS'!BI1662,0)),"")</f>
        <v/>
      </c>
      <c r="H1661" s="127" t="str">
        <f>IFERROR(INDEX(GUTS!AI1662:'GUTS'!BH1662,MATCH(4,GUTS!AK1662:'GUTS'!BI1662,0)),"")</f>
        <v/>
      </c>
      <c r="I1661" s="127" t="str">
        <f>IFERROR(INDEX(GUTS!AJ1662:'GUTS'!BH1662,MATCH(4,GUTS!AK1662:'GUTS'!BI1662,0)),"")</f>
        <v/>
      </c>
      <c r="J1661" s="127" t="str">
        <f>IFERROR(INDEX(GUTS!AI1662:'GUTS'!BH1662,MATCH(5,GUTS!AK1662:'GUTS'!BI1662,0)),"")</f>
        <v/>
      </c>
      <c r="K1661" s="127" t="str">
        <f>IFERROR(INDEX(GUTS!AJ1662:'GUTS'!BH1662,MATCH(5,GUTS!AK1662:'GUTS'!BI1662,0)),"")</f>
        <v/>
      </c>
      <c r="L1661" s="127" t="str">
        <f>IFERROR(INDEX(GUTS!AI1662:'GUTS'!BH1662,MATCH(6,GUTS!AK1662:'GUTS'!BI1662,0)),"")</f>
        <v/>
      </c>
      <c r="M1661" s="127" t="str">
        <f>IFERROR(INDEX(GUTS!AJ1662:'GUTS'!BH1662,MATCH(6,GUTS!AK1662:'GUTS'!BI1662,0)),"")</f>
        <v/>
      </c>
      <c r="N1661" s="127">
        <f>Audit!X427</f>
        <v>0</v>
      </c>
      <c r="O1661" s="127">
        <f>Audit!K427</f>
        <v>0</v>
      </c>
      <c r="P1661" s="127">
        <f>Audit!L427</f>
        <v>0</v>
      </c>
    </row>
    <row r="1662" spans="1:16" hidden="1">
      <c r="A1662" s="127">
        <f>Audit!A428</f>
        <v>0</v>
      </c>
      <c r="B1662" s="127" t="str">
        <f>IFERROR(INDEX(GUTS!AI1663:'GUTS'!BH1663,MATCH(1,GUTS!AK1663:'GUTS'!BI1663,0)),"")</f>
        <v/>
      </c>
      <c r="C1662" s="127" t="str">
        <f>IFERROR(INDEX(GUTS!AJ1663:'GUTS'!BH1663,MATCH(1,GUTS!AK1663:'GUTS'!BI1663,0)),"")</f>
        <v/>
      </c>
      <c r="D1662" s="127" t="str">
        <f>IFERROR(INDEX(GUTS!AI1663:'GUTS'!BH1663,MATCH(2,GUTS!AK1663:'GUTS'!BI1663,0)),"")</f>
        <v/>
      </c>
      <c r="E1662" s="127" t="str">
        <f>IFERROR(INDEX(GUTS!AJ1663:'GUTS'!BH1663,MATCH(2,GUTS!AK1663:'GUTS'!BI1663,0)),"")</f>
        <v/>
      </c>
      <c r="F1662" s="127" t="str">
        <f>IFERROR(INDEX(GUTS!AI1663:'GUTS'!BH1663,MATCH(3,GUTS!AK1663:'GUTS'!BI1663,0)),"")</f>
        <v/>
      </c>
      <c r="G1662" s="127" t="str">
        <f>IFERROR(INDEX(GUTS!AJ1663:'GUTS'!BH1663,MATCH(3,GUTS!AK1663:'GUTS'!BI1663,0)),"")</f>
        <v/>
      </c>
      <c r="H1662" s="127" t="str">
        <f>IFERROR(INDEX(GUTS!AI1663:'GUTS'!BH1663,MATCH(4,GUTS!AK1663:'GUTS'!BI1663,0)),"")</f>
        <v/>
      </c>
      <c r="I1662" s="127" t="str">
        <f>IFERROR(INDEX(GUTS!AJ1663:'GUTS'!BH1663,MATCH(4,GUTS!AK1663:'GUTS'!BI1663,0)),"")</f>
        <v/>
      </c>
      <c r="J1662" s="127" t="str">
        <f>IFERROR(INDEX(GUTS!AI1663:'GUTS'!BH1663,MATCH(5,GUTS!AK1663:'GUTS'!BI1663,0)),"")</f>
        <v/>
      </c>
      <c r="K1662" s="127" t="str">
        <f>IFERROR(INDEX(GUTS!AJ1663:'GUTS'!BH1663,MATCH(5,GUTS!AK1663:'GUTS'!BI1663,0)),"")</f>
        <v/>
      </c>
      <c r="L1662" s="127" t="str">
        <f>IFERROR(INDEX(GUTS!AI1663:'GUTS'!BH1663,MATCH(6,GUTS!AK1663:'GUTS'!BI1663,0)),"")</f>
        <v/>
      </c>
      <c r="M1662" s="127" t="str">
        <f>IFERROR(INDEX(GUTS!AJ1663:'GUTS'!BH1663,MATCH(6,GUTS!AK1663:'GUTS'!BI1663,0)),"")</f>
        <v/>
      </c>
      <c r="N1662" s="127">
        <f>Audit!X428</f>
        <v>0</v>
      </c>
      <c r="O1662" s="127">
        <f>Audit!K428</f>
        <v>0</v>
      </c>
      <c r="P1662" s="127">
        <f>Audit!L428</f>
        <v>0</v>
      </c>
    </row>
    <row r="1663" spans="1:16" hidden="1">
      <c r="A1663" s="127">
        <f>Audit!A429</f>
        <v>0</v>
      </c>
      <c r="B1663" s="127" t="str">
        <f>IFERROR(INDEX(GUTS!AI1664:'GUTS'!BH1664,MATCH(1,GUTS!AK1664:'GUTS'!BI1664,0)),"")</f>
        <v/>
      </c>
      <c r="C1663" s="127" t="str">
        <f>IFERROR(INDEX(GUTS!AJ1664:'GUTS'!BH1664,MATCH(1,GUTS!AK1664:'GUTS'!BI1664,0)),"")</f>
        <v/>
      </c>
      <c r="D1663" s="127" t="str">
        <f>IFERROR(INDEX(GUTS!AI1664:'GUTS'!BH1664,MATCH(2,GUTS!AK1664:'GUTS'!BI1664,0)),"")</f>
        <v/>
      </c>
      <c r="E1663" s="127" t="str">
        <f>IFERROR(INDEX(GUTS!AJ1664:'GUTS'!BH1664,MATCH(2,GUTS!AK1664:'GUTS'!BI1664,0)),"")</f>
        <v/>
      </c>
      <c r="F1663" s="127" t="str">
        <f>IFERROR(INDEX(GUTS!AI1664:'GUTS'!BH1664,MATCH(3,GUTS!AK1664:'GUTS'!BI1664,0)),"")</f>
        <v/>
      </c>
      <c r="G1663" s="127" t="str">
        <f>IFERROR(INDEX(GUTS!AJ1664:'GUTS'!BH1664,MATCH(3,GUTS!AK1664:'GUTS'!BI1664,0)),"")</f>
        <v/>
      </c>
      <c r="H1663" s="127" t="str">
        <f>IFERROR(INDEX(GUTS!AI1664:'GUTS'!BH1664,MATCH(4,GUTS!AK1664:'GUTS'!BI1664,0)),"")</f>
        <v/>
      </c>
      <c r="I1663" s="127" t="str">
        <f>IFERROR(INDEX(GUTS!AJ1664:'GUTS'!BH1664,MATCH(4,GUTS!AK1664:'GUTS'!BI1664,0)),"")</f>
        <v/>
      </c>
      <c r="J1663" s="127" t="str">
        <f>IFERROR(INDEX(GUTS!AI1664:'GUTS'!BH1664,MATCH(5,GUTS!AK1664:'GUTS'!BI1664,0)),"")</f>
        <v/>
      </c>
      <c r="K1663" s="127" t="str">
        <f>IFERROR(INDEX(GUTS!AJ1664:'GUTS'!BH1664,MATCH(5,GUTS!AK1664:'GUTS'!BI1664,0)),"")</f>
        <v/>
      </c>
      <c r="L1663" s="127" t="str">
        <f>IFERROR(INDEX(GUTS!AI1664:'GUTS'!BH1664,MATCH(6,GUTS!AK1664:'GUTS'!BI1664,0)),"")</f>
        <v/>
      </c>
      <c r="M1663" s="127" t="str">
        <f>IFERROR(INDEX(GUTS!AJ1664:'GUTS'!BH1664,MATCH(6,GUTS!AK1664:'GUTS'!BI1664,0)),"")</f>
        <v/>
      </c>
      <c r="N1663" s="127">
        <f>Audit!X429</f>
        <v>0</v>
      </c>
      <c r="O1663" s="127">
        <f>Audit!K429</f>
        <v>0</v>
      </c>
      <c r="P1663" s="127">
        <f>Audit!L429</f>
        <v>0</v>
      </c>
    </row>
    <row r="1664" spans="1:16" hidden="1">
      <c r="A1664" s="127">
        <f>Audit!A430</f>
        <v>0</v>
      </c>
      <c r="B1664" s="127" t="str">
        <f>IFERROR(INDEX(GUTS!AI1665:'GUTS'!BH1665,MATCH(1,GUTS!AK1665:'GUTS'!BI1665,0)),"")</f>
        <v/>
      </c>
      <c r="C1664" s="127" t="str">
        <f>IFERROR(INDEX(GUTS!AJ1665:'GUTS'!BH1665,MATCH(1,GUTS!AK1665:'GUTS'!BI1665,0)),"")</f>
        <v/>
      </c>
      <c r="D1664" s="127" t="str">
        <f>IFERROR(INDEX(GUTS!AI1665:'GUTS'!BH1665,MATCH(2,GUTS!AK1665:'GUTS'!BI1665,0)),"")</f>
        <v/>
      </c>
      <c r="E1664" s="127" t="str">
        <f>IFERROR(INDEX(GUTS!AJ1665:'GUTS'!BH1665,MATCH(2,GUTS!AK1665:'GUTS'!BI1665,0)),"")</f>
        <v/>
      </c>
      <c r="F1664" s="127" t="str">
        <f>IFERROR(INDEX(GUTS!AI1665:'GUTS'!BH1665,MATCH(3,GUTS!AK1665:'GUTS'!BI1665,0)),"")</f>
        <v/>
      </c>
      <c r="G1664" s="127" t="str">
        <f>IFERROR(INDEX(GUTS!AJ1665:'GUTS'!BH1665,MATCH(3,GUTS!AK1665:'GUTS'!BI1665,0)),"")</f>
        <v/>
      </c>
      <c r="H1664" s="127" t="str">
        <f>IFERROR(INDEX(GUTS!AI1665:'GUTS'!BH1665,MATCH(4,GUTS!AK1665:'GUTS'!BI1665,0)),"")</f>
        <v/>
      </c>
      <c r="I1664" s="127" t="str">
        <f>IFERROR(INDEX(GUTS!AJ1665:'GUTS'!BH1665,MATCH(4,GUTS!AK1665:'GUTS'!BI1665,0)),"")</f>
        <v/>
      </c>
      <c r="J1664" s="127" t="str">
        <f>IFERROR(INDEX(GUTS!AI1665:'GUTS'!BH1665,MATCH(5,GUTS!AK1665:'GUTS'!BI1665,0)),"")</f>
        <v/>
      </c>
      <c r="K1664" s="127" t="str">
        <f>IFERROR(INDEX(GUTS!AJ1665:'GUTS'!BH1665,MATCH(5,GUTS!AK1665:'GUTS'!BI1665,0)),"")</f>
        <v/>
      </c>
      <c r="L1664" s="127" t="str">
        <f>IFERROR(INDEX(GUTS!AI1665:'GUTS'!BH1665,MATCH(6,GUTS!AK1665:'GUTS'!BI1665,0)),"")</f>
        <v/>
      </c>
      <c r="M1664" s="127" t="str">
        <f>IFERROR(INDEX(GUTS!AJ1665:'GUTS'!BH1665,MATCH(6,GUTS!AK1665:'GUTS'!BI1665,0)),"")</f>
        <v/>
      </c>
      <c r="N1664" s="127">
        <f>Audit!X430</f>
        <v>0</v>
      </c>
      <c r="O1664" s="127">
        <f>Audit!K430</f>
        <v>0</v>
      </c>
      <c r="P1664" s="127">
        <f>Audit!L430</f>
        <v>0</v>
      </c>
    </row>
    <row r="1665" spans="1:16" hidden="1">
      <c r="A1665" s="127">
        <f>Audit!A431</f>
        <v>0</v>
      </c>
      <c r="B1665" s="127" t="str">
        <f>IFERROR(INDEX(GUTS!AI1666:'GUTS'!BH1666,MATCH(1,GUTS!AK1666:'GUTS'!BI1666,0)),"")</f>
        <v/>
      </c>
      <c r="C1665" s="127" t="str">
        <f>IFERROR(INDEX(GUTS!AJ1666:'GUTS'!BH1666,MATCH(1,GUTS!AK1666:'GUTS'!BI1666,0)),"")</f>
        <v/>
      </c>
      <c r="D1665" s="127" t="str">
        <f>IFERROR(INDEX(GUTS!AI1666:'GUTS'!BH1666,MATCH(2,GUTS!AK1666:'GUTS'!BI1666,0)),"")</f>
        <v/>
      </c>
      <c r="E1665" s="127" t="str">
        <f>IFERROR(INDEX(GUTS!AJ1666:'GUTS'!BH1666,MATCH(2,GUTS!AK1666:'GUTS'!BI1666,0)),"")</f>
        <v/>
      </c>
      <c r="F1665" s="127" t="str">
        <f>IFERROR(INDEX(GUTS!AI1666:'GUTS'!BH1666,MATCH(3,GUTS!AK1666:'GUTS'!BI1666,0)),"")</f>
        <v/>
      </c>
      <c r="G1665" s="127" t="str">
        <f>IFERROR(INDEX(GUTS!AJ1666:'GUTS'!BH1666,MATCH(3,GUTS!AK1666:'GUTS'!BI1666,0)),"")</f>
        <v/>
      </c>
      <c r="H1665" s="127" t="str">
        <f>IFERROR(INDEX(GUTS!AI1666:'GUTS'!BH1666,MATCH(4,GUTS!AK1666:'GUTS'!BI1666,0)),"")</f>
        <v/>
      </c>
      <c r="I1665" s="127" t="str">
        <f>IFERROR(INDEX(GUTS!AJ1666:'GUTS'!BH1666,MATCH(4,GUTS!AK1666:'GUTS'!BI1666,0)),"")</f>
        <v/>
      </c>
      <c r="J1665" s="127" t="str">
        <f>IFERROR(INDEX(GUTS!AI1666:'GUTS'!BH1666,MATCH(5,GUTS!AK1666:'GUTS'!BI1666,0)),"")</f>
        <v/>
      </c>
      <c r="K1665" s="127" t="str">
        <f>IFERROR(INDEX(GUTS!AJ1666:'GUTS'!BH1666,MATCH(5,GUTS!AK1666:'GUTS'!BI1666,0)),"")</f>
        <v/>
      </c>
      <c r="L1665" s="127" t="str">
        <f>IFERROR(INDEX(GUTS!AI1666:'GUTS'!BH1666,MATCH(6,GUTS!AK1666:'GUTS'!BI1666,0)),"")</f>
        <v/>
      </c>
      <c r="M1665" s="127" t="str">
        <f>IFERROR(INDEX(GUTS!AJ1666:'GUTS'!BH1666,MATCH(6,GUTS!AK1666:'GUTS'!BI1666,0)),"")</f>
        <v/>
      </c>
      <c r="N1665" s="127">
        <f>Audit!X431</f>
        <v>0</v>
      </c>
      <c r="O1665" s="127">
        <f>Audit!K431</f>
        <v>0</v>
      </c>
      <c r="P1665" s="127">
        <f>Audit!L431</f>
        <v>0</v>
      </c>
    </row>
    <row r="1666" spans="1:16" hidden="1">
      <c r="A1666" s="127">
        <f>Audit!A432</f>
        <v>0</v>
      </c>
      <c r="B1666" s="127" t="str">
        <f>IFERROR(INDEX(GUTS!AI1667:'GUTS'!BH1667,MATCH(1,GUTS!AK1667:'GUTS'!BI1667,0)),"")</f>
        <v/>
      </c>
      <c r="C1666" s="127" t="str">
        <f>IFERROR(INDEX(GUTS!AJ1667:'GUTS'!BH1667,MATCH(1,GUTS!AK1667:'GUTS'!BI1667,0)),"")</f>
        <v/>
      </c>
      <c r="D1666" s="127" t="str">
        <f>IFERROR(INDEX(GUTS!AI1667:'GUTS'!BH1667,MATCH(2,GUTS!AK1667:'GUTS'!BI1667,0)),"")</f>
        <v/>
      </c>
      <c r="E1666" s="127" t="str">
        <f>IFERROR(INDEX(GUTS!AJ1667:'GUTS'!BH1667,MATCH(2,GUTS!AK1667:'GUTS'!BI1667,0)),"")</f>
        <v/>
      </c>
      <c r="F1666" s="127" t="str">
        <f>IFERROR(INDEX(GUTS!AI1667:'GUTS'!BH1667,MATCH(3,GUTS!AK1667:'GUTS'!BI1667,0)),"")</f>
        <v/>
      </c>
      <c r="G1666" s="127" t="str">
        <f>IFERROR(INDEX(GUTS!AJ1667:'GUTS'!BH1667,MATCH(3,GUTS!AK1667:'GUTS'!BI1667,0)),"")</f>
        <v/>
      </c>
      <c r="H1666" s="127" t="str">
        <f>IFERROR(INDEX(GUTS!AI1667:'GUTS'!BH1667,MATCH(4,GUTS!AK1667:'GUTS'!BI1667,0)),"")</f>
        <v/>
      </c>
      <c r="I1666" s="127" t="str">
        <f>IFERROR(INDEX(GUTS!AJ1667:'GUTS'!BH1667,MATCH(4,GUTS!AK1667:'GUTS'!BI1667,0)),"")</f>
        <v/>
      </c>
      <c r="J1666" s="127" t="str">
        <f>IFERROR(INDEX(GUTS!AI1667:'GUTS'!BH1667,MATCH(5,GUTS!AK1667:'GUTS'!BI1667,0)),"")</f>
        <v/>
      </c>
      <c r="K1666" s="127" t="str">
        <f>IFERROR(INDEX(GUTS!AJ1667:'GUTS'!BH1667,MATCH(5,GUTS!AK1667:'GUTS'!BI1667,0)),"")</f>
        <v/>
      </c>
      <c r="L1666" s="127" t="str">
        <f>IFERROR(INDEX(GUTS!AI1667:'GUTS'!BH1667,MATCH(6,GUTS!AK1667:'GUTS'!BI1667,0)),"")</f>
        <v/>
      </c>
      <c r="M1666" s="127" t="str">
        <f>IFERROR(INDEX(GUTS!AJ1667:'GUTS'!BH1667,MATCH(6,GUTS!AK1667:'GUTS'!BI1667,0)),"")</f>
        <v/>
      </c>
      <c r="N1666" s="127">
        <f>Audit!X432</f>
        <v>0</v>
      </c>
      <c r="O1666" s="127">
        <f>Audit!K432</f>
        <v>0</v>
      </c>
      <c r="P1666" s="127">
        <f>Audit!L432</f>
        <v>0</v>
      </c>
    </row>
    <row r="1667" spans="1:16" hidden="1">
      <c r="A1667" s="127">
        <f>Audit!A433</f>
        <v>0</v>
      </c>
      <c r="B1667" s="127" t="str">
        <f>IFERROR(INDEX(GUTS!AI1668:'GUTS'!BH1668,MATCH(1,GUTS!AK1668:'GUTS'!BI1668,0)),"")</f>
        <v/>
      </c>
      <c r="C1667" s="127" t="str">
        <f>IFERROR(INDEX(GUTS!AJ1668:'GUTS'!BH1668,MATCH(1,GUTS!AK1668:'GUTS'!BI1668,0)),"")</f>
        <v/>
      </c>
      <c r="D1667" s="127" t="str">
        <f>IFERROR(INDEX(GUTS!AI1668:'GUTS'!BH1668,MATCH(2,GUTS!AK1668:'GUTS'!BI1668,0)),"")</f>
        <v/>
      </c>
      <c r="E1667" s="127" t="str">
        <f>IFERROR(INDEX(GUTS!AJ1668:'GUTS'!BH1668,MATCH(2,GUTS!AK1668:'GUTS'!BI1668,0)),"")</f>
        <v/>
      </c>
      <c r="F1667" s="127" t="str">
        <f>IFERROR(INDEX(GUTS!AI1668:'GUTS'!BH1668,MATCH(3,GUTS!AK1668:'GUTS'!BI1668,0)),"")</f>
        <v/>
      </c>
      <c r="G1667" s="127" t="str">
        <f>IFERROR(INDEX(GUTS!AJ1668:'GUTS'!BH1668,MATCH(3,GUTS!AK1668:'GUTS'!BI1668,0)),"")</f>
        <v/>
      </c>
      <c r="H1667" s="127" t="str">
        <f>IFERROR(INDEX(GUTS!AI1668:'GUTS'!BH1668,MATCH(4,GUTS!AK1668:'GUTS'!BI1668,0)),"")</f>
        <v/>
      </c>
      <c r="I1667" s="127" t="str">
        <f>IFERROR(INDEX(GUTS!AJ1668:'GUTS'!BH1668,MATCH(4,GUTS!AK1668:'GUTS'!BI1668,0)),"")</f>
        <v/>
      </c>
      <c r="J1667" s="127" t="str">
        <f>IFERROR(INDEX(GUTS!AI1668:'GUTS'!BH1668,MATCH(5,GUTS!AK1668:'GUTS'!BI1668,0)),"")</f>
        <v/>
      </c>
      <c r="K1667" s="127" t="str">
        <f>IFERROR(INDEX(GUTS!AJ1668:'GUTS'!BH1668,MATCH(5,GUTS!AK1668:'GUTS'!BI1668,0)),"")</f>
        <v/>
      </c>
      <c r="L1667" s="127" t="str">
        <f>IFERROR(INDEX(GUTS!AI1668:'GUTS'!BH1668,MATCH(6,GUTS!AK1668:'GUTS'!BI1668,0)),"")</f>
        <v/>
      </c>
      <c r="M1667" s="127" t="str">
        <f>IFERROR(INDEX(GUTS!AJ1668:'GUTS'!BH1668,MATCH(6,GUTS!AK1668:'GUTS'!BI1668,0)),"")</f>
        <v/>
      </c>
      <c r="N1667" s="127">
        <f>Audit!X433</f>
        <v>0</v>
      </c>
      <c r="O1667" s="127">
        <f>Audit!K433</f>
        <v>0</v>
      </c>
      <c r="P1667" s="127">
        <f>Audit!L433</f>
        <v>0</v>
      </c>
    </row>
    <row r="1668" spans="1:16" hidden="1">
      <c r="A1668" s="127">
        <f>Audit!A434</f>
        <v>0</v>
      </c>
      <c r="B1668" s="127" t="str">
        <f>IFERROR(INDEX(GUTS!AI1669:'GUTS'!BH1669,MATCH(1,GUTS!AK1669:'GUTS'!BI1669,0)),"")</f>
        <v/>
      </c>
      <c r="C1668" s="127" t="str">
        <f>IFERROR(INDEX(GUTS!AJ1669:'GUTS'!BH1669,MATCH(1,GUTS!AK1669:'GUTS'!BI1669,0)),"")</f>
        <v/>
      </c>
      <c r="D1668" s="127" t="str">
        <f>IFERROR(INDEX(GUTS!AI1669:'GUTS'!BH1669,MATCH(2,GUTS!AK1669:'GUTS'!BI1669,0)),"")</f>
        <v/>
      </c>
      <c r="E1668" s="127" t="str">
        <f>IFERROR(INDEX(GUTS!AJ1669:'GUTS'!BH1669,MATCH(2,GUTS!AK1669:'GUTS'!BI1669,0)),"")</f>
        <v/>
      </c>
      <c r="F1668" s="127" t="str">
        <f>IFERROR(INDEX(GUTS!AI1669:'GUTS'!BH1669,MATCH(3,GUTS!AK1669:'GUTS'!BI1669,0)),"")</f>
        <v/>
      </c>
      <c r="G1668" s="127" t="str">
        <f>IFERROR(INDEX(GUTS!AJ1669:'GUTS'!BH1669,MATCH(3,GUTS!AK1669:'GUTS'!BI1669,0)),"")</f>
        <v/>
      </c>
      <c r="H1668" s="127" t="str">
        <f>IFERROR(INDEX(GUTS!AI1669:'GUTS'!BH1669,MATCH(4,GUTS!AK1669:'GUTS'!BI1669,0)),"")</f>
        <v/>
      </c>
      <c r="I1668" s="127" t="str">
        <f>IFERROR(INDEX(GUTS!AJ1669:'GUTS'!BH1669,MATCH(4,GUTS!AK1669:'GUTS'!BI1669,0)),"")</f>
        <v/>
      </c>
      <c r="J1668" s="127" t="str">
        <f>IFERROR(INDEX(GUTS!AI1669:'GUTS'!BH1669,MATCH(5,GUTS!AK1669:'GUTS'!BI1669,0)),"")</f>
        <v/>
      </c>
      <c r="K1668" s="127" t="str">
        <f>IFERROR(INDEX(GUTS!AJ1669:'GUTS'!BH1669,MATCH(5,GUTS!AK1669:'GUTS'!BI1669,0)),"")</f>
        <v/>
      </c>
      <c r="L1668" s="127" t="str">
        <f>IFERROR(INDEX(GUTS!AI1669:'GUTS'!BH1669,MATCH(6,GUTS!AK1669:'GUTS'!BI1669,0)),"")</f>
        <v/>
      </c>
      <c r="M1668" s="127" t="str">
        <f>IFERROR(INDEX(GUTS!AJ1669:'GUTS'!BH1669,MATCH(6,GUTS!AK1669:'GUTS'!BI1669,0)),"")</f>
        <v/>
      </c>
      <c r="N1668" s="127">
        <f>Audit!X434</f>
        <v>0</v>
      </c>
      <c r="O1668" s="127">
        <f>Audit!K434</f>
        <v>0</v>
      </c>
      <c r="P1668" s="127">
        <f>Audit!L434</f>
        <v>0</v>
      </c>
    </row>
    <row r="1669" spans="1:16" hidden="1">
      <c r="A1669" s="127">
        <f>Audit!A435</f>
        <v>0</v>
      </c>
      <c r="B1669" s="127" t="str">
        <f>IFERROR(INDEX(GUTS!AI1670:'GUTS'!BH1670,MATCH(1,GUTS!AK1670:'GUTS'!BI1670,0)),"")</f>
        <v/>
      </c>
      <c r="C1669" s="127" t="str">
        <f>IFERROR(INDEX(GUTS!AJ1670:'GUTS'!BH1670,MATCH(1,GUTS!AK1670:'GUTS'!BI1670,0)),"")</f>
        <v/>
      </c>
      <c r="D1669" s="127" t="str">
        <f>IFERROR(INDEX(GUTS!AI1670:'GUTS'!BH1670,MATCH(2,GUTS!AK1670:'GUTS'!BI1670,0)),"")</f>
        <v/>
      </c>
      <c r="E1669" s="127" t="str">
        <f>IFERROR(INDEX(GUTS!AJ1670:'GUTS'!BH1670,MATCH(2,GUTS!AK1670:'GUTS'!BI1670,0)),"")</f>
        <v/>
      </c>
      <c r="F1669" s="127" t="str">
        <f>IFERROR(INDEX(GUTS!AI1670:'GUTS'!BH1670,MATCH(3,GUTS!AK1670:'GUTS'!BI1670,0)),"")</f>
        <v/>
      </c>
      <c r="G1669" s="127" t="str">
        <f>IFERROR(INDEX(GUTS!AJ1670:'GUTS'!BH1670,MATCH(3,GUTS!AK1670:'GUTS'!BI1670,0)),"")</f>
        <v/>
      </c>
      <c r="H1669" s="127" t="str">
        <f>IFERROR(INDEX(GUTS!AI1670:'GUTS'!BH1670,MATCH(4,GUTS!AK1670:'GUTS'!BI1670,0)),"")</f>
        <v/>
      </c>
      <c r="I1669" s="127" t="str">
        <f>IFERROR(INDEX(GUTS!AJ1670:'GUTS'!BH1670,MATCH(4,GUTS!AK1670:'GUTS'!BI1670,0)),"")</f>
        <v/>
      </c>
      <c r="J1669" s="127" t="str">
        <f>IFERROR(INDEX(GUTS!AI1670:'GUTS'!BH1670,MATCH(5,GUTS!AK1670:'GUTS'!BI1670,0)),"")</f>
        <v/>
      </c>
      <c r="K1669" s="127" t="str">
        <f>IFERROR(INDEX(GUTS!AJ1670:'GUTS'!BH1670,MATCH(5,GUTS!AK1670:'GUTS'!BI1670,0)),"")</f>
        <v/>
      </c>
      <c r="L1669" s="127" t="str">
        <f>IFERROR(INDEX(GUTS!AI1670:'GUTS'!BH1670,MATCH(6,GUTS!AK1670:'GUTS'!BI1670,0)),"")</f>
        <v/>
      </c>
      <c r="M1669" s="127" t="str">
        <f>IFERROR(INDEX(GUTS!AJ1670:'GUTS'!BH1670,MATCH(6,GUTS!AK1670:'GUTS'!BI1670,0)),"")</f>
        <v/>
      </c>
      <c r="N1669" s="127">
        <f>Audit!X435</f>
        <v>0</v>
      </c>
      <c r="O1669" s="127">
        <f>Audit!K435</f>
        <v>0</v>
      </c>
      <c r="P1669" s="127">
        <f>Audit!L435</f>
        <v>0</v>
      </c>
    </row>
    <row r="1670" spans="1:16" hidden="1">
      <c r="A1670" s="127">
        <f>Audit!A436</f>
        <v>0</v>
      </c>
      <c r="B1670" s="127" t="str">
        <f>IFERROR(INDEX(GUTS!AI1671:'GUTS'!BH1671,MATCH(1,GUTS!AK1671:'GUTS'!BI1671,0)),"")</f>
        <v/>
      </c>
      <c r="C1670" s="127" t="str">
        <f>IFERROR(INDEX(GUTS!AJ1671:'GUTS'!BH1671,MATCH(1,GUTS!AK1671:'GUTS'!BI1671,0)),"")</f>
        <v/>
      </c>
      <c r="D1670" s="127" t="str">
        <f>IFERROR(INDEX(GUTS!AI1671:'GUTS'!BH1671,MATCH(2,GUTS!AK1671:'GUTS'!BI1671,0)),"")</f>
        <v/>
      </c>
      <c r="E1670" s="127" t="str">
        <f>IFERROR(INDEX(GUTS!AJ1671:'GUTS'!BH1671,MATCH(2,GUTS!AK1671:'GUTS'!BI1671,0)),"")</f>
        <v/>
      </c>
      <c r="F1670" s="127" t="str">
        <f>IFERROR(INDEX(GUTS!AI1671:'GUTS'!BH1671,MATCH(3,GUTS!AK1671:'GUTS'!BI1671,0)),"")</f>
        <v/>
      </c>
      <c r="G1670" s="127" t="str">
        <f>IFERROR(INDEX(GUTS!AJ1671:'GUTS'!BH1671,MATCH(3,GUTS!AK1671:'GUTS'!BI1671,0)),"")</f>
        <v/>
      </c>
      <c r="H1670" s="127" t="str">
        <f>IFERROR(INDEX(GUTS!AI1671:'GUTS'!BH1671,MATCH(4,GUTS!AK1671:'GUTS'!BI1671,0)),"")</f>
        <v/>
      </c>
      <c r="I1670" s="127" t="str">
        <f>IFERROR(INDEX(GUTS!AJ1671:'GUTS'!BH1671,MATCH(4,GUTS!AK1671:'GUTS'!BI1671,0)),"")</f>
        <v/>
      </c>
      <c r="J1670" s="127" t="str">
        <f>IFERROR(INDEX(GUTS!AI1671:'GUTS'!BH1671,MATCH(5,GUTS!AK1671:'GUTS'!BI1671,0)),"")</f>
        <v/>
      </c>
      <c r="K1670" s="127" t="str">
        <f>IFERROR(INDEX(GUTS!AJ1671:'GUTS'!BH1671,MATCH(5,GUTS!AK1671:'GUTS'!BI1671,0)),"")</f>
        <v/>
      </c>
      <c r="L1670" s="127" t="str">
        <f>IFERROR(INDEX(GUTS!AI1671:'GUTS'!BH1671,MATCH(6,GUTS!AK1671:'GUTS'!BI1671,0)),"")</f>
        <v/>
      </c>
      <c r="M1670" s="127" t="str">
        <f>IFERROR(INDEX(GUTS!AJ1671:'GUTS'!BH1671,MATCH(6,GUTS!AK1671:'GUTS'!BI1671,0)),"")</f>
        <v/>
      </c>
      <c r="N1670" s="127">
        <f>Audit!X436</f>
        <v>0</v>
      </c>
      <c r="O1670" s="127">
        <f>Audit!K436</f>
        <v>0</v>
      </c>
      <c r="P1670" s="127">
        <f>Audit!L436</f>
        <v>0</v>
      </c>
    </row>
    <row r="1671" spans="1:16" hidden="1">
      <c r="A1671" s="127">
        <f>Audit!A437</f>
        <v>0</v>
      </c>
      <c r="B1671" s="127" t="str">
        <f>IFERROR(INDEX(GUTS!AI1672:'GUTS'!BH1672,MATCH(1,GUTS!AK1672:'GUTS'!BI1672,0)),"")</f>
        <v/>
      </c>
      <c r="C1671" s="127" t="str">
        <f>IFERROR(INDEX(GUTS!AJ1672:'GUTS'!BH1672,MATCH(1,GUTS!AK1672:'GUTS'!BI1672,0)),"")</f>
        <v/>
      </c>
      <c r="D1671" s="127" t="str">
        <f>IFERROR(INDEX(GUTS!AI1672:'GUTS'!BH1672,MATCH(2,GUTS!AK1672:'GUTS'!BI1672,0)),"")</f>
        <v/>
      </c>
      <c r="E1671" s="127" t="str">
        <f>IFERROR(INDEX(GUTS!AJ1672:'GUTS'!BH1672,MATCH(2,GUTS!AK1672:'GUTS'!BI1672,0)),"")</f>
        <v/>
      </c>
      <c r="F1671" s="127" t="str">
        <f>IFERROR(INDEX(GUTS!AI1672:'GUTS'!BH1672,MATCH(3,GUTS!AK1672:'GUTS'!BI1672,0)),"")</f>
        <v/>
      </c>
      <c r="G1671" s="127" t="str">
        <f>IFERROR(INDEX(GUTS!AJ1672:'GUTS'!BH1672,MATCH(3,GUTS!AK1672:'GUTS'!BI1672,0)),"")</f>
        <v/>
      </c>
      <c r="H1671" s="127" t="str">
        <f>IFERROR(INDEX(GUTS!AI1672:'GUTS'!BH1672,MATCH(4,GUTS!AK1672:'GUTS'!BI1672,0)),"")</f>
        <v/>
      </c>
      <c r="I1671" s="127" t="str">
        <f>IFERROR(INDEX(GUTS!AJ1672:'GUTS'!BH1672,MATCH(4,GUTS!AK1672:'GUTS'!BI1672,0)),"")</f>
        <v/>
      </c>
      <c r="J1671" s="127" t="str">
        <f>IFERROR(INDEX(GUTS!AI1672:'GUTS'!BH1672,MATCH(5,GUTS!AK1672:'GUTS'!BI1672,0)),"")</f>
        <v/>
      </c>
      <c r="K1671" s="127" t="str">
        <f>IFERROR(INDEX(GUTS!AJ1672:'GUTS'!BH1672,MATCH(5,GUTS!AK1672:'GUTS'!BI1672,0)),"")</f>
        <v/>
      </c>
      <c r="L1671" s="127" t="str">
        <f>IFERROR(INDEX(GUTS!AI1672:'GUTS'!BH1672,MATCH(6,GUTS!AK1672:'GUTS'!BI1672,0)),"")</f>
        <v/>
      </c>
      <c r="M1671" s="127" t="str">
        <f>IFERROR(INDEX(GUTS!AJ1672:'GUTS'!BH1672,MATCH(6,GUTS!AK1672:'GUTS'!BI1672,0)),"")</f>
        <v/>
      </c>
      <c r="N1671" s="127">
        <f>Audit!X437</f>
        <v>0</v>
      </c>
      <c r="O1671" s="127">
        <f>Audit!K437</f>
        <v>0</v>
      </c>
      <c r="P1671" s="127">
        <f>Audit!L437</f>
        <v>0</v>
      </c>
    </row>
    <row r="1672" spans="1:16" hidden="1">
      <c r="A1672" s="127">
        <f>Audit!A438</f>
        <v>0</v>
      </c>
      <c r="B1672" s="127" t="str">
        <f>IFERROR(INDEX(GUTS!AI1673:'GUTS'!BH1673,MATCH(1,GUTS!AK1673:'GUTS'!BI1673,0)),"")</f>
        <v/>
      </c>
      <c r="C1672" s="127" t="str">
        <f>IFERROR(INDEX(GUTS!AJ1673:'GUTS'!BH1673,MATCH(1,GUTS!AK1673:'GUTS'!BI1673,0)),"")</f>
        <v/>
      </c>
      <c r="D1672" s="127" t="str">
        <f>IFERROR(INDEX(GUTS!AI1673:'GUTS'!BH1673,MATCH(2,GUTS!AK1673:'GUTS'!BI1673,0)),"")</f>
        <v/>
      </c>
      <c r="E1672" s="127" t="str">
        <f>IFERROR(INDEX(GUTS!AJ1673:'GUTS'!BH1673,MATCH(2,GUTS!AK1673:'GUTS'!BI1673,0)),"")</f>
        <v/>
      </c>
      <c r="F1672" s="127" t="str">
        <f>IFERROR(INDEX(GUTS!AI1673:'GUTS'!BH1673,MATCH(3,GUTS!AK1673:'GUTS'!BI1673,0)),"")</f>
        <v/>
      </c>
      <c r="G1672" s="127" t="str">
        <f>IFERROR(INDEX(GUTS!AJ1673:'GUTS'!BH1673,MATCH(3,GUTS!AK1673:'GUTS'!BI1673,0)),"")</f>
        <v/>
      </c>
      <c r="H1672" s="127" t="str">
        <f>IFERROR(INDEX(GUTS!AI1673:'GUTS'!BH1673,MATCH(4,GUTS!AK1673:'GUTS'!BI1673,0)),"")</f>
        <v/>
      </c>
      <c r="I1672" s="127" t="str">
        <f>IFERROR(INDEX(GUTS!AJ1673:'GUTS'!BH1673,MATCH(4,GUTS!AK1673:'GUTS'!BI1673,0)),"")</f>
        <v/>
      </c>
      <c r="J1672" s="127" t="str">
        <f>IFERROR(INDEX(GUTS!AI1673:'GUTS'!BH1673,MATCH(5,GUTS!AK1673:'GUTS'!BI1673,0)),"")</f>
        <v/>
      </c>
      <c r="K1672" s="127" t="str">
        <f>IFERROR(INDEX(GUTS!AJ1673:'GUTS'!BH1673,MATCH(5,GUTS!AK1673:'GUTS'!BI1673,0)),"")</f>
        <v/>
      </c>
      <c r="L1672" s="127" t="str">
        <f>IFERROR(INDEX(GUTS!AI1673:'GUTS'!BH1673,MATCH(6,GUTS!AK1673:'GUTS'!BI1673,0)),"")</f>
        <v/>
      </c>
      <c r="M1672" s="127" t="str">
        <f>IFERROR(INDEX(GUTS!AJ1673:'GUTS'!BH1673,MATCH(6,GUTS!AK1673:'GUTS'!BI1673,0)),"")</f>
        <v/>
      </c>
      <c r="N1672" s="127">
        <f>Audit!X438</f>
        <v>0</v>
      </c>
      <c r="O1672" s="127">
        <f>Audit!K438</f>
        <v>0</v>
      </c>
      <c r="P1672" s="127">
        <f>Audit!L438</f>
        <v>0</v>
      </c>
    </row>
    <row r="1673" spans="1:16" hidden="1">
      <c r="A1673" s="127">
        <f>Audit!A439</f>
        <v>0</v>
      </c>
      <c r="B1673" s="127" t="str">
        <f>IFERROR(INDEX(GUTS!AI1674:'GUTS'!BH1674,MATCH(1,GUTS!AK1674:'GUTS'!BI1674,0)),"")</f>
        <v/>
      </c>
      <c r="C1673" s="127" t="str">
        <f>IFERROR(INDEX(GUTS!AJ1674:'GUTS'!BH1674,MATCH(1,GUTS!AK1674:'GUTS'!BI1674,0)),"")</f>
        <v/>
      </c>
      <c r="D1673" s="127" t="str">
        <f>IFERROR(INDEX(GUTS!AI1674:'GUTS'!BH1674,MATCH(2,GUTS!AK1674:'GUTS'!BI1674,0)),"")</f>
        <v/>
      </c>
      <c r="E1673" s="127" t="str">
        <f>IFERROR(INDEX(GUTS!AJ1674:'GUTS'!BH1674,MATCH(2,GUTS!AK1674:'GUTS'!BI1674,0)),"")</f>
        <v/>
      </c>
      <c r="F1673" s="127" t="str">
        <f>IFERROR(INDEX(GUTS!AI1674:'GUTS'!BH1674,MATCH(3,GUTS!AK1674:'GUTS'!BI1674,0)),"")</f>
        <v/>
      </c>
      <c r="G1673" s="127" t="str">
        <f>IFERROR(INDEX(GUTS!AJ1674:'GUTS'!BH1674,MATCH(3,GUTS!AK1674:'GUTS'!BI1674,0)),"")</f>
        <v/>
      </c>
      <c r="H1673" s="127" t="str">
        <f>IFERROR(INDEX(GUTS!AI1674:'GUTS'!BH1674,MATCH(4,GUTS!AK1674:'GUTS'!BI1674,0)),"")</f>
        <v/>
      </c>
      <c r="I1673" s="127" t="str">
        <f>IFERROR(INDEX(GUTS!AJ1674:'GUTS'!BH1674,MATCH(4,GUTS!AK1674:'GUTS'!BI1674,0)),"")</f>
        <v/>
      </c>
      <c r="J1673" s="127" t="str">
        <f>IFERROR(INDEX(GUTS!AI1674:'GUTS'!BH1674,MATCH(5,GUTS!AK1674:'GUTS'!BI1674,0)),"")</f>
        <v/>
      </c>
      <c r="K1673" s="127" t="str">
        <f>IFERROR(INDEX(GUTS!AJ1674:'GUTS'!BH1674,MATCH(5,GUTS!AK1674:'GUTS'!BI1674,0)),"")</f>
        <v/>
      </c>
      <c r="L1673" s="127" t="str">
        <f>IFERROR(INDEX(GUTS!AI1674:'GUTS'!BH1674,MATCH(6,GUTS!AK1674:'GUTS'!BI1674,0)),"")</f>
        <v/>
      </c>
      <c r="M1673" s="127" t="str">
        <f>IFERROR(INDEX(GUTS!AJ1674:'GUTS'!BH1674,MATCH(6,GUTS!AK1674:'GUTS'!BI1674,0)),"")</f>
        <v/>
      </c>
      <c r="N1673" s="127">
        <f>Audit!X439</f>
        <v>0</v>
      </c>
      <c r="O1673" s="127">
        <f>Audit!K439</f>
        <v>0</v>
      </c>
      <c r="P1673" s="127">
        <f>Audit!L439</f>
        <v>0</v>
      </c>
    </row>
    <row r="1674" spans="1:16" hidden="1">
      <c r="A1674" s="127">
        <f>Audit!A440</f>
        <v>0</v>
      </c>
      <c r="B1674" s="127" t="str">
        <f>IFERROR(INDEX(GUTS!AI1675:'GUTS'!BH1675,MATCH(1,GUTS!AK1675:'GUTS'!BI1675,0)),"")</f>
        <v/>
      </c>
      <c r="C1674" s="127" t="str">
        <f>IFERROR(INDEX(GUTS!AJ1675:'GUTS'!BH1675,MATCH(1,GUTS!AK1675:'GUTS'!BI1675,0)),"")</f>
        <v/>
      </c>
      <c r="D1674" s="127" t="str">
        <f>IFERROR(INDEX(GUTS!AI1675:'GUTS'!BH1675,MATCH(2,GUTS!AK1675:'GUTS'!BI1675,0)),"")</f>
        <v/>
      </c>
      <c r="E1674" s="127" t="str">
        <f>IFERROR(INDEX(GUTS!AJ1675:'GUTS'!BH1675,MATCH(2,GUTS!AK1675:'GUTS'!BI1675,0)),"")</f>
        <v/>
      </c>
      <c r="F1674" s="127" t="str">
        <f>IFERROR(INDEX(GUTS!AI1675:'GUTS'!BH1675,MATCH(3,GUTS!AK1675:'GUTS'!BI1675,0)),"")</f>
        <v/>
      </c>
      <c r="G1674" s="127" t="str">
        <f>IFERROR(INDEX(GUTS!AJ1675:'GUTS'!BH1675,MATCH(3,GUTS!AK1675:'GUTS'!BI1675,0)),"")</f>
        <v/>
      </c>
      <c r="H1674" s="127" t="str">
        <f>IFERROR(INDEX(GUTS!AI1675:'GUTS'!BH1675,MATCH(4,GUTS!AK1675:'GUTS'!BI1675,0)),"")</f>
        <v/>
      </c>
      <c r="I1674" s="127" t="str">
        <f>IFERROR(INDEX(GUTS!AJ1675:'GUTS'!BH1675,MATCH(4,GUTS!AK1675:'GUTS'!BI1675,0)),"")</f>
        <v/>
      </c>
      <c r="J1674" s="127" t="str">
        <f>IFERROR(INDEX(GUTS!AI1675:'GUTS'!BH1675,MATCH(5,GUTS!AK1675:'GUTS'!BI1675,0)),"")</f>
        <v/>
      </c>
      <c r="K1674" s="127" t="str">
        <f>IFERROR(INDEX(GUTS!AJ1675:'GUTS'!BH1675,MATCH(5,GUTS!AK1675:'GUTS'!BI1675,0)),"")</f>
        <v/>
      </c>
      <c r="L1674" s="127" t="str">
        <f>IFERROR(INDEX(GUTS!AI1675:'GUTS'!BH1675,MATCH(6,GUTS!AK1675:'GUTS'!BI1675,0)),"")</f>
        <v/>
      </c>
      <c r="M1674" s="127" t="str">
        <f>IFERROR(INDEX(GUTS!AJ1675:'GUTS'!BH1675,MATCH(6,GUTS!AK1675:'GUTS'!BI1675,0)),"")</f>
        <v/>
      </c>
      <c r="N1674" s="127">
        <f>Audit!X440</f>
        <v>0</v>
      </c>
      <c r="O1674" s="127">
        <f>Audit!K440</f>
        <v>0</v>
      </c>
      <c r="P1674" s="127">
        <f>Audit!L440</f>
        <v>0</v>
      </c>
    </row>
    <row r="1675" spans="1:16" hidden="1">
      <c r="A1675" s="127">
        <f>Audit!A441</f>
        <v>0</v>
      </c>
      <c r="B1675" s="127" t="str">
        <f>IFERROR(INDEX(GUTS!AI1676:'GUTS'!BH1676,MATCH(1,GUTS!AK1676:'GUTS'!BI1676,0)),"")</f>
        <v/>
      </c>
      <c r="C1675" s="127" t="str">
        <f>IFERROR(INDEX(GUTS!AJ1676:'GUTS'!BH1676,MATCH(1,GUTS!AK1676:'GUTS'!BI1676,0)),"")</f>
        <v/>
      </c>
      <c r="D1675" s="127" t="str">
        <f>IFERROR(INDEX(GUTS!AI1676:'GUTS'!BH1676,MATCH(2,GUTS!AK1676:'GUTS'!BI1676,0)),"")</f>
        <v/>
      </c>
      <c r="E1675" s="127" t="str">
        <f>IFERROR(INDEX(GUTS!AJ1676:'GUTS'!BH1676,MATCH(2,GUTS!AK1676:'GUTS'!BI1676,0)),"")</f>
        <v/>
      </c>
      <c r="F1675" s="127" t="str">
        <f>IFERROR(INDEX(GUTS!AI1676:'GUTS'!BH1676,MATCH(3,GUTS!AK1676:'GUTS'!BI1676,0)),"")</f>
        <v/>
      </c>
      <c r="G1675" s="127" t="str">
        <f>IFERROR(INDEX(GUTS!AJ1676:'GUTS'!BH1676,MATCH(3,GUTS!AK1676:'GUTS'!BI1676,0)),"")</f>
        <v/>
      </c>
      <c r="H1675" s="127" t="str">
        <f>IFERROR(INDEX(GUTS!AI1676:'GUTS'!BH1676,MATCH(4,GUTS!AK1676:'GUTS'!BI1676,0)),"")</f>
        <v/>
      </c>
      <c r="I1675" s="127" t="str">
        <f>IFERROR(INDEX(GUTS!AJ1676:'GUTS'!BH1676,MATCH(4,GUTS!AK1676:'GUTS'!BI1676,0)),"")</f>
        <v/>
      </c>
      <c r="J1675" s="127" t="str">
        <f>IFERROR(INDEX(GUTS!AI1676:'GUTS'!BH1676,MATCH(5,GUTS!AK1676:'GUTS'!BI1676,0)),"")</f>
        <v/>
      </c>
      <c r="K1675" s="127" t="str">
        <f>IFERROR(INDEX(GUTS!AJ1676:'GUTS'!BH1676,MATCH(5,GUTS!AK1676:'GUTS'!BI1676,0)),"")</f>
        <v/>
      </c>
      <c r="L1675" s="127" t="str">
        <f>IFERROR(INDEX(GUTS!AI1676:'GUTS'!BH1676,MATCH(6,GUTS!AK1676:'GUTS'!BI1676,0)),"")</f>
        <v/>
      </c>
      <c r="M1675" s="127" t="str">
        <f>IFERROR(INDEX(GUTS!AJ1676:'GUTS'!BH1676,MATCH(6,GUTS!AK1676:'GUTS'!BI1676,0)),"")</f>
        <v/>
      </c>
      <c r="N1675" s="127">
        <f>Audit!X441</f>
        <v>0</v>
      </c>
      <c r="O1675" s="127">
        <f>Audit!K441</f>
        <v>0</v>
      </c>
      <c r="P1675" s="127">
        <f>Audit!L441</f>
        <v>0</v>
      </c>
    </row>
    <row r="1676" spans="1:16" hidden="1">
      <c r="A1676" s="127">
        <f>Audit!A442</f>
        <v>0</v>
      </c>
      <c r="B1676" s="127" t="str">
        <f>IFERROR(INDEX(GUTS!AI1677:'GUTS'!BH1677,MATCH(1,GUTS!AK1677:'GUTS'!BI1677,0)),"")</f>
        <v/>
      </c>
      <c r="C1676" s="127" t="str">
        <f>IFERROR(INDEX(GUTS!AJ1677:'GUTS'!BH1677,MATCH(1,GUTS!AK1677:'GUTS'!BI1677,0)),"")</f>
        <v/>
      </c>
      <c r="D1676" s="127" t="str">
        <f>IFERROR(INDEX(GUTS!AI1677:'GUTS'!BH1677,MATCH(2,GUTS!AK1677:'GUTS'!BI1677,0)),"")</f>
        <v/>
      </c>
      <c r="E1676" s="127" t="str">
        <f>IFERROR(INDEX(GUTS!AJ1677:'GUTS'!BH1677,MATCH(2,GUTS!AK1677:'GUTS'!BI1677,0)),"")</f>
        <v/>
      </c>
      <c r="F1676" s="127" t="str">
        <f>IFERROR(INDEX(GUTS!AI1677:'GUTS'!BH1677,MATCH(3,GUTS!AK1677:'GUTS'!BI1677,0)),"")</f>
        <v/>
      </c>
      <c r="G1676" s="127" t="str">
        <f>IFERROR(INDEX(GUTS!AJ1677:'GUTS'!BH1677,MATCH(3,GUTS!AK1677:'GUTS'!BI1677,0)),"")</f>
        <v/>
      </c>
      <c r="H1676" s="127" t="str">
        <f>IFERROR(INDEX(GUTS!AI1677:'GUTS'!BH1677,MATCH(4,GUTS!AK1677:'GUTS'!BI1677,0)),"")</f>
        <v/>
      </c>
      <c r="I1676" s="127" t="str">
        <f>IFERROR(INDEX(GUTS!AJ1677:'GUTS'!BH1677,MATCH(4,GUTS!AK1677:'GUTS'!BI1677,0)),"")</f>
        <v/>
      </c>
      <c r="J1676" s="127" t="str">
        <f>IFERROR(INDEX(GUTS!AI1677:'GUTS'!BH1677,MATCH(5,GUTS!AK1677:'GUTS'!BI1677,0)),"")</f>
        <v/>
      </c>
      <c r="K1676" s="127" t="str">
        <f>IFERROR(INDEX(GUTS!AJ1677:'GUTS'!BH1677,MATCH(5,GUTS!AK1677:'GUTS'!BI1677,0)),"")</f>
        <v/>
      </c>
      <c r="L1676" s="127" t="str">
        <f>IFERROR(INDEX(GUTS!AI1677:'GUTS'!BH1677,MATCH(6,GUTS!AK1677:'GUTS'!BI1677,0)),"")</f>
        <v/>
      </c>
      <c r="M1676" s="127" t="str">
        <f>IFERROR(INDEX(GUTS!AJ1677:'GUTS'!BH1677,MATCH(6,GUTS!AK1677:'GUTS'!BI1677,0)),"")</f>
        <v/>
      </c>
      <c r="N1676" s="127">
        <f>Audit!X442</f>
        <v>0</v>
      </c>
      <c r="O1676" s="127">
        <f>Audit!K442</f>
        <v>0</v>
      </c>
      <c r="P1676" s="127">
        <f>Audit!L442</f>
        <v>0</v>
      </c>
    </row>
    <row r="1677" spans="1:16" hidden="1">
      <c r="A1677" s="127">
        <f>Audit!A443</f>
        <v>0</v>
      </c>
      <c r="B1677" s="127" t="str">
        <f>IFERROR(INDEX(GUTS!AI1678:'GUTS'!BH1678,MATCH(1,GUTS!AK1678:'GUTS'!BI1678,0)),"")</f>
        <v/>
      </c>
      <c r="C1677" s="127" t="str">
        <f>IFERROR(INDEX(GUTS!AJ1678:'GUTS'!BH1678,MATCH(1,GUTS!AK1678:'GUTS'!BI1678,0)),"")</f>
        <v/>
      </c>
      <c r="D1677" s="127" t="str">
        <f>IFERROR(INDEX(GUTS!AI1678:'GUTS'!BH1678,MATCH(2,GUTS!AK1678:'GUTS'!BI1678,0)),"")</f>
        <v/>
      </c>
      <c r="E1677" s="127" t="str">
        <f>IFERROR(INDEX(GUTS!AJ1678:'GUTS'!BH1678,MATCH(2,GUTS!AK1678:'GUTS'!BI1678,0)),"")</f>
        <v/>
      </c>
      <c r="F1677" s="127" t="str">
        <f>IFERROR(INDEX(GUTS!AI1678:'GUTS'!BH1678,MATCH(3,GUTS!AK1678:'GUTS'!BI1678,0)),"")</f>
        <v/>
      </c>
      <c r="G1677" s="127" t="str">
        <f>IFERROR(INDEX(GUTS!AJ1678:'GUTS'!BH1678,MATCH(3,GUTS!AK1678:'GUTS'!BI1678,0)),"")</f>
        <v/>
      </c>
      <c r="H1677" s="127" t="str">
        <f>IFERROR(INDEX(GUTS!AI1678:'GUTS'!BH1678,MATCH(4,GUTS!AK1678:'GUTS'!BI1678,0)),"")</f>
        <v/>
      </c>
      <c r="I1677" s="127" t="str">
        <f>IFERROR(INDEX(GUTS!AJ1678:'GUTS'!BH1678,MATCH(4,GUTS!AK1678:'GUTS'!BI1678,0)),"")</f>
        <v/>
      </c>
      <c r="J1677" s="127" t="str">
        <f>IFERROR(INDEX(GUTS!AI1678:'GUTS'!BH1678,MATCH(5,GUTS!AK1678:'GUTS'!BI1678,0)),"")</f>
        <v/>
      </c>
      <c r="K1677" s="127" t="str">
        <f>IFERROR(INDEX(GUTS!AJ1678:'GUTS'!BH1678,MATCH(5,GUTS!AK1678:'GUTS'!BI1678,0)),"")</f>
        <v/>
      </c>
      <c r="L1677" s="127" t="str">
        <f>IFERROR(INDEX(GUTS!AI1678:'GUTS'!BH1678,MATCH(6,GUTS!AK1678:'GUTS'!BI1678,0)),"")</f>
        <v/>
      </c>
      <c r="M1677" s="127" t="str">
        <f>IFERROR(INDEX(GUTS!AJ1678:'GUTS'!BH1678,MATCH(6,GUTS!AK1678:'GUTS'!BI1678,0)),"")</f>
        <v/>
      </c>
      <c r="N1677" s="127">
        <f>Audit!X443</f>
        <v>0</v>
      </c>
      <c r="O1677" s="127">
        <f>Audit!K443</f>
        <v>0</v>
      </c>
      <c r="P1677" s="127">
        <f>Audit!L443</f>
        <v>0</v>
      </c>
    </row>
    <row r="1678" spans="1:16" hidden="1">
      <c r="A1678" s="127">
        <f>Audit!A444</f>
        <v>0</v>
      </c>
      <c r="B1678" s="127" t="str">
        <f>IFERROR(INDEX(GUTS!AI1679:'GUTS'!BH1679,MATCH(1,GUTS!AK1679:'GUTS'!BI1679,0)),"")</f>
        <v/>
      </c>
      <c r="C1678" s="127" t="str">
        <f>IFERROR(INDEX(GUTS!AJ1679:'GUTS'!BH1679,MATCH(1,GUTS!AK1679:'GUTS'!BI1679,0)),"")</f>
        <v/>
      </c>
      <c r="D1678" s="127" t="str">
        <f>IFERROR(INDEX(GUTS!AI1679:'GUTS'!BH1679,MATCH(2,GUTS!AK1679:'GUTS'!BI1679,0)),"")</f>
        <v/>
      </c>
      <c r="E1678" s="127" t="str">
        <f>IFERROR(INDEX(GUTS!AJ1679:'GUTS'!BH1679,MATCH(2,GUTS!AK1679:'GUTS'!BI1679,0)),"")</f>
        <v/>
      </c>
      <c r="F1678" s="127" t="str">
        <f>IFERROR(INDEX(GUTS!AI1679:'GUTS'!BH1679,MATCH(3,GUTS!AK1679:'GUTS'!BI1679,0)),"")</f>
        <v/>
      </c>
      <c r="G1678" s="127" t="str">
        <f>IFERROR(INDEX(GUTS!AJ1679:'GUTS'!BH1679,MATCH(3,GUTS!AK1679:'GUTS'!BI1679,0)),"")</f>
        <v/>
      </c>
      <c r="H1678" s="127" t="str">
        <f>IFERROR(INDEX(GUTS!AI1679:'GUTS'!BH1679,MATCH(4,GUTS!AK1679:'GUTS'!BI1679,0)),"")</f>
        <v/>
      </c>
      <c r="I1678" s="127" t="str">
        <f>IFERROR(INDEX(GUTS!AJ1679:'GUTS'!BH1679,MATCH(4,GUTS!AK1679:'GUTS'!BI1679,0)),"")</f>
        <v/>
      </c>
      <c r="J1678" s="127" t="str">
        <f>IFERROR(INDEX(GUTS!AI1679:'GUTS'!BH1679,MATCH(5,GUTS!AK1679:'GUTS'!BI1679,0)),"")</f>
        <v/>
      </c>
      <c r="K1678" s="127" t="str">
        <f>IFERROR(INDEX(GUTS!AJ1679:'GUTS'!BH1679,MATCH(5,GUTS!AK1679:'GUTS'!BI1679,0)),"")</f>
        <v/>
      </c>
      <c r="L1678" s="127" t="str">
        <f>IFERROR(INDEX(GUTS!AI1679:'GUTS'!BH1679,MATCH(6,GUTS!AK1679:'GUTS'!BI1679,0)),"")</f>
        <v/>
      </c>
      <c r="M1678" s="127" t="str">
        <f>IFERROR(INDEX(GUTS!AJ1679:'GUTS'!BH1679,MATCH(6,GUTS!AK1679:'GUTS'!BI1679,0)),"")</f>
        <v/>
      </c>
      <c r="N1678" s="127">
        <f>Audit!X444</f>
        <v>0</v>
      </c>
      <c r="O1678" s="127">
        <f>Audit!K444</f>
        <v>0</v>
      </c>
      <c r="P1678" s="127">
        <f>Audit!L444</f>
        <v>0</v>
      </c>
    </row>
    <row r="1679" spans="1:16" hidden="1">
      <c r="A1679" s="127">
        <f>Audit!A445</f>
        <v>0</v>
      </c>
      <c r="B1679" s="127" t="str">
        <f>IFERROR(INDEX(GUTS!AI1680:'GUTS'!BH1680,MATCH(1,GUTS!AK1680:'GUTS'!BI1680,0)),"")</f>
        <v/>
      </c>
      <c r="C1679" s="127" t="str">
        <f>IFERROR(INDEX(GUTS!AJ1680:'GUTS'!BH1680,MATCH(1,GUTS!AK1680:'GUTS'!BI1680,0)),"")</f>
        <v/>
      </c>
      <c r="D1679" s="127" t="str">
        <f>IFERROR(INDEX(GUTS!AI1680:'GUTS'!BH1680,MATCH(2,GUTS!AK1680:'GUTS'!BI1680,0)),"")</f>
        <v/>
      </c>
      <c r="E1679" s="127" t="str">
        <f>IFERROR(INDEX(GUTS!AJ1680:'GUTS'!BH1680,MATCH(2,GUTS!AK1680:'GUTS'!BI1680,0)),"")</f>
        <v/>
      </c>
      <c r="F1679" s="127" t="str">
        <f>IFERROR(INDEX(GUTS!AI1680:'GUTS'!BH1680,MATCH(3,GUTS!AK1680:'GUTS'!BI1680,0)),"")</f>
        <v/>
      </c>
      <c r="G1679" s="127" t="str">
        <f>IFERROR(INDEX(GUTS!AJ1680:'GUTS'!BH1680,MATCH(3,GUTS!AK1680:'GUTS'!BI1680,0)),"")</f>
        <v/>
      </c>
      <c r="H1679" s="127" t="str">
        <f>IFERROR(INDEX(GUTS!AI1680:'GUTS'!BH1680,MATCH(4,GUTS!AK1680:'GUTS'!BI1680,0)),"")</f>
        <v/>
      </c>
      <c r="I1679" s="127" t="str">
        <f>IFERROR(INDEX(GUTS!AJ1680:'GUTS'!BH1680,MATCH(4,GUTS!AK1680:'GUTS'!BI1680,0)),"")</f>
        <v/>
      </c>
      <c r="J1679" s="127" t="str">
        <f>IFERROR(INDEX(GUTS!AI1680:'GUTS'!BH1680,MATCH(5,GUTS!AK1680:'GUTS'!BI1680,0)),"")</f>
        <v/>
      </c>
      <c r="K1679" s="127" t="str">
        <f>IFERROR(INDEX(GUTS!AJ1680:'GUTS'!BH1680,MATCH(5,GUTS!AK1680:'GUTS'!BI1680,0)),"")</f>
        <v/>
      </c>
      <c r="L1679" s="127" t="str">
        <f>IFERROR(INDEX(GUTS!AI1680:'GUTS'!BH1680,MATCH(6,GUTS!AK1680:'GUTS'!BI1680,0)),"")</f>
        <v/>
      </c>
      <c r="M1679" s="127" t="str">
        <f>IFERROR(INDEX(GUTS!AJ1680:'GUTS'!BH1680,MATCH(6,GUTS!AK1680:'GUTS'!BI1680,0)),"")</f>
        <v/>
      </c>
      <c r="N1679" s="127">
        <f>Audit!X445</f>
        <v>0</v>
      </c>
      <c r="O1679" s="127">
        <f>Audit!K445</f>
        <v>0</v>
      </c>
      <c r="P1679" s="127">
        <f>Audit!L445</f>
        <v>0</v>
      </c>
    </row>
    <row r="1680" spans="1:16" hidden="1">
      <c r="A1680" s="127">
        <f>Audit!A446</f>
        <v>0</v>
      </c>
      <c r="B1680" s="127" t="str">
        <f>IFERROR(INDEX(GUTS!AI1681:'GUTS'!BH1681,MATCH(1,GUTS!AK1681:'GUTS'!BI1681,0)),"")</f>
        <v/>
      </c>
      <c r="C1680" s="127" t="str">
        <f>IFERROR(INDEX(GUTS!AJ1681:'GUTS'!BH1681,MATCH(1,GUTS!AK1681:'GUTS'!BI1681,0)),"")</f>
        <v/>
      </c>
      <c r="D1680" s="127" t="str">
        <f>IFERROR(INDEX(GUTS!AI1681:'GUTS'!BH1681,MATCH(2,GUTS!AK1681:'GUTS'!BI1681,0)),"")</f>
        <v/>
      </c>
      <c r="E1680" s="127" t="str">
        <f>IFERROR(INDEX(GUTS!AJ1681:'GUTS'!BH1681,MATCH(2,GUTS!AK1681:'GUTS'!BI1681,0)),"")</f>
        <v/>
      </c>
      <c r="F1680" s="127" t="str">
        <f>IFERROR(INDEX(GUTS!AI1681:'GUTS'!BH1681,MATCH(3,GUTS!AK1681:'GUTS'!BI1681,0)),"")</f>
        <v/>
      </c>
      <c r="G1680" s="127" t="str">
        <f>IFERROR(INDEX(GUTS!AJ1681:'GUTS'!BH1681,MATCH(3,GUTS!AK1681:'GUTS'!BI1681,0)),"")</f>
        <v/>
      </c>
      <c r="H1680" s="127" t="str">
        <f>IFERROR(INDEX(GUTS!AI1681:'GUTS'!BH1681,MATCH(4,GUTS!AK1681:'GUTS'!BI1681,0)),"")</f>
        <v/>
      </c>
      <c r="I1680" s="127" t="str">
        <f>IFERROR(INDEX(GUTS!AJ1681:'GUTS'!BH1681,MATCH(4,GUTS!AK1681:'GUTS'!BI1681,0)),"")</f>
        <v/>
      </c>
      <c r="J1680" s="127" t="str">
        <f>IFERROR(INDEX(GUTS!AI1681:'GUTS'!BH1681,MATCH(5,GUTS!AK1681:'GUTS'!BI1681,0)),"")</f>
        <v/>
      </c>
      <c r="K1680" s="127" t="str">
        <f>IFERROR(INDEX(GUTS!AJ1681:'GUTS'!BH1681,MATCH(5,GUTS!AK1681:'GUTS'!BI1681,0)),"")</f>
        <v/>
      </c>
      <c r="L1680" s="127" t="str">
        <f>IFERROR(INDEX(GUTS!AI1681:'GUTS'!BH1681,MATCH(6,GUTS!AK1681:'GUTS'!BI1681,0)),"")</f>
        <v/>
      </c>
      <c r="M1680" s="127" t="str">
        <f>IFERROR(INDEX(GUTS!AJ1681:'GUTS'!BH1681,MATCH(6,GUTS!AK1681:'GUTS'!BI1681,0)),"")</f>
        <v/>
      </c>
      <c r="N1680" s="127">
        <f>Audit!X446</f>
        <v>0</v>
      </c>
      <c r="O1680" s="127">
        <f>Audit!K446</f>
        <v>0</v>
      </c>
      <c r="P1680" s="127">
        <f>Audit!L446</f>
        <v>0</v>
      </c>
    </row>
    <row r="1681" spans="1:16" hidden="1">
      <c r="A1681" s="127">
        <f>Audit!A447</f>
        <v>0</v>
      </c>
      <c r="B1681" s="127" t="str">
        <f>IFERROR(INDEX(GUTS!AI1682:'GUTS'!BH1682,MATCH(1,GUTS!AK1682:'GUTS'!BI1682,0)),"")</f>
        <v/>
      </c>
      <c r="C1681" s="127" t="str">
        <f>IFERROR(INDEX(GUTS!AJ1682:'GUTS'!BH1682,MATCH(1,GUTS!AK1682:'GUTS'!BI1682,0)),"")</f>
        <v/>
      </c>
      <c r="D1681" s="127" t="str">
        <f>IFERROR(INDEX(GUTS!AI1682:'GUTS'!BH1682,MATCH(2,GUTS!AK1682:'GUTS'!BI1682,0)),"")</f>
        <v/>
      </c>
      <c r="E1681" s="127" t="str">
        <f>IFERROR(INDEX(GUTS!AJ1682:'GUTS'!BH1682,MATCH(2,GUTS!AK1682:'GUTS'!BI1682,0)),"")</f>
        <v/>
      </c>
      <c r="F1681" s="127" t="str">
        <f>IFERROR(INDEX(GUTS!AI1682:'GUTS'!BH1682,MATCH(3,GUTS!AK1682:'GUTS'!BI1682,0)),"")</f>
        <v/>
      </c>
      <c r="G1681" s="127" t="str">
        <f>IFERROR(INDEX(GUTS!AJ1682:'GUTS'!BH1682,MATCH(3,GUTS!AK1682:'GUTS'!BI1682,0)),"")</f>
        <v/>
      </c>
      <c r="H1681" s="127" t="str">
        <f>IFERROR(INDEX(GUTS!AI1682:'GUTS'!BH1682,MATCH(4,GUTS!AK1682:'GUTS'!BI1682,0)),"")</f>
        <v/>
      </c>
      <c r="I1681" s="127" t="str">
        <f>IFERROR(INDEX(GUTS!AJ1682:'GUTS'!BH1682,MATCH(4,GUTS!AK1682:'GUTS'!BI1682,0)),"")</f>
        <v/>
      </c>
      <c r="J1681" s="127" t="str">
        <f>IFERROR(INDEX(GUTS!AI1682:'GUTS'!BH1682,MATCH(5,GUTS!AK1682:'GUTS'!BI1682,0)),"")</f>
        <v/>
      </c>
      <c r="K1681" s="127" t="str">
        <f>IFERROR(INDEX(GUTS!AJ1682:'GUTS'!BH1682,MATCH(5,GUTS!AK1682:'GUTS'!BI1682,0)),"")</f>
        <v/>
      </c>
      <c r="L1681" s="127" t="str">
        <f>IFERROR(INDEX(GUTS!AI1682:'GUTS'!BH1682,MATCH(6,GUTS!AK1682:'GUTS'!BI1682,0)),"")</f>
        <v/>
      </c>
      <c r="M1681" s="127" t="str">
        <f>IFERROR(INDEX(GUTS!AJ1682:'GUTS'!BH1682,MATCH(6,GUTS!AK1682:'GUTS'!BI1682,0)),"")</f>
        <v/>
      </c>
      <c r="N1681" s="127">
        <f>Audit!X447</f>
        <v>0</v>
      </c>
      <c r="O1681" s="127">
        <f>Audit!K447</f>
        <v>0</v>
      </c>
      <c r="P1681" s="127">
        <f>Audit!L447</f>
        <v>0</v>
      </c>
    </row>
    <row r="1682" spans="1:16" hidden="1">
      <c r="A1682" s="127">
        <f>Audit!A448</f>
        <v>0</v>
      </c>
      <c r="B1682" s="127" t="str">
        <f>IFERROR(INDEX(GUTS!AI1683:'GUTS'!BH1683,MATCH(1,GUTS!AK1683:'GUTS'!BI1683,0)),"")</f>
        <v/>
      </c>
      <c r="C1682" s="127" t="str">
        <f>IFERROR(INDEX(GUTS!AJ1683:'GUTS'!BH1683,MATCH(1,GUTS!AK1683:'GUTS'!BI1683,0)),"")</f>
        <v/>
      </c>
      <c r="D1682" s="127" t="str">
        <f>IFERROR(INDEX(GUTS!AI1683:'GUTS'!BH1683,MATCH(2,GUTS!AK1683:'GUTS'!BI1683,0)),"")</f>
        <v/>
      </c>
      <c r="E1682" s="127" t="str">
        <f>IFERROR(INDEX(GUTS!AJ1683:'GUTS'!BH1683,MATCH(2,GUTS!AK1683:'GUTS'!BI1683,0)),"")</f>
        <v/>
      </c>
      <c r="F1682" s="127" t="str">
        <f>IFERROR(INDEX(GUTS!AI1683:'GUTS'!BH1683,MATCH(3,GUTS!AK1683:'GUTS'!BI1683,0)),"")</f>
        <v/>
      </c>
      <c r="G1682" s="127" t="str">
        <f>IFERROR(INDEX(GUTS!AJ1683:'GUTS'!BH1683,MATCH(3,GUTS!AK1683:'GUTS'!BI1683,0)),"")</f>
        <v/>
      </c>
      <c r="H1682" s="127" t="str">
        <f>IFERROR(INDEX(GUTS!AI1683:'GUTS'!BH1683,MATCH(4,GUTS!AK1683:'GUTS'!BI1683,0)),"")</f>
        <v/>
      </c>
      <c r="I1682" s="127" t="str">
        <f>IFERROR(INDEX(GUTS!AJ1683:'GUTS'!BH1683,MATCH(4,GUTS!AK1683:'GUTS'!BI1683,0)),"")</f>
        <v/>
      </c>
      <c r="J1682" s="127" t="str">
        <f>IFERROR(INDEX(GUTS!AI1683:'GUTS'!BH1683,MATCH(5,GUTS!AK1683:'GUTS'!BI1683,0)),"")</f>
        <v/>
      </c>
      <c r="K1682" s="127" t="str">
        <f>IFERROR(INDEX(GUTS!AJ1683:'GUTS'!BH1683,MATCH(5,GUTS!AK1683:'GUTS'!BI1683,0)),"")</f>
        <v/>
      </c>
      <c r="L1682" s="127" t="str">
        <f>IFERROR(INDEX(GUTS!AI1683:'GUTS'!BH1683,MATCH(6,GUTS!AK1683:'GUTS'!BI1683,0)),"")</f>
        <v/>
      </c>
      <c r="M1682" s="127" t="str">
        <f>IFERROR(INDEX(GUTS!AJ1683:'GUTS'!BH1683,MATCH(6,GUTS!AK1683:'GUTS'!BI1683,0)),"")</f>
        <v/>
      </c>
      <c r="N1682" s="127">
        <f>Audit!X448</f>
        <v>0</v>
      </c>
      <c r="O1682" s="127">
        <f>Audit!K448</f>
        <v>0</v>
      </c>
      <c r="P1682" s="127">
        <f>Audit!L448</f>
        <v>0</v>
      </c>
    </row>
    <row r="1683" spans="1:16" hidden="1">
      <c r="A1683" s="127">
        <f>Audit!A449</f>
        <v>0</v>
      </c>
      <c r="B1683" s="127" t="str">
        <f>IFERROR(INDEX(GUTS!AI1684:'GUTS'!BH1684,MATCH(1,GUTS!AK1684:'GUTS'!BI1684,0)),"")</f>
        <v/>
      </c>
      <c r="C1683" s="127" t="str">
        <f>IFERROR(INDEX(GUTS!AJ1684:'GUTS'!BH1684,MATCH(1,GUTS!AK1684:'GUTS'!BI1684,0)),"")</f>
        <v/>
      </c>
      <c r="D1683" s="127" t="str">
        <f>IFERROR(INDEX(GUTS!AI1684:'GUTS'!BH1684,MATCH(2,GUTS!AK1684:'GUTS'!BI1684,0)),"")</f>
        <v/>
      </c>
      <c r="E1683" s="127" t="str">
        <f>IFERROR(INDEX(GUTS!AJ1684:'GUTS'!BH1684,MATCH(2,GUTS!AK1684:'GUTS'!BI1684,0)),"")</f>
        <v/>
      </c>
      <c r="F1683" s="127" t="str">
        <f>IFERROR(INDEX(GUTS!AI1684:'GUTS'!BH1684,MATCH(3,GUTS!AK1684:'GUTS'!BI1684,0)),"")</f>
        <v/>
      </c>
      <c r="G1683" s="127" t="str">
        <f>IFERROR(INDEX(GUTS!AJ1684:'GUTS'!BH1684,MATCH(3,GUTS!AK1684:'GUTS'!BI1684,0)),"")</f>
        <v/>
      </c>
      <c r="H1683" s="127" t="str">
        <f>IFERROR(INDEX(GUTS!AI1684:'GUTS'!BH1684,MATCH(4,GUTS!AK1684:'GUTS'!BI1684,0)),"")</f>
        <v/>
      </c>
      <c r="I1683" s="127" t="str">
        <f>IFERROR(INDEX(GUTS!AJ1684:'GUTS'!BH1684,MATCH(4,GUTS!AK1684:'GUTS'!BI1684,0)),"")</f>
        <v/>
      </c>
      <c r="J1683" s="127" t="str">
        <f>IFERROR(INDEX(GUTS!AI1684:'GUTS'!BH1684,MATCH(5,GUTS!AK1684:'GUTS'!BI1684,0)),"")</f>
        <v/>
      </c>
      <c r="K1683" s="127" t="str">
        <f>IFERROR(INDEX(GUTS!AJ1684:'GUTS'!BH1684,MATCH(5,GUTS!AK1684:'GUTS'!BI1684,0)),"")</f>
        <v/>
      </c>
      <c r="L1683" s="127" t="str">
        <f>IFERROR(INDEX(GUTS!AI1684:'GUTS'!BH1684,MATCH(6,GUTS!AK1684:'GUTS'!BI1684,0)),"")</f>
        <v/>
      </c>
      <c r="M1683" s="127" t="str">
        <f>IFERROR(INDEX(GUTS!AJ1684:'GUTS'!BH1684,MATCH(6,GUTS!AK1684:'GUTS'!BI1684,0)),"")</f>
        <v/>
      </c>
      <c r="N1683" s="127">
        <f>Audit!X449</f>
        <v>0</v>
      </c>
      <c r="O1683" s="127">
        <f>Audit!K449</f>
        <v>0</v>
      </c>
      <c r="P1683" s="127">
        <f>Audit!L449</f>
        <v>0</v>
      </c>
    </row>
    <row r="1684" spans="1:16" hidden="1">
      <c r="A1684" s="127">
        <f>Audit!A450</f>
        <v>0</v>
      </c>
      <c r="B1684" s="127" t="str">
        <f>IFERROR(INDEX(GUTS!AI1685:'GUTS'!BH1685,MATCH(1,GUTS!AK1685:'GUTS'!BI1685,0)),"")</f>
        <v/>
      </c>
      <c r="C1684" s="127" t="str">
        <f>IFERROR(INDEX(GUTS!AJ1685:'GUTS'!BH1685,MATCH(1,GUTS!AK1685:'GUTS'!BI1685,0)),"")</f>
        <v/>
      </c>
      <c r="D1684" s="127" t="str">
        <f>IFERROR(INDEX(GUTS!AI1685:'GUTS'!BH1685,MATCH(2,GUTS!AK1685:'GUTS'!BI1685,0)),"")</f>
        <v/>
      </c>
      <c r="E1684" s="127" t="str">
        <f>IFERROR(INDEX(GUTS!AJ1685:'GUTS'!BH1685,MATCH(2,GUTS!AK1685:'GUTS'!BI1685,0)),"")</f>
        <v/>
      </c>
      <c r="F1684" s="127" t="str">
        <f>IFERROR(INDEX(GUTS!AI1685:'GUTS'!BH1685,MATCH(3,GUTS!AK1685:'GUTS'!BI1685,0)),"")</f>
        <v/>
      </c>
      <c r="G1684" s="127" t="str">
        <f>IFERROR(INDEX(GUTS!AJ1685:'GUTS'!BH1685,MATCH(3,GUTS!AK1685:'GUTS'!BI1685,0)),"")</f>
        <v/>
      </c>
      <c r="H1684" s="127" t="str">
        <f>IFERROR(INDEX(GUTS!AI1685:'GUTS'!BH1685,MATCH(4,GUTS!AK1685:'GUTS'!BI1685,0)),"")</f>
        <v/>
      </c>
      <c r="I1684" s="127" t="str">
        <f>IFERROR(INDEX(GUTS!AJ1685:'GUTS'!BH1685,MATCH(4,GUTS!AK1685:'GUTS'!BI1685,0)),"")</f>
        <v/>
      </c>
      <c r="J1684" s="127" t="str">
        <f>IFERROR(INDEX(GUTS!AI1685:'GUTS'!BH1685,MATCH(5,GUTS!AK1685:'GUTS'!BI1685,0)),"")</f>
        <v/>
      </c>
      <c r="K1684" s="127" t="str">
        <f>IFERROR(INDEX(GUTS!AJ1685:'GUTS'!BH1685,MATCH(5,GUTS!AK1685:'GUTS'!BI1685,0)),"")</f>
        <v/>
      </c>
      <c r="L1684" s="127" t="str">
        <f>IFERROR(INDEX(GUTS!AI1685:'GUTS'!BH1685,MATCH(6,GUTS!AK1685:'GUTS'!BI1685,0)),"")</f>
        <v/>
      </c>
      <c r="M1684" s="127" t="str">
        <f>IFERROR(INDEX(GUTS!AJ1685:'GUTS'!BH1685,MATCH(6,GUTS!AK1685:'GUTS'!BI1685,0)),"")</f>
        <v/>
      </c>
      <c r="N1684" s="127">
        <f>Audit!X450</f>
        <v>0</v>
      </c>
      <c r="O1684" s="127">
        <f>Audit!K450</f>
        <v>0</v>
      </c>
      <c r="P1684" s="127">
        <f>Audit!L450</f>
        <v>0</v>
      </c>
    </row>
    <row r="1685" spans="1:16" hidden="1">
      <c r="A1685" s="127">
        <f>Audit!A451</f>
        <v>0</v>
      </c>
      <c r="B1685" s="127" t="str">
        <f>IFERROR(INDEX(GUTS!AI1686:'GUTS'!BH1686,MATCH(1,GUTS!AK1686:'GUTS'!BI1686,0)),"")</f>
        <v/>
      </c>
      <c r="C1685" s="127" t="str">
        <f>IFERROR(INDEX(GUTS!AJ1686:'GUTS'!BH1686,MATCH(1,GUTS!AK1686:'GUTS'!BI1686,0)),"")</f>
        <v/>
      </c>
      <c r="D1685" s="127" t="str">
        <f>IFERROR(INDEX(GUTS!AI1686:'GUTS'!BH1686,MATCH(2,GUTS!AK1686:'GUTS'!BI1686,0)),"")</f>
        <v/>
      </c>
      <c r="E1685" s="127" t="str">
        <f>IFERROR(INDEX(GUTS!AJ1686:'GUTS'!BH1686,MATCH(2,GUTS!AK1686:'GUTS'!BI1686,0)),"")</f>
        <v/>
      </c>
      <c r="F1685" s="127" t="str">
        <f>IFERROR(INDEX(GUTS!AI1686:'GUTS'!BH1686,MATCH(3,GUTS!AK1686:'GUTS'!BI1686,0)),"")</f>
        <v/>
      </c>
      <c r="G1685" s="127" t="str">
        <f>IFERROR(INDEX(GUTS!AJ1686:'GUTS'!BH1686,MATCH(3,GUTS!AK1686:'GUTS'!BI1686,0)),"")</f>
        <v/>
      </c>
      <c r="H1685" s="127" t="str">
        <f>IFERROR(INDEX(GUTS!AI1686:'GUTS'!BH1686,MATCH(4,GUTS!AK1686:'GUTS'!BI1686,0)),"")</f>
        <v/>
      </c>
      <c r="I1685" s="127" t="str">
        <f>IFERROR(INDEX(GUTS!AJ1686:'GUTS'!BH1686,MATCH(4,GUTS!AK1686:'GUTS'!BI1686,0)),"")</f>
        <v/>
      </c>
      <c r="J1685" s="127" t="str">
        <f>IFERROR(INDEX(GUTS!AI1686:'GUTS'!BH1686,MATCH(5,GUTS!AK1686:'GUTS'!BI1686,0)),"")</f>
        <v/>
      </c>
      <c r="K1685" s="127" t="str">
        <f>IFERROR(INDEX(GUTS!AJ1686:'GUTS'!BH1686,MATCH(5,GUTS!AK1686:'GUTS'!BI1686,0)),"")</f>
        <v/>
      </c>
      <c r="L1685" s="127" t="str">
        <f>IFERROR(INDEX(GUTS!AI1686:'GUTS'!BH1686,MATCH(6,GUTS!AK1686:'GUTS'!BI1686,0)),"")</f>
        <v/>
      </c>
      <c r="M1685" s="127" t="str">
        <f>IFERROR(INDEX(GUTS!AJ1686:'GUTS'!BH1686,MATCH(6,GUTS!AK1686:'GUTS'!BI1686,0)),"")</f>
        <v/>
      </c>
      <c r="N1685" s="127">
        <f>Audit!X451</f>
        <v>0</v>
      </c>
      <c r="O1685" s="127">
        <f>Audit!K451</f>
        <v>0</v>
      </c>
      <c r="P1685" s="127">
        <f>Audit!L451</f>
        <v>0</v>
      </c>
    </row>
    <row r="1686" spans="1:16" hidden="1">
      <c r="A1686" s="127">
        <f>Audit!A452</f>
        <v>0</v>
      </c>
      <c r="B1686" s="127" t="str">
        <f>IFERROR(INDEX(GUTS!AI1687:'GUTS'!BH1687,MATCH(1,GUTS!AK1687:'GUTS'!BI1687,0)),"")</f>
        <v/>
      </c>
      <c r="C1686" s="127" t="str">
        <f>IFERROR(INDEX(GUTS!AJ1687:'GUTS'!BH1687,MATCH(1,GUTS!AK1687:'GUTS'!BI1687,0)),"")</f>
        <v/>
      </c>
      <c r="D1686" s="127" t="str">
        <f>IFERROR(INDEX(GUTS!AI1687:'GUTS'!BH1687,MATCH(2,GUTS!AK1687:'GUTS'!BI1687,0)),"")</f>
        <v/>
      </c>
      <c r="E1686" s="127" t="str">
        <f>IFERROR(INDEX(GUTS!AJ1687:'GUTS'!BH1687,MATCH(2,GUTS!AK1687:'GUTS'!BI1687,0)),"")</f>
        <v/>
      </c>
      <c r="F1686" s="127" t="str">
        <f>IFERROR(INDEX(GUTS!AI1687:'GUTS'!BH1687,MATCH(3,GUTS!AK1687:'GUTS'!BI1687,0)),"")</f>
        <v/>
      </c>
      <c r="G1686" s="127" t="str">
        <f>IFERROR(INDEX(GUTS!AJ1687:'GUTS'!BH1687,MATCH(3,GUTS!AK1687:'GUTS'!BI1687,0)),"")</f>
        <v/>
      </c>
      <c r="H1686" s="127" t="str">
        <f>IFERROR(INDEX(GUTS!AI1687:'GUTS'!BH1687,MATCH(4,GUTS!AK1687:'GUTS'!BI1687,0)),"")</f>
        <v/>
      </c>
      <c r="I1686" s="127" t="str">
        <f>IFERROR(INDEX(GUTS!AJ1687:'GUTS'!BH1687,MATCH(4,GUTS!AK1687:'GUTS'!BI1687,0)),"")</f>
        <v/>
      </c>
      <c r="J1686" s="127" t="str">
        <f>IFERROR(INDEX(GUTS!AI1687:'GUTS'!BH1687,MATCH(5,GUTS!AK1687:'GUTS'!BI1687,0)),"")</f>
        <v/>
      </c>
      <c r="K1686" s="127" t="str">
        <f>IFERROR(INDEX(GUTS!AJ1687:'GUTS'!BH1687,MATCH(5,GUTS!AK1687:'GUTS'!BI1687,0)),"")</f>
        <v/>
      </c>
      <c r="L1686" s="127" t="str">
        <f>IFERROR(INDEX(GUTS!AI1687:'GUTS'!BH1687,MATCH(6,GUTS!AK1687:'GUTS'!BI1687,0)),"")</f>
        <v/>
      </c>
      <c r="M1686" s="127" t="str">
        <f>IFERROR(INDEX(GUTS!AJ1687:'GUTS'!BH1687,MATCH(6,GUTS!AK1687:'GUTS'!BI1687,0)),"")</f>
        <v/>
      </c>
      <c r="N1686" s="127">
        <f>Audit!X452</f>
        <v>0</v>
      </c>
      <c r="O1686" s="127">
        <f>Audit!K452</f>
        <v>0</v>
      </c>
      <c r="P1686" s="127">
        <f>Audit!L452</f>
        <v>0</v>
      </c>
    </row>
    <row r="1687" spans="1:16" hidden="1">
      <c r="A1687" s="127">
        <f>Audit!A453</f>
        <v>0</v>
      </c>
      <c r="B1687" s="127" t="str">
        <f>IFERROR(INDEX(GUTS!AI1688:'GUTS'!BH1688,MATCH(1,GUTS!AK1688:'GUTS'!BI1688,0)),"")</f>
        <v/>
      </c>
      <c r="C1687" s="127" t="str">
        <f>IFERROR(INDEX(GUTS!AJ1688:'GUTS'!BH1688,MATCH(1,GUTS!AK1688:'GUTS'!BI1688,0)),"")</f>
        <v/>
      </c>
      <c r="D1687" s="127" t="str">
        <f>IFERROR(INDEX(GUTS!AI1688:'GUTS'!BH1688,MATCH(2,GUTS!AK1688:'GUTS'!BI1688,0)),"")</f>
        <v/>
      </c>
      <c r="E1687" s="127" t="str">
        <f>IFERROR(INDEX(GUTS!AJ1688:'GUTS'!BH1688,MATCH(2,GUTS!AK1688:'GUTS'!BI1688,0)),"")</f>
        <v/>
      </c>
      <c r="F1687" s="127" t="str">
        <f>IFERROR(INDEX(GUTS!AI1688:'GUTS'!BH1688,MATCH(3,GUTS!AK1688:'GUTS'!BI1688,0)),"")</f>
        <v/>
      </c>
      <c r="G1687" s="127" t="str">
        <f>IFERROR(INDEX(GUTS!AJ1688:'GUTS'!BH1688,MATCH(3,GUTS!AK1688:'GUTS'!BI1688,0)),"")</f>
        <v/>
      </c>
      <c r="H1687" s="127" t="str">
        <f>IFERROR(INDEX(GUTS!AI1688:'GUTS'!BH1688,MATCH(4,GUTS!AK1688:'GUTS'!BI1688,0)),"")</f>
        <v/>
      </c>
      <c r="I1687" s="127" t="str">
        <f>IFERROR(INDEX(GUTS!AJ1688:'GUTS'!BH1688,MATCH(4,GUTS!AK1688:'GUTS'!BI1688,0)),"")</f>
        <v/>
      </c>
      <c r="J1687" s="127" t="str">
        <f>IFERROR(INDEX(GUTS!AI1688:'GUTS'!BH1688,MATCH(5,GUTS!AK1688:'GUTS'!BI1688,0)),"")</f>
        <v/>
      </c>
      <c r="K1687" s="127" t="str">
        <f>IFERROR(INDEX(GUTS!AJ1688:'GUTS'!BH1688,MATCH(5,GUTS!AK1688:'GUTS'!BI1688,0)),"")</f>
        <v/>
      </c>
      <c r="L1687" s="127" t="str">
        <f>IFERROR(INDEX(GUTS!AI1688:'GUTS'!BH1688,MATCH(6,GUTS!AK1688:'GUTS'!BI1688,0)),"")</f>
        <v/>
      </c>
      <c r="M1687" s="127" t="str">
        <f>IFERROR(INDEX(GUTS!AJ1688:'GUTS'!BH1688,MATCH(6,GUTS!AK1688:'GUTS'!BI1688,0)),"")</f>
        <v/>
      </c>
      <c r="N1687" s="127">
        <f>Audit!X453</f>
        <v>0</v>
      </c>
      <c r="O1687" s="127">
        <f>Audit!K453</f>
        <v>0</v>
      </c>
      <c r="P1687" s="127">
        <f>Audit!L453</f>
        <v>0</v>
      </c>
    </row>
    <row r="1688" spans="1:16" hidden="1">
      <c r="A1688" s="127">
        <f>Audit!A454</f>
        <v>0</v>
      </c>
      <c r="B1688" s="127" t="str">
        <f>IFERROR(INDEX(GUTS!AI1689:'GUTS'!BH1689,MATCH(1,GUTS!AK1689:'GUTS'!BI1689,0)),"")</f>
        <v/>
      </c>
      <c r="C1688" s="127" t="str">
        <f>IFERROR(INDEX(GUTS!AJ1689:'GUTS'!BH1689,MATCH(1,GUTS!AK1689:'GUTS'!BI1689,0)),"")</f>
        <v/>
      </c>
      <c r="D1688" s="127" t="str">
        <f>IFERROR(INDEX(GUTS!AI1689:'GUTS'!BH1689,MATCH(2,GUTS!AK1689:'GUTS'!BI1689,0)),"")</f>
        <v/>
      </c>
      <c r="E1688" s="127" t="str">
        <f>IFERROR(INDEX(GUTS!AJ1689:'GUTS'!BH1689,MATCH(2,GUTS!AK1689:'GUTS'!BI1689,0)),"")</f>
        <v/>
      </c>
      <c r="F1688" s="127" t="str">
        <f>IFERROR(INDEX(GUTS!AI1689:'GUTS'!BH1689,MATCH(3,GUTS!AK1689:'GUTS'!BI1689,0)),"")</f>
        <v/>
      </c>
      <c r="G1688" s="127" t="str">
        <f>IFERROR(INDEX(GUTS!AJ1689:'GUTS'!BH1689,MATCH(3,GUTS!AK1689:'GUTS'!BI1689,0)),"")</f>
        <v/>
      </c>
      <c r="H1688" s="127" t="str">
        <f>IFERROR(INDEX(GUTS!AI1689:'GUTS'!BH1689,MATCH(4,GUTS!AK1689:'GUTS'!BI1689,0)),"")</f>
        <v/>
      </c>
      <c r="I1688" s="127" t="str">
        <f>IFERROR(INDEX(GUTS!AJ1689:'GUTS'!BH1689,MATCH(4,GUTS!AK1689:'GUTS'!BI1689,0)),"")</f>
        <v/>
      </c>
      <c r="J1688" s="127" t="str">
        <f>IFERROR(INDEX(GUTS!AI1689:'GUTS'!BH1689,MATCH(5,GUTS!AK1689:'GUTS'!BI1689,0)),"")</f>
        <v/>
      </c>
      <c r="K1688" s="127" t="str">
        <f>IFERROR(INDEX(GUTS!AJ1689:'GUTS'!BH1689,MATCH(5,GUTS!AK1689:'GUTS'!BI1689,0)),"")</f>
        <v/>
      </c>
      <c r="L1688" s="127" t="str">
        <f>IFERROR(INDEX(GUTS!AI1689:'GUTS'!BH1689,MATCH(6,GUTS!AK1689:'GUTS'!BI1689,0)),"")</f>
        <v/>
      </c>
      <c r="M1688" s="127" t="str">
        <f>IFERROR(INDEX(GUTS!AJ1689:'GUTS'!BH1689,MATCH(6,GUTS!AK1689:'GUTS'!BI1689,0)),"")</f>
        <v/>
      </c>
      <c r="N1688" s="127">
        <f>Audit!X454</f>
        <v>0</v>
      </c>
      <c r="O1688" s="127">
        <f>Audit!K454</f>
        <v>0</v>
      </c>
      <c r="P1688" s="127">
        <f>Audit!L454</f>
        <v>0</v>
      </c>
    </row>
    <row r="1689" spans="1:16" hidden="1">
      <c r="A1689" s="127">
        <f>Audit!A455</f>
        <v>0</v>
      </c>
      <c r="B1689" s="127" t="str">
        <f>IFERROR(INDEX(GUTS!AI1690:'GUTS'!BH1690,MATCH(1,GUTS!AK1690:'GUTS'!BI1690,0)),"")</f>
        <v/>
      </c>
      <c r="C1689" s="127" t="str">
        <f>IFERROR(INDEX(GUTS!AJ1690:'GUTS'!BH1690,MATCH(1,GUTS!AK1690:'GUTS'!BI1690,0)),"")</f>
        <v/>
      </c>
      <c r="D1689" s="127" t="str">
        <f>IFERROR(INDEX(GUTS!AI1690:'GUTS'!BH1690,MATCH(2,GUTS!AK1690:'GUTS'!BI1690,0)),"")</f>
        <v/>
      </c>
      <c r="E1689" s="127" t="str">
        <f>IFERROR(INDEX(GUTS!AJ1690:'GUTS'!BH1690,MATCH(2,GUTS!AK1690:'GUTS'!BI1690,0)),"")</f>
        <v/>
      </c>
      <c r="F1689" s="127" t="str">
        <f>IFERROR(INDEX(GUTS!AI1690:'GUTS'!BH1690,MATCH(3,GUTS!AK1690:'GUTS'!BI1690,0)),"")</f>
        <v/>
      </c>
      <c r="G1689" s="127" t="str">
        <f>IFERROR(INDEX(GUTS!AJ1690:'GUTS'!BH1690,MATCH(3,GUTS!AK1690:'GUTS'!BI1690,0)),"")</f>
        <v/>
      </c>
      <c r="H1689" s="127" t="str">
        <f>IFERROR(INDEX(GUTS!AI1690:'GUTS'!BH1690,MATCH(4,GUTS!AK1690:'GUTS'!BI1690,0)),"")</f>
        <v/>
      </c>
      <c r="I1689" s="127" t="str">
        <f>IFERROR(INDEX(GUTS!AJ1690:'GUTS'!BH1690,MATCH(4,GUTS!AK1690:'GUTS'!BI1690,0)),"")</f>
        <v/>
      </c>
      <c r="J1689" s="127" t="str">
        <f>IFERROR(INDEX(GUTS!AI1690:'GUTS'!BH1690,MATCH(5,GUTS!AK1690:'GUTS'!BI1690,0)),"")</f>
        <v/>
      </c>
      <c r="K1689" s="127" t="str">
        <f>IFERROR(INDEX(GUTS!AJ1690:'GUTS'!BH1690,MATCH(5,GUTS!AK1690:'GUTS'!BI1690,0)),"")</f>
        <v/>
      </c>
      <c r="L1689" s="127" t="str">
        <f>IFERROR(INDEX(GUTS!AI1690:'GUTS'!BH1690,MATCH(6,GUTS!AK1690:'GUTS'!BI1690,0)),"")</f>
        <v/>
      </c>
      <c r="M1689" s="127" t="str">
        <f>IFERROR(INDEX(GUTS!AJ1690:'GUTS'!BH1690,MATCH(6,GUTS!AK1690:'GUTS'!BI1690,0)),"")</f>
        <v/>
      </c>
      <c r="N1689" s="127">
        <f>Audit!X455</f>
        <v>0</v>
      </c>
      <c r="O1689" s="127">
        <f>Audit!K455</f>
        <v>0</v>
      </c>
      <c r="P1689" s="127">
        <f>Audit!L455</f>
        <v>0</v>
      </c>
    </row>
    <row r="1690" spans="1:16" hidden="1">
      <c r="A1690" s="127">
        <f>Audit!A456</f>
        <v>0</v>
      </c>
      <c r="B1690" s="127" t="str">
        <f>IFERROR(INDEX(GUTS!AI1691:'GUTS'!BH1691,MATCH(1,GUTS!AK1691:'GUTS'!BI1691,0)),"")</f>
        <v/>
      </c>
      <c r="C1690" s="127" t="str">
        <f>IFERROR(INDEX(GUTS!AJ1691:'GUTS'!BH1691,MATCH(1,GUTS!AK1691:'GUTS'!BI1691,0)),"")</f>
        <v/>
      </c>
      <c r="D1690" s="127" t="str">
        <f>IFERROR(INDEX(GUTS!AI1691:'GUTS'!BH1691,MATCH(2,GUTS!AK1691:'GUTS'!BI1691,0)),"")</f>
        <v/>
      </c>
      <c r="E1690" s="127" t="str">
        <f>IFERROR(INDEX(GUTS!AJ1691:'GUTS'!BH1691,MATCH(2,GUTS!AK1691:'GUTS'!BI1691,0)),"")</f>
        <v/>
      </c>
      <c r="F1690" s="127" t="str">
        <f>IFERROR(INDEX(GUTS!AI1691:'GUTS'!BH1691,MATCH(3,GUTS!AK1691:'GUTS'!BI1691,0)),"")</f>
        <v/>
      </c>
      <c r="G1690" s="127" t="str">
        <f>IFERROR(INDEX(GUTS!AJ1691:'GUTS'!BH1691,MATCH(3,GUTS!AK1691:'GUTS'!BI1691,0)),"")</f>
        <v/>
      </c>
      <c r="H1690" s="127" t="str">
        <f>IFERROR(INDEX(GUTS!AI1691:'GUTS'!BH1691,MATCH(4,GUTS!AK1691:'GUTS'!BI1691,0)),"")</f>
        <v/>
      </c>
      <c r="I1690" s="127" t="str">
        <f>IFERROR(INDEX(GUTS!AJ1691:'GUTS'!BH1691,MATCH(4,GUTS!AK1691:'GUTS'!BI1691,0)),"")</f>
        <v/>
      </c>
      <c r="J1690" s="127" t="str">
        <f>IFERROR(INDEX(GUTS!AI1691:'GUTS'!BH1691,MATCH(5,GUTS!AK1691:'GUTS'!BI1691,0)),"")</f>
        <v/>
      </c>
      <c r="K1690" s="127" t="str">
        <f>IFERROR(INDEX(GUTS!AJ1691:'GUTS'!BH1691,MATCH(5,GUTS!AK1691:'GUTS'!BI1691,0)),"")</f>
        <v/>
      </c>
      <c r="L1690" s="127" t="str">
        <f>IFERROR(INDEX(GUTS!AI1691:'GUTS'!BH1691,MATCH(6,GUTS!AK1691:'GUTS'!BI1691,0)),"")</f>
        <v/>
      </c>
      <c r="M1690" s="127" t="str">
        <f>IFERROR(INDEX(GUTS!AJ1691:'GUTS'!BH1691,MATCH(6,GUTS!AK1691:'GUTS'!BI1691,0)),"")</f>
        <v/>
      </c>
      <c r="N1690" s="127">
        <f>Audit!X456</f>
        <v>0</v>
      </c>
      <c r="O1690" s="127">
        <f>Audit!K456</f>
        <v>0</v>
      </c>
      <c r="P1690" s="127">
        <f>Audit!L456</f>
        <v>0</v>
      </c>
    </row>
    <row r="1691" spans="1:16" hidden="1">
      <c r="A1691" s="127">
        <f>Audit!A457</f>
        <v>0</v>
      </c>
      <c r="B1691" s="127" t="str">
        <f>IFERROR(INDEX(GUTS!AI1692:'GUTS'!BH1692,MATCH(1,GUTS!AK1692:'GUTS'!BI1692,0)),"")</f>
        <v/>
      </c>
      <c r="C1691" s="127" t="str">
        <f>IFERROR(INDEX(GUTS!AJ1692:'GUTS'!BH1692,MATCH(1,GUTS!AK1692:'GUTS'!BI1692,0)),"")</f>
        <v/>
      </c>
      <c r="D1691" s="127" t="str">
        <f>IFERROR(INDEX(GUTS!AI1692:'GUTS'!BH1692,MATCH(2,GUTS!AK1692:'GUTS'!BI1692,0)),"")</f>
        <v/>
      </c>
      <c r="E1691" s="127" t="str">
        <f>IFERROR(INDEX(GUTS!AJ1692:'GUTS'!BH1692,MATCH(2,GUTS!AK1692:'GUTS'!BI1692,0)),"")</f>
        <v/>
      </c>
      <c r="F1691" s="127" t="str">
        <f>IFERROR(INDEX(GUTS!AI1692:'GUTS'!BH1692,MATCH(3,GUTS!AK1692:'GUTS'!BI1692,0)),"")</f>
        <v/>
      </c>
      <c r="G1691" s="127" t="str">
        <f>IFERROR(INDEX(GUTS!AJ1692:'GUTS'!BH1692,MATCH(3,GUTS!AK1692:'GUTS'!BI1692,0)),"")</f>
        <v/>
      </c>
      <c r="H1691" s="127" t="str">
        <f>IFERROR(INDEX(GUTS!AI1692:'GUTS'!BH1692,MATCH(4,GUTS!AK1692:'GUTS'!BI1692,0)),"")</f>
        <v/>
      </c>
      <c r="I1691" s="127" t="str">
        <f>IFERROR(INDEX(GUTS!AJ1692:'GUTS'!BH1692,MATCH(4,GUTS!AK1692:'GUTS'!BI1692,0)),"")</f>
        <v/>
      </c>
      <c r="J1691" s="127" t="str">
        <f>IFERROR(INDEX(GUTS!AI1692:'GUTS'!BH1692,MATCH(5,GUTS!AK1692:'GUTS'!BI1692,0)),"")</f>
        <v/>
      </c>
      <c r="K1691" s="127" t="str">
        <f>IFERROR(INDEX(GUTS!AJ1692:'GUTS'!BH1692,MATCH(5,GUTS!AK1692:'GUTS'!BI1692,0)),"")</f>
        <v/>
      </c>
      <c r="L1691" s="127" t="str">
        <f>IFERROR(INDEX(GUTS!AI1692:'GUTS'!BH1692,MATCH(6,GUTS!AK1692:'GUTS'!BI1692,0)),"")</f>
        <v/>
      </c>
      <c r="M1691" s="127" t="str">
        <f>IFERROR(INDEX(GUTS!AJ1692:'GUTS'!BH1692,MATCH(6,GUTS!AK1692:'GUTS'!BI1692,0)),"")</f>
        <v/>
      </c>
      <c r="N1691" s="127">
        <f>Audit!X457</f>
        <v>0</v>
      </c>
      <c r="O1691" s="127">
        <f>Audit!K457</f>
        <v>0</v>
      </c>
      <c r="P1691" s="127">
        <f>Audit!L457</f>
        <v>0</v>
      </c>
    </row>
    <row r="1692" spans="1:16" hidden="1">
      <c r="A1692" s="127">
        <f>Audit!A458</f>
        <v>0</v>
      </c>
      <c r="B1692" s="127" t="str">
        <f>IFERROR(INDEX(GUTS!AI1693:'GUTS'!BH1693,MATCH(1,GUTS!AK1693:'GUTS'!BI1693,0)),"")</f>
        <v/>
      </c>
      <c r="C1692" s="127" t="str">
        <f>IFERROR(INDEX(GUTS!AJ1693:'GUTS'!BH1693,MATCH(1,GUTS!AK1693:'GUTS'!BI1693,0)),"")</f>
        <v/>
      </c>
      <c r="D1692" s="127" t="str">
        <f>IFERROR(INDEX(GUTS!AI1693:'GUTS'!BH1693,MATCH(2,GUTS!AK1693:'GUTS'!BI1693,0)),"")</f>
        <v/>
      </c>
      <c r="E1692" s="127" t="str">
        <f>IFERROR(INDEX(GUTS!AJ1693:'GUTS'!BH1693,MATCH(2,GUTS!AK1693:'GUTS'!BI1693,0)),"")</f>
        <v/>
      </c>
      <c r="F1692" s="127" t="str">
        <f>IFERROR(INDEX(GUTS!AI1693:'GUTS'!BH1693,MATCH(3,GUTS!AK1693:'GUTS'!BI1693,0)),"")</f>
        <v/>
      </c>
      <c r="G1692" s="127" t="str">
        <f>IFERROR(INDEX(GUTS!AJ1693:'GUTS'!BH1693,MATCH(3,GUTS!AK1693:'GUTS'!BI1693,0)),"")</f>
        <v/>
      </c>
      <c r="H1692" s="127" t="str">
        <f>IFERROR(INDEX(GUTS!AI1693:'GUTS'!BH1693,MATCH(4,GUTS!AK1693:'GUTS'!BI1693,0)),"")</f>
        <v/>
      </c>
      <c r="I1692" s="127" t="str">
        <f>IFERROR(INDEX(GUTS!AJ1693:'GUTS'!BH1693,MATCH(4,GUTS!AK1693:'GUTS'!BI1693,0)),"")</f>
        <v/>
      </c>
      <c r="J1692" s="127" t="str">
        <f>IFERROR(INDEX(GUTS!AI1693:'GUTS'!BH1693,MATCH(5,GUTS!AK1693:'GUTS'!BI1693,0)),"")</f>
        <v/>
      </c>
      <c r="K1692" s="127" t="str">
        <f>IFERROR(INDEX(GUTS!AJ1693:'GUTS'!BH1693,MATCH(5,GUTS!AK1693:'GUTS'!BI1693,0)),"")</f>
        <v/>
      </c>
      <c r="L1692" s="127" t="str">
        <f>IFERROR(INDEX(GUTS!AI1693:'GUTS'!BH1693,MATCH(6,GUTS!AK1693:'GUTS'!BI1693,0)),"")</f>
        <v/>
      </c>
      <c r="M1692" s="127" t="str">
        <f>IFERROR(INDEX(GUTS!AJ1693:'GUTS'!BH1693,MATCH(6,GUTS!AK1693:'GUTS'!BI1693,0)),"")</f>
        <v/>
      </c>
      <c r="N1692" s="127">
        <f>Audit!X458</f>
        <v>0</v>
      </c>
      <c r="O1692" s="127">
        <f>Audit!K458</f>
        <v>0</v>
      </c>
      <c r="P1692" s="127">
        <f>Audit!L458</f>
        <v>0</v>
      </c>
    </row>
    <row r="1693" spans="1:16" hidden="1">
      <c r="A1693" s="127">
        <f>Audit!A459</f>
        <v>0</v>
      </c>
      <c r="B1693" s="127" t="str">
        <f>IFERROR(INDEX(GUTS!AI1694:'GUTS'!BH1694,MATCH(1,GUTS!AK1694:'GUTS'!BI1694,0)),"")</f>
        <v/>
      </c>
      <c r="C1693" s="127" t="str">
        <f>IFERROR(INDEX(GUTS!AJ1694:'GUTS'!BH1694,MATCH(1,GUTS!AK1694:'GUTS'!BI1694,0)),"")</f>
        <v/>
      </c>
      <c r="D1693" s="127" t="str">
        <f>IFERROR(INDEX(GUTS!AI1694:'GUTS'!BH1694,MATCH(2,GUTS!AK1694:'GUTS'!BI1694,0)),"")</f>
        <v/>
      </c>
      <c r="E1693" s="127" t="str">
        <f>IFERROR(INDEX(GUTS!AJ1694:'GUTS'!BH1694,MATCH(2,GUTS!AK1694:'GUTS'!BI1694,0)),"")</f>
        <v/>
      </c>
      <c r="F1693" s="127" t="str">
        <f>IFERROR(INDEX(GUTS!AI1694:'GUTS'!BH1694,MATCH(3,GUTS!AK1694:'GUTS'!BI1694,0)),"")</f>
        <v/>
      </c>
      <c r="G1693" s="127" t="str">
        <f>IFERROR(INDEX(GUTS!AJ1694:'GUTS'!BH1694,MATCH(3,GUTS!AK1694:'GUTS'!BI1694,0)),"")</f>
        <v/>
      </c>
      <c r="H1693" s="127" t="str">
        <f>IFERROR(INDEX(GUTS!AI1694:'GUTS'!BH1694,MATCH(4,GUTS!AK1694:'GUTS'!BI1694,0)),"")</f>
        <v/>
      </c>
      <c r="I1693" s="127" t="str">
        <f>IFERROR(INDEX(GUTS!AJ1694:'GUTS'!BH1694,MATCH(4,GUTS!AK1694:'GUTS'!BI1694,0)),"")</f>
        <v/>
      </c>
      <c r="J1693" s="127" t="str">
        <f>IFERROR(INDEX(GUTS!AI1694:'GUTS'!BH1694,MATCH(5,GUTS!AK1694:'GUTS'!BI1694,0)),"")</f>
        <v/>
      </c>
      <c r="K1693" s="127" t="str">
        <f>IFERROR(INDEX(GUTS!AJ1694:'GUTS'!BH1694,MATCH(5,GUTS!AK1694:'GUTS'!BI1694,0)),"")</f>
        <v/>
      </c>
      <c r="L1693" s="127" t="str">
        <f>IFERROR(INDEX(GUTS!AI1694:'GUTS'!BH1694,MATCH(6,GUTS!AK1694:'GUTS'!BI1694,0)),"")</f>
        <v/>
      </c>
      <c r="M1693" s="127" t="str">
        <f>IFERROR(INDEX(GUTS!AJ1694:'GUTS'!BH1694,MATCH(6,GUTS!AK1694:'GUTS'!BI1694,0)),"")</f>
        <v/>
      </c>
      <c r="N1693" s="127">
        <f>Audit!X459</f>
        <v>0</v>
      </c>
      <c r="O1693" s="127">
        <f>Audit!K459</f>
        <v>0</v>
      </c>
      <c r="P1693" s="127">
        <f>Audit!L459</f>
        <v>0</v>
      </c>
    </row>
    <row r="1694" spans="1:16" hidden="1">
      <c r="A1694" s="127">
        <f>Audit!A460</f>
        <v>0</v>
      </c>
      <c r="B1694" s="127" t="str">
        <f>IFERROR(INDEX(GUTS!AI1695:'GUTS'!BH1695,MATCH(1,GUTS!AK1695:'GUTS'!BI1695,0)),"")</f>
        <v/>
      </c>
      <c r="C1694" s="127" t="str">
        <f>IFERROR(INDEX(GUTS!AJ1695:'GUTS'!BH1695,MATCH(1,GUTS!AK1695:'GUTS'!BI1695,0)),"")</f>
        <v/>
      </c>
      <c r="D1694" s="127" t="str">
        <f>IFERROR(INDEX(GUTS!AI1695:'GUTS'!BH1695,MATCH(2,GUTS!AK1695:'GUTS'!BI1695,0)),"")</f>
        <v/>
      </c>
      <c r="E1694" s="127" t="str">
        <f>IFERROR(INDEX(GUTS!AJ1695:'GUTS'!BH1695,MATCH(2,GUTS!AK1695:'GUTS'!BI1695,0)),"")</f>
        <v/>
      </c>
      <c r="F1694" s="127" t="str">
        <f>IFERROR(INDEX(GUTS!AI1695:'GUTS'!BH1695,MATCH(3,GUTS!AK1695:'GUTS'!BI1695,0)),"")</f>
        <v/>
      </c>
      <c r="G1694" s="127" t="str">
        <f>IFERROR(INDEX(GUTS!AJ1695:'GUTS'!BH1695,MATCH(3,GUTS!AK1695:'GUTS'!BI1695,0)),"")</f>
        <v/>
      </c>
      <c r="H1694" s="127" t="str">
        <f>IFERROR(INDEX(GUTS!AI1695:'GUTS'!BH1695,MATCH(4,GUTS!AK1695:'GUTS'!BI1695,0)),"")</f>
        <v/>
      </c>
      <c r="I1694" s="127" t="str">
        <f>IFERROR(INDEX(GUTS!AJ1695:'GUTS'!BH1695,MATCH(4,GUTS!AK1695:'GUTS'!BI1695,0)),"")</f>
        <v/>
      </c>
      <c r="J1694" s="127" t="str">
        <f>IFERROR(INDEX(GUTS!AI1695:'GUTS'!BH1695,MATCH(5,GUTS!AK1695:'GUTS'!BI1695,0)),"")</f>
        <v/>
      </c>
      <c r="K1694" s="127" t="str">
        <f>IFERROR(INDEX(GUTS!AJ1695:'GUTS'!BH1695,MATCH(5,GUTS!AK1695:'GUTS'!BI1695,0)),"")</f>
        <v/>
      </c>
      <c r="L1694" s="127" t="str">
        <f>IFERROR(INDEX(GUTS!AI1695:'GUTS'!BH1695,MATCH(6,GUTS!AK1695:'GUTS'!BI1695,0)),"")</f>
        <v/>
      </c>
      <c r="M1694" s="127" t="str">
        <f>IFERROR(INDEX(GUTS!AJ1695:'GUTS'!BH1695,MATCH(6,GUTS!AK1695:'GUTS'!BI1695,0)),"")</f>
        <v/>
      </c>
      <c r="N1694" s="127">
        <f>Audit!X460</f>
        <v>0</v>
      </c>
      <c r="O1694" s="127">
        <f>Audit!K460</f>
        <v>0</v>
      </c>
      <c r="P1694" s="127">
        <f>Audit!L460</f>
        <v>0</v>
      </c>
    </row>
    <row r="1695" spans="1:16" hidden="1">
      <c r="A1695" s="127">
        <f>Audit!A461</f>
        <v>0</v>
      </c>
      <c r="B1695" s="127" t="str">
        <f>IFERROR(INDEX(GUTS!AI1696:'GUTS'!BH1696,MATCH(1,GUTS!AK1696:'GUTS'!BI1696,0)),"")</f>
        <v/>
      </c>
      <c r="C1695" s="127" t="str">
        <f>IFERROR(INDEX(GUTS!AJ1696:'GUTS'!BH1696,MATCH(1,GUTS!AK1696:'GUTS'!BI1696,0)),"")</f>
        <v/>
      </c>
      <c r="D1695" s="127" t="str">
        <f>IFERROR(INDEX(GUTS!AI1696:'GUTS'!BH1696,MATCH(2,GUTS!AK1696:'GUTS'!BI1696,0)),"")</f>
        <v/>
      </c>
      <c r="E1695" s="127" t="str">
        <f>IFERROR(INDEX(GUTS!AJ1696:'GUTS'!BH1696,MATCH(2,GUTS!AK1696:'GUTS'!BI1696,0)),"")</f>
        <v/>
      </c>
      <c r="F1695" s="127" t="str">
        <f>IFERROR(INDEX(GUTS!AI1696:'GUTS'!BH1696,MATCH(3,GUTS!AK1696:'GUTS'!BI1696,0)),"")</f>
        <v/>
      </c>
      <c r="G1695" s="127" t="str">
        <f>IFERROR(INDEX(GUTS!AJ1696:'GUTS'!BH1696,MATCH(3,GUTS!AK1696:'GUTS'!BI1696,0)),"")</f>
        <v/>
      </c>
      <c r="H1695" s="127" t="str">
        <f>IFERROR(INDEX(GUTS!AI1696:'GUTS'!BH1696,MATCH(4,GUTS!AK1696:'GUTS'!BI1696,0)),"")</f>
        <v/>
      </c>
      <c r="I1695" s="127" t="str">
        <f>IFERROR(INDEX(GUTS!AJ1696:'GUTS'!BH1696,MATCH(4,GUTS!AK1696:'GUTS'!BI1696,0)),"")</f>
        <v/>
      </c>
      <c r="J1695" s="127" t="str">
        <f>IFERROR(INDEX(GUTS!AI1696:'GUTS'!BH1696,MATCH(5,GUTS!AK1696:'GUTS'!BI1696,0)),"")</f>
        <v/>
      </c>
      <c r="K1695" s="127" t="str">
        <f>IFERROR(INDEX(GUTS!AJ1696:'GUTS'!BH1696,MATCH(5,GUTS!AK1696:'GUTS'!BI1696,0)),"")</f>
        <v/>
      </c>
      <c r="L1695" s="127" t="str">
        <f>IFERROR(INDEX(GUTS!AI1696:'GUTS'!BH1696,MATCH(6,GUTS!AK1696:'GUTS'!BI1696,0)),"")</f>
        <v/>
      </c>
      <c r="M1695" s="127" t="str">
        <f>IFERROR(INDEX(GUTS!AJ1696:'GUTS'!BH1696,MATCH(6,GUTS!AK1696:'GUTS'!BI1696,0)),"")</f>
        <v/>
      </c>
      <c r="N1695" s="127">
        <f>Audit!X461</f>
        <v>0</v>
      </c>
      <c r="O1695" s="127">
        <f>Audit!K461</f>
        <v>0</v>
      </c>
      <c r="P1695" s="127">
        <f>Audit!L461</f>
        <v>0</v>
      </c>
    </row>
    <row r="1696" spans="1:16" hidden="1">
      <c r="A1696" s="127">
        <f>Audit!A462</f>
        <v>0</v>
      </c>
      <c r="B1696" s="127" t="str">
        <f>IFERROR(INDEX(GUTS!AI1697:'GUTS'!BH1697,MATCH(1,GUTS!AK1697:'GUTS'!BI1697,0)),"")</f>
        <v/>
      </c>
      <c r="C1696" s="127" t="str">
        <f>IFERROR(INDEX(GUTS!AJ1697:'GUTS'!BH1697,MATCH(1,GUTS!AK1697:'GUTS'!BI1697,0)),"")</f>
        <v/>
      </c>
      <c r="D1696" s="127" t="str">
        <f>IFERROR(INDEX(GUTS!AI1697:'GUTS'!BH1697,MATCH(2,GUTS!AK1697:'GUTS'!BI1697,0)),"")</f>
        <v/>
      </c>
      <c r="E1696" s="127" t="str">
        <f>IFERROR(INDEX(GUTS!AJ1697:'GUTS'!BH1697,MATCH(2,GUTS!AK1697:'GUTS'!BI1697,0)),"")</f>
        <v/>
      </c>
      <c r="F1696" s="127" t="str">
        <f>IFERROR(INDEX(GUTS!AI1697:'GUTS'!BH1697,MATCH(3,GUTS!AK1697:'GUTS'!BI1697,0)),"")</f>
        <v/>
      </c>
      <c r="G1696" s="127" t="str">
        <f>IFERROR(INDEX(GUTS!AJ1697:'GUTS'!BH1697,MATCH(3,GUTS!AK1697:'GUTS'!BI1697,0)),"")</f>
        <v/>
      </c>
      <c r="H1696" s="127" t="str">
        <f>IFERROR(INDEX(GUTS!AI1697:'GUTS'!BH1697,MATCH(4,GUTS!AK1697:'GUTS'!BI1697,0)),"")</f>
        <v/>
      </c>
      <c r="I1696" s="127" t="str">
        <f>IFERROR(INDEX(GUTS!AJ1697:'GUTS'!BH1697,MATCH(4,GUTS!AK1697:'GUTS'!BI1697,0)),"")</f>
        <v/>
      </c>
      <c r="J1696" s="127" t="str">
        <f>IFERROR(INDEX(GUTS!AI1697:'GUTS'!BH1697,MATCH(5,GUTS!AK1697:'GUTS'!BI1697,0)),"")</f>
        <v/>
      </c>
      <c r="K1696" s="127" t="str">
        <f>IFERROR(INDEX(GUTS!AJ1697:'GUTS'!BH1697,MATCH(5,GUTS!AK1697:'GUTS'!BI1697,0)),"")</f>
        <v/>
      </c>
      <c r="L1696" s="127" t="str">
        <f>IFERROR(INDEX(GUTS!AI1697:'GUTS'!BH1697,MATCH(6,GUTS!AK1697:'GUTS'!BI1697,0)),"")</f>
        <v/>
      </c>
      <c r="M1696" s="127" t="str">
        <f>IFERROR(INDEX(GUTS!AJ1697:'GUTS'!BH1697,MATCH(6,GUTS!AK1697:'GUTS'!BI1697,0)),"")</f>
        <v/>
      </c>
      <c r="N1696" s="127">
        <f>Audit!X462</f>
        <v>0</v>
      </c>
      <c r="O1696" s="127">
        <f>Audit!K462</f>
        <v>0</v>
      </c>
      <c r="P1696" s="127">
        <f>Audit!L462</f>
        <v>0</v>
      </c>
    </row>
    <row r="1697" spans="1:16" hidden="1">
      <c r="A1697" s="127">
        <f>Audit!A463</f>
        <v>0</v>
      </c>
      <c r="B1697" s="127" t="str">
        <f>IFERROR(INDEX(GUTS!AI1698:'GUTS'!BH1698,MATCH(1,GUTS!AK1698:'GUTS'!BI1698,0)),"")</f>
        <v/>
      </c>
      <c r="C1697" s="127" t="str">
        <f>IFERROR(INDEX(GUTS!AJ1698:'GUTS'!BH1698,MATCH(1,GUTS!AK1698:'GUTS'!BI1698,0)),"")</f>
        <v/>
      </c>
      <c r="D1697" s="127" t="str">
        <f>IFERROR(INDEX(GUTS!AI1698:'GUTS'!BH1698,MATCH(2,GUTS!AK1698:'GUTS'!BI1698,0)),"")</f>
        <v/>
      </c>
      <c r="E1697" s="127" t="str">
        <f>IFERROR(INDEX(GUTS!AJ1698:'GUTS'!BH1698,MATCH(2,GUTS!AK1698:'GUTS'!BI1698,0)),"")</f>
        <v/>
      </c>
      <c r="F1697" s="127" t="str">
        <f>IFERROR(INDEX(GUTS!AI1698:'GUTS'!BH1698,MATCH(3,GUTS!AK1698:'GUTS'!BI1698,0)),"")</f>
        <v/>
      </c>
      <c r="G1697" s="127" t="str">
        <f>IFERROR(INDEX(GUTS!AJ1698:'GUTS'!BH1698,MATCH(3,GUTS!AK1698:'GUTS'!BI1698,0)),"")</f>
        <v/>
      </c>
      <c r="H1697" s="127" t="str">
        <f>IFERROR(INDEX(GUTS!AI1698:'GUTS'!BH1698,MATCH(4,GUTS!AK1698:'GUTS'!BI1698,0)),"")</f>
        <v/>
      </c>
      <c r="I1697" s="127" t="str">
        <f>IFERROR(INDEX(GUTS!AJ1698:'GUTS'!BH1698,MATCH(4,GUTS!AK1698:'GUTS'!BI1698,0)),"")</f>
        <v/>
      </c>
      <c r="J1697" s="127" t="str">
        <f>IFERROR(INDEX(GUTS!AI1698:'GUTS'!BH1698,MATCH(5,GUTS!AK1698:'GUTS'!BI1698,0)),"")</f>
        <v/>
      </c>
      <c r="K1697" s="127" t="str">
        <f>IFERROR(INDEX(GUTS!AJ1698:'GUTS'!BH1698,MATCH(5,GUTS!AK1698:'GUTS'!BI1698,0)),"")</f>
        <v/>
      </c>
      <c r="L1697" s="127" t="str">
        <f>IFERROR(INDEX(GUTS!AI1698:'GUTS'!BH1698,MATCH(6,GUTS!AK1698:'GUTS'!BI1698,0)),"")</f>
        <v/>
      </c>
      <c r="M1697" s="127" t="str">
        <f>IFERROR(INDEX(GUTS!AJ1698:'GUTS'!BH1698,MATCH(6,GUTS!AK1698:'GUTS'!BI1698,0)),"")</f>
        <v/>
      </c>
      <c r="N1697" s="127">
        <f>Audit!X463</f>
        <v>0</v>
      </c>
      <c r="O1697" s="127">
        <f>Audit!K463</f>
        <v>0</v>
      </c>
      <c r="P1697" s="127">
        <f>Audit!L463</f>
        <v>0</v>
      </c>
    </row>
    <row r="1698" spans="1:16" hidden="1">
      <c r="A1698" s="127">
        <f>Audit!A464</f>
        <v>0</v>
      </c>
      <c r="B1698" s="127" t="str">
        <f>IFERROR(INDEX(GUTS!AI1699:'GUTS'!BH1699,MATCH(1,GUTS!AK1699:'GUTS'!BI1699,0)),"")</f>
        <v/>
      </c>
      <c r="C1698" s="127" t="str">
        <f>IFERROR(INDEX(GUTS!AJ1699:'GUTS'!BH1699,MATCH(1,GUTS!AK1699:'GUTS'!BI1699,0)),"")</f>
        <v/>
      </c>
      <c r="D1698" s="127" t="str">
        <f>IFERROR(INDEX(GUTS!AI1699:'GUTS'!BH1699,MATCH(2,GUTS!AK1699:'GUTS'!BI1699,0)),"")</f>
        <v/>
      </c>
      <c r="E1698" s="127" t="str">
        <f>IFERROR(INDEX(GUTS!AJ1699:'GUTS'!BH1699,MATCH(2,GUTS!AK1699:'GUTS'!BI1699,0)),"")</f>
        <v/>
      </c>
      <c r="F1698" s="127" t="str">
        <f>IFERROR(INDEX(GUTS!AI1699:'GUTS'!BH1699,MATCH(3,GUTS!AK1699:'GUTS'!BI1699,0)),"")</f>
        <v/>
      </c>
      <c r="G1698" s="127" t="str">
        <f>IFERROR(INDEX(GUTS!AJ1699:'GUTS'!BH1699,MATCH(3,GUTS!AK1699:'GUTS'!BI1699,0)),"")</f>
        <v/>
      </c>
      <c r="H1698" s="127" t="str">
        <f>IFERROR(INDEX(GUTS!AI1699:'GUTS'!BH1699,MATCH(4,GUTS!AK1699:'GUTS'!BI1699,0)),"")</f>
        <v/>
      </c>
      <c r="I1698" s="127" t="str">
        <f>IFERROR(INDEX(GUTS!AJ1699:'GUTS'!BH1699,MATCH(4,GUTS!AK1699:'GUTS'!BI1699,0)),"")</f>
        <v/>
      </c>
      <c r="J1698" s="127" t="str">
        <f>IFERROR(INDEX(GUTS!AI1699:'GUTS'!BH1699,MATCH(5,GUTS!AK1699:'GUTS'!BI1699,0)),"")</f>
        <v/>
      </c>
      <c r="K1698" s="127" t="str">
        <f>IFERROR(INDEX(GUTS!AJ1699:'GUTS'!BH1699,MATCH(5,GUTS!AK1699:'GUTS'!BI1699,0)),"")</f>
        <v/>
      </c>
      <c r="L1698" s="127" t="str">
        <f>IFERROR(INDEX(GUTS!AI1699:'GUTS'!BH1699,MATCH(6,GUTS!AK1699:'GUTS'!BI1699,0)),"")</f>
        <v/>
      </c>
      <c r="M1698" s="127" t="str">
        <f>IFERROR(INDEX(GUTS!AJ1699:'GUTS'!BH1699,MATCH(6,GUTS!AK1699:'GUTS'!BI1699,0)),"")</f>
        <v/>
      </c>
      <c r="N1698" s="127">
        <f>Audit!X464</f>
        <v>0</v>
      </c>
      <c r="O1698" s="127">
        <f>Audit!K464</f>
        <v>0</v>
      </c>
      <c r="P1698" s="127">
        <f>Audit!L464</f>
        <v>0</v>
      </c>
    </row>
    <row r="1699" spans="1:16" hidden="1">
      <c r="A1699" s="127">
        <f>Audit!A465</f>
        <v>0</v>
      </c>
      <c r="B1699" s="127" t="str">
        <f>IFERROR(INDEX(GUTS!AI1700:'GUTS'!BH1700,MATCH(1,GUTS!AK1700:'GUTS'!BI1700,0)),"")</f>
        <v/>
      </c>
      <c r="C1699" s="127" t="str">
        <f>IFERROR(INDEX(GUTS!AJ1700:'GUTS'!BH1700,MATCH(1,GUTS!AK1700:'GUTS'!BI1700,0)),"")</f>
        <v/>
      </c>
      <c r="D1699" s="127" t="str">
        <f>IFERROR(INDEX(GUTS!AI1700:'GUTS'!BH1700,MATCH(2,GUTS!AK1700:'GUTS'!BI1700,0)),"")</f>
        <v/>
      </c>
      <c r="E1699" s="127" t="str">
        <f>IFERROR(INDEX(GUTS!AJ1700:'GUTS'!BH1700,MATCH(2,GUTS!AK1700:'GUTS'!BI1700,0)),"")</f>
        <v/>
      </c>
      <c r="F1699" s="127" t="str">
        <f>IFERROR(INDEX(GUTS!AI1700:'GUTS'!BH1700,MATCH(3,GUTS!AK1700:'GUTS'!BI1700,0)),"")</f>
        <v/>
      </c>
      <c r="G1699" s="127" t="str">
        <f>IFERROR(INDEX(GUTS!AJ1700:'GUTS'!BH1700,MATCH(3,GUTS!AK1700:'GUTS'!BI1700,0)),"")</f>
        <v/>
      </c>
      <c r="H1699" s="127" t="str">
        <f>IFERROR(INDEX(GUTS!AI1700:'GUTS'!BH1700,MATCH(4,GUTS!AK1700:'GUTS'!BI1700,0)),"")</f>
        <v/>
      </c>
      <c r="I1699" s="127" t="str">
        <f>IFERROR(INDEX(GUTS!AJ1700:'GUTS'!BH1700,MATCH(4,GUTS!AK1700:'GUTS'!BI1700,0)),"")</f>
        <v/>
      </c>
      <c r="J1699" s="127" t="str">
        <f>IFERROR(INDEX(GUTS!AI1700:'GUTS'!BH1700,MATCH(5,GUTS!AK1700:'GUTS'!BI1700,0)),"")</f>
        <v/>
      </c>
      <c r="K1699" s="127" t="str">
        <f>IFERROR(INDEX(GUTS!AJ1700:'GUTS'!BH1700,MATCH(5,GUTS!AK1700:'GUTS'!BI1700,0)),"")</f>
        <v/>
      </c>
      <c r="L1699" s="127" t="str">
        <f>IFERROR(INDEX(GUTS!AI1700:'GUTS'!BH1700,MATCH(6,GUTS!AK1700:'GUTS'!BI1700,0)),"")</f>
        <v/>
      </c>
      <c r="M1699" s="127" t="str">
        <f>IFERROR(INDEX(GUTS!AJ1700:'GUTS'!BH1700,MATCH(6,GUTS!AK1700:'GUTS'!BI1700,0)),"")</f>
        <v/>
      </c>
      <c r="N1699" s="127">
        <f>Audit!X465</f>
        <v>0</v>
      </c>
      <c r="O1699" s="127">
        <f>Audit!K465</f>
        <v>0</v>
      </c>
      <c r="P1699" s="127">
        <f>Audit!L465</f>
        <v>0</v>
      </c>
    </row>
    <row r="1700" spans="1:16" hidden="1">
      <c r="A1700" s="127">
        <f>Audit!A466</f>
        <v>0</v>
      </c>
      <c r="B1700" s="127" t="str">
        <f>IFERROR(INDEX(GUTS!AI1701:'GUTS'!BH1701,MATCH(1,GUTS!AK1701:'GUTS'!BI1701,0)),"")</f>
        <v/>
      </c>
      <c r="C1700" s="127" t="str">
        <f>IFERROR(INDEX(GUTS!AJ1701:'GUTS'!BH1701,MATCH(1,GUTS!AK1701:'GUTS'!BI1701,0)),"")</f>
        <v/>
      </c>
      <c r="D1700" s="127" t="str">
        <f>IFERROR(INDEX(GUTS!AI1701:'GUTS'!BH1701,MATCH(2,GUTS!AK1701:'GUTS'!BI1701,0)),"")</f>
        <v/>
      </c>
      <c r="E1700" s="127" t="str">
        <f>IFERROR(INDEX(GUTS!AJ1701:'GUTS'!BH1701,MATCH(2,GUTS!AK1701:'GUTS'!BI1701,0)),"")</f>
        <v/>
      </c>
      <c r="F1700" s="127" t="str">
        <f>IFERROR(INDEX(GUTS!AI1701:'GUTS'!BH1701,MATCH(3,GUTS!AK1701:'GUTS'!BI1701,0)),"")</f>
        <v/>
      </c>
      <c r="G1700" s="127" t="str">
        <f>IFERROR(INDEX(GUTS!AJ1701:'GUTS'!BH1701,MATCH(3,GUTS!AK1701:'GUTS'!BI1701,0)),"")</f>
        <v/>
      </c>
      <c r="H1700" s="127" t="str">
        <f>IFERROR(INDEX(GUTS!AI1701:'GUTS'!BH1701,MATCH(4,GUTS!AK1701:'GUTS'!BI1701,0)),"")</f>
        <v/>
      </c>
      <c r="I1700" s="127" t="str">
        <f>IFERROR(INDEX(GUTS!AJ1701:'GUTS'!BH1701,MATCH(4,GUTS!AK1701:'GUTS'!BI1701,0)),"")</f>
        <v/>
      </c>
      <c r="J1700" s="127" t="str">
        <f>IFERROR(INDEX(GUTS!AI1701:'GUTS'!BH1701,MATCH(5,GUTS!AK1701:'GUTS'!BI1701,0)),"")</f>
        <v/>
      </c>
      <c r="K1700" s="127" t="str">
        <f>IFERROR(INDEX(GUTS!AJ1701:'GUTS'!BH1701,MATCH(5,GUTS!AK1701:'GUTS'!BI1701,0)),"")</f>
        <v/>
      </c>
      <c r="L1700" s="127" t="str">
        <f>IFERROR(INDEX(GUTS!AI1701:'GUTS'!BH1701,MATCH(6,GUTS!AK1701:'GUTS'!BI1701,0)),"")</f>
        <v/>
      </c>
      <c r="M1700" s="127" t="str">
        <f>IFERROR(INDEX(GUTS!AJ1701:'GUTS'!BH1701,MATCH(6,GUTS!AK1701:'GUTS'!BI1701,0)),"")</f>
        <v/>
      </c>
      <c r="N1700" s="127">
        <f>Audit!X466</f>
        <v>0</v>
      </c>
      <c r="O1700" s="127">
        <f>Audit!K466</f>
        <v>0</v>
      </c>
      <c r="P1700" s="127">
        <f>Audit!L466</f>
        <v>0</v>
      </c>
    </row>
    <row r="1701" spans="1:16" hidden="1">
      <c r="A1701" s="127">
        <f>Audit!A467</f>
        <v>0</v>
      </c>
      <c r="B1701" s="127" t="str">
        <f>IFERROR(INDEX(GUTS!AI1702:'GUTS'!BH1702,MATCH(1,GUTS!AK1702:'GUTS'!BI1702,0)),"")</f>
        <v/>
      </c>
      <c r="C1701" s="127" t="str">
        <f>IFERROR(INDEX(GUTS!AJ1702:'GUTS'!BH1702,MATCH(1,GUTS!AK1702:'GUTS'!BI1702,0)),"")</f>
        <v/>
      </c>
      <c r="D1701" s="127" t="str">
        <f>IFERROR(INDEX(GUTS!AI1702:'GUTS'!BH1702,MATCH(2,GUTS!AK1702:'GUTS'!BI1702,0)),"")</f>
        <v/>
      </c>
      <c r="E1701" s="127" t="str">
        <f>IFERROR(INDEX(GUTS!AJ1702:'GUTS'!BH1702,MATCH(2,GUTS!AK1702:'GUTS'!BI1702,0)),"")</f>
        <v/>
      </c>
      <c r="F1701" s="127" t="str">
        <f>IFERROR(INDEX(GUTS!AI1702:'GUTS'!BH1702,MATCH(3,GUTS!AK1702:'GUTS'!BI1702,0)),"")</f>
        <v/>
      </c>
      <c r="G1701" s="127" t="str">
        <f>IFERROR(INDEX(GUTS!AJ1702:'GUTS'!BH1702,MATCH(3,GUTS!AK1702:'GUTS'!BI1702,0)),"")</f>
        <v/>
      </c>
      <c r="H1701" s="127" t="str">
        <f>IFERROR(INDEX(GUTS!AI1702:'GUTS'!BH1702,MATCH(4,GUTS!AK1702:'GUTS'!BI1702,0)),"")</f>
        <v/>
      </c>
      <c r="I1701" s="127" t="str">
        <f>IFERROR(INDEX(GUTS!AJ1702:'GUTS'!BH1702,MATCH(4,GUTS!AK1702:'GUTS'!BI1702,0)),"")</f>
        <v/>
      </c>
      <c r="J1701" s="127" t="str">
        <f>IFERROR(INDEX(GUTS!AI1702:'GUTS'!BH1702,MATCH(5,GUTS!AK1702:'GUTS'!BI1702,0)),"")</f>
        <v/>
      </c>
      <c r="K1701" s="127" t="str">
        <f>IFERROR(INDEX(GUTS!AJ1702:'GUTS'!BH1702,MATCH(5,GUTS!AK1702:'GUTS'!BI1702,0)),"")</f>
        <v/>
      </c>
      <c r="L1701" s="127" t="str">
        <f>IFERROR(INDEX(GUTS!AI1702:'GUTS'!BH1702,MATCH(6,GUTS!AK1702:'GUTS'!BI1702,0)),"")</f>
        <v/>
      </c>
      <c r="M1701" s="127" t="str">
        <f>IFERROR(INDEX(GUTS!AJ1702:'GUTS'!BH1702,MATCH(6,GUTS!AK1702:'GUTS'!BI1702,0)),"")</f>
        <v/>
      </c>
      <c r="N1701" s="127">
        <f>Audit!X467</f>
        <v>0</v>
      </c>
      <c r="O1701" s="127">
        <f>Audit!K467</f>
        <v>0</v>
      </c>
      <c r="P1701" s="127">
        <f>Audit!L467</f>
        <v>0</v>
      </c>
    </row>
    <row r="1702" spans="1:16" hidden="1">
      <c r="A1702" s="127">
        <f>Audit!A468</f>
        <v>0</v>
      </c>
      <c r="B1702" s="127" t="str">
        <f>IFERROR(INDEX(GUTS!AI1703:'GUTS'!BH1703,MATCH(1,GUTS!AK1703:'GUTS'!BI1703,0)),"")</f>
        <v/>
      </c>
      <c r="C1702" s="127" t="str">
        <f>IFERROR(INDEX(GUTS!AJ1703:'GUTS'!BH1703,MATCH(1,GUTS!AK1703:'GUTS'!BI1703,0)),"")</f>
        <v/>
      </c>
      <c r="D1702" s="127" t="str">
        <f>IFERROR(INDEX(GUTS!AI1703:'GUTS'!BH1703,MATCH(2,GUTS!AK1703:'GUTS'!BI1703,0)),"")</f>
        <v/>
      </c>
      <c r="E1702" s="127" t="str">
        <f>IFERROR(INDEX(GUTS!AJ1703:'GUTS'!BH1703,MATCH(2,GUTS!AK1703:'GUTS'!BI1703,0)),"")</f>
        <v/>
      </c>
      <c r="F1702" s="127" t="str">
        <f>IFERROR(INDEX(GUTS!AI1703:'GUTS'!BH1703,MATCH(3,GUTS!AK1703:'GUTS'!BI1703,0)),"")</f>
        <v/>
      </c>
      <c r="G1702" s="127" t="str">
        <f>IFERROR(INDEX(GUTS!AJ1703:'GUTS'!BH1703,MATCH(3,GUTS!AK1703:'GUTS'!BI1703,0)),"")</f>
        <v/>
      </c>
      <c r="H1702" s="127" t="str">
        <f>IFERROR(INDEX(GUTS!AI1703:'GUTS'!BH1703,MATCH(4,GUTS!AK1703:'GUTS'!BI1703,0)),"")</f>
        <v/>
      </c>
      <c r="I1702" s="127" t="str">
        <f>IFERROR(INDEX(GUTS!AJ1703:'GUTS'!BH1703,MATCH(4,GUTS!AK1703:'GUTS'!BI1703,0)),"")</f>
        <v/>
      </c>
      <c r="J1702" s="127" t="str">
        <f>IFERROR(INDEX(GUTS!AI1703:'GUTS'!BH1703,MATCH(5,GUTS!AK1703:'GUTS'!BI1703,0)),"")</f>
        <v/>
      </c>
      <c r="K1702" s="127" t="str">
        <f>IFERROR(INDEX(GUTS!AJ1703:'GUTS'!BH1703,MATCH(5,GUTS!AK1703:'GUTS'!BI1703,0)),"")</f>
        <v/>
      </c>
      <c r="L1702" s="127" t="str">
        <f>IFERROR(INDEX(GUTS!AI1703:'GUTS'!BH1703,MATCH(6,GUTS!AK1703:'GUTS'!BI1703,0)),"")</f>
        <v/>
      </c>
      <c r="M1702" s="127" t="str">
        <f>IFERROR(INDEX(GUTS!AJ1703:'GUTS'!BH1703,MATCH(6,GUTS!AK1703:'GUTS'!BI1703,0)),"")</f>
        <v/>
      </c>
      <c r="N1702" s="127">
        <f>Audit!X468</f>
        <v>0</v>
      </c>
      <c r="O1702" s="127">
        <f>Audit!K468</f>
        <v>0</v>
      </c>
      <c r="P1702" s="127">
        <f>Audit!L468</f>
        <v>0</v>
      </c>
    </row>
    <row r="1703" spans="1:16" hidden="1">
      <c r="A1703" s="127">
        <f>Audit!A469</f>
        <v>0</v>
      </c>
      <c r="B1703" s="127" t="str">
        <f>IFERROR(INDEX(GUTS!AI1704:'GUTS'!BH1704,MATCH(1,GUTS!AK1704:'GUTS'!BI1704,0)),"")</f>
        <v/>
      </c>
      <c r="C1703" s="127" t="str">
        <f>IFERROR(INDEX(GUTS!AJ1704:'GUTS'!BH1704,MATCH(1,GUTS!AK1704:'GUTS'!BI1704,0)),"")</f>
        <v/>
      </c>
      <c r="D1703" s="127" t="str">
        <f>IFERROR(INDEX(GUTS!AI1704:'GUTS'!BH1704,MATCH(2,GUTS!AK1704:'GUTS'!BI1704,0)),"")</f>
        <v/>
      </c>
      <c r="E1703" s="127" t="str">
        <f>IFERROR(INDEX(GUTS!AJ1704:'GUTS'!BH1704,MATCH(2,GUTS!AK1704:'GUTS'!BI1704,0)),"")</f>
        <v/>
      </c>
      <c r="F1703" s="127" t="str">
        <f>IFERROR(INDEX(GUTS!AI1704:'GUTS'!BH1704,MATCH(3,GUTS!AK1704:'GUTS'!BI1704,0)),"")</f>
        <v/>
      </c>
      <c r="G1703" s="127" t="str">
        <f>IFERROR(INDEX(GUTS!AJ1704:'GUTS'!BH1704,MATCH(3,GUTS!AK1704:'GUTS'!BI1704,0)),"")</f>
        <v/>
      </c>
      <c r="H1703" s="127" t="str">
        <f>IFERROR(INDEX(GUTS!AI1704:'GUTS'!BH1704,MATCH(4,GUTS!AK1704:'GUTS'!BI1704,0)),"")</f>
        <v/>
      </c>
      <c r="I1703" s="127" t="str">
        <f>IFERROR(INDEX(GUTS!AJ1704:'GUTS'!BH1704,MATCH(4,GUTS!AK1704:'GUTS'!BI1704,0)),"")</f>
        <v/>
      </c>
      <c r="J1703" s="127" t="str">
        <f>IFERROR(INDEX(GUTS!AI1704:'GUTS'!BH1704,MATCH(5,GUTS!AK1704:'GUTS'!BI1704,0)),"")</f>
        <v/>
      </c>
      <c r="K1703" s="127" t="str">
        <f>IFERROR(INDEX(GUTS!AJ1704:'GUTS'!BH1704,MATCH(5,GUTS!AK1704:'GUTS'!BI1704,0)),"")</f>
        <v/>
      </c>
      <c r="L1703" s="127" t="str">
        <f>IFERROR(INDEX(GUTS!AI1704:'GUTS'!BH1704,MATCH(6,GUTS!AK1704:'GUTS'!BI1704,0)),"")</f>
        <v/>
      </c>
      <c r="M1703" s="127" t="str">
        <f>IFERROR(INDEX(GUTS!AJ1704:'GUTS'!BH1704,MATCH(6,GUTS!AK1704:'GUTS'!BI1704,0)),"")</f>
        <v/>
      </c>
      <c r="N1703" s="127">
        <f>Audit!X469</f>
        <v>0</v>
      </c>
      <c r="O1703" s="127">
        <f>Audit!K469</f>
        <v>0</v>
      </c>
      <c r="P1703" s="127">
        <f>Audit!L469</f>
        <v>0</v>
      </c>
    </row>
    <row r="1704" spans="1:16" hidden="1">
      <c r="A1704" s="127">
        <f>Audit!A470</f>
        <v>0</v>
      </c>
      <c r="B1704" s="127" t="str">
        <f>IFERROR(INDEX(GUTS!AI1705:'GUTS'!BH1705,MATCH(1,GUTS!AK1705:'GUTS'!BI1705,0)),"")</f>
        <v/>
      </c>
      <c r="C1704" s="127" t="str">
        <f>IFERROR(INDEX(GUTS!AJ1705:'GUTS'!BH1705,MATCH(1,GUTS!AK1705:'GUTS'!BI1705,0)),"")</f>
        <v/>
      </c>
      <c r="D1704" s="127" t="str">
        <f>IFERROR(INDEX(GUTS!AI1705:'GUTS'!BH1705,MATCH(2,GUTS!AK1705:'GUTS'!BI1705,0)),"")</f>
        <v/>
      </c>
      <c r="E1704" s="127" t="str">
        <f>IFERROR(INDEX(GUTS!AJ1705:'GUTS'!BH1705,MATCH(2,GUTS!AK1705:'GUTS'!BI1705,0)),"")</f>
        <v/>
      </c>
      <c r="F1704" s="127" t="str">
        <f>IFERROR(INDEX(GUTS!AI1705:'GUTS'!BH1705,MATCH(3,GUTS!AK1705:'GUTS'!BI1705,0)),"")</f>
        <v/>
      </c>
      <c r="G1704" s="127" t="str">
        <f>IFERROR(INDEX(GUTS!AJ1705:'GUTS'!BH1705,MATCH(3,GUTS!AK1705:'GUTS'!BI1705,0)),"")</f>
        <v/>
      </c>
      <c r="H1704" s="127" t="str">
        <f>IFERROR(INDEX(GUTS!AI1705:'GUTS'!BH1705,MATCH(4,GUTS!AK1705:'GUTS'!BI1705,0)),"")</f>
        <v/>
      </c>
      <c r="I1704" s="127" t="str">
        <f>IFERROR(INDEX(GUTS!AJ1705:'GUTS'!BH1705,MATCH(4,GUTS!AK1705:'GUTS'!BI1705,0)),"")</f>
        <v/>
      </c>
      <c r="J1704" s="127" t="str">
        <f>IFERROR(INDEX(GUTS!AI1705:'GUTS'!BH1705,MATCH(5,GUTS!AK1705:'GUTS'!BI1705,0)),"")</f>
        <v/>
      </c>
      <c r="K1704" s="127" t="str">
        <f>IFERROR(INDEX(GUTS!AJ1705:'GUTS'!BH1705,MATCH(5,GUTS!AK1705:'GUTS'!BI1705,0)),"")</f>
        <v/>
      </c>
      <c r="L1704" s="127" t="str">
        <f>IFERROR(INDEX(GUTS!AI1705:'GUTS'!BH1705,MATCH(6,GUTS!AK1705:'GUTS'!BI1705,0)),"")</f>
        <v/>
      </c>
      <c r="M1704" s="127" t="str">
        <f>IFERROR(INDEX(GUTS!AJ1705:'GUTS'!BH1705,MATCH(6,GUTS!AK1705:'GUTS'!BI1705,0)),"")</f>
        <v/>
      </c>
      <c r="N1704" s="127">
        <f>Audit!X470</f>
        <v>0</v>
      </c>
      <c r="O1704" s="127">
        <f>Audit!K470</f>
        <v>0</v>
      </c>
      <c r="P1704" s="127">
        <f>Audit!L470</f>
        <v>0</v>
      </c>
    </row>
    <row r="1705" spans="1:16" hidden="1">
      <c r="A1705" s="127">
        <f>Audit!A471</f>
        <v>0</v>
      </c>
      <c r="B1705" s="127" t="str">
        <f>IFERROR(INDEX(GUTS!AI1706:'GUTS'!BH1706,MATCH(1,GUTS!AK1706:'GUTS'!BI1706,0)),"")</f>
        <v/>
      </c>
      <c r="C1705" s="127" t="str">
        <f>IFERROR(INDEX(GUTS!AJ1706:'GUTS'!BH1706,MATCH(1,GUTS!AK1706:'GUTS'!BI1706,0)),"")</f>
        <v/>
      </c>
      <c r="D1705" s="127" t="str">
        <f>IFERROR(INDEX(GUTS!AI1706:'GUTS'!BH1706,MATCH(2,GUTS!AK1706:'GUTS'!BI1706,0)),"")</f>
        <v/>
      </c>
      <c r="E1705" s="127" t="str">
        <f>IFERROR(INDEX(GUTS!AJ1706:'GUTS'!BH1706,MATCH(2,GUTS!AK1706:'GUTS'!BI1706,0)),"")</f>
        <v/>
      </c>
      <c r="F1705" s="127" t="str">
        <f>IFERROR(INDEX(GUTS!AI1706:'GUTS'!BH1706,MATCH(3,GUTS!AK1706:'GUTS'!BI1706,0)),"")</f>
        <v/>
      </c>
      <c r="G1705" s="127" t="str">
        <f>IFERROR(INDEX(GUTS!AJ1706:'GUTS'!BH1706,MATCH(3,GUTS!AK1706:'GUTS'!BI1706,0)),"")</f>
        <v/>
      </c>
      <c r="H1705" s="127" t="str">
        <f>IFERROR(INDEX(GUTS!AI1706:'GUTS'!BH1706,MATCH(4,GUTS!AK1706:'GUTS'!BI1706,0)),"")</f>
        <v/>
      </c>
      <c r="I1705" s="127" t="str">
        <f>IFERROR(INDEX(GUTS!AJ1706:'GUTS'!BH1706,MATCH(4,GUTS!AK1706:'GUTS'!BI1706,0)),"")</f>
        <v/>
      </c>
      <c r="J1705" s="127" t="str">
        <f>IFERROR(INDEX(GUTS!AI1706:'GUTS'!BH1706,MATCH(5,GUTS!AK1706:'GUTS'!BI1706,0)),"")</f>
        <v/>
      </c>
      <c r="K1705" s="127" t="str">
        <f>IFERROR(INDEX(GUTS!AJ1706:'GUTS'!BH1706,MATCH(5,GUTS!AK1706:'GUTS'!BI1706,0)),"")</f>
        <v/>
      </c>
      <c r="L1705" s="127" t="str">
        <f>IFERROR(INDEX(GUTS!AI1706:'GUTS'!BH1706,MATCH(6,GUTS!AK1706:'GUTS'!BI1706,0)),"")</f>
        <v/>
      </c>
      <c r="M1705" s="127" t="str">
        <f>IFERROR(INDEX(GUTS!AJ1706:'GUTS'!BH1706,MATCH(6,GUTS!AK1706:'GUTS'!BI1706,0)),"")</f>
        <v/>
      </c>
      <c r="N1705" s="127">
        <f>Audit!X471</f>
        <v>0</v>
      </c>
      <c r="O1705" s="127">
        <f>Audit!K471</f>
        <v>0</v>
      </c>
      <c r="P1705" s="127">
        <f>Audit!L471</f>
        <v>0</v>
      </c>
    </row>
    <row r="1706" spans="1:16" hidden="1">
      <c r="A1706" s="127">
        <f>Audit!A472</f>
        <v>0</v>
      </c>
      <c r="B1706" s="127" t="str">
        <f>IFERROR(INDEX(GUTS!AI1707:'GUTS'!BH1707,MATCH(1,GUTS!AK1707:'GUTS'!BI1707,0)),"")</f>
        <v/>
      </c>
      <c r="C1706" s="127" t="str">
        <f>IFERROR(INDEX(GUTS!AJ1707:'GUTS'!BH1707,MATCH(1,GUTS!AK1707:'GUTS'!BI1707,0)),"")</f>
        <v/>
      </c>
      <c r="D1706" s="127" t="str">
        <f>IFERROR(INDEX(GUTS!AI1707:'GUTS'!BH1707,MATCH(2,GUTS!AK1707:'GUTS'!BI1707,0)),"")</f>
        <v/>
      </c>
      <c r="E1706" s="127" t="str">
        <f>IFERROR(INDEX(GUTS!AJ1707:'GUTS'!BH1707,MATCH(2,GUTS!AK1707:'GUTS'!BI1707,0)),"")</f>
        <v/>
      </c>
      <c r="F1706" s="127" t="str">
        <f>IFERROR(INDEX(GUTS!AI1707:'GUTS'!BH1707,MATCH(3,GUTS!AK1707:'GUTS'!BI1707,0)),"")</f>
        <v/>
      </c>
      <c r="G1706" s="127" t="str">
        <f>IFERROR(INDEX(GUTS!AJ1707:'GUTS'!BH1707,MATCH(3,GUTS!AK1707:'GUTS'!BI1707,0)),"")</f>
        <v/>
      </c>
      <c r="H1706" s="127" t="str">
        <f>IFERROR(INDEX(GUTS!AI1707:'GUTS'!BH1707,MATCH(4,GUTS!AK1707:'GUTS'!BI1707,0)),"")</f>
        <v/>
      </c>
      <c r="I1706" s="127" t="str">
        <f>IFERROR(INDEX(GUTS!AJ1707:'GUTS'!BH1707,MATCH(4,GUTS!AK1707:'GUTS'!BI1707,0)),"")</f>
        <v/>
      </c>
      <c r="J1706" s="127" t="str">
        <f>IFERROR(INDEX(GUTS!AI1707:'GUTS'!BH1707,MATCH(5,GUTS!AK1707:'GUTS'!BI1707,0)),"")</f>
        <v/>
      </c>
      <c r="K1706" s="127" t="str">
        <f>IFERROR(INDEX(GUTS!AJ1707:'GUTS'!BH1707,MATCH(5,GUTS!AK1707:'GUTS'!BI1707,0)),"")</f>
        <v/>
      </c>
      <c r="L1706" s="127" t="str">
        <f>IFERROR(INDEX(GUTS!AI1707:'GUTS'!BH1707,MATCH(6,GUTS!AK1707:'GUTS'!BI1707,0)),"")</f>
        <v/>
      </c>
      <c r="M1706" s="127" t="str">
        <f>IFERROR(INDEX(GUTS!AJ1707:'GUTS'!BH1707,MATCH(6,GUTS!AK1707:'GUTS'!BI1707,0)),"")</f>
        <v/>
      </c>
      <c r="N1706" s="127">
        <f>Audit!X472</f>
        <v>0</v>
      </c>
      <c r="O1706" s="127">
        <f>Audit!K472</f>
        <v>0</v>
      </c>
      <c r="P1706" s="127">
        <f>Audit!L472</f>
        <v>0</v>
      </c>
    </row>
    <row r="1707" spans="1:16" hidden="1">
      <c r="A1707" s="127">
        <f>Audit!A473</f>
        <v>0</v>
      </c>
      <c r="B1707" s="127" t="str">
        <f>IFERROR(INDEX(GUTS!AI1708:'GUTS'!BH1708,MATCH(1,GUTS!AK1708:'GUTS'!BI1708,0)),"")</f>
        <v/>
      </c>
      <c r="C1707" s="127" t="str">
        <f>IFERROR(INDEX(GUTS!AJ1708:'GUTS'!BH1708,MATCH(1,GUTS!AK1708:'GUTS'!BI1708,0)),"")</f>
        <v/>
      </c>
      <c r="D1707" s="127" t="str">
        <f>IFERROR(INDEX(GUTS!AI1708:'GUTS'!BH1708,MATCH(2,GUTS!AK1708:'GUTS'!BI1708,0)),"")</f>
        <v/>
      </c>
      <c r="E1707" s="127" t="str">
        <f>IFERROR(INDEX(GUTS!AJ1708:'GUTS'!BH1708,MATCH(2,GUTS!AK1708:'GUTS'!BI1708,0)),"")</f>
        <v/>
      </c>
      <c r="F1707" s="127" t="str">
        <f>IFERROR(INDEX(GUTS!AI1708:'GUTS'!BH1708,MATCH(3,GUTS!AK1708:'GUTS'!BI1708,0)),"")</f>
        <v/>
      </c>
      <c r="G1707" s="127" t="str">
        <f>IFERROR(INDEX(GUTS!AJ1708:'GUTS'!BH1708,MATCH(3,GUTS!AK1708:'GUTS'!BI1708,0)),"")</f>
        <v/>
      </c>
      <c r="H1707" s="127" t="str">
        <f>IFERROR(INDEX(GUTS!AI1708:'GUTS'!BH1708,MATCH(4,GUTS!AK1708:'GUTS'!BI1708,0)),"")</f>
        <v/>
      </c>
      <c r="I1707" s="127" t="str">
        <f>IFERROR(INDEX(GUTS!AJ1708:'GUTS'!BH1708,MATCH(4,GUTS!AK1708:'GUTS'!BI1708,0)),"")</f>
        <v/>
      </c>
      <c r="J1707" s="127" t="str">
        <f>IFERROR(INDEX(GUTS!AI1708:'GUTS'!BH1708,MATCH(5,GUTS!AK1708:'GUTS'!BI1708,0)),"")</f>
        <v/>
      </c>
      <c r="K1707" s="127" t="str">
        <f>IFERROR(INDEX(GUTS!AJ1708:'GUTS'!BH1708,MATCH(5,GUTS!AK1708:'GUTS'!BI1708,0)),"")</f>
        <v/>
      </c>
      <c r="L1707" s="127" t="str">
        <f>IFERROR(INDEX(GUTS!AI1708:'GUTS'!BH1708,MATCH(6,GUTS!AK1708:'GUTS'!BI1708,0)),"")</f>
        <v/>
      </c>
      <c r="M1707" s="127" t="str">
        <f>IFERROR(INDEX(GUTS!AJ1708:'GUTS'!BH1708,MATCH(6,GUTS!AK1708:'GUTS'!BI1708,0)),"")</f>
        <v/>
      </c>
      <c r="N1707" s="127">
        <f>Audit!X473</f>
        <v>0</v>
      </c>
      <c r="O1707" s="127">
        <f>Audit!K473</f>
        <v>0</v>
      </c>
      <c r="P1707" s="127">
        <f>Audit!L473</f>
        <v>0</v>
      </c>
    </row>
    <row r="1708" spans="1:16" hidden="1">
      <c r="A1708" s="127">
        <f>Audit!A474</f>
        <v>0</v>
      </c>
      <c r="B1708" s="127" t="str">
        <f>IFERROR(INDEX(GUTS!AI1709:'GUTS'!BH1709,MATCH(1,GUTS!AK1709:'GUTS'!BI1709,0)),"")</f>
        <v/>
      </c>
      <c r="C1708" s="127" t="str">
        <f>IFERROR(INDEX(GUTS!AJ1709:'GUTS'!BH1709,MATCH(1,GUTS!AK1709:'GUTS'!BI1709,0)),"")</f>
        <v/>
      </c>
      <c r="D1708" s="127" t="str">
        <f>IFERROR(INDEX(GUTS!AI1709:'GUTS'!BH1709,MATCH(2,GUTS!AK1709:'GUTS'!BI1709,0)),"")</f>
        <v/>
      </c>
      <c r="E1708" s="127" t="str">
        <f>IFERROR(INDEX(GUTS!AJ1709:'GUTS'!BH1709,MATCH(2,GUTS!AK1709:'GUTS'!BI1709,0)),"")</f>
        <v/>
      </c>
      <c r="F1708" s="127" t="str">
        <f>IFERROR(INDEX(GUTS!AI1709:'GUTS'!BH1709,MATCH(3,GUTS!AK1709:'GUTS'!BI1709,0)),"")</f>
        <v/>
      </c>
      <c r="G1708" s="127" t="str">
        <f>IFERROR(INDEX(GUTS!AJ1709:'GUTS'!BH1709,MATCH(3,GUTS!AK1709:'GUTS'!BI1709,0)),"")</f>
        <v/>
      </c>
      <c r="H1708" s="127" t="str">
        <f>IFERROR(INDEX(GUTS!AI1709:'GUTS'!BH1709,MATCH(4,GUTS!AK1709:'GUTS'!BI1709,0)),"")</f>
        <v/>
      </c>
      <c r="I1708" s="127" t="str">
        <f>IFERROR(INDEX(GUTS!AJ1709:'GUTS'!BH1709,MATCH(4,GUTS!AK1709:'GUTS'!BI1709,0)),"")</f>
        <v/>
      </c>
      <c r="J1708" s="127" t="str">
        <f>IFERROR(INDEX(GUTS!AI1709:'GUTS'!BH1709,MATCH(5,GUTS!AK1709:'GUTS'!BI1709,0)),"")</f>
        <v/>
      </c>
      <c r="K1708" s="127" t="str">
        <f>IFERROR(INDEX(GUTS!AJ1709:'GUTS'!BH1709,MATCH(5,GUTS!AK1709:'GUTS'!BI1709,0)),"")</f>
        <v/>
      </c>
      <c r="L1708" s="127" t="str">
        <f>IFERROR(INDEX(GUTS!AI1709:'GUTS'!BH1709,MATCH(6,GUTS!AK1709:'GUTS'!BI1709,0)),"")</f>
        <v/>
      </c>
      <c r="M1708" s="127" t="str">
        <f>IFERROR(INDEX(GUTS!AJ1709:'GUTS'!BH1709,MATCH(6,GUTS!AK1709:'GUTS'!BI1709,0)),"")</f>
        <v/>
      </c>
      <c r="N1708" s="127">
        <f>Audit!X474</f>
        <v>0</v>
      </c>
      <c r="O1708" s="127">
        <f>Audit!K474</f>
        <v>0</v>
      </c>
      <c r="P1708" s="127">
        <f>Audit!L474</f>
        <v>0</v>
      </c>
    </row>
    <row r="1709" spans="1:16" hidden="1">
      <c r="A1709" s="127">
        <f>Audit!A475</f>
        <v>0</v>
      </c>
      <c r="B1709" s="127" t="str">
        <f>IFERROR(INDEX(GUTS!AI1710:'GUTS'!BH1710,MATCH(1,GUTS!AK1710:'GUTS'!BI1710,0)),"")</f>
        <v/>
      </c>
      <c r="C1709" s="127" t="str">
        <f>IFERROR(INDEX(GUTS!AJ1710:'GUTS'!BH1710,MATCH(1,GUTS!AK1710:'GUTS'!BI1710,0)),"")</f>
        <v/>
      </c>
      <c r="D1709" s="127" t="str">
        <f>IFERROR(INDEX(GUTS!AI1710:'GUTS'!BH1710,MATCH(2,GUTS!AK1710:'GUTS'!BI1710,0)),"")</f>
        <v/>
      </c>
      <c r="E1709" s="127" t="str">
        <f>IFERROR(INDEX(GUTS!AJ1710:'GUTS'!BH1710,MATCH(2,GUTS!AK1710:'GUTS'!BI1710,0)),"")</f>
        <v/>
      </c>
      <c r="F1709" s="127" t="str">
        <f>IFERROR(INDEX(GUTS!AI1710:'GUTS'!BH1710,MATCH(3,GUTS!AK1710:'GUTS'!BI1710,0)),"")</f>
        <v/>
      </c>
      <c r="G1709" s="127" t="str">
        <f>IFERROR(INDEX(GUTS!AJ1710:'GUTS'!BH1710,MATCH(3,GUTS!AK1710:'GUTS'!BI1710,0)),"")</f>
        <v/>
      </c>
      <c r="H1709" s="127" t="str">
        <f>IFERROR(INDEX(GUTS!AI1710:'GUTS'!BH1710,MATCH(4,GUTS!AK1710:'GUTS'!BI1710,0)),"")</f>
        <v/>
      </c>
      <c r="I1709" s="127" t="str">
        <f>IFERROR(INDEX(GUTS!AJ1710:'GUTS'!BH1710,MATCH(4,GUTS!AK1710:'GUTS'!BI1710,0)),"")</f>
        <v/>
      </c>
      <c r="J1709" s="127" t="str">
        <f>IFERROR(INDEX(GUTS!AI1710:'GUTS'!BH1710,MATCH(5,GUTS!AK1710:'GUTS'!BI1710,0)),"")</f>
        <v/>
      </c>
      <c r="K1709" s="127" t="str">
        <f>IFERROR(INDEX(GUTS!AJ1710:'GUTS'!BH1710,MATCH(5,GUTS!AK1710:'GUTS'!BI1710,0)),"")</f>
        <v/>
      </c>
      <c r="L1709" s="127" t="str">
        <f>IFERROR(INDEX(GUTS!AI1710:'GUTS'!BH1710,MATCH(6,GUTS!AK1710:'GUTS'!BI1710,0)),"")</f>
        <v/>
      </c>
      <c r="M1709" s="127" t="str">
        <f>IFERROR(INDEX(GUTS!AJ1710:'GUTS'!BH1710,MATCH(6,GUTS!AK1710:'GUTS'!BI1710,0)),"")</f>
        <v/>
      </c>
      <c r="N1709" s="127">
        <f>Audit!X475</f>
        <v>0</v>
      </c>
      <c r="O1709" s="127">
        <f>Audit!K475</f>
        <v>0</v>
      </c>
      <c r="P1709" s="127">
        <f>Audit!L475</f>
        <v>0</v>
      </c>
    </row>
    <row r="1710" spans="1:16" hidden="1">
      <c r="A1710" s="127">
        <f>Audit!A476</f>
        <v>0</v>
      </c>
      <c r="B1710" s="127" t="str">
        <f>IFERROR(INDEX(GUTS!AI1711:'GUTS'!BH1711,MATCH(1,GUTS!AK1711:'GUTS'!BI1711,0)),"")</f>
        <v/>
      </c>
      <c r="C1710" s="127" t="str">
        <f>IFERROR(INDEX(GUTS!AJ1711:'GUTS'!BH1711,MATCH(1,GUTS!AK1711:'GUTS'!BI1711,0)),"")</f>
        <v/>
      </c>
      <c r="D1710" s="127" t="str">
        <f>IFERROR(INDEX(GUTS!AI1711:'GUTS'!BH1711,MATCH(2,GUTS!AK1711:'GUTS'!BI1711,0)),"")</f>
        <v/>
      </c>
      <c r="E1710" s="127" t="str">
        <f>IFERROR(INDEX(GUTS!AJ1711:'GUTS'!BH1711,MATCH(2,GUTS!AK1711:'GUTS'!BI1711,0)),"")</f>
        <v/>
      </c>
      <c r="F1710" s="127" t="str">
        <f>IFERROR(INDEX(GUTS!AI1711:'GUTS'!BH1711,MATCH(3,GUTS!AK1711:'GUTS'!BI1711,0)),"")</f>
        <v/>
      </c>
      <c r="G1710" s="127" t="str">
        <f>IFERROR(INDEX(GUTS!AJ1711:'GUTS'!BH1711,MATCH(3,GUTS!AK1711:'GUTS'!BI1711,0)),"")</f>
        <v/>
      </c>
      <c r="H1710" s="127" t="str">
        <f>IFERROR(INDEX(GUTS!AI1711:'GUTS'!BH1711,MATCH(4,GUTS!AK1711:'GUTS'!BI1711,0)),"")</f>
        <v/>
      </c>
      <c r="I1710" s="127" t="str">
        <f>IFERROR(INDEX(GUTS!AJ1711:'GUTS'!BH1711,MATCH(4,GUTS!AK1711:'GUTS'!BI1711,0)),"")</f>
        <v/>
      </c>
      <c r="J1710" s="127" t="str">
        <f>IFERROR(INDEX(GUTS!AI1711:'GUTS'!BH1711,MATCH(5,GUTS!AK1711:'GUTS'!BI1711,0)),"")</f>
        <v/>
      </c>
      <c r="K1710" s="127" t="str">
        <f>IFERROR(INDEX(GUTS!AJ1711:'GUTS'!BH1711,MATCH(5,GUTS!AK1711:'GUTS'!BI1711,0)),"")</f>
        <v/>
      </c>
      <c r="L1710" s="127" t="str">
        <f>IFERROR(INDEX(GUTS!AI1711:'GUTS'!BH1711,MATCH(6,GUTS!AK1711:'GUTS'!BI1711,0)),"")</f>
        <v/>
      </c>
      <c r="M1710" s="127" t="str">
        <f>IFERROR(INDEX(GUTS!AJ1711:'GUTS'!BH1711,MATCH(6,GUTS!AK1711:'GUTS'!BI1711,0)),"")</f>
        <v/>
      </c>
      <c r="N1710" s="127">
        <f>Audit!X476</f>
        <v>0</v>
      </c>
      <c r="O1710" s="127">
        <f>Audit!K476</f>
        <v>0</v>
      </c>
      <c r="P1710" s="127">
        <f>Audit!L476</f>
        <v>0</v>
      </c>
    </row>
    <row r="1711" spans="1:16" hidden="1">
      <c r="A1711" s="127">
        <f>Audit!A477</f>
        <v>0</v>
      </c>
      <c r="B1711" s="127" t="str">
        <f>IFERROR(INDEX(GUTS!AI1712:'GUTS'!BH1712,MATCH(1,GUTS!AK1712:'GUTS'!BI1712,0)),"")</f>
        <v/>
      </c>
      <c r="C1711" s="127" t="str">
        <f>IFERROR(INDEX(GUTS!AJ1712:'GUTS'!BH1712,MATCH(1,GUTS!AK1712:'GUTS'!BI1712,0)),"")</f>
        <v/>
      </c>
      <c r="D1711" s="127" t="str">
        <f>IFERROR(INDEX(GUTS!AI1712:'GUTS'!BH1712,MATCH(2,GUTS!AK1712:'GUTS'!BI1712,0)),"")</f>
        <v/>
      </c>
      <c r="E1711" s="127" t="str">
        <f>IFERROR(INDEX(GUTS!AJ1712:'GUTS'!BH1712,MATCH(2,GUTS!AK1712:'GUTS'!BI1712,0)),"")</f>
        <v/>
      </c>
      <c r="F1711" s="127" t="str">
        <f>IFERROR(INDEX(GUTS!AI1712:'GUTS'!BH1712,MATCH(3,GUTS!AK1712:'GUTS'!BI1712,0)),"")</f>
        <v/>
      </c>
      <c r="G1711" s="127" t="str">
        <f>IFERROR(INDEX(GUTS!AJ1712:'GUTS'!BH1712,MATCH(3,GUTS!AK1712:'GUTS'!BI1712,0)),"")</f>
        <v/>
      </c>
      <c r="H1711" s="127" t="str">
        <f>IFERROR(INDEX(GUTS!AI1712:'GUTS'!BH1712,MATCH(4,GUTS!AK1712:'GUTS'!BI1712,0)),"")</f>
        <v/>
      </c>
      <c r="I1711" s="127" t="str">
        <f>IFERROR(INDEX(GUTS!AJ1712:'GUTS'!BH1712,MATCH(4,GUTS!AK1712:'GUTS'!BI1712,0)),"")</f>
        <v/>
      </c>
      <c r="J1711" s="127" t="str">
        <f>IFERROR(INDEX(GUTS!AI1712:'GUTS'!BH1712,MATCH(5,GUTS!AK1712:'GUTS'!BI1712,0)),"")</f>
        <v/>
      </c>
      <c r="K1711" s="127" t="str">
        <f>IFERROR(INDEX(GUTS!AJ1712:'GUTS'!BH1712,MATCH(5,GUTS!AK1712:'GUTS'!BI1712,0)),"")</f>
        <v/>
      </c>
      <c r="L1711" s="127" t="str">
        <f>IFERROR(INDEX(GUTS!AI1712:'GUTS'!BH1712,MATCH(6,GUTS!AK1712:'GUTS'!BI1712,0)),"")</f>
        <v/>
      </c>
      <c r="M1711" s="127" t="str">
        <f>IFERROR(INDEX(GUTS!AJ1712:'GUTS'!BH1712,MATCH(6,GUTS!AK1712:'GUTS'!BI1712,0)),"")</f>
        <v/>
      </c>
      <c r="N1711" s="127">
        <f>Audit!X477</f>
        <v>0</v>
      </c>
      <c r="O1711" s="127">
        <f>Audit!K477</f>
        <v>0</v>
      </c>
      <c r="P1711" s="127">
        <f>Audit!L477</f>
        <v>0</v>
      </c>
    </row>
    <row r="1712" spans="1:16" hidden="1">
      <c r="A1712" s="127">
        <f>Audit!A478</f>
        <v>0</v>
      </c>
      <c r="B1712" s="127" t="str">
        <f>IFERROR(INDEX(GUTS!AI1713:'GUTS'!BH1713,MATCH(1,GUTS!AK1713:'GUTS'!BI1713,0)),"")</f>
        <v/>
      </c>
      <c r="C1712" s="127" t="str">
        <f>IFERROR(INDEX(GUTS!AJ1713:'GUTS'!BH1713,MATCH(1,GUTS!AK1713:'GUTS'!BI1713,0)),"")</f>
        <v/>
      </c>
      <c r="D1712" s="127" t="str">
        <f>IFERROR(INDEX(GUTS!AI1713:'GUTS'!BH1713,MATCH(2,GUTS!AK1713:'GUTS'!BI1713,0)),"")</f>
        <v/>
      </c>
      <c r="E1712" s="127" t="str">
        <f>IFERROR(INDEX(GUTS!AJ1713:'GUTS'!BH1713,MATCH(2,GUTS!AK1713:'GUTS'!BI1713,0)),"")</f>
        <v/>
      </c>
      <c r="F1712" s="127" t="str">
        <f>IFERROR(INDEX(GUTS!AI1713:'GUTS'!BH1713,MATCH(3,GUTS!AK1713:'GUTS'!BI1713,0)),"")</f>
        <v/>
      </c>
      <c r="G1712" s="127" t="str">
        <f>IFERROR(INDEX(GUTS!AJ1713:'GUTS'!BH1713,MATCH(3,GUTS!AK1713:'GUTS'!BI1713,0)),"")</f>
        <v/>
      </c>
      <c r="H1712" s="127" t="str">
        <f>IFERROR(INDEX(GUTS!AI1713:'GUTS'!BH1713,MATCH(4,GUTS!AK1713:'GUTS'!BI1713,0)),"")</f>
        <v/>
      </c>
      <c r="I1712" s="127" t="str">
        <f>IFERROR(INDEX(GUTS!AJ1713:'GUTS'!BH1713,MATCH(4,GUTS!AK1713:'GUTS'!BI1713,0)),"")</f>
        <v/>
      </c>
      <c r="J1712" s="127" t="str">
        <f>IFERROR(INDEX(GUTS!AI1713:'GUTS'!BH1713,MATCH(5,GUTS!AK1713:'GUTS'!BI1713,0)),"")</f>
        <v/>
      </c>
      <c r="K1712" s="127" t="str">
        <f>IFERROR(INDEX(GUTS!AJ1713:'GUTS'!BH1713,MATCH(5,GUTS!AK1713:'GUTS'!BI1713,0)),"")</f>
        <v/>
      </c>
      <c r="L1712" s="127" t="str">
        <f>IFERROR(INDEX(GUTS!AI1713:'GUTS'!BH1713,MATCH(6,GUTS!AK1713:'GUTS'!BI1713,0)),"")</f>
        <v/>
      </c>
      <c r="M1712" s="127" t="str">
        <f>IFERROR(INDEX(GUTS!AJ1713:'GUTS'!BH1713,MATCH(6,GUTS!AK1713:'GUTS'!BI1713,0)),"")</f>
        <v/>
      </c>
      <c r="N1712" s="127">
        <f>Audit!X478</f>
        <v>0</v>
      </c>
      <c r="O1712" s="127">
        <f>Audit!K478</f>
        <v>0</v>
      </c>
      <c r="P1712" s="127">
        <f>Audit!L478</f>
        <v>0</v>
      </c>
    </row>
    <row r="1713" spans="1:16" hidden="1">
      <c r="A1713" s="127">
        <f>Audit!A479</f>
        <v>0</v>
      </c>
      <c r="B1713" s="127" t="str">
        <f>IFERROR(INDEX(GUTS!AI1714:'GUTS'!BH1714,MATCH(1,GUTS!AK1714:'GUTS'!BI1714,0)),"")</f>
        <v/>
      </c>
      <c r="C1713" s="127" t="str">
        <f>IFERROR(INDEX(GUTS!AJ1714:'GUTS'!BH1714,MATCH(1,GUTS!AK1714:'GUTS'!BI1714,0)),"")</f>
        <v/>
      </c>
      <c r="D1713" s="127" t="str">
        <f>IFERROR(INDEX(GUTS!AI1714:'GUTS'!BH1714,MATCH(2,GUTS!AK1714:'GUTS'!BI1714,0)),"")</f>
        <v/>
      </c>
      <c r="E1713" s="127" t="str">
        <f>IFERROR(INDEX(GUTS!AJ1714:'GUTS'!BH1714,MATCH(2,GUTS!AK1714:'GUTS'!BI1714,0)),"")</f>
        <v/>
      </c>
      <c r="F1713" s="127" t="str">
        <f>IFERROR(INDEX(GUTS!AI1714:'GUTS'!BH1714,MATCH(3,GUTS!AK1714:'GUTS'!BI1714,0)),"")</f>
        <v/>
      </c>
      <c r="G1713" s="127" t="str">
        <f>IFERROR(INDEX(GUTS!AJ1714:'GUTS'!BH1714,MATCH(3,GUTS!AK1714:'GUTS'!BI1714,0)),"")</f>
        <v/>
      </c>
      <c r="H1713" s="127" t="str">
        <f>IFERROR(INDEX(GUTS!AI1714:'GUTS'!BH1714,MATCH(4,GUTS!AK1714:'GUTS'!BI1714,0)),"")</f>
        <v/>
      </c>
      <c r="I1713" s="127" t="str">
        <f>IFERROR(INDEX(GUTS!AJ1714:'GUTS'!BH1714,MATCH(4,GUTS!AK1714:'GUTS'!BI1714,0)),"")</f>
        <v/>
      </c>
      <c r="J1713" s="127" t="str">
        <f>IFERROR(INDEX(GUTS!AI1714:'GUTS'!BH1714,MATCH(5,GUTS!AK1714:'GUTS'!BI1714,0)),"")</f>
        <v/>
      </c>
      <c r="K1713" s="127" t="str">
        <f>IFERROR(INDEX(GUTS!AJ1714:'GUTS'!BH1714,MATCH(5,GUTS!AK1714:'GUTS'!BI1714,0)),"")</f>
        <v/>
      </c>
      <c r="L1713" s="127" t="str">
        <f>IFERROR(INDEX(GUTS!AI1714:'GUTS'!BH1714,MATCH(6,GUTS!AK1714:'GUTS'!BI1714,0)),"")</f>
        <v/>
      </c>
      <c r="M1713" s="127" t="str">
        <f>IFERROR(INDEX(GUTS!AJ1714:'GUTS'!BH1714,MATCH(6,GUTS!AK1714:'GUTS'!BI1714,0)),"")</f>
        <v/>
      </c>
      <c r="N1713" s="127">
        <f>Audit!X479</f>
        <v>0</v>
      </c>
      <c r="O1713" s="127">
        <f>Audit!K479</f>
        <v>0</v>
      </c>
      <c r="P1713" s="127">
        <f>Audit!L479</f>
        <v>0</v>
      </c>
    </row>
    <row r="1714" spans="1:16" hidden="1">
      <c r="A1714" s="127">
        <f>Audit!A480</f>
        <v>0</v>
      </c>
      <c r="B1714" s="127" t="str">
        <f>IFERROR(INDEX(GUTS!AI1715:'GUTS'!BH1715,MATCH(1,GUTS!AK1715:'GUTS'!BI1715,0)),"")</f>
        <v/>
      </c>
      <c r="C1714" s="127" t="str">
        <f>IFERROR(INDEX(GUTS!AJ1715:'GUTS'!BH1715,MATCH(1,GUTS!AK1715:'GUTS'!BI1715,0)),"")</f>
        <v/>
      </c>
      <c r="D1714" s="127" t="str">
        <f>IFERROR(INDEX(GUTS!AI1715:'GUTS'!BH1715,MATCH(2,GUTS!AK1715:'GUTS'!BI1715,0)),"")</f>
        <v/>
      </c>
      <c r="E1714" s="127" t="str">
        <f>IFERROR(INDEX(GUTS!AJ1715:'GUTS'!BH1715,MATCH(2,GUTS!AK1715:'GUTS'!BI1715,0)),"")</f>
        <v/>
      </c>
      <c r="F1714" s="127" t="str">
        <f>IFERROR(INDEX(GUTS!AI1715:'GUTS'!BH1715,MATCH(3,GUTS!AK1715:'GUTS'!BI1715,0)),"")</f>
        <v/>
      </c>
      <c r="G1714" s="127" t="str">
        <f>IFERROR(INDEX(GUTS!AJ1715:'GUTS'!BH1715,MATCH(3,GUTS!AK1715:'GUTS'!BI1715,0)),"")</f>
        <v/>
      </c>
      <c r="H1714" s="127" t="str">
        <f>IFERROR(INDEX(GUTS!AI1715:'GUTS'!BH1715,MATCH(4,GUTS!AK1715:'GUTS'!BI1715,0)),"")</f>
        <v/>
      </c>
      <c r="I1714" s="127" t="str">
        <f>IFERROR(INDEX(GUTS!AJ1715:'GUTS'!BH1715,MATCH(4,GUTS!AK1715:'GUTS'!BI1715,0)),"")</f>
        <v/>
      </c>
      <c r="J1714" s="127" t="str">
        <f>IFERROR(INDEX(GUTS!AI1715:'GUTS'!BH1715,MATCH(5,GUTS!AK1715:'GUTS'!BI1715,0)),"")</f>
        <v/>
      </c>
      <c r="K1714" s="127" t="str">
        <f>IFERROR(INDEX(GUTS!AJ1715:'GUTS'!BH1715,MATCH(5,GUTS!AK1715:'GUTS'!BI1715,0)),"")</f>
        <v/>
      </c>
      <c r="L1714" s="127" t="str">
        <f>IFERROR(INDEX(GUTS!AI1715:'GUTS'!BH1715,MATCH(6,GUTS!AK1715:'GUTS'!BI1715,0)),"")</f>
        <v/>
      </c>
      <c r="M1714" s="127" t="str">
        <f>IFERROR(INDEX(GUTS!AJ1715:'GUTS'!BH1715,MATCH(6,GUTS!AK1715:'GUTS'!BI1715,0)),"")</f>
        <v/>
      </c>
      <c r="N1714" s="127">
        <f>Audit!X480</f>
        <v>0</v>
      </c>
      <c r="O1714" s="127">
        <f>Audit!K480</f>
        <v>0</v>
      </c>
      <c r="P1714" s="127">
        <f>Audit!L480</f>
        <v>0</v>
      </c>
    </row>
    <row r="1715" spans="1:16" hidden="1">
      <c r="A1715" s="127">
        <f>Audit!A481</f>
        <v>0</v>
      </c>
      <c r="B1715" s="127" t="str">
        <f>IFERROR(INDEX(GUTS!AI1716:'GUTS'!BH1716,MATCH(1,GUTS!AK1716:'GUTS'!BI1716,0)),"")</f>
        <v/>
      </c>
      <c r="C1715" s="127" t="str">
        <f>IFERROR(INDEX(GUTS!AJ1716:'GUTS'!BH1716,MATCH(1,GUTS!AK1716:'GUTS'!BI1716,0)),"")</f>
        <v/>
      </c>
      <c r="D1715" s="127" t="str">
        <f>IFERROR(INDEX(GUTS!AI1716:'GUTS'!BH1716,MATCH(2,GUTS!AK1716:'GUTS'!BI1716,0)),"")</f>
        <v/>
      </c>
      <c r="E1715" s="127" t="str">
        <f>IFERROR(INDEX(GUTS!AJ1716:'GUTS'!BH1716,MATCH(2,GUTS!AK1716:'GUTS'!BI1716,0)),"")</f>
        <v/>
      </c>
      <c r="F1715" s="127" t="str">
        <f>IFERROR(INDEX(GUTS!AI1716:'GUTS'!BH1716,MATCH(3,GUTS!AK1716:'GUTS'!BI1716,0)),"")</f>
        <v/>
      </c>
      <c r="G1715" s="127" t="str">
        <f>IFERROR(INDEX(GUTS!AJ1716:'GUTS'!BH1716,MATCH(3,GUTS!AK1716:'GUTS'!BI1716,0)),"")</f>
        <v/>
      </c>
      <c r="H1715" s="127" t="str">
        <f>IFERROR(INDEX(GUTS!AI1716:'GUTS'!BH1716,MATCH(4,GUTS!AK1716:'GUTS'!BI1716,0)),"")</f>
        <v/>
      </c>
      <c r="I1715" s="127" t="str">
        <f>IFERROR(INDEX(GUTS!AJ1716:'GUTS'!BH1716,MATCH(4,GUTS!AK1716:'GUTS'!BI1716,0)),"")</f>
        <v/>
      </c>
      <c r="J1715" s="127" t="str">
        <f>IFERROR(INDEX(GUTS!AI1716:'GUTS'!BH1716,MATCH(5,GUTS!AK1716:'GUTS'!BI1716,0)),"")</f>
        <v/>
      </c>
      <c r="K1715" s="127" t="str">
        <f>IFERROR(INDEX(GUTS!AJ1716:'GUTS'!BH1716,MATCH(5,GUTS!AK1716:'GUTS'!BI1716,0)),"")</f>
        <v/>
      </c>
      <c r="L1715" s="127" t="str">
        <f>IFERROR(INDEX(GUTS!AI1716:'GUTS'!BH1716,MATCH(6,GUTS!AK1716:'GUTS'!BI1716,0)),"")</f>
        <v/>
      </c>
      <c r="M1715" s="127" t="str">
        <f>IFERROR(INDEX(GUTS!AJ1716:'GUTS'!BH1716,MATCH(6,GUTS!AK1716:'GUTS'!BI1716,0)),"")</f>
        <v/>
      </c>
      <c r="N1715" s="127">
        <f>Audit!X481</f>
        <v>0</v>
      </c>
      <c r="O1715" s="127">
        <f>Audit!K481</f>
        <v>0</v>
      </c>
      <c r="P1715" s="127">
        <f>Audit!L481</f>
        <v>0</v>
      </c>
    </row>
    <row r="1716" spans="1:16" hidden="1">
      <c r="A1716" s="127">
        <f>Audit!A482</f>
        <v>0</v>
      </c>
      <c r="B1716" s="127" t="str">
        <f>IFERROR(INDEX(GUTS!AI1717:'GUTS'!BH1717,MATCH(1,GUTS!AK1717:'GUTS'!BI1717,0)),"")</f>
        <v/>
      </c>
      <c r="C1716" s="127" t="str">
        <f>IFERROR(INDEX(GUTS!AJ1717:'GUTS'!BH1717,MATCH(1,GUTS!AK1717:'GUTS'!BI1717,0)),"")</f>
        <v/>
      </c>
      <c r="D1716" s="127" t="str">
        <f>IFERROR(INDEX(GUTS!AI1717:'GUTS'!BH1717,MATCH(2,GUTS!AK1717:'GUTS'!BI1717,0)),"")</f>
        <v/>
      </c>
      <c r="E1716" s="127" t="str">
        <f>IFERROR(INDEX(GUTS!AJ1717:'GUTS'!BH1717,MATCH(2,GUTS!AK1717:'GUTS'!BI1717,0)),"")</f>
        <v/>
      </c>
      <c r="F1716" s="127" t="str">
        <f>IFERROR(INDEX(GUTS!AI1717:'GUTS'!BH1717,MATCH(3,GUTS!AK1717:'GUTS'!BI1717,0)),"")</f>
        <v/>
      </c>
      <c r="G1716" s="127" t="str">
        <f>IFERROR(INDEX(GUTS!AJ1717:'GUTS'!BH1717,MATCH(3,GUTS!AK1717:'GUTS'!BI1717,0)),"")</f>
        <v/>
      </c>
      <c r="H1716" s="127" t="str">
        <f>IFERROR(INDEX(GUTS!AI1717:'GUTS'!BH1717,MATCH(4,GUTS!AK1717:'GUTS'!BI1717,0)),"")</f>
        <v/>
      </c>
      <c r="I1716" s="127" t="str">
        <f>IFERROR(INDEX(GUTS!AJ1717:'GUTS'!BH1717,MATCH(4,GUTS!AK1717:'GUTS'!BI1717,0)),"")</f>
        <v/>
      </c>
      <c r="J1716" s="127" t="str">
        <f>IFERROR(INDEX(GUTS!AI1717:'GUTS'!BH1717,MATCH(5,GUTS!AK1717:'GUTS'!BI1717,0)),"")</f>
        <v/>
      </c>
      <c r="K1716" s="127" t="str">
        <f>IFERROR(INDEX(GUTS!AJ1717:'GUTS'!BH1717,MATCH(5,GUTS!AK1717:'GUTS'!BI1717,0)),"")</f>
        <v/>
      </c>
      <c r="L1716" s="127" t="str">
        <f>IFERROR(INDEX(GUTS!AI1717:'GUTS'!BH1717,MATCH(6,GUTS!AK1717:'GUTS'!BI1717,0)),"")</f>
        <v/>
      </c>
      <c r="M1716" s="127" t="str">
        <f>IFERROR(INDEX(GUTS!AJ1717:'GUTS'!BH1717,MATCH(6,GUTS!AK1717:'GUTS'!BI1717,0)),"")</f>
        <v/>
      </c>
      <c r="N1716" s="127">
        <f>Audit!X482</f>
        <v>0</v>
      </c>
      <c r="O1716" s="127">
        <f>Audit!K482</f>
        <v>0</v>
      </c>
      <c r="P1716" s="127">
        <f>Audit!L482</f>
        <v>0</v>
      </c>
    </row>
    <row r="1717" spans="1:16" hidden="1">
      <c r="A1717" s="127">
        <f>Audit!A483</f>
        <v>0</v>
      </c>
      <c r="B1717" s="127" t="str">
        <f>IFERROR(INDEX(GUTS!AI1718:'GUTS'!BH1718,MATCH(1,GUTS!AK1718:'GUTS'!BI1718,0)),"")</f>
        <v/>
      </c>
      <c r="C1717" s="127" t="str">
        <f>IFERROR(INDEX(GUTS!AJ1718:'GUTS'!BH1718,MATCH(1,GUTS!AK1718:'GUTS'!BI1718,0)),"")</f>
        <v/>
      </c>
      <c r="D1717" s="127" t="str">
        <f>IFERROR(INDEX(GUTS!AI1718:'GUTS'!BH1718,MATCH(2,GUTS!AK1718:'GUTS'!BI1718,0)),"")</f>
        <v/>
      </c>
      <c r="E1717" s="127" t="str">
        <f>IFERROR(INDEX(GUTS!AJ1718:'GUTS'!BH1718,MATCH(2,GUTS!AK1718:'GUTS'!BI1718,0)),"")</f>
        <v/>
      </c>
      <c r="F1717" s="127" t="str">
        <f>IFERROR(INDEX(GUTS!AI1718:'GUTS'!BH1718,MATCH(3,GUTS!AK1718:'GUTS'!BI1718,0)),"")</f>
        <v/>
      </c>
      <c r="G1717" s="127" t="str">
        <f>IFERROR(INDEX(GUTS!AJ1718:'GUTS'!BH1718,MATCH(3,GUTS!AK1718:'GUTS'!BI1718,0)),"")</f>
        <v/>
      </c>
      <c r="H1717" s="127" t="str">
        <f>IFERROR(INDEX(GUTS!AI1718:'GUTS'!BH1718,MATCH(4,GUTS!AK1718:'GUTS'!BI1718,0)),"")</f>
        <v/>
      </c>
      <c r="I1717" s="127" t="str">
        <f>IFERROR(INDEX(GUTS!AJ1718:'GUTS'!BH1718,MATCH(4,GUTS!AK1718:'GUTS'!BI1718,0)),"")</f>
        <v/>
      </c>
      <c r="J1717" s="127" t="str">
        <f>IFERROR(INDEX(GUTS!AI1718:'GUTS'!BH1718,MATCH(5,GUTS!AK1718:'GUTS'!BI1718,0)),"")</f>
        <v/>
      </c>
      <c r="K1717" s="127" t="str">
        <f>IFERROR(INDEX(GUTS!AJ1718:'GUTS'!BH1718,MATCH(5,GUTS!AK1718:'GUTS'!BI1718,0)),"")</f>
        <v/>
      </c>
      <c r="L1717" s="127" t="str">
        <f>IFERROR(INDEX(GUTS!AI1718:'GUTS'!BH1718,MATCH(6,GUTS!AK1718:'GUTS'!BI1718,0)),"")</f>
        <v/>
      </c>
      <c r="M1717" s="127" t="str">
        <f>IFERROR(INDEX(GUTS!AJ1718:'GUTS'!BH1718,MATCH(6,GUTS!AK1718:'GUTS'!BI1718,0)),"")</f>
        <v/>
      </c>
      <c r="N1717" s="127">
        <f>Audit!X483</f>
        <v>0</v>
      </c>
      <c r="O1717" s="127">
        <f>Audit!K483</f>
        <v>0</v>
      </c>
      <c r="P1717" s="127">
        <f>Audit!L483</f>
        <v>0</v>
      </c>
    </row>
    <row r="1718" spans="1:16" hidden="1">
      <c r="A1718" s="127">
        <f>Audit!A484</f>
        <v>0</v>
      </c>
      <c r="B1718" s="127" t="str">
        <f>IFERROR(INDEX(GUTS!AI1719:'GUTS'!BH1719,MATCH(1,GUTS!AK1719:'GUTS'!BI1719,0)),"")</f>
        <v/>
      </c>
      <c r="C1718" s="127" t="str">
        <f>IFERROR(INDEX(GUTS!AJ1719:'GUTS'!BH1719,MATCH(1,GUTS!AK1719:'GUTS'!BI1719,0)),"")</f>
        <v/>
      </c>
      <c r="D1718" s="127" t="str">
        <f>IFERROR(INDEX(GUTS!AI1719:'GUTS'!BH1719,MATCH(2,GUTS!AK1719:'GUTS'!BI1719,0)),"")</f>
        <v/>
      </c>
      <c r="E1718" s="127" t="str">
        <f>IFERROR(INDEX(GUTS!AJ1719:'GUTS'!BH1719,MATCH(2,GUTS!AK1719:'GUTS'!BI1719,0)),"")</f>
        <v/>
      </c>
      <c r="F1718" s="127" t="str">
        <f>IFERROR(INDEX(GUTS!AI1719:'GUTS'!BH1719,MATCH(3,GUTS!AK1719:'GUTS'!BI1719,0)),"")</f>
        <v/>
      </c>
      <c r="G1718" s="127" t="str">
        <f>IFERROR(INDEX(GUTS!AJ1719:'GUTS'!BH1719,MATCH(3,GUTS!AK1719:'GUTS'!BI1719,0)),"")</f>
        <v/>
      </c>
      <c r="H1718" s="127" t="str">
        <f>IFERROR(INDEX(GUTS!AI1719:'GUTS'!BH1719,MATCH(4,GUTS!AK1719:'GUTS'!BI1719,0)),"")</f>
        <v/>
      </c>
      <c r="I1718" s="127" t="str">
        <f>IFERROR(INDEX(GUTS!AJ1719:'GUTS'!BH1719,MATCH(4,GUTS!AK1719:'GUTS'!BI1719,0)),"")</f>
        <v/>
      </c>
      <c r="J1718" s="127" t="str">
        <f>IFERROR(INDEX(GUTS!AI1719:'GUTS'!BH1719,MATCH(5,GUTS!AK1719:'GUTS'!BI1719,0)),"")</f>
        <v/>
      </c>
      <c r="K1718" s="127" t="str">
        <f>IFERROR(INDEX(GUTS!AJ1719:'GUTS'!BH1719,MATCH(5,GUTS!AK1719:'GUTS'!BI1719,0)),"")</f>
        <v/>
      </c>
      <c r="L1718" s="127" t="str">
        <f>IFERROR(INDEX(GUTS!AI1719:'GUTS'!BH1719,MATCH(6,GUTS!AK1719:'GUTS'!BI1719,0)),"")</f>
        <v/>
      </c>
      <c r="M1718" s="127" t="str">
        <f>IFERROR(INDEX(GUTS!AJ1719:'GUTS'!BH1719,MATCH(6,GUTS!AK1719:'GUTS'!BI1719,0)),"")</f>
        <v/>
      </c>
      <c r="N1718" s="127">
        <f>Audit!X484</f>
        <v>0</v>
      </c>
      <c r="O1718" s="127">
        <f>Audit!K484</f>
        <v>0</v>
      </c>
      <c r="P1718" s="127">
        <f>Audit!L484</f>
        <v>0</v>
      </c>
    </row>
    <row r="1719" spans="1:16" hidden="1">
      <c r="A1719" s="127">
        <f>Audit!A485</f>
        <v>0</v>
      </c>
      <c r="B1719" s="127" t="str">
        <f>IFERROR(INDEX(GUTS!AI1720:'GUTS'!BH1720,MATCH(1,GUTS!AK1720:'GUTS'!BI1720,0)),"")</f>
        <v/>
      </c>
      <c r="C1719" s="127" t="str">
        <f>IFERROR(INDEX(GUTS!AJ1720:'GUTS'!BH1720,MATCH(1,GUTS!AK1720:'GUTS'!BI1720,0)),"")</f>
        <v/>
      </c>
      <c r="D1719" s="127" t="str">
        <f>IFERROR(INDEX(GUTS!AI1720:'GUTS'!BH1720,MATCH(2,GUTS!AK1720:'GUTS'!BI1720,0)),"")</f>
        <v/>
      </c>
      <c r="E1719" s="127" t="str">
        <f>IFERROR(INDEX(GUTS!AJ1720:'GUTS'!BH1720,MATCH(2,GUTS!AK1720:'GUTS'!BI1720,0)),"")</f>
        <v/>
      </c>
      <c r="F1719" s="127" t="str">
        <f>IFERROR(INDEX(GUTS!AI1720:'GUTS'!BH1720,MATCH(3,GUTS!AK1720:'GUTS'!BI1720,0)),"")</f>
        <v/>
      </c>
      <c r="G1719" s="127" t="str">
        <f>IFERROR(INDEX(GUTS!AJ1720:'GUTS'!BH1720,MATCH(3,GUTS!AK1720:'GUTS'!BI1720,0)),"")</f>
        <v/>
      </c>
      <c r="H1719" s="127" t="str">
        <f>IFERROR(INDEX(GUTS!AI1720:'GUTS'!BH1720,MATCH(4,GUTS!AK1720:'GUTS'!BI1720,0)),"")</f>
        <v/>
      </c>
      <c r="I1719" s="127" t="str">
        <f>IFERROR(INDEX(GUTS!AJ1720:'GUTS'!BH1720,MATCH(4,GUTS!AK1720:'GUTS'!BI1720,0)),"")</f>
        <v/>
      </c>
      <c r="J1719" s="127" t="str">
        <f>IFERROR(INDEX(GUTS!AI1720:'GUTS'!BH1720,MATCH(5,GUTS!AK1720:'GUTS'!BI1720,0)),"")</f>
        <v/>
      </c>
      <c r="K1719" s="127" t="str">
        <f>IFERROR(INDEX(GUTS!AJ1720:'GUTS'!BH1720,MATCH(5,GUTS!AK1720:'GUTS'!BI1720,0)),"")</f>
        <v/>
      </c>
      <c r="L1719" s="127" t="str">
        <f>IFERROR(INDEX(GUTS!AI1720:'GUTS'!BH1720,MATCH(6,GUTS!AK1720:'GUTS'!BI1720,0)),"")</f>
        <v/>
      </c>
      <c r="M1719" s="127" t="str">
        <f>IFERROR(INDEX(GUTS!AJ1720:'GUTS'!BH1720,MATCH(6,GUTS!AK1720:'GUTS'!BI1720,0)),"")</f>
        <v/>
      </c>
      <c r="N1719" s="127">
        <f>Audit!X485</f>
        <v>0</v>
      </c>
      <c r="O1719" s="127">
        <f>Audit!K485</f>
        <v>0</v>
      </c>
      <c r="P1719" s="127">
        <f>Audit!L485</f>
        <v>0</v>
      </c>
    </row>
    <row r="1720" spans="1:16" hidden="1">
      <c r="A1720" s="127">
        <f>Audit!A486</f>
        <v>0</v>
      </c>
      <c r="B1720" s="127" t="str">
        <f>IFERROR(INDEX(GUTS!AI1721:'GUTS'!BH1721,MATCH(1,GUTS!AK1721:'GUTS'!BI1721,0)),"")</f>
        <v/>
      </c>
      <c r="C1720" s="127" t="str">
        <f>IFERROR(INDEX(GUTS!AJ1721:'GUTS'!BH1721,MATCH(1,GUTS!AK1721:'GUTS'!BI1721,0)),"")</f>
        <v/>
      </c>
      <c r="D1720" s="127" t="str">
        <f>IFERROR(INDEX(GUTS!AI1721:'GUTS'!BH1721,MATCH(2,GUTS!AK1721:'GUTS'!BI1721,0)),"")</f>
        <v/>
      </c>
      <c r="E1720" s="127" t="str">
        <f>IFERROR(INDEX(GUTS!AJ1721:'GUTS'!BH1721,MATCH(2,GUTS!AK1721:'GUTS'!BI1721,0)),"")</f>
        <v/>
      </c>
      <c r="F1720" s="127" t="str">
        <f>IFERROR(INDEX(GUTS!AI1721:'GUTS'!BH1721,MATCH(3,GUTS!AK1721:'GUTS'!BI1721,0)),"")</f>
        <v/>
      </c>
      <c r="G1720" s="127" t="str">
        <f>IFERROR(INDEX(GUTS!AJ1721:'GUTS'!BH1721,MATCH(3,GUTS!AK1721:'GUTS'!BI1721,0)),"")</f>
        <v/>
      </c>
      <c r="H1720" s="127" t="str">
        <f>IFERROR(INDEX(GUTS!AI1721:'GUTS'!BH1721,MATCH(4,GUTS!AK1721:'GUTS'!BI1721,0)),"")</f>
        <v/>
      </c>
      <c r="I1720" s="127" t="str">
        <f>IFERROR(INDEX(GUTS!AJ1721:'GUTS'!BH1721,MATCH(4,GUTS!AK1721:'GUTS'!BI1721,0)),"")</f>
        <v/>
      </c>
      <c r="J1720" s="127" t="str">
        <f>IFERROR(INDEX(GUTS!AI1721:'GUTS'!BH1721,MATCH(5,GUTS!AK1721:'GUTS'!BI1721,0)),"")</f>
        <v/>
      </c>
      <c r="K1720" s="127" t="str">
        <f>IFERROR(INDEX(GUTS!AJ1721:'GUTS'!BH1721,MATCH(5,GUTS!AK1721:'GUTS'!BI1721,0)),"")</f>
        <v/>
      </c>
      <c r="L1720" s="127" t="str">
        <f>IFERROR(INDEX(GUTS!AI1721:'GUTS'!BH1721,MATCH(6,GUTS!AK1721:'GUTS'!BI1721,0)),"")</f>
        <v/>
      </c>
      <c r="M1720" s="127" t="str">
        <f>IFERROR(INDEX(GUTS!AJ1721:'GUTS'!BH1721,MATCH(6,GUTS!AK1721:'GUTS'!BI1721,0)),"")</f>
        <v/>
      </c>
      <c r="N1720" s="127">
        <f>Audit!X486</f>
        <v>0</v>
      </c>
      <c r="O1720" s="127">
        <f>Audit!K486</f>
        <v>0</v>
      </c>
      <c r="P1720" s="127">
        <f>Audit!L486</f>
        <v>0</v>
      </c>
    </row>
    <row r="1721" spans="1:16" hidden="1">
      <c r="A1721" s="127">
        <f>Audit!A487</f>
        <v>0</v>
      </c>
      <c r="B1721" s="127" t="str">
        <f>IFERROR(INDEX(GUTS!AI1722:'GUTS'!BH1722,MATCH(1,GUTS!AK1722:'GUTS'!BI1722,0)),"")</f>
        <v/>
      </c>
      <c r="C1721" s="127" t="str">
        <f>IFERROR(INDEX(GUTS!AJ1722:'GUTS'!BH1722,MATCH(1,GUTS!AK1722:'GUTS'!BI1722,0)),"")</f>
        <v/>
      </c>
      <c r="D1721" s="127" t="str">
        <f>IFERROR(INDEX(GUTS!AI1722:'GUTS'!BH1722,MATCH(2,GUTS!AK1722:'GUTS'!BI1722,0)),"")</f>
        <v/>
      </c>
      <c r="E1721" s="127" t="str">
        <f>IFERROR(INDEX(GUTS!AJ1722:'GUTS'!BH1722,MATCH(2,GUTS!AK1722:'GUTS'!BI1722,0)),"")</f>
        <v/>
      </c>
      <c r="F1721" s="127" t="str">
        <f>IFERROR(INDEX(GUTS!AI1722:'GUTS'!BH1722,MATCH(3,GUTS!AK1722:'GUTS'!BI1722,0)),"")</f>
        <v/>
      </c>
      <c r="G1721" s="127" t="str">
        <f>IFERROR(INDEX(GUTS!AJ1722:'GUTS'!BH1722,MATCH(3,GUTS!AK1722:'GUTS'!BI1722,0)),"")</f>
        <v/>
      </c>
      <c r="H1721" s="127" t="str">
        <f>IFERROR(INDEX(GUTS!AI1722:'GUTS'!BH1722,MATCH(4,GUTS!AK1722:'GUTS'!BI1722,0)),"")</f>
        <v/>
      </c>
      <c r="I1721" s="127" t="str">
        <f>IFERROR(INDEX(GUTS!AJ1722:'GUTS'!BH1722,MATCH(4,GUTS!AK1722:'GUTS'!BI1722,0)),"")</f>
        <v/>
      </c>
      <c r="J1721" s="127" t="str">
        <f>IFERROR(INDEX(GUTS!AI1722:'GUTS'!BH1722,MATCH(5,GUTS!AK1722:'GUTS'!BI1722,0)),"")</f>
        <v/>
      </c>
      <c r="K1721" s="127" t="str">
        <f>IFERROR(INDEX(GUTS!AJ1722:'GUTS'!BH1722,MATCH(5,GUTS!AK1722:'GUTS'!BI1722,0)),"")</f>
        <v/>
      </c>
      <c r="L1721" s="127" t="str">
        <f>IFERROR(INDEX(GUTS!AI1722:'GUTS'!BH1722,MATCH(6,GUTS!AK1722:'GUTS'!BI1722,0)),"")</f>
        <v/>
      </c>
      <c r="M1721" s="127" t="str">
        <f>IFERROR(INDEX(GUTS!AJ1722:'GUTS'!BH1722,MATCH(6,GUTS!AK1722:'GUTS'!BI1722,0)),"")</f>
        <v/>
      </c>
      <c r="N1721" s="127">
        <f>Audit!X487</f>
        <v>0</v>
      </c>
      <c r="O1721" s="127">
        <f>Audit!K487</f>
        <v>0</v>
      </c>
      <c r="P1721" s="127">
        <f>Audit!L487</f>
        <v>0</v>
      </c>
    </row>
    <row r="1722" spans="1:16" hidden="1">
      <c r="A1722" s="127">
        <f>Audit!A488</f>
        <v>0</v>
      </c>
      <c r="B1722" s="127" t="str">
        <f>IFERROR(INDEX(GUTS!AI1723:'GUTS'!BH1723,MATCH(1,GUTS!AK1723:'GUTS'!BI1723,0)),"")</f>
        <v/>
      </c>
      <c r="C1722" s="127" t="str">
        <f>IFERROR(INDEX(GUTS!AJ1723:'GUTS'!BH1723,MATCH(1,GUTS!AK1723:'GUTS'!BI1723,0)),"")</f>
        <v/>
      </c>
      <c r="D1722" s="127" t="str">
        <f>IFERROR(INDEX(GUTS!AI1723:'GUTS'!BH1723,MATCH(2,GUTS!AK1723:'GUTS'!BI1723,0)),"")</f>
        <v/>
      </c>
      <c r="E1722" s="127" t="str">
        <f>IFERROR(INDEX(GUTS!AJ1723:'GUTS'!BH1723,MATCH(2,GUTS!AK1723:'GUTS'!BI1723,0)),"")</f>
        <v/>
      </c>
      <c r="F1722" s="127" t="str">
        <f>IFERROR(INDEX(GUTS!AI1723:'GUTS'!BH1723,MATCH(3,GUTS!AK1723:'GUTS'!BI1723,0)),"")</f>
        <v/>
      </c>
      <c r="G1722" s="127" t="str">
        <f>IFERROR(INDEX(GUTS!AJ1723:'GUTS'!BH1723,MATCH(3,GUTS!AK1723:'GUTS'!BI1723,0)),"")</f>
        <v/>
      </c>
      <c r="H1722" s="127" t="str">
        <f>IFERROR(INDEX(GUTS!AI1723:'GUTS'!BH1723,MATCH(4,GUTS!AK1723:'GUTS'!BI1723,0)),"")</f>
        <v/>
      </c>
      <c r="I1722" s="127" t="str">
        <f>IFERROR(INDEX(GUTS!AJ1723:'GUTS'!BH1723,MATCH(4,GUTS!AK1723:'GUTS'!BI1723,0)),"")</f>
        <v/>
      </c>
      <c r="J1722" s="127" t="str">
        <f>IFERROR(INDEX(GUTS!AI1723:'GUTS'!BH1723,MATCH(5,GUTS!AK1723:'GUTS'!BI1723,0)),"")</f>
        <v/>
      </c>
      <c r="K1722" s="127" t="str">
        <f>IFERROR(INDEX(GUTS!AJ1723:'GUTS'!BH1723,MATCH(5,GUTS!AK1723:'GUTS'!BI1723,0)),"")</f>
        <v/>
      </c>
      <c r="L1722" s="127" t="str">
        <f>IFERROR(INDEX(GUTS!AI1723:'GUTS'!BH1723,MATCH(6,GUTS!AK1723:'GUTS'!BI1723,0)),"")</f>
        <v/>
      </c>
      <c r="M1722" s="127" t="str">
        <f>IFERROR(INDEX(GUTS!AJ1723:'GUTS'!BH1723,MATCH(6,GUTS!AK1723:'GUTS'!BI1723,0)),"")</f>
        <v/>
      </c>
      <c r="N1722" s="127">
        <f>Audit!X488</f>
        <v>0</v>
      </c>
      <c r="O1722" s="127">
        <f>Audit!K488</f>
        <v>0</v>
      </c>
      <c r="P1722" s="127">
        <f>Audit!L488</f>
        <v>0</v>
      </c>
    </row>
    <row r="1723" spans="1:16" hidden="1">
      <c r="A1723" s="127">
        <f>Audit!A489</f>
        <v>0</v>
      </c>
      <c r="B1723" s="127" t="str">
        <f>IFERROR(INDEX(GUTS!AI1724:'GUTS'!BH1724,MATCH(1,GUTS!AK1724:'GUTS'!BI1724,0)),"")</f>
        <v/>
      </c>
      <c r="C1723" s="127" t="str">
        <f>IFERROR(INDEX(GUTS!AJ1724:'GUTS'!BH1724,MATCH(1,GUTS!AK1724:'GUTS'!BI1724,0)),"")</f>
        <v/>
      </c>
      <c r="D1723" s="127" t="str">
        <f>IFERROR(INDEX(GUTS!AI1724:'GUTS'!BH1724,MATCH(2,GUTS!AK1724:'GUTS'!BI1724,0)),"")</f>
        <v/>
      </c>
      <c r="E1723" s="127" t="str">
        <f>IFERROR(INDEX(GUTS!AJ1724:'GUTS'!BH1724,MATCH(2,GUTS!AK1724:'GUTS'!BI1724,0)),"")</f>
        <v/>
      </c>
      <c r="F1723" s="127" t="str">
        <f>IFERROR(INDEX(GUTS!AI1724:'GUTS'!BH1724,MATCH(3,GUTS!AK1724:'GUTS'!BI1724,0)),"")</f>
        <v/>
      </c>
      <c r="G1723" s="127" t="str">
        <f>IFERROR(INDEX(GUTS!AJ1724:'GUTS'!BH1724,MATCH(3,GUTS!AK1724:'GUTS'!BI1724,0)),"")</f>
        <v/>
      </c>
      <c r="H1723" s="127" t="str">
        <f>IFERROR(INDEX(GUTS!AI1724:'GUTS'!BH1724,MATCH(4,GUTS!AK1724:'GUTS'!BI1724,0)),"")</f>
        <v/>
      </c>
      <c r="I1723" s="127" t="str">
        <f>IFERROR(INDEX(GUTS!AJ1724:'GUTS'!BH1724,MATCH(4,GUTS!AK1724:'GUTS'!BI1724,0)),"")</f>
        <v/>
      </c>
      <c r="J1723" s="127" t="str">
        <f>IFERROR(INDEX(GUTS!AI1724:'GUTS'!BH1724,MATCH(5,GUTS!AK1724:'GUTS'!BI1724,0)),"")</f>
        <v/>
      </c>
      <c r="K1723" s="127" t="str">
        <f>IFERROR(INDEX(GUTS!AJ1724:'GUTS'!BH1724,MATCH(5,GUTS!AK1724:'GUTS'!BI1724,0)),"")</f>
        <v/>
      </c>
      <c r="L1723" s="127" t="str">
        <f>IFERROR(INDEX(GUTS!AI1724:'GUTS'!BH1724,MATCH(6,GUTS!AK1724:'GUTS'!BI1724,0)),"")</f>
        <v/>
      </c>
      <c r="M1723" s="127" t="str">
        <f>IFERROR(INDEX(GUTS!AJ1724:'GUTS'!BH1724,MATCH(6,GUTS!AK1724:'GUTS'!BI1724,0)),"")</f>
        <v/>
      </c>
      <c r="N1723" s="127">
        <f>Audit!X489</f>
        <v>0</v>
      </c>
      <c r="O1723" s="127">
        <f>Audit!K489</f>
        <v>0</v>
      </c>
      <c r="P1723" s="127">
        <f>Audit!L489</f>
        <v>0</v>
      </c>
    </row>
    <row r="1724" spans="1:16" hidden="1">
      <c r="A1724" s="127">
        <f>Audit!A490</f>
        <v>0</v>
      </c>
      <c r="B1724" s="127" t="str">
        <f>IFERROR(INDEX(GUTS!AI1725:'GUTS'!BH1725,MATCH(1,GUTS!AK1725:'GUTS'!BI1725,0)),"")</f>
        <v/>
      </c>
      <c r="C1724" s="127" t="str">
        <f>IFERROR(INDEX(GUTS!AJ1725:'GUTS'!BH1725,MATCH(1,GUTS!AK1725:'GUTS'!BI1725,0)),"")</f>
        <v/>
      </c>
      <c r="D1724" s="127" t="str">
        <f>IFERROR(INDEX(GUTS!AI1725:'GUTS'!BH1725,MATCH(2,GUTS!AK1725:'GUTS'!BI1725,0)),"")</f>
        <v/>
      </c>
      <c r="E1724" s="127" t="str">
        <f>IFERROR(INDEX(GUTS!AJ1725:'GUTS'!BH1725,MATCH(2,GUTS!AK1725:'GUTS'!BI1725,0)),"")</f>
        <v/>
      </c>
      <c r="F1724" s="127" t="str">
        <f>IFERROR(INDEX(GUTS!AI1725:'GUTS'!BH1725,MATCH(3,GUTS!AK1725:'GUTS'!BI1725,0)),"")</f>
        <v/>
      </c>
      <c r="G1724" s="127" t="str">
        <f>IFERROR(INDEX(GUTS!AJ1725:'GUTS'!BH1725,MATCH(3,GUTS!AK1725:'GUTS'!BI1725,0)),"")</f>
        <v/>
      </c>
      <c r="H1724" s="127" t="str">
        <f>IFERROR(INDEX(GUTS!AI1725:'GUTS'!BH1725,MATCH(4,GUTS!AK1725:'GUTS'!BI1725,0)),"")</f>
        <v/>
      </c>
      <c r="I1724" s="127" t="str">
        <f>IFERROR(INDEX(GUTS!AJ1725:'GUTS'!BH1725,MATCH(4,GUTS!AK1725:'GUTS'!BI1725,0)),"")</f>
        <v/>
      </c>
      <c r="J1724" s="127" t="str">
        <f>IFERROR(INDEX(GUTS!AI1725:'GUTS'!BH1725,MATCH(5,GUTS!AK1725:'GUTS'!BI1725,0)),"")</f>
        <v/>
      </c>
      <c r="K1724" s="127" t="str">
        <f>IFERROR(INDEX(GUTS!AJ1725:'GUTS'!BH1725,MATCH(5,GUTS!AK1725:'GUTS'!BI1725,0)),"")</f>
        <v/>
      </c>
      <c r="L1724" s="127" t="str">
        <f>IFERROR(INDEX(GUTS!AI1725:'GUTS'!BH1725,MATCH(6,GUTS!AK1725:'GUTS'!BI1725,0)),"")</f>
        <v/>
      </c>
      <c r="M1724" s="127" t="str">
        <f>IFERROR(INDEX(GUTS!AJ1725:'GUTS'!BH1725,MATCH(6,GUTS!AK1725:'GUTS'!BI1725,0)),"")</f>
        <v/>
      </c>
      <c r="N1724" s="127">
        <f>Audit!X490</f>
        <v>0</v>
      </c>
      <c r="O1724" s="127">
        <f>Audit!K490</f>
        <v>0</v>
      </c>
      <c r="P1724" s="127">
        <f>Audit!L490</f>
        <v>0</v>
      </c>
    </row>
    <row r="1725" spans="1:16" hidden="1">
      <c r="A1725" s="127">
        <f>Audit!A491</f>
        <v>0</v>
      </c>
      <c r="B1725" s="127" t="str">
        <f>IFERROR(INDEX(GUTS!AI1726:'GUTS'!BH1726,MATCH(1,GUTS!AK1726:'GUTS'!BI1726,0)),"")</f>
        <v/>
      </c>
      <c r="C1725" s="127" t="str">
        <f>IFERROR(INDEX(GUTS!AJ1726:'GUTS'!BH1726,MATCH(1,GUTS!AK1726:'GUTS'!BI1726,0)),"")</f>
        <v/>
      </c>
      <c r="D1725" s="127" t="str">
        <f>IFERROR(INDEX(GUTS!AI1726:'GUTS'!BH1726,MATCH(2,GUTS!AK1726:'GUTS'!BI1726,0)),"")</f>
        <v/>
      </c>
      <c r="E1725" s="127" t="str">
        <f>IFERROR(INDEX(GUTS!AJ1726:'GUTS'!BH1726,MATCH(2,GUTS!AK1726:'GUTS'!BI1726,0)),"")</f>
        <v/>
      </c>
      <c r="F1725" s="127" t="str">
        <f>IFERROR(INDEX(GUTS!AI1726:'GUTS'!BH1726,MATCH(3,GUTS!AK1726:'GUTS'!BI1726,0)),"")</f>
        <v/>
      </c>
      <c r="G1725" s="127" t="str">
        <f>IFERROR(INDEX(GUTS!AJ1726:'GUTS'!BH1726,MATCH(3,GUTS!AK1726:'GUTS'!BI1726,0)),"")</f>
        <v/>
      </c>
      <c r="H1725" s="127" t="str">
        <f>IFERROR(INDEX(GUTS!AI1726:'GUTS'!BH1726,MATCH(4,GUTS!AK1726:'GUTS'!BI1726,0)),"")</f>
        <v/>
      </c>
      <c r="I1725" s="127" t="str">
        <f>IFERROR(INDEX(GUTS!AJ1726:'GUTS'!BH1726,MATCH(4,GUTS!AK1726:'GUTS'!BI1726,0)),"")</f>
        <v/>
      </c>
      <c r="J1725" s="127" t="str">
        <f>IFERROR(INDEX(GUTS!AI1726:'GUTS'!BH1726,MATCH(5,GUTS!AK1726:'GUTS'!BI1726,0)),"")</f>
        <v/>
      </c>
      <c r="K1725" s="127" t="str">
        <f>IFERROR(INDEX(GUTS!AJ1726:'GUTS'!BH1726,MATCH(5,GUTS!AK1726:'GUTS'!BI1726,0)),"")</f>
        <v/>
      </c>
      <c r="L1725" s="127" t="str">
        <f>IFERROR(INDEX(GUTS!AI1726:'GUTS'!BH1726,MATCH(6,GUTS!AK1726:'GUTS'!BI1726,0)),"")</f>
        <v/>
      </c>
      <c r="M1725" s="127" t="str">
        <f>IFERROR(INDEX(GUTS!AJ1726:'GUTS'!BH1726,MATCH(6,GUTS!AK1726:'GUTS'!BI1726,0)),"")</f>
        <v/>
      </c>
      <c r="N1725" s="127">
        <f>Audit!X491</f>
        <v>0</v>
      </c>
      <c r="O1725" s="127">
        <f>Audit!K491</f>
        <v>0</v>
      </c>
      <c r="P1725" s="127">
        <f>Audit!L491</f>
        <v>0</v>
      </c>
    </row>
    <row r="1726" spans="1:16" hidden="1">
      <c r="A1726" s="127">
        <f>Audit!A492</f>
        <v>0</v>
      </c>
      <c r="B1726" s="127" t="str">
        <f>IFERROR(INDEX(GUTS!AI1727:'GUTS'!BH1727,MATCH(1,GUTS!AK1727:'GUTS'!BI1727,0)),"")</f>
        <v/>
      </c>
      <c r="C1726" s="127" t="str">
        <f>IFERROR(INDEX(GUTS!AJ1727:'GUTS'!BH1727,MATCH(1,GUTS!AK1727:'GUTS'!BI1727,0)),"")</f>
        <v/>
      </c>
      <c r="D1726" s="127" t="str">
        <f>IFERROR(INDEX(GUTS!AI1727:'GUTS'!BH1727,MATCH(2,GUTS!AK1727:'GUTS'!BI1727,0)),"")</f>
        <v/>
      </c>
      <c r="E1726" s="127" t="str">
        <f>IFERROR(INDEX(GUTS!AJ1727:'GUTS'!BH1727,MATCH(2,GUTS!AK1727:'GUTS'!BI1727,0)),"")</f>
        <v/>
      </c>
      <c r="F1726" s="127" t="str">
        <f>IFERROR(INDEX(GUTS!AI1727:'GUTS'!BH1727,MATCH(3,GUTS!AK1727:'GUTS'!BI1727,0)),"")</f>
        <v/>
      </c>
      <c r="G1726" s="127" t="str">
        <f>IFERROR(INDEX(GUTS!AJ1727:'GUTS'!BH1727,MATCH(3,GUTS!AK1727:'GUTS'!BI1727,0)),"")</f>
        <v/>
      </c>
      <c r="H1726" s="127" t="str">
        <f>IFERROR(INDEX(GUTS!AI1727:'GUTS'!BH1727,MATCH(4,GUTS!AK1727:'GUTS'!BI1727,0)),"")</f>
        <v/>
      </c>
      <c r="I1726" s="127" t="str">
        <f>IFERROR(INDEX(GUTS!AJ1727:'GUTS'!BH1727,MATCH(4,GUTS!AK1727:'GUTS'!BI1727,0)),"")</f>
        <v/>
      </c>
      <c r="J1726" s="127" t="str">
        <f>IFERROR(INDEX(GUTS!AI1727:'GUTS'!BH1727,MATCH(5,GUTS!AK1727:'GUTS'!BI1727,0)),"")</f>
        <v/>
      </c>
      <c r="K1726" s="127" t="str">
        <f>IFERROR(INDEX(GUTS!AJ1727:'GUTS'!BH1727,MATCH(5,GUTS!AK1727:'GUTS'!BI1727,0)),"")</f>
        <v/>
      </c>
      <c r="L1726" s="127" t="str">
        <f>IFERROR(INDEX(GUTS!AI1727:'GUTS'!BH1727,MATCH(6,GUTS!AK1727:'GUTS'!BI1727,0)),"")</f>
        <v/>
      </c>
      <c r="M1726" s="127" t="str">
        <f>IFERROR(INDEX(GUTS!AJ1727:'GUTS'!BH1727,MATCH(6,GUTS!AK1727:'GUTS'!BI1727,0)),"")</f>
        <v/>
      </c>
      <c r="N1726" s="127">
        <f>Audit!X492</f>
        <v>0</v>
      </c>
      <c r="O1726" s="127">
        <f>Audit!K492</f>
        <v>0</v>
      </c>
      <c r="P1726" s="127">
        <f>Audit!L492</f>
        <v>0</v>
      </c>
    </row>
    <row r="1727" spans="1:16" hidden="1">
      <c r="A1727" s="127">
        <f>Audit!A493</f>
        <v>0</v>
      </c>
      <c r="B1727" s="127" t="str">
        <f>IFERROR(INDEX(GUTS!AI1728:'GUTS'!BH1728,MATCH(1,GUTS!AK1728:'GUTS'!BI1728,0)),"")</f>
        <v/>
      </c>
      <c r="C1727" s="127" t="str">
        <f>IFERROR(INDEX(GUTS!AJ1728:'GUTS'!BH1728,MATCH(1,GUTS!AK1728:'GUTS'!BI1728,0)),"")</f>
        <v/>
      </c>
      <c r="D1727" s="127" t="str">
        <f>IFERROR(INDEX(GUTS!AI1728:'GUTS'!BH1728,MATCH(2,GUTS!AK1728:'GUTS'!BI1728,0)),"")</f>
        <v/>
      </c>
      <c r="E1727" s="127" t="str">
        <f>IFERROR(INDEX(GUTS!AJ1728:'GUTS'!BH1728,MATCH(2,GUTS!AK1728:'GUTS'!BI1728,0)),"")</f>
        <v/>
      </c>
      <c r="F1727" s="127" t="str">
        <f>IFERROR(INDEX(GUTS!AI1728:'GUTS'!BH1728,MATCH(3,GUTS!AK1728:'GUTS'!BI1728,0)),"")</f>
        <v/>
      </c>
      <c r="G1727" s="127" t="str">
        <f>IFERROR(INDEX(GUTS!AJ1728:'GUTS'!BH1728,MATCH(3,GUTS!AK1728:'GUTS'!BI1728,0)),"")</f>
        <v/>
      </c>
      <c r="H1727" s="127" t="str">
        <f>IFERROR(INDEX(GUTS!AI1728:'GUTS'!BH1728,MATCH(4,GUTS!AK1728:'GUTS'!BI1728,0)),"")</f>
        <v/>
      </c>
      <c r="I1727" s="127" t="str">
        <f>IFERROR(INDEX(GUTS!AJ1728:'GUTS'!BH1728,MATCH(4,GUTS!AK1728:'GUTS'!BI1728,0)),"")</f>
        <v/>
      </c>
      <c r="J1727" s="127" t="str">
        <f>IFERROR(INDEX(GUTS!AI1728:'GUTS'!BH1728,MATCH(5,GUTS!AK1728:'GUTS'!BI1728,0)),"")</f>
        <v/>
      </c>
      <c r="K1727" s="127" t="str">
        <f>IFERROR(INDEX(GUTS!AJ1728:'GUTS'!BH1728,MATCH(5,GUTS!AK1728:'GUTS'!BI1728,0)),"")</f>
        <v/>
      </c>
      <c r="L1727" s="127" t="str">
        <f>IFERROR(INDEX(GUTS!AI1728:'GUTS'!BH1728,MATCH(6,GUTS!AK1728:'GUTS'!BI1728,0)),"")</f>
        <v/>
      </c>
      <c r="M1727" s="127" t="str">
        <f>IFERROR(INDEX(GUTS!AJ1728:'GUTS'!BH1728,MATCH(6,GUTS!AK1728:'GUTS'!BI1728,0)),"")</f>
        <v/>
      </c>
      <c r="N1727" s="127">
        <f>Audit!X493</f>
        <v>0</v>
      </c>
      <c r="O1727" s="127">
        <f>Audit!K493</f>
        <v>0</v>
      </c>
      <c r="P1727" s="127">
        <f>Audit!L493</f>
        <v>0</v>
      </c>
    </row>
    <row r="1728" spans="1:16" hidden="1">
      <c r="A1728" s="127">
        <f>Audit!A494</f>
        <v>0</v>
      </c>
      <c r="B1728" s="127" t="str">
        <f>IFERROR(INDEX(GUTS!AI1729:'GUTS'!BH1729,MATCH(1,GUTS!AK1729:'GUTS'!BI1729,0)),"")</f>
        <v/>
      </c>
      <c r="C1728" s="127" t="str">
        <f>IFERROR(INDEX(GUTS!AJ1729:'GUTS'!BH1729,MATCH(1,GUTS!AK1729:'GUTS'!BI1729,0)),"")</f>
        <v/>
      </c>
      <c r="D1728" s="127" t="str">
        <f>IFERROR(INDEX(GUTS!AI1729:'GUTS'!BH1729,MATCH(2,GUTS!AK1729:'GUTS'!BI1729,0)),"")</f>
        <v/>
      </c>
      <c r="E1728" s="127" t="str">
        <f>IFERROR(INDEX(GUTS!AJ1729:'GUTS'!BH1729,MATCH(2,GUTS!AK1729:'GUTS'!BI1729,0)),"")</f>
        <v/>
      </c>
      <c r="F1728" s="127" t="str">
        <f>IFERROR(INDEX(GUTS!AI1729:'GUTS'!BH1729,MATCH(3,GUTS!AK1729:'GUTS'!BI1729,0)),"")</f>
        <v/>
      </c>
      <c r="G1728" s="127" t="str">
        <f>IFERROR(INDEX(GUTS!AJ1729:'GUTS'!BH1729,MATCH(3,GUTS!AK1729:'GUTS'!BI1729,0)),"")</f>
        <v/>
      </c>
      <c r="H1728" s="127" t="str">
        <f>IFERROR(INDEX(GUTS!AI1729:'GUTS'!BH1729,MATCH(4,GUTS!AK1729:'GUTS'!BI1729,0)),"")</f>
        <v/>
      </c>
      <c r="I1728" s="127" t="str">
        <f>IFERROR(INDEX(GUTS!AJ1729:'GUTS'!BH1729,MATCH(4,GUTS!AK1729:'GUTS'!BI1729,0)),"")</f>
        <v/>
      </c>
      <c r="J1728" s="127" t="str">
        <f>IFERROR(INDEX(GUTS!AI1729:'GUTS'!BH1729,MATCH(5,GUTS!AK1729:'GUTS'!BI1729,0)),"")</f>
        <v/>
      </c>
      <c r="K1728" s="127" t="str">
        <f>IFERROR(INDEX(GUTS!AJ1729:'GUTS'!BH1729,MATCH(5,GUTS!AK1729:'GUTS'!BI1729,0)),"")</f>
        <v/>
      </c>
      <c r="L1728" s="127" t="str">
        <f>IFERROR(INDEX(GUTS!AI1729:'GUTS'!BH1729,MATCH(6,GUTS!AK1729:'GUTS'!BI1729,0)),"")</f>
        <v/>
      </c>
      <c r="M1728" s="127" t="str">
        <f>IFERROR(INDEX(GUTS!AJ1729:'GUTS'!BH1729,MATCH(6,GUTS!AK1729:'GUTS'!BI1729,0)),"")</f>
        <v/>
      </c>
      <c r="N1728" s="127">
        <f>Audit!X494</f>
        <v>0</v>
      </c>
      <c r="O1728" s="127">
        <f>Audit!K494</f>
        <v>0</v>
      </c>
      <c r="P1728" s="127">
        <f>Audit!L494</f>
        <v>0</v>
      </c>
    </row>
    <row r="1729" spans="1:16" hidden="1">
      <c r="A1729" s="127">
        <f>Audit!A495</f>
        <v>0</v>
      </c>
      <c r="B1729" s="127" t="str">
        <f>IFERROR(INDEX(GUTS!AI1730:'GUTS'!BH1730,MATCH(1,GUTS!AK1730:'GUTS'!BI1730,0)),"")</f>
        <v/>
      </c>
      <c r="C1729" s="127" t="str">
        <f>IFERROR(INDEX(GUTS!AJ1730:'GUTS'!BH1730,MATCH(1,GUTS!AK1730:'GUTS'!BI1730,0)),"")</f>
        <v/>
      </c>
      <c r="D1729" s="127" t="str">
        <f>IFERROR(INDEX(GUTS!AI1730:'GUTS'!BH1730,MATCH(2,GUTS!AK1730:'GUTS'!BI1730,0)),"")</f>
        <v/>
      </c>
      <c r="E1729" s="127" t="str">
        <f>IFERROR(INDEX(GUTS!AJ1730:'GUTS'!BH1730,MATCH(2,GUTS!AK1730:'GUTS'!BI1730,0)),"")</f>
        <v/>
      </c>
      <c r="F1729" s="127" t="str">
        <f>IFERROR(INDEX(GUTS!AI1730:'GUTS'!BH1730,MATCH(3,GUTS!AK1730:'GUTS'!BI1730,0)),"")</f>
        <v/>
      </c>
      <c r="G1729" s="127" t="str">
        <f>IFERROR(INDEX(GUTS!AJ1730:'GUTS'!BH1730,MATCH(3,GUTS!AK1730:'GUTS'!BI1730,0)),"")</f>
        <v/>
      </c>
      <c r="H1729" s="127" t="str">
        <f>IFERROR(INDEX(GUTS!AI1730:'GUTS'!BH1730,MATCH(4,GUTS!AK1730:'GUTS'!BI1730,0)),"")</f>
        <v/>
      </c>
      <c r="I1729" s="127" t="str">
        <f>IFERROR(INDEX(GUTS!AJ1730:'GUTS'!BH1730,MATCH(4,GUTS!AK1730:'GUTS'!BI1730,0)),"")</f>
        <v/>
      </c>
      <c r="J1729" s="127" t="str">
        <f>IFERROR(INDEX(GUTS!AI1730:'GUTS'!BH1730,MATCH(5,GUTS!AK1730:'GUTS'!BI1730,0)),"")</f>
        <v/>
      </c>
      <c r="K1729" s="127" t="str">
        <f>IFERROR(INDEX(GUTS!AJ1730:'GUTS'!BH1730,MATCH(5,GUTS!AK1730:'GUTS'!BI1730,0)),"")</f>
        <v/>
      </c>
      <c r="L1729" s="127" t="str">
        <f>IFERROR(INDEX(GUTS!AI1730:'GUTS'!BH1730,MATCH(6,GUTS!AK1730:'GUTS'!BI1730,0)),"")</f>
        <v/>
      </c>
      <c r="M1729" s="127" t="str">
        <f>IFERROR(INDEX(GUTS!AJ1730:'GUTS'!BH1730,MATCH(6,GUTS!AK1730:'GUTS'!BI1730,0)),"")</f>
        <v/>
      </c>
      <c r="N1729" s="127">
        <f>Audit!X495</f>
        <v>0</v>
      </c>
      <c r="O1729" s="127">
        <f>Audit!K495</f>
        <v>0</v>
      </c>
      <c r="P1729" s="127">
        <f>Audit!L495</f>
        <v>0</v>
      </c>
    </row>
    <row r="1730" spans="1:16" hidden="1">
      <c r="A1730" s="127">
        <f>Audit!A496</f>
        <v>0</v>
      </c>
      <c r="B1730" s="127" t="str">
        <f>IFERROR(INDEX(GUTS!AI1731:'GUTS'!BH1731,MATCH(1,GUTS!AK1731:'GUTS'!BI1731,0)),"")</f>
        <v/>
      </c>
      <c r="C1730" s="127" t="str">
        <f>IFERROR(INDEX(GUTS!AJ1731:'GUTS'!BH1731,MATCH(1,GUTS!AK1731:'GUTS'!BI1731,0)),"")</f>
        <v/>
      </c>
      <c r="D1730" s="127" t="str">
        <f>IFERROR(INDEX(GUTS!AI1731:'GUTS'!BH1731,MATCH(2,GUTS!AK1731:'GUTS'!BI1731,0)),"")</f>
        <v/>
      </c>
      <c r="E1730" s="127" t="str">
        <f>IFERROR(INDEX(GUTS!AJ1731:'GUTS'!BH1731,MATCH(2,GUTS!AK1731:'GUTS'!BI1731,0)),"")</f>
        <v/>
      </c>
      <c r="F1730" s="127" t="str">
        <f>IFERROR(INDEX(GUTS!AI1731:'GUTS'!BH1731,MATCH(3,GUTS!AK1731:'GUTS'!BI1731,0)),"")</f>
        <v/>
      </c>
      <c r="G1730" s="127" t="str">
        <f>IFERROR(INDEX(GUTS!AJ1731:'GUTS'!BH1731,MATCH(3,GUTS!AK1731:'GUTS'!BI1731,0)),"")</f>
        <v/>
      </c>
      <c r="H1730" s="127" t="str">
        <f>IFERROR(INDEX(GUTS!AI1731:'GUTS'!BH1731,MATCH(4,GUTS!AK1731:'GUTS'!BI1731,0)),"")</f>
        <v/>
      </c>
      <c r="I1730" s="127" t="str">
        <f>IFERROR(INDEX(GUTS!AJ1731:'GUTS'!BH1731,MATCH(4,GUTS!AK1731:'GUTS'!BI1731,0)),"")</f>
        <v/>
      </c>
      <c r="J1730" s="127" t="str">
        <f>IFERROR(INDEX(GUTS!AI1731:'GUTS'!BH1731,MATCH(5,GUTS!AK1731:'GUTS'!BI1731,0)),"")</f>
        <v/>
      </c>
      <c r="K1730" s="127" t="str">
        <f>IFERROR(INDEX(GUTS!AJ1731:'GUTS'!BH1731,MATCH(5,GUTS!AK1731:'GUTS'!BI1731,0)),"")</f>
        <v/>
      </c>
      <c r="L1730" s="127" t="str">
        <f>IFERROR(INDEX(GUTS!AI1731:'GUTS'!BH1731,MATCH(6,GUTS!AK1731:'GUTS'!BI1731,0)),"")</f>
        <v/>
      </c>
      <c r="M1730" s="127" t="str">
        <f>IFERROR(INDEX(GUTS!AJ1731:'GUTS'!BH1731,MATCH(6,GUTS!AK1731:'GUTS'!BI1731,0)),"")</f>
        <v/>
      </c>
      <c r="N1730" s="127">
        <f>Audit!X496</f>
        <v>0</v>
      </c>
      <c r="O1730" s="127">
        <f>Audit!K496</f>
        <v>0</v>
      </c>
      <c r="P1730" s="127">
        <f>Audit!L496</f>
        <v>0</v>
      </c>
    </row>
    <row r="1731" spans="1:16" hidden="1">
      <c r="A1731" s="127">
        <f>Audit!A497</f>
        <v>0</v>
      </c>
      <c r="B1731" s="127" t="str">
        <f>IFERROR(INDEX(GUTS!AI1732:'GUTS'!BH1732,MATCH(1,GUTS!AK1732:'GUTS'!BI1732,0)),"")</f>
        <v/>
      </c>
      <c r="C1731" s="127" t="str">
        <f>IFERROR(INDEX(GUTS!AJ1732:'GUTS'!BH1732,MATCH(1,GUTS!AK1732:'GUTS'!BI1732,0)),"")</f>
        <v/>
      </c>
      <c r="D1731" s="127" t="str">
        <f>IFERROR(INDEX(GUTS!AI1732:'GUTS'!BH1732,MATCH(2,GUTS!AK1732:'GUTS'!BI1732,0)),"")</f>
        <v/>
      </c>
      <c r="E1731" s="127" t="str">
        <f>IFERROR(INDEX(GUTS!AJ1732:'GUTS'!BH1732,MATCH(2,GUTS!AK1732:'GUTS'!BI1732,0)),"")</f>
        <v/>
      </c>
      <c r="F1731" s="127" t="str">
        <f>IFERROR(INDEX(GUTS!AI1732:'GUTS'!BH1732,MATCH(3,GUTS!AK1732:'GUTS'!BI1732,0)),"")</f>
        <v/>
      </c>
      <c r="G1731" s="127" t="str">
        <f>IFERROR(INDEX(GUTS!AJ1732:'GUTS'!BH1732,MATCH(3,GUTS!AK1732:'GUTS'!BI1732,0)),"")</f>
        <v/>
      </c>
      <c r="H1731" s="127" t="str">
        <f>IFERROR(INDEX(GUTS!AI1732:'GUTS'!BH1732,MATCH(4,GUTS!AK1732:'GUTS'!BI1732,0)),"")</f>
        <v/>
      </c>
      <c r="I1731" s="127" t="str">
        <f>IFERROR(INDEX(GUTS!AJ1732:'GUTS'!BH1732,MATCH(4,GUTS!AK1732:'GUTS'!BI1732,0)),"")</f>
        <v/>
      </c>
      <c r="J1731" s="127" t="str">
        <f>IFERROR(INDEX(GUTS!AI1732:'GUTS'!BH1732,MATCH(5,GUTS!AK1732:'GUTS'!BI1732,0)),"")</f>
        <v/>
      </c>
      <c r="K1731" s="127" t="str">
        <f>IFERROR(INDEX(GUTS!AJ1732:'GUTS'!BH1732,MATCH(5,GUTS!AK1732:'GUTS'!BI1732,0)),"")</f>
        <v/>
      </c>
      <c r="L1731" s="127" t="str">
        <f>IFERROR(INDEX(GUTS!AI1732:'GUTS'!BH1732,MATCH(6,GUTS!AK1732:'GUTS'!BI1732,0)),"")</f>
        <v/>
      </c>
      <c r="M1731" s="127" t="str">
        <f>IFERROR(INDEX(GUTS!AJ1732:'GUTS'!BH1732,MATCH(6,GUTS!AK1732:'GUTS'!BI1732,0)),"")</f>
        <v/>
      </c>
      <c r="N1731" s="127">
        <f>Audit!X497</f>
        <v>0</v>
      </c>
      <c r="O1731" s="127">
        <f>Audit!K497</f>
        <v>0</v>
      </c>
      <c r="P1731" s="127">
        <f>Audit!L497</f>
        <v>0</v>
      </c>
    </row>
    <row r="1732" spans="1:16" hidden="1">
      <c r="A1732" s="127">
        <f>Audit!A498</f>
        <v>0</v>
      </c>
      <c r="B1732" s="127" t="str">
        <f>IFERROR(INDEX(GUTS!AI1733:'GUTS'!BH1733,MATCH(1,GUTS!AK1733:'GUTS'!BI1733,0)),"")</f>
        <v/>
      </c>
      <c r="C1732" s="127" t="str">
        <f>IFERROR(INDEX(GUTS!AJ1733:'GUTS'!BH1733,MATCH(1,GUTS!AK1733:'GUTS'!BI1733,0)),"")</f>
        <v/>
      </c>
      <c r="D1732" s="127" t="str">
        <f>IFERROR(INDEX(GUTS!AI1733:'GUTS'!BH1733,MATCH(2,GUTS!AK1733:'GUTS'!BI1733,0)),"")</f>
        <v/>
      </c>
      <c r="E1732" s="127" t="str">
        <f>IFERROR(INDEX(GUTS!AJ1733:'GUTS'!BH1733,MATCH(2,GUTS!AK1733:'GUTS'!BI1733,0)),"")</f>
        <v/>
      </c>
      <c r="F1732" s="127" t="str">
        <f>IFERROR(INDEX(GUTS!AI1733:'GUTS'!BH1733,MATCH(3,GUTS!AK1733:'GUTS'!BI1733,0)),"")</f>
        <v/>
      </c>
      <c r="G1732" s="127" t="str">
        <f>IFERROR(INDEX(GUTS!AJ1733:'GUTS'!BH1733,MATCH(3,GUTS!AK1733:'GUTS'!BI1733,0)),"")</f>
        <v/>
      </c>
      <c r="H1732" s="127" t="str">
        <f>IFERROR(INDEX(GUTS!AI1733:'GUTS'!BH1733,MATCH(4,GUTS!AK1733:'GUTS'!BI1733,0)),"")</f>
        <v/>
      </c>
      <c r="I1732" s="127" t="str">
        <f>IFERROR(INDEX(GUTS!AJ1733:'GUTS'!BH1733,MATCH(4,GUTS!AK1733:'GUTS'!BI1733,0)),"")</f>
        <v/>
      </c>
      <c r="J1732" s="127" t="str">
        <f>IFERROR(INDEX(GUTS!AI1733:'GUTS'!BH1733,MATCH(5,GUTS!AK1733:'GUTS'!BI1733,0)),"")</f>
        <v/>
      </c>
      <c r="K1732" s="127" t="str">
        <f>IFERROR(INDEX(GUTS!AJ1733:'GUTS'!BH1733,MATCH(5,GUTS!AK1733:'GUTS'!BI1733,0)),"")</f>
        <v/>
      </c>
      <c r="L1732" s="127" t="str">
        <f>IFERROR(INDEX(GUTS!AI1733:'GUTS'!BH1733,MATCH(6,GUTS!AK1733:'GUTS'!BI1733,0)),"")</f>
        <v/>
      </c>
      <c r="M1732" s="127" t="str">
        <f>IFERROR(INDEX(GUTS!AJ1733:'GUTS'!BH1733,MATCH(6,GUTS!AK1733:'GUTS'!BI1733,0)),"")</f>
        <v/>
      </c>
      <c r="N1732" s="127">
        <f>Audit!X498</f>
        <v>0</v>
      </c>
      <c r="O1732" s="127">
        <f>Audit!K498</f>
        <v>0</v>
      </c>
      <c r="P1732" s="127">
        <f>Audit!L498</f>
        <v>0</v>
      </c>
    </row>
    <row r="1733" spans="1:16" hidden="1">
      <c r="A1733" s="127">
        <f>Audit!A499</f>
        <v>0</v>
      </c>
      <c r="B1733" s="127" t="str">
        <f>IFERROR(INDEX(GUTS!AI1734:'GUTS'!BH1734,MATCH(1,GUTS!AK1734:'GUTS'!BI1734,0)),"")</f>
        <v/>
      </c>
      <c r="C1733" s="127" t="str">
        <f>IFERROR(INDEX(GUTS!AJ1734:'GUTS'!BH1734,MATCH(1,GUTS!AK1734:'GUTS'!BI1734,0)),"")</f>
        <v/>
      </c>
      <c r="D1733" s="127" t="str">
        <f>IFERROR(INDEX(GUTS!AI1734:'GUTS'!BH1734,MATCH(2,GUTS!AK1734:'GUTS'!BI1734,0)),"")</f>
        <v/>
      </c>
      <c r="E1733" s="127" t="str">
        <f>IFERROR(INDEX(GUTS!AJ1734:'GUTS'!BH1734,MATCH(2,GUTS!AK1734:'GUTS'!BI1734,0)),"")</f>
        <v/>
      </c>
      <c r="F1733" s="127" t="str">
        <f>IFERROR(INDEX(GUTS!AI1734:'GUTS'!BH1734,MATCH(3,GUTS!AK1734:'GUTS'!BI1734,0)),"")</f>
        <v/>
      </c>
      <c r="G1733" s="127" t="str">
        <f>IFERROR(INDEX(GUTS!AJ1734:'GUTS'!BH1734,MATCH(3,GUTS!AK1734:'GUTS'!BI1734,0)),"")</f>
        <v/>
      </c>
      <c r="H1733" s="127" t="str">
        <f>IFERROR(INDEX(GUTS!AI1734:'GUTS'!BH1734,MATCH(4,GUTS!AK1734:'GUTS'!BI1734,0)),"")</f>
        <v/>
      </c>
      <c r="I1733" s="127" t="str">
        <f>IFERROR(INDEX(GUTS!AJ1734:'GUTS'!BH1734,MATCH(4,GUTS!AK1734:'GUTS'!BI1734,0)),"")</f>
        <v/>
      </c>
      <c r="J1733" s="127" t="str">
        <f>IFERROR(INDEX(GUTS!AI1734:'GUTS'!BH1734,MATCH(5,GUTS!AK1734:'GUTS'!BI1734,0)),"")</f>
        <v/>
      </c>
      <c r="K1733" s="127" t="str">
        <f>IFERROR(INDEX(GUTS!AJ1734:'GUTS'!BH1734,MATCH(5,GUTS!AK1734:'GUTS'!BI1734,0)),"")</f>
        <v/>
      </c>
      <c r="L1733" s="127" t="str">
        <f>IFERROR(INDEX(GUTS!AI1734:'GUTS'!BH1734,MATCH(6,GUTS!AK1734:'GUTS'!BI1734,0)),"")</f>
        <v/>
      </c>
      <c r="M1733" s="127" t="str">
        <f>IFERROR(INDEX(GUTS!AJ1734:'GUTS'!BH1734,MATCH(6,GUTS!AK1734:'GUTS'!BI1734,0)),"")</f>
        <v/>
      </c>
      <c r="N1733" s="127">
        <f>Audit!X499</f>
        <v>0</v>
      </c>
      <c r="O1733" s="127">
        <f>Audit!K499</f>
        <v>0</v>
      </c>
      <c r="P1733" s="127">
        <f>Audit!L499</f>
        <v>0</v>
      </c>
    </row>
    <row r="1734" spans="1:16" hidden="1">
      <c r="A1734" s="127">
        <f>Audit!A500</f>
        <v>0</v>
      </c>
      <c r="B1734" s="127" t="str">
        <f>IFERROR(INDEX(GUTS!AI1735:'GUTS'!BH1735,MATCH(1,GUTS!AK1735:'GUTS'!BI1735,0)),"")</f>
        <v/>
      </c>
      <c r="C1734" s="127" t="str">
        <f>IFERROR(INDEX(GUTS!AJ1735:'GUTS'!BH1735,MATCH(1,GUTS!AK1735:'GUTS'!BI1735,0)),"")</f>
        <v/>
      </c>
      <c r="D1734" s="127" t="str">
        <f>IFERROR(INDEX(GUTS!AI1735:'GUTS'!BH1735,MATCH(2,GUTS!AK1735:'GUTS'!BI1735,0)),"")</f>
        <v/>
      </c>
      <c r="E1734" s="127" t="str">
        <f>IFERROR(INDEX(GUTS!AJ1735:'GUTS'!BH1735,MATCH(2,GUTS!AK1735:'GUTS'!BI1735,0)),"")</f>
        <v/>
      </c>
      <c r="F1734" s="127" t="str">
        <f>IFERROR(INDEX(GUTS!AI1735:'GUTS'!BH1735,MATCH(3,GUTS!AK1735:'GUTS'!BI1735,0)),"")</f>
        <v/>
      </c>
      <c r="G1734" s="127" t="str">
        <f>IFERROR(INDEX(GUTS!AJ1735:'GUTS'!BH1735,MATCH(3,GUTS!AK1735:'GUTS'!BI1735,0)),"")</f>
        <v/>
      </c>
      <c r="H1734" s="127" t="str">
        <f>IFERROR(INDEX(GUTS!AI1735:'GUTS'!BH1735,MATCH(4,GUTS!AK1735:'GUTS'!BI1735,0)),"")</f>
        <v/>
      </c>
      <c r="I1734" s="127" t="str">
        <f>IFERROR(INDEX(GUTS!AJ1735:'GUTS'!BH1735,MATCH(4,GUTS!AK1735:'GUTS'!BI1735,0)),"")</f>
        <v/>
      </c>
      <c r="J1734" s="127" t="str">
        <f>IFERROR(INDEX(GUTS!AI1735:'GUTS'!BH1735,MATCH(5,GUTS!AK1735:'GUTS'!BI1735,0)),"")</f>
        <v/>
      </c>
      <c r="K1734" s="127" t="str">
        <f>IFERROR(INDEX(GUTS!AJ1735:'GUTS'!BH1735,MATCH(5,GUTS!AK1735:'GUTS'!BI1735,0)),"")</f>
        <v/>
      </c>
      <c r="L1734" s="127" t="str">
        <f>IFERROR(INDEX(GUTS!AI1735:'GUTS'!BH1735,MATCH(6,GUTS!AK1735:'GUTS'!BI1735,0)),"")</f>
        <v/>
      </c>
      <c r="M1734" s="127" t="str">
        <f>IFERROR(INDEX(GUTS!AJ1735:'GUTS'!BH1735,MATCH(6,GUTS!AK1735:'GUTS'!BI1735,0)),"")</f>
        <v/>
      </c>
      <c r="N1734" s="127">
        <f>Audit!X500</f>
        <v>0</v>
      </c>
      <c r="O1734" s="127">
        <f>Audit!K500</f>
        <v>0</v>
      </c>
      <c r="P1734" s="127">
        <f>Audit!L500</f>
        <v>0</v>
      </c>
    </row>
    <row r="1735" spans="1:16" hidden="1">
      <c r="A1735" s="127">
        <f>Audit!A501</f>
        <v>0</v>
      </c>
      <c r="B1735" s="127" t="str">
        <f>IFERROR(INDEX(GUTS!AI1736:'GUTS'!BH1736,MATCH(1,GUTS!AK1736:'GUTS'!BI1736,0)),"")</f>
        <v/>
      </c>
      <c r="C1735" s="127" t="str">
        <f>IFERROR(INDEX(GUTS!AJ1736:'GUTS'!BH1736,MATCH(1,GUTS!AK1736:'GUTS'!BI1736,0)),"")</f>
        <v/>
      </c>
      <c r="D1735" s="127" t="str">
        <f>IFERROR(INDEX(GUTS!AI1736:'GUTS'!BH1736,MATCH(2,GUTS!AK1736:'GUTS'!BI1736,0)),"")</f>
        <v/>
      </c>
      <c r="E1735" s="127" t="str">
        <f>IFERROR(INDEX(GUTS!AJ1736:'GUTS'!BH1736,MATCH(2,GUTS!AK1736:'GUTS'!BI1736,0)),"")</f>
        <v/>
      </c>
      <c r="F1735" s="127" t="str">
        <f>IFERROR(INDEX(GUTS!AI1736:'GUTS'!BH1736,MATCH(3,GUTS!AK1736:'GUTS'!BI1736,0)),"")</f>
        <v/>
      </c>
      <c r="G1735" s="127" t="str">
        <f>IFERROR(INDEX(GUTS!AJ1736:'GUTS'!BH1736,MATCH(3,GUTS!AK1736:'GUTS'!BI1736,0)),"")</f>
        <v/>
      </c>
      <c r="H1735" s="127" t="str">
        <f>IFERROR(INDEX(GUTS!AI1736:'GUTS'!BH1736,MATCH(4,GUTS!AK1736:'GUTS'!BI1736,0)),"")</f>
        <v/>
      </c>
      <c r="I1735" s="127" t="str">
        <f>IFERROR(INDEX(GUTS!AJ1736:'GUTS'!BH1736,MATCH(4,GUTS!AK1736:'GUTS'!BI1736,0)),"")</f>
        <v/>
      </c>
      <c r="J1735" s="127" t="str">
        <f>IFERROR(INDEX(GUTS!AI1736:'GUTS'!BH1736,MATCH(5,GUTS!AK1736:'GUTS'!BI1736,0)),"")</f>
        <v/>
      </c>
      <c r="K1735" s="127" t="str">
        <f>IFERROR(INDEX(GUTS!AJ1736:'GUTS'!BH1736,MATCH(5,GUTS!AK1736:'GUTS'!BI1736,0)),"")</f>
        <v/>
      </c>
      <c r="L1735" s="127" t="str">
        <f>IFERROR(INDEX(GUTS!AI1736:'GUTS'!BH1736,MATCH(6,GUTS!AK1736:'GUTS'!BI1736,0)),"")</f>
        <v/>
      </c>
      <c r="M1735" s="127" t="str">
        <f>IFERROR(INDEX(GUTS!AJ1736:'GUTS'!BH1736,MATCH(6,GUTS!AK1736:'GUTS'!BI1736,0)),"")</f>
        <v/>
      </c>
      <c r="N1735" s="127">
        <f>Audit!X501</f>
        <v>0</v>
      </c>
      <c r="O1735" s="127">
        <f>Audit!K501</f>
        <v>0</v>
      </c>
      <c r="P1735" s="127">
        <f>Audit!L501</f>
        <v>0</v>
      </c>
    </row>
    <row r="1736" spans="1:16" hidden="1">
      <c r="A1736" s="127">
        <f>Audit!A502</f>
        <v>0</v>
      </c>
      <c r="B1736" s="127" t="str">
        <f>IFERROR(INDEX(GUTS!AI1737:'GUTS'!BH1737,MATCH(1,GUTS!AK1737:'GUTS'!BI1737,0)),"")</f>
        <v/>
      </c>
      <c r="C1736" s="127" t="str">
        <f>IFERROR(INDEX(GUTS!AJ1737:'GUTS'!BH1737,MATCH(1,GUTS!AK1737:'GUTS'!BI1737,0)),"")</f>
        <v/>
      </c>
      <c r="D1736" s="127" t="str">
        <f>IFERROR(INDEX(GUTS!AI1737:'GUTS'!BH1737,MATCH(2,GUTS!AK1737:'GUTS'!BI1737,0)),"")</f>
        <v/>
      </c>
      <c r="E1736" s="127" t="str">
        <f>IFERROR(INDEX(GUTS!AJ1737:'GUTS'!BH1737,MATCH(2,GUTS!AK1737:'GUTS'!BI1737,0)),"")</f>
        <v/>
      </c>
      <c r="F1736" s="127" t="str">
        <f>IFERROR(INDEX(GUTS!AI1737:'GUTS'!BH1737,MATCH(3,GUTS!AK1737:'GUTS'!BI1737,0)),"")</f>
        <v/>
      </c>
      <c r="G1736" s="127" t="str">
        <f>IFERROR(INDEX(GUTS!AJ1737:'GUTS'!BH1737,MATCH(3,GUTS!AK1737:'GUTS'!BI1737,0)),"")</f>
        <v/>
      </c>
      <c r="H1736" s="127" t="str">
        <f>IFERROR(INDEX(GUTS!AI1737:'GUTS'!BH1737,MATCH(4,GUTS!AK1737:'GUTS'!BI1737,0)),"")</f>
        <v/>
      </c>
      <c r="I1736" s="127" t="str">
        <f>IFERROR(INDEX(GUTS!AJ1737:'GUTS'!BH1737,MATCH(4,GUTS!AK1737:'GUTS'!BI1737,0)),"")</f>
        <v/>
      </c>
      <c r="J1736" s="127" t="str">
        <f>IFERROR(INDEX(GUTS!AI1737:'GUTS'!BH1737,MATCH(5,GUTS!AK1737:'GUTS'!BI1737,0)),"")</f>
        <v/>
      </c>
      <c r="K1736" s="127" t="str">
        <f>IFERROR(INDEX(GUTS!AJ1737:'GUTS'!BH1737,MATCH(5,GUTS!AK1737:'GUTS'!BI1737,0)),"")</f>
        <v/>
      </c>
      <c r="L1736" s="127" t="str">
        <f>IFERROR(INDEX(GUTS!AI1737:'GUTS'!BH1737,MATCH(6,GUTS!AK1737:'GUTS'!BI1737,0)),"")</f>
        <v/>
      </c>
      <c r="M1736" s="127" t="str">
        <f>IFERROR(INDEX(GUTS!AJ1737:'GUTS'!BH1737,MATCH(6,GUTS!AK1737:'GUTS'!BI1737,0)),"")</f>
        <v/>
      </c>
      <c r="N1736" s="127">
        <f>Audit!X502</f>
        <v>0</v>
      </c>
      <c r="O1736" s="127">
        <f>Audit!K502</f>
        <v>0</v>
      </c>
      <c r="P1736" s="127">
        <f>Audit!L502</f>
        <v>0</v>
      </c>
    </row>
    <row r="1737" spans="1:16" hidden="1">
      <c r="A1737" s="127">
        <f>Audit!A503</f>
        <v>0</v>
      </c>
      <c r="B1737" s="127" t="str">
        <f>IFERROR(INDEX(GUTS!AI1738:'GUTS'!BH1738,MATCH(1,GUTS!AK1738:'GUTS'!BI1738,0)),"")</f>
        <v/>
      </c>
      <c r="C1737" s="127" t="str">
        <f>IFERROR(INDEX(GUTS!AJ1738:'GUTS'!BH1738,MATCH(1,GUTS!AK1738:'GUTS'!BI1738,0)),"")</f>
        <v/>
      </c>
      <c r="D1737" s="127" t="str">
        <f>IFERROR(INDEX(GUTS!AI1738:'GUTS'!BH1738,MATCH(2,GUTS!AK1738:'GUTS'!BI1738,0)),"")</f>
        <v/>
      </c>
      <c r="E1737" s="127" t="str">
        <f>IFERROR(INDEX(GUTS!AJ1738:'GUTS'!BH1738,MATCH(2,GUTS!AK1738:'GUTS'!BI1738,0)),"")</f>
        <v/>
      </c>
      <c r="F1737" s="127" t="str">
        <f>IFERROR(INDEX(GUTS!AI1738:'GUTS'!BH1738,MATCH(3,GUTS!AK1738:'GUTS'!BI1738,0)),"")</f>
        <v/>
      </c>
      <c r="G1737" s="127" t="str">
        <f>IFERROR(INDEX(GUTS!AJ1738:'GUTS'!BH1738,MATCH(3,GUTS!AK1738:'GUTS'!BI1738,0)),"")</f>
        <v/>
      </c>
      <c r="H1737" s="127" t="str">
        <f>IFERROR(INDEX(GUTS!AI1738:'GUTS'!BH1738,MATCH(4,GUTS!AK1738:'GUTS'!BI1738,0)),"")</f>
        <v/>
      </c>
      <c r="I1737" s="127" t="str">
        <f>IFERROR(INDEX(GUTS!AJ1738:'GUTS'!BH1738,MATCH(4,GUTS!AK1738:'GUTS'!BI1738,0)),"")</f>
        <v/>
      </c>
      <c r="J1737" s="127" t="str">
        <f>IFERROR(INDEX(GUTS!AI1738:'GUTS'!BH1738,MATCH(5,GUTS!AK1738:'GUTS'!BI1738,0)),"")</f>
        <v/>
      </c>
      <c r="K1737" s="127" t="str">
        <f>IFERROR(INDEX(GUTS!AJ1738:'GUTS'!BH1738,MATCH(5,GUTS!AK1738:'GUTS'!BI1738,0)),"")</f>
        <v/>
      </c>
      <c r="L1737" s="127" t="str">
        <f>IFERROR(INDEX(GUTS!AI1738:'GUTS'!BH1738,MATCH(6,GUTS!AK1738:'GUTS'!BI1738,0)),"")</f>
        <v/>
      </c>
      <c r="M1737" s="127" t="str">
        <f>IFERROR(INDEX(GUTS!AJ1738:'GUTS'!BH1738,MATCH(6,GUTS!AK1738:'GUTS'!BI1738,0)),"")</f>
        <v/>
      </c>
      <c r="N1737" s="127">
        <f>Audit!X503</f>
        <v>0</v>
      </c>
      <c r="O1737" s="127">
        <f>Audit!K503</f>
        <v>0</v>
      </c>
      <c r="P1737" s="127">
        <f>Audit!L503</f>
        <v>0</v>
      </c>
    </row>
    <row r="1738" spans="1:16" hidden="1">
      <c r="A1738" s="127">
        <f>Audit!A504</f>
        <v>0</v>
      </c>
      <c r="B1738" s="127" t="str">
        <f>IFERROR(INDEX(GUTS!AI1739:'GUTS'!BH1739,MATCH(1,GUTS!AK1739:'GUTS'!BI1739,0)),"")</f>
        <v/>
      </c>
      <c r="C1738" s="127" t="str">
        <f>IFERROR(INDEX(GUTS!AJ1739:'GUTS'!BH1739,MATCH(1,GUTS!AK1739:'GUTS'!BI1739,0)),"")</f>
        <v/>
      </c>
      <c r="D1738" s="127" t="str">
        <f>IFERROR(INDEX(GUTS!AI1739:'GUTS'!BH1739,MATCH(2,GUTS!AK1739:'GUTS'!BI1739,0)),"")</f>
        <v/>
      </c>
      <c r="E1738" s="127" t="str">
        <f>IFERROR(INDEX(GUTS!AJ1739:'GUTS'!BH1739,MATCH(2,GUTS!AK1739:'GUTS'!BI1739,0)),"")</f>
        <v/>
      </c>
      <c r="F1738" s="127" t="str">
        <f>IFERROR(INDEX(GUTS!AI1739:'GUTS'!BH1739,MATCH(3,GUTS!AK1739:'GUTS'!BI1739,0)),"")</f>
        <v/>
      </c>
      <c r="G1738" s="127" t="str">
        <f>IFERROR(INDEX(GUTS!AJ1739:'GUTS'!BH1739,MATCH(3,GUTS!AK1739:'GUTS'!BI1739,0)),"")</f>
        <v/>
      </c>
      <c r="H1738" s="127" t="str">
        <f>IFERROR(INDEX(GUTS!AI1739:'GUTS'!BH1739,MATCH(4,GUTS!AK1739:'GUTS'!BI1739,0)),"")</f>
        <v/>
      </c>
      <c r="I1738" s="127" t="str">
        <f>IFERROR(INDEX(GUTS!AJ1739:'GUTS'!BH1739,MATCH(4,GUTS!AK1739:'GUTS'!BI1739,0)),"")</f>
        <v/>
      </c>
      <c r="J1738" s="127" t="str">
        <f>IFERROR(INDEX(GUTS!AI1739:'GUTS'!BH1739,MATCH(5,GUTS!AK1739:'GUTS'!BI1739,0)),"")</f>
        <v/>
      </c>
      <c r="K1738" s="127" t="str">
        <f>IFERROR(INDEX(GUTS!AJ1739:'GUTS'!BH1739,MATCH(5,GUTS!AK1739:'GUTS'!BI1739,0)),"")</f>
        <v/>
      </c>
      <c r="L1738" s="127" t="str">
        <f>IFERROR(INDEX(GUTS!AI1739:'GUTS'!BH1739,MATCH(6,GUTS!AK1739:'GUTS'!BI1739,0)),"")</f>
        <v/>
      </c>
      <c r="M1738" s="127" t="str">
        <f>IFERROR(INDEX(GUTS!AJ1739:'GUTS'!BH1739,MATCH(6,GUTS!AK1739:'GUTS'!BI1739,0)),"")</f>
        <v/>
      </c>
      <c r="N1738" s="127">
        <f>Audit!X504</f>
        <v>0</v>
      </c>
      <c r="O1738" s="127">
        <f>Audit!K504</f>
        <v>0</v>
      </c>
      <c r="P1738" s="127">
        <f>Audit!L504</f>
        <v>0</v>
      </c>
    </row>
    <row r="1739" spans="1:16" hidden="1">
      <c r="A1739" s="127">
        <f>Audit!A505</f>
        <v>0</v>
      </c>
      <c r="B1739" s="127" t="str">
        <f>IFERROR(INDEX(GUTS!AI1740:'GUTS'!BH1740,MATCH(1,GUTS!AK1740:'GUTS'!BI1740,0)),"")</f>
        <v/>
      </c>
      <c r="C1739" s="127" t="str">
        <f>IFERROR(INDEX(GUTS!AJ1740:'GUTS'!BH1740,MATCH(1,GUTS!AK1740:'GUTS'!BI1740,0)),"")</f>
        <v/>
      </c>
      <c r="D1739" s="127" t="str">
        <f>IFERROR(INDEX(GUTS!AI1740:'GUTS'!BH1740,MATCH(2,GUTS!AK1740:'GUTS'!BI1740,0)),"")</f>
        <v/>
      </c>
      <c r="E1739" s="127" t="str">
        <f>IFERROR(INDEX(GUTS!AJ1740:'GUTS'!BH1740,MATCH(2,GUTS!AK1740:'GUTS'!BI1740,0)),"")</f>
        <v/>
      </c>
      <c r="F1739" s="127" t="str">
        <f>IFERROR(INDEX(GUTS!AI1740:'GUTS'!BH1740,MATCH(3,GUTS!AK1740:'GUTS'!BI1740,0)),"")</f>
        <v/>
      </c>
      <c r="G1739" s="127" t="str">
        <f>IFERROR(INDEX(GUTS!AJ1740:'GUTS'!BH1740,MATCH(3,GUTS!AK1740:'GUTS'!BI1740,0)),"")</f>
        <v/>
      </c>
      <c r="H1739" s="127" t="str">
        <f>IFERROR(INDEX(GUTS!AI1740:'GUTS'!BH1740,MATCH(4,GUTS!AK1740:'GUTS'!BI1740,0)),"")</f>
        <v/>
      </c>
      <c r="I1739" s="127" t="str">
        <f>IFERROR(INDEX(GUTS!AJ1740:'GUTS'!BH1740,MATCH(4,GUTS!AK1740:'GUTS'!BI1740,0)),"")</f>
        <v/>
      </c>
      <c r="J1739" s="127" t="str">
        <f>IFERROR(INDEX(GUTS!AI1740:'GUTS'!BH1740,MATCH(5,GUTS!AK1740:'GUTS'!BI1740,0)),"")</f>
        <v/>
      </c>
      <c r="K1739" s="127" t="str">
        <f>IFERROR(INDEX(GUTS!AJ1740:'GUTS'!BH1740,MATCH(5,GUTS!AK1740:'GUTS'!BI1740,0)),"")</f>
        <v/>
      </c>
      <c r="L1739" s="127" t="str">
        <f>IFERROR(INDEX(GUTS!AI1740:'GUTS'!BH1740,MATCH(6,GUTS!AK1740:'GUTS'!BI1740,0)),"")</f>
        <v/>
      </c>
      <c r="M1739" s="127" t="str">
        <f>IFERROR(INDEX(GUTS!AJ1740:'GUTS'!BH1740,MATCH(6,GUTS!AK1740:'GUTS'!BI1740,0)),"")</f>
        <v/>
      </c>
      <c r="N1739" s="127">
        <f>Audit!X505</f>
        <v>0</v>
      </c>
      <c r="O1739" s="127">
        <f>Audit!K505</f>
        <v>0</v>
      </c>
      <c r="P1739" s="127">
        <f>Audit!L505</f>
        <v>0</v>
      </c>
    </row>
    <row r="1740" spans="1:16" hidden="1">
      <c r="A1740" s="127">
        <f>Audit!A506</f>
        <v>0</v>
      </c>
      <c r="B1740" s="127" t="str">
        <f>IFERROR(INDEX(GUTS!AI1741:'GUTS'!BH1741,MATCH(1,GUTS!AK1741:'GUTS'!BI1741,0)),"")</f>
        <v/>
      </c>
      <c r="C1740" s="127" t="str">
        <f>IFERROR(INDEX(GUTS!AJ1741:'GUTS'!BH1741,MATCH(1,GUTS!AK1741:'GUTS'!BI1741,0)),"")</f>
        <v/>
      </c>
      <c r="D1740" s="127" t="str">
        <f>IFERROR(INDEX(GUTS!AI1741:'GUTS'!BH1741,MATCH(2,GUTS!AK1741:'GUTS'!BI1741,0)),"")</f>
        <v/>
      </c>
      <c r="E1740" s="127" t="str">
        <f>IFERROR(INDEX(GUTS!AJ1741:'GUTS'!BH1741,MATCH(2,GUTS!AK1741:'GUTS'!BI1741,0)),"")</f>
        <v/>
      </c>
      <c r="F1740" s="127" t="str">
        <f>IFERROR(INDEX(GUTS!AI1741:'GUTS'!BH1741,MATCH(3,GUTS!AK1741:'GUTS'!BI1741,0)),"")</f>
        <v/>
      </c>
      <c r="G1740" s="127" t="str">
        <f>IFERROR(INDEX(GUTS!AJ1741:'GUTS'!BH1741,MATCH(3,GUTS!AK1741:'GUTS'!BI1741,0)),"")</f>
        <v/>
      </c>
      <c r="H1740" s="127" t="str">
        <f>IFERROR(INDEX(GUTS!AI1741:'GUTS'!BH1741,MATCH(4,GUTS!AK1741:'GUTS'!BI1741,0)),"")</f>
        <v/>
      </c>
      <c r="I1740" s="127" t="str">
        <f>IFERROR(INDEX(GUTS!AJ1741:'GUTS'!BH1741,MATCH(4,GUTS!AK1741:'GUTS'!BI1741,0)),"")</f>
        <v/>
      </c>
      <c r="J1740" s="127" t="str">
        <f>IFERROR(INDEX(GUTS!AI1741:'GUTS'!BH1741,MATCH(5,GUTS!AK1741:'GUTS'!BI1741,0)),"")</f>
        <v/>
      </c>
      <c r="K1740" s="127" t="str">
        <f>IFERROR(INDEX(GUTS!AJ1741:'GUTS'!BH1741,MATCH(5,GUTS!AK1741:'GUTS'!BI1741,0)),"")</f>
        <v/>
      </c>
      <c r="L1740" s="127" t="str">
        <f>IFERROR(INDEX(GUTS!AI1741:'GUTS'!BH1741,MATCH(6,GUTS!AK1741:'GUTS'!BI1741,0)),"")</f>
        <v/>
      </c>
      <c r="M1740" s="127" t="str">
        <f>IFERROR(INDEX(GUTS!AJ1741:'GUTS'!BH1741,MATCH(6,GUTS!AK1741:'GUTS'!BI1741,0)),"")</f>
        <v/>
      </c>
      <c r="N1740" s="127">
        <f>Audit!X506</f>
        <v>0</v>
      </c>
      <c r="O1740" s="127">
        <f>Audit!K506</f>
        <v>0</v>
      </c>
      <c r="P1740" s="127">
        <f>Audit!L506</f>
        <v>0</v>
      </c>
    </row>
    <row r="1741" spans="1:16" hidden="1">
      <c r="A1741" s="127">
        <f>Audit!A507</f>
        <v>0</v>
      </c>
      <c r="B1741" s="127" t="str">
        <f>IFERROR(INDEX(GUTS!AI1742:'GUTS'!BH1742,MATCH(1,GUTS!AK1742:'GUTS'!BI1742,0)),"")</f>
        <v/>
      </c>
      <c r="C1741" s="127" t="str">
        <f>IFERROR(INDEX(GUTS!AJ1742:'GUTS'!BH1742,MATCH(1,GUTS!AK1742:'GUTS'!BI1742,0)),"")</f>
        <v/>
      </c>
      <c r="D1741" s="127" t="str">
        <f>IFERROR(INDEX(GUTS!AI1742:'GUTS'!BH1742,MATCH(2,GUTS!AK1742:'GUTS'!BI1742,0)),"")</f>
        <v/>
      </c>
      <c r="E1741" s="127" t="str">
        <f>IFERROR(INDEX(GUTS!AJ1742:'GUTS'!BH1742,MATCH(2,GUTS!AK1742:'GUTS'!BI1742,0)),"")</f>
        <v/>
      </c>
      <c r="F1741" s="127" t="str">
        <f>IFERROR(INDEX(GUTS!AI1742:'GUTS'!BH1742,MATCH(3,GUTS!AK1742:'GUTS'!BI1742,0)),"")</f>
        <v/>
      </c>
      <c r="G1741" s="127" t="str">
        <f>IFERROR(INDEX(GUTS!AJ1742:'GUTS'!BH1742,MATCH(3,GUTS!AK1742:'GUTS'!BI1742,0)),"")</f>
        <v/>
      </c>
      <c r="H1741" s="127" t="str">
        <f>IFERROR(INDEX(GUTS!AI1742:'GUTS'!BH1742,MATCH(4,GUTS!AK1742:'GUTS'!BI1742,0)),"")</f>
        <v/>
      </c>
      <c r="I1741" s="127" t="str">
        <f>IFERROR(INDEX(GUTS!AJ1742:'GUTS'!BH1742,MATCH(4,GUTS!AK1742:'GUTS'!BI1742,0)),"")</f>
        <v/>
      </c>
      <c r="J1741" s="127" t="str">
        <f>IFERROR(INDEX(GUTS!AI1742:'GUTS'!BH1742,MATCH(5,GUTS!AK1742:'GUTS'!BI1742,0)),"")</f>
        <v/>
      </c>
      <c r="K1741" s="127" t="str">
        <f>IFERROR(INDEX(GUTS!AJ1742:'GUTS'!BH1742,MATCH(5,GUTS!AK1742:'GUTS'!BI1742,0)),"")</f>
        <v/>
      </c>
      <c r="L1741" s="127" t="str">
        <f>IFERROR(INDEX(GUTS!AI1742:'GUTS'!BH1742,MATCH(6,GUTS!AK1742:'GUTS'!BI1742,0)),"")</f>
        <v/>
      </c>
      <c r="M1741" s="127" t="str">
        <f>IFERROR(INDEX(GUTS!AJ1742:'GUTS'!BH1742,MATCH(6,GUTS!AK1742:'GUTS'!BI1742,0)),"")</f>
        <v/>
      </c>
      <c r="N1741" s="127">
        <f>Audit!X507</f>
        <v>0</v>
      </c>
      <c r="O1741" s="127">
        <f>Audit!K507</f>
        <v>0</v>
      </c>
      <c r="P1741" s="127">
        <f>Audit!L507</f>
        <v>0</v>
      </c>
    </row>
    <row r="1742" spans="1:16" hidden="1">
      <c r="A1742" s="127">
        <f>Audit!A508</f>
        <v>0</v>
      </c>
      <c r="B1742" s="127" t="str">
        <f>IFERROR(INDEX(GUTS!AI1743:'GUTS'!BH1743,MATCH(1,GUTS!AK1743:'GUTS'!BI1743,0)),"")</f>
        <v/>
      </c>
      <c r="C1742" s="127" t="str">
        <f>IFERROR(INDEX(GUTS!AJ1743:'GUTS'!BH1743,MATCH(1,GUTS!AK1743:'GUTS'!BI1743,0)),"")</f>
        <v/>
      </c>
      <c r="D1742" s="127" t="str">
        <f>IFERROR(INDEX(GUTS!AI1743:'GUTS'!BH1743,MATCH(2,GUTS!AK1743:'GUTS'!BI1743,0)),"")</f>
        <v/>
      </c>
      <c r="E1742" s="127" t="str">
        <f>IFERROR(INDEX(GUTS!AJ1743:'GUTS'!BH1743,MATCH(2,GUTS!AK1743:'GUTS'!BI1743,0)),"")</f>
        <v/>
      </c>
      <c r="F1742" s="127" t="str">
        <f>IFERROR(INDEX(GUTS!AI1743:'GUTS'!BH1743,MATCH(3,GUTS!AK1743:'GUTS'!BI1743,0)),"")</f>
        <v/>
      </c>
      <c r="G1742" s="127" t="str">
        <f>IFERROR(INDEX(GUTS!AJ1743:'GUTS'!BH1743,MATCH(3,GUTS!AK1743:'GUTS'!BI1743,0)),"")</f>
        <v/>
      </c>
      <c r="H1742" s="127" t="str">
        <f>IFERROR(INDEX(GUTS!AI1743:'GUTS'!BH1743,MATCH(4,GUTS!AK1743:'GUTS'!BI1743,0)),"")</f>
        <v/>
      </c>
      <c r="I1742" s="127" t="str">
        <f>IFERROR(INDEX(GUTS!AJ1743:'GUTS'!BH1743,MATCH(4,GUTS!AK1743:'GUTS'!BI1743,0)),"")</f>
        <v/>
      </c>
      <c r="J1742" s="127" t="str">
        <f>IFERROR(INDEX(GUTS!AI1743:'GUTS'!BH1743,MATCH(5,GUTS!AK1743:'GUTS'!BI1743,0)),"")</f>
        <v/>
      </c>
      <c r="K1742" s="127" t="str">
        <f>IFERROR(INDEX(GUTS!AJ1743:'GUTS'!BH1743,MATCH(5,GUTS!AK1743:'GUTS'!BI1743,0)),"")</f>
        <v/>
      </c>
      <c r="L1742" s="127" t="str">
        <f>IFERROR(INDEX(GUTS!AI1743:'GUTS'!BH1743,MATCH(6,GUTS!AK1743:'GUTS'!BI1743,0)),"")</f>
        <v/>
      </c>
      <c r="M1742" s="127" t="str">
        <f>IFERROR(INDEX(GUTS!AJ1743:'GUTS'!BH1743,MATCH(6,GUTS!AK1743:'GUTS'!BI1743,0)),"")</f>
        <v/>
      </c>
      <c r="N1742" s="127">
        <f>Audit!X508</f>
        <v>0</v>
      </c>
      <c r="O1742" s="127">
        <f>Audit!K508</f>
        <v>0</v>
      </c>
      <c r="P1742" s="127">
        <f>Audit!L508</f>
        <v>0</v>
      </c>
    </row>
    <row r="1743" spans="1:16" hidden="1">
      <c r="A1743" s="127">
        <f>Audit!A509</f>
        <v>0</v>
      </c>
      <c r="B1743" s="127" t="str">
        <f>IFERROR(INDEX(GUTS!AI1744:'GUTS'!BH1744,MATCH(1,GUTS!AK1744:'GUTS'!BI1744,0)),"")</f>
        <v/>
      </c>
      <c r="C1743" s="127" t="str">
        <f>IFERROR(INDEX(GUTS!AJ1744:'GUTS'!BH1744,MATCH(1,GUTS!AK1744:'GUTS'!BI1744,0)),"")</f>
        <v/>
      </c>
      <c r="D1743" s="127" t="str">
        <f>IFERROR(INDEX(GUTS!AI1744:'GUTS'!BH1744,MATCH(2,GUTS!AK1744:'GUTS'!BI1744,0)),"")</f>
        <v/>
      </c>
      <c r="E1743" s="127" t="str">
        <f>IFERROR(INDEX(GUTS!AJ1744:'GUTS'!BH1744,MATCH(2,GUTS!AK1744:'GUTS'!BI1744,0)),"")</f>
        <v/>
      </c>
      <c r="F1743" s="127" t="str">
        <f>IFERROR(INDEX(GUTS!AI1744:'GUTS'!BH1744,MATCH(3,GUTS!AK1744:'GUTS'!BI1744,0)),"")</f>
        <v/>
      </c>
      <c r="G1743" s="127" t="str">
        <f>IFERROR(INDEX(GUTS!AJ1744:'GUTS'!BH1744,MATCH(3,GUTS!AK1744:'GUTS'!BI1744,0)),"")</f>
        <v/>
      </c>
      <c r="H1743" s="127" t="str">
        <f>IFERROR(INDEX(GUTS!AI1744:'GUTS'!BH1744,MATCH(4,GUTS!AK1744:'GUTS'!BI1744,0)),"")</f>
        <v/>
      </c>
      <c r="I1743" s="127" t="str">
        <f>IFERROR(INDEX(GUTS!AJ1744:'GUTS'!BH1744,MATCH(4,GUTS!AK1744:'GUTS'!BI1744,0)),"")</f>
        <v/>
      </c>
      <c r="J1743" s="127" t="str">
        <f>IFERROR(INDEX(GUTS!AI1744:'GUTS'!BH1744,MATCH(5,GUTS!AK1744:'GUTS'!BI1744,0)),"")</f>
        <v/>
      </c>
      <c r="K1743" s="127" t="str">
        <f>IFERROR(INDEX(GUTS!AJ1744:'GUTS'!BH1744,MATCH(5,GUTS!AK1744:'GUTS'!BI1744,0)),"")</f>
        <v/>
      </c>
      <c r="L1743" s="127" t="str">
        <f>IFERROR(INDEX(GUTS!AI1744:'GUTS'!BH1744,MATCH(6,GUTS!AK1744:'GUTS'!BI1744,0)),"")</f>
        <v/>
      </c>
      <c r="M1743" s="127" t="str">
        <f>IFERROR(INDEX(GUTS!AJ1744:'GUTS'!BH1744,MATCH(6,GUTS!AK1744:'GUTS'!BI1744,0)),"")</f>
        <v/>
      </c>
      <c r="N1743" s="127">
        <f>Audit!X509</f>
        <v>0</v>
      </c>
      <c r="O1743" s="127">
        <f>Audit!K509</f>
        <v>0</v>
      </c>
      <c r="P1743" s="127">
        <f>Audit!L509</f>
        <v>0</v>
      </c>
    </row>
    <row r="1744" spans="1:16" hidden="1">
      <c r="A1744" s="127">
        <f>Audit!A510</f>
        <v>0</v>
      </c>
      <c r="B1744" s="127" t="str">
        <f>IFERROR(INDEX(GUTS!AI1745:'GUTS'!BH1745,MATCH(1,GUTS!AK1745:'GUTS'!BI1745,0)),"")</f>
        <v/>
      </c>
      <c r="C1744" s="127" t="str">
        <f>IFERROR(INDEX(GUTS!AJ1745:'GUTS'!BH1745,MATCH(1,GUTS!AK1745:'GUTS'!BI1745,0)),"")</f>
        <v/>
      </c>
      <c r="D1744" s="127" t="str">
        <f>IFERROR(INDEX(GUTS!AI1745:'GUTS'!BH1745,MATCH(2,GUTS!AK1745:'GUTS'!BI1745,0)),"")</f>
        <v/>
      </c>
      <c r="E1744" s="127" t="str">
        <f>IFERROR(INDEX(GUTS!AJ1745:'GUTS'!BH1745,MATCH(2,GUTS!AK1745:'GUTS'!BI1745,0)),"")</f>
        <v/>
      </c>
      <c r="F1744" s="127" t="str">
        <f>IFERROR(INDEX(GUTS!AI1745:'GUTS'!BH1745,MATCH(3,GUTS!AK1745:'GUTS'!BI1745,0)),"")</f>
        <v/>
      </c>
      <c r="G1744" s="127" t="str">
        <f>IFERROR(INDEX(GUTS!AJ1745:'GUTS'!BH1745,MATCH(3,GUTS!AK1745:'GUTS'!BI1745,0)),"")</f>
        <v/>
      </c>
      <c r="H1744" s="127" t="str">
        <f>IFERROR(INDEX(GUTS!AI1745:'GUTS'!BH1745,MATCH(4,GUTS!AK1745:'GUTS'!BI1745,0)),"")</f>
        <v/>
      </c>
      <c r="I1744" s="127" t="str">
        <f>IFERROR(INDEX(GUTS!AJ1745:'GUTS'!BH1745,MATCH(4,GUTS!AK1745:'GUTS'!BI1745,0)),"")</f>
        <v/>
      </c>
      <c r="J1744" s="127" t="str">
        <f>IFERROR(INDEX(GUTS!AI1745:'GUTS'!BH1745,MATCH(5,GUTS!AK1745:'GUTS'!BI1745,0)),"")</f>
        <v/>
      </c>
      <c r="K1744" s="127" t="str">
        <f>IFERROR(INDEX(GUTS!AJ1745:'GUTS'!BH1745,MATCH(5,GUTS!AK1745:'GUTS'!BI1745,0)),"")</f>
        <v/>
      </c>
      <c r="L1744" s="127" t="str">
        <f>IFERROR(INDEX(GUTS!AI1745:'GUTS'!BH1745,MATCH(6,GUTS!AK1745:'GUTS'!BI1745,0)),"")</f>
        <v/>
      </c>
      <c r="M1744" s="127" t="str">
        <f>IFERROR(INDEX(GUTS!AJ1745:'GUTS'!BH1745,MATCH(6,GUTS!AK1745:'GUTS'!BI1745,0)),"")</f>
        <v/>
      </c>
      <c r="N1744" s="127">
        <f>Audit!X510</f>
        <v>0</v>
      </c>
      <c r="O1744" s="127">
        <f>Audit!K510</f>
        <v>0</v>
      </c>
      <c r="P1744" s="127">
        <f>Audit!L510</f>
        <v>0</v>
      </c>
    </row>
    <row r="1745" spans="1:16" hidden="1">
      <c r="A1745" s="127">
        <f>Audit!A511</f>
        <v>0</v>
      </c>
      <c r="B1745" s="127" t="str">
        <f>IFERROR(INDEX(GUTS!AI1746:'GUTS'!BH1746,MATCH(1,GUTS!AK1746:'GUTS'!BI1746,0)),"")</f>
        <v/>
      </c>
      <c r="C1745" s="127" t="str">
        <f>IFERROR(INDEX(GUTS!AJ1746:'GUTS'!BH1746,MATCH(1,GUTS!AK1746:'GUTS'!BI1746,0)),"")</f>
        <v/>
      </c>
      <c r="D1745" s="127" t="str">
        <f>IFERROR(INDEX(GUTS!AI1746:'GUTS'!BH1746,MATCH(2,GUTS!AK1746:'GUTS'!BI1746,0)),"")</f>
        <v/>
      </c>
      <c r="E1745" s="127" t="str">
        <f>IFERROR(INDEX(GUTS!AJ1746:'GUTS'!BH1746,MATCH(2,GUTS!AK1746:'GUTS'!BI1746,0)),"")</f>
        <v/>
      </c>
      <c r="F1745" s="127" t="str">
        <f>IFERROR(INDEX(GUTS!AI1746:'GUTS'!BH1746,MATCH(3,GUTS!AK1746:'GUTS'!BI1746,0)),"")</f>
        <v/>
      </c>
      <c r="G1745" s="127" t="str">
        <f>IFERROR(INDEX(GUTS!AJ1746:'GUTS'!BH1746,MATCH(3,GUTS!AK1746:'GUTS'!BI1746,0)),"")</f>
        <v/>
      </c>
      <c r="H1745" s="127" t="str">
        <f>IFERROR(INDEX(GUTS!AI1746:'GUTS'!BH1746,MATCH(4,GUTS!AK1746:'GUTS'!BI1746,0)),"")</f>
        <v/>
      </c>
      <c r="I1745" s="127" t="str">
        <f>IFERROR(INDEX(GUTS!AJ1746:'GUTS'!BH1746,MATCH(4,GUTS!AK1746:'GUTS'!BI1746,0)),"")</f>
        <v/>
      </c>
      <c r="J1745" s="127" t="str">
        <f>IFERROR(INDEX(GUTS!AI1746:'GUTS'!BH1746,MATCH(5,GUTS!AK1746:'GUTS'!BI1746,0)),"")</f>
        <v/>
      </c>
      <c r="K1745" s="127" t="str">
        <f>IFERROR(INDEX(GUTS!AJ1746:'GUTS'!BH1746,MATCH(5,GUTS!AK1746:'GUTS'!BI1746,0)),"")</f>
        <v/>
      </c>
      <c r="L1745" s="127" t="str">
        <f>IFERROR(INDEX(GUTS!AI1746:'GUTS'!BH1746,MATCH(6,GUTS!AK1746:'GUTS'!BI1746,0)),"")</f>
        <v/>
      </c>
      <c r="M1745" s="127" t="str">
        <f>IFERROR(INDEX(GUTS!AJ1746:'GUTS'!BH1746,MATCH(6,GUTS!AK1746:'GUTS'!BI1746,0)),"")</f>
        <v/>
      </c>
      <c r="N1745" s="127">
        <f>Audit!X511</f>
        <v>0</v>
      </c>
      <c r="O1745" s="127">
        <f>Audit!K511</f>
        <v>0</v>
      </c>
      <c r="P1745" s="127">
        <f>Audit!L511</f>
        <v>0</v>
      </c>
    </row>
    <row r="1746" spans="1:16" hidden="1">
      <c r="A1746" s="127">
        <f>Audit!A512</f>
        <v>0</v>
      </c>
      <c r="B1746" s="127" t="str">
        <f>IFERROR(INDEX(GUTS!AI1747:'GUTS'!BH1747,MATCH(1,GUTS!AK1747:'GUTS'!BI1747,0)),"")</f>
        <v/>
      </c>
      <c r="C1746" s="127" t="str">
        <f>IFERROR(INDEX(GUTS!AJ1747:'GUTS'!BH1747,MATCH(1,GUTS!AK1747:'GUTS'!BI1747,0)),"")</f>
        <v/>
      </c>
      <c r="D1746" s="127" t="str">
        <f>IFERROR(INDEX(GUTS!AI1747:'GUTS'!BH1747,MATCH(2,GUTS!AK1747:'GUTS'!BI1747,0)),"")</f>
        <v/>
      </c>
      <c r="E1746" s="127" t="str">
        <f>IFERROR(INDEX(GUTS!AJ1747:'GUTS'!BH1747,MATCH(2,GUTS!AK1747:'GUTS'!BI1747,0)),"")</f>
        <v/>
      </c>
      <c r="F1746" s="127" t="str">
        <f>IFERROR(INDEX(GUTS!AI1747:'GUTS'!BH1747,MATCH(3,GUTS!AK1747:'GUTS'!BI1747,0)),"")</f>
        <v/>
      </c>
      <c r="G1746" s="127" t="str">
        <f>IFERROR(INDEX(GUTS!AJ1747:'GUTS'!BH1747,MATCH(3,GUTS!AK1747:'GUTS'!BI1747,0)),"")</f>
        <v/>
      </c>
      <c r="H1746" s="127" t="str">
        <f>IFERROR(INDEX(GUTS!AI1747:'GUTS'!BH1747,MATCH(4,GUTS!AK1747:'GUTS'!BI1747,0)),"")</f>
        <v/>
      </c>
      <c r="I1746" s="127" t="str">
        <f>IFERROR(INDEX(GUTS!AJ1747:'GUTS'!BH1747,MATCH(4,GUTS!AK1747:'GUTS'!BI1747,0)),"")</f>
        <v/>
      </c>
      <c r="J1746" s="127" t="str">
        <f>IFERROR(INDEX(GUTS!AI1747:'GUTS'!BH1747,MATCH(5,GUTS!AK1747:'GUTS'!BI1747,0)),"")</f>
        <v/>
      </c>
      <c r="K1746" s="127" t="str">
        <f>IFERROR(INDEX(GUTS!AJ1747:'GUTS'!BH1747,MATCH(5,GUTS!AK1747:'GUTS'!BI1747,0)),"")</f>
        <v/>
      </c>
      <c r="L1746" s="127" t="str">
        <f>IFERROR(INDEX(GUTS!AI1747:'GUTS'!BH1747,MATCH(6,GUTS!AK1747:'GUTS'!BI1747,0)),"")</f>
        <v/>
      </c>
      <c r="M1746" s="127" t="str">
        <f>IFERROR(INDEX(GUTS!AJ1747:'GUTS'!BH1747,MATCH(6,GUTS!AK1747:'GUTS'!BI1747,0)),"")</f>
        <v/>
      </c>
      <c r="N1746" s="127">
        <f>Audit!X512</f>
        <v>0</v>
      </c>
      <c r="O1746" s="127">
        <f>Audit!K512</f>
        <v>0</v>
      </c>
      <c r="P1746" s="127">
        <f>Audit!L512</f>
        <v>0</v>
      </c>
    </row>
    <row r="1747" spans="1:16" hidden="1">
      <c r="A1747" s="127">
        <f>Audit!A513</f>
        <v>0</v>
      </c>
      <c r="B1747" s="127" t="str">
        <f>IFERROR(INDEX(GUTS!AI1748:'GUTS'!BH1748,MATCH(1,GUTS!AK1748:'GUTS'!BI1748,0)),"")</f>
        <v/>
      </c>
      <c r="C1747" s="127" t="str">
        <f>IFERROR(INDEX(GUTS!AJ1748:'GUTS'!BH1748,MATCH(1,GUTS!AK1748:'GUTS'!BI1748,0)),"")</f>
        <v/>
      </c>
      <c r="D1747" s="127" t="str">
        <f>IFERROR(INDEX(GUTS!AI1748:'GUTS'!BH1748,MATCH(2,GUTS!AK1748:'GUTS'!BI1748,0)),"")</f>
        <v/>
      </c>
      <c r="E1747" s="127" t="str">
        <f>IFERROR(INDEX(GUTS!AJ1748:'GUTS'!BH1748,MATCH(2,GUTS!AK1748:'GUTS'!BI1748,0)),"")</f>
        <v/>
      </c>
      <c r="F1747" s="127" t="str">
        <f>IFERROR(INDEX(GUTS!AI1748:'GUTS'!BH1748,MATCH(3,GUTS!AK1748:'GUTS'!BI1748,0)),"")</f>
        <v/>
      </c>
      <c r="G1747" s="127" t="str">
        <f>IFERROR(INDEX(GUTS!AJ1748:'GUTS'!BH1748,MATCH(3,GUTS!AK1748:'GUTS'!BI1748,0)),"")</f>
        <v/>
      </c>
      <c r="H1747" s="127" t="str">
        <f>IFERROR(INDEX(GUTS!AI1748:'GUTS'!BH1748,MATCH(4,GUTS!AK1748:'GUTS'!BI1748,0)),"")</f>
        <v/>
      </c>
      <c r="I1747" s="127" t="str">
        <f>IFERROR(INDEX(GUTS!AJ1748:'GUTS'!BH1748,MATCH(4,GUTS!AK1748:'GUTS'!BI1748,0)),"")</f>
        <v/>
      </c>
      <c r="J1747" s="127" t="str">
        <f>IFERROR(INDEX(GUTS!AI1748:'GUTS'!BH1748,MATCH(5,GUTS!AK1748:'GUTS'!BI1748,0)),"")</f>
        <v/>
      </c>
      <c r="K1747" s="127" t="str">
        <f>IFERROR(INDEX(GUTS!AJ1748:'GUTS'!BH1748,MATCH(5,GUTS!AK1748:'GUTS'!BI1748,0)),"")</f>
        <v/>
      </c>
      <c r="L1747" s="127" t="str">
        <f>IFERROR(INDEX(GUTS!AI1748:'GUTS'!BH1748,MATCH(6,GUTS!AK1748:'GUTS'!BI1748,0)),"")</f>
        <v/>
      </c>
      <c r="M1747" s="127" t="str">
        <f>IFERROR(INDEX(GUTS!AJ1748:'GUTS'!BH1748,MATCH(6,GUTS!AK1748:'GUTS'!BI1748,0)),"")</f>
        <v/>
      </c>
      <c r="N1747" s="127">
        <f>Audit!X513</f>
        <v>0</v>
      </c>
      <c r="O1747" s="127">
        <f>Audit!K513</f>
        <v>0</v>
      </c>
      <c r="P1747" s="127">
        <f>Audit!L513</f>
        <v>0</v>
      </c>
    </row>
    <row r="1748" spans="1:16" hidden="1">
      <c r="A1748" s="127">
        <f>Audit!A514</f>
        <v>0</v>
      </c>
      <c r="B1748" s="127" t="str">
        <f>IFERROR(INDEX(GUTS!AI1749:'GUTS'!BH1749,MATCH(1,GUTS!AK1749:'GUTS'!BI1749,0)),"")</f>
        <v/>
      </c>
      <c r="C1748" s="127" t="str">
        <f>IFERROR(INDEX(GUTS!AJ1749:'GUTS'!BH1749,MATCH(1,GUTS!AK1749:'GUTS'!BI1749,0)),"")</f>
        <v/>
      </c>
      <c r="D1748" s="127" t="str">
        <f>IFERROR(INDEX(GUTS!AI1749:'GUTS'!BH1749,MATCH(2,GUTS!AK1749:'GUTS'!BI1749,0)),"")</f>
        <v/>
      </c>
      <c r="E1748" s="127" t="str">
        <f>IFERROR(INDEX(GUTS!AJ1749:'GUTS'!BH1749,MATCH(2,GUTS!AK1749:'GUTS'!BI1749,0)),"")</f>
        <v/>
      </c>
      <c r="F1748" s="127" t="str">
        <f>IFERROR(INDEX(GUTS!AI1749:'GUTS'!BH1749,MATCH(3,GUTS!AK1749:'GUTS'!BI1749,0)),"")</f>
        <v/>
      </c>
      <c r="G1748" s="127" t="str">
        <f>IFERROR(INDEX(GUTS!AJ1749:'GUTS'!BH1749,MATCH(3,GUTS!AK1749:'GUTS'!BI1749,0)),"")</f>
        <v/>
      </c>
      <c r="H1748" s="127" t="str">
        <f>IFERROR(INDEX(GUTS!AI1749:'GUTS'!BH1749,MATCH(4,GUTS!AK1749:'GUTS'!BI1749,0)),"")</f>
        <v/>
      </c>
      <c r="I1748" s="127" t="str">
        <f>IFERROR(INDEX(GUTS!AJ1749:'GUTS'!BH1749,MATCH(4,GUTS!AK1749:'GUTS'!BI1749,0)),"")</f>
        <v/>
      </c>
      <c r="J1748" s="127" t="str">
        <f>IFERROR(INDEX(GUTS!AI1749:'GUTS'!BH1749,MATCH(5,GUTS!AK1749:'GUTS'!BI1749,0)),"")</f>
        <v/>
      </c>
      <c r="K1748" s="127" t="str">
        <f>IFERROR(INDEX(GUTS!AJ1749:'GUTS'!BH1749,MATCH(5,GUTS!AK1749:'GUTS'!BI1749,0)),"")</f>
        <v/>
      </c>
      <c r="L1748" s="127" t="str">
        <f>IFERROR(INDEX(GUTS!AI1749:'GUTS'!BH1749,MATCH(6,GUTS!AK1749:'GUTS'!BI1749,0)),"")</f>
        <v/>
      </c>
      <c r="M1748" s="127" t="str">
        <f>IFERROR(INDEX(GUTS!AJ1749:'GUTS'!BH1749,MATCH(6,GUTS!AK1749:'GUTS'!BI1749,0)),"")</f>
        <v/>
      </c>
      <c r="N1748" s="127">
        <f>Audit!X514</f>
        <v>0</v>
      </c>
      <c r="O1748" s="127">
        <f>Audit!K514</f>
        <v>0</v>
      </c>
      <c r="P1748" s="127">
        <f>Audit!L514</f>
        <v>0</v>
      </c>
    </row>
    <row r="1749" spans="1:16" hidden="1">
      <c r="A1749" s="127">
        <f>Audit!A515</f>
        <v>0</v>
      </c>
      <c r="B1749" s="127" t="str">
        <f>IFERROR(INDEX(GUTS!AI1750:'GUTS'!BH1750,MATCH(1,GUTS!AK1750:'GUTS'!BI1750,0)),"")</f>
        <v/>
      </c>
      <c r="C1749" s="127" t="str">
        <f>IFERROR(INDEX(GUTS!AJ1750:'GUTS'!BH1750,MATCH(1,GUTS!AK1750:'GUTS'!BI1750,0)),"")</f>
        <v/>
      </c>
      <c r="D1749" s="127" t="str">
        <f>IFERROR(INDEX(GUTS!AI1750:'GUTS'!BH1750,MATCH(2,GUTS!AK1750:'GUTS'!BI1750,0)),"")</f>
        <v/>
      </c>
      <c r="E1749" s="127" t="str">
        <f>IFERROR(INDEX(GUTS!AJ1750:'GUTS'!BH1750,MATCH(2,GUTS!AK1750:'GUTS'!BI1750,0)),"")</f>
        <v/>
      </c>
      <c r="F1749" s="127" t="str">
        <f>IFERROR(INDEX(GUTS!AI1750:'GUTS'!BH1750,MATCH(3,GUTS!AK1750:'GUTS'!BI1750,0)),"")</f>
        <v/>
      </c>
      <c r="G1749" s="127" t="str">
        <f>IFERROR(INDEX(GUTS!AJ1750:'GUTS'!BH1750,MATCH(3,GUTS!AK1750:'GUTS'!BI1750,0)),"")</f>
        <v/>
      </c>
      <c r="H1749" s="127" t="str">
        <f>IFERROR(INDEX(GUTS!AI1750:'GUTS'!BH1750,MATCH(4,GUTS!AK1750:'GUTS'!BI1750,0)),"")</f>
        <v/>
      </c>
      <c r="I1749" s="127" t="str">
        <f>IFERROR(INDEX(GUTS!AJ1750:'GUTS'!BH1750,MATCH(4,GUTS!AK1750:'GUTS'!BI1750,0)),"")</f>
        <v/>
      </c>
      <c r="J1749" s="127" t="str">
        <f>IFERROR(INDEX(GUTS!AI1750:'GUTS'!BH1750,MATCH(5,GUTS!AK1750:'GUTS'!BI1750,0)),"")</f>
        <v/>
      </c>
      <c r="K1749" s="127" t="str">
        <f>IFERROR(INDEX(GUTS!AJ1750:'GUTS'!BH1750,MATCH(5,GUTS!AK1750:'GUTS'!BI1750,0)),"")</f>
        <v/>
      </c>
      <c r="L1749" s="127" t="str">
        <f>IFERROR(INDEX(GUTS!AI1750:'GUTS'!BH1750,MATCH(6,GUTS!AK1750:'GUTS'!BI1750,0)),"")</f>
        <v/>
      </c>
      <c r="M1749" s="127" t="str">
        <f>IFERROR(INDEX(GUTS!AJ1750:'GUTS'!BH1750,MATCH(6,GUTS!AK1750:'GUTS'!BI1750,0)),"")</f>
        <v/>
      </c>
      <c r="N1749" s="127">
        <f>Audit!X515</f>
        <v>0</v>
      </c>
      <c r="O1749" s="127">
        <f>Audit!K515</f>
        <v>0</v>
      </c>
      <c r="P1749" s="127">
        <f>Audit!L515</f>
        <v>0</v>
      </c>
    </row>
    <row r="1750" spans="1:16" hidden="1">
      <c r="A1750" s="127">
        <f>Audit!A516</f>
        <v>0</v>
      </c>
      <c r="B1750" s="127" t="str">
        <f>IFERROR(INDEX(GUTS!AI1751:'GUTS'!BH1751,MATCH(1,GUTS!AK1751:'GUTS'!BI1751,0)),"")</f>
        <v/>
      </c>
      <c r="C1750" s="127" t="str">
        <f>IFERROR(INDEX(GUTS!AJ1751:'GUTS'!BH1751,MATCH(1,GUTS!AK1751:'GUTS'!BI1751,0)),"")</f>
        <v/>
      </c>
      <c r="D1750" s="127" t="str">
        <f>IFERROR(INDEX(GUTS!AI1751:'GUTS'!BH1751,MATCH(2,GUTS!AK1751:'GUTS'!BI1751,0)),"")</f>
        <v/>
      </c>
      <c r="E1750" s="127" t="str">
        <f>IFERROR(INDEX(GUTS!AJ1751:'GUTS'!BH1751,MATCH(2,GUTS!AK1751:'GUTS'!BI1751,0)),"")</f>
        <v/>
      </c>
      <c r="F1750" s="127" t="str">
        <f>IFERROR(INDEX(GUTS!AI1751:'GUTS'!BH1751,MATCH(3,GUTS!AK1751:'GUTS'!BI1751,0)),"")</f>
        <v/>
      </c>
      <c r="G1750" s="127" t="str">
        <f>IFERROR(INDEX(GUTS!AJ1751:'GUTS'!BH1751,MATCH(3,GUTS!AK1751:'GUTS'!BI1751,0)),"")</f>
        <v/>
      </c>
      <c r="H1750" s="127" t="str">
        <f>IFERROR(INDEX(GUTS!AI1751:'GUTS'!BH1751,MATCH(4,GUTS!AK1751:'GUTS'!BI1751,0)),"")</f>
        <v/>
      </c>
      <c r="I1750" s="127" t="str">
        <f>IFERROR(INDEX(GUTS!AJ1751:'GUTS'!BH1751,MATCH(4,GUTS!AK1751:'GUTS'!BI1751,0)),"")</f>
        <v/>
      </c>
      <c r="J1750" s="127" t="str">
        <f>IFERROR(INDEX(GUTS!AI1751:'GUTS'!BH1751,MATCH(5,GUTS!AK1751:'GUTS'!BI1751,0)),"")</f>
        <v/>
      </c>
      <c r="K1750" s="127" t="str">
        <f>IFERROR(INDEX(GUTS!AJ1751:'GUTS'!BH1751,MATCH(5,GUTS!AK1751:'GUTS'!BI1751,0)),"")</f>
        <v/>
      </c>
      <c r="L1750" s="127" t="str">
        <f>IFERROR(INDEX(GUTS!AI1751:'GUTS'!BH1751,MATCH(6,GUTS!AK1751:'GUTS'!BI1751,0)),"")</f>
        <v/>
      </c>
      <c r="M1750" s="127" t="str">
        <f>IFERROR(INDEX(GUTS!AJ1751:'GUTS'!BH1751,MATCH(6,GUTS!AK1751:'GUTS'!BI1751,0)),"")</f>
        <v/>
      </c>
      <c r="N1750" s="127">
        <f>Audit!X516</f>
        <v>0</v>
      </c>
      <c r="O1750" s="127">
        <f>Audit!K516</f>
        <v>0</v>
      </c>
      <c r="P1750" s="127">
        <f>Audit!L516</f>
        <v>0</v>
      </c>
    </row>
    <row r="1751" spans="1:16" hidden="1">
      <c r="A1751" s="127">
        <f>Audit!A517</f>
        <v>0</v>
      </c>
      <c r="B1751" s="127" t="str">
        <f>IFERROR(INDEX(GUTS!AI1752:'GUTS'!BH1752,MATCH(1,GUTS!AK1752:'GUTS'!BI1752,0)),"")</f>
        <v/>
      </c>
      <c r="C1751" s="127" t="str">
        <f>IFERROR(INDEX(GUTS!AJ1752:'GUTS'!BH1752,MATCH(1,GUTS!AK1752:'GUTS'!BI1752,0)),"")</f>
        <v/>
      </c>
      <c r="D1751" s="127" t="str">
        <f>IFERROR(INDEX(GUTS!AI1752:'GUTS'!BH1752,MATCH(2,GUTS!AK1752:'GUTS'!BI1752,0)),"")</f>
        <v/>
      </c>
      <c r="E1751" s="127" t="str">
        <f>IFERROR(INDEX(GUTS!AJ1752:'GUTS'!BH1752,MATCH(2,GUTS!AK1752:'GUTS'!BI1752,0)),"")</f>
        <v/>
      </c>
      <c r="F1751" s="127" t="str">
        <f>IFERROR(INDEX(GUTS!AI1752:'GUTS'!BH1752,MATCH(3,GUTS!AK1752:'GUTS'!BI1752,0)),"")</f>
        <v/>
      </c>
      <c r="G1751" s="127" t="str">
        <f>IFERROR(INDEX(GUTS!AJ1752:'GUTS'!BH1752,MATCH(3,GUTS!AK1752:'GUTS'!BI1752,0)),"")</f>
        <v/>
      </c>
      <c r="H1751" s="127" t="str">
        <f>IFERROR(INDEX(GUTS!AI1752:'GUTS'!BH1752,MATCH(4,GUTS!AK1752:'GUTS'!BI1752,0)),"")</f>
        <v/>
      </c>
      <c r="I1751" s="127" t="str">
        <f>IFERROR(INDEX(GUTS!AJ1752:'GUTS'!BH1752,MATCH(4,GUTS!AK1752:'GUTS'!BI1752,0)),"")</f>
        <v/>
      </c>
      <c r="J1751" s="127" t="str">
        <f>IFERROR(INDEX(GUTS!AI1752:'GUTS'!BH1752,MATCH(5,GUTS!AK1752:'GUTS'!BI1752,0)),"")</f>
        <v/>
      </c>
      <c r="K1751" s="127" t="str">
        <f>IFERROR(INDEX(GUTS!AJ1752:'GUTS'!BH1752,MATCH(5,GUTS!AK1752:'GUTS'!BI1752,0)),"")</f>
        <v/>
      </c>
      <c r="L1751" s="127" t="str">
        <f>IFERROR(INDEX(GUTS!AI1752:'GUTS'!BH1752,MATCH(6,GUTS!AK1752:'GUTS'!BI1752,0)),"")</f>
        <v/>
      </c>
      <c r="M1751" s="127" t="str">
        <f>IFERROR(INDEX(GUTS!AJ1752:'GUTS'!BH1752,MATCH(6,GUTS!AK1752:'GUTS'!BI1752,0)),"")</f>
        <v/>
      </c>
      <c r="N1751" s="127">
        <f>Audit!X517</f>
        <v>0</v>
      </c>
      <c r="O1751" s="127">
        <f>Audit!K517</f>
        <v>0</v>
      </c>
      <c r="P1751" s="127">
        <f>Audit!L517</f>
        <v>0</v>
      </c>
    </row>
    <row r="1752" spans="1:16" hidden="1">
      <c r="A1752" s="127">
        <f>Audit!A518</f>
        <v>0</v>
      </c>
      <c r="B1752" s="127" t="str">
        <f>IFERROR(INDEX(GUTS!AI1753:'GUTS'!BH1753,MATCH(1,GUTS!AK1753:'GUTS'!BI1753,0)),"")</f>
        <v/>
      </c>
      <c r="C1752" s="127" t="str">
        <f>IFERROR(INDEX(GUTS!AJ1753:'GUTS'!BH1753,MATCH(1,GUTS!AK1753:'GUTS'!BI1753,0)),"")</f>
        <v/>
      </c>
      <c r="D1752" s="127" t="str">
        <f>IFERROR(INDEX(GUTS!AI1753:'GUTS'!BH1753,MATCH(2,GUTS!AK1753:'GUTS'!BI1753,0)),"")</f>
        <v/>
      </c>
      <c r="E1752" s="127" t="str">
        <f>IFERROR(INDEX(GUTS!AJ1753:'GUTS'!BH1753,MATCH(2,GUTS!AK1753:'GUTS'!BI1753,0)),"")</f>
        <v/>
      </c>
      <c r="F1752" s="127" t="str">
        <f>IFERROR(INDEX(GUTS!AI1753:'GUTS'!BH1753,MATCH(3,GUTS!AK1753:'GUTS'!BI1753,0)),"")</f>
        <v/>
      </c>
      <c r="G1752" s="127" t="str">
        <f>IFERROR(INDEX(GUTS!AJ1753:'GUTS'!BH1753,MATCH(3,GUTS!AK1753:'GUTS'!BI1753,0)),"")</f>
        <v/>
      </c>
      <c r="H1752" s="127" t="str">
        <f>IFERROR(INDEX(GUTS!AI1753:'GUTS'!BH1753,MATCH(4,GUTS!AK1753:'GUTS'!BI1753,0)),"")</f>
        <v/>
      </c>
      <c r="I1752" s="127" t="str">
        <f>IFERROR(INDEX(GUTS!AJ1753:'GUTS'!BH1753,MATCH(4,GUTS!AK1753:'GUTS'!BI1753,0)),"")</f>
        <v/>
      </c>
      <c r="J1752" s="127" t="str">
        <f>IFERROR(INDEX(GUTS!AI1753:'GUTS'!BH1753,MATCH(5,GUTS!AK1753:'GUTS'!BI1753,0)),"")</f>
        <v/>
      </c>
      <c r="K1752" s="127" t="str">
        <f>IFERROR(INDEX(GUTS!AJ1753:'GUTS'!BH1753,MATCH(5,GUTS!AK1753:'GUTS'!BI1753,0)),"")</f>
        <v/>
      </c>
      <c r="L1752" s="127" t="str">
        <f>IFERROR(INDEX(GUTS!AI1753:'GUTS'!BH1753,MATCH(6,GUTS!AK1753:'GUTS'!BI1753,0)),"")</f>
        <v/>
      </c>
      <c r="M1752" s="127" t="str">
        <f>IFERROR(INDEX(GUTS!AJ1753:'GUTS'!BH1753,MATCH(6,GUTS!AK1753:'GUTS'!BI1753,0)),"")</f>
        <v/>
      </c>
      <c r="N1752" s="127">
        <f>Audit!X518</f>
        <v>0</v>
      </c>
      <c r="O1752" s="127">
        <f>Audit!K518</f>
        <v>0</v>
      </c>
      <c r="P1752" s="127">
        <f>Audit!L518</f>
        <v>0</v>
      </c>
    </row>
    <row r="1753" spans="1:16" hidden="1">
      <c r="A1753" s="127">
        <f>Audit!A519</f>
        <v>0</v>
      </c>
      <c r="B1753" s="127" t="str">
        <f>IFERROR(INDEX(GUTS!AI1754:'GUTS'!BH1754,MATCH(1,GUTS!AK1754:'GUTS'!BI1754,0)),"")</f>
        <v/>
      </c>
      <c r="C1753" s="127" t="str">
        <f>IFERROR(INDEX(GUTS!AJ1754:'GUTS'!BH1754,MATCH(1,GUTS!AK1754:'GUTS'!BI1754,0)),"")</f>
        <v/>
      </c>
      <c r="D1753" s="127" t="str">
        <f>IFERROR(INDEX(GUTS!AI1754:'GUTS'!BH1754,MATCH(2,GUTS!AK1754:'GUTS'!BI1754,0)),"")</f>
        <v/>
      </c>
      <c r="E1753" s="127" t="str">
        <f>IFERROR(INDEX(GUTS!AJ1754:'GUTS'!BH1754,MATCH(2,GUTS!AK1754:'GUTS'!BI1754,0)),"")</f>
        <v/>
      </c>
      <c r="F1753" s="127" t="str">
        <f>IFERROR(INDEX(GUTS!AI1754:'GUTS'!BH1754,MATCH(3,GUTS!AK1754:'GUTS'!BI1754,0)),"")</f>
        <v/>
      </c>
      <c r="G1753" s="127" t="str">
        <f>IFERROR(INDEX(GUTS!AJ1754:'GUTS'!BH1754,MATCH(3,GUTS!AK1754:'GUTS'!BI1754,0)),"")</f>
        <v/>
      </c>
      <c r="H1753" s="127" t="str">
        <f>IFERROR(INDEX(GUTS!AI1754:'GUTS'!BH1754,MATCH(4,GUTS!AK1754:'GUTS'!BI1754,0)),"")</f>
        <v/>
      </c>
      <c r="I1753" s="127" t="str">
        <f>IFERROR(INDEX(GUTS!AJ1754:'GUTS'!BH1754,MATCH(4,GUTS!AK1754:'GUTS'!BI1754,0)),"")</f>
        <v/>
      </c>
      <c r="J1753" s="127" t="str">
        <f>IFERROR(INDEX(GUTS!AI1754:'GUTS'!BH1754,MATCH(5,GUTS!AK1754:'GUTS'!BI1754,0)),"")</f>
        <v/>
      </c>
      <c r="K1753" s="127" t="str">
        <f>IFERROR(INDEX(GUTS!AJ1754:'GUTS'!BH1754,MATCH(5,GUTS!AK1754:'GUTS'!BI1754,0)),"")</f>
        <v/>
      </c>
      <c r="L1753" s="127" t="str">
        <f>IFERROR(INDEX(GUTS!AI1754:'GUTS'!BH1754,MATCH(6,GUTS!AK1754:'GUTS'!BI1754,0)),"")</f>
        <v/>
      </c>
      <c r="M1753" s="127" t="str">
        <f>IFERROR(INDEX(GUTS!AJ1754:'GUTS'!BH1754,MATCH(6,GUTS!AK1754:'GUTS'!BI1754,0)),"")</f>
        <v/>
      </c>
      <c r="N1753" s="127">
        <f>Audit!X519</f>
        <v>0</v>
      </c>
      <c r="O1753" s="127">
        <f>Audit!K519</f>
        <v>0</v>
      </c>
      <c r="P1753" s="127">
        <f>Audit!L519</f>
        <v>0</v>
      </c>
    </row>
    <row r="1754" spans="1:16" hidden="1">
      <c r="A1754" s="127">
        <f>Audit!A520</f>
        <v>0</v>
      </c>
      <c r="B1754" s="127" t="str">
        <f>IFERROR(INDEX(GUTS!AI1755:'GUTS'!BH1755,MATCH(1,GUTS!AK1755:'GUTS'!BI1755,0)),"")</f>
        <v/>
      </c>
      <c r="C1754" s="127" t="str">
        <f>IFERROR(INDEX(GUTS!AJ1755:'GUTS'!BH1755,MATCH(1,GUTS!AK1755:'GUTS'!BI1755,0)),"")</f>
        <v/>
      </c>
      <c r="D1754" s="127" t="str">
        <f>IFERROR(INDEX(GUTS!AI1755:'GUTS'!BH1755,MATCH(2,GUTS!AK1755:'GUTS'!BI1755,0)),"")</f>
        <v/>
      </c>
      <c r="E1754" s="127" t="str">
        <f>IFERROR(INDEX(GUTS!AJ1755:'GUTS'!BH1755,MATCH(2,GUTS!AK1755:'GUTS'!BI1755,0)),"")</f>
        <v/>
      </c>
      <c r="F1754" s="127" t="str">
        <f>IFERROR(INDEX(GUTS!AI1755:'GUTS'!BH1755,MATCH(3,GUTS!AK1755:'GUTS'!BI1755,0)),"")</f>
        <v/>
      </c>
      <c r="G1754" s="127" t="str">
        <f>IFERROR(INDEX(GUTS!AJ1755:'GUTS'!BH1755,MATCH(3,GUTS!AK1755:'GUTS'!BI1755,0)),"")</f>
        <v/>
      </c>
      <c r="H1754" s="127" t="str">
        <f>IFERROR(INDEX(GUTS!AI1755:'GUTS'!BH1755,MATCH(4,GUTS!AK1755:'GUTS'!BI1755,0)),"")</f>
        <v/>
      </c>
      <c r="I1754" s="127" t="str">
        <f>IFERROR(INDEX(GUTS!AJ1755:'GUTS'!BH1755,MATCH(4,GUTS!AK1755:'GUTS'!BI1755,0)),"")</f>
        <v/>
      </c>
      <c r="J1754" s="127" t="str">
        <f>IFERROR(INDEX(GUTS!AI1755:'GUTS'!BH1755,MATCH(5,GUTS!AK1755:'GUTS'!BI1755,0)),"")</f>
        <v/>
      </c>
      <c r="K1754" s="127" t="str">
        <f>IFERROR(INDEX(GUTS!AJ1755:'GUTS'!BH1755,MATCH(5,GUTS!AK1755:'GUTS'!BI1755,0)),"")</f>
        <v/>
      </c>
      <c r="L1754" s="127" t="str">
        <f>IFERROR(INDEX(GUTS!AI1755:'GUTS'!BH1755,MATCH(6,GUTS!AK1755:'GUTS'!BI1755,0)),"")</f>
        <v/>
      </c>
      <c r="M1754" s="127" t="str">
        <f>IFERROR(INDEX(GUTS!AJ1755:'GUTS'!BH1755,MATCH(6,GUTS!AK1755:'GUTS'!BI1755,0)),"")</f>
        <v/>
      </c>
      <c r="N1754" s="127">
        <f>Audit!X520</f>
        <v>0</v>
      </c>
      <c r="O1754" s="127">
        <f>Audit!K520</f>
        <v>0</v>
      </c>
      <c r="P1754" s="127">
        <f>Audit!L520</f>
        <v>0</v>
      </c>
    </row>
    <row r="1755" spans="1:16" hidden="1">
      <c r="A1755" s="127">
        <f>Audit!A521</f>
        <v>0</v>
      </c>
      <c r="B1755" s="127" t="str">
        <f>IFERROR(INDEX(GUTS!AI1756:'GUTS'!BH1756,MATCH(1,GUTS!AK1756:'GUTS'!BI1756,0)),"")</f>
        <v/>
      </c>
      <c r="C1755" s="127" t="str">
        <f>IFERROR(INDEX(GUTS!AJ1756:'GUTS'!BH1756,MATCH(1,GUTS!AK1756:'GUTS'!BI1756,0)),"")</f>
        <v/>
      </c>
      <c r="D1755" s="127" t="str">
        <f>IFERROR(INDEX(GUTS!AI1756:'GUTS'!BH1756,MATCH(2,GUTS!AK1756:'GUTS'!BI1756,0)),"")</f>
        <v/>
      </c>
      <c r="E1755" s="127" t="str">
        <f>IFERROR(INDEX(GUTS!AJ1756:'GUTS'!BH1756,MATCH(2,GUTS!AK1756:'GUTS'!BI1756,0)),"")</f>
        <v/>
      </c>
      <c r="F1755" s="127" t="str">
        <f>IFERROR(INDEX(GUTS!AI1756:'GUTS'!BH1756,MATCH(3,GUTS!AK1756:'GUTS'!BI1756,0)),"")</f>
        <v/>
      </c>
      <c r="G1755" s="127" t="str">
        <f>IFERROR(INDEX(GUTS!AJ1756:'GUTS'!BH1756,MATCH(3,GUTS!AK1756:'GUTS'!BI1756,0)),"")</f>
        <v/>
      </c>
      <c r="H1755" s="127" t="str">
        <f>IFERROR(INDEX(GUTS!AI1756:'GUTS'!BH1756,MATCH(4,GUTS!AK1756:'GUTS'!BI1756,0)),"")</f>
        <v/>
      </c>
      <c r="I1755" s="127" t="str">
        <f>IFERROR(INDEX(GUTS!AJ1756:'GUTS'!BH1756,MATCH(4,GUTS!AK1756:'GUTS'!BI1756,0)),"")</f>
        <v/>
      </c>
      <c r="J1755" s="127" t="str">
        <f>IFERROR(INDEX(GUTS!AI1756:'GUTS'!BH1756,MATCH(5,GUTS!AK1756:'GUTS'!BI1756,0)),"")</f>
        <v/>
      </c>
      <c r="K1755" s="127" t="str">
        <f>IFERROR(INDEX(GUTS!AJ1756:'GUTS'!BH1756,MATCH(5,GUTS!AK1756:'GUTS'!BI1756,0)),"")</f>
        <v/>
      </c>
      <c r="L1755" s="127" t="str">
        <f>IFERROR(INDEX(GUTS!AI1756:'GUTS'!BH1756,MATCH(6,GUTS!AK1756:'GUTS'!BI1756,0)),"")</f>
        <v/>
      </c>
      <c r="M1755" s="127" t="str">
        <f>IFERROR(INDEX(GUTS!AJ1756:'GUTS'!BH1756,MATCH(6,GUTS!AK1756:'GUTS'!BI1756,0)),"")</f>
        <v/>
      </c>
      <c r="N1755" s="127">
        <f>Audit!X521</f>
        <v>0</v>
      </c>
      <c r="O1755" s="127">
        <f>Audit!K521</f>
        <v>0</v>
      </c>
      <c r="P1755" s="127">
        <f>Audit!L521</f>
        <v>0</v>
      </c>
    </row>
    <row r="1756" spans="1:16" hidden="1">
      <c r="A1756" s="127">
        <f>Audit!A522</f>
        <v>0</v>
      </c>
      <c r="B1756" s="127" t="str">
        <f>IFERROR(INDEX(GUTS!AI1757:'GUTS'!BH1757,MATCH(1,GUTS!AK1757:'GUTS'!BI1757,0)),"")</f>
        <v/>
      </c>
      <c r="C1756" s="127" t="str">
        <f>IFERROR(INDEX(GUTS!AJ1757:'GUTS'!BH1757,MATCH(1,GUTS!AK1757:'GUTS'!BI1757,0)),"")</f>
        <v/>
      </c>
      <c r="D1756" s="127" t="str">
        <f>IFERROR(INDEX(GUTS!AI1757:'GUTS'!BH1757,MATCH(2,GUTS!AK1757:'GUTS'!BI1757,0)),"")</f>
        <v/>
      </c>
      <c r="E1756" s="127" t="str">
        <f>IFERROR(INDEX(GUTS!AJ1757:'GUTS'!BH1757,MATCH(2,GUTS!AK1757:'GUTS'!BI1757,0)),"")</f>
        <v/>
      </c>
      <c r="F1756" s="127" t="str">
        <f>IFERROR(INDEX(GUTS!AI1757:'GUTS'!BH1757,MATCH(3,GUTS!AK1757:'GUTS'!BI1757,0)),"")</f>
        <v/>
      </c>
      <c r="G1756" s="127" t="str">
        <f>IFERROR(INDEX(GUTS!AJ1757:'GUTS'!BH1757,MATCH(3,GUTS!AK1757:'GUTS'!BI1757,0)),"")</f>
        <v/>
      </c>
      <c r="H1756" s="127" t="str">
        <f>IFERROR(INDEX(GUTS!AI1757:'GUTS'!BH1757,MATCH(4,GUTS!AK1757:'GUTS'!BI1757,0)),"")</f>
        <v/>
      </c>
      <c r="I1756" s="127" t="str">
        <f>IFERROR(INDEX(GUTS!AJ1757:'GUTS'!BH1757,MATCH(4,GUTS!AK1757:'GUTS'!BI1757,0)),"")</f>
        <v/>
      </c>
      <c r="J1756" s="127" t="str">
        <f>IFERROR(INDEX(GUTS!AI1757:'GUTS'!BH1757,MATCH(5,GUTS!AK1757:'GUTS'!BI1757,0)),"")</f>
        <v/>
      </c>
      <c r="K1756" s="127" t="str">
        <f>IFERROR(INDEX(GUTS!AJ1757:'GUTS'!BH1757,MATCH(5,GUTS!AK1757:'GUTS'!BI1757,0)),"")</f>
        <v/>
      </c>
      <c r="L1756" s="127" t="str">
        <f>IFERROR(INDEX(GUTS!AI1757:'GUTS'!BH1757,MATCH(6,GUTS!AK1757:'GUTS'!BI1757,0)),"")</f>
        <v/>
      </c>
      <c r="M1756" s="127" t="str">
        <f>IFERROR(INDEX(GUTS!AJ1757:'GUTS'!BH1757,MATCH(6,GUTS!AK1757:'GUTS'!BI1757,0)),"")</f>
        <v/>
      </c>
      <c r="N1756" s="127">
        <f>Audit!X522</f>
        <v>0</v>
      </c>
      <c r="O1756" s="127">
        <f>Audit!K522</f>
        <v>0</v>
      </c>
      <c r="P1756" s="127">
        <f>Audit!L522</f>
        <v>0</v>
      </c>
    </row>
    <row r="1757" spans="1:16" hidden="1">
      <c r="A1757" s="127">
        <f>Audit!A523</f>
        <v>0</v>
      </c>
      <c r="B1757" s="127" t="str">
        <f>IFERROR(INDEX(GUTS!AI1758:'GUTS'!BH1758,MATCH(1,GUTS!AK1758:'GUTS'!BI1758,0)),"")</f>
        <v/>
      </c>
      <c r="C1757" s="127" t="str">
        <f>IFERROR(INDEX(GUTS!AJ1758:'GUTS'!BH1758,MATCH(1,GUTS!AK1758:'GUTS'!BI1758,0)),"")</f>
        <v/>
      </c>
      <c r="D1757" s="127" t="str">
        <f>IFERROR(INDEX(GUTS!AI1758:'GUTS'!BH1758,MATCH(2,GUTS!AK1758:'GUTS'!BI1758,0)),"")</f>
        <v/>
      </c>
      <c r="E1757" s="127" t="str">
        <f>IFERROR(INDEX(GUTS!AJ1758:'GUTS'!BH1758,MATCH(2,GUTS!AK1758:'GUTS'!BI1758,0)),"")</f>
        <v/>
      </c>
      <c r="F1757" s="127" t="str">
        <f>IFERROR(INDEX(GUTS!AI1758:'GUTS'!BH1758,MATCH(3,GUTS!AK1758:'GUTS'!BI1758,0)),"")</f>
        <v/>
      </c>
      <c r="G1757" s="127" t="str">
        <f>IFERROR(INDEX(GUTS!AJ1758:'GUTS'!BH1758,MATCH(3,GUTS!AK1758:'GUTS'!BI1758,0)),"")</f>
        <v/>
      </c>
      <c r="H1757" s="127" t="str">
        <f>IFERROR(INDEX(GUTS!AI1758:'GUTS'!BH1758,MATCH(4,GUTS!AK1758:'GUTS'!BI1758,0)),"")</f>
        <v/>
      </c>
      <c r="I1757" s="127" t="str">
        <f>IFERROR(INDEX(GUTS!AJ1758:'GUTS'!BH1758,MATCH(4,GUTS!AK1758:'GUTS'!BI1758,0)),"")</f>
        <v/>
      </c>
      <c r="J1757" s="127" t="str">
        <f>IFERROR(INDEX(GUTS!AI1758:'GUTS'!BH1758,MATCH(5,GUTS!AK1758:'GUTS'!BI1758,0)),"")</f>
        <v/>
      </c>
      <c r="K1757" s="127" t="str">
        <f>IFERROR(INDEX(GUTS!AJ1758:'GUTS'!BH1758,MATCH(5,GUTS!AK1758:'GUTS'!BI1758,0)),"")</f>
        <v/>
      </c>
      <c r="L1757" s="127" t="str">
        <f>IFERROR(INDEX(GUTS!AI1758:'GUTS'!BH1758,MATCH(6,GUTS!AK1758:'GUTS'!BI1758,0)),"")</f>
        <v/>
      </c>
      <c r="M1757" s="127" t="str">
        <f>IFERROR(INDEX(GUTS!AJ1758:'GUTS'!BH1758,MATCH(6,GUTS!AK1758:'GUTS'!BI1758,0)),"")</f>
        <v/>
      </c>
      <c r="N1757" s="127">
        <f>Audit!X523</f>
        <v>0</v>
      </c>
      <c r="O1757" s="127">
        <f>Audit!K523</f>
        <v>0</v>
      </c>
      <c r="P1757" s="127">
        <f>Audit!L523</f>
        <v>0</v>
      </c>
    </row>
    <row r="1758" spans="1:16" hidden="1">
      <c r="A1758" s="127">
        <f>Audit!A524</f>
        <v>0</v>
      </c>
      <c r="B1758" s="127" t="str">
        <f>IFERROR(INDEX(GUTS!AI1759:'GUTS'!BH1759,MATCH(1,GUTS!AK1759:'GUTS'!BI1759,0)),"")</f>
        <v/>
      </c>
      <c r="C1758" s="127" t="str">
        <f>IFERROR(INDEX(GUTS!AJ1759:'GUTS'!BH1759,MATCH(1,GUTS!AK1759:'GUTS'!BI1759,0)),"")</f>
        <v/>
      </c>
      <c r="D1758" s="127" t="str">
        <f>IFERROR(INDEX(GUTS!AI1759:'GUTS'!BH1759,MATCH(2,GUTS!AK1759:'GUTS'!BI1759,0)),"")</f>
        <v/>
      </c>
      <c r="E1758" s="127" t="str">
        <f>IFERROR(INDEX(GUTS!AJ1759:'GUTS'!BH1759,MATCH(2,GUTS!AK1759:'GUTS'!BI1759,0)),"")</f>
        <v/>
      </c>
      <c r="F1758" s="127" t="str">
        <f>IFERROR(INDEX(GUTS!AI1759:'GUTS'!BH1759,MATCH(3,GUTS!AK1759:'GUTS'!BI1759,0)),"")</f>
        <v/>
      </c>
      <c r="G1758" s="127" t="str">
        <f>IFERROR(INDEX(GUTS!AJ1759:'GUTS'!BH1759,MATCH(3,GUTS!AK1759:'GUTS'!BI1759,0)),"")</f>
        <v/>
      </c>
      <c r="H1758" s="127" t="str">
        <f>IFERROR(INDEX(GUTS!AI1759:'GUTS'!BH1759,MATCH(4,GUTS!AK1759:'GUTS'!BI1759,0)),"")</f>
        <v/>
      </c>
      <c r="I1758" s="127" t="str">
        <f>IFERROR(INDEX(GUTS!AJ1759:'GUTS'!BH1759,MATCH(4,GUTS!AK1759:'GUTS'!BI1759,0)),"")</f>
        <v/>
      </c>
      <c r="J1758" s="127" t="str">
        <f>IFERROR(INDEX(GUTS!AI1759:'GUTS'!BH1759,MATCH(5,GUTS!AK1759:'GUTS'!BI1759,0)),"")</f>
        <v/>
      </c>
      <c r="K1758" s="127" t="str">
        <f>IFERROR(INDEX(GUTS!AJ1759:'GUTS'!BH1759,MATCH(5,GUTS!AK1759:'GUTS'!BI1759,0)),"")</f>
        <v/>
      </c>
      <c r="L1758" s="127" t="str">
        <f>IFERROR(INDEX(GUTS!AI1759:'GUTS'!BH1759,MATCH(6,GUTS!AK1759:'GUTS'!BI1759,0)),"")</f>
        <v/>
      </c>
      <c r="M1758" s="127" t="str">
        <f>IFERROR(INDEX(GUTS!AJ1759:'GUTS'!BH1759,MATCH(6,GUTS!AK1759:'GUTS'!BI1759,0)),"")</f>
        <v/>
      </c>
      <c r="N1758" s="127">
        <f>Audit!X524</f>
        <v>0</v>
      </c>
      <c r="O1758" s="127">
        <f>Audit!K524</f>
        <v>0</v>
      </c>
      <c r="P1758" s="127">
        <f>Audit!L524</f>
        <v>0</v>
      </c>
    </row>
    <row r="1759" spans="1:16" hidden="1">
      <c r="A1759" s="127">
        <f>Audit!A525</f>
        <v>0</v>
      </c>
      <c r="B1759" s="127" t="str">
        <f>IFERROR(INDEX(GUTS!AI1760:'GUTS'!BH1760,MATCH(1,GUTS!AK1760:'GUTS'!BI1760,0)),"")</f>
        <v/>
      </c>
      <c r="C1759" s="127" t="str">
        <f>IFERROR(INDEX(GUTS!AJ1760:'GUTS'!BH1760,MATCH(1,GUTS!AK1760:'GUTS'!BI1760,0)),"")</f>
        <v/>
      </c>
      <c r="D1759" s="127" t="str">
        <f>IFERROR(INDEX(GUTS!AI1760:'GUTS'!BH1760,MATCH(2,GUTS!AK1760:'GUTS'!BI1760,0)),"")</f>
        <v/>
      </c>
      <c r="E1759" s="127" t="str">
        <f>IFERROR(INDEX(GUTS!AJ1760:'GUTS'!BH1760,MATCH(2,GUTS!AK1760:'GUTS'!BI1760,0)),"")</f>
        <v/>
      </c>
      <c r="F1759" s="127" t="str">
        <f>IFERROR(INDEX(GUTS!AI1760:'GUTS'!BH1760,MATCH(3,GUTS!AK1760:'GUTS'!BI1760,0)),"")</f>
        <v/>
      </c>
      <c r="G1759" s="127" t="str">
        <f>IFERROR(INDEX(GUTS!AJ1760:'GUTS'!BH1760,MATCH(3,GUTS!AK1760:'GUTS'!BI1760,0)),"")</f>
        <v/>
      </c>
      <c r="H1759" s="127" t="str">
        <f>IFERROR(INDEX(GUTS!AI1760:'GUTS'!BH1760,MATCH(4,GUTS!AK1760:'GUTS'!BI1760,0)),"")</f>
        <v/>
      </c>
      <c r="I1759" s="127" t="str">
        <f>IFERROR(INDEX(GUTS!AJ1760:'GUTS'!BH1760,MATCH(4,GUTS!AK1760:'GUTS'!BI1760,0)),"")</f>
        <v/>
      </c>
      <c r="J1759" s="127" t="str">
        <f>IFERROR(INDEX(GUTS!AI1760:'GUTS'!BH1760,MATCH(5,GUTS!AK1760:'GUTS'!BI1760,0)),"")</f>
        <v/>
      </c>
      <c r="K1759" s="127" t="str">
        <f>IFERROR(INDEX(GUTS!AJ1760:'GUTS'!BH1760,MATCH(5,GUTS!AK1760:'GUTS'!BI1760,0)),"")</f>
        <v/>
      </c>
      <c r="L1759" s="127" t="str">
        <f>IFERROR(INDEX(GUTS!AI1760:'GUTS'!BH1760,MATCH(6,GUTS!AK1760:'GUTS'!BI1760,0)),"")</f>
        <v/>
      </c>
      <c r="M1759" s="127" t="str">
        <f>IFERROR(INDEX(GUTS!AJ1760:'GUTS'!BH1760,MATCH(6,GUTS!AK1760:'GUTS'!BI1760,0)),"")</f>
        <v/>
      </c>
      <c r="N1759" s="127">
        <f>Audit!X525</f>
        <v>0</v>
      </c>
      <c r="O1759" s="127">
        <f>Audit!K525</f>
        <v>0</v>
      </c>
      <c r="P1759" s="127">
        <f>Audit!L525</f>
        <v>0</v>
      </c>
    </row>
    <row r="1760" spans="1:16" hidden="1">
      <c r="A1760" s="127">
        <f>Audit!A526</f>
        <v>0</v>
      </c>
      <c r="B1760" s="127" t="str">
        <f>IFERROR(INDEX(GUTS!AI1761:'GUTS'!BH1761,MATCH(1,GUTS!AK1761:'GUTS'!BI1761,0)),"")</f>
        <v/>
      </c>
      <c r="C1760" s="127" t="str">
        <f>IFERROR(INDEX(GUTS!AJ1761:'GUTS'!BH1761,MATCH(1,GUTS!AK1761:'GUTS'!BI1761,0)),"")</f>
        <v/>
      </c>
      <c r="D1760" s="127" t="str">
        <f>IFERROR(INDEX(GUTS!AI1761:'GUTS'!BH1761,MATCH(2,GUTS!AK1761:'GUTS'!BI1761,0)),"")</f>
        <v/>
      </c>
      <c r="E1760" s="127" t="str">
        <f>IFERROR(INDEX(GUTS!AJ1761:'GUTS'!BH1761,MATCH(2,GUTS!AK1761:'GUTS'!BI1761,0)),"")</f>
        <v/>
      </c>
      <c r="F1760" s="127" t="str">
        <f>IFERROR(INDEX(GUTS!AI1761:'GUTS'!BH1761,MATCH(3,GUTS!AK1761:'GUTS'!BI1761,0)),"")</f>
        <v/>
      </c>
      <c r="G1760" s="127" t="str">
        <f>IFERROR(INDEX(GUTS!AJ1761:'GUTS'!BH1761,MATCH(3,GUTS!AK1761:'GUTS'!BI1761,0)),"")</f>
        <v/>
      </c>
      <c r="H1760" s="127" t="str">
        <f>IFERROR(INDEX(GUTS!AI1761:'GUTS'!BH1761,MATCH(4,GUTS!AK1761:'GUTS'!BI1761,0)),"")</f>
        <v/>
      </c>
      <c r="I1760" s="127" t="str">
        <f>IFERROR(INDEX(GUTS!AJ1761:'GUTS'!BH1761,MATCH(4,GUTS!AK1761:'GUTS'!BI1761,0)),"")</f>
        <v/>
      </c>
      <c r="J1760" s="127" t="str">
        <f>IFERROR(INDEX(GUTS!AI1761:'GUTS'!BH1761,MATCH(5,GUTS!AK1761:'GUTS'!BI1761,0)),"")</f>
        <v/>
      </c>
      <c r="K1760" s="127" t="str">
        <f>IFERROR(INDEX(GUTS!AJ1761:'GUTS'!BH1761,MATCH(5,GUTS!AK1761:'GUTS'!BI1761,0)),"")</f>
        <v/>
      </c>
      <c r="L1760" s="127" t="str">
        <f>IFERROR(INDEX(GUTS!AI1761:'GUTS'!BH1761,MATCH(6,GUTS!AK1761:'GUTS'!BI1761,0)),"")</f>
        <v/>
      </c>
      <c r="M1760" s="127" t="str">
        <f>IFERROR(INDEX(GUTS!AJ1761:'GUTS'!BH1761,MATCH(6,GUTS!AK1761:'GUTS'!BI1761,0)),"")</f>
        <v/>
      </c>
      <c r="N1760" s="127">
        <f>Audit!X526</f>
        <v>0</v>
      </c>
      <c r="O1760" s="127">
        <f>Audit!K526</f>
        <v>0</v>
      </c>
      <c r="P1760" s="127">
        <f>Audit!L526</f>
        <v>0</v>
      </c>
    </row>
    <row r="1761" spans="1:16" hidden="1">
      <c r="A1761" s="127">
        <f>Audit!A527</f>
        <v>0</v>
      </c>
      <c r="B1761" s="127" t="str">
        <f>IFERROR(INDEX(GUTS!AI1762:'GUTS'!BH1762,MATCH(1,GUTS!AK1762:'GUTS'!BI1762,0)),"")</f>
        <v/>
      </c>
      <c r="C1761" s="127" t="str">
        <f>IFERROR(INDEX(GUTS!AJ1762:'GUTS'!BH1762,MATCH(1,GUTS!AK1762:'GUTS'!BI1762,0)),"")</f>
        <v/>
      </c>
      <c r="D1761" s="127" t="str">
        <f>IFERROR(INDEX(GUTS!AI1762:'GUTS'!BH1762,MATCH(2,GUTS!AK1762:'GUTS'!BI1762,0)),"")</f>
        <v/>
      </c>
      <c r="E1761" s="127" t="str">
        <f>IFERROR(INDEX(GUTS!AJ1762:'GUTS'!BH1762,MATCH(2,GUTS!AK1762:'GUTS'!BI1762,0)),"")</f>
        <v/>
      </c>
      <c r="F1761" s="127" t="str">
        <f>IFERROR(INDEX(GUTS!AI1762:'GUTS'!BH1762,MATCH(3,GUTS!AK1762:'GUTS'!BI1762,0)),"")</f>
        <v/>
      </c>
      <c r="G1761" s="127" t="str">
        <f>IFERROR(INDEX(GUTS!AJ1762:'GUTS'!BH1762,MATCH(3,GUTS!AK1762:'GUTS'!BI1762,0)),"")</f>
        <v/>
      </c>
      <c r="H1761" s="127" t="str">
        <f>IFERROR(INDEX(GUTS!AI1762:'GUTS'!BH1762,MATCH(4,GUTS!AK1762:'GUTS'!BI1762,0)),"")</f>
        <v/>
      </c>
      <c r="I1761" s="127" t="str">
        <f>IFERROR(INDEX(GUTS!AJ1762:'GUTS'!BH1762,MATCH(4,GUTS!AK1762:'GUTS'!BI1762,0)),"")</f>
        <v/>
      </c>
      <c r="J1761" s="127" t="str">
        <f>IFERROR(INDEX(GUTS!AI1762:'GUTS'!BH1762,MATCH(5,GUTS!AK1762:'GUTS'!BI1762,0)),"")</f>
        <v/>
      </c>
      <c r="K1761" s="127" t="str">
        <f>IFERROR(INDEX(GUTS!AJ1762:'GUTS'!BH1762,MATCH(5,GUTS!AK1762:'GUTS'!BI1762,0)),"")</f>
        <v/>
      </c>
      <c r="L1761" s="127" t="str">
        <f>IFERROR(INDEX(GUTS!AI1762:'GUTS'!BH1762,MATCH(6,GUTS!AK1762:'GUTS'!BI1762,0)),"")</f>
        <v/>
      </c>
      <c r="M1761" s="127" t="str">
        <f>IFERROR(INDEX(GUTS!AJ1762:'GUTS'!BH1762,MATCH(6,GUTS!AK1762:'GUTS'!BI1762,0)),"")</f>
        <v/>
      </c>
      <c r="N1761" s="127">
        <f>Audit!X527</f>
        <v>0</v>
      </c>
      <c r="O1761" s="127">
        <f>Audit!K527</f>
        <v>0</v>
      </c>
      <c r="P1761" s="127">
        <f>Audit!L527</f>
        <v>0</v>
      </c>
    </row>
    <row r="1762" spans="1:16" hidden="1">
      <c r="A1762" s="127">
        <f>Audit!A528</f>
        <v>0</v>
      </c>
      <c r="B1762" s="127" t="str">
        <f>IFERROR(INDEX(GUTS!AI1763:'GUTS'!BH1763,MATCH(1,GUTS!AK1763:'GUTS'!BI1763,0)),"")</f>
        <v/>
      </c>
      <c r="C1762" s="127" t="str">
        <f>IFERROR(INDEX(GUTS!AJ1763:'GUTS'!BH1763,MATCH(1,GUTS!AK1763:'GUTS'!BI1763,0)),"")</f>
        <v/>
      </c>
      <c r="D1762" s="127" t="str">
        <f>IFERROR(INDEX(GUTS!AI1763:'GUTS'!BH1763,MATCH(2,GUTS!AK1763:'GUTS'!BI1763,0)),"")</f>
        <v/>
      </c>
      <c r="E1762" s="127" t="str">
        <f>IFERROR(INDEX(GUTS!AJ1763:'GUTS'!BH1763,MATCH(2,GUTS!AK1763:'GUTS'!BI1763,0)),"")</f>
        <v/>
      </c>
      <c r="F1762" s="127" t="str">
        <f>IFERROR(INDEX(GUTS!AI1763:'GUTS'!BH1763,MATCH(3,GUTS!AK1763:'GUTS'!BI1763,0)),"")</f>
        <v/>
      </c>
      <c r="G1762" s="127" t="str">
        <f>IFERROR(INDEX(GUTS!AJ1763:'GUTS'!BH1763,MATCH(3,GUTS!AK1763:'GUTS'!BI1763,0)),"")</f>
        <v/>
      </c>
      <c r="H1762" s="127" t="str">
        <f>IFERROR(INDEX(GUTS!AI1763:'GUTS'!BH1763,MATCH(4,GUTS!AK1763:'GUTS'!BI1763,0)),"")</f>
        <v/>
      </c>
      <c r="I1762" s="127" t="str">
        <f>IFERROR(INDEX(GUTS!AJ1763:'GUTS'!BH1763,MATCH(4,GUTS!AK1763:'GUTS'!BI1763,0)),"")</f>
        <v/>
      </c>
      <c r="J1762" s="127" t="str">
        <f>IFERROR(INDEX(GUTS!AI1763:'GUTS'!BH1763,MATCH(5,GUTS!AK1763:'GUTS'!BI1763,0)),"")</f>
        <v/>
      </c>
      <c r="K1762" s="127" t="str">
        <f>IFERROR(INDEX(GUTS!AJ1763:'GUTS'!BH1763,MATCH(5,GUTS!AK1763:'GUTS'!BI1763,0)),"")</f>
        <v/>
      </c>
      <c r="L1762" s="127" t="str">
        <f>IFERROR(INDEX(GUTS!AI1763:'GUTS'!BH1763,MATCH(6,GUTS!AK1763:'GUTS'!BI1763,0)),"")</f>
        <v/>
      </c>
      <c r="M1762" s="127" t="str">
        <f>IFERROR(INDEX(GUTS!AJ1763:'GUTS'!BH1763,MATCH(6,GUTS!AK1763:'GUTS'!BI1763,0)),"")</f>
        <v/>
      </c>
      <c r="N1762" s="127">
        <f>Audit!X528</f>
        <v>0</v>
      </c>
      <c r="O1762" s="127">
        <f>Audit!K528</f>
        <v>0</v>
      </c>
      <c r="P1762" s="127">
        <f>Audit!L528</f>
        <v>0</v>
      </c>
    </row>
    <row r="1763" spans="1:16" hidden="1">
      <c r="A1763" s="127">
        <f>Audit!A529</f>
        <v>0</v>
      </c>
      <c r="B1763" s="127" t="str">
        <f>IFERROR(INDEX(GUTS!AI1764:'GUTS'!BH1764,MATCH(1,GUTS!AK1764:'GUTS'!BI1764,0)),"")</f>
        <v/>
      </c>
      <c r="C1763" s="127" t="str">
        <f>IFERROR(INDEX(GUTS!AJ1764:'GUTS'!BH1764,MATCH(1,GUTS!AK1764:'GUTS'!BI1764,0)),"")</f>
        <v/>
      </c>
      <c r="D1763" s="127" t="str">
        <f>IFERROR(INDEX(GUTS!AI1764:'GUTS'!BH1764,MATCH(2,GUTS!AK1764:'GUTS'!BI1764,0)),"")</f>
        <v/>
      </c>
      <c r="E1763" s="127" t="str">
        <f>IFERROR(INDEX(GUTS!AJ1764:'GUTS'!BH1764,MATCH(2,GUTS!AK1764:'GUTS'!BI1764,0)),"")</f>
        <v/>
      </c>
      <c r="F1763" s="127" t="str">
        <f>IFERROR(INDEX(GUTS!AI1764:'GUTS'!BH1764,MATCH(3,GUTS!AK1764:'GUTS'!BI1764,0)),"")</f>
        <v/>
      </c>
      <c r="G1763" s="127" t="str">
        <f>IFERROR(INDEX(GUTS!AJ1764:'GUTS'!BH1764,MATCH(3,GUTS!AK1764:'GUTS'!BI1764,0)),"")</f>
        <v/>
      </c>
      <c r="H1763" s="127" t="str">
        <f>IFERROR(INDEX(GUTS!AI1764:'GUTS'!BH1764,MATCH(4,GUTS!AK1764:'GUTS'!BI1764,0)),"")</f>
        <v/>
      </c>
      <c r="I1763" s="127" t="str">
        <f>IFERROR(INDEX(GUTS!AJ1764:'GUTS'!BH1764,MATCH(4,GUTS!AK1764:'GUTS'!BI1764,0)),"")</f>
        <v/>
      </c>
      <c r="J1763" s="127" t="str">
        <f>IFERROR(INDEX(GUTS!AI1764:'GUTS'!BH1764,MATCH(5,GUTS!AK1764:'GUTS'!BI1764,0)),"")</f>
        <v/>
      </c>
      <c r="K1763" s="127" t="str">
        <f>IFERROR(INDEX(GUTS!AJ1764:'GUTS'!BH1764,MATCH(5,GUTS!AK1764:'GUTS'!BI1764,0)),"")</f>
        <v/>
      </c>
      <c r="L1763" s="127" t="str">
        <f>IFERROR(INDEX(GUTS!AI1764:'GUTS'!BH1764,MATCH(6,GUTS!AK1764:'GUTS'!BI1764,0)),"")</f>
        <v/>
      </c>
      <c r="M1763" s="127" t="str">
        <f>IFERROR(INDEX(GUTS!AJ1764:'GUTS'!BH1764,MATCH(6,GUTS!AK1764:'GUTS'!BI1764,0)),"")</f>
        <v/>
      </c>
      <c r="N1763" s="127">
        <f>Audit!X529</f>
        <v>0</v>
      </c>
      <c r="O1763" s="127">
        <f>Audit!K529</f>
        <v>0</v>
      </c>
      <c r="P1763" s="127">
        <f>Audit!L529</f>
        <v>0</v>
      </c>
    </row>
    <row r="1764" spans="1:16" hidden="1">
      <c r="A1764" s="127">
        <f>Audit!A530</f>
        <v>0</v>
      </c>
      <c r="B1764" s="127" t="str">
        <f>IFERROR(INDEX(GUTS!AI1765:'GUTS'!BH1765,MATCH(1,GUTS!AK1765:'GUTS'!BI1765,0)),"")</f>
        <v/>
      </c>
      <c r="C1764" s="127" t="str">
        <f>IFERROR(INDEX(GUTS!AJ1765:'GUTS'!BH1765,MATCH(1,GUTS!AK1765:'GUTS'!BI1765,0)),"")</f>
        <v/>
      </c>
      <c r="D1764" s="127" t="str">
        <f>IFERROR(INDEX(GUTS!AI1765:'GUTS'!BH1765,MATCH(2,GUTS!AK1765:'GUTS'!BI1765,0)),"")</f>
        <v/>
      </c>
      <c r="E1764" s="127" t="str">
        <f>IFERROR(INDEX(GUTS!AJ1765:'GUTS'!BH1765,MATCH(2,GUTS!AK1765:'GUTS'!BI1765,0)),"")</f>
        <v/>
      </c>
      <c r="F1764" s="127" t="str">
        <f>IFERROR(INDEX(GUTS!AI1765:'GUTS'!BH1765,MATCH(3,GUTS!AK1765:'GUTS'!BI1765,0)),"")</f>
        <v/>
      </c>
      <c r="G1764" s="127" t="str">
        <f>IFERROR(INDEX(GUTS!AJ1765:'GUTS'!BH1765,MATCH(3,GUTS!AK1765:'GUTS'!BI1765,0)),"")</f>
        <v/>
      </c>
      <c r="H1764" s="127" t="str">
        <f>IFERROR(INDEX(GUTS!AI1765:'GUTS'!BH1765,MATCH(4,GUTS!AK1765:'GUTS'!BI1765,0)),"")</f>
        <v/>
      </c>
      <c r="I1764" s="127" t="str">
        <f>IFERROR(INDEX(GUTS!AJ1765:'GUTS'!BH1765,MATCH(4,GUTS!AK1765:'GUTS'!BI1765,0)),"")</f>
        <v/>
      </c>
      <c r="J1764" s="127" t="str">
        <f>IFERROR(INDEX(GUTS!AI1765:'GUTS'!BH1765,MATCH(5,GUTS!AK1765:'GUTS'!BI1765,0)),"")</f>
        <v/>
      </c>
      <c r="K1764" s="127" t="str">
        <f>IFERROR(INDEX(GUTS!AJ1765:'GUTS'!BH1765,MATCH(5,GUTS!AK1765:'GUTS'!BI1765,0)),"")</f>
        <v/>
      </c>
      <c r="L1764" s="127" t="str">
        <f>IFERROR(INDEX(GUTS!AI1765:'GUTS'!BH1765,MATCH(6,GUTS!AK1765:'GUTS'!BI1765,0)),"")</f>
        <v/>
      </c>
      <c r="M1764" s="127" t="str">
        <f>IFERROR(INDEX(GUTS!AJ1765:'GUTS'!BH1765,MATCH(6,GUTS!AK1765:'GUTS'!BI1765,0)),"")</f>
        <v/>
      </c>
      <c r="N1764" s="127">
        <f>Audit!X530</f>
        <v>0</v>
      </c>
      <c r="O1764" s="127">
        <f>Audit!K530</f>
        <v>0</v>
      </c>
      <c r="P1764" s="127">
        <f>Audit!L530</f>
        <v>0</v>
      </c>
    </row>
    <row r="1765" spans="1:16" hidden="1">
      <c r="A1765" s="127">
        <f>Audit!A531</f>
        <v>0</v>
      </c>
      <c r="B1765" s="127" t="str">
        <f>IFERROR(INDEX(GUTS!AI1766:'GUTS'!BH1766,MATCH(1,GUTS!AK1766:'GUTS'!BI1766,0)),"")</f>
        <v/>
      </c>
      <c r="C1765" s="127" t="str">
        <f>IFERROR(INDEX(GUTS!AJ1766:'GUTS'!BH1766,MATCH(1,GUTS!AK1766:'GUTS'!BI1766,0)),"")</f>
        <v/>
      </c>
      <c r="D1765" s="127" t="str">
        <f>IFERROR(INDEX(GUTS!AI1766:'GUTS'!BH1766,MATCH(2,GUTS!AK1766:'GUTS'!BI1766,0)),"")</f>
        <v/>
      </c>
      <c r="E1765" s="127" t="str">
        <f>IFERROR(INDEX(GUTS!AJ1766:'GUTS'!BH1766,MATCH(2,GUTS!AK1766:'GUTS'!BI1766,0)),"")</f>
        <v/>
      </c>
      <c r="F1765" s="127" t="str">
        <f>IFERROR(INDEX(GUTS!AI1766:'GUTS'!BH1766,MATCH(3,GUTS!AK1766:'GUTS'!BI1766,0)),"")</f>
        <v/>
      </c>
      <c r="G1765" s="127" t="str">
        <f>IFERROR(INDEX(GUTS!AJ1766:'GUTS'!BH1766,MATCH(3,GUTS!AK1766:'GUTS'!BI1766,0)),"")</f>
        <v/>
      </c>
      <c r="H1765" s="127" t="str">
        <f>IFERROR(INDEX(GUTS!AI1766:'GUTS'!BH1766,MATCH(4,GUTS!AK1766:'GUTS'!BI1766,0)),"")</f>
        <v/>
      </c>
      <c r="I1765" s="127" t="str">
        <f>IFERROR(INDEX(GUTS!AJ1766:'GUTS'!BH1766,MATCH(4,GUTS!AK1766:'GUTS'!BI1766,0)),"")</f>
        <v/>
      </c>
      <c r="J1765" s="127" t="str">
        <f>IFERROR(INDEX(GUTS!AI1766:'GUTS'!BH1766,MATCH(5,GUTS!AK1766:'GUTS'!BI1766,0)),"")</f>
        <v/>
      </c>
      <c r="K1765" s="127" t="str">
        <f>IFERROR(INDEX(GUTS!AJ1766:'GUTS'!BH1766,MATCH(5,GUTS!AK1766:'GUTS'!BI1766,0)),"")</f>
        <v/>
      </c>
      <c r="L1765" s="127" t="str">
        <f>IFERROR(INDEX(GUTS!AI1766:'GUTS'!BH1766,MATCH(6,GUTS!AK1766:'GUTS'!BI1766,0)),"")</f>
        <v/>
      </c>
      <c r="M1765" s="127" t="str">
        <f>IFERROR(INDEX(GUTS!AJ1766:'GUTS'!BH1766,MATCH(6,GUTS!AK1766:'GUTS'!BI1766,0)),"")</f>
        <v/>
      </c>
      <c r="N1765" s="127">
        <f>Audit!X531</f>
        <v>0</v>
      </c>
      <c r="O1765" s="127">
        <f>Audit!K531</f>
        <v>0</v>
      </c>
      <c r="P1765" s="127">
        <f>Audit!L531</f>
        <v>0</v>
      </c>
    </row>
    <row r="1766" spans="1:16" hidden="1">
      <c r="A1766" s="127">
        <f>Audit!A532</f>
        <v>0</v>
      </c>
      <c r="B1766" s="127" t="str">
        <f>IFERROR(INDEX(GUTS!AI1767:'GUTS'!BH1767,MATCH(1,GUTS!AK1767:'GUTS'!BI1767,0)),"")</f>
        <v/>
      </c>
      <c r="C1766" s="127" t="str">
        <f>IFERROR(INDEX(GUTS!AJ1767:'GUTS'!BH1767,MATCH(1,GUTS!AK1767:'GUTS'!BI1767,0)),"")</f>
        <v/>
      </c>
      <c r="D1766" s="127" t="str">
        <f>IFERROR(INDEX(GUTS!AI1767:'GUTS'!BH1767,MATCH(2,GUTS!AK1767:'GUTS'!BI1767,0)),"")</f>
        <v/>
      </c>
      <c r="E1766" s="127" t="str">
        <f>IFERROR(INDEX(GUTS!AJ1767:'GUTS'!BH1767,MATCH(2,GUTS!AK1767:'GUTS'!BI1767,0)),"")</f>
        <v/>
      </c>
      <c r="F1766" s="127" t="str">
        <f>IFERROR(INDEX(GUTS!AI1767:'GUTS'!BH1767,MATCH(3,GUTS!AK1767:'GUTS'!BI1767,0)),"")</f>
        <v/>
      </c>
      <c r="G1766" s="127" t="str">
        <f>IFERROR(INDEX(GUTS!AJ1767:'GUTS'!BH1767,MATCH(3,GUTS!AK1767:'GUTS'!BI1767,0)),"")</f>
        <v/>
      </c>
      <c r="H1766" s="127" t="str">
        <f>IFERROR(INDEX(GUTS!AI1767:'GUTS'!BH1767,MATCH(4,GUTS!AK1767:'GUTS'!BI1767,0)),"")</f>
        <v/>
      </c>
      <c r="I1766" s="127" t="str">
        <f>IFERROR(INDEX(GUTS!AJ1767:'GUTS'!BH1767,MATCH(4,GUTS!AK1767:'GUTS'!BI1767,0)),"")</f>
        <v/>
      </c>
      <c r="J1766" s="127" t="str">
        <f>IFERROR(INDEX(GUTS!AI1767:'GUTS'!BH1767,MATCH(5,GUTS!AK1767:'GUTS'!BI1767,0)),"")</f>
        <v/>
      </c>
      <c r="K1766" s="127" t="str">
        <f>IFERROR(INDEX(GUTS!AJ1767:'GUTS'!BH1767,MATCH(5,GUTS!AK1767:'GUTS'!BI1767,0)),"")</f>
        <v/>
      </c>
      <c r="L1766" s="127" t="str">
        <f>IFERROR(INDEX(GUTS!AI1767:'GUTS'!BH1767,MATCH(6,GUTS!AK1767:'GUTS'!BI1767,0)),"")</f>
        <v/>
      </c>
      <c r="M1766" s="127" t="str">
        <f>IFERROR(INDEX(GUTS!AJ1767:'GUTS'!BH1767,MATCH(6,GUTS!AK1767:'GUTS'!BI1767,0)),"")</f>
        <v/>
      </c>
      <c r="N1766" s="127">
        <f>Audit!X532</f>
        <v>0</v>
      </c>
      <c r="O1766" s="127">
        <f>Audit!K532</f>
        <v>0</v>
      </c>
      <c r="P1766" s="127">
        <f>Audit!L532</f>
        <v>0</v>
      </c>
    </row>
    <row r="1767" spans="1:16" hidden="1">
      <c r="A1767" s="127">
        <f>Audit!A533</f>
        <v>0</v>
      </c>
      <c r="B1767" s="127" t="str">
        <f>IFERROR(INDEX(GUTS!AI1768:'GUTS'!BH1768,MATCH(1,GUTS!AK1768:'GUTS'!BI1768,0)),"")</f>
        <v/>
      </c>
      <c r="C1767" s="127" t="str">
        <f>IFERROR(INDEX(GUTS!AJ1768:'GUTS'!BH1768,MATCH(1,GUTS!AK1768:'GUTS'!BI1768,0)),"")</f>
        <v/>
      </c>
      <c r="D1767" s="127" t="str">
        <f>IFERROR(INDEX(GUTS!AI1768:'GUTS'!BH1768,MATCH(2,GUTS!AK1768:'GUTS'!BI1768,0)),"")</f>
        <v/>
      </c>
      <c r="E1767" s="127" t="str">
        <f>IFERROR(INDEX(GUTS!AJ1768:'GUTS'!BH1768,MATCH(2,GUTS!AK1768:'GUTS'!BI1768,0)),"")</f>
        <v/>
      </c>
      <c r="F1767" s="127" t="str">
        <f>IFERROR(INDEX(GUTS!AI1768:'GUTS'!BH1768,MATCH(3,GUTS!AK1768:'GUTS'!BI1768,0)),"")</f>
        <v/>
      </c>
      <c r="G1767" s="127" t="str">
        <f>IFERROR(INDEX(GUTS!AJ1768:'GUTS'!BH1768,MATCH(3,GUTS!AK1768:'GUTS'!BI1768,0)),"")</f>
        <v/>
      </c>
      <c r="H1767" s="127" t="str">
        <f>IFERROR(INDEX(GUTS!AI1768:'GUTS'!BH1768,MATCH(4,GUTS!AK1768:'GUTS'!BI1768,0)),"")</f>
        <v/>
      </c>
      <c r="I1767" s="127" t="str">
        <f>IFERROR(INDEX(GUTS!AJ1768:'GUTS'!BH1768,MATCH(4,GUTS!AK1768:'GUTS'!BI1768,0)),"")</f>
        <v/>
      </c>
      <c r="J1767" s="127" t="str">
        <f>IFERROR(INDEX(GUTS!AI1768:'GUTS'!BH1768,MATCH(5,GUTS!AK1768:'GUTS'!BI1768,0)),"")</f>
        <v/>
      </c>
      <c r="K1767" s="127" t="str">
        <f>IFERROR(INDEX(GUTS!AJ1768:'GUTS'!BH1768,MATCH(5,GUTS!AK1768:'GUTS'!BI1768,0)),"")</f>
        <v/>
      </c>
      <c r="L1767" s="127" t="str">
        <f>IFERROR(INDEX(GUTS!AI1768:'GUTS'!BH1768,MATCH(6,GUTS!AK1768:'GUTS'!BI1768,0)),"")</f>
        <v/>
      </c>
      <c r="M1767" s="127" t="str">
        <f>IFERROR(INDEX(GUTS!AJ1768:'GUTS'!BH1768,MATCH(6,GUTS!AK1768:'GUTS'!BI1768,0)),"")</f>
        <v/>
      </c>
      <c r="N1767" s="127">
        <f>Audit!X533</f>
        <v>0</v>
      </c>
      <c r="O1767" s="127">
        <f>Audit!K533</f>
        <v>0</v>
      </c>
      <c r="P1767" s="127">
        <f>Audit!L533</f>
        <v>0</v>
      </c>
    </row>
    <row r="1768" spans="1:16" hidden="1">
      <c r="A1768" s="127">
        <f>Audit!A534</f>
        <v>0</v>
      </c>
      <c r="B1768" s="127" t="str">
        <f>IFERROR(INDEX(GUTS!AI1769:'GUTS'!BH1769,MATCH(1,GUTS!AK1769:'GUTS'!BI1769,0)),"")</f>
        <v/>
      </c>
      <c r="C1768" s="127" t="str">
        <f>IFERROR(INDEX(GUTS!AJ1769:'GUTS'!BH1769,MATCH(1,GUTS!AK1769:'GUTS'!BI1769,0)),"")</f>
        <v/>
      </c>
      <c r="D1768" s="127" t="str">
        <f>IFERROR(INDEX(GUTS!AI1769:'GUTS'!BH1769,MATCH(2,GUTS!AK1769:'GUTS'!BI1769,0)),"")</f>
        <v/>
      </c>
      <c r="E1768" s="127" t="str">
        <f>IFERROR(INDEX(GUTS!AJ1769:'GUTS'!BH1769,MATCH(2,GUTS!AK1769:'GUTS'!BI1769,0)),"")</f>
        <v/>
      </c>
      <c r="F1768" s="127" t="str">
        <f>IFERROR(INDEX(GUTS!AI1769:'GUTS'!BH1769,MATCH(3,GUTS!AK1769:'GUTS'!BI1769,0)),"")</f>
        <v/>
      </c>
      <c r="G1768" s="127" t="str">
        <f>IFERROR(INDEX(GUTS!AJ1769:'GUTS'!BH1769,MATCH(3,GUTS!AK1769:'GUTS'!BI1769,0)),"")</f>
        <v/>
      </c>
      <c r="H1768" s="127" t="str">
        <f>IFERROR(INDEX(GUTS!AI1769:'GUTS'!BH1769,MATCH(4,GUTS!AK1769:'GUTS'!BI1769,0)),"")</f>
        <v/>
      </c>
      <c r="I1768" s="127" t="str">
        <f>IFERROR(INDEX(GUTS!AJ1769:'GUTS'!BH1769,MATCH(4,GUTS!AK1769:'GUTS'!BI1769,0)),"")</f>
        <v/>
      </c>
      <c r="J1768" s="127" t="str">
        <f>IFERROR(INDEX(GUTS!AI1769:'GUTS'!BH1769,MATCH(5,GUTS!AK1769:'GUTS'!BI1769,0)),"")</f>
        <v/>
      </c>
      <c r="K1768" s="127" t="str">
        <f>IFERROR(INDEX(GUTS!AJ1769:'GUTS'!BH1769,MATCH(5,GUTS!AK1769:'GUTS'!BI1769,0)),"")</f>
        <v/>
      </c>
      <c r="L1768" s="127" t="str">
        <f>IFERROR(INDEX(GUTS!AI1769:'GUTS'!BH1769,MATCH(6,GUTS!AK1769:'GUTS'!BI1769,0)),"")</f>
        <v/>
      </c>
      <c r="M1768" s="127" t="str">
        <f>IFERROR(INDEX(GUTS!AJ1769:'GUTS'!BH1769,MATCH(6,GUTS!AK1769:'GUTS'!BI1769,0)),"")</f>
        <v/>
      </c>
      <c r="N1768" s="127">
        <f>Audit!X534</f>
        <v>0</v>
      </c>
      <c r="O1768" s="127">
        <f>Audit!K534</f>
        <v>0</v>
      </c>
      <c r="P1768" s="127">
        <f>Audit!L534</f>
        <v>0</v>
      </c>
    </row>
    <row r="1769" spans="1:16" hidden="1">
      <c r="A1769" s="127">
        <f>Audit!A535</f>
        <v>0</v>
      </c>
      <c r="B1769" s="127" t="str">
        <f>IFERROR(INDEX(GUTS!AI1770:'GUTS'!BH1770,MATCH(1,GUTS!AK1770:'GUTS'!BI1770,0)),"")</f>
        <v/>
      </c>
      <c r="C1769" s="127" t="str">
        <f>IFERROR(INDEX(GUTS!AJ1770:'GUTS'!BH1770,MATCH(1,GUTS!AK1770:'GUTS'!BI1770,0)),"")</f>
        <v/>
      </c>
      <c r="D1769" s="127" t="str">
        <f>IFERROR(INDEX(GUTS!AI1770:'GUTS'!BH1770,MATCH(2,GUTS!AK1770:'GUTS'!BI1770,0)),"")</f>
        <v/>
      </c>
      <c r="E1769" s="127" t="str">
        <f>IFERROR(INDEX(GUTS!AJ1770:'GUTS'!BH1770,MATCH(2,GUTS!AK1770:'GUTS'!BI1770,0)),"")</f>
        <v/>
      </c>
      <c r="F1769" s="127" t="str">
        <f>IFERROR(INDEX(GUTS!AI1770:'GUTS'!BH1770,MATCH(3,GUTS!AK1770:'GUTS'!BI1770,0)),"")</f>
        <v/>
      </c>
      <c r="G1769" s="127" t="str">
        <f>IFERROR(INDEX(GUTS!AJ1770:'GUTS'!BH1770,MATCH(3,GUTS!AK1770:'GUTS'!BI1770,0)),"")</f>
        <v/>
      </c>
      <c r="H1769" s="127" t="str">
        <f>IFERROR(INDEX(GUTS!AI1770:'GUTS'!BH1770,MATCH(4,GUTS!AK1770:'GUTS'!BI1770,0)),"")</f>
        <v/>
      </c>
      <c r="I1769" s="127" t="str">
        <f>IFERROR(INDEX(GUTS!AJ1770:'GUTS'!BH1770,MATCH(4,GUTS!AK1770:'GUTS'!BI1770,0)),"")</f>
        <v/>
      </c>
      <c r="J1769" s="127" t="str">
        <f>IFERROR(INDEX(GUTS!AI1770:'GUTS'!BH1770,MATCH(5,GUTS!AK1770:'GUTS'!BI1770,0)),"")</f>
        <v/>
      </c>
      <c r="K1769" s="127" t="str">
        <f>IFERROR(INDEX(GUTS!AJ1770:'GUTS'!BH1770,MATCH(5,GUTS!AK1770:'GUTS'!BI1770,0)),"")</f>
        <v/>
      </c>
      <c r="L1769" s="127" t="str">
        <f>IFERROR(INDEX(GUTS!AI1770:'GUTS'!BH1770,MATCH(6,GUTS!AK1770:'GUTS'!BI1770,0)),"")</f>
        <v/>
      </c>
      <c r="M1769" s="127" t="str">
        <f>IFERROR(INDEX(GUTS!AJ1770:'GUTS'!BH1770,MATCH(6,GUTS!AK1770:'GUTS'!BI1770,0)),"")</f>
        <v/>
      </c>
      <c r="N1769" s="127">
        <f>Audit!X535</f>
        <v>0</v>
      </c>
      <c r="O1769" s="127">
        <f>Audit!K535</f>
        <v>0</v>
      </c>
      <c r="P1769" s="127">
        <f>Audit!L535</f>
        <v>0</v>
      </c>
    </row>
    <row r="1770" spans="1:16" hidden="1">
      <c r="A1770" s="127">
        <f>Audit!A536</f>
        <v>0</v>
      </c>
      <c r="B1770" s="127" t="str">
        <f>IFERROR(INDEX(GUTS!AI1771:'GUTS'!BH1771,MATCH(1,GUTS!AK1771:'GUTS'!BI1771,0)),"")</f>
        <v/>
      </c>
      <c r="C1770" s="127" t="str">
        <f>IFERROR(INDEX(GUTS!AJ1771:'GUTS'!BH1771,MATCH(1,GUTS!AK1771:'GUTS'!BI1771,0)),"")</f>
        <v/>
      </c>
      <c r="D1770" s="127" t="str">
        <f>IFERROR(INDEX(GUTS!AI1771:'GUTS'!BH1771,MATCH(2,GUTS!AK1771:'GUTS'!BI1771,0)),"")</f>
        <v/>
      </c>
      <c r="E1770" s="127" t="str">
        <f>IFERROR(INDEX(GUTS!AJ1771:'GUTS'!BH1771,MATCH(2,GUTS!AK1771:'GUTS'!BI1771,0)),"")</f>
        <v/>
      </c>
      <c r="F1770" s="127" t="str">
        <f>IFERROR(INDEX(GUTS!AI1771:'GUTS'!BH1771,MATCH(3,GUTS!AK1771:'GUTS'!BI1771,0)),"")</f>
        <v/>
      </c>
      <c r="G1770" s="127" t="str">
        <f>IFERROR(INDEX(GUTS!AJ1771:'GUTS'!BH1771,MATCH(3,GUTS!AK1771:'GUTS'!BI1771,0)),"")</f>
        <v/>
      </c>
      <c r="H1770" s="127" t="str">
        <f>IFERROR(INDEX(GUTS!AI1771:'GUTS'!BH1771,MATCH(4,GUTS!AK1771:'GUTS'!BI1771,0)),"")</f>
        <v/>
      </c>
      <c r="I1770" s="127" t="str">
        <f>IFERROR(INDEX(GUTS!AJ1771:'GUTS'!BH1771,MATCH(4,GUTS!AK1771:'GUTS'!BI1771,0)),"")</f>
        <v/>
      </c>
      <c r="J1770" s="127" t="str">
        <f>IFERROR(INDEX(GUTS!AI1771:'GUTS'!BH1771,MATCH(5,GUTS!AK1771:'GUTS'!BI1771,0)),"")</f>
        <v/>
      </c>
      <c r="K1770" s="127" t="str">
        <f>IFERROR(INDEX(GUTS!AJ1771:'GUTS'!BH1771,MATCH(5,GUTS!AK1771:'GUTS'!BI1771,0)),"")</f>
        <v/>
      </c>
      <c r="L1770" s="127" t="str">
        <f>IFERROR(INDEX(GUTS!AI1771:'GUTS'!BH1771,MATCH(6,GUTS!AK1771:'GUTS'!BI1771,0)),"")</f>
        <v/>
      </c>
      <c r="M1770" s="127" t="str">
        <f>IFERROR(INDEX(GUTS!AJ1771:'GUTS'!BH1771,MATCH(6,GUTS!AK1771:'GUTS'!BI1771,0)),"")</f>
        <v/>
      </c>
      <c r="N1770" s="127">
        <f>Audit!X536</f>
        <v>0</v>
      </c>
      <c r="O1770" s="127">
        <f>Audit!K536</f>
        <v>0</v>
      </c>
      <c r="P1770" s="127">
        <f>Audit!L536</f>
        <v>0</v>
      </c>
    </row>
    <row r="1771" spans="1:16" hidden="1">
      <c r="A1771" s="127">
        <f>Audit!A537</f>
        <v>0</v>
      </c>
      <c r="B1771" s="127" t="str">
        <f>IFERROR(INDEX(GUTS!AI1772:'GUTS'!BH1772,MATCH(1,GUTS!AK1772:'GUTS'!BI1772,0)),"")</f>
        <v/>
      </c>
      <c r="C1771" s="127" t="str">
        <f>IFERROR(INDEX(GUTS!AJ1772:'GUTS'!BH1772,MATCH(1,GUTS!AK1772:'GUTS'!BI1772,0)),"")</f>
        <v/>
      </c>
      <c r="D1771" s="127" t="str">
        <f>IFERROR(INDEX(GUTS!AI1772:'GUTS'!BH1772,MATCH(2,GUTS!AK1772:'GUTS'!BI1772,0)),"")</f>
        <v/>
      </c>
      <c r="E1771" s="127" t="str">
        <f>IFERROR(INDEX(GUTS!AJ1772:'GUTS'!BH1772,MATCH(2,GUTS!AK1772:'GUTS'!BI1772,0)),"")</f>
        <v/>
      </c>
      <c r="F1771" s="127" t="str">
        <f>IFERROR(INDEX(GUTS!AI1772:'GUTS'!BH1772,MATCH(3,GUTS!AK1772:'GUTS'!BI1772,0)),"")</f>
        <v/>
      </c>
      <c r="G1771" s="127" t="str">
        <f>IFERROR(INDEX(GUTS!AJ1772:'GUTS'!BH1772,MATCH(3,GUTS!AK1772:'GUTS'!BI1772,0)),"")</f>
        <v/>
      </c>
      <c r="H1771" s="127" t="str">
        <f>IFERROR(INDEX(GUTS!AI1772:'GUTS'!BH1772,MATCH(4,GUTS!AK1772:'GUTS'!BI1772,0)),"")</f>
        <v/>
      </c>
      <c r="I1771" s="127" t="str">
        <f>IFERROR(INDEX(GUTS!AJ1772:'GUTS'!BH1772,MATCH(4,GUTS!AK1772:'GUTS'!BI1772,0)),"")</f>
        <v/>
      </c>
      <c r="J1771" s="127" t="str">
        <f>IFERROR(INDEX(GUTS!AI1772:'GUTS'!BH1772,MATCH(5,GUTS!AK1772:'GUTS'!BI1772,0)),"")</f>
        <v/>
      </c>
      <c r="K1771" s="127" t="str">
        <f>IFERROR(INDEX(GUTS!AJ1772:'GUTS'!BH1772,MATCH(5,GUTS!AK1772:'GUTS'!BI1772,0)),"")</f>
        <v/>
      </c>
      <c r="L1771" s="127" t="str">
        <f>IFERROR(INDEX(GUTS!AI1772:'GUTS'!BH1772,MATCH(6,GUTS!AK1772:'GUTS'!BI1772,0)),"")</f>
        <v/>
      </c>
      <c r="M1771" s="127" t="str">
        <f>IFERROR(INDEX(GUTS!AJ1772:'GUTS'!BH1772,MATCH(6,GUTS!AK1772:'GUTS'!BI1772,0)),"")</f>
        <v/>
      </c>
      <c r="N1771" s="127">
        <f>Audit!X537</f>
        <v>0</v>
      </c>
      <c r="O1771" s="127">
        <f>Audit!K537</f>
        <v>0</v>
      </c>
      <c r="P1771" s="127">
        <f>Audit!L537</f>
        <v>0</v>
      </c>
    </row>
    <row r="1772" spans="1:16" hidden="1">
      <c r="A1772" s="127">
        <f>Audit!A538</f>
        <v>0</v>
      </c>
      <c r="B1772" s="127" t="str">
        <f>IFERROR(INDEX(GUTS!AI1773:'GUTS'!BH1773,MATCH(1,GUTS!AK1773:'GUTS'!BI1773,0)),"")</f>
        <v/>
      </c>
      <c r="C1772" s="127" t="str">
        <f>IFERROR(INDEX(GUTS!AJ1773:'GUTS'!BH1773,MATCH(1,GUTS!AK1773:'GUTS'!BI1773,0)),"")</f>
        <v/>
      </c>
      <c r="D1772" s="127" t="str">
        <f>IFERROR(INDEX(GUTS!AI1773:'GUTS'!BH1773,MATCH(2,GUTS!AK1773:'GUTS'!BI1773,0)),"")</f>
        <v/>
      </c>
      <c r="E1772" s="127" t="str">
        <f>IFERROR(INDEX(GUTS!AJ1773:'GUTS'!BH1773,MATCH(2,GUTS!AK1773:'GUTS'!BI1773,0)),"")</f>
        <v/>
      </c>
      <c r="F1772" s="127" t="str">
        <f>IFERROR(INDEX(GUTS!AI1773:'GUTS'!BH1773,MATCH(3,GUTS!AK1773:'GUTS'!BI1773,0)),"")</f>
        <v/>
      </c>
      <c r="G1772" s="127" t="str">
        <f>IFERROR(INDEX(GUTS!AJ1773:'GUTS'!BH1773,MATCH(3,GUTS!AK1773:'GUTS'!BI1773,0)),"")</f>
        <v/>
      </c>
      <c r="H1772" s="127" t="str">
        <f>IFERROR(INDEX(GUTS!AI1773:'GUTS'!BH1773,MATCH(4,GUTS!AK1773:'GUTS'!BI1773,0)),"")</f>
        <v/>
      </c>
      <c r="I1772" s="127" t="str">
        <f>IFERROR(INDEX(GUTS!AJ1773:'GUTS'!BH1773,MATCH(4,GUTS!AK1773:'GUTS'!BI1773,0)),"")</f>
        <v/>
      </c>
      <c r="J1772" s="127" t="str">
        <f>IFERROR(INDEX(GUTS!AI1773:'GUTS'!BH1773,MATCH(5,GUTS!AK1773:'GUTS'!BI1773,0)),"")</f>
        <v/>
      </c>
      <c r="K1772" s="127" t="str">
        <f>IFERROR(INDEX(GUTS!AJ1773:'GUTS'!BH1773,MATCH(5,GUTS!AK1773:'GUTS'!BI1773,0)),"")</f>
        <v/>
      </c>
      <c r="L1772" s="127" t="str">
        <f>IFERROR(INDEX(GUTS!AI1773:'GUTS'!BH1773,MATCH(6,GUTS!AK1773:'GUTS'!BI1773,0)),"")</f>
        <v/>
      </c>
      <c r="M1772" s="127" t="str">
        <f>IFERROR(INDEX(GUTS!AJ1773:'GUTS'!BH1773,MATCH(6,GUTS!AK1773:'GUTS'!BI1773,0)),"")</f>
        <v/>
      </c>
      <c r="N1772" s="127">
        <f>Audit!X538</f>
        <v>0</v>
      </c>
      <c r="O1772" s="127">
        <f>Audit!K538</f>
        <v>0</v>
      </c>
      <c r="P1772" s="127">
        <f>Audit!L538</f>
        <v>0</v>
      </c>
    </row>
    <row r="1773" spans="1:16" hidden="1">
      <c r="A1773" s="127">
        <f>Audit!A539</f>
        <v>0</v>
      </c>
      <c r="B1773" s="127" t="str">
        <f>IFERROR(INDEX(GUTS!AI1774:'GUTS'!BH1774,MATCH(1,GUTS!AK1774:'GUTS'!BI1774,0)),"")</f>
        <v/>
      </c>
      <c r="C1773" s="127" t="str">
        <f>IFERROR(INDEX(GUTS!AJ1774:'GUTS'!BH1774,MATCH(1,GUTS!AK1774:'GUTS'!BI1774,0)),"")</f>
        <v/>
      </c>
      <c r="D1773" s="127" t="str">
        <f>IFERROR(INDEX(GUTS!AI1774:'GUTS'!BH1774,MATCH(2,GUTS!AK1774:'GUTS'!BI1774,0)),"")</f>
        <v/>
      </c>
      <c r="E1773" s="127" t="str">
        <f>IFERROR(INDEX(GUTS!AJ1774:'GUTS'!BH1774,MATCH(2,GUTS!AK1774:'GUTS'!BI1774,0)),"")</f>
        <v/>
      </c>
      <c r="F1773" s="127" t="str">
        <f>IFERROR(INDEX(GUTS!AI1774:'GUTS'!BH1774,MATCH(3,GUTS!AK1774:'GUTS'!BI1774,0)),"")</f>
        <v/>
      </c>
      <c r="G1773" s="127" t="str">
        <f>IFERROR(INDEX(GUTS!AJ1774:'GUTS'!BH1774,MATCH(3,GUTS!AK1774:'GUTS'!BI1774,0)),"")</f>
        <v/>
      </c>
      <c r="H1773" s="127" t="str">
        <f>IFERROR(INDEX(GUTS!AI1774:'GUTS'!BH1774,MATCH(4,GUTS!AK1774:'GUTS'!BI1774,0)),"")</f>
        <v/>
      </c>
      <c r="I1773" s="127" t="str">
        <f>IFERROR(INDEX(GUTS!AJ1774:'GUTS'!BH1774,MATCH(4,GUTS!AK1774:'GUTS'!BI1774,0)),"")</f>
        <v/>
      </c>
      <c r="J1773" s="127" t="str">
        <f>IFERROR(INDEX(GUTS!AI1774:'GUTS'!BH1774,MATCH(5,GUTS!AK1774:'GUTS'!BI1774,0)),"")</f>
        <v/>
      </c>
      <c r="K1773" s="127" t="str">
        <f>IFERROR(INDEX(GUTS!AJ1774:'GUTS'!BH1774,MATCH(5,GUTS!AK1774:'GUTS'!BI1774,0)),"")</f>
        <v/>
      </c>
      <c r="L1773" s="127" t="str">
        <f>IFERROR(INDEX(GUTS!AI1774:'GUTS'!BH1774,MATCH(6,GUTS!AK1774:'GUTS'!BI1774,0)),"")</f>
        <v/>
      </c>
      <c r="M1773" s="127" t="str">
        <f>IFERROR(INDEX(GUTS!AJ1774:'GUTS'!BH1774,MATCH(6,GUTS!AK1774:'GUTS'!BI1774,0)),"")</f>
        <v/>
      </c>
      <c r="N1773" s="127">
        <f>Audit!X539</f>
        <v>0</v>
      </c>
      <c r="O1773" s="127">
        <f>Audit!K539</f>
        <v>0</v>
      </c>
      <c r="P1773" s="127">
        <f>Audit!L539</f>
        <v>0</v>
      </c>
    </row>
    <row r="1774" spans="1:16" hidden="1">
      <c r="A1774" s="127">
        <f>Audit!A540</f>
        <v>0</v>
      </c>
      <c r="B1774" s="127" t="str">
        <f>IFERROR(INDEX(GUTS!AI1775:'GUTS'!BH1775,MATCH(1,GUTS!AK1775:'GUTS'!BI1775,0)),"")</f>
        <v/>
      </c>
      <c r="C1774" s="127" t="str">
        <f>IFERROR(INDEX(GUTS!AJ1775:'GUTS'!BH1775,MATCH(1,GUTS!AK1775:'GUTS'!BI1775,0)),"")</f>
        <v/>
      </c>
      <c r="D1774" s="127" t="str">
        <f>IFERROR(INDEX(GUTS!AI1775:'GUTS'!BH1775,MATCH(2,GUTS!AK1775:'GUTS'!BI1775,0)),"")</f>
        <v/>
      </c>
      <c r="E1774" s="127" t="str">
        <f>IFERROR(INDEX(GUTS!AJ1775:'GUTS'!BH1775,MATCH(2,GUTS!AK1775:'GUTS'!BI1775,0)),"")</f>
        <v/>
      </c>
      <c r="F1774" s="127" t="str">
        <f>IFERROR(INDEX(GUTS!AI1775:'GUTS'!BH1775,MATCH(3,GUTS!AK1775:'GUTS'!BI1775,0)),"")</f>
        <v/>
      </c>
      <c r="G1774" s="127" t="str">
        <f>IFERROR(INDEX(GUTS!AJ1775:'GUTS'!BH1775,MATCH(3,GUTS!AK1775:'GUTS'!BI1775,0)),"")</f>
        <v/>
      </c>
      <c r="H1774" s="127" t="str">
        <f>IFERROR(INDEX(GUTS!AI1775:'GUTS'!BH1775,MATCH(4,GUTS!AK1775:'GUTS'!BI1775,0)),"")</f>
        <v/>
      </c>
      <c r="I1774" s="127" t="str">
        <f>IFERROR(INDEX(GUTS!AJ1775:'GUTS'!BH1775,MATCH(4,GUTS!AK1775:'GUTS'!BI1775,0)),"")</f>
        <v/>
      </c>
      <c r="J1774" s="127" t="str">
        <f>IFERROR(INDEX(GUTS!AI1775:'GUTS'!BH1775,MATCH(5,GUTS!AK1775:'GUTS'!BI1775,0)),"")</f>
        <v/>
      </c>
      <c r="K1774" s="127" t="str">
        <f>IFERROR(INDEX(GUTS!AJ1775:'GUTS'!BH1775,MATCH(5,GUTS!AK1775:'GUTS'!BI1775,0)),"")</f>
        <v/>
      </c>
      <c r="L1774" s="127" t="str">
        <f>IFERROR(INDEX(GUTS!AI1775:'GUTS'!BH1775,MATCH(6,GUTS!AK1775:'GUTS'!BI1775,0)),"")</f>
        <v/>
      </c>
      <c r="M1774" s="127" t="str">
        <f>IFERROR(INDEX(GUTS!AJ1775:'GUTS'!BH1775,MATCH(6,GUTS!AK1775:'GUTS'!BI1775,0)),"")</f>
        <v/>
      </c>
      <c r="N1774" s="127">
        <f>Audit!X540</f>
        <v>0</v>
      </c>
      <c r="O1774" s="127">
        <f>Audit!K540</f>
        <v>0</v>
      </c>
      <c r="P1774" s="127">
        <f>Audit!L540</f>
        <v>0</v>
      </c>
    </row>
    <row r="1775" spans="1:16" hidden="1">
      <c r="A1775" s="127">
        <f>Audit!A541</f>
        <v>0</v>
      </c>
      <c r="B1775" s="127" t="str">
        <f>IFERROR(INDEX(GUTS!AI1776:'GUTS'!BH1776,MATCH(1,GUTS!AK1776:'GUTS'!BI1776,0)),"")</f>
        <v/>
      </c>
      <c r="C1775" s="127" t="str">
        <f>IFERROR(INDEX(GUTS!AJ1776:'GUTS'!BH1776,MATCH(1,GUTS!AK1776:'GUTS'!BI1776,0)),"")</f>
        <v/>
      </c>
      <c r="D1775" s="127" t="str">
        <f>IFERROR(INDEX(GUTS!AI1776:'GUTS'!BH1776,MATCH(2,GUTS!AK1776:'GUTS'!BI1776,0)),"")</f>
        <v/>
      </c>
      <c r="E1775" s="127" t="str">
        <f>IFERROR(INDEX(GUTS!AJ1776:'GUTS'!BH1776,MATCH(2,GUTS!AK1776:'GUTS'!BI1776,0)),"")</f>
        <v/>
      </c>
      <c r="F1775" s="127" t="str">
        <f>IFERROR(INDEX(GUTS!AI1776:'GUTS'!BH1776,MATCH(3,GUTS!AK1776:'GUTS'!BI1776,0)),"")</f>
        <v/>
      </c>
      <c r="G1775" s="127" t="str">
        <f>IFERROR(INDEX(GUTS!AJ1776:'GUTS'!BH1776,MATCH(3,GUTS!AK1776:'GUTS'!BI1776,0)),"")</f>
        <v/>
      </c>
      <c r="H1775" s="127" t="str">
        <f>IFERROR(INDEX(GUTS!AI1776:'GUTS'!BH1776,MATCH(4,GUTS!AK1776:'GUTS'!BI1776,0)),"")</f>
        <v/>
      </c>
      <c r="I1775" s="127" t="str">
        <f>IFERROR(INDEX(GUTS!AJ1776:'GUTS'!BH1776,MATCH(4,GUTS!AK1776:'GUTS'!BI1776,0)),"")</f>
        <v/>
      </c>
      <c r="J1775" s="127" t="str">
        <f>IFERROR(INDEX(GUTS!AI1776:'GUTS'!BH1776,MATCH(5,GUTS!AK1776:'GUTS'!BI1776,0)),"")</f>
        <v/>
      </c>
      <c r="K1775" s="127" t="str">
        <f>IFERROR(INDEX(GUTS!AJ1776:'GUTS'!BH1776,MATCH(5,GUTS!AK1776:'GUTS'!BI1776,0)),"")</f>
        <v/>
      </c>
      <c r="L1775" s="127" t="str">
        <f>IFERROR(INDEX(GUTS!AI1776:'GUTS'!BH1776,MATCH(6,GUTS!AK1776:'GUTS'!BI1776,0)),"")</f>
        <v/>
      </c>
      <c r="M1775" s="127" t="str">
        <f>IFERROR(INDEX(GUTS!AJ1776:'GUTS'!BH1776,MATCH(6,GUTS!AK1776:'GUTS'!BI1776,0)),"")</f>
        <v/>
      </c>
      <c r="N1775" s="127">
        <f>Audit!X541</f>
        <v>0</v>
      </c>
      <c r="O1775" s="127">
        <f>Audit!K541</f>
        <v>0</v>
      </c>
      <c r="P1775" s="127">
        <f>Audit!L541</f>
        <v>0</v>
      </c>
    </row>
    <row r="1776" spans="1:16" hidden="1">
      <c r="A1776" s="127">
        <f>Audit!A542</f>
        <v>0</v>
      </c>
      <c r="B1776" s="127" t="str">
        <f>IFERROR(INDEX(GUTS!AI1777:'GUTS'!BH1777,MATCH(1,GUTS!AK1777:'GUTS'!BI1777,0)),"")</f>
        <v/>
      </c>
      <c r="C1776" s="127" t="str">
        <f>IFERROR(INDEX(GUTS!AJ1777:'GUTS'!BH1777,MATCH(1,GUTS!AK1777:'GUTS'!BI1777,0)),"")</f>
        <v/>
      </c>
      <c r="D1776" s="127" t="str">
        <f>IFERROR(INDEX(GUTS!AI1777:'GUTS'!BH1777,MATCH(2,GUTS!AK1777:'GUTS'!BI1777,0)),"")</f>
        <v/>
      </c>
      <c r="E1776" s="127" t="str">
        <f>IFERROR(INDEX(GUTS!AJ1777:'GUTS'!BH1777,MATCH(2,GUTS!AK1777:'GUTS'!BI1777,0)),"")</f>
        <v/>
      </c>
      <c r="F1776" s="127" t="str">
        <f>IFERROR(INDEX(GUTS!AI1777:'GUTS'!BH1777,MATCH(3,GUTS!AK1777:'GUTS'!BI1777,0)),"")</f>
        <v/>
      </c>
      <c r="G1776" s="127" t="str">
        <f>IFERROR(INDEX(GUTS!AJ1777:'GUTS'!BH1777,MATCH(3,GUTS!AK1777:'GUTS'!BI1777,0)),"")</f>
        <v/>
      </c>
      <c r="H1776" s="127" t="str">
        <f>IFERROR(INDEX(GUTS!AI1777:'GUTS'!BH1777,MATCH(4,GUTS!AK1777:'GUTS'!BI1777,0)),"")</f>
        <v/>
      </c>
      <c r="I1776" s="127" t="str">
        <f>IFERROR(INDEX(GUTS!AJ1777:'GUTS'!BH1777,MATCH(4,GUTS!AK1777:'GUTS'!BI1777,0)),"")</f>
        <v/>
      </c>
      <c r="J1776" s="127" t="str">
        <f>IFERROR(INDEX(GUTS!AI1777:'GUTS'!BH1777,MATCH(5,GUTS!AK1777:'GUTS'!BI1777,0)),"")</f>
        <v/>
      </c>
      <c r="K1776" s="127" t="str">
        <f>IFERROR(INDEX(GUTS!AJ1777:'GUTS'!BH1777,MATCH(5,GUTS!AK1777:'GUTS'!BI1777,0)),"")</f>
        <v/>
      </c>
      <c r="L1776" s="127" t="str">
        <f>IFERROR(INDEX(GUTS!AI1777:'GUTS'!BH1777,MATCH(6,GUTS!AK1777:'GUTS'!BI1777,0)),"")</f>
        <v/>
      </c>
      <c r="M1776" s="127" t="str">
        <f>IFERROR(INDEX(GUTS!AJ1777:'GUTS'!BH1777,MATCH(6,GUTS!AK1777:'GUTS'!BI1777,0)),"")</f>
        <v/>
      </c>
      <c r="N1776" s="127">
        <f>Audit!X542</f>
        <v>0</v>
      </c>
      <c r="O1776" s="127">
        <f>Audit!K542</f>
        <v>0</v>
      </c>
      <c r="P1776" s="127">
        <f>Audit!L542</f>
        <v>0</v>
      </c>
    </row>
    <row r="1777" spans="1:16" hidden="1">
      <c r="A1777" s="127">
        <f>Audit!A543</f>
        <v>0</v>
      </c>
      <c r="B1777" s="127" t="str">
        <f>IFERROR(INDEX(GUTS!AI1778:'GUTS'!BH1778,MATCH(1,GUTS!AK1778:'GUTS'!BI1778,0)),"")</f>
        <v/>
      </c>
      <c r="C1777" s="127" t="str">
        <f>IFERROR(INDEX(GUTS!AJ1778:'GUTS'!BH1778,MATCH(1,GUTS!AK1778:'GUTS'!BI1778,0)),"")</f>
        <v/>
      </c>
      <c r="D1777" s="127" t="str">
        <f>IFERROR(INDEX(GUTS!AI1778:'GUTS'!BH1778,MATCH(2,GUTS!AK1778:'GUTS'!BI1778,0)),"")</f>
        <v/>
      </c>
      <c r="E1777" s="127" t="str">
        <f>IFERROR(INDEX(GUTS!AJ1778:'GUTS'!BH1778,MATCH(2,GUTS!AK1778:'GUTS'!BI1778,0)),"")</f>
        <v/>
      </c>
      <c r="F1777" s="127" t="str">
        <f>IFERROR(INDEX(GUTS!AI1778:'GUTS'!BH1778,MATCH(3,GUTS!AK1778:'GUTS'!BI1778,0)),"")</f>
        <v/>
      </c>
      <c r="G1777" s="127" t="str">
        <f>IFERROR(INDEX(GUTS!AJ1778:'GUTS'!BH1778,MATCH(3,GUTS!AK1778:'GUTS'!BI1778,0)),"")</f>
        <v/>
      </c>
      <c r="H1777" s="127" t="str">
        <f>IFERROR(INDEX(GUTS!AI1778:'GUTS'!BH1778,MATCH(4,GUTS!AK1778:'GUTS'!BI1778,0)),"")</f>
        <v/>
      </c>
      <c r="I1777" s="127" t="str">
        <f>IFERROR(INDEX(GUTS!AJ1778:'GUTS'!BH1778,MATCH(4,GUTS!AK1778:'GUTS'!BI1778,0)),"")</f>
        <v/>
      </c>
      <c r="J1777" s="127" t="str">
        <f>IFERROR(INDEX(GUTS!AI1778:'GUTS'!BH1778,MATCH(5,GUTS!AK1778:'GUTS'!BI1778,0)),"")</f>
        <v/>
      </c>
      <c r="K1777" s="127" t="str">
        <f>IFERROR(INDEX(GUTS!AJ1778:'GUTS'!BH1778,MATCH(5,GUTS!AK1778:'GUTS'!BI1778,0)),"")</f>
        <v/>
      </c>
      <c r="L1777" s="127" t="str">
        <f>IFERROR(INDEX(GUTS!AI1778:'GUTS'!BH1778,MATCH(6,GUTS!AK1778:'GUTS'!BI1778,0)),"")</f>
        <v/>
      </c>
      <c r="M1777" s="127" t="str">
        <f>IFERROR(INDEX(GUTS!AJ1778:'GUTS'!BH1778,MATCH(6,GUTS!AK1778:'GUTS'!BI1778,0)),"")</f>
        <v/>
      </c>
      <c r="N1777" s="127">
        <f>Audit!X543</f>
        <v>0</v>
      </c>
      <c r="O1777" s="127">
        <f>Audit!K543</f>
        <v>0</v>
      </c>
      <c r="P1777" s="127">
        <f>Audit!L543</f>
        <v>0</v>
      </c>
    </row>
    <row r="1778" spans="1:16" hidden="1">
      <c r="A1778" s="127">
        <f>Audit!A544</f>
        <v>0</v>
      </c>
      <c r="B1778" s="127" t="str">
        <f>IFERROR(INDEX(GUTS!AI1779:'GUTS'!BH1779,MATCH(1,GUTS!AK1779:'GUTS'!BI1779,0)),"")</f>
        <v/>
      </c>
      <c r="C1778" s="127" t="str">
        <f>IFERROR(INDEX(GUTS!AJ1779:'GUTS'!BH1779,MATCH(1,GUTS!AK1779:'GUTS'!BI1779,0)),"")</f>
        <v/>
      </c>
      <c r="D1778" s="127" t="str">
        <f>IFERROR(INDEX(GUTS!AI1779:'GUTS'!BH1779,MATCH(2,GUTS!AK1779:'GUTS'!BI1779,0)),"")</f>
        <v/>
      </c>
      <c r="E1778" s="127" t="str">
        <f>IFERROR(INDEX(GUTS!AJ1779:'GUTS'!BH1779,MATCH(2,GUTS!AK1779:'GUTS'!BI1779,0)),"")</f>
        <v/>
      </c>
      <c r="F1778" s="127" t="str">
        <f>IFERROR(INDEX(GUTS!AI1779:'GUTS'!BH1779,MATCH(3,GUTS!AK1779:'GUTS'!BI1779,0)),"")</f>
        <v/>
      </c>
      <c r="G1778" s="127" t="str">
        <f>IFERROR(INDEX(GUTS!AJ1779:'GUTS'!BH1779,MATCH(3,GUTS!AK1779:'GUTS'!BI1779,0)),"")</f>
        <v/>
      </c>
      <c r="H1778" s="127" t="str">
        <f>IFERROR(INDEX(GUTS!AI1779:'GUTS'!BH1779,MATCH(4,GUTS!AK1779:'GUTS'!BI1779,0)),"")</f>
        <v/>
      </c>
      <c r="I1778" s="127" t="str">
        <f>IFERROR(INDEX(GUTS!AJ1779:'GUTS'!BH1779,MATCH(4,GUTS!AK1779:'GUTS'!BI1779,0)),"")</f>
        <v/>
      </c>
      <c r="J1778" s="127" t="str">
        <f>IFERROR(INDEX(GUTS!AI1779:'GUTS'!BH1779,MATCH(5,GUTS!AK1779:'GUTS'!BI1779,0)),"")</f>
        <v/>
      </c>
      <c r="K1778" s="127" t="str">
        <f>IFERROR(INDEX(GUTS!AJ1779:'GUTS'!BH1779,MATCH(5,GUTS!AK1779:'GUTS'!BI1779,0)),"")</f>
        <v/>
      </c>
      <c r="L1778" s="127" t="str">
        <f>IFERROR(INDEX(GUTS!AI1779:'GUTS'!BH1779,MATCH(6,GUTS!AK1779:'GUTS'!BI1779,0)),"")</f>
        <v/>
      </c>
      <c r="M1778" s="127" t="str">
        <f>IFERROR(INDEX(GUTS!AJ1779:'GUTS'!BH1779,MATCH(6,GUTS!AK1779:'GUTS'!BI1779,0)),"")</f>
        <v/>
      </c>
      <c r="N1778" s="127">
        <f>Audit!X544</f>
        <v>0</v>
      </c>
      <c r="O1778" s="127">
        <f>Audit!K544</f>
        <v>0</v>
      </c>
      <c r="P1778" s="127">
        <f>Audit!L544</f>
        <v>0</v>
      </c>
    </row>
    <row r="1779" spans="1:16" hidden="1">
      <c r="A1779" s="127">
        <f>Audit!A545</f>
        <v>0</v>
      </c>
      <c r="B1779" s="127" t="str">
        <f>IFERROR(INDEX(GUTS!AI1780:'GUTS'!BH1780,MATCH(1,GUTS!AK1780:'GUTS'!BI1780,0)),"")</f>
        <v/>
      </c>
      <c r="C1779" s="127" t="str">
        <f>IFERROR(INDEX(GUTS!AJ1780:'GUTS'!BH1780,MATCH(1,GUTS!AK1780:'GUTS'!BI1780,0)),"")</f>
        <v/>
      </c>
      <c r="D1779" s="127" t="str">
        <f>IFERROR(INDEX(GUTS!AI1780:'GUTS'!BH1780,MATCH(2,GUTS!AK1780:'GUTS'!BI1780,0)),"")</f>
        <v/>
      </c>
      <c r="E1779" s="127" t="str">
        <f>IFERROR(INDEX(GUTS!AJ1780:'GUTS'!BH1780,MATCH(2,GUTS!AK1780:'GUTS'!BI1780,0)),"")</f>
        <v/>
      </c>
      <c r="F1779" s="127" t="str">
        <f>IFERROR(INDEX(GUTS!AI1780:'GUTS'!BH1780,MATCH(3,GUTS!AK1780:'GUTS'!BI1780,0)),"")</f>
        <v/>
      </c>
      <c r="G1779" s="127" t="str">
        <f>IFERROR(INDEX(GUTS!AJ1780:'GUTS'!BH1780,MATCH(3,GUTS!AK1780:'GUTS'!BI1780,0)),"")</f>
        <v/>
      </c>
      <c r="H1779" s="127" t="str">
        <f>IFERROR(INDEX(GUTS!AI1780:'GUTS'!BH1780,MATCH(4,GUTS!AK1780:'GUTS'!BI1780,0)),"")</f>
        <v/>
      </c>
      <c r="I1779" s="127" t="str">
        <f>IFERROR(INDEX(GUTS!AJ1780:'GUTS'!BH1780,MATCH(4,GUTS!AK1780:'GUTS'!BI1780,0)),"")</f>
        <v/>
      </c>
      <c r="J1779" s="127" t="str">
        <f>IFERROR(INDEX(GUTS!AI1780:'GUTS'!BH1780,MATCH(5,GUTS!AK1780:'GUTS'!BI1780,0)),"")</f>
        <v/>
      </c>
      <c r="K1779" s="127" t="str">
        <f>IFERROR(INDEX(GUTS!AJ1780:'GUTS'!BH1780,MATCH(5,GUTS!AK1780:'GUTS'!BI1780,0)),"")</f>
        <v/>
      </c>
      <c r="L1779" s="127" t="str">
        <f>IFERROR(INDEX(GUTS!AI1780:'GUTS'!BH1780,MATCH(6,GUTS!AK1780:'GUTS'!BI1780,0)),"")</f>
        <v/>
      </c>
      <c r="M1779" s="127" t="str">
        <f>IFERROR(INDEX(GUTS!AJ1780:'GUTS'!BH1780,MATCH(6,GUTS!AK1780:'GUTS'!BI1780,0)),"")</f>
        <v/>
      </c>
      <c r="N1779" s="127">
        <f>Audit!X545</f>
        <v>0</v>
      </c>
      <c r="O1779" s="127">
        <f>Audit!K545</f>
        <v>0</v>
      </c>
      <c r="P1779" s="127">
        <f>Audit!L545</f>
        <v>0</v>
      </c>
    </row>
    <row r="1780" spans="1:16" hidden="1">
      <c r="A1780" s="127">
        <f>Audit!A546</f>
        <v>0</v>
      </c>
      <c r="B1780" s="127" t="str">
        <f>IFERROR(INDEX(GUTS!AI1781:'GUTS'!BH1781,MATCH(1,GUTS!AK1781:'GUTS'!BI1781,0)),"")</f>
        <v/>
      </c>
      <c r="C1780" s="127" t="str">
        <f>IFERROR(INDEX(GUTS!AJ1781:'GUTS'!BH1781,MATCH(1,GUTS!AK1781:'GUTS'!BI1781,0)),"")</f>
        <v/>
      </c>
      <c r="D1780" s="127" t="str">
        <f>IFERROR(INDEX(GUTS!AI1781:'GUTS'!BH1781,MATCH(2,GUTS!AK1781:'GUTS'!BI1781,0)),"")</f>
        <v/>
      </c>
      <c r="E1780" s="127" t="str">
        <f>IFERROR(INDEX(GUTS!AJ1781:'GUTS'!BH1781,MATCH(2,GUTS!AK1781:'GUTS'!BI1781,0)),"")</f>
        <v/>
      </c>
      <c r="F1780" s="127" t="str">
        <f>IFERROR(INDEX(GUTS!AI1781:'GUTS'!BH1781,MATCH(3,GUTS!AK1781:'GUTS'!BI1781,0)),"")</f>
        <v/>
      </c>
      <c r="G1780" s="127" t="str">
        <f>IFERROR(INDEX(GUTS!AJ1781:'GUTS'!BH1781,MATCH(3,GUTS!AK1781:'GUTS'!BI1781,0)),"")</f>
        <v/>
      </c>
      <c r="H1780" s="127" t="str">
        <f>IFERROR(INDEX(GUTS!AI1781:'GUTS'!BH1781,MATCH(4,GUTS!AK1781:'GUTS'!BI1781,0)),"")</f>
        <v/>
      </c>
      <c r="I1780" s="127" t="str">
        <f>IFERROR(INDEX(GUTS!AJ1781:'GUTS'!BH1781,MATCH(4,GUTS!AK1781:'GUTS'!BI1781,0)),"")</f>
        <v/>
      </c>
      <c r="J1780" s="127" t="str">
        <f>IFERROR(INDEX(GUTS!AI1781:'GUTS'!BH1781,MATCH(5,GUTS!AK1781:'GUTS'!BI1781,0)),"")</f>
        <v/>
      </c>
      <c r="K1780" s="127" t="str">
        <f>IFERROR(INDEX(GUTS!AJ1781:'GUTS'!BH1781,MATCH(5,GUTS!AK1781:'GUTS'!BI1781,0)),"")</f>
        <v/>
      </c>
      <c r="L1780" s="127" t="str">
        <f>IFERROR(INDEX(GUTS!AI1781:'GUTS'!BH1781,MATCH(6,GUTS!AK1781:'GUTS'!BI1781,0)),"")</f>
        <v/>
      </c>
      <c r="M1780" s="127" t="str">
        <f>IFERROR(INDEX(GUTS!AJ1781:'GUTS'!BH1781,MATCH(6,GUTS!AK1781:'GUTS'!BI1781,0)),"")</f>
        <v/>
      </c>
      <c r="N1780" s="127">
        <f>Audit!X546</f>
        <v>0</v>
      </c>
      <c r="O1780" s="127">
        <f>Audit!K546</f>
        <v>0</v>
      </c>
      <c r="P1780" s="127">
        <f>Audit!L546</f>
        <v>0</v>
      </c>
    </row>
    <row r="1781" spans="1:16" hidden="1">
      <c r="A1781" s="127">
        <f>Audit!A547</f>
        <v>0</v>
      </c>
      <c r="B1781" s="127" t="str">
        <f>IFERROR(INDEX(GUTS!AI1782:'GUTS'!BH1782,MATCH(1,GUTS!AK1782:'GUTS'!BI1782,0)),"")</f>
        <v/>
      </c>
      <c r="C1781" s="127" t="str">
        <f>IFERROR(INDEX(GUTS!AJ1782:'GUTS'!BH1782,MATCH(1,GUTS!AK1782:'GUTS'!BI1782,0)),"")</f>
        <v/>
      </c>
      <c r="D1781" s="127" t="str">
        <f>IFERROR(INDEX(GUTS!AI1782:'GUTS'!BH1782,MATCH(2,GUTS!AK1782:'GUTS'!BI1782,0)),"")</f>
        <v/>
      </c>
      <c r="E1781" s="127" t="str">
        <f>IFERROR(INDEX(GUTS!AJ1782:'GUTS'!BH1782,MATCH(2,GUTS!AK1782:'GUTS'!BI1782,0)),"")</f>
        <v/>
      </c>
      <c r="F1781" s="127" t="str">
        <f>IFERROR(INDEX(GUTS!AI1782:'GUTS'!BH1782,MATCH(3,GUTS!AK1782:'GUTS'!BI1782,0)),"")</f>
        <v/>
      </c>
      <c r="G1781" s="127" t="str">
        <f>IFERROR(INDEX(GUTS!AJ1782:'GUTS'!BH1782,MATCH(3,GUTS!AK1782:'GUTS'!BI1782,0)),"")</f>
        <v/>
      </c>
      <c r="H1781" s="127" t="str">
        <f>IFERROR(INDEX(GUTS!AI1782:'GUTS'!BH1782,MATCH(4,GUTS!AK1782:'GUTS'!BI1782,0)),"")</f>
        <v/>
      </c>
      <c r="I1781" s="127" t="str">
        <f>IFERROR(INDEX(GUTS!AJ1782:'GUTS'!BH1782,MATCH(4,GUTS!AK1782:'GUTS'!BI1782,0)),"")</f>
        <v/>
      </c>
      <c r="J1781" s="127" t="str">
        <f>IFERROR(INDEX(GUTS!AI1782:'GUTS'!BH1782,MATCH(5,GUTS!AK1782:'GUTS'!BI1782,0)),"")</f>
        <v/>
      </c>
      <c r="K1781" s="127" t="str">
        <f>IFERROR(INDEX(GUTS!AJ1782:'GUTS'!BH1782,MATCH(5,GUTS!AK1782:'GUTS'!BI1782,0)),"")</f>
        <v/>
      </c>
      <c r="L1781" s="127" t="str">
        <f>IFERROR(INDEX(GUTS!AI1782:'GUTS'!BH1782,MATCH(6,GUTS!AK1782:'GUTS'!BI1782,0)),"")</f>
        <v/>
      </c>
      <c r="M1781" s="127" t="str">
        <f>IFERROR(INDEX(GUTS!AJ1782:'GUTS'!BH1782,MATCH(6,GUTS!AK1782:'GUTS'!BI1782,0)),"")</f>
        <v/>
      </c>
      <c r="N1781" s="127">
        <f>Audit!X547</f>
        <v>0</v>
      </c>
      <c r="O1781" s="127">
        <f>Audit!K547</f>
        <v>0</v>
      </c>
      <c r="P1781" s="127">
        <f>Audit!L547</f>
        <v>0</v>
      </c>
    </row>
    <row r="1782" spans="1:16" hidden="1">
      <c r="A1782" s="127">
        <f>Audit!A548</f>
        <v>0</v>
      </c>
      <c r="B1782" s="127" t="str">
        <f>IFERROR(INDEX(GUTS!AI1783:'GUTS'!BH1783,MATCH(1,GUTS!AK1783:'GUTS'!BI1783,0)),"")</f>
        <v/>
      </c>
      <c r="C1782" s="127" t="str">
        <f>IFERROR(INDEX(GUTS!AJ1783:'GUTS'!BH1783,MATCH(1,GUTS!AK1783:'GUTS'!BI1783,0)),"")</f>
        <v/>
      </c>
      <c r="D1782" s="127" t="str">
        <f>IFERROR(INDEX(GUTS!AI1783:'GUTS'!BH1783,MATCH(2,GUTS!AK1783:'GUTS'!BI1783,0)),"")</f>
        <v/>
      </c>
      <c r="E1782" s="127" t="str">
        <f>IFERROR(INDEX(GUTS!AJ1783:'GUTS'!BH1783,MATCH(2,GUTS!AK1783:'GUTS'!BI1783,0)),"")</f>
        <v/>
      </c>
      <c r="F1782" s="127" t="str">
        <f>IFERROR(INDEX(GUTS!AI1783:'GUTS'!BH1783,MATCH(3,GUTS!AK1783:'GUTS'!BI1783,0)),"")</f>
        <v/>
      </c>
      <c r="G1782" s="127" t="str">
        <f>IFERROR(INDEX(GUTS!AJ1783:'GUTS'!BH1783,MATCH(3,GUTS!AK1783:'GUTS'!BI1783,0)),"")</f>
        <v/>
      </c>
      <c r="H1782" s="127" t="str">
        <f>IFERROR(INDEX(GUTS!AI1783:'GUTS'!BH1783,MATCH(4,GUTS!AK1783:'GUTS'!BI1783,0)),"")</f>
        <v/>
      </c>
      <c r="I1782" s="127" t="str">
        <f>IFERROR(INDEX(GUTS!AJ1783:'GUTS'!BH1783,MATCH(4,GUTS!AK1783:'GUTS'!BI1783,0)),"")</f>
        <v/>
      </c>
      <c r="J1782" s="127" t="str">
        <f>IFERROR(INDEX(GUTS!AI1783:'GUTS'!BH1783,MATCH(5,GUTS!AK1783:'GUTS'!BI1783,0)),"")</f>
        <v/>
      </c>
      <c r="K1782" s="127" t="str">
        <f>IFERROR(INDEX(GUTS!AJ1783:'GUTS'!BH1783,MATCH(5,GUTS!AK1783:'GUTS'!BI1783,0)),"")</f>
        <v/>
      </c>
      <c r="L1782" s="127" t="str">
        <f>IFERROR(INDEX(GUTS!AI1783:'GUTS'!BH1783,MATCH(6,GUTS!AK1783:'GUTS'!BI1783,0)),"")</f>
        <v/>
      </c>
      <c r="M1782" s="127" t="str">
        <f>IFERROR(INDEX(GUTS!AJ1783:'GUTS'!BH1783,MATCH(6,GUTS!AK1783:'GUTS'!BI1783,0)),"")</f>
        <v/>
      </c>
      <c r="N1782" s="127">
        <f>Audit!X548</f>
        <v>0</v>
      </c>
      <c r="O1782" s="127">
        <f>Audit!K548</f>
        <v>0</v>
      </c>
      <c r="P1782" s="127">
        <f>Audit!L548</f>
        <v>0</v>
      </c>
    </row>
    <row r="1783" spans="1:16" hidden="1">
      <c r="A1783" s="127">
        <f>Audit!A549</f>
        <v>0</v>
      </c>
      <c r="B1783" s="127" t="str">
        <f>IFERROR(INDEX(GUTS!AI1784:'GUTS'!BH1784,MATCH(1,GUTS!AK1784:'GUTS'!BI1784,0)),"")</f>
        <v/>
      </c>
      <c r="C1783" s="127" t="str">
        <f>IFERROR(INDEX(GUTS!AJ1784:'GUTS'!BH1784,MATCH(1,GUTS!AK1784:'GUTS'!BI1784,0)),"")</f>
        <v/>
      </c>
      <c r="D1783" s="127" t="str">
        <f>IFERROR(INDEX(GUTS!AI1784:'GUTS'!BH1784,MATCH(2,GUTS!AK1784:'GUTS'!BI1784,0)),"")</f>
        <v/>
      </c>
      <c r="E1783" s="127" t="str">
        <f>IFERROR(INDEX(GUTS!AJ1784:'GUTS'!BH1784,MATCH(2,GUTS!AK1784:'GUTS'!BI1784,0)),"")</f>
        <v/>
      </c>
      <c r="F1783" s="127" t="str">
        <f>IFERROR(INDEX(GUTS!AI1784:'GUTS'!BH1784,MATCH(3,GUTS!AK1784:'GUTS'!BI1784,0)),"")</f>
        <v/>
      </c>
      <c r="G1783" s="127" t="str">
        <f>IFERROR(INDEX(GUTS!AJ1784:'GUTS'!BH1784,MATCH(3,GUTS!AK1784:'GUTS'!BI1784,0)),"")</f>
        <v/>
      </c>
      <c r="H1783" s="127" t="str">
        <f>IFERROR(INDEX(GUTS!AI1784:'GUTS'!BH1784,MATCH(4,GUTS!AK1784:'GUTS'!BI1784,0)),"")</f>
        <v/>
      </c>
      <c r="I1783" s="127" t="str">
        <f>IFERROR(INDEX(GUTS!AJ1784:'GUTS'!BH1784,MATCH(4,GUTS!AK1784:'GUTS'!BI1784,0)),"")</f>
        <v/>
      </c>
      <c r="J1783" s="127" t="str">
        <f>IFERROR(INDEX(GUTS!AI1784:'GUTS'!BH1784,MATCH(5,GUTS!AK1784:'GUTS'!BI1784,0)),"")</f>
        <v/>
      </c>
      <c r="K1783" s="127" t="str">
        <f>IFERROR(INDEX(GUTS!AJ1784:'GUTS'!BH1784,MATCH(5,GUTS!AK1784:'GUTS'!BI1784,0)),"")</f>
        <v/>
      </c>
      <c r="L1783" s="127" t="str">
        <f>IFERROR(INDEX(GUTS!AI1784:'GUTS'!BH1784,MATCH(6,GUTS!AK1784:'GUTS'!BI1784,0)),"")</f>
        <v/>
      </c>
      <c r="M1783" s="127" t="str">
        <f>IFERROR(INDEX(GUTS!AJ1784:'GUTS'!BH1784,MATCH(6,GUTS!AK1784:'GUTS'!BI1784,0)),"")</f>
        <v/>
      </c>
      <c r="N1783" s="127">
        <f>Audit!X549</f>
        <v>0</v>
      </c>
      <c r="O1783" s="127">
        <f>Audit!K549</f>
        <v>0</v>
      </c>
      <c r="P1783" s="127">
        <f>Audit!L549</f>
        <v>0</v>
      </c>
    </row>
    <row r="1784" spans="1:16" hidden="1">
      <c r="A1784" s="127">
        <f>Audit!A550</f>
        <v>0</v>
      </c>
      <c r="B1784" s="127" t="str">
        <f>IFERROR(INDEX(GUTS!AI1785:'GUTS'!BH1785,MATCH(1,GUTS!AK1785:'GUTS'!BI1785,0)),"")</f>
        <v/>
      </c>
      <c r="C1784" s="127" t="str">
        <f>IFERROR(INDEX(GUTS!AJ1785:'GUTS'!BH1785,MATCH(1,GUTS!AK1785:'GUTS'!BI1785,0)),"")</f>
        <v/>
      </c>
      <c r="D1784" s="127" t="str">
        <f>IFERROR(INDEX(GUTS!AI1785:'GUTS'!BH1785,MATCH(2,GUTS!AK1785:'GUTS'!BI1785,0)),"")</f>
        <v/>
      </c>
      <c r="E1784" s="127" t="str">
        <f>IFERROR(INDEX(GUTS!AJ1785:'GUTS'!BH1785,MATCH(2,GUTS!AK1785:'GUTS'!BI1785,0)),"")</f>
        <v/>
      </c>
      <c r="F1784" s="127" t="str">
        <f>IFERROR(INDEX(GUTS!AI1785:'GUTS'!BH1785,MATCH(3,GUTS!AK1785:'GUTS'!BI1785,0)),"")</f>
        <v/>
      </c>
      <c r="G1784" s="127" t="str">
        <f>IFERROR(INDEX(GUTS!AJ1785:'GUTS'!BH1785,MATCH(3,GUTS!AK1785:'GUTS'!BI1785,0)),"")</f>
        <v/>
      </c>
      <c r="H1784" s="127" t="str">
        <f>IFERROR(INDEX(GUTS!AI1785:'GUTS'!BH1785,MATCH(4,GUTS!AK1785:'GUTS'!BI1785,0)),"")</f>
        <v/>
      </c>
      <c r="I1784" s="127" t="str">
        <f>IFERROR(INDEX(GUTS!AJ1785:'GUTS'!BH1785,MATCH(4,GUTS!AK1785:'GUTS'!BI1785,0)),"")</f>
        <v/>
      </c>
      <c r="J1784" s="127" t="str">
        <f>IFERROR(INDEX(GUTS!AI1785:'GUTS'!BH1785,MATCH(5,GUTS!AK1785:'GUTS'!BI1785,0)),"")</f>
        <v/>
      </c>
      <c r="K1784" s="127" t="str">
        <f>IFERROR(INDEX(GUTS!AJ1785:'GUTS'!BH1785,MATCH(5,GUTS!AK1785:'GUTS'!BI1785,0)),"")</f>
        <v/>
      </c>
      <c r="L1784" s="127" t="str">
        <f>IFERROR(INDEX(GUTS!AI1785:'GUTS'!BH1785,MATCH(6,GUTS!AK1785:'GUTS'!BI1785,0)),"")</f>
        <v/>
      </c>
      <c r="M1784" s="127" t="str">
        <f>IFERROR(INDEX(GUTS!AJ1785:'GUTS'!BH1785,MATCH(6,GUTS!AK1785:'GUTS'!BI1785,0)),"")</f>
        <v/>
      </c>
      <c r="N1784" s="127">
        <f>Audit!X550</f>
        <v>0</v>
      </c>
      <c r="O1784" s="127">
        <f>Audit!K550</f>
        <v>0</v>
      </c>
      <c r="P1784" s="127">
        <f>Audit!L550</f>
        <v>0</v>
      </c>
    </row>
    <row r="1785" spans="1:16" hidden="1">
      <c r="A1785" s="127">
        <f>Audit!A551</f>
        <v>0</v>
      </c>
      <c r="B1785" s="127" t="str">
        <f>IFERROR(INDEX(GUTS!AI1786:'GUTS'!BH1786,MATCH(1,GUTS!AK1786:'GUTS'!BI1786,0)),"")</f>
        <v/>
      </c>
      <c r="C1785" s="127" t="str">
        <f>IFERROR(INDEX(GUTS!AJ1786:'GUTS'!BH1786,MATCH(1,GUTS!AK1786:'GUTS'!BI1786,0)),"")</f>
        <v/>
      </c>
      <c r="D1785" s="127" t="str">
        <f>IFERROR(INDEX(GUTS!AI1786:'GUTS'!BH1786,MATCH(2,GUTS!AK1786:'GUTS'!BI1786,0)),"")</f>
        <v/>
      </c>
      <c r="E1785" s="127" t="str">
        <f>IFERROR(INDEX(GUTS!AJ1786:'GUTS'!BH1786,MATCH(2,GUTS!AK1786:'GUTS'!BI1786,0)),"")</f>
        <v/>
      </c>
      <c r="F1785" s="127" t="str">
        <f>IFERROR(INDEX(GUTS!AI1786:'GUTS'!BH1786,MATCH(3,GUTS!AK1786:'GUTS'!BI1786,0)),"")</f>
        <v/>
      </c>
      <c r="G1785" s="127" t="str">
        <f>IFERROR(INDEX(GUTS!AJ1786:'GUTS'!BH1786,MATCH(3,GUTS!AK1786:'GUTS'!BI1786,0)),"")</f>
        <v/>
      </c>
      <c r="H1785" s="127" t="str">
        <f>IFERROR(INDEX(GUTS!AI1786:'GUTS'!BH1786,MATCH(4,GUTS!AK1786:'GUTS'!BI1786,0)),"")</f>
        <v/>
      </c>
      <c r="I1785" s="127" t="str">
        <f>IFERROR(INDEX(GUTS!AJ1786:'GUTS'!BH1786,MATCH(4,GUTS!AK1786:'GUTS'!BI1786,0)),"")</f>
        <v/>
      </c>
      <c r="J1785" s="127" t="str">
        <f>IFERROR(INDEX(GUTS!AI1786:'GUTS'!BH1786,MATCH(5,GUTS!AK1786:'GUTS'!BI1786,0)),"")</f>
        <v/>
      </c>
      <c r="K1785" s="127" t="str">
        <f>IFERROR(INDEX(GUTS!AJ1786:'GUTS'!BH1786,MATCH(5,GUTS!AK1786:'GUTS'!BI1786,0)),"")</f>
        <v/>
      </c>
      <c r="L1785" s="127" t="str">
        <f>IFERROR(INDEX(GUTS!AI1786:'GUTS'!BH1786,MATCH(6,GUTS!AK1786:'GUTS'!BI1786,0)),"")</f>
        <v/>
      </c>
      <c r="M1785" s="127" t="str">
        <f>IFERROR(INDEX(GUTS!AJ1786:'GUTS'!BH1786,MATCH(6,GUTS!AK1786:'GUTS'!BI1786,0)),"")</f>
        <v/>
      </c>
      <c r="N1785" s="127">
        <f>Audit!X551</f>
        <v>0</v>
      </c>
      <c r="O1785" s="127">
        <f>Audit!K551</f>
        <v>0</v>
      </c>
      <c r="P1785" s="127">
        <f>Audit!L551</f>
        <v>0</v>
      </c>
    </row>
    <row r="1786" spans="1:16" hidden="1">
      <c r="A1786" s="127">
        <f>Audit!A552</f>
        <v>0</v>
      </c>
      <c r="B1786" s="127" t="str">
        <f>IFERROR(INDEX(GUTS!AI1787:'GUTS'!BH1787,MATCH(1,GUTS!AK1787:'GUTS'!BI1787,0)),"")</f>
        <v/>
      </c>
      <c r="C1786" s="127" t="str">
        <f>IFERROR(INDEX(GUTS!AJ1787:'GUTS'!BH1787,MATCH(1,GUTS!AK1787:'GUTS'!BI1787,0)),"")</f>
        <v/>
      </c>
      <c r="D1786" s="127" t="str">
        <f>IFERROR(INDEX(GUTS!AI1787:'GUTS'!BH1787,MATCH(2,GUTS!AK1787:'GUTS'!BI1787,0)),"")</f>
        <v/>
      </c>
      <c r="E1786" s="127" t="str">
        <f>IFERROR(INDEX(GUTS!AJ1787:'GUTS'!BH1787,MATCH(2,GUTS!AK1787:'GUTS'!BI1787,0)),"")</f>
        <v/>
      </c>
      <c r="F1786" s="127" t="str">
        <f>IFERROR(INDEX(GUTS!AI1787:'GUTS'!BH1787,MATCH(3,GUTS!AK1787:'GUTS'!BI1787,0)),"")</f>
        <v/>
      </c>
      <c r="G1786" s="127" t="str">
        <f>IFERROR(INDEX(GUTS!AJ1787:'GUTS'!BH1787,MATCH(3,GUTS!AK1787:'GUTS'!BI1787,0)),"")</f>
        <v/>
      </c>
      <c r="H1786" s="127" t="str">
        <f>IFERROR(INDEX(GUTS!AI1787:'GUTS'!BH1787,MATCH(4,GUTS!AK1787:'GUTS'!BI1787,0)),"")</f>
        <v/>
      </c>
      <c r="I1786" s="127" t="str">
        <f>IFERROR(INDEX(GUTS!AJ1787:'GUTS'!BH1787,MATCH(4,GUTS!AK1787:'GUTS'!BI1787,0)),"")</f>
        <v/>
      </c>
      <c r="J1786" s="127" t="str">
        <f>IFERROR(INDEX(GUTS!AI1787:'GUTS'!BH1787,MATCH(5,GUTS!AK1787:'GUTS'!BI1787,0)),"")</f>
        <v/>
      </c>
      <c r="K1786" s="127" t="str">
        <f>IFERROR(INDEX(GUTS!AJ1787:'GUTS'!BH1787,MATCH(5,GUTS!AK1787:'GUTS'!BI1787,0)),"")</f>
        <v/>
      </c>
      <c r="L1786" s="127" t="str">
        <f>IFERROR(INDEX(GUTS!AI1787:'GUTS'!BH1787,MATCH(6,GUTS!AK1787:'GUTS'!BI1787,0)),"")</f>
        <v/>
      </c>
      <c r="M1786" s="127" t="str">
        <f>IFERROR(INDEX(GUTS!AJ1787:'GUTS'!BH1787,MATCH(6,GUTS!AK1787:'GUTS'!BI1787,0)),"")</f>
        <v/>
      </c>
      <c r="N1786" s="127">
        <f>Audit!X552</f>
        <v>0</v>
      </c>
      <c r="O1786" s="127">
        <f>Audit!K552</f>
        <v>0</v>
      </c>
      <c r="P1786" s="127">
        <f>Audit!L552</f>
        <v>0</v>
      </c>
    </row>
    <row r="1787" spans="1:16" hidden="1">
      <c r="A1787" s="127">
        <f>Audit!A553</f>
        <v>0</v>
      </c>
      <c r="B1787" s="127" t="str">
        <f>IFERROR(INDEX(GUTS!AI1788:'GUTS'!BH1788,MATCH(1,GUTS!AK1788:'GUTS'!BI1788,0)),"")</f>
        <v/>
      </c>
      <c r="C1787" s="127" t="str">
        <f>IFERROR(INDEX(GUTS!AJ1788:'GUTS'!BH1788,MATCH(1,GUTS!AK1788:'GUTS'!BI1788,0)),"")</f>
        <v/>
      </c>
      <c r="D1787" s="127" t="str">
        <f>IFERROR(INDEX(GUTS!AI1788:'GUTS'!BH1788,MATCH(2,GUTS!AK1788:'GUTS'!BI1788,0)),"")</f>
        <v/>
      </c>
      <c r="E1787" s="127" t="str">
        <f>IFERROR(INDEX(GUTS!AJ1788:'GUTS'!BH1788,MATCH(2,GUTS!AK1788:'GUTS'!BI1788,0)),"")</f>
        <v/>
      </c>
      <c r="F1787" s="127" t="str">
        <f>IFERROR(INDEX(GUTS!AI1788:'GUTS'!BH1788,MATCH(3,GUTS!AK1788:'GUTS'!BI1788,0)),"")</f>
        <v/>
      </c>
      <c r="G1787" s="127" t="str">
        <f>IFERROR(INDEX(GUTS!AJ1788:'GUTS'!BH1788,MATCH(3,GUTS!AK1788:'GUTS'!BI1788,0)),"")</f>
        <v/>
      </c>
      <c r="H1787" s="127" t="str">
        <f>IFERROR(INDEX(GUTS!AI1788:'GUTS'!BH1788,MATCH(4,GUTS!AK1788:'GUTS'!BI1788,0)),"")</f>
        <v/>
      </c>
      <c r="I1787" s="127" t="str">
        <f>IFERROR(INDEX(GUTS!AJ1788:'GUTS'!BH1788,MATCH(4,GUTS!AK1788:'GUTS'!BI1788,0)),"")</f>
        <v/>
      </c>
      <c r="J1787" s="127" t="str">
        <f>IFERROR(INDEX(GUTS!AI1788:'GUTS'!BH1788,MATCH(5,GUTS!AK1788:'GUTS'!BI1788,0)),"")</f>
        <v/>
      </c>
      <c r="K1787" s="127" t="str">
        <f>IFERROR(INDEX(GUTS!AJ1788:'GUTS'!BH1788,MATCH(5,GUTS!AK1788:'GUTS'!BI1788,0)),"")</f>
        <v/>
      </c>
      <c r="L1787" s="127" t="str">
        <f>IFERROR(INDEX(GUTS!AI1788:'GUTS'!BH1788,MATCH(6,GUTS!AK1788:'GUTS'!BI1788,0)),"")</f>
        <v/>
      </c>
      <c r="M1787" s="127" t="str">
        <f>IFERROR(INDEX(GUTS!AJ1788:'GUTS'!BH1788,MATCH(6,GUTS!AK1788:'GUTS'!BI1788,0)),"")</f>
        <v/>
      </c>
      <c r="N1787" s="127">
        <f>Audit!X553</f>
        <v>0</v>
      </c>
      <c r="O1787" s="127">
        <f>Audit!K553</f>
        <v>0</v>
      </c>
      <c r="P1787" s="127">
        <f>Audit!L553</f>
        <v>0</v>
      </c>
    </row>
    <row r="1788" spans="1:16" hidden="1">
      <c r="A1788" s="127">
        <f>Audit!A554</f>
        <v>0</v>
      </c>
      <c r="B1788" s="127" t="str">
        <f>IFERROR(INDEX(GUTS!AI1789:'GUTS'!BH1789,MATCH(1,GUTS!AK1789:'GUTS'!BI1789,0)),"")</f>
        <v/>
      </c>
      <c r="C1788" s="127" t="str">
        <f>IFERROR(INDEX(GUTS!AJ1789:'GUTS'!BH1789,MATCH(1,GUTS!AK1789:'GUTS'!BI1789,0)),"")</f>
        <v/>
      </c>
      <c r="D1788" s="127" t="str">
        <f>IFERROR(INDEX(GUTS!AI1789:'GUTS'!BH1789,MATCH(2,GUTS!AK1789:'GUTS'!BI1789,0)),"")</f>
        <v/>
      </c>
      <c r="E1788" s="127" t="str">
        <f>IFERROR(INDEX(GUTS!AJ1789:'GUTS'!BH1789,MATCH(2,GUTS!AK1789:'GUTS'!BI1789,0)),"")</f>
        <v/>
      </c>
      <c r="F1788" s="127" t="str">
        <f>IFERROR(INDEX(GUTS!AI1789:'GUTS'!BH1789,MATCH(3,GUTS!AK1789:'GUTS'!BI1789,0)),"")</f>
        <v/>
      </c>
      <c r="G1788" s="127" t="str">
        <f>IFERROR(INDEX(GUTS!AJ1789:'GUTS'!BH1789,MATCH(3,GUTS!AK1789:'GUTS'!BI1789,0)),"")</f>
        <v/>
      </c>
      <c r="H1788" s="127" t="str">
        <f>IFERROR(INDEX(GUTS!AI1789:'GUTS'!BH1789,MATCH(4,GUTS!AK1789:'GUTS'!BI1789,0)),"")</f>
        <v/>
      </c>
      <c r="I1788" s="127" t="str">
        <f>IFERROR(INDEX(GUTS!AJ1789:'GUTS'!BH1789,MATCH(4,GUTS!AK1789:'GUTS'!BI1789,0)),"")</f>
        <v/>
      </c>
      <c r="J1788" s="127" t="str">
        <f>IFERROR(INDEX(GUTS!AI1789:'GUTS'!BH1789,MATCH(5,GUTS!AK1789:'GUTS'!BI1789,0)),"")</f>
        <v/>
      </c>
      <c r="K1788" s="127" t="str">
        <f>IFERROR(INDEX(GUTS!AJ1789:'GUTS'!BH1789,MATCH(5,GUTS!AK1789:'GUTS'!BI1789,0)),"")</f>
        <v/>
      </c>
      <c r="L1788" s="127" t="str">
        <f>IFERROR(INDEX(GUTS!AI1789:'GUTS'!BH1789,MATCH(6,GUTS!AK1789:'GUTS'!BI1789,0)),"")</f>
        <v/>
      </c>
      <c r="M1788" s="127" t="str">
        <f>IFERROR(INDEX(GUTS!AJ1789:'GUTS'!BH1789,MATCH(6,GUTS!AK1789:'GUTS'!BI1789,0)),"")</f>
        <v/>
      </c>
      <c r="N1788" s="127">
        <f>Audit!X554</f>
        <v>0</v>
      </c>
      <c r="O1788" s="127">
        <f>Audit!K554</f>
        <v>0</v>
      </c>
      <c r="P1788" s="127">
        <f>Audit!L554</f>
        <v>0</v>
      </c>
    </row>
    <row r="1789" spans="1:16" hidden="1">
      <c r="A1789" s="127">
        <f>Audit!A555</f>
        <v>0</v>
      </c>
      <c r="B1789" s="127" t="str">
        <f>IFERROR(INDEX(GUTS!AI1790:'GUTS'!BH1790,MATCH(1,GUTS!AK1790:'GUTS'!BI1790,0)),"")</f>
        <v/>
      </c>
      <c r="C1789" s="127" t="str">
        <f>IFERROR(INDEX(GUTS!AJ1790:'GUTS'!BH1790,MATCH(1,GUTS!AK1790:'GUTS'!BI1790,0)),"")</f>
        <v/>
      </c>
      <c r="D1789" s="127" t="str">
        <f>IFERROR(INDEX(GUTS!AI1790:'GUTS'!BH1790,MATCH(2,GUTS!AK1790:'GUTS'!BI1790,0)),"")</f>
        <v/>
      </c>
      <c r="E1789" s="127" t="str">
        <f>IFERROR(INDEX(GUTS!AJ1790:'GUTS'!BH1790,MATCH(2,GUTS!AK1790:'GUTS'!BI1790,0)),"")</f>
        <v/>
      </c>
      <c r="F1789" s="127" t="str">
        <f>IFERROR(INDEX(GUTS!AI1790:'GUTS'!BH1790,MATCH(3,GUTS!AK1790:'GUTS'!BI1790,0)),"")</f>
        <v/>
      </c>
      <c r="G1789" s="127" t="str">
        <f>IFERROR(INDEX(GUTS!AJ1790:'GUTS'!BH1790,MATCH(3,GUTS!AK1790:'GUTS'!BI1790,0)),"")</f>
        <v/>
      </c>
      <c r="H1789" s="127" t="str">
        <f>IFERROR(INDEX(GUTS!AI1790:'GUTS'!BH1790,MATCH(4,GUTS!AK1790:'GUTS'!BI1790,0)),"")</f>
        <v/>
      </c>
      <c r="I1789" s="127" t="str">
        <f>IFERROR(INDEX(GUTS!AJ1790:'GUTS'!BH1790,MATCH(4,GUTS!AK1790:'GUTS'!BI1790,0)),"")</f>
        <v/>
      </c>
      <c r="J1789" s="127" t="str">
        <f>IFERROR(INDEX(GUTS!AI1790:'GUTS'!BH1790,MATCH(5,GUTS!AK1790:'GUTS'!BI1790,0)),"")</f>
        <v/>
      </c>
      <c r="K1789" s="127" t="str">
        <f>IFERROR(INDEX(GUTS!AJ1790:'GUTS'!BH1790,MATCH(5,GUTS!AK1790:'GUTS'!BI1790,0)),"")</f>
        <v/>
      </c>
      <c r="L1789" s="127" t="str">
        <f>IFERROR(INDEX(GUTS!AI1790:'GUTS'!BH1790,MATCH(6,GUTS!AK1790:'GUTS'!BI1790,0)),"")</f>
        <v/>
      </c>
      <c r="M1789" s="127" t="str">
        <f>IFERROR(INDEX(GUTS!AJ1790:'GUTS'!BH1790,MATCH(6,GUTS!AK1790:'GUTS'!BI1790,0)),"")</f>
        <v/>
      </c>
      <c r="N1789" s="127">
        <f>Audit!X555</f>
        <v>0</v>
      </c>
      <c r="O1789" s="127">
        <f>Audit!K555</f>
        <v>0</v>
      </c>
      <c r="P1789" s="127">
        <f>Audit!L555</f>
        <v>0</v>
      </c>
    </row>
    <row r="1790" spans="1:16" hidden="1">
      <c r="A1790" s="127">
        <f>Audit!A556</f>
        <v>0</v>
      </c>
      <c r="B1790" s="127" t="str">
        <f>IFERROR(INDEX(GUTS!AI1791:'GUTS'!BH1791,MATCH(1,GUTS!AK1791:'GUTS'!BI1791,0)),"")</f>
        <v/>
      </c>
      <c r="C1790" s="127" t="str">
        <f>IFERROR(INDEX(GUTS!AJ1791:'GUTS'!BH1791,MATCH(1,GUTS!AK1791:'GUTS'!BI1791,0)),"")</f>
        <v/>
      </c>
      <c r="D1790" s="127" t="str">
        <f>IFERROR(INDEX(GUTS!AI1791:'GUTS'!BH1791,MATCH(2,GUTS!AK1791:'GUTS'!BI1791,0)),"")</f>
        <v/>
      </c>
      <c r="E1790" s="127" t="str">
        <f>IFERROR(INDEX(GUTS!AJ1791:'GUTS'!BH1791,MATCH(2,GUTS!AK1791:'GUTS'!BI1791,0)),"")</f>
        <v/>
      </c>
      <c r="F1790" s="127" t="str">
        <f>IFERROR(INDEX(GUTS!AI1791:'GUTS'!BH1791,MATCH(3,GUTS!AK1791:'GUTS'!BI1791,0)),"")</f>
        <v/>
      </c>
      <c r="G1790" s="127" t="str">
        <f>IFERROR(INDEX(GUTS!AJ1791:'GUTS'!BH1791,MATCH(3,GUTS!AK1791:'GUTS'!BI1791,0)),"")</f>
        <v/>
      </c>
      <c r="H1790" s="127" t="str">
        <f>IFERROR(INDEX(GUTS!AI1791:'GUTS'!BH1791,MATCH(4,GUTS!AK1791:'GUTS'!BI1791,0)),"")</f>
        <v/>
      </c>
      <c r="I1790" s="127" t="str">
        <f>IFERROR(INDEX(GUTS!AJ1791:'GUTS'!BH1791,MATCH(4,GUTS!AK1791:'GUTS'!BI1791,0)),"")</f>
        <v/>
      </c>
      <c r="J1790" s="127" t="str">
        <f>IFERROR(INDEX(GUTS!AI1791:'GUTS'!BH1791,MATCH(5,GUTS!AK1791:'GUTS'!BI1791,0)),"")</f>
        <v/>
      </c>
      <c r="K1790" s="127" t="str">
        <f>IFERROR(INDEX(GUTS!AJ1791:'GUTS'!BH1791,MATCH(5,GUTS!AK1791:'GUTS'!BI1791,0)),"")</f>
        <v/>
      </c>
      <c r="L1790" s="127" t="str">
        <f>IFERROR(INDEX(GUTS!AI1791:'GUTS'!BH1791,MATCH(6,GUTS!AK1791:'GUTS'!BI1791,0)),"")</f>
        <v/>
      </c>
      <c r="M1790" s="127" t="str">
        <f>IFERROR(INDEX(GUTS!AJ1791:'GUTS'!BH1791,MATCH(6,GUTS!AK1791:'GUTS'!BI1791,0)),"")</f>
        <v/>
      </c>
      <c r="N1790" s="127">
        <f>Audit!X556</f>
        <v>0</v>
      </c>
      <c r="O1790" s="127">
        <f>Audit!K556</f>
        <v>0</v>
      </c>
      <c r="P1790" s="127">
        <f>Audit!L556</f>
        <v>0</v>
      </c>
    </row>
    <row r="1791" spans="1:16" hidden="1">
      <c r="A1791" s="127">
        <f>Audit!A557</f>
        <v>0</v>
      </c>
      <c r="B1791" s="127" t="str">
        <f>IFERROR(INDEX(GUTS!AI1792:'GUTS'!BH1792,MATCH(1,GUTS!AK1792:'GUTS'!BI1792,0)),"")</f>
        <v/>
      </c>
      <c r="C1791" s="127" t="str">
        <f>IFERROR(INDEX(GUTS!AJ1792:'GUTS'!BH1792,MATCH(1,GUTS!AK1792:'GUTS'!BI1792,0)),"")</f>
        <v/>
      </c>
      <c r="D1791" s="127" t="str">
        <f>IFERROR(INDEX(GUTS!AI1792:'GUTS'!BH1792,MATCH(2,GUTS!AK1792:'GUTS'!BI1792,0)),"")</f>
        <v/>
      </c>
      <c r="E1791" s="127" t="str">
        <f>IFERROR(INDEX(GUTS!AJ1792:'GUTS'!BH1792,MATCH(2,GUTS!AK1792:'GUTS'!BI1792,0)),"")</f>
        <v/>
      </c>
      <c r="F1791" s="127" t="str">
        <f>IFERROR(INDEX(GUTS!AI1792:'GUTS'!BH1792,MATCH(3,GUTS!AK1792:'GUTS'!BI1792,0)),"")</f>
        <v/>
      </c>
      <c r="G1791" s="127" t="str">
        <f>IFERROR(INDEX(GUTS!AJ1792:'GUTS'!BH1792,MATCH(3,GUTS!AK1792:'GUTS'!BI1792,0)),"")</f>
        <v/>
      </c>
      <c r="H1791" s="127" t="str">
        <f>IFERROR(INDEX(GUTS!AI1792:'GUTS'!BH1792,MATCH(4,GUTS!AK1792:'GUTS'!BI1792,0)),"")</f>
        <v/>
      </c>
      <c r="I1791" s="127" t="str">
        <f>IFERROR(INDEX(GUTS!AJ1792:'GUTS'!BH1792,MATCH(4,GUTS!AK1792:'GUTS'!BI1792,0)),"")</f>
        <v/>
      </c>
      <c r="J1791" s="127" t="str">
        <f>IFERROR(INDEX(GUTS!AI1792:'GUTS'!BH1792,MATCH(5,GUTS!AK1792:'GUTS'!BI1792,0)),"")</f>
        <v/>
      </c>
      <c r="K1791" s="127" t="str">
        <f>IFERROR(INDEX(GUTS!AJ1792:'GUTS'!BH1792,MATCH(5,GUTS!AK1792:'GUTS'!BI1792,0)),"")</f>
        <v/>
      </c>
      <c r="L1791" s="127" t="str">
        <f>IFERROR(INDEX(GUTS!AI1792:'GUTS'!BH1792,MATCH(6,GUTS!AK1792:'GUTS'!BI1792,0)),"")</f>
        <v/>
      </c>
      <c r="M1791" s="127" t="str">
        <f>IFERROR(INDEX(GUTS!AJ1792:'GUTS'!BH1792,MATCH(6,GUTS!AK1792:'GUTS'!BI1792,0)),"")</f>
        <v/>
      </c>
      <c r="N1791" s="127">
        <f>Audit!X557</f>
        <v>0</v>
      </c>
      <c r="O1791" s="127">
        <f>Audit!K557</f>
        <v>0</v>
      </c>
      <c r="P1791" s="127">
        <f>Audit!L557</f>
        <v>0</v>
      </c>
    </row>
    <row r="1792" spans="1:16" hidden="1">
      <c r="A1792" s="127">
        <f>Audit!A558</f>
        <v>0</v>
      </c>
      <c r="B1792" s="127" t="str">
        <f>IFERROR(INDEX(GUTS!AI1793:'GUTS'!BH1793,MATCH(1,GUTS!AK1793:'GUTS'!BI1793,0)),"")</f>
        <v/>
      </c>
      <c r="C1792" s="127" t="str">
        <f>IFERROR(INDEX(GUTS!AJ1793:'GUTS'!BH1793,MATCH(1,GUTS!AK1793:'GUTS'!BI1793,0)),"")</f>
        <v/>
      </c>
      <c r="D1792" s="127" t="str">
        <f>IFERROR(INDEX(GUTS!AI1793:'GUTS'!BH1793,MATCH(2,GUTS!AK1793:'GUTS'!BI1793,0)),"")</f>
        <v/>
      </c>
      <c r="E1792" s="127" t="str">
        <f>IFERROR(INDEX(GUTS!AJ1793:'GUTS'!BH1793,MATCH(2,GUTS!AK1793:'GUTS'!BI1793,0)),"")</f>
        <v/>
      </c>
      <c r="F1792" s="127" t="str">
        <f>IFERROR(INDEX(GUTS!AI1793:'GUTS'!BH1793,MATCH(3,GUTS!AK1793:'GUTS'!BI1793,0)),"")</f>
        <v/>
      </c>
      <c r="G1792" s="127" t="str">
        <f>IFERROR(INDEX(GUTS!AJ1793:'GUTS'!BH1793,MATCH(3,GUTS!AK1793:'GUTS'!BI1793,0)),"")</f>
        <v/>
      </c>
      <c r="H1792" s="127" t="str">
        <f>IFERROR(INDEX(GUTS!AI1793:'GUTS'!BH1793,MATCH(4,GUTS!AK1793:'GUTS'!BI1793,0)),"")</f>
        <v/>
      </c>
      <c r="I1792" s="127" t="str">
        <f>IFERROR(INDEX(GUTS!AJ1793:'GUTS'!BH1793,MATCH(4,GUTS!AK1793:'GUTS'!BI1793,0)),"")</f>
        <v/>
      </c>
      <c r="J1792" s="127" t="str">
        <f>IFERROR(INDEX(GUTS!AI1793:'GUTS'!BH1793,MATCH(5,GUTS!AK1793:'GUTS'!BI1793,0)),"")</f>
        <v/>
      </c>
      <c r="K1792" s="127" t="str">
        <f>IFERROR(INDEX(GUTS!AJ1793:'GUTS'!BH1793,MATCH(5,GUTS!AK1793:'GUTS'!BI1793,0)),"")</f>
        <v/>
      </c>
      <c r="L1792" s="127" t="str">
        <f>IFERROR(INDEX(GUTS!AI1793:'GUTS'!BH1793,MATCH(6,GUTS!AK1793:'GUTS'!BI1793,0)),"")</f>
        <v/>
      </c>
      <c r="M1792" s="127" t="str">
        <f>IFERROR(INDEX(GUTS!AJ1793:'GUTS'!BH1793,MATCH(6,GUTS!AK1793:'GUTS'!BI1793,0)),"")</f>
        <v/>
      </c>
      <c r="N1792" s="127">
        <f>Audit!X558</f>
        <v>0</v>
      </c>
      <c r="O1792" s="127">
        <f>Audit!K558</f>
        <v>0</v>
      </c>
      <c r="P1792" s="127">
        <f>Audit!L558</f>
        <v>0</v>
      </c>
    </row>
    <row r="1793" spans="1:16" hidden="1">
      <c r="A1793" s="127">
        <f>Audit!A559</f>
        <v>0</v>
      </c>
      <c r="B1793" s="127" t="str">
        <f>IFERROR(INDEX(GUTS!AI1794:'GUTS'!BH1794,MATCH(1,GUTS!AK1794:'GUTS'!BI1794,0)),"")</f>
        <v/>
      </c>
      <c r="C1793" s="127" t="str">
        <f>IFERROR(INDEX(GUTS!AJ1794:'GUTS'!BH1794,MATCH(1,GUTS!AK1794:'GUTS'!BI1794,0)),"")</f>
        <v/>
      </c>
      <c r="D1793" s="127" t="str">
        <f>IFERROR(INDEX(GUTS!AI1794:'GUTS'!BH1794,MATCH(2,GUTS!AK1794:'GUTS'!BI1794,0)),"")</f>
        <v/>
      </c>
      <c r="E1793" s="127" t="str">
        <f>IFERROR(INDEX(GUTS!AJ1794:'GUTS'!BH1794,MATCH(2,GUTS!AK1794:'GUTS'!BI1794,0)),"")</f>
        <v/>
      </c>
      <c r="F1793" s="127" t="str">
        <f>IFERROR(INDEX(GUTS!AI1794:'GUTS'!BH1794,MATCH(3,GUTS!AK1794:'GUTS'!BI1794,0)),"")</f>
        <v/>
      </c>
      <c r="G1793" s="127" t="str">
        <f>IFERROR(INDEX(GUTS!AJ1794:'GUTS'!BH1794,MATCH(3,GUTS!AK1794:'GUTS'!BI1794,0)),"")</f>
        <v/>
      </c>
      <c r="H1793" s="127" t="str">
        <f>IFERROR(INDEX(GUTS!AI1794:'GUTS'!BH1794,MATCH(4,GUTS!AK1794:'GUTS'!BI1794,0)),"")</f>
        <v/>
      </c>
      <c r="I1793" s="127" t="str">
        <f>IFERROR(INDEX(GUTS!AJ1794:'GUTS'!BH1794,MATCH(4,GUTS!AK1794:'GUTS'!BI1794,0)),"")</f>
        <v/>
      </c>
      <c r="J1793" s="127" t="str">
        <f>IFERROR(INDEX(GUTS!AI1794:'GUTS'!BH1794,MATCH(5,GUTS!AK1794:'GUTS'!BI1794,0)),"")</f>
        <v/>
      </c>
      <c r="K1793" s="127" t="str">
        <f>IFERROR(INDEX(GUTS!AJ1794:'GUTS'!BH1794,MATCH(5,GUTS!AK1794:'GUTS'!BI1794,0)),"")</f>
        <v/>
      </c>
      <c r="L1793" s="127" t="str">
        <f>IFERROR(INDEX(GUTS!AI1794:'GUTS'!BH1794,MATCH(6,GUTS!AK1794:'GUTS'!BI1794,0)),"")</f>
        <v/>
      </c>
      <c r="M1793" s="127" t="str">
        <f>IFERROR(INDEX(GUTS!AJ1794:'GUTS'!BH1794,MATCH(6,GUTS!AK1794:'GUTS'!BI1794,0)),"")</f>
        <v/>
      </c>
      <c r="N1793" s="127">
        <f>Audit!X559</f>
        <v>0</v>
      </c>
      <c r="O1793" s="127">
        <f>Audit!K559</f>
        <v>0</v>
      </c>
      <c r="P1793" s="127">
        <f>Audit!L559</f>
        <v>0</v>
      </c>
    </row>
    <row r="1794" spans="1:16" hidden="1">
      <c r="A1794" s="127">
        <f>Audit!A560</f>
        <v>0</v>
      </c>
      <c r="B1794" s="127" t="str">
        <f>IFERROR(INDEX(GUTS!AI1795:'GUTS'!BH1795,MATCH(1,GUTS!AK1795:'GUTS'!BI1795,0)),"")</f>
        <v/>
      </c>
      <c r="C1794" s="127" t="str">
        <f>IFERROR(INDEX(GUTS!AJ1795:'GUTS'!BH1795,MATCH(1,GUTS!AK1795:'GUTS'!BI1795,0)),"")</f>
        <v/>
      </c>
      <c r="D1794" s="127" t="str">
        <f>IFERROR(INDEX(GUTS!AI1795:'GUTS'!BH1795,MATCH(2,GUTS!AK1795:'GUTS'!BI1795,0)),"")</f>
        <v/>
      </c>
      <c r="E1794" s="127" t="str">
        <f>IFERROR(INDEX(GUTS!AJ1795:'GUTS'!BH1795,MATCH(2,GUTS!AK1795:'GUTS'!BI1795,0)),"")</f>
        <v/>
      </c>
      <c r="F1794" s="127" t="str">
        <f>IFERROR(INDEX(GUTS!AI1795:'GUTS'!BH1795,MATCH(3,GUTS!AK1795:'GUTS'!BI1795,0)),"")</f>
        <v/>
      </c>
      <c r="G1794" s="127" t="str">
        <f>IFERROR(INDEX(GUTS!AJ1795:'GUTS'!BH1795,MATCH(3,GUTS!AK1795:'GUTS'!BI1795,0)),"")</f>
        <v/>
      </c>
      <c r="H1794" s="127" t="str">
        <f>IFERROR(INDEX(GUTS!AI1795:'GUTS'!BH1795,MATCH(4,GUTS!AK1795:'GUTS'!BI1795,0)),"")</f>
        <v/>
      </c>
      <c r="I1794" s="127" t="str">
        <f>IFERROR(INDEX(GUTS!AJ1795:'GUTS'!BH1795,MATCH(4,GUTS!AK1795:'GUTS'!BI1795,0)),"")</f>
        <v/>
      </c>
      <c r="J1794" s="127" t="str">
        <f>IFERROR(INDEX(GUTS!AI1795:'GUTS'!BH1795,MATCH(5,GUTS!AK1795:'GUTS'!BI1795,0)),"")</f>
        <v/>
      </c>
      <c r="K1794" s="127" t="str">
        <f>IFERROR(INDEX(GUTS!AJ1795:'GUTS'!BH1795,MATCH(5,GUTS!AK1795:'GUTS'!BI1795,0)),"")</f>
        <v/>
      </c>
      <c r="L1794" s="127" t="str">
        <f>IFERROR(INDEX(GUTS!AI1795:'GUTS'!BH1795,MATCH(6,GUTS!AK1795:'GUTS'!BI1795,0)),"")</f>
        <v/>
      </c>
      <c r="M1794" s="127" t="str">
        <f>IFERROR(INDEX(GUTS!AJ1795:'GUTS'!BH1795,MATCH(6,GUTS!AK1795:'GUTS'!BI1795,0)),"")</f>
        <v/>
      </c>
      <c r="N1794" s="127">
        <f>Audit!X560</f>
        <v>0</v>
      </c>
      <c r="O1794" s="127">
        <f>Audit!K560</f>
        <v>0</v>
      </c>
      <c r="P1794" s="127">
        <f>Audit!L560</f>
        <v>0</v>
      </c>
    </row>
    <row r="1795" spans="1:16" hidden="1">
      <c r="A1795" s="127">
        <f>Audit!A561</f>
        <v>0</v>
      </c>
      <c r="B1795" s="127" t="str">
        <f>IFERROR(INDEX(GUTS!AI1796:'GUTS'!BH1796,MATCH(1,GUTS!AK1796:'GUTS'!BI1796,0)),"")</f>
        <v/>
      </c>
      <c r="C1795" s="127" t="str">
        <f>IFERROR(INDEX(GUTS!AJ1796:'GUTS'!BH1796,MATCH(1,GUTS!AK1796:'GUTS'!BI1796,0)),"")</f>
        <v/>
      </c>
      <c r="D1795" s="127" t="str">
        <f>IFERROR(INDEX(GUTS!AI1796:'GUTS'!BH1796,MATCH(2,GUTS!AK1796:'GUTS'!BI1796,0)),"")</f>
        <v/>
      </c>
      <c r="E1795" s="127" t="str">
        <f>IFERROR(INDEX(GUTS!AJ1796:'GUTS'!BH1796,MATCH(2,GUTS!AK1796:'GUTS'!BI1796,0)),"")</f>
        <v/>
      </c>
      <c r="F1795" s="127" t="str">
        <f>IFERROR(INDEX(GUTS!AI1796:'GUTS'!BH1796,MATCH(3,GUTS!AK1796:'GUTS'!BI1796,0)),"")</f>
        <v/>
      </c>
      <c r="G1795" s="127" t="str">
        <f>IFERROR(INDEX(GUTS!AJ1796:'GUTS'!BH1796,MATCH(3,GUTS!AK1796:'GUTS'!BI1796,0)),"")</f>
        <v/>
      </c>
      <c r="H1795" s="127" t="str">
        <f>IFERROR(INDEX(GUTS!AI1796:'GUTS'!BH1796,MATCH(4,GUTS!AK1796:'GUTS'!BI1796,0)),"")</f>
        <v/>
      </c>
      <c r="I1795" s="127" t="str">
        <f>IFERROR(INDEX(GUTS!AJ1796:'GUTS'!BH1796,MATCH(4,GUTS!AK1796:'GUTS'!BI1796,0)),"")</f>
        <v/>
      </c>
      <c r="J1795" s="127" t="str">
        <f>IFERROR(INDEX(GUTS!AI1796:'GUTS'!BH1796,MATCH(5,GUTS!AK1796:'GUTS'!BI1796,0)),"")</f>
        <v/>
      </c>
      <c r="K1795" s="127" t="str">
        <f>IFERROR(INDEX(GUTS!AJ1796:'GUTS'!BH1796,MATCH(5,GUTS!AK1796:'GUTS'!BI1796,0)),"")</f>
        <v/>
      </c>
      <c r="L1795" s="127" t="str">
        <f>IFERROR(INDEX(GUTS!AI1796:'GUTS'!BH1796,MATCH(6,GUTS!AK1796:'GUTS'!BI1796,0)),"")</f>
        <v/>
      </c>
      <c r="M1795" s="127" t="str">
        <f>IFERROR(INDEX(GUTS!AJ1796:'GUTS'!BH1796,MATCH(6,GUTS!AK1796:'GUTS'!BI1796,0)),"")</f>
        <v/>
      </c>
      <c r="N1795" s="127">
        <f>Audit!X561</f>
        <v>0</v>
      </c>
      <c r="O1795" s="127">
        <f>Audit!K561</f>
        <v>0</v>
      </c>
      <c r="P1795" s="127">
        <f>Audit!L561</f>
        <v>0</v>
      </c>
    </row>
    <row r="1796" spans="1:16" hidden="1">
      <c r="A1796" s="127">
        <f>Audit!A562</f>
        <v>0</v>
      </c>
      <c r="B1796" s="127" t="str">
        <f>IFERROR(INDEX(GUTS!AI1797:'GUTS'!BH1797,MATCH(1,GUTS!AK1797:'GUTS'!BI1797,0)),"")</f>
        <v/>
      </c>
      <c r="C1796" s="127" t="str">
        <f>IFERROR(INDEX(GUTS!AJ1797:'GUTS'!BH1797,MATCH(1,GUTS!AK1797:'GUTS'!BI1797,0)),"")</f>
        <v/>
      </c>
      <c r="D1796" s="127" t="str">
        <f>IFERROR(INDEX(GUTS!AI1797:'GUTS'!BH1797,MATCH(2,GUTS!AK1797:'GUTS'!BI1797,0)),"")</f>
        <v/>
      </c>
      <c r="E1796" s="127" t="str">
        <f>IFERROR(INDEX(GUTS!AJ1797:'GUTS'!BH1797,MATCH(2,GUTS!AK1797:'GUTS'!BI1797,0)),"")</f>
        <v/>
      </c>
      <c r="F1796" s="127" t="str">
        <f>IFERROR(INDEX(GUTS!AI1797:'GUTS'!BH1797,MATCH(3,GUTS!AK1797:'GUTS'!BI1797,0)),"")</f>
        <v/>
      </c>
      <c r="G1796" s="127" t="str">
        <f>IFERROR(INDEX(GUTS!AJ1797:'GUTS'!BH1797,MATCH(3,GUTS!AK1797:'GUTS'!BI1797,0)),"")</f>
        <v/>
      </c>
      <c r="H1796" s="127" t="str">
        <f>IFERROR(INDEX(GUTS!AI1797:'GUTS'!BH1797,MATCH(4,GUTS!AK1797:'GUTS'!BI1797,0)),"")</f>
        <v/>
      </c>
      <c r="I1796" s="127" t="str">
        <f>IFERROR(INDEX(GUTS!AJ1797:'GUTS'!BH1797,MATCH(4,GUTS!AK1797:'GUTS'!BI1797,0)),"")</f>
        <v/>
      </c>
      <c r="J1796" s="127" t="str">
        <f>IFERROR(INDEX(GUTS!AI1797:'GUTS'!BH1797,MATCH(5,GUTS!AK1797:'GUTS'!BI1797,0)),"")</f>
        <v/>
      </c>
      <c r="K1796" s="127" t="str">
        <f>IFERROR(INDEX(GUTS!AJ1797:'GUTS'!BH1797,MATCH(5,GUTS!AK1797:'GUTS'!BI1797,0)),"")</f>
        <v/>
      </c>
      <c r="L1796" s="127" t="str">
        <f>IFERROR(INDEX(GUTS!AI1797:'GUTS'!BH1797,MATCH(6,GUTS!AK1797:'GUTS'!BI1797,0)),"")</f>
        <v/>
      </c>
      <c r="M1796" s="127" t="str">
        <f>IFERROR(INDEX(GUTS!AJ1797:'GUTS'!BH1797,MATCH(6,GUTS!AK1797:'GUTS'!BI1797,0)),"")</f>
        <v/>
      </c>
      <c r="N1796" s="127">
        <f>Audit!X562</f>
        <v>0</v>
      </c>
      <c r="O1796" s="127">
        <f>Audit!K562</f>
        <v>0</v>
      </c>
      <c r="P1796" s="127">
        <f>Audit!L562</f>
        <v>0</v>
      </c>
    </row>
    <row r="1797" spans="1:16" hidden="1">
      <c r="A1797" s="127">
        <f>Audit!A563</f>
        <v>0</v>
      </c>
      <c r="B1797" s="127" t="str">
        <f>IFERROR(INDEX(GUTS!AI1798:'GUTS'!BH1798,MATCH(1,GUTS!AK1798:'GUTS'!BI1798,0)),"")</f>
        <v/>
      </c>
      <c r="C1797" s="127" t="str">
        <f>IFERROR(INDEX(GUTS!AJ1798:'GUTS'!BH1798,MATCH(1,GUTS!AK1798:'GUTS'!BI1798,0)),"")</f>
        <v/>
      </c>
      <c r="D1797" s="127" t="str">
        <f>IFERROR(INDEX(GUTS!AI1798:'GUTS'!BH1798,MATCH(2,GUTS!AK1798:'GUTS'!BI1798,0)),"")</f>
        <v/>
      </c>
      <c r="E1797" s="127" t="str">
        <f>IFERROR(INDEX(GUTS!AJ1798:'GUTS'!BH1798,MATCH(2,GUTS!AK1798:'GUTS'!BI1798,0)),"")</f>
        <v/>
      </c>
      <c r="F1797" s="127" t="str">
        <f>IFERROR(INDEX(GUTS!AI1798:'GUTS'!BH1798,MATCH(3,GUTS!AK1798:'GUTS'!BI1798,0)),"")</f>
        <v/>
      </c>
      <c r="G1797" s="127" t="str">
        <f>IFERROR(INDEX(GUTS!AJ1798:'GUTS'!BH1798,MATCH(3,GUTS!AK1798:'GUTS'!BI1798,0)),"")</f>
        <v/>
      </c>
      <c r="H1797" s="127" t="str">
        <f>IFERROR(INDEX(GUTS!AI1798:'GUTS'!BH1798,MATCH(4,GUTS!AK1798:'GUTS'!BI1798,0)),"")</f>
        <v/>
      </c>
      <c r="I1797" s="127" t="str">
        <f>IFERROR(INDEX(GUTS!AJ1798:'GUTS'!BH1798,MATCH(4,GUTS!AK1798:'GUTS'!BI1798,0)),"")</f>
        <v/>
      </c>
      <c r="J1797" s="127" t="str">
        <f>IFERROR(INDEX(GUTS!AI1798:'GUTS'!BH1798,MATCH(5,GUTS!AK1798:'GUTS'!BI1798,0)),"")</f>
        <v/>
      </c>
      <c r="K1797" s="127" t="str">
        <f>IFERROR(INDEX(GUTS!AJ1798:'GUTS'!BH1798,MATCH(5,GUTS!AK1798:'GUTS'!BI1798,0)),"")</f>
        <v/>
      </c>
      <c r="L1797" s="127" t="str">
        <f>IFERROR(INDEX(GUTS!AI1798:'GUTS'!BH1798,MATCH(6,GUTS!AK1798:'GUTS'!BI1798,0)),"")</f>
        <v/>
      </c>
      <c r="M1797" s="127" t="str">
        <f>IFERROR(INDEX(GUTS!AJ1798:'GUTS'!BH1798,MATCH(6,GUTS!AK1798:'GUTS'!BI1798,0)),"")</f>
        <v/>
      </c>
      <c r="N1797" s="127">
        <f>Audit!X563</f>
        <v>0</v>
      </c>
      <c r="O1797" s="127">
        <f>Audit!K563</f>
        <v>0</v>
      </c>
      <c r="P1797" s="127">
        <f>Audit!L563</f>
        <v>0</v>
      </c>
    </row>
    <row r="1798" spans="1:16" hidden="1">
      <c r="A1798" s="127">
        <f>Audit!A564</f>
        <v>0</v>
      </c>
      <c r="B1798" s="127" t="str">
        <f>IFERROR(INDEX(GUTS!AI1799:'GUTS'!BH1799,MATCH(1,GUTS!AK1799:'GUTS'!BI1799,0)),"")</f>
        <v/>
      </c>
      <c r="C1798" s="127" t="str">
        <f>IFERROR(INDEX(GUTS!AJ1799:'GUTS'!BH1799,MATCH(1,GUTS!AK1799:'GUTS'!BI1799,0)),"")</f>
        <v/>
      </c>
      <c r="D1798" s="127" t="str">
        <f>IFERROR(INDEX(GUTS!AI1799:'GUTS'!BH1799,MATCH(2,GUTS!AK1799:'GUTS'!BI1799,0)),"")</f>
        <v/>
      </c>
      <c r="E1798" s="127" t="str">
        <f>IFERROR(INDEX(GUTS!AJ1799:'GUTS'!BH1799,MATCH(2,GUTS!AK1799:'GUTS'!BI1799,0)),"")</f>
        <v/>
      </c>
      <c r="F1798" s="127" t="str">
        <f>IFERROR(INDEX(GUTS!AI1799:'GUTS'!BH1799,MATCH(3,GUTS!AK1799:'GUTS'!BI1799,0)),"")</f>
        <v/>
      </c>
      <c r="G1798" s="127" t="str">
        <f>IFERROR(INDEX(GUTS!AJ1799:'GUTS'!BH1799,MATCH(3,GUTS!AK1799:'GUTS'!BI1799,0)),"")</f>
        <v/>
      </c>
      <c r="H1798" s="127" t="str">
        <f>IFERROR(INDEX(GUTS!AI1799:'GUTS'!BH1799,MATCH(4,GUTS!AK1799:'GUTS'!BI1799,0)),"")</f>
        <v/>
      </c>
      <c r="I1798" s="127" t="str">
        <f>IFERROR(INDEX(GUTS!AJ1799:'GUTS'!BH1799,MATCH(4,GUTS!AK1799:'GUTS'!BI1799,0)),"")</f>
        <v/>
      </c>
      <c r="J1798" s="127" t="str">
        <f>IFERROR(INDEX(GUTS!AI1799:'GUTS'!BH1799,MATCH(5,GUTS!AK1799:'GUTS'!BI1799,0)),"")</f>
        <v/>
      </c>
      <c r="K1798" s="127" t="str">
        <f>IFERROR(INDEX(GUTS!AJ1799:'GUTS'!BH1799,MATCH(5,GUTS!AK1799:'GUTS'!BI1799,0)),"")</f>
        <v/>
      </c>
      <c r="L1798" s="127" t="str">
        <f>IFERROR(INDEX(GUTS!AI1799:'GUTS'!BH1799,MATCH(6,GUTS!AK1799:'GUTS'!BI1799,0)),"")</f>
        <v/>
      </c>
      <c r="M1798" s="127" t="str">
        <f>IFERROR(INDEX(GUTS!AJ1799:'GUTS'!BH1799,MATCH(6,GUTS!AK1799:'GUTS'!BI1799,0)),"")</f>
        <v/>
      </c>
      <c r="N1798" s="127">
        <f>Audit!X564</f>
        <v>0</v>
      </c>
      <c r="O1798" s="127">
        <f>Audit!K564</f>
        <v>0</v>
      </c>
      <c r="P1798" s="127">
        <f>Audit!L564</f>
        <v>0</v>
      </c>
    </row>
    <row r="1799" spans="1:16" hidden="1">
      <c r="A1799" s="127">
        <f>Audit!A565</f>
        <v>0</v>
      </c>
      <c r="B1799" s="127" t="str">
        <f>IFERROR(INDEX(GUTS!AI1800:'GUTS'!BH1800,MATCH(1,GUTS!AK1800:'GUTS'!BI1800,0)),"")</f>
        <v/>
      </c>
      <c r="C1799" s="127" t="str">
        <f>IFERROR(INDEX(GUTS!AJ1800:'GUTS'!BH1800,MATCH(1,GUTS!AK1800:'GUTS'!BI1800,0)),"")</f>
        <v/>
      </c>
      <c r="D1799" s="127" t="str">
        <f>IFERROR(INDEX(GUTS!AI1800:'GUTS'!BH1800,MATCH(2,GUTS!AK1800:'GUTS'!BI1800,0)),"")</f>
        <v/>
      </c>
      <c r="E1799" s="127" t="str">
        <f>IFERROR(INDEX(GUTS!AJ1800:'GUTS'!BH1800,MATCH(2,GUTS!AK1800:'GUTS'!BI1800,0)),"")</f>
        <v/>
      </c>
      <c r="F1799" s="127" t="str">
        <f>IFERROR(INDEX(GUTS!AI1800:'GUTS'!BH1800,MATCH(3,GUTS!AK1800:'GUTS'!BI1800,0)),"")</f>
        <v/>
      </c>
      <c r="G1799" s="127" t="str">
        <f>IFERROR(INDEX(GUTS!AJ1800:'GUTS'!BH1800,MATCH(3,GUTS!AK1800:'GUTS'!BI1800,0)),"")</f>
        <v/>
      </c>
      <c r="H1799" s="127" t="str">
        <f>IFERROR(INDEX(GUTS!AI1800:'GUTS'!BH1800,MATCH(4,GUTS!AK1800:'GUTS'!BI1800,0)),"")</f>
        <v/>
      </c>
      <c r="I1799" s="127" t="str">
        <f>IFERROR(INDEX(GUTS!AJ1800:'GUTS'!BH1800,MATCH(4,GUTS!AK1800:'GUTS'!BI1800,0)),"")</f>
        <v/>
      </c>
      <c r="J1799" s="127" t="str">
        <f>IFERROR(INDEX(GUTS!AI1800:'GUTS'!BH1800,MATCH(5,GUTS!AK1800:'GUTS'!BI1800,0)),"")</f>
        <v/>
      </c>
      <c r="K1799" s="127" t="str">
        <f>IFERROR(INDEX(GUTS!AJ1800:'GUTS'!BH1800,MATCH(5,GUTS!AK1800:'GUTS'!BI1800,0)),"")</f>
        <v/>
      </c>
      <c r="L1799" s="127" t="str">
        <f>IFERROR(INDEX(GUTS!AI1800:'GUTS'!BH1800,MATCH(6,GUTS!AK1800:'GUTS'!BI1800,0)),"")</f>
        <v/>
      </c>
      <c r="M1799" s="127" t="str">
        <f>IFERROR(INDEX(GUTS!AJ1800:'GUTS'!BH1800,MATCH(6,GUTS!AK1800:'GUTS'!BI1800,0)),"")</f>
        <v/>
      </c>
      <c r="N1799" s="127">
        <f>Audit!X565</f>
        <v>0</v>
      </c>
      <c r="O1799" s="127">
        <f>Audit!K565</f>
        <v>0</v>
      </c>
      <c r="P1799" s="127">
        <f>Audit!L565</f>
        <v>0</v>
      </c>
    </row>
    <row r="1800" spans="1:16" hidden="1">
      <c r="A1800" s="127">
        <f>Audit!A566</f>
        <v>0</v>
      </c>
      <c r="B1800" s="127" t="str">
        <f>IFERROR(INDEX(GUTS!AI1801:'GUTS'!BH1801,MATCH(1,GUTS!AK1801:'GUTS'!BI1801,0)),"")</f>
        <v/>
      </c>
      <c r="C1800" s="127" t="str">
        <f>IFERROR(INDEX(GUTS!AJ1801:'GUTS'!BH1801,MATCH(1,GUTS!AK1801:'GUTS'!BI1801,0)),"")</f>
        <v/>
      </c>
      <c r="D1800" s="127" t="str">
        <f>IFERROR(INDEX(GUTS!AI1801:'GUTS'!BH1801,MATCH(2,GUTS!AK1801:'GUTS'!BI1801,0)),"")</f>
        <v/>
      </c>
      <c r="E1800" s="127" t="str">
        <f>IFERROR(INDEX(GUTS!AJ1801:'GUTS'!BH1801,MATCH(2,GUTS!AK1801:'GUTS'!BI1801,0)),"")</f>
        <v/>
      </c>
      <c r="F1800" s="127" t="str">
        <f>IFERROR(INDEX(GUTS!AI1801:'GUTS'!BH1801,MATCH(3,GUTS!AK1801:'GUTS'!BI1801,0)),"")</f>
        <v/>
      </c>
      <c r="G1800" s="127" t="str">
        <f>IFERROR(INDEX(GUTS!AJ1801:'GUTS'!BH1801,MATCH(3,GUTS!AK1801:'GUTS'!BI1801,0)),"")</f>
        <v/>
      </c>
      <c r="H1800" s="127" t="str">
        <f>IFERROR(INDEX(GUTS!AI1801:'GUTS'!BH1801,MATCH(4,GUTS!AK1801:'GUTS'!BI1801,0)),"")</f>
        <v/>
      </c>
      <c r="I1800" s="127" t="str">
        <f>IFERROR(INDEX(GUTS!AJ1801:'GUTS'!BH1801,MATCH(4,GUTS!AK1801:'GUTS'!BI1801,0)),"")</f>
        <v/>
      </c>
      <c r="J1800" s="127" t="str">
        <f>IFERROR(INDEX(GUTS!AI1801:'GUTS'!BH1801,MATCH(5,GUTS!AK1801:'GUTS'!BI1801,0)),"")</f>
        <v/>
      </c>
      <c r="K1800" s="127" t="str">
        <f>IFERROR(INDEX(GUTS!AJ1801:'GUTS'!BH1801,MATCH(5,GUTS!AK1801:'GUTS'!BI1801,0)),"")</f>
        <v/>
      </c>
      <c r="L1800" s="127" t="str">
        <f>IFERROR(INDEX(GUTS!AI1801:'GUTS'!BH1801,MATCH(6,GUTS!AK1801:'GUTS'!BI1801,0)),"")</f>
        <v/>
      </c>
      <c r="M1800" s="127" t="str">
        <f>IFERROR(INDEX(GUTS!AJ1801:'GUTS'!BH1801,MATCH(6,GUTS!AK1801:'GUTS'!BI1801,0)),"")</f>
        <v/>
      </c>
      <c r="N1800" s="127">
        <f>Audit!X566</f>
        <v>0</v>
      </c>
      <c r="O1800" s="127">
        <f>Audit!K566</f>
        <v>0</v>
      </c>
      <c r="P1800" s="127">
        <f>Audit!L566</f>
        <v>0</v>
      </c>
    </row>
    <row r="1801" spans="1:16" hidden="1">
      <c r="A1801" s="127">
        <f>Audit!A567</f>
        <v>0</v>
      </c>
      <c r="B1801" s="127" t="str">
        <f>IFERROR(INDEX(GUTS!AI1802:'GUTS'!BH1802,MATCH(1,GUTS!AK1802:'GUTS'!BI1802,0)),"")</f>
        <v/>
      </c>
      <c r="C1801" s="127" t="str">
        <f>IFERROR(INDEX(GUTS!AJ1802:'GUTS'!BH1802,MATCH(1,GUTS!AK1802:'GUTS'!BI1802,0)),"")</f>
        <v/>
      </c>
      <c r="D1801" s="127" t="str">
        <f>IFERROR(INDEX(GUTS!AI1802:'GUTS'!BH1802,MATCH(2,GUTS!AK1802:'GUTS'!BI1802,0)),"")</f>
        <v/>
      </c>
      <c r="E1801" s="127" t="str">
        <f>IFERROR(INDEX(GUTS!AJ1802:'GUTS'!BH1802,MATCH(2,GUTS!AK1802:'GUTS'!BI1802,0)),"")</f>
        <v/>
      </c>
      <c r="F1801" s="127" t="str">
        <f>IFERROR(INDEX(GUTS!AI1802:'GUTS'!BH1802,MATCH(3,GUTS!AK1802:'GUTS'!BI1802,0)),"")</f>
        <v/>
      </c>
      <c r="G1801" s="127" t="str">
        <f>IFERROR(INDEX(GUTS!AJ1802:'GUTS'!BH1802,MATCH(3,GUTS!AK1802:'GUTS'!BI1802,0)),"")</f>
        <v/>
      </c>
      <c r="H1801" s="127" t="str">
        <f>IFERROR(INDEX(GUTS!AI1802:'GUTS'!BH1802,MATCH(4,GUTS!AK1802:'GUTS'!BI1802,0)),"")</f>
        <v/>
      </c>
      <c r="I1801" s="127" t="str">
        <f>IFERROR(INDEX(GUTS!AJ1802:'GUTS'!BH1802,MATCH(4,GUTS!AK1802:'GUTS'!BI1802,0)),"")</f>
        <v/>
      </c>
      <c r="J1801" s="127" t="str">
        <f>IFERROR(INDEX(GUTS!AI1802:'GUTS'!BH1802,MATCH(5,GUTS!AK1802:'GUTS'!BI1802,0)),"")</f>
        <v/>
      </c>
      <c r="K1801" s="127" t="str">
        <f>IFERROR(INDEX(GUTS!AJ1802:'GUTS'!BH1802,MATCH(5,GUTS!AK1802:'GUTS'!BI1802,0)),"")</f>
        <v/>
      </c>
      <c r="L1801" s="127" t="str">
        <f>IFERROR(INDEX(GUTS!AI1802:'GUTS'!BH1802,MATCH(6,GUTS!AK1802:'GUTS'!BI1802,0)),"")</f>
        <v/>
      </c>
      <c r="M1801" s="127" t="str">
        <f>IFERROR(INDEX(GUTS!AJ1802:'GUTS'!BH1802,MATCH(6,GUTS!AK1802:'GUTS'!BI1802,0)),"")</f>
        <v/>
      </c>
      <c r="N1801" s="127">
        <f>Audit!X567</f>
        <v>0</v>
      </c>
      <c r="O1801" s="127">
        <f>Audit!K567</f>
        <v>0</v>
      </c>
      <c r="P1801" s="127">
        <f>Audit!L567</f>
        <v>0</v>
      </c>
    </row>
    <row r="1802" spans="1:16" hidden="1">
      <c r="A1802" s="127">
        <f>Audit!A568</f>
        <v>0</v>
      </c>
      <c r="B1802" s="127" t="str">
        <f>IFERROR(INDEX(GUTS!AI1803:'GUTS'!BH1803,MATCH(1,GUTS!AK1803:'GUTS'!BI1803,0)),"")</f>
        <v/>
      </c>
      <c r="C1802" s="127" t="str">
        <f>IFERROR(INDEX(GUTS!AJ1803:'GUTS'!BH1803,MATCH(1,GUTS!AK1803:'GUTS'!BI1803,0)),"")</f>
        <v/>
      </c>
      <c r="D1802" s="127" t="str">
        <f>IFERROR(INDEX(GUTS!AI1803:'GUTS'!BH1803,MATCH(2,GUTS!AK1803:'GUTS'!BI1803,0)),"")</f>
        <v/>
      </c>
      <c r="E1802" s="127" t="str">
        <f>IFERROR(INDEX(GUTS!AJ1803:'GUTS'!BH1803,MATCH(2,GUTS!AK1803:'GUTS'!BI1803,0)),"")</f>
        <v/>
      </c>
      <c r="F1802" s="127" t="str">
        <f>IFERROR(INDEX(GUTS!AI1803:'GUTS'!BH1803,MATCH(3,GUTS!AK1803:'GUTS'!BI1803,0)),"")</f>
        <v/>
      </c>
      <c r="G1802" s="127" t="str">
        <f>IFERROR(INDEX(GUTS!AJ1803:'GUTS'!BH1803,MATCH(3,GUTS!AK1803:'GUTS'!BI1803,0)),"")</f>
        <v/>
      </c>
      <c r="H1802" s="127" t="str">
        <f>IFERROR(INDEX(GUTS!AI1803:'GUTS'!BH1803,MATCH(4,GUTS!AK1803:'GUTS'!BI1803,0)),"")</f>
        <v/>
      </c>
      <c r="I1802" s="127" t="str">
        <f>IFERROR(INDEX(GUTS!AJ1803:'GUTS'!BH1803,MATCH(4,GUTS!AK1803:'GUTS'!BI1803,0)),"")</f>
        <v/>
      </c>
      <c r="J1802" s="127" t="str">
        <f>IFERROR(INDEX(GUTS!AI1803:'GUTS'!BH1803,MATCH(5,GUTS!AK1803:'GUTS'!BI1803,0)),"")</f>
        <v/>
      </c>
      <c r="K1802" s="127" t="str">
        <f>IFERROR(INDEX(GUTS!AJ1803:'GUTS'!BH1803,MATCH(5,GUTS!AK1803:'GUTS'!BI1803,0)),"")</f>
        <v/>
      </c>
      <c r="L1802" s="127" t="str">
        <f>IFERROR(INDEX(GUTS!AI1803:'GUTS'!BH1803,MATCH(6,GUTS!AK1803:'GUTS'!BI1803,0)),"")</f>
        <v/>
      </c>
      <c r="M1802" s="127" t="str">
        <f>IFERROR(INDEX(GUTS!AJ1803:'GUTS'!BH1803,MATCH(6,GUTS!AK1803:'GUTS'!BI1803,0)),"")</f>
        <v/>
      </c>
      <c r="N1802" s="127">
        <f>Audit!X568</f>
        <v>0</v>
      </c>
      <c r="O1802" s="127">
        <f>Audit!K568</f>
        <v>0</v>
      </c>
      <c r="P1802" s="127">
        <f>Audit!L568</f>
        <v>0</v>
      </c>
    </row>
    <row r="1803" spans="1:16" hidden="1">
      <c r="A1803" s="127">
        <f>Audit!A569</f>
        <v>0</v>
      </c>
      <c r="B1803" s="127" t="str">
        <f>IFERROR(INDEX(GUTS!AI1804:'GUTS'!BH1804,MATCH(1,GUTS!AK1804:'GUTS'!BI1804,0)),"")</f>
        <v/>
      </c>
      <c r="C1803" s="127" t="str">
        <f>IFERROR(INDEX(GUTS!AJ1804:'GUTS'!BH1804,MATCH(1,GUTS!AK1804:'GUTS'!BI1804,0)),"")</f>
        <v/>
      </c>
      <c r="D1803" s="127" t="str">
        <f>IFERROR(INDEX(GUTS!AI1804:'GUTS'!BH1804,MATCH(2,GUTS!AK1804:'GUTS'!BI1804,0)),"")</f>
        <v/>
      </c>
      <c r="E1803" s="127" t="str">
        <f>IFERROR(INDEX(GUTS!AJ1804:'GUTS'!BH1804,MATCH(2,GUTS!AK1804:'GUTS'!BI1804,0)),"")</f>
        <v/>
      </c>
      <c r="F1803" s="127" t="str">
        <f>IFERROR(INDEX(GUTS!AI1804:'GUTS'!BH1804,MATCH(3,GUTS!AK1804:'GUTS'!BI1804,0)),"")</f>
        <v/>
      </c>
      <c r="G1803" s="127" t="str">
        <f>IFERROR(INDEX(GUTS!AJ1804:'GUTS'!BH1804,MATCH(3,GUTS!AK1804:'GUTS'!BI1804,0)),"")</f>
        <v/>
      </c>
      <c r="H1803" s="127" t="str">
        <f>IFERROR(INDEX(GUTS!AI1804:'GUTS'!BH1804,MATCH(4,GUTS!AK1804:'GUTS'!BI1804,0)),"")</f>
        <v/>
      </c>
      <c r="I1803" s="127" t="str">
        <f>IFERROR(INDEX(GUTS!AJ1804:'GUTS'!BH1804,MATCH(4,GUTS!AK1804:'GUTS'!BI1804,0)),"")</f>
        <v/>
      </c>
      <c r="J1803" s="127" t="str">
        <f>IFERROR(INDEX(GUTS!AI1804:'GUTS'!BH1804,MATCH(5,GUTS!AK1804:'GUTS'!BI1804,0)),"")</f>
        <v/>
      </c>
      <c r="K1803" s="127" t="str">
        <f>IFERROR(INDEX(GUTS!AJ1804:'GUTS'!BH1804,MATCH(5,GUTS!AK1804:'GUTS'!BI1804,0)),"")</f>
        <v/>
      </c>
      <c r="L1803" s="127" t="str">
        <f>IFERROR(INDEX(GUTS!AI1804:'GUTS'!BH1804,MATCH(6,GUTS!AK1804:'GUTS'!BI1804,0)),"")</f>
        <v/>
      </c>
      <c r="M1803" s="127" t="str">
        <f>IFERROR(INDEX(GUTS!AJ1804:'GUTS'!BH1804,MATCH(6,GUTS!AK1804:'GUTS'!BI1804,0)),"")</f>
        <v/>
      </c>
      <c r="N1803" s="127">
        <f>Audit!X569</f>
        <v>0</v>
      </c>
      <c r="O1803" s="127">
        <f>Audit!K569</f>
        <v>0</v>
      </c>
      <c r="P1803" s="127">
        <f>Audit!L569</f>
        <v>0</v>
      </c>
    </row>
    <row r="1804" spans="1:16" hidden="1">
      <c r="A1804" s="127">
        <f>Audit!A570</f>
        <v>0</v>
      </c>
      <c r="B1804" s="127" t="str">
        <f>IFERROR(INDEX(GUTS!AI1805:'GUTS'!BH1805,MATCH(1,GUTS!AK1805:'GUTS'!BI1805,0)),"")</f>
        <v/>
      </c>
      <c r="C1804" s="127" t="str">
        <f>IFERROR(INDEX(GUTS!AJ1805:'GUTS'!BH1805,MATCH(1,GUTS!AK1805:'GUTS'!BI1805,0)),"")</f>
        <v/>
      </c>
      <c r="D1804" s="127" t="str">
        <f>IFERROR(INDEX(GUTS!AI1805:'GUTS'!BH1805,MATCH(2,GUTS!AK1805:'GUTS'!BI1805,0)),"")</f>
        <v/>
      </c>
      <c r="E1804" s="127" t="str">
        <f>IFERROR(INDEX(GUTS!AJ1805:'GUTS'!BH1805,MATCH(2,GUTS!AK1805:'GUTS'!BI1805,0)),"")</f>
        <v/>
      </c>
      <c r="F1804" s="127" t="str">
        <f>IFERROR(INDEX(GUTS!AI1805:'GUTS'!BH1805,MATCH(3,GUTS!AK1805:'GUTS'!BI1805,0)),"")</f>
        <v/>
      </c>
      <c r="G1804" s="127" t="str">
        <f>IFERROR(INDEX(GUTS!AJ1805:'GUTS'!BH1805,MATCH(3,GUTS!AK1805:'GUTS'!BI1805,0)),"")</f>
        <v/>
      </c>
      <c r="H1804" s="127" t="str">
        <f>IFERROR(INDEX(GUTS!AI1805:'GUTS'!BH1805,MATCH(4,GUTS!AK1805:'GUTS'!BI1805,0)),"")</f>
        <v/>
      </c>
      <c r="I1804" s="127" t="str">
        <f>IFERROR(INDEX(GUTS!AJ1805:'GUTS'!BH1805,MATCH(4,GUTS!AK1805:'GUTS'!BI1805,0)),"")</f>
        <v/>
      </c>
      <c r="J1804" s="127" t="str">
        <f>IFERROR(INDEX(GUTS!AI1805:'GUTS'!BH1805,MATCH(5,GUTS!AK1805:'GUTS'!BI1805,0)),"")</f>
        <v/>
      </c>
      <c r="K1804" s="127" t="str">
        <f>IFERROR(INDEX(GUTS!AJ1805:'GUTS'!BH1805,MATCH(5,GUTS!AK1805:'GUTS'!BI1805,0)),"")</f>
        <v/>
      </c>
      <c r="L1804" s="127" t="str">
        <f>IFERROR(INDEX(GUTS!AI1805:'GUTS'!BH1805,MATCH(6,GUTS!AK1805:'GUTS'!BI1805,0)),"")</f>
        <v/>
      </c>
      <c r="M1804" s="127" t="str">
        <f>IFERROR(INDEX(GUTS!AJ1805:'GUTS'!BH1805,MATCH(6,GUTS!AK1805:'GUTS'!BI1805,0)),"")</f>
        <v/>
      </c>
      <c r="N1804" s="127">
        <f>Audit!X570</f>
        <v>0</v>
      </c>
      <c r="O1804" s="127">
        <f>Audit!K570</f>
        <v>0</v>
      </c>
      <c r="P1804" s="127">
        <f>Audit!L570</f>
        <v>0</v>
      </c>
    </row>
    <row r="1805" spans="1:16" hidden="1">
      <c r="A1805" s="127">
        <f>Audit!A571</f>
        <v>0</v>
      </c>
      <c r="B1805" s="127" t="str">
        <f>IFERROR(INDEX(GUTS!AI1806:'GUTS'!BH1806,MATCH(1,GUTS!AK1806:'GUTS'!BI1806,0)),"")</f>
        <v/>
      </c>
      <c r="C1805" s="127" t="str">
        <f>IFERROR(INDEX(GUTS!AJ1806:'GUTS'!BH1806,MATCH(1,GUTS!AK1806:'GUTS'!BI1806,0)),"")</f>
        <v/>
      </c>
      <c r="D1805" s="127" t="str">
        <f>IFERROR(INDEX(GUTS!AI1806:'GUTS'!BH1806,MATCH(2,GUTS!AK1806:'GUTS'!BI1806,0)),"")</f>
        <v/>
      </c>
      <c r="E1805" s="127" t="str">
        <f>IFERROR(INDEX(GUTS!AJ1806:'GUTS'!BH1806,MATCH(2,GUTS!AK1806:'GUTS'!BI1806,0)),"")</f>
        <v/>
      </c>
      <c r="F1805" s="127" t="str">
        <f>IFERROR(INDEX(GUTS!AI1806:'GUTS'!BH1806,MATCH(3,GUTS!AK1806:'GUTS'!BI1806,0)),"")</f>
        <v/>
      </c>
      <c r="G1805" s="127" t="str">
        <f>IFERROR(INDEX(GUTS!AJ1806:'GUTS'!BH1806,MATCH(3,GUTS!AK1806:'GUTS'!BI1806,0)),"")</f>
        <v/>
      </c>
      <c r="H1805" s="127" t="str">
        <f>IFERROR(INDEX(GUTS!AI1806:'GUTS'!BH1806,MATCH(4,GUTS!AK1806:'GUTS'!BI1806,0)),"")</f>
        <v/>
      </c>
      <c r="I1805" s="127" t="str">
        <f>IFERROR(INDEX(GUTS!AJ1806:'GUTS'!BH1806,MATCH(4,GUTS!AK1806:'GUTS'!BI1806,0)),"")</f>
        <v/>
      </c>
      <c r="J1805" s="127" t="str">
        <f>IFERROR(INDEX(GUTS!AI1806:'GUTS'!BH1806,MATCH(5,GUTS!AK1806:'GUTS'!BI1806,0)),"")</f>
        <v/>
      </c>
      <c r="K1805" s="127" t="str">
        <f>IFERROR(INDEX(GUTS!AJ1806:'GUTS'!BH1806,MATCH(5,GUTS!AK1806:'GUTS'!BI1806,0)),"")</f>
        <v/>
      </c>
      <c r="L1805" s="127" t="str">
        <f>IFERROR(INDEX(GUTS!AI1806:'GUTS'!BH1806,MATCH(6,GUTS!AK1806:'GUTS'!BI1806,0)),"")</f>
        <v/>
      </c>
      <c r="M1805" s="127" t="str">
        <f>IFERROR(INDEX(GUTS!AJ1806:'GUTS'!BH1806,MATCH(6,GUTS!AK1806:'GUTS'!BI1806,0)),"")</f>
        <v/>
      </c>
      <c r="N1805" s="127">
        <f>Audit!X571</f>
        <v>0</v>
      </c>
      <c r="O1805" s="127">
        <f>Audit!K571</f>
        <v>0</v>
      </c>
      <c r="P1805" s="127">
        <f>Audit!L571</f>
        <v>0</v>
      </c>
    </row>
    <row r="1806" spans="1:16" hidden="1">
      <c r="A1806" s="127">
        <f>Audit!A572</f>
        <v>0</v>
      </c>
      <c r="B1806" s="127" t="str">
        <f>IFERROR(INDEX(GUTS!AI1807:'GUTS'!BH1807,MATCH(1,GUTS!AK1807:'GUTS'!BI1807,0)),"")</f>
        <v/>
      </c>
      <c r="C1806" s="127" t="str">
        <f>IFERROR(INDEX(GUTS!AJ1807:'GUTS'!BH1807,MATCH(1,GUTS!AK1807:'GUTS'!BI1807,0)),"")</f>
        <v/>
      </c>
      <c r="D1806" s="127" t="str">
        <f>IFERROR(INDEX(GUTS!AI1807:'GUTS'!BH1807,MATCH(2,GUTS!AK1807:'GUTS'!BI1807,0)),"")</f>
        <v/>
      </c>
      <c r="E1806" s="127" t="str">
        <f>IFERROR(INDEX(GUTS!AJ1807:'GUTS'!BH1807,MATCH(2,GUTS!AK1807:'GUTS'!BI1807,0)),"")</f>
        <v/>
      </c>
      <c r="F1806" s="127" t="str">
        <f>IFERROR(INDEX(GUTS!AI1807:'GUTS'!BH1807,MATCH(3,GUTS!AK1807:'GUTS'!BI1807,0)),"")</f>
        <v/>
      </c>
      <c r="G1806" s="127" t="str">
        <f>IFERROR(INDEX(GUTS!AJ1807:'GUTS'!BH1807,MATCH(3,GUTS!AK1807:'GUTS'!BI1807,0)),"")</f>
        <v/>
      </c>
      <c r="H1806" s="127" t="str">
        <f>IFERROR(INDEX(GUTS!AI1807:'GUTS'!BH1807,MATCH(4,GUTS!AK1807:'GUTS'!BI1807,0)),"")</f>
        <v/>
      </c>
      <c r="I1806" s="127" t="str">
        <f>IFERROR(INDEX(GUTS!AJ1807:'GUTS'!BH1807,MATCH(4,GUTS!AK1807:'GUTS'!BI1807,0)),"")</f>
        <v/>
      </c>
      <c r="J1806" s="127" t="str">
        <f>IFERROR(INDEX(GUTS!AI1807:'GUTS'!BH1807,MATCH(5,GUTS!AK1807:'GUTS'!BI1807,0)),"")</f>
        <v/>
      </c>
      <c r="K1806" s="127" t="str">
        <f>IFERROR(INDEX(GUTS!AJ1807:'GUTS'!BH1807,MATCH(5,GUTS!AK1807:'GUTS'!BI1807,0)),"")</f>
        <v/>
      </c>
      <c r="L1806" s="127" t="str">
        <f>IFERROR(INDEX(GUTS!AI1807:'GUTS'!BH1807,MATCH(6,GUTS!AK1807:'GUTS'!BI1807,0)),"")</f>
        <v/>
      </c>
      <c r="M1806" s="127" t="str">
        <f>IFERROR(INDEX(GUTS!AJ1807:'GUTS'!BH1807,MATCH(6,GUTS!AK1807:'GUTS'!BI1807,0)),"")</f>
        <v/>
      </c>
      <c r="N1806" s="127">
        <f>Audit!X572</f>
        <v>0</v>
      </c>
      <c r="O1806" s="127">
        <f>Audit!K572</f>
        <v>0</v>
      </c>
      <c r="P1806" s="127">
        <f>Audit!L572</f>
        <v>0</v>
      </c>
    </row>
    <row r="1807" spans="1:16" hidden="1">
      <c r="A1807" s="127">
        <f>Audit!A573</f>
        <v>0</v>
      </c>
      <c r="B1807" s="127" t="str">
        <f>IFERROR(INDEX(GUTS!AI1808:'GUTS'!BH1808,MATCH(1,GUTS!AK1808:'GUTS'!BI1808,0)),"")</f>
        <v/>
      </c>
      <c r="C1807" s="127" t="str">
        <f>IFERROR(INDEX(GUTS!AJ1808:'GUTS'!BH1808,MATCH(1,GUTS!AK1808:'GUTS'!BI1808,0)),"")</f>
        <v/>
      </c>
      <c r="D1807" s="127" t="str">
        <f>IFERROR(INDEX(GUTS!AI1808:'GUTS'!BH1808,MATCH(2,GUTS!AK1808:'GUTS'!BI1808,0)),"")</f>
        <v/>
      </c>
      <c r="E1807" s="127" t="str">
        <f>IFERROR(INDEX(GUTS!AJ1808:'GUTS'!BH1808,MATCH(2,GUTS!AK1808:'GUTS'!BI1808,0)),"")</f>
        <v/>
      </c>
      <c r="F1807" s="127" t="str">
        <f>IFERROR(INDEX(GUTS!AI1808:'GUTS'!BH1808,MATCH(3,GUTS!AK1808:'GUTS'!BI1808,0)),"")</f>
        <v/>
      </c>
      <c r="G1807" s="127" t="str">
        <f>IFERROR(INDEX(GUTS!AJ1808:'GUTS'!BH1808,MATCH(3,GUTS!AK1808:'GUTS'!BI1808,0)),"")</f>
        <v/>
      </c>
      <c r="H1807" s="127" t="str">
        <f>IFERROR(INDEX(GUTS!AI1808:'GUTS'!BH1808,MATCH(4,GUTS!AK1808:'GUTS'!BI1808,0)),"")</f>
        <v/>
      </c>
      <c r="I1807" s="127" t="str">
        <f>IFERROR(INDEX(GUTS!AJ1808:'GUTS'!BH1808,MATCH(4,GUTS!AK1808:'GUTS'!BI1808,0)),"")</f>
        <v/>
      </c>
      <c r="J1807" s="127" t="str">
        <f>IFERROR(INDEX(GUTS!AI1808:'GUTS'!BH1808,MATCH(5,GUTS!AK1808:'GUTS'!BI1808,0)),"")</f>
        <v/>
      </c>
      <c r="K1807" s="127" t="str">
        <f>IFERROR(INDEX(GUTS!AJ1808:'GUTS'!BH1808,MATCH(5,GUTS!AK1808:'GUTS'!BI1808,0)),"")</f>
        <v/>
      </c>
      <c r="L1807" s="127" t="str">
        <f>IFERROR(INDEX(GUTS!AI1808:'GUTS'!BH1808,MATCH(6,GUTS!AK1808:'GUTS'!BI1808,0)),"")</f>
        <v/>
      </c>
      <c r="M1807" s="127" t="str">
        <f>IFERROR(INDEX(GUTS!AJ1808:'GUTS'!BH1808,MATCH(6,GUTS!AK1808:'GUTS'!BI1808,0)),"")</f>
        <v/>
      </c>
      <c r="N1807" s="127">
        <f>Audit!X573</f>
        <v>0</v>
      </c>
      <c r="O1807" s="127">
        <f>Audit!K573</f>
        <v>0</v>
      </c>
      <c r="P1807" s="127">
        <f>Audit!L573</f>
        <v>0</v>
      </c>
    </row>
    <row r="1808" spans="1:16" hidden="1">
      <c r="A1808" s="127">
        <f>Audit!A574</f>
        <v>0</v>
      </c>
      <c r="B1808" s="127" t="str">
        <f>IFERROR(INDEX(GUTS!AI1809:'GUTS'!BH1809,MATCH(1,GUTS!AK1809:'GUTS'!BI1809,0)),"")</f>
        <v/>
      </c>
      <c r="C1808" s="127" t="str">
        <f>IFERROR(INDEX(GUTS!AJ1809:'GUTS'!BH1809,MATCH(1,GUTS!AK1809:'GUTS'!BI1809,0)),"")</f>
        <v/>
      </c>
      <c r="D1808" s="127" t="str">
        <f>IFERROR(INDEX(GUTS!AI1809:'GUTS'!BH1809,MATCH(2,GUTS!AK1809:'GUTS'!BI1809,0)),"")</f>
        <v/>
      </c>
      <c r="E1808" s="127" t="str">
        <f>IFERROR(INDEX(GUTS!AJ1809:'GUTS'!BH1809,MATCH(2,GUTS!AK1809:'GUTS'!BI1809,0)),"")</f>
        <v/>
      </c>
      <c r="F1808" s="127" t="str">
        <f>IFERROR(INDEX(GUTS!AI1809:'GUTS'!BH1809,MATCH(3,GUTS!AK1809:'GUTS'!BI1809,0)),"")</f>
        <v/>
      </c>
      <c r="G1808" s="127" t="str">
        <f>IFERROR(INDEX(GUTS!AJ1809:'GUTS'!BH1809,MATCH(3,GUTS!AK1809:'GUTS'!BI1809,0)),"")</f>
        <v/>
      </c>
      <c r="H1808" s="127" t="str">
        <f>IFERROR(INDEX(GUTS!AI1809:'GUTS'!BH1809,MATCH(4,GUTS!AK1809:'GUTS'!BI1809,0)),"")</f>
        <v/>
      </c>
      <c r="I1808" s="127" t="str">
        <f>IFERROR(INDEX(GUTS!AJ1809:'GUTS'!BH1809,MATCH(4,GUTS!AK1809:'GUTS'!BI1809,0)),"")</f>
        <v/>
      </c>
      <c r="J1808" s="127" t="str">
        <f>IFERROR(INDEX(GUTS!AI1809:'GUTS'!BH1809,MATCH(5,GUTS!AK1809:'GUTS'!BI1809,0)),"")</f>
        <v/>
      </c>
      <c r="K1808" s="127" t="str">
        <f>IFERROR(INDEX(GUTS!AJ1809:'GUTS'!BH1809,MATCH(5,GUTS!AK1809:'GUTS'!BI1809,0)),"")</f>
        <v/>
      </c>
      <c r="L1808" s="127" t="str">
        <f>IFERROR(INDEX(GUTS!AI1809:'GUTS'!BH1809,MATCH(6,GUTS!AK1809:'GUTS'!BI1809,0)),"")</f>
        <v/>
      </c>
      <c r="M1808" s="127" t="str">
        <f>IFERROR(INDEX(GUTS!AJ1809:'GUTS'!BH1809,MATCH(6,GUTS!AK1809:'GUTS'!BI1809,0)),"")</f>
        <v/>
      </c>
      <c r="N1808" s="127">
        <f>Audit!X574</f>
        <v>0</v>
      </c>
      <c r="O1808" s="127">
        <f>Audit!K574</f>
        <v>0</v>
      </c>
      <c r="P1808" s="127">
        <f>Audit!L574</f>
        <v>0</v>
      </c>
    </row>
    <row r="1809" spans="1:16" hidden="1">
      <c r="A1809" s="127">
        <f>Audit!A575</f>
        <v>0</v>
      </c>
      <c r="B1809" s="127" t="str">
        <f>IFERROR(INDEX(GUTS!AI1810:'GUTS'!BH1810,MATCH(1,GUTS!AK1810:'GUTS'!BI1810,0)),"")</f>
        <v/>
      </c>
      <c r="C1809" s="127" t="str">
        <f>IFERROR(INDEX(GUTS!AJ1810:'GUTS'!BH1810,MATCH(1,GUTS!AK1810:'GUTS'!BI1810,0)),"")</f>
        <v/>
      </c>
      <c r="D1809" s="127" t="str">
        <f>IFERROR(INDEX(GUTS!AI1810:'GUTS'!BH1810,MATCH(2,GUTS!AK1810:'GUTS'!BI1810,0)),"")</f>
        <v/>
      </c>
      <c r="E1809" s="127" t="str">
        <f>IFERROR(INDEX(GUTS!AJ1810:'GUTS'!BH1810,MATCH(2,GUTS!AK1810:'GUTS'!BI1810,0)),"")</f>
        <v/>
      </c>
      <c r="F1809" s="127" t="str">
        <f>IFERROR(INDEX(GUTS!AI1810:'GUTS'!BH1810,MATCH(3,GUTS!AK1810:'GUTS'!BI1810,0)),"")</f>
        <v/>
      </c>
      <c r="G1809" s="127" t="str">
        <f>IFERROR(INDEX(GUTS!AJ1810:'GUTS'!BH1810,MATCH(3,GUTS!AK1810:'GUTS'!BI1810,0)),"")</f>
        <v/>
      </c>
      <c r="H1809" s="127" t="str">
        <f>IFERROR(INDEX(GUTS!AI1810:'GUTS'!BH1810,MATCH(4,GUTS!AK1810:'GUTS'!BI1810,0)),"")</f>
        <v/>
      </c>
      <c r="I1809" s="127" t="str">
        <f>IFERROR(INDEX(GUTS!AJ1810:'GUTS'!BH1810,MATCH(4,GUTS!AK1810:'GUTS'!BI1810,0)),"")</f>
        <v/>
      </c>
      <c r="J1809" s="127" t="str">
        <f>IFERROR(INDEX(GUTS!AI1810:'GUTS'!BH1810,MATCH(5,GUTS!AK1810:'GUTS'!BI1810,0)),"")</f>
        <v/>
      </c>
      <c r="K1809" s="127" t="str">
        <f>IFERROR(INDEX(GUTS!AJ1810:'GUTS'!BH1810,MATCH(5,GUTS!AK1810:'GUTS'!BI1810,0)),"")</f>
        <v/>
      </c>
      <c r="L1809" s="127" t="str">
        <f>IFERROR(INDEX(GUTS!AI1810:'GUTS'!BH1810,MATCH(6,GUTS!AK1810:'GUTS'!BI1810,0)),"")</f>
        <v/>
      </c>
      <c r="M1809" s="127" t="str">
        <f>IFERROR(INDEX(GUTS!AJ1810:'GUTS'!BH1810,MATCH(6,GUTS!AK1810:'GUTS'!BI1810,0)),"")</f>
        <v/>
      </c>
      <c r="N1809" s="127">
        <f>Audit!X575</f>
        <v>0</v>
      </c>
      <c r="O1809" s="127">
        <f>Audit!K575</f>
        <v>0</v>
      </c>
      <c r="P1809" s="127">
        <f>Audit!L575</f>
        <v>0</v>
      </c>
    </row>
    <row r="1810" spans="1:16" hidden="1">
      <c r="A1810" s="127">
        <f>Audit!A576</f>
        <v>0</v>
      </c>
      <c r="B1810" s="127" t="str">
        <f>IFERROR(INDEX(GUTS!AI1811:'GUTS'!BH1811,MATCH(1,GUTS!AK1811:'GUTS'!BI1811,0)),"")</f>
        <v/>
      </c>
      <c r="C1810" s="127" t="str">
        <f>IFERROR(INDEX(GUTS!AJ1811:'GUTS'!BH1811,MATCH(1,GUTS!AK1811:'GUTS'!BI1811,0)),"")</f>
        <v/>
      </c>
      <c r="D1810" s="127" t="str">
        <f>IFERROR(INDEX(GUTS!AI1811:'GUTS'!BH1811,MATCH(2,GUTS!AK1811:'GUTS'!BI1811,0)),"")</f>
        <v/>
      </c>
      <c r="E1810" s="127" t="str">
        <f>IFERROR(INDEX(GUTS!AJ1811:'GUTS'!BH1811,MATCH(2,GUTS!AK1811:'GUTS'!BI1811,0)),"")</f>
        <v/>
      </c>
      <c r="F1810" s="127" t="str">
        <f>IFERROR(INDEX(GUTS!AI1811:'GUTS'!BH1811,MATCH(3,GUTS!AK1811:'GUTS'!BI1811,0)),"")</f>
        <v/>
      </c>
      <c r="G1810" s="127" t="str">
        <f>IFERROR(INDEX(GUTS!AJ1811:'GUTS'!BH1811,MATCH(3,GUTS!AK1811:'GUTS'!BI1811,0)),"")</f>
        <v/>
      </c>
      <c r="H1810" s="127" t="str">
        <f>IFERROR(INDEX(GUTS!AI1811:'GUTS'!BH1811,MATCH(4,GUTS!AK1811:'GUTS'!BI1811,0)),"")</f>
        <v/>
      </c>
      <c r="I1810" s="127" t="str">
        <f>IFERROR(INDEX(GUTS!AJ1811:'GUTS'!BH1811,MATCH(4,GUTS!AK1811:'GUTS'!BI1811,0)),"")</f>
        <v/>
      </c>
      <c r="J1810" s="127" t="str">
        <f>IFERROR(INDEX(GUTS!AI1811:'GUTS'!BH1811,MATCH(5,GUTS!AK1811:'GUTS'!BI1811,0)),"")</f>
        <v/>
      </c>
      <c r="K1810" s="127" t="str">
        <f>IFERROR(INDEX(GUTS!AJ1811:'GUTS'!BH1811,MATCH(5,GUTS!AK1811:'GUTS'!BI1811,0)),"")</f>
        <v/>
      </c>
      <c r="L1810" s="127" t="str">
        <f>IFERROR(INDEX(GUTS!AI1811:'GUTS'!BH1811,MATCH(6,GUTS!AK1811:'GUTS'!BI1811,0)),"")</f>
        <v/>
      </c>
      <c r="M1810" s="127" t="str">
        <f>IFERROR(INDEX(GUTS!AJ1811:'GUTS'!BH1811,MATCH(6,GUTS!AK1811:'GUTS'!BI1811,0)),"")</f>
        <v/>
      </c>
      <c r="N1810" s="127">
        <f>Audit!X576</f>
        <v>0</v>
      </c>
      <c r="O1810" s="127">
        <f>Audit!K576</f>
        <v>0</v>
      </c>
      <c r="P1810" s="127">
        <f>Audit!L576</f>
        <v>0</v>
      </c>
    </row>
    <row r="1811" spans="1:16" hidden="1">
      <c r="A1811" s="127">
        <f>Audit!A577</f>
        <v>0</v>
      </c>
      <c r="B1811" s="127" t="str">
        <f>IFERROR(INDEX(GUTS!AI1812:'GUTS'!BH1812,MATCH(1,GUTS!AK1812:'GUTS'!BI1812,0)),"")</f>
        <v/>
      </c>
      <c r="C1811" s="127" t="str">
        <f>IFERROR(INDEX(GUTS!AJ1812:'GUTS'!BH1812,MATCH(1,GUTS!AK1812:'GUTS'!BI1812,0)),"")</f>
        <v/>
      </c>
      <c r="D1811" s="127" t="str">
        <f>IFERROR(INDEX(GUTS!AI1812:'GUTS'!BH1812,MATCH(2,GUTS!AK1812:'GUTS'!BI1812,0)),"")</f>
        <v/>
      </c>
      <c r="E1811" s="127" t="str">
        <f>IFERROR(INDEX(GUTS!AJ1812:'GUTS'!BH1812,MATCH(2,GUTS!AK1812:'GUTS'!BI1812,0)),"")</f>
        <v/>
      </c>
      <c r="F1811" s="127" t="str">
        <f>IFERROR(INDEX(GUTS!AI1812:'GUTS'!BH1812,MATCH(3,GUTS!AK1812:'GUTS'!BI1812,0)),"")</f>
        <v/>
      </c>
      <c r="G1811" s="127" t="str">
        <f>IFERROR(INDEX(GUTS!AJ1812:'GUTS'!BH1812,MATCH(3,GUTS!AK1812:'GUTS'!BI1812,0)),"")</f>
        <v/>
      </c>
      <c r="H1811" s="127" t="str">
        <f>IFERROR(INDEX(GUTS!AI1812:'GUTS'!BH1812,MATCH(4,GUTS!AK1812:'GUTS'!BI1812,0)),"")</f>
        <v/>
      </c>
      <c r="I1811" s="127" t="str">
        <f>IFERROR(INDEX(GUTS!AJ1812:'GUTS'!BH1812,MATCH(4,GUTS!AK1812:'GUTS'!BI1812,0)),"")</f>
        <v/>
      </c>
      <c r="J1811" s="127" t="str">
        <f>IFERROR(INDEX(GUTS!AI1812:'GUTS'!BH1812,MATCH(5,GUTS!AK1812:'GUTS'!BI1812,0)),"")</f>
        <v/>
      </c>
      <c r="K1811" s="127" t="str">
        <f>IFERROR(INDEX(GUTS!AJ1812:'GUTS'!BH1812,MATCH(5,GUTS!AK1812:'GUTS'!BI1812,0)),"")</f>
        <v/>
      </c>
      <c r="L1811" s="127" t="str">
        <f>IFERROR(INDEX(GUTS!AI1812:'GUTS'!BH1812,MATCH(6,GUTS!AK1812:'GUTS'!BI1812,0)),"")</f>
        <v/>
      </c>
      <c r="M1811" s="127" t="str">
        <f>IFERROR(INDEX(GUTS!AJ1812:'GUTS'!BH1812,MATCH(6,GUTS!AK1812:'GUTS'!BI1812,0)),"")</f>
        <v/>
      </c>
      <c r="N1811" s="127">
        <f>Audit!X577</f>
        <v>0</v>
      </c>
      <c r="O1811" s="127">
        <f>Audit!K577</f>
        <v>0</v>
      </c>
      <c r="P1811" s="127">
        <f>Audit!L577</f>
        <v>0</v>
      </c>
    </row>
    <row r="1812" spans="1:16" hidden="1">
      <c r="A1812" s="127">
        <f>Audit!A578</f>
        <v>0</v>
      </c>
      <c r="B1812" s="127" t="str">
        <f>IFERROR(INDEX(GUTS!AI1813:'GUTS'!BH1813,MATCH(1,GUTS!AK1813:'GUTS'!BI1813,0)),"")</f>
        <v/>
      </c>
      <c r="C1812" s="127" t="str">
        <f>IFERROR(INDEX(GUTS!AJ1813:'GUTS'!BH1813,MATCH(1,GUTS!AK1813:'GUTS'!BI1813,0)),"")</f>
        <v/>
      </c>
      <c r="D1812" s="127" t="str">
        <f>IFERROR(INDEX(GUTS!AI1813:'GUTS'!BH1813,MATCH(2,GUTS!AK1813:'GUTS'!BI1813,0)),"")</f>
        <v/>
      </c>
      <c r="E1812" s="127" t="str">
        <f>IFERROR(INDEX(GUTS!AJ1813:'GUTS'!BH1813,MATCH(2,GUTS!AK1813:'GUTS'!BI1813,0)),"")</f>
        <v/>
      </c>
      <c r="F1812" s="127" t="str">
        <f>IFERROR(INDEX(GUTS!AI1813:'GUTS'!BH1813,MATCH(3,GUTS!AK1813:'GUTS'!BI1813,0)),"")</f>
        <v/>
      </c>
      <c r="G1812" s="127" t="str">
        <f>IFERROR(INDEX(GUTS!AJ1813:'GUTS'!BH1813,MATCH(3,GUTS!AK1813:'GUTS'!BI1813,0)),"")</f>
        <v/>
      </c>
      <c r="H1812" s="127" t="str">
        <f>IFERROR(INDEX(GUTS!AI1813:'GUTS'!BH1813,MATCH(4,GUTS!AK1813:'GUTS'!BI1813,0)),"")</f>
        <v/>
      </c>
      <c r="I1812" s="127" t="str">
        <f>IFERROR(INDEX(GUTS!AJ1813:'GUTS'!BH1813,MATCH(4,GUTS!AK1813:'GUTS'!BI1813,0)),"")</f>
        <v/>
      </c>
      <c r="J1812" s="127" t="str">
        <f>IFERROR(INDEX(GUTS!AI1813:'GUTS'!BH1813,MATCH(5,GUTS!AK1813:'GUTS'!BI1813,0)),"")</f>
        <v/>
      </c>
      <c r="K1812" s="127" t="str">
        <f>IFERROR(INDEX(GUTS!AJ1813:'GUTS'!BH1813,MATCH(5,GUTS!AK1813:'GUTS'!BI1813,0)),"")</f>
        <v/>
      </c>
      <c r="L1812" s="127" t="str">
        <f>IFERROR(INDEX(GUTS!AI1813:'GUTS'!BH1813,MATCH(6,GUTS!AK1813:'GUTS'!BI1813,0)),"")</f>
        <v/>
      </c>
      <c r="M1812" s="127" t="str">
        <f>IFERROR(INDEX(GUTS!AJ1813:'GUTS'!BH1813,MATCH(6,GUTS!AK1813:'GUTS'!BI1813,0)),"")</f>
        <v/>
      </c>
      <c r="N1812" s="127">
        <f>Audit!X578</f>
        <v>0</v>
      </c>
      <c r="O1812" s="127">
        <f>Audit!K578</f>
        <v>0</v>
      </c>
      <c r="P1812" s="127">
        <f>Audit!L578</f>
        <v>0</v>
      </c>
    </row>
    <row r="1813" spans="1:16" hidden="1">
      <c r="A1813" s="127">
        <f>Audit!A579</f>
        <v>0</v>
      </c>
      <c r="B1813" s="127" t="str">
        <f>IFERROR(INDEX(GUTS!AI1814:'GUTS'!BH1814,MATCH(1,GUTS!AK1814:'GUTS'!BI1814,0)),"")</f>
        <v/>
      </c>
      <c r="C1813" s="127" t="str">
        <f>IFERROR(INDEX(GUTS!AJ1814:'GUTS'!BH1814,MATCH(1,GUTS!AK1814:'GUTS'!BI1814,0)),"")</f>
        <v/>
      </c>
      <c r="D1813" s="127" t="str">
        <f>IFERROR(INDEX(GUTS!AI1814:'GUTS'!BH1814,MATCH(2,GUTS!AK1814:'GUTS'!BI1814,0)),"")</f>
        <v/>
      </c>
      <c r="E1813" s="127" t="str">
        <f>IFERROR(INDEX(GUTS!AJ1814:'GUTS'!BH1814,MATCH(2,GUTS!AK1814:'GUTS'!BI1814,0)),"")</f>
        <v/>
      </c>
      <c r="F1813" s="127" t="str">
        <f>IFERROR(INDEX(GUTS!AI1814:'GUTS'!BH1814,MATCH(3,GUTS!AK1814:'GUTS'!BI1814,0)),"")</f>
        <v/>
      </c>
      <c r="G1813" s="127" t="str">
        <f>IFERROR(INDEX(GUTS!AJ1814:'GUTS'!BH1814,MATCH(3,GUTS!AK1814:'GUTS'!BI1814,0)),"")</f>
        <v/>
      </c>
      <c r="H1813" s="127" t="str">
        <f>IFERROR(INDEX(GUTS!AI1814:'GUTS'!BH1814,MATCH(4,GUTS!AK1814:'GUTS'!BI1814,0)),"")</f>
        <v/>
      </c>
      <c r="I1813" s="127" t="str">
        <f>IFERROR(INDEX(GUTS!AJ1814:'GUTS'!BH1814,MATCH(4,GUTS!AK1814:'GUTS'!BI1814,0)),"")</f>
        <v/>
      </c>
      <c r="J1813" s="127" t="str">
        <f>IFERROR(INDEX(GUTS!AI1814:'GUTS'!BH1814,MATCH(5,GUTS!AK1814:'GUTS'!BI1814,0)),"")</f>
        <v/>
      </c>
      <c r="K1813" s="127" t="str">
        <f>IFERROR(INDEX(GUTS!AJ1814:'GUTS'!BH1814,MATCH(5,GUTS!AK1814:'GUTS'!BI1814,0)),"")</f>
        <v/>
      </c>
      <c r="L1813" s="127" t="str">
        <f>IFERROR(INDEX(GUTS!AI1814:'GUTS'!BH1814,MATCH(6,GUTS!AK1814:'GUTS'!BI1814,0)),"")</f>
        <v/>
      </c>
      <c r="M1813" s="127" t="str">
        <f>IFERROR(INDEX(GUTS!AJ1814:'GUTS'!BH1814,MATCH(6,GUTS!AK1814:'GUTS'!BI1814,0)),"")</f>
        <v/>
      </c>
      <c r="N1813" s="127">
        <f>Audit!X579</f>
        <v>0</v>
      </c>
      <c r="O1813" s="127">
        <f>Audit!K579</f>
        <v>0</v>
      </c>
      <c r="P1813" s="127">
        <f>Audit!L579</f>
        <v>0</v>
      </c>
    </row>
    <row r="1814" spans="1:16" hidden="1">
      <c r="A1814" s="127">
        <f>Audit!A580</f>
        <v>0</v>
      </c>
      <c r="B1814" s="127" t="str">
        <f>IFERROR(INDEX(GUTS!AI1815:'GUTS'!BH1815,MATCH(1,GUTS!AK1815:'GUTS'!BI1815,0)),"")</f>
        <v/>
      </c>
      <c r="C1814" s="127" t="str">
        <f>IFERROR(INDEX(GUTS!AJ1815:'GUTS'!BH1815,MATCH(1,GUTS!AK1815:'GUTS'!BI1815,0)),"")</f>
        <v/>
      </c>
      <c r="D1814" s="127" t="str">
        <f>IFERROR(INDEX(GUTS!AI1815:'GUTS'!BH1815,MATCH(2,GUTS!AK1815:'GUTS'!BI1815,0)),"")</f>
        <v/>
      </c>
      <c r="E1814" s="127" t="str">
        <f>IFERROR(INDEX(GUTS!AJ1815:'GUTS'!BH1815,MATCH(2,GUTS!AK1815:'GUTS'!BI1815,0)),"")</f>
        <v/>
      </c>
      <c r="F1814" s="127" t="str">
        <f>IFERROR(INDEX(GUTS!AI1815:'GUTS'!BH1815,MATCH(3,GUTS!AK1815:'GUTS'!BI1815,0)),"")</f>
        <v/>
      </c>
      <c r="G1814" s="127" t="str">
        <f>IFERROR(INDEX(GUTS!AJ1815:'GUTS'!BH1815,MATCH(3,GUTS!AK1815:'GUTS'!BI1815,0)),"")</f>
        <v/>
      </c>
      <c r="H1814" s="127" t="str">
        <f>IFERROR(INDEX(GUTS!AI1815:'GUTS'!BH1815,MATCH(4,GUTS!AK1815:'GUTS'!BI1815,0)),"")</f>
        <v/>
      </c>
      <c r="I1814" s="127" t="str">
        <f>IFERROR(INDEX(GUTS!AJ1815:'GUTS'!BH1815,MATCH(4,GUTS!AK1815:'GUTS'!BI1815,0)),"")</f>
        <v/>
      </c>
      <c r="J1814" s="127" t="str">
        <f>IFERROR(INDEX(GUTS!AI1815:'GUTS'!BH1815,MATCH(5,GUTS!AK1815:'GUTS'!BI1815,0)),"")</f>
        <v/>
      </c>
      <c r="K1814" s="127" t="str">
        <f>IFERROR(INDEX(GUTS!AJ1815:'GUTS'!BH1815,MATCH(5,GUTS!AK1815:'GUTS'!BI1815,0)),"")</f>
        <v/>
      </c>
      <c r="L1814" s="127" t="str">
        <f>IFERROR(INDEX(GUTS!AI1815:'GUTS'!BH1815,MATCH(6,GUTS!AK1815:'GUTS'!BI1815,0)),"")</f>
        <v/>
      </c>
      <c r="M1814" s="127" t="str">
        <f>IFERROR(INDEX(GUTS!AJ1815:'GUTS'!BH1815,MATCH(6,GUTS!AK1815:'GUTS'!BI1815,0)),"")</f>
        <v/>
      </c>
      <c r="N1814" s="127">
        <f>Audit!X580</f>
        <v>0</v>
      </c>
      <c r="O1814" s="127">
        <f>Audit!K580</f>
        <v>0</v>
      </c>
      <c r="P1814" s="127">
        <f>Audit!L580</f>
        <v>0</v>
      </c>
    </row>
    <row r="1815" spans="1:16" hidden="1">
      <c r="A1815" s="127">
        <f>Audit!A581</f>
        <v>0</v>
      </c>
      <c r="B1815" s="127" t="str">
        <f>IFERROR(INDEX(GUTS!AI1816:'GUTS'!BH1816,MATCH(1,GUTS!AK1816:'GUTS'!BI1816,0)),"")</f>
        <v/>
      </c>
      <c r="C1815" s="127" t="str">
        <f>IFERROR(INDEX(GUTS!AJ1816:'GUTS'!BH1816,MATCH(1,GUTS!AK1816:'GUTS'!BI1816,0)),"")</f>
        <v/>
      </c>
      <c r="D1815" s="127" t="str">
        <f>IFERROR(INDEX(GUTS!AI1816:'GUTS'!BH1816,MATCH(2,GUTS!AK1816:'GUTS'!BI1816,0)),"")</f>
        <v/>
      </c>
      <c r="E1815" s="127" t="str">
        <f>IFERROR(INDEX(GUTS!AJ1816:'GUTS'!BH1816,MATCH(2,GUTS!AK1816:'GUTS'!BI1816,0)),"")</f>
        <v/>
      </c>
      <c r="F1815" s="127" t="str">
        <f>IFERROR(INDEX(GUTS!AI1816:'GUTS'!BH1816,MATCH(3,GUTS!AK1816:'GUTS'!BI1816,0)),"")</f>
        <v/>
      </c>
      <c r="G1815" s="127" t="str">
        <f>IFERROR(INDEX(GUTS!AJ1816:'GUTS'!BH1816,MATCH(3,GUTS!AK1816:'GUTS'!BI1816,0)),"")</f>
        <v/>
      </c>
      <c r="H1815" s="127" t="str">
        <f>IFERROR(INDEX(GUTS!AI1816:'GUTS'!BH1816,MATCH(4,GUTS!AK1816:'GUTS'!BI1816,0)),"")</f>
        <v/>
      </c>
      <c r="I1815" s="127" t="str">
        <f>IFERROR(INDEX(GUTS!AJ1816:'GUTS'!BH1816,MATCH(4,GUTS!AK1816:'GUTS'!BI1816,0)),"")</f>
        <v/>
      </c>
      <c r="J1815" s="127" t="str">
        <f>IFERROR(INDEX(GUTS!AI1816:'GUTS'!BH1816,MATCH(5,GUTS!AK1816:'GUTS'!BI1816,0)),"")</f>
        <v/>
      </c>
      <c r="K1815" s="127" t="str">
        <f>IFERROR(INDEX(GUTS!AJ1816:'GUTS'!BH1816,MATCH(5,GUTS!AK1816:'GUTS'!BI1816,0)),"")</f>
        <v/>
      </c>
      <c r="L1815" s="127" t="str">
        <f>IFERROR(INDEX(GUTS!AI1816:'GUTS'!BH1816,MATCH(6,GUTS!AK1816:'GUTS'!BI1816,0)),"")</f>
        <v/>
      </c>
      <c r="M1815" s="127" t="str">
        <f>IFERROR(INDEX(GUTS!AJ1816:'GUTS'!BH1816,MATCH(6,GUTS!AK1816:'GUTS'!BI1816,0)),"")</f>
        <v/>
      </c>
      <c r="N1815" s="127">
        <f>Audit!X581</f>
        <v>0</v>
      </c>
      <c r="O1815" s="127">
        <f>Audit!K581</f>
        <v>0</v>
      </c>
      <c r="P1815" s="127">
        <f>Audit!L581</f>
        <v>0</v>
      </c>
    </row>
    <row r="1816" spans="1:16" hidden="1">
      <c r="A1816" s="127">
        <f>Audit!A582</f>
        <v>0</v>
      </c>
      <c r="B1816" s="127" t="str">
        <f>IFERROR(INDEX(GUTS!AI1817:'GUTS'!BH1817,MATCH(1,GUTS!AK1817:'GUTS'!BI1817,0)),"")</f>
        <v/>
      </c>
      <c r="C1816" s="127" t="str">
        <f>IFERROR(INDEX(GUTS!AJ1817:'GUTS'!BH1817,MATCH(1,GUTS!AK1817:'GUTS'!BI1817,0)),"")</f>
        <v/>
      </c>
      <c r="D1816" s="127" t="str">
        <f>IFERROR(INDEX(GUTS!AI1817:'GUTS'!BH1817,MATCH(2,GUTS!AK1817:'GUTS'!BI1817,0)),"")</f>
        <v/>
      </c>
      <c r="E1816" s="127" t="str">
        <f>IFERROR(INDEX(GUTS!AJ1817:'GUTS'!BH1817,MATCH(2,GUTS!AK1817:'GUTS'!BI1817,0)),"")</f>
        <v/>
      </c>
      <c r="F1816" s="127" t="str">
        <f>IFERROR(INDEX(GUTS!AI1817:'GUTS'!BH1817,MATCH(3,GUTS!AK1817:'GUTS'!BI1817,0)),"")</f>
        <v/>
      </c>
      <c r="G1816" s="127" t="str">
        <f>IFERROR(INDEX(GUTS!AJ1817:'GUTS'!BH1817,MATCH(3,GUTS!AK1817:'GUTS'!BI1817,0)),"")</f>
        <v/>
      </c>
      <c r="H1816" s="127" t="str">
        <f>IFERROR(INDEX(GUTS!AI1817:'GUTS'!BH1817,MATCH(4,GUTS!AK1817:'GUTS'!BI1817,0)),"")</f>
        <v/>
      </c>
      <c r="I1816" s="127" t="str">
        <f>IFERROR(INDEX(GUTS!AJ1817:'GUTS'!BH1817,MATCH(4,GUTS!AK1817:'GUTS'!BI1817,0)),"")</f>
        <v/>
      </c>
      <c r="J1816" s="127" t="str">
        <f>IFERROR(INDEX(GUTS!AI1817:'GUTS'!BH1817,MATCH(5,GUTS!AK1817:'GUTS'!BI1817,0)),"")</f>
        <v/>
      </c>
      <c r="K1816" s="127" t="str">
        <f>IFERROR(INDEX(GUTS!AJ1817:'GUTS'!BH1817,MATCH(5,GUTS!AK1817:'GUTS'!BI1817,0)),"")</f>
        <v/>
      </c>
      <c r="L1816" s="127" t="str">
        <f>IFERROR(INDEX(GUTS!AI1817:'GUTS'!BH1817,MATCH(6,GUTS!AK1817:'GUTS'!BI1817,0)),"")</f>
        <v/>
      </c>
      <c r="M1816" s="127" t="str">
        <f>IFERROR(INDEX(GUTS!AJ1817:'GUTS'!BH1817,MATCH(6,GUTS!AK1817:'GUTS'!BI1817,0)),"")</f>
        <v/>
      </c>
      <c r="N1816" s="127">
        <f>Audit!X582</f>
        <v>0</v>
      </c>
      <c r="O1816" s="127">
        <f>Audit!K582</f>
        <v>0</v>
      </c>
      <c r="P1816" s="127">
        <f>Audit!L582</f>
        <v>0</v>
      </c>
    </row>
    <row r="1817" spans="1:16" hidden="1">
      <c r="A1817" s="127">
        <f>Audit!A583</f>
        <v>0</v>
      </c>
      <c r="B1817" s="127" t="str">
        <f>IFERROR(INDEX(GUTS!AI1818:'GUTS'!BH1818,MATCH(1,GUTS!AK1818:'GUTS'!BI1818,0)),"")</f>
        <v/>
      </c>
      <c r="C1817" s="127" t="str">
        <f>IFERROR(INDEX(GUTS!AJ1818:'GUTS'!BH1818,MATCH(1,GUTS!AK1818:'GUTS'!BI1818,0)),"")</f>
        <v/>
      </c>
      <c r="D1817" s="127" t="str">
        <f>IFERROR(INDEX(GUTS!AI1818:'GUTS'!BH1818,MATCH(2,GUTS!AK1818:'GUTS'!BI1818,0)),"")</f>
        <v/>
      </c>
      <c r="E1817" s="127" t="str">
        <f>IFERROR(INDEX(GUTS!AJ1818:'GUTS'!BH1818,MATCH(2,GUTS!AK1818:'GUTS'!BI1818,0)),"")</f>
        <v/>
      </c>
      <c r="F1817" s="127" t="str">
        <f>IFERROR(INDEX(GUTS!AI1818:'GUTS'!BH1818,MATCH(3,GUTS!AK1818:'GUTS'!BI1818,0)),"")</f>
        <v/>
      </c>
      <c r="G1817" s="127" t="str">
        <f>IFERROR(INDEX(GUTS!AJ1818:'GUTS'!BH1818,MATCH(3,GUTS!AK1818:'GUTS'!BI1818,0)),"")</f>
        <v/>
      </c>
      <c r="H1817" s="127" t="str">
        <f>IFERROR(INDEX(GUTS!AI1818:'GUTS'!BH1818,MATCH(4,GUTS!AK1818:'GUTS'!BI1818,0)),"")</f>
        <v/>
      </c>
      <c r="I1817" s="127" t="str">
        <f>IFERROR(INDEX(GUTS!AJ1818:'GUTS'!BH1818,MATCH(4,GUTS!AK1818:'GUTS'!BI1818,0)),"")</f>
        <v/>
      </c>
      <c r="J1817" s="127" t="str">
        <f>IFERROR(INDEX(GUTS!AI1818:'GUTS'!BH1818,MATCH(5,GUTS!AK1818:'GUTS'!BI1818,0)),"")</f>
        <v/>
      </c>
      <c r="K1817" s="127" t="str">
        <f>IFERROR(INDEX(GUTS!AJ1818:'GUTS'!BH1818,MATCH(5,GUTS!AK1818:'GUTS'!BI1818,0)),"")</f>
        <v/>
      </c>
      <c r="L1817" s="127" t="str">
        <f>IFERROR(INDEX(GUTS!AI1818:'GUTS'!BH1818,MATCH(6,GUTS!AK1818:'GUTS'!BI1818,0)),"")</f>
        <v/>
      </c>
      <c r="M1817" s="127" t="str">
        <f>IFERROR(INDEX(GUTS!AJ1818:'GUTS'!BH1818,MATCH(6,GUTS!AK1818:'GUTS'!BI1818,0)),"")</f>
        <v/>
      </c>
      <c r="N1817" s="127">
        <f>Audit!X583</f>
        <v>0</v>
      </c>
      <c r="O1817" s="127">
        <f>Audit!K583</f>
        <v>0</v>
      </c>
      <c r="P1817" s="127">
        <f>Audit!L583</f>
        <v>0</v>
      </c>
    </row>
    <row r="1818" spans="1:16" hidden="1">
      <c r="A1818" s="127">
        <f>Audit!A584</f>
        <v>0</v>
      </c>
      <c r="B1818" s="127" t="str">
        <f>IFERROR(INDEX(GUTS!AI1819:'GUTS'!BH1819,MATCH(1,GUTS!AK1819:'GUTS'!BI1819,0)),"")</f>
        <v/>
      </c>
      <c r="C1818" s="127" t="str">
        <f>IFERROR(INDEX(GUTS!AJ1819:'GUTS'!BH1819,MATCH(1,GUTS!AK1819:'GUTS'!BI1819,0)),"")</f>
        <v/>
      </c>
      <c r="D1818" s="127" t="str">
        <f>IFERROR(INDEX(GUTS!AI1819:'GUTS'!BH1819,MATCH(2,GUTS!AK1819:'GUTS'!BI1819,0)),"")</f>
        <v/>
      </c>
      <c r="E1818" s="127" t="str">
        <f>IFERROR(INDEX(GUTS!AJ1819:'GUTS'!BH1819,MATCH(2,GUTS!AK1819:'GUTS'!BI1819,0)),"")</f>
        <v/>
      </c>
      <c r="F1818" s="127" t="str">
        <f>IFERROR(INDEX(GUTS!AI1819:'GUTS'!BH1819,MATCH(3,GUTS!AK1819:'GUTS'!BI1819,0)),"")</f>
        <v/>
      </c>
      <c r="G1818" s="127" t="str">
        <f>IFERROR(INDEX(GUTS!AJ1819:'GUTS'!BH1819,MATCH(3,GUTS!AK1819:'GUTS'!BI1819,0)),"")</f>
        <v/>
      </c>
      <c r="H1818" s="127" t="str">
        <f>IFERROR(INDEX(GUTS!AI1819:'GUTS'!BH1819,MATCH(4,GUTS!AK1819:'GUTS'!BI1819,0)),"")</f>
        <v/>
      </c>
      <c r="I1818" s="127" t="str">
        <f>IFERROR(INDEX(GUTS!AJ1819:'GUTS'!BH1819,MATCH(4,GUTS!AK1819:'GUTS'!BI1819,0)),"")</f>
        <v/>
      </c>
      <c r="J1818" s="127" t="str">
        <f>IFERROR(INDEX(GUTS!AI1819:'GUTS'!BH1819,MATCH(5,GUTS!AK1819:'GUTS'!BI1819,0)),"")</f>
        <v/>
      </c>
      <c r="K1818" s="127" t="str">
        <f>IFERROR(INDEX(GUTS!AJ1819:'GUTS'!BH1819,MATCH(5,GUTS!AK1819:'GUTS'!BI1819,0)),"")</f>
        <v/>
      </c>
      <c r="L1818" s="127" t="str">
        <f>IFERROR(INDEX(GUTS!AI1819:'GUTS'!BH1819,MATCH(6,GUTS!AK1819:'GUTS'!BI1819,0)),"")</f>
        <v/>
      </c>
      <c r="M1818" s="127" t="str">
        <f>IFERROR(INDEX(GUTS!AJ1819:'GUTS'!BH1819,MATCH(6,GUTS!AK1819:'GUTS'!BI1819,0)),"")</f>
        <v/>
      </c>
      <c r="N1818" s="127">
        <f>Audit!X584</f>
        <v>0</v>
      </c>
      <c r="O1818" s="127">
        <f>Audit!K584</f>
        <v>0</v>
      </c>
      <c r="P1818" s="127">
        <f>Audit!L584</f>
        <v>0</v>
      </c>
    </row>
    <row r="1819" spans="1:16" hidden="1">
      <c r="A1819" s="127">
        <f>Audit!A585</f>
        <v>0</v>
      </c>
      <c r="B1819" s="127" t="str">
        <f>IFERROR(INDEX(GUTS!AI1820:'GUTS'!BH1820,MATCH(1,GUTS!AK1820:'GUTS'!BI1820,0)),"")</f>
        <v/>
      </c>
      <c r="C1819" s="127" t="str">
        <f>IFERROR(INDEX(GUTS!AJ1820:'GUTS'!BH1820,MATCH(1,GUTS!AK1820:'GUTS'!BI1820,0)),"")</f>
        <v/>
      </c>
      <c r="D1819" s="127" t="str">
        <f>IFERROR(INDEX(GUTS!AI1820:'GUTS'!BH1820,MATCH(2,GUTS!AK1820:'GUTS'!BI1820,0)),"")</f>
        <v/>
      </c>
      <c r="E1819" s="127" t="str">
        <f>IFERROR(INDEX(GUTS!AJ1820:'GUTS'!BH1820,MATCH(2,GUTS!AK1820:'GUTS'!BI1820,0)),"")</f>
        <v/>
      </c>
      <c r="F1819" s="127" t="str">
        <f>IFERROR(INDEX(GUTS!AI1820:'GUTS'!BH1820,MATCH(3,GUTS!AK1820:'GUTS'!BI1820,0)),"")</f>
        <v/>
      </c>
      <c r="G1819" s="127" t="str">
        <f>IFERROR(INDEX(GUTS!AJ1820:'GUTS'!BH1820,MATCH(3,GUTS!AK1820:'GUTS'!BI1820,0)),"")</f>
        <v/>
      </c>
      <c r="H1819" s="127" t="str">
        <f>IFERROR(INDEX(GUTS!AI1820:'GUTS'!BH1820,MATCH(4,GUTS!AK1820:'GUTS'!BI1820,0)),"")</f>
        <v/>
      </c>
      <c r="I1819" s="127" t="str">
        <f>IFERROR(INDEX(GUTS!AJ1820:'GUTS'!BH1820,MATCH(4,GUTS!AK1820:'GUTS'!BI1820,0)),"")</f>
        <v/>
      </c>
      <c r="J1819" s="127" t="str">
        <f>IFERROR(INDEX(GUTS!AI1820:'GUTS'!BH1820,MATCH(5,GUTS!AK1820:'GUTS'!BI1820,0)),"")</f>
        <v/>
      </c>
      <c r="K1819" s="127" t="str">
        <f>IFERROR(INDEX(GUTS!AJ1820:'GUTS'!BH1820,MATCH(5,GUTS!AK1820:'GUTS'!BI1820,0)),"")</f>
        <v/>
      </c>
      <c r="L1819" s="127" t="str">
        <f>IFERROR(INDEX(GUTS!AI1820:'GUTS'!BH1820,MATCH(6,GUTS!AK1820:'GUTS'!BI1820,0)),"")</f>
        <v/>
      </c>
      <c r="M1819" s="127" t="str">
        <f>IFERROR(INDEX(GUTS!AJ1820:'GUTS'!BH1820,MATCH(6,GUTS!AK1820:'GUTS'!BI1820,0)),"")</f>
        <v/>
      </c>
      <c r="N1819" s="127">
        <f>Audit!X585</f>
        <v>0</v>
      </c>
      <c r="O1819" s="127">
        <f>Audit!K585</f>
        <v>0</v>
      </c>
      <c r="P1819" s="127">
        <f>Audit!L585</f>
        <v>0</v>
      </c>
    </row>
    <row r="1820" spans="1:16" hidden="1">
      <c r="A1820" s="127">
        <f>Audit!A586</f>
        <v>0</v>
      </c>
      <c r="B1820" s="127" t="str">
        <f>IFERROR(INDEX(GUTS!AI1821:'GUTS'!BH1821,MATCH(1,GUTS!AK1821:'GUTS'!BI1821,0)),"")</f>
        <v/>
      </c>
      <c r="C1820" s="127" t="str">
        <f>IFERROR(INDEX(GUTS!AJ1821:'GUTS'!BH1821,MATCH(1,GUTS!AK1821:'GUTS'!BI1821,0)),"")</f>
        <v/>
      </c>
      <c r="D1820" s="127" t="str">
        <f>IFERROR(INDEX(GUTS!AI1821:'GUTS'!BH1821,MATCH(2,GUTS!AK1821:'GUTS'!BI1821,0)),"")</f>
        <v/>
      </c>
      <c r="E1820" s="127" t="str">
        <f>IFERROR(INDEX(GUTS!AJ1821:'GUTS'!BH1821,MATCH(2,GUTS!AK1821:'GUTS'!BI1821,0)),"")</f>
        <v/>
      </c>
      <c r="F1820" s="127" t="str">
        <f>IFERROR(INDEX(GUTS!AI1821:'GUTS'!BH1821,MATCH(3,GUTS!AK1821:'GUTS'!BI1821,0)),"")</f>
        <v/>
      </c>
      <c r="G1820" s="127" t="str">
        <f>IFERROR(INDEX(GUTS!AJ1821:'GUTS'!BH1821,MATCH(3,GUTS!AK1821:'GUTS'!BI1821,0)),"")</f>
        <v/>
      </c>
      <c r="H1820" s="127" t="str">
        <f>IFERROR(INDEX(GUTS!AI1821:'GUTS'!BH1821,MATCH(4,GUTS!AK1821:'GUTS'!BI1821,0)),"")</f>
        <v/>
      </c>
      <c r="I1820" s="127" t="str">
        <f>IFERROR(INDEX(GUTS!AJ1821:'GUTS'!BH1821,MATCH(4,GUTS!AK1821:'GUTS'!BI1821,0)),"")</f>
        <v/>
      </c>
      <c r="J1820" s="127" t="str">
        <f>IFERROR(INDEX(GUTS!AI1821:'GUTS'!BH1821,MATCH(5,GUTS!AK1821:'GUTS'!BI1821,0)),"")</f>
        <v/>
      </c>
      <c r="K1820" s="127" t="str">
        <f>IFERROR(INDEX(GUTS!AJ1821:'GUTS'!BH1821,MATCH(5,GUTS!AK1821:'GUTS'!BI1821,0)),"")</f>
        <v/>
      </c>
      <c r="L1820" s="127" t="str">
        <f>IFERROR(INDEX(GUTS!AI1821:'GUTS'!BH1821,MATCH(6,GUTS!AK1821:'GUTS'!BI1821,0)),"")</f>
        <v/>
      </c>
      <c r="M1820" s="127" t="str">
        <f>IFERROR(INDEX(GUTS!AJ1821:'GUTS'!BH1821,MATCH(6,GUTS!AK1821:'GUTS'!BI1821,0)),"")</f>
        <v/>
      </c>
      <c r="N1820" s="127">
        <f>Audit!X586</f>
        <v>0</v>
      </c>
      <c r="O1820" s="127">
        <f>Audit!K586</f>
        <v>0</v>
      </c>
      <c r="P1820" s="127">
        <f>Audit!L586</f>
        <v>0</v>
      </c>
    </row>
    <row r="1821" spans="1:16" hidden="1">
      <c r="A1821" s="127">
        <f>Audit!A587</f>
        <v>0</v>
      </c>
      <c r="B1821" s="127" t="str">
        <f>IFERROR(INDEX(GUTS!AI1822:'GUTS'!BH1822,MATCH(1,GUTS!AK1822:'GUTS'!BI1822,0)),"")</f>
        <v/>
      </c>
      <c r="C1821" s="127" t="str">
        <f>IFERROR(INDEX(GUTS!AJ1822:'GUTS'!BH1822,MATCH(1,GUTS!AK1822:'GUTS'!BI1822,0)),"")</f>
        <v/>
      </c>
      <c r="D1821" s="127" t="str">
        <f>IFERROR(INDEX(GUTS!AI1822:'GUTS'!BH1822,MATCH(2,GUTS!AK1822:'GUTS'!BI1822,0)),"")</f>
        <v/>
      </c>
      <c r="E1821" s="127" t="str">
        <f>IFERROR(INDEX(GUTS!AJ1822:'GUTS'!BH1822,MATCH(2,GUTS!AK1822:'GUTS'!BI1822,0)),"")</f>
        <v/>
      </c>
      <c r="F1821" s="127" t="str">
        <f>IFERROR(INDEX(GUTS!AI1822:'GUTS'!BH1822,MATCH(3,GUTS!AK1822:'GUTS'!BI1822,0)),"")</f>
        <v/>
      </c>
      <c r="G1821" s="127" t="str">
        <f>IFERROR(INDEX(GUTS!AJ1822:'GUTS'!BH1822,MATCH(3,GUTS!AK1822:'GUTS'!BI1822,0)),"")</f>
        <v/>
      </c>
      <c r="H1821" s="127" t="str">
        <f>IFERROR(INDEX(GUTS!AI1822:'GUTS'!BH1822,MATCH(4,GUTS!AK1822:'GUTS'!BI1822,0)),"")</f>
        <v/>
      </c>
      <c r="I1821" s="127" t="str">
        <f>IFERROR(INDEX(GUTS!AJ1822:'GUTS'!BH1822,MATCH(4,GUTS!AK1822:'GUTS'!BI1822,0)),"")</f>
        <v/>
      </c>
      <c r="J1821" s="127" t="str">
        <f>IFERROR(INDEX(GUTS!AI1822:'GUTS'!BH1822,MATCH(5,GUTS!AK1822:'GUTS'!BI1822,0)),"")</f>
        <v/>
      </c>
      <c r="K1821" s="127" t="str">
        <f>IFERROR(INDEX(GUTS!AJ1822:'GUTS'!BH1822,MATCH(5,GUTS!AK1822:'GUTS'!BI1822,0)),"")</f>
        <v/>
      </c>
      <c r="L1821" s="127" t="str">
        <f>IFERROR(INDEX(GUTS!AI1822:'GUTS'!BH1822,MATCH(6,GUTS!AK1822:'GUTS'!BI1822,0)),"")</f>
        <v/>
      </c>
      <c r="M1821" s="127" t="str">
        <f>IFERROR(INDEX(GUTS!AJ1822:'GUTS'!BH1822,MATCH(6,GUTS!AK1822:'GUTS'!BI1822,0)),"")</f>
        <v/>
      </c>
      <c r="N1821" s="127">
        <f>Audit!X587</f>
        <v>0</v>
      </c>
      <c r="O1821" s="127">
        <f>Audit!K587</f>
        <v>0</v>
      </c>
      <c r="P1821" s="127">
        <f>Audit!L587</f>
        <v>0</v>
      </c>
    </row>
    <row r="1822" spans="1:16" hidden="1">
      <c r="A1822" s="127">
        <f>Audit!A588</f>
        <v>0</v>
      </c>
      <c r="B1822" s="127" t="str">
        <f>IFERROR(INDEX(GUTS!AI1823:'GUTS'!BH1823,MATCH(1,GUTS!AK1823:'GUTS'!BI1823,0)),"")</f>
        <v/>
      </c>
      <c r="C1822" s="127" t="str">
        <f>IFERROR(INDEX(GUTS!AJ1823:'GUTS'!BH1823,MATCH(1,GUTS!AK1823:'GUTS'!BI1823,0)),"")</f>
        <v/>
      </c>
      <c r="D1822" s="127" t="str">
        <f>IFERROR(INDEX(GUTS!AI1823:'GUTS'!BH1823,MATCH(2,GUTS!AK1823:'GUTS'!BI1823,0)),"")</f>
        <v/>
      </c>
      <c r="E1822" s="127" t="str">
        <f>IFERROR(INDEX(GUTS!AJ1823:'GUTS'!BH1823,MATCH(2,GUTS!AK1823:'GUTS'!BI1823,0)),"")</f>
        <v/>
      </c>
      <c r="F1822" s="127" t="str">
        <f>IFERROR(INDEX(GUTS!AI1823:'GUTS'!BH1823,MATCH(3,GUTS!AK1823:'GUTS'!BI1823,0)),"")</f>
        <v/>
      </c>
      <c r="G1822" s="127" t="str">
        <f>IFERROR(INDEX(GUTS!AJ1823:'GUTS'!BH1823,MATCH(3,GUTS!AK1823:'GUTS'!BI1823,0)),"")</f>
        <v/>
      </c>
      <c r="H1822" s="127" t="str">
        <f>IFERROR(INDEX(GUTS!AI1823:'GUTS'!BH1823,MATCH(4,GUTS!AK1823:'GUTS'!BI1823,0)),"")</f>
        <v/>
      </c>
      <c r="I1822" s="127" t="str">
        <f>IFERROR(INDEX(GUTS!AJ1823:'GUTS'!BH1823,MATCH(4,GUTS!AK1823:'GUTS'!BI1823,0)),"")</f>
        <v/>
      </c>
      <c r="J1822" s="127" t="str">
        <f>IFERROR(INDEX(GUTS!AI1823:'GUTS'!BH1823,MATCH(5,GUTS!AK1823:'GUTS'!BI1823,0)),"")</f>
        <v/>
      </c>
      <c r="K1822" s="127" t="str">
        <f>IFERROR(INDEX(GUTS!AJ1823:'GUTS'!BH1823,MATCH(5,GUTS!AK1823:'GUTS'!BI1823,0)),"")</f>
        <v/>
      </c>
      <c r="L1822" s="127" t="str">
        <f>IFERROR(INDEX(GUTS!AI1823:'GUTS'!BH1823,MATCH(6,GUTS!AK1823:'GUTS'!BI1823,0)),"")</f>
        <v/>
      </c>
      <c r="M1822" s="127" t="str">
        <f>IFERROR(INDEX(GUTS!AJ1823:'GUTS'!BH1823,MATCH(6,GUTS!AK1823:'GUTS'!BI1823,0)),"")</f>
        <v/>
      </c>
      <c r="N1822" s="127">
        <f>Audit!X588</f>
        <v>0</v>
      </c>
      <c r="O1822" s="127">
        <f>Audit!K588</f>
        <v>0</v>
      </c>
      <c r="P1822" s="127">
        <f>Audit!L588</f>
        <v>0</v>
      </c>
    </row>
    <row r="1823" spans="1:16" hidden="1">
      <c r="A1823" s="127">
        <f>Audit!A589</f>
        <v>0</v>
      </c>
      <c r="B1823" s="127" t="str">
        <f>IFERROR(INDEX(GUTS!AI1824:'GUTS'!BH1824,MATCH(1,GUTS!AK1824:'GUTS'!BI1824,0)),"")</f>
        <v/>
      </c>
      <c r="C1823" s="127" t="str">
        <f>IFERROR(INDEX(GUTS!AJ1824:'GUTS'!BH1824,MATCH(1,GUTS!AK1824:'GUTS'!BI1824,0)),"")</f>
        <v/>
      </c>
      <c r="D1823" s="127" t="str">
        <f>IFERROR(INDEX(GUTS!AI1824:'GUTS'!BH1824,MATCH(2,GUTS!AK1824:'GUTS'!BI1824,0)),"")</f>
        <v/>
      </c>
      <c r="E1823" s="127" t="str">
        <f>IFERROR(INDEX(GUTS!AJ1824:'GUTS'!BH1824,MATCH(2,GUTS!AK1824:'GUTS'!BI1824,0)),"")</f>
        <v/>
      </c>
      <c r="F1823" s="127" t="str">
        <f>IFERROR(INDEX(GUTS!AI1824:'GUTS'!BH1824,MATCH(3,GUTS!AK1824:'GUTS'!BI1824,0)),"")</f>
        <v/>
      </c>
      <c r="G1823" s="127" t="str">
        <f>IFERROR(INDEX(GUTS!AJ1824:'GUTS'!BH1824,MATCH(3,GUTS!AK1824:'GUTS'!BI1824,0)),"")</f>
        <v/>
      </c>
      <c r="H1823" s="127" t="str">
        <f>IFERROR(INDEX(GUTS!AI1824:'GUTS'!BH1824,MATCH(4,GUTS!AK1824:'GUTS'!BI1824,0)),"")</f>
        <v/>
      </c>
      <c r="I1823" s="127" t="str">
        <f>IFERROR(INDEX(GUTS!AJ1824:'GUTS'!BH1824,MATCH(4,GUTS!AK1824:'GUTS'!BI1824,0)),"")</f>
        <v/>
      </c>
      <c r="J1823" s="127" t="str">
        <f>IFERROR(INDEX(GUTS!AI1824:'GUTS'!BH1824,MATCH(5,GUTS!AK1824:'GUTS'!BI1824,0)),"")</f>
        <v/>
      </c>
      <c r="K1823" s="127" t="str">
        <f>IFERROR(INDEX(GUTS!AJ1824:'GUTS'!BH1824,MATCH(5,GUTS!AK1824:'GUTS'!BI1824,0)),"")</f>
        <v/>
      </c>
      <c r="L1823" s="127" t="str">
        <f>IFERROR(INDEX(GUTS!AI1824:'GUTS'!BH1824,MATCH(6,GUTS!AK1824:'GUTS'!BI1824,0)),"")</f>
        <v/>
      </c>
      <c r="M1823" s="127" t="str">
        <f>IFERROR(INDEX(GUTS!AJ1824:'GUTS'!BH1824,MATCH(6,GUTS!AK1824:'GUTS'!BI1824,0)),"")</f>
        <v/>
      </c>
      <c r="N1823" s="127">
        <f>Audit!X589</f>
        <v>0</v>
      </c>
      <c r="O1823" s="127">
        <f>Audit!K589</f>
        <v>0</v>
      </c>
      <c r="P1823" s="127">
        <f>Audit!L589</f>
        <v>0</v>
      </c>
    </row>
    <row r="1824" spans="1:16" hidden="1">
      <c r="A1824" s="127">
        <f>Audit!A590</f>
        <v>0</v>
      </c>
      <c r="B1824" s="127" t="str">
        <f>IFERROR(INDEX(GUTS!AI1825:'GUTS'!BH1825,MATCH(1,GUTS!AK1825:'GUTS'!BI1825,0)),"")</f>
        <v/>
      </c>
      <c r="C1824" s="127" t="str">
        <f>IFERROR(INDEX(GUTS!AJ1825:'GUTS'!BH1825,MATCH(1,GUTS!AK1825:'GUTS'!BI1825,0)),"")</f>
        <v/>
      </c>
      <c r="D1824" s="127" t="str">
        <f>IFERROR(INDEX(GUTS!AI1825:'GUTS'!BH1825,MATCH(2,GUTS!AK1825:'GUTS'!BI1825,0)),"")</f>
        <v/>
      </c>
      <c r="E1824" s="127" t="str">
        <f>IFERROR(INDEX(GUTS!AJ1825:'GUTS'!BH1825,MATCH(2,GUTS!AK1825:'GUTS'!BI1825,0)),"")</f>
        <v/>
      </c>
      <c r="F1824" s="127" t="str">
        <f>IFERROR(INDEX(GUTS!AI1825:'GUTS'!BH1825,MATCH(3,GUTS!AK1825:'GUTS'!BI1825,0)),"")</f>
        <v/>
      </c>
      <c r="G1824" s="127" t="str">
        <f>IFERROR(INDEX(GUTS!AJ1825:'GUTS'!BH1825,MATCH(3,GUTS!AK1825:'GUTS'!BI1825,0)),"")</f>
        <v/>
      </c>
      <c r="H1824" s="127" t="str">
        <f>IFERROR(INDEX(GUTS!AI1825:'GUTS'!BH1825,MATCH(4,GUTS!AK1825:'GUTS'!BI1825,0)),"")</f>
        <v/>
      </c>
      <c r="I1824" s="127" t="str">
        <f>IFERROR(INDEX(GUTS!AJ1825:'GUTS'!BH1825,MATCH(4,GUTS!AK1825:'GUTS'!BI1825,0)),"")</f>
        <v/>
      </c>
      <c r="J1824" s="127" t="str">
        <f>IFERROR(INDEX(GUTS!AI1825:'GUTS'!BH1825,MATCH(5,GUTS!AK1825:'GUTS'!BI1825,0)),"")</f>
        <v/>
      </c>
      <c r="K1824" s="127" t="str">
        <f>IFERROR(INDEX(GUTS!AJ1825:'GUTS'!BH1825,MATCH(5,GUTS!AK1825:'GUTS'!BI1825,0)),"")</f>
        <v/>
      </c>
      <c r="L1824" s="127" t="str">
        <f>IFERROR(INDEX(GUTS!AI1825:'GUTS'!BH1825,MATCH(6,GUTS!AK1825:'GUTS'!BI1825,0)),"")</f>
        <v/>
      </c>
      <c r="M1824" s="127" t="str">
        <f>IFERROR(INDEX(GUTS!AJ1825:'GUTS'!BH1825,MATCH(6,GUTS!AK1825:'GUTS'!BI1825,0)),"")</f>
        <v/>
      </c>
      <c r="N1824" s="127">
        <f>Audit!X590</f>
        <v>0</v>
      </c>
      <c r="O1824" s="127">
        <f>Audit!K590</f>
        <v>0</v>
      </c>
      <c r="P1824" s="127">
        <f>Audit!L590</f>
        <v>0</v>
      </c>
    </row>
    <row r="1825" spans="1:16" hidden="1">
      <c r="A1825" s="127">
        <f>Audit!A591</f>
        <v>0</v>
      </c>
      <c r="B1825" s="127" t="str">
        <f>IFERROR(INDEX(GUTS!AI1826:'GUTS'!BH1826,MATCH(1,GUTS!AK1826:'GUTS'!BI1826,0)),"")</f>
        <v/>
      </c>
      <c r="C1825" s="127" t="str">
        <f>IFERROR(INDEX(GUTS!AJ1826:'GUTS'!BH1826,MATCH(1,GUTS!AK1826:'GUTS'!BI1826,0)),"")</f>
        <v/>
      </c>
      <c r="D1825" s="127" t="str">
        <f>IFERROR(INDEX(GUTS!AI1826:'GUTS'!BH1826,MATCH(2,GUTS!AK1826:'GUTS'!BI1826,0)),"")</f>
        <v/>
      </c>
      <c r="E1825" s="127" t="str">
        <f>IFERROR(INDEX(GUTS!AJ1826:'GUTS'!BH1826,MATCH(2,GUTS!AK1826:'GUTS'!BI1826,0)),"")</f>
        <v/>
      </c>
      <c r="F1825" s="127" t="str">
        <f>IFERROR(INDEX(GUTS!AI1826:'GUTS'!BH1826,MATCH(3,GUTS!AK1826:'GUTS'!BI1826,0)),"")</f>
        <v/>
      </c>
      <c r="G1825" s="127" t="str">
        <f>IFERROR(INDEX(GUTS!AJ1826:'GUTS'!BH1826,MATCH(3,GUTS!AK1826:'GUTS'!BI1826,0)),"")</f>
        <v/>
      </c>
      <c r="H1825" s="127" t="str">
        <f>IFERROR(INDEX(GUTS!AI1826:'GUTS'!BH1826,MATCH(4,GUTS!AK1826:'GUTS'!BI1826,0)),"")</f>
        <v/>
      </c>
      <c r="I1825" s="127" t="str">
        <f>IFERROR(INDEX(GUTS!AJ1826:'GUTS'!BH1826,MATCH(4,GUTS!AK1826:'GUTS'!BI1826,0)),"")</f>
        <v/>
      </c>
      <c r="J1825" s="127" t="str">
        <f>IFERROR(INDEX(GUTS!AI1826:'GUTS'!BH1826,MATCH(5,GUTS!AK1826:'GUTS'!BI1826,0)),"")</f>
        <v/>
      </c>
      <c r="K1825" s="127" t="str">
        <f>IFERROR(INDEX(GUTS!AJ1826:'GUTS'!BH1826,MATCH(5,GUTS!AK1826:'GUTS'!BI1826,0)),"")</f>
        <v/>
      </c>
      <c r="L1825" s="127" t="str">
        <f>IFERROR(INDEX(GUTS!AI1826:'GUTS'!BH1826,MATCH(6,GUTS!AK1826:'GUTS'!BI1826,0)),"")</f>
        <v/>
      </c>
      <c r="M1825" s="127" t="str">
        <f>IFERROR(INDEX(GUTS!AJ1826:'GUTS'!BH1826,MATCH(6,GUTS!AK1826:'GUTS'!BI1826,0)),"")</f>
        <v/>
      </c>
      <c r="N1825" s="127">
        <f>Audit!X591</f>
        <v>0</v>
      </c>
      <c r="O1825" s="127">
        <f>Audit!K591</f>
        <v>0</v>
      </c>
      <c r="P1825" s="127">
        <f>Audit!L591</f>
        <v>0</v>
      </c>
    </row>
    <row r="1826" spans="1:16" hidden="1">
      <c r="A1826" s="127">
        <f>Audit!A592</f>
        <v>0</v>
      </c>
      <c r="B1826" s="127" t="str">
        <f>IFERROR(INDEX(GUTS!AI1827:'GUTS'!BH1827,MATCH(1,GUTS!AK1827:'GUTS'!BI1827,0)),"")</f>
        <v/>
      </c>
      <c r="C1826" s="127" t="str">
        <f>IFERROR(INDEX(GUTS!AJ1827:'GUTS'!BH1827,MATCH(1,GUTS!AK1827:'GUTS'!BI1827,0)),"")</f>
        <v/>
      </c>
      <c r="D1826" s="127" t="str">
        <f>IFERROR(INDEX(GUTS!AI1827:'GUTS'!BH1827,MATCH(2,GUTS!AK1827:'GUTS'!BI1827,0)),"")</f>
        <v/>
      </c>
      <c r="E1826" s="127" t="str">
        <f>IFERROR(INDEX(GUTS!AJ1827:'GUTS'!BH1827,MATCH(2,GUTS!AK1827:'GUTS'!BI1827,0)),"")</f>
        <v/>
      </c>
      <c r="F1826" s="127" t="str">
        <f>IFERROR(INDEX(GUTS!AI1827:'GUTS'!BH1827,MATCH(3,GUTS!AK1827:'GUTS'!BI1827,0)),"")</f>
        <v/>
      </c>
      <c r="G1826" s="127" t="str">
        <f>IFERROR(INDEX(GUTS!AJ1827:'GUTS'!BH1827,MATCH(3,GUTS!AK1827:'GUTS'!BI1827,0)),"")</f>
        <v/>
      </c>
      <c r="H1826" s="127" t="str">
        <f>IFERROR(INDEX(GUTS!AI1827:'GUTS'!BH1827,MATCH(4,GUTS!AK1827:'GUTS'!BI1827,0)),"")</f>
        <v/>
      </c>
      <c r="I1826" s="127" t="str">
        <f>IFERROR(INDEX(GUTS!AJ1827:'GUTS'!BH1827,MATCH(4,GUTS!AK1827:'GUTS'!BI1827,0)),"")</f>
        <v/>
      </c>
      <c r="J1826" s="127" t="str">
        <f>IFERROR(INDEX(GUTS!AI1827:'GUTS'!BH1827,MATCH(5,GUTS!AK1827:'GUTS'!BI1827,0)),"")</f>
        <v/>
      </c>
      <c r="K1826" s="127" t="str">
        <f>IFERROR(INDEX(GUTS!AJ1827:'GUTS'!BH1827,MATCH(5,GUTS!AK1827:'GUTS'!BI1827,0)),"")</f>
        <v/>
      </c>
      <c r="L1826" s="127" t="str">
        <f>IFERROR(INDEX(GUTS!AI1827:'GUTS'!BH1827,MATCH(6,GUTS!AK1827:'GUTS'!BI1827,0)),"")</f>
        <v/>
      </c>
      <c r="M1826" s="127" t="str">
        <f>IFERROR(INDEX(GUTS!AJ1827:'GUTS'!BH1827,MATCH(6,GUTS!AK1827:'GUTS'!BI1827,0)),"")</f>
        <v/>
      </c>
      <c r="N1826" s="127">
        <f>Audit!X592</f>
        <v>0</v>
      </c>
      <c r="O1826" s="127">
        <f>Audit!K592</f>
        <v>0</v>
      </c>
      <c r="P1826" s="127">
        <f>Audit!L592</f>
        <v>0</v>
      </c>
    </row>
    <row r="1827" spans="1:16" hidden="1">
      <c r="A1827" s="127">
        <f>Audit!A593</f>
        <v>0</v>
      </c>
      <c r="B1827" s="127" t="str">
        <f>IFERROR(INDEX(GUTS!AI1828:'GUTS'!BH1828,MATCH(1,GUTS!AK1828:'GUTS'!BI1828,0)),"")</f>
        <v/>
      </c>
      <c r="C1827" s="127" t="str">
        <f>IFERROR(INDEX(GUTS!AJ1828:'GUTS'!BH1828,MATCH(1,GUTS!AK1828:'GUTS'!BI1828,0)),"")</f>
        <v/>
      </c>
      <c r="D1827" s="127" t="str">
        <f>IFERROR(INDEX(GUTS!AI1828:'GUTS'!BH1828,MATCH(2,GUTS!AK1828:'GUTS'!BI1828,0)),"")</f>
        <v/>
      </c>
      <c r="E1827" s="127" t="str">
        <f>IFERROR(INDEX(GUTS!AJ1828:'GUTS'!BH1828,MATCH(2,GUTS!AK1828:'GUTS'!BI1828,0)),"")</f>
        <v/>
      </c>
      <c r="F1827" s="127" t="str">
        <f>IFERROR(INDEX(GUTS!AI1828:'GUTS'!BH1828,MATCH(3,GUTS!AK1828:'GUTS'!BI1828,0)),"")</f>
        <v/>
      </c>
      <c r="G1827" s="127" t="str">
        <f>IFERROR(INDEX(GUTS!AJ1828:'GUTS'!BH1828,MATCH(3,GUTS!AK1828:'GUTS'!BI1828,0)),"")</f>
        <v/>
      </c>
      <c r="H1827" s="127" t="str">
        <f>IFERROR(INDEX(GUTS!AI1828:'GUTS'!BH1828,MATCH(4,GUTS!AK1828:'GUTS'!BI1828,0)),"")</f>
        <v/>
      </c>
      <c r="I1827" s="127" t="str">
        <f>IFERROR(INDEX(GUTS!AJ1828:'GUTS'!BH1828,MATCH(4,GUTS!AK1828:'GUTS'!BI1828,0)),"")</f>
        <v/>
      </c>
      <c r="J1827" s="127" t="str">
        <f>IFERROR(INDEX(GUTS!AI1828:'GUTS'!BH1828,MATCH(5,GUTS!AK1828:'GUTS'!BI1828,0)),"")</f>
        <v/>
      </c>
      <c r="K1827" s="127" t="str">
        <f>IFERROR(INDEX(GUTS!AJ1828:'GUTS'!BH1828,MATCH(5,GUTS!AK1828:'GUTS'!BI1828,0)),"")</f>
        <v/>
      </c>
      <c r="L1827" s="127" t="str">
        <f>IFERROR(INDEX(GUTS!AI1828:'GUTS'!BH1828,MATCH(6,GUTS!AK1828:'GUTS'!BI1828,0)),"")</f>
        <v/>
      </c>
      <c r="M1827" s="127" t="str">
        <f>IFERROR(INDEX(GUTS!AJ1828:'GUTS'!BH1828,MATCH(6,GUTS!AK1828:'GUTS'!BI1828,0)),"")</f>
        <v/>
      </c>
      <c r="N1827" s="127">
        <f>Audit!X593</f>
        <v>0</v>
      </c>
      <c r="O1827" s="127">
        <f>Audit!K593</f>
        <v>0</v>
      </c>
      <c r="P1827" s="127">
        <f>Audit!L593</f>
        <v>0</v>
      </c>
    </row>
    <row r="1828" spans="1:16" hidden="1">
      <c r="A1828" s="127">
        <f>Audit!A594</f>
        <v>0</v>
      </c>
      <c r="B1828" s="127" t="str">
        <f>IFERROR(INDEX(GUTS!AI1829:'GUTS'!BH1829,MATCH(1,GUTS!AK1829:'GUTS'!BI1829,0)),"")</f>
        <v/>
      </c>
      <c r="C1828" s="127" t="str">
        <f>IFERROR(INDEX(GUTS!AJ1829:'GUTS'!BH1829,MATCH(1,GUTS!AK1829:'GUTS'!BI1829,0)),"")</f>
        <v/>
      </c>
      <c r="D1828" s="127" t="str">
        <f>IFERROR(INDEX(GUTS!AI1829:'GUTS'!BH1829,MATCH(2,GUTS!AK1829:'GUTS'!BI1829,0)),"")</f>
        <v/>
      </c>
      <c r="E1828" s="127" t="str">
        <f>IFERROR(INDEX(GUTS!AJ1829:'GUTS'!BH1829,MATCH(2,GUTS!AK1829:'GUTS'!BI1829,0)),"")</f>
        <v/>
      </c>
      <c r="F1828" s="127" t="str">
        <f>IFERROR(INDEX(GUTS!AI1829:'GUTS'!BH1829,MATCH(3,GUTS!AK1829:'GUTS'!BI1829,0)),"")</f>
        <v/>
      </c>
      <c r="G1828" s="127" t="str">
        <f>IFERROR(INDEX(GUTS!AJ1829:'GUTS'!BH1829,MATCH(3,GUTS!AK1829:'GUTS'!BI1829,0)),"")</f>
        <v/>
      </c>
      <c r="H1828" s="127" t="str">
        <f>IFERROR(INDEX(GUTS!AI1829:'GUTS'!BH1829,MATCH(4,GUTS!AK1829:'GUTS'!BI1829,0)),"")</f>
        <v/>
      </c>
      <c r="I1828" s="127" t="str">
        <f>IFERROR(INDEX(GUTS!AJ1829:'GUTS'!BH1829,MATCH(4,GUTS!AK1829:'GUTS'!BI1829,0)),"")</f>
        <v/>
      </c>
      <c r="J1828" s="127" t="str">
        <f>IFERROR(INDEX(GUTS!AI1829:'GUTS'!BH1829,MATCH(5,GUTS!AK1829:'GUTS'!BI1829,0)),"")</f>
        <v/>
      </c>
      <c r="K1828" s="127" t="str">
        <f>IFERROR(INDEX(GUTS!AJ1829:'GUTS'!BH1829,MATCH(5,GUTS!AK1829:'GUTS'!BI1829,0)),"")</f>
        <v/>
      </c>
      <c r="L1828" s="127" t="str">
        <f>IFERROR(INDEX(GUTS!AI1829:'GUTS'!BH1829,MATCH(6,GUTS!AK1829:'GUTS'!BI1829,0)),"")</f>
        <v/>
      </c>
      <c r="M1828" s="127" t="str">
        <f>IFERROR(INDEX(GUTS!AJ1829:'GUTS'!BH1829,MATCH(6,GUTS!AK1829:'GUTS'!BI1829,0)),"")</f>
        <v/>
      </c>
      <c r="N1828" s="127">
        <f>Audit!X594</f>
        <v>0</v>
      </c>
      <c r="O1828" s="127">
        <f>Audit!K594</f>
        <v>0</v>
      </c>
      <c r="P1828" s="127">
        <f>Audit!L594</f>
        <v>0</v>
      </c>
    </row>
    <row r="1829" spans="1:16" hidden="1">
      <c r="A1829" s="127">
        <f>Audit!A595</f>
        <v>0</v>
      </c>
      <c r="B1829" s="127" t="str">
        <f>IFERROR(INDEX(GUTS!AI1830:'GUTS'!BH1830,MATCH(1,GUTS!AK1830:'GUTS'!BI1830,0)),"")</f>
        <v/>
      </c>
      <c r="C1829" s="127" t="str">
        <f>IFERROR(INDEX(GUTS!AJ1830:'GUTS'!BH1830,MATCH(1,GUTS!AK1830:'GUTS'!BI1830,0)),"")</f>
        <v/>
      </c>
      <c r="D1829" s="127" t="str">
        <f>IFERROR(INDEX(GUTS!AI1830:'GUTS'!BH1830,MATCH(2,GUTS!AK1830:'GUTS'!BI1830,0)),"")</f>
        <v/>
      </c>
      <c r="E1829" s="127" t="str">
        <f>IFERROR(INDEX(GUTS!AJ1830:'GUTS'!BH1830,MATCH(2,GUTS!AK1830:'GUTS'!BI1830,0)),"")</f>
        <v/>
      </c>
      <c r="F1829" s="127" t="str">
        <f>IFERROR(INDEX(GUTS!AI1830:'GUTS'!BH1830,MATCH(3,GUTS!AK1830:'GUTS'!BI1830,0)),"")</f>
        <v/>
      </c>
      <c r="G1829" s="127" t="str">
        <f>IFERROR(INDEX(GUTS!AJ1830:'GUTS'!BH1830,MATCH(3,GUTS!AK1830:'GUTS'!BI1830,0)),"")</f>
        <v/>
      </c>
      <c r="H1829" s="127" t="str">
        <f>IFERROR(INDEX(GUTS!AI1830:'GUTS'!BH1830,MATCH(4,GUTS!AK1830:'GUTS'!BI1830,0)),"")</f>
        <v/>
      </c>
      <c r="I1829" s="127" t="str">
        <f>IFERROR(INDEX(GUTS!AJ1830:'GUTS'!BH1830,MATCH(4,GUTS!AK1830:'GUTS'!BI1830,0)),"")</f>
        <v/>
      </c>
      <c r="J1829" s="127" t="str">
        <f>IFERROR(INDEX(GUTS!AI1830:'GUTS'!BH1830,MATCH(5,GUTS!AK1830:'GUTS'!BI1830,0)),"")</f>
        <v/>
      </c>
      <c r="K1829" s="127" t="str">
        <f>IFERROR(INDEX(GUTS!AJ1830:'GUTS'!BH1830,MATCH(5,GUTS!AK1830:'GUTS'!BI1830,0)),"")</f>
        <v/>
      </c>
      <c r="L1829" s="127" t="str">
        <f>IFERROR(INDEX(GUTS!AI1830:'GUTS'!BH1830,MATCH(6,GUTS!AK1830:'GUTS'!BI1830,0)),"")</f>
        <v/>
      </c>
      <c r="M1829" s="127" t="str">
        <f>IFERROR(INDEX(GUTS!AJ1830:'GUTS'!BH1830,MATCH(6,GUTS!AK1830:'GUTS'!BI1830,0)),"")</f>
        <v/>
      </c>
      <c r="N1829" s="127">
        <f>Audit!X595</f>
        <v>0</v>
      </c>
      <c r="O1829" s="127">
        <f>Audit!K595</f>
        <v>0</v>
      </c>
      <c r="P1829" s="127">
        <f>Audit!L595</f>
        <v>0</v>
      </c>
    </row>
    <row r="1830" spans="1:16" hidden="1">
      <c r="A1830" s="127">
        <f>Audit!A596</f>
        <v>0</v>
      </c>
      <c r="B1830" s="127" t="str">
        <f>IFERROR(INDEX(GUTS!AI1831:'GUTS'!BH1831,MATCH(1,GUTS!AK1831:'GUTS'!BI1831,0)),"")</f>
        <v/>
      </c>
      <c r="C1830" s="127" t="str">
        <f>IFERROR(INDEX(GUTS!AJ1831:'GUTS'!BH1831,MATCH(1,GUTS!AK1831:'GUTS'!BI1831,0)),"")</f>
        <v/>
      </c>
      <c r="D1830" s="127" t="str">
        <f>IFERROR(INDEX(GUTS!AI1831:'GUTS'!BH1831,MATCH(2,GUTS!AK1831:'GUTS'!BI1831,0)),"")</f>
        <v/>
      </c>
      <c r="E1830" s="127" t="str">
        <f>IFERROR(INDEX(GUTS!AJ1831:'GUTS'!BH1831,MATCH(2,GUTS!AK1831:'GUTS'!BI1831,0)),"")</f>
        <v/>
      </c>
      <c r="F1830" s="127" t="str">
        <f>IFERROR(INDEX(GUTS!AI1831:'GUTS'!BH1831,MATCH(3,GUTS!AK1831:'GUTS'!BI1831,0)),"")</f>
        <v/>
      </c>
      <c r="G1830" s="127" t="str">
        <f>IFERROR(INDEX(GUTS!AJ1831:'GUTS'!BH1831,MATCH(3,GUTS!AK1831:'GUTS'!BI1831,0)),"")</f>
        <v/>
      </c>
      <c r="H1830" s="127" t="str">
        <f>IFERROR(INDEX(GUTS!AI1831:'GUTS'!BH1831,MATCH(4,GUTS!AK1831:'GUTS'!BI1831,0)),"")</f>
        <v/>
      </c>
      <c r="I1830" s="127" t="str">
        <f>IFERROR(INDEX(GUTS!AJ1831:'GUTS'!BH1831,MATCH(4,GUTS!AK1831:'GUTS'!BI1831,0)),"")</f>
        <v/>
      </c>
      <c r="J1830" s="127" t="str">
        <f>IFERROR(INDEX(GUTS!AI1831:'GUTS'!BH1831,MATCH(5,GUTS!AK1831:'GUTS'!BI1831,0)),"")</f>
        <v/>
      </c>
      <c r="K1830" s="127" t="str">
        <f>IFERROR(INDEX(GUTS!AJ1831:'GUTS'!BH1831,MATCH(5,GUTS!AK1831:'GUTS'!BI1831,0)),"")</f>
        <v/>
      </c>
      <c r="L1830" s="127" t="str">
        <f>IFERROR(INDEX(GUTS!AI1831:'GUTS'!BH1831,MATCH(6,GUTS!AK1831:'GUTS'!BI1831,0)),"")</f>
        <v/>
      </c>
      <c r="M1830" s="127" t="str">
        <f>IFERROR(INDEX(GUTS!AJ1831:'GUTS'!BH1831,MATCH(6,GUTS!AK1831:'GUTS'!BI1831,0)),"")</f>
        <v/>
      </c>
      <c r="N1830" s="127">
        <f>Audit!X596</f>
        <v>0</v>
      </c>
      <c r="O1830" s="127">
        <f>Audit!K596</f>
        <v>0</v>
      </c>
      <c r="P1830" s="127">
        <f>Audit!L596</f>
        <v>0</v>
      </c>
    </row>
    <row r="1831" spans="1:16" hidden="1">
      <c r="A1831" s="127">
        <f>Audit!A597</f>
        <v>0</v>
      </c>
      <c r="B1831" s="127" t="str">
        <f>IFERROR(INDEX(GUTS!AI1832:'GUTS'!BH1832,MATCH(1,GUTS!AK1832:'GUTS'!BI1832,0)),"")</f>
        <v/>
      </c>
      <c r="C1831" s="127" t="str">
        <f>IFERROR(INDEX(GUTS!AJ1832:'GUTS'!BH1832,MATCH(1,GUTS!AK1832:'GUTS'!BI1832,0)),"")</f>
        <v/>
      </c>
      <c r="D1831" s="127" t="str">
        <f>IFERROR(INDEX(GUTS!AI1832:'GUTS'!BH1832,MATCH(2,GUTS!AK1832:'GUTS'!BI1832,0)),"")</f>
        <v/>
      </c>
      <c r="E1831" s="127" t="str">
        <f>IFERROR(INDEX(GUTS!AJ1832:'GUTS'!BH1832,MATCH(2,GUTS!AK1832:'GUTS'!BI1832,0)),"")</f>
        <v/>
      </c>
      <c r="F1831" s="127" t="str">
        <f>IFERROR(INDEX(GUTS!AI1832:'GUTS'!BH1832,MATCH(3,GUTS!AK1832:'GUTS'!BI1832,0)),"")</f>
        <v/>
      </c>
      <c r="G1831" s="127" t="str">
        <f>IFERROR(INDEX(GUTS!AJ1832:'GUTS'!BH1832,MATCH(3,GUTS!AK1832:'GUTS'!BI1832,0)),"")</f>
        <v/>
      </c>
      <c r="H1831" s="127" t="str">
        <f>IFERROR(INDEX(GUTS!AI1832:'GUTS'!BH1832,MATCH(4,GUTS!AK1832:'GUTS'!BI1832,0)),"")</f>
        <v/>
      </c>
      <c r="I1831" s="127" t="str">
        <f>IFERROR(INDEX(GUTS!AJ1832:'GUTS'!BH1832,MATCH(4,GUTS!AK1832:'GUTS'!BI1832,0)),"")</f>
        <v/>
      </c>
      <c r="J1831" s="127" t="str">
        <f>IFERROR(INDEX(GUTS!AI1832:'GUTS'!BH1832,MATCH(5,GUTS!AK1832:'GUTS'!BI1832,0)),"")</f>
        <v/>
      </c>
      <c r="K1831" s="127" t="str">
        <f>IFERROR(INDEX(GUTS!AJ1832:'GUTS'!BH1832,MATCH(5,GUTS!AK1832:'GUTS'!BI1832,0)),"")</f>
        <v/>
      </c>
      <c r="L1831" s="127" t="str">
        <f>IFERROR(INDEX(GUTS!AI1832:'GUTS'!BH1832,MATCH(6,GUTS!AK1832:'GUTS'!BI1832,0)),"")</f>
        <v/>
      </c>
      <c r="M1831" s="127" t="str">
        <f>IFERROR(INDEX(GUTS!AJ1832:'GUTS'!BH1832,MATCH(6,GUTS!AK1832:'GUTS'!BI1832,0)),"")</f>
        <v/>
      </c>
      <c r="N1831" s="127">
        <f>Audit!X597</f>
        <v>0</v>
      </c>
      <c r="O1831" s="127">
        <f>Audit!K597</f>
        <v>0</v>
      </c>
      <c r="P1831" s="127">
        <f>Audit!L597</f>
        <v>0</v>
      </c>
    </row>
    <row r="1832" spans="1:16" hidden="1">
      <c r="A1832" s="127">
        <f>Audit!A598</f>
        <v>0</v>
      </c>
      <c r="B1832" s="127" t="str">
        <f>IFERROR(INDEX(GUTS!AI1833:'GUTS'!BH1833,MATCH(1,GUTS!AK1833:'GUTS'!BI1833,0)),"")</f>
        <v/>
      </c>
      <c r="C1832" s="127" t="str">
        <f>IFERROR(INDEX(GUTS!AJ1833:'GUTS'!BH1833,MATCH(1,GUTS!AK1833:'GUTS'!BI1833,0)),"")</f>
        <v/>
      </c>
      <c r="D1832" s="127" t="str">
        <f>IFERROR(INDEX(GUTS!AI1833:'GUTS'!BH1833,MATCH(2,GUTS!AK1833:'GUTS'!BI1833,0)),"")</f>
        <v/>
      </c>
      <c r="E1832" s="127" t="str">
        <f>IFERROR(INDEX(GUTS!AJ1833:'GUTS'!BH1833,MATCH(2,GUTS!AK1833:'GUTS'!BI1833,0)),"")</f>
        <v/>
      </c>
      <c r="F1832" s="127" t="str">
        <f>IFERROR(INDEX(GUTS!AI1833:'GUTS'!BH1833,MATCH(3,GUTS!AK1833:'GUTS'!BI1833,0)),"")</f>
        <v/>
      </c>
      <c r="G1832" s="127" t="str">
        <f>IFERROR(INDEX(GUTS!AJ1833:'GUTS'!BH1833,MATCH(3,GUTS!AK1833:'GUTS'!BI1833,0)),"")</f>
        <v/>
      </c>
      <c r="H1832" s="127" t="str">
        <f>IFERROR(INDEX(GUTS!AI1833:'GUTS'!BH1833,MATCH(4,GUTS!AK1833:'GUTS'!BI1833,0)),"")</f>
        <v/>
      </c>
      <c r="I1832" s="127" t="str">
        <f>IFERROR(INDEX(GUTS!AJ1833:'GUTS'!BH1833,MATCH(4,GUTS!AK1833:'GUTS'!BI1833,0)),"")</f>
        <v/>
      </c>
      <c r="J1832" s="127" t="str">
        <f>IFERROR(INDEX(GUTS!AI1833:'GUTS'!BH1833,MATCH(5,GUTS!AK1833:'GUTS'!BI1833,0)),"")</f>
        <v/>
      </c>
      <c r="K1832" s="127" t="str">
        <f>IFERROR(INDEX(GUTS!AJ1833:'GUTS'!BH1833,MATCH(5,GUTS!AK1833:'GUTS'!BI1833,0)),"")</f>
        <v/>
      </c>
      <c r="L1832" s="127" t="str">
        <f>IFERROR(INDEX(GUTS!AI1833:'GUTS'!BH1833,MATCH(6,GUTS!AK1833:'GUTS'!BI1833,0)),"")</f>
        <v/>
      </c>
      <c r="M1832" s="127" t="str">
        <f>IFERROR(INDEX(GUTS!AJ1833:'GUTS'!BH1833,MATCH(6,GUTS!AK1833:'GUTS'!BI1833,0)),"")</f>
        <v/>
      </c>
      <c r="N1832" s="127">
        <f>Audit!X598</f>
        <v>0</v>
      </c>
      <c r="O1832" s="127">
        <f>Audit!K598</f>
        <v>0</v>
      </c>
      <c r="P1832" s="127">
        <f>Audit!L598</f>
        <v>0</v>
      </c>
    </row>
    <row r="1833" spans="1:16" hidden="1">
      <c r="A1833" s="127">
        <f>Audit!A599</f>
        <v>0</v>
      </c>
      <c r="B1833" s="127" t="str">
        <f>IFERROR(INDEX(GUTS!AI1834:'GUTS'!BH1834,MATCH(1,GUTS!AK1834:'GUTS'!BI1834,0)),"")</f>
        <v/>
      </c>
      <c r="C1833" s="127" t="str">
        <f>IFERROR(INDEX(GUTS!AJ1834:'GUTS'!BH1834,MATCH(1,GUTS!AK1834:'GUTS'!BI1834,0)),"")</f>
        <v/>
      </c>
      <c r="D1833" s="127" t="str">
        <f>IFERROR(INDEX(GUTS!AI1834:'GUTS'!BH1834,MATCH(2,GUTS!AK1834:'GUTS'!BI1834,0)),"")</f>
        <v/>
      </c>
      <c r="E1833" s="127" t="str">
        <f>IFERROR(INDEX(GUTS!AJ1834:'GUTS'!BH1834,MATCH(2,GUTS!AK1834:'GUTS'!BI1834,0)),"")</f>
        <v/>
      </c>
      <c r="F1833" s="127" t="str">
        <f>IFERROR(INDEX(GUTS!AI1834:'GUTS'!BH1834,MATCH(3,GUTS!AK1834:'GUTS'!BI1834,0)),"")</f>
        <v/>
      </c>
      <c r="G1833" s="127" t="str">
        <f>IFERROR(INDEX(GUTS!AJ1834:'GUTS'!BH1834,MATCH(3,GUTS!AK1834:'GUTS'!BI1834,0)),"")</f>
        <v/>
      </c>
      <c r="H1833" s="127" t="str">
        <f>IFERROR(INDEX(GUTS!AI1834:'GUTS'!BH1834,MATCH(4,GUTS!AK1834:'GUTS'!BI1834,0)),"")</f>
        <v/>
      </c>
      <c r="I1833" s="127" t="str">
        <f>IFERROR(INDEX(GUTS!AJ1834:'GUTS'!BH1834,MATCH(4,GUTS!AK1834:'GUTS'!BI1834,0)),"")</f>
        <v/>
      </c>
      <c r="J1833" s="127" t="str">
        <f>IFERROR(INDEX(GUTS!AI1834:'GUTS'!BH1834,MATCH(5,GUTS!AK1834:'GUTS'!BI1834,0)),"")</f>
        <v/>
      </c>
      <c r="K1833" s="127" t="str">
        <f>IFERROR(INDEX(GUTS!AJ1834:'GUTS'!BH1834,MATCH(5,GUTS!AK1834:'GUTS'!BI1834,0)),"")</f>
        <v/>
      </c>
      <c r="L1833" s="127" t="str">
        <f>IFERROR(INDEX(GUTS!AI1834:'GUTS'!BH1834,MATCH(6,GUTS!AK1834:'GUTS'!BI1834,0)),"")</f>
        <v/>
      </c>
      <c r="M1833" s="127" t="str">
        <f>IFERROR(INDEX(GUTS!AJ1834:'GUTS'!BH1834,MATCH(6,GUTS!AK1834:'GUTS'!BI1834,0)),"")</f>
        <v/>
      </c>
      <c r="N1833" s="127">
        <f>Audit!X599</f>
        <v>0</v>
      </c>
      <c r="O1833" s="127">
        <f>Audit!K599</f>
        <v>0</v>
      </c>
      <c r="P1833" s="127">
        <f>Audit!L599</f>
        <v>0</v>
      </c>
    </row>
    <row r="1834" spans="1:16" hidden="1">
      <c r="A1834" s="127">
        <f>Audit!A600</f>
        <v>0</v>
      </c>
      <c r="B1834" s="127" t="str">
        <f>IFERROR(INDEX(GUTS!AI1835:'GUTS'!BH1835,MATCH(1,GUTS!AK1835:'GUTS'!BI1835,0)),"")</f>
        <v/>
      </c>
      <c r="C1834" s="127" t="str">
        <f>IFERROR(INDEX(GUTS!AJ1835:'GUTS'!BH1835,MATCH(1,GUTS!AK1835:'GUTS'!BI1835,0)),"")</f>
        <v/>
      </c>
      <c r="D1834" s="127" t="str">
        <f>IFERROR(INDEX(GUTS!AI1835:'GUTS'!BH1835,MATCH(2,GUTS!AK1835:'GUTS'!BI1835,0)),"")</f>
        <v/>
      </c>
      <c r="E1834" s="127" t="str">
        <f>IFERROR(INDEX(GUTS!AJ1835:'GUTS'!BH1835,MATCH(2,GUTS!AK1835:'GUTS'!BI1835,0)),"")</f>
        <v/>
      </c>
      <c r="F1834" s="127" t="str">
        <f>IFERROR(INDEX(GUTS!AI1835:'GUTS'!BH1835,MATCH(3,GUTS!AK1835:'GUTS'!BI1835,0)),"")</f>
        <v/>
      </c>
      <c r="G1834" s="127" t="str">
        <f>IFERROR(INDEX(GUTS!AJ1835:'GUTS'!BH1835,MATCH(3,GUTS!AK1835:'GUTS'!BI1835,0)),"")</f>
        <v/>
      </c>
      <c r="H1834" s="127" t="str">
        <f>IFERROR(INDEX(GUTS!AI1835:'GUTS'!BH1835,MATCH(4,GUTS!AK1835:'GUTS'!BI1835,0)),"")</f>
        <v/>
      </c>
      <c r="I1834" s="127" t="str">
        <f>IFERROR(INDEX(GUTS!AJ1835:'GUTS'!BH1835,MATCH(4,GUTS!AK1835:'GUTS'!BI1835,0)),"")</f>
        <v/>
      </c>
      <c r="J1834" s="127" t="str">
        <f>IFERROR(INDEX(GUTS!AI1835:'GUTS'!BH1835,MATCH(5,GUTS!AK1835:'GUTS'!BI1835,0)),"")</f>
        <v/>
      </c>
      <c r="K1834" s="127" t="str">
        <f>IFERROR(INDEX(GUTS!AJ1835:'GUTS'!BH1835,MATCH(5,GUTS!AK1835:'GUTS'!BI1835,0)),"")</f>
        <v/>
      </c>
      <c r="L1834" s="127" t="str">
        <f>IFERROR(INDEX(GUTS!AI1835:'GUTS'!BH1835,MATCH(6,GUTS!AK1835:'GUTS'!BI1835,0)),"")</f>
        <v/>
      </c>
      <c r="M1834" s="127" t="str">
        <f>IFERROR(INDEX(GUTS!AJ1835:'GUTS'!BH1835,MATCH(6,GUTS!AK1835:'GUTS'!BI1835,0)),"")</f>
        <v/>
      </c>
      <c r="N1834" s="127">
        <f>Audit!X600</f>
        <v>0</v>
      </c>
      <c r="O1834" s="127">
        <f>Audit!K600</f>
        <v>0</v>
      </c>
      <c r="P1834" s="127">
        <f>Audit!L600</f>
        <v>0</v>
      </c>
    </row>
    <row r="1835" spans="1:16" hidden="1">
      <c r="A1835" s="127">
        <f>Audit!A601</f>
        <v>0</v>
      </c>
      <c r="B1835" s="127" t="str">
        <f>IFERROR(INDEX(GUTS!AI1836:'GUTS'!BH1836,MATCH(1,GUTS!AK1836:'GUTS'!BI1836,0)),"")</f>
        <v/>
      </c>
      <c r="C1835" s="127" t="str">
        <f>IFERROR(INDEX(GUTS!AJ1836:'GUTS'!BH1836,MATCH(1,GUTS!AK1836:'GUTS'!BI1836,0)),"")</f>
        <v/>
      </c>
      <c r="D1835" s="127" t="str">
        <f>IFERROR(INDEX(GUTS!AI1836:'GUTS'!BH1836,MATCH(2,GUTS!AK1836:'GUTS'!BI1836,0)),"")</f>
        <v/>
      </c>
      <c r="E1835" s="127" t="str">
        <f>IFERROR(INDEX(GUTS!AJ1836:'GUTS'!BH1836,MATCH(2,GUTS!AK1836:'GUTS'!BI1836,0)),"")</f>
        <v/>
      </c>
      <c r="F1835" s="127" t="str">
        <f>IFERROR(INDEX(GUTS!AI1836:'GUTS'!BH1836,MATCH(3,GUTS!AK1836:'GUTS'!BI1836,0)),"")</f>
        <v/>
      </c>
      <c r="G1835" s="127" t="str">
        <f>IFERROR(INDEX(GUTS!AJ1836:'GUTS'!BH1836,MATCH(3,GUTS!AK1836:'GUTS'!BI1836,0)),"")</f>
        <v/>
      </c>
      <c r="H1835" s="127" t="str">
        <f>IFERROR(INDEX(GUTS!AI1836:'GUTS'!BH1836,MATCH(4,GUTS!AK1836:'GUTS'!BI1836,0)),"")</f>
        <v/>
      </c>
      <c r="I1835" s="127" t="str">
        <f>IFERROR(INDEX(GUTS!AJ1836:'GUTS'!BH1836,MATCH(4,GUTS!AK1836:'GUTS'!BI1836,0)),"")</f>
        <v/>
      </c>
      <c r="J1835" s="127" t="str">
        <f>IFERROR(INDEX(GUTS!AI1836:'GUTS'!BH1836,MATCH(5,GUTS!AK1836:'GUTS'!BI1836,0)),"")</f>
        <v/>
      </c>
      <c r="K1835" s="127" t="str">
        <f>IFERROR(INDEX(GUTS!AJ1836:'GUTS'!BH1836,MATCH(5,GUTS!AK1836:'GUTS'!BI1836,0)),"")</f>
        <v/>
      </c>
      <c r="L1835" s="127" t="str">
        <f>IFERROR(INDEX(GUTS!AI1836:'GUTS'!BH1836,MATCH(6,GUTS!AK1836:'GUTS'!BI1836,0)),"")</f>
        <v/>
      </c>
      <c r="M1835" s="127" t="str">
        <f>IFERROR(INDEX(GUTS!AJ1836:'GUTS'!BH1836,MATCH(6,GUTS!AK1836:'GUTS'!BI1836,0)),"")</f>
        <v/>
      </c>
      <c r="N1835" s="127">
        <f>Audit!X601</f>
        <v>0</v>
      </c>
      <c r="O1835" s="127">
        <f>Audit!K601</f>
        <v>0</v>
      </c>
      <c r="P1835" s="127">
        <f>Audit!L601</f>
        <v>0</v>
      </c>
    </row>
    <row r="1836" spans="1:16" hidden="1">
      <c r="A1836" s="127">
        <f>Audit!A602</f>
        <v>0</v>
      </c>
      <c r="B1836" s="127" t="str">
        <f>IFERROR(INDEX(GUTS!AI1837:'GUTS'!BH1837,MATCH(1,GUTS!AK1837:'GUTS'!BI1837,0)),"")</f>
        <v/>
      </c>
      <c r="C1836" s="127" t="str">
        <f>IFERROR(INDEX(GUTS!AJ1837:'GUTS'!BH1837,MATCH(1,GUTS!AK1837:'GUTS'!BI1837,0)),"")</f>
        <v/>
      </c>
      <c r="D1836" s="127" t="str">
        <f>IFERROR(INDEX(GUTS!AI1837:'GUTS'!BH1837,MATCH(2,GUTS!AK1837:'GUTS'!BI1837,0)),"")</f>
        <v/>
      </c>
      <c r="E1836" s="127" t="str">
        <f>IFERROR(INDEX(GUTS!AJ1837:'GUTS'!BH1837,MATCH(2,GUTS!AK1837:'GUTS'!BI1837,0)),"")</f>
        <v/>
      </c>
      <c r="F1836" s="127" t="str">
        <f>IFERROR(INDEX(GUTS!AI1837:'GUTS'!BH1837,MATCH(3,GUTS!AK1837:'GUTS'!BI1837,0)),"")</f>
        <v/>
      </c>
      <c r="G1836" s="127" t="str">
        <f>IFERROR(INDEX(GUTS!AJ1837:'GUTS'!BH1837,MATCH(3,GUTS!AK1837:'GUTS'!BI1837,0)),"")</f>
        <v/>
      </c>
      <c r="H1836" s="127" t="str">
        <f>IFERROR(INDEX(GUTS!AI1837:'GUTS'!BH1837,MATCH(4,GUTS!AK1837:'GUTS'!BI1837,0)),"")</f>
        <v/>
      </c>
      <c r="I1836" s="127" t="str">
        <f>IFERROR(INDEX(GUTS!AJ1837:'GUTS'!BH1837,MATCH(4,GUTS!AK1837:'GUTS'!BI1837,0)),"")</f>
        <v/>
      </c>
      <c r="J1836" s="127" t="str">
        <f>IFERROR(INDEX(GUTS!AI1837:'GUTS'!BH1837,MATCH(5,GUTS!AK1837:'GUTS'!BI1837,0)),"")</f>
        <v/>
      </c>
      <c r="K1836" s="127" t="str">
        <f>IFERROR(INDEX(GUTS!AJ1837:'GUTS'!BH1837,MATCH(5,GUTS!AK1837:'GUTS'!BI1837,0)),"")</f>
        <v/>
      </c>
      <c r="L1836" s="127" t="str">
        <f>IFERROR(INDEX(GUTS!AI1837:'GUTS'!BH1837,MATCH(6,GUTS!AK1837:'GUTS'!BI1837,0)),"")</f>
        <v/>
      </c>
      <c r="M1836" s="127" t="str">
        <f>IFERROR(INDEX(GUTS!AJ1837:'GUTS'!BH1837,MATCH(6,GUTS!AK1837:'GUTS'!BI1837,0)),"")</f>
        <v/>
      </c>
      <c r="N1836" s="127">
        <f>Audit!X602</f>
        <v>0</v>
      </c>
      <c r="O1836" s="127">
        <f>Audit!K602</f>
        <v>0</v>
      </c>
      <c r="P1836" s="127">
        <f>Audit!L602</f>
        <v>0</v>
      </c>
    </row>
    <row r="1837" spans="1:16" hidden="1">
      <c r="A1837" s="127">
        <f>Audit!A603</f>
        <v>0</v>
      </c>
      <c r="B1837" s="127" t="str">
        <f>IFERROR(INDEX(GUTS!AI1838:'GUTS'!BH1838,MATCH(1,GUTS!AK1838:'GUTS'!BI1838,0)),"")</f>
        <v/>
      </c>
      <c r="C1837" s="127" t="str">
        <f>IFERROR(INDEX(GUTS!AJ1838:'GUTS'!BH1838,MATCH(1,GUTS!AK1838:'GUTS'!BI1838,0)),"")</f>
        <v/>
      </c>
      <c r="D1837" s="127" t="str">
        <f>IFERROR(INDEX(GUTS!AI1838:'GUTS'!BH1838,MATCH(2,GUTS!AK1838:'GUTS'!BI1838,0)),"")</f>
        <v/>
      </c>
      <c r="E1837" s="127" t="str">
        <f>IFERROR(INDEX(GUTS!AJ1838:'GUTS'!BH1838,MATCH(2,GUTS!AK1838:'GUTS'!BI1838,0)),"")</f>
        <v/>
      </c>
      <c r="F1837" s="127" t="str">
        <f>IFERROR(INDEX(GUTS!AI1838:'GUTS'!BH1838,MATCH(3,GUTS!AK1838:'GUTS'!BI1838,0)),"")</f>
        <v/>
      </c>
      <c r="G1837" s="127" t="str">
        <f>IFERROR(INDEX(GUTS!AJ1838:'GUTS'!BH1838,MATCH(3,GUTS!AK1838:'GUTS'!BI1838,0)),"")</f>
        <v/>
      </c>
      <c r="H1837" s="127" t="str">
        <f>IFERROR(INDEX(GUTS!AI1838:'GUTS'!BH1838,MATCH(4,GUTS!AK1838:'GUTS'!BI1838,0)),"")</f>
        <v/>
      </c>
      <c r="I1837" s="127" t="str">
        <f>IFERROR(INDEX(GUTS!AJ1838:'GUTS'!BH1838,MATCH(4,GUTS!AK1838:'GUTS'!BI1838,0)),"")</f>
        <v/>
      </c>
      <c r="J1837" s="127" t="str">
        <f>IFERROR(INDEX(GUTS!AI1838:'GUTS'!BH1838,MATCH(5,GUTS!AK1838:'GUTS'!BI1838,0)),"")</f>
        <v/>
      </c>
      <c r="K1837" s="127" t="str">
        <f>IFERROR(INDEX(GUTS!AJ1838:'GUTS'!BH1838,MATCH(5,GUTS!AK1838:'GUTS'!BI1838,0)),"")</f>
        <v/>
      </c>
      <c r="L1837" s="127" t="str">
        <f>IFERROR(INDEX(GUTS!AI1838:'GUTS'!BH1838,MATCH(6,GUTS!AK1838:'GUTS'!BI1838,0)),"")</f>
        <v/>
      </c>
      <c r="M1837" s="127" t="str">
        <f>IFERROR(INDEX(GUTS!AJ1838:'GUTS'!BH1838,MATCH(6,GUTS!AK1838:'GUTS'!BI1838,0)),"")</f>
        <v/>
      </c>
      <c r="N1837" s="127">
        <f>Audit!X603</f>
        <v>0</v>
      </c>
      <c r="O1837" s="127">
        <f>Audit!K603</f>
        <v>0</v>
      </c>
      <c r="P1837" s="127">
        <f>Audit!L603</f>
        <v>0</v>
      </c>
    </row>
    <row r="1838" spans="1:16" hidden="1">
      <c r="A1838" s="127">
        <f>Audit!A604</f>
        <v>0</v>
      </c>
      <c r="B1838" s="127" t="str">
        <f>IFERROR(INDEX(GUTS!AI1839:'GUTS'!BH1839,MATCH(1,GUTS!AK1839:'GUTS'!BI1839,0)),"")</f>
        <v/>
      </c>
      <c r="C1838" s="127" t="str">
        <f>IFERROR(INDEX(GUTS!AJ1839:'GUTS'!BH1839,MATCH(1,GUTS!AK1839:'GUTS'!BI1839,0)),"")</f>
        <v/>
      </c>
      <c r="D1838" s="127" t="str">
        <f>IFERROR(INDEX(GUTS!AI1839:'GUTS'!BH1839,MATCH(2,GUTS!AK1839:'GUTS'!BI1839,0)),"")</f>
        <v/>
      </c>
      <c r="E1838" s="127" t="str">
        <f>IFERROR(INDEX(GUTS!AJ1839:'GUTS'!BH1839,MATCH(2,GUTS!AK1839:'GUTS'!BI1839,0)),"")</f>
        <v/>
      </c>
      <c r="F1838" s="127" t="str">
        <f>IFERROR(INDEX(GUTS!AI1839:'GUTS'!BH1839,MATCH(3,GUTS!AK1839:'GUTS'!BI1839,0)),"")</f>
        <v/>
      </c>
      <c r="G1838" s="127" t="str">
        <f>IFERROR(INDEX(GUTS!AJ1839:'GUTS'!BH1839,MATCH(3,GUTS!AK1839:'GUTS'!BI1839,0)),"")</f>
        <v/>
      </c>
      <c r="H1838" s="127" t="str">
        <f>IFERROR(INDEX(GUTS!AI1839:'GUTS'!BH1839,MATCH(4,GUTS!AK1839:'GUTS'!BI1839,0)),"")</f>
        <v/>
      </c>
      <c r="I1838" s="127" t="str">
        <f>IFERROR(INDEX(GUTS!AJ1839:'GUTS'!BH1839,MATCH(4,GUTS!AK1839:'GUTS'!BI1839,0)),"")</f>
        <v/>
      </c>
      <c r="J1838" s="127" t="str">
        <f>IFERROR(INDEX(GUTS!AI1839:'GUTS'!BH1839,MATCH(5,GUTS!AK1839:'GUTS'!BI1839,0)),"")</f>
        <v/>
      </c>
      <c r="K1838" s="127" t="str">
        <f>IFERROR(INDEX(GUTS!AJ1839:'GUTS'!BH1839,MATCH(5,GUTS!AK1839:'GUTS'!BI1839,0)),"")</f>
        <v/>
      </c>
      <c r="L1838" s="127" t="str">
        <f>IFERROR(INDEX(GUTS!AI1839:'GUTS'!BH1839,MATCH(6,GUTS!AK1839:'GUTS'!BI1839,0)),"")</f>
        <v/>
      </c>
      <c r="M1838" s="127" t="str">
        <f>IFERROR(INDEX(GUTS!AJ1839:'GUTS'!BH1839,MATCH(6,GUTS!AK1839:'GUTS'!BI1839,0)),"")</f>
        <v/>
      </c>
      <c r="N1838" s="127">
        <f>Audit!X604</f>
        <v>0</v>
      </c>
      <c r="O1838" s="127">
        <f>Audit!K604</f>
        <v>0</v>
      </c>
      <c r="P1838" s="127">
        <f>Audit!L604</f>
        <v>0</v>
      </c>
    </row>
    <row r="1839" spans="1:16" hidden="1">
      <c r="A1839" s="127">
        <f>Audit!A605</f>
        <v>0</v>
      </c>
      <c r="B1839" s="127" t="str">
        <f>IFERROR(INDEX(GUTS!AI1840:'GUTS'!BH1840,MATCH(1,GUTS!AK1840:'GUTS'!BI1840,0)),"")</f>
        <v/>
      </c>
      <c r="C1839" s="127" t="str">
        <f>IFERROR(INDEX(GUTS!AJ1840:'GUTS'!BH1840,MATCH(1,GUTS!AK1840:'GUTS'!BI1840,0)),"")</f>
        <v/>
      </c>
      <c r="D1839" s="127" t="str">
        <f>IFERROR(INDEX(GUTS!AI1840:'GUTS'!BH1840,MATCH(2,GUTS!AK1840:'GUTS'!BI1840,0)),"")</f>
        <v/>
      </c>
      <c r="E1839" s="127" t="str">
        <f>IFERROR(INDEX(GUTS!AJ1840:'GUTS'!BH1840,MATCH(2,GUTS!AK1840:'GUTS'!BI1840,0)),"")</f>
        <v/>
      </c>
      <c r="F1839" s="127" t="str">
        <f>IFERROR(INDEX(GUTS!AI1840:'GUTS'!BH1840,MATCH(3,GUTS!AK1840:'GUTS'!BI1840,0)),"")</f>
        <v/>
      </c>
      <c r="G1839" s="127" t="str">
        <f>IFERROR(INDEX(GUTS!AJ1840:'GUTS'!BH1840,MATCH(3,GUTS!AK1840:'GUTS'!BI1840,0)),"")</f>
        <v/>
      </c>
      <c r="H1839" s="127" t="str">
        <f>IFERROR(INDEX(GUTS!AI1840:'GUTS'!BH1840,MATCH(4,GUTS!AK1840:'GUTS'!BI1840,0)),"")</f>
        <v/>
      </c>
      <c r="I1839" s="127" t="str">
        <f>IFERROR(INDEX(GUTS!AJ1840:'GUTS'!BH1840,MATCH(4,GUTS!AK1840:'GUTS'!BI1840,0)),"")</f>
        <v/>
      </c>
      <c r="J1839" s="127" t="str">
        <f>IFERROR(INDEX(GUTS!AI1840:'GUTS'!BH1840,MATCH(5,GUTS!AK1840:'GUTS'!BI1840,0)),"")</f>
        <v/>
      </c>
      <c r="K1839" s="127" t="str">
        <f>IFERROR(INDEX(GUTS!AJ1840:'GUTS'!BH1840,MATCH(5,GUTS!AK1840:'GUTS'!BI1840,0)),"")</f>
        <v/>
      </c>
      <c r="L1839" s="127" t="str">
        <f>IFERROR(INDEX(GUTS!AI1840:'GUTS'!BH1840,MATCH(6,GUTS!AK1840:'GUTS'!BI1840,0)),"")</f>
        <v/>
      </c>
      <c r="M1839" s="127" t="str">
        <f>IFERROR(INDEX(GUTS!AJ1840:'GUTS'!BH1840,MATCH(6,GUTS!AK1840:'GUTS'!BI1840,0)),"")</f>
        <v/>
      </c>
      <c r="N1839" s="127">
        <f>Audit!X605</f>
        <v>0</v>
      </c>
      <c r="O1839" s="127">
        <f>Audit!K605</f>
        <v>0</v>
      </c>
      <c r="P1839" s="127">
        <f>Audit!L605</f>
        <v>0</v>
      </c>
    </row>
    <row r="1840" spans="1:16" hidden="1">
      <c r="A1840" s="127">
        <f>Audit!A606</f>
        <v>0</v>
      </c>
      <c r="B1840" s="127" t="str">
        <f>IFERROR(INDEX(GUTS!AI1841:'GUTS'!BH1841,MATCH(1,GUTS!AK1841:'GUTS'!BI1841,0)),"")</f>
        <v/>
      </c>
      <c r="C1840" s="127" t="str">
        <f>IFERROR(INDEX(GUTS!AJ1841:'GUTS'!BH1841,MATCH(1,GUTS!AK1841:'GUTS'!BI1841,0)),"")</f>
        <v/>
      </c>
      <c r="D1840" s="127" t="str">
        <f>IFERROR(INDEX(GUTS!AI1841:'GUTS'!BH1841,MATCH(2,GUTS!AK1841:'GUTS'!BI1841,0)),"")</f>
        <v/>
      </c>
      <c r="E1840" s="127" t="str">
        <f>IFERROR(INDEX(GUTS!AJ1841:'GUTS'!BH1841,MATCH(2,GUTS!AK1841:'GUTS'!BI1841,0)),"")</f>
        <v/>
      </c>
      <c r="F1840" s="127" t="str">
        <f>IFERROR(INDEX(GUTS!AI1841:'GUTS'!BH1841,MATCH(3,GUTS!AK1841:'GUTS'!BI1841,0)),"")</f>
        <v/>
      </c>
      <c r="G1840" s="127" t="str">
        <f>IFERROR(INDEX(GUTS!AJ1841:'GUTS'!BH1841,MATCH(3,GUTS!AK1841:'GUTS'!BI1841,0)),"")</f>
        <v/>
      </c>
      <c r="H1840" s="127" t="str">
        <f>IFERROR(INDEX(GUTS!AI1841:'GUTS'!BH1841,MATCH(4,GUTS!AK1841:'GUTS'!BI1841,0)),"")</f>
        <v/>
      </c>
      <c r="I1840" s="127" t="str">
        <f>IFERROR(INDEX(GUTS!AJ1841:'GUTS'!BH1841,MATCH(4,GUTS!AK1841:'GUTS'!BI1841,0)),"")</f>
        <v/>
      </c>
      <c r="J1840" s="127" t="str">
        <f>IFERROR(INDEX(GUTS!AI1841:'GUTS'!BH1841,MATCH(5,GUTS!AK1841:'GUTS'!BI1841,0)),"")</f>
        <v/>
      </c>
      <c r="K1840" s="127" t="str">
        <f>IFERROR(INDEX(GUTS!AJ1841:'GUTS'!BH1841,MATCH(5,GUTS!AK1841:'GUTS'!BI1841,0)),"")</f>
        <v/>
      </c>
      <c r="L1840" s="127" t="str">
        <f>IFERROR(INDEX(GUTS!AI1841:'GUTS'!BH1841,MATCH(6,GUTS!AK1841:'GUTS'!BI1841,0)),"")</f>
        <v/>
      </c>
      <c r="M1840" s="127" t="str">
        <f>IFERROR(INDEX(GUTS!AJ1841:'GUTS'!BH1841,MATCH(6,GUTS!AK1841:'GUTS'!BI1841,0)),"")</f>
        <v/>
      </c>
      <c r="N1840" s="127">
        <f>Audit!X606</f>
        <v>0</v>
      </c>
      <c r="O1840" s="127">
        <f>Audit!K606</f>
        <v>0</v>
      </c>
      <c r="P1840" s="127">
        <f>Audit!L606</f>
        <v>0</v>
      </c>
    </row>
    <row r="1841" spans="1:16" hidden="1">
      <c r="A1841" s="127">
        <f>Audit!A607</f>
        <v>0</v>
      </c>
      <c r="B1841" s="127" t="str">
        <f>IFERROR(INDEX(GUTS!AI1842:'GUTS'!BH1842,MATCH(1,GUTS!AK1842:'GUTS'!BI1842,0)),"")</f>
        <v/>
      </c>
      <c r="C1841" s="127" t="str">
        <f>IFERROR(INDEX(GUTS!AJ1842:'GUTS'!BH1842,MATCH(1,GUTS!AK1842:'GUTS'!BI1842,0)),"")</f>
        <v/>
      </c>
      <c r="D1841" s="127" t="str">
        <f>IFERROR(INDEX(GUTS!AI1842:'GUTS'!BH1842,MATCH(2,GUTS!AK1842:'GUTS'!BI1842,0)),"")</f>
        <v/>
      </c>
      <c r="E1841" s="127" t="str">
        <f>IFERROR(INDEX(GUTS!AJ1842:'GUTS'!BH1842,MATCH(2,GUTS!AK1842:'GUTS'!BI1842,0)),"")</f>
        <v/>
      </c>
      <c r="F1841" s="127" t="str">
        <f>IFERROR(INDEX(GUTS!AI1842:'GUTS'!BH1842,MATCH(3,GUTS!AK1842:'GUTS'!BI1842,0)),"")</f>
        <v/>
      </c>
      <c r="G1841" s="127" t="str">
        <f>IFERROR(INDEX(GUTS!AJ1842:'GUTS'!BH1842,MATCH(3,GUTS!AK1842:'GUTS'!BI1842,0)),"")</f>
        <v/>
      </c>
      <c r="H1841" s="127" t="str">
        <f>IFERROR(INDEX(GUTS!AI1842:'GUTS'!BH1842,MATCH(4,GUTS!AK1842:'GUTS'!BI1842,0)),"")</f>
        <v/>
      </c>
      <c r="I1841" s="127" t="str">
        <f>IFERROR(INDEX(GUTS!AJ1842:'GUTS'!BH1842,MATCH(4,GUTS!AK1842:'GUTS'!BI1842,0)),"")</f>
        <v/>
      </c>
      <c r="J1841" s="127" t="str">
        <f>IFERROR(INDEX(GUTS!AI1842:'GUTS'!BH1842,MATCH(5,GUTS!AK1842:'GUTS'!BI1842,0)),"")</f>
        <v/>
      </c>
      <c r="K1841" s="127" t="str">
        <f>IFERROR(INDEX(GUTS!AJ1842:'GUTS'!BH1842,MATCH(5,GUTS!AK1842:'GUTS'!BI1842,0)),"")</f>
        <v/>
      </c>
      <c r="L1841" s="127" t="str">
        <f>IFERROR(INDEX(GUTS!AI1842:'GUTS'!BH1842,MATCH(6,GUTS!AK1842:'GUTS'!BI1842,0)),"")</f>
        <v/>
      </c>
      <c r="M1841" s="127" t="str">
        <f>IFERROR(INDEX(GUTS!AJ1842:'GUTS'!BH1842,MATCH(6,GUTS!AK1842:'GUTS'!BI1842,0)),"")</f>
        <v/>
      </c>
      <c r="N1841" s="127">
        <f>Audit!X607</f>
        <v>0</v>
      </c>
      <c r="O1841" s="127">
        <f>Audit!K607</f>
        <v>0</v>
      </c>
      <c r="P1841" s="127">
        <f>Audit!L607</f>
        <v>0</v>
      </c>
    </row>
    <row r="1842" spans="1:16" hidden="1">
      <c r="A1842" s="127">
        <f>Audit!A608</f>
        <v>0</v>
      </c>
      <c r="B1842" s="127" t="str">
        <f>IFERROR(INDEX(GUTS!AI1843:'GUTS'!BH1843,MATCH(1,GUTS!AK1843:'GUTS'!BI1843,0)),"")</f>
        <v/>
      </c>
      <c r="C1842" s="127" t="str">
        <f>IFERROR(INDEX(GUTS!AJ1843:'GUTS'!BH1843,MATCH(1,GUTS!AK1843:'GUTS'!BI1843,0)),"")</f>
        <v/>
      </c>
      <c r="D1842" s="127" t="str">
        <f>IFERROR(INDEX(GUTS!AI1843:'GUTS'!BH1843,MATCH(2,GUTS!AK1843:'GUTS'!BI1843,0)),"")</f>
        <v/>
      </c>
      <c r="E1842" s="127" t="str">
        <f>IFERROR(INDEX(GUTS!AJ1843:'GUTS'!BH1843,MATCH(2,GUTS!AK1843:'GUTS'!BI1843,0)),"")</f>
        <v/>
      </c>
      <c r="F1842" s="127" t="str">
        <f>IFERROR(INDEX(GUTS!AI1843:'GUTS'!BH1843,MATCH(3,GUTS!AK1843:'GUTS'!BI1843,0)),"")</f>
        <v/>
      </c>
      <c r="G1842" s="127" t="str">
        <f>IFERROR(INDEX(GUTS!AJ1843:'GUTS'!BH1843,MATCH(3,GUTS!AK1843:'GUTS'!BI1843,0)),"")</f>
        <v/>
      </c>
      <c r="H1842" s="127" t="str">
        <f>IFERROR(INDEX(GUTS!AI1843:'GUTS'!BH1843,MATCH(4,GUTS!AK1843:'GUTS'!BI1843,0)),"")</f>
        <v/>
      </c>
      <c r="I1842" s="127" t="str">
        <f>IFERROR(INDEX(GUTS!AJ1843:'GUTS'!BH1843,MATCH(4,GUTS!AK1843:'GUTS'!BI1843,0)),"")</f>
        <v/>
      </c>
      <c r="J1842" s="127" t="str">
        <f>IFERROR(INDEX(GUTS!AI1843:'GUTS'!BH1843,MATCH(5,GUTS!AK1843:'GUTS'!BI1843,0)),"")</f>
        <v/>
      </c>
      <c r="K1842" s="127" t="str">
        <f>IFERROR(INDEX(GUTS!AJ1843:'GUTS'!BH1843,MATCH(5,GUTS!AK1843:'GUTS'!BI1843,0)),"")</f>
        <v/>
      </c>
      <c r="L1842" s="127" t="str">
        <f>IFERROR(INDEX(GUTS!AI1843:'GUTS'!BH1843,MATCH(6,GUTS!AK1843:'GUTS'!BI1843,0)),"")</f>
        <v/>
      </c>
      <c r="M1842" s="127" t="str">
        <f>IFERROR(INDEX(GUTS!AJ1843:'GUTS'!BH1843,MATCH(6,GUTS!AK1843:'GUTS'!BI1843,0)),"")</f>
        <v/>
      </c>
      <c r="N1842" s="127">
        <f>Audit!X608</f>
        <v>0</v>
      </c>
      <c r="O1842" s="127">
        <f>Audit!K608</f>
        <v>0</v>
      </c>
      <c r="P1842" s="127">
        <f>Audit!L608</f>
        <v>0</v>
      </c>
    </row>
    <row r="1843" spans="1:16" hidden="1">
      <c r="A1843" s="127">
        <f>Audit!A609</f>
        <v>0</v>
      </c>
      <c r="B1843" s="127" t="str">
        <f>IFERROR(INDEX(GUTS!AI1844:'GUTS'!BH1844,MATCH(1,GUTS!AK1844:'GUTS'!BI1844,0)),"")</f>
        <v/>
      </c>
      <c r="C1843" s="127" t="str">
        <f>IFERROR(INDEX(GUTS!AJ1844:'GUTS'!BH1844,MATCH(1,GUTS!AK1844:'GUTS'!BI1844,0)),"")</f>
        <v/>
      </c>
      <c r="D1843" s="127" t="str">
        <f>IFERROR(INDEX(GUTS!AI1844:'GUTS'!BH1844,MATCH(2,GUTS!AK1844:'GUTS'!BI1844,0)),"")</f>
        <v/>
      </c>
      <c r="E1843" s="127" t="str">
        <f>IFERROR(INDEX(GUTS!AJ1844:'GUTS'!BH1844,MATCH(2,GUTS!AK1844:'GUTS'!BI1844,0)),"")</f>
        <v/>
      </c>
      <c r="F1843" s="127" t="str">
        <f>IFERROR(INDEX(GUTS!AI1844:'GUTS'!BH1844,MATCH(3,GUTS!AK1844:'GUTS'!BI1844,0)),"")</f>
        <v/>
      </c>
      <c r="G1843" s="127" t="str">
        <f>IFERROR(INDEX(GUTS!AJ1844:'GUTS'!BH1844,MATCH(3,GUTS!AK1844:'GUTS'!BI1844,0)),"")</f>
        <v/>
      </c>
      <c r="H1843" s="127" t="str">
        <f>IFERROR(INDEX(GUTS!AI1844:'GUTS'!BH1844,MATCH(4,GUTS!AK1844:'GUTS'!BI1844,0)),"")</f>
        <v/>
      </c>
      <c r="I1843" s="127" t="str">
        <f>IFERROR(INDEX(GUTS!AJ1844:'GUTS'!BH1844,MATCH(4,GUTS!AK1844:'GUTS'!BI1844,0)),"")</f>
        <v/>
      </c>
      <c r="J1843" s="127" t="str">
        <f>IFERROR(INDEX(GUTS!AI1844:'GUTS'!BH1844,MATCH(5,GUTS!AK1844:'GUTS'!BI1844,0)),"")</f>
        <v/>
      </c>
      <c r="K1843" s="127" t="str">
        <f>IFERROR(INDEX(GUTS!AJ1844:'GUTS'!BH1844,MATCH(5,GUTS!AK1844:'GUTS'!BI1844,0)),"")</f>
        <v/>
      </c>
      <c r="L1843" s="127" t="str">
        <f>IFERROR(INDEX(GUTS!AI1844:'GUTS'!BH1844,MATCH(6,GUTS!AK1844:'GUTS'!BI1844,0)),"")</f>
        <v/>
      </c>
      <c r="M1843" s="127" t="str">
        <f>IFERROR(INDEX(GUTS!AJ1844:'GUTS'!BH1844,MATCH(6,GUTS!AK1844:'GUTS'!BI1844,0)),"")</f>
        <v/>
      </c>
      <c r="N1843" s="127">
        <f>Audit!X609</f>
        <v>0</v>
      </c>
      <c r="O1843" s="127">
        <f>Audit!K609</f>
        <v>0</v>
      </c>
      <c r="P1843" s="127">
        <f>Audit!L609</f>
        <v>0</v>
      </c>
    </row>
    <row r="1844" spans="1:16" hidden="1">
      <c r="A1844" s="127">
        <f>Audit!A610</f>
        <v>0</v>
      </c>
      <c r="B1844" s="127" t="str">
        <f>IFERROR(INDEX(GUTS!AI1845:'GUTS'!BH1845,MATCH(1,GUTS!AK1845:'GUTS'!BI1845,0)),"")</f>
        <v/>
      </c>
      <c r="C1844" s="127" t="str">
        <f>IFERROR(INDEX(GUTS!AJ1845:'GUTS'!BH1845,MATCH(1,GUTS!AK1845:'GUTS'!BI1845,0)),"")</f>
        <v/>
      </c>
      <c r="D1844" s="127" t="str">
        <f>IFERROR(INDEX(GUTS!AI1845:'GUTS'!BH1845,MATCH(2,GUTS!AK1845:'GUTS'!BI1845,0)),"")</f>
        <v/>
      </c>
      <c r="E1844" s="127" t="str">
        <f>IFERROR(INDEX(GUTS!AJ1845:'GUTS'!BH1845,MATCH(2,GUTS!AK1845:'GUTS'!BI1845,0)),"")</f>
        <v/>
      </c>
      <c r="F1844" s="127" t="str">
        <f>IFERROR(INDEX(GUTS!AI1845:'GUTS'!BH1845,MATCH(3,GUTS!AK1845:'GUTS'!BI1845,0)),"")</f>
        <v/>
      </c>
      <c r="G1844" s="127" t="str">
        <f>IFERROR(INDEX(GUTS!AJ1845:'GUTS'!BH1845,MATCH(3,GUTS!AK1845:'GUTS'!BI1845,0)),"")</f>
        <v/>
      </c>
      <c r="H1844" s="127" t="str">
        <f>IFERROR(INDEX(GUTS!AI1845:'GUTS'!BH1845,MATCH(4,GUTS!AK1845:'GUTS'!BI1845,0)),"")</f>
        <v/>
      </c>
      <c r="I1844" s="127" t="str">
        <f>IFERROR(INDEX(GUTS!AJ1845:'GUTS'!BH1845,MATCH(4,GUTS!AK1845:'GUTS'!BI1845,0)),"")</f>
        <v/>
      </c>
      <c r="J1844" s="127" t="str">
        <f>IFERROR(INDEX(GUTS!AI1845:'GUTS'!BH1845,MATCH(5,GUTS!AK1845:'GUTS'!BI1845,0)),"")</f>
        <v/>
      </c>
      <c r="K1844" s="127" t="str">
        <f>IFERROR(INDEX(GUTS!AJ1845:'GUTS'!BH1845,MATCH(5,GUTS!AK1845:'GUTS'!BI1845,0)),"")</f>
        <v/>
      </c>
      <c r="L1844" s="127" t="str">
        <f>IFERROR(INDEX(GUTS!AI1845:'GUTS'!BH1845,MATCH(6,GUTS!AK1845:'GUTS'!BI1845,0)),"")</f>
        <v/>
      </c>
      <c r="M1844" s="127" t="str">
        <f>IFERROR(INDEX(GUTS!AJ1845:'GUTS'!BH1845,MATCH(6,GUTS!AK1845:'GUTS'!BI1845,0)),"")</f>
        <v/>
      </c>
      <c r="N1844" s="127">
        <f>Audit!X610</f>
        <v>0</v>
      </c>
      <c r="O1844" s="127">
        <f>Audit!K610</f>
        <v>0</v>
      </c>
      <c r="P1844" s="127">
        <f>Audit!L610</f>
        <v>0</v>
      </c>
    </row>
    <row r="1845" spans="1:16" hidden="1">
      <c r="A1845" s="127">
        <f>Audit!A611</f>
        <v>0</v>
      </c>
      <c r="B1845" s="127" t="str">
        <f>IFERROR(INDEX(GUTS!AI1846:'GUTS'!BH1846,MATCH(1,GUTS!AK1846:'GUTS'!BI1846,0)),"")</f>
        <v/>
      </c>
      <c r="C1845" s="127" t="str">
        <f>IFERROR(INDEX(GUTS!AJ1846:'GUTS'!BH1846,MATCH(1,GUTS!AK1846:'GUTS'!BI1846,0)),"")</f>
        <v/>
      </c>
      <c r="D1845" s="127" t="str">
        <f>IFERROR(INDEX(GUTS!AI1846:'GUTS'!BH1846,MATCH(2,GUTS!AK1846:'GUTS'!BI1846,0)),"")</f>
        <v/>
      </c>
      <c r="E1845" s="127" t="str">
        <f>IFERROR(INDEX(GUTS!AJ1846:'GUTS'!BH1846,MATCH(2,GUTS!AK1846:'GUTS'!BI1846,0)),"")</f>
        <v/>
      </c>
      <c r="F1845" s="127" t="str">
        <f>IFERROR(INDEX(GUTS!AI1846:'GUTS'!BH1846,MATCH(3,GUTS!AK1846:'GUTS'!BI1846,0)),"")</f>
        <v/>
      </c>
      <c r="G1845" s="127" t="str">
        <f>IFERROR(INDEX(GUTS!AJ1846:'GUTS'!BH1846,MATCH(3,GUTS!AK1846:'GUTS'!BI1846,0)),"")</f>
        <v/>
      </c>
      <c r="H1845" s="127" t="str">
        <f>IFERROR(INDEX(GUTS!AI1846:'GUTS'!BH1846,MATCH(4,GUTS!AK1846:'GUTS'!BI1846,0)),"")</f>
        <v/>
      </c>
      <c r="I1845" s="127" t="str">
        <f>IFERROR(INDEX(GUTS!AJ1846:'GUTS'!BH1846,MATCH(4,GUTS!AK1846:'GUTS'!BI1846,0)),"")</f>
        <v/>
      </c>
      <c r="J1845" s="127" t="str">
        <f>IFERROR(INDEX(GUTS!AI1846:'GUTS'!BH1846,MATCH(5,GUTS!AK1846:'GUTS'!BI1846,0)),"")</f>
        <v/>
      </c>
      <c r="K1845" s="127" t="str">
        <f>IFERROR(INDEX(GUTS!AJ1846:'GUTS'!BH1846,MATCH(5,GUTS!AK1846:'GUTS'!BI1846,0)),"")</f>
        <v/>
      </c>
      <c r="L1845" s="127" t="str">
        <f>IFERROR(INDEX(GUTS!AI1846:'GUTS'!BH1846,MATCH(6,GUTS!AK1846:'GUTS'!BI1846,0)),"")</f>
        <v/>
      </c>
      <c r="M1845" s="127" t="str">
        <f>IFERROR(INDEX(GUTS!AJ1846:'GUTS'!BH1846,MATCH(6,GUTS!AK1846:'GUTS'!BI1846,0)),"")</f>
        <v/>
      </c>
      <c r="N1845" s="127">
        <f>Audit!X611</f>
        <v>0</v>
      </c>
      <c r="O1845" s="127">
        <f>Audit!K611</f>
        <v>0</v>
      </c>
      <c r="P1845" s="127">
        <f>Audit!L611</f>
        <v>0</v>
      </c>
    </row>
    <row r="1846" spans="1:16" hidden="1">
      <c r="A1846" s="127">
        <f>Audit!A612</f>
        <v>0</v>
      </c>
      <c r="B1846" s="127" t="str">
        <f>IFERROR(INDEX(GUTS!AI1847:'GUTS'!BH1847,MATCH(1,GUTS!AK1847:'GUTS'!BI1847,0)),"")</f>
        <v/>
      </c>
      <c r="C1846" s="127" t="str">
        <f>IFERROR(INDEX(GUTS!AJ1847:'GUTS'!BH1847,MATCH(1,GUTS!AK1847:'GUTS'!BI1847,0)),"")</f>
        <v/>
      </c>
      <c r="D1846" s="127" t="str">
        <f>IFERROR(INDEX(GUTS!AI1847:'GUTS'!BH1847,MATCH(2,GUTS!AK1847:'GUTS'!BI1847,0)),"")</f>
        <v/>
      </c>
      <c r="E1846" s="127" t="str">
        <f>IFERROR(INDEX(GUTS!AJ1847:'GUTS'!BH1847,MATCH(2,GUTS!AK1847:'GUTS'!BI1847,0)),"")</f>
        <v/>
      </c>
      <c r="F1846" s="127" t="str">
        <f>IFERROR(INDEX(GUTS!AI1847:'GUTS'!BH1847,MATCH(3,GUTS!AK1847:'GUTS'!BI1847,0)),"")</f>
        <v/>
      </c>
      <c r="G1846" s="127" t="str">
        <f>IFERROR(INDEX(GUTS!AJ1847:'GUTS'!BH1847,MATCH(3,GUTS!AK1847:'GUTS'!BI1847,0)),"")</f>
        <v/>
      </c>
      <c r="H1846" s="127" t="str">
        <f>IFERROR(INDEX(GUTS!AI1847:'GUTS'!BH1847,MATCH(4,GUTS!AK1847:'GUTS'!BI1847,0)),"")</f>
        <v/>
      </c>
      <c r="I1846" s="127" t="str">
        <f>IFERROR(INDEX(GUTS!AJ1847:'GUTS'!BH1847,MATCH(4,GUTS!AK1847:'GUTS'!BI1847,0)),"")</f>
        <v/>
      </c>
      <c r="J1846" s="127" t="str">
        <f>IFERROR(INDEX(GUTS!AI1847:'GUTS'!BH1847,MATCH(5,GUTS!AK1847:'GUTS'!BI1847,0)),"")</f>
        <v/>
      </c>
      <c r="K1846" s="127" t="str">
        <f>IFERROR(INDEX(GUTS!AJ1847:'GUTS'!BH1847,MATCH(5,GUTS!AK1847:'GUTS'!BI1847,0)),"")</f>
        <v/>
      </c>
      <c r="L1846" s="127" t="str">
        <f>IFERROR(INDEX(GUTS!AI1847:'GUTS'!BH1847,MATCH(6,GUTS!AK1847:'GUTS'!BI1847,0)),"")</f>
        <v/>
      </c>
      <c r="M1846" s="127" t="str">
        <f>IFERROR(INDEX(GUTS!AJ1847:'GUTS'!BH1847,MATCH(6,GUTS!AK1847:'GUTS'!BI1847,0)),"")</f>
        <v/>
      </c>
      <c r="N1846" s="127">
        <f>Audit!X612</f>
        <v>0</v>
      </c>
      <c r="O1846" s="127">
        <f>Audit!K612</f>
        <v>0</v>
      </c>
      <c r="P1846" s="127">
        <f>Audit!L612</f>
        <v>0</v>
      </c>
    </row>
    <row r="1847" spans="1:16" hidden="1">
      <c r="A1847" s="127">
        <f>Audit!A613</f>
        <v>0</v>
      </c>
      <c r="B1847" s="127" t="str">
        <f>IFERROR(INDEX(GUTS!AI1848:'GUTS'!BH1848,MATCH(1,GUTS!AK1848:'GUTS'!BI1848,0)),"")</f>
        <v/>
      </c>
      <c r="C1847" s="127" t="str">
        <f>IFERROR(INDEX(GUTS!AJ1848:'GUTS'!BH1848,MATCH(1,GUTS!AK1848:'GUTS'!BI1848,0)),"")</f>
        <v/>
      </c>
      <c r="D1847" s="127" t="str">
        <f>IFERROR(INDEX(GUTS!AI1848:'GUTS'!BH1848,MATCH(2,GUTS!AK1848:'GUTS'!BI1848,0)),"")</f>
        <v/>
      </c>
      <c r="E1847" s="127" t="str">
        <f>IFERROR(INDEX(GUTS!AJ1848:'GUTS'!BH1848,MATCH(2,GUTS!AK1848:'GUTS'!BI1848,0)),"")</f>
        <v/>
      </c>
      <c r="F1847" s="127" t="str">
        <f>IFERROR(INDEX(GUTS!AI1848:'GUTS'!BH1848,MATCH(3,GUTS!AK1848:'GUTS'!BI1848,0)),"")</f>
        <v/>
      </c>
      <c r="G1847" s="127" t="str">
        <f>IFERROR(INDEX(GUTS!AJ1848:'GUTS'!BH1848,MATCH(3,GUTS!AK1848:'GUTS'!BI1848,0)),"")</f>
        <v/>
      </c>
      <c r="H1847" s="127" t="str">
        <f>IFERROR(INDEX(GUTS!AI1848:'GUTS'!BH1848,MATCH(4,GUTS!AK1848:'GUTS'!BI1848,0)),"")</f>
        <v/>
      </c>
      <c r="I1847" s="127" t="str">
        <f>IFERROR(INDEX(GUTS!AJ1848:'GUTS'!BH1848,MATCH(4,GUTS!AK1848:'GUTS'!BI1848,0)),"")</f>
        <v/>
      </c>
      <c r="J1847" s="127" t="str">
        <f>IFERROR(INDEX(GUTS!AI1848:'GUTS'!BH1848,MATCH(5,GUTS!AK1848:'GUTS'!BI1848,0)),"")</f>
        <v/>
      </c>
      <c r="K1847" s="127" t="str">
        <f>IFERROR(INDEX(GUTS!AJ1848:'GUTS'!BH1848,MATCH(5,GUTS!AK1848:'GUTS'!BI1848,0)),"")</f>
        <v/>
      </c>
      <c r="L1847" s="127" t="str">
        <f>IFERROR(INDEX(GUTS!AI1848:'GUTS'!BH1848,MATCH(6,GUTS!AK1848:'GUTS'!BI1848,0)),"")</f>
        <v/>
      </c>
      <c r="M1847" s="127" t="str">
        <f>IFERROR(INDEX(GUTS!AJ1848:'GUTS'!BH1848,MATCH(6,GUTS!AK1848:'GUTS'!BI1848,0)),"")</f>
        <v/>
      </c>
      <c r="N1847" s="127">
        <f>Audit!X613</f>
        <v>0</v>
      </c>
      <c r="O1847" s="127">
        <f>Audit!K613</f>
        <v>0</v>
      </c>
      <c r="P1847" s="127">
        <f>Audit!L613</f>
        <v>0</v>
      </c>
    </row>
    <row r="1848" spans="1:16" hidden="1">
      <c r="A1848" s="127">
        <f>Audit!A614</f>
        <v>0</v>
      </c>
      <c r="B1848" s="127" t="str">
        <f>IFERROR(INDEX(GUTS!AI1849:'GUTS'!BH1849,MATCH(1,GUTS!AK1849:'GUTS'!BI1849,0)),"")</f>
        <v/>
      </c>
      <c r="C1848" s="127" t="str">
        <f>IFERROR(INDEX(GUTS!AJ1849:'GUTS'!BH1849,MATCH(1,GUTS!AK1849:'GUTS'!BI1849,0)),"")</f>
        <v/>
      </c>
      <c r="D1848" s="127" t="str">
        <f>IFERROR(INDEX(GUTS!AI1849:'GUTS'!BH1849,MATCH(2,GUTS!AK1849:'GUTS'!BI1849,0)),"")</f>
        <v/>
      </c>
      <c r="E1848" s="127" t="str">
        <f>IFERROR(INDEX(GUTS!AJ1849:'GUTS'!BH1849,MATCH(2,GUTS!AK1849:'GUTS'!BI1849,0)),"")</f>
        <v/>
      </c>
      <c r="F1848" s="127" t="str">
        <f>IFERROR(INDEX(GUTS!AI1849:'GUTS'!BH1849,MATCH(3,GUTS!AK1849:'GUTS'!BI1849,0)),"")</f>
        <v/>
      </c>
      <c r="G1848" s="127" t="str">
        <f>IFERROR(INDEX(GUTS!AJ1849:'GUTS'!BH1849,MATCH(3,GUTS!AK1849:'GUTS'!BI1849,0)),"")</f>
        <v/>
      </c>
      <c r="H1848" s="127" t="str">
        <f>IFERROR(INDEX(GUTS!AI1849:'GUTS'!BH1849,MATCH(4,GUTS!AK1849:'GUTS'!BI1849,0)),"")</f>
        <v/>
      </c>
      <c r="I1848" s="127" t="str">
        <f>IFERROR(INDEX(GUTS!AJ1849:'GUTS'!BH1849,MATCH(4,GUTS!AK1849:'GUTS'!BI1849,0)),"")</f>
        <v/>
      </c>
      <c r="J1848" s="127" t="str">
        <f>IFERROR(INDEX(GUTS!AI1849:'GUTS'!BH1849,MATCH(5,GUTS!AK1849:'GUTS'!BI1849,0)),"")</f>
        <v/>
      </c>
      <c r="K1848" s="127" t="str">
        <f>IFERROR(INDEX(GUTS!AJ1849:'GUTS'!BH1849,MATCH(5,GUTS!AK1849:'GUTS'!BI1849,0)),"")</f>
        <v/>
      </c>
      <c r="L1848" s="127" t="str">
        <f>IFERROR(INDEX(GUTS!AI1849:'GUTS'!BH1849,MATCH(6,GUTS!AK1849:'GUTS'!BI1849,0)),"")</f>
        <v/>
      </c>
      <c r="M1848" s="127" t="str">
        <f>IFERROR(INDEX(GUTS!AJ1849:'GUTS'!BH1849,MATCH(6,GUTS!AK1849:'GUTS'!BI1849,0)),"")</f>
        <v/>
      </c>
      <c r="N1848" s="127">
        <f>Audit!X614</f>
        <v>0</v>
      </c>
      <c r="O1848" s="127">
        <f>Audit!K614</f>
        <v>0</v>
      </c>
      <c r="P1848" s="127">
        <f>Audit!L614</f>
        <v>0</v>
      </c>
    </row>
    <row r="1849" spans="1:16" hidden="1">
      <c r="A1849" s="127">
        <f>Audit!A615</f>
        <v>0</v>
      </c>
      <c r="B1849" s="127" t="str">
        <f>IFERROR(INDEX(GUTS!AI1850:'GUTS'!BH1850,MATCH(1,GUTS!AK1850:'GUTS'!BI1850,0)),"")</f>
        <v/>
      </c>
      <c r="C1849" s="127" t="str">
        <f>IFERROR(INDEX(GUTS!AJ1850:'GUTS'!BH1850,MATCH(1,GUTS!AK1850:'GUTS'!BI1850,0)),"")</f>
        <v/>
      </c>
      <c r="D1849" s="127" t="str">
        <f>IFERROR(INDEX(GUTS!AI1850:'GUTS'!BH1850,MATCH(2,GUTS!AK1850:'GUTS'!BI1850,0)),"")</f>
        <v/>
      </c>
      <c r="E1849" s="127" t="str">
        <f>IFERROR(INDEX(GUTS!AJ1850:'GUTS'!BH1850,MATCH(2,GUTS!AK1850:'GUTS'!BI1850,0)),"")</f>
        <v/>
      </c>
      <c r="F1849" s="127" t="str">
        <f>IFERROR(INDEX(GUTS!AI1850:'GUTS'!BH1850,MATCH(3,GUTS!AK1850:'GUTS'!BI1850,0)),"")</f>
        <v/>
      </c>
      <c r="G1849" s="127" t="str">
        <f>IFERROR(INDEX(GUTS!AJ1850:'GUTS'!BH1850,MATCH(3,GUTS!AK1850:'GUTS'!BI1850,0)),"")</f>
        <v/>
      </c>
      <c r="H1849" s="127" t="str">
        <f>IFERROR(INDEX(GUTS!AI1850:'GUTS'!BH1850,MATCH(4,GUTS!AK1850:'GUTS'!BI1850,0)),"")</f>
        <v/>
      </c>
      <c r="I1849" s="127" t="str">
        <f>IFERROR(INDEX(GUTS!AJ1850:'GUTS'!BH1850,MATCH(4,GUTS!AK1850:'GUTS'!BI1850,0)),"")</f>
        <v/>
      </c>
      <c r="J1849" s="127" t="str">
        <f>IFERROR(INDEX(GUTS!AI1850:'GUTS'!BH1850,MATCH(5,GUTS!AK1850:'GUTS'!BI1850,0)),"")</f>
        <v/>
      </c>
      <c r="K1849" s="127" t="str">
        <f>IFERROR(INDEX(GUTS!AJ1850:'GUTS'!BH1850,MATCH(5,GUTS!AK1850:'GUTS'!BI1850,0)),"")</f>
        <v/>
      </c>
      <c r="L1849" s="127" t="str">
        <f>IFERROR(INDEX(GUTS!AI1850:'GUTS'!BH1850,MATCH(6,GUTS!AK1850:'GUTS'!BI1850,0)),"")</f>
        <v/>
      </c>
      <c r="M1849" s="127" t="str">
        <f>IFERROR(INDEX(GUTS!AJ1850:'GUTS'!BH1850,MATCH(6,GUTS!AK1850:'GUTS'!BI1850,0)),"")</f>
        <v/>
      </c>
      <c r="N1849" s="127">
        <f>Audit!X615</f>
        <v>0</v>
      </c>
      <c r="O1849" s="127">
        <f>Audit!K615</f>
        <v>0</v>
      </c>
      <c r="P1849" s="127">
        <f>Audit!L615</f>
        <v>0</v>
      </c>
    </row>
    <row r="1850" spans="1:16" hidden="1">
      <c r="A1850" s="127">
        <f>Audit!A616</f>
        <v>0</v>
      </c>
      <c r="B1850" s="127" t="str">
        <f>IFERROR(INDEX(GUTS!AI1851:'GUTS'!BH1851,MATCH(1,GUTS!AK1851:'GUTS'!BI1851,0)),"")</f>
        <v/>
      </c>
      <c r="C1850" s="127" t="str">
        <f>IFERROR(INDEX(GUTS!AJ1851:'GUTS'!BH1851,MATCH(1,GUTS!AK1851:'GUTS'!BI1851,0)),"")</f>
        <v/>
      </c>
      <c r="D1850" s="127" t="str">
        <f>IFERROR(INDEX(GUTS!AI1851:'GUTS'!BH1851,MATCH(2,GUTS!AK1851:'GUTS'!BI1851,0)),"")</f>
        <v/>
      </c>
      <c r="E1850" s="127" t="str">
        <f>IFERROR(INDEX(GUTS!AJ1851:'GUTS'!BH1851,MATCH(2,GUTS!AK1851:'GUTS'!BI1851,0)),"")</f>
        <v/>
      </c>
      <c r="F1850" s="127" t="str">
        <f>IFERROR(INDEX(GUTS!AI1851:'GUTS'!BH1851,MATCH(3,GUTS!AK1851:'GUTS'!BI1851,0)),"")</f>
        <v/>
      </c>
      <c r="G1850" s="127" t="str">
        <f>IFERROR(INDEX(GUTS!AJ1851:'GUTS'!BH1851,MATCH(3,GUTS!AK1851:'GUTS'!BI1851,0)),"")</f>
        <v/>
      </c>
      <c r="H1850" s="127" t="str">
        <f>IFERROR(INDEX(GUTS!AI1851:'GUTS'!BH1851,MATCH(4,GUTS!AK1851:'GUTS'!BI1851,0)),"")</f>
        <v/>
      </c>
      <c r="I1850" s="127" t="str">
        <f>IFERROR(INDEX(GUTS!AJ1851:'GUTS'!BH1851,MATCH(4,GUTS!AK1851:'GUTS'!BI1851,0)),"")</f>
        <v/>
      </c>
      <c r="J1850" s="127" t="str">
        <f>IFERROR(INDEX(GUTS!AI1851:'GUTS'!BH1851,MATCH(5,GUTS!AK1851:'GUTS'!BI1851,0)),"")</f>
        <v/>
      </c>
      <c r="K1850" s="127" t="str">
        <f>IFERROR(INDEX(GUTS!AJ1851:'GUTS'!BH1851,MATCH(5,GUTS!AK1851:'GUTS'!BI1851,0)),"")</f>
        <v/>
      </c>
      <c r="L1850" s="127" t="str">
        <f>IFERROR(INDEX(GUTS!AI1851:'GUTS'!BH1851,MATCH(6,GUTS!AK1851:'GUTS'!BI1851,0)),"")</f>
        <v/>
      </c>
      <c r="M1850" s="127" t="str">
        <f>IFERROR(INDEX(GUTS!AJ1851:'GUTS'!BH1851,MATCH(6,GUTS!AK1851:'GUTS'!BI1851,0)),"")</f>
        <v/>
      </c>
      <c r="N1850" s="127">
        <f>Audit!X616</f>
        <v>0</v>
      </c>
      <c r="O1850" s="127">
        <f>Audit!K616</f>
        <v>0</v>
      </c>
      <c r="P1850" s="127">
        <f>Audit!L616</f>
        <v>0</v>
      </c>
    </row>
    <row r="1851" spans="1:16" hidden="1">
      <c r="A1851" s="127">
        <f>Audit!A617</f>
        <v>0</v>
      </c>
      <c r="B1851" s="127" t="str">
        <f>IFERROR(INDEX(GUTS!AI1852:'GUTS'!BH1852,MATCH(1,GUTS!AK1852:'GUTS'!BI1852,0)),"")</f>
        <v/>
      </c>
      <c r="C1851" s="127" t="str">
        <f>IFERROR(INDEX(GUTS!AJ1852:'GUTS'!BH1852,MATCH(1,GUTS!AK1852:'GUTS'!BI1852,0)),"")</f>
        <v/>
      </c>
      <c r="D1851" s="127" t="str">
        <f>IFERROR(INDEX(GUTS!AI1852:'GUTS'!BH1852,MATCH(2,GUTS!AK1852:'GUTS'!BI1852,0)),"")</f>
        <v/>
      </c>
      <c r="E1851" s="127" t="str">
        <f>IFERROR(INDEX(GUTS!AJ1852:'GUTS'!BH1852,MATCH(2,GUTS!AK1852:'GUTS'!BI1852,0)),"")</f>
        <v/>
      </c>
      <c r="F1851" s="127" t="str">
        <f>IFERROR(INDEX(GUTS!AI1852:'GUTS'!BH1852,MATCH(3,GUTS!AK1852:'GUTS'!BI1852,0)),"")</f>
        <v/>
      </c>
      <c r="G1851" s="127" t="str">
        <f>IFERROR(INDEX(GUTS!AJ1852:'GUTS'!BH1852,MATCH(3,GUTS!AK1852:'GUTS'!BI1852,0)),"")</f>
        <v/>
      </c>
      <c r="H1851" s="127" t="str">
        <f>IFERROR(INDEX(GUTS!AI1852:'GUTS'!BH1852,MATCH(4,GUTS!AK1852:'GUTS'!BI1852,0)),"")</f>
        <v/>
      </c>
      <c r="I1851" s="127" t="str">
        <f>IFERROR(INDEX(GUTS!AJ1852:'GUTS'!BH1852,MATCH(4,GUTS!AK1852:'GUTS'!BI1852,0)),"")</f>
        <v/>
      </c>
      <c r="J1851" s="127" t="str">
        <f>IFERROR(INDEX(GUTS!AI1852:'GUTS'!BH1852,MATCH(5,GUTS!AK1852:'GUTS'!BI1852,0)),"")</f>
        <v/>
      </c>
      <c r="K1851" s="127" t="str">
        <f>IFERROR(INDEX(GUTS!AJ1852:'GUTS'!BH1852,MATCH(5,GUTS!AK1852:'GUTS'!BI1852,0)),"")</f>
        <v/>
      </c>
      <c r="L1851" s="127" t="str">
        <f>IFERROR(INDEX(GUTS!AI1852:'GUTS'!BH1852,MATCH(6,GUTS!AK1852:'GUTS'!BI1852,0)),"")</f>
        <v/>
      </c>
      <c r="M1851" s="127" t="str">
        <f>IFERROR(INDEX(GUTS!AJ1852:'GUTS'!BH1852,MATCH(6,GUTS!AK1852:'GUTS'!BI1852,0)),"")</f>
        <v/>
      </c>
      <c r="N1851" s="127">
        <f>Audit!X617</f>
        <v>0</v>
      </c>
      <c r="O1851" s="127">
        <f>Audit!K617</f>
        <v>0</v>
      </c>
      <c r="P1851" s="127">
        <f>Audit!L617</f>
        <v>0</v>
      </c>
    </row>
    <row r="1852" spans="1:16" hidden="1">
      <c r="A1852" s="127">
        <f>Audit!A618</f>
        <v>0</v>
      </c>
      <c r="B1852" s="127" t="str">
        <f>IFERROR(INDEX(GUTS!AI1853:'GUTS'!BH1853,MATCH(1,GUTS!AK1853:'GUTS'!BI1853,0)),"")</f>
        <v/>
      </c>
      <c r="C1852" s="127" t="str">
        <f>IFERROR(INDEX(GUTS!AJ1853:'GUTS'!BH1853,MATCH(1,GUTS!AK1853:'GUTS'!BI1853,0)),"")</f>
        <v/>
      </c>
      <c r="D1852" s="127" t="str">
        <f>IFERROR(INDEX(GUTS!AI1853:'GUTS'!BH1853,MATCH(2,GUTS!AK1853:'GUTS'!BI1853,0)),"")</f>
        <v/>
      </c>
      <c r="E1852" s="127" t="str">
        <f>IFERROR(INDEX(GUTS!AJ1853:'GUTS'!BH1853,MATCH(2,GUTS!AK1853:'GUTS'!BI1853,0)),"")</f>
        <v/>
      </c>
      <c r="F1852" s="127" t="str">
        <f>IFERROR(INDEX(GUTS!AI1853:'GUTS'!BH1853,MATCH(3,GUTS!AK1853:'GUTS'!BI1853,0)),"")</f>
        <v/>
      </c>
      <c r="G1852" s="127" t="str">
        <f>IFERROR(INDEX(GUTS!AJ1853:'GUTS'!BH1853,MATCH(3,GUTS!AK1853:'GUTS'!BI1853,0)),"")</f>
        <v/>
      </c>
      <c r="H1852" s="127" t="str">
        <f>IFERROR(INDEX(GUTS!AI1853:'GUTS'!BH1853,MATCH(4,GUTS!AK1853:'GUTS'!BI1853,0)),"")</f>
        <v/>
      </c>
      <c r="I1852" s="127" t="str">
        <f>IFERROR(INDEX(GUTS!AJ1853:'GUTS'!BH1853,MATCH(4,GUTS!AK1853:'GUTS'!BI1853,0)),"")</f>
        <v/>
      </c>
      <c r="J1852" s="127" t="str">
        <f>IFERROR(INDEX(GUTS!AI1853:'GUTS'!BH1853,MATCH(5,GUTS!AK1853:'GUTS'!BI1853,0)),"")</f>
        <v/>
      </c>
      <c r="K1852" s="127" t="str">
        <f>IFERROR(INDEX(GUTS!AJ1853:'GUTS'!BH1853,MATCH(5,GUTS!AK1853:'GUTS'!BI1853,0)),"")</f>
        <v/>
      </c>
      <c r="L1852" s="127" t="str">
        <f>IFERROR(INDEX(GUTS!AI1853:'GUTS'!BH1853,MATCH(6,GUTS!AK1853:'GUTS'!BI1853,0)),"")</f>
        <v/>
      </c>
      <c r="M1852" s="127" t="str">
        <f>IFERROR(INDEX(GUTS!AJ1853:'GUTS'!BH1853,MATCH(6,GUTS!AK1853:'GUTS'!BI1853,0)),"")</f>
        <v/>
      </c>
      <c r="N1852" s="127">
        <f>Audit!X618</f>
        <v>0</v>
      </c>
      <c r="O1852" s="127">
        <f>Audit!K618</f>
        <v>0</v>
      </c>
      <c r="P1852" s="127">
        <f>Audit!L618</f>
        <v>0</v>
      </c>
    </row>
    <row r="1853" spans="1:16" hidden="1">
      <c r="A1853" s="127">
        <f>Audit!A619</f>
        <v>0</v>
      </c>
      <c r="B1853" s="127" t="str">
        <f>IFERROR(INDEX(GUTS!AI1854:'GUTS'!BH1854,MATCH(1,GUTS!AK1854:'GUTS'!BI1854,0)),"")</f>
        <v/>
      </c>
      <c r="C1853" s="127" t="str">
        <f>IFERROR(INDEX(GUTS!AJ1854:'GUTS'!BH1854,MATCH(1,GUTS!AK1854:'GUTS'!BI1854,0)),"")</f>
        <v/>
      </c>
      <c r="D1853" s="127" t="str">
        <f>IFERROR(INDEX(GUTS!AI1854:'GUTS'!BH1854,MATCH(2,GUTS!AK1854:'GUTS'!BI1854,0)),"")</f>
        <v/>
      </c>
      <c r="E1853" s="127" t="str">
        <f>IFERROR(INDEX(GUTS!AJ1854:'GUTS'!BH1854,MATCH(2,GUTS!AK1854:'GUTS'!BI1854,0)),"")</f>
        <v/>
      </c>
      <c r="F1853" s="127" t="str">
        <f>IFERROR(INDEX(GUTS!AI1854:'GUTS'!BH1854,MATCH(3,GUTS!AK1854:'GUTS'!BI1854,0)),"")</f>
        <v/>
      </c>
      <c r="G1853" s="127" t="str">
        <f>IFERROR(INDEX(GUTS!AJ1854:'GUTS'!BH1854,MATCH(3,GUTS!AK1854:'GUTS'!BI1854,0)),"")</f>
        <v/>
      </c>
      <c r="H1853" s="127" t="str">
        <f>IFERROR(INDEX(GUTS!AI1854:'GUTS'!BH1854,MATCH(4,GUTS!AK1854:'GUTS'!BI1854,0)),"")</f>
        <v/>
      </c>
      <c r="I1853" s="127" t="str">
        <f>IFERROR(INDEX(GUTS!AJ1854:'GUTS'!BH1854,MATCH(4,GUTS!AK1854:'GUTS'!BI1854,0)),"")</f>
        <v/>
      </c>
      <c r="J1853" s="127" t="str">
        <f>IFERROR(INDEX(GUTS!AI1854:'GUTS'!BH1854,MATCH(5,GUTS!AK1854:'GUTS'!BI1854,0)),"")</f>
        <v/>
      </c>
      <c r="K1853" s="127" t="str">
        <f>IFERROR(INDEX(GUTS!AJ1854:'GUTS'!BH1854,MATCH(5,GUTS!AK1854:'GUTS'!BI1854,0)),"")</f>
        <v/>
      </c>
      <c r="L1853" s="127" t="str">
        <f>IFERROR(INDEX(GUTS!AI1854:'GUTS'!BH1854,MATCH(6,GUTS!AK1854:'GUTS'!BI1854,0)),"")</f>
        <v/>
      </c>
      <c r="M1853" s="127" t="str">
        <f>IFERROR(INDEX(GUTS!AJ1854:'GUTS'!BH1854,MATCH(6,GUTS!AK1854:'GUTS'!BI1854,0)),"")</f>
        <v/>
      </c>
      <c r="N1853" s="127">
        <f>Audit!X619</f>
        <v>0</v>
      </c>
      <c r="O1853" s="127">
        <f>Audit!K619</f>
        <v>0</v>
      </c>
      <c r="P1853" s="127">
        <f>Audit!L619</f>
        <v>0</v>
      </c>
    </row>
    <row r="1854" spans="1:16" hidden="1">
      <c r="A1854" s="127">
        <f>Audit!A620</f>
        <v>0</v>
      </c>
      <c r="B1854" s="127" t="str">
        <f>IFERROR(INDEX(GUTS!AI1855:'GUTS'!BH1855,MATCH(1,GUTS!AK1855:'GUTS'!BI1855,0)),"")</f>
        <v/>
      </c>
      <c r="C1854" s="127" t="str">
        <f>IFERROR(INDEX(GUTS!AJ1855:'GUTS'!BH1855,MATCH(1,GUTS!AK1855:'GUTS'!BI1855,0)),"")</f>
        <v/>
      </c>
      <c r="D1854" s="127" t="str">
        <f>IFERROR(INDEX(GUTS!AI1855:'GUTS'!BH1855,MATCH(2,GUTS!AK1855:'GUTS'!BI1855,0)),"")</f>
        <v/>
      </c>
      <c r="E1854" s="127" t="str">
        <f>IFERROR(INDEX(GUTS!AJ1855:'GUTS'!BH1855,MATCH(2,GUTS!AK1855:'GUTS'!BI1855,0)),"")</f>
        <v/>
      </c>
      <c r="F1854" s="127" t="str">
        <f>IFERROR(INDEX(GUTS!AI1855:'GUTS'!BH1855,MATCH(3,GUTS!AK1855:'GUTS'!BI1855,0)),"")</f>
        <v/>
      </c>
      <c r="G1854" s="127" t="str">
        <f>IFERROR(INDEX(GUTS!AJ1855:'GUTS'!BH1855,MATCH(3,GUTS!AK1855:'GUTS'!BI1855,0)),"")</f>
        <v/>
      </c>
      <c r="H1854" s="127" t="str">
        <f>IFERROR(INDEX(GUTS!AI1855:'GUTS'!BH1855,MATCH(4,GUTS!AK1855:'GUTS'!BI1855,0)),"")</f>
        <v/>
      </c>
      <c r="I1854" s="127" t="str">
        <f>IFERROR(INDEX(GUTS!AJ1855:'GUTS'!BH1855,MATCH(4,GUTS!AK1855:'GUTS'!BI1855,0)),"")</f>
        <v/>
      </c>
      <c r="J1854" s="127" t="str">
        <f>IFERROR(INDEX(GUTS!AI1855:'GUTS'!BH1855,MATCH(5,GUTS!AK1855:'GUTS'!BI1855,0)),"")</f>
        <v/>
      </c>
      <c r="K1854" s="127" t="str">
        <f>IFERROR(INDEX(GUTS!AJ1855:'GUTS'!BH1855,MATCH(5,GUTS!AK1855:'GUTS'!BI1855,0)),"")</f>
        <v/>
      </c>
      <c r="L1854" s="127" t="str">
        <f>IFERROR(INDEX(GUTS!AI1855:'GUTS'!BH1855,MATCH(6,GUTS!AK1855:'GUTS'!BI1855,0)),"")</f>
        <v/>
      </c>
      <c r="M1854" s="127" t="str">
        <f>IFERROR(INDEX(GUTS!AJ1855:'GUTS'!BH1855,MATCH(6,GUTS!AK1855:'GUTS'!BI1855,0)),"")</f>
        <v/>
      </c>
      <c r="N1854" s="127">
        <f>Audit!X620</f>
        <v>0</v>
      </c>
      <c r="O1854" s="127">
        <f>Audit!K620</f>
        <v>0</v>
      </c>
      <c r="P1854" s="127">
        <f>Audit!L620</f>
        <v>0</v>
      </c>
    </row>
    <row r="1855" spans="1:16" hidden="1">
      <c r="A1855" s="127">
        <f>Audit!A621</f>
        <v>0</v>
      </c>
      <c r="B1855" s="127" t="str">
        <f>IFERROR(INDEX(GUTS!AI1856:'GUTS'!BH1856,MATCH(1,GUTS!AK1856:'GUTS'!BI1856,0)),"")</f>
        <v/>
      </c>
      <c r="C1855" s="127" t="str">
        <f>IFERROR(INDEX(GUTS!AJ1856:'GUTS'!BH1856,MATCH(1,GUTS!AK1856:'GUTS'!BI1856,0)),"")</f>
        <v/>
      </c>
      <c r="D1855" s="127" t="str">
        <f>IFERROR(INDEX(GUTS!AI1856:'GUTS'!BH1856,MATCH(2,GUTS!AK1856:'GUTS'!BI1856,0)),"")</f>
        <v/>
      </c>
      <c r="E1855" s="127" t="str">
        <f>IFERROR(INDEX(GUTS!AJ1856:'GUTS'!BH1856,MATCH(2,GUTS!AK1856:'GUTS'!BI1856,0)),"")</f>
        <v/>
      </c>
      <c r="F1855" s="127" t="str">
        <f>IFERROR(INDEX(GUTS!AI1856:'GUTS'!BH1856,MATCH(3,GUTS!AK1856:'GUTS'!BI1856,0)),"")</f>
        <v/>
      </c>
      <c r="G1855" s="127" t="str">
        <f>IFERROR(INDEX(GUTS!AJ1856:'GUTS'!BH1856,MATCH(3,GUTS!AK1856:'GUTS'!BI1856,0)),"")</f>
        <v/>
      </c>
      <c r="H1855" s="127" t="str">
        <f>IFERROR(INDEX(GUTS!AI1856:'GUTS'!BH1856,MATCH(4,GUTS!AK1856:'GUTS'!BI1856,0)),"")</f>
        <v/>
      </c>
      <c r="I1855" s="127" t="str">
        <f>IFERROR(INDEX(GUTS!AJ1856:'GUTS'!BH1856,MATCH(4,GUTS!AK1856:'GUTS'!BI1856,0)),"")</f>
        <v/>
      </c>
      <c r="J1855" s="127" t="str">
        <f>IFERROR(INDEX(GUTS!AI1856:'GUTS'!BH1856,MATCH(5,GUTS!AK1856:'GUTS'!BI1856,0)),"")</f>
        <v/>
      </c>
      <c r="K1855" s="127" t="str">
        <f>IFERROR(INDEX(GUTS!AJ1856:'GUTS'!BH1856,MATCH(5,GUTS!AK1856:'GUTS'!BI1856,0)),"")</f>
        <v/>
      </c>
      <c r="L1855" s="127" t="str">
        <f>IFERROR(INDEX(GUTS!AI1856:'GUTS'!BH1856,MATCH(6,GUTS!AK1856:'GUTS'!BI1856,0)),"")</f>
        <v/>
      </c>
      <c r="M1855" s="127" t="str">
        <f>IFERROR(INDEX(GUTS!AJ1856:'GUTS'!BH1856,MATCH(6,GUTS!AK1856:'GUTS'!BI1856,0)),"")</f>
        <v/>
      </c>
      <c r="N1855" s="127">
        <f>Audit!X621</f>
        <v>0</v>
      </c>
      <c r="O1855" s="127">
        <f>Audit!K621</f>
        <v>0</v>
      </c>
      <c r="P1855" s="127">
        <f>Audit!L621</f>
        <v>0</v>
      </c>
    </row>
    <row r="1856" spans="1:16" hidden="1">
      <c r="A1856" s="127">
        <f>Audit!A622</f>
        <v>0</v>
      </c>
      <c r="B1856" s="127" t="str">
        <f>IFERROR(INDEX(GUTS!AI1857:'GUTS'!BH1857,MATCH(1,GUTS!AK1857:'GUTS'!BI1857,0)),"")</f>
        <v/>
      </c>
      <c r="C1856" s="127" t="str">
        <f>IFERROR(INDEX(GUTS!AJ1857:'GUTS'!BH1857,MATCH(1,GUTS!AK1857:'GUTS'!BI1857,0)),"")</f>
        <v/>
      </c>
      <c r="D1856" s="127" t="str">
        <f>IFERROR(INDEX(GUTS!AI1857:'GUTS'!BH1857,MATCH(2,GUTS!AK1857:'GUTS'!BI1857,0)),"")</f>
        <v/>
      </c>
      <c r="E1856" s="127" t="str">
        <f>IFERROR(INDEX(GUTS!AJ1857:'GUTS'!BH1857,MATCH(2,GUTS!AK1857:'GUTS'!BI1857,0)),"")</f>
        <v/>
      </c>
      <c r="F1856" s="127" t="str">
        <f>IFERROR(INDEX(GUTS!AI1857:'GUTS'!BH1857,MATCH(3,GUTS!AK1857:'GUTS'!BI1857,0)),"")</f>
        <v/>
      </c>
      <c r="G1856" s="127" t="str">
        <f>IFERROR(INDEX(GUTS!AJ1857:'GUTS'!BH1857,MATCH(3,GUTS!AK1857:'GUTS'!BI1857,0)),"")</f>
        <v/>
      </c>
      <c r="H1856" s="127" t="str">
        <f>IFERROR(INDEX(GUTS!AI1857:'GUTS'!BH1857,MATCH(4,GUTS!AK1857:'GUTS'!BI1857,0)),"")</f>
        <v/>
      </c>
      <c r="I1856" s="127" t="str">
        <f>IFERROR(INDEX(GUTS!AJ1857:'GUTS'!BH1857,MATCH(4,GUTS!AK1857:'GUTS'!BI1857,0)),"")</f>
        <v/>
      </c>
      <c r="J1856" s="127" t="str">
        <f>IFERROR(INDEX(GUTS!AI1857:'GUTS'!BH1857,MATCH(5,GUTS!AK1857:'GUTS'!BI1857,0)),"")</f>
        <v/>
      </c>
      <c r="K1856" s="127" t="str">
        <f>IFERROR(INDEX(GUTS!AJ1857:'GUTS'!BH1857,MATCH(5,GUTS!AK1857:'GUTS'!BI1857,0)),"")</f>
        <v/>
      </c>
      <c r="L1856" s="127" t="str">
        <f>IFERROR(INDEX(GUTS!AI1857:'GUTS'!BH1857,MATCH(6,GUTS!AK1857:'GUTS'!BI1857,0)),"")</f>
        <v/>
      </c>
      <c r="M1856" s="127" t="str">
        <f>IFERROR(INDEX(GUTS!AJ1857:'GUTS'!BH1857,MATCH(6,GUTS!AK1857:'GUTS'!BI1857,0)),"")</f>
        <v/>
      </c>
      <c r="N1856" s="127">
        <f>Audit!X622</f>
        <v>0</v>
      </c>
      <c r="O1856" s="127">
        <f>Audit!K622</f>
        <v>0</v>
      </c>
      <c r="P1856" s="127">
        <f>Audit!L622</f>
        <v>0</v>
      </c>
    </row>
    <row r="1857" spans="1:16" hidden="1">
      <c r="A1857" s="127">
        <f>Audit!A623</f>
        <v>0</v>
      </c>
      <c r="B1857" s="127" t="str">
        <f>IFERROR(INDEX(GUTS!AI1858:'GUTS'!BH1858,MATCH(1,GUTS!AK1858:'GUTS'!BI1858,0)),"")</f>
        <v/>
      </c>
      <c r="C1857" s="127" t="str">
        <f>IFERROR(INDEX(GUTS!AJ1858:'GUTS'!BH1858,MATCH(1,GUTS!AK1858:'GUTS'!BI1858,0)),"")</f>
        <v/>
      </c>
      <c r="D1857" s="127" t="str">
        <f>IFERROR(INDEX(GUTS!AI1858:'GUTS'!BH1858,MATCH(2,GUTS!AK1858:'GUTS'!BI1858,0)),"")</f>
        <v/>
      </c>
      <c r="E1857" s="127" t="str">
        <f>IFERROR(INDEX(GUTS!AJ1858:'GUTS'!BH1858,MATCH(2,GUTS!AK1858:'GUTS'!BI1858,0)),"")</f>
        <v/>
      </c>
      <c r="F1857" s="127" t="str">
        <f>IFERROR(INDEX(GUTS!AI1858:'GUTS'!BH1858,MATCH(3,GUTS!AK1858:'GUTS'!BI1858,0)),"")</f>
        <v/>
      </c>
      <c r="G1857" s="127" t="str">
        <f>IFERROR(INDEX(GUTS!AJ1858:'GUTS'!BH1858,MATCH(3,GUTS!AK1858:'GUTS'!BI1858,0)),"")</f>
        <v/>
      </c>
      <c r="H1857" s="127" t="str">
        <f>IFERROR(INDEX(GUTS!AI1858:'GUTS'!BH1858,MATCH(4,GUTS!AK1858:'GUTS'!BI1858,0)),"")</f>
        <v/>
      </c>
      <c r="I1857" s="127" t="str">
        <f>IFERROR(INDEX(GUTS!AJ1858:'GUTS'!BH1858,MATCH(4,GUTS!AK1858:'GUTS'!BI1858,0)),"")</f>
        <v/>
      </c>
      <c r="J1857" s="127" t="str">
        <f>IFERROR(INDEX(GUTS!AI1858:'GUTS'!BH1858,MATCH(5,GUTS!AK1858:'GUTS'!BI1858,0)),"")</f>
        <v/>
      </c>
      <c r="K1857" s="127" t="str">
        <f>IFERROR(INDEX(GUTS!AJ1858:'GUTS'!BH1858,MATCH(5,GUTS!AK1858:'GUTS'!BI1858,0)),"")</f>
        <v/>
      </c>
      <c r="L1857" s="127" t="str">
        <f>IFERROR(INDEX(GUTS!AI1858:'GUTS'!BH1858,MATCH(6,GUTS!AK1858:'GUTS'!BI1858,0)),"")</f>
        <v/>
      </c>
      <c r="M1857" s="127" t="str">
        <f>IFERROR(INDEX(GUTS!AJ1858:'GUTS'!BH1858,MATCH(6,GUTS!AK1858:'GUTS'!BI1858,0)),"")</f>
        <v/>
      </c>
      <c r="N1857" s="127">
        <f>Audit!X623</f>
        <v>0</v>
      </c>
      <c r="O1857" s="127">
        <f>Audit!K623</f>
        <v>0</v>
      </c>
      <c r="P1857" s="127">
        <f>Audit!L623</f>
        <v>0</v>
      </c>
    </row>
    <row r="1858" spans="1:16" hidden="1">
      <c r="A1858" s="127">
        <f>Audit!A624</f>
        <v>0</v>
      </c>
      <c r="B1858" s="127" t="str">
        <f>IFERROR(INDEX(GUTS!AI1859:'GUTS'!BH1859,MATCH(1,GUTS!AK1859:'GUTS'!BI1859,0)),"")</f>
        <v/>
      </c>
      <c r="C1858" s="127" t="str">
        <f>IFERROR(INDEX(GUTS!AJ1859:'GUTS'!BH1859,MATCH(1,GUTS!AK1859:'GUTS'!BI1859,0)),"")</f>
        <v/>
      </c>
      <c r="D1858" s="127" t="str">
        <f>IFERROR(INDEX(GUTS!AI1859:'GUTS'!BH1859,MATCH(2,GUTS!AK1859:'GUTS'!BI1859,0)),"")</f>
        <v/>
      </c>
      <c r="E1858" s="127" t="str">
        <f>IFERROR(INDEX(GUTS!AJ1859:'GUTS'!BH1859,MATCH(2,GUTS!AK1859:'GUTS'!BI1859,0)),"")</f>
        <v/>
      </c>
      <c r="F1858" s="127" t="str">
        <f>IFERROR(INDEX(GUTS!AI1859:'GUTS'!BH1859,MATCH(3,GUTS!AK1859:'GUTS'!BI1859,0)),"")</f>
        <v/>
      </c>
      <c r="G1858" s="127" t="str">
        <f>IFERROR(INDEX(GUTS!AJ1859:'GUTS'!BH1859,MATCH(3,GUTS!AK1859:'GUTS'!BI1859,0)),"")</f>
        <v/>
      </c>
      <c r="H1858" s="127" t="str">
        <f>IFERROR(INDEX(GUTS!AI1859:'GUTS'!BH1859,MATCH(4,GUTS!AK1859:'GUTS'!BI1859,0)),"")</f>
        <v/>
      </c>
      <c r="I1858" s="127" t="str">
        <f>IFERROR(INDEX(GUTS!AJ1859:'GUTS'!BH1859,MATCH(4,GUTS!AK1859:'GUTS'!BI1859,0)),"")</f>
        <v/>
      </c>
      <c r="J1858" s="127" t="str">
        <f>IFERROR(INDEX(GUTS!AI1859:'GUTS'!BH1859,MATCH(5,GUTS!AK1859:'GUTS'!BI1859,0)),"")</f>
        <v/>
      </c>
      <c r="K1858" s="127" t="str">
        <f>IFERROR(INDEX(GUTS!AJ1859:'GUTS'!BH1859,MATCH(5,GUTS!AK1859:'GUTS'!BI1859,0)),"")</f>
        <v/>
      </c>
      <c r="L1858" s="127" t="str">
        <f>IFERROR(INDEX(GUTS!AI1859:'GUTS'!BH1859,MATCH(6,GUTS!AK1859:'GUTS'!BI1859,0)),"")</f>
        <v/>
      </c>
      <c r="M1858" s="127" t="str">
        <f>IFERROR(INDEX(GUTS!AJ1859:'GUTS'!BH1859,MATCH(6,GUTS!AK1859:'GUTS'!BI1859,0)),"")</f>
        <v/>
      </c>
      <c r="N1858" s="127">
        <f>Audit!X624</f>
        <v>0</v>
      </c>
      <c r="O1858" s="127">
        <f>Audit!K624</f>
        <v>0</v>
      </c>
      <c r="P1858" s="127">
        <f>Audit!L624</f>
        <v>0</v>
      </c>
    </row>
    <row r="1859" spans="1:16" hidden="1">
      <c r="A1859" s="127">
        <f>Audit!A625</f>
        <v>0</v>
      </c>
      <c r="B1859" s="127" t="str">
        <f>IFERROR(INDEX(GUTS!AI1860:'GUTS'!BH1860,MATCH(1,GUTS!AK1860:'GUTS'!BI1860,0)),"")</f>
        <v/>
      </c>
      <c r="C1859" s="127" t="str">
        <f>IFERROR(INDEX(GUTS!AJ1860:'GUTS'!BH1860,MATCH(1,GUTS!AK1860:'GUTS'!BI1860,0)),"")</f>
        <v/>
      </c>
      <c r="D1859" s="127" t="str">
        <f>IFERROR(INDEX(GUTS!AI1860:'GUTS'!BH1860,MATCH(2,GUTS!AK1860:'GUTS'!BI1860,0)),"")</f>
        <v/>
      </c>
      <c r="E1859" s="127" t="str">
        <f>IFERROR(INDEX(GUTS!AJ1860:'GUTS'!BH1860,MATCH(2,GUTS!AK1860:'GUTS'!BI1860,0)),"")</f>
        <v/>
      </c>
      <c r="F1859" s="127" t="str">
        <f>IFERROR(INDEX(GUTS!AI1860:'GUTS'!BH1860,MATCH(3,GUTS!AK1860:'GUTS'!BI1860,0)),"")</f>
        <v/>
      </c>
      <c r="G1859" s="127" t="str">
        <f>IFERROR(INDEX(GUTS!AJ1860:'GUTS'!BH1860,MATCH(3,GUTS!AK1860:'GUTS'!BI1860,0)),"")</f>
        <v/>
      </c>
      <c r="H1859" s="127" t="str">
        <f>IFERROR(INDEX(GUTS!AI1860:'GUTS'!BH1860,MATCH(4,GUTS!AK1860:'GUTS'!BI1860,0)),"")</f>
        <v/>
      </c>
      <c r="I1859" s="127" t="str">
        <f>IFERROR(INDEX(GUTS!AJ1860:'GUTS'!BH1860,MATCH(4,GUTS!AK1860:'GUTS'!BI1860,0)),"")</f>
        <v/>
      </c>
      <c r="J1859" s="127" t="str">
        <f>IFERROR(INDEX(GUTS!AI1860:'GUTS'!BH1860,MATCH(5,GUTS!AK1860:'GUTS'!BI1860,0)),"")</f>
        <v/>
      </c>
      <c r="K1859" s="127" t="str">
        <f>IFERROR(INDEX(GUTS!AJ1860:'GUTS'!BH1860,MATCH(5,GUTS!AK1860:'GUTS'!BI1860,0)),"")</f>
        <v/>
      </c>
      <c r="L1859" s="127" t="str">
        <f>IFERROR(INDEX(GUTS!AI1860:'GUTS'!BH1860,MATCH(6,GUTS!AK1860:'GUTS'!BI1860,0)),"")</f>
        <v/>
      </c>
      <c r="M1859" s="127" t="str">
        <f>IFERROR(INDEX(GUTS!AJ1860:'GUTS'!BH1860,MATCH(6,GUTS!AK1860:'GUTS'!BI1860,0)),"")</f>
        <v/>
      </c>
      <c r="N1859" s="127">
        <f>Audit!X625</f>
        <v>0</v>
      </c>
      <c r="O1859" s="127">
        <f>Audit!K625</f>
        <v>0</v>
      </c>
      <c r="P1859" s="127">
        <f>Audit!L625</f>
        <v>0</v>
      </c>
    </row>
    <row r="1860" spans="1:16" hidden="1">
      <c r="A1860" s="127">
        <f>Audit!A626</f>
        <v>0</v>
      </c>
      <c r="B1860" s="127" t="str">
        <f>IFERROR(INDEX(GUTS!AI1861:'GUTS'!BH1861,MATCH(1,GUTS!AK1861:'GUTS'!BI1861,0)),"")</f>
        <v/>
      </c>
      <c r="C1860" s="127" t="str">
        <f>IFERROR(INDEX(GUTS!AJ1861:'GUTS'!BH1861,MATCH(1,GUTS!AK1861:'GUTS'!BI1861,0)),"")</f>
        <v/>
      </c>
      <c r="D1860" s="127" t="str">
        <f>IFERROR(INDEX(GUTS!AI1861:'GUTS'!BH1861,MATCH(2,GUTS!AK1861:'GUTS'!BI1861,0)),"")</f>
        <v/>
      </c>
      <c r="E1860" s="127" t="str">
        <f>IFERROR(INDEX(GUTS!AJ1861:'GUTS'!BH1861,MATCH(2,GUTS!AK1861:'GUTS'!BI1861,0)),"")</f>
        <v/>
      </c>
      <c r="F1860" s="127" t="str">
        <f>IFERROR(INDEX(GUTS!AI1861:'GUTS'!BH1861,MATCH(3,GUTS!AK1861:'GUTS'!BI1861,0)),"")</f>
        <v/>
      </c>
      <c r="G1860" s="127" t="str">
        <f>IFERROR(INDEX(GUTS!AJ1861:'GUTS'!BH1861,MATCH(3,GUTS!AK1861:'GUTS'!BI1861,0)),"")</f>
        <v/>
      </c>
      <c r="H1860" s="127" t="str">
        <f>IFERROR(INDEX(GUTS!AI1861:'GUTS'!BH1861,MATCH(4,GUTS!AK1861:'GUTS'!BI1861,0)),"")</f>
        <v/>
      </c>
      <c r="I1860" s="127" t="str">
        <f>IFERROR(INDEX(GUTS!AJ1861:'GUTS'!BH1861,MATCH(4,GUTS!AK1861:'GUTS'!BI1861,0)),"")</f>
        <v/>
      </c>
      <c r="J1860" s="127" t="str">
        <f>IFERROR(INDEX(GUTS!AI1861:'GUTS'!BH1861,MATCH(5,GUTS!AK1861:'GUTS'!BI1861,0)),"")</f>
        <v/>
      </c>
      <c r="K1860" s="127" t="str">
        <f>IFERROR(INDEX(GUTS!AJ1861:'GUTS'!BH1861,MATCH(5,GUTS!AK1861:'GUTS'!BI1861,0)),"")</f>
        <v/>
      </c>
      <c r="L1860" s="127" t="str">
        <f>IFERROR(INDEX(GUTS!AI1861:'GUTS'!BH1861,MATCH(6,GUTS!AK1861:'GUTS'!BI1861,0)),"")</f>
        <v/>
      </c>
      <c r="M1860" s="127" t="str">
        <f>IFERROR(INDEX(GUTS!AJ1861:'GUTS'!BH1861,MATCH(6,GUTS!AK1861:'GUTS'!BI1861,0)),"")</f>
        <v/>
      </c>
      <c r="N1860" s="127">
        <f>Audit!X626</f>
        <v>0</v>
      </c>
      <c r="O1860" s="127">
        <f>Audit!K626</f>
        <v>0</v>
      </c>
      <c r="P1860" s="127">
        <f>Audit!L626</f>
        <v>0</v>
      </c>
    </row>
    <row r="1861" spans="1:16" hidden="1">
      <c r="A1861" s="127">
        <f>Audit!A627</f>
        <v>0</v>
      </c>
      <c r="B1861" s="127" t="str">
        <f>IFERROR(INDEX(GUTS!AI1862:'GUTS'!BH1862,MATCH(1,GUTS!AK1862:'GUTS'!BI1862,0)),"")</f>
        <v/>
      </c>
      <c r="C1861" s="127" t="str">
        <f>IFERROR(INDEX(GUTS!AJ1862:'GUTS'!BH1862,MATCH(1,GUTS!AK1862:'GUTS'!BI1862,0)),"")</f>
        <v/>
      </c>
      <c r="D1861" s="127" t="str">
        <f>IFERROR(INDEX(GUTS!AI1862:'GUTS'!BH1862,MATCH(2,GUTS!AK1862:'GUTS'!BI1862,0)),"")</f>
        <v/>
      </c>
      <c r="E1861" s="127" t="str">
        <f>IFERROR(INDEX(GUTS!AJ1862:'GUTS'!BH1862,MATCH(2,GUTS!AK1862:'GUTS'!BI1862,0)),"")</f>
        <v/>
      </c>
      <c r="F1861" s="127" t="str">
        <f>IFERROR(INDEX(GUTS!AI1862:'GUTS'!BH1862,MATCH(3,GUTS!AK1862:'GUTS'!BI1862,0)),"")</f>
        <v/>
      </c>
      <c r="G1861" s="127" t="str">
        <f>IFERROR(INDEX(GUTS!AJ1862:'GUTS'!BH1862,MATCH(3,GUTS!AK1862:'GUTS'!BI1862,0)),"")</f>
        <v/>
      </c>
      <c r="H1861" s="127" t="str">
        <f>IFERROR(INDEX(GUTS!AI1862:'GUTS'!BH1862,MATCH(4,GUTS!AK1862:'GUTS'!BI1862,0)),"")</f>
        <v/>
      </c>
      <c r="I1861" s="127" t="str">
        <f>IFERROR(INDEX(GUTS!AJ1862:'GUTS'!BH1862,MATCH(4,GUTS!AK1862:'GUTS'!BI1862,0)),"")</f>
        <v/>
      </c>
      <c r="J1861" s="127" t="str">
        <f>IFERROR(INDEX(GUTS!AI1862:'GUTS'!BH1862,MATCH(5,GUTS!AK1862:'GUTS'!BI1862,0)),"")</f>
        <v/>
      </c>
      <c r="K1861" s="127" t="str">
        <f>IFERROR(INDEX(GUTS!AJ1862:'GUTS'!BH1862,MATCH(5,GUTS!AK1862:'GUTS'!BI1862,0)),"")</f>
        <v/>
      </c>
      <c r="L1861" s="127" t="str">
        <f>IFERROR(INDEX(GUTS!AI1862:'GUTS'!BH1862,MATCH(6,GUTS!AK1862:'GUTS'!BI1862,0)),"")</f>
        <v/>
      </c>
      <c r="M1861" s="127" t="str">
        <f>IFERROR(INDEX(GUTS!AJ1862:'GUTS'!BH1862,MATCH(6,GUTS!AK1862:'GUTS'!BI1862,0)),"")</f>
        <v/>
      </c>
      <c r="N1861" s="127">
        <f>Audit!X627</f>
        <v>0</v>
      </c>
      <c r="O1861" s="127">
        <f>Audit!K627</f>
        <v>0</v>
      </c>
      <c r="P1861" s="127">
        <f>Audit!L627</f>
        <v>0</v>
      </c>
    </row>
    <row r="1862" spans="1:16" hidden="1">
      <c r="A1862" s="127">
        <f>Audit!A628</f>
        <v>0</v>
      </c>
      <c r="B1862" s="127" t="str">
        <f>IFERROR(INDEX(GUTS!AI1863:'GUTS'!BH1863,MATCH(1,GUTS!AK1863:'GUTS'!BI1863,0)),"")</f>
        <v/>
      </c>
      <c r="C1862" s="127" t="str">
        <f>IFERROR(INDEX(GUTS!AJ1863:'GUTS'!BH1863,MATCH(1,GUTS!AK1863:'GUTS'!BI1863,0)),"")</f>
        <v/>
      </c>
      <c r="D1862" s="127" t="str">
        <f>IFERROR(INDEX(GUTS!AI1863:'GUTS'!BH1863,MATCH(2,GUTS!AK1863:'GUTS'!BI1863,0)),"")</f>
        <v/>
      </c>
      <c r="E1862" s="127" t="str">
        <f>IFERROR(INDEX(GUTS!AJ1863:'GUTS'!BH1863,MATCH(2,GUTS!AK1863:'GUTS'!BI1863,0)),"")</f>
        <v/>
      </c>
      <c r="F1862" s="127" t="str">
        <f>IFERROR(INDEX(GUTS!AI1863:'GUTS'!BH1863,MATCH(3,GUTS!AK1863:'GUTS'!BI1863,0)),"")</f>
        <v/>
      </c>
      <c r="G1862" s="127" t="str">
        <f>IFERROR(INDEX(GUTS!AJ1863:'GUTS'!BH1863,MATCH(3,GUTS!AK1863:'GUTS'!BI1863,0)),"")</f>
        <v/>
      </c>
      <c r="H1862" s="127" t="str">
        <f>IFERROR(INDEX(GUTS!AI1863:'GUTS'!BH1863,MATCH(4,GUTS!AK1863:'GUTS'!BI1863,0)),"")</f>
        <v/>
      </c>
      <c r="I1862" s="127" t="str">
        <f>IFERROR(INDEX(GUTS!AJ1863:'GUTS'!BH1863,MATCH(4,GUTS!AK1863:'GUTS'!BI1863,0)),"")</f>
        <v/>
      </c>
      <c r="J1862" s="127" t="str">
        <f>IFERROR(INDEX(GUTS!AI1863:'GUTS'!BH1863,MATCH(5,GUTS!AK1863:'GUTS'!BI1863,0)),"")</f>
        <v/>
      </c>
      <c r="K1862" s="127" t="str">
        <f>IFERROR(INDEX(GUTS!AJ1863:'GUTS'!BH1863,MATCH(5,GUTS!AK1863:'GUTS'!BI1863,0)),"")</f>
        <v/>
      </c>
      <c r="L1862" s="127" t="str">
        <f>IFERROR(INDEX(GUTS!AI1863:'GUTS'!BH1863,MATCH(6,GUTS!AK1863:'GUTS'!BI1863,0)),"")</f>
        <v/>
      </c>
      <c r="M1862" s="127" t="str">
        <f>IFERROR(INDEX(GUTS!AJ1863:'GUTS'!BH1863,MATCH(6,GUTS!AK1863:'GUTS'!BI1863,0)),"")</f>
        <v/>
      </c>
      <c r="N1862" s="127">
        <f>Audit!X628</f>
        <v>0</v>
      </c>
      <c r="O1862" s="127">
        <f>Audit!K628</f>
        <v>0</v>
      </c>
      <c r="P1862" s="127">
        <f>Audit!L628</f>
        <v>0</v>
      </c>
    </row>
    <row r="1863" spans="1:16" hidden="1">
      <c r="A1863" s="127">
        <f>Audit!A629</f>
        <v>0</v>
      </c>
      <c r="B1863" s="127" t="str">
        <f>IFERROR(INDEX(GUTS!AI1864:'GUTS'!BH1864,MATCH(1,GUTS!AK1864:'GUTS'!BI1864,0)),"")</f>
        <v/>
      </c>
      <c r="C1863" s="127" t="str">
        <f>IFERROR(INDEX(GUTS!AJ1864:'GUTS'!BH1864,MATCH(1,GUTS!AK1864:'GUTS'!BI1864,0)),"")</f>
        <v/>
      </c>
      <c r="D1863" s="127" t="str">
        <f>IFERROR(INDEX(GUTS!AI1864:'GUTS'!BH1864,MATCH(2,GUTS!AK1864:'GUTS'!BI1864,0)),"")</f>
        <v/>
      </c>
      <c r="E1863" s="127" t="str">
        <f>IFERROR(INDEX(GUTS!AJ1864:'GUTS'!BH1864,MATCH(2,GUTS!AK1864:'GUTS'!BI1864,0)),"")</f>
        <v/>
      </c>
      <c r="F1863" s="127" t="str">
        <f>IFERROR(INDEX(GUTS!AI1864:'GUTS'!BH1864,MATCH(3,GUTS!AK1864:'GUTS'!BI1864,0)),"")</f>
        <v/>
      </c>
      <c r="G1863" s="127" t="str">
        <f>IFERROR(INDEX(GUTS!AJ1864:'GUTS'!BH1864,MATCH(3,GUTS!AK1864:'GUTS'!BI1864,0)),"")</f>
        <v/>
      </c>
      <c r="H1863" s="127" t="str">
        <f>IFERROR(INDEX(GUTS!AI1864:'GUTS'!BH1864,MATCH(4,GUTS!AK1864:'GUTS'!BI1864,0)),"")</f>
        <v/>
      </c>
      <c r="I1863" s="127" t="str">
        <f>IFERROR(INDEX(GUTS!AJ1864:'GUTS'!BH1864,MATCH(4,GUTS!AK1864:'GUTS'!BI1864,0)),"")</f>
        <v/>
      </c>
      <c r="J1863" s="127" t="str">
        <f>IFERROR(INDEX(GUTS!AI1864:'GUTS'!BH1864,MATCH(5,GUTS!AK1864:'GUTS'!BI1864,0)),"")</f>
        <v/>
      </c>
      <c r="K1863" s="127" t="str">
        <f>IFERROR(INDEX(GUTS!AJ1864:'GUTS'!BH1864,MATCH(5,GUTS!AK1864:'GUTS'!BI1864,0)),"")</f>
        <v/>
      </c>
      <c r="L1863" s="127" t="str">
        <f>IFERROR(INDEX(GUTS!AI1864:'GUTS'!BH1864,MATCH(6,GUTS!AK1864:'GUTS'!BI1864,0)),"")</f>
        <v/>
      </c>
      <c r="M1863" s="127" t="str">
        <f>IFERROR(INDEX(GUTS!AJ1864:'GUTS'!BH1864,MATCH(6,GUTS!AK1864:'GUTS'!BI1864,0)),"")</f>
        <v/>
      </c>
      <c r="N1863" s="127">
        <f>Audit!X629</f>
        <v>0</v>
      </c>
      <c r="O1863" s="127">
        <f>Audit!K629</f>
        <v>0</v>
      </c>
      <c r="P1863" s="127">
        <f>Audit!L629</f>
        <v>0</v>
      </c>
    </row>
    <row r="1864" spans="1:16" hidden="1">
      <c r="A1864" s="127">
        <f>Audit!A630</f>
        <v>0</v>
      </c>
      <c r="B1864" s="127" t="str">
        <f>IFERROR(INDEX(GUTS!AI1865:'GUTS'!BH1865,MATCH(1,GUTS!AK1865:'GUTS'!BI1865,0)),"")</f>
        <v/>
      </c>
      <c r="C1864" s="127" t="str">
        <f>IFERROR(INDEX(GUTS!AJ1865:'GUTS'!BH1865,MATCH(1,GUTS!AK1865:'GUTS'!BI1865,0)),"")</f>
        <v/>
      </c>
      <c r="D1864" s="127" t="str">
        <f>IFERROR(INDEX(GUTS!AI1865:'GUTS'!BH1865,MATCH(2,GUTS!AK1865:'GUTS'!BI1865,0)),"")</f>
        <v/>
      </c>
      <c r="E1864" s="127" t="str">
        <f>IFERROR(INDEX(GUTS!AJ1865:'GUTS'!BH1865,MATCH(2,GUTS!AK1865:'GUTS'!BI1865,0)),"")</f>
        <v/>
      </c>
      <c r="F1864" s="127" t="str">
        <f>IFERROR(INDEX(GUTS!AI1865:'GUTS'!BH1865,MATCH(3,GUTS!AK1865:'GUTS'!BI1865,0)),"")</f>
        <v/>
      </c>
      <c r="G1864" s="127" t="str">
        <f>IFERROR(INDEX(GUTS!AJ1865:'GUTS'!BH1865,MATCH(3,GUTS!AK1865:'GUTS'!BI1865,0)),"")</f>
        <v/>
      </c>
      <c r="H1864" s="127" t="str">
        <f>IFERROR(INDEX(GUTS!AI1865:'GUTS'!BH1865,MATCH(4,GUTS!AK1865:'GUTS'!BI1865,0)),"")</f>
        <v/>
      </c>
      <c r="I1864" s="127" t="str">
        <f>IFERROR(INDEX(GUTS!AJ1865:'GUTS'!BH1865,MATCH(4,GUTS!AK1865:'GUTS'!BI1865,0)),"")</f>
        <v/>
      </c>
      <c r="J1864" s="127" t="str">
        <f>IFERROR(INDEX(GUTS!AI1865:'GUTS'!BH1865,MATCH(5,GUTS!AK1865:'GUTS'!BI1865,0)),"")</f>
        <v/>
      </c>
      <c r="K1864" s="127" t="str">
        <f>IFERROR(INDEX(GUTS!AJ1865:'GUTS'!BH1865,MATCH(5,GUTS!AK1865:'GUTS'!BI1865,0)),"")</f>
        <v/>
      </c>
      <c r="L1864" s="127" t="str">
        <f>IFERROR(INDEX(GUTS!AI1865:'GUTS'!BH1865,MATCH(6,GUTS!AK1865:'GUTS'!BI1865,0)),"")</f>
        <v/>
      </c>
      <c r="M1864" s="127" t="str">
        <f>IFERROR(INDEX(GUTS!AJ1865:'GUTS'!BH1865,MATCH(6,GUTS!AK1865:'GUTS'!BI1865,0)),"")</f>
        <v/>
      </c>
      <c r="N1864" s="127">
        <f>Audit!X630</f>
        <v>0</v>
      </c>
      <c r="O1864" s="127">
        <f>Audit!K630</f>
        <v>0</v>
      </c>
      <c r="P1864" s="127">
        <f>Audit!L630</f>
        <v>0</v>
      </c>
    </row>
    <row r="1865" spans="1:16" hidden="1">
      <c r="A1865" s="127">
        <f>Audit!A631</f>
        <v>0</v>
      </c>
      <c r="B1865" s="127" t="str">
        <f>IFERROR(INDEX(GUTS!AI1866:'GUTS'!BH1866,MATCH(1,GUTS!AK1866:'GUTS'!BI1866,0)),"")</f>
        <v/>
      </c>
      <c r="C1865" s="127" t="str">
        <f>IFERROR(INDEX(GUTS!AJ1866:'GUTS'!BH1866,MATCH(1,GUTS!AK1866:'GUTS'!BI1866,0)),"")</f>
        <v/>
      </c>
      <c r="D1865" s="127" t="str">
        <f>IFERROR(INDEX(GUTS!AI1866:'GUTS'!BH1866,MATCH(2,GUTS!AK1866:'GUTS'!BI1866,0)),"")</f>
        <v/>
      </c>
      <c r="E1865" s="127" t="str">
        <f>IFERROR(INDEX(GUTS!AJ1866:'GUTS'!BH1866,MATCH(2,GUTS!AK1866:'GUTS'!BI1866,0)),"")</f>
        <v/>
      </c>
      <c r="F1865" s="127" t="str">
        <f>IFERROR(INDEX(GUTS!AI1866:'GUTS'!BH1866,MATCH(3,GUTS!AK1866:'GUTS'!BI1866,0)),"")</f>
        <v/>
      </c>
      <c r="G1865" s="127" t="str">
        <f>IFERROR(INDEX(GUTS!AJ1866:'GUTS'!BH1866,MATCH(3,GUTS!AK1866:'GUTS'!BI1866,0)),"")</f>
        <v/>
      </c>
      <c r="H1865" s="127" t="str">
        <f>IFERROR(INDEX(GUTS!AI1866:'GUTS'!BH1866,MATCH(4,GUTS!AK1866:'GUTS'!BI1866,0)),"")</f>
        <v/>
      </c>
      <c r="I1865" s="127" t="str">
        <f>IFERROR(INDEX(GUTS!AJ1866:'GUTS'!BH1866,MATCH(4,GUTS!AK1866:'GUTS'!BI1866,0)),"")</f>
        <v/>
      </c>
      <c r="J1865" s="127" t="str">
        <f>IFERROR(INDEX(GUTS!AI1866:'GUTS'!BH1866,MATCH(5,GUTS!AK1866:'GUTS'!BI1866,0)),"")</f>
        <v/>
      </c>
      <c r="K1865" s="127" t="str">
        <f>IFERROR(INDEX(GUTS!AJ1866:'GUTS'!BH1866,MATCH(5,GUTS!AK1866:'GUTS'!BI1866,0)),"")</f>
        <v/>
      </c>
      <c r="L1865" s="127" t="str">
        <f>IFERROR(INDEX(GUTS!AI1866:'GUTS'!BH1866,MATCH(6,GUTS!AK1866:'GUTS'!BI1866,0)),"")</f>
        <v/>
      </c>
      <c r="M1865" s="127" t="str">
        <f>IFERROR(INDEX(GUTS!AJ1866:'GUTS'!BH1866,MATCH(6,GUTS!AK1866:'GUTS'!BI1866,0)),"")</f>
        <v/>
      </c>
      <c r="N1865" s="127">
        <f>Audit!X631</f>
        <v>0</v>
      </c>
      <c r="O1865" s="127">
        <f>Audit!K631</f>
        <v>0</v>
      </c>
      <c r="P1865" s="127">
        <f>Audit!L631</f>
        <v>0</v>
      </c>
    </row>
    <row r="1866" spans="1:16" hidden="1">
      <c r="A1866" s="127">
        <f>Audit!A632</f>
        <v>0</v>
      </c>
      <c r="B1866" s="127" t="str">
        <f>IFERROR(INDEX(GUTS!AI1867:'GUTS'!BH1867,MATCH(1,GUTS!AK1867:'GUTS'!BI1867,0)),"")</f>
        <v/>
      </c>
      <c r="C1866" s="127" t="str">
        <f>IFERROR(INDEX(GUTS!AJ1867:'GUTS'!BH1867,MATCH(1,GUTS!AK1867:'GUTS'!BI1867,0)),"")</f>
        <v/>
      </c>
      <c r="D1866" s="127" t="str">
        <f>IFERROR(INDEX(GUTS!AI1867:'GUTS'!BH1867,MATCH(2,GUTS!AK1867:'GUTS'!BI1867,0)),"")</f>
        <v/>
      </c>
      <c r="E1866" s="127" t="str">
        <f>IFERROR(INDEX(GUTS!AJ1867:'GUTS'!BH1867,MATCH(2,GUTS!AK1867:'GUTS'!BI1867,0)),"")</f>
        <v/>
      </c>
      <c r="F1866" s="127" t="str">
        <f>IFERROR(INDEX(GUTS!AI1867:'GUTS'!BH1867,MATCH(3,GUTS!AK1867:'GUTS'!BI1867,0)),"")</f>
        <v/>
      </c>
      <c r="G1866" s="127" t="str">
        <f>IFERROR(INDEX(GUTS!AJ1867:'GUTS'!BH1867,MATCH(3,GUTS!AK1867:'GUTS'!BI1867,0)),"")</f>
        <v/>
      </c>
      <c r="H1866" s="127" t="str">
        <f>IFERROR(INDEX(GUTS!AI1867:'GUTS'!BH1867,MATCH(4,GUTS!AK1867:'GUTS'!BI1867,0)),"")</f>
        <v/>
      </c>
      <c r="I1866" s="127" t="str">
        <f>IFERROR(INDEX(GUTS!AJ1867:'GUTS'!BH1867,MATCH(4,GUTS!AK1867:'GUTS'!BI1867,0)),"")</f>
        <v/>
      </c>
      <c r="J1866" s="127" t="str">
        <f>IFERROR(INDEX(GUTS!AI1867:'GUTS'!BH1867,MATCH(5,GUTS!AK1867:'GUTS'!BI1867,0)),"")</f>
        <v/>
      </c>
      <c r="K1866" s="127" t="str">
        <f>IFERROR(INDEX(GUTS!AJ1867:'GUTS'!BH1867,MATCH(5,GUTS!AK1867:'GUTS'!BI1867,0)),"")</f>
        <v/>
      </c>
      <c r="L1866" s="127" t="str">
        <f>IFERROR(INDEX(GUTS!AI1867:'GUTS'!BH1867,MATCH(6,GUTS!AK1867:'GUTS'!BI1867,0)),"")</f>
        <v/>
      </c>
      <c r="M1866" s="127" t="str">
        <f>IFERROR(INDEX(GUTS!AJ1867:'GUTS'!BH1867,MATCH(6,GUTS!AK1867:'GUTS'!BI1867,0)),"")</f>
        <v/>
      </c>
      <c r="N1866" s="127">
        <f>Audit!X632</f>
        <v>0</v>
      </c>
      <c r="O1866" s="127">
        <f>Audit!K632</f>
        <v>0</v>
      </c>
      <c r="P1866" s="127">
        <f>Audit!L632</f>
        <v>0</v>
      </c>
    </row>
    <row r="1867" spans="1:16" hidden="1">
      <c r="A1867" s="127">
        <f>Audit!A633</f>
        <v>0</v>
      </c>
      <c r="B1867" s="127" t="str">
        <f>IFERROR(INDEX(GUTS!AI1868:'GUTS'!BH1868,MATCH(1,GUTS!AK1868:'GUTS'!BI1868,0)),"")</f>
        <v/>
      </c>
      <c r="C1867" s="127" t="str">
        <f>IFERROR(INDEX(GUTS!AJ1868:'GUTS'!BH1868,MATCH(1,GUTS!AK1868:'GUTS'!BI1868,0)),"")</f>
        <v/>
      </c>
      <c r="D1867" s="127" t="str">
        <f>IFERROR(INDEX(GUTS!AI1868:'GUTS'!BH1868,MATCH(2,GUTS!AK1868:'GUTS'!BI1868,0)),"")</f>
        <v/>
      </c>
      <c r="E1867" s="127" t="str">
        <f>IFERROR(INDEX(GUTS!AJ1868:'GUTS'!BH1868,MATCH(2,GUTS!AK1868:'GUTS'!BI1868,0)),"")</f>
        <v/>
      </c>
      <c r="F1867" s="127" t="str">
        <f>IFERROR(INDEX(GUTS!AI1868:'GUTS'!BH1868,MATCH(3,GUTS!AK1868:'GUTS'!BI1868,0)),"")</f>
        <v/>
      </c>
      <c r="G1867" s="127" t="str">
        <f>IFERROR(INDEX(GUTS!AJ1868:'GUTS'!BH1868,MATCH(3,GUTS!AK1868:'GUTS'!BI1868,0)),"")</f>
        <v/>
      </c>
      <c r="H1867" s="127" t="str">
        <f>IFERROR(INDEX(GUTS!AI1868:'GUTS'!BH1868,MATCH(4,GUTS!AK1868:'GUTS'!BI1868,0)),"")</f>
        <v/>
      </c>
      <c r="I1867" s="127" t="str">
        <f>IFERROR(INDEX(GUTS!AJ1868:'GUTS'!BH1868,MATCH(4,GUTS!AK1868:'GUTS'!BI1868,0)),"")</f>
        <v/>
      </c>
      <c r="J1867" s="127" t="str">
        <f>IFERROR(INDEX(GUTS!AI1868:'GUTS'!BH1868,MATCH(5,GUTS!AK1868:'GUTS'!BI1868,0)),"")</f>
        <v/>
      </c>
      <c r="K1867" s="127" t="str">
        <f>IFERROR(INDEX(GUTS!AJ1868:'GUTS'!BH1868,MATCH(5,GUTS!AK1868:'GUTS'!BI1868,0)),"")</f>
        <v/>
      </c>
      <c r="L1867" s="127" t="str">
        <f>IFERROR(INDEX(GUTS!AI1868:'GUTS'!BH1868,MATCH(6,GUTS!AK1868:'GUTS'!BI1868,0)),"")</f>
        <v/>
      </c>
      <c r="M1867" s="127" t="str">
        <f>IFERROR(INDEX(GUTS!AJ1868:'GUTS'!BH1868,MATCH(6,GUTS!AK1868:'GUTS'!BI1868,0)),"")</f>
        <v/>
      </c>
      <c r="N1867" s="127">
        <f>Audit!X633</f>
        <v>0</v>
      </c>
      <c r="O1867" s="127">
        <f>Audit!K633</f>
        <v>0</v>
      </c>
      <c r="P1867" s="127">
        <f>Audit!L633</f>
        <v>0</v>
      </c>
    </row>
    <row r="1868" spans="1:16" hidden="1">
      <c r="A1868" s="127">
        <f>Audit!A634</f>
        <v>0</v>
      </c>
      <c r="B1868" s="127" t="str">
        <f>IFERROR(INDEX(GUTS!AI1869:'GUTS'!BH1869,MATCH(1,GUTS!AK1869:'GUTS'!BI1869,0)),"")</f>
        <v/>
      </c>
      <c r="C1868" s="127" t="str">
        <f>IFERROR(INDEX(GUTS!AJ1869:'GUTS'!BH1869,MATCH(1,GUTS!AK1869:'GUTS'!BI1869,0)),"")</f>
        <v/>
      </c>
      <c r="D1868" s="127" t="str">
        <f>IFERROR(INDEX(GUTS!AI1869:'GUTS'!BH1869,MATCH(2,GUTS!AK1869:'GUTS'!BI1869,0)),"")</f>
        <v/>
      </c>
      <c r="E1868" s="127" t="str">
        <f>IFERROR(INDEX(GUTS!AJ1869:'GUTS'!BH1869,MATCH(2,GUTS!AK1869:'GUTS'!BI1869,0)),"")</f>
        <v/>
      </c>
      <c r="F1868" s="127" t="str">
        <f>IFERROR(INDEX(GUTS!AI1869:'GUTS'!BH1869,MATCH(3,GUTS!AK1869:'GUTS'!BI1869,0)),"")</f>
        <v/>
      </c>
      <c r="G1868" s="127" t="str">
        <f>IFERROR(INDEX(GUTS!AJ1869:'GUTS'!BH1869,MATCH(3,GUTS!AK1869:'GUTS'!BI1869,0)),"")</f>
        <v/>
      </c>
      <c r="H1868" s="127" t="str">
        <f>IFERROR(INDEX(GUTS!AI1869:'GUTS'!BH1869,MATCH(4,GUTS!AK1869:'GUTS'!BI1869,0)),"")</f>
        <v/>
      </c>
      <c r="I1868" s="127" t="str">
        <f>IFERROR(INDEX(GUTS!AJ1869:'GUTS'!BH1869,MATCH(4,GUTS!AK1869:'GUTS'!BI1869,0)),"")</f>
        <v/>
      </c>
      <c r="J1868" s="127" t="str">
        <f>IFERROR(INDEX(GUTS!AI1869:'GUTS'!BH1869,MATCH(5,GUTS!AK1869:'GUTS'!BI1869,0)),"")</f>
        <v/>
      </c>
      <c r="K1868" s="127" t="str">
        <f>IFERROR(INDEX(GUTS!AJ1869:'GUTS'!BH1869,MATCH(5,GUTS!AK1869:'GUTS'!BI1869,0)),"")</f>
        <v/>
      </c>
      <c r="L1868" s="127" t="str">
        <f>IFERROR(INDEX(GUTS!AI1869:'GUTS'!BH1869,MATCH(6,GUTS!AK1869:'GUTS'!BI1869,0)),"")</f>
        <v/>
      </c>
      <c r="M1868" s="127" t="str">
        <f>IFERROR(INDEX(GUTS!AJ1869:'GUTS'!BH1869,MATCH(6,GUTS!AK1869:'GUTS'!BI1869,0)),"")</f>
        <v/>
      </c>
      <c r="N1868" s="127">
        <f>Audit!X634</f>
        <v>0</v>
      </c>
      <c r="O1868" s="127">
        <f>Audit!K634</f>
        <v>0</v>
      </c>
      <c r="P1868" s="127">
        <f>Audit!L634</f>
        <v>0</v>
      </c>
    </row>
    <row r="1869" spans="1:16" hidden="1">
      <c r="A1869" s="127">
        <f>Audit!A635</f>
        <v>0</v>
      </c>
      <c r="B1869" s="127" t="str">
        <f>IFERROR(INDEX(GUTS!AI1870:'GUTS'!BH1870,MATCH(1,GUTS!AK1870:'GUTS'!BI1870,0)),"")</f>
        <v/>
      </c>
      <c r="C1869" s="127" t="str">
        <f>IFERROR(INDEX(GUTS!AJ1870:'GUTS'!BH1870,MATCH(1,GUTS!AK1870:'GUTS'!BI1870,0)),"")</f>
        <v/>
      </c>
      <c r="D1869" s="127" t="str">
        <f>IFERROR(INDEX(GUTS!AI1870:'GUTS'!BH1870,MATCH(2,GUTS!AK1870:'GUTS'!BI1870,0)),"")</f>
        <v/>
      </c>
      <c r="E1869" s="127" t="str">
        <f>IFERROR(INDEX(GUTS!AJ1870:'GUTS'!BH1870,MATCH(2,GUTS!AK1870:'GUTS'!BI1870,0)),"")</f>
        <v/>
      </c>
      <c r="F1869" s="127" t="str">
        <f>IFERROR(INDEX(GUTS!AI1870:'GUTS'!BH1870,MATCH(3,GUTS!AK1870:'GUTS'!BI1870,0)),"")</f>
        <v/>
      </c>
      <c r="G1869" s="127" t="str">
        <f>IFERROR(INDEX(GUTS!AJ1870:'GUTS'!BH1870,MATCH(3,GUTS!AK1870:'GUTS'!BI1870,0)),"")</f>
        <v/>
      </c>
      <c r="H1869" s="127" t="str">
        <f>IFERROR(INDEX(GUTS!AI1870:'GUTS'!BH1870,MATCH(4,GUTS!AK1870:'GUTS'!BI1870,0)),"")</f>
        <v/>
      </c>
      <c r="I1869" s="127" t="str">
        <f>IFERROR(INDEX(GUTS!AJ1870:'GUTS'!BH1870,MATCH(4,GUTS!AK1870:'GUTS'!BI1870,0)),"")</f>
        <v/>
      </c>
      <c r="J1869" s="127" t="str">
        <f>IFERROR(INDEX(GUTS!AI1870:'GUTS'!BH1870,MATCH(5,GUTS!AK1870:'GUTS'!BI1870,0)),"")</f>
        <v/>
      </c>
      <c r="K1869" s="127" t="str">
        <f>IFERROR(INDEX(GUTS!AJ1870:'GUTS'!BH1870,MATCH(5,GUTS!AK1870:'GUTS'!BI1870,0)),"")</f>
        <v/>
      </c>
      <c r="L1869" s="127" t="str">
        <f>IFERROR(INDEX(GUTS!AI1870:'GUTS'!BH1870,MATCH(6,GUTS!AK1870:'GUTS'!BI1870,0)),"")</f>
        <v/>
      </c>
      <c r="M1869" s="127" t="str">
        <f>IFERROR(INDEX(GUTS!AJ1870:'GUTS'!BH1870,MATCH(6,GUTS!AK1870:'GUTS'!BI1870,0)),"")</f>
        <v/>
      </c>
      <c r="N1869" s="127">
        <f>Audit!X635</f>
        <v>0</v>
      </c>
      <c r="O1869" s="127">
        <f>Audit!K635</f>
        <v>0</v>
      </c>
      <c r="P1869" s="127">
        <f>Audit!L635</f>
        <v>0</v>
      </c>
    </row>
    <row r="1870" spans="1:16" hidden="1">
      <c r="A1870" s="127">
        <f>Audit!A636</f>
        <v>0</v>
      </c>
      <c r="B1870" s="127" t="str">
        <f>IFERROR(INDEX(GUTS!AI1871:'GUTS'!BH1871,MATCH(1,GUTS!AK1871:'GUTS'!BI1871,0)),"")</f>
        <v/>
      </c>
      <c r="C1870" s="127" t="str">
        <f>IFERROR(INDEX(GUTS!AJ1871:'GUTS'!BH1871,MATCH(1,GUTS!AK1871:'GUTS'!BI1871,0)),"")</f>
        <v/>
      </c>
      <c r="D1870" s="127" t="str">
        <f>IFERROR(INDEX(GUTS!AI1871:'GUTS'!BH1871,MATCH(2,GUTS!AK1871:'GUTS'!BI1871,0)),"")</f>
        <v/>
      </c>
      <c r="E1870" s="127" t="str">
        <f>IFERROR(INDEX(GUTS!AJ1871:'GUTS'!BH1871,MATCH(2,GUTS!AK1871:'GUTS'!BI1871,0)),"")</f>
        <v/>
      </c>
      <c r="F1870" s="127" t="str">
        <f>IFERROR(INDEX(GUTS!AI1871:'GUTS'!BH1871,MATCH(3,GUTS!AK1871:'GUTS'!BI1871,0)),"")</f>
        <v/>
      </c>
      <c r="G1870" s="127" t="str">
        <f>IFERROR(INDEX(GUTS!AJ1871:'GUTS'!BH1871,MATCH(3,GUTS!AK1871:'GUTS'!BI1871,0)),"")</f>
        <v/>
      </c>
      <c r="H1870" s="127" t="str">
        <f>IFERROR(INDEX(GUTS!AI1871:'GUTS'!BH1871,MATCH(4,GUTS!AK1871:'GUTS'!BI1871,0)),"")</f>
        <v/>
      </c>
      <c r="I1870" s="127" t="str">
        <f>IFERROR(INDEX(GUTS!AJ1871:'GUTS'!BH1871,MATCH(4,GUTS!AK1871:'GUTS'!BI1871,0)),"")</f>
        <v/>
      </c>
      <c r="J1870" s="127" t="str">
        <f>IFERROR(INDEX(GUTS!AI1871:'GUTS'!BH1871,MATCH(5,GUTS!AK1871:'GUTS'!BI1871,0)),"")</f>
        <v/>
      </c>
      <c r="K1870" s="127" t="str">
        <f>IFERROR(INDEX(GUTS!AJ1871:'GUTS'!BH1871,MATCH(5,GUTS!AK1871:'GUTS'!BI1871,0)),"")</f>
        <v/>
      </c>
      <c r="L1870" s="127" t="str">
        <f>IFERROR(INDEX(GUTS!AI1871:'GUTS'!BH1871,MATCH(6,GUTS!AK1871:'GUTS'!BI1871,0)),"")</f>
        <v/>
      </c>
      <c r="M1870" s="127" t="str">
        <f>IFERROR(INDEX(GUTS!AJ1871:'GUTS'!BH1871,MATCH(6,GUTS!AK1871:'GUTS'!BI1871,0)),"")</f>
        <v/>
      </c>
      <c r="N1870" s="127">
        <f>Audit!X636</f>
        <v>0</v>
      </c>
      <c r="O1870" s="127">
        <f>Audit!K636</f>
        <v>0</v>
      </c>
      <c r="P1870" s="127">
        <f>Audit!L636</f>
        <v>0</v>
      </c>
    </row>
    <row r="1871" spans="1:16" hidden="1">
      <c r="A1871" s="127">
        <f>Audit!A637</f>
        <v>0</v>
      </c>
      <c r="B1871" s="127" t="str">
        <f>IFERROR(INDEX(GUTS!AI1872:'GUTS'!BH1872,MATCH(1,GUTS!AK1872:'GUTS'!BI1872,0)),"")</f>
        <v/>
      </c>
      <c r="C1871" s="127" t="str">
        <f>IFERROR(INDEX(GUTS!AJ1872:'GUTS'!BH1872,MATCH(1,GUTS!AK1872:'GUTS'!BI1872,0)),"")</f>
        <v/>
      </c>
      <c r="D1871" s="127" t="str">
        <f>IFERROR(INDEX(GUTS!AI1872:'GUTS'!BH1872,MATCH(2,GUTS!AK1872:'GUTS'!BI1872,0)),"")</f>
        <v/>
      </c>
      <c r="E1871" s="127" t="str">
        <f>IFERROR(INDEX(GUTS!AJ1872:'GUTS'!BH1872,MATCH(2,GUTS!AK1872:'GUTS'!BI1872,0)),"")</f>
        <v/>
      </c>
      <c r="F1871" s="127" t="str">
        <f>IFERROR(INDEX(GUTS!AI1872:'GUTS'!BH1872,MATCH(3,GUTS!AK1872:'GUTS'!BI1872,0)),"")</f>
        <v/>
      </c>
      <c r="G1871" s="127" t="str">
        <f>IFERROR(INDEX(GUTS!AJ1872:'GUTS'!BH1872,MATCH(3,GUTS!AK1872:'GUTS'!BI1872,0)),"")</f>
        <v/>
      </c>
      <c r="H1871" s="127" t="str">
        <f>IFERROR(INDEX(GUTS!AI1872:'GUTS'!BH1872,MATCH(4,GUTS!AK1872:'GUTS'!BI1872,0)),"")</f>
        <v/>
      </c>
      <c r="I1871" s="127" t="str">
        <f>IFERROR(INDEX(GUTS!AJ1872:'GUTS'!BH1872,MATCH(4,GUTS!AK1872:'GUTS'!BI1872,0)),"")</f>
        <v/>
      </c>
      <c r="J1871" s="127" t="str">
        <f>IFERROR(INDEX(GUTS!AI1872:'GUTS'!BH1872,MATCH(5,GUTS!AK1872:'GUTS'!BI1872,0)),"")</f>
        <v/>
      </c>
      <c r="K1871" s="127" t="str">
        <f>IFERROR(INDEX(GUTS!AJ1872:'GUTS'!BH1872,MATCH(5,GUTS!AK1872:'GUTS'!BI1872,0)),"")</f>
        <v/>
      </c>
      <c r="L1871" s="127" t="str">
        <f>IFERROR(INDEX(GUTS!AI1872:'GUTS'!BH1872,MATCH(6,GUTS!AK1872:'GUTS'!BI1872,0)),"")</f>
        <v/>
      </c>
      <c r="M1871" s="127" t="str">
        <f>IFERROR(INDEX(GUTS!AJ1872:'GUTS'!BH1872,MATCH(6,GUTS!AK1872:'GUTS'!BI1872,0)),"")</f>
        <v/>
      </c>
      <c r="N1871" s="127">
        <f>Audit!X637</f>
        <v>0</v>
      </c>
      <c r="O1871" s="127">
        <f>Audit!K637</f>
        <v>0</v>
      </c>
      <c r="P1871" s="127">
        <f>Audit!L637</f>
        <v>0</v>
      </c>
    </row>
    <row r="1872" spans="1:16" hidden="1">
      <c r="A1872" s="127">
        <f>Audit!A638</f>
        <v>0</v>
      </c>
      <c r="B1872" s="127" t="str">
        <f>IFERROR(INDEX(GUTS!AI1873:'GUTS'!BH1873,MATCH(1,GUTS!AK1873:'GUTS'!BI1873,0)),"")</f>
        <v/>
      </c>
      <c r="C1872" s="127" t="str">
        <f>IFERROR(INDEX(GUTS!AJ1873:'GUTS'!BH1873,MATCH(1,GUTS!AK1873:'GUTS'!BI1873,0)),"")</f>
        <v/>
      </c>
      <c r="D1872" s="127" t="str">
        <f>IFERROR(INDEX(GUTS!AI1873:'GUTS'!BH1873,MATCH(2,GUTS!AK1873:'GUTS'!BI1873,0)),"")</f>
        <v/>
      </c>
      <c r="E1872" s="127" t="str">
        <f>IFERROR(INDEX(GUTS!AJ1873:'GUTS'!BH1873,MATCH(2,GUTS!AK1873:'GUTS'!BI1873,0)),"")</f>
        <v/>
      </c>
      <c r="F1872" s="127" t="str">
        <f>IFERROR(INDEX(GUTS!AI1873:'GUTS'!BH1873,MATCH(3,GUTS!AK1873:'GUTS'!BI1873,0)),"")</f>
        <v/>
      </c>
      <c r="G1872" s="127" t="str">
        <f>IFERROR(INDEX(GUTS!AJ1873:'GUTS'!BH1873,MATCH(3,GUTS!AK1873:'GUTS'!BI1873,0)),"")</f>
        <v/>
      </c>
      <c r="H1872" s="127" t="str">
        <f>IFERROR(INDEX(GUTS!AI1873:'GUTS'!BH1873,MATCH(4,GUTS!AK1873:'GUTS'!BI1873,0)),"")</f>
        <v/>
      </c>
      <c r="I1872" s="127" t="str">
        <f>IFERROR(INDEX(GUTS!AJ1873:'GUTS'!BH1873,MATCH(4,GUTS!AK1873:'GUTS'!BI1873,0)),"")</f>
        <v/>
      </c>
      <c r="J1872" s="127" t="str">
        <f>IFERROR(INDEX(GUTS!AI1873:'GUTS'!BH1873,MATCH(5,GUTS!AK1873:'GUTS'!BI1873,0)),"")</f>
        <v/>
      </c>
      <c r="K1872" s="127" t="str">
        <f>IFERROR(INDEX(GUTS!AJ1873:'GUTS'!BH1873,MATCH(5,GUTS!AK1873:'GUTS'!BI1873,0)),"")</f>
        <v/>
      </c>
      <c r="L1872" s="127" t="str">
        <f>IFERROR(INDEX(GUTS!AI1873:'GUTS'!BH1873,MATCH(6,GUTS!AK1873:'GUTS'!BI1873,0)),"")</f>
        <v/>
      </c>
      <c r="M1872" s="127" t="str">
        <f>IFERROR(INDEX(GUTS!AJ1873:'GUTS'!BH1873,MATCH(6,GUTS!AK1873:'GUTS'!BI1873,0)),"")</f>
        <v/>
      </c>
      <c r="N1872" s="127">
        <f>Audit!X638</f>
        <v>0</v>
      </c>
      <c r="O1872" s="127">
        <f>Audit!K638</f>
        <v>0</v>
      </c>
      <c r="P1872" s="127">
        <f>Audit!L638</f>
        <v>0</v>
      </c>
    </row>
    <row r="1873" spans="1:16" hidden="1">
      <c r="A1873" s="127">
        <f>Audit!A639</f>
        <v>0</v>
      </c>
      <c r="B1873" s="127" t="str">
        <f>IFERROR(INDEX(GUTS!AI1874:'GUTS'!BH1874,MATCH(1,GUTS!AK1874:'GUTS'!BI1874,0)),"")</f>
        <v/>
      </c>
      <c r="C1873" s="127" t="str">
        <f>IFERROR(INDEX(GUTS!AJ1874:'GUTS'!BH1874,MATCH(1,GUTS!AK1874:'GUTS'!BI1874,0)),"")</f>
        <v/>
      </c>
      <c r="D1873" s="127" t="str">
        <f>IFERROR(INDEX(GUTS!AI1874:'GUTS'!BH1874,MATCH(2,GUTS!AK1874:'GUTS'!BI1874,0)),"")</f>
        <v/>
      </c>
      <c r="E1873" s="127" t="str">
        <f>IFERROR(INDEX(GUTS!AJ1874:'GUTS'!BH1874,MATCH(2,GUTS!AK1874:'GUTS'!BI1874,0)),"")</f>
        <v/>
      </c>
      <c r="F1873" s="127" t="str">
        <f>IFERROR(INDEX(GUTS!AI1874:'GUTS'!BH1874,MATCH(3,GUTS!AK1874:'GUTS'!BI1874,0)),"")</f>
        <v/>
      </c>
      <c r="G1873" s="127" t="str">
        <f>IFERROR(INDEX(GUTS!AJ1874:'GUTS'!BH1874,MATCH(3,GUTS!AK1874:'GUTS'!BI1874,0)),"")</f>
        <v/>
      </c>
      <c r="H1873" s="127" t="str">
        <f>IFERROR(INDEX(GUTS!AI1874:'GUTS'!BH1874,MATCH(4,GUTS!AK1874:'GUTS'!BI1874,0)),"")</f>
        <v/>
      </c>
      <c r="I1873" s="127" t="str">
        <f>IFERROR(INDEX(GUTS!AJ1874:'GUTS'!BH1874,MATCH(4,GUTS!AK1874:'GUTS'!BI1874,0)),"")</f>
        <v/>
      </c>
      <c r="J1873" s="127" t="str">
        <f>IFERROR(INDEX(GUTS!AI1874:'GUTS'!BH1874,MATCH(5,GUTS!AK1874:'GUTS'!BI1874,0)),"")</f>
        <v/>
      </c>
      <c r="K1873" s="127" t="str">
        <f>IFERROR(INDEX(GUTS!AJ1874:'GUTS'!BH1874,MATCH(5,GUTS!AK1874:'GUTS'!BI1874,0)),"")</f>
        <v/>
      </c>
      <c r="L1873" s="127" t="str">
        <f>IFERROR(INDEX(GUTS!AI1874:'GUTS'!BH1874,MATCH(6,GUTS!AK1874:'GUTS'!BI1874,0)),"")</f>
        <v/>
      </c>
      <c r="M1873" s="127" t="str">
        <f>IFERROR(INDEX(GUTS!AJ1874:'GUTS'!BH1874,MATCH(6,GUTS!AK1874:'GUTS'!BI1874,0)),"")</f>
        <v/>
      </c>
      <c r="N1873" s="127">
        <f>Audit!X639</f>
        <v>0</v>
      </c>
      <c r="O1873" s="127">
        <f>Audit!K639</f>
        <v>0</v>
      </c>
      <c r="P1873" s="127">
        <f>Audit!L639</f>
        <v>0</v>
      </c>
    </row>
    <row r="1874" spans="1:16" hidden="1">
      <c r="A1874" s="127">
        <f>Audit!A640</f>
        <v>0</v>
      </c>
      <c r="B1874" s="127" t="str">
        <f>IFERROR(INDEX(GUTS!AI1875:'GUTS'!BH1875,MATCH(1,GUTS!AK1875:'GUTS'!BI1875,0)),"")</f>
        <v/>
      </c>
      <c r="C1874" s="127" t="str">
        <f>IFERROR(INDEX(GUTS!AJ1875:'GUTS'!BH1875,MATCH(1,GUTS!AK1875:'GUTS'!BI1875,0)),"")</f>
        <v/>
      </c>
      <c r="D1874" s="127" t="str">
        <f>IFERROR(INDEX(GUTS!AI1875:'GUTS'!BH1875,MATCH(2,GUTS!AK1875:'GUTS'!BI1875,0)),"")</f>
        <v/>
      </c>
      <c r="E1874" s="127" t="str">
        <f>IFERROR(INDEX(GUTS!AJ1875:'GUTS'!BH1875,MATCH(2,GUTS!AK1875:'GUTS'!BI1875,0)),"")</f>
        <v/>
      </c>
      <c r="F1874" s="127" t="str">
        <f>IFERROR(INDEX(GUTS!AI1875:'GUTS'!BH1875,MATCH(3,GUTS!AK1875:'GUTS'!BI1875,0)),"")</f>
        <v/>
      </c>
      <c r="G1874" s="127" t="str">
        <f>IFERROR(INDEX(GUTS!AJ1875:'GUTS'!BH1875,MATCH(3,GUTS!AK1875:'GUTS'!BI1875,0)),"")</f>
        <v/>
      </c>
      <c r="H1874" s="127" t="str">
        <f>IFERROR(INDEX(GUTS!AI1875:'GUTS'!BH1875,MATCH(4,GUTS!AK1875:'GUTS'!BI1875,0)),"")</f>
        <v/>
      </c>
      <c r="I1874" s="127" t="str">
        <f>IFERROR(INDEX(GUTS!AJ1875:'GUTS'!BH1875,MATCH(4,GUTS!AK1875:'GUTS'!BI1875,0)),"")</f>
        <v/>
      </c>
      <c r="J1874" s="127" t="str">
        <f>IFERROR(INDEX(GUTS!AI1875:'GUTS'!BH1875,MATCH(5,GUTS!AK1875:'GUTS'!BI1875,0)),"")</f>
        <v/>
      </c>
      <c r="K1874" s="127" t="str">
        <f>IFERROR(INDEX(GUTS!AJ1875:'GUTS'!BH1875,MATCH(5,GUTS!AK1875:'GUTS'!BI1875,0)),"")</f>
        <v/>
      </c>
      <c r="L1874" s="127" t="str">
        <f>IFERROR(INDEX(GUTS!AI1875:'GUTS'!BH1875,MATCH(6,GUTS!AK1875:'GUTS'!BI1875,0)),"")</f>
        <v/>
      </c>
      <c r="M1874" s="127" t="str">
        <f>IFERROR(INDEX(GUTS!AJ1875:'GUTS'!BH1875,MATCH(6,GUTS!AK1875:'GUTS'!BI1875,0)),"")</f>
        <v/>
      </c>
      <c r="N1874" s="127">
        <f>Audit!X640</f>
        <v>0</v>
      </c>
      <c r="O1874" s="127">
        <f>Audit!K640</f>
        <v>0</v>
      </c>
      <c r="P1874" s="127">
        <f>Audit!L640</f>
        <v>0</v>
      </c>
    </row>
    <row r="1875" spans="1:16" hidden="1">
      <c r="A1875" s="127">
        <f>Audit!A641</f>
        <v>0</v>
      </c>
      <c r="B1875" s="127" t="str">
        <f>IFERROR(INDEX(GUTS!AI1876:'GUTS'!BH1876,MATCH(1,GUTS!AK1876:'GUTS'!BI1876,0)),"")</f>
        <v/>
      </c>
      <c r="C1875" s="127" t="str">
        <f>IFERROR(INDEX(GUTS!AJ1876:'GUTS'!BH1876,MATCH(1,GUTS!AK1876:'GUTS'!BI1876,0)),"")</f>
        <v/>
      </c>
      <c r="D1875" s="127" t="str">
        <f>IFERROR(INDEX(GUTS!AI1876:'GUTS'!BH1876,MATCH(2,GUTS!AK1876:'GUTS'!BI1876,0)),"")</f>
        <v/>
      </c>
      <c r="E1875" s="127" t="str">
        <f>IFERROR(INDEX(GUTS!AJ1876:'GUTS'!BH1876,MATCH(2,GUTS!AK1876:'GUTS'!BI1876,0)),"")</f>
        <v/>
      </c>
      <c r="F1875" s="127" t="str">
        <f>IFERROR(INDEX(GUTS!AI1876:'GUTS'!BH1876,MATCH(3,GUTS!AK1876:'GUTS'!BI1876,0)),"")</f>
        <v/>
      </c>
      <c r="G1875" s="127" t="str">
        <f>IFERROR(INDEX(GUTS!AJ1876:'GUTS'!BH1876,MATCH(3,GUTS!AK1876:'GUTS'!BI1876,0)),"")</f>
        <v/>
      </c>
      <c r="H1875" s="127" t="str">
        <f>IFERROR(INDEX(GUTS!AI1876:'GUTS'!BH1876,MATCH(4,GUTS!AK1876:'GUTS'!BI1876,0)),"")</f>
        <v/>
      </c>
      <c r="I1875" s="127" t="str">
        <f>IFERROR(INDEX(GUTS!AJ1876:'GUTS'!BH1876,MATCH(4,GUTS!AK1876:'GUTS'!BI1876,0)),"")</f>
        <v/>
      </c>
      <c r="J1875" s="127" t="str">
        <f>IFERROR(INDEX(GUTS!AI1876:'GUTS'!BH1876,MATCH(5,GUTS!AK1876:'GUTS'!BI1876,0)),"")</f>
        <v/>
      </c>
      <c r="K1875" s="127" t="str">
        <f>IFERROR(INDEX(GUTS!AJ1876:'GUTS'!BH1876,MATCH(5,GUTS!AK1876:'GUTS'!BI1876,0)),"")</f>
        <v/>
      </c>
      <c r="L1875" s="127" t="str">
        <f>IFERROR(INDEX(GUTS!AI1876:'GUTS'!BH1876,MATCH(6,GUTS!AK1876:'GUTS'!BI1876,0)),"")</f>
        <v/>
      </c>
      <c r="M1875" s="127" t="str">
        <f>IFERROR(INDEX(GUTS!AJ1876:'GUTS'!BH1876,MATCH(6,GUTS!AK1876:'GUTS'!BI1876,0)),"")</f>
        <v/>
      </c>
      <c r="N1875" s="127">
        <f>Audit!X641</f>
        <v>0</v>
      </c>
      <c r="O1875" s="127">
        <f>Audit!K641</f>
        <v>0</v>
      </c>
      <c r="P1875" s="127">
        <f>Audit!L641</f>
        <v>0</v>
      </c>
    </row>
    <row r="1876" spans="1:16" hidden="1">
      <c r="A1876" s="127">
        <f>Audit!A642</f>
        <v>0</v>
      </c>
      <c r="B1876" s="127" t="str">
        <f>IFERROR(INDEX(GUTS!AI1877:'GUTS'!BH1877,MATCH(1,GUTS!AK1877:'GUTS'!BI1877,0)),"")</f>
        <v/>
      </c>
      <c r="C1876" s="127" t="str">
        <f>IFERROR(INDEX(GUTS!AJ1877:'GUTS'!BH1877,MATCH(1,GUTS!AK1877:'GUTS'!BI1877,0)),"")</f>
        <v/>
      </c>
      <c r="D1876" s="127" t="str">
        <f>IFERROR(INDEX(GUTS!AI1877:'GUTS'!BH1877,MATCH(2,GUTS!AK1877:'GUTS'!BI1877,0)),"")</f>
        <v/>
      </c>
      <c r="E1876" s="127" t="str">
        <f>IFERROR(INDEX(GUTS!AJ1877:'GUTS'!BH1877,MATCH(2,GUTS!AK1877:'GUTS'!BI1877,0)),"")</f>
        <v/>
      </c>
      <c r="F1876" s="127" t="str">
        <f>IFERROR(INDEX(GUTS!AI1877:'GUTS'!BH1877,MATCH(3,GUTS!AK1877:'GUTS'!BI1877,0)),"")</f>
        <v/>
      </c>
      <c r="G1876" s="127" t="str">
        <f>IFERROR(INDEX(GUTS!AJ1877:'GUTS'!BH1877,MATCH(3,GUTS!AK1877:'GUTS'!BI1877,0)),"")</f>
        <v/>
      </c>
      <c r="H1876" s="127" t="str">
        <f>IFERROR(INDEX(GUTS!AI1877:'GUTS'!BH1877,MATCH(4,GUTS!AK1877:'GUTS'!BI1877,0)),"")</f>
        <v/>
      </c>
      <c r="I1876" s="127" t="str">
        <f>IFERROR(INDEX(GUTS!AJ1877:'GUTS'!BH1877,MATCH(4,GUTS!AK1877:'GUTS'!BI1877,0)),"")</f>
        <v/>
      </c>
      <c r="J1876" s="127" t="str">
        <f>IFERROR(INDEX(GUTS!AI1877:'GUTS'!BH1877,MATCH(5,GUTS!AK1877:'GUTS'!BI1877,0)),"")</f>
        <v/>
      </c>
      <c r="K1876" s="127" t="str">
        <f>IFERROR(INDEX(GUTS!AJ1877:'GUTS'!BH1877,MATCH(5,GUTS!AK1877:'GUTS'!BI1877,0)),"")</f>
        <v/>
      </c>
      <c r="L1876" s="127" t="str">
        <f>IFERROR(INDEX(GUTS!AI1877:'GUTS'!BH1877,MATCH(6,GUTS!AK1877:'GUTS'!BI1877,0)),"")</f>
        <v/>
      </c>
      <c r="M1876" s="127" t="str">
        <f>IFERROR(INDEX(GUTS!AJ1877:'GUTS'!BH1877,MATCH(6,GUTS!AK1877:'GUTS'!BI1877,0)),"")</f>
        <v/>
      </c>
      <c r="N1876" s="127">
        <f>Audit!X642</f>
        <v>0</v>
      </c>
      <c r="O1876" s="127">
        <f>Audit!K642</f>
        <v>0</v>
      </c>
      <c r="P1876" s="127">
        <f>Audit!L642</f>
        <v>0</v>
      </c>
    </row>
    <row r="1877" spans="1:16" hidden="1">
      <c r="A1877" s="127">
        <f>Audit!A643</f>
        <v>0</v>
      </c>
      <c r="B1877" s="127" t="str">
        <f>IFERROR(INDEX(GUTS!AI1878:'GUTS'!BH1878,MATCH(1,GUTS!AK1878:'GUTS'!BI1878,0)),"")</f>
        <v/>
      </c>
      <c r="C1877" s="127" t="str">
        <f>IFERROR(INDEX(GUTS!AJ1878:'GUTS'!BH1878,MATCH(1,GUTS!AK1878:'GUTS'!BI1878,0)),"")</f>
        <v/>
      </c>
      <c r="D1877" s="127" t="str">
        <f>IFERROR(INDEX(GUTS!AI1878:'GUTS'!BH1878,MATCH(2,GUTS!AK1878:'GUTS'!BI1878,0)),"")</f>
        <v/>
      </c>
      <c r="E1877" s="127" t="str">
        <f>IFERROR(INDEX(GUTS!AJ1878:'GUTS'!BH1878,MATCH(2,GUTS!AK1878:'GUTS'!BI1878,0)),"")</f>
        <v/>
      </c>
      <c r="F1877" s="127" t="str">
        <f>IFERROR(INDEX(GUTS!AI1878:'GUTS'!BH1878,MATCH(3,GUTS!AK1878:'GUTS'!BI1878,0)),"")</f>
        <v/>
      </c>
      <c r="G1877" s="127" t="str">
        <f>IFERROR(INDEX(GUTS!AJ1878:'GUTS'!BH1878,MATCH(3,GUTS!AK1878:'GUTS'!BI1878,0)),"")</f>
        <v/>
      </c>
      <c r="H1877" s="127" t="str">
        <f>IFERROR(INDEX(GUTS!AI1878:'GUTS'!BH1878,MATCH(4,GUTS!AK1878:'GUTS'!BI1878,0)),"")</f>
        <v/>
      </c>
      <c r="I1877" s="127" t="str">
        <f>IFERROR(INDEX(GUTS!AJ1878:'GUTS'!BH1878,MATCH(4,GUTS!AK1878:'GUTS'!BI1878,0)),"")</f>
        <v/>
      </c>
      <c r="J1877" s="127" t="str">
        <f>IFERROR(INDEX(GUTS!AI1878:'GUTS'!BH1878,MATCH(5,GUTS!AK1878:'GUTS'!BI1878,0)),"")</f>
        <v/>
      </c>
      <c r="K1877" s="127" t="str">
        <f>IFERROR(INDEX(GUTS!AJ1878:'GUTS'!BH1878,MATCH(5,GUTS!AK1878:'GUTS'!BI1878,0)),"")</f>
        <v/>
      </c>
      <c r="L1877" s="127" t="str">
        <f>IFERROR(INDEX(GUTS!AI1878:'GUTS'!BH1878,MATCH(6,GUTS!AK1878:'GUTS'!BI1878,0)),"")</f>
        <v/>
      </c>
      <c r="M1877" s="127" t="str">
        <f>IFERROR(INDEX(GUTS!AJ1878:'GUTS'!BH1878,MATCH(6,GUTS!AK1878:'GUTS'!BI1878,0)),"")</f>
        <v/>
      </c>
      <c r="N1877" s="127">
        <f>Audit!X643</f>
        <v>0</v>
      </c>
      <c r="O1877" s="127">
        <f>Audit!K643</f>
        <v>0</v>
      </c>
      <c r="P1877" s="127">
        <f>Audit!L643</f>
        <v>0</v>
      </c>
    </row>
    <row r="1878" spans="1:16" hidden="1">
      <c r="A1878" s="127">
        <f>Audit!A644</f>
        <v>0</v>
      </c>
      <c r="B1878" s="127" t="str">
        <f>IFERROR(INDEX(GUTS!AI1879:'GUTS'!BH1879,MATCH(1,GUTS!AK1879:'GUTS'!BI1879,0)),"")</f>
        <v/>
      </c>
      <c r="C1878" s="127" t="str">
        <f>IFERROR(INDEX(GUTS!AJ1879:'GUTS'!BH1879,MATCH(1,GUTS!AK1879:'GUTS'!BI1879,0)),"")</f>
        <v/>
      </c>
      <c r="D1878" s="127" t="str">
        <f>IFERROR(INDEX(GUTS!AI1879:'GUTS'!BH1879,MATCH(2,GUTS!AK1879:'GUTS'!BI1879,0)),"")</f>
        <v/>
      </c>
      <c r="E1878" s="127" t="str">
        <f>IFERROR(INDEX(GUTS!AJ1879:'GUTS'!BH1879,MATCH(2,GUTS!AK1879:'GUTS'!BI1879,0)),"")</f>
        <v/>
      </c>
      <c r="F1878" s="127" t="str">
        <f>IFERROR(INDEX(GUTS!AI1879:'GUTS'!BH1879,MATCH(3,GUTS!AK1879:'GUTS'!BI1879,0)),"")</f>
        <v/>
      </c>
      <c r="G1878" s="127" t="str">
        <f>IFERROR(INDEX(GUTS!AJ1879:'GUTS'!BH1879,MATCH(3,GUTS!AK1879:'GUTS'!BI1879,0)),"")</f>
        <v/>
      </c>
      <c r="H1878" s="127" t="str">
        <f>IFERROR(INDEX(GUTS!AI1879:'GUTS'!BH1879,MATCH(4,GUTS!AK1879:'GUTS'!BI1879,0)),"")</f>
        <v/>
      </c>
      <c r="I1878" s="127" t="str">
        <f>IFERROR(INDEX(GUTS!AJ1879:'GUTS'!BH1879,MATCH(4,GUTS!AK1879:'GUTS'!BI1879,0)),"")</f>
        <v/>
      </c>
      <c r="J1878" s="127" t="str">
        <f>IFERROR(INDEX(GUTS!AI1879:'GUTS'!BH1879,MATCH(5,GUTS!AK1879:'GUTS'!BI1879,0)),"")</f>
        <v/>
      </c>
      <c r="K1878" s="127" t="str">
        <f>IFERROR(INDEX(GUTS!AJ1879:'GUTS'!BH1879,MATCH(5,GUTS!AK1879:'GUTS'!BI1879,0)),"")</f>
        <v/>
      </c>
      <c r="L1878" s="127" t="str">
        <f>IFERROR(INDEX(GUTS!AI1879:'GUTS'!BH1879,MATCH(6,GUTS!AK1879:'GUTS'!BI1879,0)),"")</f>
        <v/>
      </c>
      <c r="M1878" s="127" t="str">
        <f>IFERROR(INDEX(GUTS!AJ1879:'GUTS'!BH1879,MATCH(6,GUTS!AK1879:'GUTS'!BI1879,0)),"")</f>
        <v/>
      </c>
      <c r="N1878" s="127">
        <f>Audit!X644</f>
        <v>0</v>
      </c>
      <c r="O1878" s="127">
        <f>Audit!K644</f>
        <v>0</v>
      </c>
      <c r="P1878" s="127">
        <f>Audit!L644</f>
        <v>0</v>
      </c>
    </row>
    <row r="1879" spans="1:16" hidden="1">
      <c r="A1879" s="127">
        <f>Audit!A645</f>
        <v>0</v>
      </c>
      <c r="B1879" s="127" t="str">
        <f>IFERROR(INDEX(GUTS!AI1880:'GUTS'!BH1880,MATCH(1,GUTS!AK1880:'GUTS'!BI1880,0)),"")</f>
        <v/>
      </c>
      <c r="C1879" s="127" t="str">
        <f>IFERROR(INDEX(GUTS!AJ1880:'GUTS'!BH1880,MATCH(1,GUTS!AK1880:'GUTS'!BI1880,0)),"")</f>
        <v/>
      </c>
      <c r="D1879" s="127" t="str">
        <f>IFERROR(INDEX(GUTS!AI1880:'GUTS'!BH1880,MATCH(2,GUTS!AK1880:'GUTS'!BI1880,0)),"")</f>
        <v/>
      </c>
      <c r="E1879" s="127" t="str">
        <f>IFERROR(INDEX(GUTS!AJ1880:'GUTS'!BH1880,MATCH(2,GUTS!AK1880:'GUTS'!BI1880,0)),"")</f>
        <v/>
      </c>
      <c r="F1879" s="127" t="str">
        <f>IFERROR(INDEX(GUTS!AI1880:'GUTS'!BH1880,MATCH(3,GUTS!AK1880:'GUTS'!BI1880,0)),"")</f>
        <v/>
      </c>
      <c r="G1879" s="127" t="str">
        <f>IFERROR(INDEX(GUTS!AJ1880:'GUTS'!BH1880,MATCH(3,GUTS!AK1880:'GUTS'!BI1880,0)),"")</f>
        <v/>
      </c>
      <c r="H1879" s="127" t="str">
        <f>IFERROR(INDEX(GUTS!AI1880:'GUTS'!BH1880,MATCH(4,GUTS!AK1880:'GUTS'!BI1880,0)),"")</f>
        <v/>
      </c>
      <c r="I1879" s="127" t="str">
        <f>IFERROR(INDEX(GUTS!AJ1880:'GUTS'!BH1880,MATCH(4,GUTS!AK1880:'GUTS'!BI1880,0)),"")</f>
        <v/>
      </c>
      <c r="J1879" s="127" t="str">
        <f>IFERROR(INDEX(GUTS!AI1880:'GUTS'!BH1880,MATCH(5,GUTS!AK1880:'GUTS'!BI1880,0)),"")</f>
        <v/>
      </c>
      <c r="K1879" s="127" t="str">
        <f>IFERROR(INDEX(GUTS!AJ1880:'GUTS'!BH1880,MATCH(5,GUTS!AK1880:'GUTS'!BI1880,0)),"")</f>
        <v/>
      </c>
      <c r="L1879" s="127" t="str">
        <f>IFERROR(INDEX(GUTS!AI1880:'GUTS'!BH1880,MATCH(6,GUTS!AK1880:'GUTS'!BI1880,0)),"")</f>
        <v/>
      </c>
      <c r="M1879" s="127" t="str">
        <f>IFERROR(INDEX(GUTS!AJ1880:'GUTS'!BH1880,MATCH(6,GUTS!AK1880:'GUTS'!BI1880,0)),"")</f>
        <v/>
      </c>
      <c r="N1879" s="127">
        <f>Audit!X645</f>
        <v>0</v>
      </c>
      <c r="O1879" s="127">
        <f>Audit!K645</f>
        <v>0</v>
      </c>
      <c r="P1879" s="127">
        <f>Audit!L645</f>
        <v>0</v>
      </c>
    </row>
    <row r="1880" spans="1:16" hidden="1">
      <c r="A1880" s="127">
        <f>Audit!A646</f>
        <v>0</v>
      </c>
      <c r="B1880" s="127" t="str">
        <f>IFERROR(INDEX(GUTS!AI1881:'GUTS'!BH1881,MATCH(1,GUTS!AK1881:'GUTS'!BI1881,0)),"")</f>
        <v/>
      </c>
      <c r="C1880" s="127" t="str">
        <f>IFERROR(INDEX(GUTS!AJ1881:'GUTS'!BH1881,MATCH(1,GUTS!AK1881:'GUTS'!BI1881,0)),"")</f>
        <v/>
      </c>
      <c r="D1880" s="127" t="str">
        <f>IFERROR(INDEX(GUTS!AI1881:'GUTS'!BH1881,MATCH(2,GUTS!AK1881:'GUTS'!BI1881,0)),"")</f>
        <v/>
      </c>
      <c r="E1880" s="127" t="str">
        <f>IFERROR(INDEX(GUTS!AJ1881:'GUTS'!BH1881,MATCH(2,GUTS!AK1881:'GUTS'!BI1881,0)),"")</f>
        <v/>
      </c>
      <c r="F1880" s="127" t="str">
        <f>IFERROR(INDEX(GUTS!AI1881:'GUTS'!BH1881,MATCH(3,GUTS!AK1881:'GUTS'!BI1881,0)),"")</f>
        <v/>
      </c>
      <c r="G1880" s="127" t="str">
        <f>IFERROR(INDEX(GUTS!AJ1881:'GUTS'!BH1881,MATCH(3,GUTS!AK1881:'GUTS'!BI1881,0)),"")</f>
        <v/>
      </c>
      <c r="H1880" s="127" t="str">
        <f>IFERROR(INDEX(GUTS!AI1881:'GUTS'!BH1881,MATCH(4,GUTS!AK1881:'GUTS'!BI1881,0)),"")</f>
        <v/>
      </c>
      <c r="I1880" s="127" t="str">
        <f>IFERROR(INDEX(GUTS!AJ1881:'GUTS'!BH1881,MATCH(4,GUTS!AK1881:'GUTS'!BI1881,0)),"")</f>
        <v/>
      </c>
      <c r="J1880" s="127" t="str">
        <f>IFERROR(INDEX(GUTS!AI1881:'GUTS'!BH1881,MATCH(5,GUTS!AK1881:'GUTS'!BI1881,0)),"")</f>
        <v/>
      </c>
      <c r="K1880" s="127" t="str">
        <f>IFERROR(INDEX(GUTS!AJ1881:'GUTS'!BH1881,MATCH(5,GUTS!AK1881:'GUTS'!BI1881,0)),"")</f>
        <v/>
      </c>
      <c r="L1880" s="127" t="str">
        <f>IFERROR(INDEX(GUTS!AI1881:'GUTS'!BH1881,MATCH(6,GUTS!AK1881:'GUTS'!BI1881,0)),"")</f>
        <v/>
      </c>
      <c r="M1880" s="127" t="str">
        <f>IFERROR(INDEX(GUTS!AJ1881:'GUTS'!BH1881,MATCH(6,GUTS!AK1881:'GUTS'!BI1881,0)),"")</f>
        <v/>
      </c>
      <c r="N1880" s="127">
        <f>Audit!X646</f>
        <v>0</v>
      </c>
      <c r="O1880" s="127">
        <f>Audit!K646</f>
        <v>0</v>
      </c>
      <c r="P1880" s="127">
        <f>Audit!L646</f>
        <v>0</v>
      </c>
    </row>
    <row r="1881" spans="1:16" hidden="1">
      <c r="A1881" s="127">
        <f>Audit!A647</f>
        <v>0</v>
      </c>
      <c r="B1881" s="127" t="str">
        <f>IFERROR(INDEX(GUTS!AI1882:'GUTS'!BH1882,MATCH(1,GUTS!AK1882:'GUTS'!BI1882,0)),"")</f>
        <v/>
      </c>
      <c r="C1881" s="127" t="str">
        <f>IFERROR(INDEX(GUTS!AJ1882:'GUTS'!BH1882,MATCH(1,GUTS!AK1882:'GUTS'!BI1882,0)),"")</f>
        <v/>
      </c>
      <c r="D1881" s="127" t="str">
        <f>IFERROR(INDEX(GUTS!AI1882:'GUTS'!BH1882,MATCH(2,GUTS!AK1882:'GUTS'!BI1882,0)),"")</f>
        <v/>
      </c>
      <c r="E1881" s="127" t="str">
        <f>IFERROR(INDEX(GUTS!AJ1882:'GUTS'!BH1882,MATCH(2,GUTS!AK1882:'GUTS'!BI1882,0)),"")</f>
        <v/>
      </c>
      <c r="F1881" s="127" t="str">
        <f>IFERROR(INDEX(GUTS!AI1882:'GUTS'!BH1882,MATCH(3,GUTS!AK1882:'GUTS'!BI1882,0)),"")</f>
        <v/>
      </c>
      <c r="G1881" s="127" t="str">
        <f>IFERROR(INDEX(GUTS!AJ1882:'GUTS'!BH1882,MATCH(3,GUTS!AK1882:'GUTS'!BI1882,0)),"")</f>
        <v/>
      </c>
      <c r="H1881" s="127" t="str">
        <f>IFERROR(INDEX(GUTS!AI1882:'GUTS'!BH1882,MATCH(4,GUTS!AK1882:'GUTS'!BI1882,0)),"")</f>
        <v/>
      </c>
      <c r="I1881" s="127" t="str">
        <f>IFERROR(INDEX(GUTS!AJ1882:'GUTS'!BH1882,MATCH(4,GUTS!AK1882:'GUTS'!BI1882,0)),"")</f>
        <v/>
      </c>
      <c r="J1881" s="127" t="str">
        <f>IFERROR(INDEX(GUTS!AI1882:'GUTS'!BH1882,MATCH(5,GUTS!AK1882:'GUTS'!BI1882,0)),"")</f>
        <v/>
      </c>
      <c r="K1881" s="127" t="str">
        <f>IFERROR(INDEX(GUTS!AJ1882:'GUTS'!BH1882,MATCH(5,GUTS!AK1882:'GUTS'!BI1882,0)),"")</f>
        <v/>
      </c>
      <c r="L1881" s="127" t="str">
        <f>IFERROR(INDEX(GUTS!AI1882:'GUTS'!BH1882,MATCH(6,GUTS!AK1882:'GUTS'!BI1882,0)),"")</f>
        <v/>
      </c>
      <c r="M1881" s="127" t="str">
        <f>IFERROR(INDEX(GUTS!AJ1882:'GUTS'!BH1882,MATCH(6,GUTS!AK1882:'GUTS'!BI1882,0)),"")</f>
        <v/>
      </c>
      <c r="N1881" s="127">
        <f>Audit!X647</f>
        <v>0</v>
      </c>
      <c r="O1881" s="127">
        <f>Audit!K647</f>
        <v>0</v>
      </c>
      <c r="P1881" s="127">
        <f>Audit!L647</f>
        <v>0</v>
      </c>
    </row>
    <row r="1882" spans="1:16" hidden="1">
      <c r="A1882" s="127">
        <f>Audit!A648</f>
        <v>0</v>
      </c>
      <c r="B1882" s="127" t="str">
        <f>IFERROR(INDEX(GUTS!AI1883:'GUTS'!BH1883,MATCH(1,GUTS!AK1883:'GUTS'!BI1883,0)),"")</f>
        <v/>
      </c>
      <c r="C1882" s="127" t="str">
        <f>IFERROR(INDEX(GUTS!AJ1883:'GUTS'!BH1883,MATCH(1,GUTS!AK1883:'GUTS'!BI1883,0)),"")</f>
        <v/>
      </c>
      <c r="D1882" s="127" t="str">
        <f>IFERROR(INDEX(GUTS!AI1883:'GUTS'!BH1883,MATCH(2,GUTS!AK1883:'GUTS'!BI1883,0)),"")</f>
        <v/>
      </c>
      <c r="E1882" s="127" t="str">
        <f>IFERROR(INDEX(GUTS!AJ1883:'GUTS'!BH1883,MATCH(2,GUTS!AK1883:'GUTS'!BI1883,0)),"")</f>
        <v/>
      </c>
      <c r="F1882" s="127" t="str">
        <f>IFERROR(INDEX(GUTS!AI1883:'GUTS'!BH1883,MATCH(3,GUTS!AK1883:'GUTS'!BI1883,0)),"")</f>
        <v/>
      </c>
      <c r="G1882" s="127" t="str">
        <f>IFERROR(INDEX(GUTS!AJ1883:'GUTS'!BH1883,MATCH(3,GUTS!AK1883:'GUTS'!BI1883,0)),"")</f>
        <v/>
      </c>
      <c r="H1882" s="127" t="str">
        <f>IFERROR(INDEX(GUTS!AI1883:'GUTS'!BH1883,MATCH(4,GUTS!AK1883:'GUTS'!BI1883,0)),"")</f>
        <v/>
      </c>
      <c r="I1882" s="127" t="str">
        <f>IFERROR(INDEX(GUTS!AJ1883:'GUTS'!BH1883,MATCH(4,GUTS!AK1883:'GUTS'!BI1883,0)),"")</f>
        <v/>
      </c>
      <c r="J1882" s="127" t="str">
        <f>IFERROR(INDEX(GUTS!AI1883:'GUTS'!BH1883,MATCH(5,GUTS!AK1883:'GUTS'!BI1883,0)),"")</f>
        <v/>
      </c>
      <c r="K1882" s="127" t="str">
        <f>IFERROR(INDEX(GUTS!AJ1883:'GUTS'!BH1883,MATCH(5,GUTS!AK1883:'GUTS'!BI1883,0)),"")</f>
        <v/>
      </c>
      <c r="L1882" s="127" t="str">
        <f>IFERROR(INDEX(GUTS!AI1883:'GUTS'!BH1883,MATCH(6,GUTS!AK1883:'GUTS'!BI1883,0)),"")</f>
        <v/>
      </c>
      <c r="M1882" s="127" t="str">
        <f>IFERROR(INDEX(GUTS!AJ1883:'GUTS'!BH1883,MATCH(6,GUTS!AK1883:'GUTS'!BI1883,0)),"")</f>
        <v/>
      </c>
      <c r="N1882" s="127">
        <f>Audit!X648</f>
        <v>0</v>
      </c>
      <c r="O1882" s="127">
        <f>Audit!K648</f>
        <v>0</v>
      </c>
      <c r="P1882" s="127">
        <f>Audit!L648</f>
        <v>0</v>
      </c>
    </row>
    <row r="1883" spans="1:16" hidden="1">
      <c r="A1883" s="127">
        <f>Audit!A649</f>
        <v>0</v>
      </c>
      <c r="B1883" s="127" t="str">
        <f>IFERROR(INDEX(GUTS!AI1884:'GUTS'!BH1884,MATCH(1,GUTS!AK1884:'GUTS'!BI1884,0)),"")</f>
        <v/>
      </c>
      <c r="C1883" s="127" t="str">
        <f>IFERROR(INDEX(GUTS!AJ1884:'GUTS'!BH1884,MATCH(1,GUTS!AK1884:'GUTS'!BI1884,0)),"")</f>
        <v/>
      </c>
      <c r="D1883" s="127" t="str">
        <f>IFERROR(INDEX(GUTS!AI1884:'GUTS'!BH1884,MATCH(2,GUTS!AK1884:'GUTS'!BI1884,0)),"")</f>
        <v/>
      </c>
      <c r="E1883" s="127" t="str">
        <f>IFERROR(INDEX(GUTS!AJ1884:'GUTS'!BH1884,MATCH(2,GUTS!AK1884:'GUTS'!BI1884,0)),"")</f>
        <v/>
      </c>
      <c r="F1883" s="127" t="str">
        <f>IFERROR(INDEX(GUTS!AI1884:'GUTS'!BH1884,MATCH(3,GUTS!AK1884:'GUTS'!BI1884,0)),"")</f>
        <v/>
      </c>
      <c r="G1883" s="127" t="str">
        <f>IFERROR(INDEX(GUTS!AJ1884:'GUTS'!BH1884,MATCH(3,GUTS!AK1884:'GUTS'!BI1884,0)),"")</f>
        <v/>
      </c>
      <c r="H1883" s="127" t="str">
        <f>IFERROR(INDEX(GUTS!AI1884:'GUTS'!BH1884,MATCH(4,GUTS!AK1884:'GUTS'!BI1884,0)),"")</f>
        <v/>
      </c>
      <c r="I1883" s="127" t="str">
        <f>IFERROR(INDEX(GUTS!AJ1884:'GUTS'!BH1884,MATCH(4,GUTS!AK1884:'GUTS'!BI1884,0)),"")</f>
        <v/>
      </c>
      <c r="J1883" s="127" t="str">
        <f>IFERROR(INDEX(GUTS!AI1884:'GUTS'!BH1884,MATCH(5,GUTS!AK1884:'GUTS'!BI1884,0)),"")</f>
        <v/>
      </c>
      <c r="K1883" s="127" t="str">
        <f>IFERROR(INDEX(GUTS!AJ1884:'GUTS'!BH1884,MATCH(5,GUTS!AK1884:'GUTS'!BI1884,0)),"")</f>
        <v/>
      </c>
      <c r="L1883" s="127" t="str">
        <f>IFERROR(INDEX(GUTS!AI1884:'GUTS'!BH1884,MATCH(6,GUTS!AK1884:'GUTS'!BI1884,0)),"")</f>
        <v/>
      </c>
      <c r="M1883" s="127" t="str">
        <f>IFERROR(INDEX(GUTS!AJ1884:'GUTS'!BH1884,MATCH(6,GUTS!AK1884:'GUTS'!BI1884,0)),"")</f>
        <v/>
      </c>
      <c r="N1883" s="127">
        <f>Audit!X649</f>
        <v>0</v>
      </c>
      <c r="O1883" s="127">
        <f>Audit!K649</f>
        <v>0</v>
      </c>
      <c r="P1883" s="127">
        <f>Audit!L649</f>
        <v>0</v>
      </c>
    </row>
    <row r="1884" spans="1:16" hidden="1">
      <c r="A1884" s="127">
        <f>Audit!A650</f>
        <v>0</v>
      </c>
      <c r="B1884" s="127" t="str">
        <f>IFERROR(INDEX(GUTS!AI1885:'GUTS'!BH1885,MATCH(1,GUTS!AK1885:'GUTS'!BI1885,0)),"")</f>
        <v/>
      </c>
      <c r="C1884" s="127" t="str">
        <f>IFERROR(INDEX(GUTS!AJ1885:'GUTS'!BH1885,MATCH(1,GUTS!AK1885:'GUTS'!BI1885,0)),"")</f>
        <v/>
      </c>
      <c r="D1884" s="127" t="str">
        <f>IFERROR(INDEX(GUTS!AI1885:'GUTS'!BH1885,MATCH(2,GUTS!AK1885:'GUTS'!BI1885,0)),"")</f>
        <v/>
      </c>
      <c r="E1884" s="127" t="str">
        <f>IFERROR(INDEX(GUTS!AJ1885:'GUTS'!BH1885,MATCH(2,GUTS!AK1885:'GUTS'!BI1885,0)),"")</f>
        <v/>
      </c>
      <c r="F1884" s="127" t="str">
        <f>IFERROR(INDEX(GUTS!AI1885:'GUTS'!BH1885,MATCH(3,GUTS!AK1885:'GUTS'!BI1885,0)),"")</f>
        <v/>
      </c>
      <c r="G1884" s="127" t="str">
        <f>IFERROR(INDEX(GUTS!AJ1885:'GUTS'!BH1885,MATCH(3,GUTS!AK1885:'GUTS'!BI1885,0)),"")</f>
        <v/>
      </c>
      <c r="H1884" s="127" t="str">
        <f>IFERROR(INDEX(GUTS!AI1885:'GUTS'!BH1885,MATCH(4,GUTS!AK1885:'GUTS'!BI1885,0)),"")</f>
        <v/>
      </c>
      <c r="I1884" s="127" t="str">
        <f>IFERROR(INDEX(GUTS!AJ1885:'GUTS'!BH1885,MATCH(4,GUTS!AK1885:'GUTS'!BI1885,0)),"")</f>
        <v/>
      </c>
      <c r="J1884" s="127" t="str">
        <f>IFERROR(INDEX(GUTS!AI1885:'GUTS'!BH1885,MATCH(5,GUTS!AK1885:'GUTS'!BI1885,0)),"")</f>
        <v/>
      </c>
      <c r="K1884" s="127" t="str">
        <f>IFERROR(INDEX(GUTS!AJ1885:'GUTS'!BH1885,MATCH(5,GUTS!AK1885:'GUTS'!BI1885,0)),"")</f>
        <v/>
      </c>
      <c r="L1884" s="127" t="str">
        <f>IFERROR(INDEX(GUTS!AI1885:'GUTS'!BH1885,MATCH(6,GUTS!AK1885:'GUTS'!BI1885,0)),"")</f>
        <v/>
      </c>
      <c r="M1884" s="127" t="str">
        <f>IFERROR(INDEX(GUTS!AJ1885:'GUTS'!BH1885,MATCH(6,GUTS!AK1885:'GUTS'!BI1885,0)),"")</f>
        <v/>
      </c>
      <c r="N1884" s="127">
        <f>Audit!X650</f>
        <v>0</v>
      </c>
      <c r="O1884" s="127">
        <f>Audit!K650</f>
        <v>0</v>
      </c>
      <c r="P1884" s="127">
        <f>Audit!L650</f>
        <v>0</v>
      </c>
    </row>
    <row r="1885" spans="1:16" hidden="1">
      <c r="A1885" s="127">
        <f>Audit!A651</f>
        <v>0</v>
      </c>
      <c r="B1885" s="127" t="str">
        <f>IFERROR(INDEX(GUTS!AI1886:'GUTS'!BH1886,MATCH(1,GUTS!AK1886:'GUTS'!BI1886,0)),"")</f>
        <v/>
      </c>
      <c r="C1885" s="127" t="str">
        <f>IFERROR(INDEX(GUTS!AJ1886:'GUTS'!BH1886,MATCH(1,GUTS!AK1886:'GUTS'!BI1886,0)),"")</f>
        <v/>
      </c>
      <c r="D1885" s="127" t="str">
        <f>IFERROR(INDEX(GUTS!AI1886:'GUTS'!BH1886,MATCH(2,GUTS!AK1886:'GUTS'!BI1886,0)),"")</f>
        <v/>
      </c>
      <c r="E1885" s="127" t="str">
        <f>IFERROR(INDEX(GUTS!AJ1886:'GUTS'!BH1886,MATCH(2,GUTS!AK1886:'GUTS'!BI1886,0)),"")</f>
        <v/>
      </c>
      <c r="F1885" s="127" t="str">
        <f>IFERROR(INDEX(GUTS!AI1886:'GUTS'!BH1886,MATCH(3,GUTS!AK1886:'GUTS'!BI1886,0)),"")</f>
        <v/>
      </c>
      <c r="G1885" s="127" t="str">
        <f>IFERROR(INDEX(GUTS!AJ1886:'GUTS'!BH1886,MATCH(3,GUTS!AK1886:'GUTS'!BI1886,0)),"")</f>
        <v/>
      </c>
      <c r="H1885" s="127" t="str">
        <f>IFERROR(INDEX(GUTS!AI1886:'GUTS'!BH1886,MATCH(4,GUTS!AK1886:'GUTS'!BI1886,0)),"")</f>
        <v/>
      </c>
      <c r="I1885" s="127" t="str">
        <f>IFERROR(INDEX(GUTS!AJ1886:'GUTS'!BH1886,MATCH(4,GUTS!AK1886:'GUTS'!BI1886,0)),"")</f>
        <v/>
      </c>
      <c r="J1885" s="127" t="str">
        <f>IFERROR(INDEX(GUTS!AI1886:'GUTS'!BH1886,MATCH(5,GUTS!AK1886:'GUTS'!BI1886,0)),"")</f>
        <v/>
      </c>
      <c r="K1885" s="127" t="str">
        <f>IFERROR(INDEX(GUTS!AJ1886:'GUTS'!BH1886,MATCH(5,GUTS!AK1886:'GUTS'!BI1886,0)),"")</f>
        <v/>
      </c>
      <c r="L1885" s="127" t="str">
        <f>IFERROR(INDEX(GUTS!AI1886:'GUTS'!BH1886,MATCH(6,GUTS!AK1886:'GUTS'!BI1886,0)),"")</f>
        <v/>
      </c>
      <c r="M1885" s="127" t="str">
        <f>IFERROR(INDEX(GUTS!AJ1886:'GUTS'!BH1886,MATCH(6,GUTS!AK1886:'GUTS'!BI1886,0)),"")</f>
        <v/>
      </c>
      <c r="N1885" s="127">
        <f>Audit!X651</f>
        <v>0</v>
      </c>
      <c r="O1885" s="127">
        <f>Audit!K651</f>
        <v>0</v>
      </c>
      <c r="P1885" s="127">
        <f>Audit!L651</f>
        <v>0</v>
      </c>
    </row>
    <row r="1886" spans="1:16" hidden="1">
      <c r="A1886" s="127">
        <f>Audit!A652</f>
        <v>0</v>
      </c>
      <c r="B1886" s="127" t="str">
        <f>IFERROR(INDEX(GUTS!AI1887:'GUTS'!BH1887,MATCH(1,GUTS!AK1887:'GUTS'!BI1887,0)),"")</f>
        <v/>
      </c>
      <c r="C1886" s="127" t="str">
        <f>IFERROR(INDEX(GUTS!AJ1887:'GUTS'!BH1887,MATCH(1,GUTS!AK1887:'GUTS'!BI1887,0)),"")</f>
        <v/>
      </c>
      <c r="D1886" s="127" t="str">
        <f>IFERROR(INDEX(GUTS!AI1887:'GUTS'!BH1887,MATCH(2,GUTS!AK1887:'GUTS'!BI1887,0)),"")</f>
        <v/>
      </c>
      <c r="E1886" s="127" t="str">
        <f>IFERROR(INDEX(GUTS!AJ1887:'GUTS'!BH1887,MATCH(2,GUTS!AK1887:'GUTS'!BI1887,0)),"")</f>
        <v/>
      </c>
      <c r="F1886" s="127" t="str">
        <f>IFERROR(INDEX(GUTS!AI1887:'GUTS'!BH1887,MATCH(3,GUTS!AK1887:'GUTS'!BI1887,0)),"")</f>
        <v/>
      </c>
      <c r="G1886" s="127" t="str">
        <f>IFERROR(INDEX(GUTS!AJ1887:'GUTS'!BH1887,MATCH(3,GUTS!AK1887:'GUTS'!BI1887,0)),"")</f>
        <v/>
      </c>
      <c r="H1886" s="127" t="str">
        <f>IFERROR(INDEX(GUTS!AI1887:'GUTS'!BH1887,MATCH(4,GUTS!AK1887:'GUTS'!BI1887,0)),"")</f>
        <v/>
      </c>
      <c r="I1886" s="127" t="str">
        <f>IFERROR(INDEX(GUTS!AJ1887:'GUTS'!BH1887,MATCH(4,GUTS!AK1887:'GUTS'!BI1887,0)),"")</f>
        <v/>
      </c>
      <c r="J1886" s="127" t="str">
        <f>IFERROR(INDEX(GUTS!AI1887:'GUTS'!BH1887,MATCH(5,GUTS!AK1887:'GUTS'!BI1887,0)),"")</f>
        <v/>
      </c>
      <c r="K1886" s="127" t="str">
        <f>IFERROR(INDEX(GUTS!AJ1887:'GUTS'!BH1887,MATCH(5,GUTS!AK1887:'GUTS'!BI1887,0)),"")</f>
        <v/>
      </c>
      <c r="L1886" s="127" t="str">
        <f>IFERROR(INDEX(GUTS!AI1887:'GUTS'!BH1887,MATCH(6,GUTS!AK1887:'GUTS'!BI1887,0)),"")</f>
        <v/>
      </c>
      <c r="M1886" s="127" t="str">
        <f>IFERROR(INDEX(GUTS!AJ1887:'GUTS'!BH1887,MATCH(6,GUTS!AK1887:'GUTS'!BI1887,0)),"")</f>
        <v/>
      </c>
      <c r="N1886" s="127">
        <f>Audit!X652</f>
        <v>0</v>
      </c>
      <c r="O1886" s="127">
        <f>Audit!K652</f>
        <v>0</v>
      </c>
      <c r="P1886" s="127">
        <f>Audit!L652</f>
        <v>0</v>
      </c>
    </row>
    <row r="1887" spans="1:16" hidden="1">
      <c r="A1887" s="127">
        <f>Audit!A653</f>
        <v>0</v>
      </c>
      <c r="B1887" s="127" t="str">
        <f>IFERROR(INDEX(GUTS!AI1888:'GUTS'!BH1888,MATCH(1,GUTS!AK1888:'GUTS'!BI1888,0)),"")</f>
        <v/>
      </c>
      <c r="C1887" s="127" t="str">
        <f>IFERROR(INDEX(GUTS!AJ1888:'GUTS'!BH1888,MATCH(1,GUTS!AK1888:'GUTS'!BI1888,0)),"")</f>
        <v/>
      </c>
      <c r="D1887" s="127" t="str">
        <f>IFERROR(INDEX(GUTS!AI1888:'GUTS'!BH1888,MATCH(2,GUTS!AK1888:'GUTS'!BI1888,0)),"")</f>
        <v/>
      </c>
      <c r="E1887" s="127" t="str">
        <f>IFERROR(INDEX(GUTS!AJ1888:'GUTS'!BH1888,MATCH(2,GUTS!AK1888:'GUTS'!BI1888,0)),"")</f>
        <v/>
      </c>
      <c r="F1887" s="127" t="str">
        <f>IFERROR(INDEX(GUTS!AI1888:'GUTS'!BH1888,MATCH(3,GUTS!AK1888:'GUTS'!BI1888,0)),"")</f>
        <v/>
      </c>
      <c r="G1887" s="127" t="str">
        <f>IFERROR(INDEX(GUTS!AJ1888:'GUTS'!BH1888,MATCH(3,GUTS!AK1888:'GUTS'!BI1888,0)),"")</f>
        <v/>
      </c>
      <c r="H1887" s="127" t="str">
        <f>IFERROR(INDEX(GUTS!AI1888:'GUTS'!BH1888,MATCH(4,GUTS!AK1888:'GUTS'!BI1888,0)),"")</f>
        <v/>
      </c>
      <c r="I1887" s="127" t="str">
        <f>IFERROR(INDEX(GUTS!AJ1888:'GUTS'!BH1888,MATCH(4,GUTS!AK1888:'GUTS'!BI1888,0)),"")</f>
        <v/>
      </c>
      <c r="J1887" s="127" t="str">
        <f>IFERROR(INDEX(GUTS!AI1888:'GUTS'!BH1888,MATCH(5,GUTS!AK1888:'GUTS'!BI1888,0)),"")</f>
        <v/>
      </c>
      <c r="K1887" s="127" t="str">
        <f>IFERROR(INDEX(GUTS!AJ1888:'GUTS'!BH1888,MATCH(5,GUTS!AK1888:'GUTS'!BI1888,0)),"")</f>
        <v/>
      </c>
      <c r="L1887" s="127" t="str">
        <f>IFERROR(INDEX(GUTS!AI1888:'GUTS'!BH1888,MATCH(6,GUTS!AK1888:'GUTS'!BI1888,0)),"")</f>
        <v/>
      </c>
      <c r="M1887" s="127" t="str">
        <f>IFERROR(INDEX(GUTS!AJ1888:'GUTS'!BH1888,MATCH(6,GUTS!AK1888:'GUTS'!BI1888,0)),"")</f>
        <v/>
      </c>
      <c r="N1887" s="127">
        <f>Audit!X653</f>
        <v>0</v>
      </c>
      <c r="O1887" s="127">
        <f>Audit!K653</f>
        <v>0</v>
      </c>
      <c r="P1887" s="127">
        <f>Audit!L653</f>
        <v>0</v>
      </c>
    </row>
    <row r="1888" spans="1:16" hidden="1">
      <c r="A1888" s="127">
        <f>Audit!A654</f>
        <v>0</v>
      </c>
      <c r="B1888" s="127" t="str">
        <f>IFERROR(INDEX(GUTS!AI1889:'GUTS'!BH1889,MATCH(1,GUTS!AK1889:'GUTS'!BI1889,0)),"")</f>
        <v/>
      </c>
      <c r="C1888" s="127" t="str">
        <f>IFERROR(INDEX(GUTS!AJ1889:'GUTS'!BH1889,MATCH(1,GUTS!AK1889:'GUTS'!BI1889,0)),"")</f>
        <v/>
      </c>
      <c r="D1888" s="127" t="str">
        <f>IFERROR(INDEX(GUTS!AI1889:'GUTS'!BH1889,MATCH(2,GUTS!AK1889:'GUTS'!BI1889,0)),"")</f>
        <v/>
      </c>
      <c r="E1888" s="127" t="str">
        <f>IFERROR(INDEX(GUTS!AJ1889:'GUTS'!BH1889,MATCH(2,GUTS!AK1889:'GUTS'!BI1889,0)),"")</f>
        <v/>
      </c>
      <c r="F1888" s="127" t="str">
        <f>IFERROR(INDEX(GUTS!AI1889:'GUTS'!BH1889,MATCH(3,GUTS!AK1889:'GUTS'!BI1889,0)),"")</f>
        <v/>
      </c>
      <c r="G1888" s="127" t="str">
        <f>IFERROR(INDEX(GUTS!AJ1889:'GUTS'!BH1889,MATCH(3,GUTS!AK1889:'GUTS'!BI1889,0)),"")</f>
        <v/>
      </c>
      <c r="H1888" s="127" t="str">
        <f>IFERROR(INDEX(GUTS!AI1889:'GUTS'!BH1889,MATCH(4,GUTS!AK1889:'GUTS'!BI1889,0)),"")</f>
        <v/>
      </c>
      <c r="I1888" s="127" t="str">
        <f>IFERROR(INDEX(GUTS!AJ1889:'GUTS'!BH1889,MATCH(4,GUTS!AK1889:'GUTS'!BI1889,0)),"")</f>
        <v/>
      </c>
      <c r="J1888" s="127" t="str">
        <f>IFERROR(INDEX(GUTS!AI1889:'GUTS'!BH1889,MATCH(5,GUTS!AK1889:'GUTS'!BI1889,0)),"")</f>
        <v/>
      </c>
      <c r="K1888" s="127" t="str">
        <f>IFERROR(INDEX(GUTS!AJ1889:'GUTS'!BH1889,MATCH(5,GUTS!AK1889:'GUTS'!BI1889,0)),"")</f>
        <v/>
      </c>
      <c r="L1888" s="127" t="str">
        <f>IFERROR(INDEX(GUTS!AI1889:'GUTS'!BH1889,MATCH(6,GUTS!AK1889:'GUTS'!BI1889,0)),"")</f>
        <v/>
      </c>
      <c r="M1888" s="127" t="str">
        <f>IFERROR(INDEX(GUTS!AJ1889:'GUTS'!BH1889,MATCH(6,GUTS!AK1889:'GUTS'!BI1889,0)),"")</f>
        <v/>
      </c>
      <c r="N1888" s="127">
        <f>Audit!X654</f>
        <v>0</v>
      </c>
      <c r="O1888" s="127">
        <f>Audit!K654</f>
        <v>0</v>
      </c>
      <c r="P1888" s="127">
        <f>Audit!L654</f>
        <v>0</v>
      </c>
    </row>
    <row r="1889" spans="1:16" hidden="1">
      <c r="A1889" s="127">
        <f>Audit!A655</f>
        <v>0</v>
      </c>
      <c r="B1889" s="127" t="str">
        <f>IFERROR(INDEX(GUTS!AI1890:'GUTS'!BH1890,MATCH(1,GUTS!AK1890:'GUTS'!BI1890,0)),"")</f>
        <v/>
      </c>
      <c r="C1889" s="127" t="str">
        <f>IFERROR(INDEX(GUTS!AJ1890:'GUTS'!BH1890,MATCH(1,GUTS!AK1890:'GUTS'!BI1890,0)),"")</f>
        <v/>
      </c>
      <c r="D1889" s="127" t="str">
        <f>IFERROR(INDEX(GUTS!AI1890:'GUTS'!BH1890,MATCH(2,GUTS!AK1890:'GUTS'!BI1890,0)),"")</f>
        <v/>
      </c>
      <c r="E1889" s="127" t="str">
        <f>IFERROR(INDEX(GUTS!AJ1890:'GUTS'!BH1890,MATCH(2,GUTS!AK1890:'GUTS'!BI1890,0)),"")</f>
        <v/>
      </c>
      <c r="F1889" s="127" t="str">
        <f>IFERROR(INDEX(GUTS!AI1890:'GUTS'!BH1890,MATCH(3,GUTS!AK1890:'GUTS'!BI1890,0)),"")</f>
        <v/>
      </c>
      <c r="G1889" s="127" t="str">
        <f>IFERROR(INDEX(GUTS!AJ1890:'GUTS'!BH1890,MATCH(3,GUTS!AK1890:'GUTS'!BI1890,0)),"")</f>
        <v/>
      </c>
      <c r="H1889" s="127" t="str">
        <f>IFERROR(INDEX(GUTS!AI1890:'GUTS'!BH1890,MATCH(4,GUTS!AK1890:'GUTS'!BI1890,0)),"")</f>
        <v/>
      </c>
      <c r="I1889" s="127" t="str">
        <f>IFERROR(INDEX(GUTS!AJ1890:'GUTS'!BH1890,MATCH(4,GUTS!AK1890:'GUTS'!BI1890,0)),"")</f>
        <v/>
      </c>
      <c r="J1889" s="127" t="str">
        <f>IFERROR(INDEX(GUTS!AI1890:'GUTS'!BH1890,MATCH(5,GUTS!AK1890:'GUTS'!BI1890,0)),"")</f>
        <v/>
      </c>
      <c r="K1889" s="127" t="str">
        <f>IFERROR(INDEX(GUTS!AJ1890:'GUTS'!BH1890,MATCH(5,GUTS!AK1890:'GUTS'!BI1890,0)),"")</f>
        <v/>
      </c>
      <c r="L1889" s="127" t="str">
        <f>IFERROR(INDEX(GUTS!AI1890:'GUTS'!BH1890,MATCH(6,GUTS!AK1890:'GUTS'!BI1890,0)),"")</f>
        <v/>
      </c>
      <c r="M1889" s="127" t="str">
        <f>IFERROR(INDEX(GUTS!AJ1890:'GUTS'!BH1890,MATCH(6,GUTS!AK1890:'GUTS'!BI1890,0)),"")</f>
        <v/>
      </c>
      <c r="N1889" s="127">
        <f>Audit!X655</f>
        <v>0</v>
      </c>
      <c r="O1889" s="127">
        <f>Audit!K655</f>
        <v>0</v>
      </c>
      <c r="P1889" s="127">
        <f>Audit!L655</f>
        <v>0</v>
      </c>
    </row>
    <row r="1890" spans="1:16" hidden="1">
      <c r="A1890" s="127">
        <f>Audit!A656</f>
        <v>0</v>
      </c>
      <c r="B1890" s="127" t="str">
        <f>IFERROR(INDEX(GUTS!AI1891:'GUTS'!BH1891,MATCH(1,GUTS!AK1891:'GUTS'!BI1891,0)),"")</f>
        <v/>
      </c>
      <c r="C1890" s="127" t="str">
        <f>IFERROR(INDEX(GUTS!AJ1891:'GUTS'!BH1891,MATCH(1,GUTS!AK1891:'GUTS'!BI1891,0)),"")</f>
        <v/>
      </c>
      <c r="D1890" s="127" t="str">
        <f>IFERROR(INDEX(GUTS!AI1891:'GUTS'!BH1891,MATCH(2,GUTS!AK1891:'GUTS'!BI1891,0)),"")</f>
        <v/>
      </c>
      <c r="E1890" s="127" t="str">
        <f>IFERROR(INDEX(GUTS!AJ1891:'GUTS'!BH1891,MATCH(2,GUTS!AK1891:'GUTS'!BI1891,0)),"")</f>
        <v/>
      </c>
      <c r="F1890" s="127" t="str">
        <f>IFERROR(INDEX(GUTS!AI1891:'GUTS'!BH1891,MATCH(3,GUTS!AK1891:'GUTS'!BI1891,0)),"")</f>
        <v/>
      </c>
      <c r="G1890" s="127" t="str">
        <f>IFERROR(INDEX(GUTS!AJ1891:'GUTS'!BH1891,MATCH(3,GUTS!AK1891:'GUTS'!BI1891,0)),"")</f>
        <v/>
      </c>
      <c r="H1890" s="127" t="str">
        <f>IFERROR(INDEX(GUTS!AI1891:'GUTS'!BH1891,MATCH(4,GUTS!AK1891:'GUTS'!BI1891,0)),"")</f>
        <v/>
      </c>
      <c r="I1890" s="127" t="str">
        <f>IFERROR(INDEX(GUTS!AJ1891:'GUTS'!BH1891,MATCH(4,GUTS!AK1891:'GUTS'!BI1891,0)),"")</f>
        <v/>
      </c>
      <c r="J1890" s="127" t="str">
        <f>IFERROR(INDEX(GUTS!AI1891:'GUTS'!BH1891,MATCH(5,GUTS!AK1891:'GUTS'!BI1891,0)),"")</f>
        <v/>
      </c>
      <c r="K1890" s="127" t="str">
        <f>IFERROR(INDEX(GUTS!AJ1891:'GUTS'!BH1891,MATCH(5,GUTS!AK1891:'GUTS'!BI1891,0)),"")</f>
        <v/>
      </c>
      <c r="L1890" s="127" t="str">
        <f>IFERROR(INDEX(GUTS!AI1891:'GUTS'!BH1891,MATCH(6,GUTS!AK1891:'GUTS'!BI1891,0)),"")</f>
        <v/>
      </c>
      <c r="M1890" s="127" t="str">
        <f>IFERROR(INDEX(GUTS!AJ1891:'GUTS'!BH1891,MATCH(6,GUTS!AK1891:'GUTS'!BI1891,0)),"")</f>
        <v/>
      </c>
      <c r="N1890" s="127">
        <f>Audit!X656</f>
        <v>0</v>
      </c>
      <c r="O1890" s="127">
        <f>Audit!K656</f>
        <v>0</v>
      </c>
      <c r="P1890" s="127">
        <f>Audit!L656</f>
        <v>0</v>
      </c>
    </row>
    <row r="1891" spans="1:16" hidden="1">
      <c r="A1891" s="127">
        <f>Audit!A657</f>
        <v>0</v>
      </c>
      <c r="B1891" s="127" t="str">
        <f>IFERROR(INDEX(GUTS!AI1892:'GUTS'!BH1892,MATCH(1,GUTS!AK1892:'GUTS'!BI1892,0)),"")</f>
        <v/>
      </c>
      <c r="C1891" s="127" t="str">
        <f>IFERROR(INDEX(GUTS!AJ1892:'GUTS'!BH1892,MATCH(1,GUTS!AK1892:'GUTS'!BI1892,0)),"")</f>
        <v/>
      </c>
      <c r="D1891" s="127" t="str">
        <f>IFERROR(INDEX(GUTS!AI1892:'GUTS'!BH1892,MATCH(2,GUTS!AK1892:'GUTS'!BI1892,0)),"")</f>
        <v/>
      </c>
      <c r="E1891" s="127" t="str">
        <f>IFERROR(INDEX(GUTS!AJ1892:'GUTS'!BH1892,MATCH(2,GUTS!AK1892:'GUTS'!BI1892,0)),"")</f>
        <v/>
      </c>
      <c r="F1891" s="127" t="str">
        <f>IFERROR(INDEX(GUTS!AI1892:'GUTS'!BH1892,MATCH(3,GUTS!AK1892:'GUTS'!BI1892,0)),"")</f>
        <v/>
      </c>
      <c r="G1891" s="127" t="str">
        <f>IFERROR(INDEX(GUTS!AJ1892:'GUTS'!BH1892,MATCH(3,GUTS!AK1892:'GUTS'!BI1892,0)),"")</f>
        <v/>
      </c>
      <c r="H1891" s="127" t="str">
        <f>IFERROR(INDEX(GUTS!AI1892:'GUTS'!BH1892,MATCH(4,GUTS!AK1892:'GUTS'!BI1892,0)),"")</f>
        <v/>
      </c>
      <c r="I1891" s="127" t="str">
        <f>IFERROR(INDEX(GUTS!AJ1892:'GUTS'!BH1892,MATCH(4,GUTS!AK1892:'GUTS'!BI1892,0)),"")</f>
        <v/>
      </c>
      <c r="J1891" s="127" t="str">
        <f>IFERROR(INDEX(GUTS!AI1892:'GUTS'!BH1892,MATCH(5,GUTS!AK1892:'GUTS'!BI1892,0)),"")</f>
        <v/>
      </c>
      <c r="K1891" s="127" t="str">
        <f>IFERROR(INDEX(GUTS!AJ1892:'GUTS'!BH1892,MATCH(5,GUTS!AK1892:'GUTS'!BI1892,0)),"")</f>
        <v/>
      </c>
      <c r="L1891" s="127" t="str">
        <f>IFERROR(INDEX(GUTS!AI1892:'GUTS'!BH1892,MATCH(6,GUTS!AK1892:'GUTS'!BI1892,0)),"")</f>
        <v/>
      </c>
      <c r="M1891" s="127" t="str">
        <f>IFERROR(INDEX(GUTS!AJ1892:'GUTS'!BH1892,MATCH(6,GUTS!AK1892:'GUTS'!BI1892,0)),"")</f>
        <v/>
      </c>
      <c r="N1891" s="127">
        <f>Audit!X657</f>
        <v>0</v>
      </c>
      <c r="O1891" s="127">
        <f>Audit!K657</f>
        <v>0</v>
      </c>
      <c r="P1891" s="127">
        <f>Audit!L657</f>
        <v>0</v>
      </c>
    </row>
    <row r="1892" spans="1:16" hidden="1">
      <c r="A1892" s="127">
        <f>Audit!A658</f>
        <v>0</v>
      </c>
      <c r="B1892" s="127" t="str">
        <f>IFERROR(INDEX(GUTS!AI1893:'GUTS'!BH1893,MATCH(1,GUTS!AK1893:'GUTS'!BI1893,0)),"")</f>
        <v/>
      </c>
      <c r="C1892" s="127" t="str">
        <f>IFERROR(INDEX(GUTS!AJ1893:'GUTS'!BH1893,MATCH(1,GUTS!AK1893:'GUTS'!BI1893,0)),"")</f>
        <v/>
      </c>
      <c r="D1892" s="127" t="str">
        <f>IFERROR(INDEX(GUTS!AI1893:'GUTS'!BH1893,MATCH(2,GUTS!AK1893:'GUTS'!BI1893,0)),"")</f>
        <v/>
      </c>
      <c r="E1892" s="127" t="str">
        <f>IFERROR(INDEX(GUTS!AJ1893:'GUTS'!BH1893,MATCH(2,GUTS!AK1893:'GUTS'!BI1893,0)),"")</f>
        <v/>
      </c>
      <c r="F1892" s="127" t="str">
        <f>IFERROR(INDEX(GUTS!AI1893:'GUTS'!BH1893,MATCH(3,GUTS!AK1893:'GUTS'!BI1893,0)),"")</f>
        <v/>
      </c>
      <c r="G1892" s="127" t="str">
        <f>IFERROR(INDEX(GUTS!AJ1893:'GUTS'!BH1893,MATCH(3,GUTS!AK1893:'GUTS'!BI1893,0)),"")</f>
        <v/>
      </c>
      <c r="H1892" s="127" t="str">
        <f>IFERROR(INDEX(GUTS!AI1893:'GUTS'!BH1893,MATCH(4,GUTS!AK1893:'GUTS'!BI1893,0)),"")</f>
        <v/>
      </c>
      <c r="I1892" s="127" t="str">
        <f>IFERROR(INDEX(GUTS!AJ1893:'GUTS'!BH1893,MATCH(4,GUTS!AK1893:'GUTS'!BI1893,0)),"")</f>
        <v/>
      </c>
      <c r="J1892" s="127" t="str">
        <f>IFERROR(INDEX(GUTS!AI1893:'GUTS'!BH1893,MATCH(5,GUTS!AK1893:'GUTS'!BI1893,0)),"")</f>
        <v/>
      </c>
      <c r="K1892" s="127" t="str">
        <f>IFERROR(INDEX(GUTS!AJ1893:'GUTS'!BH1893,MATCH(5,GUTS!AK1893:'GUTS'!BI1893,0)),"")</f>
        <v/>
      </c>
      <c r="L1892" s="127" t="str">
        <f>IFERROR(INDEX(GUTS!AI1893:'GUTS'!BH1893,MATCH(6,GUTS!AK1893:'GUTS'!BI1893,0)),"")</f>
        <v/>
      </c>
      <c r="M1892" s="127" t="str">
        <f>IFERROR(INDEX(GUTS!AJ1893:'GUTS'!BH1893,MATCH(6,GUTS!AK1893:'GUTS'!BI1893,0)),"")</f>
        <v/>
      </c>
      <c r="N1892" s="127">
        <f>Audit!X658</f>
        <v>0</v>
      </c>
      <c r="O1892" s="127">
        <f>Audit!K658</f>
        <v>0</v>
      </c>
      <c r="P1892" s="127">
        <f>Audit!L658</f>
        <v>0</v>
      </c>
    </row>
    <row r="1893" spans="1:16" hidden="1">
      <c r="A1893" s="127">
        <f>Audit!A659</f>
        <v>0</v>
      </c>
      <c r="B1893" s="127" t="str">
        <f>IFERROR(INDEX(GUTS!AI1894:'GUTS'!BH1894,MATCH(1,GUTS!AK1894:'GUTS'!BI1894,0)),"")</f>
        <v/>
      </c>
      <c r="C1893" s="127" t="str">
        <f>IFERROR(INDEX(GUTS!AJ1894:'GUTS'!BH1894,MATCH(1,GUTS!AK1894:'GUTS'!BI1894,0)),"")</f>
        <v/>
      </c>
      <c r="D1893" s="127" t="str">
        <f>IFERROR(INDEX(GUTS!AI1894:'GUTS'!BH1894,MATCH(2,GUTS!AK1894:'GUTS'!BI1894,0)),"")</f>
        <v/>
      </c>
      <c r="E1893" s="127" t="str">
        <f>IFERROR(INDEX(GUTS!AJ1894:'GUTS'!BH1894,MATCH(2,GUTS!AK1894:'GUTS'!BI1894,0)),"")</f>
        <v/>
      </c>
      <c r="F1893" s="127" t="str">
        <f>IFERROR(INDEX(GUTS!AI1894:'GUTS'!BH1894,MATCH(3,GUTS!AK1894:'GUTS'!BI1894,0)),"")</f>
        <v/>
      </c>
      <c r="G1893" s="127" t="str">
        <f>IFERROR(INDEX(GUTS!AJ1894:'GUTS'!BH1894,MATCH(3,GUTS!AK1894:'GUTS'!BI1894,0)),"")</f>
        <v/>
      </c>
      <c r="H1893" s="127" t="str">
        <f>IFERROR(INDEX(GUTS!AI1894:'GUTS'!BH1894,MATCH(4,GUTS!AK1894:'GUTS'!BI1894,0)),"")</f>
        <v/>
      </c>
      <c r="I1893" s="127" t="str">
        <f>IFERROR(INDEX(GUTS!AJ1894:'GUTS'!BH1894,MATCH(4,GUTS!AK1894:'GUTS'!BI1894,0)),"")</f>
        <v/>
      </c>
      <c r="J1893" s="127" t="str">
        <f>IFERROR(INDEX(GUTS!AI1894:'GUTS'!BH1894,MATCH(5,GUTS!AK1894:'GUTS'!BI1894,0)),"")</f>
        <v/>
      </c>
      <c r="K1893" s="127" t="str">
        <f>IFERROR(INDEX(GUTS!AJ1894:'GUTS'!BH1894,MATCH(5,GUTS!AK1894:'GUTS'!BI1894,0)),"")</f>
        <v/>
      </c>
      <c r="L1893" s="127" t="str">
        <f>IFERROR(INDEX(GUTS!AI1894:'GUTS'!BH1894,MATCH(6,GUTS!AK1894:'GUTS'!BI1894,0)),"")</f>
        <v/>
      </c>
      <c r="M1893" s="127" t="str">
        <f>IFERROR(INDEX(GUTS!AJ1894:'GUTS'!BH1894,MATCH(6,GUTS!AK1894:'GUTS'!BI1894,0)),"")</f>
        <v/>
      </c>
      <c r="N1893" s="127">
        <f>Audit!X659</f>
        <v>0</v>
      </c>
      <c r="O1893" s="127">
        <f>Audit!K659</f>
        <v>0</v>
      </c>
      <c r="P1893" s="127">
        <f>Audit!L659</f>
        <v>0</v>
      </c>
    </row>
    <row r="1894" spans="1:16" hidden="1">
      <c r="A1894" s="127">
        <f>Audit!A660</f>
        <v>0</v>
      </c>
      <c r="B1894" s="127" t="str">
        <f>IFERROR(INDEX(GUTS!AI1895:'GUTS'!BH1895,MATCH(1,GUTS!AK1895:'GUTS'!BI1895,0)),"")</f>
        <v/>
      </c>
      <c r="C1894" s="127" t="str">
        <f>IFERROR(INDEX(GUTS!AJ1895:'GUTS'!BH1895,MATCH(1,GUTS!AK1895:'GUTS'!BI1895,0)),"")</f>
        <v/>
      </c>
      <c r="D1894" s="127" t="str">
        <f>IFERROR(INDEX(GUTS!AI1895:'GUTS'!BH1895,MATCH(2,GUTS!AK1895:'GUTS'!BI1895,0)),"")</f>
        <v/>
      </c>
      <c r="E1894" s="127" t="str">
        <f>IFERROR(INDEX(GUTS!AJ1895:'GUTS'!BH1895,MATCH(2,GUTS!AK1895:'GUTS'!BI1895,0)),"")</f>
        <v/>
      </c>
      <c r="F1894" s="127" t="str">
        <f>IFERROR(INDEX(GUTS!AI1895:'GUTS'!BH1895,MATCH(3,GUTS!AK1895:'GUTS'!BI1895,0)),"")</f>
        <v/>
      </c>
      <c r="G1894" s="127" t="str">
        <f>IFERROR(INDEX(GUTS!AJ1895:'GUTS'!BH1895,MATCH(3,GUTS!AK1895:'GUTS'!BI1895,0)),"")</f>
        <v/>
      </c>
      <c r="H1894" s="127" t="str">
        <f>IFERROR(INDEX(GUTS!AI1895:'GUTS'!BH1895,MATCH(4,GUTS!AK1895:'GUTS'!BI1895,0)),"")</f>
        <v/>
      </c>
      <c r="I1894" s="127" t="str">
        <f>IFERROR(INDEX(GUTS!AJ1895:'GUTS'!BH1895,MATCH(4,GUTS!AK1895:'GUTS'!BI1895,0)),"")</f>
        <v/>
      </c>
      <c r="J1894" s="127" t="str">
        <f>IFERROR(INDEX(GUTS!AI1895:'GUTS'!BH1895,MATCH(5,GUTS!AK1895:'GUTS'!BI1895,0)),"")</f>
        <v/>
      </c>
      <c r="K1894" s="127" t="str">
        <f>IFERROR(INDEX(GUTS!AJ1895:'GUTS'!BH1895,MATCH(5,GUTS!AK1895:'GUTS'!BI1895,0)),"")</f>
        <v/>
      </c>
      <c r="L1894" s="127" t="str">
        <f>IFERROR(INDEX(GUTS!AI1895:'GUTS'!BH1895,MATCH(6,GUTS!AK1895:'GUTS'!BI1895,0)),"")</f>
        <v/>
      </c>
      <c r="M1894" s="127" t="str">
        <f>IFERROR(INDEX(GUTS!AJ1895:'GUTS'!BH1895,MATCH(6,GUTS!AK1895:'GUTS'!BI1895,0)),"")</f>
        <v/>
      </c>
      <c r="N1894" s="127">
        <f>Audit!X660</f>
        <v>0</v>
      </c>
      <c r="O1894" s="127">
        <f>Audit!K660</f>
        <v>0</v>
      </c>
      <c r="P1894" s="127">
        <f>Audit!L660</f>
        <v>0</v>
      </c>
    </row>
    <row r="1895" spans="1:16" hidden="1">
      <c r="A1895" s="127">
        <f>Audit!A661</f>
        <v>0</v>
      </c>
      <c r="B1895" s="127" t="str">
        <f>IFERROR(INDEX(GUTS!AI1896:'GUTS'!BH1896,MATCH(1,GUTS!AK1896:'GUTS'!BI1896,0)),"")</f>
        <v/>
      </c>
      <c r="C1895" s="127" t="str">
        <f>IFERROR(INDEX(GUTS!AJ1896:'GUTS'!BH1896,MATCH(1,GUTS!AK1896:'GUTS'!BI1896,0)),"")</f>
        <v/>
      </c>
      <c r="D1895" s="127" t="str">
        <f>IFERROR(INDEX(GUTS!AI1896:'GUTS'!BH1896,MATCH(2,GUTS!AK1896:'GUTS'!BI1896,0)),"")</f>
        <v/>
      </c>
      <c r="E1895" s="127" t="str">
        <f>IFERROR(INDEX(GUTS!AJ1896:'GUTS'!BH1896,MATCH(2,GUTS!AK1896:'GUTS'!BI1896,0)),"")</f>
        <v/>
      </c>
      <c r="F1895" s="127" t="str">
        <f>IFERROR(INDEX(GUTS!AI1896:'GUTS'!BH1896,MATCH(3,GUTS!AK1896:'GUTS'!BI1896,0)),"")</f>
        <v/>
      </c>
      <c r="G1895" s="127" t="str">
        <f>IFERROR(INDEX(GUTS!AJ1896:'GUTS'!BH1896,MATCH(3,GUTS!AK1896:'GUTS'!BI1896,0)),"")</f>
        <v/>
      </c>
      <c r="H1895" s="127" t="str">
        <f>IFERROR(INDEX(GUTS!AI1896:'GUTS'!BH1896,MATCH(4,GUTS!AK1896:'GUTS'!BI1896,0)),"")</f>
        <v/>
      </c>
      <c r="I1895" s="127" t="str">
        <f>IFERROR(INDEX(GUTS!AJ1896:'GUTS'!BH1896,MATCH(4,GUTS!AK1896:'GUTS'!BI1896,0)),"")</f>
        <v/>
      </c>
      <c r="J1895" s="127" t="str">
        <f>IFERROR(INDEX(GUTS!AI1896:'GUTS'!BH1896,MATCH(5,GUTS!AK1896:'GUTS'!BI1896,0)),"")</f>
        <v/>
      </c>
      <c r="K1895" s="127" t="str">
        <f>IFERROR(INDEX(GUTS!AJ1896:'GUTS'!BH1896,MATCH(5,GUTS!AK1896:'GUTS'!BI1896,0)),"")</f>
        <v/>
      </c>
      <c r="L1895" s="127" t="str">
        <f>IFERROR(INDEX(GUTS!AI1896:'GUTS'!BH1896,MATCH(6,GUTS!AK1896:'GUTS'!BI1896,0)),"")</f>
        <v/>
      </c>
      <c r="M1895" s="127" t="str">
        <f>IFERROR(INDEX(GUTS!AJ1896:'GUTS'!BH1896,MATCH(6,GUTS!AK1896:'GUTS'!BI1896,0)),"")</f>
        <v/>
      </c>
      <c r="N1895" s="127">
        <f>Audit!X661</f>
        <v>0</v>
      </c>
      <c r="O1895" s="127">
        <f>Audit!K661</f>
        <v>0</v>
      </c>
      <c r="P1895" s="127">
        <f>Audit!L661</f>
        <v>0</v>
      </c>
    </row>
    <row r="1896" spans="1:16" hidden="1">
      <c r="A1896" s="127">
        <f>Audit!A662</f>
        <v>0</v>
      </c>
      <c r="B1896" s="127" t="str">
        <f>IFERROR(INDEX(GUTS!AI1897:'GUTS'!BH1897,MATCH(1,GUTS!AK1897:'GUTS'!BI1897,0)),"")</f>
        <v/>
      </c>
      <c r="C1896" s="127" t="str">
        <f>IFERROR(INDEX(GUTS!AJ1897:'GUTS'!BH1897,MATCH(1,GUTS!AK1897:'GUTS'!BI1897,0)),"")</f>
        <v/>
      </c>
      <c r="D1896" s="127" t="str">
        <f>IFERROR(INDEX(GUTS!AI1897:'GUTS'!BH1897,MATCH(2,GUTS!AK1897:'GUTS'!BI1897,0)),"")</f>
        <v/>
      </c>
      <c r="E1896" s="127" t="str">
        <f>IFERROR(INDEX(GUTS!AJ1897:'GUTS'!BH1897,MATCH(2,GUTS!AK1897:'GUTS'!BI1897,0)),"")</f>
        <v/>
      </c>
      <c r="F1896" s="127" t="str">
        <f>IFERROR(INDEX(GUTS!AI1897:'GUTS'!BH1897,MATCH(3,GUTS!AK1897:'GUTS'!BI1897,0)),"")</f>
        <v/>
      </c>
      <c r="G1896" s="127" t="str">
        <f>IFERROR(INDEX(GUTS!AJ1897:'GUTS'!BH1897,MATCH(3,GUTS!AK1897:'GUTS'!BI1897,0)),"")</f>
        <v/>
      </c>
      <c r="H1896" s="127" t="str">
        <f>IFERROR(INDEX(GUTS!AI1897:'GUTS'!BH1897,MATCH(4,GUTS!AK1897:'GUTS'!BI1897,0)),"")</f>
        <v/>
      </c>
      <c r="I1896" s="127" t="str">
        <f>IFERROR(INDEX(GUTS!AJ1897:'GUTS'!BH1897,MATCH(4,GUTS!AK1897:'GUTS'!BI1897,0)),"")</f>
        <v/>
      </c>
      <c r="J1896" s="127" t="str">
        <f>IFERROR(INDEX(GUTS!AI1897:'GUTS'!BH1897,MATCH(5,GUTS!AK1897:'GUTS'!BI1897,0)),"")</f>
        <v/>
      </c>
      <c r="K1896" s="127" t="str">
        <f>IFERROR(INDEX(GUTS!AJ1897:'GUTS'!BH1897,MATCH(5,GUTS!AK1897:'GUTS'!BI1897,0)),"")</f>
        <v/>
      </c>
      <c r="L1896" s="127" t="str">
        <f>IFERROR(INDEX(GUTS!AI1897:'GUTS'!BH1897,MATCH(6,GUTS!AK1897:'GUTS'!BI1897,0)),"")</f>
        <v/>
      </c>
      <c r="M1896" s="127" t="str">
        <f>IFERROR(INDEX(GUTS!AJ1897:'GUTS'!BH1897,MATCH(6,GUTS!AK1897:'GUTS'!BI1897,0)),"")</f>
        <v/>
      </c>
      <c r="N1896" s="127">
        <f>Audit!X662</f>
        <v>0</v>
      </c>
      <c r="O1896" s="127">
        <f>Audit!K662</f>
        <v>0</v>
      </c>
      <c r="P1896" s="127">
        <f>Audit!L662</f>
        <v>0</v>
      </c>
    </row>
    <row r="1897" spans="1:16" hidden="1">
      <c r="A1897" s="127">
        <f>Audit!A663</f>
        <v>0</v>
      </c>
      <c r="B1897" s="127" t="str">
        <f>IFERROR(INDEX(GUTS!AI1898:'GUTS'!BH1898,MATCH(1,GUTS!AK1898:'GUTS'!BI1898,0)),"")</f>
        <v/>
      </c>
      <c r="C1897" s="127" t="str">
        <f>IFERROR(INDEX(GUTS!AJ1898:'GUTS'!BH1898,MATCH(1,GUTS!AK1898:'GUTS'!BI1898,0)),"")</f>
        <v/>
      </c>
      <c r="D1897" s="127" t="str">
        <f>IFERROR(INDEX(GUTS!AI1898:'GUTS'!BH1898,MATCH(2,GUTS!AK1898:'GUTS'!BI1898,0)),"")</f>
        <v/>
      </c>
      <c r="E1897" s="127" t="str">
        <f>IFERROR(INDEX(GUTS!AJ1898:'GUTS'!BH1898,MATCH(2,GUTS!AK1898:'GUTS'!BI1898,0)),"")</f>
        <v/>
      </c>
      <c r="F1897" s="127" t="str">
        <f>IFERROR(INDEX(GUTS!AI1898:'GUTS'!BH1898,MATCH(3,GUTS!AK1898:'GUTS'!BI1898,0)),"")</f>
        <v/>
      </c>
      <c r="G1897" s="127" t="str">
        <f>IFERROR(INDEX(GUTS!AJ1898:'GUTS'!BH1898,MATCH(3,GUTS!AK1898:'GUTS'!BI1898,0)),"")</f>
        <v/>
      </c>
      <c r="H1897" s="127" t="str">
        <f>IFERROR(INDEX(GUTS!AI1898:'GUTS'!BH1898,MATCH(4,GUTS!AK1898:'GUTS'!BI1898,0)),"")</f>
        <v/>
      </c>
      <c r="I1897" s="127" t="str">
        <f>IFERROR(INDEX(GUTS!AJ1898:'GUTS'!BH1898,MATCH(4,GUTS!AK1898:'GUTS'!BI1898,0)),"")</f>
        <v/>
      </c>
      <c r="J1897" s="127" t="str">
        <f>IFERROR(INDEX(GUTS!AI1898:'GUTS'!BH1898,MATCH(5,GUTS!AK1898:'GUTS'!BI1898,0)),"")</f>
        <v/>
      </c>
      <c r="K1897" s="127" t="str">
        <f>IFERROR(INDEX(GUTS!AJ1898:'GUTS'!BH1898,MATCH(5,GUTS!AK1898:'GUTS'!BI1898,0)),"")</f>
        <v/>
      </c>
      <c r="L1897" s="127" t="str">
        <f>IFERROR(INDEX(GUTS!AI1898:'GUTS'!BH1898,MATCH(6,GUTS!AK1898:'GUTS'!BI1898,0)),"")</f>
        <v/>
      </c>
      <c r="M1897" s="127" t="str">
        <f>IFERROR(INDEX(GUTS!AJ1898:'GUTS'!BH1898,MATCH(6,GUTS!AK1898:'GUTS'!BI1898,0)),"")</f>
        <v/>
      </c>
      <c r="N1897" s="127">
        <f>Audit!X663</f>
        <v>0</v>
      </c>
      <c r="O1897" s="127">
        <f>Audit!K663</f>
        <v>0</v>
      </c>
      <c r="P1897" s="127">
        <f>Audit!L663</f>
        <v>0</v>
      </c>
    </row>
    <row r="1898" spans="1:16" hidden="1">
      <c r="A1898" s="127">
        <f>Audit!A664</f>
        <v>0</v>
      </c>
      <c r="B1898" s="127" t="str">
        <f>IFERROR(INDEX(GUTS!AI1899:'GUTS'!BH1899,MATCH(1,GUTS!AK1899:'GUTS'!BI1899,0)),"")</f>
        <v/>
      </c>
      <c r="C1898" s="127" t="str">
        <f>IFERROR(INDEX(GUTS!AJ1899:'GUTS'!BH1899,MATCH(1,GUTS!AK1899:'GUTS'!BI1899,0)),"")</f>
        <v/>
      </c>
      <c r="D1898" s="127" t="str">
        <f>IFERROR(INDEX(GUTS!AI1899:'GUTS'!BH1899,MATCH(2,GUTS!AK1899:'GUTS'!BI1899,0)),"")</f>
        <v/>
      </c>
      <c r="E1898" s="127" t="str">
        <f>IFERROR(INDEX(GUTS!AJ1899:'GUTS'!BH1899,MATCH(2,GUTS!AK1899:'GUTS'!BI1899,0)),"")</f>
        <v/>
      </c>
      <c r="F1898" s="127" t="str">
        <f>IFERROR(INDEX(GUTS!AI1899:'GUTS'!BH1899,MATCH(3,GUTS!AK1899:'GUTS'!BI1899,0)),"")</f>
        <v/>
      </c>
      <c r="G1898" s="127" t="str">
        <f>IFERROR(INDEX(GUTS!AJ1899:'GUTS'!BH1899,MATCH(3,GUTS!AK1899:'GUTS'!BI1899,0)),"")</f>
        <v/>
      </c>
      <c r="H1898" s="127" t="str">
        <f>IFERROR(INDEX(GUTS!AI1899:'GUTS'!BH1899,MATCH(4,GUTS!AK1899:'GUTS'!BI1899,0)),"")</f>
        <v/>
      </c>
      <c r="I1898" s="127" t="str">
        <f>IFERROR(INDEX(GUTS!AJ1899:'GUTS'!BH1899,MATCH(4,GUTS!AK1899:'GUTS'!BI1899,0)),"")</f>
        <v/>
      </c>
      <c r="J1898" s="127" t="str">
        <f>IFERROR(INDEX(GUTS!AI1899:'GUTS'!BH1899,MATCH(5,GUTS!AK1899:'GUTS'!BI1899,0)),"")</f>
        <v/>
      </c>
      <c r="K1898" s="127" t="str">
        <f>IFERROR(INDEX(GUTS!AJ1899:'GUTS'!BH1899,MATCH(5,GUTS!AK1899:'GUTS'!BI1899,0)),"")</f>
        <v/>
      </c>
      <c r="L1898" s="127" t="str">
        <f>IFERROR(INDEX(GUTS!AI1899:'GUTS'!BH1899,MATCH(6,GUTS!AK1899:'GUTS'!BI1899,0)),"")</f>
        <v/>
      </c>
      <c r="M1898" s="127" t="str">
        <f>IFERROR(INDEX(GUTS!AJ1899:'GUTS'!BH1899,MATCH(6,GUTS!AK1899:'GUTS'!BI1899,0)),"")</f>
        <v/>
      </c>
      <c r="N1898" s="127">
        <f>Audit!X664</f>
        <v>0</v>
      </c>
      <c r="O1898" s="127">
        <f>Audit!K664</f>
        <v>0</v>
      </c>
      <c r="P1898" s="127">
        <f>Audit!L664</f>
        <v>0</v>
      </c>
    </row>
    <row r="1899" spans="1:16" hidden="1">
      <c r="A1899" s="127">
        <f>Audit!A665</f>
        <v>0</v>
      </c>
      <c r="B1899" s="127" t="str">
        <f>IFERROR(INDEX(GUTS!AI1900:'GUTS'!BH1900,MATCH(1,GUTS!AK1900:'GUTS'!BI1900,0)),"")</f>
        <v/>
      </c>
      <c r="C1899" s="127" t="str">
        <f>IFERROR(INDEX(GUTS!AJ1900:'GUTS'!BH1900,MATCH(1,GUTS!AK1900:'GUTS'!BI1900,0)),"")</f>
        <v/>
      </c>
      <c r="D1899" s="127" t="str">
        <f>IFERROR(INDEX(GUTS!AI1900:'GUTS'!BH1900,MATCH(2,GUTS!AK1900:'GUTS'!BI1900,0)),"")</f>
        <v/>
      </c>
      <c r="E1899" s="127" t="str">
        <f>IFERROR(INDEX(GUTS!AJ1900:'GUTS'!BH1900,MATCH(2,GUTS!AK1900:'GUTS'!BI1900,0)),"")</f>
        <v/>
      </c>
      <c r="F1899" s="127" t="str">
        <f>IFERROR(INDEX(GUTS!AI1900:'GUTS'!BH1900,MATCH(3,GUTS!AK1900:'GUTS'!BI1900,0)),"")</f>
        <v/>
      </c>
      <c r="G1899" s="127" t="str">
        <f>IFERROR(INDEX(GUTS!AJ1900:'GUTS'!BH1900,MATCH(3,GUTS!AK1900:'GUTS'!BI1900,0)),"")</f>
        <v/>
      </c>
      <c r="H1899" s="127" t="str">
        <f>IFERROR(INDEX(GUTS!AI1900:'GUTS'!BH1900,MATCH(4,GUTS!AK1900:'GUTS'!BI1900,0)),"")</f>
        <v/>
      </c>
      <c r="I1899" s="127" t="str">
        <f>IFERROR(INDEX(GUTS!AJ1900:'GUTS'!BH1900,MATCH(4,GUTS!AK1900:'GUTS'!BI1900,0)),"")</f>
        <v/>
      </c>
      <c r="J1899" s="127" t="str">
        <f>IFERROR(INDEX(GUTS!AI1900:'GUTS'!BH1900,MATCH(5,GUTS!AK1900:'GUTS'!BI1900,0)),"")</f>
        <v/>
      </c>
      <c r="K1899" s="127" t="str">
        <f>IFERROR(INDEX(GUTS!AJ1900:'GUTS'!BH1900,MATCH(5,GUTS!AK1900:'GUTS'!BI1900,0)),"")</f>
        <v/>
      </c>
      <c r="L1899" s="127" t="str">
        <f>IFERROR(INDEX(GUTS!AI1900:'GUTS'!BH1900,MATCH(6,GUTS!AK1900:'GUTS'!BI1900,0)),"")</f>
        <v/>
      </c>
      <c r="M1899" s="127" t="str">
        <f>IFERROR(INDEX(GUTS!AJ1900:'GUTS'!BH1900,MATCH(6,GUTS!AK1900:'GUTS'!BI1900,0)),"")</f>
        <v/>
      </c>
      <c r="N1899" s="127">
        <f>Audit!X665</f>
        <v>0</v>
      </c>
      <c r="O1899" s="127">
        <f>Audit!K665</f>
        <v>0</v>
      </c>
      <c r="P1899" s="127">
        <f>Audit!L665</f>
        <v>0</v>
      </c>
    </row>
    <row r="1900" spans="1:16" hidden="1">
      <c r="A1900" s="127">
        <f>Audit!A666</f>
        <v>0</v>
      </c>
      <c r="B1900" s="127" t="str">
        <f>IFERROR(INDEX(GUTS!AI1901:'GUTS'!BH1901,MATCH(1,GUTS!AK1901:'GUTS'!BI1901,0)),"")</f>
        <v/>
      </c>
      <c r="C1900" s="127" t="str">
        <f>IFERROR(INDEX(GUTS!AJ1901:'GUTS'!BH1901,MATCH(1,GUTS!AK1901:'GUTS'!BI1901,0)),"")</f>
        <v/>
      </c>
      <c r="D1900" s="127" t="str">
        <f>IFERROR(INDEX(GUTS!AI1901:'GUTS'!BH1901,MATCH(2,GUTS!AK1901:'GUTS'!BI1901,0)),"")</f>
        <v/>
      </c>
      <c r="E1900" s="127" t="str">
        <f>IFERROR(INDEX(GUTS!AJ1901:'GUTS'!BH1901,MATCH(2,GUTS!AK1901:'GUTS'!BI1901,0)),"")</f>
        <v/>
      </c>
      <c r="F1900" s="127" t="str">
        <f>IFERROR(INDEX(GUTS!AI1901:'GUTS'!BH1901,MATCH(3,GUTS!AK1901:'GUTS'!BI1901,0)),"")</f>
        <v/>
      </c>
      <c r="G1900" s="127" t="str">
        <f>IFERROR(INDEX(GUTS!AJ1901:'GUTS'!BH1901,MATCH(3,GUTS!AK1901:'GUTS'!BI1901,0)),"")</f>
        <v/>
      </c>
      <c r="H1900" s="127" t="str">
        <f>IFERROR(INDEX(GUTS!AI1901:'GUTS'!BH1901,MATCH(4,GUTS!AK1901:'GUTS'!BI1901,0)),"")</f>
        <v/>
      </c>
      <c r="I1900" s="127" t="str">
        <f>IFERROR(INDEX(GUTS!AJ1901:'GUTS'!BH1901,MATCH(4,GUTS!AK1901:'GUTS'!BI1901,0)),"")</f>
        <v/>
      </c>
      <c r="J1900" s="127" t="str">
        <f>IFERROR(INDEX(GUTS!AI1901:'GUTS'!BH1901,MATCH(5,GUTS!AK1901:'GUTS'!BI1901,0)),"")</f>
        <v/>
      </c>
      <c r="K1900" s="127" t="str">
        <f>IFERROR(INDEX(GUTS!AJ1901:'GUTS'!BH1901,MATCH(5,GUTS!AK1901:'GUTS'!BI1901,0)),"")</f>
        <v/>
      </c>
      <c r="L1900" s="127" t="str">
        <f>IFERROR(INDEX(GUTS!AI1901:'GUTS'!BH1901,MATCH(6,GUTS!AK1901:'GUTS'!BI1901,0)),"")</f>
        <v/>
      </c>
      <c r="M1900" s="127" t="str">
        <f>IFERROR(INDEX(GUTS!AJ1901:'GUTS'!BH1901,MATCH(6,GUTS!AK1901:'GUTS'!BI1901,0)),"")</f>
        <v/>
      </c>
      <c r="N1900" s="127">
        <f>Audit!X666</f>
        <v>0</v>
      </c>
      <c r="O1900" s="127">
        <f>Audit!K666</f>
        <v>0</v>
      </c>
      <c r="P1900" s="127">
        <f>Audit!L666</f>
        <v>0</v>
      </c>
    </row>
    <row r="1901" spans="1:16" hidden="1">
      <c r="A1901" s="127">
        <f>Audit!A667</f>
        <v>0</v>
      </c>
      <c r="B1901" s="127" t="str">
        <f>IFERROR(INDEX(GUTS!AI1902:'GUTS'!BH1902,MATCH(1,GUTS!AK1902:'GUTS'!BI1902,0)),"")</f>
        <v/>
      </c>
      <c r="C1901" s="127" t="str">
        <f>IFERROR(INDEX(GUTS!AJ1902:'GUTS'!BH1902,MATCH(1,GUTS!AK1902:'GUTS'!BI1902,0)),"")</f>
        <v/>
      </c>
      <c r="D1901" s="127" t="str">
        <f>IFERROR(INDEX(GUTS!AI1902:'GUTS'!BH1902,MATCH(2,GUTS!AK1902:'GUTS'!BI1902,0)),"")</f>
        <v/>
      </c>
      <c r="E1901" s="127" t="str">
        <f>IFERROR(INDEX(GUTS!AJ1902:'GUTS'!BH1902,MATCH(2,GUTS!AK1902:'GUTS'!BI1902,0)),"")</f>
        <v/>
      </c>
      <c r="F1901" s="127" t="str">
        <f>IFERROR(INDEX(GUTS!AI1902:'GUTS'!BH1902,MATCH(3,GUTS!AK1902:'GUTS'!BI1902,0)),"")</f>
        <v/>
      </c>
      <c r="G1901" s="127" t="str">
        <f>IFERROR(INDEX(GUTS!AJ1902:'GUTS'!BH1902,MATCH(3,GUTS!AK1902:'GUTS'!BI1902,0)),"")</f>
        <v/>
      </c>
      <c r="H1901" s="127" t="str">
        <f>IFERROR(INDEX(GUTS!AI1902:'GUTS'!BH1902,MATCH(4,GUTS!AK1902:'GUTS'!BI1902,0)),"")</f>
        <v/>
      </c>
      <c r="I1901" s="127" t="str">
        <f>IFERROR(INDEX(GUTS!AJ1902:'GUTS'!BH1902,MATCH(4,GUTS!AK1902:'GUTS'!BI1902,0)),"")</f>
        <v/>
      </c>
      <c r="J1901" s="127" t="str">
        <f>IFERROR(INDEX(GUTS!AI1902:'GUTS'!BH1902,MATCH(5,GUTS!AK1902:'GUTS'!BI1902,0)),"")</f>
        <v/>
      </c>
      <c r="K1901" s="127" t="str">
        <f>IFERROR(INDEX(GUTS!AJ1902:'GUTS'!BH1902,MATCH(5,GUTS!AK1902:'GUTS'!BI1902,0)),"")</f>
        <v/>
      </c>
      <c r="L1901" s="127" t="str">
        <f>IFERROR(INDEX(GUTS!AI1902:'GUTS'!BH1902,MATCH(6,GUTS!AK1902:'GUTS'!BI1902,0)),"")</f>
        <v/>
      </c>
      <c r="M1901" s="127" t="str">
        <f>IFERROR(INDEX(GUTS!AJ1902:'GUTS'!BH1902,MATCH(6,GUTS!AK1902:'GUTS'!BI1902,0)),"")</f>
        <v/>
      </c>
      <c r="N1901" s="127">
        <f>Audit!X667</f>
        <v>0</v>
      </c>
      <c r="O1901" s="127">
        <f>Audit!K667</f>
        <v>0</v>
      </c>
      <c r="P1901" s="127">
        <f>Audit!L667</f>
        <v>0</v>
      </c>
    </row>
    <row r="1902" spans="1:16" hidden="1">
      <c r="A1902" s="127">
        <f>Audit!A668</f>
        <v>0</v>
      </c>
      <c r="B1902" s="127" t="str">
        <f>IFERROR(INDEX(GUTS!AI1903:'GUTS'!BH1903,MATCH(1,GUTS!AK1903:'GUTS'!BI1903,0)),"")</f>
        <v/>
      </c>
      <c r="C1902" s="127" t="str">
        <f>IFERROR(INDEX(GUTS!AJ1903:'GUTS'!BH1903,MATCH(1,GUTS!AK1903:'GUTS'!BI1903,0)),"")</f>
        <v/>
      </c>
      <c r="D1902" s="127" t="str">
        <f>IFERROR(INDEX(GUTS!AI1903:'GUTS'!BH1903,MATCH(2,GUTS!AK1903:'GUTS'!BI1903,0)),"")</f>
        <v/>
      </c>
      <c r="E1902" s="127" t="str">
        <f>IFERROR(INDEX(GUTS!AJ1903:'GUTS'!BH1903,MATCH(2,GUTS!AK1903:'GUTS'!BI1903,0)),"")</f>
        <v/>
      </c>
      <c r="F1902" s="127" t="str">
        <f>IFERROR(INDEX(GUTS!AI1903:'GUTS'!BH1903,MATCH(3,GUTS!AK1903:'GUTS'!BI1903,0)),"")</f>
        <v/>
      </c>
      <c r="G1902" s="127" t="str">
        <f>IFERROR(INDEX(GUTS!AJ1903:'GUTS'!BH1903,MATCH(3,GUTS!AK1903:'GUTS'!BI1903,0)),"")</f>
        <v/>
      </c>
      <c r="H1902" s="127" t="str">
        <f>IFERROR(INDEX(GUTS!AI1903:'GUTS'!BH1903,MATCH(4,GUTS!AK1903:'GUTS'!BI1903,0)),"")</f>
        <v/>
      </c>
      <c r="I1902" s="127" t="str">
        <f>IFERROR(INDEX(GUTS!AJ1903:'GUTS'!BH1903,MATCH(4,GUTS!AK1903:'GUTS'!BI1903,0)),"")</f>
        <v/>
      </c>
      <c r="J1902" s="127" t="str">
        <f>IFERROR(INDEX(GUTS!AI1903:'GUTS'!BH1903,MATCH(5,GUTS!AK1903:'GUTS'!BI1903,0)),"")</f>
        <v/>
      </c>
      <c r="K1902" s="127" t="str">
        <f>IFERROR(INDEX(GUTS!AJ1903:'GUTS'!BH1903,MATCH(5,GUTS!AK1903:'GUTS'!BI1903,0)),"")</f>
        <v/>
      </c>
      <c r="L1902" s="127" t="str">
        <f>IFERROR(INDEX(GUTS!AI1903:'GUTS'!BH1903,MATCH(6,GUTS!AK1903:'GUTS'!BI1903,0)),"")</f>
        <v/>
      </c>
      <c r="M1902" s="127" t="str">
        <f>IFERROR(INDEX(GUTS!AJ1903:'GUTS'!BH1903,MATCH(6,GUTS!AK1903:'GUTS'!BI1903,0)),"")</f>
        <v/>
      </c>
      <c r="N1902" s="127">
        <f>Audit!X668</f>
        <v>0</v>
      </c>
      <c r="O1902" s="127">
        <f>Audit!K668</f>
        <v>0</v>
      </c>
      <c r="P1902" s="127">
        <f>Audit!L668</f>
        <v>0</v>
      </c>
    </row>
    <row r="1903" spans="1:16" hidden="1">
      <c r="A1903" s="127">
        <f>Audit!A669</f>
        <v>0</v>
      </c>
      <c r="B1903" s="127" t="str">
        <f>IFERROR(INDEX(GUTS!AI1904:'GUTS'!BH1904,MATCH(1,GUTS!AK1904:'GUTS'!BI1904,0)),"")</f>
        <v/>
      </c>
      <c r="C1903" s="127" t="str">
        <f>IFERROR(INDEX(GUTS!AJ1904:'GUTS'!BH1904,MATCH(1,GUTS!AK1904:'GUTS'!BI1904,0)),"")</f>
        <v/>
      </c>
      <c r="D1903" s="127" t="str">
        <f>IFERROR(INDEX(GUTS!AI1904:'GUTS'!BH1904,MATCH(2,GUTS!AK1904:'GUTS'!BI1904,0)),"")</f>
        <v/>
      </c>
      <c r="E1903" s="127" t="str">
        <f>IFERROR(INDEX(GUTS!AJ1904:'GUTS'!BH1904,MATCH(2,GUTS!AK1904:'GUTS'!BI1904,0)),"")</f>
        <v/>
      </c>
      <c r="F1903" s="127" t="str">
        <f>IFERROR(INDEX(GUTS!AI1904:'GUTS'!BH1904,MATCH(3,GUTS!AK1904:'GUTS'!BI1904,0)),"")</f>
        <v/>
      </c>
      <c r="G1903" s="127" t="str">
        <f>IFERROR(INDEX(GUTS!AJ1904:'GUTS'!BH1904,MATCH(3,GUTS!AK1904:'GUTS'!BI1904,0)),"")</f>
        <v/>
      </c>
      <c r="H1903" s="127" t="str">
        <f>IFERROR(INDEX(GUTS!AI1904:'GUTS'!BH1904,MATCH(4,GUTS!AK1904:'GUTS'!BI1904,0)),"")</f>
        <v/>
      </c>
      <c r="I1903" s="127" t="str">
        <f>IFERROR(INDEX(GUTS!AJ1904:'GUTS'!BH1904,MATCH(4,GUTS!AK1904:'GUTS'!BI1904,0)),"")</f>
        <v/>
      </c>
      <c r="J1903" s="127" t="str">
        <f>IFERROR(INDEX(GUTS!AI1904:'GUTS'!BH1904,MATCH(5,GUTS!AK1904:'GUTS'!BI1904,0)),"")</f>
        <v/>
      </c>
      <c r="K1903" s="127" t="str">
        <f>IFERROR(INDEX(GUTS!AJ1904:'GUTS'!BH1904,MATCH(5,GUTS!AK1904:'GUTS'!BI1904,0)),"")</f>
        <v/>
      </c>
      <c r="L1903" s="127" t="str">
        <f>IFERROR(INDEX(GUTS!AI1904:'GUTS'!BH1904,MATCH(6,GUTS!AK1904:'GUTS'!BI1904,0)),"")</f>
        <v/>
      </c>
      <c r="M1903" s="127" t="str">
        <f>IFERROR(INDEX(GUTS!AJ1904:'GUTS'!BH1904,MATCH(6,GUTS!AK1904:'GUTS'!BI1904,0)),"")</f>
        <v/>
      </c>
      <c r="N1903" s="127">
        <f>Audit!X669</f>
        <v>0</v>
      </c>
      <c r="O1903" s="127">
        <f>Audit!K669</f>
        <v>0</v>
      </c>
      <c r="P1903" s="127">
        <f>Audit!L669</f>
        <v>0</v>
      </c>
    </row>
    <row r="1904" spans="1:16" hidden="1">
      <c r="A1904" s="127">
        <f>Audit!A670</f>
        <v>0</v>
      </c>
      <c r="B1904" s="127" t="str">
        <f>IFERROR(INDEX(GUTS!AI1905:'GUTS'!BH1905,MATCH(1,GUTS!AK1905:'GUTS'!BI1905,0)),"")</f>
        <v/>
      </c>
      <c r="C1904" s="127" t="str">
        <f>IFERROR(INDEX(GUTS!AJ1905:'GUTS'!BH1905,MATCH(1,GUTS!AK1905:'GUTS'!BI1905,0)),"")</f>
        <v/>
      </c>
      <c r="D1904" s="127" t="str">
        <f>IFERROR(INDEX(GUTS!AI1905:'GUTS'!BH1905,MATCH(2,GUTS!AK1905:'GUTS'!BI1905,0)),"")</f>
        <v/>
      </c>
      <c r="E1904" s="127" t="str">
        <f>IFERROR(INDEX(GUTS!AJ1905:'GUTS'!BH1905,MATCH(2,GUTS!AK1905:'GUTS'!BI1905,0)),"")</f>
        <v/>
      </c>
      <c r="F1904" s="127" t="str">
        <f>IFERROR(INDEX(GUTS!AI1905:'GUTS'!BH1905,MATCH(3,GUTS!AK1905:'GUTS'!BI1905,0)),"")</f>
        <v/>
      </c>
      <c r="G1904" s="127" t="str">
        <f>IFERROR(INDEX(GUTS!AJ1905:'GUTS'!BH1905,MATCH(3,GUTS!AK1905:'GUTS'!BI1905,0)),"")</f>
        <v/>
      </c>
      <c r="H1904" s="127" t="str">
        <f>IFERROR(INDEX(GUTS!AI1905:'GUTS'!BH1905,MATCH(4,GUTS!AK1905:'GUTS'!BI1905,0)),"")</f>
        <v/>
      </c>
      <c r="I1904" s="127" t="str">
        <f>IFERROR(INDEX(GUTS!AJ1905:'GUTS'!BH1905,MATCH(4,GUTS!AK1905:'GUTS'!BI1905,0)),"")</f>
        <v/>
      </c>
      <c r="J1904" s="127" t="str">
        <f>IFERROR(INDEX(GUTS!AI1905:'GUTS'!BH1905,MATCH(5,GUTS!AK1905:'GUTS'!BI1905,0)),"")</f>
        <v/>
      </c>
      <c r="K1904" s="127" t="str">
        <f>IFERROR(INDEX(GUTS!AJ1905:'GUTS'!BH1905,MATCH(5,GUTS!AK1905:'GUTS'!BI1905,0)),"")</f>
        <v/>
      </c>
      <c r="L1904" s="127" t="str">
        <f>IFERROR(INDEX(GUTS!AI1905:'GUTS'!BH1905,MATCH(6,GUTS!AK1905:'GUTS'!BI1905,0)),"")</f>
        <v/>
      </c>
      <c r="M1904" s="127" t="str">
        <f>IFERROR(INDEX(GUTS!AJ1905:'GUTS'!BH1905,MATCH(6,GUTS!AK1905:'GUTS'!BI1905,0)),"")</f>
        <v/>
      </c>
      <c r="N1904" s="127">
        <f>Audit!X670</f>
        <v>0</v>
      </c>
      <c r="O1904" s="127">
        <f>Audit!K670</f>
        <v>0</v>
      </c>
      <c r="P1904" s="127">
        <f>Audit!L670</f>
        <v>0</v>
      </c>
    </row>
    <row r="1905" spans="1:16" hidden="1">
      <c r="A1905" s="127">
        <f>Audit!A671</f>
        <v>0</v>
      </c>
      <c r="B1905" s="127" t="str">
        <f>IFERROR(INDEX(GUTS!AI1906:'GUTS'!BH1906,MATCH(1,GUTS!AK1906:'GUTS'!BI1906,0)),"")</f>
        <v/>
      </c>
      <c r="C1905" s="127" t="str">
        <f>IFERROR(INDEX(GUTS!AJ1906:'GUTS'!BH1906,MATCH(1,GUTS!AK1906:'GUTS'!BI1906,0)),"")</f>
        <v/>
      </c>
      <c r="D1905" s="127" t="str">
        <f>IFERROR(INDEX(GUTS!AI1906:'GUTS'!BH1906,MATCH(2,GUTS!AK1906:'GUTS'!BI1906,0)),"")</f>
        <v/>
      </c>
      <c r="E1905" s="127" t="str">
        <f>IFERROR(INDEX(GUTS!AJ1906:'GUTS'!BH1906,MATCH(2,GUTS!AK1906:'GUTS'!BI1906,0)),"")</f>
        <v/>
      </c>
      <c r="F1905" s="127" t="str">
        <f>IFERROR(INDEX(GUTS!AI1906:'GUTS'!BH1906,MATCH(3,GUTS!AK1906:'GUTS'!BI1906,0)),"")</f>
        <v/>
      </c>
      <c r="G1905" s="127" t="str">
        <f>IFERROR(INDEX(GUTS!AJ1906:'GUTS'!BH1906,MATCH(3,GUTS!AK1906:'GUTS'!BI1906,0)),"")</f>
        <v/>
      </c>
      <c r="H1905" s="127" t="str">
        <f>IFERROR(INDEX(GUTS!AI1906:'GUTS'!BH1906,MATCH(4,GUTS!AK1906:'GUTS'!BI1906,0)),"")</f>
        <v/>
      </c>
      <c r="I1905" s="127" t="str">
        <f>IFERROR(INDEX(GUTS!AJ1906:'GUTS'!BH1906,MATCH(4,GUTS!AK1906:'GUTS'!BI1906,0)),"")</f>
        <v/>
      </c>
      <c r="J1905" s="127" t="str">
        <f>IFERROR(INDEX(GUTS!AI1906:'GUTS'!BH1906,MATCH(5,GUTS!AK1906:'GUTS'!BI1906,0)),"")</f>
        <v/>
      </c>
      <c r="K1905" s="127" t="str">
        <f>IFERROR(INDEX(GUTS!AJ1906:'GUTS'!BH1906,MATCH(5,GUTS!AK1906:'GUTS'!BI1906,0)),"")</f>
        <v/>
      </c>
      <c r="L1905" s="127" t="str">
        <f>IFERROR(INDEX(GUTS!AI1906:'GUTS'!BH1906,MATCH(6,GUTS!AK1906:'GUTS'!BI1906,0)),"")</f>
        <v/>
      </c>
      <c r="M1905" s="127" t="str">
        <f>IFERROR(INDEX(GUTS!AJ1906:'GUTS'!BH1906,MATCH(6,GUTS!AK1906:'GUTS'!BI1906,0)),"")</f>
        <v/>
      </c>
      <c r="N1905" s="127">
        <f>Audit!X671</f>
        <v>0</v>
      </c>
      <c r="O1905" s="127">
        <f>Audit!K671</f>
        <v>0</v>
      </c>
      <c r="P1905" s="127">
        <f>Audit!L671</f>
        <v>0</v>
      </c>
    </row>
    <row r="1906" spans="1:16" hidden="1">
      <c r="A1906" s="127">
        <f>Audit!A672</f>
        <v>0</v>
      </c>
      <c r="B1906" s="127" t="str">
        <f>IFERROR(INDEX(GUTS!AI1907:'GUTS'!BH1907,MATCH(1,GUTS!AK1907:'GUTS'!BI1907,0)),"")</f>
        <v/>
      </c>
      <c r="C1906" s="127" t="str">
        <f>IFERROR(INDEX(GUTS!AJ1907:'GUTS'!BH1907,MATCH(1,GUTS!AK1907:'GUTS'!BI1907,0)),"")</f>
        <v/>
      </c>
      <c r="D1906" s="127" t="str">
        <f>IFERROR(INDEX(GUTS!AI1907:'GUTS'!BH1907,MATCH(2,GUTS!AK1907:'GUTS'!BI1907,0)),"")</f>
        <v/>
      </c>
      <c r="E1906" s="127" t="str">
        <f>IFERROR(INDEX(GUTS!AJ1907:'GUTS'!BH1907,MATCH(2,GUTS!AK1907:'GUTS'!BI1907,0)),"")</f>
        <v/>
      </c>
      <c r="F1906" s="127" t="str">
        <f>IFERROR(INDEX(GUTS!AI1907:'GUTS'!BH1907,MATCH(3,GUTS!AK1907:'GUTS'!BI1907,0)),"")</f>
        <v/>
      </c>
      <c r="G1906" s="127" t="str">
        <f>IFERROR(INDEX(GUTS!AJ1907:'GUTS'!BH1907,MATCH(3,GUTS!AK1907:'GUTS'!BI1907,0)),"")</f>
        <v/>
      </c>
      <c r="H1906" s="127" t="str">
        <f>IFERROR(INDEX(GUTS!AI1907:'GUTS'!BH1907,MATCH(4,GUTS!AK1907:'GUTS'!BI1907,0)),"")</f>
        <v/>
      </c>
      <c r="I1906" s="127" t="str">
        <f>IFERROR(INDEX(GUTS!AJ1907:'GUTS'!BH1907,MATCH(4,GUTS!AK1907:'GUTS'!BI1907,0)),"")</f>
        <v/>
      </c>
      <c r="J1906" s="127" t="str">
        <f>IFERROR(INDEX(GUTS!AI1907:'GUTS'!BH1907,MATCH(5,GUTS!AK1907:'GUTS'!BI1907,0)),"")</f>
        <v/>
      </c>
      <c r="K1906" s="127" t="str">
        <f>IFERROR(INDEX(GUTS!AJ1907:'GUTS'!BH1907,MATCH(5,GUTS!AK1907:'GUTS'!BI1907,0)),"")</f>
        <v/>
      </c>
      <c r="L1906" s="127" t="str">
        <f>IFERROR(INDEX(GUTS!AI1907:'GUTS'!BH1907,MATCH(6,GUTS!AK1907:'GUTS'!BI1907,0)),"")</f>
        <v/>
      </c>
      <c r="M1906" s="127" t="str">
        <f>IFERROR(INDEX(GUTS!AJ1907:'GUTS'!BH1907,MATCH(6,GUTS!AK1907:'GUTS'!BI1907,0)),"")</f>
        <v/>
      </c>
      <c r="N1906" s="127">
        <f>Audit!X672</f>
        <v>0</v>
      </c>
      <c r="O1906" s="127">
        <f>Audit!K672</f>
        <v>0</v>
      </c>
      <c r="P1906" s="127">
        <f>Audit!L672</f>
        <v>0</v>
      </c>
    </row>
    <row r="1907" spans="1:16" hidden="1">
      <c r="A1907" s="127">
        <f>Audit!A673</f>
        <v>0</v>
      </c>
      <c r="B1907" s="127" t="str">
        <f>IFERROR(INDEX(GUTS!AI1908:'GUTS'!BH1908,MATCH(1,GUTS!AK1908:'GUTS'!BI1908,0)),"")</f>
        <v/>
      </c>
      <c r="C1907" s="127" t="str">
        <f>IFERROR(INDEX(GUTS!AJ1908:'GUTS'!BH1908,MATCH(1,GUTS!AK1908:'GUTS'!BI1908,0)),"")</f>
        <v/>
      </c>
      <c r="D1907" s="127" t="str">
        <f>IFERROR(INDEX(GUTS!AI1908:'GUTS'!BH1908,MATCH(2,GUTS!AK1908:'GUTS'!BI1908,0)),"")</f>
        <v/>
      </c>
      <c r="E1907" s="127" t="str">
        <f>IFERROR(INDEX(GUTS!AJ1908:'GUTS'!BH1908,MATCH(2,GUTS!AK1908:'GUTS'!BI1908,0)),"")</f>
        <v/>
      </c>
      <c r="F1907" s="127" t="str">
        <f>IFERROR(INDEX(GUTS!AI1908:'GUTS'!BH1908,MATCH(3,GUTS!AK1908:'GUTS'!BI1908,0)),"")</f>
        <v/>
      </c>
      <c r="G1907" s="127" t="str">
        <f>IFERROR(INDEX(GUTS!AJ1908:'GUTS'!BH1908,MATCH(3,GUTS!AK1908:'GUTS'!BI1908,0)),"")</f>
        <v/>
      </c>
      <c r="H1907" s="127" t="str">
        <f>IFERROR(INDEX(GUTS!AI1908:'GUTS'!BH1908,MATCH(4,GUTS!AK1908:'GUTS'!BI1908,0)),"")</f>
        <v/>
      </c>
      <c r="I1907" s="127" t="str">
        <f>IFERROR(INDEX(GUTS!AJ1908:'GUTS'!BH1908,MATCH(4,GUTS!AK1908:'GUTS'!BI1908,0)),"")</f>
        <v/>
      </c>
      <c r="J1907" s="127" t="str">
        <f>IFERROR(INDEX(GUTS!AI1908:'GUTS'!BH1908,MATCH(5,GUTS!AK1908:'GUTS'!BI1908,0)),"")</f>
        <v/>
      </c>
      <c r="K1907" s="127" t="str">
        <f>IFERROR(INDEX(GUTS!AJ1908:'GUTS'!BH1908,MATCH(5,GUTS!AK1908:'GUTS'!BI1908,0)),"")</f>
        <v/>
      </c>
      <c r="L1907" s="127" t="str">
        <f>IFERROR(INDEX(GUTS!AI1908:'GUTS'!BH1908,MATCH(6,GUTS!AK1908:'GUTS'!BI1908,0)),"")</f>
        <v/>
      </c>
      <c r="M1907" s="127" t="str">
        <f>IFERROR(INDEX(GUTS!AJ1908:'GUTS'!BH1908,MATCH(6,GUTS!AK1908:'GUTS'!BI1908,0)),"")</f>
        <v/>
      </c>
      <c r="N1907" s="127">
        <f>Audit!X673</f>
        <v>0</v>
      </c>
      <c r="O1907" s="127">
        <f>Audit!K673</f>
        <v>0</v>
      </c>
      <c r="P1907" s="127">
        <f>Audit!L673</f>
        <v>0</v>
      </c>
    </row>
    <row r="1908" spans="1:16" hidden="1">
      <c r="A1908" s="127">
        <f>Audit!A674</f>
        <v>0</v>
      </c>
      <c r="B1908" s="127" t="str">
        <f>IFERROR(INDEX(GUTS!AI1909:'GUTS'!BH1909,MATCH(1,GUTS!AK1909:'GUTS'!BI1909,0)),"")</f>
        <v/>
      </c>
      <c r="C1908" s="127" t="str">
        <f>IFERROR(INDEX(GUTS!AJ1909:'GUTS'!BH1909,MATCH(1,GUTS!AK1909:'GUTS'!BI1909,0)),"")</f>
        <v/>
      </c>
      <c r="D1908" s="127" t="str">
        <f>IFERROR(INDEX(GUTS!AI1909:'GUTS'!BH1909,MATCH(2,GUTS!AK1909:'GUTS'!BI1909,0)),"")</f>
        <v/>
      </c>
      <c r="E1908" s="127" t="str">
        <f>IFERROR(INDEX(GUTS!AJ1909:'GUTS'!BH1909,MATCH(2,GUTS!AK1909:'GUTS'!BI1909,0)),"")</f>
        <v/>
      </c>
      <c r="F1908" s="127" t="str">
        <f>IFERROR(INDEX(GUTS!AI1909:'GUTS'!BH1909,MATCH(3,GUTS!AK1909:'GUTS'!BI1909,0)),"")</f>
        <v/>
      </c>
      <c r="G1908" s="127" t="str">
        <f>IFERROR(INDEX(GUTS!AJ1909:'GUTS'!BH1909,MATCH(3,GUTS!AK1909:'GUTS'!BI1909,0)),"")</f>
        <v/>
      </c>
      <c r="H1908" s="127" t="str">
        <f>IFERROR(INDEX(GUTS!AI1909:'GUTS'!BH1909,MATCH(4,GUTS!AK1909:'GUTS'!BI1909,0)),"")</f>
        <v/>
      </c>
      <c r="I1908" s="127" t="str">
        <f>IFERROR(INDEX(GUTS!AJ1909:'GUTS'!BH1909,MATCH(4,GUTS!AK1909:'GUTS'!BI1909,0)),"")</f>
        <v/>
      </c>
      <c r="J1908" s="127" t="str">
        <f>IFERROR(INDEX(GUTS!AI1909:'GUTS'!BH1909,MATCH(5,GUTS!AK1909:'GUTS'!BI1909,0)),"")</f>
        <v/>
      </c>
      <c r="K1908" s="127" t="str">
        <f>IFERROR(INDEX(GUTS!AJ1909:'GUTS'!BH1909,MATCH(5,GUTS!AK1909:'GUTS'!BI1909,0)),"")</f>
        <v/>
      </c>
      <c r="L1908" s="127" t="str">
        <f>IFERROR(INDEX(GUTS!AI1909:'GUTS'!BH1909,MATCH(6,GUTS!AK1909:'GUTS'!BI1909,0)),"")</f>
        <v/>
      </c>
      <c r="M1908" s="127" t="str">
        <f>IFERROR(INDEX(GUTS!AJ1909:'GUTS'!BH1909,MATCH(6,GUTS!AK1909:'GUTS'!BI1909,0)),"")</f>
        <v/>
      </c>
      <c r="N1908" s="127">
        <f>Audit!X674</f>
        <v>0</v>
      </c>
      <c r="O1908" s="127">
        <f>Audit!K674</f>
        <v>0</v>
      </c>
      <c r="P1908" s="127">
        <f>Audit!L674</f>
        <v>0</v>
      </c>
    </row>
    <row r="1909" spans="1:16" hidden="1">
      <c r="A1909" s="127">
        <f>Audit!A675</f>
        <v>0</v>
      </c>
      <c r="B1909" s="127" t="str">
        <f>IFERROR(INDEX(GUTS!AI1910:'GUTS'!BH1910,MATCH(1,GUTS!AK1910:'GUTS'!BI1910,0)),"")</f>
        <v/>
      </c>
      <c r="C1909" s="127" t="str">
        <f>IFERROR(INDEX(GUTS!AJ1910:'GUTS'!BH1910,MATCH(1,GUTS!AK1910:'GUTS'!BI1910,0)),"")</f>
        <v/>
      </c>
      <c r="D1909" s="127" t="str">
        <f>IFERROR(INDEX(GUTS!AI1910:'GUTS'!BH1910,MATCH(2,GUTS!AK1910:'GUTS'!BI1910,0)),"")</f>
        <v/>
      </c>
      <c r="E1909" s="127" t="str">
        <f>IFERROR(INDEX(GUTS!AJ1910:'GUTS'!BH1910,MATCH(2,GUTS!AK1910:'GUTS'!BI1910,0)),"")</f>
        <v/>
      </c>
      <c r="F1909" s="127" t="str">
        <f>IFERROR(INDEX(GUTS!AI1910:'GUTS'!BH1910,MATCH(3,GUTS!AK1910:'GUTS'!BI1910,0)),"")</f>
        <v/>
      </c>
      <c r="G1909" s="127" t="str">
        <f>IFERROR(INDEX(GUTS!AJ1910:'GUTS'!BH1910,MATCH(3,GUTS!AK1910:'GUTS'!BI1910,0)),"")</f>
        <v/>
      </c>
      <c r="H1909" s="127" t="str">
        <f>IFERROR(INDEX(GUTS!AI1910:'GUTS'!BH1910,MATCH(4,GUTS!AK1910:'GUTS'!BI1910,0)),"")</f>
        <v/>
      </c>
      <c r="I1909" s="127" t="str">
        <f>IFERROR(INDEX(GUTS!AJ1910:'GUTS'!BH1910,MATCH(4,GUTS!AK1910:'GUTS'!BI1910,0)),"")</f>
        <v/>
      </c>
      <c r="J1909" s="127" t="str">
        <f>IFERROR(INDEX(GUTS!AI1910:'GUTS'!BH1910,MATCH(5,GUTS!AK1910:'GUTS'!BI1910,0)),"")</f>
        <v/>
      </c>
      <c r="K1909" s="127" t="str">
        <f>IFERROR(INDEX(GUTS!AJ1910:'GUTS'!BH1910,MATCH(5,GUTS!AK1910:'GUTS'!BI1910,0)),"")</f>
        <v/>
      </c>
      <c r="L1909" s="127" t="str">
        <f>IFERROR(INDEX(GUTS!AI1910:'GUTS'!BH1910,MATCH(6,GUTS!AK1910:'GUTS'!BI1910,0)),"")</f>
        <v/>
      </c>
      <c r="M1909" s="127" t="str">
        <f>IFERROR(INDEX(GUTS!AJ1910:'GUTS'!BH1910,MATCH(6,GUTS!AK1910:'GUTS'!BI1910,0)),"")</f>
        <v/>
      </c>
      <c r="N1909" s="127">
        <f>Audit!X675</f>
        <v>0</v>
      </c>
      <c r="O1909" s="127">
        <f>Audit!K675</f>
        <v>0</v>
      </c>
      <c r="P1909" s="127">
        <f>Audit!L675</f>
        <v>0</v>
      </c>
    </row>
    <row r="1910" spans="1:16" hidden="1">
      <c r="A1910" s="127">
        <f>Audit!A676</f>
        <v>0</v>
      </c>
      <c r="B1910" s="127" t="str">
        <f>IFERROR(INDEX(GUTS!AI1911:'GUTS'!BH1911,MATCH(1,GUTS!AK1911:'GUTS'!BI1911,0)),"")</f>
        <v/>
      </c>
      <c r="C1910" s="127" t="str">
        <f>IFERROR(INDEX(GUTS!AJ1911:'GUTS'!BH1911,MATCH(1,GUTS!AK1911:'GUTS'!BI1911,0)),"")</f>
        <v/>
      </c>
      <c r="D1910" s="127" t="str">
        <f>IFERROR(INDEX(GUTS!AI1911:'GUTS'!BH1911,MATCH(2,GUTS!AK1911:'GUTS'!BI1911,0)),"")</f>
        <v/>
      </c>
      <c r="E1910" s="127" t="str">
        <f>IFERROR(INDEX(GUTS!AJ1911:'GUTS'!BH1911,MATCH(2,GUTS!AK1911:'GUTS'!BI1911,0)),"")</f>
        <v/>
      </c>
      <c r="F1910" s="127" t="str">
        <f>IFERROR(INDEX(GUTS!AI1911:'GUTS'!BH1911,MATCH(3,GUTS!AK1911:'GUTS'!BI1911,0)),"")</f>
        <v/>
      </c>
      <c r="G1910" s="127" t="str">
        <f>IFERROR(INDEX(GUTS!AJ1911:'GUTS'!BH1911,MATCH(3,GUTS!AK1911:'GUTS'!BI1911,0)),"")</f>
        <v/>
      </c>
      <c r="H1910" s="127" t="str">
        <f>IFERROR(INDEX(GUTS!AI1911:'GUTS'!BH1911,MATCH(4,GUTS!AK1911:'GUTS'!BI1911,0)),"")</f>
        <v/>
      </c>
      <c r="I1910" s="127" t="str">
        <f>IFERROR(INDEX(GUTS!AJ1911:'GUTS'!BH1911,MATCH(4,GUTS!AK1911:'GUTS'!BI1911,0)),"")</f>
        <v/>
      </c>
      <c r="J1910" s="127" t="str">
        <f>IFERROR(INDEX(GUTS!AI1911:'GUTS'!BH1911,MATCH(5,GUTS!AK1911:'GUTS'!BI1911,0)),"")</f>
        <v/>
      </c>
      <c r="K1910" s="127" t="str">
        <f>IFERROR(INDEX(GUTS!AJ1911:'GUTS'!BH1911,MATCH(5,GUTS!AK1911:'GUTS'!BI1911,0)),"")</f>
        <v/>
      </c>
      <c r="L1910" s="127" t="str">
        <f>IFERROR(INDEX(GUTS!AI1911:'GUTS'!BH1911,MATCH(6,GUTS!AK1911:'GUTS'!BI1911,0)),"")</f>
        <v/>
      </c>
      <c r="M1910" s="127" t="str">
        <f>IFERROR(INDEX(GUTS!AJ1911:'GUTS'!BH1911,MATCH(6,GUTS!AK1911:'GUTS'!BI1911,0)),"")</f>
        <v/>
      </c>
      <c r="N1910" s="127">
        <f>Audit!X676</f>
        <v>0</v>
      </c>
      <c r="O1910" s="127">
        <f>Audit!K676</f>
        <v>0</v>
      </c>
      <c r="P1910" s="127">
        <f>Audit!L676</f>
        <v>0</v>
      </c>
    </row>
    <row r="1911" spans="1:16" hidden="1">
      <c r="A1911" s="127">
        <f>Audit!A677</f>
        <v>0</v>
      </c>
      <c r="B1911" s="127" t="str">
        <f>IFERROR(INDEX(GUTS!AI1912:'GUTS'!BH1912,MATCH(1,GUTS!AK1912:'GUTS'!BI1912,0)),"")</f>
        <v/>
      </c>
      <c r="C1911" s="127" t="str">
        <f>IFERROR(INDEX(GUTS!AJ1912:'GUTS'!BH1912,MATCH(1,GUTS!AK1912:'GUTS'!BI1912,0)),"")</f>
        <v/>
      </c>
      <c r="D1911" s="127" t="str">
        <f>IFERROR(INDEX(GUTS!AI1912:'GUTS'!BH1912,MATCH(2,GUTS!AK1912:'GUTS'!BI1912,0)),"")</f>
        <v/>
      </c>
      <c r="E1911" s="127" t="str">
        <f>IFERROR(INDEX(GUTS!AJ1912:'GUTS'!BH1912,MATCH(2,GUTS!AK1912:'GUTS'!BI1912,0)),"")</f>
        <v/>
      </c>
      <c r="F1911" s="127" t="str">
        <f>IFERROR(INDEX(GUTS!AI1912:'GUTS'!BH1912,MATCH(3,GUTS!AK1912:'GUTS'!BI1912,0)),"")</f>
        <v/>
      </c>
      <c r="G1911" s="127" t="str">
        <f>IFERROR(INDEX(GUTS!AJ1912:'GUTS'!BH1912,MATCH(3,GUTS!AK1912:'GUTS'!BI1912,0)),"")</f>
        <v/>
      </c>
      <c r="H1911" s="127" t="str">
        <f>IFERROR(INDEX(GUTS!AI1912:'GUTS'!BH1912,MATCH(4,GUTS!AK1912:'GUTS'!BI1912,0)),"")</f>
        <v/>
      </c>
      <c r="I1911" s="127" t="str">
        <f>IFERROR(INDEX(GUTS!AJ1912:'GUTS'!BH1912,MATCH(4,GUTS!AK1912:'GUTS'!BI1912,0)),"")</f>
        <v/>
      </c>
      <c r="J1911" s="127" t="str">
        <f>IFERROR(INDEX(GUTS!AI1912:'GUTS'!BH1912,MATCH(5,GUTS!AK1912:'GUTS'!BI1912,0)),"")</f>
        <v/>
      </c>
      <c r="K1911" s="127" t="str">
        <f>IFERROR(INDEX(GUTS!AJ1912:'GUTS'!BH1912,MATCH(5,GUTS!AK1912:'GUTS'!BI1912,0)),"")</f>
        <v/>
      </c>
      <c r="L1911" s="127" t="str">
        <f>IFERROR(INDEX(GUTS!AI1912:'GUTS'!BH1912,MATCH(6,GUTS!AK1912:'GUTS'!BI1912,0)),"")</f>
        <v/>
      </c>
      <c r="M1911" s="127" t="str">
        <f>IFERROR(INDEX(GUTS!AJ1912:'GUTS'!BH1912,MATCH(6,GUTS!AK1912:'GUTS'!BI1912,0)),"")</f>
        <v/>
      </c>
      <c r="N1911" s="127">
        <f>Audit!X677</f>
        <v>0</v>
      </c>
      <c r="O1911" s="127">
        <f>Audit!K677</f>
        <v>0</v>
      </c>
      <c r="P1911" s="127">
        <f>Audit!L677</f>
        <v>0</v>
      </c>
    </row>
    <row r="1912" spans="1:16" hidden="1">
      <c r="A1912" s="127">
        <f>Audit!A678</f>
        <v>0</v>
      </c>
      <c r="B1912" s="127" t="str">
        <f>IFERROR(INDEX(GUTS!AI1913:'GUTS'!BH1913,MATCH(1,GUTS!AK1913:'GUTS'!BI1913,0)),"")</f>
        <v/>
      </c>
      <c r="C1912" s="127" t="str">
        <f>IFERROR(INDEX(GUTS!AJ1913:'GUTS'!BH1913,MATCH(1,GUTS!AK1913:'GUTS'!BI1913,0)),"")</f>
        <v/>
      </c>
      <c r="D1912" s="127" t="str">
        <f>IFERROR(INDEX(GUTS!AI1913:'GUTS'!BH1913,MATCH(2,GUTS!AK1913:'GUTS'!BI1913,0)),"")</f>
        <v/>
      </c>
      <c r="E1912" s="127" t="str">
        <f>IFERROR(INDEX(GUTS!AJ1913:'GUTS'!BH1913,MATCH(2,GUTS!AK1913:'GUTS'!BI1913,0)),"")</f>
        <v/>
      </c>
      <c r="F1912" s="127" t="str">
        <f>IFERROR(INDEX(GUTS!AI1913:'GUTS'!BH1913,MATCH(3,GUTS!AK1913:'GUTS'!BI1913,0)),"")</f>
        <v/>
      </c>
      <c r="G1912" s="127" t="str">
        <f>IFERROR(INDEX(GUTS!AJ1913:'GUTS'!BH1913,MATCH(3,GUTS!AK1913:'GUTS'!BI1913,0)),"")</f>
        <v/>
      </c>
      <c r="H1912" s="127" t="str">
        <f>IFERROR(INDEX(GUTS!AI1913:'GUTS'!BH1913,MATCH(4,GUTS!AK1913:'GUTS'!BI1913,0)),"")</f>
        <v/>
      </c>
      <c r="I1912" s="127" t="str">
        <f>IFERROR(INDEX(GUTS!AJ1913:'GUTS'!BH1913,MATCH(4,GUTS!AK1913:'GUTS'!BI1913,0)),"")</f>
        <v/>
      </c>
      <c r="J1912" s="127" t="str">
        <f>IFERROR(INDEX(GUTS!AI1913:'GUTS'!BH1913,MATCH(5,GUTS!AK1913:'GUTS'!BI1913,0)),"")</f>
        <v/>
      </c>
      <c r="K1912" s="127" t="str">
        <f>IFERROR(INDEX(GUTS!AJ1913:'GUTS'!BH1913,MATCH(5,GUTS!AK1913:'GUTS'!BI1913,0)),"")</f>
        <v/>
      </c>
      <c r="L1912" s="127" t="str">
        <f>IFERROR(INDEX(GUTS!AI1913:'GUTS'!BH1913,MATCH(6,GUTS!AK1913:'GUTS'!BI1913,0)),"")</f>
        <v/>
      </c>
      <c r="M1912" s="127" t="str">
        <f>IFERROR(INDEX(GUTS!AJ1913:'GUTS'!BH1913,MATCH(6,GUTS!AK1913:'GUTS'!BI1913,0)),"")</f>
        <v/>
      </c>
      <c r="N1912" s="127">
        <f>Audit!X678</f>
        <v>0</v>
      </c>
      <c r="O1912" s="127">
        <f>Audit!K678</f>
        <v>0</v>
      </c>
      <c r="P1912" s="127">
        <f>Audit!L678</f>
        <v>0</v>
      </c>
    </row>
    <row r="1913" spans="1:16" hidden="1">
      <c r="A1913" s="127">
        <f>Audit!A679</f>
        <v>0</v>
      </c>
      <c r="B1913" s="127" t="str">
        <f>IFERROR(INDEX(GUTS!AI1914:'GUTS'!BH1914,MATCH(1,GUTS!AK1914:'GUTS'!BI1914,0)),"")</f>
        <v/>
      </c>
      <c r="C1913" s="127" t="str">
        <f>IFERROR(INDEX(GUTS!AJ1914:'GUTS'!BH1914,MATCH(1,GUTS!AK1914:'GUTS'!BI1914,0)),"")</f>
        <v/>
      </c>
      <c r="D1913" s="127" t="str">
        <f>IFERROR(INDEX(GUTS!AI1914:'GUTS'!BH1914,MATCH(2,GUTS!AK1914:'GUTS'!BI1914,0)),"")</f>
        <v/>
      </c>
      <c r="E1913" s="127" t="str">
        <f>IFERROR(INDEX(GUTS!AJ1914:'GUTS'!BH1914,MATCH(2,GUTS!AK1914:'GUTS'!BI1914,0)),"")</f>
        <v/>
      </c>
      <c r="F1913" s="127" t="str">
        <f>IFERROR(INDEX(GUTS!AI1914:'GUTS'!BH1914,MATCH(3,GUTS!AK1914:'GUTS'!BI1914,0)),"")</f>
        <v/>
      </c>
      <c r="G1913" s="127" t="str">
        <f>IFERROR(INDEX(GUTS!AJ1914:'GUTS'!BH1914,MATCH(3,GUTS!AK1914:'GUTS'!BI1914,0)),"")</f>
        <v/>
      </c>
      <c r="H1913" s="127" t="str">
        <f>IFERROR(INDEX(GUTS!AI1914:'GUTS'!BH1914,MATCH(4,GUTS!AK1914:'GUTS'!BI1914,0)),"")</f>
        <v/>
      </c>
      <c r="I1913" s="127" t="str">
        <f>IFERROR(INDEX(GUTS!AJ1914:'GUTS'!BH1914,MATCH(4,GUTS!AK1914:'GUTS'!BI1914,0)),"")</f>
        <v/>
      </c>
      <c r="J1913" s="127" t="str">
        <f>IFERROR(INDEX(GUTS!AI1914:'GUTS'!BH1914,MATCH(5,GUTS!AK1914:'GUTS'!BI1914,0)),"")</f>
        <v/>
      </c>
      <c r="K1913" s="127" t="str">
        <f>IFERROR(INDEX(GUTS!AJ1914:'GUTS'!BH1914,MATCH(5,GUTS!AK1914:'GUTS'!BI1914,0)),"")</f>
        <v/>
      </c>
      <c r="L1913" s="127" t="str">
        <f>IFERROR(INDEX(GUTS!AI1914:'GUTS'!BH1914,MATCH(6,GUTS!AK1914:'GUTS'!BI1914,0)),"")</f>
        <v/>
      </c>
      <c r="M1913" s="127" t="str">
        <f>IFERROR(INDEX(GUTS!AJ1914:'GUTS'!BH1914,MATCH(6,GUTS!AK1914:'GUTS'!BI1914,0)),"")</f>
        <v/>
      </c>
      <c r="N1913" s="127">
        <f>Audit!X679</f>
        <v>0</v>
      </c>
      <c r="O1913" s="127">
        <f>Audit!K679</f>
        <v>0</v>
      </c>
      <c r="P1913" s="127">
        <f>Audit!L679</f>
        <v>0</v>
      </c>
    </row>
    <row r="1914" spans="1:16" hidden="1">
      <c r="A1914" s="127">
        <f>Audit!A680</f>
        <v>0</v>
      </c>
      <c r="B1914" s="127" t="str">
        <f>IFERROR(INDEX(GUTS!AI1915:'GUTS'!BH1915,MATCH(1,GUTS!AK1915:'GUTS'!BI1915,0)),"")</f>
        <v/>
      </c>
      <c r="C1914" s="127" t="str">
        <f>IFERROR(INDEX(GUTS!AJ1915:'GUTS'!BH1915,MATCH(1,GUTS!AK1915:'GUTS'!BI1915,0)),"")</f>
        <v/>
      </c>
      <c r="D1914" s="127" t="str">
        <f>IFERROR(INDEX(GUTS!AI1915:'GUTS'!BH1915,MATCH(2,GUTS!AK1915:'GUTS'!BI1915,0)),"")</f>
        <v/>
      </c>
      <c r="E1914" s="127" t="str">
        <f>IFERROR(INDEX(GUTS!AJ1915:'GUTS'!BH1915,MATCH(2,GUTS!AK1915:'GUTS'!BI1915,0)),"")</f>
        <v/>
      </c>
      <c r="F1914" s="127" t="str">
        <f>IFERROR(INDEX(GUTS!AI1915:'GUTS'!BH1915,MATCH(3,GUTS!AK1915:'GUTS'!BI1915,0)),"")</f>
        <v/>
      </c>
      <c r="G1914" s="127" t="str">
        <f>IFERROR(INDEX(GUTS!AJ1915:'GUTS'!BH1915,MATCH(3,GUTS!AK1915:'GUTS'!BI1915,0)),"")</f>
        <v/>
      </c>
      <c r="H1914" s="127" t="str">
        <f>IFERROR(INDEX(GUTS!AI1915:'GUTS'!BH1915,MATCH(4,GUTS!AK1915:'GUTS'!BI1915,0)),"")</f>
        <v/>
      </c>
      <c r="I1914" s="127" t="str">
        <f>IFERROR(INDEX(GUTS!AJ1915:'GUTS'!BH1915,MATCH(4,GUTS!AK1915:'GUTS'!BI1915,0)),"")</f>
        <v/>
      </c>
      <c r="J1914" s="127" t="str">
        <f>IFERROR(INDEX(GUTS!AI1915:'GUTS'!BH1915,MATCH(5,GUTS!AK1915:'GUTS'!BI1915,0)),"")</f>
        <v/>
      </c>
      <c r="K1914" s="127" t="str">
        <f>IFERROR(INDEX(GUTS!AJ1915:'GUTS'!BH1915,MATCH(5,GUTS!AK1915:'GUTS'!BI1915,0)),"")</f>
        <v/>
      </c>
      <c r="L1914" s="127" t="str">
        <f>IFERROR(INDEX(GUTS!AI1915:'GUTS'!BH1915,MATCH(6,GUTS!AK1915:'GUTS'!BI1915,0)),"")</f>
        <v/>
      </c>
      <c r="M1914" s="127" t="str">
        <f>IFERROR(INDEX(GUTS!AJ1915:'GUTS'!BH1915,MATCH(6,GUTS!AK1915:'GUTS'!BI1915,0)),"")</f>
        <v/>
      </c>
      <c r="N1914" s="127">
        <f>Audit!X680</f>
        <v>0</v>
      </c>
      <c r="O1914" s="127">
        <f>Audit!K680</f>
        <v>0</v>
      </c>
      <c r="P1914" s="127">
        <f>Audit!L680</f>
        <v>0</v>
      </c>
    </row>
    <row r="1915" spans="1:16" hidden="1">
      <c r="A1915" s="127">
        <f>Audit!A681</f>
        <v>0</v>
      </c>
      <c r="B1915" s="127" t="str">
        <f>IFERROR(INDEX(GUTS!AI1916:'GUTS'!BH1916,MATCH(1,GUTS!AK1916:'GUTS'!BI1916,0)),"")</f>
        <v/>
      </c>
      <c r="C1915" s="127" t="str">
        <f>IFERROR(INDEX(GUTS!AJ1916:'GUTS'!BH1916,MATCH(1,GUTS!AK1916:'GUTS'!BI1916,0)),"")</f>
        <v/>
      </c>
      <c r="D1915" s="127" t="str">
        <f>IFERROR(INDEX(GUTS!AI1916:'GUTS'!BH1916,MATCH(2,GUTS!AK1916:'GUTS'!BI1916,0)),"")</f>
        <v/>
      </c>
      <c r="E1915" s="127" t="str">
        <f>IFERROR(INDEX(GUTS!AJ1916:'GUTS'!BH1916,MATCH(2,GUTS!AK1916:'GUTS'!BI1916,0)),"")</f>
        <v/>
      </c>
      <c r="F1915" s="127" t="str">
        <f>IFERROR(INDEX(GUTS!AI1916:'GUTS'!BH1916,MATCH(3,GUTS!AK1916:'GUTS'!BI1916,0)),"")</f>
        <v/>
      </c>
      <c r="G1915" s="127" t="str">
        <f>IFERROR(INDEX(GUTS!AJ1916:'GUTS'!BH1916,MATCH(3,GUTS!AK1916:'GUTS'!BI1916,0)),"")</f>
        <v/>
      </c>
      <c r="H1915" s="127" t="str">
        <f>IFERROR(INDEX(GUTS!AI1916:'GUTS'!BH1916,MATCH(4,GUTS!AK1916:'GUTS'!BI1916,0)),"")</f>
        <v/>
      </c>
      <c r="I1915" s="127" t="str">
        <f>IFERROR(INDEX(GUTS!AJ1916:'GUTS'!BH1916,MATCH(4,GUTS!AK1916:'GUTS'!BI1916,0)),"")</f>
        <v/>
      </c>
      <c r="J1915" s="127" t="str">
        <f>IFERROR(INDEX(GUTS!AI1916:'GUTS'!BH1916,MATCH(5,GUTS!AK1916:'GUTS'!BI1916,0)),"")</f>
        <v/>
      </c>
      <c r="K1915" s="127" t="str">
        <f>IFERROR(INDEX(GUTS!AJ1916:'GUTS'!BH1916,MATCH(5,GUTS!AK1916:'GUTS'!BI1916,0)),"")</f>
        <v/>
      </c>
      <c r="L1915" s="127" t="str">
        <f>IFERROR(INDEX(GUTS!AI1916:'GUTS'!BH1916,MATCH(6,GUTS!AK1916:'GUTS'!BI1916,0)),"")</f>
        <v/>
      </c>
      <c r="M1915" s="127" t="str">
        <f>IFERROR(INDEX(GUTS!AJ1916:'GUTS'!BH1916,MATCH(6,GUTS!AK1916:'GUTS'!BI1916,0)),"")</f>
        <v/>
      </c>
      <c r="N1915" s="127">
        <f>Audit!X681</f>
        <v>0</v>
      </c>
      <c r="O1915" s="127">
        <f>Audit!K681</f>
        <v>0</v>
      </c>
      <c r="P1915" s="127">
        <f>Audit!L681</f>
        <v>0</v>
      </c>
    </row>
    <row r="1916" spans="1:16" hidden="1">
      <c r="A1916" s="127">
        <f>Audit!A682</f>
        <v>0</v>
      </c>
      <c r="B1916" s="127" t="str">
        <f>IFERROR(INDEX(GUTS!AI1917:'GUTS'!BH1917,MATCH(1,GUTS!AK1917:'GUTS'!BI1917,0)),"")</f>
        <v/>
      </c>
      <c r="C1916" s="127" t="str">
        <f>IFERROR(INDEX(GUTS!AJ1917:'GUTS'!BH1917,MATCH(1,GUTS!AK1917:'GUTS'!BI1917,0)),"")</f>
        <v/>
      </c>
      <c r="D1916" s="127" t="str">
        <f>IFERROR(INDEX(GUTS!AI1917:'GUTS'!BH1917,MATCH(2,GUTS!AK1917:'GUTS'!BI1917,0)),"")</f>
        <v/>
      </c>
      <c r="E1916" s="127" t="str">
        <f>IFERROR(INDEX(GUTS!AJ1917:'GUTS'!BH1917,MATCH(2,GUTS!AK1917:'GUTS'!BI1917,0)),"")</f>
        <v/>
      </c>
      <c r="F1916" s="127" t="str">
        <f>IFERROR(INDEX(GUTS!AI1917:'GUTS'!BH1917,MATCH(3,GUTS!AK1917:'GUTS'!BI1917,0)),"")</f>
        <v/>
      </c>
      <c r="G1916" s="127" t="str">
        <f>IFERROR(INDEX(GUTS!AJ1917:'GUTS'!BH1917,MATCH(3,GUTS!AK1917:'GUTS'!BI1917,0)),"")</f>
        <v/>
      </c>
      <c r="H1916" s="127" t="str">
        <f>IFERROR(INDEX(GUTS!AI1917:'GUTS'!BH1917,MATCH(4,GUTS!AK1917:'GUTS'!BI1917,0)),"")</f>
        <v/>
      </c>
      <c r="I1916" s="127" t="str">
        <f>IFERROR(INDEX(GUTS!AJ1917:'GUTS'!BH1917,MATCH(4,GUTS!AK1917:'GUTS'!BI1917,0)),"")</f>
        <v/>
      </c>
      <c r="J1916" s="127" t="str">
        <f>IFERROR(INDEX(GUTS!AI1917:'GUTS'!BH1917,MATCH(5,GUTS!AK1917:'GUTS'!BI1917,0)),"")</f>
        <v/>
      </c>
      <c r="K1916" s="127" t="str">
        <f>IFERROR(INDEX(GUTS!AJ1917:'GUTS'!BH1917,MATCH(5,GUTS!AK1917:'GUTS'!BI1917,0)),"")</f>
        <v/>
      </c>
      <c r="L1916" s="127" t="str">
        <f>IFERROR(INDEX(GUTS!AI1917:'GUTS'!BH1917,MATCH(6,GUTS!AK1917:'GUTS'!BI1917,0)),"")</f>
        <v/>
      </c>
      <c r="M1916" s="127" t="str">
        <f>IFERROR(INDEX(GUTS!AJ1917:'GUTS'!BH1917,MATCH(6,GUTS!AK1917:'GUTS'!BI1917,0)),"")</f>
        <v/>
      </c>
      <c r="N1916" s="127">
        <f>Audit!X682</f>
        <v>0</v>
      </c>
      <c r="O1916" s="127">
        <f>Audit!K682</f>
        <v>0</v>
      </c>
      <c r="P1916" s="127">
        <f>Audit!L682</f>
        <v>0</v>
      </c>
    </row>
    <row r="1917" spans="1:16" hidden="1">
      <c r="A1917" s="127">
        <f>Audit!A683</f>
        <v>0</v>
      </c>
      <c r="B1917" s="127" t="str">
        <f>IFERROR(INDEX(GUTS!AI1918:'GUTS'!BH1918,MATCH(1,GUTS!AK1918:'GUTS'!BI1918,0)),"")</f>
        <v/>
      </c>
      <c r="C1917" s="127" t="str">
        <f>IFERROR(INDEX(GUTS!AJ1918:'GUTS'!BH1918,MATCH(1,GUTS!AK1918:'GUTS'!BI1918,0)),"")</f>
        <v/>
      </c>
      <c r="D1917" s="127" t="str">
        <f>IFERROR(INDEX(GUTS!AI1918:'GUTS'!BH1918,MATCH(2,GUTS!AK1918:'GUTS'!BI1918,0)),"")</f>
        <v/>
      </c>
      <c r="E1917" s="127" t="str">
        <f>IFERROR(INDEX(GUTS!AJ1918:'GUTS'!BH1918,MATCH(2,GUTS!AK1918:'GUTS'!BI1918,0)),"")</f>
        <v/>
      </c>
      <c r="F1917" s="127" t="str">
        <f>IFERROR(INDEX(GUTS!AI1918:'GUTS'!BH1918,MATCH(3,GUTS!AK1918:'GUTS'!BI1918,0)),"")</f>
        <v/>
      </c>
      <c r="G1917" s="127" t="str">
        <f>IFERROR(INDEX(GUTS!AJ1918:'GUTS'!BH1918,MATCH(3,GUTS!AK1918:'GUTS'!BI1918,0)),"")</f>
        <v/>
      </c>
      <c r="H1917" s="127" t="str">
        <f>IFERROR(INDEX(GUTS!AI1918:'GUTS'!BH1918,MATCH(4,GUTS!AK1918:'GUTS'!BI1918,0)),"")</f>
        <v/>
      </c>
      <c r="I1917" s="127" t="str">
        <f>IFERROR(INDEX(GUTS!AJ1918:'GUTS'!BH1918,MATCH(4,GUTS!AK1918:'GUTS'!BI1918,0)),"")</f>
        <v/>
      </c>
      <c r="J1917" s="127" t="str">
        <f>IFERROR(INDEX(GUTS!AI1918:'GUTS'!BH1918,MATCH(5,GUTS!AK1918:'GUTS'!BI1918,0)),"")</f>
        <v/>
      </c>
      <c r="K1917" s="127" t="str">
        <f>IFERROR(INDEX(GUTS!AJ1918:'GUTS'!BH1918,MATCH(5,GUTS!AK1918:'GUTS'!BI1918,0)),"")</f>
        <v/>
      </c>
      <c r="L1917" s="127" t="str">
        <f>IFERROR(INDEX(GUTS!AI1918:'GUTS'!BH1918,MATCH(6,GUTS!AK1918:'GUTS'!BI1918,0)),"")</f>
        <v/>
      </c>
      <c r="M1917" s="127" t="str">
        <f>IFERROR(INDEX(GUTS!AJ1918:'GUTS'!BH1918,MATCH(6,GUTS!AK1918:'GUTS'!BI1918,0)),"")</f>
        <v/>
      </c>
      <c r="N1917" s="127">
        <f>Audit!X683</f>
        <v>0</v>
      </c>
      <c r="O1917" s="127">
        <f>Audit!K683</f>
        <v>0</v>
      </c>
      <c r="P1917" s="127">
        <f>Audit!L683</f>
        <v>0</v>
      </c>
    </row>
    <row r="1918" spans="1:16" hidden="1">
      <c r="A1918" s="127">
        <f>Audit!A684</f>
        <v>0</v>
      </c>
      <c r="B1918" s="127" t="str">
        <f>IFERROR(INDEX(GUTS!AI1919:'GUTS'!BH1919,MATCH(1,GUTS!AK1919:'GUTS'!BI1919,0)),"")</f>
        <v/>
      </c>
      <c r="C1918" s="127" t="str">
        <f>IFERROR(INDEX(GUTS!AJ1919:'GUTS'!BH1919,MATCH(1,GUTS!AK1919:'GUTS'!BI1919,0)),"")</f>
        <v/>
      </c>
      <c r="D1918" s="127" t="str">
        <f>IFERROR(INDEX(GUTS!AI1919:'GUTS'!BH1919,MATCH(2,GUTS!AK1919:'GUTS'!BI1919,0)),"")</f>
        <v/>
      </c>
      <c r="E1918" s="127" t="str">
        <f>IFERROR(INDEX(GUTS!AJ1919:'GUTS'!BH1919,MATCH(2,GUTS!AK1919:'GUTS'!BI1919,0)),"")</f>
        <v/>
      </c>
      <c r="F1918" s="127" t="str">
        <f>IFERROR(INDEX(GUTS!AI1919:'GUTS'!BH1919,MATCH(3,GUTS!AK1919:'GUTS'!BI1919,0)),"")</f>
        <v/>
      </c>
      <c r="G1918" s="127" t="str">
        <f>IFERROR(INDEX(GUTS!AJ1919:'GUTS'!BH1919,MATCH(3,GUTS!AK1919:'GUTS'!BI1919,0)),"")</f>
        <v/>
      </c>
      <c r="H1918" s="127" t="str">
        <f>IFERROR(INDEX(GUTS!AI1919:'GUTS'!BH1919,MATCH(4,GUTS!AK1919:'GUTS'!BI1919,0)),"")</f>
        <v/>
      </c>
      <c r="I1918" s="127" t="str">
        <f>IFERROR(INDEX(GUTS!AJ1919:'GUTS'!BH1919,MATCH(4,GUTS!AK1919:'GUTS'!BI1919,0)),"")</f>
        <v/>
      </c>
      <c r="J1918" s="127" t="str">
        <f>IFERROR(INDEX(GUTS!AI1919:'GUTS'!BH1919,MATCH(5,GUTS!AK1919:'GUTS'!BI1919,0)),"")</f>
        <v/>
      </c>
      <c r="K1918" s="127" t="str">
        <f>IFERROR(INDEX(GUTS!AJ1919:'GUTS'!BH1919,MATCH(5,GUTS!AK1919:'GUTS'!BI1919,0)),"")</f>
        <v/>
      </c>
      <c r="L1918" s="127" t="str">
        <f>IFERROR(INDEX(GUTS!AI1919:'GUTS'!BH1919,MATCH(6,GUTS!AK1919:'GUTS'!BI1919,0)),"")</f>
        <v/>
      </c>
      <c r="M1918" s="127" t="str">
        <f>IFERROR(INDEX(GUTS!AJ1919:'GUTS'!BH1919,MATCH(6,GUTS!AK1919:'GUTS'!BI1919,0)),"")</f>
        <v/>
      </c>
      <c r="N1918" s="127">
        <f>Audit!X684</f>
        <v>0</v>
      </c>
      <c r="O1918" s="127">
        <f>Audit!K684</f>
        <v>0</v>
      </c>
      <c r="P1918" s="127">
        <f>Audit!L684</f>
        <v>0</v>
      </c>
    </row>
    <row r="1919" spans="1:16" hidden="1">
      <c r="A1919" s="127">
        <f>Audit!A685</f>
        <v>0</v>
      </c>
      <c r="B1919" s="127" t="str">
        <f>IFERROR(INDEX(GUTS!AI1920:'GUTS'!BH1920,MATCH(1,GUTS!AK1920:'GUTS'!BI1920,0)),"")</f>
        <v/>
      </c>
      <c r="C1919" s="127" t="str">
        <f>IFERROR(INDEX(GUTS!AJ1920:'GUTS'!BH1920,MATCH(1,GUTS!AK1920:'GUTS'!BI1920,0)),"")</f>
        <v/>
      </c>
      <c r="D1919" s="127" t="str">
        <f>IFERROR(INDEX(GUTS!AI1920:'GUTS'!BH1920,MATCH(2,GUTS!AK1920:'GUTS'!BI1920,0)),"")</f>
        <v/>
      </c>
      <c r="E1919" s="127" t="str">
        <f>IFERROR(INDEX(GUTS!AJ1920:'GUTS'!BH1920,MATCH(2,GUTS!AK1920:'GUTS'!BI1920,0)),"")</f>
        <v/>
      </c>
      <c r="F1919" s="127" t="str">
        <f>IFERROR(INDEX(GUTS!AI1920:'GUTS'!BH1920,MATCH(3,GUTS!AK1920:'GUTS'!BI1920,0)),"")</f>
        <v/>
      </c>
      <c r="G1919" s="127" t="str">
        <f>IFERROR(INDEX(GUTS!AJ1920:'GUTS'!BH1920,MATCH(3,GUTS!AK1920:'GUTS'!BI1920,0)),"")</f>
        <v/>
      </c>
      <c r="H1919" s="127" t="str">
        <f>IFERROR(INDEX(GUTS!AI1920:'GUTS'!BH1920,MATCH(4,GUTS!AK1920:'GUTS'!BI1920,0)),"")</f>
        <v/>
      </c>
      <c r="I1919" s="127" t="str">
        <f>IFERROR(INDEX(GUTS!AJ1920:'GUTS'!BH1920,MATCH(4,GUTS!AK1920:'GUTS'!BI1920,0)),"")</f>
        <v/>
      </c>
      <c r="J1919" s="127" t="str">
        <f>IFERROR(INDEX(GUTS!AI1920:'GUTS'!BH1920,MATCH(5,GUTS!AK1920:'GUTS'!BI1920,0)),"")</f>
        <v/>
      </c>
      <c r="K1919" s="127" t="str">
        <f>IFERROR(INDEX(GUTS!AJ1920:'GUTS'!BH1920,MATCH(5,GUTS!AK1920:'GUTS'!BI1920,0)),"")</f>
        <v/>
      </c>
      <c r="L1919" s="127" t="str">
        <f>IFERROR(INDEX(GUTS!AI1920:'GUTS'!BH1920,MATCH(6,GUTS!AK1920:'GUTS'!BI1920,0)),"")</f>
        <v/>
      </c>
      <c r="M1919" s="127" t="str">
        <f>IFERROR(INDEX(GUTS!AJ1920:'GUTS'!BH1920,MATCH(6,GUTS!AK1920:'GUTS'!BI1920,0)),"")</f>
        <v/>
      </c>
      <c r="N1919" s="127">
        <f>Audit!X685</f>
        <v>0</v>
      </c>
      <c r="O1919" s="127">
        <f>Audit!K685</f>
        <v>0</v>
      </c>
      <c r="P1919" s="127">
        <f>Audit!L685</f>
        <v>0</v>
      </c>
    </row>
    <row r="1920" spans="1:16" hidden="1">
      <c r="A1920" s="127">
        <f>Audit!A686</f>
        <v>0</v>
      </c>
      <c r="B1920" s="127" t="str">
        <f>IFERROR(INDEX(GUTS!AI1921:'GUTS'!BH1921,MATCH(1,GUTS!AK1921:'GUTS'!BI1921,0)),"")</f>
        <v/>
      </c>
      <c r="C1920" s="127" t="str">
        <f>IFERROR(INDEX(GUTS!AJ1921:'GUTS'!BH1921,MATCH(1,GUTS!AK1921:'GUTS'!BI1921,0)),"")</f>
        <v/>
      </c>
      <c r="D1920" s="127" t="str">
        <f>IFERROR(INDEX(GUTS!AI1921:'GUTS'!BH1921,MATCH(2,GUTS!AK1921:'GUTS'!BI1921,0)),"")</f>
        <v/>
      </c>
      <c r="E1920" s="127" t="str">
        <f>IFERROR(INDEX(GUTS!AJ1921:'GUTS'!BH1921,MATCH(2,GUTS!AK1921:'GUTS'!BI1921,0)),"")</f>
        <v/>
      </c>
      <c r="F1920" s="127" t="str">
        <f>IFERROR(INDEX(GUTS!AI1921:'GUTS'!BH1921,MATCH(3,GUTS!AK1921:'GUTS'!BI1921,0)),"")</f>
        <v/>
      </c>
      <c r="G1920" s="127" t="str">
        <f>IFERROR(INDEX(GUTS!AJ1921:'GUTS'!BH1921,MATCH(3,GUTS!AK1921:'GUTS'!BI1921,0)),"")</f>
        <v/>
      </c>
      <c r="H1920" s="127" t="str">
        <f>IFERROR(INDEX(GUTS!AI1921:'GUTS'!BH1921,MATCH(4,GUTS!AK1921:'GUTS'!BI1921,0)),"")</f>
        <v/>
      </c>
      <c r="I1920" s="127" t="str">
        <f>IFERROR(INDEX(GUTS!AJ1921:'GUTS'!BH1921,MATCH(4,GUTS!AK1921:'GUTS'!BI1921,0)),"")</f>
        <v/>
      </c>
      <c r="J1920" s="127" t="str">
        <f>IFERROR(INDEX(GUTS!AI1921:'GUTS'!BH1921,MATCH(5,GUTS!AK1921:'GUTS'!BI1921,0)),"")</f>
        <v/>
      </c>
      <c r="K1920" s="127" t="str">
        <f>IFERROR(INDEX(GUTS!AJ1921:'GUTS'!BH1921,MATCH(5,GUTS!AK1921:'GUTS'!BI1921,0)),"")</f>
        <v/>
      </c>
      <c r="L1920" s="127" t="str">
        <f>IFERROR(INDEX(GUTS!AI1921:'GUTS'!BH1921,MATCH(6,GUTS!AK1921:'GUTS'!BI1921,0)),"")</f>
        <v/>
      </c>
      <c r="M1920" s="127" t="str">
        <f>IFERROR(INDEX(GUTS!AJ1921:'GUTS'!BH1921,MATCH(6,GUTS!AK1921:'GUTS'!BI1921,0)),"")</f>
        <v/>
      </c>
      <c r="N1920" s="127">
        <f>Audit!X686</f>
        <v>0</v>
      </c>
      <c r="O1920" s="127">
        <f>Audit!K686</f>
        <v>0</v>
      </c>
      <c r="P1920" s="127">
        <f>Audit!L686</f>
        <v>0</v>
      </c>
    </row>
    <row r="1921" spans="1:16" hidden="1">
      <c r="A1921" s="127">
        <f>Audit!A687</f>
        <v>0</v>
      </c>
      <c r="B1921" s="127" t="str">
        <f>IFERROR(INDEX(GUTS!AI1922:'GUTS'!BH1922,MATCH(1,GUTS!AK1922:'GUTS'!BI1922,0)),"")</f>
        <v/>
      </c>
      <c r="C1921" s="127" t="str">
        <f>IFERROR(INDEX(GUTS!AJ1922:'GUTS'!BH1922,MATCH(1,GUTS!AK1922:'GUTS'!BI1922,0)),"")</f>
        <v/>
      </c>
      <c r="D1921" s="127" t="str">
        <f>IFERROR(INDEX(GUTS!AI1922:'GUTS'!BH1922,MATCH(2,GUTS!AK1922:'GUTS'!BI1922,0)),"")</f>
        <v/>
      </c>
      <c r="E1921" s="127" t="str">
        <f>IFERROR(INDEX(GUTS!AJ1922:'GUTS'!BH1922,MATCH(2,GUTS!AK1922:'GUTS'!BI1922,0)),"")</f>
        <v/>
      </c>
      <c r="F1921" s="127" t="str">
        <f>IFERROR(INDEX(GUTS!AI1922:'GUTS'!BH1922,MATCH(3,GUTS!AK1922:'GUTS'!BI1922,0)),"")</f>
        <v/>
      </c>
      <c r="G1921" s="127" t="str">
        <f>IFERROR(INDEX(GUTS!AJ1922:'GUTS'!BH1922,MATCH(3,GUTS!AK1922:'GUTS'!BI1922,0)),"")</f>
        <v/>
      </c>
      <c r="H1921" s="127" t="str">
        <f>IFERROR(INDEX(GUTS!AI1922:'GUTS'!BH1922,MATCH(4,GUTS!AK1922:'GUTS'!BI1922,0)),"")</f>
        <v/>
      </c>
      <c r="I1921" s="127" t="str">
        <f>IFERROR(INDEX(GUTS!AJ1922:'GUTS'!BH1922,MATCH(4,GUTS!AK1922:'GUTS'!BI1922,0)),"")</f>
        <v/>
      </c>
      <c r="J1921" s="127" t="str">
        <f>IFERROR(INDEX(GUTS!AI1922:'GUTS'!BH1922,MATCH(5,GUTS!AK1922:'GUTS'!BI1922,0)),"")</f>
        <v/>
      </c>
      <c r="K1921" s="127" t="str">
        <f>IFERROR(INDEX(GUTS!AJ1922:'GUTS'!BH1922,MATCH(5,GUTS!AK1922:'GUTS'!BI1922,0)),"")</f>
        <v/>
      </c>
      <c r="L1921" s="127" t="str">
        <f>IFERROR(INDEX(GUTS!AI1922:'GUTS'!BH1922,MATCH(6,GUTS!AK1922:'GUTS'!BI1922,0)),"")</f>
        <v/>
      </c>
      <c r="M1921" s="127" t="str">
        <f>IFERROR(INDEX(GUTS!AJ1922:'GUTS'!BH1922,MATCH(6,GUTS!AK1922:'GUTS'!BI1922,0)),"")</f>
        <v/>
      </c>
      <c r="N1921" s="127">
        <f>Audit!X687</f>
        <v>0</v>
      </c>
      <c r="O1921" s="127">
        <f>Audit!K687</f>
        <v>0</v>
      </c>
      <c r="P1921" s="127">
        <f>Audit!L687</f>
        <v>0</v>
      </c>
    </row>
    <row r="1922" spans="1:16" hidden="1">
      <c r="A1922" s="127">
        <f>Audit!A688</f>
        <v>0</v>
      </c>
      <c r="B1922" s="127" t="str">
        <f>IFERROR(INDEX(GUTS!AI1923:'GUTS'!BH1923,MATCH(1,GUTS!AK1923:'GUTS'!BI1923,0)),"")</f>
        <v/>
      </c>
      <c r="C1922" s="127" t="str">
        <f>IFERROR(INDEX(GUTS!AJ1923:'GUTS'!BH1923,MATCH(1,GUTS!AK1923:'GUTS'!BI1923,0)),"")</f>
        <v/>
      </c>
      <c r="D1922" s="127" t="str">
        <f>IFERROR(INDEX(GUTS!AI1923:'GUTS'!BH1923,MATCH(2,GUTS!AK1923:'GUTS'!BI1923,0)),"")</f>
        <v/>
      </c>
      <c r="E1922" s="127" t="str">
        <f>IFERROR(INDEX(GUTS!AJ1923:'GUTS'!BH1923,MATCH(2,GUTS!AK1923:'GUTS'!BI1923,0)),"")</f>
        <v/>
      </c>
      <c r="F1922" s="127" t="str">
        <f>IFERROR(INDEX(GUTS!AI1923:'GUTS'!BH1923,MATCH(3,GUTS!AK1923:'GUTS'!BI1923,0)),"")</f>
        <v/>
      </c>
      <c r="G1922" s="127" t="str">
        <f>IFERROR(INDEX(GUTS!AJ1923:'GUTS'!BH1923,MATCH(3,GUTS!AK1923:'GUTS'!BI1923,0)),"")</f>
        <v/>
      </c>
      <c r="H1922" s="127" t="str">
        <f>IFERROR(INDEX(GUTS!AI1923:'GUTS'!BH1923,MATCH(4,GUTS!AK1923:'GUTS'!BI1923,0)),"")</f>
        <v/>
      </c>
      <c r="I1922" s="127" t="str">
        <f>IFERROR(INDEX(GUTS!AJ1923:'GUTS'!BH1923,MATCH(4,GUTS!AK1923:'GUTS'!BI1923,0)),"")</f>
        <v/>
      </c>
      <c r="J1922" s="127" t="str">
        <f>IFERROR(INDEX(GUTS!AI1923:'GUTS'!BH1923,MATCH(5,GUTS!AK1923:'GUTS'!BI1923,0)),"")</f>
        <v/>
      </c>
      <c r="K1922" s="127" t="str">
        <f>IFERROR(INDEX(GUTS!AJ1923:'GUTS'!BH1923,MATCH(5,GUTS!AK1923:'GUTS'!BI1923,0)),"")</f>
        <v/>
      </c>
      <c r="L1922" s="127" t="str">
        <f>IFERROR(INDEX(GUTS!AI1923:'GUTS'!BH1923,MATCH(6,GUTS!AK1923:'GUTS'!BI1923,0)),"")</f>
        <v/>
      </c>
      <c r="M1922" s="127" t="str">
        <f>IFERROR(INDEX(GUTS!AJ1923:'GUTS'!BH1923,MATCH(6,GUTS!AK1923:'GUTS'!BI1923,0)),"")</f>
        <v/>
      </c>
      <c r="N1922" s="127">
        <f>Audit!X688</f>
        <v>0</v>
      </c>
      <c r="O1922" s="127">
        <f>Audit!K688</f>
        <v>0</v>
      </c>
      <c r="P1922" s="127">
        <f>Audit!L688</f>
        <v>0</v>
      </c>
    </row>
    <row r="1923" spans="1:16" hidden="1">
      <c r="A1923" s="127">
        <f>Audit!A689</f>
        <v>0</v>
      </c>
      <c r="B1923" s="127" t="str">
        <f>IFERROR(INDEX(GUTS!AI1924:'GUTS'!BH1924,MATCH(1,GUTS!AK1924:'GUTS'!BI1924,0)),"")</f>
        <v/>
      </c>
      <c r="C1923" s="127" t="str">
        <f>IFERROR(INDEX(GUTS!AJ1924:'GUTS'!BH1924,MATCH(1,GUTS!AK1924:'GUTS'!BI1924,0)),"")</f>
        <v/>
      </c>
      <c r="D1923" s="127" t="str">
        <f>IFERROR(INDEX(GUTS!AI1924:'GUTS'!BH1924,MATCH(2,GUTS!AK1924:'GUTS'!BI1924,0)),"")</f>
        <v/>
      </c>
      <c r="E1923" s="127" t="str">
        <f>IFERROR(INDEX(GUTS!AJ1924:'GUTS'!BH1924,MATCH(2,GUTS!AK1924:'GUTS'!BI1924,0)),"")</f>
        <v/>
      </c>
      <c r="F1923" s="127" t="str">
        <f>IFERROR(INDEX(GUTS!AI1924:'GUTS'!BH1924,MATCH(3,GUTS!AK1924:'GUTS'!BI1924,0)),"")</f>
        <v/>
      </c>
      <c r="G1923" s="127" t="str">
        <f>IFERROR(INDEX(GUTS!AJ1924:'GUTS'!BH1924,MATCH(3,GUTS!AK1924:'GUTS'!BI1924,0)),"")</f>
        <v/>
      </c>
      <c r="H1923" s="127" t="str">
        <f>IFERROR(INDEX(GUTS!AI1924:'GUTS'!BH1924,MATCH(4,GUTS!AK1924:'GUTS'!BI1924,0)),"")</f>
        <v/>
      </c>
      <c r="I1923" s="127" t="str">
        <f>IFERROR(INDEX(GUTS!AJ1924:'GUTS'!BH1924,MATCH(4,GUTS!AK1924:'GUTS'!BI1924,0)),"")</f>
        <v/>
      </c>
      <c r="J1923" s="127" t="str">
        <f>IFERROR(INDEX(GUTS!AI1924:'GUTS'!BH1924,MATCH(5,GUTS!AK1924:'GUTS'!BI1924,0)),"")</f>
        <v/>
      </c>
      <c r="K1923" s="127" t="str">
        <f>IFERROR(INDEX(GUTS!AJ1924:'GUTS'!BH1924,MATCH(5,GUTS!AK1924:'GUTS'!BI1924,0)),"")</f>
        <v/>
      </c>
      <c r="L1923" s="127" t="str">
        <f>IFERROR(INDEX(GUTS!AI1924:'GUTS'!BH1924,MATCH(6,GUTS!AK1924:'GUTS'!BI1924,0)),"")</f>
        <v/>
      </c>
      <c r="M1923" s="127" t="str">
        <f>IFERROR(INDEX(GUTS!AJ1924:'GUTS'!BH1924,MATCH(6,GUTS!AK1924:'GUTS'!BI1924,0)),"")</f>
        <v/>
      </c>
      <c r="N1923" s="127">
        <f>Audit!X689</f>
        <v>0</v>
      </c>
      <c r="O1923" s="127">
        <f>Audit!K689</f>
        <v>0</v>
      </c>
      <c r="P1923" s="127">
        <f>Audit!L689</f>
        <v>0</v>
      </c>
    </row>
    <row r="1924" spans="1:16" hidden="1">
      <c r="A1924" s="127">
        <f>Audit!A690</f>
        <v>0</v>
      </c>
      <c r="B1924" s="127" t="str">
        <f>IFERROR(INDEX(GUTS!AI1925:'GUTS'!BH1925,MATCH(1,GUTS!AK1925:'GUTS'!BI1925,0)),"")</f>
        <v/>
      </c>
      <c r="C1924" s="127" t="str">
        <f>IFERROR(INDEX(GUTS!AJ1925:'GUTS'!BH1925,MATCH(1,GUTS!AK1925:'GUTS'!BI1925,0)),"")</f>
        <v/>
      </c>
      <c r="D1924" s="127" t="str">
        <f>IFERROR(INDEX(GUTS!AI1925:'GUTS'!BH1925,MATCH(2,GUTS!AK1925:'GUTS'!BI1925,0)),"")</f>
        <v/>
      </c>
      <c r="E1924" s="127" t="str">
        <f>IFERROR(INDEX(GUTS!AJ1925:'GUTS'!BH1925,MATCH(2,GUTS!AK1925:'GUTS'!BI1925,0)),"")</f>
        <v/>
      </c>
      <c r="F1924" s="127" t="str">
        <f>IFERROR(INDEX(GUTS!AI1925:'GUTS'!BH1925,MATCH(3,GUTS!AK1925:'GUTS'!BI1925,0)),"")</f>
        <v/>
      </c>
      <c r="G1924" s="127" t="str">
        <f>IFERROR(INDEX(GUTS!AJ1925:'GUTS'!BH1925,MATCH(3,GUTS!AK1925:'GUTS'!BI1925,0)),"")</f>
        <v/>
      </c>
      <c r="H1924" s="127" t="str">
        <f>IFERROR(INDEX(GUTS!AI1925:'GUTS'!BH1925,MATCH(4,GUTS!AK1925:'GUTS'!BI1925,0)),"")</f>
        <v/>
      </c>
      <c r="I1924" s="127" t="str">
        <f>IFERROR(INDEX(GUTS!AJ1925:'GUTS'!BH1925,MATCH(4,GUTS!AK1925:'GUTS'!BI1925,0)),"")</f>
        <v/>
      </c>
      <c r="J1924" s="127" t="str">
        <f>IFERROR(INDEX(GUTS!AI1925:'GUTS'!BH1925,MATCH(5,GUTS!AK1925:'GUTS'!BI1925,0)),"")</f>
        <v/>
      </c>
      <c r="K1924" s="127" t="str">
        <f>IFERROR(INDEX(GUTS!AJ1925:'GUTS'!BH1925,MATCH(5,GUTS!AK1925:'GUTS'!BI1925,0)),"")</f>
        <v/>
      </c>
      <c r="L1924" s="127" t="str">
        <f>IFERROR(INDEX(GUTS!AI1925:'GUTS'!BH1925,MATCH(6,GUTS!AK1925:'GUTS'!BI1925,0)),"")</f>
        <v/>
      </c>
      <c r="M1924" s="127" t="str">
        <f>IFERROR(INDEX(GUTS!AJ1925:'GUTS'!BH1925,MATCH(6,GUTS!AK1925:'GUTS'!BI1925,0)),"")</f>
        <v/>
      </c>
      <c r="N1924" s="127">
        <f>Audit!X690</f>
        <v>0</v>
      </c>
      <c r="O1924" s="127">
        <f>Audit!K690</f>
        <v>0</v>
      </c>
      <c r="P1924" s="127">
        <f>Audit!L690</f>
        <v>0</v>
      </c>
    </row>
    <row r="1925" spans="1:16" hidden="1">
      <c r="A1925" s="127">
        <f>Audit!A691</f>
        <v>0</v>
      </c>
      <c r="B1925" s="127" t="str">
        <f>IFERROR(INDEX(GUTS!AI1926:'GUTS'!BH1926,MATCH(1,GUTS!AK1926:'GUTS'!BI1926,0)),"")</f>
        <v/>
      </c>
      <c r="C1925" s="127" t="str">
        <f>IFERROR(INDEX(GUTS!AJ1926:'GUTS'!BH1926,MATCH(1,GUTS!AK1926:'GUTS'!BI1926,0)),"")</f>
        <v/>
      </c>
      <c r="D1925" s="127" t="str">
        <f>IFERROR(INDEX(GUTS!AI1926:'GUTS'!BH1926,MATCH(2,GUTS!AK1926:'GUTS'!BI1926,0)),"")</f>
        <v/>
      </c>
      <c r="E1925" s="127" t="str">
        <f>IFERROR(INDEX(GUTS!AJ1926:'GUTS'!BH1926,MATCH(2,GUTS!AK1926:'GUTS'!BI1926,0)),"")</f>
        <v/>
      </c>
      <c r="F1925" s="127" t="str">
        <f>IFERROR(INDEX(GUTS!AI1926:'GUTS'!BH1926,MATCH(3,GUTS!AK1926:'GUTS'!BI1926,0)),"")</f>
        <v/>
      </c>
      <c r="G1925" s="127" t="str">
        <f>IFERROR(INDEX(GUTS!AJ1926:'GUTS'!BH1926,MATCH(3,GUTS!AK1926:'GUTS'!BI1926,0)),"")</f>
        <v/>
      </c>
      <c r="H1925" s="127" t="str">
        <f>IFERROR(INDEX(GUTS!AI1926:'GUTS'!BH1926,MATCH(4,GUTS!AK1926:'GUTS'!BI1926,0)),"")</f>
        <v/>
      </c>
      <c r="I1925" s="127" t="str">
        <f>IFERROR(INDEX(GUTS!AJ1926:'GUTS'!BH1926,MATCH(4,GUTS!AK1926:'GUTS'!BI1926,0)),"")</f>
        <v/>
      </c>
      <c r="J1925" s="127" t="str">
        <f>IFERROR(INDEX(GUTS!AI1926:'GUTS'!BH1926,MATCH(5,GUTS!AK1926:'GUTS'!BI1926,0)),"")</f>
        <v/>
      </c>
      <c r="K1925" s="127" t="str">
        <f>IFERROR(INDEX(GUTS!AJ1926:'GUTS'!BH1926,MATCH(5,GUTS!AK1926:'GUTS'!BI1926,0)),"")</f>
        <v/>
      </c>
      <c r="L1925" s="127" t="str">
        <f>IFERROR(INDEX(GUTS!AI1926:'GUTS'!BH1926,MATCH(6,GUTS!AK1926:'GUTS'!BI1926,0)),"")</f>
        <v/>
      </c>
      <c r="M1925" s="127" t="str">
        <f>IFERROR(INDEX(GUTS!AJ1926:'GUTS'!BH1926,MATCH(6,GUTS!AK1926:'GUTS'!BI1926,0)),"")</f>
        <v/>
      </c>
      <c r="N1925" s="127">
        <f>Audit!X691</f>
        <v>0</v>
      </c>
      <c r="O1925" s="127">
        <f>Audit!K691</f>
        <v>0</v>
      </c>
      <c r="P1925" s="127">
        <f>Audit!L691</f>
        <v>0</v>
      </c>
    </row>
    <row r="1926" spans="1:16" hidden="1">
      <c r="A1926" s="127">
        <f>Audit!A692</f>
        <v>0</v>
      </c>
      <c r="B1926" s="127" t="str">
        <f>IFERROR(INDEX(GUTS!AI1927:'GUTS'!BH1927,MATCH(1,GUTS!AK1927:'GUTS'!BI1927,0)),"")</f>
        <v/>
      </c>
      <c r="C1926" s="127" t="str">
        <f>IFERROR(INDEX(GUTS!AJ1927:'GUTS'!BH1927,MATCH(1,GUTS!AK1927:'GUTS'!BI1927,0)),"")</f>
        <v/>
      </c>
      <c r="D1926" s="127" t="str">
        <f>IFERROR(INDEX(GUTS!AI1927:'GUTS'!BH1927,MATCH(2,GUTS!AK1927:'GUTS'!BI1927,0)),"")</f>
        <v/>
      </c>
      <c r="E1926" s="127" t="str">
        <f>IFERROR(INDEX(GUTS!AJ1927:'GUTS'!BH1927,MATCH(2,GUTS!AK1927:'GUTS'!BI1927,0)),"")</f>
        <v/>
      </c>
      <c r="F1926" s="127" t="str">
        <f>IFERROR(INDEX(GUTS!AI1927:'GUTS'!BH1927,MATCH(3,GUTS!AK1927:'GUTS'!BI1927,0)),"")</f>
        <v/>
      </c>
      <c r="G1926" s="127" t="str">
        <f>IFERROR(INDEX(GUTS!AJ1927:'GUTS'!BH1927,MATCH(3,GUTS!AK1927:'GUTS'!BI1927,0)),"")</f>
        <v/>
      </c>
      <c r="H1926" s="127" t="str">
        <f>IFERROR(INDEX(GUTS!AI1927:'GUTS'!BH1927,MATCH(4,GUTS!AK1927:'GUTS'!BI1927,0)),"")</f>
        <v/>
      </c>
      <c r="I1926" s="127" t="str">
        <f>IFERROR(INDEX(GUTS!AJ1927:'GUTS'!BH1927,MATCH(4,GUTS!AK1927:'GUTS'!BI1927,0)),"")</f>
        <v/>
      </c>
      <c r="J1926" s="127" t="str">
        <f>IFERROR(INDEX(GUTS!AI1927:'GUTS'!BH1927,MATCH(5,GUTS!AK1927:'GUTS'!BI1927,0)),"")</f>
        <v/>
      </c>
      <c r="K1926" s="127" t="str">
        <f>IFERROR(INDEX(GUTS!AJ1927:'GUTS'!BH1927,MATCH(5,GUTS!AK1927:'GUTS'!BI1927,0)),"")</f>
        <v/>
      </c>
      <c r="L1926" s="127" t="str">
        <f>IFERROR(INDEX(GUTS!AI1927:'GUTS'!BH1927,MATCH(6,GUTS!AK1927:'GUTS'!BI1927,0)),"")</f>
        <v/>
      </c>
      <c r="M1926" s="127" t="str">
        <f>IFERROR(INDEX(GUTS!AJ1927:'GUTS'!BH1927,MATCH(6,GUTS!AK1927:'GUTS'!BI1927,0)),"")</f>
        <v/>
      </c>
      <c r="N1926" s="127">
        <f>Audit!X692</f>
        <v>0</v>
      </c>
      <c r="O1926" s="127">
        <f>Audit!K692</f>
        <v>0</v>
      </c>
      <c r="P1926" s="127">
        <f>Audit!L692</f>
        <v>0</v>
      </c>
    </row>
    <row r="1927" spans="1:16" hidden="1">
      <c r="A1927" s="127">
        <f>Audit!A693</f>
        <v>0</v>
      </c>
      <c r="B1927" s="127" t="str">
        <f>IFERROR(INDEX(GUTS!AI1928:'GUTS'!BH1928,MATCH(1,GUTS!AK1928:'GUTS'!BI1928,0)),"")</f>
        <v/>
      </c>
      <c r="C1927" s="127" t="str">
        <f>IFERROR(INDEX(GUTS!AJ1928:'GUTS'!BH1928,MATCH(1,GUTS!AK1928:'GUTS'!BI1928,0)),"")</f>
        <v/>
      </c>
      <c r="D1927" s="127" t="str">
        <f>IFERROR(INDEX(GUTS!AI1928:'GUTS'!BH1928,MATCH(2,GUTS!AK1928:'GUTS'!BI1928,0)),"")</f>
        <v/>
      </c>
      <c r="E1927" s="127" t="str">
        <f>IFERROR(INDEX(GUTS!AJ1928:'GUTS'!BH1928,MATCH(2,GUTS!AK1928:'GUTS'!BI1928,0)),"")</f>
        <v/>
      </c>
      <c r="F1927" s="127" t="str">
        <f>IFERROR(INDEX(GUTS!AI1928:'GUTS'!BH1928,MATCH(3,GUTS!AK1928:'GUTS'!BI1928,0)),"")</f>
        <v/>
      </c>
      <c r="G1927" s="127" t="str">
        <f>IFERROR(INDEX(GUTS!AJ1928:'GUTS'!BH1928,MATCH(3,GUTS!AK1928:'GUTS'!BI1928,0)),"")</f>
        <v/>
      </c>
      <c r="H1927" s="127" t="str">
        <f>IFERROR(INDEX(GUTS!AI1928:'GUTS'!BH1928,MATCH(4,GUTS!AK1928:'GUTS'!BI1928,0)),"")</f>
        <v/>
      </c>
      <c r="I1927" s="127" t="str">
        <f>IFERROR(INDEX(GUTS!AJ1928:'GUTS'!BH1928,MATCH(4,GUTS!AK1928:'GUTS'!BI1928,0)),"")</f>
        <v/>
      </c>
      <c r="J1927" s="127" t="str">
        <f>IFERROR(INDEX(GUTS!AI1928:'GUTS'!BH1928,MATCH(5,GUTS!AK1928:'GUTS'!BI1928,0)),"")</f>
        <v/>
      </c>
      <c r="K1927" s="127" t="str">
        <f>IFERROR(INDEX(GUTS!AJ1928:'GUTS'!BH1928,MATCH(5,GUTS!AK1928:'GUTS'!BI1928,0)),"")</f>
        <v/>
      </c>
      <c r="L1927" s="127" t="str">
        <f>IFERROR(INDEX(GUTS!AI1928:'GUTS'!BH1928,MATCH(6,GUTS!AK1928:'GUTS'!BI1928,0)),"")</f>
        <v/>
      </c>
      <c r="M1927" s="127" t="str">
        <f>IFERROR(INDEX(GUTS!AJ1928:'GUTS'!BH1928,MATCH(6,GUTS!AK1928:'GUTS'!BI1928,0)),"")</f>
        <v/>
      </c>
      <c r="N1927" s="127">
        <f>Audit!X693</f>
        <v>0</v>
      </c>
      <c r="O1927" s="127">
        <f>Audit!K693</f>
        <v>0</v>
      </c>
      <c r="P1927" s="127">
        <f>Audit!L693</f>
        <v>0</v>
      </c>
    </row>
    <row r="1928" spans="1:16" hidden="1">
      <c r="A1928" s="127">
        <f>Audit!A694</f>
        <v>0</v>
      </c>
      <c r="B1928" s="127" t="str">
        <f>IFERROR(INDEX(GUTS!AI1929:'GUTS'!BH1929,MATCH(1,GUTS!AK1929:'GUTS'!BI1929,0)),"")</f>
        <v/>
      </c>
      <c r="C1928" s="127" t="str">
        <f>IFERROR(INDEX(GUTS!AJ1929:'GUTS'!BH1929,MATCH(1,GUTS!AK1929:'GUTS'!BI1929,0)),"")</f>
        <v/>
      </c>
      <c r="D1928" s="127" t="str">
        <f>IFERROR(INDEX(GUTS!AI1929:'GUTS'!BH1929,MATCH(2,GUTS!AK1929:'GUTS'!BI1929,0)),"")</f>
        <v/>
      </c>
      <c r="E1928" s="127" t="str">
        <f>IFERROR(INDEX(GUTS!AJ1929:'GUTS'!BH1929,MATCH(2,GUTS!AK1929:'GUTS'!BI1929,0)),"")</f>
        <v/>
      </c>
      <c r="F1928" s="127" t="str">
        <f>IFERROR(INDEX(GUTS!AI1929:'GUTS'!BH1929,MATCH(3,GUTS!AK1929:'GUTS'!BI1929,0)),"")</f>
        <v/>
      </c>
      <c r="G1928" s="127" t="str">
        <f>IFERROR(INDEX(GUTS!AJ1929:'GUTS'!BH1929,MATCH(3,GUTS!AK1929:'GUTS'!BI1929,0)),"")</f>
        <v/>
      </c>
      <c r="H1928" s="127" t="str">
        <f>IFERROR(INDEX(GUTS!AI1929:'GUTS'!BH1929,MATCH(4,GUTS!AK1929:'GUTS'!BI1929,0)),"")</f>
        <v/>
      </c>
      <c r="I1928" s="127" t="str">
        <f>IFERROR(INDEX(GUTS!AJ1929:'GUTS'!BH1929,MATCH(4,GUTS!AK1929:'GUTS'!BI1929,0)),"")</f>
        <v/>
      </c>
      <c r="J1928" s="127" t="str">
        <f>IFERROR(INDEX(GUTS!AI1929:'GUTS'!BH1929,MATCH(5,GUTS!AK1929:'GUTS'!BI1929,0)),"")</f>
        <v/>
      </c>
      <c r="K1928" s="127" t="str">
        <f>IFERROR(INDEX(GUTS!AJ1929:'GUTS'!BH1929,MATCH(5,GUTS!AK1929:'GUTS'!BI1929,0)),"")</f>
        <v/>
      </c>
      <c r="L1928" s="127" t="str">
        <f>IFERROR(INDEX(GUTS!AI1929:'GUTS'!BH1929,MATCH(6,GUTS!AK1929:'GUTS'!BI1929,0)),"")</f>
        <v/>
      </c>
      <c r="M1928" s="127" t="str">
        <f>IFERROR(INDEX(GUTS!AJ1929:'GUTS'!BH1929,MATCH(6,GUTS!AK1929:'GUTS'!BI1929,0)),"")</f>
        <v/>
      </c>
      <c r="N1928" s="127">
        <f>Audit!X694</f>
        <v>0</v>
      </c>
      <c r="O1928" s="127">
        <f>Audit!K694</f>
        <v>0</v>
      </c>
      <c r="P1928" s="127">
        <f>Audit!L694</f>
        <v>0</v>
      </c>
    </row>
    <row r="1929" spans="1:16" hidden="1">
      <c r="A1929" s="127">
        <f>Audit!A695</f>
        <v>0</v>
      </c>
      <c r="B1929" s="127" t="str">
        <f>IFERROR(INDEX(GUTS!AI1930:'GUTS'!BH1930,MATCH(1,GUTS!AK1930:'GUTS'!BI1930,0)),"")</f>
        <v/>
      </c>
      <c r="C1929" s="127" t="str">
        <f>IFERROR(INDEX(GUTS!AJ1930:'GUTS'!BH1930,MATCH(1,GUTS!AK1930:'GUTS'!BI1930,0)),"")</f>
        <v/>
      </c>
      <c r="D1929" s="127" t="str">
        <f>IFERROR(INDEX(GUTS!AI1930:'GUTS'!BH1930,MATCH(2,GUTS!AK1930:'GUTS'!BI1930,0)),"")</f>
        <v/>
      </c>
      <c r="E1929" s="127" t="str">
        <f>IFERROR(INDEX(GUTS!AJ1930:'GUTS'!BH1930,MATCH(2,GUTS!AK1930:'GUTS'!BI1930,0)),"")</f>
        <v/>
      </c>
      <c r="F1929" s="127" t="str">
        <f>IFERROR(INDEX(GUTS!AI1930:'GUTS'!BH1930,MATCH(3,GUTS!AK1930:'GUTS'!BI1930,0)),"")</f>
        <v/>
      </c>
      <c r="G1929" s="127" t="str">
        <f>IFERROR(INDEX(GUTS!AJ1930:'GUTS'!BH1930,MATCH(3,GUTS!AK1930:'GUTS'!BI1930,0)),"")</f>
        <v/>
      </c>
      <c r="H1929" s="127" t="str">
        <f>IFERROR(INDEX(GUTS!AI1930:'GUTS'!BH1930,MATCH(4,GUTS!AK1930:'GUTS'!BI1930,0)),"")</f>
        <v/>
      </c>
      <c r="I1929" s="127" t="str">
        <f>IFERROR(INDEX(GUTS!AJ1930:'GUTS'!BH1930,MATCH(4,GUTS!AK1930:'GUTS'!BI1930,0)),"")</f>
        <v/>
      </c>
      <c r="J1929" s="127" t="str">
        <f>IFERROR(INDEX(GUTS!AI1930:'GUTS'!BH1930,MATCH(5,GUTS!AK1930:'GUTS'!BI1930,0)),"")</f>
        <v/>
      </c>
      <c r="K1929" s="127" t="str">
        <f>IFERROR(INDEX(GUTS!AJ1930:'GUTS'!BH1930,MATCH(5,GUTS!AK1930:'GUTS'!BI1930,0)),"")</f>
        <v/>
      </c>
      <c r="L1929" s="127" t="str">
        <f>IFERROR(INDEX(GUTS!AI1930:'GUTS'!BH1930,MATCH(6,GUTS!AK1930:'GUTS'!BI1930,0)),"")</f>
        <v/>
      </c>
      <c r="M1929" s="127" t="str">
        <f>IFERROR(INDEX(GUTS!AJ1930:'GUTS'!BH1930,MATCH(6,GUTS!AK1930:'GUTS'!BI1930,0)),"")</f>
        <v/>
      </c>
      <c r="N1929" s="127">
        <f>Audit!X695</f>
        <v>0</v>
      </c>
      <c r="O1929" s="127">
        <f>Audit!K695</f>
        <v>0</v>
      </c>
      <c r="P1929" s="127">
        <f>Audit!L695</f>
        <v>0</v>
      </c>
    </row>
    <row r="1930" spans="1:16" hidden="1">
      <c r="A1930" s="127">
        <f>Audit!A696</f>
        <v>0</v>
      </c>
      <c r="B1930" s="127" t="str">
        <f>IFERROR(INDEX(GUTS!AI1931:'GUTS'!BH1931,MATCH(1,GUTS!AK1931:'GUTS'!BI1931,0)),"")</f>
        <v/>
      </c>
      <c r="C1930" s="127" t="str">
        <f>IFERROR(INDEX(GUTS!AJ1931:'GUTS'!BH1931,MATCH(1,GUTS!AK1931:'GUTS'!BI1931,0)),"")</f>
        <v/>
      </c>
      <c r="D1930" s="127" t="str">
        <f>IFERROR(INDEX(GUTS!AI1931:'GUTS'!BH1931,MATCH(2,GUTS!AK1931:'GUTS'!BI1931,0)),"")</f>
        <v/>
      </c>
      <c r="E1930" s="127" t="str">
        <f>IFERROR(INDEX(GUTS!AJ1931:'GUTS'!BH1931,MATCH(2,GUTS!AK1931:'GUTS'!BI1931,0)),"")</f>
        <v/>
      </c>
      <c r="F1930" s="127" t="str">
        <f>IFERROR(INDEX(GUTS!AI1931:'GUTS'!BH1931,MATCH(3,GUTS!AK1931:'GUTS'!BI1931,0)),"")</f>
        <v/>
      </c>
      <c r="G1930" s="127" t="str">
        <f>IFERROR(INDEX(GUTS!AJ1931:'GUTS'!BH1931,MATCH(3,GUTS!AK1931:'GUTS'!BI1931,0)),"")</f>
        <v/>
      </c>
      <c r="H1930" s="127" t="str">
        <f>IFERROR(INDEX(GUTS!AI1931:'GUTS'!BH1931,MATCH(4,GUTS!AK1931:'GUTS'!BI1931,0)),"")</f>
        <v/>
      </c>
      <c r="I1930" s="127" t="str">
        <f>IFERROR(INDEX(GUTS!AJ1931:'GUTS'!BH1931,MATCH(4,GUTS!AK1931:'GUTS'!BI1931,0)),"")</f>
        <v/>
      </c>
      <c r="J1930" s="127" t="str">
        <f>IFERROR(INDEX(GUTS!AI1931:'GUTS'!BH1931,MATCH(5,GUTS!AK1931:'GUTS'!BI1931,0)),"")</f>
        <v/>
      </c>
      <c r="K1930" s="127" t="str">
        <f>IFERROR(INDEX(GUTS!AJ1931:'GUTS'!BH1931,MATCH(5,GUTS!AK1931:'GUTS'!BI1931,0)),"")</f>
        <v/>
      </c>
      <c r="L1930" s="127" t="str">
        <f>IFERROR(INDEX(GUTS!AI1931:'GUTS'!BH1931,MATCH(6,GUTS!AK1931:'GUTS'!BI1931,0)),"")</f>
        <v/>
      </c>
      <c r="M1930" s="127" t="str">
        <f>IFERROR(INDEX(GUTS!AJ1931:'GUTS'!BH1931,MATCH(6,GUTS!AK1931:'GUTS'!BI1931,0)),"")</f>
        <v/>
      </c>
      <c r="N1930" s="127">
        <f>Audit!X696</f>
        <v>0</v>
      </c>
      <c r="O1930" s="127">
        <f>Audit!K696</f>
        <v>0</v>
      </c>
      <c r="P1930" s="127">
        <f>Audit!L696</f>
        <v>0</v>
      </c>
    </row>
    <row r="1931" spans="1:16" hidden="1">
      <c r="A1931" s="127">
        <f>Audit!A697</f>
        <v>0</v>
      </c>
      <c r="B1931" s="127" t="str">
        <f>IFERROR(INDEX(GUTS!AI1932:'GUTS'!BH1932,MATCH(1,GUTS!AK1932:'GUTS'!BI1932,0)),"")</f>
        <v/>
      </c>
      <c r="C1931" s="127" t="str">
        <f>IFERROR(INDEX(GUTS!AJ1932:'GUTS'!BH1932,MATCH(1,GUTS!AK1932:'GUTS'!BI1932,0)),"")</f>
        <v/>
      </c>
      <c r="D1931" s="127" t="str">
        <f>IFERROR(INDEX(GUTS!AI1932:'GUTS'!BH1932,MATCH(2,GUTS!AK1932:'GUTS'!BI1932,0)),"")</f>
        <v/>
      </c>
      <c r="E1931" s="127" t="str">
        <f>IFERROR(INDEX(GUTS!AJ1932:'GUTS'!BH1932,MATCH(2,GUTS!AK1932:'GUTS'!BI1932,0)),"")</f>
        <v/>
      </c>
      <c r="F1931" s="127" t="str">
        <f>IFERROR(INDEX(GUTS!AI1932:'GUTS'!BH1932,MATCH(3,GUTS!AK1932:'GUTS'!BI1932,0)),"")</f>
        <v/>
      </c>
      <c r="G1931" s="127" t="str">
        <f>IFERROR(INDEX(GUTS!AJ1932:'GUTS'!BH1932,MATCH(3,GUTS!AK1932:'GUTS'!BI1932,0)),"")</f>
        <v/>
      </c>
      <c r="H1931" s="127" t="str">
        <f>IFERROR(INDEX(GUTS!AI1932:'GUTS'!BH1932,MATCH(4,GUTS!AK1932:'GUTS'!BI1932,0)),"")</f>
        <v/>
      </c>
      <c r="I1931" s="127" t="str">
        <f>IFERROR(INDEX(GUTS!AJ1932:'GUTS'!BH1932,MATCH(4,GUTS!AK1932:'GUTS'!BI1932,0)),"")</f>
        <v/>
      </c>
      <c r="J1931" s="127" t="str">
        <f>IFERROR(INDEX(GUTS!AI1932:'GUTS'!BH1932,MATCH(5,GUTS!AK1932:'GUTS'!BI1932,0)),"")</f>
        <v/>
      </c>
      <c r="K1931" s="127" t="str">
        <f>IFERROR(INDEX(GUTS!AJ1932:'GUTS'!BH1932,MATCH(5,GUTS!AK1932:'GUTS'!BI1932,0)),"")</f>
        <v/>
      </c>
      <c r="L1931" s="127" t="str">
        <f>IFERROR(INDEX(GUTS!AI1932:'GUTS'!BH1932,MATCH(6,GUTS!AK1932:'GUTS'!BI1932,0)),"")</f>
        <v/>
      </c>
      <c r="M1931" s="127" t="str">
        <f>IFERROR(INDEX(GUTS!AJ1932:'GUTS'!BH1932,MATCH(6,GUTS!AK1932:'GUTS'!BI1932,0)),"")</f>
        <v/>
      </c>
      <c r="N1931" s="127">
        <f>Audit!X697</f>
        <v>0</v>
      </c>
      <c r="O1931" s="127">
        <f>Audit!K697</f>
        <v>0</v>
      </c>
      <c r="P1931" s="127">
        <f>Audit!L697</f>
        <v>0</v>
      </c>
    </row>
    <row r="1932" spans="1:16" hidden="1">
      <c r="A1932" s="127">
        <f>Audit!A698</f>
        <v>0</v>
      </c>
      <c r="B1932" s="127" t="str">
        <f>IFERROR(INDEX(GUTS!AI1933:'GUTS'!BH1933,MATCH(1,GUTS!AK1933:'GUTS'!BI1933,0)),"")</f>
        <v/>
      </c>
      <c r="C1932" s="127" t="str">
        <f>IFERROR(INDEX(GUTS!AJ1933:'GUTS'!BH1933,MATCH(1,GUTS!AK1933:'GUTS'!BI1933,0)),"")</f>
        <v/>
      </c>
      <c r="D1932" s="127" t="str">
        <f>IFERROR(INDEX(GUTS!AI1933:'GUTS'!BH1933,MATCH(2,GUTS!AK1933:'GUTS'!BI1933,0)),"")</f>
        <v/>
      </c>
      <c r="E1932" s="127" t="str">
        <f>IFERROR(INDEX(GUTS!AJ1933:'GUTS'!BH1933,MATCH(2,GUTS!AK1933:'GUTS'!BI1933,0)),"")</f>
        <v/>
      </c>
      <c r="F1932" s="127" t="str">
        <f>IFERROR(INDEX(GUTS!AI1933:'GUTS'!BH1933,MATCH(3,GUTS!AK1933:'GUTS'!BI1933,0)),"")</f>
        <v/>
      </c>
      <c r="G1932" s="127" t="str">
        <f>IFERROR(INDEX(GUTS!AJ1933:'GUTS'!BH1933,MATCH(3,GUTS!AK1933:'GUTS'!BI1933,0)),"")</f>
        <v/>
      </c>
      <c r="H1932" s="127" t="str">
        <f>IFERROR(INDEX(GUTS!AI1933:'GUTS'!BH1933,MATCH(4,GUTS!AK1933:'GUTS'!BI1933,0)),"")</f>
        <v/>
      </c>
      <c r="I1932" s="127" t="str">
        <f>IFERROR(INDEX(GUTS!AJ1933:'GUTS'!BH1933,MATCH(4,GUTS!AK1933:'GUTS'!BI1933,0)),"")</f>
        <v/>
      </c>
      <c r="J1932" s="127" t="str">
        <f>IFERROR(INDEX(GUTS!AI1933:'GUTS'!BH1933,MATCH(5,GUTS!AK1933:'GUTS'!BI1933,0)),"")</f>
        <v/>
      </c>
      <c r="K1932" s="127" t="str">
        <f>IFERROR(INDEX(GUTS!AJ1933:'GUTS'!BH1933,MATCH(5,GUTS!AK1933:'GUTS'!BI1933,0)),"")</f>
        <v/>
      </c>
      <c r="L1932" s="127" t="str">
        <f>IFERROR(INDEX(GUTS!AI1933:'GUTS'!BH1933,MATCH(6,GUTS!AK1933:'GUTS'!BI1933,0)),"")</f>
        <v/>
      </c>
      <c r="M1932" s="127" t="str">
        <f>IFERROR(INDEX(GUTS!AJ1933:'GUTS'!BH1933,MATCH(6,GUTS!AK1933:'GUTS'!BI1933,0)),"")</f>
        <v/>
      </c>
      <c r="N1932" s="127">
        <f>Audit!X698</f>
        <v>0</v>
      </c>
      <c r="O1932" s="127">
        <f>Audit!K698</f>
        <v>0</v>
      </c>
      <c r="P1932" s="127">
        <f>Audit!L698</f>
        <v>0</v>
      </c>
    </row>
    <row r="1933" spans="1:16" hidden="1">
      <c r="A1933" s="127">
        <f>Audit!A699</f>
        <v>0</v>
      </c>
      <c r="B1933" s="127" t="str">
        <f>IFERROR(INDEX(GUTS!AI1934:'GUTS'!BH1934,MATCH(1,GUTS!AK1934:'GUTS'!BI1934,0)),"")</f>
        <v/>
      </c>
      <c r="C1933" s="127" t="str">
        <f>IFERROR(INDEX(GUTS!AJ1934:'GUTS'!BH1934,MATCH(1,GUTS!AK1934:'GUTS'!BI1934,0)),"")</f>
        <v/>
      </c>
      <c r="D1933" s="127" t="str">
        <f>IFERROR(INDEX(GUTS!AI1934:'GUTS'!BH1934,MATCH(2,GUTS!AK1934:'GUTS'!BI1934,0)),"")</f>
        <v/>
      </c>
      <c r="E1933" s="127" t="str">
        <f>IFERROR(INDEX(GUTS!AJ1934:'GUTS'!BH1934,MATCH(2,GUTS!AK1934:'GUTS'!BI1934,0)),"")</f>
        <v/>
      </c>
      <c r="F1933" s="127" t="str">
        <f>IFERROR(INDEX(GUTS!AI1934:'GUTS'!BH1934,MATCH(3,GUTS!AK1934:'GUTS'!BI1934,0)),"")</f>
        <v/>
      </c>
      <c r="G1933" s="127" t="str">
        <f>IFERROR(INDEX(GUTS!AJ1934:'GUTS'!BH1934,MATCH(3,GUTS!AK1934:'GUTS'!BI1934,0)),"")</f>
        <v/>
      </c>
      <c r="H1933" s="127" t="str">
        <f>IFERROR(INDEX(GUTS!AI1934:'GUTS'!BH1934,MATCH(4,GUTS!AK1934:'GUTS'!BI1934,0)),"")</f>
        <v/>
      </c>
      <c r="I1933" s="127" t="str">
        <f>IFERROR(INDEX(GUTS!AJ1934:'GUTS'!BH1934,MATCH(4,GUTS!AK1934:'GUTS'!BI1934,0)),"")</f>
        <v/>
      </c>
      <c r="J1933" s="127" t="str">
        <f>IFERROR(INDEX(GUTS!AI1934:'GUTS'!BH1934,MATCH(5,GUTS!AK1934:'GUTS'!BI1934,0)),"")</f>
        <v/>
      </c>
      <c r="K1933" s="127" t="str">
        <f>IFERROR(INDEX(GUTS!AJ1934:'GUTS'!BH1934,MATCH(5,GUTS!AK1934:'GUTS'!BI1934,0)),"")</f>
        <v/>
      </c>
      <c r="L1933" s="127" t="str">
        <f>IFERROR(INDEX(GUTS!AI1934:'GUTS'!BH1934,MATCH(6,GUTS!AK1934:'GUTS'!BI1934,0)),"")</f>
        <v/>
      </c>
      <c r="M1933" s="127" t="str">
        <f>IFERROR(INDEX(GUTS!AJ1934:'GUTS'!BH1934,MATCH(6,GUTS!AK1934:'GUTS'!BI1934,0)),"")</f>
        <v/>
      </c>
      <c r="N1933" s="127">
        <f>Audit!X699</f>
        <v>0</v>
      </c>
      <c r="O1933" s="127">
        <f>Audit!K699</f>
        <v>0</v>
      </c>
      <c r="P1933" s="127">
        <f>Audit!L699</f>
        <v>0</v>
      </c>
    </row>
    <row r="1934" spans="1:16" hidden="1">
      <c r="A1934" s="127">
        <f>Audit!A700</f>
        <v>0</v>
      </c>
      <c r="B1934" s="127" t="str">
        <f>IFERROR(INDEX(GUTS!AI1935:'GUTS'!BH1935,MATCH(1,GUTS!AK1935:'GUTS'!BI1935,0)),"")</f>
        <v/>
      </c>
      <c r="C1934" s="127" t="str">
        <f>IFERROR(INDEX(GUTS!AJ1935:'GUTS'!BH1935,MATCH(1,GUTS!AK1935:'GUTS'!BI1935,0)),"")</f>
        <v/>
      </c>
      <c r="D1934" s="127" t="str">
        <f>IFERROR(INDEX(GUTS!AI1935:'GUTS'!BH1935,MATCH(2,GUTS!AK1935:'GUTS'!BI1935,0)),"")</f>
        <v/>
      </c>
      <c r="E1934" s="127" t="str">
        <f>IFERROR(INDEX(GUTS!AJ1935:'GUTS'!BH1935,MATCH(2,GUTS!AK1935:'GUTS'!BI1935,0)),"")</f>
        <v/>
      </c>
      <c r="F1934" s="127" t="str">
        <f>IFERROR(INDEX(GUTS!AI1935:'GUTS'!BH1935,MATCH(3,GUTS!AK1935:'GUTS'!BI1935,0)),"")</f>
        <v/>
      </c>
      <c r="G1934" s="127" t="str">
        <f>IFERROR(INDEX(GUTS!AJ1935:'GUTS'!BH1935,MATCH(3,GUTS!AK1935:'GUTS'!BI1935,0)),"")</f>
        <v/>
      </c>
      <c r="H1934" s="127" t="str">
        <f>IFERROR(INDEX(GUTS!AI1935:'GUTS'!BH1935,MATCH(4,GUTS!AK1935:'GUTS'!BI1935,0)),"")</f>
        <v/>
      </c>
      <c r="I1934" s="127" t="str">
        <f>IFERROR(INDEX(GUTS!AJ1935:'GUTS'!BH1935,MATCH(4,GUTS!AK1935:'GUTS'!BI1935,0)),"")</f>
        <v/>
      </c>
      <c r="J1934" s="127" t="str">
        <f>IFERROR(INDEX(GUTS!AI1935:'GUTS'!BH1935,MATCH(5,GUTS!AK1935:'GUTS'!BI1935,0)),"")</f>
        <v/>
      </c>
      <c r="K1934" s="127" t="str">
        <f>IFERROR(INDEX(GUTS!AJ1935:'GUTS'!BH1935,MATCH(5,GUTS!AK1935:'GUTS'!BI1935,0)),"")</f>
        <v/>
      </c>
      <c r="L1934" s="127" t="str">
        <f>IFERROR(INDEX(GUTS!AI1935:'GUTS'!BH1935,MATCH(6,GUTS!AK1935:'GUTS'!BI1935,0)),"")</f>
        <v/>
      </c>
      <c r="M1934" s="127" t="str">
        <f>IFERROR(INDEX(GUTS!AJ1935:'GUTS'!BH1935,MATCH(6,GUTS!AK1935:'GUTS'!BI1935,0)),"")</f>
        <v/>
      </c>
      <c r="N1934" s="127">
        <f>Audit!X700</f>
        <v>0</v>
      </c>
      <c r="O1934" s="127">
        <f>Audit!K700</f>
        <v>0</v>
      </c>
      <c r="P1934" s="127">
        <f>Audit!L700</f>
        <v>0</v>
      </c>
    </row>
    <row r="1935" spans="1:16" hidden="1">
      <c r="A1935" s="127">
        <f>Audit!A701</f>
        <v>0</v>
      </c>
      <c r="B1935" s="127" t="str">
        <f>IFERROR(INDEX(GUTS!AI1936:'GUTS'!BH1936,MATCH(1,GUTS!AK1936:'GUTS'!BI1936,0)),"")</f>
        <v/>
      </c>
      <c r="C1935" s="127" t="str">
        <f>IFERROR(INDEX(GUTS!AJ1936:'GUTS'!BH1936,MATCH(1,GUTS!AK1936:'GUTS'!BI1936,0)),"")</f>
        <v/>
      </c>
      <c r="D1935" s="127" t="str">
        <f>IFERROR(INDEX(GUTS!AI1936:'GUTS'!BH1936,MATCH(2,GUTS!AK1936:'GUTS'!BI1936,0)),"")</f>
        <v/>
      </c>
      <c r="E1935" s="127" t="str">
        <f>IFERROR(INDEX(GUTS!AJ1936:'GUTS'!BH1936,MATCH(2,GUTS!AK1936:'GUTS'!BI1936,0)),"")</f>
        <v/>
      </c>
      <c r="F1935" s="127" t="str">
        <f>IFERROR(INDEX(GUTS!AI1936:'GUTS'!BH1936,MATCH(3,GUTS!AK1936:'GUTS'!BI1936,0)),"")</f>
        <v/>
      </c>
      <c r="G1935" s="127" t="str">
        <f>IFERROR(INDEX(GUTS!AJ1936:'GUTS'!BH1936,MATCH(3,GUTS!AK1936:'GUTS'!BI1936,0)),"")</f>
        <v/>
      </c>
      <c r="H1935" s="127" t="str">
        <f>IFERROR(INDEX(GUTS!AI1936:'GUTS'!BH1936,MATCH(4,GUTS!AK1936:'GUTS'!BI1936,0)),"")</f>
        <v/>
      </c>
      <c r="I1935" s="127" t="str">
        <f>IFERROR(INDEX(GUTS!AJ1936:'GUTS'!BH1936,MATCH(4,GUTS!AK1936:'GUTS'!BI1936,0)),"")</f>
        <v/>
      </c>
      <c r="J1935" s="127" t="str">
        <f>IFERROR(INDEX(GUTS!AI1936:'GUTS'!BH1936,MATCH(5,GUTS!AK1936:'GUTS'!BI1936,0)),"")</f>
        <v/>
      </c>
      <c r="K1935" s="127" t="str">
        <f>IFERROR(INDEX(GUTS!AJ1936:'GUTS'!BH1936,MATCH(5,GUTS!AK1936:'GUTS'!BI1936,0)),"")</f>
        <v/>
      </c>
      <c r="L1935" s="127" t="str">
        <f>IFERROR(INDEX(GUTS!AI1936:'GUTS'!BH1936,MATCH(6,GUTS!AK1936:'GUTS'!BI1936,0)),"")</f>
        <v/>
      </c>
      <c r="M1935" s="127" t="str">
        <f>IFERROR(INDEX(GUTS!AJ1936:'GUTS'!BH1936,MATCH(6,GUTS!AK1936:'GUTS'!BI1936,0)),"")</f>
        <v/>
      </c>
      <c r="N1935" s="127">
        <f>Audit!X701</f>
        <v>0</v>
      </c>
      <c r="O1935" s="127">
        <f>Audit!K701</f>
        <v>0</v>
      </c>
      <c r="P1935" s="127">
        <f>Audit!L701</f>
        <v>0</v>
      </c>
    </row>
    <row r="1936" spans="1:16" hidden="1">
      <c r="A1936" s="127">
        <f>Audit!A702</f>
        <v>0</v>
      </c>
      <c r="B1936" s="127" t="str">
        <f>IFERROR(INDEX(GUTS!AI1937:'GUTS'!BH1937,MATCH(1,GUTS!AK1937:'GUTS'!BI1937,0)),"")</f>
        <v/>
      </c>
      <c r="C1936" s="127" t="str">
        <f>IFERROR(INDEX(GUTS!AJ1937:'GUTS'!BH1937,MATCH(1,GUTS!AK1937:'GUTS'!BI1937,0)),"")</f>
        <v/>
      </c>
      <c r="D1936" s="127" t="str">
        <f>IFERROR(INDEX(GUTS!AI1937:'GUTS'!BH1937,MATCH(2,GUTS!AK1937:'GUTS'!BI1937,0)),"")</f>
        <v/>
      </c>
      <c r="E1936" s="127" t="str">
        <f>IFERROR(INDEX(GUTS!AJ1937:'GUTS'!BH1937,MATCH(2,GUTS!AK1937:'GUTS'!BI1937,0)),"")</f>
        <v/>
      </c>
      <c r="F1936" s="127" t="str">
        <f>IFERROR(INDEX(GUTS!AI1937:'GUTS'!BH1937,MATCH(3,GUTS!AK1937:'GUTS'!BI1937,0)),"")</f>
        <v/>
      </c>
      <c r="G1936" s="127" t="str">
        <f>IFERROR(INDEX(GUTS!AJ1937:'GUTS'!BH1937,MATCH(3,GUTS!AK1937:'GUTS'!BI1937,0)),"")</f>
        <v/>
      </c>
      <c r="H1936" s="127" t="str">
        <f>IFERROR(INDEX(GUTS!AI1937:'GUTS'!BH1937,MATCH(4,GUTS!AK1937:'GUTS'!BI1937,0)),"")</f>
        <v/>
      </c>
      <c r="I1936" s="127" t="str">
        <f>IFERROR(INDEX(GUTS!AJ1937:'GUTS'!BH1937,MATCH(4,GUTS!AK1937:'GUTS'!BI1937,0)),"")</f>
        <v/>
      </c>
      <c r="J1936" s="127" t="str">
        <f>IFERROR(INDEX(GUTS!AI1937:'GUTS'!BH1937,MATCH(5,GUTS!AK1937:'GUTS'!BI1937,0)),"")</f>
        <v/>
      </c>
      <c r="K1936" s="127" t="str">
        <f>IFERROR(INDEX(GUTS!AJ1937:'GUTS'!BH1937,MATCH(5,GUTS!AK1937:'GUTS'!BI1937,0)),"")</f>
        <v/>
      </c>
      <c r="L1936" s="127" t="str">
        <f>IFERROR(INDEX(GUTS!AI1937:'GUTS'!BH1937,MATCH(6,GUTS!AK1937:'GUTS'!BI1937,0)),"")</f>
        <v/>
      </c>
      <c r="M1936" s="127" t="str">
        <f>IFERROR(INDEX(GUTS!AJ1937:'GUTS'!BH1937,MATCH(6,GUTS!AK1937:'GUTS'!BI1937,0)),"")</f>
        <v/>
      </c>
      <c r="N1936" s="127">
        <f>Audit!X702</f>
        <v>0</v>
      </c>
      <c r="O1936" s="127">
        <f>Audit!K702</f>
        <v>0</v>
      </c>
      <c r="P1936" s="127">
        <f>Audit!L702</f>
        <v>0</v>
      </c>
    </row>
    <row r="1937" spans="1:16" hidden="1">
      <c r="A1937" s="127">
        <f>Audit!A703</f>
        <v>0</v>
      </c>
      <c r="B1937" s="127" t="str">
        <f>IFERROR(INDEX(GUTS!AI1938:'GUTS'!BH1938,MATCH(1,GUTS!AK1938:'GUTS'!BI1938,0)),"")</f>
        <v/>
      </c>
      <c r="C1937" s="127" t="str">
        <f>IFERROR(INDEX(GUTS!AJ1938:'GUTS'!BH1938,MATCH(1,GUTS!AK1938:'GUTS'!BI1938,0)),"")</f>
        <v/>
      </c>
      <c r="D1937" s="127" t="str">
        <f>IFERROR(INDEX(GUTS!AI1938:'GUTS'!BH1938,MATCH(2,GUTS!AK1938:'GUTS'!BI1938,0)),"")</f>
        <v/>
      </c>
      <c r="E1937" s="127" t="str">
        <f>IFERROR(INDEX(GUTS!AJ1938:'GUTS'!BH1938,MATCH(2,GUTS!AK1938:'GUTS'!BI1938,0)),"")</f>
        <v/>
      </c>
      <c r="F1937" s="127" t="str">
        <f>IFERROR(INDEX(GUTS!AI1938:'GUTS'!BH1938,MATCH(3,GUTS!AK1938:'GUTS'!BI1938,0)),"")</f>
        <v/>
      </c>
      <c r="G1937" s="127" t="str">
        <f>IFERROR(INDEX(GUTS!AJ1938:'GUTS'!BH1938,MATCH(3,GUTS!AK1938:'GUTS'!BI1938,0)),"")</f>
        <v/>
      </c>
      <c r="H1937" s="127" t="str">
        <f>IFERROR(INDEX(GUTS!AI1938:'GUTS'!BH1938,MATCH(4,GUTS!AK1938:'GUTS'!BI1938,0)),"")</f>
        <v/>
      </c>
      <c r="I1937" s="127" t="str">
        <f>IFERROR(INDEX(GUTS!AJ1938:'GUTS'!BH1938,MATCH(4,GUTS!AK1938:'GUTS'!BI1938,0)),"")</f>
        <v/>
      </c>
      <c r="J1937" s="127" t="str">
        <f>IFERROR(INDEX(GUTS!AI1938:'GUTS'!BH1938,MATCH(5,GUTS!AK1938:'GUTS'!BI1938,0)),"")</f>
        <v/>
      </c>
      <c r="K1937" s="127" t="str">
        <f>IFERROR(INDEX(GUTS!AJ1938:'GUTS'!BH1938,MATCH(5,GUTS!AK1938:'GUTS'!BI1938,0)),"")</f>
        <v/>
      </c>
      <c r="L1937" s="127" t="str">
        <f>IFERROR(INDEX(GUTS!AI1938:'GUTS'!BH1938,MATCH(6,GUTS!AK1938:'GUTS'!BI1938,0)),"")</f>
        <v/>
      </c>
      <c r="M1937" s="127" t="str">
        <f>IFERROR(INDEX(GUTS!AJ1938:'GUTS'!BH1938,MATCH(6,GUTS!AK1938:'GUTS'!BI1938,0)),"")</f>
        <v/>
      </c>
      <c r="N1937" s="127">
        <f>Audit!X703</f>
        <v>0</v>
      </c>
      <c r="O1937" s="127">
        <f>Audit!K703</f>
        <v>0</v>
      </c>
      <c r="P1937" s="127">
        <f>Audit!L703</f>
        <v>0</v>
      </c>
    </row>
    <row r="1938" spans="1:16" hidden="1">
      <c r="A1938" s="127">
        <f>Audit!A704</f>
        <v>0</v>
      </c>
      <c r="B1938" s="127" t="str">
        <f>IFERROR(INDEX(GUTS!AI1939:'GUTS'!BH1939,MATCH(1,GUTS!AK1939:'GUTS'!BI1939,0)),"")</f>
        <v/>
      </c>
      <c r="C1938" s="127" t="str">
        <f>IFERROR(INDEX(GUTS!AJ1939:'GUTS'!BH1939,MATCH(1,GUTS!AK1939:'GUTS'!BI1939,0)),"")</f>
        <v/>
      </c>
      <c r="D1938" s="127" t="str">
        <f>IFERROR(INDEX(GUTS!AI1939:'GUTS'!BH1939,MATCH(2,GUTS!AK1939:'GUTS'!BI1939,0)),"")</f>
        <v/>
      </c>
      <c r="E1938" s="127" t="str">
        <f>IFERROR(INDEX(GUTS!AJ1939:'GUTS'!BH1939,MATCH(2,GUTS!AK1939:'GUTS'!BI1939,0)),"")</f>
        <v/>
      </c>
      <c r="F1938" s="127" t="str">
        <f>IFERROR(INDEX(GUTS!AI1939:'GUTS'!BH1939,MATCH(3,GUTS!AK1939:'GUTS'!BI1939,0)),"")</f>
        <v/>
      </c>
      <c r="G1938" s="127" t="str">
        <f>IFERROR(INDEX(GUTS!AJ1939:'GUTS'!BH1939,MATCH(3,GUTS!AK1939:'GUTS'!BI1939,0)),"")</f>
        <v/>
      </c>
      <c r="H1938" s="127" t="str">
        <f>IFERROR(INDEX(GUTS!AI1939:'GUTS'!BH1939,MATCH(4,GUTS!AK1939:'GUTS'!BI1939,0)),"")</f>
        <v/>
      </c>
      <c r="I1938" s="127" t="str">
        <f>IFERROR(INDEX(GUTS!AJ1939:'GUTS'!BH1939,MATCH(4,GUTS!AK1939:'GUTS'!BI1939,0)),"")</f>
        <v/>
      </c>
      <c r="J1938" s="127" t="str">
        <f>IFERROR(INDEX(GUTS!AI1939:'GUTS'!BH1939,MATCH(5,GUTS!AK1939:'GUTS'!BI1939,0)),"")</f>
        <v/>
      </c>
      <c r="K1938" s="127" t="str">
        <f>IFERROR(INDEX(GUTS!AJ1939:'GUTS'!BH1939,MATCH(5,GUTS!AK1939:'GUTS'!BI1939,0)),"")</f>
        <v/>
      </c>
      <c r="L1938" s="127" t="str">
        <f>IFERROR(INDEX(GUTS!AI1939:'GUTS'!BH1939,MATCH(6,GUTS!AK1939:'GUTS'!BI1939,0)),"")</f>
        <v/>
      </c>
      <c r="M1938" s="127" t="str">
        <f>IFERROR(INDEX(GUTS!AJ1939:'GUTS'!BH1939,MATCH(6,GUTS!AK1939:'GUTS'!BI1939,0)),"")</f>
        <v/>
      </c>
      <c r="N1938" s="127">
        <f>Audit!X704</f>
        <v>0</v>
      </c>
      <c r="O1938" s="127">
        <f>Audit!K704</f>
        <v>0</v>
      </c>
      <c r="P1938" s="127">
        <f>Audit!L704</f>
        <v>0</v>
      </c>
    </row>
    <row r="1939" spans="1:16" hidden="1">
      <c r="A1939" s="127">
        <f>Audit!A705</f>
        <v>0</v>
      </c>
      <c r="B1939" s="127" t="str">
        <f>IFERROR(INDEX(GUTS!AI1940:'GUTS'!BH1940,MATCH(1,GUTS!AK1940:'GUTS'!BI1940,0)),"")</f>
        <v/>
      </c>
      <c r="C1939" s="127" t="str">
        <f>IFERROR(INDEX(GUTS!AJ1940:'GUTS'!BH1940,MATCH(1,GUTS!AK1940:'GUTS'!BI1940,0)),"")</f>
        <v/>
      </c>
      <c r="D1939" s="127" t="str">
        <f>IFERROR(INDEX(GUTS!AI1940:'GUTS'!BH1940,MATCH(2,GUTS!AK1940:'GUTS'!BI1940,0)),"")</f>
        <v/>
      </c>
      <c r="E1939" s="127" t="str">
        <f>IFERROR(INDEX(GUTS!AJ1940:'GUTS'!BH1940,MATCH(2,GUTS!AK1940:'GUTS'!BI1940,0)),"")</f>
        <v/>
      </c>
      <c r="F1939" s="127" t="str">
        <f>IFERROR(INDEX(GUTS!AI1940:'GUTS'!BH1940,MATCH(3,GUTS!AK1940:'GUTS'!BI1940,0)),"")</f>
        <v/>
      </c>
      <c r="G1939" s="127" t="str">
        <f>IFERROR(INDEX(GUTS!AJ1940:'GUTS'!BH1940,MATCH(3,GUTS!AK1940:'GUTS'!BI1940,0)),"")</f>
        <v/>
      </c>
      <c r="H1939" s="127" t="str">
        <f>IFERROR(INDEX(GUTS!AI1940:'GUTS'!BH1940,MATCH(4,GUTS!AK1940:'GUTS'!BI1940,0)),"")</f>
        <v/>
      </c>
      <c r="I1939" s="127" t="str">
        <f>IFERROR(INDEX(GUTS!AJ1940:'GUTS'!BH1940,MATCH(4,GUTS!AK1940:'GUTS'!BI1940,0)),"")</f>
        <v/>
      </c>
      <c r="J1939" s="127" t="str">
        <f>IFERROR(INDEX(GUTS!AI1940:'GUTS'!BH1940,MATCH(5,GUTS!AK1940:'GUTS'!BI1940,0)),"")</f>
        <v/>
      </c>
      <c r="K1939" s="127" t="str">
        <f>IFERROR(INDEX(GUTS!AJ1940:'GUTS'!BH1940,MATCH(5,GUTS!AK1940:'GUTS'!BI1940,0)),"")</f>
        <v/>
      </c>
      <c r="L1939" s="127" t="str">
        <f>IFERROR(INDEX(GUTS!AI1940:'GUTS'!BH1940,MATCH(6,GUTS!AK1940:'GUTS'!BI1940,0)),"")</f>
        <v/>
      </c>
      <c r="M1939" s="127" t="str">
        <f>IFERROR(INDEX(GUTS!AJ1940:'GUTS'!BH1940,MATCH(6,GUTS!AK1940:'GUTS'!BI1940,0)),"")</f>
        <v/>
      </c>
      <c r="N1939" s="127">
        <f>Audit!X705</f>
        <v>0</v>
      </c>
      <c r="O1939" s="127">
        <f>Audit!K705</f>
        <v>0</v>
      </c>
      <c r="P1939" s="127">
        <f>Audit!L705</f>
        <v>0</v>
      </c>
    </row>
    <row r="1940" spans="1:16" hidden="1">
      <c r="A1940" s="127">
        <f>Audit!A706</f>
        <v>0</v>
      </c>
      <c r="B1940" s="127" t="str">
        <f>IFERROR(INDEX(GUTS!AI1941:'GUTS'!BH1941,MATCH(1,GUTS!AK1941:'GUTS'!BI1941,0)),"")</f>
        <v/>
      </c>
      <c r="C1940" s="127" t="str">
        <f>IFERROR(INDEX(GUTS!AJ1941:'GUTS'!BH1941,MATCH(1,GUTS!AK1941:'GUTS'!BI1941,0)),"")</f>
        <v/>
      </c>
      <c r="D1940" s="127" t="str">
        <f>IFERROR(INDEX(GUTS!AI1941:'GUTS'!BH1941,MATCH(2,GUTS!AK1941:'GUTS'!BI1941,0)),"")</f>
        <v/>
      </c>
      <c r="E1940" s="127" t="str">
        <f>IFERROR(INDEX(GUTS!AJ1941:'GUTS'!BH1941,MATCH(2,GUTS!AK1941:'GUTS'!BI1941,0)),"")</f>
        <v/>
      </c>
      <c r="F1940" s="127" t="str">
        <f>IFERROR(INDEX(GUTS!AI1941:'GUTS'!BH1941,MATCH(3,GUTS!AK1941:'GUTS'!BI1941,0)),"")</f>
        <v/>
      </c>
      <c r="G1940" s="127" t="str">
        <f>IFERROR(INDEX(GUTS!AJ1941:'GUTS'!BH1941,MATCH(3,GUTS!AK1941:'GUTS'!BI1941,0)),"")</f>
        <v/>
      </c>
      <c r="H1940" s="127" t="str">
        <f>IFERROR(INDEX(GUTS!AI1941:'GUTS'!BH1941,MATCH(4,GUTS!AK1941:'GUTS'!BI1941,0)),"")</f>
        <v/>
      </c>
      <c r="I1940" s="127" t="str">
        <f>IFERROR(INDEX(GUTS!AJ1941:'GUTS'!BH1941,MATCH(4,GUTS!AK1941:'GUTS'!BI1941,0)),"")</f>
        <v/>
      </c>
      <c r="J1940" s="127" t="str">
        <f>IFERROR(INDEX(GUTS!AI1941:'GUTS'!BH1941,MATCH(5,GUTS!AK1941:'GUTS'!BI1941,0)),"")</f>
        <v/>
      </c>
      <c r="K1940" s="127" t="str">
        <f>IFERROR(INDEX(GUTS!AJ1941:'GUTS'!BH1941,MATCH(5,GUTS!AK1941:'GUTS'!BI1941,0)),"")</f>
        <v/>
      </c>
      <c r="L1940" s="127" t="str">
        <f>IFERROR(INDEX(GUTS!AI1941:'GUTS'!BH1941,MATCH(6,GUTS!AK1941:'GUTS'!BI1941,0)),"")</f>
        <v/>
      </c>
      <c r="M1940" s="127" t="str">
        <f>IFERROR(INDEX(GUTS!AJ1941:'GUTS'!BH1941,MATCH(6,GUTS!AK1941:'GUTS'!BI1941,0)),"")</f>
        <v/>
      </c>
      <c r="N1940" s="127">
        <f>Audit!X706</f>
        <v>0</v>
      </c>
      <c r="O1940" s="127">
        <f>Audit!K706</f>
        <v>0</v>
      </c>
      <c r="P1940" s="127">
        <f>Audit!L706</f>
        <v>0</v>
      </c>
    </row>
    <row r="1941" spans="1:16" hidden="1">
      <c r="A1941" s="127">
        <f>Audit!A707</f>
        <v>0</v>
      </c>
      <c r="B1941" s="127" t="str">
        <f>IFERROR(INDEX(GUTS!AI1942:'GUTS'!BH1942,MATCH(1,GUTS!AK1942:'GUTS'!BI1942,0)),"")</f>
        <v/>
      </c>
      <c r="C1941" s="127" t="str">
        <f>IFERROR(INDEX(GUTS!AJ1942:'GUTS'!BH1942,MATCH(1,GUTS!AK1942:'GUTS'!BI1942,0)),"")</f>
        <v/>
      </c>
      <c r="D1941" s="127" t="str">
        <f>IFERROR(INDEX(GUTS!AI1942:'GUTS'!BH1942,MATCH(2,GUTS!AK1942:'GUTS'!BI1942,0)),"")</f>
        <v/>
      </c>
      <c r="E1941" s="127" t="str">
        <f>IFERROR(INDEX(GUTS!AJ1942:'GUTS'!BH1942,MATCH(2,GUTS!AK1942:'GUTS'!BI1942,0)),"")</f>
        <v/>
      </c>
      <c r="F1941" s="127" t="str">
        <f>IFERROR(INDEX(GUTS!AI1942:'GUTS'!BH1942,MATCH(3,GUTS!AK1942:'GUTS'!BI1942,0)),"")</f>
        <v/>
      </c>
      <c r="G1941" s="127" t="str">
        <f>IFERROR(INDEX(GUTS!AJ1942:'GUTS'!BH1942,MATCH(3,GUTS!AK1942:'GUTS'!BI1942,0)),"")</f>
        <v/>
      </c>
      <c r="H1941" s="127" t="str">
        <f>IFERROR(INDEX(GUTS!AI1942:'GUTS'!BH1942,MATCH(4,GUTS!AK1942:'GUTS'!BI1942,0)),"")</f>
        <v/>
      </c>
      <c r="I1941" s="127" t="str">
        <f>IFERROR(INDEX(GUTS!AJ1942:'GUTS'!BH1942,MATCH(4,GUTS!AK1942:'GUTS'!BI1942,0)),"")</f>
        <v/>
      </c>
      <c r="J1941" s="127" t="str">
        <f>IFERROR(INDEX(GUTS!AI1942:'GUTS'!BH1942,MATCH(5,GUTS!AK1942:'GUTS'!BI1942,0)),"")</f>
        <v/>
      </c>
      <c r="K1941" s="127" t="str">
        <f>IFERROR(INDEX(GUTS!AJ1942:'GUTS'!BH1942,MATCH(5,GUTS!AK1942:'GUTS'!BI1942,0)),"")</f>
        <v/>
      </c>
      <c r="L1941" s="127" t="str">
        <f>IFERROR(INDEX(GUTS!AI1942:'GUTS'!BH1942,MATCH(6,GUTS!AK1942:'GUTS'!BI1942,0)),"")</f>
        <v/>
      </c>
      <c r="M1941" s="127" t="str">
        <f>IFERROR(INDEX(GUTS!AJ1942:'GUTS'!BH1942,MATCH(6,GUTS!AK1942:'GUTS'!BI1942,0)),"")</f>
        <v/>
      </c>
      <c r="N1941" s="127">
        <f>Audit!X707</f>
        <v>0</v>
      </c>
      <c r="O1941" s="127">
        <f>Audit!K707</f>
        <v>0</v>
      </c>
      <c r="P1941" s="127">
        <f>Audit!L707</f>
        <v>0</v>
      </c>
    </row>
    <row r="1942" spans="1:16" hidden="1">
      <c r="A1942" s="127">
        <f>Audit!A708</f>
        <v>0</v>
      </c>
      <c r="B1942" s="127" t="str">
        <f>IFERROR(INDEX(GUTS!AI1943:'GUTS'!BH1943,MATCH(1,GUTS!AK1943:'GUTS'!BI1943,0)),"")</f>
        <v/>
      </c>
      <c r="C1942" s="127" t="str">
        <f>IFERROR(INDEX(GUTS!AJ1943:'GUTS'!BH1943,MATCH(1,GUTS!AK1943:'GUTS'!BI1943,0)),"")</f>
        <v/>
      </c>
      <c r="D1942" s="127" t="str">
        <f>IFERROR(INDEX(GUTS!AI1943:'GUTS'!BH1943,MATCH(2,GUTS!AK1943:'GUTS'!BI1943,0)),"")</f>
        <v/>
      </c>
      <c r="E1942" s="127" t="str">
        <f>IFERROR(INDEX(GUTS!AJ1943:'GUTS'!BH1943,MATCH(2,GUTS!AK1943:'GUTS'!BI1943,0)),"")</f>
        <v/>
      </c>
      <c r="F1942" s="127" t="str">
        <f>IFERROR(INDEX(GUTS!AI1943:'GUTS'!BH1943,MATCH(3,GUTS!AK1943:'GUTS'!BI1943,0)),"")</f>
        <v/>
      </c>
      <c r="G1942" s="127" t="str">
        <f>IFERROR(INDEX(GUTS!AJ1943:'GUTS'!BH1943,MATCH(3,GUTS!AK1943:'GUTS'!BI1943,0)),"")</f>
        <v/>
      </c>
      <c r="H1942" s="127" t="str">
        <f>IFERROR(INDEX(GUTS!AI1943:'GUTS'!BH1943,MATCH(4,GUTS!AK1943:'GUTS'!BI1943,0)),"")</f>
        <v/>
      </c>
      <c r="I1942" s="127" t="str">
        <f>IFERROR(INDEX(GUTS!AJ1943:'GUTS'!BH1943,MATCH(4,GUTS!AK1943:'GUTS'!BI1943,0)),"")</f>
        <v/>
      </c>
      <c r="J1942" s="127" t="str">
        <f>IFERROR(INDEX(GUTS!AI1943:'GUTS'!BH1943,MATCH(5,GUTS!AK1943:'GUTS'!BI1943,0)),"")</f>
        <v/>
      </c>
      <c r="K1942" s="127" t="str">
        <f>IFERROR(INDEX(GUTS!AJ1943:'GUTS'!BH1943,MATCH(5,GUTS!AK1943:'GUTS'!BI1943,0)),"")</f>
        <v/>
      </c>
      <c r="L1942" s="127" t="str">
        <f>IFERROR(INDEX(GUTS!AI1943:'GUTS'!BH1943,MATCH(6,GUTS!AK1943:'GUTS'!BI1943,0)),"")</f>
        <v/>
      </c>
      <c r="M1942" s="127" t="str">
        <f>IFERROR(INDEX(GUTS!AJ1943:'GUTS'!BH1943,MATCH(6,GUTS!AK1943:'GUTS'!BI1943,0)),"")</f>
        <v/>
      </c>
      <c r="N1942" s="127">
        <f>Audit!X708</f>
        <v>0</v>
      </c>
      <c r="O1942" s="127">
        <f>Audit!K708</f>
        <v>0</v>
      </c>
      <c r="P1942" s="127">
        <f>Audit!L708</f>
        <v>0</v>
      </c>
    </row>
    <row r="1943" spans="1:16" hidden="1">
      <c r="A1943" s="127">
        <f>Audit!A709</f>
        <v>0</v>
      </c>
      <c r="B1943" s="127" t="str">
        <f>IFERROR(INDEX(GUTS!AI1944:'GUTS'!BH1944,MATCH(1,GUTS!AK1944:'GUTS'!BI1944,0)),"")</f>
        <v/>
      </c>
      <c r="C1943" s="127" t="str">
        <f>IFERROR(INDEX(GUTS!AJ1944:'GUTS'!BH1944,MATCH(1,GUTS!AK1944:'GUTS'!BI1944,0)),"")</f>
        <v/>
      </c>
      <c r="D1943" s="127" t="str">
        <f>IFERROR(INDEX(GUTS!AI1944:'GUTS'!BH1944,MATCH(2,GUTS!AK1944:'GUTS'!BI1944,0)),"")</f>
        <v/>
      </c>
      <c r="E1943" s="127" t="str">
        <f>IFERROR(INDEX(GUTS!AJ1944:'GUTS'!BH1944,MATCH(2,GUTS!AK1944:'GUTS'!BI1944,0)),"")</f>
        <v/>
      </c>
      <c r="F1943" s="127" t="str">
        <f>IFERROR(INDEX(GUTS!AI1944:'GUTS'!BH1944,MATCH(3,GUTS!AK1944:'GUTS'!BI1944,0)),"")</f>
        <v/>
      </c>
      <c r="G1943" s="127" t="str">
        <f>IFERROR(INDEX(GUTS!AJ1944:'GUTS'!BH1944,MATCH(3,GUTS!AK1944:'GUTS'!BI1944,0)),"")</f>
        <v/>
      </c>
      <c r="H1943" s="127" t="str">
        <f>IFERROR(INDEX(GUTS!AI1944:'GUTS'!BH1944,MATCH(4,GUTS!AK1944:'GUTS'!BI1944,0)),"")</f>
        <v/>
      </c>
      <c r="I1943" s="127" t="str">
        <f>IFERROR(INDEX(GUTS!AJ1944:'GUTS'!BH1944,MATCH(4,GUTS!AK1944:'GUTS'!BI1944,0)),"")</f>
        <v/>
      </c>
      <c r="J1943" s="127" t="str">
        <f>IFERROR(INDEX(GUTS!AI1944:'GUTS'!BH1944,MATCH(5,GUTS!AK1944:'GUTS'!BI1944,0)),"")</f>
        <v/>
      </c>
      <c r="K1943" s="127" t="str">
        <f>IFERROR(INDEX(GUTS!AJ1944:'GUTS'!BH1944,MATCH(5,GUTS!AK1944:'GUTS'!BI1944,0)),"")</f>
        <v/>
      </c>
      <c r="L1943" s="127" t="str">
        <f>IFERROR(INDEX(GUTS!AI1944:'GUTS'!BH1944,MATCH(6,GUTS!AK1944:'GUTS'!BI1944,0)),"")</f>
        <v/>
      </c>
      <c r="M1943" s="127" t="str">
        <f>IFERROR(INDEX(GUTS!AJ1944:'GUTS'!BH1944,MATCH(6,GUTS!AK1944:'GUTS'!BI1944,0)),"")</f>
        <v/>
      </c>
      <c r="N1943" s="127">
        <f>Audit!X709</f>
        <v>0</v>
      </c>
      <c r="O1943" s="127">
        <f>Audit!K709</f>
        <v>0</v>
      </c>
      <c r="P1943" s="127">
        <f>Audit!L709</f>
        <v>0</v>
      </c>
    </row>
    <row r="1944" spans="1:16" hidden="1">
      <c r="A1944" s="127">
        <f>Audit!A710</f>
        <v>0</v>
      </c>
      <c r="B1944" s="127" t="str">
        <f>IFERROR(INDEX(GUTS!AI1945:'GUTS'!BH1945,MATCH(1,GUTS!AK1945:'GUTS'!BI1945,0)),"")</f>
        <v/>
      </c>
      <c r="C1944" s="127" t="str">
        <f>IFERROR(INDEX(GUTS!AJ1945:'GUTS'!BH1945,MATCH(1,GUTS!AK1945:'GUTS'!BI1945,0)),"")</f>
        <v/>
      </c>
      <c r="D1944" s="127" t="str">
        <f>IFERROR(INDEX(GUTS!AI1945:'GUTS'!BH1945,MATCH(2,GUTS!AK1945:'GUTS'!BI1945,0)),"")</f>
        <v/>
      </c>
      <c r="E1944" s="127" t="str">
        <f>IFERROR(INDEX(GUTS!AJ1945:'GUTS'!BH1945,MATCH(2,GUTS!AK1945:'GUTS'!BI1945,0)),"")</f>
        <v/>
      </c>
      <c r="F1944" s="127" t="str">
        <f>IFERROR(INDEX(GUTS!AI1945:'GUTS'!BH1945,MATCH(3,GUTS!AK1945:'GUTS'!BI1945,0)),"")</f>
        <v/>
      </c>
      <c r="G1944" s="127" t="str">
        <f>IFERROR(INDEX(GUTS!AJ1945:'GUTS'!BH1945,MATCH(3,GUTS!AK1945:'GUTS'!BI1945,0)),"")</f>
        <v/>
      </c>
      <c r="H1944" s="127" t="str">
        <f>IFERROR(INDEX(GUTS!AI1945:'GUTS'!BH1945,MATCH(4,GUTS!AK1945:'GUTS'!BI1945,0)),"")</f>
        <v/>
      </c>
      <c r="I1944" s="127" t="str">
        <f>IFERROR(INDEX(GUTS!AJ1945:'GUTS'!BH1945,MATCH(4,GUTS!AK1945:'GUTS'!BI1945,0)),"")</f>
        <v/>
      </c>
      <c r="J1944" s="127" t="str">
        <f>IFERROR(INDEX(GUTS!AI1945:'GUTS'!BH1945,MATCH(5,GUTS!AK1945:'GUTS'!BI1945,0)),"")</f>
        <v/>
      </c>
      <c r="K1944" s="127" t="str">
        <f>IFERROR(INDEX(GUTS!AJ1945:'GUTS'!BH1945,MATCH(5,GUTS!AK1945:'GUTS'!BI1945,0)),"")</f>
        <v/>
      </c>
      <c r="L1944" s="127" t="str">
        <f>IFERROR(INDEX(GUTS!AI1945:'GUTS'!BH1945,MATCH(6,GUTS!AK1945:'GUTS'!BI1945,0)),"")</f>
        <v/>
      </c>
      <c r="M1944" s="127" t="str">
        <f>IFERROR(INDEX(GUTS!AJ1945:'GUTS'!BH1945,MATCH(6,GUTS!AK1945:'GUTS'!BI1945,0)),"")</f>
        <v/>
      </c>
      <c r="N1944" s="127">
        <f>Audit!X710</f>
        <v>0</v>
      </c>
      <c r="O1944" s="127">
        <f>Audit!K710</f>
        <v>0</v>
      </c>
      <c r="P1944" s="127">
        <f>Audit!L710</f>
        <v>0</v>
      </c>
    </row>
    <row r="1945" spans="1:16" hidden="1">
      <c r="A1945" s="127">
        <f>Audit!A711</f>
        <v>0</v>
      </c>
      <c r="B1945" s="127" t="str">
        <f>IFERROR(INDEX(GUTS!AI1946:'GUTS'!BH1946,MATCH(1,GUTS!AK1946:'GUTS'!BI1946,0)),"")</f>
        <v/>
      </c>
      <c r="C1945" s="127" t="str">
        <f>IFERROR(INDEX(GUTS!AJ1946:'GUTS'!BH1946,MATCH(1,GUTS!AK1946:'GUTS'!BI1946,0)),"")</f>
        <v/>
      </c>
      <c r="D1945" s="127" t="str">
        <f>IFERROR(INDEX(GUTS!AI1946:'GUTS'!BH1946,MATCH(2,GUTS!AK1946:'GUTS'!BI1946,0)),"")</f>
        <v/>
      </c>
      <c r="E1945" s="127" t="str">
        <f>IFERROR(INDEX(GUTS!AJ1946:'GUTS'!BH1946,MATCH(2,GUTS!AK1946:'GUTS'!BI1946,0)),"")</f>
        <v/>
      </c>
      <c r="F1945" s="127" t="str">
        <f>IFERROR(INDEX(GUTS!AI1946:'GUTS'!BH1946,MATCH(3,GUTS!AK1946:'GUTS'!BI1946,0)),"")</f>
        <v/>
      </c>
      <c r="G1945" s="127" t="str">
        <f>IFERROR(INDEX(GUTS!AJ1946:'GUTS'!BH1946,MATCH(3,GUTS!AK1946:'GUTS'!BI1946,0)),"")</f>
        <v/>
      </c>
      <c r="H1945" s="127" t="str">
        <f>IFERROR(INDEX(GUTS!AI1946:'GUTS'!BH1946,MATCH(4,GUTS!AK1946:'GUTS'!BI1946,0)),"")</f>
        <v/>
      </c>
      <c r="I1945" s="127" t="str">
        <f>IFERROR(INDEX(GUTS!AJ1946:'GUTS'!BH1946,MATCH(4,GUTS!AK1946:'GUTS'!BI1946,0)),"")</f>
        <v/>
      </c>
      <c r="J1945" s="127" t="str">
        <f>IFERROR(INDEX(GUTS!AI1946:'GUTS'!BH1946,MATCH(5,GUTS!AK1946:'GUTS'!BI1946,0)),"")</f>
        <v/>
      </c>
      <c r="K1945" s="127" t="str">
        <f>IFERROR(INDEX(GUTS!AJ1946:'GUTS'!BH1946,MATCH(5,GUTS!AK1946:'GUTS'!BI1946,0)),"")</f>
        <v/>
      </c>
      <c r="L1945" s="127" t="str">
        <f>IFERROR(INDEX(GUTS!AI1946:'GUTS'!BH1946,MATCH(6,GUTS!AK1946:'GUTS'!BI1946,0)),"")</f>
        <v/>
      </c>
      <c r="M1945" s="127" t="str">
        <f>IFERROR(INDEX(GUTS!AJ1946:'GUTS'!BH1946,MATCH(6,GUTS!AK1946:'GUTS'!BI1946,0)),"")</f>
        <v/>
      </c>
      <c r="N1945" s="127">
        <f>Audit!X711</f>
        <v>0</v>
      </c>
      <c r="O1945" s="127">
        <f>Audit!K711</f>
        <v>0</v>
      </c>
      <c r="P1945" s="127">
        <f>Audit!L711</f>
        <v>0</v>
      </c>
    </row>
    <row r="1946" spans="1:16" hidden="1">
      <c r="A1946" s="127">
        <f>Audit!A712</f>
        <v>0</v>
      </c>
      <c r="B1946" s="127" t="str">
        <f>IFERROR(INDEX(GUTS!AI1947:'GUTS'!BH1947,MATCH(1,GUTS!AK1947:'GUTS'!BI1947,0)),"")</f>
        <v/>
      </c>
      <c r="C1946" s="127" t="str">
        <f>IFERROR(INDEX(GUTS!AJ1947:'GUTS'!BH1947,MATCH(1,GUTS!AK1947:'GUTS'!BI1947,0)),"")</f>
        <v/>
      </c>
      <c r="D1946" s="127" t="str">
        <f>IFERROR(INDEX(GUTS!AI1947:'GUTS'!BH1947,MATCH(2,GUTS!AK1947:'GUTS'!BI1947,0)),"")</f>
        <v/>
      </c>
      <c r="E1946" s="127" t="str">
        <f>IFERROR(INDEX(GUTS!AJ1947:'GUTS'!BH1947,MATCH(2,GUTS!AK1947:'GUTS'!BI1947,0)),"")</f>
        <v/>
      </c>
      <c r="F1946" s="127" t="str">
        <f>IFERROR(INDEX(GUTS!AI1947:'GUTS'!BH1947,MATCH(3,GUTS!AK1947:'GUTS'!BI1947,0)),"")</f>
        <v/>
      </c>
      <c r="G1946" s="127" t="str">
        <f>IFERROR(INDEX(GUTS!AJ1947:'GUTS'!BH1947,MATCH(3,GUTS!AK1947:'GUTS'!BI1947,0)),"")</f>
        <v/>
      </c>
      <c r="H1946" s="127" t="str">
        <f>IFERROR(INDEX(GUTS!AI1947:'GUTS'!BH1947,MATCH(4,GUTS!AK1947:'GUTS'!BI1947,0)),"")</f>
        <v/>
      </c>
      <c r="I1946" s="127" t="str">
        <f>IFERROR(INDEX(GUTS!AJ1947:'GUTS'!BH1947,MATCH(4,GUTS!AK1947:'GUTS'!BI1947,0)),"")</f>
        <v/>
      </c>
      <c r="J1946" s="127" t="str">
        <f>IFERROR(INDEX(GUTS!AI1947:'GUTS'!BH1947,MATCH(5,GUTS!AK1947:'GUTS'!BI1947,0)),"")</f>
        <v/>
      </c>
      <c r="K1946" s="127" t="str">
        <f>IFERROR(INDEX(GUTS!AJ1947:'GUTS'!BH1947,MATCH(5,GUTS!AK1947:'GUTS'!BI1947,0)),"")</f>
        <v/>
      </c>
      <c r="L1946" s="127" t="str">
        <f>IFERROR(INDEX(GUTS!AI1947:'GUTS'!BH1947,MATCH(6,GUTS!AK1947:'GUTS'!BI1947,0)),"")</f>
        <v/>
      </c>
      <c r="M1946" s="127" t="str">
        <f>IFERROR(INDEX(GUTS!AJ1947:'GUTS'!BH1947,MATCH(6,GUTS!AK1947:'GUTS'!BI1947,0)),"")</f>
        <v/>
      </c>
      <c r="N1946" s="127">
        <f>Audit!X712</f>
        <v>0</v>
      </c>
      <c r="O1946" s="127">
        <f>Audit!K712</f>
        <v>0</v>
      </c>
      <c r="P1946" s="127">
        <f>Audit!L712</f>
        <v>0</v>
      </c>
    </row>
    <row r="1947" spans="1:16" hidden="1">
      <c r="A1947" s="127">
        <f>Audit!A713</f>
        <v>0</v>
      </c>
      <c r="B1947" s="127" t="str">
        <f>IFERROR(INDEX(GUTS!AI1948:'GUTS'!BH1948,MATCH(1,GUTS!AK1948:'GUTS'!BI1948,0)),"")</f>
        <v/>
      </c>
      <c r="C1947" s="127" t="str">
        <f>IFERROR(INDEX(GUTS!AJ1948:'GUTS'!BH1948,MATCH(1,GUTS!AK1948:'GUTS'!BI1948,0)),"")</f>
        <v/>
      </c>
      <c r="D1947" s="127" t="str">
        <f>IFERROR(INDEX(GUTS!AI1948:'GUTS'!BH1948,MATCH(2,GUTS!AK1948:'GUTS'!BI1948,0)),"")</f>
        <v/>
      </c>
      <c r="E1947" s="127" t="str">
        <f>IFERROR(INDEX(GUTS!AJ1948:'GUTS'!BH1948,MATCH(2,GUTS!AK1948:'GUTS'!BI1948,0)),"")</f>
        <v/>
      </c>
      <c r="F1947" s="127" t="str">
        <f>IFERROR(INDEX(GUTS!AI1948:'GUTS'!BH1948,MATCH(3,GUTS!AK1948:'GUTS'!BI1948,0)),"")</f>
        <v/>
      </c>
      <c r="G1947" s="127" t="str">
        <f>IFERROR(INDEX(GUTS!AJ1948:'GUTS'!BH1948,MATCH(3,GUTS!AK1948:'GUTS'!BI1948,0)),"")</f>
        <v/>
      </c>
      <c r="H1947" s="127" t="str">
        <f>IFERROR(INDEX(GUTS!AI1948:'GUTS'!BH1948,MATCH(4,GUTS!AK1948:'GUTS'!BI1948,0)),"")</f>
        <v/>
      </c>
      <c r="I1947" s="127" t="str">
        <f>IFERROR(INDEX(GUTS!AJ1948:'GUTS'!BH1948,MATCH(4,GUTS!AK1948:'GUTS'!BI1948,0)),"")</f>
        <v/>
      </c>
      <c r="J1947" s="127" t="str">
        <f>IFERROR(INDEX(GUTS!AI1948:'GUTS'!BH1948,MATCH(5,GUTS!AK1948:'GUTS'!BI1948,0)),"")</f>
        <v/>
      </c>
      <c r="K1947" s="127" t="str">
        <f>IFERROR(INDEX(GUTS!AJ1948:'GUTS'!BH1948,MATCH(5,GUTS!AK1948:'GUTS'!BI1948,0)),"")</f>
        <v/>
      </c>
      <c r="L1947" s="127" t="str">
        <f>IFERROR(INDEX(GUTS!AI1948:'GUTS'!BH1948,MATCH(6,GUTS!AK1948:'GUTS'!BI1948,0)),"")</f>
        <v/>
      </c>
      <c r="M1947" s="127" t="str">
        <f>IFERROR(INDEX(GUTS!AJ1948:'GUTS'!BH1948,MATCH(6,GUTS!AK1948:'GUTS'!BI1948,0)),"")</f>
        <v/>
      </c>
      <c r="N1947" s="127">
        <f>Audit!X713</f>
        <v>0</v>
      </c>
      <c r="O1947" s="127">
        <f>Audit!K713</f>
        <v>0</v>
      </c>
      <c r="P1947" s="127">
        <f>Audit!L713</f>
        <v>0</v>
      </c>
    </row>
    <row r="1948" spans="1:16" hidden="1">
      <c r="A1948" s="127">
        <f>Audit!A714</f>
        <v>0</v>
      </c>
      <c r="B1948" s="127" t="str">
        <f>IFERROR(INDEX(GUTS!AI1949:'GUTS'!BH1949,MATCH(1,GUTS!AK1949:'GUTS'!BI1949,0)),"")</f>
        <v/>
      </c>
      <c r="C1948" s="127" t="str">
        <f>IFERROR(INDEX(GUTS!AJ1949:'GUTS'!BH1949,MATCH(1,GUTS!AK1949:'GUTS'!BI1949,0)),"")</f>
        <v/>
      </c>
      <c r="D1948" s="127" t="str">
        <f>IFERROR(INDEX(GUTS!AI1949:'GUTS'!BH1949,MATCH(2,GUTS!AK1949:'GUTS'!BI1949,0)),"")</f>
        <v/>
      </c>
      <c r="E1948" s="127" t="str">
        <f>IFERROR(INDEX(GUTS!AJ1949:'GUTS'!BH1949,MATCH(2,GUTS!AK1949:'GUTS'!BI1949,0)),"")</f>
        <v/>
      </c>
      <c r="F1948" s="127" t="str">
        <f>IFERROR(INDEX(GUTS!AI1949:'GUTS'!BH1949,MATCH(3,GUTS!AK1949:'GUTS'!BI1949,0)),"")</f>
        <v/>
      </c>
      <c r="G1948" s="127" t="str">
        <f>IFERROR(INDEX(GUTS!AJ1949:'GUTS'!BH1949,MATCH(3,GUTS!AK1949:'GUTS'!BI1949,0)),"")</f>
        <v/>
      </c>
      <c r="H1948" s="127" t="str">
        <f>IFERROR(INDEX(GUTS!AI1949:'GUTS'!BH1949,MATCH(4,GUTS!AK1949:'GUTS'!BI1949,0)),"")</f>
        <v/>
      </c>
      <c r="I1948" s="127" t="str">
        <f>IFERROR(INDEX(GUTS!AJ1949:'GUTS'!BH1949,MATCH(4,GUTS!AK1949:'GUTS'!BI1949,0)),"")</f>
        <v/>
      </c>
      <c r="J1948" s="127" t="str">
        <f>IFERROR(INDEX(GUTS!AI1949:'GUTS'!BH1949,MATCH(5,GUTS!AK1949:'GUTS'!BI1949,0)),"")</f>
        <v/>
      </c>
      <c r="K1948" s="127" t="str">
        <f>IFERROR(INDEX(GUTS!AJ1949:'GUTS'!BH1949,MATCH(5,GUTS!AK1949:'GUTS'!BI1949,0)),"")</f>
        <v/>
      </c>
      <c r="L1948" s="127" t="str">
        <f>IFERROR(INDEX(GUTS!AI1949:'GUTS'!BH1949,MATCH(6,GUTS!AK1949:'GUTS'!BI1949,0)),"")</f>
        <v/>
      </c>
      <c r="M1948" s="127" t="str">
        <f>IFERROR(INDEX(GUTS!AJ1949:'GUTS'!BH1949,MATCH(6,GUTS!AK1949:'GUTS'!BI1949,0)),"")</f>
        <v/>
      </c>
      <c r="N1948" s="127">
        <f>Audit!X714</f>
        <v>0</v>
      </c>
      <c r="O1948" s="127">
        <f>Audit!K714</f>
        <v>0</v>
      </c>
      <c r="P1948" s="127">
        <f>Audit!L714</f>
        <v>0</v>
      </c>
    </row>
    <row r="1949" spans="1:16" hidden="1">
      <c r="A1949" s="127">
        <f>Audit!A715</f>
        <v>0</v>
      </c>
      <c r="B1949" s="127" t="str">
        <f>IFERROR(INDEX(GUTS!AI1950:'GUTS'!BH1950,MATCH(1,GUTS!AK1950:'GUTS'!BI1950,0)),"")</f>
        <v/>
      </c>
      <c r="C1949" s="127" t="str">
        <f>IFERROR(INDEX(GUTS!AJ1950:'GUTS'!BH1950,MATCH(1,GUTS!AK1950:'GUTS'!BI1950,0)),"")</f>
        <v/>
      </c>
      <c r="D1949" s="127" t="str">
        <f>IFERROR(INDEX(GUTS!AI1950:'GUTS'!BH1950,MATCH(2,GUTS!AK1950:'GUTS'!BI1950,0)),"")</f>
        <v/>
      </c>
      <c r="E1949" s="127" t="str">
        <f>IFERROR(INDEX(GUTS!AJ1950:'GUTS'!BH1950,MATCH(2,GUTS!AK1950:'GUTS'!BI1950,0)),"")</f>
        <v/>
      </c>
      <c r="F1949" s="127" t="str">
        <f>IFERROR(INDEX(GUTS!AI1950:'GUTS'!BH1950,MATCH(3,GUTS!AK1950:'GUTS'!BI1950,0)),"")</f>
        <v/>
      </c>
      <c r="G1949" s="127" t="str">
        <f>IFERROR(INDEX(GUTS!AJ1950:'GUTS'!BH1950,MATCH(3,GUTS!AK1950:'GUTS'!BI1950,0)),"")</f>
        <v/>
      </c>
      <c r="H1949" s="127" t="str">
        <f>IFERROR(INDEX(GUTS!AI1950:'GUTS'!BH1950,MATCH(4,GUTS!AK1950:'GUTS'!BI1950,0)),"")</f>
        <v/>
      </c>
      <c r="I1949" s="127" t="str">
        <f>IFERROR(INDEX(GUTS!AJ1950:'GUTS'!BH1950,MATCH(4,GUTS!AK1950:'GUTS'!BI1950,0)),"")</f>
        <v/>
      </c>
      <c r="J1949" s="127" t="str">
        <f>IFERROR(INDEX(GUTS!AI1950:'GUTS'!BH1950,MATCH(5,GUTS!AK1950:'GUTS'!BI1950,0)),"")</f>
        <v/>
      </c>
      <c r="K1949" s="127" t="str">
        <f>IFERROR(INDEX(GUTS!AJ1950:'GUTS'!BH1950,MATCH(5,GUTS!AK1950:'GUTS'!BI1950,0)),"")</f>
        <v/>
      </c>
      <c r="L1949" s="127" t="str">
        <f>IFERROR(INDEX(GUTS!AI1950:'GUTS'!BH1950,MATCH(6,GUTS!AK1950:'GUTS'!BI1950,0)),"")</f>
        <v/>
      </c>
      <c r="M1949" s="127" t="str">
        <f>IFERROR(INDEX(GUTS!AJ1950:'GUTS'!BH1950,MATCH(6,GUTS!AK1950:'GUTS'!BI1950,0)),"")</f>
        <v/>
      </c>
      <c r="N1949" s="127">
        <f>Audit!X715</f>
        <v>0</v>
      </c>
      <c r="O1949" s="127">
        <f>Audit!K715</f>
        <v>0</v>
      </c>
      <c r="P1949" s="127">
        <f>Audit!L715</f>
        <v>0</v>
      </c>
    </row>
    <row r="1950" spans="1:16" hidden="1">
      <c r="A1950" s="127">
        <f>Audit!A716</f>
        <v>0</v>
      </c>
      <c r="B1950" s="127" t="str">
        <f>IFERROR(INDEX(GUTS!AI1951:'GUTS'!BH1951,MATCH(1,GUTS!AK1951:'GUTS'!BI1951,0)),"")</f>
        <v/>
      </c>
      <c r="C1950" s="127" t="str">
        <f>IFERROR(INDEX(GUTS!AJ1951:'GUTS'!BH1951,MATCH(1,GUTS!AK1951:'GUTS'!BI1951,0)),"")</f>
        <v/>
      </c>
      <c r="D1950" s="127" t="str">
        <f>IFERROR(INDEX(GUTS!AI1951:'GUTS'!BH1951,MATCH(2,GUTS!AK1951:'GUTS'!BI1951,0)),"")</f>
        <v/>
      </c>
      <c r="E1950" s="127" t="str">
        <f>IFERROR(INDEX(GUTS!AJ1951:'GUTS'!BH1951,MATCH(2,GUTS!AK1951:'GUTS'!BI1951,0)),"")</f>
        <v/>
      </c>
      <c r="F1950" s="127" t="str">
        <f>IFERROR(INDEX(GUTS!AI1951:'GUTS'!BH1951,MATCH(3,GUTS!AK1951:'GUTS'!BI1951,0)),"")</f>
        <v/>
      </c>
      <c r="G1950" s="127" t="str">
        <f>IFERROR(INDEX(GUTS!AJ1951:'GUTS'!BH1951,MATCH(3,GUTS!AK1951:'GUTS'!BI1951,0)),"")</f>
        <v/>
      </c>
      <c r="H1950" s="127" t="str">
        <f>IFERROR(INDEX(GUTS!AI1951:'GUTS'!BH1951,MATCH(4,GUTS!AK1951:'GUTS'!BI1951,0)),"")</f>
        <v/>
      </c>
      <c r="I1950" s="127" t="str">
        <f>IFERROR(INDEX(GUTS!AJ1951:'GUTS'!BH1951,MATCH(4,GUTS!AK1951:'GUTS'!BI1951,0)),"")</f>
        <v/>
      </c>
      <c r="J1950" s="127" t="str">
        <f>IFERROR(INDEX(GUTS!AI1951:'GUTS'!BH1951,MATCH(5,GUTS!AK1951:'GUTS'!BI1951,0)),"")</f>
        <v/>
      </c>
      <c r="K1950" s="127" t="str">
        <f>IFERROR(INDEX(GUTS!AJ1951:'GUTS'!BH1951,MATCH(5,GUTS!AK1951:'GUTS'!BI1951,0)),"")</f>
        <v/>
      </c>
      <c r="L1950" s="127" t="str">
        <f>IFERROR(INDEX(GUTS!AI1951:'GUTS'!BH1951,MATCH(6,GUTS!AK1951:'GUTS'!BI1951,0)),"")</f>
        <v/>
      </c>
      <c r="M1950" s="127" t="str">
        <f>IFERROR(INDEX(GUTS!AJ1951:'GUTS'!BH1951,MATCH(6,GUTS!AK1951:'GUTS'!BI1951,0)),"")</f>
        <v/>
      </c>
      <c r="N1950" s="127">
        <f>Audit!X716</f>
        <v>0</v>
      </c>
      <c r="O1950" s="127">
        <f>Audit!K716</f>
        <v>0</v>
      </c>
      <c r="P1950" s="127">
        <f>Audit!L716</f>
        <v>0</v>
      </c>
    </row>
    <row r="1951" spans="1:16" hidden="1">
      <c r="A1951" s="127">
        <f>Audit!A717</f>
        <v>0</v>
      </c>
      <c r="B1951" s="127" t="str">
        <f>IFERROR(INDEX(GUTS!AI1952:'GUTS'!BH1952,MATCH(1,GUTS!AK1952:'GUTS'!BI1952,0)),"")</f>
        <v/>
      </c>
      <c r="C1951" s="127" t="str">
        <f>IFERROR(INDEX(GUTS!AJ1952:'GUTS'!BH1952,MATCH(1,GUTS!AK1952:'GUTS'!BI1952,0)),"")</f>
        <v/>
      </c>
      <c r="D1951" s="127" t="str">
        <f>IFERROR(INDEX(GUTS!AI1952:'GUTS'!BH1952,MATCH(2,GUTS!AK1952:'GUTS'!BI1952,0)),"")</f>
        <v/>
      </c>
      <c r="E1951" s="127" t="str">
        <f>IFERROR(INDEX(GUTS!AJ1952:'GUTS'!BH1952,MATCH(2,GUTS!AK1952:'GUTS'!BI1952,0)),"")</f>
        <v/>
      </c>
      <c r="F1951" s="127" t="str">
        <f>IFERROR(INDEX(GUTS!AI1952:'GUTS'!BH1952,MATCH(3,GUTS!AK1952:'GUTS'!BI1952,0)),"")</f>
        <v/>
      </c>
      <c r="G1951" s="127" t="str">
        <f>IFERROR(INDEX(GUTS!AJ1952:'GUTS'!BH1952,MATCH(3,GUTS!AK1952:'GUTS'!BI1952,0)),"")</f>
        <v/>
      </c>
      <c r="H1951" s="127" t="str">
        <f>IFERROR(INDEX(GUTS!AI1952:'GUTS'!BH1952,MATCH(4,GUTS!AK1952:'GUTS'!BI1952,0)),"")</f>
        <v/>
      </c>
      <c r="I1951" s="127" t="str">
        <f>IFERROR(INDEX(GUTS!AJ1952:'GUTS'!BH1952,MATCH(4,GUTS!AK1952:'GUTS'!BI1952,0)),"")</f>
        <v/>
      </c>
      <c r="J1951" s="127" t="str">
        <f>IFERROR(INDEX(GUTS!AI1952:'GUTS'!BH1952,MATCH(5,GUTS!AK1952:'GUTS'!BI1952,0)),"")</f>
        <v/>
      </c>
      <c r="K1951" s="127" t="str">
        <f>IFERROR(INDEX(GUTS!AJ1952:'GUTS'!BH1952,MATCH(5,GUTS!AK1952:'GUTS'!BI1952,0)),"")</f>
        <v/>
      </c>
      <c r="L1951" s="127" t="str">
        <f>IFERROR(INDEX(GUTS!AI1952:'GUTS'!BH1952,MATCH(6,GUTS!AK1952:'GUTS'!BI1952,0)),"")</f>
        <v/>
      </c>
      <c r="M1951" s="127" t="str">
        <f>IFERROR(INDEX(GUTS!AJ1952:'GUTS'!BH1952,MATCH(6,GUTS!AK1952:'GUTS'!BI1952,0)),"")</f>
        <v/>
      </c>
      <c r="N1951" s="127">
        <f>Audit!X717</f>
        <v>0</v>
      </c>
      <c r="O1951" s="127">
        <f>Audit!K717</f>
        <v>0</v>
      </c>
      <c r="P1951" s="127">
        <f>Audit!L717</f>
        <v>0</v>
      </c>
    </row>
    <row r="1952" spans="1:16" hidden="1">
      <c r="A1952" s="127">
        <f>Audit!A718</f>
        <v>0</v>
      </c>
      <c r="B1952" s="127" t="str">
        <f>IFERROR(INDEX(GUTS!AI1953:'GUTS'!BH1953,MATCH(1,GUTS!AK1953:'GUTS'!BI1953,0)),"")</f>
        <v/>
      </c>
      <c r="C1952" s="127" t="str">
        <f>IFERROR(INDEX(GUTS!AJ1953:'GUTS'!BH1953,MATCH(1,GUTS!AK1953:'GUTS'!BI1953,0)),"")</f>
        <v/>
      </c>
      <c r="D1952" s="127" t="str">
        <f>IFERROR(INDEX(GUTS!AI1953:'GUTS'!BH1953,MATCH(2,GUTS!AK1953:'GUTS'!BI1953,0)),"")</f>
        <v/>
      </c>
      <c r="E1952" s="127" t="str">
        <f>IFERROR(INDEX(GUTS!AJ1953:'GUTS'!BH1953,MATCH(2,GUTS!AK1953:'GUTS'!BI1953,0)),"")</f>
        <v/>
      </c>
      <c r="F1952" s="127" t="str">
        <f>IFERROR(INDEX(GUTS!AI1953:'GUTS'!BH1953,MATCH(3,GUTS!AK1953:'GUTS'!BI1953,0)),"")</f>
        <v/>
      </c>
      <c r="G1952" s="127" t="str">
        <f>IFERROR(INDEX(GUTS!AJ1953:'GUTS'!BH1953,MATCH(3,GUTS!AK1953:'GUTS'!BI1953,0)),"")</f>
        <v/>
      </c>
      <c r="H1952" s="127" t="str">
        <f>IFERROR(INDEX(GUTS!AI1953:'GUTS'!BH1953,MATCH(4,GUTS!AK1953:'GUTS'!BI1953,0)),"")</f>
        <v/>
      </c>
      <c r="I1952" s="127" t="str">
        <f>IFERROR(INDEX(GUTS!AJ1953:'GUTS'!BH1953,MATCH(4,GUTS!AK1953:'GUTS'!BI1953,0)),"")</f>
        <v/>
      </c>
      <c r="J1952" s="127" t="str">
        <f>IFERROR(INDEX(GUTS!AI1953:'GUTS'!BH1953,MATCH(5,GUTS!AK1953:'GUTS'!BI1953,0)),"")</f>
        <v/>
      </c>
      <c r="K1952" s="127" t="str">
        <f>IFERROR(INDEX(GUTS!AJ1953:'GUTS'!BH1953,MATCH(5,GUTS!AK1953:'GUTS'!BI1953,0)),"")</f>
        <v/>
      </c>
      <c r="L1952" s="127" t="str">
        <f>IFERROR(INDEX(GUTS!AI1953:'GUTS'!BH1953,MATCH(6,GUTS!AK1953:'GUTS'!BI1953,0)),"")</f>
        <v/>
      </c>
      <c r="M1952" s="127" t="str">
        <f>IFERROR(INDEX(GUTS!AJ1953:'GUTS'!BH1953,MATCH(6,GUTS!AK1953:'GUTS'!BI1953,0)),"")</f>
        <v/>
      </c>
      <c r="N1952" s="127">
        <f>Audit!X718</f>
        <v>0</v>
      </c>
      <c r="O1952" s="127">
        <f>Audit!K718</f>
        <v>0</v>
      </c>
      <c r="P1952" s="127">
        <f>Audit!L718</f>
        <v>0</v>
      </c>
    </row>
    <row r="1953" spans="1:16" hidden="1">
      <c r="A1953" s="127">
        <f>Audit!A719</f>
        <v>0</v>
      </c>
      <c r="B1953" s="127" t="str">
        <f>IFERROR(INDEX(GUTS!AI1954:'GUTS'!BH1954,MATCH(1,GUTS!AK1954:'GUTS'!BI1954,0)),"")</f>
        <v/>
      </c>
      <c r="C1953" s="127" t="str">
        <f>IFERROR(INDEX(GUTS!AJ1954:'GUTS'!BH1954,MATCH(1,GUTS!AK1954:'GUTS'!BI1954,0)),"")</f>
        <v/>
      </c>
      <c r="D1953" s="127" t="str">
        <f>IFERROR(INDEX(GUTS!AI1954:'GUTS'!BH1954,MATCH(2,GUTS!AK1954:'GUTS'!BI1954,0)),"")</f>
        <v/>
      </c>
      <c r="E1953" s="127" t="str">
        <f>IFERROR(INDEX(GUTS!AJ1954:'GUTS'!BH1954,MATCH(2,GUTS!AK1954:'GUTS'!BI1954,0)),"")</f>
        <v/>
      </c>
      <c r="F1953" s="127" t="str">
        <f>IFERROR(INDEX(GUTS!AI1954:'GUTS'!BH1954,MATCH(3,GUTS!AK1954:'GUTS'!BI1954,0)),"")</f>
        <v/>
      </c>
      <c r="G1953" s="127" t="str">
        <f>IFERROR(INDEX(GUTS!AJ1954:'GUTS'!BH1954,MATCH(3,GUTS!AK1954:'GUTS'!BI1954,0)),"")</f>
        <v/>
      </c>
      <c r="H1953" s="127" t="str">
        <f>IFERROR(INDEX(GUTS!AI1954:'GUTS'!BH1954,MATCH(4,GUTS!AK1954:'GUTS'!BI1954,0)),"")</f>
        <v/>
      </c>
      <c r="I1953" s="127" t="str">
        <f>IFERROR(INDEX(GUTS!AJ1954:'GUTS'!BH1954,MATCH(4,GUTS!AK1954:'GUTS'!BI1954,0)),"")</f>
        <v/>
      </c>
      <c r="J1953" s="127" t="str">
        <f>IFERROR(INDEX(GUTS!AI1954:'GUTS'!BH1954,MATCH(5,GUTS!AK1954:'GUTS'!BI1954,0)),"")</f>
        <v/>
      </c>
      <c r="K1953" s="127" t="str">
        <f>IFERROR(INDEX(GUTS!AJ1954:'GUTS'!BH1954,MATCH(5,GUTS!AK1954:'GUTS'!BI1954,0)),"")</f>
        <v/>
      </c>
      <c r="L1953" s="127" t="str">
        <f>IFERROR(INDEX(GUTS!AI1954:'GUTS'!BH1954,MATCH(6,GUTS!AK1954:'GUTS'!BI1954,0)),"")</f>
        <v/>
      </c>
      <c r="M1953" s="127" t="str">
        <f>IFERROR(INDEX(GUTS!AJ1954:'GUTS'!BH1954,MATCH(6,GUTS!AK1954:'GUTS'!BI1954,0)),"")</f>
        <v/>
      </c>
      <c r="N1953" s="127">
        <f>Audit!X719</f>
        <v>0</v>
      </c>
      <c r="O1953" s="127">
        <f>Audit!K719</f>
        <v>0</v>
      </c>
      <c r="P1953" s="127">
        <f>Audit!L719</f>
        <v>0</v>
      </c>
    </row>
    <row r="1954" spans="1:16" hidden="1">
      <c r="A1954" s="127">
        <f>Audit!A720</f>
        <v>0</v>
      </c>
      <c r="B1954" s="127" t="str">
        <f>IFERROR(INDEX(GUTS!AI1955:'GUTS'!BH1955,MATCH(1,GUTS!AK1955:'GUTS'!BI1955,0)),"")</f>
        <v/>
      </c>
      <c r="C1954" s="127" t="str">
        <f>IFERROR(INDEX(GUTS!AJ1955:'GUTS'!BH1955,MATCH(1,GUTS!AK1955:'GUTS'!BI1955,0)),"")</f>
        <v/>
      </c>
      <c r="D1954" s="127" t="str">
        <f>IFERROR(INDEX(GUTS!AI1955:'GUTS'!BH1955,MATCH(2,GUTS!AK1955:'GUTS'!BI1955,0)),"")</f>
        <v/>
      </c>
      <c r="E1954" s="127" t="str">
        <f>IFERROR(INDEX(GUTS!AJ1955:'GUTS'!BH1955,MATCH(2,GUTS!AK1955:'GUTS'!BI1955,0)),"")</f>
        <v/>
      </c>
      <c r="F1954" s="127" t="str">
        <f>IFERROR(INDEX(GUTS!AI1955:'GUTS'!BH1955,MATCH(3,GUTS!AK1955:'GUTS'!BI1955,0)),"")</f>
        <v/>
      </c>
      <c r="G1954" s="127" t="str">
        <f>IFERROR(INDEX(GUTS!AJ1955:'GUTS'!BH1955,MATCH(3,GUTS!AK1955:'GUTS'!BI1955,0)),"")</f>
        <v/>
      </c>
      <c r="H1954" s="127" t="str">
        <f>IFERROR(INDEX(GUTS!AI1955:'GUTS'!BH1955,MATCH(4,GUTS!AK1955:'GUTS'!BI1955,0)),"")</f>
        <v/>
      </c>
      <c r="I1954" s="127" t="str">
        <f>IFERROR(INDEX(GUTS!AJ1955:'GUTS'!BH1955,MATCH(4,GUTS!AK1955:'GUTS'!BI1955,0)),"")</f>
        <v/>
      </c>
      <c r="J1954" s="127" t="str">
        <f>IFERROR(INDEX(GUTS!AI1955:'GUTS'!BH1955,MATCH(5,GUTS!AK1955:'GUTS'!BI1955,0)),"")</f>
        <v/>
      </c>
      <c r="K1954" s="127" t="str">
        <f>IFERROR(INDEX(GUTS!AJ1955:'GUTS'!BH1955,MATCH(5,GUTS!AK1955:'GUTS'!BI1955,0)),"")</f>
        <v/>
      </c>
      <c r="L1954" s="127" t="str">
        <f>IFERROR(INDEX(GUTS!AI1955:'GUTS'!BH1955,MATCH(6,GUTS!AK1955:'GUTS'!BI1955,0)),"")</f>
        <v/>
      </c>
      <c r="M1954" s="127" t="str">
        <f>IFERROR(INDEX(GUTS!AJ1955:'GUTS'!BH1955,MATCH(6,GUTS!AK1955:'GUTS'!BI1955,0)),"")</f>
        <v/>
      </c>
      <c r="N1954" s="127">
        <f>Audit!X720</f>
        <v>0</v>
      </c>
      <c r="O1954" s="127">
        <f>Audit!K720</f>
        <v>0</v>
      </c>
      <c r="P1954" s="127">
        <f>Audit!L720</f>
        <v>0</v>
      </c>
    </row>
    <row r="1955" spans="1:16" hidden="1">
      <c r="A1955" s="127">
        <f>Audit!A721</f>
        <v>0</v>
      </c>
      <c r="B1955" s="127" t="str">
        <f>IFERROR(INDEX(GUTS!AI1956:'GUTS'!BH1956,MATCH(1,GUTS!AK1956:'GUTS'!BI1956,0)),"")</f>
        <v/>
      </c>
      <c r="C1955" s="127" t="str">
        <f>IFERROR(INDEX(GUTS!AJ1956:'GUTS'!BH1956,MATCH(1,GUTS!AK1956:'GUTS'!BI1956,0)),"")</f>
        <v/>
      </c>
      <c r="D1955" s="127" t="str">
        <f>IFERROR(INDEX(GUTS!AI1956:'GUTS'!BH1956,MATCH(2,GUTS!AK1956:'GUTS'!BI1956,0)),"")</f>
        <v/>
      </c>
      <c r="E1955" s="127" t="str">
        <f>IFERROR(INDEX(GUTS!AJ1956:'GUTS'!BH1956,MATCH(2,GUTS!AK1956:'GUTS'!BI1956,0)),"")</f>
        <v/>
      </c>
      <c r="F1955" s="127" t="str">
        <f>IFERROR(INDEX(GUTS!AI1956:'GUTS'!BH1956,MATCH(3,GUTS!AK1956:'GUTS'!BI1956,0)),"")</f>
        <v/>
      </c>
      <c r="G1955" s="127" t="str">
        <f>IFERROR(INDEX(GUTS!AJ1956:'GUTS'!BH1956,MATCH(3,GUTS!AK1956:'GUTS'!BI1956,0)),"")</f>
        <v/>
      </c>
      <c r="H1955" s="127" t="str">
        <f>IFERROR(INDEX(GUTS!AI1956:'GUTS'!BH1956,MATCH(4,GUTS!AK1956:'GUTS'!BI1956,0)),"")</f>
        <v/>
      </c>
      <c r="I1955" s="127" t="str">
        <f>IFERROR(INDEX(GUTS!AJ1956:'GUTS'!BH1956,MATCH(4,GUTS!AK1956:'GUTS'!BI1956,0)),"")</f>
        <v/>
      </c>
      <c r="J1955" s="127" t="str">
        <f>IFERROR(INDEX(GUTS!AI1956:'GUTS'!BH1956,MATCH(5,GUTS!AK1956:'GUTS'!BI1956,0)),"")</f>
        <v/>
      </c>
      <c r="K1955" s="127" t="str">
        <f>IFERROR(INDEX(GUTS!AJ1956:'GUTS'!BH1956,MATCH(5,GUTS!AK1956:'GUTS'!BI1956,0)),"")</f>
        <v/>
      </c>
      <c r="L1955" s="127" t="str">
        <f>IFERROR(INDEX(GUTS!AI1956:'GUTS'!BH1956,MATCH(6,GUTS!AK1956:'GUTS'!BI1956,0)),"")</f>
        <v/>
      </c>
      <c r="M1955" s="127" t="str">
        <f>IFERROR(INDEX(GUTS!AJ1956:'GUTS'!BH1956,MATCH(6,GUTS!AK1956:'GUTS'!BI1956,0)),"")</f>
        <v/>
      </c>
      <c r="N1955" s="127">
        <f>Audit!X721</f>
        <v>0</v>
      </c>
      <c r="O1955" s="127">
        <f>Audit!K721</f>
        <v>0</v>
      </c>
      <c r="P1955" s="127">
        <f>Audit!L721</f>
        <v>0</v>
      </c>
    </row>
    <row r="1956" spans="1:16" hidden="1">
      <c r="A1956" s="127">
        <f>Audit!A722</f>
        <v>0</v>
      </c>
      <c r="B1956" s="127" t="str">
        <f>IFERROR(INDEX(GUTS!AI1957:'GUTS'!BH1957,MATCH(1,GUTS!AK1957:'GUTS'!BI1957,0)),"")</f>
        <v/>
      </c>
      <c r="C1956" s="127" t="str">
        <f>IFERROR(INDEX(GUTS!AJ1957:'GUTS'!BH1957,MATCH(1,GUTS!AK1957:'GUTS'!BI1957,0)),"")</f>
        <v/>
      </c>
      <c r="D1956" s="127" t="str">
        <f>IFERROR(INDEX(GUTS!AI1957:'GUTS'!BH1957,MATCH(2,GUTS!AK1957:'GUTS'!BI1957,0)),"")</f>
        <v/>
      </c>
      <c r="E1956" s="127" t="str">
        <f>IFERROR(INDEX(GUTS!AJ1957:'GUTS'!BH1957,MATCH(2,GUTS!AK1957:'GUTS'!BI1957,0)),"")</f>
        <v/>
      </c>
      <c r="F1956" s="127" t="str">
        <f>IFERROR(INDEX(GUTS!AI1957:'GUTS'!BH1957,MATCH(3,GUTS!AK1957:'GUTS'!BI1957,0)),"")</f>
        <v/>
      </c>
      <c r="G1956" s="127" t="str">
        <f>IFERROR(INDEX(GUTS!AJ1957:'GUTS'!BH1957,MATCH(3,GUTS!AK1957:'GUTS'!BI1957,0)),"")</f>
        <v/>
      </c>
      <c r="H1956" s="127" t="str">
        <f>IFERROR(INDEX(GUTS!AI1957:'GUTS'!BH1957,MATCH(4,GUTS!AK1957:'GUTS'!BI1957,0)),"")</f>
        <v/>
      </c>
      <c r="I1956" s="127" t="str">
        <f>IFERROR(INDEX(GUTS!AJ1957:'GUTS'!BH1957,MATCH(4,GUTS!AK1957:'GUTS'!BI1957,0)),"")</f>
        <v/>
      </c>
      <c r="J1956" s="127" t="str">
        <f>IFERROR(INDEX(GUTS!AI1957:'GUTS'!BH1957,MATCH(5,GUTS!AK1957:'GUTS'!BI1957,0)),"")</f>
        <v/>
      </c>
      <c r="K1956" s="127" t="str">
        <f>IFERROR(INDEX(GUTS!AJ1957:'GUTS'!BH1957,MATCH(5,GUTS!AK1957:'GUTS'!BI1957,0)),"")</f>
        <v/>
      </c>
      <c r="L1956" s="127" t="str">
        <f>IFERROR(INDEX(GUTS!AI1957:'GUTS'!BH1957,MATCH(6,GUTS!AK1957:'GUTS'!BI1957,0)),"")</f>
        <v/>
      </c>
      <c r="M1956" s="127" t="str">
        <f>IFERROR(INDEX(GUTS!AJ1957:'GUTS'!BH1957,MATCH(6,GUTS!AK1957:'GUTS'!BI1957,0)),"")</f>
        <v/>
      </c>
      <c r="N1956" s="127">
        <f>Audit!X722</f>
        <v>0</v>
      </c>
      <c r="O1956" s="127">
        <f>Audit!K722</f>
        <v>0</v>
      </c>
      <c r="P1956" s="127">
        <f>Audit!L722</f>
        <v>0</v>
      </c>
    </row>
    <row r="1957" spans="1:16" hidden="1">
      <c r="A1957" s="127">
        <f>Audit!A723</f>
        <v>0</v>
      </c>
      <c r="B1957" s="127" t="str">
        <f>IFERROR(INDEX(GUTS!AI1958:'GUTS'!BH1958,MATCH(1,GUTS!AK1958:'GUTS'!BI1958,0)),"")</f>
        <v/>
      </c>
      <c r="C1957" s="127" t="str">
        <f>IFERROR(INDEX(GUTS!AJ1958:'GUTS'!BH1958,MATCH(1,GUTS!AK1958:'GUTS'!BI1958,0)),"")</f>
        <v/>
      </c>
      <c r="D1957" s="127" t="str">
        <f>IFERROR(INDEX(GUTS!AI1958:'GUTS'!BH1958,MATCH(2,GUTS!AK1958:'GUTS'!BI1958,0)),"")</f>
        <v/>
      </c>
      <c r="E1957" s="127" t="str">
        <f>IFERROR(INDEX(GUTS!AJ1958:'GUTS'!BH1958,MATCH(2,GUTS!AK1958:'GUTS'!BI1958,0)),"")</f>
        <v/>
      </c>
      <c r="F1957" s="127" t="str">
        <f>IFERROR(INDEX(GUTS!AI1958:'GUTS'!BH1958,MATCH(3,GUTS!AK1958:'GUTS'!BI1958,0)),"")</f>
        <v/>
      </c>
      <c r="G1957" s="127" t="str">
        <f>IFERROR(INDEX(GUTS!AJ1958:'GUTS'!BH1958,MATCH(3,GUTS!AK1958:'GUTS'!BI1958,0)),"")</f>
        <v/>
      </c>
      <c r="H1957" s="127" t="str">
        <f>IFERROR(INDEX(GUTS!AI1958:'GUTS'!BH1958,MATCH(4,GUTS!AK1958:'GUTS'!BI1958,0)),"")</f>
        <v/>
      </c>
      <c r="I1957" s="127" t="str">
        <f>IFERROR(INDEX(GUTS!AJ1958:'GUTS'!BH1958,MATCH(4,GUTS!AK1958:'GUTS'!BI1958,0)),"")</f>
        <v/>
      </c>
      <c r="J1957" s="127" t="str">
        <f>IFERROR(INDEX(GUTS!AI1958:'GUTS'!BH1958,MATCH(5,GUTS!AK1958:'GUTS'!BI1958,0)),"")</f>
        <v/>
      </c>
      <c r="K1957" s="127" t="str">
        <f>IFERROR(INDEX(GUTS!AJ1958:'GUTS'!BH1958,MATCH(5,GUTS!AK1958:'GUTS'!BI1958,0)),"")</f>
        <v/>
      </c>
      <c r="L1957" s="127" t="str">
        <f>IFERROR(INDEX(GUTS!AI1958:'GUTS'!BH1958,MATCH(6,GUTS!AK1958:'GUTS'!BI1958,0)),"")</f>
        <v/>
      </c>
      <c r="M1957" s="127" t="str">
        <f>IFERROR(INDEX(GUTS!AJ1958:'GUTS'!BH1958,MATCH(6,GUTS!AK1958:'GUTS'!BI1958,0)),"")</f>
        <v/>
      </c>
      <c r="N1957" s="127">
        <f>Audit!X723</f>
        <v>0</v>
      </c>
      <c r="O1957" s="127">
        <f>Audit!K723</f>
        <v>0</v>
      </c>
      <c r="P1957" s="127">
        <f>Audit!L723</f>
        <v>0</v>
      </c>
    </row>
    <row r="1958" spans="1:16" hidden="1">
      <c r="A1958" s="127">
        <f>Audit!A724</f>
        <v>0</v>
      </c>
      <c r="B1958" s="127" t="str">
        <f>IFERROR(INDEX(GUTS!AI1959:'GUTS'!BH1959,MATCH(1,GUTS!AK1959:'GUTS'!BI1959,0)),"")</f>
        <v/>
      </c>
      <c r="C1958" s="127" t="str">
        <f>IFERROR(INDEX(GUTS!AJ1959:'GUTS'!BH1959,MATCH(1,GUTS!AK1959:'GUTS'!BI1959,0)),"")</f>
        <v/>
      </c>
      <c r="D1958" s="127" t="str">
        <f>IFERROR(INDEX(GUTS!AI1959:'GUTS'!BH1959,MATCH(2,GUTS!AK1959:'GUTS'!BI1959,0)),"")</f>
        <v/>
      </c>
      <c r="E1958" s="127" t="str">
        <f>IFERROR(INDEX(GUTS!AJ1959:'GUTS'!BH1959,MATCH(2,GUTS!AK1959:'GUTS'!BI1959,0)),"")</f>
        <v/>
      </c>
      <c r="F1958" s="127" t="str">
        <f>IFERROR(INDEX(GUTS!AI1959:'GUTS'!BH1959,MATCH(3,GUTS!AK1959:'GUTS'!BI1959,0)),"")</f>
        <v/>
      </c>
      <c r="G1958" s="127" t="str">
        <f>IFERROR(INDEX(GUTS!AJ1959:'GUTS'!BH1959,MATCH(3,GUTS!AK1959:'GUTS'!BI1959,0)),"")</f>
        <v/>
      </c>
      <c r="H1958" s="127" t="str">
        <f>IFERROR(INDEX(GUTS!AI1959:'GUTS'!BH1959,MATCH(4,GUTS!AK1959:'GUTS'!BI1959,0)),"")</f>
        <v/>
      </c>
      <c r="I1958" s="127" t="str">
        <f>IFERROR(INDEX(GUTS!AJ1959:'GUTS'!BH1959,MATCH(4,GUTS!AK1959:'GUTS'!BI1959,0)),"")</f>
        <v/>
      </c>
      <c r="J1958" s="127" t="str">
        <f>IFERROR(INDEX(GUTS!AI1959:'GUTS'!BH1959,MATCH(5,GUTS!AK1959:'GUTS'!BI1959,0)),"")</f>
        <v/>
      </c>
      <c r="K1958" s="127" t="str">
        <f>IFERROR(INDEX(GUTS!AJ1959:'GUTS'!BH1959,MATCH(5,GUTS!AK1959:'GUTS'!BI1959,0)),"")</f>
        <v/>
      </c>
      <c r="L1958" s="127" t="str">
        <f>IFERROR(INDEX(GUTS!AI1959:'GUTS'!BH1959,MATCH(6,GUTS!AK1959:'GUTS'!BI1959,0)),"")</f>
        <v/>
      </c>
      <c r="M1958" s="127" t="str">
        <f>IFERROR(INDEX(GUTS!AJ1959:'GUTS'!BH1959,MATCH(6,GUTS!AK1959:'GUTS'!BI1959,0)),"")</f>
        <v/>
      </c>
      <c r="N1958" s="127">
        <f>Audit!X724</f>
        <v>0</v>
      </c>
      <c r="O1958" s="127">
        <f>Audit!K724</f>
        <v>0</v>
      </c>
      <c r="P1958" s="127">
        <f>Audit!L724</f>
        <v>0</v>
      </c>
    </row>
    <row r="1959" spans="1:16" hidden="1">
      <c r="A1959" s="127">
        <f>Audit!A725</f>
        <v>0</v>
      </c>
      <c r="B1959" s="127" t="str">
        <f>IFERROR(INDEX(GUTS!AI1960:'GUTS'!BH1960,MATCH(1,GUTS!AK1960:'GUTS'!BI1960,0)),"")</f>
        <v/>
      </c>
      <c r="C1959" s="127" t="str">
        <f>IFERROR(INDEX(GUTS!AJ1960:'GUTS'!BH1960,MATCH(1,GUTS!AK1960:'GUTS'!BI1960,0)),"")</f>
        <v/>
      </c>
      <c r="D1959" s="127" t="str">
        <f>IFERROR(INDEX(GUTS!AI1960:'GUTS'!BH1960,MATCH(2,GUTS!AK1960:'GUTS'!BI1960,0)),"")</f>
        <v/>
      </c>
      <c r="E1959" s="127" t="str">
        <f>IFERROR(INDEX(GUTS!AJ1960:'GUTS'!BH1960,MATCH(2,GUTS!AK1960:'GUTS'!BI1960,0)),"")</f>
        <v/>
      </c>
      <c r="F1959" s="127" t="str">
        <f>IFERROR(INDEX(GUTS!AI1960:'GUTS'!BH1960,MATCH(3,GUTS!AK1960:'GUTS'!BI1960,0)),"")</f>
        <v/>
      </c>
      <c r="G1959" s="127" t="str">
        <f>IFERROR(INDEX(GUTS!AJ1960:'GUTS'!BH1960,MATCH(3,GUTS!AK1960:'GUTS'!BI1960,0)),"")</f>
        <v/>
      </c>
      <c r="H1959" s="127" t="str">
        <f>IFERROR(INDEX(GUTS!AI1960:'GUTS'!BH1960,MATCH(4,GUTS!AK1960:'GUTS'!BI1960,0)),"")</f>
        <v/>
      </c>
      <c r="I1959" s="127" t="str">
        <f>IFERROR(INDEX(GUTS!AJ1960:'GUTS'!BH1960,MATCH(4,GUTS!AK1960:'GUTS'!BI1960,0)),"")</f>
        <v/>
      </c>
      <c r="J1959" s="127" t="str">
        <f>IFERROR(INDEX(GUTS!AI1960:'GUTS'!BH1960,MATCH(5,GUTS!AK1960:'GUTS'!BI1960,0)),"")</f>
        <v/>
      </c>
      <c r="K1959" s="127" t="str">
        <f>IFERROR(INDEX(GUTS!AJ1960:'GUTS'!BH1960,MATCH(5,GUTS!AK1960:'GUTS'!BI1960,0)),"")</f>
        <v/>
      </c>
      <c r="L1959" s="127" t="str">
        <f>IFERROR(INDEX(GUTS!AI1960:'GUTS'!BH1960,MATCH(6,GUTS!AK1960:'GUTS'!BI1960,0)),"")</f>
        <v/>
      </c>
      <c r="M1959" s="127" t="str">
        <f>IFERROR(INDEX(GUTS!AJ1960:'GUTS'!BH1960,MATCH(6,GUTS!AK1960:'GUTS'!BI1960,0)),"")</f>
        <v/>
      </c>
      <c r="N1959" s="127">
        <f>Audit!X725</f>
        <v>0</v>
      </c>
      <c r="O1959" s="127">
        <f>Audit!K725</f>
        <v>0</v>
      </c>
      <c r="P1959" s="127">
        <f>Audit!L725</f>
        <v>0</v>
      </c>
    </row>
    <row r="1960" spans="1:16" hidden="1">
      <c r="A1960" s="127">
        <f>Audit!A726</f>
        <v>0</v>
      </c>
      <c r="B1960" s="127" t="str">
        <f>IFERROR(INDEX(GUTS!AI1961:'GUTS'!BH1961,MATCH(1,GUTS!AK1961:'GUTS'!BI1961,0)),"")</f>
        <v/>
      </c>
      <c r="C1960" s="127" t="str">
        <f>IFERROR(INDEX(GUTS!AJ1961:'GUTS'!BH1961,MATCH(1,GUTS!AK1961:'GUTS'!BI1961,0)),"")</f>
        <v/>
      </c>
      <c r="D1960" s="127" t="str">
        <f>IFERROR(INDEX(GUTS!AI1961:'GUTS'!BH1961,MATCH(2,GUTS!AK1961:'GUTS'!BI1961,0)),"")</f>
        <v/>
      </c>
      <c r="E1960" s="127" t="str">
        <f>IFERROR(INDEX(GUTS!AJ1961:'GUTS'!BH1961,MATCH(2,GUTS!AK1961:'GUTS'!BI1961,0)),"")</f>
        <v/>
      </c>
      <c r="F1960" s="127" t="str">
        <f>IFERROR(INDEX(GUTS!AI1961:'GUTS'!BH1961,MATCH(3,GUTS!AK1961:'GUTS'!BI1961,0)),"")</f>
        <v/>
      </c>
      <c r="G1960" s="127" t="str">
        <f>IFERROR(INDEX(GUTS!AJ1961:'GUTS'!BH1961,MATCH(3,GUTS!AK1961:'GUTS'!BI1961,0)),"")</f>
        <v/>
      </c>
      <c r="H1960" s="127" t="str">
        <f>IFERROR(INDEX(GUTS!AI1961:'GUTS'!BH1961,MATCH(4,GUTS!AK1961:'GUTS'!BI1961,0)),"")</f>
        <v/>
      </c>
      <c r="I1960" s="127" t="str">
        <f>IFERROR(INDEX(GUTS!AJ1961:'GUTS'!BH1961,MATCH(4,GUTS!AK1961:'GUTS'!BI1961,0)),"")</f>
        <v/>
      </c>
      <c r="J1960" s="127" t="str">
        <f>IFERROR(INDEX(GUTS!AI1961:'GUTS'!BH1961,MATCH(5,GUTS!AK1961:'GUTS'!BI1961,0)),"")</f>
        <v/>
      </c>
      <c r="K1960" s="127" t="str">
        <f>IFERROR(INDEX(GUTS!AJ1961:'GUTS'!BH1961,MATCH(5,GUTS!AK1961:'GUTS'!BI1961,0)),"")</f>
        <v/>
      </c>
      <c r="L1960" s="127" t="str">
        <f>IFERROR(INDEX(GUTS!AI1961:'GUTS'!BH1961,MATCH(6,GUTS!AK1961:'GUTS'!BI1961,0)),"")</f>
        <v/>
      </c>
      <c r="M1960" s="127" t="str">
        <f>IFERROR(INDEX(GUTS!AJ1961:'GUTS'!BH1961,MATCH(6,GUTS!AK1961:'GUTS'!BI1961,0)),"")</f>
        <v/>
      </c>
      <c r="N1960" s="127">
        <f>Audit!X726</f>
        <v>0</v>
      </c>
      <c r="O1960" s="127">
        <f>Audit!K726</f>
        <v>0</v>
      </c>
      <c r="P1960" s="127">
        <f>Audit!L726</f>
        <v>0</v>
      </c>
    </row>
    <row r="1961" spans="1:16" hidden="1">
      <c r="A1961" s="127">
        <f>Audit!A727</f>
        <v>0</v>
      </c>
      <c r="B1961" s="127" t="str">
        <f>IFERROR(INDEX(GUTS!AI1962:'GUTS'!BH1962,MATCH(1,GUTS!AK1962:'GUTS'!BI1962,0)),"")</f>
        <v/>
      </c>
      <c r="C1961" s="127" t="str">
        <f>IFERROR(INDEX(GUTS!AJ1962:'GUTS'!BH1962,MATCH(1,GUTS!AK1962:'GUTS'!BI1962,0)),"")</f>
        <v/>
      </c>
      <c r="D1961" s="127" t="str">
        <f>IFERROR(INDEX(GUTS!AI1962:'GUTS'!BH1962,MATCH(2,GUTS!AK1962:'GUTS'!BI1962,0)),"")</f>
        <v/>
      </c>
      <c r="E1961" s="127" t="str">
        <f>IFERROR(INDEX(GUTS!AJ1962:'GUTS'!BH1962,MATCH(2,GUTS!AK1962:'GUTS'!BI1962,0)),"")</f>
        <v/>
      </c>
      <c r="F1961" s="127" t="str">
        <f>IFERROR(INDEX(GUTS!AI1962:'GUTS'!BH1962,MATCH(3,GUTS!AK1962:'GUTS'!BI1962,0)),"")</f>
        <v/>
      </c>
      <c r="G1961" s="127" t="str">
        <f>IFERROR(INDEX(GUTS!AJ1962:'GUTS'!BH1962,MATCH(3,GUTS!AK1962:'GUTS'!BI1962,0)),"")</f>
        <v/>
      </c>
      <c r="H1961" s="127" t="str">
        <f>IFERROR(INDEX(GUTS!AI1962:'GUTS'!BH1962,MATCH(4,GUTS!AK1962:'GUTS'!BI1962,0)),"")</f>
        <v/>
      </c>
      <c r="I1961" s="127" t="str">
        <f>IFERROR(INDEX(GUTS!AJ1962:'GUTS'!BH1962,MATCH(4,GUTS!AK1962:'GUTS'!BI1962,0)),"")</f>
        <v/>
      </c>
      <c r="J1961" s="127" t="str">
        <f>IFERROR(INDEX(GUTS!AI1962:'GUTS'!BH1962,MATCH(5,GUTS!AK1962:'GUTS'!BI1962,0)),"")</f>
        <v/>
      </c>
      <c r="K1961" s="127" t="str">
        <f>IFERROR(INDEX(GUTS!AJ1962:'GUTS'!BH1962,MATCH(5,GUTS!AK1962:'GUTS'!BI1962,0)),"")</f>
        <v/>
      </c>
      <c r="L1961" s="127" t="str">
        <f>IFERROR(INDEX(GUTS!AI1962:'GUTS'!BH1962,MATCH(6,GUTS!AK1962:'GUTS'!BI1962,0)),"")</f>
        <v/>
      </c>
      <c r="M1961" s="127" t="str">
        <f>IFERROR(INDEX(GUTS!AJ1962:'GUTS'!BH1962,MATCH(6,GUTS!AK1962:'GUTS'!BI1962,0)),"")</f>
        <v/>
      </c>
      <c r="N1961" s="127">
        <f>Audit!X727</f>
        <v>0</v>
      </c>
      <c r="O1961" s="127">
        <f>Audit!K727</f>
        <v>0</v>
      </c>
      <c r="P1961" s="127">
        <f>Audit!L727</f>
        <v>0</v>
      </c>
    </row>
    <row r="1962" spans="1:16" hidden="1">
      <c r="A1962" s="127">
        <f>Audit!A728</f>
        <v>0</v>
      </c>
      <c r="B1962" s="127" t="str">
        <f>IFERROR(INDEX(GUTS!AI1963:'GUTS'!BH1963,MATCH(1,GUTS!AK1963:'GUTS'!BI1963,0)),"")</f>
        <v/>
      </c>
      <c r="C1962" s="127" t="str">
        <f>IFERROR(INDEX(GUTS!AJ1963:'GUTS'!BH1963,MATCH(1,GUTS!AK1963:'GUTS'!BI1963,0)),"")</f>
        <v/>
      </c>
      <c r="D1962" s="127" t="str">
        <f>IFERROR(INDEX(GUTS!AI1963:'GUTS'!BH1963,MATCH(2,GUTS!AK1963:'GUTS'!BI1963,0)),"")</f>
        <v/>
      </c>
      <c r="E1962" s="127" t="str">
        <f>IFERROR(INDEX(GUTS!AJ1963:'GUTS'!BH1963,MATCH(2,GUTS!AK1963:'GUTS'!BI1963,0)),"")</f>
        <v/>
      </c>
      <c r="F1962" s="127" t="str">
        <f>IFERROR(INDEX(GUTS!AI1963:'GUTS'!BH1963,MATCH(3,GUTS!AK1963:'GUTS'!BI1963,0)),"")</f>
        <v/>
      </c>
      <c r="G1962" s="127" t="str">
        <f>IFERROR(INDEX(GUTS!AJ1963:'GUTS'!BH1963,MATCH(3,GUTS!AK1963:'GUTS'!BI1963,0)),"")</f>
        <v/>
      </c>
      <c r="H1962" s="127" t="str">
        <f>IFERROR(INDEX(GUTS!AI1963:'GUTS'!BH1963,MATCH(4,GUTS!AK1963:'GUTS'!BI1963,0)),"")</f>
        <v/>
      </c>
      <c r="I1962" s="127" t="str">
        <f>IFERROR(INDEX(GUTS!AJ1963:'GUTS'!BH1963,MATCH(4,GUTS!AK1963:'GUTS'!BI1963,0)),"")</f>
        <v/>
      </c>
      <c r="J1962" s="127" t="str">
        <f>IFERROR(INDEX(GUTS!AI1963:'GUTS'!BH1963,MATCH(5,GUTS!AK1963:'GUTS'!BI1963,0)),"")</f>
        <v/>
      </c>
      <c r="K1962" s="127" t="str">
        <f>IFERROR(INDEX(GUTS!AJ1963:'GUTS'!BH1963,MATCH(5,GUTS!AK1963:'GUTS'!BI1963,0)),"")</f>
        <v/>
      </c>
      <c r="L1962" s="127" t="str">
        <f>IFERROR(INDEX(GUTS!AI1963:'GUTS'!BH1963,MATCH(6,GUTS!AK1963:'GUTS'!BI1963,0)),"")</f>
        <v/>
      </c>
      <c r="M1962" s="127" t="str">
        <f>IFERROR(INDEX(GUTS!AJ1963:'GUTS'!BH1963,MATCH(6,GUTS!AK1963:'GUTS'!BI1963,0)),"")</f>
        <v/>
      </c>
      <c r="N1962" s="127">
        <f>Audit!X728</f>
        <v>0</v>
      </c>
      <c r="O1962" s="127">
        <f>Audit!K728</f>
        <v>0</v>
      </c>
      <c r="P1962" s="127">
        <f>Audit!L728</f>
        <v>0</v>
      </c>
    </row>
    <row r="1963" spans="1:16" hidden="1">
      <c r="A1963" s="127">
        <f>Audit!A729</f>
        <v>0</v>
      </c>
      <c r="B1963" s="127" t="str">
        <f>IFERROR(INDEX(GUTS!AI1964:'GUTS'!BH1964,MATCH(1,GUTS!AK1964:'GUTS'!BI1964,0)),"")</f>
        <v/>
      </c>
      <c r="C1963" s="127" t="str">
        <f>IFERROR(INDEX(GUTS!AJ1964:'GUTS'!BH1964,MATCH(1,GUTS!AK1964:'GUTS'!BI1964,0)),"")</f>
        <v/>
      </c>
      <c r="D1963" s="127" t="str">
        <f>IFERROR(INDEX(GUTS!AI1964:'GUTS'!BH1964,MATCH(2,GUTS!AK1964:'GUTS'!BI1964,0)),"")</f>
        <v/>
      </c>
      <c r="E1963" s="127" t="str">
        <f>IFERROR(INDEX(GUTS!AJ1964:'GUTS'!BH1964,MATCH(2,GUTS!AK1964:'GUTS'!BI1964,0)),"")</f>
        <v/>
      </c>
      <c r="F1963" s="127" t="str">
        <f>IFERROR(INDEX(GUTS!AI1964:'GUTS'!BH1964,MATCH(3,GUTS!AK1964:'GUTS'!BI1964,0)),"")</f>
        <v/>
      </c>
      <c r="G1963" s="127" t="str">
        <f>IFERROR(INDEX(GUTS!AJ1964:'GUTS'!BH1964,MATCH(3,GUTS!AK1964:'GUTS'!BI1964,0)),"")</f>
        <v/>
      </c>
      <c r="H1963" s="127" t="str">
        <f>IFERROR(INDEX(GUTS!AI1964:'GUTS'!BH1964,MATCH(4,GUTS!AK1964:'GUTS'!BI1964,0)),"")</f>
        <v/>
      </c>
      <c r="I1963" s="127" t="str">
        <f>IFERROR(INDEX(GUTS!AJ1964:'GUTS'!BH1964,MATCH(4,GUTS!AK1964:'GUTS'!BI1964,0)),"")</f>
        <v/>
      </c>
      <c r="J1963" s="127" t="str">
        <f>IFERROR(INDEX(GUTS!AI1964:'GUTS'!BH1964,MATCH(5,GUTS!AK1964:'GUTS'!BI1964,0)),"")</f>
        <v/>
      </c>
      <c r="K1963" s="127" t="str">
        <f>IFERROR(INDEX(GUTS!AJ1964:'GUTS'!BH1964,MATCH(5,GUTS!AK1964:'GUTS'!BI1964,0)),"")</f>
        <v/>
      </c>
      <c r="L1963" s="127" t="str">
        <f>IFERROR(INDEX(GUTS!AI1964:'GUTS'!BH1964,MATCH(6,GUTS!AK1964:'GUTS'!BI1964,0)),"")</f>
        <v/>
      </c>
      <c r="M1963" s="127" t="str">
        <f>IFERROR(INDEX(GUTS!AJ1964:'GUTS'!BH1964,MATCH(6,GUTS!AK1964:'GUTS'!BI1964,0)),"")</f>
        <v/>
      </c>
      <c r="N1963" s="127">
        <f>Audit!X729</f>
        <v>0</v>
      </c>
      <c r="O1963" s="127">
        <f>Audit!K729</f>
        <v>0</v>
      </c>
      <c r="P1963" s="127">
        <f>Audit!L729</f>
        <v>0</v>
      </c>
    </row>
    <row r="1964" spans="1:16" hidden="1">
      <c r="A1964" s="127">
        <f>Audit!A730</f>
        <v>0</v>
      </c>
      <c r="B1964" s="127" t="str">
        <f>IFERROR(INDEX(GUTS!AI1965:'GUTS'!BH1965,MATCH(1,GUTS!AK1965:'GUTS'!BI1965,0)),"")</f>
        <v/>
      </c>
      <c r="C1964" s="127" t="str">
        <f>IFERROR(INDEX(GUTS!AJ1965:'GUTS'!BH1965,MATCH(1,GUTS!AK1965:'GUTS'!BI1965,0)),"")</f>
        <v/>
      </c>
      <c r="D1964" s="127" t="str">
        <f>IFERROR(INDEX(GUTS!AI1965:'GUTS'!BH1965,MATCH(2,GUTS!AK1965:'GUTS'!BI1965,0)),"")</f>
        <v/>
      </c>
      <c r="E1964" s="127" t="str">
        <f>IFERROR(INDEX(GUTS!AJ1965:'GUTS'!BH1965,MATCH(2,GUTS!AK1965:'GUTS'!BI1965,0)),"")</f>
        <v/>
      </c>
      <c r="F1964" s="127" t="str">
        <f>IFERROR(INDEX(GUTS!AI1965:'GUTS'!BH1965,MATCH(3,GUTS!AK1965:'GUTS'!BI1965,0)),"")</f>
        <v/>
      </c>
      <c r="G1964" s="127" t="str">
        <f>IFERROR(INDEX(GUTS!AJ1965:'GUTS'!BH1965,MATCH(3,GUTS!AK1965:'GUTS'!BI1965,0)),"")</f>
        <v/>
      </c>
      <c r="H1964" s="127" t="str">
        <f>IFERROR(INDEX(GUTS!AI1965:'GUTS'!BH1965,MATCH(4,GUTS!AK1965:'GUTS'!BI1965,0)),"")</f>
        <v/>
      </c>
      <c r="I1964" s="127" t="str">
        <f>IFERROR(INDEX(GUTS!AJ1965:'GUTS'!BH1965,MATCH(4,GUTS!AK1965:'GUTS'!BI1965,0)),"")</f>
        <v/>
      </c>
      <c r="J1964" s="127" t="str">
        <f>IFERROR(INDEX(GUTS!AI1965:'GUTS'!BH1965,MATCH(5,GUTS!AK1965:'GUTS'!BI1965,0)),"")</f>
        <v/>
      </c>
      <c r="K1964" s="127" t="str">
        <f>IFERROR(INDEX(GUTS!AJ1965:'GUTS'!BH1965,MATCH(5,GUTS!AK1965:'GUTS'!BI1965,0)),"")</f>
        <v/>
      </c>
      <c r="L1964" s="127" t="str">
        <f>IFERROR(INDEX(GUTS!AI1965:'GUTS'!BH1965,MATCH(6,GUTS!AK1965:'GUTS'!BI1965,0)),"")</f>
        <v/>
      </c>
      <c r="M1964" s="127" t="str">
        <f>IFERROR(INDEX(GUTS!AJ1965:'GUTS'!BH1965,MATCH(6,GUTS!AK1965:'GUTS'!BI1965,0)),"")</f>
        <v/>
      </c>
      <c r="N1964" s="127">
        <f>Audit!X730</f>
        <v>0</v>
      </c>
      <c r="O1964" s="127">
        <f>Audit!K730</f>
        <v>0</v>
      </c>
      <c r="P1964" s="127">
        <f>Audit!L730</f>
        <v>0</v>
      </c>
    </row>
    <row r="1965" spans="1:16" hidden="1">
      <c r="A1965" s="127">
        <f>Audit!A731</f>
        <v>0</v>
      </c>
      <c r="B1965" s="127" t="str">
        <f>IFERROR(INDEX(GUTS!AI1966:'GUTS'!BH1966,MATCH(1,GUTS!AK1966:'GUTS'!BI1966,0)),"")</f>
        <v/>
      </c>
      <c r="C1965" s="127" t="str">
        <f>IFERROR(INDEX(GUTS!AJ1966:'GUTS'!BH1966,MATCH(1,GUTS!AK1966:'GUTS'!BI1966,0)),"")</f>
        <v/>
      </c>
      <c r="D1965" s="127" t="str">
        <f>IFERROR(INDEX(GUTS!AI1966:'GUTS'!BH1966,MATCH(2,GUTS!AK1966:'GUTS'!BI1966,0)),"")</f>
        <v/>
      </c>
      <c r="E1965" s="127" t="str">
        <f>IFERROR(INDEX(GUTS!AJ1966:'GUTS'!BH1966,MATCH(2,GUTS!AK1966:'GUTS'!BI1966,0)),"")</f>
        <v/>
      </c>
      <c r="F1965" s="127" t="str">
        <f>IFERROR(INDEX(GUTS!AI1966:'GUTS'!BH1966,MATCH(3,GUTS!AK1966:'GUTS'!BI1966,0)),"")</f>
        <v/>
      </c>
      <c r="G1965" s="127" t="str">
        <f>IFERROR(INDEX(GUTS!AJ1966:'GUTS'!BH1966,MATCH(3,GUTS!AK1966:'GUTS'!BI1966,0)),"")</f>
        <v/>
      </c>
      <c r="H1965" s="127" t="str">
        <f>IFERROR(INDEX(GUTS!AI1966:'GUTS'!BH1966,MATCH(4,GUTS!AK1966:'GUTS'!BI1966,0)),"")</f>
        <v/>
      </c>
      <c r="I1965" s="127" t="str">
        <f>IFERROR(INDEX(GUTS!AJ1966:'GUTS'!BH1966,MATCH(4,GUTS!AK1966:'GUTS'!BI1966,0)),"")</f>
        <v/>
      </c>
      <c r="J1965" s="127" t="str">
        <f>IFERROR(INDEX(GUTS!AI1966:'GUTS'!BH1966,MATCH(5,GUTS!AK1966:'GUTS'!BI1966,0)),"")</f>
        <v/>
      </c>
      <c r="K1965" s="127" t="str">
        <f>IFERROR(INDEX(GUTS!AJ1966:'GUTS'!BH1966,MATCH(5,GUTS!AK1966:'GUTS'!BI1966,0)),"")</f>
        <v/>
      </c>
      <c r="L1965" s="127" t="str">
        <f>IFERROR(INDEX(GUTS!AI1966:'GUTS'!BH1966,MATCH(6,GUTS!AK1966:'GUTS'!BI1966,0)),"")</f>
        <v/>
      </c>
      <c r="M1965" s="127" t="str">
        <f>IFERROR(INDEX(GUTS!AJ1966:'GUTS'!BH1966,MATCH(6,GUTS!AK1966:'GUTS'!BI1966,0)),"")</f>
        <v/>
      </c>
      <c r="N1965" s="127">
        <f>Audit!X731</f>
        <v>0</v>
      </c>
      <c r="O1965" s="127">
        <f>Audit!K731</f>
        <v>0</v>
      </c>
      <c r="P1965" s="127">
        <f>Audit!L731</f>
        <v>0</v>
      </c>
    </row>
    <row r="1966" spans="1:16" hidden="1">
      <c r="A1966" s="127">
        <f>Audit!A732</f>
        <v>0</v>
      </c>
      <c r="B1966" s="127" t="str">
        <f>IFERROR(INDEX(GUTS!AI1967:'GUTS'!BH1967,MATCH(1,GUTS!AK1967:'GUTS'!BI1967,0)),"")</f>
        <v/>
      </c>
      <c r="C1966" s="127" t="str">
        <f>IFERROR(INDEX(GUTS!AJ1967:'GUTS'!BH1967,MATCH(1,GUTS!AK1967:'GUTS'!BI1967,0)),"")</f>
        <v/>
      </c>
      <c r="D1966" s="127" t="str">
        <f>IFERROR(INDEX(GUTS!AI1967:'GUTS'!BH1967,MATCH(2,GUTS!AK1967:'GUTS'!BI1967,0)),"")</f>
        <v/>
      </c>
      <c r="E1966" s="127" t="str">
        <f>IFERROR(INDEX(GUTS!AJ1967:'GUTS'!BH1967,MATCH(2,GUTS!AK1967:'GUTS'!BI1967,0)),"")</f>
        <v/>
      </c>
      <c r="F1966" s="127" t="str">
        <f>IFERROR(INDEX(GUTS!AI1967:'GUTS'!BH1967,MATCH(3,GUTS!AK1967:'GUTS'!BI1967,0)),"")</f>
        <v/>
      </c>
      <c r="G1966" s="127" t="str">
        <f>IFERROR(INDEX(GUTS!AJ1967:'GUTS'!BH1967,MATCH(3,GUTS!AK1967:'GUTS'!BI1967,0)),"")</f>
        <v/>
      </c>
      <c r="H1966" s="127" t="str">
        <f>IFERROR(INDEX(GUTS!AI1967:'GUTS'!BH1967,MATCH(4,GUTS!AK1967:'GUTS'!BI1967,0)),"")</f>
        <v/>
      </c>
      <c r="I1966" s="127" t="str">
        <f>IFERROR(INDEX(GUTS!AJ1967:'GUTS'!BH1967,MATCH(4,GUTS!AK1967:'GUTS'!BI1967,0)),"")</f>
        <v/>
      </c>
      <c r="J1966" s="127" t="str">
        <f>IFERROR(INDEX(GUTS!AI1967:'GUTS'!BH1967,MATCH(5,GUTS!AK1967:'GUTS'!BI1967,0)),"")</f>
        <v/>
      </c>
      <c r="K1966" s="127" t="str">
        <f>IFERROR(INDEX(GUTS!AJ1967:'GUTS'!BH1967,MATCH(5,GUTS!AK1967:'GUTS'!BI1967,0)),"")</f>
        <v/>
      </c>
      <c r="L1966" s="127" t="str">
        <f>IFERROR(INDEX(GUTS!AI1967:'GUTS'!BH1967,MATCH(6,GUTS!AK1967:'GUTS'!BI1967,0)),"")</f>
        <v/>
      </c>
      <c r="M1966" s="127" t="str">
        <f>IFERROR(INDEX(GUTS!AJ1967:'GUTS'!BH1967,MATCH(6,GUTS!AK1967:'GUTS'!BI1967,0)),"")</f>
        <v/>
      </c>
      <c r="N1966" s="127">
        <f>Audit!X732</f>
        <v>0</v>
      </c>
      <c r="O1966" s="127">
        <f>Audit!K732</f>
        <v>0</v>
      </c>
      <c r="P1966" s="127">
        <f>Audit!L732</f>
        <v>0</v>
      </c>
    </row>
    <row r="1967" spans="1:16" hidden="1">
      <c r="A1967" s="127">
        <f>Audit!A733</f>
        <v>0</v>
      </c>
      <c r="B1967" s="127" t="str">
        <f>IFERROR(INDEX(GUTS!AI1968:'GUTS'!BH1968,MATCH(1,GUTS!AK1968:'GUTS'!BI1968,0)),"")</f>
        <v/>
      </c>
      <c r="C1967" s="127" t="str">
        <f>IFERROR(INDEX(GUTS!AJ1968:'GUTS'!BH1968,MATCH(1,GUTS!AK1968:'GUTS'!BI1968,0)),"")</f>
        <v/>
      </c>
      <c r="D1967" s="127" t="str">
        <f>IFERROR(INDEX(GUTS!AI1968:'GUTS'!BH1968,MATCH(2,GUTS!AK1968:'GUTS'!BI1968,0)),"")</f>
        <v/>
      </c>
      <c r="E1967" s="127" t="str">
        <f>IFERROR(INDEX(GUTS!AJ1968:'GUTS'!BH1968,MATCH(2,GUTS!AK1968:'GUTS'!BI1968,0)),"")</f>
        <v/>
      </c>
      <c r="F1967" s="127" t="str">
        <f>IFERROR(INDEX(GUTS!AI1968:'GUTS'!BH1968,MATCH(3,GUTS!AK1968:'GUTS'!BI1968,0)),"")</f>
        <v/>
      </c>
      <c r="G1967" s="127" t="str">
        <f>IFERROR(INDEX(GUTS!AJ1968:'GUTS'!BH1968,MATCH(3,GUTS!AK1968:'GUTS'!BI1968,0)),"")</f>
        <v/>
      </c>
      <c r="H1967" s="127" t="str">
        <f>IFERROR(INDEX(GUTS!AI1968:'GUTS'!BH1968,MATCH(4,GUTS!AK1968:'GUTS'!BI1968,0)),"")</f>
        <v/>
      </c>
      <c r="I1967" s="127" t="str">
        <f>IFERROR(INDEX(GUTS!AJ1968:'GUTS'!BH1968,MATCH(4,GUTS!AK1968:'GUTS'!BI1968,0)),"")</f>
        <v/>
      </c>
      <c r="J1967" s="127" t="str">
        <f>IFERROR(INDEX(GUTS!AI1968:'GUTS'!BH1968,MATCH(5,GUTS!AK1968:'GUTS'!BI1968,0)),"")</f>
        <v/>
      </c>
      <c r="K1967" s="127" t="str">
        <f>IFERROR(INDEX(GUTS!AJ1968:'GUTS'!BH1968,MATCH(5,GUTS!AK1968:'GUTS'!BI1968,0)),"")</f>
        <v/>
      </c>
      <c r="L1967" s="127" t="str">
        <f>IFERROR(INDEX(GUTS!AI1968:'GUTS'!BH1968,MATCH(6,GUTS!AK1968:'GUTS'!BI1968,0)),"")</f>
        <v/>
      </c>
      <c r="M1967" s="127" t="str">
        <f>IFERROR(INDEX(GUTS!AJ1968:'GUTS'!BH1968,MATCH(6,GUTS!AK1968:'GUTS'!BI1968,0)),"")</f>
        <v/>
      </c>
      <c r="N1967" s="127">
        <f>Audit!X733</f>
        <v>0</v>
      </c>
      <c r="O1967" s="127">
        <f>Audit!K733</f>
        <v>0</v>
      </c>
      <c r="P1967" s="127">
        <f>Audit!L733</f>
        <v>0</v>
      </c>
    </row>
    <row r="1968" spans="1:16" hidden="1">
      <c r="A1968" s="127">
        <f>Audit!A734</f>
        <v>0</v>
      </c>
      <c r="B1968" s="127" t="str">
        <f>IFERROR(INDEX(GUTS!AI1969:'GUTS'!BH1969,MATCH(1,GUTS!AK1969:'GUTS'!BI1969,0)),"")</f>
        <v/>
      </c>
      <c r="C1968" s="127" t="str">
        <f>IFERROR(INDEX(GUTS!AJ1969:'GUTS'!BH1969,MATCH(1,GUTS!AK1969:'GUTS'!BI1969,0)),"")</f>
        <v/>
      </c>
      <c r="D1968" s="127" t="str">
        <f>IFERROR(INDEX(GUTS!AI1969:'GUTS'!BH1969,MATCH(2,GUTS!AK1969:'GUTS'!BI1969,0)),"")</f>
        <v/>
      </c>
      <c r="E1968" s="127" t="str">
        <f>IFERROR(INDEX(GUTS!AJ1969:'GUTS'!BH1969,MATCH(2,GUTS!AK1969:'GUTS'!BI1969,0)),"")</f>
        <v/>
      </c>
      <c r="F1968" s="127" t="str">
        <f>IFERROR(INDEX(GUTS!AI1969:'GUTS'!BH1969,MATCH(3,GUTS!AK1969:'GUTS'!BI1969,0)),"")</f>
        <v/>
      </c>
      <c r="G1968" s="127" t="str">
        <f>IFERROR(INDEX(GUTS!AJ1969:'GUTS'!BH1969,MATCH(3,GUTS!AK1969:'GUTS'!BI1969,0)),"")</f>
        <v/>
      </c>
      <c r="H1968" s="127" t="str">
        <f>IFERROR(INDEX(GUTS!AI1969:'GUTS'!BH1969,MATCH(4,GUTS!AK1969:'GUTS'!BI1969,0)),"")</f>
        <v/>
      </c>
      <c r="I1968" s="127" t="str">
        <f>IFERROR(INDEX(GUTS!AJ1969:'GUTS'!BH1969,MATCH(4,GUTS!AK1969:'GUTS'!BI1969,0)),"")</f>
        <v/>
      </c>
      <c r="J1968" s="127" t="str">
        <f>IFERROR(INDEX(GUTS!AI1969:'GUTS'!BH1969,MATCH(5,GUTS!AK1969:'GUTS'!BI1969,0)),"")</f>
        <v/>
      </c>
      <c r="K1968" s="127" t="str">
        <f>IFERROR(INDEX(GUTS!AJ1969:'GUTS'!BH1969,MATCH(5,GUTS!AK1969:'GUTS'!BI1969,0)),"")</f>
        <v/>
      </c>
      <c r="L1968" s="127" t="str">
        <f>IFERROR(INDEX(GUTS!AI1969:'GUTS'!BH1969,MATCH(6,GUTS!AK1969:'GUTS'!BI1969,0)),"")</f>
        <v/>
      </c>
      <c r="M1968" s="127" t="str">
        <f>IFERROR(INDEX(GUTS!AJ1969:'GUTS'!BH1969,MATCH(6,GUTS!AK1969:'GUTS'!BI1969,0)),"")</f>
        <v/>
      </c>
      <c r="N1968" s="127">
        <f>Audit!X734</f>
        <v>0</v>
      </c>
      <c r="O1968" s="127">
        <f>Audit!K734</f>
        <v>0</v>
      </c>
      <c r="P1968" s="127">
        <f>Audit!L734</f>
        <v>0</v>
      </c>
    </row>
    <row r="1969" spans="1:16" hidden="1">
      <c r="A1969" s="127">
        <f>Audit!A735</f>
        <v>0</v>
      </c>
      <c r="B1969" s="127" t="str">
        <f>IFERROR(INDEX(GUTS!AI1970:'GUTS'!BH1970,MATCH(1,GUTS!AK1970:'GUTS'!BI1970,0)),"")</f>
        <v/>
      </c>
      <c r="C1969" s="127" t="str">
        <f>IFERROR(INDEX(GUTS!AJ1970:'GUTS'!BH1970,MATCH(1,GUTS!AK1970:'GUTS'!BI1970,0)),"")</f>
        <v/>
      </c>
      <c r="D1969" s="127" t="str">
        <f>IFERROR(INDEX(GUTS!AI1970:'GUTS'!BH1970,MATCH(2,GUTS!AK1970:'GUTS'!BI1970,0)),"")</f>
        <v/>
      </c>
      <c r="E1969" s="127" t="str">
        <f>IFERROR(INDEX(GUTS!AJ1970:'GUTS'!BH1970,MATCH(2,GUTS!AK1970:'GUTS'!BI1970,0)),"")</f>
        <v/>
      </c>
      <c r="F1969" s="127" t="str">
        <f>IFERROR(INDEX(GUTS!AI1970:'GUTS'!BH1970,MATCH(3,GUTS!AK1970:'GUTS'!BI1970,0)),"")</f>
        <v/>
      </c>
      <c r="G1969" s="127" t="str">
        <f>IFERROR(INDEX(GUTS!AJ1970:'GUTS'!BH1970,MATCH(3,GUTS!AK1970:'GUTS'!BI1970,0)),"")</f>
        <v/>
      </c>
      <c r="H1969" s="127" t="str">
        <f>IFERROR(INDEX(GUTS!AI1970:'GUTS'!BH1970,MATCH(4,GUTS!AK1970:'GUTS'!BI1970,0)),"")</f>
        <v/>
      </c>
      <c r="I1969" s="127" t="str">
        <f>IFERROR(INDEX(GUTS!AJ1970:'GUTS'!BH1970,MATCH(4,GUTS!AK1970:'GUTS'!BI1970,0)),"")</f>
        <v/>
      </c>
      <c r="J1969" s="127" t="str">
        <f>IFERROR(INDEX(GUTS!AI1970:'GUTS'!BH1970,MATCH(5,GUTS!AK1970:'GUTS'!BI1970,0)),"")</f>
        <v/>
      </c>
      <c r="K1969" s="127" t="str">
        <f>IFERROR(INDEX(GUTS!AJ1970:'GUTS'!BH1970,MATCH(5,GUTS!AK1970:'GUTS'!BI1970,0)),"")</f>
        <v/>
      </c>
      <c r="L1969" s="127" t="str">
        <f>IFERROR(INDEX(GUTS!AI1970:'GUTS'!BH1970,MATCH(6,GUTS!AK1970:'GUTS'!BI1970,0)),"")</f>
        <v/>
      </c>
      <c r="M1969" s="127" t="str">
        <f>IFERROR(INDEX(GUTS!AJ1970:'GUTS'!BH1970,MATCH(6,GUTS!AK1970:'GUTS'!BI1970,0)),"")</f>
        <v/>
      </c>
      <c r="N1969" s="127">
        <f>Audit!X735</f>
        <v>0</v>
      </c>
      <c r="O1969" s="127">
        <f>Audit!K735</f>
        <v>0</v>
      </c>
      <c r="P1969" s="127">
        <f>Audit!L735</f>
        <v>0</v>
      </c>
    </row>
    <row r="1970" spans="1:16" hidden="1">
      <c r="A1970" s="127">
        <f>Audit!A736</f>
        <v>0</v>
      </c>
      <c r="B1970" s="127" t="str">
        <f>IFERROR(INDEX(GUTS!AI1971:'GUTS'!BH1971,MATCH(1,GUTS!AK1971:'GUTS'!BI1971,0)),"")</f>
        <v/>
      </c>
      <c r="C1970" s="127" t="str">
        <f>IFERROR(INDEX(GUTS!AJ1971:'GUTS'!BH1971,MATCH(1,GUTS!AK1971:'GUTS'!BI1971,0)),"")</f>
        <v/>
      </c>
      <c r="D1970" s="127" t="str">
        <f>IFERROR(INDEX(GUTS!AI1971:'GUTS'!BH1971,MATCH(2,GUTS!AK1971:'GUTS'!BI1971,0)),"")</f>
        <v/>
      </c>
      <c r="E1970" s="127" t="str">
        <f>IFERROR(INDEX(GUTS!AJ1971:'GUTS'!BH1971,MATCH(2,GUTS!AK1971:'GUTS'!BI1971,0)),"")</f>
        <v/>
      </c>
      <c r="F1970" s="127" t="str">
        <f>IFERROR(INDEX(GUTS!AI1971:'GUTS'!BH1971,MATCH(3,GUTS!AK1971:'GUTS'!BI1971,0)),"")</f>
        <v/>
      </c>
      <c r="G1970" s="127" t="str">
        <f>IFERROR(INDEX(GUTS!AJ1971:'GUTS'!BH1971,MATCH(3,GUTS!AK1971:'GUTS'!BI1971,0)),"")</f>
        <v/>
      </c>
      <c r="H1970" s="127" t="str">
        <f>IFERROR(INDEX(GUTS!AI1971:'GUTS'!BH1971,MATCH(4,GUTS!AK1971:'GUTS'!BI1971,0)),"")</f>
        <v/>
      </c>
      <c r="I1970" s="127" t="str">
        <f>IFERROR(INDEX(GUTS!AJ1971:'GUTS'!BH1971,MATCH(4,GUTS!AK1971:'GUTS'!BI1971,0)),"")</f>
        <v/>
      </c>
      <c r="J1970" s="127" t="str">
        <f>IFERROR(INDEX(GUTS!AI1971:'GUTS'!BH1971,MATCH(5,GUTS!AK1971:'GUTS'!BI1971,0)),"")</f>
        <v/>
      </c>
      <c r="K1970" s="127" t="str">
        <f>IFERROR(INDEX(GUTS!AJ1971:'GUTS'!BH1971,MATCH(5,GUTS!AK1971:'GUTS'!BI1971,0)),"")</f>
        <v/>
      </c>
      <c r="L1970" s="127" t="str">
        <f>IFERROR(INDEX(GUTS!AI1971:'GUTS'!BH1971,MATCH(6,GUTS!AK1971:'GUTS'!BI1971,0)),"")</f>
        <v/>
      </c>
      <c r="M1970" s="127" t="str">
        <f>IFERROR(INDEX(GUTS!AJ1971:'GUTS'!BH1971,MATCH(6,GUTS!AK1971:'GUTS'!BI1971,0)),"")</f>
        <v/>
      </c>
      <c r="N1970" s="127">
        <f>Audit!X736</f>
        <v>0</v>
      </c>
      <c r="O1970" s="127">
        <f>Audit!K736</f>
        <v>0</v>
      </c>
      <c r="P1970" s="127">
        <f>Audit!L736</f>
        <v>0</v>
      </c>
    </row>
    <row r="1971" spans="1:16" hidden="1">
      <c r="A1971" s="127">
        <f>Audit!A737</f>
        <v>0</v>
      </c>
      <c r="B1971" s="127" t="str">
        <f>IFERROR(INDEX(GUTS!AI1972:'GUTS'!BH1972,MATCH(1,GUTS!AK1972:'GUTS'!BI1972,0)),"")</f>
        <v/>
      </c>
      <c r="C1971" s="127" t="str">
        <f>IFERROR(INDEX(GUTS!AJ1972:'GUTS'!BH1972,MATCH(1,GUTS!AK1972:'GUTS'!BI1972,0)),"")</f>
        <v/>
      </c>
      <c r="D1971" s="127" t="str">
        <f>IFERROR(INDEX(GUTS!AI1972:'GUTS'!BH1972,MATCH(2,GUTS!AK1972:'GUTS'!BI1972,0)),"")</f>
        <v/>
      </c>
      <c r="E1971" s="127" t="str">
        <f>IFERROR(INDEX(GUTS!AJ1972:'GUTS'!BH1972,MATCH(2,GUTS!AK1972:'GUTS'!BI1972,0)),"")</f>
        <v/>
      </c>
      <c r="F1971" s="127" t="str">
        <f>IFERROR(INDEX(GUTS!AI1972:'GUTS'!BH1972,MATCH(3,GUTS!AK1972:'GUTS'!BI1972,0)),"")</f>
        <v/>
      </c>
      <c r="G1971" s="127" t="str">
        <f>IFERROR(INDEX(GUTS!AJ1972:'GUTS'!BH1972,MATCH(3,GUTS!AK1972:'GUTS'!BI1972,0)),"")</f>
        <v/>
      </c>
      <c r="H1971" s="127" t="str">
        <f>IFERROR(INDEX(GUTS!AI1972:'GUTS'!BH1972,MATCH(4,GUTS!AK1972:'GUTS'!BI1972,0)),"")</f>
        <v/>
      </c>
      <c r="I1971" s="127" t="str">
        <f>IFERROR(INDEX(GUTS!AJ1972:'GUTS'!BH1972,MATCH(4,GUTS!AK1972:'GUTS'!BI1972,0)),"")</f>
        <v/>
      </c>
      <c r="J1971" s="127" t="str">
        <f>IFERROR(INDEX(GUTS!AI1972:'GUTS'!BH1972,MATCH(5,GUTS!AK1972:'GUTS'!BI1972,0)),"")</f>
        <v/>
      </c>
      <c r="K1971" s="127" t="str">
        <f>IFERROR(INDEX(GUTS!AJ1972:'GUTS'!BH1972,MATCH(5,GUTS!AK1972:'GUTS'!BI1972,0)),"")</f>
        <v/>
      </c>
      <c r="L1971" s="127" t="str">
        <f>IFERROR(INDEX(GUTS!AI1972:'GUTS'!BH1972,MATCH(6,GUTS!AK1972:'GUTS'!BI1972,0)),"")</f>
        <v/>
      </c>
      <c r="M1971" s="127" t="str">
        <f>IFERROR(INDEX(GUTS!AJ1972:'GUTS'!BH1972,MATCH(6,GUTS!AK1972:'GUTS'!BI1972,0)),"")</f>
        <v/>
      </c>
      <c r="N1971" s="127">
        <f>Audit!X737</f>
        <v>0</v>
      </c>
      <c r="O1971" s="127">
        <f>Audit!K737</f>
        <v>0</v>
      </c>
      <c r="P1971" s="127">
        <f>Audit!L737</f>
        <v>0</v>
      </c>
    </row>
    <row r="1972" spans="1:16" hidden="1">
      <c r="A1972" s="127">
        <f>Audit!A738</f>
        <v>0</v>
      </c>
      <c r="B1972" s="127" t="str">
        <f>IFERROR(INDEX(GUTS!AI1973:'GUTS'!BH1973,MATCH(1,GUTS!AK1973:'GUTS'!BI1973,0)),"")</f>
        <v/>
      </c>
      <c r="C1972" s="127" t="str">
        <f>IFERROR(INDEX(GUTS!AJ1973:'GUTS'!BH1973,MATCH(1,GUTS!AK1973:'GUTS'!BI1973,0)),"")</f>
        <v/>
      </c>
      <c r="D1972" s="127" t="str">
        <f>IFERROR(INDEX(GUTS!AI1973:'GUTS'!BH1973,MATCH(2,GUTS!AK1973:'GUTS'!BI1973,0)),"")</f>
        <v/>
      </c>
      <c r="E1972" s="127" t="str">
        <f>IFERROR(INDEX(GUTS!AJ1973:'GUTS'!BH1973,MATCH(2,GUTS!AK1973:'GUTS'!BI1973,0)),"")</f>
        <v/>
      </c>
      <c r="F1972" s="127" t="str">
        <f>IFERROR(INDEX(GUTS!AI1973:'GUTS'!BH1973,MATCH(3,GUTS!AK1973:'GUTS'!BI1973,0)),"")</f>
        <v/>
      </c>
      <c r="G1972" s="127" t="str">
        <f>IFERROR(INDEX(GUTS!AJ1973:'GUTS'!BH1973,MATCH(3,GUTS!AK1973:'GUTS'!BI1973,0)),"")</f>
        <v/>
      </c>
      <c r="H1972" s="127" t="str">
        <f>IFERROR(INDEX(GUTS!AI1973:'GUTS'!BH1973,MATCH(4,GUTS!AK1973:'GUTS'!BI1973,0)),"")</f>
        <v/>
      </c>
      <c r="I1972" s="127" t="str">
        <f>IFERROR(INDEX(GUTS!AJ1973:'GUTS'!BH1973,MATCH(4,GUTS!AK1973:'GUTS'!BI1973,0)),"")</f>
        <v/>
      </c>
      <c r="J1972" s="127" t="str">
        <f>IFERROR(INDEX(GUTS!AI1973:'GUTS'!BH1973,MATCH(5,GUTS!AK1973:'GUTS'!BI1973,0)),"")</f>
        <v/>
      </c>
      <c r="K1972" s="127" t="str">
        <f>IFERROR(INDEX(GUTS!AJ1973:'GUTS'!BH1973,MATCH(5,GUTS!AK1973:'GUTS'!BI1973,0)),"")</f>
        <v/>
      </c>
      <c r="L1972" s="127" t="str">
        <f>IFERROR(INDEX(GUTS!AI1973:'GUTS'!BH1973,MATCH(6,GUTS!AK1973:'GUTS'!BI1973,0)),"")</f>
        <v/>
      </c>
      <c r="M1972" s="127" t="str">
        <f>IFERROR(INDEX(GUTS!AJ1973:'GUTS'!BH1973,MATCH(6,GUTS!AK1973:'GUTS'!BI1973,0)),"")</f>
        <v/>
      </c>
      <c r="N1972" s="127">
        <f>Audit!X738</f>
        <v>0</v>
      </c>
      <c r="O1972" s="127">
        <f>Audit!K738</f>
        <v>0</v>
      </c>
      <c r="P1972" s="127">
        <f>Audit!L738</f>
        <v>0</v>
      </c>
    </row>
    <row r="1973" spans="1:16" hidden="1">
      <c r="A1973" s="127">
        <f>Audit!A739</f>
        <v>0</v>
      </c>
      <c r="B1973" s="127" t="str">
        <f>IFERROR(INDEX(GUTS!AI1974:'GUTS'!BH1974,MATCH(1,GUTS!AK1974:'GUTS'!BI1974,0)),"")</f>
        <v/>
      </c>
      <c r="C1973" s="127" t="str">
        <f>IFERROR(INDEX(GUTS!AJ1974:'GUTS'!BH1974,MATCH(1,GUTS!AK1974:'GUTS'!BI1974,0)),"")</f>
        <v/>
      </c>
      <c r="D1973" s="127" t="str">
        <f>IFERROR(INDEX(GUTS!AI1974:'GUTS'!BH1974,MATCH(2,GUTS!AK1974:'GUTS'!BI1974,0)),"")</f>
        <v/>
      </c>
      <c r="E1973" s="127" t="str">
        <f>IFERROR(INDEX(GUTS!AJ1974:'GUTS'!BH1974,MATCH(2,GUTS!AK1974:'GUTS'!BI1974,0)),"")</f>
        <v/>
      </c>
      <c r="F1973" s="127" t="str">
        <f>IFERROR(INDEX(GUTS!AI1974:'GUTS'!BH1974,MATCH(3,GUTS!AK1974:'GUTS'!BI1974,0)),"")</f>
        <v/>
      </c>
      <c r="G1973" s="127" t="str">
        <f>IFERROR(INDEX(GUTS!AJ1974:'GUTS'!BH1974,MATCH(3,GUTS!AK1974:'GUTS'!BI1974,0)),"")</f>
        <v/>
      </c>
      <c r="H1973" s="127" t="str">
        <f>IFERROR(INDEX(GUTS!AI1974:'GUTS'!BH1974,MATCH(4,GUTS!AK1974:'GUTS'!BI1974,0)),"")</f>
        <v/>
      </c>
      <c r="I1973" s="127" t="str">
        <f>IFERROR(INDEX(GUTS!AJ1974:'GUTS'!BH1974,MATCH(4,GUTS!AK1974:'GUTS'!BI1974,0)),"")</f>
        <v/>
      </c>
      <c r="J1973" s="127" t="str">
        <f>IFERROR(INDEX(GUTS!AI1974:'GUTS'!BH1974,MATCH(5,GUTS!AK1974:'GUTS'!BI1974,0)),"")</f>
        <v/>
      </c>
      <c r="K1973" s="127" t="str">
        <f>IFERROR(INDEX(GUTS!AJ1974:'GUTS'!BH1974,MATCH(5,GUTS!AK1974:'GUTS'!BI1974,0)),"")</f>
        <v/>
      </c>
      <c r="L1973" s="127" t="str">
        <f>IFERROR(INDEX(GUTS!AI1974:'GUTS'!BH1974,MATCH(6,GUTS!AK1974:'GUTS'!BI1974,0)),"")</f>
        <v/>
      </c>
      <c r="M1973" s="127" t="str">
        <f>IFERROR(INDEX(GUTS!AJ1974:'GUTS'!BH1974,MATCH(6,GUTS!AK1974:'GUTS'!BI1974,0)),"")</f>
        <v/>
      </c>
      <c r="N1973" s="127">
        <f>Audit!X739</f>
        <v>0</v>
      </c>
      <c r="O1973" s="127">
        <f>Audit!K739</f>
        <v>0</v>
      </c>
      <c r="P1973" s="127">
        <f>Audit!L739</f>
        <v>0</v>
      </c>
    </row>
    <row r="1974" spans="1:16" hidden="1">
      <c r="A1974" s="127">
        <f>Audit!A740</f>
        <v>0</v>
      </c>
      <c r="B1974" s="127" t="str">
        <f>IFERROR(INDEX(GUTS!AI1975:'GUTS'!BH1975,MATCH(1,GUTS!AK1975:'GUTS'!BI1975,0)),"")</f>
        <v/>
      </c>
      <c r="C1974" s="127" t="str">
        <f>IFERROR(INDEX(GUTS!AJ1975:'GUTS'!BH1975,MATCH(1,GUTS!AK1975:'GUTS'!BI1975,0)),"")</f>
        <v/>
      </c>
      <c r="D1974" s="127" t="str">
        <f>IFERROR(INDEX(GUTS!AI1975:'GUTS'!BH1975,MATCH(2,GUTS!AK1975:'GUTS'!BI1975,0)),"")</f>
        <v/>
      </c>
      <c r="E1974" s="127" t="str">
        <f>IFERROR(INDEX(GUTS!AJ1975:'GUTS'!BH1975,MATCH(2,GUTS!AK1975:'GUTS'!BI1975,0)),"")</f>
        <v/>
      </c>
      <c r="F1974" s="127" t="str">
        <f>IFERROR(INDEX(GUTS!AI1975:'GUTS'!BH1975,MATCH(3,GUTS!AK1975:'GUTS'!BI1975,0)),"")</f>
        <v/>
      </c>
      <c r="G1974" s="127" t="str">
        <f>IFERROR(INDEX(GUTS!AJ1975:'GUTS'!BH1975,MATCH(3,GUTS!AK1975:'GUTS'!BI1975,0)),"")</f>
        <v/>
      </c>
      <c r="H1974" s="127" t="str">
        <f>IFERROR(INDEX(GUTS!AI1975:'GUTS'!BH1975,MATCH(4,GUTS!AK1975:'GUTS'!BI1975,0)),"")</f>
        <v/>
      </c>
      <c r="I1974" s="127" t="str">
        <f>IFERROR(INDEX(GUTS!AJ1975:'GUTS'!BH1975,MATCH(4,GUTS!AK1975:'GUTS'!BI1975,0)),"")</f>
        <v/>
      </c>
      <c r="J1974" s="127" t="str">
        <f>IFERROR(INDEX(GUTS!AI1975:'GUTS'!BH1975,MATCH(5,GUTS!AK1975:'GUTS'!BI1975,0)),"")</f>
        <v/>
      </c>
      <c r="K1974" s="127" t="str">
        <f>IFERROR(INDEX(GUTS!AJ1975:'GUTS'!BH1975,MATCH(5,GUTS!AK1975:'GUTS'!BI1975,0)),"")</f>
        <v/>
      </c>
      <c r="L1974" s="127" t="str">
        <f>IFERROR(INDEX(GUTS!AI1975:'GUTS'!BH1975,MATCH(6,GUTS!AK1975:'GUTS'!BI1975,0)),"")</f>
        <v/>
      </c>
      <c r="M1974" s="127" t="str">
        <f>IFERROR(INDEX(GUTS!AJ1975:'GUTS'!BH1975,MATCH(6,GUTS!AK1975:'GUTS'!BI1975,0)),"")</f>
        <v/>
      </c>
      <c r="N1974" s="127">
        <f>Audit!X740</f>
        <v>0</v>
      </c>
      <c r="O1974" s="127">
        <f>Audit!K740</f>
        <v>0</v>
      </c>
      <c r="P1974" s="127">
        <f>Audit!L740</f>
        <v>0</v>
      </c>
    </row>
    <row r="1975" spans="1:16" hidden="1">
      <c r="A1975" s="127">
        <f>Audit!A741</f>
        <v>0</v>
      </c>
      <c r="B1975" s="127" t="str">
        <f>IFERROR(INDEX(GUTS!AI1976:'GUTS'!BH1976,MATCH(1,GUTS!AK1976:'GUTS'!BI1976,0)),"")</f>
        <v/>
      </c>
      <c r="C1975" s="127" t="str">
        <f>IFERROR(INDEX(GUTS!AJ1976:'GUTS'!BH1976,MATCH(1,GUTS!AK1976:'GUTS'!BI1976,0)),"")</f>
        <v/>
      </c>
      <c r="D1975" s="127" t="str">
        <f>IFERROR(INDEX(GUTS!AI1976:'GUTS'!BH1976,MATCH(2,GUTS!AK1976:'GUTS'!BI1976,0)),"")</f>
        <v/>
      </c>
      <c r="E1975" s="127" t="str">
        <f>IFERROR(INDEX(GUTS!AJ1976:'GUTS'!BH1976,MATCH(2,GUTS!AK1976:'GUTS'!BI1976,0)),"")</f>
        <v/>
      </c>
      <c r="F1975" s="127" t="str">
        <f>IFERROR(INDEX(GUTS!AI1976:'GUTS'!BH1976,MATCH(3,GUTS!AK1976:'GUTS'!BI1976,0)),"")</f>
        <v/>
      </c>
      <c r="G1975" s="127" t="str">
        <f>IFERROR(INDEX(GUTS!AJ1976:'GUTS'!BH1976,MATCH(3,GUTS!AK1976:'GUTS'!BI1976,0)),"")</f>
        <v/>
      </c>
      <c r="H1975" s="127" t="str">
        <f>IFERROR(INDEX(GUTS!AI1976:'GUTS'!BH1976,MATCH(4,GUTS!AK1976:'GUTS'!BI1976,0)),"")</f>
        <v/>
      </c>
      <c r="I1975" s="127" t="str">
        <f>IFERROR(INDEX(GUTS!AJ1976:'GUTS'!BH1976,MATCH(4,GUTS!AK1976:'GUTS'!BI1976,0)),"")</f>
        <v/>
      </c>
      <c r="J1975" s="127" t="str">
        <f>IFERROR(INDEX(GUTS!AI1976:'GUTS'!BH1976,MATCH(5,GUTS!AK1976:'GUTS'!BI1976,0)),"")</f>
        <v/>
      </c>
      <c r="K1975" s="127" t="str">
        <f>IFERROR(INDEX(GUTS!AJ1976:'GUTS'!BH1976,MATCH(5,GUTS!AK1976:'GUTS'!BI1976,0)),"")</f>
        <v/>
      </c>
      <c r="L1975" s="127" t="str">
        <f>IFERROR(INDEX(GUTS!AI1976:'GUTS'!BH1976,MATCH(6,GUTS!AK1976:'GUTS'!BI1976,0)),"")</f>
        <v/>
      </c>
      <c r="M1975" s="127" t="str">
        <f>IFERROR(INDEX(GUTS!AJ1976:'GUTS'!BH1976,MATCH(6,GUTS!AK1976:'GUTS'!BI1976,0)),"")</f>
        <v/>
      </c>
      <c r="N1975" s="127">
        <f>Audit!X741</f>
        <v>0</v>
      </c>
      <c r="O1975" s="127">
        <f>Audit!K741</f>
        <v>0</v>
      </c>
      <c r="P1975" s="127">
        <f>Audit!L741</f>
        <v>0</v>
      </c>
    </row>
    <row r="1976" spans="1:16" hidden="1">
      <c r="A1976" s="127">
        <f>Audit!A742</f>
        <v>0</v>
      </c>
      <c r="B1976" s="127" t="str">
        <f>IFERROR(INDEX(GUTS!AI1977:'GUTS'!BH1977,MATCH(1,GUTS!AK1977:'GUTS'!BI1977,0)),"")</f>
        <v/>
      </c>
      <c r="C1976" s="127" t="str">
        <f>IFERROR(INDEX(GUTS!AJ1977:'GUTS'!BH1977,MATCH(1,GUTS!AK1977:'GUTS'!BI1977,0)),"")</f>
        <v/>
      </c>
      <c r="D1976" s="127" t="str">
        <f>IFERROR(INDEX(GUTS!AI1977:'GUTS'!BH1977,MATCH(2,GUTS!AK1977:'GUTS'!BI1977,0)),"")</f>
        <v/>
      </c>
      <c r="E1976" s="127" t="str">
        <f>IFERROR(INDEX(GUTS!AJ1977:'GUTS'!BH1977,MATCH(2,GUTS!AK1977:'GUTS'!BI1977,0)),"")</f>
        <v/>
      </c>
      <c r="F1976" s="127" t="str">
        <f>IFERROR(INDEX(GUTS!AI1977:'GUTS'!BH1977,MATCH(3,GUTS!AK1977:'GUTS'!BI1977,0)),"")</f>
        <v/>
      </c>
      <c r="G1976" s="127" t="str">
        <f>IFERROR(INDEX(GUTS!AJ1977:'GUTS'!BH1977,MATCH(3,GUTS!AK1977:'GUTS'!BI1977,0)),"")</f>
        <v/>
      </c>
      <c r="H1976" s="127" t="str">
        <f>IFERROR(INDEX(GUTS!AI1977:'GUTS'!BH1977,MATCH(4,GUTS!AK1977:'GUTS'!BI1977,0)),"")</f>
        <v/>
      </c>
      <c r="I1976" s="127" t="str">
        <f>IFERROR(INDEX(GUTS!AJ1977:'GUTS'!BH1977,MATCH(4,GUTS!AK1977:'GUTS'!BI1977,0)),"")</f>
        <v/>
      </c>
      <c r="J1976" s="127" t="str">
        <f>IFERROR(INDEX(GUTS!AI1977:'GUTS'!BH1977,MATCH(5,GUTS!AK1977:'GUTS'!BI1977,0)),"")</f>
        <v/>
      </c>
      <c r="K1976" s="127" t="str">
        <f>IFERROR(INDEX(GUTS!AJ1977:'GUTS'!BH1977,MATCH(5,GUTS!AK1977:'GUTS'!BI1977,0)),"")</f>
        <v/>
      </c>
      <c r="L1976" s="127" t="str">
        <f>IFERROR(INDEX(GUTS!AI1977:'GUTS'!BH1977,MATCH(6,GUTS!AK1977:'GUTS'!BI1977,0)),"")</f>
        <v/>
      </c>
      <c r="M1976" s="127" t="str">
        <f>IFERROR(INDEX(GUTS!AJ1977:'GUTS'!BH1977,MATCH(6,GUTS!AK1977:'GUTS'!BI1977,0)),"")</f>
        <v/>
      </c>
      <c r="N1976" s="127">
        <f>Audit!X742</f>
        <v>0</v>
      </c>
      <c r="O1976" s="127">
        <f>Audit!K742</f>
        <v>0</v>
      </c>
      <c r="P1976" s="127">
        <f>Audit!L742</f>
        <v>0</v>
      </c>
    </row>
    <row r="1977" spans="1:16" hidden="1">
      <c r="A1977" s="127">
        <f>Audit!A743</f>
        <v>0</v>
      </c>
      <c r="B1977" s="127" t="str">
        <f>IFERROR(INDEX(GUTS!AI1978:'GUTS'!BH1978,MATCH(1,GUTS!AK1978:'GUTS'!BI1978,0)),"")</f>
        <v/>
      </c>
      <c r="C1977" s="127" t="str">
        <f>IFERROR(INDEX(GUTS!AJ1978:'GUTS'!BH1978,MATCH(1,GUTS!AK1978:'GUTS'!BI1978,0)),"")</f>
        <v/>
      </c>
      <c r="D1977" s="127" t="str">
        <f>IFERROR(INDEX(GUTS!AI1978:'GUTS'!BH1978,MATCH(2,GUTS!AK1978:'GUTS'!BI1978,0)),"")</f>
        <v/>
      </c>
      <c r="E1977" s="127" t="str">
        <f>IFERROR(INDEX(GUTS!AJ1978:'GUTS'!BH1978,MATCH(2,GUTS!AK1978:'GUTS'!BI1978,0)),"")</f>
        <v/>
      </c>
      <c r="F1977" s="127" t="str">
        <f>IFERROR(INDEX(GUTS!AI1978:'GUTS'!BH1978,MATCH(3,GUTS!AK1978:'GUTS'!BI1978,0)),"")</f>
        <v/>
      </c>
      <c r="G1977" s="127" t="str">
        <f>IFERROR(INDEX(GUTS!AJ1978:'GUTS'!BH1978,MATCH(3,GUTS!AK1978:'GUTS'!BI1978,0)),"")</f>
        <v/>
      </c>
      <c r="H1977" s="127" t="str">
        <f>IFERROR(INDEX(GUTS!AI1978:'GUTS'!BH1978,MATCH(4,GUTS!AK1978:'GUTS'!BI1978,0)),"")</f>
        <v/>
      </c>
      <c r="I1977" s="127" t="str">
        <f>IFERROR(INDEX(GUTS!AJ1978:'GUTS'!BH1978,MATCH(4,GUTS!AK1978:'GUTS'!BI1978,0)),"")</f>
        <v/>
      </c>
      <c r="J1977" s="127" t="str">
        <f>IFERROR(INDEX(GUTS!AI1978:'GUTS'!BH1978,MATCH(5,GUTS!AK1978:'GUTS'!BI1978,0)),"")</f>
        <v/>
      </c>
      <c r="K1977" s="127" t="str">
        <f>IFERROR(INDEX(GUTS!AJ1978:'GUTS'!BH1978,MATCH(5,GUTS!AK1978:'GUTS'!BI1978,0)),"")</f>
        <v/>
      </c>
      <c r="L1977" s="127" t="str">
        <f>IFERROR(INDEX(GUTS!AI1978:'GUTS'!BH1978,MATCH(6,GUTS!AK1978:'GUTS'!BI1978,0)),"")</f>
        <v/>
      </c>
      <c r="M1977" s="127" t="str">
        <f>IFERROR(INDEX(GUTS!AJ1978:'GUTS'!BH1978,MATCH(6,GUTS!AK1978:'GUTS'!BI1978,0)),"")</f>
        <v/>
      </c>
      <c r="N1977" s="127">
        <f>Audit!X743</f>
        <v>0</v>
      </c>
      <c r="O1977" s="127">
        <f>Audit!K743</f>
        <v>0</v>
      </c>
      <c r="P1977" s="127">
        <f>Audit!L743</f>
        <v>0</v>
      </c>
    </row>
    <row r="1978" spans="1:16" hidden="1">
      <c r="A1978" s="127">
        <f>Audit!A744</f>
        <v>0</v>
      </c>
      <c r="B1978" s="127" t="str">
        <f>IFERROR(INDEX(GUTS!AI1979:'GUTS'!BH1979,MATCH(1,GUTS!AK1979:'GUTS'!BI1979,0)),"")</f>
        <v/>
      </c>
      <c r="C1978" s="127" t="str">
        <f>IFERROR(INDEX(GUTS!AJ1979:'GUTS'!BH1979,MATCH(1,GUTS!AK1979:'GUTS'!BI1979,0)),"")</f>
        <v/>
      </c>
      <c r="D1978" s="127" t="str">
        <f>IFERROR(INDEX(GUTS!AI1979:'GUTS'!BH1979,MATCH(2,GUTS!AK1979:'GUTS'!BI1979,0)),"")</f>
        <v/>
      </c>
      <c r="E1978" s="127" t="str">
        <f>IFERROR(INDEX(GUTS!AJ1979:'GUTS'!BH1979,MATCH(2,GUTS!AK1979:'GUTS'!BI1979,0)),"")</f>
        <v/>
      </c>
      <c r="F1978" s="127" t="str">
        <f>IFERROR(INDEX(GUTS!AI1979:'GUTS'!BH1979,MATCH(3,GUTS!AK1979:'GUTS'!BI1979,0)),"")</f>
        <v/>
      </c>
      <c r="G1978" s="127" t="str">
        <f>IFERROR(INDEX(GUTS!AJ1979:'GUTS'!BH1979,MATCH(3,GUTS!AK1979:'GUTS'!BI1979,0)),"")</f>
        <v/>
      </c>
      <c r="H1978" s="127" t="str">
        <f>IFERROR(INDEX(GUTS!AI1979:'GUTS'!BH1979,MATCH(4,GUTS!AK1979:'GUTS'!BI1979,0)),"")</f>
        <v/>
      </c>
      <c r="I1978" s="127" t="str">
        <f>IFERROR(INDEX(GUTS!AJ1979:'GUTS'!BH1979,MATCH(4,GUTS!AK1979:'GUTS'!BI1979,0)),"")</f>
        <v/>
      </c>
      <c r="J1978" s="127" t="str">
        <f>IFERROR(INDEX(GUTS!AI1979:'GUTS'!BH1979,MATCH(5,GUTS!AK1979:'GUTS'!BI1979,0)),"")</f>
        <v/>
      </c>
      <c r="K1978" s="127" t="str">
        <f>IFERROR(INDEX(GUTS!AJ1979:'GUTS'!BH1979,MATCH(5,GUTS!AK1979:'GUTS'!BI1979,0)),"")</f>
        <v/>
      </c>
      <c r="L1978" s="127" t="str">
        <f>IFERROR(INDEX(GUTS!AI1979:'GUTS'!BH1979,MATCH(6,GUTS!AK1979:'GUTS'!BI1979,0)),"")</f>
        <v/>
      </c>
      <c r="M1978" s="127" t="str">
        <f>IFERROR(INDEX(GUTS!AJ1979:'GUTS'!BH1979,MATCH(6,GUTS!AK1979:'GUTS'!BI1979,0)),"")</f>
        <v/>
      </c>
      <c r="N1978" s="127">
        <f>Audit!X744</f>
        <v>0</v>
      </c>
      <c r="O1978" s="127">
        <f>Audit!K744</f>
        <v>0</v>
      </c>
      <c r="P1978" s="127">
        <f>Audit!L744</f>
        <v>0</v>
      </c>
    </row>
    <row r="1979" spans="1:16" hidden="1">
      <c r="A1979" s="127">
        <f>Audit!A745</f>
        <v>0</v>
      </c>
      <c r="B1979" s="127" t="str">
        <f>IFERROR(INDEX(GUTS!AI1980:'GUTS'!BH1980,MATCH(1,GUTS!AK1980:'GUTS'!BI1980,0)),"")</f>
        <v/>
      </c>
      <c r="C1979" s="127" t="str">
        <f>IFERROR(INDEX(GUTS!AJ1980:'GUTS'!BH1980,MATCH(1,GUTS!AK1980:'GUTS'!BI1980,0)),"")</f>
        <v/>
      </c>
      <c r="D1979" s="127" t="str">
        <f>IFERROR(INDEX(GUTS!AI1980:'GUTS'!BH1980,MATCH(2,GUTS!AK1980:'GUTS'!BI1980,0)),"")</f>
        <v/>
      </c>
      <c r="E1979" s="127" t="str">
        <f>IFERROR(INDEX(GUTS!AJ1980:'GUTS'!BH1980,MATCH(2,GUTS!AK1980:'GUTS'!BI1980,0)),"")</f>
        <v/>
      </c>
      <c r="F1979" s="127" t="str">
        <f>IFERROR(INDEX(GUTS!AI1980:'GUTS'!BH1980,MATCH(3,GUTS!AK1980:'GUTS'!BI1980,0)),"")</f>
        <v/>
      </c>
      <c r="G1979" s="127" t="str">
        <f>IFERROR(INDEX(GUTS!AJ1980:'GUTS'!BH1980,MATCH(3,GUTS!AK1980:'GUTS'!BI1980,0)),"")</f>
        <v/>
      </c>
      <c r="H1979" s="127" t="str">
        <f>IFERROR(INDEX(GUTS!AI1980:'GUTS'!BH1980,MATCH(4,GUTS!AK1980:'GUTS'!BI1980,0)),"")</f>
        <v/>
      </c>
      <c r="I1979" s="127" t="str">
        <f>IFERROR(INDEX(GUTS!AJ1980:'GUTS'!BH1980,MATCH(4,GUTS!AK1980:'GUTS'!BI1980,0)),"")</f>
        <v/>
      </c>
      <c r="J1979" s="127" t="str">
        <f>IFERROR(INDEX(GUTS!AI1980:'GUTS'!BH1980,MATCH(5,GUTS!AK1980:'GUTS'!BI1980,0)),"")</f>
        <v/>
      </c>
      <c r="K1979" s="127" t="str">
        <f>IFERROR(INDEX(GUTS!AJ1980:'GUTS'!BH1980,MATCH(5,GUTS!AK1980:'GUTS'!BI1980,0)),"")</f>
        <v/>
      </c>
      <c r="L1979" s="127" t="str">
        <f>IFERROR(INDEX(GUTS!AI1980:'GUTS'!BH1980,MATCH(6,GUTS!AK1980:'GUTS'!BI1980,0)),"")</f>
        <v/>
      </c>
      <c r="M1979" s="127" t="str">
        <f>IFERROR(INDEX(GUTS!AJ1980:'GUTS'!BH1980,MATCH(6,GUTS!AK1980:'GUTS'!BI1980,0)),"")</f>
        <v/>
      </c>
      <c r="N1979" s="127">
        <f>Audit!X745</f>
        <v>0</v>
      </c>
      <c r="O1979" s="127">
        <f>Audit!K745</f>
        <v>0</v>
      </c>
      <c r="P1979" s="127">
        <f>Audit!L745</f>
        <v>0</v>
      </c>
    </row>
    <row r="1980" spans="1:16" hidden="1">
      <c r="A1980" s="127">
        <f>Audit!A746</f>
        <v>0</v>
      </c>
      <c r="B1980" s="127" t="str">
        <f>IFERROR(INDEX(GUTS!AI1981:'GUTS'!BH1981,MATCH(1,GUTS!AK1981:'GUTS'!BI1981,0)),"")</f>
        <v/>
      </c>
      <c r="C1980" s="127" t="str">
        <f>IFERROR(INDEX(GUTS!AJ1981:'GUTS'!BH1981,MATCH(1,GUTS!AK1981:'GUTS'!BI1981,0)),"")</f>
        <v/>
      </c>
      <c r="D1980" s="127" t="str">
        <f>IFERROR(INDEX(GUTS!AI1981:'GUTS'!BH1981,MATCH(2,GUTS!AK1981:'GUTS'!BI1981,0)),"")</f>
        <v/>
      </c>
      <c r="E1980" s="127" t="str">
        <f>IFERROR(INDEX(GUTS!AJ1981:'GUTS'!BH1981,MATCH(2,GUTS!AK1981:'GUTS'!BI1981,0)),"")</f>
        <v/>
      </c>
      <c r="F1980" s="127" t="str">
        <f>IFERROR(INDEX(GUTS!AI1981:'GUTS'!BH1981,MATCH(3,GUTS!AK1981:'GUTS'!BI1981,0)),"")</f>
        <v/>
      </c>
      <c r="G1980" s="127" t="str">
        <f>IFERROR(INDEX(GUTS!AJ1981:'GUTS'!BH1981,MATCH(3,GUTS!AK1981:'GUTS'!BI1981,0)),"")</f>
        <v/>
      </c>
      <c r="H1980" s="127" t="str">
        <f>IFERROR(INDEX(GUTS!AI1981:'GUTS'!BH1981,MATCH(4,GUTS!AK1981:'GUTS'!BI1981,0)),"")</f>
        <v/>
      </c>
      <c r="I1980" s="127" t="str">
        <f>IFERROR(INDEX(GUTS!AJ1981:'GUTS'!BH1981,MATCH(4,GUTS!AK1981:'GUTS'!BI1981,0)),"")</f>
        <v/>
      </c>
      <c r="J1980" s="127" t="str">
        <f>IFERROR(INDEX(GUTS!AI1981:'GUTS'!BH1981,MATCH(5,GUTS!AK1981:'GUTS'!BI1981,0)),"")</f>
        <v/>
      </c>
      <c r="K1980" s="127" t="str">
        <f>IFERROR(INDEX(GUTS!AJ1981:'GUTS'!BH1981,MATCH(5,GUTS!AK1981:'GUTS'!BI1981,0)),"")</f>
        <v/>
      </c>
      <c r="L1980" s="127" t="str">
        <f>IFERROR(INDEX(GUTS!AI1981:'GUTS'!BH1981,MATCH(6,GUTS!AK1981:'GUTS'!BI1981,0)),"")</f>
        <v/>
      </c>
      <c r="M1980" s="127" t="str">
        <f>IFERROR(INDEX(GUTS!AJ1981:'GUTS'!BH1981,MATCH(6,GUTS!AK1981:'GUTS'!BI1981,0)),"")</f>
        <v/>
      </c>
      <c r="N1980" s="127">
        <f>Audit!X746</f>
        <v>0</v>
      </c>
      <c r="O1980" s="127">
        <f>Audit!K746</f>
        <v>0</v>
      </c>
      <c r="P1980" s="127">
        <f>Audit!L746</f>
        <v>0</v>
      </c>
    </row>
    <row r="1981" spans="1:16" hidden="1">
      <c r="A1981" s="127">
        <f>Audit!A747</f>
        <v>0</v>
      </c>
      <c r="B1981" s="127" t="str">
        <f>IFERROR(INDEX(GUTS!AI1982:'GUTS'!BH1982,MATCH(1,GUTS!AK1982:'GUTS'!BI1982,0)),"")</f>
        <v/>
      </c>
      <c r="C1981" s="127" t="str">
        <f>IFERROR(INDEX(GUTS!AJ1982:'GUTS'!BH1982,MATCH(1,GUTS!AK1982:'GUTS'!BI1982,0)),"")</f>
        <v/>
      </c>
      <c r="D1981" s="127" t="str">
        <f>IFERROR(INDEX(GUTS!AI1982:'GUTS'!BH1982,MATCH(2,GUTS!AK1982:'GUTS'!BI1982,0)),"")</f>
        <v/>
      </c>
      <c r="E1981" s="127" t="str">
        <f>IFERROR(INDEX(GUTS!AJ1982:'GUTS'!BH1982,MATCH(2,GUTS!AK1982:'GUTS'!BI1982,0)),"")</f>
        <v/>
      </c>
      <c r="F1981" s="127" t="str">
        <f>IFERROR(INDEX(GUTS!AI1982:'GUTS'!BH1982,MATCH(3,GUTS!AK1982:'GUTS'!BI1982,0)),"")</f>
        <v/>
      </c>
      <c r="G1981" s="127" t="str">
        <f>IFERROR(INDEX(GUTS!AJ1982:'GUTS'!BH1982,MATCH(3,GUTS!AK1982:'GUTS'!BI1982,0)),"")</f>
        <v/>
      </c>
      <c r="H1981" s="127" t="str">
        <f>IFERROR(INDEX(GUTS!AI1982:'GUTS'!BH1982,MATCH(4,GUTS!AK1982:'GUTS'!BI1982,0)),"")</f>
        <v/>
      </c>
      <c r="I1981" s="127" t="str">
        <f>IFERROR(INDEX(GUTS!AJ1982:'GUTS'!BH1982,MATCH(4,GUTS!AK1982:'GUTS'!BI1982,0)),"")</f>
        <v/>
      </c>
      <c r="J1981" s="127" t="str">
        <f>IFERROR(INDEX(GUTS!AI1982:'GUTS'!BH1982,MATCH(5,GUTS!AK1982:'GUTS'!BI1982,0)),"")</f>
        <v/>
      </c>
      <c r="K1981" s="127" t="str">
        <f>IFERROR(INDEX(GUTS!AJ1982:'GUTS'!BH1982,MATCH(5,GUTS!AK1982:'GUTS'!BI1982,0)),"")</f>
        <v/>
      </c>
      <c r="L1981" s="127" t="str">
        <f>IFERROR(INDEX(GUTS!AI1982:'GUTS'!BH1982,MATCH(6,GUTS!AK1982:'GUTS'!BI1982,0)),"")</f>
        <v/>
      </c>
      <c r="M1981" s="127" t="str">
        <f>IFERROR(INDEX(GUTS!AJ1982:'GUTS'!BH1982,MATCH(6,GUTS!AK1982:'GUTS'!BI1982,0)),"")</f>
        <v/>
      </c>
      <c r="N1981" s="127">
        <f>Audit!X747</f>
        <v>0</v>
      </c>
      <c r="O1981" s="127">
        <f>Audit!K747</f>
        <v>0</v>
      </c>
      <c r="P1981" s="127">
        <f>Audit!L747</f>
        <v>0</v>
      </c>
    </row>
    <row r="1982" spans="1:16" hidden="1">
      <c r="A1982" s="127">
        <f>Audit!A748</f>
        <v>0</v>
      </c>
      <c r="B1982" s="127" t="str">
        <f>IFERROR(INDEX(GUTS!AI1983:'GUTS'!BH1983,MATCH(1,GUTS!AK1983:'GUTS'!BI1983,0)),"")</f>
        <v/>
      </c>
      <c r="C1982" s="127" t="str">
        <f>IFERROR(INDEX(GUTS!AJ1983:'GUTS'!BH1983,MATCH(1,GUTS!AK1983:'GUTS'!BI1983,0)),"")</f>
        <v/>
      </c>
      <c r="D1982" s="127" t="str">
        <f>IFERROR(INDEX(GUTS!AI1983:'GUTS'!BH1983,MATCH(2,GUTS!AK1983:'GUTS'!BI1983,0)),"")</f>
        <v/>
      </c>
      <c r="E1982" s="127" t="str">
        <f>IFERROR(INDEX(GUTS!AJ1983:'GUTS'!BH1983,MATCH(2,GUTS!AK1983:'GUTS'!BI1983,0)),"")</f>
        <v/>
      </c>
      <c r="F1982" s="127" t="str">
        <f>IFERROR(INDEX(GUTS!AI1983:'GUTS'!BH1983,MATCH(3,GUTS!AK1983:'GUTS'!BI1983,0)),"")</f>
        <v/>
      </c>
      <c r="G1982" s="127" t="str">
        <f>IFERROR(INDEX(GUTS!AJ1983:'GUTS'!BH1983,MATCH(3,GUTS!AK1983:'GUTS'!BI1983,0)),"")</f>
        <v/>
      </c>
      <c r="H1982" s="127" t="str">
        <f>IFERROR(INDEX(GUTS!AI1983:'GUTS'!BH1983,MATCH(4,GUTS!AK1983:'GUTS'!BI1983,0)),"")</f>
        <v/>
      </c>
      <c r="I1982" s="127" t="str">
        <f>IFERROR(INDEX(GUTS!AJ1983:'GUTS'!BH1983,MATCH(4,GUTS!AK1983:'GUTS'!BI1983,0)),"")</f>
        <v/>
      </c>
      <c r="J1982" s="127" t="str">
        <f>IFERROR(INDEX(GUTS!AI1983:'GUTS'!BH1983,MATCH(5,GUTS!AK1983:'GUTS'!BI1983,0)),"")</f>
        <v/>
      </c>
      <c r="K1982" s="127" t="str">
        <f>IFERROR(INDEX(GUTS!AJ1983:'GUTS'!BH1983,MATCH(5,GUTS!AK1983:'GUTS'!BI1983,0)),"")</f>
        <v/>
      </c>
      <c r="L1982" s="127" t="str">
        <f>IFERROR(INDEX(GUTS!AI1983:'GUTS'!BH1983,MATCH(6,GUTS!AK1983:'GUTS'!BI1983,0)),"")</f>
        <v/>
      </c>
      <c r="M1982" s="127" t="str">
        <f>IFERROR(INDEX(GUTS!AJ1983:'GUTS'!BH1983,MATCH(6,GUTS!AK1983:'GUTS'!BI1983,0)),"")</f>
        <v/>
      </c>
      <c r="N1982" s="127">
        <f>Audit!X748</f>
        <v>0</v>
      </c>
      <c r="O1982" s="127">
        <f>Audit!K748</f>
        <v>0</v>
      </c>
      <c r="P1982" s="127">
        <f>Audit!L748</f>
        <v>0</v>
      </c>
    </row>
    <row r="1983" spans="1:16" hidden="1">
      <c r="A1983" s="127">
        <f>Audit!A749</f>
        <v>0</v>
      </c>
      <c r="B1983" s="127" t="str">
        <f>IFERROR(INDEX(GUTS!AI1984:'GUTS'!BH1984,MATCH(1,GUTS!AK1984:'GUTS'!BI1984,0)),"")</f>
        <v/>
      </c>
      <c r="C1983" s="127" t="str">
        <f>IFERROR(INDEX(GUTS!AJ1984:'GUTS'!BH1984,MATCH(1,GUTS!AK1984:'GUTS'!BI1984,0)),"")</f>
        <v/>
      </c>
      <c r="D1983" s="127" t="str">
        <f>IFERROR(INDEX(GUTS!AI1984:'GUTS'!BH1984,MATCH(2,GUTS!AK1984:'GUTS'!BI1984,0)),"")</f>
        <v/>
      </c>
      <c r="E1983" s="127" t="str">
        <f>IFERROR(INDEX(GUTS!AJ1984:'GUTS'!BH1984,MATCH(2,GUTS!AK1984:'GUTS'!BI1984,0)),"")</f>
        <v/>
      </c>
      <c r="F1983" s="127" t="str">
        <f>IFERROR(INDEX(GUTS!AI1984:'GUTS'!BH1984,MATCH(3,GUTS!AK1984:'GUTS'!BI1984,0)),"")</f>
        <v/>
      </c>
      <c r="G1983" s="127" t="str">
        <f>IFERROR(INDEX(GUTS!AJ1984:'GUTS'!BH1984,MATCH(3,GUTS!AK1984:'GUTS'!BI1984,0)),"")</f>
        <v/>
      </c>
      <c r="H1983" s="127" t="str">
        <f>IFERROR(INDEX(GUTS!AI1984:'GUTS'!BH1984,MATCH(4,GUTS!AK1984:'GUTS'!BI1984,0)),"")</f>
        <v/>
      </c>
      <c r="I1983" s="127" t="str">
        <f>IFERROR(INDEX(GUTS!AJ1984:'GUTS'!BH1984,MATCH(4,GUTS!AK1984:'GUTS'!BI1984,0)),"")</f>
        <v/>
      </c>
      <c r="J1983" s="127" t="str">
        <f>IFERROR(INDEX(GUTS!AI1984:'GUTS'!BH1984,MATCH(5,GUTS!AK1984:'GUTS'!BI1984,0)),"")</f>
        <v/>
      </c>
      <c r="K1983" s="127" t="str">
        <f>IFERROR(INDEX(GUTS!AJ1984:'GUTS'!BH1984,MATCH(5,GUTS!AK1984:'GUTS'!BI1984,0)),"")</f>
        <v/>
      </c>
      <c r="L1983" s="127" t="str">
        <f>IFERROR(INDEX(GUTS!AI1984:'GUTS'!BH1984,MATCH(6,GUTS!AK1984:'GUTS'!BI1984,0)),"")</f>
        <v/>
      </c>
      <c r="M1983" s="127" t="str">
        <f>IFERROR(INDEX(GUTS!AJ1984:'GUTS'!BH1984,MATCH(6,GUTS!AK1984:'GUTS'!BI1984,0)),"")</f>
        <v/>
      </c>
      <c r="N1983" s="127">
        <f>Audit!X749</f>
        <v>0</v>
      </c>
      <c r="O1983" s="127">
        <f>Audit!K749</f>
        <v>0</v>
      </c>
      <c r="P1983" s="127">
        <f>Audit!L749</f>
        <v>0</v>
      </c>
    </row>
    <row r="1984" spans="1:16" hidden="1">
      <c r="A1984" s="127">
        <f>Audit!A750</f>
        <v>0</v>
      </c>
      <c r="B1984" s="127" t="str">
        <f>IFERROR(INDEX(GUTS!AI1985:'GUTS'!BH1985,MATCH(1,GUTS!AK1985:'GUTS'!BI1985,0)),"")</f>
        <v/>
      </c>
      <c r="C1984" s="127" t="str">
        <f>IFERROR(INDEX(GUTS!AJ1985:'GUTS'!BH1985,MATCH(1,GUTS!AK1985:'GUTS'!BI1985,0)),"")</f>
        <v/>
      </c>
      <c r="D1984" s="127" t="str">
        <f>IFERROR(INDEX(GUTS!AI1985:'GUTS'!BH1985,MATCH(2,GUTS!AK1985:'GUTS'!BI1985,0)),"")</f>
        <v/>
      </c>
      <c r="E1984" s="127" t="str">
        <f>IFERROR(INDEX(GUTS!AJ1985:'GUTS'!BH1985,MATCH(2,GUTS!AK1985:'GUTS'!BI1985,0)),"")</f>
        <v/>
      </c>
      <c r="F1984" s="127" t="str">
        <f>IFERROR(INDEX(GUTS!AI1985:'GUTS'!BH1985,MATCH(3,GUTS!AK1985:'GUTS'!BI1985,0)),"")</f>
        <v/>
      </c>
      <c r="G1984" s="127" t="str">
        <f>IFERROR(INDEX(GUTS!AJ1985:'GUTS'!BH1985,MATCH(3,GUTS!AK1985:'GUTS'!BI1985,0)),"")</f>
        <v/>
      </c>
      <c r="H1984" s="127" t="str">
        <f>IFERROR(INDEX(GUTS!AI1985:'GUTS'!BH1985,MATCH(4,GUTS!AK1985:'GUTS'!BI1985,0)),"")</f>
        <v/>
      </c>
      <c r="I1984" s="127" t="str">
        <f>IFERROR(INDEX(GUTS!AJ1985:'GUTS'!BH1985,MATCH(4,GUTS!AK1985:'GUTS'!BI1985,0)),"")</f>
        <v/>
      </c>
      <c r="J1984" s="127" t="str">
        <f>IFERROR(INDEX(GUTS!AI1985:'GUTS'!BH1985,MATCH(5,GUTS!AK1985:'GUTS'!BI1985,0)),"")</f>
        <v/>
      </c>
      <c r="K1984" s="127" t="str">
        <f>IFERROR(INDEX(GUTS!AJ1985:'GUTS'!BH1985,MATCH(5,GUTS!AK1985:'GUTS'!BI1985,0)),"")</f>
        <v/>
      </c>
      <c r="L1984" s="127" t="str">
        <f>IFERROR(INDEX(GUTS!AI1985:'GUTS'!BH1985,MATCH(6,GUTS!AK1985:'GUTS'!BI1985,0)),"")</f>
        <v/>
      </c>
      <c r="M1984" s="127" t="str">
        <f>IFERROR(INDEX(GUTS!AJ1985:'GUTS'!BH1985,MATCH(6,GUTS!AK1985:'GUTS'!BI1985,0)),"")</f>
        <v/>
      </c>
      <c r="N1984" s="127">
        <f>Audit!X750</f>
        <v>0</v>
      </c>
      <c r="O1984" s="127">
        <f>Audit!K750</f>
        <v>0</v>
      </c>
      <c r="P1984" s="127">
        <f>Audit!L750</f>
        <v>0</v>
      </c>
    </row>
    <row r="1985" spans="1:16" hidden="1">
      <c r="A1985" s="127">
        <f>Audit!A751</f>
        <v>0</v>
      </c>
      <c r="B1985" s="127" t="str">
        <f>IFERROR(INDEX(GUTS!AI1986:'GUTS'!BH1986,MATCH(1,GUTS!AK1986:'GUTS'!BI1986,0)),"")</f>
        <v/>
      </c>
      <c r="C1985" s="127" t="str">
        <f>IFERROR(INDEX(GUTS!AJ1986:'GUTS'!BH1986,MATCH(1,GUTS!AK1986:'GUTS'!BI1986,0)),"")</f>
        <v/>
      </c>
      <c r="D1985" s="127" t="str">
        <f>IFERROR(INDEX(GUTS!AI1986:'GUTS'!BH1986,MATCH(2,GUTS!AK1986:'GUTS'!BI1986,0)),"")</f>
        <v/>
      </c>
      <c r="E1985" s="127" t="str">
        <f>IFERROR(INDEX(GUTS!AJ1986:'GUTS'!BH1986,MATCH(2,GUTS!AK1986:'GUTS'!BI1986,0)),"")</f>
        <v/>
      </c>
      <c r="F1985" s="127" t="str">
        <f>IFERROR(INDEX(GUTS!AI1986:'GUTS'!BH1986,MATCH(3,GUTS!AK1986:'GUTS'!BI1986,0)),"")</f>
        <v/>
      </c>
      <c r="G1985" s="127" t="str">
        <f>IFERROR(INDEX(GUTS!AJ1986:'GUTS'!BH1986,MATCH(3,GUTS!AK1986:'GUTS'!BI1986,0)),"")</f>
        <v/>
      </c>
      <c r="H1985" s="127" t="str">
        <f>IFERROR(INDEX(GUTS!AI1986:'GUTS'!BH1986,MATCH(4,GUTS!AK1986:'GUTS'!BI1986,0)),"")</f>
        <v/>
      </c>
      <c r="I1985" s="127" t="str">
        <f>IFERROR(INDEX(GUTS!AJ1986:'GUTS'!BH1986,MATCH(4,GUTS!AK1986:'GUTS'!BI1986,0)),"")</f>
        <v/>
      </c>
      <c r="J1985" s="127" t="str">
        <f>IFERROR(INDEX(GUTS!AI1986:'GUTS'!BH1986,MATCH(5,GUTS!AK1986:'GUTS'!BI1986,0)),"")</f>
        <v/>
      </c>
      <c r="K1985" s="127" t="str">
        <f>IFERROR(INDEX(GUTS!AJ1986:'GUTS'!BH1986,MATCH(5,GUTS!AK1986:'GUTS'!BI1986,0)),"")</f>
        <v/>
      </c>
      <c r="L1985" s="127" t="str">
        <f>IFERROR(INDEX(GUTS!AI1986:'GUTS'!BH1986,MATCH(6,GUTS!AK1986:'GUTS'!BI1986,0)),"")</f>
        <v/>
      </c>
      <c r="M1985" s="127" t="str">
        <f>IFERROR(INDEX(GUTS!AJ1986:'GUTS'!BH1986,MATCH(6,GUTS!AK1986:'GUTS'!BI1986,0)),"")</f>
        <v/>
      </c>
      <c r="N1985" s="127">
        <f>Audit!X751</f>
        <v>0</v>
      </c>
      <c r="O1985" s="127">
        <f>Audit!K751</f>
        <v>0</v>
      </c>
      <c r="P1985" s="127">
        <f>Audit!L751</f>
        <v>0</v>
      </c>
    </row>
    <row r="1986" spans="1:16" hidden="1">
      <c r="A1986" s="127">
        <f>Audit!A752</f>
        <v>0</v>
      </c>
      <c r="B1986" s="127" t="str">
        <f>IFERROR(INDEX(GUTS!AI1987:'GUTS'!BH1987,MATCH(1,GUTS!AK1987:'GUTS'!BI1987,0)),"")</f>
        <v/>
      </c>
      <c r="C1986" s="127" t="str">
        <f>IFERROR(INDEX(GUTS!AJ1987:'GUTS'!BH1987,MATCH(1,GUTS!AK1987:'GUTS'!BI1987,0)),"")</f>
        <v/>
      </c>
      <c r="D1986" s="127" t="str">
        <f>IFERROR(INDEX(GUTS!AI1987:'GUTS'!BH1987,MATCH(2,GUTS!AK1987:'GUTS'!BI1987,0)),"")</f>
        <v/>
      </c>
      <c r="E1986" s="127" t="str">
        <f>IFERROR(INDEX(GUTS!AJ1987:'GUTS'!BH1987,MATCH(2,GUTS!AK1987:'GUTS'!BI1987,0)),"")</f>
        <v/>
      </c>
      <c r="F1986" s="127" t="str">
        <f>IFERROR(INDEX(GUTS!AI1987:'GUTS'!BH1987,MATCH(3,GUTS!AK1987:'GUTS'!BI1987,0)),"")</f>
        <v/>
      </c>
      <c r="G1986" s="127" t="str">
        <f>IFERROR(INDEX(GUTS!AJ1987:'GUTS'!BH1987,MATCH(3,GUTS!AK1987:'GUTS'!BI1987,0)),"")</f>
        <v/>
      </c>
      <c r="H1986" s="127" t="str">
        <f>IFERROR(INDEX(GUTS!AI1987:'GUTS'!BH1987,MATCH(4,GUTS!AK1987:'GUTS'!BI1987,0)),"")</f>
        <v/>
      </c>
      <c r="I1986" s="127" t="str">
        <f>IFERROR(INDEX(GUTS!AJ1987:'GUTS'!BH1987,MATCH(4,GUTS!AK1987:'GUTS'!BI1987,0)),"")</f>
        <v/>
      </c>
      <c r="J1986" s="127" t="str">
        <f>IFERROR(INDEX(GUTS!AI1987:'GUTS'!BH1987,MATCH(5,GUTS!AK1987:'GUTS'!BI1987,0)),"")</f>
        <v/>
      </c>
      <c r="K1986" s="127" t="str">
        <f>IFERROR(INDEX(GUTS!AJ1987:'GUTS'!BH1987,MATCH(5,GUTS!AK1987:'GUTS'!BI1987,0)),"")</f>
        <v/>
      </c>
      <c r="L1986" s="127" t="str">
        <f>IFERROR(INDEX(GUTS!AI1987:'GUTS'!BH1987,MATCH(6,GUTS!AK1987:'GUTS'!BI1987,0)),"")</f>
        <v/>
      </c>
      <c r="M1986" s="127" t="str">
        <f>IFERROR(INDEX(GUTS!AJ1987:'GUTS'!BH1987,MATCH(6,GUTS!AK1987:'GUTS'!BI1987,0)),"")</f>
        <v/>
      </c>
      <c r="N1986" s="127">
        <f>Audit!X752</f>
        <v>0</v>
      </c>
      <c r="O1986" s="127">
        <f>Audit!K752</f>
        <v>0</v>
      </c>
      <c r="P1986" s="127">
        <f>Audit!L752</f>
        <v>0</v>
      </c>
    </row>
    <row r="1987" spans="1:16" hidden="1">
      <c r="A1987" s="127">
        <f>Audit!A753</f>
        <v>0</v>
      </c>
      <c r="B1987" s="127" t="str">
        <f>IFERROR(INDEX(GUTS!AI1988:'GUTS'!BH1988,MATCH(1,GUTS!AK1988:'GUTS'!BI1988,0)),"")</f>
        <v/>
      </c>
      <c r="C1987" s="127" t="str">
        <f>IFERROR(INDEX(GUTS!AJ1988:'GUTS'!BH1988,MATCH(1,GUTS!AK1988:'GUTS'!BI1988,0)),"")</f>
        <v/>
      </c>
      <c r="D1987" s="127" t="str">
        <f>IFERROR(INDEX(GUTS!AI1988:'GUTS'!BH1988,MATCH(2,GUTS!AK1988:'GUTS'!BI1988,0)),"")</f>
        <v/>
      </c>
      <c r="E1987" s="127" t="str">
        <f>IFERROR(INDEX(GUTS!AJ1988:'GUTS'!BH1988,MATCH(2,GUTS!AK1988:'GUTS'!BI1988,0)),"")</f>
        <v/>
      </c>
      <c r="F1987" s="127" t="str">
        <f>IFERROR(INDEX(GUTS!AI1988:'GUTS'!BH1988,MATCH(3,GUTS!AK1988:'GUTS'!BI1988,0)),"")</f>
        <v/>
      </c>
      <c r="G1987" s="127" t="str">
        <f>IFERROR(INDEX(GUTS!AJ1988:'GUTS'!BH1988,MATCH(3,GUTS!AK1988:'GUTS'!BI1988,0)),"")</f>
        <v/>
      </c>
      <c r="H1987" s="127" t="str">
        <f>IFERROR(INDEX(GUTS!AI1988:'GUTS'!BH1988,MATCH(4,GUTS!AK1988:'GUTS'!BI1988,0)),"")</f>
        <v/>
      </c>
      <c r="I1987" s="127" t="str">
        <f>IFERROR(INDEX(GUTS!AJ1988:'GUTS'!BH1988,MATCH(4,GUTS!AK1988:'GUTS'!BI1988,0)),"")</f>
        <v/>
      </c>
      <c r="J1987" s="127" t="str">
        <f>IFERROR(INDEX(GUTS!AI1988:'GUTS'!BH1988,MATCH(5,GUTS!AK1988:'GUTS'!BI1988,0)),"")</f>
        <v/>
      </c>
      <c r="K1987" s="127" t="str">
        <f>IFERROR(INDEX(GUTS!AJ1988:'GUTS'!BH1988,MATCH(5,GUTS!AK1988:'GUTS'!BI1988,0)),"")</f>
        <v/>
      </c>
      <c r="L1987" s="127" t="str">
        <f>IFERROR(INDEX(GUTS!AI1988:'GUTS'!BH1988,MATCH(6,GUTS!AK1988:'GUTS'!BI1988,0)),"")</f>
        <v/>
      </c>
      <c r="M1987" s="127" t="str">
        <f>IFERROR(INDEX(GUTS!AJ1988:'GUTS'!BH1988,MATCH(6,GUTS!AK1988:'GUTS'!BI1988,0)),"")</f>
        <v/>
      </c>
      <c r="N1987" s="127">
        <f>Audit!X753</f>
        <v>0</v>
      </c>
      <c r="O1987" s="127">
        <f>Audit!K753</f>
        <v>0</v>
      </c>
      <c r="P1987" s="127">
        <f>Audit!L753</f>
        <v>0</v>
      </c>
    </row>
    <row r="1988" spans="1:16" hidden="1">
      <c r="A1988" s="127">
        <f>Audit!A754</f>
        <v>0</v>
      </c>
      <c r="B1988" s="127" t="str">
        <f>IFERROR(INDEX(GUTS!AI1989:'GUTS'!BH1989,MATCH(1,GUTS!AK1989:'GUTS'!BI1989,0)),"")</f>
        <v/>
      </c>
      <c r="C1988" s="127" t="str">
        <f>IFERROR(INDEX(GUTS!AJ1989:'GUTS'!BH1989,MATCH(1,GUTS!AK1989:'GUTS'!BI1989,0)),"")</f>
        <v/>
      </c>
      <c r="D1988" s="127" t="str">
        <f>IFERROR(INDEX(GUTS!AI1989:'GUTS'!BH1989,MATCH(2,GUTS!AK1989:'GUTS'!BI1989,0)),"")</f>
        <v/>
      </c>
      <c r="E1988" s="127" t="str">
        <f>IFERROR(INDEX(GUTS!AJ1989:'GUTS'!BH1989,MATCH(2,GUTS!AK1989:'GUTS'!BI1989,0)),"")</f>
        <v/>
      </c>
      <c r="F1988" s="127" t="str">
        <f>IFERROR(INDEX(GUTS!AI1989:'GUTS'!BH1989,MATCH(3,GUTS!AK1989:'GUTS'!BI1989,0)),"")</f>
        <v/>
      </c>
      <c r="G1988" s="127" t="str">
        <f>IFERROR(INDEX(GUTS!AJ1989:'GUTS'!BH1989,MATCH(3,GUTS!AK1989:'GUTS'!BI1989,0)),"")</f>
        <v/>
      </c>
      <c r="H1988" s="127" t="str">
        <f>IFERROR(INDEX(GUTS!AI1989:'GUTS'!BH1989,MATCH(4,GUTS!AK1989:'GUTS'!BI1989,0)),"")</f>
        <v/>
      </c>
      <c r="I1988" s="127" t="str">
        <f>IFERROR(INDEX(GUTS!AJ1989:'GUTS'!BH1989,MATCH(4,GUTS!AK1989:'GUTS'!BI1989,0)),"")</f>
        <v/>
      </c>
      <c r="J1988" s="127" t="str">
        <f>IFERROR(INDEX(GUTS!AI1989:'GUTS'!BH1989,MATCH(5,GUTS!AK1989:'GUTS'!BI1989,0)),"")</f>
        <v/>
      </c>
      <c r="K1988" s="127" t="str">
        <f>IFERROR(INDEX(GUTS!AJ1989:'GUTS'!BH1989,MATCH(5,GUTS!AK1989:'GUTS'!BI1989,0)),"")</f>
        <v/>
      </c>
      <c r="L1988" s="127" t="str">
        <f>IFERROR(INDEX(GUTS!AI1989:'GUTS'!BH1989,MATCH(6,GUTS!AK1989:'GUTS'!BI1989,0)),"")</f>
        <v/>
      </c>
      <c r="M1988" s="127" t="str">
        <f>IFERROR(INDEX(GUTS!AJ1989:'GUTS'!BH1989,MATCH(6,GUTS!AK1989:'GUTS'!BI1989,0)),"")</f>
        <v/>
      </c>
      <c r="N1988" s="127">
        <f>Audit!X754</f>
        <v>0</v>
      </c>
      <c r="O1988" s="127">
        <f>Audit!K754</f>
        <v>0</v>
      </c>
      <c r="P1988" s="127">
        <f>Audit!L754</f>
        <v>0</v>
      </c>
    </row>
    <row r="1989" spans="1:16" hidden="1">
      <c r="A1989" s="127">
        <f>Audit!A755</f>
        <v>0</v>
      </c>
      <c r="B1989" s="127" t="str">
        <f>IFERROR(INDEX(GUTS!AI1990:'GUTS'!BH1990,MATCH(1,GUTS!AK1990:'GUTS'!BI1990,0)),"")</f>
        <v/>
      </c>
      <c r="C1989" s="127" t="str">
        <f>IFERROR(INDEX(GUTS!AJ1990:'GUTS'!BH1990,MATCH(1,GUTS!AK1990:'GUTS'!BI1990,0)),"")</f>
        <v/>
      </c>
      <c r="D1989" s="127" t="str">
        <f>IFERROR(INDEX(GUTS!AI1990:'GUTS'!BH1990,MATCH(2,GUTS!AK1990:'GUTS'!BI1990,0)),"")</f>
        <v/>
      </c>
      <c r="E1989" s="127" t="str">
        <f>IFERROR(INDEX(GUTS!AJ1990:'GUTS'!BH1990,MATCH(2,GUTS!AK1990:'GUTS'!BI1990,0)),"")</f>
        <v/>
      </c>
      <c r="F1989" s="127" t="str">
        <f>IFERROR(INDEX(GUTS!AI1990:'GUTS'!BH1990,MATCH(3,GUTS!AK1990:'GUTS'!BI1990,0)),"")</f>
        <v/>
      </c>
      <c r="G1989" s="127" t="str">
        <f>IFERROR(INDEX(GUTS!AJ1990:'GUTS'!BH1990,MATCH(3,GUTS!AK1990:'GUTS'!BI1990,0)),"")</f>
        <v/>
      </c>
      <c r="H1989" s="127" t="str">
        <f>IFERROR(INDEX(GUTS!AI1990:'GUTS'!BH1990,MATCH(4,GUTS!AK1990:'GUTS'!BI1990,0)),"")</f>
        <v/>
      </c>
      <c r="I1989" s="127" t="str">
        <f>IFERROR(INDEX(GUTS!AJ1990:'GUTS'!BH1990,MATCH(4,GUTS!AK1990:'GUTS'!BI1990,0)),"")</f>
        <v/>
      </c>
      <c r="J1989" s="127" t="str">
        <f>IFERROR(INDEX(GUTS!AI1990:'GUTS'!BH1990,MATCH(5,GUTS!AK1990:'GUTS'!BI1990,0)),"")</f>
        <v/>
      </c>
      <c r="K1989" s="127" t="str">
        <f>IFERROR(INDEX(GUTS!AJ1990:'GUTS'!BH1990,MATCH(5,GUTS!AK1990:'GUTS'!BI1990,0)),"")</f>
        <v/>
      </c>
      <c r="L1989" s="127" t="str">
        <f>IFERROR(INDEX(GUTS!AI1990:'GUTS'!BH1990,MATCH(6,GUTS!AK1990:'GUTS'!BI1990,0)),"")</f>
        <v/>
      </c>
      <c r="M1989" s="127" t="str">
        <f>IFERROR(INDEX(GUTS!AJ1990:'GUTS'!BH1990,MATCH(6,GUTS!AK1990:'GUTS'!BI1990,0)),"")</f>
        <v/>
      </c>
      <c r="N1989" s="127">
        <f>Audit!X755</f>
        <v>0</v>
      </c>
      <c r="O1989" s="127">
        <f>Audit!K755</f>
        <v>0</v>
      </c>
      <c r="P1989" s="127">
        <f>Audit!L755</f>
        <v>0</v>
      </c>
    </row>
    <row r="1990" spans="1:16" hidden="1">
      <c r="A1990" s="127">
        <f>Audit!A756</f>
        <v>0</v>
      </c>
      <c r="B1990" s="127" t="str">
        <f>IFERROR(INDEX(GUTS!AI1991:'GUTS'!BH1991,MATCH(1,GUTS!AK1991:'GUTS'!BI1991,0)),"")</f>
        <v/>
      </c>
      <c r="C1990" s="127" t="str">
        <f>IFERROR(INDEX(GUTS!AJ1991:'GUTS'!BH1991,MATCH(1,GUTS!AK1991:'GUTS'!BI1991,0)),"")</f>
        <v/>
      </c>
      <c r="D1990" s="127" t="str">
        <f>IFERROR(INDEX(GUTS!AI1991:'GUTS'!BH1991,MATCH(2,GUTS!AK1991:'GUTS'!BI1991,0)),"")</f>
        <v/>
      </c>
      <c r="E1990" s="127" t="str">
        <f>IFERROR(INDEX(GUTS!AJ1991:'GUTS'!BH1991,MATCH(2,GUTS!AK1991:'GUTS'!BI1991,0)),"")</f>
        <v/>
      </c>
      <c r="F1990" s="127" t="str">
        <f>IFERROR(INDEX(GUTS!AI1991:'GUTS'!BH1991,MATCH(3,GUTS!AK1991:'GUTS'!BI1991,0)),"")</f>
        <v/>
      </c>
      <c r="G1990" s="127" t="str">
        <f>IFERROR(INDEX(GUTS!AJ1991:'GUTS'!BH1991,MATCH(3,GUTS!AK1991:'GUTS'!BI1991,0)),"")</f>
        <v/>
      </c>
      <c r="H1990" s="127" t="str">
        <f>IFERROR(INDEX(GUTS!AI1991:'GUTS'!BH1991,MATCH(4,GUTS!AK1991:'GUTS'!BI1991,0)),"")</f>
        <v/>
      </c>
      <c r="I1990" s="127" t="str">
        <f>IFERROR(INDEX(GUTS!AJ1991:'GUTS'!BH1991,MATCH(4,GUTS!AK1991:'GUTS'!BI1991,0)),"")</f>
        <v/>
      </c>
      <c r="J1990" s="127" t="str">
        <f>IFERROR(INDEX(GUTS!AI1991:'GUTS'!BH1991,MATCH(5,GUTS!AK1991:'GUTS'!BI1991,0)),"")</f>
        <v/>
      </c>
      <c r="K1990" s="127" t="str">
        <f>IFERROR(INDEX(GUTS!AJ1991:'GUTS'!BH1991,MATCH(5,GUTS!AK1991:'GUTS'!BI1991,0)),"")</f>
        <v/>
      </c>
      <c r="L1990" s="127" t="str">
        <f>IFERROR(INDEX(GUTS!AI1991:'GUTS'!BH1991,MATCH(6,GUTS!AK1991:'GUTS'!BI1991,0)),"")</f>
        <v/>
      </c>
      <c r="M1990" s="127" t="str">
        <f>IFERROR(INDEX(GUTS!AJ1991:'GUTS'!BH1991,MATCH(6,GUTS!AK1991:'GUTS'!BI1991,0)),"")</f>
        <v/>
      </c>
      <c r="N1990" s="127">
        <f>Audit!X756</f>
        <v>0</v>
      </c>
      <c r="O1990" s="127">
        <f>Audit!K756</f>
        <v>0</v>
      </c>
      <c r="P1990" s="127">
        <f>Audit!L756</f>
        <v>0</v>
      </c>
    </row>
    <row r="1991" spans="1:16" hidden="1">
      <c r="A1991" s="127">
        <f>Audit!A757</f>
        <v>0</v>
      </c>
      <c r="B1991" s="127" t="str">
        <f>IFERROR(INDEX(GUTS!AI1992:'GUTS'!BH1992,MATCH(1,GUTS!AK1992:'GUTS'!BI1992,0)),"")</f>
        <v/>
      </c>
      <c r="C1991" s="127" t="str">
        <f>IFERROR(INDEX(GUTS!AJ1992:'GUTS'!BH1992,MATCH(1,GUTS!AK1992:'GUTS'!BI1992,0)),"")</f>
        <v/>
      </c>
      <c r="D1991" s="127" t="str">
        <f>IFERROR(INDEX(GUTS!AI1992:'GUTS'!BH1992,MATCH(2,GUTS!AK1992:'GUTS'!BI1992,0)),"")</f>
        <v/>
      </c>
      <c r="E1991" s="127" t="str">
        <f>IFERROR(INDEX(GUTS!AJ1992:'GUTS'!BH1992,MATCH(2,GUTS!AK1992:'GUTS'!BI1992,0)),"")</f>
        <v/>
      </c>
      <c r="F1991" s="127" t="str">
        <f>IFERROR(INDEX(GUTS!AI1992:'GUTS'!BH1992,MATCH(3,GUTS!AK1992:'GUTS'!BI1992,0)),"")</f>
        <v/>
      </c>
      <c r="G1991" s="127" t="str">
        <f>IFERROR(INDEX(GUTS!AJ1992:'GUTS'!BH1992,MATCH(3,GUTS!AK1992:'GUTS'!BI1992,0)),"")</f>
        <v/>
      </c>
      <c r="H1991" s="127" t="str">
        <f>IFERROR(INDEX(GUTS!AI1992:'GUTS'!BH1992,MATCH(4,GUTS!AK1992:'GUTS'!BI1992,0)),"")</f>
        <v/>
      </c>
      <c r="I1991" s="127" t="str">
        <f>IFERROR(INDEX(GUTS!AJ1992:'GUTS'!BH1992,MATCH(4,GUTS!AK1992:'GUTS'!BI1992,0)),"")</f>
        <v/>
      </c>
      <c r="J1991" s="127" t="str">
        <f>IFERROR(INDEX(GUTS!AI1992:'GUTS'!BH1992,MATCH(5,GUTS!AK1992:'GUTS'!BI1992,0)),"")</f>
        <v/>
      </c>
      <c r="K1991" s="127" t="str">
        <f>IFERROR(INDEX(GUTS!AJ1992:'GUTS'!BH1992,MATCH(5,GUTS!AK1992:'GUTS'!BI1992,0)),"")</f>
        <v/>
      </c>
      <c r="L1991" s="127" t="str">
        <f>IFERROR(INDEX(GUTS!AI1992:'GUTS'!BH1992,MATCH(6,GUTS!AK1992:'GUTS'!BI1992,0)),"")</f>
        <v/>
      </c>
      <c r="M1991" s="127" t="str">
        <f>IFERROR(INDEX(GUTS!AJ1992:'GUTS'!BH1992,MATCH(6,GUTS!AK1992:'GUTS'!BI1992,0)),"")</f>
        <v/>
      </c>
      <c r="N1991" s="127">
        <f>Audit!X757</f>
        <v>0</v>
      </c>
      <c r="O1991" s="127">
        <f>Audit!K757</f>
        <v>0</v>
      </c>
      <c r="P1991" s="127">
        <f>Audit!L757</f>
        <v>0</v>
      </c>
    </row>
    <row r="1992" spans="1:16" hidden="1">
      <c r="A1992" s="127">
        <f>Audit!A758</f>
        <v>0</v>
      </c>
      <c r="B1992" s="127" t="str">
        <f>IFERROR(INDEX(GUTS!AI1993:'GUTS'!BH1993,MATCH(1,GUTS!AK1993:'GUTS'!BI1993,0)),"")</f>
        <v/>
      </c>
      <c r="C1992" s="127" t="str">
        <f>IFERROR(INDEX(GUTS!AJ1993:'GUTS'!BH1993,MATCH(1,GUTS!AK1993:'GUTS'!BI1993,0)),"")</f>
        <v/>
      </c>
      <c r="D1992" s="127" t="str">
        <f>IFERROR(INDEX(GUTS!AI1993:'GUTS'!BH1993,MATCH(2,GUTS!AK1993:'GUTS'!BI1993,0)),"")</f>
        <v/>
      </c>
      <c r="E1992" s="127" t="str">
        <f>IFERROR(INDEX(GUTS!AJ1993:'GUTS'!BH1993,MATCH(2,GUTS!AK1993:'GUTS'!BI1993,0)),"")</f>
        <v/>
      </c>
      <c r="F1992" s="127" t="str">
        <f>IFERROR(INDEX(GUTS!AI1993:'GUTS'!BH1993,MATCH(3,GUTS!AK1993:'GUTS'!BI1993,0)),"")</f>
        <v/>
      </c>
      <c r="G1992" s="127" t="str">
        <f>IFERROR(INDEX(GUTS!AJ1993:'GUTS'!BH1993,MATCH(3,GUTS!AK1993:'GUTS'!BI1993,0)),"")</f>
        <v/>
      </c>
      <c r="H1992" s="127" t="str">
        <f>IFERROR(INDEX(GUTS!AI1993:'GUTS'!BH1993,MATCH(4,GUTS!AK1993:'GUTS'!BI1993,0)),"")</f>
        <v/>
      </c>
      <c r="I1992" s="127" t="str">
        <f>IFERROR(INDEX(GUTS!AJ1993:'GUTS'!BH1993,MATCH(4,GUTS!AK1993:'GUTS'!BI1993,0)),"")</f>
        <v/>
      </c>
      <c r="J1992" s="127" t="str">
        <f>IFERROR(INDEX(GUTS!AI1993:'GUTS'!BH1993,MATCH(5,GUTS!AK1993:'GUTS'!BI1993,0)),"")</f>
        <v/>
      </c>
      <c r="K1992" s="127" t="str">
        <f>IFERROR(INDEX(GUTS!AJ1993:'GUTS'!BH1993,MATCH(5,GUTS!AK1993:'GUTS'!BI1993,0)),"")</f>
        <v/>
      </c>
      <c r="L1992" s="127" t="str">
        <f>IFERROR(INDEX(GUTS!AI1993:'GUTS'!BH1993,MATCH(6,GUTS!AK1993:'GUTS'!BI1993,0)),"")</f>
        <v/>
      </c>
      <c r="M1992" s="127" t="str">
        <f>IFERROR(INDEX(GUTS!AJ1993:'GUTS'!BH1993,MATCH(6,GUTS!AK1993:'GUTS'!BI1993,0)),"")</f>
        <v/>
      </c>
      <c r="N1992" s="127">
        <f>Audit!X758</f>
        <v>0</v>
      </c>
      <c r="O1992" s="127">
        <f>Audit!K758</f>
        <v>0</v>
      </c>
      <c r="P1992" s="127">
        <f>Audit!L758</f>
        <v>0</v>
      </c>
    </row>
    <row r="1993" spans="1:16" hidden="1">
      <c r="A1993" s="127">
        <f>Audit!A759</f>
        <v>0</v>
      </c>
      <c r="B1993" s="127" t="str">
        <f>IFERROR(INDEX(GUTS!AI1994:'GUTS'!BH1994,MATCH(1,GUTS!AK1994:'GUTS'!BI1994,0)),"")</f>
        <v/>
      </c>
      <c r="C1993" s="127" t="str">
        <f>IFERROR(INDEX(GUTS!AJ1994:'GUTS'!BH1994,MATCH(1,GUTS!AK1994:'GUTS'!BI1994,0)),"")</f>
        <v/>
      </c>
      <c r="D1993" s="127" t="str">
        <f>IFERROR(INDEX(GUTS!AI1994:'GUTS'!BH1994,MATCH(2,GUTS!AK1994:'GUTS'!BI1994,0)),"")</f>
        <v/>
      </c>
      <c r="E1993" s="127" t="str">
        <f>IFERROR(INDEX(GUTS!AJ1994:'GUTS'!BH1994,MATCH(2,GUTS!AK1994:'GUTS'!BI1994,0)),"")</f>
        <v/>
      </c>
      <c r="F1993" s="127" t="str">
        <f>IFERROR(INDEX(GUTS!AI1994:'GUTS'!BH1994,MATCH(3,GUTS!AK1994:'GUTS'!BI1994,0)),"")</f>
        <v/>
      </c>
      <c r="G1993" s="127" t="str">
        <f>IFERROR(INDEX(GUTS!AJ1994:'GUTS'!BH1994,MATCH(3,GUTS!AK1994:'GUTS'!BI1994,0)),"")</f>
        <v/>
      </c>
      <c r="H1993" s="127" t="str">
        <f>IFERROR(INDEX(GUTS!AI1994:'GUTS'!BH1994,MATCH(4,GUTS!AK1994:'GUTS'!BI1994,0)),"")</f>
        <v/>
      </c>
      <c r="I1993" s="127" t="str">
        <f>IFERROR(INDEX(GUTS!AJ1994:'GUTS'!BH1994,MATCH(4,GUTS!AK1994:'GUTS'!BI1994,0)),"")</f>
        <v/>
      </c>
      <c r="J1993" s="127" t="str">
        <f>IFERROR(INDEX(GUTS!AI1994:'GUTS'!BH1994,MATCH(5,GUTS!AK1994:'GUTS'!BI1994,0)),"")</f>
        <v/>
      </c>
      <c r="K1993" s="127" t="str">
        <f>IFERROR(INDEX(GUTS!AJ1994:'GUTS'!BH1994,MATCH(5,GUTS!AK1994:'GUTS'!BI1994,0)),"")</f>
        <v/>
      </c>
      <c r="L1993" s="127" t="str">
        <f>IFERROR(INDEX(GUTS!AI1994:'GUTS'!BH1994,MATCH(6,GUTS!AK1994:'GUTS'!BI1994,0)),"")</f>
        <v/>
      </c>
      <c r="M1993" s="127" t="str">
        <f>IFERROR(INDEX(GUTS!AJ1994:'GUTS'!BH1994,MATCH(6,GUTS!AK1994:'GUTS'!BI1994,0)),"")</f>
        <v/>
      </c>
      <c r="N1993" s="127">
        <f>Audit!X759</f>
        <v>0</v>
      </c>
      <c r="O1993" s="127">
        <f>Audit!K759</f>
        <v>0</v>
      </c>
      <c r="P1993" s="127">
        <f>Audit!L759</f>
        <v>0</v>
      </c>
    </row>
    <row r="1994" spans="1:16" hidden="1">
      <c r="A1994" s="127">
        <f>Audit!A760</f>
        <v>0</v>
      </c>
      <c r="B1994" s="127" t="str">
        <f>IFERROR(INDEX(GUTS!AI1995:'GUTS'!BH1995,MATCH(1,GUTS!AK1995:'GUTS'!BI1995,0)),"")</f>
        <v/>
      </c>
      <c r="C1994" s="127" t="str">
        <f>IFERROR(INDEX(GUTS!AJ1995:'GUTS'!BH1995,MATCH(1,GUTS!AK1995:'GUTS'!BI1995,0)),"")</f>
        <v/>
      </c>
      <c r="D1994" s="127" t="str">
        <f>IFERROR(INDEX(GUTS!AI1995:'GUTS'!BH1995,MATCH(2,GUTS!AK1995:'GUTS'!BI1995,0)),"")</f>
        <v/>
      </c>
      <c r="E1994" s="127" t="str">
        <f>IFERROR(INDEX(GUTS!AJ1995:'GUTS'!BH1995,MATCH(2,GUTS!AK1995:'GUTS'!BI1995,0)),"")</f>
        <v/>
      </c>
      <c r="F1994" s="127" t="str">
        <f>IFERROR(INDEX(GUTS!AI1995:'GUTS'!BH1995,MATCH(3,GUTS!AK1995:'GUTS'!BI1995,0)),"")</f>
        <v/>
      </c>
      <c r="G1994" s="127" t="str">
        <f>IFERROR(INDEX(GUTS!AJ1995:'GUTS'!BH1995,MATCH(3,GUTS!AK1995:'GUTS'!BI1995,0)),"")</f>
        <v/>
      </c>
      <c r="H1994" s="127" t="str">
        <f>IFERROR(INDEX(GUTS!AI1995:'GUTS'!BH1995,MATCH(4,GUTS!AK1995:'GUTS'!BI1995,0)),"")</f>
        <v/>
      </c>
      <c r="I1994" s="127" t="str">
        <f>IFERROR(INDEX(GUTS!AJ1995:'GUTS'!BH1995,MATCH(4,GUTS!AK1995:'GUTS'!BI1995,0)),"")</f>
        <v/>
      </c>
      <c r="J1994" s="127" t="str">
        <f>IFERROR(INDEX(GUTS!AI1995:'GUTS'!BH1995,MATCH(5,GUTS!AK1995:'GUTS'!BI1995,0)),"")</f>
        <v/>
      </c>
      <c r="K1994" s="127" t="str">
        <f>IFERROR(INDEX(GUTS!AJ1995:'GUTS'!BH1995,MATCH(5,GUTS!AK1995:'GUTS'!BI1995,0)),"")</f>
        <v/>
      </c>
      <c r="L1994" s="127" t="str">
        <f>IFERROR(INDEX(GUTS!AI1995:'GUTS'!BH1995,MATCH(6,GUTS!AK1995:'GUTS'!BI1995,0)),"")</f>
        <v/>
      </c>
      <c r="M1994" s="127" t="str">
        <f>IFERROR(INDEX(GUTS!AJ1995:'GUTS'!BH1995,MATCH(6,GUTS!AK1995:'GUTS'!BI1995,0)),"")</f>
        <v/>
      </c>
      <c r="N1994" s="127">
        <f>Audit!X760</f>
        <v>0</v>
      </c>
      <c r="O1994" s="127">
        <f>Audit!K760</f>
        <v>0</v>
      </c>
      <c r="P1994" s="127">
        <f>Audit!L760</f>
        <v>0</v>
      </c>
    </row>
    <row r="1995" spans="1:16" hidden="1">
      <c r="A1995" s="127">
        <f>Audit!A761</f>
        <v>0</v>
      </c>
      <c r="B1995" s="127" t="str">
        <f>IFERROR(INDEX(GUTS!AI1996:'GUTS'!BH1996,MATCH(1,GUTS!AK1996:'GUTS'!BI1996,0)),"")</f>
        <v/>
      </c>
      <c r="C1995" s="127" t="str">
        <f>IFERROR(INDEX(GUTS!AJ1996:'GUTS'!BH1996,MATCH(1,GUTS!AK1996:'GUTS'!BI1996,0)),"")</f>
        <v/>
      </c>
      <c r="D1995" s="127" t="str">
        <f>IFERROR(INDEX(GUTS!AI1996:'GUTS'!BH1996,MATCH(2,GUTS!AK1996:'GUTS'!BI1996,0)),"")</f>
        <v/>
      </c>
      <c r="E1995" s="127" t="str">
        <f>IFERROR(INDEX(GUTS!AJ1996:'GUTS'!BH1996,MATCH(2,GUTS!AK1996:'GUTS'!BI1996,0)),"")</f>
        <v/>
      </c>
      <c r="F1995" s="127" t="str">
        <f>IFERROR(INDEX(GUTS!AI1996:'GUTS'!BH1996,MATCH(3,GUTS!AK1996:'GUTS'!BI1996,0)),"")</f>
        <v/>
      </c>
      <c r="G1995" s="127" t="str">
        <f>IFERROR(INDEX(GUTS!AJ1996:'GUTS'!BH1996,MATCH(3,GUTS!AK1996:'GUTS'!BI1996,0)),"")</f>
        <v/>
      </c>
      <c r="H1995" s="127" t="str">
        <f>IFERROR(INDEX(GUTS!AI1996:'GUTS'!BH1996,MATCH(4,GUTS!AK1996:'GUTS'!BI1996,0)),"")</f>
        <v/>
      </c>
      <c r="I1995" s="127" t="str">
        <f>IFERROR(INDEX(GUTS!AJ1996:'GUTS'!BH1996,MATCH(4,GUTS!AK1996:'GUTS'!BI1996,0)),"")</f>
        <v/>
      </c>
      <c r="J1995" s="127" t="str">
        <f>IFERROR(INDEX(GUTS!AI1996:'GUTS'!BH1996,MATCH(5,GUTS!AK1996:'GUTS'!BI1996,0)),"")</f>
        <v/>
      </c>
      <c r="K1995" s="127" t="str">
        <f>IFERROR(INDEX(GUTS!AJ1996:'GUTS'!BH1996,MATCH(5,GUTS!AK1996:'GUTS'!BI1996,0)),"")</f>
        <v/>
      </c>
      <c r="L1995" s="127" t="str">
        <f>IFERROR(INDEX(GUTS!AI1996:'GUTS'!BH1996,MATCH(6,GUTS!AK1996:'GUTS'!BI1996,0)),"")</f>
        <v/>
      </c>
      <c r="M1995" s="127" t="str">
        <f>IFERROR(INDEX(GUTS!AJ1996:'GUTS'!BH1996,MATCH(6,GUTS!AK1996:'GUTS'!BI1996,0)),"")</f>
        <v/>
      </c>
      <c r="N1995" s="127">
        <f>Audit!X761</f>
        <v>0</v>
      </c>
      <c r="O1995" s="127">
        <f>Audit!K761</f>
        <v>0</v>
      </c>
      <c r="P1995" s="127">
        <f>Audit!L761</f>
        <v>0</v>
      </c>
    </row>
    <row r="1996" spans="1:16" hidden="1">
      <c r="A1996" s="127">
        <f>Audit!A762</f>
        <v>0</v>
      </c>
      <c r="B1996" s="127" t="str">
        <f>IFERROR(INDEX(GUTS!AI1997:'GUTS'!BH1997,MATCH(1,GUTS!AK1997:'GUTS'!BI1997,0)),"")</f>
        <v/>
      </c>
      <c r="C1996" s="127" t="str">
        <f>IFERROR(INDEX(GUTS!AJ1997:'GUTS'!BH1997,MATCH(1,GUTS!AK1997:'GUTS'!BI1997,0)),"")</f>
        <v/>
      </c>
      <c r="D1996" s="127" t="str">
        <f>IFERROR(INDEX(GUTS!AI1997:'GUTS'!BH1997,MATCH(2,GUTS!AK1997:'GUTS'!BI1997,0)),"")</f>
        <v/>
      </c>
      <c r="E1996" s="127" t="str">
        <f>IFERROR(INDEX(GUTS!AJ1997:'GUTS'!BH1997,MATCH(2,GUTS!AK1997:'GUTS'!BI1997,0)),"")</f>
        <v/>
      </c>
      <c r="F1996" s="127" t="str">
        <f>IFERROR(INDEX(GUTS!AI1997:'GUTS'!BH1997,MATCH(3,GUTS!AK1997:'GUTS'!BI1997,0)),"")</f>
        <v/>
      </c>
      <c r="G1996" s="127" t="str">
        <f>IFERROR(INDEX(GUTS!AJ1997:'GUTS'!BH1997,MATCH(3,GUTS!AK1997:'GUTS'!BI1997,0)),"")</f>
        <v/>
      </c>
      <c r="H1996" s="127" t="str">
        <f>IFERROR(INDEX(GUTS!AI1997:'GUTS'!BH1997,MATCH(4,GUTS!AK1997:'GUTS'!BI1997,0)),"")</f>
        <v/>
      </c>
      <c r="I1996" s="127" t="str">
        <f>IFERROR(INDEX(GUTS!AJ1997:'GUTS'!BH1997,MATCH(4,GUTS!AK1997:'GUTS'!BI1997,0)),"")</f>
        <v/>
      </c>
      <c r="J1996" s="127" t="str">
        <f>IFERROR(INDEX(GUTS!AI1997:'GUTS'!BH1997,MATCH(5,GUTS!AK1997:'GUTS'!BI1997,0)),"")</f>
        <v/>
      </c>
      <c r="K1996" s="127" t="str">
        <f>IFERROR(INDEX(GUTS!AJ1997:'GUTS'!BH1997,MATCH(5,GUTS!AK1997:'GUTS'!BI1997,0)),"")</f>
        <v/>
      </c>
      <c r="L1996" s="127" t="str">
        <f>IFERROR(INDEX(GUTS!AI1997:'GUTS'!BH1997,MATCH(6,GUTS!AK1997:'GUTS'!BI1997,0)),"")</f>
        <v/>
      </c>
      <c r="M1996" s="127" t="str">
        <f>IFERROR(INDEX(GUTS!AJ1997:'GUTS'!BH1997,MATCH(6,GUTS!AK1997:'GUTS'!BI1997,0)),"")</f>
        <v/>
      </c>
      <c r="N1996" s="127">
        <f>Audit!X762</f>
        <v>0</v>
      </c>
      <c r="O1996" s="127">
        <f>Audit!K762</f>
        <v>0</v>
      </c>
      <c r="P1996" s="127">
        <f>Audit!L762</f>
        <v>0</v>
      </c>
    </row>
    <row r="1997" spans="1:16" hidden="1">
      <c r="A1997" s="127">
        <f>Audit!A763</f>
        <v>0</v>
      </c>
      <c r="B1997" s="127" t="str">
        <f>IFERROR(INDEX(GUTS!AI1998:'GUTS'!BH1998,MATCH(1,GUTS!AK1998:'GUTS'!BI1998,0)),"")</f>
        <v/>
      </c>
      <c r="C1997" s="127" t="str">
        <f>IFERROR(INDEX(GUTS!AJ1998:'GUTS'!BH1998,MATCH(1,GUTS!AK1998:'GUTS'!BI1998,0)),"")</f>
        <v/>
      </c>
      <c r="D1997" s="127" t="str">
        <f>IFERROR(INDEX(GUTS!AI1998:'GUTS'!BH1998,MATCH(2,GUTS!AK1998:'GUTS'!BI1998,0)),"")</f>
        <v/>
      </c>
      <c r="E1997" s="127" t="str">
        <f>IFERROR(INDEX(GUTS!AJ1998:'GUTS'!BH1998,MATCH(2,GUTS!AK1998:'GUTS'!BI1998,0)),"")</f>
        <v/>
      </c>
      <c r="F1997" s="127" t="str">
        <f>IFERROR(INDEX(GUTS!AI1998:'GUTS'!BH1998,MATCH(3,GUTS!AK1998:'GUTS'!BI1998,0)),"")</f>
        <v/>
      </c>
      <c r="G1997" s="127" t="str">
        <f>IFERROR(INDEX(GUTS!AJ1998:'GUTS'!BH1998,MATCH(3,GUTS!AK1998:'GUTS'!BI1998,0)),"")</f>
        <v/>
      </c>
      <c r="H1997" s="127" t="str">
        <f>IFERROR(INDEX(GUTS!AI1998:'GUTS'!BH1998,MATCH(4,GUTS!AK1998:'GUTS'!BI1998,0)),"")</f>
        <v/>
      </c>
      <c r="I1997" s="127" t="str">
        <f>IFERROR(INDEX(GUTS!AJ1998:'GUTS'!BH1998,MATCH(4,GUTS!AK1998:'GUTS'!BI1998,0)),"")</f>
        <v/>
      </c>
      <c r="J1997" s="127" t="str">
        <f>IFERROR(INDEX(GUTS!AI1998:'GUTS'!BH1998,MATCH(5,GUTS!AK1998:'GUTS'!BI1998,0)),"")</f>
        <v/>
      </c>
      <c r="K1997" s="127" t="str">
        <f>IFERROR(INDEX(GUTS!AJ1998:'GUTS'!BH1998,MATCH(5,GUTS!AK1998:'GUTS'!BI1998,0)),"")</f>
        <v/>
      </c>
      <c r="L1997" s="127" t="str">
        <f>IFERROR(INDEX(GUTS!AI1998:'GUTS'!BH1998,MATCH(6,GUTS!AK1998:'GUTS'!BI1998,0)),"")</f>
        <v/>
      </c>
      <c r="M1997" s="127" t="str">
        <f>IFERROR(INDEX(GUTS!AJ1998:'GUTS'!BH1998,MATCH(6,GUTS!AK1998:'GUTS'!BI1998,0)),"")</f>
        <v/>
      </c>
      <c r="N1997" s="127">
        <f>Audit!X763</f>
        <v>0</v>
      </c>
      <c r="O1997" s="127">
        <f>Audit!K763</f>
        <v>0</v>
      </c>
      <c r="P1997" s="127">
        <f>Audit!L763</f>
        <v>0</v>
      </c>
    </row>
    <row r="1998" spans="1:16" hidden="1">
      <c r="A1998" s="127">
        <f>Audit!A764</f>
        <v>0</v>
      </c>
      <c r="B1998" s="127" t="str">
        <f>IFERROR(INDEX(GUTS!AI1999:'GUTS'!BH1999,MATCH(1,GUTS!AK1999:'GUTS'!BI1999,0)),"")</f>
        <v/>
      </c>
      <c r="C1998" s="127" t="str">
        <f>IFERROR(INDEX(GUTS!AJ1999:'GUTS'!BH1999,MATCH(1,GUTS!AK1999:'GUTS'!BI1999,0)),"")</f>
        <v/>
      </c>
      <c r="D1998" s="127" t="str">
        <f>IFERROR(INDEX(GUTS!AI1999:'GUTS'!BH1999,MATCH(2,GUTS!AK1999:'GUTS'!BI1999,0)),"")</f>
        <v/>
      </c>
      <c r="E1998" s="127" t="str">
        <f>IFERROR(INDEX(GUTS!AJ1999:'GUTS'!BH1999,MATCH(2,GUTS!AK1999:'GUTS'!BI1999,0)),"")</f>
        <v/>
      </c>
      <c r="F1998" s="127" t="str">
        <f>IFERROR(INDEX(GUTS!AI1999:'GUTS'!BH1999,MATCH(3,GUTS!AK1999:'GUTS'!BI1999,0)),"")</f>
        <v/>
      </c>
      <c r="G1998" s="127" t="str">
        <f>IFERROR(INDEX(GUTS!AJ1999:'GUTS'!BH1999,MATCH(3,GUTS!AK1999:'GUTS'!BI1999,0)),"")</f>
        <v/>
      </c>
      <c r="H1998" s="127" t="str">
        <f>IFERROR(INDEX(GUTS!AI1999:'GUTS'!BH1999,MATCH(4,GUTS!AK1999:'GUTS'!BI1999,0)),"")</f>
        <v/>
      </c>
      <c r="I1998" s="127" t="str">
        <f>IFERROR(INDEX(GUTS!AJ1999:'GUTS'!BH1999,MATCH(4,GUTS!AK1999:'GUTS'!BI1999,0)),"")</f>
        <v/>
      </c>
      <c r="J1998" s="127" t="str">
        <f>IFERROR(INDEX(GUTS!AI1999:'GUTS'!BH1999,MATCH(5,GUTS!AK1999:'GUTS'!BI1999,0)),"")</f>
        <v/>
      </c>
      <c r="K1998" s="127" t="str">
        <f>IFERROR(INDEX(GUTS!AJ1999:'GUTS'!BH1999,MATCH(5,GUTS!AK1999:'GUTS'!BI1999,0)),"")</f>
        <v/>
      </c>
      <c r="L1998" s="127" t="str">
        <f>IFERROR(INDEX(GUTS!AI1999:'GUTS'!BH1999,MATCH(6,GUTS!AK1999:'GUTS'!BI1999,0)),"")</f>
        <v/>
      </c>
      <c r="M1998" s="127" t="str">
        <f>IFERROR(INDEX(GUTS!AJ1999:'GUTS'!BH1999,MATCH(6,GUTS!AK1999:'GUTS'!BI1999,0)),"")</f>
        <v/>
      </c>
      <c r="N1998" s="127">
        <f>Audit!X764</f>
        <v>0</v>
      </c>
      <c r="O1998" s="127">
        <f>Audit!K764</f>
        <v>0</v>
      </c>
      <c r="P1998" s="127">
        <f>Audit!L764</f>
        <v>0</v>
      </c>
    </row>
    <row r="1999" spans="1:16" hidden="1">
      <c r="A1999" s="127">
        <f>Audit!A765</f>
        <v>0</v>
      </c>
      <c r="B1999" s="127" t="str">
        <f>IFERROR(INDEX(GUTS!AI2000:'GUTS'!BH2000,MATCH(1,GUTS!AK2000:'GUTS'!BI2000,0)),"")</f>
        <v/>
      </c>
      <c r="C1999" s="127" t="str">
        <f>IFERROR(INDEX(GUTS!AJ2000:'GUTS'!BH2000,MATCH(1,GUTS!AK2000:'GUTS'!BI2000,0)),"")</f>
        <v/>
      </c>
      <c r="D1999" s="127" t="str">
        <f>IFERROR(INDEX(GUTS!AI2000:'GUTS'!BH2000,MATCH(2,GUTS!AK2000:'GUTS'!BI2000,0)),"")</f>
        <v/>
      </c>
      <c r="E1999" s="127" t="str">
        <f>IFERROR(INDEX(GUTS!AJ2000:'GUTS'!BH2000,MATCH(2,GUTS!AK2000:'GUTS'!BI2000,0)),"")</f>
        <v/>
      </c>
      <c r="F1999" s="127" t="str">
        <f>IFERROR(INDEX(GUTS!AI2000:'GUTS'!BH2000,MATCH(3,GUTS!AK2000:'GUTS'!BI2000,0)),"")</f>
        <v/>
      </c>
      <c r="G1999" s="127" t="str">
        <f>IFERROR(INDEX(GUTS!AJ2000:'GUTS'!BH2000,MATCH(3,GUTS!AK2000:'GUTS'!BI2000,0)),"")</f>
        <v/>
      </c>
      <c r="H1999" s="127" t="str">
        <f>IFERROR(INDEX(GUTS!AI2000:'GUTS'!BH2000,MATCH(4,GUTS!AK2000:'GUTS'!BI2000,0)),"")</f>
        <v/>
      </c>
      <c r="I1999" s="127" t="str">
        <f>IFERROR(INDEX(GUTS!AJ2000:'GUTS'!BH2000,MATCH(4,GUTS!AK2000:'GUTS'!BI2000,0)),"")</f>
        <v/>
      </c>
      <c r="J1999" s="127" t="str">
        <f>IFERROR(INDEX(GUTS!AI2000:'GUTS'!BH2000,MATCH(5,GUTS!AK2000:'GUTS'!BI2000,0)),"")</f>
        <v/>
      </c>
      <c r="K1999" s="127" t="str">
        <f>IFERROR(INDEX(GUTS!AJ2000:'GUTS'!BH2000,MATCH(5,GUTS!AK2000:'GUTS'!BI2000,0)),"")</f>
        <v/>
      </c>
      <c r="L1999" s="127" t="str">
        <f>IFERROR(INDEX(GUTS!AI2000:'GUTS'!BH2000,MATCH(6,GUTS!AK2000:'GUTS'!BI2000,0)),"")</f>
        <v/>
      </c>
      <c r="M1999" s="127" t="str">
        <f>IFERROR(INDEX(GUTS!AJ2000:'GUTS'!BH2000,MATCH(6,GUTS!AK2000:'GUTS'!BI2000,0)),"")</f>
        <v/>
      </c>
      <c r="N1999" s="127">
        <f>Audit!X765</f>
        <v>0</v>
      </c>
      <c r="O1999" s="127">
        <f>Audit!K765</f>
        <v>0</v>
      </c>
      <c r="P1999" s="127">
        <f>Audit!L765</f>
        <v>0</v>
      </c>
    </row>
    <row r="2000" spans="1:16" hidden="1">
      <c r="A2000" s="127">
        <f>Audit!A766</f>
        <v>0</v>
      </c>
      <c r="B2000" s="127" t="str">
        <f>IFERROR(INDEX(GUTS!AI2001:'GUTS'!BH2001,MATCH(1,GUTS!AK2001:'GUTS'!BI2001,0)),"")</f>
        <v/>
      </c>
      <c r="C2000" s="127" t="str">
        <f>IFERROR(INDEX(GUTS!AJ2001:'GUTS'!BH2001,MATCH(1,GUTS!AK2001:'GUTS'!BI2001,0)),"")</f>
        <v/>
      </c>
      <c r="D2000" s="127" t="str">
        <f>IFERROR(INDEX(GUTS!AI2001:'GUTS'!BH2001,MATCH(2,GUTS!AK2001:'GUTS'!BI2001,0)),"")</f>
        <v/>
      </c>
      <c r="E2000" s="127" t="str">
        <f>IFERROR(INDEX(GUTS!AJ2001:'GUTS'!BH2001,MATCH(2,GUTS!AK2001:'GUTS'!BI2001,0)),"")</f>
        <v/>
      </c>
      <c r="F2000" s="127" t="str">
        <f>IFERROR(INDEX(GUTS!AI2001:'GUTS'!BH2001,MATCH(3,GUTS!AK2001:'GUTS'!BI2001,0)),"")</f>
        <v/>
      </c>
      <c r="G2000" s="127" t="str">
        <f>IFERROR(INDEX(GUTS!AJ2001:'GUTS'!BH2001,MATCH(3,GUTS!AK2001:'GUTS'!BI2001,0)),"")</f>
        <v/>
      </c>
      <c r="H2000" s="127" t="str">
        <f>IFERROR(INDEX(GUTS!AI2001:'GUTS'!BH2001,MATCH(4,GUTS!AK2001:'GUTS'!BI2001,0)),"")</f>
        <v/>
      </c>
      <c r="I2000" s="127" t="str">
        <f>IFERROR(INDEX(GUTS!AJ2001:'GUTS'!BH2001,MATCH(4,GUTS!AK2001:'GUTS'!BI2001,0)),"")</f>
        <v/>
      </c>
      <c r="J2000" s="127" t="str">
        <f>IFERROR(INDEX(GUTS!AI2001:'GUTS'!BH2001,MATCH(5,GUTS!AK2001:'GUTS'!BI2001,0)),"")</f>
        <v/>
      </c>
      <c r="K2000" s="127" t="str">
        <f>IFERROR(INDEX(GUTS!AJ2001:'GUTS'!BH2001,MATCH(5,GUTS!AK2001:'GUTS'!BI2001,0)),"")</f>
        <v/>
      </c>
      <c r="L2000" s="127" t="str">
        <f>IFERROR(INDEX(GUTS!AI2001:'GUTS'!BH2001,MATCH(6,GUTS!AK2001:'GUTS'!BI2001,0)),"")</f>
        <v/>
      </c>
      <c r="M2000" s="127" t="str">
        <f>IFERROR(INDEX(GUTS!AJ2001:'GUTS'!BH2001,MATCH(6,GUTS!AK2001:'GUTS'!BI2001,0)),"")</f>
        <v/>
      </c>
      <c r="N2000" s="127">
        <f>Audit!X766</f>
        <v>0</v>
      </c>
      <c r="O2000" s="127">
        <f>Audit!K766</f>
        <v>0</v>
      </c>
      <c r="P2000" s="127">
        <f>Audit!L766</f>
        <v>0</v>
      </c>
    </row>
    <row r="2001" spans="1:16" hidden="1">
      <c r="A2001" s="127">
        <f>Audit!A767</f>
        <v>0</v>
      </c>
      <c r="B2001" s="127" t="str">
        <f>IFERROR(INDEX(GUTS!AI2002:'GUTS'!BH2002,MATCH(1,GUTS!AK2002:'GUTS'!BI2002,0)),"")</f>
        <v/>
      </c>
      <c r="C2001" s="127" t="str">
        <f>IFERROR(INDEX(GUTS!AJ2002:'GUTS'!BH2002,MATCH(1,GUTS!AK2002:'GUTS'!BI2002,0)),"")</f>
        <v/>
      </c>
      <c r="D2001" s="127" t="str">
        <f>IFERROR(INDEX(GUTS!AI2002:'GUTS'!BH2002,MATCH(2,GUTS!AK2002:'GUTS'!BI2002,0)),"")</f>
        <v/>
      </c>
      <c r="E2001" s="127" t="str">
        <f>IFERROR(INDEX(GUTS!AJ2002:'GUTS'!BH2002,MATCH(2,GUTS!AK2002:'GUTS'!BI2002,0)),"")</f>
        <v/>
      </c>
      <c r="F2001" s="127" t="str">
        <f>IFERROR(INDEX(GUTS!AI2002:'GUTS'!BH2002,MATCH(3,GUTS!AK2002:'GUTS'!BI2002,0)),"")</f>
        <v/>
      </c>
      <c r="G2001" s="127" t="str">
        <f>IFERROR(INDEX(GUTS!AJ2002:'GUTS'!BH2002,MATCH(3,GUTS!AK2002:'GUTS'!BI2002,0)),"")</f>
        <v/>
      </c>
      <c r="H2001" s="127" t="str">
        <f>IFERROR(INDEX(GUTS!AI2002:'GUTS'!BH2002,MATCH(4,GUTS!AK2002:'GUTS'!BI2002,0)),"")</f>
        <v/>
      </c>
      <c r="I2001" s="127" t="str">
        <f>IFERROR(INDEX(GUTS!AJ2002:'GUTS'!BH2002,MATCH(4,GUTS!AK2002:'GUTS'!BI2002,0)),"")</f>
        <v/>
      </c>
      <c r="J2001" s="127" t="str">
        <f>IFERROR(INDEX(GUTS!AI2002:'GUTS'!BH2002,MATCH(5,GUTS!AK2002:'GUTS'!BI2002,0)),"")</f>
        <v/>
      </c>
      <c r="K2001" s="127" t="str">
        <f>IFERROR(INDEX(GUTS!AJ2002:'GUTS'!BH2002,MATCH(5,GUTS!AK2002:'GUTS'!BI2002,0)),"")</f>
        <v/>
      </c>
      <c r="L2001" s="127" t="str">
        <f>IFERROR(INDEX(GUTS!AI2002:'GUTS'!BH2002,MATCH(6,GUTS!AK2002:'GUTS'!BI2002,0)),"")</f>
        <v/>
      </c>
      <c r="M2001" s="127" t="str">
        <f>IFERROR(INDEX(GUTS!AJ2002:'GUTS'!BH2002,MATCH(6,GUTS!AK2002:'GUTS'!BI2002,0)),"")</f>
        <v/>
      </c>
      <c r="N2001" s="127">
        <f>Audit!X767</f>
        <v>0</v>
      </c>
      <c r="O2001" s="127">
        <f>Audit!K767</f>
        <v>0</v>
      </c>
      <c r="P2001" s="127">
        <f>Audit!L767</f>
        <v>0</v>
      </c>
    </row>
  </sheetData>
  <autoFilter ref="A1:P2001" xr:uid="{82C75AC1-1B34-4F06-83D5-BFEF269E0B77}">
    <filterColumn colId="14">
      <filters>
        <filter val="2"/>
      </filters>
    </filterColumn>
  </autoFilter>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Audit</vt:lpstr>
      <vt:lpstr>GUTS</vt:lpstr>
      <vt:lpstr>SNIP</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Garcia</dc:creator>
  <cp:lastModifiedBy>Eric Fitzgerald</cp:lastModifiedBy>
  <dcterms:created xsi:type="dcterms:W3CDTF">2016-02-17T17:40:17Z</dcterms:created>
  <dcterms:modified xsi:type="dcterms:W3CDTF">2019-07-24T15:48:20Z</dcterms:modified>
</cp:coreProperties>
</file>